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16BA5254-FB90-47A1-A4AC-DA3430ACB44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sumen" sheetId="11" r:id="rId1"/>
    <sheet name="Stock" sheetId="9" r:id="rId2"/>
    <sheet name="ABC rotación" sheetId="10" r:id="rId3"/>
    <sheet name="Kardex" sheetId="1" r:id="rId4"/>
    <sheet name="Tablas" sheetId="2" r:id="rId5"/>
  </sheets>
  <definedNames>
    <definedName name="_xlnm._FilterDatabase" localSheetId="1" hidden="1">Stock!$B$5:$U$5</definedName>
    <definedName name="AÑOS">Tablas!$S$4:$S$27</definedName>
    <definedName name="CATEGORIAS">OFFSET(Tablas!$K$3,1,0,COUNTA(Tablas!$K$4:$K$5000),1)</definedName>
    <definedName name="MESES">Tablas!$P$4:$P$15</definedName>
    <definedName name="TIPO_CLIENTES">OFFSET(Tablas!$M$3,1,0,COUNTA(Tablas!$M$4:$M$5000),1)</definedName>
  </definedNames>
  <calcPr calcId="191029"/>
  <pivotCaches>
    <pivotCache cacheId="7" r:id="rId6"/>
    <pivotCache cacheId="13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385" i="9" l="1"/>
  <c r="U4641" i="9"/>
  <c r="U4642" i="9"/>
  <c r="U4897" i="9"/>
  <c r="U5001" i="9"/>
  <c r="T1459" i="9"/>
  <c r="T1490" i="9"/>
  <c r="T1618" i="9"/>
  <c r="T1746" i="9"/>
  <c r="T1874" i="9"/>
  <c r="T1971" i="9"/>
  <c r="T2002" i="9"/>
  <c r="T2130" i="9"/>
  <c r="T2258" i="9"/>
  <c r="T2386" i="9"/>
  <c r="T2477" i="9"/>
  <c r="T2492" i="9"/>
  <c r="T2541" i="9"/>
  <c r="T2556" i="9"/>
  <c r="T2605" i="9"/>
  <c r="T2620" i="9"/>
  <c r="T2669" i="9"/>
  <c r="T2684" i="9"/>
  <c r="T2733" i="9"/>
  <c r="T2748" i="9"/>
  <c r="T2797" i="9"/>
  <c r="T2812" i="9"/>
  <c r="T2861" i="9"/>
  <c r="T2876" i="9"/>
  <c r="T2925" i="9"/>
  <c r="T2940" i="9"/>
  <c r="T2989" i="9"/>
  <c r="T3004" i="9"/>
  <c r="T3053" i="9"/>
  <c r="T3068" i="9"/>
  <c r="T3109" i="9"/>
  <c r="T3120" i="9"/>
  <c r="T3160" i="9"/>
  <c r="T3172" i="9"/>
  <c r="T3212" i="9"/>
  <c r="T3222" i="9"/>
  <c r="T3262" i="9"/>
  <c r="T3273" i="9"/>
  <c r="T3313" i="9"/>
  <c r="T3325" i="9"/>
  <c r="T3365" i="9"/>
  <c r="T3376" i="9"/>
  <c r="T3416" i="9"/>
  <c r="T3428" i="9"/>
  <c r="T3468" i="9"/>
  <c r="T3478" i="9"/>
  <c r="T3518" i="9"/>
  <c r="T3529" i="9"/>
  <c r="T3569" i="9"/>
  <c r="T3581" i="9"/>
  <c r="T3621" i="9"/>
  <c r="T3632" i="9"/>
  <c r="T3672" i="9"/>
  <c r="T3684" i="9"/>
  <c r="T3724" i="9"/>
  <c r="T3734" i="9"/>
  <c r="T3774" i="9"/>
  <c r="T3785" i="9"/>
  <c r="T3825" i="9"/>
  <c r="T3837" i="9"/>
  <c r="T3877" i="9"/>
  <c r="T3888" i="9"/>
  <c r="T3928" i="9"/>
  <c r="T3940" i="9"/>
  <c r="T3980" i="9"/>
  <c r="T3990" i="9"/>
  <c r="T4030" i="9"/>
  <c r="T4041" i="9"/>
  <c r="T4081" i="9"/>
  <c r="T4093" i="9"/>
  <c r="T4133" i="9"/>
  <c r="T4144" i="9"/>
  <c r="T4184" i="9"/>
  <c r="T4196" i="9"/>
  <c r="T4236" i="9"/>
  <c r="T4241" i="9"/>
  <c r="T4272" i="9"/>
  <c r="T4273" i="9"/>
  <c r="T4305" i="9"/>
  <c r="T4310" i="9"/>
  <c r="T4337" i="9"/>
  <c r="T4344" i="9"/>
  <c r="T4349" i="9"/>
  <c r="T4357" i="9"/>
  <c r="T4361" i="9"/>
  <c r="T4369" i="9"/>
  <c r="T4374" i="9"/>
  <c r="T4376" i="9"/>
  <c r="T4389" i="9"/>
  <c r="T4401" i="9"/>
  <c r="T4408" i="9"/>
  <c r="T4413" i="9"/>
  <c r="T4421" i="9"/>
  <c r="T4425" i="9"/>
  <c r="T4433" i="9"/>
  <c r="T4440" i="9"/>
  <c r="T4446" i="9"/>
  <c r="T4453" i="9"/>
  <c r="T4465" i="9"/>
  <c r="T4477" i="9"/>
  <c r="T4478" i="9"/>
  <c r="T4485" i="9"/>
  <c r="T4489" i="9"/>
  <c r="T4497" i="9"/>
  <c r="T4510" i="9"/>
  <c r="T4516" i="9"/>
  <c r="T4517" i="9"/>
  <c r="T4521" i="9"/>
  <c r="T4525" i="9"/>
  <c r="T4529" i="9"/>
  <c r="T4533" i="9"/>
  <c r="T4537" i="9"/>
  <c r="T4541" i="9"/>
  <c r="T4545" i="9"/>
  <c r="T4549" i="9"/>
  <c r="T4553" i="9"/>
  <c r="T4556" i="9"/>
  <c r="T4557" i="9"/>
  <c r="T4561" i="9"/>
  <c r="T4565" i="9"/>
  <c r="T4569" i="9"/>
  <c r="T4573" i="9"/>
  <c r="T4577" i="9"/>
  <c r="T4580" i="9"/>
  <c r="T4581" i="9"/>
  <c r="T4585" i="9"/>
  <c r="T4589" i="9"/>
  <c r="T4593" i="9"/>
  <c r="T4597" i="9"/>
  <c r="T4601" i="9"/>
  <c r="T4605" i="9"/>
  <c r="T4609" i="9"/>
  <c r="T4613" i="9"/>
  <c r="T4617" i="9"/>
  <c r="T4620" i="9"/>
  <c r="T4621" i="9"/>
  <c r="T4625" i="9"/>
  <c r="T4629" i="9"/>
  <c r="T4633" i="9"/>
  <c r="T4637" i="9"/>
  <c r="T4641" i="9"/>
  <c r="T4644" i="9"/>
  <c r="T4645" i="9"/>
  <c r="T4649" i="9"/>
  <c r="T4653" i="9"/>
  <c r="T4657" i="9"/>
  <c r="T4661" i="9"/>
  <c r="T4665" i="9"/>
  <c r="T4669" i="9"/>
  <c r="T4673" i="9"/>
  <c r="T4677" i="9"/>
  <c r="T4681" i="9"/>
  <c r="T4684" i="9"/>
  <c r="T4685" i="9"/>
  <c r="T4689" i="9"/>
  <c r="T4693" i="9"/>
  <c r="T4697" i="9"/>
  <c r="T4701" i="9"/>
  <c r="T4705" i="9"/>
  <c r="T4708" i="9"/>
  <c r="T4709" i="9"/>
  <c r="T4713" i="9"/>
  <c r="T4717" i="9"/>
  <c r="T4721" i="9"/>
  <c r="T4725" i="9"/>
  <c r="T4729" i="9"/>
  <c r="T4733" i="9"/>
  <c r="T4737" i="9"/>
  <c r="T4741" i="9"/>
  <c r="T4745" i="9"/>
  <c r="T4748" i="9"/>
  <c r="T4749" i="9"/>
  <c r="T4753" i="9"/>
  <c r="T4757" i="9"/>
  <c r="T4761" i="9"/>
  <c r="T4765" i="9"/>
  <c r="T4769" i="9"/>
  <c r="T4772" i="9"/>
  <c r="T4773" i="9"/>
  <c r="T4777" i="9"/>
  <c r="T4781" i="9"/>
  <c r="T4785" i="9"/>
  <c r="T4789" i="9"/>
  <c r="T4793" i="9"/>
  <c r="T4797" i="9"/>
  <c r="T4801" i="9"/>
  <c r="T4805" i="9"/>
  <c r="T4809" i="9"/>
  <c r="T4812" i="9"/>
  <c r="T4813" i="9"/>
  <c r="T4817" i="9"/>
  <c r="T4821" i="9"/>
  <c r="T4825" i="9"/>
  <c r="T4829" i="9"/>
  <c r="T4833" i="9"/>
  <c r="T4836" i="9"/>
  <c r="T4837" i="9"/>
  <c r="T4841" i="9"/>
  <c r="T4845" i="9"/>
  <c r="T4849" i="9"/>
  <c r="T4853" i="9"/>
  <c r="T4857" i="9"/>
  <c r="T4861" i="9"/>
  <c r="T4865" i="9"/>
  <c r="T4869" i="9"/>
  <c r="T4873" i="9"/>
  <c r="T4876" i="9"/>
  <c r="T4877" i="9"/>
  <c r="T4881" i="9"/>
  <c r="T4885" i="9"/>
  <c r="T4889" i="9"/>
  <c r="T4893" i="9"/>
  <c r="T4897" i="9"/>
  <c r="T4900" i="9"/>
  <c r="T4901" i="9"/>
  <c r="T4905" i="9"/>
  <c r="T4909" i="9"/>
  <c r="T4913" i="9"/>
  <c r="T4917" i="9"/>
  <c r="T4921" i="9"/>
  <c r="T4925" i="9"/>
  <c r="T4929" i="9"/>
  <c r="T4933" i="9"/>
  <c r="T4937" i="9"/>
  <c r="T4940" i="9"/>
  <c r="T4941" i="9"/>
  <c r="T4945" i="9"/>
  <c r="T4949" i="9"/>
  <c r="T4953" i="9"/>
  <c r="T4957" i="9"/>
  <c r="T4961" i="9"/>
  <c r="T4964" i="9"/>
  <c r="T4965" i="9"/>
  <c r="T4969" i="9"/>
  <c r="T4973" i="9"/>
  <c r="T4977" i="9"/>
  <c r="T4980" i="9"/>
  <c r="T4981" i="9"/>
  <c r="T4985" i="9"/>
  <c r="T4989" i="9"/>
  <c r="T4993" i="9"/>
  <c r="T4996" i="9"/>
  <c r="T4997" i="9"/>
  <c r="T5001" i="9"/>
  <c r="G5001" i="9"/>
  <c r="F5001" i="9"/>
  <c r="E5001" i="9"/>
  <c r="D5001" i="9"/>
  <c r="C5001" i="9"/>
  <c r="B5001" i="9"/>
  <c r="P5001" i="9" s="1"/>
  <c r="G5000" i="9"/>
  <c r="F5000" i="9"/>
  <c r="E5000" i="9"/>
  <c r="D5000" i="9"/>
  <c r="C5000" i="9"/>
  <c r="B5000" i="9"/>
  <c r="G4999" i="9"/>
  <c r="F4999" i="9"/>
  <c r="E4999" i="9"/>
  <c r="D4999" i="9"/>
  <c r="C4999" i="9"/>
  <c r="B4999" i="9"/>
  <c r="G4998" i="9"/>
  <c r="F4998" i="9"/>
  <c r="E4998" i="9"/>
  <c r="D4998" i="9"/>
  <c r="C4998" i="9"/>
  <c r="B4998" i="9"/>
  <c r="G4997" i="9"/>
  <c r="F4997" i="9"/>
  <c r="E4997" i="9"/>
  <c r="D4997" i="9"/>
  <c r="C4997" i="9"/>
  <c r="B4997" i="9"/>
  <c r="U4997" i="9" s="1"/>
  <c r="G4996" i="9"/>
  <c r="F4996" i="9"/>
  <c r="E4996" i="9"/>
  <c r="D4996" i="9"/>
  <c r="C4996" i="9"/>
  <c r="B4996" i="9"/>
  <c r="U4996" i="9" s="1"/>
  <c r="G4995" i="9"/>
  <c r="F4995" i="9"/>
  <c r="E4995" i="9"/>
  <c r="D4995" i="9"/>
  <c r="C4995" i="9"/>
  <c r="B4995" i="9"/>
  <c r="G4994" i="9"/>
  <c r="F4994" i="9"/>
  <c r="E4994" i="9"/>
  <c r="D4994" i="9"/>
  <c r="C4994" i="9"/>
  <c r="B4994" i="9"/>
  <c r="G4993" i="9"/>
  <c r="F4993" i="9"/>
  <c r="E4993" i="9"/>
  <c r="D4993" i="9"/>
  <c r="C4993" i="9"/>
  <c r="B4993" i="9"/>
  <c r="G4992" i="9"/>
  <c r="F4992" i="9"/>
  <c r="E4992" i="9"/>
  <c r="D4992" i="9"/>
  <c r="C4992" i="9"/>
  <c r="B4992" i="9"/>
  <c r="G4991" i="9"/>
  <c r="F4991" i="9"/>
  <c r="E4991" i="9"/>
  <c r="D4991" i="9"/>
  <c r="C4991" i="9"/>
  <c r="B4991" i="9"/>
  <c r="G4990" i="9"/>
  <c r="F4990" i="9"/>
  <c r="E4990" i="9"/>
  <c r="D4990" i="9"/>
  <c r="C4990" i="9"/>
  <c r="B4990" i="9"/>
  <c r="G4989" i="9"/>
  <c r="F4989" i="9"/>
  <c r="E4989" i="9"/>
  <c r="D4989" i="9"/>
  <c r="C4989" i="9"/>
  <c r="B4989" i="9"/>
  <c r="U4989" i="9" s="1"/>
  <c r="G4988" i="9"/>
  <c r="F4988" i="9"/>
  <c r="E4988" i="9"/>
  <c r="D4988" i="9"/>
  <c r="C4988" i="9"/>
  <c r="B4988" i="9"/>
  <c r="U4988" i="9" s="1"/>
  <c r="G4987" i="9"/>
  <c r="F4987" i="9"/>
  <c r="E4987" i="9"/>
  <c r="D4987" i="9"/>
  <c r="C4987" i="9"/>
  <c r="B4987" i="9"/>
  <c r="G4986" i="9"/>
  <c r="F4986" i="9"/>
  <c r="E4986" i="9"/>
  <c r="D4986" i="9"/>
  <c r="C4986" i="9"/>
  <c r="B4986" i="9"/>
  <c r="G4985" i="9"/>
  <c r="F4985" i="9"/>
  <c r="E4985" i="9"/>
  <c r="D4985" i="9"/>
  <c r="C4985" i="9"/>
  <c r="B4985" i="9"/>
  <c r="G4984" i="9"/>
  <c r="F4984" i="9"/>
  <c r="E4984" i="9"/>
  <c r="D4984" i="9"/>
  <c r="C4984" i="9"/>
  <c r="B4984" i="9"/>
  <c r="G4983" i="9"/>
  <c r="F4983" i="9"/>
  <c r="E4983" i="9"/>
  <c r="D4983" i="9"/>
  <c r="C4983" i="9"/>
  <c r="B4983" i="9"/>
  <c r="G4982" i="9"/>
  <c r="F4982" i="9"/>
  <c r="E4982" i="9"/>
  <c r="D4982" i="9"/>
  <c r="C4982" i="9"/>
  <c r="B4982" i="9"/>
  <c r="G4981" i="9"/>
  <c r="F4981" i="9"/>
  <c r="E4981" i="9"/>
  <c r="D4981" i="9"/>
  <c r="C4981" i="9"/>
  <c r="B4981" i="9"/>
  <c r="U4981" i="9" s="1"/>
  <c r="G4980" i="9"/>
  <c r="F4980" i="9"/>
  <c r="E4980" i="9"/>
  <c r="D4980" i="9"/>
  <c r="C4980" i="9"/>
  <c r="B4980" i="9"/>
  <c r="U4980" i="9" s="1"/>
  <c r="G4979" i="9"/>
  <c r="F4979" i="9"/>
  <c r="E4979" i="9"/>
  <c r="D4979" i="9"/>
  <c r="C4979" i="9"/>
  <c r="B4979" i="9"/>
  <c r="G4978" i="9"/>
  <c r="F4978" i="9"/>
  <c r="E4978" i="9"/>
  <c r="D4978" i="9"/>
  <c r="C4978" i="9"/>
  <c r="B4978" i="9"/>
  <c r="G4977" i="9"/>
  <c r="F4977" i="9"/>
  <c r="E4977" i="9"/>
  <c r="D4977" i="9"/>
  <c r="C4977" i="9"/>
  <c r="B4977" i="9"/>
  <c r="G4976" i="9"/>
  <c r="F4976" i="9"/>
  <c r="E4976" i="9"/>
  <c r="D4976" i="9"/>
  <c r="C4976" i="9"/>
  <c r="B4976" i="9"/>
  <c r="G4975" i="9"/>
  <c r="F4975" i="9"/>
  <c r="E4975" i="9"/>
  <c r="D4975" i="9"/>
  <c r="C4975" i="9"/>
  <c r="B4975" i="9"/>
  <c r="G4974" i="9"/>
  <c r="F4974" i="9"/>
  <c r="E4974" i="9"/>
  <c r="D4974" i="9"/>
  <c r="C4974" i="9"/>
  <c r="B4974" i="9"/>
  <c r="G4973" i="9"/>
  <c r="F4973" i="9"/>
  <c r="E4973" i="9"/>
  <c r="D4973" i="9"/>
  <c r="C4973" i="9"/>
  <c r="B4973" i="9"/>
  <c r="U4973" i="9" s="1"/>
  <c r="G4972" i="9"/>
  <c r="F4972" i="9"/>
  <c r="E4972" i="9"/>
  <c r="D4972" i="9"/>
  <c r="C4972" i="9"/>
  <c r="B4972" i="9"/>
  <c r="U4972" i="9" s="1"/>
  <c r="G4971" i="9"/>
  <c r="F4971" i="9"/>
  <c r="E4971" i="9"/>
  <c r="D4971" i="9"/>
  <c r="C4971" i="9"/>
  <c r="B4971" i="9"/>
  <c r="G4970" i="9"/>
  <c r="F4970" i="9"/>
  <c r="E4970" i="9"/>
  <c r="D4970" i="9"/>
  <c r="C4970" i="9"/>
  <c r="B4970" i="9"/>
  <c r="G4969" i="9"/>
  <c r="F4969" i="9"/>
  <c r="E4969" i="9"/>
  <c r="D4969" i="9"/>
  <c r="C4969" i="9"/>
  <c r="B4969" i="9"/>
  <c r="G4968" i="9"/>
  <c r="F4968" i="9"/>
  <c r="E4968" i="9"/>
  <c r="D4968" i="9"/>
  <c r="C4968" i="9"/>
  <c r="B4968" i="9"/>
  <c r="G4967" i="9"/>
  <c r="F4967" i="9"/>
  <c r="E4967" i="9"/>
  <c r="D4967" i="9"/>
  <c r="C4967" i="9"/>
  <c r="B4967" i="9"/>
  <c r="G4966" i="9"/>
  <c r="F4966" i="9"/>
  <c r="E4966" i="9"/>
  <c r="D4966" i="9"/>
  <c r="C4966" i="9"/>
  <c r="B4966" i="9"/>
  <c r="G4965" i="9"/>
  <c r="F4965" i="9"/>
  <c r="E4965" i="9"/>
  <c r="D4965" i="9"/>
  <c r="C4965" i="9"/>
  <c r="B4965" i="9"/>
  <c r="U4965" i="9" s="1"/>
  <c r="G4964" i="9"/>
  <c r="F4964" i="9"/>
  <c r="E4964" i="9"/>
  <c r="D4964" i="9"/>
  <c r="C4964" i="9"/>
  <c r="B4964" i="9"/>
  <c r="U4964" i="9" s="1"/>
  <c r="G4963" i="9"/>
  <c r="F4963" i="9"/>
  <c r="E4963" i="9"/>
  <c r="D4963" i="9"/>
  <c r="C4963" i="9"/>
  <c r="B4963" i="9"/>
  <c r="G4962" i="9"/>
  <c r="F4962" i="9"/>
  <c r="E4962" i="9"/>
  <c r="D4962" i="9"/>
  <c r="C4962" i="9"/>
  <c r="B4962" i="9"/>
  <c r="G4961" i="9"/>
  <c r="F4961" i="9"/>
  <c r="E4961" i="9"/>
  <c r="D4961" i="9"/>
  <c r="C4961" i="9"/>
  <c r="B4961" i="9"/>
  <c r="P4961" i="9" s="1"/>
  <c r="G4960" i="9"/>
  <c r="F4960" i="9"/>
  <c r="E4960" i="9"/>
  <c r="D4960" i="9"/>
  <c r="C4960" i="9"/>
  <c r="B4960" i="9"/>
  <c r="G4959" i="9"/>
  <c r="F4959" i="9"/>
  <c r="E4959" i="9"/>
  <c r="D4959" i="9"/>
  <c r="C4959" i="9"/>
  <c r="B4959" i="9"/>
  <c r="G4958" i="9"/>
  <c r="F4958" i="9"/>
  <c r="E4958" i="9"/>
  <c r="D4958" i="9"/>
  <c r="C4958" i="9"/>
  <c r="B4958" i="9"/>
  <c r="G4957" i="9"/>
  <c r="F4957" i="9"/>
  <c r="E4957" i="9"/>
  <c r="D4957" i="9"/>
  <c r="C4957" i="9"/>
  <c r="B4957" i="9"/>
  <c r="U4957" i="9" s="1"/>
  <c r="G4956" i="9"/>
  <c r="F4956" i="9"/>
  <c r="E4956" i="9"/>
  <c r="D4956" i="9"/>
  <c r="C4956" i="9"/>
  <c r="B4956" i="9"/>
  <c r="U4956" i="9" s="1"/>
  <c r="G4955" i="9"/>
  <c r="F4955" i="9"/>
  <c r="E4955" i="9"/>
  <c r="D4955" i="9"/>
  <c r="C4955" i="9"/>
  <c r="B4955" i="9"/>
  <c r="G4954" i="9"/>
  <c r="F4954" i="9"/>
  <c r="E4954" i="9"/>
  <c r="D4954" i="9"/>
  <c r="C4954" i="9"/>
  <c r="B4954" i="9"/>
  <c r="G4953" i="9"/>
  <c r="F4953" i="9"/>
  <c r="E4953" i="9"/>
  <c r="D4953" i="9"/>
  <c r="C4953" i="9"/>
  <c r="B4953" i="9"/>
  <c r="G4952" i="9"/>
  <c r="F4952" i="9"/>
  <c r="E4952" i="9"/>
  <c r="D4952" i="9"/>
  <c r="C4952" i="9"/>
  <c r="B4952" i="9"/>
  <c r="G4951" i="9"/>
  <c r="F4951" i="9"/>
  <c r="E4951" i="9"/>
  <c r="D4951" i="9"/>
  <c r="C4951" i="9"/>
  <c r="B4951" i="9"/>
  <c r="G4950" i="9"/>
  <c r="F4950" i="9"/>
  <c r="E4950" i="9"/>
  <c r="D4950" i="9"/>
  <c r="C4950" i="9"/>
  <c r="B4950" i="9"/>
  <c r="G4949" i="9"/>
  <c r="F4949" i="9"/>
  <c r="E4949" i="9"/>
  <c r="D4949" i="9"/>
  <c r="C4949" i="9"/>
  <c r="B4949" i="9"/>
  <c r="U4949" i="9" s="1"/>
  <c r="G4948" i="9"/>
  <c r="F4948" i="9"/>
  <c r="E4948" i="9"/>
  <c r="D4948" i="9"/>
  <c r="C4948" i="9"/>
  <c r="B4948" i="9"/>
  <c r="U4948" i="9" s="1"/>
  <c r="G4947" i="9"/>
  <c r="F4947" i="9"/>
  <c r="E4947" i="9"/>
  <c r="D4947" i="9"/>
  <c r="C4947" i="9"/>
  <c r="B4947" i="9"/>
  <c r="G4946" i="9"/>
  <c r="F4946" i="9"/>
  <c r="E4946" i="9"/>
  <c r="D4946" i="9"/>
  <c r="C4946" i="9"/>
  <c r="B4946" i="9"/>
  <c r="G4945" i="9"/>
  <c r="F4945" i="9"/>
  <c r="E4945" i="9"/>
  <c r="D4945" i="9"/>
  <c r="C4945" i="9"/>
  <c r="B4945" i="9"/>
  <c r="G4944" i="9"/>
  <c r="F4944" i="9"/>
  <c r="E4944" i="9"/>
  <c r="D4944" i="9"/>
  <c r="C4944" i="9"/>
  <c r="B4944" i="9"/>
  <c r="G4943" i="9"/>
  <c r="F4943" i="9"/>
  <c r="E4943" i="9"/>
  <c r="D4943" i="9"/>
  <c r="C4943" i="9"/>
  <c r="B4943" i="9"/>
  <c r="G4942" i="9"/>
  <c r="F4942" i="9"/>
  <c r="E4942" i="9"/>
  <c r="D4942" i="9"/>
  <c r="C4942" i="9"/>
  <c r="B4942" i="9"/>
  <c r="G4941" i="9"/>
  <c r="F4941" i="9"/>
  <c r="E4941" i="9"/>
  <c r="D4941" i="9"/>
  <c r="C4941" i="9"/>
  <c r="B4941" i="9"/>
  <c r="U4941" i="9" s="1"/>
  <c r="G4940" i="9"/>
  <c r="F4940" i="9"/>
  <c r="E4940" i="9"/>
  <c r="D4940" i="9"/>
  <c r="C4940" i="9"/>
  <c r="B4940" i="9"/>
  <c r="U4940" i="9" s="1"/>
  <c r="G4939" i="9"/>
  <c r="F4939" i="9"/>
  <c r="E4939" i="9"/>
  <c r="D4939" i="9"/>
  <c r="C4939" i="9"/>
  <c r="B4939" i="9"/>
  <c r="G4938" i="9"/>
  <c r="F4938" i="9"/>
  <c r="E4938" i="9"/>
  <c r="D4938" i="9"/>
  <c r="C4938" i="9"/>
  <c r="B4938" i="9"/>
  <c r="G4937" i="9"/>
  <c r="F4937" i="9"/>
  <c r="E4937" i="9"/>
  <c r="D4937" i="9"/>
  <c r="C4937" i="9"/>
  <c r="B4937" i="9"/>
  <c r="G4936" i="9"/>
  <c r="F4936" i="9"/>
  <c r="E4936" i="9"/>
  <c r="D4936" i="9"/>
  <c r="C4936" i="9"/>
  <c r="B4936" i="9"/>
  <c r="G4935" i="9"/>
  <c r="F4935" i="9"/>
  <c r="E4935" i="9"/>
  <c r="D4935" i="9"/>
  <c r="C4935" i="9"/>
  <c r="B4935" i="9"/>
  <c r="G4934" i="9"/>
  <c r="F4934" i="9"/>
  <c r="E4934" i="9"/>
  <c r="D4934" i="9"/>
  <c r="C4934" i="9"/>
  <c r="B4934" i="9"/>
  <c r="G4933" i="9"/>
  <c r="F4933" i="9"/>
  <c r="E4933" i="9"/>
  <c r="D4933" i="9"/>
  <c r="C4933" i="9"/>
  <c r="B4933" i="9"/>
  <c r="U4933" i="9" s="1"/>
  <c r="G4932" i="9"/>
  <c r="F4932" i="9"/>
  <c r="E4932" i="9"/>
  <c r="D4932" i="9"/>
  <c r="C4932" i="9"/>
  <c r="B4932" i="9"/>
  <c r="U4932" i="9" s="1"/>
  <c r="G4931" i="9"/>
  <c r="F4931" i="9"/>
  <c r="E4931" i="9"/>
  <c r="D4931" i="9"/>
  <c r="C4931" i="9"/>
  <c r="B4931" i="9"/>
  <c r="G4930" i="9"/>
  <c r="F4930" i="9"/>
  <c r="E4930" i="9"/>
  <c r="D4930" i="9"/>
  <c r="C4930" i="9"/>
  <c r="B4930" i="9"/>
  <c r="G4929" i="9"/>
  <c r="F4929" i="9"/>
  <c r="E4929" i="9"/>
  <c r="D4929" i="9"/>
  <c r="C4929" i="9"/>
  <c r="B4929" i="9"/>
  <c r="G4928" i="9"/>
  <c r="F4928" i="9"/>
  <c r="E4928" i="9"/>
  <c r="D4928" i="9"/>
  <c r="C4928" i="9"/>
  <c r="B4928" i="9"/>
  <c r="G4927" i="9"/>
  <c r="F4927" i="9"/>
  <c r="E4927" i="9"/>
  <c r="D4927" i="9"/>
  <c r="C4927" i="9"/>
  <c r="B4927" i="9"/>
  <c r="G4926" i="9"/>
  <c r="F4926" i="9"/>
  <c r="E4926" i="9"/>
  <c r="D4926" i="9"/>
  <c r="C4926" i="9"/>
  <c r="B4926" i="9"/>
  <c r="G4925" i="9"/>
  <c r="F4925" i="9"/>
  <c r="E4925" i="9"/>
  <c r="D4925" i="9"/>
  <c r="C4925" i="9"/>
  <c r="B4925" i="9"/>
  <c r="U4925" i="9" s="1"/>
  <c r="G4924" i="9"/>
  <c r="F4924" i="9"/>
  <c r="E4924" i="9"/>
  <c r="D4924" i="9"/>
  <c r="C4924" i="9"/>
  <c r="B4924" i="9"/>
  <c r="U4924" i="9" s="1"/>
  <c r="G4923" i="9"/>
  <c r="F4923" i="9"/>
  <c r="E4923" i="9"/>
  <c r="D4923" i="9"/>
  <c r="C4923" i="9"/>
  <c r="B4923" i="9"/>
  <c r="G4922" i="9"/>
  <c r="F4922" i="9"/>
  <c r="E4922" i="9"/>
  <c r="D4922" i="9"/>
  <c r="C4922" i="9"/>
  <c r="B4922" i="9"/>
  <c r="G4921" i="9"/>
  <c r="F4921" i="9"/>
  <c r="E4921" i="9"/>
  <c r="D4921" i="9"/>
  <c r="C4921" i="9"/>
  <c r="B4921" i="9"/>
  <c r="G4920" i="9"/>
  <c r="F4920" i="9"/>
  <c r="E4920" i="9"/>
  <c r="D4920" i="9"/>
  <c r="C4920" i="9"/>
  <c r="B4920" i="9"/>
  <c r="G4919" i="9"/>
  <c r="F4919" i="9"/>
  <c r="E4919" i="9"/>
  <c r="D4919" i="9"/>
  <c r="C4919" i="9"/>
  <c r="B4919" i="9"/>
  <c r="G4918" i="9"/>
  <c r="F4918" i="9"/>
  <c r="E4918" i="9"/>
  <c r="D4918" i="9"/>
  <c r="C4918" i="9"/>
  <c r="B4918" i="9"/>
  <c r="G4917" i="9"/>
  <c r="F4917" i="9"/>
  <c r="E4917" i="9"/>
  <c r="D4917" i="9"/>
  <c r="C4917" i="9"/>
  <c r="B4917" i="9"/>
  <c r="U4917" i="9" s="1"/>
  <c r="G4916" i="9"/>
  <c r="F4916" i="9"/>
  <c r="E4916" i="9"/>
  <c r="D4916" i="9"/>
  <c r="C4916" i="9"/>
  <c r="B4916" i="9"/>
  <c r="U4916" i="9" s="1"/>
  <c r="G4915" i="9"/>
  <c r="F4915" i="9"/>
  <c r="E4915" i="9"/>
  <c r="D4915" i="9"/>
  <c r="C4915" i="9"/>
  <c r="B4915" i="9"/>
  <c r="G4914" i="9"/>
  <c r="F4914" i="9"/>
  <c r="E4914" i="9"/>
  <c r="D4914" i="9"/>
  <c r="C4914" i="9"/>
  <c r="B4914" i="9"/>
  <c r="G4913" i="9"/>
  <c r="F4913" i="9"/>
  <c r="E4913" i="9"/>
  <c r="D4913" i="9"/>
  <c r="C4913" i="9"/>
  <c r="B4913" i="9"/>
  <c r="G4912" i="9"/>
  <c r="F4912" i="9"/>
  <c r="E4912" i="9"/>
  <c r="D4912" i="9"/>
  <c r="C4912" i="9"/>
  <c r="B4912" i="9"/>
  <c r="G4911" i="9"/>
  <c r="F4911" i="9"/>
  <c r="E4911" i="9"/>
  <c r="D4911" i="9"/>
  <c r="C4911" i="9"/>
  <c r="B4911" i="9"/>
  <c r="G4910" i="9"/>
  <c r="F4910" i="9"/>
  <c r="E4910" i="9"/>
  <c r="D4910" i="9"/>
  <c r="C4910" i="9"/>
  <c r="B4910" i="9"/>
  <c r="G4909" i="9"/>
  <c r="F4909" i="9"/>
  <c r="E4909" i="9"/>
  <c r="D4909" i="9"/>
  <c r="C4909" i="9"/>
  <c r="B4909" i="9"/>
  <c r="U4909" i="9" s="1"/>
  <c r="G4908" i="9"/>
  <c r="F4908" i="9"/>
  <c r="E4908" i="9"/>
  <c r="D4908" i="9"/>
  <c r="C4908" i="9"/>
  <c r="B4908" i="9"/>
  <c r="U4908" i="9" s="1"/>
  <c r="G4907" i="9"/>
  <c r="F4907" i="9"/>
  <c r="E4907" i="9"/>
  <c r="D4907" i="9"/>
  <c r="C4907" i="9"/>
  <c r="B4907" i="9"/>
  <c r="G4906" i="9"/>
  <c r="F4906" i="9"/>
  <c r="E4906" i="9"/>
  <c r="D4906" i="9"/>
  <c r="C4906" i="9"/>
  <c r="B4906" i="9"/>
  <c r="G4905" i="9"/>
  <c r="F4905" i="9"/>
  <c r="E4905" i="9"/>
  <c r="D4905" i="9"/>
  <c r="C4905" i="9"/>
  <c r="B4905" i="9"/>
  <c r="G4904" i="9"/>
  <c r="F4904" i="9"/>
  <c r="E4904" i="9"/>
  <c r="D4904" i="9"/>
  <c r="C4904" i="9"/>
  <c r="B4904" i="9"/>
  <c r="G4903" i="9"/>
  <c r="F4903" i="9"/>
  <c r="E4903" i="9"/>
  <c r="D4903" i="9"/>
  <c r="C4903" i="9"/>
  <c r="B4903" i="9"/>
  <c r="G4902" i="9"/>
  <c r="F4902" i="9"/>
  <c r="E4902" i="9"/>
  <c r="D4902" i="9"/>
  <c r="C4902" i="9"/>
  <c r="B4902" i="9"/>
  <c r="G4901" i="9"/>
  <c r="F4901" i="9"/>
  <c r="E4901" i="9"/>
  <c r="D4901" i="9"/>
  <c r="C4901" i="9"/>
  <c r="B4901" i="9"/>
  <c r="U4901" i="9" s="1"/>
  <c r="G4900" i="9"/>
  <c r="F4900" i="9"/>
  <c r="E4900" i="9"/>
  <c r="D4900" i="9"/>
  <c r="C4900" i="9"/>
  <c r="B4900" i="9"/>
  <c r="U4900" i="9" s="1"/>
  <c r="G4899" i="9"/>
  <c r="F4899" i="9"/>
  <c r="E4899" i="9"/>
  <c r="D4899" i="9"/>
  <c r="C4899" i="9"/>
  <c r="B4899" i="9"/>
  <c r="G4898" i="9"/>
  <c r="F4898" i="9"/>
  <c r="E4898" i="9"/>
  <c r="D4898" i="9"/>
  <c r="C4898" i="9"/>
  <c r="B4898" i="9"/>
  <c r="T4898" i="9" s="1"/>
  <c r="G4897" i="9"/>
  <c r="F4897" i="9"/>
  <c r="E4897" i="9"/>
  <c r="D4897" i="9"/>
  <c r="C4897" i="9"/>
  <c r="B4897" i="9"/>
  <c r="P4897" i="9" s="1"/>
  <c r="G4896" i="9"/>
  <c r="F4896" i="9"/>
  <c r="E4896" i="9"/>
  <c r="D4896" i="9"/>
  <c r="C4896" i="9"/>
  <c r="B4896" i="9"/>
  <c r="G4895" i="9"/>
  <c r="F4895" i="9"/>
  <c r="E4895" i="9"/>
  <c r="D4895" i="9"/>
  <c r="C4895" i="9"/>
  <c r="B4895" i="9"/>
  <c r="G4894" i="9"/>
  <c r="F4894" i="9"/>
  <c r="E4894" i="9"/>
  <c r="D4894" i="9"/>
  <c r="C4894" i="9"/>
  <c r="B4894" i="9"/>
  <c r="G4893" i="9"/>
  <c r="F4893" i="9"/>
  <c r="E4893" i="9"/>
  <c r="D4893" i="9"/>
  <c r="C4893" i="9"/>
  <c r="B4893" i="9"/>
  <c r="U4893" i="9" s="1"/>
  <c r="G4892" i="9"/>
  <c r="F4892" i="9"/>
  <c r="E4892" i="9"/>
  <c r="D4892" i="9"/>
  <c r="C4892" i="9"/>
  <c r="B4892" i="9"/>
  <c r="U4892" i="9" s="1"/>
  <c r="G4891" i="9"/>
  <c r="F4891" i="9"/>
  <c r="E4891" i="9"/>
  <c r="D4891" i="9"/>
  <c r="C4891" i="9"/>
  <c r="B4891" i="9"/>
  <c r="G4890" i="9"/>
  <c r="F4890" i="9"/>
  <c r="E4890" i="9"/>
  <c r="D4890" i="9"/>
  <c r="C4890" i="9"/>
  <c r="B4890" i="9"/>
  <c r="G4889" i="9"/>
  <c r="F4889" i="9"/>
  <c r="E4889" i="9"/>
  <c r="D4889" i="9"/>
  <c r="C4889" i="9"/>
  <c r="B4889" i="9"/>
  <c r="G4888" i="9"/>
  <c r="F4888" i="9"/>
  <c r="E4888" i="9"/>
  <c r="D4888" i="9"/>
  <c r="C4888" i="9"/>
  <c r="B4888" i="9"/>
  <c r="G4887" i="9"/>
  <c r="F4887" i="9"/>
  <c r="E4887" i="9"/>
  <c r="D4887" i="9"/>
  <c r="C4887" i="9"/>
  <c r="B4887" i="9"/>
  <c r="G4886" i="9"/>
  <c r="F4886" i="9"/>
  <c r="E4886" i="9"/>
  <c r="D4886" i="9"/>
  <c r="C4886" i="9"/>
  <c r="B4886" i="9"/>
  <c r="G4885" i="9"/>
  <c r="F4885" i="9"/>
  <c r="E4885" i="9"/>
  <c r="D4885" i="9"/>
  <c r="C4885" i="9"/>
  <c r="B4885" i="9"/>
  <c r="U4885" i="9" s="1"/>
  <c r="G4884" i="9"/>
  <c r="F4884" i="9"/>
  <c r="E4884" i="9"/>
  <c r="D4884" i="9"/>
  <c r="C4884" i="9"/>
  <c r="B4884" i="9"/>
  <c r="U4884" i="9" s="1"/>
  <c r="G4883" i="9"/>
  <c r="F4883" i="9"/>
  <c r="E4883" i="9"/>
  <c r="D4883" i="9"/>
  <c r="C4883" i="9"/>
  <c r="B4883" i="9"/>
  <c r="G4882" i="9"/>
  <c r="F4882" i="9"/>
  <c r="E4882" i="9"/>
  <c r="D4882" i="9"/>
  <c r="C4882" i="9"/>
  <c r="B4882" i="9"/>
  <c r="G4881" i="9"/>
  <c r="F4881" i="9"/>
  <c r="E4881" i="9"/>
  <c r="D4881" i="9"/>
  <c r="C4881" i="9"/>
  <c r="B4881" i="9"/>
  <c r="G4880" i="9"/>
  <c r="F4880" i="9"/>
  <c r="E4880" i="9"/>
  <c r="D4880" i="9"/>
  <c r="C4880" i="9"/>
  <c r="B4880" i="9"/>
  <c r="G4879" i="9"/>
  <c r="F4879" i="9"/>
  <c r="E4879" i="9"/>
  <c r="D4879" i="9"/>
  <c r="C4879" i="9"/>
  <c r="B4879" i="9"/>
  <c r="G4878" i="9"/>
  <c r="F4878" i="9"/>
  <c r="E4878" i="9"/>
  <c r="D4878" i="9"/>
  <c r="C4878" i="9"/>
  <c r="B4878" i="9"/>
  <c r="G4877" i="9"/>
  <c r="F4877" i="9"/>
  <c r="E4877" i="9"/>
  <c r="D4877" i="9"/>
  <c r="C4877" i="9"/>
  <c r="B4877" i="9"/>
  <c r="U4877" i="9" s="1"/>
  <c r="G4876" i="9"/>
  <c r="F4876" i="9"/>
  <c r="E4876" i="9"/>
  <c r="D4876" i="9"/>
  <c r="C4876" i="9"/>
  <c r="B4876" i="9"/>
  <c r="U4876" i="9" s="1"/>
  <c r="G4875" i="9"/>
  <c r="F4875" i="9"/>
  <c r="E4875" i="9"/>
  <c r="D4875" i="9"/>
  <c r="C4875" i="9"/>
  <c r="B4875" i="9"/>
  <c r="G4874" i="9"/>
  <c r="F4874" i="9"/>
  <c r="E4874" i="9"/>
  <c r="D4874" i="9"/>
  <c r="C4874" i="9"/>
  <c r="B4874" i="9"/>
  <c r="G4873" i="9"/>
  <c r="F4873" i="9"/>
  <c r="E4873" i="9"/>
  <c r="D4873" i="9"/>
  <c r="C4873" i="9"/>
  <c r="B4873" i="9"/>
  <c r="G4872" i="9"/>
  <c r="F4872" i="9"/>
  <c r="E4872" i="9"/>
  <c r="D4872" i="9"/>
  <c r="C4872" i="9"/>
  <c r="B4872" i="9"/>
  <c r="G4871" i="9"/>
  <c r="F4871" i="9"/>
  <c r="E4871" i="9"/>
  <c r="D4871" i="9"/>
  <c r="C4871" i="9"/>
  <c r="B4871" i="9"/>
  <c r="G4870" i="9"/>
  <c r="F4870" i="9"/>
  <c r="E4870" i="9"/>
  <c r="D4870" i="9"/>
  <c r="C4870" i="9"/>
  <c r="B4870" i="9"/>
  <c r="G4869" i="9"/>
  <c r="F4869" i="9"/>
  <c r="E4869" i="9"/>
  <c r="D4869" i="9"/>
  <c r="C4869" i="9"/>
  <c r="B4869" i="9"/>
  <c r="U4869" i="9" s="1"/>
  <c r="G4868" i="9"/>
  <c r="F4868" i="9"/>
  <c r="E4868" i="9"/>
  <c r="D4868" i="9"/>
  <c r="C4868" i="9"/>
  <c r="B4868" i="9"/>
  <c r="U4868" i="9" s="1"/>
  <c r="G4867" i="9"/>
  <c r="F4867" i="9"/>
  <c r="E4867" i="9"/>
  <c r="D4867" i="9"/>
  <c r="C4867" i="9"/>
  <c r="B4867" i="9"/>
  <c r="G4866" i="9"/>
  <c r="F4866" i="9"/>
  <c r="E4866" i="9"/>
  <c r="D4866" i="9"/>
  <c r="C4866" i="9"/>
  <c r="B4866" i="9"/>
  <c r="G4865" i="9"/>
  <c r="F4865" i="9"/>
  <c r="E4865" i="9"/>
  <c r="D4865" i="9"/>
  <c r="C4865" i="9"/>
  <c r="B4865" i="9"/>
  <c r="G4864" i="9"/>
  <c r="F4864" i="9"/>
  <c r="E4864" i="9"/>
  <c r="D4864" i="9"/>
  <c r="C4864" i="9"/>
  <c r="B4864" i="9"/>
  <c r="G4863" i="9"/>
  <c r="F4863" i="9"/>
  <c r="E4863" i="9"/>
  <c r="D4863" i="9"/>
  <c r="C4863" i="9"/>
  <c r="B4863" i="9"/>
  <c r="G4862" i="9"/>
  <c r="F4862" i="9"/>
  <c r="E4862" i="9"/>
  <c r="D4862" i="9"/>
  <c r="C4862" i="9"/>
  <c r="B4862" i="9"/>
  <c r="G4861" i="9"/>
  <c r="F4861" i="9"/>
  <c r="E4861" i="9"/>
  <c r="D4861" i="9"/>
  <c r="C4861" i="9"/>
  <c r="B4861" i="9"/>
  <c r="U4861" i="9" s="1"/>
  <c r="G4860" i="9"/>
  <c r="F4860" i="9"/>
  <c r="E4860" i="9"/>
  <c r="D4860" i="9"/>
  <c r="C4860" i="9"/>
  <c r="B4860" i="9"/>
  <c r="U4860" i="9" s="1"/>
  <c r="G4859" i="9"/>
  <c r="F4859" i="9"/>
  <c r="E4859" i="9"/>
  <c r="D4859" i="9"/>
  <c r="C4859" i="9"/>
  <c r="B4859" i="9"/>
  <c r="G4858" i="9"/>
  <c r="F4858" i="9"/>
  <c r="E4858" i="9"/>
  <c r="D4858" i="9"/>
  <c r="C4858" i="9"/>
  <c r="B4858" i="9"/>
  <c r="G4857" i="9"/>
  <c r="F4857" i="9"/>
  <c r="E4857" i="9"/>
  <c r="D4857" i="9"/>
  <c r="C4857" i="9"/>
  <c r="B4857" i="9"/>
  <c r="G4856" i="9"/>
  <c r="F4856" i="9"/>
  <c r="E4856" i="9"/>
  <c r="D4856" i="9"/>
  <c r="C4856" i="9"/>
  <c r="B4856" i="9"/>
  <c r="G4855" i="9"/>
  <c r="F4855" i="9"/>
  <c r="E4855" i="9"/>
  <c r="D4855" i="9"/>
  <c r="C4855" i="9"/>
  <c r="B4855" i="9"/>
  <c r="G4854" i="9"/>
  <c r="F4854" i="9"/>
  <c r="E4854" i="9"/>
  <c r="D4854" i="9"/>
  <c r="C4854" i="9"/>
  <c r="B4854" i="9"/>
  <c r="G4853" i="9"/>
  <c r="F4853" i="9"/>
  <c r="E4853" i="9"/>
  <c r="D4853" i="9"/>
  <c r="C4853" i="9"/>
  <c r="B4853" i="9"/>
  <c r="U4853" i="9" s="1"/>
  <c r="G4852" i="9"/>
  <c r="F4852" i="9"/>
  <c r="E4852" i="9"/>
  <c r="D4852" i="9"/>
  <c r="C4852" i="9"/>
  <c r="B4852" i="9"/>
  <c r="U4852" i="9" s="1"/>
  <c r="G4851" i="9"/>
  <c r="F4851" i="9"/>
  <c r="E4851" i="9"/>
  <c r="D4851" i="9"/>
  <c r="C4851" i="9"/>
  <c r="B4851" i="9"/>
  <c r="G4850" i="9"/>
  <c r="F4850" i="9"/>
  <c r="E4850" i="9"/>
  <c r="D4850" i="9"/>
  <c r="C4850" i="9"/>
  <c r="B4850" i="9"/>
  <c r="G4849" i="9"/>
  <c r="F4849" i="9"/>
  <c r="E4849" i="9"/>
  <c r="D4849" i="9"/>
  <c r="C4849" i="9"/>
  <c r="B4849" i="9"/>
  <c r="G4848" i="9"/>
  <c r="F4848" i="9"/>
  <c r="E4848" i="9"/>
  <c r="D4848" i="9"/>
  <c r="C4848" i="9"/>
  <c r="B4848" i="9"/>
  <c r="G4847" i="9"/>
  <c r="F4847" i="9"/>
  <c r="E4847" i="9"/>
  <c r="D4847" i="9"/>
  <c r="C4847" i="9"/>
  <c r="B4847" i="9"/>
  <c r="G4846" i="9"/>
  <c r="F4846" i="9"/>
  <c r="E4846" i="9"/>
  <c r="D4846" i="9"/>
  <c r="C4846" i="9"/>
  <c r="B4846" i="9"/>
  <c r="G4845" i="9"/>
  <c r="F4845" i="9"/>
  <c r="E4845" i="9"/>
  <c r="D4845" i="9"/>
  <c r="C4845" i="9"/>
  <c r="B4845" i="9"/>
  <c r="U4845" i="9" s="1"/>
  <c r="G4844" i="9"/>
  <c r="F4844" i="9"/>
  <c r="E4844" i="9"/>
  <c r="D4844" i="9"/>
  <c r="C4844" i="9"/>
  <c r="B4844" i="9"/>
  <c r="U4844" i="9" s="1"/>
  <c r="G4843" i="9"/>
  <c r="F4843" i="9"/>
  <c r="E4843" i="9"/>
  <c r="D4843" i="9"/>
  <c r="C4843" i="9"/>
  <c r="B4843" i="9"/>
  <c r="G4842" i="9"/>
  <c r="F4842" i="9"/>
  <c r="E4842" i="9"/>
  <c r="D4842" i="9"/>
  <c r="C4842" i="9"/>
  <c r="B4842" i="9"/>
  <c r="G4841" i="9"/>
  <c r="F4841" i="9"/>
  <c r="E4841" i="9"/>
  <c r="D4841" i="9"/>
  <c r="C4841" i="9"/>
  <c r="B4841" i="9"/>
  <c r="G4840" i="9"/>
  <c r="F4840" i="9"/>
  <c r="E4840" i="9"/>
  <c r="D4840" i="9"/>
  <c r="C4840" i="9"/>
  <c r="B4840" i="9"/>
  <c r="G4839" i="9"/>
  <c r="F4839" i="9"/>
  <c r="E4839" i="9"/>
  <c r="D4839" i="9"/>
  <c r="C4839" i="9"/>
  <c r="B4839" i="9"/>
  <c r="G4838" i="9"/>
  <c r="F4838" i="9"/>
  <c r="E4838" i="9"/>
  <c r="D4838" i="9"/>
  <c r="C4838" i="9"/>
  <c r="B4838" i="9"/>
  <c r="G4837" i="9"/>
  <c r="F4837" i="9"/>
  <c r="E4837" i="9"/>
  <c r="D4837" i="9"/>
  <c r="C4837" i="9"/>
  <c r="B4837" i="9"/>
  <c r="U4837" i="9" s="1"/>
  <c r="G4836" i="9"/>
  <c r="F4836" i="9"/>
  <c r="E4836" i="9"/>
  <c r="D4836" i="9"/>
  <c r="C4836" i="9"/>
  <c r="B4836" i="9"/>
  <c r="U4836" i="9" s="1"/>
  <c r="G4835" i="9"/>
  <c r="F4835" i="9"/>
  <c r="E4835" i="9"/>
  <c r="D4835" i="9"/>
  <c r="C4835" i="9"/>
  <c r="B4835" i="9"/>
  <c r="G4834" i="9"/>
  <c r="F4834" i="9"/>
  <c r="E4834" i="9"/>
  <c r="D4834" i="9"/>
  <c r="C4834" i="9"/>
  <c r="B4834" i="9"/>
  <c r="G4833" i="9"/>
  <c r="F4833" i="9"/>
  <c r="E4833" i="9"/>
  <c r="D4833" i="9"/>
  <c r="C4833" i="9"/>
  <c r="B4833" i="9"/>
  <c r="P4833" i="9" s="1"/>
  <c r="G4832" i="9"/>
  <c r="F4832" i="9"/>
  <c r="E4832" i="9"/>
  <c r="D4832" i="9"/>
  <c r="C4832" i="9"/>
  <c r="B4832" i="9"/>
  <c r="G4831" i="9"/>
  <c r="F4831" i="9"/>
  <c r="E4831" i="9"/>
  <c r="D4831" i="9"/>
  <c r="C4831" i="9"/>
  <c r="B4831" i="9"/>
  <c r="G4830" i="9"/>
  <c r="F4830" i="9"/>
  <c r="E4830" i="9"/>
  <c r="D4830" i="9"/>
  <c r="C4830" i="9"/>
  <c r="B4830" i="9"/>
  <c r="G4829" i="9"/>
  <c r="F4829" i="9"/>
  <c r="E4829" i="9"/>
  <c r="D4829" i="9"/>
  <c r="C4829" i="9"/>
  <c r="B4829" i="9"/>
  <c r="U4829" i="9" s="1"/>
  <c r="G4828" i="9"/>
  <c r="F4828" i="9"/>
  <c r="E4828" i="9"/>
  <c r="D4828" i="9"/>
  <c r="C4828" i="9"/>
  <c r="B4828" i="9"/>
  <c r="U4828" i="9" s="1"/>
  <c r="G4827" i="9"/>
  <c r="F4827" i="9"/>
  <c r="E4827" i="9"/>
  <c r="D4827" i="9"/>
  <c r="C4827" i="9"/>
  <c r="B4827" i="9"/>
  <c r="G4826" i="9"/>
  <c r="F4826" i="9"/>
  <c r="E4826" i="9"/>
  <c r="D4826" i="9"/>
  <c r="C4826" i="9"/>
  <c r="B4826" i="9"/>
  <c r="G4825" i="9"/>
  <c r="F4825" i="9"/>
  <c r="E4825" i="9"/>
  <c r="D4825" i="9"/>
  <c r="C4825" i="9"/>
  <c r="B4825" i="9"/>
  <c r="G4824" i="9"/>
  <c r="F4824" i="9"/>
  <c r="E4824" i="9"/>
  <c r="D4824" i="9"/>
  <c r="C4824" i="9"/>
  <c r="B4824" i="9"/>
  <c r="G4823" i="9"/>
  <c r="F4823" i="9"/>
  <c r="E4823" i="9"/>
  <c r="D4823" i="9"/>
  <c r="C4823" i="9"/>
  <c r="B4823" i="9"/>
  <c r="G4822" i="9"/>
  <c r="F4822" i="9"/>
  <c r="E4822" i="9"/>
  <c r="D4822" i="9"/>
  <c r="C4822" i="9"/>
  <c r="B4822" i="9"/>
  <c r="G4821" i="9"/>
  <c r="F4821" i="9"/>
  <c r="E4821" i="9"/>
  <c r="D4821" i="9"/>
  <c r="C4821" i="9"/>
  <c r="B4821" i="9"/>
  <c r="U4821" i="9" s="1"/>
  <c r="G4820" i="9"/>
  <c r="F4820" i="9"/>
  <c r="E4820" i="9"/>
  <c r="D4820" i="9"/>
  <c r="C4820" i="9"/>
  <c r="B4820" i="9"/>
  <c r="U4820" i="9" s="1"/>
  <c r="G4819" i="9"/>
  <c r="F4819" i="9"/>
  <c r="E4819" i="9"/>
  <c r="D4819" i="9"/>
  <c r="C4819" i="9"/>
  <c r="B4819" i="9"/>
  <c r="G4818" i="9"/>
  <c r="F4818" i="9"/>
  <c r="E4818" i="9"/>
  <c r="D4818" i="9"/>
  <c r="C4818" i="9"/>
  <c r="B4818" i="9"/>
  <c r="G4817" i="9"/>
  <c r="F4817" i="9"/>
  <c r="E4817" i="9"/>
  <c r="D4817" i="9"/>
  <c r="C4817" i="9"/>
  <c r="B4817" i="9"/>
  <c r="G4816" i="9"/>
  <c r="F4816" i="9"/>
  <c r="E4816" i="9"/>
  <c r="D4816" i="9"/>
  <c r="C4816" i="9"/>
  <c r="B4816" i="9"/>
  <c r="G4815" i="9"/>
  <c r="F4815" i="9"/>
  <c r="E4815" i="9"/>
  <c r="D4815" i="9"/>
  <c r="C4815" i="9"/>
  <c r="B4815" i="9"/>
  <c r="G4814" i="9"/>
  <c r="F4814" i="9"/>
  <c r="E4814" i="9"/>
  <c r="D4814" i="9"/>
  <c r="C4814" i="9"/>
  <c r="B4814" i="9"/>
  <c r="G4813" i="9"/>
  <c r="F4813" i="9"/>
  <c r="E4813" i="9"/>
  <c r="D4813" i="9"/>
  <c r="C4813" i="9"/>
  <c r="B4813" i="9"/>
  <c r="U4813" i="9" s="1"/>
  <c r="G4812" i="9"/>
  <c r="F4812" i="9"/>
  <c r="E4812" i="9"/>
  <c r="D4812" i="9"/>
  <c r="C4812" i="9"/>
  <c r="B4812" i="9"/>
  <c r="U4812" i="9" s="1"/>
  <c r="G4811" i="9"/>
  <c r="F4811" i="9"/>
  <c r="E4811" i="9"/>
  <c r="D4811" i="9"/>
  <c r="C4811" i="9"/>
  <c r="B4811" i="9"/>
  <c r="G4810" i="9"/>
  <c r="F4810" i="9"/>
  <c r="E4810" i="9"/>
  <c r="D4810" i="9"/>
  <c r="C4810" i="9"/>
  <c r="B4810" i="9"/>
  <c r="G4809" i="9"/>
  <c r="F4809" i="9"/>
  <c r="E4809" i="9"/>
  <c r="D4809" i="9"/>
  <c r="C4809" i="9"/>
  <c r="B4809" i="9"/>
  <c r="G4808" i="9"/>
  <c r="F4808" i="9"/>
  <c r="E4808" i="9"/>
  <c r="D4808" i="9"/>
  <c r="C4808" i="9"/>
  <c r="B4808" i="9"/>
  <c r="G4807" i="9"/>
  <c r="F4807" i="9"/>
  <c r="E4807" i="9"/>
  <c r="D4807" i="9"/>
  <c r="C4807" i="9"/>
  <c r="B4807" i="9"/>
  <c r="G4806" i="9"/>
  <c r="F4806" i="9"/>
  <c r="E4806" i="9"/>
  <c r="D4806" i="9"/>
  <c r="C4806" i="9"/>
  <c r="B4806" i="9"/>
  <c r="G4805" i="9"/>
  <c r="F4805" i="9"/>
  <c r="E4805" i="9"/>
  <c r="D4805" i="9"/>
  <c r="C4805" i="9"/>
  <c r="B4805" i="9"/>
  <c r="U4805" i="9" s="1"/>
  <c r="G4804" i="9"/>
  <c r="F4804" i="9"/>
  <c r="E4804" i="9"/>
  <c r="D4804" i="9"/>
  <c r="C4804" i="9"/>
  <c r="B4804" i="9"/>
  <c r="U4804" i="9" s="1"/>
  <c r="G4803" i="9"/>
  <c r="F4803" i="9"/>
  <c r="E4803" i="9"/>
  <c r="D4803" i="9"/>
  <c r="C4803" i="9"/>
  <c r="B4803" i="9"/>
  <c r="G4802" i="9"/>
  <c r="F4802" i="9"/>
  <c r="E4802" i="9"/>
  <c r="D4802" i="9"/>
  <c r="C4802" i="9"/>
  <c r="B4802" i="9"/>
  <c r="G4801" i="9"/>
  <c r="F4801" i="9"/>
  <c r="E4801" i="9"/>
  <c r="D4801" i="9"/>
  <c r="C4801" i="9"/>
  <c r="B4801" i="9"/>
  <c r="G4800" i="9"/>
  <c r="F4800" i="9"/>
  <c r="E4800" i="9"/>
  <c r="D4800" i="9"/>
  <c r="C4800" i="9"/>
  <c r="B4800" i="9"/>
  <c r="G4799" i="9"/>
  <c r="F4799" i="9"/>
  <c r="E4799" i="9"/>
  <c r="D4799" i="9"/>
  <c r="C4799" i="9"/>
  <c r="B4799" i="9"/>
  <c r="G4798" i="9"/>
  <c r="F4798" i="9"/>
  <c r="E4798" i="9"/>
  <c r="D4798" i="9"/>
  <c r="C4798" i="9"/>
  <c r="B4798" i="9"/>
  <c r="G4797" i="9"/>
  <c r="F4797" i="9"/>
  <c r="E4797" i="9"/>
  <c r="D4797" i="9"/>
  <c r="C4797" i="9"/>
  <c r="B4797" i="9"/>
  <c r="U4797" i="9" s="1"/>
  <c r="G4796" i="9"/>
  <c r="F4796" i="9"/>
  <c r="E4796" i="9"/>
  <c r="D4796" i="9"/>
  <c r="C4796" i="9"/>
  <c r="B4796" i="9"/>
  <c r="U4796" i="9" s="1"/>
  <c r="G4795" i="9"/>
  <c r="F4795" i="9"/>
  <c r="E4795" i="9"/>
  <c r="D4795" i="9"/>
  <c r="C4795" i="9"/>
  <c r="B4795" i="9"/>
  <c r="G4794" i="9"/>
  <c r="F4794" i="9"/>
  <c r="E4794" i="9"/>
  <c r="D4794" i="9"/>
  <c r="C4794" i="9"/>
  <c r="B4794" i="9"/>
  <c r="G4793" i="9"/>
  <c r="F4793" i="9"/>
  <c r="E4793" i="9"/>
  <c r="D4793" i="9"/>
  <c r="C4793" i="9"/>
  <c r="B4793" i="9"/>
  <c r="G4792" i="9"/>
  <c r="F4792" i="9"/>
  <c r="E4792" i="9"/>
  <c r="D4792" i="9"/>
  <c r="C4792" i="9"/>
  <c r="B4792" i="9"/>
  <c r="G4791" i="9"/>
  <c r="F4791" i="9"/>
  <c r="E4791" i="9"/>
  <c r="D4791" i="9"/>
  <c r="C4791" i="9"/>
  <c r="B4791" i="9"/>
  <c r="G4790" i="9"/>
  <c r="F4790" i="9"/>
  <c r="E4790" i="9"/>
  <c r="D4790" i="9"/>
  <c r="C4790" i="9"/>
  <c r="B4790" i="9"/>
  <c r="G4789" i="9"/>
  <c r="F4789" i="9"/>
  <c r="E4789" i="9"/>
  <c r="D4789" i="9"/>
  <c r="C4789" i="9"/>
  <c r="B4789" i="9"/>
  <c r="U4789" i="9" s="1"/>
  <c r="G4788" i="9"/>
  <c r="F4788" i="9"/>
  <c r="E4788" i="9"/>
  <c r="D4788" i="9"/>
  <c r="C4788" i="9"/>
  <c r="B4788" i="9"/>
  <c r="U4788" i="9" s="1"/>
  <c r="G4787" i="9"/>
  <c r="F4787" i="9"/>
  <c r="E4787" i="9"/>
  <c r="D4787" i="9"/>
  <c r="C4787" i="9"/>
  <c r="B4787" i="9"/>
  <c r="G4786" i="9"/>
  <c r="F4786" i="9"/>
  <c r="E4786" i="9"/>
  <c r="D4786" i="9"/>
  <c r="C4786" i="9"/>
  <c r="B4786" i="9"/>
  <c r="G4785" i="9"/>
  <c r="F4785" i="9"/>
  <c r="E4785" i="9"/>
  <c r="D4785" i="9"/>
  <c r="C4785" i="9"/>
  <c r="B4785" i="9"/>
  <c r="G4784" i="9"/>
  <c r="F4784" i="9"/>
  <c r="E4784" i="9"/>
  <c r="D4784" i="9"/>
  <c r="C4784" i="9"/>
  <c r="B4784" i="9"/>
  <c r="G4783" i="9"/>
  <c r="F4783" i="9"/>
  <c r="E4783" i="9"/>
  <c r="D4783" i="9"/>
  <c r="C4783" i="9"/>
  <c r="B4783" i="9"/>
  <c r="G4782" i="9"/>
  <c r="F4782" i="9"/>
  <c r="E4782" i="9"/>
  <c r="D4782" i="9"/>
  <c r="C4782" i="9"/>
  <c r="B4782" i="9"/>
  <c r="G4781" i="9"/>
  <c r="F4781" i="9"/>
  <c r="E4781" i="9"/>
  <c r="D4781" i="9"/>
  <c r="C4781" i="9"/>
  <c r="B4781" i="9"/>
  <c r="U4781" i="9" s="1"/>
  <c r="G4780" i="9"/>
  <c r="F4780" i="9"/>
  <c r="E4780" i="9"/>
  <c r="D4780" i="9"/>
  <c r="C4780" i="9"/>
  <c r="B4780" i="9"/>
  <c r="U4780" i="9" s="1"/>
  <c r="G4779" i="9"/>
  <c r="F4779" i="9"/>
  <c r="E4779" i="9"/>
  <c r="D4779" i="9"/>
  <c r="C4779" i="9"/>
  <c r="B4779" i="9"/>
  <c r="G4778" i="9"/>
  <c r="F4778" i="9"/>
  <c r="E4778" i="9"/>
  <c r="D4778" i="9"/>
  <c r="C4778" i="9"/>
  <c r="B4778" i="9"/>
  <c r="G4777" i="9"/>
  <c r="F4777" i="9"/>
  <c r="E4777" i="9"/>
  <c r="D4777" i="9"/>
  <c r="C4777" i="9"/>
  <c r="B4777" i="9"/>
  <c r="G4776" i="9"/>
  <c r="F4776" i="9"/>
  <c r="E4776" i="9"/>
  <c r="D4776" i="9"/>
  <c r="C4776" i="9"/>
  <c r="B4776" i="9"/>
  <c r="G4775" i="9"/>
  <c r="F4775" i="9"/>
  <c r="E4775" i="9"/>
  <c r="D4775" i="9"/>
  <c r="C4775" i="9"/>
  <c r="B4775" i="9"/>
  <c r="G4774" i="9"/>
  <c r="F4774" i="9"/>
  <c r="E4774" i="9"/>
  <c r="D4774" i="9"/>
  <c r="C4774" i="9"/>
  <c r="B4774" i="9"/>
  <c r="G4773" i="9"/>
  <c r="F4773" i="9"/>
  <c r="E4773" i="9"/>
  <c r="D4773" i="9"/>
  <c r="C4773" i="9"/>
  <c r="B4773" i="9"/>
  <c r="U4773" i="9" s="1"/>
  <c r="G4772" i="9"/>
  <c r="F4772" i="9"/>
  <c r="E4772" i="9"/>
  <c r="D4772" i="9"/>
  <c r="C4772" i="9"/>
  <c r="B4772" i="9"/>
  <c r="U4772" i="9" s="1"/>
  <c r="G4771" i="9"/>
  <c r="F4771" i="9"/>
  <c r="E4771" i="9"/>
  <c r="D4771" i="9"/>
  <c r="C4771" i="9"/>
  <c r="B4771" i="9"/>
  <c r="G4770" i="9"/>
  <c r="F4770" i="9"/>
  <c r="E4770" i="9"/>
  <c r="D4770" i="9"/>
  <c r="C4770" i="9"/>
  <c r="B4770" i="9"/>
  <c r="G4769" i="9"/>
  <c r="F4769" i="9"/>
  <c r="E4769" i="9"/>
  <c r="D4769" i="9"/>
  <c r="C4769" i="9"/>
  <c r="B4769" i="9"/>
  <c r="P4769" i="9" s="1"/>
  <c r="G4768" i="9"/>
  <c r="F4768" i="9"/>
  <c r="E4768" i="9"/>
  <c r="D4768" i="9"/>
  <c r="C4768" i="9"/>
  <c r="B4768" i="9"/>
  <c r="G4767" i="9"/>
  <c r="F4767" i="9"/>
  <c r="E4767" i="9"/>
  <c r="D4767" i="9"/>
  <c r="C4767" i="9"/>
  <c r="B4767" i="9"/>
  <c r="G4766" i="9"/>
  <c r="F4766" i="9"/>
  <c r="E4766" i="9"/>
  <c r="D4766" i="9"/>
  <c r="C4766" i="9"/>
  <c r="B4766" i="9"/>
  <c r="G4765" i="9"/>
  <c r="F4765" i="9"/>
  <c r="E4765" i="9"/>
  <c r="D4765" i="9"/>
  <c r="C4765" i="9"/>
  <c r="B4765" i="9"/>
  <c r="U4765" i="9" s="1"/>
  <c r="G4764" i="9"/>
  <c r="F4764" i="9"/>
  <c r="E4764" i="9"/>
  <c r="D4764" i="9"/>
  <c r="C4764" i="9"/>
  <c r="B4764" i="9"/>
  <c r="U4764" i="9" s="1"/>
  <c r="G4763" i="9"/>
  <c r="F4763" i="9"/>
  <c r="E4763" i="9"/>
  <c r="D4763" i="9"/>
  <c r="C4763" i="9"/>
  <c r="B4763" i="9"/>
  <c r="G4762" i="9"/>
  <c r="F4762" i="9"/>
  <c r="E4762" i="9"/>
  <c r="D4762" i="9"/>
  <c r="C4762" i="9"/>
  <c r="B4762" i="9"/>
  <c r="G4761" i="9"/>
  <c r="F4761" i="9"/>
  <c r="E4761" i="9"/>
  <c r="D4761" i="9"/>
  <c r="C4761" i="9"/>
  <c r="B4761" i="9"/>
  <c r="G4760" i="9"/>
  <c r="F4760" i="9"/>
  <c r="E4760" i="9"/>
  <c r="D4760" i="9"/>
  <c r="C4760" i="9"/>
  <c r="B4760" i="9"/>
  <c r="G4759" i="9"/>
  <c r="F4759" i="9"/>
  <c r="E4759" i="9"/>
  <c r="D4759" i="9"/>
  <c r="C4759" i="9"/>
  <c r="B4759" i="9"/>
  <c r="G4758" i="9"/>
  <c r="F4758" i="9"/>
  <c r="E4758" i="9"/>
  <c r="D4758" i="9"/>
  <c r="C4758" i="9"/>
  <c r="B4758" i="9"/>
  <c r="G4757" i="9"/>
  <c r="F4757" i="9"/>
  <c r="E4757" i="9"/>
  <c r="D4757" i="9"/>
  <c r="C4757" i="9"/>
  <c r="B4757" i="9"/>
  <c r="U4757" i="9" s="1"/>
  <c r="G4756" i="9"/>
  <c r="F4756" i="9"/>
  <c r="E4756" i="9"/>
  <c r="D4756" i="9"/>
  <c r="C4756" i="9"/>
  <c r="B4756" i="9"/>
  <c r="U4756" i="9" s="1"/>
  <c r="G4755" i="9"/>
  <c r="F4755" i="9"/>
  <c r="E4755" i="9"/>
  <c r="D4755" i="9"/>
  <c r="C4755" i="9"/>
  <c r="B4755" i="9"/>
  <c r="G4754" i="9"/>
  <c r="F4754" i="9"/>
  <c r="E4754" i="9"/>
  <c r="D4754" i="9"/>
  <c r="C4754" i="9"/>
  <c r="B4754" i="9"/>
  <c r="G4753" i="9"/>
  <c r="F4753" i="9"/>
  <c r="E4753" i="9"/>
  <c r="D4753" i="9"/>
  <c r="C4753" i="9"/>
  <c r="B4753" i="9"/>
  <c r="G4752" i="9"/>
  <c r="F4752" i="9"/>
  <c r="E4752" i="9"/>
  <c r="D4752" i="9"/>
  <c r="C4752" i="9"/>
  <c r="B4752" i="9"/>
  <c r="G4751" i="9"/>
  <c r="F4751" i="9"/>
  <c r="E4751" i="9"/>
  <c r="D4751" i="9"/>
  <c r="C4751" i="9"/>
  <c r="B4751" i="9"/>
  <c r="G4750" i="9"/>
  <c r="F4750" i="9"/>
  <c r="E4750" i="9"/>
  <c r="D4750" i="9"/>
  <c r="C4750" i="9"/>
  <c r="B4750" i="9"/>
  <c r="G4749" i="9"/>
  <c r="F4749" i="9"/>
  <c r="E4749" i="9"/>
  <c r="D4749" i="9"/>
  <c r="C4749" i="9"/>
  <c r="B4749" i="9"/>
  <c r="U4749" i="9" s="1"/>
  <c r="G4748" i="9"/>
  <c r="F4748" i="9"/>
  <c r="E4748" i="9"/>
  <c r="D4748" i="9"/>
  <c r="C4748" i="9"/>
  <c r="B4748" i="9"/>
  <c r="U4748" i="9" s="1"/>
  <c r="G4747" i="9"/>
  <c r="F4747" i="9"/>
  <c r="E4747" i="9"/>
  <c r="D4747" i="9"/>
  <c r="C4747" i="9"/>
  <c r="B4747" i="9"/>
  <c r="G4746" i="9"/>
  <c r="F4746" i="9"/>
  <c r="E4746" i="9"/>
  <c r="D4746" i="9"/>
  <c r="C4746" i="9"/>
  <c r="B4746" i="9"/>
  <c r="G4745" i="9"/>
  <c r="F4745" i="9"/>
  <c r="E4745" i="9"/>
  <c r="D4745" i="9"/>
  <c r="C4745" i="9"/>
  <c r="B4745" i="9"/>
  <c r="G4744" i="9"/>
  <c r="F4744" i="9"/>
  <c r="E4744" i="9"/>
  <c r="D4744" i="9"/>
  <c r="C4744" i="9"/>
  <c r="B4744" i="9"/>
  <c r="G4743" i="9"/>
  <c r="F4743" i="9"/>
  <c r="E4743" i="9"/>
  <c r="D4743" i="9"/>
  <c r="C4743" i="9"/>
  <c r="B4743" i="9"/>
  <c r="G4742" i="9"/>
  <c r="F4742" i="9"/>
  <c r="E4742" i="9"/>
  <c r="D4742" i="9"/>
  <c r="C4742" i="9"/>
  <c r="B4742" i="9"/>
  <c r="G4741" i="9"/>
  <c r="F4741" i="9"/>
  <c r="E4741" i="9"/>
  <c r="D4741" i="9"/>
  <c r="C4741" i="9"/>
  <c r="B4741" i="9"/>
  <c r="U4741" i="9" s="1"/>
  <c r="G4740" i="9"/>
  <c r="F4740" i="9"/>
  <c r="E4740" i="9"/>
  <c r="D4740" i="9"/>
  <c r="C4740" i="9"/>
  <c r="B4740" i="9"/>
  <c r="U4740" i="9" s="1"/>
  <c r="G4739" i="9"/>
  <c r="F4739" i="9"/>
  <c r="E4739" i="9"/>
  <c r="D4739" i="9"/>
  <c r="C4739" i="9"/>
  <c r="B4739" i="9"/>
  <c r="G4738" i="9"/>
  <c r="F4738" i="9"/>
  <c r="E4738" i="9"/>
  <c r="D4738" i="9"/>
  <c r="C4738" i="9"/>
  <c r="B4738" i="9"/>
  <c r="G4737" i="9"/>
  <c r="F4737" i="9"/>
  <c r="E4737" i="9"/>
  <c r="D4737" i="9"/>
  <c r="C4737" i="9"/>
  <c r="B4737" i="9"/>
  <c r="G4736" i="9"/>
  <c r="F4736" i="9"/>
  <c r="E4736" i="9"/>
  <c r="D4736" i="9"/>
  <c r="C4736" i="9"/>
  <c r="B4736" i="9"/>
  <c r="G4735" i="9"/>
  <c r="F4735" i="9"/>
  <c r="E4735" i="9"/>
  <c r="D4735" i="9"/>
  <c r="C4735" i="9"/>
  <c r="B4735" i="9"/>
  <c r="G4734" i="9"/>
  <c r="F4734" i="9"/>
  <c r="E4734" i="9"/>
  <c r="D4734" i="9"/>
  <c r="C4734" i="9"/>
  <c r="B4734" i="9"/>
  <c r="G4733" i="9"/>
  <c r="F4733" i="9"/>
  <c r="E4733" i="9"/>
  <c r="D4733" i="9"/>
  <c r="C4733" i="9"/>
  <c r="B4733" i="9"/>
  <c r="U4733" i="9" s="1"/>
  <c r="G4732" i="9"/>
  <c r="F4732" i="9"/>
  <c r="E4732" i="9"/>
  <c r="D4732" i="9"/>
  <c r="C4732" i="9"/>
  <c r="B4732" i="9"/>
  <c r="U4732" i="9" s="1"/>
  <c r="G4731" i="9"/>
  <c r="F4731" i="9"/>
  <c r="E4731" i="9"/>
  <c r="D4731" i="9"/>
  <c r="C4731" i="9"/>
  <c r="B4731" i="9"/>
  <c r="G4730" i="9"/>
  <c r="F4730" i="9"/>
  <c r="E4730" i="9"/>
  <c r="D4730" i="9"/>
  <c r="C4730" i="9"/>
  <c r="B4730" i="9"/>
  <c r="G4729" i="9"/>
  <c r="F4729" i="9"/>
  <c r="E4729" i="9"/>
  <c r="D4729" i="9"/>
  <c r="C4729" i="9"/>
  <c r="B4729" i="9"/>
  <c r="G4728" i="9"/>
  <c r="F4728" i="9"/>
  <c r="E4728" i="9"/>
  <c r="D4728" i="9"/>
  <c r="C4728" i="9"/>
  <c r="B4728" i="9"/>
  <c r="G4727" i="9"/>
  <c r="F4727" i="9"/>
  <c r="E4727" i="9"/>
  <c r="D4727" i="9"/>
  <c r="C4727" i="9"/>
  <c r="B4727" i="9"/>
  <c r="G4726" i="9"/>
  <c r="F4726" i="9"/>
  <c r="E4726" i="9"/>
  <c r="D4726" i="9"/>
  <c r="C4726" i="9"/>
  <c r="B4726" i="9"/>
  <c r="G4725" i="9"/>
  <c r="F4725" i="9"/>
  <c r="E4725" i="9"/>
  <c r="D4725" i="9"/>
  <c r="C4725" i="9"/>
  <c r="B4725" i="9"/>
  <c r="U4725" i="9" s="1"/>
  <c r="G4724" i="9"/>
  <c r="F4724" i="9"/>
  <c r="E4724" i="9"/>
  <c r="D4724" i="9"/>
  <c r="C4724" i="9"/>
  <c r="B4724" i="9"/>
  <c r="U4724" i="9" s="1"/>
  <c r="G4723" i="9"/>
  <c r="F4723" i="9"/>
  <c r="E4723" i="9"/>
  <c r="D4723" i="9"/>
  <c r="C4723" i="9"/>
  <c r="B4723" i="9"/>
  <c r="G4722" i="9"/>
  <c r="F4722" i="9"/>
  <c r="E4722" i="9"/>
  <c r="D4722" i="9"/>
  <c r="C4722" i="9"/>
  <c r="B4722" i="9"/>
  <c r="G4721" i="9"/>
  <c r="F4721" i="9"/>
  <c r="E4721" i="9"/>
  <c r="D4721" i="9"/>
  <c r="C4721" i="9"/>
  <c r="B4721" i="9"/>
  <c r="G4720" i="9"/>
  <c r="F4720" i="9"/>
  <c r="E4720" i="9"/>
  <c r="D4720" i="9"/>
  <c r="C4720" i="9"/>
  <c r="B4720" i="9"/>
  <c r="G4719" i="9"/>
  <c r="F4719" i="9"/>
  <c r="E4719" i="9"/>
  <c r="D4719" i="9"/>
  <c r="C4719" i="9"/>
  <c r="B4719" i="9"/>
  <c r="G4718" i="9"/>
  <c r="F4718" i="9"/>
  <c r="E4718" i="9"/>
  <c r="D4718" i="9"/>
  <c r="C4718" i="9"/>
  <c r="B4718" i="9"/>
  <c r="G4717" i="9"/>
  <c r="F4717" i="9"/>
  <c r="E4717" i="9"/>
  <c r="D4717" i="9"/>
  <c r="C4717" i="9"/>
  <c r="B4717" i="9"/>
  <c r="U4717" i="9" s="1"/>
  <c r="G4716" i="9"/>
  <c r="F4716" i="9"/>
  <c r="E4716" i="9"/>
  <c r="D4716" i="9"/>
  <c r="C4716" i="9"/>
  <c r="B4716" i="9"/>
  <c r="U4716" i="9" s="1"/>
  <c r="G4715" i="9"/>
  <c r="F4715" i="9"/>
  <c r="E4715" i="9"/>
  <c r="D4715" i="9"/>
  <c r="C4715" i="9"/>
  <c r="B4715" i="9"/>
  <c r="G4714" i="9"/>
  <c r="F4714" i="9"/>
  <c r="E4714" i="9"/>
  <c r="D4714" i="9"/>
  <c r="C4714" i="9"/>
  <c r="B4714" i="9"/>
  <c r="G4713" i="9"/>
  <c r="F4713" i="9"/>
  <c r="E4713" i="9"/>
  <c r="D4713" i="9"/>
  <c r="C4713" i="9"/>
  <c r="B4713" i="9"/>
  <c r="G4712" i="9"/>
  <c r="F4712" i="9"/>
  <c r="E4712" i="9"/>
  <c r="D4712" i="9"/>
  <c r="C4712" i="9"/>
  <c r="B4712" i="9"/>
  <c r="G4711" i="9"/>
  <c r="F4711" i="9"/>
  <c r="E4711" i="9"/>
  <c r="D4711" i="9"/>
  <c r="C4711" i="9"/>
  <c r="B4711" i="9"/>
  <c r="G4710" i="9"/>
  <c r="F4710" i="9"/>
  <c r="E4710" i="9"/>
  <c r="D4710" i="9"/>
  <c r="C4710" i="9"/>
  <c r="B4710" i="9"/>
  <c r="G4709" i="9"/>
  <c r="F4709" i="9"/>
  <c r="E4709" i="9"/>
  <c r="D4709" i="9"/>
  <c r="C4709" i="9"/>
  <c r="B4709" i="9"/>
  <c r="U4709" i="9" s="1"/>
  <c r="G4708" i="9"/>
  <c r="F4708" i="9"/>
  <c r="E4708" i="9"/>
  <c r="D4708" i="9"/>
  <c r="C4708" i="9"/>
  <c r="B4708" i="9"/>
  <c r="U4708" i="9" s="1"/>
  <c r="G4707" i="9"/>
  <c r="F4707" i="9"/>
  <c r="E4707" i="9"/>
  <c r="D4707" i="9"/>
  <c r="C4707" i="9"/>
  <c r="B4707" i="9"/>
  <c r="G4706" i="9"/>
  <c r="F4706" i="9"/>
  <c r="E4706" i="9"/>
  <c r="D4706" i="9"/>
  <c r="C4706" i="9"/>
  <c r="B4706" i="9"/>
  <c r="G4705" i="9"/>
  <c r="F4705" i="9"/>
  <c r="E4705" i="9"/>
  <c r="D4705" i="9"/>
  <c r="C4705" i="9"/>
  <c r="B4705" i="9"/>
  <c r="P4705" i="9" s="1"/>
  <c r="G4704" i="9"/>
  <c r="F4704" i="9"/>
  <c r="E4704" i="9"/>
  <c r="D4704" i="9"/>
  <c r="C4704" i="9"/>
  <c r="B4704" i="9"/>
  <c r="G4703" i="9"/>
  <c r="F4703" i="9"/>
  <c r="E4703" i="9"/>
  <c r="D4703" i="9"/>
  <c r="C4703" i="9"/>
  <c r="B4703" i="9"/>
  <c r="G4702" i="9"/>
  <c r="F4702" i="9"/>
  <c r="E4702" i="9"/>
  <c r="D4702" i="9"/>
  <c r="C4702" i="9"/>
  <c r="B4702" i="9"/>
  <c r="G4701" i="9"/>
  <c r="F4701" i="9"/>
  <c r="E4701" i="9"/>
  <c r="D4701" i="9"/>
  <c r="C4701" i="9"/>
  <c r="B4701" i="9"/>
  <c r="U4701" i="9" s="1"/>
  <c r="G4700" i="9"/>
  <c r="F4700" i="9"/>
  <c r="E4700" i="9"/>
  <c r="D4700" i="9"/>
  <c r="C4700" i="9"/>
  <c r="B4700" i="9"/>
  <c r="U4700" i="9" s="1"/>
  <c r="G4699" i="9"/>
  <c r="F4699" i="9"/>
  <c r="E4699" i="9"/>
  <c r="D4699" i="9"/>
  <c r="C4699" i="9"/>
  <c r="B4699" i="9"/>
  <c r="G4698" i="9"/>
  <c r="F4698" i="9"/>
  <c r="E4698" i="9"/>
  <c r="D4698" i="9"/>
  <c r="C4698" i="9"/>
  <c r="B4698" i="9"/>
  <c r="G4697" i="9"/>
  <c r="F4697" i="9"/>
  <c r="E4697" i="9"/>
  <c r="D4697" i="9"/>
  <c r="C4697" i="9"/>
  <c r="B4697" i="9"/>
  <c r="G4696" i="9"/>
  <c r="F4696" i="9"/>
  <c r="E4696" i="9"/>
  <c r="D4696" i="9"/>
  <c r="C4696" i="9"/>
  <c r="B4696" i="9"/>
  <c r="G4695" i="9"/>
  <c r="F4695" i="9"/>
  <c r="E4695" i="9"/>
  <c r="D4695" i="9"/>
  <c r="C4695" i="9"/>
  <c r="B4695" i="9"/>
  <c r="G4694" i="9"/>
  <c r="F4694" i="9"/>
  <c r="E4694" i="9"/>
  <c r="D4694" i="9"/>
  <c r="C4694" i="9"/>
  <c r="B4694" i="9"/>
  <c r="G4693" i="9"/>
  <c r="F4693" i="9"/>
  <c r="E4693" i="9"/>
  <c r="D4693" i="9"/>
  <c r="C4693" i="9"/>
  <c r="B4693" i="9"/>
  <c r="U4693" i="9" s="1"/>
  <c r="G4692" i="9"/>
  <c r="F4692" i="9"/>
  <c r="E4692" i="9"/>
  <c r="D4692" i="9"/>
  <c r="C4692" i="9"/>
  <c r="B4692" i="9"/>
  <c r="U4692" i="9" s="1"/>
  <c r="G4691" i="9"/>
  <c r="F4691" i="9"/>
  <c r="E4691" i="9"/>
  <c r="D4691" i="9"/>
  <c r="C4691" i="9"/>
  <c r="B4691" i="9"/>
  <c r="G4690" i="9"/>
  <c r="F4690" i="9"/>
  <c r="E4690" i="9"/>
  <c r="D4690" i="9"/>
  <c r="C4690" i="9"/>
  <c r="B4690" i="9"/>
  <c r="G4689" i="9"/>
  <c r="F4689" i="9"/>
  <c r="E4689" i="9"/>
  <c r="D4689" i="9"/>
  <c r="C4689" i="9"/>
  <c r="B4689" i="9"/>
  <c r="G4688" i="9"/>
  <c r="F4688" i="9"/>
  <c r="E4688" i="9"/>
  <c r="D4688" i="9"/>
  <c r="C4688" i="9"/>
  <c r="B4688" i="9"/>
  <c r="G4687" i="9"/>
  <c r="F4687" i="9"/>
  <c r="E4687" i="9"/>
  <c r="D4687" i="9"/>
  <c r="C4687" i="9"/>
  <c r="B4687" i="9"/>
  <c r="G4686" i="9"/>
  <c r="F4686" i="9"/>
  <c r="E4686" i="9"/>
  <c r="D4686" i="9"/>
  <c r="C4686" i="9"/>
  <c r="B4686" i="9"/>
  <c r="G4685" i="9"/>
  <c r="F4685" i="9"/>
  <c r="E4685" i="9"/>
  <c r="D4685" i="9"/>
  <c r="C4685" i="9"/>
  <c r="B4685" i="9"/>
  <c r="U4685" i="9" s="1"/>
  <c r="G4684" i="9"/>
  <c r="F4684" i="9"/>
  <c r="E4684" i="9"/>
  <c r="D4684" i="9"/>
  <c r="C4684" i="9"/>
  <c r="B4684" i="9"/>
  <c r="U4684" i="9" s="1"/>
  <c r="G4683" i="9"/>
  <c r="F4683" i="9"/>
  <c r="E4683" i="9"/>
  <c r="D4683" i="9"/>
  <c r="C4683" i="9"/>
  <c r="B4683" i="9"/>
  <c r="G4682" i="9"/>
  <c r="F4682" i="9"/>
  <c r="E4682" i="9"/>
  <c r="D4682" i="9"/>
  <c r="C4682" i="9"/>
  <c r="B4682" i="9"/>
  <c r="G4681" i="9"/>
  <c r="F4681" i="9"/>
  <c r="E4681" i="9"/>
  <c r="D4681" i="9"/>
  <c r="C4681" i="9"/>
  <c r="B4681" i="9"/>
  <c r="G4680" i="9"/>
  <c r="F4680" i="9"/>
  <c r="E4680" i="9"/>
  <c r="D4680" i="9"/>
  <c r="C4680" i="9"/>
  <c r="B4680" i="9"/>
  <c r="G4679" i="9"/>
  <c r="F4679" i="9"/>
  <c r="E4679" i="9"/>
  <c r="D4679" i="9"/>
  <c r="C4679" i="9"/>
  <c r="B4679" i="9"/>
  <c r="G4678" i="9"/>
  <c r="F4678" i="9"/>
  <c r="E4678" i="9"/>
  <c r="D4678" i="9"/>
  <c r="C4678" i="9"/>
  <c r="B4678" i="9"/>
  <c r="G4677" i="9"/>
  <c r="F4677" i="9"/>
  <c r="E4677" i="9"/>
  <c r="D4677" i="9"/>
  <c r="C4677" i="9"/>
  <c r="B4677" i="9"/>
  <c r="U4677" i="9" s="1"/>
  <c r="G4676" i="9"/>
  <c r="F4676" i="9"/>
  <c r="E4676" i="9"/>
  <c r="D4676" i="9"/>
  <c r="C4676" i="9"/>
  <c r="B4676" i="9"/>
  <c r="U4676" i="9" s="1"/>
  <c r="G4675" i="9"/>
  <c r="F4675" i="9"/>
  <c r="E4675" i="9"/>
  <c r="D4675" i="9"/>
  <c r="C4675" i="9"/>
  <c r="B4675" i="9"/>
  <c r="G4674" i="9"/>
  <c r="F4674" i="9"/>
  <c r="E4674" i="9"/>
  <c r="D4674" i="9"/>
  <c r="C4674" i="9"/>
  <c r="B4674" i="9"/>
  <c r="G4673" i="9"/>
  <c r="F4673" i="9"/>
  <c r="E4673" i="9"/>
  <c r="D4673" i="9"/>
  <c r="C4673" i="9"/>
  <c r="B4673" i="9"/>
  <c r="G4672" i="9"/>
  <c r="F4672" i="9"/>
  <c r="E4672" i="9"/>
  <c r="D4672" i="9"/>
  <c r="C4672" i="9"/>
  <c r="B4672" i="9"/>
  <c r="G4671" i="9"/>
  <c r="F4671" i="9"/>
  <c r="E4671" i="9"/>
  <c r="D4671" i="9"/>
  <c r="C4671" i="9"/>
  <c r="B4671" i="9"/>
  <c r="G4670" i="9"/>
  <c r="F4670" i="9"/>
  <c r="E4670" i="9"/>
  <c r="D4670" i="9"/>
  <c r="C4670" i="9"/>
  <c r="B4670" i="9"/>
  <c r="G4669" i="9"/>
  <c r="F4669" i="9"/>
  <c r="E4669" i="9"/>
  <c r="D4669" i="9"/>
  <c r="C4669" i="9"/>
  <c r="B4669" i="9"/>
  <c r="U4669" i="9" s="1"/>
  <c r="G4668" i="9"/>
  <c r="F4668" i="9"/>
  <c r="E4668" i="9"/>
  <c r="D4668" i="9"/>
  <c r="C4668" i="9"/>
  <c r="B4668" i="9"/>
  <c r="U4668" i="9" s="1"/>
  <c r="G4667" i="9"/>
  <c r="F4667" i="9"/>
  <c r="E4667" i="9"/>
  <c r="D4667" i="9"/>
  <c r="C4667" i="9"/>
  <c r="B4667" i="9"/>
  <c r="G4666" i="9"/>
  <c r="F4666" i="9"/>
  <c r="E4666" i="9"/>
  <c r="D4666" i="9"/>
  <c r="C4666" i="9"/>
  <c r="B4666" i="9"/>
  <c r="G4665" i="9"/>
  <c r="F4665" i="9"/>
  <c r="E4665" i="9"/>
  <c r="D4665" i="9"/>
  <c r="C4665" i="9"/>
  <c r="B4665" i="9"/>
  <c r="G4664" i="9"/>
  <c r="F4664" i="9"/>
  <c r="E4664" i="9"/>
  <c r="D4664" i="9"/>
  <c r="C4664" i="9"/>
  <c r="B4664" i="9"/>
  <c r="G4663" i="9"/>
  <c r="F4663" i="9"/>
  <c r="E4663" i="9"/>
  <c r="D4663" i="9"/>
  <c r="C4663" i="9"/>
  <c r="B4663" i="9"/>
  <c r="G4662" i="9"/>
  <c r="F4662" i="9"/>
  <c r="E4662" i="9"/>
  <c r="D4662" i="9"/>
  <c r="C4662" i="9"/>
  <c r="B4662" i="9"/>
  <c r="G4661" i="9"/>
  <c r="F4661" i="9"/>
  <c r="E4661" i="9"/>
  <c r="D4661" i="9"/>
  <c r="C4661" i="9"/>
  <c r="B4661" i="9"/>
  <c r="U4661" i="9" s="1"/>
  <c r="G4660" i="9"/>
  <c r="F4660" i="9"/>
  <c r="E4660" i="9"/>
  <c r="D4660" i="9"/>
  <c r="C4660" i="9"/>
  <c r="B4660" i="9"/>
  <c r="U4660" i="9" s="1"/>
  <c r="G4659" i="9"/>
  <c r="F4659" i="9"/>
  <c r="E4659" i="9"/>
  <c r="D4659" i="9"/>
  <c r="C4659" i="9"/>
  <c r="B4659" i="9"/>
  <c r="G4658" i="9"/>
  <c r="F4658" i="9"/>
  <c r="E4658" i="9"/>
  <c r="D4658" i="9"/>
  <c r="C4658" i="9"/>
  <c r="B4658" i="9"/>
  <c r="G4657" i="9"/>
  <c r="F4657" i="9"/>
  <c r="E4657" i="9"/>
  <c r="D4657" i="9"/>
  <c r="C4657" i="9"/>
  <c r="B4657" i="9"/>
  <c r="G4656" i="9"/>
  <c r="F4656" i="9"/>
  <c r="E4656" i="9"/>
  <c r="D4656" i="9"/>
  <c r="C4656" i="9"/>
  <c r="B4656" i="9"/>
  <c r="G4655" i="9"/>
  <c r="F4655" i="9"/>
  <c r="E4655" i="9"/>
  <c r="D4655" i="9"/>
  <c r="C4655" i="9"/>
  <c r="B4655" i="9"/>
  <c r="G4654" i="9"/>
  <c r="F4654" i="9"/>
  <c r="E4654" i="9"/>
  <c r="D4654" i="9"/>
  <c r="C4654" i="9"/>
  <c r="B4654" i="9"/>
  <c r="G4653" i="9"/>
  <c r="F4653" i="9"/>
  <c r="E4653" i="9"/>
  <c r="D4653" i="9"/>
  <c r="C4653" i="9"/>
  <c r="B4653" i="9"/>
  <c r="U4653" i="9" s="1"/>
  <c r="G4652" i="9"/>
  <c r="F4652" i="9"/>
  <c r="E4652" i="9"/>
  <c r="D4652" i="9"/>
  <c r="C4652" i="9"/>
  <c r="B4652" i="9"/>
  <c r="U4652" i="9" s="1"/>
  <c r="G4651" i="9"/>
  <c r="F4651" i="9"/>
  <c r="E4651" i="9"/>
  <c r="D4651" i="9"/>
  <c r="C4651" i="9"/>
  <c r="B4651" i="9"/>
  <c r="G4650" i="9"/>
  <c r="F4650" i="9"/>
  <c r="E4650" i="9"/>
  <c r="D4650" i="9"/>
  <c r="C4650" i="9"/>
  <c r="B4650" i="9"/>
  <c r="G4649" i="9"/>
  <c r="F4649" i="9"/>
  <c r="E4649" i="9"/>
  <c r="D4649" i="9"/>
  <c r="C4649" i="9"/>
  <c r="B4649" i="9"/>
  <c r="G4648" i="9"/>
  <c r="F4648" i="9"/>
  <c r="E4648" i="9"/>
  <c r="D4648" i="9"/>
  <c r="C4648" i="9"/>
  <c r="B4648" i="9"/>
  <c r="G4647" i="9"/>
  <c r="F4647" i="9"/>
  <c r="E4647" i="9"/>
  <c r="D4647" i="9"/>
  <c r="C4647" i="9"/>
  <c r="B4647" i="9"/>
  <c r="G4646" i="9"/>
  <c r="F4646" i="9"/>
  <c r="E4646" i="9"/>
  <c r="D4646" i="9"/>
  <c r="C4646" i="9"/>
  <c r="B4646" i="9"/>
  <c r="G4645" i="9"/>
  <c r="F4645" i="9"/>
  <c r="E4645" i="9"/>
  <c r="D4645" i="9"/>
  <c r="C4645" i="9"/>
  <c r="B4645" i="9"/>
  <c r="U4645" i="9" s="1"/>
  <c r="G4644" i="9"/>
  <c r="F4644" i="9"/>
  <c r="E4644" i="9"/>
  <c r="D4644" i="9"/>
  <c r="C4644" i="9"/>
  <c r="B4644" i="9"/>
  <c r="U4644" i="9" s="1"/>
  <c r="G4643" i="9"/>
  <c r="F4643" i="9"/>
  <c r="E4643" i="9"/>
  <c r="D4643" i="9"/>
  <c r="C4643" i="9"/>
  <c r="B4643" i="9"/>
  <c r="G4642" i="9"/>
  <c r="F4642" i="9"/>
  <c r="E4642" i="9"/>
  <c r="D4642" i="9"/>
  <c r="C4642" i="9"/>
  <c r="B4642" i="9"/>
  <c r="T4642" i="9" s="1"/>
  <c r="G4641" i="9"/>
  <c r="F4641" i="9"/>
  <c r="E4641" i="9"/>
  <c r="D4641" i="9"/>
  <c r="C4641" i="9"/>
  <c r="B4641" i="9"/>
  <c r="P4641" i="9" s="1"/>
  <c r="G4640" i="9"/>
  <c r="F4640" i="9"/>
  <c r="E4640" i="9"/>
  <c r="D4640" i="9"/>
  <c r="C4640" i="9"/>
  <c r="B4640" i="9"/>
  <c r="G4639" i="9"/>
  <c r="F4639" i="9"/>
  <c r="E4639" i="9"/>
  <c r="D4639" i="9"/>
  <c r="C4639" i="9"/>
  <c r="B4639" i="9"/>
  <c r="G4638" i="9"/>
  <c r="F4638" i="9"/>
  <c r="E4638" i="9"/>
  <c r="D4638" i="9"/>
  <c r="C4638" i="9"/>
  <c r="B4638" i="9"/>
  <c r="G4637" i="9"/>
  <c r="F4637" i="9"/>
  <c r="E4637" i="9"/>
  <c r="D4637" i="9"/>
  <c r="C4637" i="9"/>
  <c r="B4637" i="9"/>
  <c r="U4637" i="9" s="1"/>
  <c r="G4636" i="9"/>
  <c r="F4636" i="9"/>
  <c r="E4636" i="9"/>
  <c r="D4636" i="9"/>
  <c r="C4636" i="9"/>
  <c r="B4636" i="9"/>
  <c r="U4636" i="9" s="1"/>
  <c r="G4635" i="9"/>
  <c r="F4635" i="9"/>
  <c r="E4635" i="9"/>
  <c r="D4635" i="9"/>
  <c r="C4635" i="9"/>
  <c r="B4635" i="9"/>
  <c r="G4634" i="9"/>
  <c r="F4634" i="9"/>
  <c r="E4634" i="9"/>
  <c r="D4634" i="9"/>
  <c r="C4634" i="9"/>
  <c r="B4634" i="9"/>
  <c r="G4633" i="9"/>
  <c r="F4633" i="9"/>
  <c r="E4633" i="9"/>
  <c r="D4633" i="9"/>
  <c r="C4633" i="9"/>
  <c r="B4633" i="9"/>
  <c r="G4632" i="9"/>
  <c r="F4632" i="9"/>
  <c r="E4632" i="9"/>
  <c r="D4632" i="9"/>
  <c r="C4632" i="9"/>
  <c r="B4632" i="9"/>
  <c r="G4631" i="9"/>
  <c r="F4631" i="9"/>
  <c r="E4631" i="9"/>
  <c r="D4631" i="9"/>
  <c r="C4631" i="9"/>
  <c r="B4631" i="9"/>
  <c r="G4630" i="9"/>
  <c r="F4630" i="9"/>
  <c r="E4630" i="9"/>
  <c r="D4630" i="9"/>
  <c r="C4630" i="9"/>
  <c r="B4630" i="9"/>
  <c r="G4629" i="9"/>
  <c r="F4629" i="9"/>
  <c r="E4629" i="9"/>
  <c r="D4629" i="9"/>
  <c r="C4629" i="9"/>
  <c r="B4629" i="9"/>
  <c r="U4629" i="9" s="1"/>
  <c r="G4628" i="9"/>
  <c r="F4628" i="9"/>
  <c r="E4628" i="9"/>
  <c r="D4628" i="9"/>
  <c r="C4628" i="9"/>
  <c r="B4628" i="9"/>
  <c r="U4628" i="9" s="1"/>
  <c r="G4627" i="9"/>
  <c r="F4627" i="9"/>
  <c r="E4627" i="9"/>
  <c r="D4627" i="9"/>
  <c r="C4627" i="9"/>
  <c r="B4627" i="9"/>
  <c r="G4626" i="9"/>
  <c r="F4626" i="9"/>
  <c r="E4626" i="9"/>
  <c r="D4626" i="9"/>
  <c r="C4626" i="9"/>
  <c r="B4626" i="9"/>
  <c r="G4625" i="9"/>
  <c r="F4625" i="9"/>
  <c r="E4625" i="9"/>
  <c r="D4625" i="9"/>
  <c r="C4625" i="9"/>
  <c r="B4625" i="9"/>
  <c r="G4624" i="9"/>
  <c r="F4624" i="9"/>
  <c r="E4624" i="9"/>
  <c r="D4624" i="9"/>
  <c r="C4624" i="9"/>
  <c r="B4624" i="9"/>
  <c r="G4623" i="9"/>
  <c r="F4623" i="9"/>
  <c r="E4623" i="9"/>
  <c r="D4623" i="9"/>
  <c r="C4623" i="9"/>
  <c r="B4623" i="9"/>
  <c r="G4622" i="9"/>
  <c r="F4622" i="9"/>
  <c r="E4622" i="9"/>
  <c r="D4622" i="9"/>
  <c r="C4622" i="9"/>
  <c r="B4622" i="9"/>
  <c r="G4621" i="9"/>
  <c r="F4621" i="9"/>
  <c r="E4621" i="9"/>
  <c r="D4621" i="9"/>
  <c r="C4621" i="9"/>
  <c r="B4621" i="9"/>
  <c r="U4621" i="9" s="1"/>
  <c r="G4620" i="9"/>
  <c r="F4620" i="9"/>
  <c r="E4620" i="9"/>
  <c r="D4620" i="9"/>
  <c r="C4620" i="9"/>
  <c r="B4620" i="9"/>
  <c r="U4620" i="9" s="1"/>
  <c r="G4619" i="9"/>
  <c r="F4619" i="9"/>
  <c r="E4619" i="9"/>
  <c r="D4619" i="9"/>
  <c r="C4619" i="9"/>
  <c r="B4619" i="9"/>
  <c r="G4618" i="9"/>
  <c r="F4618" i="9"/>
  <c r="E4618" i="9"/>
  <c r="D4618" i="9"/>
  <c r="C4618" i="9"/>
  <c r="B4618" i="9"/>
  <c r="G4617" i="9"/>
  <c r="F4617" i="9"/>
  <c r="E4617" i="9"/>
  <c r="D4617" i="9"/>
  <c r="C4617" i="9"/>
  <c r="B4617" i="9"/>
  <c r="G4616" i="9"/>
  <c r="F4616" i="9"/>
  <c r="E4616" i="9"/>
  <c r="D4616" i="9"/>
  <c r="C4616" i="9"/>
  <c r="B4616" i="9"/>
  <c r="G4615" i="9"/>
  <c r="F4615" i="9"/>
  <c r="E4615" i="9"/>
  <c r="D4615" i="9"/>
  <c r="C4615" i="9"/>
  <c r="B4615" i="9"/>
  <c r="G4614" i="9"/>
  <c r="F4614" i="9"/>
  <c r="E4614" i="9"/>
  <c r="D4614" i="9"/>
  <c r="C4614" i="9"/>
  <c r="B4614" i="9"/>
  <c r="G4613" i="9"/>
  <c r="F4613" i="9"/>
  <c r="E4613" i="9"/>
  <c r="D4613" i="9"/>
  <c r="C4613" i="9"/>
  <c r="B4613" i="9"/>
  <c r="U4613" i="9" s="1"/>
  <c r="G4612" i="9"/>
  <c r="F4612" i="9"/>
  <c r="E4612" i="9"/>
  <c r="D4612" i="9"/>
  <c r="C4612" i="9"/>
  <c r="B4612" i="9"/>
  <c r="U4612" i="9" s="1"/>
  <c r="G4611" i="9"/>
  <c r="F4611" i="9"/>
  <c r="E4611" i="9"/>
  <c r="D4611" i="9"/>
  <c r="C4611" i="9"/>
  <c r="B4611" i="9"/>
  <c r="G4610" i="9"/>
  <c r="F4610" i="9"/>
  <c r="E4610" i="9"/>
  <c r="D4610" i="9"/>
  <c r="C4610" i="9"/>
  <c r="B4610" i="9"/>
  <c r="G4609" i="9"/>
  <c r="F4609" i="9"/>
  <c r="E4609" i="9"/>
  <c r="D4609" i="9"/>
  <c r="C4609" i="9"/>
  <c r="B4609" i="9"/>
  <c r="G4608" i="9"/>
  <c r="F4608" i="9"/>
  <c r="E4608" i="9"/>
  <c r="D4608" i="9"/>
  <c r="C4608" i="9"/>
  <c r="B4608" i="9"/>
  <c r="G4607" i="9"/>
  <c r="F4607" i="9"/>
  <c r="E4607" i="9"/>
  <c r="D4607" i="9"/>
  <c r="C4607" i="9"/>
  <c r="B4607" i="9"/>
  <c r="G4606" i="9"/>
  <c r="F4606" i="9"/>
  <c r="E4606" i="9"/>
  <c r="D4606" i="9"/>
  <c r="C4606" i="9"/>
  <c r="B4606" i="9"/>
  <c r="G4605" i="9"/>
  <c r="F4605" i="9"/>
  <c r="E4605" i="9"/>
  <c r="D4605" i="9"/>
  <c r="C4605" i="9"/>
  <c r="B4605" i="9"/>
  <c r="U4605" i="9" s="1"/>
  <c r="G4604" i="9"/>
  <c r="F4604" i="9"/>
  <c r="E4604" i="9"/>
  <c r="D4604" i="9"/>
  <c r="C4604" i="9"/>
  <c r="B4604" i="9"/>
  <c r="U4604" i="9" s="1"/>
  <c r="G4603" i="9"/>
  <c r="F4603" i="9"/>
  <c r="E4603" i="9"/>
  <c r="D4603" i="9"/>
  <c r="C4603" i="9"/>
  <c r="B4603" i="9"/>
  <c r="G4602" i="9"/>
  <c r="F4602" i="9"/>
  <c r="E4602" i="9"/>
  <c r="D4602" i="9"/>
  <c r="C4602" i="9"/>
  <c r="B4602" i="9"/>
  <c r="G4601" i="9"/>
  <c r="F4601" i="9"/>
  <c r="E4601" i="9"/>
  <c r="D4601" i="9"/>
  <c r="C4601" i="9"/>
  <c r="B4601" i="9"/>
  <c r="G4600" i="9"/>
  <c r="F4600" i="9"/>
  <c r="E4600" i="9"/>
  <c r="D4600" i="9"/>
  <c r="C4600" i="9"/>
  <c r="B4600" i="9"/>
  <c r="G4599" i="9"/>
  <c r="F4599" i="9"/>
  <c r="E4599" i="9"/>
  <c r="D4599" i="9"/>
  <c r="C4599" i="9"/>
  <c r="B4599" i="9"/>
  <c r="G4598" i="9"/>
  <c r="F4598" i="9"/>
  <c r="E4598" i="9"/>
  <c r="D4598" i="9"/>
  <c r="C4598" i="9"/>
  <c r="B4598" i="9"/>
  <c r="G4597" i="9"/>
  <c r="F4597" i="9"/>
  <c r="E4597" i="9"/>
  <c r="D4597" i="9"/>
  <c r="C4597" i="9"/>
  <c r="B4597" i="9"/>
  <c r="U4597" i="9" s="1"/>
  <c r="G4596" i="9"/>
  <c r="F4596" i="9"/>
  <c r="E4596" i="9"/>
  <c r="D4596" i="9"/>
  <c r="C4596" i="9"/>
  <c r="B4596" i="9"/>
  <c r="U4596" i="9" s="1"/>
  <c r="G4595" i="9"/>
  <c r="F4595" i="9"/>
  <c r="E4595" i="9"/>
  <c r="D4595" i="9"/>
  <c r="C4595" i="9"/>
  <c r="B4595" i="9"/>
  <c r="G4594" i="9"/>
  <c r="F4594" i="9"/>
  <c r="E4594" i="9"/>
  <c r="D4594" i="9"/>
  <c r="C4594" i="9"/>
  <c r="B4594" i="9"/>
  <c r="G4593" i="9"/>
  <c r="F4593" i="9"/>
  <c r="E4593" i="9"/>
  <c r="D4593" i="9"/>
  <c r="C4593" i="9"/>
  <c r="B4593" i="9"/>
  <c r="G4592" i="9"/>
  <c r="F4592" i="9"/>
  <c r="E4592" i="9"/>
  <c r="D4592" i="9"/>
  <c r="C4592" i="9"/>
  <c r="B4592" i="9"/>
  <c r="G4591" i="9"/>
  <c r="F4591" i="9"/>
  <c r="E4591" i="9"/>
  <c r="D4591" i="9"/>
  <c r="C4591" i="9"/>
  <c r="B4591" i="9"/>
  <c r="G4590" i="9"/>
  <c r="F4590" i="9"/>
  <c r="E4590" i="9"/>
  <c r="D4590" i="9"/>
  <c r="C4590" i="9"/>
  <c r="B4590" i="9"/>
  <c r="G4589" i="9"/>
  <c r="F4589" i="9"/>
  <c r="E4589" i="9"/>
  <c r="D4589" i="9"/>
  <c r="C4589" i="9"/>
  <c r="B4589" i="9"/>
  <c r="U4589" i="9" s="1"/>
  <c r="G4588" i="9"/>
  <c r="F4588" i="9"/>
  <c r="E4588" i="9"/>
  <c r="D4588" i="9"/>
  <c r="C4588" i="9"/>
  <c r="B4588" i="9"/>
  <c r="U4588" i="9" s="1"/>
  <c r="G4587" i="9"/>
  <c r="F4587" i="9"/>
  <c r="E4587" i="9"/>
  <c r="D4587" i="9"/>
  <c r="C4587" i="9"/>
  <c r="B4587" i="9"/>
  <c r="G4586" i="9"/>
  <c r="F4586" i="9"/>
  <c r="E4586" i="9"/>
  <c r="D4586" i="9"/>
  <c r="C4586" i="9"/>
  <c r="B4586" i="9"/>
  <c r="G4585" i="9"/>
  <c r="F4585" i="9"/>
  <c r="E4585" i="9"/>
  <c r="D4585" i="9"/>
  <c r="C4585" i="9"/>
  <c r="B4585" i="9"/>
  <c r="G4584" i="9"/>
  <c r="F4584" i="9"/>
  <c r="E4584" i="9"/>
  <c r="D4584" i="9"/>
  <c r="C4584" i="9"/>
  <c r="B4584" i="9"/>
  <c r="G4583" i="9"/>
  <c r="F4583" i="9"/>
  <c r="E4583" i="9"/>
  <c r="D4583" i="9"/>
  <c r="C4583" i="9"/>
  <c r="B4583" i="9"/>
  <c r="G4582" i="9"/>
  <c r="F4582" i="9"/>
  <c r="E4582" i="9"/>
  <c r="D4582" i="9"/>
  <c r="C4582" i="9"/>
  <c r="B4582" i="9"/>
  <c r="G4581" i="9"/>
  <c r="F4581" i="9"/>
  <c r="E4581" i="9"/>
  <c r="D4581" i="9"/>
  <c r="C4581" i="9"/>
  <c r="B4581" i="9"/>
  <c r="U4581" i="9" s="1"/>
  <c r="G4580" i="9"/>
  <c r="F4580" i="9"/>
  <c r="E4580" i="9"/>
  <c r="D4580" i="9"/>
  <c r="C4580" i="9"/>
  <c r="B4580" i="9"/>
  <c r="U4580" i="9" s="1"/>
  <c r="G4579" i="9"/>
  <c r="F4579" i="9"/>
  <c r="E4579" i="9"/>
  <c r="D4579" i="9"/>
  <c r="C4579" i="9"/>
  <c r="B4579" i="9"/>
  <c r="G4578" i="9"/>
  <c r="F4578" i="9"/>
  <c r="E4578" i="9"/>
  <c r="D4578" i="9"/>
  <c r="C4578" i="9"/>
  <c r="B4578" i="9"/>
  <c r="G4577" i="9"/>
  <c r="F4577" i="9"/>
  <c r="E4577" i="9"/>
  <c r="D4577" i="9"/>
  <c r="C4577" i="9"/>
  <c r="B4577" i="9"/>
  <c r="P4577" i="9" s="1"/>
  <c r="G4576" i="9"/>
  <c r="F4576" i="9"/>
  <c r="E4576" i="9"/>
  <c r="D4576" i="9"/>
  <c r="C4576" i="9"/>
  <c r="B4576" i="9"/>
  <c r="G4575" i="9"/>
  <c r="F4575" i="9"/>
  <c r="E4575" i="9"/>
  <c r="D4575" i="9"/>
  <c r="C4575" i="9"/>
  <c r="B4575" i="9"/>
  <c r="G4574" i="9"/>
  <c r="F4574" i="9"/>
  <c r="E4574" i="9"/>
  <c r="D4574" i="9"/>
  <c r="C4574" i="9"/>
  <c r="B4574" i="9"/>
  <c r="G4573" i="9"/>
  <c r="F4573" i="9"/>
  <c r="E4573" i="9"/>
  <c r="D4573" i="9"/>
  <c r="C4573" i="9"/>
  <c r="B4573" i="9"/>
  <c r="U4573" i="9" s="1"/>
  <c r="G4572" i="9"/>
  <c r="F4572" i="9"/>
  <c r="E4572" i="9"/>
  <c r="D4572" i="9"/>
  <c r="C4572" i="9"/>
  <c r="B4572" i="9"/>
  <c r="U4572" i="9" s="1"/>
  <c r="G4571" i="9"/>
  <c r="F4571" i="9"/>
  <c r="E4571" i="9"/>
  <c r="D4571" i="9"/>
  <c r="C4571" i="9"/>
  <c r="B4571" i="9"/>
  <c r="G4570" i="9"/>
  <c r="F4570" i="9"/>
  <c r="E4570" i="9"/>
  <c r="D4570" i="9"/>
  <c r="C4570" i="9"/>
  <c r="B4570" i="9"/>
  <c r="G4569" i="9"/>
  <c r="F4569" i="9"/>
  <c r="E4569" i="9"/>
  <c r="D4569" i="9"/>
  <c r="C4569" i="9"/>
  <c r="B4569" i="9"/>
  <c r="G4568" i="9"/>
  <c r="F4568" i="9"/>
  <c r="E4568" i="9"/>
  <c r="D4568" i="9"/>
  <c r="C4568" i="9"/>
  <c r="B4568" i="9"/>
  <c r="G4567" i="9"/>
  <c r="F4567" i="9"/>
  <c r="E4567" i="9"/>
  <c r="D4567" i="9"/>
  <c r="C4567" i="9"/>
  <c r="B4567" i="9"/>
  <c r="G4566" i="9"/>
  <c r="F4566" i="9"/>
  <c r="E4566" i="9"/>
  <c r="D4566" i="9"/>
  <c r="C4566" i="9"/>
  <c r="B4566" i="9"/>
  <c r="G4565" i="9"/>
  <c r="F4565" i="9"/>
  <c r="E4565" i="9"/>
  <c r="D4565" i="9"/>
  <c r="C4565" i="9"/>
  <c r="B4565" i="9"/>
  <c r="U4565" i="9" s="1"/>
  <c r="G4564" i="9"/>
  <c r="F4564" i="9"/>
  <c r="E4564" i="9"/>
  <c r="D4564" i="9"/>
  <c r="C4564" i="9"/>
  <c r="B4564" i="9"/>
  <c r="U4564" i="9" s="1"/>
  <c r="G4563" i="9"/>
  <c r="F4563" i="9"/>
  <c r="E4563" i="9"/>
  <c r="D4563" i="9"/>
  <c r="C4563" i="9"/>
  <c r="B4563" i="9"/>
  <c r="G4562" i="9"/>
  <c r="F4562" i="9"/>
  <c r="E4562" i="9"/>
  <c r="D4562" i="9"/>
  <c r="C4562" i="9"/>
  <c r="B4562" i="9"/>
  <c r="G4561" i="9"/>
  <c r="F4561" i="9"/>
  <c r="E4561" i="9"/>
  <c r="D4561" i="9"/>
  <c r="C4561" i="9"/>
  <c r="B4561" i="9"/>
  <c r="G4560" i="9"/>
  <c r="F4560" i="9"/>
  <c r="E4560" i="9"/>
  <c r="D4560" i="9"/>
  <c r="C4560" i="9"/>
  <c r="B4560" i="9"/>
  <c r="G4559" i="9"/>
  <c r="F4559" i="9"/>
  <c r="E4559" i="9"/>
  <c r="D4559" i="9"/>
  <c r="C4559" i="9"/>
  <c r="B4559" i="9"/>
  <c r="G4558" i="9"/>
  <c r="F4558" i="9"/>
  <c r="E4558" i="9"/>
  <c r="D4558" i="9"/>
  <c r="C4558" i="9"/>
  <c r="B4558" i="9"/>
  <c r="G4557" i="9"/>
  <c r="F4557" i="9"/>
  <c r="E4557" i="9"/>
  <c r="D4557" i="9"/>
  <c r="C4557" i="9"/>
  <c r="B4557" i="9"/>
  <c r="U4557" i="9" s="1"/>
  <c r="G4556" i="9"/>
  <c r="F4556" i="9"/>
  <c r="E4556" i="9"/>
  <c r="D4556" i="9"/>
  <c r="C4556" i="9"/>
  <c r="B4556" i="9"/>
  <c r="U4556" i="9" s="1"/>
  <c r="G4555" i="9"/>
  <c r="F4555" i="9"/>
  <c r="E4555" i="9"/>
  <c r="D4555" i="9"/>
  <c r="C4555" i="9"/>
  <c r="B4555" i="9"/>
  <c r="G4554" i="9"/>
  <c r="F4554" i="9"/>
  <c r="E4554" i="9"/>
  <c r="D4554" i="9"/>
  <c r="C4554" i="9"/>
  <c r="B4554" i="9"/>
  <c r="G4553" i="9"/>
  <c r="F4553" i="9"/>
  <c r="E4553" i="9"/>
  <c r="D4553" i="9"/>
  <c r="C4553" i="9"/>
  <c r="B4553" i="9"/>
  <c r="G4552" i="9"/>
  <c r="F4552" i="9"/>
  <c r="E4552" i="9"/>
  <c r="D4552" i="9"/>
  <c r="C4552" i="9"/>
  <c r="B4552" i="9"/>
  <c r="G4551" i="9"/>
  <c r="F4551" i="9"/>
  <c r="E4551" i="9"/>
  <c r="D4551" i="9"/>
  <c r="C4551" i="9"/>
  <c r="B4551" i="9"/>
  <c r="G4550" i="9"/>
  <c r="F4550" i="9"/>
  <c r="E4550" i="9"/>
  <c r="D4550" i="9"/>
  <c r="C4550" i="9"/>
  <c r="B4550" i="9"/>
  <c r="G4549" i="9"/>
  <c r="F4549" i="9"/>
  <c r="E4549" i="9"/>
  <c r="D4549" i="9"/>
  <c r="C4549" i="9"/>
  <c r="B4549" i="9"/>
  <c r="U4549" i="9" s="1"/>
  <c r="G4548" i="9"/>
  <c r="F4548" i="9"/>
  <c r="E4548" i="9"/>
  <c r="D4548" i="9"/>
  <c r="C4548" i="9"/>
  <c r="B4548" i="9"/>
  <c r="U4548" i="9" s="1"/>
  <c r="G4547" i="9"/>
  <c r="F4547" i="9"/>
  <c r="E4547" i="9"/>
  <c r="D4547" i="9"/>
  <c r="C4547" i="9"/>
  <c r="B4547" i="9"/>
  <c r="G4546" i="9"/>
  <c r="F4546" i="9"/>
  <c r="E4546" i="9"/>
  <c r="D4546" i="9"/>
  <c r="C4546" i="9"/>
  <c r="B4546" i="9"/>
  <c r="G4545" i="9"/>
  <c r="F4545" i="9"/>
  <c r="E4545" i="9"/>
  <c r="D4545" i="9"/>
  <c r="C4545" i="9"/>
  <c r="B4545" i="9"/>
  <c r="G4544" i="9"/>
  <c r="F4544" i="9"/>
  <c r="E4544" i="9"/>
  <c r="D4544" i="9"/>
  <c r="C4544" i="9"/>
  <c r="B4544" i="9"/>
  <c r="G4543" i="9"/>
  <c r="F4543" i="9"/>
  <c r="E4543" i="9"/>
  <c r="D4543" i="9"/>
  <c r="C4543" i="9"/>
  <c r="B4543" i="9"/>
  <c r="U4543" i="9" s="1"/>
  <c r="G4542" i="9"/>
  <c r="F4542" i="9"/>
  <c r="E4542" i="9"/>
  <c r="D4542" i="9"/>
  <c r="C4542" i="9"/>
  <c r="B4542" i="9"/>
  <c r="G4541" i="9"/>
  <c r="F4541" i="9"/>
  <c r="E4541" i="9"/>
  <c r="D4541" i="9"/>
  <c r="C4541" i="9"/>
  <c r="B4541" i="9"/>
  <c r="G4540" i="9"/>
  <c r="F4540" i="9"/>
  <c r="E4540" i="9"/>
  <c r="D4540" i="9"/>
  <c r="C4540" i="9"/>
  <c r="B4540" i="9"/>
  <c r="U4540" i="9" s="1"/>
  <c r="G4539" i="9"/>
  <c r="F4539" i="9"/>
  <c r="E4539" i="9"/>
  <c r="D4539" i="9"/>
  <c r="C4539" i="9"/>
  <c r="B4539" i="9"/>
  <c r="U4539" i="9" s="1"/>
  <c r="G4538" i="9"/>
  <c r="F4538" i="9"/>
  <c r="E4538" i="9"/>
  <c r="D4538" i="9"/>
  <c r="C4538" i="9"/>
  <c r="B4538" i="9"/>
  <c r="G4537" i="9"/>
  <c r="F4537" i="9"/>
  <c r="E4537" i="9"/>
  <c r="D4537" i="9"/>
  <c r="C4537" i="9"/>
  <c r="B4537" i="9"/>
  <c r="U4537" i="9" s="1"/>
  <c r="G4536" i="9"/>
  <c r="F4536" i="9"/>
  <c r="E4536" i="9"/>
  <c r="D4536" i="9"/>
  <c r="C4536" i="9"/>
  <c r="B4536" i="9"/>
  <c r="G4535" i="9"/>
  <c r="F4535" i="9"/>
  <c r="E4535" i="9"/>
  <c r="D4535" i="9"/>
  <c r="C4535" i="9"/>
  <c r="B4535" i="9"/>
  <c r="U4535" i="9" s="1"/>
  <c r="G4534" i="9"/>
  <c r="F4534" i="9"/>
  <c r="E4534" i="9"/>
  <c r="D4534" i="9"/>
  <c r="C4534" i="9"/>
  <c r="B4534" i="9"/>
  <c r="G4533" i="9"/>
  <c r="F4533" i="9"/>
  <c r="E4533" i="9"/>
  <c r="D4533" i="9"/>
  <c r="C4533" i="9"/>
  <c r="B4533" i="9"/>
  <c r="G4532" i="9"/>
  <c r="F4532" i="9"/>
  <c r="E4532" i="9"/>
  <c r="D4532" i="9"/>
  <c r="C4532" i="9"/>
  <c r="B4532" i="9"/>
  <c r="U4532" i="9" s="1"/>
  <c r="G4531" i="9"/>
  <c r="F4531" i="9"/>
  <c r="E4531" i="9"/>
  <c r="D4531" i="9"/>
  <c r="C4531" i="9"/>
  <c r="B4531" i="9"/>
  <c r="U4531" i="9" s="1"/>
  <c r="G4530" i="9"/>
  <c r="F4530" i="9"/>
  <c r="E4530" i="9"/>
  <c r="D4530" i="9"/>
  <c r="C4530" i="9"/>
  <c r="B4530" i="9"/>
  <c r="G4529" i="9"/>
  <c r="F4529" i="9"/>
  <c r="E4529" i="9"/>
  <c r="D4529" i="9"/>
  <c r="C4529" i="9"/>
  <c r="B4529" i="9"/>
  <c r="G4528" i="9"/>
  <c r="F4528" i="9"/>
  <c r="E4528" i="9"/>
  <c r="D4528" i="9"/>
  <c r="C4528" i="9"/>
  <c r="B4528" i="9"/>
  <c r="G4527" i="9"/>
  <c r="F4527" i="9"/>
  <c r="E4527" i="9"/>
  <c r="D4527" i="9"/>
  <c r="C4527" i="9"/>
  <c r="B4527" i="9"/>
  <c r="U4527" i="9" s="1"/>
  <c r="G4526" i="9"/>
  <c r="F4526" i="9"/>
  <c r="E4526" i="9"/>
  <c r="D4526" i="9"/>
  <c r="C4526" i="9"/>
  <c r="B4526" i="9"/>
  <c r="G4525" i="9"/>
  <c r="F4525" i="9"/>
  <c r="E4525" i="9"/>
  <c r="D4525" i="9"/>
  <c r="C4525" i="9"/>
  <c r="B4525" i="9"/>
  <c r="G4524" i="9"/>
  <c r="F4524" i="9"/>
  <c r="E4524" i="9"/>
  <c r="D4524" i="9"/>
  <c r="C4524" i="9"/>
  <c r="B4524" i="9"/>
  <c r="U4524" i="9" s="1"/>
  <c r="G4523" i="9"/>
  <c r="F4523" i="9"/>
  <c r="E4523" i="9"/>
  <c r="D4523" i="9"/>
  <c r="C4523" i="9"/>
  <c r="B4523" i="9"/>
  <c r="U4523" i="9" s="1"/>
  <c r="G4522" i="9"/>
  <c r="F4522" i="9"/>
  <c r="E4522" i="9"/>
  <c r="D4522" i="9"/>
  <c r="C4522" i="9"/>
  <c r="B4522" i="9"/>
  <c r="G4521" i="9"/>
  <c r="F4521" i="9"/>
  <c r="E4521" i="9"/>
  <c r="D4521" i="9"/>
  <c r="C4521" i="9"/>
  <c r="B4521" i="9"/>
  <c r="U4521" i="9" s="1"/>
  <c r="G4520" i="9"/>
  <c r="F4520" i="9"/>
  <c r="E4520" i="9"/>
  <c r="D4520" i="9"/>
  <c r="C4520" i="9"/>
  <c r="B4520" i="9"/>
  <c r="G4519" i="9"/>
  <c r="F4519" i="9"/>
  <c r="E4519" i="9"/>
  <c r="D4519" i="9"/>
  <c r="C4519" i="9"/>
  <c r="B4519" i="9"/>
  <c r="U4519" i="9" s="1"/>
  <c r="G4518" i="9"/>
  <c r="F4518" i="9"/>
  <c r="E4518" i="9"/>
  <c r="D4518" i="9"/>
  <c r="C4518" i="9"/>
  <c r="B4518" i="9"/>
  <c r="G4517" i="9"/>
  <c r="F4517" i="9"/>
  <c r="E4517" i="9"/>
  <c r="D4517" i="9"/>
  <c r="C4517" i="9"/>
  <c r="B4517" i="9"/>
  <c r="G4516" i="9"/>
  <c r="F4516" i="9"/>
  <c r="E4516" i="9"/>
  <c r="D4516" i="9"/>
  <c r="C4516" i="9"/>
  <c r="B4516" i="9"/>
  <c r="U4516" i="9" s="1"/>
  <c r="G4515" i="9"/>
  <c r="F4515" i="9"/>
  <c r="E4515" i="9"/>
  <c r="D4515" i="9"/>
  <c r="C4515" i="9"/>
  <c r="B4515" i="9"/>
  <c r="G4514" i="9"/>
  <c r="F4514" i="9"/>
  <c r="E4514" i="9"/>
  <c r="D4514" i="9"/>
  <c r="C4514" i="9"/>
  <c r="B4514" i="9"/>
  <c r="G4513" i="9"/>
  <c r="F4513" i="9"/>
  <c r="E4513" i="9"/>
  <c r="D4513" i="9"/>
  <c r="C4513" i="9"/>
  <c r="B4513" i="9"/>
  <c r="P4513" i="9" s="1"/>
  <c r="G4512" i="9"/>
  <c r="F4512" i="9"/>
  <c r="E4512" i="9"/>
  <c r="D4512" i="9"/>
  <c r="C4512" i="9"/>
  <c r="B4512" i="9"/>
  <c r="G4511" i="9"/>
  <c r="F4511" i="9"/>
  <c r="E4511" i="9"/>
  <c r="D4511" i="9"/>
  <c r="C4511" i="9"/>
  <c r="B4511" i="9"/>
  <c r="G4510" i="9"/>
  <c r="F4510" i="9"/>
  <c r="E4510" i="9"/>
  <c r="D4510" i="9"/>
  <c r="C4510" i="9"/>
  <c r="B4510" i="9"/>
  <c r="U4510" i="9" s="1"/>
  <c r="G4509" i="9"/>
  <c r="F4509" i="9"/>
  <c r="E4509" i="9"/>
  <c r="D4509" i="9"/>
  <c r="C4509" i="9"/>
  <c r="B4509" i="9"/>
  <c r="T4509" i="9" s="1"/>
  <c r="G4508" i="9"/>
  <c r="F4508" i="9"/>
  <c r="E4508" i="9"/>
  <c r="D4508" i="9"/>
  <c r="C4508" i="9"/>
  <c r="B4508" i="9"/>
  <c r="G4507" i="9"/>
  <c r="F4507" i="9"/>
  <c r="E4507" i="9"/>
  <c r="D4507" i="9"/>
  <c r="C4507" i="9"/>
  <c r="B4507" i="9"/>
  <c r="G4506" i="9"/>
  <c r="F4506" i="9"/>
  <c r="E4506" i="9"/>
  <c r="D4506" i="9"/>
  <c r="C4506" i="9"/>
  <c r="B4506" i="9"/>
  <c r="G4505" i="9"/>
  <c r="F4505" i="9"/>
  <c r="E4505" i="9"/>
  <c r="D4505" i="9"/>
  <c r="C4505" i="9"/>
  <c r="B4505" i="9"/>
  <c r="U4505" i="9" s="1"/>
  <c r="G4504" i="9"/>
  <c r="F4504" i="9"/>
  <c r="E4504" i="9"/>
  <c r="D4504" i="9"/>
  <c r="C4504" i="9"/>
  <c r="B4504" i="9"/>
  <c r="U4504" i="9" s="1"/>
  <c r="G4503" i="9"/>
  <c r="F4503" i="9"/>
  <c r="E4503" i="9"/>
  <c r="D4503" i="9"/>
  <c r="C4503" i="9"/>
  <c r="B4503" i="9"/>
  <c r="G4502" i="9"/>
  <c r="F4502" i="9"/>
  <c r="E4502" i="9"/>
  <c r="D4502" i="9"/>
  <c r="C4502" i="9"/>
  <c r="B4502" i="9"/>
  <c r="U4502" i="9" s="1"/>
  <c r="G4501" i="9"/>
  <c r="F4501" i="9"/>
  <c r="E4501" i="9"/>
  <c r="D4501" i="9"/>
  <c r="C4501" i="9"/>
  <c r="B4501" i="9"/>
  <c r="U4501" i="9" s="1"/>
  <c r="G4500" i="9"/>
  <c r="F4500" i="9"/>
  <c r="E4500" i="9"/>
  <c r="D4500" i="9"/>
  <c r="C4500" i="9"/>
  <c r="B4500" i="9"/>
  <c r="G4499" i="9"/>
  <c r="F4499" i="9"/>
  <c r="E4499" i="9"/>
  <c r="D4499" i="9"/>
  <c r="C4499" i="9"/>
  <c r="B4499" i="9"/>
  <c r="G4498" i="9"/>
  <c r="F4498" i="9"/>
  <c r="E4498" i="9"/>
  <c r="D4498" i="9"/>
  <c r="C4498" i="9"/>
  <c r="B4498" i="9"/>
  <c r="G4497" i="9"/>
  <c r="F4497" i="9"/>
  <c r="E4497" i="9"/>
  <c r="D4497" i="9"/>
  <c r="C4497" i="9"/>
  <c r="B4497" i="9"/>
  <c r="U4497" i="9" s="1"/>
  <c r="G4496" i="9"/>
  <c r="F4496" i="9"/>
  <c r="E4496" i="9"/>
  <c r="D4496" i="9"/>
  <c r="C4496" i="9"/>
  <c r="B4496" i="9"/>
  <c r="G4495" i="9"/>
  <c r="F4495" i="9"/>
  <c r="E4495" i="9"/>
  <c r="D4495" i="9"/>
  <c r="C4495" i="9"/>
  <c r="B4495" i="9"/>
  <c r="G4494" i="9"/>
  <c r="F4494" i="9"/>
  <c r="E4494" i="9"/>
  <c r="D4494" i="9"/>
  <c r="C4494" i="9"/>
  <c r="B4494" i="9"/>
  <c r="G4493" i="9"/>
  <c r="F4493" i="9"/>
  <c r="E4493" i="9"/>
  <c r="D4493" i="9"/>
  <c r="C4493" i="9"/>
  <c r="B4493" i="9"/>
  <c r="U4493" i="9" s="1"/>
  <c r="G4492" i="9"/>
  <c r="F4492" i="9"/>
  <c r="E4492" i="9"/>
  <c r="D4492" i="9"/>
  <c r="C4492" i="9"/>
  <c r="B4492" i="9"/>
  <c r="U4492" i="9" s="1"/>
  <c r="G4491" i="9"/>
  <c r="F4491" i="9"/>
  <c r="E4491" i="9"/>
  <c r="D4491" i="9"/>
  <c r="C4491" i="9"/>
  <c r="B4491" i="9"/>
  <c r="G4490" i="9"/>
  <c r="F4490" i="9"/>
  <c r="E4490" i="9"/>
  <c r="D4490" i="9"/>
  <c r="C4490" i="9"/>
  <c r="B4490" i="9"/>
  <c r="G4489" i="9"/>
  <c r="F4489" i="9"/>
  <c r="E4489" i="9"/>
  <c r="D4489" i="9"/>
  <c r="C4489" i="9"/>
  <c r="B4489" i="9"/>
  <c r="U4489" i="9" s="1"/>
  <c r="G4488" i="9"/>
  <c r="F4488" i="9"/>
  <c r="E4488" i="9"/>
  <c r="D4488" i="9"/>
  <c r="C4488" i="9"/>
  <c r="B4488" i="9"/>
  <c r="G4487" i="9"/>
  <c r="F4487" i="9"/>
  <c r="E4487" i="9"/>
  <c r="D4487" i="9"/>
  <c r="C4487" i="9"/>
  <c r="B4487" i="9"/>
  <c r="G4486" i="9"/>
  <c r="F4486" i="9"/>
  <c r="E4486" i="9"/>
  <c r="D4486" i="9"/>
  <c r="C4486" i="9"/>
  <c r="B4486" i="9"/>
  <c r="G4485" i="9"/>
  <c r="F4485" i="9"/>
  <c r="E4485" i="9"/>
  <c r="D4485" i="9"/>
  <c r="C4485" i="9"/>
  <c r="B4485" i="9"/>
  <c r="U4485" i="9" s="1"/>
  <c r="G4484" i="9"/>
  <c r="F4484" i="9"/>
  <c r="E4484" i="9"/>
  <c r="D4484" i="9"/>
  <c r="C4484" i="9"/>
  <c r="B4484" i="9"/>
  <c r="G4483" i="9"/>
  <c r="F4483" i="9"/>
  <c r="E4483" i="9"/>
  <c r="D4483" i="9"/>
  <c r="C4483" i="9"/>
  <c r="B4483" i="9"/>
  <c r="G4482" i="9"/>
  <c r="F4482" i="9"/>
  <c r="E4482" i="9"/>
  <c r="D4482" i="9"/>
  <c r="C4482" i="9"/>
  <c r="B4482" i="9"/>
  <c r="G4481" i="9"/>
  <c r="F4481" i="9"/>
  <c r="E4481" i="9"/>
  <c r="D4481" i="9"/>
  <c r="C4481" i="9"/>
  <c r="B4481" i="9"/>
  <c r="U4481" i="9" s="1"/>
  <c r="G4480" i="9"/>
  <c r="F4480" i="9"/>
  <c r="E4480" i="9"/>
  <c r="D4480" i="9"/>
  <c r="C4480" i="9"/>
  <c r="B4480" i="9"/>
  <c r="G4479" i="9"/>
  <c r="F4479" i="9"/>
  <c r="E4479" i="9"/>
  <c r="D4479" i="9"/>
  <c r="C4479" i="9"/>
  <c r="B4479" i="9"/>
  <c r="G4478" i="9"/>
  <c r="F4478" i="9"/>
  <c r="E4478" i="9"/>
  <c r="D4478" i="9"/>
  <c r="C4478" i="9"/>
  <c r="B4478" i="9"/>
  <c r="U4478" i="9" s="1"/>
  <c r="G4477" i="9"/>
  <c r="F4477" i="9"/>
  <c r="E4477" i="9"/>
  <c r="D4477" i="9"/>
  <c r="C4477" i="9"/>
  <c r="B4477" i="9"/>
  <c r="U4477" i="9" s="1"/>
  <c r="G4476" i="9"/>
  <c r="F4476" i="9"/>
  <c r="E4476" i="9"/>
  <c r="D4476" i="9"/>
  <c r="C4476" i="9"/>
  <c r="B4476" i="9"/>
  <c r="G4475" i="9"/>
  <c r="F4475" i="9"/>
  <c r="E4475" i="9"/>
  <c r="D4475" i="9"/>
  <c r="C4475" i="9"/>
  <c r="B4475" i="9"/>
  <c r="G4474" i="9"/>
  <c r="F4474" i="9"/>
  <c r="E4474" i="9"/>
  <c r="D4474" i="9"/>
  <c r="C4474" i="9"/>
  <c r="B4474" i="9"/>
  <c r="G4473" i="9"/>
  <c r="F4473" i="9"/>
  <c r="E4473" i="9"/>
  <c r="D4473" i="9"/>
  <c r="C4473" i="9"/>
  <c r="B4473" i="9"/>
  <c r="U4473" i="9" s="1"/>
  <c r="G4472" i="9"/>
  <c r="F4472" i="9"/>
  <c r="E4472" i="9"/>
  <c r="D4472" i="9"/>
  <c r="C4472" i="9"/>
  <c r="B4472" i="9"/>
  <c r="T4472" i="9" s="1"/>
  <c r="G4471" i="9"/>
  <c r="F4471" i="9"/>
  <c r="E4471" i="9"/>
  <c r="D4471" i="9"/>
  <c r="C4471" i="9"/>
  <c r="B4471" i="9"/>
  <c r="G4470" i="9"/>
  <c r="F4470" i="9"/>
  <c r="E4470" i="9"/>
  <c r="D4470" i="9"/>
  <c r="C4470" i="9"/>
  <c r="B4470" i="9"/>
  <c r="G4469" i="9"/>
  <c r="F4469" i="9"/>
  <c r="E4469" i="9"/>
  <c r="D4469" i="9"/>
  <c r="C4469" i="9"/>
  <c r="B4469" i="9"/>
  <c r="U4469" i="9" s="1"/>
  <c r="G4468" i="9"/>
  <c r="F4468" i="9"/>
  <c r="E4468" i="9"/>
  <c r="D4468" i="9"/>
  <c r="C4468" i="9"/>
  <c r="B4468" i="9"/>
  <c r="G4467" i="9"/>
  <c r="F4467" i="9"/>
  <c r="E4467" i="9"/>
  <c r="D4467" i="9"/>
  <c r="C4467" i="9"/>
  <c r="B4467" i="9"/>
  <c r="G4466" i="9"/>
  <c r="F4466" i="9"/>
  <c r="E4466" i="9"/>
  <c r="D4466" i="9"/>
  <c r="C4466" i="9"/>
  <c r="B4466" i="9"/>
  <c r="G4465" i="9"/>
  <c r="F4465" i="9"/>
  <c r="E4465" i="9"/>
  <c r="D4465" i="9"/>
  <c r="C4465" i="9"/>
  <c r="B4465" i="9"/>
  <c r="U4465" i="9" s="1"/>
  <c r="G4464" i="9"/>
  <c r="F4464" i="9"/>
  <c r="E4464" i="9"/>
  <c r="D4464" i="9"/>
  <c r="C4464" i="9"/>
  <c r="B4464" i="9"/>
  <c r="U4464" i="9" s="1"/>
  <c r="G4463" i="9"/>
  <c r="F4463" i="9"/>
  <c r="E4463" i="9"/>
  <c r="D4463" i="9"/>
  <c r="C4463" i="9"/>
  <c r="B4463" i="9"/>
  <c r="G4462" i="9"/>
  <c r="F4462" i="9"/>
  <c r="E4462" i="9"/>
  <c r="D4462" i="9"/>
  <c r="C4462" i="9"/>
  <c r="B4462" i="9"/>
  <c r="G4461" i="9"/>
  <c r="F4461" i="9"/>
  <c r="E4461" i="9"/>
  <c r="D4461" i="9"/>
  <c r="C4461" i="9"/>
  <c r="B4461" i="9"/>
  <c r="U4461" i="9" s="1"/>
  <c r="G4460" i="9"/>
  <c r="F4460" i="9"/>
  <c r="E4460" i="9"/>
  <c r="D4460" i="9"/>
  <c r="C4460" i="9"/>
  <c r="B4460" i="9"/>
  <c r="U4460" i="9" s="1"/>
  <c r="G4459" i="9"/>
  <c r="F4459" i="9"/>
  <c r="E4459" i="9"/>
  <c r="D4459" i="9"/>
  <c r="C4459" i="9"/>
  <c r="B4459" i="9"/>
  <c r="G4458" i="9"/>
  <c r="F4458" i="9"/>
  <c r="E4458" i="9"/>
  <c r="D4458" i="9"/>
  <c r="C4458" i="9"/>
  <c r="B4458" i="9"/>
  <c r="G4457" i="9"/>
  <c r="F4457" i="9"/>
  <c r="E4457" i="9"/>
  <c r="D4457" i="9"/>
  <c r="C4457" i="9"/>
  <c r="B4457" i="9"/>
  <c r="U4457" i="9" s="1"/>
  <c r="G4456" i="9"/>
  <c r="F4456" i="9"/>
  <c r="E4456" i="9"/>
  <c r="D4456" i="9"/>
  <c r="C4456" i="9"/>
  <c r="B4456" i="9"/>
  <c r="G4455" i="9"/>
  <c r="F4455" i="9"/>
  <c r="E4455" i="9"/>
  <c r="D4455" i="9"/>
  <c r="C4455" i="9"/>
  <c r="B4455" i="9"/>
  <c r="G4454" i="9"/>
  <c r="F4454" i="9"/>
  <c r="E4454" i="9"/>
  <c r="D4454" i="9"/>
  <c r="C4454" i="9"/>
  <c r="B4454" i="9"/>
  <c r="G4453" i="9"/>
  <c r="F4453" i="9"/>
  <c r="E4453" i="9"/>
  <c r="D4453" i="9"/>
  <c r="C4453" i="9"/>
  <c r="B4453" i="9"/>
  <c r="U4453" i="9" s="1"/>
  <c r="G4452" i="9"/>
  <c r="F4452" i="9"/>
  <c r="E4452" i="9"/>
  <c r="D4452" i="9"/>
  <c r="C4452" i="9"/>
  <c r="B4452" i="9"/>
  <c r="U4452" i="9" s="1"/>
  <c r="G4451" i="9"/>
  <c r="F4451" i="9"/>
  <c r="E4451" i="9"/>
  <c r="D4451" i="9"/>
  <c r="C4451" i="9"/>
  <c r="B4451" i="9"/>
  <c r="G4450" i="9"/>
  <c r="F4450" i="9"/>
  <c r="E4450" i="9"/>
  <c r="D4450" i="9"/>
  <c r="C4450" i="9"/>
  <c r="B4450" i="9"/>
  <c r="G4449" i="9"/>
  <c r="F4449" i="9"/>
  <c r="E4449" i="9"/>
  <c r="D4449" i="9"/>
  <c r="C4449" i="9"/>
  <c r="B4449" i="9"/>
  <c r="U4449" i="9" s="1"/>
  <c r="G4448" i="9"/>
  <c r="F4448" i="9"/>
  <c r="E4448" i="9"/>
  <c r="D4448" i="9"/>
  <c r="C4448" i="9"/>
  <c r="B4448" i="9"/>
  <c r="G4447" i="9"/>
  <c r="F4447" i="9"/>
  <c r="E4447" i="9"/>
  <c r="D4447" i="9"/>
  <c r="C4447" i="9"/>
  <c r="B4447" i="9"/>
  <c r="G4446" i="9"/>
  <c r="F4446" i="9"/>
  <c r="E4446" i="9"/>
  <c r="D4446" i="9"/>
  <c r="C4446" i="9"/>
  <c r="B4446" i="9"/>
  <c r="U4446" i="9" s="1"/>
  <c r="G4445" i="9"/>
  <c r="F4445" i="9"/>
  <c r="E4445" i="9"/>
  <c r="D4445" i="9"/>
  <c r="C4445" i="9"/>
  <c r="B4445" i="9"/>
  <c r="U4445" i="9" s="1"/>
  <c r="G4444" i="9"/>
  <c r="F4444" i="9"/>
  <c r="E4444" i="9"/>
  <c r="D4444" i="9"/>
  <c r="C4444" i="9"/>
  <c r="B4444" i="9"/>
  <c r="G4443" i="9"/>
  <c r="F4443" i="9"/>
  <c r="E4443" i="9"/>
  <c r="D4443" i="9"/>
  <c r="C4443" i="9"/>
  <c r="B4443" i="9"/>
  <c r="G4442" i="9"/>
  <c r="F4442" i="9"/>
  <c r="E4442" i="9"/>
  <c r="D4442" i="9"/>
  <c r="C4442" i="9"/>
  <c r="B4442" i="9"/>
  <c r="G4441" i="9"/>
  <c r="F4441" i="9"/>
  <c r="E4441" i="9"/>
  <c r="D4441" i="9"/>
  <c r="C4441" i="9"/>
  <c r="B4441" i="9"/>
  <c r="U4441" i="9" s="1"/>
  <c r="G4440" i="9"/>
  <c r="F4440" i="9"/>
  <c r="E4440" i="9"/>
  <c r="D4440" i="9"/>
  <c r="C4440" i="9"/>
  <c r="B4440" i="9"/>
  <c r="U4440" i="9" s="1"/>
  <c r="G4439" i="9"/>
  <c r="F4439" i="9"/>
  <c r="E4439" i="9"/>
  <c r="D4439" i="9"/>
  <c r="C4439" i="9"/>
  <c r="B4439" i="9"/>
  <c r="G4438" i="9"/>
  <c r="F4438" i="9"/>
  <c r="E4438" i="9"/>
  <c r="D4438" i="9"/>
  <c r="C4438" i="9"/>
  <c r="B4438" i="9"/>
  <c r="U4438" i="9" s="1"/>
  <c r="G4437" i="9"/>
  <c r="F4437" i="9"/>
  <c r="E4437" i="9"/>
  <c r="D4437" i="9"/>
  <c r="C4437" i="9"/>
  <c r="B4437" i="9"/>
  <c r="U4437" i="9" s="1"/>
  <c r="G4436" i="9"/>
  <c r="F4436" i="9"/>
  <c r="E4436" i="9"/>
  <c r="D4436" i="9"/>
  <c r="C4436" i="9"/>
  <c r="B4436" i="9"/>
  <c r="G4435" i="9"/>
  <c r="F4435" i="9"/>
  <c r="E4435" i="9"/>
  <c r="D4435" i="9"/>
  <c r="C4435" i="9"/>
  <c r="B4435" i="9"/>
  <c r="G4434" i="9"/>
  <c r="F4434" i="9"/>
  <c r="E4434" i="9"/>
  <c r="D4434" i="9"/>
  <c r="C4434" i="9"/>
  <c r="B4434" i="9"/>
  <c r="G4433" i="9"/>
  <c r="F4433" i="9"/>
  <c r="E4433" i="9"/>
  <c r="D4433" i="9"/>
  <c r="C4433" i="9"/>
  <c r="B4433" i="9"/>
  <c r="U4433" i="9" s="1"/>
  <c r="G4432" i="9"/>
  <c r="F4432" i="9"/>
  <c r="E4432" i="9"/>
  <c r="D4432" i="9"/>
  <c r="C4432" i="9"/>
  <c r="B4432" i="9"/>
  <c r="G4431" i="9"/>
  <c r="F4431" i="9"/>
  <c r="E4431" i="9"/>
  <c r="D4431" i="9"/>
  <c r="C4431" i="9"/>
  <c r="B4431" i="9"/>
  <c r="G4430" i="9"/>
  <c r="F4430" i="9"/>
  <c r="E4430" i="9"/>
  <c r="D4430" i="9"/>
  <c r="C4430" i="9"/>
  <c r="B4430" i="9"/>
  <c r="G4429" i="9"/>
  <c r="F4429" i="9"/>
  <c r="E4429" i="9"/>
  <c r="D4429" i="9"/>
  <c r="C4429" i="9"/>
  <c r="B4429" i="9"/>
  <c r="U4429" i="9" s="1"/>
  <c r="G4428" i="9"/>
  <c r="F4428" i="9"/>
  <c r="E4428" i="9"/>
  <c r="D4428" i="9"/>
  <c r="C4428" i="9"/>
  <c r="B4428" i="9"/>
  <c r="U4428" i="9" s="1"/>
  <c r="G4427" i="9"/>
  <c r="F4427" i="9"/>
  <c r="E4427" i="9"/>
  <c r="D4427" i="9"/>
  <c r="C4427" i="9"/>
  <c r="B4427" i="9"/>
  <c r="G4426" i="9"/>
  <c r="F4426" i="9"/>
  <c r="E4426" i="9"/>
  <c r="D4426" i="9"/>
  <c r="C4426" i="9"/>
  <c r="B4426" i="9"/>
  <c r="G4425" i="9"/>
  <c r="F4425" i="9"/>
  <c r="E4425" i="9"/>
  <c r="D4425" i="9"/>
  <c r="C4425" i="9"/>
  <c r="B4425" i="9"/>
  <c r="U4425" i="9" s="1"/>
  <c r="G4424" i="9"/>
  <c r="F4424" i="9"/>
  <c r="E4424" i="9"/>
  <c r="D4424" i="9"/>
  <c r="C4424" i="9"/>
  <c r="B4424" i="9"/>
  <c r="G4423" i="9"/>
  <c r="F4423" i="9"/>
  <c r="E4423" i="9"/>
  <c r="D4423" i="9"/>
  <c r="C4423" i="9"/>
  <c r="B4423" i="9"/>
  <c r="G4422" i="9"/>
  <c r="F4422" i="9"/>
  <c r="E4422" i="9"/>
  <c r="D4422" i="9"/>
  <c r="C4422" i="9"/>
  <c r="B4422" i="9"/>
  <c r="G4421" i="9"/>
  <c r="F4421" i="9"/>
  <c r="E4421" i="9"/>
  <c r="D4421" i="9"/>
  <c r="C4421" i="9"/>
  <c r="B4421" i="9"/>
  <c r="U4421" i="9" s="1"/>
  <c r="G4420" i="9"/>
  <c r="F4420" i="9"/>
  <c r="E4420" i="9"/>
  <c r="D4420" i="9"/>
  <c r="C4420" i="9"/>
  <c r="B4420" i="9"/>
  <c r="G4419" i="9"/>
  <c r="F4419" i="9"/>
  <c r="E4419" i="9"/>
  <c r="D4419" i="9"/>
  <c r="C4419" i="9"/>
  <c r="B4419" i="9"/>
  <c r="G4418" i="9"/>
  <c r="F4418" i="9"/>
  <c r="E4418" i="9"/>
  <c r="D4418" i="9"/>
  <c r="C4418" i="9"/>
  <c r="B4418" i="9"/>
  <c r="G4417" i="9"/>
  <c r="F4417" i="9"/>
  <c r="E4417" i="9"/>
  <c r="D4417" i="9"/>
  <c r="C4417" i="9"/>
  <c r="B4417" i="9"/>
  <c r="U4417" i="9" s="1"/>
  <c r="G4416" i="9"/>
  <c r="F4416" i="9"/>
  <c r="E4416" i="9"/>
  <c r="D4416" i="9"/>
  <c r="C4416" i="9"/>
  <c r="B4416" i="9"/>
  <c r="G4415" i="9"/>
  <c r="F4415" i="9"/>
  <c r="E4415" i="9"/>
  <c r="D4415" i="9"/>
  <c r="C4415" i="9"/>
  <c r="B4415" i="9"/>
  <c r="G4414" i="9"/>
  <c r="F4414" i="9"/>
  <c r="E4414" i="9"/>
  <c r="D4414" i="9"/>
  <c r="C4414" i="9"/>
  <c r="B4414" i="9"/>
  <c r="U4414" i="9" s="1"/>
  <c r="G4413" i="9"/>
  <c r="F4413" i="9"/>
  <c r="E4413" i="9"/>
  <c r="D4413" i="9"/>
  <c r="C4413" i="9"/>
  <c r="B4413" i="9"/>
  <c r="U4413" i="9" s="1"/>
  <c r="G4412" i="9"/>
  <c r="F4412" i="9"/>
  <c r="E4412" i="9"/>
  <c r="D4412" i="9"/>
  <c r="C4412" i="9"/>
  <c r="B4412" i="9"/>
  <c r="G4411" i="9"/>
  <c r="F4411" i="9"/>
  <c r="E4411" i="9"/>
  <c r="D4411" i="9"/>
  <c r="C4411" i="9"/>
  <c r="B4411" i="9"/>
  <c r="G4410" i="9"/>
  <c r="F4410" i="9"/>
  <c r="E4410" i="9"/>
  <c r="D4410" i="9"/>
  <c r="C4410" i="9"/>
  <c r="B4410" i="9"/>
  <c r="G4409" i="9"/>
  <c r="F4409" i="9"/>
  <c r="E4409" i="9"/>
  <c r="D4409" i="9"/>
  <c r="C4409" i="9"/>
  <c r="B4409" i="9"/>
  <c r="U4409" i="9" s="1"/>
  <c r="G4408" i="9"/>
  <c r="F4408" i="9"/>
  <c r="E4408" i="9"/>
  <c r="D4408" i="9"/>
  <c r="C4408" i="9"/>
  <c r="B4408" i="9"/>
  <c r="U4408" i="9" s="1"/>
  <c r="G4407" i="9"/>
  <c r="F4407" i="9"/>
  <c r="E4407" i="9"/>
  <c r="D4407" i="9"/>
  <c r="C4407" i="9"/>
  <c r="B4407" i="9"/>
  <c r="G4406" i="9"/>
  <c r="F4406" i="9"/>
  <c r="E4406" i="9"/>
  <c r="D4406" i="9"/>
  <c r="C4406" i="9"/>
  <c r="B4406" i="9"/>
  <c r="G4405" i="9"/>
  <c r="F4405" i="9"/>
  <c r="E4405" i="9"/>
  <c r="D4405" i="9"/>
  <c r="C4405" i="9"/>
  <c r="B4405" i="9"/>
  <c r="U4405" i="9" s="1"/>
  <c r="G4404" i="9"/>
  <c r="F4404" i="9"/>
  <c r="E4404" i="9"/>
  <c r="D4404" i="9"/>
  <c r="C4404" i="9"/>
  <c r="B4404" i="9"/>
  <c r="G4403" i="9"/>
  <c r="F4403" i="9"/>
  <c r="E4403" i="9"/>
  <c r="D4403" i="9"/>
  <c r="C4403" i="9"/>
  <c r="B4403" i="9"/>
  <c r="G4402" i="9"/>
  <c r="F4402" i="9"/>
  <c r="E4402" i="9"/>
  <c r="D4402" i="9"/>
  <c r="C4402" i="9"/>
  <c r="B4402" i="9"/>
  <c r="G4401" i="9"/>
  <c r="F4401" i="9"/>
  <c r="E4401" i="9"/>
  <c r="D4401" i="9"/>
  <c r="C4401" i="9"/>
  <c r="B4401" i="9"/>
  <c r="U4401" i="9" s="1"/>
  <c r="G4400" i="9"/>
  <c r="F4400" i="9"/>
  <c r="E4400" i="9"/>
  <c r="D4400" i="9"/>
  <c r="C4400" i="9"/>
  <c r="B4400" i="9"/>
  <c r="T4400" i="9" s="1"/>
  <c r="G4399" i="9"/>
  <c r="F4399" i="9"/>
  <c r="E4399" i="9"/>
  <c r="D4399" i="9"/>
  <c r="C4399" i="9"/>
  <c r="B4399" i="9"/>
  <c r="G4398" i="9"/>
  <c r="F4398" i="9"/>
  <c r="E4398" i="9"/>
  <c r="D4398" i="9"/>
  <c r="C4398" i="9"/>
  <c r="B4398" i="9"/>
  <c r="G4397" i="9"/>
  <c r="F4397" i="9"/>
  <c r="E4397" i="9"/>
  <c r="D4397" i="9"/>
  <c r="C4397" i="9"/>
  <c r="B4397" i="9"/>
  <c r="U4397" i="9" s="1"/>
  <c r="G4396" i="9"/>
  <c r="F4396" i="9"/>
  <c r="E4396" i="9"/>
  <c r="D4396" i="9"/>
  <c r="C4396" i="9"/>
  <c r="B4396" i="9"/>
  <c r="U4396" i="9" s="1"/>
  <c r="G4395" i="9"/>
  <c r="F4395" i="9"/>
  <c r="E4395" i="9"/>
  <c r="D4395" i="9"/>
  <c r="C4395" i="9"/>
  <c r="B4395" i="9"/>
  <c r="G4394" i="9"/>
  <c r="F4394" i="9"/>
  <c r="E4394" i="9"/>
  <c r="D4394" i="9"/>
  <c r="C4394" i="9"/>
  <c r="B4394" i="9"/>
  <c r="G4393" i="9"/>
  <c r="F4393" i="9"/>
  <c r="E4393" i="9"/>
  <c r="D4393" i="9"/>
  <c r="C4393" i="9"/>
  <c r="B4393" i="9"/>
  <c r="U4393" i="9" s="1"/>
  <c r="G4392" i="9"/>
  <c r="F4392" i="9"/>
  <c r="E4392" i="9"/>
  <c r="D4392" i="9"/>
  <c r="C4392" i="9"/>
  <c r="B4392" i="9"/>
  <c r="G4391" i="9"/>
  <c r="F4391" i="9"/>
  <c r="E4391" i="9"/>
  <c r="D4391" i="9"/>
  <c r="C4391" i="9"/>
  <c r="B4391" i="9"/>
  <c r="G4390" i="9"/>
  <c r="F4390" i="9"/>
  <c r="E4390" i="9"/>
  <c r="D4390" i="9"/>
  <c r="C4390" i="9"/>
  <c r="B4390" i="9"/>
  <c r="G4389" i="9"/>
  <c r="F4389" i="9"/>
  <c r="E4389" i="9"/>
  <c r="D4389" i="9"/>
  <c r="C4389" i="9"/>
  <c r="B4389" i="9"/>
  <c r="U4389" i="9" s="1"/>
  <c r="G4388" i="9"/>
  <c r="F4388" i="9"/>
  <c r="E4388" i="9"/>
  <c r="D4388" i="9"/>
  <c r="C4388" i="9"/>
  <c r="B4388" i="9"/>
  <c r="U4388" i="9" s="1"/>
  <c r="G4387" i="9"/>
  <c r="F4387" i="9"/>
  <c r="E4387" i="9"/>
  <c r="D4387" i="9"/>
  <c r="C4387" i="9"/>
  <c r="B4387" i="9"/>
  <c r="G4386" i="9"/>
  <c r="F4386" i="9"/>
  <c r="E4386" i="9"/>
  <c r="D4386" i="9"/>
  <c r="C4386" i="9"/>
  <c r="B4386" i="9"/>
  <c r="T4386" i="9" s="1"/>
  <c r="G4385" i="9"/>
  <c r="F4385" i="9"/>
  <c r="E4385" i="9"/>
  <c r="D4385" i="9"/>
  <c r="C4385" i="9"/>
  <c r="B4385" i="9"/>
  <c r="T4385" i="9" s="1"/>
  <c r="G4384" i="9"/>
  <c r="F4384" i="9"/>
  <c r="E4384" i="9"/>
  <c r="D4384" i="9"/>
  <c r="C4384" i="9"/>
  <c r="B4384" i="9"/>
  <c r="G4383" i="9"/>
  <c r="F4383" i="9"/>
  <c r="E4383" i="9"/>
  <c r="D4383" i="9"/>
  <c r="C4383" i="9"/>
  <c r="B4383" i="9"/>
  <c r="G4382" i="9"/>
  <c r="F4382" i="9"/>
  <c r="E4382" i="9"/>
  <c r="D4382" i="9"/>
  <c r="C4382" i="9"/>
  <c r="B4382" i="9"/>
  <c r="U4382" i="9" s="1"/>
  <c r="G4381" i="9"/>
  <c r="F4381" i="9"/>
  <c r="E4381" i="9"/>
  <c r="D4381" i="9"/>
  <c r="C4381" i="9"/>
  <c r="B4381" i="9"/>
  <c r="U4381" i="9" s="1"/>
  <c r="G4380" i="9"/>
  <c r="F4380" i="9"/>
  <c r="E4380" i="9"/>
  <c r="D4380" i="9"/>
  <c r="C4380" i="9"/>
  <c r="B4380" i="9"/>
  <c r="G4379" i="9"/>
  <c r="F4379" i="9"/>
  <c r="E4379" i="9"/>
  <c r="D4379" i="9"/>
  <c r="C4379" i="9"/>
  <c r="B4379" i="9"/>
  <c r="G4378" i="9"/>
  <c r="F4378" i="9"/>
  <c r="E4378" i="9"/>
  <c r="D4378" i="9"/>
  <c r="C4378" i="9"/>
  <c r="B4378" i="9"/>
  <c r="G4377" i="9"/>
  <c r="F4377" i="9"/>
  <c r="E4377" i="9"/>
  <c r="D4377" i="9"/>
  <c r="C4377" i="9"/>
  <c r="B4377" i="9"/>
  <c r="U4377" i="9" s="1"/>
  <c r="G4376" i="9"/>
  <c r="F4376" i="9"/>
  <c r="E4376" i="9"/>
  <c r="D4376" i="9"/>
  <c r="C4376" i="9"/>
  <c r="B4376" i="9"/>
  <c r="U4376" i="9" s="1"/>
  <c r="G4375" i="9"/>
  <c r="F4375" i="9"/>
  <c r="E4375" i="9"/>
  <c r="D4375" i="9"/>
  <c r="C4375" i="9"/>
  <c r="B4375" i="9"/>
  <c r="G4374" i="9"/>
  <c r="F4374" i="9"/>
  <c r="E4374" i="9"/>
  <c r="D4374" i="9"/>
  <c r="C4374" i="9"/>
  <c r="B4374" i="9"/>
  <c r="U4374" i="9" s="1"/>
  <c r="G4373" i="9"/>
  <c r="F4373" i="9"/>
  <c r="E4373" i="9"/>
  <c r="D4373" i="9"/>
  <c r="C4373" i="9"/>
  <c r="B4373" i="9"/>
  <c r="U4373" i="9" s="1"/>
  <c r="G4372" i="9"/>
  <c r="F4372" i="9"/>
  <c r="E4372" i="9"/>
  <c r="D4372" i="9"/>
  <c r="C4372" i="9"/>
  <c r="B4372" i="9"/>
  <c r="G4371" i="9"/>
  <c r="F4371" i="9"/>
  <c r="E4371" i="9"/>
  <c r="D4371" i="9"/>
  <c r="C4371" i="9"/>
  <c r="B4371" i="9"/>
  <c r="G4370" i="9"/>
  <c r="F4370" i="9"/>
  <c r="E4370" i="9"/>
  <c r="D4370" i="9"/>
  <c r="C4370" i="9"/>
  <c r="B4370" i="9"/>
  <c r="G4369" i="9"/>
  <c r="F4369" i="9"/>
  <c r="E4369" i="9"/>
  <c r="D4369" i="9"/>
  <c r="C4369" i="9"/>
  <c r="B4369" i="9"/>
  <c r="U4369" i="9" s="1"/>
  <c r="G4368" i="9"/>
  <c r="F4368" i="9"/>
  <c r="E4368" i="9"/>
  <c r="D4368" i="9"/>
  <c r="C4368" i="9"/>
  <c r="B4368" i="9"/>
  <c r="G4367" i="9"/>
  <c r="F4367" i="9"/>
  <c r="E4367" i="9"/>
  <c r="D4367" i="9"/>
  <c r="C4367" i="9"/>
  <c r="B4367" i="9"/>
  <c r="G4366" i="9"/>
  <c r="F4366" i="9"/>
  <c r="E4366" i="9"/>
  <c r="D4366" i="9"/>
  <c r="C4366" i="9"/>
  <c r="B4366" i="9"/>
  <c r="G4365" i="9"/>
  <c r="F4365" i="9"/>
  <c r="E4365" i="9"/>
  <c r="D4365" i="9"/>
  <c r="C4365" i="9"/>
  <c r="B4365" i="9"/>
  <c r="U4365" i="9" s="1"/>
  <c r="G4364" i="9"/>
  <c r="F4364" i="9"/>
  <c r="E4364" i="9"/>
  <c r="D4364" i="9"/>
  <c r="C4364" i="9"/>
  <c r="B4364" i="9"/>
  <c r="U4364" i="9" s="1"/>
  <c r="G4363" i="9"/>
  <c r="F4363" i="9"/>
  <c r="E4363" i="9"/>
  <c r="D4363" i="9"/>
  <c r="C4363" i="9"/>
  <c r="B4363" i="9"/>
  <c r="G4362" i="9"/>
  <c r="F4362" i="9"/>
  <c r="E4362" i="9"/>
  <c r="D4362" i="9"/>
  <c r="C4362" i="9"/>
  <c r="B4362" i="9"/>
  <c r="G4361" i="9"/>
  <c r="F4361" i="9"/>
  <c r="E4361" i="9"/>
  <c r="D4361" i="9"/>
  <c r="C4361" i="9"/>
  <c r="B4361" i="9"/>
  <c r="U4361" i="9" s="1"/>
  <c r="G4360" i="9"/>
  <c r="F4360" i="9"/>
  <c r="E4360" i="9"/>
  <c r="D4360" i="9"/>
  <c r="C4360" i="9"/>
  <c r="B4360" i="9"/>
  <c r="G4359" i="9"/>
  <c r="F4359" i="9"/>
  <c r="E4359" i="9"/>
  <c r="D4359" i="9"/>
  <c r="C4359" i="9"/>
  <c r="B4359" i="9"/>
  <c r="G4358" i="9"/>
  <c r="F4358" i="9"/>
  <c r="E4358" i="9"/>
  <c r="D4358" i="9"/>
  <c r="C4358" i="9"/>
  <c r="B4358" i="9"/>
  <c r="G4357" i="9"/>
  <c r="F4357" i="9"/>
  <c r="E4357" i="9"/>
  <c r="D4357" i="9"/>
  <c r="C4357" i="9"/>
  <c r="B4357" i="9"/>
  <c r="U4357" i="9" s="1"/>
  <c r="G4356" i="9"/>
  <c r="F4356" i="9"/>
  <c r="E4356" i="9"/>
  <c r="D4356" i="9"/>
  <c r="C4356" i="9"/>
  <c r="B4356" i="9"/>
  <c r="G4355" i="9"/>
  <c r="F4355" i="9"/>
  <c r="E4355" i="9"/>
  <c r="D4355" i="9"/>
  <c r="C4355" i="9"/>
  <c r="B4355" i="9"/>
  <c r="G4354" i="9"/>
  <c r="F4354" i="9"/>
  <c r="E4354" i="9"/>
  <c r="D4354" i="9"/>
  <c r="C4354" i="9"/>
  <c r="B4354" i="9"/>
  <c r="G4353" i="9"/>
  <c r="F4353" i="9"/>
  <c r="E4353" i="9"/>
  <c r="D4353" i="9"/>
  <c r="C4353" i="9"/>
  <c r="B4353" i="9"/>
  <c r="U4353" i="9" s="1"/>
  <c r="G4352" i="9"/>
  <c r="F4352" i="9"/>
  <c r="E4352" i="9"/>
  <c r="D4352" i="9"/>
  <c r="C4352" i="9"/>
  <c r="B4352" i="9"/>
  <c r="G4351" i="9"/>
  <c r="F4351" i="9"/>
  <c r="E4351" i="9"/>
  <c r="D4351" i="9"/>
  <c r="C4351" i="9"/>
  <c r="B4351" i="9"/>
  <c r="G4350" i="9"/>
  <c r="F4350" i="9"/>
  <c r="E4350" i="9"/>
  <c r="D4350" i="9"/>
  <c r="C4350" i="9"/>
  <c r="B4350" i="9"/>
  <c r="U4350" i="9" s="1"/>
  <c r="G4349" i="9"/>
  <c r="F4349" i="9"/>
  <c r="E4349" i="9"/>
  <c r="D4349" i="9"/>
  <c r="C4349" i="9"/>
  <c r="B4349" i="9"/>
  <c r="U4349" i="9" s="1"/>
  <c r="G4348" i="9"/>
  <c r="F4348" i="9"/>
  <c r="E4348" i="9"/>
  <c r="D4348" i="9"/>
  <c r="C4348" i="9"/>
  <c r="B4348" i="9"/>
  <c r="G4347" i="9"/>
  <c r="F4347" i="9"/>
  <c r="E4347" i="9"/>
  <c r="D4347" i="9"/>
  <c r="C4347" i="9"/>
  <c r="B4347" i="9"/>
  <c r="G4346" i="9"/>
  <c r="F4346" i="9"/>
  <c r="E4346" i="9"/>
  <c r="D4346" i="9"/>
  <c r="C4346" i="9"/>
  <c r="B4346" i="9"/>
  <c r="G4345" i="9"/>
  <c r="F4345" i="9"/>
  <c r="E4345" i="9"/>
  <c r="D4345" i="9"/>
  <c r="C4345" i="9"/>
  <c r="B4345" i="9"/>
  <c r="U4345" i="9" s="1"/>
  <c r="G4344" i="9"/>
  <c r="F4344" i="9"/>
  <c r="E4344" i="9"/>
  <c r="D4344" i="9"/>
  <c r="C4344" i="9"/>
  <c r="B4344" i="9"/>
  <c r="G4343" i="9"/>
  <c r="F4343" i="9"/>
  <c r="E4343" i="9"/>
  <c r="D4343" i="9"/>
  <c r="C4343" i="9"/>
  <c r="B4343" i="9"/>
  <c r="G4342" i="9"/>
  <c r="F4342" i="9"/>
  <c r="E4342" i="9"/>
  <c r="D4342" i="9"/>
  <c r="C4342" i="9"/>
  <c r="B4342" i="9"/>
  <c r="G4341" i="9"/>
  <c r="F4341" i="9"/>
  <c r="E4341" i="9"/>
  <c r="D4341" i="9"/>
  <c r="C4341" i="9"/>
  <c r="B4341" i="9"/>
  <c r="U4341" i="9" s="1"/>
  <c r="G4340" i="9"/>
  <c r="F4340" i="9"/>
  <c r="E4340" i="9"/>
  <c r="D4340" i="9"/>
  <c r="C4340" i="9"/>
  <c r="B4340" i="9"/>
  <c r="G4339" i="9"/>
  <c r="F4339" i="9"/>
  <c r="E4339" i="9"/>
  <c r="D4339" i="9"/>
  <c r="C4339" i="9"/>
  <c r="B4339" i="9"/>
  <c r="G4338" i="9"/>
  <c r="F4338" i="9"/>
  <c r="E4338" i="9"/>
  <c r="D4338" i="9"/>
  <c r="C4338" i="9"/>
  <c r="B4338" i="9"/>
  <c r="G4337" i="9"/>
  <c r="F4337" i="9"/>
  <c r="E4337" i="9"/>
  <c r="D4337" i="9"/>
  <c r="C4337" i="9"/>
  <c r="B4337" i="9"/>
  <c r="U4337" i="9" s="1"/>
  <c r="G4336" i="9"/>
  <c r="F4336" i="9"/>
  <c r="E4336" i="9"/>
  <c r="D4336" i="9"/>
  <c r="C4336" i="9"/>
  <c r="B4336" i="9"/>
  <c r="U4336" i="9" s="1"/>
  <c r="G4335" i="9"/>
  <c r="F4335" i="9"/>
  <c r="E4335" i="9"/>
  <c r="D4335" i="9"/>
  <c r="C4335" i="9"/>
  <c r="B4335" i="9"/>
  <c r="G4334" i="9"/>
  <c r="F4334" i="9"/>
  <c r="E4334" i="9"/>
  <c r="D4334" i="9"/>
  <c r="C4334" i="9"/>
  <c r="B4334" i="9"/>
  <c r="G4333" i="9"/>
  <c r="F4333" i="9"/>
  <c r="E4333" i="9"/>
  <c r="D4333" i="9"/>
  <c r="C4333" i="9"/>
  <c r="B4333" i="9"/>
  <c r="U4333" i="9" s="1"/>
  <c r="G4332" i="9"/>
  <c r="F4332" i="9"/>
  <c r="E4332" i="9"/>
  <c r="D4332" i="9"/>
  <c r="C4332" i="9"/>
  <c r="B4332" i="9"/>
  <c r="U4332" i="9" s="1"/>
  <c r="G4331" i="9"/>
  <c r="F4331" i="9"/>
  <c r="E4331" i="9"/>
  <c r="D4331" i="9"/>
  <c r="C4331" i="9"/>
  <c r="B4331" i="9"/>
  <c r="G4330" i="9"/>
  <c r="F4330" i="9"/>
  <c r="E4330" i="9"/>
  <c r="D4330" i="9"/>
  <c r="C4330" i="9"/>
  <c r="B4330" i="9"/>
  <c r="G4329" i="9"/>
  <c r="F4329" i="9"/>
  <c r="E4329" i="9"/>
  <c r="D4329" i="9"/>
  <c r="C4329" i="9"/>
  <c r="B4329" i="9"/>
  <c r="U4329" i="9" s="1"/>
  <c r="G4328" i="9"/>
  <c r="F4328" i="9"/>
  <c r="E4328" i="9"/>
  <c r="D4328" i="9"/>
  <c r="C4328" i="9"/>
  <c r="B4328" i="9"/>
  <c r="G4327" i="9"/>
  <c r="F4327" i="9"/>
  <c r="E4327" i="9"/>
  <c r="D4327" i="9"/>
  <c r="C4327" i="9"/>
  <c r="B4327" i="9"/>
  <c r="G4326" i="9"/>
  <c r="F4326" i="9"/>
  <c r="E4326" i="9"/>
  <c r="D4326" i="9"/>
  <c r="C4326" i="9"/>
  <c r="B4326" i="9"/>
  <c r="G4325" i="9"/>
  <c r="F4325" i="9"/>
  <c r="E4325" i="9"/>
  <c r="D4325" i="9"/>
  <c r="C4325" i="9"/>
  <c r="B4325" i="9"/>
  <c r="U4325" i="9" s="1"/>
  <c r="G4324" i="9"/>
  <c r="F4324" i="9"/>
  <c r="E4324" i="9"/>
  <c r="D4324" i="9"/>
  <c r="C4324" i="9"/>
  <c r="B4324" i="9"/>
  <c r="U4324" i="9" s="1"/>
  <c r="G4323" i="9"/>
  <c r="F4323" i="9"/>
  <c r="E4323" i="9"/>
  <c r="D4323" i="9"/>
  <c r="C4323" i="9"/>
  <c r="B4323" i="9"/>
  <c r="G4322" i="9"/>
  <c r="F4322" i="9"/>
  <c r="E4322" i="9"/>
  <c r="D4322" i="9"/>
  <c r="C4322" i="9"/>
  <c r="B4322" i="9"/>
  <c r="G4321" i="9"/>
  <c r="F4321" i="9"/>
  <c r="E4321" i="9"/>
  <c r="D4321" i="9"/>
  <c r="C4321" i="9"/>
  <c r="B4321" i="9"/>
  <c r="G4320" i="9"/>
  <c r="F4320" i="9"/>
  <c r="E4320" i="9"/>
  <c r="D4320" i="9"/>
  <c r="C4320" i="9"/>
  <c r="B4320" i="9"/>
  <c r="G4319" i="9"/>
  <c r="F4319" i="9"/>
  <c r="E4319" i="9"/>
  <c r="D4319" i="9"/>
  <c r="C4319" i="9"/>
  <c r="B4319" i="9"/>
  <c r="G4318" i="9"/>
  <c r="F4318" i="9"/>
  <c r="E4318" i="9"/>
  <c r="D4318" i="9"/>
  <c r="C4318" i="9"/>
  <c r="B4318" i="9"/>
  <c r="U4318" i="9" s="1"/>
  <c r="G4317" i="9"/>
  <c r="F4317" i="9"/>
  <c r="E4317" i="9"/>
  <c r="D4317" i="9"/>
  <c r="C4317" i="9"/>
  <c r="B4317" i="9"/>
  <c r="G4316" i="9"/>
  <c r="F4316" i="9"/>
  <c r="E4316" i="9"/>
  <c r="D4316" i="9"/>
  <c r="C4316" i="9"/>
  <c r="B4316" i="9"/>
  <c r="G4315" i="9"/>
  <c r="F4315" i="9"/>
  <c r="E4315" i="9"/>
  <c r="D4315" i="9"/>
  <c r="C4315" i="9"/>
  <c r="B4315" i="9"/>
  <c r="G4314" i="9"/>
  <c r="F4314" i="9"/>
  <c r="E4314" i="9"/>
  <c r="D4314" i="9"/>
  <c r="C4314" i="9"/>
  <c r="B4314" i="9"/>
  <c r="G4313" i="9"/>
  <c r="F4313" i="9"/>
  <c r="E4313" i="9"/>
  <c r="D4313" i="9"/>
  <c r="C4313" i="9"/>
  <c r="B4313" i="9"/>
  <c r="G4312" i="9"/>
  <c r="F4312" i="9"/>
  <c r="E4312" i="9"/>
  <c r="D4312" i="9"/>
  <c r="C4312" i="9"/>
  <c r="B4312" i="9"/>
  <c r="U4312" i="9" s="1"/>
  <c r="G4311" i="9"/>
  <c r="F4311" i="9"/>
  <c r="E4311" i="9"/>
  <c r="D4311" i="9"/>
  <c r="C4311" i="9"/>
  <c r="B4311" i="9"/>
  <c r="G4310" i="9"/>
  <c r="F4310" i="9"/>
  <c r="E4310" i="9"/>
  <c r="D4310" i="9"/>
  <c r="C4310" i="9"/>
  <c r="B4310" i="9"/>
  <c r="U4310" i="9" s="1"/>
  <c r="G4309" i="9"/>
  <c r="F4309" i="9"/>
  <c r="E4309" i="9"/>
  <c r="D4309" i="9"/>
  <c r="C4309" i="9"/>
  <c r="B4309" i="9"/>
  <c r="G4308" i="9"/>
  <c r="F4308" i="9"/>
  <c r="E4308" i="9"/>
  <c r="D4308" i="9"/>
  <c r="C4308" i="9"/>
  <c r="B4308" i="9"/>
  <c r="G4307" i="9"/>
  <c r="F4307" i="9"/>
  <c r="E4307" i="9"/>
  <c r="D4307" i="9"/>
  <c r="C4307" i="9"/>
  <c r="B4307" i="9"/>
  <c r="G4306" i="9"/>
  <c r="F4306" i="9"/>
  <c r="E4306" i="9"/>
  <c r="D4306" i="9"/>
  <c r="C4306" i="9"/>
  <c r="B4306" i="9"/>
  <c r="G4305" i="9"/>
  <c r="F4305" i="9"/>
  <c r="E4305" i="9"/>
  <c r="D4305" i="9"/>
  <c r="C4305" i="9"/>
  <c r="B4305" i="9"/>
  <c r="U4305" i="9" s="1"/>
  <c r="G4304" i="9"/>
  <c r="F4304" i="9"/>
  <c r="E4304" i="9"/>
  <c r="D4304" i="9"/>
  <c r="C4304" i="9"/>
  <c r="B4304" i="9"/>
  <c r="G4303" i="9"/>
  <c r="F4303" i="9"/>
  <c r="E4303" i="9"/>
  <c r="D4303" i="9"/>
  <c r="C4303" i="9"/>
  <c r="B4303" i="9"/>
  <c r="G4302" i="9"/>
  <c r="F4302" i="9"/>
  <c r="E4302" i="9"/>
  <c r="D4302" i="9"/>
  <c r="C4302" i="9"/>
  <c r="B4302" i="9"/>
  <c r="G4301" i="9"/>
  <c r="F4301" i="9"/>
  <c r="E4301" i="9"/>
  <c r="D4301" i="9"/>
  <c r="C4301" i="9"/>
  <c r="B4301" i="9"/>
  <c r="G4300" i="9"/>
  <c r="F4300" i="9"/>
  <c r="E4300" i="9"/>
  <c r="D4300" i="9"/>
  <c r="C4300" i="9"/>
  <c r="B4300" i="9"/>
  <c r="U4300" i="9" s="1"/>
  <c r="G4299" i="9"/>
  <c r="F4299" i="9"/>
  <c r="E4299" i="9"/>
  <c r="D4299" i="9"/>
  <c r="C4299" i="9"/>
  <c r="B4299" i="9"/>
  <c r="G4298" i="9"/>
  <c r="F4298" i="9"/>
  <c r="E4298" i="9"/>
  <c r="D4298" i="9"/>
  <c r="C4298" i="9"/>
  <c r="B4298" i="9"/>
  <c r="G4297" i="9"/>
  <c r="F4297" i="9"/>
  <c r="E4297" i="9"/>
  <c r="D4297" i="9"/>
  <c r="C4297" i="9"/>
  <c r="B4297" i="9"/>
  <c r="U4297" i="9" s="1"/>
  <c r="G4296" i="9"/>
  <c r="F4296" i="9"/>
  <c r="E4296" i="9"/>
  <c r="D4296" i="9"/>
  <c r="C4296" i="9"/>
  <c r="B4296" i="9"/>
  <c r="G4295" i="9"/>
  <c r="F4295" i="9"/>
  <c r="E4295" i="9"/>
  <c r="D4295" i="9"/>
  <c r="C4295" i="9"/>
  <c r="B4295" i="9"/>
  <c r="G4294" i="9"/>
  <c r="F4294" i="9"/>
  <c r="E4294" i="9"/>
  <c r="D4294" i="9"/>
  <c r="C4294" i="9"/>
  <c r="B4294" i="9"/>
  <c r="G4293" i="9"/>
  <c r="F4293" i="9"/>
  <c r="E4293" i="9"/>
  <c r="D4293" i="9"/>
  <c r="C4293" i="9"/>
  <c r="B4293" i="9"/>
  <c r="U4293" i="9" s="1"/>
  <c r="G4292" i="9"/>
  <c r="F4292" i="9"/>
  <c r="E4292" i="9"/>
  <c r="D4292" i="9"/>
  <c r="C4292" i="9"/>
  <c r="B4292" i="9"/>
  <c r="G4291" i="9"/>
  <c r="F4291" i="9"/>
  <c r="E4291" i="9"/>
  <c r="D4291" i="9"/>
  <c r="C4291" i="9"/>
  <c r="B4291" i="9"/>
  <c r="G4290" i="9"/>
  <c r="F4290" i="9"/>
  <c r="E4290" i="9"/>
  <c r="D4290" i="9"/>
  <c r="C4290" i="9"/>
  <c r="B4290" i="9"/>
  <c r="G4289" i="9"/>
  <c r="F4289" i="9"/>
  <c r="E4289" i="9"/>
  <c r="D4289" i="9"/>
  <c r="C4289" i="9"/>
  <c r="B4289" i="9"/>
  <c r="G4288" i="9"/>
  <c r="F4288" i="9"/>
  <c r="E4288" i="9"/>
  <c r="D4288" i="9"/>
  <c r="C4288" i="9"/>
  <c r="B4288" i="9"/>
  <c r="G4287" i="9"/>
  <c r="F4287" i="9"/>
  <c r="E4287" i="9"/>
  <c r="D4287" i="9"/>
  <c r="C4287" i="9"/>
  <c r="B4287" i="9"/>
  <c r="G4286" i="9"/>
  <c r="F4286" i="9"/>
  <c r="E4286" i="9"/>
  <c r="D4286" i="9"/>
  <c r="C4286" i="9"/>
  <c r="B4286" i="9"/>
  <c r="U4286" i="9" s="1"/>
  <c r="G4285" i="9"/>
  <c r="F4285" i="9"/>
  <c r="E4285" i="9"/>
  <c r="D4285" i="9"/>
  <c r="C4285" i="9"/>
  <c r="B4285" i="9"/>
  <c r="U4285" i="9" s="1"/>
  <c r="G4284" i="9"/>
  <c r="F4284" i="9"/>
  <c r="E4284" i="9"/>
  <c r="D4284" i="9"/>
  <c r="C4284" i="9"/>
  <c r="B4284" i="9"/>
  <c r="G4283" i="9"/>
  <c r="F4283" i="9"/>
  <c r="E4283" i="9"/>
  <c r="D4283" i="9"/>
  <c r="C4283" i="9"/>
  <c r="B4283" i="9"/>
  <c r="G4282" i="9"/>
  <c r="F4282" i="9"/>
  <c r="E4282" i="9"/>
  <c r="D4282" i="9"/>
  <c r="C4282" i="9"/>
  <c r="B4282" i="9"/>
  <c r="G4281" i="9"/>
  <c r="F4281" i="9"/>
  <c r="E4281" i="9"/>
  <c r="D4281" i="9"/>
  <c r="C4281" i="9"/>
  <c r="B4281" i="9"/>
  <c r="G4280" i="9"/>
  <c r="F4280" i="9"/>
  <c r="E4280" i="9"/>
  <c r="D4280" i="9"/>
  <c r="C4280" i="9"/>
  <c r="B4280" i="9"/>
  <c r="U4280" i="9" s="1"/>
  <c r="G4279" i="9"/>
  <c r="F4279" i="9"/>
  <c r="E4279" i="9"/>
  <c r="D4279" i="9"/>
  <c r="C4279" i="9"/>
  <c r="B4279" i="9"/>
  <c r="G4278" i="9"/>
  <c r="F4278" i="9"/>
  <c r="E4278" i="9"/>
  <c r="D4278" i="9"/>
  <c r="C4278" i="9"/>
  <c r="B4278" i="9"/>
  <c r="G4277" i="9"/>
  <c r="F4277" i="9"/>
  <c r="E4277" i="9"/>
  <c r="D4277" i="9"/>
  <c r="C4277" i="9"/>
  <c r="B4277" i="9"/>
  <c r="G4276" i="9"/>
  <c r="F4276" i="9"/>
  <c r="E4276" i="9"/>
  <c r="D4276" i="9"/>
  <c r="C4276" i="9"/>
  <c r="B4276" i="9"/>
  <c r="G4275" i="9"/>
  <c r="F4275" i="9"/>
  <c r="E4275" i="9"/>
  <c r="D4275" i="9"/>
  <c r="C4275" i="9"/>
  <c r="B4275" i="9"/>
  <c r="G4274" i="9"/>
  <c r="F4274" i="9"/>
  <c r="E4274" i="9"/>
  <c r="D4274" i="9"/>
  <c r="C4274" i="9"/>
  <c r="B4274" i="9"/>
  <c r="G4273" i="9"/>
  <c r="F4273" i="9"/>
  <c r="E4273" i="9"/>
  <c r="D4273" i="9"/>
  <c r="C4273" i="9"/>
  <c r="B4273" i="9"/>
  <c r="U4273" i="9" s="1"/>
  <c r="G4272" i="9"/>
  <c r="F4272" i="9"/>
  <c r="E4272" i="9"/>
  <c r="D4272" i="9"/>
  <c r="C4272" i="9"/>
  <c r="B4272" i="9"/>
  <c r="U4272" i="9" s="1"/>
  <c r="G4271" i="9"/>
  <c r="F4271" i="9"/>
  <c r="E4271" i="9"/>
  <c r="D4271" i="9"/>
  <c r="C4271" i="9"/>
  <c r="B4271" i="9"/>
  <c r="G4270" i="9"/>
  <c r="F4270" i="9"/>
  <c r="E4270" i="9"/>
  <c r="D4270" i="9"/>
  <c r="C4270" i="9"/>
  <c r="B4270" i="9"/>
  <c r="G4269" i="9"/>
  <c r="F4269" i="9"/>
  <c r="E4269" i="9"/>
  <c r="D4269" i="9"/>
  <c r="C4269" i="9"/>
  <c r="B4269" i="9"/>
  <c r="G4268" i="9"/>
  <c r="F4268" i="9"/>
  <c r="E4268" i="9"/>
  <c r="D4268" i="9"/>
  <c r="C4268" i="9"/>
  <c r="B4268" i="9"/>
  <c r="U4268" i="9" s="1"/>
  <c r="G4267" i="9"/>
  <c r="F4267" i="9"/>
  <c r="E4267" i="9"/>
  <c r="D4267" i="9"/>
  <c r="C4267" i="9"/>
  <c r="B4267" i="9"/>
  <c r="G4266" i="9"/>
  <c r="F4266" i="9"/>
  <c r="E4266" i="9"/>
  <c r="D4266" i="9"/>
  <c r="C4266" i="9"/>
  <c r="B4266" i="9"/>
  <c r="G4265" i="9"/>
  <c r="F4265" i="9"/>
  <c r="E4265" i="9"/>
  <c r="D4265" i="9"/>
  <c r="C4265" i="9"/>
  <c r="B4265" i="9"/>
  <c r="G4264" i="9"/>
  <c r="F4264" i="9"/>
  <c r="E4264" i="9"/>
  <c r="D4264" i="9"/>
  <c r="C4264" i="9"/>
  <c r="B4264" i="9"/>
  <c r="G4263" i="9"/>
  <c r="F4263" i="9"/>
  <c r="E4263" i="9"/>
  <c r="D4263" i="9"/>
  <c r="C4263" i="9"/>
  <c r="B4263" i="9"/>
  <c r="G4262" i="9"/>
  <c r="F4262" i="9"/>
  <c r="E4262" i="9"/>
  <c r="D4262" i="9"/>
  <c r="C4262" i="9"/>
  <c r="B4262" i="9"/>
  <c r="G4261" i="9"/>
  <c r="F4261" i="9"/>
  <c r="E4261" i="9"/>
  <c r="D4261" i="9"/>
  <c r="C4261" i="9"/>
  <c r="B4261" i="9"/>
  <c r="U4261" i="9" s="1"/>
  <c r="G4260" i="9"/>
  <c r="F4260" i="9"/>
  <c r="E4260" i="9"/>
  <c r="D4260" i="9"/>
  <c r="C4260" i="9"/>
  <c r="B4260" i="9"/>
  <c r="U4260" i="9" s="1"/>
  <c r="G4259" i="9"/>
  <c r="F4259" i="9"/>
  <c r="E4259" i="9"/>
  <c r="D4259" i="9"/>
  <c r="C4259" i="9"/>
  <c r="B4259" i="9"/>
  <c r="G4258" i="9"/>
  <c r="F4258" i="9"/>
  <c r="E4258" i="9"/>
  <c r="D4258" i="9"/>
  <c r="C4258" i="9"/>
  <c r="B4258" i="9"/>
  <c r="G4257" i="9"/>
  <c r="F4257" i="9"/>
  <c r="E4257" i="9"/>
  <c r="D4257" i="9"/>
  <c r="C4257" i="9"/>
  <c r="B4257" i="9"/>
  <c r="G4256" i="9"/>
  <c r="F4256" i="9"/>
  <c r="E4256" i="9"/>
  <c r="D4256" i="9"/>
  <c r="C4256" i="9"/>
  <c r="B4256" i="9"/>
  <c r="G4255" i="9"/>
  <c r="F4255" i="9"/>
  <c r="E4255" i="9"/>
  <c r="D4255" i="9"/>
  <c r="C4255" i="9"/>
  <c r="B4255" i="9"/>
  <c r="G4254" i="9"/>
  <c r="F4254" i="9"/>
  <c r="E4254" i="9"/>
  <c r="D4254" i="9"/>
  <c r="C4254" i="9"/>
  <c r="B4254" i="9"/>
  <c r="U4254" i="9" s="1"/>
  <c r="G4253" i="9"/>
  <c r="F4253" i="9"/>
  <c r="E4253" i="9"/>
  <c r="D4253" i="9"/>
  <c r="C4253" i="9"/>
  <c r="B4253" i="9"/>
  <c r="G4252" i="9"/>
  <c r="F4252" i="9"/>
  <c r="E4252" i="9"/>
  <c r="D4252" i="9"/>
  <c r="C4252" i="9"/>
  <c r="B4252" i="9"/>
  <c r="G4251" i="9"/>
  <c r="F4251" i="9"/>
  <c r="E4251" i="9"/>
  <c r="D4251" i="9"/>
  <c r="C4251" i="9"/>
  <c r="B4251" i="9"/>
  <c r="G4250" i="9"/>
  <c r="F4250" i="9"/>
  <c r="E4250" i="9"/>
  <c r="D4250" i="9"/>
  <c r="C4250" i="9"/>
  <c r="B4250" i="9"/>
  <c r="G4249" i="9"/>
  <c r="F4249" i="9"/>
  <c r="E4249" i="9"/>
  <c r="D4249" i="9"/>
  <c r="C4249" i="9"/>
  <c r="B4249" i="9"/>
  <c r="G4248" i="9"/>
  <c r="F4248" i="9"/>
  <c r="E4248" i="9"/>
  <c r="D4248" i="9"/>
  <c r="C4248" i="9"/>
  <c r="B4248" i="9"/>
  <c r="U4248" i="9" s="1"/>
  <c r="G4247" i="9"/>
  <c r="F4247" i="9"/>
  <c r="E4247" i="9"/>
  <c r="D4247" i="9"/>
  <c r="C4247" i="9"/>
  <c r="B4247" i="9"/>
  <c r="G4246" i="9"/>
  <c r="F4246" i="9"/>
  <c r="E4246" i="9"/>
  <c r="D4246" i="9"/>
  <c r="C4246" i="9"/>
  <c r="B4246" i="9"/>
  <c r="U4246" i="9" s="1"/>
  <c r="G4245" i="9"/>
  <c r="F4245" i="9"/>
  <c r="E4245" i="9"/>
  <c r="D4245" i="9"/>
  <c r="C4245" i="9"/>
  <c r="B4245" i="9"/>
  <c r="G4244" i="9"/>
  <c r="F4244" i="9"/>
  <c r="E4244" i="9"/>
  <c r="D4244" i="9"/>
  <c r="C4244" i="9"/>
  <c r="B4244" i="9"/>
  <c r="G4243" i="9"/>
  <c r="F4243" i="9"/>
  <c r="E4243" i="9"/>
  <c r="D4243" i="9"/>
  <c r="C4243" i="9"/>
  <c r="B4243" i="9"/>
  <c r="G4242" i="9"/>
  <c r="F4242" i="9"/>
  <c r="E4242" i="9"/>
  <c r="D4242" i="9"/>
  <c r="C4242" i="9"/>
  <c r="B4242" i="9"/>
  <c r="G4241" i="9"/>
  <c r="F4241" i="9"/>
  <c r="E4241" i="9"/>
  <c r="D4241" i="9"/>
  <c r="C4241" i="9"/>
  <c r="B4241" i="9"/>
  <c r="U4241" i="9" s="1"/>
  <c r="G4240" i="9"/>
  <c r="F4240" i="9"/>
  <c r="E4240" i="9"/>
  <c r="D4240" i="9"/>
  <c r="C4240" i="9"/>
  <c r="B4240" i="9"/>
  <c r="G4239" i="9"/>
  <c r="F4239" i="9"/>
  <c r="E4239" i="9"/>
  <c r="D4239" i="9"/>
  <c r="C4239" i="9"/>
  <c r="B4239" i="9"/>
  <c r="G4238" i="9"/>
  <c r="F4238" i="9"/>
  <c r="E4238" i="9"/>
  <c r="D4238" i="9"/>
  <c r="C4238" i="9"/>
  <c r="B4238" i="9"/>
  <c r="G4237" i="9"/>
  <c r="F4237" i="9"/>
  <c r="E4237" i="9"/>
  <c r="D4237" i="9"/>
  <c r="C4237" i="9"/>
  <c r="B4237" i="9"/>
  <c r="G4236" i="9"/>
  <c r="F4236" i="9"/>
  <c r="E4236" i="9"/>
  <c r="D4236" i="9"/>
  <c r="C4236" i="9"/>
  <c r="B4236" i="9"/>
  <c r="U4236" i="9" s="1"/>
  <c r="G4235" i="9"/>
  <c r="F4235" i="9"/>
  <c r="E4235" i="9"/>
  <c r="D4235" i="9"/>
  <c r="C4235" i="9"/>
  <c r="B4235" i="9"/>
  <c r="G4234" i="9"/>
  <c r="F4234" i="9"/>
  <c r="E4234" i="9"/>
  <c r="D4234" i="9"/>
  <c r="C4234" i="9"/>
  <c r="B4234" i="9"/>
  <c r="G4233" i="9"/>
  <c r="F4233" i="9"/>
  <c r="E4233" i="9"/>
  <c r="D4233" i="9"/>
  <c r="C4233" i="9"/>
  <c r="B4233" i="9"/>
  <c r="U4233" i="9" s="1"/>
  <c r="G4232" i="9"/>
  <c r="F4232" i="9"/>
  <c r="E4232" i="9"/>
  <c r="D4232" i="9"/>
  <c r="C4232" i="9"/>
  <c r="B4232" i="9"/>
  <c r="G4231" i="9"/>
  <c r="F4231" i="9"/>
  <c r="E4231" i="9"/>
  <c r="D4231" i="9"/>
  <c r="C4231" i="9"/>
  <c r="B4231" i="9"/>
  <c r="G4230" i="9"/>
  <c r="F4230" i="9"/>
  <c r="E4230" i="9"/>
  <c r="D4230" i="9"/>
  <c r="C4230" i="9"/>
  <c r="B4230" i="9"/>
  <c r="G4229" i="9"/>
  <c r="F4229" i="9"/>
  <c r="E4229" i="9"/>
  <c r="D4229" i="9"/>
  <c r="C4229" i="9"/>
  <c r="B4229" i="9"/>
  <c r="G4228" i="9"/>
  <c r="F4228" i="9"/>
  <c r="E4228" i="9"/>
  <c r="D4228" i="9"/>
  <c r="C4228" i="9"/>
  <c r="B4228" i="9"/>
  <c r="G4227" i="9"/>
  <c r="F4227" i="9"/>
  <c r="E4227" i="9"/>
  <c r="D4227" i="9"/>
  <c r="C4227" i="9"/>
  <c r="B4227" i="9"/>
  <c r="G4226" i="9"/>
  <c r="F4226" i="9"/>
  <c r="E4226" i="9"/>
  <c r="D4226" i="9"/>
  <c r="C4226" i="9"/>
  <c r="B4226" i="9"/>
  <c r="G4225" i="9"/>
  <c r="F4225" i="9"/>
  <c r="E4225" i="9"/>
  <c r="D4225" i="9"/>
  <c r="C4225" i="9"/>
  <c r="B4225" i="9"/>
  <c r="G4224" i="9"/>
  <c r="F4224" i="9"/>
  <c r="E4224" i="9"/>
  <c r="D4224" i="9"/>
  <c r="C4224" i="9"/>
  <c r="B4224" i="9"/>
  <c r="G4223" i="9"/>
  <c r="F4223" i="9"/>
  <c r="E4223" i="9"/>
  <c r="D4223" i="9"/>
  <c r="C4223" i="9"/>
  <c r="B4223" i="9"/>
  <c r="G4222" i="9"/>
  <c r="F4222" i="9"/>
  <c r="E4222" i="9"/>
  <c r="D4222" i="9"/>
  <c r="C4222" i="9"/>
  <c r="B4222" i="9"/>
  <c r="U4222" i="9" s="1"/>
  <c r="G4221" i="9"/>
  <c r="F4221" i="9"/>
  <c r="E4221" i="9"/>
  <c r="D4221" i="9"/>
  <c r="C4221" i="9"/>
  <c r="B4221" i="9"/>
  <c r="U4221" i="9" s="1"/>
  <c r="G4220" i="9"/>
  <c r="F4220" i="9"/>
  <c r="E4220" i="9"/>
  <c r="D4220" i="9"/>
  <c r="C4220" i="9"/>
  <c r="B4220" i="9"/>
  <c r="G4219" i="9"/>
  <c r="F4219" i="9"/>
  <c r="E4219" i="9"/>
  <c r="D4219" i="9"/>
  <c r="C4219" i="9"/>
  <c r="B4219" i="9"/>
  <c r="G4218" i="9"/>
  <c r="F4218" i="9"/>
  <c r="E4218" i="9"/>
  <c r="D4218" i="9"/>
  <c r="C4218" i="9"/>
  <c r="B4218" i="9"/>
  <c r="G4217" i="9"/>
  <c r="F4217" i="9"/>
  <c r="E4217" i="9"/>
  <c r="D4217" i="9"/>
  <c r="C4217" i="9"/>
  <c r="B4217" i="9"/>
  <c r="G4216" i="9"/>
  <c r="F4216" i="9"/>
  <c r="E4216" i="9"/>
  <c r="D4216" i="9"/>
  <c r="C4216" i="9"/>
  <c r="B4216" i="9"/>
  <c r="G4215" i="9"/>
  <c r="F4215" i="9"/>
  <c r="E4215" i="9"/>
  <c r="D4215" i="9"/>
  <c r="C4215" i="9"/>
  <c r="B4215" i="9"/>
  <c r="G4214" i="9"/>
  <c r="F4214" i="9"/>
  <c r="E4214" i="9"/>
  <c r="D4214" i="9"/>
  <c r="C4214" i="9"/>
  <c r="B4214" i="9"/>
  <c r="G4213" i="9"/>
  <c r="F4213" i="9"/>
  <c r="E4213" i="9"/>
  <c r="D4213" i="9"/>
  <c r="C4213" i="9"/>
  <c r="B4213" i="9"/>
  <c r="G4212" i="9"/>
  <c r="F4212" i="9"/>
  <c r="E4212" i="9"/>
  <c r="D4212" i="9"/>
  <c r="C4212" i="9"/>
  <c r="B4212" i="9"/>
  <c r="G4211" i="9"/>
  <c r="F4211" i="9"/>
  <c r="E4211" i="9"/>
  <c r="D4211" i="9"/>
  <c r="C4211" i="9"/>
  <c r="B4211" i="9"/>
  <c r="G4210" i="9"/>
  <c r="F4210" i="9"/>
  <c r="E4210" i="9"/>
  <c r="D4210" i="9"/>
  <c r="C4210" i="9"/>
  <c r="B4210" i="9"/>
  <c r="G4209" i="9"/>
  <c r="F4209" i="9"/>
  <c r="E4209" i="9"/>
  <c r="D4209" i="9"/>
  <c r="C4209" i="9"/>
  <c r="B4209" i="9"/>
  <c r="U4209" i="9" s="1"/>
  <c r="G4208" i="9"/>
  <c r="F4208" i="9"/>
  <c r="E4208" i="9"/>
  <c r="D4208" i="9"/>
  <c r="C4208" i="9"/>
  <c r="B4208" i="9"/>
  <c r="U4208" i="9" s="1"/>
  <c r="G4207" i="9"/>
  <c r="F4207" i="9"/>
  <c r="E4207" i="9"/>
  <c r="D4207" i="9"/>
  <c r="C4207" i="9"/>
  <c r="B4207" i="9"/>
  <c r="G4206" i="9"/>
  <c r="F4206" i="9"/>
  <c r="E4206" i="9"/>
  <c r="D4206" i="9"/>
  <c r="C4206" i="9"/>
  <c r="B4206" i="9"/>
  <c r="G4205" i="9"/>
  <c r="F4205" i="9"/>
  <c r="E4205" i="9"/>
  <c r="D4205" i="9"/>
  <c r="C4205" i="9"/>
  <c r="B4205" i="9"/>
  <c r="G4204" i="9"/>
  <c r="F4204" i="9"/>
  <c r="E4204" i="9"/>
  <c r="D4204" i="9"/>
  <c r="C4204" i="9"/>
  <c r="B4204" i="9"/>
  <c r="G4203" i="9"/>
  <c r="F4203" i="9"/>
  <c r="E4203" i="9"/>
  <c r="D4203" i="9"/>
  <c r="C4203" i="9"/>
  <c r="B4203" i="9"/>
  <c r="G4202" i="9"/>
  <c r="F4202" i="9"/>
  <c r="E4202" i="9"/>
  <c r="D4202" i="9"/>
  <c r="C4202" i="9"/>
  <c r="B4202" i="9"/>
  <c r="G4201" i="9"/>
  <c r="F4201" i="9"/>
  <c r="E4201" i="9"/>
  <c r="D4201" i="9"/>
  <c r="C4201" i="9"/>
  <c r="B4201" i="9"/>
  <c r="G4200" i="9"/>
  <c r="F4200" i="9"/>
  <c r="E4200" i="9"/>
  <c r="D4200" i="9"/>
  <c r="C4200" i="9"/>
  <c r="B4200" i="9"/>
  <c r="G4199" i="9"/>
  <c r="F4199" i="9"/>
  <c r="E4199" i="9"/>
  <c r="D4199" i="9"/>
  <c r="C4199" i="9"/>
  <c r="B4199" i="9"/>
  <c r="G4198" i="9"/>
  <c r="F4198" i="9"/>
  <c r="E4198" i="9"/>
  <c r="D4198" i="9"/>
  <c r="C4198" i="9"/>
  <c r="B4198" i="9"/>
  <c r="G4197" i="9"/>
  <c r="F4197" i="9"/>
  <c r="E4197" i="9"/>
  <c r="D4197" i="9"/>
  <c r="C4197" i="9"/>
  <c r="B4197" i="9"/>
  <c r="U4197" i="9" s="1"/>
  <c r="G4196" i="9"/>
  <c r="F4196" i="9"/>
  <c r="E4196" i="9"/>
  <c r="D4196" i="9"/>
  <c r="C4196" i="9"/>
  <c r="B4196" i="9"/>
  <c r="U4196" i="9" s="1"/>
  <c r="G4195" i="9"/>
  <c r="F4195" i="9"/>
  <c r="E4195" i="9"/>
  <c r="D4195" i="9"/>
  <c r="C4195" i="9"/>
  <c r="B4195" i="9"/>
  <c r="G4194" i="9"/>
  <c r="F4194" i="9"/>
  <c r="E4194" i="9"/>
  <c r="D4194" i="9"/>
  <c r="C4194" i="9"/>
  <c r="B4194" i="9"/>
  <c r="G4193" i="9"/>
  <c r="F4193" i="9"/>
  <c r="E4193" i="9"/>
  <c r="D4193" i="9"/>
  <c r="C4193" i="9"/>
  <c r="B4193" i="9"/>
  <c r="G4192" i="9"/>
  <c r="F4192" i="9"/>
  <c r="E4192" i="9"/>
  <c r="D4192" i="9"/>
  <c r="C4192" i="9"/>
  <c r="B4192" i="9"/>
  <c r="G4191" i="9"/>
  <c r="F4191" i="9"/>
  <c r="E4191" i="9"/>
  <c r="D4191" i="9"/>
  <c r="C4191" i="9"/>
  <c r="B4191" i="9"/>
  <c r="G4190" i="9"/>
  <c r="F4190" i="9"/>
  <c r="E4190" i="9"/>
  <c r="D4190" i="9"/>
  <c r="C4190" i="9"/>
  <c r="B4190" i="9"/>
  <c r="G4189" i="9"/>
  <c r="F4189" i="9"/>
  <c r="E4189" i="9"/>
  <c r="D4189" i="9"/>
  <c r="C4189" i="9"/>
  <c r="B4189" i="9"/>
  <c r="G4188" i="9"/>
  <c r="F4188" i="9"/>
  <c r="E4188" i="9"/>
  <c r="D4188" i="9"/>
  <c r="C4188" i="9"/>
  <c r="B4188" i="9"/>
  <c r="G4187" i="9"/>
  <c r="F4187" i="9"/>
  <c r="E4187" i="9"/>
  <c r="D4187" i="9"/>
  <c r="C4187" i="9"/>
  <c r="B4187" i="9"/>
  <c r="G4186" i="9"/>
  <c r="F4186" i="9"/>
  <c r="E4186" i="9"/>
  <c r="D4186" i="9"/>
  <c r="C4186" i="9"/>
  <c r="B4186" i="9"/>
  <c r="G4185" i="9"/>
  <c r="F4185" i="9"/>
  <c r="E4185" i="9"/>
  <c r="D4185" i="9"/>
  <c r="C4185" i="9"/>
  <c r="B4185" i="9"/>
  <c r="G4184" i="9"/>
  <c r="F4184" i="9"/>
  <c r="E4184" i="9"/>
  <c r="D4184" i="9"/>
  <c r="C4184" i="9"/>
  <c r="B4184" i="9"/>
  <c r="U4184" i="9" s="1"/>
  <c r="G4183" i="9"/>
  <c r="F4183" i="9"/>
  <c r="E4183" i="9"/>
  <c r="D4183" i="9"/>
  <c r="C4183" i="9"/>
  <c r="B4183" i="9"/>
  <c r="G4182" i="9"/>
  <c r="F4182" i="9"/>
  <c r="E4182" i="9"/>
  <c r="D4182" i="9"/>
  <c r="C4182" i="9"/>
  <c r="B4182" i="9"/>
  <c r="U4182" i="9" s="1"/>
  <c r="G4181" i="9"/>
  <c r="F4181" i="9"/>
  <c r="E4181" i="9"/>
  <c r="D4181" i="9"/>
  <c r="C4181" i="9"/>
  <c r="B4181" i="9"/>
  <c r="G4180" i="9"/>
  <c r="F4180" i="9"/>
  <c r="E4180" i="9"/>
  <c r="D4180" i="9"/>
  <c r="C4180" i="9"/>
  <c r="B4180" i="9"/>
  <c r="G4179" i="9"/>
  <c r="F4179" i="9"/>
  <c r="E4179" i="9"/>
  <c r="D4179" i="9"/>
  <c r="C4179" i="9"/>
  <c r="B4179" i="9"/>
  <c r="G4178" i="9"/>
  <c r="F4178" i="9"/>
  <c r="E4178" i="9"/>
  <c r="D4178" i="9"/>
  <c r="C4178" i="9"/>
  <c r="B4178" i="9"/>
  <c r="G4177" i="9"/>
  <c r="F4177" i="9"/>
  <c r="E4177" i="9"/>
  <c r="D4177" i="9"/>
  <c r="C4177" i="9"/>
  <c r="B4177" i="9"/>
  <c r="G4176" i="9"/>
  <c r="F4176" i="9"/>
  <c r="E4176" i="9"/>
  <c r="D4176" i="9"/>
  <c r="C4176" i="9"/>
  <c r="B4176" i="9"/>
  <c r="G4175" i="9"/>
  <c r="F4175" i="9"/>
  <c r="E4175" i="9"/>
  <c r="D4175" i="9"/>
  <c r="C4175" i="9"/>
  <c r="B4175" i="9"/>
  <c r="G4174" i="9"/>
  <c r="F4174" i="9"/>
  <c r="E4174" i="9"/>
  <c r="D4174" i="9"/>
  <c r="C4174" i="9"/>
  <c r="B4174" i="9"/>
  <c r="G4173" i="9"/>
  <c r="F4173" i="9"/>
  <c r="E4173" i="9"/>
  <c r="D4173" i="9"/>
  <c r="C4173" i="9"/>
  <c r="B4173" i="9"/>
  <c r="G4172" i="9"/>
  <c r="F4172" i="9"/>
  <c r="E4172" i="9"/>
  <c r="D4172" i="9"/>
  <c r="C4172" i="9"/>
  <c r="B4172" i="9"/>
  <c r="U4172" i="9" s="1"/>
  <c r="G4171" i="9"/>
  <c r="F4171" i="9"/>
  <c r="E4171" i="9"/>
  <c r="D4171" i="9"/>
  <c r="C4171" i="9"/>
  <c r="B4171" i="9"/>
  <c r="G4170" i="9"/>
  <c r="F4170" i="9"/>
  <c r="E4170" i="9"/>
  <c r="D4170" i="9"/>
  <c r="C4170" i="9"/>
  <c r="B4170" i="9"/>
  <c r="G4169" i="9"/>
  <c r="F4169" i="9"/>
  <c r="E4169" i="9"/>
  <c r="D4169" i="9"/>
  <c r="C4169" i="9"/>
  <c r="B4169" i="9"/>
  <c r="U4169" i="9" s="1"/>
  <c r="G4168" i="9"/>
  <c r="F4168" i="9"/>
  <c r="E4168" i="9"/>
  <c r="D4168" i="9"/>
  <c r="C4168" i="9"/>
  <c r="B4168" i="9"/>
  <c r="G4167" i="9"/>
  <c r="F4167" i="9"/>
  <c r="E4167" i="9"/>
  <c r="D4167" i="9"/>
  <c r="C4167" i="9"/>
  <c r="B4167" i="9"/>
  <c r="G4166" i="9"/>
  <c r="F4166" i="9"/>
  <c r="E4166" i="9"/>
  <c r="D4166" i="9"/>
  <c r="C4166" i="9"/>
  <c r="B4166" i="9"/>
  <c r="G4165" i="9"/>
  <c r="F4165" i="9"/>
  <c r="E4165" i="9"/>
  <c r="D4165" i="9"/>
  <c r="C4165" i="9"/>
  <c r="B4165" i="9"/>
  <c r="G4164" i="9"/>
  <c r="F4164" i="9"/>
  <c r="E4164" i="9"/>
  <c r="D4164" i="9"/>
  <c r="C4164" i="9"/>
  <c r="B4164" i="9"/>
  <c r="G4163" i="9"/>
  <c r="F4163" i="9"/>
  <c r="E4163" i="9"/>
  <c r="D4163" i="9"/>
  <c r="C4163" i="9"/>
  <c r="B4163" i="9"/>
  <c r="G4162" i="9"/>
  <c r="F4162" i="9"/>
  <c r="E4162" i="9"/>
  <c r="D4162" i="9"/>
  <c r="C4162" i="9"/>
  <c r="B4162" i="9"/>
  <c r="G4161" i="9"/>
  <c r="F4161" i="9"/>
  <c r="E4161" i="9"/>
  <c r="D4161" i="9"/>
  <c r="C4161" i="9"/>
  <c r="B4161" i="9"/>
  <c r="G4160" i="9"/>
  <c r="F4160" i="9"/>
  <c r="E4160" i="9"/>
  <c r="D4160" i="9"/>
  <c r="C4160" i="9"/>
  <c r="B4160" i="9"/>
  <c r="G4159" i="9"/>
  <c r="F4159" i="9"/>
  <c r="E4159" i="9"/>
  <c r="D4159" i="9"/>
  <c r="C4159" i="9"/>
  <c r="B4159" i="9"/>
  <c r="G4158" i="9"/>
  <c r="F4158" i="9"/>
  <c r="E4158" i="9"/>
  <c r="D4158" i="9"/>
  <c r="C4158" i="9"/>
  <c r="B4158" i="9"/>
  <c r="U4158" i="9" s="1"/>
  <c r="G4157" i="9"/>
  <c r="F4157" i="9"/>
  <c r="E4157" i="9"/>
  <c r="D4157" i="9"/>
  <c r="C4157" i="9"/>
  <c r="B4157" i="9"/>
  <c r="U4157" i="9" s="1"/>
  <c r="G4156" i="9"/>
  <c r="F4156" i="9"/>
  <c r="E4156" i="9"/>
  <c r="D4156" i="9"/>
  <c r="C4156" i="9"/>
  <c r="B4156" i="9"/>
  <c r="G4155" i="9"/>
  <c r="F4155" i="9"/>
  <c r="E4155" i="9"/>
  <c r="D4155" i="9"/>
  <c r="C4155" i="9"/>
  <c r="B4155" i="9"/>
  <c r="G4154" i="9"/>
  <c r="F4154" i="9"/>
  <c r="E4154" i="9"/>
  <c r="D4154" i="9"/>
  <c r="C4154" i="9"/>
  <c r="B4154" i="9"/>
  <c r="G4153" i="9"/>
  <c r="F4153" i="9"/>
  <c r="E4153" i="9"/>
  <c r="D4153" i="9"/>
  <c r="C4153" i="9"/>
  <c r="B4153" i="9"/>
  <c r="G4152" i="9"/>
  <c r="F4152" i="9"/>
  <c r="E4152" i="9"/>
  <c r="D4152" i="9"/>
  <c r="C4152" i="9"/>
  <c r="B4152" i="9"/>
  <c r="G4151" i="9"/>
  <c r="F4151" i="9"/>
  <c r="E4151" i="9"/>
  <c r="D4151" i="9"/>
  <c r="C4151" i="9"/>
  <c r="B4151" i="9"/>
  <c r="G4150" i="9"/>
  <c r="F4150" i="9"/>
  <c r="E4150" i="9"/>
  <c r="D4150" i="9"/>
  <c r="C4150" i="9"/>
  <c r="B4150" i="9"/>
  <c r="G4149" i="9"/>
  <c r="F4149" i="9"/>
  <c r="E4149" i="9"/>
  <c r="D4149" i="9"/>
  <c r="C4149" i="9"/>
  <c r="B4149" i="9"/>
  <c r="G4148" i="9"/>
  <c r="F4148" i="9"/>
  <c r="E4148" i="9"/>
  <c r="D4148" i="9"/>
  <c r="C4148" i="9"/>
  <c r="B4148" i="9"/>
  <c r="G4147" i="9"/>
  <c r="F4147" i="9"/>
  <c r="E4147" i="9"/>
  <c r="D4147" i="9"/>
  <c r="C4147" i="9"/>
  <c r="B4147" i="9"/>
  <c r="G4146" i="9"/>
  <c r="F4146" i="9"/>
  <c r="E4146" i="9"/>
  <c r="D4146" i="9"/>
  <c r="C4146" i="9"/>
  <c r="B4146" i="9"/>
  <c r="G4145" i="9"/>
  <c r="F4145" i="9"/>
  <c r="E4145" i="9"/>
  <c r="D4145" i="9"/>
  <c r="C4145" i="9"/>
  <c r="B4145" i="9"/>
  <c r="U4145" i="9" s="1"/>
  <c r="G4144" i="9"/>
  <c r="F4144" i="9"/>
  <c r="E4144" i="9"/>
  <c r="D4144" i="9"/>
  <c r="C4144" i="9"/>
  <c r="B4144" i="9"/>
  <c r="U4144" i="9" s="1"/>
  <c r="G4143" i="9"/>
  <c r="F4143" i="9"/>
  <c r="E4143" i="9"/>
  <c r="D4143" i="9"/>
  <c r="C4143" i="9"/>
  <c r="B4143" i="9"/>
  <c r="G4142" i="9"/>
  <c r="F4142" i="9"/>
  <c r="E4142" i="9"/>
  <c r="D4142" i="9"/>
  <c r="C4142" i="9"/>
  <c r="B4142" i="9"/>
  <c r="G4141" i="9"/>
  <c r="F4141" i="9"/>
  <c r="E4141" i="9"/>
  <c r="D4141" i="9"/>
  <c r="C4141" i="9"/>
  <c r="B4141" i="9"/>
  <c r="G4140" i="9"/>
  <c r="F4140" i="9"/>
  <c r="E4140" i="9"/>
  <c r="D4140" i="9"/>
  <c r="C4140" i="9"/>
  <c r="B4140" i="9"/>
  <c r="G4139" i="9"/>
  <c r="F4139" i="9"/>
  <c r="E4139" i="9"/>
  <c r="D4139" i="9"/>
  <c r="C4139" i="9"/>
  <c r="B4139" i="9"/>
  <c r="G4138" i="9"/>
  <c r="F4138" i="9"/>
  <c r="E4138" i="9"/>
  <c r="D4138" i="9"/>
  <c r="C4138" i="9"/>
  <c r="B4138" i="9"/>
  <c r="G4137" i="9"/>
  <c r="F4137" i="9"/>
  <c r="E4137" i="9"/>
  <c r="D4137" i="9"/>
  <c r="C4137" i="9"/>
  <c r="B4137" i="9"/>
  <c r="G4136" i="9"/>
  <c r="F4136" i="9"/>
  <c r="E4136" i="9"/>
  <c r="D4136" i="9"/>
  <c r="C4136" i="9"/>
  <c r="B4136" i="9"/>
  <c r="G4135" i="9"/>
  <c r="F4135" i="9"/>
  <c r="E4135" i="9"/>
  <c r="D4135" i="9"/>
  <c r="C4135" i="9"/>
  <c r="B4135" i="9"/>
  <c r="G4134" i="9"/>
  <c r="F4134" i="9"/>
  <c r="E4134" i="9"/>
  <c r="D4134" i="9"/>
  <c r="C4134" i="9"/>
  <c r="B4134" i="9"/>
  <c r="G4133" i="9"/>
  <c r="F4133" i="9"/>
  <c r="E4133" i="9"/>
  <c r="D4133" i="9"/>
  <c r="C4133" i="9"/>
  <c r="B4133" i="9"/>
  <c r="U4133" i="9" s="1"/>
  <c r="G4132" i="9"/>
  <c r="F4132" i="9"/>
  <c r="E4132" i="9"/>
  <c r="D4132" i="9"/>
  <c r="C4132" i="9"/>
  <c r="B4132" i="9"/>
  <c r="U4132" i="9" s="1"/>
  <c r="G4131" i="9"/>
  <c r="F4131" i="9"/>
  <c r="E4131" i="9"/>
  <c r="D4131" i="9"/>
  <c r="C4131" i="9"/>
  <c r="B4131" i="9"/>
  <c r="G4130" i="9"/>
  <c r="F4130" i="9"/>
  <c r="E4130" i="9"/>
  <c r="D4130" i="9"/>
  <c r="C4130" i="9"/>
  <c r="B4130" i="9"/>
  <c r="G4129" i="9"/>
  <c r="F4129" i="9"/>
  <c r="E4129" i="9"/>
  <c r="D4129" i="9"/>
  <c r="C4129" i="9"/>
  <c r="B4129" i="9"/>
  <c r="G4128" i="9"/>
  <c r="F4128" i="9"/>
  <c r="E4128" i="9"/>
  <c r="D4128" i="9"/>
  <c r="C4128" i="9"/>
  <c r="B4128" i="9"/>
  <c r="G4127" i="9"/>
  <c r="F4127" i="9"/>
  <c r="E4127" i="9"/>
  <c r="D4127" i="9"/>
  <c r="C4127" i="9"/>
  <c r="B4127" i="9"/>
  <c r="G4126" i="9"/>
  <c r="F4126" i="9"/>
  <c r="E4126" i="9"/>
  <c r="D4126" i="9"/>
  <c r="C4126" i="9"/>
  <c r="B4126" i="9"/>
  <c r="G4125" i="9"/>
  <c r="F4125" i="9"/>
  <c r="E4125" i="9"/>
  <c r="D4125" i="9"/>
  <c r="C4125" i="9"/>
  <c r="B4125" i="9"/>
  <c r="G4124" i="9"/>
  <c r="F4124" i="9"/>
  <c r="E4124" i="9"/>
  <c r="D4124" i="9"/>
  <c r="C4124" i="9"/>
  <c r="B4124" i="9"/>
  <c r="G4123" i="9"/>
  <c r="F4123" i="9"/>
  <c r="E4123" i="9"/>
  <c r="D4123" i="9"/>
  <c r="C4123" i="9"/>
  <c r="B4123" i="9"/>
  <c r="G4122" i="9"/>
  <c r="F4122" i="9"/>
  <c r="E4122" i="9"/>
  <c r="D4122" i="9"/>
  <c r="C4122" i="9"/>
  <c r="B4122" i="9"/>
  <c r="G4121" i="9"/>
  <c r="F4121" i="9"/>
  <c r="E4121" i="9"/>
  <c r="D4121" i="9"/>
  <c r="C4121" i="9"/>
  <c r="B4121" i="9"/>
  <c r="G4120" i="9"/>
  <c r="F4120" i="9"/>
  <c r="E4120" i="9"/>
  <c r="D4120" i="9"/>
  <c r="C4120" i="9"/>
  <c r="B4120" i="9"/>
  <c r="U4120" i="9" s="1"/>
  <c r="G4119" i="9"/>
  <c r="F4119" i="9"/>
  <c r="E4119" i="9"/>
  <c r="D4119" i="9"/>
  <c r="C4119" i="9"/>
  <c r="B4119" i="9"/>
  <c r="G4118" i="9"/>
  <c r="F4118" i="9"/>
  <c r="E4118" i="9"/>
  <c r="D4118" i="9"/>
  <c r="C4118" i="9"/>
  <c r="B4118" i="9"/>
  <c r="U4118" i="9" s="1"/>
  <c r="G4117" i="9"/>
  <c r="F4117" i="9"/>
  <c r="E4117" i="9"/>
  <c r="D4117" i="9"/>
  <c r="C4117" i="9"/>
  <c r="B4117" i="9"/>
  <c r="G4116" i="9"/>
  <c r="F4116" i="9"/>
  <c r="E4116" i="9"/>
  <c r="D4116" i="9"/>
  <c r="C4116" i="9"/>
  <c r="B4116" i="9"/>
  <c r="G4115" i="9"/>
  <c r="F4115" i="9"/>
  <c r="E4115" i="9"/>
  <c r="D4115" i="9"/>
  <c r="C4115" i="9"/>
  <c r="B4115" i="9"/>
  <c r="G4114" i="9"/>
  <c r="F4114" i="9"/>
  <c r="E4114" i="9"/>
  <c r="D4114" i="9"/>
  <c r="C4114" i="9"/>
  <c r="B4114" i="9"/>
  <c r="G4113" i="9"/>
  <c r="F4113" i="9"/>
  <c r="E4113" i="9"/>
  <c r="D4113" i="9"/>
  <c r="C4113" i="9"/>
  <c r="B4113" i="9"/>
  <c r="G4112" i="9"/>
  <c r="F4112" i="9"/>
  <c r="E4112" i="9"/>
  <c r="D4112" i="9"/>
  <c r="C4112" i="9"/>
  <c r="B4112" i="9"/>
  <c r="G4111" i="9"/>
  <c r="F4111" i="9"/>
  <c r="E4111" i="9"/>
  <c r="D4111" i="9"/>
  <c r="C4111" i="9"/>
  <c r="B4111" i="9"/>
  <c r="G4110" i="9"/>
  <c r="F4110" i="9"/>
  <c r="E4110" i="9"/>
  <c r="D4110" i="9"/>
  <c r="C4110" i="9"/>
  <c r="B4110" i="9"/>
  <c r="G4109" i="9"/>
  <c r="F4109" i="9"/>
  <c r="E4109" i="9"/>
  <c r="D4109" i="9"/>
  <c r="C4109" i="9"/>
  <c r="B4109" i="9"/>
  <c r="G4108" i="9"/>
  <c r="F4108" i="9"/>
  <c r="E4108" i="9"/>
  <c r="D4108" i="9"/>
  <c r="C4108" i="9"/>
  <c r="B4108" i="9"/>
  <c r="U4108" i="9" s="1"/>
  <c r="G4107" i="9"/>
  <c r="F4107" i="9"/>
  <c r="E4107" i="9"/>
  <c r="D4107" i="9"/>
  <c r="C4107" i="9"/>
  <c r="B4107" i="9"/>
  <c r="G4106" i="9"/>
  <c r="F4106" i="9"/>
  <c r="E4106" i="9"/>
  <c r="D4106" i="9"/>
  <c r="C4106" i="9"/>
  <c r="B4106" i="9"/>
  <c r="G4105" i="9"/>
  <c r="F4105" i="9"/>
  <c r="E4105" i="9"/>
  <c r="D4105" i="9"/>
  <c r="C4105" i="9"/>
  <c r="B4105" i="9"/>
  <c r="U4105" i="9" s="1"/>
  <c r="G4104" i="9"/>
  <c r="F4104" i="9"/>
  <c r="E4104" i="9"/>
  <c r="D4104" i="9"/>
  <c r="C4104" i="9"/>
  <c r="B4104" i="9"/>
  <c r="G4103" i="9"/>
  <c r="F4103" i="9"/>
  <c r="E4103" i="9"/>
  <c r="D4103" i="9"/>
  <c r="C4103" i="9"/>
  <c r="B4103" i="9"/>
  <c r="G4102" i="9"/>
  <c r="F4102" i="9"/>
  <c r="E4102" i="9"/>
  <c r="D4102" i="9"/>
  <c r="C4102" i="9"/>
  <c r="B4102" i="9"/>
  <c r="G4101" i="9"/>
  <c r="F4101" i="9"/>
  <c r="E4101" i="9"/>
  <c r="D4101" i="9"/>
  <c r="C4101" i="9"/>
  <c r="B4101" i="9"/>
  <c r="G4100" i="9"/>
  <c r="F4100" i="9"/>
  <c r="E4100" i="9"/>
  <c r="D4100" i="9"/>
  <c r="C4100" i="9"/>
  <c r="B4100" i="9"/>
  <c r="G4099" i="9"/>
  <c r="F4099" i="9"/>
  <c r="E4099" i="9"/>
  <c r="D4099" i="9"/>
  <c r="C4099" i="9"/>
  <c r="B4099" i="9"/>
  <c r="G4098" i="9"/>
  <c r="F4098" i="9"/>
  <c r="E4098" i="9"/>
  <c r="D4098" i="9"/>
  <c r="C4098" i="9"/>
  <c r="B4098" i="9"/>
  <c r="G4097" i="9"/>
  <c r="F4097" i="9"/>
  <c r="E4097" i="9"/>
  <c r="D4097" i="9"/>
  <c r="C4097" i="9"/>
  <c r="B4097" i="9"/>
  <c r="G4096" i="9"/>
  <c r="F4096" i="9"/>
  <c r="E4096" i="9"/>
  <c r="D4096" i="9"/>
  <c r="C4096" i="9"/>
  <c r="B4096" i="9"/>
  <c r="G4095" i="9"/>
  <c r="F4095" i="9"/>
  <c r="E4095" i="9"/>
  <c r="D4095" i="9"/>
  <c r="C4095" i="9"/>
  <c r="B4095" i="9"/>
  <c r="G4094" i="9"/>
  <c r="F4094" i="9"/>
  <c r="E4094" i="9"/>
  <c r="D4094" i="9"/>
  <c r="C4094" i="9"/>
  <c r="B4094" i="9"/>
  <c r="U4094" i="9" s="1"/>
  <c r="G4093" i="9"/>
  <c r="F4093" i="9"/>
  <c r="E4093" i="9"/>
  <c r="D4093" i="9"/>
  <c r="C4093" i="9"/>
  <c r="B4093" i="9"/>
  <c r="U4093" i="9" s="1"/>
  <c r="G4092" i="9"/>
  <c r="F4092" i="9"/>
  <c r="E4092" i="9"/>
  <c r="D4092" i="9"/>
  <c r="C4092" i="9"/>
  <c r="B4092" i="9"/>
  <c r="G4091" i="9"/>
  <c r="F4091" i="9"/>
  <c r="E4091" i="9"/>
  <c r="D4091" i="9"/>
  <c r="C4091" i="9"/>
  <c r="B4091" i="9"/>
  <c r="G4090" i="9"/>
  <c r="F4090" i="9"/>
  <c r="E4090" i="9"/>
  <c r="D4090" i="9"/>
  <c r="C4090" i="9"/>
  <c r="B4090" i="9"/>
  <c r="G4089" i="9"/>
  <c r="F4089" i="9"/>
  <c r="E4089" i="9"/>
  <c r="D4089" i="9"/>
  <c r="C4089" i="9"/>
  <c r="B4089" i="9"/>
  <c r="G4088" i="9"/>
  <c r="F4088" i="9"/>
  <c r="E4088" i="9"/>
  <c r="D4088" i="9"/>
  <c r="C4088" i="9"/>
  <c r="B4088" i="9"/>
  <c r="G4087" i="9"/>
  <c r="F4087" i="9"/>
  <c r="E4087" i="9"/>
  <c r="D4087" i="9"/>
  <c r="C4087" i="9"/>
  <c r="B4087" i="9"/>
  <c r="G4086" i="9"/>
  <c r="F4086" i="9"/>
  <c r="E4086" i="9"/>
  <c r="D4086" i="9"/>
  <c r="C4086" i="9"/>
  <c r="B4086" i="9"/>
  <c r="G4085" i="9"/>
  <c r="F4085" i="9"/>
  <c r="E4085" i="9"/>
  <c r="D4085" i="9"/>
  <c r="C4085" i="9"/>
  <c r="B4085" i="9"/>
  <c r="G4084" i="9"/>
  <c r="F4084" i="9"/>
  <c r="E4084" i="9"/>
  <c r="D4084" i="9"/>
  <c r="C4084" i="9"/>
  <c r="B4084" i="9"/>
  <c r="G4083" i="9"/>
  <c r="F4083" i="9"/>
  <c r="E4083" i="9"/>
  <c r="D4083" i="9"/>
  <c r="C4083" i="9"/>
  <c r="B4083" i="9"/>
  <c r="G4082" i="9"/>
  <c r="F4082" i="9"/>
  <c r="E4082" i="9"/>
  <c r="D4082" i="9"/>
  <c r="C4082" i="9"/>
  <c r="B4082" i="9"/>
  <c r="G4081" i="9"/>
  <c r="F4081" i="9"/>
  <c r="E4081" i="9"/>
  <c r="D4081" i="9"/>
  <c r="C4081" i="9"/>
  <c r="B4081" i="9"/>
  <c r="U4081" i="9" s="1"/>
  <c r="G4080" i="9"/>
  <c r="F4080" i="9"/>
  <c r="E4080" i="9"/>
  <c r="D4080" i="9"/>
  <c r="C4080" i="9"/>
  <c r="B4080" i="9"/>
  <c r="U4080" i="9" s="1"/>
  <c r="G4079" i="9"/>
  <c r="F4079" i="9"/>
  <c r="E4079" i="9"/>
  <c r="D4079" i="9"/>
  <c r="C4079" i="9"/>
  <c r="B4079" i="9"/>
  <c r="G4078" i="9"/>
  <c r="F4078" i="9"/>
  <c r="E4078" i="9"/>
  <c r="D4078" i="9"/>
  <c r="C4078" i="9"/>
  <c r="B4078" i="9"/>
  <c r="G4077" i="9"/>
  <c r="F4077" i="9"/>
  <c r="E4077" i="9"/>
  <c r="D4077" i="9"/>
  <c r="C4077" i="9"/>
  <c r="B4077" i="9"/>
  <c r="G4076" i="9"/>
  <c r="F4076" i="9"/>
  <c r="E4076" i="9"/>
  <c r="D4076" i="9"/>
  <c r="C4076" i="9"/>
  <c r="B4076" i="9"/>
  <c r="G4075" i="9"/>
  <c r="F4075" i="9"/>
  <c r="E4075" i="9"/>
  <c r="D4075" i="9"/>
  <c r="C4075" i="9"/>
  <c r="B4075" i="9"/>
  <c r="G4074" i="9"/>
  <c r="F4074" i="9"/>
  <c r="E4074" i="9"/>
  <c r="D4074" i="9"/>
  <c r="C4074" i="9"/>
  <c r="B4074" i="9"/>
  <c r="G4073" i="9"/>
  <c r="F4073" i="9"/>
  <c r="E4073" i="9"/>
  <c r="D4073" i="9"/>
  <c r="C4073" i="9"/>
  <c r="B4073" i="9"/>
  <c r="G4072" i="9"/>
  <c r="F4072" i="9"/>
  <c r="E4072" i="9"/>
  <c r="D4072" i="9"/>
  <c r="C4072" i="9"/>
  <c r="B4072" i="9"/>
  <c r="G4071" i="9"/>
  <c r="F4071" i="9"/>
  <c r="E4071" i="9"/>
  <c r="D4071" i="9"/>
  <c r="C4071" i="9"/>
  <c r="B4071" i="9"/>
  <c r="G4070" i="9"/>
  <c r="F4070" i="9"/>
  <c r="E4070" i="9"/>
  <c r="D4070" i="9"/>
  <c r="C4070" i="9"/>
  <c r="B4070" i="9"/>
  <c r="G4069" i="9"/>
  <c r="F4069" i="9"/>
  <c r="E4069" i="9"/>
  <c r="D4069" i="9"/>
  <c r="C4069" i="9"/>
  <c r="B4069" i="9"/>
  <c r="U4069" i="9" s="1"/>
  <c r="G4068" i="9"/>
  <c r="F4068" i="9"/>
  <c r="E4068" i="9"/>
  <c r="D4068" i="9"/>
  <c r="C4068" i="9"/>
  <c r="B4068" i="9"/>
  <c r="U4068" i="9" s="1"/>
  <c r="G4067" i="9"/>
  <c r="F4067" i="9"/>
  <c r="E4067" i="9"/>
  <c r="D4067" i="9"/>
  <c r="C4067" i="9"/>
  <c r="B4067" i="9"/>
  <c r="G4066" i="9"/>
  <c r="F4066" i="9"/>
  <c r="E4066" i="9"/>
  <c r="D4066" i="9"/>
  <c r="C4066" i="9"/>
  <c r="B4066" i="9"/>
  <c r="G4065" i="9"/>
  <c r="F4065" i="9"/>
  <c r="E4065" i="9"/>
  <c r="D4065" i="9"/>
  <c r="C4065" i="9"/>
  <c r="B4065" i="9"/>
  <c r="G4064" i="9"/>
  <c r="F4064" i="9"/>
  <c r="E4064" i="9"/>
  <c r="D4064" i="9"/>
  <c r="C4064" i="9"/>
  <c r="B4064" i="9"/>
  <c r="G4063" i="9"/>
  <c r="F4063" i="9"/>
  <c r="E4063" i="9"/>
  <c r="D4063" i="9"/>
  <c r="C4063" i="9"/>
  <c r="B4063" i="9"/>
  <c r="G4062" i="9"/>
  <c r="F4062" i="9"/>
  <c r="E4062" i="9"/>
  <c r="D4062" i="9"/>
  <c r="C4062" i="9"/>
  <c r="B4062" i="9"/>
  <c r="G4061" i="9"/>
  <c r="F4061" i="9"/>
  <c r="E4061" i="9"/>
  <c r="D4061" i="9"/>
  <c r="C4061" i="9"/>
  <c r="B4061" i="9"/>
  <c r="G4060" i="9"/>
  <c r="F4060" i="9"/>
  <c r="E4060" i="9"/>
  <c r="D4060" i="9"/>
  <c r="C4060" i="9"/>
  <c r="B4060" i="9"/>
  <c r="G4059" i="9"/>
  <c r="F4059" i="9"/>
  <c r="E4059" i="9"/>
  <c r="D4059" i="9"/>
  <c r="C4059" i="9"/>
  <c r="B4059" i="9"/>
  <c r="G4058" i="9"/>
  <c r="F4058" i="9"/>
  <c r="E4058" i="9"/>
  <c r="D4058" i="9"/>
  <c r="C4058" i="9"/>
  <c r="B4058" i="9"/>
  <c r="G4057" i="9"/>
  <c r="F4057" i="9"/>
  <c r="E4057" i="9"/>
  <c r="D4057" i="9"/>
  <c r="C4057" i="9"/>
  <c r="B4057" i="9"/>
  <c r="G4056" i="9"/>
  <c r="F4056" i="9"/>
  <c r="E4056" i="9"/>
  <c r="D4056" i="9"/>
  <c r="C4056" i="9"/>
  <c r="B4056" i="9"/>
  <c r="U4056" i="9" s="1"/>
  <c r="G4055" i="9"/>
  <c r="F4055" i="9"/>
  <c r="E4055" i="9"/>
  <c r="D4055" i="9"/>
  <c r="C4055" i="9"/>
  <c r="B4055" i="9"/>
  <c r="G4054" i="9"/>
  <c r="F4054" i="9"/>
  <c r="E4054" i="9"/>
  <c r="D4054" i="9"/>
  <c r="C4054" i="9"/>
  <c r="B4054" i="9"/>
  <c r="U4054" i="9" s="1"/>
  <c r="G4053" i="9"/>
  <c r="F4053" i="9"/>
  <c r="E4053" i="9"/>
  <c r="D4053" i="9"/>
  <c r="C4053" i="9"/>
  <c r="B4053" i="9"/>
  <c r="G4052" i="9"/>
  <c r="F4052" i="9"/>
  <c r="E4052" i="9"/>
  <c r="D4052" i="9"/>
  <c r="C4052" i="9"/>
  <c r="B4052" i="9"/>
  <c r="G4051" i="9"/>
  <c r="F4051" i="9"/>
  <c r="E4051" i="9"/>
  <c r="D4051" i="9"/>
  <c r="C4051" i="9"/>
  <c r="B4051" i="9"/>
  <c r="G4050" i="9"/>
  <c r="F4050" i="9"/>
  <c r="E4050" i="9"/>
  <c r="D4050" i="9"/>
  <c r="C4050" i="9"/>
  <c r="B4050" i="9"/>
  <c r="G4049" i="9"/>
  <c r="F4049" i="9"/>
  <c r="E4049" i="9"/>
  <c r="D4049" i="9"/>
  <c r="C4049" i="9"/>
  <c r="B4049" i="9"/>
  <c r="G4048" i="9"/>
  <c r="F4048" i="9"/>
  <c r="E4048" i="9"/>
  <c r="D4048" i="9"/>
  <c r="C4048" i="9"/>
  <c r="B4048" i="9"/>
  <c r="G4047" i="9"/>
  <c r="F4047" i="9"/>
  <c r="E4047" i="9"/>
  <c r="D4047" i="9"/>
  <c r="C4047" i="9"/>
  <c r="B4047" i="9"/>
  <c r="G4046" i="9"/>
  <c r="F4046" i="9"/>
  <c r="E4046" i="9"/>
  <c r="D4046" i="9"/>
  <c r="C4046" i="9"/>
  <c r="B4046" i="9"/>
  <c r="G4045" i="9"/>
  <c r="F4045" i="9"/>
  <c r="E4045" i="9"/>
  <c r="D4045" i="9"/>
  <c r="C4045" i="9"/>
  <c r="B4045" i="9"/>
  <c r="G4044" i="9"/>
  <c r="F4044" i="9"/>
  <c r="E4044" i="9"/>
  <c r="D4044" i="9"/>
  <c r="C4044" i="9"/>
  <c r="B4044" i="9"/>
  <c r="U4044" i="9" s="1"/>
  <c r="G4043" i="9"/>
  <c r="F4043" i="9"/>
  <c r="E4043" i="9"/>
  <c r="D4043" i="9"/>
  <c r="C4043" i="9"/>
  <c r="B4043" i="9"/>
  <c r="G4042" i="9"/>
  <c r="F4042" i="9"/>
  <c r="E4042" i="9"/>
  <c r="D4042" i="9"/>
  <c r="C4042" i="9"/>
  <c r="B4042" i="9"/>
  <c r="G4041" i="9"/>
  <c r="F4041" i="9"/>
  <c r="E4041" i="9"/>
  <c r="D4041" i="9"/>
  <c r="C4041" i="9"/>
  <c r="B4041" i="9"/>
  <c r="U4041" i="9" s="1"/>
  <c r="G4040" i="9"/>
  <c r="F4040" i="9"/>
  <c r="E4040" i="9"/>
  <c r="D4040" i="9"/>
  <c r="C4040" i="9"/>
  <c r="B4040" i="9"/>
  <c r="G4039" i="9"/>
  <c r="F4039" i="9"/>
  <c r="E4039" i="9"/>
  <c r="D4039" i="9"/>
  <c r="C4039" i="9"/>
  <c r="B4039" i="9"/>
  <c r="G4038" i="9"/>
  <c r="F4038" i="9"/>
  <c r="E4038" i="9"/>
  <c r="D4038" i="9"/>
  <c r="C4038" i="9"/>
  <c r="B4038" i="9"/>
  <c r="G4037" i="9"/>
  <c r="F4037" i="9"/>
  <c r="E4037" i="9"/>
  <c r="D4037" i="9"/>
  <c r="C4037" i="9"/>
  <c r="B4037" i="9"/>
  <c r="G4036" i="9"/>
  <c r="F4036" i="9"/>
  <c r="E4036" i="9"/>
  <c r="D4036" i="9"/>
  <c r="C4036" i="9"/>
  <c r="B4036" i="9"/>
  <c r="G4035" i="9"/>
  <c r="F4035" i="9"/>
  <c r="E4035" i="9"/>
  <c r="D4035" i="9"/>
  <c r="C4035" i="9"/>
  <c r="B4035" i="9"/>
  <c r="G4034" i="9"/>
  <c r="F4034" i="9"/>
  <c r="E4034" i="9"/>
  <c r="D4034" i="9"/>
  <c r="C4034" i="9"/>
  <c r="B4034" i="9"/>
  <c r="G4033" i="9"/>
  <c r="F4033" i="9"/>
  <c r="E4033" i="9"/>
  <c r="D4033" i="9"/>
  <c r="C4033" i="9"/>
  <c r="B4033" i="9"/>
  <c r="G4032" i="9"/>
  <c r="F4032" i="9"/>
  <c r="E4032" i="9"/>
  <c r="D4032" i="9"/>
  <c r="C4032" i="9"/>
  <c r="B4032" i="9"/>
  <c r="G4031" i="9"/>
  <c r="F4031" i="9"/>
  <c r="E4031" i="9"/>
  <c r="D4031" i="9"/>
  <c r="C4031" i="9"/>
  <c r="B4031" i="9"/>
  <c r="G4030" i="9"/>
  <c r="F4030" i="9"/>
  <c r="E4030" i="9"/>
  <c r="D4030" i="9"/>
  <c r="C4030" i="9"/>
  <c r="B4030" i="9"/>
  <c r="U4030" i="9" s="1"/>
  <c r="G4029" i="9"/>
  <c r="F4029" i="9"/>
  <c r="E4029" i="9"/>
  <c r="D4029" i="9"/>
  <c r="C4029" i="9"/>
  <c r="B4029" i="9"/>
  <c r="U4029" i="9" s="1"/>
  <c r="G4028" i="9"/>
  <c r="F4028" i="9"/>
  <c r="E4028" i="9"/>
  <c r="D4028" i="9"/>
  <c r="C4028" i="9"/>
  <c r="B4028" i="9"/>
  <c r="G4027" i="9"/>
  <c r="F4027" i="9"/>
  <c r="E4027" i="9"/>
  <c r="D4027" i="9"/>
  <c r="C4027" i="9"/>
  <c r="B4027" i="9"/>
  <c r="G4026" i="9"/>
  <c r="F4026" i="9"/>
  <c r="E4026" i="9"/>
  <c r="D4026" i="9"/>
  <c r="C4026" i="9"/>
  <c r="B4026" i="9"/>
  <c r="G4025" i="9"/>
  <c r="F4025" i="9"/>
  <c r="E4025" i="9"/>
  <c r="D4025" i="9"/>
  <c r="C4025" i="9"/>
  <c r="B4025" i="9"/>
  <c r="G4024" i="9"/>
  <c r="F4024" i="9"/>
  <c r="E4024" i="9"/>
  <c r="D4024" i="9"/>
  <c r="C4024" i="9"/>
  <c r="B4024" i="9"/>
  <c r="G4023" i="9"/>
  <c r="F4023" i="9"/>
  <c r="E4023" i="9"/>
  <c r="D4023" i="9"/>
  <c r="C4023" i="9"/>
  <c r="B4023" i="9"/>
  <c r="G4022" i="9"/>
  <c r="F4022" i="9"/>
  <c r="E4022" i="9"/>
  <c r="D4022" i="9"/>
  <c r="C4022" i="9"/>
  <c r="B4022" i="9"/>
  <c r="G4021" i="9"/>
  <c r="F4021" i="9"/>
  <c r="E4021" i="9"/>
  <c r="D4021" i="9"/>
  <c r="C4021" i="9"/>
  <c r="B4021" i="9"/>
  <c r="G4020" i="9"/>
  <c r="F4020" i="9"/>
  <c r="E4020" i="9"/>
  <c r="D4020" i="9"/>
  <c r="C4020" i="9"/>
  <c r="B4020" i="9"/>
  <c r="G4019" i="9"/>
  <c r="F4019" i="9"/>
  <c r="E4019" i="9"/>
  <c r="D4019" i="9"/>
  <c r="C4019" i="9"/>
  <c r="B4019" i="9"/>
  <c r="G4018" i="9"/>
  <c r="F4018" i="9"/>
  <c r="E4018" i="9"/>
  <c r="D4018" i="9"/>
  <c r="C4018" i="9"/>
  <c r="B4018" i="9"/>
  <c r="G4017" i="9"/>
  <c r="F4017" i="9"/>
  <c r="E4017" i="9"/>
  <c r="D4017" i="9"/>
  <c r="C4017" i="9"/>
  <c r="B4017" i="9"/>
  <c r="U4017" i="9" s="1"/>
  <c r="G4016" i="9"/>
  <c r="F4016" i="9"/>
  <c r="E4016" i="9"/>
  <c r="D4016" i="9"/>
  <c r="C4016" i="9"/>
  <c r="B4016" i="9"/>
  <c r="U4016" i="9" s="1"/>
  <c r="G4015" i="9"/>
  <c r="F4015" i="9"/>
  <c r="E4015" i="9"/>
  <c r="D4015" i="9"/>
  <c r="C4015" i="9"/>
  <c r="B4015" i="9"/>
  <c r="G4014" i="9"/>
  <c r="F4014" i="9"/>
  <c r="E4014" i="9"/>
  <c r="D4014" i="9"/>
  <c r="C4014" i="9"/>
  <c r="B4014" i="9"/>
  <c r="G4013" i="9"/>
  <c r="F4013" i="9"/>
  <c r="E4013" i="9"/>
  <c r="D4013" i="9"/>
  <c r="C4013" i="9"/>
  <c r="B4013" i="9"/>
  <c r="G4012" i="9"/>
  <c r="F4012" i="9"/>
  <c r="E4012" i="9"/>
  <c r="D4012" i="9"/>
  <c r="C4012" i="9"/>
  <c r="B4012" i="9"/>
  <c r="G4011" i="9"/>
  <c r="F4011" i="9"/>
  <c r="E4011" i="9"/>
  <c r="D4011" i="9"/>
  <c r="C4011" i="9"/>
  <c r="B4011" i="9"/>
  <c r="G4010" i="9"/>
  <c r="F4010" i="9"/>
  <c r="E4010" i="9"/>
  <c r="D4010" i="9"/>
  <c r="C4010" i="9"/>
  <c r="B4010" i="9"/>
  <c r="G4009" i="9"/>
  <c r="F4009" i="9"/>
  <c r="E4009" i="9"/>
  <c r="D4009" i="9"/>
  <c r="C4009" i="9"/>
  <c r="B4009" i="9"/>
  <c r="G4008" i="9"/>
  <c r="F4008" i="9"/>
  <c r="E4008" i="9"/>
  <c r="D4008" i="9"/>
  <c r="C4008" i="9"/>
  <c r="B4008" i="9"/>
  <c r="G4007" i="9"/>
  <c r="F4007" i="9"/>
  <c r="E4007" i="9"/>
  <c r="D4007" i="9"/>
  <c r="C4007" i="9"/>
  <c r="B4007" i="9"/>
  <c r="G4006" i="9"/>
  <c r="F4006" i="9"/>
  <c r="E4006" i="9"/>
  <c r="D4006" i="9"/>
  <c r="C4006" i="9"/>
  <c r="B4006" i="9"/>
  <c r="G4005" i="9"/>
  <c r="F4005" i="9"/>
  <c r="E4005" i="9"/>
  <c r="D4005" i="9"/>
  <c r="C4005" i="9"/>
  <c r="B4005" i="9"/>
  <c r="U4005" i="9" s="1"/>
  <c r="G4004" i="9"/>
  <c r="F4004" i="9"/>
  <c r="E4004" i="9"/>
  <c r="D4004" i="9"/>
  <c r="C4004" i="9"/>
  <c r="B4004" i="9"/>
  <c r="U4004" i="9" s="1"/>
  <c r="G4003" i="9"/>
  <c r="F4003" i="9"/>
  <c r="E4003" i="9"/>
  <c r="D4003" i="9"/>
  <c r="C4003" i="9"/>
  <c r="B4003" i="9"/>
  <c r="G4002" i="9"/>
  <c r="F4002" i="9"/>
  <c r="E4002" i="9"/>
  <c r="D4002" i="9"/>
  <c r="C4002" i="9"/>
  <c r="B4002" i="9"/>
  <c r="G4001" i="9"/>
  <c r="F4001" i="9"/>
  <c r="E4001" i="9"/>
  <c r="D4001" i="9"/>
  <c r="C4001" i="9"/>
  <c r="B4001" i="9"/>
  <c r="G4000" i="9"/>
  <c r="F4000" i="9"/>
  <c r="E4000" i="9"/>
  <c r="D4000" i="9"/>
  <c r="C4000" i="9"/>
  <c r="B4000" i="9"/>
  <c r="G3999" i="9"/>
  <c r="F3999" i="9"/>
  <c r="E3999" i="9"/>
  <c r="D3999" i="9"/>
  <c r="C3999" i="9"/>
  <c r="B3999" i="9"/>
  <c r="G3998" i="9"/>
  <c r="F3998" i="9"/>
  <c r="E3998" i="9"/>
  <c r="D3998" i="9"/>
  <c r="C3998" i="9"/>
  <c r="B3998" i="9"/>
  <c r="G3997" i="9"/>
  <c r="F3997" i="9"/>
  <c r="E3997" i="9"/>
  <c r="D3997" i="9"/>
  <c r="C3997" i="9"/>
  <c r="B3997" i="9"/>
  <c r="G3996" i="9"/>
  <c r="F3996" i="9"/>
  <c r="E3996" i="9"/>
  <c r="D3996" i="9"/>
  <c r="C3996" i="9"/>
  <c r="B3996" i="9"/>
  <c r="G3995" i="9"/>
  <c r="F3995" i="9"/>
  <c r="E3995" i="9"/>
  <c r="D3995" i="9"/>
  <c r="C3995" i="9"/>
  <c r="B3995" i="9"/>
  <c r="G3994" i="9"/>
  <c r="F3994" i="9"/>
  <c r="E3994" i="9"/>
  <c r="D3994" i="9"/>
  <c r="C3994" i="9"/>
  <c r="B3994" i="9"/>
  <c r="G3993" i="9"/>
  <c r="F3993" i="9"/>
  <c r="E3993" i="9"/>
  <c r="D3993" i="9"/>
  <c r="C3993" i="9"/>
  <c r="B3993" i="9"/>
  <c r="G3992" i="9"/>
  <c r="F3992" i="9"/>
  <c r="E3992" i="9"/>
  <c r="D3992" i="9"/>
  <c r="C3992" i="9"/>
  <c r="B3992" i="9"/>
  <c r="U3992" i="9" s="1"/>
  <c r="G3991" i="9"/>
  <c r="F3991" i="9"/>
  <c r="E3991" i="9"/>
  <c r="D3991" i="9"/>
  <c r="C3991" i="9"/>
  <c r="B3991" i="9"/>
  <c r="G3990" i="9"/>
  <c r="F3990" i="9"/>
  <c r="E3990" i="9"/>
  <c r="D3990" i="9"/>
  <c r="C3990" i="9"/>
  <c r="B3990" i="9"/>
  <c r="U3990" i="9" s="1"/>
  <c r="G3989" i="9"/>
  <c r="F3989" i="9"/>
  <c r="E3989" i="9"/>
  <c r="D3989" i="9"/>
  <c r="C3989" i="9"/>
  <c r="B3989" i="9"/>
  <c r="G3988" i="9"/>
  <c r="F3988" i="9"/>
  <c r="E3988" i="9"/>
  <c r="D3988" i="9"/>
  <c r="C3988" i="9"/>
  <c r="B3988" i="9"/>
  <c r="G3987" i="9"/>
  <c r="F3987" i="9"/>
  <c r="E3987" i="9"/>
  <c r="D3987" i="9"/>
  <c r="C3987" i="9"/>
  <c r="B3987" i="9"/>
  <c r="G3986" i="9"/>
  <c r="F3986" i="9"/>
  <c r="E3986" i="9"/>
  <c r="D3986" i="9"/>
  <c r="C3986" i="9"/>
  <c r="B3986" i="9"/>
  <c r="G3985" i="9"/>
  <c r="F3985" i="9"/>
  <c r="E3985" i="9"/>
  <c r="D3985" i="9"/>
  <c r="C3985" i="9"/>
  <c r="B3985" i="9"/>
  <c r="G3984" i="9"/>
  <c r="F3984" i="9"/>
  <c r="E3984" i="9"/>
  <c r="D3984" i="9"/>
  <c r="C3984" i="9"/>
  <c r="B3984" i="9"/>
  <c r="G3983" i="9"/>
  <c r="F3983" i="9"/>
  <c r="E3983" i="9"/>
  <c r="D3983" i="9"/>
  <c r="C3983" i="9"/>
  <c r="B3983" i="9"/>
  <c r="G3982" i="9"/>
  <c r="F3982" i="9"/>
  <c r="E3982" i="9"/>
  <c r="D3982" i="9"/>
  <c r="C3982" i="9"/>
  <c r="B3982" i="9"/>
  <c r="G3981" i="9"/>
  <c r="F3981" i="9"/>
  <c r="E3981" i="9"/>
  <c r="D3981" i="9"/>
  <c r="C3981" i="9"/>
  <c r="B3981" i="9"/>
  <c r="G3980" i="9"/>
  <c r="F3980" i="9"/>
  <c r="E3980" i="9"/>
  <c r="D3980" i="9"/>
  <c r="C3980" i="9"/>
  <c r="B3980" i="9"/>
  <c r="U3980" i="9" s="1"/>
  <c r="G3979" i="9"/>
  <c r="F3979" i="9"/>
  <c r="E3979" i="9"/>
  <c r="D3979" i="9"/>
  <c r="C3979" i="9"/>
  <c r="B3979" i="9"/>
  <c r="G3978" i="9"/>
  <c r="F3978" i="9"/>
  <c r="E3978" i="9"/>
  <c r="D3978" i="9"/>
  <c r="C3978" i="9"/>
  <c r="B3978" i="9"/>
  <c r="G3977" i="9"/>
  <c r="F3977" i="9"/>
  <c r="E3977" i="9"/>
  <c r="D3977" i="9"/>
  <c r="C3977" i="9"/>
  <c r="B3977" i="9"/>
  <c r="U3977" i="9" s="1"/>
  <c r="G3976" i="9"/>
  <c r="F3976" i="9"/>
  <c r="E3976" i="9"/>
  <c r="D3976" i="9"/>
  <c r="C3976" i="9"/>
  <c r="B3976" i="9"/>
  <c r="G3975" i="9"/>
  <c r="F3975" i="9"/>
  <c r="E3975" i="9"/>
  <c r="D3975" i="9"/>
  <c r="C3975" i="9"/>
  <c r="B3975" i="9"/>
  <c r="G3974" i="9"/>
  <c r="F3974" i="9"/>
  <c r="E3974" i="9"/>
  <c r="D3974" i="9"/>
  <c r="C3974" i="9"/>
  <c r="B3974" i="9"/>
  <c r="G3973" i="9"/>
  <c r="F3973" i="9"/>
  <c r="E3973" i="9"/>
  <c r="D3973" i="9"/>
  <c r="C3973" i="9"/>
  <c r="B3973" i="9"/>
  <c r="G3972" i="9"/>
  <c r="F3972" i="9"/>
  <c r="E3972" i="9"/>
  <c r="D3972" i="9"/>
  <c r="C3972" i="9"/>
  <c r="B3972" i="9"/>
  <c r="G3971" i="9"/>
  <c r="F3971" i="9"/>
  <c r="E3971" i="9"/>
  <c r="D3971" i="9"/>
  <c r="C3971" i="9"/>
  <c r="B3971" i="9"/>
  <c r="G3970" i="9"/>
  <c r="F3970" i="9"/>
  <c r="E3970" i="9"/>
  <c r="D3970" i="9"/>
  <c r="C3970" i="9"/>
  <c r="B3970" i="9"/>
  <c r="G3969" i="9"/>
  <c r="F3969" i="9"/>
  <c r="E3969" i="9"/>
  <c r="D3969" i="9"/>
  <c r="C3969" i="9"/>
  <c r="B3969" i="9"/>
  <c r="G3968" i="9"/>
  <c r="F3968" i="9"/>
  <c r="E3968" i="9"/>
  <c r="D3968" i="9"/>
  <c r="C3968" i="9"/>
  <c r="B3968" i="9"/>
  <c r="G3967" i="9"/>
  <c r="F3967" i="9"/>
  <c r="E3967" i="9"/>
  <c r="D3967" i="9"/>
  <c r="C3967" i="9"/>
  <c r="B3967" i="9"/>
  <c r="G3966" i="9"/>
  <c r="F3966" i="9"/>
  <c r="E3966" i="9"/>
  <c r="D3966" i="9"/>
  <c r="C3966" i="9"/>
  <c r="B3966" i="9"/>
  <c r="U3966" i="9" s="1"/>
  <c r="G3965" i="9"/>
  <c r="F3965" i="9"/>
  <c r="E3965" i="9"/>
  <c r="D3965" i="9"/>
  <c r="C3965" i="9"/>
  <c r="B3965" i="9"/>
  <c r="U3965" i="9" s="1"/>
  <c r="G3964" i="9"/>
  <c r="F3964" i="9"/>
  <c r="E3964" i="9"/>
  <c r="D3964" i="9"/>
  <c r="C3964" i="9"/>
  <c r="B3964" i="9"/>
  <c r="G3963" i="9"/>
  <c r="F3963" i="9"/>
  <c r="E3963" i="9"/>
  <c r="D3963" i="9"/>
  <c r="C3963" i="9"/>
  <c r="B3963" i="9"/>
  <c r="G3962" i="9"/>
  <c r="F3962" i="9"/>
  <c r="E3962" i="9"/>
  <c r="D3962" i="9"/>
  <c r="C3962" i="9"/>
  <c r="B3962" i="9"/>
  <c r="G3961" i="9"/>
  <c r="F3961" i="9"/>
  <c r="E3961" i="9"/>
  <c r="D3961" i="9"/>
  <c r="C3961" i="9"/>
  <c r="B3961" i="9"/>
  <c r="T3961" i="9" s="1"/>
  <c r="G3960" i="9"/>
  <c r="F3960" i="9"/>
  <c r="E3960" i="9"/>
  <c r="D3960" i="9"/>
  <c r="C3960" i="9"/>
  <c r="B3960" i="9"/>
  <c r="T3960" i="9" s="1"/>
  <c r="G3959" i="9"/>
  <c r="F3959" i="9"/>
  <c r="E3959" i="9"/>
  <c r="D3959" i="9"/>
  <c r="C3959" i="9"/>
  <c r="B3959" i="9"/>
  <c r="G3958" i="9"/>
  <c r="F3958" i="9"/>
  <c r="E3958" i="9"/>
  <c r="D3958" i="9"/>
  <c r="C3958" i="9"/>
  <c r="B3958" i="9"/>
  <c r="G3957" i="9"/>
  <c r="F3957" i="9"/>
  <c r="E3957" i="9"/>
  <c r="D3957" i="9"/>
  <c r="C3957" i="9"/>
  <c r="B3957" i="9"/>
  <c r="G3956" i="9"/>
  <c r="F3956" i="9"/>
  <c r="E3956" i="9"/>
  <c r="D3956" i="9"/>
  <c r="C3956" i="9"/>
  <c r="B3956" i="9"/>
  <c r="G3955" i="9"/>
  <c r="F3955" i="9"/>
  <c r="E3955" i="9"/>
  <c r="D3955" i="9"/>
  <c r="C3955" i="9"/>
  <c r="B3955" i="9"/>
  <c r="G3954" i="9"/>
  <c r="F3954" i="9"/>
  <c r="E3954" i="9"/>
  <c r="D3954" i="9"/>
  <c r="C3954" i="9"/>
  <c r="B3954" i="9"/>
  <c r="G3953" i="9"/>
  <c r="F3953" i="9"/>
  <c r="E3953" i="9"/>
  <c r="D3953" i="9"/>
  <c r="C3953" i="9"/>
  <c r="B3953" i="9"/>
  <c r="U3953" i="9" s="1"/>
  <c r="G3952" i="9"/>
  <c r="F3952" i="9"/>
  <c r="E3952" i="9"/>
  <c r="D3952" i="9"/>
  <c r="C3952" i="9"/>
  <c r="B3952" i="9"/>
  <c r="U3952" i="9" s="1"/>
  <c r="G3951" i="9"/>
  <c r="F3951" i="9"/>
  <c r="E3951" i="9"/>
  <c r="D3951" i="9"/>
  <c r="C3951" i="9"/>
  <c r="B3951" i="9"/>
  <c r="G3950" i="9"/>
  <c r="F3950" i="9"/>
  <c r="E3950" i="9"/>
  <c r="D3950" i="9"/>
  <c r="C3950" i="9"/>
  <c r="B3950" i="9"/>
  <c r="G3949" i="9"/>
  <c r="F3949" i="9"/>
  <c r="E3949" i="9"/>
  <c r="D3949" i="9"/>
  <c r="C3949" i="9"/>
  <c r="B3949" i="9"/>
  <c r="G3948" i="9"/>
  <c r="F3948" i="9"/>
  <c r="E3948" i="9"/>
  <c r="D3948" i="9"/>
  <c r="C3948" i="9"/>
  <c r="B3948" i="9"/>
  <c r="G3947" i="9"/>
  <c r="F3947" i="9"/>
  <c r="E3947" i="9"/>
  <c r="D3947" i="9"/>
  <c r="C3947" i="9"/>
  <c r="B3947" i="9"/>
  <c r="G3946" i="9"/>
  <c r="F3946" i="9"/>
  <c r="E3946" i="9"/>
  <c r="D3946" i="9"/>
  <c r="C3946" i="9"/>
  <c r="B3946" i="9"/>
  <c r="G3945" i="9"/>
  <c r="F3945" i="9"/>
  <c r="E3945" i="9"/>
  <c r="D3945" i="9"/>
  <c r="C3945" i="9"/>
  <c r="B3945" i="9"/>
  <c r="G3944" i="9"/>
  <c r="F3944" i="9"/>
  <c r="E3944" i="9"/>
  <c r="D3944" i="9"/>
  <c r="C3944" i="9"/>
  <c r="B3944" i="9"/>
  <c r="G3943" i="9"/>
  <c r="F3943" i="9"/>
  <c r="E3943" i="9"/>
  <c r="D3943" i="9"/>
  <c r="C3943" i="9"/>
  <c r="B3943" i="9"/>
  <c r="G3942" i="9"/>
  <c r="F3942" i="9"/>
  <c r="E3942" i="9"/>
  <c r="D3942" i="9"/>
  <c r="C3942" i="9"/>
  <c r="B3942" i="9"/>
  <c r="G3941" i="9"/>
  <c r="F3941" i="9"/>
  <c r="E3941" i="9"/>
  <c r="D3941" i="9"/>
  <c r="C3941" i="9"/>
  <c r="B3941" i="9"/>
  <c r="U3941" i="9" s="1"/>
  <c r="G3940" i="9"/>
  <c r="F3940" i="9"/>
  <c r="E3940" i="9"/>
  <c r="D3940" i="9"/>
  <c r="C3940" i="9"/>
  <c r="B3940" i="9"/>
  <c r="U3940" i="9" s="1"/>
  <c r="G3939" i="9"/>
  <c r="F3939" i="9"/>
  <c r="E3939" i="9"/>
  <c r="D3939" i="9"/>
  <c r="C3939" i="9"/>
  <c r="B3939" i="9"/>
  <c r="G3938" i="9"/>
  <c r="F3938" i="9"/>
  <c r="E3938" i="9"/>
  <c r="D3938" i="9"/>
  <c r="C3938" i="9"/>
  <c r="B3938" i="9"/>
  <c r="G3937" i="9"/>
  <c r="F3937" i="9"/>
  <c r="E3937" i="9"/>
  <c r="D3937" i="9"/>
  <c r="C3937" i="9"/>
  <c r="B3937" i="9"/>
  <c r="G3936" i="9"/>
  <c r="F3936" i="9"/>
  <c r="E3936" i="9"/>
  <c r="D3936" i="9"/>
  <c r="C3936" i="9"/>
  <c r="B3936" i="9"/>
  <c r="G3935" i="9"/>
  <c r="F3935" i="9"/>
  <c r="E3935" i="9"/>
  <c r="D3935" i="9"/>
  <c r="C3935" i="9"/>
  <c r="B3935" i="9"/>
  <c r="G3934" i="9"/>
  <c r="F3934" i="9"/>
  <c r="E3934" i="9"/>
  <c r="D3934" i="9"/>
  <c r="C3934" i="9"/>
  <c r="B3934" i="9"/>
  <c r="G3933" i="9"/>
  <c r="F3933" i="9"/>
  <c r="E3933" i="9"/>
  <c r="D3933" i="9"/>
  <c r="C3933" i="9"/>
  <c r="B3933" i="9"/>
  <c r="G3932" i="9"/>
  <c r="F3932" i="9"/>
  <c r="E3932" i="9"/>
  <c r="D3932" i="9"/>
  <c r="C3932" i="9"/>
  <c r="B3932" i="9"/>
  <c r="G3931" i="9"/>
  <c r="F3931" i="9"/>
  <c r="E3931" i="9"/>
  <c r="D3931" i="9"/>
  <c r="C3931" i="9"/>
  <c r="B3931" i="9"/>
  <c r="G3930" i="9"/>
  <c r="F3930" i="9"/>
  <c r="E3930" i="9"/>
  <c r="D3930" i="9"/>
  <c r="C3930" i="9"/>
  <c r="B3930" i="9"/>
  <c r="G3929" i="9"/>
  <c r="F3929" i="9"/>
  <c r="E3929" i="9"/>
  <c r="D3929" i="9"/>
  <c r="C3929" i="9"/>
  <c r="B3929" i="9"/>
  <c r="G3928" i="9"/>
  <c r="F3928" i="9"/>
  <c r="E3928" i="9"/>
  <c r="D3928" i="9"/>
  <c r="C3928" i="9"/>
  <c r="B3928" i="9"/>
  <c r="U3928" i="9" s="1"/>
  <c r="G3927" i="9"/>
  <c r="F3927" i="9"/>
  <c r="E3927" i="9"/>
  <c r="D3927" i="9"/>
  <c r="C3927" i="9"/>
  <c r="B3927" i="9"/>
  <c r="G3926" i="9"/>
  <c r="F3926" i="9"/>
  <c r="E3926" i="9"/>
  <c r="D3926" i="9"/>
  <c r="C3926" i="9"/>
  <c r="B3926" i="9"/>
  <c r="U3926" i="9" s="1"/>
  <c r="G3925" i="9"/>
  <c r="F3925" i="9"/>
  <c r="E3925" i="9"/>
  <c r="D3925" i="9"/>
  <c r="C3925" i="9"/>
  <c r="B3925" i="9"/>
  <c r="G3924" i="9"/>
  <c r="F3924" i="9"/>
  <c r="E3924" i="9"/>
  <c r="D3924" i="9"/>
  <c r="C3924" i="9"/>
  <c r="B3924" i="9"/>
  <c r="G3923" i="9"/>
  <c r="F3923" i="9"/>
  <c r="E3923" i="9"/>
  <c r="D3923" i="9"/>
  <c r="C3923" i="9"/>
  <c r="B3923" i="9"/>
  <c r="G3922" i="9"/>
  <c r="F3922" i="9"/>
  <c r="E3922" i="9"/>
  <c r="D3922" i="9"/>
  <c r="C3922" i="9"/>
  <c r="B3922" i="9"/>
  <c r="G3921" i="9"/>
  <c r="F3921" i="9"/>
  <c r="E3921" i="9"/>
  <c r="D3921" i="9"/>
  <c r="C3921" i="9"/>
  <c r="B3921" i="9"/>
  <c r="G3920" i="9"/>
  <c r="F3920" i="9"/>
  <c r="E3920" i="9"/>
  <c r="D3920" i="9"/>
  <c r="C3920" i="9"/>
  <c r="B3920" i="9"/>
  <c r="G3919" i="9"/>
  <c r="F3919" i="9"/>
  <c r="E3919" i="9"/>
  <c r="D3919" i="9"/>
  <c r="C3919" i="9"/>
  <c r="B3919" i="9"/>
  <c r="G3918" i="9"/>
  <c r="F3918" i="9"/>
  <c r="E3918" i="9"/>
  <c r="D3918" i="9"/>
  <c r="C3918" i="9"/>
  <c r="B3918" i="9"/>
  <c r="G3917" i="9"/>
  <c r="F3917" i="9"/>
  <c r="E3917" i="9"/>
  <c r="D3917" i="9"/>
  <c r="C3917" i="9"/>
  <c r="B3917" i="9"/>
  <c r="G3916" i="9"/>
  <c r="F3916" i="9"/>
  <c r="E3916" i="9"/>
  <c r="D3916" i="9"/>
  <c r="C3916" i="9"/>
  <c r="B3916" i="9"/>
  <c r="U3916" i="9" s="1"/>
  <c r="G3915" i="9"/>
  <c r="F3915" i="9"/>
  <c r="E3915" i="9"/>
  <c r="D3915" i="9"/>
  <c r="C3915" i="9"/>
  <c r="B3915" i="9"/>
  <c r="G3914" i="9"/>
  <c r="F3914" i="9"/>
  <c r="E3914" i="9"/>
  <c r="D3914" i="9"/>
  <c r="C3914" i="9"/>
  <c r="B3914" i="9"/>
  <c r="G3913" i="9"/>
  <c r="F3913" i="9"/>
  <c r="E3913" i="9"/>
  <c r="D3913" i="9"/>
  <c r="C3913" i="9"/>
  <c r="B3913" i="9"/>
  <c r="U3913" i="9" s="1"/>
  <c r="G3912" i="9"/>
  <c r="F3912" i="9"/>
  <c r="E3912" i="9"/>
  <c r="D3912" i="9"/>
  <c r="C3912" i="9"/>
  <c r="B3912" i="9"/>
  <c r="G3911" i="9"/>
  <c r="F3911" i="9"/>
  <c r="E3911" i="9"/>
  <c r="D3911" i="9"/>
  <c r="C3911" i="9"/>
  <c r="B3911" i="9"/>
  <c r="G3910" i="9"/>
  <c r="F3910" i="9"/>
  <c r="E3910" i="9"/>
  <c r="D3910" i="9"/>
  <c r="C3910" i="9"/>
  <c r="B3910" i="9"/>
  <c r="G3909" i="9"/>
  <c r="F3909" i="9"/>
  <c r="E3909" i="9"/>
  <c r="D3909" i="9"/>
  <c r="C3909" i="9"/>
  <c r="B3909" i="9"/>
  <c r="G3908" i="9"/>
  <c r="F3908" i="9"/>
  <c r="E3908" i="9"/>
  <c r="D3908" i="9"/>
  <c r="C3908" i="9"/>
  <c r="B3908" i="9"/>
  <c r="G3907" i="9"/>
  <c r="F3907" i="9"/>
  <c r="E3907" i="9"/>
  <c r="D3907" i="9"/>
  <c r="C3907" i="9"/>
  <c r="B3907" i="9"/>
  <c r="G3906" i="9"/>
  <c r="F3906" i="9"/>
  <c r="E3906" i="9"/>
  <c r="D3906" i="9"/>
  <c r="C3906" i="9"/>
  <c r="B3906" i="9"/>
  <c r="G3905" i="9"/>
  <c r="F3905" i="9"/>
  <c r="E3905" i="9"/>
  <c r="D3905" i="9"/>
  <c r="C3905" i="9"/>
  <c r="B3905" i="9"/>
  <c r="G3904" i="9"/>
  <c r="F3904" i="9"/>
  <c r="E3904" i="9"/>
  <c r="D3904" i="9"/>
  <c r="C3904" i="9"/>
  <c r="B3904" i="9"/>
  <c r="G3903" i="9"/>
  <c r="F3903" i="9"/>
  <c r="E3903" i="9"/>
  <c r="D3903" i="9"/>
  <c r="C3903" i="9"/>
  <c r="B3903" i="9"/>
  <c r="G3902" i="9"/>
  <c r="F3902" i="9"/>
  <c r="E3902" i="9"/>
  <c r="D3902" i="9"/>
  <c r="C3902" i="9"/>
  <c r="B3902" i="9"/>
  <c r="U3902" i="9" s="1"/>
  <c r="G3901" i="9"/>
  <c r="F3901" i="9"/>
  <c r="E3901" i="9"/>
  <c r="D3901" i="9"/>
  <c r="C3901" i="9"/>
  <c r="B3901" i="9"/>
  <c r="U3901" i="9" s="1"/>
  <c r="G3900" i="9"/>
  <c r="F3900" i="9"/>
  <c r="E3900" i="9"/>
  <c r="D3900" i="9"/>
  <c r="C3900" i="9"/>
  <c r="B3900" i="9"/>
  <c r="G3899" i="9"/>
  <c r="F3899" i="9"/>
  <c r="E3899" i="9"/>
  <c r="D3899" i="9"/>
  <c r="C3899" i="9"/>
  <c r="B3899" i="9"/>
  <c r="G3898" i="9"/>
  <c r="F3898" i="9"/>
  <c r="E3898" i="9"/>
  <c r="D3898" i="9"/>
  <c r="C3898" i="9"/>
  <c r="B3898" i="9"/>
  <c r="G3897" i="9"/>
  <c r="F3897" i="9"/>
  <c r="E3897" i="9"/>
  <c r="D3897" i="9"/>
  <c r="C3897" i="9"/>
  <c r="B3897" i="9"/>
  <c r="G3896" i="9"/>
  <c r="F3896" i="9"/>
  <c r="E3896" i="9"/>
  <c r="D3896" i="9"/>
  <c r="C3896" i="9"/>
  <c r="B3896" i="9"/>
  <c r="G3895" i="9"/>
  <c r="F3895" i="9"/>
  <c r="E3895" i="9"/>
  <c r="D3895" i="9"/>
  <c r="C3895" i="9"/>
  <c r="B3895" i="9"/>
  <c r="G3894" i="9"/>
  <c r="F3894" i="9"/>
  <c r="E3894" i="9"/>
  <c r="D3894" i="9"/>
  <c r="C3894" i="9"/>
  <c r="B3894" i="9"/>
  <c r="G3893" i="9"/>
  <c r="F3893" i="9"/>
  <c r="E3893" i="9"/>
  <c r="D3893" i="9"/>
  <c r="C3893" i="9"/>
  <c r="B3893" i="9"/>
  <c r="G3892" i="9"/>
  <c r="F3892" i="9"/>
  <c r="E3892" i="9"/>
  <c r="D3892" i="9"/>
  <c r="C3892" i="9"/>
  <c r="B3892" i="9"/>
  <c r="G3891" i="9"/>
  <c r="F3891" i="9"/>
  <c r="E3891" i="9"/>
  <c r="D3891" i="9"/>
  <c r="C3891" i="9"/>
  <c r="B3891" i="9"/>
  <c r="G3890" i="9"/>
  <c r="F3890" i="9"/>
  <c r="E3890" i="9"/>
  <c r="D3890" i="9"/>
  <c r="C3890" i="9"/>
  <c r="B3890" i="9"/>
  <c r="G3889" i="9"/>
  <c r="F3889" i="9"/>
  <c r="E3889" i="9"/>
  <c r="D3889" i="9"/>
  <c r="C3889" i="9"/>
  <c r="B3889" i="9"/>
  <c r="U3889" i="9" s="1"/>
  <c r="G3888" i="9"/>
  <c r="F3888" i="9"/>
  <c r="E3888" i="9"/>
  <c r="D3888" i="9"/>
  <c r="C3888" i="9"/>
  <c r="B3888" i="9"/>
  <c r="U3888" i="9" s="1"/>
  <c r="G3887" i="9"/>
  <c r="F3887" i="9"/>
  <c r="E3887" i="9"/>
  <c r="D3887" i="9"/>
  <c r="C3887" i="9"/>
  <c r="B3887" i="9"/>
  <c r="G3886" i="9"/>
  <c r="F3886" i="9"/>
  <c r="E3886" i="9"/>
  <c r="D3886" i="9"/>
  <c r="C3886" i="9"/>
  <c r="B3886" i="9"/>
  <c r="G3885" i="9"/>
  <c r="F3885" i="9"/>
  <c r="E3885" i="9"/>
  <c r="D3885" i="9"/>
  <c r="C3885" i="9"/>
  <c r="B3885" i="9"/>
  <c r="G3884" i="9"/>
  <c r="F3884" i="9"/>
  <c r="E3884" i="9"/>
  <c r="D3884" i="9"/>
  <c r="C3884" i="9"/>
  <c r="B3884" i="9"/>
  <c r="G3883" i="9"/>
  <c r="F3883" i="9"/>
  <c r="E3883" i="9"/>
  <c r="D3883" i="9"/>
  <c r="C3883" i="9"/>
  <c r="B3883" i="9"/>
  <c r="G3882" i="9"/>
  <c r="F3882" i="9"/>
  <c r="E3882" i="9"/>
  <c r="D3882" i="9"/>
  <c r="C3882" i="9"/>
  <c r="B3882" i="9"/>
  <c r="G3881" i="9"/>
  <c r="F3881" i="9"/>
  <c r="E3881" i="9"/>
  <c r="D3881" i="9"/>
  <c r="C3881" i="9"/>
  <c r="B3881" i="9"/>
  <c r="G3880" i="9"/>
  <c r="F3880" i="9"/>
  <c r="E3880" i="9"/>
  <c r="D3880" i="9"/>
  <c r="C3880" i="9"/>
  <c r="B3880" i="9"/>
  <c r="G3879" i="9"/>
  <c r="F3879" i="9"/>
  <c r="E3879" i="9"/>
  <c r="D3879" i="9"/>
  <c r="C3879" i="9"/>
  <c r="B3879" i="9"/>
  <c r="G3878" i="9"/>
  <c r="F3878" i="9"/>
  <c r="E3878" i="9"/>
  <c r="D3878" i="9"/>
  <c r="C3878" i="9"/>
  <c r="B3878" i="9"/>
  <c r="G3877" i="9"/>
  <c r="F3877" i="9"/>
  <c r="E3877" i="9"/>
  <c r="D3877" i="9"/>
  <c r="C3877" i="9"/>
  <c r="B3877" i="9"/>
  <c r="U3877" i="9" s="1"/>
  <c r="G3876" i="9"/>
  <c r="F3876" i="9"/>
  <c r="E3876" i="9"/>
  <c r="D3876" i="9"/>
  <c r="C3876" i="9"/>
  <c r="B3876" i="9"/>
  <c r="U3876" i="9" s="1"/>
  <c r="G3875" i="9"/>
  <c r="F3875" i="9"/>
  <c r="E3875" i="9"/>
  <c r="D3875" i="9"/>
  <c r="C3875" i="9"/>
  <c r="B3875" i="9"/>
  <c r="G3874" i="9"/>
  <c r="F3874" i="9"/>
  <c r="E3874" i="9"/>
  <c r="D3874" i="9"/>
  <c r="C3874" i="9"/>
  <c r="B3874" i="9"/>
  <c r="G3873" i="9"/>
  <c r="F3873" i="9"/>
  <c r="E3873" i="9"/>
  <c r="D3873" i="9"/>
  <c r="C3873" i="9"/>
  <c r="B3873" i="9"/>
  <c r="G3872" i="9"/>
  <c r="F3872" i="9"/>
  <c r="E3872" i="9"/>
  <c r="D3872" i="9"/>
  <c r="C3872" i="9"/>
  <c r="B3872" i="9"/>
  <c r="G3871" i="9"/>
  <c r="F3871" i="9"/>
  <c r="E3871" i="9"/>
  <c r="D3871" i="9"/>
  <c r="C3871" i="9"/>
  <c r="B3871" i="9"/>
  <c r="G3870" i="9"/>
  <c r="F3870" i="9"/>
  <c r="E3870" i="9"/>
  <c r="D3870" i="9"/>
  <c r="C3870" i="9"/>
  <c r="B3870" i="9"/>
  <c r="G3869" i="9"/>
  <c r="F3869" i="9"/>
  <c r="E3869" i="9"/>
  <c r="D3869" i="9"/>
  <c r="C3869" i="9"/>
  <c r="B3869" i="9"/>
  <c r="G3868" i="9"/>
  <c r="F3868" i="9"/>
  <c r="E3868" i="9"/>
  <c r="D3868" i="9"/>
  <c r="C3868" i="9"/>
  <c r="B3868" i="9"/>
  <c r="G3867" i="9"/>
  <c r="F3867" i="9"/>
  <c r="E3867" i="9"/>
  <c r="D3867" i="9"/>
  <c r="C3867" i="9"/>
  <c r="B3867" i="9"/>
  <c r="G3866" i="9"/>
  <c r="F3866" i="9"/>
  <c r="E3866" i="9"/>
  <c r="D3866" i="9"/>
  <c r="C3866" i="9"/>
  <c r="B3866" i="9"/>
  <c r="G3865" i="9"/>
  <c r="F3865" i="9"/>
  <c r="E3865" i="9"/>
  <c r="D3865" i="9"/>
  <c r="C3865" i="9"/>
  <c r="B3865" i="9"/>
  <c r="G3864" i="9"/>
  <c r="F3864" i="9"/>
  <c r="E3864" i="9"/>
  <c r="D3864" i="9"/>
  <c r="C3864" i="9"/>
  <c r="B3864" i="9"/>
  <c r="U3864" i="9" s="1"/>
  <c r="G3863" i="9"/>
  <c r="F3863" i="9"/>
  <c r="E3863" i="9"/>
  <c r="D3863" i="9"/>
  <c r="C3863" i="9"/>
  <c r="B3863" i="9"/>
  <c r="G3862" i="9"/>
  <c r="F3862" i="9"/>
  <c r="E3862" i="9"/>
  <c r="D3862" i="9"/>
  <c r="C3862" i="9"/>
  <c r="B3862" i="9"/>
  <c r="U3862" i="9" s="1"/>
  <c r="G3861" i="9"/>
  <c r="F3861" i="9"/>
  <c r="E3861" i="9"/>
  <c r="D3861" i="9"/>
  <c r="C3861" i="9"/>
  <c r="B3861" i="9"/>
  <c r="G3860" i="9"/>
  <c r="F3860" i="9"/>
  <c r="E3860" i="9"/>
  <c r="D3860" i="9"/>
  <c r="C3860" i="9"/>
  <c r="B3860" i="9"/>
  <c r="G3859" i="9"/>
  <c r="F3859" i="9"/>
  <c r="E3859" i="9"/>
  <c r="D3859" i="9"/>
  <c r="C3859" i="9"/>
  <c r="B3859" i="9"/>
  <c r="G3858" i="9"/>
  <c r="F3858" i="9"/>
  <c r="E3858" i="9"/>
  <c r="D3858" i="9"/>
  <c r="C3858" i="9"/>
  <c r="B3858" i="9"/>
  <c r="G3857" i="9"/>
  <c r="F3857" i="9"/>
  <c r="E3857" i="9"/>
  <c r="D3857" i="9"/>
  <c r="C3857" i="9"/>
  <c r="B3857" i="9"/>
  <c r="G3856" i="9"/>
  <c r="F3856" i="9"/>
  <c r="E3856" i="9"/>
  <c r="D3856" i="9"/>
  <c r="C3856" i="9"/>
  <c r="B3856" i="9"/>
  <c r="G3855" i="9"/>
  <c r="F3855" i="9"/>
  <c r="E3855" i="9"/>
  <c r="D3855" i="9"/>
  <c r="C3855" i="9"/>
  <c r="B3855" i="9"/>
  <c r="G3854" i="9"/>
  <c r="F3854" i="9"/>
  <c r="E3854" i="9"/>
  <c r="D3854" i="9"/>
  <c r="C3854" i="9"/>
  <c r="B3854" i="9"/>
  <c r="G3853" i="9"/>
  <c r="F3853" i="9"/>
  <c r="E3853" i="9"/>
  <c r="D3853" i="9"/>
  <c r="C3853" i="9"/>
  <c r="B3853" i="9"/>
  <c r="G3852" i="9"/>
  <c r="F3852" i="9"/>
  <c r="E3852" i="9"/>
  <c r="D3852" i="9"/>
  <c r="C3852" i="9"/>
  <c r="B3852" i="9"/>
  <c r="U3852" i="9" s="1"/>
  <c r="G3851" i="9"/>
  <c r="F3851" i="9"/>
  <c r="E3851" i="9"/>
  <c r="D3851" i="9"/>
  <c r="C3851" i="9"/>
  <c r="B3851" i="9"/>
  <c r="G3850" i="9"/>
  <c r="F3850" i="9"/>
  <c r="E3850" i="9"/>
  <c r="D3850" i="9"/>
  <c r="C3850" i="9"/>
  <c r="B3850" i="9"/>
  <c r="G3849" i="9"/>
  <c r="F3849" i="9"/>
  <c r="E3849" i="9"/>
  <c r="D3849" i="9"/>
  <c r="C3849" i="9"/>
  <c r="B3849" i="9"/>
  <c r="U3849" i="9" s="1"/>
  <c r="G3848" i="9"/>
  <c r="F3848" i="9"/>
  <c r="E3848" i="9"/>
  <c r="D3848" i="9"/>
  <c r="C3848" i="9"/>
  <c r="B3848" i="9"/>
  <c r="G3847" i="9"/>
  <c r="F3847" i="9"/>
  <c r="E3847" i="9"/>
  <c r="D3847" i="9"/>
  <c r="C3847" i="9"/>
  <c r="B3847" i="9"/>
  <c r="G3846" i="9"/>
  <c r="F3846" i="9"/>
  <c r="E3846" i="9"/>
  <c r="D3846" i="9"/>
  <c r="C3846" i="9"/>
  <c r="B3846" i="9"/>
  <c r="G3845" i="9"/>
  <c r="F3845" i="9"/>
  <c r="E3845" i="9"/>
  <c r="D3845" i="9"/>
  <c r="C3845" i="9"/>
  <c r="B3845" i="9"/>
  <c r="G3844" i="9"/>
  <c r="F3844" i="9"/>
  <c r="E3844" i="9"/>
  <c r="D3844" i="9"/>
  <c r="C3844" i="9"/>
  <c r="B3844" i="9"/>
  <c r="G3843" i="9"/>
  <c r="F3843" i="9"/>
  <c r="E3843" i="9"/>
  <c r="D3843" i="9"/>
  <c r="C3843" i="9"/>
  <c r="B3843" i="9"/>
  <c r="G3842" i="9"/>
  <c r="F3842" i="9"/>
  <c r="E3842" i="9"/>
  <c r="D3842" i="9"/>
  <c r="C3842" i="9"/>
  <c r="B3842" i="9"/>
  <c r="G3841" i="9"/>
  <c r="F3841" i="9"/>
  <c r="E3841" i="9"/>
  <c r="D3841" i="9"/>
  <c r="C3841" i="9"/>
  <c r="B3841" i="9"/>
  <c r="G3840" i="9"/>
  <c r="F3840" i="9"/>
  <c r="E3840" i="9"/>
  <c r="D3840" i="9"/>
  <c r="C3840" i="9"/>
  <c r="B3840" i="9"/>
  <c r="G3839" i="9"/>
  <c r="F3839" i="9"/>
  <c r="E3839" i="9"/>
  <c r="D3839" i="9"/>
  <c r="C3839" i="9"/>
  <c r="B3839" i="9"/>
  <c r="G3838" i="9"/>
  <c r="F3838" i="9"/>
  <c r="E3838" i="9"/>
  <c r="D3838" i="9"/>
  <c r="C3838" i="9"/>
  <c r="B3838" i="9"/>
  <c r="U3838" i="9" s="1"/>
  <c r="G3837" i="9"/>
  <c r="F3837" i="9"/>
  <c r="E3837" i="9"/>
  <c r="D3837" i="9"/>
  <c r="C3837" i="9"/>
  <c r="B3837" i="9"/>
  <c r="U3837" i="9" s="1"/>
  <c r="G3836" i="9"/>
  <c r="F3836" i="9"/>
  <c r="E3836" i="9"/>
  <c r="D3836" i="9"/>
  <c r="C3836" i="9"/>
  <c r="B3836" i="9"/>
  <c r="G3835" i="9"/>
  <c r="F3835" i="9"/>
  <c r="E3835" i="9"/>
  <c r="D3835" i="9"/>
  <c r="C3835" i="9"/>
  <c r="B3835" i="9"/>
  <c r="G3834" i="9"/>
  <c r="F3834" i="9"/>
  <c r="E3834" i="9"/>
  <c r="D3834" i="9"/>
  <c r="C3834" i="9"/>
  <c r="B3834" i="9"/>
  <c r="G3833" i="9"/>
  <c r="F3833" i="9"/>
  <c r="E3833" i="9"/>
  <c r="D3833" i="9"/>
  <c r="C3833" i="9"/>
  <c r="B3833" i="9"/>
  <c r="G3832" i="9"/>
  <c r="F3832" i="9"/>
  <c r="E3832" i="9"/>
  <c r="D3832" i="9"/>
  <c r="C3832" i="9"/>
  <c r="B3832" i="9"/>
  <c r="G3831" i="9"/>
  <c r="F3831" i="9"/>
  <c r="E3831" i="9"/>
  <c r="D3831" i="9"/>
  <c r="C3831" i="9"/>
  <c r="B3831" i="9"/>
  <c r="G3830" i="9"/>
  <c r="F3830" i="9"/>
  <c r="E3830" i="9"/>
  <c r="D3830" i="9"/>
  <c r="C3830" i="9"/>
  <c r="B3830" i="9"/>
  <c r="G3829" i="9"/>
  <c r="F3829" i="9"/>
  <c r="E3829" i="9"/>
  <c r="D3829" i="9"/>
  <c r="C3829" i="9"/>
  <c r="B3829" i="9"/>
  <c r="G3828" i="9"/>
  <c r="F3828" i="9"/>
  <c r="E3828" i="9"/>
  <c r="D3828" i="9"/>
  <c r="C3828" i="9"/>
  <c r="B3828" i="9"/>
  <c r="G3827" i="9"/>
  <c r="F3827" i="9"/>
  <c r="E3827" i="9"/>
  <c r="D3827" i="9"/>
  <c r="C3827" i="9"/>
  <c r="B3827" i="9"/>
  <c r="G3826" i="9"/>
  <c r="F3826" i="9"/>
  <c r="E3826" i="9"/>
  <c r="D3826" i="9"/>
  <c r="C3826" i="9"/>
  <c r="B3826" i="9"/>
  <c r="G3825" i="9"/>
  <c r="F3825" i="9"/>
  <c r="E3825" i="9"/>
  <c r="D3825" i="9"/>
  <c r="C3825" i="9"/>
  <c r="B3825" i="9"/>
  <c r="U3825" i="9" s="1"/>
  <c r="G3824" i="9"/>
  <c r="F3824" i="9"/>
  <c r="E3824" i="9"/>
  <c r="D3824" i="9"/>
  <c r="C3824" i="9"/>
  <c r="B3824" i="9"/>
  <c r="U3824" i="9" s="1"/>
  <c r="G3823" i="9"/>
  <c r="F3823" i="9"/>
  <c r="E3823" i="9"/>
  <c r="D3823" i="9"/>
  <c r="C3823" i="9"/>
  <c r="B3823" i="9"/>
  <c r="G3822" i="9"/>
  <c r="F3822" i="9"/>
  <c r="E3822" i="9"/>
  <c r="D3822" i="9"/>
  <c r="C3822" i="9"/>
  <c r="B3822" i="9"/>
  <c r="G3821" i="9"/>
  <c r="F3821" i="9"/>
  <c r="E3821" i="9"/>
  <c r="D3821" i="9"/>
  <c r="C3821" i="9"/>
  <c r="B3821" i="9"/>
  <c r="G3820" i="9"/>
  <c r="F3820" i="9"/>
  <c r="E3820" i="9"/>
  <c r="D3820" i="9"/>
  <c r="C3820" i="9"/>
  <c r="B3820" i="9"/>
  <c r="G3819" i="9"/>
  <c r="F3819" i="9"/>
  <c r="E3819" i="9"/>
  <c r="D3819" i="9"/>
  <c r="C3819" i="9"/>
  <c r="B3819" i="9"/>
  <c r="G3818" i="9"/>
  <c r="F3818" i="9"/>
  <c r="E3818" i="9"/>
  <c r="D3818" i="9"/>
  <c r="C3818" i="9"/>
  <c r="B3818" i="9"/>
  <c r="G3817" i="9"/>
  <c r="F3817" i="9"/>
  <c r="E3817" i="9"/>
  <c r="D3817" i="9"/>
  <c r="C3817" i="9"/>
  <c r="B3817" i="9"/>
  <c r="G3816" i="9"/>
  <c r="F3816" i="9"/>
  <c r="E3816" i="9"/>
  <c r="D3816" i="9"/>
  <c r="C3816" i="9"/>
  <c r="B3816" i="9"/>
  <c r="G3815" i="9"/>
  <c r="F3815" i="9"/>
  <c r="E3815" i="9"/>
  <c r="D3815" i="9"/>
  <c r="C3815" i="9"/>
  <c r="B3815" i="9"/>
  <c r="G3814" i="9"/>
  <c r="F3814" i="9"/>
  <c r="E3814" i="9"/>
  <c r="D3814" i="9"/>
  <c r="C3814" i="9"/>
  <c r="B3814" i="9"/>
  <c r="G3813" i="9"/>
  <c r="F3813" i="9"/>
  <c r="E3813" i="9"/>
  <c r="D3813" i="9"/>
  <c r="C3813" i="9"/>
  <c r="B3813" i="9"/>
  <c r="U3813" i="9" s="1"/>
  <c r="G3812" i="9"/>
  <c r="F3812" i="9"/>
  <c r="E3812" i="9"/>
  <c r="D3812" i="9"/>
  <c r="C3812" i="9"/>
  <c r="B3812" i="9"/>
  <c r="U3812" i="9" s="1"/>
  <c r="G3811" i="9"/>
  <c r="F3811" i="9"/>
  <c r="E3811" i="9"/>
  <c r="D3811" i="9"/>
  <c r="C3811" i="9"/>
  <c r="B3811" i="9"/>
  <c r="G3810" i="9"/>
  <c r="F3810" i="9"/>
  <c r="E3810" i="9"/>
  <c r="D3810" i="9"/>
  <c r="C3810" i="9"/>
  <c r="B3810" i="9"/>
  <c r="G3809" i="9"/>
  <c r="F3809" i="9"/>
  <c r="E3809" i="9"/>
  <c r="D3809" i="9"/>
  <c r="C3809" i="9"/>
  <c r="B3809" i="9"/>
  <c r="G3808" i="9"/>
  <c r="F3808" i="9"/>
  <c r="E3808" i="9"/>
  <c r="D3808" i="9"/>
  <c r="C3808" i="9"/>
  <c r="B3808" i="9"/>
  <c r="G3807" i="9"/>
  <c r="F3807" i="9"/>
  <c r="E3807" i="9"/>
  <c r="D3807" i="9"/>
  <c r="C3807" i="9"/>
  <c r="B3807" i="9"/>
  <c r="G3806" i="9"/>
  <c r="F3806" i="9"/>
  <c r="E3806" i="9"/>
  <c r="D3806" i="9"/>
  <c r="C3806" i="9"/>
  <c r="B3806" i="9"/>
  <c r="G3805" i="9"/>
  <c r="F3805" i="9"/>
  <c r="E3805" i="9"/>
  <c r="D3805" i="9"/>
  <c r="C3805" i="9"/>
  <c r="B3805" i="9"/>
  <c r="G3804" i="9"/>
  <c r="F3804" i="9"/>
  <c r="E3804" i="9"/>
  <c r="D3804" i="9"/>
  <c r="C3804" i="9"/>
  <c r="B3804" i="9"/>
  <c r="G3803" i="9"/>
  <c r="F3803" i="9"/>
  <c r="E3803" i="9"/>
  <c r="D3803" i="9"/>
  <c r="C3803" i="9"/>
  <c r="B3803" i="9"/>
  <c r="G3802" i="9"/>
  <c r="F3802" i="9"/>
  <c r="E3802" i="9"/>
  <c r="D3802" i="9"/>
  <c r="C3802" i="9"/>
  <c r="B3802" i="9"/>
  <c r="G3801" i="9"/>
  <c r="F3801" i="9"/>
  <c r="E3801" i="9"/>
  <c r="D3801" i="9"/>
  <c r="C3801" i="9"/>
  <c r="B3801" i="9"/>
  <c r="G3800" i="9"/>
  <c r="F3800" i="9"/>
  <c r="E3800" i="9"/>
  <c r="D3800" i="9"/>
  <c r="C3800" i="9"/>
  <c r="B3800" i="9"/>
  <c r="U3800" i="9" s="1"/>
  <c r="G3799" i="9"/>
  <c r="F3799" i="9"/>
  <c r="E3799" i="9"/>
  <c r="D3799" i="9"/>
  <c r="C3799" i="9"/>
  <c r="B3799" i="9"/>
  <c r="G3798" i="9"/>
  <c r="F3798" i="9"/>
  <c r="E3798" i="9"/>
  <c r="D3798" i="9"/>
  <c r="C3798" i="9"/>
  <c r="B3798" i="9"/>
  <c r="U3798" i="9" s="1"/>
  <c r="G3797" i="9"/>
  <c r="F3797" i="9"/>
  <c r="E3797" i="9"/>
  <c r="D3797" i="9"/>
  <c r="C3797" i="9"/>
  <c r="B3797" i="9"/>
  <c r="G3796" i="9"/>
  <c r="F3796" i="9"/>
  <c r="E3796" i="9"/>
  <c r="D3796" i="9"/>
  <c r="C3796" i="9"/>
  <c r="B3796" i="9"/>
  <c r="G3795" i="9"/>
  <c r="F3795" i="9"/>
  <c r="E3795" i="9"/>
  <c r="D3795" i="9"/>
  <c r="C3795" i="9"/>
  <c r="B3795" i="9"/>
  <c r="G3794" i="9"/>
  <c r="F3794" i="9"/>
  <c r="E3794" i="9"/>
  <c r="D3794" i="9"/>
  <c r="C3794" i="9"/>
  <c r="B3794" i="9"/>
  <c r="G3793" i="9"/>
  <c r="F3793" i="9"/>
  <c r="E3793" i="9"/>
  <c r="D3793" i="9"/>
  <c r="C3793" i="9"/>
  <c r="B3793" i="9"/>
  <c r="G3792" i="9"/>
  <c r="F3792" i="9"/>
  <c r="E3792" i="9"/>
  <c r="D3792" i="9"/>
  <c r="C3792" i="9"/>
  <c r="B3792" i="9"/>
  <c r="G3791" i="9"/>
  <c r="F3791" i="9"/>
  <c r="E3791" i="9"/>
  <c r="D3791" i="9"/>
  <c r="C3791" i="9"/>
  <c r="B3791" i="9"/>
  <c r="G3790" i="9"/>
  <c r="F3790" i="9"/>
  <c r="E3790" i="9"/>
  <c r="D3790" i="9"/>
  <c r="C3790" i="9"/>
  <c r="B3790" i="9"/>
  <c r="G3789" i="9"/>
  <c r="F3789" i="9"/>
  <c r="E3789" i="9"/>
  <c r="D3789" i="9"/>
  <c r="C3789" i="9"/>
  <c r="B3789" i="9"/>
  <c r="G3788" i="9"/>
  <c r="F3788" i="9"/>
  <c r="E3788" i="9"/>
  <c r="D3788" i="9"/>
  <c r="C3788" i="9"/>
  <c r="B3788" i="9"/>
  <c r="U3788" i="9" s="1"/>
  <c r="G3787" i="9"/>
  <c r="F3787" i="9"/>
  <c r="E3787" i="9"/>
  <c r="D3787" i="9"/>
  <c r="C3787" i="9"/>
  <c r="B3787" i="9"/>
  <c r="G3786" i="9"/>
  <c r="F3786" i="9"/>
  <c r="E3786" i="9"/>
  <c r="D3786" i="9"/>
  <c r="C3786" i="9"/>
  <c r="B3786" i="9"/>
  <c r="G3785" i="9"/>
  <c r="F3785" i="9"/>
  <c r="E3785" i="9"/>
  <c r="D3785" i="9"/>
  <c r="C3785" i="9"/>
  <c r="B3785" i="9"/>
  <c r="U3785" i="9" s="1"/>
  <c r="G3784" i="9"/>
  <c r="F3784" i="9"/>
  <c r="E3784" i="9"/>
  <c r="D3784" i="9"/>
  <c r="C3784" i="9"/>
  <c r="B3784" i="9"/>
  <c r="G3783" i="9"/>
  <c r="F3783" i="9"/>
  <c r="E3783" i="9"/>
  <c r="D3783" i="9"/>
  <c r="C3783" i="9"/>
  <c r="B3783" i="9"/>
  <c r="G3782" i="9"/>
  <c r="F3782" i="9"/>
  <c r="E3782" i="9"/>
  <c r="D3782" i="9"/>
  <c r="C3782" i="9"/>
  <c r="B3782" i="9"/>
  <c r="G3781" i="9"/>
  <c r="F3781" i="9"/>
  <c r="E3781" i="9"/>
  <c r="D3781" i="9"/>
  <c r="C3781" i="9"/>
  <c r="B3781" i="9"/>
  <c r="G3780" i="9"/>
  <c r="F3780" i="9"/>
  <c r="E3780" i="9"/>
  <c r="D3780" i="9"/>
  <c r="C3780" i="9"/>
  <c r="B3780" i="9"/>
  <c r="G3779" i="9"/>
  <c r="F3779" i="9"/>
  <c r="E3779" i="9"/>
  <c r="D3779" i="9"/>
  <c r="C3779" i="9"/>
  <c r="B3779" i="9"/>
  <c r="G3778" i="9"/>
  <c r="F3778" i="9"/>
  <c r="E3778" i="9"/>
  <c r="D3778" i="9"/>
  <c r="C3778" i="9"/>
  <c r="B3778" i="9"/>
  <c r="G3777" i="9"/>
  <c r="F3777" i="9"/>
  <c r="E3777" i="9"/>
  <c r="D3777" i="9"/>
  <c r="C3777" i="9"/>
  <c r="B3777" i="9"/>
  <c r="G3776" i="9"/>
  <c r="F3776" i="9"/>
  <c r="E3776" i="9"/>
  <c r="D3776" i="9"/>
  <c r="C3776" i="9"/>
  <c r="B3776" i="9"/>
  <c r="G3775" i="9"/>
  <c r="F3775" i="9"/>
  <c r="E3775" i="9"/>
  <c r="D3775" i="9"/>
  <c r="C3775" i="9"/>
  <c r="B3775" i="9"/>
  <c r="G3774" i="9"/>
  <c r="F3774" i="9"/>
  <c r="E3774" i="9"/>
  <c r="D3774" i="9"/>
  <c r="C3774" i="9"/>
  <c r="B3774" i="9"/>
  <c r="U3774" i="9" s="1"/>
  <c r="G3773" i="9"/>
  <c r="F3773" i="9"/>
  <c r="E3773" i="9"/>
  <c r="D3773" i="9"/>
  <c r="C3773" i="9"/>
  <c r="B3773" i="9"/>
  <c r="U3773" i="9" s="1"/>
  <c r="G3772" i="9"/>
  <c r="F3772" i="9"/>
  <c r="E3772" i="9"/>
  <c r="D3772" i="9"/>
  <c r="C3772" i="9"/>
  <c r="B3772" i="9"/>
  <c r="G3771" i="9"/>
  <c r="F3771" i="9"/>
  <c r="E3771" i="9"/>
  <c r="D3771" i="9"/>
  <c r="C3771" i="9"/>
  <c r="B3771" i="9"/>
  <c r="G3770" i="9"/>
  <c r="F3770" i="9"/>
  <c r="E3770" i="9"/>
  <c r="D3770" i="9"/>
  <c r="C3770" i="9"/>
  <c r="B3770" i="9"/>
  <c r="G3769" i="9"/>
  <c r="F3769" i="9"/>
  <c r="E3769" i="9"/>
  <c r="D3769" i="9"/>
  <c r="C3769" i="9"/>
  <c r="B3769" i="9"/>
  <c r="G3768" i="9"/>
  <c r="F3768" i="9"/>
  <c r="E3768" i="9"/>
  <c r="D3768" i="9"/>
  <c r="C3768" i="9"/>
  <c r="B3768" i="9"/>
  <c r="G3767" i="9"/>
  <c r="F3767" i="9"/>
  <c r="E3767" i="9"/>
  <c r="D3767" i="9"/>
  <c r="C3767" i="9"/>
  <c r="B3767" i="9"/>
  <c r="G3766" i="9"/>
  <c r="F3766" i="9"/>
  <c r="E3766" i="9"/>
  <c r="D3766" i="9"/>
  <c r="C3766" i="9"/>
  <c r="B3766" i="9"/>
  <c r="G3765" i="9"/>
  <c r="F3765" i="9"/>
  <c r="E3765" i="9"/>
  <c r="D3765" i="9"/>
  <c r="C3765" i="9"/>
  <c r="B3765" i="9"/>
  <c r="G3764" i="9"/>
  <c r="F3764" i="9"/>
  <c r="E3764" i="9"/>
  <c r="D3764" i="9"/>
  <c r="C3764" i="9"/>
  <c r="B3764" i="9"/>
  <c r="G3763" i="9"/>
  <c r="F3763" i="9"/>
  <c r="E3763" i="9"/>
  <c r="D3763" i="9"/>
  <c r="C3763" i="9"/>
  <c r="B3763" i="9"/>
  <c r="G3762" i="9"/>
  <c r="F3762" i="9"/>
  <c r="E3762" i="9"/>
  <c r="D3762" i="9"/>
  <c r="C3762" i="9"/>
  <c r="B3762" i="9"/>
  <c r="G3761" i="9"/>
  <c r="F3761" i="9"/>
  <c r="E3761" i="9"/>
  <c r="D3761" i="9"/>
  <c r="C3761" i="9"/>
  <c r="B3761" i="9"/>
  <c r="U3761" i="9" s="1"/>
  <c r="G3760" i="9"/>
  <c r="F3760" i="9"/>
  <c r="E3760" i="9"/>
  <c r="D3760" i="9"/>
  <c r="C3760" i="9"/>
  <c r="B3760" i="9"/>
  <c r="U3760" i="9" s="1"/>
  <c r="G3759" i="9"/>
  <c r="F3759" i="9"/>
  <c r="E3759" i="9"/>
  <c r="D3759" i="9"/>
  <c r="C3759" i="9"/>
  <c r="B3759" i="9"/>
  <c r="G3758" i="9"/>
  <c r="F3758" i="9"/>
  <c r="E3758" i="9"/>
  <c r="D3758" i="9"/>
  <c r="C3758" i="9"/>
  <c r="B3758" i="9"/>
  <c r="G3757" i="9"/>
  <c r="F3757" i="9"/>
  <c r="E3757" i="9"/>
  <c r="D3757" i="9"/>
  <c r="C3757" i="9"/>
  <c r="B3757" i="9"/>
  <c r="G3756" i="9"/>
  <c r="F3756" i="9"/>
  <c r="E3756" i="9"/>
  <c r="D3756" i="9"/>
  <c r="C3756" i="9"/>
  <c r="B3756" i="9"/>
  <c r="G3755" i="9"/>
  <c r="F3755" i="9"/>
  <c r="E3755" i="9"/>
  <c r="D3755" i="9"/>
  <c r="C3755" i="9"/>
  <c r="B3755" i="9"/>
  <c r="G3754" i="9"/>
  <c r="F3754" i="9"/>
  <c r="E3754" i="9"/>
  <c r="D3754" i="9"/>
  <c r="C3754" i="9"/>
  <c r="B3754" i="9"/>
  <c r="G3753" i="9"/>
  <c r="F3753" i="9"/>
  <c r="E3753" i="9"/>
  <c r="D3753" i="9"/>
  <c r="C3753" i="9"/>
  <c r="B3753" i="9"/>
  <c r="G3752" i="9"/>
  <c r="F3752" i="9"/>
  <c r="E3752" i="9"/>
  <c r="D3752" i="9"/>
  <c r="C3752" i="9"/>
  <c r="B3752" i="9"/>
  <c r="G3751" i="9"/>
  <c r="F3751" i="9"/>
  <c r="E3751" i="9"/>
  <c r="D3751" i="9"/>
  <c r="C3751" i="9"/>
  <c r="B3751" i="9"/>
  <c r="G3750" i="9"/>
  <c r="F3750" i="9"/>
  <c r="E3750" i="9"/>
  <c r="D3750" i="9"/>
  <c r="C3750" i="9"/>
  <c r="B3750" i="9"/>
  <c r="G3749" i="9"/>
  <c r="F3749" i="9"/>
  <c r="E3749" i="9"/>
  <c r="D3749" i="9"/>
  <c r="C3749" i="9"/>
  <c r="B3749" i="9"/>
  <c r="U3749" i="9" s="1"/>
  <c r="G3748" i="9"/>
  <c r="F3748" i="9"/>
  <c r="E3748" i="9"/>
  <c r="D3748" i="9"/>
  <c r="C3748" i="9"/>
  <c r="B3748" i="9"/>
  <c r="U3748" i="9" s="1"/>
  <c r="G3747" i="9"/>
  <c r="F3747" i="9"/>
  <c r="E3747" i="9"/>
  <c r="D3747" i="9"/>
  <c r="C3747" i="9"/>
  <c r="B3747" i="9"/>
  <c r="G3746" i="9"/>
  <c r="F3746" i="9"/>
  <c r="E3746" i="9"/>
  <c r="D3746" i="9"/>
  <c r="C3746" i="9"/>
  <c r="B3746" i="9"/>
  <c r="G3745" i="9"/>
  <c r="F3745" i="9"/>
  <c r="E3745" i="9"/>
  <c r="D3745" i="9"/>
  <c r="C3745" i="9"/>
  <c r="B3745" i="9"/>
  <c r="G3744" i="9"/>
  <c r="F3744" i="9"/>
  <c r="E3744" i="9"/>
  <c r="D3744" i="9"/>
  <c r="C3744" i="9"/>
  <c r="B3744" i="9"/>
  <c r="G3743" i="9"/>
  <c r="F3743" i="9"/>
  <c r="E3743" i="9"/>
  <c r="D3743" i="9"/>
  <c r="C3743" i="9"/>
  <c r="B3743" i="9"/>
  <c r="G3742" i="9"/>
  <c r="F3742" i="9"/>
  <c r="E3742" i="9"/>
  <c r="D3742" i="9"/>
  <c r="C3742" i="9"/>
  <c r="B3742" i="9"/>
  <c r="G3741" i="9"/>
  <c r="F3741" i="9"/>
  <c r="E3741" i="9"/>
  <c r="D3741" i="9"/>
  <c r="C3741" i="9"/>
  <c r="B3741" i="9"/>
  <c r="G3740" i="9"/>
  <c r="F3740" i="9"/>
  <c r="E3740" i="9"/>
  <c r="D3740" i="9"/>
  <c r="C3740" i="9"/>
  <c r="B3740" i="9"/>
  <c r="G3739" i="9"/>
  <c r="F3739" i="9"/>
  <c r="E3739" i="9"/>
  <c r="D3739" i="9"/>
  <c r="C3739" i="9"/>
  <c r="B3739" i="9"/>
  <c r="G3738" i="9"/>
  <c r="F3738" i="9"/>
  <c r="E3738" i="9"/>
  <c r="D3738" i="9"/>
  <c r="C3738" i="9"/>
  <c r="B3738" i="9"/>
  <c r="G3737" i="9"/>
  <c r="F3737" i="9"/>
  <c r="E3737" i="9"/>
  <c r="D3737" i="9"/>
  <c r="C3737" i="9"/>
  <c r="B3737" i="9"/>
  <c r="G3736" i="9"/>
  <c r="F3736" i="9"/>
  <c r="E3736" i="9"/>
  <c r="D3736" i="9"/>
  <c r="C3736" i="9"/>
  <c r="B3736" i="9"/>
  <c r="U3736" i="9" s="1"/>
  <c r="G3735" i="9"/>
  <c r="F3735" i="9"/>
  <c r="E3735" i="9"/>
  <c r="D3735" i="9"/>
  <c r="C3735" i="9"/>
  <c r="B3735" i="9"/>
  <c r="G3734" i="9"/>
  <c r="F3734" i="9"/>
  <c r="E3734" i="9"/>
  <c r="D3734" i="9"/>
  <c r="C3734" i="9"/>
  <c r="B3734" i="9"/>
  <c r="U3734" i="9" s="1"/>
  <c r="G3733" i="9"/>
  <c r="F3733" i="9"/>
  <c r="E3733" i="9"/>
  <c r="D3733" i="9"/>
  <c r="C3733" i="9"/>
  <c r="B3733" i="9"/>
  <c r="G3732" i="9"/>
  <c r="F3732" i="9"/>
  <c r="E3732" i="9"/>
  <c r="D3732" i="9"/>
  <c r="C3732" i="9"/>
  <c r="B3732" i="9"/>
  <c r="G3731" i="9"/>
  <c r="F3731" i="9"/>
  <c r="E3731" i="9"/>
  <c r="D3731" i="9"/>
  <c r="C3731" i="9"/>
  <c r="B3731" i="9"/>
  <c r="G3730" i="9"/>
  <c r="F3730" i="9"/>
  <c r="E3730" i="9"/>
  <c r="D3730" i="9"/>
  <c r="C3730" i="9"/>
  <c r="B3730" i="9"/>
  <c r="G3729" i="9"/>
  <c r="F3729" i="9"/>
  <c r="E3729" i="9"/>
  <c r="D3729" i="9"/>
  <c r="C3729" i="9"/>
  <c r="B3729" i="9"/>
  <c r="G3728" i="9"/>
  <c r="F3728" i="9"/>
  <c r="E3728" i="9"/>
  <c r="D3728" i="9"/>
  <c r="C3728" i="9"/>
  <c r="B3728" i="9"/>
  <c r="G3727" i="9"/>
  <c r="F3727" i="9"/>
  <c r="E3727" i="9"/>
  <c r="D3727" i="9"/>
  <c r="C3727" i="9"/>
  <c r="B3727" i="9"/>
  <c r="G3726" i="9"/>
  <c r="F3726" i="9"/>
  <c r="E3726" i="9"/>
  <c r="D3726" i="9"/>
  <c r="C3726" i="9"/>
  <c r="B3726" i="9"/>
  <c r="G3725" i="9"/>
  <c r="F3725" i="9"/>
  <c r="E3725" i="9"/>
  <c r="D3725" i="9"/>
  <c r="C3725" i="9"/>
  <c r="B3725" i="9"/>
  <c r="G3724" i="9"/>
  <c r="F3724" i="9"/>
  <c r="E3724" i="9"/>
  <c r="D3724" i="9"/>
  <c r="C3724" i="9"/>
  <c r="B3724" i="9"/>
  <c r="U3724" i="9" s="1"/>
  <c r="G3723" i="9"/>
  <c r="F3723" i="9"/>
  <c r="E3723" i="9"/>
  <c r="D3723" i="9"/>
  <c r="C3723" i="9"/>
  <c r="B3723" i="9"/>
  <c r="G3722" i="9"/>
  <c r="F3722" i="9"/>
  <c r="E3722" i="9"/>
  <c r="D3722" i="9"/>
  <c r="C3722" i="9"/>
  <c r="B3722" i="9"/>
  <c r="G3721" i="9"/>
  <c r="F3721" i="9"/>
  <c r="E3721" i="9"/>
  <c r="D3721" i="9"/>
  <c r="C3721" i="9"/>
  <c r="B3721" i="9"/>
  <c r="U3721" i="9" s="1"/>
  <c r="G3720" i="9"/>
  <c r="F3720" i="9"/>
  <c r="E3720" i="9"/>
  <c r="D3720" i="9"/>
  <c r="C3720" i="9"/>
  <c r="B3720" i="9"/>
  <c r="G3719" i="9"/>
  <c r="F3719" i="9"/>
  <c r="E3719" i="9"/>
  <c r="D3719" i="9"/>
  <c r="C3719" i="9"/>
  <c r="B3719" i="9"/>
  <c r="G3718" i="9"/>
  <c r="F3718" i="9"/>
  <c r="E3718" i="9"/>
  <c r="D3718" i="9"/>
  <c r="C3718" i="9"/>
  <c r="B3718" i="9"/>
  <c r="G3717" i="9"/>
  <c r="F3717" i="9"/>
  <c r="E3717" i="9"/>
  <c r="D3717" i="9"/>
  <c r="C3717" i="9"/>
  <c r="B3717" i="9"/>
  <c r="G3716" i="9"/>
  <c r="F3716" i="9"/>
  <c r="E3716" i="9"/>
  <c r="D3716" i="9"/>
  <c r="C3716" i="9"/>
  <c r="B3716" i="9"/>
  <c r="G3715" i="9"/>
  <c r="F3715" i="9"/>
  <c r="E3715" i="9"/>
  <c r="D3715" i="9"/>
  <c r="C3715" i="9"/>
  <c r="B3715" i="9"/>
  <c r="G3714" i="9"/>
  <c r="F3714" i="9"/>
  <c r="E3714" i="9"/>
  <c r="D3714" i="9"/>
  <c r="C3714" i="9"/>
  <c r="B3714" i="9"/>
  <c r="G3713" i="9"/>
  <c r="F3713" i="9"/>
  <c r="E3713" i="9"/>
  <c r="D3713" i="9"/>
  <c r="C3713" i="9"/>
  <c r="B3713" i="9"/>
  <c r="G3712" i="9"/>
  <c r="F3712" i="9"/>
  <c r="E3712" i="9"/>
  <c r="D3712" i="9"/>
  <c r="C3712" i="9"/>
  <c r="B3712" i="9"/>
  <c r="G3711" i="9"/>
  <c r="F3711" i="9"/>
  <c r="E3711" i="9"/>
  <c r="D3711" i="9"/>
  <c r="C3711" i="9"/>
  <c r="B3711" i="9"/>
  <c r="G3710" i="9"/>
  <c r="F3710" i="9"/>
  <c r="E3710" i="9"/>
  <c r="D3710" i="9"/>
  <c r="C3710" i="9"/>
  <c r="B3710" i="9"/>
  <c r="U3710" i="9" s="1"/>
  <c r="G3709" i="9"/>
  <c r="F3709" i="9"/>
  <c r="E3709" i="9"/>
  <c r="D3709" i="9"/>
  <c r="C3709" i="9"/>
  <c r="B3709" i="9"/>
  <c r="U3709" i="9" s="1"/>
  <c r="G3708" i="9"/>
  <c r="F3708" i="9"/>
  <c r="E3708" i="9"/>
  <c r="D3708" i="9"/>
  <c r="C3708" i="9"/>
  <c r="B3708" i="9"/>
  <c r="G3707" i="9"/>
  <c r="F3707" i="9"/>
  <c r="E3707" i="9"/>
  <c r="D3707" i="9"/>
  <c r="C3707" i="9"/>
  <c r="B3707" i="9"/>
  <c r="G3706" i="9"/>
  <c r="F3706" i="9"/>
  <c r="E3706" i="9"/>
  <c r="D3706" i="9"/>
  <c r="C3706" i="9"/>
  <c r="B3706" i="9"/>
  <c r="G3705" i="9"/>
  <c r="F3705" i="9"/>
  <c r="E3705" i="9"/>
  <c r="D3705" i="9"/>
  <c r="C3705" i="9"/>
  <c r="B3705" i="9"/>
  <c r="G3704" i="9"/>
  <c r="F3704" i="9"/>
  <c r="E3704" i="9"/>
  <c r="D3704" i="9"/>
  <c r="C3704" i="9"/>
  <c r="B3704" i="9"/>
  <c r="G3703" i="9"/>
  <c r="F3703" i="9"/>
  <c r="E3703" i="9"/>
  <c r="D3703" i="9"/>
  <c r="C3703" i="9"/>
  <c r="B3703" i="9"/>
  <c r="G3702" i="9"/>
  <c r="F3702" i="9"/>
  <c r="E3702" i="9"/>
  <c r="D3702" i="9"/>
  <c r="C3702" i="9"/>
  <c r="B3702" i="9"/>
  <c r="G3701" i="9"/>
  <c r="F3701" i="9"/>
  <c r="E3701" i="9"/>
  <c r="D3701" i="9"/>
  <c r="C3701" i="9"/>
  <c r="B3701" i="9"/>
  <c r="G3700" i="9"/>
  <c r="F3700" i="9"/>
  <c r="E3700" i="9"/>
  <c r="D3700" i="9"/>
  <c r="C3700" i="9"/>
  <c r="B3700" i="9"/>
  <c r="G3699" i="9"/>
  <c r="F3699" i="9"/>
  <c r="E3699" i="9"/>
  <c r="D3699" i="9"/>
  <c r="C3699" i="9"/>
  <c r="B3699" i="9"/>
  <c r="G3698" i="9"/>
  <c r="F3698" i="9"/>
  <c r="E3698" i="9"/>
  <c r="D3698" i="9"/>
  <c r="C3698" i="9"/>
  <c r="B3698" i="9"/>
  <c r="G3697" i="9"/>
  <c r="F3697" i="9"/>
  <c r="E3697" i="9"/>
  <c r="D3697" i="9"/>
  <c r="C3697" i="9"/>
  <c r="B3697" i="9"/>
  <c r="U3697" i="9" s="1"/>
  <c r="G3696" i="9"/>
  <c r="F3696" i="9"/>
  <c r="E3696" i="9"/>
  <c r="D3696" i="9"/>
  <c r="C3696" i="9"/>
  <c r="B3696" i="9"/>
  <c r="U3696" i="9" s="1"/>
  <c r="G3695" i="9"/>
  <c r="F3695" i="9"/>
  <c r="E3695" i="9"/>
  <c r="D3695" i="9"/>
  <c r="C3695" i="9"/>
  <c r="B3695" i="9"/>
  <c r="G3694" i="9"/>
  <c r="F3694" i="9"/>
  <c r="E3694" i="9"/>
  <c r="D3694" i="9"/>
  <c r="C3694" i="9"/>
  <c r="B3694" i="9"/>
  <c r="G3693" i="9"/>
  <c r="F3693" i="9"/>
  <c r="E3693" i="9"/>
  <c r="D3693" i="9"/>
  <c r="C3693" i="9"/>
  <c r="B3693" i="9"/>
  <c r="G3692" i="9"/>
  <c r="F3692" i="9"/>
  <c r="E3692" i="9"/>
  <c r="D3692" i="9"/>
  <c r="C3692" i="9"/>
  <c r="B3692" i="9"/>
  <c r="G3691" i="9"/>
  <c r="F3691" i="9"/>
  <c r="E3691" i="9"/>
  <c r="D3691" i="9"/>
  <c r="C3691" i="9"/>
  <c r="B3691" i="9"/>
  <c r="G3690" i="9"/>
  <c r="F3690" i="9"/>
  <c r="E3690" i="9"/>
  <c r="D3690" i="9"/>
  <c r="C3690" i="9"/>
  <c r="B3690" i="9"/>
  <c r="G3689" i="9"/>
  <c r="F3689" i="9"/>
  <c r="E3689" i="9"/>
  <c r="D3689" i="9"/>
  <c r="C3689" i="9"/>
  <c r="B3689" i="9"/>
  <c r="G3688" i="9"/>
  <c r="F3688" i="9"/>
  <c r="E3688" i="9"/>
  <c r="D3688" i="9"/>
  <c r="C3688" i="9"/>
  <c r="B3688" i="9"/>
  <c r="G3687" i="9"/>
  <c r="F3687" i="9"/>
  <c r="E3687" i="9"/>
  <c r="D3687" i="9"/>
  <c r="C3687" i="9"/>
  <c r="B3687" i="9"/>
  <c r="G3686" i="9"/>
  <c r="F3686" i="9"/>
  <c r="E3686" i="9"/>
  <c r="D3686" i="9"/>
  <c r="C3686" i="9"/>
  <c r="B3686" i="9"/>
  <c r="G3685" i="9"/>
  <c r="F3685" i="9"/>
  <c r="E3685" i="9"/>
  <c r="D3685" i="9"/>
  <c r="C3685" i="9"/>
  <c r="B3685" i="9"/>
  <c r="U3685" i="9" s="1"/>
  <c r="G3684" i="9"/>
  <c r="F3684" i="9"/>
  <c r="E3684" i="9"/>
  <c r="D3684" i="9"/>
  <c r="C3684" i="9"/>
  <c r="B3684" i="9"/>
  <c r="U3684" i="9" s="1"/>
  <c r="G3683" i="9"/>
  <c r="F3683" i="9"/>
  <c r="E3683" i="9"/>
  <c r="D3683" i="9"/>
  <c r="C3683" i="9"/>
  <c r="B3683" i="9"/>
  <c r="G3682" i="9"/>
  <c r="F3682" i="9"/>
  <c r="E3682" i="9"/>
  <c r="D3682" i="9"/>
  <c r="C3682" i="9"/>
  <c r="B3682" i="9"/>
  <c r="G3681" i="9"/>
  <c r="F3681" i="9"/>
  <c r="E3681" i="9"/>
  <c r="D3681" i="9"/>
  <c r="C3681" i="9"/>
  <c r="B3681" i="9"/>
  <c r="G3680" i="9"/>
  <c r="F3680" i="9"/>
  <c r="E3680" i="9"/>
  <c r="D3680" i="9"/>
  <c r="C3680" i="9"/>
  <c r="B3680" i="9"/>
  <c r="G3679" i="9"/>
  <c r="F3679" i="9"/>
  <c r="E3679" i="9"/>
  <c r="D3679" i="9"/>
  <c r="C3679" i="9"/>
  <c r="B3679" i="9"/>
  <c r="G3678" i="9"/>
  <c r="F3678" i="9"/>
  <c r="E3678" i="9"/>
  <c r="D3678" i="9"/>
  <c r="C3678" i="9"/>
  <c r="B3678" i="9"/>
  <c r="G3677" i="9"/>
  <c r="F3677" i="9"/>
  <c r="E3677" i="9"/>
  <c r="D3677" i="9"/>
  <c r="C3677" i="9"/>
  <c r="B3677" i="9"/>
  <c r="G3676" i="9"/>
  <c r="F3676" i="9"/>
  <c r="E3676" i="9"/>
  <c r="D3676" i="9"/>
  <c r="C3676" i="9"/>
  <c r="B3676" i="9"/>
  <c r="G3675" i="9"/>
  <c r="F3675" i="9"/>
  <c r="E3675" i="9"/>
  <c r="D3675" i="9"/>
  <c r="C3675" i="9"/>
  <c r="B3675" i="9"/>
  <c r="G3674" i="9"/>
  <c r="F3674" i="9"/>
  <c r="E3674" i="9"/>
  <c r="D3674" i="9"/>
  <c r="C3674" i="9"/>
  <c r="B3674" i="9"/>
  <c r="G3673" i="9"/>
  <c r="F3673" i="9"/>
  <c r="E3673" i="9"/>
  <c r="D3673" i="9"/>
  <c r="C3673" i="9"/>
  <c r="B3673" i="9"/>
  <c r="G3672" i="9"/>
  <c r="F3672" i="9"/>
  <c r="E3672" i="9"/>
  <c r="D3672" i="9"/>
  <c r="C3672" i="9"/>
  <c r="B3672" i="9"/>
  <c r="U3672" i="9" s="1"/>
  <c r="G3671" i="9"/>
  <c r="F3671" i="9"/>
  <c r="E3671" i="9"/>
  <c r="D3671" i="9"/>
  <c r="C3671" i="9"/>
  <c r="B3671" i="9"/>
  <c r="G3670" i="9"/>
  <c r="F3670" i="9"/>
  <c r="E3670" i="9"/>
  <c r="D3670" i="9"/>
  <c r="C3670" i="9"/>
  <c r="B3670" i="9"/>
  <c r="U3670" i="9" s="1"/>
  <c r="G3669" i="9"/>
  <c r="F3669" i="9"/>
  <c r="E3669" i="9"/>
  <c r="D3669" i="9"/>
  <c r="C3669" i="9"/>
  <c r="B3669" i="9"/>
  <c r="G3668" i="9"/>
  <c r="F3668" i="9"/>
  <c r="E3668" i="9"/>
  <c r="D3668" i="9"/>
  <c r="C3668" i="9"/>
  <c r="B3668" i="9"/>
  <c r="G3667" i="9"/>
  <c r="F3667" i="9"/>
  <c r="E3667" i="9"/>
  <c r="D3667" i="9"/>
  <c r="C3667" i="9"/>
  <c r="B3667" i="9"/>
  <c r="G3666" i="9"/>
  <c r="F3666" i="9"/>
  <c r="E3666" i="9"/>
  <c r="D3666" i="9"/>
  <c r="C3666" i="9"/>
  <c r="B3666" i="9"/>
  <c r="G3665" i="9"/>
  <c r="F3665" i="9"/>
  <c r="E3665" i="9"/>
  <c r="D3665" i="9"/>
  <c r="C3665" i="9"/>
  <c r="B3665" i="9"/>
  <c r="G3664" i="9"/>
  <c r="F3664" i="9"/>
  <c r="E3664" i="9"/>
  <c r="D3664" i="9"/>
  <c r="C3664" i="9"/>
  <c r="B3664" i="9"/>
  <c r="G3663" i="9"/>
  <c r="F3663" i="9"/>
  <c r="E3663" i="9"/>
  <c r="D3663" i="9"/>
  <c r="C3663" i="9"/>
  <c r="B3663" i="9"/>
  <c r="G3662" i="9"/>
  <c r="F3662" i="9"/>
  <c r="E3662" i="9"/>
  <c r="D3662" i="9"/>
  <c r="C3662" i="9"/>
  <c r="B3662" i="9"/>
  <c r="G3661" i="9"/>
  <c r="F3661" i="9"/>
  <c r="E3661" i="9"/>
  <c r="D3661" i="9"/>
  <c r="C3661" i="9"/>
  <c r="B3661" i="9"/>
  <c r="G3660" i="9"/>
  <c r="F3660" i="9"/>
  <c r="E3660" i="9"/>
  <c r="D3660" i="9"/>
  <c r="C3660" i="9"/>
  <c r="B3660" i="9"/>
  <c r="U3660" i="9" s="1"/>
  <c r="G3659" i="9"/>
  <c r="F3659" i="9"/>
  <c r="E3659" i="9"/>
  <c r="D3659" i="9"/>
  <c r="C3659" i="9"/>
  <c r="B3659" i="9"/>
  <c r="G3658" i="9"/>
  <c r="F3658" i="9"/>
  <c r="E3658" i="9"/>
  <c r="D3658" i="9"/>
  <c r="C3658" i="9"/>
  <c r="B3658" i="9"/>
  <c r="G3657" i="9"/>
  <c r="F3657" i="9"/>
  <c r="E3657" i="9"/>
  <c r="D3657" i="9"/>
  <c r="C3657" i="9"/>
  <c r="B3657" i="9"/>
  <c r="U3657" i="9" s="1"/>
  <c r="G3656" i="9"/>
  <c r="F3656" i="9"/>
  <c r="E3656" i="9"/>
  <c r="D3656" i="9"/>
  <c r="C3656" i="9"/>
  <c r="B3656" i="9"/>
  <c r="G3655" i="9"/>
  <c r="F3655" i="9"/>
  <c r="E3655" i="9"/>
  <c r="D3655" i="9"/>
  <c r="C3655" i="9"/>
  <c r="B3655" i="9"/>
  <c r="G3654" i="9"/>
  <c r="F3654" i="9"/>
  <c r="E3654" i="9"/>
  <c r="D3654" i="9"/>
  <c r="C3654" i="9"/>
  <c r="B3654" i="9"/>
  <c r="G3653" i="9"/>
  <c r="F3653" i="9"/>
  <c r="E3653" i="9"/>
  <c r="D3653" i="9"/>
  <c r="C3653" i="9"/>
  <c r="B3653" i="9"/>
  <c r="G3652" i="9"/>
  <c r="F3652" i="9"/>
  <c r="E3652" i="9"/>
  <c r="D3652" i="9"/>
  <c r="C3652" i="9"/>
  <c r="B3652" i="9"/>
  <c r="G3651" i="9"/>
  <c r="F3651" i="9"/>
  <c r="E3651" i="9"/>
  <c r="D3651" i="9"/>
  <c r="C3651" i="9"/>
  <c r="B3651" i="9"/>
  <c r="G3650" i="9"/>
  <c r="F3650" i="9"/>
  <c r="E3650" i="9"/>
  <c r="D3650" i="9"/>
  <c r="C3650" i="9"/>
  <c r="B3650" i="9"/>
  <c r="G3649" i="9"/>
  <c r="F3649" i="9"/>
  <c r="E3649" i="9"/>
  <c r="D3649" i="9"/>
  <c r="C3649" i="9"/>
  <c r="B3649" i="9"/>
  <c r="G3648" i="9"/>
  <c r="F3648" i="9"/>
  <c r="E3648" i="9"/>
  <c r="D3648" i="9"/>
  <c r="C3648" i="9"/>
  <c r="B3648" i="9"/>
  <c r="G3647" i="9"/>
  <c r="F3647" i="9"/>
  <c r="E3647" i="9"/>
  <c r="D3647" i="9"/>
  <c r="C3647" i="9"/>
  <c r="B3647" i="9"/>
  <c r="G3646" i="9"/>
  <c r="F3646" i="9"/>
  <c r="E3646" i="9"/>
  <c r="D3646" i="9"/>
  <c r="C3646" i="9"/>
  <c r="B3646" i="9"/>
  <c r="U3646" i="9" s="1"/>
  <c r="G3645" i="9"/>
  <c r="F3645" i="9"/>
  <c r="E3645" i="9"/>
  <c r="D3645" i="9"/>
  <c r="C3645" i="9"/>
  <c r="B3645" i="9"/>
  <c r="U3645" i="9" s="1"/>
  <c r="G3644" i="9"/>
  <c r="F3644" i="9"/>
  <c r="E3644" i="9"/>
  <c r="D3644" i="9"/>
  <c r="C3644" i="9"/>
  <c r="B3644" i="9"/>
  <c r="G3643" i="9"/>
  <c r="F3643" i="9"/>
  <c r="E3643" i="9"/>
  <c r="D3643" i="9"/>
  <c r="C3643" i="9"/>
  <c r="B3643" i="9"/>
  <c r="G3642" i="9"/>
  <c r="F3642" i="9"/>
  <c r="E3642" i="9"/>
  <c r="D3642" i="9"/>
  <c r="C3642" i="9"/>
  <c r="B3642" i="9"/>
  <c r="G3641" i="9"/>
  <c r="F3641" i="9"/>
  <c r="E3641" i="9"/>
  <c r="D3641" i="9"/>
  <c r="C3641" i="9"/>
  <c r="B3641" i="9"/>
  <c r="G3640" i="9"/>
  <c r="F3640" i="9"/>
  <c r="E3640" i="9"/>
  <c r="D3640" i="9"/>
  <c r="C3640" i="9"/>
  <c r="B3640" i="9"/>
  <c r="G3639" i="9"/>
  <c r="F3639" i="9"/>
  <c r="E3639" i="9"/>
  <c r="D3639" i="9"/>
  <c r="C3639" i="9"/>
  <c r="B3639" i="9"/>
  <c r="G3638" i="9"/>
  <c r="F3638" i="9"/>
  <c r="E3638" i="9"/>
  <c r="D3638" i="9"/>
  <c r="C3638" i="9"/>
  <c r="B3638" i="9"/>
  <c r="G3637" i="9"/>
  <c r="F3637" i="9"/>
  <c r="E3637" i="9"/>
  <c r="D3637" i="9"/>
  <c r="C3637" i="9"/>
  <c r="B3637" i="9"/>
  <c r="G3636" i="9"/>
  <c r="F3636" i="9"/>
  <c r="E3636" i="9"/>
  <c r="D3636" i="9"/>
  <c r="C3636" i="9"/>
  <c r="B3636" i="9"/>
  <c r="G3635" i="9"/>
  <c r="F3635" i="9"/>
  <c r="E3635" i="9"/>
  <c r="D3635" i="9"/>
  <c r="C3635" i="9"/>
  <c r="B3635" i="9"/>
  <c r="G3634" i="9"/>
  <c r="F3634" i="9"/>
  <c r="E3634" i="9"/>
  <c r="D3634" i="9"/>
  <c r="C3634" i="9"/>
  <c r="B3634" i="9"/>
  <c r="G3633" i="9"/>
  <c r="F3633" i="9"/>
  <c r="E3633" i="9"/>
  <c r="D3633" i="9"/>
  <c r="C3633" i="9"/>
  <c r="B3633" i="9"/>
  <c r="U3633" i="9" s="1"/>
  <c r="G3632" i="9"/>
  <c r="F3632" i="9"/>
  <c r="E3632" i="9"/>
  <c r="D3632" i="9"/>
  <c r="C3632" i="9"/>
  <c r="B3632" i="9"/>
  <c r="U3632" i="9" s="1"/>
  <c r="G3631" i="9"/>
  <c r="F3631" i="9"/>
  <c r="E3631" i="9"/>
  <c r="D3631" i="9"/>
  <c r="C3631" i="9"/>
  <c r="B3631" i="9"/>
  <c r="G3630" i="9"/>
  <c r="F3630" i="9"/>
  <c r="E3630" i="9"/>
  <c r="D3630" i="9"/>
  <c r="C3630" i="9"/>
  <c r="B3630" i="9"/>
  <c r="G3629" i="9"/>
  <c r="F3629" i="9"/>
  <c r="E3629" i="9"/>
  <c r="D3629" i="9"/>
  <c r="C3629" i="9"/>
  <c r="B3629" i="9"/>
  <c r="G3628" i="9"/>
  <c r="F3628" i="9"/>
  <c r="E3628" i="9"/>
  <c r="D3628" i="9"/>
  <c r="C3628" i="9"/>
  <c r="B3628" i="9"/>
  <c r="G3627" i="9"/>
  <c r="F3627" i="9"/>
  <c r="E3627" i="9"/>
  <c r="D3627" i="9"/>
  <c r="C3627" i="9"/>
  <c r="B3627" i="9"/>
  <c r="G3626" i="9"/>
  <c r="F3626" i="9"/>
  <c r="E3626" i="9"/>
  <c r="D3626" i="9"/>
  <c r="C3626" i="9"/>
  <c r="B3626" i="9"/>
  <c r="G3625" i="9"/>
  <c r="F3625" i="9"/>
  <c r="E3625" i="9"/>
  <c r="D3625" i="9"/>
  <c r="C3625" i="9"/>
  <c r="B3625" i="9"/>
  <c r="G3624" i="9"/>
  <c r="F3624" i="9"/>
  <c r="E3624" i="9"/>
  <c r="D3624" i="9"/>
  <c r="C3624" i="9"/>
  <c r="B3624" i="9"/>
  <c r="G3623" i="9"/>
  <c r="F3623" i="9"/>
  <c r="E3623" i="9"/>
  <c r="D3623" i="9"/>
  <c r="C3623" i="9"/>
  <c r="B3623" i="9"/>
  <c r="G3622" i="9"/>
  <c r="F3622" i="9"/>
  <c r="E3622" i="9"/>
  <c r="D3622" i="9"/>
  <c r="C3622" i="9"/>
  <c r="B3622" i="9"/>
  <c r="G3621" i="9"/>
  <c r="F3621" i="9"/>
  <c r="E3621" i="9"/>
  <c r="D3621" i="9"/>
  <c r="C3621" i="9"/>
  <c r="B3621" i="9"/>
  <c r="U3621" i="9" s="1"/>
  <c r="G3620" i="9"/>
  <c r="F3620" i="9"/>
  <c r="E3620" i="9"/>
  <c r="D3620" i="9"/>
  <c r="C3620" i="9"/>
  <c r="B3620" i="9"/>
  <c r="U3620" i="9" s="1"/>
  <c r="G3619" i="9"/>
  <c r="F3619" i="9"/>
  <c r="E3619" i="9"/>
  <c r="D3619" i="9"/>
  <c r="C3619" i="9"/>
  <c r="B3619" i="9"/>
  <c r="G3618" i="9"/>
  <c r="F3618" i="9"/>
  <c r="E3618" i="9"/>
  <c r="D3618" i="9"/>
  <c r="C3618" i="9"/>
  <c r="B3618" i="9"/>
  <c r="G3617" i="9"/>
  <c r="F3617" i="9"/>
  <c r="E3617" i="9"/>
  <c r="D3617" i="9"/>
  <c r="C3617" i="9"/>
  <c r="B3617" i="9"/>
  <c r="G3616" i="9"/>
  <c r="F3616" i="9"/>
  <c r="E3616" i="9"/>
  <c r="D3616" i="9"/>
  <c r="C3616" i="9"/>
  <c r="B3616" i="9"/>
  <c r="G3615" i="9"/>
  <c r="F3615" i="9"/>
  <c r="E3615" i="9"/>
  <c r="D3615" i="9"/>
  <c r="C3615" i="9"/>
  <c r="B3615" i="9"/>
  <c r="G3614" i="9"/>
  <c r="F3614" i="9"/>
  <c r="E3614" i="9"/>
  <c r="D3614" i="9"/>
  <c r="C3614" i="9"/>
  <c r="B3614" i="9"/>
  <c r="G3613" i="9"/>
  <c r="F3613" i="9"/>
  <c r="E3613" i="9"/>
  <c r="D3613" i="9"/>
  <c r="C3613" i="9"/>
  <c r="B3613" i="9"/>
  <c r="G3612" i="9"/>
  <c r="F3612" i="9"/>
  <c r="E3612" i="9"/>
  <c r="D3612" i="9"/>
  <c r="C3612" i="9"/>
  <c r="B3612" i="9"/>
  <c r="G3611" i="9"/>
  <c r="F3611" i="9"/>
  <c r="E3611" i="9"/>
  <c r="D3611" i="9"/>
  <c r="C3611" i="9"/>
  <c r="B3611" i="9"/>
  <c r="G3610" i="9"/>
  <c r="F3610" i="9"/>
  <c r="E3610" i="9"/>
  <c r="D3610" i="9"/>
  <c r="C3610" i="9"/>
  <c r="B3610" i="9"/>
  <c r="G3609" i="9"/>
  <c r="F3609" i="9"/>
  <c r="E3609" i="9"/>
  <c r="D3609" i="9"/>
  <c r="C3609" i="9"/>
  <c r="B3609" i="9"/>
  <c r="G3608" i="9"/>
  <c r="F3608" i="9"/>
  <c r="E3608" i="9"/>
  <c r="D3608" i="9"/>
  <c r="C3608" i="9"/>
  <c r="B3608" i="9"/>
  <c r="U3608" i="9" s="1"/>
  <c r="G3607" i="9"/>
  <c r="F3607" i="9"/>
  <c r="E3607" i="9"/>
  <c r="D3607" i="9"/>
  <c r="C3607" i="9"/>
  <c r="B3607" i="9"/>
  <c r="G3606" i="9"/>
  <c r="F3606" i="9"/>
  <c r="E3606" i="9"/>
  <c r="D3606" i="9"/>
  <c r="C3606" i="9"/>
  <c r="B3606" i="9"/>
  <c r="U3606" i="9" s="1"/>
  <c r="G3605" i="9"/>
  <c r="F3605" i="9"/>
  <c r="E3605" i="9"/>
  <c r="D3605" i="9"/>
  <c r="C3605" i="9"/>
  <c r="B3605" i="9"/>
  <c r="G3604" i="9"/>
  <c r="F3604" i="9"/>
  <c r="E3604" i="9"/>
  <c r="D3604" i="9"/>
  <c r="C3604" i="9"/>
  <c r="B3604" i="9"/>
  <c r="G3603" i="9"/>
  <c r="F3603" i="9"/>
  <c r="E3603" i="9"/>
  <c r="D3603" i="9"/>
  <c r="C3603" i="9"/>
  <c r="B3603" i="9"/>
  <c r="G3602" i="9"/>
  <c r="F3602" i="9"/>
  <c r="E3602" i="9"/>
  <c r="D3602" i="9"/>
  <c r="C3602" i="9"/>
  <c r="B3602" i="9"/>
  <c r="G3601" i="9"/>
  <c r="F3601" i="9"/>
  <c r="E3601" i="9"/>
  <c r="D3601" i="9"/>
  <c r="C3601" i="9"/>
  <c r="B3601" i="9"/>
  <c r="G3600" i="9"/>
  <c r="F3600" i="9"/>
  <c r="E3600" i="9"/>
  <c r="D3600" i="9"/>
  <c r="C3600" i="9"/>
  <c r="B3600" i="9"/>
  <c r="G3599" i="9"/>
  <c r="F3599" i="9"/>
  <c r="E3599" i="9"/>
  <c r="D3599" i="9"/>
  <c r="C3599" i="9"/>
  <c r="B3599" i="9"/>
  <c r="G3598" i="9"/>
  <c r="F3598" i="9"/>
  <c r="E3598" i="9"/>
  <c r="D3598" i="9"/>
  <c r="C3598" i="9"/>
  <c r="B3598" i="9"/>
  <c r="G3597" i="9"/>
  <c r="F3597" i="9"/>
  <c r="E3597" i="9"/>
  <c r="D3597" i="9"/>
  <c r="C3597" i="9"/>
  <c r="B3597" i="9"/>
  <c r="G3596" i="9"/>
  <c r="F3596" i="9"/>
  <c r="E3596" i="9"/>
  <c r="D3596" i="9"/>
  <c r="C3596" i="9"/>
  <c r="B3596" i="9"/>
  <c r="U3596" i="9" s="1"/>
  <c r="G3595" i="9"/>
  <c r="F3595" i="9"/>
  <c r="E3595" i="9"/>
  <c r="D3595" i="9"/>
  <c r="C3595" i="9"/>
  <c r="B3595" i="9"/>
  <c r="G3594" i="9"/>
  <c r="F3594" i="9"/>
  <c r="E3594" i="9"/>
  <c r="D3594" i="9"/>
  <c r="C3594" i="9"/>
  <c r="B3594" i="9"/>
  <c r="G3593" i="9"/>
  <c r="F3593" i="9"/>
  <c r="E3593" i="9"/>
  <c r="D3593" i="9"/>
  <c r="C3593" i="9"/>
  <c r="B3593" i="9"/>
  <c r="U3593" i="9" s="1"/>
  <c r="G3592" i="9"/>
  <c r="F3592" i="9"/>
  <c r="E3592" i="9"/>
  <c r="D3592" i="9"/>
  <c r="C3592" i="9"/>
  <c r="B3592" i="9"/>
  <c r="G3591" i="9"/>
  <c r="F3591" i="9"/>
  <c r="E3591" i="9"/>
  <c r="D3591" i="9"/>
  <c r="C3591" i="9"/>
  <c r="B3591" i="9"/>
  <c r="G3590" i="9"/>
  <c r="F3590" i="9"/>
  <c r="E3590" i="9"/>
  <c r="D3590" i="9"/>
  <c r="C3590" i="9"/>
  <c r="B3590" i="9"/>
  <c r="G3589" i="9"/>
  <c r="F3589" i="9"/>
  <c r="E3589" i="9"/>
  <c r="D3589" i="9"/>
  <c r="C3589" i="9"/>
  <c r="B3589" i="9"/>
  <c r="G3588" i="9"/>
  <c r="F3588" i="9"/>
  <c r="E3588" i="9"/>
  <c r="D3588" i="9"/>
  <c r="C3588" i="9"/>
  <c r="B3588" i="9"/>
  <c r="G3587" i="9"/>
  <c r="F3587" i="9"/>
  <c r="E3587" i="9"/>
  <c r="D3587" i="9"/>
  <c r="C3587" i="9"/>
  <c r="B3587" i="9"/>
  <c r="G3586" i="9"/>
  <c r="F3586" i="9"/>
  <c r="E3586" i="9"/>
  <c r="D3586" i="9"/>
  <c r="C3586" i="9"/>
  <c r="B3586" i="9"/>
  <c r="G3585" i="9"/>
  <c r="F3585" i="9"/>
  <c r="E3585" i="9"/>
  <c r="D3585" i="9"/>
  <c r="C3585" i="9"/>
  <c r="B3585" i="9"/>
  <c r="G3584" i="9"/>
  <c r="F3584" i="9"/>
  <c r="E3584" i="9"/>
  <c r="D3584" i="9"/>
  <c r="C3584" i="9"/>
  <c r="B3584" i="9"/>
  <c r="G3583" i="9"/>
  <c r="F3583" i="9"/>
  <c r="E3583" i="9"/>
  <c r="D3583" i="9"/>
  <c r="C3583" i="9"/>
  <c r="B3583" i="9"/>
  <c r="G3582" i="9"/>
  <c r="F3582" i="9"/>
  <c r="E3582" i="9"/>
  <c r="D3582" i="9"/>
  <c r="C3582" i="9"/>
  <c r="B3582" i="9"/>
  <c r="U3582" i="9" s="1"/>
  <c r="G3581" i="9"/>
  <c r="F3581" i="9"/>
  <c r="E3581" i="9"/>
  <c r="D3581" i="9"/>
  <c r="C3581" i="9"/>
  <c r="B3581" i="9"/>
  <c r="U3581" i="9" s="1"/>
  <c r="G3580" i="9"/>
  <c r="F3580" i="9"/>
  <c r="E3580" i="9"/>
  <c r="D3580" i="9"/>
  <c r="C3580" i="9"/>
  <c r="B3580" i="9"/>
  <c r="G3579" i="9"/>
  <c r="F3579" i="9"/>
  <c r="E3579" i="9"/>
  <c r="D3579" i="9"/>
  <c r="C3579" i="9"/>
  <c r="B3579" i="9"/>
  <c r="G3578" i="9"/>
  <c r="F3578" i="9"/>
  <c r="E3578" i="9"/>
  <c r="D3578" i="9"/>
  <c r="C3578" i="9"/>
  <c r="B3578" i="9"/>
  <c r="G3577" i="9"/>
  <c r="F3577" i="9"/>
  <c r="E3577" i="9"/>
  <c r="D3577" i="9"/>
  <c r="C3577" i="9"/>
  <c r="B3577" i="9"/>
  <c r="G3576" i="9"/>
  <c r="F3576" i="9"/>
  <c r="E3576" i="9"/>
  <c r="D3576" i="9"/>
  <c r="C3576" i="9"/>
  <c r="B3576" i="9"/>
  <c r="G3575" i="9"/>
  <c r="F3575" i="9"/>
  <c r="E3575" i="9"/>
  <c r="D3575" i="9"/>
  <c r="C3575" i="9"/>
  <c r="B3575" i="9"/>
  <c r="G3574" i="9"/>
  <c r="F3574" i="9"/>
  <c r="E3574" i="9"/>
  <c r="D3574" i="9"/>
  <c r="C3574" i="9"/>
  <c r="B3574" i="9"/>
  <c r="G3573" i="9"/>
  <c r="F3573" i="9"/>
  <c r="E3573" i="9"/>
  <c r="D3573" i="9"/>
  <c r="C3573" i="9"/>
  <c r="B3573" i="9"/>
  <c r="G3572" i="9"/>
  <c r="F3572" i="9"/>
  <c r="E3572" i="9"/>
  <c r="D3572" i="9"/>
  <c r="C3572" i="9"/>
  <c r="B3572" i="9"/>
  <c r="G3571" i="9"/>
  <c r="F3571" i="9"/>
  <c r="E3571" i="9"/>
  <c r="D3571" i="9"/>
  <c r="C3571" i="9"/>
  <c r="B3571" i="9"/>
  <c r="G3570" i="9"/>
  <c r="F3570" i="9"/>
  <c r="E3570" i="9"/>
  <c r="D3570" i="9"/>
  <c r="C3570" i="9"/>
  <c r="B3570" i="9"/>
  <c r="G3569" i="9"/>
  <c r="F3569" i="9"/>
  <c r="E3569" i="9"/>
  <c r="D3569" i="9"/>
  <c r="C3569" i="9"/>
  <c r="B3569" i="9"/>
  <c r="U3569" i="9" s="1"/>
  <c r="G3568" i="9"/>
  <c r="F3568" i="9"/>
  <c r="E3568" i="9"/>
  <c r="D3568" i="9"/>
  <c r="C3568" i="9"/>
  <c r="B3568" i="9"/>
  <c r="U3568" i="9" s="1"/>
  <c r="G3567" i="9"/>
  <c r="F3567" i="9"/>
  <c r="E3567" i="9"/>
  <c r="D3567" i="9"/>
  <c r="C3567" i="9"/>
  <c r="B3567" i="9"/>
  <c r="G3566" i="9"/>
  <c r="F3566" i="9"/>
  <c r="E3566" i="9"/>
  <c r="D3566" i="9"/>
  <c r="C3566" i="9"/>
  <c r="B3566" i="9"/>
  <c r="G3565" i="9"/>
  <c r="F3565" i="9"/>
  <c r="E3565" i="9"/>
  <c r="D3565" i="9"/>
  <c r="C3565" i="9"/>
  <c r="B3565" i="9"/>
  <c r="G3564" i="9"/>
  <c r="F3564" i="9"/>
  <c r="E3564" i="9"/>
  <c r="D3564" i="9"/>
  <c r="C3564" i="9"/>
  <c r="B3564" i="9"/>
  <c r="G3563" i="9"/>
  <c r="F3563" i="9"/>
  <c r="E3563" i="9"/>
  <c r="D3563" i="9"/>
  <c r="C3563" i="9"/>
  <c r="B3563" i="9"/>
  <c r="G3562" i="9"/>
  <c r="F3562" i="9"/>
  <c r="E3562" i="9"/>
  <c r="D3562" i="9"/>
  <c r="C3562" i="9"/>
  <c r="B3562" i="9"/>
  <c r="G3561" i="9"/>
  <c r="F3561" i="9"/>
  <c r="E3561" i="9"/>
  <c r="D3561" i="9"/>
  <c r="C3561" i="9"/>
  <c r="B3561" i="9"/>
  <c r="G3560" i="9"/>
  <c r="F3560" i="9"/>
  <c r="E3560" i="9"/>
  <c r="D3560" i="9"/>
  <c r="C3560" i="9"/>
  <c r="B3560" i="9"/>
  <c r="G3559" i="9"/>
  <c r="F3559" i="9"/>
  <c r="E3559" i="9"/>
  <c r="D3559" i="9"/>
  <c r="C3559" i="9"/>
  <c r="B3559" i="9"/>
  <c r="G3558" i="9"/>
  <c r="F3558" i="9"/>
  <c r="E3558" i="9"/>
  <c r="D3558" i="9"/>
  <c r="C3558" i="9"/>
  <c r="B3558" i="9"/>
  <c r="G3557" i="9"/>
  <c r="F3557" i="9"/>
  <c r="E3557" i="9"/>
  <c r="D3557" i="9"/>
  <c r="C3557" i="9"/>
  <c r="B3557" i="9"/>
  <c r="U3557" i="9" s="1"/>
  <c r="G3556" i="9"/>
  <c r="F3556" i="9"/>
  <c r="E3556" i="9"/>
  <c r="D3556" i="9"/>
  <c r="C3556" i="9"/>
  <c r="B3556" i="9"/>
  <c r="U3556" i="9" s="1"/>
  <c r="G3555" i="9"/>
  <c r="F3555" i="9"/>
  <c r="E3555" i="9"/>
  <c r="D3555" i="9"/>
  <c r="C3555" i="9"/>
  <c r="B3555" i="9"/>
  <c r="G3554" i="9"/>
  <c r="F3554" i="9"/>
  <c r="E3554" i="9"/>
  <c r="D3554" i="9"/>
  <c r="C3554" i="9"/>
  <c r="B3554" i="9"/>
  <c r="G3553" i="9"/>
  <c r="F3553" i="9"/>
  <c r="E3553" i="9"/>
  <c r="D3553" i="9"/>
  <c r="C3553" i="9"/>
  <c r="B3553" i="9"/>
  <c r="G3552" i="9"/>
  <c r="F3552" i="9"/>
  <c r="E3552" i="9"/>
  <c r="D3552" i="9"/>
  <c r="C3552" i="9"/>
  <c r="B3552" i="9"/>
  <c r="G3551" i="9"/>
  <c r="F3551" i="9"/>
  <c r="E3551" i="9"/>
  <c r="D3551" i="9"/>
  <c r="C3551" i="9"/>
  <c r="B3551" i="9"/>
  <c r="G3550" i="9"/>
  <c r="F3550" i="9"/>
  <c r="E3550" i="9"/>
  <c r="D3550" i="9"/>
  <c r="C3550" i="9"/>
  <c r="B3550" i="9"/>
  <c r="G3549" i="9"/>
  <c r="F3549" i="9"/>
  <c r="E3549" i="9"/>
  <c r="D3549" i="9"/>
  <c r="C3549" i="9"/>
  <c r="B3549" i="9"/>
  <c r="G3548" i="9"/>
  <c r="F3548" i="9"/>
  <c r="E3548" i="9"/>
  <c r="D3548" i="9"/>
  <c r="C3548" i="9"/>
  <c r="B3548" i="9"/>
  <c r="G3547" i="9"/>
  <c r="F3547" i="9"/>
  <c r="E3547" i="9"/>
  <c r="D3547" i="9"/>
  <c r="C3547" i="9"/>
  <c r="B3547" i="9"/>
  <c r="G3546" i="9"/>
  <c r="F3546" i="9"/>
  <c r="E3546" i="9"/>
  <c r="D3546" i="9"/>
  <c r="C3546" i="9"/>
  <c r="B3546" i="9"/>
  <c r="G3545" i="9"/>
  <c r="F3545" i="9"/>
  <c r="E3545" i="9"/>
  <c r="D3545" i="9"/>
  <c r="C3545" i="9"/>
  <c r="B3545" i="9"/>
  <c r="G3544" i="9"/>
  <c r="F3544" i="9"/>
  <c r="E3544" i="9"/>
  <c r="D3544" i="9"/>
  <c r="C3544" i="9"/>
  <c r="B3544" i="9"/>
  <c r="U3544" i="9" s="1"/>
  <c r="G3543" i="9"/>
  <c r="F3543" i="9"/>
  <c r="E3543" i="9"/>
  <c r="D3543" i="9"/>
  <c r="C3543" i="9"/>
  <c r="B3543" i="9"/>
  <c r="G3542" i="9"/>
  <c r="F3542" i="9"/>
  <c r="E3542" i="9"/>
  <c r="D3542" i="9"/>
  <c r="C3542" i="9"/>
  <c r="B3542" i="9"/>
  <c r="U3542" i="9" s="1"/>
  <c r="G3541" i="9"/>
  <c r="F3541" i="9"/>
  <c r="E3541" i="9"/>
  <c r="D3541" i="9"/>
  <c r="C3541" i="9"/>
  <c r="B3541" i="9"/>
  <c r="G3540" i="9"/>
  <c r="F3540" i="9"/>
  <c r="E3540" i="9"/>
  <c r="D3540" i="9"/>
  <c r="C3540" i="9"/>
  <c r="B3540" i="9"/>
  <c r="G3539" i="9"/>
  <c r="F3539" i="9"/>
  <c r="E3539" i="9"/>
  <c r="D3539" i="9"/>
  <c r="C3539" i="9"/>
  <c r="B3539" i="9"/>
  <c r="G3538" i="9"/>
  <c r="F3538" i="9"/>
  <c r="E3538" i="9"/>
  <c r="D3538" i="9"/>
  <c r="C3538" i="9"/>
  <c r="B3538" i="9"/>
  <c r="G3537" i="9"/>
  <c r="F3537" i="9"/>
  <c r="E3537" i="9"/>
  <c r="D3537" i="9"/>
  <c r="C3537" i="9"/>
  <c r="B3537" i="9"/>
  <c r="G3536" i="9"/>
  <c r="F3536" i="9"/>
  <c r="E3536" i="9"/>
  <c r="D3536" i="9"/>
  <c r="C3536" i="9"/>
  <c r="B3536" i="9"/>
  <c r="G3535" i="9"/>
  <c r="F3535" i="9"/>
  <c r="E3535" i="9"/>
  <c r="D3535" i="9"/>
  <c r="C3535" i="9"/>
  <c r="B3535" i="9"/>
  <c r="G3534" i="9"/>
  <c r="F3534" i="9"/>
  <c r="E3534" i="9"/>
  <c r="D3534" i="9"/>
  <c r="C3534" i="9"/>
  <c r="B3534" i="9"/>
  <c r="G3533" i="9"/>
  <c r="F3533" i="9"/>
  <c r="E3533" i="9"/>
  <c r="D3533" i="9"/>
  <c r="C3533" i="9"/>
  <c r="B3533" i="9"/>
  <c r="G3532" i="9"/>
  <c r="F3532" i="9"/>
  <c r="E3532" i="9"/>
  <c r="D3532" i="9"/>
  <c r="C3532" i="9"/>
  <c r="B3532" i="9"/>
  <c r="U3532" i="9" s="1"/>
  <c r="G3531" i="9"/>
  <c r="F3531" i="9"/>
  <c r="E3531" i="9"/>
  <c r="D3531" i="9"/>
  <c r="C3531" i="9"/>
  <c r="B3531" i="9"/>
  <c r="G3530" i="9"/>
  <c r="F3530" i="9"/>
  <c r="E3530" i="9"/>
  <c r="D3530" i="9"/>
  <c r="C3530" i="9"/>
  <c r="B3530" i="9"/>
  <c r="G3529" i="9"/>
  <c r="F3529" i="9"/>
  <c r="E3529" i="9"/>
  <c r="D3529" i="9"/>
  <c r="C3529" i="9"/>
  <c r="B3529" i="9"/>
  <c r="U3529" i="9" s="1"/>
  <c r="G3528" i="9"/>
  <c r="F3528" i="9"/>
  <c r="E3528" i="9"/>
  <c r="D3528" i="9"/>
  <c r="C3528" i="9"/>
  <c r="B3528" i="9"/>
  <c r="G3527" i="9"/>
  <c r="F3527" i="9"/>
  <c r="E3527" i="9"/>
  <c r="D3527" i="9"/>
  <c r="C3527" i="9"/>
  <c r="B3527" i="9"/>
  <c r="G3526" i="9"/>
  <c r="F3526" i="9"/>
  <c r="E3526" i="9"/>
  <c r="D3526" i="9"/>
  <c r="C3526" i="9"/>
  <c r="B3526" i="9"/>
  <c r="G3525" i="9"/>
  <c r="F3525" i="9"/>
  <c r="E3525" i="9"/>
  <c r="D3525" i="9"/>
  <c r="C3525" i="9"/>
  <c r="B3525" i="9"/>
  <c r="G3524" i="9"/>
  <c r="F3524" i="9"/>
  <c r="E3524" i="9"/>
  <c r="D3524" i="9"/>
  <c r="C3524" i="9"/>
  <c r="B3524" i="9"/>
  <c r="G3523" i="9"/>
  <c r="F3523" i="9"/>
  <c r="E3523" i="9"/>
  <c r="D3523" i="9"/>
  <c r="C3523" i="9"/>
  <c r="B3523" i="9"/>
  <c r="G3522" i="9"/>
  <c r="F3522" i="9"/>
  <c r="E3522" i="9"/>
  <c r="D3522" i="9"/>
  <c r="C3522" i="9"/>
  <c r="B3522" i="9"/>
  <c r="G3521" i="9"/>
  <c r="F3521" i="9"/>
  <c r="E3521" i="9"/>
  <c r="D3521" i="9"/>
  <c r="C3521" i="9"/>
  <c r="B3521" i="9"/>
  <c r="G3520" i="9"/>
  <c r="F3520" i="9"/>
  <c r="E3520" i="9"/>
  <c r="D3520" i="9"/>
  <c r="C3520" i="9"/>
  <c r="B3520" i="9"/>
  <c r="G3519" i="9"/>
  <c r="F3519" i="9"/>
  <c r="E3519" i="9"/>
  <c r="D3519" i="9"/>
  <c r="C3519" i="9"/>
  <c r="B3519" i="9"/>
  <c r="G3518" i="9"/>
  <c r="F3518" i="9"/>
  <c r="E3518" i="9"/>
  <c r="D3518" i="9"/>
  <c r="C3518" i="9"/>
  <c r="B3518" i="9"/>
  <c r="U3518" i="9" s="1"/>
  <c r="G3517" i="9"/>
  <c r="F3517" i="9"/>
  <c r="E3517" i="9"/>
  <c r="D3517" i="9"/>
  <c r="C3517" i="9"/>
  <c r="B3517" i="9"/>
  <c r="U3517" i="9" s="1"/>
  <c r="G3516" i="9"/>
  <c r="F3516" i="9"/>
  <c r="E3516" i="9"/>
  <c r="D3516" i="9"/>
  <c r="C3516" i="9"/>
  <c r="B3516" i="9"/>
  <c r="G3515" i="9"/>
  <c r="F3515" i="9"/>
  <c r="E3515" i="9"/>
  <c r="D3515" i="9"/>
  <c r="C3515" i="9"/>
  <c r="B3515" i="9"/>
  <c r="G3514" i="9"/>
  <c r="F3514" i="9"/>
  <c r="E3514" i="9"/>
  <c r="D3514" i="9"/>
  <c r="C3514" i="9"/>
  <c r="B3514" i="9"/>
  <c r="G3513" i="9"/>
  <c r="F3513" i="9"/>
  <c r="E3513" i="9"/>
  <c r="D3513" i="9"/>
  <c r="C3513" i="9"/>
  <c r="B3513" i="9"/>
  <c r="G3512" i="9"/>
  <c r="F3512" i="9"/>
  <c r="E3512" i="9"/>
  <c r="D3512" i="9"/>
  <c r="C3512" i="9"/>
  <c r="B3512" i="9"/>
  <c r="G3511" i="9"/>
  <c r="F3511" i="9"/>
  <c r="E3511" i="9"/>
  <c r="D3511" i="9"/>
  <c r="C3511" i="9"/>
  <c r="B3511" i="9"/>
  <c r="G3510" i="9"/>
  <c r="F3510" i="9"/>
  <c r="E3510" i="9"/>
  <c r="D3510" i="9"/>
  <c r="C3510" i="9"/>
  <c r="B3510" i="9"/>
  <c r="G3509" i="9"/>
  <c r="F3509" i="9"/>
  <c r="E3509" i="9"/>
  <c r="D3509" i="9"/>
  <c r="C3509" i="9"/>
  <c r="B3509" i="9"/>
  <c r="G3508" i="9"/>
  <c r="F3508" i="9"/>
  <c r="E3508" i="9"/>
  <c r="D3508" i="9"/>
  <c r="C3508" i="9"/>
  <c r="B3508" i="9"/>
  <c r="G3507" i="9"/>
  <c r="F3507" i="9"/>
  <c r="E3507" i="9"/>
  <c r="D3507" i="9"/>
  <c r="C3507" i="9"/>
  <c r="B3507" i="9"/>
  <c r="G3506" i="9"/>
  <c r="F3506" i="9"/>
  <c r="E3506" i="9"/>
  <c r="D3506" i="9"/>
  <c r="C3506" i="9"/>
  <c r="B3506" i="9"/>
  <c r="G3505" i="9"/>
  <c r="F3505" i="9"/>
  <c r="E3505" i="9"/>
  <c r="D3505" i="9"/>
  <c r="C3505" i="9"/>
  <c r="B3505" i="9"/>
  <c r="U3505" i="9" s="1"/>
  <c r="G3504" i="9"/>
  <c r="F3504" i="9"/>
  <c r="E3504" i="9"/>
  <c r="D3504" i="9"/>
  <c r="C3504" i="9"/>
  <c r="B3504" i="9"/>
  <c r="U3504" i="9" s="1"/>
  <c r="G3503" i="9"/>
  <c r="F3503" i="9"/>
  <c r="E3503" i="9"/>
  <c r="D3503" i="9"/>
  <c r="C3503" i="9"/>
  <c r="B3503" i="9"/>
  <c r="G3502" i="9"/>
  <c r="F3502" i="9"/>
  <c r="E3502" i="9"/>
  <c r="D3502" i="9"/>
  <c r="C3502" i="9"/>
  <c r="B3502" i="9"/>
  <c r="G3501" i="9"/>
  <c r="F3501" i="9"/>
  <c r="E3501" i="9"/>
  <c r="D3501" i="9"/>
  <c r="C3501" i="9"/>
  <c r="B3501" i="9"/>
  <c r="G3500" i="9"/>
  <c r="F3500" i="9"/>
  <c r="E3500" i="9"/>
  <c r="D3500" i="9"/>
  <c r="C3500" i="9"/>
  <c r="B3500" i="9"/>
  <c r="G3499" i="9"/>
  <c r="F3499" i="9"/>
  <c r="E3499" i="9"/>
  <c r="D3499" i="9"/>
  <c r="C3499" i="9"/>
  <c r="B3499" i="9"/>
  <c r="G3498" i="9"/>
  <c r="F3498" i="9"/>
  <c r="E3498" i="9"/>
  <c r="D3498" i="9"/>
  <c r="C3498" i="9"/>
  <c r="B3498" i="9"/>
  <c r="G3497" i="9"/>
  <c r="F3497" i="9"/>
  <c r="E3497" i="9"/>
  <c r="D3497" i="9"/>
  <c r="C3497" i="9"/>
  <c r="B3497" i="9"/>
  <c r="G3496" i="9"/>
  <c r="F3496" i="9"/>
  <c r="E3496" i="9"/>
  <c r="D3496" i="9"/>
  <c r="C3496" i="9"/>
  <c r="B3496" i="9"/>
  <c r="G3495" i="9"/>
  <c r="F3495" i="9"/>
  <c r="E3495" i="9"/>
  <c r="D3495" i="9"/>
  <c r="C3495" i="9"/>
  <c r="B3495" i="9"/>
  <c r="G3494" i="9"/>
  <c r="F3494" i="9"/>
  <c r="E3494" i="9"/>
  <c r="D3494" i="9"/>
  <c r="C3494" i="9"/>
  <c r="B3494" i="9"/>
  <c r="G3493" i="9"/>
  <c r="F3493" i="9"/>
  <c r="E3493" i="9"/>
  <c r="D3493" i="9"/>
  <c r="C3493" i="9"/>
  <c r="B3493" i="9"/>
  <c r="U3493" i="9" s="1"/>
  <c r="G3492" i="9"/>
  <c r="F3492" i="9"/>
  <c r="E3492" i="9"/>
  <c r="D3492" i="9"/>
  <c r="C3492" i="9"/>
  <c r="B3492" i="9"/>
  <c r="U3492" i="9" s="1"/>
  <c r="G3491" i="9"/>
  <c r="F3491" i="9"/>
  <c r="E3491" i="9"/>
  <c r="D3491" i="9"/>
  <c r="C3491" i="9"/>
  <c r="B3491" i="9"/>
  <c r="G3490" i="9"/>
  <c r="F3490" i="9"/>
  <c r="E3490" i="9"/>
  <c r="D3490" i="9"/>
  <c r="C3490" i="9"/>
  <c r="B3490" i="9"/>
  <c r="G3489" i="9"/>
  <c r="F3489" i="9"/>
  <c r="E3489" i="9"/>
  <c r="D3489" i="9"/>
  <c r="C3489" i="9"/>
  <c r="B3489" i="9"/>
  <c r="G3488" i="9"/>
  <c r="F3488" i="9"/>
  <c r="E3488" i="9"/>
  <c r="D3488" i="9"/>
  <c r="C3488" i="9"/>
  <c r="B3488" i="9"/>
  <c r="G3487" i="9"/>
  <c r="F3487" i="9"/>
  <c r="E3487" i="9"/>
  <c r="D3487" i="9"/>
  <c r="C3487" i="9"/>
  <c r="B3487" i="9"/>
  <c r="G3486" i="9"/>
  <c r="F3486" i="9"/>
  <c r="E3486" i="9"/>
  <c r="D3486" i="9"/>
  <c r="C3486" i="9"/>
  <c r="B3486" i="9"/>
  <c r="G3485" i="9"/>
  <c r="F3485" i="9"/>
  <c r="E3485" i="9"/>
  <c r="D3485" i="9"/>
  <c r="C3485" i="9"/>
  <c r="B3485" i="9"/>
  <c r="G3484" i="9"/>
  <c r="F3484" i="9"/>
  <c r="E3484" i="9"/>
  <c r="D3484" i="9"/>
  <c r="C3484" i="9"/>
  <c r="B3484" i="9"/>
  <c r="G3483" i="9"/>
  <c r="F3483" i="9"/>
  <c r="E3483" i="9"/>
  <c r="D3483" i="9"/>
  <c r="C3483" i="9"/>
  <c r="B3483" i="9"/>
  <c r="G3482" i="9"/>
  <c r="F3482" i="9"/>
  <c r="E3482" i="9"/>
  <c r="D3482" i="9"/>
  <c r="C3482" i="9"/>
  <c r="B3482" i="9"/>
  <c r="G3481" i="9"/>
  <c r="F3481" i="9"/>
  <c r="E3481" i="9"/>
  <c r="D3481" i="9"/>
  <c r="C3481" i="9"/>
  <c r="B3481" i="9"/>
  <c r="G3480" i="9"/>
  <c r="F3480" i="9"/>
  <c r="E3480" i="9"/>
  <c r="D3480" i="9"/>
  <c r="C3480" i="9"/>
  <c r="B3480" i="9"/>
  <c r="U3480" i="9" s="1"/>
  <c r="G3479" i="9"/>
  <c r="F3479" i="9"/>
  <c r="E3479" i="9"/>
  <c r="D3479" i="9"/>
  <c r="C3479" i="9"/>
  <c r="B3479" i="9"/>
  <c r="G3478" i="9"/>
  <c r="F3478" i="9"/>
  <c r="E3478" i="9"/>
  <c r="D3478" i="9"/>
  <c r="C3478" i="9"/>
  <c r="B3478" i="9"/>
  <c r="U3478" i="9" s="1"/>
  <c r="G3477" i="9"/>
  <c r="F3477" i="9"/>
  <c r="E3477" i="9"/>
  <c r="D3477" i="9"/>
  <c r="C3477" i="9"/>
  <c r="B3477" i="9"/>
  <c r="G3476" i="9"/>
  <c r="F3476" i="9"/>
  <c r="E3476" i="9"/>
  <c r="D3476" i="9"/>
  <c r="C3476" i="9"/>
  <c r="B3476" i="9"/>
  <c r="G3475" i="9"/>
  <c r="F3475" i="9"/>
  <c r="E3475" i="9"/>
  <c r="D3475" i="9"/>
  <c r="C3475" i="9"/>
  <c r="B3475" i="9"/>
  <c r="G3474" i="9"/>
  <c r="F3474" i="9"/>
  <c r="E3474" i="9"/>
  <c r="D3474" i="9"/>
  <c r="C3474" i="9"/>
  <c r="B3474" i="9"/>
  <c r="G3473" i="9"/>
  <c r="F3473" i="9"/>
  <c r="E3473" i="9"/>
  <c r="D3473" i="9"/>
  <c r="C3473" i="9"/>
  <c r="B3473" i="9"/>
  <c r="G3472" i="9"/>
  <c r="F3472" i="9"/>
  <c r="E3472" i="9"/>
  <c r="D3472" i="9"/>
  <c r="C3472" i="9"/>
  <c r="B3472" i="9"/>
  <c r="G3471" i="9"/>
  <c r="F3471" i="9"/>
  <c r="E3471" i="9"/>
  <c r="D3471" i="9"/>
  <c r="C3471" i="9"/>
  <c r="B3471" i="9"/>
  <c r="G3470" i="9"/>
  <c r="F3470" i="9"/>
  <c r="E3470" i="9"/>
  <c r="D3470" i="9"/>
  <c r="C3470" i="9"/>
  <c r="B3470" i="9"/>
  <c r="G3469" i="9"/>
  <c r="F3469" i="9"/>
  <c r="E3469" i="9"/>
  <c r="D3469" i="9"/>
  <c r="C3469" i="9"/>
  <c r="B3469" i="9"/>
  <c r="G3468" i="9"/>
  <c r="F3468" i="9"/>
  <c r="E3468" i="9"/>
  <c r="D3468" i="9"/>
  <c r="C3468" i="9"/>
  <c r="B3468" i="9"/>
  <c r="U3468" i="9" s="1"/>
  <c r="G3467" i="9"/>
  <c r="F3467" i="9"/>
  <c r="E3467" i="9"/>
  <c r="D3467" i="9"/>
  <c r="C3467" i="9"/>
  <c r="B3467" i="9"/>
  <c r="G3466" i="9"/>
  <c r="F3466" i="9"/>
  <c r="E3466" i="9"/>
  <c r="D3466" i="9"/>
  <c r="C3466" i="9"/>
  <c r="B3466" i="9"/>
  <c r="G3465" i="9"/>
  <c r="F3465" i="9"/>
  <c r="E3465" i="9"/>
  <c r="D3465" i="9"/>
  <c r="C3465" i="9"/>
  <c r="B3465" i="9"/>
  <c r="U3465" i="9" s="1"/>
  <c r="G3464" i="9"/>
  <c r="F3464" i="9"/>
  <c r="E3464" i="9"/>
  <c r="D3464" i="9"/>
  <c r="C3464" i="9"/>
  <c r="B3464" i="9"/>
  <c r="G3463" i="9"/>
  <c r="F3463" i="9"/>
  <c r="E3463" i="9"/>
  <c r="D3463" i="9"/>
  <c r="C3463" i="9"/>
  <c r="B3463" i="9"/>
  <c r="G3462" i="9"/>
  <c r="F3462" i="9"/>
  <c r="E3462" i="9"/>
  <c r="D3462" i="9"/>
  <c r="C3462" i="9"/>
  <c r="B3462" i="9"/>
  <c r="G3461" i="9"/>
  <c r="F3461" i="9"/>
  <c r="E3461" i="9"/>
  <c r="D3461" i="9"/>
  <c r="C3461" i="9"/>
  <c r="B3461" i="9"/>
  <c r="G3460" i="9"/>
  <c r="F3460" i="9"/>
  <c r="E3460" i="9"/>
  <c r="D3460" i="9"/>
  <c r="C3460" i="9"/>
  <c r="B3460" i="9"/>
  <c r="G3459" i="9"/>
  <c r="F3459" i="9"/>
  <c r="E3459" i="9"/>
  <c r="D3459" i="9"/>
  <c r="C3459" i="9"/>
  <c r="B3459" i="9"/>
  <c r="G3458" i="9"/>
  <c r="F3458" i="9"/>
  <c r="E3458" i="9"/>
  <c r="D3458" i="9"/>
  <c r="C3458" i="9"/>
  <c r="B3458" i="9"/>
  <c r="G3457" i="9"/>
  <c r="F3457" i="9"/>
  <c r="E3457" i="9"/>
  <c r="D3457" i="9"/>
  <c r="C3457" i="9"/>
  <c r="B3457" i="9"/>
  <c r="G3456" i="9"/>
  <c r="F3456" i="9"/>
  <c r="E3456" i="9"/>
  <c r="D3456" i="9"/>
  <c r="C3456" i="9"/>
  <c r="B3456" i="9"/>
  <c r="G3455" i="9"/>
  <c r="F3455" i="9"/>
  <c r="E3455" i="9"/>
  <c r="D3455" i="9"/>
  <c r="C3455" i="9"/>
  <c r="B3455" i="9"/>
  <c r="G3454" i="9"/>
  <c r="F3454" i="9"/>
  <c r="E3454" i="9"/>
  <c r="D3454" i="9"/>
  <c r="C3454" i="9"/>
  <c r="B3454" i="9"/>
  <c r="U3454" i="9" s="1"/>
  <c r="G3453" i="9"/>
  <c r="F3453" i="9"/>
  <c r="E3453" i="9"/>
  <c r="D3453" i="9"/>
  <c r="C3453" i="9"/>
  <c r="B3453" i="9"/>
  <c r="U3453" i="9" s="1"/>
  <c r="G3452" i="9"/>
  <c r="F3452" i="9"/>
  <c r="E3452" i="9"/>
  <c r="D3452" i="9"/>
  <c r="C3452" i="9"/>
  <c r="B3452" i="9"/>
  <c r="G3451" i="9"/>
  <c r="F3451" i="9"/>
  <c r="E3451" i="9"/>
  <c r="D3451" i="9"/>
  <c r="C3451" i="9"/>
  <c r="B3451" i="9"/>
  <c r="G3450" i="9"/>
  <c r="F3450" i="9"/>
  <c r="E3450" i="9"/>
  <c r="D3450" i="9"/>
  <c r="C3450" i="9"/>
  <c r="B3450" i="9"/>
  <c r="G3449" i="9"/>
  <c r="F3449" i="9"/>
  <c r="E3449" i="9"/>
  <c r="D3449" i="9"/>
  <c r="C3449" i="9"/>
  <c r="B3449" i="9"/>
  <c r="G3448" i="9"/>
  <c r="F3448" i="9"/>
  <c r="E3448" i="9"/>
  <c r="D3448" i="9"/>
  <c r="C3448" i="9"/>
  <c r="B3448" i="9"/>
  <c r="G3447" i="9"/>
  <c r="F3447" i="9"/>
  <c r="E3447" i="9"/>
  <c r="D3447" i="9"/>
  <c r="C3447" i="9"/>
  <c r="B3447" i="9"/>
  <c r="G3446" i="9"/>
  <c r="F3446" i="9"/>
  <c r="E3446" i="9"/>
  <c r="D3446" i="9"/>
  <c r="C3446" i="9"/>
  <c r="B3446" i="9"/>
  <c r="G3445" i="9"/>
  <c r="F3445" i="9"/>
  <c r="E3445" i="9"/>
  <c r="D3445" i="9"/>
  <c r="C3445" i="9"/>
  <c r="B3445" i="9"/>
  <c r="G3444" i="9"/>
  <c r="F3444" i="9"/>
  <c r="E3444" i="9"/>
  <c r="D3444" i="9"/>
  <c r="C3444" i="9"/>
  <c r="B3444" i="9"/>
  <c r="G3443" i="9"/>
  <c r="F3443" i="9"/>
  <c r="E3443" i="9"/>
  <c r="D3443" i="9"/>
  <c r="C3443" i="9"/>
  <c r="B3443" i="9"/>
  <c r="G3442" i="9"/>
  <c r="F3442" i="9"/>
  <c r="E3442" i="9"/>
  <c r="D3442" i="9"/>
  <c r="C3442" i="9"/>
  <c r="B3442" i="9"/>
  <c r="G3441" i="9"/>
  <c r="F3441" i="9"/>
  <c r="E3441" i="9"/>
  <c r="D3441" i="9"/>
  <c r="C3441" i="9"/>
  <c r="B3441" i="9"/>
  <c r="U3441" i="9" s="1"/>
  <c r="G3440" i="9"/>
  <c r="F3440" i="9"/>
  <c r="E3440" i="9"/>
  <c r="D3440" i="9"/>
  <c r="C3440" i="9"/>
  <c r="B3440" i="9"/>
  <c r="U3440" i="9" s="1"/>
  <c r="G3439" i="9"/>
  <c r="F3439" i="9"/>
  <c r="E3439" i="9"/>
  <c r="D3439" i="9"/>
  <c r="C3439" i="9"/>
  <c r="B3439" i="9"/>
  <c r="G3438" i="9"/>
  <c r="F3438" i="9"/>
  <c r="E3438" i="9"/>
  <c r="D3438" i="9"/>
  <c r="C3438" i="9"/>
  <c r="B3438" i="9"/>
  <c r="G3437" i="9"/>
  <c r="F3437" i="9"/>
  <c r="E3437" i="9"/>
  <c r="D3437" i="9"/>
  <c r="C3437" i="9"/>
  <c r="B3437" i="9"/>
  <c r="G3436" i="9"/>
  <c r="F3436" i="9"/>
  <c r="E3436" i="9"/>
  <c r="D3436" i="9"/>
  <c r="C3436" i="9"/>
  <c r="B3436" i="9"/>
  <c r="G3435" i="9"/>
  <c r="F3435" i="9"/>
  <c r="E3435" i="9"/>
  <c r="D3435" i="9"/>
  <c r="C3435" i="9"/>
  <c r="B3435" i="9"/>
  <c r="G3434" i="9"/>
  <c r="F3434" i="9"/>
  <c r="E3434" i="9"/>
  <c r="D3434" i="9"/>
  <c r="C3434" i="9"/>
  <c r="B3434" i="9"/>
  <c r="G3433" i="9"/>
  <c r="F3433" i="9"/>
  <c r="E3433" i="9"/>
  <c r="D3433" i="9"/>
  <c r="C3433" i="9"/>
  <c r="B3433" i="9"/>
  <c r="G3432" i="9"/>
  <c r="F3432" i="9"/>
  <c r="E3432" i="9"/>
  <c r="D3432" i="9"/>
  <c r="C3432" i="9"/>
  <c r="B3432" i="9"/>
  <c r="G3431" i="9"/>
  <c r="F3431" i="9"/>
  <c r="E3431" i="9"/>
  <c r="D3431" i="9"/>
  <c r="C3431" i="9"/>
  <c r="B3431" i="9"/>
  <c r="G3430" i="9"/>
  <c r="F3430" i="9"/>
  <c r="E3430" i="9"/>
  <c r="D3430" i="9"/>
  <c r="C3430" i="9"/>
  <c r="B3430" i="9"/>
  <c r="G3429" i="9"/>
  <c r="F3429" i="9"/>
  <c r="E3429" i="9"/>
  <c r="D3429" i="9"/>
  <c r="C3429" i="9"/>
  <c r="B3429" i="9"/>
  <c r="U3429" i="9" s="1"/>
  <c r="G3428" i="9"/>
  <c r="F3428" i="9"/>
  <c r="E3428" i="9"/>
  <c r="D3428" i="9"/>
  <c r="C3428" i="9"/>
  <c r="B3428" i="9"/>
  <c r="U3428" i="9" s="1"/>
  <c r="G3427" i="9"/>
  <c r="F3427" i="9"/>
  <c r="E3427" i="9"/>
  <c r="D3427" i="9"/>
  <c r="C3427" i="9"/>
  <c r="B3427" i="9"/>
  <c r="G3426" i="9"/>
  <c r="F3426" i="9"/>
  <c r="E3426" i="9"/>
  <c r="D3426" i="9"/>
  <c r="C3426" i="9"/>
  <c r="B3426" i="9"/>
  <c r="G3425" i="9"/>
  <c r="F3425" i="9"/>
  <c r="E3425" i="9"/>
  <c r="D3425" i="9"/>
  <c r="C3425" i="9"/>
  <c r="B3425" i="9"/>
  <c r="G3424" i="9"/>
  <c r="F3424" i="9"/>
  <c r="E3424" i="9"/>
  <c r="D3424" i="9"/>
  <c r="C3424" i="9"/>
  <c r="B3424" i="9"/>
  <c r="G3423" i="9"/>
  <c r="F3423" i="9"/>
  <c r="E3423" i="9"/>
  <c r="D3423" i="9"/>
  <c r="C3423" i="9"/>
  <c r="B3423" i="9"/>
  <c r="G3422" i="9"/>
  <c r="F3422" i="9"/>
  <c r="E3422" i="9"/>
  <c r="D3422" i="9"/>
  <c r="C3422" i="9"/>
  <c r="B3422" i="9"/>
  <c r="G3421" i="9"/>
  <c r="F3421" i="9"/>
  <c r="E3421" i="9"/>
  <c r="D3421" i="9"/>
  <c r="C3421" i="9"/>
  <c r="B3421" i="9"/>
  <c r="G3420" i="9"/>
  <c r="F3420" i="9"/>
  <c r="E3420" i="9"/>
  <c r="D3420" i="9"/>
  <c r="C3420" i="9"/>
  <c r="B3420" i="9"/>
  <c r="G3419" i="9"/>
  <c r="F3419" i="9"/>
  <c r="E3419" i="9"/>
  <c r="D3419" i="9"/>
  <c r="C3419" i="9"/>
  <c r="B3419" i="9"/>
  <c r="G3418" i="9"/>
  <c r="F3418" i="9"/>
  <c r="E3418" i="9"/>
  <c r="D3418" i="9"/>
  <c r="C3418" i="9"/>
  <c r="B3418" i="9"/>
  <c r="G3417" i="9"/>
  <c r="F3417" i="9"/>
  <c r="E3417" i="9"/>
  <c r="D3417" i="9"/>
  <c r="C3417" i="9"/>
  <c r="B3417" i="9"/>
  <c r="G3416" i="9"/>
  <c r="F3416" i="9"/>
  <c r="E3416" i="9"/>
  <c r="D3416" i="9"/>
  <c r="C3416" i="9"/>
  <c r="B3416" i="9"/>
  <c r="U3416" i="9" s="1"/>
  <c r="G3415" i="9"/>
  <c r="F3415" i="9"/>
  <c r="E3415" i="9"/>
  <c r="D3415" i="9"/>
  <c r="C3415" i="9"/>
  <c r="B3415" i="9"/>
  <c r="G3414" i="9"/>
  <c r="F3414" i="9"/>
  <c r="E3414" i="9"/>
  <c r="D3414" i="9"/>
  <c r="C3414" i="9"/>
  <c r="B3414" i="9"/>
  <c r="U3414" i="9" s="1"/>
  <c r="G3413" i="9"/>
  <c r="F3413" i="9"/>
  <c r="E3413" i="9"/>
  <c r="D3413" i="9"/>
  <c r="C3413" i="9"/>
  <c r="B3413" i="9"/>
  <c r="G3412" i="9"/>
  <c r="F3412" i="9"/>
  <c r="E3412" i="9"/>
  <c r="D3412" i="9"/>
  <c r="C3412" i="9"/>
  <c r="B3412" i="9"/>
  <c r="G3411" i="9"/>
  <c r="F3411" i="9"/>
  <c r="E3411" i="9"/>
  <c r="D3411" i="9"/>
  <c r="C3411" i="9"/>
  <c r="B3411" i="9"/>
  <c r="G3410" i="9"/>
  <c r="F3410" i="9"/>
  <c r="E3410" i="9"/>
  <c r="D3410" i="9"/>
  <c r="C3410" i="9"/>
  <c r="B3410" i="9"/>
  <c r="G3409" i="9"/>
  <c r="F3409" i="9"/>
  <c r="E3409" i="9"/>
  <c r="D3409" i="9"/>
  <c r="C3409" i="9"/>
  <c r="B3409" i="9"/>
  <c r="G3408" i="9"/>
  <c r="F3408" i="9"/>
  <c r="E3408" i="9"/>
  <c r="D3408" i="9"/>
  <c r="C3408" i="9"/>
  <c r="B3408" i="9"/>
  <c r="G3407" i="9"/>
  <c r="F3407" i="9"/>
  <c r="E3407" i="9"/>
  <c r="D3407" i="9"/>
  <c r="C3407" i="9"/>
  <c r="B3407" i="9"/>
  <c r="G3406" i="9"/>
  <c r="F3406" i="9"/>
  <c r="E3406" i="9"/>
  <c r="D3406" i="9"/>
  <c r="C3406" i="9"/>
  <c r="B3406" i="9"/>
  <c r="G3405" i="9"/>
  <c r="F3405" i="9"/>
  <c r="E3405" i="9"/>
  <c r="D3405" i="9"/>
  <c r="C3405" i="9"/>
  <c r="B3405" i="9"/>
  <c r="G3404" i="9"/>
  <c r="F3404" i="9"/>
  <c r="E3404" i="9"/>
  <c r="D3404" i="9"/>
  <c r="C3404" i="9"/>
  <c r="B3404" i="9"/>
  <c r="U3404" i="9" s="1"/>
  <c r="G3403" i="9"/>
  <c r="F3403" i="9"/>
  <c r="E3403" i="9"/>
  <c r="D3403" i="9"/>
  <c r="C3403" i="9"/>
  <c r="B3403" i="9"/>
  <c r="G3402" i="9"/>
  <c r="F3402" i="9"/>
  <c r="E3402" i="9"/>
  <c r="D3402" i="9"/>
  <c r="C3402" i="9"/>
  <c r="B3402" i="9"/>
  <c r="G3401" i="9"/>
  <c r="F3401" i="9"/>
  <c r="E3401" i="9"/>
  <c r="D3401" i="9"/>
  <c r="C3401" i="9"/>
  <c r="B3401" i="9"/>
  <c r="U3401" i="9" s="1"/>
  <c r="G3400" i="9"/>
  <c r="F3400" i="9"/>
  <c r="E3400" i="9"/>
  <c r="D3400" i="9"/>
  <c r="C3400" i="9"/>
  <c r="B3400" i="9"/>
  <c r="G3399" i="9"/>
  <c r="F3399" i="9"/>
  <c r="E3399" i="9"/>
  <c r="D3399" i="9"/>
  <c r="C3399" i="9"/>
  <c r="B3399" i="9"/>
  <c r="G3398" i="9"/>
  <c r="F3398" i="9"/>
  <c r="E3398" i="9"/>
  <c r="D3398" i="9"/>
  <c r="C3398" i="9"/>
  <c r="B3398" i="9"/>
  <c r="G3397" i="9"/>
  <c r="F3397" i="9"/>
  <c r="E3397" i="9"/>
  <c r="D3397" i="9"/>
  <c r="C3397" i="9"/>
  <c r="B3397" i="9"/>
  <c r="G3396" i="9"/>
  <c r="F3396" i="9"/>
  <c r="E3396" i="9"/>
  <c r="D3396" i="9"/>
  <c r="C3396" i="9"/>
  <c r="B3396" i="9"/>
  <c r="G3395" i="9"/>
  <c r="F3395" i="9"/>
  <c r="E3395" i="9"/>
  <c r="D3395" i="9"/>
  <c r="C3395" i="9"/>
  <c r="B3395" i="9"/>
  <c r="G3394" i="9"/>
  <c r="F3394" i="9"/>
  <c r="E3394" i="9"/>
  <c r="D3394" i="9"/>
  <c r="C3394" i="9"/>
  <c r="B3394" i="9"/>
  <c r="G3393" i="9"/>
  <c r="F3393" i="9"/>
  <c r="E3393" i="9"/>
  <c r="D3393" i="9"/>
  <c r="C3393" i="9"/>
  <c r="B3393" i="9"/>
  <c r="G3392" i="9"/>
  <c r="F3392" i="9"/>
  <c r="E3392" i="9"/>
  <c r="D3392" i="9"/>
  <c r="C3392" i="9"/>
  <c r="B3392" i="9"/>
  <c r="G3391" i="9"/>
  <c r="F3391" i="9"/>
  <c r="E3391" i="9"/>
  <c r="D3391" i="9"/>
  <c r="C3391" i="9"/>
  <c r="B3391" i="9"/>
  <c r="G3390" i="9"/>
  <c r="F3390" i="9"/>
  <c r="E3390" i="9"/>
  <c r="D3390" i="9"/>
  <c r="C3390" i="9"/>
  <c r="B3390" i="9"/>
  <c r="U3390" i="9" s="1"/>
  <c r="G3389" i="9"/>
  <c r="F3389" i="9"/>
  <c r="E3389" i="9"/>
  <c r="D3389" i="9"/>
  <c r="C3389" i="9"/>
  <c r="B3389" i="9"/>
  <c r="U3389" i="9" s="1"/>
  <c r="G3388" i="9"/>
  <c r="F3388" i="9"/>
  <c r="E3388" i="9"/>
  <c r="D3388" i="9"/>
  <c r="C3388" i="9"/>
  <c r="B3388" i="9"/>
  <c r="G3387" i="9"/>
  <c r="F3387" i="9"/>
  <c r="E3387" i="9"/>
  <c r="D3387" i="9"/>
  <c r="C3387" i="9"/>
  <c r="B3387" i="9"/>
  <c r="G3386" i="9"/>
  <c r="F3386" i="9"/>
  <c r="E3386" i="9"/>
  <c r="D3386" i="9"/>
  <c r="C3386" i="9"/>
  <c r="B3386" i="9"/>
  <c r="G3385" i="9"/>
  <c r="F3385" i="9"/>
  <c r="E3385" i="9"/>
  <c r="D3385" i="9"/>
  <c r="C3385" i="9"/>
  <c r="B3385" i="9"/>
  <c r="G3384" i="9"/>
  <c r="F3384" i="9"/>
  <c r="E3384" i="9"/>
  <c r="D3384" i="9"/>
  <c r="C3384" i="9"/>
  <c r="B3384" i="9"/>
  <c r="G3383" i="9"/>
  <c r="F3383" i="9"/>
  <c r="E3383" i="9"/>
  <c r="D3383" i="9"/>
  <c r="C3383" i="9"/>
  <c r="B3383" i="9"/>
  <c r="G3382" i="9"/>
  <c r="F3382" i="9"/>
  <c r="E3382" i="9"/>
  <c r="D3382" i="9"/>
  <c r="C3382" i="9"/>
  <c r="B3382" i="9"/>
  <c r="G3381" i="9"/>
  <c r="F3381" i="9"/>
  <c r="E3381" i="9"/>
  <c r="D3381" i="9"/>
  <c r="C3381" i="9"/>
  <c r="B3381" i="9"/>
  <c r="G3380" i="9"/>
  <c r="F3380" i="9"/>
  <c r="E3380" i="9"/>
  <c r="D3380" i="9"/>
  <c r="C3380" i="9"/>
  <c r="B3380" i="9"/>
  <c r="G3379" i="9"/>
  <c r="F3379" i="9"/>
  <c r="E3379" i="9"/>
  <c r="D3379" i="9"/>
  <c r="C3379" i="9"/>
  <c r="B3379" i="9"/>
  <c r="G3378" i="9"/>
  <c r="F3378" i="9"/>
  <c r="E3378" i="9"/>
  <c r="D3378" i="9"/>
  <c r="C3378" i="9"/>
  <c r="B3378" i="9"/>
  <c r="G3377" i="9"/>
  <c r="F3377" i="9"/>
  <c r="E3377" i="9"/>
  <c r="D3377" i="9"/>
  <c r="C3377" i="9"/>
  <c r="B3377" i="9"/>
  <c r="U3377" i="9" s="1"/>
  <c r="G3376" i="9"/>
  <c r="F3376" i="9"/>
  <c r="E3376" i="9"/>
  <c r="D3376" i="9"/>
  <c r="C3376" i="9"/>
  <c r="B3376" i="9"/>
  <c r="U3376" i="9" s="1"/>
  <c r="G3375" i="9"/>
  <c r="F3375" i="9"/>
  <c r="E3375" i="9"/>
  <c r="D3375" i="9"/>
  <c r="C3375" i="9"/>
  <c r="B3375" i="9"/>
  <c r="G3374" i="9"/>
  <c r="F3374" i="9"/>
  <c r="E3374" i="9"/>
  <c r="D3374" i="9"/>
  <c r="C3374" i="9"/>
  <c r="B3374" i="9"/>
  <c r="G3373" i="9"/>
  <c r="F3373" i="9"/>
  <c r="E3373" i="9"/>
  <c r="D3373" i="9"/>
  <c r="C3373" i="9"/>
  <c r="B3373" i="9"/>
  <c r="G3372" i="9"/>
  <c r="F3372" i="9"/>
  <c r="E3372" i="9"/>
  <c r="D3372" i="9"/>
  <c r="C3372" i="9"/>
  <c r="B3372" i="9"/>
  <c r="G3371" i="9"/>
  <c r="F3371" i="9"/>
  <c r="E3371" i="9"/>
  <c r="D3371" i="9"/>
  <c r="C3371" i="9"/>
  <c r="B3371" i="9"/>
  <c r="G3370" i="9"/>
  <c r="F3370" i="9"/>
  <c r="E3370" i="9"/>
  <c r="D3370" i="9"/>
  <c r="C3370" i="9"/>
  <c r="B3370" i="9"/>
  <c r="G3369" i="9"/>
  <c r="F3369" i="9"/>
  <c r="E3369" i="9"/>
  <c r="D3369" i="9"/>
  <c r="C3369" i="9"/>
  <c r="B3369" i="9"/>
  <c r="G3368" i="9"/>
  <c r="F3368" i="9"/>
  <c r="E3368" i="9"/>
  <c r="D3368" i="9"/>
  <c r="C3368" i="9"/>
  <c r="B3368" i="9"/>
  <c r="G3367" i="9"/>
  <c r="F3367" i="9"/>
  <c r="E3367" i="9"/>
  <c r="D3367" i="9"/>
  <c r="C3367" i="9"/>
  <c r="B3367" i="9"/>
  <c r="G3366" i="9"/>
  <c r="F3366" i="9"/>
  <c r="E3366" i="9"/>
  <c r="D3366" i="9"/>
  <c r="C3366" i="9"/>
  <c r="B3366" i="9"/>
  <c r="G3365" i="9"/>
  <c r="F3365" i="9"/>
  <c r="E3365" i="9"/>
  <c r="D3365" i="9"/>
  <c r="C3365" i="9"/>
  <c r="B3365" i="9"/>
  <c r="U3365" i="9" s="1"/>
  <c r="G3364" i="9"/>
  <c r="F3364" i="9"/>
  <c r="E3364" i="9"/>
  <c r="D3364" i="9"/>
  <c r="C3364" i="9"/>
  <c r="B3364" i="9"/>
  <c r="U3364" i="9" s="1"/>
  <c r="G3363" i="9"/>
  <c r="F3363" i="9"/>
  <c r="E3363" i="9"/>
  <c r="D3363" i="9"/>
  <c r="C3363" i="9"/>
  <c r="B3363" i="9"/>
  <c r="G3362" i="9"/>
  <c r="F3362" i="9"/>
  <c r="E3362" i="9"/>
  <c r="D3362" i="9"/>
  <c r="C3362" i="9"/>
  <c r="B3362" i="9"/>
  <c r="G3361" i="9"/>
  <c r="F3361" i="9"/>
  <c r="E3361" i="9"/>
  <c r="D3361" i="9"/>
  <c r="C3361" i="9"/>
  <c r="B3361" i="9"/>
  <c r="G3360" i="9"/>
  <c r="F3360" i="9"/>
  <c r="E3360" i="9"/>
  <c r="D3360" i="9"/>
  <c r="C3360" i="9"/>
  <c r="B3360" i="9"/>
  <c r="G3359" i="9"/>
  <c r="F3359" i="9"/>
  <c r="E3359" i="9"/>
  <c r="D3359" i="9"/>
  <c r="C3359" i="9"/>
  <c r="B3359" i="9"/>
  <c r="G3358" i="9"/>
  <c r="F3358" i="9"/>
  <c r="E3358" i="9"/>
  <c r="D3358" i="9"/>
  <c r="C3358" i="9"/>
  <c r="B3358" i="9"/>
  <c r="G3357" i="9"/>
  <c r="F3357" i="9"/>
  <c r="E3357" i="9"/>
  <c r="D3357" i="9"/>
  <c r="C3357" i="9"/>
  <c r="B3357" i="9"/>
  <c r="G3356" i="9"/>
  <c r="F3356" i="9"/>
  <c r="E3356" i="9"/>
  <c r="D3356" i="9"/>
  <c r="C3356" i="9"/>
  <c r="B3356" i="9"/>
  <c r="G3355" i="9"/>
  <c r="F3355" i="9"/>
  <c r="E3355" i="9"/>
  <c r="D3355" i="9"/>
  <c r="C3355" i="9"/>
  <c r="B3355" i="9"/>
  <c r="G3354" i="9"/>
  <c r="F3354" i="9"/>
  <c r="E3354" i="9"/>
  <c r="D3354" i="9"/>
  <c r="C3354" i="9"/>
  <c r="B3354" i="9"/>
  <c r="G3353" i="9"/>
  <c r="F3353" i="9"/>
  <c r="E3353" i="9"/>
  <c r="D3353" i="9"/>
  <c r="C3353" i="9"/>
  <c r="B3353" i="9"/>
  <c r="G3352" i="9"/>
  <c r="F3352" i="9"/>
  <c r="E3352" i="9"/>
  <c r="D3352" i="9"/>
  <c r="C3352" i="9"/>
  <c r="B3352" i="9"/>
  <c r="U3352" i="9" s="1"/>
  <c r="G3351" i="9"/>
  <c r="F3351" i="9"/>
  <c r="E3351" i="9"/>
  <c r="D3351" i="9"/>
  <c r="C3351" i="9"/>
  <c r="B3351" i="9"/>
  <c r="G3350" i="9"/>
  <c r="F3350" i="9"/>
  <c r="E3350" i="9"/>
  <c r="D3350" i="9"/>
  <c r="C3350" i="9"/>
  <c r="B3350" i="9"/>
  <c r="U3350" i="9" s="1"/>
  <c r="G3349" i="9"/>
  <c r="F3349" i="9"/>
  <c r="E3349" i="9"/>
  <c r="D3349" i="9"/>
  <c r="C3349" i="9"/>
  <c r="B3349" i="9"/>
  <c r="G3348" i="9"/>
  <c r="F3348" i="9"/>
  <c r="E3348" i="9"/>
  <c r="D3348" i="9"/>
  <c r="C3348" i="9"/>
  <c r="B3348" i="9"/>
  <c r="G3347" i="9"/>
  <c r="F3347" i="9"/>
  <c r="E3347" i="9"/>
  <c r="D3347" i="9"/>
  <c r="C3347" i="9"/>
  <c r="B3347" i="9"/>
  <c r="G3346" i="9"/>
  <c r="F3346" i="9"/>
  <c r="E3346" i="9"/>
  <c r="D3346" i="9"/>
  <c r="C3346" i="9"/>
  <c r="B3346" i="9"/>
  <c r="G3345" i="9"/>
  <c r="F3345" i="9"/>
  <c r="E3345" i="9"/>
  <c r="D3345" i="9"/>
  <c r="C3345" i="9"/>
  <c r="B3345" i="9"/>
  <c r="G3344" i="9"/>
  <c r="F3344" i="9"/>
  <c r="E3344" i="9"/>
  <c r="D3344" i="9"/>
  <c r="C3344" i="9"/>
  <c r="B3344" i="9"/>
  <c r="G3343" i="9"/>
  <c r="F3343" i="9"/>
  <c r="E3343" i="9"/>
  <c r="D3343" i="9"/>
  <c r="C3343" i="9"/>
  <c r="B3343" i="9"/>
  <c r="G3342" i="9"/>
  <c r="F3342" i="9"/>
  <c r="E3342" i="9"/>
  <c r="D3342" i="9"/>
  <c r="C3342" i="9"/>
  <c r="B3342" i="9"/>
  <c r="G3341" i="9"/>
  <c r="F3341" i="9"/>
  <c r="E3341" i="9"/>
  <c r="D3341" i="9"/>
  <c r="C3341" i="9"/>
  <c r="B3341" i="9"/>
  <c r="G3340" i="9"/>
  <c r="F3340" i="9"/>
  <c r="E3340" i="9"/>
  <c r="D3340" i="9"/>
  <c r="C3340" i="9"/>
  <c r="B3340" i="9"/>
  <c r="U3340" i="9" s="1"/>
  <c r="G3339" i="9"/>
  <c r="F3339" i="9"/>
  <c r="E3339" i="9"/>
  <c r="D3339" i="9"/>
  <c r="C3339" i="9"/>
  <c r="B3339" i="9"/>
  <c r="G3338" i="9"/>
  <c r="F3338" i="9"/>
  <c r="E3338" i="9"/>
  <c r="D3338" i="9"/>
  <c r="C3338" i="9"/>
  <c r="B3338" i="9"/>
  <c r="G3337" i="9"/>
  <c r="F3337" i="9"/>
  <c r="E3337" i="9"/>
  <c r="D3337" i="9"/>
  <c r="C3337" i="9"/>
  <c r="B3337" i="9"/>
  <c r="U3337" i="9" s="1"/>
  <c r="G3336" i="9"/>
  <c r="F3336" i="9"/>
  <c r="E3336" i="9"/>
  <c r="D3336" i="9"/>
  <c r="C3336" i="9"/>
  <c r="B3336" i="9"/>
  <c r="G3335" i="9"/>
  <c r="F3335" i="9"/>
  <c r="E3335" i="9"/>
  <c r="D3335" i="9"/>
  <c r="C3335" i="9"/>
  <c r="B3335" i="9"/>
  <c r="G3334" i="9"/>
  <c r="F3334" i="9"/>
  <c r="E3334" i="9"/>
  <c r="D3334" i="9"/>
  <c r="C3334" i="9"/>
  <c r="B3334" i="9"/>
  <c r="G3333" i="9"/>
  <c r="F3333" i="9"/>
  <c r="E3333" i="9"/>
  <c r="D3333" i="9"/>
  <c r="C3333" i="9"/>
  <c r="B3333" i="9"/>
  <c r="G3332" i="9"/>
  <c r="F3332" i="9"/>
  <c r="E3332" i="9"/>
  <c r="D3332" i="9"/>
  <c r="C3332" i="9"/>
  <c r="B3332" i="9"/>
  <c r="G3331" i="9"/>
  <c r="F3331" i="9"/>
  <c r="E3331" i="9"/>
  <c r="D3331" i="9"/>
  <c r="C3331" i="9"/>
  <c r="B3331" i="9"/>
  <c r="G3330" i="9"/>
  <c r="F3330" i="9"/>
  <c r="E3330" i="9"/>
  <c r="D3330" i="9"/>
  <c r="C3330" i="9"/>
  <c r="B3330" i="9"/>
  <c r="G3329" i="9"/>
  <c r="F3329" i="9"/>
  <c r="E3329" i="9"/>
  <c r="D3329" i="9"/>
  <c r="C3329" i="9"/>
  <c r="B3329" i="9"/>
  <c r="G3328" i="9"/>
  <c r="F3328" i="9"/>
  <c r="E3328" i="9"/>
  <c r="D3328" i="9"/>
  <c r="C3328" i="9"/>
  <c r="B3328" i="9"/>
  <c r="G3327" i="9"/>
  <c r="F3327" i="9"/>
  <c r="E3327" i="9"/>
  <c r="D3327" i="9"/>
  <c r="C3327" i="9"/>
  <c r="B3327" i="9"/>
  <c r="G3326" i="9"/>
  <c r="F3326" i="9"/>
  <c r="E3326" i="9"/>
  <c r="D3326" i="9"/>
  <c r="C3326" i="9"/>
  <c r="B3326" i="9"/>
  <c r="U3326" i="9" s="1"/>
  <c r="G3325" i="9"/>
  <c r="F3325" i="9"/>
  <c r="E3325" i="9"/>
  <c r="D3325" i="9"/>
  <c r="C3325" i="9"/>
  <c r="B3325" i="9"/>
  <c r="U3325" i="9" s="1"/>
  <c r="G3324" i="9"/>
  <c r="F3324" i="9"/>
  <c r="E3324" i="9"/>
  <c r="D3324" i="9"/>
  <c r="C3324" i="9"/>
  <c r="B3324" i="9"/>
  <c r="G3323" i="9"/>
  <c r="F3323" i="9"/>
  <c r="E3323" i="9"/>
  <c r="D3323" i="9"/>
  <c r="C3323" i="9"/>
  <c r="B3323" i="9"/>
  <c r="G3322" i="9"/>
  <c r="F3322" i="9"/>
  <c r="E3322" i="9"/>
  <c r="D3322" i="9"/>
  <c r="C3322" i="9"/>
  <c r="B3322" i="9"/>
  <c r="G3321" i="9"/>
  <c r="F3321" i="9"/>
  <c r="E3321" i="9"/>
  <c r="D3321" i="9"/>
  <c r="C3321" i="9"/>
  <c r="B3321" i="9"/>
  <c r="G3320" i="9"/>
  <c r="F3320" i="9"/>
  <c r="E3320" i="9"/>
  <c r="D3320" i="9"/>
  <c r="C3320" i="9"/>
  <c r="B3320" i="9"/>
  <c r="G3319" i="9"/>
  <c r="F3319" i="9"/>
  <c r="E3319" i="9"/>
  <c r="D3319" i="9"/>
  <c r="C3319" i="9"/>
  <c r="B3319" i="9"/>
  <c r="G3318" i="9"/>
  <c r="F3318" i="9"/>
  <c r="E3318" i="9"/>
  <c r="D3318" i="9"/>
  <c r="C3318" i="9"/>
  <c r="B3318" i="9"/>
  <c r="G3317" i="9"/>
  <c r="F3317" i="9"/>
  <c r="E3317" i="9"/>
  <c r="D3317" i="9"/>
  <c r="C3317" i="9"/>
  <c r="B3317" i="9"/>
  <c r="G3316" i="9"/>
  <c r="F3316" i="9"/>
  <c r="E3316" i="9"/>
  <c r="D3316" i="9"/>
  <c r="C3316" i="9"/>
  <c r="B3316" i="9"/>
  <c r="G3315" i="9"/>
  <c r="F3315" i="9"/>
  <c r="E3315" i="9"/>
  <c r="D3315" i="9"/>
  <c r="C3315" i="9"/>
  <c r="B3315" i="9"/>
  <c r="G3314" i="9"/>
  <c r="F3314" i="9"/>
  <c r="E3314" i="9"/>
  <c r="D3314" i="9"/>
  <c r="C3314" i="9"/>
  <c r="B3314" i="9"/>
  <c r="G3313" i="9"/>
  <c r="F3313" i="9"/>
  <c r="E3313" i="9"/>
  <c r="D3313" i="9"/>
  <c r="C3313" i="9"/>
  <c r="B3313" i="9"/>
  <c r="U3313" i="9" s="1"/>
  <c r="G3312" i="9"/>
  <c r="F3312" i="9"/>
  <c r="E3312" i="9"/>
  <c r="D3312" i="9"/>
  <c r="C3312" i="9"/>
  <c r="B3312" i="9"/>
  <c r="U3312" i="9" s="1"/>
  <c r="G3311" i="9"/>
  <c r="F3311" i="9"/>
  <c r="E3311" i="9"/>
  <c r="D3311" i="9"/>
  <c r="C3311" i="9"/>
  <c r="B3311" i="9"/>
  <c r="G3310" i="9"/>
  <c r="F3310" i="9"/>
  <c r="E3310" i="9"/>
  <c r="D3310" i="9"/>
  <c r="C3310" i="9"/>
  <c r="B3310" i="9"/>
  <c r="G3309" i="9"/>
  <c r="F3309" i="9"/>
  <c r="E3309" i="9"/>
  <c r="D3309" i="9"/>
  <c r="C3309" i="9"/>
  <c r="B3309" i="9"/>
  <c r="G3308" i="9"/>
  <c r="F3308" i="9"/>
  <c r="E3308" i="9"/>
  <c r="D3308" i="9"/>
  <c r="C3308" i="9"/>
  <c r="B3308" i="9"/>
  <c r="G3307" i="9"/>
  <c r="F3307" i="9"/>
  <c r="E3307" i="9"/>
  <c r="D3307" i="9"/>
  <c r="C3307" i="9"/>
  <c r="B3307" i="9"/>
  <c r="G3306" i="9"/>
  <c r="F3306" i="9"/>
  <c r="E3306" i="9"/>
  <c r="D3306" i="9"/>
  <c r="C3306" i="9"/>
  <c r="B3306" i="9"/>
  <c r="G3305" i="9"/>
  <c r="F3305" i="9"/>
  <c r="E3305" i="9"/>
  <c r="D3305" i="9"/>
  <c r="C3305" i="9"/>
  <c r="B3305" i="9"/>
  <c r="G3304" i="9"/>
  <c r="F3304" i="9"/>
  <c r="E3304" i="9"/>
  <c r="D3304" i="9"/>
  <c r="C3304" i="9"/>
  <c r="B3304" i="9"/>
  <c r="G3303" i="9"/>
  <c r="F3303" i="9"/>
  <c r="E3303" i="9"/>
  <c r="D3303" i="9"/>
  <c r="C3303" i="9"/>
  <c r="B3303" i="9"/>
  <c r="G3302" i="9"/>
  <c r="F3302" i="9"/>
  <c r="E3302" i="9"/>
  <c r="D3302" i="9"/>
  <c r="C3302" i="9"/>
  <c r="B3302" i="9"/>
  <c r="G3301" i="9"/>
  <c r="F3301" i="9"/>
  <c r="E3301" i="9"/>
  <c r="D3301" i="9"/>
  <c r="C3301" i="9"/>
  <c r="B3301" i="9"/>
  <c r="U3301" i="9" s="1"/>
  <c r="G3300" i="9"/>
  <c r="F3300" i="9"/>
  <c r="E3300" i="9"/>
  <c r="D3300" i="9"/>
  <c r="C3300" i="9"/>
  <c r="B3300" i="9"/>
  <c r="U3300" i="9" s="1"/>
  <c r="G3299" i="9"/>
  <c r="F3299" i="9"/>
  <c r="E3299" i="9"/>
  <c r="D3299" i="9"/>
  <c r="C3299" i="9"/>
  <c r="B3299" i="9"/>
  <c r="G3298" i="9"/>
  <c r="F3298" i="9"/>
  <c r="E3298" i="9"/>
  <c r="D3298" i="9"/>
  <c r="C3298" i="9"/>
  <c r="B3298" i="9"/>
  <c r="G3297" i="9"/>
  <c r="F3297" i="9"/>
  <c r="E3297" i="9"/>
  <c r="D3297" i="9"/>
  <c r="C3297" i="9"/>
  <c r="B3297" i="9"/>
  <c r="G3296" i="9"/>
  <c r="F3296" i="9"/>
  <c r="E3296" i="9"/>
  <c r="D3296" i="9"/>
  <c r="C3296" i="9"/>
  <c r="B3296" i="9"/>
  <c r="G3295" i="9"/>
  <c r="F3295" i="9"/>
  <c r="E3295" i="9"/>
  <c r="D3295" i="9"/>
  <c r="C3295" i="9"/>
  <c r="B3295" i="9"/>
  <c r="G3294" i="9"/>
  <c r="F3294" i="9"/>
  <c r="E3294" i="9"/>
  <c r="D3294" i="9"/>
  <c r="C3294" i="9"/>
  <c r="B3294" i="9"/>
  <c r="G3293" i="9"/>
  <c r="F3293" i="9"/>
  <c r="E3293" i="9"/>
  <c r="D3293" i="9"/>
  <c r="C3293" i="9"/>
  <c r="B3293" i="9"/>
  <c r="G3292" i="9"/>
  <c r="F3292" i="9"/>
  <c r="E3292" i="9"/>
  <c r="D3292" i="9"/>
  <c r="C3292" i="9"/>
  <c r="B3292" i="9"/>
  <c r="G3291" i="9"/>
  <c r="F3291" i="9"/>
  <c r="E3291" i="9"/>
  <c r="D3291" i="9"/>
  <c r="C3291" i="9"/>
  <c r="B3291" i="9"/>
  <c r="G3290" i="9"/>
  <c r="F3290" i="9"/>
  <c r="E3290" i="9"/>
  <c r="D3290" i="9"/>
  <c r="C3290" i="9"/>
  <c r="B3290" i="9"/>
  <c r="G3289" i="9"/>
  <c r="F3289" i="9"/>
  <c r="E3289" i="9"/>
  <c r="D3289" i="9"/>
  <c r="C3289" i="9"/>
  <c r="B3289" i="9"/>
  <c r="G3288" i="9"/>
  <c r="F3288" i="9"/>
  <c r="E3288" i="9"/>
  <c r="D3288" i="9"/>
  <c r="C3288" i="9"/>
  <c r="B3288" i="9"/>
  <c r="U3288" i="9" s="1"/>
  <c r="G3287" i="9"/>
  <c r="F3287" i="9"/>
  <c r="E3287" i="9"/>
  <c r="D3287" i="9"/>
  <c r="C3287" i="9"/>
  <c r="B3287" i="9"/>
  <c r="G3286" i="9"/>
  <c r="F3286" i="9"/>
  <c r="E3286" i="9"/>
  <c r="D3286" i="9"/>
  <c r="C3286" i="9"/>
  <c r="B3286" i="9"/>
  <c r="U3286" i="9" s="1"/>
  <c r="G3285" i="9"/>
  <c r="F3285" i="9"/>
  <c r="E3285" i="9"/>
  <c r="D3285" i="9"/>
  <c r="C3285" i="9"/>
  <c r="B3285" i="9"/>
  <c r="G3284" i="9"/>
  <c r="F3284" i="9"/>
  <c r="E3284" i="9"/>
  <c r="D3284" i="9"/>
  <c r="C3284" i="9"/>
  <c r="B3284" i="9"/>
  <c r="G3283" i="9"/>
  <c r="F3283" i="9"/>
  <c r="E3283" i="9"/>
  <c r="D3283" i="9"/>
  <c r="C3283" i="9"/>
  <c r="B3283" i="9"/>
  <c r="G3282" i="9"/>
  <c r="F3282" i="9"/>
  <c r="E3282" i="9"/>
  <c r="D3282" i="9"/>
  <c r="C3282" i="9"/>
  <c r="B3282" i="9"/>
  <c r="G3281" i="9"/>
  <c r="F3281" i="9"/>
  <c r="E3281" i="9"/>
  <c r="D3281" i="9"/>
  <c r="C3281" i="9"/>
  <c r="B3281" i="9"/>
  <c r="T3281" i="9" s="1"/>
  <c r="G3280" i="9"/>
  <c r="F3280" i="9"/>
  <c r="E3280" i="9"/>
  <c r="D3280" i="9"/>
  <c r="C3280" i="9"/>
  <c r="B3280" i="9"/>
  <c r="T3280" i="9" s="1"/>
  <c r="G3279" i="9"/>
  <c r="F3279" i="9"/>
  <c r="E3279" i="9"/>
  <c r="D3279" i="9"/>
  <c r="C3279" i="9"/>
  <c r="B3279" i="9"/>
  <c r="G3278" i="9"/>
  <c r="F3278" i="9"/>
  <c r="E3278" i="9"/>
  <c r="D3278" i="9"/>
  <c r="C3278" i="9"/>
  <c r="B3278" i="9"/>
  <c r="G3277" i="9"/>
  <c r="F3277" i="9"/>
  <c r="E3277" i="9"/>
  <c r="D3277" i="9"/>
  <c r="C3277" i="9"/>
  <c r="B3277" i="9"/>
  <c r="G3276" i="9"/>
  <c r="F3276" i="9"/>
  <c r="E3276" i="9"/>
  <c r="D3276" i="9"/>
  <c r="C3276" i="9"/>
  <c r="B3276" i="9"/>
  <c r="U3276" i="9" s="1"/>
  <c r="G3275" i="9"/>
  <c r="F3275" i="9"/>
  <c r="E3275" i="9"/>
  <c r="D3275" i="9"/>
  <c r="C3275" i="9"/>
  <c r="B3275" i="9"/>
  <c r="G3274" i="9"/>
  <c r="F3274" i="9"/>
  <c r="E3274" i="9"/>
  <c r="D3274" i="9"/>
  <c r="C3274" i="9"/>
  <c r="B3274" i="9"/>
  <c r="G3273" i="9"/>
  <c r="F3273" i="9"/>
  <c r="E3273" i="9"/>
  <c r="D3273" i="9"/>
  <c r="C3273" i="9"/>
  <c r="B3273" i="9"/>
  <c r="U3273" i="9" s="1"/>
  <c r="G3272" i="9"/>
  <c r="F3272" i="9"/>
  <c r="E3272" i="9"/>
  <c r="D3272" i="9"/>
  <c r="C3272" i="9"/>
  <c r="B3272" i="9"/>
  <c r="G3271" i="9"/>
  <c r="F3271" i="9"/>
  <c r="E3271" i="9"/>
  <c r="D3271" i="9"/>
  <c r="C3271" i="9"/>
  <c r="B3271" i="9"/>
  <c r="G3270" i="9"/>
  <c r="F3270" i="9"/>
  <c r="E3270" i="9"/>
  <c r="D3270" i="9"/>
  <c r="C3270" i="9"/>
  <c r="B3270" i="9"/>
  <c r="G3269" i="9"/>
  <c r="F3269" i="9"/>
  <c r="E3269" i="9"/>
  <c r="D3269" i="9"/>
  <c r="C3269" i="9"/>
  <c r="B3269" i="9"/>
  <c r="G3268" i="9"/>
  <c r="F3268" i="9"/>
  <c r="E3268" i="9"/>
  <c r="D3268" i="9"/>
  <c r="C3268" i="9"/>
  <c r="B3268" i="9"/>
  <c r="G3267" i="9"/>
  <c r="F3267" i="9"/>
  <c r="E3267" i="9"/>
  <c r="D3267" i="9"/>
  <c r="C3267" i="9"/>
  <c r="B3267" i="9"/>
  <c r="G3266" i="9"/>
  <c r="F3266" i="9"/>
  <c r="E3266" i="9"/>
  <c r="D3266" i="9"/>
  <c r="C3266" i="9"/>
  <c r="B3266" i="9"/>
  <c r="G3265" i="9"/>
  <c r="F3265" i="9"/>
  <c r="E3265" i="9"/>
  <c r="D3265" i="9"/>
  <c r="C3265" i="9"/>
  <c r="B3265" i="9"/>
  <c r="G3264" i="9"/>
  <c r="F3264" i="9"/>
  <c r="E3264" i="9"/>
  <c r="D3264" i="9"/>
  <c r="C3264" i="9"/>
  <c r="B3264" i="9"/>
  <c r="G3263" i="9"/>
  <c r="F3263" i="9"/>
  <c r="E3263" i="9"/>
  <c r="D3263" i="9"/>
  <c r="C3263" i="9"/>
  <c r="B3263" i="9"/>
  <c r="G3262" i="9"/>
  <c r="F3262" i="9"/>
  <c r="E3262" i="9"/>
  <c r="D3262" i="9"/>
  <c r="C3262" i="9"/>
  <c r="B3262" i="9"/>
  <c r="U3262" i="9" s="1"/>
  <c r="G3261" i="9"/>
  <c r="F3261" i="9"/>
  <c r="E3261" i="9"/>
  <c r="D3261" i="9"/>
  <c r="C3261" i="9"/>
  <c r="B3261" i="9"/>
  <c r="U3261" i="9" s="1"/>
  <c r="G3260" i="9"/>
  <c r="F3260" i="9"/>
  <c r="E3260" i="9"/>
  <c r="D3260" i="9"/>
  <c r="C3260" i="9"/>
  <c r="B3260" i="9"/>
  <c r="G3259" i="9"/>
  <c r="F3259" i="9"/>
  <c r="E3259" i="9"/>
  <c r="D3259" i="9"/>
  <c r="C3259" i="9"/>
  <c r="B3259" i="9"/>
  <c r="G3258" i="9"/>
  <c r="F3258" i="9"/>
  <c r="E3258" i="9"/>
  <c r="D3258" i="9"/>
  <c r="C3258" i="9"/>
  <c r="B3258" i="9"/>
  <c r="G3257" i="9"/>
  <c r="F3257" i="9"/>
  <c r="E3257" i="9"/>
  <c r="D3257" i="9"/>
  <c r="C3257" i="9"/>
  <c r="B3257" i="9"/>
  <c r="G3256" i="9"/>
  <c r="F3256" i="9"/>
  <c r="E3256" i="9"/>
  <c r="D3256" i="9"/>
  <c r="C3256" i="9"/>
  <c r="B3256" i="9"/>
  <c r="G3255" i="9"/>
  <c r="F3255" i="9"/>
  <c r="E3255" i="9"/>
  <c r="D3255" i="9"/>
  <c r="C3255" i="9"/>
  <c r="B3255" i="9"/>
  <c r="G3254" i="9"/>
  <c r="F3254" i="9"/>
  <c r="E3254" i="9"/>
  <c r="D3254" i="9"/>
  <c r="C3254" i="9"/>
  <c r="B3254" i="9"/>
  <c r="G3253" i="9"/>
  <c r="F3253" i="9"/>
  <c r="E3253" i="9"/>
  <c r="D3253" i="9"/>
  <c r="C3253" i="9"/>
  <c r="B3253" i="9"/>
  <c r="G3252" i="9"/>
  <c r="F3252" i="9"/>
  <c r="E3252" i="9"/>
  <c r="D3252" i="9"/>
  <c r="C3252" i="9"/>
  <c r="B3252" i="9"/>
  <c r="G3251" i="9"/>
  <c r="F3251" i="9"/>
  <c r="E3251" i="9"/>
  <c r="D3251" i="9"/>
  <c r="C3251" i="9"/>
  <c r="B3251" i="9"/>
  <c r="G3250" i="9"/>
  <c r="F3250" i="9"/>
  <c r="E3250" i="9"/>
  <c r="D3250" i="9"/>
  <c r="C3250" i="9"/>
  <c r="B3250" i="9"/>
  <c r="G3249" i="9"/>
  <c r="F3249" i="9"/>
  <c r="E3249" i="9"/>
  <c r="D3249" i="9"/>
  <c r="C3249" i="9"/>
  <c r="B3249" i="9"/>
  <c r="U3249" i="9" s="1"/>
  <c r="G3248" i="9"/>
  <c r="F3248" i="9"/>
  <c r="E3248" i="9"/>
  <c r="D3248" i="9"/>
  <c r="C3248" i="9"/>
  <c r="B3248" i="9"/>
  <c r="U3248" i="9" s="1"/>
  <c r="G3247" i="9"/>
  <c r="F3247" i="9"/>
  <c r="E3247" i="9"/>
  <c r="D3247" i="9"/>
  <c r="C3247" i="9"/>
  <c r="B3247" i="9"/>
  <c r="G3246" i="9"/>
  <c r="F3246" i="9"/>
  <c r="E3246" i="9"/>
  <c r="D3246" i="9"/>
  <c r="C3246" i="9"/>
  <c r="B3246" i="9"/>
  <c r="G3245" i="9"/>
  <c r="F3245" i="9"/>
  <c r="E3245" i="9"/>
  <c r="D3245" i="9"/>
  <c r="C3245" i="9"/>
  <c r="B3245" i="9"/>
  <c r="G3244" i="9"/>
  <c r="F3244" i="9"/>
  <c r="E3244" i="9"/>
  <c r="D3244" i="9"/>
  <c r="C3244" i="9"/>
  <c r="B3244" i="9"/>
  <c r="G3243" i="9"/>
  <c r="F3243" i="9"/>
  <c r="E3243" i="9"/>
  <c r="D3243" i="9"/>
  <c r="C3243" i="9"/>
  <c r="B3243" i="9"/>
  <c r="G3242" i="9"/>
  <c r="F3242" i="9"/>
  <c r="E3242" i="9"/>
  <c r="D3242" i="9"/>
  <c r="C3242" i="9"/>
  <c r="B3242" i="9"/>
  <c r="G3241" i="9"/>
  <c r="F3241" i="9"/>
  <c r="E3241" i="9"/>
  <c r="D3241" i="9"/>
  <c r="C3241" i="9"/>
  <c r="B3241" i="9"/>
  <c r="G3240" i="9"/>
  <c r="F3240" i="9"/>
  <c r="E3240" i="9"/>
  <c r="D3240" i="9"/>
  <c r="C3240" i="9"/>
  <c r="B3240" i="9"/>
  <c r="G3239" i="9"/>
  <c r="F3239" i="9"/>
  <c r="E3239" i="9"/>
  <c r="D3239" i="9"/>
  <c r="C3239" i="9"/>
  <c r="B3239" i="9"/>
  <c r="G3238" i="9"/>
  <c r="F3238" i="9"/>
  <c r="E3238" i="9"/>
  <c r="D3238" i="9"/>
  <c r="C3238" i="9"/>
  <c r="B3238" i="9"/>
  <c r="G3237" i="9"/>
  <c r="F3237" i="9"/>
  <c r="E3237" i="9"/>
  <c r="D3237" i="9"/>
  <c r="C3237" i="9"/>
  <c r="B3237" i="9"/>
  <c r="U3237" i="9" s="1"/>
  <c r="G3236" i="9"/>
  <c r="F3236" i="9"/>
  <c r="E3236" i="9"/>
  <c r="D3236" i="9"/>
  <c r="C3236" i="9"/>
  <c r="B3236" i="9"/>
  <c r="U3236" i="9" s="1"/>
  <c r="G3235" i="9"/>
  <c r="F3235" i="9"/>
  <c r="E3235" i="9"/>
  <c r="D3235" i="9"/>
  <c r="C3235" i="9"/>
  <c r="B3235" i="9"/>
  <c r="G3234" i="9"/>
  <c r="F3234" i="9"/>
  <c r="E3234" i="9"/>
  <c r="D3234" i="9"/>
  <c r="C3234" i="9"/>
  <c r="B3234" i="9"/>
  <c r="G3233" i="9"/>
  <c r="F3233" i="9"/>
  <c r="E3233" i="9"/>
  <c r="D3233" i="9"/>
  <c r="C3233" i="9"/>
  <c r="B3233" i="9"/>
  <c r="G3232" i="9"/>
  <c r="F3232" i="9"/>
  <c r="E3232" i="9"/>
  <c r="D3232" i="9"/>
  <c r="C3232" i="9"/>
  <c r="B3232" i="9"/>
  <c r="G3231" i="9"/>
  <c r="F3231" i="9"/>
  <c r="E3231" i="9"/>
  <c r="D3231" i="9"/>
  <c r="C3231" i="9"/>
  <c r="B3231" i="9"/>
  <c r="G3230" i="9"/>
  <c r="F3230" i="9"/>
  <c r="E3230" i="9"/>
  <c r="D3230" i="9"/>
  <c r="C3230" i="9"/>
  <c r="B3230" i="9"/>
  <c r="G3229" i="9"/>
  <c r="F3229" i="9"/>
  <c r="E3229" i="9"/>
  <c r="D3229" i="9"/>
  <c r="C3229" i="9"/>
  <c r="B3229" i="9"/>
  <c r="G3228" i="9"/>
  <c r="F3228" i="9"/>
  <c r="E3228" i="9"/>
  <c r="D3228" i="9"/>
  <c r="C3228" i="9"/>
  <c r="B3228" i="9"/>
  <c r="G3227" i="9"/>
  <c r="F3227" i="9"/>
  <c r="E3227" i="9"/>
  <c r="D3227" i="9"/>
  <c r="C3227" i="9"/>
  <c r="B3227" i="9"/>
  <c r="G3226" i="9"/>
  <c r="F3226" i="9"/>
  <c r="E3226" i="9"/>
  <c r="D3226" i="9"/>
  <c r="C3226" i="9"/>
  <c r="B3226" i="9"/>
  <c r="G3225" i="9"/>
  <c r="F3225" i="9"/>
  <c r="E3225" i="9"/>
  <c r="D3225" i="9"/>
  <c r="C3225" i="9"/>
  <c r="B3225" i="9"/>
  <c r="G3224" i="9"/>
  <c r="F3224" i="9"/>
  <c r="E3224" i="9"/>
  <c r="D3224" i="9"/>
  <c r="C3224" i="9"/>
  <c r="B3224" i="9"/>
  <c r="U3224" i="9" s="1"/>
  <c r="G3223" i="9"/>
  <c r="F3223" i="9"/>
  <c r="E3223" i="9"/>
  <c r="D3223" i="9"/>
  <c r="C3223" i="9"/>
  <c r="B3223" i="9"/>
  <c r="G3222" i="9"/>
  <c r="F3222" i="9"/>
  <c r="E3222" i="9"/>
  <c r="D3222" i="9"/>
  <c r="C3222" i="9"/>
  <c r="B3222" i="9"/>
  <c r="U3222" i="9" s="1"/>
  <c r="G3221" i="9"/>
  <c r="F3221" i="9"/>
  <c r="E3221" i="9"/>
  <c r="D3221" i="9"/>
  <c r="C3221" i="9"/>
  <c r="B3221" i="9"/>
  <c r="G3220" i="9"/>
  <c r="F3220" i="9"/>
  <c r="E3220" i="9"/>
  <c r="D3220" i="9"/>
  <c r="C3220" i="9"/>
  <c r="B3220" i="9"/>
  <c r="G3219" i="9"/>
  <c r="F3219" i="9"/>
  <c r="E3219" i="9"/>
  <c r="D3219" i="9"/>
  <c r="C3219" i="9"/>
  <c r="B3219" i="9"/>
  <c r="G3218" i="9"/>
  <c r="F3218" i="9"/>
  <c r="E3218" i="9"/>
  <c r="D3218" i="9"/>
  <c r="C3218" i="9"/>
  <c r="B3218" i="9"/>
  <c r="G3217" i="9"/>
  <c r="F3217" i="9"/>
  <c r="E3217" i="9"/>
  <c r="D3217" i="9"/>
  <c r="C3217" i="9"/>
  <c r="B3217" i="9"/>
  <c r="G3216" i="9"/>
  <c r="F3216" i="9"/>
  <c r="E3216" i="9"/>
  <c r="D3216" i="9"/>
  <c r="C3216" i="9"/>
  <c r="B3216" i="9"/>
  <c r="G3215" i="9"/>
  <c r="F3215" i="9"/>
  <c r="E3215" i="9"/>
  <c r="D3215" i="9"/>
  <c r="C3215" i="9"/>
  <c r="B3215" i="9"/>
  <c r="G3214" i="9"/>
  <c r="F3214" i="9"/>
  <c r="E3214" i="9"/>
  <c r="D3214" i="9"/>
  <c r="C3214" i="9"/>
  <c r="B3214" i="9"/>
  <c r="G3213" i="9"/>
  <c r="F3213" i="9"/>
  <c r="E3213" i="9"/>
  <c r="D3213" i="9"/>
  <c r="C3213" i="9"/>
  <c r="B3213" i="9"/>
  <c r="G3212" i="9"/>
  <c r="F3212" i="9"/>
  <c r="E3212" i="9"/>
  <c r="D3212" i="9"/>
  <c r="C3212" i="9"/>
  <c r="B3212" i="9"/>
  <c r="U3212" i="9" s="1"/>
  <c r="G3211" i="9"/>
  <c r="F3211" i="9"/>
  <c r="E3211" i="9"/>
  <c r="D3211" i="9"/>
  <c r="C3211" i="9"/>
  <c r="B3211" i="9"/>
  <c r="G3210" i="9"/>
  <c r="F3210" i="9"/>
  <c r="E3210" i="9"/>
  <c r="D3210" i="9"/>
  <c r="C3210" i="9"/>
  <c r="B3210" i="9"/>
  <c r="G3209" i="9"/>
  <c r="F3209" i="9"/>
  <c r="E3209" i="9"/>
  <c r="D3209" i="9"/>
  <c r="C3209" i="9"/>
  <c r="B3209" i="9"/>
  <c r="U3209" i="9" s="1"/>
  <c r="G3208" i="9"/>
  <c r="F3208" i="9"/>
  <c r="E3208" i="9"/>
  <c r="D3208" i="9"/>
  <c r="C3208" i="9"/>
  <c r="B3208" i="9"/>
  <c r="G3207" i="9"/>
  <c r="F3207" i="9"/>
  <c r="E3207" i="9"/>
  <c r="D3207" i="9"/>
  <c r="C3207" i="9"/>
  <c r="B3207" i="9"/>
  <c r="G3206" i="9"/>
  <c r="F3206" i="9"/>
  <c r="E3206" i="9"/>
  <c r="D3206" i="9"/>
  <c r="C3206" i="9"/>
  <c r="B3206" i="9"/>
  <c r="G3205" i="9"/>
  <c r="F3205" i="9"/>
  <c r="E3205" i="9"/>
  <c r="D3205" i="9"/>
  <c r="C3205" i="9"/>
  <c r="B3205" i="9"/>
  <c r="G3204" i="9"/>
  <c r="F3204" i="9"/>
  <c r="E3204" i="9"/>
  <c r="D3204" i="9"/>
  <c r="C3204" i="9"/>
  <c r="B3204" i="9"/>
  <c r="G3203" i="9"/>
  <c r="F3203" i="9"/>
  <c r="E3203" i="9"/>
  <c r="D3203" i="9"/>
  <c r="C3203" i="9"/>
  <c r="B3203" i="9"/>
  <c r="G3202" i="9"/>
  <c r="F3202" i="9"/>
  <c r="E3202" i="9"/>
  <c r="D3202" i="9"/>
  <c r="C3202" i="9"/>
  <c r="B3202" i="9"/>
  <c r="G3201" i="9"/>
  <c r="F3201" i="9"/>
  <c r="E3201" i="9"/>
  <c r="D3201" i="9"/>
  <c r="C3201" i="9"/>
  <c r="B3201" i="9"/>
  <c r="G3200" i="9"/>
  <c r="F3200" i="9"/>
  <c r="E3200" i="9"/>
  <c r="D3200" i="9"/>
  <c r="C3200" i="9"/>
  <c r="B3200" i="9"/>
  <c r="G3199" i="9"/>
  <c r="F3199" i="9"/>
  <c r="E3199" i="9"/>
  <c r="D3199" i="9"/>
  <c r="C3199" i="9"/>
  <c r="B3199" i="9"/>
  <c r="G3198" i="9"/>
  <c r="F3198" i="9"/>
  <c r="E3198" i="9"/>
  <c r="D3198" i="9"/>
  <c r="C3198" i="9"/>
  <c r="B3198" i="9"/>
  <c r="U3198" i="9" s="1"/>
  <c r="G3197" i="9"/>
  <c r="F3197" i="9"/>
  <c r="E3197" i="9"/>
  <c r="D3197" i="9"/>
  <c r="C3197" i="9"/>
  <c r="B3197" i="9"/>
  <c r="U3197" i="9" s="1"/>
  <c r="G3196" i="9"/>
  <c r="F3196" i="9"/>
  <c r="E3196" i="9"/>
  <c r="D3196" i="9"/>
  <c r="C3196" i="9"/>
  <c r="B3196" i="9"/>
  <c r="G3195" i="9"/>
  <c r="F3195" i="9"/>
  <c r="E3195" i="9"/>
  <c r="D3195" i="9"/>
  <c r="C3195" i="9"/>
  <c r="B3195" i="9"/>
  <c r="G3194" i="9"/>
  <c r="F3194" i="9"/>
  <c r="E3194" i="9"/>
  <c r="D3194" i="9"/>
  <c r="C3194" i="9"/>
  <c r="B3194" i="9"/>
  <c r="G3193" i="9"/>
  <c r="F3193" i="9"/>
  <c r="E3193" i="9"/>
  <c r="D3193" i="9"/>
  <c r="C3193" i="9"/>
  <c r="B3193" i="9"/>
  <c r="G3192" i="9"/>
  <c r="F3192" i="9"/>
  <c r="E3192" i="9"/>
  <c r="D3192" i="9"/>
  <c r="C3192" i="9"/>
  <c r="B3192" i="9"/>
  <c r="G3191" i="9"/>
  <c r="F3191" i="9"/>
  <c r="E3191" i="9"/>
  <c r="D3191" i="9"/>
  <c r="C3191" i="9"/>
  <c r="B3191" i="9"/>
  <c r="G3190" i="9"/>
  <c r="F3190" i="9"/>
  <c r="E3190" i="9"/>
  <c r="D3190" i="9"/>
  <c r="C3190" i="9"/>
  <c r="B3190" i="9"/>
  <c r="G3189" i="9"/>
  <c r="F3189" i="9"/>
  <c r="E3189" i="9"/>
  <c r="D3189" i="9"/>
  <c r="C3189" i="9"/>
  <c r="B3189" i="9"/>
  <c r="G3188" i="9"/>
  <c r="F3188" i="9"/>
  <c r="E3188" i="9"/>
  <c r="D3188" i="9"/>
  <c r="C3188" i="9"/>
  <c r="B3188" i="9"/>
  <c r="G3187" i="9"/>
  <c r="F3187" i="9"/>
  <c r="E3187" i="9"/>
  <c r="D3187" i="9"/>
  <c r="C3187" i="9"/>
  <c r="B3187" i="9"/>
  <c r="G3186" i="9"/>
  <c r="F3186" i="9"/>
  <c r="E3186" i="9"/>
  <c r="D3186" i="9"/>
  <c r="C3186" i="9"/>
  <c r="B3186" i="9"/>
  <c r="G3185" i="9"/>
  <c r="F3185" i="9"/>
  <c r="E3185" i="9"/>
  <c r="D3185" i="9"/>
  <c r="C3185" i="9"/>
  <c r="B3185" i="9"/>
  <c r="U3185" i="9" s="1"/>
  <c r="G3184" i="9"/>
  <c r="F3184" i="9"/>
  <c r="E3184" i="9"/>
  <c r="D3184" i="9"/>
  <c r="C3184" i="9"/>
  <c r="B3184" i="9"/>
  <c r="U3184" i="9" s="1"/>
  <c r="G3183" i="9"/>
  <c r="F3183" i="9"/>
  <c r="E3183" i="9"/>
  <c r="D3183" i="9"/>
  <c r="C3183" i="9"/>
  <c r="B3183" i="9"/>
  <c r="G3182" i="9"/>
  <c r="F3182" i="9"/>
  <c r="E3182" i="9"/>
  <c r="D3182" i="9"/>
  <c r="C3182" i="9"/>
  <c r="B3182" i="9"/>
  <c r="G3181" i="9"/>
  <c r="F3181" i="9"/>
  <c r="E3181" i="9"/>
  <c r="D3181" i="9"/>
  <c r="C3181" i="9"/>
  <c r="B3181" i="9"/>
  <c r="G3180" i="9"/>
  <c r="F3180" i="9"/>
  <c r="E3180" i="9"/>
  <c r="D3180" i="9"/>
  <c r="C3180" i="9"/>
  <c r="B3180" i="9"/>
  <c r="G3179" i="9"/>
  <c r="F3179" i="9"/>
  <c r="E3179" i="9"/>
  <c r="D3179" i="9"/>
  <c r="C3179" i="9"/>
  <c r="B3179" i="9"/>
  <c r="G3178" i="9"/>
  <c r="F3178" i="9"/>
  <c r="E3178" i="9"/>
  <c r="D3178" i="9"/>
  <c r="C3178" i="9"/>
  <c r="B3178" i="9"/>
  <c r="G3177" i="9"/>
  <c r="F3177" i="9"/>
  <c r="E3177" i="9"/>
  <c r="D3177" i="9"/>
  <c r="C3177" i="9"/>
  <c r="B3177" i="9"/>
  <c r="G3176" i="9"/>
  <c r="F3176" i="9"/>
  <c r="E3176" i="9"/>
  <c r="D3176" i="9"/>
  <c r="C3176" i="9"/>
  <c r="B3176" i="9"/>
  <c r="G3175" i="9"/>
  <c r="F3175" i="9"/>
  <c r="E3175" i="9"/>
  <c r="D3175" i="9"/>
  <c r="C3175" i="9"/>
  <c r="B3175" i="9"/>
  <c r="G3174" i="9"/>
  <c r="F3174" i="9"/>
  <c r="E3174" i="9"/>
  <c r="D3174" i="9"/>
  <c r="C3174" i="9"/>
  <c r="B3174" i="9"/>
  <c r="G3173" i="9"/>
  <c r="F3173" i="9"/>
  <c r="E3173" i="9"/>
  <c r="D3173" i="9"/>
  <c r="C3173" i="9"/>
  <c r="B3173" i="9"/>
  <c r="U3173" i="9" s="1"/>
  <c r="G3172" i="9"/>
  <c r="F3172" i="9"/>
  <c r="E3172" i="9"/>
  <c r="D3172" i="9"/>
  <c r="C3172" i="9"/>
  <c r="B3172" i="9"/>
  <c r="U3172" i="9" s="1"/>
  <c r="G3171" i="9"/>
  <c r="F3171" i="9"/>
  <c r="E3171" i="9"/>
  <c r="D3171" i="9"/>
  <c r="C3171" i="9"/>
  <c r="B3171" i="9"/>
  <c r="G3170" i="9"/>
  <c r="F3170" i="9"/>
  <c r="E3170" i="9"/>
  <c r="D3170" i="9"/>
  <c r="C3170" i="9"/>
  <c r="B3170" i="9"/>
  <c r="G3169" i="9"/>
  <c r="F3169" i="9"/>
  <c r="E3169" i="9"/>
  <c r="D3169" i="9"/>
  <c r="C3169" i="9"/>
  <c r="B3169" i="9"/>
  <c r="G3168" i="9"/>
  <c r="F3168" i="9"/>
  <c r="E3168" i="9"/>
  <c r="D3168" i="9"/>
  <c r="C3168" i="9"/>
  <c r="B3168" i="9"/>
  <c r="G3167" i="9"/>
  <c r="F3167" i="9"/>
  <c r="E3167" i="9"/>
  <c r="D3167" i="9"/>
  <c r="C3167" i="9"/>
  <c r="B3167" i="9"/>
  <c r="G3166" i="9"/>
  <c r="F3166" i="9"/>
  <c r="E3166" i="9"/>
  <c r="D3166" i="9"/>
  <c r="C3166" i="9"/>
  <c r="B3166" i="9"/>
  <c r="G3165" i="9"/>
  <c r="F3165" i="9"/>
  <c r="E3165" i="9"/>
  <c r="D3165" i="9"/>
  <c r="C3165" i="9"/>
  <c r="B3165" i="9"/>
  <c r="G3164" i="9"/>
  <c r="F3164" i="9"/>
  <c r="E3164" i="9"/>
  <c r="D3164" i="9"/>
  <c r="C3164" i="9"/>
  <c r="B3164" i="9"/>
  <c r="G3163" i="9"/>
  <c r="F3163" i="9"/>
  <c r="E3163" i="9"/>
  <c r="D3163" i="9"/>
  <c r="C3163" i="9"/>
  <c r="B3163" i="9"/>
  <c r="G3162" i="9"/>
  <c r="F3162" i="9"/>
  <c r="E3162" i="9"/>
  <c r="D3162" i="9"/>
  <c r="C3162" i="9"/>
  <c r="B3162" i="9"/>
  <c r="G3161" i="9"/>
  <c r="F3161" i="9"/>
  <c r="E3161" i="9"/>
  <c r="D3161" i="9"/>
  <c r="C3161" i="9"/>
  <c r="B3161" i="9"/>
  <c r="G3160" i="9"/>
  <c r="F3160" i="9"/>
  <c r="E3160" i="9"/>
  <c r="D3160" i="9"/>
  <c r="C3160" i="9"/>
  <c r="B3160" i="9"/>
  <c r="U3160" i="9" s="1"/>
  <c r="G3159" i="9"/>
  <c r="F3159" i="9"/>
  <c r="E3159" i="9"/>
  <c r="D3159" i="9"/>
  <c r="C3159" i="9"/>
  <c r="B3159" i="9"/>
  <c r="G3158" i="9"/>
  <c r="F3158" i="9"/>
  <c r="E3158" i="9"/>
  <c r="D3158" i="9"/>
  <c r="C3158" i="9"/>
  <c r="B3158" i="9"/>
  <c r="U3158" i="9" s="1"/>
  <c r="G3157" i="9"/>
  <c r="F3157" i="9"/>
  <c r="E3157" i="9"/>
  <c r="D3157" i="9"/>
  <c r="C3157" i="9"/>
  <c r="B3157" i="9"/>
  <c r="G3156" i="9"/>
  <c r="F3156" i="9"/>
  <c r="E3156" i="9"/>
  <c r="D3156" i="9"/>
  <c r="C3156" i="9"/>
  <c r="B3156" i="9"/>
  <c r="G3155" i="9"/>
  <c r="F3155" i="9"/>
  <c r="E3155" i="9"/>
  <c r="D3155" i="9"/>
  <c r="C3155" i="9"/>
  <c r="B3155" i="9"/>
  <c r="G3154" i="9"/>
  <c r="F3154" i="9"/>
  <c r="E3154" i="9"/>
  <c r="D3154" i="9"/>
  <c r="C3154" i="9"/>
  <c r="B3154" i="9"/>
  <c r="G3153" i="9"/>
  <c r="F3153" i="9"/>
  <c r="E3153" i="9"/>
  <c r="D3153" i="9"/>
  <c r="C3153" i="9"/>
  <c r="B3153" i="9"/>
  <c r="G3152" i="9"/>
  <c r="F3152" i="9"/>
  <c r="E3152" i="9"/>
  <c r="D3152" i="9"/>
  <c r="C3152" i="9"/>
  <c r="B3152" i="9"/>
  <c r="G3151" i="9"/>
  <c r="F3151" i="9"/>
  <c r="E3151" i="9"/>
  <c r="D3151" i="9"/>
  <c r="C3151" i="9"/>
  <c r="B3151" i="9"/>
  <c r="G3150" i="9"/>
  <c r="F3150" i="9"/>
  <c r="E3150" i="9"/>
  <c r="D3150" i="9"/>
  <c r="C3150" i="9"/>
  <c r="B3150" i="9"/>
  <c r="G3149" i="9"/>
  <c r="F3149" i="9"/>
  <c r="E3149" i="9"/>
  <c r="D3149" i="9"/>
  <c r="C3149" i="9"/>
  <c r="B3149" i="9"/>
  <c r="G3148" i="9"/>
  <c r="F3148" i="9"/>
  <c r="E3148" i="9"/>
  <c r="D3148" i="9"/>
  <c r="C3148" i="9"/>
  <c r="B3148" i="9"/>
  <c r="U3148" i="9" s="1"/>
  <c r="G3147" i="9"/>
  <c r="F3147" i="9"/>
  <c r="E3147" i="9"/>
  <c r="D3147" i="9"/>
  <c r="C3147" i="9"/>
  <c r="B3147" i="9"/>
  <c r="G3146" i="9"/>
  <c r="F3146" i="9"/>
  <c r="E3146" i="9"/>
  <c r="D3146" i="9"/>
  <c r="C3146" i="9"/>
  <c r="B3146" i="9"/>
  <c r="G3145" i="9"/>
  <c r="F3145" i="9"/>
  <c r="E3145" i="9"/>
  <c r="D3145" i="9"/>
  <c r="C3145" i="9"/>
  <c r="B3145" i="9"/>
  <c r="U3145" i="9" s="1"/>
  <c r="G3144" i="9"/>
  <c r="F3144" i="9"/>
  <c r="E3144" i="9"/>
  <c r="D3144" i="9"/>
  <c r="C3144" i="9"/>
  <c r="B3144" i="9"/>
  <c r="G3143" i="9"/>
  <c r="F3143" i="9"/>
  <c r="E3143" i="9"/>
  <c r="D3143" i="9"/>
  <c r="C3143" i="9"/>
  <c r="B3143" i="9"/>
  <c r="G3142" i="9"/>
  <c r="F3142" i="9"/>
  <c r="E3142" i="9"/>
  <c r="D3142" i="9"/>
  <c r="C3142" i="9"/>
  <c r="B3142" i="9"/>
  <c r="G3141" i="9"/>
  <c r="F3141" i="9"/>
  <c r="E3141" i="9"/>
  <c r="D3141" i="9"/>
  <c r="C3141" i="9"/>
  <c r="B3141" i="9"/>
  <c r="G3140" i="9"/>
  <c r="F3140" i="9"/>
  <c r="E3140" i="9"/>
  <c r="D3140" i="9"/>
  <c r="C3140" i="9"/>
  <c r="B3140" i="9"/>
  <c r="G3139" i="9"/>
  <c r="F3139" i="9"/>
  <c r="E3139" i="9"/>
  <c r="D3139" i="9"/>
  <c r="C3139" i="9"/>
  <c r="B3139" i="9"/>
  <c r="G3138" i="9"/>
  <c r="F3138" i="9"/>
  <c r="E3138" i="9"/>
  <c r="D3138" i="9"/>
  <c r="C3138" i="9"/>
  <c r="B3138" i="9"/>
  <c r="G3137" i="9"/>
  <c r="F3137" i="9"/>
  <c r="E3137" i="9"/>
  <c r="D3137" i="9"/>
  <c r="C3137" i="9"/>
  <c r="B3137" i="9"/>
  <c r="G3136" i="9"/>
  <c r="F3136" i="9"/>
  <c r="E3136" i="9"/>
  <c r="D3136" i="9"/>
  <c r="C3136" i="9"/>
  <c r="B3136" i="9"/>
  <c r="G3135" i="9"/>
  <c r="F3135" i="9"/>
  <c r="E3135" i="9"/>
  <c r="D3135" i="9"/>
  <c r="C3135" i="9"/>
  <c r="B3135" i="9"/>
  <c r="G3134" i="9"/>
  <c r="F3134" i="9"/>
  <c r="E3134" i="9"/>
  <c r="D3134" i="9"/>
  <c r="C3134" i="9"/>
  <c r="B3134" i="9"/>
  <c r="U3134" i="9" s="1"/>
  <c r="G3133" i="9"/>
  <c r="F3133" i="9"/>
  <c r="E3133" i="9"/>
  <c r="D3133" i="9"/>
  <c r="C3133" i="9"/>
  <c r="B3133" i="9"/>
  <c r="U3133" i="9" s="1"/>
  <c r="G3132" i="9"/>
  <c r="F3132" i="9"/>
  <c r="E3132" i="9"/>
  <c r="D3132" i="9"/>
  <c r="C3132" i="9"/>
  <c r="B3132" i="9"/>
  <c r="G3131" i="9"/>
  <c r="F3131" i="9"/>
  <c r="E3131" i="9"/>
  <c r="D3131" i="9"/>
  <c r="C3131" i="9"/>
  <c r="B3131" i="9"/>
  <c r="G3130" i="9"/>
  <c r="F3130" i="9"/>
  <c r="E3130" i="9"/>
  <c r="D3130" i="9"/>
  <c r="C3130" i="9"/>
  <c r="B3130" i="9"/>
  <c r="G3129" i="9"/>
  <c r="F3129" i="9"/>
  <c r="E3129" i="9"/>
  <c r="D3129" i="9"/>
  <c r="C3129" i="9"/>
  <c r="B3129" i="9"/>
  <c r="G3128" i="9"/>
  <c r="F3128" i="9"/>
  <c r="E3128" i="9"/>
  <c r="D3128" i="9"/>
  <c r="C3128" i="9"/>
  <c r="B3128" i="9"/>
  <c r="G3127" i="9"/>
  <c r="F3127" i="9"/>
  <c r="E3127" i="9"/>
  <c r="D3127" i="9"/>
  <c r="C3127" i="9"/>
  <c r="B3127" i="9"/>
  <c r="G3126" i="9"/>
  <c r="F3126" i="9"/>
  <c r="E3126" i="9"/>
  <c r="D3126" i="9"/>
  <c r="C3126" i="9"/>
  <c r="B3126" i="9"/>
  <c r="G3125" i="9"/>
  <c r="F3125" i="9"/>
  <c r="E3125" i="9"/>
  <c r="D3125" i="9"/>
  <c r="C3125" i="9"/>
  <c r="B3125" i="9"/>
  <c r="G3124" i="9"/>
  <c r="F3124" i="9"/>
  <c r="E3124" i="9"/>
  <c r="D3124" i="9"/>
  <c r="C3124" i="9"/>
  <c r="B3124" i="9"/>
  <c r="G3123" i="9"/>
  <c r="F3123" i="9"/>
  <c r="E3123" i="9"/>
  <c r="D3123" i="9"/>
  <c r="C3123" i="9"/>
  <c r="B3123" i="9"/>
  <c r="G3122" i="9"/>
  <c r="F3122" i="9"/>
  <c r="E3122" i="9"/>
  <c r="D3122" i="9"/>
  <c r="C3122" i="9"/>
  <c r="B3122" i="9"/>
  <c r="G3121" i="9"/>
  <c r="F3121" i="9"/>
  <c r="E3121" i="9"/>
  <c r="D3121" i="9"/>
  <c r="C3121" i="9"/>
  <c r="B3121" i="9"/>
  <c r="U3121" i="9" s="1"/>
  <c r="G3120" i="9"/>
  <c r="F3120" i="9"/>
  <c r="E3120" i="9"/>
  <c r="D3120" i="9"/>
  <c r="C3120" i="9"/>
  <c r="B3120" i="9"/>
  <c r="U3120" i="9" s="1"/>
  <c r="G3119" i="9"/>
  <c r="F3119" i="9"/>
  <c r="E3119" i="9"/>
  <c r="D3119" i="9"/>
  <c r="C3119" i="9"/>
  <c r="B3119" i="9"/>
  <c r="G3118" i="9"/>
  <c r="F3118" i="9"/>
  <c r="E3118" i="9"/>
  <c r="D3118" i="9"/>
  <c r="C3118" i="9"/>
  <c r="B3118" i="9"/>
  <c r="G3117" i="9"/>
  <c r="F3117" i="9"/>
  <c r="E3117" i="9"/>
  <c r="D3117" i="9"/>
  <c r="C3117" i="9"/>
  <c r="B3117" i="9"/>
  <c r="G3116" i="9"/>
  <c r="F3116" i="9"/>
  <c r="E3116" i="9"/>
  <c r="D3116" i="9"/>
  <c r="C3116" i="9"/>
  <c r="B3116" i="9"/>
  <c r="G3115" i="9"/>
  <c r="F3115" i="9"/>
  <c r="E3115" i="9"/>
  <c r="D3115" i="9"/>
  <c r="C3115" i="9"/>
  <c r="B3115" i="9"/>
  <c r="G3114" i="9"/>
  <c r="F3114" i="9"/>
  <c r="E3114" i="9"/>
  <c r="D3114" i="9"/>
  <c r="C3114" i="9"/>
  <c r="B3114" i="9"/>
  <c r="G3113" i="9"/>
  <c r="F3113" i="9"/>
  <c r="E3113" i="9"/>
  <c r="D3113" i="9"/>
  <c r="C3113" i="9"/>
  <c r="B3113" i="9"/>
  <c r="G3112" i="9"/>
  <c r="F3112" i="9"/>
  <c r="E3112" i="9"/>
  <c r="D3112" i="9"/>
  <c r="C3112" i="9"/>
  <c r="B3112" i="9"/>
  <c r="G3111" i="9"/>
  <c r="F3111" i="9"/>
  <c r="E3111" i="9"/>
  <c r="D3111" i="9"/>
  <c r="C3111" i="9"/>
  <c r="B3111" i="9"/>
  <c r="G3110" i="9"/>
  <c r="F3110" i="9"/>
  <c r="E3110" i="9"/>
  <c r="D3110" i="9"/>
  <c r="C3110" i="9"/>
  <c r="B3110" i="9"/>
  <c r="G3109" i="9"/>
  <c r="F3109" i="9"/>
  <c r="E3109" i="9"/>
  <c r="D3109" i="9"/>
  <c r="C3109" i="9"/>
  <c r="B3109" i="9"/>
  <c r="U3109" i="9" s="1"/>
  <c r="G3108" i="9"/>
  <c r="F3108" i="9"/>
  <c r="E3108" i="9"/>
  <c r="D3108" i="9"/>
  <c r="C3108" i="9"/>
  <c r="B3108" i="9"/>
  <c r="U3108" i="9" s="1"/>
  <c r="G3107" i="9"/>
  <c r="F3107" i="9"/>
  <c r="E3107" i="9"/>
  <c r="D3107" i="9"/>
  <c r="C3107" i="9"/>
  <c r="B3107" i="9"/>
  <c r="G3106" i="9"/>
  <c r="F3106" i="9"/>
  <c r="E3106" i="9"/>
  <c r="D3106" i="9"/>
  <c r="C3106" i="9"/>
  <c r="B3106" i="9"/>
  <c r="G3105" i="9"/>
  <c r="F3105" i="9"/>
  <c r="E3105" i="9"/>
  <c r="D3105" i="9"/>
  <c r="C3105" i="9"/>
  <c r="B3105" i="9"/>
  <c r="G3104" i="9"/>
  <c r="F3104" i="9"/>
  <c r="E3104" i="9"/>
  <c r="D3104" i="9"/>
  <c r="C3104" i="9"/>
  <c r="B3104" i="9"/>
  <c r="G3103" i="9"/>
  <c r="F3103" i="9"/>
  <c r="E3103" i="9"/>
  <c r="D3103" i="9"/>
  <c r="C3103" i="9"/>
  <c r="B3103" i="9"/>
  <c r="G3102" i="9"/>
  <c r="F3102" i="9"/>
  <c r="E3102" i="9"/>
  <c r="D3102" i="9"/>
  <c r="C3102" i="9"/>
  <c r="B3102" i="9"/>
  <c r="G3101" i="9"/>
  <c r="F3101" i="9"/>
  <c r="E3101" i="9"/>
  <c r="D3101" i="9"/>
  <c r="C3101" i="9"/>
  <c r="B3101" i="9"/>
  <c r="G3100" i="9"/>
  <c r="F3100" i="9"/>
  <c r="E3100" i="9"/>
  <c r="D3100" i="9"/>
  <c r="C3100" i="9"/>
  <c r="B3100" i="9"/>
  <c r="G3099" i="9"/>
  <c r="F3099" i="9"/>
  <c r="E3099" i="9"/>
  <c r="D3099" i="9"/>
  <c r="C3099" i="9"/>
  <c r="B3099" i="9"/>
  <c r="G3098" i="9"/>
  <c r="F3098" i="9"/>
  <c r="E3098" i="9"/>
  <c r="D3098" i="9"/>
  <c r="C3098" i="9"/>
  <c r="B3098" i="9"/>
  <c r="G3097" i="9"/>
  <c r="F3097" i="9"/>
  <c r="E3097" i="9"/>
  <c r="D3097" i="9"/>
  <c r="C3097" i="9"/>
  <c r="B3097" i="9"/>
  <c r="G3096" i="9"/>
  <c r="F3096" i="9"/>
  <c r="E3096" i="9"/>
  <c r="D3096" i="9"/>
  <c r="C3096" i="9"/>
  <c r="B3096" i="9"/>
  <c r="U3096" i="9" s="1"/>
  <c r="G3095" i="9"/>
  <c r="F3095" i="9"/>
  <c r="E3095" i="9"/>
  <c r="D3095" i="9"/>
  <c r="C3095" i="9"/>
  <c r="B3095" i="9"/>
  <c r="G3094" i="9"/>
  <c r="F3094" i="9"/>
  <c r="E3094" i="9"/>
  <c r="D3094" i="9"/>
  <c r="C3094" i="9"/>
  <c r="B3094" i="9"/>
  <c r="U3094" i="9" s="1"/>
  <c r="G3093" i="9"/>
  <c r="F3093" i="9"/>
  <c r="E3093" i="9"/>
  <c r="D3093" i="9"/>
  <c r="C3093" i="9"/>
  <c r="B3093" i="9"/>
  <c r="G3092" i="9"/>
  <c r="F3092" i="9"/>
  <c r="E3092" i="9"/>
  <c r="D3092" i="9"/>
  <c r="C3092" i="9"/>
  <c r="B3092" i="9"/>
  <c r="G3091" i="9"/>
  <c r="F3091" i="9"/>
  <c r="E3091" i="9"/>
  <c r="D3091" i="9"/>
  <c r="C3091" i="9"/>
  <c r="B3091" i="9"/>
  <c r="G3090" i="9"/>
  <c r="F3090" i="9"/>
  <c r="E3090" i="9"/>
  <c r="D3090" i="9"/>
  <c r="C3090" i="9"/>
  <c r="B3090" i="9"/>
  <c r="G3089" i="9"/>
  <c r="F3089" i="9"/>
  <c r="E3089" i="9"/>
  <c r="D3089" i="9"/>
  <c r="C3089" i="9"/>
  <c r="B3089" i="9"/>
  <c r="G3088" i="9"/>
  <c r="F3088" i="9"/>
  <c r="E3088" i="9"/>
  <c r="D3088" i="9"/>
  <c r="C3088" i="9"/>
  <c r="B3088" i="9"/>
  <c r="G3087" i="9"/>
  <c r="F3087" i="9"/>
  <c r="E3087" i="9"/>
  <c r="D3087" i="9"/>
  <c r="C3087" i="9"/>
  <c r="B3087" i="9"/>
  <c r="G3086" i="9"/>
  <c r="F3086" i="9"/>
  <c r="E3086" i="9"/>
  <c r="D3086" i="9"/>
  <c r="C3086" i="9"/>
  <c r="B3086" i="9"/>
  <c r="G3085" i="9"/>
  <c r="F3085" i="9"/>
  <c r="E3085" i="9"/>
  <c r="D3085" i="9"/>
  <c r="C3085" i="9"/>
  <c r="B3085" i="9"/>
  <c r="G3084" i="9"/>
  <c r="F3084" i="9"/>
  <c r="E3084" i="9"/>
  <c r="D3084" i="9"/>
  <c r="C3084" i="9"/>
  <c r="B3084" i="9"/>
  <c r="U3084" i="9" s="1"/>
  <c r="G3083" i="9"/>
  <c r="F3083" i="9"/>
  <c r="E3083" i="9"/>
  <c r="D3083" i="9"/>
  <c r="C3083" i="9"/>
  <c r="B3083" i="9"/>
  <c r="G3082" i="9"/>
  <c r="F3082" i="9"/>
  <c r="E3082" i="9"/>
  <c r="D3082" i="9"/>
  <c r="C3082" i="9"/>
  <c r="B3082" i="9"/>
  <c r="G3081" i="9"/>
  <c r="F3081" i="9"/>
  <c r="E3081" i="9"/>
  <c r="D3081" i="9"/>
  <c r="C3081" i="9"/>
  <c r="B3081" i="9"/>
  <c r="U3081" i="9" s="1"/>
  <c r="G3080" i="9"/>
  <c r="F3080" i="9"/>
  <c r="E3080" i="9"/>
  <c r="D3080" i="9"/>
  <c r="C3080" i="9"/>
  <c r="B3080" i="9"/>
  <c r="G3079" i="9"/>
  <c r="F3079" i="9"/>
  <c r="E3079" i="9"/>
  <c r="D3079" i="9"/>
  <c r="C3079" i="9"/>
  <c r="B3079" i="9"/>
  <c r="G3078" i="9"/>
  <c r="F3078" i="9"/>
  <c r="E3078" i="9"/>
  <c r="D3078" i="9"/>
  <c r="C3078" i="9"/>
  <c r="B3078" i="9"/>
  <c r="G3077" i="9"/>
  <c r="F3077" i="9"/>
  <c r="E3077" i="9"/>
  <c r="D3077" i="9"/>
  <c r="C3077" i="9"/>
  <c r="B3077" i="9"/>
  <c r="G3076" i="9"/>
  <c r="F3076" i="9"/>
  <c r="E3076" i="9"/>
  <c r="D3076" i="9"/>
  <c r="C3076" i="9"/>
  <c r="B3076" i="9"/>
  <c r="G3075" i="9"/>
  <c r="F3075" i="9"/>
  <c r="E3075" i="9"/>
  <c r="D3075" i="9"/>
  <c r="C3075" i="9"/>
  <c r="B3075" i="9"/>
  <c r="G3074" i="9"/>
  <c r="F3074" i="9"/>
  <c r="E3074" i="9"/>
  <c r="D3074" i="9"/>
  <c r="C3074" i="9"/>
  <c r="B3074" i="9"/>
  <c r="G3073" i="9"/>
  <c r="F3073" i="9"/>
  <c r="E3073" i="9"/>
  <c r="D3073" i="9"/>
  <c r="C3073" i="9"/>
  <c r="B3073" i="9"/>
  <c r="G3072" i="9"/>
  <c r="F3072" i="9"/>
  <c r="E3072" i="9"/>
  <c r="D3072" i="9"/>
  <c r="C3072" i="9"/>
  <c r="B3072" i="9"/>
  <c r="G3071" i="9"/>
  <c r="F3071" i="9"/>
  <c r="E3071" i="9"/>
  <c r="D3071" i="9"/>
  <c r="C3071" i="9"/>
  <c r="B3071" i="9"/>
  <c r="G3070" i="9"/>
  <c r="F3070" i="9"/>
  <c r="E3070" i="9"/>
  <c r="D3070" i="9"/>
  <c r="C3070" i="9"/>
  <c r="B3070" i="9"/>
  <c r="G3069" i="9"/>
  <c r="F3069" i="9"/>
  <c r="E3069" i="9"/>
  <c r="D3069" i="9"/>
  <c r="C3069" i="9"/>
  <c r="B3069" i="9"/>
  <c r="U3069" i="9" s="1"/>
  <c r="G3068" i="9"/>
  <c r="F3068" i="9"/>
  <c r="E3068" i="9"/>
  <c r="D3068" i="9"/>
  <c r="C3068" i="9"/>
  <c r="B3068" i="9"/>
  <c r="U3068" i="9" s="1"/>
  <c r="G3067" i="9"/>
  <c r="F3067" i="9"/>
  <c r="E3067" i="9"/>
  <c r="D3067" i="9"/>
  <c r="C3067" i="9"/>
  <c r="B3067" i="9"/>
  <c r="G3066" i="9"/>
  <c r="F3066" i="9"/>
  <c r="E3066" i="9"/>
  <c r="D3066" i="9"/>
  <c r="C3066" i="9"/>
  <c r="B3066" i="9"/>
  <c r="G3065" i="9"/>
  <c r="F3065" i="9"/>
  <c r="E3065" i="9"/>
  <c r="D3065" i="9"/>
  <c r="C3065" i="9"/>
  <c r="B3065" i="9"/>
  <c r="G3064" i="9"/>
  <c r="F3064" i="9"/>
  <c r="E3064" i="9"/>
  <c r="D3064" i="9"/>
  <c r="C3064" i="9"/>
  <c r="B3064" i="9"/>
  <c r="G3063" i="9"/>
  <c r="F3063" i="9"/>
  <c r="E3063" i="9"/>
  <c r="D3063" i="9"/>
  <c r="C3063" i="9"/>
  <c r="B3063" i="9"/>
  <c r="G3062" i="9"/>
  <c r="F3062" i="9"/>
  <c r="E3062" i="9"/>
  <c r="D3062" i="9"/>
  <c r="C3062" i="9"/>
  <c r="B3062" i="9"/>
  <c r="G3061" i="9"/>
  <c r="F3061" i="9"/>
  <c r="E3061" i="9"/>
  <c r="D3061" i="9"/>
  <c r="C3061" i="9"/>
  <c r="B3061" i="9"/>
  <c r="G3060" i="9"/>
  <c r="F3060" i="9"/>
  <c r="E3060" i="9"/>
  <c r="D3060" i="9"/>
  <c r="C3060" i="9"/>
  <c r="B3060" i="9"/>
  <c r="G3059" i="9"/>
  <c r="F3059" i="9"/>
  <c r="E3059" i="9"/>
  <c r="D3059" i="9"/>
  <c r="C3059" i="9"/>
  <c r="B3059" i="9"/>
  <c r="G3058" i="9"/>
  <c r="F3058" i="9"/>
  <c r="E3058" i="9"/>
  <c r="D3058" i="9"/>
  <c r="C3058" i="9"/>
  <c r="B3058" i="9"/>
  <c r="G3057" i="9"/>
  <c r="F3057" i="9"/>
  <c r="E3057" i="9"/>
  <c r="D3057" i="9"/>
  <c r="C3057" i="9"/>
  <c r="B3057" i="9"/>
  <c r="G3056" i="9"/>
  <c r="F3056" i="9"/>
  <c r="E3056" i="9"/>
  <c r="D3056" i="9"/>
  <c r="C3056" i="9"/>
  <c r="B3056" i="9"/>
  <c r="G3055" i="9"/>
  <c r="F3055" i="9"/>
  <c r="E3055" i="9"/>
  <c r="D3055" i="9"/>
  <c r="C3055" i="9"/>
  <c r="B3055" i="9"/>
  <c r="G3054" i="9"/>
  <c r="F3054" i="9"/>
  <c r="E3054" i="9"/>
  <c r="D3054" i="9"/>
  <c r="C3054" i="9"/>
  <c r="B3054" i="9"/>
  <c r="G3053" i="9"/>
  <c r="F3053" i="9"/>
  <c r="E3053" i="9"/>
  <c r="D3053" i="9"/>
  <c r="C3053" i="9"/>
  <c r="B3053" i="9"/>
  <c r="U3053" i="9" s="1"/>
  <c r="G3052" i="9"/>
  <c r="F3052" i="9"/>
  <c r="E3052" i="9"/>
  <c r="D3052" i="9"/>
  <c r="C3052" i="9"/>
  <c r="B3052" i="9"/>
  <c r="U3052" i="9" s="1"/>
  <c r="G3051" i="9"/>
  <c r="F3051" i="9"/>
  <c r="E3051" i="9"/>
  <c r="D3051" i="9"/>
  <c r="C3051" i="9"/>
  <c r="B3051" i="9"/>
  <c r="G3050" i="9"/>
  <c r="F3050" i="9"/>
  <c r="E3050" i="9"/>
  <c r="D3050" i="9"/>
  <c r="C3050" i="9"/>
  <c r="B3050" i="9"/>
  <c r="G3049" i="9"/>
  <c r="F3049" i="9"/>
  <c r="E3049" i="9"/>
  <c r="D3049" i="9"/>
  <c r="C3049" i="9"/>
  <c r="B3049" i="9"/>
  <c r="G3048" i="9"/>
  <c r="F3048" i="9"/>
  <c r="E3048" i="9"/>
  <c r="D3048" i="9"/>
  <c r="C3048" i="9"/>
  <c r="B3048" i="9"/>
  <c r="G3047" i="9"/>
  <c r="F3047" i="9"/>
  <c r="E3047" i="9"/>
  <c r="D3047" i="9"/>
  <c r="C3047" i="9"/>
  <c r="B3047" i="9"/>
  <c r="G3046" i="9"/>
  <c r="F3046" i="9"/>
  <c r="E3046" i="9"/>
  <c r="D3046" i="9"/>
  <c r="C3046" i="9"/>
  <c r="B3046" i="9"/>
  <c r="G3045" i="9"/>
  <c r="F3045" i="9"/>
  <c r="E3045" i="9"/>
  <c r="D3045" i="9"/>
  <c r="C3045" i="9"/>
  <c r="B3045" i="9"/>
  <c r="G3044" i="9"/>
  <c r="F3044" i="9"/>
  <c r="E3044" i="9"/>
  <c r="D3044" i="9"/>
  <c r="C3044" i="9"/>
  <c r="B3044" i="9"/>
  <c r="G3043" i="9"/>
  <c r="F3043" i="9"/>
  <c r="E3043" i="9"/>
  <c r="D3043" i="9"/>
  <c r="C3043" i="9"/>
  <c r="B3043" i="9"/>
  <c r="G3042" i="9"/>
  <c r="F3042" i="9"/>
  <c r="E3042" i="9"/>
  <c r="D3042" i="9"/>
  <c r="C3042" i="9"/>
  <c r="B3042" i="9"/>
  <c r="G3041" i="9"/>
  <c r="F3041" i="9"/>
  <c r="E3041" i="9"/>
  <c r="D3041" i="9"/>
  <c r="C3041" i="9"/>
  <c r="B3041" i="9"/>
  <c r="G3040" i="9"/>
  <c r="F3040" i="9"/>
  <c r="E3040" i="9"/>
  <c r="D3040" i="9"/>
  <c r="C3040" i="9"/>
  <c r="B3040" i="9"/>
  <c r="G3039" i="9"/>
  <c r="F3039" i="9"/>
  <c r="E3039" i="9"/>
  <c r="D3039" i="9"/>
  <c r="C3039" i="9"/>
  <c r="B3039" i="9"/>
  <c r="G3038" i="9"/>
  <c r="F3038" i="9"/>
  <c r="E3038" i="9"/>
  <c r="D3038" i="9"/>
  <c r="C3038" i="9"/>
  <c r="B3038" i="9"/>
  <c r="G3037" i="9"/>
  <c r="F3037" i="9"/>
  <c r="E3037" i="9"/>
  <c r="D3037" i="9"/>
  <c r="C3037" i="9"/>
  <c r="B3037" i="9"/>
  <c r="U3037" i="9" s="1"/>
  <c r="G3036" i="9"/>
  <c r="F3036" i="9"/>
  <c r="E3036" i="9"/>
  <c r="D3036" i="9"/>
  <c r="C3036" i="9"/>
  <c r="B3036" i="9"/>
  <c r="U3036" i="9" s="1"/>
  <c r="G3035" i="9"/>
  <c r="F3035" i="9"/>
  <c r="E3035" i="9"/>
  <c r="D3035" i="9"/>
  <c r="C3035" i="9"/>
  <c r="B3035" i="9"/>
  <c r="G3034" i="9"/>
  <c r="F3034" i="9"/>
  <c r="E3034" i="9"/>
  <c r="D3034" i="9"/>
  <c r="C3034" i="9"/>
  <c r="B3034" i="9"/>
  <c r="G3033" i="9"/>
  <c r="F3033" i="9"/>
  <c r="E3033" i="9"/>
  <c r="D3033" i="9"/>
  <c r="C3033" i="9"/>
  <c r="B3033" i="9"/>
  <c r="G3032" i="9"/>
  <c r="F3032" i="9"/>
  <c r="E3032" i="9"/>
  <c r="D3032" i="9"/>
  <c r="C3032" i="9"/>
  <c r="B3032" i="9"/>
  <c r="G3031" i="9"/>
  <c r="F3031" i="9"/>
  <c r="E3031" i="9"/>
  <c r="D3031" i="9"/>
  <c r="C3031" i="9"/>
  <c r="B3031" i="9"/>
  <c r="G3030" i="9"/>
  <c r="F3030" i="9"/>
  <c r="E3030" i="9"/>
  <c r="D3030" i="9"/>
  <c r="C3030" i="9"/>
  <c r="B3030" i="9"/>
  <c r="G3029" i="9"/>
  <c r="F3029" i="9"/>
  <c r="E3029" i="9"/>
  <c r="D3029" i="9"/>
  <c r="C3029" i="9"/>
  <c r="B3029" i="9"/>
  <c r="G3028" i="9"/>
  <c r="F3028" i="9"/>
  <c r="E3028" i="9"/>
  <c r="D3028" i="9"/>
  <c r="C3028" i="9"/>
  <c r="B3028" i="9"/>
  <c r="G3027" i="9"/>
  <c r="F3027" i="9"/>
  <c r="E3027" i="9"/>
  <c r="D3027" i="9"/>
  <c r="C3027" i="9"/>
  <c r="B3027" i="9"/>
  <c r="G3026" i="9"/>
  <c r="F3026" i="9"/>
  <c r="E3026" i="9"/>
  <c r="D3026" i="9"/>
  <c r="C3026" i="9"/>
  <c r="B3026" i="9"/>
  <c r="G3025" i="9"/>
  <c r="F3025" i="9"/>
  <c r="E3025" i="9"/>
  <c r="D3025" i="9"/>
  <c r="C3025" i="9"/>
  <c r="B3025" i="9"/>
  <c r="G3024" i="9"/>
  <c r="F3024" i="9"/>
  <c r="E3024" i="9"/>
  <c r="D3024" i="9"/>
  <c r="C3024" i="9"/>
  <c r="B3024" i="9"/>
  <c r="G3023" i="9"/>
  <c r="F3023" i="9"/>
  <c r="E3023" i="9"/>
  <c r="D3023" i="9"/>
  <c r="C3023" i="9"/>
  <c r="B3023" i="9"/>
  <c r="G3022" i="9"/>
  <c r="F3022" i="9"/>
  <c r="E3022" i="9"/>
  <c r="D3022" i="9"/>
  <c r="C3022" i="9"/>
  <c r="B3022" i="9"/>
  <c r="G3021" i="9"/>
  <c r="F3021" i="9"/>
  <c r="E3021" i="9"/>
  <c r="D3021" i="9"/>
  <c r="C3021" i="9"/>
  <c r="B3021" i="9"/>
  <c r="U3021" i="9" s="1"/>
  <c r="G3020" i="9"/>
  <c r="F3020" i="9"/>
  <c r="E3020" i="9"/>
  <c r="D3020" i="9"/>
  <c r="C3020" i="9"/>
  <c r="B3020" i="9"/>
  <c r="U3020" i="9" s="1"/>
  <c r="G3019" i="9"/>
  <c r="F3019" i="9"/>
  <c r="E3019" i="9"/>
  <c r="D3019" i="9"/>
  <c r="C3019" i="9"/>
  <c r="B3019" i="9"/>
  <c r="G3018" i="9"/>
  <c r="F3018" i="9"/>
  <c r="E3018" i="9"/>
  <c r="D3018" i="9"/>
  <c r="C3018" i="9"/>
  <c r="B3018" i="9"/>
  <c r="G3017" i="9"/>
  <c r="F3017" i="9"/>
  <c r="E3017" i="9"/>
  <c r="D3017" i="9"/>
  <c r="C3017" i="9"/>
  <c r="B3017" i="9"/>
  <c r="G3016" i="9"/>
  <c r="F3016" i="9"/>
  <c r="E3016" i="9"/>
  <c r="D3016" i="9"/>
  <c r="C3016" i="9"/>
  <c r="B3016" i="9"/>
  <c r="G3015" i="9"/>
  <c r="F3015" i="9"/>
  <c r="E3015" i="9"/>
  <c r="D3015" i="9"/>
  <c r="C3015" i="9"/>
  <c r="B3015" i="9"/>
  <c r="G3014" i="9"/>
  <c r="F3014" i="9"/>
  <c r="E3014" i="9"/>
  <c r="D3014" i="9"/>
  <c r="C3014" i="9"/>
  <c r="B3014" i="9"/>
  <c r="G3013" i="9"/>
  <c r="F3013" i="9"/>
  <c r="E3013" i="9"/>
  <c r="D3013" i="9"/>
  <c r="C3013" i="9"/>
  <c r="B3013" i="9"/>
  <c r="G3012" i="9"/>
  <c r="F3012" i="9"/>
  <c r="E3012" i="9"/>
  <c r="D3012" i="9"/>
  <c r="C3012" i="9"/>
  <c r="B3012" i="9"/>
  <c r="G3011" i="9"/>
  <c r="F3011" i="9"/>
  <c r="E3011" i="9"/>
  <c r="D3011" i="9"/>
  <c r="C3011" i="9"/>
  <c r="B3011" i="9"/>
  <c r="G3010" i="9"/>
  <c r="F3010" i="9"/>
  <c r="E3010" i="9"/>
  <c r="D3010" i="9"/>
  <c r="C3010" i="9"/>
  <c r="B3010" i="9"/>
  <c r="G3009" i="9"/>
  <c r="F3009" i="9"/>
  <c r="E3009" i="9"/>
  <c r="D3009" i="9"/>
  <c r="C3009" i="9"/>
  <c r="B3009" i="9"/>
  <c r="G3008" i="9"/>
  <c r="F3008" i="9"/>
  <c r="E3008" i="9"/>
  <c r="D3008" i="9"/>
  <c r="C3008" i="9"/>
  <c r="B3008" i="9"/>
  <c r="G3007" i="9"/>
  <c r="F3007" i="9"/>
  <c r="E3007" i="9"/>
  <c r="D3007" i="9"/>
  <c r="C3007" i="9"/>
  <c r="B3007" i="9"/>
  <c r="G3006" i="9"/>
  <c r="F3006" i="9"/>
  <c r="E3006" i="9"/>
  <c r="D3006" i="9"/>
  <c r="C3006" i="9"/>
  <c r="B3006" i="9"/>
  <c r="G3005" i="9"/>
  <c r="F3005" i="9"/>
  <c r="E3005" i="9"/>
  <c r="D3005" i="9"/>
  <c r="C3005" i="9"/>
  <c r="B3005" i="9"/>
  <c r="U3005" i="9" s="1"/>
  <c r="G3004" i="9"/>
  <c r="F3004" i="9"/>
  <c r="E3004" i="9"/>
  <c r="D3004" i="9"/>
  <c r="C3004" i="9"/>
  <c r="B3004" i="9"/>
  <c r="U3004" i="9" s="1"/>
  <c r="G3003" i="9"/>
  <c r="F3003" i="9"/>
  <c r="E3003" i="9"/>
  <c r="D3003" i="9"/>
  <c r="C3003" i="9"/>
  <c r="B3003" i="9"/>
  <c r="G3002" i="9"/>
  <c r="F3002" i="9"/>
  <c r="E3002" i="9"/>
  <c r="D3002" i="9"/>
  <c r="C3002" i="9"/>
  <c r="B3002" i="9"/>
  <c r="G3001" i="9"/>
  <c r="F3001" i="9"/>
  <c r="E3001" i="9"/>
  <c r="D3001" i="9"/>
  <c r="C3001" i="9"/>
  <c r="B3001" i="9"/>
  <c r="G3000" i="9"/>
  <c r="F3000" i="9"/>
  <c r="E3000" i="9"/>
  <c r="D3000" i="9"/>
  <c r="C3000" i="9"/>
  <c r="B3000" i="9"/>
  <c r="G2999" i="9"/>
  <c r="F2999" i="9"/>
  <c r="E2999" i="9"/>
  <c r="D2999" i="9"/>
  <c r="C2999" i="9"/>
  <c r="B2999" i="9"/>
  <c r="G2998" i="9"/>
  <c r="F2998" i="9"/>
  <c r="E2998" i="9"/>
  <c r="D2998" i="9"/>
  <c r="C2998" i="9"/>
  <c r="B2998" i="9"/>
  <c r="G2997" i="9"/>
  <c r="F2997" i="9"/>
  <c r="E2997" i="9"/>
  <c r="D2997" i="9"/>
  <c r="C2997" i="9"/>
  <c r="B2997" i="9"/>
  <c r="G2996" i="9"/>
  <c r="F2996" i="9"/>
  <c r="E2996" i="9"/>
  <c r="D2996" i="9"/>
  <c r="C2996" i="9"/>
  <c r="B2996" i="9"/>
  <c r="G2995" i="9"/>
  <c r="F2995" i="9"/>
  <c r="E2995" i="9"/>
  <c r="D2995" i="9"/>
  <c r="C2995" i="9"/>
  <c r="B2995" i="9"/>
  <c r="G2994" i="9"/>
  <c r="F2994" i="9"/>
  <c r="E2994" i="9"/>
  <c r="D2994" i="9"/>
  <c r="C2994" i="9"/>
  <c r="B2994" i="9"/>
  <c r="G2993" i="9"/>
  <c r="F2993" i="9"/>
  <c r="E2993" i="9"/>
  <c r="D2993" i="9"/>
  <c r="C2993" i="9"/>
  <c r="B2993" i="9"/>
  <c r="G2992" i="9"/>
  <c r="F2992" i="9"/>
  <c r="E2992" i="9"/>
  <c r="D2992" i="9"/>
  <c r="C2992" i="9"/>
  <c r="B2992" i="9"/>
  <c r="G2991" i="9"/>
  <c r="F2991" i="9"/>
  <c r="E2991" i="9"/>
  <c r="D2991" i="9"/>
  <c r="C2991" i="9"/>
  <c r="B2991" i="9"/>
  <c r="G2990" i="9"/>
  <c r="F2990" i="9"/>
  <c r="E2990" i="9"/>
  <c r="D2990" i="9"/>
  <c r="C2990" i="9"/>
  <c r="B2990" i="9"/>
  <c r="G2989" i="9"/>
  <c r="F2989" i="9"/>
  <c r="E2989" i="9"/>
  <c r="D2989" i="9"/>
  <c r="C2989" i="9"/>
  <c r="B2989" i="9"/>
  <c r="U2989" i="9" s="1"/>
  <c r="G2988" i="9"/>
  <c r="F2988" i="9"/>
  <c r="E2988" i="9"/>
  <c r="D2988" i="9"/>
  <c r="C2988" i="9"/>
  <c r="B2988" i="9"/>
  <c r="U2988" i="9" s="1"/>
  <c r="G2987" i="9"/>
  <c r="F2987" i="9"/>
  <c r="E2987" i="9"/>
  <c r="D2987" i="9"/>
  <c r="C2987" i="9"/>
  <c r="B2987" i="9"/>
  <c r="G2986" i="9"/>
  <c r="F2986" i="9"/>
  <c r="E2986" i="9"/>
  <c r="D2986" i="9"/>
  <c r="C2986" i="9"/>
  <c r="B2986" i="9"/>
  <c r="G2985" i="9"/>
  <c r="F2985" i="9"/>
  <c r="E2985" i="9"/>
  <c r="D2985" i="9"/>
  <c r="C2985" i="9"/>
  <c r="B2985" i="9"/>
  <c r="G2984" i="9"/>
  <c r="F2984" i="9"/>
  <c r="E2984" i="9"/>
  <c r="D2984" i="9"/>
  <c r="C2984" i="9"/>
  <c r="B2984" i="9"/>
  <c r="G2983" i="9"/>
  <c r="F2983" i="9"/>
  <c r="E2983" i="9"/>
  <c r="D2983" i="9"/>
  <c r="C2983" i="9"/>
  <c r="B2983" i="9"/>
  <c r="G2982" i="9"/>
  <c r="F2982" i="9"/>
  <c r="E2982" i="9"/>
  <c r="D2982" i="9"/>
  <c r="C2982" i="9"/>
  <c r="B2982" i="9"/>
  <c r="G2981" i="9"/>
  <c r="F2981" i="9"/>
  <c r="E2981" i="9"/>
  <c r="D2981" i="9"/>
  <c r="C2981" i="9"/>
  <c r="B2981" i="9"/>
  <c r="G2980" i="9"/>
  <c r="F2980" i="9"/>
  <c r="E2980" i="9"/>
  <c r="D2980" i="9"/>
  <c r="C2980" i="9"/>
  <c r="B2980" i="9"/>
  <c r="G2979" i="9"/>
  <c r="F2979" i="9"/>
  <c r="E2979" i="9"/>
  <c r="D2979" i="9"/>
  <c r="C2979" i="9"/>
  <c r="B2979" i="9"/>
  <c r="G2978" i="9"/>
  <c r="F2978" i="9"/>
  <c r="E2978" i="9"/>
  <c r="D2978" i="9"/>
  <c r="C2978" i="9"/>
  <c r="B2978" i="9"/>
  <c r="G2977" i="9"/>
  <c r="F2977" i="9"/>
  <c r="E2977" i="9"/>
  <c r="D2977" i="9"/>
  <c r="C2977" i="9"/>
  <c r="B2977" i="9"/>
  <c r="G2976" i="9"/>
  <c r="F2976" i="9"/>
  <c r="E2976" i="9"/>
  <c r="D2976" i="9"/>
  <c r="C2976" i="9"/>
  <c r="B2976" i="9"/>
  <c r="G2975" i="9"/>
  <c r="F2975" i="9"/>
  <c r="E2975" i="9"/>
  <c r="D2975" i="9"/>
  <c r="C2975" i="9"/>
  <c r="B2975" i="9"/>
  <c r="G2974" i="9"/>
  <c r="F2974" i="9"/>
  <c r="E2974" i="9"/>
  <c r="D2974" i="9"/>
  <c r="C2974" i="9"/>
  <c r="B2974" i="9"/>
  <c r="G2973" i="9"/>
  <c r="F2973" i="9"/>
  <c r="E2973" i="9"/>
  <c r="D2973" i="9"/>
  <c r="C2973" i="9"/>
  <c r="B2973" i="9"/>
  <c r="U2973" i="9" s="1"/>
  <c r="G2972" i="9"/>
  <c r="F2972" i="9"/>
  <c r="E2972" i="9"/>
  <c r="D2972" i="9"/>
  <c r="C2972" i="9"/>
  <c r="B2972" i="9"/>
  <c r="U2972" i="9" s="1"/>
  <c r="G2971" i="9"/>
  <c r="F2971" i="9"/>
  <c r="E2971" i="9"/>
  <c r="D2971" i="9"/>
  <c r="C2971" i="9"/>
  <c r="B2971" i="9"/>
  <c r="G2970" i="9"/>
  <c r="F2970" i="9"/>
  <c r="E2970" i="9"/>
  <c r="D2970" i="9"/>
  <c r="C2970" i="9"/>
  <c r="B2970" i="9"/>
  <c r="G2969" i="9"/>
  <c r="F2969" i="9"/>
  <c r="E2969" i="9"/>
  <c r="D2969" i="9"/>
  <c r="C2969" i="9"/>
  <c r="B2969" i="9"/>
  <c r="G2968" i="9"/>
  <c r="F2968" i="9"/>
  <c r="E2968" i="9"/>
  <c r="D2968" i="9"/>
  <c r="C2968" i="9"/>
  <c r="B2968" i="9"/>
  <c r="G2967" i="9"/>
  <c r="F2967" i="9"/>
  <c r="E2967" i="9"/>
  <c r="D2967" i="9"/>
  <c r="C2967" i="9"/>
  <c r="B2967" i="9"/>
  <c r="G2966" i="9"/>
  <c r="F2966" i="9"/>
  <c r="E2966" i="9"/>
  <c r="D2966" i="9"/>
  <c r="C2966" i="9"/>
  <c r="B2966" i="9"/>
  <c r="G2965" i="9"/>
  <c r="F2965" i="9"/>
  <c r="E2965" i="9"/>
  <c r="D2965" i="9"/>
  <c r="C2965" i="9"/>
  <c r="B2965" i="9"/>
  <c r="G2964" i="9"/>
  <c r="F2964" i="9"/>
  <c r="E2964" i="9"/>
  <c r="D2964" i="9"/>
  <c r="C2964" i="9"/>
  <c r="B2964" i="9"/>
  <c r="G2963" i="9"/>
  <c r="F2963" i="9"/>
  <c r="E2963" i="9"/>
  <c r="D2963" i="9"/>
  <c r="C2963" i="9"/>
  <c r="B2963" i="9"/>
  <c r="G2962" i="9"/>
  <c r="F2962" i="9"/>
  <c r="E2962" i="9"/>
  <c r="D2962" i="9"/>
  <c r="C2962" i="9"/>
  <c r="B2962" i="9"/>
  <c r="G2961" i="9"/>
  <c r="F2961" i="9"/>
  <c r="E2961" i="9"/>
  <c r="D2961" i="9"/>
  <c r="C2961" i="9"/>
  <c r="B2961" i="9"/>
  <c r="G2960" i="9"/>
  <c r="F2960" i="9"/>
  <c r="E2960" i="9"/>
  <c r="D2960" i="9"/>
  <c r="C2960" i="9"/>
  <c r="B2960" i="9"/>
  <c r="G2959" i="9"/>
  <c r="F2959" i="9"/>
  <c r="E2959" i="9"/>
  <c r="D2959" i="9"/>
  <c r="C2959" i="9"/>
  <c r="B2959" i="9"/>
  <c r="G2958" i="9"/>
  <c r="F2958" i="9"/>
  <c r="E2958" i="9"/>
  <c r="D2958" i="9"/>
  <c r="C2958" i="9"/>
  <c r="B2958" i="9"/>
  <c r="G2957" i="9"/>
  <c r="F2957" i="9"/>
  <c r="E2957" i="9"/>
  <c r="D2957" i="9"/>
  <c r="C2957" i="9"/>
  <c r="B2957" i="9"/>
  <c r="U2957" i="9" s="1"/>
  <c r="G2956" i="9"/>
  <c r="F2956" i="9"/>
  <c r="E2956" i="9"/>
  <c r="D2956" i="9"/>
  <c r="C2956" i="9"/>
  <c r="B2956" i="9"/>
  <c r="U2956" i="9" s="1"/>
  <c r="G2955" i="9"/>
  <c r="F2955" i="9"/>
  <c r="E2955" i="9"/>
  <c r="D2955" i="9"/>
  <c r="C2955" i="9"/>
  <c r="B2955" i="9"/>
  <c r="G2954" i="9"/>
  <c r="F2954" i="9"/>
  <c r="E2954" i="9"/>
  <c r="D2954" i="9"/>
  <c r="C2954" i="9"/>
  <c r="B2954" i="9"/>
  <c r="G2953" i="9"/>
  <c r="F2953" i="9"/>
  <c r="E2953" i="9"/>
  <c r="D2953" i="9"/>
  <c r="C2953" i="9"/>
  <c r="B2953" i="9"/>
  <c r="G2952" i="9"/>
  <c r="F2952" i="9"/>
  <c r="E2952" i="9"/>
  <c r="D2952" i="9"/>
  <c r="C2952" i="9"/>
  <c r="B2952" i="9"/>
  <c r="G2951" i="9"/>
  <c r="F2951" i="9"/>
  <c r="E2951" i="9"/>
  <c r="D2951" i="9"/>
  <c r="C2951" i="9"/>
  <c r="B2951" i="9"/>
  <c r="G2950" i="9"/>
  <c r="F2950" i="9"/>
  <c r="E2950" i="9"/>
  <c r="D2950" i="9"/>
  <c r="C2950" i="9"/>
  <c r="B2950" i="9"/>
  <c r="G2949" i="9"/>
  <c r="F2949" i="9"/>
  <c r="E2949" i="9"/>
  <c r="D2949" i="9"/>
  <c r="C2949" i="9"/>
  <c r="B2949" i="9"/>
  <c r="G2948" i="9"/>
  <c r="F2948" i="9"/>
  <c r="E2948" i="9"/>
  <c r="D2948" i="9"/>
  <c r="C2948" i="9"/>
  <c r="B2948" i="9"/>
  <c r="G2947" i="9"/>
  <c r="F2947" i="9"/>
  <c r="E2947" i="9"/>
  <c r="D2947" i="9"/>
  <c r="C2947" i="9"/>
  <c r="B2947" i="9"/>
  <c r="G2946" i="9"/>
  <c r="F2946" i="9"/>
  <c r="E2946" i="9"/>
  <c r="D2946" i="9"/>
  <c r="C2946" i="9"/>
  <c r="B2946" i="9"/>
  <c r="G2945" i="9"/>
  <c r="F2945" i="9"/>
  <c r="E2945" i="9"/>
  <c r="D2945" i="9"/>
  <c r="C2945" i="9"/>
  <c r="B2945" i="9"/>
  <c r="G2944" i="9"/>
  <c r="F2944" i="9"/>
  <c r="E2944" i="9"/>
  <c r="D2944" i="9"/>
  <c r="C2944" i="9"/>
  <c r="B2944" i="9"/>
  <c r="G2943" i="9"/>
  <c r="F2943" i="9"/>
  <c r="E2943" i="9"/>
  <c r="D2943" i="9"/>
  <c r="C2943" i="9"/>
  <c r="B2943" i="9"/>
  <c r="G2942" i="9"/>
  <c r="F2942" i="9"/>
  <c r="E2942" i="9"/>
  <c r="D2942" i="9"/>
  <c r="C2942" i="9"/>
  <c r="B2942" i="9"/>
  <c r="G2941" i="9"/>
  <c r="F2941" i="9"/>
  <c r="E2941" i="9"/>
  <c r="D2941" i="9"/>
  <c r="C2941" i="9"/>
  <c r="B2941" i="9"/>
  <c r="U2941" i="9" s="1"/>
  <c r="G2940" i="9"/>
  <c r="F2940" i="9"/>
  <c r="E2940" i="9"/>
  <c r="D2940" i="9"/>
  <c r="C2940" i="9"/>
  <c r="B2940" i="9"/>
  <c r="U2940" i="9" s="1"/>
  <c r="G2939" i="9"/>
  <c r="F2939" i="9"/>
  <c r="E2939" i="9"/>
  <c r="D2939" i="9"/>
  <c r="C2939" i="9"/>
  <c r="B2939" i="9"/>
  <c r="G2938" i="9"/>
  <c r="F2938" i="9"/>
  <c r="E2938" i="9"/>
  <c r="D2938" i="9"/>
  <c r="C2938" i="9"/>
  <c r="B2938" i="9"/>
  <c r="G2937" i="9"/>
  <c r="F2937" i="9"/>
  <c r="E2937" i="9"/>
  <c r="D2937" i="9"/>
  <c r="C2937" i="9"/>
  <c r="B2937" i="9"/>
  <c r="G2936" i="9"/>
  <c r="F2936" i="9"/>
  <c r="E2936" i="9"/>
  <c r="D2936" i="9"/>
  <c r="C2936" i="9"/>
  <c r="B2936" i="9"/>
  <c r="G2935" i="9"/>
  <c r="F2935" i="9"/>
  <c r="E2935" i="9"/>
  <c r="D2935" i="9"/>
  <c r="C2935" i="9"/>
  <c r="B2935" i="9"/>
  <c r="G2934" i="9"/>
  <c r="F2934" i="9"/>
  <c r="E2934" i="9"/>
  <c r="D2934" i="9"/>
  <c r="C2934" i="9"/>
  <c r="B2934" i="9"/>
  <c r="G2933" i="9"/>
  <c r="F2933" i="9"/>
  <c r="E2933" i="9"/>
  <c r="D2933" i="9"/>
  <c r="C2933" i="9"/>
  <c r="B2933" i="9"/>
  <c r="G2932" i="9"/>
  <c r="F2932" i="9"/>
  <c r="E2932" i="9"/>
  <c r="D2932" i="9"/>
  <c r="C2932" i="9"/>
  <c r="B2932" i="9"/>
  <c r="G2931" i="9"/>
  <c r="F2931" i="9"/>
  <c r="E2931" i="9"/>
  <c r="D2931" i="9"/>
  <c r="C2931" i="9"/>
  <c r="B2931" i="9"/>
  <c r="G2930" i="9"/>
  <c r="F2930" i="9"/>
  <c r="E2930" i="9"/>
  <c r="D2930" i="9"/>
  <c r="C2930" i="9"/>
  <c r="B2930" i="9"/>
  <c r="G2929" i="9"/>
  <c r="F2929" i="9"/>
  <c r="E2929" i="9"/>
  <c r="D2929" i="9"/>
  <c r="C2929" i="9"/>
  <c r="B2929" i="9"/>
  <c r="G2928" i="9"/>
  <c r="F2928" i="9"/>
  <c r="E2928" i="9"/>
  <c r="D2928" i="9"/>
  <c r="C2928" i="9"/>
  <c r="B2928" i="9"/>
  <c r="G2927" i="9"/>
  <c r="F2927" i="9"/>
  <c r="E2927" i="9"/>
  <c r="D2927" i="9"/>
  <c r="C2927" i="9"/>
  <c r="B2927" i="9"/>
  <c r="G2926" i="9"/>
  <c r="F2926" i="9"/>
  <c r="E2926" i="9"/>
  <c r="D2926" i="9"/>
  <c r="C2926" i="9"/>
  <c r="B2926" i="9"/>
  <c r="G2925" i="9"/>
  <c r="F2925" i="9"/>
  <c r="E2925" i="9"/>
  <c r="D2925" i="9"/>
  <c r="C2925" i="9"/>
  <c r="B2925" i="9"/>
  <c r="U2925" i="9" s="1"/>
  <c r="G2924" i="9"/>
  <c r="F2924" i="9"/>
  <c r="E2924" i="9"/>
  <c r="D2924" i="9"/>
  <c r="C2924" i="9"/>
  <c r="B2924" i="9"/>
  <c r="U2924" i="9" s="1"/>
  <c r="G2923" i="9"/>
  <c r="F2923" i="9"/>
  <c r="E2923" i="9"/>
  <c r="D2923" i="9"/>
  <c r="C2923" i="9"/>
  <c r="B2923" i="9"/>
  <c r="G2922" i="9"/>
  <c r="F2922" i="9"/>
  <c r="E2922" i="9"/>
  <c r="D2922" i="9"/>
  <c r="C2922" i="9"/>
  <c r="B2922" i="9"/>
  <c r="G2921" i="9"/>
  <c r="F2921" i="9"/>
  <c r="E2921" i="9"/>
  <c r="D2921" i="9"/>
  <c r="C2921" i="9"/>
  <c r="B2921" i="9"/>
  <c r="G2920" i="9"/>
  <c r="F2920" i="9"/>
  <c r="E2920" i="9"/>
  <c r="D2920" i="9"/>
  <c r="C2920" i="9"/>
  <c r="B2920" i="9"/>
  <c r="G2919" i="9"/>
  <c r="F2919" i="9"/>
  <c r="E2919" i="9"/>
  <c r="D2919" i="9"/>
  <c r="C2919" i="9"/>
  <c r="B2919" i="9"/>
  <c r="G2918" i="9"/>
  <c r="F2918" i="9"/>
  <c r="E2918" i="9"/>
  <c r="D2918" i="9"/>
  <c r="C2918" i="9"/>
  <c r="B2918" i="9"/>
  <c r="G2917" i="9"/>
  <c r="F2917" i="9"/>
  <c r="E2917" i="9"/>
  <c r="D2917" i="9"/>
  <c r="C2917" i="9"/>
  <c r="B2917" i="9"/>
  <c r="G2916" i="9"/>
  <c r="F2916" i="9"/>
  <c r="E2916" i="9"/>
  <c r="D2916" i="9"/>
  <c r="C2916" i="9"/>
  <c r="B2916" i="9"/>
  <c r="G2915" i="9"/>
  <c r="F2915" i="9"/>
  <c r="E2915" i="9"/>
  <c r="D2915" i="9"/>
  <c r="C2915" i="9"/>
  <c r="B2915" i="9"/>
  <c r="G2914" i="9"/>
  <c r="F2914" i="9"/>
  <c r="E2914" i="9"/>
  <c r="D2914" i="9"/>
  <c r="C2914" i="9"/>
  <c r="B2914" i="9"/>
  <c r="G2913" i="9"/>
  <c r="F2913" i="9"/>
  <c r="E2913" i="9"/>
  <c r="D2913" i="9"/>
  <c r="C2913" i="9"/>
  <c r="B2913" i="9"/>
  <c r="G2912" i="9"/>
  <c r="F2912" i="9"/>
  <c r="E2912" i="9"/>
  <c r="D2912" i="9"/>
  <c r="C2912" i="9"/>
  <c r="B2912" i="9"/>
  <c r="G2911" i="9"/>
  <c r="F2911" i="9"/>
  <c r="E2911" i="9"/>
  <c r="D2911" i="9"/>
  <c r="C2911" i="9"/>
  <c r="B2911" i="9"/>
  <c r="G2910" i="9"/>
  <c r="F2910" i="9"/>
  <c r="E2910" i="9"/>
  <c r="D2910" i="9"/>
  <c r="C2910" i="9"/>
  <c r="B2910" i="9"/>
  <c r="G2909" i="9"/>
  <c r="F2909" i="9"/>
  <c r="E2909" i="9"/>
  <c r="D2909" i="9"/>
  <c r="C2909" i="9"/>
  <c r="B2909" i="9"/>
  <c r="U2909" i="9" s="1"/>
  <c r="G2908" i="9"/>
  <c r="F2908" i="9"/>
  <c r="E2908" i="9"/>
  <c r="D2908" i="9"/>
  <c r="C2908" i="9"/>
  <c r="B2908" i="9"/>
  <c r="U2908" i="9" s="1"/>
  <c r="G2907" i="9"/>
  <c r="F2907" i="9"/>
  <c r="E2907" i="9"/>
  <c r="D2907" i="9"/>
  <c r="C2907" i="9"/>
  <c r="B2907" i="9"/>
  <c r="G2906" i="9"/>
  <c r="F2906" i="9"/>
  <c r="E2906" i="9"/>
  <c r="D2906" i="9"/>
  <c r="C2906" i="9"/>
  <c r="B2906" i="9"/>
  <c r="G2905" i="9"/>
  <c r="F2905" i="9"/>
  <c r="E2905" i="9"/>
  <c r="D2905" i="9"/>
  <c r="C2905" i="9"/>
  <c r="B2905" i="9"/>
  <c r="G2904" i="9"/>
  <c r="F2904" i="9"/>
  <c r="E2904" i="9"/>
  <c r="D2904" i="9"/>
  <c r="C2904" i="9"/>
  <c r="B2904" i="9"/>
  <c r="G2903" i="9"/>
  <c r="F2903" i="9"/>
  <c r="E2903" i="9"/>
  <c r="D2903" i="9"/>
  <c r="C2903" i="9"/>
  <c r="B2903" i="9"/>
  <c r="G2902" i="9"/>
  <c r="F2902" i="9"/>
  <c r="E2902" i="9"/>
  <c r="D2902" i="9"/>
  <c r="C2902" i="9"/>
  <c r="B2902" i="9"/>
  <c r="G2901" i="9"/>
  <c r="F2901" i="9"/>
  <c r="E2901" i="9"/>
  <c r="D2901" i="9"/>
  <c r="C2901" i="9"/>
  <c r="B2901" i="9"/>
  <c r="G2900" i="9"/>
  <c r="F2900" i="9"/>
  <c r="E2900" i="9"/>
  <c r="D2900" i="9"/>
  <c r="C2900" i="9"/>
  <c r="B2900" i="9"/>
  <c r="G2899" i="9"/>
  <c r="F2899" i="9"/>
  <c r="E2899" i="9"/>
  <c r="D2899" i="9"/>
  <c r="C2899" i="9"/>
  <c r="B2899" i="9"/>
  <c r="G2898" i="9"/>
  <c r="F2898" i="9"/>
  <c r="E2898" i="9"/>
  <c r="D2898" i="9"/>
  <c r="C2898" i="9"/>
  <c r="B2898" i="9"/>
  <c r="G2897" i="9"/>
  <c r="F2897" i="9"/>
  <c r="E2897" i="9"/>
  <c r="D2897" i="9"/>
  <c r="C2897" i="9"/>
  <c r="B2897" i="9"/>
  <c r="G2896" i="9"/>
  <c r="F2896" i="9"/>
  <c r="E2896" i="9"/>
  <c r="D2896" i="9"/>
  <c r="C2896" i="9"/>
  <c r="B2896" i="9"/>
  <c r="G2895" i="9"/>
  <c r="F2895" i="9"/>
  <c r="E2895" i="9"/>
  <c r="D2895" i="9"/>
  <c r="C2895" i="9"/>
  <c r="B2895" i="9"/>
  <c r="G2894" i="9"/>
  <c r="F2894" i="9"/>
  <c r="E2894" i="9"/>
  <c r="D2894" i="9"/>
  <c r="C2894" i="9"/>
  <c r="B2894" i="9"/>
  <c r="G2893" i="9"/>
  <c r="F2893" i="9"/>
  <c r="E2893" i="9"/>
  <c r="D2893" i="9"/>
  <c r="C2893" i="9"/>
  <c r="B2893" i="9"/>
  <c r="U2893" i="9" s="1"/>
  <c r="G2892" i="9"/>
  <c r="F2892" i="9"/>
  <c r="E2892" i="9"/>
  <c r="D2892" i="9"/>
  <c r="C2892" i="9"/>
  <c r="B2892" i="9"/>
  <c r="U2892" i="9" s="1"/>
  <c r="G2891" i="9"/>
  <c r="F2891" i="9"/>
  <c r="E2891" i="9"/>
  <c r="D2891" i="9"/>
  <c r="C2891" i="9"/>
  <c r="B2891" i="9"/>
  <c r="G2890" i="9"/>
  <c r="F2890" i="9"/>
  <c r="E2890" i="9"/>
  <c r="D2890" i="9"/>
  <c r="C2890" i="9"/>
  <c r="B2890" i="9"/>
  <c r="G2889" i="9"/>
  <c r="F2889" i="9"/>
  <c r="E2889" i="9"/>
  <c r="D2889" i="9"/>
  <c r="C2889" i="9"/>
  <c r="B2889" i="9"/>
  <c r="G2888" i="9"/>
  <c r="F2888" i="9"/>
  <c r="E2888" i="9"/>
  <c r="D2888" i="9"/>
  <c r="C2888" i="9"/>
  <c r="B2888" i="9"/>
  <c r="G2887" i="9"/>
  <c r="F2887" i="9"/>
  <c r="E2887" i="9"/>
  <c r="D2887" i="9"/>
  <c r="C2887" i="9"/>
  <c r="B2887" i="9"/>
  <c r="G2886" i="9"/>
  <c r="F2886" i="9"/>
  <c r="E2886" i="9"/>
  <c r="D2886" i="9"/>
  <c r="C2886" i="9"/>
  <c r="B2886" i="9"/>
  <c r="G2885" i="9"/>
  <c r="F2885" i="9"/>
  <c r="E2885" i="9"/>
  <c r="D2885" i="9"/>
  <c r="C2885" i="9"/>
  <c r="B2885" i="9"/>
  <c r="G2884" i="9"/>
  <c r="F2884" i="9"/>
  <c r="E2884" i="9"/>
  <c r="D2884" i="9"/>
  <c r="C2884" i="9"/>
  <c r="B2884" i="9"/>
  <c r="G2883" i="9"/>
  <c r="F2883" i="9"/>
  <c r="E2883" i="9"/>
  <c r="D2883" i="9"/>
  <c r="C2883" i="9"/>
  <c r="B2883" i="9"/>
  <c r="G2882" i="9"/>
  <c r="F2882" i="9"/>
  <c r="E2882" i="9"/>
  <c r="D2882" i="9"/>
  <c r="C2882" i="9"/>
  <c r="B2882" i="9"/>
  <c r="G2881" i="9"/>
  <c r="F2881" i="9"/>
  <c r="E2881" i="9"/>
  <c r="D2881" i="9"/>
  <c r="C2881" i="9"/>
  <c r="B2881" i="9"/>
  <c r="G2880" i="9"/>
  <c r="F2880" i="9"/>
  <c r="E2880" i="9"/>
  <c r="D2880" i="9"/>
  <c r="C2880" i="9"/>
  <c r="B2880" i="9"/>
  <c r="G2879" i="9"/>
  <c r="F2879" i="9"/>
  <c r="E2879" i="9"/>
  <c r="D2879" i="9"/>
  <c r="C2879" i="9"/>
  <c r="B2879" i="9"/>
  <c r="G2878" i="9"/>
  <c r="F2878" i="9"/>
  <c r="E2878" i="9"/>
  <c r="D2878" i="9"/>
  <c r="C2878" i="9"/>
  <c r="B2878" i="9"/>
  <c r="G2877" i="9"/>
  <c r="F2877" i="9"/>
  <c r="E2877" i="9"/>
  <c r="D2877" i="9"/>
  <c r="C2877" i="9"/>
  <c r="B2877" i="9"/>
  <c r="U2877" i="9" s="1"/>
  <c r="G2876" i="9"/>
  <c r="F2876" i="9"/>
  <c r="E2876" i="9"/>
  <c r="D2876" i="9"/>
  <c r="C2876" i="9"/>
  <c r="B2876" i="9"/>
  <c r="U2876" i="9" s="1"/>
  <c r="G2875" i="9"/>
  <c r="F2875" i="9"/>
  <c r="E2875" i="9"/>
  <c r="D2875" i="9"/>
  <c r="C2875" i="9"/>
  <c r="B2875" i="9"/>
  <c r="G2874" i="9"/>
  <c r="F2874" i="9"/>
  <c r="E2874" i="9"/>
  <c r="D2874" i="9"/>
  <c r="C2874" i="9"/>
  <c r="B2874" i="9"/>
  <c r="G2873" i="9"/>
  <c r="F2873" i="9"/>
  <c r="E2873" i="9"/>
  <c r="D2873" i="9"/>
  <c r="C2873" i="9"/>
  <c r="B2873" i="9"/>
  <c r="G2872" i="9"/>
  <c r="F2872" i="9"/>
  <c r="E2872" i="9"/>
  <c r="D2872" i="9"/>
  <c r="C2872" i="9"/>
  <c r="B2872" i="9"/>
  <c r="G2871" i="9"/>
  <c r="F2871" i="9"/>
  <c r="E2871" i="9"/>
  <c r="D2871" i="9"/>
  <c r="C2871" i="9"/>
  <c r="B2871" i="9"/>
  <c r="G2870" i="9"/>
  <c r="F2870" i="9"/>
  <c r="E2870" i="9"/>
  <c r="D2870" i="9"/>
  <c r="C2870" i="9"/>
  <c r="B2870" i="9"/>
  <c r="G2869" i="9"/>
  <c r="F2869" i="9"/>
  <c r="E2869" i="9"/>
  <c r="D2869" i="9"/>
  <c r="C2869" i="9"/>
  <c r="B2869" i="9"/>
  <c r="G2868" i="9"/>
  <c r="F2868" i="9"/>
  <c r="E2868" i="9"/>
  <c r="D2868" i="9"/>
  <c r="C2868" i="9"/>
  <c r="B2868" i="9"/>
  <c r="G2867" i="9"/>
  <c r="F2867" i="9"/>
  <c r="E2867" i="9"/>
  <c r="D2867" i="9"/>
  <c r="C2867" i="9"/>
  <c r="B2867" i="9"/>
  <c r="G2866" i="9"/>
  <c r="F2866" i="9"/>
  <c r="E2866" i="9"/>
  <c r="D2866" i="9"/>
  <c r="C2866" i="9"/>
  <c r="B2866" i="9"/>
  <c r="G2865" i="9"/>
  <c r="F2865" i="9"/>
  <c r="E2865" i="9"/>
  <c r="D2865" i="9"/>
  <c r="C2865" i="9"/>
  <c r="B2865" i="9"/>
  <c r="G2864" i="9"/>
  <c r="F2864" i="9"/>
  <c r="E2864" i="9"/>
  <c r="D2864" i="9"/>
  <c r="C2864" i="9"/>
  <c r="B2864" i="9"/>
  <c r="G2863" i="9"/>
  <c r="F2863" i="9"/>
  <c r="E2863" i="9"/>
  <c r="D2863" i="9"/>
  <c r="C2863" i="9"/>
  <c r="B2863" i="9"/>
  <c r="G2862" i="9"/>
  <c r="F2862" i="9"/>
  <c r="E2862" i="9"/>
  <c r="D2862" i="9"/>
  <c r="C2862" i="9"/>
  <c r="B2862" i="9"/>
  <c r="G2861" i="9"/>
  <c r="F2861" i="9"/>
  <c r="E2861" i="9"/>
  <c r="D2861" i="9"/>
  <c r="C2861" i="9"/>
  <c r="B2861" i="9"/>
  <c r="U2861" i="9" s="1"/>
  <c r="G2860" i="9"/>
  <c r="F2860" i="9"/>
  <c r="E2860" i="9"/>
  <c r="D2860" i="9"/>
  <c r="C2860" i="9"/>
  <c r="B2860" i="9"/>
  <c r="U2860" i="9" s="1"/>
  <c r="G2859" i="9"/>
  <c r="F2859" i="9"/>
  <c r="E2859" i="9"/>
  <c r="D2859" i="9"/>
  <c r="C2859" i="9"/>
  <c r="B2859" i="9"/>
  <c r="G2858" i="9"/>
  <c r="F2858" i="9"/>
  <c r="E2858" i="9"/>
  <c r="D2858" i="9"/>
  <c r="C2858" i="9"/>
  <c r="B2858" i="9"/>
  <c r="G2857" i="9"/>
  <c r="F2857" i="9"/>
  <c r="E2857" i="9"/>
  <c r="D2857" i="9"/>
  <c r="C2857" i="9"/>
  <c r="B2857" i="9"/>
  <c r="G2856" i="9"/>
  <c r="F2856" i="9"/>
  <c r="E2856" i="9"/>
  <c r="D2856" i="9"/>
  <c r="C2856" i="9"/>
  <c r="B2856" i="9"/>
  <c r="G2855" i="9"/>
  <c r="F2855" i="9"/>
  <c r="E2855" i="9"/>
  <c r="D2855" i="9"/>
  <c r="C2855" i="9"/>
  <c r="B2855" i="9"/>
  <c r="G2854" i="9"/>
  <c r="F2854" i="9"/>
  <c r="E2854" i="9"/>
  <c r="D2854" i="9"/>
  <c r="C2854" i="9"/>
  <c r="B2854" i="9"/>
  <c r="G2853" i="9"/>
  <c r="F2853" i="9"/>
  <c r="E2853" i="9"/>
  <c r="D2853" i="9"/>
  <c r="C2853" i="9"/>
  <c r="B2853" i="9"/>
  <c r="G2852" i="9"/>
  <c r="F2852" i="9"/>
  <c r="E2852" i="9"/>
  <c r="D2852" i="9"/>
  <c r="C2852" i="9"/>
  <c r="B2852" i="9"/>
  <c r="G2851" i="9"/>
  <c r="F2851" i="9"/>
  <c r="E2851" i="9"/>
  <c r="D2851" i="9"/>
  <c r="C2851" i="9"/>
  <c r="B2851" i="9"/>
  <c r="G2850" i="9"/>
  <c r="F2850" i="9"/>
  <c r="E2850" i="9"/>
  <c r="D2850" i="9"/>
  <c r="C2850" i="9"/>
  <c r="B2850" i="9"/>
  <c r="G2849" i="9"/>
  <c r="F2849" i="9"/>
  <c r="E2849" i="9"/>
  <c r="D2849" i="9"/>
  <c r="C2849" i="9"/>
  <c r="B2849" i="9"/>
  <c r="G2848" i="9"/>
  <c r="F2848" i="9"/>
  <c r="E2848" i="9"/>
  <c r="D2848" i="9"/>
  <c r="C2848" i="9"/>
  <c r="B2848" i="9"/>
  <c r="G2847" i="9"/>
  <c r="F2847" i="9"/>
  <c r="E2847" i="9"/>
  <c r="D2847" i="9"/>
  <c r="C2847" i="9"/>
  <c r="B2847" i="9"/>
  <c r="G2846" i="9"/>
  <c r="F2846" i="9"/>
  <c r="E2846" i="9"/>
  <c r="D2846" i="9"/>
  <c r="C2846" i="9"/>
  <c r="B2846" i="9"/>
  <c r="G2845" i="9"/>
  <c r="F2845" i="9"/>
  <c r="E2845" i="9"/>
  <c r="D2845" i="9"/>
  <c r="C2845" i="9"/>
  <c r="B2845" i="9"/>
  <c r="U2845" i="9" s="1"/>
  <c r="G2844" i="9"/>
  <c r="F2844" i="9"/>
  <c r="E2844" i="9"/>
  <c r="D2844" i="9"/>
  <c r="C2844" i="9"/>
  <c r="B2844" i="9"/>
  <c r="U2844" i="9" s="1"/>
  <c r="G2843" i="9"/>
  <c r="F2843" i="9"/>
  <c r="E2843" i="9"/>
  <c r="D2843" i="9"/>
  <c r="C2843" i="9"/>
  <c r="B2843" i="9"/>
  <c r="G2842" i="9"/>
  <c r="F2842" i="9"/>
  <c r="E2842" i="9"/>
  <c r="D2842" i="9"/>
  <c r="C2842" i="9"/>
  <c r="B2842" i="9"/>
  <c r="G2841" i="9"/>
  <c r="F2841" i="9"/>
  <c r="E2841" i="9"/>
  <c r="D2841" i="9"/>
  <c r="C2841" i="9"/>
  <c r="B2841" i="9"/>
  <c r="G2840" i="9"/>
  <c r="F2840" i="9"/>
  <c r="E2840" i="9"/>
  <c r="D2840" i="9"/>
  <c r="C2840" i="9"/>
  <c r="B2840" i="9"/>
  <c r="G2839" i="9"/>
  <c r="F2839" i="9"/>
  <c r="E2839" i="9"/>
  <c r="D2839" i="9"/>
  <c r="C2839" i="9"/>
  <c r="B2839" i="9"/>
  <c r="G2838" i="9"/>
  <c r="F2838" i="9"/>
  <c r="E2838" i="9"/>
  <c r="D2838" i="9"/>
  <c r="C2838" i="9"/>
  <c r="B2838" i="9"/>
  <c r="G2837" i="9"/>
  <c r="F2837" i="9"/>
  <c r="E2837" i="9"/>
  <c r="D2837" i="9"/>
  <c r="C2837" i="9"/>
  <c r="B2837" i="9"/>
  <c r="G2836" i="9"/>
  <c r="F2836" i="9"/>
  <c r="E2836" i="9"/>
  <c r="D2836" i="9"/>
  <c r="C2836" i="9"/>
  <c r="B2836" i="9"/>
  <c r="G2835" i="9"/>
  <c r="F2835" i="9"/>
  <c r="E2835" i="9"/>
  <c r="D2835" i="9"/>
  <c r="C2835" i="9"/>
  <c r="B2835" i="9"/>
  <c r="G2834" i="9"/>
  <c r="F2834" i="9"/>
  <c r="E2834" i="9"/>
  <c r="D2834" i="9"/>
  <c r="C2834" i="9"/>
  <c r="B2834" i="9"/>
  <c r="G2833" i="9"/>
  <c r="F2833" i="9"/>
  <c r="E2833" i="9"/>
  <c r="D2833" i="9"/>
  <c r="C2833" i="9"/>
  <c r="B2833" i="9"/>
  <c r="G2832" i="9"/>
  <c r="F2832" i="9"/>
  <c r="E2832" i="9"/>
  <c r="D2832" i="9"/>
  <c r="C2832" i="9"/>
  <c r="B2832" i="9"/>
  <c r="G2831" i="9"/>
  <c r="F2831" i="9"/>
  <c r="E2831" i="9"/>
  <c r="D2831" i="9"/>
  <c r="C2831" i="9"/>
  <c r="B2831" i="9"/>
  <c r="G2830" i="9"/>
  <c r="F2830" i="9"/>
  <c r="E2830" i="9"/>
  <c r="D2830" i="9"/>
  <c r="C2830" i="9"/>
  <c r="B2830" i="9"/>
  <c r="G2829" i="9"/>
  <c r="F2829" i="9"/>
  <c r="E2829" i="9"/>
  <c r="D2829" i="9"/>
  <c r="C2829" i="9"/>
  <c r="B2829" i="9"/>
  <c r="U2829" i="9" s="1"/>
  <c r="G2828" i="9"/>
  <c r="F2828" i="9"/>
  <c r="E2828" i="9"/>
  <c r="D2828" i="9"/>
  <c r="C2828" i="9"/>
  <c r="B2828" i="9"/>
  <c r="U2828" i="9" s="1"/>
  <c r="G2827" i="9"/>
  <c r="F2827" i="9"/>
  <c r="E2827" i="9"/>
  <c r="D2827" i="9"/>
  <c r="C2827" i="9"/>
  <c r="B2827" i="9"/>
  <c r="G2826" i="9"/>
  <c r="F2826" i="9"/>
  <c r="E2826" i="9"/>
  <c r="D2826" i="9"/>
  <c r="C2826" i="9"/>
  <c r="B2826" i="9"/>
  <c r="G2825" i="9"/>
  <c r="F2825" i="9"/>
  <c r="E2825" i="9"/>
  <c r="D2825" i="9"/>
  <c r="C2825" i="9"/>
  <c r="B2825" i="9"/>
  <c r="G2824" i="9"/>
  <c r="F2824" i="9"/>
  <c r="E2824" i="9"/>
  <c r="D2824" i="9"/>
  <c r="C2824" i="9"/>
  <c r="B2824" i="9"/>
  <c r="G2823" i="9"/>
  <c r="F2823" i="9"/>
  <c r="E2823" i="9"/>
  <c r="D2823" i="9"/>
  <c r="C2823" i="9"/>
  <c r="B2823" i="9"/>
  <c r="G2822" i="9"/>
  <c r="F2822" i="9"/>
  <c r="E2822" i="9"/>
  <c r="D2822" i="9"/>
  <c r="C2822" i="9"/>
  <c r="B2822" i="9"/>
  <c r="G2821" i="9"/>
  <c r="F2821" i="9"/>
  <c r="E2821" i="9"/>
  <c r="D2821" i="9"/>
  <c r="C2821" i="9"/>
  <c r="B2821" i="9"/>
  <c r="G2820" i="9"/>
  <c r="F2820" i="9"/>
  <c r="E2820" i="9"/>
  <c r="D2820" i="9"/>
  <c r="C2820" i="9"/>
  <c r="B2820" i="9"/>
  <c r="G2819" i="9"/>
  <c r="F2819" i="9"/>
  <c r="E2819" i="9"/>
  <c r="D2819" i="9"/>
  <c r="C2819" i="9"/>
  <c r="B2819" i="9"/>
  <c r="G2818" i="9"/>
  <c r="F2818" i="9"/>
  <c r="E2818" i="9"/>
  <c r="D2818" i="9"/>
  <c r="C2818" i="9"/>
  <c r="B2818" i="9"/>
  <c r="G2817" i="9"/>
  <c r="F2817" i="9"/>
  <c r="E2817" i="9"/>
  <c r="D2817" i="9"/>
  <c r="C2817" i="9"/>
  <c r="B2817" i="9"/>
  <c r="G2816" i="9"/>
  <c r="F2816" i="9"/>
  <c r="E2816" i="9"/>
  <c r="D2816" i="9"/>
  <c r="C2816" i="9"/>
  <c r="B2816" i="9"/>
  <c r="G2815" i="9"/>
  <c r="F2815" i="9"/>
  <c r="E2815" i="9"/>
  <c r="D2815" i="9"/>
  <c r="C2815" i="9"/>
  <c r="B2815" i="9"/>
  <c r="G2814" i="9"/>
  <c r="F2814" i="9"/>
  <c r="E2814" i="9"/>
  <c r="D2814" i="9"/>
  <c r="C2814" i="9"/>
  <c r="B2814" i="9"/>
  <c r="G2813" i="9"/>
  <c r="F2813" i="9"/>
  <c r="E2813" i="9"/>
  <c r="D2813" i="9"/>
  <c r="C2813" i="9"/>
  <c r="B2813" i="9"/>
  <c r="U2813" i="9" s="1"/>
  <c r="G2812" i="9"/>
  <c r="F2812" i="9"/>
  <c r="E2812" i="9"/>
  <c r="D2812" i="9"/>
  <c r="C2812" i="9"/>
  <c r="B2812" i="9"/>
  <c r="U2812" i="9" s="1"/>
  <c r="G2811" i="9"/>
  <c r="F2811" i="9"/>
  <c r="E2811" i="9"/>
  <c r="D2811" i="9"/>
  <c r="C2811" i="9"/>
  <c r="B2811" i="9"/>
  <c r="G2810" i="9"/>
  <c r="F2810" i="9"/>
  <c r="E2810" i="9"/>
  <c r="D2810" i="9"/>
  <c r="C2810" i="9"/>
  <c r="B2810" i="9"/>
  <c r="G2809" i="9"/>
  <c r="F2809" i="9"/>
  <c r="E2809" i="9"/>
  <c r="D2809" i="9"/>
  <c r="C2809" i="9"/>
  <c r="B2809" i="9"/>
  <c r="G2808" i="9"/>
  <c r="F2808" i="9"/>
  <c r="E2808" i="9"/>
  <c r="D2808" i="9"/>
  <c r="C2808" i="9"/>
  <c r="B2808" i="9"/>
  <c r="G2807" i="9"/>
  <c r="F2807" i="9"/>
  <c r="E2807" i="9"/>
  <c r="D2807" i="9"/>
  <c r="C2807" i="9"/>
  <c r="B2807" i="9"/>
  <c r="G2806" i="9"/>
  <c r="F2806" i="9"/>
  <c r="E2806" i="9"/>
  <c r="D2806" i="9"/>
  <c r="C2806" i="9"/>
  <c r="B2806" i="9"/>
  <c r="G2805" i="9"/>
  <c r="F2805" i="9"/>
  <c r="E2805" i="9"/>
  <c r="D2805" i="9"/>
  <c r="C2805" i="9"/>
  <c r="B2805" i="9"/>
  <c r="G2804" i="9"/>
  <c r="F2804" i="9"/>
  <c r="E2804" i="9"/>
  <c r="D2804" i="9"/>
  <c r="C2804" i="9"/>
  <c r="B2804" i="9"/>
  <c r="G2803" i="9"/>
  <c r="F2803" i="9"/>
  <c r="E2803" i="9"/>
  <c r="D2803" i="9"/>
  <c r="C2803" i="9"/>
  <c r="B2803" i="9"/>
  <c r="G2802" i="9"/>
  <c r="F2802" i="9"/>
  <c r="E2802" i="9"/>
  <c r="D2802" i="9"/>
  <c r="C2802" i="9"/>
  <c r="B2802" i="9"/>
  <c r="G2801" i="9"/>
  <c r="F2801" i="9"/>
  <c r="E2801" i="9"/>
  <c r="D2801" i="9"/>
  <c r="C2801" i="9"/>
  <c r="B2801" i="9"/>
  <c r="G2800" i="9"/>
  <c r="F2800" i="9"/>
  <c r="E2800" i="9"/>
  <c r="D2800" i="9"/>
  <c r="C2800" i="9"/>
  <c r="B2800" i="9"/>
  <c r="G2799" i="9"/>
  <c r="F2799" i="9"/>
  <c r="E2799" i="9"/>
  <c r="D2799" i="9"/>
  <c r="C2799" i="9"/>
  <c r="B2799" i="9"/>
  <c r="G2798" i="9"/>
  <c r="F2798" i="9"/>
  <c r="E2798" i="9"/>
  <c r="D2798" i="9"/>
  <c r="C2798" i="9"/>
  <c r="B2798" i="9"/>
  <c r="G2797" i="9"/>
  <c r="F2797" i="9"/>
  <c r="E2797" i="9"/>
  <c r="D2797" i="9"/>
  <c r="C2797" i="9"/>
  <c r="B2797" i="9"/>
  <c r="U2797" i="9" s="1"/>
  <c r="G2796" i="9"/>
  <c r="F2796" i="9"/>
  <c r="E2796" i="9"/>
  <c r="D2796" i="9"/>
  <c r="C2796" i="9"/>
  <c r="B2796" i="9"/>
  <c r="U2796" i="9" s="1"/>
  <c r="G2795" i="9"/>
  <c r="F2795" i="9"/>
  <c r="E2795" i="9"/>
  <c r="D2795" i="9"/>
  <c r="C2795" i="9"/>
  <c r="B2795" i="9"/>
  <c r="G2794" i="9"/>
  <c r="F2794" i="9"/>
  <c r="E2794" i="9"/>
  <c r="D2794" i="9"/>
  <c r="C2794" i="9"/>
  <c r="B2794" i="9"/>
  <c r="G2793" i="9"/>
  <c r="F2793" i="9"/>
  <c r="E2793" i="9"/>
  <c r="D2793" i="9"/>
  <c r="C2793" i="9"/>
  <c r="B2793" i="9"/>
  <c r="G2792" i="9"/>
  <c r="F2792" i="9"/>
  <c r="E2792" i="9"/>
  <c r="D2792" i="9"/>
  <c r="C2792" i="9"/>
  <c r="B2792" i="9"/>
  <c r="G2791" i="9"/>
  <c r="F2791" i="9"/>
  <c r="E2791" i="9"/>
  <c r="D2791" i="9"/>
  <c r="C2791" i="9"/>
  <c r="B2791" i="9"/>
  <c r="G2790" i="9"/>
  <c r="F2790" i="9"/>
  <c r="E2790" i="9"/>
  <c r="D2790" i="9"/>
  <c r="C2790" i="9"/>
  <c r="B2790" i="9"/>
  <c r="G2789" i="9"/>
  <c r="F2789" i="9"/>
  <c r="E2789" i="9"/>
  <c r="D2789" i="9"/>
  <c r="C2789" i="9"/>
  <c r="B2789" i="9"/>
  <c r="G2788" i="9"/>
  <c r="F2788" i="9"/>
  <c r="E2788" i="9"/>
  <c r="D2788" i="9"/>
  <c r="C2788" i="9"/>
  <c r="B2788" i="9"/>
  <c r="G2787" i="9"/>
  <c r="F2787" i="9"/>
  <c r="E2787" i="9"/>
  <c r="D2787" i="9"/>
  <c r="C2787" i="9"/>
  <c r="B2787" i="9"/>
  <c r="G2786" i="9"/>
  <c r="F2786" i="9"/>
  <c r="E2786" i="9"/>
  <c r="D2786" i="9"/>
  <c r="C2786" i="9"/>
  <c r="B2786" i="9"/>
  <c r="G2785" i="9"/>
  <c r="F2785" i="9"/>
  <c r="E2785" i="9"/>
  <c r="D2785" i="9"/>
  <c r="C2785" i="9"/>
  <c r="B2785" i="9"/>
  <c r="G2784" i="9"/>
  <c r="F2784" i="9"/>
  <c r="E2784" i="9"/>
  <c r="D2784" i="9"/>
  <c r="C2784" i="9"/>
  <c r="B2784" i="9"/>
  <c r="G2783" i="9"/>
  <c r="F2783" i="9"/>
  <c r="E2783" i="9"/>
  <c r="D2783" i="9"/>
  <c r="C2783" i="9"/>
  <c r="B2783" i="9"/>
  <c r="G2782" i="9"/>
  <c r="F2782" i="9"/>
  <c r="E2782" i="9"/>
  <c r="D2782" i="9"/>
  <c r="C2782" i="9"/>
  <c r="B2782" i="9"/>
  <c r="G2781" i="9"/>
  <c r="F2781" i="9"/>
  <c r="E2781" i="9"/>
  <c r="D2781" i="9"/>
  <c r="C2781" i="9"/>
  <c r="B2781" i="9"/>
  <c r="U2781" i="9" s="1"/>
  <c r="G2780" i="9"/>
  <c r="F2780" i="9"/>
  <c r="E2780" i="9"/>
  <c r="D2780" i="9"/>
  <c r="C2780" i="9"/>
  <c r="B2780" i="9"/>
  <c r="U2780" i="9" s="1"/>
  <c r="G2779" i="9"/>
  <c r="F2779" i="9"/>
  <c r="E2779" i="9"/>
  <c r="D2779" i="9"/>
  <c r="C2779" i="9"/>
  <c r="B2779" i="9"/>
  <c r="G2778" i="9"/>
  <c r="F2778" i="9"/>
  <c r="E2778" i="9"/>
  <c r="D2778" i="9"/>
  <c r="C2778" i="9"/>
  <c r="B2778" i="9"/>
  <c r="G2777" i="9"/>
  <c r="F2777" i="9"/>
  <c r="E2777" i="9"/>
  <c r="D2777" i="9"/>
  <c r="C2777" i="9"/>
  <c r="B2777" i="9"/>
  <c r="G2776" i="9"/>
  <c r="F2776" i="9"/>
  <c r="E2776" i="9"/>
  <c r="D2776" i="9"/>
  <c r="C2776" i="9"/>
  <c r="B2776" i="9"/>
  <c r="G2775" i="9"/>
  <c r="F2775" i="9"/>
  <c r="E2775" i="9"/>
  <c r="D2775" i="9"/>
  <c r="C2775" i="9"/>
  <c r="B2775" i="9"/>
  <c r="G2774" i="9"/>
  <c r="F2774" i="9"/>
  <c r="E2774" i="9"/>
  <c r="D2774" i="9"/>
  <c r="C2774" i="9"/>
  <c r="B2774" i="9"/>
  <c r="G2773" i="9"/>
  <c r="F2773" i="9"/>
  <c r="E2773" i="9"/>
  <c r="D2773" i="9"/>
  <c r="C2773" i="9"/>
  <c r="B2773" i="9"/>
  <c r="G2772" i="9"/>
  <c r="F2772" i="9"/>
  <c r="E2772" i="9"/>
  <c r="D2772" i="9"/>
  <c r="C2772" i="9"/>
  <c r="B2772" i="9"/>
  <c r="G2771" i="9"/>
  <c r="F2771" i="9"/>
  <c r="E2771" i="9"/>
  <c r="D2771" i="9"/>
  <c r="C2771" i="9"/>
  <c r="B2771" i="9"/>
  <c r="G2770" i="9"/>
  <c r="F2770" i="9"/>
  <c r="E2770" i="9"/>
  <c r="D2770" i="9"/>
  <c r="C2770" i="9"/>
  <c r="B2770" i="9"/>
  <c r="G2769" i="9"/>
  <c r="F2769" i="9"/>
  <c r="E2769" i="9"/>
  <c r="D2769" i="9"/>
  <c r="C2769" i="9"/>
  <c r="B2769" i="9"/>
  <c r="G2768" i="9"/>
  <c r="F2768" i="9"/>
  <c r="E2768" i="9"/>
  <c r="D2768" i="9"/>
  <c r="C2768" i="9"/>
  <c r="B2768" i="9"/>
  <c r="G2767" i="9"/>
  <c r="F2767" i="9"/>
  <c r="E2767" i="9"/>
  <c r="D2767" i="9"/>
  <c r="C2767" i="9"/>
  <c r="B2767" i="9"/>
  <c r="G2766" i="9"/>
  <c r="F2766" i="9"/>
  <c r="E2766" i="9"/>
  <c r="D2766" i="9"/>
  <c r="C2766" i="9"/>
  <c r="B2766" i="9"/>
  <c r="G2765" i="9"/>
  <c r="F2765" i="9"/>
  <c r="E2765" i="9"/>
  <c r="D2765" i="9"/>
  <c r="C2765" i="9"/>
  <c r="B2765" i="9"/>
  <c r="U2765" i="9" s="1"/>
  <c r="G2764" i="9"/>
  <c r="F2764" i="9"/>
  <c r="E2764" i="9"/>
  <c r="D2764" i="9"/>
  <c r="C2764" i="9"/>
  <c r="B2764" i="9"/>
  <c r="U2764" i="9" s="1"/>
  <c r="G2763" i="9"/>
  <c r="F2763" i="9"/>
  <c r="E2763" i="9"/>
  <c r="D2763" i="9"/>
  <c r="C2763" i="9"/>
  <c r="B2763" i="9"/>
  <c r="G2762" i="9"/>
  <c r="F2762" i="9"/>
  <c r="E2762" i="9"/>
  <c r="D2762" i="9"/>
  <c r="C2762" i="9"/>
  <c r="B2762" i="9"/>
  <c r="G2761" i="9"/>
  <c r="F2761" i="9"/>
  <c r="E2761" i="9"/>
  <c r="D2761" i="9"/>
  <c r="C2761" i="9"/>
  <c r="B2761" i="9"/>
  <c r="G2760" i="9"/>
  <c r="F2760" i="9"/>
  <c r="E2760" i="9"/>
  <c r="D2760" i="9"/>
  <c r="C2760" i="9"/>
  <c r="B2760" i="9"/>
  <c r="G2759" i="9"/>
  <c r="F2759" i="9"/>
  <c r="E2759" i="9"/>
  <c r="D2759" i="9"/>
  <c r="C2759" i="9"/>
  <c r="B2759" i="9"/>
  <c r="G2758" i="9"/>
  <c r="F2758" i="9"/>
  <c r="E2758" i="9"/>
  <c r="D2758" i="9"/>
  <c r="C2758" i="9"/>
  <c r="B2758" i="9"/>
  <c r="G2757" i="9"/>
  <c r="F2757" i="9"/>
  <c r="E2757" i="9"/>
  <c r="D2757" i="9"/>
  <c r="C2757" i="9"/>
  <c r="B2757" i="9"/>
  <c r="G2756" i="9"/>
  <c r="F2756" i="9"/>
  <c r="E2756" i="9"/>
  <c r="D2756" i="9"/>
  <c r="C2756" i="9"/>
  <c r="B2756" i="9"/>
  <c r="G2755" i="9"/>
  <c r="F2755" i="9"/>
  <c r="E2755" i="9"/>
  <c r="D2755" i="9"/>
  <c r="C2755" i="9"/>
  <c r="B2755" i="9"/>
  <c r="G2754" i="9"/>
  <c r="F2754" i="9"/>
  <c r="E2754" i="9"/>
  <c r="D2754" i="9"/>
  <c r="C2754" i="9"/>
  <c r="B2754" i="9"/>
  <c r="G2753" i="9"/>
  <c r="F2753" i="9"/>
  <c r="E2753" i="9"/>
  <c r="D2753" i="9"/>
  <c r="C2753" i="9"/>
  <c r="B2753" i="9"/>
  <c r="G2752" i="9"/>
  <c r="F2752" i="9"/>
  <c r="E2752" i="9"/>
  <c r="D2752" i="9"/>
  <c r="C2752" i="9"/>
  <c r="B2752" i="9"/>
  <c r="G2751" i="9"/>
  <c r="F2751" i="9"/>
  <c r="E2751" i="9"/>
  <c r="D2751" i="9"/>
  <c r="C2751" i="9"/>
  <c r="B2751" i="9"/>
  <c r="G2750" i="9"/>
  <c r="F2750" i="9"/>
  <c r="E2750" i="9"/>
  <c r="D2750" i="9"/>
  <c r="C2750" i="9"/>
  <c r="B2750" i="9"/>
  <c r="G2749" i="9"/>
  <c r="F2749" i="9"/>
  <c r="E2749" i="9"/>
  <c r="D2749" i="9"/>
  <c r="C2749" i="9"/>
  <c r="B2749" i="9"/>
  <c r="U2749" i="9" s="1"/>
  <c r="G2748" i="9"/>
  <c r="F2748" i="9"/>
  <c r="E2748" i="9"/>
  <c r="D2748" i="9"/>
  <c r="C2748" i="9"/>
  <c r="B2748" i="9"/>
  <c r="U2748" i="9" s="1"/>
  <c r="G2747" i="9"/>
  <c r="F2747" i="9"/>
  <c r="E2747" i="9"/>
  <c r="D2747" i="9"/>
  <c r="C2747" i="9"/>
  <c r="B2747" i="9"/>
  <c r="G2746" i="9"/>
  <c r="F2746" i="9"/>
  <c r="E2746" i="9"/>
  <c r="D2746" i="9"/>
  <c r="C2746" i="9"/>
  <c r="B2746" i="9"/>
  <c r="G2745" i="9"/>
  <c r="F2745" i="9"/>
  <c r="E2745" i="9"/>
  <c r="D2745" i="9"/>
  <c r="C2745" i="9"/>
  <c r="B2745" i="9"/>
  <c r="G2744" i="9"/>
  <c r="F2744" i="9"/>
  <c r="E2744" i="9"/>
  <c r="D2744" i="9"/>
  <c r="C2744" i="9"/>
  <c r="B2744" i="9"/>
  <c r="G2743" i="9"/>
  <c r="F2743" i="9"/>
  <c r="E2743" i="9"/>
  <c r="D2743" i="9"/>
  <c r="C2743" i="9"/>
  <c r="B2743" i="9"/>
  <c r="G2742" i="9"/>
  <c r="F2742" i="9"/>
  <c r="E2742" i="9"/>
  <c r="D2742" i="9"/>
  <c r="C2742" i="9"/>
  <c r="B2742" i="9"/>
  <c r="G2741" i="9"/>
  <c r="F2741" i="9"/>
  <c r="E2741" i="9"/>
  <c r="D2741" i="9"/>
  <c r="C2741" i="9"/>
  <c r="B2741" i="9"/>
  <c r="G2740" i="9"/>
  <c r="F2740" i="9"/>
  <c r="E2740" i="9"/>
  <c r="D2740" i="9"/>
  <c r="C2740" i="9"/>
  <c r="B2740" i="9"/>
  <c r="G2739" i="9"/>
  <c r="F2739" i="9"/>
  <c r="E2739" i="9"/>
  <c r="D2739" i="9"/>
  <c r="C2739" i="9"/>
  <c r="B2739" i="9"/>
  <c r="G2738" i="9"/>
  <c r="F2738" i="9"/>
  <c r="E2738" i="9"/>
  <c r="D2738" i="9"/>
  <c r="C2738" i="9"/>
  <c r="B2738" i="9"/>
  <c r="G2737" i="9"/>
  <c r="F2737" i="9"/>
  <c r="E2737" i="9"/>
  <c r="D2737" i="9"/>
  <c r="C2737" i="9"/>
  <c r="B2737" i="9"/>
  <c r="G2736" i="9"/>
  <c r="F2736" i="9"/>
  <c r="E2736" i="9"/>
  <c r="D2736" i="9"/>
  <c r="C2736" i="9"/>
  <c r="B2736" i="9"/>
  <c r="G2735" i="9"/>
  <c r="F2735" i="9"/>
  <c r="E2735" i="9"/>
  <c r="D2735" i="9"/>
  <c r="C2735" i="9"/>
  <c r="B2735" i="9"/>
  <c r="G2734" i="9"/>
  <c r="F2734" i="9"/>
  <c r="E2734" i="9"/>
  <c r="D2734" i="9"/>
  <c r="C2734" i="9"/>
  <c r="B2734" i="9"/>
  <c r="G2733" i="9"/>
  <c r="F2733" i="9"/>
  <c r="E2733" i="9"/>
  <c r="D2733" i="9"/>
  <c r="C2733" i="9"/>
  <c r="B2733" i="9"/>
  <c r="U2733" i="9" s="1"/>
  <c r="G2732" i="9"/>
  <c r="F2732" i="9"/>
  <c r="E2732" i="9"/>
  <c r="D2732" i="9"/>
  <c r="C2732" i="9"/>
  <c r="B2732" i="9"/>
  <c r="U2732" i="9" s="1"/>
  <c r="G2731" i="9"/>
  <c r="F2731" i="9"/>
  <c r="E2731" i="9"/>
  <c r="D2731" i="9"/>
  <c r="C2731" i="9"/>
  <c r="B2731" i="9"/>
  <c r="G2730" i="9"/>
  <c r="F2730" i="9"/>
  <c r="E2730" i="9"/>
  <c r="D2730" i="9"/>
  <c r="C2730" i="9"/>
  <c r="B2730" i="9"/>
  <c r="G2729" i="9"/>
  <c r="F2729" i="9"/>
  <c r="E2729" i="9"/>
  <c r="D2729" i="9"/>
  <c r="C2729" i="9"/>
  <c r="B2729" i="9"/>
  <c r="G2728" i="9"/>
  <c r="F2728" i="9"/>
  <c r="E2728" i="9"/>
  <c r="D2728" i="9"/>
  <c r="C2728" i="9"/>
  <c r="B2728" i="9"/>
  <c r="G2727" i="9"/>
  <c r="F2727" i="9"/>
  <c r="E2727" i="9"/>
  <c r="D2727" i="9"/>
  <c r="C2727" i="9"/>
  <c r="B2727" i="9"/>
  <c r="G2726" i="9"/>
  <c r="F2726" i="9"/>
  <c r="E2726" i="9"/>
  <c r="D2726" i="9"/>
  <c r="C2726" i="9"/>
  <c r="B2726" i="9"/>
  <c r="G2725" i="9"/>
  <c r="F2725" i="9"/>
  <c r="E2725" i="9"/>
  <c r="D2725" i="9"/>
  <c r="C2725" i="9"/>
  <c r="B2725" i="9"/>
  <c r="G2724" i="9"/>
  <c r="F2724" i="9"/>
  <c r="E2724" i="9"/>
  <c r="D2724" i="9"/>
  <c r="C2724" i="9"/>
  <c r="B2724" i="9"/>
  <c r="G2723" i="9"/>
  <c r="F2723" i="9"/>
  <c r="E2723" i="9"/>
  <c r="D2723" i="9"/>
  <c r="C2723" i="9"/>
  <c r="B2723" i="9"/>
  <c r="G2722" i="9"/>
  <c r="F2722" i="9"/>
  <c r="E2722" i="9"/>
  <c r="D2722" i="9"/>
  <c r="C2722" i="9"/>
  <c r="B2722" i="9"/>
  <c r="G2721" i="9"/>
  <c r="F2721" i="9"/>
  <c r="E2721" i="9"/>
  <c r="D2721" i="9"/>
  <c r="C2721" i="9"/>
  <c r="B2721" i="9"/>
  <c r="G2720" i="9"/>
  <c r="F2720" i="9"/>
  <c r="E2720" i="9"/>
  <c r="D2720" i="9"/>
  <c r="C2720" i="9"/>
  <c r="B2720" i="9"/>
  <c r="G2719" i="9"/>
  <c r="F2719" i="9"/>
  <c r="E2719" i="9"/>
  <c r="D2719" i="9"/>
  <c r="C2719" i="9"/>
  <c r="B2719" i="9"/>
  <c r="G2718" i="9"/>
  <c r="F2718" i="9"/>
  <c r="E2718" i="9"/>
  <c r="D2718" i="9"/>
  <c r="C2718" i="9"/>
  <c r="B2718" i="9"/>
  <c r="G2717" i="9"/>
  <c r="F2717" i="9"/>
  <c r="E2717" i="9"/>
  <c r="D2717" i="9"/>
  <c r="C2717" i="9"/>
  <c r="B2717" i="9"/>
  <c r="U2717" i="9" s="1"/>
  <c r="G2716" i="9"/>
  <c r="F2716" i="9"/>
  <c r="E2716" i="9"/>
  <c r="D2716" i="9"/>
  <c r="C2716" i="9"/>
  <c r="B2716" i="9"/>
  <c r="U2716" i="9" s="1"/>
  <c r="G2715" i="9"/>
  <c r="F2715" i="9"/>
  <c r="E2715" i="9"/>
  <c r="D2715" i="9"/>
  <c r="C2715" i="9"/>
  <c r="B2715" i="9"/>
  <c r="G2714" i="9"/>
  <c r="F2714" i="9"/>
  <c r="E2714" i="9"/>
  <c r="D2714" i="9"/>
  <c r="C2714" i="9"/>
  <c r="B2714" i="9"/>
  <c r="G2713" i="9"/>
  <c r="F2713" i="9"/>
  <c r="E2713" i="9"/>
  <c r="D2713" i="9"/>
  <c r="C2713" i="9"/>
  <c r="B2713" i="9"/>
  <c r="G2712" i="9"/>
  <c r="F2712" i="9"/>
  <c r="E2712" i="9"/>
  <c r="D2712" i="9"/>
  <c r="C2712" i="9"/>
  <c r="B2712" i="9"/>
  <c r="G2711" i="9"/>
  <c r="F2711" i="9"/>
  <c r="E2711" i="9"/>
  <c r="D2711" i="9"/>
  <c r="C2711" i="9"/>
  <c r="B2711" i="9"/>
  <c r="G2710" i="9"/>
  <c r="F2710" i="9"/>
  <c r="E2710" i="9"/>
  <c r="D2710" i="9"/>
  <c r="C2710" i="9"/>
  <c r="B2710" i="9"/>
  <c r="G2709" i="9"/>
  <c r="F2709" i="9"/>
  <c r="E2709" i="9"/>
  <c r="D2709" i="9"/>
  <c r="C2709" i="9"/>
  <c r="B2709" i="9"/>
  <c r="G2708" i="9"/>
  <c r="F2708" i="9"/>
  <c r="E2708" i="9"/>
  <c r="D2708" i="9"/>
  <c r="C2708" i="9"/>
  <c r="B2708" i="9"/>
  <c r="G2707" i="9"/>
  <c r="F2707" i="9"/>
  <c r="E2707" i="9"/>
  <c r="D2707" i="9"/>
  <c r="C2707" i="9"/>
  <c r="B2707" i="9"/>
  <c r="G2706" i="9"/>
  <c r="F2706" i="9"/>
  <c r="E2706" i="9"/>
  <c r="D2706" i="9"/>
  <c r="C2706" i="9"/>
  <c r="B2706" i="9"/>
  <c r="G2705" i="9"/>
  <c r="F2705" i="9"/>
  <c r="E2705" i="9"/>
  <c r="D2705" i="9"/>
  <c r="C2705" i="9"/>
  <c r="B2705" i="9"/>
  <c r="G2704" i="9"/>
  <c r="F2704" i="9"/>
  <c r="E2704" i="9"/>
  <c r="D2704" i="9"/>
  <c r="C2704" i="9"/>
  <c r="B2704" i="9"/>
  <c r="G2703" i="9"/>
  <c r="F2703" i="9"/>
  <c r="E2703" i="9"/>
  <c r="D2703" i="9"/>
  <c r="C2703" i="9"/>
  <c r="B2703" i="9"/>
  <c r="G2702" i="9"/>
  <c r="F2702" i="9"/>
  <c r="E2702" i="9"/>
  <c r="D2702" i="9"/>
  <c r="C2702" i="9"/>
  <c r="B2702" i="9"/>
  <c r="G2701" i="9"/>
  <c r="F2701" i="9"/>
  <c r="E2701" i="9"/>
  <c r="D2701" i="9"/>
  <c r="C2701" i="9"/>
  <c r="B2701" i="9"/>
  <c r="U2701" i="9" s="1"/>
  <c r="G2700" i="9"/>
  <c r="F2700" i="9"/>
  <c r="E2700" i="9"/>
  <c r="D2700" i="9"/>
  <c r="C2700" i="9"/>
  <c r="B2700" i="9"/>
  <c r="U2700" i="9" s="1"/>
  <c r="G2699" i="9"/>
  <c r="F2699" i="9"/>
  <c r="E2699" i="9"/>
  <c r="D2699" i="9"/>
  <c r="C2699" i="9"/>
  <c r="B2699" i="9"/>
  <c r="G2698" i="9"/>
  <c r="F2698" i="9"/>
  <c r="E2698" i="9"/>
  <c r="D2698" i="9"/>
  <c r="C2698" i="9"/>
  <c r="B2698" i="9"/>
  <c r="G2697" i="9"/>
  <c r="F2697" i="9"/>
  <c r="E2697" i="9"/>
  <c r="D2697" i="9"/>
  <c r="C2697" i="9"/>
  <c r="B2697" i="9"/>
  <c r="G2696" i="9"/>
  <c r="F2696" i="9"/>
  <c r="E2696" i="9"/>
  <c r="D2696" i="9"/>
  <c r="C2696" i="9"/>
  <c r="B2696" i="9"/>
  <c r="G2695" i="9"/>
  <c r="F2695" i="9"/>
  <c r="E2695" i="9"/>
  <c r="D2695" i="9"/>
  <c r="C2695" i="9"/>
  <c r="B2695" i="9"/>
  <c r="G2694" i="9"/>
  <c r="F2694" i="9"/>
  <c r="E2694" i="9"/>
  <c r="D2694" i="9"/>
  <c r="C2694" i="9"/>
  <c r="B2694" i="9"/>
  <c r="G2693" i="9"/>
  <c r="F2693" i="9"/>
  <c r="E2693" i="9"/>
  <c r="D2693" i="9"/>
  <c r="C2693" i="9"/>
  <c r="B2693" i="9"/>
  <c r="G2692" i="9"/>
  <c r="F2692" i="9"/>
  <c r="E2692" i="9"/>
  <c r="D2692" i="9"/>
  <c r="C2692" i="9"/>
  <c r="B2692" i="9"/>
  <c r="G2691" i="9"/>
  <c r="F2691" i="9"/>
  <c r="E2691" i="9"/>
  <c r="D2691" i="9"/>
  <c r="C2691" i="9"/>
  <c r="B2691" i="9"/>
  <c r="G2690" i="9"/>
  <c r="F2690" i="9"/>
  <c r="E2690" i="9"/>
  <c r="D2690" i="9"/>
  <c r="C2690" i="9"/>
  <c r="B2690" i="9"/>
  <c r="G2689" i="9"/>
  <c r="F2689" i="9"/>
  <c r="E2689" i="9"/>
  <c r="D2689" i="9"/>
  <c r="C2689" i="9"/>
  <c r="B2689" i="9"/>
  <c r="G2688" i="9"/>
  <c r="F2688" i="9"/>
  <c r="E2688" i="9"/>
  <c r="D2688" i="9"/>
  <c r="C2688" i="9"/>
  <c r="B2688" i="9"/>
  <c r="G2687" i="9"/>
  <c r="F2687" i="9"/>
  <c r="E2687" i="9"/>
  <c r="D2687" i="9"/>
  <c r="C2687" i="9"/>
  <c r="B2687" i="9"/>
  <c r="G2686" i="9"/>
  <c r="F2686" i="9"/>
  <c r="E2686" i="9"/>
  <c r="D2686" i="9"/>
  <c r="C2686" i="9"/>
  <c r="B2686" i="9"/>
  <c r="G2685" i="9"/>
  <c r="F2685" i="9"/>
  <c r="E2685" i="9"/>
  <c r="D2685" i="9"/>
  <c r="C2685" i="9"/>
  <c r="B2685" i="9"/>
  <c r="U2685" i="9" s="1"/>
  <c r="G2684" i="9"/>
  <c r="F2684" i="9"/>
  <c r="E2684" i="9"/>
  <c r="D2684" i="9"/>
  <c r="C2684" i="9"/>
  <c r="B2684" i="9"/>
  <c r="U2684" i="9" s="1"/>
  <c r="G2683" i="9"/>
  <c r="F2683" i="9"/>
  <c r="E2683" i="9"/>
  <c r="D2683" i="9"/>
  <c r="C2683" i="9"/>
  <c r="B2683" i="9"/>
  <c r="G2682" i="9"/>
  <c r="F2682" i="9"/>
  <c r="E2682" i="9"/>
  <c r="D2682" i="9"/>
  <c r="C2682" i="9"/>
  <c r="B2682" i="9"/>
  <c r="G2681" i="9"/>
  <c r="F2681" i="9"/>
  <c r="E2681" i="9"/>
  <c r="D2681" i="9"/>
  <c r="C2681" i="9"/>
  <c r="B2681" i="9"/>
  <c r="G2680" i="9"/>
  <c r="F2680" i="9"/>
  <c r="E2680" i="9"/>
  <c r="D2680" i="9"/>
  <c r="C2680" i="9"/>
  <c r="B2680" i="9"/>
  <c r="G2679" i="9"/>
  <c r="F2679" i="9"/>
  <c r="E2679" i="9"/>
  <c r="D2679" i="9"/>
  <c r="C2679" i="9"/>
  <c r="B2679" i="9"/>
  <c r="G2678" i="9"/>
  <c r="F2678" i="9"/>
  <c r="E2678" i="9"/>
  <c r="D2678" i="9"/>
  <c r="C2678" i="9"/>
  <c r="B2678" i="9"/>
  <c r="G2677" i="9"/>
  <c r="F2677" i="9"/>
  <c r="E2677" i="9"/>
  <c r="D2677" i="9"/>
  <c r="C2677" i="9"/>
  <c r="B2677" i="9"/>
  <c r="G2676" i="9"/>
  <c r="F2676" i="9"/>
  <c r="E2676" i="9"/>
  <c r="D2676" i="9"/>
  <c r="C2676" i="9"/>
  <c r="B2676" i="9"/>
  <c r="G2675" i="9"/>
  <c r="F2675" i="9"/>
  <c r="E2675" i="9"/>
  <c r="D2675" i="9"/>
  <c r="C2675" i="9"/>
  <c r="B2675" i="9"/>
  <c r="G2674" i="9"/>
  <c r="F2674" i="9"/>
  <c r="E2674" i="9"/>
  <c r="D2674" i="9"/>
  <c r="C2674" i="9"/>
  <c r="B2674" i="9"/>
  <c r="G2673" i="9"/>
  <c r="F2673" i="9"/>
  <c r="E2673" i="9"/>
  <c r="D2673" i="9"/>
  <c r="C2673" i="9"/>
  <c r="B2673" i="9"/>
  <c r="G2672" i="9"/>
  <c r="F2672" i="9"/>
  <c r="E2672" i="9"/>
  <c r="D2672" i="9"/>
  <c r="C2672" i="9"/>
  <c r="B2672" i="9"/>
  <c r="G2671" i="9"/>
  <c r="F2671" i="9"/>
  <c r="E2671" i="9"/>
  <c r="D2671" i="9"/>
  <c r="C2671" i="9"/>
  <c r="B2671" i="9"/>
  <c r="G2670" i="9"/>
  <c r="F2670" i="9"/>
  <c r="E2670" i="9"/>
  <c r="D2670" i="9"/>
  <c r="C2670" i="9"/>
  <c r="B2670" i="9"/>
  <c r="G2669" i="9"/>
  <c r="F2669" i="9"/>
  <c r="E2669" i="9"/>
  <c r="D2669" i="9"/>
  <c r="C2669" i="9"/>
  <c r="B2669" i="9"/>
  <c r="U2669" i="9" s="1"/>
  <c r="G2668" i="9"/>
  <c r="F2668" i="9"/>
  <c r="E2668" i="9"/>
  <c r="D2668" i="9"/>
  <c r="C2668" i="9"/>
  <c r="B2668" i="9"/>
  <c r="U2668" i="9" s="1"/>
  <c r="G2667" i="9"/>
  <c r="F2667" i="9"/>
  <c r="E2667" i="9"/>
  <c r="D2667" i="9"/>
  <c r="C2667" i="9"/>
  <c r="B2667" i="9"/>
  <c r="G2666" i="9"/>
  <c r="F2666" i="9"/>
  <c r="E2666" i="9"/>
  <c r="D2666" i="9"/>
  <c r="C2666" i="9"/>
  <c r="B2666" i="9"/>
  <c r="G2665" i="9"/>
  <c r="F2665" i="9"/>
  <c r="E2665" i="9"/>
  <c r="D2665" i="9"/>
  <c r="C2665" i="9"/>
  <c r="B2665" i="9"/>
  <c r="G2664" i="9"/>
  <c r="F2664" i="9"/>
  <c r="E2664" i="9"/>
  <c r="D2664" i="9"/>
  <c r="C2664" i="9"/>
  <c r="B2664" i="9"/>
  <c r="G2663" i="9"/>
  <c r="F2663" i="9"/>
  <c r="E2663" i="9"/>
  <c r="D2663" i="9"/>
  <c r="C2663" i="9"/>
  <c r="B2663" i="9"/>
  <c r="G2662" i="9"/>
  <c r="F2662" i="9"/>
  <c r="E2662" i="9"/>
  <c r="D2662" i="9"/>
  <c r="C2662" i="9"/>
  <c r="B2662" i="9"/>
  <c r="G2661" i="9"/>
  <c r="F2661" i="9"/>
  <c r="E2661" i="9"/>
  <c r="D2661" i="9"/>
  <c r="C2661" i="9"/>
  <c r="B2661" i="9"/>
  <c r="G2660" i="9"/>
  <c r="F2660" i="9"/>
  <c r="E2660" i="9"/>
  <c r="D2660" i="9"/>
  <c r="C2660" i="9"/>
  <c r="B2660" i="9"/>
  <c r="G2659" i="9"/>
  <c r="F2659" i="9"/>
  <c r="E2659" i="9"/>
  <c r="D2659" i="9"/>
  <c r="C2659" i="9"/>
  <c r="B2659" i="9"/>
  <c r="G2658" i="9"/>
  <c r="F2658" i="9"/>
  <c r="E2658" i="9"/>
  <c r="D2658" i="9"/>
  <c r="C2658" i="9"/>
  <c r="B2658" i="9"/>
  <c r="G2657" i="9"/>
  <c r="F2657" i="9"/>
  <c r="E2657" i="9"/>
  <c r="D2657" i="9"/>
  <c r="C2657" i="9"/>
  <c r="B2657" i="9"/>
  <c r="G2656" i="9"/>
  <c r="F2656" i="9"/>
  <c r="E2656" i="9"/>
  <c r="D2656" i="9"/>
  <c r="C2656" i="9"/>
  <c r="B2656" i="9"/>
  <c r="G2655" i="9"/>
  <c r="F2655" i="9"/>
  <c r="E2655" i="9"/>
  <c r="D2655" i="9"/>
  <c r="C2655" i="9"/>
  <c r="B2655" i="9"/>
  <c r="G2654" i="9"/>
  <c r="F2654" i="9"/>
  <c r="E2654" i="9"/>
  <c r="D2654" i="9"/>
  <c r="C2654" i="9"/>
  <c r="B2654" i="9"/>
  <c r="G2653" i="9"/>
  <c r="F2653" i="9"/>
  <c r="E2653" i="9"/>
  <c r="D2653" i="9"/>
  <c r="C2653" i="9"/>
  <c r="B2653" i="9"/>
  <c r="U2653" i="9" s="1"/>
  <c r="G2652" i="9"/>
  <c r="F2652" i="9"/>
  <c r="E2652" i="9"/>
  <c r="D2652" i="9"/>
  <c r="C2652" i="9"/>
  <c r="B2652" i="9"/>
  <c r="U2652" i="9" s="1"/>
  <c r="G2651" i="9"/>
  <c r="F2651" i="9"/>
  <c r="E2651" i="9"/>
  <c r="D2651" i="9"/>
  <c r="C2651" i="9"/>
  <c r="B2651" i="9"/>
  <c r="G2650" i="9"/>
  <c r="F2650" i="9"/>
  <c r="E2650" i="9"/>
  <c r="D2650" i="9"/>
  <c r="C2650" i="9"/>
  <c r="B2650" i="9"/>
  <c r="G2649" i="9"/>
  <c r="F2649" i="9"/>
  <c r="E2649" i="9"/>
  <c r="D2649" i="9"/>
  <c r="C2649" i="9"/>
  <c r="B2649" i="9"/>
  <c r="G2648" i="9"/>
  <c r="F2648" i="9"/>
  <c r="E2648" i="9"/>
  <c r="D2648" i="9"/>
  <c r="C2648" i="9"/>
  <c r="B2648" i="9"/>
  <c r="G2647" i="9"/>
  <c r="F2647" i="9"/>
  <c r="E2647" i="9"/>
  <c r="D2647" i="9"/>
  <c r="C2647" i="9"/>
  <c r="B2647" i="9"/>
  <c r="G2646" i="9"/>
  <c r="F2646" i="9"/>
  <c r="E2646" i="9"/>
  <c r="D2646" i="9"/>
  <c r="C2646" i="9"/>
  <c r="B2646" i="9"/>
  <c r="G2645" i="9"/>
  <c r="F2645" i="9"/>
  <c r="E2645" i="9"/>
  <c r="D2645" i="9"/>
  <c r="C2645" i="9"/>
  <c r="B2645" i="9"/>
  <c r="G2644" i="9"/>
  <c r="F2644" i="9"/>
  <c r="E2644" i="9"/>
  <c r="D2644" i="9"/>
  <c r="C2644" i="9"/>
  <c r="B2644" i="9"/>
  <c r="G2643" i="9"/>
  <c r="F2643" i="9"/>
  <c r="E2643" i="9"/>
  <c r="D2643" i="9"/>
  <c r="C2643" i="9"/>
  <c r="B2643" i="9"/>
  <c r="G2642" i="9"/>
  <c r="F2642" i="9"/>
  <c r="E2642" i="9"/>
  <c r="D2642" i="9"/>
  <c r="C2642" i="9"/>
  <c r="B2642" i="9"/>
  <c r="G2641" i="9"/>
  <c r="F2641" i="9"/>
  <c r="E2641" i="9"/>
  <c r="D2641" i="9"/>
  <c r="C2641" i="9"/>
  <c r="B2641" i="9"/>
  <c r="G2640" i="9"/>
  <c r="F2640" i="9"/>
  <c r="E2640" i="9"/>
  <c r="D2640" i="9"/>
  <c r="C2640" i="9"/>
  <c r="B2640" i="9"/>
  <c r="G2639" i="9"/>
  <c r="F2639" i="9"/>
  <c r="E2639" i="9"/>
  <c r="D2639" i="9"/>
  <c r="C2639" i="9"/>
  <c r="B2639" i="9"/>
  <c r="G2638" i="9"/>
  <c r="F2638" i="9"/>
  <c r="E2638" i="9"/>
  <c r="D2638" i="9"/>
  <c r="C2638" i="9"/>
  <c r="B2638" i="9"/>
  <c r="G2637" i="9"/>
  <c r="F2637" i="9"/>
  <c r="E2637" i="9"/>
  <c r="D2637" i="9"/>
  <c r="C2637" i="9"/>
  <c r="B2637" i="9"/>
  <c r="U2637" i="9" s="1"/>
  <c r="G2636" i="9"/>
  <c r="F2636" i="9"/>
  <c r="E2636" i="9"/>
  <c r="D2636" i="9"/>
  <c r="C2636" i="9"/>
  <c r="B2636" i="9"/>
  <c r="U2636" i="9" s="1"/>
  <c r="G2635" i="9"/>
  <c r="F2635" i="9"/>
  <c r="E2635" i="9"/>
  <c r="D2635" i="9"/>
  <c r="C2635" i="9"/>
  <c r="B2635" i="9"/>
  <c r="G2634" i="9"/>
  <c r="F2634" i="9"/>
  <c r="E2634" i="9"/>
  <c r="D2634" i="9"/>
  <c r="C2634" i="9"/>
  <c r="B2634" i="9"/>
  <c r="G2633" i="9"/>
  <c r="F2633" i="9"/>
  <c r="E2633" i="9"/>
  <c r="D2633" i="9"/>
  <c r="C2633" i="9"/>
  <c r="B2633" i="9"/>
  <c r="G2632" i="9"/>
  <c r="F2632" i="9"/>
  <c r="E2632" i="9"/>
  <c r="D2632" i="9"/>
  <c r="C2632" i="9"/>
  <c r="B2632" i="9"/>
  <c r="G2631" i="9"/>
  <c r="F2631" i="9"/>
  <c r="E2631" i="9"/>
  <c r="D2631" i="9"/>
  <c r="C2631" i="9"/>
  <c r="B2631" i="9"/>
  <c r="G2630" i="9"/>
  <c r="F2630" i="9"/>
  <c r="E2630" i="9"/>
  <c r="D2630" i="9"/>
  <c r="C2630" i="9"/>
  <c r="B2630" i="9"/>
  <c r="G2629" i="9"/>
  <c r="F2629" i="9"/>
  <c r="E2629" i="9"/>
  <c r="D2629" i="9"/>
  <c r="C2629" i="9"/>
  <c r="B2629" i="9"/>
  <c r="G2628" i="9"/>
  <c r="F2628" i="9"/>
  <c r="E2628" i="9"/>
  <c r="D2628" i="9"/>
  <c r="C2628" i="9"/>
  <c r="B2628" i="9"/>
  <c r="G2627" i="9"/>
  <c r="F2627" i="9"/>
  <c r="E2627" i="9"/>
  <c r="D2627" i="9"/>
  <c r="C2627" i="9"/>
  <c r="B2627" i="9"/>
  <c r="G2626" i="9"/>
  <c r="F2626" i="9"/>
  <c r="E2626" i="9"/>
  <c r="D2626" i="9"/>
  <c r="C2626" i="9"/>
  <c r="B2626" i="9"/>
  <c r="G2625" i="9"/>
  <c r="F2625" i="9"/>
  <c r="E2625" i="9"/>
  <c r="D2625" i="9"/>
  <c r="C2625" i="9"/>
  <c r="B2625" i="9"/>
  <c r="G2624" i="9"/>
  <c r="F2624" i="9"/>
  <c r="E2624" i="9"/>
  <c r="D2624" i="9"/>
  <c r="C2624" i="9"/>
  <c r="B2624" i="9"/>
  <c r="G2623" i="9"/>
  <c r="F2623" i="9"/>
  <c r="E2623" i="9"/>
  <c r="D2623" i="9"/>
  <c r="C2623" i="9"/>
  <c r="B2623" i="9"/>
  <c r="G2622" i="9"/>
  <c r="F2622" i="9"/>
  <c r="E2622" i="9"/>
  <c r="D2622" i="9"/>
  <c r="C2622" i="9"/>
  <c r="B2622" i="9"/>
  <c r="G2621" i="9"/>
  <c r="F2621" i="9"/>
  <c r="E2621" i="9"/>
  <c r="D2621" i="9"/>
  <c r="C2621" i="9"/>
  <c r="B2621" i="9"/>
  <c r="U2621" i="9" s="1"/>
  <c r="G2620" i="9"/>
  <c r="F2620" i="9"/>
  <c r="E2620" i="9"/>
  <c r="D2620" i="9"/>
  <c r="C2620" i="9"/>
  <c r="B2620" i="9"/>
  <c r="U2620" i="9" s="1"/>
  <c r="G2619" i="9"/>
  <c r="F2619" i="9"/>
  <c r="E2619" i="9"/>
  <c r="D2619" i="9"/>
  <c r="C2619" i="9"/>
  <c r="B2619" i="9"/>
  <c r="G2618" i="9"/>
  <c r="F2618" i="9"/>
  <c r="E2618" i="9"/>
  <c r="D2618" i="9"/>
  <c r="C2618" i="9"/>
  <c r="B2618" i="9"/>
  <c r="G2617" i="9"/>
  <c r="F2617" i="9"/>
  <c r="E2617" i="9"/>
  <c r="D2617" i="9"/>
  <c r="C2617" i="9"/>
  <c r="B2617" i="9"/>
  <c r="G2616" i="9"/>
  <c r="F2616" i="9"/>
  <c r="E2616" i="9"/>
  <c r="D2616" i="9"/>
  <c r="C2616" i="9"/>
  <c r="B2616" i="9"/>
  <c r="G2615" i="9"/>
  <c r="F2615" i="9"/>
  <c r="E2615" i="9"/>
  <c r="D2615" i="9"/>
  <c r="C2615" i="9"/>
  <c r="B2615" i="9"/>
  <c r="G2614" i="9"/>
  <c r="F2614" i="9"/>
  <c r="E2614" i="9"/>
  <c r="D2614" i="9"/>
  <c r="C2614" i="9"/>
  <c r="B2614" i="9"/>
  <c r="G2613" i="9"/>
  <c r="F2613" i="9"/>
  <c r="E2613" i="9"/>
  <c r="D2613" i="9"/>
  <c r="C2613" i="9"/>
  <c r="B2613" i="9"/>
  <c r="G2612" i="9"/>
  <c r="F2612" i="9"/>
  <c r="E2612" i="9"/>
  <c r="D2612" i="9"/>
  <c r="C2612" i="9"/>
  <c r="B2612" i="9"/>
  <c r="G2611" i="9"/>
  <c r="F2611" i="9"/>
  <c r="E2611" i="9"/>
  <c r="D2611" i="9"/>
  <c r="C2611" i="9"/>
  <c r="B2611" i="9"/>
  <c r="G2610" i="9"/>
  <c r="F2610" i="9"/>
  <c r="E2610" i="9"/>
  <c r="D2610" i="9"/>
  <c r="C2610" i="9"/>
  <c r="B2610" i="9"/>
  <c r="G2609" i="9"/>
  <c r="F2609" i="9"/>
  <c r="E2609" i="9"/>
  <c r="D2609" i="9"/>
  <c r="C2609" i="9"/>
  <c r="B2609" i="9"/>
  <c r="G2608" i="9"/>
  <c r="F2608" i="9"/>
  <c r="E2608" i="9"/>
  <c r="D2608" i="9"/>
  <c r="C2608" i="9"/>
  <c r="B2608" i="9"/>
  <c r="G2607" i="9"/>
  <c r="F2607" i="9"/>
  <c r="E2607" i="9"/>
  <c r="D2607" i="9"/>
  <c r="C2607" i="9"/>
  <c r="B2607" i="9"/>
  <c r="G2606" i="9"/>
  <c r="F2606" i="9"/>
  <c r="E2606" i="9"/>
  <c r="D2606" i="9"/>
  <c r="C2606" i="9"/>
  <c r="B2606" i="9"/>
  <c r="G2605" i="9"/>
  <c r="F2605" i="9"/>
  <c r="E2605" i="9"/>
  <c r="D2605" i="9"/>
  <c r="C2605" i="9"/>
  <c r="B2605" i="9"/>
  <c r="U2605" i="9" s="1"/>
  <c r="G2604" i="9"/>
  <c r="F2604" i="9"/>
  <c r="E2604" i="9"/>
  <c r="D2604" i="9"/>
  <c r="C2604" i="9"/>
  <c r="B2604" i="9"/>
  <c r="U2604" i="9" s="1"/>
  <c r="G2603" i="9"/>
  <c r="F2603" i="9"/>
  <c r="E2603" i="9"/>
  <c r="D2603" i="9"/>
  <c r="C2603" i="9"/>
  <c r="B2603" i="9"/>
  <c r="G2602" i="9"/>
  <c r="F2602" i="9"/>
  <c r="E2602" i="9"/>
  <c r="D2602" i="9"/>
  <c r="C2602" i="9"/>
  <c r="B2602" i="9"/>
  <c r="G2601" i="9"/>
  <c r="F2601" i="9"/>
  <c r="E2601" i="9"/>
  <c r="D2601" i="9"/>
  <c r="C2601" i="9"/>
  <c r="B2601" i="9"/>
  <c r="G2600" i="9"/>
  <c r="F2600" i="9"/>
  <c r="E2600" i="9"/>
  <c r="D2600" i="9"/>
  <c r="C2600" i="9"/>
  <c r="B2600" i="9"/>
  <c r="G2599" i="9"/>
  <c r="F2599" i="9"/>
  <c r="E2599" i="9"/>
  <c r="D2599" i="9"/>
  <c r="C2599" i="9"/>
  <c r="B2599" i="9"/>
  <c r="G2598" i="9"/>
  <c r="F2598" i="9"/>
  <c r="E2598" i="9"/>
  <c r="D2598" i="9"/>
  <c r="C2598" i="9"/>
  <c r="B2598" i="9"/>
  <c r="G2597" i="9"/>
  <c r="F2597" i="9"/>
  <c r="E2597" i="9"/>
  <c r="D2597" i="9"/>
  <c r="C2597" i="9"/>
  <c r="B2597" i="9"/>
  <c r="G2596" i="9"/>
  <c r="F2596" i="9"/>
  <c r="E2596" i="9"/>
  <c r="D2596" i="9"/>
  <c r="C2596" i="9"/>
  <c r="B2596" i="9"/>
  <c r="G2595" i="9"/>
  <c r="F2595" i="9"/>
  <c r="E2595" i="9"/>
  <c r="D2595" i="9"/>
  <c r="C2595" i="9"/>
  <c r="B2595" i="9"/>
  <c r="G2594" i="9"/>
  <c r="F2594" i="9"/>
  <c r="E2594" i="9"/>
  <c r="D2594" i="9"/>
  <c r="C2594" i="9"/>
  <c r="B2594" i="9"/>
  <c r="G2593" i="9"/>
  <c r="F2593" i="9"/>
  <c r="E2593" i="9"/>
  <c r="D2593" i="9"/>
  <c r="C2593" i="9"/>
  <c r="B2593" i="9"/>
  <c r="G2592" i="9"/>
  <c r="F2592" i="9"/>
  <c r="E2592" i="9"/>
  <c r="D2592" i="9"/>
  <c r="C2592" i="9"/>
  <c r="B2592" i="9"/>
  <c r="G2591" i="9"/>
  <c r="F2591" i="9"/>
  <c r="E2591" i="9"/>
  <c r="D2591" i="9"/>
  <c r="C2591" i="9"/>
  <c r="B2591" i="9"/>
  <c r="G2590" i="9"/>
  <c r="F2590" i="9"/>
  <c r="E2590" i="9"/>
  <c r="D2590" i="9"/>
  <c r="C2590" i="9"/>
  <c r="B2590" i="9"/>
  <c r="G2589" i="9"/>
  <c r="F2589" i="9"/>
  <c r="E2589" i="9"/>
  <c r="D2589" i="9"/>
  <c r="C2589" i="9"/>
  <c r="B2589" i="9"/>
  <c r="U2589" i="9" s="1"/>
  <c r="G2588" i="9"/>
  <c r="F2588" i="9"/>
  <c r="E2588" i="9"/>
  <c r="D2588" i="9"/>
  <c r="C2588" i="9"/>
  <c r="B2588" i="9"/>
  <c r="U2588" i="9" s="1"/>
  <c r="G2587" i="9"/>
  <c r="F2587" i="9"/>
  <c r="E2587" i="9"/>
  <c r="D2587" i="9"/>
  <c r="C2587" i="9"/>
  <c r="B2587" i="9"/>
  <c r="G2586" i="9"/>
  <c r="F2586" i="9"/>
  <c r="E2586" i="9"/>
  <c r="D2586" i="9"/>
  <c r="C2586" i="9"/>
  <c r="B2586" i="9"/>
  <c r="G2585" i="9"/>
  <c r="F2585" i="9"/>
  <c r="E2585" i="9"/>
  <c r="D2585" i="9"/>
  <c r="C2585" i="9"/>
  <c r="B2585" i="9"/>
  <c r="G2584" i="9"/>
  <c r="F2584" i="9"/>
  <c r="E2584" i="9"/>
  <c r="D2584" i="9"/>
  <c r="C2584" i="9"/>
  <c r="B2584" i="9"/>
  <c r="G2583" i="9"/>
  <c r="F2583" i="9"/>
  <c r="E2583" i="9"/>
  <c r="D2583" i="9"/>
  <c r="C2583" i="9"/>
  <c r="B2583" i="9"/>
  <c r="G2582" i="9"/>
  <c r="F2582" i="9"/>
  <c r="E2582" i="9"/>
  <c r="D2582" i="9"/>
  <c r="C2582" i="9"/>
  <c r="B2582" i="9"/>
  <c r="G2581" i="9"/>
  <c r="F2581" i="9"/>
  <c r="E2581" i="9"/>
  <c r="D2581" i="9"/>
  <c r="C2581" i="9"/>
  <c r="B2581" i="9"/>
  <c r="G2580" i="9"/>
  <c r="F2580" i="9"/>
  <c r="E2580" i="9"/>
  <c r="D2580" i="9"/>
  <c r="C2580" i="9"/>
  <c r="B2580" i="9"/>
  <c r="G2579" i="9"/>
  <c r="F2579" i="9"/>
  <c r="E2579" i="9"/>
  <c r="D2579" i="9"/>
  <c r="C2579" i="9"/>
  <c r="B2579" i="9"/>
  <c r="G2578" i="9"/>
  <c r="F2578" i="9"/>
  <c r="E2578" i="9"/>
  <c r="D2578" i="9"/>
  <c r="C2578" i="9"/>
  <c r="B2578" i="9"/>
  <c r="G2577" i="9"/>
  <c r="F2577" i="9"/>
  <c r="E2577" i="9"/>
  <c r="D2577" i="9"/>
  <c r="C2577" i="9"/>
  <c r="B2577" i="9"/>
  <c r="G2576" i="9"/>
  <c r="F2576" i="9"/>
  <c r="E2576" i="9"/>
  <c r="D2576" i="9"/>
  <c r="C2576" i="9"/>
  <c r="B2576" i="9"/>
  <c r="G2575" i="9"/>
  <c r="F2575" i="9"/>
  <c r="E2575" i="9"/>
  <c r="D2575" i="9"/>
  <c r="C2575" i="9"/>
  <c r="B2575" i="9"/>
  <c r="G2574" i="9"/>
  <c r="F2574" i="9"/>
  <c r="E2574" i="9"/>
  <c r="D2574" i="9"/>
  <c r="C2574" i="9"/>
  <c r="B2574" i="9"/>
  <c r="G2573" i="9"/>
  <c r="F2573" i="9"/>
  <c r="E2573" i="9"/>
  <c r="D2573" i="9"/>
  <c r="C2573" i="9"/>
  <c r="B2573" i="9"/>
  <c r="U2573" i="9" s="1"/>
  <c r="G2572" i="9"/>
  <c r="F2572" i="9"/>
  <c r="E2572" i="9"/>
  <c r="D2572" i="9"/>
  <c r="C2572" i="9"/>
  <c r="B2572" i="9"/>
  <c r="U2572" i="9" s="1"/>
  <c r="G2571" i="9"/>
  <c r="F2571" i="9"/>
  <c r="E2571" i="9"/>
  <c r="D2571" i="9"/>
  <c r="C2571" i="9"/>
  <c r="B2571" i="9"/>
  <c r="G2570" i="9"/>
  <c r="F2570" i="9"/>
  <c r="E2570" i="9"/>
  <c r="D2570" i="9"/>
  <c r="C2570" i="9"/>
  <c r="B2570" i="9"/>
  <c r="G2569" i="9"/>
  <c r="F2569" i="9"/>
  <c r="E2569" i="9"/>
  <c r="D2569" i="9"/>
  <c r="C2569" i="9"/>
  <c r="B2569" i="9"/>
  <c r="G2568" i="9"/>
  <c r="F2568" i="9"/>
  <c r="E2568" i="9"/>
  <c r="D2568" i="9"/>
  <c r="C2568" i="9"/>
  <c r="B2568" i="9"/>
  <c r="G2567" i="9"/>
  <c r="F2567" i="9"/>
  <c r="E2567" i="9"/>
  <c r="D2567" i="9"/>
  <c r="C2567" i="9"/>
  <c r="B2567" i="9"/>
  <c r="G2566" i="9"/>
  <c r="F2566" i="9"/>
  <c r="E2566" i="9"/>
  <c r="D2566" i="9"/>
  <c r="C2566" i="9"/>
  <c r="B2566" i="9"/>
  <c r="G2565" i="9"/>
  <c r="F2565" i="9"/>
  <c r="E2565" i="9"/>
  <c r="D2565" i="9"/>
  <c r="C2565" i="9"/>
  <c r="B2565" i="9"/>
  <c r="G2564" i="9"/>
  <c r="F2564" i="9"/>
  <c r="E2564" i="9"/>
  <c r="D2564" i="9"/>
  <c r="C2564" i="9"/>
  <c r="B2564" i="9"/>
  <c r="G2563" i="9"/>
  <c r="F2563" i="9"/>
  <c r="E2563" i="9"/>
  <c r="D2563" i="9"/>
  <c r="C2563" i="9"/>
  <c r="B2563" i="9"/>
  <c r="G2562" i="9"/>
  <c r="F2562" i="9"/>
  <c r="E2562" i="9"/>
  <c r="D2562" i="9"/>
  <c r="C2562" i="9"/>
  <c r="B2562" i="9"/>
  <c r="G2561" i="9"/>
  <c r="F2561" i="9"/>
  <c r="E2561" i="9"/>
  <c r="D2561" i="9"/>
  <c r="C2561" i="9"/>
  <c r="B2561" i="9"/>
  <c r="G2560" i="9"/>
  <c r="F2560" i="9"/>
  <c r="E2560" i="9"/>
  <c r="D2560" i="9"/>
  <c r="C2560" i="9"/>
  <c r="B2560" i="9"/>
  <c r="G2559" i="9"/>
  <c r="F2559" i="9"/>
  <c r="E2559" i="9"/>
  <c r="D2559" i="9"/>
  <c r="C2559" i="9"/>
  <c r="B2559" i="9"/>
  <c r="G2558" i="9"/>
  <c r="F2558" i="9"/>
  <c r="E2558" i="9"/>
  <c r="D2558" i="9"/>
  <c r="C2558" i="9"/>
  <c r="B2558" i="9"/>
  <c r="G2557" i="9"/>
  <c r="F2557" i="9"/>
  <c r="E2557" i="9"/>
  <c r="D2557" i="9"/>
  <c r="C2557" i="9"/>
  <c r="B2557" i="9"/>
  <c r="U2557" i="9" s="1"/>
  <c r="G2556" i="9"/>
  <c r="F2556" i="9"/>
  <c r="E2556" i="9"/>
  <c r="D2556" i="9"/>
  <c r="C2556" i="9"/>
  <c r="B2556" i="9"/>
  <c r="U2556" i="9" s="1"/>
  <c r="G2555" i="9"/>
  <c r="F2555" i="9"/>
  <c r="E2555" i="9"/>
  <c r="D2555" i="9"/>
  <c r="C2555" i="9"/>
  <c r="B2555" i="9"/>
  <c r="G2554" i="9"/>
  <c r="F2554" i="9"/>
  <c r="E2554" i="9"/>
  <c r="D2554" i="9"/>
  <c r="C2554" i="9"/>
  <c r="B2554" i="9"/>
  <c r="G2553" i="9"/>
  <c r="F2553" i="9"/>
  <c r="E2553" i="9"/>
  <c r="D2553" i="9"/>
  <c r="C2553" i="9"/>
  <c r="B2553" i="9"/>
  <c r="G2552" i="9"/>
  <c r="F2552" i="9"/>
  <c r="E2552" i="9"/>
  <c r="D2552" i="9"/>
  <c r="C2552" i="9"/>
  <c r="B2552" i="9"/>
  <c r="G2551" i="9"/>
  <c r="F2551" i="9"/>
  <c r="E2551" i="9"/>
  <c r="D2551" i="9"/>
  <c r="C2551" i="9"/>
  <c r="B2551" i="9"/>
  <c r="G2550" i="9"/>
  <c r="F2550" i="9"/>
  <c r="E2550" i="9"/>
  <c r="D2550" i="9"/>
  <c r="C2550" i="9"/>
  <c r="B2550" i="9"/>
  <c r="G2549" i="9"/>
  <c r="F2549" i="9"/>
  <c r="E2549" i="9"/>
  <c r="D2549" i="9"/>
  <c r="C2549" i="9"/>
  <c r="B2549" i="9"/>
  <c r="G2548" i="9"/>
  <c r="F2548" i="9"/>
  <c r="E2548" i="9"/>
  <c r="D2548" i="9"/>
  <c r="C2548" i="9"/>
  <c r="B2548" i="9"/>
  <c r="G2547" i="9"/>
  <c r="F2547" i="9"/>
  <c r="E2547" i="9"/>
  <c r="D2547" i="9"/>
  <c r="C2547" i="9"/>
  <c r="B2547" i="9"/>
  <c r="G2546" i="9"/>
  <c r="F2546" i="9"/>
  <c r="E2546" i="9"/>
  <c r="D2546" i="9"/>
  <c r="C2546" i="9"/>
  <c r="B2546" i="9"/>
  <c r="G2545" i="9"/>
  <c r="F2545" i="9"/>
  <c r="E2545" i="9"/>
  <c r="D2545" i="9"/>
  <c r="C2545" i="9"/>
  <c r="B2545" i="9"/>
  <c r="G2544" i="9"/>
  <c r="F2544" i="9"/>
  <c r="E2544" i="9"/>
  <c r="D2544" i="9"/>
  <c r="C2544" i="9"/>
  <c r="B2544" i="9"/>
  <c r="G2543" i="9"/>
  <c r="F2543" i="9"/>
  <c r="E2543" i="9"/>
  <c r="D2543" i="9"/>
  <c r="C2543" i="9"/>
  <c r="B2543" i="9"/>
  <c r="G2542" i="9"/>
  <c r="F2542" i="9"/>
  <c r="E2542" i="9"/>
  <c r="D2542" i="9"/>
  <c r="C2542" i="9"/>
  <c r="B2542" i="9"/>
  <c r="G2541" i="9"/>
  <c r="F2541" i="9"/>
  <c r="E2541" i="9"/>
  <c r="D2541" i="9"/>
  <c r="C2541" i="9"/>
  <c r="B2541" i="9"/>
  <c r="U2541" i="9" s="1"/>
  <c r="G2540" i="9"/>
  <c r="F2540" i="9"/>
  <c r="E2540" i="9"/>
  <c r="D2540" i="9"/>
  <c r="C2540" i="9"/>
  <c r="B2540" i="9"/>
  <c r="U2540" i="9" s="1"/>
  <c r="G2539" i="9"/>
  <c r="F2539" i="9"/>
  <c r="E2539" i="9"/>
  <c r="D2539" i="9"/>
  <c r="C2539" i="9"/>
  <c r="B2539" i="9"/>
  <c r="G2538" i="9"/>
  <c r="F2538" i="9"/>
  <c r="E2538" i="9"/>
  <c r="D2538" i="9"/>
  <c r="C2538" i="9"/>
  <c r="B2538" i="9"/>
  <c r="G2537" i="9"/>
  <c r="F2537" i="9"/>
  <c r="E2537" i="9"/>
  <c r="D2537" i="9"/>
  <c r="C2537" i="9"/>
  <c r="B2537" i="9"/>
  <c r="G2536" i="9"/>
  <c r="F2536" i="9"/>
  <c r="E2536" i="9"/>
  <c r="D2536" i="9"/>
  <c r="C2536" i="9"/>
  <c r="B2536" i="9"/>
  <c r="G2535" i="9"/>
  <c r="F2535" i="9"/>
  <c r="E2535" i="9"/>
  <c r="D2535" i="9"/>
  <c r="C2535" i="9"/>
  <c r="B2535" i="9"/>
  <c r="G2534" i="9"/>
  <c r="F2534" i="9"/>
  <c r="E2534" i="9"/>
  <c r="D2534" i="9"/>
  <c r="C2534" i="9"/>
  <c r="B2534" i="9"/>
  <c r="G2533" i="9"/>
  <c r="F2533" i="9"/>
  <c r="E2533" i="9"/>
  <c r="D2533" i="9"/>
  <c r="C2533" i="9"/>
  <c r="B2533" i="9"/>
  <c r="G2532" i="9"/>
  <c r="F2532" i="9"/>
  <c r="E2532" i="9"/>
  <c r="D2532" i="9"/>
  <c r="C2532" i="9"/>
  <c r="B2532" i="9"/>
  <c r="G2531" i="9"/>
  <c r="F2531" i="9"/>
  <c r="E2531" i="9"/>
  <c r="D2531" i="9"/>
  <c r="C2531" i="9"/>
  <c r="B2531" i="9"/>
  <c r="G2530" i="9"/>
  <c r="F2530" i="9"/>
  <c r="E2530" i="9"/>
  <c r="D2530" i="9"/>
  <c r="C2530" i="9"/>
  <c r="B2530" i="9"/>
  <c r="G2529" i="9"/>
  <c r="F2529" i="9"/>
  <c r="E2529" i="9"/>
  <c r="D2529" i="9"/>
  <c r="C2529" i="9"/>
  <c r="B2529" i="9"/>
  <c r="G2528" i="9"/>
  <c r="F2528" i="9"/>
  <c r="E2528" i="9"/>
  <c r="D2528" i="9"/>
  <c r="C2528" i="9"/>
  <c r="B2528" i="9"/>
  <c r="G2527" i="9"/>
  <c r="F2527" i="9"/>
  <c r="E2527" i="9"/>
  <c r="D2527" i="9"/>
  <c r="C2527" i="9"/>
  <c r="B2527" i="9"/>
  <c r="G2526" i="9"/>
  <c r="F2526" i="9"/>
  <c r="E2526" i="9"/>
  <c r="D2526" i="9"/>
  <c r="C2526" i="9"/>
  <c r="B2526" i="9"/>
  <c r="G2525" i="9"/>
  <c r="F2525" i="9"/>
  <c r="E2525" i="9"/>
  <c r="D2525" i="9"/>
  <c r="C2525" i="9"/>
  <c r="B2525" i="9"/>
  <c r="U2525" i="9" s="1"/>
  <c r="G2524" i="9"/>
  <c r="F2524" i="9"/>
  <c r="E2524" i="9"/>
  <c r="D2524" i="9"/>
  <c r="C2524" i="9"/>
  <c r="B2524" i="9"/>
  <c r="U2524" i="9" s="1"/>
  <c r="G2523" i="9"/>
  <c r="F2523" i="9"/>
  <c r="E2523" i="9"/>
  <c r="D2523" i="9"/>
  <c r="C2523" i="9"/>
  <c r="B2523" i="9"/>
  <c r="G2522" i="9"/>
  <c r="F2522" i="9"/>
  <c r="E2522" i="9"/>
  <c r="D2522" i="9"/>
  <c r="C2522" i="9"/>
  <c r="B2522" i="9"/>
  <c r="G2521" i="9"/>
  <c r="F2521" i="9"/>
  <c r="E2521" i="9"/>
  <c r="D2521" i="9"/>
  <c r="C2521" i="9"/>
  <c r="B2521" i="9"/>
  <c r="G2520" i="9"/>
  <c r="F2520" i="9"/>
  <c r="E2520" i="9"/>
  <c r="D2520" i="9"/>
  <c r="C2520" i="9"/>
  <c r="B2520" i="9"/>
  <c r="G2519" i="9"/>
  <c r="F2519" i="9"/>
  <c r="E2519" i="9"/>
  <c r="D2519" i="9"/>
  <c r="C2519" i="9"/>
  <c r="B2519" i="9"/>
  <c r="G2518" i="9"/>
  <c r="F2518" i="9"/>
  <c r="E2518" i="9"/>
  <c r="D2518" i="9"/>
  <c r="C2518" i="9"/>
  <c r="B2518" i="9"/>
  <c r="G2517" i="9"/>
  <c r="F2517" i="9"/>
  <c r="E2517" i="9"/>
  <c r="D2517" i="9"/>
  <c r="C2517" i="9"/>
  <c r="B2517" i="9"/>
  <c r="G2516" i="9"/>
  <c r="F2516" i="9"/>
  <c r="E2516" i="9"/>
  <c r="D2516" i="9"/>
  <c r="C2516" i="9"/>
  <c r="B2516" i="9"/>
  <c r="G2515" i="9"/>
  <c r="F2515" i="9"/>
  <c r="E2515" i="9"/>
  <c r="D2515" i="9"/>
  <c r="C2515" i="9"/>
  <c r="B2515" i="9"/>
  <c r="G2514" i="9"/>
  <c r="F2514" i="9"/>
  <c r="E2514" i="9"/>
  <c r="D2514" i="9"/>
  <c r="C2514" i="9"/>
  <c r="B2514" i="9"/>
  <c r="G2513" i="9"/>
  <c r="F2513" i="9"/>
  <c r="E2513" i="9"/>
  <c r="D2513" i="9"/>
  <c r="C2513" i="9"/>
  <c r="B2513" i="9"/>
  <c r="G2512" i="9"/>
  <c r="F2512" i="9"/>
  <c r="E2512" i="9"/>
  <c r="D2512" i="9"/>
  <c r="C2512" i="9"/>
  <c r="B2512" i="9"/>
  <c r="G2511" i="9"/>
  <c r="F2511" i="9"/>
  <c r="E2511" i="9"/>
  <c r="D2511" i="9"/>
  <c r="C2511" i="9"/>
  <c r="B2511" i="9"/>
  <c r="G2510" i="9"/>
  <c r="F2510" i="9"/>
  <c r="E2510" i="9"/>
  <c r="D2510" i="9"/>
  <c r="C2510" i="9"/>
  <c r="B2510" i="9"/>
  <c r="G2509" i="9"/>
  <c r="F2509" i="9"/>
  <c r="E2509" i="9"/>
  <c r="D2509" i="9"/>
  <c r="C2509" i="9"/>
  <c r="B2509" i="9"/>
  <c r="U2509" i="9" s="1"/>
  <c r="G2508" i="9"/>
  <c r="F2508" i="9"/>
  <c r="E2508" i="9"/>
  <c r="D2508" i="9"/>
  <c r="C2508" i="9"/>
  <c r="B2508" i="9"/>
  <c r="U2508" i="9" s="1"/>
  <c r="G2507" i="9"/>
  <c r="F2507" i="9"/>
  <c r="E2507" i="9"/>
  <c r="D2507" i="9"/>
  <c r="C2507" i="9"/>
  <c r="B2507" i="9"/>
  <c r="G2506" i="9"/>
  <c r="F2506" i="9"/>
  <c r="E2506" i="9"/>
  <c r="D2506" i="9"/>
  <c r="C2506" i="9"/>
  <c r="B2506" i="9"/>
  <c r="G2505" i="9"/>
  <c r="F2505" i="9"/>
  <c r="E2505" i="9"/>
  <c r="D2505" i="9"/>
  <c r="C2505" i="9"/>
  <c r="B2505" i="9"/>
  <c r="G2504" i="9"/>
  <c r="F2504" i="9"/>
  <c r="E2504" i="9"/>
  <c r="D2504" i="9"/>
  <c r="C2504" i="9"/>
  <c r="B2504" i="9"/>
  <c r="G2503" i="9"/>
  <c r="F2503" i="9"/>
  <c r="E2503" i="9"/>
  <c r="D2503" i="9"/>
  <c r="C2503" i="9"/>
  <c r="B2503" i="9"/>
  <c r="G2502" i="9"/>
  <c r="F2502" i="9"/>
  <c r="E2502" i="9"/>
  <c r="D2502" i="9"/>
  <c r="C2502" i="9"/>
  <c r="B2502" i="9"/>
  <c r="G2501" i="9"/>
  <c r="F2501" i="9"/>
  <c r="E2501" i="9"/>
  <c r="D2501" i="9"/>
  <c r="C2501" i="9"/>
  <c r="B2501" i="9"/>
  <c r="G2500" i="9"/>
  <c r="F2500" i="9"/>
  <c r="E2500" i="9"/>
  <c r="D2500" i="9"/>
  <c r="C2500" i="9"/>
  <c r="B2500" i="9"/>
  <c r="G2499" i="9"/>
  <c r="F2499" i="9"/>
  <c r="E2499" i="9"/>
  <c r="D2499" i="9"/>
  <c r="C2499" i="9"/>
  <c r="B2499" i="9"/>
  <c r="G2498" i="9"/>
  <c r="F2498" i="9"/>
  <c r="E2498" i="9"/>
  <c r="D2498" i="9"/>
  <c r="C2498" i="9"/>
  <c r="B2498" i="9"/>
  <c r="G2497" i="9"/>
  <c r="F2497" i="9"/>
  <c r="E2497" i="9"/>
  <c r="D2497" i="9"/>
  <c r="C2497" i="9"/>
  <c r="B2497" i="9"/>
  <c r="G2496" i="9"/>
  <c r="F2496" i="9"/>
  <c r="E2496" i="9"/>
  <c r="D2496" i="9"/>
  <c r="C2496" i="9"/>
  <c r="B2496" i="9"/>
  <c r="G2495" i="9"/>
  <c r="F2495" i="9"/>
  <c r="E2495" i="9"/>
  <c r="D2495" i="9"/>
  <c r="C2495" i="9"/>
  <c r="B2495" i="9"/>
  <c r="G2494" i="9"/>
  <c r="F2494" i="9"/>
  <c r="E2494" i="9"/>
  <c r="D2494" i="9"/>
  <c r="C2494" i="9"/>
  <c r="B2494" i="9"/>
  <c r="G2493" i="9"/>
  <c r="F2493" i="9"/>
  <c r="E2493" i="9"/>
  <c r="D2493" i="9"/>
  <c r="C2493" i="9"/>
  <c r="B2493" i="9"/>
  <c r="U2493" i="9" s="1"/>
  <c r="G2492" i="9"/>
  <c r="F2492" i="9"/>
  <c r="E2492" i="9"/>
  <c r="D2492" i="9"/>
  <c r="C2492" i="9"/>
  <c r="B2492" i="9"/>
  <c r="U2492" i="9" s="1"/>
  <c r="G2491" i="9"/>
  <c r="F2491" i="9"/>
  <c r="E2491" i="9"/>
  <c r="D2491" i="9"/>
  <c r="C2491" i="9"/>
  <c r="B2491" i="9"/>
  <c r="G2490" i="9"/>
  <c r="F2490" i="9"/>
  <c r="E2490" i="9"/>
  <c r="D2490" i="9"/>
  <c r="C2490" i="9"/>
  <c r="B2490" i="9"/>
  <c r="G2489" i="9"/>
  <c r="F2489" i="9"/>
  <c r="E2489" i="9"/>
  <c r="D2489" i="9"/>
  <c r="C2489" i="9"/>
  <c r="B2489" i="9"/>
  <c r="G2488" i="9"/>
  <c r="F2488" i="9"/>
  <c r="E2488" i="9"/>
  <c r="D2488" i="9"/>
  <c r="C2488" i="9"/>
  <c r="B2488" i="9"/>
  <c r="G2487" i="9"/>
  <c r="F2487" i="9"/>
  <c r="E2487" i="9"/>
  <c r="D2487" i="9"/>
  <c r="C2487" i="9"/>
  <c r="B2487" i="9"/>
  <c r="G2486" i="9"/>
  <c r="F2486" i="9"/>
  <c r="E2486" i="9"/>
  <c r="D2486" i="9"/>
  <c r="C2486" i="9"/>
  <c r="B2486" i="9"/>
  <c r="G2485" i="9"/>
  <c r="F2485" i="9"/>
  <c r="E2485" i="9"/>
  <c r="D2485" i="9"/>
  <c r="C2485" i="9"/>
  <c r="B2485" i="9"/>
  <c r="G2484" i="9"/>
  <c r="F2484" i="9"/>
  <c r="E2484" i="9"/>
  <c r="D2484" i="9"/>
  <c r="C2484" i="9"/>
  <c r="B2484" i="9"/>
  <c r="G2483" i="9"/>
  <c r="F2483" i="9"/>
  <c r="E2483" i="9"/>
  <c r="D2483" i="9"/>
  <c r="C2483" i="9"/>
  <c r="B2483" i="9"/>
  <c r="G2482" i="9"/>
  <c r="F2482" i="9"/>
  <c r="E2482" i="9"/>
  <c r="D2482" i="9"/>
  <c r="C2482" i="9"/>
  <c r="B2482" i="9"/>
  <c r="G2481" i="9"/>
  <c r="F2481" i="9"/>
  <c r="E2481" i="9"/>
  <c r="D2481" i="9"/>
  <c r="C2481" i="9"/>
  <c r="B2481" i="9"/>
  <c r="G2480" i="9"/>
  <c r="F2480" i="9"/>
  <c r="E2480" i="9"/>
  <c r="D2480" i="9"/>
  <c r="C2480" i="9"/>
  <c r="B2480" i="9"/>
  <c r="G2479" i="9"/>
  <c r="F2479" i="9"/>
  <c r="E2479" i="9"/>
  <c r="D2479" i="9"/>
  <c r="C2479" i="9"/>
  <c r="B2479" i="9"/>
  <c r="G2478" i="9"/>
  <c r="F2478" i="9"/>
  <c r="E2478" i="9"/>
  <c r="D2478" i="9"/>
  <c r="C2478" i="9"/>
  <c r="B2478" i="9"/>
  <c r="G2477" i="9"/>
  <c r="F2477" i="9"/>
  <c r="E2477" i="9"/>
  <c r="D2477" i="9"/>
  <c r="C2477" i="9"/>
  <c r="B2477" i="9"/>
  <c r="U2477" i="9" s="1"/>
  <c r="G2476" i="9"/>
  <c r="F2476" i="9"/>
  <c r="E2476" i="9"/>
  <c r="D2476" i="9"/>
  <c r="C2476" i="9"/>
  <c r="B2476" i="9"/>
  <c r="U2476" i="9" s="1"/>
  <c r="G2475" i="9"/>
  <c r="F2475" i="9"/>
  <c r="E2475" i="9"/>
  <c r="D2475" i="9"/>
  <c r="C2475" i="9"/>
  <c r="B2475" i="9"/>
  <c r="G2474" i="9"/>
  <c r="F2474" i="9"/>
  <c r="E2474" i="9"/>
  <c r="D2474" i="9"/>
  <c r="C2474" i="9"/>
  <c r="B2474" i="9"/>
  <c r="G2473" i="9"/>
  <c r="F2473" i="9"/>
  <c r="E2473" i="9"/>
  <c r="D2473" i="9"/>
  <c r="C2473" i="9"/>
  <c r="B2473" i="9"/>
  <c r="G2472" i="9"/>
  <c r="F2472" i="9"/>
  <c r="E2472" i="9"/>
  <c r="D2472" i="9"/>
  <c r="C2472" i="9"/>
  <c r="B2472" i="9"/>
  <c r="G2471" i="9"/>
  <c r="F2471" i="9"/>
  <c r="E2471" i="9"/>
  <c r="D2471" i="9"/>
  <c r="C2471" i="9"/>
  <c r="B2471" i="9"/>
  <c r="G2470" i="9"/>
  <c r="F2470" i="9"/>
  <c r="E2470" i="9"/>
  <c r="D2470" i="9"/>
  <c r="C2470" i="9"/>
  <c r="B2470" i="9"/>
  <c r="G2469" i="9"/>
  <c r="F2469" i="9"/>
  <c r="E2469" i="9"/>
  <c r="D2469" i="9"/>
  <c r="C2469" i="9"/>
  <c r="B2469" i="9"/>
  <c r="G2468" i="9"/>
  <c r="F2468" i="9"/>
  <c r="E2468" i="9"/>
  <c r="D2468" i="9"/>
  <c r="C2468" i="9"/>
  <c r="B2468" i="9"/>
  <c r="G2467" i="9"/>
  <c r="F2467" i="9"/>
  <c r="E2467" i="9"/>
  <c r="D2467" i="9"/>
  <c r="C2467" i="9"/>
  <c r="B2467" i="9"/>
  <c r="G2466" i="9"/>
  <c r="F2466" i="9"/>
  <c r="E2466" i="9"/>
  <c r="D2466" i="9"/>
  <c r="C2466" i="9"/>
  <c r="B2466" i="9"/>
  <c r="G2465" i="9"/>
  <c r="F2465" i="9"/>
  <c r="E2465" i="9"/>
  <c r="D2465" i="9"/>
  <c r="C2465" i="9"/>
  <c r="B2465" i="9"/>
  <c r="G2464" i="9"/>
  <c r="F2464" i="9"/>
  <c r="E2464" i="9"/>
  <c r="D2464" i="9"/>
  <c r="C2464" i="9"/>
  <c r="B2464" i="9"/>
  <c r="G2463" i="9"/>
  <c r="F2463" i="9"/>
  <c r="E2463" i="9"/>
  <c r="D2463" i="9"/>
  <c r="C2463" i="9"/>
  <c r="B2463" i="9"/>
  <c r="G2462" i="9"/>
  <c r="F2462" i="9"/>
  <c r="E2462" i="9"/>
  <c r="D2462" i="9"/>
  <c r="C2462" i="9"/>
  <c r="B2462" i="9"/>
  <c r="G2461" i="9"/>
  <c r="F2461" i="9"/>
  <c r="E2461" i="9"/>
  <c r="D2461" i="9"/>
  <c r="C2461" i="9"/>
  <c r="B2461" i="9"/>
  <c r="G2460" i="9"/>
  <c r="F2460" i="9"/>
  <c r="E2460" i="9"/>
  <c r="D2460" i="9"/>
  <c r="C2460" i="9"/>
  <c r="B2460" i="9"/>
  <c r="G2459" i="9"/>
  <c r="F2459" i="9"/>
  <c r="E2459" i="9"/>
  <c r="D2459" i="9"/>
  <c r="C2459" i="9"/>
  <c r="B2459" i="9"/>
  <c r="G2458" i="9"/>
  <c r="F2458" i="9"/>
  <c r="E2458" i="9"/>
  <c r="D2458" i="9"/>
  <c r="C2458" i="9"/>
  <c r="B2458" i="9"/>
  <c r="G2457" i="9"/>
  <c r="F2457" i="9"/>
  <c r="E2457" i="9"/>
  <c r="D2457" i="9"/>
  <c r="C2457" i="9"/>
  <c r="B2457" i="9"/>
  <c r="G2456" i="9"/>
  <c r="F2456" i="9"/>
  <c r="E2456" i="9"/>
  <c r="D2456" i="9"/>
  <c r="C2456" i="9"/>
  <c r="B2456" i="9"/>
  <c r="G2455" i="9"/>
  <c r="F2455" i="9"/>
  <c r="E2455" i="9"/>
  <c r="D2455" i="9"/>
  <c r="C2455" i="9"/>
  <c r="B2455" i="9"/>
  <c r="G2454" i="9"/>
  <c r="F2454" i="9"/>
  <c r="E2454" i="9"/>
  <c r="D2454" i="9"/>
  <c r="C2454" i="9"/>
  <c r="B2454" i="9"/>
  <c r="G2453" i="9"/>
  <c r="F2453" i="9"/>
  <c r="E2453" i="9"/>
  <c r="D2453" i="9"/>
  <c r="C2453" i="9"/>
  <c r="B2453" i="9"/>
  <c r="G2452" i="9"/>
  <c r="F2452" i="9"/>
  <c r="E2452" i="9"/>
  <c r="D2452" i="9"/>
  <c r="C2452" i="9"/>
  <c r="B2452" i="9"/>
  <c r="G2451" i="9"/>
  <c r="F2451" i="9"/>
  <c r="E2451" i="9"/>
  <c r="D2451" i="9"/>
  <c r="C2451" i="9"/>
  <c r="B2451" i="9"/>
  <c r="G2450" i="9"/>
  <c r="F2450" i="9"/>
  <c r="E2450" i="9"/>
  <c r="D2450" i="9"/>
  <c r="C2450" i="9"/>
  <c r="B2450" i="9"/>
  <c r="U2450" i="9" s="1"/>
  <c r="G2449" i="9"/>
  <c r="F2449" i="9"/>
  <c r="E2449" i="9"/>
  <c r="D2449" i="9"/>
  <c r="C2449" i="9"/>
  <c r="B2449" i="9"/>
  <c r="G2448" i="9"/>
  <c r="F2448" i="9"/>
  <c r="E2448" i="9"/>
  <c r="D2448" i="9"/>
  <c r="C2448" i="9"/>
  <c r="B2448" i="9"/>
  <c r="G2447" i="9"/>
  <c r="F2447" i="9"/>
  <c r="E2447" i="9"/>
  <c r="D2447" i="9"/>
  <c r="C2447" i="9"/>
  <c r="B2447" i="9"/>
  <c r="G2446" i="9"/>
  <c r="F2446" i="9"/>
  <c r="E2446" i="9"/>
  <c r="D2446" i="9"/>
  <c r="C2446" i="9"/>
  <c r="B2446" i="9"/>
  <c r="G2445" i="9"/>
  <c r="F2445" i="9"/>
  <c r="E2445" i="9"/>
  <c r="D2445" i="9"/>
  <c r="C2445" i="9"/>
  <c r="B2445" i="9"/>
  <c r="G2444" i="9"/>
  <c r="F2444" i="9"/>
  <c r="E2444" i="9"/>
  <c r="D2444" i="9"/>
  <c r="C2444" i="9"/>
  <c r="B2444" i="9"/>
  <c r="G2443" i="9"/>
  <c r="F2443" i="9"/>
  <c r="E2443" i="9"/>
  <c r="D2443" i="9"/>
  <c r="C2443" i="9"/>
  <c r="B2443" i="9"/>
  <c r="G2442" i="9"/>
  <c r="F2442" i="9"/>
  <c r="E2442" i="9"/>
  <c r="D2442" i="9"/>
  <c r="C2442" i="9"/>
  <c r="B2442" i="9"/>
  <c r="G2441" i="9"/>
  <c r="F2441" i="9"/>
  <c r="E2441" i="9"/>
  <c r="D2441" i="9"/>
  <c r="C2441" i="9"/>
  <c r="B2441" i="9"/>
  <c r="G2440" i="9"/>
  <c r="F2440" i="9"/>
  <c r="E2440" i="9"/>
  <c r="D2440" i="9"/>
  <c r="C2440" i="9"/>
  <c r="B2440" i="9"/>
  <c r="G2439" i="9"/>
  <c r="F2439" i="9"/>
  <c r="E2439" i="9"/>
  <c r="D2439" i="9"/>
  <c r="C2439" i="9"/>
  <c r="B2439" i="9"/>
  <c r="G2438" i="9"/>
  <c r="F2438" i="9"/>
  <c r="E2438" i="9"/>
  <c r="D2438" i="9"/>
  <c r="C2438" i="9"/>
  <c r="B2438" i="9"/>
  <c r="G2437" i="9"/>
  <c r="F2437" i="9"/>
  <c r="E2437" i="9"/>
  <c r="D2437" i="9"/>
  <c r="C2437" i="9"/>
  <c r="B2437" i="9"/>
  <c r="G2436" i="9"/>
  <c r="F2436" i="9"/>
  <c r="E2436" i="9"/>
  <c r="D2436" i="9"/>
  <c r="C2436" i="9"/>
  <c r="B2436" i="9"/>
  <c r="G2435" i="9"/>
  <c r="F2435" i="9"/>
  <c r="E2435" i="9"/>
  <c r="D2435" i="9"/>
  <c r="C2435" i="9"/>
  <c r="B2435" i="9"/>
  <c r="G2434" i="9"/>
  <c r="F2434" i="9"/>
  <c r="E2434" i="9"/>
  <c r="D2434" i="9"/>
  <c r="C2434" i="9"/>
  <c r="B2434" i="9"/>
  <c r="G2433" i="9"/>
  <c r="F2433" i="9"/>
  <c r="E2433" i="9"/>
  <c r="D2433" i="9"/>
  <c r="C2433" i="9"/>
  <c r="B2433" i="9"/>
  <c r="G2432" i="9"/>
  <c r="F2432" i="9"/>
  <c r="E2432" i="9"/>
  <c r="D2432" i="9"/>
  <c r="C2432" i="9"/>
  <c r="B2432" i="9"/>
  <c r="G2431" i="9"/>
  <c r="F2431" i="9"/>
  <c r="E2431" i="9"/>
  <c r="D2431" i="9"/>
  <c r="C2431" i="9"/>
  <c r="B2431" i="9"/>
  <c r="G2430" i="9"/>
  <c r="F2430" i="9"/>
  <c r="E2430" i="9"/>
  <c r="D2430" i="9"/>
  <c r="C2430" i="9"/>
  <c r="B2430" i="9"/>
  <c r="G2429" i="9"/>
  <c r="F2429" i="9"/>
  <c r="E2429" i="9"/>
  <c r="D2429" i="9"/>
  <c r="C2429" i="9"/>
  <c r="B2429" i="9"/>
  <c r="G2428" i="9"/>
  <c r="F2428" i="9"/>
  <c r="E2428" i="9"/>
  <c r="D2428" i="9"/>
  <c r="C2428" i="9"/>
  <c r="B2428" i="9"/>
  <c r="G2427" i="9"/>
  <c r="F2427" i="9"/>
  <c r="E2427" i="9"/>
  <c r="D2427" i="9"/>
  <c r="C2427" i="9"/>
  <c r="B2427" i="9"/>
  <c r="G2426" i="9"/>
  <c r="F2426" i="9"/>
  <c r="E2426" i="9"/>
  <c r="D2426" i="9"/>
  <c r="C2426" i="9"/>
  <c r="B2426" i="9"/>
  <c r="G2425" i="9"/>
  <c r="F2425" i="9"/>
  <c r="E2425" i="9"/>
  <c r="D2425" i="9"/>
  <c r="C2425" i="9"/>
  <c r="B2425" i="9"/>
  <c r="G2424" i="9"/>
  <c r="F2424" i="9"/>
  <c r="E2424" i="9"/>
  <c r="D2424" i="9"/>
  <c r="C2424" i="9"/>
  <c r="B2424" i="9"/>
  <c r="G2423" i="9"/>
  <c r="F2423" i="9"/>
  <c r="E2423" i="9"/>
  <c r="D2423" i="9"/>
  <c r="C2423" i="9"/>
  <c r="B2423" i="9"/>
  <c r="G2422" i="9"/>
  <c r="F2422" i="9"/>
  <c r="E2422" i="9"/>
  <c r="D2422" i="9"/>
  <c r="C2422" i="9"/>
  <c r="B2422" i="9"/>
  <c r="G2421" i="9"/>
  <c r="F2421" i="9"/>
  <c r="E2421" i="9"/>
  <c r="D2421" i="9"/>
  <c r="C2421" i="9"/>
  <c r="B2421" i="9"/>
  <c r="G2420" i="9"/>
  <c r="F2420" i="9"/>
  <c r="E2420" i="9"/>
  <c r="D2420" i="9"/>
  <c r="C2420" i="9"/>
  <c r="B2420" i="9"/>
  <c r="G2419" i="9"/>
  <c r="F2419" i="9"/>
  <c r="E2419" i="9"/>
  <c r="D2419" i="9"/>
  <c r="C2419" i="9"/>
  <c r="B2419" i="9"/>
  <c r="G2418" i="9"/>
  <c r="F2418" i="9"/>
  <c r="E2418" i="9"/>
  <c r="D2418" i="9"/>
  <c r="C2418" i="9"/>
  <c r="B2418" i="9"/>
  <c r="U2418" i="9" s="1"/>
  <c r="G2417" i="9"/>
  <c r="F2417" i="9"/>
  <c r="E2417" i="9"/>
  <c r="D2417" i="9"/>
  <c r="C2417" i="9"/>
  <c r="B2417" i="9"/>
  <c r="G2416" i="9"/>
  <c r="F2416" i="9"/>
  <c r="E2416" i="9"/>
  <c r="D2416" i="9"/>
  <c r="C2416" i="9"/>
  <c r="B2416" i="9"/>
  <c r="G2415" i="9"/>
  <c r="F2415" i="9"/>
  <c r="E2415" i="9"/>
  <c r="D2415" i="9"/>
  <c r="C2415" i="9"/>
  <c r="B2415" i="9"/>
  <c r="G2414" i="9"/>
  <c r="F2414" i="9"/>
  <c r="E2414" i="9"/>
  <c r="D2414" i="9"/>
  <c r="C2414" i="9"/>
  <c r="B2414" i="9"/>
  <c r="G2413" i="9"/>
  <c r="F2413" i="9"/>
  <c r="E2413" i="9"/>
  <c r="D2413" i="9"/>
  <c r="C2413" i="9"/>
  <c r="B2413" i="9"/>
  <c r="G2412" i="9"/>
  <c r="F2412" i="9"/>
  <c r="E2412" i="9"/>
  <c r="D2412" i="9"/>
  <c r="C2412" i="9"/>
  <c r="B2412" i="9"/>
  <c r="G2411" i="9"/>
  <c r="F2411" i="9"/>
  <c r="E2411" i="9"/>
  <c r="D2411" i="9"/>
  <c r="C2411" i="9"/>
  <c r="B2411" i="9"/>
  <c r="G2410" i="9"/>
  <c r="F2410" i="9"/>
  <c r="E2410" i="9"/>
  <c r="D2410" i="9"/>
  <c r="C2410" i="9"/>
  <c r="B2410" i="9"/>
  <c r="G2409" i="9"/>
  <c r="F2409" i="9"/>
  <c r="E2409" i="9"/>
  <c r="D2409" i="9"/>
  <c r="C2409" i="9"/>
  <c r="B2409" i="9"/>
  <c r="G2408" i="9"/>
  <c r="F2408" i="9"/>
  <c r="E2408" i="9"/>
  <c r="D2408" i="9"/>
  <c r="C2408" i="9"/>
  <c r="B2408" i="9"/>
  <c r="G2407" i="9"/>
  <c r="F2407" i="9"/>
  <c r="E2407" i="9"/>
  <c r="D2407" i="9"/>
  <c r="C2407" i="9"/>
  <c r="B2407" i="9"/>
  <c r="G2406" i="9"/>
  <c r="F2406" i="9"/>
  <c r="E2406" i="9"/>
  <c r="D2406" i="9"/>
  <c r="C2406" i="9"/>
  <c r="B2406" i="9"/>
  <c r="G2405" i="9"/>
  <c r="F2405" i="9"/>
  <c r="E2405" i="9"/>
  <c r="D2405" i="9"/>
  <c r="C2405" i="9"/>
  <c r="B2405" i="9"/>
  <c r="G2404" i="9"/>
  <c r="F2404" i="9"/>
  <c r="E2404" i="9"/>
  <c r="D2404" i="9"/>
  <c r="C2404" i="9"/>
  <c r="B2404" i="9"/>
  <c r="G2403" i="9"/>
  <c r="F2403" i="9"/>
  <c r="E2403" i="9"/>
  <c r="D2403" i="9"/>
  <c r="C2403" i="9"/>
  <c r="B2403" i="9"/>
  <c r="G2402" i="9"/>
  <c r="F2402" i="9"/>
  <c r="E2402" i="9"/>
  <c r="D2402" i="9"/>
  <c r="C2402" i="9"/>
  <c r="B2402" i="9"/>
  <c r="G2401" i="9"/>
  <c r="F2401" i="9"/>
  <c r="E2401" i="9"/>
  <c r="D2401" i="9"/>
  <c r="C2401" i="9"/>
  <c r="B2401" i="9"/>
  <c r="G2400" i="9"/>
  <c r="F2400" i="9"/>
  <c r="E2400" i="9"/>
  <c r="D2400" i="9"/>
  <c r="C2400" i="9"/>
  <c r="B2400" i="9"/>
  <c r="G2399" i="9"/>
  <c r="F2399" i="9"/>
  <c r="E2399" i="9"/>
  <c r="D2399" i="9"/>
  <c r="C2399" i="9"/>
  <c r="B2399" i="9"/>
  <c r="G2398" i="9"/>
  <c r="F2398" i="9"/>
  <c r="E2398" i="9"/>
  <c r="D2398" i="9"/>
  <c r="C2398" i="9"/>
  <c r="B2398" i="9"/>
  <c r="G2397" i="9"/>
  <c r="F2397" i="9"/>
  <c r="E2397" i="9"/>
  <c r="D2397" i="9"/>
  <c r="C2397" i="9"/>
  <c r="B2397" i="9"/>
  <c r="G2396" i="9"/>
  <c r="F2396" i="9"/>
  <c r="E2396" i="9"/>
  <c r="D2396" i="9"/>
  <c r="C2396" i="9"/>
  <c r="B2396" i="9"/>
  <c r="G2395" i="9"/>
  <c r="F2395" i="9"/>
  <c r="E2395" i="9"/>
  <c r="D2395" i="9"/>
  <c r="C2395" i="9"/>
  <c r="B2395" i="9"/>
  <c r="G2394" i="9"/>
  <c r="F2394" i="9"/>
  <c r="E2394" i="9"/>
  <c r="D2394" i="9"/>
  <c r="C2394" i="9"/>
  <c r="B2394" i="9"/>
  <c r="G2393" i="9"/>
  <c r="F2393" i="9"/>
  <c r="E2393" i="9"/>
  <c r="D2393" i="9"/>
  <c r="C2393" i="9"/>
  <c r="B2393" i="9"/>
  <c r="G2392" i="9"/>
  <c r="F2392" i="9"/>
  <c r="E2392" i="9"/>
  <c r="D2392" i="9"/>
  <c r="C2392" i="9"/>
  <c r="B2392" i="9"/>
  <c r="G2391" i="9"/>
  <c r="F2391" i="9"/>
  <c r="E2391" i="9"/>
  <c r="D2391" i="9"/>
  <c r="C2391" i="9"/>
  <c r="B2391" i="9"/>
  <c r="G2390" i="9"/>
  <c r="F2390" i="9"/>
  <c r="E2390" i="9"/>
  <c r="D2390" i="9"/>
  <c r="C2390" i="9"/>
  <c r="B2390" i="9"/>
  <c r="G2389" i="9"/>
  <c r="F2389" i="9"/>
  <c r="E2389" i="9"/>
  <c r="D2389" i="9"/>
  <c r="C2389" i="9"/>
  <c r="B2389" i="9"/>
  <c r="G2388" i="9"/>
  <c r="F2388" i="9"/>
  <c r="E2388" i="9"/>
  <c r="D2388" i="9"/>
  <c r="C2388" i="9"/>
  <c r="B2388" i="9"/>
  <c r="G2387" i="9"/>
  <c r="F2387" i="9"/>
  <c r="E2387" i="9"/>
  <c r="D2387" i="9"/>
  <c r="C2387" i="9"/>
  <c r="B2387" i="9"/>
  <c r="G2386" i="9"/>
  <c r="F2386" i="9"/>
  <c r="E2386" i="9"/>
  <c r="D2386" i="9"/>
  <c r="C2386" i="9"/>
  <c r="B2386" i="9"/>
  <c r="U2386" i="9" s="1"/>
  <c r="G2385" i="9"/>
  <c r="F2385" i="9"/>
  <c r="E2385" i="9"/>
  <c r="D2385" i="9"/>
  <c r="C2385" i="9"/>
  <c r="B2385" i="9"/>
  <c r="G2384" i="9"/>
  <c r="F2384" i="9"/>
  <c r="E2384" i="9"/>
  <c r="D2384" i="9"/>
  <c r="C2384" i="9"/>
  <c r="B2384" i="9"/>
  <c r="G2383" i="9"/>
  <c r="F2383" i="9"/>
  <c r="E2383" i="9"/>
  <c r="D2383" i="9"/>
  <c r="C2383" i="9"/>
  <c r="B2383" i="9"/>
  <c r="G2382" i="9"/>
  <c r="F2382" i="9"/>
  <c r="E2382" i="9"/>
  <c r="D2382" i="9"/>
  <c r="C2382" i="9"/>
  <c r="B2382" i="9"/>
  <c r="G2381" i="9"/>
  <c r="F2381" i="9"/>
  <c r="E2381" i="9"/>
  <c r="D2381" i="9"/>
  <c r="C2381" i="9"/>
  <c r="B2381" i="9"/>
  <c r="G2380" i="9"/>
  <c r="F2380" i="9"/>
  <c r="E2380" i="9"/>
  <c r="D2380" i="9"/>
  <c r="C2380" i="9"/>
  <c r="B2380" i="9"/>
  <c r="G2379" i="9"/>
  <c r="F2379" i="9"/>
  <c r="E2379" i="9"/>
  <c r="D2379" i="9"/>
  <c r="C2379" i="9"/>
  <c r="B2379" i="9"/>
  <c r="G2378" i="9"/>
  <c r="F2378" i="9"/>
  <c r="E2378" i="9"/>
  <c r="D2378" i="9"/>
  <c r="C2378" i="9"/>
  <c r="B2378" i="9"/>
  <c r="G2377" i="9"/>
  <c r="F2377" i="9"/>
  <c r="E2377" i="9"/>
  <c r="D2377" i="9"/>
  <c r="C2377" i="9"/>
  <c r="B2377" i="9"/>
  <c r="G2376" i="9"/>
  <c r="F2376" i="9"/>
  <c r="E2376" i="9"/>
  <c r="D2376" i="9"/>
  <c r="C2376" i="9"/>
  <c r="B2376" i="9"/>
  <c r="G2375" i="9"/>
  <c r="F2375" i="9"/>
  <c r="E2375" i="9"/>
  <c r="D2375" i="9"/>
  <c r="C2375" i="9"/>
  <c r="B2375" i="9"/>
  <c r="G2374" i="9"/>
  <c r="F2374" i="9"/>
  <c r="E2374" i="9"/>
  <c r="D2374" i="9"/>
  <c r="C2374" i="9"/>
  <c r="B2374" i="9"/>
  <c r="G2373" i="9"/>
  <c r="F2373" i="9"/>
  <c r="E2373" i="9"/>
  <c r="D2373" i="9"/>
  <c r="C2373" i="9"/>
  <c r="B2373" i="9"/>
  <c r="G2372" i="9"/>
  <c r="F2372" i="9"/>
  <c r="E2372" i="9"/>
  <c r="D2372" i="9"/>
  <c r="C2372" i="9"/>
  <c r="B2372" i="9"/>
  <c r="G2371" i="9"/>
  <c r="F2371" i="9"/>
  <c r="E2371" i="9"/>
  <c r="D2371" i="9"/>
  <c r="C2371" i="9"/>
  <c r="B2371" i="9"/>
  <c r="G2370" i="9"/>
  <c r="F2370" i="9"/>
  <c r="E2370" i="9"/>
  <c r="D2370" i="9"/>
  <c r="C2370" i="9"/>
  <c r="B2370" i="9"/>
  <c r="G2369" i="9"/>
  <c r="F2369" i="9"/>
  <c r="E2369" i="9"/>
  <c r="D2369" i="9"/>
  <c r="C2369" i="9"/>
  <c r="B2369" i="9"/>
  <c r="G2368" i="9"/>
  <c r="F2368" i="9"/>
  <c r="E2368" i="9"/>
  <c r="D2368" i="9"/>
  <c r="C2368" i="9"/>
  <c r="B2368" i="9"/>
  <c r="G2367" i="9"/>
  <c r="F2367" i="9"/>
  <c r="E2367" i="9"/>
  <c r="D2367" i="9"/>
  <c r="C2367" i="9"/>
  <c r="B2367" i="9"/>
  <c r="G2366" i="9"/>
  <c r="F2366" i="9"/>
  <c r="E2366" i="9"/>
  <c r="D2366" i="9"/>
  <c r="C2366" i="9"/>
  <c r="B2366" i="9"/>
  <c r="G2365" i="9"/>
  <c r="F2365" i="9"/>
  <c r="E2365" i="9"/>
  <c r="D2365" i="9"/>
  <c r="C2365" i="9"/>
  <c r="B2365" i="9"/>
  <c r="G2364" i="9"/>
  <c r="F2364" i="9"/>
  <c r="E2364" i="9"/>
  <c r="D2364" i="9"/>
  <c r="C2364" i="9"/>
  <c r="B2364" i="9"/>
  <c r="G2363" i="9"/>
  <c r="F2363" i="9"/>
  <c r="E2363" i="9"/>
  <c r="D2363" i="9"/>
  <c r="C2363" i="9"/>
  <c r="B2363" i="9"/>
  <c r="G2362" i="9"/>
  <c r="F2362" i="9"/>
  <c r="E2362" i="9"/>
  <c r="D2362" i="9"/>
  <c r="C2362" i="9"/>
  <c r="B2362" i="9"/>
  <c r="G2361" i="9"/>
  <c r="F2361" i="9"/>
  <c r="E2361" i="9"/>
  <c r="D2361" i="9"/>
  <c r="C2361" i="9"/>
  <c r="B2361" i="9"/>
  <c r="G2360" i="9"/>
  <c r="F2360" i="9"/>
  <c r="E2360" i="9"/>
  <c r="D2360" i="9"/>
  <c r="C2360" i="9"/>
  <c r="B2360" i="9"/>
  <c r="G2359" i="9"/>
  <c r="F2359" i="9"/>
  <c r="E2359" i="9"/>
  <c r="D2359" i="9"/>
  <c r="C2359" i="9"/>
  <c r="B2359" i="9"/>
  <c r="G2358" i="9"/>
  <c r="F2358" i="9"/>
  <c r="E2358" i="9"/>
  <c r="D2358" i="9"/>
  <c r="C2358" i="9"/>
  <c r="B2358" i="9"/>
  <c r="G2357" i="9"/>
  <c r="F2357" i="9"/>
  <c r="E2357" i="9"/>
  <c r="D2357" i="9"/>
  <c r="C2357" i="9"/>
  <c r="B2357" i="9"/>
  <c r="G2356" i="9"/>
  <c r="F2356" i="9"/>
  <c r="E2356" i="9"/>
  <c r="D2356" i="9"/>
  <c r="C2356" i="9"/>
  <c r="B2356" i="9"/>
  <c r="G2355" i="9"/>
  <c r="F2355" i="9"/>
  <c r="E2355" i="9"/>
  <c r="D2355" i="9"/>
  <c r="C2355" i="9"/>
  <c r="B2355" i="9"/>
  <c r="U2355" i="9" s="1"/>
  <c r="G2354" i="9"/>
  <c r="F2354" i="9"/>
  <c r="E2354" i="9"/>
  <c r="D2354" i="9"/>
  <c r="C2354" i="9"/>
  <c r="B2354" i="9"/>
  <c r="U2354" i="9" s="1"/>
  <c r="G2353" i="9"/>
  <c r="F2353" i="9"/>
  <c r="E2353" i="9"/>
  <c r="D2353" i="9"/>
  <c r="C2353" i="9"/>
  <c r="B2353" i="9"/>
  <c r="G2352" i="9"/>
  <c r="F2352" i="9"/>
  <c r="E2352" i="9"/>
  <c r="D2352" i="9"/>
  <c r="C2352" i="9"/>
  <c r="B2352" i="9"/>
  <c r="G2351" i="9"/>
  <c r="F2351" i="9"/>
  <c r="E2351" i="9"/>
  <c r="D2351" i="9"/>
  <c r="C2351" i="9"/>
  <c r="B2351" i="9"/>
  <c r="G2350" i="9"/>
  <c r="F2350" i="9"/>
  <c r="E2350" i="9"/>
  <c r="D2350" i="9"/>
  <c r="C2350" i="9"/>
  <c r="B2350" i="9"/>
  <c r="G2349" i="9"/>
  <c r="F2349" i="9"/>
  <c r="E2349" i="9"/>
  <c r="D2349" i="9"/>
  <c r="C2349" i="9"/>
  <c r="B2349" i="9"/>
  <c r="G2348" i="9"/>
  <c r="F2348" i="9"/>
  <c r="E2348" i="9"/>
  <c r="D2348" i="9"/>
  <c r="C2348" i="9"/>
  <c r="B2348" i="9"/>
  <c r="G2347" i="9"/>
  <c r="F2347" i="9"/>
  <c r="E2347" i="9"/>
  <c r="D2347" i="9"/>
  <c r="C2347" i="9"/>
  <c r="B2347" i="9"/>
  <c r="G2346" i="9"/>
  <c r="F2346" i="9"/>
  <c r="E2346" i="9"/>
  <c r="D2346" i="9"/>
  <c r="C2346" i="9"/>
  <c r="B2346" i="9"/>
  <c r="G2345" i="9"/>
  <c r="F2345" i="9"/>
  <c r="E2345" i="9"/>
  <c r="D2345" i="9"/>
  <c r="C2345" i="9"/>
  <c r="B2345" i="9"/>
  <c r="G2344" i="9"/>
  <c r="F2344" i="9"/>
  <c r="E2344" i="9"/>
  <c r="D2344" i="9"/>
  <c r="C2344" i="9"/>
  <c r="B2344" i="9"/>
  <c r="G2343" i="9"/>
  <c r="F2343" i="9"/>
  <c r="E2343" i="9"/>
  <c r="D2343" i="9"/>
  <c r="C2343" i="9"/>
  <c r="B2343" i="9"/>
  <c r="G2342" i="9"/>
  <c r="F2342" i="9"/>
  <c r="E2342" i="9"/>
  <c r="D2342" i="9"/>
  <c r="C2342" i="9"/>
  <c r="B2342" i="9"/>
  <c r="G2341" i="9"/>
  <c r="F2341" i="9"/>
  <c r="E2341" i="9"/>
  <c r="D2341" i="9"/>
  <c r="C2341" i="9"/>
  <c r="B2341" i="9"/>
  <c r="G2340" i="9"/>
  <c r="F2340" i="9"/>
  <c r="E2340" i="9"/>
  <c r="D2340" i="9"/>
  <c r="C2340" i="9"/>
  <c r="B2340" i="9"/>
  <c r="G2339" i="9"/>
  <c r="F2339" i="9"/>
  <c r="E2339" i="9"/>
  <c r="D2339" i="9"/>
  <c r="C2339" i="9"/>
  <c r="B2339" i="9"/>
  <c r="G2338" i="9"/>
  <c r="F2338" i="9"/>
  <c r="E2338" i="9"/>
  <c r="D2338" i="9"/>
  <c r="C2338" i="9"/>
  <c r="B2338" i="9"/>
  <c r="G2337" i="9"/>
  <c r="F2337" i="9"/>
  <c r="E2337" i="9"/>
  <c r="D2337" i="9"/>
  <c r="C2337" i="9"/>
  <c r="B2337" i="9"/>
  <c r="G2336" i="9"/>
  <c r="F2336" i="9"/>
  <c r="E2336" i="9"/>
  <c r="D2336" i="9"/>
  <c r="C2336" i="9"/>
  <c r="B2336" i="9"/>
  <c r="G2335" i="9"/>
  <c r="F2335" i="9"/>
  <c r="E2335" i="9"/>
  <c r="D2335" i="9"/>
  <c r="C2335" i="9"/>
  <c r="B2335" i="9"/>
  <c r="G2334" i="9"/>
  <c r="F2334" i="9"/>
  <c r="E2334" i="9"/>
  <c r="D2334" i="9"/>
  <c r="C2334" i="9"/>
  <c r="B2334" i="9"/>
  <c r="G2333" i="9"/>
  <c r="F2333" i="9"/>
  <c r="E2333" i="9"/>
  <c r="D2333" i="9"/>
  <c r="C2333" i="9"/>
  <c r="B2333" i="9"/>
  <c r="G2332" i="9"/>
  <c r="F2332" i="9"/>
  <c r="E2332" i="9"/>
  <c r="D2332" i="9"/>
  <c r="C2332" i="9"/>
  <c r="B2332" i="9"/>
  <c r="G2331" i="9"/>
  <c r="F2331" i="9"/>
  <c r="E2331" i="9"/>
  <c r="D2331" i="9"/>
  <c r="C2331" i="9"/>
  <c r="B2331" i="9"/>
  <c r="G2330" i="9"/>
  <c r="F2330" i="9"/>
  <c r="E2330" i="9"/>
  <c r="D2330" i="9"/>
  <c r="C2330" i="9"/>
  <c r="B2330" i="9"/>
  <c r="G2329" i="9"/>
  <c r="F2329" i="9"/>
  <c r="E2329" i="9"/>
  <c r="D2329" i="9"/>
  <c r="C2329" i="9"/>
  <c r="B2329" i="9"/>
  <c r="G2328" i="9"/>
  <c r="F2328" i="9"/>
  <c r="E2328" i="9"/>
  <c r="D2328" i="9"/>
  <c r="C2328" i="9"/>
  <c r="B2328" i="9"/>
  <c r="G2327" i="9"/>
  <c r="F2327" i="9"/>
  <c r="E2327" i="9"/>
  <c r="D2327" i="9"/>
  <c r="C2327" i="9"/>
  <c r="B2327" i="9"/>
  <c r="G2326" i="9"/>
  <c r="F2326" i="9"/>
  <c r="E2326" i="9"/>
  <c r="D2326" i="9"/>
  <c r="C2326" i="9"/>
  <c r="B2326" i="9"/>
  <c r="G2325" i="9"/>
  <c r="F2325" i="9"/>
  <c r="E2325" i="9"/>
  <c r="D2325" i="9"/>
  <c r="C2325" i="9"/>
  <c r="B2325" i="9"/>
  <c r="G2324" i="9"/>
  <c r="F2324" i="9"/>
  <c r="E2324" i="9"/>
  <c r="D2324" i="9"/>
  <c r="C2324" i="9"/>
  <c r="B2324" i="9"/>
  <c r="G2323" i="9"/>
  <c r="F2323" i="9"/>
  <c r="E2323" i="9"/>
  <c r="D2323" i="9"/>
  <c r="C2323" i="9"/>
  <c r="B2323" i="9"/>
  <c r="G2322" i="9"/>
  <c r="F2322" i="9"/>
  <c r="E2322" i="9"/>
  <c r="D2322" i="9"/>
  <c r="C2322" i="9"/>
  <c r="B2322" i="9"/>
  <c r="U2322" i="9" s="1"/>
  <c r="G2321" i="9"/>
  <c r="F2321" i="9"/>
  <c r="E2321" i="9"/>
  <c r="D2321" i="9"/>
  <c r="C2321" i="9"/>
  <c r="B2321" i="9"/>
  <c r="G2320" i="9"/>
  <c r="F2320" i="9"/>
  <c r="E2320" i="9"/>
  <c r="D2320" i="9"/>
  <c r="C2320" i="9"/>
  <c r="B2320" i="9"/>
  <c r="G2319" i="9"/>
  <c r="F2319" i="9"/>
  <c r="E2319" i="9"/>
  <c r="D2319" i="9"/>
  <c r="C2319" i="9"/>
  <c r="B2319" i="9"/>
  <c r="G2318" i="9"/>
  <c r="F2318" i="9"/>
  <c r="E2318" i="9"/>
  <c r="D2318" i="9"/>
  <c r="C2318" i="9"/>
  <c r="B2318" i="9"/>
  <c r="G2317" i="9"/>
  <c r="F2317" i="9"/>
  <c r="E2317" i="9"/>
  <c r="D2317" i="9"/>
  <c r="C2317" i="9"/>
  <c r="B2317" i="9"/>
  <c r="G2316" i="9"/>
  <c r="F2316" i="9"/>
  <c r="E2316" i="9"/>
  <c r="D2316" i="9"/>
  <c r="C2316" i="9"/>
  <c r="B2316" i="9"/>
  <c r="G2315" i="9"/>
  <c r="F2315" i="9"/>
  <c r="E2315" i="9"/>
  <c r="D2315" i="9"/>
  <c r="C2315" i="9"/>
  <c r="B2315" i="9"/>
  <c r="G2314" i="9"/>
  <c r="F2314" i="9"/>
  <c r="E2314" i="9"/>
  <c r="D2314" i="9"/>
  <c r="C2314" i="9"/>
  <c r="B2314" i="9"/>
  <c r="G2313" i="9"/>
  <c r="F2313" i="9"/>
  <c r="E2313" i="9"/>
  <c r="D2313" i="9"/>
  <c r="C2313" i="9"/>
  <c r="B2313" i="9"/>
  <c r="G2312" i="9"/>
  <c r="F2312" i="9"/>
  <c r="E2312" i="9"/>
  <c r="D2312" i="9"/>
  <c r="C2312" i="9"/>
  <c r="B2312" i="9"/>
  <c r="G2311" i="9"/>
  <c r="F2311" i="9"/>
  <c r="E2311" i="9"/>
  <c r="D2311" i="9"/>
  <c r="C2311" i="9"/>
  <c r="B2311" i="9"/>
  <c r="G2310" i="9"/>
  <c r="F2310" i="9"/>
  <c r="E2310" i="9"/>
  <c r="D2310" i="9"/>
  <c r="C2310" i="9"/>
  <c r="B2310" i="9"/>
  <c r="G2309" i="9"/>
  <c r="F2309" i="9"/>
  <c r="E2309" i="9"/>
  <c r="D2309" i="9"/>
  <c r="C2309" i="9"/>
  <c r="B2309" i="9"/>
  <c r="G2308" i="9"/>
  <c r="F2308" i="9"/>
  <c r="E2308" i="9"/>
  <c r="D2308" i="9"/>
  <c r="C2308" i="9"/>
  <c r="B2308" i="9"/>
  <c r="G2307" i="9"/>
  <c r="F2307" i="9"/>
  <c r="E2307" i="9"/>
  <c r="D2307" i="9"/>
  <c r="C2307" i="9"/>
  <c r="B2307" i="9"/>
  <c r="G2306" i="9"/>
  <c r="F2306" i="9"/>
  <c r="E2306" i="9"/>
  <c r="D2306" i="9"/>
  <c r="C2306" i="9"/>
  <c r="B2306" i="9"/>
  <c r="G2305" i="9"/>
  <c r="F2305" i="9"/>
  <c r="E2305" i="9"/>
  <c r="D2305" i="9"/>
  <c r="C2305" i="9"/>
  <c r="B2305" i="9"/>
  <c r="G2304" i="9"/>
  <c r="F2304" i="9"/>
  <c r="E2304" i="9"/>
  <c r="D2304" i="9"/>
  <c r="C2304" i="9"/>
  <c r="B2304" i="9"/>
  <c r="G2303" i="9"/>
  <c r="F2303" i="9"/>
  <c r="E2303" i="9"/>
  <c r="D2303" i="9"/>
  <c r="C2303" i="9"/>
  <c r="B2303" i="9"/>
  <c r="G2302" i="9"/>
  <c r="F2302" i="9"/>
  <c r="E2302" i="9"/>
  <c r="D2302" i="9"/>
  <c r="C2302" i="9"/>
  <c r="B2302" i="9"/>
  <c r="G2301" i="9"/>
  <c r="F2301" i="9"/>
  <c r="E2301" i="9"/>
  <c r="D2301" i="9"/>
  <c r="C2301" i="9"/>
  <c r="B2301" i="9"/>
  <c r="G2300" i="9"/>
  <c r="F2300" i="9"/>
  <c r="E2300" i="9"/>
  <c r="D2300" i="9"/>
  <c r="C2300" i="9"/>
  <c r="B2300" i="9"/>
  <c r="G2299" i="9"/>
  <c r="F2299" i="9"/>
  <c r="E2299" i="9"/>
  <c r="D2299" i="9"/>
  <c r="C2299" i="9"/>
  <c r="B2299" i="9"/>
  <c r="G2298" i="9"/>
  <c r="F2298" i="9"/>
  <c r="E2298" i="9"/>
  <c r="D2298" i="9"/>
  <c r="C2298" i="9"/>
  <c r="B2298" i="9"/>
  <c r="G2297" i="9"/>
  <c r="F2297" i="9"/>
  <c r="E2297" i="9"/>
  <c r="D2297" i="9"/>
  <c r="C2297" i="9"/>
  <c r="B2297" i="9"/>
  <c r="G2296" i="9"/>
  <c r="F2296" i="9"/>
  <c r="E2296" i="9"/>
  <c r="D2296" i="9"/>
  <c r="C2296" i="9"/>
  <c r="B2296" i="9"/>
  <c r="G2295" i="9"/>
  <c r="F2295" i="9"/>
  <c r="E2295" i="9"/>
  <c r="D2295" i="9"/>
  <c r="C2295" i="9"/>
  <c r="B2295" i="9"/>
  <c r="G2294" i="9"/>
  <c r="F2294" i="9"/>
  <c r="E2294" i="9"/>
  <c r="D2294" i="9"/>
  <c r="C2294" i="9"/>
  <c r="B2294" i="9"/>
  <c r="G2293" i="9"/>
  <c r="F2293" i="9"/>
  <c r="E2293" i="9"/>
  <c r="D2293" i="9"/>
  <c r="C2293" i="9"/>
  <c r="B2293" i="9"/>
  <c r="G2292" i="9"/>
  <c r="F2292" i="9"/>
  <c r="E2292" i="9"/>
  <c r="D2292" i="9"/>
  <c r="C2292" i="9"/>
  <c r="B2292" i="9"/>
  <c r="G2291" i="9"/>
  <c r="F2291" i="9"/>
  <c r="E2291" i="9"/>
  <c r="D2291" i="9"/>
  <c r="C2291" i="9"/>
  <c r="B2291" i="9"/>
  <c r="G2290" i="9"/>
  <c r="F2290" i="9"/>
  <c r="E2290" i="9"/>
  <c r="D2290" i="9"/>
  <c r="C2290" i="9"/>
  <c r="B2290" i="9"/>
  <c r="U2290" i="9" s="1"/>
  <c r="G2289" i="9"/>
  <c r="F2289" i="9"/>
  <c r="E2289" i="9"/>
  <c r="D2289" i="9"/>
  <c r="C2289" i="9"/>
  <c r="B2289" i="9"/>
  <c r="G2288" i="9"/>
  <c r="F2288" i="9"/>
  <c r="E2288" i="9"/>
  <c r="D2288" i="9"/>
  <c r="C2288" i="9"/>
  <c r="B2288" i="9"/>
  <c r="G2287" i="9"/>
  <c r="F2287" i="9"/>
  <c r="E2287" i="9"/>
  <c r="D2287" i="9"/>
  <c r="C2287" i="9"/>
  <c r="B2287" i="9"/>
  <c r="G2286" i="9"/>
  <c r="F2286" i="9"/>
  <c r="E2286" i="9"/>
  <c r="D2286" i="9"/>
  <c r="C2286" i="9"/>
  <c r="B2286" i="9"/>
  <c r="G2285" i="9"/>
  <c r="F2285" i="9"/>
  <c r="E2285" i="9"/>
  <c r="D2285" i="9"/>
  <c r="C2285" i="9"/>
  <c r="B2285" i="9"/>
  <c r="G2284" i="9"/>
  <c r="F2284" i="9"/>
  <c r="E2284" i="9"/>
  <c r="D2284" i="9"/>
  <c r="C2284" i="9"/>
  <c r="B2284" i="9"/>
  <c r="G2283" i="9"/>
  <c r="F2283" i="9"/>
  <c r="E2283" i="9"/>
  <c r="D2283" i="9"/>
  <c r="C2283" i="9"/>
  <c r="B2283" i="9"/>
  <c r="G2282" i="9"/>
  <c r="F2282" i="9"/>
  <c r="E2282" i="9"/>
  <c r="D2282" i="9"/>
  <c r="C2282" i="9"/>
  <c r="B2282" i="9"/>
  <c r="G2281" i="9"/>
  <c r="F2281" i="9"/>
  <c r="E2281" i="9"/>
  <c r="D2281" i="9"/>
  <c r="C2281" i="9"/>
  <c r="B2281" i="9"/>
  <c r="G2280" i="9"/>
  <c r="F2280" i="9"/>
  <c r="E2280" i="9"/>
  <c r="D2280" i="9"/>
  <c r="C2280" i="9"/>
  <c r="B2280" i="9"/>
  <c r="G2279" i="9"/>
  <c r="F2279" i="9"/>
  <c r="E2279" i="9"/>
  <c r="D2279" i="9"/>
  <c r="C2279" i="9"/>
  <c r="B2279" i="9"/>
  <c r="G2278" i="9"/>
  <c r="F2278" i="9"/>
  <c r="E2278" i="9"/>
  <c r="D2278" i="9"/>
  <c r="C2278" i="9"/>
  <c r="B2278" i="9"/>
  <c r="G2277" i="9"/>
  <c r="F2277" i="9"/>
  <c r="E2277" i="9"/>
  <c r="D2277" i="9"/>
  <c r="C2277" i="9"/>
  <c r="B2277" i="9"/>
  <c r="G2276" i="9"/>
  <c r="F2276" i="9"/>
  <c r="E2276" i="9"/>
  <c r="D2276" i="9"/>
  <c r="C2276" i="9"/>
  <c r="B2276" i="9"/>
  <c r="G2275" i="9"/>
  <c r="F2275" i="9"/>
  <c r="E2275" i="9"/>
  <c r="D2275" i="9"/>
  <c r="C2275" i="9"/>
  <c r="B2275" i="9"/>
  <c r="G2274" i="9"/>
  <c r="F2274" i="9"/>
  <c r="E2274" i="9"/>
  <c r="D2274" i="9"/>
  <c r="C2274" i="9"/>
  <c r="B2274" i="9"/>
  <c r="G2273" i="9"/>
  <c r="F2273" i="9"/>
  <c r="E2273" i="9"/>
  <c r="D2273" i="9"/>
  <c r="C2273" i="9"/>
  <c r="B2273" i="9"/>
  <c r="G2272" i="9"/>
  <c r="F2272" i="9"/>
  <c r="E2272" i="9"/>
  <c r="D2272" i="9"/>
  <c r="C2272" i="9"/>
  <c r="B2272" i="9"/>
  <c r="G2271" i="9"/>
  <c r="F2271" i="9"/>
  <c r="E2271" i="9"/>
  <c r="D2271" i="9"/>
  <c r="C2271" i="9"/>
  <c r="B2271" i="9"/>
  <c r="G2270" i="9"/>
  <c r="F2270" i="9"/>
  <c r="E2270" i="9"/>
  <c r="D2270" i="9"/>
  <c r="C2270" i="9"/>
  <c r="B2270" i="9"/>
  <c r="G2269" i="9"/>
  <c r="F2269" i="9"/>
  <c r="E2269" i="9"/>
  <c r="D2269" i="9"/>
  <c r="C2269" i="9"/>
  <c r="B2269" i="9"/>
  <c r="G2268" i="9"/>
  <c r="F2268" i="9"/>
  <c r="E2268" i="9"/>
  <c r="D2268" i="9"/>
  <c r="C2268" i="9"/>
  <c r="B2268" i="9"/>
  <c r="G2267" i="9"/>
  <c r="F2267" i="9"/>
  <c r="E2267" i="9"/>
  <c r="D2267" i="9"/>
  <c r="C2267" i="9"/>
  <c r="B2267" i="9"/>
  <c r="G2266" i="9"/>
  <c r="F2266" i="9"/>
  <c r="E2266" i="9"/>
  <c r="D2266" i="9"/>
  <c r="C2266" i="9"/>
  <c r="B2266" i="9"/>
  <c r="G2265" i="9"/>
  <c r="F2265" i="9"/>
  <c r="E2265" i="9"/>
  <c r="D2265" i="9"/>
  <c r="C2265" i="9"/>
  <c r="B2265" i="9"/>
  <c r="G2264" i="9"/>
  <c r="F2264" i="9"/>
  <c r="E2264" i="9"/>
  <c r="D2264" i="9"/>
  <c r="C2264" i="9"/>
  <c r="B2264" i="9"/>
  <c r="G2263" i="9"/>
  <c r="F2263" i="9"/>
  <c r="E2263" i="9"/>
  <c r="D2263" i="9"/>
  <c r="C2263" i="9"/>
  <c r="B2263" i="9"/>
  <c r="G2262" i="9"/>
  <c r="F2262" i="9"/>
  <c r="E2262" i="9"/>
  <c r="D2262" i="9"/>
  <c r="C2262" i="9"/>
  <c r="B2262" i="9"/>
  <c r="G2261" i="9"/>
  <c r="F2261" i="9"/>
  <c r="E2261" i="9"/>
  <c r="D2261" i="9"/>
  <c r="C2261" i="9"/>
  <c r="B2261" i="9"/>
  <c r="G2260" i="9"/>
  <c r="F2260" i="9"/>
  <c r="E2260" i="9"/>
  <c r="D2260" i="9"/>
  <c r="C2260" i="9"/>
  <c r="B2260" i="9"/>
  <c r="G2259" i="9"/>
  <c r="F2259" i="9"/>
  <c r="E2259" i="9"/>
  <c r="D2259" i="9"/>
  <c r="C2259" i="9"/>
  <c r="B2259" i="9"/>
  <c r="G2258" i="9"/>
  <c r="F2258" i="9"/>
  <c r="E2258" i="9"/>
  <c r="D2258" i="9"/>
  <c r="C2258" i="9"/>
  <c r="B2258" i="9"/>
  <c r="U2258" i="9" s="1"/>
  <c r="G2257" i="9"/>
  <c r="F2257" i="9"/>
  <c r="E2257" i="9"/>
  <c r="D2257" i="9"/>
  <c r="C2257" i="9"/>
  <c r="B2257" i="9"/>
  <c r="G2256" i="9"/>
  <c r="F2256" i="9"/>
  <c r="E2256" i="9"/>
  <c r="D2256" i="9"/>
  <c r="C2256" i="9"/>
  <c r="B2256" i="9"/>
  <c r="G2255" i="9"/>
  <c r="F2255" i="9"/>
  <c r="E2255" i="9"/>
  <c r="D2255" i="9"/>
  <c r="C2255" i="9"/>
  <c r="B2255" i="9"/>
  <c r="G2254" i="9"/>
  <c r="F2254" i="9"/>
  <c r="E2254" i="9"/>
  <c r="D2254" i="9"/>
  <c r="C2254" i="9"/>
  <c r="B2254" i="9"/>
  <c r="G2253" i="9"/>
  <c r="F2253" i="9"/>
  <c r="E2253" i="9"/>
  <c r="D2253" i="9"/>
  <c r="C2253" i="9"/>
  <c r="B2253" i="9"/>
  <c r="G2252" i="9"/>
  <c r="F2252" i="9"/>
  <c r="E2252" i="9"/>
  <c r="D2252" i="9"/>
  <c r="C2252" i="9"/>
  <c r="B2252" i="9"/>
  <c r="G2251" i="9"/>
  <c r="F2251" i="9"/>
  <c r="E2251" i="9"/>
  <c r="D2251" i="9"/>
  <c r="C2251" i="9"/>
  <c r="B2251" i="9"/>
  <c r="G2250" i="9"/>
  <c r="F2250" i="9"/>
  <c r="E2250" i="9"/>
  <c r="D2250" i="9"/>
  <c r="C2250" i="9"/>
  <c r="B2250" i="9"/>
  <c r="G2249" i="9"/>
  <c r="F2249" i="9"/>
  <c r="E2249" i="9"/>
  <c r="D2249" i="9"/>
  <c r="C2249" i="9"/>
  <c r="B2249" i="9"/>
  <c r="G2248" i="9"/>
  <c r="F2248" i="9"/>
  <c r="E2248" i="9"/>
  <c r="D2248" i="9"/>
  <c r="C2248" i="9"/>
  <c r="B2248" i="9"/>
  <c r="G2247" i="9"/>
  <c r="F2247" i="9"/>
  <c r="E2247" i="9"/>
  <c r="D2247" i="9"/>
  <c r="C2247" i="9"/>
  <c r="B2247" i="9"/>
  <c r="G2246" i="9"/>
  <c r="F2246" i="9"/>
  <c r="E2246" i="9"/>
  <c r="D2246" i="9"/>
  <c r="C2246" i="9"/>
  <c r="B2246" i="9"/>
  <c r="G2245" i="9"/>
  <c r="F2245" i="9"/>
  <c r="E2245" i="9"/>
  <c r="D2245" i="9"/>
  <c r="C2245" i="9"/>
  <c r="B2245" i="9"/>
  <c r="G2244" i="9"/>
  <c r="F2244" i="9"/>
  <c r="E2244" i="9"/>
  <c r="D2244" i="9"/>
  <c r="C2244" i="9"/>
  <c r="B2244" i="9"/>
  <c r="G2243" i="9"/>
  <c r="F2243" i="9"/>
  <c r="E2243" i="9"/>
  <c r="D2243" i="9"/>
  <c r="C2243" i="9"/>
  <c r="B2243" i="9"/>
  <c r="G2242" i="9"/>
  <c r="F2242" i="9"/>
  <c r="E2242" i="9"/>
  <c r="D2242" i="9"/>
  <c r="C2242" i="9"/>
  <c r="B2242" i="9"/>
  <c r="G2241" i="9"/>
  <c r="F2241" i="9"/>
  <c r="E2241" i="9"/>
  <c r="D2241" i="9"/>
  <c r="C2241" i="9"/>
  <c r="B2241" i="9"/>
  <c r="G2240" i="9"/>
  <c r="F2240" i="9"/>
  <c r="E2240" i="9"/>
  <c r="D2240" i="9"/>
  <c r="C2240" i="9"/>
  <c r="B2240" i="9"/>
  <c r="G2239" i="9"/>
  <c r="F2239" i="9"/>
  <c r="E2239" i="9"/>
  <c r="D2239" i="9"/>
  <c r="C2239" i="9"/>
  <c r="B2239" i="9"/>
  <c r="G2238" i="9"/>
  <c r="F2238" i="9"/>
  <c r="E2238" i="9"/>
  <c r="D2238" i="9"/>
  <c r="C2238" i="9"/>
  <c r="B2238" i="9"/>
  <c r="G2237" i="9"/>
  <c r="F2237" i="9"/>
  <c r="E2237" i="9"/>
  <c r="D2237" i="9"/>
  <c r="C2237" i="9"/>
  <c r="B2237" i="9"/>
  <c r="G2236" i="9"/>
  <c r="F2236" i="9"/>
  <c r="E2236" i="9"/>
  <c r="D2236" i="9"/>
  <c r="C2236" i="9"/>
  <c r="B2236" i="9"/>
  <c r="G2235" i="9"/>
  <c r="F2235" i="9"/>
  <c r="E2235" i="9"/>
  <c r="D2235" i="9"/>
  <c r="C2235" i="9"/>
  <c r="B2235" i="9"/>
  <c r="G2234" i="9"/>
  <c r="F2234" i="9"/>
  <c r="E2234" i="9"/>
  <c r="D2234" i="9"/>
  <c r="C2234" i="9"/>
  <c r="B2234" i="9"/>
  <c r="G2233" i="9"/>
  <c r="F2233" i="9"/>
  <c r="E2233" i="9"/>
  <c r="D2233" i="9"/>
  <c r="C2233" i="9"/>
  <c r="B2233" i="9"/>
  <c r="G2232" i="9"/>
  <c r="F2232" i="9"/>
  <c r="E2232" i="9"/>
  <c r="D2232" i="9"/>
  <c r="C2232" i="9"/>
  <c r="B2232" i="9"/>
  <c r="G2231" i="9"/>
  <c r="F2231" i="9"/>
  <c r="E2231" i="9"/>
  <c r="D2231" i="9"/>
  <c r="C2231" i="9"/>
  <c r="B2231" i="9"/>
  <c r="G2230" i="9"/>
  <c r="F2230" i="9"/>
  <c r="E2230" i="9"/>
  <c r="D2230" i="9"/>
  <c r="C2230" i="9"/>
  <c r="B2230" i="9"/>
  <c r="G2229" i="9"/>
  <c r="F2229" i="9"/>
  <c r="E2229" i="9"/>
  <c r="D2229" i="9"/>
  <c r="C2229" i="9"/>
  <c r="B2229" i="9"/>
  <c r="G2228" i="9"/>
  <c r="F2228" i="9"/>
  <c r="E2228" i="9"/>
  <c r="D2228" i="9"/>
  <c r="C2228" i="9"/>
  <c r="B2228" i="9"/>
  <c r="G2227" i="9"/>
  <c r="F2227" i="9"/>
  <c r="E2227" i="9"/>
  <c r="D2227" i="9"/>
  <c r="C2227" i="9"/>
  <c r="B2227" i="9"/>
  <c r="U2227" i="9" s="1"/>
  <c r="G2226" i="9"/>
  <c r="F2226" i="9"/>
  <c r="E2226" i="9"/>
  <c r="D2226" i="9"/>
  <c r="C2226" i="9"/>
  <c r="B2226" i="9"/>
  <c r="U2226" i="9" s="1"/>
  <c r="G2225" i="9"/>
  <c r="F2225" i="9"/>
  <c r="E2225" i="9"/>
  <c r="D2225" i="9"/>
  <c r="C2225" i="9"/>
  <c r="B2225" i="9"/>
  <c r="G2224" i="9"/>
  <c r="F2224" i="9"/>
  <c r="E2224" i="9"/>
  <c r="D2224" i="9"/>
  <c r="C2224" i="9"/>
  <c r="B2224" i="9"/>
  <c r="G2223" i="9"/>
  <c r="F2223" i="9"/>
  <c r="E2223" i="9"/>
  <c r="D2223" i="9"/>
  <c r="C2223" i="9"/>
  <c r="B2223" i="9"/>
  <c r="G2222" i="9"/>
  <c r="F2222" i="9"/>
  <c r="E2222" i="9"/>
  <c r="D2222" i="9"/>
  <c r="C2222" i="9"/>
  <c r="B2222" i="9"/>
  <c r="G2221" i="9"/>
  <c r="F2221" i="9"/>
  <c r="E2221" i="9"/>
  <c r="D2221" i="9"/>
  <c r="C2221" i="9"/>
  <c r="B2221" i="9"/>
  <c r="G2220" i="9"/>
  <c r="F2220" i="9"/>
  <c r="E2220" i="9"/>
  <c r="D2220" i="9"/>
  <c r="C2220" i="9"/>
  <c r="B2220" i="9"/>
  <c r="G2219" i="9"/>
  <c r="F2219" i="9"/>
  <c r="E2219" i="9"/>
  <c r="D2219" i="9"/>
  <c r="C2219" i="9"/>
  <c r="B2219" i="9"/>
  <c r="G2218" i="9"/>
  <c r="F2218" i="9"/>
  <c r="E2218" i="9"/>
  <c r="D2218" i="9"/>
  <c r="C2218" i="9"/>
  <c r="B2218" i="9"/>
  <c r="G2217" i="9"/>
  <c r="F2217" i="9"/>
  <c r="E2217" i="9"/>
  <c r="D2217" i="9"/>
  <c r="C2217" i="9"/>
  <c r="B2217" i="9"/>
  <c r="G2216" i="9"/>
  <c r="F2216" i="9"/>
  <c r="E2216" i="9"/>
  <c r="D2216" i="9"/>
  <c r="C2216" i="9"/>
  <c r="B2216" i="9"/>
  <c r="G2215" i="9"/>
  <c r="F2215" i="9"/>
  <c r="E2215" i="9"/>
  <c r="D2215" i="9"/>
  <c r="C2215" i="9"/>
  <c r="B2215" i="9"/>
  <c r="G2214" i="9"/>
  <c r="F2214" i="9"/>
  <c r="E2214" i="9"/>
  <c r="D2214" i="9"/>
  <c r="C2214" i="9"/>
  <c r="B2214" i="9"/>
  <c r="G2213" i="9"/>
  <c r="F2213" i="9"/>
  <c r="E2213" i="9"/>
  <c r="D2213" i="9"/>
  <c r="C2213" i="9"/>
  <c r="B2213" i="9"/>
  <c r="G2212" i="9"/>
  <c r="F2212" i="9"/>
  <c r="E2212" i="9"/>
  <c r="D2212" i="9"/>
  <c r="C2212" i="9"/>
  <c r="B2212" i="9"/>
  <c r="G2211" i="9"/>
  <c r="F2211" i="9"/>
  <c r="E2211" i="9"/>
  <c r="D2211" i="9"/>
  <c r="C2211" i="9"/>
  <c r="B2211" i="9"/>
  <c r="G2210" i="9"/>
  <c r="F2210" i="9"/>
  <c r="E2210" i="9"/>
  <c r="D2210" i="9"/>
  <c r="C2210" i="9"/>
  <c r="B2210" i="9"/>
  <c r="G2209" i="9"/>
  <c r="F2209" i="9"/>
  <c r="E2209" i="9"/>
  <c r="D2209" i="9"/>
  <c r="C2209" i="9"/>
  <c r="B2209" i="9"/>
  <c r="G2208" i="9"/>
  <c r="F2208" i="9"/>
  <c r="E2208" i="9"/>
  <c r="D2208" i="9"/>
  <c r="C2208" i="9"/>
  <c r="B2208" i="9"/>
  <c r="G2207" i="9"/>
  <c r="F2207" i="9"/>
  <c r="E2207" i="9"/>
  <c r="D2207" i="9"/>
  <c r="C2207" i="9"/>
  <c r="B2207" i="9"/>
  <c r="G2206" i="9"/>
  <c r="F2206" i="9"/>
  <c r="E2206" i="9"/>
  <c r="D2206" i="9"/>
  <c r="C2206" i="9"/>
  <c r="B2206" i="9"/>
  <c r="G2205" i="9"/>
  <c r="F2205" i="9"/>
  <c r="E2205" i="9"/>
  <c r="D2205" i="9"/>
  <c r="C2205" i="9"/>
  <c r="B2205" i="9"/>
  <c r="G2204" i="9"/>
  <c r="F2204" i="9"/>
  <c r="E2204" i="9"/>
  <c r="D2204" i="9"/>
  <c r="C2204" i="9"/>
  <c r="B2204" i="9"/>
  <c r="G2203" i="9"/>
  <c r="F2203" i="9"/>
  <c r="E2203" i="9"/>
  <c r="D2203" i="9"/>
  <c r="C2203" i="9"/>
  <c r="B2203" i="9"/>
  <c r="G2202" i="9"/>
  <c r="F2202" i="9"/>
  <c r="E2202" i="9"/>
  <c r="D2202" i="9"/>
  <c r="C2202" i="9"/>
  <c r="B2202" i="9"/>
  <c r="G2201" i="9"/>
  <c r="F2201" i="9"/>
  <c r="E2201" i="9"/>
  <c r="D2201" i="9"/>
  <c r="C2201" i="9"/>
  <c r="B2201" i="9"/>
  <c r="G2200" i="9"/>
  <c r="F2200" i="9"/>
  <c r="E2200" i="9"/>
  <c r="D2200" i="9"/>
  <c r="C2200" i="9"/>
  <c r="B2200" i="9"/>
  <c r="G2199" i="9"/>
  <c r="F2199" i="9"/>
  <c r="E2199" i="9"/>
  <c r="D2199" i="9"/>
  <c r="C2199" i="9"/>
  <c r="B2199" i="9"/>
  <c r="G2198" i="9"/>
  <c r="F2198" i="9"/>
  <c r="E2198" i="9"/>
  <c r="D2198" i="9"/>
  <c r="C2198" i="9"/>
  <c r="B2198" i="9"/>
  <c r="G2197" i="9"/>
  <c r="F2197" i="9"/>
  <c r="E2197" i="9"/>
  <c r="D2197" i="9"/>
  <c r="C2197" i="9"/>
  <c r="B2197" i="9"/>
  <c r="G2196" i="9"/>
  <c r="F2196" i="9"/>
  <c r="E2196" i="9"/>
  <c r="D2196" i="9"/>
  <c r="C2196" i="9"/>
  <c r="B2196" i="9"/>
  <c r="G2195" i="9"/>
  <c r="F2195" i="9"/>
  <c r="E2195" i="9"/>
  <c r="D2195" i="9"/>
  <c r="C2195" i="9"/>
  <c r="B2195" i="9"/>
  <c r="G2194" i="9"/>
  <c r="F2194" i="9"/>
  <c r="E2194" i="9"/>
  <c r="D2194" i="9"/>
  <c r="C2194" i="9"/>
  <c r="B2194" i="9"/>
  <c r="U2194" i="9" s="1"/>
  <c r="G2193" i="9"/>
  <c r="F2193" i="9"/>
  <c r="E2193" i="9"/>
  <c r="D2193" i="9"/>
  <c r="C2193" i="9"/>
  <c r="B2193" i="9"/>
  <c r="G2192" i="9"/>
  <c r="F2192" i="9"/>
  <c r="E2192" i="9"/>
  <c r="D2192" i="9"/>
  <c r="C2192" i="9"/>
  <c r="B2192" i="9"/>
  <c r="G2191" i="9"/>
  <c r="F2191" i="9"/>
  <c r="E2191" i="9"/>
  <c r="D2191" i="9"/>
  <c r="C2191" i="9"/>
  <c r="B2191" i="9"/>
  <c r="G2190" i="9"/>
  <c r="F2190" i="9"/>
  <c r="E2190" i="9"/>
  <c r="D2190" i="9"/>
  <c r="C2190" i="9"/>
  <c r="B2190" i="9"/>
  <c r="G2189" i="9"/>
  <c r="F2189" i="9"/>
  <c r="E2189" i="9"/>
  <c r="D2189" i="9"/>
  <c r="C2189" i="9"/>
  <c r="B2189" i="9"/>
  <c r="G2188" i="9"/>
  <c r="F2188" i="9"/>
  <c r="E2188" i="9"/>
  <c r="D2188" i="9"/>
  <c r="C2188" i="9"/>
  <c r="B2188" i="9"/>
  <c r="G2187" i="9"/>
  <c r="F2187" i="9"/>
  <c r="E2187" i="9"/>
  <c r="D2187" i="9"/>
  <c r="C2187" i="9"/>
  <c r="B2187" i="9"/>
  <c r="G2186" i="9"/>
  <c r="F2186" i="9"/>
  <c r="E2186" i="9"/>
  <c r="D2186" i="9"/>
  <c r="C2186" i="9"/>
  <c r="B2186" i="9"/>
  <c r="G2185" i="9"/>
  <c r="F2185" i="9"/>
  <c r="E2185" i="9"/>
  <c r="D2185" i="9"/>
  <c r="C2185" i="9"/>
  <c r="B2185" i="9"/>
  <c r="G2184" i="9"/>
  <c r="F2184" i="9"/>
  <c r="E2184" i="9"/>
  <c r="D2184" i="9"/>
  <c r="C2184" i="9"/>
  <c r="B2184" i="9"/>
  <c r="G2183" i="9"/>
  <c r="F2183" i="9"/>
  <c r="E2183" i="9"/>
  <c r="D2183" i="9"/>
  <c r="C2183" i="9"/>
  <c r="B2183" i="9"/>
  <c r="G2182" i="9"/>
  <c r="F2182" i="9"/>
  <c r="E2182" i="9"/>
  <c r="D2182" i="9"/>
  <c r="C2182" i="9"/>
  <c r="B2182" i="9"/>
  <c r="G2181" i="9"/>
  <c r="F2181" i="9"/>
  <c r="E2181" i="9"/>
  <c r="D2181" i="9"/>
  <c r="C2181" i="9"/>
  <c r="B2181" i="9"/>
  <c r="G2180" i="9"/>
  <c r="F2180" i="9"/>
  <c r="E2180" i="9"/>
  <c r="D2180" i="9"/>
  <c r="C2180" i="9"/>
  <c r="B2180" i="9"/>
  <c r="G2179" i="9"/>
  <c r="F2179" i="9"/>
  <c r="E2179" i="9"/>
  <c r="D2179" i="9"/>
  <c r="C2179" i="9"/>
  <c r="B2179" i="9"/>
  <c r="G2178" i="9"/>
  <c r="F2178" i="9"/>
  <c r="E2178" i="9"/>
  <c r="D2178" i="9"/>
  <c r="C2178" i="9"/>
  <c r="B2178" i="9"/>
  <c r="G2177" i="9"/>
  <c r="F2177" i="9"/>
  <c r="E2177" i="9"/>
  <c r="D2177" i="9"/>
  <c r="C2177" i="9"/>
  <c r="B2177" i="9"/>
  <c r="G2176" i="9"/>
  <c r="F2176" i="9"/>
  <c r="E2176" i="9"/>
  <c r="D2176" i="9"/>
  <c r="C2176" i="9"/>
  <c r="B2176" i="9"/>
  <c r="G2175" i="9"/>
  <c r="F2175" i="9"/>
  <c r="E2175" i="9"/>
  <c r="D2175" i="9"/>
  <c r="C2175" i="9"/>
  <c r="B2175" i="9"/>
  <c r="G2174" i="9"/>
  <c r="F2174" i="9"/>
  <c r="E2174" i="9"/>
  <c r="D2174" i="9"/>
  <c r="C2174" i="9"/>
  <c r="B2174" i="9"/>
  <c r="G2173" i="9"/>
  <c r="F2173" i="9"/>
  <c r="E2173" i="9"/>
  <c r="D2173" i="9"/>
  <c r="C2173" i="9"/>
  <c r="B2173" i="9"/>
  <c r="G2172" i="9"/>
  <c r="F2172" i="9"/>
  <c r="E2172" i="9"/>
  <c r="D2172" i="9"/>
  <c r="C2172" i="9"/>
  <c r="B2172" i="9"/>
  <c r="G2171" i="9"/>
  <c r="F2171" i="9"/>
  <c r="E2171" i="9"/>
  <c r="D2171" i="9"/>
  <c r="C2171" i="9"/>
  <c r="B2171" i="9"/>
  <c r="G2170" i="9"/>
  <c r="F2170" i="9"/>
  <c r="E2170" i="9"/>
  <c r="D2170" i="9"/>
  <c r="C2170" i="9"/>
  <c r="B2170" i="9"/>
  <c r="G2169" i="9"/>
  <c r="F2169" i="9"/>
  <c r="E2169" i="9"/>
  <c r="D2169" i="9"/>
  <c r="C2169" i="9"/>
  <c r="B2169" i="9"/>
  <c r="G2168" i="9"/>
  <c r="F2168" i="9"/>
  <c r="E2168" i="9"/>
  <c r="D2168" i="9"/>
  <c r="C2168" i="9"/>
  <c r="B2168" i="9"/>
  <c r="G2167" i="9"/>
  <c r="F2167" i="9"/>
  <c r="E2167" i="9"/>
  <c r="D2167" i="9"/>
  <c r="C2167" i="9"/>
  <c r="B2167" i="9"/>
  <c r="G2166" i="9"/>
  <c r="F2166" i="9"/>
  <c r="E2166" i="9"/>
  <c r="D2166" i="9"/>
  <c r="C2166" i="9"/>
  <c r="B2166" i="9"/>
  <c r="G2165" i="9"/>
  <c r="F2165" i="9"/>
  <c r="E2165" i="9"/>
  <c r="D2165" i="9"/>
  <c r="C2165" i="9"/>
  <c r="B2165" i="9"/>
  <c r="G2164" i="9"/>
  <c r="F2164" i="9"/>
  <c r="E2164" i="9"/>
  <c r="D2164" i="9"/>
  <c r="C2164" i="9"/>
  <c r="B2164" i="9"/>
  <c r="G2163" i="9"/>
  <c r="F2163" i="9"/>
  <c r="E2163" i="9"/>
  <c r="D2163" i="9"/>
  <c r="C2163" i="9"/>
  <c r="B2163" i="9"/>
  <c r="G2162" i="9"/>
  <c r="F2162" i="9"/>
  <c r="E2162" i="9"/>
  <c r="D2162" i="9"/>
  <c r="C2162" i="9"/>
  <c r="B2162" i="9"/>
  <c r="U2162" i="9" s="1"/>
  <c r="G2161" i="9"/>
  <c r="F2161" i="9"/>
  <c r="E2161" i="9"/>
  <c r="D2161" i="9"/>
  <c r="C2161" i="9"/>
  <c r="B2161" i="9"/>
  <c r="G2160" i="9"/>
  <c r="F2160" i="9"/>
  <c r="E2160" i="9"/>
  <c r="D2160" i="9"/>
  <c r="C2160" i="9"/>
  <c r="B2160" i="9"/>
  <c r="G2159" i="9"/>
  <c r="F2159" i="9"/>
  <c r="E2159" i="9"/>
  <c r="D2159" i="9"/>
  <c r="C2159" i="9"/>
  <c r="B2159" i="9"/>
  <c r="G2158" i="9"/>
  <c r="F2158" i="9"/>
  <c r="E2158" i="9"/>
  <c r="D2158" i="9"/>
  <c r="C2158" i="9"/>
  <c r="B2158" i="9"/>
  <c r="G2157" i="9"/>
  <c r="F2157" i="9"/>
  <c r="E2157" i="9"/>
  <c r="D2157" i="9"/>
  <c r="C2157" i="9"/>
  <c r="B2157" i="9"/>
  <c r="G2156" i="9"/>
  <c r="F2156" i="9"/>
  <c r="E2156" i="9"/>
  <c r="D2156" i="9"/>
  <c r="C2156" i="9"/>
  <c r="B2156" i="9"/>
  <c r="G2155" i="9"/>
  <c r="F2155" i="9"/>
  <c r="E2155" i="9"/>
  <c r="D2155" i="9"/>
  <c r="C2155" i="9"/>
  <c r="B2155" i="9"/>
  <c r="G2154" i="9"/>
  <c r="F2154" i="9"/>
  <c r="E2154" i="9"/>
  <c r="D2154" i="9"/>
  <c r="C2154" i="9"/>
  <c r="B2154" i="9"/>
  <c r="G2153" i="9"/>
  <c r="F2153" i="9"/>
  <c r="E2153" i="9"/>
  <c r="D2153" i="9"/>
  <c r="C2153" i="9"/>
  <c r="B2153" i="9"/>
  <c r="G2152" i="9"/>
  <c r="F2152" i="9"/>
  <c r="E2152" i="9"/>
  <c r="D2152" i="9"/>
  <c r="C2152" i="9"/>
  <c r="B2152" i="9"/>
  <c r="G2151" i="9"/>
  <c r="F2151" i="9"/>
  <c r="E2151" i="9"/>
  <c r="D2151" i="9"/>
  <c r="C2151" i="9"/>
  <c r="B2151" i="9"/>
  <c r="G2150" i="9"/>
  <c r="F2150" i="9"/>
  <c r="E2150" i="9"/>
  <c r="D2150" i="9"/>
  <c r="C2150" i="9"/>
  <c r="B2150" i="9"/>
  <c r="G2149" i="9"/>
  <c r="F2149" i="9"/>
  <c r="E2149" i="9"/>
  <c r="D2149" i="9"/>
  <c r="C2149" i="9"/>
  <c r="B2149" i="9"/>
  <c r="G2148" i="9"/>
  <c r="F2148" i="9"/>
  <c r="E2148" i="9"/>
  <c r="D2148" i="9"/>
  <c r="C2148" i="9"/>
  <c r="B2148" i="9"/>
  <c r="G2147" i="9"/>
  <c r="F2147" i="9"/>
  <c r="E2147" i="9"/>
  <c r="D2147" i="9"/>
  <c r="C2147" i="9"/>
  <c r="B2147" i="9"/>
  <c r="G2146" i="9"/>
  <c r="F2146" i="9"/>
  <c r="E2146" i="9"/>
  <c r="D2146" i="9"/>
  <c r="C2146" i="9"/>
  <c r="B2146" i="9"/>
  <c r="G2145" i="9"/>
  <c r="F2145" i="9"/>
  <c r="E2145" i="9"/>
  <c r="D2145" i="9"/>
  <c r="C2145" i="9"/>
  <c r="B2145" i="9"/>
  <c r="G2144" i="9"/>
  <c r="F2144" i="9"/>
  <c r="E2144" i="9"/>
  <c r="D2144" i="9"/>
  <c r="C2144" i="9"/>
  <c r="B2144" i="9"/>
  <c r="G2143" i="9"/>
  <c r="F2143" i="9"/>
  <c r="E2143" i="9"/>
  <c r="D2143" i="9"/>
  <c r="C2143" i="9"/>
  <c r="B2143" i="9"/>
  <c r="G2142" i="9"/>
  <c r="F2142" i="9"/>
  <c r="E2142" i="9"/>
  <c r="D2142" i="9"/>
  <c r="C2142" i="9"/>
  <c r="B2142" i="9"/>
  <c r="G2141" i="9"/>
  <c r="F2141" i="9"/>
  <c r="E2141" i="9"/>
  <c r="D2141" i="9"/>
  <c r="C2141" i="9"/>
  <c r="B2141" i="9"/>
  <c r="G2140" i="9"/>
  <c r="F2140" i="9"/>
  <c r="E2140" i="9"/>
  <c r="D2140" i="9"/>
  <c r="C2140" i="9"/>
  <c r="B2140" i="9"/>
  <c r="G2139" i="9"/>
  <c r="F2139" i="9"/>
  <c r="E2139" i="9"/>
  <c r="D2139" i="9"/>
  <c r="C2139" i="9"/>
  <c r="B2139" i="9"/>
  <c r="G2138" i="9"/>
  <c r="F2138" i="9"/>
  <c r="E2138" i="9"/>
  <c r="D2138" i="9"/>
  <c r="C2138" i="9"/>
  <c r="B2138" i="9"/>
  <c r="G2137" i="9"/>
  <c r="F2137" i="9"/>
  <c r="E2137" i="9"/>
  <c r="D2137" i="9"/>
  <c r="C2137" i="9"/>
  <c r="B2137" i="9"/>
  <c r="G2136" i="9"/>
  <c r="F2136" i="9"/>
  <c r="E2136" i="9"/>
  <c r="D2136" i="9"/>
  <c r="C2136" i="9"/>
  <c r="B2136" i="9"/>
  <c r="G2135" i="9"/>
  <c r="F2135" i="9"/>
  <c r="E2135" i="9"/>
  <c r="D2135" i="9"/>
  <c r="C2135" i="9"/>
  <c r="B2135" i="9"/>
  <c r="G2134" i="9"/>
  <c r="F2134" i="9"/>
  <c r="E2134" i="9"/>
  <c r="D2134" i="9"/>
  <c r="C2134" i="9"/>
  <c r="B2134" i="9"/>
  <c r="G2133" i="9"/>
  <c r="F2133" i="9"/>
  <c r="E2133" i="9"/>
  <c r="D2133" i="9"/>
  <c r="C2133" i="9"/>
  <c r="B2133" i="9"/>
  <c r="G2132" i="9"/>
  <c r="F2132" i="9"/>
  <c r="E2132" i="9"/>
  <c r="D2132" i="9"/>
  <c r="C2132" i="9"/>
  <c r="B2132" i="9"/>
  <c r="G2131" i="9"/>
  <c r="F2131" i="9"/>
  <c r="E2131" i="9"/>
  <c r="D2131" i="9"/>
  <c r="C2131" i="9"/>
  <c r="B2131" i="9"/>
  <c r="G2130" i="9"/>
  <c r="F2130" i="9"/>
  <c r="E2130" i="9"/>
  <c r="D2130" i="9"/>
  <c r="C2130" i="9"/>
  <c r="B2130" i="9"/>
  <c r="U2130" i="9" s="1"/>
  <c r="G2129" i="9"/>
  <c r="F2129" i="9"/>
  <c r="E2129" i="9"/>
  <c r="D2129" i="9"/>
  <c r="C2129" i="9"/>
  <c r="B2129" i="9"/>
  <c r="G2128" i="9"/>
  <c r="F2128" i="9"/>
  <c r="E2128" i="9"/>
  <c r="D2128" i="9"/>
  <c r="C2128" i="9"/>
  <c r="B2128" i="9"/>
  <c r="G2127" i="9"/>
  <c r="F2127" i="9"/>
  <c r="E2127" i="9"/>
  <c r="D2127" i="9"/>
  <c r="C2127" i="9"/>
  <c r="B2127" i="9"/>
  <c r="G2126" i="9"/>
  <c r="F2126" i="9"/>
  <c r="E2126" i="9"/>
  <c r="D2126" i="9"/>
  <c r="C2126" i="9"/>
  <c r="B2126" i="9"/>
  <c r="G2125" i="9"/>
  <c r="F2125" i="9"/>
  <c r="E2125" i="9"/>
  <c r="D2125" i="9"/>
  <c r="C2125" i="9"/>
  <c r="B2125" i="9"/>
  <c r="G2124" i="9"/>
  <c r="F2124" i="9"/>
  <c r="E2124" i="9"/>
  <c r="D2124" i="9"/>
  <c r="C2124" i="9"/>
  <c r="B2124" i="9"/>
  <c r="G2123" i="9"/>
  <c r="F2123" i="9"/>
  <c r="E2123" i="9"/>
  <c r="D2123" i="9"/>
  <c r="C2123" i="9"/>
  <c r="B2123" i="9"/>
  <c r="G2122" i="9"/>
  <c r="F2122" i="9"/>
  <c r="E2122" i="9"/>
  <c r="D2122" i="9"/>
  <c r="C2122" i="9"/>
  <c r="B2122" i="9"/>
  <c r="G2121" i="9"/>
  <c r="F2121" i="9"/>
  <c r="E2121" i="9"/>
  <c r="D2121" i="9"/>
  <c r="C2121" i="9"/>
  <c r="B2121" i="9"/>
  <c r="G2120" i="9"/>
  <c r="F2120" i="9"/>
  <c r="E2120" i="9"/>
  <c r="D2120" i="9"/>
  <c r="C2120" i="9"/>
  <c r="B2120" i="9"/>
  <c r="G2119" i="9"/>
  <c r="F2119" i="9"/>
  <c r="E2119" i="9"/>
  <c r="D2119" i="9"/>
  <c r="C2119" i="9"/>
  <c r="B2119" i="9"/>
  <c r="G2118" i="9"/>
  <c r="F2118" i="9"/>
  <c r="E2118" i="9"/>
  <c r="D2118" i="9"/>
  <c r="C2118" i="9"/>
  <c r="B2118" i="9"/>
  <c r="G2117" i="9"/>
  <c r="F2117" i="9"/>
  <c r="E2117" i="9"/>
  <c r="D2117" i="9"/>
  <c r="C2117" i="9"/>
  <c r="B2117" i="9"/>
  <c r="G2116" i="9"/>
  <c r="F2116" i="9"/>
  <c r="E2116" i="9"/>
  <c r="D2116" i="9"/>
  <c r="C2116" i="9"/>
  <c r="B2116" i="9"/>
  <c r="G2115" i="9"/>
  <c r="F2115" i="9"/>
  <c r="E2115" i="9"/>
  <c r="D2115" i="9"/>
  <c r="C2115" i="9"/>
  <c r="B2115" i="9"/>
  <c r="G2114" i="9"/>
  <c r="F2114" i="9"/>
  <c r="E2114" i="9"/>
  <c r="D2114" i="9"/>
  <c r="C2114" i="9"/>
  <c r="B2114" i="9"/>
  <c r="G2113" i="9"/>
  <c r="F2113" i="9"/>
  <c r="E2113" i="9"/>
  <c r="D2113" i="9"/>
  <c r="C2113" i="9"/>
  <c r="B2113" i="9"/>
  <c r="G2112" i="9"/>
  <c r="F2112" i="9"/>
  <c r="E2112" i="9"/>
  <c r="D2112" i="9"/>
  <c r="C2112" i="9"/>
  <c r="B2112" i="9"/>
  <c r="G2111" i="9"/>
  <c r="F2111" i="9"/>
  <c r="E2111" i="9"/>
  <c r="D2111" i="9"/>
  <c r="C2111" i="9"/>
  <c r="B2111" i="9"/>
  <c r="G2110" i="9"/>
  <c r="F2110" i="9"/>
  <c r="E2110" i="9"/>
  <c r="D2110" i="9"/>
  <c r="C2110" i="9"/>
  <c r="B2110" i="9"/>
  <c r="G2109" i="9"/>
  <c r="F2109" i="9"/>
  <c r="E2109" i="9"/>
  <c r="D2109" i="9"/>
  <c r="C2109" i="9"/>
  <c r="B2109" i="9"/>
  <c r="G2108" i="9"/>
  <c r="F2108" i="9"/>
  <c r="E2108" i="9"/>
  <c r="D2108" i="9"/>
  <c r="C2108" i="9"/>
  <c r="B2108" i="9"/>
  <c r="G2107" i="9"/>
  <c r="F2107" i="9"/>
  <c r="E2107" i="9"/>
  <c r="D2107" i="9"/>
  <c r="C2107" i="9"/>
  <c r="B2107" i="9"/>
  <c r="G2106" i="9"/>
  <c r="F2106" i="9"/>
  <c r="E2106" i="9"/>
  <c r="D2106" i="9"/>
  <c r="C2106" i="9"/>
  <c r="B2106" i="9"/>
  <c r="G2105" i="9"/>
  <c r="F2105" i="9"/>
  <c r="E2105" i="9"/>
  <c r="D2105" i="9"/>
  <c r="C2105" i="9"/>
  <c r="B2105" i="9"/>
  <c r="G2104" i="9"/>
  <c r="F2104" i="9"/>
  <c r="E2104" i="9"/>
  <c r="D2104" i="9"/>
  <c r="C2104" i="9"/>
  <c r="B2104" i="9"/>
  <c r="G2103" i="9"/>
  <c r="F2103" i="9"/>
  <c r="E2103" i="9"/>
  <c r="D2103" i="9"/>
  <c r="C2103" i="9"/>
  <c r="B2103" i="9"/>
  <c r="G2102" i="9"/>
  <c r="F2102" i="9"/>
  <c r="E2102" i="9"/>
  <c r="D2102" i="9"/>
  <c r="C2102" i="9"/>
  <c r="B2102" i="9"/>
  <c r="G2101" i="9"/>
  <c r="F2101" i="9"/>
  <c r="E2101" i="9"/>
  <c r="D2101" i="9"/>
  <c r="C2101" i="9"/>
  <c r="B2101" i="9"/>
  <c r="G2100" i="9"/>
  <c r="F2100" i="9"/>
  <c r="E2100" i="9"/>
  <c r="D2100" i="9"/>
  <c r="C2100" i="9"/>
  <c r="B2100" i="9"/>
  <c r="G2099" i="9"/>
  <c r="F2099" i="9"/>
  <c r="E2099" i="9"/>
  <c r="D2099" i="9"/>
  <c r="C2099" i="9"/>
  <c r="B2099" i="9"/>
  <c r="U2099" i="9" s="1"/>
  <c r="G2098" i="9"/>
  <c r="F2098" i="9"/>
  <c r="E2098" i="9"/>
  <c r="D2098" i="9"/>
  <c r="C2098" i="9"/>
  <c r="B2098" i="9"/>
  <c r="U2098" i="9" s="1"/>
  <c r="G2097" i="9"/>
  <c r="F2097" i="9"/>
  <c r="E2097" i="9"/>
  <c r="D2097" i="9"/>
  <c r="C2097" i="9"/>
  <c r="B2097" i="9"/>
  <c r="G2096" i="9"/>
  <c r="F2096" i="9"/>
  <c r="E2096" i="9"/>
  <c r="D2096" i="9"/>
  <c r="C2096" i="9"/>
  <c r="B2096" i="9"/>
  <c r="G2095" i="9"/>
  <c r="F2095" i="9"/>
  <c r="E2095" i="9"/>
  <c r="D2095" i="9"/>
  <c r="C2095" i="9"/>
  <c r="B2095" i="9"/>
  <c r="G2094" i="9"/>
  <c r="F2094" i="9"/>
  <c r="E2094" i="9"/>
  <c r="D2094" i="9"/>
  <c r="C2094" i="9"/>
  <c r="B2094" i="9"/>
  <c r="G2093" i="9"/>
  <c r="F2093" i="9"/>
  <c r="E2093" i="9"/>
  <c r="D2093" i="9"/>
  <c r="C2093" i="9"/>
  <c r="B2093" i="9"/>
  <c r="G2092" i="9"/>
  <c r="F2092" i="9"/>
  <c r="E2092" i="9"/>
  <c r="D2092" i="9"/>
  <c r="C2092" i="9"/>
  <c r="B2092" i="9"/>
  <c r="G2091" i="9"/>
  <c r="F2091" i="9"/>
  <c r="E2091" i="9"/>
  <c r="D2091" i="9"/>
  <c r="C2091" i="9"/>
  <c r="B2091" i="9"/>
  <c r="G2090" i="9"/>
  <c r="F2090" i="9"/>
  <c r="E2090" i="9"/>
  <c r="D2090" i="9"/>
  <c r="C2090" i="9"/>
  <c r="B2090" i="9"/>
  <c r="G2089" i="9"/>
  <c r="F2089" i="9"/>
  <c r="E2089" i="9"/>
  <c r="D2089" i="9"/>
  <c r="C2089" i="9"/>
  <c r="B2089" i="9"/>
  <c r="G2088" i="9"/>
  <c r="F2088" i="9"/>
  <c r="E2088" i="9"/>
  <c r="D2088" i="9"/>
  <c r="C2088" i="9"/>
  <c r="B2088" i="9"/>
  <c r="G2087" i="9"/>
  <c r="F2087" i="9"/>
  <c r="E2087" i="9"/>
  <c r="D2087" i="9"/>
  <c r="C2087" i="9"/>
  <c r="B2087" i="9"/>
  <c r="G2086" i="9"/>
  <c r="F2086" i="9"/>
  <c r="E2086" i="9"/>
  <c r="D2086" i="9"/>
  <c r="C2086" i="9"/>
  <c r="B2086" i="9"/>
  <c r="G2085" i="9"/>
  <c r="F2085" i="9"/>
  <c r="E2085" i="9"/>
  <c r="D2085" i="9"/>
  <c r="C2085" i="9"/>
  <c r="B2085" i="9"/>
  <c r="G2084" i="9"/>
  <c r="F2084" i="9"/>
  <c r="E2084" i="9"/>
  <c r="D2084" i="9"/>
  <c r="C2084" i="9"/>
  <c r="B2084" i="9"/>
  <c r="G2083" i="9"/>
  <c r="F2083" i="9"/>
  <c r="E2083" i="9"/>
  <c r="D2083" i="9"/>
  <c r="C2083" i="9"/>
  <c r="B2083" i="9"/>
  <c r="G2082" i="9"/>
  <c r="F2082" i="9"/>
  <c r="E2082" i="9"/>
  <c r="D2082" i="9"/>
  <c r="C2082" i="9"/>
  <c r="B2082" i="9"/>
  <c r="G2081" i="9"/>
  <c r="F2081" i="9"/>
  <c r="E2081" i="9"/>
  <c r="D2081" i="9"/>
  <c r="C2081" i="9"/>
  <c r="B2081" i="9"/>
  <c r="G2080" i="9"/>
  <c r="F2080" i="9"/>
  <c r="E2080" i="9"/>
  <c r="D2080" i="9"/>
  <c r="C2080" i="9"/>
  <c r="B2080" i="9"/>
  <c r="G2079" i="9"/>
  <c r="F2079" i="9"/>
  <c r="E2079" i="9"/>
  <c r="D2079" i="9"/>
  <c r="C2079" i="9"/>
  <c r="B2079" i="9"/>
  <c r="G2078" i="9"/>
  <c r="F2078" i="9"/>
  <c r="E2078" i="9"/>
  <c r="D2078" i="9"/>
  <c r="C2078" i="9"/>
  <c r="B2078" i="9"/>
  <c r="G2077" i="9"/>
  <c r="F2077" i="9"/>
  <c r="E2077" i="9"/>
  <c r="D2077" i="9"/>
  <c r="C2077" i="9"/>
  <c r="B2077" i="9"/>
  <c r="G2076" i="9"/>
  <c r="F2076" i="9"/>
  <c r="E2076" i="9"/>
  <c r="D2076" i="9"/>
  <c r="C2076" i="9"/>
  <c r="B2076" i="9"/>
  <c r="G2075" i="9"/>
  <c r="F2075" i="9"/>
  <c r="E2075" i="9"/>
  <c r="D2075" i="9"/>
  <c r="C2075" i="9"/>
  <c r="B2075" i="9"/>
  <c r="G2074" i="9"/>
  <c r="F2074" i="9"/>
  <c r="E2074" i="9"/>
  <c r="D2074" i="9"/>
  <c r="C2074" i="9"/>
  <c r="B2074" i="9"/>
  <c r="G2073" i="9"/>
  <c r="F2073" i="9"/>
  <c r="E2073" i="9"/>
  <c r="D2073" i="9"/>
  <c r="C2073" i="9"/>
  <c r="B2073" i="9"/>
  <c r="G2072" i="9"/>
  <c r="F2072" i="9"/>
  <c r="E2072" i="9"/>
  <c r="D2072" i="9"/>
  <c r="C2072" i="9"/>
  <c r="B2072" i="9"/>
  <c r="G2071" i="9"/>
  <c r="F2071" i="9"/>
  <c r="E2071" i="9"/>
  <c r="D2071" i="9"/>
  <c r="C2071" i="9"/>
  <c r="B2071" i="9"/>
  <c r="G2070" i="9"/>
  <c r="F2070" i="9"/>
  <c r="E2070" i="9"/>
  <c r="D2070" i="9"/>
  <c r="C2070" i="9"/>
  <c r="B2070" i="9"/>
  <c r="G2069" i="9"/>
  <c r="F2069" i="9"/>
  <c r="E2069" i="9"/>
  <c r="D2069" i="9"/>
  <c r="C2069" i="9"/>
  <c r="B2069" i="9"/>
  <c r="G2068" i="9"/>
  <c r="F2068" i="9"/>
  <c r="E2068" i="9"/>
  <c r="D2068" i="9"/>
  <c r="C2068" i="9"/>
  <c r="B2068" i="9"/>
  <c r="G2067" i="9"/>
  <c r="F2067" i="9"/>
  <c r="E2067" i="9"/>
  <c r="D2067" i="9"/>
  <c r="C2067" i="9"/>
  <c r="B2067" i="9"/>
  <c r="G2066" i="9"/>
  <c r="F2066" i="9"/>
  <c r="E2066" i="9"/>
  <c r="D2066" i="9"/>
  <c r="C2066" i="9"/>
  <c r="B2066" i="9"/>
  <c r="U2066" i="9" s="1"/>
  <c r="G2065" i="9"/>
  <c r="F2065" i="9"/>
  <c r="E2065" i="9"/>
  <c r="D2065" i="9"/>
  <c r="C2065" i="9"/>
  <c r="B2065" i="9"/>
  <c r="G2064" i="9"/>
  <c r="F2064" i="9"/>
  <c r="E2064" i="9"/>
  <c r="D2064" i="9"/>
  <c r="C2064" i="9"/>
  <c r="B2064" i="9"/>
  <c r="G2063" i="9"/>
  <c r="F2063" i="9"/>
  <c r="E2063" i="9"/>
  <c r="D2063" i="9"/>
  <c r="C2063" i="9"/>
  <c r="B2063" i="9"/>
  <c r="G2062" i="9"/>
  <c r="F2062" i="9"/>
  <c r="E2062" i="9"/>
  <c r="D2062" i="9"/>
  <c r="C2062" i="9"/>
  <c r="B2062" i="9"/>
  <c r="G2061" i="9"/>
  <c r="F2061" i="9"/>
  <c r="E2061" i="9"/>
  <c r="D2061" i="9"/>
  <c r="C2061" i="9"/>
  <c r="B2061" i="9"/>
  <c r="G2060" i="9"/>
  <c r="F2060" i="9"/>
  <c r="E2060" i="9"/>
  <c r="D2060" i="9"/>
  <c r="C2060" i="9"/>
  <c r="B2060" i="9"/>
  <c r="G2059" i="9"/>
  <c r="F2059" i="9"/>
  <c r="E2059" i="9"/>
  <c r="D2059" i="9"/>
  <c r="C2059" i="9"/>
  <c r="B2059" i="9"/>
  <c r="G2058" i="9"/>
  <c r="F2058" i="9"/>
  <c r="E2058" i="9"/>
  <c r="D2058" i="9"/>
  <c r="C2058" i="9"/>
  <c r="B2058" i="9"/>
  <c r="G2057" i="9"/>
  <c r="F2057" i="9"/>
  <c r="E2057" i="9"/>
  <c r="D2057" i="9"/>
  <c r="C2057" i="9"/>
  <c r="B2057" i="9"/>
  <c r="G2056" i="9"/>
  <c r="F2056" i="9"/>
  <c r="E2056" i="9"/>
  <c r="D2056" i="9"/>
  <c r="C2056" i="9"/>
  <c r="B2056" i="9"/>
  <c r="G2055" i="9"/>
  <c r="F2055" i="9"/>
  <c r="E2055" i="9"/>
  <c r="D2055" i="9"/>
  <c r="C2055" i="9"/>
  <c r="B2055" i="9"/>
  <c r="G2054" i="9"/>
  <c r="F2054" i="9"/>
  <c r="E2054" i="9"/>
  <c r="D2054" i="9"/>
  <c r="C2054" i="9"/>
  <c r="B2054" i="9"/>
  <c r="G2053" i="9"/>
  <c r="F2053" i="9"/>
  <c r="E2053" i="9"/>
  <c r="D2053" i="9"/>
  <c r="C2053" i="9"/>
  <c r="B2053" i="9"/>
  <c r="G2052" i="9"/>
  <c r="F2052" i="9"/>
  <c r="E2052" i="9"/>
  <c r="D2052" i="9"/>
  <c r="C2052" i="9"/>
  <c r="B2052" i="9"/>
  <c r="G2051" i="9"/>
  <c r="F2051" i="9"/>
  <c r="E2051" i="9"/>
  <c r="D2051" i="9"/>
  <c r="C2051" i="9"/>
  <c r="B2051" i="9"/>
  <c r="G2050" i="9"/>
  <c r="F2050" i="9"/>
  <c r="E2050" i="9"/>
  <c r="D2050" i="9"/>
  <c r="C2050" i="9"/>
  <c r="B2050" i="9"/>
  <c r="G2049" i="9"/>
  <c r="F2049" i="9"/>
  <c r="E2049" i="9"/>
  <c r="D2049" i="9"/>
  <c r="C2049" i="9"/>
  <c r="B2049" i="9"/>
  <c r="G2048" i="9"/>
  <c r="F2048" i="9"/>
  <c r="E2048" i="9"/>
  <c r="D2048" i="9"/>
  <c r="C2048" i="9"/>
  <c r="B2048" i="9"/>
  <c r="G2047" i="9"/>
  <c r="F2047" i="9"/>
  <c r="E2047" i="9"/>
  <c r="D2047" i="9"/>
  <c r="C2047" i="9"/>
  <c r="B2047" i="9"/>
  <c r="G2046" i="9"/>
  <c r="F2046" i="9"/>
  <c r="E2046" i="9"/>
  <c r="D2046" i="9"/>
  <c r="C2046" i="9"/>
  <c r="B2046" i="9"/>
  <c r="G2045" i="9"/>
  <c r="F2045" i="9"/>
  <c r="E2045" i="9"/>
  <c r="D2045" i="9"/>
  <c r="C2045" i="9"/>
  <c r="B2045" i="9"/>
  <c r="G2044" i="9"/>
  <c r="F2044" i="9"/>
  <c r="E2044" i="9"/>
  <c r="D2044" i="9"/>
  <c r="C2044" i="9"/>
  <c r="B2044" i="9"/>
  <c r="G2043" i="9"/>
  <c r="F2043" i="9"/>
  <c r="E2043" i="9"/>
  <c r="D2043" i="9"/>
  <c r="C2043" i="9"/>
  <c r="B2043" i="9"/>
  <c r="G2042" i="9"/>
  <c r="F2042" i="9"/>
  <c r="E2042" i="9"/>
  <c r="D2042" i="9"/>
  <c r="C2042" i="9"/>
  <c r="B2042" i="9"/>
  <c r="G2041" i="9"/>
  <c r="F2041" i="9"/>
  <c r="E2041" i="9"/>
  <c r="D2041" i="9"/>
  <c r="C2041" i="9"/>
  <c r="B2041" i="9"/>
  <c r="G2040" i="9"/>
  <c r="F2040" i="9"/>
  <c r="E2040" i="9"/>
  <c r="D2040" i="9"/>
  <c r="C2040" i="9"/>
  <c r="B2040" i="9"/>
  <c r="G2039" i="9"/>
  <c r="F2039" i="9"/>
  <c r="E2039" i="9"/>
  <c r="D2039" i="9"/>
  <c r="C2039" i="9"/>
  <c r="B2039" i="9"/>
  <c r="G2038" i="9"/>
  <c r="F2038" i="9"/>
  <c r="E2038" i="9"/>
  <c r="D2038" i="9"/>
  <c r="C2038" i="9"/>
  <c r="B2038" i="9"/>
  <c r="G2037" i="9"/>
  <c r="F2037" i="9"/>
  <c r="E2037" i="9"/>
  <c r="D2037" i="9"/>
  <c r="C2037" i="9"/>
  <c r="B2037" i="9"/>
  <c r="G2036" i="9"/>
  <c r="F2036" i="9"/>
  <c r="E2036" i="9"/>
  <c r="D2036" i="9"/>
  <c r="C2036" i="9"/>
  <c r="B2036" i="9"/>
  <c r="G2035" i="9"/>
  <c r="F2035" i="9"/>
  <c r="E2035" i="9"/>
  <c r="D2035" i="9"/>
  <c r="C2035" i="9"/>
  <c r="B2035" i="9"/>
  <c r="G2034" i="9"/>
  <c r="F2034" i="9"/>
  <c r="E2034" i="9"/>
  <c r="D2034" i="9"/>
  <c r="C2034" i="9"/>
  <c r="B2034" i="9"/>
  <c r="U2034" i="9" s="1"/>
  <c r="G2033" i="9"/>
  <c r="F2033" i="9"/>
  <c r="E2033" i="9"/>
  <c r="D2033" i="9"/>
  <c r="C2033" i="9"/>
  <c r="B2033" i="9"/>
  <c r="G2032" i="9"/>
  <c r="F2032" i="9"/>
  <c r="E2032" i="9"/>
  <c r="D2032" i="9"/>
  <c r="C2032" i="9"/>
  <c r="B2032" i="9"/>
  <c r="G2031" i="9"/>
  <c r="F2031" i="9"/>
  <c r="E2031" i="9"/>
  <c r="D2031" i="9"/>
  <c r="C2031" i="9"/>
  <c r="B2031" i="9"/>
  <c r="G2030" i="9"/>
  <c r="F2030" i="9"/>
  <c r="E2030" i="9"/>
  <c r="D2030" i="9"/>
  <c r="C2030" i="9"/>
  <c r="B2030" i="9"/>
  <c r="G2029" i="9"/>
  <c r="F2029" i="9"/>
  <c r="E2029" i="9"/>
  <c r="D2029" i="9"/>
  <c r="C2029" i="9"/>
  <c r="B2029" i="9"/>
  <c r="G2028" i="9"/>
  <c r="F2028" i="9"/>
  <c r="E2028" i="9"/>
  <c r="D2028" i="9"/>
  <c r="C2028" i="9"/>
  <c r="B2028" i="9"/>
  <c r="G2027" i="9"/>
  <c r="F2027" i="9"/>
  <c r="E2027" i="9"/>
  <c r="D2027" i="9"/>
  <c r="C2027" i="9"/>
  <c r="B2027" i="9"/>
  <c r="G2026" i="9"/>
  <c r="F2026" i="9"/>
  <c r="E2026" i="9"/>
  <c r="D2026" i="9"/>
  <c r="C2026" i="9"/>
  <c r="B2026" i="9"/>
  <c r="G2025" i="9"/>
  <c r="F2025" i="9"/>
  <c r="E2025" i="9"/>
  <c r="D2025" i="9"/>
  <c r="C2025" i="9"/>
  <c r="B2025" i="9"/>
  <c r="G2024" i="9"/>
  <c r="F2024" i="9"/>
  <c r="E2024" i="9"/>
  <c r="D2024" i="9"/>
  <c r="C2024" i="9"/>
  <c r="B2024" i="9"/>
  <c r="G2023" i="9"/>
  <c r="F2023" i="9"/>
  <c r="E2023" i="9"/>
  <c r="D2023" i="9"/>
  <c r="C2023" i="9"/>
  <c r="B2023" i="9"/>
  <c r="G2022" i="9"/>
  <c r="F2022" i="9"/>
  <c r="E2022" i="9"/>
  <c r="D2022" i="9"/>
  <c r="C2022" i="9"/>
  <c r="B2022" i="9"/>
  <c r="G2021" i="9"/>
  <c r="F2021" i="9"/>
  <c r="E2021" i="9"/>
  <c r="D2021" i="9"/>
  <c r="C2021" i="9"/>
  <c r="B2021" i="9"/>
  <c r="G2020" i="9"/>
  <c r="F2020" i="9"/>
  <c r="E2020" i="9"/>
  <c r="D2020" i="9"/>
  <c r="C2020" i="9"/>
  <c r="B2020" i="9"/>
  <c r="G2019" i="9"/>
  <c r="F2019" i="9"/>
  <c r="E2019" i="9"/>
  <c r="D2019" i="9"/>
  <c r="C2019" i="9"/>
  <c r="B2019" i="9"/>
  <c r="G2018" i="9"/>
  <c r="F2018" i="9"/>
  <c r="E2018" i="9"/>
  <c r="D2018" i="9"/>
  <c r="C2018" i="9"/>
  <c r="B2018" i="9"/>
  <c r="G2017" i="9"/>
  <c r="F2017" i="9"/>
  <c r="E2017" i="9"/>
  <c r="D2017" i="9"/>
  <c r="C2017" i="9"/>
  <c r="B2017" i="9"/>
  <c r="G2016" i="9"/>
  <c r="F2016" i="9"/>
  <c r="E2016" i="9"/>
  <c r="D2016" i="9"/>
  <c r="C2016" i="9"/>
  <c r="B2016" i="9"/>
  <c r="G2015" i="9"/>
  <c r="F2015" i="9"/>
  <c r="E2015" i="9"/>
  <c r="D2015" i="9"/>
  <c r="C2015" i="9"/>
  <c r="B2015" i="9"/>
  <c r="G2014" i="9"/>
  <c r="F2014" i="9"/>
  <c r="E2014" i="9"/>
  <c r="D2014" i="9"/>
  <c r="C2014" i="9"/>
  <c r="B2014" i="9"/>
  <c r="G2013" i="9"/>
  <c r="F2013" i="9"/>
  <c r="E2013" i="9"/>
  <c r="D2013" i="9"/>
  <c r="C2013" i="9"/>
  <c r="B2013" i="9"/>
  <c r="G2012" i="9"/>
  <c r="F2012" i="9"/>
  <c r="E2012" i="9"/>
  <c r="D2012" i="9"/>
  <c r="C2012" i="9"/>
  <c r="B2012" i="9"/>
  <c r="G2011" i="9"/>
  <c r="F2011" i="9"/>
  <c r="E2011" i="9"/>
  <c r="D2011" i="9"/>
  <c r="C2011" i="9"/>
  <c r="B2011" i="9"/>
  <c r="G2010" i="9"/>
  <c r="F2010" i="9"/>
  <c r="E2010" i="9"/>
  <c r="D2010" i="9"/>
  <c r="C2010" i="9"/>
  <c r="B2010" i="9"/>
  <c r="G2009" i="9"/>
  <c r="F2009" i="9"/>
  <c r="E2009" i="9"/>
  <c r="D2009" i="9"/>
  <c r="C2009" i="9"/>
  <c r="B2009" i="9"/>
  <c r="G2008" i="9"/>
  <c r="F2008" i="9"/>
  <c r="E2008" i="9"/>
  <c r="D2008" i="9"/>
  <c r="C2008" i="9"/>
  <c r="B2008" i="9"/>
  <c r="G2007" i="9"/>
  <c r="F2007" i="9"/>
  <c r="E2007" i="9"/>
  <c r="D2007" i="9"/>
  <c r="C2007" i="9"/>
  <c r="B2007" i="9"/>
  <c r="G2006" i="9"/>
  <c r="F2006" i="9"/>
  <c r="E2006" i="9"/>
  <c r="D2006" i="9"/>
  <c r="C2006" i="9"/>
  <c r="B2006" i="9"/>
  <c r="G2005" i="9"/>
  <c r="F2005" i="9"/>
  <c r="E2005" i="9"/>
  <c r="D2005" i="9"/>
  <c r="C2005" i="9"/>
  <c r="B2005" i="9"/>
  <c r="G2004" i="9"/>
  <c r="F2004" i="9"/>
  <c r="E2004" i="9"/>
  <c r="D2004" i="9"/>
  <c r="C2004" i="9"/>
  <c r="B2004" i="9"/>
  <c r="G2003" i="9"/>
  <c r="F2003" i="9"/>
  <c r="E2003" i="9"/>
  <c r="D2003" i="9"/>
  <c r="C2003" i="9"/>
  <c r="B2003" i="9"/>
  <c r="G2002" i="9"/>
  <c r="F2002" i="9"/>
  <c r="E2002" i="9"/>
  <c r="D2002" i="9"/>
  <c r="C2002" i="9"/>
  <c r="B2002" i="9"/>
  <c r="U2002" i="9" s="1"/>
  <c r="G2001" i="9"/>
  <c r="F2001" i="9"/>
  <c r="E2001" i="9"/>
  <c r="D2001" i="9"/>
  <c r="C2001" i="9"/>
  <c r="B2001" i="9"/>
  <c r="G2000" i="9"/>
  <c r="F2000" i="9"/>
  <c r="E2000" i="9"/>
  <c r="D2000" i="9"/>
  <c r="C2000" i="9"/>
  <c r="B2000" i="9"/>
  <c r="G1999" i="9"/>
  <c r="F1999" i="9"/>
  <c r="E1999" i="9"/>
  <c r="D1999" i="9"/>
  <c r="C1999" i="9"/>
  <c r="B1999" i="9"/>
  <c r="G1998" i="9"/>
  <c r="F1998" i="9"/>
  <c r="E1998" i="9"/>
  <c r="D1998" i="9"/>
  <c r="C1998" i="9"/>
  <c r="B1998" i="9"/>
  <c r="G1997" i="9"/>
  <c r="F1997" i="9"/>
  <c r="E1997" i="9"/>
  <c r="D1997" i="9"/>
  <c r="C1997" i="9"/>
  <c r="B1997" i="9"/>
  <c r="G1996" i="9"/>
  <c r="F1996" i="9"/>
  <c r="E1996" i="9"/>
  <c r="D1996" i="9"/>
  <c r="C1996" i="9"/>
  <c r="B1996" i="9"/>
  <c r="G1995" i="9"/>
  <c r="F1995" i="9"/>
  <c r="E1995" i="9"/>
  <c r="D1995" i="9"/>
  <c r="C1995" i="9"/>
  <c r="B1995" i="9"/>
  <c r="G1994" i="9"/>
  <c r="F1994" i="9"/>
  <c r="E1994" i="9"/>
  <c r="D1994" i="9"/>
  <c r="C1994" i="9"/>
  <c r="B1994" i="9"/>
  <c r="G1993" i="9"/>
  <c r="F1993" i="9"/>
  <c r="E1993" i="9"/>
  <c r="D1993" i="9"/>
  <c r="C1993" i="9"/>
  <c r="B1993" i="9"/>
  <c r="G1992" i="9"/>
  <c r="F1992" i="9"/>
  <c r="E1992" i="9"/>
  <c r="D1992" i="9"/>
  <c r="C1992" i="9"/>
  <c r="B1992" i="9"/>
  <c r="G1991" i="9"/>
  <c r="F1991" i="9"/>
  <c r="E1991" i="9"/>
  <c r="D1991" i="9"/>
  <c r="C1991" i="9"/>
  <c r="B1991" i="9"/>
  <c r="G1990" i="9"/>
  <c r="F1990" i="9"/>
  <c r="E1990" i="9"/>
  <c r="D1990" i="9"/>
  <c r="C1990" i="9"/>
  <c r="B1990" i="9"/>
  <c r="G1989" i="9"/>
  <c r="F1989" i="9"/>
  <c r="E1989" i="9"/>
  <c r="D1989" i="9"/>
  <c r="C1989" i="9"/>
  <c r="B1989" i="9"/>
  <c r="G1988" i="9"/>
  <c r="F1988" i="9"/>
  <c r="E1988" i="9"/>
  <c r="D1988" i="9"/>
  <c r="C1988" i="9"/>
  <c r="B1988" i="9"/>
  <c r="G1987" i="9"/>
  <c r="F1987" i="9"/>
  <c r="E1987" i="9"/>
  <c r="D1987" i="9"/>
  <c r="C1987" i="9"/>
  <c r="B1987" i="9"/>
  <c r="G1986" i="9"/>
  <c r="F1986" i="9"/>
  <c r="E1986" i="9"/>
  <c r="D1986" i="9"/>
  <c r="C1986" i="9"/>
  <c r="B1986" i="9"/>
  <c r="G1985" i="9"/>
  <c r="F1985" i="9"/>
  <c r="E1985" i="9"/>
  <c r="D1985" i="9"/>
  <c r="C1985" i="9"/>
  <c r="B1985" i="9"/>
  <c r="G1984" i="9"/>
  <c r="F1984" i="9"/>
  <c r="E1984" i="9"/>
  <c r="D1984" i="9"/>
  <c r="C1984" i="9"/>
  <c r="B1984" i="9"/>
  <c r="G1983" i="9"/>
  <c r="F1983" i="9"/>
  <c r="E1983" i="9"/>
  <c r="D1983" i="9"/>
  <c r="C1983" i="9"/>
  <c r="B1983" i="9"/>
  <c r="G1982" i="9"/>
  <c r="F1982" i="9"/>
  <c r="E1982" i="9"/>
  <c r="D1982" i="9"/>
  <c r="C1982" i="9"/>
  <c r="B1982" i="9"/>
  <c r="G1981" i="9"/>
  <c r="F1981" i="9"/>
  <c r="E1981" i="9"/>
  <c r="D1981" i="9"/>
  <c r="C1981" i="9"/>
  <c r="B1981" i="9"/>
  <c r="G1980" i="9"/>
  <c r="F1980" i="9"/>
  <c r="E1980" i="9"/>
  <c r="D1980" i="9"/>
  <c r="C1980" i="9"/>
  <c r="B1980" i="9"/>
  <c r="G1979" i="9"/>
  <c r="F1979" i="9"/>
  <c r="E1979" i="9"/>
  <c r="D1979" i="9"/>
  <c r="C1979" i="9"/>
  <c r="B1979" i="9"/>
  <c r="G1978" i="9"/>
  <c r="F1978" i="9"/>
  <c r="E1978" i="9"/>
  <c r="D1978" i="9"/>
  <c r="C1978" i="9"/>
  <c r="B1978" i="9"/>
  <c r="G1977" i="9"/>
  <c r="F1977" i="9"/>
  <c r="E1977" i="9"/>
  <c r="D1977" i="9"/>
  <c r="C1977" i="9"/>
  <c r="B1977" i="9"/>
  <c r="G1976" i="9"/>
  <c r="F1976" i="9"/>
  <c r="E1976" i="9"/>
  <c r="D1976" i="9"/>
  <c r="C1976" i="9"/>
  <c r="B1976" i="9"/>
  <c r="G1975" i="9"/>
  <c r="F1975" i="9"/>
  <c r="E1975" i="9"/>
  <c r="D1975" i="9"/>
  <c r="C1975" i="9"/>
  <c r="B1975" i="9"/>
  <c r="G1974" i="9"/>
  <c r="F1974" i="9"/>
  <c r="E1974" i="9"/>
  <c r="D1974" i="9"/>
  <c r="C1974" i="9"/>
  <c r="B1974" i="9"/>
  <c r="G1973" i="9"/>
  <c r="F1973" i="9"/>
  <c r="E1973" i="9"/>
  <c r="D1973" i="9"/>
  <c r="C1973" i="9"/>
  <c r="B1973" i="9"/>
  <c r="G1972" i="9"/>
  <c r="F1972" i="9"/>
  <c r="E1972" i="9"/>
  <c r="D1972" i="9"/>
  <c r="C1972" i="9"/>
  <c r="B1972" i="9"/>
  <c r="G1971" i="9"/>
  <c r="F1971" i="9"/>
  <c r="E1971" i="9"/>
  <c r="D1971" i="9"/>
  <c r="C1971" i="9"/>
  <c r="B1971" i="9"/>
  <c r="U1971" i="9" s="1"/>
  <c r="G1970" i="9"/>
  <c r="F1970" i="9"/>
  <c r="E1970" i="9"/>
  <c r="D1970" i="9"/>
  <c r="C1970" i="9"/>
  <c r="B1970" i="9"/>
  <c r="U1970" i="9" s="1"/>
  <c r="G1969" i="9"/>
  <c r="F1969" i="9"/>
  <c r="E1969" i="9"/>
  <c r="D1969" i="9"/>
  <c r="C1969" i="9"/>
  <c r="B1969" i="9"/>
  <c r="G1968" i="9"/>
  <c r="F1968" i="9"/>
  <c r="E1968" i="9"/>
  <c r="D1968" i="9"/>
  <c r="C1968" i="9"/>
  <c r="B1968" i="9"/>
  <c r="G1967" i="9"/>
  <c r="F1967" i="9"/>
  <c r="E1967" i="9"/>
  <c r="D1967" i="9"/>
  <c r="C1967" i="9"/>
  <c r="B1967" i="9"/>
  <c r="G1966" i="9"/>
  <c r="F1966" i="9"/>
  <c r="E1966" i="9"/>
  <c r="D1966" i="9"/>
  <c r="C1966" i="9"/>
  <c r="B1966" i="9"/>
  <c r="G1965" i="9"/>
  <c r="F1965" i="9"/>
  <c r="E1965" i="9"/>
  <c r="D1965" i="9"/>
  <c r="C1965" i="9"/>
  <c r="B1965" i="9"/>
  <c r="G1964" i="9"/>
  <c r="F1964" i="9"/>
  <c r="E1964" i="9"/>
  <c r="D1964" i="9"/>
  <c r="C1964" i="9"/>
  <c r="B1964" i="9"/>
  <c r="G1963" i="9"/>
  <c r="F1963" i="9"/>
  <c r="E1963" i="9"/>
  <c r="D1963" i="9"/>
  <c r="C1963" i="9"/>
  <c r="B1963" i="9"/>
  <c r="G1962" i="9"/>
  <c r="F1962" i="9"/>
  <c r="E1962" i="9"/>
  <c r="D1962" i="9"/>
  <c r="C1962" i="9"/>
  <c r="B1962" i="9"/>
  <c r="G1961" i="9"/>
  <c r="F1961" i="9"/>
  <c r="E1961" i="9"/>
  <c r="D1961" i="9"/>
  <c r="C1961" i="9"/>
  <c r="B1961" i="9"/>
  <c r="G1960" i="9"/>
  <c r="F1960" i="9"/>
  <c r="E1960" i="9"/>
  <c r="D1960" i="9"/>
  <c r="C1960" i="9"/>
  <c r="B1960" i="9"/>
  <c r="G1959" i="9"/>
  <c r="F1959" i="9"/>
  <c r="E1959" i="9"/>
  <c r="D1959" i="9"/>
  <c r="C1959" i="9"/>
  <c r="B1959" i="9"/>
  <c r="G1958" i="9"/>
  <c r="F1958" i="9"/>
  <c r="E1958" i="9"/>
  <c r="D1958" i="9"/>
  <c r="C1958" i="9"/>
  <c r="B1958" i="9"/>
  <c r="G1957" i="9"/>
  <c r="F1957" i="9"/>
  <c r="E1957" i="9"/>
  <c r="D1957" i="9"/>
  <c r="C1957" i="9"/>
  <c r="B1957" i="9"/>
  <c r="G1956" i="9"/>
  <c r="F1956" i="9"/>
  <c r="E1956" i="9"/>
  <c r="D1956" i="9"/>
  <c r="C1956" i="9"/>
  <c r="B1956" i="9"/>
  <c r="G1955" i="9"/>
  <c r="F1955" i="9"/>
  <c r="E1955" i="9"/>
  <c r="D1955" i="9"/>
  <c r="C1955" i="9"/>
  <c r="B1955" i="9"/>
  <c r="G1954" i="9"/>
  <c r="F1954" i="9"/>
  <c r="E1954" i="9"/>
  <c r="D1954" i="9"/>
  <c r="C1954" i="9"/>
  <c r="B1954" i="9"/>
  <c r="G1953" i="9"/>
  <c r="F1953" i="9"/>
  <c r="E1953" i="9"/>
  <c r="D1953" i="9"/>
  <c r="C1953" i="9"/>
  <c r="B1953" i="9"/>
  <c r="G1952" i="9"/>
  <c r="F1952" i="9"/>
  <c r="E1952" i="9"/>
  <c r="D1952" i="9"/>
  <c r="C1952" i="9"/>
  <c r="B1952" i="9"/>
  <c r="G1951" i="9"/>
  <c r="F1951" i="9"/>
  <c r="E1951" i="9"/>
  <c r="D1951" i="9"/>
  <c r="C1951" i="9"/>
  <c r="B1951" i="9"/>
  <c r="G1950" i="9"/>
  <c r="F1950" i="9"/>
  <c r="E1950" i="9"/>
  <c r="D1950" i="9"/>
  <c r="C1950" i="9"/>
  <c r="B1950" i="9"/>
  <c r="G1949" i="9"/>
  <c r="F1949" i="9"/>
  <c r="E1949" i="9"/>
  <c r="D1949" i="9"/>
  <c r="C1949" i="9"/>
  <c r="B1949" i="9"/>
  <c r="G1948" i="9"/>
  <c r="F1948" i="9"/>
  <c r="E1948" i="9"/>
  <c r="D1948" i="9"/>
  <c r="C1948" i="9"/>
  <c r="B1948" i="9"/>
  <c r="G1947" i="9"/>
  <c r="F1947" i="9"/>
  <c r="E1947" i="9"/>
  <c r="D1947" i="9"/>
  <c r="C1947" i="9"/>
  <c r="B1947" i="9"/>
  <c r="G1946" i="9"/>
  <c r="F1946" i="9"/>
  <c r="E1946" i="9"/>
  <c r="D1946" i="9"/>
  <c r="C1946" i="9"/>
  <c r="B1946" i="9"/>
  <c r="G1945" i="9"/>
  <c r="F1945" i="9"/>
  <c r="E1945" i="9"/>
  <c r="D1945" i="9"/>
  <c r="C1945" i="9"/>
  <c r="B1945" i="9"/>
  <c r="G1944" i="9"/>
  <c r="F1944" i="9"/>
  <c r="E1944" i="9"/>
  <c r="D1944" i="9"/>
  <c r="C1944" i="9"/>
  <c r="B1944" i="9"/>
  <c r="G1943" i="9"/>
  <c r="F1943" i="9"/>
  <c r="E1943" i="9"/>
  <c r="D1943" i="9"/>
  <c r="C1943" i="9"/>
  <c r="B1943" i="9"/>
  <c r="G1942" i="9"/>
  <c r="F1942" i="9"/>
  <c r="E1942" i="9"/>
  <c r="D1942" i="9"/>
  <c r="C1942" i="9"/>
  <c r="B1942" i="9"/>
  <c r="G1941" i="9"/>
  <c r="F1941" i="9"/>
  <c r="E1941" i="9"/>
  <c r="D1941" i="9"/>
  <c r="C1941" i="9"/>
  <c r="B1941" i="9"/>
  <c r="G1940" i="9"/>
  <c r="F1940" i="9"/>
  <c r="E1940" i="9"/>
  <c r="D1940" i="9"/>
  <c r="C1940" i="9"/>
  <c r="B1940" i="9"/>
  <c r="G1939" i="9"/>
  <c r="F1939" i="9"/>
  <c r="E1939" i="9"/>
  <c r="D1939" i="9"/>
  <c r="C1939" i="9"/>
  <c r="B1939" i="9"/>
  <c r="G1938" i="9"/>
  <c r="F1938" i="9"/>
  <c r="E1938" i="9"/>
  <c r="D1938" i="9"/>
  <c r="C1938" i="9"/>
  <c r="B1938" i="9"/>
  <c r="U1938" i="9" s="1"/>
  <c r="G1937" i="9"/>
  <c r="F1937" i="9"/>
  <c r="E1937" i="9"/>
  <c r="D1937" i="9"/>
  <c r="C1937" i="9"/>
  <c r="B1937" i="9"/>
  <c r="G1936" i="9"/>
  <c r="F1936" i="9"/>
  <c r="E1936" i="9"/>
  <c r="D1936" i="9"/>
  <c r="C1936" i="9"/>
  <c r="B1936" i="9"/>
  <c r="G1935" i="9"/>
  <c r="F1935" i="9"/>
  <c r="E1935" i="9"/>
  <c r="D1935" i="9"/>
  <c r="C1935" i="9"/>
  <c r="B1935" i="9"/>
  <c r="G1934" i="9"/>
  <c r="F1934" i="9"/>
  <c r="E1934" i="9"/>
  <c r="D1934" i="9"/>
  <c r="C1934" i="9"/>
  <c r="B1934" i="9"/>
  <c r="G1933" i="9"/>
  <c r="F1933" i="9"/>
  <c r="E1933" i="9"/>
  <c r="D1933" i="9"/>
  <c r="C1933" i="9"/>
  <c r="B1933" i="9"/>
  <c r="G1932" i="9"/>
  <c r="F1932" i="9"/>
  <c r="E1932" i="9"/>
  <c r="D1932" i="9"/>
  <c r="C1932" i="9"/>
  <c r="B1932" i="9"/>
  <c r="G1931" i="9"/>
  <c r="F1931" i="9"/>
  <c r="E1931" i="9"/>
  <c r="D1931" i="9"/>
  <c r="C1931" i="9"/>
  <c r="B1931" i="9"/>
  <c r="G1930" i="9"/>
  <c r="F1930" i="9"/>
  <c r="E1930" i="9"/>
  <c r="D1930" i="9"/>
  <c r="C1930" i="9"/>
  <c r="B1930" i="9"/>
  <c r="G1929" i="9"/>
  <c r="F1929" i="9"/>
  <c r="E1929" i="9"/>
  <c r="D1929" i="9"/>
  <c r="C1929" i="9"/>
  <c r="B1929" i="9"/>
  <c r="G1928" i="9"/>
  <c r="F1928" i="9"/>
  <c r="E1928" i="9"/>
  <c r="D1928" i="9"/>
  <c r="C1928" i="9"/>
  <c r="B1928" i="9"/>
  <c r="G1927" i="9"/>
  <c r="F1927" i="9"/>
  <c r="E1927" i="9"/>
  <c r="D1927" i="9"/>
  <c r="C1927" i="9"/>
  <c r="B1927" i="9"/>
  <c r="G1926" i="9"/>
  <c r="F1926" i="9"/>
  <c r="E1926" i="9"/>
  <c r="D1926" i="9"/>
  <c r="C1926" i="9"/>
  <c r="B1926" i="9"/>
  <c r="G1925" i="9"/>
  <c r="F1925" i="9"/>
  <c r="E1925" i="9"/>
  <c r="D1925" i="9"/>
  <c r="C1925" i="9"/>
  <c r="B1925" i="9"/>
  <c r="G1924" i="9"/>
  <c r="F1924" i="9"/>
  <c r="E1924" i="9"/>
  <c r="D1924" i="9"/>
  <c r="C1924" i="9"/>
  <c r="B1924" i="9"/>
  <c r="G1923" i="9"/>
  <c r="F1923" i="9"/>
  <c r="E1923" i="9"/>
  <c r="D1923" i="9"/>
  <c r="C1923" i="9"/>
  <c r="B1923" i="9"/>
  <c r="G1922" i="9"/>
  <c r="F1922" i="9"/>
  <c r="E1922" i="9"/>
  <c r="D1922" i="9"/>
  <c r="C1922" i="9"/>
  <c r="B1922" i="9"/>
  <c r="G1921" i="9"/>
  <c r="F1921" i="9"/>
  <c r="E1921" i="9"/>
  <c r="D1921" i="9"/>
  <c r="C1921" i="9"/>
  <c r="B1921" i="9"/>
  <c r="G1920" i="9"/>
  <c r="F1920" i="9"/>
  <c r="E1920" i="9"/>
  <c r="D1920" i="9"/>
  <c r="C1920" i="9"/>
  <c r="B1920" i="9"/>
  <c r="G1919" i="9"/>
  <c r="F1919" i="9"/>
  <c r="E1919" i="9"/>
  <c r="D1919" i="9"/>
  <c r="C1919" i="9"/>
  <c r="B1919" i="9"/>
  <c r="G1918" i="9"/>
  <c r="F1918" i="9"/>
  <c r="E1918" i="9"/>
  <c r="D1918" i="9"/>
  <c r="C1918" i="9"/>
  <c r="B1918" i="9"/>
  <c r="G1917" i="9"/>
  <c r="F1917" i="9"/>
  <c r="E1917" i="9"/>
  <c r="D1917" i="9"/>
  <c r="C1917" i="9"/>
  <c r="B1917" i="9"/>
  <c r="G1916" i="9"/>
  <c r="F1916" i="9"/>
  <c r="E1916" i="9"/>
  <c r="D1916" i="9"/>
  <c r="C1916" i="9"/>
  <c r="B1916" i="9"/>
  <c r="G1915" i="9"/>
  <c r="F1915" i="9"/>
  <c r="E1915" i="9"/>
  <c r="D1915" i="9"/>
  <c r="C1915" i="9"/>
  <c r="B1915" i="9"/>
  <c r="G1914" i="9"/>
  <c r="F1914" i="9"/>
  <c r="E1914" i="9"/>
  <c r="D1914" i="9"/>
  <c r="C1914" i="9"/>
  <c r="B1914" i="9"/>
  <c r="G1913" i="9"/>
  <c r="F1913" i="9"/>
  <c r="E1913" i="9"/>
  <c r="D1913" i="9"/>
  <c r="C1913" i="9"/>
  <c r="B1913" i="9"/>
  <c r="G1912" i="9"/>
  <c r="F1912" i="9"/>
  <c r="E1912" i="9"/>
  <c r="D1912" i="9"/>
  <c r="C1912" i="9"/>
  <c r="B1912" i="9"/>
  <c r="G1911" i="9"/>
  <c r="F1911" i="9"/>
  <c r="E1911" i="9"/>
  <c r="D1911" i="9"/>
  <c r="C1911" i="9"/>
  <c r="B1911" i="9"/>
  <c r="G1910" i="9"/>
  <c r="F1910" i="9"/>
  <c r="E1910" i="9"/>
  <c r="D1910" i="9"/>
  <c r="C1910" i="9"/>
  <c r="B1910" i="9"/>
  <c r="G1909" i="9"/>
  <c r="F1909" i="9"/>
  <c r="E1909" i="9"/>
  <c r="D1909" i="9"/>
  <c r="C1909" i="9"/>
  <c r="B1909" i="9"/>
  <c r="G1908" i="9"/>
  <c r="F1908" i="9"/>
  <c r="E1908" i="9"/>
  <c r="D1908" i="9"/>
  <c r="C1908" i="9"/>
  <c r="B1908" i="9"/>
  <c r="G1907" i="9"/>
  <c r="F1907" i="9"/>
  <c r="E1907" i="9"/>
  <c r="D1907" i="9"/>
  <c r="C1907" i="9"/>
  <c r="B1907" i="9"/>
  <c r="G1906" i="9"/>
  <c r="F1906" i="9"/>
  <c r="E1906" i="9"/>
  <c r="D1906" i="9"/>
  <c r="C1906" i="9"/>
  <c r="B1906" i="9"/>
  <c r="U1906" i="9" s="1"/>
  <c r="G1905" i="9"/>
  <c r="F1905" i="9"/>
  <c r="E1905" i="9"/>
  <c r="D1905" i="9"/>
  <c r="C1905" i="9"/>
  <c r="B1905" i="9"/>
  <c r="G1904" i="9"/>
  <c r="F1904" i="9"/>
  <c r="E1904" i="9"/>
  <c r="D1904" i="9"/>
  <c r="C1904" i="9"/>
  <c r="B1904" i="9"/>
  <c r="G1903" i="9"/>
  <c r="F1903" i="9"/>
  <c r="E1903" i="9"/>
  <c r="D1903" i="9"/>
  <c r="C1903" i="9"/>
  <c r="B1903" i="9"/>
  <c r="G1902" i="9"/>
  <c r="F1902" i="9"/>
  <c r="E1902" i="9"/>
  <c r="D1902" i="9"/>
  <c r="C1902" i="9"/>
  <c r="B1902" i="9"/>
  <c r="G1901" i="9"/>
  <c r="F1901" i="9"/>
  <c r="E1901" i="9"/>
  <c r="D1901" i="9"/>
  <c r="C1901" i="9"/>
  <c r="B1901" i="9"/>
  <c r="G1900" i="9"/>
  <c r="F1900" i="9"/>
  <c r="E1900" i="9"/>
  <c r="D1900" i="9"/>
  <c r="C1900" i="9"/>
  <c r="B1900" i="9"/>
  <c r="G1899" i="9"/>
  <c r="F1899" i="9"/>
  <c r="E1899" i="9"/>
  <c r="D1899" i="9"/>
  <c r="C1899" i="9"/>
  <c r="B1899" i="9"/>
  <c r="G1898" i="9"/>
  <c r="F1898" i="9"/>
  <c r="E1898" i="9"/>
  <c r="D1898" i="9"/>
  <c r="C1898" i="9"/>
  <c r="B1898" i="9"/>
  <c r="G1897" i="9"/>
  <c r="F1897" i="9"/>
  <c r="E1897" i="9"/>
  <c r="D1897" i="9"/>
  <c r="C1897" i="9"/>
  <c r="B1897" i="9"/>
  <c r="G1896" i="9"/>
  <c r="F1896" i="9"/>
  <c r="E1896" i="9"/>
  <c r="D1896" i="9"/>
  <c r="C1896" i="9"/>
  <c r="B1896" i="9"/>
  <c r="G1895" i="9"/>
  <c r="F1895" i="9"/>
  <c r="E1895" i="9"/>
  <c r="D1895" i="9"/>
  <c r="C1895" i="9"/>
  <c r="B1895" i="9"/>
  <c r="G1894" i="9"/>
  <c r="F1894" i="9"/>
  <c r="E1894" i="9"/>
  <c r="D1894" i="9"/>
  <c r="C1894" i="9"/>
  <c r="B1894" i="9"/>
  <c r="G1893" i="9"/>
  <c r="F1893" i="9"/>
  <c r="E1893" i="9"/>
  <c r="D1893" i="9"/>
  <c r="C1893" i="9"/>
  <c r="B1893" i="9"/>
  <c r="G1892" i="9"/>
  <c r="F1892" i="9"/>
  <c r="E1892" i="9"/>
  <c r="D1892" i="9"/>
  <c r="C1892" i="9"/>
  <c r="B1892" i="9"/>
  <c r="G1891" i="9"/>
  <c r="F1891" i="9"/>
  <c r="E1891" i="9"/>
  <c r="D1891" i="9"/>
  <c r="C1891" i="9"/>
  <c r="B1891" i="9"/>
  <c r="G1890" i="9"/>
  <c r="F1890" i="9"/>
  <c r="E1890" i="9"/>
  <c r="D1890" i="9"/>
  <c r="C1890" i="9"/>
  <c r="B1890" i="9"/>
  <c r="G1889" i="9"/>
  <c r="F1889" i="9"/>
  <c r="E1889" i="9"/>
  <c r="D1889" i="9"/>
  <c r="C1889" i="9"/>
  <c r="B1889" i="9"/>
  <c r="G1888" i="9"/>
  <c r="F1888" i="9"/>
  <c r="E1888" i="9"/>
  <c r="D1888" i="9"/>
  <c r="C1888" i="9"/>
  <c r="B1888" i="9"/>
  <c r="G1887" i="9"/>
  <c r="F1887" i="9"/>
  <c r="E1887" i="9"/>
  <c r="D1887" i="9"/>
  <c r="C1887" i="9"/>
  <c r="B1887" i="9"/>
  <c r="G1886" i="9"/>
  <c r="F1886" i="9"/>
  <c r="E1886" i="9"/>
  <c r="D1886" i="9"/>
  <c r="C1886" i="9"/>
  <c r="B1886" i="9"/>
  <c r="G1885" i="9"/>
  <c r="F1885" i="9"/>
  <c r="E1885" i="9"/>
  <c r="D1885" i="9"/>
  <c r="C1885" i="9"/>
  <c r="B1885" i="9"/>
  <c r="G1884" i="9"/>
  <c r="F1884" i="9"/>
  <c r="E1884" i="9"/>
  <c r="D1884" i="9"/>
  <c r="C1884" i="9"/>
  <c r="B1884" i="9"/>
  <c r="G1883" i="9"/>
  <c r="F1883" i="9"/>
  <c r="E1883" i="9"/>
  <c r="D1883" i="9"/>
  <c r="C1883" i="9"/>
  <c r="B1883" i="9"/>
  <c r="G1882" i="9"/>
  <c r="F1882" i="9"/>
  <c r="E1882" i="9"/>
  <c r="D1882" i="9"/>
  <c r="C1882" i="9"/>
  <c r="B1882" i="9"/>
  <c r="G1881" i="9"/>
  <c r="F1881" i="9"/>
  <c r="E1881" i="9"/>
  <c r="D1881" i="9"/>
  <c r="C1881" i="9"/>
  <c r="B1881" i="9"/>
  <c r="G1880" i="9"/>
  <c r="F1880" i="9"/>
  <c r="E1880" i="9"/>
  <c r="D1880" i="9"/>
  <c r="C1880" i="9"/>
  <c r="B1880" i="9"/>
  <c r="G1879" i="9"/>
  <c r="F1879" i="9"/>
  <c r="E1879" i="9"/>
  <c r="D1879" i="9"/>
  <c r="C1879" i="9"/>
  <c r="B1879" i="9"/>
  <c r="G1878" i="9"/>
  <c r="F1878" i="9"/>
  <c r="E1878" i="9"/>
  <c r="D1878" i="9"/>
  <c r="C1878" i="9"/>
  <c r="B1878" i="9"/>
  <c r="G1877" i="9"/>
  <c r="F1877" i="9"/>
  <c r="E1877" i="9"/>
  <c r="D1877" i="9"/>
  <c r="C1877" i="9"/>
  <c r="B1877" i="9"/>
  <c r="G1876" i="9"/>
  <c r="F1876" i="9"/>
  <c r="E1876" i="9"/>
  <c r="D1876" i="9"/>
  <c r="C1876" i="9"/>
  <c r="B1876" i="9"/>
  <c r="G1875" i="9"/>
  <c r="F1875" i="9"/>
  <c r="E1875" i="9"/>
  <c r="D1875" i="9"/>
  <c r="C1875" i="9"/>
  <c r="B1875" i="9"/>
  <c r="G1874" i="9"/>
  <c r="F1874" i="9"/>
  <c r="E1874" i="9"/>
  <c r="D1874" i="9"/>
  <c r="C1874" i="9"/>
  <c r="B1874" i="9"/>
  <c r="U1874" i="9" s="1"/>
  <c r="G1873" i="9"/>
  <c r="F1873" i="9"/>
  <c r="E1873" i="9"/>
  <c r="D1873" i="9"/>
  <c r="C1873" i="9"/>
  <c r="B1873" i="9"/>
  <c r="G1872" i="9"/>
  <c r="F1872" i="9"/>
  <c r="E1872" i="9"/>
  <c r="D1872" i="9"/>
  <c r="C1872" i="9"/>
  <c r="B1872" i="9"/>
  <c r="G1871" i="9"/>
  <c r="F1871" i="9"/>
  <c r="E1871" i="9"/>
  <c r="D1871" i="9"/>
  <c r="C1871" i="9"/>
  <c r="B1871" i="9"/>
  <c r="G1870" i="9"/>
  <c r="F1870" i="9"/>
  <c r="E1870" i="9"/>
  <c r="D1870" i="9"/>
  <c r="C1870" i="9"/>
  <c r="B1870" i="9"/>
  <c r="G1869" i="9"/>
  <c r="F1869" i="9"/>
  <c r="E1869" i="9"/>
  <c r="D1869" i="9"/>
  <c r="C1869" i="9"/>
  <c r="B1869" i="9"/>
  <c r="G1868" i="9"/>
  <c r="F1868" i="9"/>
  <c r="E1868" i="9"/>
  <c r="D1868" i="9"/>
  <c r="C1868" i="9"/>
  <c r="B1868" i="9"/>
  <c r="G1867" i="9"/>
  <c r="F1867" i="9"/>
  <c r="E1867" i="9"/>
  <c r="D1867" i="9"/>
  <c r="C1867" i="9"/>
  <c r="B1867" i="9"/>
  <c r="G1866" i="9"/>
  <c r="F1866" i="9"/>
  <c r="E1866" i="9"/>
  <c r="D1866" i="9"/>
  <c r="C1866" i="9"/>
  <c r="B1866" i="9"/>
  <c r="G1865" i="9"/>
  <c r="F1865" i="9"/>
  <c r="E1865" i="9"/>
  <c r="D1865" i="9"/>
  <c r="C1865" i="9"/>
  <c r="B1865" i="9"/>
  <c r="G1864" i="9"/>
  <c r="F1864" i="9"/>
  <c r="E1864" i="9"/>
  <c r="D1864" i="9"/>
  <c r="C1864" i="9"/>
  <c r="B1864" i="9"/>
  <c r="G1863" i="9"/>
  <c r="F1863" i="9"/>
  <c r="E1863" i="9"/>
  <c r="D1863" i="9"/>
  <c r="C1863" i="9"/>
  <c r="B1863" i="9"/>
  <c r="G1862" i="9"/>
  <c r="F1862" i="9"/>
  <c r="E1862" i="9"/>
  <c r="D1862" i="9"/>
  <c r="C1862" i="9"/>
  <c r="B1862" i="9"/>
  <c r="G1861" i="9"/>
  <c r="F1861" i="9"/>
  <c r="E1861" i="9"/>
  <c r="D1861" i="9"/>
  <c r="C1861" i="9"/>
  <c r="B1861" i="9"/>
  <c r="G1860" i="9"/>
  <c r="F1860" i="9"/>
  <c r="E1860" i="9"/>
  <c r="D1860" i="9"/>
  <c r="C1860" i="9"/>
  <c r="B1860" i="9"/>
  <c r="G1859" i="9"/>
  <c r="F1859" i="9"/>
  <c r="E1859" i="9"/>
  <c r="D1859" i="9"/>
  <c r="C1859" i="9"/>
  <c r="B1859" i="9"/>
  <c r="G1858" i="9"/>
  <c r="F1858" i="9"/>
  <c r="E1858" i="9"/>
  <c r="D1858" i="9"/>
  <c r="C1858" i="9"/>
  <c r="B1858" i="9"/>
  <c r="G1857" i="9"/>
  <c r="F1857" i="9"/>
  <c r="E1857" i="9"/>
  <c r="D1857" i="9"/>
  <c r="C1857" i="9"/>
  <c r="B1857" i="9"/>
  <c r="G1856" i="9"/>
  <c r="F1856" i="9"/>
  <c r="E1856" i="9"/>
  <c r="D1856" i="9"/>
  <c r="C1856" i="9"/>
  <c r="B1856" i="9"/>
  <c r="G1855" i="9"/>
  <c r="F1855" i="9"/>
  <c r="E1855" i="9"/>
  <c r="D1855" i="9"/>
  <c r="C1855" i="9"/>
  <c r="B1855" i="9"/>
  <c r="G1854" i="9"/>
  <c r="F1854" i="9"/>
  <c r="E1854" i="9"/>
  <c r="D1854" i="9"/>
  <c r="C1854" i="9"/>
  <c r="B1854" i="9"/>
  <c r="G1853" i="9"/>
  <c r="F1853" i="9"/>
  <c r="E1853" i="9"/>
  <c r="D1853" i="9"/>
  <c r="C1853" i="9"/>
  <c r="B1853" i="9"/>
  <c r="G1852" i="9"/>
  <c r="F1852" i="9"/>
  <c r="E1852" i="9"/>
  <c r="D1852" i="9"/>
  <c r="C1852" i="9"/>
  <c r="B1852" i="9"/>
  <c r="G1851" i="9"/>
  <c r="F1851" i="9"/>
  <c r="E1851" i="9"/>
  <c r="D1851" i="9"/>
  <c r="C1851" i="9"/>
  <c r="B1851" i="9"/>
  <c r="G1850" i="9"/>
  <c r="F1850" i="9"/>
  <c r="E1850" i="9"/>
  <c r="D1850" i="9"/>
  <c r="C1850" i="9"/>
  <c r="B1850" i="9"/>
  <c r="G1849" i="9"/>
  <c r="F1849" i="9"/>
  <c r="E1849" i="9"/>
  <c r="D1849" i="9"/>
  <c r="C1849" i="9"/>
  <c r="B1849" i="9"/>
  <c r="G1848" i="9"/>
  <c r="F1848" i="9"/>
  <c r="E1848" i="9"/>
  <c r="D1848" i="9"/>
  <c r="C1848" i="9"/>
  <c r="B1848" i="9"/>
  <c r="G1847" i="9"/>
  <c r="F1847" i="9"/>
  <c r="E1847" i="9"/>
  <c r="D1847" i="9"/>
  <c r="C1847" i="9"/>
  <c r="B1847" i="9"/>
  <c r="G1846" i="9"/>
  <c r="F1846" i="9"/>
  <c r="E1846" i="9"/>
  <c r="D1846" i="9"/>
  <c r="C1846" i="9"/>
  <c r="B1846" i="9"/>
  <c r="G1845" i="9"/>
  <c r="F1845" i="9"/>
  <c r="E1845" i="9"/>
  <c r="D1845" i="9"/>
  <c r="C1845" i="9"/>
  <c r="B1845" i="9"/>
  <c r="G1844" i="9"/>
  <c r="F1844" i="9"/>
  <c r="E1844" i="9"/>
  <c r="D1844" i="9"/>
  <c r="C1844" i="9"/>
  <c r="B1844" i="9"/>
  <c r="G1843" i="9"/>
  <c r="F1843" i="9"/>
  <c r="E1843" i="9"/>
  <c r="D1843" i="9"/>
  <c r="C1843" i="9"/>
  <c r="B1843" i="9"/>
  <c r="U1843" i="9" s="1"/>
  <c r="G1842" i="9"/>
  <c r="F1842" i="9"/>
  <c r="E1842" i="9"/>
  <c r="D1842" i="9"/>
  <c r="C1842" i="9"/>
  <c r="B1842" i="9"/>
  <c r="U1842" i="9" s="1"/>
  <c r="G1841" i="9"/>
  <c r="F1841" i="9"/>
  <c r="E1841" i="9"/>
  <c r="D1841" i="9"/>
  <c r="C1841" i="9"/>
  <c r="B1841" i="9"/>
  <c r="G1840" i="9"/>
  <c r="F1840" i="9"/>
  <c r="E1840" i="9"/>
  <c r="D1840" i="9"/>
  <c r="C1840" i="9"/>
  <c r="B1840" i="9"/>
  <c r="G1839" i="9"/>
  <c r="F1839" i="9"/>
  <c r="E1839" i="9"/>
  <c r="D1839" i="9"/>
  <c r="C1839" i="9"/>
  <c r="B1839" i="9"/>
  <c r="G1838" i="9"/>
  <c r="F1838" i="9"/>
  <c r="E1838" i="9"/>
  <c r="D1838" i="9"/>
  <c r="C1838" i="9"/>
  <c r="B1838" i="9"/>
  <c r="G1837" i="9"/>
  <c r="F1837" i="9"/>
  <c r="E1837" i="9"/>
  <c r="D1837" i="9"/>
  <c r="C1837" i="9"/>
  <c r="B1837" i="9"/>
  <c r="G1836" i="9"/>
  <c r="F1836" i="9"/>
  <c r="E1836" i="9"/>
  <c r="D1836" i="9"/>
  <c r="C1836" i="9"/>
  <c r="B1836" i="9"/>
  <c r="G1835" i="9"/>
  <c r="F1835" i="9"/>
  <c r="E1835" i="9"/>
  <c r="D1835" i="9"/>
  <c r="C1835" i="9"/>
  <c r="B1835" i="9"/>
  <c r="G1834" i="9"/>
  <c r="F1834" i="9"/>
  <c r="E1834" i="9"/>
  <c r="D1834" i="9"/>
  <c r="C1834" i="9"/>
  <c r="B1834" i="9"/>
  <c r="G1833" i="9"/>
  <c r="F1833" i="9"/>
  <c r="E1833" i="9"/>
  <c r="D1833" i="9"/>
  <c r="C1833" i="9"/>
  <c r="B1833" i="9"/>
  <c r="G1832" i="9"/>
  <c r="F1832" i="9"/>
  <c r="E1832" i="9"/>
  <c r="D1832" i="9"/>
  <c r="C1832" i="9"/>
  <c r="B1832" i="9"/>
  <c r="G1831" i="9"/>
  <c r="F1831" i="9"/>
  <c r="E1831" i="9"/>
  <c r="D1831" i="9"/>
  <c r="C1831" i="9"/>
  <c r="B1831" i="9"/>
  <c r="G1830" i="9"/>
  <c r="F1830" i="9"/>
  <c r="E1830" i="9"/>
  <c r="D1830" i="9"/>
  <c r="C1830" i="9"/>
  <c r="B1830" i="9"/>
  <c r="G1829" i="9"/>
  <c r="F1829" i="9"/>
  <c r="E1829" i="9"/>
  <c r="D1829" i="9"/>
  <c r="C1829" i="9"/>
  <c r="B1829" i="9"/>
  <c r="G1828" i="9"/>
  <c r="F1828" i="9"/>
  <c r="E1828" i="9"/>
  <c r="D1828" i="9"/>
  <c r="C1828" i="9"/>
  <c r="B1828" i="9"/>
  <c r="G1827" i="9"/>
  <c r="F1827" i="9"/>
  <c r="E1827" i="9"/>
  <c r="D1827" i="9"/>
  <c r="C1827" i="9"/>
  <c r="B1827" i="9"/>
  <c r="G1826" i="9"/>
  <c r="F1826" i="9"/>
  <c r="E1826" i="9"/>
  <c r="D1826" i="9"/>
  <c r="C1826" i="9"/>
  <c r="B1826" i="9"/>
  <c r="G1825" i="9"/>
  <c r="F1825" i="9"/>
  <c r="E1825" i="9"/>
  <c r="D1825" i="9"/>
  <c r="C1825" i="9"/>
  <c r="B1825" i="9"/>
  <c r="G1824" i="9"/>
  <c r="F1824" i="9"/>
  <c r="E1824" i="9"/>
  <c r="D1824" i="9"/>
  <c r="C1824" i="9"/>
  <c r="B1824" i="9"/>
  <c r="G1823" i="9"/>
  <c r="F1823" i="9"/>
  <c r="E1823" i="9"/>
  <c r="D1823" i="9"/>
  <c r="C1823" i="9"/>
  <c r="B1823" i="9"/>
  <c r="G1822" i="9"/>
  <c r="F1822" i="9"/>
  <c r="E1822" i="9"/>
  <c r="D1822" i="9"/>
  <c r="C1822" i="9"/>
  <c r="B1822" i="9"/>
  <c r="G1821" i="9"/>
  <c r="F1821" i="9"/>
  <c r="E1821" i="9"/>
  <c r="D1821" i="9"/>
  <c r="C1821" i="9"/>
  <c r="B1821" i="9"/>
  <c r="G1820" i="9"/>
  <c r="F1820" i="9"/>
  <c r="E1820" i="9"/>
  <c r="D1820" i="9"/>
  <c r="C1820" i="9"/>
  <c r="B1820" i="9"/>
  <c r="G1819" i="9"/>
  <c r="F1819" i="9"/>
  <c r="E1819" i="9"/>
  <c r="D1819" i="9"/>
  <c r="C1819" i="9"/>
  <c r="B1819" i="9"/>
  <c r="G1818" i="9"/>
  <c r="F1818" i="9"/>
  <c r="E1818" i="9"/>
  <c r="D1818" i="9"/>
  <c r="C1818" i="9"/>
  <c r="B1818" i="9"/>
  <c r="G1817" i="9"/>
  <c r="F1817" i="9"/>
  <c r="E1817" i="9"/>
  <c r="D1817" i="9"/>
  <c r="C1817" i="9"/>
  <c r="B1817" i="9"/>
  <c r="G1816" i="9"/>
  <c r="F1816" i="9"/>
  <c r="E1816" i="9"/>
  <c r="D1816" i="9"/>
  <c r="C1816" i="9"/>
  <c r="B1816" i="9"/>
  <c r="G1815" i="9"/>
  <c r="F1815" i="9"/>
  <c r="E1815" i="9"/>
  <c r="D1815" i="9"/>
  <c r="C1815" i="9"/>
  <c r="B1815" i="9"/>
  <c r="G1814" i="9"/>
  <c r="F1814" i="9"/>
  <c r="E1814" i="9"/>
  <c r="D1814" i="9"/>
  <c r="C1814" i="9"/>
  <c r="B1814" i="9"/>
  <c r="G1813" i="9"/>
  <c r="F1813" i="9"/>
  <c r="E1813" i="9"/>
  <c r="D1813" i="9"/>
  <c r="C1813" i="9"/>
  <c r="B1813" i="9"/>
  <c r="G1812" i="9"/>
  <c r="F1812" i="9"/>
  <c r="E1812" i="9"/>
  <c r="D1812" i="9"/>
  <c r="C1812" i="9"/>
  <c r="B1812" i="9"/>
  <c r="G1811" i="9"/>
  <c r="F1811" i="9"/>
  <c r="E1811" i="9"/>
  <c r="D1811" i="9"/>
  <c r="C1811" i="9"/>
  <c r="B1811" i="9"/>
  <c r="G1810" i="9"/>
  <c r="F1810" i="9"/>
  <c r="E1810" i="9"/>
  <c r="D1810" i="9"/>
  <c r="C1810" i="9"/>
  <c r="B1810" i="9"/>
  <c r="U1810" i="9" s="1"/>
  <c r="G1809" i="9"/>
  <c r="F1809" i="9"/>
  <c r="E1809" i="9"/>
  <c r="D1809" i="9"/>
  <c r="C1809" i="9"/>
  <c r="B1809" i="9"/>
  <c r="G1808" i="9"/>
  <c r="F1808" i="9"/>
  <c r="E1808" i="9"/>
  <c r="D1808" i="9"/>
  <c r="C1808" i="9"/>
  <c r="B1808" i="9"/>
  <c r="G1807" i="9"/>
  <c r="F1807" i="9"/>
  <c r="E1807" i="9"/>
  <c r="D1807" i="9"/>
  <c r="C1807" i="9"/>
  <c r="B1807" i="9"/>
  <c r="G1806" i="9"/>
  <c r="F1806" i="9"/>
  <c r="E1806" i="9"/>
  <c r="D1806" i="9"/>
  <c r="C1806" i="9"/>
  <c r="B1806" i="9"/>
  <c r="G1805" i="9"/>
  <c r="F1805" i="9"/>
  <c r="E1805" i="9"/>
  <c r="D1805" i="9"/>
  <c r="C1805" i="9"/>
  <c r="B1805" i="9"/>
  <c r="G1804" i="9"/>
  <c r="F1804" i="9"/>
  <c r="E1804" i="9"/>
  <c r="D1804" i="9"/>
  <c r="C1804" i="9"/>
  <c r="B1804" i="9"/>
  <c r="G1803" i="9"/>
  <c r="F1803" i="9"/>
  <c r="E1803" i="9"/>
  <c r="D1803" i="9"/>
  <c r="C1803" i="9"/>
  <c r="B1803" i="9"/>
  <c r="G1802" i="9"/>
  <c r="F1802" i="9"/>
  <c r="E1802" i="9"/>
  <c r="D1802" i="9"/>
  <c r="C1802" i="9"/>
  <c r="B1802" i="9"/>
  <c r="G1801" i="9"/>
  <c r="F1801" i="9"/>
  <c r="E1801" i="9"/>
  <c r="D1801" i="9"/>
  <c r="C1801" i="9"/>
  <c r="B1801" i="9"/>
  <c r="G1800" i="9"/>
  <c r="F1800" i="9"/>
  <c r="E1800" i="9"/>
  <c r="D1800" i="9"/>
  <c r="C1800" i="9"/>
  <c r="B1800" i="9"/>
  <c r="G1799" i="9"/>
  <c r="F1799" i="9"/>
  <c r="E1799" i="9"/>
  <c r="D1799" i="9"/>
  <c r="C1799" i="9"/>
  <c r="B1799" i="9"/>
  <c r="G1798" i="9"/>
  <c r="F1798" i="9"/>
  <c r="E1798" i="9"/>
  <c r="D1798" i="9"/>
  <c r="C1798" i="9"/>
  <c r="B1798" i="9"/>
  <c r="G1797" i="9"/>
  <c r="F1797" i="9"/>
  <c r="E1797" i="9"/>
  <c r="D1797" i="9"/>
  <c r="C1797" i="9"/>
  <c r="B1797" i="9"/>
  <c r="G1796" i="9"/>
  <c r="F1796" i="9"/>
  <c r="E1796" i="9"/>
  <c r="D1796" i="9"/>
  <c r="C1796" i="9"/>
  <c r="B1796" i="9"/>
  <c r="G1795" i="9"/>
  <c r="F1795" i="9"/>
  <c r="E1795" i="9"/>
  <c r="D1795" i="9"/>
  <c r="C1795" i="9"/>
  <c r="B1795" i="9"/>
  <c r="G1794" i="9"/>
  <c r="F1794" i="9"/>
  <c r="E1794" i="9"/>
  <c r="D1794" i="9"/>
  <c r="C1794" i="9"/>
  <c r="B1794" i="9"/>
  <c r="G1793" i="9"/>
  <c r="F1793" i="9"/>
  <c r="E1793" i="9"/>
  <c r="D1793" i="9"/>
  <c r="C1793" i="9"/>
  <c r="B1793" i="9"/>
  <c r="G1792" i="9"/>
  <c r="F1792" i="9"/>
  <c r="E1792" i="9"/>
  <c r="D1792" i="9"/>
  <c r="C1792" i="9"/>
  <c r="B1792" i="9"/>
  <c r="G1791" i="9"/>
  <c r="F1791" i="9"/>
  <c r="E1791" i="9"/>
  <c r="D1791" i="9"/>
  <c r="C1791" i="9"/>
  <c r="B1791" i="9"/>
  <c r="G1790" i="9"/>
  <c r="F1790" i="9"/>
  <c r="E1790" i="9"/>
  <c r="D1790" i="9"/>
  <c r="C1790" i="9"/>
  <c r="B1790" i="9"/>
  <c r="G1789" i="9"/>
  <c r="F1789" i="9"/>
  <c r="E1789" i="9"/>
  <c r="D1789" i="9"/>
  <c r="C1789" i="9"/>
  <c r="B1789" i="9"/>
  <c r="G1788" i="9"/>
  <c r="F1788" i="9"/>
  <c r="E1788" i="9"/>
  <c r="D1788" i="9"/>
  <c r="C1788" i="9"/>
  <c r="B1788" i="9"/>
  <c r="G1787" i="9"/>
  <c r="F1787" i="9"/>
  <c r="E1787" i="9"/>
  <c r="D1787" i="9"/>
  <c r="C1787" i="9"/>
  <c r="B1787" i="9"/>
  <c r="G1786" i="9"/>
  <c r="F1786" i="9"/>
  <c r="E1786" i="9"/>
  <c r="D1786" i="9"/>
  <c r="C1786" i="9"/>
  <c r="B1786" i="9"/>
  <c r="G1785" i="9"/>
  <c r="F1785" i="9"/>
  <c r="E1785" i="9"/>
  <c r="D1785" i="9"/>
  <c r="C1785" i="9"/>
  <c r="B1785" i="9"/>
  <c r="G1784" i="9"/>
  <c r="F1784" i="9"/>
  <c r="E1784" i="9"/>
  <c r="D1784" i="9"/>
  <c r="C1784" i="9"/>
  <c r="B1784" i="9"/>
  <c r="G1783" i="9"/>
  <c r="F1783" i="9"/>
  <c r="E1783" i="9"/>
  <c r="D1783" i="9"/>
  <c r="C1783" i="9"/>
  <c r="B1783" i="9"/>
  <c r="G1782" i="9"/>
  <c r="F1782" i="9"/>
  <c r="E1782" i="9"/>
  <c r="D1782" i="9"/>
  <c r="C1782" i="9"/>
  <c r="B1782" i="9"/>
  <c r="G1781" i="9"/>
  <c r="F1781" i="9"/>
  <c r="E1781" i="9"/>
  <c r="D1781" i="9"/>
  <c r="C1781" i="9"/>
  <c r="B1781" i="9"/>
  <c r="G1780" i="9"/>
  <c r="F1780" i="9"/>
  <c r="E1780" i="9"/>
  <c r="D1780" i="9"/>
  <c r="C1780" i="9"/>
  <c r="B1780" i="9"/>
  <c r="G1779" i="9"/>
  <c r="F1779" i="9"/>
  <c r="E1779" i="9"/>
  <c r="D1779" i="9"/>
  <c r="C1779" i="9"/>
  <c r="B1779" i="9"/>
  <c r="G1778" i="9"/>
  <c r="F1778" i="9"/>
  <c r="E1778" i="9"/>
  <c r="D1778" i="9"/>
  <c r="C1778" i="9"/>
  <c r="B1778" i="9"/>
  <c r="U1778" i="9" s="1"/>
  <c r="G1777" i="9"/>
  <c r="F1777" i="9"/>
  <c r="E1777" i="9"/>
  <c r="D1777" i="9"/>
  <c r="C1777" i="9"/>
  <c r="B1777" i="9"/>
  <c r="G1776" i="9"/>
  <c r="F1776" i="9"/>
  <c r="E1776" i="9"/>
  <c r="D1776" i="9"/>
  <c r="C1776" i="9"/>
  <c r="B1776" i="9"/>
  <c r="G1775" i="9"/>
  <c r="F1775" i="9"/>
  <c r="E1775" i="9"/>
  <c r="D1775" i="9"/>
  <c r="C1775" i="9"/>
  <c r="B1775" i="9"/>
  <c r="G1774" i="9"/>
  <c r="F1774" i="9"/>
  <c r="E1774" i="9"/>
  <c r="D1774" i="9"/>
  <c r="C1774" i="9"/>
  <c r="B1774" i="9"/>
  <c r="G1773" i="9"/>
  <c r="F1773" i="9"/>
  <c r="E1773" i="9"/>
  <c r="D1773" i="9"/>
  <c r="C1773" i="9"/>
  <c r="B1773" i="9"/>
  <c r="G1772" i="9"/>
  <c r="F1772" i="9"/>
  <c r="E1772" i="9"/>
  <c r="D1772" i="9"/>
  <c r="C1772" i="9"/>
  <c r="B1772" i="9"/>
  <c r="G1771" i="9"/>
  <c r="F1771" i="9"/>
  <c r="E1771" i="9"/>
  <c r="D1771" i="9"/>
  <c r="C1771" i="9"/>
  <c r="B1771" i="9"/>
  <c r="G1770" i="9"/>
  <c r="F1770" i="9"/>
  <c r="E1770" i="9"/>
  <c r="D1770" i="9"/>
  <c r="C1770" i="9"/>
  <c r="B1770" i="9"/>
  <c r="G1769" i="9"/>
  <c r="F1769" i="9"/>
  <c r="E1769" i="9"/>
  <c r="D1769" i="9"/>
  <c r="C1769" i="9"/>
  <c r="B1769" i="9"/>
  <c r="G1768" i="9"/>
  <c r="F1768" i="9"/>
  <c r="E1768" i="9"/>
  <c r="D1768" i="9"/>
  <c r="C1768" i="9"/>
  <c r="B1768" i="9"/>
  <c r="G1767" i="9"/>
  <c r="F1767" i="9"/>
  <c r="E1767" i="9"/>
  <c r="D1767" i="9"/>
  <c r="C1767" i="9"/>
  <c r="B1767" i="9"/>
  <c r="G1766" i="9"/>
  <c r="F1766" i="9"/>
  <c r="E1766" i="9"/>
  <c r="D1766" i="9"/>
  <c r="C1766" i="9"/>
  <c r="B1766" i="9"/>
  <c r="G1765" i="9"/>
  <c r="F1765" i="9"/>
  <c r="E1765" i="9"/>
  <c r="D1765" i="9"/>
  <c r="C1765" i="9"/>
  <c r="B1765" i="9"/>
  <c r="G1764" i="9"/>
  <c r="F1764" i="9"/>
  <c r="E1764" i="9"/>
  <c r="D1764" i="9"/>
  <c r="C1764" i="9"/>
  <c r="B1764" i="9"/>
  <c r="G1763" i="9"/>
  <c r="F1763" i="9"/>
  <c r="E1763" i="9"/>
  <c r="D1763" i="9"/>
  <c r="C1763" i="9"/>
  <c r="B1763" i="9"/>
  <c r="G1762" i="9"/>
  <c r="F1762" i="9"/>
  <c r="E1762" i="9"/>
  <c r="D1762" i="9"/>
  <c r="C1762" i="9"/>
  <c r="B1762" i="9"/>
  <c r="G1761" i="9"/>
  <c r="F1761" i="9"/>
  <c r="E1761" i="9"/>
  <c r="D1761" i="9"/>
  <c r="C1761" i="9"/>
  <c r="B1761" i="9"/>
  <c r="G1760" i="9"/>
  <c r="F1760" i="9"/>
  <c r="E1760" i="9"/>
  <c r="D1760" i="9"/>
  <c r="C1760" i="9"/>
  <c r="B1760" i="9"/>
  <c r="G1759" i="9"/>
  <c r="F1759" i="9"/>
  <c r="E1759" i="9"/>
  <c r="D1759" i="9"/>
  <c r="C1759" i="9"/>
  <c r="B1759" i="9"/>
  <c r="G1758" i="9"/>
  <c r="F1758" i="9"/>
  <c r="E1758" i="9"/>
  <c r="D1758" i="9"/>
  <c r="C1758" i="9"/>
  <c r="B1758" i="9"/>
  <c r="G1757" i="9"/>
  <c r="F1757" i="9"/>
  <c r="E1757" i="9"/>
  <c r="D1757" i="9"/>
  <c r="C1757" i="9"/>
  <c r="B1757" i="9"/>
  <c r="G1756" i="9"/>
  <c r="F1756" i="9"/>
  <c r="E1756" i="9"/>
  <c r="D1756" i="9"/>
  <c r="C1756" i="9"/>
  <c r="B1756" i="9"/>
  <c r="G1755" i="9"/>
  <c r="F1755" i="9"/>
  <c r="E1755" i="9"/>
  <c r="D1755" i="9"/>
  <c r="C1755" i="9"/>
  <c r="B1755" i="9"/>
  <c r="G1754" i="9"/>
  <c r="F1754" i="9"/>
  <c r="E1754" i="9"/>
  <c r="D1754" i="9"/>
  <c r="C1754" i="9"/>
  <c r="B1754" i="9"/>
  <c r="G1753" i="9"/>
  <c r="F1753" i="9"/>
  <c r="E1753" i="9"/>
  <c r="D1753" i="9"/>
  <c r="C1753" i="9"/>
  <c r="B1753" i="9"/>
  <c r="G1752" i="9"/>
  <c r="F1752" i="9"/>
  <c r="E1752" i="9"/>
  <c r="D1752" i="9"/>
  <c r="C1752" i="9"/>
  <c r="B1752" i="9"/>
  <c r="G1751" i="9"/>
  <c r="F1751" i="9"/>
  <c r="E1751" i="9"/>
  <c r="D1751" i="9"/>
  <c r="C1751" i="9"/>
  <c r="B1751" i="9"/>
  <c r="G1750" i="9"/>
  <c r="F1750" i="9"/>
  <c r="E1750" i="9"/>
  <c r="D1750" i="9"/>
  <c r="C1750" i="9"/>
  <c r="B1750" i="9"/>
  <c r="G1749" i="9"/>
  <c r="F1749" i="9"/>
  <c r="E1749" i="9"/>
  <c r="D1749" i="9"/>
  <c r="C1749" i="9"/>
  <c r="B1749" i="9"/>
  <c r="G1748" i="9"/>
  <c r="F1748" i="9"/>
  <c r="E1748" i="9"/>
  <c r="D1748" i="9"/>
  <c r="C1748" i="9"/>
  <c r="B1748" i="9"/>
  <c r="G1747" i="9"/>
  <c r="F1747" i="9"/>
  <c r="E1747" i="9"/>
  <c r="D1747" i="9"/>
  <c r="C1747" i="9"/>
  <c r="B1747" i="9"/>
  <c r="G1746" i="9"/>
  <c r="F1746" i="9"/>
  <c r="E1746" i="9"/>
  <c r="D1746" i="9"/>
  <c r="C1746" i="9"/>
  <c r="B1746" i="9"/>
  <c r="U1746" i="9" s="1"/>
  <c r="G1745" i="9"/>
  <c r="F1745" i="9"/>
  <c r="E1745" i="9"/>
  <c r="D1745" i="9"/>
  <c r="C1745" i="9"/>
  <c r="B1745" i="9"/>
  <c r="G1744" i="9"/>
  <c r="F1744" i="9"/>
  <c r="E1744" i="9"/>
  <c r="D1744" i="9"/>
  <c r="C1744" i="9"/>
  <c r="B1744" i="9"/>
  <c r="G1743" i="9"/>
  <c r="F1743" i="9"/>
  <c r="E1743" i="9"/>
  <c r="D1743" i="9"/>
  <c r="C1743" i="9"/>
  <c r="B1743" i="9"/>
  <c r="G1742" i="9"/>
  <c r="F1742" i="9"/>
  <c r="E1742" i="9"/>
  <c r="D1742" i="9"/>
  <c r="C1742" i="9"/>
  <c r="B1742" i="9"/>
  <c r="G1741" i="9"/>
  <c r="F1741" i="9"/>
  <c r="E1741" i="9"/>
  <c r="D1741" i="9"/>
  <c r="C1741" i="9"/>
  <c r="B1741" i="9"/>
  <c r="G1740" i="9"/>
  <c r="F1740" i="9"/>
  <c r="E1740" i="9"/>
  <c r="D1740" i="9"/>
  <c r="C1740" i="9"/>
  <c r="B1740" i="9"/>
  <c r="G1739" i="9"/>
  <c r="F1739" i="9"/>
  <c r="E1739" i="9"/>
  <c r="D1739" i="9"/>
  <c r="C1739" i="9"/>
  <c r="B1739" i="9"/>
  <c r="G1738" i="9"/>
  <c r="F1738" i="9"/>
  <c r="E1738" i="9"/>
  <c r="D1738" i="9"/>
  <c r="C1738" i="9"/>
  <c r="B1738" i="9"/>
  <c r="G1737" i="9"/>
  <c r="F1737" i="9"/>
  <c r="E1737" i="9"/>
  <c r="D1737" i="9"/>
  <c r="C1737" i="9"/>
  <c r="B1737" i="9"/>
  <c r="G1736" i="9"/>
  <c r="F1736" i="9"/>
  <c r="E1736" i="9"/>
  <c r="D1736" i="9"/>
  <c r="C1736" i="9"/>
  <c r="B1736" i="9"/>
  <c r="G1735" i="9"/>
  <c r="F1735" i="9"/>
  <c r="E1735" i="9"/>
  <c r="D1735" i="9"/>
  <c r="C1735" i="9"/>
  <c r="B1735" i="9"/>
  <c r="G1734" i="9"/>
  <c r="F1734" i="9"/>
  <c r="E1734" i="9"/>
  <c r="D1734" i="9"/>
  <c r="C1734" i="9"/>
  <c r="B1734" i="9"/>
  <c r="G1733" i="9"/>
  <c r="F1733" i="9"/>
  <c r="E1733" i="9"/>
  <c r="D1733" i="9"/>
  <c r="C1733" i="9"/>
  <c r="B1733" i="9"/>
  <c r="G1732" i="9"/>
  <c r="F1732" i="9"/>
  <c r="E1732" i="9"/>
  <c r="D1732" i="9"/>
  <c r="C1732" i="9"/>
  <c r="B1732" i="9"/>
  <c r="G1731" i="9"/>
  <c r="F1731" i="9"/>
  <c r="E1731" i="9"/>
  <c r="D1731" i="9"/>
  <c r="C1731" i="9"/>
  <c r="B1731" i="9"/>
  <c r="G1730" i="9"/>
  <c r="F1730" i="9"/>
  <c r="E1730" i="9"/>
  <c r="D1730" i="9"/>
  <c r="C1730" i="9"/>
  <c r="B1730" i="9"/>
  <c r="G1729" i="9"/>
  <c r="F1729" i="9"/>
  <c r="E1729" i="9"/>
  <c r="D1729" i="9"/>
  <c r="C1729" i="9"/>
  <c r="B1729" i="9"/>
  <c r="G1728" i="9"/>
  <c r="F1728" i="9"/>
  <c r="E1728" i="9"/>
  <c r="D1728" i="9"/>
  <c r="C1728" i="9"/>
  <c r="B1728" i="9"/>
  <c r="G1727" i="9"/>
  <c r="F1727" i="9"/>
  <c r="E1727" i="9"/>
  <c r="D1727" i="9"/>
  <c r="C1727" i="9"/>
  <c r="B1727" i="9"/>
  <c r="G1726" i="9"/>
  <c r="F1726" i="9"/>
  <c r="E1726" i="9"/>
  <c r="D1726" i="9"/>
  <c r="C1726" i="9"/>
  <c r="B1726" i="9"/>
  <c r="G1725" i="9"/>
  <c r="F1725" i="9"/>
  <c r="E1725" i="9"/>
  <c r="D1725" i="9"/>
  <c r="C1725" i="9"/>
  <c r="B1725" i="9"/>
  <c r="G1724" i="9"/>
  <c r="F1724" i="9"/>
  <c r="E1724" i="9"/>
  <c r="D1724" i="9"/>
  <c r="C1724" i="9"/>
  <c r="B1724" i="9"/>
  <c r="G1723" i="9"/>
  <c r="F1723" i="9"/>
  <c r="E1723" i="9"/>
  <c r="D1723" i="9"/>
  <c r="C1723" i="9"/>
  <c r="B1723" i="9"/>
  <c r="G1722" i="9"/>
  <c r="F1722" i="9"/>
  <c r="E1722" i="9"/>
  <c r="D1722" i="9"/>
  <c r="C1722" i="9"/>
  <c r="B1722" i="9"/>
  <c r="G1721" i="9"/>
  <c r="F1721" i="9"/>
  <c r="E1721" i="9"/>
  <c r="D1721" i="9"/>
  <c r="C1721" i="9"/>
  <c r="B1721" i="9"/>
  <c r="G1720" i="9"/>
  <c r="F1720" i="9"/>
  <c r="E1720" i="9"/>
  <c r="D1720" i="9"/>
  <c r="C1720" i="9"/>
  <c r="B1720" i="9"/>
  <c r="G1719" i="9"/>
  <c r="F1719" i="9"/>
  <c r="E1719" i="9"/>
  <c r="D1719" i="9"/>
  <c r="C1719" i="9"/>
  <c r="B1719" i="9"/>
  <c r="G1718" i="9"/>
  <c r="F1718" i="9"/>
  <c r="E1718" i="9"/>
  <c r="D1718" i="9"/>
  <c r="C1718" i="9"/>
  <c r="B1718" i="9"/>
  <c r="G1717" i="9"/>
  <c r="F1717" i="9"/>
  <c r="E1717" i="9"/>
  <c r="D1717" i="9"/>
  <c r="C1717" i="9"/>
  <c r="B1717" i="9"/>
  <c r="G1716" i="9"/>
  <c r="F1716" i="9"/>
  <c r="E1716" i="9"/>
  <c r="D1716" i="9"/>
  <c r="C1716" i="9"/>
  <c r="B1716" i="9"/>
  <c r="G1715" i="9"/>
  <c r="F1715" i="9"/>
  <c r="E1715" i="9"/>
  <c r="D1715" i="9"/>
  <c r="C1715" i="9"/>
  <c r="B1715" i="9"/>
  <c r="U1715" i="9" s="1"/>
  <c r="G1714" i="9"/>
  <c r="F1714" i="9"/>
  <c r="E1714" i="9"/>
  <c r="D1714" i="9"/>
  <c r="C1714" i="9"/>
  <c r="B1714" i="9"/>
  <c r="U1714" i="9" s="1"/>
  <c r="G1713" i="9"/>
  <c r="F1713" i="9"/>
  <c r="E1713" i="9"/>
  <c r="D1713" i="9"/>
  <c r="C1713" i="9"/>
  <c r="B1713" i="9"/>
  <c r="G1712" i="9"/>
  <c r="F1712" i="9"/>
  <c r="E1712" i="9"/>
  <c r="D1712" i="9"/>
  <c r="C1712" i="9"/>
  <c r="B1712" i="9"/>
  <c r="G1711" i="9"/>
  <c r="F1711" i="9"/>
  <c r="E1711" i="9"/>
  <c r="D1711" i="9"/>
  <c r="C1711" i="9"/>
  <c r="B1711" i="9"/>
  <c r="G1710" i="9"/>
  <c r="F1710" i="9"/>
  <c r="E1710" i="9"/>
  <c r="D1710" i="9"/>
  <c r="C1710" i="9"/>
  <c r="B1710" i="9"/>
  <c r="G1709" i="9"/>
  <c r="F1709" i="9"/>
  <c r="E1709" i="9"/>
  <c r="D1709" i="9"/>
  <c r="C1709" i="9"/>
  <c r="B1709" i="9"/>
  <c r="G1708" i="9"/>
  <c r="F1708" i="9"/>
  <c r="E1708" i="9"/>
  <c r="D1708" i="9"/>
  <c r="C1708" i="9"/>
  <c r="B1708" i="9"/>
  <c r="G1707" i="9"/>
  <c r="F1707" i="9"/>
  <c r="E1707" i="9"/>
  <c r="D1707" i="9"/>
  <c r="C1707" i="9"/>
  <c r="B1707" i="9"/>
  <c r="G1706" i="9"/>
  <c r="F1706" i="9"/>
  <c r="E1706" i="9"/>
  <c r="D1706" i="9"/>
  <c r="C1706" i="9"/>
  <c r="B1706" i="9"/>
  <c r="G1705" i="9"/>
  <c r="F1705" i="9"/>
  <c r="E1705" i="9"/>
  <c r="D1705" i="9"/>
  <c r="C1705" i="9"/>
  <c r="B1705" i="9"/>
  <c r="G1704" i="9"/>
  <c r="F1704" i="9"/>
  <c r="E1704" i="9"/>
  <c r="D1704" i="9"/>
  <c r="C1704" i="9"/>
  <c r="B1704" i="9"/>
  <c r="G1703" i="9"/>
  <c r="F1703" i="9"/>
  <c r="E1703" i="9"/>
  <c r="D1703" i="9"/>
  <c r="C1703" i="9"/>
  <c r="B1703" i="9"/>
  <c r="G1702" i="9"/>
  <c r="F1702" i="9"/>
  <c r="E1702" i="9"/>
  <c r="D1702" i="9"/>
  <c r="C1702" i="9"/>
  <c r="B1702" i="9"/>
  <c r="G1701" i="9"/>
  <c r="F1701" i="9"/>
  <c r="E1701" i="9"/>
  <c r="D1701" i="9"/>
  <c r="C1701" i="9"/>
  <c r="B1701" i="9"/>
  <c r="G1700" i="9"/>
  <c r="F1700" i="9"/>
  <c r="E1700" i="9"/>
  <c r="D1700" i="9"/>
  <c r="C1700" i="9"/>
  <c r="B1700" i="9"/>
  <c r="G1699" i="9"/>
  <c r="F1699" i="9"/>
  <c r="E1699" i="9"/>
  <c r="D1699" i="9"/>
  <c r="C1699" i="9"/>
  <c r="B1699" i="9"/>
  <c r="G1698" i="9"/>
  <c r="F1698" i="9"/>
  <c r="E1698" i="9"/>
  <c r="D1698" i="9"/>
  <c r="C1698" i="9"/>
  <c r="B1698" i="9"/>
  <c r="G1697" i="9"/>
  <c r="F1697" i="9"/>
  <c r="E1697" i="9"/>
  <c r="D1697" i="9"/>
  <c r="C1697" i="9"/>
  <c r="B1697" i="9"/>
  <c r="G1696" i="9"/>
  <c r="F1696" i="9"/>
  <c r="E1696" i="9"/>
  <c r="D1696" i="9"/>
  <c r="C1696" i="9"/>
  <c r="B1696" i="9"/>
  <c r="G1695" i="9"/>
  <c r="F1695" i="9"/>
  <c r="E1695" i="9"/>
  <c r="D1695" i="9"/>
  <c r="C1695" i="9"/>
  <c r="B1695" i="9"/>
  <c r="G1694" i="9"/>
  <c r="F1694" i="9"/>
  <c r="E1694" i="9"/>
  <c r="D1694" i="9"/>
  <c r="C1694" i="9"/>
  <c r="B1694" i="9"/>
  <c r="G1693" i="9"/>
  <c r="F1693" i="9"/>
  <c r="E1693" i="9"/>
  <c r="D1693" i="9"/>
  <c r="C1693" i="9"/>
  <c r="B1693" i="9"/>
  <c r="G1692" i="9"/>
  <c r="F1692" i="9"/>
  <c r="E1692" i="9"/>
  <c r="D1692" i="9"/>
  <c r="C1692" i="9"/>
  <c r="B1692" i="9"/>
  <c r="G1691" i="9"/>
  <c r="F1691" i="9"/>
  <c r="E1691" i="9"/>
  <c r="D1691" i="9"/>
  <c r="C1691" i="9"/>
  <c r="B1691" i="9"/>
  <c r="G1690" i="9"/>
  <c r="F1690" i="9"/>
  <c r="E1690" i="9"/>
  <c r="D1690" i="9"/>
  <c r="C1690" i="9"/>
  <c r="B1690" i="9"/>
  <c r="G1689" i="9"/>
  <c r="F1689" i="9"/>
  <c r="E1689" i="9"/>
  <c r="D1689" i="9"/>
  <c r="C1689" i="9"/>
  <c r="B1689" i="9"/>
  <c r="G1688" i="9"/>
  <c r="F1688" i="9"/>
  <c r="E1688" i="9"/>
  <c r="D1688" i="9"/>
  <c r="C1688" i="9"/>
  <c r="B1688" i="9"/>
  <c r="G1687" i="9"/>
  <c r="F1687" i="9"/>
  <c r="E1687" i="9"/>
  <c r="D1687" i="9"/>
  <c r="C1687" i="9"/>
  <c r="B1687" i="9"/>
  <c r="G1686" i="9"/>
  <c r="F1686" i="9"/>
  <c r="E1686" i="9"/>
  <c r="D1686" i="9"/>
  <c r="C1686" i="9"/>
  <c r="B1686" i="9"/>
  <c r="G1685" i="9"/>
  <c r="F1685" i="9"/>
  <c r="E1685" i="9"/>
  <c r="D1685" i="9"/>
  <c r="C1685" i="9"/>
  <c r="B1685" i="9"/>
  <c r="G1684" i="9"/>
  <c r="F1684" i="9"/>
  <c r="E1684" i="9"/>
  <c r="D1684" i="9"/>
  <c r="C1684" i="9"/>
  <c r="B1684" i="9"/>
  <c r="G1683" i="9"/>
  <c r="F1683" i="9"/>
  <c r="E1683" i="9"/>
  <c r="D1683" i="9"/>
  <c r="C1683" i="9"/>
  <c r="B1683" i="9"/>
  <c r="G1682" i="9"/>
  <c r="F1682" i="9"/>
  <c r="E1682" i="9"/>
  <c r="D1682" i="9"/>
  <c r="C1682" i="9"/>
  <c r="B1682" i="9"/>
  <c r="U1682" i="9" s="1"/>
  <c r="G1681" i="9"/>
  <c r="F1681" i="9"/>
  <c r="E1681" i="9"/>
  <c r="D1681" i="9"/>
  <c r="C1681" i="9"/>
  <c r="B1681" i="9"/>
  <c r="G1680" i="9"/>
  <c r="F1680" i="9"/>
  <c r="E1680" i="9"/>
  <c r="D1680" i="9"/>
  <c r="C1680" i="9"/>
  <c r="B1680" i="9"/>
  <c r="G1679" i="9"/>
  <c r="F1679" i="9"/>
  <c r="E1679" i="9"/>
  <c r="D1679" i="9"/>
  <c r="C1679" i="9"/>
  <c r="B1679" i="9"/>
  <c r="G1678" i="9"/>
  <c r="F1678" i="9"/>
  <c r="E1678" i="9"/>
  <c r="D1678" i="9"/>
  <c r="C1678" i="9"/>
  <c r="B1678" i="9"/>
  <c r="G1677" i="9"/>
  <c r="F1677" i="9"/>
  <c r="E1677" i="9"/>
  <c r="D1677" i="9"/>
  <c r="C1677" i="9"/>
  <c r="B1677" i="9"/>
  <c r="G1676" i="9"/>
  <c r="F1676" i="9"/>
  <c r="E1676" i="9"/>
  <c r="D1676" i="9"/>
  <c r="C1676" i="9"/>
  <c r="B1676" i="9"/>
  <c r="G1675" i="9"/>
  <c r="F1675" i="9"/>
  <c r="E1675" i="9"/>
  <c r="D1675" i="9"/>
  <c r="C1675" i="9"/>
  <c r="B1675" i="9"/>
  <c r="G1674" i="9"/>
  <c r="F1674" i="9"/>
  <c r="E1674" i="9"/>
  <c r="D1674" i="9"/>
  <c r="C1674" i="9"/>
  <c r="B1674" i="9"/>
  <c r="G1673" i="9"/>
  <c r="F1673" i="9"/>
  <c r="E1673" i="9"/>
  <c r="D1673" i="9"/>
  <c r="C1673" i="9"/>
  <c r="B1673" i="9"/>
  <c r="G1672" i="9"/>
  <c r="F1672" i="9"/>
  <c r="E1672" i="9"/>
  <c r="D1672" i="9"/>
  <c r="C1672" i="9"/>
  <c r="B1672" i="9"/>
  <c r="G1671" i="9"/>
  <c r="F1671" i="9"/>
  <c r="E1671" i="9"/>
  <c r="D1671" i="9"/>
  <c r="C1671" i="9"/>
  <c r="B1671" i="9"/>
  <c r="G1670" i="9"/>
  <c r="F1670" i="9"/>
  <c r="E1670" i="9"/>
  <c r="D1670" i="9"/>
  <c r="C1670" i="9"/>
  <c r="B1670" i="9"/>
  <c r="G1669" i="9"/>
  <c r="F1669" i="9"/>
  <c r="E1669" i="9"/>
  <c r="D1669" i="9"/>
  <c r="C1669" i="9"/>
  <c r="B1669" i="9"/>
  <c r="G1668" i="9"/>
  <c r="F1668" i="9"/>
  <c r="E1668" i="9"/>
  <c r="D1668" i="9"/>
  <c r="C1668" i="9"/>
  <c r="B1668" i="9"/>
  <c r="G1667" i="9"/>
  <c r="F1667" i="9"/>
  <c r="E1667" i="9"/>
  <c r="D1667" i="9"/>
  <c r="C1667" i="9"/>
  <c r="B1667" i="9"/>
  <c r="G1666" i="9"/>
  <c r="F1666" i="9"/>
  <c r="E1666" i="9"/>
  <c r="D1666" i="9"/>
  <c r="C1666" i="9"/>
  <c r="B1666" i="9"/>
  <c r="G1665" i="9"/>
  <c r="F1665" i="9"/>
  <c r="E1665" i="9"/>
  <c r="D1665" i="9"/>
  <c r="C1665" i="9"/>
  <c r="B1665" i="9"/>
  <c r="G1664" i="9"/>
  <c r="F1664" i="9"/>
  <c r="E1664" i="9"/>
  <c r="D1664" i="9"/>
  <c r="C1664" i="9"/>
  <c r="B1664" i="9"/>
  <c r="G1663" i="9"/>
  <c r="F1663" i="9"/>
  <c r="E1663" i="9"/>
  <c r="D1663" i="9"/>
  <c r="C1663" i="9"/>
  <c r="B1663" i="9"/>
  <c r="G1662" i="9"/>
  <c r="F1662" i="9"/>
  <c r="E1662" i="9"/>
  <c r="D1662" i="9"/>
  <c r="C1662" i="9"/>
  <c r="B1662" i="9"/>
  <c r="G1661" i="9"/>
  <c r="F1661" i="9"/>
  <c r="E1661" i="9"/>
  <c r="D1661" i="9"/>
  <c r="C1661" i="9"/>
  <c r="B1661" i="9"/>
  <c r="G1660" i="9"/>
  <c r="F1660" i="9"/>
  <c r="E1660" i="9"/>
  <c r="D1660" i="9"/>
  <c r="C1660" i="9"/>
  <c r="B1660" i="9"/>
  <c r="G1659" i="9"/>
  <c r="F1659" i="9"/>
  <c r="E1659" i="9"/>
  <c r="D1659" i="9"/>
  <c r="C1659" i="9"/>
  <c r="B1659" i="9"/>
  <c r="G1658" i="9"/>
  <c r="F1658" i="9"/>
  <c r="E1658" i="9"/>
  <c r="D1658" i="9"/>
  <c r="C1658" i="9"/>
  <c r="B1658" i="9"/>
  <c r="G1657" i="9"/>
  <c r="F1657" i="9"/>
  <c r="E1657" i="9"/>
  <c r="D1657" i="9"/>
  <c r="C1657" i="9"/>
  <c r="B1657" i="9"/>
  <c r="G1656" i="9"/>
  <c r="F1656" i="9"/>
  <c r="E1656" i="9"/>
  <c r="D1656" i="9"/>
  <c r="C1656" i="9"/>
  <c r="B1656" i="9"/>
  <c r="G1655" i="9"/>
  <c r="F1655" i="9"/>
  <c r="E1655" i="9"/>
  <c r="D1655" i="9"/>
  <c r="C1655" i="9"/>
  <c r="B1655" i="9"/>
  <c r="G1654" i="9"/>
  <c r="F1654" i="9"/>
  <c r="E1654" i="9"/>
  <c r="D1654" i="9"/>
  <c r="C1654" i="9"/>
  <c r="B1654" i="9"/>
  <c r="G1653" i="9"/>
  <c r="F1653" i="9"/>
  <c r="E1653" i="9"/>
  <c r="D1653" i="9"/>
  <c r="C1653" i="9"/>
  <c r="B1653" i="9"/>
  <c r="G1652" i="9"/>
  <c r="F1652" i="9"/>
  <c r="E1652" i="9"/>
  <c r="D1652" i="9"/>
  <c r="C1652" i="9"/>
  <c r="B1652" i="9"/>
  <c r="G1651" i="9"/>
  <c r="F1651" i="9"/>
  <c r="E1651" i="9"/>
  <c r="D1651" i="9"/>
  <c r="C1651" i="9"/>
  <c r="B1651" i="9"/>
  <c r="G1650" i="9"/>
  <c r="F1650" i="9"/>
  <c r="E1650" i="9"/>
  <c r="D1650" i="9"/>
  <c r="C1650" i="9"/>
  <c r="B1650" i="9"/>
  <c r="U1650" i="9" s="1"/>
  <c r="G1649" i="9"/>
  <c r="F1649" i="9"/>
  <c r="E1649" i="9"/>
  <c r="D1649" i="9"/>
  <c r="C1649" i="9"/>
  <c r="B1649" i="9"/>
  <c r="G1648" i="9"/>
  <c r="F1648" i="9"/>
  <c r="E1648" i="9"/>
  <c r="D1648" i="9"/>
  <c r="C1648" i="9"/>
  <c r="B1648" i="9"/>
  <c r="G1647" i="9"/>
  <c r="F1647" i="9"/>
  <c r="E1647" i="9"/>
  <c r="D1647" i="9"/>
  <c r="C1647" i="9"/>
  <c r="B1647" i="9"/>
  <c r="G1646" i="9"/>
  <c r="F1646" i="9"/>
  <c r="E1646" i="9"/>
  <c r="D1646" i="9"/>
  <c r="C1646" i="9"/>
  <c r="B1646" i="9"/>
  <c r="G1645" i="9"/>
  <c r="F1645" i="9"/>
  <c r="E1645" i="9"/>
  <c r="D1645" i="9"/>
  <c r="C1645" i="9"/>
  <c r="B1645" i="9"/>
  <c r="G1644" i="9"/>
  <c r="F1644" i="9"/>
  <c r="E1644" i="9"/>
  <c r="D1644" i="9"/>
  <c r="C1644" i="9"/>
  <c r="B1644" i="9"/>
  <c r="G1643" i="9"/>
  <c r="F1643" i="9"/>
  <c r="E1643" i="9"/>
  <c r="D1643" i="9"/>
  <c r="C1643" i="9"/>
  <c r="B1643" i="9"/>
  <c r="G1642" i="9"/>
  <c r="F1642" i="9"/>
  <c r="E1642" i="9"/>
  <c r="D1642" i="9"/>
  <c r="C1642" i="9"/>
  <c r="B1642" i="9"/>
  <c r="G1641" i="9"/>
  <c r="F1641" i="9"/>
  <c r="E1641" i="9"/>
  <c r="D1641" i="9"/>
  <c r="C1641" i="9"/>
  <c r="B1641" i="9"/>
  <c r="G1640" i="9"/>
  <c r="F1640" i="9"/>
  <c r="E1640" i="9"/>
  <c r="D1640" i="9"/>
  <c r="C1640" i="9"/>
  <c r="B1640" i="9"/>
  <c r="G1639" i="9"/>
  <c r="F1639" i="9"/>
  <c r="E1639" i="9"/>
  <c r="D1639" i="9"/>
  <c r="C1639" i="9"/>
  <c r="B1639" i="9"/>
  <c r="G1638" i="9"/>
  <c r="F1638" i="9"/>
  <c r="E1638" i="9"/>
  <c r="D1638" i="9"/>
  <c r="C1638" i="9"/>
  <c r="B1638" i="9"/>
  <c r="G1637" i="9"/>
  <c r="F1637" i="9"/>
  <c r="E1637" i="9"/>
  <c r="D1637" i="9"/>
  <c r="C1637" i="9"/>
  <c r="B1637" i="9"/>
  <c r="G1636" i="9"/>
  <c r="F1636" i="9"/>
  <c r="E1636" i="9"/>
  <c r="D1636" i="9"/>
  <c r="C1636" i="9"/>
  <c r="B1636" i="9"/>
  <c r="G1635" i="9"/>
  <c r="F1635" i="9"/>
  <c r="E1635" i="9"/>
  <c r="D1635" i="9"/>
  <c r="C1635" i="9"/>
  <c r="B1635" i="9"/>
  <c r="G1634" i="9"/>
  <c r="F1634" i="9"/>
  <c r="E1634" i="9"/>
  <c r="D1634" i="9"/>
  <c r="C1634" i="9"/>
  <c r="B1634" i="9"/>
  <c r="G1633" i="9"/>
  <c r="F1633" i="9"/>
  <c r="E1633" i="9"/>
  <c r="D1633" i="9"/>
  <c r="C1633" i="9"/>
  <c r="B1633" i="9"/>
  <c r="G1632" i="9"/>
  <c r="F1632" i="9"/>
  <c r="E1632" i="9"/>
  <c r="D1632" i="9"/>
  <c r="C1632" i="9"/>
  <c r="B1632" i="9"/>
  <c r="G1631" i="9"/>
  <c r="F1631" i="9"/>
  <c r="E1631" i="9"/>
  <c r="D1631" i="9"/>
  <c r="C1631" i="9"/>
  <c r="B1631" i="9"/>
  <c r="G1630" i="9"/>
  <c r="F1630" i="9"/>
  <c r="E1630" i="9"/>
  <c r="D1630" i="9"/>
  <c r="C1630" i="9"/>
  <c r="B1630" i="9"/>
  <c r="G1629" i="9"/>
  <c r="F1629" i="9"/>
  <c r="E1629" i="9"/>
  <c r="D1629" i="9"/>
  <c r="C1629" i="9"/>
  <c r="B1629" i="9"/>
  <c r="G1628" i="9"/>
  <c r="F1628" i="9"/>
  <c r="E1628" i="9"/>
  <c r="D1628" i="9"/>
  <c r="C1628" i="9"/>
  <c r="B1628" i="9"/>
  <c r="G1627" i="9"/>
  <c r="F1627" i="9"/>
  <c r="E1627" i="9"/>
  <c r="D1627" i="9"/>
  <c r="C1627" i="9"/>
  <c r="B1627" i="9"/>
  <c r="G1626" i="9"/>
  <c r="F1626" i="9"/>
  <c r="E1626" i="9"/>
  <c r="D1626" i="9"/>
  <c r="C1626" i="9"/>
  <c r="B1626" i="9"/>
  <c r="G1625" i="9"/>
  <c r="F1625" i="9"/>
  <c r="E1625" i="9"/>
  <c r="D1625" i="9"/>
  <c r="C1625" i="9"/>
  <c r="B1625" i="9"/>
  <c r="G1624" i="9"/>
  <c r="F1624" i="9"/>
  <c r="E1624" i="9"/>
  <c r="D1624" i="9"/>
  <c r="C1624" i="9"/>
  <c r="B1624" i="9"/>
  <c r="G1623" i="9"/>
  <c r="F1623" i="9"/>
  <c r="E1623" i="9"/>
  <c r="D1623" i="9"/>
  <c r="C1623" i="9"/>
  <c r="B1623" i="9"/>
  <c r="G1622" i="9"/>
  <c r="F1622" i="9"/>
  <c r="E1622" i="9"/>
  <c r="D1622" i="9"/>
  <c r="C1622" i="9"/>
  <c r="B1622" i="9"/>
  <c r="G1621" i="9"/>
  <c r="F1621" i="9"/>
  <c r="E1621" i="9"/>
  <c r="D1621" i="9"/>
  <c r="C1621" i="9"/>
  <c r="B1621" i="9"/>
  <c r="G1620" i="9"/>
  <c r="F1620" i="9"/>
  <c r="E1620" i="9"/>
  <c r="D1620" i="9"/>
  <c r="C1620" i="9"/>
  <c r="B1620" i="9"/>
  <c r="G1619" i="9"/>
  <c r="F1619" i="9"/>
  <c r="E1619" i="9"/>
  <c r="D1619" i="9"/>
  <c r="C1619" i="9"/>
  <c r="B1619" i="9"/>
  <c r="G1618" i="9"/>
  <c r="F1618" i="9"/>
  <c r="E1618" i="9"/>
  <c r="D1618" i="9"/>
  <c r="C1618" i="9"/>
  <c r="B1618" i="9"/>
  <c r="U1618" i="9" s="1"/>
  <c r="G1617" i="9"/>
  <c r="F1617" i="9"/>
  <c r="E1617" i="9"/>
  <c r="D1617" i="9"/>
  <c r="C1617" i="9"/>
  <c r="B1617" i="9"/>
  <c r="G1616" i="9"/>
  <c r="F1616" i="9"/>
  <c r="E1616" i="9"/>
  <c r="D1616" i="9"/>
  <c r="C1616" i="9"/>
  <c r="B1616" i="9"/>
  <c r="G1615" i="9"/>
  <c r="F1615" i="9"/>
  <c r="E1615" i="9"/>
  <c r="D1615" i="9"/>
  <c r="C1615" i="9"/>
  <c r="B1615" i="9"/>
  <c r="G1614" i="9"/>
  <c r="F1614" i="9"/>
  <c r="E1614" i="9"/>
  <c r="D1614" i="9"/>
  <c r="C1614" i="9"/>
  <c r="B1614" i="9"/>
  <c r="G1613" i="9"/>
  <c r="F1613" i="9"/>
  <c r="E1613" i="9"/>
  <c r="D1613" i="9"/>
  <c r="C1613" i="9"/>
  <c r="B1613" i="9"/>
  <c r="G1612" i="9"/>
  <c r="F1612" i="9"/>
  <c r="E1612" i="9"/>
  <c r="D1612" i="9"/>
  <c r="C1612" i="9"/>
  <c r="B1612" i="9"/>
  <c r="G1611" i="9"/>
  <c r="F1611" i="9"/>
  <c r="E1611" i="9"/>
  <c r="D1611" i="9"/>
  <c r="C1611" i="9"/>
  <c r="B1611" i="9"/>
  <c r="G1610" i="9"/>
  <c r="F1610" i="9"/>
  <c r="E1610" i="9"/>
  <c r="D1610" i="9"/>
  <c r="C1610" i="9"/>
  <c r="B1610" i="9"/>
  <c r="G1609" i="9"/>
  <c r="F1609" i="9"/>
  <c r="E1609" i="9"/>
  <c r="D1609" i="9"/>
  <c r="C1609" i="9"/>
  <c r="B1609" i="9"/>
  <c r="G1608" i="9"/>
  <c r="F1608" i="9"/>
  <c r="E1608" i="9"/>
  <c r="D1608" i="9"/>
  <c r="C1608" i="9"/>
  <c r="B1608" i="9"/>
  <c r="G1607" i="9"/>
  <c r="F1607" i="9"/>
  <c r="E1607" i="9"/>
  <c r="D1607" i="9"/>
  <c r="C1607" i="9"/>
  <c r="B1607" i="9"/>
  <c r="G1606" i="9"/>
  <c r="F1606" i="9"/>
  <c r="E1606" i="9"/>
  <c r="D1606" i="9"/>
  <c r="C1606" i="9"/>
  <c r="B1606" i="9"/>
  <c r="G1605" i="9"/>
  <c r="F1605" i="9"/>
  <c r="E1605" i="9"/>
  <c r="D1605" i="9"/>
  <c r="C1605" i="9"/>
  <c r="B1605" i="9"/>
  <c r="G1604" i="9"/>
  <c r="F1604" i="9"/>
  <c r="E1604" i="9"/>
  <c r="D1604" i="9"/>
  <c r="C1604" i="9"/>
  <c r="B1604" i="9"/>
  <c r="G1603" i="9"/>
  <c r="F1603" i="9"/>
  <c r="E1603" i="9"/>
  <c r="D1603" i="9"/>
  <c r="C1603" i="9"/>
  <c r="B1603" i="9"/>
  <c r="G1602" i="9"/>
  <c r="F1602" i="9"/>
  <c r="E1602" i="9"/>
  <c r="D1602" i="9"/>
  <c r="C1602" i="9"/>
  <c r="B1602" i="9"/>
  <c r="G1601" i="9"/>
  <c r="F1601" i="9"/>
  <c r="E1601" i="9"/>
  <c r="D1601" i="9"/>
  <c r="C1601" i="9"/>
  <c r="B1601" i="9"/>
  <c r="G1600" i="9"/>
  <c r="F1600" i="9"/>
  <c r="E1600" i="9"/>
  <c r="D1600" i="9"/>
  <c r="C1600" i="9"/>
  <c r="B1600" i="9"/>
  <c r="G1599" i="9"/>
  <c r="F1599" i="9"/>
  <c r="E1599" i="9"/>
  <c r="D1599" i="9"/>
  <c r="C1599" i="9"/>
  <c r="B1599" i="9"/>
  <c r="G1598" i="9"/>
  <c r="F1598" i="9"/>
  <c r="E1598" i="9"/>
  <c r="D1598" i="9"/>
  <c r="C1598" i="9"/>
  <c r="B1598" i="9"/>
  <c r="G1597" i="9"/>
  <c r="F1597" i="9"/>
  <c r="E1597" i="9"/>
  <c r="D1597" i="9"/>
  <c r="C1597" i="9"/>
  <c r="B1597" i="9"/>
  <c r="G1596" i="9"/>
  <c r="F1596" i="9"/>
  <c r="E1596" i="9"/>
  <c r="D1596" i="9"/>
  <c r="C1596" i="9"/>
  <c r="B1596" i="9"/>
  <c r="G1595" i="9"/>
  <c r="F1595" i="9"/>
  <c r="E1595" i="9"/>
  <c r="D1595" i="9"/>
  <c r="C1595" i="9"/>
  <c r="B1595" i="9"/>
  <c r="G1594" i="9"/>
  <c r="F1594" i="9"/>
  <c r="E1594" i="9"/>
  <c r="D1594" i="9"/>
  <c r="C1594" i="9"/>
  <c r="B1594" i="9"/>
  <c r="G1593" i="9"/>
  <c r="F1593" i="9"/>
  <c r="E1593" i="9"/>
  <c r="D1593" i="9"/>
  <c r="C1593" i="9"/>
  <c r="B1593" i="9"/>
  <c r="G1592" i="9"/>
  <c r="F1592" i="9"/>
  <c r="E1592" i="9"/>
  <c r="D1592" i="9"/>
  <c r="C1592" i="9"/>
  <c r="B1592" i="9"/>
  <c r="G1591" i="9"/>
  <c r="F1591" i="9"/>
  <c r="E1591" i="9"/>
  <c r="D1591" i="9"/>
  <c r="C1591" i="9"/>
  <c r="B1591" i="9"/>
  <c r="G1590" i="9"/>
  <c r="F1590" i="9"/>
  <c r="E1590" i="9"/>
  <c r="D1590" i="9"/>
  <c r="C1590" i="9"/>
  <c r="B1590" i="9"/>
  <c r="G1589" i="9"/>
  <c r="F1589" i="9"/>
  <c r="E1589" i="9"/>
  <c r="D1589" i="9"/>
  <c r="C1589" i="9"/>
  <c r="B1589" i="9"/>
  <c r="G1588" i="9"/>
  <c r="F1588" i="9"/>
  <c r="E1588" i="9"/>
  <c r="D1588" i="9"/>
  <c r="C1588" i="9"/>
  <c r="B1588" i="9"/>
  <c r="G1587" i="9"/>
  <c r="F1587" i="9"/>
  <c r="E1587" i="9"/>
  <c r="D1587" i="9"/>
  <c r="C1587" i="9"/>
  <c r="B1587" i="9"/>
  <c r="U1587" i="9" s="1"/>
  <c r="G1586" i="9"/>
  <c r="F1586" i="9"/>
  <c r="E1586" i="9"/>
  <c r="D1586" i="9"/>
  <c r="C1586" i="9"/>
  <c r="B1586" i="9"/>
  <c r="U1586" i="9" s="1"/>
  <c r="G1585" i="9"/>
  <c r="F1585" i="9"/>
  <c r="E1585" i="9"/>
  <c r="D1585" i="9"/>
  <c r="C1585" i="9"/>
  <c r="B1585" i="9"/>
  <c r="G1584" i="9"/>
  <c r="F1584" i="9"/>
  <c r="E1584" i="9"/>
  <c r="D1584" i="9"/>
  <c r="C1584" i="9"/>
  <c r="B1584" i="9"/>
  <c r="G1583" i="9"/>
  <c r="F1583" i="9"/>
  <c r="E1583" i="9"/>
  <c r="D1583" i="9"/>
  <c r="C1583" i="9"/>
  <c r="B1583" i="9"/>
  <c r="G1582" i="9"/>
  <c r="F1582" i="9"/>
  <c r="E1582" i="9"/>
  <c r="D1582" i="9"/>
  <c r="C1582" i="9"/>
  <c r="B1582" i="9"/>
  <c r="G1581" i="9"/>
  <c r="F1581" i="9"/>
  <c r="E1581" i="9"/>
  <c r="D1581" i="9"/>
  <c r="C1581" i="9"/>
  <c r="B1581" i="9"/>
  <c r="G1580" i="9"/>
  <c r="F1580" i="9"/>
  <c r="E1580" i="9"/>
  <c r="D1580" i="9"/>
  <c r="C1580" i="9"/>
  <c r="B1580" i="9"/>
  <c r="G1579" i="9"/>
  <c r="F1579" i="9"/>
  <c r="E1579" i="9"/>
  <c r="D1579" i="9"/>
  <c r="C1579" i="9"/>
  <c r="B1579" i="9"/>
  <c r="G1578" i="9"/>
  <c r="F1578" i="9"/>
  <c r="E1578" i="9"/>
  <c r="D1578" i="9"/>
  <c r="C1578" i="9"/>
  <c r="B1578" i="9"/>
  <c r="G1577" i="9"/>
  <c r="F1577" i="9"/>
  <c r="E1577" i="9"/>
  <c r="D1577" i="9"/>
  <c r="C1577" i="9"/>
  <c r="B1577" i="9"/>
  <c r="G1576" i="9"/>
  <c r="F1576" i="9"/>
  <c r="E1576" i="9"/>
  <c r="D1576" i="9"/>
  <c r="C1576" i="9"/>
  <c r="B1576" i="9"/>
  <c r="G1575" i="9"/>
  <c r="F1575" i="9"/>
  <c r="E1575" i="9"/>
  <c r="D1575" i="9"/>
  <c r="C1575" i="9"/>
  <c r="B1575" i="9"/>
  <c r="G1574" i="9"/>
  <c r="F1574" i="9"/>
  <c r="E1574" i="9"/>
  <c r="D1574" i="9"/>
  <c r="C1574" i="9"/>
  <c r="B1574" i="9"/>
  <c r="G1573" i="9"/>
  <c r="F1573" i="9"/>
  <c r="E1573" i="9"/>
  <c r="D1573" i="9"/>
  <c r="C1573" i="9"/>
  <c r="B1573" i="9"/>
  <c r="G1572" i="9"/>
  <c r="F1572" i="9"/>
  <c r="E1572" i="9"/>
  <c r="D1572" i="9"/>
  <c r="C1572" i="9"/>
  <c r="B1572" i="9"/>
  <c r="G1571" i="9"/>
  <c r="F1571" i="9"/>
  <c r="E1571" i="9"/>
  <c r="D1571" i="9"/>
  <c r="C1571" i="9"/>
  <c r="B1571" i="9"/>
  <c r="G1570" i="9"/>
  <c r="F1570" i="9"/>
  <c r="E1570" i="9"/>
  <c r="D1570" i="9"/>
  <c r="C1570" i="9"/>
  <c r="B1570" i="9"/>
  <c r="G1569" i="9"/>
  <c r="F1569" i="9"/>
  <c r="E1569" i="9"/>
  <c r="D1569" i="9"/>
  <c r="C1569" i="9"/>
  <c r="B1569" i="9"/>
  <c r="G1568" i="9"/>
  <c r="F1568" i="9"/>
  <c r="E1568" i="9"/>
  <c r="D1568" i="9"/>
  <c r="C1568" i="9"/>
  <c r="B1568" i="9"/>
  <c r="G1567" i="9"/>
  <c r="F1567" i="9"/>
  <c r="E1567" i="9"/>
  <c r="D1567" i="9"/>
  <c r="C1567" i="9"/>
  <c r="B1567" i="9"/>
  <c r="G1566" i="9"/>
  <c r="F1566" i="9"/>
  <c r="E1566" i="9"/>
  <c r="D1566" i="9"/>
  <c r="C1566" i="9"/>
  <c r="B1566" i="9"/>
  <c r="G1565" i="9"/>
  <c r="F1565" i="9"/>
  <c r="E1565" i="9"/>
  <c r="D1565" i="9"/>
  <c r="C1565" i="9"/>
  <c r="B1565" i="9"/>
  <c r="G1564" i="9"/>
  <c r="F1564" i="9"/>
  <c r="E1564" i="9"/>
  <c r="D1564" i="9"/>
  <c r="C1564" i="9"/>
  <c r="B1564" i="9"/>
  <c r="G1563" i="9"/>
  <c r="F1563" i="9"/>
  <c r="E1563" i="9"/>
  <c r="D1563" i="9"/>
  <c r="C1563" i="9"/>
  <c r="B1563" i="9"/>
  <c r="G1562" i="9"/>
  <c r="F1562" i="9"/>
  <c r="E1562" i="9"/>
  <c r="D1562" i="9"/>
  <c r="C1562" i="9"/>
  <c r="B1562" i="9"/>
  <c r="G1561" i="9"/>
  <c r="F1561" i="9"/>
  <c r="E1561" i="9"/>
  <c r="D1561" i="9"/>
  <c r="C1561" i="9"/>
  <c r="B1561" i="9"/>
  <c r="G1560" i="9"/>
  <c r="F1560" i="9"/>
  <c r="E1560" i="9"/>
  <c r="D1560" i="9"/>
  <c r="C1560" i="9"/>
  <c r="B1560" i="9"/>
  <c r="G1559" i="9"/>
  <c r="F1559" i="9"/>
  <c r="E1559" i="9"/>
  <c r="D1559" i="9"/>
  <c r="C1559" i="9"/>
  <c r="B1559" i="9"/>
  <c r="G1558" i="9"/>
  <c r="F1558" i="9"/>
  <c r="E1558" i="9"/>
  <c r="D1558" i="9"/>
  <c r="C1558" i="9"/>
  <c r="B1558" i="9"/>
  <c r="G1557" i="9"/>
  <c r="F1557" i="9"/>
  <c r="E1557" i="9"/>
  <c r="D1557" i="9"/>
  <c r="C1557" i="9"/>
  <c r="B1557" i="9"/>
  <c r="G1556" i="9"/>
  <c r="F1556" i="9"/>
  <c r="E1556" i="9"/>
  <c r="D1556" i="9"/>
  <c r="C1556" i="9"/>
  <c r="B1556" i="9"/>
  <c r="G1555" i="9"/>
  <c r="F1555" i="9"/>
  <c r="E1555" i="9"/>
  <c r="D1555" i="9"/>
  <c r="C1555" i="9"/>
  <c r="B1555" i="9"/>
  <c r="G1554" i="9"/>
  <c r="F1554" i="9"/>
  <c r="E1554" i="9"/>
  <c r="D1554" i="9"/>
  <c r="C1554" i="9"/>
  <c r="B1554" i="9"/>
  <c r="U1554" i="9" s="1"/>
  <c r="G1553" i="9"/>
  <c r="F1553" i="9"/>
  <c r="E1553" i="9"/>
  <c r="D1553" i="9"/>
  <c r="C1553" i="9"/>
  <c r="B1553" i="9"/>
  <c r="G1552" i="9"/>
  <c r="F1552" i="9"/>
  <c r="E1552" i="9"/>
  <c r="D1552" i="9"/>
  <c r="C1552" i="9"/>
  <c r="B1552" i="9"/>
  <c r="G1551" i="9"/>
  <c r="F1551" i="9"/>
  <c r="E1551" i="9"/>
  <c r="D1551" i="9"/>
  <c r="C1551" i="9"/>
  <c r="B1551" i="9"/>
  <c r="G1550" i="9"/>
  <c r="F1550" i="9"/>
  <c r="E1550" i="9"/>
  <c r="D1550" i="9"/>
  <c r="C1550" i="9"/>
  <c r="B1550" i="9"/>
  <c r="G1549" i="9"/>
  <c r="F1549" i="9"/>
  <c r="E1549" i="9"/>
  <c r="D1549" i="9"/>
  <c r="C1549" i="9"/>
  <c r="B1549" i="9"/>
  <c r="G1548" i="9"/>
  <c r="F1548" i="9"/>
  <c r="E1548" i="9"/>
  <c r="D1548" i="9"/>
  <c r="C1548" i="9"/>
  <c r="B1548" i="9"/>
  <c r="G1547" i="9"/>
  <c r="F1547" i="9"/>
  <c r="E1547" i="9"/>
  <c r="D1547" i="9"/>
  <c r="C1547" i="9"/>
  <c r="B1547" i="9"/>
  <c r="G1546" i="9"/>
  <c r="F1546" i="9"/>
  <c r="E1546" i="9"/>
  <c r="D1546" i="9"/>
  <c r="C1546" i="9"/>
  <c r="B1546" i="9"/>
  <c r="G1545" i="9"/>
  <c r="F1545" i="9"/>
  <c r="E1545" i="9"/>
  <c r="D1545" i="9"/>
  <c r="C1545" i="9"/>
  <c r="B1545" i="9"/>
  <c r="G1544" i="9"/>
  <c r="F1544" i="9"/>
  <c r="E1544" i="9"/>
  <c r="D1544" i="9"/>
  <c r="C1544" i="9"/>
  <c r="B1544" i="9"/>
  <c r="G1543" i="9"/>
  <c r="F1543" i="9"/>
  <c r="E1543" i="9"/>
  <c r="D1543" i="9"/>
  <c r="C1543" i="9"/>
  <c r="B1543" i="9"/>
  <c r="G1542" i="9"/>
  <c r="F1542" i="9"/>
  <c r="E1542" i="9"/>
  <c r="D1542" i="9"/>
  <c r="C1542" i="9"/>
  <c r="B1542" i="9"/>
  <c r="G1541" i="9"/>
  <c r="F1541" i="9"/>
  <c r="E1541" i="9"/>
  <c r="D1541" i="9"/>
  <c r="C1541" i="9"/>
  <c r="B1541" i="9"/>
  <c r="G1540" i="9"/>
  <c r="F1540" i="9"/>
  <c r="E1540" i="9"/>
  <c r="D1540" i="9"/>
  <c r="C1540" i="9"/>
  <c r="B1540" i="9"/>
  <c r="G1539" i="9"/>
  <c r="F1539" i="9"/>
  <c r="E1539" i="9"/>
  <c r="D1539" i="9"/>
  <c r="C1539" i="9"/>
  <c r="B1539" i="9"/>
  <c r="G1538" i="9"/>
  <c r="F1538" i="9"/>
  <c r="E1538" i="9"/>
  <c r="D1538" i="9"/>
  <c r="C1538" i="9"/>
  <c r="B1538" i="9"/>
  <c r="G1537" i="9"/>
  <c r="F1537" i="9"/>
  <c r="E1537" i="9"/>
  <c r="D1537" i="9"/>
  <c r="C1537" i="9"/>
  <c r="B1537" i="9"/>
  <c r="G1536" i="9"/>
  <c r="F1536" i="9"/>
  <c r="E1536" i="9"/>
  <c r="D1536" i="9"/>
  <c r="C1536" i="9"/>
  <c r="B1536" i="9"/>
  <c r="G1535" i="9"/>
  <c r="F1535" i="9"/>
  <c r="E1535" i="9"/>
  <c r="D1535" i="9"/>
  <c r="C1535" i="9"/>
  <c r="B1535" i="9"/>
  <c r="G1534" i="9"/>
  <c r="F1534" i="9"/>
  <c r="E1534" i="9"/>
  <c r="D1534" i="9"/>
  <c r="C1534" i="9"/>
  <c r="B1534" i="9"/>
  <c r="G1533" i="9"/>
  <c r="F1533" i="9"/>
  <c r="E1533" i="9"/>
  <c r="D1533" i="9"/>
  <c r="C1533" i="9"/>
  <c r="B1533" i="9"/>
  <c r="G1532" i="9"/>
  <c r="F1532" i="9"/>
  <c r="E1532" i="9"/>
  <c r="D1532" i="9"/>
  <c r="C1532" i="9"/>
  <c r="B1532" i="9"/>
  <c r="G1531" i="9"/>
  <c r="F1531" i="9"/>
  <c r="E1531" i="9"/>
  <c r="D1531" i="9"/>
  <c r="C1531" i="9"/>
  <c r="B1531" i="9"/>
  <c r="G1530" i="9"/>
  <c r="F1530" i="9"/>
  <c r="E1530" i="9"/>
  <c r="D1530" i="9"/>
  <c r="C1530" i="9"/>
  <c r="B1530" i="9"/>
  <c r="G1529" i="9"/>
  <c r="F1529" i="9"/>
  <c r="E1529" i="9"/>
  <c r="D1529" i="9"/>
  <c r="C1529" i="9"/>
  <c r="B1529" i="9"/>
  <c r="G1528" i="9"/>
  <c r="F1528" i="9"/>
  <c r="E1528" i="9"/>
  <c r="D1528" i="9"/>
  <c r="C1528" i="9"/>
  <c r="B1528" i="9"/>
  <c r="G1527" i="9"/>
  <c r="F1527" i="9"/>
  <c r="E1527" i="9"/>
  <c r="D1527" i="9"/>
  <c r="C1527" i="9"/>
  <c r="B1527" i="9"/>
  <c r="G1526" i="9"/>
  <c r="F1526" i="9"/>
  <c r="E1526" i="9"/>
  <c r="D1526" i="9"/>
  <c r="C1526" i="9"/>
  <c r="B1526" i="9"/>
  <c r="G1525" i="9"/>
  <c r="F1525" i="9"/>
  <c r="E1525" i="9"/>
  <c r="D1525" i="9"/>
  <c r="C1525" i="9"/>
  <c r="B1525" i="9"/>
  <c r="G1524" i="9"/>
  <c r="F1524" i="9"/>
  <c r="E1524" i="9"/>
  <c r="D1524" i="9"/>
  <c r="C1524" i="9"/>
  <c r="B1524" i="9"/>
  <c r="G1523" i="9"/>
  <c r="F1523" i="9"/>
  <c r="E1523" i="9"/>
  <c r="D1523" i="9"/>
  <c r="C1523" i="9"/>
  <c r="B1523" i="9"/>
  <c r="G1522" i="9"/>
  <c r="F1522" i="9"/>
  <c r="E1522" i="9"/>
  <c r="D1522" i="9"/>
  <c r="C1522" i="9"/>
  <c r="B1522" i="9"/>
  <c r="U1522" i="9" s="1"/>
  <c r="G1521" i="9"/>
  <c r="F1521" i="9"/>
  <c r="E1521" i="9"/>
  <c r="D1521" i="9"/>
  <c r="C1521" i="9"/>
  <c r="B1521" i="9"/>
  <c r="G1520" i="9"/>
  <c r="F1520" i="9"/>
  <c r="E1520" i="9"/>
  <c r="D1520" i="9"/>
  <c r="C1520" i="9"/>
  <c r="B1520" i="9"/>
  <c r="G1519" i="9"/>
  <c r="F1519" i="9"/>
  <c r="E1519" i="9"/>
  <c r="D1519" i="9"/>
  <c r="C1519" i="9"/>
  <c r="B1519" i="9"/>
  <c r="G1518" i="9"/>
  <c r="F1518" i="9"/>
  <c r="E1518" i="9"/>
  <c r="D1518" i="9"/>
  <c r="C1518" i="9"/>
  <c r="B1518" i="9"/>
  <c r="G1517" i="9"/>
  <c r="F1517" i="9"/>
  <c r="E1517" i="9"/>
  <c r="D1517" i="9"/>
  <c r="C1517" i="9"/>
  <c r="B1517" i="9"/>
  <c r="G1516" i="9"/>
  <c r="F1516" i="9"/>
  <c r="E1516" i="9"/>
  <c r="D1516" i="9"/>
  <c r="C1516" i="9"/>
  <c r="B1516" i="9"/>
  <c r="G1515" i="9"/>
  <c r="F1515" i="9"/>
  <c r="E1515" i="9"/>
  <c r="D1515" i="9"/>
  <c r="C1515" i="9"/>
  <c r="B1515" i="9"/>
  <c r="G1514" i="9"/>
  <c r="F1514" i="9"/>
  <c r="E1514" i="9"/>
  <c r="D1514" i="9"/>
  <c r="C1514" i="9"/>
  <c r="B1514" i="9"/>
  <c r="G1513" i="9"/>
  <c r="F1513" i="9"/>
  <c r="E1513" i="9"/>
  <c r="D1513" i="9"/>
  <c r="C1513" i="9"/>
  <c r="B1513" i="9"/>
  <c r="G1512" i="9"/>
  <c r="F1512" i="9"/>
  <c r="E1512" i="9"/>
  <c r="D1512" i="9"/>
  <c r="C1512" i="9"/>
  <c r="B1512" i="9"/>
  <c r="G1511" i="9"/>
  <c r="F1511" i="9"/>
  <c r="E1511" i="9"/>
  <c r="D1511" i="9"/>
  <c r="C1511" i="9"/>
  <c r="B1511" i="9"/>
  <c r="G1510" i="9"/>
  <c r="F1510" i="9"/>
  <c r="E1510" i="9"/>
  <c r="D1510" i="9"/>
  <c r="C1510" i="9"/>
  <c r="B1510" i="9"/>
  <c r="G1509" i="9"/>
  <c r="F1509" i="9"/>
  <c r="E1509" i="9"/>
  <c r="D1509" i="9"/>
  <c r="C1509" i="9"/>
  <c r="B1509" i="9"/>
  <c r="G1508" i="9"/>
  <c r="F1508" i="9"/>
  <c r="E1508" i="9"/>
  <c r="D1508" i="9"/>
  <c r="C1508" i="9"/>
  <c r="B1508" i="9"/>
  <c r="G1507" i="9"/>
  <c r="F1507" i="9"/>
  <c r="E1507" i="9"/>
  <c r="D1507" i="9"/>
  <c r="C1507" i="9"/>
  <c r="B1507" i="9"/>
  <c r="G1506" i="9"/>
  <c r="F1506" i="9"/>
  <c r="E1506" i="9"/>
  <c r="D1506" i="9"/>
  <c r="C1506" i="9"/>
  <c r="B1506" i="9"/>
  <c r="G1505" i="9"/>
  <c r="F1505" i="9"/>
  <c r="E1505" i="9"/>
  <c r="D1505" i="9"/>
  <c r="C1505" i="9"/>
  <c r="B1505" i="9"/>
  <c r="G1504" i="9"/>
  <c r="F1504" i="9"/>
  <c r="E1504" i="9"/>
  <c r="D1504" i="9"/>
  <c r="C1504" i="9"/>
  <c r="B1504" i="9"/>
  <c r="G1503" i="9"/>
  <c r="F1503" i="9"/>
  <c r="E1503" i="9"/>
  <c r="D1503" i="9"/>
  <c r="C1503" i="9"/>
  <c r="B1503" i="9"/>
  <c r="G1502" i="9"/>
  <c r="F1502" i="9"/>
  <c r="E1502" i="9"/>
  <c r="D1502" i="9"/>
  <c r="C1502" i="9"/>
  <c r="B1502" i="9"/>
  <c r="G1501" i="9"/>
  <c r="F1501" i="9"/>
  <c r="E1501" i="9"/>
  <c r="D1501" i="9"/>
  <c r="C1501" i="9"/>
  <c r="B1501" i="9"/>
  <c r="G1500" i="9"/>
  <c r="F1500" i="9"/>
  <c r="E1500" i="9"/>
  <c r="D1500" i="9"/>
  <c r="C1500" i="9"/>
  <c r="B1500" i="9"/>
  <c r="G1499" i="9"/>
  <c r="F1499" i="9"/>
  <c r="E1499" i="9"/>
  <c r="D1499" i="9"/>
  <c r="C1499" i="9"/>
  <c r="B1499" i="9"/>
  <c r="G1498" i="9"/>
  <c r="F1498" i="9"/>
  <c r="E1498" i="9"/>
  <c r="D1498" i="9"/>
  <c r="C1498" i="9"/>
  <c r="B1498" i="9"/>
  <c r="G1497" i="9"/>
  <c r="F1497" i="9"/>
  <c r="E1497" i="9"/>
  <c r="D1497" i="9"/>
  <c r="C1497" i="9"/>
  <c r="B1497" i="9"/>
  <c r="G1496" i="9"/>
  <c r="F1496" i="9"/>
  <c r="E1496" i="9"/>
  <c r="D1496" i="9"/>
  <c r="C1496" i="9"/>
  <c r="B1496" i="9"/>
  <c r="G1495" i="9"/>
  <c r="F1495" i="9"/>
  <c r="E1495" i="9"/>
  <c r="D1495" i="9"/>
  <c r="C1495" i="9"/>
  <c r="B1495" i="9"/>
  <c r="G1494" i="9"/>
  <c r="F1494" i="9"/>
  <c r="E1494" i="9"/>
  <c r="D1494" i="9"/>
  <c r="C1494" i="9"/>
  <c r="B1494" i="9"/>
  <c r="G1493" i="9"/>
  <c r="F1493" i="9"/>
  <c r="E1493" i="9"/>
  <c r="D1493" i="9"/>
  <c r="C1493" i="9"/>
  <c r="B1493" i="9"/>
  <c r="G1492" i="9"/>
  <c r="F1492" i="9"/>
  <c r="E1492" i="9"/>
  <c r="D1492" i="9"/>
  <c r="C1492" i="9"/>
  <c r="B1492" i="9"/>
  <c r="G1491" i="9"/>
  <c r="F1491" i="9"/>
  <c r="E1491" i="9"/>
  <c r="D1491" i="9"/>
  <c r="C1491" i="9"/>
  <c r="B1491" i="9"/>
  <c r="G1490" i="9"/>
  <c r="F1490" i="9"/>
  <c r="E1490" i="9"/>
  <c r="D1490" i="9"/>
  <c r="C1490" i="9"/>
  <c r="B1490" i="9"/>
  <c r="U1490" i="9" s="1"/>
  <c r="G1489" i="9"/>
  <c r="F1489" i="9"/>
  <c r="E1489" i="9"/>
  <c r="D1489" i="9"/>
  <c r="C1489" i="9"/>
  <c r="B1489" i="9"/>
  <c r="G1488" i="9"/>
  <c r="F1488" i="9"/>
  <c r="E1488" i="9"/>
  <c r="D1488" i="9"/>
  <c r="C1488" i="9"/>
  <c r="B1488" i="9"/>
  <c r="G1487" i="9"/>
  <c r="F1487" i="9"/>
  <c r="E1487" i="9"/>
  <c r="D1487" i="9"/>
  <c r="C1487" i="9"/>
  <c r="B1487" i="9"/>
  <c r="G1486" i="9"/>
  <c r="F1486" i="9"/>
  <c r="E1486" i="9"/>
  <c r="D1486" i="9"/>
  <c r="C1486" i="9"/>
  <c r="B1486" i="9"/>
  <c r="G1485" i="9"/>
  <c r="F1485" i="9"/>
  <c r="E1485" i="9"/>
  <c r="D1485" i="9"/>
  <c r="C1485" i="9"/>
  <c r="B1485" i="9"/>
  <c r="G1484" i="9"/>
  <c r="F1484" i="9"/>
  <c r="E1484" i="9"/>
  <c r="D1484" i="9"/>
  <c r="C1484" i="9"/>
  <c r="B1484" i="9"/>
  <c r="G1483" i="9"/>
  <c r="F1483" i="9"/>
  <c r="E1483" i="9"/>
  <c r="D1483" i="9"/>
  <c r="C1483" i="9"/>
  <c r="B1483" i="9"/>
  <c r="G1482" i="9"/>
  <c r="F1482" i="9"/>
  <c r="E1482" i="9"/>
  <c r="D1482" i="9"/>
  <c r="C1482" i="9"/>
  <c r="B1482" i="9"/>
  <c r="G1481" i="9"/>
  <c r="F1481" i="9"/>
  <c r="E1481" i="9"/>
  <c r="D1481" i="9"/>
  <c r="C1481" i="9"/>
  <c r="B1481" i="9"/>
  <c r="G1480" i="9"/>
  <c r="F1480" i="9"/>
  <c r="E1480" i="9"/>
  <c r="D1480" i="9"/>
  <c r="C1480" i="9"/>
  <c r="B1480" i="9"/>
  <c r="G1479" i="9"/>
  <c r="F1479" i="9"/>
  <c r="E1479" i="9"/>
  <c r="D1479" i="9"/>
  <c r="C1479" i="9"/>
  <c r="B1479" i="9"/>
  <c r="G1478" i="9"/>
  <c r="F1478" i="9"/>
  <c r="E1478" i="9"/>
  <c r="D1478" i="9"/>
  <c r="C1478" i="9"/>
  <c r="B1478" i="9"/>
  <c r="G1477" i="9"/>
  <c r="F1477" i="9"/>
  <c r="E1477" i="9"/>
  <c r="D1477" i="9"/>
  <c r="C1477" i="9"/>
  <c r="B1477" i="9"/>
  <c r="G1476" i="9"/>
  <c r="F1476" i="9"/>
  <c r="E1476" i="9"/>
  <c r="D1476" i="9"/>
  <c r="C1476" i="9"/>
  <c r="B1476" i="9"/>
  <c r="G1475" i="9"/>
  <c r="F1475" i="9"/>
  <c r="E1475" i="9"/>
  <c r="D1475" i="9"/>
  <c r="C1475" i="9"/>
  <c r="B1475" i="9"/>
  <c r="G1474" i="9"/>
  <c r="F1474" i="9"/>
  <c r="E1474" i="9"/>
  <c r="D1474" i="9"/>
  <c r="C1474" i="9"/>
  <c r="B1474" i="9"/>
  <c r="G1473" i="9"/>
  <c r="F1473" i="9"/>
  <c r="E1473" i="9"/>
  <c r="D1473" i="9"/>
  <c r="C1473" i="9"/>
  <c r="B1473" i="9"/>
  <c r="G1472" i="9"/>
  <c r="F1472" i="9"/>
  <c r="E1472" i="9"/>
  <c r="D1472" i="9"/>
  <c r="C1472" i="9"/>
  <c r="B1472" i="9"/>
  <c r="G1471" i="9"/>
  <c r="F1471" i="9"/>
  <c r="E1471" i="9"/>
  <c r="D1471" i="9"/>
  <c r="C1471" i="9"/>
  <c r="B1471" i="9"/>
  <c r="G1470" i="9"/>
  <c r="F1470" i="9"/>
  <c r="E1470" i="9"/>
  <c r="D1470" i="9"/>
  <c r="C1470" i="9"/>
  <c r="B1470" i="9"/>
  <c r="G1469" i="9"/>
  <c r="F1469" i="9"/>
  <c r="E1469" i="9"/>
  <c r="D1469" i="9"/>
  <c r="C1469" i="9"/>
  <c r="B1469" i="9"/>
  <c r="G1468" i="9"/>
  <c r="F1468" i="9"/>
  <c r="E1468" i="9"/>
  <c r="D1468" i="9"/>
  <c r="C1468" i="9"/>
  <c r="B1468" i="9"/>
  <c r="G1467" i="9"/>
  <c r="F1467" i="9"/>
  <c r="E1467" i="9"/>
  <c r="D1467" i="9"/>
  <c r="C1467" i="9"/>
  <c r="B1467" i="9"/>
  <c r="G1466" i="9"/>
  <c r="F1466" i="9"/>
  <c r="E1466" i="9"/>
  <c r="D1466" i="9"/>
  <c r="C1466" i="9"/>
  <c r="B1466" i="9"/>
  <c r="G1465" i="9"/>
  <c r="F1465" i="9"/>
  <c r="E1465" i="9"/>
  <c r="D1465" i="9"/>
  <c r="C1465" i="9"/>
  <c r="B1465" i="9"/>
  <c r="G1464" i="9"/>
  <c r="F1464" i="9"/>
  <c r="E1464" i="9"/>
  <c r="D1464" i="9"/>
  <c r="C1464" i="9"/>
  <c r="B1464" i="9"/>
  <c r="G1463" i="9"/>
  <c r="F1463" i="9"/>
  <c r="E1463" i="9"/>
  <c r="D1463" i="9"/>
  <c r="C1463" i="9"/>
  <c r="B1463" i="9"/>
  <c r="G1462" i="9"/>
  <c r="F1462" i="9"/>
  <c r="E1462" i="9"/>
  <c r="D1462" i="9"/>
  <c r="C1462" i="9"/>
  <c r="B1462" i="9"/>
  <c r="G1461" i="9"/>
  <c r="F1461" i="9"/>
  <c r="E1461" i="9"/>
  <c r="D1461" i="9"/>
  <c r="C1461" i="9"/>
  <c r="B1461" i="9"/>
  <c r="G1460" i="9"/>
  <c r="F1460" i="9"/>
  <c r="E1460" i="9"/>
  <c r="D1460" i="9"/>
  <c r="C1460" i="9"/>
  <c r="B1460" i="9"/>
  <c r="G1459" i="9"/>
  <c r="F1459" i="9"/>
  <c r="E1459" i="9"/>
  <c r="D1459" i="9"/>
  <c r="C1459" i="9"/>
  <c r="B1459" i="9"/>
  <c r="U1459" i="9" s="1"/>
  <c r="G1458" i="9"/>
  <c r="F1458" i="9"/>
  <c r="E1458" i="9"/>
  <c r="D1458" i="9"/>
  <c r="C1458" i="9"/>
  <c r="B1458" i="9"/>
  <c r="U1458" i="9" s="1"/>
  <c r="G1457" i="9"/>
  <c r="F1457" i="9"/>
  <c r="E1457" i="9"/>
  <c r="D1457" i="9"/>
  <c r="C1457" i="9"/>
  <c r="B1457" i="9"/>
  <c r="G1456" i="9"/>
  <c r="F1456" i="9"/>
  <c r="E1456" i="9"/>
  <c r="D1456" i="9"/>
  <c r="C1456" i="9"/>
  <c r="B1456" i="9"/>
  <c r="G1455" i="9"/>
  <c r="F1455" i="9"/>
  <c r="E1455" i="9"/>
  <c r="D1455" i="9"/>
  <c r="C1455" i="9"/>
  <c r="B1455" i="9"/>
  <c r="G1454" i="9"/>
  <c r="F1454" i="9"/>
  <c r="E1454" i="9"/>
  <c r="D1454" i="9"/>
  <c r="C1454" i="9"/>
  <c r="B1454" i="9"/>
  <c r="G1453" i="9"/>
  <c r="F1453" i="9"/>
  <c r="E1453" i="9"/>
  <c r="D1453" i="9"/>
  <c r="C1453" i="9"/>
  <c r="B1453" i="9"/>
  <c r="G1452" i="9"/>
  <c r="F1452" i="9"/>
  <c r="E1452" i="9"/>
  <c r="D1452" i="9"/>
  <c r="C1452" i="9"/>
  <c r="B1452" i="9"/>
  <c r="G1451" i="9"/>
  <c r="F1451" i="9"/>
  <c r="E1451" i="9"/>
  <c r="D1451" i="9"/>
  <c r="C1451" i="9"/>
  <c r="B1451" i="9"/>
  <c r="G1450" i="9"/>
  <c r="F1450" i="9"/>
  <c r="E1450" i="9"/>
  <c r="D1450" i="9"/>
  <c r="C1450" i="9"/>
  <c r="B1450" i="9"/>
  <c r="G1449" i="9"/>
  <c r="F1449" i="9"/>
  <c r="E1449" i="9"/>
  <c r="D1449" i="9"/>
  <c r="C1449" i="9"/>
  <c r="B1449" i="9"/>
  <c r="G1448" i="9"/>
  <c r="F1448" i="9"/>
  <c r="E1448" i="9"/>
  <c r="D1448" i="9"/>
  <c r="C1448" i="9"/>
  <c r="B1448" i="9"/>
  <c r="G1447" i="9"/>
  <c r="F1447" i="9"/>
  <c r="E1447" i="9"/>
  <c r="D1447" i="9"/>
  <c r="C1447" i="9"/>
  <c r="B1447" i="9"/>
  <c r="G1446" i="9"/>
  <c r="F1446" i="9"/>
  <c r="E1446" i="9"/>
  <c r="D1446" i="9"/>
  <c r="C1446" i="9"/>
  <c r="B1446" i="9"/>
  <c r="G1445" i="9"/>
  <c r="F1445" i="9"/>
  <c r="E1445" i="9"/>
  <c r="D1445" i="9"/>
  <c r="C1445" i="9"/>
  <c r="B1445" i="9"/>
  <c r="G1444" i="9"/>
  <c r="F1444" i="9"/>
  <c r="E1444" i="9"/>
  <c r="D1444" i="9"/>
  <c r="C1444" i="9"/>
  <c r="B1444" i="9"/>
  <c r="G1443" i="9"/>
  <c r="F1443" i="9"/>
  <c r="E1443" i="9"/>
  <c r="D1443" i="9"/>
  <c r="C1443" i="9"/>
  <c r="B1443" i="9"/>
  <c r="G1442" i="9"/>
  <c r="F1442" i="9"/>
  <c r="E1442" i="9"/>
  <c r="D1442" i="9"/>
  <c r="C1442" i="9"/>
  <c r="B1442" i="9"/>
  <c r="G1441" i="9"/>
  <c r="F1441" i="9"/>
  <c r="E1441" i="9"/>
  <c r="D1441" i="9"/>
  <c r="C1441" i="9"/>
  <c r="B1441" i="9"/>
  <c r="G1440" i="9"/>
  <c r="F1440" i="9"/>
  <c r="E1440" i="9"/>
  <c r="D1440" i="9"/>
  <c r="C1440" i="9"/>
  <c r="B1440" i="9"/>
  <c r="G1439" i="9"/>
  <c r="F1439" i="9"/>
  <c r="E1439" i="9"/>
  <c r="D1439" i="9"/>
  <c r="C1439" i="9"/>
  <c r="B1439" i="9"/>
  <c r="G1438" i="9"/>
  <c r="F1438" i="9"/>
  <c r="E1438" i="9"/>
  <c r="D1438" i="9"/>
  <c r="C1438" i="9"/>
  <c r="B1438" i="9"/>
  <c r="G1437" i="9"/>
  <c r="F1437" i="9"/>
  <c r="E1437" i="9"/>
  <c r="D1437" i="9"/>
  <c r="C1437" i="9"/>
  <c r="B1437" i="9"/>
  <c r="G1436" i="9"/>
  <c r="F1436" i="9"/>
  <c r="E1436" i="9"/>
  <c r="D1436" i="9"/>
  <c r="C1436" i="9"/>
  <c r="B1436" i="9"/>
  <c r="G1435" i="9"/>
  <c r="F1435" i="9"/>
  <c r="E1435" i="9"/>
  <c r="D1435" i="9"/>
  <c r="C1435" i="9"/>
  <c r="B1435" i="9"/>
  <c r="G1434" i="9"/>
  <c r="F1434" i="9"/>
  <c r="E1434" i="9"/>
  <c r="D1434" i="9"/>
  <c r="C1434" i="9"/>
  <c r="B1434" i="9"/>
  <c r="G1433" i="9"/>
  <c r="F1433" i="9"/>
  <c r="E1433" i="9"/>
  <c r="D1433" i="9"/>
  <c r="C1433" i="9"/>
  <c r="B1433" i="9"/>
  <c r="G1432" i="9"/>
  <c r="F1432" i="9"/>
  <c r="E1432" i="9"/>
  <c r="D1432" i="9"/>
  <c r="C1432" i="9"/>
  <c r="B1432" i="9"/>
  <c r="G1431" i="9"/>
  <c r="F1431" i="9"/>
  <c r="E1431" i="9"/>
  <c r="D1431" i="9"/>
  <c r="C1431" i="9"/>
  <c r="B1431" i="9"/>
  <c r="G1430" i="9"/>
  <c r="F1430" i="9"/>
  <c r="E1430" i="9"/>
  <c r="D1430" i="9"/>
  <c r="C1430" i="9"/>
  <c r="B1430" i="9"/>
  <c r="G1429" i="9"/>
  <c r="F1429" i="9"/>
  <c r="E1429" i="9"/>
  <c r="D1429" i="9"/>
  <c r="C1429" i="9"/>
  <c r="B1429" i="9"/>
  <c r="G1428" i="9"/>
  <c r="F1428" i="9"/>
  <c r="E1428" i="9"/>
  <c r="D1428" i="9"/>
  <c r="C1428" i="9"/>
  <c r="B1428" i="9"/>
  <c r="G1427" i="9"/>
  <c r="F1427" i="9"/>
  <c r="E1427" i="9"/>
  <c r="D1427" i="9"/>
  <c r="C1427" i="9"/>
  <c r="B1427" i="9"/>
  <c r="G1426" i="9"/>
  <c r="F1426" i="9"/>
  <c r="E1426" i="9"/>
  <c r="D1426" i="9"/>
  <c r="C1426" i="9"/>
  <c r="B1426" i="9"/>
  <c r="G1425" i="9"/>
  <c r="F1425" i="9"/>
  <c r="E1425" i="9"/>
  <c r="D1425" i="9"/>
  <c r="C1425" i="9"/>
  <c r="B1425" i="9"/>
  <c r="G1424" i="9"/>
  <c r="F1424" i="9"/>
  <c r="E1424" i="9"/>
  <c r="D1424" i="9"/>
  <c r="C1424" i="9"/>
  <c r="B1424" i="9"/>
  <c r="G1423" i="9"/>
  <c r="F1423" i="9"/>
  <c r="E1423" i="9"/>
  <c r="D1423" i="9"/>
  <c r="C1423" i="9"/>
  <c r="B1423" i="9"/>
  <c r="G1422" i="9"/>
  <c r="F1422" i="9"/>
  <c r="E1422" i="9"/>
  <c r="D1422" i="9"/>
  <c r="C1422" i="9"/>
  <c r="B1422" i="9"/>
  <c r="G1421" i="9"/>
  <c r="F1421" i="9"/>
  <c r="E1421" i="9"/>
  <c r="D1421" i="9"/>
  <c r="C1421" i="9"/>
  <c r="B1421" i="9"/>
  <c r="G1420" i="9"/>
  <c r="F1420" i="9"/>
  <c r="E1420" i="9"/>
  <c r="D1420" i="9"/>
  <c r="C1420" i="9"/>
  <c r="B1420" i="9"/>
  <c r="G1419" i="9"/>
  <c r="F1419" i="9"/>
  <c r="E1419" i="9"/>
  <c r="D1419" i="9"/>
  <c r="C1419" i="9"/>
  <c r="B1419" i="9"/>
  <c r="G1418" i="9"/>
  <c r="F1418" i="9"/>
  <c r="E1418" i="9"/>
  <c r="D1418" i="9"/>
  <c r="C1418" i="9"/>
  <c r="B1418" i="9"/>
  <c r="G1417" i="9"/>
  <c r="F1417" i="9"/>
  <c r="E1417" i="9"/>
  <c r="D1417" i="9"/>
  <c r="C1417" i="9"/>
  <c r="B1417" i="9"/>
  <c r="G1416" i="9"/>
  <c r="F1416" i="9"/>
  <c r="E1416" i="9"/>
  <c r="D1416" i="9"/>
  <c r="C1416" i="9"/>
  <c r="B1416" i="9"/>
  <c r="G1415" i="9"/>
  <c r="F1415" i="9"/>
  <c r="E1415" i="9"/>
  <c r="D1415" i="9"/>
  <c r="C1415" i="9"/>
  <c r="B1415" i="9"/>
  <c r="G1414" i="9"/>
  <c r="F1414" i="9"/>
  <c r="E1414" i="9"/>
  <c r="D1414" i="9"/>
  <c r="C1414" i="9"/>
  <c r="B1414" i="9"/>
  <c r="G1413" i="9"/>
  <c r="F1413" i="9"/>
  <c r="E1413" i="9"/>
  <c r="D1413" i="9"/>
  <c r="C1413" i="9"/>
  <c r="B1413" i="9"/>
  <c r="G1412" i="9"/>
  <c r="F1412" i="9"/>
  <c r="E1412" i="9"/>
  <c r="D1412" i="9"/>
  <c r="C1412" i="9"/>
  <c r="B1412" i="9"/>
  <c r="G1411" i="9"/>
  <c r="F1411" i="9"/>
  <c r="E1411" i="9"/>
  <c r="D1411" i="9"/>
  <c r="C1411" i="9"/>
  <c r="B1411" i="9"/>
  <c r="G1410" i="9"/>
  <c r="F1410" i="9"/>
  <c r="E1410" i="9"/>
  <c r="D1410" i="9"/>
  <c r="C1410" i="9"/>
  <c r="B1410" i="9"/>
  <c r="G1409" i="9"/>
  <c r="F1409" i="9"/>
  <c r="E1409" i="9"/>
  <c r="D1409" i="9"/>
  <c r="C1409" i="9"/>
  <c r="B1409" i="9"/>
  <c r="G1408" i="9"/>
  <c r="F1408" i="9"/>
  <c r="E1408" i="9"/>
  <c r="D1408" i="9"/>
  <c r="C1408" i="9"/>
  <c r="B1408" i="9"/>
  <c r="G1407" i="9"/>
  <c r="F1407" i="9"/>
  <c r="E1407" i="9"/>
  <c r="D1407" i="9"/>
  <c r="C1407" i="9"/>
  <c r="B1407" i="9"/>
  <c r="G1406" i="9"/>
  <c r="F1406" i="9"/>
  <c r="E1406" i="9"/>
  <c r="D1406" i="9"/>
  <c r="C1406" i="9"/>
  <c r="B1406" i="9"/>
  <c r="G1405" i="9"/>
  <c r="F1405" i="9"/>
  <c r="E1405" i="9"/>
  <c r="D1405" i="9"/>
  <c r="C1405" i="9"/>
  <c r="B1405" i="9"/>
  <c r="G1404" i="9"/>
  <c r="F1404" i="9"/>
  <c r="E1404" i="9"/>
  <c r="D1404" i="9"/>
  <c r="C1404" i="9"/>
  <c r="B1404" i="9"/>
  <c r="U1404" i="9" s="1"/>
  <c r="G1403" i="9"/>
  <c r="F1403" i="9"/>
  <c r="E1403" i="9"/>
  <c r="D1403" i="9"/>
  <c r="C1403" i="9"/>
  <c r="B1403" i="9"/>
  <c r="G1402" i="9"/>
  <c r="F1402" i="9"/>
  <c r="E1402" i="9"/>
  <c r="D1402" i="9"/>
  <c r="C1402" i="9"/>
  <c r="B1402" i="9"/>
  <c r="G1401" i="9"/>
  <c r="F1401" i="9"/>
  <c r="E1401" i="9"/>
  <c r="D1401" i="9"/>
  <c r="C1401" i="9"/>
  <c r="B1401" i="9"/>
  <c r="G1400" i="9"/>
  <c r="F1400" i="9"/>
  <c r="E1400" i="9"/>
  <c r="D1400" i="9"/>
  <c r="C1400" i="9"/>
  <c r="B1400" i="9"/>
  <c r="G1399" i="9"/>
  <c r="F1399" i="9"/>
  <c r="E1399" i="9"/>
  <c r="D1399" i="9"/>
  <c r="C1399" i="9"/>
  <c r="B1399" i="9"/>
  <c r="G1398" i="9"/>
  <c r="F1398" i="9"/>
  <c r="E1398" i="9"/>
  <c r="D1398" i="9"/>
  <c r="C1398" i="9"/>
  <c r="B1398" i="9"/>
  <c r="G1397" i="9"/>
  <c r="F1397" i="9"/>
  <c r="E1397" i="9"/>
  <c r="D1397" i="9"/>
  <c r="C1397" i="9"/>
  <c r="B1397" i="9"/>
  <c r="G1396" i="9"/>
  <c r="F1396" i="9"/>
  <c r="E1396" i="9"/>
  <c r="D1396" i="9"/>
  <c r="C1396" i="9"/>
  <c r="B1396" i="9"/>
  <c r="G1395" i="9"/>
  <c r="F1395" i="9"/>
  <c r="E1395" i="9"/>
  <c r="D1395" i="9"/>
  <c r="C1395" i="9"/>
  <c r="B1395" i="9"/>
  <c r="G1394" i="9"/>
  <c r="F1394" i="9"/>
  <c r="E1394" i="9"/>
  <c r="D1394" i="9"/>
  <c r="C1394" i="9"/>
  <c r="B1394" i="9"/>
  <c r="G1393" i="9"/>
  <c r="F1393" i="9"/>
  <c r="E1393" i="9"/>
  <c r="D1393" i="9"/>
  <c r="C1393" i="9"/>
  <c r="B1393" i="9"/>
  <c r="G1392" i="9"/>
  <c r="F1392" i="9"/>
  <c r="E1392" i="9"/>
  <c r="D1392" i="9"/>
  <c r="C1392" i="9"/>
  <c r="B1392" i="9"/>
  <c r="G1391" i="9"/>
  <c r="F1391" i="9"/>
  <c r="E1391" i="9"/>
  <c r="D1391" i="9"/>
  <c r="C1391" i="9"/>
  <c r="B1391" i="9"/>
  <c r="G1390" i="9"/>
  <c r="F1390" i="9"/>
  <c r="E1390" i="9"/>
  <c r="D1390" i="9"/>
  <c r="C1390" i="9"/>
  <c r="B1390" i="9"/>
  <c r="G1389" i="9"/>
  <c r="F1389" i="9"/>
  <c r="E1389" i="9"/>
  <c r="D1389" i="9"/>
  <c r="C1389" i="9"/>
  <c r="B1389" i="9"/>
  <c r="G1388" i="9"/>
  <c r="F1388" i="9"/>
  <c r="E1388" i="9"/>
  <c r="D1388" i="9"/>
  <c r="C1388" i="9"/>
  <c r="B1388" i="9"/>
  <c r="G1387" i="9"/>
  <c r="F1387" i="9"/>
  <c r="E1387" i="9"/>
  <c r="D1387" i="9"/>
  <c r="C1387" i="9"/>
  <c r="B1387" i="9"/>
  <c r="G1386" i="9"/>
  <c r="F1386" i="9"/>
  <c r="E1386" i="9"/>
  <c r="D1386" i="9"/>
  <c r="C1386" i="9"/>
  <c r="B1386" i="9"/>
  <c r="G1385" i="9"/>
  <c r="F1385" i="9"/>
  <c r="E1385" i="9"/>
  <c r="D1385" i="9"/>
  <c r="C1385" i="9"/>
  <c r="B1385" i="9"/>
  <c r="G1384" i="9"/>
  <c r="F1384" i="9"/>
  <c r="E1384" i="9"/>
  <c r="D1384" i="9"/>
  <c r="C1384" i="9"/>
  <c r="B1384" i="9"/>
  <c r="G1383" i="9"/>
  <c r="F1383" i="9"/>
  <c r="E1383" i="9"/>
  <c r="D1383" i="9"/>
  <c r="C1383" i="9"/>
  <c r="B1383" i="9"/>
  <c r="G1382" i="9"/>
  <c r="F1382" i="9"/>
  <c r="E1382" i="9"/>
  <c r="D1382" i="9"/>
  <c r="C1382" i="9"/>
  <c r="B1382" i="9"/>
  <c r="G1381" i="9"/>
  <c r="F1381" i="9"/>
  <c r="E1381" i="9"/>
  <c r="D1381" i="9"/>
  <c r="C1381" i="9"/>
  <c r="B1381" i="9"/>
  <c r="G1380" i="9"/>
  <c r="F1380" i="9"/>
  <c r="E1380" i="9"/>
  <c r="D1380" i="9"/>
  <c r="C1380" i="9"/>
  <c r="B1380" i="9"/>
  <c r="G1379" i="9"/>
  <c r="F1379" i="9"/>
  <c r="E1379" i="9"/>
  <c r="D1379" i="9"/>
  <c r="C1379" i="9"/>
  <c r="B1379" i="9"/>
  <c r="G1378" i="9"/>
  <c r="F1378" i="9"/>
  <c r="E1378" i="9"/>
  <c r="D1378" i="9"/>
  <c r="C1378" i="9"/>
  <c r="B1378" i="9"/>
  <c r="G1377" i="9"/>
  <c r="F1377" i="9"/>
  <c r="E1377" i="9"/>
  <c r="D1377" i="9"/>
  <c r="C1377" i="9"/>
  <c r="B1377" i="9"/>
  <c r="G1376" i="9"/>
  <c r="F1376" i="9"/>
  <c r="E1376" i="9"/>
  <c r="D1376" i="9"/>
  <c r="C1376" i="9"/>
  <c r="B1376" i="9"/>
  <c r="G1375" i="9"/>
  <c r="F1375" i="9"/>
  <c r="E1375" i="9"/>
  <c r="D1375" i="9"/>
  <c r="C1375" i="9"/>
  <c r="B1375" i="9"/>
  <c r="G1374" i="9"/>
  <c r="F1374" i="9"/>
  <c r="E1374" i="9"/>
  <c r="D1374" i="9"/>
  <c r="C1374" i="9"/>
  <c r="B1374" i="9"/>
  <c r="G1373" i="9"/>
  <c r="F1373" i="9"/>
  <c r="E1373" i="9"/>
  <c r="D1373" i="9"/>
  <c r="C1373" i="9"/>
  <c r="B1373" i="9"/>
  <c r="G1372" i="9"/>
  <c r="F1372" i="9"/>
  <c r="E1372" i="9"/>
  <c r="D1372" i="9"/>
  <c r="C1372" i="9"/>
  <c r="B1372" i="9"/>
  <c r="G1371" i="9"/>
  <c r="F1371" i="9"/>
  <c r="E1371" i="9"/>
  <c r="D1371" i="9"/>
  <c r="C1371" i="9"/>
  <c r="B1371" i="9"/>
  <c r="G1370" i="9"/>
  <c r="F1370" i="9"/>
  <c r="E1370" i="9"/>
  <c r="D1370" i="9"/>
  <c r="C1370" i="9"/>
  <c r="B1370" i="9"/>
  <c r="G1369" i="9"/>
  <c r="F1369" i="9"/>
  <c r="E1369" i="9"/>
  <c r="D1369" i="9"/>
  <c r="C1369" i="9"/>
  <c r="B1369" i="9"/>
  <c r="G1368" i="9"/>
  <c r="F1368" i="9"/>
  <c r="E1368" i="9"/>
  <c r="D1368" i="9"/>
  <c r="C1368" i="9"/>
  <c r="B1368" i="9"/>
  <c r="G1367" i="9"/>
  <c r="F1367" i="9"/>
  <c r="E1367" i="9"/>
  <c r="D1367" i="9"/>
  <c r="C1367" i="9"/>
  <c r="B1367" i="9"/>
  <c r="G1366" i="9"/>
  <c r="F1366" i="9"/>
  <c r="E1366" i="9"/>
  <c r="D1366" i="9"/>
  <c r="C1366" i="9"/>
  <c r="B1366" i="9"/>
  <c r="G1365" i="9"/>
  <c r="F1365" i="9"/>
  <c r="E1365" i="9"/>
  <c r="D1365" i="9"/>
  <c r="C1365" i="9"/>
  <c r="B1365" i="9"/>
  <c r="G1364" i="9"/>
  <c r="F1364" i="9"/>
  <c r="E1364" i="9"/>
  <c r="D1364" i="9"/>
  <c r="C1364" i="9"/>
  <c r="B1364" i="9"/>
  <c r="G1363" i="9"/>
  <c r="F1363" i="9"/>
  <c r="E1363" i="9"/>
  <c r="D1363" i="9"/>
  <c r="C1363" i="9"/>
  <c r="B1363" i="9"/>
  <c r="G1362" i="9"/>
  <c r="F1362" i="9"/>
  <c r="E1362" i="9"/>
  <c r="D1362" i="9"/>
  <c r="C1362" i="9"/>
  <c r="B1362" i="9"/>
  <c r="G1361" i="9"/>
  <c r="F1361" i="9"/>
  <c r="E1361" i="9"/>
  <c r="D1361" i="9"/>
  <c r="C1361" i="9"/>
  <c r="B1361" i="9"/>
  <c r="G1360" i="9"/>
  <c r="F1360" i="9"/>
  <c r="E1360" i="9"/>
  <c r="D1360" i="9"/>
  <c r="C1360" i="9"/>
  <c r="B1360" i="9"/>
  <c r="G1359" i="9"/>
  <c r="F1359" i="9"/>
  <c r="E1359" i="9"/>
  <c r="D1359" i="9"/>
  <c r="C1359" i="9"/>
  <c r="B1359" i="9"/>
  <c r="G1358" i="9"/>
  <c r="F1358" i="9"/>
  <c r="E1358" i="9"/>
  <c r="D1358" i="9"/>
  <c r="C1358" i="9"/>
  <c r="B1358" i="9"/>
  <c r="G1357" i="9"/>
  <c r="F1357" i="9"/>
  <c r="E1357" i="9"/>
  <c r="D1357" i="9"/>
  <c r="C1357" i="9"/>
  <c r="B1357" i="9"/>
  <c r="G1356" i="9"/>
  <c r="F1356" i="9"/>
  <c r="E1356" i="9"/>
  <c r="D1356" i="9"/>
  <c r="C1356" i="9"/>
  <c r="B1356" i="9"/>
  <c r="G1355" i="9"/>
  <c r="F1355" i="9"/>
  <c r="E1355" i="9"/>
  <c r="D1355" i="9"/>
  <c r="C1355" i="9"/>
  <c r="B1355" i="9"/>
  <c r="G1354" i="9"/>
  <c r="F1354" i="9"/>
  <c r="E1354" i="9"/>
  <c r="D1354" i="9"/>
  <c r="C1354" i="9"/>
  <c r="B1354" i="9"/>
  <c r="G1353" i="9"/>
  <c r="F1353" i="9"/>
  <c r="E1353" i="9"/>
  <c r="D1353" i="9"/>
  <c r="C1353" i="9"/>
  <c r="B1353" i="9"/>
  <c r="G1352" i="9"/>
  <c r="F1352" i="9"/>
  <c r="E1352" i="9"/>
  <c r="D1352" i="9"/>
  <c r="C1352" i="9"/>
  <c r="B1352" i="9"/>
  <c r="G1351" i="9"/>
  <c r="F1351" i="9"/>
  <c r="E1351" i="9"/>
  <c r="D1351" i="9"/>
  <c r="C1351" i="9"/>
  <c r="B1351" i="9"/>
  <c r="G1350" i="9"/>
  <c r="F1350" i="9"/>
  <c r="E1350" i="9"/>
  <c r="D1350" i="9"/>
  <c r="C1350" i="9"/>
  <c r="B1350" i="9"/>
  <c r="G1349" i="9"/>
  <c r="F1349" i="9"/>
  <c r="E1349" i="9"/>
  <c r="D1349" i="9"/>
  <c r="C1349" i="9"/>
  <c r="B1349" i="9"/>
  <c r="G1348" i="9"/>
  <c r="F1348" i="9"/>
  <c r="E1348" i="9"/>
  <c r="D1348" i="9"/>
  <c r="C1348" i="9"/>
  <c r="B1348" i="9"/>
  <c r="G1347" i="9"/>
  <c r="F1347" i="9"/>
  <c r="E1347" i="9"/>
  <c r="D1347" i="9"/>
  <c r="C1347" i="9"/>
  <c r="B1347" i="9"/>
  <c r="G1346" i="9"/>
  <c r="F1346" i="9"/>
  <c r="E1346" i="9"/>
  <c r="D1346" i="9"/>
  <c r="C1346" i="9"/>
  <c r="B1346" i="9"/>
  <c r="G1345" i="9"/>
  <c r="F1345" i="9"/>
  <c r="E1345" i="9"/>
  <c r="D1345" i="9"/>
  <c r="C1345" i="9"/>
  <c r="B1345" i="9"/>
  <c r="G1344" i="9"/>
  <c r="F1344" i="9"/>
  <c r="E1344" i="9"/>
  <c r="D1344" i="9"/>
  <c r="C1344" i="9"/>
  <c r="B1344" i="9"/>
  <c r="G1343" i="9"/>
  <c r="F1343" i="9"/>
  <c r="E1343" i="9"/>
  <c r="D1343" i="9"/>
  <c r="C1343" i="9"/>
  <c r="B1343" i="9"/>
  <c r="G1342" i="9"/>
  <c r="F1342" i="9"/>
  <c r="E1342" i="9"/>
  <c r="D1342" i="9"/>
  <c r="C1342" i="9"/>
  <c r="B1342" i="9"/>
  <c r="G1341" i="9"/>
  <c r="F1341" i="9"/>
  <c r="E1341" i="9"/>
  <c r="D1341" i="9"/>
  <c r="C1341" i="9"/>
  <c r="B1341" i="9"/>
  <c r="G1340" i="9"/>
  <c r="F1340" i="9"/>
  <c r="E1340" i="9"/>
  <c r="D1340" i="9"/>
  <c r="C1340" i="9"/>
  <c r="B1340" i="9"/>
  <c r="U1340" i="9" s="1"/>
  <c r="G1339" i="9"/>
  <c r="F1339" i="9"/>
  <c r="E1339" i="9"/>
  <c r="D1339" i="9"/>
  <c r="C1339" i="9"/>
  <c r="B1339" i="9"/>
  <c r="G1338" i="9"/>
  <c r="F1338" i="9"/>
  <c r="E1338" i="9"/>
  <c r="D1338" i="9"/>
  <c r="C1338" i="9"/>
  <c r="B1338" i="9"/>
  <c r="G1337" i="9"/>
  <c r="F1337" i="9"/>
  <c r="E1337" i="9"/>
  <c r="D1337" i="9"/>
  <c r="C1337" i="9"/>
  <c r="B1337" i="9"/>
  <c r="G1336" i="9"/>
  <c r="F1336" i="9"/>
  <c r="E1336" i="9"/>
  <c r="D1336" i="9"/>
  <c r="C1336" i="9"/>
  <c r="B1336" i="9"/>
  <c r="G1335" i="9"/>
  <c r="F1335" i="9"/>
  <c r="E1335" i="9"/>
  <c r="D1335" i="9"/>
  <c r="C1335" i="9"/>
  <c r="B1335" i="9"/>
  <c r="G1334" i="9"/>
  <c r="F1334" i="9"/>
  <c r="E1334" i="9"/>
  <c r="D1334" i="9"/>
  <c r="C1334" i="9"/>
  <c r="B1334" i="9"/>
  <c r="G1333" i="9"/>
  <c r="F1333" i="9"/>
  <c r="E1333" i="9"/>
  <c r="D1333" i="9"/>
  <c r="C1333" i="9"/>
  <c r="B1333" i="9"/>
  <c r="G1332" i="9"/>
  <c r="F1332" i="9"/>
  <c r="E1332" i="9"/>
  <c r="D1332" i="9"/>
  <c r="C1332" i="9"/>
  <c r="B1332" i="9"/>
  <c r="G1331" i="9"/>
  <c r="F1331" i="9"/>
  <c r="E1331" i="9"/>
  <c r="D1331" i="9"/>
  <c r="C1331" i="9"/>
  <c r="B1331" i="9"/>
  <c r="G1330" i="9"/>
  <c r="F1330" i="9"/>
  <c r="E1330" i="9"/>
  <c r="D1330" i="9"/>
  <c r="C1330" i="9"/>
  <c r="B1330" i="9"/>
  <c r="G1329" i="9"/>
  <c r="F1329" i="9"/>
  <c r="E1329" i="9"/>
  <c r="D1329" i="9"/>
  <c r="C1329" i="9"/>
  <c r="B1329" i="9"/>
  <c r="G1328" i="9"/>
  <c r="F1328" i="9"/>
  <c r="E1328" i="9"/>
  <c r="D1328" i="9"/>
  <c r="C1328" i="9"/>
  <c r="B1328" i="9"/>
  <c r="G1327" i="9"/>
  <c r="F1327" i="9"/>
  <c r="E1327" i="9"/>
  <c r="D1327" i="9"/>
  <c r="C1327" i="9"/>
  <c r="B1327" i="9"/>
  <c r="G1326" i="9"/>
  <c r="F1326" i="9"/>
  <c r="E1326" i="9"/>
  <c r="D1326" i="9"/>
  <c r="C1326" i="9"/>
  <c r="B1326" i="9"/>
  <c r="G1325" i="9"/>
  <c r="F1325" i="9"/>
  <c r="E1325" i="9"/>
  <c r="D1325" i="9"/>
  <c r="C1325" i="9"/>
  <c r="B1325" i="9"/>
  <c r="G1324" i="9"/>
  <c r="F1324" i="9"/>
  <c r="E1324" i="9"/>
  <c r="D1324" i="9"/>
  <c r="C1324" i="9"/>
  <c r="B1324" i="9"/>
  <c r="G1323" i="9"/>
  <c r="F1323" i="9"/>
  <c r="E1323" i="9"/>
  <c r="D1323" i="9"/>
  <c r="C1323" i="9"/>
  <c r="B1323" i="9"/>
  <c r="G1322" i="9"/>
  <c r="F1322" i="9"/>
  <c r="E1322" i="9"/>
  <c r="D1322" i="9"/>
  <c r="C1322" i="9"/>
  <c r="B1322" i="9"/>
  <c r="G1321" i="9"/>
  <c r="F1321" i="9"/>
  <c r="E1321" i="9"/>
  <c r="D1321" i="9"/>
  <c r="C1321" i="9"/>
  <c r="B1321" i="9"/>
  <c r="G1320" i="9"/>
  <c r="F1320" i="9"/>
  <c r="E1320" i="9"/>
  <c r="D1320" i="9"/>
  <c r="C1320" i="9"/>
  <c r="B1320" i="9"/>
  <c r="G1319" i="9"/>
  <c r="F1319" i="9"/>
  <c r="E1319" i="9"/>
  <c r="D1319" i="9"/>
  <c r="C1319" i="9"/>
  <c r="B1319" i="9"/>
  <c r="G1318" i="9"/>
  <c r="F1318" i="9"/>
  <c r="E1318" i="9"/>
  <c r="D1318" i="9"/>
  <c r="C1318" i="9"/>
  <c r="B1318" i="9"/>
  <c r="G1317" i="9"/>
  <c r="F1317" i="9"/>
  <c r="E1317" i="9"/>
  <c r="D1317" i="9"/>
  <c r="C1317" i="9"/>
  <c r="B1317" i="9"/>
  <c r="G1316" i="9"/>
  <c r="F1316" i="9"/>
  <c r="E1316" i="9"/>
  <c r="D1316" i="9"/>
  <c r="C1316" i="9"/>
  <c r="B1316" i="9"/>
  <c r="G1315" i="9"/>
  <c r="F1315" i="9"/>
  <c r="E1315" i="9"/>
  <c r="D1315" i="9"/>
  <c r="C1315" i="9"/>
  <c r="B1315" i="9"/>
  <c r="G1314" i="9"/>
  <c r="F1314" i="9"/>
  <c r="E1314" i="9"/>
  <c r="D1314" i="9"/>
  <c r="C1314" i="9"/>
  <c r="B1314" i="9"/>
  <c r="G1313" i="9"/>
  <c r="F1313" i="9"/>
  <c r="E1313" i="9"/>
  <c r="D1313" i="9"/>
  <c r="C1313" i="9"/>
  <c r="B1313" i="9"/>
  <c r="G1312" i="9"/>
  <c r="F1312" i="9"/>
  <c r="E1312" i="9"/>
  <c r="D1312" i="9"/>
  <c r="C1312" i="9"/>
  <c r="B1312" i="9"/>
  <c r="G1311" i="9"/>
  <c r="F1311" i="9"/>
  <c r="E1311" i="9"/>
  <c r="D1311" i="9"/>
  <c r="C1311" i="9"/>
  <c r="B1311" i="9"/>
  <c r="G1310" i="9"/>
  <c r="F1310" i="9"/>
  <c r="E1310" i="9"/>
  <c r="D1310" i="9"/>
  <c r="C1310" i="9"/>
  <c r="B1310" i="9"/>
  <c r="G1309" i="9"/>
  <c r="F1309" i="9"/>
  <c r="E1309" i="9"/>
  <c r="D1309" i="9"/>
  <c r="C1309" i="9"/>
  <c r="B1309" i="9"/>
  <c r="G1308" i="9"/>
  <c r="F1308" i="9"/>
  <c r="E1308" i="9"/>
  <c r="D1308" i="9"/>
  <c r="C1308" i="9"/>
  <c r="B1308" i="9"/>
  <c r="G1307" i="9"/>
  <c r="F1307" i="9"/>
  <c r="E1307" i="9"/>
  <c r="D1307" i="9"/>
  <c r="C1307" i="9"/>
  <c r="B1307" i="9"/>
  <c r="G1306" i="9"/>
  <c r="F1306" i="9"/>
  <c r="E1306" i="9"/>
  <c r="D1306" i="9"/>
  <c r="C1306" i="9"/>
  <c r="B1306" i="9"/>
  <c r="G1305" i="9"/>
  <c r="F1305" i="9"/>
  <c r="E1305" i="9"/>
  <c r="D1305" i="9"/>
  <c r="C1305" i="9"/>
  <c r="B1305" i="9"/>
  <c r="G1304" i="9"/>
  <c r="F1304" i="9"/>
  <c r="E1304" i="9"/>
  <c r="D1304" i="9"/>
  <c r="C1304" i="9"/>
  <c r="B1304" i="9"/>
  <c r="G1303" i="9"/>
  <c r="F1303" i="9"/>
  <c r="E1303" i="9"/>
  <c r="D1303" i="9"/>
  <c r="C1303" i="9"/>
  <c r="B1303" i="9"/>
  <c r="G1302" i="9"/>
  <c r="F1302" i="9"/>
  <c r="E1302" i="9"/>
  <c r="D1302" i="9"/>
  <c r="C1302" i="9"/>
  <c r="B1302" i="9"/>
  <c r="G1301" i="9"/>
  <c r="F1301" i="9"/>
  <c r="E1301" i="9"/>
  <c r="D1301" i="9"/>
  <c r="C1301" i="9"/>
  <c r="B1301" i="9"/>
  <c r="G1300" i="9"/>
  <c r="F1300" i="9"/>
  <c r="E1300" i="9"/>
  <c r="D1300" i="9"/>
  <c r="C1300" i="9"/>
  <c r="B1300" i="9"/>
  <c r="G1299" i="9"/>
  <c r="F1299" i="9"/>
  <c r="E1299" i="9"/>
  <c r="D1299" i="9"/>
  <c r="C1299" i="9"/>
  <c r="B1299" i="9"/>
  <c r="G1298" i="9"/>
  <c r="F1298" i="9"/>
  <c r="E1298" i="9"/>
  <c r="D1298" i="9"/>
  <c r="C1298" i="9"/>
  <c r="B1298" i="9"/>
  <c r="G1297" i="9"/>
  <c r="F1297" i="9"/>
  <c r="E1297" i="9"/>
  <c r="D1297" i="9"/>
  <c r="C1297" i="9"/>
  <c r="B1297" i="9"/>
  <c r="G1296" i="9"/>
  <c r="F1296" i="9"/>
  <c r="E1296" i="9"/>
  <c r="D1296" i="9"/>
  <c r="C1296" i="9"/>
  <c r="B1296" i="9"/>
  <c r="G1295" i="9"/>
  <c r="F1295" i="9"/>
  <c r="E1295" i="9"/>
  <c r="D1295" i="9"/>
  <c r="C1295" i="9"/>
  <c r="B1295" i="9"/>
  <c r="G1294" i="9"/>
  <c r="F1294" i="9"/>
  <c r="E1294" i="9"/>
  <c r="D1294" i="9"/>
  <c r="C1294" i="9"/>
  <c r="B1294" i="9"/>
  <c r="G1293" i="9"/>
  <c r="F1293" i="9"/>
  <c r="E1293" i="9"/>
  <c r="D1293" i="9"/>
  <c r="C1293" i="9"/>
  <c r="B1293" i="9"/>
  <c r="G1292" i="9"/>
  <c r="F1292" i="9"/>
  <c r="E1292" i="9"/>
  <c r="D1292" i="9"/>
  <c r="C1292" i="9"/>
  <c r="B1292" i="9"/>
  <c r="G1291" i="9"/>
  <c r="F1291" i="9"/>
  <c r="E1291" i="9"/>
  <c r="D1291" i="9"/>
  <c r="C1291" i="9"/>
  <c r="B1291" i="9"/>
  <c r="G1290" i="9"/>
  <c r="F1290" i="9"/>
  <c r="E1290" i="9"/>
  <c r="D1290" i="9"/>
  <c r="C1290" i="9"/>
  <c r="B1290" i="9"/>
  <c r="G1289" i="9"/>
  <c r="F1289" i="9"/>
  <c r="E1289" i="9"/>
  <c r="D1289" i="9"/>
  <c r="C1289" i="9"/>
  <c r="B1289" i="9"/>
  <c r="G1288" i="9"/>
  <c r="F1288" i="9"/>
  <c r="E1288" i="9"/>
  <c r="D1288" i="9"/>
  <c r="C1288" i="9"/>
  <c r="B1288" i="9"/>
  <c r="G1287" i="9"/>
  <c r="F1287" i="9"/>
  <c r="E1287" i="9"/>
  <c r="D1287" i="9"/>
  <c r="C1287" i="9"/>
  <c r="B1287" i="9"/>
  <c r="G1286" i="9"/>
  <c r="F1286" i="9"/>
  <c r="E1286" i="9"/>
  <c r="D1286" i="9"/>
  <c r="C1286" i="9"/>
  <c r="B1286" i="9"/>
  <c r="G1285" i="9"/>
  <c r="F1285" i="9"/>
  <c r="E1285" i="9"/>
  <c r="D1285" i="9"/>
  <c r="C1285" i="9"/>
  <c r="B1285" i="9"/>
  <c r="G1284" i="9"/>
  <c r="F1284" i="9"/>
  <c r="E1284" i="9"/>
  <c r="D1284" i="9"/>
  <c r="C1284" i="9"/>
  <c r="B1284" i="9"/>
  <c r="G1283" i="9"/>
  <c r="F1283" i="9"/>
  <c r="E1283" i="9"/>
  <c r="D1283" i="9"/>
  <c r="C1283" i="9"/>
  <c r="B1283" i="9"/>
  <c r="G1282" i="9"/>
  <c r="F1282" i="9"/>
  <c r="E1282" i="9"/>
  <c r="D1282" i="9"/>
  <c r="C1282" i="9"/>
  <c r="B1282" i="9"/>
  <c r="G1281" i="9"/>
  <c r="F1281" i="9"/>
  <c r="E1281" i="9"/>
  <c r="D1281" i="9"/>
  <c r="C1281" i="9"/>
  <c r="B1281" i="9"/>
  <c r="G1280" i="9"/>
  <c r="F1280" i="9"/>
  <c r="E1280" i="9"/>
  <c r="D1280" i="9"/>
  <c r="C1280" i="9"/>
  <c r="B1280" i="9"/>
  <c r="G1279" i="9"/>
  <c r="F1279" i="9"/>
  <c r="E1279" i="9"/>
  <c r="D1279" i="9"/>
  <c r="C1279" i="9"/>
  <c r="B1279" i="9"/>
  <c r="G1278" i="9"/>
  <c r="F1278" i="9"/>
  <c r="E1278" i="9"/>
  <c r="D1278" i="9"/>
  <c r="C1278" i="9"/>
  <c r="B1278" i="9"/>
  <c r="G1277" i="9"/>
  <c r="F1277" i="9"/>
  <c r="E1277" i="9"/>
  <c r="D1277" i="9"/>
  <c r="C1277" i="9"/>
  <c r="B1277" i="9"/>
  <c r="G1276" i="9"/>
  <c r="F1276" i="9"/>
  <c r="E1276" i="9"/>
  <c r="D1276" i="9"/>
  <c r="C1276" i="9"/>
  <c r="B1276" i="9"/>
  <c r="G1275" i="9"/>
  <c r="F1275" i="9"/>
  <c r="E1275" i="9"/>
  <c r="D1275" i="9"/>
  <c r="C1275" i="9"/>
  <c r="B1275" i="9"/>
  <c r="U1275" i="9" s="1"/>
  <c r="G1274" i="9"/>
  <c r="F1274" i="9"/>
  <c r="E1274" i="9"/>
  <c r="D1274" i="9"/>
  <c r="C1274" i="9"/>
  <c r="B1274" i="9"/>
  <c r="G1273" i="9"/>
  <c r="F1273" i="9"/>
  <c r="E1273" i="9"/>
  <c r="D1273" i="9"/>
  <c r="C1273" i="9"/>
  <c r="B1273" i="9"/>
  <c r="G1272" i="9"/>
  <c r="F1272" i="9"/>
  <c r="E1272" i="9"/>
  <c r="D1272" i="9"/>
  <c r="C1272" i="9"/>
  <c r="B1272" i="9"/>
  <c r="G1271" i="9"/>
  <c r="F1271" i="9"/>
  <c r="E1271" i="9"/>
  <c r="D1271" i="9"/>
  <c r="C1271" i="9"/>
  <c r="B1271" i="9"/>
  <c r="G1270" i="9"/>
  <c r="F1270" i="9"/>
  <c r="E1270" i="9"/>
  <c r="D1270" i="9"/>
  <c r="C1270" i="9"/>
  <c r="B1270" i="9"/>
  <c r="G1269" i="9"/>
  <c r="F1269" i="9"/>
  <c r="E1269" i="9"/>
  <c r="D1269" i="9"/>
  <c r="C1269" i="9"/>
  <c r="B1269" i="9"/>
  <c r="G1268" i="9"/>
  <c r="F1268" i="9"/>
  <c r="E1268" i="9"/>
  <c r="D1268" i="9"/>
  <c r="C1268" i="9"/>
  <c r="B1268" i="9"/>
  <c r="G1267" i="9"/>
  <c r="F1267" i="9"/>
  <c r="E1267" i="9"/>
  <c r="D1267" i="9"/>
  <c r="C1267" i="9"/>
  <c r="B1267" i="9"/>
  <c r="G1266" i="9"/>
  <c r="F1266" i="9"/>
  <c r="E1266" i="9"/>
  <c r="D1266" i="9"/>
  <c r="C1266" i="9"/>
  <c r="B1266" i="9"/>
  <c r="G1265" i="9"/>
  <c r="F1265" i="9"/>
  <c r="E1265" i="9"/>
  <c r="D1265" i="9"/>
  <c r="C1265" i="9"/>
  <c r="B1265" i="9"/>
  <c r="G1264" i="9"/>
  <c r="F1264" i="9"/>
  <c r="E1264" i="9"/>
  <c r="D1264" i="9"/>
  <c r="C1264" i="9"/>
  <c r="B1264" i="9"/>
  <c r="G1263" i="9"/>
  <c r="F1263" i="9"/>
  <c r="E1263" i="9"/>
  <c r="D1263" i="9"/>
  <c r="C1263" i="9"/>
  <c r="B1263" i="9"/>
  <c r="G1262" i="9"/>
  <c r="F1262" i="9"/>
  <c r="E1262" i="9"/>
  <c r="D1262" i="9"/>
  <c r="C1262" i="9"/>
  <c r="B1262" i="9"/>
  <c r="G1261" i="9"/>
  <c r="F1261" i="9"/>
  <c r="E1261" i="9"/>
  <c r="D1261" i="9"/>
  <c r="C1261" i="9"/>
  <c r="B1261" i="9"/>
  <c r="G1260" i="9"/>
  <c r="F1260" i="9"/>
  <c r="E1260" i="9"/>
  <c r="D1260" i="9"/>
  <c r="C1260" i="9"/>
  <c r="B1260" i="9"/>
  <c r="G1259" i="9"/>
  <c r="F1259" i="9"/>
  <c r="E1259" i="9"/>
  <c r="D1259" i="9"/>
  <c r="C1259" i="9"/>
  <c r="B1259" i="9"/>
  <c r="G1258" i="9"/>
  <c r="F1258" i="9"/>
  <c r="E1258" i="9"/>
  <c r="D1258" i="9"/>
  <c r="C1258" i="9"/>
  <c r="B1258" i="9"/>
  <c r="G1257" i="9"/>
  <c r="F1257" i="9"/>
  <c r="E1257" i="9"/>
  <c r="D1257" i="9"/>
  <c r="C1257" i="9"/>
  <c r="B1257" i="9"/>
  <c r="G1256" i="9"/>
  <c r="F1256" i="9"/>
  <c r="E1256" i="9"/>
  <c r="D1256" i="9"/>
  <c r="C1256" i="9"/>
  <c r="B1256" i="9"/>
  <c r="G1255" i="9"/>
  <c r="F1255" i="9"/>
  <c r="E1255" i="9"/>
  <c r="D1255" i="9"/>
  <c r="C1255" i="9"/>
  <c r="B1255" i="9"/>
  <c r="G1254" i="9"/>
  <c r="F1254" i="9"/>
  <c r="E1254" i="9"/>
  <c r="D1254" i="9"/>
  <c r="C1254" i="9"/>
  <c r="B1254" i="9"/>
  <c r="G1253" i="9"/>
  <c r="F1253" i="9"/>
  <c r="E1253" i="9"/>
  <c r="D1253" i="9"/>
  <c r="C1253" i="9"/>
  <c r="B1253" i="9"/>
  <c r="G1252" i="9"/>
  <c r="F1252" i="9"/>
  <c r="E1252" i="9"/>
  <c r="D1252" i="9"/>
  <c r="C1252" i="9"/>
  <c r="B1252" i="9"/>
  <c r="G1251" i="9"/>
  <c r="F1251" i="9"/>
  <c r="E1251" i="9"/>
  <c r="D1251" i="9"/>
  <c r="C1251" i="9"/>
  <c r="B1251" i="9"/>
  <c r="G1250" i="9"/>
  <c r="F1250" i="9"/>
  <c r="E1250" i="9"/>
  <c r="D1250" i="9"/>
  <c r="C1250" i="9"/>
  <c r="B1250" i="9"/>
  <c r="G1249" i="9"/>
  <c r="F1249" i="9"/>
  <c r="E1249" i="9"/>
  <c r="D1249" i="9"/>
  <c r="C1249" i="9"/>
  <c r="B1249" i="9"/>
  <c r="G1248" i="9"/>
  <c r="F1248" i="9"/>
  <c r="E1248" i="9"/>
  <c r="D1248" i="9"/>
  <c r="C1248" i="9"/>
  <c r="B1248" i="9"/>
  <c r="G1247" i="9"/>
  <c r="F1247" i="9"/>
  <c r="E1247" i="9"/>
  <c r="D1247" i="9"/>
  <c r="C1247" i="9"/>
  <c r="B1247" i="9"/>
  <c r="G1246" i="9"/>
  <c r="F1246" i="9"/>
  <c r="E1246" i="9"/>
  <c r="D1246" i="9"/>
  <c r="C1246" i="9"/>
  <c r="B1246" i="9"/>
  <c r="G1245" i="9"/>
  <c r="F1245" i="9"/>
  <c r="E1245" i="9"/>
  <c r="D1245" i="9"/>
  <c r="C1245" i="9"/>
  <c r="B1245" i="9"/>
  <c r="G1244" i="9"/>
  <c r="F1244" i="9"/>
  <c r="E1244" i="9"/>
  <c r="D1244" i="9"/>
  <c r="C1244" i="9"/>
  <c r="B1244" i="9"/>
  <c r="G1243" i="9"/>
  <c r="F1243" i="9"/>
  <c r="E1243" i="9"/>
  <c r="D1243" i="9"/>
  <c r="C1243" i="9"/>
  <c r="B1243" i="9"/>
  <c r="G1242" i="9"/>
  <c r="F1242" i="9"/>
  <c r="E1242" i="9"/>
  <c r="D1242" i="9"/>
  <c r="C1242" i="9"/>
  <c r="B1242" i="9"/>
  <c r="G1241" i="9"/>
  <c r="F1241" i="9"/>
  <c r="E1241" i="9"/>
  <c r="D1241" i="9"/>
  <c r="C1241" i="9"/>
  <c r="B1241" i="9"/>
  <c r="G1240" i="9"/>
  <c r="F1240" i="9"/>
  <c r="E1240" i="9"/>
  <c r="D1240" i="9"/>
  <c r="C1240" i="9"/>
  <c r="B1240" i="9"/>
  <c r="G1239" i="9"/>
  <c r="F1239" i="9"/>
  <c r="E1239" i="9"/>
  <c r="D1239" i="9"/>
  <c r="C1239" i="9"/>
  <c r="B1239" i="9"/>
  <c r="G1238" i="9"/>
  <c r="F1238" i="9"/>
  <c r="E1238" i="9"/>
  <c r="D1238" i="9"/>
  <c r="C1238" i="9"/>
  <c r="B1238" i="9"/>
  <c r="G1237" i="9"/>
  <c r="F1237" i="9"/>
  <c r="E1237" i="9"/>
  <c r="D1237" i="9"/>
  <c r="C1237" i="9"/>
  <c r="B1237" i="9"/>
  <c r="G1236" i="9"/>
  <c r="F1236" i="9"/>
  <c r="E1236" i="9"/>
  <c r="D1236" i="9"/>
  <c r="C1236" i="9"/>
  <c r="B1236" i="9"/>
  <c r="G1235" i="9"/>
  <c r="F1235" i="9"/>
  <c r="E1235" i="9"/>
  <c r="D1235" i="9"/>
  <c r="C1235" i="9"/>
  <c r="B1235" i="9"/>
  <c r="G1234" i="9"/>
  <c r="F1234" i="9"/>
  <c r="E1234" i="9"/>
  <c r="D1234" i="9"/>
  <c r="C1234" i="9"/>
  <c r="B1234" i="9"/>
  <c r="G1233" i="9"/>
  <c r="F1233" i="9"/>
  <c r="E1233" i="9"/>
  <c r="D1233" i="9"/>
  <c r="C1233" i="9"/>
  <c r="B1233" i="9"/>
  <c r="G1232" i="9"/>
  <c r="F1232" i="9"/>
  <c r="E1232" i="9"/>
  <c r="D1232" i="9"/>
  <c r="C1232" i="9"/>
  <c r="B1232" i="9"/>
  <c r="G1231" i="9"/>
  <c r="F1231" i="9"/>
  <c r="E1231" i="9"/>
  <c r="D1231" i="9"/>
  <c r="C1231" i="9"/>
  <c r="B1231" i="9"/>
  <c r="G1230" i="9"/>
  <c r="F1230" i="9"/>
  <c r="E1230" i="9"/>
  <c r="D1230" i="9"/>
  <c r="C1230" i="9"/>
  <c r="B1230" i="9"/>
  <c r="G1229" i="9"/>
  <c r="F1229" i="9"/>
  <c r="E1229" i="9"/>
  <c r="D1229" i="9"/>
  <c r="C1229" i="9"/>
  <c r="B1229" i="9"/>
  <c r="G1228" i="9"/>
  <c r="F1228" i="9"/>
  <c r="E1228" i="9"/>
  <c r="D1228" i="9"/>
  <c r="C1228" i="9"/>
  <c r="B1228" i="9"/>
  <c r="G1227" i="9"/>
  <c r="F1227" i="9"/>
  <c r="E1227" i="9"/>
  <c r="D1227" i="9"/>
  <c r="C1227" i="9"/>
  <c r="B1227" i="9"/>
  <c r="G1226" i="9"/>
  <c r="F1226" i="9"/>
  <c r="E1226" i="9"/>
  <c r="D1226" i="9"/>
  <c r="C1226" i="9"/>
  <c r="B1226" i="9"/>
  <c r="G1225" i="9"/>
  <c r="F1225" i="9"/>
  <c r="E1225" i="9"/>
  <c r="D1225" i="9"/>
  <c r="C1225" i="9"/>
  <c r="B1225" i="9"/>
  <c r="G1224" i="9"/>
  <c r="F1224" i="9"/>
  <c r="E1224" i="9"/>
  <c r="D1224" i="9"/>
  <c r="C1224" i="9"/>
  <c r="B1224" i="9"/>
  <c r="G1223" i="9"/>
  <c r="F1223" i="9"/>
  <c r="E1223" i="9"/>
  <c r="D1223" i="9"/>
  <c r="C1223" i="9"/>
  <c r="B1223" i="9"/>
  <c r="G1222" i="9"/>
  <c r="F1222" i="9"/>
  <c r="E1222" i="9"/>
  <c r="D1222" i="9"/>
  <c r="C1222" i="9"/>
  <c r="B1222" i="9"/>
  <c r="G1221" i="9"/>
  <c r="F1221" i="9"/>
  <c r="E1221" i="9"/>
  <c r="D1221" i="9"/>
  <c r="C1221" i="9"/>
  <c r="B1221" i="9"/>
  <c r="G1220" i="9"/>
  <c r="F1220" i="9"/>
  <c r="E1220" i="9"/>
  <c r="D1220" i="9"/>
  <c r="C1220" i="9"/>
  <c r="B1220" i="9"/>
  <c r="G1219" i="9"/>
  <c r="F1219" i="9"/>
  <c r="E1219" i="9"/>
  <c r="D1219" i="9"/>
  <c r="C1219" i="9"/>
  <c r="B1219" i="9"/>
  <c r="G1218" i="9"/>
  <c r="F1218" i="9"/>
  <c r="E1218" i="9"/>
  <c r="D1218" i="9"/>
  <c r="C1218" i="9"/>
  <c r="B1218" i="9"/>
  <c r="G1217" i="9"/>
  <c r="F1217" i="9"/>
  <c r="E1217" i="9"/>
  <c r="D1217" i="9"/>
  <c r="C1217" i="9"/>
  <c r="B1217" i="9"/>
  <c r="G1216" i="9"/>
  <c r="F1216" i="9"/>
  <c r="E1216" i="9"/>
  <c r="D1216" i="9"/>
  <c r="C1216" i="9"/>
  <c r="B1216" i="9"/>
  <c r="G1215" i="9"/>
  <c r="F1215" i="9"/>
  <c r="E1215" i="9"/>
  <c r="D1215" i="9"/>
  <c r="C1215" i="9"/>
  <c r="B1215" i="9"/>
  <c r="G1214" i="9"/>
  <c r="F1214" i="9"/>
  <c r="E1214" i="9"/>
  <c r="D1214" i="9"/>
  <c r="C1214" i="9"/>
  <c r="B1214" i="9"/>
  <c r="G1213" i="9"/>
  <c r="F1213" i="9"/>
  <c r="E1213" i="9"/>
  <c r="D1213" i="9"/>
  <c r="C1213" i="9"/>
  <c r="B1213" i="9"/>
  <c r="G1212" i="9"/>
  <c r="F1212" i="9"/>
  <c r="E1212" i="9"/>
  <c r="D1212" i="9"/>
  <c r="C1212" i="9"/>
  <c r="B1212" i="9"/>
  <c r="U1212" i="9" s="1"/>
  <c r="G1211" i="9"/>
  <c r="F1211" i="9"/>
  <c r="E1211" i="9"/>
  <c r="D1211" i="9"/>
  <c r="C1211" i="9"/>
  <c r="B1211" i="9"/>
  <c r="G1210" i="9"/>
  <c r="F1210" i="9"/>
  <c r="E1210" i="9"/>
  <c r="D1210" i="9"/>
  <c r="C1210" i="9"/>
  <c r="B1210" i="9"/>
  <c r="G1209" i="9"/>
  <c r="F1209" i="9"/>
  <c r="E1209" i="9"/>
  <c r="D1209" i="9"/>
  <c r="C1209" i="9"/>
  <c r="B1209" i="9"/>
  <c r="G1208" i="9"/>
  <c r="F1208" i="9"/>
  <c r="E1208" i="9"/>
  <c r="D1208" i="9"/>
  <c r="C1208" i="9"/>
  <c r="B1208" i="9"/>
  <c r="G1207" i="9"/>
  <c r="F1207" i="9"/>
  <c r="E1207" i="9"/>
  <c r="D1207" i="9"/>
  <c r="C1207" i="9"/>
  <c r="B1207" i="9"/>
  <c r="G1206" i="9"/>
  <c r="F1206" i="9"/>
  <c r="E1206" i="9"/>
  <c r="D1206" i="9"/>
  <c r="C1206" i="9"/>
  <c r="B1206" i="9"/>
  <c r="G1205" i="9"/>
  <c r="F1205" i="9"/>
  <c r="E1205" i="9"/>
  <c r="D1205" i="9"/>
  <c r="C1205" i="9"/>
  <c r="B1205" i="9"/>
  <c r="G1204" i="9"/>
  <c r="F1204" i="9"/>
  <c r="E1204" i="9"/>
  <c r="D1204" i="9"/>
  <c r="C1204" i="9"/>
  <c r="B1204" i="9"/>
  <c r="G1203" i="9"/>
  <c r="F1203" i="9"/>
  <c r="E1203" i="9"/>
  <c r="D1203" i="9"/>
  <c r="C1203" i="9"/>
  <c r="B1203" i="9"/>
  <c r="G1202" i="9"/>
  <c r="F1202" i="9"/>
  <c r="E1202" i="9"/>
  <c r="D1202" i="9"/>
  <c r="C1202" i="9"/>
  <c r="B1202" i="9"/>
  <c r="G1201" i="9"/>
  <c r="F1201" i="9"/>
  <c r="E1201" i="9"/>
  <c r="D1201" i="9"/>
  <c r="C1201" i="9"/>
  <c r="B1201" i="9"/>
  <c r="G1200" i="9"/>
  <c r="F1200" i="9"/>
  <c r="E1200" i="9"/>
  <c r="D1200" i="9"/>
  <c r="C1200" i="9"/>
  <c r="B1200" i="9"/>
  <c r="G1199" i="9"/>
  <c r="F1199" i="9"/>
  <c r="E1199" i="9"/>
  <c r="D1199" i="9"/>
  <c r="C1199" i="9"/>
  <c r="B1199" i="9"/>
  <c r="G1198" i="9"/>
  <c r="F1198" i="9"/>
  <c r="E1198" i="9"/>
  <c r="D1198" i="9"/>
  <c r="C1198" i="9"/>
  <c r="B1198" i="9"/>
  <c r="G1197" i="9"/>
  <c r="F1197" i="9"/>
  <c r="E1197" i="9"/>
  <c r="D1197" i="9"/>
  <c r="C1197" i="9"/>
  <c r="B1197" i="9"/>
  <c r="G1196" i="9"/>
  <c r="F1196" i="9"/>
  <c r="E1196" i="9"/>
  <c r="D1196" i="9"/>
  <c r="C1196" i="9"/>
  <c r="B1196" i="9"/>
  <c r="G1195" i="9"/>
  <c r="F1195" i="9"/>
  <c r="E1195" i="9"/>
  <c r="D1195" i="9"/>
  <c r="C1195" i="9"/>
  <c r="B1195" i="9"/>
  <c r="G1194" i="9"/>
  <c r="F1194" i="9"/>
  <c r="E1194" i="9"/>
  <c r="D1194" i="9"/>
  <c r="C1194" i="9"/>
  <c r="B1194" i="9"/>
  <c r="G1193" i="9"/>
  <c r="F1193" i="9"/>
  <c r="E1193" i="9"/>
  <c r="D1193" i="9"/>
  <c r="C1193" i="9"/>
  <c r="B1193" i="9"/>
  <c r="G1192" i="9"/>
  <c r="F1192" i="9"/>
  <c r="E1192" i="9"/>
  <c r="D1192" i="9"/>
  <c r="C1192" i="9"/>
  <c r="B1192" i="9"/>
  <c r="G1191" i="9"/>
  <c r="F1191" i="9"/>
  <c r="E1191" i="9"/>
  <c r="D1191" i="9"/>
  <c r="C1191" i="9"/>
  <c r="B1191" i="9"/>
  <c r="G1190" i="9"/>
  <c r="F1190" i="9"/>
  <c r="E1190" i="9"/>
  <c r="D1190" i="9"/>
  <c r="C1190" i="9"/>
  <c r="B1190" i="9"/>
  <c r="G1189" i="9"/>
  <c r="F1189" i="9"/>
  <c r="E1189" i="9"/>
  <c r="D1189" i="9"/>
  <c r="C1189" i="9"/>
  <c r="B1189" i="9"/>
  <c r="G1188" i="9"/>
  <c r="F1188" i="9"/>
  <c r="E1188" i="9"/>
  <c r="D1188" i="9"/>
  <c r="C1188" i="9"/>
  <c r="B1188" i="9"/>
  <c r="G1187" i="9"/>
  <c r="F1187" i="9"/>
  <c r="E1187" i="9"/>
  <c r="D1187" i="9"/>
  <c r="C1187" i="9"/>
  <c r="B1187" i="9"/>
  <c r="G1186" i="9"/>
  <c r="F1186" i="9"/>
  <c r="E1186" i="9"/>
  <c r="D1186" i="9"/>
  <c r="C1186" i="9"/>
  <c r="B1186" i="9"/>
  <c r="G1185" i="9"/>
  <c r="F1185" i="9"/>
  <c r="E1185" i="9"/>
  <c r="D1185" i="9"/>
  <c r="C1185" i="9"/>
  <c r="B1185" i="9"/>
  <c r="G1184" i="9"/>
  <c r="F1184" i="9"/>
  <c r="E1184" i="9"/>
  <c r="D1184" i="9"/>
  <c r="C1184" i="9"/>
  <c r="B1184" i="9"/>
  <c r="G1183" i="9"/>
  <c r="F1183" i="9"/>
  <c r="E1183" i="9"/>
  <c r="D1183" i="9"/>
  <c r="C1183" i="9"/>
  <c r="B1183" i="9"/>
  <c r="G1182" i="9"/>
  <c r="F1182" i="9"/>
  <c r="E1182" i="9"/>
  <c r="D1182" i="9"/>
  <c r="C1182" i="9"/>
  <c r="B1182" i="9"/>
  <c r="G1181" i="9"/>
  <c r="F1181" i="9"/>
  <c r="E1181" i="9"/>
  <c r="D1181" i="9"/>
  <c r="C1181" i="9"/>
  <c r="B1181" i="9"/>
  <c r="G1180" i="9"/>
  <c r="F1180" i="9"/>
  <c r="E1180" i="9"/>
  <c r="D1180" i="9"/>
  <c r="C1180" i="9"/>
  <c r="B1180" i="9"/>
  <c r="G1179" i="9"/>
  <c r="F1179" i="9"/>
  <c r="E1179" i="9"/>
  <c r="D1179" i="9"/>
  <c r="C1179" i="9"/>
  <c r="B1179" i="9"/>
  <c r="G1178" i="9"/>
  <c r="F1178" i="9"/>
  <c r="E1178" i="9"/>
  <c r="D1178" i="9"/>
  <c r="C1178" i="9"/>
  <c r="B1178" i="9"/>
  <c r="G1177" i="9"/>
  <c r="F1177" i="9"/>
  <c r="E1177" i="9"/>
  <c r="D1177" i="9"/>
  <c r="C1177" i="9"/>
  <c r="B1177" i="9"/>
  <c r="G1176" i="9"/>
  <c r="F1176" i="9"/>
  <c r="E1176" i="9"/>
  <c r="D1176" i="9"/>
  <c r="C1176" i="9"/>
  <c r="B1176" i="9"/>
  <c r="G1175" i="9"/>
  <c r="F1175" i="9"/>
  <c r="E1175" i="9"/>
  <c r="D1175" i="9"/>
  <c r="C1175" i="9"/>
  <c r="B1175" i="9"/>
  <c r="G1174" i="9"/>
  <c r="F1174" i="9"/>
  <c r="E1174" i="9"/>
  <c r="D1174" i="9"/>
  <c r="C1174" i="9"/>
  <c r="B1174" i="9"/>
  <c r="G1173" i="9"/>
  <c r="F1173" i="9"/>
  <c r="E1173" i="9"/>
  <c r="D1173" i="9"/>
  <c r="C1173" i="9"/>
  <c r="B1173" i="9"/>
  <c r="G1172" i="9"/>
  <c r="F1172" i="9"/>
  <c r="E1172" i="9"/>
  <c r="D1172" i="9"/>
  <c r="C1172" i="9"/>
  <c r="B1172" i="9"/>
  <c r="G1171" i="9"/>
  <c r="F1171" i="9"/>
  <c r="E1171" i="9"/>
  <c r="D1171" i="9"/>
  <c r="C1171" i="9"/>
  <c r="B1171" i="9"/>
  <c r="G1170" i="9"/>
  <c r="F1170" i="9"/>
  <c r="E1170" i="9"/>
  <c r="D1170" i="9"/>
  <c r="C1170" i="9"/>
  <c r="B1170" i="9"/>
  <c r="G1169" i="9"/>
  <c r="F1169" i="9"/>
  <c r="E1169" i="9"/>
  <c r="D1169" i="9"/>
  <c r="C1169" i="9"/>
  <c r="B1169" i="9"/>
  <c r="G1168" i="9"/>
  <c r="F1168" i="9"/>
  <c r="E1168" i="9"/>
  <c r="D1168" i="9"/>
  <c r="C1168" i="9"/>
  <c r="B1168" i="9"/>
  <c r="G1167" i="9"/>
  <c r="F1167" i="9"/>
  <c r="E1167" i="9"/>
  <c r="D1167" i="9"/>
  <c r="C1167" i="9"/>
  <c r="B1167" i="9"/>
  <c r="G1166" i="9"/>
  <c r="F1166" i="9"/>
  <c r="E1166" i="9"/>
  <c r="D1166" i="9"/>
  <c r="C1166" i="9"/>
  <c r="B1166" i="9"/>
  <c r="G1165" i="9"/>
  <c r="F1165" i="9"/>
  <c r="E1165" i="9"/>
  <c r="D1165" i="9"/>
  <c r="C1165" i="9"/>
  <c r="B1165" i="9"/>
  <c r="G1164" i="9"/>
  <c r="F1164" i="9"/>
  <c r="E1164" i="9"/>
  <c r="D1164" i="9"/>
  <c r="C1164" i="9"/>
  <c r="B1164" i="9"/>
  <c r="G1163" i="9"/>
  <c r="F1163" i="9"/>
  <c r="E1163" i="9"/>
  <c r="D1163" i="9"/>
  <c r="C1163" i="9"/>
  <c r="B1163" i="9"/>
  <c r="G1162" i="9"/>
  <c r="F1162" i="9"/>
  <c r="E1162" i="9"/>
  <c r="D1162" i="9"/>
  <c r="C1162" i="9"/>
  <c r="B1162" i="9"/>
  <c r="G1161" i="9"/>
  <c r="F1161" i="9"/>
  <c r="E1161" i="9"/>
  <c r="D1161" i="9"/>
  <c r="C1161" i="9"/>
  <c r="B1161" i="9"/>
  <c r="G1160" i="9"/>
  <c r="F1160" i="9"/>
  <c r="E1160" i="9"/>
  <c r="D1160" i="9"/>
  <c r="C1160" i="9"/>
  <c r="B1160" i="9"/>
  <c r="G1159" i="9"/>
  <c r="F1159" i="9"/>
  <c r="E1159" i="9"/>
  <c r="D1159" i="9"/>
  <c r="C1159" i="9"/>
  <c r="B1159" i="9"/>
  <c r="G1158" i="9"/>
  <c r="F1158" i="9"/>
  <c r="E1158" i="9"/>
  <c r="D1158" i="9"/>
  <c r="C1158" i="9"/>
  <c r="B1158" i="9"/>
  <c r="G1157" i="9"/>
  <c r="F1157" i="9"/>
  <c r="E1157" i="9"/>
  <c r="D1157" i="9"/>
  <c r="C1157" i="9"/>
  <c r="B1157" i="9"/>
  <c r="G1156" i="9"/>
  <c r="F1156" i="9"/>
  <c r="E1156" i="9"/>
  <c r="D1156" i="9"/>
  <c r="C1156" i="9"/>
  <c r="B1156" i="9"/>
  <c r="G1155" i="9"/>
  <c r="F1155" i="9"/>
  <c r="E1155" i="9"/>
  <c r="D1155" i="9"/>
  <c r="C1155" i="9"/>
  <c r="B1155" i="9"/>
  <c r="G1154" i="9"/>
  <c r="F1154" i="9"/>
  <c r="E1154" i="9"/>
  <c r="D1154" i="9"/>
  <c r="C1154" i="9"/>
  <c r="B1154" i="9"/>
  <c r="G1153" i="9"/>
  <c r="F1153" i="9"/>
  <c r="E1153" i="9"/>
  <c r="D1153" i="9"/>
  <c r="C1153" i="9"/>
  <c r="B1153" i="9"/>
  <c r="G1152" i="9"/>
  <c r="F1152" i="9"/>
  <c r="E1152" i="9"/>
  <c r="D1152" i="9"/>
  <c r="C1152" i="9"/>
  <c r="B1152" i="9"/>
  <c r="G1151" i="9"/>
  <c r="F1151" i="9"/>
  <c r="E1151" i="9"/>
  <c r="D1151" i="9"/>
  <c r="C1151" i="9"/>
  <c r="B1151" i="9"/>
  <c r="G1150" i="9"/>
  <c r="F1150" i="9"/>
  <c r="E1150" i="9"/>
  <c r="D1150" i="9"/>
  <c r="C1150" i="9"/>
  <c r="B1150" i="9"/>
  <c r="G1149" i="9"/>
  <c r="F1149" i="9"/>
  <c r="E1149" i="9"/>
  <c r="D1149" i="9"/>
  <c r="C1149" i="9"/>
  <c r="B1149" i="9"/>
  <c r="G1148" i="9"/>
  <c r="F1148" i="9"/>
  <c r="E1148" i="9"/>
  <c r="D1148" i="9"/>
  <c r="C1148" i="9"/>
  <c r="B1148" i="9"/>
  <c r="G1147" i="9"/>
  <c r="F1147" i="9"/>
  <c r="E1147" i="9"/>
  <c r="D1147" i="9"/>
  <c r="C1147" i="9"/>
  <c r="B1147" i="9"/>
  <c r="G1146" i="9"/>
  <c r="F1146" i="9"/>
  <c r="E1146" i="9"/>
  <c r="D1146" i="9"/>
  <c r="C1146" i="9"/>
  <c r="B1146" i="9"/>
  <c r="G1145" i="9"/>
  <c r="F1145" i="9"/>
  <c r="E1145" i="9"/>
  <c r="D1145" i="9"/>
  <c r="C1145" i="9"/>
  <c r="B1145" i="9"/>
  <c r="G1144" i="9"/>
  <c r="F1144" i="9"/>
  <c r="E1144" i="9"/>
  <c r="D1144" i="9"/>
  <c r="C1144" i="9"/>
  <c r="B1144" i="9"/>
  <c r="G1143" i="9"/>
  <c r="F1143" i="9"/>
  <c r="E1143" i="9"/>
  <c r="D1143" i="9"/>
  <c r="C1143" i="9"/>
  <c r="B1143" i="9"/>
  <c r="G1142" i="9"/>
  <c r="F1142" i="9"/>
  <c r="E1142" i="9"/>
  <c r="D1142" i="9"/>
  <c r="C1142" i="9"/>
  <c r="B1142" i="9"/>
  <c r="G1141" i="9"/>
  <c r="F1141" i="9"/>
  <c r="E1141" i="9"/>
  <c r="D1141" i="9"/>
  <c r="C1141" i="9"/>
  <c r="B1141" i="9"/>
  <c r="G1140" i="9"/>
  <c r="F1140" i="9"/>
  <c r="E1140" i="9"/>
  <c r="D1140" i="9"/>
  <c r="C1140" i="9"/>
  <c r="B1140" i="9"/>
  <c r="G1139" i="9"/>
  <c r="F1139" i="9"/>
  <c r="E1139" i="9"/>
  <c r="D1139" i="9"/>
  <c r="C1139" i="9"/>
  <c r="B1139" i="9"/>
  <c r="G1138" i="9"/>
  <c r="F1138" i="9"/>
  <c r="E1138" i="9"/>
  <c r="D1138" i="9"/>
  <c r="C1138" i="9"/>
  <c r="B1138" i="9"/>
  <c r="G1137" i="9"/>
  <c r="F1137" i="9"/>
  <c r="E1137" i="9"/>
  <c r="D1137" i="9"/>
  <c r="C1137" i="9"/>
  <c r="B1137" i="9"/>
  <c r="G1136" i="9"/>
  <c r="F1136" i="9"/>
  <c r="E1136" i="9"/>
  <c r="D1136" i="9"/>
  <c r="C1136" i="9"/>
  <c r="B1136" i="9"/>
  <c r="G1135" i="9"/>
  <c r="F1135" i="9"/>
  <c r="E1135" i="9"/>
  <c r="D1135" i="9"/>
  <c r="C1135" i="9"/>
  <c r="B1135" i="9"/>
  <c r="G1134" i="9"/>
  <c r="F1134" i="9"/>
  <c r="E1134" i="9"/>
  <c r="D1134" i="9"/>
  <c r="C1134" i="9"/>
  <c r="B1134" i="9"/>
  <c r="G1133" i="9"/>
  <c r="F1133" i="9"/>
  <c r="E1133" i="9"/>
  <c r="D1133" i="9"/>
  <c r="C1133" i="9"/>
  <c r="B1133" i="9"/>
  <c r="G1132" i="9"/>
  <c r="F1132" i="9"/>
  <c r="E1132" i="9"/>
  <c r="D1132" i="9"/>
  <c r="C1132" i="9"/>
  <c r="B1132" i="9"/>
  <c r="G1131" i="9"/>
  <c r="F1131" i="9"/>
  <c r="E1131" i="9"/>
  <c r="D1131" i="9"/>
  <c r="C1131" i="9"/>
  <c r="B1131" i="9"/>
  <c r="G1130" i="9"/>
  <c r="F1130" i="9"/>
  <c r="E1130" i="9"/>
  <c r="D1130" i="9"/>
  <c r="C1130" i="9"/>
  <c r="B1130" i="9"/>
  <c r="G1129" i="9"/>
  <c r="F1129" i="9"/>
  <c r="E1129" i="9"/>
  <c r="D1129" i="9"/>
  <c r="C1129" i="9"/>
  <c r="B1129" i="9"/>
  <c r="G1128" i="9"/>
  <c r="F1128" i="9"/>
  <c r="E1128" i="9"/>
  <c r="D1128" i="9"/>
  <c r="C1128" i="9"/>
  <c r="B1128" i="9"/>
  <c r="G1127" i="9"/>
  <c r="F1127" i="9"/>
  <c r="E1127" i="9"/>
  <c r="D1127" i="9"/>
  <c r="C1127" i="9"/>
  <c r="B1127" i="9"/>
  <c r="G1126" i="9"/>
  <c r="F1126" i="9"/>
  <c r="E1126" i="9"/>
  <c r="D1126" i="9"/>
  <c r="C1126" i="9"/>
  <c r="B1126" i="9"/>
  <c r="G1125" i="9"/>
  <c r="F1125" i="9"/>
  <c r="E1125" i="9"/>
  <c r="D1125" i="9"/>
  <c r="C1125" i="9"/>
  <c r="B1125" i="9"/>
  <c r="G1124" i="9"/>
  <c r="F1124" i="9"/>
  <c r="E1124" i="9"/>
  <c r="D1124" i="9"/>
  <c r="C1124" i="9"/>
  <c r="B1124" i="9"/>
  <c r="G1123" i="9"/>
  <c r="F1123" i="9"/>
  <c r="E1123" i="9"/>
  <c r="D1123" i="9"/>
  <c r="C1123" i="9"/>
  <c r="B1123" i="9"/>
  <c r="G1122" i="9"/>
  <c r="F1122" i="9"/>
  <c r="E1122" i="9"/>
  <c r="D1122" i="9"/>
  <c r="C1122" i="9"/>
  <c r="B1122" i="9"/>
  <c r="G1121" i="9"/>
  <c r="F1121" i="9"/>
  <c r="E1121" i="9"/>
  <c r="D1121" i="9"/>
  <c r="C1121" i="9"/>
  <c r="B1121" i="9"/>
  <c r="G1120" i="9"/>
  <c r="F1120" i="9"/>
  <c r="E1120" i="9"/>
  <c r="D1120" i="9"/>
  <c r="C1120" i="9"/>
  <c r="B1120" i="9"/>
  <c r="G1119" i="9"/>
  <c r="F1119" i="9"/>
  <c r="E1119" i="9"/>
  <c r="D1119" i="9"/>
  <c r="C1119" i="9"/>
  <c r="B1119" i="9"/>
  <c r="G1118" i="9"/>
  <c r="F1118" i="9"/>
  <c r="E1118" i="9"/>
  <c r="D1118" i="9"/>
  <c r="C1118" i="9"/>
  <c r="B1118" i="9"/>
  <c r="G1117" i="9"/>
  <c r="F1117" i="9"/>
  <c r="E1117" i="9"/>
  <c r="D1117" i="9"/>
  <c r="C1117" i="9"/>
  <c r="B1117" i="9"/>
  <c r="G1116" i="9"/>
  <c r="F1116" i="9"/>
  <c r="E1116" i="9"/>
  <c r="D1116" i="9"/>
  <c r="C1116" i="9"/>
  <c r="B1116" i="9"/>
  <c r="G1115" i="9"/>
  <c r="F1115" i="9"/>
  <c r="E1115" i="9"/>
  <c r="D1115" i="9"/>
  <c r="C1115" i="9"/>
  <c r="B1115" i="9"/>
  <c r="G1114" i="9"/>
  <c r="F1114" i="9"/>
  <c r="E1114" i="9"/>
  <c r="D1114" i="9"/>
  <c r="C1114" i="9"/>
  <c r="B1114" i="9"/>
  <c r="G1113" i="9"/>
  <c r="F1113" i="9"/>
  <c r="E1113" i="9"/>
  <c r="D1113" i="9"/>
  <c r="C1113" i="9"/>
  <c r="B1113" i="9"/>
  <c r="G1112" i="9"/>
  <c r="F1112" i="9"/>
  <c r="E1112" i="9"/>
  <c r="D1112" i="9"/>
  <c r="C1112" i="9"/>
  <c r="B1112" i="9"/>
  <c r="G1111" i="9"/>
  <c r="F1111" i="9"/>
  <c r="E1111" i="9"/>
  <c r="D1111" i="9"/>
  <c r="C1111" i="9"/>
  <c r="B1111" i="9"/>
  <c r="G1110" i="9"/>
  <c r="F1110" i="9"/>
  <c r="E1110" i="9"/>
  <c r="D1110" i="9"/>
  <c r="C1110" i="9"/>
  <c r="B1110" i="9"/>
  <c r="G1109" i="9"/>
  <c r="F1109" i="9"/>
  <c r="E1109" i="9"/>
  <c r="D1109" i="9"/>
  <c r="C1109" i="9"/>
  <c r="B1109" i="9"/>
  <c r="G1108" i="9"/>
  <c r="F1108" i="9"/>
  <c r="E1108" i="9"/>
  <c r="D1108" i="9"/>
  <c r="C1108" i="9"/>
  <c r="B1108" i="9"/>
  <c r="G1107" i="9"/>
  <c r="F1107" i="9"/>
  <c r="E1107" i="9"/>
  <c r="D1107" i="9"/>
  <c r="C1107" i="9"/>
  <c r="B1107" i="9"/>
  <c r="G1106" i="9"/>
  <c r="F1106" i="9"/>
  <c r="E1106" i="9"/>
  <c r="D1106" i="9"/>
  <c r="C1106" i="9"/>
  <c r="B1106" i="9"/>
  <c r="G1105" i="9"/>
  <c r="F1105" i="9"/>
  <c r="E1105" i="9"/>
  <c r="D1105" i="9"/>
  <c r="C1105" i="9"/>
  <c r="B1105" i="9"/>
  <c r="G1104" i="9"/>
  <c r="F1104" i="9"/>
  <c r="E1104" i="9"/>
  <c r="D1104" i="9"/>
  <c r="C1104" i="9"/>
  <c r="B1104" i="9"/>
  <c r="G1103" i="9"/>
  <c r="F1103" i="9"/>
  <c r="E1103" i="9"/>
  <c r="D1103" i="9"/>
  <c r="C1103" i="9"/>
  <c r="B1103" i="9"/>
  <c r="G1102" i="9"/>
  <c r="F1102" i="9"/>
  <c r="E1102" i="9"/>
  <c r="D1102" i="9"/>
  <c r="C1102" i="9"/>
  <c r="B1102" i="9"/>
  <c r="G1101" i="9"/>
  <c r="F1101" i="9"/>
  <c r="E1101" i="9"/>
  <c r="D1101" i="9"/>
  <c r="C1101" i="9"/>
  <c r="B1101" i="9"/>
  <c r="G1100" i="9"/>
  <c r="F1100" i="9"/>
  <c r="E1100" i="9"/>
  <c r="D1100" i="9"/>
  <c r="C1100" i="9"/>
  <c r="B1100" i="9"/>
  <c r="G1099" i="9"/>
  <c r="F1099" i="9"/>
  <c r="E1099" i="9"/>
  <c r="D1099" i="9"/>
  <c r="C1099" i="9"/>
  <c r="B1099" i="9"/>
  <c r="G1098" i="9"/>
  <c r="F1098" i="9"/>
  <c r="E1098" i="9"/>
  <c r="D1098" i="9"/>
  <c r="C1098" i="9"/>
  <c r="B1098" i="9"/>
  <c r="G1097" i="9"/>
  <c r="F1097" i="9"/>
  <c r="E1097" i="9"/>
  <c r="D1097" i="9"/>
  <c r="C1097" i="9"/>
  <c r="B1097" i="9"/>
  <c r="G1096" i="9"/>
  <c r="F1096" i="9"/>
  <c r="E1096" i="9"/>
  <c r="D1096" i="9"/>
  <c r="C1096" i="9"/>
  <c r="B1096" i="9"/>
  <c r="G1095" i="9"/>
  <c r="F1095" i="9"/>
  <c r="E1095" i="9"/>
  <c r="D1095" i="9"/>
  <c r="C1095" i="9"/>
  <c r="B1095" i="9"/>
  <c r="G1094" i="9"/>
  <c r="F1094" i="9"/>
  <c r="E1094" i="9"/>
  <c r="D1094" i="9"/>
  <c r="C1094" i="9"/>
  <c r="B1094" i="9"/>
  <c r="G1093" i="9"/>
  <c r="F1093" i="9"/>
  <c r="E1093" i="9"/>
  <c r="D1093" i="9"/>
  <c r="C1093" i="9"/>
  <c r="B1093" i="9"/>
  <c r="G1092" i="9"/>
  <c r="F1092" i="9"/>
  <c r="E1092" i="9"/>
  <c r="D1092" i="9"/>
  <c r="C1092" i="9"/>
  <c r="B1092" i="9"/>
  <c r="G1091" i="9"/>
  <c r="F1091" i="9"/>
  <c r="E1091" i="9"/>
  <c r="D1091" i="9"/>
  <c r="C1091" i="9"/>
  <c r="B1091" i="9"/>
  <c r="G1090" i="9"/>
  <c r="F1090" i="9"/>
  <c r="E1090" i="9"/>
  <c r="D1090" i="9"/>
  <c r="C1090" i="9"/>
  <c r="B1090" i="9"/>
  <c r="G1089" i="9"/>
  <c r="F1089" i="9"/>
  <c r="E1089" i="9"/>
  <c r="D1089" i="9"/>
  <c r="C1089" i="9"/>
  <c r="B1089" i="9"/>
  <c r="G1088" i="9"/>
  <c r="F1088" i="9"/>
  <c r="E1088" i="9"/>
  <c r="D1088" i="9"/>
  <c r="C1088" i="9"/>
  <c r="B1088" i="9"/>
  <c r="G1087" i="9"/>
  <c r="F1087" i="9"/>
  <c r="E1087" i="9"/>
  <c r="D1087" i="9"/>
  <c r="C1087" i="9"/>
  <c r="B1087" i="9"/>
  <c r="G1086" i="9"/>
  <c r="F1086" i="9"/>
  <c r="E1086" i="9"/>
  <c r="D1086" i="9"/>
  <c r="C1086" i="9"/>
  <c r="B1086" i="9"/>
  <c r="G1085" i="9"/>
  <c r="F1085" i="9"/>
  <c r="E1085" i="9"/>
  <c r="D1085" i="9"/>
  <c r="C1085" i="9"/>
  <c r="B1085" i="9"/>
  <c r="G1084" i="9"/>
  <c r="F1084" i="9"/>
  <c r="E1084" i="9"/>
  <c r="D1084" i="9"/>
  <c r="C1084" i="9"/>
  <c r="B1084" i="9"/>
  <c r="G1083" i="9"/>
  <c r="F1083" i="9"/>
  <c r="E1083" i="9"/>
  <c r="D1083" i="9"/>
  <c r="C1083" i="9"/>
  <c r="B1083" i="9"/>
  <c r="G1082" i="9"/>
  <c r="F1082" i="9"/>
  <c r="E1082" i="9"/>
  <c r="D1082" i="9"/>
  <c r="C1082" i="9"/>
  <c r="B1082" i="9"/>
  <c r="G1081" i="9"/>
  <c r="F1081" i="9"/>
  <c r="E1081" i="9"/>
  <c r="D1081" i="9"/>
  <c r="C1081" i="9"/>
  <c r="B1081" i="9"/>
  <c r="G1080" i="9"/>
  <c r="F1080" i="9"/>
  <c r="E1080" i="9"/>
  <c r="D1080" i="9"/>
  <c r="C1080" i="9"/>
  <c r="B1080" i="9"/>
  <c r="G1079" i="9"/>
  <c r="F1079" i="9"/>
  <c r="E1079" i="9"/>
  <c r="D1079" i="9"/>
  <c r="C1079" i="9"/>
  <c r="B1079" i="9"/>
  <c r="G1078" i="9"/>
  <c r="F1078" i="9"/>
  <c r="E1078" i="9"/>
  <c r="D1078" i="9"/>
  <c r="C1078" i="9"/>
  <c r="B1078" i="9"/>
  <c r="G1077" i="9"/>
  <c r="F1077" i="9"/>
  <c r="E1077" i="9"/>
  <c r="D1077" i="9"/>
  <c r="C1077" i="9"/>
  <c r="B1077" i="9"/>
  <c r="G1076" i="9"/>
  <c r="F1076" i="9"/>
  <c r="E1076" i="9"/>
  <c r="D1076" i="9"/>
  <c r="C1076" i="9"/>
  <c r="B1076" i="9"/>
  <c r="G1075" i="9"/>
  <c r="F1075" i="9"/>
  <c r="E1075" i="9"/>
  <c r="D1075" i="9"/>
  <c r="C1075" i="9"/>
  <c r="B1075" i="9"/>
  <c r="G1074" i="9"/>
  <c r="F1074" i="9"/>
  <c r="E1074" i="9"/>
  <c r="D1074" i="9"/>
  <c r="C1074" i="9"/>
  <c r="B1074" i="9"/>
  <c r="G1073" i="9"/>
  <c r="F1073" i="9"/>
  <c r="E1073" i="9"/>
  <c r="D1073" i="9"/>
  <c r="C1073" i="9"/>
  <c r="B1073" i="9"/>
  <c r="G1072" i="9"/>
  <c r="F1072" i="9"/>
  <c r="E1072" i="9"/>
  <c r="D1072" i="9"/>
  <c r="C1072" i="9"/>
  <c r="B1072" i="9"/>
  <c r="G1071" i="9"/>
  <c r="F1071" i="9"/>
  <c r="E1071" i="9"/>
  <c r="D1071" i="9"/>
  <c r="C1071" i="9"/>
  <c r="B1071" i="9"/>
  <c r="G1070" i="9"/>
  <c r="F1070" i="9"/>
  <c r="E1070" i="9"/>
  <c r="D1070" i="9"/>
  <c r="C1070" i="9"/>
  <c r="B1070" i="9"/>
  <c r="G1069" i="9"/>
  <c r="F1069" i="9"/>
  <c r="E1069" i="9"/>
  <c r="D1069" i="9"/>
  <c r="C1069" i="9"/>
  <c r="B1069" i="9"/>
  <c r="G1068" i="9"/>
  <c r="F1068" i="9"/>
  <c r="E1068" i="9"/>
  <c r="D1068" i="9"/>
  <c r="C1068" i="9"/>
  <c r="B1068" i="9"/>
  <c r="G1067" i="9"/>
  <c r="F1067" i="9"/>
  <c r="E1067" i="9"/>
  <c r="D1067" i="9"/>
  <c r="C1067" i="9"/>
  <c r="B1067" i="9"/>
  <c r="G1066" i="9"/>
  <c r="F1066" i="9"/>
  <c r="E1066" i="9"/>
  <c r="D1066" i="9"/>
  <c r="C1066" i="9"/>
  <c r="B1066" i="9"/>
  <c r="G1065" i="9"/>
  <c r="F1065" i="9"/>
  <c r="E1065" i="9"/>
  <c r="D1065" i="9"/>
  <c r="C1065" i="9"/>
  <c r="B1065" i="9"/>
  <c r="G1064" i="9"/>
  <c r="F1064" i="9"/>
  <c r="E1064" i="9"/>
  <c r="D1064" i="9"/>
  <c r="C1064" i="9"/>
  <c r="B1064" i="9"/>
  <c r="G1063" i="9"/>
  <c r="F1063" i="9"/>
  <c r="E1063" i="9"/>
  <c r="D1063" i="9"/>
  <c r="C1063" i="9"/>
  <c r="B1063" i="9"/>
  <c r="G1062" i="9"/>
  <c r="F1062" i="9"/>
  <c r="E1062" i="9"/>
  <c r="D1062" i="9"/>
  <c r="C1062" i="9"/>
  <c r="B1062" i="9"/>
  <c r="G1061" i="9"/>
  <c r="F1061" i="9"/>
  <c r="E1061" i="9"/>
  <c r="D1061" i="9"/>
  <c r="C1061" i="9"/>
  <c r="B1061" i="9"/>
  <c r="G1060" i="9"/>
  <c r="F1060" i="9"/>
  <c r="E1060" i="9"/>
  <c r="D1060" i="9"/>
  <c r="C1060" i="9"/>
  <c r="B1060" i="9"/>
  <c r="G1059" i="9"/>
  <c r="F1059" i="9"/>
  <c r="E1059" i="9"/>
  <c r="D1059" i="9"/>
  <c r="C1059" i="9"/>
  <c r="B1059" i="9"/>
  <c r="G1058" i="9"/>
  <c r="F1058" i="9"/>
  <c r="E1058" i="9"/>
  <c r="D1058" i="9"/>
  <c r="C1058" i="9"/>
  <c r="B1058" i="9"/>
  <c r="G1057" i="9"/>
  <c r="F1057" i="9"/>
  <c r="E1057" i="9"/>
  <c r="D1057" i="9"/>
  <c r="C1057" i="9"/>
  <c r="B1057" i="9"/>
  <c r="G1056" i="9"/>
  <c r="F1056" i="9"/>
  <c r="E1056" i="9"/>
  <c r="D1056" i="9"/>
  <c r="C1056" i="9"/>
  <c r="B1056" i="9"/>
  <c r="G1055" i="9"/>
  <c r="F1055" i="9"/>
  <c r="E1055" i="9"/>
  <c r="D1055" i="9"/>
  <c r="C1055" i="9"/>
  <c r="B1055" i="9"/>
  <c r="G1054" i="9"/>
  <c r="F1054" i="9"/>
  <c r="E1054" i="9"/>
  <c r="D1054" i="9"/>
  <c r="C1054" i="9"/>
  <c r="B1054" i="9"/>
  <c r="G1053" i="9"/>
  <c r="F1053" i="9"/>
  <c r="E1053" i="9"/>
  <c r="D1053" i="9"/>
  <c r="C1053" i="9"/>
  <c r="B1053" i="9"/>
  <c r="G1052" i="9"/>
  <c r="F1052" i="9"/>
  <c r="E1052" i="9"/>
  <c r="D1052" i="9"/>
  <c r="C1052" i="9"/>
  <c r="B1052" i="9"/>
  <c r="G1051" i="9"/>
  <c r="F1051" i="9"/>
  <c r="E1051" i="9"/>
  <c r="D1051" i="9"/>
  <c r="C1051" i="9"/>
  <c r="B1051" i="9"/>
  <c r="G1050" i="9"/>
  <c r="F1050" i="9"/>
  <c r="E1050" i="9"/>
  <c r="D1050" i="9"/>
  <c r="C1050" i="9"/>
  <c r="B1050" i="9"/>
  <c r="G1049" i="9"/>
  <c r="F1049" i="9"/>
  <c r="E1049" i="9"/>
  <c r="D1049" i="9"/>
  <c r="C1049" i="9"/>
  <c r="B1049" i="9"/>
  <c r="G1048" i="9"/>
  <c r="F1048" i="9"/>
  <c r="E1048" i="9"/>
  <c r="D1048" i="9"/>
  <c r="C1048" i="9"/>
  <c r="B1048" i="9"/>
  <c r="G1047" i="9"/>
  <c r="F1047" i="9"/>
  <c r="E1047" i="9"/>
  <c r="D1047" i="9"/>
  <c r="C1047" i="9"/>
  <c r="B1047" i="9"/>
  <c r="G1046" i="9"/>
  <c r="F1046" i="9"/>
  <c r="E1046" i="9"/>
  <c r="D1046" i="9"/>
  <c r="C1046" i="9"/>
  <c r="B1046" i="9"/>
  <c r="G1045" i="9"/>
  <c r="F1045" i="9"/>
  <c r="E1045" i="9"/>
  <c r="D1045" i="9"/>
  <c r="C1045" i="9"/>
  <c r="B1045" i="9"/>
  <c r="G1044" i="9"/>
  <c r="F1044" i="9"/>
  <c r="E1044" i="9"/>
  <c r="D1044" i="9"/>
  <c r="C1044" i="9"/>
  <c r="B1044" i="9"/>
  <c r="G1043" i="9"/>
  <c r="F1043" i="9"/>
  <c r="E1043" i="9"/>
  <c r="D1043" i="9"/>
  <c r="C1043" i="9"/>
  <c r="B1043" i="9"/>
  <c r="G1042" i="9"/>
  <c r="F1042" i="9"/>
  <c r="E1042" i="9"/>
  <c r="D1042" i="9"/>
  <c r="C1042" i="9"/>
  <c r="B1042" i="9"/>
  <c r="G1041" i="9"/>
  <c r="F1041" i="9"/>
  <c r="E1041" i="9"/>
  <c r="D1041" i="9"/>
  <c r="C1041" i="9"/>
  <c r="B1041" i="9"/>
  <c r="G1040" i="9"/>
  <c r="F1040" i="9"/>
  <c r="E1040" i="9"/>
  <c r="D1040" i="9"/>
  <c r="C1040" i="9"/>
  <c r="B1040" i="9"/>
  <c r="G1039" i="9"/>
  <c r="F1039" i="9"/>
  <c r="E1039" i="9"/>
  <c r="D1039" i="9"/>
  <c r="C1039" i="9"/>
  <c r="B1039" i="9"/>
  <c r="G1038" i="9"/>
  <c r="F1038" i="9"/>
  <c r="E1038" i="9"/>
  <c r="D1038" i="9"/>
  <c r="C1038" i="9"/>
  <c r="B1038" i="9"/>
  <c r="G1037" i="9"/>
  <c r="F1037" i="9"/>
  <c r="E1037" i="9"/>
  <c r="D1037" i="9"/>
  <c r="C1037" i="9"/>
  <c r="B1037" i="9"/>
  <c r="G1036" i="9"/>
  <c r="F1036" i="9"/>
  <c r="E1036" i="9"/>
  <c r="D1036" i="9"/>
  <c r="C1036" i="9"/>
  <c r="B1036" i="9"/>
  <c r="G1035" i="9"/>
  <c r="F1035" i="9"/>
  <c r="E1035" i="9"/>
  <c r="D1035" i="9"/>
  <c r="C1035" i="9"/>
  <c r="B1035" i="9"/>
  <c r="G1034" i="9"/>
  <c r="F1034" i="9"/>
  <c r="E1034" i="9"/>
  <c r="D1034" i="9"/>
  <c r="C1034" i="9"/>
  <c r="B1034" i="9"/>
  <c r="G1033" i="9"/>
  <c r="F1033" i="9"/>
  <c r="E1033" i="9"/>
  <c r="D1033" i="9"/>
  <c r="C1033" i="9"/>
  <c r="B1033" i="9"/>
  <c r="G1032" i="9"/>
  <c r="F1032" i="9"/>
  <c r="E1032" i="9"/>
  <c r="D1032" i="9"/>
  <c r="C1032" i="9"/>
  <c r="B1032" i="9"/>
  <c r="G1031" i="9"/>
  <c r="F1031" i="9"/>
  <c r="E1031" i="9"/>
  <c r="D1031" i="9"/>
  <c r="C1031" i="9"/>
  <c r="B1031" i="9"/>
  <c r="G1030" i="9"/>
  <c r="F1030" i="9"/>
  <c r="E1030" i="9"/>
  <c r="D1030" i="9"/>
  <c r="C1030" i="9"/>
  <c r="B1030" i="9"/>
  <c r="G1029" i="9"/>
  <c r="F1029" i="9"/>
  <c r="E1029" i="9"/>
  <c r="D1029" i="9"/>
  <c r="C1029" i="9"/>
  <c r="B1029" i="9"/>
  <c r="G1028" i="9"/>
  <c r="F1028" i="9"/>
  <c r="E1028" i="9"/>
  <c r="D1028" i="9"/>
  <c r="C1028" i="9"/>
  <c r="B1028" i="9"/>
  <c r="G1027" i="9"/>
  <c r="F1027" i="9"/>
  <c r="E1027" i="9"/>
  <c r="D1027" i="9"/>
  <c r="C1027" i="9"/>
  <c r="B1027" i="9"/>
  <c r="G1026" i="9"/>
  <c r="F1026" i="9"/>
  <c r="E1026" i="9"/>
  <c r="D1026" i="9"/>
  <c r="C1026" i="9"/>
  <c r="B1026" i="9"/>
  <c r="G1025" i="9"/>
  <c r="F1025" i="9"/>
  <c r="E1025" i="9"/>
  <c r="D1025" i="9"/>
  <c r="C1025" i="9"/>
  <c r="B1025" i="9"/>
  <c r="G1024" i="9"/>
  <c r="F1024" i="9"/>
  <c r="E1024" i="9"/>
  <c r="D1024" i="9"/>
  <c r="C1024" i="9"/>
  <c r="B1024" i="9"/>
  <c r="G1023" i="9"/>
  <c r="F1023" i="9"/>
  <c r="E1023" i="9"/>
  <c r="D1023" i="9"/>
  <c r="C1023" i="9"/>
  <c r="B1023" i="9"/>
  <c r="G1022" i="9"/>
  <c r="F1022" i="9"/>
  <c r="E1022" i="9"/>
  <c r="D1022" i="9"/>
  <c r="C1022" i="9"/>
  <c r="B1022" i="9"/>
  <c r="G1021" i="9"/>
  <c r="F1021" i="9"/>
  <c r="E1021" i="9"/>
  <c r="D1021" i="9"/>
  <c r="C1021" i="9"/>
  <c r="B1021" i="9"/>
  <c r="G1020" i="9"/>
  <c r="F1020" i="9"/>
  <c r="E1020" i="9"/>
  <c r="D1020" i="9"/>
  <c r="C1020" i="9"/>
  <c r="B1020" i="9"/>
  <c r="G1019" i="9"/>
  <c r="F1019" i="9"/>
  <c r="E1019" i="9"/>
  <c r="D1019" i="9"/>
  <c r="C1019" i="9"/>
  <c r="B1019" i="9"/>
  <c r="G1018" i="9"/>
  <c r="F1018" i="9"/>
  <c r="E1018" i="9"/>
  <c r="D1018" i="9"/>
  <c r="C1018" i="9"/>
  <c r="B1018" i="9"/>
  <c r="G1017" i="9"/>
  <c r="F1017" i="9"/>
  <c r="E1017" i="9"/>
  <c r="D1017" i="9"/>
  <c r="C1017" i="9"/>
  <c r="B1017" i="9"/>
  <c r="G1016" i="9"/>
  <c r="F1016" i="9"/>
  <c r="E1016" i="9"/>
  <c r="D1016" i="9"/>
  <c r="C1016" i="9"/>
  <c r="B1016" i="9"/>
  <c r="G1015" i="9"/>
  <c r="F1015" i="9"/>
  <c r="E1015" i="9"/>
  <c r="D1015" i="9"/>
  <c r="C1015" i="9"/>
  <c r="B1015" i="9"/>
  <c r="G1014" i="9"/>
  <c r="F1014" i="9"/>
  <c r="E1014" i="9"/>
  <c r="D1014" i="9"/>
  <c r="C1014" i="9"/>
  <c r="B1014" i="9"/>
  <c r="G1013" i="9"/>
  <c r="F1013" i="9"/>
  <c r="E1013" i="9"/>
  <c r="D1013" i="9"/>
  <c r="C1013" i="9"/>
  <c r="B1013" i="9"/>
  <c r="G1012" i="9"/>
  <c r="F1012" i="9"/>
  <c r="E1012" i="9"/>
  <c r="D1012" i="9"/>
  <c r="C1012" i="9"/>
  <c r="B1012" i="9"/>
  <c r="G1011" i="9"/>
  <c r="F1011" i="9"/>
  <c r="E1011" i="9"/>
  <c r="D1011" i="9"/>
  <c r="C1011" i="9"/>
  <c r="B1011" i="9"/>
  <c r="G1010" i="9"/>
  <c r="F1010" i="9"/>
  <c r="E1010" i="9"/>
  <c r="D1010" i="9"/>
  <c r="C1010" i="9"/>
  <c r="B1010" i="9"/>
  <c r="G1009" i="9"/>
  <c r="F1009" i="9"/>
  <c r="E1009" i="9"/>
  <c r="D1009" i="9"/>
  <c r="C1009" i="9"/>
  <c r="B1009" i="9"/>
  <c r="G1008" i="9"/>
  <c r="F1008" i="9"/>
  <c r="E1008" i="9"/>
  <c r="D1008" i="9"/>
  <c r="C1008" i="9"/>
  <c r="B1008" i="9"/>
  <c r="G1007" i="9"/>
  <c r="F1007" i="9"/>
  <c r="E1007" i="9"/>
  <c r="D1007" i="9"/>
  <c r="C1007" i="9"/>
  <c r="B1007" i="9"/>
  <c r="G1006" i="9"/>
  <c r="F1006" i="9"/>
  <c r="E1006" i="9"/>
  <c r="D1006" i="9"/>
  <c r="C1006" i="9"/>
  <c r="B1006" i="9"/>
  <c r="G1005" i="9"/>
  <c r="F1005" i="9"/>
  <c r="E1005" i="9"/>
  <c r="D1005" i="9"/>
  <c r="C1005" i="9"/>
  <c r="B1005" i="9"/>
  <c r="G1004" i="9"/>
  <c r="F1004" i="9"/>
  <c r="E1004" i="9"/>
  <c r="D1004" i="9"/>
  <c r="C1004" i="9"/>
  <c r="B1004" i="9"/>
  <c r="G1003" i="9"/>
  <c r="F1003" i="9"/>
  <c r="E1003" i="9"/>
  <c r="D1003" i="9"/>
  <c r="C1003" i="9"/>
  <c r="B1003" i="9"/>
  <c r="G1002" i="9"/>
  <c r="F1002" i="9"/>
  <c r="E1002" i="9"/>
  <c r="D1002" i="9"/>
  <c r="C1002" i="9"/>
  <c r="B1002" i="9"/>
  <c r="G1001" i="9"/>
  <c r="F1001" i="9"/>
  <c r="E1001" i="9"/>
  <c r="D1001" i="9"/>
  <c r="C1001" i="9"/>
  <c r="B1001" i="9"/>
  <c r="G1000" i="9"/>
  <c r="F1000" i="9"/>
  <c r="E1000" i="9"/>
  <c r="D1000" i="9"/>
  <c r="C1000" i="9"/>
  <c r="B1000" i="9"/>
  <c r="G999" i="9"/>
  <c r="F999" i="9"/>
  <c r="E999" i="9"/>
  <c r="D999" i="9"/>
  <c r="C999" i="9"/>
  <c r="B999" i="9"/>
  <c r="G998" i="9"/>
  <c r="F998" i="9"/>
  <c r="E998" i="9"/>
  <c r="D998" i="9"/>
  <c r="C998" i="9"/>
  <c r="B998" i="9"/>
  <c r="G997" i="9"/>
  <c r="F997" i="9"/>
  <c r="E997" i="9"/>
  <c r="D997" i="9"/>
  <c r="C997" i="9"/>
  <c r="B997" i="9"/>
  <c r="G996" i="9"/>
  <c r="F996" i="9"/>
  <c r="E996" i="9"/>
  <c r="D996" i="9"/>
  <c r="C996" i="9"/>
  <c r="B996" i="9"/>
  <c r="G995" i="9"/>
  <c r="F995" i="9"/>
  <c r="E995" i="9"/>
  <c r="D995" i="9"/>
  <c r="C995" i="9"/>
  <c r="B995" i="9"/>
  <c r="G994" i="9"/>
  <c r="F994" i="9"/>
  <c r="E994" i="9"/>
  <c r="D994" i="9"/>
  <c r="C994" i="9"/>
  <c r="B994" i="9"/>
  <c r="G993" i="9"/>
  <c r="F993" i="9"/>
  <c r="E993" i="9"/>
  <c r="D993" i="9"/>
  <c r="C993" i="9"/>
  <c r="B993" i="9"/>
  <c r="G992" i="9"/>
  <c r="F992" i="9"/>
  <c r="E992" i="9"/>
  <c r="D992" i="9"/>
  <c r="C992" i="9"/>
  <c r="B992" i="9"/>
  <c r="G991" i="9"/>
  <c r="F991" i="9"/>
  <c r="E991" i="9"/>
  <c r="D991" i="9"/>
  <c r="C991" i="9"/>
  <c r="B991" i="9"/>
  <c r="G990" i="9"/>
  <c r="F990" i="9"/>
  <c r="E990" i="9"/>
  <c r="D990" i="9"/>
  <c r="C990" i="9"/>
  <c r="B990" i="9"/>
  <c r="G989" i="9"/>
  <c r="F989" i="9"/>
  <c r="E989" i="9"/>
  <c r="D989" i="9"/>
  <c r="C989" i="9"/>
  <c r="B989" i="9"/>
  <c r="G988" i="9"/>
  <c r="F988" i="9"/>
  <c r="E988" i="9"/>
  <c r="D988" i="9"/>
  <c r="C988" i="9"/>
  <c r="B988" i="9"/>
  <c r="G987" i="9"/>
  <c r="F987" i="9"/>
  <c r="E987" i="9"/>
  <c r="D987" i="9"/>
  <c r="C987" i="9"/>
  <c r="B987" i="9"/>
  <c r="G986" i="9"/>
  <c r="F986" i="9"/>
  <c r="E986" i="9"/>
  <c r="D986" i="9"/>
  <c r="C986" i="9"/>
  <c r="B986" i="9"/>
  <c r="G985" i="9"/>
  <c r="F985" i="9"/>
  <c r="E985" i="9"/>
  <c r="D985" i="9"/>
  <c r="C985" i="9"/>
  <c r="B985" i="9"/>
  <c r="G984" i="9"/>
  <c r="F984" i="9"/>
  <c r="E984" i="9"/>
  <c r="D984" i="9"/>
  <c r="C984" i="9"/>
  <c r="B984" i="9"/>
  <c r="G983" i="9"/>
  <c r="F983" i="9"/>
  <c r="E983" i="9"/>
  <c r="D983" i="9"/>
  <c r="C983" i="9"/>
  <c r="B983" i="9"/>
  <c r="G982" i="9"/>
  <c r="F982" i="9"/>
  <c r="E982" i="9"/>
  <c r="D982" i="9"/>
  <c r="C982" i="9"/>
  <c r="B982" i="9"/>
  <c r="G981" i="9"/>
  <c r="F981" i="9"/>
  <c r="E981" i="9"/>
  <c r="D981" i="9"/>
  <c r="C981" i="9"/>
  <c r="B981" i="9"/>
  <c r="G980" i="9"/>
  <c r="F980" i="9"/>
  <c r="E980" i="9"/>
  <c r="D980" i="9"/>
  <c r="C980" i="9"/>
  <c r="B980" i="9"/>
  <c r="G979" i="9"/>
  <c r="F979" i="9"/>
  <c r="E979" i="9"/>
  <c r="D979" i="9"/>
  <c r="C979" i="9"/>
  <c r="B979" i="9"/>
  <c r="G978" i="9"/>
  <c r="F978" i="9"/>
  <c r="E978" i="9"/>
  <c r="D978" i="9"/>
  <c r="C978" i="9"/>
  <c r="B978" i="9"/>
  <c r="G977" i="9"/>
  <c r="F977" i="9"/>
  <c r="E977" i="9"/>
  <c r="D977" i="9"/>
  <c r="C977" i="9"/>
  <c r="B977" i="9"/>
  <c r="G976" i="9"/>
  <c r="F976" i="9"/>
  <c r="E976" i="9"/>
  <c r="D976" i="9"/>
  <c r="C976" i="9"/>
  <c r="B976" i="9"/>
  <c r="G975" i="9"/>
  <c r="F975" i="9"/>
  <c r="E975" i="9"/>
  <c r="D975" i="9"/>
  <c r="C975" i="9"/>
  <c r="B975" i="9"/>
  <c r="G974" i="9"/>
  <c r="F974" i="9"/>
  <c r="E974" i="9"/>
  <c r="D974" i="9"/>
  <c r="C974" i="9"/>
  <c r="B974" i="9"/>
  <c r="G973" i="9"/>
  <c r="F973" i="9"/>
  <c r="E973" i="9"/>
  <c r="D973" i="9"/>
  <c r="C973" i="9"/>
  <c r="B973" i="9"/>
  <c r="G972" i="9"/>
  <c r="F972" i="9"/>
  <c r="E972" i="9"/>
  <c r="D972" i="9"/>
  <c r="C972" i="9"/>
  <c r="B972" i="9"/>
  <c r="G971" i="9"/>
  <c r="F971" i="9"/>
  <c r="E971" i="9"/>
  <c r="D971" i="9"/>
  <c r="C971" i="9"/>
  <c r="B971" i="9"/>
  <c r="G970" i="9"/>
  <c r="F970" i="9"/>
  <c r="E970" i="9"/>
  <c r="D970" i="9"/>
  <c r="C970" i="9"/>
  <c r="B970" i="9"/>
  <c r="G969" i="9"/>
  <c r="F969" i="9"/>
  <c r="E969" i="9"/>
  <c r="D969" i="9"/>
  <c r="C969" i="9"/>
  <c r="B969" i="9"/>
  <c r="G968" i="9"/>
  <c r="F968" i="9"/>
  <c r="E968" i="9"/>
  <c r="D968" i="9"/>
  <c r="C968" i="9"/>
  <c r="B968" i="9"/>
  <c r="G967" i="9"/>
  <c r="F967" i="9"/>
  <c r="E967" i="9"/>
  <c r="D967" i="9"/>
  <c r="C967" i="9"/>
  <c r="B967" i="9"/>
  <c r="G966" i="9"/>
  <c r="F966" i="9"/>
  <c r="E966" i="9"/>
  <c r="D966" i="9"/>
  <c r="C966" i="9"/>
  <c r="B966" i="9"/>
  <c r="G965" i="9"/>
  <c r="F965" i="9"/>
  <c r="E965" i="9"/>
  <c r="D965" i="9"/>
  <c r="C965" i="9"/>
  <c r="B965" i="9"/>
  <c r="G964" i="9"/>
  <c r="F964" i="9"/>
  <c r="E964" i="9"/>
  <c r="D964" i="9"/>
  <c r="C964" i="9"/>
  <c r="B964" i="9"/>
  <c r="G963" i="9"/>
  <c r="F963" i="9"/>
  <c r="E963" i="9"/>
  <c r="D963" i="9"/>
  <c r="C963" i="9"/>
  <c r="B963" i="9"/>
  <c r="G962" i="9"/>
  <c r="F962" i="9"/>
  <c r="E962" i="9"/>
  <c r="D962" i="9"/>
  <c r="C962" i="9"/>
  <c r="B962" i="9"/>
  <c r="G961" i="9"/>
  <c r="F961" i="9"/>
  <c r="E961" i="9"/>
  <c r="D961" i="9"/>
  <c r="C961" i="9"/>
  <c r="B961" i="9"/>
  <c r="G960" i="9"/>
  <c r="F960" i="9"/>
  <c r="E960" i="9"/>
  <c r="D960" i="9"/>
  <c r="C960" i="9"/>
  <c r="B960" i="9"/>
  <c r="G959" i="9"/>
  <c r="F959" i="9"/>
  <c r="E959" i="9"/>
  <c r="D959" i="9"/>
  <c r="C959" i="9"/>
  <c r="B959" i="9"/>
  <c r="G958" i="9"/>
  <c r="F958" i="9"/>
  <c r="E958" i="9"/>
  <c r="D958" i="9"/>
  <c r="C958" i="9"/>
  <c r="B958" i="9"/>
  <c r="G957" i="9"/>
  <c r="F957" i="9"/>
  <c r="E957" i="9"/>
  <c r="D957" i="9"/>
  <c r="C957" i="9"/>
  <c r="B957" i="9"/>
  <c r="G956" i="9"/>
  <c r="F956" i="9"/>
  <c r="E956" i="9"/>
  <c r="D956" i="9"/>
  <c r="C956" i="9"/>
  <c r="B956" i="9"/>
  <c r="G955" i="9"/>
  <c r="F955" i="9"/>
  <c r="E955" i="9"/>
  <c r="D955" i="9"/>
  <c r="C955" i="9"/>
  <c r="B955" i="9"/>
  <c r="G954" i="9"/>
  <c r="F954" i="9"/>
  <c r="E954" i="9"/>
  <c r="D954" i="9"/>
  <c r="C954" i="9"/>
  <c r="B954" i="9"/>
  <c r="G953" i="9"/>
  <c r="F953" i="9"/>
  <c r="E953" i="9"/>
  <c r="D953" i="9"/>
  <c r="C953" i="9"/>
  <c r="B953" i="9"/>
  <c r="G952" i="9"/>
  <c r="F952" i="9"/>
  <c r="E952" i="9"/>
  <c r="D952" i="9"/>
  <c r="C952" i="9"/>
  <c r="B952" i="9"/>
  <c r="G951" i="9"/>
  <c r="F951" i="9"/>
  <c r="E951" i="9"/>
  <c r="D951" i="9"/>
  <c r="C951" i="9"/>
  <c r="B951" i="9"/>
  <c r="G950" i="9"/>
  <c r="F950" i="9"/>
  <c r="E950" i="9"/>
  <c r="D950" i="9"/>
  <c r="C950" i="9"/>
  <c r="B950" i="9"/>
  <c r="G949" i="9"/>
  <c r="F949" i="9"/>
  <c r="E949" i="9"/>
  <c r="D949" i="9"/>
  <c r="C949" i="9"/>
  <c r="B949" i="9"/>
  <c r="G948" i="9"/>
  <c r="F948" i="9"/>
  <c r="E948" i="9"/>
  <c r="D948" i="9"/>
  <c r="C948" i="9"/>
  <c r="B948" i="9"/>
  <c r="G947" i="9"/>
  <c r="F947" i="9"/>
  <c r="E947" i="9"/>
  <c r="D947" i="9"/>
  <c r="C947" i="9"/>
  <c r="B947" i="9"/>
  <c r="G946" i="9"/>
  <c r="F946" i="9"/>
  <c r="E946" i="9"/>
  <c r="D946" i="9"/>
  <c r="C946" i="9"/>
  <c r="B946" i="9"/>
  <c r="G945" i="9"/>
  <c r="F945" i="9"/>
  <c r="E945" i="9"/>
  <c r="D945" i="9"/>
  <c r="C945" i="9"/>
  <c r="B945" i="9"/>
  <c r="G944" i="9"/>
  <c r="F944" i="9"/>
  <c r="E944" i="9"/>
  <c r="D944" i="9"/>
  <c r="C944" i="9"/>
  <c r="B944" i="9"/>
  <c r="G943" i="9"/>
  <c r="F943" i="9"/>
  <c r="E943" i="9"/>
  <c r="D943" i="9"/>
  <c r="C943" i="9"/>
  <c r="B943" i="9"/>
  <c r="G942" i="9"/>
  <c r="F942" i="9"/>
  <c r="E942" i="9"/>
  <c r="D942" i="9"/>
  <c r="C942" i="9"/>
  <c r="B942" i="9"/>
  <c r="G941" i="9"/>
  <c r="F941" i="9"/>
  <c r="E941" i="9"/>
  <c r="D941" i="9"/>
  <c r="C941" i="9"/>
  <c r="B941" i="9"/>
  <c r="G940" i="9"/>
  <c r="F940" i="9"/>
  <c r="E940" i="9"/>
  <c r="D940" i="9"/>
  <c r="C940" i="9"/>
  <c r="B940" i="9"/>
  <c r="G939" i="9"/>
  <c r="F939" i="9"/>
  <c r="E939" i="9"/>
  <c r="D939" i="9"/>
  <c r="C939" i="9"/>
  <c r="B939" i="9"/>
  <c r="G938" i="9"/>
  <c r="F938" i="9"/>
  <c r="E938" i="9"/>
  <c r="D938" i="9"/>
  <c r="C938" i="9"/>
  <c r="B938" i="9"/>
  <c r="G937" i="9"/>
  <c r="F937" i="9"/>
  <c r="E937" i="9"/>
  <c r="D937" i="9"/>
  <c r="C937" i="9"/>
  <c r="B937" i="9"/>
  <c r="G936" i="9"/>
  <c r="F936" i="9"/>
  <c r="E936" i="9"/>
  <c r="D936" i="9"/>
  <c r="C936" i="9"/>
  <c r="B936" i="9"/>
  <c r="G935" i="9"/>
  <c r="F935" i="9"/>
  <c r="E935" i="9"/>
  <c r="D935" i="9"/>
  <c r="C935" i="9"/>
  <c r="B935" i="9"/>
  <c r="G934" i="9"/>
  <c r="F934" i="9"/>
  <c r="E934" i="9"/>
  <c r="D934" i="9"/>
  <c r="C934" i="9"/>
  <c r="B934" i="9"/>
  <c r="G933" i="9"/>
  <c r="F933" i="9"/>
  <c r="E933" i="9"/>
  <c r="D933" i="9"/>
  <c r="C933" i="9"/>
  <c r="B933" i="9"/>
  <c r="G932" i="9"/>
  <c r="F932" i="9"/>
  <c r="E932" i="9"/>
  <c r="D932" i="9"/>
  <c r="C932" i="9"/>
  <c r="B932" i="9"/>
  <c r="G931" i="9"/>
  <c r="F931" i="9"/>
  <c r="E931" i="9"/>
  <c r="D931" i="9"/>
  <c r="C931" i="9"/>
  <c r="B931" i="9"/>
  <c r="G930" i="9"/>
  <c r="F930" i="9"/>
  <c r="E930" i="9"/>
  <c r="D930" i="9"/>
  <c r="C930" i="9"/>
  <c r="B930" i="9"/>
  <c r="G929" i="9"/>
  <c r="F929" i="9"/>
  <c r="E929" i="9"/>
  <c r="D929" i="9"/>
  <c r="C929" i="9"/>
  <c r="B929" i="9"/>
  <c r="G928" i="9"/>
  <c r="F928" i="9"/>
  <c r="E928" i="9"/>
  <c r="D928" i="9"/>
  <c r="C928" i="9"/>
  <c r="B928" i="9"/>
  <c r="G927" i="9"/>
  <c r="F927" i="9"/>
  <c r="E927" i="9"/>
  <c r="D927" i="9"/>
  <c r="C927" i="9"/>
  <c r="B927" i="9"/>
  <c r="G926" i="9"/>
  <c r="F926" i="9"/>
  <c r="E926" i="9"/>
  <c r="D926" i="9"/>
  <c r="C926" i="9"/>
  <c r="B926" i="9"/>
  <c r="G925" i="9"/>
  <c r="F925" i="9"/>
  <c r="E925" i="9"/>
  <c r="D925" i="9"/>
  <c r="C925" i="9"/>
  <c r="B925" i="9"/>
  <c r="G924" i="9"/>
  <c r="F924" i="9"/>
  <c r="E924" i="9"/>
  <c r="D924" i="9"/>
  <c r="C924" i="9"/>
  <c r="B924" i="9"/>
  <c r="G923" i="9"/>
  <c r="F923" i="9"/>
  <c r="E923" i="9"/>
  <c r="D923" i="9"/>
  <c r="C923" i="9"/>
  <c r="B923" i="9"/>
  <c r="G922" i="9"/>
  <c r="F922" i="9"/>
  <c r="E922" i="9"/>
  <c r="D922" i="9"/>
  <c r="C922" i="9"/>
  <c r="B922" i="9"/>
  <c r="G921" i="9"/>
  <c r="F921" i="9"/>
  <c r="E921" i="9"/>
  <c r="D921" i="9"/>
  <c r="C921" i="9"/>
  <c r="B921" i="9"/>
  <c r="G920" i="9"/>
  <c r="F920" i="9"/>
  <c r="E920" i="9"/>
  <c r="D920" i="9"/>
  <c r="C920" i="9"/>
  <c r="B920" i="9"/>
  <c r="G919" i="9"/>
  <c r="F919" i="9"/>
  <c r="E919" i="9"/>
  <c r="D919" i="9"/>
  <c r="C919" i="9"/>
  <c r="B919" i="9"/>
  <c r="G918" i="9"/>
  <c r="F918" i="9"/>
  <c r="E918" i="9"/>
  <c r="D918" i="9"/>
  <c r="C918" i="9"/>
  <c r="B918" i="9"/>
  <c r="G917" i="9"/>
  <c r="F917" i="9"/>
  <c r="E917" i="9"/>
  <c r="D917" i="9"/>
  <c r="C917" i="9"/>
  <c r="B917" i="9"/>
  <c r="G916" i="9"/>
  <c r="F916" i="9"/>
  <c r="E916" i="9"/>
  <c r="D916" i="9"/>
  <c r="C916" i="9"/>
  <c r="B916" i="9"/>
  <c r="G915" i="9"/>
  <c r="F915" i="9"/>
  <c r="E915" i="9"/>
  <c r="D915" i="9"/>
  <c r="C915" i="9"/>
  <c r="B915" i="9"/>
  <c r="G914" i="9"/>
  <c r="F914" i="9"/>
  <c r="E914" i="9"/>
  <c r="D914" i="9"/>
  <c r="C914" i="9"/>
  <c r="B914" i="9"/>
  <c r="G913" i="9"/>
  <c r="F913" i="9"/>
  <c r="E913" i="9"/>
  <c r="D913" i="9"/>
  <c r="C913" i="9"/>
  <c r="B913" i="9"/>
  <c r="G912" i="9"/>
  <c r="F912" i="9"/>
  <c r="E912" i="9"/>
  <c r="D912" i="9"/>
  <c r="C912" i="9"/>
  <c r="B912" i="9"/>
  <c r="G911" i="9"/>
  <c r="F911" i="9"/>
  <c r="E911" i="9"/>
  <c r="D911" i="9"/>
  <c r="C911" i="9"/>
  <c r="B911" i="9"/>
  <c r="G910" i="9"/>
  <c r="F910" i="9"/>
  <c r="E910" i="9"/>
  <c r="D910" i="9"/>
  <c r="C910" i="9"/>
  <c r="B910" i="9"/>
  <c r="G909" i="9"/>
  <c r="F909" i="9"/>
  <c r="E909" i="9"/>
  <c r="D909" i="9"/>
  <c r="C909" i="9"/>
  <c r="B909" i="9"/>
  <c r="G908" i="9"/>
  <c r="F908" i="9"/>
  <c r="E908" i="9"/>
  <c r="D908" i="9"/>
  <c r="C908" i="9"/>
  <c r="B908" i="9"/>
  <c r="G907" i="9"/>
  <c r="F907" i="9"/>
  <c r="E907" i="9"/>
  <c r="D907" i="9"/>
  <c r="C907" i="9"/>
  <c r="B907" i="9"/>
  <c r="G906" i="9"/>
  <c r="F906" i="9"/>
  <c r="E906" i="9"/>
  <c r="D906" i="9"/>
  <c r="C906" i="9"/>
  <c r="B906" i="9"/>
  <c r="G905" i="9"/>
  <c r="F905" i="9"/>
  <c r="E905" i="9"/>
  <c r="D905" i="9"/>
  <c r="C905" i="9"/>
  <c r="B905" i="9"/>
  <c r="G904" i="9"/>
  <c r="F904" i="9"/>
  <c r="E904" i="9"/>
  <c r="D904" i="9"/>
  <c r="C904" i="9"/>
  <c r="B904" i="9"/>
  <c r="G903" i="9"/>
  <c r="F903" i="9"/>
  <c r="E903" i="9"/>
  <c r="D903" i="9"/>
  <c r="C903" i="9"/>
  <c r="B903" i="9"/>
  <c r="G902" i="9"/>
  <c r="F902" i="9"/>
  <c r="E902" i="9"/>
  <c r="D902" i="9"/>
  <c r="C902" i="9"/>
  <c r="B902" i="9"/>
  <c r="G901" i="9"/>
  <c r="F901" i="9"/>
  <c r="E901" i="9"/>
  <c r="D901" i="9"/>
  <c r="C901" i="9"/>
  <c r="B901" i="9"/>
  <c r="G900" i="9"/>
  <c r="F900" i="9"/>
  <c r="E900" i="9"/>
  <c r="D900" i="9"/>
  <c r="C900" i="9"/>
  <c r="B900" i="9"/>
  <c r="G899" i="9"/>
  <c r="F899" i="9"/>
  <c r="E899" i="9"/>
  <c r="D899" i="9"/>
  <c r="C899" i="9"/>
  <c r="B899" i="9"/>
  <c r="G898" i="9"/>
  <c r="F898" i="9"/>
  <c r="E898" i="9"/>
  <c r="D898" i="9"/>
  <c r="C898" i="9"/>
  <c r="B898" i="9"/>
  <c r="G897" i="9"/>
  <c r="F897" i="9"/>
  <c r="E897" i="9"/>
  <c r="D897" i="9"/>
  <c r="C897" i="9"/>
  <c r="B897" i="9"/>
  <c r="G896" i="9"/>
  <c r="F896" i="9"/>
  <c r="E896" i="9"/>
  <c r="D896" i="9"/>
  <c r="C896" i="9"/>
  <c r="B896" i="9"/>
  <c r="G895" i="9"/>
  <c r="F895" i="9"/>
  <c r="E895" i="9"/>
  <c r="D895" i="9"/>
  <c r="C895" i="9"/>
  <c r="B895" i="9"/>
  <c r="G894" i="9"/>
  <c r="F894" i="9"/>
  <c r="E894" i="9"/>
  <c r="D894" i="9"/>
  <c r="C894" i="9"/>
  <c r="B894" i="9"/>
  <c r="G893" i="9"/>
  <c r="F893" i="9"/>
  <c r="E893" i="9"/>
  <c r="D893" i="9"/>
  <c r="C893" i="9"/>
  <c r="B893" i="9"/>
  <c r="G892" i="9"/>
  <c r="F892" i="9"/>
  <c r="E892" i="9"/>
  <c r="D892" i="9"/>
  <c r="C892" i="9"/>
  <c r="B892" i="9"/>
  <c r="G891" i="9"/>
  <c r="F891" i="9"/>
  <c r="E891" i="9"/>
  <c r="D891" i="9"/>
  <c r="C891" i="9"/>
  <c r="B891" i="9"/>
  <c r="G890" i="9"/>
  <c r="F890" i="9"/>
  <c r="E890" i="9"/>
  <c r="D890" i="9"/>
  <c r="C890" i="9"/>
  <c r="B890" i="9"/>
  <c r="G889" i="9"/>
  <c r="F889" i="9"/>
  <c r="E889" i="9"/>
  <c r="D889" i="9"/>
  <c r="C889" i="9"/>
  <c r="B889" i="9"/>
  <c r="G888" i="9"/>
  <c r="F888" i="9"/>
  <c r="E888" i="9"/>
  <c r="D888" i="9"/>
  <c r="C888" i="9"/>
  <c r="B888" i="9"/>
  <c r="G887" i="9"/>
  <c r="F887" i="9"/>
  <c r="E887" i="9"/>
  <c r="D887" i="9"/>
  <c r="C887" i="9"/>
  <c r="B887" i="9"/>
  <c r="G886" i="9"/>
  <c r="F886" i="9"/>
  <c r="E886" i="9"/>
  <c r="D886" i="9"/>
  <c r="C886" i="9"/>
  <c r="B886" i="9"/>
  <c r="G885" i="9"/>
  <c r="F885" i="9"/>
  <c r="E885" i="9"/>
  <c r="D885" i="9"/>
  <c r="C885" i="9"/>
  <c r="B885" i="9"/>
  <c r="G884" i="9"/>
  <c r="F884" i="9"/>
  <c r="E884" i="9"/>
  <c r="D884" i="9"/>
  <c r="C884" i="9"/>
  <c r="B884" i="9"/>
  <c r="G883" i="9"/>
  <c r="F883" i="9"/>
  <c r="E883" i="9"/>
  <c r="D883" i="9"/>
  <c r="C883" i="9"/>
  <c r="B883" i="9"/>
  <c r="G882" i="9"/>
  <c r="F882" i="9"/>
  <c r="E882" i="9"/>
  <c r="D882" i="9"/>
  <c r="C882" i="9"/>
  <c r="B882" i="9"/>
  <c r="G881" i="9"/>
  <c r="F881" i="9"/>
  <c r="E881" i="9"/>
  <c r="D881" i="9"/>
  <c r="C881" i="9"/>
  <c r="B881" i="9"/>
  <c r="G880" i="9"/>
  <c r="F880" i="9"/>
  <c r="E880" i="9"/>
  <c r="D880" i="9"/>
  <c r="C880" i="9"/>
  <c r="B880" i="9"/>
  <c r="G879" i="9"/>
  <c r="F879" i="9"/>
  <c r="E879" i="9"/>
  <c r="D879" i="9"/>
  <c r="C879" i="9"/>
  <c r="B879" i="9"/>
  <c r="G878" i="9"/>
  <c r="F878" i="9"/>
  <c r="E878" i="9"/>
  <c r="D878" i="9"/>
  <c r="C878" i="9"/>
  <c r="B878" i="9"/>
  <c r="G877" i="9"/>
  <c r="F877" i="9"/>
  <c r="E877" i="9"/>
  <c r="D877" i="9"/>
  <c r="C877" i="9"/>
  <c r="B877" i="9"/>
  <c r="G876" i="9"/>
  <c r="F876" i="9"/>
  <c r="E876" i="9"/>
  <c r="D876" i="9"/>
  <c r="C876" i="9"/>
  <c r="B876" i="9"/>
  <c r="G875" i="9"/>
  <c r="F875" i="9"/>
  <c r="E875" i="9"/>
  <c r="D875" i="9"/>
  <c r="C875" i="9"/>
  <c r="B875" i="9"/>
  <c r="G874" i="9"/>
  <c r="F874" i="9"/>
  <c r="E874" i="9"/>
  <c r="D874" i="9"/>
  <c r="C874" i="9"/>
  <c r="B874" i="9"/>
  <c r="G873" i="9"/>
  <c r="F873" i="9"/>
  <c r="E873" i="9"/>
  <c r="D873" i="9"/>
  <c r="C873" i="9"/>
  <c r="B873" i="9"/>
  <c r="G872" i="9"/>
  <c r="F872" i="9"/>
  <c r="E872" i="9"/>
  <c r="D872" i="9"/>
  <c r="C872" i="9"/>
  <c r="B872" i="9"/>
  <c r="G871" i="9"/>
  <c r="F871" i="9"/>
  <c r="E871" i="9"/>
  <c r="D871" i="9"/>
  <c r="C871" i="9"/>
  <c r="B871" i="9"/>
  <c r="G870" i="9"/>
  <c r="F870" i="9"/>
  <c r="E870" i="9"/>
  <c r="D870" i="9"/>
  <c r="C870" i="9"/>
  <c r="B870" i="9"/>
  <c r="G869" i="9"/>
  <c r="F869" i="9"/>
  <c r="E869" i="9"/>
  <c r="D869" i="9"/>
  <c r="C869" i="9"/>
  <c r="B869" i="9"/>
  <c r="G868" i="9"/>
  <c r="F868" i="9"/>
  <c r="E868" i="9"/>
  <c r="D868" i="9"/>
  <c r="C868" i="9"/>
  <c r="B868" i="9"/>
  <c r="G867" i="9"/>
  <c r="F867" i="9"/>
  <c r="E867" i="9"/>
  <c r="D867" i="9"/>
  <c r="C867" i="9"/>
  <c r="B867" i="9"/>
  <c r="G866" i="9"/>
  <c r="F866" i="9"/>
  <c r="E866" i="9"/>
  <c r="D866" i="9"/>
  <c r="C866" i="9"/>
  <c r="B866" i="9"/>
  <c r="G865" i="9"/>
  <c r="F865" i="9"/>
  <c r="E865" i="9"/>
  <c r="D865" i="9"/>
  <c r="C865" i="9"/>
  <c r="B865" i="9"/>
  <c r="G864" i="9"/>
  <c r="F864" i="9"/>
  <c r="E864" i="9"/>
  <c r="D864" i="9"/>
  <c r="C864" i="9"/>
  <c r="B864" i="9"/>
  <c r="G863" i="9"/>
  <c r="F863" i="9"/>
  <c r="E863" i="9"/>
  <c r="D863" i="9"/>
  <c r="C863" i="9"/>
  <c r="B863" i="9"/>
  <c r="G862" i="9"/>
  <c r="F862" i="9"/>
  <c r="E862" i="9"/>
  <c r="D862" i="9"/>
  <c r="C862" i="9"/>
  <c r="B862" i="9"/>
  <c r="G861" i="9"/>
  <c r="F861" i="9"/>
  <c r="E861" i="9"/>
  <c r="D861" i="9"/>
  <c r="C861" i="9"/>
  <c r="B861" i="9"/>
  <c r="G860" i="9"/>
  <c r="F860" i="9"/>
  <c r="E860" i="9"/>
  <c r="D860" i="9"/>
  <c r="C860" i="9"/>
  <c r="B860" i="9"/>
  <c r="G859" i="9"/>
  <c r="F859" i="9"/>
  <c r="E859" i="9"/>
  <c r="D859" i="9"/>
  <c r="C859" i="9"/>
  <c r="B859" i="9"/>
  <c r="G858" i="9"/>
  <c r="F858" i="9"/>
  <c r="E858" i="9"/>
  <c r="D858" i="9"/>
  <c r="C858" i="9"/>
  <c r="B858" i="9"/>
  <c r="G857" i="9"/>
  <c r="F857" i="9"/>
  <c r="E857" i="9"/>
  <c r="D857" i="9"/>
  <c r="C857" i="9"/>
  <c r="B857" i="9"/>
  <c r="G856" i="9"/>
  <c r="F856" i="9"/>
  <c r="E856" i="9"/>
  <c r="D856" i="9"/>
  <c r="C856" i="9"/>
  <c r="B856" i="9"/>
  <c r="G855" i="9"/>
  <c r="F855" i="9"/>
  <c r="E855" i="9"/>
  <c r="D855" i="9"/>
  <c r="C855" i="9"/>
  <c r="B855" i="9"/>
  <c r="G854" i="9"/>
  <c r="F854" i="9"/>
  <c r="E854" i="9"/>
  <c r="D854" i="9"/>
  <c r="C854" i="9"/>
  <c r="B854" i="9"/>
  <c r="G853" i="9"/>
  <c r="F853" i="9"/>
  <c r="E853" i="9"/>
  <c r="D853" i="9"/>
  <c r="C853" i="9"/>
  <c r="B853" i="9"/>
  <c r="G852" i="9"/>
  <c r="F852" i="9"/>
  <c r="E852" i="9"/>
  <c r="D852" i="9"/>
  <c r="C852" i="9"/>
  <c r="B852" i="9"/>
  <c r="G851" i="9"/>
  <c r="F851" i="9"/>
  <c r="E851" i="9"/>
  <c r="D851" i="9"/>
  <c r="C851" i="9"/>
  <c r="B851" i="9"/>
  <c r="G850" i="9"/>
  <c r="F850" i="9"/>
  <c r="E850" i="9"/>
  <c r="D850" i="9"/>
  <c r="C850" i="9"/>
  <c r="B850" i="9"/>
  <c r="G849" i="9"/>
  <c r="F849" i="9"/>
  <c r="E849" i="9"/>
  <c r="D849" i="9"/>
  <c r="C849" i="9"/>
  <c r="B849" i="9"/>
  <c r="G848" i="9"/>
  <c r="F848" i="9"/>
  <c r="E848" i="9"/>
  <c r="D848" i="9"/>
  <c r="C848" i="9"/>
  <c r="B848" i="9"/>
  <c r="G847" i="9"/>
  <c r="F847" i="9"/>
  <c r="E847" i="9"/>
  <c r="D847" i="9"/>
  <c r="C847" i="9"/>
  <c r="B847" i="9"/>
  <c r="G846" i="9"/>
  <c r="F846" i="9"/>
  <c r="E846" i="9"/>
  <c r="D846" i="9"/>
  <c r="C846" i="9"/>
  <c r="B846" i="9"/>
  <c r="G845" i="9"/>
  <c r="F845" i="9"/>
  <c r="E845" i="9"/>
  <c r="D845" i="9"/>
  <c r="C845" i="9"/>
  <c r="B845" i="9"/>
  <c r="G844" i="9"/>
  <c r="F844" i="9"/>
  <c r="E844" i="9"/>
  <c r="D844" i="9"/>
  <c r="C844" i="9"/>
  <c r="B844" i="9"/>
  <c r="G843" i="9"/>
  <c r="F843" i="9"/>
  <c r="E843" i="9"/>
  <c r="D843" i="9"/>
  <c r="C843" i="9"/>
  <c r="B843" i="9"/>
  <c r="G842" i="9"/>
  <c r="F842" i="9"/>
  <c r="E842" i="9"/>
  <c r="D842" i="9"/>
  <c r="C842" i="9"/>
  <c r="B842" i="9"/>
  <c r="G841" i="9"/>
  <c r="F841" i="9"/>
  <c r="E841" i="9"/>
  <c r="D841" i="9"/>
  <c r="C841" i="9"/>
  <c r="B841" i="9"/>
  <c r="G840" i="9"/>
  <c r="F840" i="9"/>
  <c r="E840" i="9"/>
  <c r="D840" i="9"/>
  <c r="C840" i="9"/>
  <c r="B840" i="9"/>
  <c r="G839" i="9"/>
  <c r="F839" i="9"/>
  <c r="E839" i="9"/>
  <c r="D839" i="9"/>
  <c r="C839" i="9"/>
  <c r="B839" i="9"/>
  <c r="G838" i="9"/>
  <c r="F838" i="9"/>
  <c r="E838" i="9"/>
  <c r="D838" i="9"/>
  <c r="C838" i="9"/>
  <c r="B838" i="9"/>
  <c r="G837" i="9"/>
  <c r="F837" i="9"/>
  <c r="E837" i="9"/>
  <c r="D837" i="9"/>
  <c r="C837" i="9"/>
  <c r="B837" i="9"/>
  <c r="G836" i="9"/>
  <c r="F836" i="9"/>
  <c r="E836" i="9"/>
  <c r="D836" i="9"/>
  <c r="C836" i="9"/>
  <c r="B836" i="9"/>
  <c r="G835" i="9"/>
  <c r="F835" i="9"/>
  <c r="E835" i="9"/>
  <c r="D835" i="9"/>
  <c r="C835" i="9"/>
  <c r="B835" i="9"/>
  <c r="G834" i="9"/>
  <c r="F834" i="9"/>
  <c r="E834" i="9"/>
  <c r="D834" i="9"/>
  <c r="C834" i="9"/>
  <c r="B834" i="9"/>
  <c r="G833" i="9"/>
  <c r="F833" i="9"/>
  <c r="E833" i="9"/>
  <c r="D833" i="9"/>
  <c r="C833" i="9"/>
  <c r="B833" i="9"/>
  <c r="G832" i="9"/>
  <c r="F832" i="9"/>
  <c r="E832" i="9"/>
  <c r="D832" i="9"/>
  <c r="C832" i="9"/>
  <c r="B832" i="9"/>
  <c r="G831" i="9"/>
  <c r="F831" i="9"/>
  <c r="E831" i="9"/>
  <c r="D831" i="9"/>
  <c r="C831" i="9"/>
  <c r="B831" i="9"/>
  <c r="G830" i="9"/>
  <c r="F830" i="9"/>
  <c r="E830" i="9"/>
  <c r="D830" i="9"/>
  <c r="C830" i="9"/>
  <c r="B830" i="9"/>
  <c r="G829" i="9"/>
  <c r="F829" i="9"/>
  <c r="E829" i="9"/>
  <c r="D829" i="9"/>
  <c r="C829" i="9"/>
  <c r="B829" i="9"/>
  <c r="G828" i="9"/>
  <c r="F828" i="9"/>
  <c r="E828" i="9"/>
  <c r="D828" i="9"/>
  <c r="C828" i="9"/>
  <c r="B828" i="9"/>
  <c r="G827" i="9"/>
  <c r="F827" i="9"/>
  <c r="E827" i="9"/>
  <c r="D827" i="9"/>
  <c r="C827" i="9"/>
  <c r="B827" i="9"/>
  <c r="G826" i="9"/>
  <c r="F826" i="9"/>
  <c r="E826" i="9"/>
  <c r="D826" i="9"/>
  <c r="C826" i="9"/>
  <c r="B826" i="9"/>
  <c r="G825" i="9"/>
  <c r="F825" i="9"/>
  <c r="E825" i="9"/>
  <c r="D825" i="9"/>
  <c r="C825" i="9"/>
  <c r="B825" i="9"/>
  <c r="G824" i="9"/>
  <c r="F824" i="9"/>
  <c r="E824" i="9"/>
  <c r="D824" i="9"/>
  <c r="C824" i="9"/>
  <c r="B824" i="9"/>
  <c r="G823" i="9"/>
  <c r="F823" i="9"/>
  <c r="E823" i="9"/>
  <c r="D823" i="9"/>
  <c r="C823" i="9"/>
  <c r="B823" i="9"/>
  <c r="G822" i="9"/>
  <c r="F822" i="9"/>
  <c r="E822" i="9"/>
  <c r="D822" i="9"/>
  <c r="C822" i="9"/>
  <c r="B822" i="9"/>
  <c r="G821" i="9"/>
  <c r="F821" i="9"/>
  <c r="E821" i="9"/>
  <c r="D821" i="9"/>
  <c r="C821" i="9"/>
  <c r="B821" i="9"/>
  <c r="G820" i="9"/>
  <c r="F820" i="9"/>
  <c r="E820" i="9"/>
  <c r="D820" i="9"/>
  <c r="C820" i="9"/>
  <c r="B820" i="9"/>
  <c r="G819" i="9"/>
  <c r="F819" i="9"/>
  <c r="E819" i="9"/>
  <c r="D819" i="9"/>
  <c r="C819" i="9"/>
  <c r="B819" i="9"/>
  <c r="G818" i="9"/>
  <c r="F818" i="9"/>
  <c r="E818" i="9"/>
  <c r="D818" i="9"/>
  <c r="C818" i="9"/>
  <c r="B818" i="9"/>
  <c r="G817" i="9"/>
  <c r="F817" i="9"/>
  <c r="E817" i="9"/>
  <c r="D817" i="9"/>
  <c r="C817" i="9"/>
  <c r="B817" i="9"/>
  <c r="G816" i="9"/>
  <c r="F816" i="9"/>
  <c r="E816" i="9"/>
  <c r="D816" i="9"/>
  <c r="C816" i="9"/>
  <c r="B816" i="9"/>
  <c r="G815" i="9"/>
  <c r="F815" i="9"/>
  <c r="E815" i="9"/>
  <c r="D815" i="9"/>
  <c r="C815" i="9"/>
  <c r="B815" i="9"/>
  <c r="G814" i="9"/>
  <c r="F814" i="9"/>
  <c r="E814" i="9"/>
  <c r="D814" i="9"/>
  <c r="C814" i="9"/>
  <c r="B814" i="9"/>
  <c r="G813" i="9"/>
  <c r="F813" i="9"/>
  <c r="E813" i="9"/>
  <c r="D813" i="9"/>
  <c r="C813" i="9"/>
  <c r="B813" i="9"/>
  <c r="G812" i="9"/>
  <c r="F812" i="9"/>
  <c r="E812" i="9"/>
  <c r="D812" i="9"/>
  <c r="C812" i="9"/>
  <c r="B812" i="9"/>
  <c r="G811" i="9"/>
  <c r="F811" i="9"/>
  <c r="E811" i="9"/>
  <c r="D811" i="9"/>
  <c r="C811" i="9"/>
  <c r="B811" i="9"/>
  <c r="G810" i="9"/>
  <c r="F810" i="9"/>
  <c r="E810" i="9"/>
  <c r="D810" i="9"/>
  <c r="C810" i="9"/>
  <c r="B810" i="9"/>
  <c r="G809" i="9"/>
  <c r="F809" i="9"/>
  <c r="E809" i="9"/>
  <c r="D809" i="9"/>
  <c r="C809" i="9"/>
  <c r="B809" i="9"/>
  <c r="G808" i="9"/>
  <c r="F808" i="9"/>
  <c r="E808" i="9"/>
  <c r="D808" i="9"/>
  <c r="C808" i="9"/>
  <c r="B808" i="9"/>
  <c r="G807" i="9"/>
  <c r="F807" i="9"/>
  <c r="E807" i="9"/>
  <c r="D807" i="9"/>
  <c r="C807" i="9"/>
  <c r="B807" i="9"/>
  <c r="G806" i="9"/>
  <c r="F806" i="9"/>
  <c r="E806" i="9"/>
  <c r="D806" i="9"/>
  <c r="C806" i="9"/>
  <c r="B806" i="9"/>
  <c r="G805" i="9"/>
  <c r="F805" i="9"/>
  <c r="E805" i="9"/>
  <c r="D805" i="9"/>
  <c r="C805" i="9"/>
  <c r="B805" i="9"/>
  <c r="G804" i="9"/>
  <c r="F804" i="9"/>
  <c r="E804" i="9"/>
  <c r="D804" i="9"/>
  <c r="C804" i="9"/>
  <c r="B804" i="9"/>
  <c r="G803" i="9"/>
  <c r="F803" i="9"/>
  <c r="E803" i="9"/>
  <c r="D803" i="9"/>
  <c r="C803" i="9"/>
  <c r="B803" i="9"/>
  <c r="G802" i="9"/>
  <c r="F802" i="9"/>
  <c r="E802" i="9"/>
  <c r="D802" i="9"/>
  <c r="C802" i="9"/>
  <c r="B802" i="9"/>
  <c r="G801" i="9"/>
  <c r="F801" i="9"/>
  <c r="E801" i="9"/>
  <c r="D801" i="9"/>
  <c r="C801" i="9"/>
  <c r="B801" i="9"/>
  <c r="G800" i="9"/>
  <c r="F800" i="9"/>
  <c r="E800" i="9"/>
  <c r="D800" i="9"/>
  <c r="C800" i="9"/>
  <c r="B800" i="9"/>
  <c r="G799" i="9"/>
  <c r="F799" i="9"/>
  <c r="E799" i="9"/>
  <c r="D799" i="9"/>
  <c r="C799" i="9"/>
  <c r="B799" i="9"/>
  <c r="G798" i="9"/>
  <c r="F798" i="9"/>
  <c r="E798" i="9"/>
  <c r="D798" i="9"/>
  <c r="C798" i="9"/>
  <c r="B798" i="9"/>
  <c r="G797" i="9"/>
  <c r="F797" i="9"/>
  <c r="E797" i="9"/>
  <c r="D797" i="9"/>
  <c r="C797" i="9"/>
  <c r="B797" i="9"/>
  <c r="G796" i="9"/>
  <c r="F796" i="9"/>
  <c r="E796" i="9"/>
  <c r="D796" i="9"/>
  <c r="C796" i="9"/>
  <c r="B796" i="9"/>
  <c r="G795" i="9"/>
  <c r="F795" i="9"/>
  <c r="E795" i="9"/>
  <c r="D795" i="9"/>
  <c r="C795" i="9"/>
  <c r="B795" i="9"/>
  <c r="G794" i="9"/>
  <c r="F794" i="9"/>
  <c r="E794" i="9"/>
  <c r="D794" i="9"/>
  <c r="C794" i="9"/>
  <c r="B794" i="9"/>
  <c r="G793" i="9"/>
  <c r="F793" i="9"/>
  <c r="E793" i="9"/>
  <c r="D793" i="9"/>
  <c r="C793" i="9"/>
  <c r="B793" i="9"/>
  <c r="G792" i="9"/>
  <c r="F792" i="9"/>
  <c r="E792" i="9"/>
  <c r="D792" i="9"/>
  <c r="C792" i="9"/>
  <c r="B792" i="9"/>
  <c r="G791" i="9"/>
  <c r="F791" i="9"/>
  <c r="E791" i="9"/>
  <c r="D791" i="9"/>
  <c r="C791" i="9"/>
  <c r="B791" i="9"/>
  <c r="G790" i="9"/>
  <c r="F790" i="9"/>
  <c r="E790" i="9"/>
  <c r="D790" i="9"/>
  <c r="C790" i="9"/>
  <c r="B790" i="9"/>
  <c r="G789" i="9"/>
  <c r="F789" i="9"/>
  <c r="E789" i="9"/>
  <c r="D789" i="9"/>
  <c r="C789" i="9"/>
  <c r="B789" i="9"/>
  <c r="G788" i="9"/>
  <c r="F788" i="9"/>
  <c r="E788" i="9"/>
  <c r="D788" i="9"/>
  <c r="C788" i="9"/>
  <c r="B788" i="9"/>
  <c r="G787" i="9"/>
  <c r="F787" i="9"/>
  <c r="E787" i="9"/>
  <c r="D787" i="9"/>
  <c r="C787" i="9"/>
  <c r="B787" i="9"/>
  <c r="G786" i="9"/>
  <c r="F786" i="9"/>
  <c r="E786" i="9"/>
  <c r="D786" i="9"/>
  <c r="C786" i="9"/>
  <c r="B786" i="9"/>
  <c r="G785" i="9"/>
  <c r="F785" i="9"/>
  <c r="E785" i="9"/>
  <c r="D785" i="9"/>
  <c r="C785" i="9"/>
  <c r="B785" i="9"/>
  <c r="G784" i="9"/>
  <c r="F784" i="9"/>
  <c r="E784" i="9"/>
  <c r="D784" i="9"/>
  <c r="C784" i="9"/>
  <c r="B784" i="9"/>
  <c r="G783" i="9"/>
  <c r="F783" i="9"/>
  <c r="E783" i="9"/>
  <c r="D783" i="9"/>
  <c r="C783" i="9"/>
  <c r="B783" i="9"/>
  <c r="G782" i="9"/>
  <c r="F782" i="9"/>
  <c r="E782" i="9"/>
  <c r="D782" i="9"/>
  <c r="C782" i="9"/>
  <c r="B782" i="9"/>
  <c r="G781" i="9"/>
  <c r="F781" i="9"/>
  <c r="E781" i="9"/>
  <c r="D781" i="9"/>
  <c r="C781" i="9"/>
  <c r="B781" i="9"/>
  <c r="G780" i="9"/>
  <c r="F780" i="9"/>
  <c r="E780" i="9"/>
  <c r="D780" i="9"/>
  <c r="C780" i="9"/>
  <c r="B780" i="9"/>
  <c r="G779" i="9"/>
  <c r="F779" i="9"/>
  <c r="E779" i="9"/>
  <c r="D779" i="9"/>
  <c r="C779" i="9"/>
  <c r="B779" i="9"/>
  <c r="G778" i="9"/>
  <c r="F778" i="9"/>
  <c r="E778" i="9"/>
  <c r="D778" i="9"/>
  <c r="C778" i="9"/>
  <c r="B778" i="9"/>
  <c r="G777" i="9"/>
  <c r="F777" i="9"/>
  <c r="E777" i="9"/>
  <c r="D777" i="9"/>
  <c r="C777" i="9"/>
  <c r="B777" i="9"/>
  <c r="G776" i="9"/>
  <c r="F776" i="9"/>
  <c r="E776" i="9"/>
  <c r="D776" i="9"/>
  <c r="C776" i="9"/>
  <c r="B776" i="9"/>
  <c r="G775" i="9"/>
  <c r="F775" i="9"/>
  <c r="E775" i="9"/>
  <c r="D775" i="9"/>
  <c r="C775" i="9"/>
  <c r="B775" i="9"/>
  <c r="G774" i="9"/>
  <c r="F774" i="9"/>
  <c r="E774" i="9"/>
  <c r="D774" i="9"/>
  <c r="C774" i="9"/>
  <c r="B774" i="9"/>
  <c r="G773" i="9"/>
  <c r="F773" i="9"/>
  <c r="E773" i="9"/>
  <c r="D773" i="9"/>
  <c r="C773" i="9"/>
  <c r="B773" i="9"/>
  <c r="G772" i="9"/>
  <c r="F772" i="9"/>
  <c r="E772" i="9"/>
  <c r="D772" i="9"/>
  <c r="C772" i="9"/>
  <c r="B772" i="9"/>
  <c r="G771" i="9"/>
  <c r="F771" i="9"/>
  <c r="E771" i="9"/>
  <c r="D771" i="9"/>
  <c r="C771" i="9"/>
  <c r="B771" i="9"/>
  <c r="G770" i="9"/>
  <c r="F770" i="9"/>
  <c r="E770" i="9"/>
  <c r="D770" i="9"/>
  <c r="C770" i="9"/>
  <c r="B770" i="9"/>
  <c r="G769" i="9"/>
  <c r="F769" i="9"/>
  <c r="E769" i="9"/>
  <c r="D769" i="9"/>
  <c r="C769" i="9"/>
  <c r="B769" i="9"/>
  <c r="G768" i="9"/>
  <c r="F768" i="9"/>
  <c r="E768" i="9"/>
  <c r="D768" i="9"/>
  <c r="C768" i="9"/>
  <c r="B768" i="9"/>
  <c r="G767" i="9"/>
  <c r="F767" i="9"/>
  <c r="E767" i="9"/>
  <c r="D767" i="9"/>
  <c r="C767" i="9"/>
  <c r="B767" i="9"/>
  <c r="G766" i="9"/>
  <c r="F766" i="9"/>
  <c r="E766" i="9"/>
  <c r="D766" i="9"/>
  <c r="C766" i="9"/>
  <c r="B766" i="9"/>
  <c r="G765" i="9"/>
  <c r="F765" i="9"/>
  <c r="E765" i="9"/>
  <c r="D765" i="9"/>
  <c r="C765" i="9"/>
  <c r="B765" i="9"/>
  <c r="G764" i="9"/>
  <c r="F764" i="9"/>
  <c r="E764" i="9"/>
  <c r="D764" i="9"/>
  <c r="C764" i="9"/>
  <c r="B764" i="9"/>
  <c r="G763" i="9"/>
  <c r="F763" i="9"/>
  <c r="E763" i="9"/>
  <c r="D763" i="9"/>
  <c r="C763" i="9"/>
  <c r="B763" i="9"/>
  <c r="G762" i="9"/>
  <c r="F762" i="9"/>
  <c r="E762" i="9"/>
  <c r="D762" i="9"/>
  <c r="C762" i="9"/>
  <c r="B762" i="9"/>
  <c r="G761" i="9"/>
  <c r="F761" i="9"/>
  <c r="E761" i="9"/>
  <c r="D761" i="9"/>
  <c r="C761" i="9"/>
  <c r="B761" i="9"/>
  <c r="G760" i="9"/>
  <c r="F760" i="9"/>
  <c r="E760" i="9"/>
  <c r="D760" i="9"/>
  <c r="C760" i="9"/>
  <c r="B760" i="9"/>
  <c r="G759" i="9"/>
  <c r="F759" i="9"/>
  <c r="E759" i="9"/>
  <c r="D759" i="9"/>
  <c r="C759" i="9"/>
  <c r="B759" i="9"/>
  <c r="G758" i="9"/>
  <c r="F758" i="9"/>
  <c r="E758" i="9"/>
  <c r="D758" i="9"/>
  <c r="C758" i="9"/>
  <c r="B758" i="9"/>
  <c r="G757" i="9"/>
  <c r="F757" i="9"/>
  <c r="E757" i="9"/>
  <c r="D757" i="9"/>
  <c r="C757" i="9"/>
  <c r="B757" i="9"/>
  <c r="G756" i="9"/>
  <c r="F756" i="9"/>
  <c r="E756" i="9"/>
  <c r="D756" i="9"/>
  <c r="C756" i="9"/>
  <c r="B756" i="9"/>
  <c r="G755" i="9"/>
  <c r="F755" i="9"/>
  <c r="E755" i="9"/>
  <c r="D755" i="9"/>
  <c r="C755" i="9"/>
  <c r="B755" i="9"/>
  <c r="G754" i="9"/>
  <c r="F754" i="9"/>
  <c r="E754" i="9"/>
  <c r="D754" i="9"/>
  <c r="C754" i="9"/>
  <c r="B754" i="9"/>
  <c r="G753" i="9"/>
  <c r="F753" i="9"/>
  <c r="E753" i="9"/>
  <c r="D753" i="9"/>
  <c r="C753" i="9"/>
  <c r="B753" i="9"/>
  <c r="G752" i="9"/>
  <c r="F752" i="9"/>
  <c r="E752" i="9"/>
  <c r="D752" i="9"/>
  <c r="C752" i="9"/>
  <c r="B752" i="9"/>
  <c r="G751" i="9"/>
  <c r="F751" i="9"/>
  <c r="E751" i="9"/>
  <c r="D751" i="9"/>
  <c r="C751" i="9"/>
  <c r="B751" i="9"/>
  <c r="G750" i="9"/>
  <c r="F750" i="9"/>
  <c r="E750" i="9"/>
  <c r="D750" i="9"/>
  <c r="C750" i="9"/>
  <c r="B750" i="9"/>
  <c r="G749" i="9"/>
  <c r="F749" i="9"/>
  <c r="E749" i="9"/>
  <c r="D749" i="9"/>
  <c r="C749" i="9"/>
  <c r="B749" i="9"/>
  <c r="G748" i="9"/>
  <c r="F748" i="9"/>
  <c r="E748" i="9"/>
  <c r="D748" i="9"/>
  <c r="C748" i="9"/>
  <c r="B748" i="9"/>
  <c r="G747" i="9"/>
  <c r="F747" i="9"/>
  <c r="E747" i="9"/>
  <c r="D747" i="9"/>
  <c r="C747" i="9"/>
  <c r="B747" i="9"/>
  <c r="G746" i="9"/>
  <c r="F746" i="9"/>
  <c r="E746" i="9"/>
  <c r="D746" i="9"/>
  <c r="C746" i="9"/>
  <c r="B746" i="9"/>
  <c r="G745" i="9"/>
  <c r="F745" i="9"/>
  <c r="E745" i="9"/>
  <c r="D745" i="9"/>
  <c r="C745" i="9"/>
  <c r="B745" i="9"/>
  <c r="G744" i="9"/>
  <c r="F744" i="9"/>
  <c r="E744" i="9"/>
  <c r="D744" i="9"/>
  <c r="C744" i="9"/>
  <c r="B744" i="9"/>
  <c r="G743" i="9"/>
  <c r="F743" i="9"/>
  <c r="E743" i="9"/>
  <c r="D743" i="9"/>
  <c r="C743" i="9"/>
  <c r="B743" i="9"/>
  <c r="G742" i="9"/>
  <c r="F742" i="9"/>
  <c r="E742" i="9"/>
  <c r="D742" i="9"/>
  <c r="C742" i="9"/>
  <c r="B742" i="9"/>
  <c r="G741" i="9"/>
  <c r="F741" i="9"/>
  <c r="E741" i="9"/>
  <c r="D741" i="9"/>
  <c r="C741" i="9"/>
  <c r="B741" i="9"/>
  <c r="G740" i="9"/>
  <c r="F740" i="9"/>
  <c r="E740" i="9"/>
  <c r="D740" i="9"/>
  <c r="C740" i="9"/>
  <c r="B740" i="9"/>
  <c r="G739" i="9"/>
  <c r="F739" i="9"/>
  <c r="E739" i="9"/>
  <c r="D739" i="9"/>
  <c r="C739" i="9"/>
  <c r="B739" i="9"/>
  <c r="G738" i="9"/>
  <c r="F738" i="9"/>
  <c r="E738" i="9"/>
  <c r="D738" i="9"/>
  <c r="C738" i="9"/>
  <c r="B738" i="9"/>
  <c r="G737" i="9"/>
  <c r="F737" i="9"/>
  <c r="E737" i="9"/>
  <c r="D737" i="9"/>
  <c r="C737" i="9"/>
  <c r="B737" i="9"/>
  <c r="G736" i="9"/>
  <c r="F736" i="9"/>
  <c r="E736" i="9"/>
  <c r="D736" i="9"/>
  <c r="C736" i="9"/>
  <c r="B736" i="9"/>
  <c r="G735" i="9"/>
  <c r="F735" i="9"/>
  <c r="E735" i="9"/>
  <c r="D735" i="9"/>
  <c r="C735" i="9"/>
  <c r="B735" i="9"/>
  <c r="G734" i="9"/>
  <c r="F734" i="9"/>
  <c r="E734" i="9"/>
  <c r="D734" i="9"/>
  <c r="C734" i="9"/>
  <c r="B734" i="9"/>
  <c r="G733" i="9"/>
  <c r="F733" i="9"/>
  <c r="E733" i="9"/>
  <c r="D733" i="9"/>
  <c r="C733" i="9"/>
  <c r="B733" i="9"/>
  <c r="G732" i="9"/>
  <c r="F732" i="9"/>
  <c r="E732" i="9"/>
  <c r="D732" i="9"/>
  <c r="C732" i="9"/>
  <c r="B732" i="9"/>
  <c r="G731" i="9"/>
  <c r="F731" i="9"/>
  <c r="E731" i="9"/>
  <c r="D731" i="9"/>
  <c r="C731" i="9"/>
  <c r="B731" i="9"/>
  <c r="G730" i="9"/>
  <c r="F730" i="9"/>
  <c r="E730" i="9"/>
  <c r="D730" i="9"/>
  <c r="C730" i="9"/>
  <c r="B730" i="9"/>
  <c r="G729" i="9"/>
  <c r="F729" i="9"/>
  <c r="E729" i="9"/>
  <c r="D729" i="9"/>
  <c r="C729" i="9"/>
  <c r="B729" i="9"/>
  <c r="G728" i="9"/>
  <c r="F728" i="9"/>
  <c r="E728" i="9"/>
  <c r="D728" i="9"/>
  <c r="C728" i="9"/>
  <c r="B728" i="9"/>
  <c r="G727" i="9"/>
  <c r="F727" i="9"/>
  <c r="E727" i="9"/>
  <c r="D727" i="9"/>
  <c r="C727" i="9"/>
  <c r="B727" i="9"/>
  <c r="G726" i="9"/>
  <c r="F726" i="9"/>
  <c r="E726" i="9"/>
  <c r="D726" i="9"/>
  <c r="C726" i="9"/>
  <c r="B726" i="9"/>
  <c r="G725" i="9"/>
  <c r="F725" i="9"/>
  <c r="E725" i="9"/>
  <c r="D725" i="9"/>
  <c r="C725" i="9"/>
  <c r="B725" i="9"/>
  <c r="G724" i="9"/>
  <c r="F724" i="9"/>
  <c r="E724" i="9"/>
  <c r="D724" i="9"/>
  <c r="C724" i="9"/>
  <c r="B724" i="9"/>
  <c r="G723" i="9"/>
  <c r="F723" i="9"/>
  <c r="E723" i="9"/>
  <c r="D723" i="9"/>
  <c r="C723" i="9"/>
  <c r="B723" i="9"/>
  <c r="G722" i="9"/>
  <c r="F722" i="9"/>
  <c r="E722" i="9"/>
  <c r="D722" i="9"/>
  <c r="C722" i="9"/>
  <c r="B722" i="9"/>
  <c r="G721" i="9"/>
  <c r="F721" i="9"/>
  <c r="E721" i="9"/>
  <c r="D721" i="9"/>
  <c r="C721" i="9"/>
  <c r="B721" i="9"/>
  <c r="G720" i="9"/>
  <c r="F720" i="9"/>
  <c r="E720" i="9"/>
  <c r="D720" i="9"/>
  <c r="C720" i="9"/>
  <c r="B720" i="9"/>
  <c r="G719" i="9"/>
  <c r="F719" i="9"/>
  <c r="E719" i="9"/>
  <c r="D719" i="9"/>
  <c r="C719" i="9"/>
  <c r="B719" i="9"/>
  <c r="G718" i="9"/>
  <c r="F718" i="9"/>
  <c r="E718" i="9"/>
  <c r="D718" i="9"/>
  <c r="C718" i="9"/>
  <c r="B718" i="9"/>
  <c r="G717" i="9"/>
  <c r="F717" i="9"/>
  <c r="E717" i="9"/>
  <c r="D717" i="9"/>
  <c r="C717" i="9"/>
  <c r="B717" i="9"/>
  <c r="G716" i="9"/>
  <c r="F716" i="9"/>
  <c r="E716" i="9"/>
  <c r="D716" i="9"/>
  <c r="C716" i="9"/>
  <c r="B716" i="9"/>
  <c r="G715" i="9"/>
  <c r="F715" i="9"/>
  <c r="E715" i="9"/>
  <c r="D715" i="9"/>
  <c r="C715" i="9"/>
  <c r="B715" i="9"/>
  <c r="G714" i="9"/>
  <c r="F714" i="9"/>
  <c r="E714" i="9"/>
  <c r="D714" i="9"/>
  <c r="C714" i="9"/>
  <c r="B714" i="9"/>
  <c r="G713" i="9"/>
  <c r="F713" i="9"/>
  <c r="E713" i="9"/>
  <c r="D713" i="9"/>
  <c r="C713" i="9"/>
  <c r="B713" i="9"/>
  <c r="G712" i="9"/>
  <c r="F712" i="9"/>
  <c r="E712" i="9"/>
  <c r="D712" i="9"/>
  <c r="C712" i="9"/>
  <c r="B712" i="9"/>
  <c r="G711" i="9"/>
  <c r="F711" i="9"/>
  <c r="E711" i="9"/>
  <c r="D711" i="9"/>
  <c r="C711" i="9"/>
  <c r="B711" i="9"/>
  <c r="G710" i="9"/>
  <c r="F710" i="9"/>
  <c r="E710" i="9"/>
  <c r="D710" i="9"/>
  <c r="C710" i="9"/>
  <c r="B710" i="9"/>
  <c r="G709" i="9"/>
  <c r="F709" i="9"/>
  <c r="E709" i="9"/>
  <c r="D709" i="9"/>
  <c r="C709" i="9"/>
  <c r="B709" i="9"/>
  <c r="G708" i="9"/>
  <c r="F708" i="9"/>
  <c r="E708" i="9"/>
  <c r="D708" i="9"/>
  <c r="C708" i="9"/>
  <c r="B708" i="9"/>
  <c r="G707" i="9"/>
  <c r="F707" i="9"/>
  <c r="E707" i="9"/>
  <c r="D707" i="9"/>
  <c r="C707" i="9"/>
  <c r="B707" i="9"/>
  <c r="G706" i="9"/>
  <c r="F706" i="9"/>
  <c r="E706" i="9"/>
  <c r="D706" i="9"/>
  <c r="C706" i="9"/>
  <c r="B706" i="9"/>
  <c r="G705" i="9"/>
  <c r="F705" i="9"/>
  <c r="E705" i="9"/>
  <c r="D705" i="9"/>
  <c r="C705" i="9"/>
  <c r="B705" i="9"/>
  <c r="G704" i="9"/>
  <c r="F704" i="9"/>
  <c r="E704" i="9"/>
  <c r="D704" i="9"/>
  <c r="C704" i="9"/>
  <c r="B704" i="9"/>
  <c r="G703" i="9"/>
  <c r="F703" i="9"/>
  <c r="E703" i="9"/>
  <c r="D703" i="9"/>
  <c r="C703" i="9"/>
  <c r="B703" i="9"/>
  <c r="G702" i="9"/>
  <c r="F702" i="9"/>
  <c r="E702" i="9"/>
  <c r="D702" i="9"/>
  <c r="C702" i="9"/>
  <c r="B702" i="9"/>
  <c r="G701" i="9"/>
  <c r="F701" i="9"/>
  <c r="E701" i="9"/>
  <c r="D701" i="9"/>
  <c r="C701" i="9"/>
  <c r="B701" i="9"/>
  <c r="G700" i="9"/>
  <c r="F700" i="9"/>
  <c r="E700" i="9"/>
  <c r="D700" i="9"/>
  <c r="C700" i="9"/>
  <c r="B700" i="9"/>
  <c r="G699" i="9"/>
  <c r="F699" i="9"/>
  <c r="E699" i="9"/>
  <c r="D699" i="9"/>
  <c r="C699" i="9"/>
  <c r="B699" i="9"/>
  <c r="G698" i="9"/>
  <c r="F698" i="9"/>
  <c r="E698" i="9"/>
  <c r="D698" i="9"/>
  <c r="C698" i="9"/>
  <c r="B698" i="9"/>
  <c r="G697" i="9"/>
  <c r="F697" i="9"/>
  <c r="E697" i="9"/>
  <c r="D697" i="9"/>
  <c r="C697" i="9"/>
  <c r="B697" i="9"/>
  <c r="G696" i="9"/>
  <c r="F696" i="9"/>
  <c r="E696" i="9"/>
  <c r="D696" i="9"/>
  <c r="C696" i="9"/>
  <c r="B696" i="9"/>
  <c r="G695" i="9"/>
  <c r="F695" i="9"/>
  <c r="E695" i="9"/>
  <c r="D695" i="9"/>
  <c r="C695" i="9"/>
  <c r="B695" i="9"/>
  <c r="G694" i="9"/>
  <c r="F694" i="9"/>
  <c r="E694" i="9"/>
  <c r="D694" i="9"/>
  <c r="C694" i="9"/>
  <c r="B694" i="9"/>
  <c r="G693" i="9"/>
  <c r="F693" i="9"/>
  <c r="E693" i="9"/>
  <c r="D693" i="9"/>
  <c r="C693" i="9"/>
  <c r="B693" i="9"/>
  <c r="G692" i="9"/>
  <c r="F692" i="9"/>
  <c r="E692" i="9"/>
  <c r="D692" i="9"/>
  <c r="C692" i="9"/>
  <c r="B692" i="9"/>
  <c r="G691" i="9"/>
  <c r="F691" i="9"/>
  <c r="E691" i="9"/>
  <c r="D691" i="9"/>
  <c r="C691" i="9"/>
  <c r="B691" i="9"/>
  <c r="G690" i="9"/>
  <c r="F690" i="9"/>
  <c r="E690" i="9"/>
  <c r="D690" i="9"/>
  <c r="C690" i="9"/>
  <c r="B690" i="9"/>
  <c r="G689" i="9"/>
  <c r="F689" i="9"/>
  <c r="E689" i="9"/>
  <c r="D689" i="9"/>
  <c r="C689" i="9"/>
  <c r="B689" i="9"/>
  <c r="G688" i="9"/>
  <c r="F688" i="9"/>
  <c r="E688" i="9"/>
  <c r="D688" i="9"/>
  <c r="C688" i="9"/>
  <c r="B688" i="9"/>
  <c r="G687" i="9"/>
  <c r="F687" i="9"/>
  <c r="E687" i="9"/>
  <c r="D687" i="9"/>
  <c r="C687" i="9"/>
  <c r="B687" i="9"/>
  <c r="G686" i="9"/>
  <c r="F686" i="9"/>
  <c r="E686" i="9"/>
  <c r="D686" i="9"/>
  <c r="C686" i="9"/>
  <c r="B686" i="9"/>
  <c r="G685" i="9"/>
  <c r="F685" i="9"/>
  <c r="E685" i="9"/>
  <c r="D685" i="9"/>
  <c r="C685" i="9"/>
  <c r="B685" i="9"/>
  <c r="G684" i="9"/>
  <c r="F684" i="9"/>
  <c r="E684" i="9"/>
  <c r="D684" i="9"/>
  <c r="C684" i="9"/>
  <c r="B684" i="9"/>
  <c r="G683" i="9"/>
  <c r="F683" i="9"/>
  <c r="E683" i="9"/>
  <c r="D683" i="9"/>
  <c r="C683" i="9"/>
  <c r="B683" i="9"/>
  <c r="G682" i="9"/>
  <c r="F682" i="9"/>
  <c r="E682" i="9"/>
  <c r="D682" i="9"/>
  <c r="C682" i="9"/>
  <c r="B682" i="9"/>
  <c r="G681" i="9"/>
  <c r="F681" i="9"/>
  <c r="E681" i="9"/>
  <c r="D681" i="9"/>
  <c r="C681" i="9"/>
  <c r="B681" i="9"/>
  <c r="G680" i="9"/>
  <c r="F680" i="9"/>
  <c r="E680" i="9"/>
  <c r="D680" i="9"/>
  <c r="C680" i="9"/>
  <c r="B680" i="9"/>
  <c r="G679" i="9"/>
  <c r="F679" i="9"/>
  <c r="E679" i="9"/>
  <c r="D679" i="9"/>
  <c r="C679" i="9"/>
  <c r="B679" i="9"/>
  <c r="G678" i="9"/>
  <c r="F678" i="9"/>
  <c r="E678" i="9"/>
  <c r="D678" i="9"/>
  <c r="C678" i="9"/>
  <c r="B678" i="9"/>
  <c r="G677" i="9"/>
  <c r="F677" i="9"/>
  <c r="E677" i="9"/>
  <c r="D677" i="9"/>
  <c r="C677" i="9"/>
  <c r="B677" i="9"/>
  <c r="G676" i="9"/>
  <c r="F676" i="9"/>
  <c r="E676" i="9"/>
  <c r="D676" i="9"/>
  <c r="C676" i="9"/>
  <c r="B676" i="9"/>
  <c r="G675" i="9"/>
  <c r="F675" i="9"/>
  <c r="E675" i="9"/>
  <c r="D675" i="9"/>
  <c r="C675" i="9"/>
  <c r="B675" i="9"/>
  <c r="G674" i="9"/>
  <c r="F674" i="9"/>
  <c r="E674" i="9"/>
  <c r="D674" i="9"/>
  <c r="C674" i="9"/>
  <c r="B674" i="9"/>
  <c r="G673" i="9"/>
  <c r="F673" i="9"/>
  <c r="E673" i="9"/>
  <c r="D673" i="9"/>
  <c r="C673" i="9"/>
  <c r="B673" i="9"/>
  <c r="G672" i="9"/>
  <c r="F672" i="9"/>
  <c r="E672" i="9"/>
  <c r="D672" i="9"/>
  <c r="C672" i="9"/>
  <c r="B672" i="9"/>
  <c r="G671" i="9"/>
  <c r="F671" i="9"/>
  <c r="E671" i="9"/>
  <c r="D671" i="9"/>
  <c r="C671" i="9"/>
  <c r="B671" i="9"/>
  <c r="G670" i="9"/>
  <c r="F670" i="9"/>
  <c r="E670" i="9"/>
  <c r="D670" i="9"/>
  <c r="C670" i="9"/>
  <c r="B670" i="9"/>
  <c r="G669" i="9"/>
  <c r="F669" i="9"/>
  <c r="E669" i="9"/>
  <c r="D669" i="9"/>
  <c r="C669" i="9"/>
  <c r="B669" i="9"/>
  <c r="G668" i="9"/>
  <c r="F668" i="9"/>
  <c r="E668" i="9"/>
  <c r="D668" i="9"/>
  <c r="C668" i="9"/>
  <c r="B668" i="9"/>
  <c r="G667" i="9"/>
  <c r="F667" i="9"/>
  <c r="E667" i="9"/>
  <c r="D667" i="9"/>
  <c r="C667" i="9"/>
  <c r="B667" i="9"/>
  <c r="G666" i="9"/>
  <c r="F666" i="9"/>
  <c r="E666" i="9"/>
  <c r="D666" i="9"/>
  <c r="C666" i="9"/>
  <c r="B666" i="9"/>
  <c r="G665" i="9"/>
  <c r="F665" i="9"/>
  <c r="E665" i="9"/>
  <c r="D665" i="9"/>
  <c r="C665" i="9"/>
  <c r="B665" i="9"/>
  <c r="G664" i="9"/>
  <c r="F664" i="9"/>
  <c r="E664" i="9"/>
  <c r="D664" i="9"/>
  <c r="C664" i="9"/>
  <c r="B664" i="9"/>
  <c r="G663" i="9"/>
  <c r="F663" i="9"/>
  <c r="E663" i="9"/>
  <c r="D663" i="9"/>
  <c r="C663" i="9"/>
  <c r="B663" i="9"/>
  <c r="G662" i="9"/>
  <c r="F662" i="9"/>
  <c r="E662" i="9"/>
  <c r="D662" i="9"/>
  <c r="C662" i="9"/>
  <c r="B662" i="9"/>
  <c r="G661" i="9"/>
  <c r="F661" i="9"/>
  <c r="E661" i="9"/>
  <c r="D661" i="9"/>
  <c r="C661" i="9"/>
  <c r="B661" i="9"/>
  <c r="G660" i="9"/>
  <c r="F660" i="9"/>
  <c r="E660" i="9"/>
  <c r="D660" i="9"/>
  <c r="C660" i="9"/>
  <c r="B660" i="9"/>
  <c r="G659" i="9"/>
  <c r="F659" i="9"/>
  <c r="E659" i="9"/>
  <c r="D659" i="9"/>
  <c r="C659" i="9"/>
  <c r="B659" i="9"/>
  <c r="G658" i="9"/>
  <c r="F658" i="9"/>
  <c r="E658" i="9"/>
  <c r="D658" i="9"/>
  <c r="C658" i="9"/>
  <c r="B658" i="9"/>
  <c r="G657" i="9"/>
  <c r="F657" i="9"/>
  <c r="E657" i="9"/>
  <c r="D657" i="9"/>
  <c r="C657" i="9"/>
  <c r="B657" i="9"/>
  <c r="G656" i="9"/>
  <c r="F656" i="9"/>
  <c r="E656" i="9"/>
  <c r="D656" i="9"/>
  <c r="C656" i="9"/>
  <c r="B656" i="9"/>
  <c r="G655" i="9"/>
  <c r="F655" i="9"/>
  <c r="E655" i="9"/>
  <c r="D655" i="9"/>
  <c r="C655" i="9"/>
  <c r="B655" i="9"/>
  <c r="G654" i="9"/>
  <c r="F654" i="9"/>
  <c r="E654" i="9"/>
  <c r="D654" i="9"/>
  <c r="C654" i="9"/>
  <c r="B654" i="9"/>
  <c r="G653" i="9"/>
  <c r="F653" i="9"/>
  <c r="E653" i="9"/>
  <c r="D653" i="9"/>
  <c r="C653" i="9"/>
  <c r="B653" i="9"/>
  <c r="G652" i="9"/>
  <c r="F652" i="9"/>
  <c r="E652" i="9"/>
  <c r="D652" i="9"/>
  <c r="C652" i="9"/>
  <c r="B652" i="9"/>
  <c r="G651" i="9"/>
  <c r="F651" i="9"/>
  <c r="E651" i="9"/>
  <c r="D651" i="9"/>
  <c r="C651" i="9"/>
  <c r="B651" i="9"/>
  <c r="G650" i="9"/>
  <c r="F650" i="9"/>
  <c r="E650" i="9"/>
  <c r="D650" i="9"/>
  <c r="C650" i="9"/>
  <c r="B650" i="9"/>
  <c r="G649" i="9"/>
  <c r="F649" i="9"/>
  <c r="E649" i="9"/>
  <c r="D649" i="9"/>
  <c r="C649" i="9"/>
  <c r="B649" i="9"/>
  <c r="G648" i="9"/>
  <c r="F648" i="9"/>
  <c r="E648" i="9"/>
  <c r="D648" i="9"/>
  <c r="C648" i="9"/>
  <c r="B648" i="9"/>
  <c r="G647" i="9"/>
  <c r="F647" i="9"/>
  <c r="E647" i="9"/>
  <c r="D647" i="9"/>
  <c r="C647" i="9"/>
  <c r="B647" i="9"/>
  <c r="G646" i="9"/>
  <c r="F646" i="9"/>
  <c r="E646" i="9"/>
  <c r="D646" i="9"/>
  <c r="C646" i="9"/>
  <c r="B646" i="9"/>
  <c r="G645" i="9"/>
  <c r="F645" i="9"/>
  <c r="E645" i="9"/>
  <c r="D645" i="9"/>
  <c r="C645" i="9"/>
  <c r="B645" i="9"/>
  <c r="G644" i="9"/>
  <c r="F644" i="9"/>
  <c r="E644" i="9"/>
  <c r="D644" i="9"/>
  <c r="C644" i="9"/>
  <c r="B644" i="9"/>
  <c r="G643" i="9"/>
  <c r="F643" i="9"/>
  <c r="E643" i="9"/>
  <c r="D643" i="9"/>
  <c r="C643" i="9"/>
  <c r="B643" i="9"/>
  <c r="G642" i="9"/>
  <c r="F642" i="9"/>
  <c r="E642" i="9"/>
  <c r="D642" i="9"/>
  <c r="C642" i="9"/>
  <c r="B642" i="9"/>
  <c r="G641" i="9"/>
  <c r="F641" i="9"/>
  <c r="E641" i="9"/>
  <c r="D641" i="9"/>
  <c r="C641" i="9"/>
  <c r="B641" i="9"/>
  <c r="G640" i="9"/>
  <c r="F640" i="9"/>
  <c r="E640" i="9"/>
  <c r="D640" i="9"/>
  <c r="C640" i="9"/>
  <c r="B640" i="9"/>
  <c r="G639" i="9"/>
  <c r="F639" i="9"/>
  <c r="E639" i="9"/>
  <c r="D639" i="9"/>
  <c r="C639" i="9"/>
  <c r="B639" i="9"/>
  <c r="G638" i="9"/>
  <c r="F638" i="9"/>
  <c r="E638" i="9"/>
  <c r="D638" i="9"/>
  <c r="C638" i="9"/>
  <c r="B638" i="9"/>
  <c r="G637" i="9"/>
  <c r="F637" i="9"/>
  <c r="E637" i="9"/>
  <c r="D637" i="9"/>
  <c r="C637" i="9"/>
  <c r="B637" i="9"/>
  <c r="G636" i="9"/>
  <c r="F636" i="9"/>
  <c r="E636" i="9"/>
  <c r="D636" i="9"/>
  <c r="C636" i="9"/>
  <c r="B636" i="9"/>
  <c r="G635" i="9"/>
  <c r="F635" i="9"/>
  <c r="E635" i="9"/>
  <c r="D635" i="9"/>
  <c r="C635" i="9"/>
  <c r="B635" i="9"/>
  <c r="G634" i="9"/>
  <c r="F634" i="9"/>
  <c r="E634" i="9"/>
  <c r="D634" i="9"/>
  <c r="C634" i="9"/>
  <c r="B634" i="9"/>
  <c r="G633" i="9"/>
  <c r="F633" i="9"/>
  <c r="E633" i="9"/>
  <c r="D633" i="9"/>
  <c r="C633" i="9"/>
  <c r="B633" i="9"/>
  <c r="G632" i="9"/>
  <c r="F632" i="9"/>
  <c r="E632" i="9"/>
  <c r="D632" i="9"/>
  <c r="C632" i="9"/>
  <c r="B632" i="9"/>
  <c r="G631" i="9"/>
  <c r="F631" i="9"/>
  <c r="E631" i="9"/>
  <c r="D631" i="9"/>
  <c r="C631" i="9"/>
  <c r="B631" i="9"/>
  <c r="G630" i="9"/>
  <c r="F630" i="9"/>
  <c r="E630" i="9"/>
  <c r="D630" i="9"/>
  <c r="C630" i="9"/>
  <c r="B630" i="9"/>
  <c r="G629" i="9"/>
  <c r="F629" i="9"/>
  <c r="E629" i="9"/>
  <c r="D629" i="9"/>
  <c r="C629" i="9"/>
  <c r="B629" i="9"/>
  <c r="G628" i="9"/>
  <c r="F628" i="9"/>
  <c r="E628" i="9"/>
  <c r="D628" i="9"/>
  <c r="C628" i="9"/>
  <c r="B628" i="9"/>
  <c r="G627" i="9"/>
  <c r="F627" i="9"/>
  <c r="E627" i="9"/>
  <c r="D627" i="9"/>
  <c r="C627" i="9"/>
  <c r="B627" i="9"/>
  <c r="G626" i="9"/>
  <c r="F626" i="9"/>
  <c r="E626" i="9"/>
  <c r="D626" i="9"/>
  <c r="C626" i="9"/>
  <c r="B626" i="9"/>
  <c r="G625" i="9"/>
  <c r="F625" i="9"/>
  <c r="E625" i="9"/>
  <c r="D625" i="9"/>
  <c r="C625" i="9"/>
  <c r="B625" i="9"/>
  <c r="G624" i="9"/>
  <c r="F624" i="9"/>
  <c r="E624" i="9"/>
  <c r="D624" i="9"/>
  <c r="C624" i="9"/>
  <c r="B624" i="9"/>
  <c r="G623" i="9"/>
  <c r="F623" i="9"/>
  <c r="E623" i="9"/>
  <c r="D623" i="9"/>
  <c r="C623" i="9"/>
  <c r="B623" i="9"/>
  <c r="G622" i="9"/>
  <c r="F622" i="9"/>
  <c r="E622" i="9"/>
  <c r="D622" i="9"/>
  <c r="C622" i="9"/>
  <c r="B622" i="9"/>
  <c r="G621" i="9"/>
  <c r="F621" i="9"/>
  <c r="E621" i="9"/>
  <c r="D621" i="9"/>
  <c r="C621" i="9"/>
  <c r="B621" i="9"/>
  <c r="G620" i="9"/>
  <c r="F620" i="9"/>
  <c r="E620" i="9"/>
  <c r="D620" i="9"/>
  <c r="C620" i="9"/>
  <c r="B620" i="9"/>
  <c r="G619" i="9"/>
  <c r="F619" i="9"/>
  <c r="E619" i="9"/>
  <c r="D619" i="9"/>
  <c r="C619" i="9"/>
  <c r="B619" i="9"/>
  <c r="G618" i="9"/>
  <c r="F618" i="9"/>
  <c r="E618" i="9"/>
  <c r="D618" i="9"/>
  <c r="C618" i="9"/>
  <c r="B618" i="9"/>
  <c r="G617" i="9"/>
  <c r="F617" i="9"/>
  <c r="E617" i="9"/>
  <c r="D617" i="9"/>
  <c r="C617" i="9"/>
  <c r="B617" i="9"/>
  <c r="G616" i="9"/>
  <c r="F616" i="9"/>
  <c r="E616" i="9"/>
  <c r="D616" i="9"/>
  <c r="C616" i="9"/>
  <c r="B616" i="9"/>
  <c r="G615" i="9"/>
  <c r="F615" i="9"/>
  <c r="E615" i="9"/>
  <c r="D615" i="9"/>
  <c r="C615" i="9"/>
  <c r="B615" i="9"/>
  <c r="G614" i="9"/>
  <c r="F614" i="9"/>
  <c r="E614" i="9"/>
  <c r="D614" i="9"/>
  <c r="C614" i="9"/>
  <c r="B614" i="9"/>
  <c r="G613" i="9"/>
  <c r="F613" i="9"/>
  <c r="E613" i="9"/>
  <c r="D613" i="9"/>
  <c r="C613" i="9"/>
  <c r="B613" i="9"/>
  <c r="G612" i="9"/>
  <c r="F612" i="9"/>
  <c r="E612" i="9"/>
  <c r="D612" i="9"/>
  <c r="C612" i="9"/>
  <c r="B612" i="9"/>
  <c r="G611" i="9"/>
  <c r="F611" i="9"/>
  <c r="E611" i="9"/>
  <c r="D611" i="9"/>
  <c r="C611" i="9"/>
  <c r="B611" i="9"/>
  <c r="G610" i="9"/>
  <c r="F610" i="9"/>
  <c r="E610" i="9"/>
  <c r="D610" i="9"/>
  <c r="C610" i="9"/>
  <c r="B610" i="9"/>
  <c r="G609" i="9"/>
  <c r="F609" i="9"/>
  <c r="E609" i="9"/>
  <c r="D609" i="9"/>
  <c r="C609" i="9"/>
  <c r="B609" i="9"/>
  <c r="G608" i="9"/>
  <c r="F608" i="9"/>
  <c r="E608" i="9"/>
  <c r="D608" i="9"/>
  <c r="C608" i="9"/>
  <c r="B608" i="9"/>
  <c r="G607" i="9"/>
  <c r="F607" i="9"/>
  <c r="E607" i="9"/>
  <c r="D607" i="9"/>
  <c r="C607" i="9"/>
  <c r="B607" i="9"/>
  <c r="G606" i="9"/>
  <c r="F606" i="9"/>
  <c r="E606" i="9"/>
  <c r="D606" i="9"/>
  <c r="C606" i="9"/>
  <c r="B606" i="9"/>
  <c r="G605" i="9"/>
  <c r="F605" i="9"/>
  <c r="E605" i="9"/>
  <c r="D605" i="9"/>
  <c r="C605" i="9"/>
  <c r="B605" i="9"/>
  <c r="G604" i="9"/>
  <c r="F604" i="9"/>
  <c r="E604" i="9"/>
  <c r="D604" i="9"/>
  <c r="C604" i="9"/>
  <c r="B604" i="9"/>
  <c r="G603" i="9"/>
  <c r="F603" i="9"/>
  <c r="E603" i="9"/>
  <c r="D603" i="9"/>
  <c r="C603" i="9"/>
  <c r="B603" i="9"/>
  <c r="G602" i="9"/>
  <c r="F602" i="9"/>
  <c r="E602" i="9"/>
  <c r="D602" i="9"/>
  <c r="C602" i="9"/>
  <c r="B602" i="9"/>
  <c r="G601" i="9"/>
  <c r="F601" i="9"/>
  <c r="E601" i="9"/>
  <c r="D601" i="9"/>
  <c r="C601" i="9"/>
  <c r="B601" i="9"/>
  <c r="G600" i="9"/>
  <c r="F600" i="9"/>
  <c r="E600" i="9"/>
  <c r="D600" i="9"/>
  <c r="C600" i="9"/>
  <c r="B600" i="9"/>
  <c r="G599" i="9"/>
  <c r="F599" i="9"/>
  <c r="E599" i="9"/>
  <c r="D599" i="9"/>
  <c r="C599" i="9"/>
  <c r="B599" i="9"/>
  <c r="G598" i="9"/>
  <c r="F598" i="9"/>
  <c r="E598" i="9"/>
  <c r="D598" i="9"/>
  <c r="C598" i="9"/>
  <c r="B598" i="9"/>
  <c r="G597" i="9"/>
  <c r="F597" i="9"/>
  <c r="E597" i="9"/>
  <c r="D597" i="9"/>
  <c r="C597" i="9"/>
  <c r="B597" i="9"/>
  <c r="G596" i="9"/>
  <c r="F596" i="9"/>
  <c r="E596" i="9"/>
  <c r="D596" i="9"/>
  <c r="C596" i="9"/>
  <c r="B596" i="9"/>
  <c r="G595" i="9"/>
  <c r="F595" i="9"/>
  <c r="E595" i="9"/>
  <c r="D595" i="9"/>
  <c r="C595" i="9"/>
  <c r="B595" i="9"/>
  <c r="G594" i="9"/>
  <c r="F594" i="9"/>
  <c r="E594" i="9"/>
  <c r="D594" i="9"/>
  <c r="C594" i="9"/>
  <c r="B594" i="9"/>
  <c r="G593" i="9"/>
  <c r="F593" i="9"/>
  <c r="E593" i="9"/>
  <c r="D593" i="9"/>
  <c r="C593" i="9"/>
  <c r="B593" i="9"/>
  <c r="G592" i="9"/>
  <c r="F592" i="9"/>
  <c r="E592" i="9"/>
  <c r="D592" i="9"/>
  <c r="C592" i="9"/>
  <c r="B592" i="9"/>
  <c r="G591" i="9"/>
  <c r="F591" i="9"/>
  <c r="E591" i="9"/>
  <c r="D591" i="9"/>
  <c r="C591" i="9"/>
  <c r="B591" i="9"/>
  <c r="G590" i="9"/>
  <c r="F590" i="9"/>
  <c r="E590" i="9"/>
  <c r="D590" i="9"/>
  <c r="C590" i="9"/>
  <c r="B590" i="9"/>
  <c r="G589" i="9"/>
  <c r="F589" i="9"/>
  <c r="E589" i="9"/>
  <c r="D589" i="9"/>
  <c r="C589" i="9"/>
  <c r="B589" i="9"/>
  <c r="G588" i="9"/>
  <c r="F588" i="9"/>
  <c r="E588" i="9"/>
  <c r="D588" i="9"/>
  <c r="C588" i="9"/>
  <c r="B588" i="9"/>
  <c r="G587" i="9"/>
  <c r="F587" i="9"/>
  <c r="E587" i="9"/>
  <c r="D587" i="9"/>
  <c r="C587" i="9"/>
  <c r="B587" i="9"/>
  <c r="G586" i="9"/>
  <c r="F586" i="9"/>
  <c r="E586" i="9"/>
  <c r="D586" i="9"/>
  <c r="C586" i="9"/>
  <c r="B586" i="9"/>
  <c r="G585" i="9"/>
  <c r="F585" i="9"/>
  <c r="E585" i="9"/>
  <c r="D585" i="9"/>
  <c r="C585" i="9"/>
  <c r="B585" i="9"/>
  <c r="G584" i="9"/>
  <c r="F584" i="9"/>
  <c r="E584" i="9"/>
  <c r="D584" i="9"/>
  <c r="C584" i="9"/>
  <c r="B584" i="9"/>
  <c r="G583" i="9"/>
  <c r="F583" i="9"/>
  <c r="E583" i="9"/>
  <c r="D583" i="9"/>
  <c r="C583" i="9"/>
  <c r="B583" i="9"/>
  <c r="G582" i="9"/>
  <c r="F582" i="9"/>
  <c r="E582" i="9"/>
  <c r="D582" i="9"/>
  <c r="C582" i="9"/>
  <c r="B582" i="9"/>
  <c r="G581" i="9"/>
  <c r="F581" i="9"/>
  <c r="E581" i="9"/>
  <c r="D581" i="9"/>
  <c r="C581" i="9"/>
  <c r="B581" i="9"/>
  <c r="G580" i="9"/>
  <c r="F580" i="9"/>
  <c r="E580" i="9"/>
  <c r="D580" i="9"/>
  <c r="C580" i="9"/>
  <c r="B580" i="9"/>
  <c r="G579" i="9"/>
  <c r="F579" i="9"/>
  <c r="E579" i="9"/>
  <c r="D579" i="9"/>
  <c r="C579" i="9"/>
  <c r="B579" i="9"/>
  <c r="G578" i="9"/>
  <c r="F578" i="9"/>
  <c r="E578" i="9"/>
  <c r="D578" i="9"/>
  <c r="C578" i="9"/>
  <c r="B578" i="9"/>
  <c r="G577" i="9"/>
  <c r="F577" i="9"/>
  <c r="E577" i="9"/>
  <c r="D577" i="9"/>
  <c r="C577" i="9"/>
  <c r="B577" i="9"/>
  <c r="G576" i="9"/>
  <c r="F576" i="9"/>
  <c r="E576" i="9"/>
  <c r="D576" i="9"/>
  <c r="C576" i="9"/>
  <c r="B576" i="9"/>
  <c r="G575" i="9"/>
  <c r="F575" i="9"/>
  <c r="E575" i="9"/>
  <c r="D575" i="9"/>
  <c r="C575" i="9"/>
  <c r="B575" i="9"/>
  <c r="G574" i="9"/>
  <c r="F574" i="9"/>
  <c r="E574" i="9"/>
  <c r="D574" i="9"/>
  <c r="C574" i="9"/>
  <c r="B574" i="9"/>
  <c r="G573" i="9"/>
  <c r="F573" i="9"/>
  <c r="E573" i="9"/>
  <c r="D573" i="9"/>
  <c r="C573" i="9"/>
  <c r="B573" i="9"/>
  <c r="G572" i="9"/>
  <c r="F572" i="9"/>
  <c r="E572" i="9"/>
  <c r="D572" i="9"/>
  <c r="C572" i="9"/>
  <c r="B572" i="9"/>
  <c r="G571" i="9"/>
  <c r="F571" i="9"/>
  <c r="E571" i="9"/>
  <c r="D571" i="9"/>
  <c r="C571" i="9"/>
  <c r="B571" i="9"/>
  <c r="G570" i="9"/>
  <c r="F570" i="9"/>
  <c r="E570" i="9"/>
  <c r="D570" i="9"/>
  <c r="C570" i="9"/>
  <c r="B570" i="9"/>
  <c r="G569" i="9"/>
  <c r="F569" i="9"/>
  <c r="E569" i="9"/>
  <c r="D569" i="9"/>
  <c r="C569" i="9"/>
  <c r="B569" i="9"/>
  <c r="G568" i="9"/>
  <c r="F568" i="9"/>
  <c r="E568" i="9"/>
  <c r="D568" i="9"/>
  <c r="C568" i="9"/>
  <c r="B568" i="9"/>
  <c r="G567" i="9"/>
  <c r="F567" i="9"/>
  <c r="E567" i="9"/>
  <c r="D567" i="9"/>
  <c r="C567" i="9"/>
  <c r="B567" i="9"/>
  <c r="G566" i="9"/>
  <c r="F566" i="9"/>
  <c r="E566" i="9"/>
  <c r="D566" i="9"/>
  <c r="C566" i="9"/>
  <c r="B566" i="9"/>
  <c r="G565" i="9"/>
  <c r="F565" i="9"/>
  <c r="E565" i="9"/>
  <c r="D565" i="9"/>
  <c r="C565" i="9"/>
  <c r="B565" i="9"/>
  <c r="G564" i="9"/>
  <c r="F564" i="9"/>
  <c r="E564" i="9"/>
  <c r="D564" i="9"/>
  <c r="C564" i="9"/>
  <c r="B564" i="9"/>
  <c r="G563" i="9"/>
  <c r="F563" i="9"/>
  <c r="E563" i="9"/>
  <c r="D563" i="9"/>
  <c r="C563" i="9"/>
  <c r="B563" i="9"/>
  <c r="G562" i="9"/>
  <c r="F562" i="9"/>
  <c r="E562" i="9"/>
  <c r="D562" i="9"/>
  <c r="C562" i="9"/>
  <c r="B562" i="9"/>
  <c r="G561" i="9"/>
  <c r="F561" i="9"/>
  <c r="E561" i="9"/>
  <c r="D561" i="9"/>
  <c r="C561" i="9"/>
  <c r="B561" i="9"/>
  <c r="G560" i="9"/>
  <c r="F560" i="9"/>
  <c r="E560" i="9"/>
  <c r="D560" i="9"/>
  <c r="C560" i="9"/>
  <c r="B560" i="9"/>
  <c r="G559" i="9"/>
  <c r="F559" i="9"/>
  <c r="E559" i="9"/>
  <c r="D559" i="9"/>
  <c r="C559" i="9"/>
  <c r="B559" i="9"/>
  <c r="G558" i="9"/>
  <c r="F558" i="9"/>
  <c r="E558" i="9"/>
  <c r="D558" i="9"/>
  <c r="C558" i="9"/>
  <c r="B558" i="9"/>
  <c r="G557" i="9"/>
  <c r="F557" i="9"/>
  <c r="E557" i="9"/>
  <c r="D557" i="9"/>
  <c r="C557" i="9"/>
  <c r="B557" i="9"/>
  <c r="G556" i="9"/>
  <c r="F556" i="9"/>
  <c r="E556" i="9"/>
  <c r="D556" i="9"/>
  <c r="C556" i="9"/>
  <c r="B556" i="9"/>
  <c r="G555" i="9"/>
  <c r="F555" i="9"/>
  <c r="E555" i="9"/>
  <c r="D555" i="9"/>
  <c r="C555" i="9"/>
  <c r="B555" i="9"/>
  <c r="G554" i="9"/>
  <c r="F554" i="9"/>
  <c r="E554" i="9"/>
  <c r="D554" i="9"/>
  <c r="C554" i="9"/>
  <c r="B554" i="9"/>
  <c r="G553" i="9"/>
  <c r="F553" i="9"/>
  <c r="E553" i="9"/>
  <c r="D553" i="9"/>
  <c r="C553" i="9"/>
  <c r="B553" i="9"/>
  <c r="G552" i="9"/>
  <c r="F552" i="9"/>
  <c r="E552" i="9"/>
  <c r="D552" i="9"/>
  <c r="C552" i="9"/>
  <c r="B552" i="9"/>
  <c r="G551" i="9"/>
  <c r="F551" i="9"/>
  <c r="E551" i="9"/>
  <c r="D551" i="9"/>
  <c r="C551" i="9"/>
  <c r="B551" i="9"/>
  <c r="G550" i="9"/>
  <c r="F550" i="9"/>
  <c r="E550" i="9"/>
  <c r="D550" i="9"/>
  <c r="C550" i="9"/>
  <c r="B550" i="9"/>
  <c r="G549" i="9"/>
  <c r="F549" i="9"/>
  <c r="E549" i="9"/>
  <c r="D549" i="9"/>
  <c r="C549" i="9"/>
  <c r="B549" i="9"/>
  <c r="G548" i="9"/>
  <c r="F548" i="9"/>
  <c r="E548" i="9"/>
  <c r="D548" i="9"/>
  <c r="C548" i="9"/>
  <c r="B548" i="9"/>
  <c r="G547" i="9"/>
  <c r="F547" i="9"/>
  <c r="E547" i="9"/>
  <c r="D547" i="9"/>
  <c r="C547" i="9"/>
  <c r="B547" i="9"/>
  <c r="G546" i="9"/>
  <c r="F546" i="9"/>
  <c r="E546" i="9"/>
  <c r="D546" i="9"/>
  <c r="C546" i="9"/>
  <c r="B546" i="9"/>
  <c r="G545" i="9"/>
  <c r="F545" i="9"/>
  <c r="E545" i="9"/>
  <c r="D545" i="9"/>
  <c r="C545" i="9"/>
  <c r="B545" i="9"/>
  <c r="G544" i="9"/>
  <c r="F544" i="9"/>
  <c r="E544" i="9"/>
  <c r="D544" i="9"/>
  <c r="C544" i="9"/>
  <c r="B544" i="9"/>
  <c r="G543" i="9"/>
  <c r="F543" i="9"/>
  <c r="E543" i="9"/>
  <c r="D543" i="9"/>
  <c r="C543" i="9"/>
  <c r="B543" i="9"/>
  <c r="G542" i="9"/>
  <c r="F542" i="9"/>
  <c r="E542" i="9"/>
  <c r="D542" i="9"/>
  <c r="C542" i="9"/>
  <c r="B542" i="9"/>
  <c r="G541" i="9"/>
  <c r="F541" i="9"/>
  <c r="E541" i="9"/>
  <c r="D541" i="9"/>
  <c r="C541" i="9"/>
  <c r="B541" i="9"/>
  <c r="G540" i="9"/>
  <c r="F540" i="9"/>
  <c r="E540" i="9"/>
  <c r="D540" i="9"/>
  <c r="C540" i="9"/>
  <c r="B540" i="9"/>
  <c r="G539" i="9"/>
  <c r="F539" i="9"/>
  <c r="E539" i="9"/>
  <c r="D539" i="9"/>
  <c r="C539" i="9"/>
  <c r="B539" i="9"/>
  <c r="G538" i="9"/>
  <c r="F538" i="9"/>
  <c r="E538" i="9"/>
  <c r="D538" i="9"/>
  <c r="C538" i="9"/>
  <c r="B538" i="9"/>
  <c r="G537" i="9"/>
  <c r="F537" i="9"/>
  <c r="E537" i="9"/>
  <c r="D537" i="9"/>
  <c r="C537" i="9"/>
  <c r="B537" i="9"/>
  <c r="G536" i="9"/>
  <c r="F536" i="9"/>
  <c r="E536" i="9"/>
  <c r="D536" i="9"/>
  <c r="C536" i="9"/>
  <c r="B536" i="9"/>
  <c r="G535" i="9"/>
  <c r="F535" i="9"/>
  <c r="E535" i="9"/>
  <c r="D535" i="9"/>
  <c r="C535" i="9"/>
  <c r="B535" i="9"/>
  <c r="G534" i="9"/>
  <c r="F534" i="9"/>
  <c r="E534" i="9"/>
  <c r="D534" i="9"/>
  <c r="C534" i="9"/>
  <c r="B534" i="9"/>
  <c r="G533" i="9"/>
  <c r="F533" i="9"/>
  <c r="E533" i="9"/>
  <c r="D533" i="9"/>
  <c r="C533" i="9"/>
  <c r="B533" i="9"/>
  <c r="G532" i="9"/>
  <c r="F532" i="9"/>
  <c r="E532" i="9"/>
  <c r="D532" i="9"/>
  <c r="C532" i="9"/>
  <c r="B532" i="9"/>
  <c r="G531" i="9"/>
  <c r="F531" i="9"/>
  <c r="E531" i="9"/>
  <c r="D531" i="9"/>
  <c r="C531" i="9"/>
  <c r="B531" i="9"/>
  <c r="G530" i="9"/>
  <c r="F530" i="9"/>
  <c r="E530" i="9"/>
  <c r="D530" i="9"/>
  <c r="C530" i="9"/>
  <c r="B530" i="9"/>
  <c r="G529" i="9"/>
  <c r="F529" i="9"/>
  <c r="E529" i="9"/>
  <c r="D529" i="9"/>
  <c r="C529" i="9"/>
  <c r="B529" i="9"/>
  <c r="G528" i="9"/>
  <c r="F528" i="9"/>
  <c r="E528" i="9"/>
  <c r="D528" i="9"/>
  <c r="C528" i="9"/>
  <c r="B528" i="9"/>
  <c r="G527" i="9"/>
  <c r="F527" i="9"/>
  <c r="E527" i="9"/>
  <c r="D527" i="9"/>
  <c r="C527" i="9"/>
  <c r="B527" i="9"/>
  <c r="G526" i="9"/>
  <c r="F526" i="9"/>
  <c r="E526" i="9"/>
  <c r="D526" i="9"/>
  <c r="C526" i="9"/>
  <c r="B526" i="9"/>
  <c r="G525" i="9"/>
  <c r="F525" i="9"/>
  <c r="E525" i="9"/>
  <c r="D525" i="9"/>
  <c r="C525" i="9"/>
  <c r="B525" i="9"/>
  <c r="G524" i="9"/>
  <c r="F524" i="9"/>
  <c r="E524" i="9"/>
  <c r="D524" i="9"/>
  <c r="C524" i="9"/>
  <c r="B524" i="9"/>
  <c r="G523" i="9"/>
  <c r="F523" i="9"/>
  <c r="E523" i="9"/>
  <c r="D523" i="9"/>
  <c r="C523" i="9"/>
  <c r="B523" i="9"/>
  <c r="G522" i="9"/>
  <c r="F522" i="9"/>
  <c r="E522" i="9"/>
  <c r="D522" i="9"/>
  <c r="C522" i="9"/>
  <c r="B522" i="9"/>
  <c r="G521" i="9"/>
  <c r="F521" i="9"/>
  <c r="E521" i="9"/>
  <c r="D521" i="9"/>
  <c r="C521" i="9"/>
  <c r="B521" i="9"/>
  <c r="G520" i="9"/>
  <c r="F520" i="9"/>
  <c r="E520" i="9"/>
  <c r="D520" i="9"/>
  <c r="C520" i="9"/>
  <c r="B520" i="9"/>
  <c r="G519" i="9"/>
  <c r="F519" i="9"/>
  <c r="E519" i="9"/>
  <c r="D519" i="9"/>
  <c r="C519" i="9"/>
  <c r="B519" i="9"/>
  <c r="G518" i="9"/>
  <c r="F518" i="9"/>
  <c r="E518" i="9"/>
  <c r="D518" i="9"/>
  <c r="C518" i="9"/>
  <c r="B518" i="9"/>
  <c r="G517" i="9"/>
  <c r="F517" i="9"/>
  <c r="E517" i="9"/>
  <c r="D517" i="9"/>
  <c r="C517" i="9"/>
  <c r="B517" i="9"/>
  <c r="G516" i="9"/>
  <c r="F516" i="9"/>
  <c r="E516" i="9"/>
  <c r="D516" i="9"/>
  <c r="C516" i="9"/>
  <c r="B516" i="9"/>
  <c r="G515" i="9"/>
  <c r="F515" i="9"/>
  <c r="E515" i="9"/>
  <c r="D515" i="9"/>
  <c r="C515" i="9"/>
  <c r="B515" i="9"/>
  <c r="G514" i="9"/>
  <c r="F514" i="9"/>
  <c r="E514" i="9"/>
  <c r="D514" i="9"/>
  <c r="C514" i="9"/>
  <c r="B514" i="9"/>
  <c r="G513" i="9"/>
  <c r="F513" i="9"/>
  <c r="E513" i="9"/>
  <c r="D513" i="9"/>
  <c r="C513" i="9"/>
  <c r="B513" i="9"/>
  <c r="G512" i="9"/>
  <c r="F512" i="9"/>
  <c r="E512" i="9"/>
  <c r="D512" i="9"/>
  <c r="C512" i="9"/>
  <c r="B512" i="9"/>
  <c r="G511" i="9"/>
  <c r="F511" i="9"/>
  <c r="E511" i="9"/>
  <c r="D511" i="9"/>
  <c r="C511" i="9"/>
  <c r="B511" i="9"/>
  <c r="G510" i="9"/>
  <c r="F510" i="9"/>
  <c r="E510" i="9"/>
  <c r="D510" i="9"/>
  <c r="C510" i="9"/>
  <c r="B510" i="9"/>
  <c r="G509" i="9"/>
  <c r="F509" i="9"/>
  <c r="E509" i="9"/>
  <c r="D509" i="9"/>
  <c r="C509" i="9"/>
  <c r="B509" i="9"/>
  <c r="G508" i="9"/>
  <c r="F508" i="9"/>
  <c r="E508" i="9"/>
  <c r="D508" i="9"/>
  <c r="C508" i="9"/>
  <c r="B508" i="9"/>
  <c r="G507" i="9"/>
  <c r="F507" i="9"/>
  <c r="E507" i="9"/>
  <c r="D507" i="9"/>
  <c r="C507" i="9"/>
  <c r="B507" i="9"/>
  <c r="G506" i="9"/>
  <c r="F506" i="9"/>
  <c r="E506" i="9"/>
  <c r="D506" i="9"/>
  <c r="C506" i="9"/>
  <c r="B506" i="9"/>
  <c r="G505" i="9"/>
  <c r="F505" i="9"/>
  <c r="E505" i="9"/>
  <c r="D505" i="9"/>
  <c r="C505" i="9"/>
  <c r="B505" i="9"/>
  <c r="G504" i="9"/>
  <c r="F504" i="9"/>
  <c r="E504" i="9"/>
  <c r="D504" i="9"/>
  <c r="C504" i="9"/>
  <c r="B504" i="9"/>
  <c r="G503" i="9"/>
  <c r="F503" i="9"/>
  <c r="E503" i="9"/>
  <c r="D503" i="9"/>
  <c r="C503" i="9"/>
  <c r="B503" i="9"/>
  <c r="G502" i="9"/>
  <c r="F502" i="9"/>
  <c r="E502" i="9"/>
  <c r="D502" i="9"/>
  <c r="C502" i="9"/>
  <c r="B502" i="9"/>
  <c r="G501" i="9"/>
  <c r="F501" i="9"/>
  <c r="E501" i="9"/>
  <c r="D501" i="9"/>
  <c r="C501" i="9"/>
  <c r="B501" i="9"/>
  <c r="G500" i="9"/>
  <c r="F500" i="9"/>
  <c r="E500" i="9"/>
  <c r="D500" i="9"/>
  <c r="C500" i="9"/>
  <c r="B500" i="9"/>
  <c r="G499" i="9"/>
  <c r="F499" i="9"/>
  <c r="E499" i="9"/>
  <c r="D499" i="9"/>
  <c r="C499" i="9"/>
  <c r="B499" i="9"/>
  <c r="G498" i="9"/>
  <c r="F498" i="9"/>
  <c r="E498" i="9"/>
  <c r="D498" i="9"/>
  <c r="C498" i="9"/>
  <c r="B498" i="9"/>
  <c r="G497" i="9"/>
  <c r="F497" i="9"/>
  <c r="E497" i="9"/>
  <c r="D497" i="9"/>
  <c r="C497" i="9"/>
  <c r="B497" i="9"/>
  <c r="G496" i="9"/>
  <c r="F496" i="9"/>
  <c r="E496" i="9"/>
  <c r="D496" i="9"/>
  <c r="C496" i="9"/>
  <c r="B496" i="9"/>
  <c r="G495" i="9"/>
  <c r="F495" i="9"/>
  <c r="E495" i="9"/>
  <c r="D495" i="9"/>
  <c r="C495" i="9"/>
  <c r="B495" i="9"/>
  <c r="G494" i="9"/>
  <c r="F494" i="9"/>
  <c r="E494" i="9"/>
  <c r="D494" i="9"/>
  <c r="C494" i="9"/>
  <c r="B494" i="9"/>
  <c r="G493" i="9"/>
  <c r="F493" i="9"/>
  <c r="E493" i="9"/>
  <c r="D493" i="9"/>
  <c r="C493" i="9"/>
  <c r="B493" i="9"/>
  <c r="G492" i="9"/>
  <c r="F492" i="9"/>
  <c r="E492" i="9"/>
  <c r="D492" i="9"/>
  <c r="C492" i="9"/>
  <c r="B492" i="9"/>
  <c r="G491" i="9"/>
  <c r="F491" i="9"/>
  <c r="E491" i="9"/>
  <c r="D491" i="9"/>
  <c r="C491" i="9"/>
  <c r="B491" i="9"/>
  <c r="G490" i="9"/>
  <c r="F490" i="9"/>
  <c r="E490" i="9"/>
  <c r="D490" i="9"/>
  <c r="C490" i="9"/>
  <c r="B490" i="9"/>
  <c r="G489" i="9"/>
  <c r="F489" i="9"/>
  <c r="E489" i="9"/>
  <c r="D489" i="9"/>
  <c r="C489" i="9"/>
  <c r="B489" i="9"/>
  <c r="G488" i="9"/>
  <c r="F488" i="9"/>
  <c r="E488" i="9"/>
  <c r="D488" i="9"/>
  <c r="C488" i="9"/>
  <c r="B488" i="9"/>
  <c r="G487" i="9"/>
  <c r="F487" i="9"/>
  <c r="E487" i="9"/>
  <c r="D487" i="9"/>
  <c r="C487" i="9"/>
  <c r="B487" i="9"/>
  <c r="G486" i="9"/>
  <c r="F486" i="9"/>
  <c r="E486" i="9"/>
  <c r="D486" i="9"/>
  <c r="C486" i="9"/>
  <c r="B486" i="9"/>
  <c r="G485" i="9"/>
  <c r="F485" i="9"/>
  <c r="E485" i="9"/>
  <c r="D485" i="9"/>
  <c r="C485" i="9"/>
  <c r="B485" i="9"/>
  <c r="G484" i="9"/>
  <c r="F484" i="9"/>
  <c r="E484" i="9"/>
  <c r="D484" i="9"/>
  <c r="C484" i="9"/>
  <c r="B484" i="9"/>
  <c r="G483" i="9"/>
  <c r="F483" i="9"/>
  <c r="E483" i="9"/>
  <c r="D483" i="9"/>
  <c r="C483" i="9"/>
  <c r="B483" i="9"/>
  <c r="G482" i="9"/>
  <c r="F482" i="9"/>
  <c r="E482" i="9"/>
  <c r="D482" i="9"/>
  <c r="C482" i="9"/>
  <c r="B482" i="9"/>
  <c r="G481" i="9"/>
  <c r="F481" i="9"/>
  <c r="E481" i="9"/>
  <c r="D481" i="9"/>
  <c r="C481" i="9"/>
  <c r="B481" i="9"/>
  <c r="G480" i="9"/>
  <c r="F480" i="9"/>
  <c r="E480" i="9"/>
  <c r="D480" i="9"/>
  <c r="C480" i="9"/>
  <c r="B480" i="9"/>
  <c r="G479" i="9"/>
  <c r="F479" i="9"/>
  <c r="E479" i="9"/>
  <c r="D479" i="9"/>
  <c r="C479" i="9"/>
  <c r="B479" i="9"/>
  <c r="G478" i="9"/>
  <c r="F478" i="9"/>
  <c r="E478" i="9"/>
  <c r="D478" i="9"/>
  <c r="C478" i="9"/>
  <c r="B478" i="9"/>
  <c r="G477" i="9"/>
  <c r="F477" i="9"/>
  <c r="E477" i="9"/>
  <c r="D477" i="9"/>
  <c r="C477" i="9"/>
  <c r="B477" i="9"/>
  <c r="G476" i="9"/>
  <c r="F476" i="9"/>
  <c r="E476" i="9"/>
  <c r="D476" i="9"/>
  <c r="C476" i="9"/>
  <c r="B476" i="9"/>
  <c r="G475" i="9"/>
  <c r="F475" i="9"/>
  <c r="E475" i="9"/>
  <c r="D475" i="9"/>
  <c r="C475" i="9"/>
  <c r="B475" i="9"/>
  <c r="G474" i="9"/>
  <c r="F474" i="9"/>
  <c r="E474" i="9"/>
  <c r="D474" i="9"/>
  <c r="C474" i="9"/>
  <c r="B474" i="9"/>
  <c r="G473" i="9"/>
  <c r="F473" i="9"/>
  <c r="E473" i="9"/>
  <c r="D473" i="9"/>
  <c r="C473" i="9"/>
  <c r="B473" i="9"/>
  <c r="G472" i="9"/>
  <c r="F472" i="9"/>
  <c r="E472" i="9"/>
  <c r="D472" i="9"/>
  <c r="C472" i="9"/>
  <c r="B472" i="9"/>
  <c r="G471" i="9"/>
  <c r="F471" i="9"/>
  <c r="E471" i="9"/>
  <c r="D471" i="9"/>
  <c r="C471" i="9"/>
  <c r="B471" i="9"/>
  <c r="G470" i="9"/>
  <c r="F470" i="9"/>
  <c r="E470" i="9"/>
  <c r="D470" i="9"/>
  <c r="C470" i="9"/>
  <c r="B470" i="9"/>
  <c r="G469" i="9"/>
  <c r="F469" i="9"/>
  <c r="E469" i="9"/>
  <c r="D469" i="9"/>
  <c r="C469" i="9"/>
  <c r="B469" i="9"/>
  <c r="G468" i="9"/>
  <c r="F468" i="9"/>
  <c r="E468" i="9"/>
  <c r="D468" i="9"/>
  <c r="C468" i="9"/>
  <c r="B468" i="9"/>
  <c r="G467" i="9"/>
  <c r="F467" i="9"/>
  <c r="E467" i="9"/>
  <c r="D467" i="9"/>
  <c r="C467" i="9"/>
  <c r="B467" i="9"/>
  <c r="G466" i="9"/>
  <c r="F466" i="9"/>
  <c r="E466" i="9"/>
  <c r="D466" i="9"/>
  <c r="C466" i="9"/>
  <c r="B466" i="9"/>
  <c r="G465" i="9"/>
  <c r="F465" i="9"/>
  <c r="E465" i="9"/>
  <c r="D465" i="9"/>
  <c r="C465" i="9"/>
  <c r="B465" i="9"/>
  <c r="G464" i="9"/>
  <c r="F464" i="9"/>
  <c r="E464" i="9"/>
  <c r="D464" i="9"/>
  <c r="C464" i="9"/>
  <c r="B464" i="9"/>
  <c r="G463" i="9"/>
  <c r="F463" i="9"/>
  <c r="E463" i="9"/>
  <c r="D463" i="9"/>
  <c r="C463" i="9"/>
  <c r="B463" i="9"/>
  <c r="G462" i="9"/>
  <c r="F462" i="9"/>
  <c r="E462" i="9"/>
  <c r="D462" i="9"/>
  <c r="C462" i="9"/>
  <c r="B462" i="9"/>
  <c r="G461" i="9"/>
  <c r="F461" i="9"/>
  <c r="E461" i="9"/>
  <c r="D461" i="9"/>
  <c r="C461" i="9"/>
  <c r="B461" i="9"/>
  <c r="G460" i="9"/>
  <c r="F460" i="9"/>
  <c r="E460" i="9"/>
  <c r="D460" i="9"/>
  <c r="C460" i="9"/>
  <c r="B460" i="9"/>
  <c r="G459" i="9"/>
  <c r="F459" i="9"/>
  <c r="E459" i="9"/>
  <c r="D459" i="9"/>
  <c r="C459" i="9"/>
  <c r="B459" i="9"/>
  <c r="G458" i="9"/>
  <c r="F458" i="9"/>
  <c r="E458" i="9"/>
  <c r="D458" i="9"/>
  <c r="C458" i="9"/>
  <c r="B458" i="9"/>
  <c r="G457" i="9"/>
  <c r="F457" i="9"/>
  <c r="E457" i="9"/>
  <c r="D457" i="9"/>
  <c r="C457" i="9"/>
  <c r="B457" i="9"/>
  <c r="G456" i="9"/>
  <c r="F456" i="9"/>
  <c r="E456" i="9"/>
  <c r="D456" i="9"/>
  <c r="C456" i="9"/>
  <c r="B456" i="9"/>
  <c r="G455" i="9"/>
  <c r="F455" i="9"/>
  <c r="E455" i="9"/>
  <c r="D455" i="9"/>
  <c r="C455" i="9"/>
  <c r="B455" i="9"/>
  <c r="G454" i="9"/>
  <c r="F454" i="9"/>
  <c r="E454" i="9"/>
  <c r="D454" i="9"/>
  <c r="C454" i="9"/>
  <c r="B454" i="9"/>
  <c r="G453" i="9"/>
  <c r="F453" i="9"/>
  <c r="E453" i="9"/>
  <c r="D453" i="9"/>
  <c r="C453" i="9"/>
  <c r="B453" i="9"/>
  <c r="G452" i="9"/>
  <c r="F452" i="9"/>
  <c r="E452" i="9"/>
  <c r="D452" i="9"/>
  <c r="C452" i="9"/>
  <c r="B452" i="9"/>
  <c r="G451" i="9"/>
  <c r="F451" i="9"/>
  <c r="E451" i="9"/>
  <c r="D451" i="9"/>
  <c r="C451" i="9"/>
  <c r="B451" i="9"/>
  <c r="G450" i="9"/>
  <c r="F450" i="9"/>
  <c r="E450" i="9"/>
  <c r="D450" i="9"/>
  <c r="C450" i="9"/>
  <c r="B450" i="9"/>
  <c r="G449" i="9"/>
  <c r="F449" i="9"/>
  <c r="E449" i="9"/>
  <c r="D449" i="9"/>
  <c r="C449" i="9"/>
  <c r="B449" i="9"/>
  <c r="G448" i="9"/>
  <c r="F448" i="9"/>
  <c r="E448" i="9"/>
  <c r="D448" i="9"/>
  <c r="C448" i="9"/>
  <c r="B448" i="9"/>
  <c r="G447" i="9"/>
  <c r="F447" i="9"/>
  <c r="E447" i="9"/>
  <c r="D447" i="9"/>
  <c r="C447" i="9"/>
  <c r="B447" i="9"/>
  <c r="G446" i="9"/>
  <c r="F446" i="9"/>
  <c r="E446" i="9"/>
  <c r="D446" i="9"/>
  <c r="C446" i="9"/>
  <c r="B446" i="9"/>
  <c r="G445" i="9"/>
  <c r="F445" i="9"/>
  <c r="E445" i="9"/>
  <c r="D445" i="9"/>
  <c r="C445" i="9"/>
  <c r="B445" i="9"/>
  <c r="G444" i="9"/>
  <c r="F444" i="9"/>
  <c r="E444" i="9"/>
  <c r="D444" i="9"/>
  <c r="C444" i="9"/>
  <c r="B444" i="9"/>
  <c r="G443" i="9"/>
  <c r="F443" i="9"/>
  <c r="E443" i="9"/>
  <c r="D443" i="9"/>
  <c r="C443" i="9"/>
  <c r="B443" i="9"/>
  <c r="G442" i="9"/>
  <c r="F442" i="9"/>
  <c r="E442" i="9"/>
  <c r="D442" i="9"/>
  <c r="C442" i="9"/>
  <c r="B442" i="9"/>
  <c r="G441" i="9"/>
  <c r="F441" i="9"/>
  <c r="E441" i="9"/>
  <c r="D441" i="9"/>
  <c r="C441" i="9"/>
  <c r="B441" i="9"/>
  <c r="G440" i="9"/>
  <c r="F440" i="9"/>
  <c r="E440" i="9"/>
  <c r="D440" i="9"/>
  <c r="C440" i="9"/>
  <c r="B440" i="9"/>
  <c r="G439" i="9"/>
  <c r="F439" i="9"/>
  <c r="E439" i="9"/>
  <c r="D439" i="9"/>
  <c r="C439" i="9"/>
  <c r="B439" i="9"/>
  <c r="G438" i="9"/>
  <c r="F438" i="9"/>
  <c r="E438" i="9"/>
  <c r="D438" i="9"/>
  <c r="C438" i="9"/>
  <c r="B438" i="9"/>
  <c r="G437" i="9"/>
  <c r="F437" i="9"/>
  <c r="E437" i="9"/>
  <c r="D437" i="9"/>
  <c r="C437" i="9"/>
  <c r="B437" i="9"/>
  <c r="G436" i="9"/>
  <c r="F436" i="9"/>
  <c r="E436" i="9"/>
  <c r="D436" i="9"/>
  <c r="C436" i="9"/>
  <c r="B436" i="9"/>
  <c r="G435" i="9"/>
  <c r="F435" i="9"/>
  <c r="E435" i="9"/>
  <c r="D435" i="9"/>
  <c r="C435" i="9"/>
  <c r="B435" i="9"/>
  <c r="G434" i="9"/>
  <c r="F434" i="9"/>
  <c r="E434" i="9"/>
  <c r="D434" i="9"/>
  <c r="C434" i="9"/>
  <c r="B434" i="9"/>
  <c r="G433" i="9"/>
  <c r="F433" i="9"/>
  <c r="E433" i="9"/>
  <c r="D433" i="9"/>
  <c r="C433" i="9"/>
  <c r="B433" i="9"/>
  <c r="G432" i="9"/>
  <c r="F432" i="9"/>
  <c r="E432" i="9"/>
  <c r="D432" i="9"/>
  <c r="C432" i="9"/>
  <c r="B432" i="9"/>
  <c r="G431" i="9"/>
  <c r="F431" i="9"/>
  <c r="E431" i="9"/>
  <c r="D431" i="9"/>
  <c r="C431" i="9"/>
  <c r="B431" i="9"/>
  <c r="G430" i="9"/>
  <c r="F430" i="9"/>
  <c r="E430" i="9"/>
  <c r="D430" i="9"/>
  <c r="C430" i="9"/>
  <c r="B430" i="9"/>
  <c r="G429" i="9"/>
  <c r="F429" i="9"/>
  <c r="E429" i="9"/>
  <c r="D429" i="9"/>
  <c r="C429" i="9"/>
  <c r="B429" i="9"/>
  <c r="G428" i="9"/>
  <c r="F428" i="9"/>
  <c r="E428" i="9"/>
  <c r="D428" i="9"/>
  <c r="C428" i="9"/>
  <c r="B428" i="9"/>
  <c r="G427" i="9"/>
  <c r="F427" i="9"/>
  <c r="E427" i="9"/>
  <c r="D427" i="9"/>
  <c r="C427" i="9"/>
  <c r="B427" i="9"/>
  <c r="G426" i="9"/>
  <c r="F426" i="9"/>
  <c r="E426" i="9"/>
  <c r="D426" i="9"/>
  <c r="C426" i="9"/>
  <c r="B426" i="9"/>
  <c r="G425" i="9"/>
  <c r="F425" i="9"/>
  <c r="E425" i="9"/>
  <c r="D425" i="9"/>
  <c r="C425" i="9"/>
  <c r="B425" i="9"/>
  <c r="G424" i="9"/>
  <c r="F424" i="9"/>
  <c r="E424" i="9"/>
  <c r="D424" i="9"/>
  <c r="C424" i="9"/>
  <c r="B424" i="9"/>
  <c r="G423" i="9"/>
  <c r="F423" i="9"/>
  <c r="E423" i="9"/>
  <c r="D423" i="9"/>
  <c r="C423" i="9"/>
  <c r="B423" i="9"/>
  <c r="G422" i="9"/>
  <c r="F422" i="9"/>
  <c r="E422" i="9"/>
  <c r="D422" i="9"/>
  <c r="C422" i="9"/>
  <c r="B422" i="9"/>
  <c r="G421" i="9"/>
  <c r="F421" i="9"/>
  <c r="E421" i="9"/>
  <c r="D421" i="9"/>
  <c r="C421" i="9"/>
  <c r="B421" i="9"/>
  <c r="G420" i="9"/>
  <c r="F420" i="9"/>
  <c r="E420" i="9"/>
  <c r="D420" i="9"/>
  <c r="C420" i="9"/>
  <c r="B420" i="9"/>
  <c r="G419" i="9"/>
  <c r="F419" i="9"/>
  <c r="E419" i="9"/>
  <c r="D419" i="9"/>
  <c r="C419" i="9"/>
  <c r="B419" i="9"/>
  <c r="G418" i="9"/>
  <c r="F418" i="9"/>
  <c r="E418" i="9"/>
  <c r="D418" i="9"/>
  <c r="C418" i="9"/>
  <c r="B418" i="9"/>
  <c r="G417" i="9"/>
  <c r="F417" i="9"/>
  <c r="E417" i="9"/>
  <c r="D417" i="9"/>
  <c r="C417" i="9"/>
  <c r="B417" i="9"/>
  <c r="G416" i="9"/>
  <c r="F416" i="9"/>
  <c r="E416" i="9"/>
  <c r="D416" i="9"/>
  <c r="C416" i="9"/>
  <c r="B416" i="9"/>
  <c r="G415" i="9"/>
  <c r="F415" i="9"/>
  <c r="E415" i="9"/>
  <c r="D415" i="9"/>
  <c r="C415" i="9"/>
  <c r="B415" i="9"/>
  <c r="G414" i="9"/>
  <c r="F414" i="9"/>
  <c r="E414" i="9"/>
  <c r="D414" i="9"/>
  <c r="C414" i="9"/>
  <c r="B414" i="9"/>
  <c r="G413" i="9"/>
  <c r="F413" i="9"/>
  <c r="E413" i="9"/>
  <c r="D413" i="9"/>
  <c r="C413" i="9"/>
  <c r="B413" i="9"/>
  <c r="G412" i="9"/>
  <c r="F412" i="9"/>
  <c r="E412" i="9"/>
  <c r="D412" i="9"/>
  <c r="C412" i="9"/>
  <c r="B412" i="9"/>
  <c r="G411" i="9"/>
  <c r="F411" i="9"/>
  <c r="E411" i="9"/>
  <c r="D411" i="9"/>
  <c r="C411" i="9"/>
  <c r="B411" i="9"/>
  <c r="G410" i="9"/>
  <c r="F410" i="9"/>
  <c r="E410" i="9"/>
  <c r="D410" i="9"/>
  <c r="C410" i="9"/>
  <c r="B410" i="9"/>
  <c r="G409" i="9"/>
  <c r="F409" i="9"/>
  <c r="E409" i="9"/>
  <c r="D409" i="9"/>
  <c r="C409" i="9"/>
  <c r="B409" i="9"/>
  <c r="G408" i="9"/>
  <c r="F408" i="9"/>
  <c r="E408" i="9"/>
  <c r="D408" i="9"/>
  <c r="C408" i="9"/>
  <c r="B408" i="9"/>
  <c r="G407" i="9"/>
  <c r="F407" i="9"/>
  <c r="E407" i="9"/>
  <c r="D407" i="9"/>
  <c r="C407" i="9"/>
  <c r="B407" i="9"/>
  <c r="G406" i="9"/>
  <c r="F406" i="9"/>
  <c r="E406" i="9"/>
  <c r="D406" i="9"/>
  <c r="C406" i="9"/>
  <c r="B406" i="9"/>
  <c r="G405" i="9"/>
  <c r="F405" i="9"/>
  <c r="E405" i="9"/>
  <c r="D405" i="9"/>
  <c r="C405" i="9"/>
  <c r="B405" i="9"/>
  <c r="G404" i="9"/>
  <c r="F404" i="9"/>
  <c r="E404" i="9"/>
  <c r="D404" i="9"/>
  <c r="C404" i="9"/>
  <c r="B404" i="9"/>
  <c r="G403" i="9"/>
  <c r="F403" i="9"/>
  <c r="E403" i="9"/>
  <c r="D403" i="9"/>
  <c r="C403" i="9"/>
  <c r="B403" i="9"/>
  <c r="G402" i="9"/>
  <c r="F402" i="9"/>
  <c r="E402" i="9"/>
  <c r="D402" i="9"/>
  <c r="C402" i="9"/>
  <c r="B402" i="9"/>
  <c r="G401" i="9"/>
  <c r="F401" i="9"/>
  <c r="E401" i="9"/>
  <c r="D401" i="9"/>
  <c r="C401" i="9"/>
  <c r="B401" i="9"/>
  <c r="G400" i="9"/>
  <c r="F400" i="9"/>
  <c r="E400" i="9"/>
  <c r="D400" i="9"/>
  <c r="C400" i="9"/>
  <c r="B400" i="9"/>
  <c r="G399" i="9"/>
  <c r="F399" i="9"/>
  <c r="E399" i="9"/>
  <c r="D399" i="9"/>
  <c r="C399" i="9"/>
  <c r="B399" i="9"/>
  <c r="G398" i="9"/>
  <c r="F398" i="9"/>
  <c r="E398" i="9"/>
  <c r="D398" i="9"/>
  <c r="C398" i="9"/>
  <c r="B398" i="9"/>
  <c r="G397" i="9"/>
  <c r="F397" i="9"/>
  <c r="E397" i="9"/>
  <c r="D397" i="9"/>
  <c r="C397" i="9"/>
  <c r="B397" i="9"/>
  <c r="G396" i="9"/>
  <c r="F396" i="9"/>
  <c r="E396" i="9"/>
  <c r="D396" i="9"/>
  <c r="C396" i="9"/>
  <c r="B396" i="9"/>
  <c r="G395" i="9"/>
  <c r="F395" i="9"/>
  <c r="E395" i="9"/>
  <c r="D395" i="9"/>
  <c r="C395" i="9"/>
  <c r="B395" i="9"/>
  <c r="G394" i="9"/>
  <c r="F394" i="9"/>
  <c r="E394" i="9"/>
  <c r="D394" i="9"/>
  <c r="C394" i="9"/>
  <c r="B394" i="9"/>
  <c r="G393" i="9"/>
  <c r="F393" i="9"/>
  <c r="E393" i="9"/>
  <c r="D393" i="9"/>
  <c r="C393" i="9"/>
  <c r="B393" i="9"/>
  <c r="G392" i="9"/>
  <c r="F392" i="9"/>
  <c r="E392" i="9"/>
  <c r="D392" i="9"/>
  <c r="C392" i="9"/>
  <c r="B392" i="9"/>
  <c r="G391" i="9"/>
  <c r="F391" i="9"/>
  <c r="E391" i="9"/>
  <c r="D391" i="9"/>
  <c r="C391" i="9"/>
  <c r="B391" i="9"/>
  <c r="G390" i="9"/>
  <c r="F390" i="9"/>
  <c r="E390" i="9"/>
  <c r="D390" i="9"/>
  <c r="C390" i="9"/>
  <c r="B390" i="9"/>
  <c r="G389" i="9"/>
  <c r="F389" i="9"/>
  <c r="E389" i="9"/>
  <c r="D389" i="9"/>
  <c r="C389" i="9"/>
  <c r="B389" i="9"/>
  <c r="G388" i="9"/>
  <c r="F388" i="9"/>
  <c r="E388" i="9"/>
  <c r="D388" i="9"/>
  <c r="C388" i="9"/>
  <c r="B388" i="9"/>
  <c r="G387" i="9"/>
  <c r="F387" i="9"/>
  <c r="E387" i="9"/>
  <c r="D387" i="9"/>
  <c r="C387" i="9"/>
  <c r="B387" i="9"/>
  <c r="G386" i="9"/>
  <c r="F386" i="9"/>
  <c r="E386" i="9"/>
  <c r="D386" i="9"/>
  <c r="C386" i="9"/>
  <c r="B386" i="9"/>
  <c r="G385" i="9"/>
  <c r="F385" i="9"/>
  <c r="E385" i="9"/>
  <c r="D385" i="9"/>
  <c r="C385" i="9"/>
  <c r="B385" i="9"/>
  <c r="G384" i="9"/>
  <c r="F384" i="9"/>
  <c r="E384" i="9"/>
  <c r="D384" i="9"/>
  <c r="C384" i="9"/>
  <c r="B384" i="9"/>
  <c r="G383" i="9"/>
  <c r="F383" i="9"/>
  <c r="E383" i="9"/>
  <c r="D383" i="9"/>
  <c r="C383" i="9"/>
  <c r="B383" i="9"/>
  <c r="G382" i="9"/>
  <c r="F382" i="9"/>
  <c r="E382" i="9"/>
  <c r="D382" i="9"/>
  <c r="C382" i="9"/>
  <c r="B382" i="9"/>
  <c r="G381" i="9"/>
  <c r="F381" i="9"/>
  <c r="E381" i="9"/>
  <c r="D381" i="9"/>
  <c r="C381" i="9"/>
  <c r="B381" i="9"/>
  <c r="G380" i="9"/>
  <c r="F380" i="9"/>
  <c r="E380" i="9"/>
  <c r="D380" i="9"/>
  <c r="C380" i="9"/>
  <c r="B380" i="9"/>
  <c r="G379" i="9"/>
  <c r="F379" i="9"/>
  <c r="E379" i="9"/>
  <c r="D379" i="9"/>
  <c r="C379" i="9"/>
  <c r="B379" i="9"/>
  <c r="G378" i="9"/>
  <c r="F378" i="9"/>
  <c r="E378" i="9"/>
  <c r="D378" i="9"/>
  <c r="C378" i="9"/>
  <c r="B378" i="9"/>
  <c r="G377" i="9"/>
  <c r="F377" i="9"/>
  <c r="E377" i="9"/>
  <c r="D377" i="9"/>
  <c r="C377" i="9"/>
  <c r="B377" i="9"/>
  <c r="G376" i="9"/>
  <c r="F376" i="9"/>
  <c r="E376" i="9"/>
  <c r="D376" i="9"/>
  <c r="C376" i="9"/>
  <c r="B376" i="9"/>
  <c r="G375" i="9"/>
  <c r="F375" i="9"/>
  <c r="E375" i="9"/>
  <c r="D375" i="9"/>
  <c r="C375" i="9"/>
  <c r="B375" i="9"/>
  <c r="G374" i="9"/>
  <c r="F374" i="9"/>
  <c r="E374" i="9"/>
  <c r="D374" i="9"/>
  <c r="C374" i="9"/>
  <c r="B374" i="9"/>
  <c r="G373" i="9"/>
  <c r="F373" i="9"/>
  <c r="E373" i="9"/>
  <c r="D373" i="9"/>
  <c r="C373" i="9"/>
  <c r="B373" i="9"/>
  <c r="G372" i="9"/>
  <c r="F372" i="9"/>
  <c r="E372" i="9"/>
  <c r="D372" i="9"/>
  <c r="C372" i="9"/>
  <c r="B372" i="9"/>
  <c r="G371" i="9"/>
  <c r="F371" i="9"/>
  <c r="E371" i="9"/>
  <c r="D371" i="9"/>
  <c r="C371" i="9"/>
  <c r="B371" i="9"/>
  <c r="G370" i="9"/>
  <c r="F370" i="9"/>
  <c r="E370" i="9"/>
  <c r="D370" i="9"/>
  <c r="C370" i="9"/>
  <c r="B370" i="9"/>
  <c r="G369" i="9"/>
  <c r="F369" i="9"/>
  <c r="E369" i="9"/>
  <c r="D369" i="9"/>
  <c r="C369" i="9"/>
  <c r="B369" i="9"/>
  <c r="G368" i="9"/>
  <c r="F368" i="9"/>
  <c r="E368" i="9"/>
  <c r="D368" i="9"/>
  <c r="C368" i="9"/>
  <c r="B368" i="9"/>
  <c r="G367" i="9"/>
  <c r="F367" i="9"/>
  <c r="E367" i="9"/>
  <c r="D367" i="9"/>
  <c r="C367" i="9"/>
  <c r="B367" i="9"/>
  <c r="G366" i="9"/>
  <c r="F366" i="9"/>
  <c r="E366" i="9"/>
  <c r="D366" i="9"/>
  <c r="C366" i="9"/>
  <c r="B366" i="9"/>
  <c r="G365" i="9"/>
  <c r="F365" i="9"/>
  <c r="E365" i="9"/>
  <c r="D365" i="9"/>
  <c r="C365" i="9"/>
  <c r="B365" i="9"/>
  <c r="G364" i="9"/>
  <c r="F364" i="9"/>
  <c r="E364" i="9"/>
  <c r="D364" i="9"/>
  <c r="C364" i="9"/>
  <c r="B364" i="9"/>
  <c r="G363" i="9"/>
  <c r="F363" i="9"/>
  <c r="E363" i="9"/>
  <c r="D363" i="9"/>
  <c r="C363" i="9"/>
  <c r="B363" i="9"/>
  <c r="G362" i="9"/>
  <c r="F362" i="9"/>
  <c r="E362" i="9"/>
  <c r="D362" i="9"/>
  <c r="C362" i="9"/>
  <c r="B362" i="9"/>
  <c r="G361" i="9"/>
  <c r="F361" i="9"/>
  <c r="E361" i="9"/>
  <c r="D361" i="9"/>
  <c r="C361" i="9"/>
  <c r="B361" i="9"/>
  <c r="G360" i="9"/>
  <c r="F360" i="9"/>
  <c r="E360" i="9"/>
  <c r="D360" i="9"/>
  <c r="C360" i="9"/>
  <c r="B360" i="9"/>
  <c r="G359" i="9"/>
  <c r="F359" i="9"/>
  <c r="E359" i="9"/>
  <c r="D359" i="9"/>
  <c r="C359" i="9"/>
  <c r="B359" i="9"/>
  <c r="G358" i="9"/>
  <c r="F358" i="9"/>
  <c r="E358" i="9"/>
  <c r="D358" i="9"/>
  <c r="C358" i="9"/>
  <c r="B358" i="9"/>
  <c r="G357" i="9"/>
  <c r="F357" i="9"/>
  <c r="E357" i="9"/>
  <c r="D357" i="9"/>
  <c r="C357" i="9"/>
  <c r="B357" i="9"/>
  <c r="G356" i="9"/>
  <c r="F356" i="9"/>
  <c r="E356" i="9"/>
  <c r="D356" i="9"/>
  <c r="C356" i="9"/>
  <c r="B356" i="9"/>
  <c r="G355" i="9"/>
  <c r="F355" i="9"/>
  <c r="E355" i="9"/>
  <c r="D355" i="9"/>
  <c r="C355" i="9"/>
  <c r="B355" i="9"/>
  <c r="G354" i="9"/>
  <c r="F354" i="9"/>
  <c r="E354" i="9"/>
  <c r="D354" i="9"/>
  <c r="C354" i="9"/>
  <c r="B354" i="9"/>
  <c r="G353" i="9"/>
  <c r="F353" i="9"/>
  <c r="E353" i="9"/>
  <c r="D353" i="9"/>
  <c r="C353" i="9"/>
  <c r="B353" i="9"/>
  <c r="G352" i="9"/>
  <c r="F352" i="9"/>
  <c r="E352" i="9"/>
  <c r="D352" i="9"/>
  <c r="C352" i="9"/>
  <c r="B352" i="9"/>
  <c r="G351" i="9"/>
  <c r="F351" i="9"/>
  <c r="E351" i="9"/>
  <c r="D351" i="9"/>
  <c r="C351" i="9"/>
  <c r="B351" i="9"/>
  <c r="G350" i="9"/>
  <c r="F350" i="9"/>
  <c r="E350" i="9"/>
  <c r="D350" i="9"/>
  <c r="C350" i="9"/>
  <c r="B350" i="9"/>
  <c r="G349" i="9"/>
  <c r="F349" i="9"/>
  <c r="E349" i="9"/>
  <c r="D349" i="9"/>
  <c r="C349" i="9"/>
  <c r="B349" i="9"/>
  <c r="G348" i="9"/>
  <c r="F348" i="9"/>
  <c r="E348" i="9"/>
  <c r="D348" i="9"/>
  <c r="C348" i="9"/>
  <c r="B348" i="9"/>
  <c r="G347" i="9"/>
  <c r="F347" i="9"/>
  <c r="E347" i="9"/>
  <c r="D347" i="9"/>
  <c r="C347" i="9"/>
  <c r="B347" i="9"/>
  <c r="G346" i="9"/>
  <c r="F346" i="9"/>
  <c r="E346" i="9"/>
  <c r="D346" i="9"/>
  <c r="C346" i="9"/>
  <c r="B346" i="9"/>
  <c r="G345" i="9"/>
  <c r="F345" i="9"/>
  <c r="E345" i="9"/>
  <c r="D345" i="9"/>
  <c r="C345" i="9"/>
  <c r="B345" i="9"/>
  <c r="G344" i="9"/>
  <c r="F344" i="9"/>
  <c r="E344" i="9"/>
  <c r="D344" i="9"/>
  <c r="C344" i="9"/>
  <c r="B344" i="9"/>
  <c r="G343" i="9"/>
  <c r="F343" i="9"/>
  <c r="E343" i="9"/>
  <c r="D343" i="9"/>
  <c r="C343" i="9"/>
  <c r="B343" i="9"/>
  <c r="G342" i="9"/>
  <c r="F342" i="9"/>
  <c r="E342" i="9"/>
  <c r="D342" i="9"/>
  <c r="C342" i="9"/>
  <c r="B342" i="9"/>
  <c r="G341" i="9"/>
  <c r="F341" i="9"/>
  <c r="E341" i="9"/>
  <c r="D341" i="9"/>
  <c r="C341" i="9"/>
  <c r="B341" i="9"/>
  <c r="G340" i="9"/>
  <c r="F340" i="9"/>
  <c r="E340" i="9"/>
  <c r="D340" i="9"/>
  <c r="C340" i="9"/>
  <c r="B340" i="9"/>
  <c r="G339" i="9"/>
  <c r="F339" i="9"/>
  <c r="E339" i="9"/>
  <c r="D339" i="9"/>
  <c r="C339" i="9"/>
  <c r="B339" i="9"/>
  <c r="G338" i="9"/>
  <c r="F338" i="9"/>
  <c r="E338" i="9"/>
  <c r="D338" i="9"/>
  <c r="C338" i="9"/>
  <c r="B338" i="9"/>
  <c r="G337" i="9"/>
  <c r="F337" i="9"/>
  <c r="E337" i="9"/>
  <c r="D337" i="9"/>
  <c r="C337" i="9"/>
  <c r="B337" i="9"/>
  <c r="G336" i="9"/>
  <c r="F336" i="9"/>
  <c r="E336" i="9"/>
  <c r="D336" i="9"/>
  <c r="C336" i="9"/>
  <c r="B336" i="9"/>
  <c r="G335" i="9"/>
  <c r="F335" i="9"/>
  <c r="E335" i="9"/>
  <c r="D335" i="9"/>
  <c r="C335" i="9"/>
  <c r="B335" i="9"/>
  <c r="G334" i="9"/>
  <c r="F334" i="9"/>
  <c r="E334" i="9"/>
  <c r="D334" i="9"/>
  <c r="C334" i="9"/>
  <c r="B334" i="9"/>
  <c r="G333" i="9"/>
  <c r="F333" i="9"/>
  <c r="E333" i="9"/>
  <c r="D333" i="9"/>
  <c r="C333" i="9"/>
  <c r="B333" i="9"/>
  <c r="G332" i="9"/>
  <c r="F332" i="9"/>
  <c r="E332" i="9"/>
  <c r="D332" i="9"/>
  <c r="C332" i="9"/>
  <c r="B332" i="9"/>
  <c r="G331" i="9"/>
  <c r="F331" i="9"/>
  <c r="E331" i="9"/>
  <c r="D331" i="9"/>
  <c r="C331" i="9"/>
  <c r="B331" i="9"/>
  <c r="G330" i="9"/>
  <c r="F330" i="9"/>
  <c r="E330" i="9"/>
  <c r="D330" i="9"/>
  <c r="C330" i="9"/>
  <c r="B330" i="9"/>
  <c r="G329" i="9"/>
  <c r="F329" i="9"/>
  <c r="E329" i="9"/>
  <c r="D329" i="9"/>
  <c r="C329" i="9"/>
  <c r="B329" i="9"/>
  <c r="G328" i="9"/>
  <c r="F328" i="9"/>
  <c r="E328" i="9"/>
  <c r="D328" i="9"/>
  <c r="C328" i="9"/>
  <c r="B328" i="9"/>
  <c r="G327" i="9"/>
  <c r="F327" i="9"/>
  <c r="E327" i="9"/>
  <c r="D327" i="9"/>
  <c r="C327" i="9"/>
  <c r="B327" i="9"/>
  <c r="G326" i="9"/>
  <c r="F326" i="9"/>
  <c r="E326" i="9"/>
  <c r="D326" i="9"/>
  <c r="C326" i="9"/>
  <c r="B326" i="9"/>
  <c r="G325" i="9"/>
  <c r="F325" i="9"/>
  <c r="E325" i="9"/>
  <c r="D325" i="9"/>
  <c r="C325" i="9"/>
  <c r="B325" i="9"/>
  <c r="G324" i="9"/>
  <c r="F324" i="9"/>
  <c r="E324" i="9"/>
  <c r="D324" i="9"/>
  <c r="C324" i="9"/>
  <c r="B324" i="9"/>
  <c r="G323" i="9"/>
  <c r="F323" i="9"/>
  <c r="E323" i="9"/>
  <c r="D323" i="9"/>
  <c r="C323" i="9"/>
  <c r="B323" i="9"/>
  <c r="G322" i="9"/>
  <c r="F322" i="9"/>
  <c r="E322" i="9"/>
  <c r="D322" i="9"/>
  <c r="C322" i="9"/>
  <c r="B322" i="9"/>
  <c r="G321" i="9"/>
  <c r="F321" i="9"/>
  <c r="E321" i="9"/>
  <c r="D321" i="9"/>
  <c r="C321" i="9"/>
  <c r="B321" i="9"/>
  <c r="G320" i="9"/>
  <c r="F320" i="9"/>
  <c r="E320" i="9"/>
  <c r="D320" i="9"/>
  <c r="C320" i="9"/>
  <c r="B320" i="9"/>
  <c r="G319" i="9"/>
  <c r="F319" i="9"/>
  <c r="E319" i="9"/>
  <c r="D319" i="9"/>
  <c r="C319" i="9"/>
  <c r="B319" i="9"/>
  <c r="G318" i="9"/>
  <c r="F318" i="9"/>
  <c r="E318" i="9"/>
  <c r="D318" i="9"/>
  <c r="C318" i="9"/>
  <c r="B318" i="9"/>
  <c r="G317" i="9"/>
  <c r="F317" i="9"/>
  <c r="E317" i="9"/>
  <c r="D317" i="9"/>
  <c r="C317" i="9"/>
  <c r="B317" i="9"/>
  <c r="G316" i="9"/>
  <c r="F316" i="9"/>
  <c r="E316" i="9"/>
  <c r="D316" i="9"/>
  <c r="C316" i="9"/>
  <c r="B316" i="9"/>
  <c r="G315" i="9"/>
  <c r="F315" i="9"/>
  <c r="E315" i="9"/>
  <c r="D315" i="9"/>
  <c r="C315" i="9"/>
  <c r="B315" i="9"/>
  <c r="G314" i="9"/>
  <c r="F314" i="9"/>
  <c r="E314" i="9"/>
  <c r="D314" i="9"/>
  <c r="C314" i="9"/>
  <c r="B314" i="9"/>
  <c r="G313" i="9"/>
  <c r="F313" i="9"/>
  <c r="E313" i="9"/>
  <c r="D313" i="9"/>
  <c r="C313" i="9"/>
  <c r="B313" i="9"/>
  <c r="G312" i="9"/>
  <c r="F312" i="9"/>
  <c r="E312" i="9"/>
  <c r="D312" i="9"/>
  <c r="C312" i="9"/>
  <c r="B312" i="9"/>
  <c r="G311" i="9"/>
  <c r="F311" i="9"/>
  <c r="E311" i="9"/>
  <c r="D311" i="9"/>
  <c r="C311" i="9"/>
  <c r="B311" i="9"/>
  <c r="G310" i="9"/>
  <c r="F310" i="9"/>
  <c r="E310" i="9"/>
  <c r="D310" i="9"/>
  <c r="C310" i="9"/>
  <c r="B310" i="9"/>
  <c r="G309" i="9"/>
  <c r="F309" i="9"/>
  <c r="E309" i="9"/>
  <c r="D309" i="9"/>
  <c r="C309" i="9"/>
  <c r="B309" i="9"/>
  <c r="G308" i="9"/>
  <c r="F308" i="9"/>
  <c r="E308" i="9"/>
  <c r="D308" i="9"/>
  <c r="C308" i="9"/>
  <c r="B308" i="9"/>
  <c r="G307" i="9"/>
  <c r="F307" i="9"/>
  <c r="E307" i="9"/>
  <c r="D307" i="9"/>
  <c r="C307" i="9"/>
  <c r="B307" i="9"/>
  <c r="G306" i="9"/>
  <c r="F306" i="9"/>
  <c r="E306" i="9"/>
  <c r="D306" i="9"/>
  <c r="C306" i="9"/>
  <c r="B306" i="9"/>
  <c r="G305" i="9"/>
  <c r="F305" i="9"/>
  <c r="E305" i="9"/>
  <c r="D305" i="9"/>
  <c r="C305" i="9"/>
  <c r="B305" i="9"/>
  <c r="G304" i="9"/>
  <c r="F304" i="9"/>
  <c r="E304" i="9"/>
  <c r="D304" i="9"/>
  <c r="C304" i="9"/>
  <c r="B304" i="9"/>
  <c r="G303" i="9"/>
  <c r="F303" i="9"/>
  <c r="E303" i="9"/>
  <c r="D303" i="9"/>
  <c r="C303" i="9"/>
  <c r="B303" i="9"/>
  <c r="G302" i="9"/>
  <c r="F302" i="9"/>
  <c r="E302" i="9"/>
  <c r="D302" i="9"/>
  <c r="C302" i="9"/>
  <c r="B302" i="9"/>
  <c r="G301" i="9"/>
  <c r="F301" i="9"/>
  <c r="E301" i="9"/>
  <c r="D301" i="9"/>
  <c r="C301" i="9"/>
  <c r="B301" i="9"/>
  <c r="G300" i="9"/>
  <c r="F300" i="9"/>
  <c r="E300" i="9"/>
  <c r="D300" i="9"/>
  <c r="C300" i="9"/>
  <c r="B300" i="9"/>
  <c r="G299" i="9"/>
  <c r="F299" i="9"/>
  <c r="E299" i="9"/>
  <c r="D299" i="9"/>
  <c r="C299" i="9"/>
  <c r="B299" i="9"/>
  <c r="G298" i="9"/>
  <c r="F298" i="9"/>
  <c r="E298" i="9"/>
  <c r="D298" i="9"/>
  <c r="C298" i="9"/>
  <c r="B298" i="9"/>
  <c r="G297" i="9"/>
  <c r="F297" i="9"/>
  <c r="E297" i="9"/>
  <c r="D297" i="9"/>
  <c r="C297" i="9"/>
  <c r="B297" i="9"/>
  <c r="G296" i="9"/>
  <c r="F296" i="9"/>
  <c r="E296" i="9"/>
  <c r="D296" i="9"/>
  <c r="C296" i="9"/>
  <c r="B296" i="9"/>
  <c r="G295" i="9"/>
  <c r="F295" i="9"/>
  <c r="E295" i="9"/>
  <c r="D295" i="9"/>
  <c r="C295" i="9"/>
  <c r="B295" i="9"/>
  <c r="G294" i="9"/>
  <c r="F294" i="9"/>
  <c r="E294" i="9"/>
  <c r="D294" i="9"/>
  <c r="C294" i="9"/>
  <c r="B294" i="9"/>
  <c r="G293" i="9"/>
  <c r="F293" i="9"/>
  <c r="E293" i="9"/>
  <c r="D293" i="9"/>
  <c r="C293" i="9"/>
  <c r="B293" i="9"/>
  <c r="G292" i="9"/>
  <c r="F292" i="9"/>
  <c r="E292" i="9"/>
  <c r="D292" i="9"/>
  <c r="C292" i="9"/>
  <c r="B292" i="9"/>
  <c r="G291" i="9"/>
  <c r="F291" i="9"/>
  <c r="E291" i="9"/>
  <c r="D291" i="9"/>
  <c r="C291" i="9"/>
  <c r="B291" i="9"/>
  <c r="G290" i="9"/>
  <c r="F290" i="9"/>
  <c r="E290" i="9"/>
  <c r="D290" i="9"/>
  <c r="C290" i="9"/>
  <c r="B290" i="9"/>
  <c r="G289" i="9"/>
  <c r="F289" i="9"/>
  <c r="E289" i="9"/>
  <c r="D289" i="9"/>
  <c r="C289" i="9"/>
  <c r="B289" i="9"/>
  <c r="G288" i="9"/>
  <c r="F288" i="9"/>
  <c r="E288" i="9"/>
  <c r="D288" i="9"/>
  <c r="C288" i="9"/>
  <c r="B288" i="9"/>
  <c r="G287" i="9"/>
  <c r="F287" i="9"/>
  <c r="E287" i="9"/>
  <c r="D287" i="9"/>
  <c r="C287" i="9"/>
  <c r="B287" i="9"/>
  <c r="G286" i="9"/>
  <c r="F286" i="9"/>
  <c r="E286" i="9"/>
  <c r="D286" i="9"/>
  <c r="C286" i="9"/>
  <c r="B286" i="9"/>
  <c r="G285" i="9"/>
  <c r="F285" i="9"/>
  <c r="E285" i="9"/>
  <c r="D285" i="9"/>
  <c r="C285" i="9"/>
  <c r="B285" i="9"/>
  <c r="G284" i="9"/>
  <c r="F284" i="9"/>
  <c r="E284" i="9"/>
  <c r="D284" i="9"/>
  <c r="C284" i="9"/>
  <c r="B284" i="9"/>
  <c r="G283" i="9"/>
  <c r="F283" i="9"/>
  <c r="E283" i="9"/>
  <c r="D283" i="9"/>
  <c r="C283" i="9"/>
  <c r="B283" i="9"/>
  <c r="G282" i="9"/>
  <c r="F282" i="9"/>
  <c r="E282" i="9"/>
  <c r="D282" i="9"/>
  <c r="C282" i="9"/>
  <c r="B282" i="9"/>
  <c r="G281" i="9"/>
  <c r="F281" i="9"/>
  <c r="E281" i="9"/>
  <c r="D281" i="9"/>
  <c r="C281" i="9"/>
  <c r="B281" i="9"/>
  <c r="G280" i="9"/>
  <c r="F280" i="9"/>
  <c r="E280" i="9"/>
  <c r="D280" i="9"/>
  <c r="C280" i="9"/>
  <c r="B280" i="9"/>
  <c r="G279" i="9"/>
  <c r="F279" i="9"/>
  <c r="E279" i="9"/>
  <c r="D279" i="9"/>
  <c r="C279" i="9"/>
  <c r="B279" i="9"/>
  <c r="G278" i="9"/>
  <c r="F278" i="9"/>
  <c r="E278" i="9"/>
  <c r="D278" i="9"/>
  <c r="C278" i="9"/>
  <c r="B278" i="9"/>
  <c r="G277" i="9"/>
  <c r="F277" i="9"/>
  <c r="E277" i="9"/>
  <c r="D277" i="9"/>
  <c r="C277" i="9"/>
  <c r="B277" i="9"/>
  <c r="G276" i="9"/>
  <c r="F276" i="9"/>
  <c r="E276" i="9"/>
  <c r="D276" i="9"/>
  <c r="C276" i="9"/>
  <c r="B276" i="9"/>
  <c r="G275" i="9"/>
  <c r="F275" i="9"/>
  <c r="E275" i="9"/>
  <c r="D275" i="9"/>
  <c r="C275" i="9"/>
  <c r="B275" i="9"/>
  <c r="G274" i="9"/>
  <c r="F274" i="9"/>
  <c r="E274" i="9"/>
  <c r="D274" i="9"/>
  <c r="C274" i="9"/>
  <c r="B274" i="9"/>
  <c r="G273" i="9"/>
  <c r="F273" i="9"/>
  <c r="E273" i="9"/>
  <c r="D273" i="9"/>
  <c r="C273" i="9"/>
  <c r="B273" i="9"/>
  <c r="G272" i="9"/>
  <c r="F272" i="9"/>
  <c r="E272" i="9"/>
  <c r="D272" i="9"/>
  <c r="C272" i="9"/>
  <c r="B272" i="9"/>
  <c r="G271" i="9"/>
  <c r="F271" i="9"/>
  <c r="E271" i="9"/>
  <c r="D271" i="9"/>
  <c r="C271" i="9"/>
  <c r="B271" i="9"/>
  <c r="G270" i="9"/>
  <c r="F270" i="9"/>
  <c r="E270" i="9"/>
  <c r="D270" i="9"/>
  <c r="C270" i="9"/>
  <c r="B270" i="9"/>
  <c r="G269" i="9"/>
  <c r="F269" i="9"/>
  <c r="E269" i="9"/>
  <c r="D269" i="9"/>
  <c r="C269" i="9"/>
  <c r="B269" i="9"/>
  <c r="G268" i="9"/>
  <c r="F268" i="9"/>
  <c r="E268" i="9"/>
  <c r="D268" i="9"/>
  <c r="C268" i="9"/>
  <c r="B268" i="9"/>
  <c r="G267" i="9"/>
  <c r="F267" i="9"/>
  <c r="E267" i="9"/>
  <c r="D267" i="9"/>
  <c r="C267" i="9"/>
  <c r="B267" i="9"/>
  <c r="G266" i="9"/>
  <c r="F266" i="9"/>
  <c r="E266" i="9"/>
  <c r="D266" i="9"/>
  <c r="C266" i="9"/>
  <c r="B266" i="9"/>
  <c r="G265" i="9"/>
  <c r="F265" i="9"/>
  <c r="E265" i="9"/>
  <c r="D265" i="9"/>
  <c r="C265" i="9"/>
  <c r="B265" i="9"/>
  <c r="G264" i="9"/>
  <c r="F264" i="9"/>
  <c r="E264" i="9"/>
  <c r="D264" i="9"/>
  <c r="C264" i="9"/>
  <c r="B264" i="9"/>
  <c r="G263" i="9"/>
  <c r="F263" i="9"/>
  <c r="E263" i="9"/>
  <c r="D263" i="9"/>
  <c r="C263" i="9"/>
  <c r="B263" i="9"/>
  <c r="G262" i="9"/>
  <c r="F262" i="9"/>
  <c r="E262" i="9"/>
  <c r="D262" i="9"/>
  <c r="C262" i="9"/>
  <c r="B262" i="9"/>
  <c r="G261" i="9"/>
  <c r="F261" i="9"/>
  <c r="E261" i="9"/>
  <c r="D261" i="9"/>
  <c r="C261" i="9"/>
  <c r="B261" i="9"/>
  <c r="G260" i="9"/>
  <c r="F260" i="9"/>
  <c r="E260" i="9"/>
  <c r="D260" i="9"/>
  <c r="C260" i="9"/>
  <c r="B260" i="9"/>
  <c r="G259" i="9"/>
  <c r="F259" i="9"/>
  <c r="E259" i="9"/>
  <c r="D259" i="9"/>
  <c r="C259" i="9"/>
  <c r="B259" i="9"/>
  <c r="G258" i="9"/>
  <c r="F258" i="9"/>
  <c r="E258" i="9"/>
  <c r="D258" i="9"/>
  <c r="C258" i="9"/>
  <c r="B258" i="9"/>
  <c r="G257" i="9"/>
  <c r="F257" i="9"/>
  <c r="E257" i="9"/>
  <c r="D257" i="9"/>
  <c r="C257" i="9"/>
  <c r="B257" i="9"/>
  <c r="G256" i="9"/>
  <c r="F256" i="9"/>
  <c r="E256" i="9"/>
  <c r="D256" i="9"/>
  <c r="C256" i="9"/>
  <c r="B256" i="9"/>
  <c r="G255" i="9"/>
  <c r="F255" i="9"/>
  <c r="E255" i="9"/>
  <c r="D255" i="9"/>
  <c r="C255" i="9"/>
  <c r="B255" i="9"/>
  <c r="G254" i="9"/>
  <c r="F254" i="9"/>
  <c r="E254" i="9"/>
  <c r="D254" i="9"/>
  <c r="C254" i="9"/>
  <c r="B254" i="9"/>
  <c r="G253" i="9"/>
  <c r="F253" i="9"/>
  <c r="E253" i="9"/>
  <c r="D253" i="9"/>
  <c r="C253" i="9"/>
  <c r="B253" i="9"/>
  <c r="G252" i="9"/>
  <c r="F252" i="9"/>
  <c r="E252" i="9"/>
  <c r="D252" i="9"/>
  <c r="C252" i="9"/>
  <c r="B252" i="9"/>
  <c r="G251" i="9"/>
  <c r="F251" i="9"/>
  <c r="E251" i="9"/>
  <c r="D251" i="9"/>
  <c r="C251" i="9"/>
  <c r="B251" i="9"/>
  <c r="G250" i="9"/>
  <c r="F250" i="9"/>
  <c r="E250" i="9"/>
  <c r="D250" i="9"/>
  <c r="C250" i="9"/>
  <c r="B250" i="9"/>
  <c r="G249" i="9"/>
  <c r="F249" i="9"/>
  <c r="E249" i="9"/>
  <c r="D249" i="9"/>
  <c r="C249" i="9"/>
  <c r="B249" i="9"/>
  <c r="G248" i="9"/>
  <c r="F248" i="9"/>
  <c r="E248" i="9"/>
  <c r="D248" i="9"/>
  <c r="C248" i="9"/>
  <c r="B248" i="9"/>
  <c r="G247" i="9"/>
  <c r="F247" i="9"/>
  <c r="E247" i="9"/>
  <c r="D247" i="9"/>
  <c r="C247" i="9"/>
  <c r="B247" i="9"/>
  <c r="G246" i="9"/>
  <c r="F246" i="9"/>
  <c r="E246" i="9"/>
  <c r="D246" i="9"/>
  <c r="C246" i="9"/>
  <c r="B246" i="9"/>
  <c r="G245" i="9"/>
  <c r="F245" i="9"/>
  <c r="E245" i="9"/>
  <c r="D245" i="9"/>
  <c r="C245" i="9"/>
  <c r="B245" i="9"/>
  <c r="G244" i="9"/>
  <c r="F244" i="9"/>
  <c r="E244" i="9"/>
  <c r="D244" i="9"/>
  <c r="C244" i="9"/>
  <c r="B244" i="9"/>
  <c r="G243" i="9"/>
  <c r="F243" i="9"/>
  <c r="E243" i="9"/>
  <c r="D243" i="9"/>
  <c r="C243" i="9"/>
  <c r="B243" i="9"/>
  <c r="G242" i="9"/>
  <c r="F242" i="9"/>
  <c r="E242" i="9"/>
  <c r="D242" i="9"/>
  <c r="C242" i="9"/>
  <c r="B242" i="9"/>
  <c r="G241" i="9"/>
  <c r="F241" i="9"/>
  <c r="E241" i="9"/>
  <c r="D241" i="9"/>
  <c r="C241" i="9"/>
  <c r="B241" i="9"/>
  <c r="G240" i="9"/>
  <c r="F240" i="9"/>
  <c r="E240" i="9"/>
  <c r="D240" i="9"/>
  <c r="C240" i="9"/>
  <c r="B240" i="9"/>
  <c r="G239" i="9"/>
  <c r="F239" i="9"/>
  <c r="E239" i="9"/>
  <c r="D239" i="9"/>
  <c r="C239" i="9"/>
  <c r="B239" i="9"/>
  <c r="G238" i="9"/>
  <c r="F238" i="9"/>
  <c r="E238" i="9"/>
  <c r="D238" i="9"/>
  <c r="C238" i="9"/>
  <c r="B238" i="9"/>
  <c r="G237" i="9"/>
  <c r="F237" i="9"/>
  <c r="E237" i="9"/>
  <c r="D237" i="9"/>
  <c r="C237" i="9"/>
  <c r="B237" i="9"/>
  <c r="G236" i="9"/>
  <c r="F236" i="9"/>
  <c r="E236" i="9"/>
  <c r="D236" i="9"/>
  <c r="C236" i="9"/>
  <c r="B236" i="9"/>
  <c r="G235" i="9"/>
  <c r="F235" i="9"/>
  <c r="E235" i="9"/>
  <c r="D235" i="9"/>
  <c r="C235" i="9"/>
  <c r="B235" i="9"/>
  <c r="G234" i="9"/>
  <c r="F234" i="9"/>
  <c r="E234" i="9"/>
  <c r="D234" i="9"/>
  <c r="C234" i="9"/>
  <c r="B234" i="9"/>
  <c r="G233" i="9"/>
  <c r="F233" i="9"/>
  <c r="E233" i="9"/>
  <c r="D233" i="9"/>
  <c r="C233" i="9"/>
  <c r="B233" i="9"/>
  <c r="G232" i="9"/>
  <c r="F232" i="9"/>
  <c r="E232" i="9"/>
  <c r="D232" i="9"/>
  <c r="C232" i="9"/>
  <c r="B232" i="9"/>
  <c r="G231" i="9"/>
  <c r="F231" i="9"/>
  <c r="E231" i="9"/>
  <c r="D231" i="9"/>
  <c r="C231" i="9"/>
  <c r="B231" i="9"/>
  <c r="G230" i="9"/>
  <c r="F230" i="9"/>
  <c r="E230" i="9"/>
  <c r="D230" i="9"/>
  <c r="C230" i="9"/>
  <c r="B230" i="9"/>
  <c r="G229" i="9"/>
  <c r="F229" i="9"/>
  <c r="E229" i="9"/>
  <c r="D229" i="9"/>
  <c r="C229" i="9"/>
  <c r="B229" i="9"/>
  <c r="G228" i="9"/>
  <c r="F228" i="9"/>
  <c r="E228" i="9"/>
  <c r="D228" i="9"/>
  <c r="C228" i="9"/>
  <c r="B228" i="9"/>
  <c r="G227" i="9"/>
  <c r="F227" i="9"/>
  <c r="E227" i="9"/>
  <c r="D227" i="9"/>
  <c r="C227" i="9"/>
  <c r="B227" i="9"/>
  <c r="G226" i="9"/>
  <c r="F226" i="9"/>
  <c r="E226" i="9"/>
  <c r="D226" i="9"/>
  <c r="C226" i="9"/>
  <c r="B226" i="9"/>
  <c r="G225" i="9"/>
  <c r="F225" i="9"/>
  <c r="E225" i="9"/>
  <c r="D225" i="9"/>
  <c r="C225" i="9"/>
  <c r="B225" i="9"/>
  <c r="G224" i="9"/>
  <c r="F224" i="9"/>
  <c r="E224" i="9"/>
  <c r="D224" i="9"/>
  <c r="C224" i="9"/>
  <c r="B224" i="9"/>
  <c r="G223" i="9"/>
  <c r="F223" i="9"/>
  <c r="E223" i="9"/>
  <c r="D223" i="9"/>
  <c r="C223" i="9"/>
  <c r="B223" i="9"/>
  <c r="G222" i="9"/>
  <c r="F222" i="9"/>
  <c r="E222" i="9"/>
  <c r="D222" i="9"/>
  <c r="C222" i="9"/>
  <c r="B222" i="9"/>
  <c r="G221" i="9"/>
  <c r="F221" i="9"/>
  <c r="E221" i="9"/>
  <c r="D221" i="9"/>
  <c r="C221" i="9"/>
  <c r="B221" i="9"/>
  <c r="G220" i="9"/>
  <c r="F220" i="9"/>
  <c r="E220" i="9"/>
  <c r="D220" i="9"/>
  <c r="C220" i="9"/>
  <c r="B220" i="9"/>
  <c r="G219" i="9"/>
  <c r="F219" i="9"/>
  <c r="E219" i="9"/>
  <c r="D219" i="9"/>
  <c r="C219" i="9"/>
  <c r="B219" i="9"/>
  <c r="G218" i="9"/>
  <c r="F218" i="9"/>
  <c r="E218" i="9"/>
  <c r="D218" i="9"/>
  <c r="C218" i="9"/>
  <c r="B218" i="9"/>
  <c r="G217" i="9"/>
  <c r="F217" i="9"/>
  <c r="E217" i="9"/>
  <c r="D217" i="9"/>
  <c r="C217" i="9"/>
  <c r="B217" i="9"/>
  <c r="G216" i="9"/>
  <c r="F216" i="9"/>
  <c r="E216" i="9"/>
  <c r="D216" i="9"/>
  <c r="C216" i="9"/>
  <c r="B216" i="9"/>
  <c r="G215" i="9"/>
  <c r="F215" i="9"/>
  <c r="E215" i="9"/>
  <c r="D215" i="9"/>
  <c r="C215" i="9"/>
  <c r="B215" i="9"/>
  <c r="G214" i="9"/>
  <c r="F214" i="9"/>
  <c r="E214" i="9"/>
  <c r="D214" i="9"/>
  <c r="C214" i="9"/>
  <c r="B214" i="9"/>
  <c r="G213" i="9"/>
  <c r="F213" i="9"/>
  <c r="E213" i="9"/>
  <c r="D213" i="9"/>
  <c r="C213" i="9"/>
  <c r="B213" i="9"/>
  <c r="G212" i="9"/>
  <c r="F212" i="9"/>
  <c r="E212" i="9"/>
  <c r="D212" i="9"/>
  <c r="C212" i="9"/>
  <c r="B212" i="9"/>
  <c r="G211" i="9"/>
  <c r="F211" i="9"/>
  <c r="E211" i="9"/>
  <c r="D211" i="9"/>
  <c r="C211" i="9"/>
  <c r="B211" i="9"/>
  <c r="G210" i="9"/>
  <c r="F210" i="9"/>
  <c r="E210" i="9"/>
  <c r="D210" i="9"/>
  <c r="C210" i="9"/>
  <c r="B210" i="9"/>
  <c r="G209" i="9"/>
  <c r="F209" i="9"/>
  <c r="E209" i="9"/>
  <c r="D209" i="9"/>
  <c r="C209" i="9"/>
  <c r="B209" i="9"/>
  <c r="G208" i="9"/>
  <c r="F208" i="9"/>
  <c r="E208" i="9"/>
  <c r="D208" i="9"/>
  <c r="C208" i="9"/>
  <c r="B208" i="9"/>
  <c r="G207" i="9"/>
  <c r="F207" i="9"/>
  <c r="E207" i="9"/>
  <c r="D207" i="9"/>
  <c r="C207" i="9"/>
  <c r="B207" i="9"/>
  <c r="G206" i="9"/>
  <c r="F206" i="9"/>
  <c r="E206" i="9"/>
  <c r="D206" i="9"/>
  <c r="C206" i="9"/>
  <c r="B206" i="9"/>
  <c r="G205" i="9"/>
  <c r="F205" i="9"/>
  <c r="E205" i="9"/>
  <c r="D205" i="9"/>
  <c r="C205" i="9"/>
  <c r="B205" i="9"/>
  <c r="G204" i="9"/>
  <c r="F204" i="9"/>
  <c r="E204" i="9"/>
  <c r="D204" i="9"/>
  <c r="C204" i="9"/>
  <c r="B204" i="9"/>
  <c r="G203" i="9"/>
  <c r="F203" i="9"/>
  <c r="E203" i="9"/>
  <c r="D203" i="9"/>
  <c r="C203" i="9"/>
  <c r="B203" i="9"/>
  <c r="G202" i="9"/>
  <c r="F202" i="9"/>
  <c r="E202" i="9"/>
  <c r="D202" i="9"/>
  <c r="C202" i="9"/>
  <c r="B202" i="9"/>
  <c r="G201" i="9"/>
  <c r="F201" i="9"/>
  <c r="E201" i="9"/>
  <c r="D201" i="9"/>
  <c r="C201" i="9"/>
  <c r="B201" i="9"/>
  <c r="G200" i="9"/>
  <c r="F200" i="9"/>
  <c r="E200" i="9"/>
  <c r="D200" i="9"/>
  <c r="C200" i="9"/>
  <c r="B200" i="9"/>
  <c r="G199" i="9"/>
  <c r="F199" i="9"/>
  <c r="E199" i="9"/>
  <c r="D199" i="9"/>
  <c r="C199" i="9"/>
  <c r="B199" i="9"/>
  <c r="G198" i="9"/>
  <c r="F198" i="9"/>
  <c r="E198" i="9"/>
  <c r="D198" i="9"/>
  <c r="C198" i="9"/>
  <c r="B198" i="9"/>
  <c r="G197" i="9"/>
  <c r="F197" i="9"/>
  <c r="E197" i="9"/>
  <c r="D197" i="9"/>
  <c r="C197" i="9"/>
  <c r="B197" i="9"/>
  <c r="G196" i="9"/>
  <c r="F196" i="9"/>
  <c r="E196" i="9"/>
  <c r="D196" i="9"/>
  <c r="C196" i="9"/>
  <c r="B196" i="9"/>
  <c r="G195" i="9"/>
  <c r="F195" i="9"/>
  <c r="E195" i="9"/>
  <c r="D195" i="9"/>
  <c r="C195" i="9"/>
  <c r="B195" i="9"/>
  <c r="G194" i="9"/>
  <c r="F194" i="9"/>
  <c r="E194" i="9"/>
  <c r="D194" i="9"/>
  <c r="C194" i="9"/>
  <c r="B194" i="9"/>
  <c r="G193" i="9"/>
  <c r="F193" i="9"/>
  <c r="E193" i="9"/>
  <c r="D193" i="9"/>
  <c r="C193" i="9"/>
  <c r="B193" i="9"/>
  <c r="G192" i="9"/>
  <c r="F192" i="9"/>
  <c r="E192" i="9"/>
  <c r="D192" i="9"/>
  <c r="C192" i="9"/>
  <c r="B192" i="9"/>
  <c r="G191" i="9"/>
  <c r="F191" i="9"/>
  <c r="E191" i="9"/>
  <c r="D191" i="9"/>
  <c r="C191" i="9"/>
  <c r="B191" i="9"/>
  <c r="G190" i="9"/>
  <c r="F190" i="9"/>
  <c r="E190" i="9"/>
  <c r="D190" i="9"/>
  <c r="C190" i="9"/>
  <c r="B190" i="9"/>
  <c r="G189" i="9"/>
  <c r="F189" i="9"/>
  <c r="E189" i="9"/>
  <c r="D189" i="9"/>
  <c r="C189" i="9"/>
  <c r="B189" i="9"/>
  <c r="G188" i="9"/>
  <c r="F188" i="9"/>
  <c r="E188" i="9"/>
  <c r="D188" i="9"/>
  <c r="C188" i="9"/>
  <c r="B188" i="9"/>
  <c r="G187" i="9"/>
  <c r="F187" i="9"/>
  <c r="E187" i="9"/>
  <c r="D187" i="9"/>
  <c r="C187" i="9"/>
  <c r="B187" i="9"/>
  <c r="G186" i="9"/>
  <c r="F186" i="9"/>
  <c r="E186" i="9"/>
  <c r="D186" i="9"/>
  <c r="C186" i="9"/>
  <c r="B186" i="9"/>
  <c r="G185" i="9"/>
  <c r="F185" i="9"/>
  <c r="E185" i="9"/>
  <c r="D185" i="9"/>
  <c r="C185" i="9"/>
  <c r="B185" i="9"/>
  <c r="G184" i="9"/>
  <c r="F184" i="9"/>
  <c r="E184" i="9"/>
  <c r="D184" i="9"/>
  <c r="C184" i="9"/>
  <c r="B184" i="9"/>
  <c r="G183" i="9"/>
  <c r="F183" i="9"/>
  <c r="E183" i="9"/>
  <c r="D183" i="9"/>
  <c r="C183" i="9"/>
  <c r="B183" i="9"/>
  <c r="G182" i="9"/>
  <c r="F182" i="9"/>
  <c r="E182" i="9"/>
  <c r="D182" i="9"/>
  <c r="C182" i="9"/>
  <c r="B182" i="9"/>
  <c r="G181" i="9"/>
  <c r="F181" i="9"/>
  <c r="E181" i="9"/>
  <c r="D181" i="9"/>
  <c r="C181" i="9"/>
  <c r="B181" i="9"/>
  <c r="G180" i="9"/>
  <c r="F180" i="9"/>
  <c r="E180" i="9"/>
  <c r="D180" i="9"/>
  <c r="C180" i="9"/>
  <c r="B180" i="9"/>
  <c r="G179" i="9"/>
  <c r="F179" i="9"/>
  <c r="E179" i="9"/>
  <c r="D179" i="9"/>
  <c r="C179" i="9"/>
  <c r="B179" i="9"/>
  <c r="G178" i="9"/>
  <c r="F178" i="9"/>
  <c r="E178" i="9"/>
  <c r="D178" i="9"/>
  <c r="C178" i="9"/>
  <c r="B178" i="9"/>
  <c r="G177" i="9"/>
  <c r="F177" i="9"/>
  <c r="E177" i="9"/>
  <c r="D177" i="9"/>
  <c r="C177" i="9"/>
  <c r="B177" i="9"/>
  <c r="G176" i="9"/>
  <c r="F176" i="9"/>
  <c r="E176" i="9"/>
  <c r="D176" i="9"/>
  <c r="C176" i="9"/>
  <c r="B176" i="9"/>
  <c r="G175" i="9"/>
  <c r="F175" i="9"/>
  <c r="E175" i="9"/>
  <c r="D175" i="9"/>
  <c r="C175" i="9"/>
  <c r="B175" i="9"/>
  <c r="G174" i="9"/>
  <c r="F174" i="9"/>
  <c r="E174" i="9"/>
  <c r="D174" i="9"/>
  <c r="C174" i="9"/>
  <c r="B174" i="9"/>
  <c r="G173" i="9"/>
  <c r="F173" i="9"/>
  <c r="E173" i="9"/>
  <c r="D173" i="9"/>
  <c r="C173" i="9"/>
  <c r="B173" i="9"/>
  <c r="G172" i="9"/>
  <c r="F172" i="9"/>
  <c r="E172" i="9"/>
  <c r="D172" i="9"/>
  <c r="C172" i="9"/>
  <c r="B172" i="9"/>
  <c r="G171" i="9"/>
  <c r="F171" i="9"/>
  <c r="E171" i="9"/>
  <c r="D171" i="9"/>
  <c r="C171" i="9"/>
  <c r="B171" i="9"/>
  <c r="G170" i="9"/>
  <c r="F170" i="9"/>
  <c r="E170" i="9"/>
  <c r="D170" i="9"/>
  <c r="C170" i="9"/>
  <c r="B170" i="9"/>
  <c r="G169" i="9"/>
  <c r="F169" i="9"/>
  <c r="E169" i="9"/>
  <c r="D169" i="9"/>
  <c r="C169" i="9"/>
  <c r="B169" i="9"/>
  <c r="G168" i="9"/>
  <c r="F168" i="9"/>
  <c r="E168" i="9"/>
  <c r="D168" i="9"/>
  <c r="C168" i="9"/>
  <c r="B168" i="9"/>
  <c r="G167" i="9"/>
  <c r="F167" i="9"/>
  <c r="E167" i="9"/>
  <c r="D167" i="9"/>
  <c r="C167" i="9"/>
  <c r="B167" i="9"/>
  <c r="G166" i="9"/>
  <c r="F166" i="9"/>
  <c r="E166" i="9"/>
  <c r="D166" i="9"/>
  <c r="C166" i="9"/>
  <c r="B166" i="9"/>
  <c r="G165" i="9"/>
  <c r="F165" i="9"/>
  <c r="E165" i="9"/>
  <c r="D165" i="9"/>
  <c r="C165" i="9"/>
  <c r="B165" i="9"/>
  <c r="G164" i="9"/>
  <c r="F164" i="9"/>
  <c r="E164" i="9"/>
  <c r="D164" i="9"/>
  <c r="C164" i="9"/>
  <c r="B164" i="9"/>
  <c r="G163" i="9"/>
  <c r="F163" i="9"/>
  <c r="E163" i="9"/>
  <c r="D163" i="9"/>
  <c r="C163" i="9"/>
  <c r="B163" i="9"/>
  <c r="G162" i="9"/>
  <c r="F162" i="9"/>
  <c r="E162" i="9"/>
  <c r="D162" i="9"/>
  <c r="C162" i="9"/>
  <c r="B162" i="9"/>
  <c r="G161" i="9"/>
  <c r="F161" i="9"/>
  <c r="E161" i="9"/>
  <c r="D161" i="9"/>
  <c r="C161" i="9"/>
  <c r="B161" i="9"/>
  <c r="G160" i="9"/>
  <c r="F160" i="9"/>
  <c r="E160" i="9"/>
  <c r="D160" i="9"/>
  <c r="C160" i="9"/>
  <c r="B160" i="9"/>
  <c r="G159" i="9"/>
  <c r="F159" i="9"/>
  <c r="E159" i="9"/>
  <c r="D159" i="9"/>
  <c r="C159" i="9"/>
  <c r="B159" i="9"/>
  <c r="G158" i="9"/>
  <c r="F158" i="9"/>
  <c r="E158" i="9"/>
  <c r="D158" i="9"/>
  <c r="C158" i="9"/>
  <c r="B158" i="9"/>
  <c r="G157" i="9"/>
  <c r="F157" i="9"/>
  <c r="E157" i="9"/>
  <c r="D157" i="9"/>
  <c r="C157" i="9"/>
  <c r="B157" i="9"/>
  <c r="G156" i="9"/>
  <c r="F156" i="9"/>
  <c r="E156" i="9"/>
  <c r="D156" i="9"/>
  <c r="C156" i="9"/>
  <c r="B156" i="9"/>
  <c r="G155" i="9"/>
  <c r="F155" i="9"/>
  <c r="E155" i="9"/>
  <c r="D155" i="9"/>
  <c r="C155" i="9"/>
  <c r="B155" i="9"/>
  <c r="G154" i="9"/>
  <c r="F154" i="9"/>
  <c r="E154" i="9"/>
  <c r="D154" i="9"/>
  <c r="C154" i="9"/>
  <c r="B154" i="9"/>
  <c r="G153" i="9"/>
  <c r="F153" i="9"/>
  <c r="E153" i="9"/>
  <c r="D153" i="9"/>
  <c r="C153" i="9"/>
  <c r="B153" i="9"/>
  <c r="G152" i="9"/>
  <c r="F152" i="9"/>
  <c r="E152" i="9"/>
  <c r="D152" i="9"/>
  <c r="C152" i="9"/>
  <c r="B152" i="9"/>
  <c r="G151" i="9"/>
  <c r="F151" i="9"/>
  <c r="E151" i="9"/>
  <c r="D151" i="9"/>
  <c r="C151" i="9"/>
  <c r="B151" i="9"/>
  <c r="G150" i="9"/>
  <c r="F150" i="9"/>
  <c r="E150" i="9"/>
  <c r="D150" i="9"/>
  <c r="C150" i="9"/>
  <c r="B150" i="9"/>
  <c r="G149" i="9"/>
  <c r="F149" i="9"/>
  <c r="E149" i="9"/>
  <c r="D149" i="9"/>
  <c r="C149" i="9"/>
  <c r="B149" i="9"/>
  <c r="G148" i="9"/>
  <c r="F148" i="9"/>
  <c r="E148" i="9"/>
  <c r="D148" i="9"/>
  <c r="C148" i="9"/>
  <c r="B148" i="9"/>
  <c r="G147" i="9"/>
  <c r="F147" i="9"/>
  <c r="E147" i="9"/>
  <c r="D147" i="9"/>
  <c r="C147" i="9"/>
  <c r="B147" i="9"/>
  <c r="G146" i="9"/>
  <c r="F146" i="9"/>
  <c r="E146" i="9"/>
  <c r="D146" i="9"/>
  <c r="C146" i="9"/>
  <c r="B146" i="9"/>
  <c r="G145" i="9"/>
  <c r="F145" i="9"/>
  <c r="E145" i="9"/>
  <c r="D145" i="9"/>
  <c r="C145" i="9"/>
  <c r="B145" i="9"/>
  <c r="G144" i="9"/>
  <c r="F144" i="9"/>
  <c r="E144" i="9"/>
  <c r="D144" i="9"/>
  <c r="C144" i="9"/>
  <c r="B144" i="9"/>
  <c r="G143" i="9"/>
  <c r="F143" i="9"/>
  <c r="E143" i="9"/>
  <c r="D143" i="9"/>
  <c r="C143" i="9"/>
  <c r="B143" i="9"/>
  <c r="G142" i="9"/>
  <c r="F142" i="9"/>
  <c r="E142" i="9"/>
  <c r="D142" i="9"/>
  <c r="C142" i="9"/>
  <c r="B142" i="9"/>
  <c r="G141" i="9"/>
  <c r="F141" i="9"/>
  <c r="E141" i="9"/>
  <c r="D141" i="9"/>
  <c r="C141" i="9"/>
  <c r="B141" i="9"/>
  <c r="G140" i="9"/>
  <c r="F140" i="9"/>
  <c r="E140" i="9"/>
  <c r="D140" i="9"/>
  <c r="C140" i="9"/>
  <c r="B140" i="9"/>
  <c r="G139" i="9"/>
  <c r="F139" i="9"/>
  <c r="E139" i="9"/>
  <c r="D139" i="9"/>
  <c r="C139" i="9"/>
  <c r="B139" i="9"/>
  <c r="G138" i="9"/>
  <c r="F138" i="9"/>
  <c r="E138" i="9"/>
  <c r="D138" i="9"/>
  <c r="C138" i="9"/>
  <c r="B138" i="9"/>
  <c r="G137" i="9"/>
  <c r="F137" i="9"/>
  <c r="E137" i="9"/>
  <c r="D137" i="9"/>
  <c r="C137" i="9"/>
  <c r="B137" i="9"/>
  <c r="G136" i="9"/>
  <c r="F136" i="9"/>
  <c r="E136" i="9"/>
  <c r="D136" i="9"/>
  <c r="C136" i="9"/>
  <c r="B136" i="9"/>
  <c r="G135" i="9"/>
  <c r="F135" i="9"/>
  <c r="E135" i="9"/>
  <c r="D135" i="9"/>
  <c r="C135" i="9"/>
  <c r="B135" i="9"/>
  <c r="G134" i="9"/>
  <c r="F134" i="9"/>
  <c r="E134" i="9"/>
  <c r="D134" i="9"/>
  <c r="C134" i="9"/>
  <c r="B134" i="9"/>
  <c r="G133" i="9"/>
  <c r="F133" i="9"/>
  <c r="E133" i="9"/>
  <c r="D133" i="9"/>
  <c r="C133" i="9"/>
  <c r="B133" i="9"/>
  <c r="G132" i="9"/>
  <c r="F132" i="9"/>
  <c r="E132" i="9"/>
  <c r="D132" i="9"/>
  <c r="C132" i="9"/>
  <c r="B132" i="9"/>
  <c r="G131" i="9"/>
  <c r="F131" i="9"/>
  <c r="E131" i="9"/>
  <c r="D131" i="9"/>
  <c r="C131" i="9"/>
  <c r="B131" i="9"/>
  <c r="G130" i="9"/>
  <c r="F130" i="9"/>
  <c r="E130" i="9"/>
  <c r="D130" i="9"/>
  <c r="C130" i="9"/>
  <c r="B130" i="9"/>
  <c r="G129" i="9"/>
  <c r="F129" i="9"/>
  <c r="E129" i="9"/>
  <c r="D129" i="9"/>
  <c r="C129" i="9"/>
  <c r="B129" i="9"/>
  <c r="G128" i="9"/>
  <c r="F128" i="9"/>
  <c r="E128" i="9"/>
  <c r="D128" i="9"/>
  <c r="C128" i="9"/>
  <c r="B128" i="9"/>
  <c r="G127" i="9"/>
  <c r="F127" i="9"/>
  <c r="E127" i="9"/>
  <c r="D127" i="9"/>
  <c r="C127" i="9"/>
  <c r="B127" i="9"/>
  <c r="G126" i="9"/>
  <c r="F126" i="9"/>
  <c r="E126" i="9"/>
  <c r="D126" i="9"/>
  <c r="C126" i="9"/>
  <c r="B126" i="9"/>
  <c r="G125" i="9"/>
  <c r="F125" i="9"/>
  <c r="E125" i="9"/>
  <c r="D125" i="9"/>
  <c r="C125" i="9"/>
  <c r="B125" i="9"/>
  <c r="G124" i="9"/>
  <c r="F124" i="9"/>
  <c r="E124" i="9"/>
  <c r="D124" i="9"/>
  <c r="C124" i="9"/>
  <c r="B124" i="9"/>
  <c r="G123" i="9"/>
  <c r="F123" i="9"/>
  <c r="E123" i="9"/>
  <c r="D123" i="9"/>
  <c r="C123" i="9"/>
  <c r="B123" i="9"/>
  <c r="G122" i="9"/>
  <c r="F122" i="9"/>
  <c r="E122" i="9"/>
  <c r="D122" i="9"/>
  <c r="C122" i="9"/>
  <c r="B122" i="9"/>
  <c r="G121" i="9"/>
  <c r="F121" i="9"/>
  <c r="E121" i="9"/>
  <c r="D121" i="9"/>
  <c r="C121" i="9"/>
  <c r="B121" i="9"/>
  <c r="G120" i="9"/>
  <c r="F120" i="9"/>
  <c r="E120" i="9"/>
  <c r="D120" i="9"/>
  <c r="C120" i="9"/>
  <c r="B120" i="9"/>
  <c r="G119" i="9"/>
  <c r="F119" i="9"/>
  <c r="E119" i="9"/>
  <c r="D119" i="9"/>
  <c r="C119" i="9"/>
  <c r="B119" i="9"/>
  <c r="G118" i="9"/>
  <c r="F118" i="9"/>
  <c r="E118" i="9"/>
  <c r="D118" i="9"/>
  <c r="C118" i="9"/>
  <c r="B118" i="9"/>
  <c r="G117" i="9"/>
  <c r="F117" i="9"/>
  <c r="E117" i="9"/>
  <c r="D117" i="9"/>
  <c r="C117" i="9"/>
  <c r="B117" i="9"/>
  <c r="G116" i="9"/>
  <c r="F116" i="9"/>
  <c r="E116" i="9"/>
  <c r="D116" i="9"/>
  <c r="C116" i="9"/>
  <c r="B116" i="9"/>
  <c r="G115" i="9"/>
  <c r="F115" i="9"/>
  <c r="E115" i="9"/>
  <c r="D115" i="9"/>
  <c r="C115" i="9"/>
  <c r="B115" i="9"/>
  <c r="G114" i="9"/>
  <c r="F114" i="9"/>
  <c r="E114" i="9"/>
  <c r="D114" i="9"/>
  <c r="C114" i="9"/>
  <c r="B114" i="9"/>
  <c r="G113" i="9"/>
  <c r="F113" i="9"/>
  <c r="E113" i="9"/>
  <c r="D113" i="9"/>
  <c r="C113" i="9"/>
  <c r="B113" i="9"/>
  <c r="G112" i="9"/>
  <c r="F112" i="9"/>
  <c r="E112" i="9"/>
  <c r="D112" i="9"/>
  <c r="C112" i="9"/>
  <c r="B112" i="9"/>
  <c r="G111" i="9"/>
  <c r="F111" i="9"/>
  <c r="E111" i="9"/>
  <c r="D111" i="9"/>
  <c r="C111" i="9"/>
  <c r="B111" i="9"/>
  <c r="G110" i="9"/>
  <c r="F110" i="9"/>
  <c r="E110" i="9"/>
  <c r="D110" i="9"/>
  <c r="C110" i="9"/>
  <c r="B110" i="9"/>
  <c r="G109" i="9"/>
  <c r="F109" i="9"/>
  <c r="E109" i="9"/>
  <c r="D109" i="9"/>
  <c r="C109" i="9"/>
  <c r="B109" i="9"/>
  <c r="G108" i="9"/>
  <c r="F108" i="9"/>
  <c r="E108" i="9"/>
  <c r="D108" i="9"/>
  <c r="C108" i="9"/>
  <c r="B108" i="9"/>
  <c r="G107" i="9"/>
  <c r="F107" i="9"/>
  <c r="E107" i="9"/>
  <c r="D107" i="9"/>
  <c r="C107" i="9"/>
  <c r="B107" i="9"/>
  <c r="G106" i="9"/>
  <c r="F106" i="9"/>
  <c r="E106" i="9"/>
  <c r="D106" i="9"/>
  <c r="C106" i="9"/>
  <c r="B106" i="9"/>
  <c r="G105" i="9"/>
  <c r="F105" i="9"/>
  <c r="E105" i="9"/>
  <c r="D105" i="9"/>
  <c r="C105" i="9"/>
  <c r="B105" i="9"/>
  <c r="G104" i="9"/>
  <c r="F104" i="9"/>
  <c r="E104" i="9"/>
  <c r="D104" i="9"/>
  <c r="C104" i="9"/>
  <c r="B104" i="9"/>
  <c r="G103" i="9"/>
  <c r="F103" i="9"/>
  <c r="E103" i="9"/>
  <c r="D103" i="9"/>
  <c r="C103" i="9"/>
  <c r="B103" i="9"/>
  <c r="G102" i="9"/>
  <c r="F102" i="9"/>
  <c r="E102" i="9"/>
  <c r="D102" i="9"/>
  <c r="C102" i="9"/>
  <c r="B102" i="9"/>
  <c r="G101" i="9"/>
  <c r="F101" i="9"/>
  <c r="E101" i="9"/>
  <c r="D101" i="9"/>
  <c r="C101" i="9"/>
  <c r="B101" i="9"/>
  <c r="G100" i="9"/>
  <c r="F100" i="9"/>
  <c r="E100" i="9"/>
  <c r="D100" i="9"/>
  <c r="C100" i="9"/>
  <c r="B100" i="9"/>
  <c r="G99" i="9"/>
  <c r="F99" i="9"/>
  <c r="E99" i="9"/>
  <c r="D99" i="9"/>
  <c r="C99" i="9"/>
  <c r="B99" i="9"/>
  <c r="G98" i="9"/>
  <c r="F98" i="9"/>
  <c r="E98" i="9"/>
  <c r="D98" i="9"/>
  <c r="C98" i="9"/>
  <c r="B98" i="9"/>
  <c r="G97" i="9"/>
  <c r="F97" i="9"/>
  <c r="E97" i="9"/>
  <c r="D97" i="9"/>
  <c r="C97" i="9"/>
  <c r="B97" i="9"/>
  <c r="G96" i="9"/>
  <c r="F96" i="9"/>
  <c r="E96" i="9"/>
  <c r="D96" i="9"/>
  <c r="C96" i="9"/>
  <c r="B96" i="9"/>
  <c r="G95" i="9"/>
  <c r="F95" i="9"/>
  <c r="E95" i="9"/>
  <c r="D95" i="9"/>
  <c r="C95" i="9"/>
  <c r="B95" i="9"/>
  <c r="G94" i="9"/>
  <c r="F94" i="9"/>
  <c r="E94" i="9"/>
  <c r="D94" i="9"/>
  <c r="C94" i="9"/>
  <c r="B94" i="9"/>
  <c r="G93" i="9"/>
  <c r="F93" i="9"/>
  <c r="E93" i="9"/>
  <c r="D93" i="9"/>
  <c r="C93" i="9"/>
  <c r="B93" i="9"/>
  <c r="G92" i="9"/>
  <c r="F92" i="9"/>
  <c r="E92" i="9"/>
  <c r="D92" i="9"/>
  <c r="C92" i="9"/>
  <c r="B92" i="9"/>
  <c r="G91" i="9"/>
  <c r="F91" i="9"/>
  <c r="E91" i="9"/>
  <c r="D91" i="9"/>
  <c r="C91" i="9"/>
  <c r="B91" i="9"/>
  <c r="G90" i="9"/>
  <c r="F90" i="9"/>
  <c r="E90" i="9"/>
  <c r="D90" i="9"/>
  <c r="C90" i="9"/>
  <c r="B90" i="9"/>
  <c r="G89" i="9"/>
  <c r="F89" i="9"/>
  <c r="E89" i="9"/>
  <c r="D89" i="9"/>
  <c r="C89" i="9"/>
  <c r="B89" i="9"/>
  <c r="G88" i="9"/>
  <c r="F88" i="9"/>
  <c r="E88" i="9"/>
  <c r="D88" i="9"/>
  <c r="C88" i="9"/>
  <c r="B88" i="9"/>
  <c r="G87" i="9"/>
  <c r="F87" i="9"/>
  <c r="E87" i="9"/>
  <c r="D87" i="9"/>
  <c r="C87" i="9"/>
  <c r="B87" i="9"/>
  <c r="G86" i="9"/>
  <c r="F86" i="9"/>
  <c r="E86" i="9"/>
  <c r="D86" i="9"/>
  <c r="C86" i="9"/>
  <c r="B86" i="9"/>
  <c r="G85" i="9"/>
  <c r="F85" i="9"/>
  <c r="E85" i="9"/>
  <c r="D85" i="9"/>
  <c r="C85" i="9"/>
  <c r="B85" i="9"/>
  <c r="G84" i="9"/>
  <c r="F84" i="9"/>
  <c r="E84" i="9"/>
  <c r="D84" i="9"/>
  <c r="C84" i="9"/>
  <c r="B84" i="9"/>
  <c r="G83" i="9"/>
  <c r="F83" i="9"/>
  <c r="E83" i="9"/>
  <c r="D83" i="9"/>
  <c r="C83" i="9"/>
  <c r="B83" i="9"/>
  <c r="G82" i="9"/>
  <c r="F82" i="9"/>
  <c r="E82" i="9"/>
  <c r="D82" i="9"/>
  <c r="C82" i="9"/>
  <c r="B82" i="9"/>
  <c r="G81" i="9"/>
  <c r="F81" i="9"/>
  <c r="E81" i="9"/>
  <c r="D81" i="9"/>
  <c r="C81" i="9"/>
  <c r="B81" i="9"/>
  <c r="G80" i="9"/>
  <c r="F80" i="9"/>
  <c r="E80" i="9"/>
  <c r="D80" i="9"/>
  <c r="C80" i="9"/>
  <c r="B80" i="9"/>
  <c r="G79" i="9"/>
  <c r="F79" i="9"/>
  <c r="E79" i="9"/>
  <c r="D79" i="9"/>
  <c r="C79" i="9"/>
  <c r="B79" i="9"/>
  <c r="G78" i="9"/>
  <c r="F78" i="9"/>
  <c r="E78" i="9"/>
  <c r="D78" i="9"/>
  <c r="C78" i="9"/>
  <c r="B78" i="9"/>
  <c r="G77" i="9"/>
  <c r="F77" i="9"/>
  <c r="E77" i="9"/>
  <c r="D77" i="9"/>
  <c r="C77" i="9"/>
  <c r="B77" i="9"/>
  <c r="G76" i="9"/>
  <c r="F76" i="9"/>
  <c r="E76" i="9"/>
  <c r="D76" i="9"/>
  <c r="C76" i="9"/>
  <c r="B76" i="9"/>
  <c r="G75" i="9"/>
  <c r="F75" i="9"/>
  <c r="E75" i="9"/>
  <c r="D75" i="9"/>
  <c r="C75" i="9"/>
  <c r="B75" i="9"/>
  <c r="G74" i="9"/>
  <c r="F74" i="9"/>
  <c r="E74" i="9"/>
  <c r="D74" i="9"/>
  <c r="C74" i="9"/>
  <c r="B74" i="9"/>
  <c r="G73" i="9"/>
  <c r="F73" i="9"/>
  <c r="E73" i="9"/>
  <c r="D73" i="9"/>
  <c r="C73" i="9"/>
  <c r="B73" i="9"/>
  <c r="G72" i="9"/>
  <c r="F72" i="9"/>
  <c r="E72" i="9"/>
  <c r="D72" i="9"/>
  <c r="C72" i="9"/>
  <c r="B72" i="9"/>
  <c r="G71" i="9"/>
  <c r="F71" i="9"/>
  <c r="E71" i="9"/>
  <c r="D71" i="9"/>
  <c r="C71" i="9"/>
  <c r="B71" i="9"/>
  <c r="G70" i="9"/>
  <c r="F70" i="9"/>
  <c r="E70" i="9"/>
  <c r="D70" i="9"/>
  <c r="C70" i="9"/>
  <c r="B70" i="9"/>
  <c r="G69" i="9"/>
  <c r="F69" i="9"/>
  <c r="E69" i="9"/>
  <c r="D69" i="9"/>
  <c r="C69" i="9"/>
  <c r="B69" i="9"/>
  <c r="G68" i="9"/>
  <c r="F68" i="9"/>
  <c r="E68" i="9"/>
  <c r="D68" i="9"/>
  <c r="C68" i="9"/>
  <c r="B68" i="9"/>
  <c r="G67" i="9"/>
  <c r="F67" i="9"/>
  <c r="E67" i="9"/>
  <c r="D67" i="9"/>
  <c r="C67" i="9"/>
  <c r="B67" i="9"/>
  <c r="G66" i="9"/>
  <c r="F66" i="9"/>
  <c r="E66" i="9"/>
  <c r="D66" i="9"/>
  <c r="C66" i="9"/>
  <c r="B66" i="9"/>
  <c r="G65" i="9"/>
  <c r="F65" i="9"/>
  <c r="E65" i="9"/>
  <c r="D65" i="9"/>
  <c r="C65" i="9"/>
  <c r="B65" i="9"/>
  <c r="G64" i="9"/>
  <c r="F64" i="9"/>
  <c r="E64" i="9"/>
  <c r="D64" i="9"/>
  <c r="C64" i="9"/>
  <c r="B64" i="9"/>
  <c r="G63" i="9"/>
  <c r="F63" i="9"/>
  <c r="E63" i="9"/>
  <c r="D63" i="9"/>
  <c r="C63" i="9"/>
  <c r="B63" i="9"/>
  <c r="G62" i="9"/>
  <c r="F62" i="9"/>
  <c r="E62" i="9"/>
  <c r="D62" i="9"/>
  <c r="C62" i="9"/>
  <c r="B62" i="9"/>
  <c r="G61" i="9"/>
  <c r="F61" i="9"/>
  <c r="E61" i="9"/>
  <c r="D61" i="9"/>
  <c r="C61" i="9"/>
  <c r="B61" i="9"/>
  <c r="G60" i="9"/>
  <c r="F60" i="9"/>
  <c r="E60" i="9"/>
  <c r="D60" i="9"/>
  <c r="C60" i="9"/>
  <c r="B60" i="9"/>
  <c r="G59" i="9"/>
  <c r="F59" i="9"/>
  <c r="E59" i="9"/>
  <c r="D59" i="9"/>
  <c r="C59" i="9"/>
  <c r="B59" i="9"/>
  <c r="G58" i="9"/>
  <c r="F58" i="9"/>
  <c r="E58" i="9"/>
  <c r="D58" i="9"/>
  <c r="C58" i="9"/>
  <c r="B58" i="9"/>
  <c r="G57" i="9"/>
  <c r="F57" i="9"/>
  <c r="E57" i="9"/>
  <c r="D57" i="9"/>
  <c r="C57" i="9"/>
  <c r="B57" i="9"/>
  <c r="G56" i="9"/>
  <c r="F56" i="9"/>
  <c r="E56" i="9"/>
  <c r="D56" i="9"/>
  <c r="C56" i="9"/>
  <c r="B56" i="9"/>
  <c r="G55" i="9"/>
  <c r="F55" i="9"/>
  <c r="E55" i="9"/>
  <c r="D55" i="9"/>
  <c r="C55" i="9"/>
  <c r="B55" i="9"/>
  <c r="G54" i="9"/>
  <c r="F54" i="9"/>
  <c r="E54" i="9"/>
  <c r="D54" i="9"/>
  <c r="C54" i="9"/>
  <c r="B54" i="9"/>
  <c r="G53" i="9"/>
  <c r="F53" i="9"/>
  <c r="E53" i="9"/>
  <c r="D53" i="9"/>
  <c r="C53" i="9"/>
  <c r="B53" i="9"/>
  <c r="G52" i="9"/>
  <c r="F52" i="9"/>
  <c r="E52" i="9"/>
  <c r="D52" i="9"/>
  <c r="C52" i="9"/>
  <c r="B52" i="9"/>
  <c r="G51" i="9"/>
  <c r="F51" i="9"/>
  <c r="E51" i="9"/>
  <c r="D51" i="9"/>
  <c r="C51" i="9"/>
  <c r="B51" i="9"/>
  <c r="G50" i="9"/>
  <c r="F50" i="9"/>
  <c r="E50" i="9"/>
  <c r="D50" i="9"/>
  <c r="C50" i="9"/>
  <c r="B50" i="9"/>
  <c r="G49" i="9"/>
  <c r="F49" i="9"/>
  <c r="E49" i="9"/>
  <c r="D49" i="9"/>
  <c r="C49" i="9"/>
  <c r="B49" i="9"/>
  <c r="G48" i="9"/>
  <c r="F48" i="9"/>
  <c r="E48" i="9"/>
  <c r="D48" i="9"/>
  <c r="C48" i="9"/>
  <c r="B48" i="9"/>
  <c r="G47" i="9"/>
  <c r="F47" i="9"/>
  <c r="E47" i="9"/>
  <c r="D47" i="9"/>
  <c r="C47" i="9"/>
  <c r="B47" i="9"/>
  <c r="G46" i="9"/>
  <c r="F46" i="9"/>
  <c r="E46" i="9"/>
  <c r="D46" i="9"/>
  <c r="C46" i="9"/>
  <c r="B46" i="9"/>
  <c r="G45" i="9"/>
  <c r="F45" i="9"/>
  <c r="E45" i="9"/>
  <c r="D45" i="9"/>
  <c r="C45" i="9"/>
  <c r="B45" i="9"/>
  <c r="G44" i="9"/>
  <c r="F44" i="9"/>
  <c r="E44" i="9"/>
  <c r="D44" i="9"/>
  <c r="C44" i="9"/>
  <c r="B44" i="9"/>
  <c r="G43" i="9"/>
  <c r="F43" i="9"/>
  <c r="E43" i="9"/>
  <c r="D43" i="9"/>
  <c r="C43" i="9"/>
  <c r="B43" i="9"/>
  <c r="G42" i="9"/>
  <c r="F42" i="9"/>
  <c r="E42" i="9"/>
  <c r="D42" i="9"/>
  <c r="C42" i="9"/>
  <c r="B42" i="9"/>
  <c r="G41" i="9"/>
  <c r="F41" i="9"/>
  <c r="E41" i="9"/>
  <c r="D41" i="9"/>
  <c r="C41" i="9"/>
  <c r="B41" i="9"/>
  <c r="G40" i="9"/>
  <c r="F40" i="9"/>
  <c r="E40" i="9"/>
  <c r="D40" i="9"/>
  <c r="C40" i="9"/>
  <c r="B40" i="9"/>
  <c r="G39" i="9"/>
  <c r="F39" i="9"/>
  <c r="E39" i="9"/>
  <c r="D39" i="9"/>
  <c r="C39" i="9"/>
  <c r="B39" i="9"/>
  <c r="G38" i="9"/>
  <c r="F38" i="9"/>
  <c r="E38" i="9"/>
  <c r="D38" i="9"/>
  <c r="C38" i="9"/>
  <c r="B38" i="9"/>
  <c r="G37" i="9"/>
  <c r="F37" i="9"/>
  <c r="E37" i="9"/>
  <c r="D37" i="9"/>
  <c r="C37" i="9"/>
  <c r="B37" i="9"/>
  <c r="G36" i="9"/>
  <c r="F36" i="9"/>
  <c r="E36" i="9"/>
  <c r="D36" i="9"/>
  <c r="C36" i="9"/>
  <c r="B36" i="9"/>
  <c r="G35" i="9"/>
  <c r="F35" i="9"/>
  <c r="E35" i="9"/>
  <c r="D35" i="9"/>
  <c r="C35" i="9"/>
  <c r="B35" i="9"/>
  <c r="G34" i="9"/>
  <c r="F34" i="9"/>
  <c r="E34" i="9"/>
  <c r="D34" i="9"/>
  <c r="C34" i="9"/>
  <c r="B34" i="9"/>
  <c r="G33" i="9"/>
  <c r="F33" i="9"/>
  <c r="E33" i="9"/>
  <c r="D33" i="9"/>
  <c r="C33" i="9"/>
  <c r="B33" i="9"/>
  <c r="G32" i="9"/>
  <c r="F32" i="9"/>
  <c r="E32" i="9"/>
  <c r="D32" i="9"/>
  <c r="C32" i="9"/>
  <c r="B32" i="9"/>
  <c r="G31" i="9"/>
  <c r="F31" i="9"/>
  <c r="E31" i="9"/>
  <c r="D31" i="9"/>
  <c r="C31" i="9"/>
  <c r="B31" i="9"/>
  <c r="G30" i="9"/>
  <c r="F30" i="9"/>
  <c r="E30" i="9"/>
  <c r="D30" i="9"/>
  <c r="C30" i="9"/>
  <c r="B30" i="9"/>
  <c r="G29" i="9"/>
  <c r="F29" i="9"/>
  <c r="E29" i="9"/>
  <c r="D29" i="9"/>
  <c r="C29" i="9"/>
  <c r="B29" i="9"/>
  <c r="G28" i="9"/>
  <c r="F28" i="9"/>
  <c r="E28" i="9"/>
  <c r="D28" i="9"/>
  <c r="C28" i="9"/>
  <c r="B28" i="9"/>
  <c r="G27" i="9"/>
  <c r="F27" i="9"/>
  <c r="E27" i="9"/>
  <c r="D27" i="9"/>
  <c r="C27" i="9"/>
  <c r="B27" i="9"/>
  <c r="G26" i="9"/>
  <c r="F26" i="9"/>
  <c r="E26" i="9"/>
  <c r="D26" i="9"/>
  <c r="C26" i="9"/>
  <c r="B26" i="9"/>
  <c r="G25" i="9"/>
  <c r="F25" i="9"/>
  <c r="E25" i="9"/>
  <c r="D25" i="9"/>
  <c r="C25" i="9"/>
  <c r="B25" i="9"/>
  <c r="G24" i="9"/>
  <c r="F24" i="9"/>
  <c r="E24" i="9"/>
  <c r="D24" i="9"/>
  <c r="C24" i="9"/>
  <c r="B24" i="9"/>
  <c r="G23" i="9"/>
  <c r="F23" i="9"/>
  <c r="E23" i="9"/>
  <c r="D23" i="9"/>
  <c r="C23" i="9"/>
  <c r="B23" i="9"/>
  <c r="G22" i="9"/>
  <c r="F22" i="9"/>
  <c r="E22" i="9"/>
  <c r="D22" i="9"/>
  <c r="C22" i="9"/>
  <c r="B22" i="9"/>
  <c r="G21" i="9"/>
  <c r="F21" i="9"/>
  <c r="E21" i="9"/>
  <c r="D21" i="9"/>
  <c r="C21" i="9"/>
  <c r="B21" i="9"/>
  <c r="G20" i="9"/>
  <c r="F20" i="9"/>
  <c r="E20" i="9"/>
  <c r="D20" i="9"/>
  <c r="C20" i="9"/>
  <c r="B20" i="9"/>
  <c r="G19" i="9"/>
  <c r="F19" i="9"/>
  <c r="E19" i="9"/>
  <c r="D19" i="9"/>
  <c r="C19" i="9"/>
  <c r="B19" i="9"/>
  <c r="G18" i="9"/>
  <c r="F18" i="9"/>
  <c r="E18" i="9"/>
  <c r="D18" i="9"/>
  <c r="C18" i="9"/>
  <c r="B18" i="9"/>
  <c r="G17" i="9"/>
  <c r="F17" i="9"/>
  <c r="E17" i="9"/>
  <c r="D17" i="9"/>
  <c r="C17" i="9"/>
  <c r="B17" i="9"/>
  <c r="G16" i="9"/>
  <c r="F16" i="9"/>
  <c r="E16" i="9"/>
  <c r="D16" i="9"/>
  <c r="C16" i="9"/>
  <c r="B16" i="9"/>
  <c r="G15" i="9"/>
  <c r="F15" i="9"/>
  <c r="E15" i="9"/>
  <c r="D15" i="9"/>
  <c r="C15" i="9"/>
  <c r="B15" i="9"/>
  <c r="G14" i="9"/>
  <c r="F14" i="9"/>
  <c r="E14" i="9"/>
  <c r="D14" i="9"/>
  <c r="C14" i="9"/>
  <c r="B14" i="9"/>
  <c r="G13" i="9"/>
  <c r="F13" i="9"/>
  <c r="E13" i="9"/>
  <c r="D13" i="9"/>
  <c r="C13" i="9"/>
  <c r="B13" i="9"/>
  <c r="G12" i="9"/>
  <c r="F12" i="9"/>
  <c r="E12" i="9"/>
  <c r="D12" i="9"/>
  <c r="C12" i="9"/>
  <c r="B12" i="9"/>
  <c r="G11" i="9"/>
  <c r="F11" i="9"/>
  <c r="E11" i="9"/>
  <c r="D11" i="9"/>
  <c r="C11" i="9"/>
  <c r="B11" i="9"/>
  <c r="G10" i="9"/>
  <c r="F10" i="9"/>
  <c r="E10" i="9"/>
  <c r="D10" i="9"/>
  <c r="C10" i="9"/>
  <c r="B10" i="9"/>
  <c r="G9" i="9"/>
  <c r="F9" i="9"/>
  <c r="E9" i="9"/>
  <c r="D9" i="9"/>
  <c r="C9" i="9"/>
  <c r="B9" i="9"/>
  <c r="G8" i="9"/>
  <c r="F8" i="9"/>
  <c r="E8" i="9"/>
  <c r="D8" i="9"/>
  <c r="C8" i="9"/>
  <c r="B8" i="9"/>
  <c r="G7" i="9"/>
  <c r="F7" i="9"/>
  <c r="E7" i="9"/>
  <c r="D7" i="9"/>
  <c r="C7" i="9"/>
  <c r="B7" i="9"/>
  <c r="G6" i="9"/>
  <c r="F6" i="9"/>
  <c r="E6" i="9"/>
  <c r="D6" i="9"/>
  <c r="C6" i="9"/>
  <c r="B6" i="9"/>
  <c r="G5000" i="10"/>
  <c r="F5000" i="10"/>
  <c r="G4999" i="10"/>
  <c r="F4999" i="10"/>
  <c r="G4998" i="10"/>
  <c r="F4998" i="10"/>
  <c r="G4997" i="10"/>
  <c r="F4997" i="10"/>
  <c r="G4996" i="10"/>
  <c r="F4996" i="10"/>
  <c r="G4995" i="10"/>
  <c r="F4995" i="10"/>
  <c r="G4994" i="10"/>
  <c r="F4994" i="10"/>
  <c r="G4993" i="10"/>
  <c r="F4993" i="10"/>
  <c r="G4992" i="10"/>
  <c r="F4992" i="10"/>
  <c r="G4991" i="10"/>
  <c r="F4991" i="10"/>
  <c r="G4990" i="10"/>
  <c r="F4990" i="10"/>
  <c r="G4989" i="10"/>
  <c r="F4989" i="10"/>
  <c r="G4988" i="10"/>
  <c r="F4988" i="10"/>
  <c r="G4987" i="10"/>
  <c r="F4987" i="10"/>
  <c r="G4986" i="10"/>
  <c r="F4986" i="10"/>
  <c r="G4985" i="10"/>
  <c r="F4985" i="10"/>
  <c r="G4984" i="10"/>
  <c r="F4984" i="10"/>
  <c r="G4983" i="10"/>
  <c r="F4983" i="10"/>
  <c r="G4982" i="10"/>
  <c r="F4982" i="10"/>
  <c r="G4981" i="10"/>
  <c r="F4981" i="10"/>
  <c r="G4980" i="10"/>
  <c r="F4980" i="10"/>
  <c r="G4979" i="10"/>
  <c r="F4979" i="10"/>
  <c r="G4978" i="10"/>
  <c r="F4978" i="10"/>
  <c r="G4977" i="10"/>
  <c r="F4977" i="10"/>
  <c r="G4976" i="10"/>
  <c r="F4976" i="10"/>
  <c r="G4975" i="10"/>
  <c r="F4975" i="10"/>
  <c r="G4974" i="10"/>
  <c r="F4974" i="10"/>
  <c r="G4973" i="10"/>
  <c r="F4973" i="10"/>
  <c r="G4972" i="10"/>
  <c r="F4972" i="10"/>
  <c r="G4971" i="10"/>
  <c r="F4971" i="10"/>
  <c r="G4970" i="10"/>
  <c r="F4970" i="10"/>
  <c r="G4969" i="10"/>
  <c r="F4969" i="10"/>
  <c r="G4968" i="10"/>
  <c r="F4968" i="10"/>
  <c r="G4967" i="10"/>
  <c r="F4967" i="10"/>
  <c r="G4966" i="10"/>
  <c r="F4966" i="10"/>
  <c r="G4965" i="10"/>
  <c r="F4965" i="10"/>
  <c r="G4964" i="10"/>
  <c r="F4964" i="10"/>
  <c r="G4963" i="10"/>
  <c r="F4963" i="10"/>
  <c r="G4962" i="10"/>
  <c r="F4962" i="10"/>
  <c r="G4961" i="10"/>
  <c r="F4961" i="10"/>
  <c r="G4960" i="10"/>
  <c r="F4960" i="10"/>
  <c r="G4959" i="10"/>
  <c r="F4959" i="10"/>
  <c r="G4958" i="10"/>
  <c r="F4958" i="10"/>
  <c r="G4957" i="10"/>
  <c r="F4957" i="10"/>
  <c r="G4956" i="10"/>
  <c r="F4956" i="10"/>
  <c r="G4955" i="10"/>
  <c r="F4955" i="10"/>
  <c r="G4954" i="10"/>
  <c r="F4954" i="10"/>
  <c r="G4953" i="10"/>
  <c r="F4953" i="10"/>
  <c r="G4952" i="10"/>
  <c r="F4952" i="10"/>
  <c r="G4951" i="10"/>
  <c r="F4951" i="10"/>
  <c r="G4950" i="10"/>
  <c r="F4950" i="10"/>
  <c r="G4949" i="10"/>
  <c r="F4949" i="10"/>
  <c r="G4948" i="10"/>
  <c r="F4948" i="10"/>
  <c r="G4947" i="10"/>
  <c r="F4947" i="10"/>
  <c r="G4946" i="10"/>
  <c r="F4946" i="10"/>
  <c r="G4945" i="10"/>
  <c r="F4945" i="10"/>
  <c r="G4944" i="10"/>
  <c r="F4944" i="10"/>
  <c r="G4943" i="10"/>
  <c r="F4943" i="10"/>
  <c r="G4942" i="10"/>
  <c r="F4942" i="10"/>
  <c r="G4941" i="10"/>
  <c r="F4941" i="10"/>
  <c r="G4940" i="10"/>
  <c r="F4940" i="10"/>
  <c r="G4939" i="10"/>
  <c r="F4939" i="10"/>
  <c r="G4938" i="10"/>
  <c r="F4938" i="10"/>
  <c r="G4937" i="10"/>
  <c r="F4937" i="10"/>
  <c r="G4936" i="10"/>
  <c r="F4936" i="10"/>
  <c r="G4935" i="10"/>
  <c r="F4935" i="10"/>
  <c r="G4934" i="10"/>
  <c r="F4934" i="10"/>
  <c r="G4933" i="10"/>
  <c r="F4933" i="10"/>
  <c r="G4932" i="10"/>
  <c r="F4932" i="10"/>
  <c r="G4931" i="10"/>
  <c r="F4931" i="10"/>
  <c r="G4930" i="10"/>
  <c r="F4930" i="10"/>
  <c r="G4929" i="10"/>
  <c r="F4929" i="10"/>
  <c r="G4928" i="10"/>
  <c r="F4928" i="10"/>
  <c r="G4927" i="10"/>
  <c r="F4927" i="10"/>
  <c r="G4926" i="10"/>
  <c r="F4926" i="10"/>
  <c r="G4925" i="10"/>
  <c r="F4925" i="10"/>
  <c r="G4924" i="10"/>
  <c r="F4924" i="10"/>
  <c r="G4923" i="10"/>
  <c r="F4923" i="10"/>
  <c r="G4922" i="10"/>
  <c r="F4922" i="10"/>
  <c r="G4921" i="10"/>
  <c r="F4921" i="10"/>
  <c r="G4920" i="10"/>
  <c r="F4920" i="10"/>
  <c r="G4919" i="10"/>
  <c r="F4919" i="10"/>
  <c r="G4918" i="10"/>
  <c r="F4918" i="10"/>
  <c r="G4917" i="10"/>
  <c r="F4917" i="10"/>
  <c r="G4916" i="10"/>
  <c r="F4916" i="10"/>
  <c r="G4915" i="10"/>
  <c r="F4915" i="10"/>
  <c r="G4914" i="10"/>
  <c r="F4914" i="10"/>
  <c r="G4913" i="10"/>
  <c r="F4913" i="10"/>
  <c r="G4912" i="10"/>
  <c r="F4912" i="10"/>
  <c r="G4911" i="10"/>
  <c r="F4911" i="10"/>
  <c r="G4910" i="10"/>
  <c r="F4910" i="10"/>
  <c r="G4909" i="10"/>
  <c r="F4909" i="10"/>
  <c r="G4908" i="10"/>
  <c r="F4908" i="10"/>
  <c r="G4907" i="10"/>
  <c r="F4907" i="10"/>
  <c r="G4906" i="10"/>
  <c r="F4906" i="10"/>
  <c r="G4905" i="10"/>
  <c r="F4905" i="10"/>
  <c r="G4904" i="10"/>
  <c r="F4904" i="10"/>
  <c r="G4903" i="10"/>
  <c r="F4903" i="10"/>
  <c r="G4902" i="10"/>
  <c r="F4902" i="10"/>
  <c r="G4901" i="10"/>
  <c r="F4901" i="10"/>
  <c r="G4900" i="10"/>
  <c r="F4900" i="10"/>
  <c r="G4899" i="10"/>
  <c r="F4899" i="10"/>
  <c r="G4898" i="10"/>
  <c r="F4898" i="10"/>
  <c r="G4897" i="10"/>
  <c r="F4897" i="10"/>
  <c r="G4896" i="10"/>
  <c r="F4896" i="10"/>
  <c r="G4895" i="10"/>
  <c r="F4895" i="10"/>
  <c r="G4894" i="10"/>
  <c r="F4894" i="10"/>
  <c r="G4893" i="10"/>
  <c r="F4893" i="10"/>
  <c r="G4892" i="10"/>
  <c r="F4892" i="10"/>
  <c r="G4891" i="10"/>
  <c r="F4891" i="10"/>
  <c r="G4890" i="10"/>
  <c r="F4890" i="10"/>
  <c r="G4889" i="10"/>
  <c r="F4889" i="10"/>
  <c r="G4888" i="10"/>
  <c r="F4888" i="10"/>
  <c r="G4887" i="10"/>
  <c r="F4887" i="10"/>
  <c r="G4886" i="10"/>
  <c r="F4886" i="10"/>
  <c r="G4885" i="10"/>
  <c r="F4885" i="10"/>
  <c r="G4884" i="10"/>
  <c r="F4884" i="10"/>
  <c r="G4883" i="10"/>
  <c r="F4883" i="10"/>
  <c r="G4882" i="10"/>
  <c r="F4882" i="10"/>
  <c r="G4881" i="10"/>
  <c r="F4881" i="10"/>
  <c r="G4880" i="10"/>
  <c r="F4880" i="10"/>
  <c r="G4879" i="10"/>
  <c r="F4879" i="10"/>
  <c r="G4878" i="10"/>
  <c r="F4878" i="10"/>
  <c r="G4877" i="10"/>
  <c r="F4877" i="10"/>
  <c r="G4876" i="10"/>
  <c r="F4876" i="10"/>
  <c r="G4875" i="10"/>
  <c r="F4875" i="10"/>
  <c r="G4874" i="10"/>
  <c r="F4874" i="10"/>
  <c r="G4873" i="10"/>
  <c r="F4873" i="10"/>
  <c r="G4872" i="10"/>
  <c r="F4872" i="10"/>
  <c r="G4871" i="10"/>
  <c r="F4871" i="10"/>
  <c r="G4870" i="10"/>
  <c r="F4870" i="10"/>
  <c r="G4869" i="10"/>
  <c r="F4869" i="10"/>
  <c r="G4868" i="10"/>
  <c r="F4868" i="10"/>
  <c r="G4867" i="10"/>
  <c r="F4867" i="10"/>
  <c r="G4866" i="10"/>
  <c r="F4866" i="10"/>
  <c r="G4865" i="10"/>
  <c r="F4865" i="10"/>
  <c r="G4864" i="10"/>
  <c r="F4864" i="10"/>
  <c r="G4863" i="10"/>
  <c r="F4863" i="10"/>
  <c r="G4862" i="10"/>
  <c r="F4862" i="10"/>
  <c r="G4861" i="10"/>
  <c r="F4861" i="10"/>
  <c r="G4860" i="10"/>
  <c r="F4860" i="10"/>
  <c r="G4859" i="10"/>
  <c r="F4859" i="10"/>
  <c r="G4858" i="10"/>
  <c r="F4858" i="10"/>
  <c r="G4857" i="10"/>
  <c r="F4857" i="10"/>
  <c r="G4856" i="10"/>
  <c r="F4856" i="10"/>
  <c r="G4855" i="10"/>
  <c r="F4855" i="10"/>
  <c r="G4854" i="10"/>
  <c r="F4854" i="10"/>
  <c r="G4853" i="10"/>
  <c r="F4853" i="10"/>
  <c r="G4852" i="10"/>
  <c r="F4852" i="10"/>
  <c r="G4851" i="10"/>
  <c r="F4851" i="10"/>
  <c r="G4850" i="10"/>
  <c r="F4850" i="10"/>
  <c r="G4849" i="10"/>
  <c r="F4849" i="10"/>
  <c r="G4848" i="10"/>
  <c r="F4848" i="10"/>
  <c r="G4847" i="10"/>
  <c r="F4847" i="10"/>
  <c r="G4846" i="10"/>
  <c r="F4846" i="10"/>
  <c r="G4845" i="10"/>
  <c r="F4845" i="10"/>
  <c r="G4844" i="10"/>
  <c r="F4844" i="10"/>
  <c r="G4843" i="10"/>
  <c r="F4843" i="10"/>
  <c r="G4842" i="10"/>
  <c r="F4842" i="10"/>
  <c r="G4841" i="10"/>
  <c r="F4841" i="10"/>
  <c r="G4840" i="10"/>
  <c r="F4840" i="10"/>
  <c r="G4839" i="10"/>
  <c r="F4839" i="10"/>
  <c r="G4838" i="10"/>
  <c r="F4838" i="10"/>
  <c r="G4837" i="10"/>
  <c r="F4837" i="10"/>
  <c r="G4836" i="10"/>
  <c r="F4836" i="10"/>
  <c r="G4835" i="10"/>
  <c r="F4835" i="10"/>
  <c r="G4834" i="10"/>
  <c r="F4834" i="10"/>
  <c r="G4833" i="10"/>
  <c r="F4833" i="10"/>
  <c r="G4832" i="10"/>
  <c r="F4832" i="10"/>
  <c r="G4831" i="10"/>
  <c r="F4831" i="10"/>
  <c r="G4830" i="10"/>
  <c r="F4830" i="10"/>
  <c r="G4829" i="10"/>
  <c r="F4829" i="10"/>
  <c r="G4828" i="10"/>
  <c r="F4828" i="10"/>
  <c r="G4827" i="10"/>
  <c r="F4827" i="10"/>
  <c r="G4826" i="10"/>
  <c r="F4826" i="10"/>
  <c r="G4825" i="10"/>
  <c r="F4825" i="10"/>
  <c r="G4824" i="10"/>
  <c r="F4824" i="10"/>
  <c r="G4823" i="10"/>
  <c r="F4823" i="10"/>
  <c r="G4822" i="10"/>
  <c r="F4822" i="10"/>
  <c r="G4821" i="10"/>
  <c r="F4821" i="10"/>
  <c r="G4820" i="10"/>
  <c r="F4820" i="10"/>
  <c r="G4819" i="10"/>
  <c r="F4819" i="10"/>
  <c r="G4818" i="10"/>
  <c r="F4818" i="10"/>
  <c r="G4817" i="10"/>
  <c r="F4817" i="10"/>
  <c r="G4816" i="10"/>
  <c r="F4816" i="10"/>
  <c r="G4815" i="10"/>
  <c r="F4815" i="10"/>
  <c r="G4814" i="10"/>
  <c r="F4814" i="10"/>
  <c r="G4813" i="10"/>
  <c r="F4813" i="10"/>
  <c r="G4812" i="10"/>
  <c r="F4812" i="10"/>
  <c r="G4811" i="10"/>
  <c r="F4811" i="10"/>
  <c r="G4810" i="10"/>
  <c r="F4810" i="10"/>
  <c r="G4809" i="10"/>
  <c r="F4809" i="10"/>
  <c r="G4808" i="10"/>
  <c r="F4808" i="10"/>
  <c r="G4807" i="10"/>
  <c r="F4807" i="10"/>
  <c r="G4806" i="10"/>
  <c r="F4806" i="10"/>
  <c r="G4805" i="10"/>
  <c r="F4805" i="10"/>
  <c r="G4804" i="10"/>
  <c r="F4804" i="10"/>
  <c r="G4803" i="10"/>
  <c r="F4803" i="10"/>
  <c r="G4802" i="10"/>
  <c r="F4802" i="10"/>
  <c r="G4801" i="10"/>
  <c r="F4801" i="10"/>
  <c r="G4800" i="10"/>
  <c r="F4800" i="10"/>
  <c r="G4799" i="10"/>
  <c r="F4799" i="10"/>
  <c r="G4798" i="10"/>
  <c r="F4798" i="10"/>
  <c r="G4797" i="10"/>
  <c r="F4797" i="10"/>
  <c r="G4796" i="10"/>
  <c r="F4796" i="10"/>
  <c r="G4795" i="10"/>
  <c r="F4795" i="10"/>
  <c r="G4794" i="10"/>
  <c r="F4794" i="10"/>
  <c r="G4793" i="10"/>
  <c r="F4793" i="10"/>
  <c r="G4792" i="10"/>
  <c r="F4792" i="10"/>
  <c r="G4791" i="10"/>
  <c r="F4791" i="10"/>
  <c r="G4790" i="10"/>
  <c r="F4790" i="10"/>
  <c r="G4789" i="10"/>
  <c r="F4789" i="10"/>
  <c r="G4788" i="10"/>
  <c r="F4788" i="10"/>
  <c r="G4787" i="10"/>
  <c r="F4787" i="10"/>
  <c r="G4786" i="10"/>
  <c r="F4786" i="10"/>
  <c r="G4785" i="10"/>
  <c r="F4785" i="10"/>
  <c r="G4784" i="10"/>
  <c r="F4784" i="10"/>
  <c r="G4783" i="10"/>
  <c r="F4783" i="10"/>
  <c r="G4782" i="10"/>
  <c r="F4782" i="10"/>
  <c r="G4781" i="10"/>
  <c r="F4781" i="10"/>
  <c r="G4780" i="10"/>
  <c r="F4780" i="10"/>
  <c r="G4779" i="10"/>
  <c r="F4779" i="10"/>
  <c r="G4778" i="10"/>
  <c r="F4778" i="10"/>
  <c r="G4777" i="10"/>
  <c r="F4777" i="10"/>
  <c r="G4776" i="10"/>
  <c r="F4776" i="10"/>
  <c r="G4775" i="10"/>
  <c r="F4775" i="10"/>
  <c r="G4774" i="10"/>
  <c r="F4774" i="10"/>
  <c r="G4773" i="10"/>
  <c r="F4773" i="10"/>
  <c r="G4772" i="10"/>
  <c r="F4772" i="10"/>
  <c r="G4771" i="10"/>
  <c r="F4771" i="10"/>
  <c r="G4770" i="10"/>
  <c r="F4770" i="10"/>
  <c r="G4769" i="10"/>
  <c r="F4769" i="10"/>
  <c r="G4768" i="10"/>
  <c r="F4768" i="10"/>
  <c r="G4767" i="10"/>
  <c r="F4767" i="10"/>
  <c r="G4766" i="10"/>
  <c r="F4766" i="10"/>
  <c r="G4765" i="10"/>
  <c r="F4765" i="10"/>
  <c r="G4764" i="10"/>
  <c r="F4764" i="10"/>
  <c r="G4763" i="10"/>
  <c r="F4763" i="10"/>
  <c r="G4762" i="10"/>
  <c r="F4762" i="10"/>
  <c r="G4761" i="10"/>
  <c r="F4761" i="10"/>
  <c r="G4760" i="10"/>
  <c r="F4760" i="10"/>
  <c r="G4759" i="10"/>
  <c r="F4759" i="10"/>
  <c r="G4758" i="10"/>
  <c r="F4758" i="10"/>
  <c r="G4757" i="10"/>
  <c r="F4757" i="10"/>
  <c r="G4756" i="10"/>
  <c r="F4756" i="10"/>
  <c r="G4755" i="10"/>
  <c r="F4755" i="10"/>
  <c r="G4754" i="10"/>
  <c r="F4754" i="10"/>
  <c r="G4753" i="10"/>
  <c r="F4753" i="10"/>
  <c r="G4752" i="10"/>
  <c r="F4752" i="10"/>
  <c r="G4751" i="10"/>
  <c r="F4751" i="10"/>
  <c r="G4750" i="10"/>
  <c r="F4750" i="10"/>
  <c r="G4749" i="10"/>
  <c r="F4749" i="10"/>
  <c r="G4748" i="10"/>
  <c r="F4748" i="10"/>
  <c r="G4747" i="10"/>
  <c r="F4747" i="10"/>
  <c r="G4746" i="10"/>
  <c r="F4746" i="10"/>
  <c r="G4745" i="10"/>
  <c r="F4745" i="10"/>
  <c r="G4744" i="10"/>
  <c r="F4744" i="10"/>
  <c r="G4743" i="10"/>
  <c r="F4743" i="10"/>
  <c r="G4742" i="10"/>
  <c r="F4742" i="10"/>
  <c r="G4741" i="10"/>
  <c r="F4741" i="10"/>
  <c r="G4740" i="10"/>
  <c r="F4740" i="10"/>
  <c r="G4739" i="10"/>
  <c r="F4739" i="10"/>
  <c r="G4738" i="10"/>
  <c r="F4738" i="10"/>
  <c r="G4737" i="10"/>
  <c r="F4737" i="10"/>
  <c r="G4736" i="10"/>
  <c r="F4736" i="10"/>
  <c r="G4735" i="10"/>
  <c r="F4735" i="10"/>
  <c r="G4734" i="10"/>
  <c r="F4734" i="10"/>
  <c r="G4733" i="10"/>
  <c r="F4733" i="10"/>
  <c r="G4732" i="10"/>
  <c r="F4732" i="10"/>
  <c r="G4731" i="10"/>
  <c r="F4731" i="10"/>
  <c r="G4730" i="10"/>
  <c r="F4730" i="10"/>
  <c r="G4729" i="10"/>
  <c r="F4729" i="10"/>
  <c r="G4728" i="10"/>
  <c r="F4728" i="10"/>
  <c r="G4727" i="10"/>
  <c r="F4727" i="10"/>
  <c r="G4726" i="10"/>
  <c r="F4726" i="10"/>
  <c r="G4725" i="10"/>
  <c r="F4725" i="10"/>
  <c r="G4724" i="10"/>
  <c r="F4724" i="10"/>
  <c r="G4723" i="10"/>
  <c r="F4723" i="10"/>
  <c r="G4722" i="10"/>
  <c r="F4722" i="10"/>
  <c r="G4721" i="10"/>
  <c r="F4721" i="10"/>
  <c r="G4720" i="10"/>
  <c r="F4720" i="10"/>
  <c r="G4719" i="10"/>
  <c r="F4719" i="10"/>
  <c r="G4718" i="10"/>
  <c r="F4718" i="10"/>
  <c r="G4717" i="10"/>
  <c r="F4717" i="10"/>
  <c r="G4716" i="10"/>
  <c r="F4716" i="10"/>
  <c r="G4715" i="10"/>
  <c r="F4715" i="10"/>
  <c r="G4714" i="10"/>
  <c r="F4714" i="10"/>
  <c r="G4713" i="10"/>
  <c r="F4713" i="10"/>
  <c r="G4712" i="10"/>
  <c r="F4712" i="10"/>
  <c r="G4711" i="10"/>
  <c r="F4711" i="10"/>
  <c r="G4710" i="10"/>
  <c r="F4710" i="10"/>
  <c r="G4709" i="10"/>
  <c r="F4709" i="10"/>
  <c r="G4708" i="10"/>
  <c r="F4708" i="10"/>
  <c r="G4707" i="10"/>
  <c r="F4707" i="10"/>
  <c r="G4706" i="10"/>
  <c r="F4706" i="10"/>
  <c r="G4705" i="10"/>
  <c r="F4705" i="10"/>
  <c r="G4704" i="10"/>
  <c r="F4704" i="10"/>
  <c r="G4703" i="10"/>
  <c r="F4703" i="10"/>
  <c r="G4702" i="10"/>
  <c r="F4702" i="10"/>
  <c r="G4701" i="10"/>
  <c r="F4701" i="10"/>
  <c r="G4700" i="10"/>
  <c r="F4700" i="10"/>
  <c r="G4699" i="10"/>
  <c r="F4699" i="10"/>
  <c r="G4698" i="10"/>
  <c r="F4698" i="10"/>
  <c r="G4697" i="10"/>
  <c r="F4697" i="10"/>
  <c r="G4696" i="10"/>
  <c r="F4696" i="10"/>
  <c r="G4695" i="10"/>
  <c r="F4695" i="10"/>
  <c r="G4694" i="10"/>
  <c r="F4694" i="10"/>
  <c r="G4693" i="10"/>
  <c r="F4693" i="10"/>
  <c r="G4692" i="10"/>
  <c r="F4692" i="10"/>
  <c r="G4691" i="10"/>
  <c r="F4691" i="10"/>
  <c r="G4690" i="10"/>
  <c r="F4690" i="10"/>
  <c r="G4689" i="10"/>
  <c r="F4689" i="10"/>
  <c r="G4688" i="10"/>
  <c r="F4688" i="10"/>
  <c r="G4687" i="10"/>
  <c r="F4687" i="10"/>
  <c r="G4686" i="10"/>
  <c r="F4686" i="10"/>
  <c r="G4685" i="10"/>
  <c r="F4685" i="10"/>
  <c r="G4684" i="10"/>
  <c r="F4684" i="10"/>
  <c r="G4683" i="10"/>
  <c r="F4683" i="10"/>
  <c r="G4682" i="10"/>
  <c r="F4682" i="10"/>
  <c r="G4681" i="10"/>
  <c r="F4681" i="10"/>
  <c r="G4680" i="10"/>
  <c r="F4680" i="10"/>
  <c r="G4679" i="10"/>
  <c r="F4679" i="10"/>
  <c r="G4678" i="10"/>
  <c r="F4678" i="10"/>
  <c r="G4677" i="10"/>
  <c r="F4677" i="10"/>
  <c r="G4676" i="10"/>
  <c r="F4676" i="10"/>
  <c r="G4675" i="10"/>
  <c r="F4675" i="10"/>
  <c r="G4674" i="10"/>
  <c r="F4674" i="10"/>
  <c r="G4673" i="10"/>
  <c r="F4673" i="10"/>
  <c r="G4672" i="10"/>
  <c r="F4672" i="10"/>
  <c r="G4671" i="10"/>
  <c r="F4671" i="10"/>
  <c r="G4670" i="10"/>
  <c r="F4670" i="10"/>
  <c r="G4669" i="10"/>
  <c r="F4669" i="10"/>
  <c r="G4668" i="10"/>
  <c r="F4668" i="10"/>
  <c r="G4667" i="10"/>
  <c r="F4667" i="10"/>
  <c r="G4666" i="10"/>
  <c r="F4666" i="10"/>
  <c r="G4665" i="10"/>
  <c r="F4665" i="10"/>
  <c r="G4664" i="10"/>
  <c r="F4664" i="10"/>
  <c r="G4663" i="10"/>
  <c r="F4663" i="10"/>
  <c r="G4662" i="10"/>
  <c r="F4662" i="10"/>
  <c r="G4661" i="10"/>
  <c r="F4661" i="10"/>
  <c r="G4660" i="10"/>
  <c r="F4660" i="10"/>
  <c r="G4659" i="10"/>
  <c r="F4659" i="10"/>
  <c r="G4658" i="10"/>
  <c r="F4658" i="10"/>
  <c r="G4657" i="10"/>
  <c r="F4657" i="10"/>
  <c r="G4656" i="10"/>
  <c r="F4656" i="10"/>
  <c r="G4655" i="10"/>
  <c r="F4655" i="10"/>
  <c r="G4654" i="10"/>
  <c r="F4654" i="10"/>
  <c r="G4653" i="10"/>
  <c r="F4653" i="10"/>
  <c r="G4652" i="10"/>
  <c r="F4652" i="10"/>
  <c r="G4651" i="10"/>
  <c r="F4651" i="10"/>
  <c r="G4650" i="10"/>
  <c r="F4650" i="10"/>
  <c r="G4649" i="10"/>
  <c r="F4649" i="10"/>
  <c r="G4648" i="10"/>
  <c r="F4648" i="10"/>
  <c r="G4647" i="10"/>
  <c r="F4647" i="10"/>
  <c r="G4646" i="10"/>
  <c r="F4646" i="10"/>
  <c r="G4645" i="10"/>
  <c r="F4645" i="10"/>
  <c r="G4644" i="10"/>
  <c r="F4644" i="10"/>
  <c r="G4643" i="10"/>
  <c r="F4643" i="10"/>
  <c r="G4642" i="10"/>
  <c r="F4642" i="10"/>
  <c r="G4641" i="10"/>
  <c r="F4641" i="10"/>
  <c r="G4640" i="10"/>
  <c r="F4640" i="10"/>
  <c r="G4639" i="10"/>
  <c r="F4639" i="10"/>
  <c r="G4638" i="10"/>
  <c r="F4638" i="10"/>
  <c r="G4637" i="10"/>
  <c r="F4637" i="10"/>
  <c r="G4636" i="10"/>
  <c r="F4636" i="10"/>
  <c r="G4635" i="10"/>
  <c r="F4635" i="10"/>
  <c r="G4634" i="10"/>
  <c r="F4634" i="10"/>
  <c r="G4633" i="10"/>
  <c r="F4633" i="10"/>
  <c r="G4632" i="10"/>
  <c r="F4632" i="10"/>
  <c r="G4631" i="10"/>
  <c r="F4631" i="10"/>
  <c r="G4630" i="10"/>
  <c r="F4630" i="10"/>
  <c r="G4629" i="10"/>
  <c r="F4629" i="10"/>
  <c r="G4628" i="10"/>
  <c r="F4628" i="10"/>
  <c r="G4627" i="10"/>
  <c r="F4627" i="10"/>
  <c r="G4626" i="10"/>
  <c r="F4626" i="10"/>
  <c r="G4625" i="10"/>
  <c r="F4625" i="10"/>
  <c r="G4624" i="10"/>
  <c r="F4624" i="10"/>
  <c r="G4623" i="10"/>
  <c r="F4623" i="10"/>
  <c r="G4622" i="10"/>
  <c r="F4622" i="10"/>
  <c r="G4621" i="10"/>
  <c r="F4621" i="10"/>
  <c r="G4620" i="10"/>
  <c r="F4620" i="10"/>
  <c r="G4619" i="10"/>
  <c r="F4619" i="10"/>
  <c r="G4618" i="10"/>
  <c r="F4618" i="10"/>
  <c r="G4617" i="10"/>
  <c r="F4617" i="10"/>
  <c r="G4616" i="10"/>
  <c r="F4616" i="10"/>
  <c r="G4615" i="10"/>
  <c r="F4615" i="10"/>
  <c r="G4614" i="10"/>
  <c r="F4614" i="10"/>
  <c r="G4613" i="10"/>
  <c r="F4613" i="10"/>
  <c r="G4612" i="10"/>
  <c r="F4612" i="10"/>
  <c r="G4611" i="10"/>
  <c r="F4611" i="10"/>
  <c r="G4610" i="10"/>
  <c r="F4610" i="10"/>
  <c r="G4609" i="10"/>
  <c r="F4609" i="10"/>
  <c r="G4608" i="10"/>
  <c r="F4608" i="10"/>
  <c r="G4607" i="10"/>
  <c r="F4607" i="10"/>
  <c r="G4606" i="10"/>
  <c r="F4606" i="10"/>
  <c r="G4605" i="10"/>
  <c r="F4605" i="10"/>
  <c r="G4604" i="10"/>
  <c r="F4604" i="10"/>
  <c r="G4603" i="10"/>
  <c r="F4603" i="10"/>
  <c r="G4602" i="10"/>
  <c r="F4602" i="10"/>
  <c r="G4601" i="10"/>
  <c r="F4601" i="10"/>
  <c r="G4600" i="10"/>
  <c r="F4600" i="10"/>
  <c r="G4599" i="10"/>
  <c r="F4599" i="10"/>
  <c r="G4598" i="10"/>
  <c r="F4598" i="10"/>
  <c r="G4597" i="10"/>
  <c r="F4597" i="10"/>
  <c r="G4596" i="10"/>
  <c r="F4596" i="10"/>
  <c r="G4595" i="10"/>
  <c r="F4595" i="10"/>
  <c r="G4594" i="10"/>
  <c r="F4594" i="10"/>
  <c r="G4593" i="10"/>
  <c r="F4593" i="10"/>
  <c r="G4592" i="10"/>
  <c r="F4592" i="10"/>
  <c r="G4591" i="10"/>
  <c r="F4591" i="10"/>
  <c r="G4590" i="10"/>
  <c r="F4590" i="10"/>
  <c r="G4589" i="10"/>
  <c r="F4589" i="10"/>
  <c r="G4588" i="10"/>
  <c r="F4588" i="10"/>
  <c r="G4587" i="10"/>
  <c r="F4587" i="10"/>
  <c r="G4586" i="10"/>
  <c r="F4586" i="10"/>
  <c r="G4585" i="10"/>
  <c r="F4585" i="10"/>
  <c r="G4584" i="10"/>
  <c r="F4584" i="10"/>
  <c r="G4583" i="10"/>
  <c r="F4583" i="10"/>
  <c r="G4582" i="10"/>
  <c r="F4582" i="10"/>
  <c r="G4581" i="10"/>
  <c r="F4581" i="10"/>
  <c r="G4580" i="10"/>
  <c r="F4580" i="10"/>
  <c r="G4579" i="10"/>
  <c r="F4579" i="10"/>
  <c r="G4578" i="10"/>
  <c r="F4578" i="10"/>
  <c r="G4577" i="10"/>
  <c r="F4577" i="10"/>
  <c r="G4576" i="10"/>
  <c r="F4576" i="10"/>
  <c r="G4575" i="10"/>
  <c r="F4575" i="10"/>
  <c r="G4574" i="10"/>
  <c r="F4574" i="10"/>
  <c r="G4573" i="10"/>
  <c r="F4573" i="10"/>
  <c r="G4572" i="10"/>
  <c r="F4572" i="10"/>
  <c r="G4571" i="10"/>
  <c r="F4571" i="10"/>
  <c r="G4570" i="10"/>
  <c r="F4570" i="10"/>
  <c r="G4569" i="10"/>
  <c r="F4569" i="10"/>
  <c r="G4568" i="10"/>
  <c r="F4568" i="10"/>
  <c r="G4567" i="10"/>
  <c r="F4567" i="10"/>
  <c r="G4566" i="10"/>
  <c r="F4566" i="10"/>
  <c r="G4565" i="10"/>
  <c r="F4565" i="10"/>
  <c r="G4564" i="10"/>
  <c r="F4564" i="10"/>
  <c r="G4563" i="10"/>
  <c r="F4563" i="10"/>
  <c r="G4562" i="10"/>
  <c r="F4562" i="10"/>
  <c r="G4561" i="10"/>
  <c r="F4561" i="10"/>
  <c r="G4560" i="10"/>
  <c r="F4560" i="10"/>
  <c r="G4559" i="10"/>
  <c r="F4559" i="10"/>
  <c r="G4558" i="10"/>
  <c r="F4558" i="10"/>
  <c r="G4557" i="10"/>
  <c r="F4557" i="10"/>
  <c r="G4556" i="10"/>
  <c r="F4556" i="10"/>
  <c r="G4555" i="10"/>
  <c r="F4555" i="10"/>
  <c r="G4554" i="10"/>
  <c r="F4554" i="10"/>
  <c r="G4553" i="10"/>
  <c r="F4553" i="10"/>
  <c r="G4552" i="10"/>
  <c r="F4552" i="10"/>
  <c r="G4551" i="10"/>
  <c r="F4551" i="10"/>
  <c r="G4550" i="10"/>
  <c r="F4550" i="10"/>
  <c r="G4549" i="10"/>
  <c r="F4549" i="10"/>
  <c r="G4548" i="10"/>
  <c r="F4548" i="10"/>
  <c r="G4547" i="10"/>
  <c r="F4547" i="10"/>
  <c r="G4546" i="10"/>
  <c r="F4546" i="10"/>
  <c r="G4545" i="10"/>
  <c r="F4545" i="10"/>
  <c r="G4544" i="10"/>
  <c r="F4544" i="10"/>
  <c r="G4543" i="10"/>
  <c r="F4543" i="10"/>
  <c r="G4542" i="10"/>
  <c r="F4542" i="10"/>
  <c r="G4541" i="10"/>
  <c r="F4541" i="10"/>
  <c r="G4540" i="10"/>
  <c r="F4540" i="10"/>
  <c r="G4539" i="10"/>
  <c r="F4539" i="10"/>
  <c r="G4538" i="10"/>
  <c r="F4538" i="10"/>
  <c r="G4537" i="10"/>
  <c r="F4537" i="10"/>
  <c r="G4536" i="10"/>
  <c r="F4536" i="10"/>
  <c r="G4535" i="10"/>
  <c r="F4535" i="10"/>
  <c r="G4534" i="10"/>
  <c r="F4534" i="10"/>
  <c r="G4533" i="10"/>
  <c r="F4533" i="10"/>
  <c r="G4532" i="10"/>
  <c r="F4532" i="10"/>
  <c r="G4531" i="10"/>
  <c r="F4531" i="10"/>
  <c r="G4530" i="10"/>
  <c r="F4530" i="10"/>
  <c r="G4529" i="10"/>
  <c r="F4529" i="10"/>
  <c r="G4528" i="10"/>
  <c r="F4528" i="10"/>
  <c r="G4527" i="10"/>
  <c r="F4527" i="10"/>
  <c r="G4526" i="10"/>
  <c r="F4526" i="10"/>
  <c r="G4525" i="10"/>
  <c r="F4525" i="10"/>
  <c r="G4524" i="10"/>
  <c r="F4524" i="10"/>
  <c r="G4523" i="10"/>
  <c r="F4523" i="10"/>
  <c r="G4522" i="10"/>
  <c r="F4522" i="10"/>
  <c r="G4521" i="10"/>
  <c r="F4521" i="10"/>
  <c r="G4520" i="10"/>
  <c r="F4520" i="10"/>
  <c r="G4519" i="10"/>
  <c r="F4519" i="10"/>
  <c r="G4518" i="10"/>
  <c r="F4518" i="10"/>
  <c r="G4517" i="10"/>
  <c r="F4517" i="10"/>
  <c r="G4516" i="10"/>
  <c r="F4516" i="10"/>
  <c r="G4515" i="10"/>
  <c r="F4515" i="10"/>
  <c r="G4514" i="10"/>
  <c r="F4514" i="10"/>
  <c r="G4513" i="10"/>
  <c r="F4513" i="10"/>
  <c r="G4512" i="10"/>
  <c r="F4512" i="10"/>
  <c r="G4511" i="10"/>
  <c r="F4511" i="10"/>
  <c r="G4510" i="10"/>
  <c r="F4510" i="10"/>
  <c r="G4509" i="10"/>
  <c r="F4509" i="10"/>
  <c r="G4508" i="10"/>
  <c r="F4508" i="10"/>
  <c r="G4507" i="10"/>
  <c r="F4507" i="10"/>
  <c r="G4506" i="10"/>
  <c r="F4506" i="10"/>
  <c r="G4505" i="10"/>
  <c r="F4505" i="10"/>
  <c r="G4504" i="10"/>
  <c r="F4504" i="10"/>
  <c r="G4503" i="10"/>
  <c r="F4503" i="10"/>
  <c r="G4502" i="10"/>
  <c r="F4502" i="10"/>
  <c r="G4501" i="10"/>
  <c r="F4501" i="10"/>
  <c r="G4500" i="10"/>
  <c r="F4500" i="10"/>
  <c r="G4499" i="10"/>
  <c r="F4499" i="10"/>
  <c r="G4498" i="10"/>
  <c r="F4498" i="10"/>
  <c r="G4497" i="10"/>
  <c r="F4497" i="10"/>
  <c r="G4496" i="10"/>
  <c r="F4496" i="10"/>
  <c r="G4495" i="10"/>
  <c r="F4495" i="10"/>
  <c r="G4494" i="10"/>
  <c r="F4494" i="10"/>
  <c r="G4493" i="10"/>
  <c r="F4493" i="10"/>
  <c r="G4492" i="10"/>
  <c r="F4492" i="10"/>
  <c r="G4491" i="10"/>
  <c r="F4491" i="10"/>
  <c r="G4490" i="10"/>
  <c r="F4490" i="10"/>
  <c r="G4489" i="10"/>
  <c r="F4489" i="10"/>
  <c r="G4488" i="10"/>
  <c r="F4488" i="10"/>
  <c r="G4487" i="10"/>
  <c r="F4487" i="10"/>
  <c r="G4486" i="10"/>
  <c r="F4486" i="10"/>
  <c r="G4485" i="10"/>
  <c r="F4485" i="10"/>
  <c r="G4484" i="10"/>
  <c r="F4484" i="10"/>
  <c r="G4483" i="10"/>
  <c r="F4483" i="10"/>
  <c r="G4482" i="10"/>
  <c r="F4482" i="10"/>
  <c r="G4481" i="10"/>
  <c r="F4481" i="10"/>
  <c r="G4480" i="10"/>
  <c r="F4480" i="10"/>
  <c r="G4479" i="10"/>
  <c r="F4479" i="10"/>
  <c r="G4478" i="10"/>
  <c r="F4478" i="10"/>
  <c r="G4477" i="10"/>
  <c r="F4477" i="10"/>
  <c r="G4476" i="10"/>
  <c r="F4476" i="10"/>
  <c r="G4475" i="10"/>
  <c r="F4475" i="10"/>
  <c r="G4474" i="10"/>
  <c r="F4474" i="10"/>
  <c r="G4473" i="10"/>
  <c r="F4473" i="10"/>
  <c r="G4472" i="10"/>
  <c r="F4472" i="10"/>
  <c r="G4471" i="10"/>
  <c r="F4471" i="10"/>
  <c r="G4470" i="10"/>
  <c r="F4470" i="10"/>
  <c r="G4469" i="10"/>
  <c r="F4469" i="10"/>
  <c r="G4468" i="10"/>
  <c r="F4468" i="10"/>
  <c r="G4467" i="10"/>
  <c r="F4467" i="10"/>
  <c r="G4466" i="10"/>
  <c r="F4466" i="10"/>
  <c r="G4465" i="10"/>
  <c r="F4465" i="10"/>
  <c r="G4464" i="10"/>
  <c r="F4464" i="10"/>
  <c r="G4463" i="10"/>
  <c r="F4463" i="10"/>
  <c r="G4462" i="10"/>
  <c r="F4462" i="10"/>
  <c r="G4461" i="10"/>
  <c r="F4461" i="10"/>
  <c r="G4460" i="10"/>
  <c r="F4460" i="10"/>
  <c r="G4459" i="10"/>
  <c r="F4459" i="10"/>
  <c r="G4458" i="10"/>
  <c r="F4458" i="10"/>
  <c r="G4457" i="10"/>
  <c r="F4457" i="10"/>
  <c r="G4456" i="10"/>
  <c r="F4456" i="10"/>
  <c r="G4455" i="10"/>
  <c r="F4455" i="10"/>
  <c r="G4454" i="10"/>
  <c r="F4454" i="10"/>
  <c r="G4453" i="10"/>
  <c r="F4453" i="10"/>
  <c r="G4452" i="10"/>
  <c r="F4452" i="10"/>
  <c r="G4451" i="10"/>
  <c r="F4451" i="10"/>
  <c r="G4450" i="10"/>
  <c r="F4450" i="10"/>
  <c r="G4449" i="10"/>
  <c r="F4449" i="10"/>
  <c r="G4448" i="10"/>
  <c r="F4448" i="10"/>
  <c r="G4447" i="10"/>
  <c r="F4447" i="10"/>
  <c r="G4446" i="10"/>
  <c r="F4446" i="10"/>
  <c r="G4445" i="10"/>
  <c r="F4445" i="10"/>
  <c r="G4444" i="10"/>
  <c r="F4444" i="10"/>
  <c r="G4443" i="10"/>
  <c r="F4443" i="10"/>
  <c r="G4442" i="10"/>
  <c r="F4442" i="10"/>
  <c r="G4441" i="10"/>
  <c r="F4441" i="10"/>
  <c r="G4440" i="10"/>
  <c r="F4440" i="10"/>
  <c r="G4439" i="10"/>
  <c r="F4439" i="10"/>
  <c r="G4438" i="10"/>
  <c r="F4438" i="10"/>
  <c r="G4437" i="10"/>
  <c r="F4437" i="10"/>
  <c r="G4436" i="10"/>
  <c r="F4436" i="10"/>
  <c r="G4435" i="10"/>
  <c r="F4435" i="10"/>
  <c r="G4434" i="10"/>
  <c r="F4434" i="10"/>
  <c r="G4433" i="10"/>
  <c r="F4433" i="10"/>
  <c r="G4432" i="10"/>
  <c r="F4432" i="10"/>
  <c r="G4431" i="10"/>
  <c r="F4431" i="10"/>
  <c r="G4430" i="10"/>
  <c r="F4430" i="10"/>
  <c r="G4429" i="10"/>
  <c r="F4429" i="10"/>
  <c r="G4428" i="10"/>
  <c r="F4428" i="10"/>
  <c r="G4427" i="10"/>
  <c r="F4427" i="10"/>
  <c r="G4426" i="10"/>
  <c r="F4426" i="10"/>
  <c r="G4425" i="10"/>
  <c r="F4425" i="10"/>
  <c r="G4424" i="10"/>
  <c r="F4424" i="10"/>
  <c r="G4423" i="10"/>
  <c r="F4423" i="10"/>
  <c r="G4422" i="10"/>
  <c r="F4422" i="10"/>
  <c r="G4421" i="10"/>
  <c r="F4421" i="10"/>
  <c r="G4420" i="10"/>
  <c r="F4420" i="10"/>
  <c r="G4419" i="10"/>
  <c r="F4419" i="10"/>
  <c r="G4418" i="10"/>
  <c r="F4418" i="10"/>
  <c r="G4417" i="10"/>
  <c r="F4417" i="10"/>
  <c r="G4416" i="10"/>
  <c r="F4416" i="10"/>
  <c r="G4415" i="10"/>
  <c r="F4415" i="10"/>
  <c r="G4414" i="10"/>
  <c r="F4414" i="10"/>
  <c r="G4413" i="10"/>
  <c r="F4413" i="10"/>
  <c r="G4412" i="10"/>
  <c r="F4412" i="10"/>
  <c r="G4411" i="10"/>
  <c r="F4411" i="10"/>
  <c r="G4410" i="10"/>
  <c r="F4410" i="10"/>
  <c r="G4409" i="10"/>
  <c r="F4409" i="10"/>
  <c r="G4408" i="10"/>
  <c r="F4408" i="10"/>
  <c r="G4407" i="10"/>
  <c r="F4407" i="10"/>
  <c r="G4406" i="10"/>
  <c r="F4406" i="10"/>
  <c r="G4405" i="10"/>
  <c r="F4405" i="10"/>
  <c r="G4404" i="10"/>
  <c r="F4404" i="10"/>
  <c r="G4403" i="10"/>
  <c r="F4403" i="10"/>
  <c r="G4402" i="10"/>
  <c r="F4402" i="10"/>
  <c r="G4401" i="10"/>
  <c r="F4401" i="10"/>
  <c r="G4400" i="10"/>
  <c r="F4400" i="10"/>
  <c r="G4399" i="10"/>
  <c r="F4399" i="10"/>
  <c r="G4398" i="10"/>
  <c r="F4398" i="10"/>
  <c r="G4397" i="10"/>
  <c r="F4397" i="10"/>
  <c r="G4396" i="10"/>
  <c r="F4396" i="10"/>
  <c r="G4395" i="10"/>
  <c r="F4395" i="10"/>
  <c r="G4394" i="10"/>
  <c r="F4394" i="10"/>
  <c r="G4393" i="10"/>
  <c r="F4393" i="10"/>
  <c r="G4392" i="10"/>
  <c r="F4392" i="10"/>
  <c r="G4391" i="10"/>
  <c r="F4391" i="10"/>
  <c r="G4390" i="10"/>
  <c r="F4390" i="10"/>
  <c r="G4389" i="10"/>
  <c r="F4389" i="10"/>
  <c r="G4388" i="10"/>
  <c r="F4388" i="10"/>
  <c r="G4387" i="10"/>
  <c r="F4387" i="10"/>
  <c r="G4386" i="10"/>
  <c r="F4386" i="10"/>
  <c r="G4385" i="10"/>
  <c r="F4385" i="10"/>
  <c r="G4384" i="10"/>
  <c r="F4384" i="10"/>
  <c r="G4383" i="10"/>
  <c r="F4383" i="10"/>
  <c r="G4382" i="10"/>
  <c r="F4382" i="10"/>
  <c r="G4381" i="10"/>
  <c r="F4381" i="10"/>
  <c r="G4380" i="10"/>
  <c r="F4380" i="10"/>
  <c r="G4379" i="10"/>
  <c r="F4379" i="10"/>
  <c r="G4378" i="10"/>
  <c r="F4378" i="10"/>
  <c r="G4377" i="10"/>
  <c r="F4377" i="10"/>
  <c r="G4376" i="10"/>
  <c r="F4376" i="10"/>
  <c r="G4375" i="10"/>
  <c r="F4375" i="10"/>
  <c r="G4374" i="10"/>
  <c r="F4374" i="10"/>
  <c r="G4373" i="10"/>
  <c r="F4373" i="10"/>
  <c r="G4372" i="10"/>
  <c r="F4372" i="10"/>
  <c r="G4371" i="10"/>
  <c r="F4371" i="10"/>
  <c r="G4370" i="10"/>
  <c r="F4370" i="10"/>
  <c r="G4369" i="10"/>
  <c r="F4369" i="10"/>
  <c r="G4368" i="10"/>
  <c r="F4368" i="10"/>
  <c r="G4367" i="10"/>
  <c r="F4367" i="10"/>
  <c r="G4366" i="10"/>
  <c r="F4366" i="10"/>
  <c r="G4365" i="10"/>
  <c r="F4365" i="10"/>
  <c r="G4364" i="10"/>
  <c r="F4364" i="10"/>
  <c r="G4363" i="10"/>
  <c r="F4363" i="10"/>
  <c r="G4362" i="10"/>
  <c r="F4362" i="10"/>
  <c r="G4361" i="10"/>
  <c r="F4361" i="10"/>
  <c r="G4360" i="10"/>
  <c r="F4360" i="10"/>
  <c r="G4359" i="10"/>
  <c r="F4359" i="10"/>
  <c r="G4358" i="10"/>
  <c r="F4358" i="10"/>
  <c r="G4357" i="10"/>
  <c r="F4357" i="10"/>
  <c r="G4356" i="10"/>
  <c r="F4356" i="10"/>
  <c r="G4355" i="10"/>
  <c r="F4355" i="10"/>
  <c r="G4354" i="10"/>
  <c r="F4354" i="10"/>
  <c r="G4353" i="10"/>
  <c r="F4353" i="10"/>
  <c r="G4352" i="10"/>
  <c r="F4352" i="10"/>
  <c r="G4351" i="10"/>
  <c r="F4351" i="10"/>
  <c r="G4350" i="10"/>
  <c r="F4350" i="10"/>
  <c r="G4349" i="10"/>
  <c r="F4349" i="10"/>
  <c r="G4348" i="10"/>
  <c r="F4348" i="10"/>
  <c r="G4347" i="10"/>
  <c r="F4347" i="10"/>
  <c r="G4346" i="10"/>
  <c r="F4346" i="10"/>
  <c r="G4345" i="10"/>
  <c r="F4345" i="10"/>
  <c r="G4344" i="10"/>
  <c r="F4344" i="10"/>
  <c r="G4343" i="10"/>
  <c r="F4343" i="10"/>
  <c r="G4342" i="10"/>
  <c r="F4342" i="10"/>
  <c r="G4341" i="10"/>
  <c r="F4341" i="10"/>
  <c r="G4340" i="10"/>
  <c r="F4340" i="10"/>
  <c r="G4339" i="10"/>
  <c r="F4339" i="10"/>
  <c r="G4338" i="10"/>
  <c r="F4338" i="10"/>
  <c r="G4337" i="10"/>
  <c r="F4337" i="10"/>
  <c r="G4336" i="10"/>
  <c r="F4336" i="10"/>
  <c r="G4335" i="10"/>
  <c r="F4335" i="10"/>
  <c r="G4334" i="10"/>
  <c r="F4334" i="10"/>
  <c r="G4333" i="10"/>
  <c r="F4333" i="10"/>
  <c r="G4332" i="10"/>
  <c r="F4332" i="10"/>
  <c r="G4331" i="10"/>
  <c r="F4331" i="10"/>
  <c r="G4330" i="10"/>
  <c r="F4330" i="10"/>
  <c r="G4329" i="10"/>
  <c r="F4329" i="10"/>
  <c r="G4328" i="10"/>
  <c r="F4328" i="10"/>
  <c r="G4327" i="10"/>
  <c r="F4327" i="10"/>
  <c r="G4326" i="10"/>
  <c r="F4326" i="10"/>
  <c r="G4325" i="10"/>
  <c r="F4325" i="10"/>
  <c r="G4324" i="10"/>
  <c r="F4324" i="10"/>
  <c r="G4323" i="10"/>
  <c r="F4323" i="10"/>
  <c r="G4322" i="10"/>
  <c r="F4322" i="10"/>
  <c r="G4321" i="10"/>
  <c r="F4321" i="10"/>
  <c r="G4320" i="10"/>
  <c r="F4320" i="10"/>
  <c r="G4319" i="10"/>
  <c r="F4319" i="10"/>
  <c r="G4318" i="10"/>
  <c r="F4318" i="10"/>
  <c r="G4317" i="10"/>
  <c r="F4317" i="10"/>
  <c r="G4316" i="10"/>
  <c r="F4316" i="10"/>
  <c r="G4315" i="10"/>
  <c r="F4315" i="10"/>
  <c r="G4314" i="10"/>
  <c r="F4314" i="10"/>
  <c r="G4313" i="10"/>
  <c r="F4313" i="10"/>
  <c r="G4312" i="10"/>
  <c r="F4312" i="10"/>
  <c r="G4311" i="10"/>
  <c r="F4311" i="10"/>
  <c r="G4310" i="10"/>
  <c r="F4310" i="10"/>
  <c r="G4309" i="10"/>
  <c r="F4309" i="10"/>
  <c r="G4308" i="10"/>
  <c r="F4308" i="10"/>
  <c r="G4307" i="10"/>
  <c r="F4307" i="10"/>
  <c r="G4306" i="10"/>
  <c r="F4306" i="10"/>
  <c r="G4305" i="10"/>
  <c r="F4305" i="10"/>
  <c r="G4304" i="10"/>
  <c r="F4304" i="10"/>
  <c r="G4303" i="10"/>
  <c r="F4303" i="10"/>
  <c r="G4302" i="10"/>
  <c r="F4302" i="10"/>
  <c r="G4301" i="10"/>
  <c r="F4301" i="10"/>
  <c r="G4300" i="10"/>
  <c r="F4300" i="10"/>
  <c r="G4299" i="10"/>
  <c r="F4299" i="10"/>
  <c r="G4298" i="10"/>
  <c r="F4298" i="10"/>
  <c r="G4297" i="10"/>
  <c r="F4297" i="10"/>
  <c r="G4296" i="10"/>
  <c r="F4296" i="10"/>
  <c r="G4295" i="10"/>
  <c r="F4295" i="10"/>
  <c r="G4294" i="10"/>
  <c r="F4294" i="10"/>
  <c r="G4293" i="10"/>
  <c r="F4293" i="10"/>
  <c r="G4292" i="10"/>
  <c r="F4292" i="10"/>
  <c r="G4291" i="10"/>
  <c r="F4291" i="10"/>
  <c r="G4290" i="10"/>
  <c r="F4290" i="10"/>
  <c r="G4289" i="10"/>
  <c r="F4289" i="10"/>
  <c r="G4288" i="10"/>
  <c r="F4288" i="10"/>
  <c r="G4287" i="10"/>
  <c r="F4287" i="10"/>
  <c r="G4286" i="10"/>
  <c r="F4286" i="10"/>
  <c r="G4285" i="10"/>
  <c r="F4285" i="10"/>
  <c r="G4284" i="10"/>
  <c r="F4284" i="10"/>
  <c r="G4283" i="10"/>
  <c r="F4283" i="10"/>
  <c r="G4282" i="10"/>
  <c r="F4282" i="10"/>
  <c r="G4281" i="10"/>
  <c r="F4281" i="10"/>
  <c r="G4280" i="10"/>
  <c r="F4280" i="10"/>
  <c r="G4279" i="10"/>
  <c r="F4279" i="10"/>
  <c r="G4278" i="10"/>
  <c r="F4278" i="10"/>
  <c r="G4277" i="10"/>
  <c r="F4277" i="10"/>
  <c r="G4276" i="10"/>
  <c r="F4276" i="10"/>
  <c r="G4275" i="10"/>
  <c r="F4275" i="10"/>
  <c r="G4274" i="10"/>
  <c r="F4274" i="10"/>
  <c r="G4273" i="10"/>
  <c r="F4273" i="10"/>
  <c r="G4272" i="10"/>
  <c r="F4272" i="10"/>
  <c r="G4271" i="10"/>
  <c r="F4271" i="10"/>
  <c r="G4270" i="10"/>
  <c r="F4270" i="10"/>
  <c r="G4269" i="10"/>
  <c r="F4269" i="10"/>
  <c r="G4268" i="10"/>
  <c r="F4268" i="10"/>
  <c r="G4267" i="10"/>
  <c r="F4267" i="10"/>
  <c r="G4266" i="10"/>
  <c r="F4266" i="10"/>
  <c r="G4265" i="10"/>
  <c r="F4265" i="10"/>
  <c r="G4264" i="10"/>
  <c r="F4264" i="10"/>
  <c r="G4263" i="10"/>
  <c r="F4263" i="10"/>
  <c r="G4262" i="10"/>
  <c r="F4262" i="10"/>
  <c r="G4261" i="10"/>
  <c r="F4261" i="10"/>
  <c r="G4260" i="10"/>
  <c r="F4260" i="10"/>
  <c r="G4259" i="10"/>
  <c r="F4259" i="10"/>
  <c r="G4258" i="10"/>
  <c r="F4258" i="10"/>
  <c r="G4257" i="10"/>
  <c r="F4257" i="10"/>
  <c r="G4256" i="10"/>
  <c r="F4256" i="10"/>
  <c r="G4255" i="10"/>
  <c r="F4255" i="10"/>
  <c r="G4254" i="10"/>
  <c r="F4254" i="10"/>
  <c r="G4253" i="10"/>
  <c r="F4253" i="10"/>
  <c r="G4252" i="10"/>
  <c r="F4252" i="10"/>
  <c r="G4251" i="10"/>
  <c r="F4251" i="10"/>
  <c r="G4250" i="10"/>
  <c r="F4250" i="10"/>
  <c r="G4249" i="10"/>
  <c r="F4249" i="10"/>
  <c r="G4248" i="10"/>
  <c r="F4248" i="10"/>
  <c r="G4247" i="10"/>
  <c r="F4247" i="10"/>
  <c r="G4246" i="10"/>
  <c r="F4246" i="10"/>
  <c r="G4245" i="10"/>
  <c r="F4245" i="10"/>
  <c r="G4244" i="10"/>
  <c r="F4244" i="10"/>
  <c r="G4243" i="10"/>
  <c r="F4243" i="10"/>
  <c r="G4242" i="10"/>
  <c r="F4242" i="10"/>
  <c r="G4241" i="10"/>
  <c r="F4241" i="10"/>
  <c r="G4240" i="10"/>
  <c r="F4240" i="10"/>
  <c r="G4239" i="10"/>
  <c r="F4239" i="10"/>
  <c r="G4238" i="10"/>
  <c r="F4238" i="10"/>
  <c r="G4237" i="10"/>
  <c r="F4237" i="10"/>
  <c r="G4236" i="10"/>
  <c r="F4236" i="10"/>
  <c r="G4235" i="10"/>
  <c r="F4235" i="10"/>
  <c r="G4234" i="10"/>
  <c r="F4234" i="10"/>
  <c r="G4233" i="10"/>
  <c r="F4233" i="10"/>
  <c r="G4232" i="10"/>
  <c r="F4232" i="10"/>
  <c r="G4231" i="10"/>
  <c r="F4231" i="10"/>
  <c r="G4230" i="10"/>
  <c r="F4230" i="10"/>
  <c r="G4229" i="10"/>
  <c r="F4229" i="10"/>
  <c r="G4228" i="10"/>
  <c r="F4228" i="10"/>
  <c r="G4227" i="10"/>
  <c r="F4227" i="10"/>
  <c r="G4226" i="10"/>
  <c r="F4226" i="10"/>
  <c r="G4225" i="10"/>
  <c r="F4225" i="10"/>
  <c r="G4224" i="10"/>
  <c r="F4224" i="10"/>
  <c r="G4223" i="10"/>
  <c r="F4223" i="10"/>
  <c r="G4222" i="10"/>
  <c r="F4222" i="10"/>
  <c r="G4221" i="10"/>
  <c r="F4221" i="10"/>
  <c r="G4220" i="10"/>
  <c r="F4220" i="10"/>
  <c r="G4219" i="10"/>
  <c r="F4219" i="10"/>
  <c r="G4218" i="10"/>
  <c r="F4218" i="10"/>
  <c r="G4217" i="10"/>
  <c r="F4217" i="10"/>
  <c r="G4216" i="10"/>
  <c r="F4216" i="10"/>
  <c r="G4215" i="10"/>
  <c r="F4215" i="10"/>
  <c r="G4214" i="10"/>
  <c r="F4214" i="10"/>
  <c r="G4213" i="10"/>
  <c r="F4213" i="10"/>
  <c r="G4212" i="10"/>
  <c r="F4212" i="10"/>
  <c r="G4211" i="10"/>
  <c r="F4211" i="10"/>
  <c r="G4210" i="10"/>
  <c r="F4210" i="10"/>
  <c r="G4209" i="10"/>
  <c r="F4209" i="10"/>
  <c r="G4208" i="10"/>
  <c r="F4208" i="10"/>
  <c r="G4207" i="10"/>
  <c r="F4207" i="10"/>
  <c r="G4206" i="10"/>
  <c r="F4206" i="10"/>
  <c r="G4205" i="10"/>
  <c r="F4205" i="10"/>
  <c r="G4204" i="10"/>
  <c r="F4204" i="10"/>
  <c r="G4203" i="10"/>
  <c r="F4203" i="10"/>
  <c r="G4202" i="10"/>
  <c r="F4202" i="10"/>
  <c r="G4201" i="10"/>
  <c r="F4201" i="10"/>
  <c r="G4200" i="10"/>
  <c r="F4200" i="10"/>
  <c r="G4199" i="10"/>
  <c r="F4199" i="10"/>
  <c r="G4198" i="10"/>
  <c r="F4198" i="10"/>
  <c r="G4197" i="10"/>
  <c r="F4197" i="10"/>
  <c r="G4196" i="10"/>
  <c r="F4196" i="10"/>
  <c r="G4195" i="10"/>
  <c r="F4195" i="10"/>
  <c r="G4194" i="10"/>
  <c r="F4194" i="10"/>
  <c r="G4193" i="10"/>
  <c r="F4193" i="10"/>
  <c r="G4192" i="10"/>
  <c r="F4192" i="10"/>
  <c r="G4191" i="10"/>
  <c r="F4191" i="10"/>
  <c r="G4190" i="10"/>
  <c r="F4190" i="10"/>
  <c r="G4189" i="10"/>
  <c r="F4189" i="10"/>
  <c r="G4188" i="10"/>
  <c r="F4188" i="10"/>
  <c r="G4187" i="10"/>
  <c r="F4187" i="10"/>
  <c r="G4186" i="10"/>
  <c r="F4186" i="10"/>
  <c r="G4185" i="10"/>
  <c r="F4185" i="10"/>
  <c r="G4184" i="10"/>
  <c r="F4184" i="10"/>
  <c r="G4183" i="10"/>
  <c r="F4183" i="10"/>
  <c r="G4182" i="10"/>
  <c r="F4182" i="10"/>
  <c r="G4181" i="10"/>
  <c r="F4181" i="10"/>
  <c r="G4180" i="10"/>
  <c r="F4180" i="10"/>
  <c r="G4179" i="10"/>
  <c r="F4179" i="10"/>
  <c r="G4178" i="10"/>
  <c r="F4178" i="10"/>
  <c r="G4177" i="10"/>
  <c r="F4177" i="10"/>
  <c r="G4176" i="10"/>
  <c r="F4176" i="10"/>
  <c r="G4175" i="10"/>
  <c r="F4175" i="10"/>
  <c r="G4174" i="10"/>
  <c r="F4174" i="10"/>
  <c r="G4173" i="10"/>
  <c r="F4173" i="10"/>
  <c r="G4172" i="10"/>
  <c r="F4172" i="10"/>
  <c r="G4171" i="10"/>
  <c r="F4171" i="10"/>
  <c r="G4170" i="10"/>
  <c r="F4170" i="10"/>
  <c r="G4169" i="10"/>
  <c r="F4169" i="10"/>
  <c r="G4168" i="10"/>
  <c r="F4168" i="10"/>
  <c r="G4167" i="10"/>
  <c r="F4167" i="10"/>
  <c r="G4166" i="10"/>
  <c r="F4166" i="10"/>
  <c r="G4165" i="10"/>
  <c r="F4165" i="10"/>
  <c r="G4164" i="10"/>
  <c r="F4164" i="10"/>
  <c r="G4163" i="10"/>
  <c r="F4163" i="10"/>
  <c r="G4162" i="10"/>
  <c r="F4162" i="10"/>
  <c r="G4161" i="10"/>
  <c r="F4161" i="10"/>
  <c r="G4160" i="10"/>
  <c r="F4160" i="10"/>
  <c r="G4159" i="10"/>
  <c r="F4159" i="10"/>
  <c r="G4158" i="10"/>
  <c r="F4158" i="10"/>
  <c r="G4157" i="10"/>
  <c r="F4157" i="10"/>
  <c r="G4156" i="10"/>
  <c r="F4156" i="10"/>
  <c r="G4155" i="10"/>
  <c r="F4155" i="10"/>
  <c r="G4154" i="10"/>
  <c r="F4154" i="10"/>
  <c r="G4153" i="10"/>
  <c r="F4153" i="10"/>
  <c r="G4152" i="10"/>
  <c r="F4152" i="10"/>
  <c r="G4151" i="10"/>
  <c r="F4151" i="10"/>
  <c r="G4150" i="10"/>
  <c r="F4150" i="10"/>
  <c r="G4149" i="10"/>
  <c r="F4149" i="10"/>
  <c r="G4148" i="10"/>
  <c r="F4148" i="10"/>
  <c r="G4147" i="10"/>
  <c r="F4147" i="10"/>
  <c r="G4146" i="10"/>
  <c r="F4146" i="10"/>
  <c r="G4145" i="10"/>
  <c r="F4145" i="10"/>
  <c r="G4144" i="10"/>
  <c r="F4144" i="10"/>
  <c r="G4143" i="10"/>
  <c r="F4143" i="10"/>
  <c r="G4142" i="10"/>
  <c r="F4142" i="10"/>
  <c r="G4141" i="10"/>
  <c r="F4141" i="10"/>
  <c r="G4140" i="10"/>
  <c r="F4140" i="10"/>
  <c r="G4139" i="10"/>
  <c r="F4139" i="10"/>
  <c r="G4138" i="10"/>
  <c r="F4138" i="10"/>
  <c r="G4137" i="10"/>
  <c r="F4137" i="10"/>
  <c r="G4136" i="10"/>
  <c r="F4136" i="10"/>
  <c r="G4135" i="10"/>
  <c r="F4135" i="10"/>
  <c r="G4134" i="10"/>
  <c r="F4134" i="10"/>
  <c r="G4133" i="10"/>
  <c r="F4133" i="10"/>
  <c r="G4132" i="10"/>
  <c r="F4132" i="10"/>
  <c r="G4131" i="10"/>
  <c r="F4131" i="10"/>
  <c r="G4130" i="10"/>
  <c r="F4130" i="10"/>
  <c r="G4129" i="10"/>
  <c r="F4129" i="10"/>
  <c r="G4128" i="10"/>
  <c r="F4128" i="10"/>
  <c r="G4127" i="10"/>
  <c r="F4127" i="10"/>
  <c r="G4126" i="10"/>
  <c r="F4126" i="10"/>
  <c r="G4125" i="10"/>
  <c r="F4125" i="10"/>
  <c r="G4124" i="10"/>
  <c r="F4124" i="10"/>
  <c r="G4123" i="10"/>
  <c r="F4123" i="10"/>
  <c r="G4122" i="10"/>
  <c r="F4122" i="10"/>
  <c r="G4121" i="10"/>
  <c r="F4121" i="10"/>
  <c r="G4120" i="10"/>
  <c r="F4120" i="10"/>
  <c r="G4119" i="10"/>
  <c r="F4119" i="10"/>
  <c r="G4118" i="10"/>
  <c r="F4118" i="10"/>
  <c r="G4117" i="10"/>
  <c r="F4117" i="10"/>
  <c r="G4116" i="10"/>
  <c r="F4116" i="10"/>
  <c r="G4115" i="10"/>
  <c r="F4115" i="10"/>
  <c r="G4114" i="10"/>
  <c r="F4114" i="10"/>
  <c r="G4113" i="10"/>
  <c r="F4113" i="10"/>
  <c r="G4112" i="10"/>
  <c r="F4112" i="10"/>
  <c r="G4111" i="10"/>
  <c r="F4111" i="10"/>
  <c r="G4110" i="10"/>
  <c r="F4110" i="10"/>
  <c r="G4109" i="10"/>
  <c r="F4109" i="10"/>
  <c r="G4108" i="10"/>
  <c r="F4108" i="10"/>
  <c r="G4107" i="10"/>
  <c r="F4107" i="10"/>
  <c r="G4106" i="10"/>
  <c r="F4106" i="10"/>
  <c r="G4105" i="10"/>
  <c r="F4105" i="10"/>
  <c r="G4104" i="10"/>
  <c r="F4104" i="10"/>
  <c r="G4103" i="10"/>
  <c r="F4103" i="10"/>
  <c r="G4102" i="10"/>
  <c r="F4102" i="10"/>
  <c r="G4101" i="10"/>
  <c r="F4101" i="10"/>
  <c r="G4100" i="10"/>
  <c r="F4100" i="10"/>
  <c r="G4099" i="10"/>
  <c r="F4099" i="10"/>
  <c r="G4098" i="10"/>
  <c r="F4098" i="10"/>
  <c r="G4097" i="10"/>
  <c r="F4097" i="10"/>
  <c r="G4096" i="10"/>
  <c r="F4096" i="10"/>
  <c r="G4095" i="10"/>
  <c r="F4095" i="10"/>
  <c r="G4094" i="10"/>
  <c r="F4094" i="10"/>
  <c r="G4093" i="10"/>
  <c r="F4093" i="10"/>
  <c r="G4092" i="10"/>
  <c r="F4092" i="10"/>
  <c r="G4091" i="10"/>
  <c r="F4091" i="10"/>
  <c r="G4090" i="10"/>
  <c r="F4090" i="10"/>
  <c r="G4089" i="10"/>
  <c r="F4089" i="10"/>
  <c r="G4088" i="10"/>
  <c r="F4088" i="10"/>
  <c r="G4087" i="10"/>
  <c r="F4087" i="10"/>
  <c r="G4086" i="10"/>
  <c r="F4086" i="10"/>
  <c r="G4085" i="10"/>
  <c r="F4085" i="10"/>
  <c r="G4084" i="10"/>
  <c r="F4084" i="10"/>
  <c r="G4083" i="10"/>
  <c r="F4083" i="10"/>
  <c r="G4082" i="10"/>
  <c r="F4082" i="10"/>
  <c r="G4081" i="10"/>
  <c r="F4081" i="10"/>
  <c r="G4080" i="10"/>
  <c r="F4080" i="10"/>
  <c r="G4079" i="10"/>
  <c r="F4079" i="10"/>
  <c r="G4078" i="10"/>
  <c r="F4078" i="10"/>
  <c r="G4077" i="10"/>
  <c r="F4077" i="10"/>
  <c r="G4076" i="10"/>
  <c r="F4076" i="10"/>
  <c r="G4075" i="10"/>
  <c r="F4075" i="10"/>
  <c r="G4074" i="10"/>
  <c r="F4074" i="10"/>
  <c r="G4073" i="10"/>
  <c r="F4073" i="10"/>
  <c r="G4072" i="10"/>
  <c r="F4072" i="10"/>
  <c r="G4071" i="10"/>
  <c r="F4071" i="10"/>
  <c r="G4070" i="10"/>
  <c r="F4070" i="10"/>
  <c r="G4069" i="10"/>
  <c r="F4069" i="10"/>
  <c r="G4068" i="10"/>
  <c r="F4068" i="10"/>
  <c r="G4067" i="10"/>
  <c r="F4067" i="10"/>
  <c r="G4066" i="10"/>
  <c r="F4066" i="10"/>
  <c r="G4065" i="10"/>
  <c r="F4065" i="10"/>
  <c r="G4064" i="10"/>
  <c r="F4064" i="10"/>
  <c r="G4063" i="10"/>
  <c r="F4063" i="10"/>
  <c r="G4062" i="10"/>
  <c r="F4062" i="10"/>
  <c r="G4061" i="10"/>
  <c r="F4061" i="10"/>
  <c r="G4060" i="10"/>
  <c r="F4060" i="10"/>
  <c r="G4059" i="10"/>
  <c r="F4059" i="10"/>
  <c r="G4058" i="10"/>
  <c r="F4058" i="10"/>
  <c r="G4057" i="10"/>
  <c r="F4057" i="10"/>
  <c r="G4056" i="10"/>
  <c r="F4056" i="10"/>
  <c r="G4055" i="10"/>
  <c r="F4055" i="10"/>
  <c r="G4054" i="10"/>
  <c r="F4054" i="10"/>
  <c r="G4053" i="10"/>
  <c r="F4053" i="10"/>
  <c r="G4052" i="10"/>
  <c r="F4052" i="10"/>
  <c r="G4051" i="10"/>
  <c r="F4051" i="10"/>
  <c r="G4050" i="10"/>
  <c r="F4050" i="10"/>
  <c r="G4049" i="10"/>
  <c r="F4049" i="10"/>
  <c r="G4048" i="10"/>
  <c r="F4048" i="10"/>
  <c r="G4047" i="10"/>
  <c r="F4047" i="10"/>
  <c r="G4046" i="10"/>
  <c r="F4046" i="10"/>
  <c r="G4045" i="10"/>
  <c r="F4045" i="10"/>
  <c r="G4044" i="10"/>
  <c r="F4044" i="10"/>
  <c r="G4043" i="10"/>
  <c r="F4043" i="10"/>
  <c r="G4042" i="10"/>
  <c r="F4042" i="10"/>
  <c r="G4041" i="10"/>
  <c r="F4041" i="10"/>
  <c r="G4040" i="10"/>
  <c r="F4040" i="10"/>
  <c r="G4039" i="10"/>
  <c r="F4039" i="10"/>
  <c r="G4038" i="10"/>
  <c r="F4038" i="10"/>
  <c r="G4037" i="10"/>
  <c r="F4037" i="10"/>
  <c r="G4036" i="10"/>
  <c r="F4036" i="10"/>
  <c r="G4035" i="10"/>
  <c r="F4035" i="10"/>
  <c r="G4034" i="10"/>
  <c r="F4034" i="10"/>
  <c r="G4033" i="10"/>
  <c r="F4033" i="10"/>
  <c r="G4032" i="10"/>
  <c r="F4032" i="10"/>
  <c r="G4031" i="10"/>
  <c r="F4031" i="10"/>
  <c r="G4030" i="10"/>
  <c r="F4030" i="10"/>
  <c r="G4029" i="10"/>
  <c r="F4029" i="10"/>
  <c r="G4028" i="10"/>
  <c r="F4028" i="10"/>
  <c r="G4027" i="10"/>
  <c r="F4027" i="10"/>
  <c r="G4026" i="10"/>
  <c r="F4026" i="10"/>
  <c r="G4025" i="10"/>
  <c r="F4025" i="10"/>
  <c r="G4024" i="10"/>
  <c r="F4024" i="10"/>
  <c r="G4023" i="10"/>
  <c r="F4023" i="10"/>
  <c r="G4022" i="10"/>
  <c r="F4022" i="10"/>
  <c r="G4021" i="10"/>
  <c r="F4021" i="10"/>
  <c r="G4020" i="10"/>
  <c r="F4020" i="10"/>
  <c r="G4019" i="10"/>
  <c r="F4019" i="10"/>
  <c r="G4018" i="10"/>
  <c r="F4018" i="10"/>
  <c r="G4017" i="10"/>
  <c r="F4017" i="10"/>
  <c r="G4016" i="10"/>
  <c r="F4016" i="10"/>
  <c r="G4015" i="10"/>
  <c r="F4015" i="10"/>
  <c r="G4014" i="10"/>
  <c r="F4014" i="10"/>
  <c r="G4013" i="10"/>
  <c r="F4013" i="10"/>
  <c r="G4012" i="10"/>
  <c r="F4012" i="10"/>
  <c r="G4011" i="10"/>
  <c r="F4011" i="10"/>
  <c r="G4010" i="10"/>
  <c r="F4010" i="10"/>
  <c r="G4009" i="10"/>
  <c r="F4009" i="10"/>
  <c r="G4008" i="10"/>
  <c r="F4008" i="10"/>
  <c r="G4007" i="10"/>
  <c r="F4007" i="10"/>
  <c r="G4006" i="10"/>
  <c r="F4006" i="10"/>
  <c r="G4005" i="10"/>
  <c r="F4005" i="10"/>
  <c r="G4004" i="10"/>
  <c r="F4004" i="10"/>
  <c r="G4003" i="10"/>
  <c r="F4003" i="10"/>
  <c r="G4002" i="10"/>
  <c r="F4002" i="10"/>
  <c r="G4001" i="10"/>
  <c r="F4001" i="10"/>
  <c r="G4000" i="10"/>
  <c r="F4000" i="10"/>
  <c r="G3999" i="10"/>
  <c r="F3999" i="10"/>
  <c r="G3998" i="10"/>
  <c r="F3998" i="10"/>
  <c r="G3997" i="10"/>
  <c r="F3997" i="10"/>
  <c r="G3996" i="10"/>
  <c r="F3996" i="10"/>
  <c r="G3995" i="10"/>
  <c r="F3995" i="10"/>
  <c r="G3994" i="10"/>
  <c r="F3994" i="10"/>
  <c r="G3993" i="10"/>
  <c r="F3993" i="10"/>
  <c r="G3992" i="10"/>
  <c r="F3992" i="10"/>
  <c r="G3991" i="10"/>
  <c r="F3991" i="10"/>
  <c r="G3990" i="10"/>
  <c r="F3990" i="10"/>
  <c r="G3989" i="10"/>
  <c r="F3989" i="10"/>
  <c r="G3988" i="10"/>
  <c r="F3988" i="10"/>
  <c r="G3987" i="10"/>
  <c r="F3987" i="10"/>
  <c r="G3986" i="10"/>
  <c r="F3986" i="10"/>
  <c r="G3985" i="10"/>
  <c r="F3985" i="10"/>
  <c r="G3984" i="10"/>
  <c r="F3984" i="10"/>
  <c r="G3983" i="10"/>
  <c r="F3983" i="10"/>
  <c r="G3982" i="10"/>
  <c r="F3982" i="10"/>
  <c r="G3981" i="10"/>
  <c r="F3981" i="10"/>
  <c r="G3980" i="10"/>
  <c r="F3980" i="10"/>
  <c r="G3979" i="10"/>
  <c r="F3979" i="10"/>
  <c r="G3978" i="10"/>
  <c r="F3978" i="10"/>
  <c r="G3977" i="10"/>
  <c r="F3977" i="10"/>
  <c r="G3976" i="10"/>
  <c r="F3976" i="10"/>
  <c r="G3975" i="10"/>
  <c r="F3975" i="10"/>
  <c r="G3974" i="10"/>
  <c r="F3974" i="10"/>
  <c r="G3973" i="10"/>
  <c r="F3973" i="10"/>
  <c r="G3972" i="10"/>
  <c r="F3972" i="10"/>
  <c r="G3971" i="10"/>
  <c r="F3971" i="10"/>
  <c r="G3970" i="10"/>
  <c r="F3970" i="10"/>
  <c r="G3969" i="10"/>
  <c r="F3969" i="10"/>
  <c r="G3968" i="10"/>
  <c r="F3968" i="10"/>
  <c r="G3967" i="10"/>
  <c r="F3967" i="10"/>
  <c r="G3966" i="10"/>
  <c r="F3966" i="10"/>
  <c r="G3965" i="10"/>
  <c r="F3965" i="10"/>
  <c r="G3964" i="10"/>
  <c r="F3964" i="10"/>
  <c r="G3963" i="10"/>
  <c r="F3963" i="10"/>
  <c r="G3962" i="10"/>
  <c r="F3962" i="10"/>
  <c r="G3961" i="10"/>
  <c r="F3961" i="10"/>
  <c r="G3960" i="10"/>
  <c r="F3960" i="10"/>
  <c r="G3959" i="10"/>
  <c r="F3959" i="10"/>
  <c r="G3958" i="10"/>
  <c r="F3958" i="10"/>
  <c r="G3957" i="10"/>
  <c r="F3957" i="10"/>
  <c r="G3956" i="10"/>
  <c r="F3956" i="10"/>
  <c r="G3955" i="10"/>
  <c r="F3955" i="10"/>
  <c r="G3954" i="10"/>
  <c r="F3954" i="10"/>
  <c r="G3953" i="10"/>
  <c r="F3953" i="10"/>
  <c r="G3952" i="10"/>
  <c r="F3952" i="10"/>
  <c r="G3951" i="10"/>
  <c r="F3951" i="10"/>
  <c r="G3950" i="10"/>
  <c r="F3950" i="10"/>
  <c r="G3949" i="10"/>
  <c r="F3949" i="10"/>
  <c r="G3948" i="10"/>
  <c r="F3948" i="10"/>
  <c r="G3947" i="10"/>
  <c r="F3947" i="10"/>
  <c r="G3946" i="10"/>
  <c r="F3946" i="10"/>
  <c r="G3945" i="10"/>
  <c r="F3945" i="10"/>
  <c r="G3944" i="10"/>
  <c r="F3944" i="10"/>
  <c r="G3943" i="10"/>
  <c r="F3943" i="10"/>
  <c r="G3942" i="10"/>
  <c r="F3942" i="10"/>
  <c r="G3941" i="10"/>
  <c r="F3941" i="10"/>
  <c r="G3940" i="10"/>
  <c r="F3940" i="10"/>
  <c r="G3939" i="10"/>
  <c r="F3939" i="10"/>
  <c r="G3938" i="10"/>
  <c r="F3938" i="10"/>
  <c r="G3937" i="10"/>
  <c r="F3937" i="10"/>
  <c r="G3936" i="10"/>
  <c r="F3936" i="10"/>
  <c r="G3935" i="10"/>
  <c r="F3935" i="10"/>
  <c r="G3934" i="10"/>
  <c r="F3934" i="10"/>
  <c r="G3933" i="10"/>
  <c r="F3933" i="10"/>
  <c r="G3932" i="10"/>
  <c r="F3932" i="10"/>
  <c r="G3931" i="10"/>
  <c r="F3931" i="10"/>
  <c r="G3930" i="10"/>
  <c r="F3930" i="10"/>
  <c r="G3929" i="10"/>
  <c r="F3929" i="10"/>
  <c r="G3928" i="10"/>
  <c r="F3928" i="10"/>
  <c r="G3927" i="10"/>
  <c r="F3927" i="10"/>
  <c r="G3926" i="10"/>
  <c r="F3926" i="10"/>
  <c r="G3925" i="10"/>
  <c r="F3925" i="10"/>
  <c r="G3924" i="10"/>
  <c r="F3924" i="10"/>
  <c r="G3923" i="10"/>
  <c r="F3923" i="10"/>
  <c r="G3922" i="10"/>
  <c r="F3922" i="10"/>
  <c r="G3921" i="10"/>
  <c r="F3921" i="10"/>
  <c r="G3920" i="10"/>
  <c r="F3920" i="10"/>
  <c r="G3919" i="10"/>
  <c r="F3919" i="10"/>
  <c r="G3918" i="10"/>
  <c r="F3918" i="10"/>
  <c r="G3917" i="10"/>
  <c r="F3917" i="10"/>
  <c r="G3916" i="10"/>
  <c r="F3916" i="10"/>
  <c r="G3915" i="10"/>
  <c r="F3915" i="10"/>
  <c r="G3914" i="10"/>
  <c r="F3914" i="10"/>
  <c r="G3913" i="10"/>
  <c r="F3913" i="10"/>
  <c r="G3912" i="10"/>
  <c r="F3912" i="10"/>
  <c r="G3911" i="10"/>
  <c r="F3911" i="10"/>
  <c r="G3910" i="10"/>
  <c r="F3910" i="10"/>
  <c r="G3909" i="10"/>
  <c r="F3909" i="10"/>
  <c r="G3908" i="10"/>
  <c r="F3908" i="10"/>
  <c r="G3907" i="10"/>
  <c r="F3907" i="10"/>
  <c r="G3906" i="10"/>
  <c r="F3906" i="10"/>
  <c r="G3905" i="10"/>
  <c r="F3905" i="10"/>
  <c r="G3904" i="10"/>
  <c r="F3904" i="10"/>
  <c r="G3903" i="10"/>
  <c r="F3903" i="10"/>
  <c r="G3902" i="10"/>
  <c r="F3902" i="10"/>
  <c r="G3901" i="10"/>
  <c r="F3901" i="10"/>
  <c r="G3900" i="10"/>
  <c r="F3900" i="10"/>
  <c r="G3899" i="10"/>
  <c r="F3899" i="10"/>
  <c r="G3898" i="10"/>
  <c r="F3898" i="10"/>
  <c r="G3897" i="10"/>
  <c r="F3897" i="10"/>
  <c r="G3896" i="10"/>
  <c r="F3896" i="10"/>
  <c r="G3895" i="10"/>
  <c r="F3895" i="10"/>
  <c r="G3894" i="10"/>
  <c r="F3894" i="10"/>
  <c r="G3893" i="10"/>
  <c r="F3893" i="10"/>
  <c r="G3892" i="10"/>
  <c r="F3892" i="10"/>
  <c r="G3891" i="10"/>
  <c r="F3891" i="10"/>
  <c r="G3890" i="10"/>
  <c r="F3890" i="10"/>
  <c r="G3889" i="10"/>
  <c r="F3889" i="10"/>
  <c r="G3888" i="10"/>
  <c r="F3888" i="10"/>
  <c r="G3887" i="10"/>
  <c r="F3887" i="10"/>
  <c r="G3886" i="10"/>
  <c r="F3886" i="10"/>
  <c r="G3885" i="10"/>
  <c r="F3885" i="10"/>
  <c r="G3884" i="10"/>
  <c r="F3884" i="10"/>
  <c r="G3883" i="10"/>
  <c r="F3883" i="10"/>
  <c r="G3882" i="10"/>
  <c r="F3882" i="10"/>
  <c r="G3881" i="10"/>
  <c r="F3881" i="10"/>
  <c r="G3880" i="10"/>
  <c r="F3880" i="10"/>
  <c r="G3879" i="10"/>
  <c r="F3879" i="10"/>
  <c r="G3878" i="10"/>
  <c r="F3878" i="10"/>
  <c r="G3877" i="10"/>
  <c r="F3877" i="10"/>
  <c r="G3876" i="10"/>
  <c r="F3876" i="10"/>
  <c r="G3875" i="10"/>
  <c r="F3875" i="10"/>
  <c r="G3874" i="10"/>
  <c r="F3874" i="10"/>
  <c r="G3873" i="10"/>
  <c r="F3873" i="10"/>
  <c r="G3872" i="10"/>
  <c r="F3872" i="10"/>
  <c r="G3871" i="10"/>
  <c r="F3871" i="10"/>
  <c r="G3870" i="10"/>
  <c r="F3870" i="10"/>
  <c r="G3869" i="10"/>
  <c r="F3869" i="10"/>
  <c r="G3868" i="10"/>
  <c r="F3868" i="10"/>
  <c r="G3867" i="10"/>
  <c r="F3867" i="10"/>
  <c r="G3866" i="10"/>
  <c r="F3866" i="10"/>
  <c r="G3865" i="10"/>
  <c r="F3865" i="10"/>
  <c r="G3864" i="10"/>
  <c r="F3864" i="10"/>
  <c r="G3863" i="10"/>
  <c r="F3863" i="10"/>
  <c r="G3862" i="10"/>
  <c r="F3862" i="10"/>
  <c r="G3861" i="10"/>
  <c r="F3861" i="10"/>
  <c r="G3860" i="10"/>
  <c r="F3860" i="10"/>
  <c r="G3859" i="10"/>
  <c r="F3859" i="10"/>
  <c r="G3858" i="10"/>
  <c r="F3858" i="10"/>
  <c r="G3857" i="10"/>
  <c r="F3857" i="10"/>
  <c r="G3856" i="10"/>
  <c r="F3856" i="10"/>
  <c r="G3855" i="10"/>
  <c r="F3855" i="10"/>
  <c r="G3854" i="10"/>
  <c r="F3854" i="10"/>
  <c r="G3853" i="10"/>
  <c r="F3853" i="10"/>
  <c r="G3852" i="10"/>
  <c r="F3852" i="10"/>
  <c r="G3851" i="10"/>
  <c r="F3851" i="10"/>
  <c r="G3850" i="10"/>
  <c r="F3850" i="10"/>
  <c r="G3849" i="10"/>
  <c r="F3849" i="10"/>
  <c r="G3848" i="10"/>
  <c r="F3848" i="10"/>
  <c r="G3847" i="10"/>
  <c r="F3847" i="10"/>
  <c r="G3846" i="10"/>
  <c r="F3846" i="10"/>
  <c r="G3845" i="10"/>
  <c r="F3845" i="10"/>
  <c r="G3844" i="10"/>
  <c r="F3844" i="10"/>
  <c r="G3843" i="10"/>
  <c r="F3843" i="10"/>
  <c r="G3842" i="10"/>
  <c r="F3842" i="10"/>
  <c r="G3841" i="10"/>
  <c r="F3841" i="10"/>
  <c r="G3840" i="10"/>
  <c r="F3840" i="10"/>
  <c r="G3839" i="10"/>
  <c r="F3839" i="10"/>
  <c r="G3838" i="10"/>
  <c r="F3838" i="10"/>
  <c r="G3837" i="10"/>
  <c r="F3837" i="10"/>
  <c r="G3836" i="10"/>
  <c r="F3836" i="10"/>
  <c r="G3835" i="10"/>
  <c r="F3835" i="10"/>
  <c r="G3834" i="10"/>
  <c r="F3834" i="10"/>
  <c r="G3833" i="10"/>
  <c r="F3833" i="10"/>
  <c r="G3832" i="10"/>
  <c r="F3832" i="10"/>
  <c r="G3831" i="10"/>
  <c r="F3831" i="10"/>
  <c r="G3830" i="10"/>
  <c r="F3830" i="10"/>
  <c r="G3829" i="10"/>
  <c r="F3829" i="10"/>
  <c r="G3828" i="10"/>
  <c r="F3828" i="10"/>
  <c r="G3827" i="10"/>
  <c r="F3827" i="10"/>
  <c r="G3826" i="10"/>
  <c r="F3826" i="10"/>
  <c r="G3825" i="10"/>
  <c r="F3825" i="10"/>
  <c r="G3824" i="10"/>
  <c r="F3824" i="10"/>
  <c r="G3823" i="10"/>
  <c r="F3823" i="10"/>
  <c r="G3822" i="10"/>
  <c r="F3822" i="10"/>
  <c r="G3821" i="10"/>
  <c r="F3821" i="10"/>
  <c r="G3820" i="10"/>
  <c r="F3820" i="10"/>
  <c r="G3819" i="10"/>
  <c r="F3819" i="10"/>
  <c r="G3818" i="10"/>
  <c r="F3818" i="10"/>
  <c r="G3817" i="10"/>
  <c r="F3817" i="10"/>
  <c r="G3816" i="10"/>
  <c r="F3816" i="10"/>
  <c r="G3815" i="10"/>
  <c r="F3815" i="10"/>
  <c r="G3814" i="10"/>
  <c r="F3814" i="10"/>
  <c r="G3813" i="10"/>
  <c r="F3813" i="10"/>
  <c r="G3812" i="10"/>
  <c r="F3812" i="10"/>
  <c r="G3811" i="10"/>
  <c r="F3811" i="10"/>
  <c r="G3810" i="10"/>
  <c r="F3810" i="10"/>
  <c r="G3809" i="10"/>
  <c r="F3809" i="10"/>
  <c r="G3808" i="10"/>
  <c r="F3808" i="10"/>
  <c r="G3807" i="10"/>
  <c r="F3807" i="10"/>
  <c r="G3806" i="10"/>
  <c r="F3806" i="10"/>
  <c r="G3805" i="10"/>
  <c r="F3805" i="10"/>
  <c r="G3804" i="10"/>
  <c r="F3804" i="10"/>
  <c r="G3803" i="10"/>
  <c r="F3803" i="10"/>
  <c r="G3802" i="10"/>
  <c r="F3802" i="10"/>
  <c r="G3801" i="10"/>
  <c r="F3801" i="10"/>
  <c r="G3800" i="10"/>
  <c r="F3800" i="10"/>
  <c r="G3799" i="10"/>
  <c r="F3799" i="10"/>
  <c r="G3798" i="10"/>
  <c r="F3798" i="10"/>
  <c r="G3797" i="10"/>
  <c r="F3797" i="10"/>
  <c r="G3796" i="10"/>
  <c r="F3796" i="10"/>
  <c r="G3795" i="10"/>
  <c r="F3795" i="10"/>
  <c r="G3794" i="10"/>
  <c r="F3794" i="10"/>
  <c r="G3793" i="10"/>
  <c r="F3793" i="10"/>
  <c r="G3792" i="10"/>
  <c r="F3792" i="10"/>
  <c r="G3791" i="10"/>
  <c r="F3791" i="10"/>
  <c r="G3790" i="10"/>
  <c r="F3790" i="10"/>
  <c r="G3789" i="10"/>
  <c r="F3789" i="10"/>
  <c r="G3788" i="10"/>
  <c r="F3788" i="10"/>
  <c r="G3787" i="10"/>
  <c r="F3787" i="10"/>
  <c r="G3786" i="10"/>
  <c r="F3786" i="10"/>
  <c r="G3785" i="10"/>
  <c r="F3785" i="10"/>
  <c r="G3784" i="10"/>
  <c r="F3784" i="10"/>
  <c r="G3783" i="10"/>
  <c r="F3783" i="10"/>
  <c r="G3782" i="10"/>
  <c r="F3782" i="10"/>
  <c r="G3781" i="10"/>
  <c r="F3781" i="10"/>
  <c r="G3780" i="10"/>
  <c r="F3780" i="10"/>
  <c r="G3779" i="10"/>
  <c r="F3779" i="10"/>
  <c r="G3778" i="10"/>
  <c r="F3778" i="10"/>
  <c r="G3777" i="10"/>
  <c r="F3777" i="10"/>
  <c r="G3776" i="10"/>
  <c r="F3776" i="10"/>
  <c r="G3775" i="10"/>
  <c r="F3775" i="10"/>
  <c r="G3774" i="10"/>
  <c r="F3774" i="10"/>
  <c r="G3773" i="10"/>
  <c r="F3773" i="10"/>
  <c r="G3772" i="10"/>
  <c r="F3772" i="10"/>
  <c r="G3771" i="10"/>
  <c r="F3771" i="10"/>
  <c r="G3770" i="10"/>
  <c r="F3770" i="10"/>
  <c r="G3769" i="10"/>
  <c r="F3769" i="10"/>
  <c r="G3768" i="10"/>
  <c r="F3768" i="10"/>
  <c r="G3767" i="10"/>
  <c r="F3767" i="10"/>
  <c r="G3766" i="10"/>
  <c r="F3766" i="10"/>
  <c r="G3765" i="10"/>
  <c r="F3765" i="10"/>
  <c r="G3764" i="10"/>
  <c r="F3764" i="10"/>
  <c r="G3763" i="10"/>
  <c r="F3763" i="10"/>
  <c r="G3762" i="10"/>
  <c r="F3762" i="10"/>
  <c r="G3761" i="10"/>
  <c r="F3761" i="10"/>
  <c r="G3760" i="10"/>
  <c r="F3760" i="10"/>
  <c r="G3759" i="10"/>
  <c r="F3759" i="10"/>
  <c r="G3758" i="10"/>
  <c r="F3758" i="10"/>
  <c r="G3757" i="10"/>
  <c r="F3757" i="10"/>
  <c r="G3756" i="10"/>
  <c r="F3756" i="10"/>
  <c r="G3755" i="10"/>
  <c r="F3755" i="10"/>
  <c r="G3754" i="10"/>
  <c r="F3754" i="10"/>
  <c r="G3753" i="10"/>
  <c r="F3753" i="10"/>
  <c r="G3752" i="10"/>
  <c r="F3752" i="10"/>
  <c r="G3751" i="10"/>
  <c r="F3751" i="10"/>
  <c r="G3750" i="10"/>
  <c r="F3750" i="10"/>
  <c r="G3749" i="10"/>
  <c r="F3749" i="10"/>
  <c r="G3748" i="10"/>
  <c r="F3748" i="10"/>
  <c r="G3747" i="10"/>
  <c r="F3747" i="10"/>
  <c r="G3746" i="10"/>
  <c r="F3746" i="10"/>
  <c r="G3745" i="10"/>
  <c r="F3745" i="10"/>
  <c r="G3744" i="10"/>
  <c r="F3744" i="10"/>
  <c r="G3743" i="10"/>
  <c r="F3743" i="10"/>
  <c r="G3742" i="10"/>
  <c r="F3742" i="10"/>
  <c r="G3741" i="10"/>
  <c r="F3741" i="10"/>
  <c r="G3740" i="10"/>
  <c r="F3740" i="10"/>
  <c r="G3739" i="10"/>
  <c r="F3739" i="10"/>
  <c r="G3738" i="10"/>
  <c r="F3738" i="10"/>
  <c r="G3737" i="10"/>
  <c r="F3737" i="10"/>
  <c r="G3736" i="10"/>
  <c r="F3736" i="10"/>
  <c r="G3735" i="10"/>
  <c r="F3735" i="10"/>
  <c r="G3734" i="10"/>
  <c r="F3734" i="10"/>
  <c r="G3733" i="10"/>
  <c r="F3733" i="10"/>
  <c r="G3732" i="10"/>
  <c r="F3732" i="10"/>
  <c r="G3731" i="10"/>
  <c r="F3731" i="10"/>
  <c r="G3730" i="10"/>
  <c r="F3730" i="10"/>
  <c r="G3729" i="10"/>
  <c r="F3729" i="10"/>
  <c r="G3728" i="10"/>
  <c r="F3728" i="10"/>
  <c r="G3727" i="10"/>
  <c r="F3727" i="10"/>
  <c r="G3726" i="10"/>
  <c r="F3726" i="10"/>
  <c r="G3725" i="10"/>
  <c r="F3725" i="10"/>
  <c r="G3724" i="10"/>
  <c r="F3724" i="10"/>
  <c r="G3723" i="10"/>
  <c r="F3723" i="10"/>
  <c r="G3722" i="10"/>
  <c r="F3722" i="10"/>
  <c r="G3721" i="10"/>
  <c r="F3721" i="10"/>
  <c r="G3720" i="10"/>
  <c r="F3720" i="10"/>
  <c r="G3719" i="10"/>
  <c r="F3719" i="10"/>
  <c r="G3718" i="10"/>
  <c r="F3718" i="10"/>
  <c r="G3717" i="10"/>
  <c r="F3717" i="10"/>
  <c r="G3716" i="10"/>
  <c r="F3716" i="10"/>
  <c r="G3715" i="10"/>
  <c r="F3715" i="10"/>
  <c r="G3714" i="10"/>
  <c r="F3714" i="10"/>
  <c r="G3713" i="10"/>
  <c r="F3713" i="10"/>
  <c r="G3712" i="10"/>
  <c r="F3712" i="10"/>
  <c r="G3711" i="10"/>
  <c r="F3711" i="10"/>
  <c r="G3710" i="10"/>
  <c r="F3710" i="10"/>
  <c r="G3709" i="10"/>
  <c r="F3709" i="10"/>
  <c r="G3708" i="10"/>
  <c r="F3708" i="10"/>
  <c r="G3707" i="10"/>
  <c r="F3707" i="10"/>
  <c r="G3706" i="10"/>
  <c r="F3706" i="10"/>
  <c r="G3705" i="10"/>
  <c r="F3705" i="10"/>
  <c r="G3704" i="10"/>
  <c r="F3704" i="10"/>
  <c r="G3703" i="10"/>
  <c r="F3703" i="10"/>
  <c r="G3702" i="10"/>
  <c r="F3702" i="10"/>
  <c r="G3701" i="10"/>
  <c r="F3701" i="10"/>
  <c r="G3700" i="10"/>
  <c r="F3700" i="10"/>
  <c r="G3699" i="10"/>
  <c r="F3699" i="10"/>
  <c r="G3698" i="10"/>
  <c r="F3698" i="10"/>
  <c r="G3697" i="10"/>
  <c r="F3697" i="10"/>
  <c r="G3696" i="10"/>
  <c r="F3696" i="10"/>
  <c r="G3695" i="10"/>
  <c r="F3695" i="10"/>
  <c r="G3694" i="10"/>
  <c r="F3694" i="10"/>
  <c r="G3693" i="10"/>
  <c r="F3693" i="10"/>
  <c r="G3692" i="10"/>
  <c r="F3692" i="10"/>
  <c r="G3691" i="10"/>
  <c r="F3691" i="10"/>
  <c r="G3690" i="10"/>
  <c r="F3690" i="10"/>
  <c r="G3689" i="10"/>
  <c r="F3689" i="10"/>
  <c r="G3688" i="10"/>
  <c r="F3688" i="10"/>
  <c r="G3687" i="10"/>
  <c r="F3687" i="10"/>
  <c r="G3686" i="10"/>
  <c r="F3686" i="10"/>
  <c r="G3685" i="10"/>
  <c r="F3685" i="10"/>
  <c r="G3684" i="10"/>
  <c r="F3684" i="10"/>
  <c r="G3683" i="10"/>
  <c r="F3683" i="10"/>
  <c r="G3682" i="10"/>
  <c r="F3682" i="10"/>
  <c r="G3681" i="10"/>
  <c r="F3681" i="10"/>
  <c r="G3680" i="10"/>
  <c r="F3680" i="10"/>
  <c r="G3679" i="10"/>
  <c r="F3679" i="10"/>
  <c r="G3678" i="10"/>
  <c r="F3678" i="10"/>
  <c r="G3677" i="10"/>
  <c r="F3677" i="10"/>
  <c r="G3676" i="10"/>
  <c r="F3676" i="10"/>
  <c r="G3675" i="10"/>
  <c r="F3675" i="10"/>
  <c r="G3674" i="10"/>
  <c r="F3674" i="10"/>
  <c r="G3673" i="10"/>
  <c r="F3673" i="10"/>
  <c r="G3672" i="10"/>
  <c r="F3672" i="10"/>
  <c r="G3671" i="10"/>
  <c r="F3671" i="10"/>
  <c r="G3670" i="10"/>
  <c r="F3670" i="10"/>
  <c r="G3669" i="10"/>
  <c r="F3669" i="10"/>
  <c r="G3668" i="10"/>
  <c r="F3668" i="10"/>
  <c r="G3667" i="10"/>
  <c r="F3667" i="10"/>
  <c r="G3666" i="10"/>
  <c r="F3666" i="10"/>
  <c r="G3665" i="10"/>
  <c r="F3665" i="10"/>
  <c r="G3664" i="10"/>
  <c r="F3664" i="10"/>
  <c r="G3663" i="10"/>
  <c r="F3663" i="10"/>
  <c r="G3662" i="10"/>
  <c r="F3662" i="10"/>
  <c r="G3661" i="10"/>
  <c r="F3661" i="10"/>
  <c r="G3660" i="10"/>
  <c r="F3660" i="10"/>
  <c r="G3659" i="10"/>
  <c r="F3659" i="10"/>
  <c r="G3658" i="10"/>
  <c r="F3658" i="10"/>
  <c r="G3657" i="10"/>
  <c r="F3657" i="10"/>
  <c r="G3656" i="10"/>
  <c r="F3656" i="10"/>
  <c r="G3655" i="10"/>
  <c r="F3655" i="10"/>
  <c r="G3654" i="10"/>
  <c r="F3654" i="10"/>
  <c r="G3653" i="10"/>
  <c r="F3653" i="10"/>
  <c r="G3652" i="10"/>
  <c r="F3652" i="10"/>
  <c r="G3651" i="10"/>
  <c r="F3651" i="10"/>
  <c r="G3650" i="10"/>
  <c r="F3650" i="10"/>
  <c r="G3649" i="10"/>
  <c r="F3649" i="10"/>
  <c r="G3648" i="10"/>
  <c r="F3648" i="10"/>
  <c r="G3647" i="10"/>
  <c r="F3647" i="10"/>
  <c r="G3646" i="10"/>
  <c r="F3646" i="10"/>
  <c r="G3645" i="10"/>
  <c r="F3645" i="10"/>
  <c r="G3644" i="10"/>
  <c r="F3644" i="10"/>
  <c r="G3643" i="10"/>
  <c r="F3643" i="10"/>
  <c r="G3642" i="10"/>
  <c r="F3642" i="10"/>
  <c r="G3641" i="10"/>
  <c r="F3641" i="10"/>
  <c r="G3640" i="10"/>
  <c r="F3640" i="10"/>
  <c r="G3639" i="10"/>
  <c r="F3639" i="10"/>
  <c r="G3638" i="10"/>
  <c r="F3638" i="10"/>
  <c r="G3637" i="10"/>
  <c r="F3637" i="10"/>
  <c r="G3636" i="10"/>
  <c r="F3636" i="10"/>
  <c r="G3635" i="10"/>
  <c r="F3635" i="10"/>
  <c r="G3634" i="10"/>
  <c r="F3634" i="10"/>
  <c r="G3633" i="10"/>
  <c r="F3633" i="10"/>
  <c r="G3632" i="10"/>
  <c r="F3632" i="10"/>
  <c r="G3631" i="10"/>
  <c r="F3631" i="10"/>
  <c r="G3630" i="10"/>
  <c r="F3630" i="10"/>
  <c r="G3629" i="10"/>
  <c r="F3629" i="10"/>
  <c r="G3628" i="10"/>
  <c r="F3628" i="10"/>
  <c r="G3627" i="10"/>
  <c r="F3627" i="10"/>
  <c r="G3626" i="10"/>
  <c r="F3626" i="10"/>
  <c r="G3625" i="10"/>
  <c r="F3625" i="10"/>
  <c r="G3624" i="10"/>
  <c r="F3624" i="10"/>
  <c r="G3623" i="10"/>
  <c r="F3623" i="10"/>
  <c r="G3622" i="10"/>
  <c r="F3622" i="10"/>
  <c r="G3621" i="10"/>
  <c r="F3621" i="10"/>
  <c r="G3620" i="10"/>
  <c r="F3620" i="10"/>
  <c r="G3619" i="10"/>
  <c r="F3619" i="10"/>
  <c r="G3618" i="10"/>
  <c r="F3618" i="10"/>
  <c r="G3617" i="10"/>
  <c r="F3617" i="10"/>
  <c r="G3616" i="10"/>
  <c r="F3616" i="10"/>
  <c r="G3615" i="10"/>
  <c r="F3615" i="10"/>
  <c r="G3614" i="10"/>
  <c r="F3614" i="10"/>
  <c r="G3613" i="10"/>
  <c r="F3613" i="10"/>
  <c r="G3612" i="10"/>
  <c r="F3612" i="10"/>
  <c r="G3611" i="10"/>
  <c r="F3611" i="10"/>
  <c r="G3610" i="10"/>
  <c r="F3610" i="10"/>
  <c r="G3609" i="10"/>
  <c r="F3609" i="10"/>
  <c r="G3608" i="10"/>
  <c r="F3608" i="10"/>
  <c r="G3607" i="10"/>
  <c r="F3607" i="10"/>
  <c r="G3606" i="10"/>
  <c r="F3606" i="10"/>
  <c r="G3605" i="10"/>
  <c r="F3605" i="10"/>
  <c r="G3604" i="10"/>
  <c r="F3604" i="10"/>
  <c r="G3603" i="10"/>
  <c r="F3603" i="10"/>
  <c r="G3602" i="10"/>
  <c r="F3602" i="10"/>
  <c r="G3601" i="10"/>
  <c r="F3601" i="10"/>
  <c r="G3600" i="10"/>
  <c r="F3600" i="10"/>
  <c r="G3599" i="10"/>
  <c r="F3599" i="10"/>
  <c r="G3598" i="10"/>
  <c r="F3598" i="10"/>
  <c r="G3597" i="10"/>
  <c r="F3597" i="10"/>
  <c r="G3596" i="10"/>
  <c r="F3596" i="10"/>
  <c r="G3595" i="10"/>
  <c r="F3595" i="10"/>
  <c r="G3594" i="10"/>
  <c r="F3594" i="10"/>
  <c r="G3593" i="10"/>
  <c r="F3593" i="10"/>
  <c r="G3592" i="10"/>
  <c r="F3592" i="10"/>
  <c r="G3591" i="10"/>
  <c r="F3591" i="10"/>
  <c r="G3590" i="10"/>
  <c r="F3590" i="10"/>
  <c r="G3589" i="10"/>
  <c r="F3589" i="10"/>
  <c r="G3588" i="10"/>
  <c r="F3588" i="10"/>
  <c r="G3587" i="10"/>
  <c r="F3587" i="10"/>
  <c r="G3586" i="10"/>
  <c r="F3586" i="10"/>
  <c r="G3585" i="10"/>
  <c r="F3585" i="10"/>
  <c r="G3584" i="10"/>
  <c r="F3584" i="10"/>
  <c r="G3583" i="10"/>
  <c r="F3583" i="10"/>
  <c r="G3582" i="10"/>
  <c r="F3582" i="10"/>
  <c r="G3581" i="10"/>
  <c r="F3581" i="10"/>
  <c r="G3580" i="10"/>
  <c r="F3580" i="10"/>
  <c r="G3579" i="10"/>
  <c r="F3579" i="10"/>
  <c r="G3578" i="10"/>
  <c r="F3578" i="10"/>
  <c r="G3577" i="10"/>
  <c r="F3577" i="10"/>
  <c r="G3576" i="10"/>
  <c r="F3576" i="10"/>
  <c r="G3575" i="10"/>
  <c r="F3575" i="10"/>
  <c r="G3574" i="10"/>
  <c r="F3574" i="10"/>
  <c r="G3573" i="10"/>
  <c r="F3573" i="10"/>
  <c r="G3572" i="10"/>
  <c r="F3572" i="10"/>
  <c r="G3571" i="10"/>
  <c r="F3571" i="10"/>
  <c r="G3570" i="10"/>
  <c r="F3570" i="10"/>
  <c r="G3569" i="10"/>
  <c r="F3569" i="10"/>
  <c r="G3568" i="10"/>
  <c r="F3568" i="10"/>
  <c r="G3567" i="10"/>
  <c r="F3567" i="10"/>
  <c r="G3566" i="10"/>
  <c r="F3566" i="10"/>
  <c r="G3565" i="10"/>
  <c r="F3565" i="10"/>
  <c r="G3564" i="10"/>
  <c r="F3564" i="10"/>
  <c r="G3563" i="10"/>
  <c r="F3563" i="10"/>
  <c r="G3562" i="10"/>
  <c r="F3562" i="10"/>
  <c r="G3561" i="10"/>
  <c r="F3561" i="10"/>
  <c r="G3560" i="10"/>
  <c r="F3560" i="10"/>
  <c r="G3559" i="10"/>
  <c r="F3559" i="10"/>
  <c r="G3558" i="10"/>
  <c r="F3558" i="10"/>
  <c r="G3557" i="10"/>
  <c r="F3557" i="10"/>
  <c r="G3556" i="10"/>
  <c r="F3556" i="10"/>
  <c r="G3555" i="10"/>
  <c r="F3555" i="10"/>
  <c r="G3554" i="10"/>
  <c r="F3554" i="10"/>
  <c r="G3553" i="10"/>
  <c r="F3553" i="10"/>
  <c r="G3552" i="10"/>
  <c r="F3552" i="10"/>
  <c r="G3551" i="10"/>
  <c r="F3551" i="10"/>
  <c r="G3550" i="10"/>
  <c r="F3550" i="10"/>
  <c r="G3549" i="10"/>
  <c r="F3549" i="10"/>
  <c r="G3548" i="10"/>
  <c r="F3548" i="10"/>
  <c r="G3547" i="10"/>
  <c r="F3547" i="10"/>
  <c r="G3546" i="10"/>
  <c r="F3546" i="10"/>
  <c r="G3545" i="10"/>
  <c r="F3545" i="10"/>
  <c r="G3544" i="10"/>
  <c r="F3544" i="10"/>
  <c r="G3543" i="10"/>
  <c r="F3543" i="10"/>
  <c r="G3542" i="10"/>
  <c r="F3542" i="10"/>
  <c r="G3541" i="10"/>
  <c r="F3541" i="10"/>
  <c r="G3540" i="10"/>
  <c r="F3540" i="10"/>
  <c r="G3539" i="10"/>
  <c r="F3539" i="10"/>
  <c r="G3538" i="10"/>
  <c r="F3538" i="10"/>
  <c r="G3537" i="10"/>
  <c r="F3537" i="10"/>
  <c r="G3536" i="10"/>
  <c r="F3536" i="10"/>
  <c r="G3535" i="10"/>
  <c r="F3535" i="10"/>
  <c r="G3534" i="10"/>
  <c r="F3534" i="10"/>
  <c r="G3533" i="10"/>
  <c r="F3533" i="10"/>
  <c r="G3532" i="10"/>
  <c r="F3532" i="10"/>
  <c r="G3531" i="10"/>
  <c r="F3531" i="10"/>
  <c r="G3530" i="10"/>
  <c r="F3530" i="10"/>
  <c r="G3529" i="10"/>
  <c r="F3529" i="10"/>
  <c r="G3528" i="10"/>
  <c r="F3528" i="10"/>
  <c r="G3527" i="10"/>
  <c r="F3527" i="10"/>
  <c r="G3526" i="10"/>
  <c r="F3526" i="10"/>
  <c r="G3525" i="10"/>
  <c r="F3525" i="10"/>
  <c r="G3524" i="10"/>
  <c r="F3524" i="10"/>
  <c r="G3523" i="10"/>
  <c r="F3523" i="10"/>
  <c r="G3522" i="10"/>
  <c r="F3522" i="10"/>
  <c r="G3521" i="10"/>
  <c r="F3521" i="10"/>
  <c r="G3520" i="10"/>
  <c r="F3520" i="10"/>
  <c r="G3519" i="10"/>
  <c r="F3519" i="10"/>
  <c r="G3518" i="10"/>
  <c r="F3518" i="10"/>
  <c r="G3517" i="10"/>
  <c r="F3517" i="10"/>
  <c r="G3516" i="10"/>
  <c r="F3516" i="10"/>
  <c r="G3515" i="10"/>
  <c r="F3515" i="10"/>
  <c r="G3514" i="10"/>
  <c r="F3514" i="10"/>
  <c r="G3513" i="10"/>
  <c r="F3513" i="10"/>
  <c r="G3512" i="10"/>
  <c r="F3512" i="10"/>
  <c r="G3511" i="10"/>
  <c r="F3511" i="10"/>
  <c r="G3510" i="10"/>
  <c r="F3510" i="10"/>
  <c r="G3509" i="10"/>
  <c r="F3509" i="10"/>
  <c r="G3508" i="10"/>
  <c r="F3508" i="10"/>
  <c r="G3507" i="10"/>
  <c r="F3507" i="10"/>
  <c r="G3506" i="10"/>
  <c r="F3506" i="10"/>
  <c r="G3505" i="10"/>
  <c r="F3505" i="10"/>
  <c r="G3504" i="10"/>
  <c r="F3504" i="10"/>
  <c r="G3503" i="10"/>
  <c r="F3503" i="10"/>
  <c r="G3502" i="10"/>
  <c r="F3502" i="10"/>
  <c r="G3501" i="10"/>
  <c r="F3501" i="10"/>
  <c r="G3500" i="10"/>
  <c r="F3500" i="10"/>
  <c r="G3499" i="10"/>
  <c r="F3499" i="10"/>
  <c r="G3498" i="10"/>
  <c r="F3498" i="10"/>
  <c r="G3497" i="10"/>
  <c r="F3497" i="10"/>
  <c r="G3496" i="10"/>
  <c r="F3496" i="10"/>
  <c r="G3495" i="10"/>
  <c r="F3495" i="10"/>
  <c r="G3494" i="10"/>
  <c r="F3494" i="10"/>
  <c r="G3493" i="10"/>
  <c r="F3493" i="10"/>
  <c r="G3492" i="10"/>
  <c r="F3492" i="10"/>
  <c r="G3491" i="10"/>
  <c r="F3491" i="10"/>
  <c r="G3490" i="10"/>
  <c r="F3490" i="10"/>
  <c r="G3489" i="10"/>
  <c r="F3489" i="10"/>
  <c r="G3488" i="10"/>
  <c r="F3488" i="10"/>
  <c r="G3487" i="10"/>
  <c r="F3487" i="10"/>
  <c r="G3486" i="10"/>
  <c r="F3486" i="10"/>
  <c r="G3485" i="10"/>
  <c r="F3485" i="10"/>
  <c r="G3484" i="10"/>
  <c r="F3484" i="10"/>
  <c r="G3483" i="10"/>
  <c r="F3483" i="10"/>
  <c r="G3482" i="10"/>
  <c r="F3482" i="10"/>
  <c r="G3481" i="10"/>
  <c r="F3481" i="10"/>
  <c r="G3480" i="10"/>
  <c r="F3480" i="10"/>
  <c r="G3479" i="10"/>
  <c r="F3479" i="10"/>
  <c r="G3478" i="10"/>
  <c r="F3478" i="10"/>
  <c r="G3477" i="10"/>
  <c r="F3477" i="10"/>
  <c r="G3476" i="10"/>
  <c r="F3476" i="10"/>
  <c r="G3475" i="10"/>
  <c r="F3475" i="10"/>
  <c r="G3474" i="10"/>
  <c r="F3474" i="10"/>
  <c r="G3473" i="10"/>
  <c r="F3473" i="10"/>
  <c r="G3472" i="10"/>
  <c r="F3472" i="10"/>
  <c r="G3471" i="10"/>
  <c r="F3471" i="10"/>
  <c r="G3470" i="10"/>
  <c r="F3470" i="10"/>
  <c r="G3469" i="10"/>
  <c r="F3469" i="10"/>
  <c r="G3468" i="10"/>
  <c r="F3468" i="10"/>
  <c r="G3467" i="10"/>
  <c r="F3467" i="10"/>
  <c r="G3466" i="10"/>
  <c r="F3466" i="10"/>
  <c r="G3465" i="10"/>
  <c r="F3465" i="10"/>
  <c r="G3464" i="10"/>
  <c r="F3464" i="10"/>
  <c r="G3463" i="10"/>
  <c r="F3463" i="10"/>
  <c r="G3462" i="10"/>
  <c r="F3462" i="10"/>
  <c r="G3461" i="10"/>
  <c r="F3461" i="10"/>
  <c r="G3460" i="10"/>
  <c r="F3460" i="10"/>
  <c r="G3459" i="10"/>
  <c r="F3459" i="10"/>
  <c r="G3458" i="10"/>
  <c r="F3458" i="10"/>
  <c r="G3457" i="10"/>
  <c r="F3457" i="10"/>
  <c r="G3456" i="10"/>
  <c r="F3456" i="10"/>
  <c r="G3455" i="10"/>
  <c r="F3455" i="10"/>
  <c r="G3454" i="10"/>
  <c r="F3454" i="10"/>
  <c r="G3453" i="10"/>
  <c r="F3453" i="10"/>
  <c r="G3452" i="10"/>
  <c r="F3452" i="10"/>
  <c r="G3451" i="10"/>
  <c r="F3451" i="10"/>
  <c r="G3450" i="10"/>
  <c r="F3450" i="10"/>
  <c r="G3449" i="10"/>
  <c r="F3449" i="10"/>
  <c r="G3448" i="10"/>
  <c r="F3448" i="10"/>
  <c r="G3447" i="10"/>
  <c r="F3447" i="10"/>
  <c r="G3446" i="10"/>
  <c r="F3446" i="10"/>
  <c r="G3445" i="10"/>
  <c r="F3445" i="10"/>
  <c r="G3444" i="10"/>
  <c r="F3444" i="10"/>
  <c r="G3443" i="10"/>
  <c r="F3443" i="10"/>
  <c r="G3442" i="10"/>
  <c r="F3442" i="10"/>
  <c r="G3441" i="10"/>
  <c r="F3441" i="10"/>
  <c r="G3440" i="10"/>
  <c r="F3440" i="10"/>
  <c r="G3439" i="10"/>
  <c r="F3439" i="10"/>
  <c r="G3438" i="10"/>
  <c r="F3438" i="10"/>
  <c r="G3437" i="10"/>
  <c r="F3437" i="10"/>
  <c r="G3436" i="10"/>
  <c r="F3436" i="10"/>
  <c r="G3435" i="10"/>
  <c r="F3435" i="10"/>
  <c r="G3434" i="10"/>
  <c r="F3434" i="10"/>
  <c r="G3433" i="10"/>
  <c r="F3433" i="10"/>
  <c r="G3432" i="10"/>
  <c r="F3432" i="10"/>
  <c r="G3431" i="10"/>
  <c r="F3431" i="10"/>
  <c r="G3430" i="10"/>
  <c r="F3430" i="10"/>
  <c r="G3429" i="10"/>
  <c r="F3429" i="10"/>
  <c r="G3428" i="10"/>
  <c r="F3428" i="10"/>
  <c r="G3427" i="10"/>
  <c r="F3427" i="10"/>
  <c r="G3426" i="10"/>
  <c r="F3426" i="10"/>
  <c r="G3425" i="10"/>
  <c r="F3425" i="10"/>
  <c r="G3424" i="10"/>
  <c r="F3424" i="10"/>
  <c r="G3423" i="10"/>
  <c r="F3423" i="10"/>
  <c r="G3422" i="10"/>
  <c r="F3422" i="10"/>
  <c r="G3421" i="10"/>
  <c r="F3421" i="10"/>
  <c r="G3420" i="10"/>
  <c r="F3420" i="10"/>
  <c r="G3419" i="10"/>
  <c r="F3419" i="10"/>
  <c r="G3418" i="10"/>
  <c r="F3418" i="10"/>
  <c r="G3417" i="10"/>
  <c r="F3417" i="10"/>
  <c r="G3416" i="10"/>
  <c r="F3416" i="10"/>
  <c r="G3415" i="10"/>
  <c r="F3415" i="10"/>
  <c r="G3414" i="10"/>
  <c r="F3414" i="10"/>
  <c r="G3413" i="10"/>
  <c r="F3413" i="10"/>
  <c r="G3412" i="10"/>
  <c r="F3412" i="10"/>
  <c r="G3411" i="10"/>
  <c r="F3411" i="10"/>
  <c r="G3410" i="10"/>
  <c r="F3410" i="10"/>
  <c r="G3409" i="10"/>
  <c r="F3409" i="10"/>
  <c r="G3408" i="10"/>
  <c r="F3408" i="10"/>
  <c r="G3407" i="10"/>
  <c r="F3407" i="10"/>
  <c r="G3406" i="10"/>
  <c r="F3406" i="10"/>
  <c r="G3405" i="10"/>
  <c r="F3405" i="10"/>
  <c r="G3404" i="10"/>
  <c r="F3404" i="10"/>
  <c r="G3403" i="10"/>
  <c r="F3403" i="10"/>
  <c r="G3402" i="10"/>
  <c r="F3402" i="10"/>
  <c r="G3401" i="10"/>
  <c r="F3401" i="10"/>
  <c r="G3400" i="10"/>
  <c r="F3400" i="10"/>
  <c r="G3399" i="10"/>
  <c r="F3399" i="10"/>
  <c r="G3398" i="10"/>
  <c r="F3398" i="10"/>
  <c r="G3397" i="10"/>
  <c r="F3397" i="10"/>
  <c r="G3396" i="10"/>
  <c r="F3396" i="10"/>
  <c r="G3395" i="10"/>
  <c r="F3395" i="10"/>
  <c r="G3394" i="10"/>
  <c r="F3394" i="10"/>
  <c r="G3393" i="10"/>
  <c r="F3393" i="10"/>
  <c r="G3392" i="10"/>
  <c r="F3392" i="10"/>
  <c r="G3391" i="10"/>
  <c r="F3391" i="10"/>
  <c r="G3390" i="10"/>
  <c r="F3390" i="10"/>
  <c r="G3389" i="10"/>
  <c r="F3389" i="10"/>
  <c r="G3388" i="10"/>
  <c r="F3388" i="10"/>
  <c r="G3387" i="10"/>
  <c r="F3387" i="10"/>
  <c r="G3386" i="10"/>
  <c r="F3386" i="10"/>
  <c r="G3385" i="10"/>
  <c r="F3385" i="10"/>
  <c r="G3384" i="10"/>
  <c r="F3384" i="10"/>
  <c r="G3383" i="10"/>
  <c r="F3383" i="10"/>
  <c r="G3382" i="10"/>
  <c r="F3382" i="10"/>
  <c r="G3381" i="10"/>
  <c r="F3381" i="10"/>
  <c r="G3380" i="10"/>
  <c r="F3380" i="10"/>
  <c r="G3379" i="10"/>
  <c r="F3379" i="10"/>
  <c r="G3378" i="10"/>
  <c r="F3378" i="10"/>
  <c r="G3377" i="10"/>
  <c r="F3377" i="10"/>
  <c r="G3376" i="10"/>
  <c r="F3376" i="10"/>
  <c r="G3375" i="10"/>
  <c r="F3375" i="10"/>
  <c r="G3374" i="10"/>
  <c r="F3374" i="10"/>
  <c r="G3373" i="10"/>
  <c r="F3373" i="10"/>
  <c r="G3372" i="10"/>
  <c r="F3372" i="10"/>
  <c r="G3371" i="10"/>
  <c r="F3371" i="10"/>
  <c r="G3370" i="10"/>
  <c r="F3370" i="10"/>
  <c r="G3369" i="10"/>
  <c r="F3369" i="10"/>
  <c r="G3368" i="10"/>
  <c r="F3368" i="10"/>
  <c r="G3367" i="10"/>
  <c r="F3367" i="10"/>
  <c r="G3366" i="10"/>
  <c r="F3366" i="10"/>
  <c r="G3365" i="10"/>
  <c r="F3365" i="10"/>
  <c r="G3364" i="10"/>
  <c r="F3364" i="10"/>
  <c r="G3363" i="10"/>
  <c r="F3363" i="10"/>
  <c r="G3362" i="10"/>
  <c r="F3362" i="10"/>
  <c r="G3361" i="10"/>
  <c r="F3361" i="10"/>
  <c r="G3360" i="10"/>
  <c r="F3360" i="10"/>
  <c r="G3359" i="10"/>
  <c r="F3359" i="10"/>
  <c r="G3358" i="10"/>
  <c r="F3358" i="10"/>
  <c r="G3357" i="10"/>
  <c r="F3357" i="10"/>
  <c r="G3356" i="10"/>
  <c r="F3356" i="10"/>
  <c r="G3355" i="10"/>
  <c r="F3355" i="10"/>
  <c r="G3354" i="10"/>
  <c r="F3354" i="10"/>
  <c r="G3353" i="10"/>
  <c r="F3353" i="10"/>
  <c r="G3352" i="10"/>
  <c r="F3352" i="10"/>
  <c r="G3351" i="10"/>
  <c r="F3351" i="10"/>
  <c r="G3350" i="10"/>
  <c r="F3350" i="10"/>
  <c r="G3349" i="10"/>
  <c r="F3349" i="10"/>
  <c r="G3348" i="10"/>
  <c r="F3348" i="10"/>
  <c r="G3347" i="10"/>
  <c r="F3347" i="10"/>
  <c r="G3346" i="10"/>
  <c r="F3346" i="10"/>
  <c r="G3345" i="10"/>
  <c r="F3345" i="10"/>
  <c r="G3344" i="10"/>
  <c r="F3344" i="10"/>
  <c r="G3343" i="10"/>
  <c r="F3343" i="10"/>
  <c r="G3342" i="10"/>
  <c r="F3342" i="10"/>
  <c r="G3341" i="10"/>
  <c r="F3341" i="10"/>
  <c r="G3340" i="10"/>
  <c r="F3340" i="10"/>
  <c r="G3339" i="10"/>
  <c r="F3339" i="10"/>
  <c r="G3338" i="10"/>
  <c r="F3338" i="10"/>
  <c r="G3337" i="10"/>
  <c r="F3337" i="10"/>
  <c r="G3336" i="10"/>
  <c r="F3336" i="10"/>
  <c r="G3335" i="10"/>
  <c r="F3335" i="10"/>
  <c r="G3334" i="10"/>
  <c r="F3334" i="10"/>
  <c r="G3333" i="10"/>
  <c r="F3333" i="10"/>
  <c r="G3332" i="10"/>
  <c r="F3332" i="10"/>
  <c r="G3331" i="10"/>
  <c r="F3331" i="10"/>
  <c r="G3330" i="10"/>
  <c r="F3330" i="10"/>
  <c r="G3329" i="10"/>
  <c r="F3329" i="10"/>
  <c r="G3328" i="10"/>
  <c r="F3328" i="10"/>
  <c r="G3327" i="10"/>
  <c r="F3327" i="10"/>
  <c r="G3326" i="10"/>
  <c r="F3326" i="10"/>
  <c r="G3325" i="10"/>
  <c r="F3325" i="10"/>
  <c r="G3324" i="10"/>
  <c r="F3324" i="10"/>
  <c r="G3323" i="10"/>
  <c r="F3323" i="10"/>
  <c r="G3322" i="10"/>
  <c r="F3322" i="10"/>
  <c r="G3321" i="10"/>
  <c r="F3321" i="10"/>
  <c r="G3320" i="10"/>
  <c r="F3320" i="10"/>
  <c r="G3319" i="10"/>
  <c r="F3319" i="10"/>
  <c r="G3318" i="10"/>
  <c r="F3318" i="10"/>
  <c r="G3317" i="10"/>
  <c r="F3317" i="10"/>
  <c r="G3316" i="10"/>
  <c r="F3316" i="10"/>
  <c r="G3315" i="10"/>
  <c r="F3315" i="10"/>
  <c r="G3314" i="10"/>
  <c r="F3314" i="10"/>
  <c r="G3313" i="10"/>
  <c r="F3313" i="10"/>
  <c r="G3312" i="10"/>
  <c r="F3312" i="10"/>
  <c r="G3311" i="10"/>
  <c r="F3311" i="10"/>
  <c r="G3310" i="10"/>
  <c r="F3310" i="10"/>
  <c r="G3309" i="10"/>
  <c r="F3309" i="10"/>
  <c r="G3308" i="10"/>
  <c r="F3308" i="10"/>
  <c r="G3307" i="10"/>
  <c r="F3307" i="10"/>
  <c r="G3306" i="10"/>
  <c r="F3306" i="10"/>
  <c r="G3305" i="10"/>
  <c r="F3305" i="10"/>
  <c r="G3304" i="10"/>
  <c r="F3304" i="10"/>
  <c r="G3303" i="10"/>
  <c r="F3303" i="10"/>
  <c r="G3302" i="10"/>
  <c r="F3302" i="10"/>
  <c r="G3301" i="10"/>
  <c r="F3301" i="10"/>
  <c r="G3300" i="10"/>
  <c r="F3300" i="10"/>
  <c r="G3299" i="10"/>
  <c r="F3299" i="10"/>
  <c r="G3298" i="10"/>
  <c r="F3298" i="10"/>
  <c r="G3297" i="10"/>
  <c r="F3297" i="10"/>
  <c r="G3296" i="10"/>
  <c r="F3296" i="10"/>
  <c r="G3295" i="10"/>
  <c r="F3295" i="10"/>
  <c r="G3294" i="10"/>
  <c r="F3294" i="10"/>
  <c r="G3293" i="10"/>
  <c r="F3293" i="10"/>
  <c r="G3292" i="10"/>
  <c r="F3292" i="10"/>
  <c r="G3291" i="10"/>
  <c r="F3291" i="10"/>
  <c r="G3290" i="10"/>
  <c r="F3290" i="10"/>
  <c r="G3289" i="10"/>
  <c r="F3289" i="10"/>
  <c r="G3288" i="10"/>
  <c r="F3288" i="10"/>
  <c r="G3287" i="10"/>
  <c r="F3287" i="10"/>
  <c r="G3286" i="10"/>
  <c r="F3286" i="10"/>
  <c r="G3285" i="10"/>
  <c r="F3285" i="10"/>
  <c r="G3284" i="10"/>
  <c r="F3284" i="10"/>
  <c r="G3283" i="10"/>
  <c r="F3283" i="10"/>
  <c r="G3282" i="10"/>
  <c r="F3282" i="10"/>
  <c r="G3281" i="10"/>
  <c r="F3281" i="10"/>
  <c r="G3280" i="10"/>
  <c r="F3280" i="10"/>
  <c r="G3279" i="10"/>
  <c r="F3279" i="10"/>
  <c r="G3278" i="10"/>
  <c r="F3278" i="10"/>
  <c r="G3277" i="10"/>
  <c r="F3277" i="10"/>
  <c r="G3276" i="10"/>
  <c r="F3276" i="10"/>
  <c r="G3275" i="10"/>
  <c r="F3275" i="10"/>
  <c r="G3274" i="10"/>
  <c r="F3274" i="10"/>
  <c r="G3273" i="10"/>
  <c r="F3273" i="10"/>
  <c r="G3272" i="10"/>
  <c r="F3272" i="10"/>
  <c r="G3271" i="10"/>
  <c r="F3271" i="10"/>
  <c r="G3270" i="10"/>
  <c r="F3270" i="10"/>
  <c r="G3269" i="10"/>
  <c r="F3269" i="10"/>
  <c r="G3268" i="10"/>
  <c r="F3268" i="10"/>
  <c r="G3267" i="10"/>
  <c r="F3267" i="10"/>
  <c r="G3266" i="10"/>
  <c r="F3266" i="10"/>
  <c r="G3265" i="10"/>
  <c r="F3265" i="10"/>
  <c r="G3264" i="10"/>
  <c r="F3264" i="10"/>
  <c r="G3263" i="10"/>
  <c r="F3263" i="10"/>
  <c r="G3262" i="10"/>
  <c r="F3262" i="10"/>
  <c r="G3261" i="10"/>
  <c r="F3261" i="10"/>
  <c r="G3260" i="10"/>
  <c r="F3260" i="10"/>
  <c r="G3259" i="10"/>
  <c r="F3259" i="10"/>
  <c r="G3258" i="10"/>
  <c r="F3258" i="10"/>
  <c r="G3257" i="10"/>
  <c r="F3257" i="10"/>
  <c r="G3256" i="10"/>
  <c r="F3256" i="10"/>
  <c r="G3255" i="10"/>
  <c r="F3255" i="10"/>
  <c r="G3254" i="10"/>
  <c r="F3254" i="10"/>
  <c r="G3253" i="10"/>
  <c r="F3253" i="10"/>
  <c r="G3252" i="10"/>
  <c r="F3252" i="10"/>
  <c r="G3251" i="10"/>
  <c r="F3251" i="10"/>
  <c r="G3250" i="10"/>
  <c r="F3250" i="10"/>
  <c r="G3249" i="10"/>
  <c r="F3249" i="10"/>
  <c r="G3248" i="10"/>
  <c r="F3248" i="10"/>
  <c r="G3247" i="10"/>
  <c r="F3247" i="10"/>
  <c r="G3246" i="10"/>
  <c r="F3246" i="10"/>
  <c r="G3245" i="10"/>
  <c r="F3245" i="10"/>
  <c r="G3244" i="10"/>
  <c r="F3244" i="10"/>
  <c r="G3243" i="10"/>
  <c r="F3243" i="10"/>
  <c r="G3242" i="10"/>
  <c r="F3242" i="10"/>
  <c r="G3241" i="10"/>
  <c r="F3241" i="10"/>
  <c r="G3240" i="10"/>
  <c r="F3240" i="10"/>
  <c r="G3239" i="10"/>
  <c r="F3239" i="10"/>
  <c r="G3238" i="10"/>
  <c r="F3238" i="10"/>
  <c r="G3237" i="10"/>
  <c r="F3237" i="10"/>
  <c r="G3236" i="10"/>
  <c r="F3236" i="10"/>
  <c r="G3235" i="10"/>
  <c r="F3235" i="10"/>
  <c r="G3234" i="10"/>
  <c r="F3234" i="10"/>
  <c r="G3233" i="10"/>
  <c r="F3233" i="10"/>
  <c r="G3232" i="10"/>
  <c r="F3232" i="10"/>
  <c r="G3231" i="10"/>
  <c r="F3231" i="10"/>
  <c r="G3230" i="10"/>
  <c r="F3230" i="10"/>
  <c r="G3229" i="10"/>
  <c r="F3229" i="10"/>
  <c r="G3228" i="10"/>
  <c r="F3228" i="10"/>
  <c r="G3227" i="10"/>
  <c r="F3227" i="10"/>
  <c r="G3226" i="10"/>
  <c r="F3226" i="10"/>
  <c r="G3225" i="10"/>
  <c r="F3225" i="10"/>
  <c r="G3224" i="10"/>
  <c r="F3224" i="10"/>
  <c r="G3223" i="10"/>
  <c r="F3223" i="10"/>
  <c r="G3222" i="10"/>
  <c r="F3222" i="10"/>
  <c r="G3221" i="10"/>
  <c r="F3221" i="10"/>
  <c r="G3220" i="10"/>
  <c r="F3220" i="10"/>
  <c r="G3219" i="10"/>
  <c r="F3219" i="10"/>
  <c r="G3218" i="10"/>
  <c r="F3218" i="10"/>
  <c r="G3217" i="10"/>
  <c r="F3217" i="10"/>
  <c r="G3216" i="10"/>
  <c r="F3216" i="10"/>
  <c r="G3215" i="10"/>
  <c r="F3215" i="10"/>
  <c r="G3214" i="10"/>
  <c r="F3214" i="10"/>
  <c r="G3213" i="10"/>
  <c r="F3213" i="10"/>
  <c r="G3212" i="10"/>
  <c r="F3212" i="10"/>
  <c r="G3211" i="10"/>
  <c r="F3211" i="10"/>
  <c r="G3210" i="10"/>
  <c r="F3210" i="10"/>
  <c r="G3209" i="10"/>
  <c r="F3209" i="10"/>
  <c r="G3208" i="10"/>
  <c r="F3208" i="10"/>
  <c r="G3207" i="10"/>
  <c r="F3207" i="10"/>
  <c r="G3206" i="10"/>
  <c r="F3206" i="10"/>
  <c r="G3205" i="10"/>
  <c r="F3205" i="10"/>
  <c r="G3204" i="10"/>
  <c r="F3204" i="10"/>
  <c r="G3203" i="10"/>
  <c r="F3203" i="10"/>
  <c r="G3202" i="10"/>
  <c r="F3202" i="10"/>
  <c r="G3201" i="10"/>
  <c r="F3201" i="10"/>
  <c r="G3200" i="10"/>
  <c r="F3200" i="10"/>
  <c r="G3199" i="10"/>
  <c r="F3199" i="10"/>
  <c r="G3198" i="10"/>
  <c r="F3198" i="10"/>
  <c r="G3197" i="10"/>
  <c r="F3197" i="10"/>
  <c r="G3196" i="10"/>
  <c r="F3196" i="10"/>
  <c r="G3195" i="10"/>
  <c r="F3195" i="10"/>
  <c r="G3194" i="10"/>
  <c r="F3194" i="10"/>
  <c r="G3193" i="10"/>
  <c r="F3193" i="10"/>
  <c r="G3192" i="10"/>
  <c r="F3192" i="10"/>
  <c r="G3191" i="10"/>
  <c r="F3191" i="10"/>
  <c r="G3190" i="10"/>
  <c r="F3190" i="10"/>
  <c r="G3189" i="10"/>
  <c r="F3189" i="10"/>
  <c r="G3188" i="10"/>
  <c r="F3188" i="10"/>
  <c r="G3187" i="10"/>
  <c r="F3187" i="10"/>
  <c r="G3186" i="10"/>
  <c r="F3186" i="10"/>
  <c r="G3185" i="10"/>
  <c r="F3185" i="10"/>
  <c r="G3184" i="10"/>
  <c r="F3184" i="10"/>
  <c r="G3183" i="10"/>
  <c r="F3183" i="10"/>
  <c r="G3182" i="10"/>
  <c r="F3182" i="10"/>
  <c r="G3181" i="10"/>
  <c r="F3181" i="10"/>
  <c r="G3180" i="10"/>
  <c r="F3180" i="10"/>
  <c r="G3179" i="10"/>
  <c r="F3179" i="10"/>
  <c r="G3178" i="10"/>
  <c r="F3178" i="10"/>
  <c r="G3177" i="10"/>
  <c r="F3177" i="10"/>
  <c r="G3176" i="10"/>
  <c r="F3176" i="10"/>
  <c r="G3175" i="10"/>
  <c r="F3175" i="10"/>
  <c r="G3174" i="10"/>
  <c r="F3174" i="10"/>
  <c r="G3173" i="10"/>
  <c r="F3173" i="10"/>
  <c r="G3172" i="10"/>
  <c r="F3172" i="10"/>
  <c r="G3171" i="10"/>
  <c r="F3171" i="10"/>
  <c r="G3170" i="10"/>
  <c r="F3170" i="10"/>
  <c r="G3169" i="10"/>
  <c r="F3169" i="10"/>
  <c r="G3168" i="10"/>
  <c r="F3168" i="10"/>
  <c r="G3167" i="10"/>
  <c r="F3167" i="10"/>
  <c r="G3166" i="10"/>
  <c r="F3166" i="10"/>
  <c r="G3165" i="10"/>
  <c r="F3165" i="10"/>
  <c r="G3164" i="10"/>
  <c r="F3164" i="10"/>
  <c r="G3163" i="10"/>
  <c r="F3163" i="10"/>
  <c r="G3162" i="10"/>
  <c r="F3162" i="10"/>
  <c r="G3161" i="10"/>
  <c r="F3161" i="10"/>
  <c r="G3160" i="10"/>
  <c r="F3160" i="10"/>
  <c r="G3159" i="10"/>
  <c r="F3159" i="10"/>
  <c r="G3158" i="10"/>
  <c r="F3158" i="10"/>
  <c r="G3157" i="10"/>
  <c r="F3157" i="10"/>
  <c r="G3156" i="10"/>
  <c r="F3156" i="10"/>
  <c r="G3155" i="10"/>
  <c r="F3155" i="10"/>
  <c r="G3154" i="10"/>
  <c r="F3154" i="10"/>
  <c r="G3153" i="10"/>
  <c r="F3153" i="10"/>
  <c r="G3152" i="10"/>
  <c r="F3152" i="10"/>
  <c r="G3151" i="10"/>
  <c r="F3151" i="10"/>
  <c r="G3150" i="10"/>
  <c r="F3150" i="10"/>
  <c r="G3149" i="10"/>
  <c r="F3149" i="10"/>
  <c r="G3148" i="10"/>
  <c r="F3148" i="10"/>
  <c r="G3147" i="10"/>
  <c r="F3147" i="10"/>
  <c r="G3146" i="10"/>
  <c r="F3146" i="10"/>
  <c r="G3145" i="10"/>
  <c r="F3145" i="10"/>
  <c r="G3144" i="10"/>
  <c r="F3144" i="10"/>
  <c r="G3143" i="10"/>
  <c r="F3143" i="10"/>
  <c r="G3142" i="10"/>
  <c r="F3142" i="10"/>
  <c r="G3141" i="10"/>
  <c r="F3141" i="10"/>
  <c r="G3140" i="10"/>
  <c r="F3140" i="10"/>
  <c r="G3139" i="10"/>
  <c r="F3139" i="10"/>
  <c r="G3138" i="10"/>
  <c r="F3138" i="10"/>
  <c r="G3137" i="10"/>
  <c r="F3137" i="10"/>
  <c r="G3136" i="10"/>
  <c r="F3136" i="10"/>
  <c r="G3135" i="10"/>
  <c r="F3135" i="10"/>
  <c r="G3134" i="10"/>
  <c r="F3134" i="10"/>
  <c r="G3133" i="10"/>
  <c r="F3133" i="10"/>
  <c r="G3132" i="10"/>
  <c r="F3132" i="10"/>
  <c r="G3131" i="10"/>
  <c r="F3131" i="10"/>
  <c r="G3130" i="10"/>
  <c r="F3130" i="10"/>
  <c r="G3129" i="10"/>
  <c r="F3129" i="10"/>
  <c r="G3128" i="10"/>
  <c r="F3128" i="10"/>
  <c r="G3127" i="10"/>
  <c r="F3127" i="10"/>
  <c r="G3126" i="10"/>
  <c r="F3126" i="10"/>
  <c r="G3125" i="10"/>
  <c r="F3125" i="10"/>
  <c r="G3124" i="10"/>
  <c r="F3124" i="10"/>
  <c r="G3123" i="10"/>
  <c r="F3123" i="10"/>
  <c r="G3122" i="10"/>
  <c r="F3122" i="10"/>
  <c r="G3121" i="10"/>
  <c r="F3121" i="10"/>
  <c r="G3120" i="10"/>
  <c r="F3120" i="10"/>
  <c r="G3119" i="10"/>
  <c r="F3119" i="10"/>
  <c r="G3118" i="10"/>
  <c r="F3118" i="10"/>
  <c r="G3117" i="10"/>
  <c r="F3117" i="10"/>
  <c r="G3116" i="10"/>
  <c r="F3116" i="10"/>
  <c r="G3115" i="10"/>
  <c r="F3115" i="10"/>
  <c r="G3114" i="10"/>
  <c r="F3114" i="10"/>
  <c r="G3113" i="10"/>
  <c r="F3113" i="10"/>
  <c r="G3112" i="10"/>
  <c r="F3112" i="10"/>
  <c r="G3111" i="10"/>
  <c r="F3111" i="10"/>
  <c r="G3110" i="10"/>
  <c r="F3110" i="10"/>
  <c r="G3109" i="10"/>
  <c r="F3109" i="10"/>
  <c r="G3108" i="10"/>
  <c r="F3108" i="10"/>
  <c r="G3107" i="10"/>
  <c r="F3107" i="10"/>
  <c r="G3106" i="10"/>
  <c r="F3106" i="10"/>
  <c r="G3105" i="10"/>
  <c r="F3105" i="10"/>
  <c r="G3104" i="10"/>
  <c r="F3104" i="10"/>
  <c r="G3103" i="10"/>
  <c r="F3103" i="10"/>
  <c r="G3102" i="10"/>
  <c r="F3102" i="10"/>
  <c r="G3101" i="10"/>
  <c r="F3101" i="10"/>
  <c r="G3100" i="10"/>
  <c r="F3100" i="10"/>
  <c r="G3099" i="10"/>
  <c r="F3099" i="10"/>
  <c r="G3098" i="10"/>
  <c r="F3098" i="10"/>
  <c r="G3097" i="10"/>
  <c r="F3097" i="10"/>
  <c r="G3096" i="10"/>
  <c r="F3096" i="10"/>
  <c r="G3095" i="10"/>
  <c r="F3095" i="10"/>
  <c r="G3094" i="10"/>
  <c r="F3094" i="10"/>
  <c r="G3093" i="10"/>
  <c r="F3093" i="10"/>
  <c r="G3092" i="10"/>
  <c r="F3092" i="10"/>
  <c r="G3091" i="10"/>
  <c r="F3091" i="10"/>
  <c r="G3090" i="10"/>
  <c r="F3090" i="10"/>
  <c r="G3089" i="10"/>
  <c r="F3089" i="10"/>
  <c r="G3088" i="10"/>
  <c r="F3088" i="10"/>
  <c r="G3087" i="10"/>
  <c r="F3087" i="10"/>
  <c r="G3086" i="10"/>
  <c r="F3086" i="10"/>
  <c r="G3085" i="10"/>
  <c r="F3085" i="10"/>
  <c r="G3084" i="10"/>
  <c r="F3084" i="10"/>
  <c r="G3083" i="10"/>
  <c r="F3083" i="10"/>
  <c r="G3082" i="10"/>
  <c r="F3082" i="10"/>
  <c r="G3081" i="10"/>
  <c r="F3081" i="10"/>
  <c r="G3080" i="10"/>
  <c r="F3080" i="10"/>
  <c r="G3079" i="10"/>
  <c r="F3079" i="10"/>
  <c r="G3078" i="10"/>
  <c r="F3078" i="10"/>
  <c r="G3077" i="10"/>
  <c r="F3077" i="10"/>
  <c r="G3076" i="10"/>
  <c r="F3076" i="10"/>
  <c r="G3075" i="10"/>
  <c r="F3075" i="10"/>
  <c r="G3074" i="10"/>
  <c r="F3074" i="10"/>
  <c r="G3073" i="10"/>
  <c r="F3073" i="10"/>
  <c r="G3072" i="10"/>
  <c r="F3072" i="10"/>
  <c r="G3071" i="10"/>
  <c r="F3071" i="10"/>
  <c r="G3070" i="10"/>
  <c r="F3070" i="10"/>
  <c r="G3069" i="10"/>
  <c r="F3069" i="10"/>
  <c r="G3068" i="10"/>
  <c r="F3068" i="10"/>
  <c r="G3067" i="10"/>
  <c r="F3067" i="10"/>
  <c r="G3066" i="10"/>
  <c r="F3066" i="10"/>
  <c r="G3065" i="10"/>
  <c r="F3065" i="10"/>
  <c r="G3064" i="10"/>
  <c r="F3064" i="10"/>
  <c r="G3063" i="10"/>
  <c r="F3063" i="10"/>
  <c r="G3062" i="10"/>
  <c r="F3062" i="10"/>
  <c r="G3061" i="10"/>
  <c r="F3061" i="10"/>
  <c r="G3060" i="10"/>
  <c r="F3060" i="10"/>
  <c r="G3059" i="10"/>
  <c r="F3059" i="10"/>
  <c r="G3058" i="10"/>
  <c r="F3058" i="10"/>
  <c r="G3057" i="10"/>
  <c r="F3057" i="10"/>
  <c r="G3056" i="10"/>
  <c r="F3056" i="10"/>
  <c r="G3055" i="10"/>
  <c r="F3055" i="10"/>
  <c r="G3054" i="10"/>
  <c r="F3054" i="10"/>
  <c r="G3053" i="10"/>
  <c r="F3053" i="10"/>
  <c r="G3052" i="10"/>
  <c r="F3052" i="10"/>
  <c r="G3051" i="10"/>
  <c r="F3051" i="10"/>
  <c r="G3050" i="10"/>
  <c r="F3050" i="10"/>
  <c r="G3049" i="10"/>
  <c r="F3049" i="10"/>
  <c r="G3048" i="10"/>
  <c r="F3048" i="10"/>
  <c r="G3047" i="10"/>
  <c r="F3047" i="10"/>
  <c r="G3046" i="10"/>
  <c r="F3046" i="10"/>
  <c r="G3045" i="10"/>
  <c r="F3045" i="10"/>
  <c r="G3044" i="10"/>
  <c r="F3044" i="10"/>
  <c r="G3043" i="10"/>
  <c r="F3043" i="10"/>
  <c r="G3042" i="10"/>
  <c r="F3042" i="10"/>
  <c r="G3041" i="10"/>
  <c r="F3041" i="10"/>
  <c r="G3040" i="10"/>
  <c r="F3040" i="10"/>
  <c r="G3039" i="10"/>
  <c r="F3039" i="10"/>
  <c r="G3038" i="10"/>
  <c r="F3038" i="10"/>
  <c r="G3037" i="10"/>
  <c r="F3037" i="10"/>
  <c r="G3036" i="10"/>
  <c r="F3036" i="10"/>
  <c r="G3035" i="10"/>
  <c r="F3035" i="10"/>
  <c r="G3034" i="10"/>
  <c r="F3034" i="10"/>
  <c r="G3033" i="10"/>
  <c r="F3033" i="10"/>
  <c r="G3032" i="10"/>
  <c r="F3032" i="10"/>
  <c r="G3031" i="10"/>
  <c r="F3031" i="10"/>
  <c r="G3030" i="10"/>
  <c r="F3030" i="10"/>
  <c r="G3029" i="10"/>
  <c r="F3029" i="10"/>
  <c r="G3028" i="10"/>
  <c r="F3028" i="10"/>
  <c r="G3027" i="10"/>
  <c r="F3027" i="10"/>
  <c r="G3026" i="10"/>
  <c r="F3026" i="10"/>
  <c r="G3025" i="10"/>
  <c r="F3025" i="10"/>
  <c r="G3024" i="10"/>
  <c r="F3024" i="10"/>
  <c r="G3023" i="10"/>
  <c r="F3023" i="10"/>
  <c r="G3022" i="10"/>
  <c r="F3022" i="10"/>
  <c r="G3021" i="10"/>
  <c r="F3021" i="10"/>
  <c r="G3020" i="10"/>
  <c r="F3020" i="10"/>
  <c r="G3019" i="10"/>
  <c r="F3019" i="10"/>
  <c r="G3018" i="10"/>
  <c r="F3018" i="10"/>
  <c r="G3017" i="10"/>
  <c r="F3017" i="10"/>
  <c r="G3016" i="10"/>
  <c r="F3016" i="10"/>
  <c r="G3015" i="10"/>
  <c r="F3015" i="10"/>
  <c r="G3014" i="10"/>
  <c r="F3014" i="10"/>
  <c r="G3013" i="10"/>
  <c r="F3013" i="10"/>
  <c r="G3012" i="10"/>
  <c r="F3012" i="10"/>
  <c r="G3011" i="10"/>
  <c r="F3011" i="10"/>
  <c r="G3010" i="10"/>
  <c r="F3010" i="10"/>
  <c r="G3009" i="10"/>
  <c r="F3009" i="10"/>
  <c r="G3008" i="10"/>
  <c r="F3008" i="10"/>
  <c r="G3007" i="10"/>
  <c r="F3007" i="10"/>
  <c r="G3006" i="10"/>
  <c r="F3006" i="10"/>
  <c r="G3005" i="10"/>
  <c r="F3005" i="10"/>
  <c r="G3004" i="10"/>
  <c r="F3004" i="10"/>
  <c r="G3003" i="10"/>
  <c r="F3003" i="10"/>
  <c r="G3002" i="10"/>
  <c r="F3002" i="10"/>
  <c r="G3001" i="10"/>
  <c r="F3001" i="10"/>
  <c r="G3000" i="10"/>
  <c r="F3000" i="10"/>
  <c r="G2999" i="10"/>
  <c r="F2999" i="10"/>
  <c r="G2998" i="10"/>
  <c r="F2998" i="10"/>
  <c r="G2997" i="10"/>
  <c r="F2997" i="10"/>
  <c r="G2996" i="10"/>
  <c r="F2996" i="10"/>
  <c r="G2995" i="10"/>
  <c r="F2995" i="10"/>
  <c r="G2994" i="10"/>
  <c r="F2994" i="10"/>
  <c r="G2993" i="10"/>
  <c r="F2993" i="10"/>
  <c r="G2992" i="10"/>
  <c r="F2992" i="10"/>
  <c r="G2991" i="10"/>
  <c r="F2991" i="10"/>
  <c r="G2990" i="10"/>
  <c r="F2990" i="10"/>
  <c r="G2989" i="10"/>
  <c r="F2989" i="10"/>
  <c r="G2988" i="10"/>
  <c r="F2988" i="10"/>
  <c r="G2987" i="10"/>
  <c r="F2987" i="10"/>
  <c r="G2986" i="10"/>
  <c r="F2986" i="10"/>
  <c r="G2985" i="10"/>
  <c r="F2985" i="10"/>
  <c r="G2984" i="10"/>
  <c r="F2984" i="10"/>
  <c r="G2983" i="10"/>
  <c r="F2983" i="10"/>
  <c r="G2982" i="10"/>
  <c r="F2982" i="10"/>
  <c r="G2981" i="10"/>
  <c r="F2981" i="10"/>
  <c r="G2980" i="10"/>
  <c r="F2980" i="10"/>
  <c r="G2979" i="10"/>
  <c r="F2979" i="10"/>
  <c r="G2978" i="10"/>
  <c r="F2978" i="10"/>
  <c r="G2977" i="10"/>
  <c r="F2977" i="10"/>
  <c r="G2976" i="10"/>
  <c r="F2976" i="10"/>
  <c r="G2975" i="10"/>
  <c r="F2975" i="10"/>
  <c r="G2974" i="10"/>
  <c r="F2974" i="10"/>
  <c r="G2973" i="10"/>
  <c r="F2973" i="10"/>
  <c r="G2972" i="10"/>
  <c r="F2972" i="10"/>
  <c r="G2971" i="10"/>
  <c r="F2971" i="10"/>
  <c r="G2970" i="10"/>
  <c r="F2970" i="10"/>
  <c r="G2969" i="10"/>
  <c r="F2969" i="10"/>
  <c r="G2968" i="10"/>
  <c r="F2968" i="10"/>
  <c r="G2967" i="10"/>
  <c r="F2967" i="10"/>
  <c r="G2966" i="10"/>
  <c r="F2966" i="10"/>
  <c r="G2965" i="10"/>
  <c r="F2965" i="10"/>
  <c r="G2964" i="10"/>
  <c r="F2964" i="10"/>
  <c r="G2963" i="10"/>
  <c r="F2963" i="10"/>
  <c r="G2962" i="10"/>
  <c r="F2962" i="10"/>
  <c r="G2961" i="10"/>
  <c r="F2961" i="10"/>
  <c r="G2960" i="10"/>
  <c r="F2960" i="10"/>
  <c r="G2959" i="10"/>
  <c r="F2959" i="10"/>
  <c r="G2958" i="10"/>
  <c r="F2958" i="10"/>
  <c r="G2957" i="10"/>
  <c r="F2957" i="10"/>
  <c r="G2956" i="10"/>
  <c r="F2956" i="10"/>
  <c r="G2955" i="10"/>
  <c r="F2955" i="10"/>
  <c r="G2954" i="10"/>
  <c r="F2954" i="10"/>
  <c r="G2953" i="10"/>
  <c r="F2953" i="10"/>
  <c r="G2952" i="10"/>
  <c r="F2952" i="10"/>
  <c r="G2951" i="10"/>
  <c r="F2951" i="10"/>
  <c r="G2950" i="10"/>
  <c r="F2950" i="10"/>
  <c r="G2949" i="10"/>
  <c r="F2949" i="10"/>
  <c r="G2948" i="10"/>
  <c r="F2948" i="10"/>
  <c r="G2947" i="10"/>
  <c r="F2947" i="10"/>
  <c r="G2946" i="10"/>
  <c r="F2946" i="10"/>
  <c r="G2945" i="10"/>
  <c r="F2945" i="10"/>
  <c r="G2944" i="10"/>
  <c r="F2944" i="10"/>
  <c r="G2943" i="10"/>
  <c r="F2943" i="10"/>
  <c r="G2942" i="10"/>
  <c r="F2942" i="10"/>
  <c r="G2941" i="10"/>
  <c r="F2941" i="10"/>
  <c r="G2940" i="10"/>
  <c r="F2940" i="10"/>
  <c r="G2939" i="10"/>
  <c r="F2939" i="10"/>
  <c r="G2938" i="10"/>
  <c r="F2938" i="10"/>
  <c r="G2937" i="10"/>
  <c r="F2937" i="10"/>
  <c r="G2936" i="10"/>
  <c r="F2936" i="10"/>
  <c r="G2935" i="10"/>
  <c r="F2935" i="10"/>
  <c r="G2934" i="10"/>
  <c r="F2934" i="10"/>
  <c r="G2933" i="10"/>
  <c r="F2933" i="10"/>
  <c r="G2932" i="10"/>
  <c r="F2932" i="10"/>
  <c r="G2931" i="10"/>
  <c r="F2931" i="10"/>
  <c r="G2930" i="10"/>
  <c r="F2930" i="10"/>
  <c r="G2929" i="10"/>
  <c r="F2929" i="10"/>
  <c r="G2928" i="10"/>
  <c r="F2928" i="10"/>
  <c r="G2927" i="10"/>
  <c r="F2927" i="10"/>
  <c r="G2926" i="10"/>
  <c r="F2926" i="10"/>
  <c r="G2925" i="10"/>
  <c r="F2925" i="10"/>
  <c r="G2924" i="10"/>
  <c r="F2924" i="10"/>
  <c r="G2923" i="10"/>
  <c r="F2923" i="10"/>
  <c r="G2922" i="10"/>
  <c r="F2922" i="10"/>
  <c r="G2921" i="10"/>
  <c r="F2921" i="10"/>
  <c r="G2920" i="10"/>
  <c r="F2920" i="10"/>
  <c r="G2919" i="10"/>
  <c r="F2919" i="10"/>
  <c r="G2918" i="10"/>
  <c r="F2918" i="10"/>
  <c r="G2917" i="10"/>
  <c r="F2917" i="10"/>
  <c r="G2916" i="10"/>
  <c r="F2916" i="10"/>
  <c r="G2915" i="10"/>
  <c r="F2915" i="10"/>
  <c r="G2914" i="10"/>
  <c r="F2914" i="10"/>
  <c r="G2913" i="10"/>
  <c r="F2913" i="10"/>
  <c r="G2912" i="10"/>
  <c r="F2912" i="10"/>
  <c r="G2911" i="10"/>
  <c r="F2911" i="10"/>
  <c r="G2910" i="10"/>
  <c r="F2910" i="10"/>
  <c r="G2909" i="10"/>
  <c r="F2909" i="10"/>
  <c r="G2908" i="10"/>
  <c r="F2908" i="10"/>
  <c r="G2907" i="10"/>
  <c r="F2907" i="10"/>
  <c r="G2906" i="10"/>
  <c r="F2906" i="10"/>
  <c r="G2905" i="10"/>
  <c r="F2905" i="10"/>
  <c r="G2904" i="10"/>
  <c r="F2904" i="10"/>
  <c r="G2903" i="10"/>
  <c r="F2903" i="10"/>
  <c r="G2902" i="10"/>
  <c r="F2902" i="10"/>
  <c r="G2901" i="10"/>
  <c r="F2901" i="10"/>
  <c r="G2900" i="10"/>
  <c r="F2900" i="10"/>
  <c r="G2899" i="10"/>
  <c r="F2899" i="10"/>
  <c r="G2898" i="10"/>
  <c r="F2898" i="10"/>
  <c r="G2897" i="10"/>
  <c r="F2897" i="10"/>
  <c r="G2896" i="10"/>
  <c r="F2896" i="10"/>
  <c r="G2895" i="10"/>
  <c r="F2895" i="10"/>
  <c r="G2894" i="10"/>
  <c r="F2894" i="10"/>
  <c r="G2893" i="10"/>
  <c r="F2893" i="10"/>
  <c r="G2892" i="10"/>
  <c r="F2892" i="10"/>
  <c r="G2891" i="10"/>
  <c r="F2891" i="10"/>
  <c r="G2890" i="10"/>
  <c r="F2890" i="10"/>
  <c r="G2889" i="10"/>
  <c r="F2889" i="10"/>
  <c r="G2888" i="10"/>
  <c r="F2888" i="10"/>
  <c r="G2887" i="10"/>
  <c r="F2887" i="10"/>
  <c r="G2886" i="10"/>
  <c r="F2886" i="10"/>
  <c r="G2885" i="10"/>
  <c r="F2885" i="10"/>
  <c r="G2884" i="10"/>
  <c r="F2884" i="10"/>
  <c r="G2883" i="10"/>
  <c r="F2883" i="10"/>
  <c r="G2882" i="10"/>
  <c r="F2882" i="10"/>
  <c r="G2881" i="10"/>
  <c r="F2881" i="10"/>
  <c r="G2880" i="10"/>
  <c r="F2880" i="10"/>
  <c r="G2879" i="10"/>
  <c r="F2879" i="10"/>
  <c r="G2878" i="10"/>
  <c r="F2878" i="10"/>
  <c r="G2877" i="10"/>
  <c r="F2877" i="10"/>
  <c r="G2876" i="10"/>
  <c r="F2876" i="10"/>
  <c r="G2875" i="10"/>
  <c r="F2875" i="10"/>
  <c r="G2874" i="10"/>
  <c r="F2874" i="10"/>
  <c r="G2873" i="10"/>
  <c r="F2873" i="10"/>
  <c r="G2872" i="10"/>
  <c r="F2872" i="10"/>
  <c r="G2871" i="10"/>
  <c r="F2871" i="10"/>
  <c r="G2870" i="10"/>
  <c r="F2870" i="10"/>
  <c r="G2869" i="10"/>
  <c r="F2869" i="10"/>
  <c r="G2868" i="10"/>
  <c r="F2868" i="10"/>
  <c r="G2867" i="10"/>
  <c r="F2867" i="10"/>
  <c r="G2866" i="10"/>
  <c r="F2866" i="10"/>
  <c r="G2865" i="10"/>
  <c r="F2865" i="10"/>
  <c r="G2864" i="10"/>
  <c r="F2864" i="10"/>
  <c r="G2863" i="10"/>
  <c r="F2863" i="10"/>
  <c r="G2862" i="10"/>
  <c r="F2862" i="10"/>
  <c r="G2861" i="10"/>
  <c r="F2861" i="10"/>
  <c r="G2860" i="10"/>
  <c r="F2860" i="10"/>
  <c r="G2859" i="10"/>
  <c r="F2859" i="10"/>
  <c r="G2858" i="10"/>
  <c r="F2858" i="10"/>
  <c r="G2857" i="10"/>
  <c r="F2857" i="10"/>
  <c r="G2856" i="10"/>
  <c r="F2856" i="10"/>
  <c r="G2855" i="10"/>
  <c r="F2855" i="10"/>
  <c r="G2854" i="10"/>
  <c r="F2854" i="10"/>
  <c r="G2853" i="10"/>
  <c r="F2853" i="10"/>
  <c r="G2852" i="10"/>
  <c r="F2852" i="10"/>
  <c r="G2851" i="10"/>
  <c r="F2851" i="10"/>
  <c r="G2850" i="10"/>
  <c r="F2850" i="10"/>
  <c r="G2849" i="10"/>
  <c r="F2849" i="10"/>
  <c r="G2848" i="10"/>
  <c r="F2848" i="10"/>
  <c r="G2847" i="10"/>
  <c r="F2847" i="10"/>
  <c r="G2846" i="10"/>
  <c r="F2846" i="10"/>
  <c r="G2845" i="10"/>
  <c r="F2845" i="10"/>
  <c r="G2844" i="10"/>
  <c r="F2844" i="10"/>
  <c r="G2843" i="10"/>
  <c r="F2843" i="10"/>
  <c r="G2842" i="10"/>
  <c r="F2842" i="10"/>
  <c r="G2841" i="10"/>
  <c r="F2841" i="10"/>
  <c r="G2840" i="10"/>
  <c r="F2840" i="10"/>
  <c r="G2839" i="10"/>
  <c r="F2839" i="10"/>
  <c r="G2838" i="10"/>
  <c r="F2838" i="10"/>
  <c r="G2837" i="10"/>
  <c r="F2837" i="10"/>
  <c r="G2836" i="10"/>
  <c r="F2836" i="10"/>
  <c r="G2835" i="10"/>
  <c r="F2835" i="10"/>
  <c r="G2834" i="10"/>
  <c r="F2834" i="10"/>
  <c r="G2833" i="10"/>
  <c r="F2833" i="10"/>
  <c r="G2832" i="10"/>
  <c r="F2832" i="10"/>
  <c r="G2831" i="10"/>
  <c r="F2831" i="10"/>
  <c r="G2830" i="10"/>
  <c r="F2830" i="10"/>
  <c r="G2829" i="10"/>
  <c r="F2829" i="10"/>
  <c r="G2828" i="10"/>
  <c r="F2828" i="10"/>
  <c r="G2827" i="10"/>
  <c r="F2827" i="10"/>
  <c r="G2826" i="10"/>
  <c r="F2826" i="10"/>
  <c r="G2825" i="10"/>
  <c r="F2825" i="10"/>
  <c r="G2824" i="10"/>
  <c r="F2824" i="10"/>
  <c r="G2823" i="10"/>
  <c r="F2823" i="10"/>
  <c r="G2822" i="10"/>
  <c r="F2822" i="10"/>
  <c r="G2821" i="10"/>
  <c r="F2821" i="10"/>
  <c r="G2820" i="10"/>
  <c r="F2820" i="10"/>
  <c r="G2819" i="10"/>
  <c r="F2819" i="10"/>
  <c r="G2818" i="10"/>
  <c r="F2818" i="10"/>
  <c r="G2817" i="10"/>
  <c r="F2817" i="10"/>
  <c r="G2816" i="10"/>
  <c r="F2816" i="10"/>
  <c r="G2815" i="10"/>
  <c r="F2815" i="10"/>
  <c r="G2814" i="10"/>
  <c r="F2814" i="10"/>
  <c r="G2813" i="10"/>
  <c r="F2813" i="10"/>
  <c r="G2812" i="10"/>
  <c r="F2812" i="10"/>
  <c r="G2811" i="10"/>
  <c r="F2811" i="10"/>
  <c r="G2810" i="10"/>
  <c r="F2810" i="10"/>
  <c r="G2809" i="10"/>
  <c r="F2809" i="10"/>
  <c r="G2808" i="10"/>
  <c r="F2808" i="10"/>
  <c r="G2807" i="10"/>
  <c r="F2807" i="10"/>
  <c r="G2806" i="10"/>
  <c r="F2806" i="10"/>
  <c r="G2805" i="10"/>
  <c r="F2805" i="10"/>
  <c r="G2804" i="10"/>
  <c r="F2804" i="10"/>
  <c r="G2803" i="10"/>
  <c r="F2803" i="10"/>
  <c r="G2802" i="10"/>
  <c r="F2802" i="10"/>
  <c r="G2801" i="10"/>
  <c r="F2801" i="10"/>
  <c r="G2800" i="10"/>
  <c r="F2800" i="10"/>
  <c r="G2799" i="10"/>
  <c r="F2799" i="10"/>
  <c r="G2798" i="10"/>
  <c r="F2798" i="10"/>
  <c r="G2797" i="10"/>
  <c r="F2797" i="10"/>
  <c r="G2796" i="10"/>
  <c r="F2796" i="10"/>
  <c r="G2795" i="10"/>
  <c r="F2795" i="10"/>
  <c r="G2794" i="10"/>
  <c r="F2794" i="10"/>
  <c r="G2793" i="10"/>
  <c r="F2793" i="10"/>
  <c r="G2792" i="10"/>
  <c r="F2792" i="10"/>
  <c r="G2791" i="10"/>
  <c r="F2791" i="10"/>
  <c r="G2790" i="10"/>
  <c r="F2790" i="10"/>
  <c r="G2789" i="10"/>
  <c r="F2789" i="10"/>
  <c r="G2788" i="10"/>
  <c r="F2788" i="10"/>
  <c r="G2787" i="10"/>
  <c r="F2787" i="10"/>
  <c r="G2786" i="10"/>
  <c r="F2786" i="10"/>
  <c r="G2785" i="10"/>
  <c r="F2785" i="10"/>
  <c r="G2784" i="10"/>
  <c r="F2784" i="10"/>
  <c r="G2783" i="10"/>
  <c r="F2783" i="10"/>
  <c r="G2782" i="10"/>
  <c r="F2782" i="10"/>
  <c r="G2781" i="10"/>
  <c r="F2781" i="10"/>
  <c r="G2780" i="10"/>
  <c r="F2780" i="10"/>
  <c r="G2779" i="10"/>
  <c r="F2779" i="10"/>
  <c r="G2778" i="10"/>
  <c r="F2778" i="10"/>
  <c r="G2777" i="10"/>
  <c r="F2777" i="10"/>
  <c r="G2776" i="10"/>
  <c r="F2776" i="10"/>
  <c r="G2775" i="10"/>
  <c r="F2775" i="10"/>
  <c r="G2774" i="10"/>
  <c r="F2774" i="10"/>
  <c r="G2773" i="10"/>
  <c r="F2773" i="10"/>
  <c r="G2772" i="10"/>
  <c r="F2772" i="10"/>
  <c r="G2771" i="10"/>
  <c r="F2771" i="10"/>
  <c r="G2770" i="10"/>
  <c r="F2770" i="10"/>
  <c r="G2769" i="10"/>
  <c r="F2769" i="10"/>
  <c r="G2768" i="10"/>
  <c r="F2768" i="10"/>
  <c r="G2767" i="10"/>
  <c r="F2767" i="10"/>
  <c r="G2766" i="10"/>
  <c r="F2766" i="10"/>
  <c r="G2765" i="10"/>
  <c r="F2765" i="10"/>
  <c r="G2764" i="10"/>
  <c r="F2764" i="10"/>
  <c r="G2763" i="10"/>
  <c r="F2763" i="10"/>
  <c r="G2762" i="10"/>
  <c r="F2762" i="10"/>
  <c r="G2761" i="10"/>
  <c r="F2761" i="10"/>
  <c r="G2760" i="10"/>
  <c r="F2760" i="10"/>
  <c r="G2759" i="10"/>
  <c r="F2759" i="10"/>
  <c r="G2758" i="10"/>
  <c r="F2758" i="10"/>
  <c r="G2757" i="10"/>
  <c r="F2757" i="10"/>
  <c r="G2756" i="10"/>
  <c r="F2756" i="10"/>
  <c r="G2755" i="10"/>
  <c r="F2755" i="10"/>
  <c r="G2754" i="10"/>
  <c r="F2754" i="10"/>
  <c r="G2753" i="10"/>
  <c r="F2753" i="10"/>
  <c r="G2752" i="10"/>
  <c r="F2752" i="10"/>
  <c r="G2751" i="10"/>
  <c r="F2751" i="10"/>
  <c r="G2750" i="10"/>
  <c r="F2750" i="10"/>
  <c r="G2749" i="10"/>
  <c r="F2749" i="10"/>
  <c r="G2748" i="10"/>
  <c r="F2748" i="10"/>
  <c r="G2747" i="10"/>
  <c r="F2747" i="10"/>
  <c r="G2746" i="10"/>
  <c r="F2746" i="10"/>
  <c r="G2745" i="10"/>
  <c r="F2745" i="10"/>
  <c r="G2744" i="10"/>
  <c r="F2744" i="10"/>
  <c r="G2743" i="10"/>
  <c r="F2743" i="10"/>
  <c r="G2742" i="10"/>
  <c r="F2742" i="10"/>
  <c r="G2741" i="10"/>
  <c r="F2741" i="10"/>
  <c r="G2740" i="10"/>
  <c r="F2740" i="10"/>
  <c r="G2739" i="10"/>
  <c r="F2739" i="10"/>
  <c r="G2738" i="10"/>
  <c r="F2738" i="10"/>
  <c r="G2737" i="10"/>
  <c r="F2737" i="10"/>
  <c r="G2736" i="10"/>
  <c r="F2736" i="10"/>
  <c r="G2735" i="10"/>
  <c r="F2735" i="10"/>
  <c r="G2734" i="10"/>
  <c r="F2734" i="10"/>
  <c r="G2733" i="10"/>
  <c r="F2733" i="10"/>
  <c r="G2732" i="10"/>
  <c r="F2732" i="10"/>
  <c r="G2731" i="10"/>
  <c r="F2731" i="10"/>
  <c r="G2730" i="10"/>
  <c r="F2730" i="10"/>
  <c r="G2729" i="10"/>
  <c r="F2729" i="10"/>
  <c r="G2728" i="10"/>
  <c r="F2728" i="10"/>
  <c r="G2727" i="10"/>
  <c r="F2727" i="10"/>
  <c r="G2726" i="10"/>
  <c r="F2726" i="10"/>
  <c r="G2725" i="10"/>
  <c r="F2725" i="10"/>
  <c r="G2724" i="10"/>
  <c r="F2724" i="10"/>
  <c r="G2723" i="10"/>
  <c r="F2723" i="10"/>
  <c r="G2722" i="10"/>
  <c r="F2722" i="10"/>
  <c r="G2721" i="10"/>
  <c r="F2721" i="10"/>
  <c r="G2720" i="10"/>
  <c r="F2720" i="10"/>
  <c r="G2719" i="10"/>
  <c r="F2719" i="10"/>
  <c r="G2718" i="10"/>
  <c r="F2718" i="10"/>
  <c r="G2717" i="10"/>
  <c r="F2717" i="10"/>
  <c r="G2716" i="10"/>
  <c r="F2716" i="10"/>
  <c r="G2715" i="10"/>
  <c r="F2715" i="10"/>
  <c r="G2714" i="10"/>
  <c r="F2714" i="10"/>
  <c r="G2713" i="10"/>
  <c r="F2713" i="10"/>
  <c r="G2712" i="10"/>
  <c r="F2712" i="10"/>
  <c r="G2711" i="10"/>
  <c r="F2711" i="10"/>
  <c r="G2710" i="10"/>
  <c r="F2710" i="10"/>
  <c r="G2709" i="10"/>
  <c r="F2709" i="10"/>
  <c r="G2708" i="10"/>
  <c r="F2708" i="10"/>
  <c r="G2707" i="10"/>
  <c r="F2707" i="10"/>
  <c r="G2706" i="10"/>
  <c r="F2706" i="10"/>
  <c r="G2705" i="10"/>
  <c r="F2705" i="10"/>
  <c r="G2704" i="10"/>
  <c r="F2704" i="10"/>
  <c r="G2703" i="10"/>
  <c r="F2703" i="10"/>
  <c r="G2702" i="10"/>
  <c r="F2702" i="10"/>
  <c r="G2701" i="10"/>
  <c r="F2701" i="10"/>
  <c r="G2700" i="10"/>
  <c r="F2700" i="10"/>
  <c r="G2699" i="10"/>
  <c r="F2699" i="10"/>
  <c r="G2698" i="10"/>
  <c r="F2698" i="10"/>
  <c r="G2697" i="10"/>
  <c r="F2697" i="10"/>
  <c r="G2696" i="10"/>
  <c r="F2696" i="10"/>
  <c r="G2695" i="10"/>
  <c r="F2695" i="10"/>
  <c r="G2694" i="10"/>
  <c r="F2694" i="10"/>
  <c r="G2693" i="10"/>
  <c r="F2693" i="10"/>
  <c r="G2692" i="10"/>
  <c r="F2692" i="10"/>
  <c r="G2691" i="10"/>
  <c r="F2691" i="10"/>
  <c r="G2690" i="10"/>
  <c r="F2690" i="10"/>
  <c r="G2689" i="10"/>
  <c r="F2689" i="10"/>
  <c r="G2688" i="10"/>
  <c r="F2688" i="10"/>
  <c r="G2687" i="10"/>
  <c r="F2687" i="10"/>
  <c r="G2686" i="10"/>
  <c r="F2686" i="10"/>
  <c r="G2685" i="10"/>
  <c r="F2685" i="10"/>
  <c r="G2684" i="10"/>
  <c r="F2684" i="10"/>
  <c r="G2683" i="10"/>
  <c r="F2683" i="10"/>
  <c r="G2682" i="10"/>
  <c r="F2682" i="10"/>
  <c r="G2681" i="10"/>
  <c r="F2681" i="10"/>
  <c r="G2680" i="10"/>
  <c r="F2680" i="10"/>
  <c r="G2679" i="10"/>
  <c r="F2679" i="10"/>
  <c r="G2678" i="10"/>
  <c r="F2678" i="10"/>
  <c r="G2677" i="10"/>
  <c r="F2677" i="10"/>
  <c r="G2676" i="10"/>
  <c r="F2676" i="10"/>
  <c r="G2675" i="10"/>
  <c r="F2675" i="10"/>
  <c r="G2674" i="10"/>
  <c r="F2674" i="10"/>
  <c r="G2673" i="10"/>
  <c r="F2673" i="10"/>
  <c r="G2672" i="10"/>
  <c r="F2672" i="10"/>
  <c r="G2671" i="10"/>
  <c r="F2671" i="10"/>
  <c r="G2670" i="10"/>
  <c r="F2670" i="10"/>
  <c r="G2669" i="10"/>
  <c r="F2669" i="10"/>
  <c r="G2668" i="10"/>
  <c r="F2668" i="10"/>
  <c r="G2667" i="10"/>
  <c r="F2667" i="10"/>
  <c r="G2666" i="10"/>
  <c r="F2666" i="10"/>
  <c r="G2665" i="10"/>
  <c r="F2665" i="10"/>
  <c r="G2664" i="10"/>
  <c r="F2664" i="10"/>
  <c r="G2663" i="10"/>
  <c r="F2663" i="10"/>
  <c r="G2662" i="10"/>
  <c r="F2662" i="10"/>
  <c r="G2661" i="10"/>
  <c r="F2661" i="10"/>
  <c r="G2660" i="10"/>
  <c r="F2660" i="10"/>
  <c r="G2659" i="10"/>
  <c r="F2659" i="10"/>
  <c r="G2658" i="10"/>
  <c r="F2658" i="10"/>
  <c r="G2657" i="10"/>
  <c r="F2657" i="10"/>
  <c r="G2656" i="10"/>
  <c r="F2656" i="10"/>
  <c r="G2655" i="10"/>
  <c r="F2655" i="10"/>
  <c r="G2654" i="10"/>
  <c r="F2654" i="10"/>
  <c r="G2653" i="10"/>
  <c r="F2653" i="10"/>
  <c r="G2652" i="10"/>
  <c r="F2652" i="10"/>
  <c r="G2651" i="10"/>
  <c r="F2651" i="10"/>
  <c r="G2650" i="10"/>
  <c r="F2650" i="10"/>
  <c r="G2649" i="10"/>
  <c r="F2649" i="10"/>
  <c r="G2648" i="10"/>
  <c r="F2648" i="10"/>
  <c r="G2647" i="10"/>
  <c r="F2647" i="10"/>
  <c r="G2646" i="10"/>
  <c r="F2646" i="10"/>
  <c r="G2645" i="10"/>
  <c r="F2645" i="10"/>
  <c r="G2644" i="10"/>
  <c r="F2644" i="10"/>
  <c r="G2643" i="10"/>
  <c r="F2643" i="10"/>
  <c r="G2642" i="10"/>
  <c r="F2642" i="10"/>
  <c r="G2641" i="10"/>
  <c r="F2641" i="10"/>
  <c r="G2640" i="10"/>
  <c r="F2640" i="10"/>
  <c r="G2639" i="10"/>
  <c r="F2639" i="10"/>
  <c r="G2638" i="10"/>
  <c r="F2638" i="10"/>
  <c r="G2637" i="10"/>
  <c r="F2637" i="10"/>
  <c r="G2636" i="10"/>
  <c r="F2636" i="10"/>
  <c r="G2635" i="10"/>
  <c r="F2635" i="10"/>
  <c r="G2634" i="10"/>
  <c r="F2634" i="10"/>
  <c r="G2633" i="10"/>
  <c r="F2633" i="10"/>
  <c r="G2632" i="10"/>
  <c r="F2632" i="10"/>
  <c r="G2631" i="10"/>
  <c r="F2631" i="10"/>
  <c r="G2630" i="10"/>
  <c r="F2630" i="10"/>
  <c r="G2629" i="10"/>
  <c r="F2629" i="10"/>
  <c r="G2628" i="10"/>
  <c r="F2628" i="10"/>
  <c r="G2627" i="10"/>
  <c r="F2627" i="10"/>
  <c r="G2626" i="10"/>
  <c r="F2626" i="10"/>
  <c r="G2625" i="10"/>
  <c r="F2625" i="10"/>
  <c r="G2624" i="10"/>
  <c r="F2624" i="10"/>
  <c r="G2623" i="10"/>
  <c r="F2623" i="10"/>
  <c r="G2622" i="10"/>
  <c r="F2622" i="10"/>
  <c r="G2621" i="10"/>
  <c r="F2621" i="10"/>
  <c r="G2620" i="10"/>
  <c r="F2620" i="10"/>
  <c r="G2619" i="10"/>
  <c r="F2619" i="10"/>
  <c r="G2618" i="10"/>
  <c r="F2618" i="10"/>
  <c r="G2617" i="10"/>
  <c r="F2617" i="10"/>
  <c r="G2616" i="10"/>
  <c r="F2616" i="10"/>
  <c r="G2615" i="10"/>
  <c r="F2615" i="10"/>
  <c r="G2614" i="10"/>
  <c r="F2614" i="10"/>
  <c r="G2613" i="10"/>
  <c r="F2613" i="10"/>
  <c r="G2612" i="10"/>
  <c r="F2612" i="10"/>
  <c r="G2611" i="10"/>
  <c r="F2611" i="10"/>
  <c r="G2610" i="10"/>
  <c r="F2610" i="10"/>
  <c r="G2609" i="10"/>
  <c r="F2609" i="10"/>
  <c r="G2608" i="10"/>
  <c r="F2608" i="10"/>
  <c r="G2607" i="10"/>
  <c r="F2607" i="10"/>
  <c r="G2606" i="10"/>
  <c r="F2606" i="10"/>
  <c r="G2605" i="10"/>
  <c r="F2605" i="10"/>
  <c r="G2604" i="10"/>
  <c r="F2604" i="10"/>
  <c r="G2603" i="10"/>
  <c r="F2603" i="10"/>
  <c r="G2602" i="10"/>
  <c r="F2602" i="10"/>
  <c r="G2601" i="10"/>
  <c r="F2601" i="10"/>
  <c r="G2600" i="10"/>
  <c r="F2600" i="10"/>
  <c r="G2599" i="10"/>
  <c r="F2599" i="10"/>
  <c r="G2598" i="10"/>
  <c r="F2598" i="10"/>
  <c r="G2597" i="10"/>
  <c r="F2597" i="10"/>
  <c r="G2596" i="10"/>
  <c r="F2596" i="10"/>
  <c r="G2595" i="10"/>
  <c r="F2595" i="10"/>
  <c r="G2594" i="10"/>
  <c r="F2594" i="10"/>
  <c r="G2593" i="10"/>
  <c r="F2593" i="10"/>
  <c r="G2592" i="10"/>
  <c r="F2592" i="10"/>
  <c r="G2591" i="10"/>
  <c r="F2591" i="10"/>
  <c r="G2590" i="10"/>
  <c r="F2590" i="10"/>
  <c r="G2589" i="10"/>
  <c r="F2589" i="10"/>
  <c r="G2588" i="10"/>
  <c r="F2588" i="10"/>
  <c r="G2587" i="10"/>
  <c r="F2587" i="10"/>
  <c r="G2586" i="10"/>
  <c r="F2586" i="10"/>
  <c r="G2585" i="10"/>
  <c r="F2585" i="10"/>
  <c r="G2584" i="10"/>
  <c r="F2584" i="10"/>
  <c r="G2583" i="10"/>
  <c r="F2583" i="10"/>
  <c r="G2582" i="10"/>
  <c r="F2582" i="10"/>
  <c r="G2581" i="10"/>
  <c r="F2581" i="10"/>
  <c r="G2580" i="10"/>
  <c r="F2580" i="10"/>
  <c r="G2579" i="10"/>
  <c r="F2579" i="10"/>
  <c r="G2578" i="10"/>
  <c r="F2578" i="10"/>
  <c r="G2577" i="10"/>
  <c r="F2577" i="10"/>
  <c r="G2576" i="10"/>
  <c r="F2576" i="10"/>
  <c r="G2575" i="10"/>
  <c r="F2575" i="10"/>
  <c r="G2574" i="10"/>
  <c r="F2574" i="10"/>
  <c r="G2573" i="10"/>
  <c r="F2573" i="10"/>
  <c r="G2572" i="10"/>
  <c r="F2572" i="10"/>
  <c r="G2571" i="10"/>
  <c r="F2571" i="10"/>
  <c r="G2570" i="10"/>
  <c r="F2570" i="10"/>
  <c r="G2569" i="10"/>
  <c r="F2569" i="10"/>
  <c r="G2568" i="10"/>
  <c r="F2568" i="10"/>
  <c r="G2567" i="10"/>
  <c r="F2567" i="10"/>
  <c r="G2566" i="10"/>
  <c r="F2566" i="10"/>
  <c r="G2565" i="10"/>
  <c r="F2565" i="10"/>
  <c r="G2564" i="10"/>
  <c r="F2564" i="10"/>
  <c r="G2563" i="10"/>
  <c r="F2563" i="10"/>
  <c r="G2562" i="10"/>
  <c r="F2562" i="10"/>
  <c r="G2561" i="10"/>
  <c r="F2561" i="10"/>
  <c r="G2560" i="10"/>
  <c r="F2560" i="10"/>
  <c r="G2559" i="10"/>
  <c r="F2559" i="10"/>
  <c r="G2558" i="10"/>
  <c r="F2558" i="10"/>
  <c r="G2557" i="10"/>
  <c r="F2557" i="10"/>
  <c r="G2556" i="10"/>
  <c r="F2556" i="10"/>
  <c r="G2555" i="10"/>
  <c r="F2555" i="10"/>
  <c r="G2554" i="10"/>
  <c r="F2554" i="10"/>
  <c r="G2553" i="10"/>
  <c r="F2553" i="10"/>
  <c r="G2552" i="10"/>
  <c r="F2552" i="10"/>
  <c r="G2551" i="10"/>
  <c r="F2551" i="10"/>
  <c r="G2550" i="10"/>
  <c r="F2550" i="10"/>
  <c r="G2549" i="10"/>
  <c r="F2549" i="10"/>
  <c r="G2548" i="10"/>
  <c r="F2548" i="10"/>
  <c r="G2547" i="10"/>
  <c r="F2547" i="10"/>
  <c r="G2546" i="10"/>
  <c r="F2546" i="10"/>
  <c r="G2545" i="10"/>
  <c r="F2545" i="10"/>
  <c r="G2544" i="10"/>
  <c r="F2544" i="10"/>
  <c r="G2543" i="10"/>
  <c r="F2543" i="10"/>
  <c r="G2542" i="10"/>
  <c r="F2542" i="10"/>
  <c r="G2541" i="10"/>
  <c r="F2541" i="10"/>
  <c r="G2540" i="10"/>
  <c r="F2540" i="10"/>
  <c r="G2539" i="10"/>
  <c r="F2539" i="10"/>
  <c r="G2538" i="10"/>
  <c r="F2538" i="10"/>
  <c r="G2537" i="10"/>
  <c r="F2537" i="10"/>
  <c r="G2536" i="10"/>
  <c r="F2536" i="10"/>
  <c r="G2535" i="10"/>
  <c r="F2535" i="10"/>
  <c r="G2534" i="10"/>
  <c r="F2534" i="10"/>
  <c r="G2533" i="10"/>
  <c r="F2533" i="10"/>
  <c r="G2532" i="10"/>
  <c r="F2532" i="10"/>
  <c r="G2531" i="10"/>
  <c r="F2531" i="10"/>
  <c r="G2530" i="10"/>
  <c r="F2530" i="10"/>
  <c r="G2529" i="10"/>
  <c r="F2529" i="10"/>
  <c r="G2528" i="10"/>
  <c r="F2528" i="10"/>
  <c r="G2527" i="10"/>
  <c r="F2527" i="10"/>
  <c r="G2526" i="10"/>
  <c r="F2526" i="10"/>
  <c r="G2525" i="10"/>
  <c r="F2525" i="10"/>
  <c r="G2524" i="10"/>
  <c r="F2524" i="10"/>
  <c r="G2523" i="10"/>
  <c r="F2523" i="10"/>
  <c r="G2522" i="10"/>
  <c r="F2522" i="10"/>
  <c r="G2521" i="10"/>
  <c r="F2521" i="10"/>
  <c r="G2520" i="10"/>
  <c r="F2520" i="10"/>
  <c r="G2519" i="10"/>
  <c r="F2519" i="10"/>
  <c r="G2518" i="10"/>
  <c r="F2518" i="10"/>
  <c r="G2517" i="10"/>
  <c r="F2517" i="10"/>
  <c r="G2516" i="10"/>
  <c r="F2516" i="10"/>
  <c r="G2515" i="10"/>
  <c r="F2515" i="10"/>
  <c r="G2514" i="10"/>
  <c r="F2514" i="10"/>
  <c r="G2513" i="10"/>
  <c r="F2513" i="10"/>
  <c r="G2512" i="10"/>
  <c r="F2512" i="10"/>
  <c r="G2511" i="10"/>
  <c r="F2511" i="10"/>
  <c r="G2510" i="10"/>
  <c r="F2510" i="10"/>
  <c r="G2509" i="10"/>
  <c r="F2509" i="10"/>
  <c r="G2508" i="10"/>
  <c r="F2508" i="10"/>
  <c r="G2507" i="10"/>
  <c r="F2507" i="10"/>
  <c r="G2506" i="10"/>
  <c r="F2506" i="10"/>
  <c r="G2505" i="10"/>
  <c r="F2505" i="10"/>
  <c r="G2504" i="10"/>
  <c r="F2504" i="10"/>
  <c r="G2503" i="10"/>
  <c r="F2503" i="10"/>
  <c r="G2502" i="10"/>
  <c r="F2502" i="10"/>
  <c r="G2501" i="10"/>
  <c r="F2501" i="10"/>
  <c r="G2500" i="10"/>
  <c r="F2500" i="10"/>
  <c r="G2499" i="10"/>
  <c r="F2499" i="10"/>
  <c r="G2498" i="10"/>
  <c r="F2498" i="10"/>
  <c r="G2497" i="10"/>
  <c r="F2497" i="10"/>
  <c r="G2496" i="10"/>
  <c r="F2496" i="10"/>
  <c r="G2495" i="10"/>
  <c r="F2495" i="10"/>
  <c r="G2494" i="10"/>
  <c r="F2494" i="10"/>
  <c r="G2493" i="10"/>
  <c r="F2493" i="10"/>
  <c r="G2492" i="10"/>
  <c r="F2492" i="10"/>
  <c r="G2491" i="10"/>
  <c r="F2491" i="10"/>
  <c r="G2490" i="10"/>
  <c r="F2490" i="10"/>
  <c r="G2489" i="10"/>
  <c r="F2489" i="10"/>
  <c r="G2488" i="10"/>
  <c r="F2488" i="10"/>
  <c r="G2487" i="10"/>
  <c r="F2487" i="10"/>
  <c r="G2486" i="10"/>
  <c r="F2486" i="10"/>
  <c r="G2485" i="10"/>
  <c r="F2485" i="10"/>
  <c r="G2484" i="10"/>
  <c r="F2484" i="10"/>
  <c r="G2483" i="10"/>
  <c r="F2483" i="10"/>
  <c r="G2482" i="10"/>
  <c r="F2482" i="10"/>
  <c r="G2481" i="10"/>
  <c r="F2481" i="10"/>
  <c r="G2480" i="10"/>
  <c r="F2480" i="10"/>
  <c r="G2479" i="10"/>
  <c r="F2479" i="10"/>
  <c r="G2478" i="10"/>
  <c r="F2478" i="10"/>
  <c r="G2477" i="10"/>
  <c r="F2477" i="10"/>
  <c r="G2476" i="10"/>
  <c r="F2476" i="10"/>
  <c r="G2475" i="10"/>
  <c r="F2475" i="10"/>
  <c r="G2474" i="10"/>
  <c r="F2474" i="10"/>
  <c r="G2473" i="10"/>
  <c r="F2473" i="10"/>
  <c r="G2472" i="10"/>
  <c r="F2472" i="10"/>
  <c r="G2471" i="10"/>
  <c r="F2471" i="10"/>
  <c r="G2470" i="10"/>
  <c r="F2470" i="10"/>
  <c r="G2469" i="10"/>
  <c r="F2469" i="10"/>
  <c r="G2468" i="10"/>
  <c r="F2468" i="10"/>
  <c r="G2467" i="10"/>
  <c r="F2467" i="10"/>
  <c r="G2466" i="10"/>
  <c r="F2466" i="10"/>
  <c r="G2465" i="10"/>
  <c r="F2465" i="10"/>
  <c r="G2464" i="10"/>
  <c r="F2464" i="10"/>
  <c r="G2463" i="10"/>
  <c r="F2463" i="10"/>
  <c r="G2462" i="10"/>
  <c r="F2462" i="10"/>
  <c r="G2461" i="10"/>
  <c r="F2461" i="10"/>
  <c r="G2460" i="10"/>
  <c r="F2460" i="10"/>
  <c r="G2459" i="10"/>
  <c r="F2459" i="10"/>
  <c r="G2458" i="10"/>
  <c r="F2458" i="10"/>
  <c r="G2457" i="10"/>
  <c r="F2457" i="10"/>
  <c r="G2456" i="10"/>
  <c r="F2456" i="10"/>
  <c r="G2455" i="10"/>
  <c r="F2455" i="10"/>
  <c r="G2454" i="10"/>
  <c r="F2454" i="10"/>
  <c r="G2453" i="10"/>
  <c r="F2453" i="10"/>
  <c r="G2452" i="10"/>
  <c r="F2452" i="10"/>
  <c r="G2451" i="10"/>
  <c r="F2451" i="10"/>
  <c r="G2450" i="10"/>
  <c r="F2450" i="10"/>
  <c r="G2449" i="10"/>
  <c r="F2449" i="10"/>
  <c r="G2448" i="10"/>
  <c r="F2448" i="10"/>
  <c r="G2447" i="10"/>
  <c r="F2447" i="10"/>
  <c r="G2446" i="10"/>
  <c r="F2446" i="10"/>
  <c r="G2445" i="10"/>
  <c r="F2445" i="10"/>
  <c r="G2444" i="10"/>
  <c r="F2444" i="10"/>
  <c r="G2443" i="10"/>
  <c r="F2443" i="10"/>
  <c r="G2442" i="10"/>
  <c r="F2442" i="10"/>
  <c r="G2441" i="10"/>
  <c r="F2441" i="10"/>
  <c r="G2440" i="10"/>
  <c r="F2440" i="10"/>
  <c r="G2439" i="10"/>
  <c r="F2439" i="10"/>
  <c r="G2438" i="10"/>
  <c r="F2438" i="10"/>
  <c r="G2437" i="10"/>
  <c r="F2437" i="10"/>
  <c r="G2436" i="10"/>
  <c r="F2436" i="10"/>
  <c r="G2435" i="10"/>
  <c r="F2435" i="10"/>
  <c r="G2434" i="10"/>
  <c r="F2434" i="10"/>
  <c r="G2433" i="10"/>
  <c r="F2433" i="10"/>
  <c r="G2432" i="10"/>
  <c r="F2432" i="10"/>
  <c r="G2431" i="10"/>
  <c r="F2431" i="10"/>
  <c r="G2430" i="10"/>
  <c r="F2430" i="10"/>
  <c r="G2429" i="10"/>
  <c r="F2429" i="10"/>
  <c r="G2428" i="10"/>
  <c r="F2428" i="10"/>
  <c r="G2427" i="10"/>
  <c r="F2427" i="10"/>
  <c r="G2426" i="10"/>
  <c r="F2426" i="10"/>
  <c r="G2425" i="10"/>
  <c r="F2425" i="10"/>
  <c r="G2424" i="10"/>
  <c r="F2424" i="10"/>
  <c r="G2423" i="10"/>
  <c r="F2423" i="10"/>
  <c r="G2422" i="10"/>
  <c r="F2422" i="10"/>
  <c r="G2421" i="10"/>
  <c r="F2421" i="10"/>
  <c r="G2420" i="10"/>
  <c r="F2420" i="10"/>
  <c r="G2419" i="10"/>
  <c r="F2419" i="10"/>
  <c r="G2418" i="10"/>
  <c r="F2418" i="10"/>
  <c r="G2417" i="10"/>
  <c r="F2417" i="10"/>
  <c r="G2416" i="10"/>
  <c r="F2416" i="10"/>
  <c r="G2415" i="10"/>
  <c r="F2415" i="10"/>
  <c r="G2414" i="10"/>
  <c r="F2414" i="10"/>
  <c r="G2413" i="10"/>
  <c r="F2413" i="10"/>
  <c r="G2412" i="10"/>
  <c r="F2412" i="10"/>
  <c r="G2411" i="10"/>
  <c r="F2411" i="10"/>
  <c r="G2410" i="10"/>
  <c r="F2410" i="10"/>
  <c r="G2409" i="10"/>
  <c r="F2409" i="10"/>
  <c r="G2408" i="10"/>
  <c r="F2408" i="10"/>
  <c r="G2407" i="10"/>
  <c r="F2407" i="10"/>
  <c r="G2406" i="10"/>
  <c r="F2406" i="10"/>
  <c r="G2405" i="10"/>
  <c r="F2405" i="10"/>
  <c r="G2404" i="10"/>
  <c r="F2404" i="10"/>
  <c r="G2403" i="10"/>
  <c r="F2403" i="10"/>
  <c r="G2402" i="10"/>
  <c r="F2402" i="10"/>
  <c r="G2401" i="10"/>
  <c r="F2401" i="10"/>
  <c r="G2400" i="10"/>
  <c r="F2400" i="10"/>
  <c r="G2399" i="10"/>
  <c r="F2399" i="10"/>
  <c r="G2398" i="10"/>
  <c r="F2398" i="10"/>
  <c r="G2397" i="10"/>
  <c r="F2397" i="10"/>
  <c r="G2396" i="10"/>
  <c r="F2396" i="10"/>
  <c r="G2395" i="10"/>
  <c r="F2395" i="10"/>
  <c r="G2394" i="10"/>
  <c r="F2394" i="10"/>
  <c r="G2393" i="10"/>
  <c r="F2393" i="10"/>
  <c r="G2392" i="10"/>
  <c r="F2392" i="10"/>
  <c r="G2391" i="10"/>
  <c r="F2391" i="10"/>
  <c r="G2390" i="10"/>
  <c r="F2390" i="10"/>
  <c r="G2389" i="10"/>
  <c r="F2389" i="10"/>
  <c r="G2388" i="10"/>
  <c r="F2388" i="10"/>
  <c r="G2387" i="10"/>
  <c r="F2387" i="10"/>
  <c r="G2386" i="10"/>
  <c r="F2386" i="10"/>
  <c r="G2385" i="10"/>
  <c r="F2385" i="10"/>
  <c r="G2384" i="10"/>
  <c r="F2384" i="10"/>
  <c r="G2383" i="10"/>
  <c r="F2383" i="10"/>
  <c r="G2382" i="10"/>
  <c r="F2382" i="10"/>
  <c r="G2381" i="10"/>
  <c r="F2381" i="10"/>
  <c r="G2380" i="10"/>
  <c r="F2380" i="10"/>
  <c r="G2379" i="10"/>
  <c r="F2379" i="10"/>
  <c r="G2378" i="10"/>
  <c r="F2378" i="10"/>
  <c r="G2377" i="10"/>
  <c r="F2377" i="10"/>
  <c r="G2376" i="10"/>
  <c r="F2376" i="10"/>
  <c r="G2375" i="10"/>
  <c r="F2375" i="10"/>
  <c r="G2374" i="10"/>
  <c r="F2374" i="10"/>
  <c r="G2373" i="10"/>
  <c r="F2373" i="10"/>
  <c r="G2372" i="10"/>
  <c r="F2372" i="10"/>
  <c r="G2371" i="10"/>
  <c r="F2371" i="10"/>
  <c r="G2370" i="10"/>
  <c r="F2370" i="10"/>
  <c r="G2369" i="10"/>
  <c r="F2369" i="10"/>
  <c r="G2368" i="10"/>
  <c r="F2368" i="10"/>
  <c r="G2367" i="10"/>
  <c r="F2367" i="10"/>
  <c r="G2366" i="10"/>
  <c r="F2366" i="10"/>
  <c r="G2365" i="10"/>
  <c r="F2365" i="10"/>
  <c r="G2364" i="10"/>
  <c r="F2364" i="10"/>
  <c r="G2363" i="10"/>
  <c r="F2363" i="10"/>
  <c r="G2362" i="10"/>
  <c r="F2362" i="10"/>
  <c r="G2361" i="10"/>
  <c r="F2361" i="10"/>
  <c r="G2360" i="10"/>
  <c r="F2360" i="10"/>
  <c r="G2359" i="10"/>
  <c r="F2359" i="10"/>
  <c r="G2358" i="10"/>
  <c r="F2358" i="10"/>
  <c r="G2357" i="10"/>
  <c r="F2357" i="10"/>
  <c r="G2356" i="10"/>
  <c r="F2356" i="10"/>
  <c r="G2355" i="10"/>
  <c r="F2355" i="10"/>
  <c r="G2354" i="10"/>
  <c r="F2354" i="10"/>
  <c r="G2353" i="10"/>
  <c r="F2353" i="10"/>
  <c r="G2352" i="10"/>
  <c r="F2352" i="10"/>
  <c r="G2351" i="10"/>
  <c r="F2351" i="10"/>
  <c r="G2350" i="10"/>
  <c r="F2350" i="10"/>
  <c r="G2349" i="10"/>
  <c r="F2349" i="10"/>
  <c r="G2348" i="10"/>
  <c r="F2348" i="10"/>
  <c r="G2347" i="10"/>
  <c r="F2347" i="10"/>
  <c r="G2346" i="10"/>
  <c r="F2346" i="10"/>
  <c r="G2345" i="10"/>
  <c r="F2345" i="10"/>
  <c r="G2344" i="10"/>
  <c r="F2344" i="10"/>
  <c r="G2343" i="10"/>
  <c r="F2343" i="10"/>
  <c r="G2342" i="10"/>
  <c r="F2342" i="10"/>
  <c r="G2341" i="10"/>
  <c r="F2341" i="10"/>
  <c r="G2340" i="10"/>
  <c r="F2340" i="10"/>
  <c r="G2339" i="10"/>
  <c r="F2339" i="10"/>
  <c r="G2338" i="10"/>
  <c r="F2338" i="10"/>
  <c r="G2337" i="10"/>
  <c r="F2337" i="10"/>
  <c r="G2336" i="10"/>
  <c r="F2336" i="10"/>
  <c r="G2335" i="10"/>
  <c r="F2335" i="10"/>
  <c r="G2334" i="10"/>
  <c r="F2334" i="10"/>
  <c r="G2333" i="10"/>
  <c r="F2333" i="10"/>
  <c r="G2332" i="10"/>
  <c r="F2332" i="10"/>
  <c r="G2331" i="10"/>
  <c r="F2331" i="10"/>
  <c r="G2330" i="10"/>
  <c r="F2330" i="10"/>
  <c r="G2329" i="10"/>
  <c r="F2329" i="10"/>
  <c r="G2328" i="10"/>
  <c r="F2328" i="10"/>
  <c r="G2327" i="10"/>
  <c r="F2327" i="10"/>
  <c r="G2326" i="10"/>
  <c r="F2326" i="10"/>
  <c r="G2325" i="10"/>
  <c r="F2325" i="10"/>
  <c r="G2324" i="10"/>
  <c r="F2324" i="10"/>
  <c r="G2323" i="10"/>
  <c r="F2323" i="10"/>
  <c r="G2322" i="10"/>
  <c r="F2322" i="10"/>
  <c r="G2321" i="10"/>
  <c r="F2321" i="10"/>
  <c r="G2320" i="10"/>
  <c r="F2320" i="10"/>
  <c r="G2319" i="10"/>
  <c r="F2319" i="10"/>
  <c r="G2318" i="10"/>
  <c r="F2318" i="10"/>
  <c r="G2317" i="10"/>
  <c r="F2317" i="10"/>
  <c r="G2316" i="10"/>
  <c r="F2316" i="10"/>
  <c r="G2315" i="10"/>
  <c r="F2315" i="10"/>
  <c r="G2314" i="10"/>
  <c r="F2314" i="10"/>
  <c r="G2313" i="10"/>
  <c r="F2313" i="10"/>
  <c r="G2312" i="10"/>
  <c r="F2312" i="10"/>
  <c r="G2311" i="10"/>
  <c r="F2311" i="10"/>
  <c r="G2310" i="10"/>
  <c r="F2310" i="10"/>
  <c r="G2309" i="10"/>
  <c r="F2309" i="10"/>
  <c r="G2308" i="10"/>
  <c r="F2308" i="10"/>
  <c r="G2307" i="10"/>
  <c r="F2307" i="10"/>
  <c r="G2306" i="10"/>
  <c r="F2306" i="10"/>
  <c r="G2305" i="10"/>
  <c r="F2305" i="10"/>
  <c r="G2304" i="10"/>
  <c r="F2304" i="10"/>
  <c r="G2303" i="10"/>
  <c r="F2303" i="10"/>
  <c r="G2302" i="10"/>
  <c r="F2302" i="10"/>
  <c r="G2301" i="10"/>
  <c r="F2301" i="10"/>
  <c r="G2300" i="10"/>
  <c r="F2300" i="10"/>
  <c r="G2299" i="10"/>
  <c r="F2299" i="10"/>
  <c r="G2298" i="10"/>
  <c r="F2298" i="10"/>
  <c r="G2297" i="10"/>
  <c r="F2297" i="10"/>
  <c r="G2296" i="10"/>
  <c r="F2296" i="10"/>
  <c r="G2295" i="10"/>
  <c r="F2295" i="10"/>
  <c r="G2294" i="10"/>
  <c r="F2294" i="10"/>
  <c r="G2293" i="10"/>
  <c r="F2293" i="10"/>
  <c r="G2292" i="10"/>
  <c r="F2292" i="10"/>
  <c r="G2291" i="10"/>
  <c r="F2291" i="10"/>
  <c r="G2290" i="10"/>
  <c r="F2290" i="10"/>
  <c r="G2289" i="10"/>
  <c r="F2289" i="10"/>
  <c r="G2288" i="10"/>
  <c r="F2288" i="10"/>
  <c r="G2287" i="10"/>
  <c r="F2287" i="10"/>
  <c r="G2286" i="10"/>
  <c r="F2286" i="10"/>
  <c r="G2285" i="10"/>
  <c r="F2285" i="10"/>
  <c r="G2284" i="10"/>
  <c r="F2284" i="10"/>
  <c r="G2283" i="10"/>
  <c r="F2283" i="10"/>
  <c r="G2282" i="10"/>
  <c r="F2282" i="10"/>
  <c r="G2281" i="10"/>
  <c r="F2281" i="10"/>
  <c r="G2280" i="10"/>
  <c r="F2280" i="10"/>
  <c r="G2279" i="10"/>
  <c r="F2279" i="10"/>
  <c r="G2278" i="10"/>
  <c r="F2278" i="10"/>
  <c r="G2277" i="10"/>
  <c r="F2277" i="10"/>
  <c r="G2276" i="10"/>
  <c r="F2276" i="10"/>
  <c r="G2275" i="10"/>
  <c r="F2275" i="10"/>
  <c r="G2274" i="10"/>
  <c r="F2274" i="10"/>
  <c r="G2273" i="10"/>
  <c r="F2273" i="10"/>
  <c r="G2272" i="10"/>
  <c r="F2272" i="10"/>
  <c r="G2271" i="10"/>
  <c r="F2271" i="10"/>
  <c r="G2270" i="10"/>
  <c r="F2270" i="10"/>
  <c r="G2269" i="10"/>
  <c r="F2269" i="10"/>
  <c r="G2268" i="10"/>
  <c r="F2268" i="10"/>
  <c r="G2267" i="10"/>
  <c r="F2267" i="10"/>
  <c r="G2266" i="10"/>
  <c r="F2266" i="10"/>
  <c r="G2265" i="10"/>
  <c r="F2265" i="10"/>
  <c r="G2264" i="10"/>
  <c r="F2264" i="10"/>
  <c r="G2263" i="10"/>
  <c r="F2263" i="10"/>
  <c r="G2262" i="10"/>
  <c r="F2262" i="10"/>
  <c r="G2261" i="10"/>
  <c r="F2261" i="10"/>
  <c r="G2260" i="10"/>
  <c r="F2260" i="10"/>
  <c r="G2259" i="10"/>
  <c r="F2259" i="10"/>
  <c r="G2258" i="10"/>
  <c r="F2258" i="10"/>
  <c r="G2257" i="10"/>
  <c r="F2257" i="10"/>
  <c r="G2256" i="10"/>
  <c r="F2256" i="10"/>
  <c r="G2255" i="10"/>
  <c r="F2255" i="10"/>
  <c r="G2254" i="10"/>
  <c r="F2254" i="10"/>
  <c r="G2253" i="10"/>
  <c r="F2253" i="10"/>
  <c r="G2252" i="10"/>
  <c r="F2252" i="10"/>
  <c r="G2251" i="10"/>
  <c r="F2251" i="10"/>
  <c r="G2250" i="10"/>
  <c r="F2250" i="10"/>
  <c r="G2249" i="10"/>
  <c r="F2249" i="10"/>
  <c r="G2248" i="10"/>
  <c r="F2248" i="10"/>
  <c r="G2247" i="10"/>
  <c r="F2247" i="10"/>
  <c r="G2246" i="10"/>
  <c r="F2246" i="10"/>
  <c r="G2245" i="10"/>
  <c r="F2245" i="10"/>
  <c r="G2244" i="10"/>
  <c r="F2244" i="10"/>
  <c r="G2243" i="10"/>
  <c r="F2243" i="10"/>
  <c r="G2242" i="10"/>
  <c r="F2242" i="10"/>
  <c r="G2241" i="10"/>
  <c r="F2241" i="10"/>
  <c r="G2240" i="10"/>
  <c r="F2240" i="10"/>
  <c r="G2239" i="10"/>
  <c r="F2239" i="10"/>
  <c r="G2238" i="10"/>
  <c r="F2238" i="10"/>
  <c r="G2237" i="10"/>
  <c r="F2237" i="10"/>
  <c r="G2236" i="10"/>
  <c r="F2236" i="10"/>
  <c r="G2235" i="10"/>
  <c r="F2235" i="10"/>
  <c r="G2234" i="10"/>
  <c r="F2234" i="10"/>
  <c r="G2233" i="10"/>
  <c r="F2233" i="10"/>
  <c r="G2232" i="10"/>
  <c r="F2232" i="10"/>
  <c r="G2231" i="10"/>
  <c r="F2231" i="10"/>
  <c r="G2230" i="10"/>
  <c r="F2230" i="10"/>
  <c r="G2229" i="10"/>
  <c r="F2229" i="10"/>
  <c r="G2228" i="10"/>
  <c r="F2228" i="10"/>
  <c r="G2227" i="10"/>
  <c r="F2227" i="10"/>
  <c r="G2226" i="10"/>
  <c r="F2226" i="10"/>
  <c r="G2225" i="10"/>
  <c r="F2225" i="10"/>
  <c r="G2224" i="10"/>
  <c r="F2224" i="10"/>
  <c r="G2223" i="10"/>
  <c r="F2223" i="10"/>
  <c r="G2222" i="10"/>
  <c r="F2222" i="10"/>
  <c r="G2221" i="10"/>
  <c r="F2221" i="10"/>
  <c r="G2220" i="10"/>
  <c r="F2220" i="10"/>
  <c r="G2219" i="10"/>
  <c r="F2219" i="10"/>
  <c r="G2218" i="10"/>
  <c r="F2218" i="10"/>
  <c r="G2217" i="10"/>
  <c r="F2217" i="10"/>
  <c r="G2216" i="10"/>
  <c r="F2216" i="10"/>
  <c r="G2215" i="10"/>
  <c r="F2215" i="10"/>
  <c r="G2214" i="10"/>
  <c r="F2214" i="10"/>
  <c r="G2213" i="10"/>
  <c r="F2213" i="10"/>
  <c r="G2212" i="10"/>
  <c r="F2212" i="10"/>
  <c r="G2211" i="10"/>
  <c r="F2211" i="10"/>
  <c r="G2210" i="10"/>
  <c r="F2210" i="10"/>
  <c r="G2209" i="10"/>
  <c r="F2209" i="10"/>
  <c r="G2208" i="10"/>
  <c r="F2208" i="10"/>
  <c r="G2207" i="10"/>
  <c r="F2207" i="10"/>
  <c r="G2206" i="10"/>
  <c r="F2206" i="10"/>
  <c r="G2205" i="10"/>
  <c r="F2205" i="10"/>
  <c r="G2204" i="10"/>
  <c r="F2204" i="10"/>
  <c r="G2203" i="10"/>
  <c r="F2203" i="10"/>
  <c r="G2202" i="10"/>
  <c r="F2202" i="10"/>
  <c r="G2201" i="10"/>
  <c r="F2201" i="10"/>
  <c r="G2200" i="10"/>
  <c r="F2200" i="10"/>
  <c r="G2199" i="10"/>
  <c r="F2199" i="10"/>
  <c r="G2198" i="10"/>
  <c r="F2198" i="10"/>
  <c r="G2197" i="10"/>
  <c r="F2197" i="10"/>
  <c r="G2196" i="10"/>
  <c r="F2196" i="10"/>
  <c r="G2195" i="10"/>
  <c r="F2195" i="10"/>
  <c r="G2194" i="10"/>
  <c r="F2194" i="10"/>
  <c r="G2193" i="10"/>
  <c r="F2193" i="10"/>
  <c r="G2192" i="10"/>
  <c r="F2192" i="10"/>
  <c r="G2191" i="10"/>
  <c r="F2191" i="10"/>
  <c r="G2190" i="10"/>
  <c r="F2190" i="10"/>
  <c r="G2189" i="10"/>
  <c r="F2189" i="10"/>
  <c r="G2188" i="10"/>
  <c r="F2188" i="10"/>
  <c r="G2187" i="10"/>
  <c r="F2187" i="10"/>
  <c r="G2186" i="10"/>
  <c r="F2186" i="10"/>
  <c r="G2185" i="10"/>
  <c r="F2185" i="10"/>
  <c r="G2184" i="10"/>
  <c r="F2184" i="10"/>
  <c r="G2183" i="10"/>
  <c r="F2183" i="10"/>
  <c r="G2182" i="10"/>
  <c r="F2182" i="10"/>
  <c r="G2181" i="10"/>
  <c r="F2181" i="10"/>
  <c r="G2180" i="10"/>
  <c r="F2180" i="10"/>
  <c r="G2179" i="10"/>
  <c r="F2179" i="10"/>
  <c r="G2178" i="10"/>
  <c r="F2178" i="10"/>
  <c r="G2177" i="10"/>
  <c r="F2177" i="10"/>
  <c r="G2176" i="10"/>
  <c r="F2176" i="10"/>
  <c r="G2175" i="10"/>
  <c r="F2175" i="10"/>
  <c r="G2174" i="10"/>
  <c r="F2174" i="10"/>
  <c r="G2173" i="10"/>
  <c r="F2173" i="10"/>
  <c r="G2172" i="10"/>
  <c r="F2172" i="10"/>
  <c r="G2171" i="10"/>
  <c r="F2171" i="10"/>
  <c r="G2170" i="10"/>
  <c r="F2170" i="10"/>
  <c r="G2169" i="10"/>
  <c r="F2169" i="10"/>
  <c r="G2168" i="10"/>
  <c r="F2168" i="10"/>
  <c r="G2167" i="10"/>
  <c r="F2167" i="10"/>
  <c r="G2166" i="10"/>
  <c r="F2166" i="10"/>
  <c r="G2165" i="10"/>
  <c r="F2165" i="10"/>
  <c r="G2164" i="10"/>
  <c r="F2164" i="10"/>
  <c r="G2163" i="10"/>
  <c r="F2163" i="10"/>
  <c r="G2162" i="10"/>
  <c r="F2162" i="10"/>
  <c r="G2161" i="10"/>
  <c r="F2161" i="10"/>
  <c r="G2160" i="10"/>
  <c r="F2160" i="10"/>
  <c r="G2159" i="10"/>
  <c r="F2159" i="10"/>
  <c r="G2158" i="10"/>
  <c r="F2158" i="10"/>
  <c r="G2157" i="10"/>
  <c r="F2157" i="10"/>
  <c r="G2156" i="10"/>
  <c r="F2156" i="10"/>
  <c r="G2155" i="10"/>
  <c r="F2155" i="10"/>
  <c r="G2154" i="10"/>
  <c r="F2154" i="10"/>
  <c r="G2153" i="10"/>
  <c r="F2153" i="10"/>
  <c r="G2152" i="10"/>
  <c r="F2152" i="10"/>
  <c r="G2151" i="10"/>
  <c r="F2151" i="10"/>
  <c r="G2150" i="10"/>
  <c r="F2150" i="10"/>
  <c r="G2149" i="10"/>
  <c r="F2149" i="10"/>
  <c r="G2148" i="10"/>
  <c r="F2148" i="10"/>
  <c r="G2147" i="10"/>
  <c r="F2147" i="10"/>
  <c r="G2146" i="10"/>
  <c r="F2146" i="10"/>
  <c r="G2145" i="10"/>
  <c r="F2145" i="10"/>
  <c r="G2144" i="10"/>
  <c r="F2144" i="10"/>
  <c r="G2143" i="10"/>
  <c r="F2143" i="10"/>
  <c r="G2142" i="10"/>
  <c r="F2142" i="10"/>
  <c r="G2141" i="10"/>
  <c r="F2141" i="10"/>
  <c r="G2140" i="10"/>
  <c r="F2140" i="10"/>
  <c r="G2139" i="10"/>
  <c r="F2139" i="10"/>
  <c r="G2138" i="10"/>
  <c r="F2138" i="10"/>
  <c r="G2137" i="10"/>
  <c r="F2137" i="10"/>
  <c r="G2136" i="10"/>
  <c r="F2136" i="10"/>
  <c r="G2135" i="10"/>
  <c r="F2135" i="10"/>
  <c r="G2134" i="10"/>
  <c r="F2134" i="10"/>
  <c r="G2133" i="10"/>
  <c r="F2133" i="10"/>
  <c r="G2132" i="10"/>
  <c r="F2132" i="10"/>
  <c r="G2131" i="10"/>
  <c r="F2131" i="10"/>
  <c r="G2130" i="10"/>
  <c r="F2130" i="10"/>
  <c r="G2129" i="10"/>
  <c r="F2129" i="10"/>
  <c r="G2128" i="10"/>
  <c r="F2128" i="10"/>
  <c r="G2127" i="10"/>
  <c r="F2127" i="10"/>
  <c r="G2126" i="10"/>
  <c r="F2126" i="10"/>
  <c r="G2125" i="10"/>
  <c r="F2125" i="10"/>
  <c r="G2124" i="10"/>
  <c r="F2124" i="10"/>
  <c r="G2123" i="10"/>
  <c r="F2123" i="10"/>
  <c r="G2122" i="10"/>
  <c r="F2122" i="10"/>
  <c r="G2121" i="10"/>
  <c r="F2121" i="10"/>
  <c r="G2120" i="10"/>
  <c r="F2120" i="10"/>
  <c r="G2119" i="10"/>
  <c r="F2119" i="10"/>
  <c r="G2118" i="10"/>
  <c r="F2118" i="10"/>
  <c r="G2117" i="10"/>
  <c r="F2117" i="10"/>
  <c r="G2116" i="10"/>
  <c r="F2116" i="10"/>
  <c r="G2115" i="10"/>
  <c r="F2115" i="10"/>
  <c r="G2114" i="10"/>
  <c r="F2114" i="10"/>
  <c r="G2113" i="10"/>
  <c r="F2113" i="10"/>
  <c r="G2112" i="10"/>
  <c r="F2112" i="10"/>
  <c r="G2111" i="10"/>
  <c r="F2111" i="10"/>
  <c r="G2110" i="10"/>
  <c r="F2110" i="10"/>
  <c r="G2109" i="10"/>
  <c r="F2109" i="10"/>
  <c r="G2108" i="10"/>
  <c r="F2108" i="10"/>
  <c r="G2107" i="10"/>
  <c r="F2107" i="10"/>
  <c r="G2106" i="10"/>
  <c r="F2106" i="10"/>
  <c r="G2105" i="10"/>
  <c r="F2105" i="10"/>
  <c r="G2104" i="10"/>
  <c r="F2104" i="10"/>
  <c r="G2103" i="10"/>
  <c r="F2103" i="10"/>
  <c r="G2102" i="10"/>
  <c r="F2102" i="10"/>
  <c r="G2101" i="10"/>
  <c r="F2101" i="10"/>
  <c r="G2100" i="10"/>
  <c r="F2100" i="10"/>
  <c r="G2099" i="10"/>
  <c r="F2099" i="10"/>
  <c r="G2098" i="10"/>
  <c r="F2098" i="10"/>
  <c r="G2097" i="10"/>
  <c r="F2097" i="10"/>
  <c r="G2096" i="10"/>
  <c r="F2096" i="10"/>
  <c r="G2095" i="10"/>
  <c r="F2095" i="10"/>
  <c r="G2094" i="10"/>
  <c r="F2094" i="10"/>
  <c r="G2093" i="10"/>
  <c r="F2093" i="10"/>
  <c r="G2092" i="10"/>
  <c r="F2092" i="10"/>
  <c r="G2091" i="10"/>
  <c r="F2091" i="10"/>
  <c r="G2090" i="10"/>
  <c r="F2090" i="10"/>
  <c r="G2089" i="10"/>
  <c r="F2089" i="10"/>
  <c r="G2088" i="10"/>
  <c r="F2088" i="10"/>
  <c r="G2087" i="10"/>
  <c r="F2087" i="10"/>
  <c r="G2086" i="10"/>
  <c r="F2086" i="10"/>
  <c r="G2085" i="10"/>
  <c r="F2085" i="10"/>
  <c r="G2084" i="10"/>
  <c r="F2084" i="10"/>
  <c r="G2083" i="10"/>
  <c r="F2083" i="10"/>
  <c r="G2082" i="10"/>
  <c r="F2082" i="10"/>
  <c r="G2081" i="10"/>
  <c r="F2081" i="10"/>
  <c r="G2080" i="10"/>
  <c r="F2080" i="10"/>
  <c r="G2079" i="10"/>
  <c r="F2079" i="10"/>
  <c r="G2078" i="10"/>
  <c r="F2078" i="10"/>
  <c r="G2077" i="10"/>
  <c r="F2077" i="10"/>
  <c r="G2076" i="10"/>
  <c r="F2076" i="10"/>
  <c r="G2075" i="10"/>
  <c r="F2075" i="10"/>
  <c r="G2074" i="10"/>
  <c r="F2074" i="10"/>
  <c r="G2073" i="10"/>
  <c r="F2073" i="10"/>
  <c r="G2072" i="10"/>
  <c r="F2072" i="10"/>
  <c r="G2071" i="10"/>
  <c r="F2071" i="10"/>
  <c r="G2070" i="10"/>
  <c r="F2070" i="10"/>
  <c r="G2069" i="10"/>
  <c r="F2069" i="10"/>
  <c r="G2068" i="10"/>
  <c r="F2068" i="10"/>
  <c r="G2067" i="10"/>
  <c r="F2067" i="10"/>
  <c r="G2066" i="10"/>
  <c r="F2066" i="10"/>
  <c r="G2065" i="10"/>
  <c r="F2065" i="10"/>
  <c r="G2064" i="10"/>
  <c r="F2064" i="10"/>
  <c r="G2063" i="10"/>
  <c r="F2063" i="10"/>
  <c r="G2062" i="10"/>
  <c r="F2062" i="10"/>
  <c r="G2061" i="10"/>
  <c r="F2061" i="10"/>
  <c r="G2060" i="10"/>
  <c r="F2060" i="10"/>
  <c r="G2059" i="10"/>
  <c r="F2059" i="10"/>
  <c r="G2058" i="10"/>
  <c r="F2058" i="10"/>
  <c r="G2057" i="10"/>
  <c r="F2057" i="10"/>
  <c r="G2056" i="10"/>
  <c r="F2056" i="10"/>
  <c r="G2055" i="10"/>
  <c r="F2055" i="10"/>
  <c r="G2054" i="10"/>
  <c r="F2054" i="10"/>
  <c r="G2053" i="10"/>
  <c r="F2053" i="10"/>
  <c r="G2052" i="10"/>
  <c r="F2052" i="10"/>
  <c r="G2051" i="10"/>
  <c r="F2051" i="10"/>
  <c r="G2050" i="10"/>
  <c r="F2050" i="10"/>
  <c r="G2049" i="10"/>
  <c r="F2049" i="10"/>
  <c r="G2048" i="10"/>
  <c r="F2048" i="10"/>
  <c r="G2047" i="10"/>
  <c r="F2047" i="10"/>
  <c r="G2046" i="10"/>
  <c r="F2046" i="10"/>
  <c r="G2045" i="10"/>
  <c r="F2045" i="10"/>
  <c r="G2044" i="10"/>
  <c r="F2044" i="10"/>
  <c r="G2043" i="10"/>
  <c r="F2043" i="10"/>
  <c r="G2042" i="10"/>
  <c r="F2042" i="10"/>
  <c r="G2041" i="10"/>
  <c r="F2041" i="10"/>
  <c r="G2040" i="10"/>
  <c r="F2040" i="10"/>
  <c r="G2039" i="10"/>
  <c r="F2039" i="10"/>
  <c r="G2038" i="10"/>
  <c r="F2038" i="10"/>
  <c r="G2037" i="10"/>
  <c r="F2037" i="10"/>
  <c r="G2036" i="10"/>
  <c r="F2036" i="10"/>
  <c r="G2035" i="10"/>
  <c r="F2035" i="10"/>
  <c r="G2034" i="10"/>
  <c r="F2034" i="10"/>
  <c r="G2033" i="10"/>
  <c r="F2033" i="10"/>
  <c r="G2032" i="10"/>
  <c r="F2032" i="10"/>
  <c r="G2031" i="10"/>
  <c r="F2031" i="10"/>
  <c r="G2030" i="10"/>
  <c r="F2030" i="10"/>
  <c r="G2029" i="10"/>
  <c r="F2029" i="10"/>
  <c r="G2028" i="10"/>
  <c r="F2028" i="10"/>
  <c r="G2027" i="10"/>
  <c r="F2027" i="10"/>
  <c r="G2026" i="10"/>
  <c r="F2026" i="10"/>
  <c r="G2025" i="10"/>
  <c r="F2025" i="10"/>
  <c r="G2024" i="10"/>
  <c r="F2024" i="10"/>
  <c r="G2023" i="10"/>
  <c r="F2023" i="10"/>
  <c r="G2022" i="10"/>
  <c r="F2022" i="10"/>
  <c r="G2021" i="10"/>
  <c r="F2021" i="10"/>
  <c r="G2020" i="10"/>
  <c r="F2020" i="10"/>
  <c r="G2019" i="10"/>
  <c r="F2019" i="10"/>
  <c r="G2018" i="10"/>
  <c r="F2018" i="10"/>
  <c r="G2017" i="10"/>
  <c r="F2017" i="10"/>
  <c r="G2016" i="10"/>
  <c r="F2016" i="10"/>
  <c r="G2015" i="10"/>
  <c r="F2015" i="10"/>
  <c r="G2014" i="10"/>
  <c r="F2014" i="10"/>
  <c r="G2013" i="10"/>
  <c r="F2013" i="10"/>
  <c r="G2012" i="10"/>
  <c r="F2012" i="10"/>
  <c r="G2011" i="10"/>
  <c r="F2011" i="10"/>
  <c r="G2010" i="10"/>
  <c r="F2010" i="10"/>
  <c r="G2009" i="10"/>
  <c r="F2009" i="10"/>
  <c r="G2008" i="10"/>
  <c r="F2008" i="10"/>
  <c r="G2007" i="10"/>
  <c r="F2007" i="10"/>
  <c r="G2006" i="10"/>
  <c r="F2006" i="10"/>
  <c r="G2005" i="10"/>
  <c r="F2005" i="10"/>
  <c r="G2004" i="10"/>
  <c r="F2004" i="10"/>
  <c r="G2003" i="10"/>
  <c r="F2003" i="10"/>
  <c r="G2002" i="10"/>
  <c r="F2002" i="10"/>
  <c r="G2001" i="10"/>
  <c r="F2001" i="10"/>
  <c r="G2000" i="10"/>
  <c r="F2000" i="10"/>
  <c r="G1999" i="10"/>
  <c r="F1999" i="10"/>
  <c r="G1998" i="10"/>
  <c r="F1998" i="10"/>
  <c r="G1997" i="10"/>
  <c r="F1997" i="10"/>
  <c r="G1996" i="10"/>
  <c r="F1996" i="10"/>
  <c r="G1995" i="10"/>
  <c r="F1995" i="10"/>
  <c r="G1994" i="10"/>
  <c r="F1994" i="10"/>
  <c r="G1993" i="10"/>
  <c r="F1993" i="10"/>
  <c r="G1992" i="10"/>
  <c r="F1992" i="10"/>
  <c r="G1991" i="10"/>
  <c r="F1991" i="10"/>
  <c r="G1990" i="10"/>
  <c r="F1990" i="10"/>
  <c r="G1989" i="10"/>
  <c r="F1989" i="10"/>
  <c r="G1988" i="10"/>
  <c r="F1988" i="10"/>
  <c r="G1987" i="10"/>
  <c r="F1987" i="10"/>
  <c r="G1986" i="10"/>
  <c r="F1986" i="10"/>
  <c r="G1985" i="10"/>
  <c r="F1985" i="10"/>
  <c r="G1984" i="10"/>
  <c r="F1984" i="10"/>
  <c r="G1983" i="10"/>
  <c r="F1983" i="10"/>
  <c r="G1982" i="10"/>
  <c r="F1982" i="10"/>
  <c r="G1981" i="10"/>
  <c r="F1981" i="10"/>
  <c r="G1980" i="10"/>
  <c r="F1980" i="10"/>
  <c r="G1979" i="10"/>
  <c r="F1979" i="10"/>
  <c r="G1978" i="10"/>
  <c r="F1978" i="10"/>
  <c r="G1977" i="10"/>
  <c r="F1977" i="10"/>
  <c r="G1976" i="10"/>
  <c r="F1976" i="10"/>
  <c r="G1975" i="10"/>
  <c r="F1975" i="10"/>
  <c r="G1974" i="10"/>
  <c r="F1974" i="10"/>
  <c r="G1973" i="10"/>
  <c r="F1973" i="10"/>
  <c r="G1972" i="10"/>
  <c r="F1972" i="10"/>
  <c r="G1971" i="10"/>
  <c r="F1971" i="10"/>
  <c r="G1970" i="10"/>
  <c r="F1970" i="10"/>
  <c r="G1969" i="10"/>
  <c r="F1969" i="10"/>
  <c r="G1968" i="10"/>
  <c r="F1968" i="10"/>
  <c r="G1967" i="10"/>
  <c r="F1967" i="10"/>
  <c r="G1966" i="10"/>
  <c r="F1966" i="10"/>
  <c r="G1965" i="10"/>
  <c r="F1965" i="10"/>
  <c r="G1964" i="10"/>
  <c r="F1964" i="10"/>
  <c r="G1963" i="10"/>
  <c r="F1963" i="10"/>
  <c r="G1962" i="10"/>
  <c r="F1962" i="10"/>
  <c r="G1961" i="10"/>
  <c r="F1961" i="10"/>
  <c r="G1960" i="10"/>
  <c r="F1960" i="10"/>
  <c r="G1959" i="10"/>
  <c r="F1959" i="10"/>
  <c r="G1958" i="10"/>
  <c r="F1958" i="10"/>
  <c r="G1957" i="10"/>
  <c r="F1957" i="10"/>
  <c r="G1956" i="10"/>
  <c r="F1956" i="10"/>
  <c r="G1955" i="10"/>
  <c r="F1955" i="10"/>
  <c r="G1954" i="10"/>
  <c r="F1954" i="10"/>
  <c r="G1953" i="10"/>
  <c r="F1953" i="10"/>
  <c r="G1952" i="10"/>
  <c r="F1952" i="10"/>
  <c r="G1951" i="10"/>
  <c r="F1951" i="10"/>
  <c r="G1950" i="10"/>
  <c r="F1950" i="10"/>
  <c r="G1949" i="10"/>
  <c r="F1949" i="10"/>
  <c r="G1948" i="10"/>
  <c r="F1948" i="10"/>
  <c r="G1947" i="10"/>
  <c r="F1947" i="10"/>
  <c r="G1946" i="10"/>
  <c r="F1946" i="10"/>
  <c r="G1945" i="10"/>
  <c r="F1945" i="10"/>
  <c r="G1944" i="10"/>
  <c r="F1944" i="10"/>
  <c r="G1943" i="10"/>
  <c r="F1943" i="10"/>
  <c r="G1942" i="10"/>
  <c r="F1942" i="10"/>
  <c r="G1941" i="10"/>
  <c r="F1941" i="10"/>
  <c r="G1940" i="10"/>
  <c r="F1940" i="10"/>
  <c r="G1939" i="10"/>
  <c r="F1939" i="10"/>
  <c r="G1938" i="10"/>
  <c r="F1938" i="10"/>
  <c r="G1937" i="10"/>
  <c r="F1937" i="10"/>
  <c r="G1936" i="10"/>
  <c r="F1936" i="10"/>
  <c r="G1935" i="10"/>
  <c r="F1935" i="10"/>
  <c r="G1934" i="10"/>
  <c r="F1934" i="10"/>
  <c r="G1933" i="10"/>
  <c r="F1933" i="10"/>
  <c r="G1932" i="10"/>
  <c r="F1932" i="10"/>
  <c r="G1931" i="10"/>
  <c r="F1931" i="10"/>
  <c r="G1930" i="10"/>
  <c r="F1930" i="10"/>
  <c r="G1929" i="10"/>
  <c r="F1929" i="10"/>
  <c r="G1928" i="10"/>
  <c r="F1928" i="10"/>
  <c r="G1927" i="10"/>
  <c r="F1927" i="10"/>
  <c r="G1926" i="10"/>
  <c r="F1926" i="10"/>
  <c r="G1925" i="10"/>
  <c r="F1925" i="10"/>
  <c r="G1924" i="10"/>
  <c r="F1924" i="10"/>
  <c r="G1923" i="10"/>
  <c r="F1923" i="10"/>
  <c r="G1922" i="10"/>
  <c r="F1922" i="10"/>
  <c r="G1921" i="10"/>
  <c r="F1921" i="10"/>
  <c r="G1920" i="10"/>
  <c r="F1920" i="10"/>
  <c r="G1919" i="10"/>
  <c r="F1919" i="10"/>
  <c r="G1918" i="10"/>
  <c r="F1918" i="10"/>
  <c r="G1917" i="10"/>
  <c r="F1917" i="10"/>
  <c r="G1916" i="10"/>
  <c r="F1916" i="10"/>
  <c r="G1915" i="10"/>
  <c r="F1915" i="10"/>
  <c r="G1914" i="10"/>
  <c r="F1914" i="10"/>
  <c r="G1913" i="10"/>
  <c r="F1913" i="10"/>
  <c r="G1912" i="10"/>
  <c r="F1912" i="10"/>
  <c r="G1911" i="10"/>
  <c r="F1911" i="10"/>
  <c r="G1910" i="10"/>
  <c r="F1910" i="10"/>
  <c r="G1909" i="10"/>
  <c r="F1909" i="10"/>
  <c r="G1908" i="10"/>
  <c r="F1908" i="10"/>
  <c r="G1907" i="10"/>
  <c r="F1907" i="10"/>
  <c r="G1906" i="10"/>
  <c r="F1906" i="10"/>
  <c r="G1905" i="10"/>
  <c r="F1905" i="10"/>
  <c r="G1904" i="10"/>
  <c r="F1904" i="10"/>
  <c r="G1903" i="10"/>
  <c r="F1903" i="10"/>
  <c r="G1902" i="10"/>
  <c r="F1902" i="10"/>
  <c r="G1901" i="10"/>
  <c r="F1901" i="10"/>
  <c r="G1900" i="10"/>
  <c r="F1900" i="10"/>
  <c r="G1899" i="10"/>
  <c r="F1899" i="10"/>
  <c r="G1898" i="10"/>
  <c r="F1898" i="10"/>
  <c r="G1897" i="10"/>
  <c r="F1897" i="10"/>
  <c r="G1896" i="10"/>
  <c r="F1896" i="10"/>
  <c r="G1895" i="10"/>
  <c r="F1895" i="10"/>
  <c r="G1894" i="10"/>
  <c r="F1894" i="10"/>
  <c r="G1893" i="10"/>
  <c r="F1893" i="10"/>
  <c r="G1892" i="10"/>
  <c r="F1892" i="10"/>
  <c r="G1891" i="10"/>
  <c r="F1891" i="10"/>
  <c r="G1890" i="10"/>
  <c r="F1890" i="10"/>
  <c r="G1889" i="10"/>
  <c r="F1889" i="10"/>
  <c r="G1888" i="10"/>
  <c r="F1888" i="10"/>
  <c r="G1887" i="10"/>
  <c r="F1887" i="10"/>
  <c r="G1886" i="10"/>
  <c r="F1886" i="10"/>
  <c r="G1885" i="10"/>
  <c r="F1885" i="10"/>
  <c r="G1884" i="10"/>
  <c r="F1884" i="10"/>
  <c r="G1883" i="10"/>
  <c r="F1883" i="10"/>
  <c r="G1882" i="10"/>
  <c r="F1882" i="10"/>
  <c r="G1881" i="10"/>
  <c r="F1881" i="10"/>
  <c r="G1880" i="10"/>
  <c r="F1880" i="10"/>
  <c r="G1879" i="10"/>
  <c r="F1879" i="10"/>
  <c r="G1878" i="10"/>
  <c r="F1878" i="10"/>
  <c r="G1877" i="10"/>
  <c r="F1877" i="10"/>
  <c r="G1876" i="10"/>
  <c r="F1876" i="10"/>
  <c r="G1875" i="10"/>
  <c r="F1875" i="10"/>
  <c r="G1874" i="10"/>
  <c r="F1874" i="10"/>
  <c r="G1873" i="10"/>
  <c r="F1873" i="10"/>
  <c r="G1872" i="10"/>
  <c r="F1872" i="10"/>
  <c r="G1871" i="10"/>
  <c r="F1871" i="10"/>
  <c r="G1870" i="10"/>
  <c r="F1870" i="10"/>
  <c r="G1869" i="10"/>
  <c r="F1869" i="10"/>
  <c r="G1868" i="10"/>
  <c r="F1868" i="10"/>
  <c r="G1867" i="10"/>
  <c r="F1867" i="10"/>
  <c r="G1866" i="10"/>
  <c r="F1866" i="10"/>
  <c r="G1865" i="10"/>
  <c r="F1865" i="10"/>
  <c r="G1864" i="10"/>
  <c r="F1864" i="10"/>
  <c r="G1863" i="10"/>
  <c r="F1863" i="10"/>
  <c r="G1862" i="10"/>
  <c r="F1862" i="10"/>
  <c r="G1861" i="10"/>
  <c r="F1861" i="10"/>
  <c r="G1860" i="10"/>
  <c r="F1860" i="10"/>
  <c r="G1859" i="10"/>
  <c r="F1859" i="10"/>
  <c r="G1858" i="10"/>
  <c r="F1858" i="10"/>
  <c r="G1857" i="10"/>
  <c r="F1857" i="10"/>
  <c r="G1856" i="10"/>
  <c r="F1856" i="10"/>
  <c r="G1855" i="10"/>
  <c r="F1855" i="10"/>
  <c r="G1854" i="10"/>
  <c r="F1854" i="10"/>
  <c r="G1853" i="10"/>
  <c r="F1853" i="10"/>
  <c r="G1852" i="10"/>
  <c r="F1852" i="10"/>
  <c r="G1851" i="10"/>
  <c r="F1851" i="10"/>
  <c r="G1850" i="10"/>
  <c r="F1850" i="10"/>
  <c r="G1849" i="10"/>
  <c r="F1849" i="10"/>
  <c r="G1848" i="10"/>
  <c r="F1848" i="10"/>
  <c r="G1847" i="10"/>
  <c r="F1847" i="10"/>
  <c r="G1846" i="10"/>
  <c r="F1846" i="10"/>
  <c r="G1845" i="10"/>
  <c r="F1845" i="10"/>
  <c r="G1844" i="10"/>
  <c r="F1844" i="10"/>
  <c r="G1843" i="10"/>
  <c r="F1843" i="10"/>
  <c r="G1842" i="10"/>
  <c r="F1842" i="10"/>
  <c r="G1841" i="10"/>
  <c r="F1841" i="10"/>
  <c r="G1840" i="10"/>
  <c r="F1840" i="10"/>
  <c r="G1839" i="10"/>
  <c r="F1839" i="10"/>
  <c r="G1838" i="10"/>
  <c r="F1838" i="10"/>
  <c r="G1837" i="10"/>
  <c r="F1837" i="10"/>
  <c r="G1836" i="10"/>
  <c r="F1836" i="10"/>
  <c r="G1835" i="10"/>
  <c r="F1835" i="10"/>
  <c r="G1834" i="10"/>
  <c r="F1834" i="10"/>
  <c r="G1833" i="10"/>
  <c r="F1833" i="10"/>
  <c r="G1832" i="10"/>
  <c r="F1832" i="10"/>
  <c r="G1831" i="10"/>
  <c r="F1831" i="10"/>
  <c r="G1830" i="10"/>
  <c r="F1830" i="10"/>
  <c r="G1829" i="10"/>
  <c r="F1829" i="10"/>
  <c r="G1828" i="10"/>
  <c r="F1828" i="10"/>
  <c r="G1827" i="10"/>
  <c r="F1827" i="10"/>
  <c r="G1826" i="10"/>
  <c r="F1826" i="10"/>
  <c r="G1825" i="10"/>
  <c r="F1825" i="10"/>
  <c r="G1824" i="10"/>
  <c r="F1824" i="10"/>
  <c r="G1823" i="10"/>
  <c r="F1823" i="10"/>
  <c r="G1822" i="10"/>
  <c r="F1822" i="10"/>
  <c r="G1821" i="10"/>
  <c r="F1821" i="10"/>
  <c r="G1820" i="10"/>
  <c r="F1820" i="10"/>
  <c r="G1819" i="10"/>
  <c r="F1819" i="10"/>
  <c r="G1818" i="10"/>
  <c r="F1818" i="10"/>
  <c r="G1817" i="10"/>
  <c r="F1817" i="10"/>
  <c r="G1816" i="10"/>
  <c r="F1816" i="10"/>
  <c r="G1815" i="10"/>
  <c r="F1815" i="10"/>
  <c r="G1814" i="10"/>
  <c r="F1814" i="10"/>
  <c r="G1813" i="10"/>
  <c r="F1813" i="10"/>
  <c r="G1812" i="10"/>
  <c r="F1812" i="10"/>
  <c r="G1811" i="10"/>
  <c r="F1811" i="10"/>
  <c r="G1810" i="10"/>
  <c r="F1810" i="10"/>
  <c r="G1809" i="10"/>
  <c r="F1809" i="10"/>
  <c r="G1808" i="10"/>
  <c r="F1808" i="10"/>
  <c r="G1807" i="10"/>
  <c r="F1807" i="10"/>
  <c r="G1806" i="10"/>
  <c r="F1806" i="10"/>
  <c r="G1805" i="10"/>
  <c r="F1805" i="10"/>
  <c r="G1804" i="10"/>
  <c r="F1804" i="10"/>
  <c r="G1803" i="10"/>
  <c r="F1803" i="10"/>
  <c r="G1802" i="10"/>
  <c r="F1802" i="10"/>
  <c r="G1801" i="10"/>
  <c r="F1801" i="10"/>
  <c r="G1800" i="10"/>
  <c r="F1800" i="10"/>
  <c r="G1799" i="10"/>
  <c r="F1799" i="10"/>
  <c r="G1798" i="10"/>
  <c r="F1798" i="10"/>
  <c r="G1797" i="10"/>
  <c r="F1797" i="10"/>
  <c r="G1796" i="10"/>
  <c r="F1796" i="10"/>
  <c r="G1795" i="10"/>
  <c r="F1795" i="10"/>
  <c r="G1794" i="10"/>
  <c r="F1794" i="10"/>
  <c r="G1793" i="10"/>
  <c r="F1793" i="10"/>
  <c r="G1792" i="10"/>
  <c r="F1792" i="10"/>
  <c r="G1791" i="10"/>
  <c r="F1791" i="10"/>
  <c r="G1790" i="10"/>
  <c r="F1790" i="10"/>
  <c r="G1789" i="10"/>
  <c r="F1789" i="10"/>
  <c r="G1788" i="10"/>
  <c r="F1788" i="10"/>
  <c r="G1787" i="10"/>
  <c r="F1787" i="10"/>
  <c r="G1786" i="10"/>
  <c r="F1786" i="10"/>
  <c r="G1785" i="10"/>
  <c r="F1785" i="10"/>
  <c r="G1784" i="10"/>
  <c r="F1784" i="10"/>
  <c r="G1783" i="10"/>
  <c r="F1783" i="10"/>
  <c r="G1782" i="10"/>
  <c r="F1782" i="10"/>
  <c r="G1781" i="10"/>
  <c r="F1781" i="10"/>
  <c r="G1780" i="10"/>
  <c r="F1780" i="10"/>
  <c r="G1779" i="10"/>
  <c r="F1779" i="10"/>
  <c r="G1778" i="10"/>
  <c r="F1778" i="10"/>
  <c r="G1777" i="10"/>
  <c r="F1777" i="10"/>
  <c r="G1776" i="10"/>
  <c r="F1776" i="10"/>
  <c r="G1775" i="10"/>
  <c r="F1775" i="10"/>
  <c r="G1774" i="10"/>
  <c r="F1774" i="10"/>
  <c r="G1773" i="10"/>
  <c r="F1773" i="10"/>
  <c r="G1772" i="10"/>
  <c r="F1772" i="10"/>
  <c r="G1771" i="10"/>
  <c r="F1771" i="10"/>
  <c r="G1770" i="10"/>
  <c r="F1770" i="10"/>
  <c r="G1769" i="10"/>
  <c r="F1769" i="10"/>
  <c r="G1768" i="10"/>
  <c r="F1768" i="10"/>
  <c r="G1767" i="10"/>
  <c r="F1767" i="10"/>
  <c r="G1766" i="10"/>
  <c r="F1766" i="10"/>
  <c r="G1765" i="10"/>
  <c r="F1765" i="10"/>
  <c r="G1764" i="10"/>
  <c r="F1764" i="10"/>
  <c r="G1763" i="10"/>
  <c r="F1763" i="10"/>
  <c r="G1762" i="10"/>
  <c r="F1762" i="10"/>
  <c r="G1761" i="10"/>
  <c r="F1761" i="10"/>
  <c r="G1760" i="10"/>
  <c r="F1760" i="10"/>
  <c r="G1759" i="10"/>
  <c r="F1759" i="10"/>
  <c r="G1758" i="10"/>
  <c r="F1758" i="10"/>
  <c r="G1757" i="10"/>
  <c r="F1757" i="10"/>
  <c r="G1756" i="10"/>
  <c r="F1756" i="10"/>
  <c r="G1755" i="10"/>
  <c r="F1755" i="10"/>
  <c r="G1754" i="10"/>
  <c r="F1754" i="10"/>
  <c r="G1753" i="10"/>
  <c r="F1753" i="10"/>
  <c r="G1752" i="10"/>
  <c r="F1752" i="10"/>
  <c r="G1751" i="10"/>
  <c r="F1751" i="10"/>
  <c r="G1750" i="10"/>
  <c r="F1750" i="10"/>
  <c r="G1749" i="10"/>
  <c r="F1749" i="10"/>
  <c r="G1748" i="10"/>
  <c r="F1748" i="10"/>
  <c r="G1747" i="10"/>
  <c r="F1747" i="10"/>
  <c r="G1746" i="10"/>
  <c r="F1746" i="10"/>
  <c r="G1745" i="10"/>
  <c r="F1745" i="10"/>
  <c r="G1744" i="10"/>
  <c r="F1744" i="10"/>
  <c r="G1743" i="10"/>
  <c r="F1743" i="10"/>
  <c r="G1742" i="10"/>
  <c r="F1742" i="10"/>
  <c r="G1741" i="10"/>
  <c r="F1741" i="10"/>
  <c r="G1740" i="10"/>
  <c r="F1740" i="10"/>
  <c r="G1739" i="10"/>
  <c r="F1739" i="10"/>
  <c r="G1738" i="10"/>
  <c r="F1738" i="10"/>
  <c r="G1737" i="10"/>
  <c r="F1737" i="10"/>
  <c r="G1736" i="10"/>
  <c r="F1736" i="10"/>
  <c r="G1735" i="10"/>
  <c r="F1735" i="10"/>
  <c r="G1734" i="10"/>
  <c r="F1734" i="10"/>
  <c r="G1733" i="10"/>
  <c r="F1733" i="10"/>
  <c r="G1732" i="10"/>
  <c r="F1732" i="10"/>
  <c r="G1731" i="10"/>
  <c r="F1731" i="10"/>
  <c r="G1730" i="10"/>
  <c r="F1730" i="10"/>
  <c r="G1729" i="10"/>
  <c r="F1729" i="10"/>
  <c r="G1728" i="10"/>
  <c r="F1728" i="10"/>
  <c r="G1727" i="10"/>
  <c r="F1727" i="10"/>
  <c r="G1726" i="10"/>
  <c r="F1726" i="10"/>
  <c r="G1725" i="10"/>
  <c r="F1725" i="10"/>
  <c r="G1724" i="10"/>
  <c r="F1724" i="10"/>
  <c r="G1723" i="10"/>
  <c r="F1723" i="10"/>
  <c r="G1722" i="10"/>
  <c r="F1722" i="10"/>
  <c r="G1721" i="10"/>
  <c r="F1721" i="10"/>
  <c r="G1720" i="10"/>
  <c r="F1720" i="10"/>
  <c r="G1719" i="10"/>
  <c r="F1719" i="10"/>
  <c r="G1718" i="10"/>
  <c r="F1718" i="10"/>
  <c r="G1717" i="10"/>
  <c r="F1717" i="10"/>
  <c r="G1716" i="10"/>
  <c r="F1716" i="10"/>
  <c r="G1715" i="10"/>
  <c r="F1715" i="10"/>
  <c r="G1714" i="10"/>
  <c r="F1714" i="10"/>
  <c r="G1713" i="10"/>
  <c r="F1713" i="10"/>
  <c r="G1712" i="10"/>
  <c r="F1712" i="10"/>
  <c r="G1711" i="10"/>
  <c r="F1711" i="10"/>
  <c r="G1710" i="10"/>
  <c r="F1710" i="10"/>
  <c r="G1709" i="10"/>
  <c r="F1709" i="10"/>
  <c r="G1708" i="10"/>
  <c r="F1708" i="10"/>
  <c r="G1707" i="10"/>
  <c r="F1707" i="10"/>
  <c r="G1706" i="10"/>
  <c r="F1706" i="10"/>
  <c r="G1705" i="10"/>
  <c r="F1705" i="10"/>
  <c r="G1704" i="10"/>
  <c r="F1704" i="10"/>
  <c r="G1703" i="10"/>
  <c r="F1703" i="10"/>
  <c r="G1702" i="10"/>
  <c r="F1702" i="10"/>
  <c r="G1701" i="10"/>
  <c r="F1701" i="10"/>
  <c r="G1700" i="10"/>
  <c r="F1700" i="10"/>
  <c r="G1699" i="10"/>
  <c r="F1699" i="10"/>
  <c r="G1698" i="10"/>
  <c r="F1698" i="10"/>
  <c r="G1697" i="10"/>
  <c r="F1697" i="10"/>
  <c r="G1696" i="10"/>
  <c r="F1696" i="10"/>
  <c r="G1695" i="10"/>
  <c r="F1695" i="10"/>
  <c r="G1694" i="10"/>
  <c r="F1694" i="10"/>
  <c r="G1693" i="10"/>
  <c r="F1693" i="10"/>
  <c r="G1692" i="10"/>
  <c r="F1692" i="10"/>
  <c r="G1691" i="10"/>
  <c r="F1691" i="10"/>
  <c r="G1690" i="10"/>
  <c r="F1690" i="10"/>
  <c r="G1689" i="10"/>
  <c r="F1689" i="10"/>
  <c r="G1688" i="10"/>
  <c r="F1688" i="10"/>
  <c r="G1687" i="10"/>
  <c r="F1687" i="10"/>
  <c r="G1686" i="10"/>
  <c r="F1686" i="10"/>
  <c r="G1685" i="10"/>
  <c r="F1685" i="10"/>
  <c r="G1684" i="10"/>
  <c r="F1684" i="10"/>
  <c r="G1683" i="10"/>
  <c r="F1683" i="10"/>
  <c r="G1682" i="10"/>
  <c r="F1682" i="10"/>
  <c r="G1681" i="10"/>
  <c r="F1681" i="10"/>
  <c r="G1680" i="10"/>
  <c r="F1680" i="10"/>
  <c r="G1679" i="10"/>
  <c r="F1679" i="10"/>
  <c r="G1678" i="10"/>
  <c r="F1678" i="10"/>
  <c r="G1677" i="10"/>
  <c r="F1677" i="10"/>
  <c r="G1676" i="10"/>
  <c r="F1676" i="10"/>
  <c r="G1675" i="10"/>
  <c r="F1675" i="10"/>
  <c r="G1674" i="10"/>
  <c r="F1674" i="10"/>
  <c r="G1673" i="10"/>
  <c r="F1673" i="10"/>
  <c r="G1672" i="10"/>
  <c r="F1672" i="10"/>
  <c r="G1671" i="10"/>
  <c r="F1671" i="10"/>
  <c r="G1670" i="10"/>
  <c r="F1670" i="10"/>
  <c r="G1669" i="10"/>
  <c r="F1669" i="10"/>
  <c r="G1668" i="10"/>
  <c r="F1668" i="10"/>
  <c r="G1667" i="10"/>
  <c r="F1667" i="10"/>
  <c r="G1666" i="10"/>
  <c r="F1666" i="10"/>
  <c r="G1665" i="10"/>
  <c r="F1665" i="10"/>
  <c r="G1664" i="10"/>
  <c r="F1664" i="10"/>
  <c r="G1663" i="10"/>
  <c r="F1663" i="10"/>
  <c r="G1662" i="10"/>
  <c r="F1662" i="10"/>
  <c r="G1661" i="10"/>
  <c r="F1661" i="10"/>
  <c r="G1660" i="10"/>
  <c r="F1660" i="10"/>
  <c r="G1659" i="10"/>
  <c r="F1659" i="10"/>
  <c r="G1658" i="10"/>
  <c r="F1658" i="10"/>
  <c r="G1657" i="10"/>
  <c r="F1657" i="10"/>
  <c r="G1656" i="10"/>
  <c r="F1656" i="10"/>
  <c r="G1655" i="10"/>
  <c r="F1655" i="10"/>
  <c r="G1654" i="10"/>
  <c r="F1654" i="10"/>
  <c r="G1653" i="10"/>
  <c r="F1653" i="10"/>
  <c r="G1652" i="10"/>
  <c r="F1652" i="10"/>
  <c r="G1651" i="10"/>
  <c r="F1651" i="10"/>
  <c r="G1650" i="10"/>
  <c r="F1650" i="10"/>
  <c r="G1649" i="10"/>
  <c r="F1649" i="10"/>
  <c r="G1648" i="10"/>
  <c r="F1648" i="10"/>
  <c r="G1647" i="10"/>
  <c r="F1647" i="10"/>
  <c r="G1646" i="10"/>
  <c r="F1646" i="10"/>
  <c r="G1645" i="10"/>
  <c r="F1645" i="10"/>
  <c r="G1644" i="10"/>
  <c r="F1644" i="10"/>
  <c r="G1643" i="10"/>
  <c r="F1643" i="10"/>
  <c r="G1642" i="10"/>
  <c r="F1642" i="10"/>
  <c r="G1641" i="10"/>
  <c r="F1641" i="10"/>
  <c r="G1640" i="10"/>
  <c r="F1640" i="10"/>
  <c r="G1639" i="10"/>
  <c r="F1639" i="10"/>
  <c r="G1638" i="10"/>
  <c r="F1638" i="10"/>
  <c r="G1637" i="10"/>
  <c r="F1637" i="10"/>
  <c r="G1636" i="10"/>
  <c r="F1636" i="10"/>
  <c r="G1635" i="10"/>
  <c r="F1635" i="10"/>
  <c r="G1634" i="10"/>
  <c r="F1634" i="10"/>
  <c r="G1633" i="10"/>
  <c r="F1633" i="10"/>
  <c r="G1632" i="10"/>
  <c r="F1632" i="10"/>
  <c r="G1631" i="10"/>
  <c r="F1631" i="10"/>
  <c r="G1630" i="10"/>
  <c r="F1630" i="10"/>
  <c r="G1629" i="10"/>
  <c r="F1629" i="10"/>
  <c r="G1628" i="10"/>
  <c r="F1628" i="10"/>
  <c r="G1627" i="10"/>
  <c r="F1627" i="10"/>
  <c r="G1626" i="10"/>
  <c r="F1626" i="10"/>
  <c r="G1625" i="10"/>
  <c r="F1625" i="10"/>
  <c r="G1624" i="10"/>
  <c r="F1624" i="10"/>
  <c r="G1623" i="10"/>
  <c r="F1623" i="10"/>
  <c r="G1622" i="10"/>
  <c r="F1622" i="10"/>
  <c r="G1621" i="10"/>
  <c r="F1621" i="10"/>
  <c r="G1620" i="10"/>
  <c r="F1620" i="10"/>
  <c r="G1619" i="10"/>
  <c r="F1619" i="10"/>
  <c r="G1618" i="10"/>
  <c r="F1618" i="10"/>
  <c r="G1617" i="10"/>
  <c r="F1617" i="10"/>
  <c r="G1616" i="10"/>
  <c r="F1616" i="10"/>
  <c r="G1615" i="10"/>
  <c r="F1615" i="10"/>
  <c r="G1614" i="10"/>
  <c r="F1614" i="10"/>
  <c r="G1613" i="10"/>
  <c r="F1613" i="10"/>
  <c r="G1612" i="10"/>
  <c r="F1612" i="10"/>
  <c r="G1611" i="10"/>
  <c r="F1611" i="10"/>
  <c r="G1610" i="10"/>
  <c r="F1610" i="10"/>
  <c r="G1609" i="10"/>
  <c r="F1609" i="10"/>
  <c r="G1608" i="10"/>
  <c r="F1608" i="10"/>
  <c r="G1607" i="10"/>
  <c r="F1607" i="10"/>
  <c r="G1606" i="10"/>
  <c r="F1606" i="10"/>
  <c r="G1605" i="10"/>
  <c r="F1605" i="10"/>
  <c r="G1604" i="10"/>
  <c r="F1604" i="10"/>
  <c r="G1603" i="10"/>
  <c r="F1603" i="10"/>
  <c r="G1602" i="10"/>
  <c r="F1602" i="10"/>
  <c r="G1601" i="10"/>
  <c r="F1601" i="10"/>
  <c r="G1600" i="10"/>
  <c r="F1600" i="10"/>
  <c r="G1599" i="10"/>
  <c r="F1599" i="10"/>
  <c r="G1598" i="10"/>
  <c r="F1598" i="10"/>
  <c r="G1597" i="10"/>
  <c r="F1597" i="10"/>
  <c r="G1596" i="10"/>
  <c r="F1596" i="10"/>
  <c r="G1595" i="10"/>
  <c r="F1595" i="10"/>
  <c r="G1594" i="10"/>
  <c r="F1594" i="10"/>
  <c r="G1593" i="10"/>
  <c r="F1593" i="10"/>
  <c r="G1592" i="10"/>
  <c r="F1592" i="10"/>
  <c r="G1591" i="10"/>
  <c r="F1591" i="10"/>
  <c r="G1590" i="10"/>
  <c r="F1590" i="10"/>
  <c r="G1589" i="10"/>
  <c r="F1589" i="10"/>
  <c r="G1588" i="10"/>
  <c r="F1588" i="10"/>
  <c r="G1587" i="10"/>
  <c r="F1587" i="10"/>
  <c r="G1586" i="10"/>
  <c r="F1586" i="10"/>
  <c r="G1585" i="10"/>
  <c r="F1585" i="10"/>
  <c r="G1584" i="10"/>
  <c r="F1584" i="10"/>
  <c r="G1583" i="10"/>
  <c r="F1583" i="10"/>
  <c r="G1582" i="10"/>
  <c r="F1582" i="10"/>
  <c r="G1581" i="10"/>
  <c r="F1581" i="10"/>
  <c r="G1580" i="10"/>
  <c r="F1580" i="10"/>
  <c r="G1579" i="10"/>
  <c r="F1579" i="10"/>
  <c r="G1578" i="10"/>
  <c r="F1578" i="10"/>
  <c r="G1577" i="10"/>
  <c r="F1577" i="10"/>
  <c r="G1576" i="10"/>
  <c r="F1576" i="10"/>
  <c r="G1575" i="10"/>
  <c r="F1575" i="10"/>
  <c r="G1574" i="10"/>
  <c r="F1574" i="10"/>
  <c r="G1573" i="10"/>
  <c r="F1573" i="10"/>
  <c r="G1572" i="10"/>
  <c r="F1572" i="10"/>
  <c r="G1571" i="10"/>
  <c r="F1571" i="10"/>
  <c r="G1570" i="10"/>
  <c r="F1570" i="10"/>
  <c r="G1569" i="10"/>
  <c r="F1569" i="10"/>
  <c r="G1568" i="10"/>
  <c r="F1568" i="10"/>
  <c r="G1567" i="10"/>
  <c r="F1567" i="10"/>
  <c r="G1566" i="10"/>
  <c r="F1566" i="10"/>
  <c r="G1565" i="10"/>
  <c r="F1565" i="10"/>
  <c r="G1564" i="10"/>
  <c r="F1564" i="10"/>
  <c r="G1563" i="10"/>
  <c r="F1563" i="10"/>
  <c r="G1562" i="10"/>
  <c r="F1562" i="10"/>
  <c r="G1561" i="10"/>
  <c r="F1561" i="10"/>
  <c r="G1560" i="10"/>
  <c r="F1560" i="10"/>
  <c r="G1559" i="10"/>
  <c r="F1559" i="10"/>
  <c r="G1558" i="10"/>
  <c r="F1558" i="10"/>
  <c r="G1557" i="10"/>
  <c r="F1557" i="10"/>
  <c r="G1556" i="10"/>
  <c r="F1556" i="10"/>
  <c r="G1555" i="10"/>
  <c r="F1555" i="10"/>
  <c r="G1554" i="10"/>
  <c r="F1554" i="10"/>
  <c r="G1553" i="10"/>
  <c r="F1553" i="10"/>
  <c r="G1552" i="10"/>
  <c r="F1552" i="10"/>
  <c r="G1551" i="10"/>
  <c r="F1551" i="10"/>
  <c r="G1550" i="10"/>
  <c r="F1550" i="10"/>
  <c r="G1549" i="10"/>
  <c r="F1549" i="10"/>
  <c r="G1548" i="10"/>
  <c r="F1548" i="10"/>
  <c r="G1547" i="10"/>
  <c r="F1547" i="10"/>
  <c r="G1546" i="10"/>
  <c r="F1546" i="10"/>
  <c r="G1545" i="10"/>
  <c r="F1545" i="10"/>
  <c r="G1544" i="10"/>
  <c r="F1544" i="10"/>
  <c r="G1543" i="10"/>
  <c r="F1543" i="10"/>
  <c r="G1542" i="10"/>
  <c r="F1542" i="10"/>
  <c r="G1541" i="10"/>
  <c r="F1541" i="10"/>
  <c r="G1540" i="10"/>
  <c r="F1540" i="10"/>
  <c r="G1539" i="10"/>
  <c r="F1539" i="10"/>
  <c r="G1538" i="10"/>
  <c r="F1538" i="10"/>
  <c r="G1537" i="10"/>
  <c r="F1537" i="10"/>
  <c r="G1536" i="10"/>
  <c r="F1536" i="10"/>
  <c r="G1535" i="10"/>
  <c r="F1535" i="10"/>
  <c r="G1534" i="10"/>
  <c r="F1534" i="10"/>
  <c r="G1533" i="10"/>
  <c r="F1533" i="10"/>
  <c r="G1532" i="10"/>
  <c r="F1532" i="10"/>
  <c r="G1531" i="10"/>
  <c r="F1531" i="10"/>
  <c r="G1530" i="10"/>
  <c r="F1530" i="10"/>
  <c r="G1529" i="10"/>
  <c r="F1529" i="10"/>
  <c r="G1528" i="10"/>
  <c r="F1528" i="10"/>
  <c r="G1527" i="10"/>
  <c r="F1527" i="10"/>
  <c r="G1526" i="10"/>
  <c r="F1526" i="10"/>
  <c r="G1525" i="10"/>
  <c r="F1525" i="10"/>
  <c r="G1524" i="10"/>
  <c r="F1524" i="10"/>
  <c r="G1523" i="10"/>
  <c r="F1523" i="10"/>
  <c r="G1522" i="10"/>
  <c r="F1522" i="10"/>
  <c r="G1521" i="10"/>
  <c r="F1521" i="10"/>
  <c r="G1520" i="10"/>
  <c r="F1520" i="10"/>
  <c r="G1519" i="10"/>
  <c r="F1519" i="10"/>
  <c r="G1518" i="10"/>
  <c r="F1518" i="10"/>
  <c r="G1517" i="10"/>
  <c r="F1517" i="10"/>
  <c r="G1516" i="10"/>
  <c r="F1516" i="10"/>
  <c r="G1515" i="10"/>
  <c r="F1515" i="10"/>
  <c r="G1514" i="10"/>
  <c r="F1514" i="10"/>
  <c r="G1513" i="10"/>
  <c r="F1513" i="10"/>
  <c r="G1512" i="10"/>
  <c r="F1512" i="10"/>
  <c r="G1511" i="10"/>
  <c r="F1511" i="10"/>
  <c r="G1510" i="10"/>
  <c r="F1510" i="10"/>
  <c r="G1509" i="10"/>
  <c r="F1509" i="10"/>
  <c r="G1508" i="10"/>
  <c r="F1508" i="10"/>
  <c r="G1507" i="10"/>
  <c r="F1507" i="10"/>
  <c r="G1506" i="10"/>
  <c r="F1506" i="10"/>
  <c r="G1505" i="10"/>
  <c r="F1505" i="10"/>
  <c r="G1504" i="10"/>
  <c r="F1504" i="10"/>
  <c r="G1503" i="10"/>
  <c r="F1503" i="10"/>
  <c r="G1502" i="10"/>
  <c r="F1502" i="10"/>
  <c r="G1501" i="10"/>
  <c r="F1501" i="10"/>
  <c r="G1500" i="10"/>
  <c r="F1500" i="10"/>
  <c r="G1499" i="10"/>
  <c r="F1499" i="10"/>
  <c r="G1498" i="10"/>
  <c r="F1498" i="10"/>
  <c r="G1497" i="10"/>
  <c r="F1497" i="10"/>
  <c r="G1496" i="10"/>
  <c r="F1496" i="10"/>
  <c r="G1495" i="10"/>
  <c r="F1495" i="10"/>
  <c r="G1494" i="10"/>
  <c r="F1494" i="10"/>
  <c r="G1493" i="10"/>
  <c r="F1493" i="10"/>
  <c r="G1492" i="10"/>
  <c r="F1492" i="10"/>
  <c r="G1491" i="10"/>
  <c r="F1491" i="10"/>
  <c r="G1490" i="10"/>
  <c r="F1490" i="10"/>
  <c r="G1489" i="10"/>
  <c r="F1489" i="10"/>
  <c r="G1488" i="10"/>
  <c r="F1488" i="10"/>
  <c r="G1487" i="10"/>
  <c r="F1487" i="10"/>
  <c r="G1486" i="10"/>
  <c r="F1486" i="10"/>
  <c r="G1485" i="10"/>
  <c r="F1485" i="10"/>
  <c r="G1484" i="10"/>
  <c r="F1484" i="10"/>
  <c r="G1483" i="10"/>
  <c r="F1483" i="10"/>
  <c r="G1482" i="10"/>
  <c r="F1482" i="10"/>
  <c r="G1481" i="10"/>
  <c r="F1481" i="10"/>
  <c r="G1480" i="10"/>
  <c r="F1480" i="10"/>
  <c r="G1479" i="10"/>
  <c r="F1479" i="10"/>
  <c r="G1478" i="10"/>
  <c r="F1478" i="10"/>
  <c r="G1477" i="10"/>
  <c r="F1477" i="10"/>
  <c r="G1476" i="10"/>
  <c r="F1476" i="10"/>
  <c r="G1475" i="10"/>
  <c r="F1475" i="10"/>
  <c r="G1474" i="10"/>
  <c r="F1474" i="10"/>
  <c r="G1473" i="10"/>
  <c r="F1473" i="10"/>
  <c r="G1472" i="10"/>
  <c r="F1472" i="10"/>
  <c r="G1471" i="10"/>
  <c r="F1471" i="10"/>
  <c r="G1470" i="10"/>
  <c r="F1470" i="10"/>
  <c r="G1469" i="10"/>
  <c r="F1469" i="10"/>
  <c r="G1468" i="10"/>
  <c r="F1468" i="10"/>
  <c r="G1467" i="10"/>
  <c r="F1467" i="10"/>
  <c r="G1466" i="10"/>
  <c r="F1466" i="10"/>
  <c r="G1465" i="10"/>
  <c r="F1465" i="10"/>
  <c r="G1464" i="10"/>
  <c r="F1464" i="10"/>
  <c r="G1463" i="10"/>
  <c r="F1463" i="10"/>
  <c r="G1462" i="10"/>
  <c r="F1462" i="10"/>
  <c r="G1461" i="10"/>
  <c r="F1461" i="10"/>
  <c r="G1460" i="10"/>
  <c r="F1460" i="10"/>
  <c r="G1459" i="10"/>
  <c r="F1459" i="10"/>
  <c r="G1458" i="10"/>
  <c r="F1458" i="10"/>
  <c r="G1457" i="10"/>
  <c r="F1457" i="10"/>
  <c r="G1456" i="10"/>
  <c r="F1456" i="10"/>
  <c r="G1455" i="10"/>
  <c r="F1455" i="10"/>
  <c r="G1454" i="10"/>
  <c r="F1454" i="10"/>
  <c r="G1453" i="10"/>
  <c r="F1453" i="10"/>
  <c r="G1452" i="10"/>
  <c r="F1452" i="10"/>
  <c r="G1451" i="10"/>
  <c r="F1451" i="10"/>
  <c r="G1450" i="10"/>
  <c r="F1450" i="10"/>
  <c r="G1449" i="10"/>
  <c r="F1449" i="10"/>
  <c r="G1448" i="10"/>
  <c r="F1448" i="10"/>
  <c r="G1447" i="10"/>
  <c r="F1447" i="10"/>
  <c r="G1446" i="10"/>
  <c r="F1446" i="10"/>
  <c r="G1445" i="10"/>
  <c r="F1445" i="10"/>
  <c r="G1444" i="10"/>
  <c r="F1444" i="10"/>
  <c r="G1443" i="10"/>
  <c r="F1443" i="10"/>
  <c r="G1442" i="10"/>
  <c r="F1442" i="10"/>
  <c r="G1441" i="10"/>
  <c r="F1441" i="10"/>
  <c r="G1440" i="10"/>
  <c r="F1440" i="10"/>
  <c r="G1439" i="10"/>
  <c r="F1439" i="10"/>
  <c r="G1438" i="10"/>
  <c r="F1438" i="10"/>
  <c r="G1437" i="10"/>
  <c r="F1437" i="10"/>
  <c r="G1436" i="10"/>
  <c r="F1436" i="10"/>
  <c r="G1435" i="10"/>
  <c r="F1435" i="10"/>
  <c r="G1434" i="10"/>
  <c r="F1434" i="10"/>
  <c r="G1433" i="10"/>
  <c r="F1433" i="10"/>
  <c r="G1432" i="10"/>
  <c r="F1432" i="10"/>
  <c r="G1431" i="10"/>
  <c r="F1431" i="10"/>
  <c r="G1430" i="10"/>
  <c r="F1430" i="10"/>
  <c r="G1429" i="10"/>
  <c r="F1429" i="10"/>
  <c r="G1428" i="10"/>
  <c r="F1428" i="10"/>
  <c r="G1427" i="10"/>
  <c r="F1427" i="10"/>
  <c r="G1426" i="10"/>
  <c r="F1426" i="10"/>
  <c r="G1425" i="10"/>
  <c r="F1425" i="10"/>
  <c r="G1424" i="10"/>
  <c r="F1424" i="10"/>
  <c r="G1423" i="10"/>
  <c r="F1423" i="10"/>
  <c r="G1422" i="10"/>
  <c r="F1422" i="10"/>
  <c r="G1421" i="10"/>
  <c r="F1421" i="10"/>
  <c r="G1420" i="10"/>
  <c r="F1420" i="10"/>
  <c r="G1419" i="10"/>
  <c r="F1419" i="10"/>
  <c r="G1418" i="10"/>
  <c r="F1418" i="10"/>
  <c r="G1417" i="10"/>
  <c r="F1417" i="10"/>
  <c r="G1416" i="10"/>
  <c r="F1416" i="10"/>
  <c r="G1415" i="10"/>
  <c r="F1415" i="10"/>
  <c r="G1414" i="10"/>
  <c r="F1414" i="10"/>
  <c r="G1413" i="10"/>
  <c r="F1413" i="10"/>
  <c r="G1412" i="10"/>
  <c r="F1412" i="10"/>
  <c r="G1411" i="10"/>
  <c r="F1411" i="10"/>
  <c r="G1410" i="10"/>
  <c r="F1410" i="10"/>
  <c r="G1409" i="10"/>
  <c r="F1409" i="10"/>
  <c r="G1408" i="10"/>
  <c r="F1408" i="10"/>
  <c r="G1407" i="10"/>
  <c r="F1407" i="10"/>
  <c r="G1406" i="10"/>
  <c r="F1406" i="10"/>
  <c r="G1405" i="10"/>
  <c r="F1405" i="10"/>
  <c r="G1404" i="10"/>
  <c r="F1404" i="10"/>
  <c r="G1403" i="10"/>
  <c r="F1403" i="10"/>
  <c r="G1402" i="10"/>
  <c r="F1402" i="10"/>
  <c r="G1401" i="10"/>
  <c r="F1401" i="10"/>
  <c r="G1400" i="10"/>
  <c r="F1400" i="10"/>
  <c r="G1399" i="10"/>
  <c r="F1399" i="10"/>
  <c r="G1398" i="10"/>
  <c r="F1398" i="10"/>
  <c r="G1397" i="10"/>
  <c r="F1397" i="10"/>
  <c r="G1396" i="10"/>
  <c r="F1396" i="10"/>
  <c r="G1395" i="10"/>
  <c r="F1395" i="10"/>
  <c r="G1394" i="10"/>
  <c r="F1394" i="10"/>
  <c r="G1393" i="10"/>
  <c r="F1393" i="10"/>
  <c r="G1392" i="10"/>
  <c r="F1392" i="10"/>
  <c r="G1391" i="10"/>
  <c r="F1391" i="10"/>
  <c r="G1390" i="10"/>
  <c r="F1390" i="10"/>
  <c r="G1389" i="10"/>
  <c r="F1389" i="10"/>
  <c r="G1388" i="10"/>
  <c r="F1388" i="10"/>
  <c r="G1387" i="10"/>
  <c r="F1387" i="10"/>
  <c r="G1386" i="10"/>
  <c r="F1386" i="10"/>
  <c r="G1385" i="10"/>
  <c r="F1385" i="10"/>
  <c r="G1384" i="10"/>
  <c r="F1384" i="10"/>
  <c r="G1383" i="10"/>
  <c r="F1383" i="10"/>
  <c r="G1382" i="10"/>
  <c r="F1382" i="10"/>
  <c r="G1381" i="10"/>
  <c r="F1381" i="10"/>
  <c r="G1380" i="10"/>
  <c r="F1380" i="10"/>
  <c r="G1379" i="10"/>
  <c r="F1379" i="10"/>
  <c r="G1378" i="10"/>
  <c r="F1378" i="10"/>
  <c r="G1377" i="10"/>
  <c r="F1377" i="10"/>
  <c r="G1376" i="10"/>
  <c r="F1376" i="10"/>
  <c r="G1375" i="10"/>
  <c r="F1375" i="10"/>
  <c r="G1374" i="10"/>
  <c r="F1374" i="10"/>
  <c r="G1373" i="10"/>
  <c r="F1373" i="10"/>
  <c r="G1372" i="10"/>
  <c r="F1372" i="10"/>
  <c r="G1371" i="10"/>
  <c r="F1371" i="10"/>
  <c r="G1370" i="10"/>
  <c r="F1370" i="10"/>
  <c r="G1369" i="10"/>
  <c r="F1369" i="10"/>
  <c r="G1368" i="10"/>
  <c r="F1368" i="10"/>
  <c r="G1367" i="10"/>
  <c r="F1367" i="10"/>
  <c r="G1366" i="10"/>
  <c r="F1366" i="10"/>
  <c r="G1365" i="10"/>
  <c r="F1365" i="10"/>
  <c r="G1364" i="10"/>
  <c r="F1364" i="10"/>
  <c r="G1363" i="10"/>
  <c r="F1363" i="10"/>
  <c r="G1362" i="10"/>
  <c r="F1362" i="10"/>
  <c r="G1361" i="10"/>
  <c r="F1361" i="10"/>
  <c r="G1360" i="10"/>
  <c r="F1360" i="10"/>
  <c r="G1359" i="10"/>
  <c r="F1359" i="10"/>
  <c r="G1358" i="10"/>
  <c r="F1358" i="10"/>
  <c r="G1357" i="10"/>
  <c r="F1357" i="10"/>
  <c r="G1356" i="10"/>
  <c r="F1356" i="10"/>
  <c r="G1355" i="10"/>
  <c r="F1355" i="10"/>
  <c r="G1354" i="10"/>
  <c r="F1354" i="10"/>
  <c r="G1353" i="10"/>
  <c r="F1353" i="10"/>
  <c r="G1352" i="10"/>
  <c r="F1352" i="10"/>
  <c r="G1351" i="10"/>
  <c r="F1351" i="10"/>
  <c r="G1350" i="10"/>
  <c r="F1350" i="10"/>
  <c r="G1349" i="10"/>
  <c r="F1349" i="10"/>
  <c r="G1348" i="10"/>
  <c r="F1348" i="10"/>
  <c r="G1347" i="10"/>
  <c r="F1347" i="10"/>
  <c r="G1346" i="10"/>
  <c r="F1346" i="10"/>
  <c r="G1345" i="10"/>
  <c r="F1345" i="10"/>
  <c r="G1344" i="10"/>
  <c r="F1344" i="10"/>
  <c r="G1343" i="10"/>
  <c r="F1343" i="10"/>
  <c r="G1342" i="10"/>
  <c r="F1342" i="10"/>
  <c r="G1341" i="10"/>
  <c r="F1341" i="10"/>
  <c r="G1340" i="10"/>
  <c r="F1340" i="10"/>
  <c r="G1339" i="10"/>
  <c r="F1339" i="10"/>
  <c r="G1338" i="10"/>
  <c r="F1338" i="10"/>
  <c r="G1337" i="10"/>
  <c r="F1337" i="10"/>
  <c r="G1336" i="10"/>
  <c r="F1336" i="10"/>
  <c r="G1335" i="10"/>
  <c r="F1335" i="10"/>
  <c r="G1334" i="10"/>
  <c r="F1334" i="10"/>
  <c r="G1333" i="10"/>
  <c r="F1333" i="10"/>
  <c r="G1332" i="10"/>
  <c r="F1332" i="10"/>
  <c r="G1331" i="10"/>
  <c r="F1331" i="10"/>
  <c r="G1330" i="10"/>
  <c r="F1330" i="10"/>
  <c r="G1329" i="10"/>
  <c r="F1329" i="10"/>
  <c r="G1328" i="10"/>
  <c r="F1328" i="10"/>
  <c r="G1327" i="10"/>
  <c r="F1327" i="10"/>
  <c r="G1326" i="10"/>
  <c r="F1326" i="10"/>
  <c r="G1325" i="10"/>
  <c r="F1325" i="10"/>
  <c r="G1324" i="10"/>
  <c r="F1324" i="10"/>
  <c r="G1323" i="10"/>
  <c r="F1323" i="10"/>
  <c r="G1322" i="10"/>
  <c r="F1322" i="10"/>
  <c r="G1321" i="10"/>
  <c r="F1321" i="10"/>
  <c r="G1320" i="10"/>
  <c r="F1320" i="10"/>
  <c r="G1319" i="10"/>
  <c r="F1319" i="10"/>
  <c r="G1318" i="10"/>
  <c r="F1318" i="10"/>
  <c r="G1317" i="10"/>
  <c r="F1317" i="10"/>
  <c r="G1316" i="10"/>
  <c r="F1316" i="10"/>
  <c r="G1315" i="10"/>
  <c r="F1315" i="10"/>
  <c r="G1314" i="10"/>
  <c r="F1314" i="10"/>
  <c r="G1313" i="10"/>
  <c r="F1313" i="10"/>
  <c r="G1312" i="10"/>
  <c r="F1312" i="10"/>
  <c r="G1311" i="10"/>
  <c r="F1311" i="10"/>
  <c r="G1310" i="10"/>
  <c r="F1310" i="10"/>
  <c r="G1309" i="10"/>
  <c r="F1309" i="10"/>
  <c r="G1308" i="10"/>
  <c r="F1308" i="10"/>
  <c r="G1307" i="10"/>
  <c r="F1307" i="10"/>
  <c r="G1306" i="10"/>
  <c r="F1306" i="10"/>
  <c r="G1305" i="10"/>
  <c r="F1305" i="10"/>
  <c r="G1304" i="10"/>
  <c r="F1304" i="10"/>
  <c r="G1303" i="10"/>
  <c r="F1303" i="10"/>
  <c r="G1302" i="10"/>
  <c r="F1302" i="10"/>
  <c r="G1301" i="10"/>
  <c r="F1301" i="10"/>
  <c r="G1300" i="10"/>
  <c r="F1300" i="10"/>
  <c r="G1299" i="10"/>
  <c r="F1299" i="10"/>
  <c r="G1298" i="10"/>
  <c r="F1298" i="10"/>
  <c r="G1297" i="10"/>
  <c r="F1297" i="10"/>
  <c r="G1296" i="10"/>
  <c r="F1296" i="10"/>
  <c r="G1295" i="10"/>
  <c r="F1295" i="10"/>
  <c r="G1294" i="10"/>
  <c r="F1294" i="10"/>
  <c r="G1293" i="10"/>
  <c r="F1293" i="10"/>
  <c r="G1292" i="10"/>
  <c r="F1292" i="10"/>
  <c r="G1291" i="10"/>
  <c r="F1291" i="10"/>
  <c r="G1290" i="10"/>
  <c r="F1290" i="10"/>
  <c r="G1289" i="10"/>
  <c r="F1289" i="10"/>
  <c r="G1288" i="10"/>
  <c r="F1288" i="10"/>
  <c r="G1287" i="10"/>
  <c r="F1287" i="10"/>
  <c r="G1286" i="10"/>
  <c r="F1286" i="10"/>
  <c r="G1285" i="10"/>
  <c r="F1285" i="10"/>
  <c r="G1284" i="10"/>
  <c r="F1284" i="10"/>
  <c r="G1283" i="10"/>
  <c r="F1283" i="10"/>
  <c r="G1282" i="10"/>
  <c r="F1282" i="10"/>
  <c r="G1281" i="10"/>
  <c r="F1281" i="10"/>
  <c r="G1280" i="10"/>
  <c r="F1280" i="10"/>
  <c r="G1279" i="10"/>
  <c r="F1279" i="10"/>
  <c r="G1278" i="10"/>
  <c r="F1278" i="10"/>
  <c r="G1277" i="10"/>
  <c r="F1277" i="10"/>
  <c r="G1276" i="10"/>
  <c r="F1276" i="10"/>
  <c r="G1275" i="10"/>
  <c r="F1275" i="10"/>
  <c r="G1274" i="10"/>
  <c r="F1274" i="10"/>
  <c r="G1273" i="10"/>
  <c r="F1273" i="10"/>
  <c r="G1272" i="10"/>
  <c r="F1272" i="10"/>
  <c r="G1271" i="10"/>
  <c r="F1271" i="10"/>
  <c r="G1270" i="10"/>
  <c r="F1270" i="10"/>
  <c r="G1269" i="10"/>
  <c r="F1269" i="10"/>
  <c r="G1268" i="10"/>
  <c r="F1268" i="10"/>
  <c r="G1267" i="10"/>
  <c r="F1267" i="10"/>
  <c r="G1266" i="10"/>
  <c r="F1266" i="10"/>
  <c r="G1265" i="10"/>
  <c r="F1265" i="10"/>
  <c r="G1264" i="10"/>
  <c r="F1264" i="10"/>
  <c r="G1263" i="10"/>
  <c r="F1263" i="10"/>
  <c r="G1262" i="10"/>
  <c r="F1262" i="10"/>
  <c r="G1261" i="10"/>
  <c r="F1261" i="10"/>
  <c r="G1260" i="10"/>
  <c r="F1260" i="10"/>
  <c r="G1259" i="10"/>
  <c r="F1259" i="10"/>
  <c r="G1258" i="10"/>
  <c r="F1258" i="10"/>
  <c r="G1257" i="10"/>
  <c r="F1257" i="10"/>
  <c r="G1256" i="10"/>
  <c r="F1256" i="10"/>
  <c r="G1255" i="10"/>
  <c r="F1255" i="10"/>
  <c r="G1254" i="10"/>
  <c r="F1254" i="10"/>
  <c r="G1253" i="10"/>
  <c r="F1253" i="10"/>
  <c r="G1252" i="10"/>
  <c r="F1252" i="10"/>
  <c r="G1251" i="10"/>
  <c r="F1251" i="10"/>
  <c r="G1250" i="10"/>
  <c r="F1250" i="10"/>
  <c r="G1249" i="10"/>
  <c r="F1249" i="10"/>
  <c r="G1248" i="10"/>
  <c r="F1248" i="10"/>
  <c r="G1247" i="10"/>
  <c r="F1247" i="10"/>
  <c r="G1246" i="10"/>
  <c r="F1246" i="10"/>
  <c r="G1245" i="10"/>
  <c r="F1245" i="10"/>
  <c r="G1244" i="10"/>
  <c r="F1244" i="10"/>
  <c r="G1243" i="10"/>
  <c r="F1243" i="10"/>
  <c r="G1242" i="10"/>
  <c r="F1242" i="10"/>
  <c r="G1241" i="10"/>
  <c r="F1241" i="10"/>
  <c r="G1240" i="10"/>
  <c r="F1240" i="10"/>
  <c r="G1239" i="10"/>
  <c r="F1239" i="10"/>
  <c r="G1238" i="10"/>
  <c r="F1238" i="10"/>
  <c r="G1237" i="10"/>
  <c r="F1237" i="10"/>
  <c r="G1236" i="10"/>
  <c r="F1236" i="10"/>
  <c r="G1235" i="10"/>
  <c r="F1235" i="10"/>
  <c r="G1234" i="10"/>
  <c r="F1234" i="10"/>
  <c r="G1233" i="10"/>
  <c r="F1233" i="10"/>
  <c r="G1232" i="10"/>
  <c r="F1232" i="10"/>
  <c r="G1231" i="10"/>
  <c r="F1231" i="10"/>
  <c r="G1230" i="10"/>
  <c r="F1230" i="10"/>
  <c r="G1229" i="10"/>
  <c r="F1229" i="10"/>
  <c r="G1228" i="10"/>
  <c r="F1228" i="10"/>
  <c r="G1227" i="10"/>
  <c r="F1227" i="10"/>
  <c r="G1226" i="10"/>
  <c r="F1226" i="10"/>
  <c r="G1225" i="10"/>
  <c r="F1225" i="10"/>
  <c r="G1224" i="10"/>
  <c r="F1224" i="10"/>
  <c r="G1223" i="10"/>
  <c r="F1223" i="10"/>
  <c r="G1222" i="10"/>
  <c r="F1222" i="10"/>
  <c r="G1221" i="10"/>
  <c r="F1221" i="10"/>
  <c r="G1220" i="10"/>
  <c r="F1220" i="10"/>
  <c r="G1219" i="10"/>
  <c r="F1219" i="10"/>
  <c r="G1218" i="10"/>
  <c r="F1218" i="10"/>
  <c r="G1217" i="10"/>
  <c r="F1217" i="10"/>
  <c r="G1216" i="10"/>
  <c r="F1216" i="10"/>
  <c r="G1215" i="10"/>
  <c r="F1215" i="10"/>
  <c r="G1214" i="10"/>
  <c r="F1214" i="10"/>
  <c r="G1213" i="10"/>
  <c r="F1213" i="10"/>
  <c r="G1212" i="10"/>
  <c r="F1212" i="10"/>
  <c r="G1211" i="10"/>
  <c r="F1211" i="10"/>
  <c r="G1210" i="10"/>
  <c r="F1210" i="10"/>
  <c r="G1209" i="10"/>
  <c r="F1209" i="10"/>
  <c r="G1208" i="10"/>
  <c r="F1208" i="10"/>
  <c r="G1207" i="10"/>
  <c r="F1207" i="10"/>
  <c r="G1206" i="10"/>
  <c r="F1206" i="10"/>
  <c r="G1205" i="10"/>
  <c r="F1205" i="10"/>
  <c r="G1204" i="10"/>
  <c r="F1204" i="10"/>
  <c r="G1203" i="10"/>
  <c r="F1203" i="10"/>
  <c r="G1202" i="10"/>
  <c r="F1202" i="10"/>
  <c r="G1201" i="10"/>
  <c r="F1201" i="10"/>
  <c r="G1200" i="10"/>
  <c r="F1200" i="10"/>
  <c r="G1199" i="10"/>
  <c r="F1199" i="10"/>
  <c r="G1198" i="10"/>
  <c r="F1198" i="10"/>
  <c r="G1197" i="10"/>
  <c r="F1197" i="10"/>
  <c r="G1196" i="10"/>
  <c r="F1196" i="10"/>
  <c r="G1195" i="10"/>
  <c r="F1195" i="10"/>
  <c r="G1194" i="10"/>
  <c r="F1194" i="10"/>
  <c r="G1193" i="10"/>
  <c r="F1193" i="10"/>
  <c r="G1192" i="10"/>
  <c r="F1192" i="10"/>
  <c r="G1191" i="10"/>
  <c r="F1191" i="10"/>
  <c r="G1190" i="10"/>
  <c r="F1190" i="10"/>
  <c r="G1189" i="10"/>
  <c r="F1189" i="10"/>
  <c r="G1188" i="10"/>
  <c r="F1188" i="10"/>
  <c r="G1187" i="10"/>
  <c r="F1187" i="10"/>
  <c r="G1186" i="10"/>
  <c r="F1186" i="10"/>
  <c r="G1185" i="10"/>
  <c r="F1185" i="10"/>
  <c r="G1184" i="10"/>
  <c r="F1184" i="10"/>
  <c r="G1183" i="10"/>
  <c r="F1183" i="10"/>
  <c r="G1182" i="10"/>
  <c r="F1182" i="10"/>
  <c r="G1181" i="10"/>
  <c r="F1181" i="10"/>
  <c r="G1180" i="10"/>
  <c r="F1180" i="10"/>
  <c r="G1179" i="10"/>
  <c r="F1179" i="10"/>
  <c r="G1178" i="10"/>
  <c r="F1178" i="10"/>
  <c r="G1177" i="10"/>
  <c r="F1177" i="10"/>
  <c r="G1176" i="10"/>
  <c r="F1176" i="10"/>
  <c r="G1175" i="10"/>
  <c r="F1175" i="10"/>
  <c r="G1174" i="10"/>
  <c r="F1174" i="10"/>
  <c r="G1173" i="10"/>
  <c r="F1173" i="10"/>
  <c r="G1172" i="10"/>
  <c r="F1172" i="10"/>
  <c r="G1171" i="10"/>
  <c r="F1171" i="10"/>
  <c r="G1170" i="10"/>
  <c r="F1170" i="10"/>
  <c r="G1169" i="10"/>
  <c r="F1169" i="10"/>
  <c r="G1168" i="10"/>
  <c r="F1168" i="10"/>
  <c r="G1167" i="10"/>
  <c r="F1167" i="10"/>
  <c r="G1166" i="10"/>
  <c r="F1166" i="10"/>
  <c r="G1165" i="10"/>
  <c r="F1165" i="10"/>
  <c r="G1164" i="10"/>
  <c r="F1164" i="10"/>
  <c r="G1163" i="10"/>
  <c r="F1163" i="10"/>
  <c r="G1162" i="10"/>
  <c r="F1162" i="10"/>
  <c r="G1161" i="10"/>
  <c r="F1161" i="10"/>
  <c r="G1160" i="10"/>
  <c r="F1160" i="10"/>
  <c r="G1159" i="10"/>
  <c r="F1159" i="10"/>
  <c r="G1158" i="10"/>
  <c r="F1158" i="10"/>
  <c r="G1157" i="10"/>
  <c r="F1157" i="10"/>
  <c r="G1156" i="10"/>
  <c r="F1156" i="10"/>
  <c r="G1155" i="10"/>
  <c r="F1155" i="10"/>
  <c r="G1154" i="10"/>
  <c r="F1154" i="10"/>
  <c r="G1153" i="10"/>
  <c r="F1153" i="10"/>
  <c r="G1152" i="10"/>
  <c r="F1152" i="10"/>
  <c r="G1151" i="10"/>
  <c r="F1151" i="10"/>
  <c r="G1150" i="10"/>
  <c r="F1150" i="10"/>
  <c r="G1149" i="10"/>
  <c r="F1149" i="10"/>
  <c r="G1148" i="10"/>
  <c r="F1148" i="10"/>
  <c r="G1147" i="10"/>
  <c r="F1147" i="10"/>
  <c r="G1146" i="10"/>
  <c r="F1146" i="10"/>
  <c r="G1145" i="10"/>
  <c r="F1145" i="10"/>
  <c r="G1144" i="10"/>
  <c r="F1144" i="10"/>
  <c r="G1143" i="10"/>
  <c r="F1143" i="10"/>
  <c r="G1142" i="10"/>
  <c r="F1142" i="10"/>
  <c r="G1141" i="10"/>
  <c r="F1141" i="10"/>
  <c r="G1140" i="10"/>
  <c r="F1140" i="10"/>
  <c r="G1139" i="10"/>
  <c r="F1139" i="10"/>
  <c r="G1138" i="10"/>
  <c r="F1138" i="10"/>
  <c r="G1137" i="10"/>
  <c r="F1137" i="10"/>
  <c r="G1136" i="10"/>
  <c r="F1136" i="10"/>
  <c r="G1135" i="10"/>
  <c r="F1135" i="10"/>
  <c r="G1134" i="10"/>
  <c r="F1134" i="10"/>
  <c r="G1133" i="10"/>
  <c r="F1133" i="10"/>
  <c r="G1132" i="10"/>
  <c r="F1132" i="10"/>
  <c r="G1131" i="10"/>
  <c r="F1131" i="10"/>
  <c r="G1130" i="10"/>
  <c r="F1130" i="10"/>
  <c r="G1129" i="10"/>
  <c r="F1129" i="10"/>
  <c r="G1128" i="10"/>
  <c r="F1128" i="10"/>
  <c r="G1127" i="10"/>
  <c r="F1127" i="10"/>
  <c r="G1126" i="10"/>
  <c r="F1126" i="10"/>
  <c r="G1125" i="10"/>
  <c r="F1125" i="10"/>
  <c r="G1124" i="10"/>
  <c r="F1124" i="10"/>
  <c r="G1123" i="10"/>
  <c r="F1123" i="10"/>
  <c r="G1122" i="10"/>
  <c r="F1122" i="10"/>
  <c r="G1121" i="10"/>
  <c r="F1121" i="10"/>
  <c r="G1120" i="10"/>
  <c r="F1120" i="10"/>
  <c r="G1119" i="10"/>
  <c r="F1119" i="10"/>
  <c r="G1118" i="10"/>
  <c r="F1118" i="10"/>
  <c r="G1117" i="10"/>
  <c r="F1117" i="10"/>
  <c r="G1116" i="10"/>
  <c r="F1116" i="10"/>
  <c r="G1115" i="10"/>
  <c r="F1115" i="10"/>
  <c r="G1114" i="10"/>
  <c r="F1114" i="10"/>
  <c r="G1113" i="10"/>
  <c r="F1113" i="10"/>
  <c r="G1112" i="10"/>
  <c r="F1112" i="10"/>
  <c r="G1111" i="10"/>
  <c r="F1111" i="10"/>
  <c r="G1110" i="10"/>
  <c r="F1110" i="10"/>
  <c r="G1109" i="10"/>
  <c r="F1109" i="10"/>
  <c r="G1108" i="10"/>
  <c r="F1108" i="10"/>
  <c r="G1107" i="10"/>
  <c r="F1107" i="10"/>
  <c r="G1106" i="10"/>
  <c r="F1106" i="10"/>
  <c r="G1105" i="10"/>
  <c r="F1105" i="10"/>
  <c r="G1104" i="10"/>
  <c r="F1104" i="10"/>
  <c r="G1103" i="10"/>
  <c r="F1103" i="10"/>
  <c r="G1102" i="10"/>
  <c r="F1102" i="10"/>
  <c r="G1101" i="10"/>
  <c r="F1101" i="10"/>
  <c r="G1100" i="10"/>
  <c r="F1100" i="10"/>
  <c r="G1099" i="10"/>
  <c r="F1099" i="10"/>
  <c r="G1098" i="10"/>
  <c r="F1098" i="10"/>
  <c r="G1097" i="10"/>
  <c r="F1097" i="10"/>
  <c r="G1096" i="10"/>
  <c r="F1096" i="10"/>
  <c r="G1095" i="10"/>
  <c r="F1095" i="10"/>
  <c r="G1094" i="10"/>
  <c r="F1094" i="10"/>
  <c r="G1093" i="10"/>
  <c r="F1093" i="10"/>
  <c r="G1092" i="10"/>
  <c r="F1092" i="10"/>
  <c r="G1091" i="10"/>
  <c r="F1091" i="10"/>
  <c r="G1090" i="10"/>
  <c r="F1090" i="10"/>
  <c r="G1089" i="10"/>
  <c r="F1089" i="10"/>
  <c r="G1088" i="10"/>
  <c r="F1088" i="10"/>
  <c r="G1087" i="10"/>
  <c r="F1087" i="10"/>
  <c r="G1086" i="10"/>
  <c r="F1086" i="10"/>
  <c r="G1085" i="10"/>
  <c r="F1085" i="10"/>
  <c r="G1084" i="10"/>
  <c r="F1084" i="10"/>
  <c r="G1083" i="10"/>
  <c r="F1083" i="10"/>
  <c r="G1082" i="10"/>
  <c r="F1082" i="10"/>
  <c r="G1081" i="10"/>
  <c r="F1081" i="10"/>
  <c r="G1080" i="10"/>
  <c r="F1080" i="10"/>
  <c r="G1079" i="10"/>
  <c r="F1079" i="10"/>
  <c r="G1078" i="10"/>
  <c r="F1078" i="10"/>
  <c r="G1077" i="10"/>
  <c r="F1077" i="10"/>
  <c r="G1076" i="10"/>
  <c r="F1076" i="10"/>
  <c r="G1075" i="10"/>
  <c r="F1075" i="10"/>
  <c r="G1074" i="10"/>
  <c r="F1074" i="10"/>
  <c r="G1073" i="10"/>
  <c r="F1073" i="10"/>
  <c r="G1072" i="10"/>
  <c r="F1072" i="10"/>
  <c r="G1071" i="10"/>
  <c r="F1071" i="10"/>
  <c r="G1070" i="10"/>
  <c r="F1070" i="10"/>
  <c r="G1069" i="10"/>
  <c r="F1069" i="10"/>
  <c r="G1068" i="10"/>
  <c r="F1068" i="10"/>
  <c r="G1067" i="10"/>
  <c r="F1067" i="10"/>
  <c r="G1066" i="10"/>
  <c r="F1066" i="10"/>
  <c r="G1065" i="10"/>
  <c r="F1065" i="10"/>
  <c r="G1064" i="10"/>
  <c r="F1064" i="10"/>
  <c r="G1063" i="10"/>
  <c r="F1063" i="10"/>
  <c r="G1062" i="10"/>
  <c r="F1062" i="10"/>
  <c r="G1061" i="10"/>
  <c r="F1061" i="10"/>
  <c r="G1060" i="10"/>
  <c r="F1060" i="10"/>
  <c r="G1059" i="10"/>
  <c r="F1059" i="10"/>
  <c r="G1058" i="10"/>
  <c r="F1058" i="10"/>
  <c r="G1057" i="10"/>
  <c r="F1057" i="10"/>
  <c r="G1056" i="10"/>
  <c r="F1056" i="10"/>
  <c r="G1055" i="10"/>
  <c r="F1055" i="10"/>
  <c r="F1054" i="10"/>
  <c r="G1054" i="10" s="1"/>
  <c r="F1053" i="10"/>
  <c r="G1053" i="10" s="1"/>
  <c r="F1052" i="10"/>
  <c r="G1052" i="10" s="1"/>
  <c r="F1051" i="10"/>
  <c r="G1051" i="10" s="1"/>
  <c r="F1050" i="10"/>
  <c r="G1050" i="10" s="1"/>
  <c r="F1049" i="10"/>
  <c r="G1049" i="10" s="1"/>
  <c r="F1048" i="10"/>
  <c r="G1048" i="10" s="1"/>
  <c r="F1047" i="10"/>
  <c r="G1047" i="10" s="1"/>
  <c r="F1046" i="10"/>
  <c r="G1046" i="10" s="1"/>
  <c r="F1045" i="10"/>
  <c r="G1045" i="10" s="1"/>
  <c r="F1044" i="10"/>
  <c r="G1044" i="10" s="1"/>
  <c r="F1043" i="10"/>
  <c r="G1043" i="10" s="1"/>
  <c r="F1042" i="10"/>
  <c r="G1042" i="10" s="1"/>
  <c r="F1041" i="10"/>
  <c r="G1041" i="10" s="1"/>
  <c r="F1040" i="10"/>
  <c r="G1040" i="10" s="1"/>
  <c r="F1039" i="10"/>
  <c r="G1039" i="10" s="1"/>
  <c r="F1038" i="10"/>
  <c r="G1038" i="10" s="1"/>
  <c r="F1037" i="10"/>
  <c r="G1037" i="10" s="1"/>
  <c r="F1036" i="10"/>
  <c r="G1036" i="10" s="1"/>
  <c r="F1035" i="10"/>
  <c r="G1035" i="10" s="1"/>
  <c r="F1034" i="10"/>
  <c r="G1034" i="10" s="1"/>
  <c r="F1033" i="10"/>
  <c r="G1033" i="10" s="1"/>
  <c r="F1032" i="10"/>
  <c r="G1032" i="10" s="1"/>
  <c r="F1031" i="10"/>
  <c r="G1031" i="10" s="1"/>
  <c r="F1030" i="10"/>
  <c r="G1030" i="10" s="1"/>
  <c r="F1029" i="10"/>
  <c r="G1029" i="10" s="1"/>
  <c r="F1028" i="10"/>
  <c r="G1028" i="10" s="1"/>
  <c r="F1027" i="10"/>
  <c r="G1027" i="10" s="1"/>
  <c r="F1026" i="10"/>
  <c r="G1026" i="10" s="1"/>
  <c r="F1025" i="10"/>
  <c r="G1025" i="10" s="1"/>
  <c r="F1024" i="10"/>
  <c r="G1024" i="10" s="1"/>
  <c r="F1023" i="10"/>
  <c r="G1023" i="10" s="1"/>
  <c r="F1022" i="10"/>
  <c r="G1022" i="10" s="1"/>
  <c r="F1021" i="10"/>
  <c r="G1021" i="10" s="1"/>
  <c r="F1020" i="10"/>
  <c r="G1020" i="10" s="1"/>
  <c r="F1019" i="10"/>
  <c r="G1019" i="10" s="1"/>
  <c r="F1018" i="10"/>
  <c r="G1018" i="10" s="1"/>
  <c r="F1017" i="10"/>
  <c r="G1017" i="10" s="1"/>
  <c r="F1016" i="10"/>
  <c r="G1016" i="10" s="1"/>
  <c r="F1015" i="10"/>
  <c r="G1015" i="10" s="1"/>
  <c r="F1014" i="10"/>
  <c r="G1014" i="10" s="1"/>
  <c r="F1013" i="10"/>
  <c r="G1013" i="10" s="1"/>
  <c r="F1012" i="10"/>
  <c r="G1012" i="10" s="1"/>
  <c r="F1011" i="10"/>
  <c r="G1011" i="10" s="1"/>
  <c r="F1010" i="10"/>
  <c r="G1010" i="10" s="1"/>
  <c r="F1009" i="10"/>
  <c r="G1009" i="10" s="1"/>
  <c r="F1008" i="10"/>
  <c r="G1008" i="10" s="1"/>
  <c r="F1007" i="10"/>
  <c r="G1007" i="10" s="1"/>
  <c r="F1006" i="10"/>
  <c r="G1006" i="10" s="1"/>
  <c r="F1005" i="10"/>
  <c r="G1005" i="10" s="1"/>
  <c r="F1004" i="10"/>
  <c r="G1004" i="10" s="1"/>
  <c r="F1003" i="10"/>
  <c r="G1003" i="10" s="1"/>
  <c r="F1002" i="10"/>
  <c r="G1002" i="10" s="1"/>
  <c r="F1001" i="10"/>
  <c r="G1001" i="10" s="1"/>
  <c r="F1000" i="10"/>
  <c r="G1000" i="10" s="1"/>
  <c r="F999" i="10"/>
  <c r="G999" i="10" s="1"/>
  <c r="F998" i="10"/>
  <c r="G998" i="10" s="1"/>
  <c r="F997" i="10"/>
  <c r="G997" i="10" s="1"/>
  <c r="F996" i="10"/>
  <c r="G996" i="10" s="1"/>
  <c r="F995" i="10"/>
  <c r="G995" i="10" s="1"/>
  <c r="F994" i="10"/>
  <c r="G994" i="10" s="1"/>
  <c r="F993" i="10"/>
  <c r="G993" i="10" s="1"/>
  <c r="F992" i="10"/>
  <c r="G992" i="10" s="1"/>
  <c r="F991" i="10"/>
  <c r="G991" i="10" s="1"/>
  <c r="F990" i="10"/>
  <c r="G990" i="10" s="1"/>
  <c r="F989" i="10"/>
  <c r="G989" i="10" s="1"/>
  <c r="F988" i="10"/>
  <c r="G988" i="10" s="1"/>
  <c r="F987" i="10"/>
  <c r="G987" i="10" s="1"/>
  <c r="F986" i="10"/>
  <c r="G986" i="10" s="1"/>
  <c r="F985" i="10"/>
  <c r="G985" i="10" s="1"/>
  <c r="F984" i="10"/>
  <c r="G984" i="10" s="1"/>
  <c r="F983" i="10"/>
  <c r="G983" i="10" s="1"/>
  <c r="F982" i="10"/>
  <c r="G982" i="10" s="1"/>
  <c r="F981" i="10"/>
  <c r="G981" i="10" s="1"/>
  <c r="F980" i="10"/>
  <c r="G980" i="10" s="1"/>
  <c r="F979" i="10"/>
  <c r="G979" i="10" s="1"/>
  <c r="F978" i="10"/>
  <c r="G978" i="10" s="1"/>
  <c r="F977" i="10"/>
  <c r="G977" i="10" s="1"/>
  <c r="F976" i="10"/>
  <c r="G976" i="10" s="1"/>
  <c r="F975" i="10"/>
  <c r="G975" i="10" s="1"/>
  <c r="F974" i="10"/>
  <c r="G974" i="10" s="1"/>
  <c r="F973" i="10"/>
  <c r="G973" i="10" s="1"/>
  <c r="F972" i="10"/>
  <c r="G972" i="10" s="1"/>
  <c r="F971" i="10"/>
  <c r="G971" i="10" s="1"/>
  <c r="F970" i="10"/>
  <c r="G970" i="10" s="1"/>
  <c r="F969" i="10"/>
  <c r="G969" i="10" s="1"/>
  <c r="F968" i="10"/>
  <c r="G968" i="10" s="1"/>
  <c r="F967" i="10"/>
  <c r="G967" i="10" s="1"/>
  <c r="F966" i="10"/>
  <c r="G966" i="10" s="1"/>
  <c r="F965" i="10"/>
  <c r="G965" i="10" s="1"/>
  <c r="F964" i="10"/>
  <c r="G964" i="10" s="1"/>
  <c r="F963" i="10"/>
  <c r="G963" i="10" s="1"/>
  <c r="F962" i="10"/>
  <c r="G962" i="10" s="1"/>
  <c r="F961" i="10"/>
  <c r="G961" i="10" s="1"/>
  <c r="F960" i="10"/>
  <c r="G960" i="10" s="1"/>
  <c r="F959" i="10"/>
  <c r="G959" i="10" s="1"/>
  <c r="F958" i="10"/>
  <c r="G958" i="10" s="1"/>
  <c r="F957" i="10"/>
  <c r="G957" i="10" s="1"/>
  <c r="F956" i="10"/>
  <c r="G956" i="10" s="1"/>
  <c r="F955" i="10"/>
  <c r="G955" i="10" s="1"/>
  <c r="F954" i="10"/>
  <c r="G954" i="10" s="1"/>
  <c r="F953" i="10"/>
  <c r="G953" i="10" s="1"/>
  <c r="F952" i="10"/>
  <c r="G952" i="10" s="1"/>
  <c r="F951" i="10"/>
  <c r="G951" i="10" s="1"/>
  <c r="F950" i="10"/>
  <c r="G950" i="10" s="1"/>
  <c r="F949" i="10"/>
  <c r="G949" i="10" s="1"/>
  <c r="F948" i="10"/>
  <c r="G948" i="10" s="1"/>
  <c r="F947" i="10"/>
  <c r="G947" i="10" s="1"/>
  <c r="F946" i="10"/>
  <c r="G946" i="10" s="1"/>
  <c r="F945" i="10"/>
  <c r="G945" i="10" s="1"/>
  <c r="F944" i="10"/>
  <c r="G944" i="10" s="1"/>
  <c r="F943" i="10"/>
  <c r="G943" i="10" s="1"/>
  <c r="F942" i="10"/>
  <c r="G942" i="10" s="1"/>
  <c r="F941" i="10"/>
  <c r="G941" i="10" s="1"/>
  <c r="F940" i="10"/>
  <c r="G940" i="10" s="1"/>
  <c r="F939" i="10"/>
  <c r="G939" i="10" s="1"/>
  <c r="F938" i="10"/>
  <c r="G938" i="10" s="1"/>
  <c r="F937" i="10"/>
  <c r="G937" i="10" s="1"/>
  <c r="F936" i="10"/>
  <c r="G936" i="10" s="1"/>
  <c r="F935" i="10"/>
  <c r="G935" i="10" s="1"/>
  <c r="F934" i="10"/>
  <c r="G934" i="10" s="1"/>
  <c r="F933" i="10"/>
  <c r="G933" i="10" s="1"/>
  <c r="F932" i="10"/>
  <c r="G932" i="10" s="1"/>
  <c r="F931" i="10"/>
  <c r="G931" i="10" s="1"/>
  <c r="F930" i="10"/>
  <c r="G930" i="10" s="1"/>
  <c r="F929" i="10"/>
  <c r="G929" i="10" s="1"/>
  <c r="F928" i="10"/>
  <c r="G928" i="10" s="1"/>
  <c r="F927" i="10"/>
  <c r="G927" i="10" s="1"/>
  <c r="F926" i="10"/>
  <c r="G926" i="10" s="1"/>
  <c r="F925" i="10"/>
  <c r="G925" i="10" s="1"/>
  <c r="F924" i="10"/>
  <c r="G924" i="10" s="1"/>
  <c r="F923" i="10"/>
  <c r="G923" i="10" s="1"/>
  <c r="F922" i="10"/>
  <c r="G922" i="10" s="1"/>
  <c r="F921" i="10"/>
  <c r="G921" i="10" s="1"/>
  <c r="F920" i="10"/>
  <c r="G920" i="10" s="1"/>
  <c r="F919" i="10"/>
  <c r="G919" i="10" s="1"/>
  <c r="F918" i="10"/>
  <c r="G918" i="10" s="1"/>
  <c r="F917" i="10"/>
  <c r="G917" i="10" s="1"/>
  <c r="F916" i="10"/>
  <c r="G916" i="10" s="1"/>
  <c r="F915" i="10"/>
  <c r="G915" i="10" s="1"/>
  <c r="F914" i="10"/>
  <c r="G914" i="10" s="1"/>
  <c r="F913" i="10"/>
  <c r="G913" i="10" s="1"/>
  <c r="F912" i="10"/>
  <c r="G912" i="10" s="1"/>
  <c r="F911" i="10"/>
  <c r="G911" i="10" s="1"/>
  <c r="F910" i="10"/>
  <c r="G910" i="10" s="1"/>
  <c r="F909" i="10"/>
  <c r="G909" i="10" s="1"/>
  <c r="F908" i="10"/>
  <c r="G908" i="10" s="1"/>
  <c r="F907" i="10"/>
  <c r="G907" i="10" s="1"/>
  <c r="F906" i="10"/>
  <c r="G906" i="10" s="1"/>
  <c r="F905" i="10"/>
  <c r="G905" i="10" s="1"/>
  <c r="F904" i="10"/>
  <c r="G904" i="10" s="1"/>
  <c r="F903" i="10"/>
  <c r="G903" i="10" s="1"/>
  <c r="F902" i="10"/>
  <c r="G902" i="10" s="1"/>
  <c r="F901" i="10"/>
  <c r="G901" i="10" s="1"/>
  <c r="F900" i="10"/>
  <c r="G900" i="10" s="1"/>
  <c r="F899" i="10"/>
  <c r="G899" i="10" s="1"/>
  <c r="F898" i="10"/>
  <c r="G898" i="10" s="1"/>
  <c r="F897" i="10"/>
  <c r="G897" i="10" s="1"/>
  <c r="F896" i="10"/>
  <c r="G896" i="10" s="1"/>
  <c r="F895" i="10"/>
  <c r="G895" i="10" s="1"/>
  <c r="F894" i="10"/>
  <c r="G894" i="10" s="1"/>
  <c r="F893" i="10"/>
  <c r="G893" i="10" s="1"/>
  <c r="F892" i="10"/>
  <c r="G892" i="10" s="1"/>
  <c r="F891" i="10"/>
  <c r="G891" i="10" s="1"/>
  <c r="F890" i="10"/>
  <c r="G890" i="10" s="1"/>
  <c r="F889" i="10"/>
  <c r="G889" i="10" s="1"/>
  <c r="F888" i="10"/>
  <c r="G888" i="10" s="1"/>
  <c r="F887" i="10"/>
  <c r="G887" i="10" s="1"/>
  <c r="F886" i="10"/>
  <c r="G886" i="10" s="1"/>
  <c r="F885" i="10"/>
  <c r="G885" i="10" s="1"/>
  <c r="F884" i="10"/>
  <c r="G884" i="10" s="1"/>
  <c r="F883" i="10"/>
  <c r="G883" i="10" s="1"/>
  <c r="F882" i="10"/>
  <c r="G882" i="10" s="1"/>
  <c r="F881" i="10"/>
  <c r="G881" i="10" s="1"/>
  <c r="F880" i="10"/>
  <c r="G880" i="10" s="1"/>
  <c r="F879" i="10"/>
  <c r="G879" i="10" s="1"/>
  <c r="F878" i="10"/>
  <c r="G878" i="10" s="1"/>
  <c r="F877" i="10"/>
  <c r="G877" i="10" s="1"/>
  <c r="F876" i="10"/>
  <c r="G876" i="10" s="1"/>
  <c r="F875" i="10"/>
  <c r="G875" i="10" s="1"/>
  <c r="F874" i="10"/>
  <c r="G874" i="10" s="1"/>
  <c r="F873" i="10"/>
  <c r="G873" i="10" s="1"/>
  <c r="F872" i="10"/>
  <c r="G872" i="10" s="1"/>
  <c r="F871" i="10"/>
  <c r="G871" i="10" s="1"/>
  <c r="F870" i="10"/>
  <c r="G870" i="10" s="1"/>
  <c r="F869" i="10"/>
  <c r="G869" i="10" s="1"/>
  <c r="F868" i="10"/>
  <c r="G868" i="10" s="1"/>
  <c r="F867" i="10"/>
  <c r="G867" i="10" s="1"/>
  <c r="F866" i="10"/>
  <c r="G866" i="10" s="1"/>
  <c r="F865" i="10"/>
  <c r="G865" i="10" s="1"/>
  <c r="F864" i="10"/>
  <c r="G864" i="10" s="1"/>
  <c r="F863" i="10"/>
  <c r="G863" i="10" s="1"/>
  <c r="F862" i="10"/>
  <c r="G862" i="10" s="1"/>
  <c r="F861" i="10"/>
  <c r="G861" i="10" s="1"/>
  <c r="F860" i="10"/>
  <c r="G860" i="10" s="1"/>
  <c r="F859" i="10"/>
  <c r="G859" i="10" s="1"/>
  <c r="F858" i="10"/>
  <c r="G858" i="10" s="1"/>
  <c r="F857" i="10"/>
  <c r="G857" i="10" s="1"/>
  <c r="F856" i="10"/>
  <c r="G856" i="10" s="1"/>
  <c r="F855" i="10"/>
  <c r="G855" i="10" s="1"/>
  <c r="F854" i="10"/>
  <c r="G854" i="10" s="1"/>
  <c r="F853" i="10"/>
  <c r="G853" i="10" s="1"/>
  <c r="F852" i="10"/>
  <c r="G852" i="10" s="1"/>
  <c r="F851" i="10"/>
  <c r="G851" i="10" s="1"/>
  <c r="F850" i="10"/>
  <c r="G850" i="10" s="1"/>
  <c r="F849" i="10"/>
  <c r="G849" i="10" s="1"/>
  <c r="F848" i="10"/>
  <c r="G848" i="10" s="1"/>
  <c r="F847" i="10"/>
  <c r="G847" i="10" s="1"/>
  <c r="F846" i="10"/>
  <c r="G846" i="10" s="1"/>
  <c r="F845" i="10"/>
  <c r="G845" i="10" s="1"/>
  <c r="F844" i="10"/>
  <c r="G844" i="10" s="1"/>
  <c r="F843" i="10"/>
  <c r="G843" i="10" s="1"/>
  <c r="F842" i="10"/>
  <c r="G842" i="10" s="1"/>
  <c r="F841" i="10"/>
  <c r="G841" i="10" s="1"/>
  <c r="F840" i="10"/>
  <c r="G840" i="10" s="1"/>
  <c r="F839" i="10"/>
  <c r="G839" i="10" s="1"/>
  <c r="F838" i="10"/>
  <c r="G838" i="10" s="1"/>
  <c r="F837" i="10"/>
  <c r="G837" i="10" s="1"/>
  <c r="F836" i="10"/>
  <c r="G836" i="10" s="1"/>
  <c r="F835" i="10"/>
  <c r="G835" i="10" s="1"/>
  <c r="F834" i="10"/>
  <c r="G834" i="10" s="1"/>
  <c r="F833" i="10"/>
  <c r="G833" i="10" s="1"/>
  <c r="F832" i="10"/>
  <c r="G832" i="10" s="1"/>
  <c r="F831" i="10"/>
  <c r="G831" i="10" s="1"/>
  <c r="F830" i="10"/>
  <c r="G830" i="10" s="1"/>
  <c r="F829" i="10"/>
  <c r="G829" i="10" s="1"/>
  <c r="F828" i="10"/>
  <c r="G828" i="10" s="1"/>
  <c r="F827" i="10"/>
  <c r="G827" i="10" s="1"/>
  <c r="F826" i="10"/>
  <c r="G826" i="10" s="1"/>
  <c r="F825" i="10"/>
  <c r="G825" i="10" s="1"/>
  <c r="F824" i="10"/>
  <c r="G824" i="10" s="1"/>
  <c r="F823" i="10"/>
  <c r="G823" i="10" s="1"/>
  <c r="F822" i="10"/>
  <c r="G822" i="10" s="1"/>
  <c r="F821" i="10"/>
  <c r="G821" i="10" s="1"/>
  <c r="F820" i="10"/>
  <c r="G820" i="10" s="1"/>
  <c r="F819" i="10"/>
  <c r="G819" i="10" s="1"/>
  <c r="F818" i="10"/>
  <c r="G818" i="10" s="1"/>
  <c r="F817" i="10"/>
  <c r="G817" i="10" s="1"/>
  <c r="F816" i="10"/>
  <c r="G816" i="10" s="1"/>
  <c r="F815" i="10"/>
  <c r="G815" i="10" s="1"/>
  <c r="F814" i="10"/>
  <c r="G814" i="10" s="1"/>
  <c r="F813" i="10"/>
  <c r="G813" i="10" s="1"/>
  <c r="F812" i="10"/>
  <c r="G812" i="10" s="1"/>
  <c r="F811" i="10"/>
  <c r="G811" i="10" s="1"/>
  <c r="F810" i="10"/>
  <c r="G810" i="10" s="1"/>
  <c r="F809" i="10"/>
  <c r="G809" i="10" s="1"/>
  <c r="F808" i="10"/>
  <c r="G808" i="10" s="1"/>
  <c r="F807" i="10"/>
  <c r="G807" i="10" s="1"/>
  <c r="F806" i="10"/>
  <c r="G806" i="10" s="1"/>
  <c r="F805" i="10"/>
  <c r="G805" i="10" s="1"/>
  <c r="F804" i="10"/>
  <c r="G804" i="10" s="1"/>
  <c r="F803" i="10"/>
  <c r="G803" i="10" s="1"/>
  <c r="F802" i="10"/>
  <c r="G802" i="10" s="1"/>
  <c r="F801" i="10"/>
  <c r="G801" i="10" s="1"/>
  <c r="F800" i="10"/>
  <c r="G800" i="10" s="1"/>
  <c r="F799" i="10"/>
  <c r="G799" i="10" s="1"/>
  <c r="F798" i="10"/>
  <c r="G798" i="10" s="1"/>
  <c r="F797" i="10"/>
  <c r="G797" i="10" s="1"/>
  <c r="F796" i="10"/>
  <c r="G796" i="10" s="1"/>
  <c r="F795" i="10"/>
  <c r="G795" i="10" s="1"/>
  <c r="F794" i="10"/>
  <c r="G794" i="10" s="1"/>
  <c r="F793" i="10"/>
  <c r="G793" i="10" s="1"/>
  <c r="F792" i="10"/>
  <c r="G792" i="10" s="1"/>
  <c r="F791" i="10"/>
  <c r="G791" i="10" s="1"/>
  <c r="F790" i="10"/>
  <c r="G790" i="10" s="1"/>
  <c r="F789" i="10"/>
  <c r="G789" i="10" s="1"/>
  <c r="F788" i="10"/>
  <c r="G788" i="10" s="1"/>
  <c r="F787" i="10"/>
  <c r="G787" i="10" s="1"/>
  <c r="F786" i="10"/>
  <c r="G786" i="10" s="1"/>
  <c r="F785" i="10"/>
  <c r="G785" i="10" s="1"/>
  <c r="F784" i="10"/>
  <c r="G784" i="10" s="1"/>
  <c r="F783" i="10"/>
  <c r="G783" i="10" s="1"/>
  <c r="F782" i="10"/>
  <c r="G782" i="10" s="1"/>
  <c r="F781" i="10"/>
  <c r="G781" i="10" s="1"/>
  <c r="F780" i="10"/>
  <c r="G780" i="10" s="1"/>
  <c r="F779" i="10"/>
  <c r="G779" i="10" s="1"/>
  <c r="F778" i="10"/>
  <c r="G778" i="10" s="1"/>
  <c r="F777" i="10"/>
  <c r="G777" i="10" s="1"/>
  <c r="F776" i="10"/>
  <c r="G776" i="10" s="1"/>
  <c r="F775" i="10"/>
  <c r="G775" i="10" s="1"/>
  <c r="F774" i="10"/>
  <c r="G774" i="10" s="1"/>
  <c r="F773" i="10"/>
  <c r="G773" i="10" s="1"/>
  <c r="F772" i="10"/>
  <c r="G772" i="10" s="1"/>
  <c r="F771" i="10"/>
  <c r="G771" i="10" s="1"/>
  <c r="F770" i="10"/>
  <c r="G770" i="10" s="1"/>
  <c r="F769" i="10"/>
  <c r="G769" i="10" s="1"/>
  <c r="F768" i="10"/>
  <c r="G768" i="10" s="1"/>
  <c r="F767" i="10"/>
  <c r="G767" i="10" s="1"/>
  <c r="F766" i="10"/>
  <c r="G766" i="10" s="1"/>
  <c r="F765" i="10"/>
  <c r="G765" i="10" s="1"/>
  <c r="F764" i="10"/>
  <c r="G764" i="10" s="1"/>
  <c r="F763" i="10"/>
  <c r="G763" i="10" s="1"/>
  <c r="F762" i="10"/>
  <c r="G762" i="10" s="1"/>
  <c r="F761" i="10"/>
  <c r="G761" i="10" s="1"/>
  <c r="F760" i="10"/>
  <c r="G760" i="10" s="1"/>
  <c r="F759" i="10"/>
  <c r="G759" i="10" s="1"/>
  <c r="F758" i="10"/>
  <c r="G758" i="10" s="1"/>
  <c r="F757" i="10"/>
  <c r="G757" i="10" s="1"/>
  <c r="F756" i="10"/>
  <c r="G756" i="10" s="1"/>
  <c r="F755" i="10"/>
  <c r="G755" i="10" s="1"/>
  <c r="F754" i="10"/>
  <c r="G754" i="10" s="1"/>
  <c r="F753" i="10"/>
  <c r="G753" i="10" s="1"/>
  <c r="F752" i="10"/>
  <c r="G752" i="10" s="1"/>
  <c r="F751" i="10"/>
  <c r="G751" i="10" s="1"/>
  <c r="F750" i="10"/>
  <c r="G750" i="10" s="1"/>
  <c r="F749" i="10"/>
  <c r="G749" i="10" s="1"/>
  <c r="F748" i="10"/>
  <c r="G748" i="10" s="1"/>
  <c r="F747" i="10"/>
  <c r="G747" i="10" s="1"/>
  <c r="F746" i="10"/>
  <c r="G746" i="10" s="1"/>
  <c r="F745" i="10"/>
  <c r="G745" i="10" s="1"/>
  <c r="F744" i="10"/>
  <c r="G744" i="10" s="1"/>
  <c r="F743" i="10"/>
  <c r="G743" i="10" s="1"/>
  <c r="F742" i="10"/>
  <c r="G742" i="10" s="1"/>
  <c r="F741" i="10"/>
  <c r="G741" i="10" s="1"/>
  <c r="F740" i="10"/>
  <c r="G740" i="10" s="1"/>
  <c r="F739" i="10"/>
  <c r="G739" i="10" s="1"/>
  <c r="F738" i="10"/>
  <c r="G738" i="10" s="1"/>
  <c r="F737" i="10"/>
  <c r="G737" i="10" s="1"/>
  <c r="F736" i="10"/>
  <c r="G736" i="10" s="1"/>
  <c r="F735" i="10"/>
  <c r="G735" i="10" s="1"/>
  <c r="F734" i="10"/>
  <c r="G734" i="10" s="1"/>
  <c r="F733" i="10"/>
  <c r="G733" i="10" s="1"/>
  <c r="F732" i="10"/>
  <c r="G732" i="10" s="1"/>
  <c r="F731" i="10"/>
  <c r="G731" i="10" s="1"/>
  <c r="F730" i="10"/>
  <c r="G730" i="10" s="1"/>
  <c r="F729" i="10"/>
  <c r="G729" i="10" s="1"/>
  <c r="F728" i="10"/>
  <c r="G728" i="10" s="1"/>
  <c r="F727" i="10"/>
  <c r="G727" i="10" s="1"/>
  <c r="F726" i="10"/>
  <c r="G726" i="10" s="1"/>
  <c r="F725" i="10"/>
  <c r="G725" i="10" s="1"/>
  <c r="F724" i="10"/>
  <c r="G724" i="10" s="1"/>
  <c r="F723" i="10"/>
  <c r="G723" i="10" s="1"/>
  <c r="F722" i="10"/>
  <c r="G722" i="10" s="1"/>
  <c r="F721" i="10"/>
  <c r="G721" i="10" s="1"/>
  <c r="F720" i="10"/>
  <c r="G720" i="10" s="1"/>
  <c r="F719" i="10"/>
  <c r="G719" i="10" s="1"/>
  <c r="F718" i="10"/>
  <c r="G718" i="10" s="1"/>
  <c r="F717" i="10"/>
  <c r="G717" i="10" s="1"/>
  <c r="F716" i="10"/>
  <c r="G716" i="10" s="1"/>
  <c r="F715" i="10"/>
  <c r="G715" i="10" s="1"/>
  <c r="F714" i="10"/>
  <c r="G714" i="10" s="1"/>
  <c r="F713" i="10"/>
  <c r="G713" i="10" s="1"/>
  <c r="F712" i="10"/>
  <c r="G712" i="10" s="1"/>
  <c r="F711" i="10"/>
  <c r="G711" i="10" s="1"/>
  <c r="F710" i="10"/>
  <c r="G710" i="10" s="1"/>
  <c r="F709" i="10"/>
  <c r="G709" i="10" s="1"/>
  <c r="F708" i="10"/>
  <c r="G708" i="10" s="1"/>
  <c r="F707" i="10"/>
  <c r="G707" i="10" s="1"/>
  <c r="F706" i="10"/>
  <c r="G706" i="10" s="1"/>
  <c r="F705" i="10"/>
  <c r="G705" i="10" s="1"/>
  <c r="F704" i="10"/>
  <c r="G704" i="10" s="1"/>
  <c r="F703" i="10"/>
  <c r="G703" i="10" s="1"/>
  <c r="F702" i="10"/>
  <c r="G702" i="10" s="1"/>
  <c r="F701" i="10"/>
  <c r="G701" i="10" s="1"/>
  <c r="F700" i="10"/>
  <c r="G700" i="10" s="1"/>
  <c r="F699" i="10"/>
  <c r="G699" i="10" s="1"/>
  <c r="F698" i="10"/>
  <c r="G698" i="10" s="1"/>
  <c r="F697" i="10"/>
  <c r="G697" i="10" s="1"/>
  <c r="F696" i="10"/>
  <c r="G696" i="10" s="1"/>
  <c r="F695" i="10"/>
  <c r="G695" i="10" s="1"/>
  <c r="F694" i="10"/>
  <c r="G694" i="10" s="1"/>
  <c r="F693" i="10"/>
  <c r="G693" i="10" s="1"/>
  <c r="F692" i="10"/>
  <c r="G692" i="10" s="1"/>
  <c r="F691" i="10"/>
  <c r="G691" i="10" s="1"/>
  <c r="F690" i="10"/>
  <c r="G690" i="10" s="1"/>
  <c r="F689" i="10"/>
  <c r="G689" i="10" s="1"/>
  <c r="F688" i="10"/>
  <c r="G688" i="10" s="1"/>
  <c r="F687" i="10"/>
  <c r="G687" i="10" s="1"/>
  <c r="F686" i="10"/>
  <c r="G686" i="10" s="1"/>
  <c r="F685" i="10"/>
  <c r="G685" i="10" s="1"/>
  <c r="F684" i="10"/>
  <c r="G684" i="10" s="1"/>
  <c r="F683" i="10"/>
  <c r="G683" i="10" s="1"/>
  <c r="F682" i="10"/>
  <c r="G682" i="10" s="1"/>
  <c r="F681" i="10"/>
  <c r="G681" i="10" s="1"/>
  <c r="F680" i="10"/>
  <c r="G680" i="10" s="1"/>
  <c r="F679" i="10"/>
  <c r="G679" i="10" s="1"/>
  <c r="F678" i="10"/>
  <c r="G678" i="10" s="1"/>
  <c r="F677" i="10"/>
  <c r="G677" i="10" s="1"/>
  <c r="F676" i="10"/>
  <c r="G676" i="10" s="1"/>
  <c r="F675" i="10"/>
  <c r="G675" i="10" s="1"/>
  <c r="F674" i="10"/>
  <c r="G674" i="10" s="1"/>
  <c r="F673" i="10"/>
  <c r="G673" i="10" s="1"/>
  <c r="F672" i="10"/>
  <c r="G672" i="10" s="1"/>
  <c r="F671" i="10"/>
  <c r="G671" i="10" s="1"/>
  <c r="F670" i="10"/>
  <c r="G670" i="10" s="1"/>
  <c r="F669" i="10"/>
  <c r="G669" i="10" s="1"/>
  <c r="F668" i="10"/>
  <c r="G668" i="10" s="1"/>
  <c r="F667" i="10"/>
  <c r="G667" i="10" s="1"/>
  <c r="F666" i="10"/>
  <c r="G666" i="10" s="1"/>
  <c r="F665" i="10"/>
  <c r="G665" i="10" s="1"/>
  <c r="F664" i="10"/>
  <c r="G664" i="10" s="1"/>
  <c r="F663" i="10"/>
  <c r="G663" i="10" s="1"/>
  <c r="F662" i="10"/>
  <c r="G662" i="10" s="1"/>
  <c r="F661" i="10"/>
  <c r="G661" i="10" s="1"/>
  <c r="F660" i="10"/>
  <c r="G660" i="10" s="1"/>
  <c r="F659" i="10"/>
  <c r="G659" i="10" s="1"/>
  <c r="F658" i="10"/>
  <c r="G658" i="10" s="1"/>
  <c r="F657" i="10"/>
  <c r="G657" i="10" s="1"/>
  <c r="F656" i="10"/>
  <c r="G656" i="10" s="1"/>
  <c r="F655" i="10"/>
  <c r="G655" i="10" s="1"/>
  <c r="F654" i="10"/>
  <c r="G654" i="10" s="1"/>
  <c r="F653" i="10"/>
  <c r="G653" i="10" s="1"/>
  <c r="F652" i="10"/>
  <c r="G652" i="10" s="1"/>
  <c r="F651" i="10"/>
  <c r="G651" i="10" s="1"/>
  <c r="F650" i="10"/>
  <c r="G650" i="10" s="1"/>
  <c r="F649" i="10"/>
  <c r="G649" i="10" s="1"/>
  <c r="F648" i="10"/>
  <c r="G648" i="10" s="1"/>
  <c r="F647" i="10"/>
  <c r="G647" i="10" s="1"/>
  <c r="F646" i="10"/>
  <c r="G646" i="10" s="1"/>
  <c r="F645" i="10"/>
  <c r="G645" i="10" s="1"/>
  <c r="F644" i="10"/>
  <c r="G644" i="10" s="1"/>
  <c r="F643" i="10"/>
  <c r="G643" i="10" s="1"/>
  <c r="F642" i="10"/>
  <c r="G642" i="10" s="1"/>
  <c r="F641" i="10"/>
  <c r="G641" i="10" s="1"/>
  <c r="F640" i="10"/>
  <c r="G640" i="10" s="1"/>
  <c r="F639" i="10"/>
  <c r="G639" i="10" s="1"/>
  <c r="F638" i="10"/>
  <c r="G638" i="10" s="1"/>
  <c r="F637" i="10"/>
  <c r="G637" i="10" s="1"/>
  <c r="F636" i="10"/>
  <c r="G636" i="10" s="1"/>
  <c r="F635" i="10"/>
  <c r="G635" i="10" s="1"/>
  <c r="F634" i="10"/>
  <c r="G634" i="10" s="1"/>
  <c r="F633" i="10"/>
  <c r="G633" i="10" s="1"/>
  <c r="F632" i="10"/>
  <c r="G632" i="10" s="1"/>
  <c r="F631" i="10"/>
  <c r="G631" i="10" s="1"/>
  <c r="F630" i="10"/>
  <c r="G630" i="10" s="1"/>
  <c r="F629" i="10"/>
  <c r="G629" i="10" s="1"/>
  <c r="F628" i="10"/>
  <c r="G628" i="10" s="1"/>
  <c r="F627" i="10"/>
  <c r="G627" i="10" s="1"/>
  <c r="F626" i="10"/>
  <c r="G626" i="10" s="1"/>
  <c r="F625" i="10"/>
  <c r="G625" i="10" s="1"/>
  <c r="F624" i="10"/>
  <c r="G624" i="10" s="1"/>
  <c r="F623" i="10"/>
  <c r="G623" i="10" s="1"/>
  <c r="F622" i="10"/>
  <c r="G622" i="10" s="1"/>
  <c r="F621" i="10"/>
  <c r="G621" i="10" s="1"/>
  <c r="F620" i="10"/>
  <c r="G620" i="10" s="1"/>
  <c r="F619" i="10"/>
  <c r="G619" i="10" s="1"/>
  <c r="F618" i="10"/>
  <c r="G618" i="10" s="1"/>
  <c r="F617" i="10"/>
  <c r="G617" i="10" s="1"/>
  <c r="F616" i="10"/>
  <c r="G616" i="10" s="1"/>
  <c r="F615" i="10"/>
  <c r="G615" i="10" s="1"/>
  <c r="F614" i="10"/>
  <c r="G614" i="10" s="1"/>
  <c r="F613" i="10"/>
  <c r="G613" i="10" s="1"/>
  <c r="F612" i="10"/>
  <c r="G612" i="10" s="1"/>
  <c r="F611" i="10"/>
  <c r="G611" i="10" s="1"/>
  <c r="F610" i="10"/>
  <c r="G610" i="10" s="1"/>
  <c r="F609" i="10"/>
  <c r="G609" i="10" s="1"/>
  <c r="F608" i="10"/>
  <c r="G608" i="10" s="1"/>
  <c r="F607" i="10"/>
  <c r="G607" i="10" s="1"/>
  <c r="F606" i="10"/>
  <c r="G606" i="10" s="1"/>
  <c r="F605" i="10"/>
  <c r="G605" i="10" s="1"/>
  <c r="F604" i="10"/>
  <c r="G604" i="10" s="1"/>
  <c r="F603" i="10"/>
  <c r="G603" i="10" s="1"/>
  <c r="F602" i="10"/>
  <c r="G602" i="10" s="1"/>
  <c r="F601" i="10"/>
  <c r="G601" i="10" s="1"/>
  <c r="F600" i="10"/>
  <c r="G600" i="10" s="1"/>
  <c r="F599" i="10"/>
  <c r="G599" i="10" s="1"/>
  <c r="F598" i="10"/>
  <c r="G598" i="10" s="1"/>
  <c r="F597" i="10"/>
  <c r="G597" i="10" s="1"/>
  <c r="F596" i="10"/>
  <c r="G596" i="10" s="1"/>
  <c r="F595" i="10"/>
  <c r="G595" i="10" s="1"/>
  <c r="F594" i="10"/>
  <c r="G594" i="10" s="1"/>
  <c r="F593" i="10"/>
  <c r="G593" i="10" s="1"/>
  <c r="F592" i="10"/>
  <c r="G592" i="10" s="1"/>
  <c r="F591" i="10"/>
  <c r="G591" i="10" s="1"/>
  <c r="F590" i="10"/>
  <c r="G590" i="10" s="1"/>
  <c r="F589" i="10"/>
  <c r="G589" i="10" s="1"/>
  <c r="F588" i="10"/>
  <c r="G588" i="10" s="1"/>
  <c r="F587" i="10"/>
  <c r="G587" i="10" s="1"/>
  <c r="F586" i="10"/>
  <c r="G586" i="10" s="1"/>
  <c r="F585" i="10"/>
  <c r="G585" i="10" s="1"/>
  <c r="F584" i="10"/>
  <c r="G584" i="10" s="1"/>
  <c r="F583" i="10"/>
  <c r="G583" i="10" s="1"/>
  <c r="F582" i="10"/>
  <c r="G582" i="10" s="1"/>
  <c r="F581" i="10"/>
  <c r="G581" i="10" s="1"/>
  <c r="F580" i="10"/>
  <c r="G580" i="10" s="1"/>
  <c r="F579" i="10"/>
  <c r="G579" i="10" s="1"/>
  <c r="F578" i="10"/>
  <c r="G578" i="10" s="1"/>
  <c r="F577" i="10"/>
  <c r="G577" i="10" s="1"/>
  <c r="F576" i="10"/>
  <c r="G576" i="10" s="1"/>
  <c r="F575" i="10"/>
  <c r="G575" i="10" s="1"/>
  <c r="F574" i="10"/>
  <c r="G574" i="10" s="1"/>
  <c r="F573" i="10"/>
  <c r="G573" i="10" s="1"/>
  <c r="F572" i="10"/>
  <c r="G572" i="10" s="1"/>
  <c r="F571" i="10"/>
  <c r="G571" i="10" s="1"/>
  <c r="F570" i="10"/>
  <c r="G570" i="10" s="1"/>
  <c r="F569" i="10"/>
  <c r="G569" i="10" s="1"/>
  <c r="F568" i="10"/>
  <c r="G568" i="10" s="1"/>
  <c r="F567" i="10"/>
  <c r="G567" i="10" s="1"/>
  <c r="F566" i="10"/>
  <c r="G566" i="10" s="1"/>
  <c r="F565" i="10"/>
  <c r="G565" i="10" s="1"/>
  <c r="F564" i="10"/>
  <c r="G564" i="10" s="1"/>
  <c r="F563" i="10"/>
  <c r="G563" i="10" s="1"/>
  <c r="F562" i="10"/>
  <c r="G562" i="10" s="1"/>
  <c r="F561" i="10"/>
  <c r="G561" i="10" s="1"/>
  <c r="F560" i="10"/>
  <c r="G560" i="10" s="1"/>
  <c r="F559" i="10"/>
  <c r="G559" i="10" s="1"/>
  <c r="F558" i="10"/>
  <c r="G558" i="10" s="1"/>
  <c r="F557" i="10"/>
  <c r="G557" i="10" s="1"/>
  <c r="F556" i="10"/>
  <c r="G556" i="10" s="1"/>
  <c r="F555" i="10"/>
  <c r="G555" i="10" s="1"/>
  <c r="F554" i="10"/>
  <c r="G554" i="10" s="1"/>
  <c r="F553" i="10"/>
  <c r="G553" i="10" s="1"/>
  <c r="F552" i="10"/>
  <c r="G552" i="10" s="1"/>
  <c r="F551" i="10"/>
  <c r="G551" i="10" s="1"/>
  <c r="F550" i="10"/>
  <c r="G550" i="10" s="1"/>
  <c r="F549" i="10"/>
  <c r="G549" i="10" s="1"/>
  <c r="F548" i="10"/>
  <c r="G548" i="10" s="1"/>
  <c r="F547" i="10"/>
  <c r="G547" i="10" s="1"/>
  <c r="F546" i="10"/>
  <c r="G546" i="10" s="1"/>
  <c r="F545" i="10"/>
  <c r="G545" i="10" s="1"/>
  <c r="F544" i="10"/>
  <c r="G544" i="10" s="1"/>
  <c r="F543" i="10"/>
  <c r="G543" i="10" s="1"/>
  <c r="F542" i="10"/>
  <c r="G542" i="10" s="1"/>
  <c r="F541" i="10"/>
  <c r="G541" i="10" s="1"/>
  <c r="F540" i="10"/>
  <c r="G540" i="10" s="1"/>
  <c r="F539" i="10"/>
  <c r="G539" i="10" s="1"/>
  <c r="F538" i="10"/>
  <c r="G538" i="10" s="1"/>
  <c r="F537" i="10"/>
  <c r="G537" i="10" s="1"/>
  <c r="F536" i="10"/>
  <c r="G536" i="10" s="1"/>
  <c r="F535" i="10"/>
  <c r="G535" i="10" s="1"/>
  <c r="F534" i="10"/>
  <c r="G534" i="10" s="1"/>
  <c r="F533" i="10"/>
  <c r="G533" i="10" s="1"/>
  <c r="F532" i="10"/>
  <c r="G532" i="10" s="1"/>
  <c r="F531" i="10"/>
  <c r="G531" i="10" s="1"/>
  <c r="F530" i="10"/>
  <c r="G530" i="10" s="1"/>
  <c r="F529" i="10"/>
  <c r="G529" i="10" s="1"/>
  <c r="F528" i="10"/>
  <c r="G528" i="10" s="1"/>
  <c r="F527" i="10"/>
  <c r="G527" i="10" s="1"/>
  <c r="F526" i="10"/>
  <c r="G526" i="10" s="1"/>
  <c r="F525" i="10"/>
  <c r="G525" i="10" s="1"/>
  <c r="F524" i="10"/>
  <c r="G524" i="10" s="1"/>
  <c r="F523" i="10"/>
  <c r="G523" i="10" s="1"/>
  <c r="F522" i="10"/>
  <c r="G522" i="10" s="1"/>
  <c r="F521" i="10"/>
  <c r="G521" i="10" s="1"/>
  <c r="F520" i="10"/>
  <c r="G520" i="10" s="1"/>
  <c r="F519" i="10"/>
  <c r="G519" i="10" s="1"/>
  <c r="F518" i="10"/>
  <c r="G518" i="10" s="1"/>
  <c r="F517" i="10"/>
  <c r="G517" i="10" s="1"/>
  <c r="F516" i="10"/>
  <c r="G516" i="10" s="1"/>
  <c r="F515" i="10"/>
  <c r="G515" i="10" s="1"/>
  <c r="F514" i="10"/>
  <c r="G514" i="10" s="1"/>
  <c r="F513" i="10"/>
  <c r="G513" i="10" s="1"/>
  <c r="F512" i="10"/>
  <c r="G512" i="10" s="1"/>
  <c r="F511" i="10"/>
  <c r="G511" i="10" s="1"/>
  <c r="F510" i="10"/>
  <c r="G510" i="10" s="1"/>
  <c r="F509" i="10"/>
  <c r="G509" i="10" s="1"/>
  <c r="F508" i="10"/>
  <c r="G508" i="10" s="1"/>
  <c r="F507" i="10"/>
  <c r="G507" i="10" s="1"/>
  <c r="F506" i="10"/>
  <c r="G506" i="10" s="1"/>
  <c r="F505" i="10"/>
  <c r="G505" i="10" s="1"/>
  <c r="F504" i="10"/>
  <c r="G504" i="10" s="1"/>
  <c r="F503" i="10"/>
  <c r="G503" i="10" s="1"/>
  <c r="F502" i="10"/>
  <c r="G502" i="10" s="1"/>
  <c r="F501" i="10"/>
  <c r="G501" i="10" s="1"/>
  <c r="F500" i="10"/>
  <c r="G500" i="10" s="1"/>
  <c r="F499" i="10"/>
  <c r="G499" i="10" s="1"/>
  <c r="F498" i="10"/>
  <c r="G498" i="10" s="1"/>
  <c r="F497" i="10"/>
  <c r="G497" i="10" s="1"/>
  <c r="F496" i="10"/>
  <c r="G496" i="10" s="1"/>
  <c r="F495" i="10"/>
  <c r="G495" i="10" s="1"/>
  <c r="F494" i="10"/>
  <c r="G494" i="10" s="1"/>
  <c r="F493" i="10"/>
  <c r="G493" i="10" s="1"/>
  <c r="F492" i="10"/>
  <c r="G492" i="10" s="1"/>
  <c r="F491" i="10"/>
  <c r="G491" i="10" s="1"/>
  <c r="F490" i="10"/>
  <c r="G490" i="10" s="1"/>
  <c r="F489" i="10"/>
  <c r="G489" i="10" s="1"/>
  <c r="F488" i="10"/>
  <c r="G488" i="10" s="1"/>
  <c r="F487" i="10"/>
  <c r="G487" i="10" s="1"/>
  <c r="F486" i="10"/>
  <c r="G486" i="10" s="1"/>
  <c r="F485" i="10"/>
  <c r="G485" i="10" s="1"/>
  <c r="F484" i="10"/>
  <c r="G484" i="10" s="1"/>
  <c r="F483" i="10"/>
  <c r="G483" i="10" s="1"/>
  <c r="F482" i="10"/>
  <c r="G482" i="10" s="1"/>
  <c r="F481" i="10"/>
  <c r="G481" i="10" s="1"/>
  <c r="F480" i="10"/>
  <c r="G480" i="10" s="1"/>
  <c r="F479" i="10"/>
  <c r="G479" i="10" s="1"/>
  <c r="F478" i="10"/>
  <c r="G478" i="10" s="1"/>
  <c r="F477" i="10"/>
  <c r="G477" i="10" s="1"/>
  <c r="F476" i="10"/>
  <c r="G476" i="10" s="1"/>
  <c r="F475" i="10"/>
  <c r="G475" i="10" s="1"/>
  <c r="F474" i="10"/>
  <c r="G474" i="10" s="1"/>
  <c r="F473" i="10"/>
  <c r="G473" i="10" s="1"/>
  <c r="F472" i="10"/>
  <c r="G472" i="10" s="1"/>
  <c r="F471" i="10"/>
  <c r="G471" i="10" s="1"/>
  <c r="F470" i="10"/>
  <c r="G470" i="10" s="1"/>
  <c r="F469" i="10"/>
  <c r="G469" i="10" s="1"/>
  <c r="F468" i="10"/>
  <c r="G468" i="10" s="1"/>
  <c r="F467" i="10"/>
  <c r="G467" i="10" s="1"/>
  <c r="F466" i="10"/>
  <c r="G466" i="10" s="1"/>
  <c r="F465" i="10"/>
  <c r="G465" i="10" s="1"/>
  <c r="F464" i="10"/>
  <c r="G464" i="10" s="1"/>
  <c r="F463" i="10"/>
  <c r="G463" i="10" s="1"/>
  <c r="F462" i="10"/>
  <c r="G462" i="10" s="1"/>
  <c r="F461" i="10"/>
  <c r="G461" i="10" s="1"/>
  <c r="F460" i="10"/>
  <c r="G460" i="10" s="1"/>
  <c r="F459" i="10"/>
  <c r="G459" i="10" s="1"/>
  <c r="F458" i="10"/>
  <c r="G458" i="10" s="1"/>
  <c r="F457" i="10"/>
  <c r="G457" i="10" s="1"/>
  <c r="F456" i="10"/>
  <c r="G456" i="10" s="1"/>
  <c r="F455" i="10"/>
  <c r="G455" i="10" s="1"/>
  <c r="F454" i="10"/>
  <c r="G454" i="10" s="1"/>
  <c r="F453" i="10"/>
  <c r="G453" i="10" s="1"/>
  <c r="F452" i="10"/>
  <c r="G452" i="10" s="1"/>
  <c r="F451" i="10"/>
  <c r="G451" i="10" s="1"/>
  <c r="F450" i="10"/>
  <c r="G450" i="10" s="1"/>
  <c r="F449" i="10"/>
  <c r="G449" i="10" s="1"/>
  <c r="F448" i="10"/>
  <c r="G448" i="10" s="1"/>
  <c r="F447" i="10"/>
  <c r="G447" i="10" s="1"/>
  <c r="F446" i="10"/>
  <c r="G446" i="10" s="1"/>
  <c r="F445" i="10"/>
  <c r="G445" i="10" s="1"/>
  <c r="F444" i="10"/>
  <c r="G444" i="10" s="1"/>
  <c r="F443" i="10"/>
  <c r="G443" i="10" s="1"/>
  <c r="F442" i="10"/>
  <c r="G442" i="10" s="1"/>
  <c r="F441" i="10"/>
  <c r="G441" i="10" s="1"/>
  <c r="F440" i="10"/>
  <c r="G440" i="10" s="1"/>
  <c r="F439" i="10"/>
  <c r="G439" i="10" s="1"/>
  <c r="F438" i="10"/>
  <c r="G438" i="10" s="1"/>
  <c r="F437" i="10"/>
  <c r="G437" i="10" s="1"/>
  <c r="F436" i="10"/>
  <c r="G436" i="10" s="1"/>
  <c r="F435" i="10"/>
  <c r="G435" i="10" s="1"/>
  <c r="F434" i="10"/>
  <c r="G434" i="10" s="1"/>
  <c r="F433" i="10"/>
  <c r="G433" i="10" s="1"/>
  <c r="F432" i="10"/>
  <c r="G432" i="10" s="1"/>
  <c r="F431" i="10"/>
  <c r="G431" i="10" s="1"/>
  <c r="F430" i="10"/>
  <c r="G430" i="10" s="1"/>
  <c r="F429" i="10"/>
  <c r="G429" i="10" s="1"/>
  <c r="F428" i="10"/>
  <c r="G428" i="10" s="1"/>
  <c r="F427" i="10"/>
  <c r="G427" i="10" s="1"/>
  <c r="F426" i="10"/>
  <c r="G426" i="10" s="1"/>
  <c r="F425" i="10"/>
  <c r="G425" i="10" s="1"/>
  <c r="F424" i="10"/>
  <c r="G424" i="10" s="1"/>
  <c r="F423" i="10"/>
  <c r="G423" i="10" s="1"/>
  <c r="F422" i="10"/>
  <c r="G422" i="10" s="1"/>
  <c r="F421" i="10"/>
  <c r="G421" i="10" s="1"/>
  <c r="F420" i="10"/>
  <c r="G420" i="10" s="1"/>
  <c r="F419" i="10"/>
  <c r="G419" i="10" s="1"/>
  <c r="F418" i="10"/>
  <c r="G418" i="10" s="1"/>
  <c r="F417" i="10"/>
  <c r="G417" i="10" s="1"/>
  <c r="F416" i="10"/>
  <c r="G416" i="10" s="1"/>
  <c r="F415" i="10"/>
  <c r="G415" i="10" s="1"/>
  <c r="F414" i="10"/>
  <c r="G414" i="10" s="1"/>
  <c r="F413" i="10"/>
  <c r="G413" i="10" s="1"/>
  <c r="F412" i="10"/>
  <c r="G412" i="10" s="1"/>
  <c r="F411" i="10"/>
  <c r="G411" i="10" s="1"/>
  <c r="F410" i="10"/>
  <c r="G410" i="10" s="1"/>
  <c r="F409" i="10"/>
  <c r="G409" i="10" s="1"/>
  <c r="F408" i="10"/>
  <c r="G408" i="10" s="1"/>
  <c r="F407" i="10"/>
  <c r="G407" i="10" s="1"/>
  <c r="F406" i="10"/>
  <c r="G406" i="10" s="1"/>
  <c r="F405" i="10"/>
  <c r="G405" i="10" s="1"/>
  <c r="F404" i="10"/>
  <c r="G404" i="10" s="1"/>
  <c r="F403" i="10"/>
  <c r="G403" i="10" s="1"/>
  <c r="F402" i="10"/>
  <c r="G402" i="10" s="1"/>
  <c r="F401" i="10"/>
  <c r="G401" i="10" s="1"/>
  <c r="F400" i="10"/>
  <c r="G400" i="10" s="1"/>
  <c r="F399" i="10"/>
  <c r="G399" i="10" s="1"/>
  <c r="F398" i="10"/>
  <c r="G398" i="10" s="1"/>
  <c r="F397" i="10"/>
  <c r="G397" i="10" s="1"/>
  <c r="F396" i="10"/>
  <c r="G396" i="10" s="1"/>
  <c r="F395" i="10"/>
  <c r="G395" i="10" s="1"/>
  <c r="F394" i="10"/>
  <c r="G394" i="10" s="1"/>
  <c r="F393" i="10"/>
  <c r="G393" i="10" s="1"/>
  <c r="F392" i="10"/>
  <c r="G392" i="10" s="1"/>
  <c r="F391" i="10"/>
  <c r="G391" i="10" s="1"/>
  <c r="F390" i="10"/>
  <c r="G390" i="10" s="1"/>
  <c r="F389" i="10"/>
  <c r="G389" i="10" s="1"/>
  <c r="F388" i="10"/>
  <c r="G388" i="10" s="1"/>
  <c r="F387" i="10"/>
  <c r="G387" i="10" s="1"/>
  <c r="F386" i="10"/>
  <c r="G386" i="10" s="1"/>
  <c r="F385" i="10"/>
  <c r="G385" i="10" s="1"/>
  <c r="F384" i="10"/>
  <c r="G384" i="10" s="1"/>
  <c r="F383" i="10"/>
  <c r="G383" i="10" s="1"/>
  <c r="F382" i="10"/>
  <c r="G382" i="10" s="1"/>
  <c r="F381" i="10"/>
  <c r="G381" i="10" s="1"/>
  <c r="F380" i="10"/>
  <c r="G380" i="10" s="1"/>
  <c r="F379" i="10"/>
  <c r="G379" i="10" s="1"/>
  <c r="F378" i="10"/>
  <c r="G378" i="10" s="1"/>
  <c r="F377" i="10"/>
  <c r="G377" i="10" s="1"/>
  <c r="F376" i="10"/>
  <c r="G376" i="10" s="1"/>
  <c r="F375" i="10"/>
  <c r="G375" i="10" s="1"/>
  <c r="F374" i="10"/>
  <c r="G374" i="10" s="1"/>
  <c r="F373" i="10"/>
  <c r="G373" i="10" s="1"/>
  <c r="F372" i="10"/>
  <c r="G372" i="10" s="1"/>
  <c r="F371" i="10"/>
  <c r="G371" i="10" s="1"/>
  <c r="F370" i="10"/>
  <c r="G370" i="10" s="1"/>
  <c r="F369" i="10"/>
  <c r="G369" i="10" s="1"/>
  <c r="F368" i="10"/>
  <c r="G368" i="10" s="1"/>
  <c r="F367" i="10"/>
  <c r="G367" i="10" s="1"/>
  <c r="F366" i="10"/>
  <c r="G366" i="10" s="1"/>
  <c r="F365" i="10"/>
  <c r="G365" i="10" s="1"/>
  <c r="F364" i="10"/>
  <c r="G364" i="10" s="1"/>
  <c r="F363" i="10"/>
  <c r="G363" i="10" s="1"/>
  <c r="F362" i="10"/>
  <c r="G362" i="10" s="1"/>
  <c r="F361" i="10"/>
  <c r="G361" i="10" s="1"/>
  <c r="F360" i="10"/>
  <c r="G360" i="10" s="1"/>
  <c r="F359" i="10"/>
  <c r="G359" i="10" s="1"/>
  <c r="F358" i="10"/>
  <c r="G358" i="10" s="1"/>
  <c r="F357" i="10"/>
  <c r="G357" i="10" s="1"/>
  <c r="F356" i="10"/>
  <c r="G356" i="10" s="1"/>
  <c r="F355" i="10"/>
  <c r="G355" i="10" s="1"/>
  <c r="F354" i="10"/>
  <c r="G354" i="10" s="1"/>
  <c r="F353" i="10"/>
  <c r="G353" i="10" s="1"/>
  <c r="F352" i="10"/>
  <c r="G352" i="10" s="1"/>
  <c r="F351" i="10"/>
  <c r="G351" i="10" s="1"/>
  <c r="F350" i="10"/>
  <c r="G350" i="10" s="1"/>
  <c r="F349" i="10"/>
  <c r="G349" i="10" s="1"/>
  <c r="F348" i="10"/>
  <c r="G348" i="10" s="1"/>
  <c r="F347" i="10"/>
  <c r="G347" i="10" s="1"/>
  <c r="F346" i="10"/>
  <c r="G346" i="10" s="1"/>
  <c r="F345" i="10"/>
  <c r="G345" i="10" s="1"/>
  <c r="F344" i="10"/>
  <c r="G344" i="10" s="1"/>
  <c r="F343" i="10"/>
  <c r="G343" i="10" s="1"/>
  <c r="F342" i="10"/>
  <c r="G342" i="10" s="1"/>
  <c r="F341" i="10"/>
  <c r="G341" i="10" s="1"/>
  <c r="F340" i="10"/>
  <c r="G340" i="10" s="1"/>
  <c r="F339" i="10"/>
  <c r="G339" i="10" s="1"/>
  <c r="F338" i="10"/>
  <c r="G338" i="10" s="1"/>
  <c r="F337" i="10"/>
  <c r="G337" i="10" s="1"/>
  <c r="F336" i="10"/>
  <c r="G336" i="10" s="1"/>
  <c r="F335" i="10"/>
  <c r="G335" i="10" s="1"/>
  <c r="F334" i="10"/>
  <c r="G334" i="10" s="1"/>
  <c r="F333" i="10"/>
  <c r="G333" i="10" s="1"/>
  <c r="F332" i="10"/>
  <c r="G332" i="10" s="1"/>
  <c r="F331" i="10"/>
  <c r="G331" i="10" s="1"/>
  <c r="F330" i="10"/>
  <c r="G330" i="10" s="1"/>
  <c r="F329" i="10"/>
  <c r="G329" i="10" s="1"/>
  <c r="F328" i="10"/>
  <c r="G328" i="10" s="1"/>
  <c r="F327" i="10"/>
  <c r="G327" i="10" s="1"/>
  <c r="F326" i="10"/>
  <c r="G326" i="10" s="1"/>
  <c r="F325" i="10"/>
  <c r="G325" i="10" s="1"/>
  <c r="F324" i="10"/>
  <c r="G324" i="10" s="1"/>
  <c r="F323" i="10"/>
  <c r="G323" i="10" s="1"/>
  <c r="F322" i="10"/>
  <c r="G322" i="10" s="1"/>
  <c r="F321" i="10"/>
  <c r="G321" i="10" s="1"/>
  <c r="F320" i="10"/>
  <c r="G320" i="10" s="1"/>
  <c r="F319" i="10"/>
  <c r="G319" i="10" s="1"/>
  <c r="F318" i="10"/>
  <c r="G318" i="10" s="1"/>
  <c r="F317" i="10"/>
  <c r="G317" i="10" s="1"/>
  <c r="F316" i="10"/>
  <c r="G316" i="10" s="1"/>
  <c r="F315" i="10"/>
  <c r="G315" i="10" s="1"/>
  <c r="F314" i="10"/>
  <c r="G314" i="10" s="1"/>
  <c r="F313" i="10"/>
  <c r="G313" i="10" s="1"/>
  <c r="F312" i="10"/>
  <c r="G312" i="10" s="1"/>
  <c r="F311" i="10"/>
  <c r="G311" i="10" s="1"/>
  <c r="F310" i="10"/>
  <c r="G310" i="10" s="1"/>
  <c r="F309" i="10"/>
  <c r="G309" i="10" s="1"/>
  <c r="F308" i="10"/>
  <c r="G308" i="10" s="1"/>
  <c r="F307" i="10"/>
  <c r="G307" i="10" s="1"/>
  <c r="F306" i="10"/>
  <c r="G306" i="10" s="1"/>
  <c r="F305" i="10"/>
  <c r="G305" i="10" s="1"/>
  <c r="F304" i="10"/>
  <c r="G304" i="10" s="1"/>
  <c r="F303" i="10"/>
  <c r="G303" i="10" s="1"/>
  <c r="F302" i="10"/>
  <c r="G302" i="10" s="1"/>
  <c r="F301" i="10"/>
  <c r="G301" i="10" s="1"/>
  <c r="F300" i="10"/>
  <c r="G300" i="10" s="1"/>
  <c r="F299" i="10"/>
  <c r="G299" i="10" s="1"/>
  <c r="F298" i="10"/>
  <c r="G298" i="10" s="1"/>
  <c r="F297" i="10"/>
  <c r="G297" i="10" s="1"/>
  <c r="F296" i="10"/>
  <c r="G296" i="10" s="1"/>
  <c r="F295" i="10"/>
  <c r="G295" i="10" s="1"/>
  <c r="F294" i="10"/>
  <c r="G294" i="10" s="1"/>
  <c r="F293" i="10"/>
  <c r="G293" i="10" s="1"/>
  <c r="F292" i="10"/>
  <c r="G292" i="10" s="1"/>
  <c r="F291" i="10"/>
  <c r="G291" i="10" s="1"/>
  <c r="F290" i="10"/>
  <c r="G290" i="10" s="1"/>
  <c r="F289" i="10"/>
  <c r="G289" i="10" s="1"/>
  <c r="F288" i="10"/>
  <c r="G288" i="10" s="1"/>
  <c r="F287" i="10"/>
  <c r="G287" i="10" s="1"/>
  <c r="F286" i="10"/>
  <c r="G286" i="10" s="1"/>
  <c r="F285" i="10"/>
  <c r="G285" i="10" s="1"/>
  <c r="F284" i="10"/>
  <c r="G284" i="10" s="1"/>
  <c r="F283" i="10"/>
  <c r="G283" i="10" s="1"/>
  <c r="F282" i="10"/>
  <c r="G282" i="10" s="1"/>
  <c r="F281" i="10"/>
  <c r="G281" i="10" s="1"/>
  <c r="F280" i="10"/>
  <c r="G280" i="10" s="1"/>
  <c r="F279" i="10"/>
  <c r="G279" i="10" s="1"/>
  <c r="F278" i="10"/>
  <c r="G278" i="10" s="1"/>
  <c r="F277" i="10"/>
  <c r="G277" i="10" s="1"/>
  <c r="F276" i="10"/>
  <c r="G276" i="10" s="1"/>
  <c r="F275" i="10"/>
  <c r="G275" i="10" s="1"/>
  <c r="F274" i="10"/>
  <c r="G274" i="10" s="1"/>
  <c r="F273" i="10"/>
  <c r="G273" i="10" s="1"/>
  <c r="F272" i="10"/>
  <c r="G272" i="10" s="1"/>
  <c r="F271" i="10"/>
  <c r="G271" i="10" s="1"/>
  <c r="F270" i="10"/>
  <c r="G270" i="10" s="1"/>
  <c r="F269" i="10"/>
  <c r="G269" i="10" s="1"/>
  <c r="F268" i="10"/>
  <c r="G268" i="10" s="1"/>
  <c r="F267" i="10"/>
  <c r="G267" i="10" s="1"/>
  <c r="F266" i="10"/>
  <c r="G266" i="10" s="1"/>
  <c r="F265" i="10"/>
  <c r="G265" i="10" s="1"/>
  <c r="F264" i="10"/>
  <c r="G264" i="10" s="1"/>
  <c r="F263" i="10"/>
  <c r="G263" i="10" s="1"/>
  <c r="F262" i="10"/>
  <c r="G262" i="10" s="1"/>
  <c r="F261" i="10"/>
  <c r="G261" i="10" s="1"/>
  <c r="F260" i="10"/>
  <c r="G260" i="10" s="1"/>
  <c r="F259" i="10"/>
  <c r="G259" i="10" s="1"/>
  <c r="F258" i="10"/>
  <c r="G258" i="10" s="1"/>
  <c r="F257" i="10"/>
  <c r="G257" i="10" s="1"/>
  <c r="F256" i="10"/>
  <c r="G256" i="10" s="1"/>
  <c r="F255" i="10"/>
  <c r="G255" i="10" s="1"/>
  <c r="F254" i="10"/>
  <c r="G254" i="10" s="1"/>
  <c r="F253" i="10"/>
  <c r="G253" i="10" s="1"/>
  <c r="F252" i="10"/>
  <c r="G252" i="10" s="1"/>
  <c r="F251" i="10"/>
  <c r="G251" i="10" s="1"/>
  <c r="F250" i="10"/>
  <c r="G250" i="10" s="1"/>
  <c r="F249" i="10"/>
  <c r="G249" i="10" s="1"/>
  <c r="F248" i="10"/>
  <c r="G248" i="10" s="1"/>
  <c r="F247" i="10"/>
  <c r="G247" i="10" s="1"/>
  <c r="F246" i="10"/>
  <c r="G246" i="10" s="1"/>
  <c r="F245" i="10"/>
  <c r="G245" i="10" s="1"/>
  <c r="F244" i="10"/>
  <c r="G244" i="10" s="1"/>
  <c r="F243" i="10"/>
  <c r="G243" i="10" s="1"/>
  <c r="F242" i="10"/>
  <c r="G242" i="10" s="1"/>
  <c r="F241" i="10"/>
  <c r="G241" i="10" s="1"/>
  <c r="F240" i="10"/>
  <c r="G240" i="10" s="1"/>
  <c r="F239" i="10"/>
  <c r="G239" i="10" s="1"/>
  <c r="F238" i="10"/>
  <c r="G238" i="10" s="1"/>
  <c r="F237" i="10"/>
  <c r="G237" i="10" s="1"/>
  <c r="F236" i="10"/>
  <c r="G236" i="10" s="1"/>
  <c r="F235" i="10"/>
  <c r="G235" i="10" s="1"/>
  <c r="F234" i="10"/>
  <c r="G234" i="10" s="1"/>
  <c r="F233" i="10"/>
  <c r="G233" i="10" s="1"/>
  <c r="F232" i="10"/>
  <c r="G232" i="10" s="1"/>
  <c r="F231" i="10"/>
  <c r="G231" i="10" s="1"/>
  <c r="F230" i="10"/>
  <c r="G230" i="10" s="1"/>
  <c r="F229" i="10"/>
  <c r="G229" i="10" s="1"/>
  <c r="F228" i="10"/>
  <c r="G228" i="10" s="1"/>
  <c r="F227" i="10"/>
  <c r="G227" i="10" s="1"/>
  <c r="F226" i="10"/>
  <c r="G226" i="10" s="1"/>
  <c r="F225" i="10"/>
  <c r="G225" i="10" s="1"/>
  <c r="F224" i="10"/>
  <c r="G224" i="10" s="1"/>
  <c r="F223" i="10"/>
  <c r="G223" i="10" s="1"/>
  <c r="F222" i="10"/>
  <c r="G222" i="10" s="1"/>
  <c r="F221" i="10"/>
  <c r="G221" i="10" s="1"/>
  <c r="F220" i="10"/>
  <c r="G220" i="10" s="1"/>
  <c r="F219" i="10"/>
  <c r="G219" i="10" s="1"/>
  <c r="F218" i="10"/>
  <c r="G218" i="10" s="1"/>
  <c r="F217" i="10"/>
  <c r="G217" i="10" s="1"/>
  <c r="F216" i="10"/>
  <c r="G216" i="10" s="1"/>
  <c r="F215" i="10"/>
  <c r="G215" i="10" s="1"/>
  <c r="F214" i="10"/>
  <c r="G214" i="10" s="1"/>
  <c r="F213" i="10"/>
  <c r="G213" i="10" s="1"/>
  <c r="F212" i="10"/>
  <c r="G212" i="10" s="1"/>
  <c r="F211" i="10"/>
  <c r="G211" i="10" s="1"/>
  <c r="F210" i="10"/>
  <c r="G210" i="10" s="1"/>
  <c r="F209" i="10"/>
  <c r="G209" i="10" s="1"/>
  <c r="F208" i="10"/>
  <c r="G208" i="10" s="1"/>
  <c r="F207" i="10"/>
  <c r="G207" i="10" s="1"/>
  <c r="F206" i="10"/>
  <c r="G206" i="10" s="1"/>
  <c r="F205" i="10"/>
  <c r="G205" i="10" s="1"/>
  <c r="F204" i="10"/>
  <c r="G204" i="10" s="1"/>
  <c r="F203" i="10"/>
  <c r="G203" i="10" s="1"/>
  <c r="F202" i="10"/>
  <c r="G202" i="10" s="1"/>
  <c r="F201" i="10"/>
  <c r="G201" i="10" s="1"/>
  <c r="F200" i="10"/>
  <c r="G200" i="10" s="1"/>
  <c r="F199" i="10"/>
  <c r="G199" i="10" s="1"/>
  <c r="F198" i="10"/>
  <c r="G198" i="10" s="1"/>
  <c r="F197" i="10"/>
  <c r="G197" i="10" s="1"/>
  <c r="F196" i="10"/>
  <c r="G196" i="10" s="1"/>
  <c r="F195" i="10"/>
  <c r="G195" i="10" s="1"/>
  <c r="F194" i="10"/>
  <c r="G194" i="10" s="1"/>
  <c r="F193" i="10"/>
  <c r="G193" i="10" s="1"/>
  <c r="F192" i="10"/>
  <c r="G192" i="10" s="1"/>
  <c r="F191" i="10"/>
  <c r="G191" i="10" s="1"/>
  <c r="F190" i="10"/>
  <c r="G190" i="10" s="1"/>
  <c r="F189" i="10"/>
  <c r="G189" i="10" s="1"/>
  <c r="F188" i="10"/>
  <c r="G188" i="10" s="1"/>
  <c r="F187" i="10"/>
  <c r="G187" i="10" s="1"/>
  <c r="F186" i="10"/>
  <c r="G186" i="10" s="1"/>
  <c r="F185" i="10"/>
  <c r="G185" i="10" s="1"/>
  <c r="F184" i="10"/>
  <c r="G184" i="10" s="1"/>
  <c r="F183" i="10"/>
  <c r="G183" i="10" s="1"/>
  <c r="F182" i="10"/>
  <c r="G182" i="10" s="1"/>
  <c r="F181" i="10"/>
  <c r="G181" i="10" s="1"/>
  <c r="F180" i="10"/>
  <c r="G180" i="10" s="1"/>
  <c r="F179" i="10"/>
  <c r="G179" i="10" s="1"/>
  <c r="F178" i="10"/>
  <c r="G178" i="10" s="1"/>
  <c r="F177" i="10"/>
  <c r="G177" i="10" s="1"/>
  <c r="F176" i="10"/>
  <c r="G176" i="10" s="1"/>
  <c r="F175" i="10"/>
  <c r="G175" i="10" s="1"/>
  <c r="F174" i="10"/>
  <c r="G174" i="10" s="1"/>
  <c r="F173" i="10"/>
  <c r="G173" i="10" s="1"/>
  <c r="F172" i="10"/>
  <c r="G172" i="10" s="1"/>
  <c r="F171" i="10"/>
  <c r="G171" i="10" s="1"/>
  <c r="F170" i="10"/>
  <c r="G170" i="10" s="1"/>
  <c r="F169" i="10"/>
  <c r="G169" i="10" s="1"/>
  <c r="F168" i="10"/>
  <c r="G168" i="10" s="1"/>
  <c r="F167" i="10"/>
  <c r="G167" i="10" s="1"/>
  <c r="F166" i="10"/>
  <c r="G166" i="10" s="1"/>
  <c r="F165" i="10"/>
  <c r="G165" i="10" s="1"/>
  <c r="F164" i="10"/>
  <c r="G164" i="10" s="1"/>
  <c r="F163" i="10"/>
  <c r="G163" i="10" s="1"/>
  <c r="F162" i="10"/>
  <c r="G162" i="10" s="1"/>
  <c r="F161" i="10"/>
  <c r="G161" i="10" s="1"/>
  <c r="F160" i="10"/>
  <c r="G160" i="10" s="1"/>
  <c r="F159" i="10"/>
  <c r="G159" i="10" s="1"/>
  <c r="F158" i="10"/>
  <c r="G158" i="10" s="1"/>
  <c r="F157" i="10"/>
  <c r="G157" i="10" s="1"/>
  <c r="F156" i="10"/>
  <c r="G156" i="10" s="1"/>
  <c r="F155" i="10"/>
  <c r="G155" i="10" s="1"/>
  <c r="F154" i="10"/>
  <c r="G154" i="10" s="1"/>
  <c r="F153" i="10"/>
  <c r="G153" i="10" s="1"/>
  <c r="F152" i="10"/>
  <c r="G152" i="10" s="1"/>
  <c r="F151" i="10"/>
  <c r="G151" i="10" s="1"/>
  <c r="F150" i="10"/>
  <c r="G150" i="10" s="1"/>
  <c r="F149" i="10"/>
  <c r="G149" i="10" s="1"/>
  <c r="F148" i="10"/>
  <c r="G148" i="10" s="1"/>
  <c r="F147" i="10"/>
  <c r="G147" i="10" s="1"/>
  <c r="F146" i="10"/>
  <c r="G146" i="10" s="1"/>
  <c r="F145" i="10"/>
  <c r="G145" i="10" s="1"/>
  <c r="F144" i="10"/>
  <c r="G144" i="10" s="1"/>
  <c r="F143" i="10"/>
  <c r="G143" i="10" s="1"/>
  <c r="F142" i="10"/>
  <c r="G142" i="10" s="1"/>
  <c r="F141" i="10"/>
  <c r="G141" i="10" s="1"/>
  <c r="F140" i="10"/>
  <c r="G140" i="10" s="1"/>
  <c r="F139" i="10"/>
  <c r="G139" i="10" s="1"/>
  <c r="F138" i="10"/>
  <c r="G138" i="10" s="1"/>
  <c r="F137" i="10"/>
  <c r="G137" i="10" s="1"/>
  <c r="F136" i="10"/>
  <c r="G136" i="10" s="1"/>
  <c r="F135" i="10"/>
  <c r="G135" i="10" s="1"/>
  <c r="F134" i="10"/>
  <c r="G134" i="10" s="1"/>
  <c r="F133" i="10"/>
  <c r="G133" i="10" s="1"/>
  <c r="F132" i="10"/>
  <c r="G132" i="10" s="1"/>
  <c r="F131" i="10"/>
  <c r="G131" i="10" s="1"/>
  <c r="F130" i="10"/>
  <c r="G130" i="10" s="1"/>
  <c r="F129" i="10"/>
  <c r="G129" i="10" s="1"/>
  <c r="F128" i="10"/>
  <c r="G128" i="10" s="1"/>
  <c r="F127" i="10"/>
  <c r="G127" i="10" s="1"/>
  <c r="F126" i="10"/>
  <c r="G126" i="10" s="1"/>
  <c r="F125" i="10"/>
  <c r="G125" i="10" s="1"/>
  <c r="F124" i="10"/>
  <c r="G124" i="10" s="1"/>
  <c r="F123" i="10"/>
  <c r="G123" i="10" s="1"/>
  <c r="F122" i="10"/>
  <c r="G122" i="10" s="1"/>
  <c r="F121" i="10"/>
  <c r="G121" i="10" s="1"/>
  <c r="F120" i="10"/>
  <c r="G120" i="10" s="1"/>
  <c r="F119" i="10"/>
  <c r="G119" i="10" s="1"/>
  <c r="F118" i="10"/>
  <c r="G118" i="10" s="1"/>
  <c r="F117" i="10"/>
  <c r="G117" i="10" s="1"/>
  <c r="F116" i="10"/>
  <c r="G116" i="10" s="1"/>
  <c r="F115" i="10"/>
  <c r="G115" i="10" s="1"/>
  <c r="F114" i="10"/>
  <c r="G114" i="10" s="1"/>
  <c r="F113" i="10"/>
  <c r="G113" i="10" s="1"/>
  <c r="F112" i="10"/>
  <c r="G112" i="10" s="1"/>
  <c r="F111" i="10"/>
  <c r="G111" i="10" s="1"/>
  <c r="F110" i="10"/>
  <c r="G110" i="10" s="1"/>
  <c r="F109" i="10"/>
  <c r="G109" i="10" s="1"/>
  <c r="F108" i="10"/>
  <c r="G108" i="10" s="1"/>
  <c r="F107" i="10"/>
  <c r="G107" i="10" s="1"/>
  <c r="F106" i="10"/>
  <c r="G106" i="10" s="1"/>
  <c r="F105" i="10"/>
  <c r="G105" i="10" s="1"/>
  <c r="F104" i="10"/>
  <c r="G104" i="10" s="1"/>
  <c r="F103" i="10"/>
  <c r="G103" i="10" s="1"/>
  <c r="F102" i="10"/>
  <c r="G102" i="10" s="1"/>
  <c r="F101" i="10"/>
  <c r="G101" i="10" s="1"/>
  <c r="F100" i="10"/>
  <c r="G100" i="10" s="1"/>
  <c r="F99" i="10"/>
  <c r="G99" i="10" s="1"/>
  <c r="F98" i="10"/>
  <c r="G98" i="10" s="1"/>
  <c r="F97" i="10"/>
  <c r="G97" i="10" s="1"/>
  <c r="F96" i="10"/>
  <c r="G96" i="10" s="1"/>
  <c r="F95" i="10"/>
  <c r="G95" i="10" s="1"/>
  <c r="F94" i="10"/>
  <c r="G94" i="10" s="1"/>
  <c r="F93" i="10"/>
  <c r="G93" i="10" s="1"/>
  <c r="F92" i="10"/>
  <c r="G92" i="10" s="1"/>
  <c r="F91" i="10"/>
  <c r="G91" i="10" s="1"/>
  <c r="F90" i="10"/>
  <c r="G90" i="10" s="1"/>
  <c r="F89" i="10"/>
  <c r="G89" i="10" s="1"/>
  <c r="F88" i="10"/>
  <c r="G88" i="10" s="1"/>
  <c r="F87" i="10"/>
  <c r="G87" i="10" s="1"/>
  <c r="F86" i="10"/>
  <c r="G86" i="10" s="1"/>
  <c r="F85" i="10"/>
  <c r="G85" i="10" s="1"/>
  <c r="F84" i="10"/>
  <c r="G84" i="10" s="1"/>
  <c r="F83" i="10"/>
  <c r="G83" i="10" s="1"/>
  <c r="F82" i="10"/>
  <c r="G82" i="10" s="1"/>
  <c r="F81" i="10"/>
  <c r="G81" i="10" s="1"/>
  <c r="F80" i="10"/>
  <c r="G80" i="10" s="1"/>
  <c r="F79" i="10"/>
  <c r="G79" i="10" s="1"/>
  <c r="F78" i="10"/>
  <c r="G78" i="10" s="1"/>
  <c r="F77" i="10"/>
  <c r="G77" i="10" s="1"/>
  <c r="F76" i="10"/>
  <c r="G76" i="10" s="1"/>
  <c r="F75" i="10"/>
  <c r="G75" i="10" s="1"/>
  <c r="F74" i="10"/>
  <c r="G74" i="10" s="1"/>
  <c r="F73" i="10"/>
  <c r="G73" i="10" s="1"/>
  <c r="F72" i="10"/>
  <c r="G72" i="10" s="1"/>
  <c r="F71" i="10"/>
  <c r="G71" i="10" s="1"/>
  <c r="F70" i="10"/>
  <c r="G70" i="10" s="1"/>
  <c r="F69" i="10"/>
  <c r="G69" i="10" s="1"/>
  <c r="F68" i="10"/>
  <c r="G68" i="10" s="1"/>
  <c r="F67" i="10"/>
  <c r="G67" i="10" s="1"/>
  <c r="F66" i="10"/>
  <c r="G66" i="10" s="1"/>
  <c r="F65" i="10"/>
  <c r="G65" i="10" s="1"/>
  <c r="F64" i="10"/>
  <c r="G64" i="10" s="1"/>
  <c r="F63" i="10"/>
  <c r="G63" i="10" s="1"/>
  <c r="F62" i="10"/>
  <c r="G62" i="10" s="1"/>
  <c r="F61" i="10"/>
  <c r="G61" i="10" s="1"/>
  <c r="F60" i="10"/>
  <c r="G60" i="10" s="1"/>
  <c r="F59" i="10"/>
  <c r="G59" i="10" s="1"/>
  <c r="F58" i="10"/>
  <c r="G58" i="10" s="1"/>
  <c r="F57" i="10"/>
  <c r="G57" i="10" s="1"/>
  <c r="F56" i="10"/>
  <c r="G56" i="10" s="1"/>
  <c r="F55" i="10"/>
  <c r="G55" i="10" s="1"/>
  <c r="F54" i="10"/>
  <c r="G54" i="10" s="1"/>
  <c r="F53" i="10"/>
  <c r="G53" i="10" s="1"/>
  <c r="F52" i="10"/>
  <c r="G52" i="10" s="1"/>
  <c r="F51" i="10"/>
  <c r="G51" i="10" s="1"/>
  <c r="F50" i="10"/>
  <c r="G50" i="10" s="1"/>
  <c r="F49" i="10"/>
  <c r="G49" i="10" s="1"/>
  <c r="F48" i="10"/>
  <c r="G48" i="10" s="1"/>
  <c r="F47" i="10"/>
  <c r="G47" i="10" s="1"/>
  <c r="F46" i="10"/>
  <c r="G46" i="10" s="1"/>
  <c r="F45" i="10"/>
  <c r="G45" i="10" s="1"/>
  <c r="F44" i="10"/>
  <c r="G44" i="10" s="1"/>
  <c r="F43" i="10"/>
  <c r="G43" i="10" s="1"/>
  <c r="F42" i="10"/>
  <c r="G42" i="10" s="1"/>
  <c r="F41" i="10"/>
  <c r="G41" i="10" s="1"/>
  <c r="F40" i="10"/>
  <c r="G40" i="10" s="1"/>
  <c r="F39" i="10"/>
  <c r="G39" i="10" s="1"/>
  <c r="F38" i="10"/>
  <c r="G38" i="10" s="1"/>
  <c r="F37" i="10"/>
  <c r="G37" i="10" s="1"/>
  <c r="F36" i="10"/>
  <c r="G36" i="10" s="1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G30" i="10" s="1"/>
  <c r="F29" i="10"/>
  <c r="G29" i="10" s="1"/>
  <c r="F28" i="10"/>
  <c r="G28" i="10" s="1"/>
  <c r="F27" i="10"/>
  <c r="G27" i="10" s="1"/>
  <c r="F26" i="10"/>
  <c r="G26" i="10" s="1"/>
  <c r="F25" i="10"/>
  <c r="G25" i="10" s="1"/>
  <c r="F24" i="10"/>
  <c r="G24" i="10" s="1"/>
  <c r="F23" i="10"/>
  <c r="G23" i="10" s="1"/>
  <c r="F22" i="10"/>
  <c r="G22" i="10" s="1"/>
  <c r="F21" i="10"/>
  <c r="G21" i="10" s="1"/>
  <c r="F20" i="10"/>
  <c r="G20" i="10" s="1"/>
  <c r="F19" i="10"/>
  <c r="G19" i="10" s="1"/>
  <c r="F18" i="10"/>
  <c r="G18" i="10" s="1"/>
  <c r="F17" i="10"/>
  <c r="G17" i="10" s="1"/>
  <c r="F16" i="10"/>
  <c r="G16" i="10" s="1"/>
  <c r="F15" i="10"/>
  <c r="G15" i="10" s="1"/>
  <c r="F14" i="10"/>
  <c r="G14" i="10" s="1"/>
  <c r="F13" i="10"/>
  <c r="G13" i="10" s="1"/>
  <c r="F12" i="10"/>
  <c r="G12" i="10" s="1"/>
  <c r="F11" i="10"/>
  <c r="G11" i="10" s="1"/>
  <c r="F10" i="10"/>
  <c r="G10" i="10" s="1"/>
  <c r="F9" i="10"/>
  <c r="G9" i="10" s="1"/>
  <c r="F8" i="10"/>
  <c r="G8" i="10" s="1"/>
  <c r="F7" i="10"/>
  <c r="G7" i="10" s="1"/>
  <c r="F6" i="10"/>
  <c r="G6" i="10" s="1"/>
  <c r="F5" i="10"/>
  <c r="G5" i="10" s="1"/>
  <c r="F4" i="10"/>
  <c r="G4" i="10" s="1"/>
  <c r="U1065" i="9" l="1"/>
  <c r="T1065" i="9"/>
  <c r="U1069" i="9"/>
  <c r="T1069" i="9"/>
  <c r="U1073" i="9"/>
  <c r="T1073" i="9"/>
  <c r="U1077" i="9"/>
  <c r="T1077" i="9"/>
  <c r="U1081" i="9"/>
  <c r="T1081" i="9"/>
  <c r="U1085" i="9"/>
  <c r="T1085" i="9"/>
  <c r="U1089" i="9"/>
  <c r="T1089" i="9"/>
  <c r="U1093" i="9"/>
  <c r="T1093" i="9"/>
  <c r="U1097" i="9"/>
  <c r="T1097" i="9"/>
  <c r="U1101" i="9"/>
  <c r="T1101" i="9"/>
  <c r="U1105" i="9"/>
  <c r="T1105" i="9"/>
  <c r="U1109" i="9"/>
  <c r="T1109" i="9"/>
  <c r="U1113" i="9"/>
  <c r="T1113" i="9"/>
  <c r="U1117" i="9"/>
  <c r="T1117" i="9"/>
  <c r="U1121" i="9"/>
  <c r="T1121" i="9"/>
  <c r="U1125" i="9"/>
  <c r="T1125" i="9"/>
  <c r="U1129" i="9"/>
  <c r="T1129" i="9"/>
  <c r="U1133" i="9"/>
  <c r="T1133" i="9"/>
  <c r="U1137" i="9"/>
  <c r="T1137" i="9"/>
  <c r="U1141" i="9"/>
  <c r="T1141" i="9"/>
  <c r="U1145" i="9"/>
  <c r="T1145" i="9"/>
  <c r="U1149" i="9"/>
  <c r="T1149" i="9"/>
  <c r="U1153" i="9"/>
  <c r="T1153" i="9"/>
  <c r="U1157" i="9"/>
  <c r="T1157" i="9"/>
  <c r="U1161" i="9"/>
  <c r="T1161" i="9"/>
  <c r="U1165" i="9"/>
  <c r="T1165" i="9"/>
  <c r="U1169" i="9"/>
  <c r="T1169" i="9"/>
  <c r="U1173" i="9"/>
  <c r="T1173" i="9"/>
  <c r="U1177" i="9"/>
  <c r="T1177" i="9"/>
  <c r="U1181" i="9"/>
  <c r="T1181" i="9"/>
  <c r="U1185" i="9"/>
  <c r="T1185" i="9"/>
  <c r="U1189" i="9"/>
  <c r="T1189" i="9"/>
  <c r="U1193" i="9"/>
  <c r="T1193" i="9"/>
  <c r="U1197" i="9"/>
  <c r="T1197" i="9"/>
  <c r="U1201" i="9"/>
  <c r="T1201" i="9"/>
  <c r="U1205" i="9"/>
  <c r="T1205" i="9"/>
  <c r="U1209" i="9"/>
  <c r="T1209" i="9"/>
  <c r="U1213" i="9"/>
  <c r="T1213" i="9"/>
  <c r="U1217" i="9"/>
  <c r="T1217" i="9"/>
  <c r="U1221" i="9"/>
  <c r="T1221" i="9"/>
  <c r="U1225" i="9"/>
  <c r="T1225" i="9"/>
  <c r="U1229" i="9"/>
  <c r="T1229" i="9"/>
  <c r="U1233" i="9"/>
  <c r="T1233" i="9"/>
  <c r="U1237" i="9"/>
  <c r="T1237" i="9"/>
  <c r="U1241" i="9"/>
  <c r="T1241" i="9"/>
  <c r="T1275" i="9"/>
  <c r="T2355" i="9"/>
  <c r="T1843" i="9"/>
  <c r="T1212" i="9"/>
  <c r="U1064" i="9"/>
  <c r="T1064" i="9"/>
  <c r="U1068" i="9"/>
  <c r="T1068" i="9"/>
  <c r="U1072" i="9"/>
  <c r="T1072" i="9"/>
  <c r="U1076" i="9"/>
  <c r="T1076" i="9"/>
  <c r="U1080" i="9"/>
  <c r="T1080" i="9"/>
  <c r="U1084" i="9"/>
  <c r="T1084" i="9"/>
  <c r="U1088" i="9"/>
  <c r="T1088" i="9"/>
  <c r="U1092" i="9"/>
  <c r="T1092" i="9"/>
  <c r="U1096" i="9"/>
  <c r="T1096" i="9"/>
  <c r="U1100" i="9"/>
  <c r="T1100" i="9"/>
  <c r="U1104" i="9"/>
  <c r="T1104" i="9"/>
  <c r="U1108" i="9"/>
  <c r="T1108" i="9"/>
  <c r="U1112" i="9"/>
  <c r="T1112" i="9"/>
  <c r="U1116" i="9"/>
  <c r="T1116" i="9"/>
  <c r="U1120" i="9"/>
  <c r="T1120" i="9"/>
  <c r="U1124" i="9"/>
  <c r="T1124" i="9"/>
  <c r="U1128" i="9"/>
  <c r="T1128" i="9"/>
  <c r="U1132" i="9"/>
  <c r="T1132" i="9"/>
  <c r="U1136" i="9"/>
  <c r="T1136" i="9"/>
  <c r="U1140" i="9"/>
  <c r="T1140" i="9"/>
  <c r="U1144" i="9"/>
  <c r="T1144" i="9"/>
  <c r="U1148" i="9"/>
  <c r="T1148" i="9"/>
  <c r="U1152" i="9"/>
  <c r="T1152" i="9"/>
  <c r="U1156" i="9"/>
  <c r="T1156" i="9"/>
  <c r="U1160" i="9"/>
  <c r="T1160" i="9"/>
  <c r="U1164" i="9"/>
  <c r="T1164" i="9"/>
  <c r="U1168" i="9"/>
  <c r="T1168" i="9"/>
  <c r="U1172" i="9"/>
  <c r="T1172" i="9"/>
  <c r="U1176" i="9"/>
  <c r="T1176" i="9"/>
  <c r="U1180" i="9"/>
  <c r="T1180" i="9"/>
  <c r="U1184" i="9"/>
  <c r="T1184" i="9"/>
  <c r="U1188" i="9"/>
  <c r="T1188" i="9"/>
  <c r="U1192" i="9"/>
  <c r="T1192" i="9"/>
  <c r="U1196" i="9"/>
  <c r="T1196" i="9"/>
  <c r="U1200" i="9"/>
  <c r="T1200" i="9"/>
  <c r="U1204" i="9"/>
  <c r="T1204" i="9"/>
  <c r="U1208" i="9"/>
  <c r="T1208" i="9"/>
  <c r="U1216" i="9"/>
  <c r="T1216" i="9"/>
  <c r="U1220" i="9"/>
  <c r="T1220" i="9"/>
  <c r="U1224" i="9"/>
  <c r="T1224" i="9"/>
  <c r="U1228" i="9"/>
  <c r="T1228" i="9"/>
  <c r="U1232" i="9"/>
  <c r="T1232" i="9"/>
  <c r="U1236" i="9"/>
  <c r="T1236" i="9"/>
  <c r="U1240" i="9"/>
  <c r="T1240" i="9"/>
  <c r="U1244" i="9"/>
  <c r="T1244" i="9"/>
  <c r="U1248" i="9"/>
  <c r="T1248" i="9"/>
  <c r="U1252" i="9"/>
  <c r="T1252" i="9"/>
  <c r="U1256" i="9"/>
  <c r="T1256" i="9"/>
  <c r="U1260" i="9"/>
  <c r="T1260" i="9"/>
  <c r="U1264" i="9"/>
  <c r="T1264" i="9"/>
  <c r="U1268" i="9"/>
  <c r="T1268" i="9"/>
  <c r="U1272" i="9"/>
  <c r="T1272" i="9"/>
  <c r="U1276" i="9"/>
  <c r="T1276" i="9"/>
  <c r="U1280" i="9"/>
  <c r="T1280" i="9"/>
  <c r="U1284" i="9"/>
  <c r="T1284" i="9"/>
  <c r="U1288" i="9"/>
  <c r="T1288" i="9"/>
  <c r="U1292" i="9"/>
  <c r="T1292" i="9"/>
  <c r="U1296" i="9"/>
  <c r="T1296" i="9"/>
  <c r="U1300" i="9"/>
  <c r="T1300" i="9"/>
  <c r="T2227" i="9"/>
  <c r="T1715" i="9"/>
  <c r="U1063" i="9"/>
  <c r="T1063" i="9"/>
  <c r="U1067" i="9"/>
  <c r="T1067" i="9"/>
  <c r="U1071" i="9"/>
  <c r="T1071" i="9"/>
  <c r="U1075" i="9"/>
  <c r="T1075" i="9"/>
  <c r="U1079" i="9"/>
  <c r="T1079" i="9"/>
  <c r="U1083" i="9"/>
  <c r="T1083" i="9"/>
  <c r="U1087" i="9"/>
  <c r="T1087" i="9"/>
  <c r="U1091" i="9"/>
  <c r="T1091" i="9"/>
  <c r="U1095" i="9"/>
  <c r="T1095" i="9"/>
  <c r="U1099" i="9"/>
  <c r="T1099" i="9"/>
  <c r="U1103" i="9"/>
  <c r="T1103" i="9"/>
  <c r="U1107" i="9"/>
  <c r="T1107" i="9"/>
  <c r="U1111" i="9"/>
  <c r="T1111" i="9"/>
  <c r="U1115" i="9"/>
  <c r="T1115" i="9"/>
  <c r="U1119" i="9"/>
  <c r="T1119" i="9"/>
  <c r="U1123" i="9"/>
  <c r="T1123" i="9"/>
  <c r="U1127" i="9"/>
  <c r="T1127" i="9"/>
  <c r="U1131" i="9"/>
  <c r="T1131" i="9"/>
  <c r="U1135" i="9"/>
  <c r="T1135" i="9"/>
  <c r="U1139" i="9"/>
  <c r="T1139" i="9"/>
  <c r="U1143" i="9"/>
  <c r="T1143" i="9"/>
  <c r="U1147" i="9"/>
  <c r="T1147" i="9"/>
  <c r="U1151" i="9"/>
  <c r="T1151" i="9"/>
  <c r="U1155" i="9"/>
  <c r="T1155" i="9"/>
  <c r="U1159" i="9"/>
  <c r="T1159" i="9"/>
  <c r="U1163" i="9"/>
  <c r="T1163" i="9"/>
  <c r="U1167" i="9"/>
  <c r="T1167" i="9"/>
  <c r="U1171" i="9"/>
  <c r="T1171" i="9"/>
  <c r="U1175" i="9"/>
  <c r="T1175" i="9"/>
  <c r="U1179" i="9"/>
  <c r="T1179" i="9"/>
  <c r="U1183" i="9"/>
  <c r="T1183" i="9"/>
  <c r="U1187" i="9"/>
  <c r="T1187" i="9"/>
  <c r="U1191" i="9"/>
  <c r="T1191" i="9"/>
  <c r="U1195" i="9"/>
  <c r="T1195" i="9"/>
  <c r="U1199" i="9"/>
  <c r="T1199" i="9"/>
  <c r="U1203" i="9"/>
  <c r="T1203" i="9"/>
  <c r="U1207" i="9"/>
  <c r="T1207" i="9"/>
  <c r="U1211" i="9"/>
  <c r="T1211" i="9"/>
  <c r="U1215" i="9"/>
  <c r="T1215" i="9"/>
  <c r="U1219" i="9"/>
  <c r="T1219" i="9"/>
  <c r="U1223" i="9"/>
  <c r="T1223" i="9"/>
  <c r="U1227" i="9"/>
  <c r="T1227" i="9"/>
  <c r="U1231" i="9"/>
  <c r="T1231" i="9"/>
  <c r="U1235" i="9"/>
  <c r="T1235" i="9"/>
  <c r="U1239" i="9"/>
  <c r="T1239" i="9"/>
  <c r="U1243" i="9"/>
  <c r="T1243" i="9"/>
  <c r="U1247" i="9"/>
  <c r="T1247" i="9"/>
  <c r="U1251" i="9"/>
  <c r="T1251" i="9"/>
  <c r="U1255" i="9"/>
  <c r="T1255" i="9"/>
  <c r="U1259" i="9"/>
  <c r="T1259" i="9"/>
  <c r="U1263" i="9"/>
  <c r="T1263" i="9"/>
  <c r="U1267" i="9"/>
  <c r="T1267" i="9"/>
  <c r="U1271" i="9"/>
  <c r="T1271" i="9"/>
  <c r="U1279" i="9"/>
  <c r="T1279" i="9"/>
  <c r="U1283" i="9"/>
  <c r="T1283" i="9"/>
  <c r="U1287" i="9"/>
  <c r="T1287" i="9"/>
  <c r="U1291" i="9"/>
  <c r="T1291" i="9"/>
  <c r="U1295" i="9"/>
  <c r="T1295" i="9"/>
  <c r="U1299" i="9"/>
  <c r="T1299" i="9"/>
  <c r="U1303" i="9"/>
  <c r="T1303" i="9"/>
  <c r="U1307" i="9"/>
  <c r="T1307" i="9"/>
  <c r="U1311" i="9"/>
  <c r="T1311" i="9"/>
  <c r="U1315" i="9"/>
  <c r="T1315" i="9"/>
  <c r="U1319" i="9"/>
  <c r="T1319" i="9"/>
  <c r="U1323" i="9"/>
  <c r="T1323" i="9"/>
  <c r="U1327" i="9"/>
  <c r="T1327" i="9"/>
  <c r="U1331" i="9"/>
  <c r="T1331" i="9"/>
  <c r="U1335" i="9"/>
  <c r="T1335" i="9"/>
  <c r="U1339" i="9"/>
  <c r="T1339" i="9"/>
  <c r="U1343" i="9"/>
  <c r="T1343" i="9"/>
  <c r="U1347" i="9"/>
  <c r="T1347" i="9"/>
  <c r="U1351" i="9"/>
  <c r="T1351" i="9"/>
  <c r="U1355" i="9"/>
  <c r="T1355" i="9"/>
  <c r="U1359" i="9"/>
  <c r="T1359" i="9"/>
  <c r="U1363" i="9"/>
  <c r="T1363" i="9"/>
  <c r="U1367" i="9"/>
  <c r="T1367" i="9"/>
  <c r="U1371" i="9"/>
  <c r="T1371" i="9"/>
  <c r="U1375" i="9"/>
  <c r="T1375" i="9"/>
  <c r="U1379" i="9"/>
  <c r="T1379" i="9"/>
  <c r="U1383" i="9"/>
  <c r="T1383" i="9"/>
  <c r="U1387" i="9"/>
  <c r="T1387" i="9"/>
  <c r="U1391" i="9"/>
  <c r="T1391" i="9"/>
  <c r="U1395" i="9"/>
  <c r="T1395" i="9"/>
  <c r="U1399" i="9"/>
  <c r="T1399" i="9"/>
  <c r="U1403" i="9"/>
  <c r="T1403" i="9"/>
  <c r="U1407" i="9"/>
  <c r="T1407" i="9"/>
  <c r="U1411" i="9"/>
  <c r="T1411" i="9"/>
  <c r="U1415" i="9"/>
  <c r="T1415" i="9"/>
  <c r="U1419" i="9"/>
  <c r="T1419" i="9"/>
  <c r="U1423" i="9"/>
  <c r="T1423" i="9"/>
  <c r="U1427" i="9"/>
  <c r="T1427" i="9"/>
  <c r="U1431" i="9"/>
  <c r="T1431" i="9"/>
  <c r="U1435" i="9"/>
  <c r="T1435" i="9"/>
  <c r="U1439" i="9"/>
  <c r="T1439" i="9"/>
  <c r="U1443" i="9"/>
  <c r="T1443" i="9"/>
  <c r="U1447" i="9"/>
  <c r="T1447" i="9"/>
  <c r="U1451" i="9"/>
  <c r="T1451" i="9"/>
  <c r="U1455" i="9"/>
  <c r="T1455" i="9"/>
  <c r="U1463" i="9"/>
  <c r="T1463" i="9"/>
  <c r="U1467" i="9"/>
  <c r="T1467" i="9"/>
  <c r="U1471" i="9"/>
  <c r="T1471" i="9"/>
  <c r="U1475" i="9"/>
  <c r="T1475" i="9"/>
  <c r="U1479" i="9"/>
  <c r="T1479" i="9"/>
  <c r="U1483" i="9"/>
  <c r="T1483" i="9"/>
  <c r="U1487" i="9"/>
  <c r="T1487" i="9"/>
  <c r="U1491" i="9"/>
  <c r="T1491" i="9"/>
  <c r="U1495" i="9"/>
  <c r="T1495" i="9"/>
  <c r="U1499" i="9"/>
  <c r="T1499" i="9"/>
  <c r="U1503" i="9"/>
  <c r="T1503" i="9"/>
  <c r="U1507" i="9"/>
  <c r="T1507" i="9"/>
  <c r="U1511" i="9"/>
  <c r="T1511" i="9"/>
  <c r="U1515" i="9"/>
  <c r="T1515" i="9"/>
  <c r="U1519" i="9"/>
  <c r="T1519" i="9"/>
  <c r="U1523" i="9"/>
  <c r="T1523" i="9"/>
  <c r="U1527" i="9"/>
  <c r="T1527" i="9"/>
  <c r="U1531" i="9"/>
  <c r="T1531" i="9"/>
  <c r="U1535" i="9"/>
  <c r="T1535" i="9"/>
  <c r="U1539" i="9"/>
  <c r="T1539" i="9"/>
  <c r="U1543" i="9"/>
  <c r="T1543" i="9"/>
  <c r="U1547" i="9"/>
  <c r="T1547" i="9"/>
  <c r="U1551" i="9"/>
  <c r="T1551" i="9"/>
  <c r="U1555" i="9"/>
  <c r="T1555" i="9"/>
  <c r="U1559" i="9"/>
  <c r="T1559" i="9"/>
  <c r="U1563" i="9"/>
  <c r="T1563" i="9"/>
  <c r="U1567" i="9"/>
  <c r="T1567" i="9"/>
  <c r="U1571" i="9"/>
  <c r="T1571" i="9"/>
  <c r="U1575" i="9"/>
  <c r="T1575" i="9"/>
  <c r="U1579" i="9"/>
  <c r="T1579" i="9"/>
  <c r="U1583" i="9"/>
  <c r="T1583" i="9"/>
  <c r="U1591" i="9"/>
  <c r="T1591" i="9"/>
  <c r="U1595" i="9"/>
  <c r="T1595" i="9"/>
  <c r="U1599" i="9"/>
  <c r="T1599" i="9"/>
  <c r="U1603" i="9"/>
  <c r="T1603" i="9"/>
  <c r="U1607" i="9"/>
  <c r="T1607" i="9"/>
  <c r="U1611" i="9"/>
  <c r="T1611" i="9"/>
  <c r="U1615" i="9"/>
  <c r="T1615" i="9"/>
  <c r="U1619" i="9"/>
  <c r="T1619" i="9"/>
  <c r="U1623" i="9"/>
  <c r="T1623" i="9"/>
  <c r="U1627" i="9"/>
  <c r="T1627" i="9"/>
  <c r="U1631" i="9"/>
  <c r="T1631" i="9"/>
  <c r="U1635" i="9"/>
  <c r="T1635" i="9"/>
  <c r="U1639" i="9"/>
  <c r="T1639" i="9"/>
  <c r="U1643" i="9"/>
  <c r="T1643" i="9"/>
  <c r="U1647" i="9"/>
  <c r="T1647" i="9"/>
  <c r="U1651" i="9"/>
  <c r="T1651" i="9"/>
  <c r="U1655" i="9"/>
  <c r="T1655" i="9"/>
  <c r="U1659" i="9"/>
  <c r="T1659" i="9"/>
  <c r="U1663" i="9"/>
  <c r="T1663" i="9"/>
  <c r="U1667" i="9"/>
  <c r="T1667" i="9"/>
  <c r="U1671" i="9"/>
  <c r="T1671" i="9"/>
  <c r="U1675" i="9"/>
  <c r="T1675" i="9"/>
  <c r="U1679" i="9"/>
  <c r="T1679" i="9"/>
  <c r="U1683" i="9"/>
  <c r="T1683" i="9"/>
  <c r="U1687" i="9"/>
  <c r="T1687" i="9"/>
  <c r="U1691" i="9"/>
  <c r="T1691" i="9"/>
  <c r="U1695" i="9"/>
  <c r="T1695" i="9"/>
  <c r="U1699" i="9"/>
  <c r="T1699" i="9"/>
  <c r="U1703" i="9"/>
  <c r="T1703" i="9"/>
  <c r="U1707" i="9"/>
  <c r="T1707" i="9"/>
  <c r="U1711" i="9"/>
  <c r="T1711" i="9"/>
  <c r="U1719" i="9"/>
  <c r="T1719" i="9"/>
  <c r="U1723" i="9"/>
  <c r="T1723" i="9"/>
  <c r="U1727" i="9"/>
  <c r="T1727" i="9"/>
  <c r="U1731" i="9"/>
  <c r="T1731" i="9"/>
  <c r="U1735" i="9"/>
  <c r="T1735" i="9"/>
  <c r="U1739" i="9"/>
  <c r="T1739" i="9"/>
  <c r="U1743" i="9"/>
  <c r="T1743" i="9"/>
  <c r="U1747" i="9"/>
  <c r="T1747" i="9"/>
  <c r="U1751" i="9"/>
  <c r="T1751" i="9"/>
  <c r="U1755" i="9"/>
  <c r="T1755" i="9"/>
  <c r="U1759" i="9"/>
  <c r="T1759" i="9"/>
  <c r="U1763" i="9"/>
  <c r="T1763" i="9"/>
  <c r="U1767" i="9"/>
  <c r="T1767" i="9"/>
  <c r="U1771" i="9"/>
  <c r="T1771" i="9"/>
  <c r="U1775" i="9"/>
  <c r="T1775" i="9"/>
  <c r="U1779" i="9"/>
  <c r="T1779" i="9"/>
  <c r="U1783" i="9"/>
  <c r="T1783" i="9"/>
  <c r="U1787" i="9"/>
  <c r="T1787" i="9"/>
  <c r="U1791" i="9"/>
  <c r="T1791" i="9"/>
  <c r="U1795" i="9"/>
  <c r="T1795" i="9"/>
  <c r="U1799" i="9"/>
  <c r="T1799" i="9"/>
  <c r="U1803" i="9"/>
  <c r="T1803" i="9"/>
  <c r="U1807" i="9"/>
  <c r="T1807" i="9"/>
  <c r="U1811" i="9"/>
  <c r="T1811" i="9"/>
  <c r="U1815" i="9"/>
  <c r="T1815" i="9"/>
  <c r="U1819" i="9"/>
  <c r="T1819" i="9"/>
  <c r="U1823" i="9"/>
  <c r="T1823" i="9"/>
  <c r="U1827" i="9"/>
  <c r="T1827" i="9"/>
  <c r="U1831" i="9"/>
  <c r="T1831" i="9"/>
  <c r="U1835" i="9"/>
  <c r="T1835" i="9"/>
  <c r="U1839" i="9"/>
  <c r="T1839" i="9"/>
  <c r="U1847" i="9"/>
  <c r="T1847" i="9"/>
  <c r="U1851" i="9"/>
  <c r="T1851" i="9"/>
  <c r="U1855" i="9"/>
  <c r="T1855" i="9"/>
  <c r="U1859" i="9"/>
  <c r="T1859" i="9"/>
  <c r="U1863" i="9"/>
  <c r="T1863" i="9"/>
  <c r="U1867" i="9"/>
  <c r="T1867" i="9"/>
  <c r="U1871" i="9"/>
  <c r="T1871" i="9"/>
  <c r="U1875" i="9"/>
  <c r="T1875" i="9"/>
  <c r="U1879" i="9"/>
  <c r="T1879" i="9"/>
  <c r="U1883" i="9"/>
  <c r="T1883" i="9"/>
  <c r="U1887" i="9"/>
  <c r="T1887" i="9"/>
  <c r="U1891" i="9"/>
  <c r="T1891" i="9"/>
  <c r="U1895" i="9"/>
  <c r="T1895" i="9"/>
  <c r="U1899" i="9"/>
  <c r="T1899" i="9"/>
  <c r="U1903" i="9"/>
  <c r="T1903" i="9"/>
  <c r="U1907" i="9"/>
  <c r="T1907" i="9"/>
  <c r="U1911" i="9"/>
  <c r="T1911" i="9"/>
  <c r="U1915" i="9"/>
  <c r="T1915" i="9"/>
  <c r="U1919" i="9"/>
  <c r="T1919" i="9"/>
  <c r="U1923" i="9"/>
  <c r="T1923" i="9"/>
  <c r="U1927" i="9"/>
  <c r="T1927" i="9"/>
  <c r="U1931" i="9"/>
  <c r="T1931" i="9"/>
  <c r="U1935" i="9"/>
  <c r="T1935" i="9"/>
  <c r="U1939" i="9"/>
  <c r="T1939" i="9"/>
  <c r="U1943" i="9"/>
  <c r="T1943" i="9"/>
  <c r="U1947" i="9"/>
  <c r="T1947" i="9"/>
  <c r="U1951" i="9"/>
  <c r="T1951" i="9"/>
  <c r="U1955" i="9"/>
  <c r="T1955" i="9"/>
  <c r="U1959" i="9"/>
  <c r="T1959" i="9"/>
  <c r="U1963" i="9"/>
  <c r="T1963" i="9"/>
  <c r="U1967" i="9"/>
  <c r="T1967" i="9"/>
  <c r="U1975" i="9"/>
  <c r="T1975" i="9"/>
  <c r="U1979" i="9"/>
  <c r="T1979" i="9"/>
  <c r="U1983" i="9"/>
  <c r="T1983" i="9"/>
  <c r="U1987" i="9"/>
  <c r="T1987" i="9"/>
  <c r="U1991" i="9"/>
  <c r="T1991" i="9"/>
  <c r="U1995" i="9"/>
  <c r="T1995" i="9"/>
  <c r="U1999" i="9"/>
  <c r="T1999" i="9"/>
  <c r="U2003" i="9"/>
  <c r="T2003" i="9"/>
  <c r="U2007" i="9"/>
  <c r="T2007" i="9"/>
  <c r="U2011" i="9"/>
  <c r="T2011" i="9"/>
  <c r="U2015" i="9"/>
  <c r="T2015" i="9"/>
  <c r="U2019" i="9"/>
  <c r="T2019" i="9"/>
  <c r="U2023" i="9"/>
  <c r="T2023" i="9"/>
  <c r="U2027" i="9"/>
  <c r="T2027" i="9"/>
  <c r="U2031" i="9"/>
  <c r="T2031" i="9"/>
  <c r="U2035" i="9"/>
  <c r="T2035" i="9"/>
  <c r="U2039" i="9"/>
  <c r="T2039" i="9"/>
  <c r="U2043" i="9"/>
  <c r="T2043" i="9"/>
  <c r="U2047" i="9"/>
  <c r="T2047" i="9"/>
  <c r="U2051" i="9"/>
  <c r="T2051" i="9"/>
  <c r="U2055" i="9"/>
  <c r="T2055" i="9"/>
  <c r="U2059" i="9"/>
  <c r="T2059" i="9"/>
  <c r="U2063" i="9"/>
  <c r="T2063" i="9"/>
  <c r="U2067" i="9"/>
  <c r="T2067" i="9"/>
  <c r="U2071" i="9"/>
  <c r="T2071" i="9"/>
  <c r="U2075" i="9"/>
  <c r="T2075" i="9"/>
  <c r="U2079" i="9"/>
  <c r="T2079" i="9"/>
  <c r="U2083" i="9"/>
  <c r="T2083" i="9"/>
  <c r="U2087" i="9"/>
  <c r="T2087" i="9"/>
  <c r="U2091" i="9"/>
  <c r="T2091" i="9"/>
  <c r="U2095" i="9"/>
  <c r="T2095" i="9"/>
  <c r="U2103" i="9"/>
  <c r="T2103" i="9"/>
  <c r="U2107" i="9"/>
  <c r="T2107" i="9"/>
  <c r="U2111" i="9"/>
  <c r="T2111" i="9"/>
  <c r="U2115" i="9"/>
  <c r="T2115" i="9"/>
  <c r="U2119" i="9"/>
  <c r="T2119" i="9"/>
  <c r="U2123" i="9"/>
  <c r="T2123" i="9"/>
  <c r="U2127" i="9"/>
  <c r="T2127" i="9"/>
  <c r="U2131" i="9"/>
  <c r="T2131" i="9"/>
  <c r="U2135" i="9"/>
  <c r="T2135" i="9"/>
  <c r="U2139" i="9"/>
  <c r="T2139" i="9"/>
  <c r="U2143" i="9"/>
  <c r="T2143" i="9"/>
  <c r="U2147" i="9"/>
  <c r="T2147" i="9"/>
  <c r="U2151" i="9"/>
  <c r="T2151" i="9"/>
  <c r="U2155" i="9"/>
  <c r="T2155" i="9"/>
  <c r="U2159" i="9"/>
  <c r="T2159" i="9"/>
  <c r="U2163" i="9"/>
  <c r="T2163" i="9"/>
  <c r="U2167" i="9"/>
  <c r="T2167" i="9"/>
  <c r="U2171" i="9"/>
  <c r="T2171" i="9"/>
  <c r="U2175" i="9"/>
  <c r="T2175" i="9"/>
  <c r="U2179" i="9"/>
  <c r="T2179" i="9"/>
  <c r="U2183" i="9"/>
  <c r="T2183" i="9"/>
  <c r="U2187" i="9"/>
  <c r="T2187" i="9"/>
  <c r="U2191" i="9"/>
  <c r="T2191" i="9"/>
  <c r="U2195" i="9"/>
  <c r="T2195" i="9"/>
  <c r="U2199" i="9"/>
  <c r="T2199" i="9"/>
  <c r="U2203" i="9"/>
  <c r="T2203" i="9"/>
  <c r="U2207" i="9"/>
  <c r="T2207" i="9"/>
  <c r="U2211" i="9"/>
  <c r="T2211" i="9"/>
  <c r="U2215" i="9"/>
  <c r="T2215" i="9"/>
  <c r="U2219" i="9"/>
  <c r="T2219" i="9"/>
  <c r="U2223" i="9"/>
  <c r="T2223" i="9"/>
  <c r="U2231" i="9"/>
  <c r="T2231" i="9"/>
  <c r="U2235" i="9"/>
  <c r="T2235" i="9"/>
  <c r="U2239" i="9"/>
  <c r="T2239" i="9"/>
  <c r="U2243" i="9"/>
  <c r="T2243" i="9"/>
  <c r="U2247" i="9"/>
  <c r="T2247" i="9"/>
  <c r="U2251" i="9"/>
  <c r="T2251" i="9"/>
  <c r="U2255" i="9"/>
  <c r="T2255" i="9"/>
  <c r="U2259" i="9"/>
  <c r="T2259" i="9"/>
  <c r="U2263" i="9"/>
  <c r="T2263" i="9"/>
  <c r="U2267" i="9"/>
  <c r="T2267" i="9"/>
  <c r="U2271" i="9"/>
  <c r="T2271" i="9"/>
  <c r="U2275" i="9"/>
  <c r="T2275" i="9"/>
  <c r="U2279" i="9"/>
  <c r="T2279" i="9"/>
  <c r="U2283" i="9"/>
  <c r="T2283" i="9"/>
  <c r="U2287" i="9"/>
  <c r="T2287" i="9"/>
  <c r="U2291" i="9"/>
  <c r="T2291" i="9"/>
  <c r="U2295" i="9"/>
  <c r="T2295" i="9"/>
  <c r="U2299" i="9"/>
  <c r="T2299" i="9"/>
  <c r="U2303" i="9"/>
  <c r="T2303" i="9"/>
  <c r="U2307" i="9"/>
  <c r="T2307" i="9"/>
  <c r="U2311" i="9"/>
  <c r="T2311" i="9"/>
  <c r="U2315" i="9"/>
  <c r="T2315" i="9"/>
  <c r="U2319" i="9"/>
  <c r="T2319" i="9"/>
  <c r="U2323" i="9"/>
  <c r="T2323" i="9"/>
  <c r="U2327" i="9"/>
  <c r="T2327" i="9"/>
  <c r="U2331" i="9"/>
  <c r="T2331" i="9"/>
  <c r="U2335" i="9"/>
  <c r="T2335" i="9"/>
  <c r="U2339" i="9"/>
  <c r="T2339" i="9"/>
  <c r="U2343" i="9"/>
  <c r="T2343" i="9"/>
  <c r="U2347" i="9"/>
  <c r="T2347" i="9"/>
  <c r="U2351" i="9"/>
  <c r="T2351" i="9"/>
  <c r="U2359" i="9"/>
  <c r="T2359" i="9"/>
  <c r="U2363" i="9"/>
  <c r="T2363" i="9"/>
  <c r="U2367" i="9"/>
  <c r="T2367" i="9"/>
  <c r="U2371" i="9"/>
  <c r="T2371" i="9"/>
  <c r="U2375" i="9"/>
  <c r="T2375" i="9"/>
  <c r="U2379" i="9"/>
  <c r="T2379" i="9"/>
  <c r="U2383" i="9"/>
  <c r="T2383" i="9"/>
  <c r="U2387" i="9"/>
  <c r="T2387" i="9"/>
  <c r="U2391" i="9"/>
  <c r="T2391" i="9"/>
  <c r="U2395" i="9"/>
  <c r="T2395" i="9"/>
  <c r="U2399" i="9"/>
  <c r="T2399" i="9"/>
  <c r="U2403" i="9"/>
  <c r="T2403" i="9"/>
  <c r="U2407" i="9"/>
  <c r="T2407" i="9"/>
  <c r="U2411" i="9"/>
  <c r="T2411" i="9"/>
  <c r="U2415" i="9"/>
  <c r="T2415" i="9"/>
  <c r="U2419" i="9"/>
  <c r="T2419" i="9"/>
  <c r="U2423" i="9"/>
  <c r="T2423" i="9"/>
  <c r="U2427" i="9"/>
  <c r="T2427" i="9"/>
  <c r="U2431" i="9"/>
  <c r="T2431" i="9"/>
  <c r="U2435" i="9"/>
  <c r="T2435" i="9"/>
  <c r="U2439" i="9"/>
  <c r="T2439" i="9"/>
  <c r="U2443" i="9"/>
  <c r="T2443" i="9"/>
  <c r="U2447" i="9"/>
  <c r="T2447" i="9"/>
  <c r="U2451" i="9"/>
  <c r="T2451" i="9"/>
  <c r="U2455" i="9"/>
  <c r="T2455" i="9"/>
  <c r="U2459" i="9"/>
  <c r="T2459" i="9"/>
  <c r="U2463" i="9"/>
  <c r="T2463" i="9"/>
  <c r="U2467" i="9"/>
  <c r="T2467" i="9"/>
  <c r="U2471" i="9"/>
  <c r="T2471" i="9"/>
  <c r="U2475" i="9"/>
  <c r="T2475" i="9"/>
  <c r="U2479" i="9"/>
  <c r="T2479" i="9"/>
  <c r="U2483" i="9"/>
  <c r="T2483" i="9"/>
  <c r="U2487" i="9"/>
  <c r="T2487" i="9"/>
  <c r="U2491" i="9"/>
  <c r="T2491" i="9"/>
  <c r="U2495" i="9"/>
  <c r="T2495" i="9"/>
  <c r="U2499" i="9"/>
  <c r="T2499" i="9"/>
  <c r="U2503" i="9"/>
  <c r="T2503" i="9"/>
  <c r="U2507" i="9"/>
  <c r="T2507" i="9"/>
  <c r="U2511" i="9"/>
  <c r="T2511" i="9"/>
  <c r="U2515" i="9"/>
  <c r="T2515" i="9"/>
  <c r="U2519" i="9"/>
  <c r="T2519" i="9"/>
  <c r="U2523" i="9"/>
  <c r="T2523" i="9"/>
  <c r="U2527" i="9"/>
  <c r="T2527" i="9"/>
  <c r="U2531" i="9"/>
  <c r="T2531" i="9"/>
  <c r="U2535" i="9"/>
  <c r="T2535" i="9"/>
  <c r="U2539" i="9"/>
  <c r="T2539" i="9"/>
  <c r="U2543" i="9"/>
  <c r="T2543" i="9"/>
  <c r="U2547" i="9"/>
  <c r="T2547" i="9"/>
  <c r="U2551" i="9"/>
  <c r="T2551" i="9"/>
  <c r="U2555" i="9"/>
  <c r="T2555" i="9"/>
  <c r="U2559" i="9"/>
  <c r="T2559" i="9"/>
  <c r="U2563" i="9"/>
  <c r="T2563" i="9"/>
  <c r="U2567" i="9"/>
  <c r="T2567" i="9"/>
  <c r="U2571" i="9"/>
  <c r="T2571" i="9"/>
  <c r="U2575" i="9"/>
  <c r="T2575" i="9"/>
  <c r="U2579" i="9"/>
  <c r="T2579" i="9"/>
  <c r="U2583" i="9"/>
  <c r="T2583" i="9"/>
  <c r="U2587" i="9"/>
  <c r="T2587" i="9"/>
  <c r="U2591" i="9"/>
  <c r="T2591" i="9"/>
  <c r="U2595" i="9"/>
  <c r="T2595" i="9"/>
  <c r="U2599" i="9"/>
  <c r="T2599" i="9"/>
  <c r="U2603" i="9"/>
  <c r="T2603" i="9"/>
  <c r="U2607" i="9"/>
  <c r="T2607" i="9"/>
  <c r="U2611" i="9"/>
  <c r="T2611" i="9"/>
  <c r="U2615" i="9"/>
  <c r="T2615" i="9"/>
  <c r="U2619" i="9"/>
  <c r="T2619" i="9"/>
  <c r="U2623" i="9"/>
  <c r="T2623" i="9"/>
  <c r="U2627" i="9"/>
  <c r="T2627" i="9"/>
  <c r="U2631" i="9"/>
  <c r="T2631" i="9"/>
  <c r="U2635" i="9"/>
  <c r="T2635" i="9"/>
  <c r="U2639" i="9"/>
  <c r="T2639" i="9"/>
  <c r="U2643" i="9"/>
  <c r="T2643" i="9"/>
  <c r="U2647" i="9"/>
  <c r="T2647" i="9"/>
  <c r="U2651" i="9"/>
  <c r="T2651" i="9"/>
  <c r="U2655" i="9"/>
  <c r="T2655" i="9"/>
  <c r="U2659" i="9"/>
  <c r="T2659" i="9"/>
  <c r="U2663" i="9"/>
  <c r="T2663" i="9"/>
  <c r="U2667" i="9"/>
  <c r="T2667" i="9"/>
  <c r="U2671" i="9"/>
  <c r="T2671" i="9"/>
  <c r="U2675" i="9"/>
  <c r="T2675" i="9"/>
  <c r="U2679" i="9"/>
  <c r="T2679" i="9"/>
  <c r="U2683" i="9"/>
  <c r="T2683" i="9"/>
  <c r="U2687" i="9"/>
  <c r="T2687" i="9"/>
  <c r="U2691" i="9"/>
  <c r="T2691" i="9"/>
  <c r="U2695" i="9"/>
  <c r="T2695" i="9"/>
  <c r="U2699" i="9"/>
  <c r="T2699" i="9"/>
  <c r="U2703" i="9"/>
  <c r="T2703" i="9"/>
  <c r="U2707" i="9"/>
  <c r="T2707" i="9"/>
  <c r="U2711" i="9"/>
  <c r="T2711" i="9"/>
  <c r="U2715" i="9"/>
  <c r="T2715" i="9"/>
  <c r="U2719" i="9"/>
  <c r="T2719" i="9"/>
  <c r="U2723" i="9"/>
  <c r="T2723" i="9"/>
  <c r="U2727" i="9"/>
  <c r="T2727" i="9"/>
  <c r="U2731" i="9"/>
  <c r="T2731" i="9"/>
  <c r="U2735" i="9"/>
  <c r="T2735" i="9"/>
  <c r="U2739" i="9"/>
  <c r="T2739" i="9"/>
  <c r="U2743" i="9"/>
  <c r="T2743" i="9"/>
  <c r="U2747" i="9"/>
  <c r="T2747" i="9"/>
  <c r="U2751" i="9"/>
  <c r="T2751" i="9"/>
  <c r="U2755" i="9"/>
  <c r="T2755" i="9"/>
  <c r="U2759" i="9"/>
  <c r="T2759" i="9"/>
  <c r="U2763" i="9"/>
  <c r="T2763" i="9"/>
  <c r="U2767" i="9"/>
  <c r="T2767" i="9"/>
  <c r="U2771" i="9"/>
  <c r="T2771" i="9"/>
  <c r="U2775" i="9"/>
  <c r="T2775" i="9"/>
  <c r="U2779" i="9"/>
  <c r="T2779" i="9"/>
  <c r="U2783" i="9"/>
  <c r="T2783" i="9"/>
  <c r="U2787" i="9"/>
  <c r="T2787" i="9"/>
  <c r="U2791" i="9"/>
  <c r="T2791" i="9"/>
  <c r="U2795" i="9"/>
  <c r="T2795" i="9"/>
  <c r="U2799" i="9"/>
  <c r="T2799" i="9"/>
  <c r="U2803" i="9"/>
  <c r="T2803" i="9"/>
  <c r="U2807" i="9"/>
  <c r="T2807" i="9"/>
  <c r="U2811" i="9"/>
  <c r="T2811" i="9"/>
  <c r="U2815" i="9"/>
  <c r="T2815" i="9"/>
  <c r="U2819" i="9"/>
  <c r="T2819" i="9"/>
  <c r="U2823" i="9"/>
  <c r="T2823" i="9"/>
  <c r="U2827" i="9"/>
  <c r="T2827" i="9"/>
  <c r="U2831" i="9"/>
  <c r="T2831" i="9"/>
  <c r="U2835" i="9"/>
  <c r="T2835" i="9"/>
  <c r="U2839" i="9"/>
  <c r="T2839" i="9"/>
  <c r="U2843" i="9"/>
  <c r="T2843" i="9"/>
  <c r="U2847" i="9"/>
  <c r="T2847" i="9"/>
  <c r="U2851" i="9"/>
  <c r="T2851" i="9"/>
  <c r="U2855" i="9"/>
  <c r="T2855" i="9"/>
  <c r="U2859" i="9"/>
  <c r="T2859" i="9"/>
  <c r="U2863" i="9"/>
  <c r="T2863" i="9"/>
  <c r="U2867" i="9"/>
  <c r="T2867" i="9"/>
  <c r="U2871" i="9"/>
  <c r="T2871" i="9"/>
  <c r="U2875" i="9"/>
  <c r="T2875" i="9"/>
  <c r="U2879" i="9"/>
  <c r="T2879" i="9"/>
  <c r="U2883" i="9"/>
  <c r="T2883" i="9"/>
  <c r="U2887" i="9"/>
  <c r="T2887" i="9"/>
  <c r="U2891" i="9"/>
  <c r="T2891" i="9"/>
  <c r="U2895" i="9"/>
  <c r="T2895" i="9"/>
  <c r="U2899" i="9"/>
  <c r="T2899" i="9"/>
  <c r="U2903" i="9"/>
  <c r="T2903" i="9"/>
  <c r="U2907" i="9"/>
  <c r="T2907" i="9"/>
  <c r="U2911" i="9"/>
  <c r="T2911" i="9"/>
  <c r="U2915" i="9"/>
  <c r="T2915" i="9"/>
  <c r="U2919" i="9"/>
  <c r="T2919" i="9"/>
  <c r="U2923" i="9"/>
  <c r="T2923" i="9"/>
  <c r="U2927" i="9"/>
  <c r="T2927" i="9"/>
  <c r="U2931" i="9"/>
  <c r="T2931" i="9"/>
  <c r="U2935" i="9"/>
  <c r="T2935" i="9"/>
  <c r="U2939" i="9"/>
  <c r="T2939" i="9"/>
  <c r="U2943" i="9"/>
  <c r="T2943" i="9"/>
  <c r="U2947" i="9"/>
  <c r="T2947" i="9"/>
  <c r="U2951" i="9"/>
  <c r="T2951" i="9"/>
  <c r="U2955" i="9"/>
  <c r="T2955" i="9"/>
  <c r="U2959" i="9"/>
  <c r="T2959" i="9"/>
  <c r="U2963" i="9"/>
  <c r="T2963" i="9"/>
  <c r="U2967" i="9"/>
  <c r="T2967" i="9"/>
  <c r="U2971" i="9"/>
  <c r="T2971" i="9"/>
  <c r="U2975" i="9"/>
  <c r="T2975" i="9"/>
  <c r="U2979" i="9"/>
  <c r="T2979" i="9"/>
  <c r="U2983" i="9"/>
  <c r="T2983" i="9"/>
  <c r="U2987" i="9"/>
  <c r="T2987" i="9"/>
  <c r="U2991" i="9"/>
  <c r="T2991" i="9"/>
  <c r="U2995" i="9"/>
  <c r="T2995" i="9"/>
  <c r="U2999" i="9"/>
  <c r="T2999" i="9"/>
  <c r="U3003" i="9"/>
  <c r="T3003" i="9"/>
  <c r="U3007" i="9"/>
  <c r="T3007" i="9"/>
  <c r="U3011" i="9"/>
  <c r="T3011" i="9"/>
  <c r="U3015" i="9"/>
  <c r="T3015" i="9"/>
  <c r="U3019" i="9"/>
  <c r="T3019" i="9"/>
  <c r="U3023" i="9"/>
  <c r="T3023" i="9"/>
  <c r="U3027" i="9"/>
  <c r="T3027" i="9"/>
  <c r="U3031" i="9"/>
  <c r="T3031" i="9"/>
  <c r="U3035" i="9"/>
  <c r="T3035" i="9"/>
  <c r="U3039" i="9"/>
  <c r="T3039" i="9"/>
  <c r="U3043" i="9"/>
  <c r="T3043" i="9"/>
  <c r="U3047" i="9"/>
  <c r="T3047" i="9"/>
  <c r="U3051" i="9"/>
  <c r="T3051" i="9"/>
  <c r="U3055" i="9"/>
  <c r="T3055" i="9"/>
  <c r="U3059" i="9"/>
  <c r="T3059" i="9"/>
  <c r="U3063" i="9"/>
  <c r="T3063" i="9"/>
  <c r="U3067" i="9"/>
  <c r="T3067" i="9"/>
  <c r="U3071" i="9"/>
  <c r="T3071" i="9"/>
  <c r="U3075" i="9"/>
  <c r="T3075" i="9"/>
  <c r="U3079" i="9"/>
  <c r="T3079" i="9"/>
  <c r="U3083" i="9"/>
  <c r="T3083" i="9"/>
  <c r="U3087" i="9"/>
  <c r="T3087" i="9"/>
  <c r="U3091" i="9"/>
  <c r="T3091" i="9"/>
  <c r="U3095" i="9"/>
  <c r="T3095" i="9"/>
  <c r="U3099" i="9"/>
  <c r="T3099" i="9"/>
  <c r="U3103" i="9"/>
  <c r="T3103" i="9"/>
  <c r="U3107" i="9"/>
  <c r="T3107" i="9"/>
  <c r="U3111" i="9"/>
  <c r="T3111" i="9"/>
  <c r="U3115" i="9"/>
  <c r="T3115" i="9"/>
  <c r="U3119" i="9"/>
  <c r="T3119" i="9"/>
  <c r="U3123" i="9"/>
  <c r="T3123" i="9"/>
  <c r="U3127" i="9"/>
  <c r="T3127" i="9"/>
  <c r="U3131" i="9"/>
  <c r="T3131" i="9"/>
  <c r="U3135" i="9"/>
  <c r="T3135" i="9"/>
  <c r="U3139" i="9"/>
  <c r="T3139" i="9"/>
  <c r="U3143" i="9"/>
  <c r="T3143" i="9"/>
  <c r="U3147" i="9"/>
  <c r="T3147" i="9"/>
  <c r="U3151" i="9"/>
  <c r="T3151" i="9"/>
  <c r="U3155" i="9"/>
  <c r="T3155" i="9"/>
  <c r="U3159" i="9"/>
  <c r="T3159" i="9"/>
  <c r="U3163" i="9"/>
  <c r="T3163" i="9"/>
  <c r="U3167" i="9"/>
  <c r="T3167" i="9"/>
  <c r="U3171" i="9"/>
  <c r="T3171" i="9"/>
  <c r="U3175" i="9"/>
  <c r="T3175" i="9"/>
  <c r="U3179" i="9"/>
  <c r="T3179" i="9"/>
  <c r="U3183" i="9"/>
  <c r="T3183" i="9"/>
  <c r="U3187" i="9"/>
  <c r="T3187" i="9"/>
  <c r="U3191" i="9"/>
  <c r="T3191" i="9"/>
  <c r="U3195" i="9"/>
  <c r="T3195" i="9"/>
  <c r="U3199" i="9"/>
  <c r="T3199" i="9"/>
  <c r="U3203" i="9"/>
  <c r="T3203" i="9"/>
  <c r="U3207" i="9"/>
  <c r="T3207" i="9"/>
  <c r="U3211" i="9"/>
  <c r="T3211" i="9"/>
  <c r="U3215" i="9"/>
  <c r="T3215" i="9"/>
  <c r="U3219" i="9"/>
  <c r="T3219" i="9"/>
  <c r="U3223" i="9"/>
  <c r="T3223" i="9"/>
  <c r="U3227" i="9"/>
  <c r="T3227" i="9"/>
  <c r="U3231" i="9"/>
  <c r="T3231" i="9"/>
  <c r="U3235" i="9"/>
  <c r="T3235" i="9"/>
  <c r="U3239" i="9"/>
  <c r="T3239" i="9"/>
  <c r="U3243" i="9"/>
  <c r="T3243" i="9"/>
  <c r="U3247" i="9"/>
  <c r="T3247" i="9"/>
  <c r="U3251" i="9"/>
  <c r="T3251" i="9"/>
  <c r="U3255" i="9"/>
  <c r="T3255" i="9"/>
  <c r="U3259" i="9"/>
  <c r="T3259" i="9"/>
  <c r="U3263" i="9"/>
  <c r="T3263" i="9"/>
  <c r="U3267" i="9"/>
  <c r="T3267" i="9"/>
  <c r="U3271" i="9"/>
  <c r="T3271" i="9"/>
  <c r="U3275" i="9"/>
  <c r="T3275" i="9"/>
  <c r="U3279" i="9"/>
  <c r="T3279" i="9"/>
  <c r="U3283" i="9"/>
  <c r="T3283" i="9"/>
  <c r="U3287" i="9"/>
  <c r="T3287" i="9"/>
  <c r="U3291" i="9"/>
  <c r="T3291" i="9"/>
  <c r="U3295" i="9"/>
  <c r="T3295" i="9"/>
  <c r="U3299" i="9"/>
  <c r="T3299" i="9"/>
  <c r="U3303" i="9"/>
  <c r="T3303" i="9"/>
  <c r="U3307" i="9"/>
  <c r="T3307" i="9"/>
  <c r="U3311" i="9"/>
  <c r="T3311" i="9"/>
  <c r="U3315" i="9"/>
  <c r="T3315" i="9"/>
  <c r="U3319" i="9"/>
  <c r="T3319" i="9"/>
  <c r="U3323" i="9"/>
  <c r="T3323" i="9"/>
  <c r="U3327" i="9"/>
  <c r="T3327" i="9"/>
  <c r="U3331" i="9"/>
  <c r="T3331" i="9"/>
  <c r="U3335" i="9"/>
  <c r="T3335" i="9"/>
  <c r="U3339" i="9"/>
  <c r="T3339" i="9"/>
  <c r="U3343" i="9"/>
  <c r="T3343" i="9"/>
  <c r="U3347" i="9"/>
  <c r="T3347" i="9"/>
  <c r="U3351" i="9"/>
  <c r="T3351" i="9"/>
  <c r="U3355" i="9"/>
  <c r="T3355" i="9"/>
  <c r="U3359" i="9"/>
  <c r="T3359" i="9"/>
  <c r="U3363" i="9"/>
  <c r="T3363" i="9"/>
  <c r="U3367" i="9"/>
  <c r="T3367" i="9"/>
  <c r="U3371" i="9"/>
  <c r="T3371" i="9"/>
  <c r="U3375" i="9"/>
  <c r="T3375" i="9"/>
  <c r="U3379" i="9"/>
  <c r="T3379" i="9"/>
  <c r="U3383" i="9"/>
  <c r="T3383" i="9"/>
  <c r="U3387" i="9"/>
  <c r="T3387" i="9"/>
  <c r="U3391" i="9"/>
  <c r="T3391" i="9"/>
  <c r="U3395" i="9"/>
  <c r="T3395" i="9"/>
  <c r="U3399" i="9"/>
  <c r="T3399" i="9"/>
  <c r="U3403" i="9"/>
  <c r="T3403" i="9"/>
  <c r="U3407" i="9"/>
  <c r="T3407" i="9"/>
  <c r="U3411" i="9"/>
  <c r="T3411" i="9"/>
  <c r="U3415" i="9"/>
  <c r="T3415" i="9"/>
  <c r="U3419" i="9"/>
  <c r="T3419" i="9"/>
  <c r="U3423" i="9"/>
  <c r="T3423" i="9"/>
  <c r="U3427" i="9"/>
  <c r="T3427" i="9"/>
  <c r="U3431" i="9"/>
  <c r="T3431" i="9"/>
  <c r="U3435" i="9"/>
  <c r="T3435" i="9"/>
  <c r="U3439" i="9"/>
  <c r="T3439" i="9"/>
  <c r="U3443" i="9"/>
  <c r="T3443" i="9"/>
  <c r="U3447" i="9"/>
  <c r="T3447" i="9"/>
  <c r="U3451" i="9"/>
  <c r="T3451" i="9"/>
  <c r="U3455" i="9"/>
  <c r="T3455" i="9"/>
  <c r="U3459" i="9"/>
  <c r="T3459" i="9"/>
  <c r="U3463" i="9"/>
  <c r="T3463" i="9"/>
  <c r="U3467" i="9"/>
  <c r="T3467" i="9"/>
  <c r="U3471" i="9"/>
  <c r="T3471" i="9"/>
  <c r="U3475" i="9"/>
  <c r="T3475" i="9"/>
  <c r="U3479" i="9"/>
  <c r="T3479" i="9"/>
  <c r="U3483" i="9"/>
  <c r="T3483" i="9"/>
  <c r="U3487" i="9"/>
  <c r="T3487" i="9"/>
  <c r="U3491" i="9"/>
  <c r="T3491" i="9"/>
  <c r="U3495" i="9"/>
  <c r="T3495" i="9"/>
  <c r="U3499" i="9"/>
  <c r="T3499" i="9"/>
  <c r="U3503" i="9"/>
  <c r="T3503" i="9"/>
  <c r="U3507" i="9"/>
  <c r="T3507" i="9"/>
  <c r="U3511" i="9"/>
  <c r="T3511" i="9"/>
  <c r="U3515" i="9"/>
  <c r="T3515" i="9"/>
  <c r="U3519" i="9"/>
  <c r="T3519" i="9"/>
  <c r="U3523" i="9"/>
  <c r="T3523" i="9"/>
  <c r="U3527" i="9"/>
  <c r="T3527" i="9"/>
  <c r="U3531" i="9"/>
  <c r="T3531" i="9"/>
  <c r="U3535" i="9"/>
  <c r="T3535" i="9"/>
  <c r="U3539" i="9"/>
  <c r="T3539" i="9"/>
  <c r="U3543" i="9"/>
  <c r="T3543" i="9"/>
  <c r="U3547" i="9"/>
  <c r="T3547" i="9"/>
  <c r="U3551" i="9"/>
  <c r="T3551" i="9"/>
  <c r="U3555" i="9"/>
  <c r="T3555" i="9"/>
  <c r="U3559" i="9"/>
  <c r="T3559" i="9"/>
  <c r="U3563" i="9"/>
  <c r="T3563" i="9"/>
  <c r="U3567" i="9"/>
  <c r="T3567" i="9"/>
  <c r="U3571" i="9"/>
  <c r="T3571" i="9"/>
  <c r="U3575" i="9"/>
  <c r="T3575" i="9"/>
  <c r="U3579" i="9"/>
  <c r="T3579" i="9"/>
  <c r="U3583" i="9"/>
  <c r="T3583" i="9"/>
  <c r="U3587" i="9"/>
  <c r="T3587" i="9"/>
  <c r="U3591" i="9"/>
  <c r="T3591" i="9"/>
  <c r="U3595" i="9"/>
  <c r="T3595" i="9"/>
  <c r="U3599" i="9"/>
  <c r="T3599" i="9"/>
  <c r="U3603" i="9"/>
  <c r="T3603" i="9"/>
  <c r="U3607" i="9"/>
  <c r="T3607" i="9"/>
  <c r="U3611" i="9"/>
  <c r="T3611" i="9"/>
  <c r="U3615" i="9"/>
  <c r="T3615" i="9"/>
  <c r="U3619" i="9"/>
  <c r="T3619" i="9"/>
  <c r="U3623" i="9"/>
  <c r="T3623" i="9"/>
  <c r="U3627" i="9"/>
  <c r="T3627" i="9"/>
  <c r="U3631" i="9"/>
  <c r="T3631" i="9"/>
  <c r="U3635" i="9"/>
  <c r="T3635" i="9"/>
  <c r="U3639" i="9"/>
  <c r="T3639" i="9"/>
  <c r="U3643" i="9"/>
  <c r="T3643" i="9"/>
  <c r="U3647" i="9"/>
  <c r="T3647" i="9"/>
  <c r="U3651" i="9"/>
  <c r="T3651" i="9"/>
  <c r="U3655" i="9"/>
  <c r="T3655" i="9"/>
  <c r="U3659" i="9"/>
  <c r="T3659" i="9"/>
  <c r="U3663" i="9"/>
  <c r="T3663" i="9"/>
  <c r="U3667" i="9"/>
  <c r="T3667" i="9"/>
  <c r="U3671" i="9"/>
  <c r="T3671" i="9"/>
  <c r="U3675" i="9"/>
  <c r="T3675" i="9"/>
  <c r="U3679" i="9"/>
  <c r="T3679" i="9"/>
  <c r="U3683" i="9"/>
  <c r="T3683" i="9"/>
  <c r="U3687" i="9"/>
  <c r="T3687" i="9"/>
  <c r="U3691" i="9"/>
  <c r="T3691" i="9"/>
  <c r="U3695" i="9"/>
  <c r="T3695" i="9"/>
  <c r="U3699" i="9"/>
  <c r="T3699" i="9"/>
  <c r="U3703" i="9"/>
  <c r="T3703" i="9"/>
  <c r="U3707" i="9"/>
  <c r="T3707" i="9"/>
  <c r="U3711" i="9"/>
  <c r="T3711" i="9"/>
  <c r="U3715" i="9"/>
  <c r="T3715" i="9"/>
  <c r="U3719" i="9"/>
  <c r="T3719" i="9"/>
  <c r="U3723" i="9"/>
  <c r="T3723" i="9"/>
  <c r="U3727" i="9"/>
  <c r="T3727" i="9"/>
  <c r="U3731" i="9"/>
  <c r="T3731" i="9"/>
  <c r="U3735" i="9"/>
  <c r="T3735" i="9"/>
  <c r="U3739" i="9"/>
  <c r="T3739" i="9"/>
  <c r="U3743" i="9"/>
  <c r="T3743" i="9"/>
  <c r="U3747" i="9"/>
  <c r="T3747" i="9"/>
  <c r="U3751" i="9"/>
  <c r="T3751" i="9"/>
  <c r="U3755" i="9"/>
  <c r="T3755" i="9"/>
  <c r="U3759" i="9"/>
  <c r="T3759" i="9"/>
  <c r="U3763" i="9"/>
  <c r="T3763" i="9"/>
  <c r="U3767" i="9"/>
  <c r="T3767" i="9"/>
  <c r="U3771" i="9"/>
  <c r="T3771" i="9"/>
  <c r="U3775" i="9"/>
  <c r="T3775" i="9"/>
  <c r="U3779" i="9"/>
  <c r="T3779" i="9"/>
  <c r="U3783" i="9"/>
  <c r="T3783" i="9"/>
  <c r="U3787" i="9"/>
  <c r="T3787" i="9"/>
  <c r="U3791" i="9"/>
  <c r="T3791" i="9"/>
  <c r="U3795" i="9"/>
  <c r="T3795" i="9"/>
  <c r="U3799" i="9"/>
  <c r="T3799" i="9"/>
  <c r="U3803" i="9"/>
  <c r="T3803" i="9"/>
  <c r="U3807" i="9"/>
  <c r="T3807" i="9"/>
  <c r="U3811" i="9"/>
  <c r="T3811" i="9"/>
  <c r="U3815" i="9"/>
  <c r="T3815" i="9"/>
  <c r="U3819" i="9"/>
  <c r="T3819" i="9"/>
  <c r="U3823" i="9"/>
  <c r="T3823" i="9"/>
  <c r="U3827" i="9"/>
  <c r="T3827" i="9"/>
  <c r="U3831" i="9"/>
  <c r="T3831" i="9"/>
  <c r="U3835" i="9"/>
  <c r="T3835" i="9"/>
  <c r="U3839" i="9"/>
  <c r="T3839" i="9"/>
  <c r="U3843" i="9"/>
  <c r="T3843" i="9"/>
  <c r="U3847" i="9"/>
  <c r="T3847" i="9"/>
  <c r="U3851" i="9"/>
  <c r="T3851" i="9"/>
  <c r="U3855" i="9"/>
  <c r="T3855" i="9"/>
  <c r="U3859" i="9"/>
  <c r="T3859" i="9"/>
  <c r="U3863" i="9"/>
  <c r="T3863" i="9"/>
  <c r="U3867" i="9"/>
  <c r="T3867" i="9"/>
  <c r="U3871" i="9"/>
  <c r="T3871" i="9"/>
  <c r="U3875" i="9"/>
  <c r="T3875" i="9"/>
  <c r="U3879" i="9"/>
  <c r="T3879" i="9"/>
  <c r="U3883" i="9"/>
  <c r="T3883" i="9"/>
  <c r="U3887" i="9"/>
  <c r="T3887" i="9"/>
  <c r="U3891" i="9"/>
  <c r="T3891" i="9"/>
  <c r="U3895" i="9"/>
  <c r="T3895" i="9"/>
  <c r="U3899" i="9"/>
  <c r="T3899" i="9"/>
  <c r="U3903" i="9"/>
  <c r="T3903" i="9"/>
  <c r="U3907" i="9"/>
  <c r="T3907" i="9"/>
  <c r="U3911" i="9"/>
  <c r="T3911" i="9"/>
  <c r="U3915" i="9"/>
  <c r="T3915" i="9"/>
  <c r="U3919" i="9"/>
  <c r="T3919" i="9"/>
  <c r="U3923" i="9"/>
  <c r="T3923" i="9"/>
  <c r="U3927" i="9"/>
  <c r="T3927" i="9"/>
  <c r="U3931" i="9"/>
  <c r="T3931" i="9"/>
  <c r="U3935" i="9"/>
  <c r="T3935" i="9"/>
  <c r="U3939" i="9"/>
  <c r="T3939" i="9"/>
  <c r="U3943" i="9"/>
  <c r="T3943" i="9"/>
  <c r="U3947" i="9"/>
  <c r="T3947" i="9"/>
  <c r="U3951" i="9"/>
  <c r="T3951" i="9"/>
  <c r="U3955" i="9"/>
  <c r="T3955" i="9"/>
  <c r="U3959" i="9"/>
  <c r="T3959" i="9"/>
  <c r="U3963" i="9"/>
  <c r="T3963" i="9"/>
  <c r="U3967" i="9"/>
  <c r="T3967" i="9"/>
  <c r="U3971" i="9"/>
  <c r="T3971" i="9"/>
  <c r="U3975" i="9"/>
  <c r="T3975" i="9"/>
  <c r="U3979" i="9"/>
  <c r="T3979" i="9"/>
  <c r="U3983" i="9"/>
  <c r="T3983" i="9"/>
  <c r="U3987" i="9"/>
  <c r="T3987" i="9"/>
  <c r="U3991" i="9"/>
  <c r="T3991" i="9"/>
  <c r="U3995" i="9"/>
  <c r="T3995" i="9"/>
  <c r="U3999" i="9"/>
  <c r="T3999" i="9"/>
  <c r="U4003" i="9"/>
  <c r="T4003" i="9"/>
  <c r="U4007" i="9"/>
  <c r="T4007" i="9"/>
  <c r="U4011" i="9"/>
  <c r="T4011" i="9"/>
  <c r="U4015" i="9"/>
  <c r="T4015" i="9"/>
  <c r="U4019" i="9"/>
  <c r="T4019" i="9"/>
  <c r="U4023" i="9"/>
  <c r="T4023" i="9"/>
  <c r="U4027" i="9"/>
  <c r="T4027" i="9"/>
  <c r="U4031" i="9"/>
  <c r="T4031" i="9"/>
  <c r="U4035" i="9"/>
  <c r="T4035" i="9"/>
  <c r="U4039" i="9"/>
  <c r="T4039" i="9"/>
  <c r="U4043" i="9"/>
  <c r="T4043" i="9"/>
  <c r="U4047" i="9"/>
  <c r="T4047" i="9"/>
  <c r="U4051" i="9"/>
  <c r="T4051" i="9"/>
  <c r="U4055" i="9"/>
  <c r="T4055" i="9"/>
  <c r="U4059" i="9"/>
  <c r="T4059" i="9"/>
  <c r="U4063" i="9"/>
  <c r="T4063" i="9"/>
  <c r="U4067" i="9"/>
  <c r="T4067" i="9"/>
  <c r="U4071" i="9"/>
  <c r="T4071" i="9"/>
  <c r="U4075" i="9"/>
  <c r="T4075" i="9"/>
  <c r="U4079" i="9"/>
  <c r="T4079" i="9"/>
  <c r="U4083" i="9"/>
  <c r="T4083" i="9"/>
  <c r="U4087" i="9"/>
  <c r="T4087" i="9"/>
  <c r="U4091" i="9"/>
  <c r="T4091" i="9"/>
  <c r="U4095" i="9"/>
  <c r="T4095" i="9"/>
  <c r="U4099" i="9"/>
  <c r="T4099" i="9"/>
  <c r="U4103" i="9"/>
  <c r="T4103" i="9"/>
  <c r="U4107" i="9"/>
  <c r="T4107" i="9"/>
  <c r="U4111" i="9"/>
  <c r="T4111" i="9"/>
  <c r="U4115" i="9"/>
  <c r="T4115" i="9"/>
  <c r="U4119" i="9"/>
  <c r="T4119" i="9"/>
  <c r="U4123" i="9"/>
  <c r="T4123" i="9"/>
  <c r="U4127" i="9"/>
  <c r="T4127" i="9"/>
  <c r="U4131" i="9"/>
  <c r="T4131" i="9"/>
  <c r="U4135" i="9"/>
  <c r="T4135" i="9"/>
  <c r="U4139" i="9"/>
  <c r="T4139" i="9"/>
  <c r="U4143" i="9"/>
  <c r="T4143" i="9"/>
  <c r="U4147" i="9"/>
  <c r="T4147" i="9"/>
  <c r="U4151" i="9"/>
  <c r="T4151" i="9"/>
  <c r="U4155" i="9"/>
  <c r="T4155" i="9"/>
  <c r="U4159" i="9"/>
  <c r="T4159" i="9"/>
  <c r="U4163" i="9"/>
  <c r="T4163" i="9"/>
  <c r="U4167" i="9"/>
  <c r="T4167" i="9"/>
  <c r="U4171" i="9"/>
  <c r="T4171" i="9"/>
  <c r="U4175" i="9"/>
  <c r="T4175" i="9"/>
  <c r="U4179" i="9"/>
  <c r="T4179" i="9"/>
  <c r="U4183" i="9"/>
  <c r="T4183" i="9"/>
  <c r="U4187" i="9"/>
  <c r="T4187" i="9"/>
  <c r="U4191" i="9"/>
  <c r="T4191" i="9"/>
  <c r="U4195" i="9"/>
  <c r="T4195" i="9"/>
  <c r="U4199" i="9"/>
  <c r="T4199" i="9"/>
  <c r="U4203" i="9"/>
  <c r="T4203" i="9"/>
  <c r="U4207" i="9"/>
  <c r="T4207" i="9"/>
  <c r="U4211" i="9"/>
  <c r="T4211" i="9"/>
  <c r="U4215" i="9"/>
  <c r="T4215" i="9"/>
  <c r="U4219" i="9"/>
  <c r="T4219" i="9"/>
  <c r="U4223" i="9"/>
  <c r="T4223" i="9"/>
  <c r="U4227" i="9"/>
  <c r="T4227" i="9"/>
  <c r="U4231" i="9"/>
  <c r="T4231" i="9"/>
  <c r="U4235" i="9"/>
  <c r="T4235" i="9"/>
  <c r="U4239" i="9"/>
  <c r="T4239" i="9"/>
  <c r="U4243" i="9"/>
  <c r="T4243" i="9"/>
  <c r="U4247" i="9"/>
  <c r="T4247" i="9"/>
  <c r="U4251" i="9"/>
  <c r="T4251" i="9"/>
  <c r="U4255" i="9"/>
  <c r="T4255" i="9"/>
  <c r="U4259" i="9"/>
  <c r="T4259" i="9"/>
  <c r="U4263" i="9"/>
  <c r="T4263" i="9"/>
  <c r="U4267" i="9"/>
  <c r="T4267" i="9"/>
  <c r="U4271" i="9"/>
  <c r="T4271" i="9"/>
  <c r="U4275" i="9"/>
  <c r="T4275" i="9"/>
  <c r="U4279" i="9"/>
  <c r="T4279" i="9"/>
  <c r="U4283" i="9"/>
  <c r="T4283" i="9"/>
  <c r="U4287" i="9"/>
  <c r="T4287" i="9"/>
  <c r="U4291" i="9"/>
  <c r="T4291" i="9"/>
  <c r="U4295" i="9"/>
  <c r="T4295" i="9"/>
  <c r="U4299" i="9"/>
  <c r="T4299" i="9"/>
  <c r="U4303" i="9"/>
  <c r="T4303" i="9"/>
  <c r="U4307" i="9"/>
  <c r="T4307" i="9"/>
  <c r="U4311" i="9"/>
  <c r="T4311" i="9"/>
  <c r="U4315" i="9"/>
  <c r="T4315" i="9"/>
  <c r="T2099" i="9"/>
  <c r="T1587" i="9"/>
  <c r="U1066" i="9"/>
  <c r="T1066" i="9"/>
  <c r="U1070" i="9"/>
  <c r="T1070" i="9"/>
  <c r="U1074" i="9"/>
  <c r="T1074" i="9"/>
  <c r="U1078" i="9"/>
  <c r="T1078" i="9"/>
  <c r="U1082" i="9"/>
  <c r="T1082" i="9"/>
  <c r="U1086" i="9"/>
  <c r="T1086" i="9"/>
  <c r="U1090" i="9"/>
  <c r="T1090" i="9"/>
  <c r="U1094" i="9"/>
  <c r="T1094" i="9"/>
  <c r="U1098" i="9"/>
  <c r="T1098" i="9"/>
  <c r="U1102" i="9"/>
  <c r="T1102" i="9"/>
  <c r="U1106" i="9"/>
  <c r="T1106" i="9"/>
  <c r="U1110" i="9"/>
  <c r="T1110" i="9"/>
  <c r="U1114" i="9"/>
  <c r="T1114" i="9"/>
  <c r="U1118" i="9"/>
  <c r="T1118" i="9"/>
  <c r="U1122" i="9"/>
  <c r="T1122" i="9"/>
  <c r="U1126" i="9"/>
  <c r="T1126" i="9"/>
  <c r="U1130" i="9"/>
  <c r="T1130" i="9"/>
  <c r="U1134" i="9"/>
  <c r="T1134" i="9"/>
  <c r="U1138" i="9"/>
  <c r="T1138" i="9"/>
  <c r="U1142" i="9"/>
  <c r="T1142" i="9"/>
  <c r="U1146" i="9"/>
  <c r="T1146" i="9"/>
  <c r="U1150" i="9"/>
  <c r="T1150" i="9"/>
  <c r="U1154" i="9"/>
  <c r="T1154" i="9"/>
  <c r="U1158" i="9"/>
  <c r="T1158" i="9"/>
  <c r="U1162" i="9"/>
  <c r="T1162" i="9"/>
  <c r="U1166" i="9"/>
  <c r="T1166" i="9"/>
  <c r="U1170" i="9"/>
  <c r="T1170" i="9"/>
  <c r="U1174" i="9"/>
  <c r="T1174" i="9"/>
  <c r="U1178" i="9"/>
  <c r="T1178" i="9"/>
  <c r="U1182" i="9"/>
  <c r="T1182" i="9"/>
  <c r="U1186" i="9"/>
  <c r="T1186" i="9"/>
  <c r="U1190" i="9"/>
  <c r="T1190" i="9"/>
  <c r="U1194" i="9"/>
  <c r="T1194" i="9"/>
  <c r="U1198" i="9"/>
  <c r="T1198" i="9"/>
  <c r="U1202" i="9"/>
  <c r="T1202" i="9"/>
  <c r="U1206" i="9"/>
  <c r="T1206" i="9"/>
  <c r="U1210" i="9"/>
  <c r="T1210" i="9"/>
  <c r="U1214" i="9"/>
  <c r="T1214" i="9"/>
  <c r="U1218" i="9"/>
  <c r="T1218" i="9"/>
  <c r="U1222" i="9"/>
  <c r="T1222" i="9"/>
  <c r="U1226" i="9"/>
  <c r="T1226" i="9"/>
  <c r="U1230" i="9"/>
  <c r="T1230" i="9"/>
  <c r="U1234" i="9"/>
  <c r="T1234" i="9"/>
  <c r="U1238" i="9"/>
  <c r="T1238" i="9"/>
  <c r="U1242" i="9"/>
  <c r="T1242" i="9"/>
  <c r="U1246" i="9"/>
  <c r="T1246" i="9"/>
  <c r="U1250" i="9"/>
  <c r="T1250" i="9"/>
  <c r="U1254" i="9"/>
  <c r="T1254" i="9"/>
  <c r="U1258" i="9"/>
  <c r="T1258" i="9"/>
  <c r="U1262" i="9"/>
  <c r="T1262" i="9"/>
  <c r="U1266" i="9"/>
  <c r="T1266" i="9"/>
  <c r="U1270" i="9"/>
  <c r="T1270" i="9"/>
  <c r="U1274" i="9"/>
  <c r="T1274" i="9"/>
  <c r="U1278" i="9"/>
  <c r="T1278" i="9"/>
  <c r="U1282" i="9"/>
  <c r="T1282" i="9"/>
  <c r="U1286" i="9"/>
  <c r="T1286" i="9"/>
  <c r="U1290" i="9"/>
  <c r="T1290" i="9"/>
  <c r="U1294" i="9"/>
  <c r="T1294" i="9"/>
  <c r="U1298" i="9"/>
  <c r="T1298" i="9"/>
  <c r="U1302" i="9"/>
  <c r="T1302" i="9"/>
  <c r="U1306" i="9"/>
  <c r="T1306" i="9"/>
  <c r="U1310" i="9"/>
  <c r="T1310" i="9"/>
  <c r="U1314" i="9"/>
  <c r="T1314" i="9"/>
  <c r="U1318" i="9"/>
  <c r="T1318" i="9"/>
  <c r="U1322" i="9"/>
  <c r="T1322" i="9"/>
  <c r="U1326" i="9"/>
  <c r="T1326" i="9"/>
  <c r="U1330" i="9"/>
  <c r="T1330" i="9"/>
  <c r="U1334" i="9"/>
  <c r="T1334" i="9"/>
  <c r="U1338" i="9"/>
  <c r="T1338" i="9"/>
  <c r="U1342" i="9"/>
  <c r="T1342" i="9"/>
  <c r="U1346" i="9"/>
  <c r="T1346" i="9"/>
  <c r="U1350" i="9"/>
  <c r="T1350" i="9"/>
  <c r="U1354" i="9"/>
  <c r="T1354" i="9"/>
  <c r="U1358" i="9"/>
  <c r="T1358" i="9"/>
  <c r="U1362" i="9"/>
  <c r="T1362" i="9"/>
  <c r="U1366" i="9"/>
  <c r="T1366" i="9"/>
  <c r="U1370" i="9"/>
  <c r="T1370" i="9"/>
  <c r="U1374" i="9"/>
  <c r="T1374" i="9"/>
  <c r="U1378" i="9"/>
  <c r="T1378" i="9"/>
  <c r="U1382" i="9"/>
  <c r="T1382" i="9"/>
  <c r="U1386" i="9"/>
  <c r="T1386" i="9"/>
  <c r="U1390" i="9"/>
  <c r="T1390" i="9"/>
  <c r="U1394" i="9"/>
  <c r="T1394" i="9"/>
  <c r="U1398" i="9"/>
  <c r="T1398" i="9"/>
  <c r="U1402" i="9"/>
  <c r="T1402" i="9"/>
  <c r="U1406" i="9"/>
  <c r="T1406" i="9"/>
  <c r="U1410" i="9"/>
  <c r="T1410" i="9"/>
  <c r="U1414" i="9"/>
  <c r="T1414" i="9"/>
  <c r="U1418" i="9"/>
  <c r="T1418" i="9"/>
  <c r="U1422" i="9"/>
  <c r="T1422" i="9"/>
  <c r="U1426" i="9"/>
  <c r="T1426" i="9"/>
  <c r="U1430" i="9"/>
  <c r="T1430" i="9"/>
  <c r="U1434" i="9"/>
  <c r="T1434" i="9"/>
  <c r="U1438" i="9"/>
  <c r="T1438" i="9"/>
  <c r="U1442" i="9"/>
  <c r="T1442" i="9"/>
  <c r="U1446" i="9"/>
  <c r="T1446" i="9"/>
  <c r="U1450" i="9"/>
  <c r="T1450" i="9"/>
  <c r="U1454" i="9"/>
  <c r="T1454" i="9"/>
  <c r="U1462" i="9"/>
  <c r="T1462" i="9"/>
  <c r="U1466" i="9"/>
  <c r="T1466" i="9"/>
  <c r="U1470" i="9"/>
  <c r="T1470" i="9"/>
  <c r="U1474" i="9"/>
  <c r="T1474" i="9"/>
  <c r="U1478" i="9"/>
  <c r="T1478" i="9"/>
  <c r="U1482" i="9"/>
  <c r="T1482" i="9"/>
  <c r="U1486" i="9"/>
  <c r="T1486" i="9"/>
  <c r="U1494" i="9"/>
  <c r="T1494" i="9"/>
  <c r="U1498" i="9"/>
  <c r="T1498" i="9"/>
  <c r="U1502" i="9"/>
  <c r="T1502" i="9"/>
  <c r="U1506" i="9"/>
  <c r="T1506" i="9"/>
  <c r="U1510" i="9"/>
  <c r="T1510" i="9"/>
  <c r="U1514" i="9"/>
  <c r="T1514" i="9"/>
  <c r="U1518" i="9"/>
  <c r="T1518" i="9"/>
  <c r="U1526" i="9"/>
  <c r="T1526" i="9"/>
  <c r="U1530" i="9"/>
  <c r="T1530" i="9"/>
  <c r="U1534" i="9"/>
  <c r="T1534" i="9"/>
  <c r="U1538" i="9"/>
  <c r="T1538" i="9"/>
  <c r="U1542" i="9"/>
  <c r="T1542" i="9"/>
  <c r="U1546" i="9"/>
  <c r="T1546" i="9"/>
  <c r="U1550" i="9"/>
  <c r="T1550" i="9"/>
  <c r="U1558" i="9"/>
  <c r="T1558" i="9"/>
  <c r="U1562" i="9"/>
  <c r="T1562" i="9"/>
  <c r="U1566" i="9"/>
  <c r="T1566" i="9"/>
  <c r="U1570" i="9"/>
  <c r="T1570" i="9"/>
  <c r="U1574" i="9"/>
  <c r="T1574" i="9"/>
  <c r="U1578" i="9"/>
  <c r="T1578" i="9"/>
  <c r="U1582" i="9"/>
  <c r="T1582" i="9"/>
  <c r="U1590" i="9"/>
  <c r="T1590" i="9"/>
  <c r="U1594" i="9"/>
  <c r="T1594" i="9"/>
  <c r="U1598" i="9"/>
  <c r="T1598" i="9"/>
  <c r="U1602" i="9"/>
  <c r="T1602" i="9"/>
  <c r="U1606" i="9"/>
  <c r="T1606" i="9"/>
  <c r="U1610" i="9"/>
  <c r="T1610" i="9"/>
  <c r="U1614" i="9"/>
  <c r="T1614" i="9"/>
  <c r="U1622" i="9"/>
  <c r="T1622" i="9"/>
  <c r="U1626" i="9"/>
  <c r="T1626" i="9"/>
  <c r="U1630" i="9"/>
  <c r="T1630" i="9"/>
  <c r="U1634" i="9"/>
  <c r="T1634" i="9"/>
  <c r="U1638" i="9"/>
  <c r="T1638" i="9"/>
  <c r="U1642" i="9"/>
  <c r="T1642" i="9"/>
  <c r="U1646" i="9"/>
  <c r="T1646" i="9"/>
  <c r="U1654" i="9"/>
  <c r="T1654" i="9"/>
  <c r="U1658" i="9"/>
  <c r="T1658" i="9"/>
  <c r="U1662" i="9"/>
  <c r="T1662" i="9"/>
  <c r="U1666" i="9"/>
  <c r="T1666" i="9"/>
  <c r="U1670" i="9"/>
  <c r="T1670" i="9"/>
  <c r="U1674" i="9"/>
  <c r="T1674" i="9"/>
  <c r="U1678" i="9"/>
  <c r="T1678" i="9"/>
  <c r="U1686" i="9"/>
  <c r="T1686" i="9"/>
  <c r="U1690" i="9"/>
  <c r="T1690" i="9"/>
  <c r="U1694" i="9"/>
  <c r="T1694" i="9"/>
  <c r="U1698" i="9"/>
  <c r="T1698" i="9"/>
  <c r="U1702" i="9"/>
  <c r="T1702" i="9"/>
  <c r="U1706" i="9"/>
  <c r="T1706" i="9"/>
  <c r="U1710" i="9"/>
  <c r="T1710" i="9"/>
  <c r="U1718" i="9"/>
  <c r="T1718" i="9"/>
  <c r="U1722" i="9"/>
  <c r="T1722" i="9"/>
  <c r="U1726" i="9"/>
  <c r="T1726" i="9"/>
  <c r="U1730" i="9"/>
  <c r="T1730" i="9"/>
  <c r="U1734" i="9"/>
  <c r="T1734" i="9"/>
  <c r="U1738" i="9"/>
  <c r="T1738" i="9"/>
  <c r="U1742" i="9"/>
  <c r="T1742" i="9"/>
  <c r="U1750" i="9"/>
  <c r="T1750" i="9"/>
  <c r="U1754" i="9"/>
  <c r="T1754" i="9"/>
  <c r="U1758" i="9"/>
  <c r="T1758" i="9"/>
  <c r="U1762" i="9"/>
  <c r="T1762" i="9"/>
  <c r="U1766" i="9"/>
  <c r="T1766" i="9"/>
  <c r="U1770" i="9"/>
  <c r="T1770" i="9"/>
  <c r="U1774" i="9"/>
  <c r="T1774" i="9"/>
  <c r="U1782" i="9"/>
  <c r="T1782" i="9"/>
  <c r="U1786" i="9"/>
  <c r="T1786" i="9"/>
  <c r="U1790" i="9"/>
  <c r="T1790" i="9"/>
  <c r="U1794" i="9"/>
  <c r="T1794" i="9"/>
  <c r="U1798" i="9"/>
  <c r="T1798" i="9"/>
  <c r="U1802" i="9"/>
  <c r="T1802" i="9"/>
  <c r="U1806" i="9"/>
  <c r="T1806" i="9"/>
  <c r="U1814" i="9"/>
  <c r="T1814" i="9"/>
  <c r="U1818" i="9"/>
  <c r="T1818" i="9"/>
  <c r="U1822" i="9"/>
  <c r="T1822" i="9"/>
  <c r="U1826" i="9"/>
  <c r="T1826" i="9"/>
  <c r="U1830" i="9"/>
  <c r="T1830" i="9"/>
  <c r="U1834" i="9"/>
  <c r="T1834" i="9"/>
  <c r="U1838" i="9"/>
  <c r="T1838" i="9"/>
  <c r="U1846" i="9"/>
  <c r="T1846" i="9"/>
  <c r="U1850" i="9"/>
  <c r="T1850" i="9"/>
  <c r="U1854" i="9"/>
  <c r="T1854" i="9"/>
  <c r="U1858" i="9"/>
  <c r="T1858" i="9"/>
  <c r="U1862" i="9"/>
  <c r="T1862" i="9"/>
  <c r="U1866" i="9"/>
  <c r="T1866" i="9"/>
  <c r="U1870" i="9"/>
  <c r="T1870" i="9"/>
  <c r="U1878" i="9"/>
  <c r="T1878" i="9"/>
  <c r="U1882" i="9"/>
  <c r="T1882" i="9"/>
  <c r="U1886" i="9"/>
  <c r="T1886" i="9"/>
  <c r="U1890" i="9"/>
  <c r="T1890" i="9"/>
  <c r="U1894" i="9"/>
  <c r="T1894" i="9"/>
  <c r="U1898" i="9"/>
  <c r="T1898" i="9"/>
  <c r="U1902" i="9"/>
  <c r="T1902" i="9"/>
  <c r="U1910" i="9"/>
  <c r="T1910" i="9"/>
  <c r="U1914" i="9"/>
  <c r="T1914" i="9"/>
  <c r="U1918" i="9"/>
  <c r="T1918" i="9"/>
  <c r="U1922" i="9"/>
  <c r="T1922" i="9"/>
  <c r="U1926" i="9"/>
  <c r="T1926" i="9"/>
  <c r="U1930" i="9"/>
  <c r="T1930" i="9"/>
  <c r="U1934" i="9"/>
  <c r="T1934" i="9"/>
  <c r="U1942" i="9"/>
  <c r="T1942" i="9"/>
  <c r="U1946" i="9"/>
  <c r="T1946" i="9"/>
  <c r="U1950" i="9"/>
  <c r="T1950" i="9"/>
  <c r="U1954" i="9"/>
  <c r="T1954" i="9"/>
  <c r="U1958" i="9"/>
  <c r="T1958" i="9"/>
  <c r="U1962" i="9"/>
  <c r="T1962" i="9"/>
  <c r="U1966" i="9"/>
  <c r="T1966" i="9"/>
  <c r="U1974" i="9"/>
  <c r="T1974" i="9"/>
  <c r="U1978" i="9"/>
  <c r="T1978" i="9"/>
  <c r="U1982" i="9"/>
  <c r="T1982" i="9"/>
  <c r="U1986" i="9"/>
  <c r="T1986" i="9"/>
  <c r="U1990" i="9"/>
  <c r="T1990" i="9"/>
  <c r="U1994" i="9"/>
  <c r="T1994" i="9"/>
  <c r="U1998" i="9"/>
  <c r="T1998" i="9"/>
  <c r="U2006" i="9"/>
  <c r="T2006" i="9"/>
  <c r="U2010" i="9"/>
  <c r="T2010" i="9"/>
  <c r="U2014" i="9"/>
  <c r="T2014" i="9"/>
  <c r="U2018" i="9"/>
  <c r="T2018" i="9"/>
  <c r="U2022" i="9"/>
  <c r="T2022" i="9"/>
  <c r="U2026" i="9"/>
  <c r="T2026" i="9"/>
  <c r="U2030" i="9"/>
  <c r="T2030" i="9"/>
  <c r="U2038" i="9"/>
  <c r="T2038" i="9"/>
  <c r="U2042" i="9"/>
  <c r="T2042" i="9"/>
  <c r="U2046" i="9"/>
  <c r="T2046" i="9"/>
  <c r="U2050" i="9"/>
  <c r="T2050" i="9"/>
  <c r="U2054" i="9"/>
  <c r="T2054" i="9"/>
  <c r="U2058" i="9"/>
  <c r="T2058" i="9"/>
  <c r="U2062" i="9"/>
  <c r="T2062" i="9"/>
  <c r="U2070" i="9"/>
  <c r="T2070" i="9"/>
  <c r="U2074" i="9"/>
  <c r="T2074" i="9"/>
  <c r="U2078" i="9"/>
  <c r="T2078" i="9"/>
  <c r="U2082" i="9"/>
  <c r="T2082" i="9"/>
  <c r="U2086" i="9"/>
  <c r="T2086" i="9"/>
  <c r="U2090" i="9"/>
  <c r="T2090" i="9"/>
  <c r="U2094" i="9"/>
  <c r="T2094" i="9"/>
  <c r="U2102" i="9"/>
  <c r="T2102" i="9"/>
  <c r="U2106" i="9"/>
  <c r="T2106" i="9"/>
  <c r="U2110" i="9"/>
  <c r="T2110" i="9"/>
  <c r="U2114" i="9"/>
  <c r="T2114" i="9"/>
  <c r="U2118" i="9"/>
  <c r="T2118" i="9"/>
  <c r="U2122" i="9"/>
  <c r="T2122" i="9"/>
  <c r="U2126" i="9"/>
  <c r="T2126" i="9"/>
  <c r="U2134" i="9"/>
  <c r="T2134" i="9"/>
  <c r="U2138" i="9"/>
  <c r="T2138" i="9"/>
  <c r="U2142" i="9"/>
  <c r="T2142" i="9"/>
  <c r="U2146" i="9"/>
  <c r="T2146" i="9"/>
  <c r="U2150" i="9"/>
  <c r="T2150" i="9"/>
  <c r="U2154" i="9"/>
  <c r="T2154" i="9"/>
  <c r="U2158" i="9"/>
  <c r="T2158" i="9"/>
  <c r="U2166" i="9"/>
  <c r="T2166" i="9"/>
  <c r="U2170" i="9"/>
  <c r="T2170" i="9"/>
  <c r="U2174" i="9"/>
  <c r="T2174" i="9"/>
  <c r="U2178" i="9"/>
  <c r="T2178" i="9"/>
  <c r="U2182" i="9"/>
  <c r="T2182" i="9"/>
  <c r="U2186" i="9"/>
  <c r="T2186" i="9"/>
  <c r="U2190" i="9"/>
  <c r="T2190" i="9"/>
  <c r="U2198" i="9"/>
  <c r="T2198" i="9"/>
  <c r="U2202" i="9"/>
  <c r="T2202" i="9"/>
  <c r="U2206" i="9"/>
  <c r="T2206" i="9"/>
  <c r="U2210" i="9"/>
  <c r="T2210" i="9"/>
  <c r="U2214" i="9"/>
  <c r="T2214" i="9"/>
  <c r="U2218" i="9"/>
  <c r="T2218" i="9"/>
  <c r="U2222" i="9"/>
  <c r="T2222" i="9"/>
  <c r="U2230" i="9"/>
  <c r="T2230" i="9"/>
  <c r="U2234" i="9"/>
  <c r="T2234" i="9"/>
  <c r="U2238" i="9"/>
  <c r="T2238" i="9"/>
  <c r="U2242" i="9"/>
  <c r="T2242" i="9"/>
  <c r="U2246" i="9"/>
  <c r="T2246" i="9"/>
  <c r="U2250" i="9"/>
  <c r="T2250" i="9"/>
  <c r="U2254" i="9"/>
  <c r="T2254" i="9"/>
  <c r="U2262" i="9"/>
  <c r="T2262" i="9"/>
  <c r="U2266" i="9"/>
  <c r="T2266" i="9"/>
  <c r="U2270" i="9"/>
  <c r="T2270" i="9"/>
  <c r="U2274" i="9"/>
  <c r="T2274" i="9"/>
  <c r="U2278" i="9"/>
  <c r="T2278" i="9"/>
  <c r="U2282" i="9"/>
  <c r="T2282" i="9"/>
  <c r="U2286" i="9"/>
  <c r="T2286" i="9"/>
  <c r="U2294" i="9"/>
  <c r="T2294" i="9"/>
  <c r="U2298" i="9"/>
  <c r="T2298" i="9"/>
  <c r="U2302" i="9"/>
  <c r="T2302" i="9"/>
  <c r="U2306" i="9"/>
  <c r="T2306" i="9"/>
  <c r="U2310" i="9"/>
  <c r="T2310" i="9"/>
  <c r="U2314" i="9"/>
  <c r="T2314" i="9"/>
  <c r="U2318" i="9"/>
  <c r="T2318" i="9"/>
  <c r="U2326" i="9"/>
  <c r="T2326" i="9"/>
  <c r="U2330" i="9"/>
  <c r="T2330" i="9"/>
  <c r="U2334" i="9"/>
  <c r="T2334" i="9"/>
  <c r="U2338" i="9"/>
  <c r="T2338" i="9"/>
  <c r="U2342" i="9"/>
  <c r="T2342" i="9"/>
  <c r="U2346" i="9"/>
  <c r="T2346" i="9"/>
  <c r="U2350" i="9"/>
  <c r="T2350" i="9"/>
  <c r="U2358" i="9"/>
  <c r="T2358" i="9"/>
  <c r="U2362" i="9"/>
  <c r="T2362" i="9"/>
  <c r="U2366" i="9"/>
  <c r="T2366" i="9"/>
  <c r="U2370" i="9"/>
  <c r="T2370" i="9"/>
  <c r="U2374" i="9"/>
  <c r="T2374" i="9"/>
  <c r="U2378" i="9"/>
  <c r="T2378" i="9"/>
  <c r="U2382" i="9"/>
  <c r="T2382" i="9"/>
  <c r="U2390" i="9"/>
  <c r="T2390" i="9"/>
  <c r="U2394" i="9"/>
  <c r="T2394" i="9"/>
  <c r="U2398" i="9"/>
  <c r="T2398" i="9"/>
  <c r="U2402" i="9"/>
  <c r="T2402" i="9"/>
  <c r="U2406" i="9"/>
  <c r="T2406" i="9"/>
  <c r="U2410" i="9"/>
  <c r="T2410" i="9"/>
  <c r="U2414" i="9"/>
  <c r="T2414" i="9"/>
  <c r="U2422" i="9"/>
  <c r="T2422" i="9"/>
  <c r="T2426" i="9"/>
  <c r="U2426" i="9"/>
  <c r="U2430" i="9"/>
  <c r="T2430" i="9"/>
  <c r="U2434" i="9"/>
  <c r="T2434" i="9"/>
  <c r="U2438" i="9"/>
  <c r="T2438" i="9"/>
  <c r="U2442" i="9"/>
  <c r="T2442" i="9"/>
  <c r="U2446" i="9"/>
  <c r="T2446" i="9"/>
  <c r="U2454" i="9"/>
  <c r="T2454" i="9"/>
  <c r="U2458" i="9"/>
  <c r="T2458" i="9"/>
  <c r="U2462" i="9"/>
  <c r="T2462" i="9"/>
  <c r="U2466" i="9"/>
  <c r="T2466" i="9"/>
  <c r="U2470" i="9"/>
  <c r="T2470" i="9"/>
  <c r="U2474" i="9"/>
  <c r="T2474" i="9"/>
  <c r="U2478" i="9"/>
  <c r="T2478" i="9"/>
  <c r="U2482" i="9"/>
  <c r="T2482" i="9"/>
  <c r="U2486" i="9"/>
  <c r="T2486" i="9"/>
  <c r="U2490" i="9"/>
  <c r="T2490" i="9"/>
  <c r="U2494" i="9"/>
  <c r="T2494" i="9"/>
  <c r="U2498" i="9"/>
  <c r="T2498" i="9"/>
  <c r="U2502" i="9"/>
  <c r="T2502" i="9"/>
  <c r="U2506" i="9"/>
  <c r="T2506" i="9"/>
  <c r="U2510" i="9"/>
  <c r="T2510" i="9"/>
  <c r="U2514" i="9"/>
  <c r="T2514" i="9"/>
  <c r="U2518" i="9"/>
  <c r="T2518" i="9"/>
  <c r="U2522" i="9"/>
  <c r="T2522" i="9"/>
  <c r="U2526" i="9"/>
  <c r="T2526" i="9"/>
  <c r="U2530" i="9"/>
  <c r="T2530" i="9"/>
  <c r="U2534" i="9"/>
  <c r="T2534" i="9"/>
  <c r="U2538" i="9"/>
  <c r="T2538" i="9"/>
  <c r="U2542" i="9"/>
  <c r="T2542" i="9"/>
  <c r="U2546" i="9"/>
  <c r="T2546" i="9"/>
  <c r="U2550" i="9"/>
  <c r="T2550" i="9"/>
  <c r="U2554" i="9"/>
  <c r="T2554" i="9"/>
  <c r="U2558" i="9"/>
  <c r="T2558" i="9"/>
  <c r="U2562" i="9"/>
  <c r="T2562" i="9"/>
  <c r="U2566" i="9"/>
  <c r="T2566" i="9"/>
  <c r="U2570" i="9"/>
  <c r="T2570" i="9"/>
  <c r="U2574" i="9"/>
  <c r="T2574" i="9"/>
  <c r="U2578" i="9"/>
  <c r="T2578" i="9"/>
  <c r="U2582" i="9"/>
  <c r="T2582" i="9"/>
  <c r="U2586" i="9"/>
  <c r="T2586" i="9"/>
  <c r="U2590" i="9"/>
  <c r="T2590" i="9"/>
  <c r="U2594" i="9"/>
  <c r="T2594" i="9"/>
  <c r="U2598" i="9"/>
  <c r="T2598" i="9"/>
  <c r="U2602" i="9"/>
  <c r="T2602" i="9"/>
  <c r="U2606" i="9"/>
  <c r="T2606" i="9"/>
  <c r="U2610" i="9"/>
  <c r="T2610" i="9"/>
  <c r="U2614" i="9"/>
  <c r="T2614" i="9"/>
  <c r="U2618" i="9"/>
  <c r="T2618" i="9"/>
  <c r="U2622" i="9"/>
  <c r="T2622" i="9"/>
  <c r="U2626" i="9"/>
  <c r="T2626" i="9"/>
  <c r="U2630" i="9"/>
  <c r="T2630" i="9"/>
  <c r="U2634" i="9"/>
  <c r="T2634" i="9"/>
  <c r="U2638" i="9"/>
  <c r="T2638" i="9"/>
  <c r="U2642" i="9"/>
  <c r="T2642" i="9"/>
  <c r="U2646" i="9"/>
  <c r="T2646" i="9"/>
  <c r="U2650" i="9"/>
  <c r="T2650" i="9"/>
  <c r="U2654" i="9"/>
  <c r="T2654" i="9"/>
  <c r="U2658" i="9"/>
  <c r="T2658" i="9"/>
  <c r="U2662" i="9"/>
  <c r="T2662" i="9"/>
  <c r="U2666" i="9"/>
  <c r="T2666" i="9"/>
  <c r="U2670" i="9"/>
  <c r="T2670" i="9"/>
  <c r="U2674" i="9"/>
  <c r="T2674" i="9"/>
  <c r="U2678" i="9"/>
  <c r="T2678" i="9"/>
  <c r="U2682" i="9"/>
  <c r="T2682" i="9"/>
  <c r="U2686" i="9"/>
  <c r="T2686" i="9"/>
  <c r="U2690" i="9"/>
  <c r="T2690" i="9"/>
  <c r="U2694" i="9"/>
  <c r="T2694" i="9"/>
  <c r="U2698" i="9"/>
  <c r="T2698" i="9"/>
  <c r="U2702" i="9"/>
  <c r="T2702" i="9"/>
  <c r="U2706" i="9"/>
  <c r="T2706" i="9"/>
  <c r="U2710" i="9"/>
  <c r="T2710" i="9"/>
  <c r="U2714" i="9"/>
  <c r="T2714" i="9"/>
  <c r="U2718" i="9"/>
  <c r="T2718" i="9"/>
  <c r="U2722" i="9"/>
  <c r="T2722" i="9"/>
  <c r="U2726" i="9"/>
  <c r="T2726" i="9"/>
  <c r="U2730" i="9"/>
  <c r="T2730" i="9"/>
  <c r="U2734" i="9"/>
  <c r="T2734" i="9"/>
  <c r="U2738" i="9"/>
  <c r="T2738" i="9"/>
  <c r="U2742" i="9"/>
  <c r="T2742" i="9"/>
  <c r="U2746" i="9"/>
  <c r="T2746" i="9"/>
  <c r="U2750" i="9"/>
  <c r="T2750" i="9"/>
  <c r="U2754" i="9"/>
  <c r="T2754" i="9"/>
  <c r="U2758" i="9"/>
  <c r="T2758" i="9"/>
  <c r="U2762" i="9"/>
  <c r="T2762" i="9"/>
  <c r="U2766" i="9"/>
  <c r="T2766" i="9"/>
  <c r="U2770" i="9"/>
  <c r="T2770" i="9"/>
  <c r="U2774" i="9"/>
  <c r="T2774" i="9"/>
  <c r="U2778" i="9"/>
  <c r="T2778" i="9"/>
  <c r="U2782" i="9"/>
  <c r="T2782" i="9"/>
  <c r="U2786" i="9"/>
  <c r="T2786" i="9"/>
  <c r="U2790" i="9"/>
  <c r="T2790" i="9"/>
  <c r="U2794" i="9"/>
  <c r="T2794" i="9"/>
  <c r="U2798" i="9"/>
  <c r="T2798" i="9"/>
  <c r="U2802" i="9"/>
  <c r="T2802" i="9"/>
  <c r="U2806" i="9"/>
  <c r="T2806" i="9"/>
  <c r="U2810" i="9"/>
  <c r="T2810" i="9"/>
  <c r="U2814" i="9"/>
  <c r="T2814" i="9"/>
  <c r="U2818" i="9"/>
  <c r="T2818" i="9"/>
  <c r="U2822" i="9"/>
  <c r="T2822" i="9"/>
  <c r="U2826" i="9"/>
  <c r="T2826" i="9"/>
  <c r="U2830" i="9"/>
  <c r="T2830" i="9"/>
  <c r="U2834" i="9"/>
  <c r="T2834" i="9"/>
  <c r="U2838" i="9"/>
  <c r="T2838" i="9"/>
  <c r="U2842" i="9"/>
  <c r="T2842" i="9"/>
  <c r="U2846" i="9"/>
  <c r="T2846" i="9"/>
  <c r="U2850" i="9"/>
  <c r="T2850" i="9"/>
  <c r="U2854" i="9"/>
  <c r="T2854" i="9"/>
  <c r="U2858" i="9"/>
  <c r="T2858" i="9"/>
  <c r="U2862" i="9"/>
  <c r="T2862" i="9"/>
  <c r="U2866" i="9"/>
  <c r="T2866" i="9"/>
  <c r="U2870" i="9"/>
  <c r="T2870" i="9"/>
  <c r="U2874" i="9"/>
  <c r="T2874" i="9"/>
  <c r="U2878" i="9"/>
  <c r="T2878" i="9"/>
  <c r="U2882" i="9"/>
  <c r="T2882" i="9"/>
  <c r="U2886" i="9"/>
  <c r="T2886" i="9"/>
  <c r="U2890" i="9"/>
  <c r="T2890" i="9"/>
  <c r="U2894" i="9"/>
  <c r="T2894" i="9"/>
  <c r="U2898" i="9"/>
  <c r="T2898" i="9"/>
  <c r="U2902" i="9"/>
  <c r="T2902" i="9"/>
  <c r="U2906" i="9"/>
  <c r="T2906" i="9"/>
  <c r="U2910" i="9"/>
  <c r="T2910" i="9"/>
  <c r="U2914" i="9"/>
  <c r="T2914" i="9"/>
  <c r="U2918" i="9"/>
  <c r="T2918" i="9"/>
  <c r="U2922" i="9"/>
  <c r="T2922" i="9"/>
  <c r="U2926" i="9"/>
  <c r="T2926" i="9"/>
  <c r="U2930" i="9"/>
  <c r="T2930" i="9"/>
  <c r="U2934" i="9"/>
  <c r="T2934" i="9"/>
  <c r="U2938" i="9"/>
  <c r="T2938" i="9"/>
  <c r="U2942" i="9"/>
  <c r="T2942" i="9"/>
  <c r="U2946" i="9"/>
  <c r="T2946" i="9"/>
  <c r="U2950" i="9"/>
  <c r="T2950" i="9"/>
  <c r="U2954" i="9"/>
  <c r="T2954" i="9"/>
  <c r="U2958" i="9"/>
  <c r="T2958" i="9"/>
  <c r="U2962" i="9"/>
  <c r="T2962" i="9"/>
  <c r="U2966" i="9"/>
  <c r="T2966" i="9"/>
  <c r="U2970" i="9"/>
  <c r="T2970" i="9"/>
  <c r="U2974" i="9"/>
  <c r="T2974" i="9"/>
  <c r="U2978" i="9"/>
  <c r="T2978" i="9"/>
  <c r="U2982" i="9"/>
  <c r="T2982" i="9"/>
  <c r="U2986" i="9"/>
  <c r="T2986" i="9"/>
  <c r="U2990" i="9"/>
  <c r="T2990" i="9"/>
  <c r="U2994" i="9"/>
  <c r="T2994" i="9"/>
  <c r="U2998" i="9"/>
  <c r="T2998" i="9"/>
  <c r="U3002" i="9"/>
  <c r="T3002" i="9"/>
  <c r="U3006" i="9"/>
  <c r="T3006" i="9"/>
  <c r="U3010" i="9"/>
  <c r="T3010" i="9"/>
  <c r="U3014" i="9"/>
  <c r="T3014" i="9"/>
  <c r="U3018" i="9"/>
  <c r="T3018" i="9"/>
  <c r="U3022" i="9"/>
  <c r="T3022" i="9"/>
  <c r="U3026" i="9"/>
  <c r="T3026" i="9"/>
  <c r="U3030" i="9"/>
  <c r="T3030" i="9"/>
  <c r="U3034" i="9"/>
  <c r="T3034" i="9"/>
  <c r="U3038" i="9"/>
  <c r="T3038" i="9"/>
  <c r="U3042" i="9"/>
  <c r="T3042" i="9"/>
  <c r="U3046" i="9"/>
  <c r="T3046" i="9"/>
  <c r="U3050" i="9"/>
  <c r="T3050" i="9"/>
  <c r="U3054" i="9"/>
  <c r="T3054" i="9"/>
  <c r="U3058" i="9"/>
  <c r="T3058" i="9"/>
  <c r="U3062" i="9"/>
  <c r="T3062" i="9"/>
  <c r="U3066" i="9"/>
  <c r="T3066" i="9"/>
  <c r="U3070" i="9"/>
  <c r="T3070" i="9"/>
  <c r="U3074" i="9"/>
  <c r="T3074" i="9"/>
  <c r="U3078" i="9"/>
  <c r="T3078" i="9"/>
  <c r="U3082" i="9"/>
  <c r="T3082" i="9"/>
  <c r="U3086" i="9"/>
  <c r="T3086" i="9"/>
  <c r="U3090" i="9"/>
  <c r="T3090" i="9"/>
  <c r="U3098" i="9"/>
  <c r="T3098" i="9"/>
  <c r="U3102" i="9"/>
  <c r="T3102" i="9"/>
  <c r="U3106" i="9"/>
  <c r="T3106" i="9"/>
  <c r="U3110" i="9"/>
  <c r="T3110" i="9"/>
  <c r="U3114" i="9"/>
  <c r="T3114" i="9"/>
  <c r="U3118" i="9"/>
  <c r="T3118" i="9"/>
  <c r="U3122" i="9"/>
  <c r="T3122" i="9"/>
  <c r="U3126" i="9"/>
  <c r="T3126" i="9"/>
  <c r="U3130" i="9"/>
  <c r="T3130" i="9"/>
  <c r="U3138" i="9"/>
  <c r="T3138" i="9"/>
  <c r="U3142" i="9"/>
  <c r="T3142" i="9"/>
  <c r="U3146" i="9"/>
  <c r="T3146" i="9"/>
  <c r="U3150" i="9"/>
  <c r="T3150" i="9"/>
  <c r="U3154" i="9"/>
  <c r="T3154" i="9"/>
  <c r="U3162" i="9"/>
  <c r="T3162" i="9"/>
  <c r="U3166" i="9"/>
  <c r="T3166" i="9"/>
  <c r="U3170" i="9"/>
  <c r="T3170" i="9"/>
  <c r="U3174" i="9"/>
  <c r="T3174" i="9"/>
  <c r="U3178" i="9"/>
  <c r="T3178" i="9"/>
  <c r="U3182" i="9"/>
  <c r="T3182" i="9"/>
  <c r="U3186" i="9"/>
  <c r="T3186" i="9"/>
  <c r="U3190" i="9"/>
  <c r="T3190" i="9"/>
  <c r="U3194" i="9"/>
  <c r="T3194" i="9"/>
  <c r="U3202" i="9"/>
  <c r="T3202" i="9"/>
  <c r="U3206" i="9"/>
  <c r="T3206" i="9"/>
  <c r="U3210" i="9"/>
  <c r="T3210" i="9"/>
  <c r="U3214" i="9"/>
  <c r="T3214" i="9"/>
  <c r="U3218" i="9"/>
  <c r="T3218" i="9"/>
  <c r="U3226" i="9"/>
  <c r="T3226" i="9"/>
  <c r="U3230" i="9"/>
  <c r="T3230" i="9"/>
  <c r="U3234" i="9"/>
  <c r="T3234" i="9"/>
  <c r="U3238" i="9"/>
  <c r="T3238" i="9"/>
  <c r="U3242" i="9"/>
  <c r="T3242" i="9"/>
  <c r="U3246" i="9"/>
  <c r="T3246" i="9"/>
  <c r="U3250" i="9"/>
  <c r="T3250" i="9"/>
  <c r="U3254" i="9"/>
  <c r="T3254" i="9"/>
  <c r="U3258" i="9"/>
  <c r="T3258" i="9"/>
  <c r="U3266" i="9"/>
  <c r="T3266" i="9"/>
  <c r="U3270" i="9"/>
  <c r="T3270" i="9"/>
  <c r="U3274" i="9"/>
  <c r="T3274" i="9"/>
  <c r="U3278" i="9"/>
  <c r="T3278" i="9"/>
  <c r="U3282" i="9"/>
  <c r="T3282" i="9"/>
  <c r="U3290" i="9"/>
  <c r="T3290" i="9"/>
  <c r="U3294" i="9"/>
  <c r="T3294" i="9"/>
  <c r="U3298" i="9"/>
  <c r="T3298" i="9"/>
  <c r="U3302" i="9"/>
  <c r="T3302" i="9"/>
  <c r="U3306" i="9"/>
  <c r="T3306" i="9"/>
  <c r="U3310" i="9"/>
  <c r="T3310" i="9"/>
  <c r="U3314" i="9"/>
  <c r="T3314" i="9"/>
  <c r="U3318" i="9"/>
  <c r="T3318" i="9"/>
  <c r="U3322" i="9"/>
  <c r="T3322" i="9"/>
  <c r="U3330" i="9"/>
  <c r="T3330" i="9"/>
  <c r="U3334" i="9"/>
  <c r="T3334" i="9"/>
  <c r="U3338" i="9"/>
  <c r="T3338" i="9"/>
  <c r="U3342" i="9"/>
  <c r="T3342" i="9"/>
  <c r="U3346" i="9"/>
  <c r="T3346" i="9"/>
  <c r="U3354" i="9"/>
  <c r="T3354" i="9"/>
  <c r="U3358" i="9"/>
  <c r="T3358" i="9"/>
  <c r="U3362" i="9"/>
  <c r="T3362" i="9"/>
  <c r="U3366" i="9"/>
  <c r="T3366" i="9"/>
  <c r="U3370" i="9"/>
  <c r="T3370" i="9"/>
  <c r="U3374" i="9"/>
  <c r="T3374" i="9"/>
  <c r="U3378" i="9"/>
  <c r="T3378" i="9"/>
  <c r="U3382" i="9"/>
  <c r="T3382" i="9"/>
  <c r="U3386" i="9"/>
  <c r="T3386" i="9"/>
  <c r="U3394" i="9"/>
  <c r="T3394" i="9"/>
  <c r="U3398" i="9"/>
  <c r="T3398" i="9"/>
  <c r="U3402" i="9"/>
  <c r="T3402" i="9"/>
  <c r="U3406" i="9"/>
  <c r="T3406" i="9"/>
  <c r="U3410" i="9"/>
  <c r="T3410" i="9"/>
  <c r="U3418" i="9"/>
  <c r="T3418" i="9"/>
  <c r="U3422" i="9"/>
  <c r="T3422" i="9"/>
  <c r="U3426" i="9"/>
  <c r="T3426" i="9"/>
  <c r="U3430" i="9"/>
  <c r="T3430" i="9"/>
  <c r="U3434" i="9"/>
  <c r="T3434" i="9"/>
  <c r="U3438" i="9"/>
  <c r="T3438" i="9"/>
  <c r="U3442" i="9"/>
  <c r="T3442" i="9"/>
  <c r="U3446" i="9"/>
  <c r="T3446" i="9"/>
  <c r="U3450" i="9"/>
  <c r="T3450" i="9"/>
  <c r="U3458" i="9"/>
  <c r="T3458" i="9"/>
  <c r="U3462" i="9"/>
  <c r="T3462" i="9"/>
  <c r="U3466" i="9"/>
  <c r="T3466" i="9"/>
  <c r="U3470" i="9"/>
  <c r="T3470" i="9"/>
  <c r="U3474" i="9"/>
  <c r="T3474" i="9"/>
  <c r="U3482" i="9"/>
  <c r="T3482" i="9"/>
  <c r="U3486" i="9"/>
  <c r="T3486" i="9"/>
  <c r="U3490" i="9"/>
  <c r="T3490" i="9"/>
  <c r="U3494" i="9"/>
  <c r="T3494" i="9"/>
  <c r="U3498" i="9"/>
  <c r="T3498" i="9"/>
  <c r="U3502" i="9"/>
  <c r="T3502" i="9"/>
  <c r="U3506" i="9"/>
  <c r="T3506" i="9"/>
  <c r="U3510" i="9"/>
  <c r="T3510" i="9"/>
  <c r="U3514" i="9"/>
  <c r="T3514" i="9"/>
  <c r="U3522" i="9"/>
  <c r="T3522" i="9"/>
  <c r="U3526" i="9"/>
  <c r="T3526" i="9"/>
  <c r="U3530" i="9"/>
  <c r="T3530" i="9"/>
  <c r="U3534" i="9"/>
  <c r="T3534" i="9"/>
  <c r="U3538" i="9"/>
  <c r="T3538" i="9"/>
  <c r="U3546" i="9"/>
  <c r="T3546" i="9"/>
  <c r="U3550" i="9"/>
  <c r="T3550" i="9"/>
  <c r="U3554" i="9"/>
  <c r="T3554" i="9"/>
  <c r="U3558" i="9"/>
  <c r="T3558" i="9"/>
  <c r="U3562" i="9"/>
  <c r="T3562" i="9"/>
  <c r="U3566" i="9"/>
  <c r="T3566" i="9"/>
  <c r="U3570" i="9"/>
  <c r="T3570" i="9"/>
  <c r="U3574" i="9"/>
  <c r="T3574" i="9"/>
  <c r="U3578" i="9"/>
  <c r="T3578" i="9"/>
  <c r="U3586" i="9"/>
  <c r="T3586" i="9"/>
  <c r="U3590" i="9"/>
  <c r="T3590" i="9"/>
  <c r="U3594" i="9"/>
  <c r="T3594" i="9"/>
  <c r="U3598" i="9"/>
  <c r="T3598" i="9"/>
  <c r="U3602" i="9"/>
  <c r="T3602" i="9"/>
  <c r="U3610" i="9"/>
  <c r="T3610" i="9"/>
  <c r="U3614" i="9"/>
  <c r="T3614" i="9"/>
  <c r="U3618" i="9"/>
  <c r="T3618" i="9"/>
  <c r="U3622" i="9"/>
  <c r="T3622" i="9"/>
  <c r="U3626" i="9"/>
  <c r="T3626" i="9"/>
  <c r="U3630" i="9"/>
  <c r="T3630" i="9"/>
  <c r="U3634" i="9"/>
  <c r="T3634" i="9"/>
  <c r="U3638" i="9"/>
  <c r="T3638" i="9"/>
  <c r="U3642" i="9"/>
  <c r="T3642" i="9"/>
  <c r="U3650" i="9"/>
  <c r="T3650" i="9"/>
  <c r="U3654" i="9"/>
  <c r="T3654" i="9"/>
  <c r="U3658" i="9"/>
  <c r="T3658" i="9"/>
  <c r="U3662" i="9"/>
  <c r="T3662" i="9"/>
  <c r="U3666" i="9"/>
  <c r="T3666" i="9"/>
  <c r="U3674" i="9"/>
  <c r="T3674" i="9"/>
  <c r="U3678" i="9"/>
  <c r="T3678" i="9"/>
  <c r="U3682" i="9"/>
  <c r="T3682" i="9"/>
  <c r="U3686" i="9"/>
  <c r="T3686" i="9"/>
  <c r="U3690" i="9"/>
  <c r="T3690" i="9"/>
  <c r="U3694" i="9"/>
  <c r="T3694" i="9"/>
  <c r="U3698" i="9"/>
  <c r="T3698" i="9"/>
  <c r="U3702" i="9"/>
  <c r="T3702" i="9"/>
  <c r="U3706" i="9"/>
  <c r="T3706" i="9"/>
  <c r="U3714" i="9"/>
  <c r="T3714" i="9"/>
  <c r="U3718" i="9"/>
  <c r="T3718" i="9"/>
  <c r="U3722" i="9"/>
  <c r="T3722" i="9"/>
  <c r="U3726" i="9"/>
  <c r="T3726" i="9"/>
  <c r="U3730" i="9"/>
  <c r="T3730" i="9"/>
  <c r="U3738" i="9"/>
  <c r="T3738" i="9"/>
  <c r="U3742" i="9"/>
  <c r="T3742" i="9"/>
  <c r="U3746" i="9"/>
  <c r="T3746" i="9"/>
  <c r="U3750" i="9"/>
  <c r="T3750" i="9"/>
  <c r="U3754" i="9"/>
  <c r="T3754" i="9"/>
  <c r="U3758" i="9"/>
  <c r="T3758" i="9"/>
  <c r="U3762" i="9"/>
  <c r="T3762" i="9"/>
  <c r="U3766" i="9"/>
  <c r="T3766" i="9"/>
  <c r="U3770" i="9"/>
  <c r="T3770" i="9"/>
  <c r="U3778" i="9"/>
  <c r="T3778" i="9"/>
  <c r="U3782" i="9"/>
  <c r="T3782" i="9"/>
  <c r="U3786" i="9"/>
  <c r="T3786" i="9"/>
  <c r="U3790" i="9"/>
  <c r="T3790" i="9"/>
  <c r="U3794" i="9"/>
  <c r="T3794" i="9"/>
  <c r="U3802" i="9"/>
  <c r="T3802" i="9"/>
  <c r="U3806" i="9"/>
  <c r="T3806" i="9"/>
  <c r="U3810" i="9"/>
  <c r="T3810" i="9"/>
  <c r="U3814" i="9"/>
  <c r="T3814" i="9"/>
  <c r="U3818" i="9"/>
  <c r="T3818" i="9"/>
  <c r="U3822" i="9"/>
  <c r="T3822" i="9"/>
  <c r="U3826" i="9"/>
  <c r="T3826" i="9"/>
  <c r="U3830" i="9"/>
  <c r="T3830" i="9"/>
  <c r="U3834" i="9"/>
  <c r="T3834" i="9"/>
  <c r="U3842" i="9"/>
  <c r="T3842" i="9"/>
  <c r="U3846" i="9"/>
  <c r="T3846" i="9"/>
  <c r="U3850" i="9"/>
  <c r="T3850" i="9"/>
  <c r="U3854" i="9"/>
  <c r="T3854" i="9"/>
  <c r="U3858" i="9"/>
  <c r="T3858" i="9"/>
  <c r="U3866" i="9"/>
  <c r="T3866" i="9"/>
  <c r="U3870" i="9"/>
  <c r="T3870" i="9"/>
  <c r="U3874" i="9"/>
  <c r="T3874" i="9"/>
  <c r="U3878" i="9"/>
  <c r="T3878" i="9"/>
  <c r="U3882" i="9"/>
  <c r="T3882" i="9"/>
  <c r="U3886" i="9"/>
  <c r="T3886" i="9"/>
  <c r="U3890" i="9"/>
  <c r="T3890" i="9"/>
  <c r="U3894" i="9"/>
  <c r="T3894" i="9"/>
  <c r="U3898" i="9"/>
  <c r="T3898" i="9"/>
  <c r="U3906" i="9"/>
  <c r="T3906" i="9"/>
  <c r="U3910" i="9"/>
  <c r="T3910" i="9"/>
  <c r="U3914" i="9"/>
  <c r="T3914" i="9"/>
  <c r="U3918" i="9"/>
  <c r="T3918" i="9"/>
  <c r="U3922" i="9"/>
  <c r="T3922" i="9"/>
  <c r="U3930" i="9"/>
  <c r="T3930" i="9"/>
  <c r="U3934" i="9"/>
  <c r="T3934" i="9"/>
  <c r="U3938" i="9"/>
  <c r="T3938" i="9"/>
  <c r="U3942" i="9"/>
  <c r="T3942" i="9"/>
  <c r="U3946" i="9"/>
  <c r="T3946" i="9"/>
  <c r="U3950" i="9"/>
  <c r="T3950" i="9"/>
  <c r="U3954" i="9"/>
  <c r="T3954" i="9"/>
  <c r="U3958" i="9"/>
  <c r="T3958" i="9"/>
  <c r="U3962" i="9"/>
  <c r="T3962" i="9"/>
  <c r="U3970" i="9"/>
  <c r="T3970" i="9"/>
  <c r="U3974" i="9"/>
  <c r="T3974" i="9"/>
  <c r="U3978" i="9"/>
  <c r="T3978" i="9"/>
  <c r="U3982" i="9"/>
  <c r="T3982" i="9"/>
  <c r="U3986" i="9"/>
  <c r="T3986" i="9"/>
  <c r="U3994" i="9"/>
  <c r="T3994" i="9"/>
  <c r="U3998" i="9"/>
  <c r="T3998" i="9"/>
  <c r="U4002" i="9"/>
  <c r="T4002" i="9"/>
  <c r="U4006" i="9"/>
  <c r="T4006" i="9"/>
  <c r="U4010" i="9"/>
  <c r="T4010" i="9"/>
  <c r="U4014" i="9"/>
  <c r="T4014" i="9"/>
  <c r="U4018" i="9"/>
  <c r="T4018" i="9"/>
  <c r="U4022" i="9"/>
  <c r="T4022" i="9"/>
  <c r="U4026" i="9"/>
  <c r="T4026" i="9"/>
  <c r="U4034" i="9"/>
  <c r="T4034" i="9"/>
  <c r="U4038" i="9"/>
  <c r="T4038" i="9"/>
  <c r="U4042" i="9"/>
  <c r="T4042" i="9"/>
  <c r="U4046" i="9"/>
  <c r="T4046" i="9"/>
  <c r="U4050" i="9"/>
  <c r="T4050" i="9"/>
  <c r="U4058" i="9"/>
  <c r="T4058" i="9"/>
  <c r="U4062" i="9"/>
  <c r="T4062" i="9"/>
  <c r="U4066" i="9"/>
  <c r="T4066" i="9"/>
  <c r="U4070" i="9"/>
  <c r="T4070" i="9"/>
  <c r="U4074" i="9"/>
  <c r="T4074" i="9"/>
  <c r="U4078" i="9"/>
  <c r="T4078" i="9"/>
  <c r="U4082" i="9"/>
  <c r="T4082" i="9"/>
  <c r="U4086" i="9"/>
  <c r="T4086" i="9"/>
  <c r="U4090" i="9"/>
  <c r="T4090" i="9"/>
  <c r="U4098" i="9"/>
  <c r="T4098" i="9"/>
  <c r="U4102" i="9"/>
  <c r="T4102" i="9"/>
  <c r="U4106" i="9"/>
  <c r="T4106" i="9"/>
  <c r="U4110" i="9"/>
  <c r="T4110" i="9"/>
  <c r="U4114" i="9"/>
  <c r="T4114" i="9"/>
  <c r="U4122" i="9"/>
  <c r="T4122" i="9"/>
  <c r="U4126" i="9"/>
  <c r="T4126" i="9"/>
  <c r="U4130" i="9"/>
  <c r="T4130" i="9"/>
  <c r="U4134" i="9"/>
  <c r="T4134" i="9"/>
  <c r="U4138" i="9"/>
  <c r="T4138" i="9"/>
  <c r="U4142" i="9"/>
  <c r="T4142" i="9"/>
  <c r="U4146" i="9"/>
  <c r="T4146" i="9"/>
  <c r="U4150" i="9"/>
  <c r="T4150" i="9"/>
  <c r="U4154" i="9"/>
  <c r="T4154" i="9"/>
  <c r="U4162" i="9"/>
  <c r="T4162" i="9"/>
  <c r="U4166" i="9"/>
  <c r="T4166" i="9"/>
  <c r="U4170" i="9"/>
  <c r="T4170" i="9"/>
  <c r="U4174" i="9"/>
  <c r="T4174" i="9"/>
  <c r="U4178" i="9"/>
  <c r="T4178" i="9"/>
  <c r="U4186" i="9"/>
  <c r="T4186" i="9"/>
  <c r="U4190" i="9"/>
  <c r="T4190" i="9"/>
  <c r="U4194" i="9"/>
  <c r="T4194" i="9"/>
  <c r="U4198" i="9"/>
  <c r="T4198" i="9"/>
  <c r="U4202" i="9"/>
  <c r="T4202" i="9"/>
  <c r="U4206" i="9"/>
  <c r="T4206" i="9"/>
  <c r="U4210" i="9"/>
  <c r="T4210" i="9"/>
  <c r="U4214" i="9"/>
  <c r="T4214" i="9"/>
  <c r="U4218" i="9"/>
  <c r="T4218" i="9"/>
  <c r="U4226" i="9"/>
  <c r="T4226" i="9"/>
  <c r="U4230" i="9"/>
  <c r="T4230" i="9"/>
  <c r="U4234" i="9"/>
  <c r="T4234" i="9"/>
  <c r="U4238" i="9"/>
  <c r="T4238" i="9"/>
  <c r="U4242" i="9"/>
  <c r="T4242" i="9"/>
  <c r="U4250" i="9"/>
  <c r="T4250" i="9"/>
  <c r="U4258" i="9"/>
  <c r="T4258" i="9"/>
  <c r="U4262" i="9"/>
  <c r="T4262" i="9"/>
  <c r="U4266" i="9"/>
  <c r="T4266" i="9"/>
  <c r="U4270" i="9"/>
  <c r="T4270" i="9"/>
  <c r="U4274" i="9"/>
  <c r="T4274" i="9"/>
  <c r="U4278" i="9"/>
  <c r="T4278" i="9"/>
  <c r="U4282" i="9"/>
  <c r="T4282" i="9"/>
  <c r="U4290" i="9"/>
  <c r="T4290" i="9"/>
  <c r="U4294" i="9"/>
  <c r="T4294" i="9"/>
  <c r="U4298" i="9"/>
  <c r="T4298" i="9"/>
  <c r="U4302" i="9"/>
  <c r="T4302" i="9"/>
  <c r="U4306" i="9"/>
  <c r="T4306" i="9"/>
  <c r="U4314" i="9"/>
  <c r="T4314" i="9"/>
  <c r="T4322" i="9"/>
  <c r="U4322" i="9"/>
  <c r="U4326" i="9"/>
  <c r="T4326" i="9"/>
  <c r="U4330" i="9"/>
  <c r="T4330" i="9"/>
  <c r="U4334" i="9"/>
  <c r="T4334" i="9"/>
  <c r="U4338" i="9"/>
  <c r="T4338" i="9"/>
  <c r="U4342" i="9"/>
  <c r="T4342" i="9"/>
  <c r="U4346" i="9"/>
  <c r="T4346" i="9"/>
  <c r="U4354" i="9"/>
  <c r="T4354" i="9"/>
  <c r="U4358" i="9"/>
  <c r="T4358" i="9"/>
  <c r="U4362" i="9"/>
  <c r="T4362" i="9"/>
  <c r="U4366" i="9"/>
  <c r="T4366" i="9"/>
  <c r="U4370" i="9"/>
  <c r="T4370" i="9"/>
  <c r="U4378" i="9"/>
  <c r="T4378" i="9"/>
  <c r="U4390" i="9"/>
  <c r="T4390" i="9"/>
  <c r="U4394" i="9"/>
  <c r="T4394" i="9"/>
  <c r="U4398" i="9"/>
  <c r="T4398" i="9"/>
  <c r="U4402" i="9"/>
  <c r="T4402" i="9"/>
  <c r="U4406" i="9"/>
  <c r="T4406" i="9"/>
  <c r="U4410" i="9"/>
  <c r="T4410" i="9"/>
  <c r="U4418" i="9"/>
  <c r="T4418" i="9"/>
  <c r="U4422" i="9"/>
  <c r="T4422" i="9"/>
  <c r="U4426" i="9"/>
  <c r="T4426" i="9"/>
  <c r="U4430" i="9"/>
  <c r="T4430" i="9"/>
  <c r="U4434" i="9"/>
  <c r="T4434" i="9"/>
  <c r="U4442" i="9"/>
  <c r="T4442" i="9"/>
  <c r="T4450" i="9"/>
  <c r="U4450" i="9"/>
  <c r="U4454" i="9"/>
  <c r="T4454" i="9"/>
  <c r="U4458" i="9"/>
  <c r="T4458" i="9"/>
  <c r="U4462" i="9"/>
  <c r="T4462" i="9"/>
  <c r="U4466" i="9"/>
  <c r="T4466" i="9"/>
  <c r="U4470" i="9"/>
  <c r="T4470" i="9"/>
  <c r="U4474" i="9"/>
  <c r="T4474" i="9"/>
  <c r="U4482" i="9"/>
  <c r="T4482" i="9"/>
  <c r="U4486" i="9"/>
  <c r="T4486" i="9"/>
  <c r="U4490" i="9"/>
  <c r="T4490" i="9"/>
  <c r="U4494" i="9"/>
  <c r="T4494" i="9"/>
  <c r="U4498" i="9"/>
  <c r="T4498" i="9"/>
  <c r="U4506" i="9"/>
  <c r="T4506" i="9"/>
  <c r="T4514" i="9"/>
  <c r="U4514" i="9"/>
  <c r="U4518" i="9"/>
  <c r="T4518" i="9"/>
  <c r="U4522" i="9"/>
  <c r="T4522" i="9"/>
  <c r="U4526" i="9"/>
  <c r="T4526" i="9"/>
  <c r="U4530" i="9"/>
  <c r="T4530" i="9"/>
  <c r="U4534" i="9"/>
  <c r="T4534" i="9"/>
  <c r="U4538" i="9"/>
  <c r="T4538" i="9"/>
  <c r="U4542" i="9"/>
  <c r="T4542" i="9"/>
  <c r="U4546" i="9"/>
  <c r="T4546" i="9"/>
  <c r="U4550" i="9"/>
  <c r="T4550" i="9"/>
  <c r="U4554" i="9"/>
  <c r="T4554" i="9"/>
  <c r="U4558" i="9"/>
  <c r="T4558" i="9"/>
  <c r="U4562" i="9"/>
  <c r="T4562" i="9"/>
  <c r="U4566" i="9"/>
  <c r="T4566" i="9"/>
  <c r="U4570" i="9"/>
  <c r="T4570" i="9"/>
  <c r="U4574" i="9"/>
  <c r="T4574" i="9"/>
  <c r="T4578" i="9"/>
  <c r="U4578" i="9"/>
  <c r="U4582" i="9"/>
  <c r="T4582" i="9"/>
  <c r="U4586" i="9"/>
  <c r="T4586" i="9"/>
  <c r="U4590" i="9"/>
  <c r="T4590" i="9"/>
  <c r="U4594" i="9"/>
  <c r="T4594" i="9"/>
  <c r="U4598" i="9"/>
  <c r="T4598" i="9"/>
  <c r="U4602" i="9"/>
  <c r="T4602" i="9"/>
  <c r="U4606" i="9"/>
  <c r="T4606" i="9"/>
  <c r="U4610" i="9"/>
  <c r="T4610" i="9"/>
  <c r="U4614" i="9"/>
  <c r="T4614" i="9"/>
  <c r="U4618" i="9"/>
  <c r="T4618" i="9"/>
  <c r="U4622" i="9"/>
  <c r="T4622" i="9"/>
  <c r="U4626" i="9"/>
  <c r="T4626" i="9"/>
  <c r="U4630" i="9"/>
  <c r="T4630" i="9"/>
  <c r="U4634" i="9"/>
  <c r="T4634" i="9"/>
  <c r="U4638" i="9"/>
  <c r="T4638" i="9"/>
  <c r="U4646" i="9"/>
  <c r="T4646" i="9"/>
  <c r="U4650" i="9"/>
  <c r="T4650" i="9"/>
  <c r="U4654" i="9"/>
  <c r="T4654" i="9"/>
  <c r="U4658" i="9"/>
  <c r="T4658" i="9"/>
  <c r="U4662" i="9"/>
  <c r="T4662" i="9"/>
  <c r="U4666" i="9"/>
  <c r="T4666" i="9"/>
  <c r="U4670" i="9"/>
  <c r="T4670" i="9"/>
  <c r="U4674" i="9"/>
  <c r="T4674" i="9"/>
  <c r="U4678" i="9"/>
  <c r="T4678" i="9"/>
  <c r="U4682" i="9"/>
  <c r="T4682" i="9"/>
  <c r="U4686" i="9"/>
  <c r="T4686" i="9"/>
  <c r="U4690" i="9"/>
  <c r="T4690" i="9"/>
  <c r="U4694" i="9"/>
  <c r="T4694" i="9"/>
  <c r="U4698" i="9"/>
  <c r="T4698" i="9"/>
  <c r="U4702" i="9"/>
  <c r="T4702" i="9"/>
  <c r="U4706" i="9"/>
  <c r="T4706" i="9"/>
  <c r="U4710" i="9"/>
  <c r="T4710" i="9"/>
  <c r="U4714" i="9"/>
  <c r="T4714" i="9"/>
  <c r="U4718" i="9"/>
  <c r="T4718" i="9"/>
  <c r="U4722" i="9"/>
  <c r="T4722" i="9"/>
  <c r="U4726" i="9"/>
  <c r="T4726" i="9"/>
  <c r="U4730" i="9"/>
  <c r="T4730" i="9"/>
  <c r="U4734" i="9"/>
  <c r="T4734" i="9"/>
  <c r="U4738" i="9"/>
  <c r="T4738" i="9"/>
  <c r="U4742" i="9"/>
  <c r="T4742" i="9"/>
  <c r="U4746" i="9"/>
  <c r="T4746" i="9"/>
  <c r="U4750" i="9"/>
  <c r="T4750" i="9"/>
  <c r="U4754" i="9"/>
  <c r="T4754" i="9"/>
  <c r="U4758" i="9"/>
  <c r="T4758" i="9"/>
  <c r="U4762" i="9"/>
  <c r="T4762" i="9"/>
  <c r="U4766" i="9"/>
  <c r="T4766" i="9"/>
  <c r="U4770" i="9"/>
  <c r="T4770" i="9"/>
  <c r="U4774" i="9"/>
  <c r="T4774" i="9"/>
  <c r="U4778" i="9"/>
  <c r="T4778" i="9"/>
  <c r="U4782" i="9"/>
  <c r="T4782" i="9"/>
  <c r="U4786" i="9"/>
  <c r="T4786" i="9"/>
  <c r="U4790" i="9"/>
  <c r="T4790" i="9"/>
  <c r="U4794" i="9"/>
  <c r="T4794" i="9"/>
  <c r="U4798" i="9"/>
  <c r="T4798" i="9"/>
  <c r="U4802" i="9"/>
  <c r="T4802" i="9"/>
  <c r="U4806" i="9"/>
  <c r="T4806" i="9"/>
  <c r="U4810" i="9"/>
  <c r="T4810" i="9"/>
  <c r="U4814" i="9"/>
  <c r="T4814" i="9"/>
  <c r="U4818" i="9"/>
  <c r="T4818" i="9"/>
  <c r="U4822" i="9"/>
  <c r="T4822" i="9"/>
  <c r="U4826" i="9"/>
  <c r="T4826" i="9"/>
  <c r="U4830" i="9"/>
  <c r="T4830" i="9"/>
  <c r="T4834" i="9"/>
  <c r="U4834" i="9"/>
  <c r="U4838" i="9"/>
  <c r="T4838" i="9"/>
  <c r="U4842" i="9"/>
  <c r="T4842" i="9"/>
  <c r="U4846" i="9"/>
  <c r="T4846" i="9"/>
  <c r="U4850" i="9"/>
  <c r="T4850" i="9"/>
  <c r="U4854" i="9"/>
  <c r="T4854" i="9"/>
  <c r="U4858" i="9"/>
  <c r="T4858" i="9"/>
  <c r="U4862" i="9"/>
  <c r="T4862" i="9"/>
  <c r="U4866" i="9"/>
  <c r="T4866" i="9"/>
  <c r="U4870" i="9"/>
  <c r="T4870" i="9"/>
  <c r="U4874" i="9"/>
  <c r="T4874" i="9"/>
  <c r="U4878" i="9"/>
  <c r="T4878" i="9"/>
  <c r="U4882" i="9"/>
  <c r="T4882" i="9"/>
  <c r="U4886" i="9"/>
  <c r="T4886" i="9"/>
  <c r="U4890" i="9"/>
  <c r="T4890" i="9"/>
  <c r="U4894" i="9"/>
  <c r="T4894" i="9"/>
  <c r="U4902" i="9"/>
  <c r="T4902" i="9"/>
  <c r="U4906" i="9"/>
  <c r="T4906" i="9"/>
  <c r="U4910" i="9"/>
  <c r="T4910" i="9"/>
  <c r="U4914" i="9"/>
  <c r="T4914" i="9"/>
  <c r="U4918" i="9"/>
  <c r="T4918" i="9"/>
  <c r="U4922" i="9"/>
  <c r="T4922" i="9"/>
  <c r="U4926" i="9"/>
  <c r="T4926" i="9"/>
  <c r="U4930" i="9"/>
  <c r="T4930" i="9"/>
  <c r="U4934" i="9"/>
  <c r="T4934" i="9"/>
  <c r="U4938" i="9"/>
  <c r="T4938" i="9"/>
  <c r="U4942" i="9"/>
  <c r="T4942" i="9"/>
  <c r="U4946" i="9"/>
  <c r="T4946" i="9"/>
  <c r="U4950" i="9"/>
  <c r="T4950" i="9"/>
  <c r="U4954" i="9"/>
  <c r="T4954" i="9"/>
  <c r="U4958" i="9"/>
  <c r="T4958" i="9"/>
  <c r="U4962" i="9"/>
  <c r="T4962" i="9"/>
  <c r="U4966" i="9"/>
  <c r="T4966" i="9"/>
  <c r="U4970" i="9"/>
  <c r="T4970" i="9"/>
  <c r="U4974" i="9"/>
  <c r="T4974" i="9"/>
  <c r="U4978" i="9"/>
  <c r="T4978" i="9"/>
  <c r="U4982" i="9"/>
  <c r="T4982" i="9"/>
  <c r="U4986" i="9"/>
  <c r="T4986" i="9"/>
  <c r="U4990" i="9"/>
  <c r="T4990" i="9"/>
  <c r="U4994" i="9"/>
  <c r="T4994" i="9"/>
  <c r="U4998" i="9"/>
  <c r="T4998" i="9"/>
  <c r="T4916" i="9"/>
  <c r="T4852" i="9"/>
  <c r="T4788" i="9"/>
  <c r="T4724" i="9"/>
  <c r="T4660" i="9"/>
  <c r="T4596" i="9"/>
  <c r="T4532" i="9"/>
  <c r="T4504" i="9"/>
  <c r="T4438" i="9"/>
  <c r="T4336" i="9"/>
  <c r="T4300" i="9"/>
  <c r="T4268" i="9"/>
  <c r="T4233" i="9"/>
  <c r="T4182" i="9"/>
  <c r="T4132" i="9"/>
  <c r="T4080" i="9"/>
  <c r="T4029" i="9"/>
  <c r="T3977" i="9"/>
  <c r="T3926" i="9"/>
  <c r="T3876" i="9"/>
  <c r="T3824" i="9"/>
  <c r="T3773" i="9"/>
  <c r="T3721" i="9"/>
  <c r="T3670" i="9"/>
  <c r="T3620" i="9"/>
  <c r="T3568" i="9"/>
  <c r="T3517" i="9"/>
  <c r="T3465" i="9"/>
  <c r="T3414" i="9"/>
  <c r="T3364" i="9"/>
  <c r="T3312" i="9"/>
  <c r="T3261" i="9"/>
  <c r="T3209" i="9"/>
  <c r="T3158" i="9"/>
  <c r="T3108" i="9"/>
  <c r="T3052" i="9"/>
  <c r="T2988" i="9"/>
  <c r="T2924" i="9"/>
  <c r="T2860" i="9"/>
  <c r="T2796" i="9"/>
  <c r="T2732" i="9"/>
  <c r="T2668" i="9"/>
  <c r="T2604" i="9"/>
  <c r="T2540" i="9"/>
  <c r="T2476" i="9"/>
  <c r="T2354" i="9"/>
  <c r="T2226" i="9"/>
  <c r="T2098" i="9"/>
  <c r="T1970" i="9"/>
  <c r="T1842" i="9"/>
  <c r="T1714" i="9"/>
  <c r="T1586" i="9"/>
  <c r="T1458" i="9"/>
  <c r="U4386" i="9"/>
  <c r="T4956" i="9"/>
  <c r="T4892" i="9"/>
  <c r="T4828" i="9"/>
  <c r="T4764" i="9"/>
  <c r="T4700" i="9"/>
  <c r="T4636" i="9"/>
  <c r="T4572" i="9"/>
  <c r="T4502" i="9"/>
  <c r="T4364" i="9"/>
  <c r="T4332" i="9"/>
  <c r="T4297" i="9"/>
  <c r="T4261" i="9"/>
  <c r="T4222" i="9"/>
  <c r="T4172" i="9"/>
  <c r="T4120" i="9"/>
  <c r="T4069" i="9"/>
  <c r="T4017" i="9"/>
  <c r="T3966" i="9"/>
  <c r="T3916" i="9"/>
  <c r="T3864" i="9"/>
  <c r="T3813" i="9"/>
  <c r="T3761" i="9"/>
  <c r="T3710" i="9"/>
  <c r="T3660" i="9"/>
  <c r="T3608" i="9"/>
  <c r="T3557" i="9"/>
  <c r="T3505" i="9"/>
  <c r="T3454" i="9"/>
  <c r="T3404" i="9"/>
  <c r="T3352" i="9"/>
  <c r="T3301" i="9"/>
  <c r="T3249" i="9"/>
  <c r="T3198" i="9"/>
  <c r="T3148" i="9"/>
  <c r="T3096" i="9"/>
  <c r="T3037" i="9"/>
  <c r="T2973" i="9"/>
  <c r="T2909" i="9"/>
  <c r="T2845" i="9"/>
  <c r="T2781" i="9"/>
  <c r="T2717" i="9"/>
  <c r="T2653" i="9"/>
  <c r="T2589" i="9"/>
  <c r="T2525" i="9"/>
  <c r="T1404" i="9"/>
  <c r="U1245" i="9"/>
  <c r="T1245" i="9"/>
  <c r="U1249" i="9"/>
  <c r="T1249" i="9"/>
  <c r="U1253" i="9"/>
  <c r="T1253" i="9"/>
  <c r="U1257" i="9"/>
  <c r="T1257" i="9"/>
  <c r="U1261" i="9"/>
  <c r="T1261" i="9"/>
  <c r="U1265" i="9"/>
  <c r="T1265" i="9"/>
  <c r="U1269" i="9"/>
  <c r="T1269" i="9"/>
  <c r="U1273" i="9"/>
  <c r="T1273" i="9"/>
  <c r="U1277" i="9"/>
  <c r="T1277" i="9"/>
  <c r="U1281" i="9"/>
  <c r="T1281" i="9"/>
  <c r="U1285" i="9"/>
  <c r="T1285" i="9"/>
  <c r="U1289" i="9"/>
  <c r="T1289" i="9"/>
  <c r="U1293" i="9"/>
  <c r="T1293" i="9"/>
  <c r="U1297" i="9"/>
  <c r="T1297" i="9"/>
  <c r="U1301" i="9"/>
  <c r="T1301" i="9"/>
  <c r="U1305" i="9"/>
  <c r="T1305" i="9"/>
  <c r="U1309" i="9"/>
  <c r="T1309" i="9"/>
  <c r="U1313" i="9"/>
  <c r="T1313" i="9"/>
  <c r="U1317" i="9"/>
  <c r="T1317" i="9"/>
  <c r="U1321" i="9"/>
  <c r="T1321" i="9"/>
  <c r="U1325" i="9"/>
  <c r="T1325" i="9"/>
  <c r="U1329" i="9"/>
  <c r="T1329" i="9"/>
  <c r="U1333" i="9"/>
  <c r="T1333" i="9"/>
  <c r="U1337" i="9"/>
  <c r="T1337" i="9"/>
  <c r="U1341" i="9"/>
  <c r="T1341" i="9"/>
  <c r="U1345" i="9"/>
  <c r="T1345" i="9"/>
  <c r="U1349" i="9"/>
  <c r="T1349" i="9"/>
  <c r="U1353" i="9"/>
  <c r="T1353" i="9"/>
  <c r="U1357" i="9"/>
  <c r="T1357" i="9"/>
  <c r="U1361" i="9"/>
  <c r="T1361" i="9"/>
  <c r="U1365" i="9"/>
  <c r="T1365" i="9"/>
  <c r="U1369" i="9"/>
  <c r="T1369" i="9"/>
  <c r="U1373" i="9"/>
  <c r="T1373" i="9"/>
  <c r="U1377" i="9"/>
  <c r="T1377" i="9"/>
  <c r="U1381" i="9"/>
  <c r="T1381" i="9"/>
  <c r="U1385" i="9"/>
  <c r="T1385" i="9"/>
  <c r="U1389" i="9"/>
  <c r="T1389" i="9"/>
  <c r="U1393" i="9"/>
  <c r="T1393" i="9"/>
  <c r="U1397" i="9"/>
  <c r="T1397" i="9"/>
  <c r="U1401" i="9"/>
  <c r="T1401" i="9"/>
  <c r="U1405" i="9"/>
  <c r="T1405" i="9"/>
  <c r="U1409" i="9"/>
  <c r="T1409" i="9"/>
  <c r="U1413" i="9"/>
  <c r="T1413" i="9"/>
  <c r="U1417" i="9"/>
  <c r="T1417" i="9"/>
  <c r="U1421" i="9"/>
  <c r="T1421" i="9"/>
  <c r="U1425" i="9"/>
  <c r="T1425" i="9"/>
  <c r="U1429" i="9"/>
  <c r="T1429" i="9"/>
  <c r="U1433" i="9"/>
  <c r="T1433" i="9"/>
  <c r="U1437" i="9"/>
  <c r="T1437" i="9"/>
  <c r="U1441" i="9"/>
  <c r="T1441" i="9"/>
  <c r="U1445" i="9"/>
  <c r="T1445" i="9"/>
  <c r="U1449" i="9"/>
  <c r="T1449" i="9"/>
  <c r="U1453" i="9"/>
  <c r="T1453" i="9"/>
  <c r="U1457" i="9"/>
  <c r="T1457" i="9"/>
  <c r="U1461" i="9"/>
  <c r="T1461" i="9"/>
  <c r="U1465" i="9"/>
  <c r="T1465" i="9"/>
  <c r="U1469" i="9"/>
  <c r="T1469" i="9"/>
  <c r="U1473" i="9"/>
  <c r="T1473" i="9"/>
  <c r="U1477" i="9"/>
  <c r="T1477" i="9"/>
  <c r="U1481" i="9"/>
  <c r="T1481" i="9"/>
  <c r="U1485" i="9"/>
  <c r="T1485" i="9"/>
  <c r="U1489" i="9"/>
  <c r="T1489" i="9"/>
  <c r="U1493" i="9"/>
  <c r="T1493" i="9"/>
  <c r="U1497" i="9"/>
  <c r="T1497" i="9"/>
  <c r="U1501" i="9"/>
  <c r="T1501" i="9"/>
  <c r="U1505" i="9"/>
  <c r="T1505" i="9"/>
  <c r="U1509" i="9"/>
  <c r="T1509" i="9"/>
  <c r="U1513" i="9"/>
  <c r="T1513" i="9"/>
  <c r="U1517" i="9"/>
  <c r="T1517" i="9"/>
  <c r="U1521" i="9"/>
  <c r="T1521" i="9"/>
  <c r="U1525" i="9"/>
  <c r="T1525" i="9"/>
  <c r="U1529" i="9"/>
  <c r="T1529" i="9"/>
  <c r="U1533" i="9"/>
  <c r="T1533" i="9"/>
  <c r="U1537" i="9"/>
  <c r="T1537" i="9"/>
  <c r="U1541" i="9"/>
  <c r="T1541" i="9"/>
  <c r="U1545" i="9"/>
  <c r="T1545" i="9"/>
  <c r="U1549" i="9"/>
  <c r="T1549" i="9"/>
  <c r="U1553" i="9"/>
  <c r="T1553" i="9"/>
  <c r="U1557" i="9"/>
  <c r="T1557" i="9"/>
  <c r="U1561" i="9"/>
  <c r="T1561" i="9"/>
  <c r="U1565" i="9"/>
  <c r="T1565" i="9"/>
  <c r="U1569" i="9"/>
  <c r="T1569" i="9"/>
  <c r="U1573" i="9"/>
  <c r="T1573" i="9"/>
  <c r="U1577" i="9"/>
  <c r="T1577" i="9"/>
  <c r="U1581" i="9"/>
  <c r="T1581" i="9"/>
  <c r="U1585" i="9"/>
  <c r="T1585" i="9"/>
  <c r="U1589" i="9"/>
  <c r="T1589" i="9"/>
  <c r="U1593" i="9"/>
  <c r="T1593" i="9"/>
  <c r="U1597" i="9"/>
  <c r="T1597" i="9"/>
  <c r="U1601" i="9"/>
  <c r="T1601" i="9"/>
  <c r="U1605" i="9"/>
  <c r="T1605" i="9"/>
  <c r="U1609" i="9"/>
  <c r="T1609" i="9"/>
  <c r="U1613" i="9"/>
  <c r="T1613" i="9"/>
  <c r="U1617" i="9"/>
  <c r="T1617" i="9"/>
  <c r="U1621" i="9"/>
  <c r="T1621" i="9"/>
  <c r="U1625" i="9"/>
  <c r="T1625" i="9"/>
  <c r="U1629" i="9"/>
  <c r="T1629" i="9"/>
  <c r="U1633" i="9"/>
  <c r="T1633" i="9"/>
  <c r="U1637" i="9"/>
  <c r="T1637" i="9"/>
  <c r="U1641" i="9"/>
  <c r="T1641" i="9"/>
  <c r="U1645" i="9"/>
  <c r="T1645" i="9"/>
  <c r="U1649" i="9"/>
  <c r="T1649" i="9"/>
  <c r="U1653" i="9"/>
  <c r="T1653" i="9"/>
  <c r="U1657" i="9"/>
  <c r="T1657" i="9"/>
  <c r="U1661" i="9"/>
  <c r="T1661" i="9"/>
  <c r="U1665" i="9"/>
  <c r="T1665" i="9"/>
  <c r="U1669" i="9"/>
  <c r="T1669" i="9"/>
  <c r="U1673" i="9"/>
  <c r="T1673" i="9"/>
  <c r="U1677" i="9"/>
  <c r="T1677" i="9"/>
  <c r="U1681" i="9"/>
  <c r="T1681" i="9"/>
  <c r="U1685" i="9"/>
  <c r="T1685" i="9"/>
  <c r="U1689" i="9"/>
  <c r="T1689" i="9"/>
  <c r="U1693" i="9"/>
  <c r="T1693" i="9"/>
  <c r="U1697" i="9"/>
  <c r="T1697" i="9"/>
  <c r="U1701" i="9"/>
  <c r="T1701" i="9"/>
  <c r="U1705" i="9"/>
  <c r="T1705" i="9"/>
  <c r="U1709" i="9"/>
  <c r="T1709" i="9"/>
  <c r="U1713" i="9"/>
  <c r="T1713" i="9"/>
  <c r="U1717" i="9"/>
  <c r="T1717" i="9"/>
  <c r="U1721" i="9"/>
  <c r="T1721" i="9"/>
  <c r="U1725" i="9"/>
  <c r="T1725" i="9"/>
  <c r="U1729" i="9"/>
  <c r="T1729" i="9"/>
  <c r="U1733" i="9"/>
  <c r="T1733" i="9"/>
  <c r="U1737" i="9"/>
  <c r="T1737" i="9"/>
  <c r="U1741" i="9"/>
  <c r="T1741" i="9"/>
  <c r="U1745" i="9"/>
  <c r="T1745" i="9"/>
  <c r="U1749" i="9"/>
  <c r="T1749" i="9"/>
  <c r="U1753" i="9"/>
  <c r="T1753" i="9"/>
  <c r="U1757" i="9"/>
  <c r="T1757" i="9"/>
  <c r="U1761" i="9"/>
  <c r="T1761" i="9"/>
  <c r="U1765" i="9"/>
  <c r="T1765" i="9"/>
  <c r="U1769" i="9"/>
  <c r="T1769" i="9"/>
  <c r="U1773" i="9"/>
  <c r="T1773" i="9"/>
  <c r="U1777" i="9"/>
  <c r="T1777" i="9"/>
  <c r="U1781" i="9"/>
  <c r="T1781" i="9"/>
  <c r="U1785" i="9"/>
  <c r="T1785" i="9"/>
  <c r="U1789" i="9"/>
  <c r="T1789" i="9"/>
  <c r="U1793" i="9"/>
  <c r="T1793" i="9"/>
  <c r="U1797" i="9"/>
  <c r="T1797" i="9"/>
  <c r="U1801" i="9"/>
  <c r="T1801" i="9"/>
  <c r="U1805" i="9"/>
  <c r="T1805" i="9"/>
  <c r="U1809" i="9"/>
  <c r="T1809" i="9"/>
  <c r="U1813" i="9"/>
  <c r="T1813" i="9"/>
  <c r="U1817" i="9"/>
  <c r="T1817" i="9"/>
  <c r="U1821" i="9"/>
  <c r="T1821" i="9"/>
  <c r="U1825" i="9"/>
  <c r="T1825" i="9"/>
  <c r="U1829" i="9"/>
  <c r="T1829" i="9"/>
  <c r="U1833" i="9"/>
  <c r="T1833" i="9"/>
  <c r="U1837" i="9"/>
  <c r="T1837" i="9"/>
  <c r="U1841" i="9"/>
  <c r="T1841" i="9"/>
  <c r="U1845" i="9"/>
  <c r="T1845" i="9"/>
  <c r="U1849" i="9"/>
  <c r="T1849" i="9"/>
  <c r="U1853" i="9"/>
  <c r="T1853" i="9"/>
  <c r="U1857" i="9"/>
  <c r="T1857" i="9"/>
  <c r="U1861" i="9"/>
  <c r="T1861" i="9"/>
  <c r="U1865" i="9"/>
  <c r="T1865" i="9"/>
  <c r="U1869" i="9"/>
  <c r="T1869" i="9"/>
  <c r="U1873" i="9"/>
  <c r="T1873" i="9"/>
  <c r="U1877" i="9"/>
  <c r="T1877" i="9"/>
  <c r="U1881" i="9"/>
  <c r="T1881" i="9"/>
  <c r="U1885" i="9"/>
  <c r="T1885" i="9"/>
  <c r="U1889" i="9"/>
  <c r="T1889" i="9"/>
  <c r="U1893" i="9"/>
  <c r="T1893" i="9"/>
  <c r="U1897" i="9"/>
  <c r="T1897" i="9"/>
  <c r="U1901" i="9"/>
  <c r="T1901" i="9"/>
  <c r="U1905" i="9"/>
  <c r="T1905" i="9"/>
  <c r="U1909" i="9"/>
  <c r="T1909" i="9"/>
  <c r="U1913" i="9"/>
  <c r="T1913" i="9"/>
  <c r="U1917" i="9"/>
  <c r="T1917" i="9"/>
  <c r="U1921" i="9"/>
  <c r="T1921" i="9"/>
  <c r="U1925" i="9"/>
  <c r="T1925" i="9"/>
  <c r="U1929" i="9"/>
  <c r="T1929" i="9"/>
  <c r="U1933" i="9"/>
  <c r="T1933" i="9"/>
  <c r="U1937" i="9"/>
  <c r="T1937" i="9"/>
  <c r="U1941" i="9"/>
  <c r="T1941" i="9"/>
  <c r="U1945" i="9"/>
  <c r="T1945" i="9"/>
  <c r="U1949" i="9"/>
  <c r="T1949" i="9"/>
  <c r="U1953" i="9"/>
  <c r="T1953" i="9"/>
  <c r="U1957" i="9"/>
  <c r="T1957" i="9"/>
  <c r="U1961" i="9"/>
  <c r="T1961" i="9"/>
  <c r="U1965" i="9"/>
  <c r="T1965" i="9"/>
  <c r="U1969" i="9"/>
  <c r="T1969" i="9"/>
  <c r="U1973" i="9"/>
  <c r="T1973" i="9"/>
  <c r="U1977" i="9"/>
  <c r="T1977" i="9"/>
  <c r="U1981" i="9"/>
  <c r="T1981" i="9"/>
  <c r="U1985" i="9"/>
  <c r="T1985" i="9"/>
  <c r="U1989" i="9"/>
  <c r="T1989" i="9"/>
  <c r="U1993" i="9"/>
  <c r="T1993" i="9"/>
  <c r="U1997" i="9"/>
  <c r="T1997" i="9"/>
  <c r="U2001" i="9"/>
  <c r="T2001" i="9"/>
  <c r="U2005" i="9"/>
  <c r="T2005" i="9"/>
  <c r="U2009" i="9"/>
  <c r="T2009" i="9"/>
  <c r="U2013" i="9"/>
  <c r="T2013" i="9"/>
  <c r="U2017" i="9"/>
  <c r="T2017" i="9"/>
  <c r="U2021" i="9"/>
  <c r="T2021" i="9"/>
  <c r="U2025" i="9"/>
  <c r="T2025" i="9"/>
  <c r="U2029" i="9"/>
  <c r="T2029" i="9"/>
  <c r="U2033" i="9"/>
  <c r="T2033" i="9"/>
  <c r="U2037" i="9"/>
  <c r="T2037" i="9"/>
  <c r="U2041" i="9"/>
  <c r="T2041" i="9"/>
  <c r="U2045" i="9"/>
  <c r="T2045" i="9"/>
  <c r="U2049" i="9"/>
  <c r="T2049" i="9"/>
  <c r="U2053" i="9"/>
  <c r="T2053" i="9"/>
  <c r="U2057" i="9"/>
  <c r="T2057" i="9"/>
  <c r="U2061" i="9"/>
  <c r="T2061" i="9"/>
  <c r="U2065" i="9"/>
  <c r="T2065" i="9"/>
  <c r="U2069" i="9"/>
  <c r="T2069" i="9"/>
  <c r="U2073" i="9"/>
  <c r="T2073" i="9"/>
  <c r="U2077" i="9"/>
  <c r="T2077" i="9"/>
  <c r="U2081" i="9"/>
  <c r="T2081" i="9"/>
  <c r="U2085" i="9"/>
  <c r="T2085" i="9"/>
  <c r="U2089" i="9"/>
  <c r="T2089" i="9"/>
  <c r="U2093" i="9"/>
  <c r="T2093" i="9"/>
  <c r="U2097" i="9"/>
  <c r="T2097" i="9"/>
  <c r="U2101" i="9"/>
  <c r="T2101" i="9"/>
  <c r="U2105" i="9"/>
  <c r="T2105" i="9"/>
  <c r="U2109" i="9"/>
  <c r="T2109" i="9"/>
  <c r="U2113" i="9"/>
  <c r="T2113" i="9"/>
  <c r="U2117" i="9"/>
  <c r="T2117" i="9"/>
  <c r="U2121" i="9"/>
  <c r="T2121" i="9"/>
  <c r="U2125" i="9"/>
  <c r="T2125" i="9"/>
  <c r="U2129" i="9"/>
  <c r="T2129" i="9"/>
  <c r="U2133" i="9"/>
  <c r="T2133" i="9"/>
  <c r="U2137" i="9"/>
  <c r="T2137" i="9"/>
  <c r="U2141" i="9"/>
  <c r="T2141" i="9"/>
  <c r="U2145" i="9"/>
  <c r="T2145" i="9"/>
  <c r="U2149" i="9"/>
  <c r="T2149" i="9"/>
  <c r="U2153" i="9"/>
  <c r="T2153" i="9"/>
  <c r="U2157" i="9"/>
  <c r="T2157" i="9"/>
  <c r="U2161" i="9"/>
  <c r="T2161" i="9"/>
  <c r="U2165" i="9"/>
  <c r="T2165" i="9"/>
  <c r="U2169" i="9"/>
  <c r="T2169" i="9"/>
  <c r="U2173" i="9"/>
  <c r="T2173" i="9"/>
  <c r="U2177" i="9"/>
  <c r="T2177" i="9"/>
  <c r="U2181" i="9"/>
  <c r="T2181" i="9"/>
  <c r="U2185" i="9"/>
  <c r="T2185" i="9"/>
  <c r="U2189" i="9"/>
  <c r="T2189" i="9"/>
  <c r="U2193" i="9"/>
  <c r="T2193" i="9"/>
  <c r="U2197" i="9"/>
  <c r="T2197" i="9"/>
  <c r="U2201" i="9"/>
  <c r="T2201" i="9"/>
  <c r="U2205" i="9"/>
  <c r="T2205" i="9"/>
  <c r="U2209" i="9"/>
  <c r="T2209" i="9"/>
  <c r="U2213" i="9"/>
  <c r="T2213" i="9"/>
  <c r="U2217" i="9"/>
  <c r="T2217" i="9"/>
  <c r="U2221" i="9"/>
  <c r="T2221" i="9"/>
  <c r="U2225" i="9"/>
  <c r="T2225" i="9"/>
  <c r="U2229" i="9"/>
  <c r="T2229" i="9"/>
  <c r="U2233" i="9"/>
  <c r="T2233" i="9"/>
  <c r="U2237" i="9"/>
  <c r="T2237" i="9"/>
  <c r="U2241" i="9"/>
  <c r="T2241" i="9"/>
  <c r="U2245" i="9"/>
  <c r="T2245" i="9"/>
  <c r="U2249" i="9"/>
  <c r="T2249" i="9"/>
  <c r="U2253" i="9"/>
  <c r="T2253" i="9"/>
  <c r="U2257" i="9"/>
  <c r="T2257" i="9"/>
  <c r="U2261" i="9"/>
  <c r="T2261" i="9"/>
  <c r="U2265" i="9"/>
  <c r="T2265" i="9"/>
  <c r="U2269" i="9"/>
  <c r="T2269" i="9"/>
  <c r="U2273" i="9"/>
  <c r="T2273" i="9"/>
  <c r="U2277" i="9"/>
  <c r="T2277" i="9"/>
  <c r="U2281" i="9"/>
  <c r="T2281" i="9"/>
  <c r="U2285" i="9"/>
  <c r="T2285" i="9"/>
  <c r="U2289" i="9"/>
  <c r="T2289" i="9"/>
  <c r="U2293" i="9"/>
  <c r="T2293" i="9"/>
  <c r="U2297" i="9"/>
  <c r="T2297" i="9"/>
  <c r="U2301" i="9"/>
  <c r="T2301" i="9"/>
  <c r="U2305" i="9"/>
  <c r="T2305" i="9"/>
  <c r="U2309" i="9"/>
  <c r="T2309" i="9"/>
  <c r="U2313" i="9"/>
  <c r="T2313" i="9"/>
  <c r="U2317" i="9"/>
  <c r="T2317" i="9"/>
  <c r="U2321" i="9"/>
  <c r="T2321" i="9"/>
  <c r="U2325" i="9"/>
  <c r="T2325" i="9"/>
  <c r="U2329" i="9"/>
  <c r="T2329" i="9"/>
  <c r="U2333" i="9"/>
  <c r="T2333" i="9"/>
  <c r="U2337" i="9"/>
  <c r="T2337" i="9"/>
  <c r="U2341" i="9"/>
  <c r="T2341" i="9"/>
  <c r="U2345" i="9"/>
  <c r="T2345" i="9"/>
  <c r="U2349" i="9"/>
  <c r="T2349" i="9"/>
  <c r="U2353" i="9"/>
  <c r="T2353" i="9"/>
  <c r="U2357" i="9"/>
  <c r="T2357" i="9"/>
  <c r="U2361" i="9"/>
  <c r="T2361" i="9"/>
  <c r="U2365" i="9"/>
  <c r="T2365" i="9"/>
  <c r="U2369" i="9"/>
  <c r="T2369" i="9"/>
  <c r="U2373" i="9"/>
  <c r="T2373" i="9"/>
  <c r="U2377" i="9"/>
  <c r="T2377" i="9"/>
  <c r="U2381" i="9"/>
  <c r="T2381" i="9"/>
  <c r="U2385" i="9"/>
  <c r="T2385" i="9"/>
  <c r="U2389" i="9"/>
  <c r="T2389" i="9"/>
  <c r="U2393" i="9"/>
  <c r="T2393" i="9"/>
  <c r="U2397" i="9"/>
  <c r="T2397" i="9"/>
  <c r="U2401" i="9"/>
  <c r="T2401" i="9"/>
  <c r="U2405" i="9"/>
  <c r="T2405" i="9"/>
  <c r="U2409" i="9"/>
  <c r="T2409" i="9"/>
  <c r="U2413" i="9"/>
  <c r="T2413" i="9"/>
  <c r="U2417" i="9"/>
  <c r="T2417" i="9"/>
  <c r="U2421" i="9"/>
  <c r="T2421" i="9"/>
  <c r="T2425" i="9"/>
  <c r="U2425" i="9"/>
  <c r="U2429" i="9"/>
  <c r="T2429" i="9"/>
  <c r="U2433" i="9"/>
  <c r="T2433" i="9"/>
  <c r="U2437" i="9"/>
  <c r="T2437" i="9"/>
  <c r="U2441" i="9"/>
  <c r="T2441" i="9"/>
  <c r="U2445" i="9"/>
  <c r="T2445" i="9"/>
  <c r="U2449" i="9"/>
  <c r="T2449" i="9"/>
  <c r="U2453" i="9"/>
  <c r="T2453" i="9"/>
  <c r="U2457" i="9"/>
  <c r="T2457" i="9"/>
  <c r="U2461" i="9"/>
  <c r="T2461" i="9"/>
  <c r="U2465" i="9"/>
  <c r="T2465" i="9"/>
  <c r="U2469" i="9"/>
  <c r="T2469" i="9"/>
  <c r="U2473" i="9"/>
  <c r="T2473" i="9"/>
  <c r="U2481" i="9"/>
  <c r="T2481" i="9"/>
  <c r="U2485" i="9"/>
  <c r="T2485" i="9"/>
  <c r="U2489" i="9"/>
  <c r="T2489" i="9"/>
  <c r="U2497" i="9"/>
  <c r="T2497" i="9"/>
  <c r="U2501" i="9"/>
  <c r="T2501" i="9"/>
  <c r="U2505" i="9"/>
  <c r="T2505" i="9"/>
  <c r="U2513" i="9"/>
  <c r="T2513" i="9"/>
  <c r="U2517" i="9"/>
  <c r="T2517" i="9"/>
  <c r="U2521" i="9"/>
  <c r="T2521" i="9"/>
  <c r="U2529" i="9"/>
  <c r="T2529" i="9"/>
  <c r="U2533" i="9"/>
  <c r="T2533" i="9"/>
  <c r="U2537" i="9"/>
  <c r="T2537" i="9"/>
  <c r="U2545" i="9"/>
  <c r="T2545" i="9"/>
  <c r="U2549" i="9"/>
  <c r="T2549" i="9"/>
  <c r="U2553" i="9"/>
  <c r="T2553" i="9"/>
  <c r="U2561" i="9"/>
  <c r="T2561" i="9"/>
  <c r="U2565" i="9"/>
  <c r="T2565" i="9"/>
  <c r="U2569" i="9"/>
  <c r="T2569" i="9"/>
  <c r="U2577" i="9"/>
  <c r="T2577" i="9"/>
  <c r="U2581" i="9"/>
  <c r="T2581" i="9"/>
  <c r="U2585" i="9"/>
  <c r="T2585" i="9"/>
  <c r="U2593" i="9"/>
  <c r="T2593" i="9"/>
  <c r="U2597" i="9"/>
  <c r="T2597" i="9"/>
  <c r="U2601" i="9"/>
  <c r="T2601" i="9"/>
  <c r="U2609" i="9"/>
  <c r="T2609" i="9"/>
  <c r="U2613" i="9"/>
  <c r="T2613" i="9"/>
  <c r="U2617" i="9"/>
  <c r="T2617" i="9"/>
  <c r="U2625" i="9"/>
  <c r="T2625" i="9"/>
  <c r="U2629" i="9"/>
  <c r="T2629" i="9"/>
  <c r="U2633" i="9"/>
  <c r="T2633" i="9"/>
  <c r="U2641" i="9"/>
  <c r="T2641" i="9"/>
  <c r="U2645" i="9"/>
  <c r="T2645" i="9"/>
  <c r="U2649" i="9"/>
  <c r="T2649" i="9"/>
  <c r="U2657" i="9"/>
  <c r="T2657" i="9"/>
  <c r="U2661" i="9"/>
  <c r="T2661" i="9"/>
  <c r="U2665" i="9"/>
  <c r="T2665" i="9"/>
  <c r="U2673" i="9"/>
  <c r="T2673" i="9"/>
  <c r="U2677" i="9"/>
  <c r="T2677" i="9"/>
  <c r="U2681" i="9"/>
  <c r="T2681" i="9"/>
  <c r="U2689" i="9"/>
  <c r="T2689" i="9"/>
  <c r="U2693" i="9"/>
  <c r="T2693" i="9"/>
  <c r="U2697" i="9"/>
  <c r="T2697" i="9"/>
  <c r="U2705" i="9"/>
  <c r="T2705" i="9"/>
  <c r="U2709" i="9"/>
  <c r="T2709" i="9"/>
  <c r="U2713" i="9"/>
  <c r="T2713" i="9"/>
  <c r="U2721" i="9"/>
  <c r="T2721" i="9"/>
  <c r="U2725" i="9"/>
  <c r="T2725" i="9"/>
  <c r="U2729" i="9"/>
  <c r="T2729" i="9"/>
  <c r="U2737" i="9"/>
  <c r="T2737" i="9"/>
  <c r="U2741" i="9"/>
  <c r="T2741" i="9"/>
  <c r="U2745" i="9"/>
  <c r="T2745" i="9"/>
  <c r="U2753" i="9"/>
  <c r="T2753" i="9"/>
  <c r="U2757" i="9"/>
  <c r="T2757" i="9"/>
  <c r="U2761" i="9"/>
  <c r="T2761" i="9"/>
  <c r="T2769" i="9"/>
  <c r="U2769" i="9"/>
  <c r="U2773" i="9"/>
  <c r="T2773" i="9"/>
  <c r="U2777" i="9"/>
  <c r="T2777" i="9"/>
  <c r="U2785" i="9"/>
  <c r="T2785" i="9"/>
  <c r="U2789" i="9"/>
  <c r="T2789" i="9"/>
  <c r="U2793" i="9"/>
  <c r="T2793" i="9"/>
  <c r="U2801" i="9"/>
  <c r="T2801" i="9"/>
  <c r="U2805" i="9"/>
  <c r="T2805" i="9"/>
  <c r="U2809" i="9"/>
  <c r="T2809" i="9"/>
  <c r="U2817" i="9"/>
  <c r="T2817" i="9"/>
  <c r="U2821" i="9"/>
  <c r="T2821" i="9"/>
  <c r="U2825" i="9"/>
  <c r="T2825" i="9"/>
  <c r="U2833" i="9"/>
  <c r="T2833" i="9"/>
  <c r="U2837" i="9"/>
  <c r="T2837" i="9"/>
  <c r="U2841" i="9"/>
  <c r="T2841" i="9"/>
  <c r="U2849" i="9"/>
  <c r="T2849" i="9"/>
  <c r="U2853" i="9"/>
  <c r="T2853" i="9"/>
  <c r="U2857" i="9"/>
  <c r="T2857" i="9"/>
  <c r="U2865" i="9"/>
  <c r="T2865" i="9"/>
  <c r="U2869" i="9"/>
  <c r="T2869" i="9"/>
  <c r="U2873" i="9"/>
  <c r="T2873" i="9"/>
  <c r="U2881" i="9"/>
  <c r="T2881" i="9"/>
  <c r="U2885" i="9"/>
  <c r="T2885" i="9"/>
  <c r="U2889" i="9"/>
  <c r="T2889" i="9"/>
  <c r="U2897" i="9"/>
  <c r="T2897" i="9"/>
  <c r="U2901" i="9"/>
  <c r="T2901" i="9"/>
  <c r="U2905" i="9"/>
  <c r="T2905" i="9"/>
  <c r="U2913" i="9"/>
  <c r="T2913" i="9"/>
  <c r="U2917" i="9"/>
  <c r="T2917" i="9"/>
  <c r="U2921" i="9"/>
  <c r="T2921" i="9"/>
  <c r="U2929" i="9"/>
  <c r="T2929" i="9"/>
  <c r="U2933" i="9"/>
  <c r="T2933" i="9"/>
  <c r="U2937" i="9"/>
  <c r="T2937" i="9"/>
  <c r="U2945" i="9"/>
  <c r="T2945" i="9"/>
  <c r="U2949" i="9"/>
  <c r="T2949" i="9"/>
  <c r="U2953" i="9"/>
  <c r="T2953" i="9"/>
  <c r="U2961" i="9"/>
  <c r="T2961" i="9"/>
  <c r="U2965" i="9"/>
  <c r="T2965" i="9"/>
  <c r="U2969" i="9"/>
  <c r="T2969" i="9"/>
  <c r="U2977" i="9"/>
  <c r="T2977" i="9"/>
  <c r="U2981" i="9"/>
  <c r="T2981" i="9"/>
  <c r="U2985" i="9"/>
  <c r="T2985" i="9"/>
  <c r="U2993" i="9"/>
  <c r="T2993" i="9"/>
  <c r="U2997" i="9"/>
  <c r="T2997" i="9"/>
  <c r="U3001" i="9"/>
  <c r="T3001" i="9"/>
  <c r="U3009" i="9"/>
  <c r="T3009" i="9"/>
  <c r="U3013" i="9"/>
  <c r="T3013" i="9"/>
  <c r="U3017" i="9"/>
  <c r="T3017" i="9"/>
  <c r="T3025" i="9"/>
  <c r="U3025" i="9"/>
  <c r="U3029" i="9"/>
  <c r="T3029" i="9"/>
  <c r="U3033" i="9"/>
  <c r="T3033" i="9"/>
  <c r="U3041" i="9"/>
  <c r="T3041" i="9"/>
  <c r="U3045" i="9"/>
  <c r="T3045" i="9"/>
  <c r="U3049" i="9"/>
  <c r="T3049" i="9"/>
  <c r="U3057" i="9"/>
  <c r="T3057" i="9"/>
  <c r="U3061" i="9"/>
  <c r="T3061" i="9"/>
  <c r="U3065" i="9"/>
  <c r="T3065" i="9"/>
  <c r="U3073" i="9"/>
  <c r="T3073" i="9"/>
  <c r="U3077" i="9"/>
  <c r="T3077" i="9"/>
  <c r="U3085" i="9"/>
  <c r="T3085" i="9"/>
  <c r="U3089" i="9"/>
  <c r="T3089" i="9"/>
  <c r="U3093" i="9"/>
  <c r="T3093" i="9"/>
  <c r="U3097" i="9"/>
  <c r="T3097" i="9"/>
  <c r="U3101" i="9"/>
  <c r="T3101" i="9"/>
  <c r="U3105" i="9"/>
  <c r="T3105" i="9"/>
  <c r="U3113" i="9"/>
  <c r="T3113" i="9"/>
  <c r="U3117" i="9"/>
  <c r="T3117" i="9"/>
  <c r="U3125" i="9"/>
  <c r="T3125" i="9"/>
  <c r="U3129" i="9"/>
  <c r="T3129" i="9"/>
  <c r="U3137" i="9"/>
  <c r="T3137" i="9"/>
  <c r="U3141" i="9"/>
  <c r="T3141" i="9"/>
  <c r="U3149" i="9"/>
  <c r="T3149" i="9"/>
  <c r="U3153" i="9"/>
  <c r="T3153" i="9"/>
  <c r="U3157" i="9"/>
  <c r="T3157" i="9"/>
  <c r="U3161" i="9"/>
  <c r="T3161" i="9"/>
  <c r="U3165" i="9"/>
  <c r="T3165" i="9"/>
  <c r="U3169" i="9"/>
  <c r="T3169" i="9"/>
  <c r="U3177" i="9"/>
  <c r="T3177" i="9"/>
  <c r="U3181" i="9"/>
  <c r="T3181" i="9"/>
  <c r="U3189" i="9"/>
  <c r="T3189" i="9"/>
  <c r="U3193" i="9"/>
  <c r="T3193" i="9"/>
  <c r="U3201" i="9"/>
  <c r="T3201" i="9"/>
  <c r="U3205" i="9"/>
  <c r="T3205" i="9"/>
  <c r="U3213" i="9"/>
  <c r="T3213" i="9"/>
  <c r="U3217" i="9"/>
  <c r="T3217" i="9"/>
  <c r="U3221" i="9"/>
  <c r="T3221" i="9"/>
  <c r="U3225" i="9"/>
  <c r="T3225" i="9"/>
  <c r="U3229" i="9"/>
  <c r="T3229" i="9"/>
  <c r="U3233" i="9"/>
  <c r="T3233" i="9"/>
  <c r="U3241" i="9"/>
  <c r="T3241" i="9"/>
  <c r="U3245" i="9"/>
  <c r="T3245" i="9"/>
  <c r="U3253" i="9"/>
  <c r="T3253" i="9"/>
  <c r="U3257" i="9"/>
  <c r="T3257" i="9"/>
  <c r="U3265" i="9"/>
  <c r="T3265" i="9"/>
  <c r="U3269" i="9"/>
  <c r="T3269" i="9"/>
  <c r="U3277" i="9"/>
  <c r="T3277" i="9"/>
  <c r="U3285" i="9"/>
  <c r="T3285" i="9"/>
  <c r="U3289" i="9"/>
  <c r="T3289" i="9"/>
  <c r="U3293" i="9"/>
  <c r="T3293" i="9"/>
  <c r="U3297" i="9"/>
  <c r="T3297" i="9"/>
  <c r="U3305" i="9"/>
  <c r="T3305" i="9"/>
  <c r="U3309" i="9"/>
  <c r="T3309" i="9"/>
  <c r="U3317" i="9"/>
  <c r="T3317" i="9"/>
  <c r="U3321" i="9"/>
  <c r="T3321" i="9"/>
  <c r="U3329" i="9"/>
  <c r="T3329" i="9"/>
  <c r="U3333" i="9"/>
  <c r="T3333" i="9"/>
  <c r="U3341" i="9"/>
  <c r="T3341" i="9"/>
  <c r="U3345" i="9"/>
  <c r="T3345" i="9"/>
  <c r="U3349" i="9"/>
  <c r="T3349" i="9"/>
  <c r="U3353" i="9"/>
  <c r="T3353" i="9"/>
  <c r="U3357" i="9"/>
  <c r="T3357" i="9"/>
  <c r="U3361" i="9"/>
  <c r="T3361" i="9"/>
  <c r="U3369" i="9"/>
  <c r="T3369" i="9"/>
  <c r="U3373" i="9"/>
  <c r="T3373" i="9"/>
  <c r="U3381" i="9"/>
  <c r="T3381" i="9"/>
  <c r="U3385" i="9"/>
  <c r="T3385" i="9"/>
  <c r="U3393" i="9"/>
  <c r="T3393" i="9"/>
  <c r="U3397" i="9"/>
  <c r="T3397" i="9"/>
  <c r="U3405" i="9"/>
  <c r="T3405" i="9"/>
  <c r="U3409" i="9"/>
  <c r="T3409" i="9"/>
  <c r="U3413" i="9"/>
  <c r="T3413" i="9"/>
  <c r="U3417" i="9"/>
  <c r="T3417" i="9"/>
  <c r="U3421" i="9"/>
  <c r="T3421" i="9"/>
  <c r="U3425" i="9"/>
  <c r="T3425" i="9"/>
  <c r="U3433" i="9"/>
  <c r="T3433" i="9"/>
  <c r="U3437" i="9"/>
  <c r="T3437" i="9"/>
  <c r="U3445" i="9"/>
  <c r="T3445" i="9"/>
  <c r="U3449" i="9"/>
  <c r="T3449" i="9"/>
  <c r="U3457" i="9"/>
  <c r="T3457" i="9"/>
  <c r="U3461" i="9"/>
  <c r="T3461" i="9"/>
  <c r="U3469" i="9"/>
  <c r="T3469" i="9"/>
  <c r="U3473" i="9"/>
  <c r="T3473" i="9"/>
  <c r="U3477" i="9"/>
  <c r="T3477" i="9"/>
  <c r="U3481" i="9"/>
  <c r="T3481" i="9"/>
  <c r="U3485" i="9"/>
  <c r="T3485" i="9"/>
  <c r="U3489" i="9"/>
  <c r="T3489" i="9"/>
  <c r="U3497" i="9"/>
  <c r="T3497" i="9"/>
  <c r="U3501" i="9"/>
  <c r="T3501" i="9"/>
  <c r="U3509" i="9"/>
  <c r="T3509" i="9"/>
  <c r="U3513" i="9"/>
  <c r="T3513" i="9"/>
  <c r="U3521" i="9"/>
  <c r="T3521" i="9"/>
  <c r="U3525" i="9"/>
  <c r="T3525" i="9"/>
  <c r="U3533" i="9"/>
  <c r="T3533" i="9"/>
  <c r="U3537" i="9"/>
  <c r="T3537" i="9"/>
  <c r="U3541" i="9"/>
  <c r="T3541" i="9"/>
  <c r="U3545" i="9"/>
  <c r="T3545" i="9"/>
  <c r="U3549" i="9"/>
  <c r="T3549" i="9"/>
  <c r="U3553" i="9"/>
  <c r="T3553" i="9"/>
  <c r="U3561" i="9"/>
  <c r="T3561" i="9"/>
  <c r="U3565" i="9"/>
  <c r="T3565" i="9"/>
  <c r="U3573" i="9"/>
  <c r="T3573" i="9"/>
  <c r="U3577" i="9"/>
  <c r="T3577" i="9"/>
  <c r="U3585" i="9"/>
  <c r="T3585" i="9"/>
  <c r="U3589" i="9"/>
  <c r="T3589" i="9"/>
  <c r="U3597" i="9"/>
  <c r="T3597" i="9"/>
  <c r="U3601" i="9"/>
  <c r="T3601" i="9"/>
  <c r="U3605" i="9"/>
  <c r="T3605" i="9"/>
  <c r="U3609" i="9"/>
  <c r="T3609" i="9"/>
  <c r="U3613" i="9"/>
  <c r="T3613" i="9"/>
  <c r="U3617" i="9"/>
  <c r="T3617" i="9"/>
  <c r="U3625" i="9"/>
  <c r="T3625" i="9"/>
  <c r="U3629" i="9"/>
  <c r="T3629" i="9"/>
  <c r="U3637" i="9"/>
  <c r="T3637" i="9"/>
  <c r="U3641" i="9"/>
  <c r="T3641" i="9"/>
  <c r="U3649" i="9"/>
  <c r="T3649" i="9"/>
  <c r="U3653" i="9"/>
  <c r="T3653" i="9"/>
  <c r="U3661" i="9"/>
  <c r="T3661" i="9"/>
  <c r="U3665" i="9"/>
  <c r="T3665" i="9"/>
  <c r="U3669" i="9"/>
  <c r="T3669" i="9"/>
  <c r="U3673" i="9"/>
  <c r="T3673" i="9"/>
  <c r="U3677" i="9"/>
  <c r="T3677" i="9"/>
  <c r="U3681" i="9"/>
  <c r="T3681" i="9"/>
  <c r="U3689" i="9"/>
  <c r="T3689" i="9"/>
  <c r="U3693" i="9"/>
  <c r="T3693" i="9"/>
  <c r="U3701" i="9"/>
  <c r="T3701" i="9"/>
  <c r="U3705" i="9"/>
  <c r="T3705" i="9"/>
  <c r="U3713" i="9"/>
  <c r="T3713" i="9"/>
  <c r="U3717" i="9"/>
  <c r="T3717" i="9"/>
  <c r="U3725" i="9"/>
  <c r="T3725" i="9"/>
  <c r="U3729" i="9"/>
  <c r="T3729" i="9"/>
  <c r="U3733" i="9"/>
  <c r="T3733" i="9"/>
  <c r="U3737" i="9"/>
  <c r="T3737" i="9"/>
  <c r="U3741" i="9"/>
  <c r="T3741" i="9"/>
  <c r="U3745" i="9"/>
  <c r="T3745" i="9"/>
  <c r="U3753" i="9"/>
  <c r="T3753" i="9"/>
  <c r="U3757" i="9"/>
  <c r="T3757" i="9"/>
  <c r="U3765" i="9"/>
  <c r="T3765" i="9"/>
  <c r="U3769" i="9"/>
  <c r="T3769" i="9"/>
  <c r="U3777" i="9"/>
  <c r="T3777" i="9"/>
  <c r="U3781" i="9"/>
  <c r="T3781" i="9"/>
  <c r="U3789" i="9"/>
  <c r="T3789" i="9"/>
  <c r="U3793" i="9"/>
  <c r="T3793" i="9"/>
  <c r="U3797" i="9"/>
  <c r="T3797" i="9"/>
  <c r="U3801" i="9"/>
  <c r="T3801" i="9"/>
  <c r="U3805" i="9"/>
  <c r="T3805" i="9"/>
  <c r="U3809" i="9"/>
  <c r="T3809" i="9"/>
  <c r="U3817" i="9"/>
  <c r="T3817" i="9"/>
  <c r="U3821" i="9"/>
  <c r="T3821" i="9"/>
  <c r="U3829" i="9"/>
  <c r="T3829" i="9"/>
  <c r="T3833" i="9"/>
  <c r="U3833" i="9"/>
  <c r="U3841" i="9"/>
  <c r="T3841" i="9"/>
  <c r="U3845" i="9"/>
  <c r="T3845" i="9"/>
  <c r="U3853" i="9"/>
  <c r="T3853" i="9"/>
  <c r="U3857" i="9"/>
  <c r="T3857" i="9"/>
  <c r="U3861" i="9"/>
  <c r="T3861" i="9"/>
  <c r="U3865" i="9"/>
  <c r="T3865" i="9"/>
  <c r="U3869" i="9"/>
  <c r="T3869" i="9"/>
  <c r="U3873" i="9"/>
  <c r="T3873" i="9"/>
  <c r="U3881" i="9"/>
  <c r="T3881" i="9"/>
  <c r="U3885" i="9"/>
  <c r="T3885" i="9"/>
  <c r="U3893" i="9"/>
  <c r="T3893" i="9"/>
  <c r="U3897" i="9"/>
  <c r="T3897" i="9"/>
  <c r="U3905" i="9"/>
  <c r="T3905" i="9"/>
  <c r="U3909" i="9"/>
  <c r="T3909" i="9"/>
  <c r="U3917" i="9"/>
  <c r="T3917" i="9"/>
  <c r="U3921" i="9"/>
  <c r="T3921" i="9"/>
  <c r="U3925" i="9"/>
  <c r="T3925" i="9"/>
  <c r="U3929" i="9"/>
  <c r="T3929" i="9"/>
  <c r="U3933" i="9"/>
  <c r="T3933" i="9"/>
  <c r="U3937" i="9"/>
  <c r="T3937" i="9"/>
  <c r="U3945" i="9"/>
  <c r="T3945" i="9"/>
  <c r="U3949" i="9"/>
  <c r="T3949" i="9"/>
  <c r="U3957" i="9"/>
  <c r="T3957" i="9"/>
  <c r="U3969" i="9"/>
  <c r="T3969" i="9"/>
  <c r="U3973" i="9"/>
  <c r="T3973" i="9"/>
  <c r="U3981" i="9"/>
  <c r="T3981" i="9"/>
  <c r="U3985" i="9"/>
  <c r="T3985" i="9"/>
  <c r="U3989" i="9"/>
  <c r="T3989" i="9"/>
  <c r="U3993" i="9"/>
  <c r="T3993" i="9"/>
  <c r="U3997" i="9"/>
  <c r="T3997" i="9"/>
  <c r="U4001" i="9"/>
  <c r="T4001" i="9"/>
  <c r="U4009" i="9"/>
  <c r="T4009" i="9"/>
  <c r="U4013" i="9"/>
  <c r="T4013" i="9"/>
  <c r="U4021" i="9"/>
  <c r="T4021" i="9"/>
  <c r="U4025" i="9"/>
  <c r="T4025" i="9"/>
  <c r="U4033" i="9"/>
  <c r="T4033" i="9"/>
  <c r="U4037" i="9"/>
  <c r="T4037" i="9"/>
  <c r="U4045" i="9"/>
  <c r="T4045" i="9"/>
  <c r="U4049" i="9"/>
  <c r="T4049" i="9"/>
  <c r="U4053" i="9"/>
  <c r="T4053" i="9"/>
  <c r="U4057" i="9"/>
  <c r="T4057" i="9"/>
  <c r="U4061" i="9"/>
  <c r="T4061" i="9"/>
  <c r="U4065" i="9"/>
  <c r="T4065" i="9"/>
  <c r="U4073" i="9"/>
  <c r="T4073" i="9"/>
  <c r="U4077" i="9"/>
  <c r="T4077" i="9"/>
  <c r="U4085" i="9"/>
  <c r="T4085" i="9"/>
  <c r="U4089" i="9"/>
  <c r="T4089" i="9"/>
  <c r="U4097" i="9"/>
  <c r="T4097" i="9"/>
  <c r="U4101" i="9"/>
  <c r="T4101" i="9"/>
  <c r="U4109" i="9"/>
  <c r="T4109" i="9"/>
  <c r="U4113" i="9"/>
  <c r="T4113" i="9"/>
  <c r="U4117" i="9"/>
  <c r="T4117" i="9"/>
  <c r="U4121" i="9"/>
  <c r="T4121" i="9"/>
  <c r="U4125" i="9"/>
  <c r="T4125" i="9"/>
  <c r="U4129" i="9"/>
  <c r="T4129" i="9"/>
  <c r="U4137" i="9"/>
  <c r="T4137" i="9"/>
  <c r="U4141" i="9"/>
  <c r="T4141" i="9"/>
  <c r="U4149" i="9"/>
  <c r="T4149" i="9"/>
  <c r="U4153" i="9"/>
  <c r="T4153" i="9"/>
  <c r="U4161" i="9"/>
  <c r="T4161" i="9"/>
  <c r="U4165" i="9"/>
  <c r="T4165" i="9"/>
  <c r="U4173" i="9"/>
  <c r="T4173" i="9"/>
  <c r="U4177" i="9"/>
  <c r="T4177" i="9"/>
  <c r="U4181" i="9"/>
  <c r="T4181" i="9"/>
  <c r="U4185" i="9"/>
  <c r="T4185" i="9"/>
  <c r="U4189" i="9"/>
  <c r="T4189" i="9"/>
  <c r="U4193" i="9"/>
  <c r="T4193" i="9"/>
  <c r="U4201" i="9"/>
  <c r="T4201" i="9"/>
  <c r="U4205" i="9"/>
  <c r="T4205" i="9"/>
  <c r="U4213" i="9"/>
  <c r="T4213" i="9"/>
  <c r="U4217" i="9"/>
  <c r="T4217" i="9"/>
  <c r="U4225" i="9"/>
  <c r="T4225" i="9"/>
  <c r="U4229" i="9"/>
  <c r="T4229" i="9"/>
  <c r="U4237" i="9"/>
  <c r="T4237" i="9"/>
  <c r="U4245" i="9"/>
  <c r="T4245" i="9"/>
  <c r="U4249" i="9"/>
  <c r="T4249" i="9"/>
  <c r="U4253" i="9"/>
  <c r="T4253" i="9"/>
  <c r="U4257" i="9"/>
  <c r="T4257" i="9"/>
  <c r="U4265" i="9"/>
  <c r="T4265" i="9"/>
  <c r="U4269" i="9"/>
  <c r="T4269" i="9"/>
  <c r="U4277" i="9"/>
  <c r="T4277" i="9"/>
  <c r="U4281" i="9"/>
  <c r="T4281" i="9"/>
  <c r="U4289" i="9"/>
  <c r="T4289" i="9"/>
  <c r="U4301" i="9"/>
  <c r="T4301" i="9"/>
  <c r="U4309" i="9"/>
  <c r="T4309" i="9"/>
  <c r="U4313" i="9"/>
  <c r="T4313" i="9"/>
  <c r="U4317" i="9"/>
  <c r="T4317" i="9"/>
  <c r="U4321" i="9"/>
  <c r="T4321" i="9"/>
  <c r="T4932" i="9"/>
  <c r="T4868" i="9"/>
  <c r="T4804" i="9"/>
  <c r="T4740" i="9"/>
  <c r="T4676" i="9"/>
  <c r="T4612" i="9"/>
  <c r="T4548" i="9"/>
  <c r="T4464" i="9"/>
  <c r="T4428" i="9"/>
  <c r="T4396" i="9"/>
  <c r="T4325" i="9"/>
  <c r="T4293" i="9"/>
  <c r="T4260" i="9"/>
  <c r="T4221" i="9"/>
  <c r="T4169" i="9"/>
  <c r="T4118" i="9"/>
  <c r="T4068" i="9"/>
  <c r="T4016" i="9"/>
  <c r="T3965" i="9"/>
  <c r="T3913" i="9"/>
  <c r="T3862" i="9"/>
  <c r="T3812" i="9"/>
  <c r="T3760" i="9"/>
  <c r="T3709" i="9"/>
  <c r="T3657" i="9"/>
  <c r="T3606" i="9"/>
  <c r="T3556" i="9"/>
  <c r="T3504" i="9"/>
  <c r="T3453" i="9"/>
  <c r="T3401" i="9"/>
  <c r="T3350" i="9"/>
  <c r="T3300" i="9"/>
  <c r="T3248" i="9"/>
  <c r="T3197" i="9"/>
  <c r="T3145" i="9"/>
  <c r="T3094" i="9"/>
  <c r="T3036" i="9"/>
  <c r="T2972" i="9"/>
  <c r="T2908" i="9"/>
  <c r="T2844" i="9"/>
  <c r="T2780" i="9"/>
  <c r="T2716" i="9"/>
  <c r="T2652" i="9"/>
  <c r="T2588" i="9"/>
  <c r="T2524" i="9"/>
  <c r="T2450" i="9"/>
  <c r="T2322" i="9"/>
  <c r="T2194" i="9"/>
  <c r="T2066" i="9"/>
  <c r="T1938" i="9"/>
  <c r="T1810" i="9"/>
  <c r="T1682" i="9"/>
  <c r="T1554" i="9"/>
  <c r="U3961" i="9"/>
  <c r="T4972" i="9"/>
  <c r="T4908" i="9"/>
  <c r="T4844" i="9"/>
  <c r="T4780" i="9"/>
  <c r="T4716" i="9"/>
  <c r="T4652" i="9"/>
  <c r="T4588" i="9"/>
  <c r="T4524" i="9"/>
  <c r="T4492" i="9"/>
  <c r="T4460" i="9"/>
  <c r="T4324" i="9"/>
  <c r="T4286" i="9"/>
  <c r="T4254" i="9"/>
  <c r="T4209" i="9"/>
  <c r="T4158" i="9"/>
  <c r="T4108" i="9"/>
  <c r="T4056" i="9"/>
  <c r="T4005" i="9"/>
  <c r="T3953" i="9"/>
  <c r="T3902" i="9"/>
  <c r="T3852" i="9"/>
  <c r="T3800" i="9"/>
  <c r="T3749" i="9"/>
  <c r="T3697" i="9"/>
  <c r="T3646" i="9"/>
  <c r="T3596" i="9"/>
  <c r="T3544" i="9"/>
  <c r="T3493" i="9"/>
  <c r="T3441" i="9"/>
  <c r="T3390" i="9"/>
  <c r="T3340" i="9"/>
  <c r="T3288" i="9"/>
  <c r="T3237" i="9"/>
  <c r="T3185" i="9"/>
  <c r="T3134" i="9"/>
  <c r="T3084" i="9"/>
  <c r="T3021" i="9"/>
  <c r="T2957" i="9"/>
  <c r="T2893" i="9"/>
  <c r="T2829" i="9"/>
  <c r="T2765" i="9"/>
  <c r="T2701" i="9"/>
  <c r="T2637" i="9"/>
  <c r="T2573" i="9"/>
  <c r="T2509" i="9"/>
  <c r="T1340" i="9"/>
  <c r="U3960" i="9"/>
  <c r="U1304" i="9"/>
  <c r="T1304" i="9"/>
  <c r="U1308" i="9"/>
  <c r="T1308" i="9"/>
  <c r="U1312" i="9"/>
  <c r="T1312" i="9"/>
  <c r="U1316" i="9"/>
  <c r="T1316" i="9"/>
  <c r="U1320" i="9"/>
  <c r="T1320" i="9"/>
  <c r="U1324" i="9"/>
  <c r="T1324" i="9"/>
  <c r="U1328" i="9"/>
  <c r="T1328" i="9"/>
  <c r="U1332" i="9"/>
  <c r="T1332" i="9"/>
  <c r="U1336" i="9"/>
  <c r="T1336" i="9"/>
  <c r="U1344" i="9"/>
  <c r="T1344" i="9"/>
  <c r="U1348" i="9"/>
  <c r="T1348" i="9"/>
  <c r="U1352" i="9"/>
  <c r="T1352" i="9"/>
  <c r="U1356" i="9"/>
  <c r="T1356" i="9"/>
  <c r="U1360" i="9"/>
  <c r="T1360" i="9"/>
  <c r="U1364" i="9"/>
  <c r="T1364" i="9"/>
  <c r="U1368" i="9"/>
  <c r="T1368" i="9"/>
  <c r="U1372" i="9"/>
  <c r="T1372" i="9"/>
  <c r="U1376" i="9"/>
  <c r="T1376" i="9"/>
  <c r="U1380" i="9"/>
  <c r="T1380" i="9"/>
  <c r="U1384" i="9"/>
  <c r="T1384" i="9"/>
  <c r="U1388" i="9"/>
  <c r="T1388" i="9"/>
  <c r="U1392" i="9"/>
  <c r="T1392" i="9"/>
  <c r="U1396" i="9"/>
  <c r="T1396" i="9"/>
  <c r="U1400" i="9"/>
  <c r="T1400" i="9"/>
  <c r="U1408" i="9"/>
  <c r="T1408" i="9"/>
  <c r="U1412" i="9"/>
  <c r="T1412" i="9"/>
  <c r="U1416" i="9"/>
  <c r="T1416" i="9"/>
  <c r="U1420" i="9"/>
  <c r="T1420" i="9"/>
  <c r="U1424" i="9"/>
  <c r="T1424" i="9"/>
  <c r="U1428" i="9"/>
  <c r="T1428" i="9"/>
  <c r="U1432" i="9"/>
  <c r="T1432" i="9"/>
  <c r="U1436" i="9"/>
  <c r="T1436" i="9"/>
  <c r="U1440" i="9"/>
  <c r="T1440" i="9"/>
  <c r="U1444" i="9"/>
  <c r="T1444" i="9"/>
  <c r="U1448" i="9"/>
  <c r="T1448" i="9"/>
  <c r="U1452" i="9"/>
  <c r="T1452" i="9"/>
  <c r="U1456" i="9"/>
  <c r="T1456" i="9"/>
  <c r="U1460" i="9"/>
  <c r="T1460" i="9"/>
  <c r="U1464" i="9"/>
  <c r="T1464" i="9"/>
  <c r="U1468" i="9"/>
  <c r="T1468" i="9"/>
  <c r="U1472" i="9"/>
  <c r="T1472" i="9"/>
  <c r="U1476" i="9"/>
  <c r="T1476" i="9"/>
  <c r="U1480" i="9"/>
  <c r="T1480" i="9"/>
  <c r="U1484" i="9"/>
  <c r="T1484" i="9"/>
  <c r="U1488" i="9"/>
  <c r="T1488" i="9"/>
  <c r="U1492" i="9"/>
  <c r="T1492" i="9"/>
  <c r="U1496" i="9"/>
  <c r="T1496" i="9"/>
  <c r="U1500" i="9"/>
  <c r="T1500" i="9"/>
  <c r="U1504" i="9"/>
  <c r="T1504" i="9"/>
  <c r="U1508" i="9"/>
  <c r="T1508" i="9"/>
  <c r="U1512" i="9"/>
  <c r="T1512" i="9"/>
  <c r="U1516" i="9"/>
  <c r="T1516" i="9"/>
  <c r="U1520" i="9"/>
  <c r="T1520" i="9"/>
  <c r="U1524" i="9"/>
  <c r="T1524" i="9"/>
  <c r="U1528" i="9"/>
  <c r="T1528" i="9"/>
  <c r="U1532" i="9"/>
  <c r="T1532" i="9"/>
  <c r="U1536" i="9"/>
  <c r="T1536" i="9"/>
  <c r="U1540" i="9"/>
  <c r="T1540" i="9"/>
  <c r="U1544" i="9"/>
  <c r="T1544" i="9"/>
  <c r="U1548" i="9"/>
  <c r="T1548" i="9"/>
  <c r="U1552" i="9"/>
  <c r="T1552" i="9"/>
  <c r="U1556" i="9"/>
  <c r="T1556" i="9"/>
  <c r="U1560" i="9"/>
  <c r="T1560" i="9"/>
  <c r="U1564" i="9"/>
  <c r="T1564" i="9"/>
  <c r="U1568" i="9"/>
  <c r="T1568" i="9"/>
  <c r="U1572" i="9"/>
  <c r="T1572" i="9"/>
  <c r="U1576" i="9"/>
  <c r="T1576" i="9"/>
  <c r="U1580" i="9"/>
  <c r="T1580" i="9"/>
  <c r="U1584" i="9"/>
  <c r="T1584" i="9"/>
  <c r="U1588" i="9"/>
  <c r="T1588" i="9"/>
  <c r="U1592" i="9"/>
  <c r="T1592" i="9"/>
  <c r="U1596" i="9"/>
  <c r="T1596" i="9"/>
  <c r="U1600" i="9"/>
  <c r="T1600" i="9"/>
  <c r="U1604" i="9"/>
  <c r="T1604" i="9"/>
  <c r="U1608" i="9"/>
  <c r="T1608" i="9"/>
  <c r="U1612" i="9"/>
  <c r="T1612" i="9"/>
  <c r="U1616" i="9"/>
  <c r="T1616" i="9"/>
  <c r="U1620" i="9"/>
  <c r="T1620" i="9"/>
  <c r="U1624" i="9"/>
  <c r="T1624" i="9"/>
  <c r="U1628" i="9"/>
  <c r="T1628" i="9"/>
  <c r="U1632" i="9"/>
  <c r="T1632" i="9"/>
  <c r="U1636" i="9"/>
  <c r="T1636" i="9"/>
  <c r="U1640" i="9"/>
  <c r="T1640" i="9"/>
  <c r="U1644" i="9"/>
  <c r="T1644" i="9"/>
  <c r="U1648" i="9"/>
  <c r="T1648" i="9"/>
  <c r="U1652" i="9"/>
  <c r="T1652" i="9"/>
  <c r="U1656" i="9"/>
  <c r="T1656" i="9"/>
  <c r="U1660" i="9"/>
  <c r="T1660" i="9"/>
  <c r="U1664" i="9"/>
  <c r="T1664" i="9"/>
  <c r="U1668" i="9"/>
  <c r="T1668" i="9"/>
  <c r="U1672" i="9"/>
  <c r="T1672" i="9"/>
  <c r="U1676" i="9"/>
  <c r="T1676" i="9"/>
  <c r="U1680" i="9"/>
  <c r="T1680" i="9"/>
  <c r="U1684" i="9"/>
  <c r="T1684" i="9"/>
  <c r="U1688" i="9"/>
  <c r="T1688" i="9"/>
  <c r="U1692" i="9"/>
  <c r="T1692" i="9"/>
  <c r="U1696" i="9"/>
  <c r="T1696" i="9"/>
  <c r="U1700" i="9"/>
  <c r="T1700" i="9"/>
  <c r="U1704" i="9"/>
  <c r="T1704" i="9"/>
  <c r="U1708" i="9"/>
  <c r="T1708" i="9"/>
  <c r="U1712" i="9"/>
  <c r="T1712" i="9"/>
  <c r="U1716" i="9"/>
  <c r="T1716" i="9"/>
  <c r="U1720" i="9"/>
  <c r="T1720" i="9"/>
  <c r="U1724" i="9"/>
  <c r="T1724" i="9"/>
  <c r="U1728" i="9"/>
  <c r="T1728" i="9"/>
  <c r="U1732" i="9"/>
  <c r="T1732" i="9"/>
  <c r="U1736" i="9"/>
  <c r="T1736" i="9"/>
  <c r="U1740" i="9"/>
  <c r="T1740" i="9"/>
  <c r="U1744" i="9"/>
  <c r="T1744" i="9"/>
  <c r="U1748" i="9"/>
  <c r="T1748" i="9"/>
  <c r="U1752" i="9"/>
  <c r="T1752" i="9"/>
  <c r="U1756" i="9"/>
  <c r="T1756" i="9"/>
  <c r="U1760" i="9"/>
  <c r="T1760" i="9"/>
  <c r="U1764" i="9"/>
  <c r="T1764" i="9"/>
  <c r="U1768" i="9"/>
  <c r="T1768" i="9"/>
  <c r="U1772" i="9"/>
  <c r="T1772" i="9"/>
  <c r="U1776" i="9"/>
  <c r="T1776" i="9"/>
  <c r="U1780" i="9"/>
  <c r="T1780" i="9"/>
  <c r="U1784" i="9"/>
  <c r="T1784" i="9"/>
  <c r="U1788" i="9"/>
  <c r="T1788" i="9"/>
  <c r="U1792" i="9"/>
  <c r="T1792" i="9"/>
  <c r="U1796" i="9"/>
  <c r="T1796" i="9"/>
  <c r="U1800" i="9"/>
  <c r="T1800" i="9"/>
  <c r="U1804" i="9"/>
  <c r="T1804" i="9"/>
  <c r="U1808" i="9"/>
  <c r="T1808" i="9"/>
  <c r="U1812" i="9"/>
  <c r="T1812" i="9"/>
  <c r="U1816" i="9"/>
  <c r="T1816" i="9"/>
  <c r="U1820" i="9"/>
  <c r="T1820" i="9"/>
  <c r="U1824" i="9"/>
  <c r="T1824" i="9"/>
  <c r="U1828" i="9"/>
  <c r="T1828" i="9"/>
  <c r="U1832" i="9"/>
  <c r="T1832" i="9"/>
  <c r="U1836" i="9"/>
  <c r="T1836" i="9"/>
  <c r="U1840" i="9"/>
  <c r="T1840" i="9"/>
  <c r="U1844" i="9"/>
  <c r="T1844" i="9"/>
  <c r="U1848" i="9"/>
  <c r="T1848" i="9"/>
  <c r="U1852" i="9"/>
  <c r="T1852" i="9"/>
  <c r="U1856" i="9"/>
  <c r="T1856" i="9"/>
  <c r="U1860" i="9"/>
  <c r="T1860" i="9"/>
  <c r="U1864" i="9"/>
  <c r="T1864" i="9"/>
  <c r="U1868" i="9"/>
  <c r="T1868" i="9"/>
  <c r="U1872" i="9"/>
  <c r="T1872" i="9"/>
  <c r="U1876" i="9"/>
  <c r="T1876" i="9"/>
  <c r="U1880" i="9"/>
  <c r="T1880" i="9"/>
  <c r="U1884" i="9"/>
  <c r="T1884" i="9"/>
  <c r="U1888" i="9"/>
  <c r="T1888" i="9"/>
  <c r="U1892" i="9"/>
  <c r="T1892" i="9"/>
  <c r="U1896" i="9"/>
  <c r="T1896" i="9"/>
  <c r="U1900" i="9"/>
  <c r="T1900" i="9"/>
  <c r="U1904" i="9"/>
  <c r="T1904" i="9"/>
  <c r="U1908" i="9"/>
  <c r="T1908" i="9"/>
  <c r="U1912" i="9"/>
  <c r="T1912" i="9"/>
  <c r="U1916" i="9"/>
  <c r="T1916" i="9"/>
  <c r="U1920" i="9"/>
  <c r="T1920" i="9"/>
  <c r="U1924" i="9"/>
  <c r="T1924" i="9"/>
  <c r="U1928" i="9"/>
  <c r="T1928" i="9"/>
  <c r="U1932" i="9"/>
  <c r="T1932" i="9"/>
  <c r="U1936" i="9"/>
  <c r="T1936" i="9"/>
  <c r="U1940" i="9"/>
  <c r="T1940" i="9"/>
  <c r="U1944" i="9"/>
  <c r="T1944" i="9"/>
  <c r="U1948" i="9"/>
  <c r="T1948" i="9"/>
  <c r="U1952" i="9"/>
  <c r="T1952" i="9"/>
  <c r="U1956" i="9"/>
  <c r="T1956" i="9"/>
  <c r="U1960" i="9"/>
  <c r="T1960" i="9"/>
  <c r="U1964" i="9"/>
  <c r="T1964" i="9"/>
  <c r="U1968" i="9"/>
  <c r="T1968" i="9"/>
  <c r="U1972" i="9"/>
  <c r="T1972" i="9"/>
  <c r="U1976" i="9"/>
  <c r="T1976" i="9"/>
  <c r="U1980" i="9"/>
  <c r="T1980" i="9"/>
  <c r="U1984" i="9"/>
  <c r="T1984" i="9"/>
  <c r="U1988" i="9"/>
  <c r="T1988" i="9"/>
  <c r="U1992" i="9"/>
  <c r="T1992" i="9"/>
  <c r="U1996" i="9"/>
  <c r="T1996" i="9"/>
  <c r="U2000" i="9"/>
  <c r="T2000" i="9"/>
  <c r="U2004" i="9"/>
  <c r="T2004" i="9"/>
  <c r="U2008" i="9"/>
  <c r="T2008" i="9"/>
  <c r="U2012" i="9"/>
  <c r="T2012" i="9"/>
  <c r="U2016" i="9"/>
  <c r="T2016" i="9"/>
  <c r="T2020" i="9"/>
  <c r="U2020" i="9"/>
  <c r="U2024" i="9"/>
  <c r="T2024" i="9"/>
  <c r="U2028" i="9"/>
  <c r="T2028" i="9"/>
  <c r="U2032" i="9"/>
  <c r="T2032" i="9"/>
  <c r="U2036" i="9"/>
  <c r="T2036" i="9"/>
  <c r="U2040" i="9"/>
  <c r="T2040" i="9"/>
  <c r="U2044" i="9"/>
  <c r="T2044" i="9"/>
  <c r="U2048" i="9"/>
  <c r="T2048" i="9"/>
  <c r="U2052" i="9"/>
  <c r="T2052" i="9"/>
  <c r="U2056" i="9"/>
  <c r="T2056" i="9"/>
  <c r="U2060" i="9"/>
  <c r="T2060" i="9"/>
  <c r="U2064" i="9"/>
  <c r="T2064" i="9"/>
  <c r="U2068" i="9"/>
  <c r="T2068" i="9"/>
  <c r="U2072" i="9"/>
  <c r="T2072" i="9"/>
  <c r="U2076" i="9"/>
  <c r="T2076" i="9"/>
  <c r="U2080" i="9"/>
  <c r="T2080" i="9"/>
  <c r="T2084" i="9"/>
  <c r="U2084" i="9"/>
  <c r="U2088" i="9"/>
  <c r="T2088" i="9"/>
  <c r="U2092" i="9"/>
  <c r="T2092" i="9"/>
  <c r="U2096" i="9"/>
  <c r="T2096" i="9"/>
  <c r="U2100" i="9"/>
  <c r="T2100" i="9"/>
  <c r="U2104" i="9"/>
  <c r="T2104" i="9"/>
  <c r="U2108" i="9"/>
  <c r="T2108" i="9"/>
  <c r="U2112" i="9"/>
  <c r="T2112" i="9"/>
  <c r="U2116" i="9"/>
  <c r="T2116" i="9"/>
  <c r="U2120" i="9"/>
  <c r="T2120" i="9"/>
  <c r="U2124" i="9"/>
  <c r="T2124" i="9"/>
  <c r="U2128" i="9"/>
  <c r="T2128" i="9"/>
  <c r="U2132" i="9"/>
  <c r="T2132" i="9"/>
  <c r="U2136" i="9"/>
  <c r="T2136" i="9"/>
  <c r="U2140" i="9"/>
  <c r="T2140" i="9"/>
  <c r="U2144" i="9"/>
  <c r="T2144" i="9"/>
  <c r="U2148" i="9"/>
  <c r="T2148" i="9"/>
  <c r="U2152" i="9"/>
  <c r="T2152" i="9"/>
  <c r="U2156" i="9"/>
  <c r="T2156" i="9"/>
  <c r="U2160" i="9"/>
  <c r="T2160" i="9"/>
  <c r="U2164" i="9"/>
  <c r="T2164" i="9"/>
  <c r="U2168" i="9"/>
  <c r="T2168" i="9"/>
  <c r="U2172" i="9"/>
  <c r="T2172" i="9"/>
  <c r="U2176" i="9"/>
  <c r="T2176" i="9"/>
  <c r="U2180" i="9"/>
  <c r="T2180" i="9"/>
  <c r="U2184" i="9"/>
  <c r="T2184" i="9"/>
  <c r="U2188" i="9"/>
  <c r="T2188" i="9"/>
  <c r="U2192" i="9"/>
  <c r="T2192" i="9"/>
  <c r="U2196" i="9"/>
  <c r="T2196" i="9"/>
  <c r="U2200" i="9"/>
  <c r="T2200" i="9"/>
  <c r="U2204" i="9"/>
  <c r="T2204" i="9"/>
  <c r="U2208" i="9"/>
  <c r="T2208" i="9"/>
  <c r="U2212" i="9"/>
  <c r="T2212" i="9"/>
  <c r="U2216" i="9"/>
  <c r="T2216" i="9"/>
  <c r="U2220" i="9"/>
  <c r="T2220" i="9"/>
  <c r="U2224" i="9"/>
  <c r="T2224" i="9"/>
  <c r="U2228" i="9"/>
  <c r="T2228" i="9"/>
  <c r="U2232" i="9"/>
  <c r="T2232" i="9"/>
  <c r="U2236" i="9"/>
  <c r="T2236" i="9"/>
  <c r="U2240" i="9"/>
  <c r="T2240" i="9"/>
  <c r="U2244" i="9"/>
  <c r="T2244" i="9"/>
  <c r="U2248" i="9"/>
  <c r="T2248" i="9"/>
  <c r="U2252" i="9"/>
  <c r="T2252" i="9"/>
  <c r="U2256" i="9"/>
  <c r="T2256" i="9"/>
  <c r="U2260" i="9"/>
  <c r="T2260" i="9"/>
  <c r="U2264" i="9"/>
  <c r="T2264" i="9"/>
  <c r="U2268" i="9"/>
  <c r="T2268" i="9"/>
  <c r="U2272" i="9"/>
  <c r="T2272" i="9"/>
  <c r="U2276" i="9"/>
  <c r="T2276" i="9"/>
  <c r="U2280" i="9"/>
  <c r="T2280" i="9"/>
  <c r="U2284" i="9"/>
  <c r="T2284" i="9"/>
  <c r="U2288" i="9"/>
  <c r="T2288" i="9"/>
  <c r="U2292" i="9"/>
  <c r="T2292" i="9"/>
  <c r="U2296" i="9"/>
  <c r="T2296" i="9"/>
  <c r="U2300" i="9"/>
  <c r="T2300" i="9"/>
  <c r="U2304" i="9"/>
  <c r="T2304" i="9"/>
  <c r="U2308" i="9"/>
  <c r="T2308" i="9"/>
  <c r="U2312" i="9"/>
  <c r="T2312" i="9"/>
  <c r="U2316" i="9"/>
  <c r="T2316" i="9"/>
  <c r="U2320" i="9"/>
  <c r="T2320" i="9"/>
  <c r="U2324" i="9"/>
  <c r="T2324" i="9"/>
  <c r="U2328" i="9"/>
  <c r="T2328" i="9"/>
  <c r="U2332" i="9"/>
  <c r="T2332" i="9"/>
  <c r="U2336" i="9"/>
  <c r="T2336" i="9"/>
  <c r="U2340" i="9"/>
  <c r="T2340" i="9"/>
  <c r="U2344" i="9"/>
  <c r="T2344" i="9"/>
  <c r="U2348" i="9"/>
  <c r="T2348" i="9"/>
  <c r="U2352" i="9"/>
  <c r="T2352" i="9"/>
  <c r="U2356" i="9"/>
  <c r="T2356" i="9"/>
  <c r="U2360" i="9"/>
  <c r="T2360" i="9"/>
  <c r="U2364" i="9"/>
  <c r="T2364" i="9"/>
  <c r="U2368" i="9"/>
  <c r="T2368" i="9"/>
  <c r="U2372" i="9"/>
  <c r="T2372" i="9"/>
  <c r="U2376" i="9"/>
  <c r="T2376" i="9"/>
  <c r="U2380" i="9"/>
  <c r="T2380" i="9"/>
  <c r="U2384" i="9"/>
  <c r="T2384" i="9"/>
  <c r="U2388" i="9"/>
  <c r="T2388" i="9"/>
  <c r="U2392" i="9"/>
  <c r="T2392" i="9"/>
  <c r="U2396" i="9"/>
  <c r="T2396" i="9"/>
  <c r="U2400" i="9"/>
  <c r="T2400" i="9"/>
  <c r="U2404" i="9"/>
  <c r="T2404" i="9"/>
  <c r="U2408" i="9"/>
  <c r="T2408" i="9"/>
  <c r="U2412" i="9"/>
  <c r="T2412" i="9"/>
  <c r="U2416" i="9"/>
  <c r="T2416" i="9"/>
  <c r="U2420" i="9"/>
  <c r="T2420" i="9"/>
  <c r="U2424" i="9"/>
  <c r="T2424" i="9"/>
  <c r="U2428" i="9"/>
  <c r="T2428" i="9"/>
  <c r="U2432" i="9"/>
  <c r="T2432" i="9"/>
  <c r="U2436" i="9"/>
  <c r="T2436" i="9"/>
  <c r="U2440" i="9"/>
  <c r="T2440" i="9"/>
  <c r="U2444" i="9"/>
  <c r="T2444" i="9"/>
  <c r="U2448" i="9"/>
  <c r="T2448" i="9"/>
  <c r="U2452" i="9"/>
  <c r="T2452" i="9"/>
  <c r="U2456" i="9"/>
  <c r="T2456" i="9"/>
  <c r="U2460" i="9"/>
  <c r="T2460" i="9"/>
  <c r="U2464" i="9"/>
  <c r="T2464" i="9"/>
  <c r="U2468" i="9"/>
  <c r="T2468" i="9"/>
  <c r="U2472" i="9"/>
  <c r="T2472" i="9"/>
  <c r="U2480" i="9"/>
  <c r="T2480" i="9"/>
  <c r="U2484" i="9"/>
  <c r="T2484" i="9"/>
  <c r="U2488" i="9"/>
  <c r="T2488" i="9"/>
  <c r="U2496" i="9"/>
  <c r="T2496" i="9"/>
  <c r="U2500" i="9"/>
  <c r="T2500" i="9"/>
  <c r="U2504" i="9"/>
  <c r="T2504" i="9"/>
  <c r="U2512" i="9"/>
  <c r="T2512" i="9"/>
  <c r="U2516" i="9"/>
  <c r="T2516" i="9"/>
  <c r="U2520" i="9"/>
  <c r="T2520" i="9"/>
  <c r="U2528" i="9"/>
  <c r="T2528" i="9"/>
  <c r="U2532" i="9"/>
  <c r="T2532" i="9"/>
  <c r="U2536" i="9"/>
  <c r="T2536" i="9"/>
  <c r="U2544" i="9"/>
  <c r="T2544" i="9"/>
  <c r="U2548" i="9"/>
  <c r="T2548" i="9"/>
  <c r="U2552" i="9"/>
  <c r="T2552" i="9"/>
  <c r="U2560" i="9"/>
  <c r="T2560" i="9"/>
  <c r="U2564" i="9"/>
  <c r="T2564" i="9"/>
  <c r="U2568" i="9"/>
  <c r="T2568" i="9"/>
  <c r="U2576" i="9"/>
  <c r="T2576" i="9"/>
  <c r="U2580" i="9"/>
  <c r="T2580" i="9"/>
  <c r="U2584" i="9"/>
  <c r="T2584" i="9"/>
  <c r="U2592" i="9"/>
  <c r="T2592" i="9"/>
  <c r="U2596" i="9"/>
  <c r="T2596" i="9"/>
  <c r="U2600" i="9"/>
  <c r="T2600" i="9"/>
  <c r="U2608" i="9"/>
  <c r="T2608" i="9"/>
  <c r="U2612" i="9"/>
  <c r="T2612" i="9"/>
  <c r="U2616" i="9"/>
  <c r="T2616" i="9"/>
  <c r="U2624" i="9"/>
  <c r="T2624" i="9"/>
  <c r="U2628" i="9"/>
  <c r="T2628" i="9"/>
  <c r="U2632" i="9"/>
  <c r="T2632" i="9"/>
  <c r="U2640" i="9"/>
  <c r="T2640" i="9"/>
  <c r="U2644" i="9"/>
  <c r="T2644" i="9"/>
  <c r="U2648" i="9"/>
  <c r="T2648" i="9"/>
  <c r="U2656" i="9"/>
  <c r="T2656" i="9"/>
  <c r="U2660" i="9"/>
  <c r="T2660" i="9"/>
  <c r="U2664" i="9"/>
  <c r="T2664" i="9"/>
  <c r="U2672" i="9"/>
  <c r="T2672" i="9"/>
  <c r="U2676" i="9"/>
  <c r="T2676" i="9"/>
  <c r="U2680" i="9"/>
  <c r="T2680" i="9"/>
  <c r="U2688" i="9"/>
  <c r="T2688" i="9"/>
  <c r="U2692" i="9"/>
  <c r="T2692" i="9"/>
  <c r="U2696" i="9"/>
  <c r="T2696" i="9"/>
  <c r="U2704" i="9"/>
  <c r="T2704" i="9"/>
  <c r="U2708" i="9"/>
  <c r="T2708" i="9"/>
  <c r="U2712" i="9"/>
  <c r="T2712" i="9"/>
  <c r="U2720" i="9"/>
  <c r="T2720" i="9"/>
  <c r="U2724" i="9"/>
  <c r="T2724" i="9"/>
  <c r="U2728" i="9"/>
  <c r="T2728" i="9"/>
  <c r="U2736" i="9"/>
  <c r="T2736" i="9"/>
  <c r="U2740" i="9"/>
  <c r="T2740" i="9"/>
  <c r="U2744" i="9"/>
  <c r="T2744" i="9"/>
  <c r="U2752" i="9"/>
  <c r="T2752" i="9"/>
  <c r="U2756" i="9"/>
  <c r="T2756" i="9"/>
  <c r="U2760" i="9"/>
  <c r="T2760" i="9"/>
  <c r="T2768" i="9"/>
  <c r="U2768" i="9"/>
  <c r="U2772" i="9"/>
  <c r="T2772" i="9"/>
  <c r="U2776" i="9"/>
  <c r="T2776" i="9"/>
  <c r="U2784" i="9"/>
  <c r="T2784" i="9"/>
  <c r="U2788" i="9"/>
  <c r="T2788" i="9"/>
  <c r="U2792" i="9"/>
  <c r="T2792" i="9"/>
  <c r="U2800" i="9"/>
  <c r="T2800" i="9"/>
  <c r="U2804" i="9"/>
  <c r="T2804" i="9"/>
  <c r="U2808" i="9"/>
  <c r="T2808" i="9"/>
  <c r="U2816" i="9"/>
  <c r="T2816" i="9"/>
  <c r="U2820" i="9"/>
  <c r="T2820" i="9"/>
  <c r="U2824" i="9"/>
  <c r="T2824" i="9"/>
  <c r="U2832" i="9"/>
  <c r="T2832" i="9"/>
  <c r="U2836" i="9"/>
  <c r="T2836" i="9"/>
  <c r="U2840" i="9"/>
  <c r="T2840" i="9"/>
  <c r="U2848" i="9"/>
  <c r="T2848" i="9"/>
  <c r="U2852" i="9"/>
  <c r="T2852" i="9"/>
  <c r="U2856" i="9"/>
  <c r="T2856" i="9"/>
  <c r="U2864" i="9"/>
  <c r="T2864" i="9"/>
  <c r="U2868" i="9"/>
  <c r="T2868" i="9"/>
  <c r="U2872" i="9"/>
  <c r="T2872" i="9"/>
  <c r="U2880" i="9"/>
  <c r="T2880" i="9"/>
  <c r="U2884" i="9"/>
  <c r="T2884" i="9"/>
  <c r="U2888" i="9"/>
  <c r="T2888" i="9"/>
  <c r="U2896" i="9"/>
  <c r="T2896" i="9"/>
  <c r="U2900" i="9"/>
  <c r="T2900" i="9"/>
  <c r="U2904" i="9"/>
  <c r="T2904" i="9"/>
  <c r="U2912" i="9"/>
  <c r="T2912" i="9"/>
  <c r="U2916" i="9"/>
  <c r="T2916" i="9"/>
  <c r="U2920" i="9"/>
  <c r="T2920" i="9"/>
  <c r="U2928" i="9"/>
  <c r="T2928" i="9"/>
  <c r="U2932" i="9"/>
  <c r="T2932" i="9"/>
  <c r="U2936" i="9"/>
  <c r="T2936" i="9"/>
  <c r="U2944" i="9"/>
  <c r="T2944" i="9"/>
  <c r="U2948" i="9"/>
  <c r="T2948" i="9"/>
  <c r="U2952" i="9"/>
  <c r="T2952" i="9"/>
  <c r="U2960" i="9"/>
  <c r="T2960" i="9"/>
  <c r="U2964" i="9"/>
  <c r="T2964" i="9"/>
  <c r="U2968" i="9"/>
  <c r="T2968" i="9"/>
  <c r="U2976" i="9"/>
  <c r="T2976" i="9"/>
  <c r="U2980" i="9"/>
  <c r="T2980" i="9"/>
  <c r="U2984" i="9"/>
  <c r="T2984" i="9"/>
  <c r="U2992" i="9"/>
  <c r="T2992" i="9"/>
  <c r="U2996" i="9"/>
  <c r="T2996" i="9"/>
  <c r="U3000" i="9"/>
  <c r="T3000" i="9"/>
  <c r="U3008" i="9"/>
  <c r="T3008" i="9"/>
  <c r="U3012" i="9"/>
  <c r="T3012" i="9"/>
  <c r="U3016" i="9"/>
  <c r="T3016" i="9"/>
  <c r="T3024" i="9"/>
  <c r="U3024" i="9"/>
  <c r="U3028" i="9"/>
  <c r="T3028" i="9"/>
  <c r="U3032" i="9"/>
  <c r="T3032" i="9"/>
  <c r="U3040" i="9"/>
  <c r="T3040" i="9"/>
  <c r="U3044" i="9"/>
  <c r="T3044" i="9"/>
  <c r="U3048" i="9"/>
  <c r="T3048" i="9"/>
  <c r="U3056" i="9"/>
  <c r="T3056" i="9"/>
  <c r="U3060" i="9"/>
  <c r="T3060" i="9"/>
  <c r="U3064" i="9"/>
  <c r="T3064" i="9"/>
  <c r="U3072" i="9"/>
  <c r="T3072" i="9"/>
  <c r="U3076" i="9"/>
  <c r="T3076" i="9"/>
  <c r="U3080" i="9"/>
  <c r="T3080" i="9"/>
  <c r="U3088" i="9"/>
  <c r="T3088" i="9"/>
  <c r="U3092" i="9"/>
  <c r="T3092" i="9"/>
  <c r="U3100" i="9"/>
  <c r="T3100" i="9"/>
  <c r="U3104" i="9"/>
  <c r="T3104" i="9"/>
  <c r="U3112" i="9"/>
  <c r="T3112" i="9"/>
  <c r="U3116" i="9"/>
  <c r="T3116" i="9"/>
  <c r="U3124" i="9"/>
  <c r="T3124" i="9"/>
  <c r="U3128" i="9"/>
  <c r="T3128" i="9"/>
  <c r="U3132" i="9"/>
  <c r="T3132" i="9"/>
  <c r="U3136" i="9"/>
  <c r="T3136" i="9"/>
  <c r="U3140" i="9"/>
  <c r="T3140" i="9"/>
  <c r="U3144" i="9"/>
  <c r="T3144" i="9"/>
  <c r="U3152" i="9"/>
  <c r="T3152" i="9"/>
  <c r="U3156" i="9"/>
  <c r="T3156" i="9"/>
  <c r="U3164" i="9"/>
  <c r="T3164" i="9"/>
  <c r="U3168" i="9"/>
  <c r="T3168" i="9"/>
  <c r="U3176" i="9"/>
  <c r="T3176" i="9"/>
  <c r="U3180" i="9"/>
  <c r="T3180" i="9"/>
  <c r="U3188" i="9"/>
  <c r="T3188" i="9"/>
  <c r="U3192" i="9"/>
  <c r="T3192" i="9"/>
  <c r="U3196" i="9"/>
  <c r="T3196" i="9"/>
  <c r="U3200" i="9"/>
  <c r="T3200" i="9"/>
  <c r="U3204" i="9"/>
  <c r="T3204" i="9"/>
  <c r="U3208" i="9"/>
  <c r="T3208" i="9"/>
  <c r="U3216" i="9"/>
  <c r="T3216" i="9"/>
  <c r="U3220" i="9"/>
  <c r="T3220" i="9"/>
  <c r="U3228" i="9"/>
  <c r="T3228" i="9"/>
  <c r="U3232" i="9"/>
  <c r="T3232" i="9"/>
  <c r="U3240" i="9"/>
  <c r="T3240" i="9"/>
  <c r="U3244" i="9"/>
  <c r="T3244" i="9"/>
  <c r="U3252" i="9"/>
  <c r="T3252" i="9"/>
  <c r="U3256" i="9"/>
  <c r="T3256" i="9"/>
  <c r="U3260" i="9"/>
  <c r="T3260" i="9"/>
  <c r="U3264" i="9"/>
  <c r="T3264" i="9"/>
  <c r="U3268" i="9"/>
  <c r="T3268" i="9"/>
  <c r="U3272" i="9"/>
  <c r="T3272" i="9"/>
  <c r="U3284" i="9"/>
  <c r="T3284" i="9"/>
  <c r="U3292" i="9"/>
  <c r="T3292" i="9"/>
  <c r="U3296" i="9"/>
  <c r="T3296" i="9"/>
  <c r="U3304" i="9"/>
  <c r="T3304" i="9"/>
  <c r="U3308" i="9"/>
  <c r="T3308" i="9"/>
  <c r="U3316" i="9"/>
  <c r="T3316" i="9"/>
  <c r="U3320" i="9"/>
  <c r="T3320" i="9"/>
  <c r="U3324" i="9"/>
  <c r="T3324" i="9"/>
  <c r="U3328" i="9"/>
  <c r="T3328" i="9"/>
  <c r="U3332" i="9"/>
  <c r="T3332" i="9"/>
  <c r="U3336" i="9"/>
  <c r="T3336" i="9"/>
  <c r="U3344" i="9"/>
  <c r="T3344" i="9"/>
  <c r="U3348" i="9"/>
  <c r="T3348" i="9"/>
  <c r="U3356" i="9"/>
  <c r="T3356" i="9"/>
  <c r="U3360" i="9"/>
  <c r="T3360" i="9"/>
  <c r="U3368" i="9"/>
  <c r="T3368" i="9"/>
  <c r="U3372" i="9"/>
  <c r="T3372" i="9"/>
  <c r="U3380" i="9"/>
  <c r="T3380" i="9"/>
  <c r="U3384" i="9"/>
  <c r="T3384" i="9"/>
  <c r="U3388" i="9"/>
  <c r="T3388" i="9"/>
  <c r="U3392" i="9"/>
  <c r="T3392" i="9"/>
  <c r="U3396" i="9"/>
  <c r="T3396" i="9"/>
  <c r="U3400" i="9"/>
  <c r="T3400" i="9"/>
  <c r="U3408" i="9"/>
  <c r="T3408" i="9"/>
  <c r="U3412" i="9"/>
  <c r="T3412" i="9"/>
  <c r="U3420" i="9"/>
  <c r="T3420" i="9"/>
  <c r="U3424" i="9"/>
  <c r="T3424" i="9"/>
  <c r="U3432" i="9"/>
  <c r="T3432" i="9"/>
  <c r="U3436" i="9"/>
  <c r="T3436" i="9"/>
  <c r="U3444" i="9"/>
  <c r="T3444" i="9"/>
  <c r="U3448" i="9"/>
  <c r="T3448" i="9"/>
  <c r="U3452" i="9"/>
  <c r="T3452" i="9"/>
  <c r="U3456" i="9"/>
  <c r="T3456" i="9"/>
  <c r="U3460" i="9"/>
  <c r="T3460" i="9"/>
  <c r="U3464" i="9"/>
  <c r="T3464" i="9"/>
  <c r="U3472" i="9"/>
  <c r="T3472" i="9"/>
  <c r="U3476" i="9"/>
  <c r="T3476" i="9"/>
  <c r="U3484" i="9"/>
  <c r="T3484" i="9"/>
  <c r="U3488" i="9"/>
  <c r="T3488" i="9"/>
  <c r="U3496" i="9"/>
  <c r="T3496" i="9"/>
  <c r="U3500" i="9"/>
  <c r="T3500" i="9"/>
  <c r="U3508" i="9"/>
  <c r="T3508" i="9"/>
  <c r="U3512" i="9"/>
  <c r="T3512" i="9"/>
  <c r="U3516" i="9"/>
  <c r="T3516" i="9"/>
  <c r="U3520" i="9"/>
  <c r="T3520" i="9"/>
  <c r="U3524" i="9"/>
  <c r="T3524" i="9"/>
  <c r="U3528" i="9"/>
  <c r="T3528" i="9"/>
  <c r="U3536" i="9"/>
  <c r="T3536" i="9"/>
  <c r="U3540" i="9"/>
  <c r="T3540" i="9"/>
  <c r="U3548" i="9"/>
  <c r="T3548" i="9"/>
  <c r="U3552" i="9"/>
  <c r="T3552" i="9"/>
  <c r="U3560" i="9"/>
  <c r="T3560" i="9"/>
  <c r="U3564" i="9"/>
  <c r="T3564" i="9"/>
  <c r="U3572" i="9"/>
  <c r="T3572" i="9"/>
  <c r="U3576" i="9"/>
  <c r="T3576" i="9"/>
  <c r="U3580" i="9"/>
  <c r="T3580" i="9"/>
  <c r="U3584" i="9"/>
  <c r="T3584" i="9"/>
  <c r="U3588" i="9"/>
  <c r="T3588" i="9"/>
  <c r="U3592" i="9"/>
  <c r="T3592" i="9"/>
  <c r="U3600" i="9"/>
  <c r="T3600" i="9"/>
  <c r="U3604" i="9"/>
  <c r="T3604" i="9"/>
  <c r="U3612" i="9"/>
  <c r="T3612" i="9"/>
  <c r="U3616" i="9"/>
  <c r="T3616" i="9"/>
  <c r="U3624" i="9"/>
  <c r="T3624" i="9"/>
  <c r="U3628" i="9"/>
  <c r="T3628" i="9"/>
  <c r="U3636" i="9"/>
  <c r="T3636" i="9"/>
  <c r="U3640" i="9"/>
  <c r="T3640" i="9"/>
  <c r="U3644" i="9"/>
  <c r="T3644" i="9"/>
  <c r="U3648" i="9"/>
  <c r="T3648" i="9"/>
  <c r="U3652" i="9"/>
  <c r="T3652" i="9"/>
  <c r="U3656" i="9"/>
  <c r="T3656" i="9"/>
  <c r="U3664" i="9"/>
  <c r="T3664" i="9"/>
  <c r="U3668" i="9"/>
  <c r="T3668" i="9"/>
  <c r="U3676" i="9"/>
  <c r="T3676" i="9"/>
  <c r="U3680" i="9"/>
  <c r="T3680" i="9"/>
  <c r="U3688" i="9"/>
  <c r="T3688" i="9"/>
  <c r="U3692" i="9"/>
  <c r="T3692" i="9"/>
  <c r="U3700" i="9"/>
  <c r="T3700" i="9"/>
  <c r="U3704" i="9"/>
  <c r="T3704" i="9"/>
  <c r="U3708" i="9"/>
  <c r="T3708" i="9"/>
  <c r="U3712" i="9"/>
  <c r="T3712" i="9"/>
  <c r="U3716" i="9"/>
  <c r="T3716" i="9"/>
  <c r="U3720" i="9"/>
  <c r="T3720" i="9"/>
  <c r="U3728" i="9"/>
  <c r="T3728" i="9"/>
  <c r="U3732" i="9"/>
  <c r="T3732" i="9"/>
  <c r="U3740" i="9"/>
  <c r="T3740" i="9"/>
  <c r="U3744" i="9"/>
  <c r="T3744" i="9"/>
  <c r="U3752" i="9"/>
  <c r="T3752" i="9"/>
  <c r="U3756" i="9"/>
  <c r="T3756" i="9"/>
  <c r="U3764" i="9"/>
  <c r="T3764" i="9"/>
  <c r="U3768" i="9"/>
  <c r="T3768" i="9"/>
  <c r="U3772" i="9"/>
  <c r="T3772" i="9"/>
  <c r="U3776" i="9"/>
  <c r="T3776" i="9"/>
  <c r="U3780" i="9"/>
  <c r="T3780" i="9"/>
  <c r="U3784" i="9"/>
  <c r="T3784" i="9"/>
  <c r="U3792" i="9"/>
  <c r="T3792" i="9"/>
  <c r="U3796" i="9"/>
  <c r="T3796" i="9"/>
  <c r="U3804" i="9"/>
  <c r="T3804" i="9"/>
  <c r="U3808" i="9"/>
  <c r="T3808" i="9"/>
  <c r="U3816" i="9"/>
  <c r="T3816" i="9"/>
  <c r="U3820" i="9"/>
  <c r="T3820" i="9"/>
  <c r="U3828" i="9"/>
  <c r="T3828" i="9"/>
  <c r="T3832" i="9"/>
  <c r="U3832" i="9"/>
  <c r="U3836" i="9"/>
  <c r="T3836" i="9"/>
  <c r="U3840" i="9"/>
  <c r="T3840" i="9"/>
  <c r="U3844" i="9"/>
  <c r="T3844" i="9"/>
  <c r="U3848" i="9"/>
  <c r="T3848" i="9"/>
  <c r="U3856" i="9"/>
  <c r="T3856" i="9"/>
  <c r="U3860" i="9"/>
  <c r="T3860" i="9"/>
  <c r="U3868" i="9"/>
  <c r="T3868" i="9"/>
  <c r="U3872" i="9"/>
  <c r="T3872" i="9"/>
  <c r="U3880" i="9"/>
  <c r="T3880" i="9"/>
  <c r="U3884" i="9"/>
  <c r="T3884" i="9"/>
  <c r="U3892" i="9"/>
  <c r="T3892" i="9"/>
  <c r="U3896" i="9"/>
  <c r="T3896" i="9"/>
  <c r="U3900" i="9"/>
  <c r="T3900" i="9"/>
  <c r="U3904" i="9"/>
  <c r="T3904" i="9"/>
  <c r="U3908" i="9"/>
  <c r="T3908" i="9"/>
  <c r="U3912" i="9"/>
  <c r="T3912" i="9"/>
  <c r="U3920" i="9"/>
  <c r="T3920" i="9"/>
  <c r="U3924" i="9"/>
  <c r="T3924" i="9"/>
  <c r="U3932" i="9"/>
  <c r="T3932" i="9"/>
  <c r="U3936" i="9"/>
  <c r="T3936" i="9"/>
  <c r="U3944" i="9"/>
  <c r="T3944" i="9"/>
  <c r="U3948" i="9"/>
  <c r="T3948" i="9"/>
  <c r="U3956" i="9"/>
  <c r="T3956" i="9"/>
  <c r="U3964" i="9"/>
  <c r="T3964" i="9"/>
  <c r="U3968" i="9"/>
  <c r="T3968" i="9"/>
  <c r="U3972" i="9"/>
  <c r="T3972" i="9"/>
  <c r="U3976" i="9"/>
  <c r="T3976" i="9"/>
  <c r="U3984" i="9"/>
  <c r="T3984" i="9"/>
  <c r="U3988" i="9"/>
  <c r="T3988" i="9"/>
  <c r="U3996" i="9"/>
  <c r="T3996" i="9"/>
  <c r="U4000" i="9"/>
  <c r="T4000" i="9"/>
  <c r="U4008" i="9"/>
  <c r="T4008" i="9"/>
  <c r="U4012" i="9"/>
  <c r="T4012" i="9"/>
  <c r="U4020" i="9"/>
  <c r="T4020" i="9"/>
  <c r="U4024" i="9"/>
  <c r="T4024" i="9"/>
  <c r="U4028" i="9"/>
  <c r="T4028" i="9"/>
  <c r="U4032" i="9"/>
  <c r="T4032" i="9"/>
  <c r="U4036" i="9"/>
  <c r="T4036" i="9"/>
  <c r="U4040" i="9"/>
  <c r="T4040" i="9"/>
  <c r="U4048" i="9"/>
  <c r="T4048" i="9"/>
  <c r="U4052" i="9"/>
  <c r="T4052" i="9"/>
  <c r="U4060" i="9"/>
  <c r="T4060" i="9"/>
  <c r="U4064" i="9"/>
  <c r="T4064" i="9"/>
  <c r="U4072" i="9"/>
  <c r="T4072" i="9"/>
  <c r="U4076" i="9"/>
  <c r="T4076" i="9"/>
  <c r="U4084" i="9"/>
  <c r="T4084" i="9"/>
  <c r="U4088" i="9"/>
  <c r="T4088" i="9"/>
  <c r="U4092" i="9"/>
  <c r="T4092" i="9"/>
  <c r="U4096" i="9"/>
  <c r="T4096" i="9"/>
  <c r="U4100" i="9"/>
  <c r="T4100" i="9"/>
  <c r="U4104" i="9"/>
  <c r="T4104" i="9"/>
  <c r="U4112" i="9"/>
  <c r="T4112" i="9"/>
  <c r="U4116" i="9"/>
  <c r="T4116" i="9"/>
  <c r="U4124" i="9"/>
  <c r="T4124" i="9"/>
  <c r="U4128" i="9"/>
  <c r="T4128" i="9"/>
  <c r="U4136" i="9"/>
  <c r="T4136" i="9"/>
  <c r="U4140" i="9"/>
  <c r="T4140" i="9"/>
  <c r="U4148" i="9"/>
  <c r="T4148" i="9"/>
  <c r="U4152" i="9"/>
  <c r="T4152" i="9"/>
  <c r="U4156" i="9"/>
  <c r="T4156" i="9"/>
  <c r="U4160" i="9"/>
  <c r="T4160" i="9"/>
  <c r="U4164" i="9"/>
  <c r="T4164" i="9"/>
  <c r="U4168" i="9"/>
  <c r="T4168" i="9"/>
  <c r="U4176" i="9"/>
  <c r="T4176" i="9"/>
  <c r="U4180" i="9"/>
  <c r="T4180" i="9"/>
  <c r="U4188" i="9"/>
  <c r="T4188" i="9"/>
  <c r="U4192" i="9"/>
  <c r="T4192" i="9"/>
  <c r="U4200" i="9"/>
  <c r="T4200" i="9"/>
  <c r="U4204" i="9"/>
  <c r="T4204" i="9"/>
  <c r="U4212" i="9"/>
  <c r="T4212" i="9"/>
  <c r="U4216" i="9"/>
  <c r="T4216" i="9"/>
  <c r="U4220" i="9"/>
  <c r="T4220" i="9"/>
  <c r="U4224" i="9"/>
  <c r="T4224" i="9"/>
  <c r="U4228" i="9"/>
  <c r="T4228" i="9"/>
  <c r="S4232" i="9"/>
  <c r="U4232" i="9"/>
  <c r="T4232" i="9"/>
  <c r="S4240" i="9"/>
  <c r="U4240" i="9"/>
  <c r="T4240" i="9"/>
  <c r="U4244" i="9"/>
  <c r="T4244" i="9"/>
  <c r="U4252" i="9"/>
  <c r="T4252" i="9"/>
  <c r="U4256" i="9"/>
  <c r="T4256" i="9"/>
  <c r="U4264" i="9"/>
  <c r="T4264" i="9"/>
  <c r="U4276" i="9"/>
  <c r="T4276" i="9"/>
  <c r="U4284" i="9"/>
  <c r="T4284" i="9"/>
  <c r="U4288" i="9"/>
  <c r="T4288" i="9"/>
  <c r="U4292" i="9"/>
  <c r="T4292" i="9"/>
  <c r="U4296" i="9"/>
  <c r="T4296" i="9"/>
  <c r="U4304" i="9"/>
  <c r="T4304" i="9"/>
  <c r="U4308" i="9"/>
  <c r="T4308" i="9"/>
  <c r="U4316" i="9"/>
  <c r="T4316" i="9"/>
  <c r="U4320" i="9"/>
  <c r="T4320" i="9"/>
  <c r="U4328" i="9"/>
  <c r="T4328" i="9"/>
  <c r="U4340" i="9"/>
  <c r="T4340" i="9"/>
  <c r="S4344" i="9"/>
  <c r="U4344" i="9"/>
  <c r="U4348" i="9"/>
  <c r="T4348" i="9"/>
  <c r="U4352" i="9"/>
  <c r="T4352" i="9"/>
  <c r="U4356" i="9"/>
  <c r="T4356" i="9"/>
  <c r="U4360" i="9"/>
  <c r="T4360" i="9"/>
  <c r="U4368" i="9"/>
  <c r="T4368" i="9"/>
  <c r="U4372" i="9"/>
  <c r="T4372" i="9"/>
  <c r="U4380" i="9"/>
  <c r="T4380" i="9"/>
  <c r="U4384" i="9"/>
  <c r="T4384" i="9"/>
  <c r="U4392" i="9"/>
  <c r="T4392" i="9"/>
  <c r="S4400" i="9"/>
  <c r="U4400" i="9"/>
  <c r="U4404" i="9"/>
  <c r="T4404" i="9"/>
  <c r="U4412" i="9"/>
  <c r="T4412" i="9"/>
  <c r="U4416" i="9"/>
  <c r="T4416" i="9"/>
  <c r="U4420" i="9"/>
  <c r="T4420" i="9"/>
  <c r="S4424" i="9"/>
  <c r="U4424" i="9"/>
  <c r="T4424" i="9"/>
  <c r="S4432" i="9"/>
  <c r="U4432" i="9"/>
  <c r="T4432" i="9"/>
  <c r="U4436" i="9"/>
  <c r="T4436" i="9"/>
  <c r="U4444" i="9"/>
  <c r="T4444" i="9"/>
  <c r="U4448" i="9"/>
  <c r="T4448" i="9"/>
  <c r="S4456" i="9"/>
  <c r="U4456" i="9"/>
  <c r="T4456" i="9"/>
  <c r="U4468" i="9"/>
  <c r="T4468" i="9"/>
  <c r="S4472" i="9"/>
  <c r="U4472" i="9"/>
  <c r="U4476" i="9"/>
  <c r="T4476" i="9"/>
  <c r="S4480" i="9"/>
  <c r="U4480" i="9"/>
  <c r="T4480" i="9"/>
  <c r="U4484" i="9"/>
  <c r="T4484" i="9"/>
  <c r="S4488" i="9"/>
  <c r="U4488" i="9"/>
  <c r="T4488" i="9"/>
  <c r="S4496" i="9"/>
  <c r="U4496" i="9"/>
  <c r="T4496" i="9"/>
  <c r="U4500" i="9"/>
  <c r="T4500" i="9"/>
  <c r="U4508" i="9"/>
  <c r="T4508" i="9"/>
  <c r="U4512" i="9"/>
  <c r="T4512" i="9"/>
  <c r="U4520" i="9"/>
  <c r="T4520" i="9"/>
  <c r="U4528" i="9"/>
  <c r="T4528" i="9"/>
  <c r="S4536" i="9"/>
  <c r="U4536" i="9"/>
  <c r="T4536" i="9"/>
  <c r="U4544" i="9"/>
  <c r="T4544" i="9"/>
  <c r="S4552" i="9"/>
  <c r="U4552" i="9"/>
  <c r="T4552" i="9"/>
  <c r="U4560" i="9"/>
  <c r="T4560" i="9"/>
  <c r="U4568" i="9"/>
  <c r="T4568" i="9"/>
  <c r="U4576" i="9"/>
  <c r="T4576" i="9"/>
  <c r="U4584" i="9"/>
  <c r="T4584" i="9"/>
  <c r="U4592" i="9"/>
  <c r="T4592" i="9"/>
  <c r="U4600" i="9"/>
  <c r="T4600" i="9"/>
  <c r="U4608" i="9"/>
  <c r="T4608" i="9"/>
  <c r="S4616" i="9"/>
  <c r="U4616" i="9"/>
  <c r="T4616" i="9"/>
  <c r="S4624" i="9"/>
  <c r="U4624" i="9"/>
  <c r="T4624" i="9"/>
  <c r="U4632" i="9"/>
  <c r="T4632" i="9"/>
  <c r="S4640" i="9"/>
  <c r="U4640" i="9"/>
  <c r="T4640" i="9"/>
  <c r="S4648" i="9"/>
  <c r="U4648" i="9"/>
  <c r="T4648" i="9"/>
  <c r="S4656" i="9"/>
  <c r="U4656" i="9"/>
  <c r="T4656" i="9"/>
  <c r="S4664" i="9"/>
  <c r="U4664" i="9"/>
  <c r="T4664" i="9"/>
  <c r="S4672" i="9"/>
  <c r="U4672" i="9"/>
  <c r="T4672" i="9"/>
  <c r="S4680" i="9"/>
  <c r="U4680" i="9"/>
  <c r="T4680" i="9"/>
  <c r="S4688" i="9"/>
  <c r="U4688" i="9"/>
  <c r="T4688" i="9"/>
  <c r="U4696" i="9"/>
  <c r="T4696" i="9"/>
  <c r="S4704" i="9"/>
  <c r="U4704" i="9"/>
  <c r="T4704" i="9"/>
  <c r="U4712" i="9"/>
  <c r="T4712" i="9"/>
  <c r="S4720" i="9"/>
  <c r="U4720" i="9"/>
  <c r="T4720" i="9"/>
  <c r="S4728" i="9"/>
  <c r="U4728" i="9"/>
  <c r="T4728" i="9"/>
  <c r="U4736" i="9"/>
  <c r="T4736" i="9"/>
  <c r="S4744" i="9"/>
  <c r="U4744" i="9"/>
  <c r="T4744" i="9"/>
  <c r="S4752" i="9"/>
  <c r="U4752" i="9"/>
  <c r="T4752" i="9"/>
  <c r="S4760" i="9"/>
  <c r="U4760" i="9"/>
  <c r="T4760" i="9"/>
  <c r="S4768" i="9"/>
  <c r="U4768" i="9"/>
  <c r="T4768" i="9"/>
  <c r="S4776" i="9"/>
  <c r="U4776" i="9"/>
  <c r="T4776" i="9"/>
  <c r="S4784" i="9"/>
  <c r="U4784" i="9"/>
  <c r="T4784" i="9"/>
  <c r="S4792" i="9"/>
  <c r="U4792" i="9"/>
  <c r="T4792" i="9"/>
  <c r="S4800" i="9"/>
  <c r="U4800" i="9"/>
  <c r="T4800" i="9"/>
  <c r="S4808" i="9"/>
  <c r="U4808" i="9"/>
  <c r="T4808" i="9"/>
  <c r="S4816" i="9"/>
  <c r="U4816" i="9"/>
  <c r="T4816" i="9"/>
  <c r="S4824" i="9"/>
  <c r="U4824" i="9"/>
  <c r="T4824" i="9"/>
  <c r="S4832" i="9"/>
  <c r="U4832" i="9"/>
  <c r="T4832" i="9"/>
  <c r="S4840" i="9"/>
  <c r="U4840" i="9"/>
  <c r="T4840" i="9"/>
  <c r="S4848" i="9"/>
  <c r="U4848" i="9"/>
  <c r="T4848" i="9"/>
  <c r="S4856" i="9"/>
  <c r="U4856" i="9"/>
  <c r="T4856" i="9"/>
  <c r="S4864" i="9"/>
  <c r="U4864" i="9"/>
  <c r="T4864" i="9"/>
  <c r="S4872" i="9"/>
  <c r="U4872" i="9"/>
  <c r="T4872" i="9"/>
  <c r="S4880" i="9"/>
  <c r="U4880" i="9"/>
  <c r="T4880" i="9"/>
  <c r="S4888" i="9"/>
  <c r="U4888" i="9"/>
  <c r="T4888" i="9"/>
  <c r="S4896" i="9"/>
  <c r="U4896" i="9"/>
  <c r="T4896" i="9"/>
  <c r="S4904" i="9"/>
  <c r="U4904" i="9"/>
  <c r="T4904" i="9"/>
  <c r="S4912" i="9"/>
  <c r="U4912" i="9"/>
  <c r="T4912" i="9"/>
  <c r="U4920" i="9"/>
  <c r="T4920" i="9"/>
  <c r="U4928" i="9"/>
  <c r="T4928" i="9"/>
  <c r="S4936" i="9"/>
  <c r="U4936" i="9"/>
  <c r="T4936" i="9"/>
  <c r="U4944" i="9"/>
  <c r="T4944" i="9"/>
  <c r="S4952" i="9"/>
  <c r="U4952" i="9"/>
  <c r="T4952" i="9"/>
  <c r="S4960" i="9"/>
  <c r="U4960" i="9"/>
  <c r="T4960" i="9"/>
  <c r="S4968" i="9"/>
  <c r="U4968" i="9"/>
  <c r="T4968" i="9"/>
  <c r="U4976" i="9"/>
  <c r="T4976" i="9"/>
  <c r="U4984" i="9"/>
  <c r="T4984" i="9"/>
  <c r="S4992" i="9"/>
  <c r="U4992" i="9"/>
  <c r="T4992" i="9"/>
  <c r="S5000" i="9"/>
  <c r="U5000" i="9"/>
  <c r="T5000" i="9"/>
  <c r="T4948" i="9"/>
  <c r="T4884" i="9"/>
  <c r="T4820" i="9"/>
  <c r="T4756" i="9"/>
  <c r="T4692" i="9"/>
  <c r="T4628" i="9"/>
  <c r="T4564" i="9"/>
  <c r="T4388" i="9"/>
  <c r="T4350" i="9"/>
  <c r="T4318" i="9"/>
  <c r="T4285" i="9"/>
  <c r="T4248" i="9"/>
  <c r="T4208" i="9"/>
  <c r="T4157" i="9"/>
  <c r="T4105" i="9"/>
  <c r="T4054" i="9"/>
  <c r="T4004" i="9"/>
  <c r="T3952" i="9"/>
  <c r="T3901" i="9"/>
  <c r="T3849" i="9"/>
  <c r="T3798" i="9"/>
  <c r="T3748" i="9"/>
  <c r="T3696" i="9"/>
  <c r="T3645" i="9"/>
  <c r="T3593" i="9"/>
  <c r="T3542" i="9"/>
  <c r="T3492" i="9"/>
  <c r="T3440" i="9"/>
  <c r="T3389" i="9"/>
  <c r="T3337" i="9"/>
  <c r="T3286" i="9"/>
  <c r="T3236" i="9"/>
  <c r="T3184" i="9"/>
  <c r="T3133" i="9"/>
  <c r="T3081" i="9"/>
  <c r="T3020" i="9"/>
  <c r="T2956" i="9"/>
  <c r="T2892" i="9"/>
  <c r="T2828" i="9"/>
  <c r="T2764" i="9"/>
  <c r="T2700" i="9"/>
  <c r="T2636" i="9"/>
  <c r="T2572" i="9"/>
  <c r="T2508" i="9"/>
  <c r="T2418" i="9"/>
  <c r="T2290" i="9"/>
  <c r="T2162" i="9"/>
  <c r="T2034" i="9"/>
  <c r="T1906" i="9"/>
  <c r="T1778" i="9"/>
  <c r="T1650" i="9"/>
  <c r="T1522" i="9"/>
  <c r="U4898" i="9"/>
  <c r="U3281" i="9"/>
  <c r="T4988" i="9"/>
  <c r="T4924" i="9"/>
  <c r="T4860" i="9"/>
  <c r="T4796" i="9"/>
  <c r="T4732" i="9"/>
  <c r="T4668" i="9"/>
  <c r="T4604" i="9"/>
  <c r="T4540" i="9"/>
  <c r="T4452" i="9"/>
  <c r="T4414" i="9"/>
  <c r="T4382" i="9"/>
  <c r="T4312" i="9"/>
  <c r="T4280" i="9"/>
  <c r="T4246" i="9"/>
  <c r="T4197" i="9"/>
  <c r="T4145" i="9"/>
  <c r="T4094" i="9"/>
  <c r="T4044" i="9"/>
  <c r="T3992" i="9"/>
  <c r="T3941" i="9"/>
  <c r="T3889" i="9"/>
  <c r="T3838" i="9"/>
  <c r="T3788" i="9"/>
  <c r="T3736" i="9"/>
  <c r="T3685" i="9"/>
  <c r="T3633" i="9"/>
  <c r="T3582" i="9"/>
  <c r="T3532" i="9"/>
  <c r="T3480" i="9"/>
  <c r="T3429" i="9"/>
  <c r="T3377" i="9"/>
  <c r="T3326" i="9"/>
  <c r="T3276" i="9"/>
  <c r="T3224" i="9"/>
  <c r="T3173" i="9"/>
  <c r="T3121" i="9"/>
  <c r="T3069" i="9"/>
  <c r="T3005" i="9"/>
  <c r="T2941" i="9"/>
  <c r="T2877" i="9"/>
  <c r="T2813" i="9"/>
  <c r="T2749" i="9"/>
  <c r="T2685" i="9"/>
  <c r="T2621" i="9"/>
  <c r="T2557" i="9"/>
  <c r="T2493" i="9"/>
  <c r="U3280" i="9"/>
  <c r="U4319" i="9"/>
  <c r="T4319" i="9"/>
  <c r="U4323" i="9"/>
  <c r="T4323" i="9"/>
  <c r="U4327" i="9"/>
  <c r="T4327" i="9"/>
  <c r="U4331" i="9"/>
  <c r="T4331" i="9"/>
  <c r="U4335" i="9"/>
  <c r="T4335" i="9"/>
  <c r="U4339" i="9"/>
  <c r="T4339" i="9"/>
  <c r="U4343" i="9"/>
  <c r="T4343" i="9"/>
  <c r="U4347" i="9"/>
  <c r="T4347" i="9"/>
  <c r="U4351" i="9"/>
  <c r="T4351" i="9"/>
  <c r="U4355" i="9"/>
  <c r="T4355" i="9"/>
  <c r="U4359" i="9"/>
  <c r="T4359" i="9"/>
  <c r="U4363" i="9"/>
  <c r="T4363" i="9"/>
  <c r="U4367" i="9"/>
  <c r="T4367" i="9"/>
  <c r="U4371" i="9"/>
  <c r="T4371" i="9"/>
  <c r="U4375" i="9"/>
  <c r="T4375" i="9"/>
  <c r="U4379" i="9"/>
  <c r="T4379" i="9"/>
  <c r="U4383" i="9"/>
  <c r="T4383" i="9"/>
  <c r="U4387" i="9"/>
  <c r="T4387" i="9"/>
  <c r="U4391" i="9"/>
  <c r="T4391" i="9"/>
  <c r="U4395" i="9"/>
  <c r="T4395" i="9"/>
  <c r="U4399" i="9"/>
  <c r="T4399" i="9"/>
  <c r="U4403" i="9"/>
  <c r="T4403" i="9"/>
  <c r="U4407" i="9"/>
  <c r="T4407" i="9"/>
  <c r="U4411" i="9"/>
  <c r="T4411" i="9"/>
  <c r="U4415" i="9"/>
  <c r="T4415" i="9"/>
  <c r="U4419" i="9"/>
  <c r="T4419" i="9"/>
  <c r="U4423" i="9"/>
  <c r="T4423" i="9"/>
  <c r="U4427" i="9"/>
  <c r="T4427" i="9"/>
  <c r="U4431" i="9"/>
  <c r="T4431" i="9"/>
  <c r="U4435" i="9"/>
  <c r="T4435" i="9"/>
  <c r="U4439" i="9"/>
  <c r="T4439" i="9"/>
  <c r="U4443" i="9"/>
  <c r="T4443" i="9"/>
  <c r="U4447" i="9"/>
  <c r="T4447" i="9"/>
  <c r="U4451" i="9"/>
  <c r="T4451" i="9"/>
  <c r="U4455" i="9"/>
  <c r="T4455" i="9"/>
  <c r="U4459" i="9"/>
  <c r="T4459" i="9"/>
  <c r="M4463" i="9"/>
  <c r="U4463" i="9"/>
  <c r="T4463" i="9"/>
  <c r="U4467" i="9"/>
  <c r="T4467" i="9"/>
  <c r="U4471" i="9"/>
  <c r="T4471" i="9"/>
  <c r="U4475" i="9"/>
  <c r="T4475" i="9"/>
  <c r="M4479" i="9"/>
  <c r="U4479" i="9"/>
  <c r="T4479" i="9"/>
  <c r="U4483" i="9"/>
  <c r="T4483" i="9"/>
  <c r="U4487" i="9"/>
  <c r="T4487" i="9"/>
  <c r="U4491" i="9"/>
  <c r="T4491" i="9"/>
  <c r="M4495" i="9"/>
  <c r="U4495" i="9"/>
  <c r="T4495" i="9"/>
  <c r="U4499" i="9"/>
  <c r="T4499" i="9"/>
  <c r="U4503" i="9"/>
  <c r="T4503" i="9"/>
  <c r="U4507" i="9"/>
  <c r="T4507" i="9"/>
  <c r="U4511" i="9"/>
  <c r="T4511" i="9"/>
  <c r="U4515" i="9"/>
  <c r="T4515" i="9"/>
  <c r="P4547" i="9"/>
  <c r="U4547" i="9"/>
  <c r="P4551" i="9"/>
  <c r="U4551" i="9"/>
  <c r="P4555" i="9"/>
  <c r="U4555" i="9"/>
  <c r="P4559" i="9"/>
  <c r="U4559" i="9"/>
  <c r="P4563" i="9"/>
  <c r="U4563" i="9"/>
  <c r="P4567" i="9"/>
  <c r="U4567" i="9"/>
  <c r="P4571" i="9"/>
  <c r="U4571" i="9"/>
  <c r="P4575" i="9"/>
  <c r="U4575" i="9"/>
  <c r="P4579" i="9"/>
  <c r="U4579" i="9"/>
  <c r="P4583" i="9"/>
  <c r="U4583" i="9"/>
  <c r="P4587" i="9"/>
  <c r="U4587" i="9"/>
  <c r="P4591" i="9"/>
  <c r="U4591" i="9"/>
  <c r="P4595" i="9"/>
  <c r="U4595" i="9"/>
  <c r="P4599" i="9"/>
  <c r="U4599" i="9"/>
  <c r="P4603" i="9"/>
  <c r="U4603" i="9"/>
  <c r="P4607" i="9"/>
  <c r="U4607" i="9"/>
  <c r="P4611" i="9"/>
  <c r="U4611" i="9"/>
  <c r="P4615" i="9"/>
  <c r="U4615" i="9"/>
  <c r="P4619" i="9"/>
  <c r="U4619" i="9"/>
  <c r="P4623" i="9"/>
  <c r="U4623" i="9"/>
  <c r="P4627" i="9"/>
  <c r="U4627" i="9"/>
  <c r="P4631" i="9"/>
  <c r="U4631" i="9"/>
  <c r="P4635" i="9"/>
  <c r="U4635" i="9"/>
  <c r="P4639" i="9"/>
  <c r="U4639" i="9"/>
  <c r="P4643" i="9"/>
  <c r="U4643" i="9"/>
  <c r="P4647" i="9"/>
  <c r="U4647" i="9"/>
  <c r="P4651" i="9"/>
  <c r="U4651" i="9"/>
  <c r="P4655" i="9"/>
  <c r="U4655" i="9"/>
  <c r="P4659" i="9"/>
  <c r="U4659" i="9"/>
  <c r="P4663" i="9"/>
  <c r="U4663" i="9"/>
  <c r="P4667" i="9"/>
  <c r="U4667" i="9"/>
  <c r="P4671" i="9"/>
  <c r="U4671" i="9"/>
  <c r="P4675" i="9"/>
  <c r="U4675" i="9"/>
  <c r="P4679" i="9"/>
  <c r="U4679" i="9"/>
  <c r="P4683" i="9"/>
  <c r="U4683" i="9"/>
  <c r="P4687" i="9"/>
  <c r="U4687" i="9"/>
  <c r="P4691" i="9"/>
  <c r="U4691" i="9"/>
  <c r="P4695" i="9"/>
  <c r="U4695" i="9"/>
  <c r="P4699" i="9"/>
  <c r="U4699" i="9"/>
  <c r="P4703" i="9"/>
  <c r="U4703" i="9"/>
  <c r="P4707" i="9"/>
  <c r="U4707" i="9"/>
  <c r="P4711" i="9"/>
  <c r="U4711" i="9"/>
  <c r="P4715" i="9"/>
  <c r="U4715" i="9"/>
  <c r="P4719" i="9"/>
  <c r="U4719" i="9"/>
  <c r="P4723" i="9"/>
  <c r="U4723" i="9"/>
  <c r="P4727" i="9"/>
  <c r="U4727" i="9"/>
  <c r="P4731" i="9"/>
  <c r="U4731" i="9"/>
  <c r="P4735" i="9"/>
  <c r="U4735" i="9"/>
  <c r="P4739" i="9"/>
  <c r="U4739" i="9"/>
  <c r="P4743" i="9"/>
  <c r="U4743" i="9"/>
  <c r="P4747" i="9"/>
  <c r="U4747" i="9"/>
  <c r="P4751" i="9"/>
  <c r="U4751" i="9"/>
  <c r="P4755" i="9"/>
  <c r="U4755" i="9"/>
  <c r="P4759" i="9"/>
  <c r="U4759" i="9"/>
  <c r="P4763" i="9"/>
  <c r="U4763" i="9"/>
  <c r="P4767" i="9"/>
  <c r="U4767" i="9"/>
  <c r="P4771" i="9"/>
  <c r="U4771" i="9"/>
  <c r="P4775" i="9"/>
  <c r="U4775" i="9"/>
  <c r="P4779" i="9"/>
  <c r="U4779" i="9"/>
  <c r="P4783" i="9"/>
  <c r="U4783" i="9"/>
  <c r="P4787" i="9"/>
  <c r="U4787" i="9"/>
  <c r="P4791" i="9"/>
  <c r="U4791" i="9"/>
  <c r="P4795" i="9"/>
  <c r="U4795" i="9"/>
  <c r="P4799" i="9"/>
  <c r="U4799" i="9"/>
  <c r="P4803" i="9"/>
  <c r="U4803" i="9"/>
  <c r="P4807" i="9"/>
  <c r="U4807" i="9"/>
  <c r="P4811" i="9"/>
  <c r="U4811" i="9"/>
  <c r="P4815" i="9"/>
  <c r="U4815" i="9"/>
  <c r="P4819" i="9"/>
  <c r="U4819" i="9"/>
  <c r="P4823" i="9"/>
  <c r="U4823" i="9"/>
  <c r="P4827" i="9"/>
  <c r="U4827" i="9"/>
  <c r="P4831" i="9"/>
  <c r="U4831" i="9"/>
  <c r="P4835" i="9"/>
  <c r="U4835" i="9"/>
  <c r="P4839" i="9"/>
  <c r="U4839" i="9"/>
  <c r="P4843" i="9"/>
  <c r="U4843" i="9"/>
  <c r="P4847" i="9"/>
  <c r="U4847" i="9"/>
  <c r="P4851" i="9"/>
  <c r="U4851" i="9"/>
  <c r="P4855" i="9"/>
  <c r="U4855" i="9"/>
  <c r="P4859" i="9"/>
  <c r="U4859" i="9"/>
  <c r="P4863" i="9"/>
  <c r="U4863" i="9"/>
  <c r="P4867" i="9"/>
  <c r="U4867" i="9"/>
  <c r="P4871" i="9"/>
  <c r="U4871" i="9"/>
  <c r="P4875" i="9"/>
  <c r="U4875" i="9"/>
  <c r="P4879" i="9"/>
  <c r="U4879" i="9"/>
  <c r="P4883" i="9"/>
  <c r="U4883" i="9"/>
  <c r="P4887" i="9"/>
  <c r="U4887" i="9"/>
  <c r="P4891" i="9"/>
  <c r="U4891" i="9"/>
  <c r="P4895" i="9"/>
  <c r="U4895" i="9"/>
  <c r="P4899" i="9"/>
  <c r="U4899" i="9"/>
  <c r="P4903" i="9"/>
  <c r="U4903" i="9"/>
  <c r="P4907" i="9"/>
  <c r="U4907" i="9"/>
  <c r="P4911" i="9"/>
  <c r="U4911" i="9"/>
  <c r="P4915" i="9"/>
  <c r="U4915" i="9"/>
  <c r="P4919" i="9"/>
  <c r="U4919" i="9"/>
  <c r="P4923" i="9"/>
  <c r="U4923" i="9"/>
  <c r="P4927" i="9"/>
  <c r="U4927" i="9"/>
  <c r="P4931" i="9"/>
  <c r="U4931" i="9"/>
  <c r="P4935" i="9"/>
  <c r="U4935" i="9"/>
  <c r="P4939" i="9"/>
  <c r="U4939" i="9"/>
  <c r="P4943" i="9"/>
  <c r="U4943" i="9"/>
  <c r="P4947" i="9"/>
  <c r="U4947" i="9"/>
  <c r="P4951" i="9"/>
  <c r="U4951" i="9"/>
  <c r="P4955" i="9"/>
  <c r="U4955" i="9"/>
  <c r="P4959" i="9"/>
  <c r="U4959" i="9"/>
  <c r="P4963" i="9"/>
  <c r="U4963" i="9"/>
  <c r="P4967" i="9"/>
  <c r="U4967" i="9"/>
  <c r="P4971" i="9"/>
  <c r="U4971" i="9"/>
  <c r="P4975" i="9"/>
  <c r="U4975" i="9"/>
  <c r="P4979" i="9"/>
  <c r="U4979" i="9"/>
  <c r="P4983" i="9"/>
  <c r="U4983" i="9"/>
  <c r="P4987" i="9"/>
  <c r="U4987" i="9"/>
  <c r="P4991" i="9"/>
  <c r="U4991" i="9"/>
  <c r="P4995" i="9"/>
  <c r="U4995" i="9"/>
  <c r="P4999" i="9"/>
  <c r="U4999" i="9"/>
  <c r="T4995" i="9"/>
  <c r="T4987" i="9"/>
  <c r="T4979" i="9"/>
  <c r="T4971" i="9"/>
  <c r="T4963" i="9"/>
  <c r="T4955" i="9"/>
  <c r="T4947" i="9"/>
  <c r="T4939" i="9"/>
  <c r="T4931" i="9"/>
  <c r="T4923" i="9"/>
  <c r="T4915" i="9"/>
  <c r="T4907" i="9"/>
  <c r="T4899" i="9"/>
  <c r="T4891" i="9"/>
  <c r="T4883" i="9"/>
  <c r="T4875" i="9"/>
  <c r="T4867" i="9"/>
  <c r="T4859" i="9"/>
  <c r="T4851" i="9"/>
  <c r="T4843" i="9"/>
  <c r="T4835" i="9"/>
  <c r="T4827" i="9"/>
  <c r="T4819" i="9"/>
  <c r="T4811" i="9"/>
  <c r="T4803" i="9"/>
  <c r="T4795" i="9"/>
  <c r="T4787" i="9"/>
  <c r="T4779" i="9"/>
  <c r="T4771" i="9"/>
  <c r="T4763" i="9"/>
  <c r="T4755" i="9"/>
  <c r="T4747" i="9"/>
  <c r="T4739" i="9"/>
  <c r="T4731" i="9"/>
  <c r="T4723" i="9"/>
  <c r="T4715" i="9"/>
  <c r="T4707" i="9"/>
  <c r="T4699" i="9"/>
  <c r="T4691" i="9"/>
  <c r="T4683" i="9"/>
  <c r="T4675" i="9"/>
  <c r="T4667" i="9"/>
  <c r="T4659" i="9"/>
  <c r="T4651" i="9"/>
  <c r="T4643" i="9"/>
  <c r="T4635" i="9"/>
  <c r="T4627" i="9"/>
  <c r="T4619" i="9"/>
  <c r="T4611" i="9"/>
  <c r="T4603" i="9"/>
  <c r="T4595" i="9"/>
  <c r="T4587" i="9"/>
  <c r="T4579" i="9"/>
  <c r="T4571" i="9"/>
  <c r="T4563" i="9"/>
  <c r="T4555" i="9"/>
  <c r="T4547" i="9"/>
  <c r="T4539" i="9"/>
  <c r="T4531" i="9"/>
  <c r="T4523" i="9"/>
  <c r="T4513" i="9"/>
  <c r="T4501" i="9"/>
  <c r="T4449" i="9"/>
  <c r="T4437" i="9"/>
  <c r="T4373" i="9"/>
  <c r="T4473" i="9"/>
  <c r="T4461" i="9"/>
  <c r="T4409" i="9"/>
  <c r="T4397" i="9"/>
  <c r="T4345" i="9"/>
  <c r="T4333" i="9"/>
  <c r="U4833" i="9"/>
  <c r="U4577" i="9"/>
  <c r="T4457" i="9"/>
  <c r="T4445" i="9"/>
  <c r="T4393" i="9"/>
  <c r="T4381" i="9"/>
  <c r="T4329" i="9"/>
  <c r="U4769" i="9"/>
  <c r="U4513" i="9"/>
  <c r="P4509" i="9"/>
  <c r="U4509" i="9"/>
  <c r="P4517" i="9"/>
  <c r="U4517" i="9"/>
  <c r="P4525" i="9"/>
  <c r="U4525" i="9"/>
  <c r="P4529" i="9"/>
  <c r="U4529" i="9"/>
  <c r="P4533" i="9"/>
  <c r="U4533" i="9"/>
  <c r="P4541" i="9"/>
  <c r="U4541" i="9"/>
  <c r="P4545" i="9"/>
  <c r="U4545" i="9"/>
  <c r="P4553" i="9"/>
  <c r="U4553" i="9"/>
  <c r="P4561" i="9"/>
  <c r="U4561" i="9"/>
  <c r="P4569" i="9"/>
  <c r="U4569" i="9"/>
  <c r="P4585" i="9"/>
  <c r="U4585" i="9"/>
  <c r="P4593" i="9"/>
  <c r="U4593" i="9"/>
  <c r="P4601" i="9"/>
  <c r="U4601" i="9"/>
  <c r="P4609" i="9"/>
  <c r="U4609" i="9"/>
  <c r="P4617" i="9"/>
  <c r="U4617" i="9"/>
  <c r="P4625" i="9"/>
  <c r="U4625" i="9"/>
  <c r="P4633" i="9"/>
  <c r="U4633" i="9"/>
  <c r="P4649" i="9"/>
  <c r="U4649" i="9"/>
  <c r="P4657" i="9"/>
  <c r="U4657" i="9"/>
  <c r="P4665" i="9"/>
  <c r="U4665" i="9"/>
  <c r="P4673" i="9"/>
  <c r="U4673" i="9"/>
  <c r="P4681" i="9"/>
  <c r="U4681" i="9"/>
  <c r="P4689" i="9"/>
  <c r="U4689" i="9"/>
  <c r="P4697" i="9"/>
  <c r="U4697" i="9"/>
  <c r="P4713" i="9"/>
  <c r="U4713" i="9"/>
  <c r="P4721" i="9"/>
  <c r="U4721" i="9"/>
  <c r="P4729" i="9"/>
  <c r="U4729" i="9"/>
  <c r="P4737" i="9"/>
  <c r="U4737" i="9"/>
  <c r="P4745" i="9"/>
  <c r="U4745" i="9"/>
  <c r="P4753" i="9"/>
  <c r="U4753" i="9"/>
  <c r="P4761" i="9"/>
  <c r="U4761" i="9"/>
  <c r="P4777" i="9"/>
  <c r="U4777" i="9"/>
  <c r="P4785" i="9"/>
  <c r="U4785" i="9"/>
  <c r="P4793" i="9"/>
  <c r="U4793" i="9"/>
  <c r="P4801" i="9"/>
  <c r="U4801" i="9"/>
  <c r="P4809" i="9"/>
  <c r="U4809" i="9"/>
  <c r="P4817" i="9"/>
  <c r="U4817" i="9"/>
  <c r="P4825" i="9"/>
  <c r="U4825" i="9"/>
  <c r="P4841" i="9"/>
  <c r="U4841" i="9"/>
  <c r="P4849" i="9"/>
  <c r="U4849" i="9"/>
  <c r="P4857" i="9"/>
  <c r="U4857" i="9"/>
  <c r="P4865" i="9"/>
  <c r="U4865" i="9"/>
  <c r="P4873" i="9"/>
  <c r="U4873" i="9"/>
  <c r="P4881" i="9"/>
  <c r="U4881" i="9"/>
  <c r="P4889" i="9"/>
  <c r="U4889" i="9"/>
  <c r="P4905" i="9"/>
  <c r="U4905" i="9"/>
  <c r="P4913" i="9"/>
  <c r="U4913" i="9"/>
  <c r="P4921" i="9"/>
  <c r="U4921" i="9"/>
  <c r="P4929" i="9"/>
  <c r="U4929" i="9"/>
  <c r="P4937" i="9"/>
  <c r="U4937" i="9"/>
  <c r="P4945" i="9"/>
  <c r="U4945" i="9"/>
  <c r="P4953" i="9"/>
  <c r="U4953" i="9"/>
  <c r="P4969" i="9"/>
  <c r="U4969" i="9"/>
  <c r="P4977" i="9"/>
  <c r="U4977" i="9"/>
  <c r="P4985" i="9"/>
  <c r="U4985" i="9"/>
  <c r="P4993" i="9"/>
  <c r="U4993" i="9"/>
  <c r="T4999" i="9"/>
  <c r="T4991" i="9"/>
  <c r="T4983" i="9"/>
  <c r="T4975" i="9"/>
  <c r="T4967" i="9"/>
  <c r="T4959" i="9"/>
  <c r="T4951" i="9"/>
  <c r="T4943" i="9"/>
  <c r="T4935" i="9"/>
  <c r="T4927" i="9"/>
  <c r="T4919" i="9"/>
  <c r="T4911" i="9"/>
  <c r="T4903" i="9"/>
  <c r="T4895" i="9"/>
  <c r="T4887" i="9"/>
  <c r="T4879" i="9"/>
  <c r="T4871" i="9"/>
  <c r="T4863" i="9"/>
  <c r="T4855" i="9"/>
  <c r="T4847" i="9"/>
  <c r="T4839" i="9"/>
  <c r="T4831" i="9"/>
  <c r="T4823" i="9"/>
  <c r="T4815" i="9"/>
  <c r="T4807" i="9"/>
  <c r="T4799" i="9"/>
  <c r="T4791" i="9"/>
  <c r="T4783" i="9"/>
  <c r="T4775" i="9"/>
  <c r="T4767" i="9"/>
  <c r="T4759" i="9"/>
  <c r="T4751" i="9"/>
  <c r="T4743" i="9"/>
  <c r="T4735" i="9"/>
  <c r="T4727" i="9"/>
  <c r="T4719" i="9"/>
  <c r="T4711" i="9"/>
  <c r="T4703" i="9"/>
  <c r="T4695" i="9"/>
  <c r="T4687" i="9"/>
  <c r="T4679" i="9"/>
  <c r="T4671" i="9"/>
  <c r="T4663" i="9"/>
  <c r="T4655" i="9"/>
  <c r="T4647" i="9"/>
  <c r="T4639" i="9"/>
  <c r="T4631" i="9"/>
  <c r="T4623" i="9"/>
  <c r="T4615" i="9"/>
  <c r="T4607" i="9"/>
  <c r="T4599" i="9"/>
  <c r="T4591" i="9"/>
  <c r="T4583" i="9"/>
  <c r="T4575" i="9"/>
  <c r="T4567" i="9"/>
  <c r="T4559" i="9"/>
  <c r="T4551" i="9"/>
  <c r="T4543" i="9"/>
  <c r="T4535" i="9"/>
  <c r="T4527" i="9"/>
  <c r="T4519" i="9"/>
  <c r="T4481" i="9"/>
  <c r="T4469" i="9"/>
  <c r="T4417" i="9"/>
  <c r="T4405" i="9"/>
  <c r="T4353" i="9"/>
  <c r="T4341" i="9"/>
  <c r="T4505" i="9"/>
  <c r="T4493" i="9"/>
  <c r="T4441" i="9"/>
  <c r="T4429" i="9"/>
  <c r="T4377" i="9"/>
  <c r="T4365" i="9"/>
  <c r="U4961" i="9"/>
  <c r="U4705" i="9"/>
  <c r="S1064" i="9"/>
  <c r="S1066" i="9"/>
  <c r="S1068" i="9"/>
  <c r="R1070" i="9"/>
  <c r="S1070" i="9"/>
  <c r="S1072" i="9"/>
  <c r="S1074" i="9"/>
  <c r="S1076" i="9"/>
  <c r="S1078" i="9"/>
  <c r="S1080" i="9"/>
  <c r="S1082" i="9"/>
  <c r="S1084" i="9"/>
  <c r="S1086" i="9"/>
  <c r="S1088" i="9"/>
  <c r="S1090" i="9"/>
  <c r="S1092" i="9"/>
  <c r="S1094" i="9"/>
  <c r="S1096" i="9"/>
  <c r="R1098" i="9"/>
  <c r="S1098" i="9"/>
  <c r="S1100" i="9"/>
  <c r="R1102" i="9"/>
  <c r="S1102" i="9"/>
  <c r="S1104" i="9"/>
  <c r="S1106" i="9"/>
  <c r="S1108" i="9"/>
  <c r="S1110" i="9"/>
  <c r="S1112" i="9"/>
  <c r="R1114" i="9"/>
  <c r="S1114" i="9"/>
  <c r="S1116" i="9"/>
  <c r="R1118" i="9"/>
  <c r="S1118" i="9"/>
  <c r="S1120" i="9"/>
  <c r="S1122" i="9"/>
  <c r="S1124" i="9"/>
  <c r="S1126" i="9"/>
  <c r="S1128" i="9"/>
  <c r="R1130" i="9"/>
  <c r="S1130" i="9"/>
  <c r="S1132" i="9"/>
  <c r="S1134" i="9"/>
  <c r="S1136" i="9"/>
  <c r="R1138" i="9"/>
  <c r="S1138" i="9"/>
  <c r="S1140" i="9"/>
  <c r="S1142" i="9"/>
  <c r="S1144" i="9"/>
  <c r="S1146" i="9"/>
  <c r="S1148" i="9"/>
  <c r="S1150" i="9"/>
  <c r="S1152" i="9"/>
  <c r="S1154" i="9"/>
  <c r="S1156" i="9"/>
  <c r="S1158" i="9"/>
  <c r="S1160" i="9"/>
  <c r="S1162" i="9"/>
  <c r="S1164" i="9"/>
  <c r="R1166" i="9"/>
  <c r="S1166" i="9"/>
  <c r="S1168" i="9"/>
  <c r="S1170" i="9"/>
  <c r="S1172" i="9"/>
  <c r="S1174" i="9"/>
  <c r="S1176" i="9"/>
  <c r="R1178" i="9"/>
  <c r="S1178" i="9"/>
  <c r="S1180" i="9"/>
  <c r="S1182" i="9"/>
  <c r="S1184" i="9"/>
  <c r="S1186" i="9"/>
  <c r="S1188" i="9"/>
  <c r="S1190" i="9"/>
  <c r="S1192" i="9"/>
  <c r="S1194" i="9"/>
  <c r="S1196" i="9"/>
  <c r="S1198" i="9"/>
  <c r="S1200" i="9"/>
  <c r="S1202" i="9"/>
  <c r="S1204" i="9"/>
  <c r="S1206" i="9"/>
  <c r="S1208" i="9"/>
  <c r="S1210" i="9"/>
  <c r="S1212" i="9"/>
  <c r="S1214" i="9"/>
  <c r="S1216" i="9"/>
  <c r="R1218" i="9"/>
  <c r="S1218" i="9"/>
  <c r="S1220" i="9"/>
  <c r="S1222" i="9"/>
  <c r="S1224" i="9"/>
  <c r="R1226" i="9"/>
  <c r="S1226" i="9"/>
  <c r="S1228" i="9"/>
  <c r="S1230" i="9"/>
  <c r="S1232" i="9"/>
  <c r="S1234" i="9"/>
  <c r="S1236" i="9"/>
  <c r="S1238" i="9"/>
  <c r="S1240" i="9"/>
  <c r="R1242" i="9"/>
  <c r="S1242" i="9"/>
  <c r="S1244" i="9"/>
  <c r="S1246" i="9"/>
  <c r="S1248" i="9"/>
  <c r="S1250" i="9"/>
  <c r="S1252" i="9"/>
  <c r="S1254" i="9"/>
  <c r="S1256" i="9"/>
  <c r="S1258" i="9"/>
  <c r="S1260" i="9"/>
  <c r="S1262" i="9"/>
  <c r="S1264" i="9"/>
  <c r="S1266" i="9"/>
  <c r="S1268" i="9"/>
  <c r="S1270" i="9"/>
  <c r="S1272" i="9"/>
  <c r="R1274" i="9"/>
  <c r="S1274" i="9"/>
  <c r="S1276" i="9"/>
  <c r="S1278" i="9"/>
  <c r="S1280" i="9"/>
  <c r="R1282" i="9"/>
  <c r="S1282" i="9"/>
  <c r="S1284" i="9"/>
  <c r="S1286" i="9"/>
  <c r="S1288" i="9"/>
  <c r="R1290" i="9"/>
  <c r="S1290" i="9"/>
  <c r="S1292" i="9"/>
  <c r="S1294" i="9"/>
  <c r="S1296" i="9"/>
  <c r="R1298" i="9"/>
  <c r="S1298" i="9"/>
  <c r="S1300" i="9"/>
  <c r="S1302" i="9"/>
  <c r="S1304" i="9"/>
  <c r="R1306" i="9"/>
  <c r="S1306" i="9"/>
  <c r="S1308" i="9"/>
  <c r="S1310" i="9"/>
  <c r="S1312" i="9"/>
  <c r="S1314" i="9"/>
  <c r="S1316" i="9"/>
  <c r="S1318" i="9"/>
  <c r="S1320" i="9"/>
  <c r="S1322" i="9"/>
  <c r="S1324" i="9"/>
  <c r="S1326" i="9"/>
  <c r="S1328" i="9"/>
  <c r="R1330" i="9"/>
  <c r="S1330" i="9"/>
  <c r="S1332" i="9"/>
  <c r="S1334" i="9"/>
  <c r="S1336" i="9"/>
  <c r="R1338" i="9"/>
  <c r="S1338" i="9"/>
  <c r="S1340" i="9"/>
  <c r="S1342" i="9"/>
  <c r="S1344" i="9"/>
  <c r="S1346" i="9"/>
  <c r="S1348" i="9"/>
  <c r="S1350" i="9"/>
  <c r="S1352" i="9"/>
  <c r="R1354" i="9"/>
  <c r="S1354" i="9"/>
  <c r="S1356" i="9"/>
  <c r="S1358" i="9"/>
  <c r="S1360" i="9"/>
  <c r="S1362" i="9"/>
  <c r="S1364" i="9"/>
  <c r="S1366" i="9"/>
  <c r="S1368" i="9"/>
  <c r="R1370" i="9"/>
  <c r="S1370" i="9"/>
  <c r="S1372" i="9"/>
  <c r="S1374" i="9"/>
  <c r="S1376" i="9"/>
  <c r="R1378" i="9"/>
  <c r="S1378" i="9"/>
  <c r="S1380" i="9"/>
  <c r="S1382" i="9"/>
  <c r="S1384" i="9"/>
  <c r="R1386" i="9"/>
  <c r="S1386" i="9"/>
  <c r="S1388" i="9"/>
  <c r="S1390" i="9"/>
  <c r="S1392" i="9"/>
  <c r="R1394" i="9"/>
  <c r="S1394" i="9"/>
  <c r="S1396" i="9"/>
  <c r="S1398" i="9"/>
  <c r="S1400" i="9"/>
  <c r="R1402" i="9"/>
  <c r="S1402" i="9"/>
  <c r="S1404" i="9"/>
  <c r="S1406" i="9"/>
  <c r="S1408" i="9"/>
  <c r="R1410" i="9"/>
  <c r="S1410" i="9"/>
  <c r="S1412" i="9"/>
  <c r="S1414" i="9"/>
  <c r="S1416" i="9"/>
  <c r="R1418" i="9"/>
  <c r="S1418" i="9"/>
  <c r="S1420" i="9"/>
  <c r="S1422" i="9"/>
  <c r="S1424" i="9"/>
  <c r="S1426" i="9"/>
  <c r="S1428" i="9"/>
  <c r="S1430" i="9"/>
  <c r="S1432" i="9"/>
  <c r="S1434" i="9"/>
  <c r="S1436" i="9"/>
  <c r="S1438" i="9"/>
  <c r="S1440" i="9"/>
  <c r="S1442" i="9"/>
  <c r="S1444" i="9"/>
  <c r="S1446" i="9"/>
  <c r="S1448" i="9"/>
  <c r="S1450" i="9"/>
  <c r="S1452" i="9"/>
  <c r="S1454" i="9"/>
  <c r="S1456" i="9"/>
  <c r="R1458" i="9"/>
  <c r="S1458" i="9"/>
  <c r="S1460" i="9"/>
  <c r="S1462" i="9"/>
  <c r="S1464" i="9"/>
  <c r="R1466" i="9"/>
  <c r="S1466" i="9"/>
  <c r="S1468" i="9"/>
  <c r="S1470" i="9"/>
  <c r="S1472" i="9"/>
  <c r="S1474" i="9"/>
  <c r="S1476" i="9"/>
  <c r="S1478" i="9"/>
  <c r="S1480" i="9"/>
  <c r="R1482" i="9"/>
  <c r="S1482" i="9"/>
  <c r="S1484" i="9"/>
  <c r="S1486" i="9"/>
  <c r="S1488" i="9"/>
  <c r="R1490" i="9"/>
  <c r="S1490" i="9"/>
  <c r="S1492" i="9"/>
  <c r="S1494" i="9"/>
  <c r="S1496" i="9"/>
  <c r="R1498" i="9"/>
  <c r="S1498" i="9"/>
  <c r="S1500" i="9"/>
  <c r="S1502" i="9"/>
  <c r="S1504" i="9"/>
  <c r="S1506" i="9"/>
  <c r="S1508" i="9"/>
  <c r="S1510" i="9"/>
  <c r="S1512" i="9"/>
  <c r="R1514" i="9"/>
  <c r="S1514" i="9"/>
  <c r="S1516" i="9"/>
  <c r="S1518" i="9"/>
  <c r="S1520" i="9"/>
  <c r="R1522" i="9"/>
  <c r="S1522" i="9"/>
  <c r="S1524" i="9"/>
  <c r="S1526" i="9"/>
  <c r="S1528" i="9"/>
  <c r="R1530" i="9"/>
  <c r="S1530" i="9"/>
  <c r="S1532" i="9"/>
  <c r="S1534" i="9"/>
  <c r="S1536" i="9"/>
  <c r="S1538" i="9"/>
  <c r="S1540" i="9"/>
  <c r="S1542" i="9"/>
  <c r="S1544" i="9"/>
  <c r="S1546" i="9"/>
  <c r="S1548" i="9"/>
  <c r="S1550" i="9"/>
  <c r="S1552" i="9"/>
  <c r="R1554" i="9"/>
  <c r="S1554" i="9"/>
  <c r="S1556" i="9"/>
  <c r="S1558" i="9"/>
  <c r="S1560" i="9"/>
  <c r="R1562" i="9"/>
  <c r="S1562" i="9"/>
  <c r="S1564" i="9"/>
  <c r="S1566" i="9"/>
  <c r="S1568" i="9"/>
  <c r="S1570" i="9"/>
  <c r="S1572" i="9"/>
  <c r="S1574" i="9"/>
  <c r="S1576" i="9"/>
  <c r="R1578" i="9"/>
  <c r="S1578" i="9"/>
  <c r="S1580" i="9"/>
  <c r="S1582" i="9"/>
  <c r="S1584" i="9"/>
  <c r="S1586" i="9"/>
  <c r="S1588" i="9"/>
  <c r="S1590" i="9"/>
  <c r="S1592" i="9"/>
  <c r="R1594" i="9"/>
  <c r="S1594" i="9"/>
  <c r="S1596" i="9"/>
  <c r="S1598" i="9"/>
  <c r="S1600" i="9"/>
  <c r="R1602" i="9"/>
  <c r="S1602" i="9"/>
  <c r="S1604" i="9"/>
  <c r="S1606" i="9"/>
  <c r="S1608" i="9"/>
  <c r="S1610" i="9"/>
  <c r="S1612" i="9"/>
  <c r="S1614" i="9"/>
  <c r="S1616" i="9"/>
  <c r="R1618" i="9"/>
  <c r="S1618" i="9"/>
  <c r="S1620" i="9"/>
  <c r="S1622" i="9"/>
  <c r="S1624" i="9"/>
  <c r="R1626" i="9"/>
  <c r="S1626" i="9"/>
  <c r="S1628" i="9"/>
  <c r="S1630" i="9"/>
  <c r="S1632" i="9"/>
  <c r="R1634" i="9"/>
  <c r="S1634" i="9"/>
  <c r="S1636" i="9"/>
  <c r="S1638" i="9"/>
  <c r="S1640" i="9"/>
  <c r="R1642" i="9"/>
  <c r="S1642" i="9"/>
  <c r="S1644" i="9"/>
  <c r="S1646" i="9"/>
  <c r="S1648" i="9"/>
  <c r="R1650" i="9"/>
  <c r="S1650" i="9"/>
  <c r="S1652" i="9"/>
  <c r="S1654" i="9"/>
  <c r="S1656" i="9"/>
  <c r="R1658" i="9"/>
  <c r="S1658" i="9"/>
  <c r="S1660" i="9"/>
  <c r="S1662" i="9"/>
  <c r="S1664" i="9"/>
  <c r="S1666" i="9"/>
  <c r="S1668" i="9"/>
  <c r="S1670" i="9"/>
  <c r="S1672" i="9"/>
  <c r="R1674" i="9"/>
  <c r="S1674" i="9"/>
  <c r="S1676" i="9"/>
  <c r="S1678" i="9"/>
  <c r="S1680" i="9"/>
  <c r="S1682" i="9"/>
  <c r="S1684" i="9"/>
  <c r="S1686" i="9"/>
  <c r="S1688" i="9"/>
  <c r="S1690" i="9"/>
  <c r="S1692" i="9"/>
  <c r="S1694" i="9"/>
  <c r="S1696" i="9"/>
  <c r="R1698" i="9"/>
  <c r="S1698" i="9"/>
  <c r="S1700" i="9"/>
  <c r="S1702" i="9"/>
  <c r="S1704" i="9"/>
  <c r="S1706" i="9"/>
  <c r="S1708" i="9"/>
  <c r="S1710" i="9"/>
  <c r="S1712" i="9"/>
  <c r="S1714" i="9"/>
  <c r="S1716" i="9"/>
  <c r="S1718" i="9"/>
  <c r="S1720" i="9"/>
  <c r="S1722" i="9"/>
  <c r="S1724" i="9"/>
  <c r="S1726" i="9"/>
  <c r="S1728" i="9"/>
  <c r="S1730" i="9"/>
  <c r="S1732" i="9"/>
  <c r="S1734" i="9"/>
  <c r="S1736" i="9"/>
  <c r="R1738" i="9"/>
  <c r="S1738" i="9"/>
  <c r="S1740" i="9"/>
  <c r="S1742" i="9"/>
  <c r="S1744" i="9"/>
  <c r="R1746" i="9"/>
  <c r="S1746" i="9"/>
  <c r="S1748" i="9"/>
  <c r="S1750" i="9"/>
  <c r="S1752" i="9"/>
  <c r="S1754" i="9"/>
  <c r="S1756" i="9"/>
  <c r="R1758" i="9"/>
  <c r="S1758" i="9"/>
  <c r="S1760" i="9"/>
  <c r="R1762" i="9"/>
  <c r="S1762" i="9"/>
  <c r="S1764" i="9"/>
  <c r="S1766" i="9"/>
  <c r="S1768" i="9"/>
  <c r="S1770" i="9"/>
  <c r="S1772" i="9"/>
  <c r="R1774" i="9"/>
  <c r="S1774" i="9"/>
  <c r="S1776" i="9"/>
  <c r="R1778" i="9"/>
  <c r="S1778" i="9"/>
  <c r="S1780" i="9"/>
  <c r="S1782" i="9"/>
  <c r="S1784" i="9"/>
  <c r="S1786" i="9"/>
  <c r="S1788" i="9"/>
  <c r="R1790" i="9"/>
  <c r="S1790" i="9"/>
  <c r="S1792" i="9"/>
  <c r="S1794" i="9"/>
  <c r="S1796" i="9"/>
  <c r="S1798" i="9"/>
  <c r="S1800" i="9"/>
  <c r="R1802" i="9"/>
  <c r="S1802" i="9"/>
  <c r="S1804" i="9"/>
  <c r="R1806" i="9"/>
  <c r="S1806" i="9"/>
  <c r="S1808" i="9"/>
  <c r="R1810" i="9"/>
  <c r="S1810" i="9"/>
  <c r="S1812" i="9"/>
  <c r="S1814" i="9"/>
  <c r="S1816" i="9"/>
  <c r="S1818" i="9"/>
  <c r="S1820" i="9"/>
  <c r="R1822" i="9"/>
  <c r="S1822" i="9"/>
  <c r="S1824" i="9"/>
  <c r="S1826" i="9"/>
  <c r="S1828" i="9"/>
  <c r="S1830" i="9"/>
  <c r="S1832" i="9"/>
  <c r="S1834" i="9"/>
  <c r="S1836" i="9"/>
  <c r="R1838" i="9"/>
  <c r="S1838" i="9"/>
  <c r="S1840" i="9"/>
  <c r="R1842" i="9"/>
  <c r="S1842" i="9"/>
  <c r="S1844" i="9"/>
  <c r="S1846" i="9"/>
  <c r="S1848" i="9"/>
  <c r="S1850" i="9"/>
  <c r="S1852" i="9"/>
  <c r="R1854" i="9"/>
  <c r="S1854" i="9"/>
  <c r="S1856" i="9"/>
  <c r="R1858" i="9"/>
  <c r="S1858" i="9"/>
  <c r="S1860" i="9"/>
  <c r="S1862" i="9"/>
  <c r="S1864" i="9"/>
  <c r="S1866" i="9"/>
  <c r="S1868" i="9"/>
  <c r="S1870" i="9"/>
  <c r="S1872" i="9"/>
  <c r="S1874" i="9"/>
  <c r="S1876" i="9"/>
  <c r="S1878" i="9"/>
  <c r="S1880" i="9"/>
  <c r="R1882" i="9"/>
  <c r="S1882" i="9"/>
  <c r="S1884" i="9"/>
  <c r="R1886" i="9"/>
  <c r="S1886" i="9"/>
  <c r="S1888" i="9"/>
  <c r="R1890" i="9"/>
  <c r="S1890" i="9"/>
  <c r="S1892" i="9"/>
  <c r="S1894" i="9"/>
  <c r="S1896" i="9"/>
  <c r="S1898" i="9"/>
  <c r="S1900" i="9"/>
  <c r="R1902" i="9"/>
  <c r="S1902" i="9"/>
  <c r="S1904" i="9"/>
  <c r="S1906" i="9"/>
  <c r="S1908" i="9"/>
  <c r="S1910" i="9"/>
  <c r="S1912" i="9"/>
  <c r="R1914" i="9"/>
  <c r="S1914" i="9"/>
  <c r="S1916" i="9"/>
  <c r="S1918" i="9"/>
  <c r="S1920" i="9"/>
  <c r="R1922" i="9"/>
  <c r="S1922" i="9"/>
  <c r="S1924" i="9"/>
  <c r="S1926" i="9"/>
  <c r="S1928" i="9"/>
  <c r="S1930" i="9"/>
  <c r="S1932" i="9"/>
  <c r="R1934" i="9"/>
  <c r="S1934" i="9"/>
  <c r="S1936" i="9"/>
  <c r="R1047" i="9"/>
  <c r="R1053" i="9"/>
  <c r="S1063" i="9"/>
  <c r="R1063" i="9"/>
  <c r="R1065" i="9"/>
  <c r="S1065" i="9"/>
  <c r="S1067" i="9"/>
  <c r="S1069" i="9"/>
  <c r="R1069" i="9"/>
  <c r="S1071" i="9"/>
  <c r="S1073" i="9"/>
  <c r="R1075" i="9"/>
  <c r="S1075" i="9"/>
  <c r="S1077" i="9"/>
  <c r="S1079" i="9"/>
  <c r="R1079" i="9"/>
  <c r="R1081" i="9"/>
  <c r="S1081" i="9"/>
  <c r="S1083" i="9"/>
  <c r="S1085" i="9"/>
  <c r="R1085" i="9"/>
  <c r="S1087" i="9"/>
  <c r="S1089" i="9"/>
  <c r="R1091" i="9"/>
  <c r="S1091" i="9"/>
  <c r="S1093" i="9"/>
  <c r="S1095" i="9"/>
  <c r="R1095" i="9"/>
  <c r="R1097" i="9"/>
  <c r="S1097" i="9"/>
  <c r="S1099" i="9"/>
  <c r="S1101" i="9"/>
  <c r="R1101" i="9"/>
  <c r="S1103" i="9"/>
  <c r="S1105" i="9"/>
  <c r="R1107" i="9"/>
  <c r="S1107" i="9"/>
  <c r="S1109" i="9"/>
  <c r="S1111" i="9"/>
  <c r="R1111" i="9"/>
  <c r="R1113" i="9"/>
  <c r="S1113" i="9"/>
  <c r="S1115" i="9"/>
  <c r="S1117" i="9"/>
  <c r="R1117" i="9"/>
  <c r="S1119" i="9"/>
  <c r="S1121" i="9"/>
  <c r="R1123" i="9"/>
  <c r="S1123" i="9"/>
  <c r="S1125" i="9"/>
  <c r="S1127" i="9"/>
  <c r="R1127" i="9"/>
  <c r="R1129" i="9"/>
  <c r="S1129" i="9"/>
  <c r="S1131" i="9"/>
  <c r="S1133" i="9"/>
  <c r="R1133" i="9"/>
  <c r="S1135" i="9"/>
  <c r="S1137" i="9"/>
  <c r="R1139" i="9"/>
  <c r="S1139" i="9"/>
  <c r="S1141" i="9"/>
  <c r="S1143" i="9"/>
  <c r="R1143" i="9"/>
  <c r="R1145" i="9"/>
  <c r="S1145" i="9"/>
  <c r="S1147" i="9"/>
  <c r="S1149" i="9"/>
  <c r="R1149" i="9"/>
  <c r="S1151" i="9"/>
  <c r="S1153" i="9"/>
  <c r="R1155" i="9"/>
  <c r="S1155" i="9"/>
  <c r="S1157" i="9"/>
  <c r="S1159" i="9"/>
  <c r="R1159" i="9"/>
  <c r="R1161" i="9"/>
  <c r="S1161" i="9"/>
  <c r="S1163" i="9"/>
  <c r="S1165" i="9"/>
  <c r="R1165" i="9"/>
  <c r="S1167" i="9"/>
  <c r="S1169" i="9"/>
  <c r="R1171" i="9"/>
  <c r="S1171" i="9"/>
  <c r="S1173" i="9"/>
  <c r="S1175" i="9"/>
  <c r="R1175" i="9"/>
  <c r="R1177" i="9"/>
  <c r="S1177" i="9"/>
  <c r="S1179" i="9"/>
  <c r="S1181" i="9"/>
  <c r="R1181" i="9"/>
  <c r="S1183" i="9"/>
  <c r="S1185" i="9"/>
  <c r="R1187" i="9"/>
  <c r="S1187" i="9"/>
  <c r="S1189" i="9"/>
  <c r="S1191" i="9"/>
  <c r="R1191" i="9"/>
  <c r="R1193" i="9"/>
  <c r="S1193" i="9"/>
  <c r="S1195" i="9"/>
  <c r="S1197" i="9"/>
  <c r="R1197" i="9"/>
  <c r="S1199" i="9"/>
  <c r="S1201" i="9"/>
  <c r="R1203" i="9"/>
  <c r="S1203" i="9"/>
  <c r="S1205" i="9"/>
  <c r="S1207" i="9"/>
  <c r="R1207" i="9"/>
  <c r="S1209" i="9"/>
  <c r="S1211" i="9"/>
  <c r="S1213" i="9"/>
  <c r="S1215" i="9"/>
  <c r="R1215" i="9"/>
  <c r="S1217" i="9"/>
  <c r="S1219" i="9"/>
  <c r="S1221" i="9"/>
  <c r="S1223" i="9"/>
  <c r="R1223" i="9"/>
  <c r="S1225" i="9"/>
  <c r="S1227" i="9"/>
  <c r="S1229" i="9"/>
  <c r="S1231" i="9"/>
  <c r="R1231" i="9"/>
  <c r="S1233" i="9"/>
  <c r="S1235" i="9"/>
  <c r="S1237" i="9"/>
  <c r="S1239" i="9"/>
  <c r="R1239" i="9"/>
  <c r="S1241" i="9"/>
  <c r="S1243" i="9"/>
  <c r="S1245" i="9"/>
  <c r="S1247" i="9"/>
  <c r="R1247" i="9"/>
  <c r="S1249" i="9"/>
  <c r="S1251" i="9"/>
  <c r="S1253" i="9"/>
  <c r="S1255" i="9"/>
  <c r="R1255" i="9"/>
  <c r="S1257" i="9"/>
  <c r="S1259" i="9"/>
  <c r="S1261" i="9"/>
  <c r="S1263" i="9"/>
  <c r="R1263" i="9"/>
  <c r="S1265" i="9"/>
  <c r="S1267" i="9"/>
  <c r="S1269" i="9"/>
  <c r="S1271" i="9"/>
  <c r="R1271" i="9"/>
  <c r="S1273" i="9"/>
  <c r="S1275" i="9"/>
  <c r="S1277" i="9"/>
  <c r="S1279" i="9"/>
  <c r="R1279" i="9"/>
  <c r="S1281" i="9"/>
  <c r="S1283" i="9"/>
  <c r="S1285" i="9"/>
  <c r="S1287" i="9"/>
  <c r="R1287" i="9"/>
  <c r="S1289" i="9"/>
  <c r="S1291" i="9"/>
  <c r="S1293" i="9"/>
  <c r="S1295" i="9"/>
  <c r="R1295" i="9"/>
  <c r="S1297" i="9"/>
  <c r="S1299" i="9"/>
  <c r="S1301" i="9"/>
  <c r="S1303" i="9"/>
  <c r="R1303" i="9"/>
  <c r="S1305" i="9"/>
  <c r="S1307" i="9"/>
  <c r="S1309" i="9"/>
  <c r="S1311" i="9"/>
  <c r="R1311" i="9"/>
  <c r="S1313" i="9"/>
  <c r="S1315" i="9"/>
  <c r="S1317" i="9"/>
  <c r="S1319" i="9"/>
  <c r="R1319" i="9"/>
  <c r="S1321" i="9"/>
  <c r="S1323" i="9"/>
  <c r="S1325" i="9"/>
  <c r="S1327" i="9"/>
  <c r="R1327" i="9"/>
  <c r="S1329" i="9"/>
  <c r="S1331" i="9"/>
  <c r="S1333" i="9"/>
  <c r="S1335" i="9"/>
  <c r="R1335" i="9"/>
  <c r="S1337" i="9"/>
  <c r="S1339" i="9"/>
  <c r="S1341" i="9"/>
  <c r="S1343" i="9"/>
  <c r="R1343" i="9"/>
  <c r="S1345" i="9"/>
  <c r="S1347" i="9"/>
  <c r="S1349" i="9"/>
  <c r="S1351" i="9"/>
  <c r="R1351" i="9"/>
  <c r="S1353" i="9"/>
  <c r="S1355" i="9"/>
  <c r="S1357" i="9"/>
  <c r="S1359" i="9"/>
  <c r="R1359" i="9"/>
  <c r="S1361" i="9"/>
  <c r="S1363" i="9"/>
  <c r="S1365" i="9"/>
  <c r="S1367" i="9"/>
  <c r="R1367" i="9"/>
  <c r="S1369" i="9"/>
  <c r="S1371" i="9"/>
  <c r="S1373" i="9"/>
  <c r="S1375" i="9"/>
  <c r="R1375" i="9"/>
  <c r="S1377" i="9"/>
  <c r="S1379" i="9"/>
  <c r="S1381" i="9"/>
  <c r="S1383" i="9"/>
  <c r="R1383" i="9"/>
  <c r="S1385" i="9"/>
  <c r="S1387" i="9"/>
  <c r="S1389" i="9"/>
  <c r="S1391" i="9"/>
  <c r="R1391" i="9"/>
  <c r="S1393" i="9"/>
  <c r="S1395" i="9"/>
  <c r="S1397" i="9"/>
  <c r="S1399" i="9"/>
  <c r="R1399" i="9"/>
  <c r="S1401" i="9"/>
  <c r="S1403" i="9"/>
  <c r="S1405" i="9"/>
  <c r="S1407" i="9"/>
  <c r="R1407" i="9"/>
  <c r="S1409" i="9"/>
  <c r="S1411" i="9"/>
  <c r="S1413" i="9"/>
  <c r="S1415" i="9"/>
  <c r="R1415" i="9"/>
  <c r="S1417" i="9"/>
  <c r="S1419" i="9"/>
  <c r="S1421" i="9"/>
  <c r="S1423" i="9"/>
  <c r="R1423" i="9"/>
  <c r="S1425" i="9"/>
  <c r="S1427" i="9"/>
  <c r="S1429" i="9"/>
  <c r="S1431" i="9"/>
  <c r="R1431" i="9"/>
  <c r="S1433" i="9"/>
  <c r="S1435" i="9"/>
  <c r="S1437" i="9"/>
  <c r="S1439" i="9"/>
  <c r="R1439" i="9"/>
  <c r="S1441" i="9"/>
  <c r="S1443" i="9"/>
  <c r="S1445" i="9"/>
  <c r="S1447" i="9"/>
  <c r="R1447" i="9"/>
  <c r="S1449" i="9"/>
  <c r="S1451" i="9"/>
  <c r="S1453" i="9"/>
  <c r="S1455" i="9"/>
  <c r="R1455" i="9"/>
  <c r="S1457" i="9"/>
  <c r="S1459" i="9"/>
  <c r="S1461" i="9"/>
  <c r="S1463" i="9"/>
  <c r="R1463" i="9"/>
  <c r="S1465" i="9"/>
  <c r="S1467" i="9"/>
  <c r="S1469" i="9"/>
  <c r="S1471" i="9"/>
  <c r="R1471" i="9"/>
  <c r="S1473" i="9"/>
  <c r="S1475" i="9"/>
  <c r="S1477" i="9"/>
  <c r="S1479" i="9"/>
  <c r="R1479" i="9"/>
  <c r="S1481" i="9"/>
  <c r="S1483" i="9"/>
  <c r="S1485" i="9"/>
  <c r="S1487" i="9"/>
  <c r="R1487" i="9"/>
  <c r="S1489" i="9"/>
  <c r="S1491" i="9"/>
  <c r="S1493" i="9"/>
  <c r="S1495" i="9"/>
  <c r="R1495" i="9"/>
  <c r="S1497" i="9"/>
  <c r="S1499" i="9"/>
  <c r="S1501" i="9"/>
  <c r="S1503" i="9"/>
  <c r="R1503" i="9"/>
  <c r="S1505" i="9"/>
  <c r="S1507" i="9"/>
  <c r="S1509" i="9"/>
  <c r="S1511" i="9"/>
  <c r="R1511" i="9"/>
  <c r="S1513" i="9"/>
  <c r="S1515" i="9"/>
  <c r="S1517" i="9"/>
  <c r="S1519" i="9"/>
  <c r="R1519" i="9"/>
  <c r="S1521" i="9"/>
  <c r="S1523" i="9"/>
  <c r="S1525" i="9"/>
  <c r="S1527" i="9"/>
  <c r="R1527" i="9"/>
  <c r="S1529" i="9"/>
  <c r="S1531" i="9"/>
  <c r="S1533" i="9"/>
  <c r="S1535" i="9"/>
  <c r="R1535" i="9"/>
  <c r="S1537" i="9"/>
  <c r="S1539" i="9"/>
  <c r="S1541" i="9"/>
  <c r="S1543" i="9"/>
  <c r="R1543" i="9"/>
  <c r="S1545" i="9"/>
  <c r="S1547" i="9"/>
  <c r="S1549" i="9"/>
  <c r="S1551" i="9"/>
  <c r="R1551" i="9"/>
  <c r="S1553" i="9"/>
  <c r="S1555" i="9"/>
  <c r="S1557" i="9"/>
  <c r="S1559" i="9"/>
  <c r="R1559" i="9"/>
  <c r="S1561" i="9"/>
  <c r="S1563" i="9"/>
  <c r="S1565" i="9"/>
  <c r="S1567" i="9"/>
  <c r="R1567" i="9"/>
  <c r="S1569" i="9"/>
  <c r="S1571" i="9"/>
  <c r="S1573" i="9"/>
  <c r="S1575" i="9"/>
  <c r="R1575" i="9"/>
  <c r="S1577" i="9"/>
  <c r="S1579" i="9"/>
  <c r="S1581" i="9"/>
  <c r="S1583" i="9"/>
  <c r="R1583" i="9"/>
  <c r="S1585" i="9"/>
  <c r="S1587" i="9"/>
  <c r="S1589" i="9"/>
  <c r="S1591" i="9"/>
  <c r="R1591" i="9"/>
  <c r="S1593" i="9"/>
  <c r="S1595" i="9"/>
  <c r="S1597" i="9"/>
  <c r="S1599" i="9"/>
  <c r="R1599" i="9"/>
  <c r="S1601" i="9"/>
  <c r="S1603" i="9"/>
  <c r="S1605" i="9"/>
  <c r="S1607" i="9"/>
  <c r="R1607" i="9"/>
  <c r="S1609" i="9"/>
  <c r="S1611" i="9"/>
  <c r="S1613" i="9"/>
  <c r="S1615" i="9"/>
  <c r="R1615" i="9"/>
  <c r="S1617" i="9"/>
  <c r="S1619" i="9"/>
  <c r="S1621" i="9"/>
  <c r="S1623" i="9"/>
  <c r="R1623" i="9"/>
  <c r="S1625" i="9"/>
  <c r="S1627" i="9"/>
  <c r="S1629" i="9"/>
  <c r="S1631" i="9"/>
  <c r="R1631" i="9"/>
  <c r="S1633" i="9"/>
  <c r="S1635" i="9"/>
  <c r="S1637" i="9"/>
  <c r="S1639" i="9"/>
  <c r="R1639" i="9"/>
  <c r="S1641" i="9"/>
  <c r="S1643" i="9"/>
  <c r="S1645" i="9"/>
  <c r="S1647" i="9"/>
  <c r="R1647" i="9"/>
  <c r="S1649" i="9"/>
  <c r="S1651" i="9"/>
  <c r="S1653" i="9"/>
  <c r="S1655" i="9"/>
  <c r="R1655" i="9"/>
  <c r="S1657" i="9"/>
  <c r="S1659" i="9"/>
  <c r="S1661" i="9"/>
  <c r="S1663" i="9"/>
  <c r="R1663" i="9"/>
  <c r="S1665" i="9"/>
  <c r="S1667" i="9"/>
  <c r="S1669" i="9"/>
  <c r="S1671" i="9"/>
  <c r="R1671" i="9"/>
  <c r="S1673" i="9"/>
  <c r="S1675" i="9"/>
  <c r="S1677" i="9"/>
  <c r="S1679" i="9"/>
  <c r="R1679" i="9"/>
  <c r="S1681" i="9"/>
  <c r="S1683" i="9"/>
  <c r="S1685" i="9"/>
  <c r="S1687" i="9"/>
  <c r="R1687" i="9"/>
  <c r="S1689" i="9"/>
  <c r="S1691" i="9"/>
  <c r="S1693" i="9"/>
  <c r="S1695" i="9"/>
  <c r="R1695" i="9"/>
  <c r="S1697" i="9"/>
  <c r="S1699" i="9"/>
  <c r="S1701" i="9"/>
  <c r="S1703" i="9"/>
  <c r="R1703" i="9"/>
  <c r="S1705" i="9"/>
  <c r="S1707" i="9"/>
  <c r="S1709" i="9"/>
  <c r="S1711" i="9"/>
  <c r="R1711" i="9"/>
  <c r="S1713" i="9"/>
  <c r="S1715" i="9"/>
  <c r="S1717" i="9"/>
  <c r="S1719" i="9"/>
  <c r="R1719" i="9"/>
  <c r="S1721" i="9"/>
  <c r="S1723" i="9"/>
  <c r="S1725" i="9"/>
  <c r="S1727" i="9"/>
  <c r="R1727" i="9"/>
  <c r="S1729" i="9"/>
  <c r="S1731" i="9"/>
  <c r="S1733" i="9"/>
  <c r="S1735" i="9"/>
  <c r="R1735" i="9"/>
  <c r="S1737" i="9"/>
  <c r="S1739" i="9"/>
  <c r="S1741" i="9"/>
  <c r="S1743" i="9"/>
  <c r="R1743" i="9"/>
  <c r="S1745" i="9"/>
  <c r="S1747" i="9"/>
  <c r="S1749" i="9"/>
  <c r="S1751" i="9"/>
  <c r="S1753" i="9"/>
  <c r="S1755" i="9"/>
  <c r="S1757" i="9"/>
  <c r="S1759" i="9"/>
  <c r="S1761" i="9"/>
  <c r="S1763" i="9"/>
  <c r="S1765" i="9"/>
  <c r="S1767" i="9"/>
  <c r="S1769" i="9"/>
  <c r="S1771" i="9"/>
  <c r="S1773" i="9"/>
  <c r="S1775" i="9"/>
  <c r="S1777" i="9"/>
  <c r="S1779" i="9"/>
  <c r="S1781" i="9"/>
  <c r="S1783" i="9"/>
  <c r="S1785" i="9"/>
  <c r="S1787" i="9"/>
  <c r="S1789" i="9"/>
  <c r="S1791" i="9"/>
  <c r="S1793" i="9"/>
  <c r="S1795" i="9"/>
  <c r="S1797" i="9"/>
  <c r="S1799" i="9"/>
  <c r="S1801" i="9"/>
  <c r="S1803" i="9"/>
  <c r="S1805" i="9"/>
  <c r="S1807" i="9"/>
  <c r="S1809" i="9"/>
  <c r="S1811" i="9"/>
  <c r="S1813" i="9"/>
  <c r="S1815" i="9"/>
  <c r="S1817" i="9"/>
  <c r="S1819" i="9"/>
  <c r="S1821" i="9"/>
  <c r="S1823" i="9"/>
  <c r="S1825" i="9"/>
  <c r="S1827" i="9"/>
  <c r="S1829" i="9"/>
  <c r="S1831" i="9"/>
  <c r="S1833" i="9"/>
  <c r="S1835" i="9"/>
  <c r="S1837" i="9"/>
  <c r="S1839" i="9"/>
  <c r="S1841" i="9"/>
  <c r="S1843" i="9"/>
  <c r="S1845" i="9"/>
  <c r="S1847" i="9"/>
  <c r="S1849" i="9"/>
  <c r="S1851" i="9"/>
  <c r="S1853" i="9"/>
  <c r="S1855" i="9"/>
  <c r="S1857" i="9"/>
  <c r="S1859" i="9"/>
  <c r="S1861" i="9"/>
  <c r="S1863" i="9"/>
  <c r="S1865" i="9"/>
  <c r="S1867" i="9"/>
  <c r="S1869" i="9"/>
  <c r="S1871" i="9"/>
  <c r="S1873" i="9"/>
  <c r="S1875" i="9"/>
  <c r="S1877" i="9"/>
  <c r="S1879" i="9"/>
  <c r="S1881" i="9"/>
  <c r="S1883" i="9"/>
  <c r="S1885" i="9"/>
  <c r="S1887" i="9"/>
  <c r="S1889" i="9"/>
  <c r="S1891" i="9"/>
  <c r="S1893" i="9"/>
  <c r="S1895" i="9"/>
  <c r="S1897" i="9"/>
  <c r="S1899" i="9"/>
  <c r="S1901" i="9"/>
  <c r="S1903" i="9"/>
  <c r="S1905" i="9"/>
  <c r="S1907" i="9"/>
  <c r="S1909" i="9"/>
  <c r="S1911" i="9"/>
  <c r="S1913" i="9"/>
  <c r="S1915" i="9"/>
  <c r="S1917" i="9"/>
  <c r="S1919" i="9"/>
  <c r="S1921" i="9"/>
  <c r="S1923" i="9"/>
  <c r="S1925" i="9"/>
  <c r="S1927" i="9"/>
  <c r="S1929" i="9"/>
  <c r="S1931" i="9"/>
  <c r="S1933" i="9"/>
  <c r="S1935" i="9"/>
  <c r="S1937" i="9"/>
  <c r="S1939" i="9"/>
  <c r="S1941" i="9"/>
  <c r="S1943" i="9"/>
  <c r="S1945" i="9"/>
  <c r="S1947" i="9"/>
  <c r="S1949" i="9"/>
  <c r="S1951" i="9"/>
  <c r="S1953" i="9"/>
  <c r="S1955" i="9"/>
  <c r="S1957" i="9"/>
  <c r="S1959" i="9"/>
  <c r="S1961" i="9"/>
  <c r="S1963" i="9"/>
  <c r="S1965" i="9"/>
  <c r="S1967" i="9"/>
  <c r="S1969" i="9"/>
  <c r="S1971" i="9"/>
  <c r="S1973" i="9"/>
  <c r="S1975" i="9"/>
  <c r="S1977" i="9"/>
  <c r="S1979" i="9"/>
  <c r="S1981" i="9"/>
  <c r="S1983" i="9"/>
  <c r="S1985" i="9"/>
  <c r="S1987" i="9"/>
  <c r="S1989" i="9"/>
  <c r="S1991" i="9"/>
  <c r="S1993" i="9"/>
  <c r="S1995" i="9"/>
  <c r="S4984" i="9"/>
  <c r="S4976" i="9"/>
  <c r="S4944" i="9"/>
  <c r="S4928" i="9"/>
  <c r="S4920" i="9"/>
  <c r="S4736" i="9"/>
  <c r="S4712" i="9"/>
  <c r="S4696" i="9"/>
  <c r="S4632" i="9"/>
  <c r="S4608" i="9"/>
  <c r="S4600" i="9"/>
  <c r="S4592" i="9"/>
  <c r="S4584" i="9"/>
  <c r="S4576" i="9"/>
  <c r="S4568" i="9"/>
  <c r="S4560" i="9"/>
  <c r="S4544" i="9"/>
  <c r="S4528" i="9"/>
  <c r="S4520" i="9"/>
  <c r="S4512" i="9"/>
  <c r="S4504" i="9"/>
  <c r="S4464" i="9"/>
  <c r="S4448" i="9"/>
  <c r="S4440" i="9"/>
  <c r="S4416" i="9"/>
  <c r="S4408" i="9"/>
  <c r="S4392" i="9"/>
  <c r="S4384" i="9"/>
  <c r="S4376" i="9"/>
  <c r="S4368" i="9"/>
  <c r="S4360" i="9"/>
  <c r="S4352" i="9"/>
  <c r="S4336" i="9"/>
  <c r="S4328" i="9"/>
  <c r="S4320" i="9"/>
  <c r="S4312" i="9"/>
  <c r="S4304" i="9"/>
  <c r="S4296" i="9"/>
  <c r="S4288" i="9"/>
  <c r="S4280" i="9"/>
  <c r="S4272" i="9"/>
  <c r="S4264" i="9"/>
  <c r="S4256" i="9"/>
  <c r="S4248" i="9"/>
  <c r="S4224" i="9"/>
  <c r="S1938" i="9"/>
  <c r="S1940" i="9"/>
  <c r="S1942" i="9"/>
  <c r="S1944" i="9"/>
  <c r="S1946" i="9"/>
  <c r="S1948" i="9"/>
  <c r="R1950" i="9"/>
  <c r="S1950" i="9"/>
  <c r="S1952" i="9"/>
  <c r="R1954" i="9"/>
  <c r="S1954" i="9"/>
  <c r="S1956" i="9"/>
  <c r="S1958" i="9"/>
  <c r="S1960" i="9"/>
  <c r="S1962" i="9"/>
  <c r="S1964" i="9"/>
  <c r="R1966" i="9"/>
  <c r="S1966" i="9"/>
  <c r="S1968" i="9"/>
  <c r="S1970" i="9"/>
  <c r="S1972" i="9"/>
  <c r="S1974" i="9"/>
  <c r="S1976" i="9"/>
  <c r="R1978" i="9"/>
  <c r="S1978" i="9"/>
  <c r="S1980" i="9"/>
  <c r="R1982" i="9"/>
  <c r="S1982" i="9"/>
  <c r="S1984" i="9"/>
  <c r="S1986" i="9"/>
  <c r="S1988" i="9"/>
  <c r="S1990" i="9"/>
  <c r="S1992" i="9"/>
  <c r="S1994" i="9"/>
  <c r="S1996" i="9"/>
  <c r="R1998" i="9"/>
  <c r="S1998" i="9"/>
  <c r="S2000" i="9"/>
  <c r="S2002" i="9"/>
  <c r="S2004" i="9"/>
  <c r="S2006" i="9"/>
  <c r="S2008" i="9"/>
  <c r="S2010" i="9"/>
  <c r="S2012" i="9"/>
  <c r="R2014" i="9"/>
  <c r="S2014" i="9"/>
  <c r="S2016" i="9"/>
  <c r="R2018" i="9"/>
  <c r="S2018" i="9"/>
  <c r="S2020" i="9"/>
  <c r="S2022" i="9"/>
  <c r="S2024" i="9"/>
  <c r="S2026" i="9"/>
  <c r="S2028" i="9"/>
  <c r="R2030" i="9"/>
  <c r="S2030" i="9"/>
  <c r="S2032" i="9"/>
  <c r="R2034" i="9"/>
  <c r="S2034" i="9"/>
  <c r="S2036" i="9"/>
  <c r="S2038" i="9"/>
  <c r="S2040" i="9"/>
  <c r="S2042" i="9"/>
  <c r="S2044" i="9"/>
  <c r="S2046" i="9"/>
  <c r="S2048" i="9"/>
  <c r="S2050" i="9"/>
  <c r="S2052" i="9"/>
  <c r="S2054" i="9"/>
  <c r="S2056" i="9"/>
  <c r="S2058" i="9"/>
  <c r="S2060" i="9"/>
  <c r="R2062" i="9"/>
  <c r="S2062" i="9"/>
  <c r="S2064" i="9"/>
  <c r="S2066" i="9"/>
  <c r="S2068" i="9"/>
  <c r="S2070" i="9"/>
  <c r="S2072" i="9"/>
  <c r="R2074" i="9"/>
  <c r="S2074" i="9"/>
  <c r="S2076" i="9"/>
  <c r="R2078" i="9"/>
  <c r="S2078" i="9"/>
  <c r="S2080" i="9"/>
  <c r="R2082" i="9"/>
  <c r="S2082" i="9"/>
  <c r="S2084" i="9"/>
  <c r="S2086" i="9"/>
  <c r="S2088" i="9"/>
  <c r="S2090" i="9"/>
  <c r="S2092" i="9"/>
  <c r="S2094" i="9"/>
  <c r="S2096" i="9"/>
  <c r="S2098" i="9"/>
  <c r="S2100" i="9"/>
  <c r="S2102" i="9"/>
  <c r="S2104" i="9"/>
  <c r="S2106" i="9"/>
  <c r="S2108" i="9"/>
  <c r="S2110" i="9"/>
  <c r="S2112" i="9"/>
  <c r="R2114" i="9"/>
  <c r="S2114" i="9"/>
  <c r="S2116" i="9"/>
  <c r="S2118" i="9"/>
  <c r="S2120" i="9"/>
  <c r="S2122" i="9"/>
  <c r="S2124" i="9"/>
  <c r="S2126" i="9"/>
  <c r="S2128" i="9"/>
  <c r="R2130" i="9"/>
  <c r="S2130" i="9"/>
  <c r="S2132" i="9"/>
  <c r="S2134" i="9"/>
  <c r="S2136" i="9"/>
  <c r="S2138" i="9"/>
  <c r="S2140" i="9"/>
  <c r="R2142" i="9"/>
  <c r="S2142" i="9"/>
  <c r="S2144" i="9"/>
  <c r="R2146" i="9"/>
  <c r="S2146" i="9"/>
  <c r="S2148" i="9"/>
  <c r="S2150" i="9"/>
  <c r="S2152" i="9"/>
  <c r="S2154" i="9"/>
  <c r="S2156" i="9"/>
  <c r="R2158" i="9"/>
  <c r="S2158" i="9"/>
  <c r="S2160" i="9"/>
  <c r="S2162" i="9"/>
  <c r="S2164" i="9"/>
  <c r="S2166" i="9"/>
  <c r="S2168" i="9"/>
  <c r="S2170" i="9"/>
  <c r="S2172" i="9"/>
  <c r="S2174" i="9"/>
  <c r="S2176" i="9"/>
  <c r="S2178" i="9"/>
  <c r="S2180" i="9"/>
  <c r="S2182" i="9"/>
  <c r="S2184" i="9"/>
  <c r="S2186" i="9"/>
  <c r="S2188" i="9"/>
  <c r="R2190" i="9"/>
  <c r="S2190" i="9"/>
  <c r="S2192" i="9"/>
  <c r="R2194" i="9"/>
  <c r="S2194" i="9"/>
  <c r="S2196" i="9"/>
  <c r="S2198" i="9"/>
  <c r="S2200" i="9"/>
  <c r="R2202" i="9"/>
  <c r="S2202" i="9"/>
  <c r="S2204" i="9"/>
  <c r="R2206" i="9"/>
  <c r="S2206" i="9"/>
  <c r="S2208" i="9"/>
  <c r="S2210" i="9"/>
  <c r="S2212" i="9"/>
  <c r="S2214" i="9"/>
  <c r="S2216" i="9"/>
  <c r="S2218" i="9"/>
  <c r="S2220" i="9"/>
  <c r="R2222" i="9"/>
  <c r="S2222" i="9"/>
  <c r="S2224" i="9"/>
  <c r="S2226" i="9"/>
  <c r="S2228" i="9"/>
  <c r="S2230" i="9"/>
  <c r="S2232" i="9"/>
  <c r="S2234" i="9"/>
  <c r="S2236" i="9"/>
  <c r="S2238" i="9"/>
  <c r="S2240" i="9"/>
  <c r="R2242" i="9"/>
  <c r="S2242" i="9"/>
  <c r="S2244" i="9"/>
  <c r="S2246" i="9"/>
  <c r="S2248" i="9"/>
  <c r="S2250" i="9"/>
  <c r="S2252" i="9"/>
  <c r="R2254" i="9"/>
  <c r="S2254" i="9"/>
  <c r="S2256" i="9"/>
  <c r="R2258" i="9"/>
  <c r="S2258" i="9"/>
  <c r="S2260" i="9"/>
  <c r="S2262" i="9"/>
  <c r="S2264" i="9"/>
  <c r="S2266" i="9"/>
  <c r="S2268" i="9"/>
  <c r="R2270" i="9"/>
  <c r="S2270" i="9"/>
  <c r="S2272" i="9"/>
  <c r="R2274" i="9"/>
  <c r="S2274" i="9"/>
  <c r="S2276" i="9"/>
  <c r="S2278" i="9"/>
  <c r="S2280" i="9"/>
  <c r="S2282" i="9"/>
  <c r="S2284" i="9"/>
  <c r="S2286" i="9"/>
  <c r="S2288" i="9"/>
  <c r="R2290" i="9"/>
  <c r="S2290" i="9"/>
  <c r="S2292" i="9"/>
  <c r="S2294" i="9"/>
  <c r="S2296" i="9"/>
  <c r="S2298" i="9"/>
  <c r="S2300" i="9"/>
  <c r="R2302" i="9"/>
  <c r="S2302" i="9"/>
  <c r="S2304" i="9"/>
  <c r="S2306" i="9"/>
  <c r="S2308" i="9"/>
  <c r="S2310" i="9"/>
  <c r="S2312" i="9"/>
  <c r="S2314" i="9"/>
  <c r="S2316" i="9"/>
  <c r="R2318" i="9"/>
  <c r="S2318" i="9"/>
  <c r="S2320" i="9"/>
  <c r="R2322" i="9"/>
  <c r="S2322" i="9"/>
  <c r="S2324" i="9"/>
  <c r="S2326" i="9"/>
  <c r="S2328" i="9"/>
  <c r="R2330" i="9"/>
  <c r="S2330" i="9"/>
  <c r="S2332" i="9"/>
  <c r="S2334" i="9"/>
  <c r="S2336" i="9"/>
  <c r="S2338" i="9"/>
  <c r="S2340" i="9"/>
  <c r="S2342" i="9"/>
  <c r="S2344" i="9"/>
  <c r="S2346" i="9"/>
  <c r="S2348" i="9"/>
  <c r="S2350" i="9"/>
  <c r="S2352" i="9"/>
  <c r="R2354" i="9"/>
  <c r="S2354" i="9"/>
  <c r="S2356" i="9"/>
  <c r="S2358" i="9"/>
  <c r="S2360" i="9"/>
  <c r="R2362" i="9"/>
  <c r="S2362" i="9"/>
  <c r="S2364" i="9"/>
  <c r="R2366" i="9"/>
  <c r="S2366" i="9"/>
  <c r="S2368" i="9"/>
  <c r="S2370" i="9"/>
  <c r="S2372" i="9"/>
  <c r="S2374" i="9"/>
  <c r="S2376" i="9"/>
  <c r="S2378" i="9"/>
  <c r="S2380" i="9"/>
  <c r="R2382" i="9"/>
  <c r="S2382" i="9"/>
  <c r="S2384" i="9"/>
  <c r="R2386" i="9"/>
  <c r="S2386" i="9"/>
  <c r="S2388" i="9"/>
  <c r="S2390" i="9"/>
  <c r="S2392" i="9"/>
  <c r="R2394" i="9"/>
  <c r="S2394" i="9"/>
  <c r="S2396" i="9"/>
  <c r="S2398" i="9"/>
  <c r="S2400" i="9"/>
  <c r="S2402" i="9"/>
  <c r="S2404" i="9"/>
  <c r="S2406" i="9"/>
  <c r="S2408" i="9"/>
  <c r="S2410" i="9"/>
  <c r="S2412" i="9"/>
  <c r="R2414" i="9"/>
  <c r="S2414" i="9"/>
  <c r="S2416" i="9"/>
  <c r="S2418" i="9"/>
  <c r="S2420" i="9"/>
  <c r="S2422" i="9"/>
  <c r="S2424" i="9"/>
  <c r="R2426" i="9"/>
  <c r="S2426" i="9"/>
  <c r="S2428" i="9"/>
  <c r="R2430" i="9"/>
  <c r="S2430" i="9"/>
  <c r="N2432" i="9"/>
  <c r="S2432" i="9"/>
  <c r="S2434" i="9"/>
  <c r="S2436" i="9"/>
  <c r="S2438" i="9"/>
  <c r="S2440" i="9"/>
  <c r="S2442" i="9"/>
  <c r="S2444" i="9"/>
  <c r="R2446" i="9"/>
  <c r="S2446" i="9"/>
  <c r="S2448" i="9"/>
  <c r="S2450" i="9"/>
  <c r="S2452" i="9"/>
  <c r="S2454" i="9"/>
  <c r="S2456" i="9"/>
  <c r="S2458" i="9"/>
  <c r="S2460" i="9"/>
  <c r="R2462" i="9"/>
  <c r="S2462" i="9"/>
  <c r="N2464" i="9"/>
  <c r="S2464" i="9"/>
  <c r="R2466" i="9"/>
  <c r="S2466" i="9"/>
  <c r="S2468" i="9"/>
  <c r="S2470" i="9"/>
  <c r="S2472" i="9"/>
  <c r="S2474" i="9"/>
  <c r="S2476" i="9"/>
  <c r="S2478" i="9"/>
  <c r="S2480" i="9"/>
  <c r="S2482" i="9"/>
  <c r="S2484" i="9"/>
  <c r="S2486" i="9"/>
  <c r="S2488" i="9"/>
  <c r="S2490" i="9"/>
  <c r="S2492" i="9"/>
  <c r="S2494" i="9"/>
  <c r="N2496" i="9"/>
  <c r="S2496" i="9"/>
  <c r="R2498" i="9"/>
  <c r="S2498" i="9"/>
  <c r="S2500" i="9"/>
  <c r="S2502" i="9"/>
  <c r="S2504" i="9"/>
  <c r="S2506" i="9"/>
  <c r="S2508" i="9"/>
  <c r="R2510" i="9"/>
  <c r="S2510" i="9"/>
  <c r="S2512" i="9"/>
  <c r="R2514" i="9"/>
  <c r="S2514" i="9"/>
  <c r="S2516" i="9"/>
  <c r="S2518" i="9"/>
  <c r="S2520" i="9"/>
  <c r="R2522" i="9"/>
  <c r="S2522" i="9"/>
  <c r="S2524" i="9"/>
  <c r="R2526" i="9"/>
  <c r="S2526" i="9"/>
  <c r="S2528" i="9"/>
  <c r="R2530" i="9"/>
  <c r="S2530" i="9"/>
  <c r="S2532" i="9"/>
  <c r="S2534" i="9"/>
  <c r="S2536" i="9"/>
  <c r="S2538" i="9"/>
  <c r="S2540" i="9"/>
  <c r="S2542" i="9"/>
  <c r="S2544" i="9"/>
  <c r="S2546" i="9"/>
  <c r="S2548" i="9"/>
  <c r="S2550" i="9"/>
  <c r="S2552" i="9"/>
  <c r="S2554" i="9"/>
  <c r="S2556" i="9"/>
  <c r="R2558" i="9"/>
  <c r="S2558" i="9"/>
  <c r="S2560" i="9"/>
  <c r="R2562" i="9"/>
  <c r="S2562" i="9"/>
  <c r="S2564" i="9"/>
  <c r="S2566" i="9"/>
  <c r="S2568" i="9"/>
  <c r="S2570" i="9"/>
  <c r="S2572" i="9"/>
  <c r="R2574" i="9"/>
  <c r="S2574" i="9"/>
  <c r="S2576" i="9"/>
  <c r="S2578" i="9"/>
  <c r="S2580" i="9"/>
  <c r="S2582" i="9"/>
  <c r="S2584" i="9"/>
  <c r="S2586" i="9"/>
  <c r="S2588" i="9"/>
  <c r="R2590" i="9"/>
  <c r="S2590" i="9"/>
  <c r="S2592" i="9"/>
  <c r="S2594" i="9"/>
  <c r="S2596" i="9"/>
  <c r="S2598" i="9"/>
  <c r="S2600" i="9"/>
  <c r="S2602" i="9"/>
  <c r="S2604" i="9"/>
  <c r="S2606" i="9"/>
  <c r="S2608" i="9"/>
  <c r="R2610" i="9"/>
  <c r="S2610" i="9"/>
  <c r="S2612" i="9"/>
  <c r="S2614" i="9"/>
  <c r="S2616" i="9"/>
  <c r="R2618" i="9"/>
  <c r="S2618" i="9"/>
  <c r="S2620" i="9"/>
  <c r="R2622" i="9"/>
  <c r="S2622" i="9"/>
  <c r="N2624" i="9"/>
  <c r="S2624" i="9"/>
  <c r="S2626" i="9"/>
  <c r="S2628" i="9"/>
  <c r="S2630" i="9"/>
  <c r="S2632" i="9"/>
  <c r="S2634" i="9"/>
  <c r="S2636" i="9"/>
  <c r="R2638" i="9"/>
  <c r="S2638" i="9"/>
  <c r="S2640" i="9"/>
  <c r="R2642" i="9"/>
  <c r="S2642" i="9"/>
  <c r="S2644" i="9"/>
  <c r="S2646" i="9"/>
  <c r="S2648" i="9"/>
  <c r="S2650" i="9"/>
  <c r="S2652" i="9"/>
  <c r="S2654" i="9"/>
  <c r="S2656" i="9"/>
  <c r="S2658" i="9"/>
  <c r="S2660" i="9"/>
  <c r="S2662" i="9"/>
  <c r="S2664" i="9"/>
  <c r="S2666" i="9"/>
  <c r="S2668" i="9"/>
  <c r="S2670" i="9"/>
  <c r="S2672" i="9"/>
  <c r="R2674" i="9"/>
  <c r="S2674" i="9"/>
  <c r="S2676" i="9"/>
  <c r="S2678" i="9"/>
  <c r="S2680" i="9"/>
  <c r="R2682" i="9"/>
  <c r="S2682" i="9"/>
  <c r="S2684" i="9"/>
  <c r="R2686" i="9"/>
  <c r="S2686" i="9"/>
  <c r="N2688" i="9"/>
  <c r="S2688" i="9"/>
  <c r="R2690" i="9"/>
  <c r="S2690" i="9"/>
  <c r="S2692" i="9"/>
  <c r="S2694" i="9"/>
  <c r="S2696" i="9"/>
  <c r="S2698" i="9"/>
  <c r="S2700" i="9"/>
  <c r="S2702" i="9"/>
  <c r="S2704" i="9"/>
  <c r="S2706" i="9"/>
  <c r="S2708" i="9"/>
  <c r="S2710" i="9"/>
  <c r="S2712" i="9"/>
  <c r="S2714" i="9"/>
  <c r="S2716" i="9"/>
  <c r="R2718" i="9"/>
  <c r="S2718" i="9"/>
  <c r="S2720" i="9"/>
  <c r="S2722" i="9"/>
  <c r="S2724" i="9"/>
  <c r="S2726" i="9"/>
  <c r="S2728" i="9"/>
  <c r="S2730" i="9"/>
  <c r="S2732" i="9"/>
  <c r="R2734" i="9"/>
  <c r="S2734" i="9"/>
  <c r="S2736" i="9"/>
  <c r="S2738" i="9"/>
  <c r="S2740" i="9"/>
  <c r="S2742" i="9"/>
  <c r="S2744" i="9"/>
  <c r="R2746" i="9"/>
  <c r="S2746" i="9"/>
  <c r="S2748" i="9"/>
  <c r="S2750" i="9"/>
  <c r="N2752" i="9"/>
  <c r="S2752" i="9"/>
  <c r="R2754" i="9"/>
  <c r="S2754" i="9"/>
  <c r="S2756" i="9"/>
  <c r="S2758" i="9"/>
  <c r="S2760" i="9"/>
  <c r="S2762" i="9"/>
  <c r="S2764" i="9"/>
  <c r="S2766" i="9"/>
  <c r="S2768" i="9"/>
  <c r="S2770" i="9"/>
  <c r="S2772" i="9"/>
  <c r="S2774" i="9"/>
  <c r="S2776" i="9"/>
  <c r="S2778" i="9"/>
  <c r="S2780" i="9"/>
  <c r="S2782" i="9"/>
  <c r="S2784" i="9"/>
  <c r="S2786" i="9"/>
  <c r="S2788" i="9"/>
  <c r="S2790" i="9"/>
  <c r="S2792" i="9"/>
  <c r="S2794" i="9"/>
  <c r="S2796" i="9"/>
  <c r="S2798" i="9"/>
  <c r="S2800" i="9"/>
  <c r="S2802" i="9"/>
  <c r="S2804" i="9"/>
  <c r="S2806" i="9"/>
  <c r="S2808" i="9"/>
  <c r="S2810" i="9"/>
  <c r="S2812" i="9"/>
  <c r="S2814" i="9"/>
  <c r="S2816" i="9"/>
  <c r="R2818" i="9"/>
  <c r="S2818" i="9"/>
  <c r="S2820" i="9"/>
  <c r="S2822" i="9"/>
  <c r="S2824" i="9"/>
  <c r="S2826" i="9"/>
  <c r="S2828" i="9"/>
  <c r="R2830" i="9"/>
  <c r="S2830" i="9"/>
  <c r="S2832" i="9"/>
  <c r="R2834" i="9"/>
  <c r="S2834" i="9"/>
  <c r="S2836" i="9"/>
  <c r="S2838" i="9"/>
  <c r="S2840" i="9"/>
  <c r="R2842" i="9"/>
  <c r="S2842" i="9"/>
  <c r="S2844" i="9"/>
  <c r="R2846" i="9"/>
  <c r="S2846" i="9"/>
  <c r="N2848" i="9"/>
  <c r="S2848" i="9"/>
  <c r="S2850" i="9"/>
  <c r="S2852" i="9"/>
  <c r="S2854" i="9"/>
  <c r="S2856" i="9"/>
  <c r="S2858" i="9"/>
  <c r="S2860" i="9"/>
  <c r="S2862" i="9"/>
  <c r="S2864" i="9"/>
  <c r="S2866" i="9"/>
  <c r="S2868" i="9"/>
  <c r="S2870" i="9"/>
  <c r="S2872" i="9"/>
  <c r="R2874" i="9"/>
  <c r="S2874" i="9"/>
  <c r="S2876" i="9"/>
  <c r="R2878" i="9"/>
  <c r="S2878" i="9"/>
  <c r="S2880" i="9"/>
  <c r="R2882" i="9"/>
  <c r="S2882" i="9"/>
  <c r="S2884" i="9"/>
  <c r="S2886" i="9"/>
  <c r="S2888" i="9"/>
  <c r="S2890" i="9"/>
  <c r="S2892" i="9"/>
  <c r="S2894" i="9"/>
  <c r="S2896" i="9"/>
  <c r="R2898" i="9"/>
  <c r="S2898" i="9"/>
  <c r="S2900" i="9"/>
  <c r="S2902" i="9"/>
  <c r="S2904" i="9"/>
  <c r="S2906" i="9"/>
  <c r="S2908" i="9"/>
  <c r="S2910" i="9"/>
  <c r="S2912" i="9"/>
  <c r="R2914" i="9"/>
  <c r="S2914" i="9"/>
  <c r="S2916" i="9"/>
  <c r="S2918" i="9"/>
  <c r="S2920" i="9"/>
  <c r="S2922" i="9"/>
  <c r="S2924" i="9"/>
  <c r="R2926" i="9"/>
  <c r="S2926" i="9"/>
  <c r="L2928" i="9"/>
  <c r="S2928" i="9"/>
  <c r="R2930" i="9"/>
  <c r="S2930" i="9"/>
  <c r="S2932" i="9"/>
  <c r="S2934" i="9"/>
  <c r="S2936" i="9"/>
  <c r="S2938" i="9"/>
  <c r="S2940" i="9"/>
  <c r="S2942" i="9"/>
  <c r="L2944" i="9"/>
  <c r="S2944" i="9"/>
  <c r="S2946" i="9"/>
  <c r="S2948" i="9"/>
  <c r="S2950" i="9"/>
  <c r="L2952" i="9"/>
  <c r="S2952" i="9"/>
  <c r="S2954" i="9"/>
  <c r="S2956" i="9"/>
  <c r="R2958" i="9"/>
  <c r="S2958" i="9"/>
  <c r="L2960" i="9"/>
  <c r="S2960" i="9"/>
  <c r="S2962" i="9"/>
  <c r="S2964" i="9"/>
  <c r="S2966" i="9"/>
  <c r="S2968" i="9"/>
  <c r="S2970" i="9"/>
  <c r="S2972" i="9"/>
  <c r="S2974" i="9"/>
  <c r="L2976" i="9"/>
  <c r="S2976" i="9"/>
  <c r="S2978" i="9"/>
  <c r="S2980" i="9"/>
  <c r="S2982" i="9"/>
  <c r="S2984" i="9"/>
  <c r="S2986" i="9"/>
  <c r="P2988" i="9"/>
  <c r="S2988" i="9"/>
  <c r="S2990" i="9"/>
  <c r="S2992" i="9"/>
  <c r="S2994" i="9"/>
  <c r="S2996" i="9"/>
  <c r="S2998" i="9"/>
  <c r="S3000" i="9"/>
  <c r="S3002" i="9"/>
  <c r="P3004" i="9"/>
  <c r="S3004" i="9"/>
  <c r="S3006" i="9"/>
  <c r="S3008" i="9"/>
  <c r="S3010" i="9"/>
  <c r="P3012" i="9"/>
  <c r="S3012" i="9"/>
  <c r="S3014" i="9"/>
  <c r="P3016" i="9"/>
  <c r="S3016" i="9"/>
  <c r="S3018" i="9"/>
  <c r="P3020" i="9"/>
  <c r="S3020" i="9"/>
  <c r="S3022" i="9"/>
  <c r="S3024" i="9"/>
  <c r="S3026" i="9"/>
  <c r="P3028" i="9"/>
  <c r="S3028" i="9"/>
  <c r="S3030" i="9"/>
  <c r="P3032" i="9"/>
  <c r="S3032" i="9"/>
  <c r="S3034" i="9"/>
  <c r="P3036" i="9"/>
  <c r="S3036" i="9"/>
  <c r="S3038" i="9"/>
  <c r="S3040" i="9"/>
  <c r="R3042" i="9"/>
  <c r="S3042" i="9"/>
  <c r="S3044" i="9"/>
  <c r="S3046" i="9"/>
  <c r="S3048" i="9"/>
  <c r="S3050" i="9"/>
  <c r="P3052" i="9"/>
  <c r="S3052" i="9"/>
  <c r="R3054" i="9"/>
  <c r="S3054" i="9"/>
  <c r="S3056" i="9"/>
  <c r="R3058" i="9"/>
  <c r="S3058" i="9"/>
  <c r="P3060" i="9"/>
  <c r="S3060" i="9"/>
  <c r="S3062" i="9"/>
  <c r="S3064" i="9"/>
  <c r="S3066" i="9"/>
  <c r="P3068" i="9"/>
  <c r="S3068" i="9"/>
  <c r="S3070" i="9"/>
  <c r="S3072" i="9"/>
  <c r="R3074" i="9"/>
  <c r="S3074" i="9"/>
  <c r="S3076" i="9"/>
  <c r="S3078" i="9"/>
  <c r="S3080" i="9"/>
  <c r="S3082" i="9"/>
  <c r="P3084" i="9"/>
  <c r="S3084" i="9"/>
  <c r="R3086" i="9"/>
  <c r="S3086" i="9"/>
  <c r="S3088" i="9"/>
  <c r="S3090" i="9"/>
  <c r="S3092" i="9"/>
  <c r="S3094" i="9"/>
  <c r="P3096" i="9"/>
  <c r="S3096" i="9"/>
  <c r="S3098" i="9"/>
  <c r="P3100" i="9"/>
  <c r="S3100" i="9"/>
  <c r="R3102" i="9"/>
  <c r="S3102" i="9"/>
  <c r="S3104" i="9"/>
  <c r="S3106" i="9"/>
  <c r="S3108" i="9"/>
  <c r="S3110" i="9"/>
  <c r="S3112" i="9"/>
  <c r="S3114" i="9"/>
  <c r="P3116" i="9"/>
  <c r="S3116" i="9"/>
  <c r="S3118" i="9"/>
  <c r="S3120" i="9"/>
  <c r="S3122" i="9"/>
  <c r="S3124" i="9"/>
  <c r="S3126" i="9"/>
  <c r="P3128" i="9"/>
  <c r="S3128" i="9"/>
  <c r="S3130" i="9"/>
  <c r="P3132" i="9"/>
  <c r="S3132" i="9"/>
  <c r="S3134" i="9"/>
  <c r="S3136" i="9"/>
  <c r="R3138" i="9"/>
  <c r="S3138" i="9"/>
  <c r="P3140" i="9"/>
  <c r="S3140" i="9"/>
  <c r="S3142" i="9"/>
  <c r="P3144" i="9"/>
  <c r="S3144" i="9"/>
  <c r="S3146" i="9"/>
  <c r="P3148" i="9"/>
  <c r="S3148" i="9"/>
  <c r="R3150" i="9"/>
  <c r="S3150" i="9"/>
  <c r="S3152" i="9"/>
  <c r="S3154" i="9"/>
  <c r="P3156" i="9"/>
  <c r="S3156" i="9"/>
  <c r="S3158" i="9"/>
  <c r="P3160" i="9"/>
  <c r="S3160" i="9"/>
  <c r="S3162" i="9"/>
  <c r="P3164" i="9"/>
  <c r="S3164" i="9"/>
  <c r="R3166" i="9"/>
  <c r="S3166" i="9"/>
  <c r="S3168" i="9"/>
  <c r="S3170" i="9"/>
  <c r="S3172" i="9"/>
  <c r="S3174" i="9"/>
  <c r="S3176" i="9"/>
  <c r="S3178" i="9"/>
  <c r="P3180" i="9"/>
  <c r="S3180" i="9"/>
  <c r="S3182" i="9"/>
  <c r="S3184" i="9"/>
  <c r="S3186" i="9"/>
  <c r="S3188" i="9"/>
  <c r="S3190" i="9"/>
  <c r="P3192" i="9"/>
  <c r="S3192" i="9"/>
  <c r="R3194" i="9"/>
  <c r="S3194" i="9"/>
  <c r="P3196" i="9"/>
  <c r="S3196" i="9"/>
  <c r="R3198" i="9"/>
  <c r="S3198" i="9"/>
  <c r="S3200" i="9"/>
  <c r="S3202" i="9"/>
  <c r="P3204" i="9"/>
  <c r="S3204" i="9"/>
  <c r="S3206" i="9"/>
  <c r="S3208" i="9"/>
  <c r="S3210" i="9"/>
  <c r="S3212" i="9"/>
  <c r="R3214" i="9"/>
  <c r="S3214" i="9"/>
  <c r="S3216" i="9"/>
  <c r="S3218" i="9"/>
  <c r="S3220" i="9"/>
  <c r="S3222" i="9"/>
  <c r="S3224" i="9"/>
  <c r="R3226" i="9"/>
  <c r="S3226" i="9"/>
  <c r="P3228" i="9"/>
  <c r="S3228" i="9"/>
  <c r="R3230" i="9"/>
  <c r="S3230" i="9"/>
  <c r="S3232" i="9"/>
  <c r="R3234" i="9"/>
  <c r="S3234" i="9"/>
  <c r="S3236" i="9"/>
  <c r="S3238" i="9"/>
  <c r="S3240" i="9"/>
  <c r="S3242" i="9"/>
  <c r="S3244" i="9"/>
  <c r="S3246" i="9"/>
  <c r="S3248" i="9"/>
  <c r="S3250" i="9"/>
  <c r="S3252" i="9"/>
  <c r="S3254" i="9"/>
  <c r="P3256" i="9"/>
  <c r="S3256" i="9"/>
  <c r="S3258" i="9"/>
  <c r="P3260" i="9"/>
  <c r="S3260" i="9"/>
  <c r="S3262" i="9"/>
  <c r="S3264" i="9"/>
  <c r="S3266" i="9"/>
  <c r="S3268" i="9"/>
  <c r="S3270" i="9"/>
  <c r="P3272" i="9"/>
  <c r="S3272" i="9"/>
  <c r="S3274" i="9"/>
  <c r="S3276" i="9"/>
  <c r="R3278" i="9"/>
  <c r="S3278" i="9"/>
  <c r="S3280" i="9"/>
  <c r="R3282" i="9"/>
  <c r="S3282" i="9"/>
  <c r="S3284" i="9"/>
  <c r="S3286" i="9"/>
  <c r="S3288" i="9"/>
  <c r="S3290" i="9"/>
  <c r="S3292" i="9"/>
  <c r="R3294" i="9"/>
  <c r="S3294" i="9"/>
  <c r="S3296" i="9"/>
  <c r="S3298" i="9"/>
  <c r="S3300" i="9"/>
  <c r="S3302" i="9"/>
  <c r="P3304" i="9"/>
  <c r="S3304" i="9"/>
  <c r="S3306" i="9"/>
  <c r="S3308" i="9"/>
  <c r="S3310" i="9"/>
  <c r="S3312" i="9"/>
  <c r="S3314" i="9"/>
  <c r="S3316" i="9"/>
  <c r="S3318" i="9"/>
  <c r="S3320" i="9"/>
  <c r="S3322" i="9"/>
  <c r="S3324" i="9"/>
  <c r="R3326" i="9"/>
  <c r="S3326" i="9"/>
  <c r="S3328" i="9"/>
  <c r="S3330" i="9"/>
  <c r="S3332" i="9"/>
  <c r="S3334" i="9"/>
  <c r="P3336" i="9"/>
  <c r="S3336" i="9"/>
  <c r="S3338" i="9"/>
  <c r="S3340" i="9"/>
  <c r="R3342" i="9"/>
  <c r="S3342" i="9"/>
  <c r="S3344" i="9"/>
  <c r="R3346" i="9"/>
  <c r="S3346" i="9"/>
  <c r="P3348" i="9"/>
  <c r="S3348" i="9"/>
  <c r="S3350" i="9"/>
  <c r="P3352" i="9"/>
  <c r="S3352" i="9"/>
  <c r="S3354" i="9"/>
  <c r="S3356" i="9"/>
  <c r="R3358" i="9"/>
  <c r="S3358" i="9"/>
  <c r="S3360" i="9"/>
  <c r="R3362" i="9"/>
  <c r="S3362" i="9"/>
  <c r="S3364" i="9"/>
  <c r="S3366" i="9"/>
  <c r="S3368" i="9"/>
  <c r="R3370" i="9"/>
  <c r="S3370" i="9"/>
  <c r="S3372" i="9"/>
  <c r="R3374" i="9"/>
  <c r="S3374" i="9"/>
  <c r="S3376" i="9"/>
  <c r="S3378" i="9"/>
  <c r="P3380" i="9"/>
  <c r="S3380" i="9"/>
  <c r="S3382" i="9"/>
  <c r="P3384" i="9"/>
  <c r="S3384" i="9"/>
  <c r="S3386" i="9"/>
  <c r="S3388" i="9"/>
  <c r="S3390" i="9"/>
  <c r="S3392" i="9"/>
  <c r="R3394" i="9"/>
  <c r="S3394" i="9"/>
  <c r="S3396" i="9"/>
  <c r="S3398" i="9"/>
  <c r="P3400" i="9"/>
  <c r="S3400" i="9"/>
  <c r="S3402" i="9"/>
  <c r="S3404" i="9"/>
  <c r="S3406" i="9"/>
  <c r="S3408" i="9"/>
  <c r="S3410" i="9"/>
  <c r="P3412" i="9"/>
  <c r="S3412" i="9"/>
  <c r="S3414" i="9"/>
  <c r="P3416" i="9"/>
  <c r="S3416" i="9"/>
  <c r="S3418" i="9"/>
  <c r="S3420" i="9"/>
  <c r="R3422" i="9"/>
  <c r="S3422" i="9"/>
  <c r="S3424" i="9"/>
  <c r="R3426" i="9"/>
  <c r="S3426" i="9"/>
  <c r="S3428" i="9"/>
  <c r="S3430" i="9"/>
  <c r="S3432" i="9"/>
  <c r="R3434" i="9"/>
  <c r="S3434" i="9"/>
  <c r="S3436" i="9"/>
  <c r="R3438" i="9"/>
  <c r="S3438" i="9"/>
  <c r="I3440" i="9"/>
  <c r="S3440" i="9"/>
  <c r="R3442" i="9"/>
  <c r="S3442" i="9"/>
  <c r="I3444" i="9"/>
  <c r="S3444" i="9"/>
  <c r="S3446" i="9"/>
  <c r="I3448" i="9"/>
  <c r="S3448" i="9"/>
  <c r="I3450" i="9"/>
  <c r="S3450" i="9"/>
  <c r="S3452" i="9"/>
  <c r="R3454" i="9"/>
  <c r="S3454" i="9"/>
  <c r="I3456" i="9"/>
  <c r="S3456" i="9"/>
  <c r="R3458" i="9"/>
  <c r="S3458" i="9"/>
  <c r="S3460" i="9"/>
  <c r="S3462" i="9"/>
  <c r="S3464" i="9"/>
  <c r="S3466" i="9"/>
  <c r="S3468" i="9"/>
  <c r="R3470" i="9"/>
  <c r="S3470" i="9"/>
  <c r="I3472" i="9"/>
  <c r="S3472" i="9"/>
  <c r="I3474" i="9"/>
  <c r="S3474" i="9"/>
  <c r="S3476" i="9"/>
  <c r="S3478" i="9"/>
  <c r="S3480" i="9"/>
  <c r="I3482" i="9"/>
  <c r="S3482" i="9"/>
  <c r="S3484" i="9"/>
  <c r="S3486" i="9"/>
  <c r="S3488" i="9"/>
  <c r="S3490" i="9"/>
  <c r="S3492" i="9"/>
  <c r="S3494" i="9"/>
  <c r="S3496" i="9"/>
  <c r="S3498" i="9"/>
  <c r="S3500" i="9"/>
  <c r="R3502" i="9"/>
  <c r="S3502" i="9"/>
  <c r="S3504" i="9"/>
  <c r="R3506" i="9"/>
  <c r="S3506" i="9"/>
  <c r="S3508" i="9"/>
  <c r="S3510" i="9"/>
  <c r="I3512" i="9"/>
  <c r="S3512" i="9"/>
  <c r="I3514" i="9"/>
  <c r="S3514" i="9"/>
  <c r="S3516" i="9"/>
  <c r="R3518" i="9"/>
  <c r="S3518" i="9"/>
  <c r="I3520" i="9"/>
  <c r="S3520" i="9"/>
  <c r="R3522" i="9"/>
  <c r="S3522" i="9"/>
  <c r="S3524" i="9"/>
  <c r="S3526" i="9"/>
  <c r="I3528" i="9"/>
  <c r="S3528" i="9"/>
  <c r="I3530" i="9"/>
  <c r="S3530" i="9"/>
  <c r="S3532" i="9"/>
  <c r="R3534" i="9"/>
  <c r="S3534" i="9"/>
  <c r="I3536" i="9"/>
  <c r="S3536" i="9"/>
  <c r="R3538" i="9"/>
  <c r="S3538" i="9"/>
  <c r="S3540" i="9"/>
  <c r="S3542" i="9"/>
  <c r="S3544" i="9"/>
  <c r="I3546" i="9"/>
  <c r="S3546" i="9"/>
  <c r="S3548" i="9"/>
  <c r="S3550" i="9"/>
  <c r="S3552" i="9"/>
  <c r="S3554" i="9"/>
  <c r="S3556" i="9"/>
  <c r="S3558" i="9"/>
  <c r="I3560" i="9"/>
  <c r="S3560" i="9"/>
  <c r="I3562" i="9"/>
  <c r="S3562" i="9"/>
  <c r="S3564" i="9"/>
  <c r="S3566" i="9"/>
  <c r="S3568" i="9"/>
  <c r="S3570" i="9"/>
  <c r="S3572" i="9"/>
  <c r="S3574" i="9"/>
  <c r="S3576" i="9"/>
  <c r="S3578" i="9"/>
  <c r="S3580" i="9"/>
  <c r="R3582" i="9"/>
  <c r="S3582" i="9"/>
  <c r="S3584" i="9"/>
  <c r="I3586" i="9"/>
  <c r="S3586" i="9"/>
  <c r="S3588" i="9"/>
  <c r="S3590" i="9"/>
  <c r="I3592" i="9"/>
  <c r="S3592" i="9"/>
  <c r="I3594" i="9"/>
  <c r="S3594" i="9"/>
  <c r="S3596" i="9"/>
  <c r="R3598" i="9"/>
  <c r="S3598" i="9"/>
  <c r="S3600" i="9"/>
  <c r="I3602" i="9"/>
  <c r="S3602" i="9"/>
  <c r="S3604" i="9"/>
  <c r="S3606" i="9"/>
  <c r="I3608" i="9"/>
  <c r="S3608" i="9"/>
  <c r="I3610" i="9"/>
  <c r="S3610" i="9"/>
  <c r="S3612" i="9"/>
  <c r="S3614" i="9"/>
  <c r="S3616" i="9"/>
  <c r="S3618" i="9"/>
  <c r="S3620" i="9"/>
  <c r="S3622" i="9"/>
  <c r="S3624" i="9"/>
  <c r="I3626" i="9"/>
  <c r="S3626" i="9"/>
  <c r="I3628" i="9"/>
  <c r="S3628" i="9"/>
  <c r="R3630" i="9"/>
  <c r="S3630" i="9"/>
  <c r="I3632" i="9"/>
  <c r="S3632" i="9"/>
  <c r="R3634" i="9"/>
  <c r="S3634" i="9"/>
  <c r="S3636" i="9"/>
  <c r="S3638" i="9"/>
  <c r="S3640" i="9"/>
  <c r="I3642" i="9"/>
  <c r="S3642" i="9"/>
  <c r="I3644" i="9"/>
  <c r="S3644" i="9"/>
  <c r="R3646" i="9"/>
  <c r="S3646" i="9"/>
  <c r="S3648" i="9"/>
  <c r="I3650" i="9"/>
  <c r="S3650" i="9"/>
  <c r="S3652" i="9"/>
  <c r="S3654" i="9"/>
  <c r="S3656" i="9"/>
  <c r="R3658" i="9"/>
  <c r="S3658" i="9"/>
  <c r="S3660" i="9"/>
  <c r="R3662" i="9"/>
  <c r="S3662" i="9"/>
  <c r="I3664" i="9"/>
  <c r="S3664" i="9"/>
  <c r="I3666" i="9"/>
  <c r="S3666" i="9"/>
  <c r="I3668" i="9"/>
  <c r="S3668" i="9"/>
  <c r="S3670" i="9"/>
  <c r="S3672" i="9"/>
  <c r="I3674" i="9"/>
  <c r="S3674" i="9"/>
  <c r="S3676" i="9"/>
  <c r="S3678" i="9"/>
  <c r="S3680" i="9"/>
  <c r="S3682" i="9"/>
  <c r="I3684" i="9"/>
  <c r="S3684" i="9"/>
  <c r="S3686" i="9"/>
  <c r="I3688" i="9"/>
  <c r="S3688" i="9"/>
  <c r="I3690" i="9"/>
  <c r="S3690" i="9"/>
  <c r="S3692" i="9"/>
  <c r="R3694" i="9"/>
  <c r="S3694" i="9"/>
  <c r="I3696" i="9"/>
  <c r="S3696" i="9"/>
  <c r="R3698" i="9"/>
  <c r="S3698" i="9"/>
  <c r="S3700" i="9"/>
  <c r="S3702" i="9"/>
  <c r="I3704" i="9"/>
  <c r="S3704" i="9"/>
  <c r="S3706" i="9"/>
  <c r="S3708" i="9"/>
  <c r="R3710" i="9"/>
  <c r="S3710" i="9"/>
  <c r="I3712" i="9"/>
  <c r="S3712" i="9"/>
  <c r="R3714" i="9"/>
  <c r="S3714" i="9"/>
  <c r="I3716" i="9"/>
  <c r="S3716" i="9"/>
  <c r="S3718" i="9"/>
  <c r="S3720" i="9"/>
  <c r="I3722" i="9"/>
  <c r="S3722" i="9"/>
  <c r="S3724" i="9"/>
  <c r="R3726" i="9"/>
  <c r="S3726" i="9"/>
  <c r="S3728" i="9"/>
  <c r="I3730" i="9"/>
  <c r="S3730" i="9"/>
  <c r="S3732" i="9"/>
  <c r="S3734" i="9"/>
  <c r="S3736" i="9"/>
  <c r="I3738" i="9"/>
  <c r="S3738" i="9"/>
  <c r="S3740" i="9"/>
  <c r="R3742" i="9"/>
  <c r="S3742" i="9"/>
  <c r="S3744" i="9"/>
  <c r="R3746" i="9"/>
  <c r="S3746" i="9"/>
  <c r="I3748" i="9"/>
  <c r="S3748" i="9"/>
  <c r="S3750" i="9"/>
  <c r="S3752" i="9"/>
  <c r="I3754" i="9"/>
  <c r="S3754" i="9"/>
  <c r="S3756" i="9"/>
  <c r="R3758" i="9"/>
  <c r="S3758" i="9"/>
  <c r="S3760" i="9"/>
  <c r="R3762" i="9"/>
  <c r="S3762" i="9"/>
  <c r="S3764" i="9"/>
  <c r="S3766" i="9"/>
  <c r="I3768" i="9"/>
  <c r="S3768" i="9"/>
  <c r="I3770" i="9"/>
  <c r="S3770" i="9"/>
  <c r="S3772" i="9"/>
  <c r="R3774" i="9"/>
  <c r="S3774" i="9"/>
  <c r="S3776" i="9"/>
  <c r="I3778" i="9"/>
  <c r="S3778" i="9"/>
  <c r="S3780" i="9"/>
  <c r="S3782" i="9"/>
  <c r="S3784" i="9"/>
  <c r="I3786" i="9"/>
  <c r="S3786" i="9"/>
  <c r="S3788" i="9"/>
  <c r="R3790" i="9"/>
  <c r="S3790" i="9"/>
  <c r="I3792" i="9"/>
  <c r="S3792" i="9"/>
  <c r="R3794" i="9"/>
  <c r="S3794" i="9"/>
  <c r="S3796" i="9"/>
  <c r="S3798" i="9"/>
  <c r="S3800" i="9"/>
  <c r="S3802" i="9"/>
  <c r="S3804" i="9"/>
  <c r="S3806" i="9"/>
  <c r="S3808" i="9"/>
  <c r="S3810" i="9"/>
  <c r="S3812" i="9"/>
  <c r="S3814" i="9"/>
  <c r="S3816" i="9"/>
  <c r="S3818" i="9"/>
  <c r="S3820" i="9"/>
  <c r="S3822" i="9"/>
  <c r="S3824" i="9"/>
  <c r="R3826" i="9"/>
  <c r="S3826" i="9"/>
  <c r="S3828" i="9"/>
  <c r="S3830" i="9"/>
  <c r="S3832" i="9"/>
  <c r="I3834" i="9"/>
  <c r="S3834" i="9"/>
  <c r="S3836" i="9"/>
  <c r="S3838" i="9"/>
  <c r="S3840" i="9"/>
  <c r="S3842" i="9"/>
  <c r="S3844" i="9"/>
  <c r="S3846" i="9"/>
  <c r="S3848" i="9"/>
  <c r="S3850" i="9"/>
  <c r="I3852" i="9"/>
  <c r="S3852" i="9"/>
  <c r="R3854" i="9"/>
  <c r="S3854" i="9"/>
  <c r="S3856" i="9"/>
  <c r="S3858" i="9"/>
  <c r="S3860" i="9"/>
  <c r="S3862" i="9"/>
  <c r="S3864" i="9"/>
  <c r="S3866" i="9"/>
  <c r="S3868" i="9"/>
  <c r="R3870" i="9"/>
  <c r="S3870" i="9"/>
  <c r="I3872" i="9"/>
  <c r="S3872" i="9"/>
  <c r="S3874" i="9"/>
  <c r="S3876" i="9"/>
  <c r="S3878" i="9"/>
  <c r="S3880" i="9"/>
  <c r="S3882" i="9"/>
  <c r="S3884" i="9"/>
  <c r="S3886" i="9"/>
  <c r="S3888" i="9"/>
  <c r="S3890" i="9"/>
  <c r="S3892" i="9"/>
  <c r="S3894" i="9"/>
  <c r="S3896" i="9"/>
  <c r="I3898" i="9"/>
  <c r="S3898" i="9"/>
  <c r="S3900" i="9"/>
  <c r="R3902" i="9"/>
  <c r="S3902" i="9"/>
  <c r="I3904" i="9"/>
  <c r="S3904" i="9"/>
  <c r="R3906" i="9"/>
  <c r="S3906" i="9"/>
  <c r="I3908" i="9"/>
  <c r="S3908" i="9"/>
  <c r="S3910" i="9"/>
  <c r="I3912" i="9"/>
  <c r="S3912" i="9"/>
  <c r="I3914" i="9"/>
  <c r="S3914" i="9"/>
  <c r="S3916" i="9"/>
  <c r="R3918" i="9"/>
  <c r="S3918" i="9"/>
  <c r="S3920" i="9"/>
  <c r="I3922" i="9"/>
  <c r="S3922" i="9"/>
  <c r="S3924" i="9"/>
  <c r="S3926" i="9"/>
  <c r="S3928" i="9"/>
  <c r="S3930" i="9"/>
  <c r="S3932" i="9"/>
  <c r="R3934" i="9"/>
  <c r="S3934" i="9"/>
  <c r="S3936" i="9"/>
  <c r="S3938" i="9"/>
  <c r="S3940" i="9"/>
  <c r="S3942" i="9"/>
  <c r="I3944" i="9"/>
  <c r="S3944" i="9"/>
  <c r="R3946" i="9"/>
  <c r="S3946" i="9"/>
  <c r="S3948" i="9"/>
  <c r="R3950" i="9"/>
  <c r="S3950" i="9"/>
  <c r="S3952" i="9"/>
  <c r="I3954" i="9"/>
  <c r="S3954" i="9"/>
  <c r="S3956" i="9"/>
  <c r="S3958" i="9"/>
  <c r="I3960" i="9"/>
  <c r="S3960" i="9"/>
  <c r="I3962" i="9"/>
  <c r="S3962" i="9"/>
  <c r="S3964" i="9"/>
  <c r="S3966" i="9"/>
  <c r="S3968" i="9"/>
  <c r="I3970" i="9"/>
  <c r="S3970" i="9"/>
  <c r="S3972" i="9"/>
  <c r="S3974" i="9"/>
  <c r="S3976" i="9"/>
  <c r="I3978" i="9"/>
  <c r="S3978" i="9"/>
  <c r="S3980" i="9"/>
  <c r="S3982" i="9"/>
  <c r="S3984" i="9"/>
  <c r="I3986" i="9"/>
  <c r="S3986" i="9"/>
  <c r="I3988" i="9"/>
  <c r="S3988" i="9"/>
  <c r="S3990" i="9"/>
  <c r="S3992" i="9"/>
  <c r="S3994" i="9"/>
  <c r="S3996" i="9"/>
  <c r="R3998" i="9"/>
  <c r="S3998" i="9"/>
  <c r="S4000" i="9"/>
  <c r="I4002" i="9"/>
  <c r="S4002" i="9"/>
  <c r="S4004" i="9"/>
  <c r="S4006" i="9"/>
  <c r="S4008" i="9"/>
  <c r="I4010" i="9"/>
  <c r="S4010" i="9"/>
  <c r="S4012" i="9"/>
  <c r="R4014" i="9"/>
  <c r="S4014" i="9"/>
  <c r="S4016" i="9"/>
  <c r="I4018" i="9"/>
  <c r="S4018" i="9"/>
  <c r="S4020" i="9"/>
  <c r="S4022" i="9"/>
  <c r="S4024" i="9"/>
  <c r="I4026" i="9"/>
  <c r="S4026" i="9"/>
  <c r="S4028" i="9"/>
  <c r="R4030" i="9"/>
  <c r="S4030" i="9"/>
  <c r="I4032" i="9"/>
  <c r="S4032" i="9"/>
  <c r="R4034" i="9"/>
  <c r="S4034" i="9"/>
  <c r="S4036" i="9"/>
  <c r="S4038" i="9"/>
  <c r="S4040" i="9"/>
  <c r="I4042" i="9"/>
  <c r="S4042" i="9"/>
  <c r="S4044" i="9"/>
  <c r="S4046" i="9"/>
  <c r="I4048" i="9"/>
  <c r="S4048" i="9"/>
  <c r="R4050" i="9"/>
  <c r="S4050" i="9"/>
  <c r="S4052" i="9"/>
  <c r="S4054" i="9"/>
  <c r="S4056" i="9"/>
  <c r="S4058" i="9"/>
  <c r="S4060" i="9"/>
  <c r="R4062" i="9"/>
  <c r="S4062" i="9"/>
  <c r="I4064" i="9"/>
  <c r="S4064" i="9"/>
  <c r="R4066" i="9"/>
  <c r="S4066" i="9"/>
  <c r="S4068" i="9"/>
  <c r="S4070" i="9"/>
  <c r="S4072" i="9"/>
  <c r="R4074" i="9"/>
  <c r="S4074" i="9"/>
  <c r="I4076" i="9"/>
  <c r="S4076" i="9"/>
  <c r="R4078" i="9"/>
  <c r="S4078" i="9"/>
  <c r="S4080" i="9"/>
  <c r="I4082" i="9"/>
  <c r="S4082" i="9"/>
  <c r="S4084" i="9"/>
  <c r="S4086" i="9"/>
  <c r="S4088" i="9"/>
  <c r="I4090" i="9"/>
  <c r="S4090" i="9"/>
  <c r="S4092" i="9"/>
  <c r="R4094" i="9"/>
  <c r="S4094" i="9"/>
  <c r="S4096" i="9"/>
  <c r="R4098" i="9"/>
  <c r="S4098" i="9"/>
  <c r="I4100" i="9"/>
  <c r="S4100" i="9"/>
  <c r="S4102" i="9"/>
  <c r="S4104" i="9"/>
  <c r="R4106" i="9"/>
  <c r="S4106" i="9"/>
  <c r="S4108" i="9"/>
  <c r="R4110" i="9"/>
  <c r="S4110" i="9"/>
  <c r="I4112" i="9"/>
  <c r="S4112" i="9"/>
  <c r="I4114" i="9"/>
  <c r="S4114" i="9"/>
  <c r="S4116" i="9"/>
  <c r="S4118" i="9"/>
  <c r="S4120" i="9"/>
  <c r="I4122" i="9"/>
  <c r="S4122" i="9"/>
  <c r="S4124" i="9"/>
  <c r="R4126" i="9"/>
  <c r="S4126" i="9"/>
  <c r="S4128" i="9"/>
  <c r="I4130" i="9"/>
  <c r="S4130" i="9"/>
  <c r="S4132" i="9"/>
  <c r="S4134" i="9"/>
  <c r="I4136" i="9"/>
  <c r="S4136" i="9"/>
  <c r="R4138" i="9"/>
  <c r="S4138" i="9"/>
  <c r="I4140" i="9"/>
  <c r="S4140" i="9"/>
  <c r="R4142" i="9"/>
  <c r="S4142" i="9"/>
  <c r="S4144" i="9"/>
  <c r="S4146" i="9"/>
  <c r="S4148" i="9"/>
  <c r="S4150" i="9"/>
  <c r="I4152" i="9"/>
  <c r="S4152" i="9"/>
  <c r="I4154" i="9"/>
  <c r="S4154" i="9"/>
  <c r="S4156" i="9"/>
  <c r="S4158" i="9"/>
  <c r="S4160" i="9"/>
  <c r="R4162" i="9"/>
  <c r="S4162" i="9"/>
  <c r="S4164" i="9"/>
  <c r="S4166" i="9"/>
  <c r="S4168" i="9"/>
  <c r="I4170" i="9"/>
  <c r="S4170" i="9"/>
  <c r="S4172" i="9"/>
  <c r="R4174" i="9"/>
  <c r="S4174" i="9"/>
  <c r="S4176" i="9"/>
  <c r="S4178" i="9"/>
  <c r="S4180" i="9"/>
  <c r="S4182" i="9"/>
  <c r="S4184" i="9"/>
  <c r="S4186" i="9"/>
  <c r="S4188" i="9"/>
  <c r="R4190" i="9"/>
  <c r="S4190" i="9"/>
  <c r="S4192" i="9"/>
  <c r="S4194" i="9"/>
  <c r="S4196" i="9"/>
  <c r="S4198" i="9"/>
  <c r="S4200" i="9"/>
  <c r="R4202" i="9"/>
  <c r="S4202" i="9"/>
  <c r="S4204" i="9"/>
  <c r="S4206" i="9"/>
  <c r="S4208" i="9"/>
  <c r="S4210" i="9"/>
  <c r="S4212" i="9"/>
  <c r="S4214" i="9"/>
  <c r="I4216" i="9"/>
  <c r="I4218" i="9"/>
  <c r="S4218" i="9"/>
  <c r="R4222" i="9"/>
  <c r="R4226" i="9"/>
  <c r="I4232" i="9"/>
  <c r="I4234" i="9"/>
  <c r="I4236" i="9"/>
  <c r="R4238" i="9"/>
  <c r="I4240" i="9"/>
  <c r="I4242" i="9"/>
  <c r="I4250" i="9"/>
  <c r="I4266" i="9"/>
  <c r="R4270" i="9"/>
  <c r="I4274" i="9"/>
  <c r="I4282" i="9"/>
  <c r="R4286" i="9"/>
  <c r="I4344" i="9"/>
  <c r="R4366" i="9"/>
  <c r="R4370" i="9"/>
  <c r="I4378" i="9"/>
  <c r="R4382" i="9"/>
  <c r="I4386" i="9"/>
  <c r="I4394" i="9"/>
  <c r="R4398" i="9"/>
  <c r="I4400" i="9"/>
  <c r="R4402" i="9"/>
  <c r="I4410" i="9"/>
  <c r="R4414" i="9"/>
  <c r="I4418" i="9"/>
  <c r="I4424" i="9"/>
  <c r="I4428" i="9"/>
  <c r="R4430" i="9"/>
  <c r="I4432" i="9"/>
  <c r="O4452" i="9"/>
  <c r="O4456" i="9"/>
  <c r="J4458" i="9"/>
  <c r="J4462" i="9"/>
  <c r="R4466" i="9"/>
  <c r="O4468" i="9"/>
  <c r="O4472" i="9"/>
  <c r="O4476" i="9"/>
  <c r="J4478" i="9"/>
  <c r="O4480" i="9"/>
  <c r="R4482" i="9"/>
  <c r="O4488" i="9"/>
  <c r="O4492" i="9"/>
  <c r="O4496" i="9"/>
  <c r="P4516" i="9"/>
  <c r="P4532" i="9"/>
  <c r="P4534" i="9"/>
  <c r="P4536" i="9"/>
  <c r="P4538" i="9"/>
  <c r="P4552" i="9"/>
  <c r="P4558" i="9"/>
  <c r="P4562" i="9"/>
  <c r="P4570" i="9"/>
  <c r="P4574" i="9"/>
  <c r="P4578" i="9"/>
  <c r="P4586" i="9"/>
  <c r="P4590" i="9"/>
  <c r="P4594" i="9"/>
  <c r="P4598" i="9"/>
  <c r="P4602" i="9"/>
  <c r="P4606" i="9"/>
  <c r="P4610" i="9"/>
  <c r="P4616" i="9"/>
  <c r="P4620" i="9"/>
  <c r="P4624" i="9"/>
  <c r="P4626" i="9"/>
  <c r="P4630" i="9"/>
  <c r="P4634" i="9"/>
  <c r="P4638" i="9"/>
  <c r="P4640" i="9"/>
  <c r="P4644" i="9"/>
  <c r="P4648" i="9"/>
  <c r="P4652" i="9"/>
  <c r="P4656" i="9"/>
  <c r="P4660" i="9"/>
  <c r="P4664" i="9"/>
  <c r="P4668" i="9"/>
  <c r="P4672" i="9"/>
  <c r="P4676" i="9"/>
  <c r="P4680" i="9"/>
  <c r="P4682" i="9"/>
  <c r="P4684" i="9"/>
  <c r="P4688" i="9"/>
  <c r="P4692" i="9"/>
  <c r="P4694" i="9"/>
  <c r="P4698" i="9"/>
  <c r="P4702" i="9"/>
  <c r="P4704" i="9"/>
  <c r="P4708" i="9"/>
  <c r="P4710" i="9"/>
  <c r="P4714" i="9"/>
  <c r="P4720" i="9"/>
  <c r="P4722" i="9"/>
  <c r="P4724" i="9"/>
  <c r="P4726" i="9"/>
  <c r="P4728" i="9"/>
  <c r="P4730" i="9"/>
  <c r="P4732" i="9"/>
  <c r="P4734" i="9"/>
  <c r="P4738" i="9"/>
  <c r="P4742" i="9"/>
  <c r="P4744" i="9"/>
  <c r="P4746" i="9"/>
  <c r="P4748" i="9"/>
  <c r="P4750" i="9"/>
  <c r="P4752" i="9"/>
  <c r="P4754" i="9"/>
  <c r="P4756" i="9"/>
  <c r="P4758" i="9"/>
  <c r="P4760" i="9"/>
  <c r="P4762" i="9"/>
  <c r="P4764" i="9"/>
  <c r="P4766" i="9"/>
  <c r="P4768" i="9"/>
  <c r="P4770" i="9"/>
  <c r="P4772" i="9"/>
  <c r="P4774" i="9"/>
  <c r="P4776" i="9"/>
  <c r="P4778" i="9"/>
  <c r="P4780" i="9"/>
  <c r="P4782" i="9"/>
  <c r="P4784" i="9"/>
  <c r="P4786" i="9"/>
  <c r="P4788" i="9"/>
  <c r="P4790" i="9"/>
  <c r="P4792" i="9"/>
  <c r="P4794" i="9"/>
  <c r="P4796" i="9"/>
  <c r="P4798" i="9"/>
  <c r="P4800" i="9"/>
  <c r="P4802" i="9"/>
  <c r="P4804" i="9"/>
  <c r="P4806" i="9"/>
  <c r="P4808" i="9"/>
  <c r="P4810" i="9"/>
  <c r="P4812" i="9"/>
  <c r="P4814" i="9"/>
  <c r="P4816" i="9"/>
  <c r="P4818" i="9"/>
  <c r="P4820" i="9"/>
  <c r="P4822" i="9"/>
  <c r="P4824" i="9"/>
  <c r="P4826" i="9"/>
  <c r="P4828" i="9"/>
  <c r="P4830" i="9"/>
  <c r="P4832" i="9"/>
  <c r="P4834" i="9"/>
  <c r="P4836" i="9"/>
  <c r="P4838" i="9"/>
  <c r="P4840" i="9"/>
  <c r="P4842" i="9"/>
  <c r="P4844" i="9"/>
  <c r="P4846" i="9"/>
  <c r="P4848" i="9"/>
  <c r="P4850" i="9"/>
  <c r="P4852" i="9"/>
  <c r="P4854" i="9"/>
  <c r="P4856" i="9"/>
  <c r="P4858" i="9"/>
  <c r="P4860" i="9"/>
  <c r="P4862" i="9"/>
  <c r="P4864" i="9"/>
  <c r="P4866" i="9"/>
  <c r="P4868" i="9"/>
  <c r="P4870" i="9"/>
  <c r="P4872" i="9"/>
  <c r="P4874" i="9"/>
  <c r="P4876" i="9"/>
  <c r="P4878" i="9"/>
  <c r="P4880" i="9"/>
  <c r="P4882" i="9"/>
  <c r="P4884" i="9"/>
  <c r="P4886" i="9"/>
  <c r="P4888" i="9"/>
  <c r="P4890" i="9"/>
  <c r="P4892" i="9"/>
  <c r="P4894" i="9"/>
  <c r="P4896" i="9"/>
  <c r="P4898" i="9"/>
  <c r="P4900" i="9"/>
  <c r="P4902" i="9"/>
  <c r="P4904" i="9"/>
  <c r="P4906" i="9"/>
  <c r="R4910" i="9"/>
  <c r="P4912" i="9"/>
  <c r="P4916" i="9"/>
  <c r="P4918" i="9"/>
  <c r="P4922" i="9"/>
  <c r="P4926" i="9"/>
  <c r="P4930" i="9"/>
  <c r="P4934" i="9"/>
  <c r="P4936" i="9"/>
  <c r="P4940" i="9"/>
  <c r="R4942" i="9"/>
  <c r="P4948" i="9"/>
  <c r="P4952" i="9"/>
  <c r="P4956" i="9"/>
  <c r="R4958" i="9"/>
  <c r="P4960" i="9"/>
  <c r="P4964" i="9"/>
  <c r="P4968" i="9"/>
  <c r="P4972" i="9"/>
  <c r="P4974" i="9"/>
  <c r="P4978" i="9"/>
  <c r="P4982" i="9"/>
  <c r="P4986" i="9"/>
  <c r="P4988" i="9"/>
  <c r="R4990" i="9"/>
  <c r="P4992" i="9"/>
  <c r="P4996" i="9"/>
  <c r="P5000" i="9"/>
  <c r="S4998" i="9"/>
  <c r="S4990" i="9"/>
  <c r="S4982" i="9"/>
  <c r="S4974" i="9"/>
  <c r="S4966" i="9"/>
  <c r="S4958" i="9"/>
  <c r="S4950" i="9"/>
  <c r="S4942" i="9"/>
  <c r="S4934" i="9"/>
  <c r="S4926" i="9"/>
  <c r="S4918" i="9"/>
  <c r="S4910" i="9"/>
  <c r="S4902" i="9"/>
  <c r="S4894" i="9"/>
  <c r="S4886" i="9"/>
  <c r="S4878" i="9"/>
  <c r="S4870" i="9"/>
  <c r="S4862" i="9"/>
  <c r="S4854" i="9"/>
  <c r="S4846" i="9"/>
  <c r="S4838" i="9"/>
  <c r="S4830" i="9"/>
  <c r="S4822" i="9"/>
  <c r="S4814" i="9"/>
  <c r="S4806" i="9"/>
  <c r="S4798" i="9"/>
  <c r="S4790" i="9"/>
  <c r="S4782" i="9"/>
  <c r="S4774" i="9"/>
  <c r="S4766" i="9"/>
  <c r="S4758" i="9"/>
  <c r="S4750" i="9"/>
  <c r="S4742" i="9"/>
  <c r="S4734" i="9"/>
  <c r="S4726" i="9"/>
  <c r="S4718" i="9"/>
  <c r="S4710" i="9"/>
  <c r="S4702" i="9"/>
  <c r="S4694" i="9"/>
  <c r="S4686" i="9"/>
  <c r="S4678" i="9"/>
  <c r="S4670" i="9"/>
  <c r="S4662" i="9"/>
  <c r="S4654" i="9"/>
  <c r="S4646" i="9"/>
  <c r="S4638" i="9"/>
  <c r="S4630" i="9"/>
  <c r="S4622" i="9"/>
  <c r="S4614" i="9"/>
  <c r="S4606" i="9"/>
  <c r="S4598" i="9"/>
  <c r="S4590" i="9"/>
  <c r="S4582" i="9"/>
  <c r="S4574" i="9"/>
  <c r="S4566" i="9"/>
  <c r="S4558" i="9"/>
  <c r="S4550" i="9"/>
  <c r="S4542" i="9"/>
  <c r="S4534" i="9"/>
  <c r="S4526" i="9"/>
  <c r="S4518" i="9"/>
  <c r="S4510" i="9"/>
  <c r="S4502" i="9"/>
  <c r="S4494" i="9"/>
  <c r="S4486" i="9"/>
  <c r="S4478" i="9"/>
  <c r="S4470" i="9"/>
  <c r="S4462" i="9"/>
  <c r="S4454" i="9"/>
  <c r="S4446" i="9"/>
  <c r="S4438" i="9"/>
  <c r="S4430" i="9"/>
  <c r="S4422" i="9"/>
  <c r="S4414" i="9"/>
  <c r="S4406" i="9"/>
  <c r="S4398" i="9"/>
  <c r="S4390" i="9"/>
  <c r="S4382" i="9"/>
  <c r="S4374" i="9"/>
  <c r="S4366" i="9"/>
  <c r="S4358" i="9"/>
  <c r="S4350" i="9"/>
  <c r="S4342" i="9"/>
  <c r="S4334" i="9"/>
  <c r="S4326" i="9"/>
  <c r="S4318" i="9"/>
  <c r="S4310" i="9"/>
  <c r="S4302" i="9"/>
  <c r="S4294" i="9"/>
  <c r="S4286" i="9"/>
  <c r="S4278" i="9"/>
  <c r="S4270" i="9"/>
  <c r="S4262" i="9"/>
  <c r="S4254" i="9"/>
  <c r="S4246" i="9"/>
  <c r="S4238" i="9"/>
  <c r="S4230" i="9"/>
  <c r="S4222" i="9"/>
  <c r="S4996" i="9"/>
  <c r="S4988" i="9"/>
  <c r="S4980" i="9"/>
  <c r="S4972" i="9"/>
  <c r="S4964" i="9"/>
  <c r="S4956" i="9"/>
  <c r="S4948" i="9"/>
  <c r="S4940" i="9"/>
  <c r="S4932" i="9"/>
  <c r="S4924" i="9"/>
  <c r="S4916" i="9"/>
  <c r="S4908" i="9"/>
  <c r="S4900" i="9"/>
  <c r="S4892" i="9"/>
  <c r="S4884" i="9"/>
  <c r="S4876" i="9"/>
  <c r="S4868" i="9"/>
  <c r="S4860" i="9"/>
  <c r="S4852" i="9"/>
  <c r="S4844" i="9"/>
  <c r="S4836" i="9"/>
  <c r="S4828" i="9"/>
  <c r="S4820" i="9"/>
  <c r="S4812" i="9"/>
  <c r="S4804" i="9"/>
  <c r="S4796" i="9"/>
  <c r="S4788" i="9"/>
  <c r="S4780" i="9"/>
  <c r="S4772" i="9"/>
  <c r="S4764" i="9"/>
  <c r="S4756" i="9"/>
  <c r="S4748" i="9"/>
  <c r="S4740" i="9"/>
  <c r="S4732" i="9"/>
  <c r="S4724" i="9"/>
  <c r="S4716" i="9"/>
  <c r="S4708" i="9"/>
  <c r="S4700" i="9"/>
  <c r="S4692" i="9"/>
  <c r="S4684" i="9"/>
  <c r="S4676" i="9"/>
  <c r="S4668" i="9"/>
  <c r="S4660" i="9"/>
  <c r="S4652" i="9"/>
  <c r="S4644" i="9"/>
  <c r="S4636" i="9"/>
  <c r="S4628" i="9"/>
  <c r="S4620" i="9"/>
  <c r="S4612" i="9"/>
  <c r="S4604" i="9"/>
  <c r="S4596" i="9"/>
  <c r="S4588" i="9"/>
  <c r="S4580" i="9"/>
  <c r="S4572" i="9"/>
  <c r="S4564" i="9"/>
  <c r="S4556" i="9"/>
  <c r="S4548" i="9"/>
  <c r="S4540" i="9"/>
  <c r="S4532" i="9"/>
  <c r="S4524" i="9"/>
  <c r="S4516" i="9"/>
  <c r="S4508" i="9"/>
  <c r="S4500" i="9"/>
  <c r="S4492" i="9"/>
  <c r="S4484" i="9"/>
  <c r="S4476" i="9"/>
  <c r="S4468" i="9"/>
  <c r="S4460" i="9"/>
  <c r="S4452" i="9"/>
  <c r="S4444" i="9"/>
  <c r="S4436" i="9"/>
  <c r="S4428" i="9"/>
  <c r="S4420" i="9"/>
  <c r="S4412" i="9"/>
  <c r="S4404" i="9"/>
  <c r="S4396" i="9"/>
  <c r="S4388" i="9"/>
  <c r="S4380" i="9"/>
  <c r="S4372" i="9"/>
  <c r="S4364" i="9"/>
  <c r="S4356" i="9"/>
  <c r="S4348" i="9"/>
  <c r="S4340" i="9"/>
  <c r="S4332" i="9"/>
  <c r="S4324" i="9"/>
  <c r="S4316" i="9"/>
  <c r="S4308" i="9"/>
  <c r="S4300" i="9"/>
  <c r="S4292" i="9"/>
  <c r="S4284" i="9"/>
  <c r="S4276" i="9"/>
  <c r="S4268" i="9"/>
  <c r="S4260" i="9"/>
  <c r="S4252" i="9"/>
  <c r="S4244" i="9"/>
  <c r="S4236" i="9"/>
  <c r="S4228" i="9"/>
  <c r="S4220" i="9"/>
  <c r="S1997" i="9"/>
  <c r="S1999" i="9"/>
  <c r="S2001" i="9"/>
  <c r="S2003" i="9"/>
  <c r="S2005" i="9"/>
  <c r="S2007" i="9"/>
  <c r="S2009" i="9"/>
  <c r="S2011" i="9"/>
  <c r="S2013" i="9"/>
  <c r="S2015" i="9"/>
  <c r="S2017" i="9"/>
  <c r="S2019" i="9"/>
  <c r="S2021" i="9"/>
  <c r="S2023" i="9"/>
  <c r="S2025" i="9"/>
  <c r="S2027" i="9"/>
  <c r="S2029" i="9"/>
  <c r="S2031" i="9"/>
  <c r="S2033" i="9"/>
  <c r="S2035" i="9"/>
  <c r="S2037" i="9"/>
  <c r="S2039" i="9"/>
  <c r="S2041" i="9"/>
  <c r="S2043" i="9"/>
  <c r="S2045" i="9"/>
  <c r="S2047" i="9"/>
  <c r="S2049" i="9"/>
  <c r="S2051" i="9"/>
  <c r="S2053" i="9"/>
  <c r="S2055" i="9"/>
  <c r="S2057" i="9"/>
  <c r="S2059" i="9"/>
  <c r="S2061" i="9"/>
  <c r="S2063" i="9"/>
  <c r="S2065" i="9"/>
  <c r="S2067" i="9"/>
  <c r="S2069" i="9"/>
  <c r="S2071" i="9"/>
  <c r="S2073" i="9"/>
  <c r="S2075" i="9"/>
  <c r="S2077" i="9"/>
  <c r="S2079" i="9"/>
  <c r="S2081" i="9"/>
  <c r="S2083" i="9"/>
  <c r="S2085" i="9"/>
  <c r="S2087" i="9"/>
  <c r="S2089" i="9"/>
  <c r="S2091" i="9"/>
  <c r="S2093" i="9"/>
  <c r="S2095" i="9"/>
  <c r="S2097" i="9"/>
  <c r="S2099" i="9"/>
  <c r="S2101" i="9"/>
  <c r="S2103" i="9"/>
  <c r="S2105" i="9"/>
  <c r="S2107" i="9"/>
  <c r="S2109" i="9"/>
  <c r="S2111" i="9"/>
  <c r="L2113" i="9"/>
  <c r="S2113" i="9"/>
  <c r="S2115" i="9"/>
  <c r="S2117" i="9"/>
  <c r="S2119" i="9"/>
  <c r="S2121" i="9"/>
  <c r="S2123" i="9"/>
  <c r="S2125" i="9"/>
  <c r="S2127" i="9"/>
  <c r="S2129" i="9"/>
  <c r="S2131" i="9"/>
  <c r="S2133" i="9"/>
  <c r="S2135" i="9"/>
  <c r="S2137" i="9"/>
  <c r="S2139" i="9"/>
  <c r="S2141" i="9"/>
  <c r="S2143" i="9"/>
  <c r="S2145" i="9"/>
  <c r="S2147" i="9"/>
  <c r="S2149" i="9"/>
  <c r="S2151" i="9"/>
  <c r="S2153" i="9"/>
  <c r="S2155" i="9"/>
  <c r="S2157" i="9"/>
  <c r="S2159" i="9"/>
  <c r="S2161" i="9"/>
  <c r="S2163" i="9"/>
  <c r="S2165" i="9"/>
  <c r="S2167" i="9"/>
  <c r="S2169" i="9"/>
  <c r="S2171" i="9"/>
  <c r="S2173" i="9"/>
  <c r="S2175" i="9"/>
  <c r="S2177" i="9"/>
  <c r="S2179" i="9"/>
  <c r="S2181" i="9"/>
  <c r="S2183" i="9"/>
  <c r="S2185" i="9"/>
  <c r="S2187" i="9"/>
  <c r="S2189" i="9"/>
  <c r="S2191" i="9"/>
  <c r="S2193" i="9"/>
  <c r="S2195" i="9"/>
  <c r="S2197" i="9"/>
  <c r="S2199" i="9"/>
  <c r="S2201" i="9"/>
  <c r="S2203" i="9"/>
  <c r="S2205" i="9"/>
  <c r="S2207" i="9"/>
  <c r="S2209" i="9"/>
  <c r="S2211" i="9"/>
  <c r="S2213" i="9"/>
  <c r="S2215" i="9"/>
  <c r="S2217" i="9"/>
  <c r="S2219" i="9"/>
  <c r="S2221" i="9"/>
  <c r="S2223" i="9"/>
  <c r="S2225" i="9"/>
  <c r="S2227" i="9"/>
  <c r="S2229" i="9"/>
  <c r="S2231" i="9"/>
  <c r="S2233" i="9"/>
  <c r="S2235" i="9"/>
  <c r="S2237" i="9"/>
  <c r="S2239" i="9"/>
  <c r="L2241" i="9"/>
  <c r="S2241" i="9"/>
  <c r="S2243" i="9"/>
  <c r="S2245" i="9"/>
  <c r="S2247" i="9"/>
  <c r="S2249" i="9"/>
  <c r="S2251" i="9"/>
  <c r="S2253" i="9"/>
  <c r="S2255" i="9"/>
  <c r="S2257" i="9"/>
  <c r="S2259" i="9"/>
  <c r="S2261" i="9"/>
  <c r="S2263" i="9"/>
  <c r="S2265" i="9"/>
  <c r="S2267" i="9"/>
  <c r="S2269" i="9"/>
  <c r="S2271" i="9"/>
  <c r="S2273" i="9"/>
  <c r="S2275" i="9"/>
  <c r="S2277" i="9"/>
  <c r="S2279" i="9"/>
  <c r="S2281" i="9"/>
  <c r="S2283" i="9"/>
  <c r="S2285" i="9"/>
  <c r="S2287" i="9"/>
  <c r="S2289" i="9"/>
  <c r="S2291" i="9"/>
  <c r="S2293" i="9"/>
  <c r="S2295" i="9"/>
  <c r="S2297" i="9"/>
  <c r="S2299" i="9"/>
  <c r="S2301" i="9"/>
  <c r="S2303" i="9"/>
  <c r="S2305" i="9"/>
  <c r="S2307" i="9"/>
  <c r="S2309" i="9"/>
  <c r="S2311" i="9"/>
  <c r="S2313" i="9"/>
  <c r="S2315" i="9"/>
  <c r="S2317" i="9"/>
  <c r="S2319" i="9"/>
  <c r="S2321" i="9"/>
  <c r="S2323" i="9"/>
  <c r="S2325" i="9"/>
  <c r="S2327" i="9"/>
  <c r="S2329" i="9"/>
  <c r="S2331" i="9"/>
  <c r="S2333" i="9"/>
  <c r="S2335" i="9"/>
  <c r="S2337" i="9"/>
  <c r="S2339" i="9"/>
  <c r="S2341" i="9"/>
  <c r="S2343" i="9"/>
  <c r="S2345" i="9"/>
  <c r="S2347" i="9"/>
  <c r="S2349" i="9"/>
  <c r="S2351" i="9"/>
  <c r="S2353" i="9"/>
  <c r="S2355" i="9"/>
  <c r="S2357" i="9"/>
  <c r="S2359" i="9"/>
  <c r="S2361" i="9"/>
  <c r="S2363" i="9"/>
  <c r="S2365" i="9"/>
  <c r="S2367" i="9"/>
  <c r="S2369" i="9"/>
  <c r="S2371" i="9"/>
  <c r="S2373" i="9"/>
  <c r="S2375" i="9"/>
  <c r="S2377" i="9"/>
  <c r="S2379" i="9"/>
  <c r="S2381" i="9"/>
  <c r="S2383" i="9"/>
  <c r="S2385" i="9"/>
  <c r="S2387" i="9"/>
  <c r="S2389" i="9"/>
  <c r="S2391" i="9"/>
  <c r="S2393" i="9"/>
  <c r="S2395" i="9"/>
  <c r="S2397" i="9"/>
  <c r="S2399" i="9"/>
  <c r="S2401" i="9"/>
  <c r="S2403" i="9"/>
  <c r="S2405" i="9"/>
  <c r="S2407" i="9"/>
  <c r="S2409" i="9"/>
  <c r="S2411" i="9"/>
  <c r="S2413" i="9"/>
  <c r="S2415" i="9"/>
  <c r="S2417" i="9"/>
  <c r="S2419" i="9"/>
  <c r="S2421" i="9"/>
  <c r="S2423" i="9"/>
  <c r="S2425" i="9"/>
  <c r="S2427" i="9"/>
  <c r="S2429" i="9"/>
  <c r="S2431" i="9"/>
  <c r="S2433" i="9"/>
  <c r="S2435" i="9"/>
  <c r="S2437" i="9"/>
  <c r="S2439" i="9"/>
  <c r="S2441" i="9"/>
  <c r="S2443" i="9"/>
  <c r="S2445" i="9"/>
  <c r="S2447" i="9"/>
  <c r="S2449" i="9"/>
  <c r="S2451" i="9"/>
  <c r="S2453" i="9"/>
  <c r="S2455" i="9"/>
  <c r="S2457" i="9"/>
  <c r="S2459" i="9"/>
  <c r="S2461" i="9"/>
  <c r="S2463" i="9"/>
  <c r="S2465" i="9"/>
  <c r="S2467" i="9"/>
  <c r="S2469" i="9"/>
  <c r="S2471" i="9"/>
  <c r="S2473" i="9"/>
  <c r="S2475" i="9"/>
  <c r="S2477" i="9"/>
  <c r="S2479" i="9"/>
  <c r="S2481" i="9"/>
  <c r="S2483" i="9"/>
  <c r="S2485" i="9"/>
  <c r="S2487" i="9"/>
  <c r="S2489" i="9"/>
  <c r="S2491" i="9"/>
  <c r="S2493" i="9"/>
  <c r="S2495" i="9"/>
  <c r="S2497" i="9"/>
  <c r="S2499" i="9"/>
  <c r="S2501" i="9"/>
  <c r="S2503" i="9"/>
  <c r="S2505" i="9"/>
  <c r="S2507" i="9"/>
  <c r="S2509" i="9"/>
  <c r="S2511" i="9"/>
  <c r="S2513" i="9"/>
  <c r="S2515" i="9"/>
  <c r="S2517" i="9"/>
  <c r="S2519" i="9"/>
  <c r="S2521" i="9"/>
  <c r="S2523" i="9"/>
  <c r="S2525" i="9"/>
  <c r="S2527" i="9"/>
  <c r="S2529" i="9"/>
  <c r="S2531" i="9"/>
  <c r="S2533" i="9"/>
  <c r="S2535" i="9"/>
  <c r="S2537" i="9"/>
  <c r="S2539" i="9"/>
  <c r="S2541" i="9"/>
  <c r="S2543" i="9"/>
  <c r="S2545" i="9"/>
  <c r="S2547" i="9"/>
  <c r="S2549" i="9"/>
  <c r="S2551" i="9"/>
  <c r="S2553" i="9"/>
  <c r="S2555" i="9"/>
  <c r="S2557" i="9"/>
  <c r="S2559" i="9"/>
  <c r="S2561" i="9"/>
  <c r="S2563" i="9"/>
  <c r="S2565" i="9"/>
  <c r="S2567" i="9"/>
  <c r="S2569" i="9"/>
  <c r="S2571" i="9"/>
  <c r="S2573" i="9"/>
  <c r="S2575" i="9"/>
  <c r="S2577" i="9"/>
  <c r="S2579" i="9"/>
  <c r="S2581" i="9"/>
  <c r="S2583" i="9"/>
  <c r="S2585" i="9"/>
  <c r="S2587" i="9"/>
  <c r="S2589" i="9"/>
  <c r="S2591" i="9"/>
  <c r="S2593" i="9"/>
  <c r="S2595" i="9"/>
  <c r="S2597" i="9"/>
  <c r="S2599" i="9"/>
  <c r="S2601" i="9"/>
  <c r="S2603" i="9"/>
  <c r="S2605" i="9"/>
  <c r="S2607" i="9"/>
  <c r="S2609" i="9"/>
  <c r="S2611" i="9"/>
  <c r="S2613" i="9"/>
  <c r="S2615" i="9"/>
  <c r="S2617" i="9"/>
  <c r="S2619" i="9"/>
  <c r="S2621" i="9"/>
  <c r="S2623" i="9"/>
  <c r="S2625" i="9"/>
  <c r="S2627" i="9"/>
  <c r="S2629" i="9"/>
  <c r="S2631" i="9"/>
  <c r="S2633" i="9"/>
  <c r="S2635" i="9"/>
  <c r="S2637" i="9"/>
  <c r="S2639" i="9"/>
  <c r="S2641" i="9"/>
  <c r="S2643" i="9"/>
  <c r="S2645" i="9"/>
  <c r="S2647" i="9"/>
  <c r="S2649" i="9"/>
  <c r="S2651" i="9"/>
  <c r="S2653" i="9"/>
  <c r="S2655" i="9"/>
  <c r="S2657" i="9"/>
  <c r="S2659" i="9"/>
  <c r="S2661" i="9"/>
  <c r="S2663" i="9"/>
  <c r="S2665" i="9"/>
  <c r="S2667" i="9"/>
  <c r="S2669" i="9"/>
  <c r="S2671" i="9"/>
  <c r="S2673" i="9"/>
  <c r="S2675" i="9"/>
  <c r="S2677" i="9"/>
  <c r="S2679" i="9"/>
  <c r="S2681" i="9"/>
  <c r="S2683" i="9"/>
  <c r="S2685" i="9"/>
  <c r="S2687" i="9"/>
  <c r="S2689" i="9"/>
  <c r="S2691" i="9"/>
  <c r="S2693" i="9"/>
  <c r="S2695" i="9"/>
  <c r="S2697" i="9"/>
  <c r="S2699" i="9"/>
  <c r="S2701" i="9"/>
  <c r="S2703" i="9"/>
  <c r="S2705" i="9"/>
  <c r="S2707" i="9"/>
  <c r="S2709" i="9"/>
  <c r="S2711" i="9"/>
  <c r="S2713" i="9"/>
  <c r="S2715" i="9"/>
  <c r="S2717" i="9"/>
  <c r="S2719" i="9"/>
  <c r="S2721" i="9"/>
  <c r="S2723" i="9"/>
  <c r="S2725" i="9"/>
  <c r="S2727" i="9"/>
  <c r="S2729" i="9"/>
  <c r="S2731" i="9"/>
  <c r="S2733" i="9"/>
  <c r="S2735" i="9"/>
  <c r="S2737" i="9"/>
  <c r="S2739" i="9"/>
  <c r="S2741" i="9"/>
  <c r="S2743" i="9"/>
  <c r="S2745" i="9"/>
  <c r="S2747" i="9"/>
  <c r="S2749" i="9"/>
  <c r="S2751" i="9"/>
  <c r="S2753" i="9"/>
  <c r="S2755" i="9"/>
  <c r="S2757" i="9"/>
  <c r="S2759" i="9"/>
  <c r="S2761" i="9"/>
  <c r="S2763" i="9"/>
  <c r="S2765" i="9"/>
  <c r="S2767" i="9"/>
  <c r="S2769" i="9"/>
  <c r="S2771" i="9"/>
  <c r="S2773" i="9"/>
  <c r="S2775" i="9"/>
  <c r="S2777" i="9"/>
  <c r="S2779" i="9"/>
  <c r="S2781" i="9"/>
  <c r="S2783" i="9"/>
  <c r="S2785" i="9"/>
  <c r="S2787" i="9"/>
  <c r="S2789" i="9"/>
  <c r="S2791" i="9"/>
  <c r="S2793" i="9"/>
  <c r="S2795" i="9"/>
  <c r="S2797" i="9"/>
  <c r="S2799" i="9"/>
  <c r="S2801" i="9"/>
  <c r="S2803" i="9"/>
  <c r="S2805" i="9"/>
  <c r="S2807" i="9"/>
  <c r="S2809" i="9"/>
  <c r="S2811" i="9"/>
  <c r="S2813" i="9"/>
  <c r="S2815" i="9"/>
  <c r="S2817" i="9"/>
  <c r="S2819" i="9"/>
  <c r="S2821" i="9"/>
  <c r="S2823" i="9"/>
  <c r="S2825" i="9"/>
  <c r="S2827" i="9"/>
  <c r="S2829" i="9"/>
  <c r="S2831" i="9"/>
  <c r="S2833" i="9"/>
  <c r="S2835" i="9"/>
  <c r="S2837" i="9"/>
  <c r="S2839" i="9"/>
  <c r="S2841" i="9"/>
  <c r="S2843" i="9"/>
  <c r="S2845" i="9"/>
  <c r="S2847" i="9"/>
  <c r="S2849" i="9"/>
  <c r="S2851" i="9"/>
  <c r="S2853" i="9"/>
  <c r="S2855" i="9"/>
  <c r="S2857" i="9"/>
  <c r="S2859" i="9"/>
  <c r="S2861" i="9"/>
  <c r="S2863" i="9"/>
  <c r="S2865" i="9"/>
  <c r="S2867" i="9"/>
  <c r="M2869" i="9"/>
  <c r="S2869" i="9"/>
  <c r="S2871" i="9"/>
  <c r="S2873" i="9"/>
  <c r="S2875" i="9"/>
  <c r="S2877" i="9"/>
  <c r="S2879" i="9"/>
  <c r="S2881" i="9"/>
  <c r="S2883" i="9"/>
  <c r="S2885" i="9"/>
  <c r="S2887" i="9"/>
  <c r="S2889" i="9"/>
  <c r="S2891" i="9"/>
  <c r="S2893" i="9"/>
  <c r="S2895" i="9"/>
  <c r="S2897" i="9"/>
  <c r="S2899" i="9"/>
  <c r="S2901" i="9"/>
  <c r="S2903" i="9"/>
  <c r="S2905" i="9"/>
  <c r="S2907" i="9"/>
  <c r="S2909" i="9"/>
  <c r="S2911" i="9"/>
  <c r="S2913" i="9"/>
  <c r="S2915" i="9"/>
  <c r="M2917" i="9"/>
  <c r="S2917" i="9"/>
  <c r="S2919" i="9"/>
  <c r="S2921" i="9"/>
  <c r="S2923" i="9"/>
  <c r="S2925" i="9"/>
  <c r="S2927" i="9"/>
  <c r="S2929" i="9"/>
  <c r="S2931" i="9"/>
  <c r="S2933" i="9"/>
  <c r="S2935" i="9"/>
  <c r="S2937" i="9"/>
  <c r="S2939" i="9"/>
  <c r="S2941" i="9"/>
  <c r="S2943" i="9"/>
  <c r="S2945" i="9"/>
  <c r="S2947" i="9"/>
  <c r="S2949" i="9"/>
  <c r="S2951" i="9"/>
  <c r="S2953" i="9"/>
  <c r="S2955" i="9"/>
  <c r="S2957" i="9"/>
  <c r="S2959" i="9"/>
  <c r="S2961" i="9"/>
  <c r="S2963" i="9"/>
  <c r="S2965" i="9"/>
  <c r="S2967" i="9"/>
  <c r="S2969" i="9"/>
  <c r="S2971" i="9"/>
  <c r="S2973" i="9"/>
  <c r="S2975" i="9"/>
  <c r="S2977" i="9"/>
  <c r="S2979" i="9"/>
  <c r="S2981" i="9"/>
  <c r="S2983" i="9"/>
  <c r="S2985" i="9"/>
  <c r="S2987" i="9"/>
  <c r="S2989" i="9"/>
  <c r="S2991" i="9"/>
  <c r="S2993" i="9"/>
  <c r="S2995" i="9"/>
  <c r="S2997" i="9"/>
  <c r="S2999" i="9"/>
  <c r="S3001" i="9"/>
  <c r="S3003" i="9"/>
  <c r="S3005" i="9"/>
  <c r="S3007" i="9"/>
  <c r="S3009" i="9"/>
  <c r="S3011" i="9"/>
  <c r="S3013" i="9"/>
  <c r="S3015" i="9"/>
  <c r="S3017" i="9"/>
  <c r="S3019" i="9"/>
  <c r="S3021" i="9"/>
  <c r="S3023" i="9"/>
  <c r="S3025" i="9"/>
  <c r="S3027" i="9"/>
  <c r="S3029" i="9"/>
  <c r="S3031" i="9"/>
  <c r="S3033" i="9"/>
  <c r="S3035" i="9"/>
  <c r="S3037" i="9"/>
  <c r="S3039" i="9"/>
  <c r="S3041" i="9"/>
  <c r="S3043" i="9"/>
  <c r="S3045" i="9"/>
  <c r="S3047" i="9"/>
  <c r="S3049" i="9"/>
  <c r="S3051" i="9"/>
  <c r="S3053" i="9"/>
  <c r="S3055" i="9"/>
  <c r="S3057" i="9"/>
  <c r="S3059" i="9"/>
  <c r="S3061" i="9"/>
  <c r="S3063" i="9"/>
  <c r="S3065" i="9"/>
  <c r="S3067" i="9"/>
  <c r="S3069" i="9"/>
  <c r="S3071" i="9"/>
  <c r="S3073" i="9"/>
  <c r="S3075" i="9"/>
  <c r="S3077" i="9"/>
  <c r="S3079" i="9"/>
  <c r="S3081" i="9"/>
  <c r="S3083" i="9"/>
  <c r="S3085" i="9"/>
  <c r="S3087" i="9"/>
  <c r="S3089" i="9"/>
  <c r="S3091" i="9"/>
  <c r="S3093" i="9"/>
  <c r="S3095" i="9"/>
  <c r="S3097" i="9"/>
  <c r="S3099" i="9"/>
  <c r="S3101" i="9"/>
  <c r="S3103" i="9"/>
  <c r="S3105" i="9"/>
  <c r="S3107" i="9"/>
  <c r="S3109" i="9"/>
  <c r="S3111" i="9"/>
  <c r="S3113" i="9"/>
  <c r="S3115" i="9"/>
  <c r="S3117" i="9"/>
  <c r="S3119" i="9"/>
  <c r="S3121" i="9"/>
  <c r="S3123" i="9"/>
  <c r="S3125" i="9"/>
  <c r="S3127" i="9"/>
  <c r="S3129" i="9"/>
  <c r="S3131" i="9"/>
  <c r="S3133" i="9"/>
  <c r="S3135" i="9"/>
  <c r="S3137" i="9"/>
  <c r="S3139" i="9"/>
  <c r="S3141" i="9"/>
  <c r="S3143" i="9"/>
  <c r="S3145" i="9"/>
  <c r="S3147" i="9"/>
  <c r="S3149" i="9"/>
  <c r="S3151" i="9"/>
  <c r="S3153" i="9"/>
  <c r="S3155" i="9"/>
  <c r="S3157" i="9"/>
  <c r="S3159" i="9"/>
  <c r="S3161" i="9"/>
  <c r="S3163" i="9"/>
  <c r="S3165" i="9"/>
  <c r="S3167" i="9"/>
  <c r="S3169" i="9"/>
  <c r="S3171" i="9"/>
  <c r="S3173" i="9"/>
  <c r="S3175" i="9"/>
  <c r="S3177" i="9"/>
  <c r="S3179" i="9"/>
  <c r="S3181" i="9"/>
  <c r="S3183" i="9"/>
  <c r="S3185" i="9"/>
  <c r="S3187" i="9"/>
  <c r="S3189" i="9"/>
  <c r="S3191" i="9"/>
  <c r="S3193" i="9"/>
  <c r="S3195" i="9"/>
  <c r="S3197" i="9"/>
  <c r="S3199" i="9"/>
  <c r="S3201" i="9"/>
  <c r="S3203" i="9"/>
  <c r="S3205" i="9"/>
  <c r="S3207" i="9"/>
  <c r="S3209" i="9"/>
  <c r="S3211" i="9"/>
  <c r="S3213" i="9"/>
  <c r="S3215" i="9"/>
  <c r="S3217" i="9"/>
  <c r="S3219" i="9"/>
  <c r="S3221" i="9"/>
  <c r="S3223" i="9"/>
  <c r="S3225" i="9"/>
  <c r="S3227" i="9"/>
  <c r="S3229" i="9"/>
  <c r="S3231" i="9"/>
  <c r="S3233" i="9"/>
  <c r="S3235" i="9"/>
  <c r="S3237" i="9"/>
  <c r="S3239" i="9"/>
  <c r="S3241" i="9"/>
  <c r="S3243" i="9"/>
  <c r="S3245" i="9"/>
  <c r="S3247" i="9"/>
  <c r="S3249" i="9"/>
  <c r="S3251" i="9"/>
  <c r="S3253" i="9"/>
  <c r="S3255" i="9"/>
  <c r="S3257" i="9"/>
  <c r="S3259" i="9"/>
  <c r="S3261" i="9"/>
  <c r="S3263" i="9"/>
  <c r="S3265" i="9"/>
  <c r="S3267" i="9"/>
  <c r="S3269" i="9"/>
  <c r="S3271" i="9"/>
  <c r="S3273" i="9"/>
  <c r="S3275" i="9"/>
  <c r="S3277" i="9"/>
  <c r="S3279" i="9"/>
  <c r="S3281" i="9"/>
  <c r="S3283" i="9"/>
  <c r="S3285" i="9"/>
  <c r="S3287" i="9"/>
  <c r="S3289" i="9"/>
  <c r="S3291" i="9"/>
  <c r="S3293" i="9"/>
  <c r="S3295" i="9"/>
  <c r="S3297" i="9"/>
  <c r="S3299" i="9"/>
  <c r="S3301" i="9"/>
  <c r="S3303" i="9"/>
  <c r="S3305" i="9"/>
  <c r="S3307" i="9"/>
  <c r="S3309" i="9"/>
  <c r="S3311" i="9"/>
  <c r="S3313" i="9"/>
  <c r="S3315" i="9"/>
  <c r="S3317" i="9"/>
  <c r="S3319" i="9"/>
  <c r="S3321" i="9"/>
  <c r="S3323" i="9"/>
  <c r="S3325" i="9"/>
  <c r="S3327" i="9"/>
  <c r="S3329" i="9"/>
  <c r="S3331" i="9"/>
  <c r="S3333" i="9"/>
  <c r="S3335" i="9"/>
  <c r="S3337" i="9"/>
  <c r="S3339" i="9"/>
  <c r="S3341" i="9"/>
  <c r="S3343" i="9"/>
  <c r="S3345" i="9"/>
  <c r="S3347" i="9"/>
  <c r="S3349" i="9"/>
  <c r="S3351" i="9"/>
  <c r="S3353" i="9"/>
  <c r="S3355" i="9"/>
  <c r="S3357" i="9"/>
  <c r="S3359" i="9"/>
  <c r="S3361" i="9"/>
  <c r="S3363" i="9"/>
  <c r="S3365" i="9"/>
  <c r="S3367" i="9"/>
  <c r="S3369" i="9"/>
  <c r="S3371" i="9"/>
  <c r="S3373" i="9"/>
  <c r="S3375" i="9"/>
  <c r="S3377" i="9"/>
  <c r="S3379" i="9"/>
  <c r="S3381" i="9"/>
  <c r="S3383" i="9"/>
  <c r="S3385" i="9"/>
  <c r="S3387" i="9"/>
  <c r="S3389" i="9"/>
  <c r="S3391" i="9"/>
  <c r="S3393" i="9"/>
  <c r="S3395" i="9"/>
  <c r="S3397" i="9"/>
  <c r="S3399" i="9"/>
  <c r="S3401" i="9"/>
  <c r="S3403" i="9"/>
  <c r="S3405" i="9"/>
  <c r="S3407" i="9"/>
  <c r="S3409" i="9"/>
  <c r="S3411" i="9"/>
  <c r="S3413" i="9"/>
  <c r="S3415" i="9"/>
  <c r="S3417" i="9"/>
  <c r="S3419" i="9"/>
  <c r="S3421" i="9"/>
  <c r="S3423" i="9"/>
  <c r="S3425" i="9"/>
  <c r="S3427" i="9"/>
  <c r="S3429" i="9"/>
  <c r="S3431" i="9"/>
  <c r="S3433" i="9"/>
  <c r="S3435" i="9"/>
  <c r="S3437" i="9"/>
  <c r="S3439" i="9"/>
  <c r="S3441" i="9"/>
  <c r="S3443" i="9"/>
  <c r="S3445" i="9"/>
  <c r="S3447" i="9"/>
  <c r="S3449" i="9"/>
  <c r="S3451" i="9"/>
  <c r="S3453" i="9"/>
  <c r="S3455" i="9"/>
  <c r="S3457" i="9"/>
  <c r="S3459" i="9"/>
  <c r="S3461" i="9"/>
  <c r="S3463" i="9"/>
  <c r="S3465" i="9"/>
  <c r="S3467" i="9"/>
  <c r="S3469" i="9"/>
  <c r="S3471" i="9"/>
  <c r="S3473" i="9"/>
  <c r="S3475" i="9"/>
  <c r="S3477" i="9"/>
  <c r="S3479" i="9"/>
  <c r="S3481" i="9"/>
  <c r="S3483" i="9"/>
  <c r="S3485" i="9"/>
  <c r="S3487" i="9"/>
  <c r="S3489" i="9"/>
  <c r="S3491" i="9"/>
  <c r="S3493" i="9"/>
  <c r="S3495" i="9"/>
  <c r="S3497" i="9"/>
  <c r="S3499" i="9"/>
  <c r="S3501" i="9"/>
  <c r="S3503" i="9"/>
  <c r="S3505" i="9"/>
  <c r="S3507" i="9"/>
  <c r="S3509" i="9"/>
  <c r="S3511" i="9"/>
  <c r="S3513" i="9"/>
  <c r="S3515" i="9"/>
  <c r="S3517" i="9"/>
  <c r="S3519" i="9"/>
  <c r="S3521" i="9"/>
  <c r="S3523" i="9"/>
  <c r="S3525" i="9"/>
  <c r="S3527" i="9"/>
  <c r="S3529" i="9"/>
  <c r="S3531" i="9"/>
  <c r="S3533" i="9"/>
  <c r="S3535" i="9"/>
  <c r="S3537" i="9"/>
  <c r="S3539" i="9"/>
  <c r="S3541" i="9"/>
  <c r="S3543" i="9"/>
  <c r="S3545" i="9"/>
  <c r="S3547" i="9"/>
  <c r="S3549" i="9"/>
  <c r="S3551" i="9"/>
  <c r="S3553" i="9"/>
  <c r="S3555" i="9"/>
  <c r="S3557" i="9"/>
  <c r="S3559" i="9"/>
  <c r="S3561" i="9"/>
  <c r="S3563" i="9"/>
  <c r="S3565" i="9"/>
  <c r="S3567" i="9"/>
  <c r="S3569" i="9"/>
  <c r="S3571" i="9"/>
  <c r="S3573" i="9"/>
  <c r="S3575" i="9"/>
  <c r="S3577" i="9"/>
  <c r="S3579" i="9"/>
  <c r="S3581" i="9"/>
  <c r="S3583" i="9"/>
  <c r="S3585" i="9"/>
  <c r="S3587" i="9"/>
  <c r="S3589" i="9"/>
  <c r="S3591" i="9"/>
  <c r="S3593" i="9"/>
  <c r="S3595" i="9"/>
  <c r="S3597" i="9"/>
  <c r="S3599" i="9"/>
  <c r="S3601" i="9"/>
  <c r="S3603" i="9"/>
  <c r="S3605" i="9"/>
  <c r="S3607" i="9"/>
  <c r="S3609" i="9"/>
  <c r="S3611" i="9"/>
  <c r="S3613" i="9"/>
  <c r="S3615" i="9"/>
  <c r="S3617" i="9"/>
  <c r="S3619" i="9"/>
  <c r="S3621" i="9"/>
  <c r="S3623" i="9"/>
  <c r="S3625" i="9"/>
  <c r="S3627" i="9"/>
  <c r="S3629" i="9"/>
  <c r="S3631" i="9"/>
  <c r="S3633" i="9"/>
  <c r="S3635" i="9"/>
  <c r="S3637" i="9"/>
  <c r="S3639" i="9"/>
  <c r="S3641" i="9"/>
  <c r="S3643" i="9"/>
  <c r="S3645" i="9"/>
  <c r="S3647" i="9"/>
  <c r="S3649" i="9"/>
  <c r="S3651" i="9"/>
  <c r="S3653" i="9"/>
  <c r="S3655" i="9"/>
  <c r="S3657" i="9"/>
  <c r="S3659" i="9"/>
  <c r="S3661" i="9"/>
  <c r="S3663" i="9"/>
  <c r="S3665" i="9"/>
  <c r="S3667" i="9"/>
  <c r="S3669" i="9"/>
  <c r="S3671" i="9"/>
  <c r="S3673" i="9"/>
  <c r="S3675" i="9"/>
  <c r="S3677" i="9"/>
  <c r="S3679" i="9"/>
  <c r="S3681" i="9"/>
  <c r="S3683" i="9"/>
  <c r="S3685" i="9"/>
  <c r="S3687" i="9"/>
  <c r="S3689" i="9"/>
  <c r="S3691" i="9"/>
  <c r="S3693" i="9"/>
  <c r="S3695" i="9"/>
  <c r="S3697" i="9"/>
  <c r="S3699" i="9"/>
  <c r="S3701" i="9"/>
  <c r="S3703" i="9"/>
  <c r="S3705" i="9"/>
  <c r="S3707" i="9"/>
  <c r="S3709" i="9"/>
  <c r="S3711" i="9"/>
  <c r="S3713" i="9"/>
  <c r="S3715" i="9"/>
  <c r="S3717" i="9"/>
  <c r="S3719" i="9"/>
  <c r="S3721" i="9"/>
  <c r="S3723" i="9"/>
  <c r="S3725" i="9"/>
  <c r="S3727" i="9"/>
  <c r="S3729" i="9"/>
  <c r="S3731" i="9"/>
  <c r="S3733" i="9"/>
  <c r="S3735" i="9"/>
  <c r="S3737" i="9"/>
  <c r="S3739" i="9"/>
  <c r="S3741" i="9"/>
  <c r="S3743" i="9"/>
  <c r="S3745" i="9"/>
  <c r="S3747" i="9"/>
  <c r="S3749" i="9"/>
  <c r="S3751" i="9"/>
  <c r="S3753" i="9"/>
  <c r="S3755" i="9"/>
  <c r="S3757" i="9"/>
  <c r="S3759" i="9"/>
  <c r="S3761" i="9"/>
  <c r="S3763" i="9"/>
  <c r="S3765" i="9"/>
  <c r="S3767" i="9"/>
  <c r="S3769" i="9"/>
  <c r="S3771" i="9"/>
  <c r="S3773" i="9"/>
  <c r="S3775" i="9"/>
  <c r="S3777" i="9"/>
  <c r="S3779" i="9"/>
  <c r="S3781" i="9"/>
  <c r="S3783" i="9"/>
  <c r="S3785" i="9"/>
  <c r="S3787" i="9"/>
  <c r="S3789" i="9"/>
  <c r="S3791" i="9"/>
  <c r="S3793" i="9"/>
  <c r="S3795" i="9"/>
  <c r="S3797" i="9"/>
  <c r="S3799" i="9"/>
  <c r="S3801" i="9"/>
  <c r="S3803" i="9"/>
  <c r="S3805" i="9"/>
  <c r="S3807" i="9"/>
  <c r="S3809" i="9"/>
  <c r="S3811" i="9"/>
  <c r="S3813" i="9"/>
  <c r="S3815" i="9"/>
  <c r="S3817" i="9"/>
  <c r="S3819" i="9"/>
  <c r="S3821" i="9"/>
  <c r="S3823" i="9"/>
  <c r="S3825" i="9"/>
  <c r="S3827" i="9"/>
  <c r="S3829" i="9"/>
  <c r="S3831" i="9"/>
  <c r="S3833" i="9"/>
  <c r="S3835" i="9"/>
  <c r="S3837" i="9"/>
  <c r="S3839" i="9"/>
  <c r="S3841" i="9"/>
  <c r="S3843" i="9"/>
  <c r="S3845" i="9"/>
  <c r="S3847" i="9"/>
  <c r="S3849" i="9"/>
  <c r="S3851" i="9"/>
  <c r="S3853" i="9"/>
  <c r="S3855" i="9"/>
  <c r="S3857" i="9"/>
  <c r="S3859" i="9"/>
  <c r="S3861" i="9"/>
  <c r="S3863" i="9"/>
  <c r="S3865" i="9"/>
  <c r="S3867" i="9"/>
  <c r="S3869" i="9"/>
  <c r="S3871" i="9"/>
  <c r="S3873" i="9"/>
  <c r="S3875" i="9"/>
  <c r="S3877" i="9"/>
  <c r="S3879" i="9"/>
  <c r="S3881" i="9"/>
  <c r="S3883" i="9"/>
  <c r="S3885" i="9"/>
  <c r="S3887" i="9"/>
  <c r="S3889" i="9"/>
  <c r="S3891" i="9"/>
  <c r="S3893" i="9"/>
  <c r="S3895" i="9"/>
  <c r="S3897" i="9"/>
  <c r="S3899" i="9"/>
  <c r="S3901" i="9"/>
  <c r="S3903" i="9"/>
  <c r="S3905" i="9"/>
  <c r="S3907" i="9"/>
  <c r="S3909" i="9"/>
  <c r="S3911" i="9"/>
  <c r="S3913" i="9"/>
  <c r="S3915" i="9"/>
  <c r="S3917" i="9"/>
  <c r="S3919" i="9"/>
  <c r="S3921" i="9"/>
  <c r="S3923" i="9"/>
  <c r="S3925" i="9"/>
  <c r="S3927" i="9"/>
  <c r="S3929" i="9"/>
  <c r="S3931" i="9"/>
  <c r="S3933" i="9"/>
  <c r="S3935" i="9"/>
  <c r="S3937" i="9"/>
  <c r="S3939" i="9"/>
  <c r="S3941" i="9"/>
  <c r="S3943" i="9"/>
  <c r="S3945" i="9"/>
  <c r="S3947" i="9"/>
  <c r="S3949" i="9"/>
  <c r="S3951" i="9"/>
  <c r="S3953" i="9"/>
  <c r="S3955" i="9"/>
  <c r="S3957" i="9"/>
  <c r="S3959" i="9"/>
  <c r="S3961" i="9"/>
  <c r="S3963" i="9"/>
  <c r="S3965" i="9"/>
  <c r="S3967" i="9"/>
  <c r="S3969" i="9"/>
  <c r="S3971" i="9"/>
  <c r="S3973" i="9"/>
  <c r="S3975" i="9"/>
  <c r="S3977" i="9"/>
  <c r="S3979" i="9"/>
  <c r="S3981" i="9"/>
  <c r="S3983" i="9"/>
  <c r="S3985" i="9"/>
  <c r="S3987" i="9"/>
  <c r="S3989" i="9"/>
  <c r="S3991" i="9"/>
  <c r="S3993" i="9"/>
  <c r="S3995" i="9"/>
  <c r="S3997" i="9"/>
  <c r="S3999" i="9"/>
  <c r="S4001" i="9"/>
  <c r="S4003" i="9"/>
  <c r="S4005" i="9"/>
  <c r="S4007" i="9"/>
  <c r="S4009" i="9"/>
  <c r="S4011" i="9"/>
  <c r="S4013" i="9"/>
  <c r="S4015" i="9"/>
  <c r="S4017" i="9"/>
  <c r="S4019" i="9"/>
  <c r="S4021" i="9"/>
  <c r="S4023" i="9"/>
  <c r="S4025" i="9"/>
  <c r="S4027" i="9"/>
  <c r="S4029" i="9"/>
  <c r="S4031" i="9"/>
  <c r="S4033" i="9"/>
  <c r="S4035" i="9"/>
  <c r="S4037" i="9"/>
  <c r="S4039" i="9"/>
  <c r="S4041" i="9"/>
  <c r="S4043" i="9"/>
  <c r="S4045" i="9"/>
  <c r="S4047" i="9"/>
  <c r="S4049" i="9"/>
  <c r="S4051" i="9"/>
  <c r="S4053" i="9"/>
  <c r="S4055" i="9"/>
  <c r="S4057" i="9"/>
  <c r="S4059" i="9"/>
  <c r="S4061" i="9"/>
  <c r="S4063" i="9"/>
  <c r="S4065" i="9"/>
  <c r="S4067" i="9"/>
  <c r="S4069" i="9"/>
  <c r="S4071" i="9"/>
  <c r="S4073" i="9"/>
  <c r="S4075" i="9"/>
  <c r="S4077" i="9"/>
  <c r="S4079" i="9"/>
  <c r="S4081" i="9"/>
  <c r="S4083" i="9"/>
  <c r="S4085" i="9"/>
  <c r="S4087" i="9"/>
  <c r="S4089" i="9"/>
  <c r="S4091" i="9"/>
  <c r="S4093" i="9"/>
  <c r="S4095" i="9"/>
  <c r="S4097" i="9"/>
  <c r="S4099" i="9"/>
  <c r="S4101" i="9"/>
  <c r="S4103" i="9"/>
  <c r="S4105" i="9"/>
  <c r="S4107" i="9"/>
  <c r="S4109" i="9"/>
  <c r="S4111" i="9"/>
  <c r="S4113" i="9"/>
  <c r="S4115" i="9"/>
  <c r="S4117" i="9"/>
  <c r="S4119" i="9"/>
  <c r="S4121" i="9"/>
  <c r="S4123" i="9"/>
  <c r="S4125" i="9"/>
  <c r="S4127" i="9"/>
  <c r="S4129" i="9"/>
  <c r="S4131" i="9"/>
  <c r="S4133" i="9"/>
  <c r="S4135" i="9"/>
  <c r="S4137" i="9"/>
  <c r="S4139" i="9"/>
  <c r="S4141" i="9"/>
  <c r="S4143" i="9"/>
  <c r="S4145" i="9"/>
  <c r="S4147" i="9"/>
  <c r="S4149" i="9"/>
  <c r="S4151" i="9"/>
  <c r="S4153" i="9"/>
  <c r="S4155" i="9"/>
  <c r="S4157" i="9"/>
  <c r="S4159" i="9"/>
  <c r="S4161" i="9"/>
  <c r="S4163" i="9"/>
  <c r="S4165" i="9"/>
  <c r="S4167" i="9"/>
  <c r="S4169" i="9"/>
  <c r="S4171" i="9"/>
  <c r="S4173" i="9"/>
  <c r="S4175" i="9"/>
  <c r="S4177" i="9"/>
  <c r="S4179" i="9"/>
  <c r="S4181" i="9"/>
  <c r="S4183" i="9"/>
  <c r="S4185" i="9"/>
  <c r="S4187" i="9"/>
  <c r="S4189" i="9"/>
  <c r="S4191" i="9"/>
  <c r="S4193" i="9"/>
  <c r="S4195" i="9"/>
  <c r="S4197" i="9"/>
  <c r="S4199" i="9"/>
  <c r="S4201" i="9"/>
  <c r="S4203" i="9"/>
  <c r="S4205" i="9"/>
  <c r="S4207" i="9"/>
  <c r="S4209" i="9"/>
  <c r="S4211" i="9"/>
  <c r="S4213" i="9"/>
  <c r="S4215" i="9"/>
  <c r="S4217" i="9"/>
  <c r="S4219" i="9"/>
  <c r="S4221" i="9"/>
  <c r="S4223" i="9"/>
  <c r="S4225" i="9"/>
  <c r="S4227" i="9"/>
  <c r="S4229" i="9"/>
  <c r="S4231" i="9"/>
  <c r="S4233" i="9"/>
  <c r="S4235" i="9"/>
  <c r="S4237" i="9"/>
  <c r="S4239" i="9"/>
  <c r="S4241" i="9"/>
  <c r="S4243" i="9"/>
  <c r="S4245" i="9"/>
  <c r="S4247" i="9"/>
  <c r="S4249" i="9"/>
  <c r="S4251" i="9"/>
  <c r="S4253" i="9"/>
  <c r="S4255" i="9"/>
  <c r="S4257" i="9"/>
  <c r="S4259" i="9"/>
  <c r="S4261" i="9"/>
  <c r="S4263" i="9"/>
  <c r="S4265" i="9"/>
  <c r="S4267" i="9"/>
  <c r="S4269" i="9"/>
  <c r="S4271" i="9"/>
  <c r="S4273" i="9"/>
  <c r="S4275" i="9"/>
  <c r="S4277" i="9"/>
  <c r="S4279" i="9"/>
  <c r="S4281" i="9"/>
  <c r="S4283" i="9"/>
  <c r="S4285" i="9"/>
  <c r="S4287" i="9"/>
  <c r="S4289" i="9"/>
  <c r="S4291" i="9"/>
  <c r="S4293" i="9"/>
  <c r="S4295" i="9"/>
  <c r="S4297" i="9"/>
  <c r="S4299" i="9"/>
  <c r="S4301" i="9"/>
  <c r="S4303" i="9"/>
  <c r="S4305" i="9"/>
  <c r="S4307" i="9"/>
  <c r="S4309" i="9"/>
  <c r="S4311" i="9"/>
  <c r="S4313" i="9"/>
  <c r="S4315" i="9"/>
  <c r="S4317" i="9"/>
  <c r="S4319" i="9"/>
  <c r="S4321" i="9"/>
  <c r="S4323" i="9"/>
  <c r="S4325" i="9"/>
  <c r="S4327" i="9"/>
  <c r="S4329" i="9"/>
  <c r="S4331" i="9"/>
  <c r="S4333" i="9"/>
  <c r="S4335" i="9"/>
  <c r="S4337" i="9"/>
  <c r="S4339" i="9"/>
  <c r="S4341" i="9"/>
  <c r="S4343" i="9"/>
  <c r="S4345" i="9"/>
  <c r="S4347" i="9"/>
  <c r="S4349" i="9"/>
  <c r="S4351" i="9"/>
  <c r="S4353" i="9"/>
  <c r="S4355" i="9"/>
  <c r="S4357" i="9"/>
  <c r="S4359" i="9"/>
  <c r="S4361" i="9"/>
  <c r="S4363" i="9"/>
  <c r="S4365" i="9"/>
  <c r="S4367" i="9"/>
  <c r="S4369" i="9"/>
  <c r="S4371" i="9"/>
  <c r="S4373" i="9"/>
  <c r="S4375" i="9"/>
  <c r="S4377" i="9"/>
  <c r="S4379" i="9"/>
  <c r="S4381" i="9"/>
  <c r="S4383" i="9"/>
  <c r="S4385" i="9"/>
  <c r="S4387" i="9"/>
  <c r="S4389" i="9"/>
  <c r="S4391" i="9"/>
  <c r="S4393" i="9"/>
  <c r="S4395" i="9"/>
  <c r="S4397" i="9"/>
  <c r="S4399" i="9"/>
  <c r="S4401" i="9"/>
  <c r="S4403" i="9"/>
  <c r="S4405" i="9"/>
  <c r="S4407" i="9"/>
  <c r="S4409" i="9"/>
  <c r="S4411" i="9"/>
  <c r="S4413" i="9"/>
  <c r="S4415" i="9"/>
  <c r="S4417" i="9"/>
  <c r="S4419" i="9"/>
  <c r="S4421" i="9"/>
  <c r="S4423" i="9"/>
  <c r="S4425" i="9"/>
  <c r="S4427" i="9"/>
  <c r="S4429" i="9"/>
  <c r="S4431" i="9"/>
  <c r="S4433" i="9"/>
  <c r="S4435" i="9"/>
  <c r="S4437" i="9"/>
  <c r="S4439" i="9"/>
  <c r="J4441" i="9"/>
  <c r="S4441" i="9"/>
  <c r="S4443" i="9"/>
  <c r="S4445" i="9"/>
  <c r="S4447" i="9"/>
  <c r="M4449" i="9"/>
  <c r="S4449" i="9"/>
  <c r="S4451" i="9"/>
  <c r="S4453" i="9"/>
  <c r="S4455" i="9"/>
  <c r="M4455" i="9"/>
  <c r="M4457" i="9"/>
  <c r="S4457" i="9"/>
  <c r="S4459" i="9"/>
  <c r="S4461" i="9"/>
  <c r="S4463" i="9"/>
  <c r="M4465" i="9"/>
  <c r="S4465" i="9"/>
  <c r="S4467" i="9"/>
  <c r="S4469" i="9"/>
  <c r="S4471" i="9"/>
  <c r="M4471" i="9"/>
  <c r="M4473" i="9"/>
  <c r="S4473" i="9"/>
  <c r="S4475" i="9"/>
  <c r="S4477" i="9"/>
  <c r="S4479" i="9"/>
  <c r="M4481" i="9"/>
  <c r="S4481" i="9"/>
  <c r="S4483" i="9"/>
  <c r="S4485" i="9"/>
  <c r="S4487" i="9"/>
  <c r="M4487" i="9"/>
  <c r="M4489" i="9"/>
  <c r="S4489" i="9"/>
  <c r="S4491" i="9"/>
  <c r="S4493" i="9"/>
  <c r="S4495" i="9"/>
  <c r="M4497" i="9"/>
  <c r="S4497" i="9"/>
  <c r="S4499" i="9"/>
  <c r="S4501" i="9"/>
  <c r="S4503" i="9"/>
  <c r="M4503" i="9"/>
  <c r="L4505" i="9"/>
  <c r="S4505" i="9"/>
  <c r="L4507" i="9"/>
  <c r="S4507" i="9"/>
  <c r="P4507" i="9"/>
  <c r="L4509" i="9"/>
  <c r="S4509" i="9"/>
  <c r="L4511" i="9"/>
  <c r="S4511" i="9"/>
  <c r="P4511" i="9"/>
  <c r="L4513" i="9"/>
  <c r="S4513" i="9"/>
  <c r="L4515" i="9"/>
  <c r="S4515" i="9"/>
  <c r="P4515" i="9"/>
  <c r="L4517" i="9"/>
  <c r="S4517" i="9"/>
  <c r="L4519" i="9"/>
  <c r="S4519" i="9"/>
  <c r="P4519" i="9"/>
  <c r="L4521" i="9"/>
  <c r="S4521" i="9"/>
  <c r="L4523" i="9"/>
  <c r="S4523" i="9"/>
  <c r="P4523" i="9"/>
  <c r="L4525" i="9"/>
  <c r="S4525" i="9"/>
  <c r="L4527" i="9"/>
  <c r="S4527" i="9"/>
  <c r="P4527" i="9"/>
  <c r="L4529" i="9"/>
  <c r="S4529" i="9"/>
  <c r="L4531" i="9"/>
  <c r="S4531" i="9"/>
  <c r="P4531" i="9"/>
  <c r="L4533" i="9"/>
  <c r="S4533" i="9"/>
  <c r="L4535" i="9"/>
  <c r="S4535" i="9"/>
  <c r="P4535" i="9"/>
  <c r="L4537" i="9"/>
  <c r="S4537" i="9"/>
  <c r="L4539" i="9"/>
  <c r="S4539" i="9"/>
  <c r="P4539" i="9"/>
  <c r="L4541" i="9"/>
  <c r="S4541" i="9"/>
  <c r="L4543" i="9"/>
  <c r="S4543" i="9"/>
  <c r="P4543" i="9"/>
  <c r="L4545" i="9"/>
  <c r="S4545" i="9"/>
  <c r="L4547" i="9"/>
  <c r="S4547" i="9"/>
  <c r="L4549" i="9"/>
  <c r="S4549" i="9"/>
  <c r="L4551" i="9"/>
  <c r="S4551" i="9"/>
  <c r="L4553" i="9"/>
  <c r="S4553" i="9"/>
  <c r="L4555" i="9"/>
  <c r="S4555" i="9"/>
  <c r="L4557" i="9"/>
  <c r="S4557" i="9"/>
  <c r="L4559" i="9"/>
  <c r="S4559" i="9"/>
  <c r="L4561" i="9"/>
  <c r="S4561" i="9"/>
  <c r="L4563" i="9"/>
  <c r="S4563" i="9"/>
  <c r="L4565" i="9"/>
  <c r="S4565" i="9"/>
  <c r="L4567" i="9"/>
  <c r="S4567" i="9"/>
  <c r="L4569" i="9"/>
  <c r="S4569" i="9"/>
  <c r="L4571" i="9"/>
  <c r="S4571" i="9"/>
  <c r="L4573" i="9"/>
  <c r="S4573" i="9"/>
  <c r="L4575" i="9"/>
  <c r="S4575" i="9"/>
  <c r="L4577" i="9"/>
  <c r="S4577" i="9"/>
  <c r="L4579" i="9"/>
  <c r="S4579" i="9"/>
  <c r="L4581" i="9"/>
  <c r="S4581" i="9"/>
  <c r="L4583" i="9"/>
  <c r="S4583" i="9"/>
  <c r="L4585" i="9"/>
  <c r="S4585" i="9"/>
  <c r="L4587" i="9"/>
  <c r="S4587" i="9"/>
  <c r="L4589" i="9"/>
  <c r="S4589" i="9"/>
  <c r="L4591" i="9"/>
  <c r="S4591" i="9"/>
  <c r="L4593" i="9"/>
  <c r="S4593" i="9"/>
  <c r="L4595" i="9"/>
  <c r="S4595" i="9"/>
  <c r="L4597" i="9"/>
  <c r="S4597" i="9"/>
  <c r="L4599" i="9"/>
  <c r="S4599" i="9"/>
  <c r="L4601" i="9"/>
  <c r="S4601" i="9"/>
  <c r="L4603" i="9"/>
  <c r="S4603" i="9"/>
  <c r="L4605" i="9"/>
  <c r="S4605" i="9"/>
  <c r="L4607" i="9"/>
  <c r="S4607" i="9"/>
  <c r="L4609" i="9"/>
  <c r="S4609" i="9"/>
  <c r="L4611" i="9"/>
  <c r="S4611" i="9"/>
  <c r="L4613" i="9"/>
  <c r="S4613" i="9"/>
  <c r="L4615" i="9"/>
  <c r="S4615" i="9"/>
  <c r="L4617" i="9"/>
  <c r="S4617" i="9"/>
  <c r="L4619" i="9"/>
  <c r="S4619" i="9"/>
  <c r="L4621" i="9"/>
  <c r="S4621" i="9"/>
  <c r="L4623" i="9"/>
  <c r="S4623" i="9"/>
  <c r="L4625" i="9"/>
  <c r="S4625" i="9"/>
  <c r="L4627" i="9"/>
  <c r="S4627" i="9"/>
  <c r="L4629" i="9"/>
  <c r="S4629" i="9"/>
  <c r="L4631" i="9"/>
  <c r="S4631" i="9"/>
  <c r="L4633" i="9"/>
  <c r="S4633" i="9"/>
  <c r="L4635" i="9"/>
  <c r="S4635" i="9"/>
  <c r="L4637" i="9"/>
  <c r="S4637" i="9"/>
  <c r="L4639" i="9"/>
  <c r="S4639" i="9"/>
  <c r="L4641" i="9"/>
  <c r="S4641" i="9"/>
  <c r="L4643" i="9"/>
  <c r="S4643" i="9"/>
  <c r="L4645" i="9"/>
  <c r="S4645" i="9"/>
  <c r="L4647" i="9"/>
  <c r="S4647" i="9"/>
  <c r="L4649" i="9"/>
  <c r="S4649" i="9"/>
  <c r="L4651" i="9"/>
  <c r="S4651" i="9"/>
  <c r="L4653" i="9"/>
  <c r="S4653" i="9"/>
  <c r="L4655" i="9"/>
  <c r="S4655" i="9"/>
  <c r="L4657" i="9"/>
  <c r="S4657" i="9"/>
  <c r="L4659" i="9"/>
  <c r="S4659" i="9"/>
  <c r="L4661" i="9"/>
  <c r="S4661" i="9"/>
  <c r="L4663" i="9"/>
  <c r="S4663" i="9"/>
  <c r="L4665" i="9"/>
  <c r="S4665" i="9"/>
  <c r="L4667" i="9"/>
  <c r="S4667" i="9"/>
  <c r="L4669" i="9"/>
  <c r="S4669" i="9"/>
  <c r="L4671" i="9"/>
  <c r="S4671" i="9"/>
  <c r="L4673" i="9"/>
  <c r="S4673" i="9"/>
  <c r="L4675" i="9"/>
  <c r="S4675" i="9"/>
  <c r="L4677" i="9"/>
  <c r="S4677" i="9"/>
  <c r="L4679" i="9"/>
  <c r="S4679" i="9"/>
  <c r="L4681" i="9"/>
  <c r="S4681" i="9"/>
  <c r="L4683" i="9"/>
  <c r="S4683" i="9"/>
  <c r="L4685" i="9"/>
  <c r="S4685" i="9"/>
  <c r="L4687" i="9"/>
  <c r="S4687" i="9"/>
  <c r="L4689" i="9"/>
  <c r="S4689" i="9"/>
  <c r="L4691" i="9"/>
  <c r="S4691" i="9"/>
  <c r="L4693" i="9"/>
  <c r="S4693" i="9"/>
  <c r="L4695" i="9"/>
  <c r="S4695" i="9"/>
  <c r="L4697" i="9"/>
  <c r="S4697" i="9"/>
  <c r="L4699" i="9"/>
  <c r="S4699" i="9"/>
  <c r="L4701" i="9"/>
  <c r="S4701" i="9"/>
  <c r="L4703" i="9"/>
  <c r="S4703" i="9"/>
  <c r="L4705" i="9"/>
  <c r="S4705" i="9"/>
  <c r="L4707" i="9"/>
  <c r="S4707" i="9"/>
  <c r="L4709" i="9"/>
  <c r="S4709" i="9"/>
  <c r="L4711" i="9"/>
  <c r="S4711" i="9"/>
  <c r="L4713" i="9"/>
  <c r="S4713" i="9"/>
  <c r="L4715" i="9"/>
  <c r="S4715" i="9"/>
  <c r="L4717" i="9"/>
  <c r="S4717" i="9"/>
  <c r="L4719" i="9"/>
  <c r="S4719" i="9"/>
  <c r="L4721" i="9"/>
  <c r="S4721" i="9"/>
  <c r="L4723" i="9"/>
  <c r="S4723" i="9"/>
  <c r="L4725" i="9"/>
  <c r="S4725" i="9"/>
  <c r="L4727" i="9"/>
  <c r="S4727" i="9"/>
  <c r="L4729" i="9"/>
  <c r="S4729" i="9"/>
  <c r="L4731" i="9"/>
  <c r="S4731" i="9"/>
  <c r="L4733" i="9"/>
  <c r="S4733" i="9"/>
  <c r="L4735" i="9"/>
  <c r="S4735" i="9"/>
  <c r="L4737" i="9"/>
  <c r="S4737" i="9"/>
  <c r="L4739" i="9"/>
  <c r="S4739" i="9"/>
  <c r="L4741" i="9"/>
  <c r="S4741" i="9"/>
  <c r="L4743" i="9"/>
  <c r="S4743" i="9"/>
  <c r="L4745" i="9"/>
  <c r="S4745" i="9"/>
  <c r="L4747" i="9"/>
  <c r="S4747" i="9"/>
  <c r="L4749" i="9"/>
  <c r="S4749" i="9"/>
  <c r="L4751" i="9"/>
  <c r="S4751" i="9"/>
  <c r="L4753" i="9"/>
  <c r="S4753" i="9"/>
  <c r="L4755" i="9"/>
  <c r="S4755" i="9"/>
  <c r="L4757" i="9"/>
  <c r="S4757" i="9"/>
  <c r="L4759" i="9"/>
  <c r="S4759" i="9"/>
  <c r="L4761" i="9"/>
  <c r="S4761" i="9"/>
  <c r="L4763" i="9"/>
  <c r="S4763" i="9"/>
  <c r="L4765" i="9"/>
  <c r="S4765" i="9"/>
  <c r="L4767" i="9"/>
  <c r="S4767" i="9"/>
  <c r="L4769" i="9"/>
  <c r="S4769" i="9"/>
  <c r="L4771" i="9"/>
  <c r="S4771" i="9"/>
  <c r="L4773" i="9"/>
  <c r="S4773" i="9"/>
  <c r="L4775" i="9"/>
  <c r="S4775" i="9"/>
  <c r="L4777" i="9"/>
  <c r="S4777" i="9"/>
  <c r="L4779" i="9"/>
  <c r="S4779" i="9"/>
  <c r="L4781" i="9"/>
  <c r="S4781" i="9"/>
  <c r="L4783" i="9"/>
  <c r="S4783" i="9"/>
  <c r="L4785" i="9"/>
  <c r="S4785" i="9"/>
  <c r="L4787" i="9"/>
  <c r="S4787" i="9"/>
  <c r="L4789" i="9"/>
  <c r="S4789" i="9"/>
  <c r="L4791" i="9"/>
  <c r="S4791" i="9"/>
  <c r="L4793" i="9"/>
  <c r="S4793" i="9"/>
  <c r="L4795" i="9"/>
  <c r="S4795" i="9"/>
  <c r="L4797" i="9"/>
  <c r="S4797" i="9"/>
  <c r="L4799" i="9"/>
  <c r="S4799" i="9"/>
  <c r="L4801" i="9"/>
  <c r="S4801" i="9"/>
  <c r="L4803" i="9"/>
  <c r="S4803" i="9"/>
  <c r="L4805" i="9"/>
  <c r="S4805" i="9"/>
  <c r="L4807" i="9"/>
  <c r="S4807" i="9"/>
  <c r="L4809" i="9"/>
  <c r="S4809" i="9"/>
  <c r="L4811" i="9"/>
  <c r="S4811" i="9"/>
  <c r="L4813" i="9"/>
  <c r="S4813" i="9"/>
  <c r="L4815" i="9"/>
  <c r="S4815" i="9"/>
  <c r="L4817" i="9"/>
  <c r="S4817" i="9"/>
  <c r="L4819" i="9"/>
  <c r="S4819" i="9"/>
  <c r="L4821" i="9"/>
  <c r="S4821" i="9"/>
  <c r="L4823" i="9"/>
  <c r="S4823" i="9"/>
  <c r="L4825" i="9"/>
  <c r="S4825" i="9"/>
  <c r="L4827" i="9"/>
  <c r="S4827" i="9"/>
  <c r="L4829" i="9"/>
  <c r="S4829" i="9"/>
  <c r="L4831" i="9"/>
  <c r="S4831" i="9"/>
  <c r="L4833" i="9"/>
  <c r="S4833" i="9"/>
  <c r="L4835" i="9"/>
  <c r="S4835" i="9"/>
  <c r="L4837" i="9"/>
  <c r="S4837" i="9"/>
  <c r="L4839" i="9"/>
  <c r="S4839" i="9"/>
  <c r="L4841" i="9"/>
  <c r="S4841" i="9"/>
  <c r="L4843" i="9"/>
  <c r="S4843" i="9"/>
  <c r="L4845" i="9"/>
  <c r="S4845" i="9"/>
  <c r="L4847" i="9"/>
  <c r="S4847" i="9"/>
  <c r="L4849" i="9"/>
  <c r="S4849" i="9"/>
  <c r="L4851" i="9"/>
  <c r="S4851" i="9"/>
  <c r="L4853" i="9"/>
  <c r="S4853" i="9"/>
  <c r="L4855" i="9"/>
  <c r="S4855" i="9"/>
  <c r="L4857" i="9"/>
  <c r="S4857" i="9"/>
  <c r="L4859" i="9"/>
  <c r="S4859" i="9"/>
  <c r="L4861" i="9"/>
  <c r="S4861" i="9"/>
  <c r="L4863" i="9"/>
  <c r="S4863" i="9"/>
  <c r="L4865" i="9"/>
  <c r="S4865" i="9"/>
  <c r="L4867" i="9"/>
  <c r="S4867" i="9"/>
  <c r="L4869" i="9"/>
  <c r="S4869" i="9"/>
  <c r="L4871" i="9"/>
  <c r="S4871" i="9"/>
  <c r="L4873" i="9"/>
  <c r="S4873" i="9"/>
  <c r="L4875" i="9"/>
  <c r="S4875" i="9"/>
  <c r="L4877" i="9"/>
  <c r="S4877" i="9"/>
  <c r="L4879" i="9"/>
  <c r="S4879" i="9"/>
  <c r="L4881" i="9"/>
  <c r="S4881" i="9"/>
  <c r="L4883" i="9"/>
  <c r="S4883" i="9"/>
  <c r="L4885" i="9"/>
  <c r="S4885" i="9"/>
  <c r="L4887" i="9"/>
  <c r="S4887" i="9"/>
  <c r="L4889" i="9"/>
  <c r="S4889" i="9"/>
  <c r="L4891" i="9"/>
  <c r="S4891" i="9"/>
  <c r="L4893" i="9"/>
  <c r="S4893" i="9"/>
  <c r="L4895" i="9"/>
  <c r="S4895" i="9"/>
  <c r="L4897" i="9"/>
  <c r="S4897" i="9"/>
  <c r="L4899" i="9"/>
  <c r="S4899" i="9"/>
  <c r="L4901" i="9"/>
  <c r="S4901" i="9"/>
  <c r="L4903" i="9"/>
  <c r="S4903" i="9"/>
  <c r="L4905" i="9"/>
  <c r="S4905" i="9"/>
  <c r="L4907" i="9"/>
  <c r="S4907" i="9"/>
  <c r="L4909" i="9"/>
  <c r="S4909" i="9"/>
  <c r="L4911" i="9"/>
  <c r="S4911" i="9"/>
  <c r="L4913" i="9"/>
  <c r="S4913" i="9"/>
  <c r="L4915" i="9"/>
  <c r="S4915" i="9"/>
  <c r="L4917" i="9"/>
  <c r="S4917" i="9"/>
  <c r="L4919" i="9"/>
  <c r="S4919" i="9"/>
  <c r="L4921" i="9"/>
  <c r="S4921" i="9"/>
  <c r="L4923" i="9"/>
  <c r="S4923" i="9"/>
  <c r="L4925" i="9"/>
  <c r="S4925" i="9"/>
  <c r="L4927" i="9"/>
  <c r="S4927" i="9"/>
  <c r="L4929" i="9"/>
  <c r="S4929" i="9"/>
  <c r="L4931" i="9"/>
  <c r="S4931" i="9"/>
  <c r="L4933" i="9"/>
  <c r="S4933" i="9"/>
  <c r="L4935" i="9"/>
  <c r="S4935" i="9"/>
  <c r="L4937" i="9"/>
  <c r="S4937" i="9"/>
  <c r="L4939" i="9"/>
  <c r="S4939" i="9"/>
  <c r="L4941" i="9"/>
  <c r="S4941" i="9"/>
  <c r="L4943" i="9"/>
  <c r="S4943" i="9"/>
  <c r="L4945" i="9"/>
  <c r="S4945" i="9"/>
  <c r="L4947" i="9"/>
  <c r="S4947" i="9"/>
  <c r="L4949" i="9"/>
  <c r="S4949" i="9"/>
  <c r="L4951" i="9"/>
  <c r="S4951" i="9"/>
  <c r="L4953" i="9"/>
  <c r="S4953" i="9"/>
  <c r="L4955" i="9"/>
  <c r="S4955" i="9"/>
  <c r="L4957" i="9"/>
  <c r="S4957" i="9"/>
  <c r="L4959" i="9"/>
  <c r="S4959" i="9"/>
  <c r="L4961" i="9"/>
  <c r="S4961" i="9"/>
  <c r="L4963" i="9"/>
  <c r="S4963" i="9"/>
  <c r="L4965" i="9"/>
  <c r="S4965" i="9"/>
  <c r="L4967" i="9"/>
  <c r="S4967" i="9"/>
  <c r="L4969" i="9"/>
  <c r="S4969" i="9"/>
  <c r="L4971" i="9"/>
  <c r="S4971" i="9"/>
  <c r="L4973" i="9"/>
  <c r="S4973" i="9"/>
  <c r="L4975" i="9"/>
  <c r="S4975" i="9"/>
  <c r="L4977" i="9"/>
  <c r="S4977" i="9"/>
  <c r="L4979" i="9"/>
  <c r="S4979" i="9"/>
  <c r="L4981" i="9"/>
  <c r="S4981" i="9"/>
  <c r="L4983" i="9"/>
  <c r="S4983" i="9"/>
  <c r="L4985" i="9"/>
  <c r="S4985" i="9"/>
  <c r="L4987" i="9"/>
  <c r="S4987" i="9"/>
  <c r="L4989" i="9"/>
  <c r="S4989" i="9"/>
  <c r="L4991" i="9"/>
  <c r="S4991" i="9"/>
  <c r="L4993" i="9"/>
  <c r="S4993" i="9"/>
  <c r="L4995" i="9"/>
  <c r="S4995" i="9"/>
  <c r="L4997" i="9"/>
  <c r="S4997" i="9"/>
  <c r="L4999" i="9"/>
  <c r="S4999" i="9"/>
  <c r="L5001" i="9"/>
  <c r="S5001" i="9"/>
  <c r="P4997" i="9"/>
  <c r="P4989" i="9"/>
  <c r="P4981" i="9"/>
  <c r="P4973" i="9"/>
  <c r="P4965" i="9"/>
  <c r="P4957" i="9"/>
  <c r="P4949" i="9"/>
  <c r="P4941" i="9"/>
  <c r="P4933" i="9"/>
  <c r="P4925" i="9"/>
  <c r="P4917" i="9"/>
  <c r="P4909" i="9"/>
  <c r="P4901" i="9"/>
  <c r="P4893" i="9"/>
  <c r="P4885" i="9"/>
  <c r="P4877" i="9"/>
  <c r="P4869" i="9"/>
  <c r="P4861" i="9"/>
  <c r="P4853" i="9"/>
  <c r="P4845" i="9"/>
  <c r="P4837" i="9"/>
  <c r="P4829" i="9"/>
  <c r="P4821" i="9"/>
  <c r="P4813" i="9"/>
  <c r="P4805" i="9"/>
  <c r="P4797" i="9"/>
  <c r="P4789" i="9"/>
  <c r="P4781" i="9"/>
  <c r="P4773" i="9"/>
  <c r="P4765" i="9"/>
  <c r="P4757" i="9"/>
  <c r="P4749" i="9"/>
  <c r="P4741" i="9"/>
  <c r="P4733" i="9"/>
  <c r="P4725" i="9"/>
  <c r="P4717" i="9"/>
  <c r="P4709" i="9"/>
  <c r="P4701" i="9"/>
  <c r="P4693" i="9"/>
  <c r="P4685" i="9"/>
  <c r="P4677" i="9"/>
  <c r="P4669" i="9"/>
  <c r="P4661" i="9"/>
  <c r="P4653" i="9"/>
  <c r="P4645" i="9"/>
  <c r="P4637" i="9"/>
  <c r="P4629" i="9"/>
  <c r="P4621" i="9"/>
  <c r="P4613" i="9"/>
  <c r="P4605" i="9"/>
  <c r="P4597" i="9"/>
  <c r="P4589" i="9"/>
  <c r="P4581" i="9"/>
  <c r="P4573" i="9"/>
  <c r="P4565" i="9"/>
  <c r="P4557" i="9"/>
  <c r="P4549" i="9"/>
  <c r="P4537" i="9"/>
  <c r="P4521" i="9"/>
  <c r="P4505" i="9"/>
  <c r="M4447" i="9"/>
  <c r="S4994" i="9"/>
  <c r="S4986" i="9"/>
  <c r="S4978" i="9"/>
  <c r="S4970" i="9"/>
  <c r="S4962" i="9"/>
  <c r="S4954" i="9"/>
  <c r="S4946" i="9"/>
  <c r="S4938" i="9"/>
  <c r="S4930" i="9"/>
  <c r="S4922" i="9"/>
  <c r="S4914" i="9"/>
  <c r="S4906" i="9"/>
  <c r="S4898" i="9"/>
  <c r="S4890" i="9"/>
  <c r="S4882" i="9"/>
  <c r="S4874" i="9"/>
  <c r="S4866" i="9"/>
  <c r="S4858" i="9"/>
  <c r="S4850" i="9"/>
  <c r="S4842" i="9"/>
  <c r="S4834" i="9"/>
  <c r="S4826" i="9"/>
  <c r="S4818" i="9"/>
  <c r="S4810" i="9"/>
  <c r="S4802" i="9"/>
  <c r="S4794" i="9"/>
  <c r="S4786" i="9"/>
  <c r="S4778" i="9"/>
  <c r="S4770" i="9"/>
  <c r="S4762" i="9"/>
  <c r="S4754" i="9"/>
  <c r="S4746" i="9"/>
  <c r="S4738" i="9"/>
  <c r="S4730" i="9"/>
  <c r="S4722" i="9"/>
  <c r="S4714" i="9"/>
  <c r="S4706" i="9"/>
  <c r="S4698" i="9"/>
  <c r="S4690" i="9"/>
  <c r="S4682" i="9"/>
  <c r="S4674" i="9"/>
  <c r="S4666" i="9"/>
  <c r="S4658" i="9"/>
  <c r="S4650" i="9"/>
  <c r="S4642" i="9"/>
  <c r="S4634" i="9"/>
  <c r="S4626" i="9"/>
  <c r="S4618" i="9"/>
  <c r="S4610" i="9"/>
  <c r="S4602" i="9"/>
  <c r="S4594" i="9"/>
  <c r="S4586" i="9"/>
  <c r="S4578" i="9"/>
  <c r="S4570" i="9"/>
  <c r="S4562" i="9"/>
  <c r="S4554" i="9"/>
  <c r="S4546" i="9"/>
  <c r="S4538" i="9"/>
  <c r="S4530" i="9"/>
  <c r="S4522" i="9"/>
  <c r="S4514" i="9"/>
  <c r="S4506" i="9"/>
  <c r="S4498" i="9"/>
  <c r="S4490" i="9"/>
  <c r="S4482" i="9"/>
  <c r="S4474" i="9"/>
  <c r="S4466" i="9"/>
  <c r="S4458" i="9"/>
  <c r="S4450" i="9"/>
  <c r="S4442" i="9"/>
  <c r="S4434" i="9"/>
  <c r="S4426" i="9"/>
  <c r="S4418" i="9"/>
  <c r="S4410" i="9"/>
  <c r="S4402" i="9"/>
  <c r="S4394" i="9"/>
  <c r="S4386" i="9"/>
  <c r="S4378" i="9"/>
  <c r="S4370" i="9"/>
  <c r="S4362" i="9"/>
  <c r="S4354" i="9"/>
  <c r="S4346" i="9"/>
  <c r="S4338" i="9"/>
  <c r="S4330" i="9"/>
  <c r="S4322" i="9"/>
  <c r="S4314" i="9"/>
  <c r="S4306" i="9"/>
  <c r="S4298" i="9"/>
  <c r="S4290" i="9"/>
  <c r="S4282" i="9"/>
  <c r="S4274" i="9"/>
  <c r="S4266" i="9"/>
  <c r="S4258" i="9"/>
  <c r="S4250" i="9"/>
  <c r="S4242" i="9"/>
  <c r="S4234" i="9"/>
  <c r="S4226" i="9"/>
  <c r="S4216" i="9"/>
  <c r="Q4908" i="9"/>
  <c r="I4908" i="9"/>
  <c r="M4908" i="9"/>
  <c r="J4908" i="9"/>
  <c r="N4908" i="9"/>
  <c r="R4908" i="9"/>
  <c r="K4908" i="9"/>
  <c r="O4908" i="9"/>
  <c r="R1044" i="9"/>
  <c r="R1056" i="9"/>
  <c r="R1060" i="9"/>
  <c r="Q1066" i="9"/>
  <c r="K1066" i="9"/>
  <c r="O1066" i="9"/>
  <c r="L1066" i="9"/>
  <c r="P1066" i="9"/>
  <c r="J1066" i="9"/>
  <c r="M1066" i="9"/>
  <c r="I1066" i="9"/>
  <c r="N1066" i="9"/>
  <c r="Q1068" i="9"/>
  <c r="K1068" i="9"/>
  <c r="O1068" i="9"/>
  <c r="L1068" i="9"/>
  <c r="P1068" i="9"/>
  <c r="J1068" i="9"/>
  <c r="M1068" i="9"/>
  <c r="I1068" i="9"/>
  <c r="N1068" i="9"/>
  <c r="R1068" i="9"/>
  <c r="Q1072" i="9"/>
  <c r="K1072" i="9"/>
  <c r="O1072" i="9"/>
  <c r="L1072" i="9"/>
  <c r="P1072" i="9"/>
  <c r="J1072" i="9"/>
  <c r="M1072" i="9"/>
  <c r="I1072" i="9"/>
  <c r="N1072" i="9"/>
  <c r="R1072" i="9"/>
  <c r="Q1074" i="9"/>
  <c r="K1074" i="9"/>
  <c r="O1074" i="9"/>
  <c r="L1074" i="9"/>
  <c r="P1074" i="9"/>
  <c r="J1074" i="9"/>
  <c r="M1074" i="9"/>
  <c r="I1074" i="9"/>
  <c r="N1074" i="9"/>
  <c r="Q1076" i="9"/>
  <c r="K1076" i="9"/>
  <c r="O1076" i="9"/>
  <c r="L1076" i="9"/>
  <c r="P1076" i="9"/>
  <c r="J1076" i="9"/>
  <c r="M1076" i="9"/>
  <c r="I1076" i="9"/>
  <c r="N1076" i="9"/>
  <c r="R1076" i="9"/>
  <c r="Q1080" i="9"/>
  <c r="K1080" i="9"/>
  <c r="O1080" i="9"/>
  <c r="L1080" i="9"/>
  <c r="P1080" i="9"/>
  <c r="J1080" i="9"/>
  <c r="M1080" i="9"/>
  <c r="I1080" i="9"/>
  <c r="N1080" i="9"/>
  <c r="R1080" i="9"/>
  <c r="Q1082" i="9"/>
  <c r="K1082" i="9"/>
  <c r="O1082" i="9"/>
  <c r="L1082" i="9"/>
  <c r="P1082" i="9"/>
  <c r="J1082" i="9"/>
  <c r="M1082" i="9"/>
  <c r="I1082" i="9"/>
  <c r="N1082" i="9"/>
  <c r="Q1086" i="9"/>
  <c r="K1086" i="9"/>
  <c r="O1086" i="9"/>
  <c r="L1086" i="9"/>
  <c r="P1086" i="9"/>
  <c r="J1086" i="9"/>
  <c r="M1086" i="9"/>
  <c r="I1086" i="9"/>
  <c r="N1086" i="9"/>
  <c r="Q1090" i="9"/>
  <c r="K1090" i="9"/>
  <c r="O1090" i="9"/>
  <c r="L1090" i="9"/>
  <c r="P1090" i="9"/>
  <c r="J1090" i="9"/>
  <c r="M1090" i="9"/>
  <c r="I1090" i="9"/>
  <c r="N1090" i="9"/>
  <c r="Q1096" i="9"/>
  <c r="K1096" i="9"/>
  <c r="O1096" i="9"/>
  <c r="L1096" i="9"/>
  <c r="P1096" i="9"/>
  <c r="J1096" i="9"/>
  <c r="M1096" i="9"/>
  <c r="I1096" i="9"/>
  <c r="N1096" i="9"/>
  <c r="R1096" i="9"/>
  <c r="Q1100" i="9"/>
  <c r="K1100" i="9"/>
  <c r="O1100" i="9"/>
  <c r="L1100" i="9"/>
  <c r="P1100" i="9"/>
  <c r="J1100" i="9"/>
  <c r="M1100" i="9"/>
  <c r="I1100" i="9"/>
  <c r="N1100" i="9"/>
  <c r="R1100" i="9"/>
  <c r="Q1104" i="9"/>
  <c r="K1104" i="9"/>
  <c r="O1104" i="9"/>
  <c r="L1104" i="9"/>
  <c r="P1104" i="9"/>
  <c r="J1104" i="9"/>
  <c r="M1104" i="9"/>
  <c r="I1104" i="9"/>
  <c r="N1104" i="9"/>
  <c r="R1104" i="9"/>
  <c r="Q1106" i="9"/>
  <c r="K1106" i="9"/>
  <c r="O1106" i="9"/>
  <c r="L1106" i="9"/>
  <c r="P1106" i="9"/>
  <c r="J1106" i="9"/>
  <c r="M1106" i="9"/>
  <c r="I1106" i="9"/>
  <c r="N1106" i="9"/>
  <c r="Q1108" i="9"/>
  <c r="K1108" i="9"/>
  <c r="O1108" i="9"/>
  <c r="L1108" i="9"/>
  <c r="P1108" i="9"/>
  <c r="J1108" i="9"/>
  <c r="M1108" i="9"/>
  <c r="I1108" i="9"/>
  <c r="N1108" i="9"/>
  <c r="R1108" i="9"/>
  <c r="Q1110" i="9"/>
  <c r="K1110" i="9"/>
  <c r="O1110" i="9"/>
  <c r="L1110" i="9"/>
  <c r="P1110" i="9"/>
  <c r="J1110" i="9"/>
  <c r="M1110" i="9"/>
  <c r="I1110" i="9"/>
  <c r="N1110" i="9"/>
  <c r="Q1112" i="9"/>
  <c r="K1112" i="9"/>
  <c r="O1112" i="9"/>
  <c r="L1112" i="9"/>
  <c r="P1112" i="9"/>
  <c r="J1112" i="9"/>
  <c r="M1112" i="9"/>
  <c r="I1112" i="9"/>
  <c r="N1112" i="9"/>
  <c r="R1112" i="9"/>
  <c r="Q1124" i="9"/>
  <c r="K1124" i="9"/>
  <c r="O1124" i="9"/>
  <c r="L1124" i="9"/>
  <c r="P1124" i="9"/>
  <c r="J1124" i="9"/>
  <c r="M1124" i="9"/>
  <c r="I1124" i="9"/>
  <c r="N1124" i="9"/>
  <c r="R1124" i="9"/>
  <c r="K1126" i="9"/>
  <c r="O1126" i="9"/>
  <c r="Q1126" i="9"/>
  <c r="L1126" i="9"/>
  <c r="P1126" i="9"/>
  <c r="J1126" i="9"/>
  <c r="M1126" i="9"/>
  <c r="I1126" i="9"/>
  <c r="N1126" i="9"/>
  <c r="Q1134" i="9"/>
  <c r="K1134" i="9"/>
  <c r="O1134" i="9"/>
  <c r="L1134" i="9"/>
  <c r="P1134" i="9"/>
  <c r="J1134" i="9"/>
  <c r="M1134" i="9"/>
  <c r="I1134" i="9"/>
  <c r="N1134" i="9"/>
  <c r="Q1136" i="9"/>
  <c r="K1136" i="9"/>
  <c r="O1136" i="9"/>
  <c r="L1136" i="9"/>
  <c r="P1136" i="9"/>
  <c r="J1136" i="9"/>
  <c r="M1136" i="9"/>
  <c r="I1136" i="9"/>
  <c r="N1136" i="9"/>
  <c r="R1136" i="9"/>
  <c r="Q1140" i="9"/>
  <c r="K1140" i="9"/>
  <c r="O1140" i="9"/>
  <c r="L1140" i="9"/>
  <c r="P1140" i="9"/>
  <c r="J1140" i="9"/>
  <c r="M1140" i="9"/>
  <c r="I1140" i="9"/>
  <c r="N1140" i="9"/>
  <c r="R1140" i="9"/>
  <c r="Q1142" i="9"/>
  <c r="K1142" i="9"/>
  <c r="O1142" i="9"/>
  <c r="L1142" i="9"/>
  <c r="P1142" i="9"/>
  <c r="J1142" i="9"/>
  <c r="M1142" i="9"/>
  <c r="I1142" i="9"/>
  <c r="N1142" i="9"/>
  <c r="Q1144" i="9"/>
  <c r="K1144" i="9"/>
  <c r="O1144" i="9"/>
  <c r="L1144" i="9"/>
  <c r="P1144" i="9"/>
  <c r="J1144" i="9"/>
  <c r="M1144" i="9"/>
  <c r="I1144" i="9"/>
  <c r="N1144" i="9"/>
  <c r="R1144" i="9"/>
  <c r="Q1146" i="9"/>
  <c r="K1146" i="9"/>
  <c r="L1146" i="9"/>
  <c r="J1146" i="9"/>
  <c r="P1146" i="9"/>
  <c r="M1146" i="9"/>
  <c r="I1146" i="9"/>
  <c r="N1146" i="9"/>
  <c r="O1146" i="9"/>
  <c r="Q1148" i="9"/>
  <c r="L1148" i="9"/>
  <c r="P1148" i="9"/>
  <c r="I1148" i="9"/>
  <c r="M1148" i="9"/>
  <c r="J1148" i="9"/>
  <c r="K1148" i="9"/>
  <c r="N1148" i="9"/>
  <c r="O1148" i="9"/>
  <c r="R1148" i="9"/>
  <c r="Q1150" i="9"/>
  <c r="L1150" i="9"/>
  <c r="P1150" i="9"/>
  <c r="I1150" i="9"/>
  <c r="M1150" i="9"/>
  <c r="J1150" i="9"/>
  <c r="K1150" i="9"/>
  <c r="N1150" i="9"/>
  <c r="O1150" i="9"/>
  <c r="Q1154" i="9"/>
  <c r="L1154" i="9"/>
  <c r="P1154" i="9"/>
  <c r="I1154" i="9"/>
  <c r="M1154" i="9"/>
  <c r="J1154" i="9"/>
  <c r="K1154" i="9"/>
  <c r="N1154" i="9"/>
  <c r="O1154" i="9"/>
  <c r="Q1160" i="9"/>
  <c r="L1160" i="9"/>
  <c r="P1160" i="9"/>
  <c r="I1160" i="9"/>
  <c r="M1160" i="9"/>
  <c r="J1160" i="9"/>
  <c r="K1160" i="9"/>
  <c r="N1160" i="9"/>
  <c r="O1160" i="9"/>
  <c r="R1160" i="9"/>
  <c r="Q1162" i="9"/>
  <c r="L1162" i="9"/>
  <c r="P1162" i="9"/>
  <c r="I1162" i="9"/>
  <c r="M1162" i="9"/>
  <c r="J1162" i="9"/>
  <c r="K1162" i="9"/>
  <c r="N1162" i="9"/>
  <c r="O1162" i="9"/>
  <c r="Q1164" i="9"/>
  <c r="L1164" i="9"/>
  <c r="P1164" i="9"/>
  <c r="I1164" i="9"/>
  <c r="M1164" i="9"/>
  <c r="J1164" i="9"/>
  <c r="K1164" i="9"/>
  <c r="N1164" i="9"/>
  <c r="O1164" i="9"/>
  <c r="R1164" i="9"/>
  <c r="Q1168" i="9"/>
  <c r="L1168" i="9"/>
  <c r="P1168" i="9"/>
  <c r="I1168" i="9"/>
  <c r="M1168" i="9"/>
  <c r="J1168" i="9"/>
  <c r="K1168" i="9"/>
  <c r="N1168" i="9"/>
  <c r="O1168" i="9"/>
  <c r="R1168" i="9"/>
  <c r="Q1172" i="9"/>
  <c r="L1172" i="9"/>
  <c r="P1172" i="9"/>
  <c r="I1172" i="9"/>
  <c r="M1172" i="9"/>
  <c r="J1172" i="9"/>
  <c r="K1172" i="9"/>
  <c r="N1172" i="9"/>
  <c r="O1172" i="9"/>
  <c r="R1172" i="9"/>
  <c r="Q1174" i="9"/>
  <c r="L1174" i="9"/>
  <c r="P1174" i="9"/>
  <c r="I1174" i="9"/>
  <c r="M1174" i="9"/>
  <c r="J1174" i="9"/>
  <c r="K1174" i="9"/>
  <c r="N1174" i="9"/>
  <c r="O1174" i="9"/>
  <c r="Q1182" i="9"/>
  <c r="L1182" i="9"/>
  <c r="P1182" i="9"/>
  <c r="I1182" i="9"/>
  <c r="M1182" i="9"/>
  <c r="J1182" i="9"/>
  <c r="K1182" i="9"/>
  <c r="N1182" i="9"/>
  <c r="O1182" i="9"/>
  <c r="Q1186" i="9"/>
  <c r="L1186" i="9"/>
  <c r="P1186" i="9"/>
  <c r="I1186" i="9"/>
  <c r="M1186" i="9"/>
  <c r="J1186" i="9"/>
  <c r="K1186" i="9"/>
  <c r="N1186" i="9"/>
  <c r="O1186" i="9"/>
  <c r="Q1190" i="9"/>
  <c r="L1190" i="9"/>
  <c r="P1190" i="9"/>
  <c r="I1190" i="9"/>
  <c r="M1190" i="9"/>
  <c r="J1190" i="9"/>
  <c r="K1190" i="9"/>
  <c r="N1190" i="9"/>
  <c r="O1190" i="9"/>
  <c r="Q1194" i="9"/>
  <c r="L1194" i="9"/>
  <c r="P1194" i="9"/>
  <c r="I1194" i="9"/>
  <c r="M1194" i="9"/>
  <c r="J1194" i="9"/>
  <c r="K1194" i="9"/>
  <c r="N1194" i="9"/>
  <c r="O1194" i="9"/>
  <c r="Q1196" i="9"/>
  <c r="L1196" i="9"/>
  <c r="P1196" i="9"/>
  <c r="I1196" i="9"/>
  <c r="M1196" i="9"/>
  <c r="J1196" i="9"/>
  <c r="K1196" i="9"/>
  <c r="N1196" i="9"/>
  <c r="O1196" i="9"/>
  <c r="R1196" i="9"/>
  <c r="Q1198" i="9"/>
  <c r="L1198" i="9"/>
  <c r="P1198" i="9"/>
  <c r="I1198" i="9"/>
  <c r="M1198" i="9"/>
  <c r="J1198" i="9"/>
  <c r="K1198" i="9"/>
  <c r="N1198" i="9"/>
  <c r="O1198" i="9"/>
  <c r="Q1200" i="9"/>
  <c r="L1200" i="9"/>
  <c r="P1200" i="9"/>
  <c r="I1200" i="9"/>
  <c r="M1200" i="9"/>
  <c r="J1200" i="9"/>
  <c r="K1200" i="9"/>
  <c r="N1200" i="9"/>
  <c r="O1200" i="9"/>
  <c r="R1200" i="9"/>
  <c r="Q1202" i="9"/>
  <c r="L1202" i="9"/>
  <c r="P1202" i="9"/>
  <c r="I1202" i="9"/>
  <c r="M1202" i="9"/>
  <c r="J1202" i="9"/>
  <c r="K1202" i="9"/>
  <c r="N1202" i="9"/>
  <c r="O1202" i="9"/>
  <c r="Q1204" i="9"/>
  <c r="L1204" i="9"/>
  <c r="P1204" i="9"/>
  <c r="I1204" i="9"/>
  <c r="M1204" i="9"/>
  <c r="J1204" i="9"/>
  <c r="K1204" i="9"/>
  <c r="N1204" i="9"/>
  <c r="O1204" i="9"/>
  <c r="R1204" i="9"/>
  <c r="Q1206" i="9"/>
  <c r="L1206" i="9"/>
  <c r="P1206" i="9"/>
  <c r="I1206" i="9"/>
  <c r="M1206" i="9"/>
  <c r="J1206" i="9"/>
  <c r="K1206" i="9"/>
  <c r="N1206" i="9"/>
  <c r="O1206" i="9"/>
  <c r="Q1208" i="9"/>
  <c r="L1208" i="9"/>
  <c r="P1208" i="9"/>
  <c r="I1208" i="9"/>
  <c r="M1208" i="9"/>
  <c r="J1208" i="9"/>
  <c r="K1208" i="9"/>
  <c r="N1208" i="9"/>
  <c r="O1208" i="9"/>
  <c r="R1208" i="9"/>
  <c r="Q1210" i="9"/>
  <c r="L1210" i="9"/>
  <c r="P1210" i="9"/>
  <c r="I1210" i="9"/>
  <c r="M1210" i="9"/>
  <c r="J1210" i="9"/>
  <c r="K1210" i="9"/>
  <c r="N1210" i="9"/>
  <c r="O1210" i="9"/>
  <c r="Q1212" i="9"/>
  <c r="L1212" i="9"/>
  <c r="P1212" i="9"/>
  <c r="I1212" i="9"/>
  <c r="M1212" i="9"/>
  <c r="J1212" i="9"/>
  <c r="K1212" i="9"/>
  <c r="N1212" i="9"/>
  <c r="O1212" i="9"/>
  <c r="R1212" i="9"/>
  <c r="Q1216" i="9"/>
  <c r="L1216" i="9"/>
  <c r="P1216" i="9"/>
  <c r="I1216" i="9"/>
  <c r="M1216" i="9"/>
  <c r="J1216" i="9"/>
  <c r="K1216" i="9"/>
  <c r="N1216" i="9"/>
  <c r="O1216" i="9"/>
  <c r="R1216" i="9"/>
  <c r="Q1222" i="9"/>
  <c r="L1222" i="9"/>
  <c r="P1222" i="9"/>
  <c r="I1222" i="9"/>
  <c r="M1222" i="9"/>
  <c r="J1222" i="9"/>
  <c r="K1222" i="9"/>
  <c r="N1222" i="9"/>
  <c r="O1222" i="9"/>
  <c r="Q1232" i="9"/>
  <c r="L1232" i="9"/>
  <c r="P1232" i="9"/>
  <c r="I1232" i="9"/>
  <c r="M1232" i="9"/>
  <c r="J1232" i="9"/>
  <c r="K1232" i="9"/>
  <c r="N1232" i="9"/>
  <c r="O1232" i="9"/>
  <c r="R1232" i="9"/>
  <c r="Q1234" i="9"/>
  <c r="L1234" i="9"/>
  <c r="P1234" i="9"/>
  <c r="I1234" i="9"/>
  <c r="M1234" i="9"/>
  <c r="J1234" i="9"/>
  <c r="K1234" i="9"/>
  <c r="N1234" i="9"/>
  <c r="O1234" i="9"/>
  <c r="Q1244" i="9"/>
  <c r="L1244" i="9"/>
  <c r="P1244" i="9"/>
  <c r="I1244" i="9"/>
  <c r="M1244" i="9"/>
  <c r="J1244" i="9"/>
  <c r="K1244" i="9"/>
  <c r="N1244" i="9"/>
  <c r="O1244" i="9"/>
  <c r="R1244" i="9"/>
  <c r="Q1250" i="9"/>
  <c r="L1250" i="9"/>
  <c r="P1250" i="9"/>
  <c r="I1250" i="9"/>
  <c r="M1250" i="9"/>
  <c r="J1250" i="9"/>
  <c r="K1250" i="9"/>
  <c r="N1250" i="9"/>
  <c r="O1250" i="9"/>
  <c r="Q1252" i="9"/>
  <c r="L1252" i="9"/>
  <c r="P1252" i="9"/>
  <c r="I1252" i="9"/>
  <c r="M1252" i="9"/>
  <c r="J1252" i="9"/>
  <c r="K1252" i="9"/>
  <c r="N1252" i="9"/>
  <c r="O1252" i="9"/>
  <c r="R1252" i="9"/>
  <c r="Q1258" i="9"/>
  <c r="L1258" i="9"/>
  <c r="P1258" i="9"/>
  <c r="I1258" i="9"/>
  <c r="M1258" i="9"/>
  <c r="J1258" i="9"/>
  <c r="N1258" i="9"/>
  <c r="K1258" i="9"/>
  <c r="O1258" i="9"/>
  <c r="Q1260" i="9"/>
  <c r="L1260" i="9"/>
  <c r="P1260" i="9"/>
  <c r="I1260" i="9"/>
  <c r="M1260" i="9"/>
  <c r="J1260" i="9"/>
  <c r="N1260" i="9"/>
  <c r="K1260" i="9"/>
  <c r="O1260" i="9"/>
  <c r="R1260" i="9"/>
  <c r="Q1262" i="9"/>
  <c r="L1262" i="9"/>
  <c r="P1262" i="9"/>
  <c r="I1262" i="9"/>
  <c r="M1262" i="9"/>
  <c r="J1262" i="9"/>
  <c r="N1262" i="9"/>
  <c r="K1262" i="9"/>
  <c r="O1262" i="9"/>
  <c r="Q1266" i="9"/>
  <c r="L1266" i="9"/>
  <c r="P1266" i="9"/>
  <c r="I1266" i="9"/>
  <c r="M1266" i="9"/>
  <c r="J1266" i="9"/>
  <c r="K1266" i="9"/>
  <c r="N1266" i="9"/>
  <c r="O1266" i="9"/>
  <c r="Q1268" i="9"/>
  <c r="L1268" i="9"/>
  <c r="P1268" i="9"/>
  <c r="I1268" i="9"/>
  <c r="M1268" i="9"/>
  <c r="J1268" i="9"/>
  <c r="K1268" i="9"/>
  <c r="N1268" i="9"/>
  <c r="O1268" i="9"/>
  <c r="R1268" i="9"/>
  <c r="Q1270" i="9"/>
  <c r="L1270" i="9"/>
  <c r="P1270" i="9"/>
  <c r="I1270" i="9"/>
  <c r="M1270" i="9"/>
  <c r="J1270" i="9"/>
  <c r="K1270" i="9"/>
  <c r="N1270" i="9"/>
  <c r="O1270" i="9"/>
  <c r="Q1272" i="9"/>
  <c r="L1272" i="9"/>
  <c r="P1272" i="9"/>
  <c r="I1272" i="9"/>
  <c r="M1272" i="9"/>
  <c r="J1272" i="9"/>
  <c r="K1272" i="9"/>
  <c r="N1272" i="9"/>
  <c r="O1272" i="9"/>
  <c r="R1272" i="9"/>
  <c r="Q1276" i="9"/>
  <c r="L1276" i="9"/>
  <c r="P1276" i="9"/>
  <c r="I1276" i="9"/>
  <c r="M1276" i="9"/>
  <c r="J1276" i="9"/>
  <c r="K1276" i="9"/>
  <c r="N1276" i="9"/>
  <c r="O1276" i="9"/>
  <c r="R1276" i="9"/>
  <c r="Q1284" i="9"/>
  <c r="L1284" i="9"/>
  <c r="P1284" i="9"/>
  <c r="I1284" i="9"/>
  <c r="M1284" i="9"/>
  <c r="J1284" i="9"/>
  <c r="K1284" i="9"/>
  <c r="N1284" i="9"/>
  <c r="O1284" i="9"/>
  <c r="R1284" i="9"/>
  <c r="Q1288" i="9"/>
  <c r="L1288" i="9"/>
  <c r="P1288" i="9"/>
  <c r="I1288" i="9"/>
  <c r="M1288" i="9"/>
  <c r="J1288" i="9"/>
  <c r="K1288" i="9"/>
  <c r="N1288" i="9"/>
  <c r="O1288" i="9"/>
  <c r="R1288" i="9"/>
  <c r="Q1292" i="9"/>
  <c r="L1292" i="9"/>
  <c r="P1292" i="9"/>
  <c r="I1292" i="9"/>
  <c r="M1292" i="9"/>
  <c r="J1292" i="9"/>
  <c r="K1292" i="9"/>
  <c r="N1292" i="9"/>
  <c r="O1292" i="9"/>
  <c r="R1292" i="9"/>
  <c r="Q1294" i="9"/>
  <c r="L1294" i="9"/>
  <c r="P1294" i="9"/>
  <c r="I1294" i="9"/>
  <c r="M1294" i="9"/>
  <c r="J1294" i="9"/>
  <c r="K1294" i="9"/>
  <c r="N1294" i="9"/>
  <c r="O1294" i="9"/>
  <c r="Q1302" i="9"/>
  <c r="L1302" i="9"/>
  <c r="P1302" i="9"/>
  <c r="I1302" i="9"/>
  <c r="M1302" i="9"/>
  <c r="J1302" i="9"/>
  <c r="K1302" i="9"/>
  <c r="N1302" i="9"/>
  <c r="O1302" i="9"/>
  <c r="Q1304" i="9"/>
  <c r="L1304" i="9"/>
  <c r="P1304" i="9"/>
  <c r="I1304" i="9"/>
  <c r="M1304" i="9"/>
  <c r="J1304" i="9"/>
  <c r="K1304" i="9"/>
  <c r="N1304" i="9"/>
  <c r="O1304" i="9"/>
  <c r="R1304" i="9"/>
  <c r="Q1310" i="9"/>
  <c r="L1310" i="9"/>
  <c r="P1310" i="9"/>
  <c r="I1310" i="9"/>
  <c r="M1310" i="9"/>
  <c r="J1310" i="9"/>
  <c r="K1310" i="9"/>
  <c r="N1310" i="9"/>
  <c r="O1310" i="9"/>
  <c r="Q1314" i="9"/>
  <c r="L1314" i="9"/>
  <c r="P1314" i="9"/>
  <c r="I1314" i="9"/>
  <c r="M1314" i="9"/>
  <c r="J1314" i="9"/>
  <c r="K1314" i="9"/>
  <c r="N1314" i="9"/>
  <c r="O1314" i="9"/>
  <c r="Q1322" i="9"/>
  <c r="L1322" i="9"/>
  <c r="P1322" i="9"/>
  <c r="I1322" i="9"/>
  <c r="M1322" i="9"/>
  <c r="J1322" i="9"/>
  <c r="K1322" i="9"/>
  <c r="N1322" i="9"/>
  <c r="O1322" i="9"/>
  <c r="Q1324" i="9"/>
  <c r="L1324" i="9"/>
  <c r="P1324" i="9"/>
  <c r="I1324" i="9"/>
  <c r="M1324" i="9"/>
  <c r="J1324" i="9"/>
  <c r="K1324" i="9"/>
  <c r="N1324" i="9"/>
  <c r="O1324" i="9"/>
  <c r="R1324" i="9"/>
  <c r="Q1340" i="9"/>
  <c r="L1340" i="9"/>
  <c r="P1340" i="9"/>
  <c r="I1340" i="9"/>
  <c r="M1340" i="9"/>
  <c r="J1340" i="9"/>
  <c r="K1340" i="9"/>
  <c r="N1340" i="9"/>
  <c r="O1340" i="9"/>
  <c r="R1340" i="9"/>
  <c r="Q1342" i="9"/>
  <c r="L1342" i="9"/>
  <c r="P1342" i="9"/>
  <c r="I1342" i="9"/>
  <c r="M1342" i="9"/>
  <c r="J1342" i="9"/>
  <c r="K1342" i="9"/>
  <c r="N1342" i="9"/>
  <c r="O1342" i="9"/>
  <c r="Q1344" i="9"/>
  <c r="L1344" i="9"/>
  <c r="P1344" i="9"/>
  <c r="I1344" i="9"/>
  <c r="M1344" i="9"/>
  <c r="J1344" i="9"/>
  <c r="K1344" i="9"/>
  <c r="N1344" i="9"/>
  <c r="O1344" i="9"/>
  <c r="R1344" i="9"/>
  <c r="Q1346" i="9"/>
  <c r="L1346" i="9"/>
  <c r="P1346" i="9"/>
  <c r="I1346" i="9"/>
  <c r="M1346" i="9"/>
  <c r="J1346" i="9"/>
  <c r="K1346" i="9"/>
  <c r="N1346" i="9"/>
  <c r="O1346" i="9"/>
  <c r="Q1348" i="9"/>
  <c r="L1348" i="9"/>
  <c r="P1348" i="9"/>
  <c r="I1348" i="9"/>
  <c r="M1348" i="9"/>
  <c r="J1348" i="9"/>
  <c r="K1348" i="9"/>
  <c r="N1348" i="9"/>
  <c r="O1348" i="9"/>
  <c r="R1348" i="9"/>
  <c r="Q1350" i="9"/>
  <c r="L1350" i="9"/>
  <c r="P1350" i="9"/>
  <c r="I1350" i="9"/>
  <c r="M1350" i="9"/>
  <c r="J1350" i="9"/>
  <c r="K1350" i="9"/>
  <c r="N1350" i="9"/>
  <c r="O1350" i="9"/>
  <c r="Q1352" i="9"/>
  <c r="L1352" i="9"/>
  <c r="P1352" i="9"/>
  <c r="I1352" i="9"/>
  <c r="M1352" i="9"/>
  <c r="J1352" i="9"/>
  <c r="K1352" i="9"/>
  <c r="N1352" i="9"/>
  <c r="O1352" i="9"/>
  <c r="R1352" i="9"/>
  <c r="Q1356" i="9"/>
  <c r="L1356" i="9"/>
  <c r="P1356" i="9"/>
  <c r="I1356" i="9"/>
  <c r="M1356" i="9"/>
  <c r="J1356" i="9"/>
  <c r="K1356" i="9"/>
  <c r="N1356" i="9"/>
  <c r="O1356" i="9"/>
  <c r="R1356" i="9"/>
  <c r="Q1358" i="9"/>
  <c r="L1358" i="9"/>
  <c r="P1358" i="9"/>
  <c r="I1358" i="9"/>
  <c r="M1358" i="9"/>
  <c r="J1358" i="9"/>
  <c r="K1358" i="9"/>
  <c r="N1358" i="9"/>
  <c r="O1358" i="9"/>
  <c r="Q1362" i="9"/>
  <c r="L1362" i="9"/>
  <c r="P1362" i="9"/>
  <c r="I1362" i="9"/>
  <c r="M1362" i="9"/>
  <c r="J1362" i="9"/>
  <c r="K1362" i="9"/>
  <c r="N1362" i="9"/>
  <c r="O1362" i="9"/>
  <c r="Q1368" i="9"/>
  <c r="L1368" i="9"/>
  <c r="P1368" i="9"/>
  <c r="I1368" i="9"/>
  <c r="M1368" i="9"/>
  <c r="J1368" i="9"/>
  <c r="K1368" i="9"/>
  <c r="N1368" i="9"/>
  <c r="O1368" i="9"/>
  <c r="R1368" i="9"/>
  <c r="Q1374" i="9"/>
  <c r="L1374" i="9"/>
  <c r="P1374" i="9"/>
  <c r="I1374" i="9"/>
  <c r="M1374" i="9"/>
  <c r="J1374" i="9"/>
  <c r="K1374" i="9"/>
  <c r="N1374" i="9"/>
  <c r="O1374" i="9"/>
  <c r="Q1380" i="9"/>
  <c r="L1380" i="9"/>
  <c r="P1380" i="9"/>
  <c r="I1380" i="9"/>
  <c r="M1380" i="9"/>
  <c r="J1380" i="9"/>
  <c r="K1380" i="9"/>
  <c r="N1380" i="9"/>
  <c r="O1380" i="9"/>
  <c r="R1380" i="9"/>
  <c r="Q1382" i="9"/>
  <c r="L1382" i="9"/>
  <c r="P1382" i="9"/>
  <c r="I1382" i="9"/>
  <c r="M1382" i="9"/>
  <c r="J1382" i="9"/>
  <c r="K1382" i="9"/>
  <c r="N1382" i="9"/>
  <c r="O1382" i="9"/>
  <c r="Q1384" i="9"/>
  <c r="L1384" i="9"/>
  <c r="P1384" i="9"/>
  <c r="I1384" i="9"/>
  <c r="M1384" i="9"/>
  <c r="J1384" i="9"/>
  <c r="K1384" i="9"/>
  <c r="N1384" i="9"/>
  <c r="O1384" i="9"/>
  <c r="R1384" i="9"/>
  <c r="Q1404" i="9"/>
  <c r="L1404" i="9"/>
  <c r="P1404" i="9"/>
  <c r="I1404" i="9"/>
  <c r="M1404" i="9"/>
  <c r="J1404" i="9"/>
  <c r="K1404" i="9"/>
  <c r="N1404" i="9"/>
  <c r="O1404" i="9"/>
  <c r="R1404" i="9"/>
  <c r="Q1426" i="9"/>
  <c r="L1426" i="9"/>
  <c r="P1426" i="9"/>
  <c r="I1426" i="9"/>
  <c r="M1426" i="9"/>
  <c r="J1426" i="9"/>
  <c r="K1426" i="9"/>
  <c r="N1426" i="9"/>
  <c r="O1426" i="9"/>
  <c r="Q1434" i="9"/>
  <c r="L1434" i="9"/>
  <c r="P1434" i="9"/>
  <c r="I1434" i="9"/>
  <c r="M1434" i="9"/>
  <c r="J1434" i="9"/>
  <c r="K1434" i="9"/>
  <c r="N1434" i="9"/>
  <c r="O1434" i="9"/>
  <c r="Q1436" i="9"/>
  <c r="L1436" i="9"/>
  <c r="P1436" i="9"/>
  <c r="I1436" i="9"/>
  <c r="M1436" i="9"/>
  <c r="J1436" i="9"/>
  <c r="K1436" i="9"/>
  <c r="N1436" i="9"/>
  <c r="O1436" i="9"/>
  <c r="R1436" i="9"/>
  <c r="Q1440" i="9"/>
  <c r="L1440" i="9"/>
  <c r="P1440" i="9"/>
  <c r="I1440" i="9"/>
  <c r="M1440" i="9"/>
  <c r="J1440" i="9"/>
  <c r="K1440" i="9"/>
  <c r="N1440" i="9"/>
  <c r="O1440" i="9"/>
  <c r="R1440" i="9"/>
  <c r="Q1442" i="9"/>
  <c r="L1442" i="9"/>
  <c r="P1442" i="9"/>
  <c r="I1442" i="9"/>
  <c r="M1442" i="9"/>
  <c r="J1442" i="9"/>
  <c r="K1442" i="9"/>
  <c r="N1442" i="9"/>
  <c r="O1442" i="9"/>
  <c r="Q1450" i="9"/>
  <c r="L1450" i="9"/>
  <c r="P1450" i="9"/>
  <c r="I1450" i="9"/>
  <c r="M1450" i="9"/>
  <c r="J1450" i="9"/>
  <c r="K1450" i="9"/>
  <c r="N1450" i="9"/>
  <c r="O1450" i="9"/>
  <c r="Q1452" i="9"/>
  <c r="L1452" i="9"/>
  <c r="P1452" i="9"/>
  <c r="I1452" i="9"/>
  <c r="M1452" i="9"/>
  <c r="J1452" i="9"/>
  <c r="K1452" i="9"/>
  <c r="N1452" i="9"/>
  <c r="O1452" i="9"/>
  <c r="R1452" i="9"/>
  <c r="Q1454" i="9"/>
  <c r="L1454" i="9"/>
  <c r="P1454" i="9"/>
  <c r="I1454" i="9"/>
  <c r="M1454" i="9"/>
  <c r="J1454" i="9"/>
  <c r="K1454" i="9"/>
  <c r="N1454" i="9"/>
  <c r="O1454" i="9"/>
  <c r="Q1456" i="9"/>
  <c r="L1456" i="9"/>
  <c r="P1456" i="9"/>
  <c r="I1456" i="9"/>
  <c r="M1456" i="9"/>
  <c r="J1456" i="9"/>
  <c r="K1456" i="9"/>
  <c r="N1456" i="9"/>
  <c r="O1456" i="9"/>
  <c r="R1456" i="9"/>
  <c r="Q1460" i="9"/>
  <c r="L1460" i="9"/>
  <c r="P1460" i="9"/>
  <c r="I1460" i="9"/>
  <c r="M1460" i="9"/>
  <c r="J1460" i="9"/>
  <c r="K1460" i="9"/>
  <c r="N1460" i="9"/>
  <c r="O1460" i="9"/>
  <c r="R1460" i="9"/>
  <c r="Q1474" i="9"/>
  <c r="L1474" i="9"/>
  <c r="P1474" i="9"/>
  <c r="I1474" i="9"/>
  <c r="M1474" i="9"/>
  <c r="J1474" i="9"/>
  <c r="K1474" i="9"/>
  <c r="N1474" i="9"/>
  <c r="O1474" i="9"/>
  <c r="Q1476" i="9"/>
  <c r="L1476" i="9"/>
  <c r="P1476" i="9"/>
  <c r="I1476" i="9"/>
  <c r="M1476" i="9"/>
  <c r="J1476" i="9"/>
  <c r="K1476" i="9"/>
  <c r="N1476" i="9"/>
  <c r="O1476" i="9"/>
  <c r="R1476" i="9"/>
  <c r="Q1488" i="9"/>
  <c r="L1488" i="9"/>
  <c r="P1488" i="9"/>
  <c r="I1488" i="9"/>
  <c r="M1488" i="9"/>
  <c r="J1488" i="9"/>
  <c r="K1488" i="9"/>
  <c r="N1488" i="9"/>
  <c r="O1488" i="9"/>
  <c r="R1488" i="9"/>
  <c r="Q1500" i="9"/>
  <c r="L1500" i="9"/>
  <c r="P1500" i="9"/>
  <c r="J1500" i="9"/>
  <c r="N1500" i="9"/>
  <c r="I1500" i="9"/>
  <c r="K1500" i="9"/>
  <c r="M1500" i="9"/>
  <c r="O1500" i="9"/>
  <c r="R1500" i="9"/>
  <c r="Q1502" i="9"/>
  <c r="L1502" i="9"/>
  <c r="P1502" i="9"/>
  <c r="J1502" i="9"/>
  <c r="N1502" i="9"/>
  <c r="I1502" i="9"/>
  <c r="K1502" i="9"/>
  <c r="M1502" i="9"/>
  <c r="O1502" i="9"/>
  <c r="Q1506" i="9"/>
  <c r="L1506" i="9"/>
  <c r="P1506" i="9"/>
  <c r="J1506" i="9"/>
  <c r="N1506" i="9"/>
  <c r="I1506" i="9"/>
  <c r="K1506" i="9"/>
  <c r="M1506" i="9"/>
  <c r="O1506" i="9"/>
  <c r="Q1512" i="9"/>
  <c r="L1512" i="9"/>
  <c r="P1512" i="9"/>
  <c r="J1512" i="9"/>
  <c r="N1512" i="9"/>
  <c r="I1512" i="9"/>
  <c r="K1512" i="9"/>
  <c r="M1512" i="9"/>
  <c r="O1512" i="9"/>
  <c r="R1512" i="9"/>
  <c r="Q1532" i="9"/>
  <c r="I1532" i="9"/>
  <c r="M1532" i="9"/>
  <c r="J1532" i="9"/>
  <c r="N1532" i="9"/>
  <c r="K1532" i="9"/>
  <c r="O1532" i="9"/>
  <c r="L1532" i="9"/>
  <c r="P1532" i="9"/>
  <c r="R1532" i="9"/>
  <c r="Q1538" i="9"/>
  <c r="I1538" i="9"/>
  <c r="M1538" i="9"/>
  <c r="J1538" i="9"/>
  <c r="N1538" i="9"/>
  <c r="K1538" i="9"/>
  <c r="O1538" i="9"/>
  <c r="L1538" i="9"/>
  <c r="P1538" i="9"/>
  <c r="Q1542" i="9"/>
  <c r="I1542" i="9"/>
  <c r="M1542" i="9"/>
  <c r="J1542" i="9"/>
  <c r="N1542" i="9"/>
  <c r="K1542" i="9"/>
  <c r="O1542" i="9"/>
  <c r="L1542" i="9"/>
  <c r="P1542" i="9"/>
  <c r="Q1546" i="9"/>
  <c r="I1546" i="9"/>
  <c r="M1546" i="9"/>
  <c r="J1546" i="9"/>
  <c r="N1546" i="9"/>
  <c r="K1546" i="9"/>
  <c r="O1546" i="9"/>
  <c r="L1546" i="9"/>
  <c r="P1546" i="9"/>
  <c r="Q1548" i="9"/>
  <c r="I1548" i="9"/>
  <c r="M1548" i="9"/>
  <c r="J1548" i="9"/>
  <c r="N1548" i="9"/>
  <c r="K1548" i="9"/>
  <c r="O1548" i="9"/>
  <c r="L1548" i="9"/>
  <c r="P1548" i="9"/>
  <c r="R1548" i="9"/>
  <c r="Q1558" i="9"/>
  <c r="I1558" i="9"/>
  <c r="M1558" i="9"/>
  <c r="J1558" i="9"/>
  <c r="N1558" i="9"/>
  <c r="K1558" i="9"/>
  <c r="O1558" i="9"/>
  <c r="L1558" i="9"/>
  <c r="P1558" i="9"/>
  <c r="Q1564" i="9"/>
  <c r="I1564" i="9"/>
  <c r="M1564" i="9"/>
  <c r="J1564" i="9"/>
  <c r="N1564" i="9"/>
  <c r="K1564" i="9"/>
  <c r="O1564" i="9"/>
  <c r="L1564" i="9"/>
  <c r="P1564" i="9"/>
  <c r="R1564" i="9"/>
  <c r="Q1568" i="9"/>
  <c r="I1568" i="9"/>
  <c r="M1568" i="9"/>
  <c r="J1568" i="9"/>
  <c r="N1568" i="9"/>
  <c r="K1568" i="9"/>
  <c r="O1568" i="9"/>
  <c r="L1568" i="9"/>
  <c r="P1568" i="9"/>
  <c r="R1568" i="9"/>
  <c r="Q1570" i="9"/>
  <c r="I1570" i="9"/>
  <c r="M1570" i="9"/>
  <c r="J1570" i="9"/>
  <c r="N1570" i="9"/>
  <c r="K1570" i="9"/>
  <c r="O1570" i="9"/>
  <c r="L1570" i="9"/>
  <c r="P1570" i="9"/>
  <c r="Q1572" i="9"/>
  <c r="I1572" i="9"/>
  <c r="M1572" i="9"/>
  <c r="J1572" i="9"/>
  <c r="N1572" i="9"/>
  <c r="K1572" i="9"/>
  <c r="O1572" i="9"/>
  <c r="L1572" i="9"/>
  <c r="P1572" i="9"/>
  <c r="R1572" i="9"/>
  <c r="Q1574" i="9"/>
  <c r="I1574" i="9"/>
  <c r="M1574" i="9"/>
  <c r="J1574" i="9"/>
  <c r="N1574" i="9"/>
  <c r="K1574" i="9"/>
  <c r="O1574" i="9"/>
  <c r="L1574" i="9"/>
  <c r="P1574" i="9"/>
  <c r="Q1586" i="9"/>
  <c r="I1586" i="9"/>
  <c r="M1586" i="9"/>
  <c r="J1586" i="9"/>
  <c r="N1586" i="9"/>
  <c r="K1586" i="9"/>
  <c r="O1586" i="9"/>
  <c r="L1586" i="9"/>
  <c r="P1586" i="9"/>
  <c r="Q1590" i="9"/>
  <c r="I1590" i="9"/>
  <c r="M1590" i="9"/>
  <c r="J1590" i="9"/>
  <c r="N1590" i="9"/>
  <c r="K1590" i="9"/>
  <c r="O1590" i="9"/>
  <c r="L1590" i="9"/>
  <c r="P1590" i="9"/>
  <c r="Q1592" i="9"/>
  <c r="I1592" i="9"/>
  <c r="M1592" i="9"/>
  <c r="J1592" i="9"/>
  <c r="N1592" i="9"/>
  <c r="K1592" i="9"/>
  <c r="O1592" i="9"/>
  <c r="L1592" i="9"/>
  <c r="P1592" i="9"/>
  <c r="R1592" i="9"/>
  <c r="Q1610" i="9"/>
  <c r="I1610" i="9"/>
  <c r="M1610" i="9"/>
  <c r="J1610" i="9"/>
  <c r="N1610" i="9"/>
  <c r="K1610" i="9"/>
  <c r="O1610" i="9"/>
  <c r="L1610" i="9"/>
  <c r="P1610" i="9"/>
  <c r="Q1612" i="9"/>
  <c r="I1612" i="9"/>
  <c r="M1612" i="9"/>
  <c r="J1612" i="9"/>
  <c r="N1612" i="9"/>
  <c r="K1612" i="9"/>
  <c r="O1612" i="9"/>
  <c r="L1612" i="9"/>
  <c r="P1612" i="9"/>
  <c r="R1612" i="9"/>
  <c r="Q1620" i="9"/>
  <c r="I1620" i="9"/>
  <c r="M1620" i="9"/>
  <c r="J1620" i="9"/>
  <c r="N1620" i="9"/>
  <c r="K1620" i="9"/>
  <c r="O1620" i="9"/>
  <c r="L1620" i="9"/>
  <c r="P1620" i="9"/>
  <c r="R1620" i="9"/>
  <c r="Q1622" i="9"/>
  <c r="I1622" i="9"/>
  <c r="M1622" i="9"/>
  <c r="J1622" i="9"/>
  <c r="N1622" i="9"/>
  <c r="K1622" i="9"/>
  <c r="O1622" i="9"/>
  <c r="L1622" i="9"/>
  <c r="P1622" i="9"/>
  <c r="Q1624" i="9"/>
  <c r="I1624" i="9"/>
  <c r="M1624" i="9"/>
  <c r="J1624" i="9"/>
  <c r="N1624" i="9"/>
  <c r="K1624" i="9"/>
  <c r="O1624" i="9"/>
  <c r="L1624" i="9"/>
  <c r="P1624" i="9"/>
  <c r="R1624" i="9"/>
  <c r="Q1628" i="9"/>
  <c r="I1628" i="9"/>
  <c r="M1628" i="9"/>
  <c r="J1628" i="9"/>
  <c r="N1628" i="9"/>
  <c r="K1628" i="9"/>
  <c r="O1628" i="9"/>
  <c r="L1628" i="9"/>
  <c r="P1628" i="9"/>
  <c r="R1628" i="9"/>
  <c r="Q1630" i="9"/>
  <c r="I1630" i="9"/>
  <c r="M1630" i="9"/>
  <c r="J1630" i="9"/>
  <c r="N1630" i="9"/>
  <c r="K1630" i="9"/>
  <c r="O1630" i="9"/>
  <c r="L1630" i="9"/>
  <c r="P1630" i="9"/>
  <c r="Q1638" i="9"/>
  <c r="I1638" i="9"/>
  <c r="M1638" i="9"/>
  <c r="J1638" i="9"/>
  <c r="N1638" i="9"/>
  <c r="K1638" i="9"/>
  <c r="O1638" i="9"/>
  <c r="L1638" i="9"/>
  <c r="P1638" i="9"/>
  <c r="Q1652" i="9"/>
  <c r="I1652" i="9"/>
  <c r="M1652" i="9"/>
  <c r="J1652" i="9"/>
  <c r="N1652" i="9"/>
  <c r="K1652" i="9"/>
  <c r="O1652" i="9"/>
  <c r="L1652" i="9"/>
  <c r="P1652" i="9"/>
  <c r="R1652" i="9"/>
  <c r="Q1654" i="9"/>
  <c r="I1654" i="9"/>
  <c r="M1654" i="9"/>
  <c r="J1654" i="9"/>
  <c r="N1654" i="9"/>
  <c r="K1654" i="9"/>
  <c r="O1654" i="9"/>
  <c r="L1654" i="9"/>
  <c r="P1654" i="9"/>
  <c r="Q1666" i="9"/>
  <c r="I1666" i="9"/>
  <c r="M1666" i="9"/>
  <c r="J1666" i="9"/>
  <c r="N1666" i="9"/>
  <c r="K1666" i="9"/>
  <c r="O1666" i="9"/>
  <c r="L1666" i="9"/>
  <c r="P1666" i="9"/>
  <c r="Q1668" i="9"/>
  <c r="I1668" i="9"/>
  <c r="M1668" i="9"/>
  <c r="J1668" i="9"/>
  <c r="N1668" i="9"/>
  <c r="K1668" i="9"/>
  <c r="O1668" i="9"/>
  <c r="L1668" i="9"/>
  <c r="P1668" i="9"/>
  <c r="R1668" i="9"/>
  <c r="Q1682" i="9"/>
  <c r="I1682" i="9"/>
  <c r="M1682" i="9"/>
  <c r="J1682" i="9"/>
  <c r="N1682" i="9"/>
  <c r="K1682" i="9"/>
  <c r="O1682" i="9"/>
  <c r="L1682" i="9"/>
  <c r="P1682" i="9"/>
  <c r="Q1688" i="9"/>
  <c r="I1688" i="9"/>
  <c r="M1688" i="9"/>
  <c r="J1688" i="9"/>
  <c r="N1688" i="9"/>
  <c r="K1688" i="9"/>
  <c r="O1688" i="9"/>
  <c r="L1688" i="9"/>
  <c r="P1688" i="9"/>
  <c r="R1688" i="9"/>
  <c r="Q1690" i="9"/>
  <c r="I1690" i="9"/>
  <c r="M1690" i="9"/>
  <c r="J1690" i="9"/>
  <c r="N1690" i="9"/>
  <c r="K1690" i="9"/>
  <c r="O1690" i="9"/>
  <c r="L1690" i="9"/>
  <c r="P1690" i="9"/>
  <c r="Q1704" i="9"/>
  <c r="I1704" i="9"/>
  <c r="M1704" i="9"/>
  <c r="J1704" i="9"/>
  <c r="N1704" i="9"/>
  <c r="K1704" i="9"/>
  <c r="O1704" i="9"/>
  <c r="L1704" i="9"/>
  <c r="P1704" i="9"/>
  <c r="R1704" i="9"/>
  <c r="Q1706" i="9"/>
  <c r="I1706" i="9"/>
  <c r="M1706" i="9"/>
  <c r="J1706" i="9"/>
  <c r="N1706" i="9"/>
  <c r="K1706" i="9"/>
  <c r="O1706" i="9"/>
  <c r="L1706" i="9"/>
  <c r="P1706" i="9"/>
  <c r="Q1712" i="9"/>
  <c r="I1712" i="9"/>
  <c r="M1712" i="9"/>
  <c r="J1712" i="9"/>
  <c r="N1712" i="9"/>
  <c r="K1712" i="9"/>
  <c r="O1712" i="9"/>
  <c r="L1712" i="9"/>
  <c r="P1712" i="9"/>
  <c r="R1712" i="9"/>
  <c r="Q1714" i="9"/>
  <c r="I1714" i="9"/>
  <c r="M1714" i="9"/>
  <c r="J1714" i="9"/>
  <c r="N1714" i="9"/>
  <c r="K1714" i="9"/>
  <c r="O1714" i="9"/>
  <c r="L1714" i="9"/>
  <c r="P1714" i="9"/>
  <c r="Q1718" i="9"/>
  <c r="I1718" i="9"/>
  <c r="M1718" i="9"/>
  <c r="J1718" i="9"/>
  <c r="N1718" i="9"/>
  <c r="K1718" i="9"/>
  <c r="O1718" i="9"/>
  <c r="L1718" i="9"/>
  <c r="P1718" i="9"/>
  <c r="Q1722" i="9"/>
  <c r="I1722" i="9"/>
  <c r="M1722" i="9"/>
  <c r="J1722" i="9"/>
  <c r="N1722" i="9"/>
  <c r="K1722" i="9"/>
  <c r="O1722" i="9"/>
  <c r="L1722" i="9"/>
  <c r="P1722" i="9"/>
  <c r="Q1724" i="9"/>
  <c r="I1724" i="9"/>
  <c r="M1724" i="9"/>
  <c r="J1724" i="9"/>
  <c r="N1724" i="9"/>
  <c r="K1724" i="9"/>
  <c r="O1724" i="9"/>
  <c r="L1724" i="9"/>
  <c r="P1724" i="9"/>
  <c r="R1724" i="9"/>
  <c r="Q1726" i="9"/>
  <c r="I1726" i="9"/>
  <c r="M1726" i="9"/>
  <c r="J1726" i="9"/>
  <c r="N1726" i="9"/>
  <c r="K1726" i="9"/>
  <c r="O1726" i="9"/>
  <c r="L1726" i="9"/>
  <c r="P1726" i="9"/>
  <c r="Q1730" i="9"/>
  <c r="I1730" i="9"/>
  <c r="M1730" i="9"/>
  <c r="J1730" i="9"/>
  <c r="N1730" i="9"/>
  <c r="K1730" i="9"/>
  <c r="O1730" i="9"/>
  <c r="L1730" i="9"/>
  <c r="P1730" i="9"/>
  <c r="Q1732" i="9"/>
  <c r="I1732" i="9"/>
  <c r="M1732" i="9"/>
  <c r="J1732" i="9"/>
  <c r="N1732" i="9"/>
  <c r="K1732" i="9"/>
  <c r="O1732" i="9"/>
  <c r="L1732" i="9"/>
  <c r="P1732" i="9"/>
  <c r="R1732" i="9"/>
  <c r="Q1740" i="9"/>
  <c r="I1740" i="9"/>
  <c r="M1740" i="9"/>
  <c r="J1740" i="9"/>
  <c r="N1740" i="9"/>
  <c r="K1740" i="9"/>
  <c r="O1740" i="9"/>
  <c r="L1740" i="9"/>
  <c r="P1740" i="9"/>
  <c r="R1740" i="9"/>
  <c r="Q1742" i="9"/>
  <c r="I1742" i="9"/>
  <c r="M1742" i="9"/>
  <c r="J1742" i="9"/>
  <c r="N1742" i="9"/>
  <c r="K1742" i="9"/>
  <c r="O1742" i="9"/>
  <c r="L1742" i="9"/>
  <c r="P1742" i="9"/>
  <c r="Q1744" i="9"/>
  <c r="I1744" i="9"/>
  <c r="M1744" i="9"/>
  <c r="J1744" i="9"/>
  <c r="N1744" i="9"/>
  <c r="K1744" i="9"/>
  <c r="O1744" i="9"/>
  <c r="L1744" i="9"/>
  <c r="P1744" i="9"/>
  <c r="R1744" i="9"/>
  <c r="Q1748" i="9"/>
  <c r="I1748" i="9"/>
  <c r="M1748" i="9"/>
  <c r="J1748" i="9"/>
  <c r="N1748" i="9"/>
  <c r="K1748" i="9"/>
  <c r="O1748" i="9"/>
  <c r="L1748" i="9"/>
  <c r="P1748" i="9"/>
  <c r="R1748" i="9"/>
  <c r="Q1752" i="9"/>
  <c r="I1752" i="9"/>
  <c r="M1752" i="9"/>
  <c r="J1752" i="9"/>
  <c r="N1752" i="9"/>
  <c r="K1752" i="9"/>
  <c r="O1752" i="9"/>
  <c r="L1752" i="9"/>
  <c r="P1752" i="9"/>
  <c r="R1752" i="9"/>
  <c r="Q1754" i="9"/>
  <c r="I1754" i="9"/>
  <c r="M1754" i="9"/>
  <c r="J1754" i="9"/>
  <c r="N1754" i="9"/>
  <c r="K1754" i="9"/>
  <c r="O1754" i="9"/>
  <c r="L1754" i="9"/>
  <c r="P1754" i="9"/>
  <c r="Q1766" i="9"/>
  <c r="I1766" i="9"/>
  <c r="M1766" i="9"/>
  <c r="J1766" i="9"/>
  <c r="N1766" i="9"/>
  <c r="K1766" i="9"/>
  <c r="O1766" i="9"/>
  <c r="L1766" i="9"/>
  <c r="P1766" i="9"/>
  <c r="Q1770" i="9"/>
  <c r="I1770" i="9"/>
  <c r="M1770" i="9"/>
  <c r="J1770" i="9"/>
  <c r="N1770" i="9"/>
  <c r="K1770" i="9"/>
  <c r="O1770" i="9"/>
  <c r="L1770" i="9"/>
  <c r="P1770" i="9"/>
  <c r="Q1776" i="9"/>
  <c r="I1776" i="9"/>
  <c r="M1776" i="9"/>
  <c r="J1776" i="9"/>
  <c r="N1776" i="9"/>
  <c r="K1776" i="9"/>
  <c r="O1776" i="9"/>
  <c r="L1776" i="9"/>
  <c r="P1776" i="9"/>
  <c r="R1776" i="9"/>
  <c r="Q1784" i="9"/>
  <c r="I1784" i="9"/>
  <c r="M1784" i="9"/>
  <c r="J1784" i="9"/>
  <c r="N1784" i="9"/>
  <c r="K1784" i="9"/>
  <c r="O1784" i="9"/>
  <c r="L1784" i="9"/>
  <c r="P1784" i="9"/>
  <c r="R1784" i="9"/>
  <c r="Q1794" i="9"/>
  <c r="I1794" i="9"/>
  <c r="M1794" i="9"/>
  <c r="J1794" i="9"/>
  <c r="N1794" i="9"/>
  <c r="K1794" i="9"/>
  <c r="O1794" i="9"/>
  <c r="L1794" i="9"/>
  <c r="P1794" i="9"/>
  <c r="Q1796" i="9"/>
  <c r="I1796" i="9"/>
  <c r="M1796" i="9"/>
  <c r="J1796" i="9"/>
  <c r="N1796" i="9"/>
  <c r="K1796" i="9"/>
  <c r="O1796" i="9"/>
  <c r="L1796" i="9"/>
  <c r="P1796" i="9"/>
  <c r="R1796" i="9"/>
  <c r="Q1798" i="9"/>
  <c r="I1798" i="9"/>
  <c r="M1798" i="9"/>
  <c r="J1798" i="9"/>
  <c r="N1798" i="9"/>
  <c r="K1798" i="9"/>
  <c r="O1798" i="9"/>
  <c r="L1798" i="9"/>
  <c r="P1798" i="9"/>
  <c r="Q1800" i="9"/>
  <c r="I1800" i="9"/>
  <c r="M1800" i="9"/>
  <c r="J1800" i="9"/>
  <c r="N1800" i="9"/>
  <c r="K1800" i="9"/>
  <c r="O1800" i="9"/>
  <c r="L1800" i="9"/>
  <c r="P1800" i="9"/>
  <c r="R1800" i="9"/>
  <c r="Q1804" i="9"/>
  <c r="I1804" i="9"/>
  <c r="M1804" i="9"/>
  <c r="J1804" i="9"/>
  <c r="N1804" i="9"/>
  <c r="K1804" i="9"/>
  <c r="O1804" i="9"/>
  <c r="L1804" i="9"/>
  <c r="P1804" i="9"/>
  <c r="R1804" i="9"/>
  <c r="Q1808" i="9"/>
  <c r="I1808" i="9"/>
  <c r="M1808" i="9"/>
  <c r="J1808" i="9"/>
  <c r="N1808" i="9"/>
  <c r="K1808" i="9"/>
  <c r="O1808" i="9"/>
  <c r="L1808" i="9"/>
  <c r="P1808" i="9"/>
  <c r="R1808" i="9"/>
  <c r="Q1812" i="9"/>
  <c r="I1812" i="9"/>
  <c r="M1812" i="9"/>
  <c r="J1812" i="9"/>
  <c r="N1812" i="9"/>
  <c r="K1812" i="9"/>
  <c r="O1812" i="9"/>
  <c r="L1812" i="9"/>
  <c r="P1812" i="9"/>
  <c r="R1812" i="9"/>
  <c r="Q1816" i="9"/>
  <c r="I1816" i="9"/>
  <c r="M1816" i="9"/>
  <c r="J1816" i="9"/>
  <c r="N1816" i="9"/>
  <c r="K1816" i="9"/>
  <c r="O1816" i="9"/>
  <c r="L1816" i="9"/>
  <c r="P1816" i="9"/>
  <c r="R1816" i="9"/>
  <c r="Q1818" i="9"/>
  <c r="I1818" i="9"/>
  <c r="M1818" i="9"/>
  <c r="J1818" i="9"/>
  <c r="N1818" i="9"/>
  <c r="K1818" i="9"/>
  <c r="O1818" i="9"/>
  <c r="L1818" i="9"/>
  <c r="P1818" i="9"/>
  <c r="Q1820" i="9"/>
  <c r="I1820" i="9"/>
  <c r="M1820" i="9"/>
  <c r="J1820" i="9"/>
  <c r="N1820" i="9"/>
  <c r="K1820" i="9"/>
  <c r="O1820" i="9"/>
  <c r="L1820" i="9"/>
  <c r="P1820" i="9"/>
  <c r="R1820" i="9"/>
  <c r="Q1826" i="9"/>
  <c r="I1826" i="9"/>
  <c r="M1826" i="9"/>
  <c r="J1826" i="9"/>
  <c r="N1826" i="9"/>
  <c r="K1826" i="9"/>
  <c r="O1826" i="9"/>
  <c r="L1826" i="9"/>
  <c r="P1826" i="9"/>
  <c r="Q1834" i="9"/>
  <c r="I1834" i="9"/>
  <c r="M1834" i="9"/>
  <c r="J1834" i="9"/>
  <c r="N1834" i="9"/>
  <c r="K1834" i="9"/>
  <c r="O1834" i="9"/>
  <c r="L1834" i="9"/>
  <c r="P1834" i="9"/>
  <c r="Q1836" i="9"/>
  <c r="I1836" i="9"/>
  <c r="M1836" i="9"/>
  <c r="J1836" i="9"/>
  <c r="N1836" i="9"/>
  <c r="K1836" i="9"/>
  <c r="O1836" i="9"/>
  <c r="L1836" i="9"/>
  <c r="P1836" i="9"/>
  <c r="R1836" i="9"/>
  <c r="Q1840" i="9"/>
  <c r="I1840" i="9"/>
  <c r="M1840" i="9"/>
  <c r="J1840" i="9"/>
  <c r="N1840" i="9"/>
  <c r="K1840" i="9"/>
  <c r="O1840" i="9"/>
  <c r="L1840" i="9"/>
  <c r="P1840" i="9"/>
  <c r="R1840" i="9"/>
  <c r="Q1844" i="9"/>
  <c r="I1844" i="9"/>
  <c r="M1844" i="9"/>
  <c r="J1844" i="9"/>
  <c r="N1844" i="9"/>
  <c r="K1844" i="9"/>
  <c r="O1844" i="9"/>
  <c r="L1844" i="9"/>
  <c r="P1844" i="9"/>
  <c r="R1844" i="9"/>
  <c r="Q1852" i="9"/>
  <c r="I1852" i="9"/>
  <c r="M1852" i="9"/>
  <c r="J1852" i="9"/>
  <c r="N1852" i="9"/>
  <c r="K1852" i="9"/>
  <c r="O1852" i="9"/>
  <c r="L1852" i="9"/>
  <c r="P1852" i="9"/>
  <c r="R1852" i="9"/>
  <c r="Q1856" i="9"/>
  <c r="I1856" i="9"/>
  <c r="M1856" i="9"/>
  <c r="J1856" i="9"/>
  <c r="N1856" i="9"/>
  <c r="K1856" i="9"/>
  <c r="O1856" i="9"/>
  <c r="L1856" i="9"/>
  <c r="P1856" i="9"/>
  <c r="R1856" i="9"/>
  <c r="Q1860" i="9"/>
  <c r="I1860" i="9"/>
  <c r="M1860" i="9"/>
  <c r="J1860" i="9"/>
  <c r="N1860" i="9"/>
  <c r="K1860" i="9"/>
  <c r="O1860" i="9"/>
  <c r="L1860" i="9"/>
  <c r="P1860" i="9"/>
  <c r="R1860" i="9"/>
  <c r="Q1866" i="9"/>
  <c r="I1866" i="9"/>
  <c r="M1866" i="9"/>
  <c r="J1866" i="9"/>
  <c r="N1866" i="9"/>
  <c r="K1866" i="9"/>
  <c r="O1866" i="9"/>
  <c r="L1866" i="9"/>
  <c r="P1866" i="9"/>
  <c r="Q1870" i="9"/>
  <c r="I1870" i="9"/>
  <c r="M1870" i="9"/>
  <c r="J1870" i="9"/>
  <c r="N1870" i="9"/>
  <c r="K1870" i="9"/>
  <c r="O1870" i="9"/>
  <c r="L1870" i="9"/>
  <c r="P1870" i="9"/>
  <c r="Q1872" i="9"/>
  <c r="I1872" i="9"/>
  <c r="M1872" i="9"/>
  <c r="J1872" i="9"/>
  <c r="N1872" i="9"/>
  <c r="K1872" i="9"/>
  <c r="O1872" i="9"/>
  <c r="L1872" i="9"/>
  <c r="P1872" i="9"/>
  <c r="R1872" i="9"/>
  <c r="Q1874" i="9"/>
  <c r="I1874" i="9"/>
  <c r="M1874" i="9"/>
  <c r="J1874" i="9"/>
  <c r="N1874" i="9"/>
  <c r="K1874" i="9"/>
  <c r="O1874" i="9"/>
  <c r="L1874" i="9"/>
  <c r="P1874" i="9"/>
  <c r="Q1876" i="9"/>
  <c r="I1876" i="9"/>
  <c r="M1876" i="9"/>
  <c r="J1876" i="9"/>
  <c r="N1876" i="9"/>
  <c r="K1876" i="9"/>
  <c r="O1876" i="9"/>
  <c r="L1876" i="9"/>
  <c r="P1876" i="9"/>
  <c r="R1876" i="9"/>
  <c r="Q1906" i="9"/>
  <c r="I1906" i="9"/>
  <c r="M1906" i="9"/>
  <c r="J1906" i="9"/>
  <c r="N1906" i="9"/>
  <c r="K1906" i="9"/>
  <c r="O1906" i="9"/>
  <c r="L1906" i="9"/>
  <c r="P1906" i="9"/>
  <c r="Q1910" i="9"/>
  <c r="I1910" i="9"/>
  <c r="M1910" i="9"/>
  <c r="J1910" i="9"/>
  <c r="N1910" i="9"/>
  <c r="K1910" i="9"/>
  <c r="O1910" i="9"/>
  <c r="L1910" i="9"/>
  <c r="P1910" i="9"/>
  <c r="Q1916" i="9"/>
  <c r="I1916" i="9"/>
  <c r="M1916" i="9"/>
  <c r="J1916" i="9"/>
  <c r="N1916" i="9"/>
  <c r="K1916" i="9"/>
  <c r="O1916" i="9"/>
  <c r="L1916" i="9"/>
  <c r="P1916" i="9"/>
  <c r="R1916" i="9"/>
  <c r="Q1918" i="9"/>
  <c r="I1918" i="9"/>
  <c r="M1918" i="9"/>
  <c r="J1918" i="9"/>
  <c r="N1918" i="9"/>
  <c r="K1918" i="9"/>
  <c r="O1918" i="9"/>
  <c r="L1918" i="9"/>
  <c r="P1918" i="9"/>
  <c r="Q1920" i="9"/>
  <c r="I1920" i="9"/>
  <c r="M1920" i="9"/>
  <c r="J1920" i="9"/>
  <c r="N1920" i="9"/>
  <c r="K1920" i="9"/>
  <c r="O1920" i="9"/>
  <c r="L1920" i="9"/>
  <c r="P1920" i="9"/>
  <c r="R1920" i="9"/>
  <c r="Q1938" i="9"/>
  <c r="I1938" i="9"/>
  <c r="M1938" i="9"/>
  <c r="J1938" i="9"/>
  <c r="N1938" i="9"/>
  <c r="K1938" i="9"/>
  <c r="O1938" i="9"/>
  <c r="L1938" i="9"/>
  <c r="P1938" i="9"/>
  <c r="Q1942" i="9"/>
  <c r="I1942" i="9"/>
  <c r="M1942" i="9"/>
  <c r="J1942" i="9"/>
  <c r="N1942" i="9"/>
  <c r="K1942" i="9"/>
  <c r="O1942" i="9"/>
  <c r="L1942" i="9"/>
  <c r="P1942" i="9"/>
  <c r="Q1944" i="9"/>
  <c r="I1944" i="9"/>
  <c r="M1944" i="9"/>
  <c r="J1944" i="9"/>
  <c r="N1944" i="9"/>
  <c r="K1944" i="9"/>
  <c r="O1944" i="9"/>
  <c r="L1944" i="9"/>
  <c r="P1944" i="9"/>
  <c r="R1944" i="9"/>
  <c r="Q1946" i="9"/>
  <c r="I1946" i="9"/>
  <c r="M1946" i="9"/>
  <c r="J1946" i="9"/>
  <c r="N1946" i="9"/>
  <c r="K1946" i="9"/>
  <c r="O1946" i="9"/>
  <c r="L1946" i="9"/>
  <c r="P1946" i="9"/>
  <c r="Q1962" i="9"/>
  <c r="I1962" i="9"/>
  <c r="M1962" i="9"/>
  <c r="J1962" i="9"/>
  <c r="N1962" i="9"/>
  <c r="K1962" i="9"/>
  <c r="O1962" i="9"/>
  <c r="L1962" i="9"/>
  <c r="P1962" i="9"/>
  <c r="Q1964" i="9"/>
  <c r="I1964" i="9"/>
  <c r="M1964" i="9"/>
  <c r="J1964" i="9"/>
  <c r="N1964" i="9"/>
  <c r="K1964" i="9"/>
  <c r="O1964" i="9"/>
  <c r="L1964" i="9"/>
  <c r="P1964" i="9"/>
  <c r="R1964" i="9"/>
  <c r="Q1970" i="9"/>
  <c r="I1970" i="9"/>
  <c r="M1970" i="9"/>
  <c r="J1970" i="9"/>
  <c r="N1970" i="9"/>
  <c r="K1970" i="9"/>
  <c r="O1970" i="9"/>
  <c r="L1970" i="9"/>
  <c r="P1970" i="9"/>
  <c r="Q1974" i="9"/>
  <c r="I1974" i="9"/>
  <c r="M1974" i="9"/>
  <c r="J1974" i="9"/>
  <c r="N1974" i="9"/>
  <c r="K1974" i="9"/>
  <c r="O1974" i="9"/>
  <c r="L1974" i="9"/>
  <c r="P1974" i="9"/>
  <c r="Q1976" i="9"/>
  <c r="I1976" i="9"/>
  <c r="M1976" i="9"/>
  <c r="J1976" i="9"/>
  <c r="N1976" i="9"/>
  <c r="K1976" i="9"/>
  <c r="O1976" i="9"/>
  <c r="L1976" i="9"/>
  <c r="P1976" i="9"/>
  <c r="R1976" i="9"/>
  <c r="Q1984" i="9"/>
  <c r="I1984" i="9"/>
  <c r="M1984" i="9"/>
  <c r="J1984" i="9"/>
  <c r="N1984" i="9"/>
  <c r="K1984" i="9"/>
  <c r="O1984" i="9"/>
  <c r="L1984" i="9"/>
  <c r="P1984" i="9"/>
  <c r="R1984" i="9"/>
  <c r="Q1986" i="9"/>
  <c r="I1986" i="9"/>
  <c r="M1986" i="9"/>
  <c r="J1986" i="9"/>
  <c r="N1986" i="9"/>
  <c r="K1986" i="9"/>
  <c r="O1986" i="9"/>
  <c r="L1986" i="9"/>
  <c r="P1986" i="9"/>
  <c r="Q2006" i="9"/>
  <c r="I2006" i="9"/>
  <c r="M2006" i="9"/>
  <c r="J2006" i="9"/>
  <c r="N2006" i="9"/>
  <c r="K2006" i="9"/>
  <c r="O2006" i="9"/>
  <c r="L2006" i="9"/>
  <c r="P2006" i="9"/>
  <c r="Q2010" i="9"/>
  <c r="I2010" i="9"/>
  <c r="M2010" i="9"/>
  <c r="J2010" i="9"/>
  <c r="N2010" i="9"/>
  <c r="K2010" i="9"/>
  <c r="O2010" i="9"/>
  <c r="L2010" i="9"/>
  <c r="P2010" i="9"/>
  <c r="Q2012" i="9"/>
  <c r="I2012" i="9"/>
  <c r="M2012" i="9"/>
  <c r="J2012" i="9"/>
  <c r="N2012" i="9"/>
  <c r="K2012" i="9"/>
  <c r="O2012" i="9"/>
  <c r="L2012" i="9"/>
  <c r="P2012" i="9"/>
  <c r="R2012" i="9"/>
  <c r="Q2032" i="9"/>
  <c r="I2032" i="9"/>
  <c r="M2032" i="9"/>
  <c r="J2032" i="9"/>
  <c r="N2032" i="9"/>
  <c r="K2032" i="9"/>
  <c r="O2032" i="9"/>
  <c r="L2032" i="9"/>
  <c r="P2032" i="9"/>
  <c r="R2032" i="9"/>
  <c r="Q2038" i="9"/>
  <c r="I2038" i="9"/>
  <c r="M2038" i="9"/>
  <c r="J2038" i="9"/>
  <c r="N2038" i="9"/>
  <c r="K2038" i="9"/>
  <c r="O2038" i="9"/>
  <c r="L2038" i="9"/>
  <c r="P2038" i="9"/>
  <c r="Q2040" i="9"/>
  <c r="I2040" i="9"/>
  <c r="M2040" i="9"/>
  <c r="J2040" i="9"/>
  <c r="N2040" i="9"/>
  <c r="K2040" i="9"/>
  <c r="O2040" i="9"/>
  <c r="L2040" i="9"/>
  <c r="P2040" i="9"/>
  <c r="R2040" i="9"/>
  <c r="Q2042" i="9"/>
  <c r="I2042" i="9"/>
  <c r="M2042" i="9"/>
  <c r="J2042" i="9"/>
  <c r="N2042" i="9"/>
  <c r="K2042" i="9"/>
  <c r="O2042" i="9"/>
  <c r="L2042" i="9"/>
  <c r="P2042" i="9"/>
  <c r="Q2044" i="9"/>
  <c r="I2044" i="9"/>
  <c r="M2044" i="9"/>
  <c r="J2044" i="9"/>
  <c r="N2044" i="9"/>
  <c r="K2044" i="9"/>
  <c r="O2044" i="9"/>
  <c r="L2044" i="9"/>
  <c r="P2044" i="9"/>
  <c r="R2044" i="9"/>
  <c r="Q2046" i="9"/>
  <c r="I2046" i="9"/>
  <c r="M2046" i="9"/>
  <c r="J2046" i="9"/>
  <c r="N2046" i="9"/>
  <c r="K2046" i="9"/>
  <c r="O2046" i="9"/>
  <c r="L2046" i="9"/>
  <c r="P2046" i="9"/>
  <c r="Q2048" i="9"/>
  <c r="I2048" i="9"/>
  <c r="M2048" i="9"/>
  <c r="J2048" i="9"/>
  <c r="N2048" i="9"/>
  <c r="K2048" i="9"/>
  <c r="O2048" i="9"/>
  <c r="L2048" i="9"/>
  <c r="P2048" i="9"/>
  <c r="R2048" i="9"/>
  <c r="Q2050" i="9"/>
  <c r="I2050" i="9"/>
  <c r="M2050" i="9"/>
  <c r="J2050" i="9"/>
  <c r="N2050" i="9"/>
  <c r="K2050" i="9"/>
  <c r="O2050" i="9"/>
  <c r="L2050" i="9"/>
  <c r="P2050" i="9"/>
  <c r="Q2052" i="9"/>
  <c r="I2052" i="9"/>
  <c r="M2052" i="9"/>
  <c r="J2052" i="9"/>
  <c r="N2052" i="9"/>
  <c r="K2052" i="9"/>
  <c r="O2052" i="9"/>
  <c r="L2052" i="9"/>
  <c r="P2052" i="9"/>
  <c r="R2052" i="9"/>
  <c r="Q2054" i="9"/>
  <c r="I2054" i="9"/>
  <c r="M2054" i="9"/>
  <c r="J2054" i="9"/>
  <c r="N2054" i="9"/>
  <c r="K2054" i="9"/>
  <c r="O2054" i="9"/>
  <c r="L2054" i="9"/>
  <c r="P2054" i="9"/>
  <c r="Q2058" i="9"/>
  <c r="I2058" i="9"/>
  <c r="M2058" i="9"/>
  <c r="J2058" i="9"/>
  <c r="N2058" i="9"/>
  <c r="K2058" i="9"/>
  <c r="O2058" i="9"/>
  <c r="L2058" i="9"/>
  <c r="P2058" i="9"/>
  <c r="Q2064" i="9"/>
  <c r="I2064" i="9"/>
  <c r="M2064" i="9"/>
  <c r="J2064" i="9"/>
  <c r="N2064" i="9"/>
  <c r="K2064" i="9"/>
  <c r="O2064" i="9"/>
  <c r="L2064" i="9"/>
  <c r="P2064" i="9"/>
  <c r="R2064" i="9"/>
  <c r="Q2066" i="9"/>
  <c r="I2066" i="9"/>
  <c r="M2066" i="9"/>
  <c r="J2066" i="9"/>
  <c r="N2066" i="9"/>
  <c r="K2066" i="9"/>
  <c r="O2066" i="9"/>
  <c r="L2066" i="9"/>
  <c r="P2066" i="9"/>
  <c r="Q2068" i="9"/>
  <c r="I2068" i="9"/>
  <c r="M2068" i="9"/>
  <c r="J2068" i="9"/>
  <c r="N2068" i="9"/>
  <c r="K2068" i="9"/>
  <c r="O2068" i="9"/>
  <c r="L2068" i="9"/>
  <c r="P2068" i="9"/>
  <c r="R2068" i="9"/>
  <c r="Q2072" i="9"/>
  <c r="I2072" i="9"/>
  <c r="M2072" i="9"/>
  <c r="J2072" i="9"/>
  <c r="N2072" i="9"/>
  <c r="K2072" i="9"/>
  <c r="O2072" i="9"/>
  <c r="L2072" i="9"/>
  <c r="P2072" i="9"/>
  <c r="R2072" i="9"/>
  <c r="Q2086" i="9"/>
  <c r="I2086" i="9"/>
  <c r="M2086" i="9"/>
  <c r="J2086" i="9"/>
  <c r="N2086" i="9"/>
  <c r="K2086" i="9"/>
  <c r="O2086" i="9"/>
  <c r="L2086" i="9"/>
  <c r="P2086" i="9"/>
  <c r="Q2088" i="9"/>
  <c r="I2088" i="9"/>
  <c r="M2088" i="9"/>
  <c r="J2088" i="9"/>
  <c r="N2088" i="9"/>
  <c r="K2088" i="9"/>
  <c r="O2088" i="9"/>
  <c r="L2088" i="9"/>
  <c r="P2088" i="9"/>
  <c r="R2088" i="9"/>
  <c r="Q2094" i="9"/>
  <c r="I2094" i="9"/>
  <c r="M2094" i="9"/>
  <c r="J2094" i="9"/>
  <c r="N2094" i="9"/>
  <c r="K2094" i="9"/>
  <c r="O2094" i="9"/>
  <c r="L2094" i="9"/>
  <c r="P2094" i="9"/>
  <c r="Q2098" i="9"/>
  <c r="I2098" i="9"/>
  <c r="M2098" i="9"/>
  <c r="J2098" i="9"/>
  <c r="N2098" i="9"/>
  <c r="K2098" i="9"/>
  <c r="O2098" i="9"/>
  <c r="L2098" i="9"/>
  <c r="P2098" i="9"/>
  <c r="Q2102" i="9"/>
  <c r="I2102" i="9"/>
  <c r="M2102" i="9"/>
  <c r="J2102" i="9"/>
  <c r="N2102" i="9"/>
  <c r="K2102" i="9"/>
  <c r="O2102" i="9"/>
  <c r="L2102" i="9"/>
  <c r="P2102" i="9"/>
  <c r="Q2104" i="9"/>
  <c r="I2104" i="9"/>
  <c r="M2104" i="9"/>
  <c r="J2104" i="9"/>
  <c r="N2104" i="9"/>
  <c r="K2104" i="9"/>
  <c r="O2104" i="9"/>
  <c r="L2104" i="9"/>
  <c r="P2104" i="9"/>
  <c r="R2104" i="9"/>
  <c r="Q2106" i="9"/>
  <c r="I2106" i="9"/>
  <c r="M2106" i="9"/>
  <c r="J2106" i="9"/>
  <c r="N2106" i="9"/>
  <c r="K2106" i="9"/>
  <c r="O2106" i="9"/>
  <c r="L2106" i="9"/>
  <c r="P2106" i="9"/>
  <c r="Q2110" i="9"/>
  <c r="I2110" i="9"/>
  <c r="M2110" i="9"/>
  <c r="J2110" i="9"/>
  <c r="N2110" i="9"/>
  <c r="K2110" i="9"/>
  <c r="O2110" i="9"/>
  <c r="L2110" i="9"/>
  <c r="P2110" i="9"/>
  <c r="Q2116" i="9"/>
  <c r="I2116" i="9"/>
  <c r="M2116" i="9"/>
  <c r="J2116" i="9"/>
  <c r="N2116" i="9"/>
  <c r="K2116" i="9"/>
  <c r="O2116" i="9"/>
  <c r="L2116" i="9"/>
  <c r="P2116" i="9"/>
  <c r="R2116" i="9"/>
  <c r="Q2120" i="9"/>
  <c r="I2120" i="9"/>
  <c r="M2120" i="9"/>
  <c r="J2120" i="9"/>
  <c r="N2120" i="9"/>
  <c r="K2120" i="9"/>
  <c r="O2120" i="9"/>
  <c r="L2120" i="9"/>
  <c r="P2120" i="9"/>
  <c r="R2120" i="9"/>
  <c r="Q2122" i="9"/>
  <c r="I2122" i="9"/>
  <c r="M2122" i="9"/>
  <c r="J2122" i="9"/>
  <c r="N2122" i="9"/>
  <c r="K2122" i="9"/>
  <c r="O2122" i="9"/>
  <c r="L2122" i="9"/>
  <c r="P2122" i="9"/>
  <c r="Q2126" i="9"/>
  <c r="I2126" i="9"/>
  <c r="M2126" i="9"/>
  <c r="J2126" i="9"/>
  <c r="N2126" i="9"/>
  <c r="K2126" i="9"/>
  <c r="O2126" i="9"/>
  <c r="L2126" i="9"/>
  <c r="P2126" i="9"/>
  <c r="Q2128" i="9"/>
  <c r="I2128" i="9"/>
  <c r="M2128" i="9"/>
  <c r="J2128" i="9"/>
  <c r="N2128" i="9"/>
  <c r="K2128" i="9"/>
  <c r="O2128" i="9"/>
  <c r="L2128" i="9"/>
  <c r="P2128" i="9"/>
  <c r="R2128" i="9"/>
  <c r="Q2154" i="9"/>
  <c r="I2154" i="9"/>
  <c r="M2154" i="9"/>
  <c r="J2154" i="9"/>
  <c r="N2154" i="9"/>
  <c r="K2154" i="9"/>
  <c r="O2154" i="9"/>
  <c r="L2154" i="9"/>
  <c r="P2154" i="9"/>
  <c r="Q2160" i="9"/>
  <c r="I2160" i="9"/>
  <c r="M2160" i="9"/>
  <c r="J2160" i="9"/>
  <c r="N2160" i="9"/>
  <c r="K2160" i="9"/>
  <c r="O2160" i="9"/>
  <c r="L2160" i="9"/>
  <c r="P2160" i="9"/>
  <c r="R2160" i="9"/>
  <c r="Q2162" i="9"/>
  <c r="I2162" i="9"/>
  <c r="M2162" i="9"/>
  <c r="J2162" i="9"/>
  <c r="N2162" i="9"/>
  <c r="K2162" i="9"/>
  <c r="O2162" i="9"/>
  <c r="L2162" i="9"/>
  <c r="P2162" i="9"/>
  <c r="Q2166" i="9"/>
  <c r="I2166" i="9"/>
  <c r="M2166" i="9"/>
  <c r="J2166" i="9"/>
  <c r="N2166" i="9"/>
  <c r="K2166" i="9"/>
  <c r="O2166" i="9"/>
  <c r="L2166" i="9"/>
  <c r="P2166" i="9"/>
  <c r="Q2170" i="9"/>
  <c r="I2170" i="9"/>
  <c r="M2170" i="9"/>
  <c r="J2170" i="9"/>
  <c r="N2170" i="9"/>
  <c r="K2170" i="9"/>
  <c r="O2170" i="9"/>
  <c r="L2170" i="9"/>
  <c r="P2170" i="9"/>
  <c r="Q2174" i="9"/>
  <c r="I2174" i="9"/>
  <c r="M2174" i="9"/>
  <c r="J2174" i="9"/>
  <c r="N2174" i="9"/>
  <c r="K2174" i="9"/>
  <c r="O2174" i="9"/>
  <c r="L2174" i="9"/>
  <c r="P2174" i="9"/>
  <c r="Q2182" i="9"/>
  <c r="I2182" i="9"/>
  <c r="M2182" i="9"/>
  <c r="J2182" i="9"/>
  <c r="N2182" i="9"/>
  <c r="K2182" i="9"/>
  <c r="O2182" i="9"/>
  <c r="L2182" i="9"/>
  <c r="P2182" i="9"/>
  <c r="Q2184" i="9"/>
  <c r="I2184" i="9"/>
  <c r="M2184" i="9"/>
  <c r="J2184" i="9"/>
  <c r="N2184" i="9"/>
  <c r="K2184" i="9"/>
  <c r="O2184" i="9"/>
  <c r="L2184" i="9"/>
  <c r="P2184" i="9"/>
  <c r="R2184" i="9"/>
  <c r="Q2186" i="9"/>
  <c r="I2186" i="9"/>
  <c r="M2186" i="9"/>
  <c r="J2186" i="9"/>
  <c r="N2186" i="9"/>
  <c r="K2186" i="9"/>
  <c r="O2186" i="9"/>
  <c r="L2186" i="9"/>
  <c r="P2186" i="9"/>
  <c r="Q2188" i="9"/>
  <c r="I2188" i="9"/>
  <c r="M2188" i="9"/>
  <c r="J2188" i="9"/>
  <c r="N2188" i="9"/>
  <c r="K2188" i="9"/>
  <c r="O2188" i="9"/>
  <c r="L2188" i="9"/>
  <c r="P2188" i="9"/>
  <c r="R2188" i="9"/>
  <c r="Q2192" i="9"/>
  <c r="I2192" i="9"/>
  <c r="M2192" i="9"/>
  <c r="J2192" i="9"/>
  <c r="N2192" i="9"/>
  <c r="K2192" i="9"/>
  <c r="O2192" i="9"/>
  <c r="L2192" i="9"/>
  <c r="P2192" i="9"/>
  <c r="R2192" i="9"/>
  <c r="Q2198" i="9"/>
  <c r="I2198" i="9"/>
  <c r="M2198" i="9"/>
  <c r="J2198" i="9"/>
  <c r="N2198" i="9"/>
  <c r="K2198" i="9"/>
  <c r="O2198" i="9"/>
  <c r="L2198" i="9"/>
  <c r="P2198" i="9"/>
  <c r="Q2200" i="9"/>
  <c r="I2200" i="9"/>
  <c r="M2200" i="9"/>
  <c r="J2200" i="9"/>
  <c r="N2200" i="9"/>
  <c r="K2200" i="9"/>
  <c r="O2200" i="9"/>
  <c r="L2200" i="9"/>
  <c r="P2200" i="9"/>
  <c r="R2200" i="9"/>
  <c r="Q2204" i="9"/>
  <c r="I2204" i="9"/>
  <c r="M2204" i="9"/>
  <c r="J2204" i="9"/>
  <c r="N2204" i="9"/>
  <c r="K2204" i="9"/>
  <c r="O2204" i="9"/>
  <c r="L2204" i="9"/>
  <c r="P2204" i="9"/>
  <c r="R2204" i="9"/>
  <c r="Q2214" i="9"/>
  <c r="I2214" i="9"/>
  <c r="M2214" i="9"/>
  <c r="J2214" i="9"/>
  <c r="N2214" i="9"/>
  <c r="K2214" i="9"/>
  <c r="O2214" i="9"/>
  <c r="L2214" i="9"/>
  <c r="P2214" i="9"/>
  <c r="Q2220" i="9"/>
  <c r="I2220" i="9"/>
  <c r="M2220" i="9"/>
  <c r="J2220" i="9"/>
  <c r="N2220" i="9"/>
  <c r="K2220" i="9"/>
  <c r="O2220" i="9"/>
  <c r="L2220" i="9"/>
  <c r="P2220" i="9"/>
  <c r="R2220" i="9"/>
  <c r="Q2226" i="9"/>
  <c r="I2226" i="9"/>
  <c r="M2226" i="9"/>
  <c r="J2226" i="9"/>
  <c r="N2226" i="9"/>
  <c r="K2226" i="9"/>
  <c r="O2226" i="9"/>
  <c r="L2226" i="9"/>
  <c r="P2226" i="9"/>
  <c r="Q2232" i="9"/>
  <c r="I2232" i="9"/>
  <c r="M2232" i="9"/>
  <c r="J2232" i="9"/>
  <c r="N2232" i="9"/>
  <c r="K2232" i="9"/>
  <c r="O2232" i="9"/>
  <c r="L2232" i="9"/>
  <c r="P2232" i="9"/>
  <c r="R2232" i="9"/>
  <c r="Q2234" i="9"/>
  <c r="I2234" i="9"/>
  <c r="M2234" i="9"/>
  <c r="J2234" i="9"/>
  <c r="N2234" i="9"/>
  <c r="K2234" i="9"/>
  <c r="O2234" i="9"/>
  <c r="L2234" i="9"/>
  <c r="P2234" i="9"/>
  <c r="Q2236" i="9"/>
  <c r="I2236" i="9"/>
  <c r="M2236" i="9"/>
  <c r="J2236" i="9"/>
  <c r="N2236" i="9"/>
  <c r="K2236" i="9"/>
  <c r="O2236" i="9"/>
  <c r="L2236" i="9"/>
  <c r="P2236" i="9"/>
  <c r="R2236" i="9"/>
  <c r="Q2238" i="9"/>
  <c r="I2238" i="9"/>
  <c r="M2238" i="9"/>
  <c r="J2238" i="9"/>
  <c r="N2238" i="9"/>
  <c r="K2238" i="9"/>
  <c r="O2238" i="9"/>
  <c r="L2238" i="9"/>
  <c r="P2238" i="9"/>
  <c r="Q2240" i="9"/>
  <c r="I2240" i="9"/>
  <c r="M2240" i="9"/>
  <c r="J2240" i="9"/>
  <c r="N2240" i="9"/>
  <c r="K2240" i="9"/>
  <c r="O2240" i="9"/>
  <c r="L2240" i="9"/>
  <c r="P2240" i="9"/>
  <c r="R2240" i="9"/>
  <c r="Q2266" i="9"/>
  <c r="I2266" i="9"/>
  <c r="M2266" i="9"/>
  <c r="J2266" i="9"/>
  <c r="N2266" i="9"/>
  <c r="K2266" i="9"/>
  <c r="O2266" i="9"/>
  <c r="L2266" i="9"/>
  <c r="P2266" i="9"/>
  <c r="Q2280" i="9"/>
  <c r="I2280" i="9"/>
  <c r="M2280" i="9"/>
  <c r="J2280" i="9"/>
  <c r="N2280" i="9"/>
  <c r="K2280" i="9"/>
  <c r="O2280" i="9"/>
  <c r="L2280" i="9"/>
  <c r="P2280" i="9"/>
  <c r="R2280" i="9"/>
  <c r="Q2284" i="9"/>
  <c r="I2284" i="9"/>
  <c r="M2284" i="9"/>
  <c r="J2284" i="9"/>
  <c r="N2284" i="9"/>
  <c r="K2284" i="9"/>
  <c r="O2284" i="9"/>
  <c r="L2284" i="9"/>
  <c r="P2284" i="9"/>
  <c r="R2284" i="9"/>
  <c r="Q2286" i="9"/>
  <c r="I2286" i="9"/>
  <c r="M2286" i="9"/>
  <c r="J2286" i="9"/>
  <c r="N2286" i="9"/>
  <c r="K2286" i="9"/>
  <c r="O2286" i="9"/>
  <c r="L2286" i="9"/>
  <c r="P2286" i="9"/>
  <c r="Q2288" i="9"/>
  <c r="I2288" i="9"/>
  <c r="M2288" i="9"/>
  <c r="J2288" i="9"/>
  <c r="N2288" i="9"/>
  <c r="K2288" i="9"/>
  <c r="O2288" i="9"/>
  <c r="L2288" i="9"/>
  <c r="P2288" i="9"/>
  <c r="R2288" i="9"/>
  <c r="Q2292" i="9"/>
  <c r="I2292" i="9"/>
  <c r="M2292" i="9"/>
  <c r="J2292" i="9"/>
  <c r="N2292" i="9"/>
  <c r="K2292" i="9"/>
  <c r="O2292" i="9"/>
  <c r="L2292" i="9"/>
  <c r="P2292" i="9"/>
  <c r="R2292" i="9"/>
  <c r="Q2298" i="9"/>
  <c r="I2298" i="9"/>
  <c r="M2298" i="9"/>
  <c r="J2298" i="9"/>
  <c r="N2298" i="9"/>
  <c r="K2298" i="9"/>
  <c r="O2298" i="9"/>
  <c r="L2298" i="9"/>
  <c r="P2298" i="9"/>
  <c r="Q2316" i="9"/>
  <c r="I2316" i="9"/>
  <c r="M2316" i="9"/>
  <c r="J2316" i="9"/>
  <c r="N2316" i="9"/>
  <c r="K2316" i="9"/>
  <c r="O2316" i="9"/>
  <c r="L2316" i="9"/>
  <c r="P2316" i="9"/>
  <c r="R2316" i="9"/>
  <c r="Q2326" i="9"/>
  <c r="I2326" i="9"/>
  <c r="M2326" i="9"/>
  <c r="J2326" i="9"/>
  <c r="N2326" i="9"/>
  <c r="K2326" i="9"/>
  <c r="O2326" i="9"/>
  <c r="L2326" i="9"/>
  <c r="P2326" i="9"/>
  <c r="Q2328" i="9"/>
  <c r="I2328" i="9"/>
  <c r="M2328" i="9"/>
  <c r="J2328" i="9"/>
  <c r="N2328" i="9"/>
  <c r="K2328" i="9"/>
  <c r="O2328" i="9"/>
  <c r="L2328" i="9"/>
  <c r="P2328" i="9"/>
  <c r="R2328" i="9"/>
  <c r="Q2334" i="9"/>
  <c r="I2334" i="9"/>
  <c r="M2334" i="9"/>
  <c r="J2334" i="9"/>
  <c r="N2334" i="9"/>
  <c r="K2334" i="9"/>
  <c r="O2334" i="9"/>
  <c r="L2334" i="9"/>
  <c r="P2334" i="9"/>
  <c r="Q2338" i="9"/>
  <c r="I2338" i="9"/>
  <c r="M2338" i="9"/>
  <c r="J2338" i="9"/>
  <c r="N2338" i="9"/>
  <c r="K2338" i="9"/>
  <c r="O2338" i="9"/>
  <c r="L2338" i="9"/>
  <c r="P2338" i="9"/>
  <c r="Q2346" i="9"/>
  <c r="I2346" i="9"/>
  <c r="M2346" i="9"/>
  <c r="J2346" i="9"/>
  <c r="N2346" i="9"/>
  <c r="K2346" i="9"/>
  <c r="O2346" i="9"/>
  <c r="L2346" i="9"/>
  <c r="P2346" i="9"/>
  <c r="Q2350" i="9"/>
  <c r="I2350" i="9"/>
  <c r="M2350" i="9"/>
  <c r="J2350" i="9"/>
  <c r="N2350" i="9"/>
  <c r="K2350" i="9"/>
  <c r="O2350" i="9"/>
  <c r="L2350" i="9"/>
  <c r="P2350" i="9"/>
  <c r="Q2352" i="9"/>
  <c r="I2352" i="9"/>
  <c r="M2352" i="9"/>
  <c r="J2352" i="9"/>
  <c r="N2352" i="9"/>
  <c r="K2352" i="9"/>
  <c r="O2352" i="9"/>
  <c r="L2352" i="9"/>
  <c r="P2352" i="9"/>
  <c r="R2352" i="9"/>
  <c r="Q2356" i="9"/>
  <c r="I2356" i="9"/>
  <c r="M2356" i="9"/>
  <c r="J2356" i="9"/>
  <c r="N2356" i="9"/>
  <c r="K2356" i="9"/>
  <c r="O2356" i="9"/>
  <c r="L2356" i="9"/>
  <c r="P2356" i="9"/>
  <c r="R2356" i="9"/>
  <c r="Q2358" i="9"/>
  <c r="I2358" i="9"/>
  <c r="M2358" i="9"/>
  <c r="J2358" i="9"/>
  <c r="N2358" i="9"/>
  <c r="K2358" i="9"/>
  <c r="O2358" i="9"/>
  <c r="L2358" i="9"/>
  <c r="P2358" i="9"/>
  <c r="Q2374" i="9"/>
  <c r="I2374" i="9"/>
  <c r="M2374" i="9"/>
  <c r="J2374" i="9"/>
  <c r="N2374" i="9"/>
  <c r="K2374" i="9"/>
  <c r="O2374" i="9"/>
  <c r="L2374" i="9"/>
  <c r="P2374" i="9"/>
  <c r="Q2380" i="9"/>
  <c r="I2380" i="9"/>
  <c r="M2380" i="9"/>
  <c r="J2380" i="9"/>
  <c r="N2380" i="9"/>
  <c r="K2380" i="9"/>
  <c r="O2380" i="9"/>
  <c r="L2380" i="9"/>
  <c r="P2380" i="9"/>
  <c r="R2380" i="9"/>
  <c r="Q2392" i="9"/>
  <c r="I2392" i="9"/>
  <c r="M2392" i="9"/>
  <c r="J2392" i="9"/>
  <c r="N2392" i="9"/>
  <c r="K2392" i="9"/>
  <c r="O2392" i="9"/>
  <c r="L2392" i="9"/>
  <c r="P2392" i="9"/>
  <c r="R2392" i="9"/>
  <c r="Q2398" i="9"/>
  <c r="I2398" i="9"/>
  <c r="M2398" i="9"/>
  <c r="J2398" i="9"/>
  <c r="N2398" i="9"/>
  <c r="K2398" i="9"/>
  <c r="O2398" i="9"/>
  <c r="L2398" i="9"/>
  <c r="P2398" i="9"/>
  <c r="Q2400" i="9"/>
  <c r="I2400" i="9"/>
  <c r="M2400" i="9"/>
  <c r="J2400" i="9"/>
  <c r="N2400" i="9"/>
  <c r="K2400" i="9"/>
  <c r="O2400" i="9"/>
  <c r="L2400" i="9"/>
  <c r="P2400" i="9"/>
  <c r="R2400" i="9"/>
  <c r="Q2402" i="9"/>
  <c r="I2402" i="9"/>
  <c r="M2402" i="9"/>
  <c r="J2402" i="9"/>
  <c r="N2402" i="9"/>
  <c r="K2402" i="9"/>
  <c r="O2402" i="9"/>
  <c r="L2402" i="9"/>
  <c r="P2402" i="9"/>
  <c r="Q2404" i="9"/>
  <c r="I2404" i="9"/>
  <c r="M2404" i="9"/>
  <c r="J2404" i="9"/>
  <c r="N2404" i="9"/>
  <c r="K2404" i="9"/>
  <c r="O2404" i="9"/>
  <c r="L2404" i="9"/>
  <c r="P2404" i="9"/>
  <c r="R2404" i="9"/>
  <c r="Q2408" i="9"/>
  <c r="I2408" i="9"/>
  <c r="M2408" i="9"/>
  <c r="J2408" i="9"/>
  <c r="N2408" i="9"/>
  <c r="K2408" i="9"/>
  <c r="O2408" i="9"/>
  <c r="L2408" i="9"/>
  <c r="P2408" i="9"/>
  <c r="R2408" i="9"/>
  <c r="Q2412" i="9"/>
  <c r="K2412" i="9"/>
  <c r="O2412" i="9"/>
  <c r="L2412" i="9"/>
  <c r="P2412" i="9"/>
  <c r="I2412" i="9"/>
  <c r="M2412" i="9"/>
  <c r="J2412" i="9"/>
  <c r="N2412" i="9"/>
  <c r="R2412" i="9"/>
  <c r="Q2418" i="9"/>
  <c r="K2418" i="9"/>
  <c r="O2418" i="9"/>
  <c r="L2418" i="9"/>
  <c r="P2418" i="9"/>
  <c r="I2418" i="9"/>
  <c r="M2418" i="9"/>
  <c r="J2418" i="9"/>
  <c r="N2418" i="9"/>
  <c r="Q2422" i="9"/>
  <c r="K2422" i="9"/>
  <c r="O2422" i="9"/>
  <c r="L2422" i="9"/>
  <c r="P2422" i="9"/>
  <c r="I2422" i="9"/>
  <c r="M2422" i="9"/>
  <c r="J2422" i="9"/>
  <c r="N2422" i="9"/>
  <c r="Q2434" i="9"/>
  <c r="K2434" i="9"/>
  <c r="O2434" i="9"/>
  <c r="L2434" i="9"/>
  <c r="P2434" i="9"/>
  <c r="I2434" i="9"/>
  <c r="M2434" i="9"/>
  <c r="J2434" i="9"/>
  <c r="N2434" i="9"/>
  <c r="Q2438" i="9"/>
  <c r="K2438" i="9"/>
  <c r="O2438" i="9"/>
  <c r="L2438" i="9"/>
  <c r="P2438" i="9"/>
  <c r="I2438" i="9"/>
  <c r="M2438" i="9"/>
  <c r="J2438" i="9"/>
  <c r="N2438" i="9"/>
  <c r="Q2440" i="9"/>
  <c r="K2440" i="9"/>
  <c r="O2440" i="9"/>
  <c r="L2440" i="9"/>
  <c r="P2440" i="9"/>
  <c r="I2440" i="9"/>
  <c r="M2440" i="9"/>
  <c r="J2440" i="9"/>
  <c r="N2440" i="9"/>
  <c r="R2440" i="9"/>
  <c r="Q2454" i="9"/>
  <c r="K2454" i="9"/>
  <c r="O2454" i="9"/>
  <c r="L2454" i="9"/>
  <c r="P2454" i="9"/>
  <c r="I2454" i="9"/>
  <c r="M2454" i="9"/>
  <c r="J2454" i="9"/>
  <c r="N2454" i="9"/>
  <c r="Q2456" i="9"/>
  <c r="K2456" i="9"/>
  <c r="O2456" i="9"/>
  <c r="L2456" i="9"/>
  <c r="P2456" i="9"/>
  <c r="I2456" i="9"/>
  <c r="M2456" i="9"/>
  <c r="J2456" i="9"/>
  <c r="R2456" i="9"/>
  <c r="N2456" i="9"/>
  <c r="Q2460" i="9"/>
  <c r="K2460" i="9"/>
  <c r="O2460" i="9"/>
  <c r="L2460" i="9"/>
  <c r="P2460" i="9"/>
  <c r="I2460" i="9"/>
  <c r="M2460" i="9"/>
  <c r="J2460" i="9"/>
  <c r="N2460" i="9"/>
  <c r="R2460" i="9"/>
  <c r="Q2468" i="9"/>
  <c r="K2468" i="9"/>
  <c r="O2468" i="9"/>
  <c r="L2468" i="9"/>
  <c r="P2468" i="9"/>
  <c r="I2468" i="9"/>
  <c r="M2468" i="9"/>
  <c r="J2468" i="9"/>
  <c r="N2468" i="9"/>
  <c r="R2468" i="9"/>
  <c r="Q2474" i="9"/>
  <c r="K2474" i="9"/>
  <c r="O2474" i="9"/>
  <c r="L2474" i="9"/>
  <c r="P2474" i="9"/>
  <c r="I2474" i="9"/>
  <c r="M2474" i="9"/>
  <c r="J2474" i="9"/>
  <c r="N2474" i="9"/>
  <c r="Q2478" i="9"/>
  <c r="K2478" i="9"/>
  <c r="O2478" i="9"/>
  <c r="L2478" i="9"/>
  <c r="P2478" i="9"/>
  <c r="I2478" i="9"/>
  <c r="M2478" i="9"/>
  <c r="J2478" i="9"/>
  <c r="N2478" i="9"/>
  <c r="Q2482" i="9"/>
  <c r="K2482" i="9"/>
  <c r="O2482" i="9"/>
  <c r="L2482" i="9"/>
  <c r="P2482" i="9"/>
  <c r="I2482" i="9"/>
  <c r="M2482" i="9"/>
  <c r="J2482" i="9"/>
  <c r="N2482" i="9"/>
  <c r="Q2484" i="9"/>
  <c r="K2484" i="9"/>
  <c r="O2484" i="9"/>
  <c r="L2484" i="9"/>
  <c r="P2484" i="9"/>
  <c r="I2484" i="9"/>
  <c r="M2484" i="9"/>
  <c r="J2484" i="9"/>
  <c r="N2484" i="9"/>
  <c r="R2484" i="9"/>
  <c r="Q2490" i="9"/>
  <c r="K2490" i="9"/>
  <c r="O2490" i="9"/>
  <c r="L2490" i="9"/>
  <c r="P2490" i="9"/>
  <c r="I2490" i="9"/>
  <c r="M2490" i="9"/>
  <c r="J2490" i="9"/>
  <c r="N2490" i="9"/>
  <c r="Q2492" i="9"/>
  <c r="K2492" i="9"/>
  <c r="O2492" i="9"/>
  <c r="L2492" i="9"/>
  <c r="P2492" i="9"/>
  <c r="I2492" i="9"/>
  <c r="M2492" i="9"/>
  <c r="J2492" i="9"/>
  <c r="N2492" i="9"/>
  <c r="R2492" i="9"/>
  <c r="Q2494" i="9"/>
  <c r="K2494" i="9"/>
  <c r="O2494" i="9"/>
  <c r="L2494" i="9"/>
  <c r="P2494" i="9"/>
  <c r="I2494" i="9"/>
  <c r="M2494" i="9"/>
  <c r="J2494" i="9"/>
  <c r="N2494" i="9"/>
  <c r="Q2504" i="9"/>
  <c r="K2504" i="9"/>
  <c r="O2504" i="9"/>
  <c r="L2504" i="9"/>
  <c r="P2504" i="9"/>
  <c r="I2504" i="9"/>
  <c r="M2504" i="9"/>
  <c r="J2504" i="9"/>
  <c r="N2504" i="9"/>
  <c r="R2504" i="9"/>
  <c r="Q2508" i="9"/>
  <c r="K2508" i="9"/>
  <c r="O2508" i="9"/>
  <c r="L2508" i="9"/>
  <c r="P2508" i="9"/>
  <c r="I2508" i="9"/>
  <c r="M2508" i="9"/>
  <c r="J2508" i="9"/>
  <c r="N2508" i="9"/>
  <c r="R2508" i="9"/>
  <c r="Q2534" i="9"/>
  <c r="K2534" i="9"/>
  <c r="O2534" i="9"/>
  <c r="L2534" i="9"/>
  <c r="P2534" i="9"/>
  <c r="I2534" i="9"/>
  <c r="M2534" i="9"/>
  <c r="J2534" i="9"/>
  <c r="N2534" i="9"/>
  <c r="Q2536" i="9"/>
  <c r="K2536" i="9"/>
  <c r="O2536" i="9"/>
  <c r="L2536" i="9"/>
  <c r="P2536" i="9"/>
  <c r="I2536" i="9"/>
  <c r="M2536" i="9"/>
  <c r="J2536" i="9"/>
  <c r="N2536" i="9"/>
  <c r="R2536" i="9"/>
  <c r="Q2542" i="9"/>
  <c r="K2542" i="9"/>
  <c r="O2542" i="9"/>
  <c r="L2542" i="9"/>
  <c r="P2542" i="9"/>
  <c r="I2542" i="9"/>
  <c r="M2542" i="9"/>
  <c r="J2542" i="9"/>
  <c r="N2542" i="9"/>
  <c r="Q2546" i="9"/>
  <c r="K2546" i="9"/>
  <c r="O2546" i="9"/>
  <c r="L2546" i="9"/>
  <c r="P2546" i="9"/>
  <c r="I2546" i="9"/>
  <c r="M2546" i="9"/>
  <c r="J2546" i="9"/>
  <c r="N2546" i="9"/>
  <c r="Q2548" i="9"/>
  <c r="K2548" i="9"/>
  <c r="O2548" i="9"/>
  <c r="L2548" i="9"/>
  <c r="P2548" i="9"/>
  <c r="I2548" i="9"/>
  <c r="M2548" i="9"/>
  <c r="J2548" i="9"/>
  <c r="N2548" i="9"/>
  <c r="R2548" i="9"/>
  <c r="Q2552" i="9"/>
  <c r="K2552" i="9"/>
  <c r="O2552" i="9"/>
  <c r="L2552" i="9"/>
  <c r="P2552" i="9"/>
  <c r="I2552" i="9"/>
  <c r="M2552" i="9"/>
  <c r="J2552" i="9"/>
  <c r="R2552" i="9"/>
  <c r="N2552" i="9"/>
  <c r="Q2554" i="9"/>
  <c r="K2554" i="9"/>
  <c r="O2554" i="9"/>
  <c r="L2554" i="9"/>
  <c r="P2554" i="9"/>
  <c r="I2554" i="9"/>
  <c r="M2554" i="9"/>
  <c r="J2554" i="9"/>
  <c r="N2554" i="9"/>
  <c r="Q2556" i="9"/>
  <c r="K2556" i="9"/>
  <c r="O2556" i="9"/>
  <c r="L2556" i="9"/>
  <c r="P2556" i="9"/>
  <c r="I2556" i="9"/>
  <c r="M2556" i="9"/>
  <c r="J2556" i="9"/>
  <c r="N2556" i="9"/>
  <c r="R2556" i="9"/>
  <c r="Q2560" i="9"/>
  <c r="K2560" i="9"/>
  <c r="O2560" i="9"/>
  <c r="L2560" i="9"/>
  <c r="P2560" i="9"/>
  <c r="I2560" i="9"/>
  <c r="M2560" i="9"/>
  <c r="J2560" i="9"/>
  <c r="R2560" i="9"/>
  <c r="Q2568" i="9"/>
  <c r="K2568" i="9"/>
  <c r="O2568" i="9"/>
  <c r="L2568" i="9"/>
  <c r="P2568" i="9"/>
  <c r="I2568" i="9"/>
  <c r="M2568" i="9"/>
  <c r="J2568" i="9"/>
  <c r="N2568" i="9"/>
  <c r="R2568" i="9"/>
  <c r="Q2570" i="9"/>
  <c r="K2570" i="9"/>
  <c r="O2570" i="9"/>
  <c r="L2570" i="9"/>
  <c r="P2570" i="9"/>
  <c r="I2570" i="9"/>
  <c r="M2570" i="9"/>
  <c r="J2570" i="9"/>
  <c r="N2570" i="9"/>
  <c r="Q2578" i="9"/>
  <c r="K2578" i="9"/>
  <c r="O2578" i="9"/>
  <c r="L2578" i="9"/>
  <c r="P2578" i="9"/>
  <c r="I2578" i="9"/>
  <c r="M2578" i="9"/>
  <c r="J2578" i="9"/>
  <c r="N2578" i="9"/>
  <c r="Q2580" i="9"/>
  <c r="K2580" i="9"/>
  <c r="O2580" i="9"/>
  <c r="L2580" i="9"/>
  <c r="P2580" i="9"/>
  <c r="I2580" i="9"/>
  <c r="M2580" i="9"/>
  <c r="J2580" i="9"/>
  <c r="N2580" i="9"/>
  <c r="R2580" i="9"/>
  <c r="Q2586" i="9"/>
  <c r="K2586" i="9"/>
  <c r="O2586" i="9"/>
  <c r="L2586" i="9"/>
  <c r="P2586" i="9"/>
  <c r="I2586" i="9"/>
  <c r="M2586" i="9"/>
  <c r="J2586" i="9"/>
  <c r="N2586" i="9"/>
  <c r="Q2592" i="9"/>
  <c r="K2592" i="9"/>
  <c r="O2592" i="9"/>
  <c r="L2592" i="9"/>
  <c r="P2592" i="9"/>
  <c r="I2592" i="9"/>
  <c r="M2592" i="9"/>
  <c r="J2592" i="9"/>
  <c r="R2592" i="9"/>
  <c r="Q2594" i="9"/>
  <c r="K2594" i="9"/>
  <c r="O2594" i="9"/>
  <c r="L2594" i="9"/>
  <c r="P2594" i="9"/>
  <c r="I2594" i="9"/>
  <c r="M2594" i="9"/>
  <c r="J2594" i="9"/>
  <c r="N2594" i="9"/>
  <c r="Q2596" i="9"/>
  <c r="K2596" i="9"/>
  <c r="O2596" i="9"/>
  <c r="L2596" i="9"/>
  <c r="P2596" i="9"/>
  <c r="I2596" i="9"/>
  <c r="M2596" i="9"/>
  <c r="J2596" i="9"/>
  <c r="N2596" i="9"/>
  <c r="R2596" i="9"/>
  <c r="Q2598" i="9"/>
  <c r="K2598" i="9"/>
  <c r="O2598" i="9"/>
  <c r="L2598" i="9"/>
  <c r="P2598" i="9"/>
  <c r="I2598" i="9"/>
  <c r="M2598" i="9"/>
  <c r="J2598" i="9"/>
  <c r="N2598" i="9"/>
  <c r="Q2604" i="9"/>
  <c r="K2604" i="9"/>
  <c r="O2604" i="9"/>
  <c r="L2604" i="9"/>
  <c r="P2604" i="9"/>
  <c r="I2604" i="9"/>
  <c r="M2604" i="9"/>
  <c r="J2604" i="9"/>
  <c r="N2604" i="9"/>
  <c r="R2604" i="9"/>
  <c r="Q2606" i="9"/>
  <c r="K2606" i="9"/>
  <c r="O2606" i="9"/>
  <c r="L2606" i="9"/>
  <c r="P2606" i="9"/>
  <c r="I2606" i="9"/>
  <c r="M2606" i="9"/>
  <c r="J2606" i="9"/>
  <c r="N2606" i="9"/>
  <c r="Q2612" i="9"/>
  <c r="K2612" i="9"/>
  <c r="O2612" i="9"/>
  <c r="L2612" i="9"/>
  <c r="P2612" i="9"/>
  <c r="I2612" i="9"/>
  <c r="M2612" i="9"/>
  <c r="J2612" i="9"/>
  <c r="N2612" i="9"/>
  <c r="R2612" i="9"/>
  <c r="Q2614" i="9"/>
  <c r="K2614" i="9"/>
  <c r="O2614" i="9"/>
  <c r="L2614" i="9"/>
  <c r="P2614" i="9"/>
  <c r="I2614" i="9"/>
  <c r="M2614" i="9"/>
  <c r="J2614" i="9"/>
  <c r="N2614" i="9"/>
  <c r="Q2616" i="9"/>
  <c r="K2616" i="9"/>
  <c r="O2616" i="9"/>
  <c r="L2616" i="9"/>
  <c r="P2616" i="9"/>
  <c r="I2616" i="9"/>
  <c r="M2616" i="9"/>
  <c r="J2616" i="9"/>
  <c r="R2616" i="9"/>
  <c r="N2616" i="9"/>
  <c r="Q2628" i="9"/>
  <c r="K2628" i="9"/>
  <c r="O2628" i="9"/>
  <c r="L2628" i="9"/>
  <c r="P2628" i="9"/>
  <c r="I2628" i="9"/>
  <c r="M2628" i="9"/>
  <c r="J2628" i="9"/>
  <c r="N2628" i="9"/>
  <c r="R2628" i="9"/>
  <c r="Q2630" i="9"/>
  <c r="K2630" i="9"/>
  <c r="O2630" i="9"/>
  <c r="L2630" i="9"/>
  <c r="P2630" i="9"/>
  <c r="I2630" i="9"/>
  <c r="M2630" i="9"/>
  <c r="J2630" i="9"/>
  <c r="N2630" i="9"/>
  <c r="Q2636" i="9"/>
  <c r="K2636" i="9"/>
  <c r="O2636" i="9"/>
  <c r="L2636" i="9"/>
  <c r="P2636" i="9"/>
  <c r="I2636" i="9"/>
  <c r="M2636" i="9"/>
  <c r="J2636" i="9"/>
  <c r="N2636" i="9"/>
  <c r="R2636" i="9"/>
  <c r="Q2640" i="9"/>
  <c r="K2640" i="9"/>
  <c r="O2640" i="9"/>
  <c r="L2640" i="9"/>
  <c r="P2640" i="9"/>
  <c r="I2640" i="9"/>
  <c r="M2640" i="9"/>
  <c r="J2640" i="9"/>
  <c r="N2640" i="9"/>
  <c r="R2640" i="9"/>
  <c r="Q2644" i="9"/>
  <c r="K2644" i="9"/>
  <c r="O2644" i="9"/>
  <c r="L2644" i="9"/>
  <c r="P2644" i="9"/>
  <c r="I2644" i="9"/>
  <c r="M2644" i="9"/>
  <c r="J2644" i="9"/>
  <c r="N2644" i="9"/>
  <c r="R2644" i="9"/>
  <c r="Q2650" i="9"/>
  <c r="K2650" i="9"/>
  <c r="O2650" i="9"/>
  <c r="L2650" i="9"/>
  <c r="P2650" i="9"/>
  <c r="I2650" i="9"/>
  <c r="M2650" i="9"/>
  <c r="J2650" i="9"/>
  <c r="N2650" i="9"/>
  <c r="Q2654" i="9"/>
  <c r="K2654" i="9"/>
  <c r="O2654" i="9"/>
  <c r="L2654" i="9"/>
  <c r="P2654" i="9"/>
  <c r="I2654" i="9"/>
  <c r="M2654" i="9"/>
  <c r="J2654" i="9"/>
  <c r="N2654" i="9"/>
  <c r="Q2656" i="9"/>
  <c r="K2656" i="9"/>
  <c r="O2656" i="9"/>
  <c r="L2656" i="9"/>
  <c r="P2656" i="9"/>
  <c r="I2656" i="9"/>
  <c r="M2656" i="9"/>
  <c r="J2656" i="9"/>
  <c r="R2656" i="9"/>
  <c r="Q2658" i="9"/>
  <c r="K2658" i="9"/>
  <c r="O2658" i="9"/>
  <c r="L2658" i="9"/>
  <c r="P2658" i="9"/>
  <c r="I2658" i="9"/>
  <c r="M2658" i="9"/>
  <c r="J2658" i="9"/>
  <c r="N2658" i="9"/>
  <c r="Q2660" i="9"/>
  <c r="K2660" i="9"/>
  <c r="O2660" i="9"/>
  <c r="L2660" i="9"/>
  <c r="P2660" i="9"/>
  <c r="I2660" i="9"/>
  <c r="M2660" i="9"/>
  <c r="J2660" i="9"/>
  <c r="N2660" i="9"/>
  <c r="R2660" i="9"/>
  <c r="Q2662" i="9"/>
  <c r="K2662" i="9"/>
  <c r="O2662" i="9"/>
  <c r="L2662" i="9"/>
  <c r="P2662" i="9"/>
  <c r="I2662" i="9"/>
  <c r="M2662" i="9"/>
  <c r="J2662" i="9"/>
  <c r="N2662" i="9"/>
  <c r="Q2664" i="9"/>
  <c r="K2664" i="9"/>
  <c r="O2664" i="9"/>
  <c r="L2664" i="9"/>
  <c r="P2664" i="9"/>
  <c r="I2664" i="9"/>
  <c r="M2664" i="9"/>
  <c r="J2664" i="9"/>
  <c r="N2664" i="9"/>
  <c r="R2664" i="9"/>
  <c r="Q2666" i="9"/>
  <c r="K2666" i="9"/>
  <c r="O2666" i="9"/>
  <c r="L2666" i="9"/>
  <c r="P2666" i="9"/>
  <c r="I2666" i="9"/>
  <c r="M2666" i="9"/>
  <c r="J2666" i="9"/>
  <c r="N2666" i="9"/>
  <c r="Q2670" i="9"/>
  <c r="K2670" i="9"/>
  <c r="O2670" i="9"/>
  <c r="L2670" i="9"/>
  <c r="P2670" i="9"/>
  <c r="I2670" i="9"/>
  <c r="M2670" i="9"/>
  <c r="J2670" i="9"/>
  <c r="N2670" i="9"/>
  <c r="Q2700" i="9"/>
  <c r="K2700" i="9"/>
  <c r="O2700" i="9"/>
  <c r="L2700" i="9"/>
  <c r="P2700" i="9"/>
  <c r="I2700" i="9"/>
  <c r="M2700" i="9"/>
  <c r="J2700" i="9"/>
  <c r="N2700" i="9"/>
  <c r="R2700" i="9"/>
  <c r="Q2702" i="9"/>
  <c r="K2702" i="9"/>
  <c r="O2702" i="9"/>
  <c r="L2702" i="9"/>
  <c r="P2702" i="9"/>
  <c r="I2702" i="9"/>
  <c r="M2702" i="9"/>
  <c r="J2702" i="9"/>
  <c r="N2702" i="9"/>
  <c r="Q2706" i="9"/>
  <c r="K2706" i="9"/>
  <c r="O2706" i="9"/>
  <c r="L2706" i="9"/>
  <c r="P2706" i="9"/>
  <c r="I2706" i="9"/>
  <c r="M2706" i="9"/>
  <c r="J2706" i="9"/>
  <c r="N2706" i="9"/>
  <c r="Q2710" i="9"/>
  <c r="K2710" i="9"/>
  <c r="O2710" i="9"/>
  <c r="L2710" i="9"/>
  <c r="P2710" i="9"/>
  <c r="I2710" i="9"/>
  <c r="M2710" i="9"/>
  <c r="J2710" i="9"/>
  <c r="N2710" i="9"/>
  <c r="Q2714" i="9"/>
  <c r="K2714" i="9"/>
  <c r="O2714" i="9"/>
  <c r="L2714" i="9"/>
  <c r="P2714" i="9"/>
  <c r="I2714" i="9"/>
  <c r="M2714" i="9"/>
  <c r="J2714" i="9"/>
  <c r="N2714" i="9"/>
  <c r="Q2716" i="9"/>
  <c r="K2716" i="9"/>
  <c r="O2716" i="9"/>
  <c r="L2716" i="9"/>
  <c r="P2716" i="9"/>
  <c r="I2716" i="9"/>
  <c r="M2716" i="9"/>
  <c r="J2716" i="9"/>
  <c r="N2716" i="9"/>
  <c r="R2716" i="9"/>
  <c r="Q2720" i="9"/>
  <c r="K2720" i="9"/>
  <c r="O2720" i="9"/>
  <c r="L2720" i="9"/>
  <c r="P2720" i="9"/>
  <c r="I2720" i="9"/>
  <c r="M2720" i="9"/>
  <c r="J2720" i="9"/>
  <c r="R2720" i="9"/>
  <c r="Q2722" i="9"/>
  <c r="K2722" i="9"/>
  <c r="O2722" i="9"/>
  <c r="L2722" i="9"/>
  <c r="P2722" i="9"/>
  <c r="I2722" i="9"/>
  <c r="M2722" i="9"/>
  <c r="J2722" i="9"/>
  <c r="N2722" i="9"/>
  <c r="Q2728" i="9"/>
  <c r="K2728" i="9"/>
  <c r="O2728" i="9"/>
  <c r="L2728" i="9"/>
  <c r="P2728" i="9"/>
  <c r="I2728" i="9"/>
  <c r="M2728" i="9"/>
  <c r="J2728" i="9"/>
  <c r="N2728" i="9"/>
  <c r="R2728" i="9"/>
  <c r="Q2730" i="9"/>
  <c r="K2730" i="9"/>
  <c r="O2730" i="9"/>
  <c r="L2730" i="9"/>
  <c r="P2730" i="9"/>
  <c r="I2730" i="9"/>
  <c r="M2730" i="9"/>
  <c r="J2730" i="9"/>
  <c r="N2730" i="9"/>
  <c r="Q2732" i="9"/>
  <c r="K2732" i="9"/>
  <c r="O2732" i="9"/>
  <c r="L2732" i="9"/>
  <c r="P2732" i="9"/>
  <c r="I2732" i="9"/>
  <c r="M2732" i="9"/>
  <c r="J2732" i="9"/>
  <c r="N2732" i="9"/>
  <c r="R2732" i="9"/>
  <c r="Q2736" i="9"/>
  <c r="K2736" i="9"/>
  <c r="O2736" i="9"/>
  <c r="L2736" i="9"/>
  <c r="P2736" i="9"/>
  <c r="I2736" i="9"/>
  <c r="M2736" i="9"/>
  <c r="J2736" i="9"/>
  <c r="N2736" i="9"/>
  <c r="R2736" i="9"/>
  <c r="Q2738" i="9"/>
  <c r="K2738" i="9"/>
  <c r="O2738" i="9"/>
  <c r="L2738" i="9"/>
  <c r="P2738" i="9"/>
  <c r="I2738" i="9"/>
  <c r="M2738" i="9"/>
  <c r="J2738" i="9"/>
  <c r="N2738" i="9"/>
  <c r="Q2740" i="9"/>
  <c r="K2740" i="9"/>
  <c r="O2740" i="9"/>
  <c r="L2740" i="9"/>
  <c r="P2740" i="9"/>
  <c r="I2740" i="9"/>
  <c r="M2740" i="9"/>
  <c r="J2740" i="9"/>
  <c r="N2740" i="9"/>
  <c r="R2740" i="9"/>
  <c r="Q2742" i="9"/>
  <c r="K2742" i="9"/>
  <c r="O2742" i="9"/>
  <c r="L2742" i="9"/>
  <c r="P2742" i="9"/>
  <c r="I2742" i="9"/>
  <c r="M2742" i="9"/>
  <c r="J2742" i="9"/>
  <c r="N2742" i="9"/>
  <c r="Q2750" i="9"/>
  <c r="K2750" i="9"/>
  <c r="O2750" i="9"/>
  <c r="L2750" i="9"/>
  <c r="P2750" i="9"/>
  <c r="I2750" i="9"/>
  <c r="M2750" i="9"/>
  <c r="J2750" i="9"/>
  <c r="N2750" i="9"/>
  <c r="Q2756" i="9"/>
  <c r="K2756" i="9"/>
  <c r="O2756" i="9"/>
  <c r="L2756" i="9"/>
  <c r="P2756" i="9"/>
  <c r="I2756" i="9"/>
  <c r="M2756" i="9"/>
  <c r="J2756" i="9"/>
  <c r="N2756" i="9"/>
  <c r="R2756" i="9"/>
  <c r="Q2760" i="9"/>
  <c r="K2760" i="9"/>
  <c r="O2760" i="9"/>
  <c r="L2760" i="9"/>
  <c r="P2760" i="9"/>
  <c r="I2760" i="9"/>
  <c r="M2760" i="9"/>
  <c r="J2760" i="9"/>
  <c r="N2760" i="9"/>
  <c r="R2760" i="9"/>
  <c r="Q2762" i="9"/>
  <c r="K2762" i="9"/>
  <c r="O2762" i="9"/>
  <c r="L2762" i="9"/>
  <c r="P2762" i="9"/>
  <c r="I2762" i="9"/>
  <c r="M2762" i="9"/>
  <c r="J2762" i="9"/>
  <c r="N2762" i="9"/>
  <c r="Q2766" i="9"/>
  <c r="K2766" i="9"/>
  <c r="O2766" i="9"/>
  <c r="L2766" i="9"/>
  <c r="P2766" i="9"/>
  <c r="I2766" i="9"/>
  <c r="M2766" i="9"/>
  <c r="J2766" i="9"/>
  <c r="N2766" i="9"/>
  <c r="Q2770" i="9"/>
  <c r="K2770" i="9"/>
  <c r="O2770" i="9"/>
  <c r="L2770" i="9"/>
  <c r="P2770" i="9"/>
  <c r="I2770" i="9"/>
  <c r="M2770" i="9"/>
  <c r="J2770" i="9"/>
  <c r="N2770" i="9"/>
  <c r="Q2774" i="9"/>
  <c r="K2774" i="9"/>
  <c r="O2774" i="9"/>
  <c r="L2774" i="9"/>
  <c r="P2774" i="9"/>
  <c r="I2774" i="9"/>
  <c r="M2774" i="9"/>
  <c r="J2774" i="9"/>
  <c r="N2774" i="9"/>
  <c r="Q2778" i="9"/>
  <c r="K2778" i="9"/>
  <c r="O2778" i="9"/>
  <c r="L2778" i="9"/>
  <c r="P2778" i="9"/>
  <c r="I2778" i="9"/>
  <c r="M2778" i="9"/>
  <c r="J2778" i="9"/>
  <c r="N2778" i="9"/>
  <c r="Q2782" i="9"/>
  <c r="K2782" i="9"/>
  <c r="O2782" i="9"/>
  <c r="L2782" i="9"/>
  <c r="P2782" i="9"/>
  <c r="I2782" i="9"/>
  <c r="M2782" i="9"/>
  <c r="J2782" i="9"/>
  <c r="N2782" i="9"/>
  <c r="Q2786" i="9"/>
  <c r="K2786" i="9"/>
  <c r="O2786" i="9"/>
  <c r="L2786" i="9"/>
  <c r="P2786" i="9"/>
  <c r="I2786" i="9"/>
  <c r="M2786" i="9"/>
  <c r="J2786" i="9"/>
  <c r="N2786" i="9"/>
  <c r="Q2790" i="9"/>
  <c r="K2790" i="9"/>
  <c r="O2790" i="9"/>
  <c r="L2790" i="9"/>
  <c r="P2790" i="9"/>
  <c r="I2790" i="9"/>
  <c r="M2790" i="9"/>
  <c r="J2790" i="9"/>
  <c r="N2790" i="9"/>
  <c r="Q2794" i="9"/>
  <c r="K2794" i="9"/>
  <c r="O2794" i="9"/>
  <c r="L2794" i="9"/>
  <c r="P2794" i="9"/>
  <c r="I2794" i="9"/>
  <c r="M2794" i="9"/>
  <c r="J2794" i="9"/>
  <c r="N2794" i="9"/>
  <c r="Q2798" i="9"/>
  <c r="K2798" i="9"/>
  <c r="O2798" i="9"/>
  <c r="L2798" i="9"/>
  <c r="P2798" i="9"/>
  <c r="I2798" i="9"/>
  <c r="M2798" i="9"/>
  <c r="J2798" i="9"/>
  <c r="N2798" i="9"/>
  <c r="Q2800" i="9"/>
  <c r="K2800" i="9"/>
  <c r="O2800" i="9"/>
  <c r="L2800" i="9"/>
  <c r="P2800" i="9"/>
  <c r="I2800" i="9"/>
  <c r="M2800" i="9"/>
  <c r="J2800" i="9"/>
  <c r="N2800" i="9"/>
  <c r="R2800" i="9"/>
  <c r="Q2802" i="9"/>
  <c r="K2802" i="9"/>
  <c r="O2802" i="9"/>
  <c r="L2802" i="9"/>
  <c r="P2802" i="9"/>
  <c r="I2802" i="9"/>
  <c r="M2802" i="9"/>
  <c r="J2802" i="9"/>
  <c r="N2802" i="9"/>
  <c r="Q2806" i="9"/>
  <c r="K2806" i="9"/>
  <c r="O2806" i="9"/>
  <c r="L2806" i="9"/>
  <c r="P2806" i="9"/>
  <c r="I2806" i="9"/>
  <c r="M2806" i="9"/>
  <c r="J2806" i="9"/>
  <c r="N2806" i="9"/>
  <c r="Q2810" i="9"/>
  <c r="K2810" i="9"/>
  <c r="O2810" i="9"/>
  <c r="L2810" i="9"/>
  <c r="P2810" i="9"/>
  <c r="I2810" i="9"/>
  <c r="M2810" i="9"/>
  <c r="J2810" i="9"/>
  <c r="N2810" i="9"/>
  <c r="Q2814" i="9"/>
  <c r="K2814" i="9"/>
  <c r="O2814" i="9"/>
  <c r="L2814" i="9"/>
  <c r="P2814" i="9"/>
  <c r="I2814" i="9"/>
  <c r="M2814" i="9"/>
  <c r="J2814" i="9"/>
  <c r="N2814" i="9"/>
  <c r="Q2816" i="9"/>
  <c r="K2816" i="9"/>
  <c r="O2816" i="9"/>
  <c r="L2816" i="9"/>
  <c r="P2816" i="9"/>
  <c r="I2816" i="9"/>
  <c r="M2816" i="9"/>
  <c r="J2816" i="9"/>
  <c r="R2816" i="9"/>
  <c r="Q2820" i="9"/>
  <c r="K2820" i="9"/>
  <c r="O2820" i="9"/>
  <c r="L2820" i="9"/>
  <c r="P2820" i="9"/>
  <c r="I2820" i="9"/>
  <c r="M2820" i="9"/>
  <c r="J2820" i="9"/>
  <c r="N2820" i="9"/>
  <c r="R2820" i="9"/>
  <c r="Q2824" i="9"/>
  <c r="K2824" i="9"/>
  <c r="O2824" i="9"/>
  <c r="L2824" i="9"/>
  <c r="P2824" i="9"/>
  <c r="I2824" i="9"/>
  <c r="M2824" i="9"/>
  <c r="J2824" i="9"/>
  <c r="N2824" i="9"/>
  <c r="R2824" i="9"/>
  <c r="Q2828" i="9"/>
  <c r="K2828" i="9"/>
  <c r="O2828" i="9"/>
  <c r="L2828" i="9"/>
  <c r="P2828" i="9"/>
  <c r="I2828" i="9"/>
  <c r="M2828" i="9"/>
  <c r="J2828" i="9"/>
  <c r="N2828" i="9"/>
  <c r="R2828" i="9"/>
  <c r="Q2832" i="9"/>
  <c r="K2832" i="9"/>
  <c r="O2832" i="9"/>
  <c r="L2832" i="9"/>
  <c r="P2832" i="9"/>
  <c r="I2832" i="9"/>
  <c r="M2832" i="9"/>
  <c r="J2832" i="9"/>
  <c r="N2832" i="9"/>
  <c r="R2832" i="9"/>
  <c r="Q2836" i="9"/>
  <c r="K2836" i="9"/>
  <c r="O2836" i="9"/>
  <c r="L2836" i="9"/>
  <c r="P2836" i="9"/>
  <c r="I2836" i="9"/>
  <c r="M2836" i="9"/>
  <c r="J2836" i="9"/>
  <c r="N2836" i="9"/>
  <c r="R2836" i="9"/>
  <c r="Q2840" i="9"/>
  <c r="K2840" i="9"/>
  <c r="O2840" i="9"/>
  <c r="L2840" i="9"/>
  <c r="P2840" i="9"/>
  <c r="I2840" i="9"/>
  <c r="M2840" i="9"/>
  <c r="J2840" i="9"/>
  <c r="R2840" i="9"/>
  <c r="N2840" i="9"/>
  <c r="Q2844" i="9"/>
  <c r="K2844" i="9"/>
  <c r="O2844" i="9"/>
  <c r="L2844" i="9"/>
  <c r="P2844" i="9"/>
  <c r="I2844" i="9"/>
  <c r="M2844" i="9"/>
  <c r="J2844" i="9"/>
  <c r="N2844" i="9"/>
  <c r="R2844" i="9"/>
  <c r="Q2850" i="9"/>
  <c r="K2850" i="9"/>
  <c r="O2850" i="9"/>
  <c r="L2850" i="9"/>
  <c r="P2850" i="9"/>
  <c r="I2850" i="9"/>
  <c r="M2850" i="9"/>
  <c r="J2850" i="9"/>
  <c r="N2850" i="9"/>
  <c r="Q2854" i="9"/>
  <c r="K2854" i="9"/>
  <c r="O2854" i="9"/>
  <c r="L2854" i="9"/>
  <c r="P2854" i="9"/>
  <c r="I2854" i="9"/>
  <c r="M2854" i="9"/>
  <c r="J2854" i="9"/>
  <c r="N2854" i="9"/>
  <c r="Q2858" i="9"/>
  <c r="K2858" i="9"/>
  <c r="O2858" i="9"/>
  <c r="L2858" i="9"/>
  <c r="P2858" i="9"/>
  <c r="I2858" i="9"/>
  <c r="N2858" i="9"/>
  <c r="J2858" i="9"/>
  <c r="M2858" i="9"/>
  <c r="Q2862" i="9"/>
  <c r="K2862" i="9"/>
  <c r="O2862" i="9"/>
  <c r="L2862" i="9"/>
  <c r="P2862" i="9"/>
  <c r="N2862" i="9"/>
  <c r="I2862" i="9"/>
  <c r="J2862" i="9"/>
  <c r="M2862" i="9"/>
  <c r="Q2864" i="9"/>
  <c r="K2864" i="9"/>
  <c r="O2864" i="9"/>
  <c r="L2864" i="9"/>
  <c r="P2864" i="9"/>
  <c r="N2864" i="9"/>
  <c r="I2864" i="9"/>
  <c r="J2864" i="9"/>
  <c r="M2864" i="9"/>
  <c r="R2864" i="9"/>
  <c r="Q2866" i="9"/>
  <c r="K2866" i="9"/>
  <c r="O2866" i="9"/>
  <c r="L2866" i="9"/>
  <c r="P2866" i="9"/>
  <c r="N2866" i="9"/>
  <c r="I2866" i="9"/>
  <c r="J2866" i="9"/>
  <c r="M2866" i="9"/>
  <c r="Q2868" i="9"/>
  <c r="K2868" i="9"/>
  <c r="O2868" i="9"/>
  <c r="L2868" i="9"/>
  <c r="P2868" i="9"/>
  <c r="N2868" i="9"/>
  <c r="I2868" i="9"/>
  <c r="J2868" i="9"/>
  <c r="M2868" i="9"/>
  <c r="R2868" i="9"/>
  <c r="Q2876" i="9"/>
  <c r="K2876" i="9"/>
  <c r="O2876" i="9"/>
  <c r="L2876" i="9"/>
  <c r="P2876" i="9"/>
  <c r="N2876" i="9"/>
  <c r="I2876" i="9"/>
  <c r="J2876" i="9"/>
  <c r="M2876" i="9"/>
  <c r="R2876" i="9"/>
  <c r="Q2880" i="9"/>
  <c r="K2880" i="9"/>
  <c r="O2880" i="9"/>
  <c r="L2880" i="9"/>
  <c r="P2880" i="9"/>
  <c r="N2880" i="9"/>
  <c r="I2880" i="9"/>
  <c r="J2880" i="9"/>
  <c r="M2880" i="9"/>
  <c r="R2880" i="9"/>
  <c r="Q2884" i="9"/>
  <c r="K2884" i="9"/>
  <c r="O2884" i="9"/>
  <c r="L2884" i="9"/>
  <c r="P2884" i="9"/>
  <c r="N2884" i="9"/>
  <c r="I2884" i="9"/>
  <c r="J2884" i="9"/>
  <c r="M2884" i="9"/>
  <c r="R2884" i="9"/>
  <c r="Q2888" i="9"/>
  <c r="K2888" i="9"/>
  <c r="O2888" i="9"/>
  <c r="L2888" i="9"/>
  <c r="P2888" i="9"/>
  <c r="N2888" i="9"/>
  <c r="I2888" i="9"/>
  <c r="J2888" i="9"/>
  <c r="M2888" i="9"/>
  <c r="R2888" i="9"/>
  <c r="Q2894" i="9"/>
  <c r="K2894" i="9"/>
  <c r="O2894" i="9"/>
  <c r="L2894" i="9"/>
  <c r="P2894" i="9"/>
  <c r="N2894" i="9"/>
  <c r="I2894" i="9"/>
  <c r="J2894" i="9"/>
  <c r="M2894" i="9"/>
  <c r="Q2900" i="9"/>
  <c r="K2900" i="9"/>
  <c r="O2900" i="9"/>
  <c r="L2900" i="9"/>
  <c r="P2900" i="9"/>
  <c r="N2900" i="9"/>
  <c r="I2900" i="9"/>
  <c r="J2900" i="9"/>
  <c r="M2900" i="9"/>
  <c r="R2900" i="9"/>
  <c r="Q2902" i="9"/>
  <c r="K2902" i="9"/>
  <c r="O2902" i="9"/>
  <c r="L2902" i="9"/>
  <c r="P2902" i="9"/>
  <c r="N2902" i="9"/>
  <c r="I2902" i="9"/>
  <c r="J2902" i="9"/>
  <c r="M2902" i="9"/>
  <c r="Q2906" i="9"/>
  <c r="K2906" i="9"/>
  <c r="O2906" i="9"/>
  <c r="L2906" i="9"/>
  <c r="P2906" i="9"/>
  <c r="N2906" i="9"/>
  <c r="I2906" i="9"/>
  <c r="J2906" i="9"/>
  <c r="M2906" i="9"/>
  <c r="Q2910" i="9"/>
  <c r="K2910" i="9"/>
  <c r="O2910" i="9"/>
  <c r="L2910" i="9"/>
  <c r="P2910" i="9"/>
  <c r="N2910" i="9"/>
  <c r="I2910" i="9"/>
  <c r="J2910" i="9"/>
  <c r="M2910" i="9"/>
  <c r="Q2916" i="9"/>
  <c r="K2916" i="9"/>
  <c r="O2916" i="9"/>
  <c r="L2916" i="9"/>
  <c r="P2916" i="9"/>
  <c r="N2916" i="9"/>
  <c r="I2916" i="9"/>
  <c r="J2916" i="9"/>
  <c r="M2916" i="9"/>
  <c r="R2916" i="9"/>
  <c r="Q2920" i="9"/>
  <c r="K2920" i="9"/>
  <c r="O2920" i="9"/>
  <c r="L2920" i="9"/>
  <c r="P2920" i="9"/>
  <c r="N2920" i="9"/>
  <c r="I2920" i="9"/>
  <c r="J2920" i="9"/>
  <c r="M2920" i="9"/>
  <c r="R2920" i="9"/>
  <c r="Q2924" i="9"/>
  <c r="I2924" i="9"/>
  <c r="M2924" i="9"/>
  <c r="J2924" i="9"/>
  <c r="N2924" i="9"/>
  <c r="K2924" i="9"/>
  <c r="O2924" i="9"/>
  <c r="P2924" i="9"/>
  <c r="L2924" i="9"/>
  <c r="R2924" i="9"/>
  <c r="Q2932" i="9"/>
  <c r="I2932" i="9"/>
  <c r="M2932" i="9"/>
  <c r="J2932" i="9"/>
  <c r="N2932" i="9"/>
  <c r="K2932" i="9"/>
  <c r="O2932" i="9"/>
  <c r="P2932" i="9"/>
  <c r="L2932" i="9"/>
  <c r="R2932" i="9"/>
  <c r="Q2938" i="9"/>
  <c r="I2938" i="9"/>
  <c r="M2938" i="9"/>
  <c r="J2938" i="9"/>
  <c r="N2938" i="9"/>
  <c r="K2938" i="9"/>
  <c r="O2938" i="9"/>
  <c r="P2938" i="9"/>
  <c r="L2938" i="9"/>
  <c r="Q2942" i="9"/>
  <c r="I2942" i="9"/>
  <c r="M2942" i="9"/>
  <c r="J2942" i="9"/>
  <c r="N2942" i="9"/>
  <c r="K2942" i="9"/>
  <c r="O2942" i="9"/>
  <c r="P2942" i="9"/>
  <c r="L2942" i="9"/>
  <c r="Q2946" i="9"/>
  <c r="I2946" i="9"/>
  <c r="M2946" i="9"/>
  <c r="J2946" i="9"/>
  <c r="N2946" i="9"/>
  <c r="K2946" i="9"/>
  <c r="O2946" i="9"/>
  <c r="P2946" i="9"/>
  <c r="L2946" i="9"/>
  <c r="Q2948" i="9"/>
  <c r="I2948" i="9"/>
  <c r="M2948" i="9"/>
  <c r="J2948" i="9"/>
  <c r="N2948" i="9"/>
  <c r="K2948" i="9"/>
  <c r="O2948" i="9"/>
  <c r="P2948" i="9"/>
  <c r="L2948" i="9"/>
  <c r="R2948" i="9"/>
  <c r="Q2974" i="9"/>
  <c r="I2974" i="9"/>
  <c r="M2974" i="9"/>
  <c r="J2974" i="9"/>
  <c r="N2974" i="9"/>
  <c r="K2974" i="9"/>
  <c r="O2974" i="9"/>
  <c r="P2974" i="9"/>
  <c r="L2974" i="9"/>
  <c r="Q2978" i="9"/>
  <c r="I2978" i="9"/>
  <c r="M2978" i="9"/>
  <c r="J2978" i="9"/>
  <c r="N2978" i="9"/>
  <c r="K2978" i="9"/>
  <c r="O2978" i="9"/>
  <c r="P2978" i="9"/>
  <c r="L2978" i="9"/>
  <c r="Q2980" i="9"/>
  <c r="I2980" i="9"/>
  <c r="M2980" i="9"/>
  <c r="J2980" i="9"/>
  <c r="N2980" i="9"/>
  <c r="K2980" i="9"/>
  <c r="O2980" i="9"/>
  <c r="P2980" i="9"/>
  <c r="L2980" i="9"/>
  <c r="R2980" i="9"/>
  <c r="Q2982" i="9"/>
  <c r="I2982" i="9"/>
  <c r="M2982" i="9"/>
  <c r="J2982" i="9"/>
  <c r="N2982" i="9"/>
  <c r="K2982" i="9"/>
  <c r="O2982" i="9"/>
  <c r="P2982" i="9"/>
  <c r="L2982" i="9"/>
  <c r="Q2984" i="9"/>
  <c r="I2984" i="9"/>
  <c r="M2984" i="9"/>
  <c r="J2984" i="9"/>
  <c r="N2984" i="9"/>
  <c r="K2984" i="9"/>
  <c r="O2984" i="9"/>
  <c r="P2984" i="9"/>
  <c r="R2984" i="9"/>
  <c r="Q2986" i="9"/>
  <c r="I2986" i="9"/>
  <c r="M2986" i="9"/>
  <c r="K2986" i="9"/>
  <c r="O2986" i="9"/>
  <c r="J2986" i="9"/>
  <c r="L2986" i="9"/>
  <c r="N2986" i="9"/>
  <c r="P2986" i="9"/>
  <c r="Q2988" i="9"/>
  <c r="I2988" i="9"/>
  <c r="M2988" i="9"/>
  <c r="K2988" i="9"/>
  <c r="O2988" i="9"/>
  <c r="J2988" i="9"/>
  <c r="L2988" i="9"/>
  <c r="N2988" i="9"/>
  <c r="R2988" i="9"/>
  <c r="Q2990" i="9"/>
  <c r="I2990" i="9"/>
  <c r="M2990" i="9"/>
  <c r="K2990" i="9"/>
  <c r="O2990" i="9"/>
  <c r="J2990" i="9"/>
  <c r="L2990" i="9"/>
  <c r="N2990" i="9"/>
  <c r="P2990" i="9"/>
  <c r="Q2992" i="9"/>
  <c r="I2992" i="9"/>
  <c r="M2992" i="9"/>
  <c r="K2992" i="9"/>
  <c r="O2992" i="9"/>
  <c r="J2992" i="9"/>
  <c r="L2992" i="9"/>
  <c r="N2992" i="9"/>
  <c r="R2992" i="9"/>
  <c r="Q3000" i="9"/>
  <c r="I3000" i="9"/>
  <c r="M3000" i="9"/>
  <c r="K3000" i="9"/>
  <c r="O3000" i="9"/>
  <c r="J3000" i="9"/>
  <c r="L3000" i="9"/>
  <c r="N3000" i="9"/>
  <c r="R3000" i="9"/>
  <c r="Q3002" i="9"/>
  <c r="I3002" i="9"/>
  <c r="M3002" i="9"/>
  <c r="K3002" i="9"/>
  <c r="O3002" i="9"/>
  <c r="J3002" i="9"/>
  <c r="L3002" i="9"/>
  <c r="N3002" i="9"/>
  <c r="P3002" i="9"/>
  <c r="Q3004" i="9"/>
  <c r="I3004" i="9"/>
  <c r="M3004" i="9"/>
  <c r="K3004" i="9"/>
  <c r="O3004" i="9"/>
  <c r="J3004" i="9"/>
  <c r="L3004" i="9"/>
  <c r="N3004" i="9"/>
  <c r="R3004" i="9"/>
  <c r="Q3006" i="9"/>
  <c r="I3006" i="9"/>
  <c r="M3006" i="9"/>
  <c r="K3006" i="9"/>
  <c r="O3006" i="9"/>
  <c r="J3006" i="9"/>
  <c r="L3006" i="9"/>
  <c r="N3006" i="9"/>
  <c r="P3006" i="9"/>
  <c r="Q3010" i="9"/>
  <c r="I3010" i="9"/>
  <c r="M3010" i="9"/>
  <c r="K3010" i="9"/>
  <c r="O3010" i="9"/>
  <c r="J3010" i="9"/>
  <c r="L3010" i="9"/>
  <c r="N3010" i="9"/>
  <c r="P3010" i="9"/>
  <c r="Q3018" i="9"/>
  <c r="I3018" i="9"/>
  <c r="M3018" i="9"/>
  <c r="K3018" i="9"/>
  <c r="O3018" i="9"/>
  <c r="J3018" i="9"/>
  <c r="L3018" i="9"/>
  <c r="N3018" i="9"/>
  <c r="P3018" i="9"/>
  <c r="Q3020" i="9"/>
  <c r="I3020" i="9"/>
  <c r="M3020" i="9"/>
  <c r="K3020" i="9"/>
  <c r="O3020" i="9"/>
  <c r="J3020" i="9"/>
  <c r="L3020" i="9"/>
  <c r="N3020" i="9"/>
  <c r="R3020" i="9"/>
  <c r="Q3022" i="9"/>
  <c r="I3022" i="9"/>
  <c r="M3022" i="9"/>
  <c r="K3022" i="9"/>
  <c r="O3022" i="9"/>
  <c r="J3022" i="9"/>
  <c r="L3022" i="9"/>
  <c r="N3022" i="9"/>
  <c r="P3022" i="9"/>
  <c r="Q3024" i="9"/>
  <c r="I3024" i="9"/>
  <c r="M3024" i="9"/>
  <c r="K3024" i="9"/>
  <c r="O3024" i="9"/>
  <c r="J3024" i="9"/>
  <c r="L3024" i="9"/>
  <c r="N3024" i="9"/>
  <c r="R3024" i="9"/>
  <c r="Q3026" i="9"/>
  <c r="I3026" i="9"/>
  <c r="M3026" i="9"/>
  <c r="K3026" i="9"/>
  <c r="O3026" i="9"/>
  <c r="J3026" i="9"/>
  <c r="L3026" i="9"/>
  <c r="N3026" i="9"/>
  <c r="P3026" i="9"/>
  <c r="Q3034" i="9"/>
  <c r="I3034" i="9"/>
  <c r="M3034" i="9"/>
  <c r="K3034" i="9"/>
  <c r="O3034" i="9"/>
  <c r="J3034" i="9"/>
  <c r="L3034" i="9"/>
  <c r="N3034" i="9"/>
  <c r="P3034" i="9"/>
  <c r="Q3038" i="9"/>
  <c r="I3038" i="9"/>
  <c r="M3038" i="9"/>
  <c r="K3038" i="9"/>
  <c r="O3038" i="9"/>
  <c r="J3038" i="9"/>
  <c r="L3038" i="9"/>
  <c r="N3038" i="9"/>
  <c r="P3038" i="9"/>
  <c r="Q3040" i="9"/>
  <c r="I3040" i="9"/>
  <c r="M3040" i="9"/>
  <c r="K3040" i="9"/>
  <c r="O3040" i="9"/>
  <c r="J3040" i="9"/>
  <c r="L3040" i="9"/>
  <c r="N3040" i="9"/>
  <c r="R3040" i="9"/>
  <c r="Q3044" i="9"/>
  <c r="I3044" i="9"/>
  <c r="M3044" i="9"/>
  <c r="K3044" i="9"/>
  <c r="O3044" i="9"/>
  <c r="J3044" i="9"/>
  <c r="L3044" i="9"/>
  <c r="N3044" i="9"/>
  <c r="R3044" i="9"/>
  <c r="Q3046" i="9"/>
  <c r="I3046" i="9"/>
  <c r="M3046" i="9"/>
  <c r="K3046" i="9"/>
  <c r="O3046" i="9"/>
  <c r="J3046" i="9"/>
  <c r="L3046" i="9"/>
  <c r="N3046" i="9"/>
  <c r="P3046" i="9"/>
  <c r="Q3048" i="9"/>
  <c r="I3048" i="9"/>
  <c r="M3048" i="9"/>
  <c r="K3048" i="9"/>
  <c r="O3048" i="9"/>
  <c r="J3048" i="9"/>
  <c r="L3048" i="9"/>
  <c r="N3048" i="9"/>
  <c r="R3048" i="9"/>
  <c r="Q3056" i="9"/>
  <c r="I3056" i="9"/>
  <c r="M3056" i="9"/>
  <c r="K3056" i="9"/>
  <c r="O3056" i="9"/>
  <c r="J3056" i="9"/>
  <c r="L3056" i="9"/>
  <c r="N3056" i="9"/>
  <c r="R3056" i="9"/>
  <c r="Q3062" i="9"/>
  <c r="I3062" i="9"/>
  <c r="M3062" i="9"/>
  <c r="K3062" i="9"/>
  <c r="O3062" i="9"/>
  <c r="J3062" i="9"/>
  <c r="L3062" i="9"/>
  <c r="N3062" i="9"/>
  <c r="P3062" i="9"/>
  <c r="Q3064" i="9"/>
  <c r="I3064" i="9"/>
  <c r="M3064" i="9"/>
  <c r="K3064" i="9"/>
  <c r="O3064" i="9"/>
  <c r="J3064" i="9"/>
  <c r="L3064" i="9"/>
  <c r="N3064" i="9"/>
  <c r="R3064" i="9"/>
  <c r="Q3066" i="9"/>
  <c r="I3066" i="9"/>
  <c r="M3066" i="9"/>
  <c r="K3066" i="9"/>
  <c r="O3066" i="9"/>
  <c r="J3066" i="9"/>
  <c r="L3066" i="9"/>
  <c r="N3066" i="9"/>
  <c r="P3066" i="9"/>
  <c r="Q3068" i="9"/>
  <c r="I3068" i="9"/>
  <c r="M3068" i="9"/>
  <c r="K3068" i="9"/>
  <c r="O3068" i="9"/>
  <c r="J3068" i="9"/>
  <c r="L3068" i="9"/>
  <c r="N3068" i="9"/>
  <c r="R3068" i="9"/>
  <c r="Q3070" i="9"/>
  <c r="I3070" i="9"/>
  <c r="M3070" i="9"/>
  <c r="K3070" i="9"/>
  <c r="O3070" i="9"/>
  <c r="J3070" i="9"/>
  <c r="L3070" i="9"/>
  <c r="N3070" i="9"/>
  <c r="P3070" i="9"/>
  <c r="Q3076" i="9"/>
  <c r="I3076" i="9"/>
  <c r="M3076" i="9"/>
  <c r="K3076" i="9"/>
  <c r="O3076" i="9"/>
  <c r="J3076" i="9"/>
  <c r="L3076" i="9"/>
  <c r="N3076" i="9"/>
  <c r="R3076" i="9"/>
  <c r="Q3080" i="9"/>
  <c r="I3080" i="9"/>
  <c r="M3080" i="9"/>
  <c r="K3080" i="9"/>
  <c r="O3080" i="9"/>
  <c r="J3080" i="9"/>
  <c r="L3080" i="9"/>
  <c r="N3080" i="9"/>
  <c r="R3080" i="9"/>
  <c r="Q3094" i="9"/>
  <c r="I3094" i="9"/>
  <c r="M3094" i="9"/>
  <c r="K3094" i="9"/>
  <c r="O3094" i="9"/>
  <c r="J3094" i="9"/>
  <c r="L3094" i="9"/>
  <c r="N3094" i="9"/>
  <c r="P3094" i="9"/>
  <c r="Q3098" i="9"/>
  <c r="I3098" i="9"/>
  <c r="M3098" i="9"/>
  <c r="K3098" i="9"/>
  <c r="O3098" i="9"/>
  <c r="J3098" i="9"/>
  <c r="L3098" i="9"/>
  <c r="N3098" i="9"/>
  <c r="P3098" i="9"/>
  <c r="Q3104" i="9"/>
  <c r="I3104" i="9"/>
  <c r="M3104" i="9"/>
  <c r="K3104" i="9"/>
  <c r="O3104" i="9"/>
  <c r="J3104" i="9"/>
  <c r="L3104" i="9"/>
  <c r="N3104" i="9"/>
  <c r="R3104" i="9"/>
  <c r="Q3106" i="9"/>
  <c r="I3106" i="9"/>
  <c r="M3106" i="9"/>
  <c r="K3106" i="9"/>
  <c r="O3106" i="9"/>
  <c r="J3106" i="9"/>
  <c r="L3106" i="9"/>
  <c r="N3106" i="9"/>
  <c r="P3106" i="9"/>
  <c r="Q3108" i="9"/>
  <c r="I3108" i="9"/>
  <c r="M3108" i="9"/>
  <c r="K3108" i="9"/>
  <c r="O3108" i="9"/>
  <c r="J3108" i="9"/>
  <c r="L3108" i="9"/>
  <c r="N3108" i="9"/>
  <c r="R3108" i="9"/>
  <c r="Q3110" i="9"/>
  <c r="I3110" i="9"/>
  <c r="M3110" i="9"/>
  <c r="K3110" i="9"/>
  <c r="O3110" i="9"/>
  <c r="J3110" i="9"/>
  <c r="L3110" i="9"/>
  <c r="N3110" i="9"/>
  <c r="P3110" i="9"/>
  <c r="Q3112" i="9"/>
  <c r="I3112" i="9"/>
  <c r="M3112" i="9"/>
  <c r="K3112" i="9"/>
  <c r="O3112" i="9"/>
  <c r="J3112" i="9"/>
  <c r="L3112" i="9"/>
  <c r="N3112" i="9"/>
  <c r="R3112" i="9"/>
  <c r="Q3114" i="9"/>
  <c r="I3114" i="9"/>
  <c r="M3114" i="9"/>
  <c r="K3114" i="9"/>
  <c r="O3114" i="9"/>
  <c r="J3114" i="9"/>
  <c r="L3114" i="9"/>
  <c r="N3114" i="9"/>
  <c r="P3114" i="9"/>
  <c r="Q3116" i="9"/>
  <c r="I3116" i="9"/>
  <c r="M3116" i="9"/>
  <c r="K3116" i="9"/>
  <c r="O3116" i="9"/>
  <c r="J3116" i="9"/>
  <c r="L3116" i="9"/>
  <c r="N3116" i="9"/>
  <c r="R3116" i="9"/>
  <c r="Q3118" i="9"/>
  <c r="I3118" i="9"/>
  <c r="M3118" i="9"/>
  <c r="K3118" i="9"/>
  <c r="O3118" i="9"/>
  <c r="J3118" i="9"/>
  <c r="L3118" i="9"/>
  <c r="N3118" i="9"/>
  <c r="P3118" i="9"/>
  <c r="Q3120" i="9"/>
  <c r="I3120" i="9"/>
  <c r="M3120" i="9"/>
  <c r="K3120" i="9"/>
  <c r="O3120" i="9"/>
  <c r="J3120" i="9"/>
  <c r="L3120" i="9"/>
  <c r="N3120" i="9"/>
  <c r="R3120" i="9"/>
  <c r="Q3122" i="9"/>
  <c r="I3122" i="9"/>
  <c r="M3122" i="9"/>
  <c r="K3122" i="9"/>
  <c r="O3122" i="9"/>
  <c r="J3122" i="9"/>
  <c r="L3122" i="9"/>
  <c r="N3122" i="9"/>
  <c r="P3122" i="9"/>
  <c r="Q3124" i="9"/>
  <c r="I3124" i="9"/>
  <c r="M3124" i="9"/>
  <c r="K3124" i="9"/>
  <c r="O3124" i="9"/>
  <c r="J3124" i="9"/>
  <c r="L3124" i="9"/>
  <c r="N3124" i="9"/>
  <c r="R3124" i="9"/>
  <c r="Q3130" i="9"/>
  <c r="I3130" i="9"/>
  <c r="M3130" i="9"/>
  <c r="K3130" i="9"/>
  <c r="O3130" i="9"/>
  <c r="J3130" i="9"/>
  <c r="L3130" i="9"/>
  <c r="N3130" i="9"/>
  <c r="P3130" i="9"/>
  <c r="Q3132" i="9"/>
  <c r="I3132" i="9"/>
  <c r="M3132" i="9"/>
  <c r="K3132" i="9"/>
  <c r="O3132" i="9"/>
  <c r="J3132" i="9"/>
  <c r="L3132" i="9"/>
  <c r="N3132" i="9"/>
  <c r="R3132" i="9"/>
  <c r="Q3134" i="9"/>
  <c r="I3134" i="9"/>
  <c r="M3134" i="9"/>
  <c r="K3134" i="9"/>
  <c r="O3134" i="9"/>
  <c r="J3134" i="9"/>
  <c r="L3134" i="9"/>
  <c r="N3134" i="9"/>
  <c r="P3134" i="9"/>
  <c r="Q3136" i="9"/>
  <c r="I3136" i="9"/>
  <c r="M3136" i="9"/>
  <c r="K3136" i="9"/>
  <c r="O3136" i="9"/>
  <c r="J3136" i="9"/>
  <c r="L3136" i="9"/>
  <c r="N3136" i="9"/>
  <c r="R3136" i="9"/>
  <c r="Q3158" i="9"/>
  <c r="I3158" i="9"/>
  <c r="M3158" i="9"/>
  <c r="K3158" i="9"/>
  <c r="O3158" i="9"/>
  <c r="J3158" i="9"/>
  <c r="L3158" i="9"/>
  <c r="N3158" i="9"/>
  <c r="P3158" i="9"/>
  <c r="Q3162" i="9"/>
  <c r="I3162" i="9"/>
  <c r="M3162" i="9"/>
  <c r="K3162" i="9"/>
  <c r="O3162" i="9"/>
  <c r="J3162" i="9"/>
  <c r="L3162" i="9"/>
  <c r="N3162" i="9"/>
  <c r="P3162" i="9"/>
  <c r="Q3170" i="9"/>
  <c r="I3170" i="9"/>
  <c r="M3170" i="9"/>
  <c r="K3170" i="9"/>
  <c r="O3170" i="9"/>
  <c r="J3170" i="9"/>
  <c r="L3170" i="9"/>
  <c r="N3170" i="9"/>
  <c r="P3170" i="9"/>
  <c r="Q3172" i="9"/>
  <c r="I3172" i="9"/>
  <c r="M3172" i="9"/>
  <c r="K3172" i="9"/>
  <c r="O3172" i="9"/>
  <c r="J3172" i="9"/>
  <c r="L3172" i="9"/>
  <c r="N3172" i="9"/>
  <c r="R3172" i="9"/>
  <c r="Q3174" i="9"/>
  <c r="I3174" i="9"/>
  <c r="M3174" i="9"/>
  <c r="K3174" i="9"/>
  <c r="O3174" i="9"/>
  <c r="J3174" i="9"/>
  <c r="L3174" i="9"/>
  <c r="N3174" i="9"/>
  <c r="P3174" i="9"/>
  <c r="Q3176" i="9"/>
  <c r="I3176" i="9"/>
  <c r="M3176" i="9"/>
  <c r="K3176" i="9"/>
  <c r="O3176" i="9"/>
  <c r="J3176" i="9"/>
  <c r="L3176" i="9"/>
  <c r="N3176" i="9"/>
  <c r="R3176" i="9"/>
  <c r="Q3178" i="9"/>
  <c r="I3178" i="9"/>
  <c r="M3178" i="9"/>
  <c r="K3178" i="9"/>
  <c r="O3178" i="9"/>
  <c r="J3178" i="9"/>
  <c r="L3178" i="9"/>
  <c r="N3178" i="9"/>
  <c r="P3178" i="9"/>
  <c r="Q3182" i="9"/>
  <c r="I3182" i="9"/>
  <c r="M3182" i="9"/>
  <c r="K3182" i="9"/>
  <c r="O3182" i="9"/>
  <c r="J3182" i="9"/>
  <c r="L3182" i="9"/>
  <c r="N3182" i="9"/>
  <c r="P3182" i="9"/>
  <c r="Q3184" i="9"/>
  <c r="I3184" i="9"/>
  <c r="M3184" i="9"/>
  <c r="K3184" i="9"/>
  <c r="O3184" i="9"/>
  <c r="J3184" i="9"/>
  <c r="L3184" i="9"/>
  <c r="N3184" i="9"/>
  <c r="R3184" i="9"/>
  <c r="Q3186" i="9"/>
  <c r="I3186" i="9"/>
  <c r="M3186" i="9"/>
  <c r="K3186" i="9"/>
  <c r="O3186" i="9"/>
  <c r="J3186" i="9"/>
  <c r="L3186" i="9"/>
  <c r="N3186" i="9"/>
  <c r="P3186" i="9"/>
  <c r="Q3200" i="9"/>
  <c r="I3200" i="9"/>
  <c r="M3200" i="9"/>
  <c r="K3200" i="9"/>
  <c r="O3200" i="9"/>
  <c r="J3200" i="9"/>
  <c r="L3200" i="9"/>
  <c r="N3200" i="9"/>
  <c r="R3200" i="9"/>
  <c r="Q3202" i="9"/>
  <c r="I3202" i="9"/>
  <c r="M3202" i="9"/>
  <c r="K3202" i="9"/>
  <c r="O3202" i="9"/>
  <c r="J3202" i="9"/>
  <c r="L3202" i="9"/>
  <c r="N3202" i="9"/>
  <c r="P3202" i="9"/>
  <c r="Q3208" i="9"/>
  <c r="I3208" i="9"/>
  <c r="M3208" i="9"/>
  <c r="K3208" i="9"/>
  <c r="O3208" i="9"/>
  <c r="J3208" i="9"/>
  <c r="L3208" i="9"/>
  <c r="N3208" i="9"/>
  <c r="R3208" i="9"/>
  <c r="Q3218" i="9"/>
  <c r="I3218" i="9"/>
  <c r="M3218" i="9"/>
  <c r="K3218" i="9"/>
  <c r="O3218" i="9"/>
  <c r="J3218" i="9"/>
  <c r="L3218" i="9"/>
  <c r="N3218" i="9"/>
  <c r="P3218" i="9"/>
  <c r="Q3220" i="9"/>
  <c r="I3220" i="9"/>
  <c r="M3220" i="9"/>
  <c r="K3220" i="9"/>
  <c r="O3220" i="9"/>
  <c r="J3220" i="9"/>
  <c r="L3220" i="9"/>
  <c r="N3220" i="9"/>
  <c r="R3220" i="9"/>
  <c r="Q3224" i="9"/>
  <c r="I3224" i="9"/>
  <c r="M3224" i="9"/>
  <c r="K3224" i="9"/>
  <c r="O3224" i="9"/>
  <c r="J3224" i="9"/>
  <c r="L3224" i="9"/>
  <c r="N3224" i="9"/>
  <c r="R3224" i="9"/>
  <c r="Q3232" i="9"/>
  <c r="I3232" i="9"/>
  <c r="M3232" i="9"/>
  <c r="K3232" i="9"/>
  <c r="O3232" i="9"/>
  <c r="J3232" i="9"/>
  <c r="L3232" i="9"/>
  <c r="N3232" i="9"/>
  <c r="R3232" i="9"/>
  <c r="Q3236" i="9"/>
  <c r="I3236" i="9"/>
  <c r="M3236" i="9"/>
  <c r="K3236" i="9"/>
  <c r="O3236" i="9"/>
  <c r="J3236" i="9"/>
  <c r="L3236" i="9"/>
  <c r="N3236" i="9"/>
  <c r="R3236" i="9"/>
  <c r="Q3238" i="9"/>
  <c r="I3238" i="9"/>
  <c r="M3238" i="9"/>
  <c r="K3238" i="9"/>
  <c r="O3238" i="9"/>
  <c r="J3238" i="9"/>
  <c r="L3238" i="9"/>
  <c r="N3238" i="9"/>
  <c r="P3238" i="9"/>
  <c r="Q3240" i="9"/>
  <c r="I3240" i="9"/>
  <c r="M3240" i="9"/>
  <c r="K3240" i="9"/>
  <c r="O3240" i="9"/>
  <c r="J3240" i="9"/>
  <c r="L3240" i="9"/>
  <c r="N3240" i="9"/>
  <c r="R3240" i="9"/>
  <c r="Q3244" i="9"/>
  <c r="I3244" i="9"/>
  <c r="M3244" i="9"/>
  <c r="K3244" i="9"/>
  <c r="O3244" i="9"/>
  <c r="J3244" i="9"/>
  <c r="L3244" i="9"/>
  <c r="N3244" i="9"/>
  <c r="R3244" i="9"/>
  <c r="Q3246" i="9"/>
  <c r="I3246" i="9"/>
  <c r="M3246" i="9"/>
  <c r="K3246" i="9"/>
  <c r="O3246" i="9"/>
  <c r="J3246" i="9"/>
  <c r="L3246" i="9"/>
  <c r="N3246" i="9"/>
  <c r="P3246" i="9"/>
  <c r="Q3248" i="9"/>
  <c r="I3248" i="9"/>
  <c r="M3248" i="9"/>
  <c r="K3248" i="9"/>
  <c r="O3248" i="9"/>
  <c r="J3248" i="9"/>
  <c r="L3248" i="9"/>
  <c r="N3248" i="9"/>
  <c r="R3248" i="9"/>
  <c r="Q3262" i="9"/>
  <c r="I3262" i="9"/>
  <c r="M3262" i="9"/>
  <c r="K3262" i="9"/>
  <c r="O3262" i="9"/>
  <c r="J3262" i="9"/>
  <c r="L3262" i="9"/>
  <c r="N3262" i="9"/>
  <c r="P3262" i="9"/>
  <c r="Q3264" i="9"/>
  <c r="I3264" i="9"/>
  <c r="M3264" i="9"/>
  <c r="K3264" i="9"/>
  <c r="O3264" i="9"/>
  <c r="J3264" i="9"/>
  <c r="L3264" i="9"/>
  <c r="N3264" i="9"/>
  <c r="R3264" i="9"/>
  <c r="Q3266" i="9"/>
  <c r="I3266" i="9"/>
  <c r="M3266" i="9"/>
  <c r="K3266" i="9"/>
  <c r="O3266" i="9"/>
  <c r="J3266" i="9"/>
  <c r="L3266" i="9"/>
  <c r="N3266" i="9"/>
  <c r="P3266" i="9"/>
  <c r="Q3280" i="9"/>
  <c r="I3280" i="9"/>
  <c r="M3280" i="9"/>
  <c r="K3280" i="9"/>
  <c r="O3280" i="9"/>
  <c r="J3280" i="9"/>
  <c r="L3280" i="9"/>
  <c r="N3280" i="9"/>
  <c r="R3280" i="9"/>
  <c r="Q3284" i="9"/>
  <c r="I3284" i="9"/>
  <c r="M3284" i="9"/>
  <c r="K3284" i="9"/>
  <c r="O3284" i="9"/>
  <c r="J3284" i="9"/>
  <c r="L3284" i="9"/>
  <c r="N3284" i="9"/>
  <c r="R3284" i="9"/>
  <c r="Q3286" i="9"/>
  <c r="I3286" i="9"/>
  <c r="M3286" i="9"/>
  <c r="K3286" i="9"/>
  <c r="O3286" i="9"/>
  <c r="J3286" i="9"/>
  <c r="L3286" i="9"/>
  <c r="N3286" i="9"/>
  <c r="P3286" i="9"/>
  <c r="Q3288" i="9"/>
  <c r="I3288" i="9"/>
  <c r="M3288" i="9"/>
  <c r="K3288" i="9"/>
  <c r="O3288" i="9"/>
  <c r="J3288" i="9"/>
  <c r="L3288" i="9"/>
  <c r="N3288" i="9"/>
  <c r="R3288" i="9"/>
  <c r="Q3290" i="9"/>
  <c r="I3290" i="9"/>
  <c r="M3290" i="9"/>
  <c r="K3290" i="9"/>
  <c r="O3290" i="9"/>
  <c r="J3290" i="9"/>
  <c r="L3290" i="9"/>
  <c r="N3290" i="9"/>
  <c r="P3290" i="9"/>
  <c r="Q3308" i="9"/>
  <c r="I3308" i="9"/>
  <c r="M3308" i="9"/>
  <c r="K3308" i="9"/>
  <c r="O3308" i="9"/>
  <c r="J3308" i="9"/>
  <c r="L3308" i="9"/>
  <c r="N3308" i="9"/>
  <c r="R3308" i="9"/>
  <c r="Q3310" i="9"/>
  <c r="I3310" i="9"/>
  <c r="M3310" i="9"/>
  <c r="K3310" i="9"/>
  <c r="O3310" i="9"/>
  <c r="J3310" i="9"/>
  <c r="L3310" i="9"/>
  <c r="N3310" i="9"/>
  <c r="P3310" i="9"/>
  <c r="Q3312" i="9"/>
  <c r="I3312" i="9"/>
  <c r="M3312" i="9"/>
  <c r="K3312" i="9"/>
  <c r="O3312" i="9"/>
  <c r="J3312" i="9"/>
  <c r="L3312" i="9"/>
  <c r="N3312" i="9"/>
  <c r="R3312" i="9"/>
  <c r="Q3314" i="9"/>
  <c r="I3314" i="9"/>
  <c r="M3314" i="9"/>
  <c r="K3314" i="9"/>
  <c r="O3314" i="9"/>
  <c r="J3314" i="9"/>
  <c r="L3314" i="9"/>
  <c r="N3314" i="9"/>
  <c r="P3314" i="9"/>
  <c r="Q3316" i="9"/>
  <c r="I3316" i="9"/>
  <c r="M3316" i="9"/>
  <c r="K3316" i="9"/>
  <c r="O3316" i="9"/>
  <c r="J3316" i="9"/>
  <c r="L3316" i="9"/>
  <c r="N3316" i="9"/>
  <c r="R3316" i="9"/>
  <c r="Q3320" i="9"/>
  <c r="I3320" i="9"/>
  <c r="M3320" i="9"/>
  <c r="K3320" i="9"/>
  <c r="O3320" i="9"/>
  <c r="J3320" i="9"/>
  <c r="L3320" i="9"/>
  <c r="N3320" i="9"/>
  <c r="R3320" i="9"/>
  <c r="Q3322" i="9"/>
  <c r="I3322" i="9"/>
  <c r="M3322" i="9"/>
  <c r="K3322" i="9"/>
  <c r="O3322" i="9"/>
  <c r="J3322" i="9"/>
  <c r="L3322" i="9"/>
  <c r="N3322" i="9"/>
  <c r="P3322" i="9"/>
  <c r="Q3328" i="9"/>
  <c r="I3328" i="9"/>
  <c r="M3328" i="9"/>
  <c r="K3328" i="9"/>
  <c r="O3328" i="9"/>
  <c r="J3328" i="9"/>
  <c r="L3328" i="9"/>
  <c r="N3328" i="9"/>
  <c r="R3328" i="9"/>
  <c r="Q3360" i="9"/>
  <c r="I3360" i="9"/>
  <c r="M3360" i="9"/>
  <c r="K3360" i="9"/>
  <c r="O3360" i="9"/>
  <c r="J3360" i="9"/>
  <c r="L3360" i="9"/>
  <c r="N3360" i="9"/>
  <c r="R3360" i="9"/>
  <c r="Q3364" i="9"/>
  <c r="I3364" i="9"/>
  <c r="M3364" i="9"/>
  <c r="K3364" i="9"/>
  <c r="O3364" i="9"/>
  <c r="J3364" i="9"/>
  <c r="L3364" i="9"/>
  <c r="N3364" i="9"/>
  <c r="R3364" i="9"/>
  <c r="Q3366" i="9"/>
  <c r="I3366" i="9"/>
  <c r="M3366" i="9"/>
  <c r="K3366" i="9"/>
  <c r="O3366" i="9"/>
  <c r="J3366" i="9"/>
  <c r="L3366" i="9"/>
  <c r="N3366" i="9"/>
  <c r="P3366" i="9"/>
  <c r="Q3368" i="9"/>
  <c r="I3368" i="9"/>
  <c r="M3368" i="9"/>
  <c r="K3368" i="9"/>
  <c r="O3368" i="9"/>
  <c r="J3368" i="9"/>
  <c r="L3368" i="9"/>
  <c r="N3368" i="9"/>
  <c r="R3368" i="9"/>
  <c r="Q3372" i="9"/>
  <c r="I3372" i="9"/>
  <c r="M3372" i="9"/>
  <c r="K3372" i="9"/>
  <c r="O3372" i="9"/>
  <c r="J3372" i="9"/>
  <c r="L3372" i="9"/>
  <c r="N3372" i="9"/>
  <c r="R3372" i="9"/>
  <c r="Q3378" i="9"/>
  <c r="I3378" i="9"/>
  <c r="M3378" i="9"/>
  <c r="K3378" i="9"/>
  <c r="O3378" i="9"/>
  <c r="J3378" i="9"/>
  <c r="L3378" i="9"/>
  <c r="N3378" i="9"/>
  <c r="P3378" i="9"/>
  <c r="Q3386" i="9"/>
  <c r="I3386" i="9"/>
  <c r="M3386" i="9"/>
  <c r="K3386" i="9"/>
  <c r="O3386" i="9"/>
  <c r="J3386" i="9"/>
  <c r="L3386" i="9"/>
  <c r="N3386" i="9"/>
  <c r="P3386" i="9"/>
  <c r="Q3390" i="9"/>
  <c r="I3390" i="9"/>
  <c r="M3390" i="9"/>
  <c r="K3390" i="9"/>
  <c r="O3390" i="9"/>
  <c r="J3390" i="9"/>
  <c r="L3390" i="9"/>
  <c r="N3390" i="9"/>
  <c r="P3390" i="9"/>
  <c r="Q3392" i="9"/>
  <c r="I3392" i="9"/>
  <c r="M3392" i="9"/>
  <c r="K3392" i="9"/>
  <c r="O3392" i="9"/>
  <c r="J3392" i="9"/>
  <c r="L3392" i="9"/>
  <c r="N3392" i="9"/>
  <c r="R3392" i="9"/>
  <c r="Q3396" i="9"/>
  <c r="I3396" i="9"/>
  <c r="M3396" i="9"/>
  <c r="K3396" i="9"/>
  <c r="O3396" i="9"/>
  <c r="J3396" i="9"/>
  <c r="L3396" i="9"/>
  <c r="N3396" i="9"/>
  <c r="R3396" i="9"/>
  <c r="Q3402" i="9"/>
  <c r="I3402" i="9"/>
  <c r="M3402" i="9"/>
  <c r="K3402" i="9"/>
  <c r="O3402" i="9"/>
  <c r="J3402" i="9"/>
  <c r="L3402" i="9"/>
  <c r="N3402" i="9"/>
  <c r="P3402" i="9"/>
  <c r="Q3406" i="9"/>
  <c r="I3406" i="9"/>
  <c r="M3406" i="9"/>
  <c r="K3406" i="9"/>
  <c r="O3406" i="9"/>
  <c r="J3406" i="9"/>
  <c r="L3406" i="9"/>
  <c r="N3406" i="9"/>
  <c r="P3406" i="9"/>
  <c r="Q3436" i="9"/>
  <c r="J3436" i="9"/>
  <c r="N3436" i="9"/>
  <c r="K3436" i="9"/>
  <c r="O3436" i="9"/>
  <c r="L3436" i="9"/>
  <c r="P3436" i="9"/>
  <c r="M3436" i="9"/>
  <c r="R3436" i="9"/>
  <c r="Q3446" i="9"/>
  <c r="J3446" i="9"/>
  <c r="N3446" i="9"/>
  <c r="K3446" i="9"/>
  <c r="O3446" i="9"/>
  <c r="L3446" i="9"/>
  <c r="P3446" i="9"/>
  <c r="M3446" i="9"/>
  <c r="Q3466" i="9"/>
  <c r="J3466" i="9"/>
  <c r="N3466" i="9"/>
  <c r="K3466" i="9"/>
  <c r="O3466" i="9"/>
  <c r="L3466" i="9"/>
  <c r="P3466" i="9"/>
  <c r="M3466" i="9"/>
  <c r="Q3486" i="9"/>
  <c r="J3486" i="9"/>
  <c r="N3486" i="9"/>
  <c r="K3486" i="9"/>
  <c r="O3486" i="9"/>
  <c r="L3486" i="9"/>
  <c r="P3486" i="9"/>
  <c r="M3486" i="9"/>
  <c r="Q3488" i="9"/>
  <c r="J3488" i="9"/>
  <c r="N3488" i="9"/>
  <c r="K3488" i="9"/>
  <c r="O3488" i="9"/>
  <c r="L3488" i="9"/>
  <c r="P3488" i="9"/>
  <c r="M3488" i="9"/>
  <c r="R3488" i="9"/>
  <c r="Q3490" i="9"/>
  <c r="J3490" i="9"/>
  <c r="N3490" i="9"/>
  <c r="K3490" i="9"/>
  <c r="O3490" i="9"/>
  <c r="L3490" i="9"/>
  <c r="P3490" i="9"/>
  <c r="M3490" i="9"/>
  <c r="Q3492" i="9"/>
  <c r="J3492" i="9"/>
  <c r="N3492" i="9"/>
  <c r="K3492" i="9"/>
  <c r="O3492" i="9"/>
  <c r="L3492" i="9"/>
  <c r="P3492" i="9"/>
  <c r="M3492" i="9"/>
  <c r="R3492" i="9"/>
  <c r="Q3494" i="9"/>
  <c r="J3494" i="9"/>
  <c r="N3494" i="9"/>
  <c r="K3494" i="9"/>
  <c r="O3494" i="9"/>
  <c r="L3494" i="9"/>
  <c r="P3494" i="9"/>
  <c r="M3494" i="9"/>
  <c r="Q3496" i="9"/>
  <c r="J3496" i="9"/>
  <c r="N3496" i="9"/>
  <c r="K3496" i="9"/>
  <c r="O3496" i="9"/>
  <c r="L3496" i="9"/>
  <c r="P3496" i="9"/>
  <c r="M3496" i="9"/>
  <c r="R3496" i="9"/>
  <c r="Q3498" i="9"/>
  <c r="J3498" i="9"/>
  <c r="N3498" i="9"/>
  <c r="K3498" i="9"/>
  <c r="O3498" i="9"/>
  <c r="L3498" i="9"/>
  <c r="P3498" i="9"/>
  <c r="M3498" i="9"/>
  <c r="Q3500" i="9"/>
  <c r="J3500" i="9"/>
  <c r="N3500" i="9"/>
  <c r="K3500" i="9"/>
  <c r="O3500" i="9"/>
  <c r="L3500" i="9"/>
  <c r="P3500" i="9"/>
  <c r="M3500" i="9"/>
  <c r="R3500" i="9"/>
  <c r="Q3508" i="9"/>
  <c r="J3508" i="9"/>
  <c r="N3508" i="9"/>
  <c r="K3508" i="9"/>
  <c r="O3508" i="9"/>
  <c r="L3508" i="9"/>
  <c r="P3508" i="9"/>
  <c r="M3508" i="9"/>
  <c r="R3508" i="9"/>
  <c r="Q3510" i="9"/>
  <c r="J3510" i="9"/>
  <c r="N3510" i="9"/>
  <c r="K3510" i="9"/>
  <c r="O3510" i="9"/>
  <c r="L3510" i="9"/>
  <c r="P3510" i="9"/>
  <c r="M3510" i="9"/>
  <c r="Q3548" i="9"/>
  <c r="J3548" i="9"/>
  <c r="N3548" i="9"/>
  <c r="K3548" i="9"/>
  <c r="O3548" i="9"/>
  <c r="L3548" i="9"/>
  <c r="P3548" i="9"/>
  <c r="M3548" i="9"/>
  <c r="R3548" i="9"/>
  <c r="Q3550" i="9"/>
  <c r="J3550" i="9"/>
  <c r="N3550" i="9"/>
  <c r="K3550" i="9"/>
  <c r="O3550" i="9"/>
  <c r="L3550" i="9"/>
  <c r="P3550" i="9"/>
  <c r="M3550" i="9"/>
  <c r="Q3552" i="9"/>
  <c r="J3552" i="9"/>
  <c r="N3552" i="9"/>
  <c r="K3552" i="9"/>
  <c r="O3552" i="9"/>
  <c r="L3552" i="9"/>
  <c r="P3552" i="9"/>
  <c r="M3552" i="9"/>
  <c r="R3552" i="9"/>
  <c r="Q3554" i="9"/>
  <c r="J3554" i="9"/>
  <c r="N3554" i="9"/>
  <c r="K3554" i="9"/>
  <c r="O3554" i="9"/>
  <c r="L3554" i="9"/>
  <c r="P3554" i="9"/>
  <c r="M3554" i="9"/>
  <c r="Q3556" i="9"/>
  <c r="J3556" i="9"/>
  <c r="N3556" i="9"/>
  <c r="K3556" i="9"/>
  <c r="O3556" i="9"/>
  <c r="L3556" i="9"/>
  <c r="P3556" i="9"/>
  <c r="M3556" i="9"/>
  <c r="R3556" i="9"/>
  <c r="Q3558" i="9"/>
  <c r="J3558" i="9"/>
  <c r="N3558" i="9"/>
  <c r="K3558" i="9"/>
  <c r="O3558" i="9"/>
  <c r="L3558" i="9"/>
  <c r="P3558" i="9"/>
  <c r="M3558" i="9"/>
  <c r="Q3564" i="9"/>
  <c r="J3564" i="9"/>
  <c r="N3564" i="9"/>
  <c r="K3564" i="9"/>
  <c r="O3564" i="9"/>
  <c r="L3564" i="9"/>
  <c r="P3564" i="9"/>
  <c r="M3564" i="9"/>
  <c r="R3564" i="9"/>
  <c r="Q3566" i="9"/>
  <c r="J3566" i="9"/>
  <c r="N3566" i="9"/>
  <c r="K3566" i="9"/>
  <c r="O3566" i="9"/>
  <c r="L3566" i="9"/>
  <c r="P3566" i="9"/>
  <c r="M3566" i="9"/>
  <c r="Q3568" i="9"/>
  <c r="J3568" i="9"/>
  <c r="N3568" i="9"/>
  <c r="K3568" i="9"/>
  <c r="O3568" i="9"/>
  <c r="L3568" i="9"/>
  <c r="P3568" i="9"/>
  <c r="M3568" i="9"/>
  <c r="R3568" i="9"/>
  <c r="Q3570" i="9"/>
  <c r="J3570" i="9"/>
  <c r="N3570" i="9"/>
  <c r="K3570" i="9"/>
  <c r="O3570" i="9"/>
  <c r="L3570" i="9"/>
  <c r="P3570" i="9"/>
  <c r="M3570" i="9"/>
  <c r="Q3572" i="9"/>
  <c r="J3572" i="9"/>
  <c r="N3572" i="9"/>
  <c r="K3572" i="9"/>
  <c r="O3572" i="9"/>
  <c r="L3572" i="9"/>
  <c r="P3572" i="9"/>
  <c r="M3572" i="9"/>
  <c r="R3572" i="9"/>
  <c r="Q3576" i="9"/>
  <c r="J3576" i="9"/>
  <c r="N3576" i="9"/>
  <c r="K3576" i="9"/>
  <c r="O3576" i="9"/>
  <c r="L3576" i="9"/>
  <c r="P3576" i="9"/>
  <c r="M3576" i="9"/>
  <c r="R3576" i="9"/>
  <c r="Q3578" i="9"/>
  <c r="J3578" i="9"/>
  <c r="N3578" i="9"/>
  <c r="K3578" i="9"/>
  <c r="O3578" i="9"/>
  <c r="L3578" i="9"/>
  <c r="P3578" i="9"/>
  <c r="M3578" i="9"/>
  <c r="Q3580" i="9"/>
  <c r="J3580" i="9"/>
  <c r="N3580" i="9"/>
  <c r="K3580" i="9"/>
  <c r="O3580" i="9"/>
  <c r="L3580" i="9"/>
  <c r="P3580" i="9"/>
  <c r="M3580" i="9"/>
  <c r="R3580" i="9"/>
  <c r="Q3590" i="9"/>
  <c r="J3590" i="9"/>
  <c r="N3590" i="9"/>
  <c r="K3590" i="9"/>
  <c r="O3590" i="9"/>
  <c r="L3590" i="9"/>
  <c r="P3590" i="9"/>
  <c r="M3590" i="9"/>
  <c r="Q3612" i="9"/>
  <c r="J3612" i="9"/>
  <c r="N3612" i="9"/>
  <c r="K3612" i="9"/>
  <c r="O3612" i="9"/>
  <c r="L3612" i="9"/>
  <c r="P3612" i="9"/>
  <c r="M3612" i="9"/>
  <c r="R3612" i="9"/>
  <c r="Q3614" i="9"/>
  <c r="J3614" i="9"/>
  <c r="N3614" i="9"/>
  <c r="K3614" i="9"/>
  <c r="O3614" i="9"/>
  <c r="L3614" i="9"/>
  <c r="P3614" i="9"/>
  <c r="M3614" i="9"/>
  <c r="Q3616" i="9"/>
  <c r="J3616" i="9"/>
  <c r="N3616" i="9"/>
  <c r="K3616" i="9"/>
  <c r="O3616" i="9"/>
  <c r="L3616" i="9"/>
  <c r="P3616" i="9"/>
  <c r="M3616" i="9"/>
  <c r="R3616" i="9"/>
  <c r="Q3618" i="9"/>
  <c r="J3618" i="9"/>
  <c r="N3618" i="9"/>
  <c r="K3618" i="9"/>
  <c r="O3618" i="9"/>
  <c r="L3618" i="9"/>
  <c r="P3618" i="9"/>
  <c r="M3618" i="9"/>
  <c r="Q3620" i="9"/>
  <c r="J3620" i="9"/>
  <c r="N3620" i="9"/>
  <c r="K3620" i="9"/>
  <c r="O3620" i="9"/>
  <c r="L3620" i="9"/>
  <c r="P3620" i="9"/>
  <c r="M3620" i="9"/>
  <c r="R3620" i="9"/>
  <c r="Q3652" i="9"/>
  <c r="J3652" i="9"/>
  <c r="N3652" i="9"/>
  <c r="K3652" i="9"/>
  <c r="O3652" i="9"/>
  <c r="L3652" i="9"/>
  <c r="P3652" i="9"/>
  <c r="M3652" i="9"/>
  <c r="R3652" i="9"/>
  <c r="Q3656" i="9"/>
  <c r="J3656" i="9"/>
  <c r="N3656" i="9"/>
  <c r="K3656" i="9"/>
  <c r="O3656" i="9"/>
  <c r="L3656" i="9"/>
  <c r="P3656" i="9"/>
  <c r="M3656" i="9"/>
  <c r="R3656" i="9"/>
  <c r="Q3678" i="9"/>
  <c r="J3678" i="9"/>
  <c r="N3678" i="9"/>
  <c r="K3678" i="9"/>
  <c r="O3678" i="9"/>
  <c r="L3678" i="9"/>
  <c r="P3678" i="9"/>
  <c r="M3678" i="9"/>
  <c r="Q3680" i="9"/>
  <c r="J3680" i="9"/>
  <c r="N3680" i="9"/>
  <c r="K3680" i="9"/>
  <c r="O3680" i="9"/>
  <c r="L3680" i="9"/>
  <c r="P3680" i="9"/>
  <c r="M3680" i="9"/>
  <c r="R3680" i="9"/>
  <c r="Q3682" i="9"/>
  <c r="J3682" i="9"/>
  <c r="N3682" i="9"/>
  <c r="K3682" i="9"/>
  <c r="O3682" i="9"/>
  <c r="L3682" i="9"/>
  <c r="P3682" i="9"/>
  <c r="M3682" i="9"/>
  <c r="Q3706" i="9"/>
  <c r="J3706" i="9"/>
  <c r="N3706" i="9"/>
  <c r="K3706" i="9"/>
  <c r="O3706" i="9"/>
  <c r="L3706" i="9"/>
  <c r="P3706" i="9"/>
  <c r="M3706" i="9"/>
  <c r="Q3708" i="9"/>
  <c r="J3708" i="9"/>
  <c r="N3708" i="9"/>
  <c r="K3708" i="9"/>
  <c r="O3708" i="9"/>
  <c r="L3708" i="9"/>
  <c r="P3708" i="9"/>
  <c r="M3708" i="9"/>
  <c r="R3708" i="9"/>
  <c r="Q3744" i="9"/>
  <c r="J3744" i="9"/>
  <c r="N3744" i="9"/>
  <c r="K3744" i="9"/>
  <c r="O3744" i="9"/>
  <c r="L3744" i="9"/>
  <c r="P3744" i="9"/>
  <c r="M3744" i="9"/>
  <c r="R3744" i="9"/>
  <c r="Q3764" i="9"/>
  <c r="J3764" i="9"/>
  <c r="N3764" i="9"/>
  <c r="K3764" i="9"/>
  <c r="O3764" i="9"/>
  <c r="L3764" i="9"/>
  <c r="P3764" i="9"/>
  <c r="M3764" i="9"/>
  <c r="R3764" i="9"/>
  <c r="Q3772" i="9"/>
  <c r="J3772" i="9"/>
  <c r="N3772" i="9"/>
  <c r="K3772" i="9"/>
  <c r="O3772" i="9"/>
  <c r="L3772" i="9"/>
  <c r="P3772" i="9"/>
  <c r="M3772" i="9"/>
  <c r="R3772" i="9"/>
  <c r="Q3780" i="9"/>
  <c r="J3780" i="9"/>
  <c r="N3780" i="9"/>
  <c r="K3780" i="9"/>
  <c r="O3780" i="9"/>
  <c r="L3780" i="9"/>
  <c r="P3780" i="9"/>
  <c r="M3780" i="9"/>
  <c r="R3780" i="9"/>
  <c r="Q3782" i="9"/>
  <c r="J3782" i="9"/>
  <c r="N3782" i="9"/>
  <c r="K3782" i="9"/>
  <c r="O3782" i="9"/>
  <c r="L3782" i="9"/>
  <c r="P3782" i="9"/>
  <c r="M3782" i="9"/>
  <c r="Q3784" i="9"/>
  <c r="J3784" i="9"/>
  <c r="N3784" i="9"/>
  <c r="K3784" i="9"/>
  <c r="O3784" i="9"/>
  <c r="L3784" i="9"/>
  <c r="P3784" i="9"/>
  <c r="M3784" i="9"/>
  <c r="R3784" i="9"/>
  <c r="Q3796" i="9"/>
  <c r="J3796" i="9"/>
  <c r="N3796" i="9"/>
  <c r="K3796" i="9"/>
  <c r="O3796" i="9"/>
  <c r="L3796" i="9"/>
  <c r="P3796" i="9"/>
  <c r="M3796" i="9"/>
  <c r="R3796" i="9"/>
  <c r="Q3798" i="9"/>
  <c r="J3798" i="9"/>
  <c r="N3798" i="9"/>
  <c r="K3798" i="9"/>
  <c r="O3798" i="9"/>
  <c r="L3798" i="9"/>
  <c r="P3798" i="9"/>
  <c r="M3798" i="9"/>
  <c r="Q3800" i="9"/>
  <c r="J3800" i="9"/>
  <c r="N3800" i="9"/>
  <c r="K3800" i="9"/>
  <c r="O3800" i="9"/>
  <c r="L3800" i="9"/>
  <c r="P3800" i="9"/>
  <c r="M3800" i="9"/>
  <c r="R3800" i="9"/>
  <c r="Q3802" i="9"/>
  <c r="J3802" i="9"/>
  <c r="N3802" i="9"/>
  <c r="K3802" i="9"/>
  <c r="O3802" i="9"/>
  <c r="L3802" i="9"/>
  <c r="P3802" i="9"/>
  <c r="M3802" i="9"/>
  <c r="Q3804" i="9"/>
  <c r="J3804" i="9"/>
  <c r="N3804" i="9"/>
  <c r="K3804" i="9"/>
  <c r="O3804" i="9"/>
  <c r="L3804" i="9"/>
  <c r="P3804" i="9"/>
  <c r="M3804" i="9"/>
  <c r="R3804" i="9"/>
  <c r="Q3806" i="9"/>
  <c r="J3806" i="9"/>
  <c r="N3806" i="9"/>
  <c r="K3806" i="9"/>
  <c r="O3806" i="9"/>
  <c r="L3806" i="9"/>
  <c r="P3806" i="9"/>
  <c r="M3806" i="9"/>
  <c r="Q3808" i="9"/>
  <c r="J3808" i="9"/>
  <c r="N3808" i="9"/>
  <c r="K3808" i="9"/>
  <c r="O3808" i="9"/>
  <c r="L3808" i="9"/>
  <c r="P3808" i="9"/>
  <c r="M3808" i="9"/>
  <c r="R3808" i="9"/>
  <c r="Q3810" i="9"/>
  <c r="J3810" i="9"/>
  <c r="N3810" i="9"/>
  <c r="K3810" i="9"/>
  <c r="O3810" i="9"/>
  <c r="L3810" i="9"/>
  <c r="P3810" i="9"/>
  <c r="M3810" i="9"/>
  <c r="Q3812" i="9"/>
  <c r="J3812" i="9"/>
  <c r="N3812" i="9"/>
  <c r="K3812" i="9"/>
  <c r="O3812" i="9"/>
  <c r="L3812" i="9"/>
  <c r="P3812" i="9"/>
  <c r="M3812" i="9"/>
  <c r="R3812" i="9"/>
  <c r="Q3814" i="9"/>
  <c r="J3814" i="9"/>
  <c r="N3814" i="9"/>
  <c r="K3814" i="9"/>
  <c r="O3814" i="9"/>
  <c r="L3814" i="9"/>
  <c r="P3814" i="9"/>
  <c r="M3814" i="9"/>
  <c r="Q3816" i="9"/>
  <c r="J3816" i="9"/>
  <c r="N3816" i="9"/>
  <c r="K3816" i="9"/>
  <c r="O3816" i="9"/>
  <c r="L3816" i="9"/>
  <c r="P3816" i="9"/>
  <c r="M3816" i="9"/>
  <c r="R3816" i="9"/>
  <c r="Q3818" i="9"/>
  <c r="J3818" i="9"/>
  <c r="N3818" i="9"/>
  <c r="K3818" i="9"/>
  <c r="O3818" i="9"/>
  <c r="L3818" i="9"/>
  <c r="P3818" i="9"/>
  <c r="M3818" i="9"/>
  <c r="Q3820" i="9"/>
  <c r="J3820" i="9"/>
  <c r="N3820" i="9"/>
  <c r="K3820" i="9"/>
  <c r="O3820" i="9"/>
  <c r="L3820" i="9"/>
  <c r="P3820" i="9"/>
  <c r="M3820" i="9"/>
  <c r="R3820" i="9"/>
  <c r="Q3822" i="9"/>
  <c r="J3822" i="9"/>
  <c r="N3822" i="9"/>
  <c r="K3822" i="9"/>
  <c r="O3822" i="9"/>
  <c r="L3822" i="9"/>
  <c r="P3822" i="9"/>
  <c r="M3822" i="9"/>
  <c r="Q3824" i="9"/>
  <c r="J3824" i="9"/>
  <c r="N3824" i="9"/>
  <c r="K3824" i="9"/>
  <c r="O3824" i="9"/>
  <c r="L3824" i="9"/>
  <c r="P3824" i="9"/>
  <c r="M3824" i="9"/>
  <c r="R3824" i="9"/>
  <c r="Q3828" i="9"/>
  <c r="J3828" i="9"/>
  <c r="N3828" i="9"/>
  <c r="K3828" i="9"/>
  <c r="O3828" i="9"/>
  <c r="L3828" i="9"/>
  <c r="P3828" i="9"/>
  <c r="M3828" i="9"/>
  <c r="R3828" i="9"/>
  <c r="Q3838" i="9"/>
  <c r="J3838" i="9"/>
  <c r="N3838" i="9"/>
  <c r="K3838" i="9"/>
  <c r="O3838" i="9"/>
  <c r="L3838" i="9"/>
  <c r="P3838" i="9"/>
  <c r="M3838" i="9"/>
  <c r="Q3840" i="9"/>
  <c r="J3840" i="9"/>
  <c r="N3840" i="9"/>
  <c r="K3840" i="9"/>
  <c r="O3840" i="9"/>
  <c r="L3840" i="9"/>
  <c r="P3840" i="9"/>
  <c r="M3840" i="9"/>
  <c r="R3840" i="9"/>
  <c r="Q3842" i="9"/>
  <c r="J3842" i="9"/>
  <c r="N3842" i="9"/>
  <c r="K3842" i="9"/>
  <c r="O3842" i="9"/>
  <c r="L3842" i="9"/>
  <c r="P3842" i="9"/>
  <c r="M3842" i="9"/>
  <c r="Q3844" i="9"/>
  <c r="J3844" i="9"/>
  <c r="N3844" i="9"/>
  <c r="K3844" i="9"/>
  <c r="O3844" i="9"/>
  <c r="L3844" i="9"/>
  <c r="P3844" i="9"/>
  <c r="M3844" i="9"/>
  <c r="R3844" i="9"/>
  <c r="Q3846" i="9"/>
  <c r="J3846" i="9"/>
  <c r="N3846" i="9"/>
  <c r="K3846" i="9"/>
  <c r="O3846" i="9"/>
  <c r="L3846" i="9"/>
  <c r="P3846" i="9"/>
  <c r="M3846" i="9"/>
  <c r="Q3848" i="9"/>
  <c r="J3848" i="9"/>
  <c r="N3848" i="9"/>
  <c r="K3848" i="9"/>
  <c r="O3848" i="9"/>
  <c r="L3848" i="9"/>
  <c r="P3848" i="9"/>
  <c r="M3848" i="9"/>
  <c r="R3848" i="9"/>
  <c r="Q3850" i="9"/>
  <c r="J3850" i="9"/>
  <c r="N3850" i="9"/>
  <c r="K3850" i="9"/>
  <c r="O3850" i="9"/>
  <c r="L3850" i="9"/>
  <c r="P3850" i="9"/>
  <c r="M3850" i="9"/>
  <c r="Q3858" i="9"/>
  <c r="J3858" i="9"/>
  <c r="N3858" i="9"/>
  <c r="K3858" i="9"/>
  <c r="O3858" i="9"/>
  <c r="L3858" i="9"/>
  <c r="P3858" i="9"/>
  <c r="M3858" i="9"/>
  <c r="Q3860" i="9"/>
  <c r="J3860" i="9"/>
  <c r="N3860" i="9"/>
  <c r="K3860" i="9"/>
  <c r="O3860" i="9"/>
  <c r="L3860" i="9"/>
  <c r="P3860" i="9"/>
  <c r="M3860" i="9"/>
  <c r="R3860" i="9"/>
  <c r="Q3862" i="9"/>
  <c r="J3862" i="9"/>
  <c r="N3862" i="9"/>
  <c r="K3862" i="9"/>
  <c r="O3862" i="9"/>
  <c r="L3862" i="9"/>
  <c r="P3862" i="9"/>
  <c r="M3862" i="9"/>
  <c r="Q3864" i="9"/>
  <c r="J3864" i="9"/>
  <c r="N3864" i="9"/>
  <c r="K3864" i="9"/>
  <c r="O3864" i="9"/>
  <c r="L3864" i="9"/>
  <c r="P3864" i="9"/>
  <c r="M3864" i="9"/>
  <c r="R3864" i="9"/>
  <c r="Q3866" i="9"/>
  <c r="J3866" i="9"/>
  <c r="N3866" i="9"/>
  <c r="K3866" i="9"/>
  <c r="O3866" i="9"/>
  <c r="L3866" i="9"/>
  <c r="P3866" i="9"/>
  <c r="M3866" i="9"/>
  <c r="Q3868" i="9"/>
  <c r="J3868" i="9"/>
  <c r="N3868" i="9"/>
  <c r="K3868" i="9"/>
  <c r="O3868" i="9"/>
  <c r="L3868" i="9"/>
  <c r="P3868" i="9"/>
  <c r="M3868" i="9"/>
  <c r="R3868" i="9"/>
  <c r="Q3874" i="9"/>
  <c r="J3874" i="9"/>
  <c r="N3874" i="9"/>
  <c r="K3874" i="9"/>
  <c r="O3874" i="9"/>
  <c r="L3874" i="9"/>
  <c r="P3874" i="9"/>
  <c r="M3874" i="9"/>
  <c r="Q3876" i="9"/>
  <c r="J3876" i="9"/>
  <c r="N3876" i="9"/>
  <c r="K3876" i="9"/>
  <c r="O3876" i="9"/>
  <c r="L3876" i="9"/>
  <c r="P3876" i="9"/>
  <c r="M3876" i="9"/>
  <c r="R3876" i="9"/>
  <c r="Q3878" i="9"/>
  <c r="J3878" i="9"/>
  <c r="N3878" i="9"/>
  <c r="K3878" i="9"/>
  <c r="O3878" i="9"/>
  <c r="L3878" i="9"/>
  <c r="P3878" i="9"/>
  <c r="M3878" i="9"/>
  <c r="Q3880" i="9"/>
  <c r="J3880" i="9"/>
  <c r="N3880" i="9"/>
  <c r="K3880" i="9"/>
  <c r="O3880" i="9"/>
  <c r="L3880" i="9"/>
  <c r="P3880" i="9"/>
  <c r="M3880" i="9"/>
  <c r="R3880" i="9"/>
  <c r="Q3882" i="9"/>
  <c r="J3882" i="9"/>
  <c r="N3882" i="9"/>
  <c r="K3882" i="9"/>
  <c r="O3882" i="9"/>
  <c r="L3882" i="9"/>
  <c r="P3882" i="9"/>
  <c r="M3882" i="9"/>
  <c r="Q3884" i="9"/>
  <c r="J3884" i="9"/>
  <c r="N3884" i="9"/>
  <c r="K3884" i="9"/>
  <c r="O3884" i="9"/>
  <c r="L3884" i="9"/>
  <c r="P3884" i="9"/>
  <c r="M3884" i="9"/>
  <c r="R3884" i="9"/>
  <c r="Q3886" i="9"/>
  <c r="J3886" i="9"/>
  <c r="N3886" i="9"/>
  <c r="K3886" i="9"/>
  <c r="O3886" i="9"/>
  <c r="L3886" i="9"/>
  <c r="P3886" i="9"/>
  <c r="M3886" i="9"/>
  <c r="Q3888" i="9"/>
  <c r="J3888" i="9"/>
  <c r="N3888" i="9"/>
  <c r="K3888" i="9"/>
  <c r="O3888" i="9"/>
  <c r="L3888" i="9"/>
  <c r="P3888" i="9"/>
  <c r="M3888" i="9"/>
  <c r="R3888" i="9"/>
  <c r="Q3890" i="9"/>
  <c r="J3890" i="9"/>
  <c r="N3890" i="9"/>
  <c r="K3890" i="9"/>
  <c r="O3890" i="9"/>
  <c r="L3890" i="9"/>
  <c r="P3890" i="9"/>
  <c r="M3890" i="9"/>
  <c r="Q3892" i="9"/>
  <c r="J3892" i="9"/>
  <c r="N3892" i="9"/>
  <c r="K3892" i="9"/>
  <c r="O3892" i="9"/>
  <c r="L3892" i="9"/>
  <c r="P3892" i="9"/>
  <c r="M3892" i="9"/>
  <c r="R3892" i="9"/>
  <c r="Q3894" i="9"/>
  <c r="J3894" i="9"/>
  <c r="N3894" i="9"/>
  <c r="K3894" i="9"/>
  <c r="O3894" i="9"/>
  <c r="L3894" i="9"/>
  <c r="P3894" i="9"/>
  <c r="M3894" i="9"/>
  <c r="Q3926" i="9"/>
  <c r="J3926" i="9"/>
  <c r="N3926" i="9"/>
  <c r="K3926" i="9"/>
  <c r="O3926" i="9"/>
  <c r="L3926" i="9"/>
  <c r="P3926" i="9"/>
  <c r="M3926" i="9"/>
  <c r="Q3928" i="9"/>
  <c r="J3928" i="9"/>
  <c r="N3928" i="9"/>
  <c r="K3928" i="9"/>
  <c r="O3928" i="9"/>
  <c r="L3928" i="9"/>
  <c r="P3928" i="9"/>
  <c r="M3928" i="9"/>
  <c r="R3928" i="9"/>
  <c r="Q3930" i="9"/>
  <c r="J3930" i="9"/>
  <c r="N3930" i="9"/>
  <c r="K3930" i="9"/>
  <c r="O3930" i="9"/>
  <c r="L3930" i="9"/>
  <c r="P3930" i="9"/>
  <c r="M3930" i="9"/>
  <c r="Q3932" i="9"/>
  <c r="J3932" i="9"/>
  <c r="N3932" i="9"/>
  <c r="K3932" i="9"/>
  <c r="O3932" i="9"/>
  <c r="L3932" i="9"/>
  <c r="P3932" i="9"/>
  <c r="M3932" i="9"/>
  <c r="R3932" i="9"/>
  <c r="Q3936" i="9"/>
  <c r="J3936" i="9"/>
  <c r="N3936" i="9"/>
  <c r="K3936" i="9"/>
  <c r="O3936" i="9"/>
  <c r="L3936" i="9"/>
  <c r="P3936" i="9"/>
  <c r="M3936" i="9"/>
  <c r="R3936" i="9"/>
  <c r="Q3938" i="9"/>
  <c r="J3938" i="9"/>
  <c r="N3938" i="9"/>
  <c r="K3938" i="9"/>
  <c r="O3938" i="9"/>
  <c r="L3938" i="9"/>
  <c r="P3938" i="9"/>
  <c r="M3938" i="9"/>
  <c r="Q3940" i="9"/>
  <c r="J3940" i="9"/>
  <c r="N3940" i="9"/>
  <c r="K3940" i="9"/>
  <c r="O3940" i="9"/>
  <c r="L3940" i="9"/>
  <c r="P3940" i="9"/>
  <c r="M3940" i="9"/>
  <c r="R3940" i="9"/>
  <c r="Q3948" i="9"/>
  <c r="J3948" i="9"/>
  <c r="N3948" i="9"/>
  <c r="K3948" i="9"/>
  <c r="O3948" i="9"/>
  <c r="L3948" i="9"/>
  <c r="P3948" i="9"/>
  <c r="M3948" i="9"/>
  <c r="R3948" i="9"/>
  <c r="Q3964" i="9"/>
  <c r="J3964" i="9"/>
  <c r="N3964" i="9"/>
  <c r="K3964" i="9"/>
  <c r="O3964" i="9"/>
  <c r="L3964" i="9"/>
  <c r="P3964" i="9"/>
  <c r="M3964" i="9"/>
  <c r="R3964" i="9"/>
  <c r="Q3966" i="9"/>
  <c r="J3966" i="9"/>
  <c r="N3966" i="9"/>
  <c r="K3966" i="9"/>
  <c r="O3966" i="9"/>
  <c r="L3966" i="9"/>
  <c r="P3966" i="9"/>
  <c r="M3966" i="9"/>
  <c r="Q3968" i="9"/>
  <c r="J3968" i="9"/>
  <c r="N3968" i="9"/>
  <c r="K3968" i="9"/>
  <c r="O3968" i="9"/>
  <c r="L3968" i="9"/>
  <c r="P3968" i="9"/>
  <c r="M3968" i="9"/>
  <c r="R3968" i="9"/>
  <c r="Q3982" i="9"/>
  <c r="J3982" i="9"/>
  <c r="N3982" i="9"/>
  <c r="K3982" i="9"/>
  <c r="O3982" i="9"/>
  <c r="L3982" i="9"/>
  <c r="P3982" i="9"/>
  <c r="M3982" i="9"/>
  <c r="Q3994" i="9"/>
  <c r="J3994" i="9"/>
  <c r="N3994" i="9"/>
  <c r="K3994" i="9"/>
  <c r="O3994" i="9"/>
  <c r="L3994" i="9"/>
  <c r="P3994" i="9"/>
  <c r="M3994" i="9"/>
  <c r="Q4004" i="9"/>
  <c r="J4004" i="9"/>
  <c r="N4004" i="9"/>
  <c r="K4004" i="9"/>
  <c r="O4004" i="9"/>
  <c r="L4004" i="9"/>
  <c r="P4004" i="9"/>
  <c r="M4004" i="9"/>
  <c r="R4004" i="9"/>
  <c r="Q4006" i="9"/>
  <c r="J4006" i="9"/>
  <c r="N4006" i="9"/>
  <c r="K4006" i="9"/>
  <c r="O4006" i="9"/>
  <c r="L4006" i="9"/>
  <c r="P4006" i="9"/>
  <c r="M4006" i="9"/>
  <c r="Q4008" i="9"/>
  <c r="J4008" i="9"/>
  <c r="N4008" i="9"/>
  <c r="K4008" i="9"/>
  <c r="O4008" i="9"/>
  <c r="L4008" i="9"/>
  <c r="P4008" i="9"/>
  <c r="M4008" i="9"/>
  <c r="R4008" i="9"/>
  <c r="Q4028" i="9"/>
  <c r="J4028" i="9"/>
  <c r="N4028" i="9"/>
  <c r="K4028" i="9"/>
  <c r="O4028" i="9"/>
  <c r="L4028" i="9"/>
  <c r="P4028" i="9"/>
  <c r="M4028" i="9"/>
  <c r="R4028" i="9"/>
  <c r="Q4046" i="9"/>
  <c r="J4046" i="9"/>
  <c r="N4046" i="9"/>
  <c r="K4046" i="9"/>
  <c r="O4046" i="9"/>
  <c r="L4046" i="9"/>
  <c r="P4046" i="9"/>
  <c r="M4046" i="9"/>
  <c r="Q4056" i="9"/>
  <c r="J4056" i="9"/>
  <c r="N4056" i="9"/>
  <c r="K4056" i="9"/>
  <c r="O4056" i="9"/>
  <c r="L4056" i="9"/>
  <c r="P4056" i="9"/>
  <c r="M4056" i="9"/>
  <c r="R4056" i="9"/>
  <c r="Q4058" i="9"/>
  <c r="J4058" i="9"/>
  <c r="N4058" i="9"/>
  <c r="K4058" i="9"/>
  <c r="O4058" i="9"/>
  <c r="L4058" i="9"/>
  <c r="P4058" i="9"/>
  <c r="M4058" i="9"/>
  <c r="Q4060" i="9"/>
  <c r="J4060" i="9"/>
  <c r="N4060" i="9"/>
  <c r="K4060" i="9"/>
  <c r="O4060" i="9"/>
  <c r="L4060" i="9"/>
  <c r="P4060" i="9"/>
  <c r="M4060" i="9"/>
  <c r="R4060" i="9"/>
  <c r="Q4118" i="9"/>
  <c r="J4118" i="9"/>
  <c r="N4118" i="9"/>
  <c r="K4118" i="9"/>
  <c r="O4118" i="9"/>
  <c r="L4118" i="9"/>
  <c r="P4118" i="9"/>
  <c r="M4118" i="9"/>
  <c r="Q4120" i="9"/>
  <c r="J4120" i="9"/>
  <c r="N4120" i="9"/>
  <c r="K4120" i="9"/>
  <c r="O4120" i="9"/>
  <c r="L4120" i="9"/>
  <c r="P4120" i="9"/>
  <c r="M4120" i="9"/>
  <c r="R4120" i="9"/>
  <c r="Q4144" i="9"/>
  <c r="J4144" i="9"/>
  <c r="N4144" i="9"/>
  <c r="K4144" i="9"/>
  <c r="O4144" i="9"/>
  <c r="L4144" i="9"/>
  <c r="P4144" i="9"/>
  <c r="M4144" i="9"/>
  <c r="R4144" i="9"/>
  <c r="Q4146" i="9"/>
  <c r="J4146" i="9"/>
  <c r="N4146" i="9"/>
  <c r="K4146" i="9"/>
  <c r="O4146" i="9"/>
  <c r="L4146" i="9"/>
  <c r="P4146" i="9"/>
  <c r="M4146" i="9"/>
  <c r="Q4148" i="9"/>
  <c r="J4148" i="9"/>
  <c r="N4148" i="9"/>
  <c r="K4148" i="9"/>
  <c r="O4148" i="9"/>
  <c r="L4148" i="9"/>
  <c r="P4148" i="9"/>
  <c r="M4148" i="9"/>
  <c r="R4148" i="9"/>
  <c r="Q4156" i="9"/>
  <c r="J4156" i="9"/>
  <c r="N4156" i="9"/>
  <c r="K4156" i="9"/>
  <c r="O4156" i="9"/>
  <c r="L4156" i="9"/>
  <c r="P4156" i="9"/>
  <c r="M4156" i="9"/>
  <c r="R4156" i="9"/>
  <c r="Q4158" i="9"/>
  <c r="J4158" i="9"/>
  <c r="N4158" i="9"/>
  <c r="K4158" i="9"/>
  <c r="O4158" i="9"/>
  <c r="L4158" i="9"/>
  <c r="P4158" i="9"/>
  <c r="M4158" i="9"/>
  <c r="Q4172" i="9"/>
  <c r="J4172" i="9"/>
  <c r="N4172" i="9"/>
  <c r="K4172" i="9"/>
  <c r="O4172" i="9"/>
  <c r="L4172" i="9"/>
  <c r="P4172" i="9"/>
  <c r="M4172" i="9"/>
  <c r="R4172" i="9"/>
  <c r="Q4176" i="9"/>
  <c r="J4176" i="9"/>
  <c r="N4176" i="9"/>
  <c r="K4176" i="9"/>
  <c r="O4176" i="9"/>
  <c r="L4176" i="9"/>
  <c r="P4176" i="9"/>
  <c r="M4176" i="9"/>
  <c r="R4176" i="9"/>
  <c r="Q4178" i="9"/>
  <c r="J4178" i="9"/>
  <c r="N4178" i="9"/>
  <c r="K4178" i="9"/>
  <c r="O4178" i="9"/>
  <c r="L4178" i="9"/>
  <c r="P4178" i="9"/>
  <c r="M4178" i="9"/>
  <c r="Q4180" i="9"/>
  <c r="J4180" i="9"/>
  <c r="N4180" i="9"/>
  <c r="K4180" i="9"/>
  <c r="O4180" i="9"/>
  <c r="L4180" i="9"/>
  <c r="P4180" i="9"/>
  <c r="M4180" i="9"/>
  <c r="R4180" i="9"/>
  <c r="Q4182" i="9"/>
  <c r="J4182" i="9"/>
  <c r="N4182" i="9"/>
  <c r="K4182" i="9"/>
  <c r="O4182" i="9"/>
  <c r="L4182" i="9"/>
  <c r="P4182" i="9"/>
  <c r="M4182" i="9"/>
  <c r="Q4184" i="9"/>
  <c r="J4184" i="9"/>
  <c r="N4184" i="9"/>
  <c r="K4184" i="9"/>
  <c r="O4184" i="9"/>
  <c r="L4184" i="9"/>
  <c r="P4184" i="9"/>
  <c r="M4184" i="9"/>
  <c r="R4184" i="9"/>
  <c r="Q4186" i="9"/>
  <c r="J4186" i="9"/>
  <c r="N4186" i="9"/>
  <c r="K4186" i="9"/>
  <c r="O4186" i="9"/>
  <c r="L4186" i="9"/>
  <c r="P4186" i="9"/>
  <c r="M4186" i="9"/>
  <c r="Q4194" i="9"/>
  <c r="J4194" i="9"/>
  <c r="N4194" i="9"/>
  <c r="K4194" i="9"/>
  <c r="O4194" i="9"/>
  <c r="L4194" i="9"/>
  <c r="P4194" i="9"/>
  <c r="M4194" i="9"/>
  <c r="Q4196" i="9"/>
  <c r="J4196" i="9"/>
  <c r="N4196" i="9"/>
  <c r="K4196" i="9"/>
  <c r="O4196" i="9"/>
  <c r="L4196" i="9"/>
  <c r="P4196" i="9"/>
  <c r="M4196" i="9"/>
  <c r="R4196" i="9"/>
  <c r="Q4198" i="9"/>
  <c r="J4198" i="9"/>
  <c r="N4198" i="9"/>
  <c r="K4198" i="9"/>
  <c r="O4198" i="9"/>
  <c r="L4198" i="9"/>
  <c r="P4198" i="9"/>
  <c r="M4198" i="9"/>
  <c r="Q4204" i="9"/>
  <c r="J4204" i="9"/>
  <c r="N4204" i="9"/>
  <c r="K4204" i="9"/>
  <c r="O4204" i="9"/>
  <c r="L4204" i="9"/>
  <c r="P4204" i="9"/>
  <c r="M4204" i="9"/>
  <c r="R4204" i="9"/>
  <c r="Q4206" i="9"/>
  <c r="J4206" i="9"/>
  <c r="N4206" i="9"/>
  <c r="K4206" i="9"/>
  <c r="O4206" i="9"/>
  <c r="L4206" i="9"/>
  <c r="P4206" i="9"/>
  <c r="M4206" i="9"/>
  <c r="Q4208" i="9"/>
  <c r="J4208" i="9"/>
  <c r="N4208" i="9"/>
  <c r="K4208" i="9"/>
  <c r="O4208" i="9"/>
  <c r="L4208" i="9"/>
  <c r="P4208" i="9"/>
  <c r="M4208" i="9"/>
  <c r="R4208" i="9"/>
  <c r="Q4210" i="9"/>
  <c r="J4210" i="9"/>
  <c r="N4210" i="9"/>
  <c r="K4210" i="9"/>
  <c r="O4210" i="9"/>
  <c r="L4210" i="9"/>
  <c r="P4210" i="9"/>
  <c r="M4210" i="9"/>
  <c r="Q4212" i="9"/>
  <c r="J4212" i="9"/>
  <c r="N4212" i="9"/>
  <c r="K4212" i="9"/>
  <c r="O4212" i="9"/>
  <c r="L4212" i="9"/>
  <c r="P4212" i="9"/>
  <c r="M4212" i="9"/>
  <c r="R4212" i="9"/>
  <c r="Q4246" i="9"/>
  <c r="J4246" i="9"/>
  <c r="N4246" i="9"/>
  <c r="K4246" i="9"/>
  <c r="O4246" i="9"/>
  <c r="L4246" i="9"/>
  <c r="P4246" i="9"/>
  <c r="M4246" i="9"/>
  <c r="Q4254" i="9"/>
  <c r="J4254" i="9"/>
  <c r="N4254" i="9"/>
  <c r="K4254" i="9"/>
  <c r="O4254" i="9"/>
  <c r="L4254" i="9"/>
  <c r="P4254" i="9"/>
  <c r="M4254" i="9"/>
  <c r="Q4256" i="9"/>
  <c r="J4256" i="9"/>
  <c r="N4256" i="9"/>
  <c r="K4256" i="9"/>
  <c r="O4256" i="9"/>
  <c r="L4256" i="9"/>
  <c r="P4256" i="9"/>
  <c r="M4256" i="9"/>
  <c r="R4256" i="9"/>
  <c r="Q4258" i="9"/>
  <c r="J4258" i="9"/>
  <c r="N4258" i="9"/>
  <c r="K4258" i="9"/>
  <c r="O4258" i="9"/>
  <c r="L4258" i="9"/>
  <c r="P4258" i="9"/>
  <c r="M4258" i="9"/>
  <c r="Q4284" i="9"/>
  <c r="J4284" i="9"/>
  <c r="N4284" i="9"/>
  <c r="K4284" i="9"/>
  <c r="O4284" i="9"/>
  <c r="L4284" i="9"/>
  <c r="P4284" i="9"/>
  <c r="M4284" i="9"/>
  <c r="R4284" i="9"/>
  <c r="Q4288" i="9"/>
  <c r="J4288" i="9"/>
  <c r="N4288" i="9"/>
  <c r="K4288" i="9"/>
  <c r="O4288" i="9"/>
  <c r="L4288" i="9"/>
  <c r="P4288" i="9"/>
  <c r="M4288" i="9"/>
  <c r="R4288" i="9"/>
  <c r="Q4290" i="9"/>
  <c r="J4290" i="9"/>
  <c r="N4290" i="9"/>
  <c r="K4290" i="9"/>
  <c r="O4290" i="9"/>
  <c r="L4290" i="9"/>
  <c r="P4290" i="9"/>
  <c r="M4290" i="9"/>
  <c r="Q4292" i="9"/>
  <c r="J4292" i="9"/>
  <c r="N4292" i="9"/>
  <c r="K4292" i="9"/>
  <c r="O4292" i="9"/>
  <c r="L4292" i="9"/>
  <c r="P4292" i="9"/>
  <c r="M4292" i="9"/>
  <c r="R4292" i="9"/>
  <c r="Q4294" i="9"/>
  <c r="J4294" i="9"/>
  <c r="N4294" i="9"/>
  <c r="K4294" i="9"/>
  <c r="O4294" i="9"/>
  <c r="L4294" i="9"/>
  <c r="P4294" i="9"/>
  <c r="M4294" i="9"/>
  <c r="Q4296" i="9"/>
  <c r="J4296" i="9"/>
  <c r="N4296" i="9"/>
  <c r="K4296" i="9"/>
  <c r="O4296" i="9"/>
  <c r="L4296" i="9"/>
  <c r="P4296" i="9"/>
  <c r="M4296" i="9"/>
  <c r="R4296" i="9"/>
  <c r="Q4298" i="9"/>
  <c r="J4298" i="9"/>
  <c r="N4298" i="9"/>
  <c r="K4298" i="9"/>
  <c r="O4298" i="9"/>
  <c r="L4298" i="9"/>
  <c r="P4298" i="9"/>
  <c r="M4298" i="9"/>
  <c r="Q4300" i="9"/>
  <c r="J4300" i="9"/>
  <c r="N4300" i="9"/>
  <c r="K4300" i="9"/>
  <c r="O4300" i="9"/>
  <c r="L4300" i="9"/>
  <c r="P4300" i="9"/>
  <c r="M4300" i="9"/>
  <c r="R4300" i="9"/>
  <c r="Q4302" i="9"/>
  <c r="J4302" i="9"/>
  <c r="N4302" i="9"/>
  <c r="K4302" i="9"/>
  <c r="O4302" i="9"/>
  <c r="L4302" i="9"/>
  <c r="P4302" i="9"/>
  <c r="M4302" i="9"/>
  <c r="Q4304" i="9"/>
  <c r="J4304" i="9"/>
  <c r="N4304" i="9"/>
  <c r="K4304" i="9"/>
  <c r="O4304" i="9"/>
  <c r="L4304" i="9"/>
  <c r="P4304" i="9"/>
  <c r="M4304" i="9"/>
  <c r="R4304" i="9"/>
  <c r="Q4306" i="9"/>
  <c r="J4306" i="9"/>
  <c r="N4306" i="9"/>
  <c r="K4306" i="9"/>
  <c r="O4306" i="9"/>
  <c r="L4306" i="9"/>
  <c r="P4306" i="9"/>
  <c r="M4306" i="9"/>
  <c r="Q4308" i="9"/>
  <c r="J4308" i="9"/>
  <c r="N4308" i="9"/>
  <c r="K4308" i="9"/>
  <c r="O4308" i="9"/>
  <c r="L4308" i="9"/>
  <c r="P4308" i="9"/>
  <c r="M4308" i="9"/>
  <c r="R4308" i="9"/>
  <c r="Q4310" i="9"/>
  <c r="J4310" i="9"/>
  <c r="N4310" i="9"/>
  <c r="K4310" i="9"/>
  <c r="O4310" i="9"/>
  <c r="L4310" i="9"/>
  <c r="P4310" i="9"/>
  <c r="M4310" i="9"/>
  <c r="Q4312" i="9"/>
  <c r="J4312" i="9"/>
  <c r="N4312" i="9"/>
  <c r="K4312" i="9"/>
  <c r="O4312" i="9"/>
  <c r="L4312" i="9"/>
  <c r="P4312" i="9"/>
  <c r="M4312" i="9"/>
  <c r="R4312" i="9"/>
  <c r="Q4314" i="9"/>
  <c r="J4314" i="9"/>
  <c r="N4314" i="9"/>
  <c r="K4314" i="9"/>
  <c r="O4314" i="9"/>
  <c r="L4314" i="9"/>
  <c r="P4314" i="9"/>
  <c r="M4314" i="9"/>
  <c r="Q4316" i="9"/>
  <c r="J4316" i="9"/>
  <c r="N4316" i="9"/>
  <c r="K4316" i="9"/>
  <c r="O4316" i="9"/>
  <c r="L4316" i="9"/>
  <c r="P4316" i="9"/>
  <c r="M4316" i="9"/>
  <c r="R4316" i="9"/>
  <c r="Q4318" i="9"/>
  <c r="J4318" i="9"/>
  <c r="N4318" i="9"/>
  <c r="K4318" i="9"/>
  <c r="O4318" i="9"/>
  <c r="L4318" i="9"/>
  <c r="P4318" i="9"/>
  <c r="M4318" i="9"/>
  <c r="Q4320" i="9"/>
  <c r="J4320" i="9"/>
  <c r="N4320" i="9"/>
  <c r="K4320" i="9"/>
  <c r="O4320" i="9"/>
  <c r="L4320" i="9"/>
  <c r="P4320" i="9"/>
  <c r="M4320" i="9"/>
  <c r="R4320" i="9"/>
  <c r="Q4322" i="9"/>
  <c r="J4322" i="9"/>
  <c r="N4322" i="9"/>
  <c r="K4322" i="9"/>
  <c r="O4322" i="9"/>
  <c r="L4322" i="9"/>
  <c r="P4322" i="9"/>
  <c r="M4322" i="9"/>
  <c r="Q4324" i="9"/>
  <c r="J4324" i="9"/>
  <c r="N4324" i="9"/>
  <c r="K4324" i="9"/>
  <c r="O4324" i="9"/>
  <c r="L4324" i="9"/>
  <c r="P4324" i="9"/>
  <c r="M4324" i="9"/>
  <c r="R4324" i="9"/>
  <c r="Q4326" i="9"/>
  <c r="J4326" i="9"/>
  <c r="N4326" i="9"/>
  <c r="K4326" i="9"/>
  <c r="O4326" i="9"/>
  <c r="L4326" i="9"/>
  <c r="P4326" i="9"/>
  <c r="M4326" i="9"/>
  <c r="Q4328" i="9"/>
  <c r="J4328" i="9"/>
  <c r="N4328" i="9"/>
  <c r="K4328" i="9"/>
  <c r="O4328" i="9"/>
  <c r="L4328" i="9"/>
  <c r="P4328" i="9"/>
  <c r="M4328" i="9"/>
  <c r="R4328" i="9"/>
  <c r="Q4330" i="9"/>
  <c r="J4330" i="9"/>
  <c r="N4330" i="9"/>
  <c r="K4330" i="9"/>
  <c r="O4330" i="9"/>
  <c r="L4330" i="9"/>
  <c r="P4330" i="9"/>
  <c r="M4330" i="9"/>
  <c r="Q4332" i="9"/>
  <c r="J4332" i="9"/>
  <c r="N4332" i="9"/>
  <c r="K4332" i="9"/>
  <c r="O4332" i="9"/>
  <c r="L4332" i="9"/>
  <c r="P4332" i="9"/>
  <c r="M4332" i="9"/>
  <c r="R4332" i="9"/>
  <c r="Q4334" i="9"/>
  <c r="J4334" i="9"/>
  <c r="N4334" i="9"/>
  <c r="K4334" i="9"/>
  <c r="O4334" i="9"/>
  <c r="L4334" i="9"/>
  <c r="P4334" i="9"/>
  <c r="M4334" i="9"/>
  <c r="Q4336" i="9"/>
  <c r="J4336" i="9"/>
  <c r="N4336" i="9"/>
  <c r="K4336" i="9"/>
  <c r="O4336" i="9"/>
  <c r="L4336" i="9"/>
  <c r="P4336" i="9"/>
  <c r="M4336" i="9"/>
  <c r="R4336" i="9"/>
  <c r="Q4338" i="9"/>
  <c r="J4338" i="9"/>
  <c r="N4338" i="9"/>
  <c r="K4338" i="9"/>
  <c r="O4338" i="9"/>
  <c r="L4338" i="9"/>
  <c r="P4338" i="9"/>
  <c r="M4338" i="9"/>
  <c r="Q4340" i="9"/>
  <c r="J4340" i="9"/>
  <c r="N4340" i="9"/>
  <c r="K4340" i="9"/>
  <c r="O4340" i="9"/>
  <c r="L4340" i="9"/>
  <c r="P4340" i="9"/>
  <c r="M4340" i="9"/>
  <c r="R4340" i="9"/>
  <c r="Q4346" i="9"/>
  <c r="J4346" i="9"/>
  <c r="N4346" i="9"/>
  <c r="K4346" i="9"/>
  <c r="O4346" i="9"/>
  <c r="L4346" i="9"/>
  <c r="P4346" i="9"/>
  <c r="M4346" i="9"/>
  <c r="Q4350" i="9"/>
  <c r="J4350" i="9"/>
  <c r="N4350" i="9"/>
  <c r="K4350" i="9"/>
  <c r="O4350" i="9"/>
  <c r="L4350" i="9"/>
  <c r="P4350" i="9"/>
  <c r="M4350" i="9"/>
  <c r="Q4352" i="9"/>
  <c r="J4352" i="9"/>
  <c r="N4352" i="9"/>
  <c r="K4352" i="9"/>
  <c r="O4352" i="9"/>
  <c r="L4352" i="9"/>
  <c r="P4352" i="9"/>
  <c r="M4352" i="9"/>
  <c r="R4352" i="9"/>
  <c r="Q4354" i="9"/>
  <c r="J4354" i="9"/>
  <c r="N4354" i="9"/>
  <c r="K4354" i="9"/>
  <c r="O4354" i="9"/>
  <c r="L4354" i="9"/>
  <c r="P4354" i="9"/>
  <c r="M4354" i="9"/>
  <c r="Q4360" i="9"/>
  <c r="J4360" i="9"/>
  <c r="N4360" i="9"/>
  <c r="K4360" i="9"/>
  <c r="O4360" i="9"/>
  <c r="L4360" i="9"/>
  <c r="P4360" i="9"/>
  <c r="M4360" i="9"/>
  <c r="R4360" i="9"/>
  <c r="Q4362" i="9"/>
  <c r="J4362" i="9"/>
  <c r="N4362" i="9"/>
  <c r="K4362" i="9"/>
  <c r="O4362" i="9"/>
  <c r="L4362" i="9"/>
  <c r="P4362" i="9"/>
  <c r="M4362" i="9"/>
  <c r="Q4364" i="9"/>
  <c r="J4364" i="9"/>
  <c r="N4364" i="9"/>
  <c r="K4364" i="9"/>
  <c r="O4364" i="9"/>
  <c r="L4364" i="9"/>
  <c r="P4364" i="9"/>
  <c r="M4364" i="9"/>
  <c r="R4364" i="9"/>
  <c r="Q4368" i="9"/>
  <c r="J4368" i="9"/>
  <c r="N4368" i="9"/>
  <c r="K4368" i="9"/>
  <c r="O4368" i="9"/>
  <c r="L4368" i="9"/>
  <c r="P4368" i="9"/>
  <c r="M4368" i="9"/>
  <c r="R4368" i="9"/>
  <c r="Q4376" i="9"/>
  <c r="J4376" i="9"/>
  <c r="N4376" i="9"/>
  <c r="K4376" i="9"/>
  <c r="O4376" i="9"/>
  <c r="L4376" i="9"/>
  <c r="P4376" i="9"/>
  <c r="M4376" i="9"/>
  <c r="R4376" i="9"/>
  <c r="Q4388" i="9"/>
  <c r="J4388" i="9"/>
  <c r="N4388" i="9"/>
  <c r="K4388" i="9"/>
  <c r="O4388" i="9"/>
  <c r="L4388" i="9"/>
  <c r="P4388" i="9"/>
  <c r="M4388" i="9"/>
  <c r="R4388" i="9"/>
  <c r="Q4420" i="9"/>
  <c r="J4420" i="9"/>
  <c r="N4420" i="9"/>
  <c r="K4420" i="9"/>
  <c r="O4420" i="9"/>
  <c r="L4420" i="9"/>
  <c r="P4420" i="9"/>
  <c r="M4420" i="9"/>
  <c r="R4420" i="9"/>
  <c r="Q4422" i="9"/>
  <c r="J4422" i="9"/>
  <c r="N4422" i="9"/>
  <c r="K4422" i="9"/>
  <c r="O4422" i="9"/>
  <c r="L4422" i="9"/>
  <c r="P4422" i="9"/>
  <c r="M4422" i="9"/>
  <c r="Q4426" i="9"/>
  <c r="J4426" i="9"/>
  <c r="N4426" i="9"/>
  <c r="K4426" i="9"/>
  <c r="O4426" i="9"/>
  <c r="L4426" i="9"/>
  <c r="P4426" i="9"/>
  <c r="M4426" i="9"/>
  <c r="Q4434" i="9"/>
  <c r="J4434" i="9"/>
  <c r="N4434" i="9"/>
  <c r="K4434" i="9"/>
  <c r="O4434" i="9"/>
  <c r="L4434" i="9"/>
  <c r="P4434" i="9"/>
  <c r="M4434" i="9"/>
  <c r="Q4436" i="9"/>
  <c r="J4436" i="9"/>
  <c r="N4436" i="9"/>
  <c r="K4436" i="9"/>
  <c r="O4436" i="9"/>
  <c r="L4436" i="9"/>
  <c r="P4436" i="9"/>
  <c r="M4436" i="9"/>
  <c r="R4436" i="9"/>
  <c r="Q4440" i="9"/>
  <c r="J4440" i="9"/>
  <c r="K4440" i="9"/>
  <c r="O4440" i="9"/>
  <c r="L4440" i="9"/>
  <c r="P4440" i="9"/>
  <c r="M4440" i="9"/>
  <c r="N4440" i="9"/>
  <c r="R4440" i="9"/>
  <c r="Q4442" i="9"/>
  <c r="L4442" i="9"/>
  <c r="P4442" i="9"/>
  <c r="K4442" i="9"/>
  <c r="M4442" i="9"/>
  <c r="I4442" i="9"/>
  <c r="N4442" i="9"/>
  <c r="Q4444" i="9"/>
  <c r="L4444" i="9"/>
  <c r="P4444" i="9"/>
  <c r="K4444" i="9"/>
  <c r="M4444" i="9"/>
  <c r="R4444" i="9"/>
  <c r="I4444" i="9"/>
  <c r="N4444" i="9"/>
  <c r="Q4446" i="9"/>
  <c r="L4446" i="9"/>
  <c r="P4446" i="9"/>
  <c r="K4446" i="9"/>
  <c r="M4446" i="9"/>
  <c r="I4446" i="9"/>
  <c r="N4446" i="9"/>
  <c r="Q4448" i="9"/>
  <c r="L4448" i="9"/>
  <c r="P4448" i="9"/>
  <c r="K4448" i="9"/>
  <c r="M4448" i="9"/>
  <c r="R4448" i="9"/>
  <c r="I4448" i="9"/>
  <c r="N4448" i="9"/>
  <c r="Q4454" i="9"/>
  <c r="L4454" i="9"/>
  <c r="P4454" i="9"/>
  <c r="K4454" i="9"/>
  <c r="M4454" i="9"/>
  <c r="I4454" i="9"/>
  <c r="N4454" i="9"/>
  <c r="Q4460" i="9"/>
  <c r="L4460" i="9"/>
  <c r="P4460" i="9"/>
  <c r="K4460" i="9"/>
  <c r="M4460" i="9"/>
  <c r="R4460" i="9"/>
  <c r="I4460" i="9"/>
  <c r="N4460" i="9"/>
  <c r="Q4464" i="9"/>
  <c r="L4464" i="9"/>
  <c r="P4464" i="9"/>
  <c r="K4464" i="9"/>
  <c r="M4464" i="9"/>
  <c r="R4464" i="9"/>
  <c r="I4464" i="9"/>
  <c r="N4464" i="9"/>
  <c r="Q4470" i="9"/>
  <c r="L4470" i="9"/>
  <c r="P4470" i="9"/>
  <c r="K4470" i="9"/>
  <c r="M4470" i="9"/>
  <c r="I4470" i="9"/>
  <c r="N4470" i="9"/>
  <c r="Q4474" i="9"/>
  <c r="L4474" i="9"/>
  <c r="P4474" i="9"/>
  <c r="K4474" i="9"/>
  <c r="M4474" i="9"/>
  <c r="I4474" i="9"/>
  <c r="N4474" i="9"/>
  <c r="Q4484" i="9"/>
  <c r="L4484" i="9"/>
  <c r="P4484" i="9"/>
  <c r="K4484" i="9"/>
  <c r="M4484" i="9"/>
  <c r="R4484" i="9"/>
  <c r="I4484" i="9"/>
  <c r="N4484" i="9"/>
  <c r="Q4486" i="9"/>
  <c r="L4486" i="9"/>
  <c r="P4486" i="9"/>
  <c r="K4486" i="9"/>
  <c r="M4486" i="9"/>
  <c r="I4486" i="9"/>
  <c r="N4486" i="9"/>
  <c r="Q4490" i="9"/>
  <c r="L4490" i="9"/>
  <c r="P4490" i="9"/>
  <c r="K4490" i="9"/>
  <c r="M4490" i="9"/>
  <c r="I4490" i="9"/>
  <c r="N4490" i="9"/>
  <c r="Q4494" i="9"/>
  <c r="L4494" i="9"/>
  <c r="P4494" i="9"/>
  <c r="K4494" i="9"/>
  <c r="M4494" i="9"/>
  <c r="I4494" i="9"/>
  <c r="N4494" i="9"/>
  <c r="Q4498" i="9"/>
  <c r="L4498" i="9"/>
  <c r="P4498" i="9"/>
  <c r="K4498" i="9"/>
  <c r="M4498" i="9"/>
  <c r="I4498" i="9"/>
  <c r="N4498" i="9"/>
  <c r="Q4500" i="9"/>
  <c r="L4500" i="9"/>
  <c r="P4500" i="9"/>
  <c r="K4500" i="9"/>
  <c r="M4500" i="9"/>
  <c r="R4500" i="9"/>
  <c r="I4500" i="9"/>
  <c r="N4500" i="9"/>
  <c r="Q4502" i="9"/>
  <c r="L4502" i="9"/>
  <c r="P4502" i="9"/>
  <c r="K4502" i="9"/>
  <c r="M4502" i="9"/>
  <c r="I4502" i="9"/>
  <c r="N4502" i="9"/>
  <c r="Q4504" i="9"/>
  <c r="L4504" i="9"/>
  <c r="P4504" i="9"/>
  <c r="K4504" i="9"/>
  <c r="M4504" i="9"/>
  <c r="R4504" i="9"/>
  <c r="I4504" i="9"/>
  <c r="N4504" i="9"/>
  <c r="Q4506" i="9"/>
  <c r="I4506" i="9"/>
  <c r="M4506" i="9"/>
  <c r="J4506" i="9"/>
  <c r="N4506" i="9"/>
  <c r="K4506" i="9"/>
  <c r="O4506" i="9"/>
  <c r="Q4508" i="9"/>
  <c r="I4508" i="9"/>
  <c r="M4508" i="9"/>
  <c r="J4508" i="9"/>
  <c r="N4508" i="9"/>
  <c r="R4508" i="9"/>
  <c r="K4508" i="9"/>
  <c r="O4508" i="9"/>
  <c r="Q4510" i="9"/>
  <c r="I4510" i="9"/>
  <c r="M4510" i="9"/>
  <c r="J4510" i="9"/>
  <c r="N4510" i="9"/>
  <c r="K4510" i="9"/>
  <c r="O4510" i="9"/>
  <c r="Q4514" i="9"/>
  <c r="I4514" i="9"/>
  <c r="M4514" i="9"/>
  <c r="J4514" i="9"/>
  <c r="N4514" i="9"/>
  <c r="K4514" i="9"/>
  <c r="O4514" i="9"/>
  <c r="Q4518" i="9"/>
  <c r="I4518" i="9"/>
  <c r="M4518" i="9"/>
  <c r="J4518" i="9"/>
  <c r="N4518" i="9"/>
  <c r="K4518" i="9"/>
  <c r="O4518" i="9"/>
  <c r="Q4520" i="9"/>
  <c r="I4520" i="9"/>
  <c r="M4520" i="9"/>
  <c r="J4520" i="9"/>
  <c r="N4520" i="9"/>
  <c r="R4520" i="9"/>
  <c r="K4520" i="9"/>
  <c r="O4520" i="9"/>
  <c r="Q4526" i="9"/>
  <c r="I4526" i="9"/>
  <c r="M4526" i="9"/>
  <c r="J4526" i="9"/>
  <c r="N4526" i="9"/>
  <c r="K4526" i="9"/>
  <c r="O4526" i="9"/>
  <c r="Q4540" i="9"/>
  <c r="I4540" i="9"/>
  <c r="M4540" i="9"/>
  <c r="J4540" i="9"/>
  <c r="N4540" i="9"/>
  <c r="R4540" i="9"/>
  <c r="K4540" i="9"/>
  <c r="O4540" i="9"/>
  <c r="Q4542" i="9"/>
  <c r="I4542" i="9"/>
  <c r="M4542" i="9"/>
  <c r="J4542" i="9"/>
  <c r="N4542" i="9"/>
  <c r="K4542" i="9"/>
  <c r="O4542" i="9"/>
  <c r="Q4548" i="9"/>
  <c r="I4548" i="9"/>
  <c r="M4548" i="9"/>
  <c r="J4548" i="9"/>
  <c r="N4548" i="9"/>
  <c r="R4548" i="9"/>
  <c r="K4548" i="9"/>
  <c r="O4548" i="9"/>
  <c r="Q4550" i="9"/>
  <c r="I4550" i="9"/>
  <c r="M4550" i="9"/>
  <c r="J4550" i="9"/>
  <c r="N4550" i="9"/>
  <c r="K4550" i="9"/>
  <c r="O4550" i="9"/>
  <c r="Q4554" i="9"/>
  <c r="I4554" i="9"/>
  <c r="M4554" i="9"/>
  <c r="J4554" i="9"/>
  <c r="N4554" i="9"/>
  <c r="K4554" i="9"/>
  <c r="O4554" i="9"/>
  <c r="Q4556" i="9"/>
  <c r="I4556" i="9"/>
  <c r="M4556" i="9"/>
  <c r="J4556" i="9"/>
  <c r="N4556" i="9"/>
  <c r="R4556" i="9"/>
  <c r="K4556" i="9"/>
  <c r="O4556" i="9"/>
  <c r="Q4560" i="9"/>
  <c r="I4560" i="9"/>
  <c r="M4560" i="9"/>
  <c r="J4560" i="9"/>
  <c r="N4560" i="9"/>
  <c r="R4560" i="9"/>
  <c r="K4560" i="9"/>
  <c r="O4560" i="9"/>
  <c r="Q4564" i="9"/>
  <c r="I4564" i="9"/>
  <c r="M4564" i="9"/>
  <c r="J4564" i="9"/>
  <c r="N4564" i="9"/>
  <c r="R4564" i="9"/>
  <c r="K4564" i="9"/>
  <c r="O4564" i="9"/>
  <c r="Q4566" i="9"/>
  <c r="I4566" i="9"/>
  <c r="M4566" i="9"/>
  <c r="J4566" i="9"/>
  <c r="N4566" i="9"/>
  <c r="K4566" i="9"/>
  <c r="O4566" i="9"/>
  <c r="Q4572" i="9"/>
  <c r="I4572" i="9"/>
  <c r="M4572" i="9"/>
  <c r="J4572" i="9"/>
  <c r="N4572" i="9"/>
  <c r="R4572" i="9"/>
  <c r="K4572" i="9"/>
  <c r="O4572" i="9"/>
  <c r="Q4576" i="9"/>
  <c r="I4576" i="9"/>
  <c r="M4576" i="9"/>
  <c r="J4576" i="9"/>
  <c r="N4576" i="9"/>
  <c r="R4576" i="9"/>
  <c r="K4576" i="9"/>
  <c r="O4576" i="9"/>
  <c r="Q4580" i="9"/>
  <c r="I4580" i="9"/>
  <c r="M4580" i="9"/>
  <c r="J4580" i="9"/>
  <c r="N4580" i="9"/>
  <c r="R4580" i="9"/>
  <c r="K4580" i="9"/>
  <c r="O4580" i="9"/>
  <c r="Q4582" i="9"/>
  <c r="I4582" i="9"/>
  <c r="M4582" i="9"/>
  <c r="J4582" i="9"/>
  <c r="N4582" i="9"/>
  <c r="K4582" i="9"/>
  <c r="O4582" i="9"/>
  <c r="Q4584" i="9"/>
  <c r="I4584" i="9"/>
  <c r="M4584" i="9"/>
  <c r="J4584" i="9"/>
  <c r="N4584" i="9"/>
  <c r="R4584" i="9"/>
  <c r="K4584" i="9"/>
  <c r="O4584" i="9"/>
  <c r="Q4588" i="9"/>
  <c r="I4588" i="9"/>
  <c r="M4588" i="9"/>
  <c r="J4588" i="9"/>
  <c r="N4588" i="9"/>
  <c r="R4588" i="9"/>
  <c r="K4588" i="9"/>
  <c r="O4588" i="9"/>
  <c r="Q4592" i="9"/>
  <c r="I4592" i="9"/>
  <c r="M4592" i="9"/>
  <c r="J4592" i="9"/>
  <c r="N4592" i="9"/>
  <c r="R4592" i="9"/>
  <c r="K4592" i="9"/>
  <c r="O4592" i="9"/>
  <c r="Q4596" i="9"/>
  <c r="I4596" i="9"/>
  <c r="M4596" i="9"/>
  <c r="J4596" i="9"/>
  <c r="N4596" i="9"/>
  <c r="R4596" i="9"/>
  <c r="K4596" i="9"/>
  <c r="O4596" i="9"/>
  <c r="Q4600" i="9"/>
  <c r="I4600" i="9"/>
  <c r="M4600" i="9"/>
  <c r="J4600" i="9"/>
  <c r="N4600" i="9"/>
  <c r="R4600" i="9"/>
  <c r="K4600" i="9"/>
  <c r="O4600" i="9"/>
  <c r="Q4604" i="9"/>
  <c r="I4604" i="9"/>
  <c r="M4604" i="9"/>
  <c r="J4604" i="9"/>
  <c r="N4604" i="9"/>
  <c r="R4604" i="9"/>
  <c r="K4604" i="9"/>
  <c r="O4604" i="9"/>
  <c r="Q4608" i="9"/>
  <c r="I4608" i="9"/>
  <c r="M4608" i="9"/>
  <c r="J4608" i="9"/>
  <c r="N4608" i="9"/>
  <c r="R4608" i="9"/>
  <c r="K4608" i="9"/>
  <c r="O4608" i="9"/>
  <c r="Q4612" i="9"/>
  <c r="I4612" i="9"/>
  <c r="M4612" i="9"/>
  <c r="J4612" i="9"/>
  <c r="N4612" i="9"/>
  <c r="R4612" i="9"/>
  <c r="K4612" i="9"/>
  <c r="O4612" i="9"/>
  <c r="Q4614" i="9"/>
  <c r="I4614" i="9"/>
  <c r="M4614" i="9"/>
  <c r="J4614" i="9"/>
  <c r="N4614" i="9"/>
  <c r="K4614" i="9"/>
  <c r="O4614" i="9"/>
  <c r="Q4618" i="9"/>
  <c r="I4618" i="9"/>
  <c r="M4618" i="9"/>
  <c r="J4618" i="9"/>
  <c r="N4618" i="9"/>
  <c r="K4618" i="9"/>
  <c r="O4618" i="9"/>
  <c r="Q4622" i="9"/>
  <c r="I4622" i="9"/>
  <c r="M4622" i="9"/>
  <c r="J4622" i="9"/>
  <c r="N4622" i="9"/>
  <c r="K4622" i="9"/>
  <c r="O4622" i="9"/>
  <c r="Q4628" i="9"/>
  <c r="I4628" i="9"/>
  <c r="M4628" i="9"/>
  <c r="J4628" i="9"/>
  <c r="N4628" i="9"/>
  <c r="R4628" i="9"/>
  <c r="K4628" i="9"/>
  <c r="O4628" i="9"/>
  <c r="Q4632" i="9"/>
  <c r="I4632" i="9"/>
  <c r="M4632" i="9"/>
  <c r="J4632" i="9"/>
  <c r="N4632" i="9"/>
  <c r="R4632" i="9"/>
  <c r="K4632" i="9"/>
  <c r="O4632" i="9"/>
  <c r="Q4636" i="9"/>
  <c r="I4636" i="9"/>
  <c r="M4636" i="9"/>
  <c r="J4636" i="9"/>
  <c r="N4636" i="9"/>
  <c r="R4636" i="9"/>
  <c r="K4636" i="9"/>
  <c r="O4636" i="9"/>
  <c r="Q4642" i="9"/>
  <c r="I4642" i="9"/>
  <c r="M4642" i="9"/>
  <c r="J4642" i="9"/>
  <c r="N4642" i="9"/>
  <c r="K4642" i="9"/>
  <c r="O4642" i="9"/>
  <c r="Q4646" i="9"/>
  <c r="I4646" i="9"/>
  <c r="M4646" i="9"/>
  <c r="J4646" i="9"/>
  <c r="N4646" i="9"/>
  <c r="K4646" i="9"/>
  <c r="O4646" i="9"/>
  <c r="Q4650" i="9"/>
  <c r="I4650" i="9"/>
  <c r="M4650" i="9"/>
  <c r="J4650" i="9"/>
  <c r="N4650" i="9"/>
  <c r="K4650" i="9"/>
  <c r="O4650" i="9"/>
  <c r="Q4654" i="9"/>
  <c r="I4654" i="9"/>
  <c r="M4654" i="9"/>
  <c r="J4654" i="9"/>
  <c r="N4654" i="9"/>
  <c r="K4654" i="9"/>
  <c r="O4654" i="9"/>
  <c r="Q4658" i="9"/>
  <c r="I4658" i="9"/>
  <c r="M4658" i="9"/>
  <c r="J4658" i="9"/>
  <c r="N4658" i="9"/>
  <c r="K4658" i="9"/>
  <c r="O4658" i="9"/>
  <c r="Q4662" i="9"/>
  <c r="I4662" i="9"/>
  <c r="M4662" i="9"/>
  <c r="J4662" i="9"/>
  <c r="N4662" i="9"/>
  <c r="K4662" i="9"/>
  <c r="O4662" i="9"/>
  <c r="Q4666" i="9"/>
  <c r="I4666" i="9"/>
  <c r="M4666" i="9"/>
  <c r="J4666" i="9"/>
  <c r="N4666" i="9"/>
  <c r="K4666" i="9"/>
  <c r="O4666" i="9"/>
  <c r="Q4670" i="9"/>
  <c r="I4670" i="9"/>
  <c r="M4670" i="9"/>
  <c r="J4670" i="9"/>
  <c r="N4670" i="9"/>
  <c r="K4670" i="9"/>
  <c r="O4670" i="9"/>
  <c r="Q4674" i="9"/>
  <c r="I4674" i="9"/>
  <c r="M4674" i="9"/>
  <c r="J4674" i="9"/>
  <c r="N4674" i="9"/>
  <c r="K4674" i="9"/>
  <c r="O4674" i="9"/>
  <c r="Q4678" i="9"/>
  <c r="I4678" i="9"/>
  <c r="M4678" i="9"/>
  <c r="J4678" i="9"/>
  <c r="N4678" i="9"/>
  <c r="K4678" i="9"/>
  <c r="O4678" i="9"/>
  <c r="Q4686" i="9"/>
  <c r="I4686" i="9"/>
  <c r="M4686" i="9"/>
  <c r="J4686" i="9"/>
  <c r="N4686" i="9"/>
  <c r="K4686" i="9"/>
  <c r="O4686" i="9"/>
  <c r="Q4690" i="9"/>
  <c r="I4690" i="9"/>
  <c r="M4690" i="9"/>
  <c r="J4690" i="9"/>
  <c r="N4690" i="9"/>
  <c r="K4690" i="9"/>
  <c r="O4690" i="9"/>
  <c r="Q4696" i="9"/>
  <c r="I4696" i="9"/>
  <c r="M4696" i="9"/>
  <c r="J4696" i="9"/>
  <c r="N4696" i="9"/>
  <c r="R4696" i="9"/>
  <c r="K4696" i="9"/>
  <c r="O4696" i="9"/>
  <c r="Q4700" i="9"/>
  <c r="I4700" i="9"/>
  <c r="M4700" i="9"/>
  <c r="J4700" i="9"/>
  <c r="N4700" i="9"/>
  <c r="R4700" i="9"/>
  <c r="K4700" i="9"/>
  <c r="O4700" i="9"/>
  <c r="Q4706" i="9"/>
  <c r="I4706" i="9"/>
  <c r="M4706" i="9"/>
  <c r="J4706" i="9"/>
  <c r="N4706" i="9"/>
  <c r="K4706" i="9"/>
  <c r="O4706" i="9"/>
  <c r="Q4712" i="9"/>
  <c r="I4712" i="9"/>
  <c r="M4712" i="9"/>
  <c r="J4712" i="9"/>
  <c r="N4712" i="9"/>
  <c r="R4712" i="9"/>
  <c r="K4712" i="9"/>
  <c r="O4712" i="9"/>
  <c r="Q4716" i="9"/>
  <c r="I4716" i="9"/>
  <c r="M4716" i="9"/>
  <c r="J4716" i="9"/>
  <c r="N4716" i="9"/>
  <c r="R4716" i="9"/>
  <c r="K4716" i="9"/>
  <c r="O4716" i="9"/>
  <c r="Q4718" i="9"/>
  <c r="I4718" i="9"/>
  <c r="M4718" i="9"/>
  <c r="J4718" i="9"/>
  <c r="N4718" i="9"/>
  <c r="K4718" i="9"/>
  <c r="O4718" i="9"/>
  <c r="R7" i="9"/>
  <c r="R11" i="9"/>
  <c r="R15" i="9"/>
  <c r="R19" i="9"/>
  <c r="R23" i="9"/>
  <c r="R27" i="9"/>
  <c r="R31" i="9"/>
  <c r="R35" i="9"/>
  <c r="R39" i="9"/>
  <c r="R43" i="9"/>
  <c r="R47" i="9"/>
  <c r="R51" i="9"/>
  <c r="R55" i="9"/>
  <c r="R59" i="9"/>
  <c r="R63" i="9"/>
  <c r="R67" i="9"/>
  <c r="R71" i="9"/>
  <c r="R75" i="9"/>
  <c r="R79" i="9"/>
  <c r="R83" i="9"/>
  <c r="R87" i="9"/>
  <c r="R91" i="9"/>
  <c r="R95" i="9"/>
  <c r="R99" i="9"/>
  <c r="R103" i="9"/>
  <c r="R107" i="9"/>
  <c r="R111" i="9"/>
  <c r="R115" i="9"/>
  <c r="R119" i="9"/>
  <c r="R123" i="9"/>
  <c r="R127" i="9"/>
  <c r="R131" i="9"/>
  <c r="R135" i="9"/>
  <c r="R139" i="9"/>
  <c r="R143" i="9"/>
  <c r="R147" i="9"/>
  <c r="R151" i="9"/>
  <c r="R155" i="9"/>
  <c r="R159" i="9"/>
  <c r="R163" i="9"/>
  <c r="R167" i="9"/>
  <c r="R171" i="9"/>
  <c r="R175" i="9"/>
  <c r="R179" i="9"/>
  <c r="R183" i="9"/>
  <c r="R187" i="9"/>
  <c r="R191" i="9"/>
  <c r="R195" i="9"/>
  <c r="R199" i="9"/>
  <c r="R203" i="9"/>
  <c r="R207" i="9"/>
  <c r="R211" i="9"/>
  <c r="R215" i="9"/>
  <c r="R219" i="9"/>
  <c r="R223" i="9"/>
  <c r="R227" i="9"/>
  <c r="R231" i="9"/>
  <c r="R235" i="9"/>
  <c r="R239" i="9"/>
  <c r="R243" i="9"/>
  <c r="R247" i="9"/>
  <c r="R251" i="9"/>
  <c r="R255" i="9"/>
  <c r="R259" i="9"/>
  <c r="R263" i="9"/>
  <c r="R267" i="9"/>
  <c r="R271" i="9"/>
  <c r="R275" i="9"/>
  <c r="R279" i="9"/>
  <c r="R283" i="9"/>
  <c r="R287" i="9"/>
  <c r="R291" i="9"/>
  <c r="R295" i="9"/>
  <c r="R299" i="9"/>
  <c r="R303" i="9"/>
  <c r="R307" i="9"/>
  <c r="R311" i="9"/>
  <c r="R315" i="9"/>
  <c r="R319" i="9"/>
  <c r="R323" i="9"/>
  <c r="R327" i="9"/>
  <c r="R331" i="9"/>
  <c r="R335" i="9"/>
  <c r="R339" i="9"/>
  <c r="R343" i="9"/>
  <c r="R347" i="9"/>
  <c r="R351" i="9"/>
  <c r="R355" i="9"/>
  <c r="R359" i="9"/>
  <c r="R363" i="9"/>
  <c r="R367" i="9"/>
  <c r="R371" i="9"/>
  <c r="R375" i="9"/>
  <c r="R379" i="9"/>
  <c r="R383" i="9"/>
  <c r="R387" i="9"/>
  <c r="R391" i="9"/>
  <c r="R395" i="9"/>
  <c r="R399" i="9"/>
  <c r="R403" i="9"/>
  <c r="R407" i="9"/>
  <c r="R411" i="9"/>
  <c r="R415" i="9"/>
  <c r="R419" i="9"/>
  <c r="R423" i="9"/>
  <c r="R427" i="9"/>
  <c r="R431" i="9"/>
  <c r="R435" i="9"/>
  <c r="R439" i="9"/>
  <c r="R443" i="9"/>
  <c r="R447" i="9"/>
  <c r="R451" i="9"/>
  <c r="R455" i="9"/>
  <c r="R459" i="9"/>
  <c r="R463" i="9"/>
  <c r="R467" i="9"/>
  <c r="R471" i="9"/>
  <c r="R475" i="9"/>
  <c r="R479" i="9"/>
  <c r="R483" i="9"/>
  <c r="R487" i="9"/>
  <c r="R491" i="9"/>
  <c r="R495" i="9"/>
  <c r="R499" i="9"/>
  <c r="R503" i="9"/>
  <c r="R507" i="9"/>
  <c r="R511" i="9"/>
  <c r="R515" i="9"/>
  <c r="R519" i="9"/>
  <c r="R523" i="9"/>
  <c r="R527" i="9"/>
  <c r="R531" i="9"/>
  <c r="R535" i="9"/>
  <c r="R539" i="9"/>
  <c r="R543" i="9"/>
  <c r="R547" i="9"/>
  <c r="R551" i="9"/>
  <c r="R555" i="9"/>
  <c r="R559" i="9"/>
  <c r="R563" i="9"/>
  <c r="R567" i="9"/>
  <c r="R571" i="9"/>
  <c r="R575" i="9"/>
  <c r="R579" i="9"/>
  <c r="R583" i="9"/>
  <c r="R587" i="9"/>
  <c r="R591" i="9"/>
  <c r="R595" i="9"/>
  <c r="R599" i="9"/>
  <c r="R603" i="9"/>
  <c r="R607" i="9"/>
  <c r="R611" i="9"/>
  <c r="R615" i="9"/>
  <c r="R619" i="9"/>
  <c r="R623" i="9"/>
  <c r="R627" i="9"/>
  <c r="R631" i="9"/>
  <c r="R635" i="9"/>
  <c r="R639" i="9"/>
  <c r="R643" i="9"/>
  <c r="R647" i="9"/>
  <c r="R651" i="9"/>
  <c r="R655" i="9"/>
  <c r="R659" i="9"/>
  <c r="R663" i="9"/>
  <c r="R667" i="9"/>
  <c r="R671" i="9"/>
  <c r="R675" i="9"/>
  <c r="R679" i="9"/>
  <c r="R683" i="9"/>
  <c r="R687" i="9"/>
  <c r="R691" i="9"/>
  <c r="R695" i="9"/>
  <c r="R699" i="9"/>
  <c r="R703" i="9"/>
  <c r="R707" i="9"/>
  <c r="R711" i="9"/>
  <c r="R715" i="9"/>
  <c r="R719" i="9"/>
  <c r="R723" i="9"/>
  <c r="R727" i="9"/>
  <c r="R731" i="9"/>
  <c r="R735" i="9"/>
  <c r="R739" i="9"/>
  <c r="R743" i="9"/>
  <c r="R747" i="9"/>
  <c r="R751" i="9"/>
  <c r="R755" i="9"/>
  <c r="R759" i="9"/>
  <c r="R763" i="9"/>
  <c r="R767" i="9"/>
  <c r="R771" i="9"/>
  <c r="R775" i="9"/>
  <c r="R779" i="9"/>
  <c r="R783" i="9"/>
  <c r="R787" i="9"/>
  <c r="R791" i="9"/>
  <c r="R795" i="9"/>
  <c r="R799" i="9"/>
  <c r="R803" i="9"/>
  <c r="R807" i="9"/>
  <c r="R811" i="9"/>
  <c r="R815" i="9"/>
  <c r="R819" i="9"/>
  <c r="R823" i="9"/>
  <c r="R827" i="9"/>
  <c r="R831" i="9"/>
  <c r="R835" i="9"/>
  <c r="R839" i="9"/>
  <c r="R843" i="9"/>
  <c r="R847" i="9"/>
  <c r="R851" i="9"/>
  <c r="R855" i="9"/>
  <c r="R859" i="9"/>
  <c r="R863" i="9"/>
  <c r="R867" i="9"/>
  <c r="R871" i="9"/>
  <c r="R875" i="9"/>
  <c r="R879" i="9"/>
  <c r="R883" i="9"/>
  <c r="R887" i="9"/>
  <c r="R891" i="9"/>
  <c r="R895" i="9"/>
  <c r="R899" i="9"/>
  <c r="R903" i="9"/>
  <c r="R907" i="9"/>
  <c r="R911" i="9"/>
  <c r="R915" i="9"/>
  <c r="R919" i="9"/>
  <c r="R923" i="9"/>
  <c r="R927" i="9"/>
  <c r="R931" i="9"/>
  <c r="R935" i="9"/>
  <c r="R939" i="9"/>
  <c r="R943" i="9"/>
  <c r="R947" i="9"/>
  <c r="R951" i="9"/>
  <c r="R955" i="9"/>
  <c r="R959" i="9"/>
  <c r="R963" i="9"/>
  <c r="R967" i="9"/>
  <c r="R971" i="9"/>
  <c r="R975" i="9"/>
  <c r="R979" i="9"/>
  <c r="R983" i="9"/>
  <c r="R987" i="9"/>
  <c r="R991" i="9"/>
  <c r="R995" i="9"/>
  <c r="R999" i="9"/>
  <c r="R1003" i="9"/>
  <c r="R1007" i="9"/>
  <c r="R1011" i="9"/>
  <c r="R1015" i="9"/>
  <c r="R1019" i="9"/>
  <c r="R1023" i="9"/>
  <c r="R1027" i="9"/>
  <c r="R1031" i="9"/>
  <c r="R1035" i="9"/>
  <c r="R1039" i="9"/>
  <c r="R1043" i="9"/>
  <c r="R1049" i="9"/>
  <c r="R1054" i="9"/>
  <c r="R1059" i="9"/>
  <c r="R1086" i="9"/>
  <c r="R1134" i="9"/>
  <c r="R1150" i="9"/>
  <c r="R1182" i="9"/>
  <c r="R1198" i="9"/>
  <c r="R1210" i="9"/>
  <c r="R1234" i="9"/>
  <c r="R1250" i="9"/>
  <c r="R1258" i="9"/>
  <c r="R1266" i="9"/>
  <c r="R1314" i="9"/>
  <c r="R1322" i="9"/>
  <c r="R1346" i="9"/>
  <c r="R1362" i="9"/>
  <c r="R1426" i="9"/>
  <c r="R1434" i="9"/>
  <c r="R1442" i="9"/>
  <c r="R1450" i="9"/>
  <c r="R1474" i="9"/>
  <c r="R1506" i="9"/>
  <c r="R1538" i="9"/>
  <c r="R1546" i="9"/>
  <c r="R1570" i="9"/>
  <c r="R1586" i="9"/>
  <c r="R1610" i="9"/>
  <c r="R1666" i="9"/>
  <c r="R1682" i="9"/>
  <c r="R1690" i="9"/>
  <c r="R1706" i="9"/>
  <c r="R1714" i="9"/>
  <c r="R1722" i="9"/>
  <c r="R1730" i="9"/>
  <c r="R1870" i="9"/>
  <c r="R1918" i="9"/>
  <c r="R2046" i="9"/>
  <c r="R2094" i="9"/>
  <c r="R2110" i="9"/>
  <c r="R2126" i="9"/>
  <c r="R2174" i="9"/>
  <c r="R2238" i="9"/>
  <c r="R2286" i="9"/>
  <c r="R2334" i="9"/>
  <c r="R2350" i="9"/>
  <c r="R2398" i="9"/>
  <c r="R2478" i="9"/>
  <c r="R2494" i="9"/>
  <c r="R2542" i="9"/>
  <c r="R2606" i="9"/>
  <c r="R2654" i="9"/>
  <c r="R2670" i="9"/>
  <c r="R2702" i="9"/>
  <c r="R2750" i="9"/>
  <c r="R2766" i="9"/>
  <c r="R2782" i="9"/>
  <c r="R2798" i="9"/>
  <c r="R2814" i="9"/>
  <c r="R2862" i="9"/>
  <c r="R2894" i="9"/>
  <c r="R2910" i="9"/>
  <c r="R2942" i="9"/>
  <c r="R2974" i="9"/>
  <c r="R2990" i="9"/>
  <c r="R3006" i="9"/>
  <c r="R3022" i="9"/>
  <c r="R3038" i="9"/>
  <c r="R3070" i="9"/>
  <c r="R3118" i="9"/>
  <c r="R3134" i="9"/>
  <c r="R3182" i="9"/>
  <c r="R3246" i="9"/>
  <c r="R3262" i="9"/>
  <c r="R3310" i="9"/>
  <c r="R3390" i="9"/>
  <c r="R3406" i="9"/>
  <c r="R3486" i="9"/>
  <c r="R3550" i="9"/>
  <c r="R3566" i="9"/>
  <c r="R3614" i="9"/>
  <c r="R3678" i="9"/>
  <c r="R3806" i="9"/>
  <c r="R3822" i="9"/>
  <c r="R3838" i="9"/>
  <c r="R3886" i="9"/>
  <c r="R3966" i="9"/>
  <c r="R3982" i="9"/>
  <c r="R4046" i="9"/>
  <c r="R4158" i="9"/>
  <c r="R4206" i="9"/>
  <c r="R4254" i="9"/>
  <c r="R4302" i="9"/>
  <c r="R4318" i="9"/>
  <c r="R4334" i="9"/>
  <c r="R4350" i="9"/>
  <c r="R4446" i="9"/>
  <c r="R4462" i="9"/>
  <c r="R4478" i="9"/>
  <c r="R4494" i="9"/>
  <c r="R4510" i="9"/>
  <c r="R4526" i="9"/>
  <c r="R4542" i="9"/>
  <c r="R4558" i="9"/>
  <c r="R4574" i="9"/>
  <c r="R4590" i="9"/>
  <c r="R4606" i="9"/>
  <c r="R4622" i="9"/>
  <c r="R4638" i="9"/>
  <c r="R4654" i="9"/>
  <c r="R4670" i="9"/>
  <c r="R4686" i="9"/>
  <c r="R4702" i="9"/>
  <c r="R4718" i="9"/>
  <c r="R4734" i="9"/>
  <c r="R4750" i="9"/>
  <c r="R4766" i="9"/>
  <c r="R4782" i="9"/>
  <c r="R4798" i="9"/>
  <c r="R4814" i="9"/>
  <c r="R4830" i="9"/>
  <c r="R4846" i="9"/>
  <c r="R4862" i="9"/>
  <c r="R4878" i="9"/>
  <c r="R4894" i="9"/>
  <c r="R4926" i="9"/>
  <c r="R4974" i="9"/>
  <c r="O4502" i="9"/>
  <c r="J4500" i="9"/>
  <c r="O4494" i="9"/>
  <c r="J4492" i="9"/>
  <c r="O4486" i="9"/>
  <c r="J4484" i="9"/>
  <c r="O4478" i="9"/>
  <c r="J4476" i="9"/>
  <c r="O4470" i="9"/>
  <c r="J4468" i="9"/>
  <c r="O4462" i="9"/>
  <c r="J4460" i="9"/>
  <c r="O4454" i="9"/>
  <c r="J4452" i="9"/>
  <c r="O4446" i="9"/>
  <c r="J4444" i="9"/>
  <c r="I4434" i="9"/>
  <c r="I4426" i="9"/>
  <c r="I4402" i="9"/>
  <c r="I4370" i="9"/>
  <c r="I4362" i="9"/>
  <c r="I4354" i="9"/>
  <c r="I4346" i="9"/>
  <c r="I4338" i="9"/>
  <c r="I4330" i="9"/>
  <c r="I4322" i="9"/>
  <c r="I4314" i="9"/>
  <c r="I4306" i="9"/>
  <c r="I4298" i="9"/>
  <c r="I4290" i="9"/>
  <c r="I4258" i="9"/>
  <c r="I4226" i="9"/>
  <c r="I4210" i="9"/>
  <c r="I4202" i="9"/>
  <c r="I4194" i="9"/>
  <c r="I4186" i="9"/>
  <c r="I4178" i="9"/>
  <c r="I4162" i="9"/>
  <c r="I4146" i="9"/>
  <c r="I4138" i="9"/>
  <c r="I4106" i="9"/>
  <c r="I4098" i="9"/>
  <c r="I4074" i="9"/>
  <c r="I4066" i="9"/>
  <c r="I4058" i="9"/>
  <c r="I4050" i="9"/>
  <c r="I4034" i="9"/>
  <c r="I3994" i="9"/>
  <c r="I3946" i="9"/>
  <c r="I3938" i="9"/>
  <c r="I3930" i="9"/>
  <c r="I3906" i="9"/>
  <c r="I3890" i="9"/>
  <c r="I3882" i="9"/>
  <c r="I3874" i="9"/>
  <c r="I3866" i="9"/>
  <c r="I3858" i="9"/>
  <c r="I3850" i="9"/>
  <c r="I3842" i="9"/>
  <c r="I3826" i="9"/>
  <c r="I3818" i="9"/>
  <c r="I3810" i="9"/>
  <c r="I3802" i="9"/>
  <c r="I3794" i="9"/>
  <c r="I3762" i="9"/>
  <c r="I3746" i="9"/>
  <c r="I3714" i="9"/>
  <c r="I3706" i="9"/>
  <c r="I3698" i="9"/>
  <c r="I3682" i="9"/>
  <c r="I3658" i="9"/>
  <c r="I3634" i="9"/>
  <c r="I3618" i="9"/>
  <c r="I3578" i="9"/>
  <c r="I3570" i="9"/>
  <c r="I3554" i="9"/>
  <c r="I3538" i="9"/>
  <c r="I3522" i="9"/>
  <c r="I3506" i="9"/>
  <c r="I3498" i="9"/>
  <c r="I3490" i="9"/>
  <c r="I3466" i="9"/>
  <c r="I3458" i="9"/>
  <c r="I3442" i="9"/>
  <c r="I3434" i="9"/>
  <c r="I3426" i="9"/>
  <c r="P3368" i="9"/>
  <c r="P3320" i="9"/>
  <c r="P3288" i="9"/>
  <c r="P3240" i="9"/>
  <c r="P3224" i="9"/>
  <c r="P3208" i="9"/>
  <c r="P3176" i="9"/>
  <c r="P3112" i="9"/>
  <c r="P3080" i="9"/>
  <c r="P3064" i="9"/>
  <c r="P3048" i="9"/>
  <c r="P3000" i="9"/>
  <c r="L2984" i="9"/>
  <c r="N2720" i="9"/>
  <c r="N2592" i="9"/>
  <c r="R1048" i="9"/>
  <c r="Q1118" i="9"/>
  <c r="K1118" i="9"/>
  <c r="O1118" i="9"/>
  <c r="L1118" i="9"/>
  <c r="P1118" i="9"/>
  <c r="J1118" i="9"/>
  <c r="M1118" i="9"/>
  <c r="I1118" i="9"/>
  <c r="N1118" i="9"/>
  <c r="Q1122" i="9"/>
  <c r="K1122" i="9"/>
  <c r="O1122" i="9"/>
  <c r="L1122" i="9"/>
  <c r="P1122" i="9"/>
  <c r="J1122" i="9"/>
  <c r="M1122" i="9"/>
  <c r="I1122" i="9"/>
  <c r="N1122" i="9"/>
  <c r="Q1236" i="9"/>
  <c r="L1236" i="9"/>
  <c r="P1236" i="9"/>
  <c r="I1236" i="9"/>
  <c r="M1236" i="9"/>
  <c r="J1236" i="9"/>
  <c r="K1236" i="9"/>
  <c r="N1236" i="9"/>
  <c r="O1236" i="9"/>
  <c r="R1236" i="9"/>
  <c r="Q1238" i="9"/>
  <c r="L1238" i="9"/>
  <c r="P1238" i="9"/>
  <c r="I1238" i="9"/>
  <c r="M1238" i="9"/>
  <c r="J1238" i="9"/>
  <c r="K1238" i="9"/>
  <c r="N1238" i="9"/>
  <c r="O1238" i="9"/>
  <c r="Q1240" i="9"/>
  <c r="L1240" i="9"/>
  <c r="P1240" i="9"/>
  <c r="I1240" i="9"/>
  <c r="M1240" i="9"/>
  <c r="J1240" i="9"/>
  <c r="K1240" i="9"/>
  <c r="N1240" i="9"/>
  <c r="O1240" i="9"/>
  <c r="R1240" i="9"/>
  <c r="Q1242" i="9"/>
  <c r="L1242" i="9"/>
  <c r="P1242" i="9"/>
  <c r="I1242" i="9"/>
  <c r="M1242" i="9"/>
  <c r="J1242" i="9"/>
  <c r="K1242" i="9"/>
  <c r="N1242" i="9"/>
  <c r="O1242" i="9"/>
  <c r="Q1264" i="9"/>
  <c r="L1264" i="9"/>
  <c r="P1264" i="9"/>
  <c r="I1264" i="9"/>
  <c r="M1264" i="9"/>
  <c r="J1264" i="9"/>
  <c r="K1264" i="9"/>
  <c r="N1264" i="9"/>
  <c r="O1264" i="9"/>
  <c r="R1264" i="9"/>
  <c r="Q1274" i="9"/>
  <c r="L1274" i="9"/>
  <c r="P1274" i="9"/>
  <c r="I1274" i="9"/>
  <c r="M1274" i="9"/>
  <c r="J1274" i="9"/>
  <c r="K1274" i="9"/>
  <c r="N1274" i="9"/>
  <c r="O1274" i="9"/>
  <c r="Q1280" i="9"/>
  <c r="L1280" i="9"/>
  <c r="P1280" i="9"/>
  <c r="I1280" i="9"/>
  <c r="M1280" i="9"/>
  <c r="J1280" i="9"/>
  <c r="K1280" i="9"/>
  <c r="N1280" i="9"/>
  <c r="O1280" i="9"/>
  <c r="R1280" i="9"/>
  <c r="Q1306" i="9"/>
  <c r="L1306" i="9"/>
  <c r="P1306" i="9"/>
  <c r="I1306" i="9"/>
  <c r="M1306" i="9"/>
  <c r="J1306" i="9"/>
  <c r="K1306" i="9"/>
  <c r="N1306" i="9"/>
  <c r="O1306" i="9"/>
  <c r="Q1328" i="9"/>
  <c r="L1328" i="9"/>
  <c r="P1328" i="9"/>
  <c r="I1328" i="9"/>
  <c r="M1328" i="9"/>
  <c r="J1328" i="9"/>
  <c r="K1328" i="9"/>
  <c r="N1328" i="9"/>
  <c r="O1328" i="9"/>
  <c r="R1328" i="9"/>
  <c r="Q1330" i="9"/>
  <c r="L1330" i="9"/>
  <c r="P1330" i="9"/>
  <c r="I1330" i="9"/>
  <c r="M1330" i="9"/>
  <c r="J1330" i="9"/>
  <c r="K1330" i="9"/>
  <c r="N1330" i="9"/>
  <c r="O1330" i="9"/>
  <c r="Q1332" i="9"/>
  <c r="L1332" i="9"/>
  <c r="P1332" i="9"/>
  <c r="I1332" i="9"/>
  <c r="M1332" i="9"/>
  <c r="J1332" i="9"/>
  <c r="K1332" i="9"/>
  <c r="N1332" i="9"/>
  <c r="O1332" i="9"/>
  <c r="R1332" i="9"/>
  <c r="Q1334" i="9"/>
  <c r="L1334" i="9"/>
  <c r="P1334" i="9"/>
  <c r="I1334" i="9"/>
  <c r="M1334" i="9"/>
  <c r="J1334" i="9"/>
  <c r="K1334" i="9"/>
  <c r="N1334" i="9"/>
  <c r="O1334" i="9"/>
  <c r="Q1336" i="9"/>
  <c r="L1336" i="9"/>
  <c r="P1336" i="9"/>
  <c r="I1336" i="9"/>
  <c r="M1336" i="9"/>
  <c r="J1336" i="9"/>
  <c r="K1336" i="9"/>
  <c r="N1336" i="9"/>
  <c r="O1336" i="9"/>
  <c r="R1336" i="9"/>
  <c r="Q1386" i="9"/>
  <c r="L1386" i="9"/>
  <c r="P1386" i="9"/>
  <c r="I1386" i="9"/>
  <c r="M1386" i="9"/>
  <c r="J1386" i="9"/>
  <c r="K1386" i="9"/>
  <c r="N1386" i="9"/>
  <c r="O1386" i="9"/>
  <c r="Q1388" i="9"/>
  <c r="L1388" i="9"/>
  <c r="P1388" i="9"/>
  <c r="I1388" i="9"/>
  <c r="M1388" i="9"/>
  <c r="J1388" i="9"/>
  <c r="K1388" i="9"/>
  <c r="N1388" i="9"/>
  <c r="O1388" i="9"/>
  <c r="R1388" i="9"/>
  <c r="Q1390" i="9"/>
  <c r="L1390" i="9"/>
  <c r="P1390" i="9"/>
  <c r="I1390" i="9"/>
  <c r="M1390" i="9"/>
  <c r="J1390" i="9"/>
  <c r="K1390" i="9"/>
  <c r="N1390" i="9"/>
  <c r="O1390" i="9"/>
  <c r="Q1392" i="9"/>
  <c r="L1392" i="9"/>
  <c r="P1392" i="9"/>
  <c r="I1392" i="9"/>
  <c r="M1392" i="9"/>
  <c r="J1392" i="9"/>
  <c r="K1392" i="9"/>
  <c r="N1392" i="9"/>
  <c r="O1392" i="9"/>
  <c r="R1392" i="9"/>
  <c r="Q1394" i="9"/>
  <c r="L1394" i="9"/>
  <c r="P1394" i="9"/>
  <c r="I1394" i="9"/>
  <c r="M1394" i="9"/>
  <c r="J1394" i="9"/>
  <c r="K1394" i="9"/>
  <c r="N1394" i="9"/>
  <c r="O1394" i="9"/>
  <c r="Q1396" i="9"/>
  <c r="L1396" i="9"/>
  <c r="P1396" i="9"/>
  <c r="I1396" i="9"/>
  <c r="M1396" i="9"/>
  <c r="J1396" i="9"/>
  <c r="K1396" i="9"/>
  <c r="N1396" i="9"/>
  <c r="O1396" i="9"/>
  <c r="R1396" i="9"/>
  <c r="Q1398" i="9"/>
  <c r="L1398" i="9"/>
  <c r="P1398" i="9"/>
  <c r="I1398" i="9"/>
  <c r="M1398" i="9"/>
  <c r="J1398" i="9"/>
  <c r="K1398" i="9"/>
  <c r="N1398" i="9"/>
  <c r="O1398" i="9"/>
  <c r="Q1400" i="9"/>
  <c r="L1400" i="9"/>
  <c r="P1400" i="9"/>
  <c r="I1400" i="9"/>
  <c r="M1400" i="9"/>
  <c r="J1400" i="9"/>
  <c r="K1400" i="9"/>
  <c r="N1400" i="9"/>
  <c r="O1400" i="9"/>
  <c r="R1400" i="9"/>
  <c r="Q1402" i="9"/>
  <c r="L1402" i="9"/>
  <c r="P1402" i="9"/>
  <c r="I1402" i="9"/>
  <c r="M1402" i="9"/>
  <c r="J1402" i="9"/>
  <c r="K1402" i="9"/>
  <c r="N1402" i="9"/>
  <c r="O1402" i="9"/>
  <c r="Q1412" i="9"/>
  <c r="L1412" i="9"/>
  <c r="P1412" i="9"/>
  <c r="I1412" i="9"/>
  <c r="M1412" i="9"/>
  <c r="J1412" i="9"/>
  <c r="K1412" i="9"/>
  <c r="N1412" i="9"/>
  <c r="O1412" i="9"/>
  <c r="R1412" i="9"/>
  <c r="Q1478" i="9"/>
  <c r="L1478" i="9"/>
  <c r="P1478" i="9"/>
  <c r="I1478" i="9"/>
  <c r="M1478" i="9"/>
  <c r="J1478" i="9"/>
  <c r="K1478" i="9"/>
  <c r="N1478" i="9"/>
  <c r="O1478" i="9"/>
  <c r="Q1504" i="9"/>
  <c r="L1504" i="9"/>
  <c r="P1504" i="9"/>
  <c r="J1504" i="9"/>
  <c r="N1504" i="9"/>
  <c r="I1504" i="9"/>
  <c r="K1504" i="9"/>
  <c r="M1504" i="9"/>
  <c r="O1504" i="9"/>
  <c r="R1504" i="9"/>
  <c r="Q1508" i="9"/>
  <c r="L1508" i="9"/>
  <c r="P1508" i="9"/>
  <c r="J1508" i="9"/>
  <c r="N1508" i="9"/>
  <c r="I1508" i="9"/>
  <c r="K1508" i="9"/>
  <c r="M1508" i="9"/>
  <c r="O1508" i="9"/>
  <c r="R1508" i="9"/>
  <c r="Q1528" i="9"/>
  <c r="I1528" i="9"/>
  <c r="M1528" i="9"/>
  <c r="J1528" i="9"/>
  <c r="N1528" i="9"/>
  <c r="K1528" i="9"/>
  <c r="O1528" i="9"/>
  <c r="L1528" i="9"/>
  <c r="P1528" i="9"/>
  <c r="R1528" i="9"/>
  <c r="Q1556" i="9"/>
  <c r="I1556" i="9"/>
  <c r="M1556" i="9"/>
  <c r="J1556" i="9"/>
  <c r="N1556" i="9"/>
  <c r="K1556" i="9"/>
  <c r="O1556" i="9"/>
  <c r="L1556" i="9"/>
  <c r="P1556" i="9"/>
  <c r="R1556" i="9"/>
  <c r="Q1580" i="9"/>
  <c r="I1580" i="9"/>
  <c r="M1580" i="9"/>
  <c r="J1580" i="9"/>
  <c r="N1580" i="9"/>
  <c r="K1580" i="9"/>
  <c r="O1580" i="9"/>
  <c r="L1580" i="9"/>
  <c r="P1580" i="9"/>
  <c r="R1580" i="9"/>
  <c r="Q1588" i="9"/>
  <c r="I1588" i="9"/>
  <c r="M1588" i="9"/>
  <c r="J1588" i="9"/>
  <c r="N1588" i="9"/>
  <c r="K1588" i="9"/>
  <c r="O1588" i="9"/>
  <c r="L1588" i="9"/>
  <c r="P1588" i="9"/>
  <c r="R1588" i="9"/>
  <c r="Q1594" i="9"/>
  <c r="I1594" i="9"/>
  <c r="M1594" i="9"/>
  <c r="J1594" i="9"/>
  <c r="N1594" i="9"/>
  <c r="K1594" i="9"/>
  <c r="O1594" i="9"/>
  <c r="L1594" i="9"/>
  <c r="P1594" i="9"/>
  <c r="Q1600" i="9"/>
  <c r="I1600" i="9"/>
  <c r="M1600" i="9"/>
  <c r="J1600" i="9"/>
  <c r="N1600" i="9"/>
  <c r="K1600" i="9"/>
  <c r="O1600" i="9"/>
  <c r="L1600" i="9"/>
  <c r="P1600" i="9"/>
  <c r="R1600" i="9"/>
  <c r="Q1604" i="9"/>
  <c r="I1604" i="9"/>
  <c r="M1604" i="9"/>
  <c r="J1604" i="9"/>
  <c r="N1604" i="9"/>
  <c r="K1604" i="9"/>
  <c r="O1604" i="9"/>
  <c r="L1604" i="9"/>
  <c r="P1604" i="9"/>
  <c r="R1604" i="9"/>
  <c r="Q1614" i="9"/>
  <c r="I1614" i="9"/>
  <c r="M1614" i="9"/>
  <c r="J1614" i="9"/>
  <c r="N1614" i="9"/>
  <c r="K1614" i="9"/>
  <c r="O1614" i="9"/>
  <c r="L1614" i="9"/>
  <c r="P1614" i="9"/>
  <c r="Q1618" i="9"/>
  <c r="I1618" i="9"/>
  <c r="M1618" i="9"/>
  <c r="J1618" i="9"/>
  <c r="N1618" i="9"/>
  <c r="K1618" i="9"/>
  <c r="O1618" i="9"/>
  <c r="L1618" i="9"/>
  <c r="P1618" i="9"/>
  <c r="Q1634" i="9"/>
  <c r="I1634" i="9"/>
  <c r="M1634" i="9"/>
  <c r="J1634" i="9"/>
  <c r="N1634" i="9"/>
  <c r="K1634" i="9"/>
  <c r="O1634" i="9"/>
  <c r="L1634" i="9"/>
  <c r="P1634" i="9"/>
  <c r="Q1650" i="9"/>
  <c r="I1650" i="9"/>
  <c r="M1650" i="9"/>
  <c r="J1650" i="9"/>
  <c r="N1650" i="9"/>
  <c r="K1650" i="9"/>
  <c r="O1650" i="9"/>
  <c r="L1650" i="9"/>
  <c r="P1650" i="9"/>
  <c r="Q1656" i="9"/>
  <c r="I1656" i="9"/>
  <c r="M1656" i="9"/>
  <c r="J1656" i="9"/>
  <c r="N1656" i="9"/>
  <c r="K1656" i="9"/>
  <c r="O1656" i="9"/>
  <c r="L1656" i="9"/>
  <c r="P1656" i="9"/>
  <c r="R1656" i="9"/>
  <c r="Q1680" i="9"/>
  <c r="I1680" i="9"/>
  <c r="M1680" i="9"/>
  <c r="J1680" i="9"/>
  <c r="N1680" i="9"/>
  <c r="K1680" i="9"/>
  <c r="O1680" i="9"/>
  <c r="L1680" i="9"/>
  <c r="P1680" i="9"/>
  <c r="R1680" i="9"/>
  <c r="Q1720" i="9"/>
  <c r="I1720" i="9"/>
  <c r="M1720" i="9"/>
  <c r="J1720" i="9"/>
  <c r="N1720" i="9"/>
  <c r="K1720" i="9"/>
  <c r="O1720" i="9"/>
  <c r="L1720" i="9"/>
  <c r="P1720" i="9"/>
  <c r="R1720" i="9"/>
  <c r="Q1728" i="9"/>
  <c r="I1728" i="9"/>
  <c r="M1728" i="9"/>
  <c r="J1728" i="9"/>
  <c r="N1728" i="9"/>
  <c r="K1728" i="9"/>
  <c r="O1728" i="9"/>
  <c r="L1728" i="9"/>
  <c r="P1728" i="9"/>
  <c r="R1728" i="9"/>
  <c r="Q1756" i="9"/>
  <c r="I1756" i="9"/>
  <c r="M1756" i="9"/>
  <c r="J1756" i="9"/>
  <c r="N1756" i="9"/>
  <c r="K1756" i="9"/>
  <c r="O1756" i="9"/>
  <c r="L1756" i="9"/>
  <c r="P1756" i="9"/>
  <c r="R1756" i="9"/>
  <c r="Q1758" i="9"/>
  <c r="I1758" i="9"/>
  <c r="M1758" i="9"/>
  <c r="J1758" i="9"/>
  <c r="N1758" i="9"/>
  <c r="K1758" i="9"/>
  <c r="O1758" i="9"/>
  <c r="L1758" i="9"/>
  <c r="P1758" i="9"/>
  <c r="Q1760" i="9"/>
  <c r="I1760" i="9"/>
  <c r="M1760" i="9"/>
  <c r="J1760" i="9"/>
  <c r="N1760" i="9"/>
  <c r="K1760" i="9"/>
  <c r="O1760" i="9"/>
  <c r="L1760" i="9"/>
  <c r="P1760" i="9"/>
  <c r="R1760" i="9"/>
  <c r="Q1786" i="9"/>
  <c r="I1786" i="9"/>
  <c r="M1786" i="9"/>
  <c r="J1786" i="9"/>
  <c r="N1786" i="9"/>
  <c r="K1786" i="9"/>
  <c r="O1786" i="9"/>
  <c r="L1786" i="9"/>
  <c r="P1786" i="9"/>
  <c r="Q1788" i="9"/>
  <c r="I1788" i="9"/>
  <c r="M1788" i="9"/>
  <c r="J1788" i="9"/>
  <c r="N1788" i="9"/>
  <c r="K1788" i="9"/>
  <c r="O1788" i="9"/>
  <c r="L1788" i="9"/>
  <c r="P1788" i="9"/>
  <c r="R1788" i="9"/>
  <c r="Q1790" i="9"/>
  <c r="I1790" i="9"/>
  <c r="M1790" i="9"/>
  <c r="J1790" i="9"/>
  <c r="N1790" i="9"/>
  <c r="K1790" i="9"/>
  <c r="O1790" i="9"/>
  <c r="L1790" i="9"/>
  <c r="P1790" i="9"/>
  <c r="Q1822" i="9"/>
  <c r="I1822" i="9"/>
  <c r="M1822" i="9"/>
  <c r="J1822" i="9"/>
  <c r="N1822" i="9"/>
  <c r="K1822" i="9"/>
  <c r="O1822" i="9"/>
  <c r="L1822" i="9"/>
  <c r="P1822" i="9"/>
  <c r="Q1832" i="9"/>
  <c r="I1832" i="9"/>
  <c r="M1832" i="9"/>
  <c r="J1832" i="9"/>
  <c r="N1832" i="9"/>
  <c r="K1832" i="9"/>
  <c r="O1832" i="9"/>
  <c r="L1832" i="9"/>
  <c r="P1832" i="9"/>
  <c r="R1832" i="9"/>
  <c r="Q1846" i="9"/>
  <c r="I1846" i="9"/>
  <c r="M1846" i="9"/>
  <c r="J1846" i="9"/>
  <c r="N1846" i="9"/>
  <c r="K1846" i="9"/>
  <c r="O1846" i="9"/>
  <c r="L1846" i="9"/>
  <c r="P1846" i="9"/>
  <c r="Q1848" i="9"/>
  <c r="I1848" i="9"/>
  <c r="M1848" i="9"/>
  <c r="J1848" i="9"/>
  <c r="N1848" i="9"/>
  <c r="K1848" i="9"/>
  <c r="O1848" i="9"/>
  <c r="L1848" i="9"/>
  <c r="P1848" i="9"/>
  <c r="R1848" i="9"/>
  <c r="Q1850" i="9"/>
  <c r="I1850" i="9"/>
  <c r="M1850" i="9"/>
  <c r="J1850" i="9"/>
  <c r="N1850" i="9"/>
  <c r="K1850" i="9"/>
  <c r="O1850" i="9"/>
  <c r="L1850" i="9"/>
  <c r="P1850" i="9"/>
  <c r="Q1878" i="9"/>
  <c r="I1878" i="9"/>
  <c r="M1878" i="9"/>
  <c r="J1878" i="9"/>
  <c r="N1878" i="9"/>
  <c r="K1878" i="9"/>
  <c r="O1878" i="9"/>
  <c r="L1878" i="9"/>
  <c r="P1878" i="9"/>
  <c r="Q1880" i="9"/>
  <c r="I1880" i="9"/>
  <c r="M1880" i="9"/>
  <c r="J1880" i="9"/>
  <c r="N1880" i="9"/>
  <c r="K1880" i="9"/>
  <c r="O1880" i="9"/>
  <c r="L1880" i="9"/>
  <c r="P1880" i="9"/>
  <c r="R1880" i="9"/>
  <c r="Q1886" i="9"/>
  <c r="I1886" i="9"/>
  <c r="M1886" i="9"/>
  <c r="J1886" i="9"/>
  <c r="N1886" i="9"/>
  <c r="K1886" i="9"/>
  <c r="O1886" i="9"/>
  <c r="L1886" i="9"/>
  <c r="P1886" i="9"/>
  <c r="Q1934" i="9"/>
  <c r="I1934" i="9"/>
  <c r="M1934" i="9"/>
  <c r="J1934" i="9"/>
  <c r="N1934" i="9"/>
  <c r="K1934" i="9"/>
  <c r="O1934" i="9"/>
  <c r="L1934" i="9"/>
  <c r="P1934" i="9"/>
  <c r="Q1950" i="9"/>
  <c r="I1950" i="9"/>
  <c r="M1950" i="9"/>
  <c r="J1950" i="9"/>
  <c r="N1950" i="9"/>
  <c r="K1950" i="9"/>
  <c r="O1950" i="9"/>
  <c r="L1950" i="9"/>
  <c r="P1950" i="9"/>
  <c r="Q1958" i="9"/>
  <c r="I1958" i="9"/>
  <c r="M1958" i="9"/>
  <c r="J1958" i="9"/>
  <c r="N1958" i="9"/>
  <c r="K1958" i="9"/>
  <c r="O1958" i="9"/>
  <c r="L1958" i="9"/>
  <c r="P1958" i="9"/>
  <c r="Q1960" i="9"/>
  <c r="I1960" i="9"/>
  <c r="M1960" i="9"/>
  <c r="J1960" i="9"/>
  <c r="N1960" i="9"/>
  <c r="K1960" i="9"/>
  <c r="O1960" i="9"/>
  <c r="L1960" i="9"/>
  <c r="P1960" i="9"/>
  <c r="R1960" i="9"/>
  <c r="Q1996" i="9"/>
  <c r="I1996" i="9"/>
  <c r="M1996" i="9"/>
  <c r="J1996" i="9"/>
  <c r="N1996" i="9"/>
  <c r="K1996" i="9"/>
  <c r="O1996" i="9"/>
  <c r="L1996" i="9"/>
  <c r="P1996" i="9"/>
  <c r="R1996" i="9"/>
  <c r="Q1998" i="9"/>
  <c r="I1998" i="9"/>
  <c r="M1998" i="9"/>
  <c r="J1998" i="9"/>
  <c r="N1998" i="9"/>
  <c r="K1998" i="9"/>
  <c r="O1998" i="9"/>
  <c r="L1998" i="9"/>
  <c r="P1998" i="9"/>
  <c r="Q2000" i="9"/>
  <c r="I2000" i="9"/>
  <c r="M2000" i="9"/>
  <c r="J2000" i="9"/>
  <c r="N2000" i="9"/>
  <c r="K2000" i="9"/>
  <c r="O2000" i="9"/>
  <c r="L2000" i="9"/>
  <c r="P2000" i="9"/>
  <c r="R2000" i="9"/>
  <c r="Q2002" i="9"/>
  <c r="I2002" i="9"/>
  <c r="M2002" i="9"/>
  <c r="J2002" i="9"/>
  <c r="N2002" i="9"/>
  <c r="K2002" i="9"/>
  <c r="O2002" i="9"/>
  <c r="L2002" i="9"/>
  <c r="P2002" i="9"/>
  <c r="Q2020" i="9"/>
  <c r="I2020" i="9"/>
  <c r="M2020" i="9"/>
  <c r="J2020" i="9"/>
  <c r="N2020" i="9"/>
  <c r="K2020" i="9"/>
  <c r="O2020" i="9"/>
  <c r="L2020" i="9"/>
  <c r="P2020" i="9"/>
  <c r="R2020" i="9"/>
  <c r="Q2022" i="9"/>
  <c r="I2022" i="9"/>
  <c r="M2022" i="9"/>
  <c r="J2022" i="9"/>
  <c r="N2022" i="9"/>
  <c r="K2022" i="9"/>
  <c r="O2022" i="9"/>
  <c r="L2022" i="9"/>
  <c r="P2022" i="9"/>
  <c r="Q2024" i="9"/>
  <c r="I2024" i="9"/>
  <c r="M2024" i="9"/>
  <c r="J2024" i="9"/>
  <c r="N2024" i="9"/>
  <c r="K2024" i="9"/>
  <c r="O2024" i="9"/>
  <c r="L2024" i="9"/>
  <c r="P2024" i="9"/>
  <c r="R2024" i="9"/>
  <c r="Q2026" i="9"/>
  <c r="I2026" i="9"/>
  <c r="M2026" i="9"/>
  <c r="J2026" i="9"/>
  <c r="N2026" i="9"/>
  <c r="K2026" i="9"/>
  <c r="O2026" i="9"/>
  <c r="L2026" i="9"/>
  <c r="P2026" i="9"/>
  <c r="Q2028" i="9"/>
  <c r="I2028" i="9"/>
  <c r="M2028" i="9"/>
  <c r="J2028" i="9"/>
  <c r="N2028" i="9"/>
  <c r="K2028" i="9"/>
  <c r="O2028" i="9"/>
  <c r="L2028" i="9"/>
  <c r="P2028" i="9"/>
  <c r="R2028" i="9"/>
  <c r="Q2056" i="9"/>
  <c r="I2056" i="9"/>
  <c r="M2056" i="9"/>
  <c r="J2056" i="9"/>
  <c r="N2056" i="9"/>
  <c r="K2056" i="9"/>
  <c r="O2056" i="9"/>
  <c r="L2056" i="9"/>
  <c r="P2056" i="9"/>
  <c r="R2056" i="9"/>
  <c r="Q2096" i="9"/>
  <c r="I2096" i="9"/>
  <c r="M2096" i="9"/>
  <c r="J2096" i="9"/>
  <c r="N2096" i="9"/>
  <c r="K2096" i="9"/>
  <c r="O2096" i="9"/>
  <c r="L2096" i="9"/>
  <c r="P2096" i="9"/>
  <c r="R2096" i="9"/>
  <c r="Q2108" i="9"/>
  <c r="I2108" i="9"/>
  <c r="M2108" i="9"/>
  <c r="J2108" i="9"/>
  <c r="N2108" i="9"/>
  <c r="K2108" i="9"/>
  <c r="O2108" i="9"/>
  <c r="L2108" i="9"/>
  <c r="P2108" i="9"/>
  <c r="R2108" i="9"/>
  <c r="Q2138" i="9"/>
  <c r="I2138" i="9"/>
  <c r="M2138" i="9"/>
  <c r="J2138" i="9"/>
  <c r="N2138" i="9"/>
  <c r="K2138" i="9"/>
  <c r="O2138" i="9"/>
  <c r="L2138" i="9"/>
  <c r="P2138" i="9"/>
  <c r="Q2150" i="9"/>
  <c r="I2150" i="9"/>
  <c r="M2150" i="9"/>
  <c r="J2150" i="9"/>
  <c r="N2150" i="9"/>
  <c r="K2150" i="9"/>
  <c r="O2150" i="9"/>
  <c r="L2150" i="9"/>
  <c r="P2150" i="9"/>
  <c r="Q2152" i="9"/>
  <c r="I2152" i="9"/>
  <c r="M2152" i="9"/>
  <c r="J2152" i="9"/>
  <c r="N2152" i="9"/>
  <c r="K2152" i="9"/>
  <c r="O2152" i="9"/>
  <c r="L2152" i="9"/>
  <c r="P2152" i="9"/>
  <c r="R2152" i="9"/>
  <c r="Q2156" i="9"/>
  <c r="I2156" i="9"/>
  <c r="M2156" i="9"/>
  <c r="J2156" i="9"/>
  <c r="N2156" i="9"/>
  <c r="K2156" i="9"/>
  <c r="O2156" i="9"/>
  <c r="L2156" i="9"/>
  <c r="P2156" i="9"/>
  <c r="R2156" i="9"/>
  <c r="Q2176" i="9"/>
  <c r="I2176" i="9"/>
  <c r="M2176" i="9"/>
  <c r="J2176" i="9"/>
  <c r="N2176" i="9"/>
  <c r="K2176" i="9"/>
  <c r="O2176" i="9"/>
  <c r="L2176" i="9"/>
  <c r="P2176" i="9"/>
  <c r="R2176" i="9"/>
  <c r="Q2178" i="9"/>
  <c r="I2178" i="9"/>
  <c r="M2178" i="9"/>
  <c r="J2178" i="9"/>
  <c r="N2178" i="9"/>
  <c r="K2178" i="9"/>
  <c r="O2178" i="9"/>
  <c r="L2178" i="9"/>
  <c r="P2178" i="9"/>
  <c r="Q2180" i="9"/>
  <c r="I2180" i="9"/>
  <c r="M2180" i="9"/>
  <c r="J2180" i="9"/>
  <c r="N2180" i="9"/>
  <c r="K2180" i="9"/>
  <c r="O2180" i="9"/>
  <c r="L2180" i="9"/>
  <c r="P2180" i="9"/>
  <c r="R2180" i="9"/>
  <c r="Q2208" i="9"/>
  <c r="I2208" i="9"/>
  <c r="M2208" i="9"/>
  <c r="J2208" i="9"/>
  <c r="N2208" i="9"/>
  <c r="K2208" i="9"/>
  <c r="O2208" i="9"/>
  <c r="L2208" i="9"/>
  <c r="P2208" i="9"/>
  <c r="R2208" i="9"/>
  <c r="Q2210" i="9"/>
  <c r="I2210" i="9"/>
  <c r="M2210" i="9"/>
  <c r="J2210" i="9"/>
  <c r="N2210" i="9"/>
  <c r="K2210" i="9"/>
  <c r="O2210" i="9"/>
  <c r="L2210" i="9"/>
  <c r="P2210" i="9"/>
  <c r="Q2278" i="9"/>
  <c r="I2278" i="9"/>
  <c r="M2278" i="9"/>
  <c r="J2278" i="9"/>
  <c r="N2278" i="9"/>
  <c r="K2278" i="9"/>
  <c r="O2278" i="9"/>
  <c r="L2278" i="9"/>
  <c r="P2278" i="9"/>
  <c r="Q2300" i="9"/>
  <c r="I2300" i="9"/>
  <c r="M2300" i="9"/>
  <c r="J2300" i="9"/>
  <c r="N2300" i="9"/>
  <c r="K2300" i="9"/>
  <c r="O2300" i="9"/>
  <c r="L2300" i="9"/>
  <c r="P2300" i="9"/>
  <c r="R2300" i="9"/>
  <c r="Q2302" i="9"/>
  <c r="I2302" i="9"/>
  <c r="M2302" i="9"/>
  <c r="J2302" i="9"/>
  <c r="N2302" i="9"/>
  <c r="K2302" i="9"/>
  <c r="O2302" i="9"/>
  <c r="L2302" i="9"/>
  <c r="P2302" i="9"/>
  <c r="Q2304" i="9"/>
  <c r="I2304" i="9"/>
  <c r="M2304" i="9"/>
  <c r="J2304" i="9"/>
  <c r="N2304" i="9"/>
  <c r="K2304" i="9"/>
  <c r="O2304" i="9"/>
  <c r="L2304" i="9"/>
  <c r="P2304" i="9"/>
  <c r="R2304" i="9"/>
  <c r="Q2306" i="9"/>
  <c r="I2306" i="9"/>
  <c r="M2306" i="9"/>
  <c r="J2306" i="9"/>
  <c r="N2306" i="9"/>
  <c r="K2306" i="9"/>
  <c r="O2306" i="9"/>
  <c r="L2306" i="9"/>
  <c r="P2306" i="9"/>
  <c r="Q2308" i="9"/>
  <c r="I2308" i="9"/>
  <c r="M2308" i="9"/>
  <c r="J2308" i="9"/>
  <c r="N2308" i="9"/>
  <c r="K2308" i="9"/>
  <c r="O2308" i="9"/>
  <c r="L2308" i="9"/>
  <c r="P2308" i="9"/>
  <c r="R2308" i="9"/>
  <c r="Q2310" i="9"/>
  <c r="I2310" i="9"/>
  <c r="M2310" i="9"/>
  <c r="J2310" i="9"/>
  <c r="N2310" i="9"/>
  <c r="K2310" i="9"/>
  <c r="O2310" i="9"/>
  <c r="L2310" i="9"/>
  <c r="P2310" i="9"/>
  <c r="Q2312" i="9"/>
  <c r="I2312" i="9"/>
  <c r="M2312" i="9"/>
  <c r="J2312" i="9"/>
  <c r="N2312" i="9"/>
  <c r="K2312" i="9"/>
  <c r="O2312" i="9"/>
  <c r="L2312" i="9"/>
  <c r="P2312" i="9"/>
  <c r="R2312" i="9"/>
  <c r="Q2314" i="9"/>
  <c r="I2314" i="9"/>
  <c r="M2314" i="9"/>
  <c r="J2314" i="9"/>
  <c r="N2314" i="9"/>
  <c r="K2314" i="9"/>
  <c r="O2314" i="9"/>
  <c r="L2314" i="9"/>
  <c r="P2314" i="9"/>
  <c r="Q2344" i="9"/>
  <c r="I2344" i="9"/>
  <c r="M2344" i="9"/>
  <c r="J2344" i="9"/>
  <c r="N2344" i="9"/>
  <c r="K2344" i="9"/>
  <c r="O2344" i="9"/>
  <c r="L2344" i="9"/>
  <c r="P2344" i="9"/>
  <c r="R2344" i="9"/>
  <c r="Q2366" i="9"/>
  <c r="I2366" i="9"/>
  <c r="M2366" i="9"/>
  <c r="J2366" i="9"/>
  <c r="N2366" i="9"/>
  <c r="K2366" i="9"/>
  <c r="O2366" i="9"/>
  <c r="L2366" i="9"/>
  <c r="P2366" i="9"/>
  <c r="Q2368" i="9"/>
  <c r="I2368" i="9"/>
  <c r="M2368" i="9"/>
  <c r="J2368" i="9"/>
  <c r="N2368" i="9"/>
  <c r="K2368" i="9"/>
  <c r="O2368" i="9"/>
  <c r="L2368" i="9"/>
  <c r="P2368" i="9"/>
  <c r="R2368" i="9"/>
  <c r="Q2370" i="9"/>
  <c r="I2370" i="9"/>
  <c r="M2370" i="9"/>
  <c r="J2370" i="9"/>
  <c r="N2370" i="9"/>
  <c r="K2370" i="9"/>
  <c r="O2370" i="9"/>
  <c r="L2370" i="9"/>
  <c r="P2370" i="9"/>
  <c r="Q2372" i="9"/>
  <c r="I2372" i="9"/>
  <c r="M2372" i="9"/>
  <c r="J2372" i="9"/>
  <c r="N2372" i="9"/>
  <c r="K2372" i="9"/>
  <c r="O2372" i="9"/>
  <c r="L2372" i="9"/>
  <c r="P2372" i="9"/>
  <c r="R2372" i="9"/>
  <c r="Q2388" i="9"/>
  <c r="I2388" i="9"/>
  <c r="M2388" i="9"/>
  <c r="J2388" i="9"/>
  <c r="N2388" i="9"/>
  <c r="K2388" i="9"/>
  <c r="O2388" i="9"/>
  <c r="L2388" i="9"/>
  <c r="P2388" i="9"/>
  <c r="R2388" i="9"/>
  <c r="Q2450" i="9"/>
  <c r="K2450" i="9"/>
  <c r="O2450" i="9"/>
  <c r="L2450" i="9"/>
  <c r="P2450" i="9"/>
  <c r="I2450" i="9"/>
  <c r="M2450" i="9"/>
  <c r="J2450" i="9"/>
  <c r="N2450" i="9"/>
  <c r="Q2452" i="9"/>
  <c r="K2452" i="9"/>
  <c r="O2452" i="9"/>
  <c r="L2452" i="9"/>
  <c r="P2452" i="9"/>
  <c r="I2452" i="9"/>
  <c r="M2452" i="9"/>
  <c r="J2452" i="9"/>
  <c r="N2452" i="9"/>
  <c r="R2452" i="9"/>
  <c r="Q2458" i="9"/>
  <c r="K2458" i="9"/>
  <c r="O2458" i="9"/>
  <c r="L2458" i="9"/>
  <c r="P2458" i="9"/>
  <c r="I2458" i="9"/>
  <c r="M2458" i="9"/>
  <c r="J2458" i="9"/>
  <c r="N2458" i="9"/>
  <c r="Q2488" i="9"/>
  <c r="K2488" i="9"/>
  <c r="O2488" i="9"/>
  <c r="L2488" i="9"/>
  <c r="P2488" i="9"/>
  <c r="I2488" i="9"/>
  <c r="M2488" i="9"/>
  <c r="J2488" i="9"/>
  <c r="R2488" i="9"/>
  <c r="N2488" i="9"/>
  <c r="Q2572" i="9"/>
  <c r="K2572" i="9"/>
  <c r="O2572" i="9"/>
  <c r="L2572" i="9"/>
  <c r="P2572" i="9"/>
  <c r="I2572" i="9"/>
  <c r="M2572" i="9"/>
  <c r="J2572" i="9"/>
  <c r="N2572" i="9"/>
  <c r="R2572" i="9"/>
  <c r="Q2574" i="9"/>
  <c r="K2574" i="9"/>
  <c r="O2574" i="9"/>
  <c r="L2574" i="9"/>
  <c r="P2574" i="9"/>
  <c r="I2574" i="9"/>
  <c r="M2574" i="9"/>
  <c r="J2574" i="9"/>
  <c r="N2574" i="9"/>
  <c r="Q2576" i="9"/>
  <c r="K2576" i="9"/>
  <c r="O2576" i="9"/>
  <c r="L2576" i="9"/>
  <c r="P2576" i="9"/>
  <c r="I2576" i="9"/>
  <c r="M2576" i="9"/>
  <c r="J2576" i="9"/>
  <c r="N2576" i="9"/>
  <c r="R2576" i="9"/>
  <c r="Q2584" i="9"/>
  <c r="K2584" i="9"/>
  <c r="O2584" i="9"/>
  <c r="L2584" i="9"/>
  <c r="P2584" i="9"/>
  <c r="I2584" i="9"/>
  <c r="M2584" i="9"/>
  <c r="J2584" i="9"/>
  <c r="R2584" i="9"/>
  <c r="N2584" i="9"/>
  <c r="Q2600" i="9"/>
  <c r="K2600" i="9"/>
  <c r="O2600" i="9"/>
  <c r="L2600" i="9"/>
  <c r="P2600" i="9"/>
  <c r="I2600" i="9"/>
  <c r="M2600" i="9"/>
  <c r="J2600" i="9"/>
  <c r="N2600" i="9"/>
  <c r="R2600" i="9"/>
  <c r="Q2622" i="9"/>
  <c r="K2622" i="9"/>
  <c r="O2622" i="9"/>
  <c r="L2622" i="9"/>
  <c r="P2622" i="9"/>
  <c r="I2622" i="9"/>
  <c r="M2622" i="9"/>
  <c r="J2622" i="9"/>
  <c r="N2622" i="9"/>
  <c r="Q2624" i="9"/>
  <c r="K2624" i="9"/>
  <c r="O2624" i="9"/>
  <c r="L2624" i="9"/>
  <c r="P2624" i="9"/>
  <c r="I2624" i="9"/>
  <c r="M2624" i="9"/>
  <c r="J2624" i="9"/>
  <c r="R2624" i="9"/>
  <c r="Q2626" i="9"/>
  <c r="K2626" i="9"/>
  <c r="O2626" i="9"/>
  <c r="L2626" i="9"/>
  <c r="P2626" i="9"/>
  <c r="I2626" i="9"/>
  <c r="M2626" i="9"/>
  <c r="J2626" i="9"/>
  <c r="N2626" i="9"/>
  <c r="Q2632" i="9"/>
  <c r="K2632" i="9"/>
  <c r="O2632" i="9"/>
  <c r="L2632" i="9"/>
  <c r="P2632" i="9"/>
  <c r="I2632" i="9"/>
  <c r="M2632" i="9"/>
  <c r="J2632" i="9"/>
  <c r="N2632" i="9"/>
  <c r="R2632" i="9"/>
  <c r="Q2646" i="9"/>
  <c r="K2646" i="9"/>
  <c r="O2646" i="9"/>
  <c r="L2646" i="9"/>
  <c r="P2646" i="9"/>
  <c r="I2646" i="9"/>
  <c r="M2646" i="9"/>
  <c r="J2646" i="9"/>
  <c r="N2646" i="9"/>
  <c r="Q2648" i="9"/>
  <c r="K2648" i="9"/>
  <c r="O2648" i="9"/>
  <c r="L2648" i="9"/>
  <c r="P2648" i="9"/>
  <c r="I2648" i="9"/>
  <c r="M2648" i="9"/>
  <c r="J2648" i="9"/>
  <c r="R2648" i="9"/>
  <c r="N2648" i="9"/>
  <c r="Q2652" i="9"/>
  <c r="K2652" i="9"/>
  <c r="O2652" i="9"/>
  <c r="L2652" i="9"/>
  <c r="P2652" i="9"/>
  <c r="I2652" i="9"/>
  <c r="M2652" i="9"/>
  <c r="J2652" i="9"/>
  <c r="N2652" i="9"/>
  <c r="R2652" i="9"/>
  <c r="Q2734" i="9"/>
  <c r="K2734" i="9"/>
  <c r="O2734" i="9"/>
  <c r="L2734" i="9"/>
  <c r="P2734" i="9"/>
  <c r="I2734" i="9"/>
  <c r="M2734" i="9"/>
  <c r="J2734" i="9"/>
  <c r="N2734" i="9"/>
  <c r="Q2954" i="9"/>
  <c r="I2954" i="9"/>
  <c r="M2954" i="9"/>
  <c r="J2954" i="9"/>
  <c r="N2954" i="9"/>
  <c r="K2954" i="9"/>
  <c r="O2954" i="9"/>
  <c r="P2954" i="9"/>
  <c r="L2954" i="9"/>
  <c r="Q2956" i="9"/>
  <c r="I2956" i="9"/>
  <c r="M2956" i="9"/>
  <c r="J2956" i="9"/>
  <c r="N2956" i="9"/>
  <c r="K2956" i="9"/>
  <c r="O2956" i="9"/>
  <c r="P2956" i="9"/>
  <c r="L2956" i="9"/>
  <c r="R2956" i="9"/>
  <c r="Q2962" i="9"/>
  <c r="I2962" i="9"/>
  <c r="M2962" i="9"/>
  <c r="J2962" i="9"/>
  <c r="N2962" i="9"/>
  <c r="K2962" i="9"/>
  <c r="O2962" i="9"/>
  <c r="P2962" i="9"/>
  <c r="L2962" i="9"/>
  <c r="Q2964" i="9"/>
  <c r="I2964" i="9"/>
  <c r="M2964" i="9"/>
  <c r="J2964" i="9"/>
  <c r="N2964" i="9"/>
  <c r="K2964" i="9"/>
  <c r="O2964" i="9"/>
  <c r="P2964" i="9"/>
  <c r="L2964" i="9"/>
  <c r="R2964" i="9"/>
  <c r="Q2966" i="9"/>
  <c r="I2966" i="9"/>
  <c r="M2966" i="9"/>
  <c r="J2966" i="9"/>
  <c r="N2966" i="9"/>
  <c r="K2966" i="9"/>
  <c r="O2966" i="9"/>
  <c r="P2966" i="9"/>
  <c r="L2966" i="9"/>
  <c r="Q2968" i="9"/>
  <c r="I2968" i="9"/>
  <c r="M2968" i="9"/>
  <c r="J2968" i="9"/>
  <c r="N2968" i="9"/>
  <c r="K2968" i="9"/>
  <c r="O2968" i="9"/>
  <c r="P2968" i="9"/>
  <c r="R2968" i="9"/>
  <c r="Q2970" i="9"/>
  <c r="I2970" i="9"/>
  <c r="M2970" i="9"/>
  <c r="J2970" i="9"/>
  <c r="N2970" i="9"/>
  <c r="K2970" i="9"/>
  <c r="O2970" i="9"/>
  <c r="P2970" i="9"/>
  <c r="L2970" i="9"/>
  <c r="Q2994" i="9"/>
  <c r="I2994" i="9"/>
  <c r="M2994" i="9"/>
  <c r="K2994" i="9"/>
  <c r="O2994" i="9"/>
  <c r="J2994" i="9"/>
  <c r="L2994" i="9"/>
  <c r="N2994" i="9"/>
  <c r="P2994" i="9"/>
  <c r="Q2996" i="9"/>
  <c r="I2996" i="9"/>
  <c r="M2996" i="9"/>
  <c r="K2996" i="9"/>
  <c r="O2996" i="9"/>
  <c r="J2996" i="9"/>
  <c r="L2996" i="9"/>
  <c r="N2996" i="9"/>
  <c r="R2996" i="9"/>
  <c r="Q3072" i="9"/>
  <c r="I3072" i="9"/>
  <c r="M3072" i="9"/>
  <c r="K3072" i="9"/>
  <c r="O3072" i="9"/>
  <c r="J3072" i="9"/>
  <c r="L3072" i="9"/>
  <c r="N3072" i="9"/>
  <c r="R3072" i="9"/>
  <c r="Q3088" i="9"/>
  <c r="I3088" i="9"/>
  <c r="M3088" i="9"/>
  <c r="K3088" i="9"/>
  <c r="O3088" i="9"/>
  <c r="J3088" i="9"/>
  <c r="L3088" i="9"/>
  <c r="N3088" i="9"/>
  <c r="R3088" i="9"/>
  <c r="Q3090" i="9"/>
  <c r="I3090" i="9"/>
  <c r="M3090" i="9"/>
  <c r="K3090" i="9"/>
  <c r="O3090" i="9"/>
  <c r="J3090" i="9"/>
  <c r="L3090" i="9"/>
  <c r="N3090" i="9"/>
  <c r="P3090" i="9"/>
  <c r="Q3092" i="9"/>
  <c r="I3092" i="9"/>
  <c r="M3092" i="9"/>
  <c r="K3092" i="9"/>
  <c r="O3092" i="9"/>
  <c r="J3092" i="9"/>
  <c r="L3092" i="9"/>
  <c r="N3092" i="9"/>
  <c r="R3092" i="9"/>
  <c r="Q3128" i="9"/>
  <c r="I3128" i="9"/>
  <c r="M3128" i="9"/>
  <c r="K3128" i="9"/>
  <c r="O3128" i="9"/>
  <c r="J3128" i="9"/>
  <c r="L3128" i="9"/>
  <c r="N3128" i="9"/>
  <c r="R3128" i="9"/>
  <c r="Q3144" i="9"/>
  <c r="I3144" i="9"/>
  <c r="M3144" i="9"/>
  <c r="K3144" i="9"/>
  <c r="O3144" i="9"/>
  <c r="J3144" i="9"/>
  <c r="L3144" i="9"/>
  <c r="N3144" i="9"/>
  <c r="R3144" i="9"/>
  <c r="Q3146" i="9"/>
  <c r="I3146" i="9"/>
  <c r="M3146" i="9"/>
  <c r="K3146" i="9"/>
  <c r="O3146" i="9"/>
  <c r="J3146" i="9"/>
  <c r="L3146" i="9"/>
  <c r="N3146" i="9"/>
  <c r="P3146" i="9"/>
  <c r="Q3152" i="9"/>
  <c r="I3152" i="9"/>
  <c r="M3152" i="9"/>
  <c r="K3152" i="9"/>
  <c r="O3152" i="9"/>
  <c r="J3152" i="9"/>
  <c r="L3152" i="9"/>
  <c r="N3152" i="9"/>
  <c r="R3152" i="9"/>
  <c r="Q3154" i="9"/>
  <c r="I3154" i="9"/>
  <c r="M3154" i="9"/>
  <c r="K3154" i="9"/>
  <c r="O3154" i="9"/>
  <c r="J3154" i="9"/>
  <c r="L3154" i="9"/>
  <c r="N3154" i="9"/>
  <c r="P3154" i="9"/>
  <c r="Q3164" i="9"/>
  <c r="I3164" i="9"/>
  <c r="M3164" i="9"/>
  <c r="K3164" i="9"/>
  <c r="O3164" i="9"/>
  <c r="J3164" i="9"/>
  <c r="L3164" i="9"/>
  <c r="N3164" i="9"/>
  <c r="R3164" i="9"/>
  <c r="Q3166" i="9"/>
  <c r="I3166" i="9"/>
  <c r="M3166" i="9"/>
  <c r="K3166" i="9"/>
  <c r="O3166" i="9"/>
  <c r="J3166" i="9"/>
  <c r="L3166" i="9"/>
  <c r="N3166" i="9"/>
  <c r="P3166" i="9"/>
  <c r="Q3188" i="9"/>
  <c r="I3188" i="9"/>
  <c r="M3188" i="9"/>
  <c r="K3188" i="9"/>
  <c r="O3188" i="9"/>
  <c r="J3188" i="9"/>
  <c r="L3188" i="9"/>
  <c r="N3188" i="9"/>
  <c r="R3188" i="9"/>
  <c r="Q3190" i="9"/>
  <c r="I3190" i="9"/>
  <c r="M3190" i="9"/>
  <c r="K3190" i="9"/>
  <c r="O3190" i="9"/>
  <c r="J3190" i="9"/>
  <c r="L3190" i="9"/>
  <c r="N3190" i="9"/>
  <c r="P3190" i="9"/>
  <c r="Q3192" i="9"/>
  <c r="I3192" i="9"/>
  <c r="M3192" i="9"/>
  <c r="K3192" i="9"/>
  <c r="O3192" i="9"/>
  <c r="J3192" i="9"/>
  <c r="L3192" i="9"/>
  <c r="N3192" i="9"/>
  <c r="R3192" i="9"/>
  <c r="Q3250" i="9"/>
  <c r="I3250" i="9"/>
  <c r="M3250" i="9"/>
  <c r="K3250" i="9"/>
  <c r="O3250" i="9"/>
  <c r="J3250" i="9"/>
  <c r="L3250" i="9"/>
  <c r="N3250" i="9"/>
  <c r="P3250" i="9"/>
  <c r="Q3252" i="9"/>
  <c r="I3252" i="9"/>
  <c r="M3252" i="9"/>
  <c r="K3252" i="9"/>
  <c r="O3252" i="9"/>
  <c r="J3252" i="9"/>
  <c r="L3252" i="9"/>
  <c r="N3252" i="9"/>
  <c r="R3252" i="9"/>
  <c r="Q3254" i="9"/>
  <c r="I3254" i="9"/>
  <c r="M3254" i="9"/>
  <c r="K3254" i="9"/>
  <c r="O3254" i="9"/>
  <c r="J3254" i="9"/>
  <c r="L3254" i="9"/>
  <c r="N3254" i="9"/>
  <c r="P3254" i="9"/>
  <c r="Q3256" i="9"/>
  <c r="I3256" i="9"/>
  <c r="M3256" i="9"/>
  <c r="K3256" i="9"/>
  <c r="O3256" i="9"/>
  <c r="J3256" i="9"/>
  <c r="L3256" i="9"/>
  <c r="N3256" i="9"/>
  <c r="R3256" i="9"/>
  <c r="Q3258" i="9"/>
  <c r="I3258" i="9"/>
  <c r="M3258" i="9"/>
  <c r="K3258" i="9"/>
  <c r="O3258" i="9"/>
  <c r="J3258" i="9"/>
  <c r="L3258" i="9"/>
  <c r="N3258" i="9"/>
  <c r="P3258" i="9"/>
  <c r="Q3268" i="9"/>
  <c r="I3268" i="9"/>
  <c r="M3268" i="9"/>
  <c r="K3268" i="9"/>
  <c r="O3268" i="9"/>
  <c r="J3268" i="9"/>
  <c r="L3268" i="9"/>
  <c r="N3268" i="9"/>
  <c r="R3268" i="9"/>
  <c r="Q3270" i="9"/>
  <c r="I3270" i="9"/>
  <c r="M3270" i="9"/>
  <c r="K3270" i="9"/>
  <c r="O3270" i="9"/>
  <c r="J3270" i="9"/>
  <c r="L3270" i="9"/>
  <c r="N3270" i="9"/>
  <c r="P3270" i="9"/>
  <c r="Q3272" i="9"/>
  <c r="I3272" i="9"/>
  <c r="M3272" i="9"/>
  <c r="K3272" i="9"/>
  <c r="O3272" i="9"/>
  <c r="J3272" i="9"/>
  <c r="L3272" i="9"/>
  <c r="N3272" i="9"/>
  <c r="R3272" i="9"/>
  <c r="Q3274" i="9"/>
  <c r="I3274" i="9"/>
  <c r="M3274" i="9"/>
  <c r="K3274" i="9"/>
  <c r="O3274" i="9"/>
  <c r="J3274" i="9"/>
  <c r="L3274" i="9"/>
  <c r="N3274" i="9"/>
  <c r="P3274" i="9"/>
  <c r="Q3276" i="9"/>
  <c r="I3276" i="9"/>
  <c r="M3276" i="9"/>
  <c r="K3276" i="9"/>
  <c r="O3276" i="9"/>
  <c r="J3276" i="9"/>
  <c r="L3276" i="9"/>
  <c r="N3276" i="9"/>
  <c r="R3276" i="9"/>
  <c r="Q3278" i="9"/>
  <c r="I3278" i="9"/>
  <c r="M3278" i="9"/>
  <c r="K3278" i="9"/>
  <c r="O3278" i="9"/>
  <c r="J3278" i="9"/>
  <c r="L3278" i="9"/>
  <c r="N3278" i="9"/>
  <c r="P3278" i="9"/>
  <c r="Q3292" i="9"/>
  <c r="I3292" i="9"/>
  <c r="M3292" i="9"/>
  <c r="K3292" i="9"/>
  <c r="O3292" i="9"/>
  <c r="J3292" i="9"/>
  <c r="L3292" i="9"/>
  <c r="N3292" i="9"/>
  <c r="R3292" i="9"/>
  <c r="Q3294" i="9"/>
  <c r="I3294" i="9"/>
  <c r="M3294" i="9"/>
  <c r="K3294" i="9"/>
  <c r="O3294" i="9"/>
  <c r="J3294" i="9"/>
  <c r="L3294" i="9"/>
  <c r="N3294" i="9"/>
  <c r="P3294" i="9"/>
  <c r="Q3296" i="9"/>
  <c r="I3296" i="9"/>
  <c r="M3296" i="9"/>
  <c r="K3296" i="9"/>
  <c r="O3296" i="9"/>
  <c r="J3296" i="9"/>
  <c r="L3296" i="9"/>
  <c r="N3296" i="9"/>
  <c r="R3296" i="9"/>
  <c r="Q3298" i="9"/>
  <c r="I3298" i="9"/>
  <c r="M3298" i="9"/>
  <c r="K3298" i="9"/>
  <c r="O3298" i="9"/>
  <c r="J3298" i="9"/>
  <c r="L3298" i="9"/>
  <c r="N3298" i="9"/>
  <c r="P3298" i="9"/>
  <c r="Q3300" i="9"/>
  <c r="I3300" i="9"/>
  <c r="M3300" i="9"/>
  <c r="K3300" i="9"/>
  <c r="O3300" i="9"/>
  <c r="J3300" i="9"/>
  <c r="L3300" i="9"/>
  <c r="N3300" i="9"/>
  <c r="R3300" i="9"/>
  <c r="Q3302" i="9"/>
  <c r="I3302" i="9"/>
  <c r="M3302" i="9"/>
  <c r="K3302" i="9"/>
  <c r="O3302" i="9"/>
  <c r="J3302" i="9"/>
  <c r="L3302" i="9"/>
  <c r="N3302" i="9"/>
  <c r="P3302" i="9"/>
  <c r="Q3304" i="9"/>
  <c r="I3304" i="9"/>
  <c r="M3304" i="9"/>
  <c r="K3304" i="9"/>
  <c r="O3304" i="9"/>
  <c r="J3304" i="9"/>
  <c r="L3304" i="9"/>
  <c r="N3304" i="9"/>
  <c r="R3304" i="9"/>
  <c r="Q3306" i="9"/>
  <c r="I3306" i="9"/>
  <c r="M3306" i="9"/>
  <c r="K3306" i="9"/>
  <c r="O3306" i="9"/>
  <c r="J3306" i="9"/>
  <c r="L3306" i="9"/>
  <c r="N3306" i="9"/>
  <c r="P3306" i="9"/>
  <c r="Q3318" i="9"/>
  <c r="I3318" i="9"/>
  <c r="M3318" i="9"/>
  <c r="K3318" i="9"/>
  <c r="O3318" i="9"/>
  <c r="J3318" i="9"/>
  <c r="L3318" i="9"/>
  <c r="N3318" i="9"/>
  <c r="P3318" i="9"/>
  <c r="Q3324" i="9"/>
  <c r="I3324" i="9"/>
  <c r="M3324" i="9"/>
  <c r="K3324" i="9"/>
  <c r="O3324" i="9"/>
  <c r="J3324" i="9"/>
  <c r="L3324" i="9"/>
  <c r="N3324" i="9"/>
  <c r="R3324" i="9"/>
  <c r="Q3326" i="9"/>
  <c r="I3326" i="9"/>
  <c r="M3326" i="9"/>
  <c r="K3326" i="9"/>
  <c r="O3326" i="9"/>
  <c r="J3326" i="9"/>
  <c r="L3326" i="9"/>
  <c r="N3326" i="9"/>
  <c r="P3326" i="9"/>
  <c r="Q3330" i="9"/>
  <c r="I3330" i="9"/>
  <c r="M3330" i="9"/>
  <c r="K3330" i="9"/>
  <c r="O3330" i="9"/>
  <c r="J3330" i="9"/>
  <c r="L3330" i="9"/>
  <c r="N3330" i="9"/>
  <c r="P3330" i="9"/>
  <c r="Q3332" i="9"/>
  <c r="I3332" i="9"/>
  <c r="M3332" i="9"/>
  <c r="K3332" i="9"/>
  <c r="O3332" i="9"/>
  <c r="J3332" i="9"/>
  <c r="L3332" i="9"/>
  <c r="N3332" i="9"/>
  <c r="R3332" i="9"/>
  <c r="Q3336" i="9"/>
  <c r="I3336" i="9"/>
  <c r="M3336" i="9"/>
  <c r="K3336" i="9"/>
  <c r="O3336" i="9"/>
  <c r="J3336" i="9"/>
  <c r="L3336" i="9"/>
  <c r="N3336" i="9"/>
  <c r="R3336" i="9"/>
  <c r="Q3338" i="9"/>
  <c r="I3338" i="9"/>
  <c r="M3338" i="9"/>
  <c r="K3338" i="9"/>
  <c r="O3338" i="9"/>
  <c r="J3338" i="9"/>
  <c r="L3338" i="9"/>
  <c r="N3338" i="9"/>
  <c r="P3338" i="9"/>
  <c r="Q3340" i="9"/>
  <c r="I3340" i="9"/>
  <c r="M3340" i="9"/>
  <c r="K3340" i="9"/>
  <c r="O3340" i="9"/>
  <c r="J3340" i="9"/>
  <c r="L3340" i="9"/>
  <c r="N3340" i="9"/>
  <c r="R3340" i="9"/>
  <c r="Q3342" i="9"/>
  <c r="I3342" i="9"/>
  <c r="M3342" i="9"/>
  <c r="K3342" i="9"/>
  <c r="O3342" i="9"/>
  <c r="J3342" i="9"/>
  <c r="L3342" i="9"/>
  <c r="N3342" i="9"/>
  <c r="P3342" i="9"/>
  <c r="Q3356" i="9"/>
  <c r="I3356" i="9"/>
  <c r="M3356" i="9"/>
  <c r="K3356" i="9"/>
  <c r="O3356" i="9"/>
  <c r="J3356" i="9"/>
  <c r="L3356" i="9"/>
  <c r="N3356" i="9"/>
  <c r="R3356" i="9"/>
  <c r="Q3358" i="9"/>
  <c r="I3358" i="9"/>
  <c r="M3358" i="9"/>
  <c r="K3358" i="9"/>
  <c r="O3358" i="9"/>
  <c r="J3358" i="9"/>
  <c r="L3358" i="9"/>
  <c r="N3358" i="9"/>
  <c r="P3358" i="9"/>
  <c r="Q3404" i="9"/>
  <c r="I3404" i="9"/>
  <c r="M3404" i="9"/>
  <c r="K3404" i="9"/>
  <c r="O3404" i="9"/>
  <c r="J3404" i="9"/>
  <c r="L3404" i="9"/>
  <c r="N3404" i="9"/>
  <c r="R3404" i="9"/>
  <c r="Q3408" i="9"/>
  <c r="I3408" i="9"/>
  <c r="M3408" i="9"/>
  <c r="K3408" i="9"/>
  <c r="O3408" i="9"/>
  <c r="J3408" i="9"/>
  <c r="L3408" i="9"/>
  <c r="N3408" i="9"/>
  <c r="R3408" i="9"/>
  <c r="Q3410" i="9"/>
  <c r="I3410" i="9"/>
  <c r="M3410" i="9"/>
  <c r="K3410" i="9"/>
  <c r="O3410" i="9"/>
  <c r="J3410" i="9"/>
  <c r="L3410" i="9"/>
  <c r="N3410" i="9"/>
  <c r="P3410" i="9"/>
  <c r="Q3418" i="9"/>
  <c r="I3418" i="9"/>
  <c r="M3418" i="9"/>
  <c r="K3418" i="9"/>
  <c r="O3418" i="9"/>
  <c r="J3418" i="9"/>
  <c r="L3418" i="9"/>
  <c r="N3418" i="9"/>
  <c r="P3418" i="9"/>
  <c r="Q3420" i="9"/>
  <c r="J3420" i="9"/>
  <c r="N3420" i="9"/>
  <c r="K3420" i="9"/>
  <c r="O3420" i="9"/>
  <c r="L3420" i="9"/>
  <c r="P3420" i="9"/>
  <c r="M3420" i="9"/>
  <c r="R3420" i="9"/>
  <c r="Q3424" i="9"/>
  <c r="J3424" i="9"/>
  <c r="N3424" i="9"/>
  <c r="K3424" i="9"/>
  <c r="O3424" i="9"/>
  <c r="L3424" i="9"/>
  <c r="P3424" i="9"/>
  <c r="M3424" i="9"/>
  <c r="R3424" i="9"/>
  <c r="Q3428" i="9"/>
  <c r="J3428" i="9"/>
  <c r="N3428" i="9"/>
  <c r="K3428" i="9"/>
  <c r="O3428" i="9"/>
  <c r="L3428" i="9"/>
  <c r="P3428" i="9"/>
  <c r="M3428" i="9"/>
  <c r="R3428" i="9"/>
  <c r="Q3430" i="9"/>
  <c r="J3430" i="9"/>
  <c r="N3430" i="9"/>
  <c r="K3430" i="9"/>
  <c r="O3430" i="9"/>
  <c r="L3430" i="9"/>
  <c r="P3430" i="9"/>
  <c r="M3430" i="9"/>
  <c r="Q3432" i="9"/>
  <c r="J3432" i="9"/>
  <c r="N3432" i="9"/>
  <c r="K3432" i="9"/>
  <c r="O3432" i="9"/>
  <c r="L3432" i="9"/>
  <c r="P3432" i="9"/>
  <c r="M3432" i="9"/>
  <c r="R3432" i="9"/>
  <c r="Q3450" i="9"/>
  <c r="J3450" i="9"/>
  <c r="N3450" i="9"/>
  <c r="K3450" i="9"/>
  <c r="O3450" i="9"/>
  <c r="L3450" i="9"/>
  <c r="P3450" i="9"/>
  <c r="M3450" i="9"/>
  <c r="Q3452" i="9"/>
  <c r="J3452" i="9"/>
  <c r="N3452" i="9"/>
  <c r="K3452" i="9"/>
  <c r="O3452" i="9"/>
  <c r="L3452" i="9"/>
  <c r="P3452" i="9"/>
  <c r="M3452" i="9"/>
  <c r="R3452" i="9"/>
  <c r="Q3454" i="9"/>
  <c r="J3454" i="9"/>
  <c r="N3454" i="9"/>
  <c r="K3454" i="9"/>
  <c r="O3454" i="9"/>
  <c r="L3454" i="9"/>
  <c r="P3454" i="9"/>
  <c r="M3454" i="9"/>
  <c r="Q3460" i="9"/>
  <c r="J3460" i="9"/>
  <c r="N3460" i="9"/>
  <c r="K3460" i="9"/>
  <c r="O3460" i="9"/>
  <c r="L3460" i="9"/>
  <c r="P3460" i="9"/>
  <c r="M3460" i="9"/>
  <c r="R3460" i="9"/>
  <c r="Q3462" i="9"/>
  <c r="J3462" i="9"/>
  <c r="N3462" i="9"/>
  <c r="K3462" i="9"/>
  <c r="O3462" i="9"/>
  <c r="L3462" i="9"/>
  <c r="P3462" i="9"/>
  <c r="M3462" i="9"/>
  <c r="Q3464" i="9"/>
  <c r="J3464" i="9"/>
  <c r="N3464" i="9"/>
  <c r="K3464" i="9"/>
  <c r="O3464" i="9"/>
  <c r="L3464" i="9"/>
  <c r="P3464" i="9"/>
  <c r="M3464" i="9"/>
  <c r="R3464" i="9"/>
  <c r="Q3468" i="9"/>
  <c r="J3468" i="9"/>
  <c r="N3468" i="9"/>
  <c r="K3468" i="9"/>
  <c r="O3468" i="9"/>
  <c r="L3468" i="9"/>
  <c r="P3468" i="9"/>
  <c r="M3468" i="9"/>
  <c r="R3468" i="9"/>
  <c r="Q3474" i="9"/>
  <c r="J3474" i="9"/>
  <c r="N3474" i="9"/>
  <c r="K3474" i="9"/>
  <c r="O3474" i="9"/>
  <c r="L3474" i="9"/>
  <c r="P3474" i="9"/>
  <c r="M3474" i="9"/>
  <c r="Q3476" i="9"/>
  <c r="J3476" i="9"/>
  <c r="N3476" i="9"/>
  <c r="K3476" i="9"/>
  <c r="O3476" i="9"/>
  <c r="L3476" i="9"/>
  <c r="P3476" i="9"/>
  <c r="M3476" i="9"/>
  <c r="R3476" i="9"/>
  <c r="Q3478" i="9"/>
  <c r="J3478" i="9"/>
  <c r="N3478" i="9"/>
  <c r="K3478" i="9"/>
  <c r="O3478" i="9"/>
  <c r="L3478" i="9"/>
  <c r="P3478" i="9"/>
  <c r="M3478" i="9"/>
  <c r="Q3480" i="9"/>
  <c r="J3480" i="9"/>
  <c r="N3480" i="9"/>
  <c r="K3480" i="9"/>
  <c r="O3480" i="9"/>
  <c r="L3480" i="9"/>
  <c r="P3480" i="9"/>
  <c r="M3480" i="9"/>
  <c r="R3480" i="9"/>
  <c r="Q3482" i="9"/>
  <c r="J3482" i="9"/>
  <c r="N3482" i="9"/>
  <c r="K3482" i="9"/>
  <c r="O3482" i="9"/>
  <c r="L3482" i="9"/>
  <c r="P3482" i="9"/>
  <c r="M3482" i="9"/>
  <c r="Q3484" i="9"/>
  <c r="J3484" i="9"/>
  <c r="N3484" i="9"/>
  <c r="K3484" i="9"/>
  <c r="O3484" i="9"/>
  <c r="L3484" i="9"/>
  <c r="P3484" i="9"/>
  <c r="M3484" i="9"/>
  <c r="R3484" i="9"/>
  <c r="Q3502" i="9"/>
  <c r="J3502" i="9"/>
  <c r="N3502" i="9"/>
  <c r="K3502" i="9"/>
  <c r="O3502" i="9"/>
  <c r="L3502" i="9"/>
  <c r="P3502" i="9"/>
  <c r="M3502" i="9"/>
  <c r="Q3504" i="9"/>
  <c r="J3504" i="9"/>
  <c r="N3504" i="9"/>
  <c r="K3504" i="9"/>
  <c r="O3504" i="9"/>
  <c r="L3504" i="9"/>
  <c r="P3504" i="9"/>
  <c r="M3504" i="9"/>
  <c r="R3504" i="9"/>
  <c r="Q3516" i="9"/>
  <c r="J3516" i="9"/>
  <c r="N3516" i="9"/>
  <c r="K3516" i="9"/>
  <c r="O3516" i="9"/>
  <c r="L3516" i="9"/>
  <c r="P3516" i="9"/>
  <c r="M3516" i="9"/>
  <c r="R3516" i="9"/>
  <c r="Q3518" i="9"/>
  <c r="J3518" i="9"/>
  <c r="N3518" i="9"/>
  <c r="K3518" i="9"/>
  <c r="O3518" i="9"/>
  <c r="L3518" i="9"/>
  <c r="P3518" i="9"/>
  <c r="M3518" i="9"/>
  <c r="Q3524" i="9"/>
  <c r="J3524" i="9"/>
  <c r="N3524" i="9"/>
  <c r="K3524" i="9"/>
  <c r="O3524" i="9"/>
  <c r="L3524" i="9"/>
  <c r="P3524" i="9"/>
  <c r="M3524" i="9"/>
  <c r="R3524" i="9"/>
  <c r="Q3526" i="9"/>
  <c r="J3526" i="9"/>
  <c r="N3526" i="9"/>
  <c r="K3526" i="9"/>
  <c r="O3526" i="9"/>
  <c r="L3526" i="9"/>
  <c r="P3526" i="9"/>
  <c r="M3526" i="9"/>
  <c r="Q3530" i="9"/>
  <c r="J3530" i="9"/>
  <c r="N3530" i="9"/>
  <c r="K3530" i="9"/>
  <c r="O3530" i="9"/>
  <c r="L3530" i="9"/>
  <c r="P3530" i="9"/>
  <c r="M3530" i="9"/>
  <c r="Q3532" i="9"/>
  <c r="J3532" i="9"/>
  <c r="N3532" i="9"/>
  <c r="K3532" i="9"/>
  <c r="O3532" i="9"/>
  <c r="L3532" i="9"/>
  <c r="P3532" i="9"/>
  <c r="M3532" i="9"/>
  <c r="R3532" i="9"/>
  <c r="Q3534" i="9"/>
  <c r="J3534" i="9"/>
  <c r="N3534" i="9"/>
  <c r="K3534" i="9"/>
  <c r="O3534" i="9"/>
  <c r="L3534" i="9"/>
  <c r="P3534" i="9"/>
  <c r="M3534" i="9"/>
  <c r="Q3542" i="9"/>
  <c r="J3542" i="9"/>
  <c r="N3542" i="9"/>
  <c r="K3542" i="9"/>
  <c r="O3542" i="9"/>
  <c r="L3542" i="9"/>
  <c r="P3542" i="9"/>
  <c r="M3542" i="9"/>
  <c r="Q3544" i="9"/>
  <c r="J3544" i="9"/>
  <c r="N3544" i="9"/>
  <c r="K3544" i="9"/>
  <c r="O3544" i="9"/>
  <c r="L3544" i="9"/>
  <c r="P3544" i="9"/>
  <c r="M3544" i="9"/>
  <c r="R3544" i="9"/>
  <c r="Q3546" i="9"/>
  <c r="J3546" i="9"/>
  <c r="N3546" i="9"/>
  <c r="K3546" i="9"/>
  <c r="O3546" i="9"/>
  <c r="L3546" i="9"/>
  <c r="P3546" i="9"/>
  <c r="M3546" i="9"/>
  <c r="Q3562" i="9"/>
  <c r="J3562" i="9"/>
  <c r="N3562" i="9"/>
  <c r="K3562" i="9"/>
  <c r="O3562" i="9"/>
  <c r="L3562" i="9"/>
  <c r="P3562" i="9"/>
  <c r="M3562" i="9"/>
  <c r="Q3582" i="9"/>
  <c r="J3582" i="9"/>
  <c r="N3582" i="9"/>
  <c r="K3582" i="9"/>
  <c r="O3582" i="9"/>
  <c r="L3582" i="9"/>
  <c r="P3582" i="9"/>
  <c r="M3582" i="9"/>
  <c r="Q3584" i="9"/>
  <c r="J3584" i="9"/>
  <c r="N3584" i="9"/>
  <c r="K3584" i="9"/>
  <c r="O3584" i="9"/>
  <c r="L3584" i="9"/>
  <c r="P3584" i="9"/>
  <c r="M3584" i="9"/>
  <c r="R3584" i="9"/>
  <c r="Q3586" i="9"/>
  <c r="J3586" i="9"/>
  <c r="N3586" i="9"/>
  <c r="K3586" i="9"/>
  <c r="O3586" i="9"/>
  <c r="L3586" i="9"/>
  <c r="P3586" i="9"/>
  <c r="M3586" i="9"/>
  <c r="Q3588" i="9"/>
  <c r="J3588" i="9"/>
  <c r="N3588" i="9"/>
  <c r="K3588" i="9"/>
  <c r="O3588" i="9"/>
  <c r="L3588" i="9"/>
  <c r="P3588" i="9"/>
  <c r="M3588" i="9"/>
  <c r="R3588" i="9"/>
  <c r="Q3594" i="9"/>
  <c r="J3594" i="9"/>
  <c r="N3594" i="9"/>
  <c r="K3594" i="9"/>
  <c r="O3594" i="9"/>
  <c r="L3594" i="9"/>
  <c r="P3594" i="9"/>
  <c r="M3594" i="9"/>
  <c r="Q3596" i="9"/>
  <c r="J3596" i="9"/>
  <c r="N3596" i="9"/>
  <c r="K3596" i="9"/>
  <c r="O3596" i="9"/>
  <c r="L3596" i="9"/>
  <c r="P3596" i="9"/>
  <c r="M3596" i="9"/>
  <c r="R3596" i="9"/>
  <c r="Q3598" i="9"/>
  <c r="J3598" i="9"/>
  <c r="N3598" i="9"/>
  <c r="K3598" i="9"/>
  <c r="O3598" i="9"/>
  <c r="L3598" i="9"/>
  <c r="P3598" i="9"/>
  <c r="M3598" i="9"/>
  <c r="Q3600" i="9"/>
  <c r="J3600" i="9"/>
  <c r="N3600" i="9"/>
  <c r="K3600" i="9"/>
  <c r="O3600" i="9"/>
  <c r="L3600" i="9"/>
  <c r="P3600" i="9"/>
  <c r="M3600" i="9"/>
  <c r="R3600" i="9"/>
  <c r="Q3602" i="9"/>
  <c r="J3602" i="9"/>
  <c r="N3602" i="9"/>
  <c r="K3602" i="9"/>
  <c r="O3602" i="9"/>
  <c r="L3602" i="9"/>
  <c r="P3602" i="9"/>
  <c r="M3602" i="9"/>
  <c r="Q3624" i="9"/>
  <c r="J3624" i="9"/>
  <c r="N3624" i="9"/>
  <c r="K3624" i="9"/>
  <c r="O3624" i="9"/>
  <c r="L3624" i="9"/>
  <c r="P3624" i="9"/>
  <c r="M3624" i="9"/>
  <c r="R3624" i="9"/>
  <c r="Q3626" i="9"/>
  <c r="J3626" i="9"/>
  <c r="N3626" i="9"/>
  <c r="K3626" i="9"/>
  <c r="O3626" i="9"/>
  <c r="L3626" i="9"/>
  <c r="P3626" i="9"/>
  <c r="M3626" i="9"/>
  <c r="Q3636" i="9"/>
  <c r="J3636" i="9"/>
  <c r="N3636" i="9"/>
  <c r="K3636" i="9"/>
  <c r="O3636" i="9"/>
  <c r="L3636" i="9"/>
  <c r="P3636" i="9"/>
  <c r="M3636" i="9"/>
  <c r="R3636" i="9"/>
  <c r="Q3638" i="9"/>
  <c r="J3638" i="9"/>
  <c r="N3638" i="9"/>
  <c r="K3638" i="9"/>
  <c r="O3638" i="9"/>
  <c r="L3638" i="9"/>
  <c r="P3638" i="9"/>
  <c r="M3638" i="9"/>
  <c r="Q3640" i="9"/>
  <c r="J3640" i="9"/>
  <c r="N3640" i="9"/>
  <c r="K3640" i="9"/>
  <c r="O3640" i="9"/>
  <c r="L3640" i="9"/>
  <c r="P3640" i="9"/>
  <c r="M3640" i="9"/>
  <c r="R3640" i="9"/>
  <c r="Q3642" i="9"/>
  <c r="J3642" i="9"/>
  <c r="N3642" i="9"/>
  <c r="K3642" i="9"/>
  <c r="O3642" i="9"/>
  <c r="L3642" i="9"/>
  <c r="P3642" i="9"/>
  <c r="M3642" i="9"/>
  <c r="Q3646" i="9"/>
  <c r="J3646" i="9"/>
  <c r="N3646" i="9"/>
  <c r="K3646" i="9"/>
  <c r="O3646" i="9"/>
  <c r="L3646" i="9"/>
  <c r="P3646" i="9"/>
  <c r="M3646" i="9"/>
  <c r="Q3648" i="9"/>
  <c r="J3648" i="9"/>
  <c r="N3648" i="9"/>
  <c r="K3648" i="9"/>
  <c r="O3648" i="9"/>
  <c r="L3648" i="9"/>
  <c r="P3648" i="9"/>
  <c r="M3648" i="9"/>
  <c r="R3648" i="9"/>
  <c r="Q3650" i="9"/>
  <c r="J3650" i="9"/>
  <c r="N3650" i="9"/>
  <c r="K3650" i="9"/>
  <c r="O3650" i="9"/>
  <c r="L3650" i="9"/>
  <c r="P3650" i="9"/>
  <c r="M3650" i="9"/>
  <c r="Q3654" i="9"/>
  <c r="J3654" i="9"/>
  <c r="N3654" i="9"/>
  <c r="K3654" i="9"/>
  <c r="O3654" i="9"/>
  <c r="L3654" i="9"/>
  <c r="P3654" i="9"/>
  <c r="M3654" i="9"/>
  <c r="Q3660" i="9"/>
  <c r="J3660" i="9"/>
  <c r="N3660" i="9"/>
  <c r="K3660" i="9"/>
  <c r="O3660" i="9"/>
  <c r="L3660" i="9"/>
  <c r="P3660" i="9"/>
  <c r="M3660" i="9"/>
  <c r="R3660" i="9"/>
  <c r="Q3666" i="9"/>
  <c r="J3666" i="9"/>
  <c r="N3666" i="9"/>
  <c r="K3666" i="9"/>
  <c r="O3666" i="9"/>
  <c r="L3666" i="9"/>
  <c r="P3666" i="9"/>
  <c r="M3666" i="9"/>
  <c r="Q3670" i="9"/>
  <c r="J3670" i="9"/>
  <c r="N3670" i="9"/>
  <c r="K3670" i="9"/>
  <c r="O3670" i="9"/>
  <c r="L3670" i="9"/>
  <c r="P3670" i="9"/>
  <c r="M3670" i="9"/>
  <c r="Q3672" i="9"/>
  <c r="J3672" i="9"/>
  <c r="N3672" i="9"/>
  <c r="K3672" i="9"/>
  <c r="O3672" i="9"/>
  <c r="L3672" i="9"/>
  <c r="P3672" i="9"/>
  <c r="M3672" i="9"/>
  <c r="R3672" i="9"/>
  <c r="Q3674" i="9"/>
  <c r="J3674" i="9"/>
  <c r="N3674" i="9"/>
  <c r="K3674" i="9"/>
  <c r="O3674" i="9"/>
  <c r="L3674" i="9"/>
  <c r="P3674" i="9"/>
  <c r="M3674" i="9"/>
  <c r="Q3686" i="9"/>
  <c r="J3686" i="9"/>
  <c r="N3686" i="9"/>
  <c r="K3686" i="9"/>
  <c r="O3686" i="9"/>
  <c r="L3686" i="9"/>
  <c r="P3686" i="9"/>
  <c r="M3686" i="9"/>
  <c r="Q3690" i="9"/>
  <c r="J3690" i="9"/>
  <c r="N3690" i="9"/>
  <c r="K3690" i="9"/>
  <c r="O3690" i="9"/>
  <c r="L3690" i="9"/>
  <c r="P3690" i="9"/>
  <c r="M3690" i="9"/>
  <c r="Q3692" i="9"/>
  <c r="J3692" i="9"/>
  <c r="N3692" i="9"/>
  <c r="K3692" i="9"/>
  <c r="O3692" i="9"/>
  <c r="L3692" i="9"/>
  <c r="P3692" i="9"/>
  <c r="M3692" i="9"/>
  <c r="R3692" i="9"/>
  <c r="Q3710" i="9"/>
  <c r="J3710" i="9"/>
  <c r="N3710" i="9"/>
  <c r="K3710" i="9"/>
  <c r="O3710" i="9"/>
  <c r="L3710" i="9"/>
  <c r="P3710" i="9"/>
  <c r="M3710" i="9"/>
  <c r="Q3720" i="9"/>
  <c r="J3720" i="9"/>
  <c r="N3720" i="9"/>
  <c r="K3720" i="9"/>
  <c r="O3720" i="9"/>
  <c r="L3720" i="9"/>
  <c r="P3720" i="9"/>
  <c r="M3720" i="9"/>
  <c r="R3720" i="9"/>
  <c r="Q3722" i="9"/>
  <c r="J3722" i="9"/>
  <c r="N3722" i="9"/>
  <c r="K3722" i="9"/>
  <c r="O3722" i="9"/>
  <c r="L3722" i="9"/>
  <c r="P3722" i="9"/>
  <c r="M3722" i="9"/>
  <c r="Q3724" i="9"/>
  <c r="J3724" i="9"/>
  <c r="N3724" i="9"/>
  <c r="K3724" i="9"/>
  <c r="O3724" i="9"/>
  <c r="L3724" i="9"/>
  <c r="P3724" i="9"/>
  <c r="M3724" i="9"/>
  <c r="R3724" i="9"/>
  <c r="Q3726" i="9"/>
  <c r="J3726" i="9"/>
  <c r="N3726" i="9"/>
  <c r="K3726" i="9"/>
  <c r="O3726" i="9"/>
  <c r="L3726" i="9"/>
  <c r="P3726" i="9"/>
  <c r="M3726" i="9"/>
  <c r="Q3728" i="9"/>
  <c r="J3728" i="9"/>
  <c r="N3728" i="9"/>
  <c r="K3728" i="9"/>
  <c r="O3728" i="9"/>
  <c r="L3728" i="9"/>
  <c r="P3728" i="9"/>
  <c r="M3728" i="9"/>
  <c r="R3728" i="9"/>
  <c r="Q3730" i="9"/>
  <c r="J3730" i="9"/>
  <c r="N3730" i="9"/>
  <c r="K3730" i="9"/>
  <c r="O3730" i="9"/>
  <c r="L3730" i="9"/>
  <c r="P3730" i="9"/>
  <c r="M3730" i="9"/>
  <c r="Q3732" i="9"/>
  <c r="J3732" i="9"/>
  <c r="N3732" i="9"/>
  <c r="K3732" i="9"/>
  <c r="O3732" i="9"/>
  <c r="L3732" i="9"/>
  <c r="P3732" i="9"/>
  <c r="M3732" i="9"/>
  <c r="R3732" i="9"/>
  <c r="Q3734" i="9"/>
  <c r="J3734" i="9"/>
  <c r="N3734" i="9"/>
  <c r="K3734" i="9"/>
  <c r="O3734" i="9"/>
  <c r="L3734" i="9"/>
  <c r="P3734" i="9"/>
  <c r="M3734" i="9"/>
  <c r="Q3736" i="9"/>
  <c r="J3736" i="9"/>
  <c r="N3736" i="9"/>
  <c r="K3736" i="9"/>
  <c r="O3736" i="9"/>
  <c r="L3736" i="9"/>
  <c r="P3736" i="9"/>
  <c r="M3736" i="9"/>
  <c r="R3736" i="9"/>
  <c r="Q3738" i="9"/>
  <c r="J3738" i="9"/>
  <c r="N3738" i="9"/>
  <c r="K3738" i="9"/>
  <c r="O3738" i="9"/>
  <c r="L3738" i="9"/>
  <c r="P3738" i="9"/>
  <c r="M3738" i="9"/>
  <c r="Q3740" i="9"/>
  <c r="J3740" i="9"/>
  <c r="N3740" i="9"/>
  <c r="K3740" i="9"/>
  <c r="O3740" i="9"/>
  <c r="L3740" i="9"/>
  <c r="P3740" i="9"/>
  <c r="M3740" i="9"/>
  <c r="R3740" i="9"/>
  <c r="Q3742" i="9"/>
  <c r="J3742" i="9"/>
  <c r="N3742" i="9"/>
  <c r="K3742" i="9"/>
  <c r="O3742" i="9"/>
  <c r="L3742" i="9"/>
  <c r="P3742" i="9"/>
  <c r="M3742" i="9"/>
  <c r="Q3750" i="9"/>
  <c r="J3750" i="9"/>
  <c r="N3750" i="9"/>
  <c r="K3750" i="9"/>
  <c r="O3750" i="9"/>
  <c r="L3750" i="9"/>
  <c r="P3750" i="9"/>
  <c r="M3750" i="9"/>
  <c r="Q3752" i="9"/>
  <c r="J3752" i="9"/>
  <c r="N3752" i="9"/>
  <c r="K3752" i="9"/>
  <c r="O3752" i="9"/>
  <c r="L3752" i="9"/>
  <c r="P3752" i="9"/>
  <c r="M3752" i="9"/>
  <c r="R3752" i="9"/>
  <c r="Q3754" i="9"/>
  <c r="J3754" i="9"/>
  <c r="N3754" i="9"/>
  <c r="K3754" i="9"/>
  <c r="O3754" i="9"/>
  <c r="L3754" i="9"/>
  <c r="P3754" i="9"/>
  <c r="M3754" i="9"/>
  <c r="Q3758" i="9"/>
  <c r="J3758" i="9"/>
  <c r="N3758" i="9"/>
  <c r="K3758" i="9"/>
  <c r="O3758" i="9"/>
  <c r="L3758" i="9"/>
  <c r="P3758" i="9"/>
  <c r="M3758" i="9"/>
  <c r="Q3760" i="9"/>
  <c r="J3760" i="9"/>
  <c r="N3760" i="9"/>
  <c r="K3760" i="9"/>
  <c r="O3760" i="9"/>
  <c r="L3760" i="9"/>
  <c r="P3760" i="9"/>
  <c r="M3760" i="9"/>
  <c r="R3760" i="9"/>
  <c r="Q3766" i="9"/>
  <c r="J3766" i="9"/>
  <c r="N3766" i="9"/>
  <c r="K3766" i="9"/>
  <c r="O3766" i="9"/>
  <c r="L3766" i="9"/>
  <c r="P3766" i="9"/>
  <c r="M3766" i="9"/>
  <c r="Q3776" i="9"/>
  <c r="J3776" i="9"/>
  <c r="N3776" i="9"/>
  <c r="K3776" i="9"/>
  <c r="O3776" i="9"/>
  <c r="L3776" i="9"/>
  <c r="P3776" i="9"/>
  <c r="M3776" i="9"/>
  <c r="R3776" i="9"/>
  <c r="Q3778" i="9"/>
  <c r="J3778" i="9"/>
  <c r="N3778" i="9"/>
  <c r="K3778" i="9"/>
  <c r="O3778" i="9"/>
  <c r="L3778" i="9"/>
  <c r="P3778" i="9"/>
  <c r="M3778" i="9"/>
  <c r="Q3786" i="9"/>
  <c r="J3786" i="9"/>
  <c r="N3786" i="9"/>
  <c r="K3786" i="9"/>
  <c r="O3786" i="9"/>
  <c r="L3786" i="9"/>
  <c r="P3786" i="9"/>
  <c r="M3786" i="9"/>
  <c r="Q3788" i="9"/>
  <c r="J3788" i="9"/>
  <c r="N3788" i="9"/>
  <c r="K3788" i="9"/>
  <c r="O3788" i="9"/>
  <c r="L3788" i="9"/>
  <c r="P3788" i="9"/>
  <c r="M3788" i="9"/>
  <c r="R3788" i="9"/>
  <c r="Q3790" i="9"/>
  <c r="J3790" i="9"/>
  <c r="N3790" i="9"/>
  <c r="K3790" i="9"/>
  <c r="O3790" i="9"/>
  <c r="L3790" i="9"/>
  <c r="P3790" i="9"/>
  <c r="M3790" i="9"/>
  <c r="Q3830" i="9"/>
  <c r="J3830" i="9"/>
  <c r="N3830" i="9"/>
  <c r="K3830" i="9"/>
  <c r="O3830" i="9"/>
  <c r="L3830" i="9"/>
  <c r="P3830" i="9"/>
  <c r="M3830" i="9"/>
  <c r="Q3832" i="9"/>
  <c r="J3832" i="9"/>
  <c r="N3832" i="9"/>
  <c r="K3832" i="9"/>
  <c r="O3832" i="9"/>
  <c r="L3832" i="9"/>
  <c r="P3832" i="9"/>
  <c r="M3832" i="9"/>
  <c r="R3832" i="9"/>
  <c r="Q3834" i="9"/>
  <c r="J3834" i="9"/>
  <c r="N3834" i="9"/>
  <c r="K3834" i="9"/>
  <c r="O3834" i="9"/>
  <c r="L3834" i="9"/>
  <c r="P3834" i="9"/>
  <c r="M3834" i="9"/>
  <c r="Q3836" i="9"/>
  <c r="J3836" i="9"/>
  <c r="N3836" i="9"/>
  <c r="K3836" i="9"/>
  <c r="O3836" i="9"/>
  <c r="L3836" i="9"/>
  <c r="P3836" i="9"/>
  <c r="M3836" i="9"/>
  <c r="R3836" i="9"/>
  <c r="Q3854" i="9"/>
  <c r="J3854" i="9"/>
  <c r="N3854" i="9"/>
  <c r="K3854" i="9"/>
  <c r="O3854" i="9"/>
  <c r="L3854" i="9"/>
  <c r="P3854" i="9"/>
  <c r="M3854" i="9"/>
  <c r="Q3856" i="9"/>
  <c r="J3856" i="9"/>
  <c r="N3856" i="9"/>
  <c r="K3856" i="9"/>
  <c r="O3856" i="9"/>
  <c r="L3856" i="9"/>
  <c r="P3856" i="9"/>
  <c r="M3856" i="9"/>
  <c r="R3856" i="9"/>
  <c r="Q3896" i="9"/>
  <c r="J3896" i="9"/>
  <c r="N3896" i="9"/>
  <c r="K3896" i="9"/>
  <c r="O3896" i="9"/>
  <c r="L3896" i="9"/>
  <c r="P3896" i="9"/>
  <c r="M3896" i="9"/>
  <c r="R3896" i="9"/>
  <c r="Q3898" i="9"/>
  <c r="J3898" i="9"/>
  <c r="N3898" i="9"/>
  <c r="K3898" i="9"/>
  <c r="O3898" i="9"/>
  <c r="L3898" i="9"/>
  <c r="P3898" i="9"/>
  <c r="M3898" i="9"/>
  <c r="Q3910" i="9"/>
  <c r="J3910" i="9"/>
  <c r="N3910" i="9"/>
  <c r="K3910" i="9"/>
  <c r="O3910" i="9"/>
  <c r="L3910" i="9"/>
  <c r="P3910" i="9"/>
  <c r="M3910" i="9"/>
  <c r="Q3914" i="9"/>
  <c r="J3914" i="9"/>
  <c r="N3914" i="9"/>
  <c r="K3914" i="9"/>
  <c r="O3914" i="9"/>
  <c r="L3914" i="9"/>
  <c r="P3914" i="9"/>
  <c r="M3914" i="9"/>
  <c r="Q3916" i="9"/>
  <c r="J3916" i="9"/>
  <c r="N3916" i="9"/>
  <c r="K3916" i="9"/>
  <c r="O3916" i="9"/>
  <c r="L3916" i="9"/>
  <c r="P3916" i="9"/>
  <c r="M3916" i="9"/>
  <c r="R3916" i="9"/>
  <c r="Q3920" i="9"/>
  <c r="J3920" i="9"/>
  <c r="N3920" i="9"/>
  <c r="K3920" i="9"/>
  <c r="O3920" i="9"/>
  <c r="L3920" i="9"/>
  <c r="P3920" i="9"/>
  <c r="M3920" i="9"/>
  <c r="R3920" i="9"/>
  <c r="Q3922" i="9"/>
  <c r="J3922" i="9"/>
  <c r="N3922" i="9"/>
  <c r="K3922" i="9"/>
  <c r="O3922" i="9"/>
  <c r="L3922" i="9"/>
  <c r="P3922" i="9"/>
  <c r="M3922" i="9"/>
  <c r="Q3924" i="9"/>
  <c r="J3924" i="9"/>
  <c r="N3924" i="9"/>
  <c r="K3924" i="9"/>
  <c r="O3924" i="9"/>
  <c r="L3924" i="9"/>
  <c r="P3924" i="9"/>
  <c r="M3924" i="9"/>
  <c r="R3924" i="9"/>
  <c r="Q3934" i="9"/>
  <c r="J3934" i="9"/>
  <c r="N3934" i="9"/>
  <c r="K3934" i="9"/>
  <c r="O3934" i="9"/>
  <c r="L3934" i="9"/>
  <c r="P3934" i="9"/>
  <c r="M3934" i="9"/>
  <c r="Q3950" i="9"/>
  <c r="J3950" i="9"/>
  <c r="N3950" i="9"/>
  <c r="K3950" i="9"/>
  <c r="O3950" i="9"/>
  <c r="L3950" i="9"/>
  <c r="P3950" i="9"/>
  <c r="M3950" i="9"/>
  <c r="Q3952" i="9"/>
  <c r="J3952" i="9"/>
  <c r="N3952" i="9"/>
  <c r="K3952" i="9"/>
  <c r="O3952" i="9"/>
  <c r="L3952" i="9"/>
  <c r="P3952" i="9"/>
  <c r="M3952" i="9"/>
  <c r="R3952" i="9"/>
  <c r="Q3954" i="9"/>
  <c r="J3954" i="9"/>
  <c r="N3954" i="9"/>
  <c r="K3954" i="9"/>
  <c r="O3954" i="9"/>
  <c r="L3954" i="9"/>
  <c r="P3954" i="9"/>
  <c r="M3954" i="9"/>
  <c r="Q3956" i="9"/>
  <c r="J3956" i="9"/>
  <c r="N3956" i="9"/>
  <c r="K3956" i="9"/>
  <c r="O3956" i="9"/>
  <c r="L3956" i="9"/>
  <c r="P3956" i="9"/>
  <c r="M3956" i="9"/>
  <c r="R3956" i="9"/>
  <c r="Q3958" i="9"/>
  <c r="J3958" i="9"/>
  <c r="N3958" i="9"/>
  <c r="K3958" i="9"/>
  <c r="O3958" i="9"/>
  <c r="L3958" i="9"/>
  <c r="P3958" i="9"/>
  <c r="M3958" i="9"/>
  <c r="Q3970" i="9"/>
  <c r="J3970" i="9"/>
  <c r="N3970" i="9"/>
  <c r="K3970" i="9"/>
  <c r="O3970" i="9"/>
  <c r="L3970" i="9"/>
  <c r="P3970" i="9"/>
  <c r="M3970" i="9"/>
  <c r="Q3972" i="9"/>
  <c r="J3972" i="9"/>
  <c r="N3972" i="9"/>
  <c r="K3972" i="9"/>
  <c r="O3972" i="9"/>
  <c r="L3972" i="9"/>
  <c r="P3972" i="9"/>
  <c r="M3972" i="9"/>
  <c r="R3972" i="9"/>
  <c r="Q3976" i="9"/>
  <c r="J3976" i="9"/>
  <c r="N3976" i="9"/>
  <c r="K3976" i="9"/>
  <c r="O3976" i="9"/>
  <c r="L3976" i="9"/>
  <c r="P3976" i="9"/>
  <c r="M3976" i="9"/>
  <c r="R3976" i="9"/>
  <c r="Q3978" i="9"/>
  <c r="J3978" i="9"/>
  <c r="N3978" i="9"/>
  <c r="K3978" i="9"/>
  <c r="O3978" i="9"/>
  <c r="L3978" i="9"/>
  <c r="P3978" i="9"/>
  <c r="M3978" i="9"/>
  <c r="Q3984" i="9"/>
  <c r="J3984" i="9"/>
  <c r="N3984" i="9"/>
  <c r="K3984" i="9"/>
  <c r="O3984" i="9"/>
  <c r="L3984" i="9"/>
  <c r="P3984" i="9"/>
  <c r="M3984" i="9"/>
  <c r="R3984" i="9"/>
  <c r="Q3986" i="9"/>
  <c r="J3986" i="9"/>
  <c r="N3986" i="9"/>
  <c r="K3986" i="9"/>
  <c r="O3986" i="9"/>
  <c r="L3986" i="9"/>
  <c r="P3986" i="9"/>
  <c r="M3986" i="9"/>
  <c r="Q3992" i="9"/>
  <c r="J3992" i="9"/>
  <c r="N3992" i="9"/>
  <c r="K3992" i="9"/>
  <c r="O3992" i="9"/>
  <c r="L3992" i="9"/>
  <c r="P3992" i="9"/>
  <c r="M3992" i="9"/>
  <c r="R3992" i="9"/>
  <c r="Q4000" i="9"/>
  <c r="J4000" i="9"/>
  <c r="N4000" i="9"/>
  <c r="K4000" i="9"/>
  <c r="O4000" i="9"/>
  <c r="L4000" i="9"/>
  <c r="P4000" i="9"/>
  <c r="M4000" i="9"/>
  <c r="R4000" i="9"/>
  <c r="Q4002" i="9"/>
  <c r="J4002" i="9"/>
  <c r="N4002" i="9"/>
  <c r="K4002" i="9"/>
  <c r="O4002" i="9"/>
  <c r="L4002" i="9"/>
  <c r="P4002" i="9"/>
  <c r="M4002" i="9"/>
  <c r="Q4010" i="9"/>
  <c r="J4010" i="9"/>
  <c r="N4010" i="9"/>
  <c r="K4010" i="9"/>
  <c r="O4010" i="9"/>
  <c r="L4010" i="9"/>
  <c r="P4010" i="9"/>
  <c r="M4010" i="9"/>
  <c r="Q4012" i="9"/>
  <c r="J4012" i="9"/>
  <c r="N4012" i="9"/>
  <c r="K4012" i="9"/>
  <c r="O4012" i="9"/>
  <c r="L4012" i="9"/>
  <c r="P4012" i="9"/>
  <c r="M4012" i="9"/>
  <c r="R4012" i="9"/>
  <c r="Q4014" i="9"/>
  <c r="J4014" i="9"/>
  <c r="N4014" i="9"/>
  <c r="K4014" i="9"/>
  <c r="O4014" i="9"/>
  <c r="L4014" i="9"/>
  <c r="P4014" i="9"/>
  <c r="M4014" i="9"/>
  <c r="Q4016" i="9"/>
  <c r="J4016" i="9"/>
  <c r="N4016" i="9"/>
  <c r="K4016" i="9"/>
  <c r="O4016" i="9"/>
  <c r="L4016" i="9"/>
  <c r="P4016" i="9"/>
  <c r="M4016" i="9"/>
  <c r="R4016" i="9"/>
  <c r="Q4018" i="9"/>
  <c r="J4018" i="9"/>
  <c r="N4018" i="9"/>
  <c r="K4018" i="9"/>
  <c r="O4018" i="9"/>
  <c r="L4018" i="9"/>
  <c r="P4018" i="9"/>
  <c r="M4018" i="9"/>
  <c r="Q4024" i="9"/>
  <c r="J4024" i="9"/>
  <c r="N4024" i="9"/>
  <c r="K4024" i="9"/>
  <c r="O4024" i="9"/>
  <c r="L4024" i="9"/>
  <c r="P4024" i="9"/>
  <c r="M4024" i="9"/>
  <c r="R4024" i="9"/>
  <c r="Q4026" i="9"/>
  <c r="J4026" i="9"/>
  <c r="N4026" i="9"/>
  <c r="K4026" i="9"/>
  <c r="O4026" i="9"/>
  <c r="L4026" i="9"/>
  <c r="P4026" i="9"/>
  <c r="M4026" i="9"/>
  <c r="Q4038" i="9"/>
  <c r="J4038" i="9"/>
  <c r="N4038" i="9"/>
  <c r="K4038" i="9"/>
  <c r="O4038" i="9"/>
  <c r="L4038" i="9"/>
  <c r="P4038" i="9"/>
  <c r="M4038" i="9"/>
  <c r="Q4040" i="9"/>
  <c r="J4040" i="9"/>
  <c r="N4040" i="9"/>
  <c r="K4040" i="9"/>
  <c r="O4040" i="9"/>
  <c r="L4040" i="9"/>
  <c r="P4040" i="9"/>
  <c r="M4040" i="9"/>
  <c r="R4040" i="9"/>
  <c r="Q4042" i="9"/>
  <c r="J4042" i="9"/>
  <c r="N4042" i="9"/>
  <c r="K4042" i="9"/>
  <c r="O4042" i="9"/>
  <c r="L4042" i="9"/>
  <c r="P4042" i="9"/>
  <c r="M4042" i="9"/>
  <c r="Q4044" i="9"/>
  <c r="J4044" i="9"/>
  <c r="N4044" i="9"/>
  <c r="K4044" i="9"/>
  <c r="O4044" i="9"/>
  <c r="L4044" i="9"/>
  <c r="P4044" i="9"/>
  <c r="M4044" i="9"/>
  <c r="R4044" i="9"/>
  <c r="Q4070" i="9"/>
  <c r="J4070" i="9"/>
  <c r="N4070" i="9"/>
  <c r="K4070" i="9"/>
  <c r="O4070" i="9"/>
  <c r="L4070" i="9"/>
  <c r="P4070" i="9"/>
  <c r="M4070" i="9"/>
  <c r="Q4072" i="9"/>
  <c r="J4072" i="9"/>
  <c r="N4072" i="9"/>
  <c r="K4072" i="9"/>
  <c r="O4072" i="9"/>
  <c r="L4072" i="9"/>
  <c r="P4072" i="9"/>
  <c r="M4072" i="9"/>
  <c r="R4072" i="9"/>
  <c r="Q4078" i="9"/>
  <c r="J4078" i="9"/>
  <c r="N4078" i="9"/>
  <c r="K4078" i="9"/>
  <c r="O4078" i="9"/>
  <c r="L4078" i="9"/>
  <c r="P4078" i="9"/>
  <c r="M4078" i="9"/>
  <c r="Q4080" i="9"/>
  <c r="J4080" i="9"/>
  <c r="N4080" i="9"/>
  <c r="K4080" i="9"/>
  <c r="O4080" i="9"/>
  <c r="L4080" i="9"/>
  <c r="P4080" i="9"/>
  <c r="M4080" i="9"/>
  <c r="R4080" i="9"/>
  <c r="Q4082" i="9"/>
  <c r="J4082" i="9"/>
  <c r="N4082" i="9"/>
  <c r="K4082" i="9"/>
  <c r="O4082" i="9"/>
  <c r="L4082" i="9"/>
  <c r="P4082" i="9"/>
  <c r="M4082" i="9"/>
  <c r="Q4086" i="9"/>
  <c r="J4086" i="9"/>
  <c r="N4086" i="9"/>
  <c r="K4086" i="9"/>
  <c r="O4086" i="9"/>
  <c r="L4086" i="9"/>
  <c r="P4086" i="9"/>
  <c r="M4086" i="9"/>
  <c r="Q4088" i="9"/>
  <c r="J4088" i="9"/>
  <c r="N4088" i="9"/>
  <c r="K4088" i="9"/>
  <c r="O4088" i="9"/>
  <c r="L4088" i="9"/>
  <c r="P4088" i="9"/>
  <c r="M4088" i="9"/>
  <c r="R4088" i="9"/>
  <c r="Q4090" i="9"/>
  <c r="J4090" i="9"/>
  <c r="N4090" i="9"/>
  <c r="K4090" i="9"/>
  <c r="O4090" i="9"/>
  <c r="L4090" i="9"/>
  <c r="P4090" i="9"/>
  <c r="M4090" i="9"/>
  <c r="Q4094" i="9"/>
  <c r="J4094" i="9"/>
  <c r="N4094" i="9"/>
  <c r="K4094" i="9"/>
  <c r="O4094" i="9"/>
  <c r="L4094" i="9"/>
  <c r="P4094" i="9"/>
  <c r="M4094" i="9"/>
  <c r="Q4096" i="9"/>
  <c r="J4096" i="9"/>
  <c r="N4096" i="9"/>
  <c r="K4096" i="9"/>
  <c r="O4096" i="9"/>
  <c r="L4096" i="9"/>
  <c r="P4096" i="9"/>
  <c r="M4096" i="9"/>
  <c r="R4096" i="9"/>
  <c r="Q4104" i="9"/>
  <c r="J4104" i="9"/>
  <c r="N4104" i="9"/>
  <c r="K4104" i="9"/>
  <c r="O4104" i="9"/>
  <c r="L4104" i="9"/>
  <c r="P4104" i="9"/>
  <c r="M4104" i="9"/>
  <c r="R4104" i="9"/>
  <c r="Q4110" i="9"/>
  <c r="J4110" i="9"/>
  <c r="N4110" i="9"/>
  <c r="K4110" i="9"/>
  <c r="O4110" i="9"/>
  <c r="L4110" i="9"/>
  <c r="P4110" i="9"/>
  <c r="M4110" i="9"/>
  <c r="Q4114" i="9"/>
  <c r="J4114" i="9"/>
  <c r="N4114" i="9"/>
  <c r="K4114" i="9"/>
  <c r="O4114" i="9"/>
  <c r="L4114" i="9"/>
  <c r="P4114" i="9"/>
  <c r="M4114" i="9"/>
  <c r="Q4116" i="9"/>
  <c r="J4116" i="9"/>
  <c r="N4116" i="9"/>
  <c r="K4116" i="9"/>
  <c r="O4116" i="9"/>
  <c r="L4116" i="9"/>
  <c r="P4116" i="9"/>
  <c r="M4116" i="9"/>
  <c r="R4116" i="9"/>
  <c r="Q4122" i="9"/>
  <c r="J4122" i="9"/>
  <c r="N4122" i="9"/>
  <c r="K4122" i="9"/>
  <c r="O4122" i="9"/>
  <c r="L4122" i="9"/>
  <c r="P4122" i="9"/>
  <c r="M4122" i="9"/>
  <c r="Q4124" i="9"/>
  <c r="J4124" i="9"/>
  <c r="N4124" i="9"/>
  <c r="K4124" i="9"/>
  <c r="O4124" i="9"/>
  <c r="L4124" i="9"/>
  <c r="P4124" i="9"/>
  <c r="M4124" i="9"/>
  <c r="R4124" i="9"/>
  <c r="Q4126" i="9"/>
  <c r="J4126" i="9"/>
  <c r="N4126" i="9"/>
  <c r="K4126" i="9"/>
  <c r="O4126" i="9"/>
  <c r="L4126" i="9"/>
  <c r="P4126" i="9"/>
  <c r="M4126" i="9"/>
  <c r="Q4128" i="9"/>
  <c r="J4128" i="9"/>
  <c r="N4128" i="9"/>
  <c r="K4128" i="9"/>
  <c r="O4128" i="9"/>
  <c r="L4128" i="9"/>
  <c r="P4128" i="9"/>
  <c r="M4128" i="9"/>
  <c r="R4128" i="9"/>
  <c r="Q4130" i="9"/>
  <c r="J4130" i="9"/>
  <c r="N4130" i="9"/>
  <c r="K4130" i="9"/>
  <c r="O4130" i="9"/>
  <c r="L4130" i="9"/>
  <c r="P4130" i="9"/>
  <c r="M4130" i="9"/>
  <c r="Q4132" i="9"/>
  <c r="J4132" i="9"/>
  <c r="N4132" i="9"/>
  <c r="K4132" i="9"/>
  <c r="O4132" i="9"/>
  <c r="L4132" i="9"/>
  <c r="P4132" i="9"/>
  <c r="M4132" i="9"/>
  <c r="R4132" i="9"/>
  <c r="Q4134" i="9"/>
  <c r="J4134" i="9"/>
  <c r="N4134" i="9"/>
  <c r="K4134" i="9"/>
  <c r="O4134" i="9"/>
  <c r="L4134" i="9"/>
  <c r="P4134" i="9"/>
  <c r="M4134" i="9"/>
  <c r="Q4150" i="9"/>
  <c r="J4150" i="9"/>
  <c r="N4150" i="9"/>
  <c r="K4150" i="9"/>
  <c r="O4150" i="9"/>
  <c r="L4150" i="9"/>
  <c r="P4150" i="9"/>
  <c r="M4150" i="9"/>
  <c r="Q4160" i="9"/>
  <c r="J4160" i="9"/>
  <c r="N4160" i="9"/>
  <c r="K4160" i="9"/>
  <c r="O4160" i="9"/>
  <c r="L4160" i="9"/>
  <c r="P4160" i="9"/>
  <c r="M4160" i="9"/>
  <c r="R4160" i="9"/>
  <c r="Q4166" i="9"/>
  <c r="J4166" i="9"/>
  <c r="N4166" i="9"/>
  <c r="K4166" i="9"/>
  <c r="O4166" i="9"/>
  <c r="L4166" i="9"/>
  <c r="P4166" i="9"/>
  <c r="M4166" i="9"/>
  <c r="Q4168" i="9"/>
  <c r="J4168" i="9"/>
  <c r="N4168" i="9"/>
  <c r="K4168" i="9"/>
  <c r="O4168" i="9"/>
  <c r="L4168" i="9"/>
  <c r="P4168" i="9"/>
  <c r="M4168" i="9"/>
  <c r="R4168" i="9"/>
  <c r="Q4170" i="9"/>
  <c r="J4170" i="9"/>
  <c r="N4170" i="9"/>
  <c r="K4170" i="9"/>
  <c r="O4170" i="9"/>
  <c r="L4170" i="9"/>
  <c r="P4170" i="9"/>
  <c r="M4170" i="9"/>
  <c r="Q4174" i="9"/>
  <c r="J4174" i="9"/>
  <c r="N4174" i="9"/>
  <c r="K4174" i="9"/>
  <c r="O4174" i="9"/>
  <c r="L4174" i="9"/>
  <c r="P4174" i="9"/>
  <c r="M4174" i="9"/>
  <c r="Q4188" i="9"/>
  <c r="J4188" i="9"/>
  <c r="N4188" i="9"/>
  <c r="K4188" i="9"/>
  <c r="O4188" i="9"/>
  <c r="L4188" i="9"/>
  <c r="P4188" i="9"/>
  <c r="M4188" i="9"/>
  <c r="R4188" i="9"/>
  <c r="Q4190" i="9"/>
  <c r="J4190" i="9"/>
  <c r="N4190" i="9"/>
  <c r="K4190" i="9"/>
  <c r="O4190" i="9"/>
  <c r="L4190" i="9"/>
  <c r="P4190" i="9"/>
  <c r="M4190" i="9"/>
  <c r="Q4192" i="9"/>
  <c r="J4192" i="9"/>
  <c r="N4192" i="9"/>
  <c r="K4192" i="9"/>
  <c r="O4192" i="9"/>
  <c r="L4192" i="9"/>
  <c r="P4192" i="9"/>
  <c r="M4192" i="9"/>
  <c r="R4192" i="9"/>
  <c r="Q4200" i="9"/>
  <c r="J4200" i="9"/>
  <c r="N4200" i="9"/>
  <c r="K4200" i="9"/>
  <c r="O4200" i="9"/>
  <c r="L4200" i="9"/>
  <c r="P4200" i="9"/>
  <c r="M4200" i="9"/>
  <c r="R4200" i="9"/>
  <c r="Q4218" i="9"/>
  <c r="J4218" i="9"/>
  <c r="N4218" i="9"/>
  <c r="K4218" i="9"/>
  <c r="O4218" i="9"/>
  <c r="L4218" i="9"/>
  <c r="P4218" i="9"/>
  <c r="M4218" i="9"/>
  <c r="Q4220" i="9"/>
  <c r="J4220" i="9"/>
  <c r="N4220" i="9"/>
  <c r="K4220" i="9"/>
  <c r="O4220" i="9"/>
  <c r="L4220" i="9"/>
  <c r="P4220" i="9"/>
  <c r="M4220" i="9"/>
  <c r="R4220" i="9"/>
  <c r="Q4222" i="9"/>
  <c r="J4222" i="9"/>
  <c r="N4222" i="9"/>
  <c r="K4222" i="9"/>
  <c r="O4222" i="9"/>
  <c r="L4222" i="9"/>
  <c r="P4222" i="9"/>
  <c r="M4222" i="9"/>
  <c r="Q4224" i="9"/>
  <c r="J4224" i="9"/>
  <c r="N4224" i="9"/>
  <c r="K4224" i="9"/>
  <c r="O4224" i="9"/>
  <c r="L4224" i="9"/>
  <c r="P4224" i="9"/>
  <c r="M4224" i="9"/>
  <c r="R4224" i="9"/>
  <c r="Q4230" i="9"/>
  <c r="J4230" i="9"/>
  <c r="N4230" i="9"/>
  <c r="K4230" i="9"/>
  <c r="O4230" i="9"/>
  <c r="L4230" i="9"/>
  <c r="P4230" i="9"/>
  <c r="M4230" i="9"/>
  <c r="Q4234" i="9"/>
  <c r="J4234" i="9"/>
  <c r="N4234" i="9"/>
  <c r="K4234" i="9"/>
  <c r="O4234" i="9"/>
  <c r="L4234" i="9"/>
  <c r="P4234" i="9"/>
  <c r="M4234" i="9"/>
  <c r="Q4238" i="9"/>
  <c r="J4238" i="9"/>
  <c r="N4238" i="9"/>
  <c r="K4238" i="9"/>
  <c r="O4238" i="9"/>
  <c r="L4238" i="9"/>
  <c r="P4238" i="9"/>
  <c r="M4238" i="9"/>
  <c r="Q4242" i="9"/>
  <c r="J4242" i="9"/>
  <c r="N4242" i="9"/>
  <c r="K4242" i="9"/>
  <c r="O4242" i="9"/>
  <c r="L4242" i="9"/>
  <c r="P4242" i="9"/>
  <c r="M4242" i="9"/>
  <c r="Q4244" i="9"/>
  <c r="J4244" i="9"/>
  <c r="N4244" i="9"/>
  <c r="K4244" i="9"/>
  <c r="O4244" i="9"/>
  <c r="L4244" i="9"/>
  <c r="P4244" i="9"/>
  <c r="M4244" i="9"/>
  <c r="R4244" i="9"/>
  <c r="Q4248" i="9"/>
  <c r="J4248" i="9"/>
  <c r="N4248" i="9"/>
  <c r="K4248" i="9"/>
  <c r="O4248" i="9"/>
  <c r="L4248" i="9"/>
  <c r="P4248" i="9"/>
  <c r="M4248" i="9"/>
  <c r="R4248" i="9"/>
  <c r="Q4250" i="9"/>
  <c r="J4250" i="9"/>
  <c r="N4250" i="9"/>
  <c r="K4250" i="9"/>
  <c r="O4250" i="9"/>
  <c r="L4250" i="9"/>
  <c r="P4250" i="9"/>
  <c r="M4250" i="9"/>
  <c r="Q4252" i="9"/>
  <c r="J4252" i="9"/>
  <c r="N4252" i="9"/>
  <c r="K4252" i="9"/>
  <c r="O4252" i="9"/>
  <c r="L4252" i="9"/>
  <c r="P4252" i="9"/>
  <c r="M4252" i="9"/>
  <c r="R4252" i="9"/>
  <c r="Q4260" i="9"/>
  <c r="J4260" i="9"/>
  <c r="N4260" i="9"/>
  <c r="K4260" i="9"/>
  <c r="O4260" i="9"/>
  <c r="L4260" i="9"/>
  <c r="P4260" i="9"/>
  <c r="M4260" i="9"/>
  <c r="R4260" i="9"/>
  <c r="Q4262" i="9"/>
  <c r="J4262" i="9"/>
  <c r="N4262" i="9"/>
  <c r="K4262" i="9"/>
  <c r="O4262" i="9"/>
  <c r="L4262" i="9"/>
  <c r="P4262" i="9"/>
  <c r="M4262" i="9"/>
  <c r="Q4264" i="9"/>
  <c r="J4264" i="9"/>
  <c r="N4264" i="9"/>
  <c r="K4264" i="9"/>
  <c r="O4264" i="9"/>
  <c r="L4264" i="9"/>
  <c r="P4264" i="9"/>
  <c r="M4264" i="9"/>
  <c r="R4264" i="9"/>
  <c r="Q4266" i="9"/>
  <c r="J4266" i="9"/>
  <c r="N4266" i="9"/>
  <c r="K4266" i="9"/>
  <c r="O4266" i="9"/>
  <c r="L4266" i="9"/>
  <c r="P4266" i="9"/>
  <c r="M4266" i="9"/>
  <c r="Q4268" i="9"/>
  <c r="J4268" i="9"/>
  <c r="N4268" i="9"/>
  <c r="K4268" i="9"/>
  <c r="O4268" i="9"/>
  <c r="L4268" i="9"/>
  <c r="P4268" i="9"/>
  <c r="M4268" i="9"/>
  <c r="R4268" i="9"/>
  <c r="Q4270" i="9"/>
  <c r="J4270" i="9"/>
  <c r="N4270" i="9"/>
  <c r="K4270" i="9"/>
  <c r="O4270" i="9"/>
  <c r="L4270" i="9"/>
  <c r="P4270" i="9"/>
  <c r="M4270" i="9"/>
  <c r="Q4272" i="9"/>
  <c r="J4272" i="9"/>
  <c r="N4272" i="9"/>
  <c r="K4272" i="9"/>
  <c r="O4272" i="9"/>
  <c r="L4272" i="9"/>
  <c r="P4272" i="9"/>
  <c r="M4272" i="9"/>
  <c r="R4272" i="9"/>
  <c r="Q4274" i="9"/>
  <c r="J4274" i="9"/>
  <c r="N4274" i="9"/>
  <c r="K4274" i="9"/>
  <c r="O4274" i="9"/>
  <c r="L4274" i="9"/>
  <c r="P4274" i="9"/>
  <c r="M4274" i="9"/>
  <c r="Q4276" i="9"/>
  <c r="J4276" i="9"/>
  <c r="N4276" i="9"/>
  <c r="K4276" i="9"/>
  <c r="O4276" i="9"/>
  <c r="L4276" i="9"/>
  <c r="P4276" i="9"/>
  <c r="M4276" i="9"/>
  <c r="R4276" i="9"/>
  <c r="Q4278" i="9"/>
  <c r="J4278" i="9"/>
  <c r="N4278" i="9"/>
  <c r="K4278" i="9"/>
  <c r="O4278" i="9"/>
  <c r="L4278" i="9"/>
  <c r="P4278" i="9"/>
  <c r="M4278" i="9"/>
  <c r="Q4280" i="9"/>
  <c r="J4280" i="9"/>
  <c r="N4280" i="9"/>
  <c r="K4280" i="9"/>
  <c r="O4280" i="9"/>
  <c r="L4280" i="9"/>
  <c r="P4280" i="9"/>
  <c r="M4280" i="9"/>
  <c r="R4280" i="9"/>
  <c r="Q4282" i="9"/>
  <c r="J4282" i="9"/>
  <c r="N4282" i="9"/>
  <c r="K4282" i="9"/>
  <c r="O4282" i="9"/>
  <c r="L4282" i="9"/>
  <c r="P4282" i="9"/>
  <c r="M4282" i="9"/>
  <c r="Q4380" i="9"/>
  <c r="J4380" i="9"/>
  <c r="N4380" i="9"/>
  <c r="K4380" i="9"/>
  <c r="O4380" i="9"/>
  <c r="L4380" i="9"/>
  <c r="P4380" i="9"/>
  <c r="M4380" i="9"/>
  <c r="R4380" i="9"/>
  <c r="Q4382" i="9"/>
  <c r="J4382" i="9"/>
  <c r="N4382" i="9"/>
  <c r="K4382" i="9"/>
  <c r="O4382" i="9"/>
  <c r="L4382" i="9"/>
  <c r="P4382" i="9"/>
  <c r="M4382" i="9"/>
  <c r="Q4384" i="9"/>
  <c r="J4384" i="9"/>
  <c r="N4384" i="9"/>
  <c r="K4384" i="9"/>
  <c r="O4384" i="9"/>
  <c r="L4384" i="9"/>
  <c r="P4384" i="9"/>
  <c r="M4384" i="9"/>
  <c r="R4384" i="9"/>
  <c r="Q4386" i="9"/>
  <c r="J4386" i="9"/>
  <c r="N4386" i="9"/>
  <c r="K4386" i="9"/>
  <c r="O4386" i="9"/>
  <c r="L4386" i="9"/>
  <c r="P4386" i="9"/>
  <c r="M4386" i="9"/>
  <c r="Q4392" i="9"/>
  <c r="J4392" i="9"/>
  <c r="N4392" i="9"/>
  <c r="K4392" i="9"/>
  <c r="O4392" i="9"/>
  <c r="L4392" i="9"/>
  <c r="P4392" i="9"/>
  <c r="M4392" i="9"/>
  <c r="R4392" i="9"/>
  <c r="Q4396" i="9"/>
  <c r="J4396" i="9"/>
  <c r="N4396" i="9"/>
  <c r="K4396" i="9"/>
  <c r="O4396" i="9"/>
  <c r="L4396" i="9"/>
  <c r="P4396" i="9"/>
  <c r="M4396" i="9"/>
  <c r="R4396" i="9"/>
  <c r="Q4398" i="9"/>
  <c r="J4398" i="9"/>
  <c r="N4398" i="9"/>
  <c r="K4398" i="9"/>
  <c r="O4398" i="9"/>
  <c r="L4398" i="9"/>
  <c r="P4398" i="9"/>
  <c r="M4398" i="9"/>
  <c r="Q4404" i="9"/>
  <c r="J4404" i="9"/>
  <c r="N4404" i="9"/>
  <c r="K4404" i="9"/>
  <c r="O4404" i="9"/>
  <c r="L4404" i="9"/>
  <c r="P4404" i="9"/>
  <c r="M4404" i="9"/>
  <c r="R4404" i="9"/>
  <c r="Q4406" i="9"/>
  <c r="J4406" i="9"/>
  <c r="N4406" i="9"/>
  <c r="K4406" i="9"/>
  <c r="O4406" i="9"/>
  <c r="L4406" i="9"/>
  <c r="P4406" i="9"/>
  <c r="M4406" i="9"/>
  <c r="Q4408" i="9"/>
  <c r="J4408" i="9"/>
  <c r="N4408" i="9"/>
  <c r="K4408" i="9"/>
  <c r="O4408" i="9"/>
  <c r="L4408" i="9"/>
  <c r="P4408" i="9"/>
  <c r="M4408" i="9"/>
  <c r="R4408" i="9"/>
  <c r="Q4410" i="9"/>
  <c r="J4410" i="9"/>
  <c r="N4410" i="9"/>
  <c r="K4410" i="9"/>
  <c r="O4410" i="9"/>
  <c r="L4410" i="9"/>
  <c r="P4410" i="9"/>
  <c r="M4410" i="9"/>
  <c r="Q4412" i="9"/>
  <c r="J4412" i="9"/>
  <c r="N4412" i="9"/>
  <c r="K4412" i="9"/>
  <c r="O4412" i="9"/>
  <c r="L4412" i="9"/>
  <c r="P4412" i="9"/>
  <c r="M4412" i="9"/>
  <c r="R4412" i="9"/>
  <c r="Q4414" i="9"/>
  <c r="J4414" i="9"/>
  <c r="N4414" i="9"/>
  <c r="K4414" i="9"/>
  <c r="O4414" i="9"/>
  <c r="L4414" i="9"/>
  <c r="P4414" i="9"/>
  <c r="M4414" i="9"/>
  <c r="Q4416" i="9"/>
  <c r="J4416" i="9"/>
  <c r="N4416" i="9"/>
  <c r="K4416" i="9"/>
  <c r="O4416" i="9"/>
  <c r="L4416" i="9"/>
  <c r="P4416" i="9"/>
  <c r="M4416" i="9"/>
  <c r="R4416" i="9"/>
  <c r="Q4418" i="9"/>
  <c r="J4418" i="9"/>
  <c r="N4418" i="9"/>
  <c r="K4418" i="9"/>
  <c r="O4418" i="9"/>
  <c r="L4418" i="9"/>
  <c r="P4418" i="9"/>
  <c r="M4418" i="9"/>
  <c r="Q4450" i="9"/>
  <c r="L4450" i="9"/>
  <c r="P4450" i="9"/>
  <c r="K4450" i="9"/>
  <c r="M4450" i="9"/>
  <c r="I4450" i="9"/>
  <c r="N4450" i="9"/>
  <c r="Q4512" i="9"/>
  <c r="I4512" i="9"/>
  <c r="M4512" i="9"/>
  <c r="J4512" i="9"/>
  <c r="N4512" i="9"/>
  <c r="R4512" i="9"/>
  <c r="K4512" i="9"/>
  <c r="O4512" i="9"/>
  <c r="Q4522" i="9"/>
  <c r="I4522" i="9"/>
  <c r="M4522" i="9"/>
  <c r="J4522" i="9"/>
  <c r="N4522" i="9"/>
  <c r="K4522" i="9"/>
  <c r="O4522" i="9"/>
  <c r="Q4524" i="9"/>
  <c r="I4524" i="9"/>
  <c r="M4524" i="9"/>
  <c r="J4524" i="9"/>
  <c r="N4524" i="9"/>
  <c r="R4524" i="9"/>
  <c r="K4524" i="9"/>
  <c r="O4524" i="9"/>
  <c r="Q4528" i="9"/>
  <c r="I4528" i="9"/>
  <c r="M4528" i="9"/>
  <c r="J4528" i="9"/>
  <c r="N4528" i="9"/>
  <c r="R4528" i="9"/>
  <c r="K4528" i="9"/>
  <c r="O4528" i="9"/>
  <c r="Q4530" i="9"/>
  <c r="I4530" i="9"/>
  <c r="M4530" i="9"/>
  <c r="J4530" i="9"/>
  <c r="N4530" i="9"/>
  <c r="K4530" i="9"/>
  <c r="O4530" i="9"/>
  <c r="Q4544" i="9"/>
  <c r="I4544" i="9"/>
  <c r="M4544" i="9"/>
  <c r="J4544" i="9"/>
  <c r="N4544" i="9"/>
  <c r="R4544" i="9"/>
  <c r="K4544" i="9"/>
  <c r="O4544" i="9"/>
  <c r="Q4546" i="9"/>
  <c r="I4546" i="9"/>
  <c r="M4546" i="9"/>
  <c r="J4546" i="9"/>
  <c r="N4546" i="9"/>
  <c r="K4546" i="9"/>
  <c r="O4546" i="9"/>
  <c r="Q4568" i="9"/>
  <c r="I4568" i="9"/>
  <c r="M4568" i="9"/>
  <c r="J4568" i="9"/>
  <c r="N4568" i="9"/>
  <c r="R4568" i="9"/>
  <c r="K4568" i="9"/>
  <c r="O4568" i="9"/>
  <c r="Q4736" i="9"/>
  <c r="I4736" i="9"/>
  <c r="M4736" i="9"/>
  <c r="J4736" i="9"/>
  <c r="N4736" i="9"/>
  <c r="R4736" i="9"/>
  <c r="K4736" i="9"/>
  <c r="O4736" i="9"/>
  <c r="Q4740" i="9"/>
  <c r="I4740" i="9"/>
  <c r="M4740" i="9"/>
  <c r="J4740" i="9"/>
  <c r="N4740" i="9"/>
  <c r="R4740" i="9"/>
  <c r="K4740" i="9"/>
  <c r="O4740" i="9"/>
  <c r="Q4910" i="9"/>
  <c r="I4910" i="9"/>
  <c r="M4910" i="9"/>
  <c r="J4910" i="9"/>
  <c r="N4910" i="9"/>
  <c r="K4910" i="9"/>
  <c r="O4910" i="9"/>
  <c r="Q4914" i="9"/>
  <c r="I4914" i="9"/>
  <c r="M4914" i="9"/>
  <c r="J4914" i="9"/>
  <c r="N4914" i="9"/>
  <c r="K4914" i="9"/>
  <c r="O4914" i="9"/>
  <c r="Q4920" i="9"/>
  <c r="I4920" i="9"/>
  <c r="M4920" i="9"/>
  <c r="J4920" i="9"/>
  <c r="N4920" i="9"/>
  <c r="R4920" i="9"/>
  <c r="K4920" i="9"/>
  <c r="O4920" i="9"/>
  <c r="Q4924" i="9"/>
  <c r="I4924" i="9"/>
  <c r="M4924" i="9"/>
  <c r="J4924" i="9"/>
  <c r="N4924" i="9"/>
  <c r="R4924" i="9"/>
  <c r="K4924" i="9"/>
  <c r="O4924" i="9"/>
  <c r="Q4928" i="9"/>
  <c r="I4928" i="9"/>
  <c r="M4928" i="9"/>
  <c r="J4928" i="9"/>
  <c r="N4928" i="9"/>
  <c r="R4928" i="9"/>
  <c r="K4928" i="9"/>
  <c r="O4928" i="9"/>
  <c r="Q4932" i="9"/>
  <c r="I4932" i="9"/>
  <c r="M4932" i="9"/>
  <c r="J4932" i="9"/>
  <c r="N4932" i="9"/>
  <c r="R4932" i="9"/>
  <c r="K4932" i="9"/>
  <c r="O4932" i="9"/>
  <c r="Q4938" i="9"/>
  <c r="I4938" i="9"/>
  <c r="M4938" i="9"/>
  <c r="J4938" i="9"/>
  <c r="N4938" i="9"/>
  <c r="K4938" i="9"/>
  <c r="O4938" i="9"/>
  <c r="Q4942" i="9"/>
  <c r="I4942" i="9"/>
  <c r="M4942" i="9"/>
  <c r="J4942" i="9"/>
  <c r="N4942" i="9"/>
  <c r="K4942" i="9"/>
  <c r="O4942" i="9"/>
  <c r="Q4944" i="9"/>
  <c r="I4944" i="9"/>
  <c r="M4944" i="9"/>
  <c r="J4944" i="9"/>
  <c r="N4944" i="9"/>
  <c r="R4944" i="9"/>
  <c r="K4944" i="9"/>
  <c r="O4944" i="9"/>
  <c r="Q4946" i="9"/>
  <c r="I4946" i="9"/>
  <c r="M4946" i="9"/>
  <c r="J4946" i="9"/>
  <c r="N4946" i="9"/>
  <c r="K4946" i="9"/>
  <c r="O4946" i="9"/>
  <c r="Q4950" i="9"/>
  <c r="I4950" i="9"/>
  <c r="M4950" i="9"/>
  <c r="J4950" i="9"/>
  <c r="N4950" i="9"/>
  <c r="K4950" i="9"/>
  <c r="O4950" i="9"/>
  <c r="Q4954" i="9"/>
  <c r="I4954" i="9"/>
  <c r="M4954" i="9"/>
  <c r="J4954" i="9"/>
  <c r="N4954" i="9"/>
  <c r="K4954" i="9"/>
  <c r="O4954" i="9"/>
  <c r="Q4958" i="9"/>
  <c r="I4958" i="9"/>
  <c r="M4958" i="9"/>
  <c r="J4958" i="9"/>
  <c r="N4958" i="9"/>
  <c r="K4958" i="9"/>
  <c r="O4958" i="9"/>
  <c r="Q4962" i="9"/>
  <c r="I4962" i="9"/>
  <c r="M4962" i="9"/>
  <c r="J4962" i="9"/>
  <c r="N4962" i="9"/>
  <c r="K4962" i="9"/>
  <c r="O4962" i="9"/>
  <c r="Q4966" i="9"/>
  <c r="I4966" i="9"/>
  <c r="M4966" i="9"/>
  <c r="J4966" i="9"/>
  <c r="N4966" i="9"/>
  <c r="K4966" i="9"/>
  <c r="O4966" i="9"/>
  <c r="Q4970" i="9"/>
  <c r="I4970" i="9"/>
  <c r="M4970" i="9"/>
  <c r="J4970" i="9"/>
  <c r="N4970" i="9"/>
  <c r="K4970" i="9"/>
  <c r="O4970" i="9"/>
  <c r="Q4976" i="9"/>
  <c r="I4976" i="9"/>
  <c r="M4976" i="9"/>
  <c r="J4976" i="9"/>
  <c r="N4976" i="9"/>
  <c r="R4976" i="9"/>
  <c r="K4976" i="9"/>
  <c r="O4976" i="9"/>
  <c r="Q4980" i="9"/>
  <c r="I4980" i="9"/>
  <c r="M4980" i="9"/>
  <c r="J4980" i="9"/>
  <c r="N4980" i="9"/>
  <c r="R4980" i="9"/>
  <c r="K4980" i="9"/>
  <c r="O4980" i="9"/>
  <c r="Q4984" i="9"/>
  <c r="I4984" i="9"/>
  <c r="M4984" i="9"/>
  <c r="J4984" i="9"/>
  <c r="N4984" i="9"/>
  <c r="R4984" i="9"/>
  <c r="K4984" i="9"/>
  <c r="O4984" i="9"/>
  <c r="Q4990" i="9"/>
  <c r="I4990" i="9"/>
  <c r="M4990" i="9"/>
  <c r="J4990" i="9"/>
  <c r="N4990" i="9"/>
  <c r="K4990" i="9"/>
  <c r="O4990" i="9"/>
  <c r="Q4994" i="9"/>
  <c r="I4994" i="9"/>
  <c r="M4994" i="9"/>
  <c r="J4994" i="9"/>
  <c r="N4994" i="9"/>
  <c r="K4994" i="9"/>
  <c r="O4994" i="9"/>
  <c r="Q4998" i="9"/>
  <c r="I4998" i="9"/>
  <c r="M4998" i="9"/>
  <c r="J4998" i="9"/>
  <c r="N4998" i="9"/>
  <c r="K4998" i="9"/>
  <c r="O4998" i="9"/>
  <c r="R10" i="9"/>
  <c r="R18" i="9"/>
  <c r="R26" i="9"/>
  <c r="R34" i="9"/>
  <c r="R42" i="9"/>
  <c r="R50" i="9"/>
  <c r="R54" i="9"/>
  <c r="R62" i="9"/>
  <c r="R70" i="9"/>
  <c r="R78" i="9"/>
  <c r="R86" i="9"/>
  <c r="R94" i="9"/>
  <c r="R106" i="9"/>
  <c r="R114" i="9"/>
  <c r="R122" i="9"/>
  <c r="R134" i="9"/>
  <c r="R142" i="9"/>
  <c r="R150" i="9"/>
  <c r="R158" i="9"/>
  <c r="R166" i="9"/>
  <c r="R174" i="9"/>
  <c r="R186" i="9"/>
  <c r="R194" i="9"/>
  <c r="R202" i="9"/>
  <c r="R210" i="9"/>
  <c r="R218" i="9"/>
  <c r="R226" i="9"/>
  <c r="R234" i="9"/>
  <c r="R242" i="9"/>
  <c r="R250" i="9"/>
  <c r="R258" i="9"/>
  <c r="R266" i="9"/>
  <c r="R274" i="9"/>
  <c r="R282" i="9"/>
  <c r="R290" i="9"/>
  <c r="R298" i="9"/>
  <c r="R306" i="9"/>
  <c r="R314" i="9"/>
  <c r="R322" i="9"/>
  <c r="R330" i="9"/>
  <c r="R342" i="9"/>
  <c r="R350" i="9"/>
  <c r="R354" i="9"/>
  <c r="R362" i="9"/>
  <c r="R370" i="9"/>
  <c r="R378" i="9"/>
  <c r="R386" i="9"/>
  <c r="R394" i="9"/>
  <c r="R402" i="9"/>
  <c r="R410" i="9"/>
  <c r="R418" i="9"/>
  <c r="R430" i="9"/>
  <c r="R438" i="9"/>
  <c r="R442" i="9"/>
  <c r="R450" i="9"/>
  <c r="R458" i="9"/>
  <c r="R466" i="9"/>
  <c r="R474" i="9"/>
  <c r="R482" i="9"/>
  <c r="R490" i="9"/>
  <c r="R498" i="9"/>
  <c r="R506" i="9"/>
  <c r="R514" i="9"/>
  <c r="R522" i="9"/>
  <c r="R530" i="9"/>
  <c r="R538" i="9"/>
  <c r="R546" i="9"/>
  <c r="R554" i="9"/>
  <c r="R562" i="9"/>
  <c r="R570" i="9"/>
  <c r="R578" i="9"/>
  <c r="R586" i="9"/>
  <c r="R598" i="9"/>
  <c r="R606" i="9"/>
  <c r="R610" i="9"/>
  <c r="R618" i="9"/>
  <c r="R626" i="9"/>
  <c r="R634" i="9"/>
  <c r="R642" i="9"/>
  <c r="R650" i="9"/>
  <c r="R662" i="9"/>
  <c r="R666" i="9"/>
  <c r="R674" i="9"/>
  <c r="R682" i="9"/>
  <c r="R690" i="9"/>
  <c r="R698" i="9"/>
  <c r="R706" i="9"/>
  <c r="R714" i="9"/>
  <c r="R722" i="9"/>
  <c r="R726" i="9"/>
  <c r="R734" i="9"/>
  <c r="R742" i="9"/>
  <c r="R750" i="9"/>
  <c r="R758" i="9"/>
  <c r="R766" i="9"/>
  <c r="R774" i="9"/>
  <c r="R782" i="9"/>
  <c r="R790" i="9"/>
  <c r="R798" i="9"/>
  <c r="R806" i="9"/>
  <c r="R810" i="9"/>
  <c r="R822" i="9"/>
  <c r="R830" i="9"/>
  <c r="R838" i="9"/>
  <c r="R846" i="9"/>
  <c r="R858" i="9"/>
  <c r="R866" i="9"/>
  <c r="R878" i="9"/>
  <c r="R886" i="9"/>
  <c r="R894" i="9"/>
  <c r="R902" i="9"/>
  <c r="R910" i="9"/>
  <c r="R918" i="9"/>
  <c r="R922" i="9"/>
  <c r="R934" i="9"/>
  <c r="R942" i="9"/>
  <c r="R950" i="9"/>
  <c r="R958" i="9"/>
  <c r="R966" i="9"/>
  <c r="R974" i="9"/>
  <c r="R982" i="9"/>
  <c r="R990" i="9"/>
  <c r="R998" i="9"/>
  <c r="R1006" i="9"/>
  <c r="R1014" i="9"/>
  <c r="R1022" i="9"/>
  <c r="R1030" i="9"/>
  <c r="R1038" i="9"/>
  <c r="R1042" i="9"/>
  <c r="R1106" i="9"/>
  <c r="R1154" i="9"/>
  <c r="R1186" i="9"/>
  <c r="R1202" i="9"/>
  <c r="R1770" i="9"/>
  <c r="R1850" i="9"/>
  <c r="R1946" i="9"/>
  <c r="R2010" i="9"/>
  <c r="R2042" i="9"/>
  <c r="R2106" i="9"/>
  <c r="R2138" i="9"/>
  <c r="R2170" i="9"/>
  <c r="R2234" i="9"/>
  <c r="R2266" i="9"/>
  <c r="R2298" i="9"/>
  <c r="R2458" i="9"/>
  <c r="R2490" i="9"/>
  <c r="R2554" i="9"/>
  <c r="R2586" i="9"/>
  <c r="R2650" i="9"/>
  <c r="R2714" i="9"/>
  <c r="R2778" i="9"/>
  <c r="R2810" i="9"/>
  <c r="R2906" i="9"/>
  <c r="R2938" i="9"/>
  <c r="R2970" i="9"/>
  <c r="R3002" i="9"/>
  <c r="R3034" i="9"/>
  <c r="R3066" i="9"/>
  <c r="R3098" i="9"/>
  <c r="R3130" i="9"/>
  <c r="R3162" i="9"/>
  <c r="R3258" i="9"/>
  <c r="R3290" i="9"/>
  <c r="R3322" i="9"/>
  <c r="R3338" i="9"/>
  <c r="R3402" i="9"/>
  <c r="R3466" i="9"/>
  <c r="R3498" i="9"/>
  <c r="R3530" i="9"/>
  <c r="R3562" i="9"/>
  <c r="R3594" i="9"/>
  <c r="R3626" i="9"/>
  <c r="R3690" i="9"/>
  <c r="R3722" i="9"/>
  <c r="R3754" i="9"/>
  <c r="R3786" i="9"/>
  <c r="R3818" i="9"/>
  <c r="R3850" i="9"/>
  <c r="R3882" i="9"/>
  <c r="R3914" i="9"/>
  <c r="R3978" i="9"/>
  <c r="R4010" i="9"/>
  <c r="R4042" i="9"/>
  <c r="R4170" i="9"/>
  <c r="R4234" i="9"/>
  <c r="R4266" i="9"/>
  <c r="R4298" i="9"/>
  <c r="R4330" i="9"/>
  <c r="R4362" i="9"/>
  <c r="R4410" i="9"/>
  <c r="R4458" i="9"/>
  <c r="R4490" i="9"/>
  <c r="R4522" i="9"/>
  <c r="R4554" i="9"/>
  <c r="R4586" i="9"/>
  <c r="R4618" i="9"/>
  <c r="R4650" i="9"/>
  <c r="R4682" i="9"/>
  <c r="R4698" i="9"/>
  <c r="R4730" i="9"/>
  <c r="R4762" i="9"/>
  <c r="R4794" i="9"/>
  <c r="R4826" i="9"/>
  <c r="R4858" i="9"/>
  <c r="R4890" i="9"/>
  <c r="R4922" i="9"/>
  <c r="R4954" i="9"/>
  <c r="R4986" i="9"/>
  <c r="O4500" i="9"/>
  <c r="J4498" i="9"/>
  <c r="J4490" i="9"/>
  <c r="O4484" i="9"/>
  <c r="J4482" i="9"/>
  <c r="J4474" i="9"/>
  <c r="J4466" i="9"/>
  <c r="O4460" i="9"/>
  <c r="J4450" i="9"/>
  <c r="O4444" i="9"/>
  <c r="J4442" i="9"/>
  <c r="I4404" i="9"/>
  <c r="I4388" i="9"/>
  <c r="I4380" i="9"/>
  <c r="I4364" i="9"/>
  <c r="I4340" i="9"/>
  <c r="I4324" i="9"/>
  <c r="I4308" i="9"/>
  <c r="I4292" i="9"/>
  <c r="I4276" i="9"/>
  <c r="I4260" i="9"/>
  <c r="I4252" i="9"/>
  <c r="I4220" i="9"/>
  <c r="I4196" i="9"/>
  <c r="I4172" i="9"/>
  <c r="I4156" i="9"/>
  <c r="I4124" i="9"/>
  <c r="I4060" i="9"/>
  <c r="I4044" i="9"/>
  <c r="I4028" i="9"/>
  <c r="I4012" i="9"/>
  <c r="I3972" i="9"/>
  <c r="I3956" i="9"/>
  <c r="I3940" i="9"/>
  <c r="I3924" i="9"/>
  <c r="I3892" i="9"/>
  <c r="I3884" i="9"/>
  <c r="I3868" i="9"/>
  <c r="I3828" i="9"/>
  <c r="I3812" i="9"/>
  <c r="I3796" i="9"/>
  <c r="I3780" i="9"/>
  <c r="I3764" i="9"/>
  <c r="I3732" i="9"/>
  <c r="I3708" i="9"/>
  <c r="I3660" i="9"/>
  <c r="I3612" i="9"/>
  <c r="I3588" i="9"/>
  <c r="I3572" i="9"/>
  <c r="I3556" i="9"/>
  <c r="I3548" i="9"/>
  <c r="I3524" i="9"/>
  <c r="I3508" i="9"/>
  <c r="I3492" i="9"/>
  <c r="I3476" i="9"/>
  <c r="I3460" i="9"/>
  <c r="I3428" i="9"/>
  <c r="P3404" i="9"/>
  <c r="P3372" i="9"/>
  <c r="P3340" i="9"/>
  <c r="P3308" i="9"/>
  <c r="Q1063" i="9"/>
  <c r="K1063" i="9"/>
  <c r="O1063" i="9"/>
  <c r="L1063" i="9"/>
  <c r="P1063" i="9"/>
  <c r="J1063" i="9"/>
  <c r="M1063" i="9"/>
  <c r="N1063" i="9"/>
  <c r="I1063" i="9"/>
  <c r="Q1065" i="9"/>
  <c r="K1065" i="9"/>
  <c r="O1065" i="9"/>
  <c r="L1065" i="9"/>
  <c r="P1065" i="9"/>
  <c r="J1065" i="9"/>
  <c r="M1065" i="9"/>
  <c r="N1065" i="9"/>
  <c r="I1065" i="9"/>
  <c r="Q1067" i="9"/>
  <c r="K1067" i="9"/>
  <c r="O1067" i="9"/>
  <c r="L1067" i="9"/>
  <c r="P1067" i="9"/>
  <c r="J1067" i="9"/>
  <c r="M1067" i="9"/>
  <c r="N1067" i="9"/>
  <c r="I1067" i="9"/>
  <c r="Q1069" i="9"/>
  <c r="K1069" i="9"/>
  <c r="O1069" i="9"/>
  <c r="L1069" i="9"/>
  <c r="P1069" i="9"/>
  <c r="J1069" i="9"/>
  <c r="M1069" i="9"/>
  <c r="N1069" i="9"/>
  <c r="I1069" i="9"/>
  <c r="Q1071" i="9"/>
  <c r="K1071" i="9"/>
  <c r="O1071" i="9"/>
  <c r="L1071" i="9"/>
  <c r="P1071" i="9"/>
  <c r="J1071" i="9"/>
  <c r="M1071" i="9"/>
  <c r="N1071" i="9"/>
  <c r="I1071" i="9"/>
  <c r="Q1073" i="9"/>
  <c r="K1073" i="9"/>
  <c r="O1073" i="9"/>
  <c r="L1073" i="9"/>
  <c r="P1073" i="9"/>
  <c r="J1073" i="9"/>
  <c r="M1073" i="9"/>
  <c r="N1073" i="9"/>
  <c r="I1073" i="9"/>
  <c r="Q1075" i="9"/>
  <c r="K1075" i="9"/>
  <c r="O1075" i="9"/>
  <c r="L1075" i="9"/>
  <c r="P1075" i="9"/>
  <c r="J1075" i="9"/>
  <c r="M1075" i="9"/>
  <c r="N1075" i="9"/>
  <c r="I1075" i="9"/>
  <c r="Q1077" i="9"/>
  <c r="K1077" i="9"/>
  <c r="O1077" i="9"/>
  <c r="L1077" i="9"/>
  <c r="P1077" i="9"/>
  <c r="J1077" i="9"/>
  <c r="M1077" i="9"/>
  <c r="N1077" i="9"/>
  <c r="I1077" i="9"/>
  <c r="Q1079" i="9"/>
  <c r="K1079" i="9"/>
  <c r="O1079" i="9"/>
  <c r="L1079" i="9"/>
  <c r="P1079" i="9"/>
  <c r="J1079" i="9"/>
  <c r="M1079" i="9"/>
  <c r="N1079" i="9"/>
  <c r="I1079" i="9"/>
  <c r="Q1081" i="9"/>
  <c r="K1081" i="9"/>
  <c r="O1081" i="9"/>
  <c r="L1081" i="9"/>
  <c r="P1081" i="9"/>
  <c r="J1081" i="9"/>
  <c r="M1081" i="9"/>
  <c r="N1081" i="9"/>
  <c r="I1081" i="9"/>
  <c r="Q1083" i="9"/>
  <c r="K1083" i="9"/>
  <c r="O1083" i="9"/>
  <c r="L1083" i="9"/>
  <c r="P1083" i="9"/>
  <c r="J1083" i="9"/>
  <c r="M1083" i="9"/>
  <c r="N1083" i="9"/>
  <c r="I1083" i="9"/>
  <c r="Q1085" i="9"/>
  <c r="K1085" i="9"/>
  <c r="O1085" i="9"/>
  <c r="L1085" i="9"/>
  <c r="P1085" i="9"/>
  <c r="J1085" i="9"/>
  <c r="M1085" i="9"/>
  <c r="N1085" i="9"/>
  <c r="I1085" i="9"/>
  <c r="Q1087" i="9"/>
  <c r="K1087" i="9"/>
  <c r="O1087" i="9"/>
  <c r="L1087" i="9"/>
  <c r="P1087" i="9"/>
  <c r="J1087" i="9"/>
  <c r="M1087" i="9"/>
  <c r="N1087" i="9"/>
  <c r="I1087" i="9"/>
  <c r="Q1089" i="9"/>
  <c r="K1089" i="9"/>
  <c r="O1089" i="9"/>
  <c r="L1089" i="9"/>
  <c r="P1089" i="9"/>
  <c r="J1089" i="9"/>
  <c r="M1089" i="9"/>
  <c r="N1089" i="9"/>
  <c r="I1089" i="9"/>
  <c r="Q1091" i="9"/>
  <c r="K1091" i="9"/>
  <c r="O1091" i="9"/>
  <c r="L1091" i="9"/>
  <c r="P1091" i="9"/>
  <c r="J1091" i="9"/>
  <c r="M1091" i="9"/>
  <c r="N1091" i="9"/>
  <c r="I1091" i="9"/>
  <c r="Q1093" i="9"/>
  <c r="K1093" i="9"/>
  <c r="O1093" i="9"/>
  <c r="L1093" i="9"/>
  <c r="P1093" i="9"/>
  <c r="J1093" i="9"/>
  <c r="M1093" i="9"/>
  <c r="N1093" i="9"/>
  <c r="I1093" i="9"/>
  <c r="Q1095" i="9"/>
  <c r="K1095" i="9"/>
  <c r="O1095" i="9"/>
  <c r="L1095" i="9"/>
  <c r="P1095" i="9"/>
  <c r="J1095" i="9"/>
  <c r="M1095" i="9"/>
  <c r="N1095" i="9"/>
  <c r="I1095" i="9"/>
  <c r="Q1097" i="9"/>
  <c r="K1097" i="9"/>
  <c r="O1097" i="9"/>
  <c r="L1097" i="9"/>
  <c r="P1097" i="9"/>
  <c r="J1097" i="9"/>
  <c r="M1097" i="9"/>
  <c r="N1097" i="9"/>
  <c r="I1097" i="9"/>
  <c r="Q1099" i="9"/>
  <c r="K1099" i="9"/>
  <c r="O1099" i="9"/>
  <c r="L1099" i="9"/>
  <c r="P1099" i="9"/>
  <c r="J1099" i="9"/>
  <c r="M1099" i="9"/>
  <c r="N1099" i="9"/>
  <c r="I1099" i="9"/>
  <c r="Q1101" i="9"/>
  <c r="K1101" i="9"/>
  <c r="O1101" i="9"/>
  <c r="L1101" i="9"/>
  <c r="P1101" i="9"/>
  <c r="J1101" i="9"/>
  <c r="M1101" i="9"/>
  <c r="N1101" i="9"/>
  <c r="I1101" i="9"/>
  <c r="Q1103" i="9"/>
  <c r="K1103" i="9"/>
  <c r="O1103" i="9"/>
  <c r="L1103" i="9"/>
  <c r="P1103" i="9"/>
  <c r="J1103" i="9"/>
  <c r="M1103" i="9"/>
  <c r="N1103" i="9"/>
  <c r="I1103" i="9"/>
  <c r="Q1105" i="9"/>
  <c r="K1105" i="9"/>
  <c r="O1105" i="9"/>
  <c r="L1105" i="9"/>
  <c r="P1105" i="9"/>
  <c r="J1105" i="9"/>
  <c r="M1105" i="9"/>
  <c r="N1105" i="9"/>
  <c r="I1105" i="9"/>
  <c r="Q1107" i="9"/>
  <c r="K1107" i="9"/>
  <c r="O1107" i="9"/>
  <c r="L1107" i="9"/>
  <c r="P1107" i="9"/>
  <c r="J1107" i="9"/>
  <c r="M1107" i="9"/>
  <c r="N1107" i="9"/>
  <c r="I1107" i="9"/>
  <c r="Q1109" i="9"/>
  <c r="K1109" i="9"/>
  <c r="O1109" i="9"/>
  <c r="L1109" i="9"/>
  <c r="P1109" i="9"/>
  <c r="J1109" i="9"/>
  <c r="M1109" i="9"/>
  <c r="N1109" i="9"/>
  <c r="I1109" i="9"/>
  <c r="Q1111" i="9"/>
  <c r="K1111" i="9"/>
  <c r="O1111" i="9"/>
  <c r="L1111" i="9"/>
  <c r="P1111" i="9"/>
  <c r="J1111" i="9"/>
  <c r="M1111" i="9"/>
  <c r="N1111" i="9"/>
  <c r="I1111" i="9"/>
  <c r="Q1113" i="9"/>
  <c r="K1113" i="9"/>
  <c r="O1113" i="9"/>
  <c r="L1113" i="9"/>
  <c r="P1113" i="9"/>
  <c r="J1113" i="9"/>
  <c r="M1113" i="9"/>
  <c r="N1113" i="9"/>
  <c r="I1113" i="9"/>
  <c r="Q1115" i="9"/>
  <c r="K1115" i="9"/>
  <c r="O1115" i="9"/>
  <c r="L1115" i="9"/>
  <c r="P1115" i="9"/>
  <c r="J1115" i="9"/>
  <c r="M1115" i="9"/>
  <c r="N1115" i="9"/>
  <c r="I1115" i="9"/>
  <c r="Q1117" i="9"/>
  <c r="K1117" i="9"/>
  <c r="O1117" i="9"/>
  <c r="L1117" i="9"/>
  <c r="P1117" i="9"/>
  <c r="J1117" i="9"/>
  <c r="M1117" i="9"/>
  <c r="N1117" i="9"/>
  <c r="I1117" i="9"/>
  <c r="Q1119" i="9"/>
  <c r="K1119" i="9"/>
  <c r="O1119" i="9"/>
  <c r="L1119" i="9"/>
  <c r="P1119" i="9"/>
  <c r="J1119" i="9"/>
  <c r="M1119" i="9"/>
  <c r="N1119" i="9"/>
  <c r="I1119" i="9"/>
  <c r="Q1121" i="9"/>
  <c r="K1121" i="9"/>
  <c r="O1121" i="9"/>
  <c r="L1121" i="9"/>
  <c r="P1121" i="9"/>
  <c r="J1121" i="9"/>
  <c r="M1121" i="9"/>
  <c r="N1121" i="9"/>
  <c r="I1121" i="9"/>
  <c r="Q1123" i="9"/>
  <c r="K1123" i="9"/>
  <c r="O1123" i="9"/>
  <c r="L1123" i="9"/>
  <c r="P1123" i="9"/>
  <c r="J1123" i="9"/>
  <c r="M1123" i="9"/>
  <c r="N1123" i="9"/>
  <c r="I1123" i="9"/>
  <c r="Q1125" i="9"/>
  <c r="K1125" i="9"/>
  <c r="O1125" i="9"/>
  <c r="L1125" i="9"/>
  <c r="P1125" i="9"/>
  <c r="J1125" i="9"/>
  <c r="M1125" i="9"/>
  <c r="N1125" i="9"/>
  <c r="I1125" i="9"/>
  <c r="Q1127" i="9"/>
  <c r="K1127" i="9"/>
  <c r="O1127" i="9"/>
  <c r="L1127" i="9"/>
  <c r="P1127" i="9"/>
  <c r="J1127" i="9"/>
  <c r="M1127" i="9"/>
  <c r="N1127" i="9"/>
  <c r="I1127" i="9"/>
  <c r="Q1129" i="9"/>
  <c r="K1129" i="9"/>
  <c r="O1129" i="9"/>
  <c r="L1129" i="9"/>
  <c r="P1129" i="9"/>
  <c r="J1129" i="9"/>
  <c r="M1129" i="9"/>
  <c r="N1129" i="9"/>
  <c r="I1129" i="9"/>
  <c r="Q1131" i="9"/>
  <c r="K1131" i="9"/>
  <c r="O1131" i="9"/>
  <c r="L1131" i="9"/>
  <c r="P1131" i="9"/>
  <c r="J1131" i="9"/>
  <c r="M1131" i="9"/>
  <c r="N1131" i="9"/>
  <c r="I1131" i="9"/>
  <c r="Q1133" i="9"/>
  <c r="K1133" i="9"/>
  <c r="O1133" i="9"/>
  <c r="L1133" i="9"/>
  <c r="P1133" i="9"/>
  <c r="J1133" i="9"/>
  <c r="M1133" i="9"/>
  <c r="N1133" i="9"/>
  <c r="I1133" i="9"/>
  <c r="Q1135" i="9"/>
  <c r="K1135" i="9"/>
  <c r="O1135" i="9"/>
  <c r="L1135" i="9"/>
  <c r="P1135" i="9"/>
  <c r="J1135" i="9"/>
  <c r="M1135" i="9"/>
  <c r="N1135" i="9"/>
  <c r="I1135" i="9"/>
  <c r="Q1137" i="9"/>
  <c r="K1137" i="9"/>
  <c r="O1137" i="9"/>
  <c r="L1137" i="9"/>
  <c r="P1137" i="9"/>
  <c r="J1137" i="9"/>
  <c r="M1137" i="9"/>
  <c r="N1137" i="9"/>
  <c r="I1137" i="9"/>
  <c r="Q1139" i="9"/>
  <c r="K1139" i="9"/>
  <c r="O1139" i="9"/>
  <c r="L1139" i="9"/>
  <c r="P1139" i="9"/>
  <c r="J1139" i="9"/>
  <c r="M1139" i="9"/>
  <c r="N1139" i="9"/>
  <c r="I1139" i="9"/>
  <c r="Q1141" i="9"/>
  <c r="K1141" i="9"/>
  <c r="O1141" i="9"/>
  <c r="L1141" i="9"/>
  <c r="P1141" i="9"/>
  <c r="J1141" i="9"/>
  <c r="M1141" i="9"/>
  <c r="N1141" i="9"/>
  <c r="I1141" i="9"/>
  <c r="Q1143" i="9"/>
  <c r="K1143" i="9"/>
  <c r="O1143" i="9"/>
  <c r="L1143" i="9"/>
  <c r="P1143" i="9"/>
  <c r="J1143" i="9"/>
  <c r="M1143" i="9"/>
  <c r="N1143" i="9"/>
  <c r="I1143" i="9"/>
  <c r="Q1145" i="9"/>
  <c r="K1145" i="9"/>
  <c r="O1145" i="9"/>
  <c r="L1145" i="9"/>
  <c r="P1145" i="9"/>
  <c r="J1145" i="9"/>
  <c r="M1145" i="9"/>
  <c r="N1145" i="9"/>
  <c r="I1145" i="9"/>
  <c r="Q1147" i="9"/>
  <c r="L1147" i="9"/>
  <c r="P1147" i="9"/>
  <c r="I1147" i="9"/>
  <c r="M1147" i="9"/>
  <c r="J1147" i="9"/>
  <c r="K1147" i="9"/>
  <c r="N1147" i="9"/>
  <c r="O1147" i="9"/>
  <c r="Q1149" i="9"/>
  <c r="L1149" i="9"/>
  <c r="P1149" i="9"/>
  <c r="I1149" i="9"/>
  <c r="M1149" i="9"/>
  <c r="J1149" i="9"/>
  <c r="K1149" i="9"/>
  <c r="N1149" i="9"/>
  <c r="O1149" i="9"/>
  <c r="Q1151" i="9"/>
  <c r="L1151" i="9"/>
  <c r="P1151" i="9"/>
  <c r="I1151" i="9"/>
  <c r="M1151" i="9"/>
  <c r="J1151" i="9"/>
  <c r="K1151" i="9"/>
  <c r="N1151" i="9"/>
  <c r="O1151" i="9"/>
  <c r="Q1153" i="9"/>
  <c r="L1153" i="9"/>
  <c r="P1153" i="9"/>
  <c r="I1153" i="9"/>
  <c r="M1153" i="9"/>
  <c r="J1153" i="9"/>
  <c r="K1153" i="9"/>
  <c r="N1153" i="9"/>
  <c r="O1153" i="9"/>
  <c r="Q1155" i="9"/>
  <c r="L1155" i="9"/>
  <c r="P1155" i="9"/>
  <c r="I1155" i="9"/>
  <c r="M1155" i="9"/>
  <c r="J1155" i="9"/>
  <c r="K1155" i="9"/>
  <c r="N1155" i="9"/>
  <c r="O1155" i="9"/>
  <c r="Q1157" i="9"/>
  <c r="L1157" i="9"/>
  <c r="P1157" i="9"/>
  <c r="I1157" i="9"/>
  <c r="M1157" i="9"/>
  <c r="J1157" i="9"/>
  <c r="K1157" i="9"/>
  <c r="N1157" i="9"/>
  <c r="O1157" i="9"/>
  <c r="Q1159" i="9"/>
  <c r="L1159" i="9"/>
  <c r="P1159" i="9"/>
  <c r="I1159" i="9"/>
  <c r="M1159" i="9"/>
  <c r="J1159" i="9"/>
  <c r="K1159" i="9"/>
  <c r="N1159" i="9"/>
  <c r="O1159" i="9"/>
  <c r="Q1161" i="9"/>
  <c r="L1161" i="9"/>
  <c r="P1161" i="9"/>
  <c r="I1161" i="9"/>
  <c r="M1161" i="9"/>
  <c r="J1161" i="9"/>
  <c r="K1161" i="9"/>
  <c r="N1161" i="9"/>
  <c r="O1161" i="9"/>
  <c r="Q1163" i="9"/>
  <c r="L1163" i="9"/>
  <c r="P1163" i="9"/>
  <c r="I1163" i="9"/>
  <c r="M1163" i="9"/>
  <c r="J1163" i="9"/>
  <c r="K1163" i="9"/>
  <c r="N1163" i="9"/>
  <c r="O1163" i="9"/>
  <c r="Q1165" i="9"/>
  <c r="L1165" i="9"/>
  <c r="P1165" i="9"/>
  <c r="I1165" i="9"/>
  <c r="M1165" i="9"/>
  <c r="J1165" i="9"/>
  <c r="K1165" i="9"/>
  <c r="N1165" i="9"/>
  <c r="O1165" i="9"/>
  <c r="Q1167" i="9"/>
  <c r="L1167" i="9"/>
  <c r="P1167" i="9"/>
  <c r="I1167" i="9"/>
  <c r="M1167" i="9"/>
  <c r="J1167" i="9"/>
  <c r="K1167" i="9"/>
  <c r="N1167" i="9"/>
  <c r="O1167" i="9"/>
  <c r="Q1169" i="9"/>
  <c r="L1169" i="9"/>
  <c r="P1169" i="9"/>
  <c r="I1169" i="9"/>
  <c r="M1169" i="9"/>
  <c r="J1169" i="9"/>
  <c r="K1169" i="9"/>
  <c r="N1169" i="9"/>
  <c r="O1169" i="9"/>
  <c r="Q1171" i="9"/>
  <c r="L1171" i="9"/>
  <c r="P1171" i="9"/>
  <c r="I1171" i="9"/>
  <c r="M1171" i="9"/>
  <c r="J1171" i="9"/>
  <c r="K1171" i="9"/>
  <c r="N1171" i="9"/>
  <c r="O1171" i="9"/>
  <c r="Q1173" i="9"/>
  <c r="L1173" i="9"/>
  <c r="P1173" i="9"/>
  <c r="I1173" i="9"/>
  <c r="M1173" i="9"/>
  <c r="J1173" i="9"/>
  <c r="K1173" i="9"/>
  <c r="N1173" i="9"/>
  <c r="O1173" i="9"/>
  <c r="Q1175" i="9"/>
  <c r="L1175" i="9"/>
  <c r="P1175" i="9"/>
  <c r="I1175" i="9"/>
  <c r="M1175" i="9"/>
  <c r="J1175" i="9"/>
  <c r="K1175" i="9"/>
  <c r="N1175" i="9"/>
  <c r="O1175" i="9"/>
  <c r="Q1177" i="9"/>
  <c r="L1177" i="9"/>
  <c r="P1177" i="9"/>
  <c r="I1177" i="9"/>
  <c r="M1177" i="9"/>
  <c r="J1177" i="9"/>
  <c r="K1177" i="9"/>
  <c r="N1177" i="9"/>
  <c r="O1177" i="9"/>
  <c r="Q1179" i="9"/>
  <c r="L1179" i="9"/>
  <c r="P1179" i="9"/>
  <c r="I1179" i="9"/>
  <c r="M1179" i="9"/>
  <c r="J1179" i="9"/>
  <c r="K1179" i="9"/>
  <c r="N1179" i="9"/>
  <c r="O1179" i="9"/>
  <c r="Q1181" i="9"/>
  <c r="L1181" i="9"/>
  <c r="P1181" i="9"/>
  <c r="I1181" i="9"/>
  <c r="M1181" i="9"/>
  <c r="J1181" i="9"/>
  <c r="K1181" i="9"/>
  <c r="N1181" i="9"/>
  <c r="O1181" i="9"/>
  <c r="Q1183" i="9"/>
  <c r="L1183" i="9"/>
  <c r="P1183" i="9"/>
  <c r="I1183" i="9"/>
  <c r="M1183" i="9"/>
  <c r="J1183" i="9"/>
  <c r="K1183" i="9"/>
  <c r="N1183" i="9"/>
  <c r="O1183" i="9"/>
  <c r="Q1185" i="9"/>
  <c r="L1185" i="9"/>
  <c r="P1185" i="9"/>
  <c r="I1185" i="9"/>
  <c r="M1185" i="9"/>
  <c r="J1185" i="9"/>
  <c r="K1185" i="9"/>
  <c r="N1185" i="9"/>
  <c r="O1185" i="9"/>
  <c r="Q1187" i="9"/>
  <c r="L1187" i="9"/>
  <c r="P1187" i="9"/>
  <c r="I1187" i="9"/>
  <c r="M1187" i="9"/>
  <c r="J1187" i="9"/>
  <c r="K1187" i="9"/>
  <c r="N1187" i="9"/>
  <c r="O1187" i="9"/>
  <c r="Q1189" i="9"/>
  <c r="L1189" i="9"/>
  <c r="P1189" i="9"/>
  <c r="I1189" i="9"/>
  <c r="M1189" i="9"/>
  <c r="J1189" i="9"/>
  <c r="K1189" i="9"/>
  <c r="N1189" i="9"/>
  <c r="O1189" i="9"/>
  <c r="Q1191" i="9"/>
  <c r="L1191" i="9"/>
  <c r="P1191" i="9"/>
  <c r="I1191" i="9"/>
  <c r="M1191" i="9"/>
  <c r="J1191" i="9"/>
  <c r="K1191" i="9"/>
  <c r="N1191" i="9"/>
  <c r="O1191" i="9"/>
  <c r="Q1193" i="9"/>
  <c r="L1193" i="9"/>
  <c r="P1193" i="9"/>
  <c r="I1193" i="9"/>
  <c r="M1193" i="9"/>
  <c r="J1193" i="9"/>
  <c r="K1193" i="9"/>
  <c r="N1193" i="9"/>
  <c r="O1193" i="9"/>
  <c r="Q1195" i="9"/>
  <c r="L1195" i="9"/>
  <c r="P1195" i="9"/>
  <c r="I1195" i="9"/>
  <c r="M1195" i="9"/>
  <c r="J1195" i="9"/>
  <c r="K1195" i="9"/>
  <c r="N1195" i="9"/>
  <c r="O1195" i="9"/>
  <c r="Q1197" i="9"/>
  <c r="L1197" i="9"/>
  <c r="P1197" i="9"/>
  <c r="I1197" i="9"/>
  <c r="M1197" i="9"/>
  <c r="J1197" i="9"/>
  <c r="K1197" i="9"/>
  <c r="N1197" i="9"/>
  <c r="O1197" i="9"/>
  <c r="Q1199" i="9"/>
  <c r="L1199" i="9"/>
  <c r="P1199" i="9"/>
  <c r="I1199" i="9"/>
  <c r="M1199" i="9"/>
  <c r="J1199" i="9"/>
  <c r="K1199" i="9"/>
  <c r="N1199" i="9"/>
  <c r="O1199" i="9"/>
  <c r="Q1201" i="9"/>
  <c r="L1201" i="9"/>
  <c r="P1201" i="9"/>
  <c r="I1201" i="9"/>
  <c r="M1201" i="9"/>
  <c r="J1201" i="9"/>
  <c r="K1201" i="9"/>
  <c r="N1201" i="9"/>
  <c r="O1201" i="9"/>
  <c r="Q1203" i="9"/>
  <c r="L1203" i="9"/>
  <c r="P1203" i="9"/>
  <c r="I1203" i="9"/>
  <c r="M1203" i="9"/>
  <c r="J1203" i="9"/>
  <c r="K1203" i="9"/>
  <c r="N1203" i="9"/>
  <c r="O1203" i="9"/>
  <c r="Q1205" i="9"/>
  <c r="L1205" i="9"/>
  <c r="P1205" i="9"/>
  <c r="I1205" i="9"/>
  <c r="M1205" i="9"/>
  <c r="J1205" i="9"/>
  <c r="K1205" i="9"/>
  <c r="N1205" i="9"/>
  <c r="O1205" i="9"/>
  <c r="Q1207" i="9"/>
  <c r="L1207" i="9"/>
  <c r="P1207" i="9"/>
  <c r="I1207" i="9"/>
  <c r="M1207" i="9"/>
  <c r="J1207" i="9"/>
  <c r="K1207" i="9"/>
  <c r="N1207" i="9"/>
  <c r="O1207" i="9"/>
  <c r="Q1209" i="9"/>
  <c r="L1209" i="9"/>
  <c r="P1209" i="9"/>
  <c r="I1209" i="9"/>
  <c r="M1209" i="9"/>
  <c r="J1209" i="9"/>
  <c r="K1209" i="9"/>
  <c r="N1209" i="9"/>
  <c r="O1209" i="9"/>
  <c r="R1209" i="9"/>
  <c r="Q1211" i="9"/>
  <c r="L1211" i="9"/>
  <c r="P1211" i="9"/>
  <c r="I1211" i="9"/>
  <c r="M1211" i="9"/>
  <c r="J1211" i="9"/>
  <c r="K1211" i="9"/>
  <c r="N1211" i="9"/>
  <c r="O1211" i="9"/>
  <c r="Q1213" i="9"/>
  <c r="L1213" i="9"/>
  <c r="P1213" i="9"/>
  <c r="I1213" i="9"/>
  <c r="M1213" i="9"/>
  <c r="J1213" i="9"/>
  <c r="K1213" i="9"/>
  <c r="N1213" i="9"/>
  <c r="O1213" i="9"/>
  <c r="R1213" i="9"/>
  <c r="Q1215" i="9"/>
  <c r="L1215" i="9"/>
  <c r="P1215" i="9"/>
  <c r="I1215" i="9"/>
  <c r="M1215" i="9"/>
  <c r="J1215" i="9"/>
  <c r="K1215" i="9"/>
  <c r="N1215" i="9"/>
  <c r="O1215" i="9"/>
  <c r="Q1217" i="9"/>
  <c r="L1217" i="9"/>
  <c r="P1217" i="9"/>
  <c r="I1217" i="9"/>
  <c r="M1217" i="9"/>
  <c r="J1217" i="9"/>
  <c r="K1217" i="9"/>
  <c r="N1217" i="9"/>
  <c r="O1217" i="9"/>
  <c r="R1217" i="9"/>
  <c r="Q1219" i="9"/>
  <c r="L1219" i="9"/>
  <c r="P1219" i="9"/>
  <c r="I1219" i="9"/>
  <c r="M1219" i="9"/>
  <c r="J1219" i="9"/>
  <c r="K1219" i="9"/>
  <c r="N1219" i="9"/>
  <c r="O1219" i="9"/>
  <c r="Q1221" i="9"/>
  <c r="L1221" i="9"/>
  <c r="P1221" i="9"/>
  <c r="I1221" i="9"/>
  <c r="M1221" i="9"/>
  <c r="J1221" i="9"/>
  <c r="K1221" i="9"/>
  <c r="N1221" i="9"/>
  <c r="O1221" i="9"/>
  <c r="R1221" i="9"/>
  <c r="Q1223" i="9"/>
  <c r="L1223" i="9"/>
  <c r="P1223" i="9"/>
  <c r="I1223" i="9"/>
  <c r="M1223" i="9"/>
  <c r="J1223" i="9"/>
  <c r="K1223" i="9"/>
  <c r="N1223" i="9"/>
  <c r="O1223" i="9"/>
  <c r="Q1225" i="9"/>
  <c r="L1225" i="9"/>
  <c r="P1225" i="9"/>
  <c r="I1225" i="9"/>
  <c r="M1225" i="9"/>
  <c r="J1225" i="9"/>
  <c r="K1225" i="9"/>
  <c r="N1225" i="9"/>
  <c r="O1225" i="9"/>
  <c r="R1225" i="9"/>
  <c r="Q1227" i="9"/>
  <c r="L1227" i="9"/>
  <c r="P1227" i="9"/>
  <c r="I1227" i="9"/>
  <c r="M1227" i="9"/>
  <c r="J1227" i="9"/>
  <c r="K1227" i="9"/>
  <c r="N1227" i="9"/>
  <c r="O1227" i="9"/>
  <c r="Q1229" i="9"/>
  <c r="L1229" i="9"/>
  <c r="P1229" i="9"/>
  <c r="I1229" i="9"/>
  <c r="M1229" i="9"/>
  <c r="J1229" i="9"/>
  <c r="K1229" i="9"/>
  <c r="N1229" i="9"/>
  <c r="O1229" i="9"/>
  <c r="R1229" i="9"/>
  <c r="Q1231" i="9"/>
  <c r="L1231" i="9"/>
  <c r="P1231" i="9"/>
  <c r="I1231" i="9"/>
  <c r="M1231" i="9"/>
  <c r="J1231" i="9"/>
  <c r="K1231" i="9"/>
  <c r="N1231" i="9"/>
  <c r="O1231" i="9"/>
  <c r="Q1233" i="9"/>
  <c r="L1233" i="9"/>
  <c r="P1233" i="9"/>
  <c r="I1233" i="9"/>
  <c r="M1233" i="9"/>
  <c r="J1233" i="9"/>
  <c r="K1233" i="9"/>
  <c r="N1233" i="9"/>
  <c r="O1233" i="9"/>
  <c r="R1233" i="9"/>
  <c r="Q1235" i="9"/>
  <c r="L1235" i="9"/>
  <c r="P1235" i="9"/>
  <c r="I1235" i="9"/>
  <c r="M1235" i="9"/>
  <c r="J1235" i="9"/>
  <c r="K1235" i="9"/>
  <c r="N1235" i="9"/>
  <c r="O1235" i="9"/>
  <c r="Q1237" i="9"/>
  <c r="L1237" i="9"/>
  <c r="P1237" i="9"/>
  <c r="I1237" i="9"/>
  <c r="M1237" i="9"/>
  <c r="J1237" i="9"/>
  <c r="K1237" i="9"/>
  <c r="N1237" i="9"/>
  <c r="O1237" i="9"/>
  <c r="R1237" i="9"/>
  <c r="Q1239" i="9"/>
  <c r="L1239" i="9"/>
  <c r="P1239" i="9"/>
  <c r="I1239" i="9"/>
  <c r="M1239" i="9"/>
  <c r="J1239" i="9"/>
  <c r="K1239" i="9"/>
  <c r="N1239" i="9"/>
  <c r="O1239" i="9"/>
  <c r="Q1241" i="9"/>
  <c r="L1241" i="9"/>
  <c r="P1241" i="9"/>
  <c r="I1241" i="9"/>
  <c r="M1241" i="9"/>
  <c r="J1241" i="9"/>
  <c r="K1241" i="9"/>
  <c r="N1241" i="9"/>
  <c r="O1241" i="9"/>
  <c r="R1241" i="9"/>
  <c r="Q1243" i="9"/>
  <c r="L1243" i="9"/>
  <c r="P1243" i="9"/>
  <c r="I1243" i="9"/>
  <c r="M1243" i="9"/>
  <c r="J1243" i="9"/>
  <c r="K1243" i="9"/>
  <c r="N1243" i="9"/>
  <c r="O1243" i="9"/>
  <c r="Q1245" i="9"/>
  <c r="L1245" i="9"/>
  <c r="P1245" i="9"/>
  <c r="I1245" i="9"/>
  <c r="M1245" i="9"/>
  <c r="J1245" i="9"/>
  <c r="K1245" i="9"/>
  <c r="N1245" i="9"/>
  <c r="O1245" i="9"/>
  <c r="R1245" i="9"/>
  <c r="Q1247" i="9"/>
  <c r="L1247" i="9"/>
  <c r="P1247" i="9"/>
  <c r="I1247" i="9"/>
  <c r="M1247" i="9"/>
  <c r="J1247" i="9"/>
  <c r="K1247" i="9"/>
  <c r="N1247" i="9"/>
  <c r="O1247" i="9"/>
  <c r="Q1249" i="9"/>
  <c r="L1249" i="9"/>
  <c r="P1249" i="9"/>
  <c r="I1249" i="9"/>
  <c r="M1249" i="9"/>
  <c r="J1249" i="9"/>
  <c r="K1249" i="9"/>
  <c r="N1249" i="9"/>
  <c r="O1249" i="9"/>
  <c r="R1249" i="9"/>
  <c r="Q1251" i="9"/>
  <c r="L1251" i="9"/>
  <c r="P1251" i="9"/>
  <c r="I1251" i="9"/>
  <c r="M1251" i="9"/>
  <c r="J1251" i="9"/>
  <c r="K1251" i="9"/>
  <c r="N1251" i="9"/>
  <c r="O1251" i="9"/>
  <c r="Q1253" i="9"/>
  <c r="L1253" i="9"/>
  <c r="P1253" i="9"/>
  <c r="I1253" i="9"/>
  <c r="M1253" i="9"/>
  <c r="J1253" i="9"/>
  <c r="K1253" i="9"/>
  <c r="N1253" i="9"/>
  <c r="O1253" i="9"/>
  <c r="R1253" i="9"/>
  <c r="Q1255" i="9"/>
  <c r="L1255" i="9"/>
  <c r="I1255" i="9"/>
  <c r="M1255" i="9"/>
  <c r="J1255" i="9"/>
  <c r="P1255" i="9"/>
  <c r="K1255" i="9"/>
  <c r="N1255" i="9"/>
  <c r="O1255" i="9"/>
  <c r="Q1257" i="9"/>
  <c r="L1257" i="9"/>
  <c r="P1257" i="9"/>
  <c r="I1257" i="9"/>
  <c r="M1257" i="9"/>
  <c r="J1257" i="9"/>
  <c r="N1257" i="9"/>
  <c r="O1257" i="9"/>
  <c r="K1257" i="9"/>
  <c r="R1257" i="9"/>
  <c r="Q1259" i="9"/>
  <c r="L1259" i="9"/>
  <c r="P1259" i="9"/>
  <c r="I1259" i="9"/>
  <c r="M1259" i="9"/>
  <c r="J1259" i="9"/>
  <c r="N1259" i="9"/>
  <c r="O1259" i="9"/>
  <c r="K1259" i="9"/>
  <c r="Q1261" i="9"/>
  <c r="L1261" i="9"/>
  <c r="P1261" i="9"/>
  <c r="I1261" i="9"/>
  <c r="M1261" i="9"/>
  <c r="J1261" i="9"/>
  <c r="N1261" i="9"/>
  <c r="O1261" i="9"/>
  <c r="K1261" i="9"/>
  <c r="R1261" i="9"/>
  <c r="Q1263" i="9"/>
  <c r="L1263" i="9"/>
  <c r="P1263" i="9"/>
  <c r="I1263" i="9"/>
  <c r="M1263" i="9"/>
  <c r="J1263" i="9"/>
  <c r="N1263" i="9"/>
  <c r="O1263" i="9"/>
  <c r="K1263" i="9"/>
  <c r="Q1265" i="9"/>
  <c r="L1265" i="9"/>
  <c r="P1265" i="9"/>
  <c r="I1265" i="9"/>
  <c r="M1265" i="9"/>
  <c r="J1265" i="9"/>
  <c r="K1265" i="9"/>
  <c r="N1265" i="9"/>
  <c r="O1265" i="9"/>
  <c r="R1265" i="9"/>
  <c r="Q1267" i="9"/>
  <c r="L1267" i="9"/>
  <c r="P1267" i="9"/>
  <c r="I1267" i="9"/>
  <c r="M1267" i="9"/>
  <c r="J1267" i="9"/>
  <c r="K1267" i="9"/>
  <c r="N1267" i="9"/>
  <c r="O1267" i="9"/>
  <c r="Q1269" i="9"/>
  <c r="L1269" i="9"/>
  <c r="P1269" i="9"/>
  <c r="I1269" i="9"/>
  <c r="M1269" i="9"/>
  <c r="J1269" i="9"/>
  <c r="K1269" i="9"/>
  <c r="N1269" i="9"/>
  <c r="O1269" i="9"/>
  <c r="R1269" i="9"/>
  <c r="Q1271" i="9"/>
  <c r="L1271" i="9"/>
  <c r="P1271" i="9"/>
  <c r="I1271" i="9"/>
  <c r="M1271" i="9"/>
  <c r="J1271" i="9"/>
  <c r="K1271" i="9"/>
  <c r="N1271" i="9"/>
  <c r="O1271" i="9"/>
  <c r="Q1273" i="9"/>
  <c r="L1273" i="9"/>
  <c r="P1273" i="9"/>
  <c r="I1273" i="9"/>
  <c r="M1273" i="9"/>
  <c r="J1273" i="9"/>
  <c r="K1273" i="9"/>
  <c r="N1273" i="9"/>
  <c r="O1273" i="9"/>
  <c r="R1273" i="9"/>
  <c r="Q1275" i="9"/>
  <c r="L1275" i="9"/>
  <c r="P1275" i="9"/>
  <c r="I1275" i="9"/>
  <c r="M1275" i="9"/>
  <c r="J1275" i="9"/>
  <c r="K1275" i="9"/>
  <c r="N1275" i="9"/>
  <c r="O1275" i="9"/>
  <c r="Q1277" i="9"/>
  <c r="L1277" i="9"/>
  <c r="P1277" i="9"/>
  <c r="I1277" i="9"/>
  <c r="M1277" i="9"/>
  <c r="J1277" i="9"/>
  <c r="K1277" i="9"/>
  <c r="N1277" i="9"/>
  <c r="O1277" i="9"/>
  <c r="R1277" i="9"/>
  <c r="Q1279" i="9"/>
  <c r="L1279" i="9"/>
  <c r="P1279" i="9"/>
  <c r="I1279" i="9"/>
  <c r="M1279" i="9"/>
  <c r="J1279" i="9"/>
  <c r="K1279" i="9"/>
  <c r="N1279" i="9"/>
  <c r="O1279" i="9"/>
  <c r="Q1281" i="9"/>
  <c r="L1281" i="9"/>
  <c r="P1281" i="9"/>
  <c r="I1281" i="9"/>
  <c r="M1281" i="9"/>
  <c r="J1281" i="9"/>
  <c r="K1281" i="9"/>
  <c r="N1281" i="9"/>
  <c r="O1281" i="9"/>
  <c r="R1281" i="9"/>
  <c r="Q1283" i="9"/>
  <c r="L1283" i="9"/>
  <c r="P1283" i="9"/>
  <c r="I1283" i="9"/>
  <c r="M1283" i="9"/>
  <c r="J1283" i="9"/>
  <c r="K1283" i="9"/>
  <c r="N1283" i="9"/>
  <c r="O1283" i="9"/>
  <c r="Q1285" i="9"/>
  <c r="L1285" i="9"/>
  <c r="P1285" i="9"/>
  <c r="I1285" i="9"/>
  <c r="M1285" i="9"/>
  <c r="J1285" i="9"/>
  <c r="K1285" i="9"/>
  <c r="N1285" i="9"/>
  <c r="O1285" i="9"/>
  <c r="R1285" i="9"/>
  <c r="Q1287" i="9"/>
  <c r="L1287" i="9"/>
  <c r="P1287" i="9"/>
  <c r="I1287" i="9"/>
  <c r="M1287" i="9"/>
  <c r="J1287" i="9"/>
  <c r="K1287" i="9"/>
  <c r="N1287" i="9"/>
  <c r="O1287" i="9"/>
  <c r="Q1289" i="9"/>
  <c r="L1289" i="9"/>
  <c r="P1289" i="9"/>
  <c r="I1289" i="9"/>
  <c r="M1289" i="9"/>
  <c r="J1289" i="9"/>
  <c r="K1289" i="9"/>
  <c r="N1289" i="9"/>
  <c r="O1289" i="9"/>
  <c r="R1289" i="9"/>
  <c r="Q1291" i="9"/>
  <c r="L1291" i="9"/>
  <c r="P1291" i="9"/>
  <c r="I1291" i="9"/>
  <c r="M1291" i="9"/>
  <c r="J1291" i="9"/>
  <c r="K1291" i="9"/>
  <c r="N1291" i="9"/>
  <c r="O1291" i="9"/>
  <c r="Q1293" i="9"/>
  <c r="L1293" i="9"/>
  <c r="P1293" i="9"/>
  <c r="I1293" i="9"/>
  <c r="M1293" i="9"/>
  <c r="J1293" i="9"/>
  <c r="K1293" i="9"/>
  <c r="N1293" i="9"/>
  <c r="O1293" i="9"/>
  <c r="R1293" i="9"/>
  <c r="Q1295" i="9"/>
  <c r="L1295" i="9"/>
  <c r="P1295" i="9"/>
  <c r="I1295" i="9"/>
  <c r="M1295" i="9"/>
  <c r="J1295" i="9"/>
  <c r="K1295" i="9"/>
  <c r="N1295" i="9"/>
  <c r="O1295" i="9"/>
  <c r="Q1297" i="9"/>
  <c r="L1297" i="9"/>
  <c r="P1297" i="9"/>
  <c r="I1297" i="9"/>
  <c r="M1297" i="9"/>
  <c r="J1297" i="9"/>
  <c r="K1297" i="9"/>
  <c r="N1297" i="9"/>
  <c r="O1297" i="9"/>
  <c r="R1297" i="9"/>
  <c r="Q1299" i="9"/>
  <c r="L1299" i="9"/>
  <c r="P1299" i="9"/>
  <c r="I1299" i="9"/>
  <c r="M1299" i="9"/>
  <c r="J1299" i="9"/>
  <c r="K1299" i="9"/>
  <c r="N1299" i="9"/>
  <c r="O1299" i="9"/>
  <c r="Q1301" i="9"/>
  <c r="L1301" i="9"/>
  <c r="P1301" i="9"/>
  <c r="I1301" i="9"/>
  <c r="M1301" i="9"/>
  <c r="J1301" i="9"/>
  <c r="K1301" i="9"/>
  <c r="N1301" i="9"/>
  <c r="O1301" i="9"/>
  <c r="R1301" i="9"/>
  <c r="Q1303" i="9"/>
  <c r="L1303" i="9"/>
  <c r="P1303" i="9"/>
  <c r="I1303" i="9"/>
  <c r="M1303" i="9"/>
  <c r="J1303" i="9"/>
  <c r="K1303" i="9"/>
  <c r="N1303" i="9"/>
  <c r="O1303" i="9"/>
  <c r="Q1305" i="9"/>
  <c r="L1305" i="9"/>
  <c r="P1305" i="9"/>
  <c r="I1305" i="9"/>
  <c r="M1305" i="9"/>
  <c r="J1305" i="9"/>
  <c r="K1305" i="9"/>
  <c r="N1305" i="9"/>
  <c r="O1305" i="9"/>
  <c r="R1305" i="9"/>
  <c r="Q1307" i="9"/>
  <c r="L1307" i="9"/>
  <c r="P1307" i="9"/>
  <c r="I1307" i="9"/>
  <c r="M1307" i="9"/>
  <c r="J1307" i="9"/>
  <c r="K1307" i="9"/>
  <c r="N1307" i="9"/>
  <c r="O1307" i="9"/>
  <c r="Q1309" i="9"/>
  <c r="L1309" i="9"/>
  <c r="P1309" i="9"/>
  <c r="I1309" i="9"/>
  <c r="M1309" i="9"/>
  <c r="J1309" i="9"/>
  <c r="K1309" i="9"/>
  <c r="N1309" i="9"/>
  <c r="O1309" i="9"/>
  <c r="R1309" i="9"/>
  <c r="Q1311" i="9"/>
  <c r="L1311" i="9"/>
  <c r="P1311" i="9"/>
  <c r="I1311" i="9"/>
  <c r="M1311" i="9"/>
  <c r="J1311" i="9"/>
  <c r="K1311" i="9"/>
  <c r="N1311" i="9"/>
  <c r="O1311" i="9"/>
  <c r="Q1313" i="9"/>
  <c r="L1313" i="9"/>
  <c r="P1313" i="9"/>
  <c r="I1313" i="9"/>
  <c r="M1313" i="9"/>
  <c r="J1313" i="9"/>
  <c r="K1313" i="9"/>
  <c r="N1313" i="9"/>
  <c r="O1313" i="9"/>
  <c r="R1313" i="9"/>
  <c r="Q1315" i="9"/>
  <c r="L1315" i="9"/>
  <c r="P1315" i="9"/>
  <c r="I1315" i="9"/>
  <c r="M1315" i="9"/>
  <c r="J1315" i="9"/>
  <c r="K1315" i="9"/>
  <c r="N1315" i="9"/>
  <c r="O1315" i="9"/>
  <c r="Q1317" i="9"/>
  <c r="L1317" i="9"/>
  <c r="P1317" i="9"/>
  <c r="I1317" i="9"/>
  <c r="M1317" i="9"/>
  <c r="J1317" i="9"/>
  <c r="K1317" i="9"/>
  <c r="N1317" i="9"/>
  <c r="O1317" i="9"/>
  <c r="R1317" i="9"/>
  <c r="Q1319" i="9"/>
  <c r="L1319" i="9"/>
  <c r="P1319" i="9"/>
  <c r="I1319" i="9"/>
  <c r="M1319" i="9"/>
  <c r="J1319" i="9"/>
  <c r="K1319" i="9"/>
  <c r="N1319" i="9"/>
  <c r="O1319" i="9"/>
  <c r="Q1321" i="9"/>
  <c r="L1321" i="9"/>
  <c r="P1321" i="9"/>
  <c r="I1321" i="9"/>
  <c r="M1321" i="9"/>
  <c r="J1321" i="9"/>
  <c r="K1321" i="9"/>
  <c r="N1321" i="9"/>
  <c r="O1321" i="9"/>
  <c r="R1321" i="9"/>
  <c r="Q1323" i="9"/>
  <c r="L1323" i="9"/>
  <c r="P1323" i="9"/>
  <c r="I1323" i="9"/>
  <c r="M1323" i="9"/>
  <c r="J1323" i="9"/>
  <c r="K1323" i="9"/>
  <c r="N1323" i="9"/>
  <c r="O1323" i="9"/>
  <c r="Q1325" i="9"/>
  <c r="L1325" i="9"/>
  <c r="P1325" i="9"/>
  <c r="I1325" i="9"/>
  <c r="M1325" i="9"/>
  <c r="J1325" i="9"/>
  <c r="K1325" i="9"/>
  <c r="N1325" i="9"/>
  <c r="O1325" i="9"/>
  <c r="R1325" i="9"/>
  <c r="Q1327" i="9"/>
  <c r="L1327" i="9"/>
  <c r="P1327" i="9"/>
  <c r="I1327" i="9"/>
  <c r="M1327" i="9"/>
  <c r="J1327" i="9"/>
  <c r="K1327" i="9"/>
  <c r="N1327" i="9"/>
  <c r="O1327" i="9"/>
  <c r="Q1329" i="9"/>
  <c r="L1329" i="9"/>
  <c r="P1329" i="9"/>
  <c r="I1329" i="9"/>
  <c r="M1329" i="9"/>
  <c r="J1329" i="9"/>
  <c r="K1329" i="9"/>
  <c r="N1329" i="9"/>
  <c r="O1329" i="9"/>
  <c r="R1329" i="9"/>
  <c r="Q1331" i="9"/>
  <c r="L1331" i="9"/>
  <c r="P1331" i="9"/>
  <c r="I1331" i="9"/>
  <c r="M1331" i="9"/>
  <c r="J1331" i="9"/>
  <c r="K1331" i="9"/>
  <c r="N1331" i="9"/>
  <c r="O1331" i="9"/>
  <c r="Q1333" i="9"/>
  <c r="L1333" i="9"/>
  <c r="P1333" i="9"/>
  <c r="I1333" i="9"/>
  <c r="M1333" i="9"/>
  <c r="J1333" i="9"/>
  <c r="K1333" i="9"/>
  <c r="N1333" i="9"/>
  <c r="O1333" i="9"/>
  <c r="R1333" i="9"/>
  <c r="Q1335" i="9"/>
  <c r="L1335" i="9"/>
  <c r="P1335" i="9"/>
  <c r="I1335" i="9"/>
  <c r="M1335" i="9"/>
  <c r="J1335" i="9"/>
  <c r="K1335" i="9"/>
  <c r="N1335" i="9"/>
  <c r="O1335" i="9"/>
  <c r="Q1337" i="9"/>
  <c r="L1337" i="9"/>
  <c r="P1337" i="9"/>
  <c r="I1337" i="9"/>
  <c r="M1337" i="9"/>
  <c r="J1337" i="9"/>
  <c r="K1337" i="9"/>
  <c r="N1337" i="9"/>
  <c r="O1337" i="9"/>
  <c r="R1337" i="9"/>
  <c r="Q1339" i="9"/>
  <c r="L1339" i="9"/>
  <c r="P1339" i="9"/>
  <c r="I1339" i="9"/>
  <c r="M1339" i="9"/>
  <c r="J1339" i="9"/>
  <c r="K1339" i="9"/>
  <c r="N1339" i="9"/>
  <c r="O1339" i="9"/>
  <c r="Q1341" i="9"/>
  <c r="L1341" i="9"/>
  <c r="P1341" i="9"/>
  <c r="I1341" i="9"/>
  <c r="M1341" i="9"/>
  <c r="J1341" i="9"/>
  <c r="K1341" i="9"/>
  <c r="N1341" i="9"/>
  <c r="O1341" i="9"/>
  <c r="R1341" i="9"/>
  <c r="Q1343" i="9"/>
  <c r="L1343" i="9"/>
  <c r="P1343" i="9"/>
  <c r="I1343" i="9"/>
  <c r="M1343" i="9"/>
  <c r="J1343" i="9"/>
  <c r="K1343" i="9"/>
  <c r="N1343" i="9"/>
  <c r="O1343" i="9"/>
  <c r="Q1345" i="9"/>
  <c r="L1345" i="9"/>
  <c r="P1345" i="9"/>
  <c r="I1345" i="9"/>
  <c r="M1345" i="9"/>
  <c r="J1345" i="9"/>
  <c r="K1345" i="9"/>
  <c r="N1345" i="9"/>
  <c r="O1345" i="9"/>
  <c r="R1345" i="9"/>
  <c r="Q1347" i="9"/>
  <c r="L1347" i="9"/>
  <c r="P1347" i="9"/>
  <c r="I1347" i="9"/>
  <c r="M1347" i="9"/>
  <c r="J1347" i="9"/>
  <c r="K1347" i="9"/>
  <c r="N1347" i="9"/>
  <c r="O1347" i="9"/>
  <c r="Q1349" i="9"/>
  <c r="L1349" i="9"/>
  <c r="P1349" i="9"/>
  <c r="I1349" i="9"/>
  <c r="M1349" i="9"/>
  <c r="J1349" i="9"/>
  <c r="K1349" i="9"/>
  <c r="N1349" i="9"/>
  <c r="O1349" i="9"/>
  <c r="R1349" i="9"/>
  <c r="Q1351" i="9"/>
  <c r="L1351" i="9"/>
  <c r="P1351" i="9"/>
  <c r="I1351" i="9"/>
  <c r="M1351" i="9"/>
  <c r="J1351" i="9"/>
  <c r="K1351" i="9"/>
  <c r="N1351" i="9"/>
  <c r="O1351" i="9"/>
  <c r="Q1353" i="9"/>
  <c r="L1353" i="9"/>
  <c r="P1353" i="9"/>
  <c r="I1353" i="9"/>
  <c r="M1353" i="9"/>
  <c r="J1353" i="9"/>
  <c r="K1353" i="9"/>
  <c r="N1353" i="9"/>
  <c r="O1353" i="9"/>
  <c r="R1353" i="9"/>
  <c r="Q1355" i="9"/>
  <c r="L1355" i="9"/>
  <c r="P1355" i="9"/>
  <c r="I1355" i="9"/>
  <c r="M1355" i="9"/>
  <c r="J1355" i="9"/>
  <c r="K1355" i="9"/>
  <c r="N1355" i="9"/>
  <c r="O1355" i="9"/>
  <c r="Q1357" i="9"/>
  <c r="L1357" i="9"/>
  <c r="P1357" i="9"/>
  <c r="I1357" i="9"/>
  <c r="M1357" i="9"/>
  <c r="J1357" i="9"/>
  <c r="K1357" i="9"/>
  <c r="N1357" i="9"/>
  <c r="O1357" i="9"/>
  <c r="R1357" i="9"/>
  <c r="Q1359" i="9"/>
  <c r="L1359" i="9"/>
  <c r="P1359" i="9"/>
  <c r="I1359" i="9"/>
  <c r="M1359" i="9"/>
  <c r="J1359" i="9"/>
  <c r="K1359" i="9"/>
  <c r="N1359" i="9"/>
  <c r="O1359" i="9"/>
  <c r="Q1361" i="9"/>
  <c r="L1361" i="9"/>
  <c r="P1361" i="9"/>
  <c r="I1361" i="9"/>
  <c r="M1361" i="9"/>
  <c r="J1361" i="9"/>
  <c r="K1361" i="9"/>
  <c r="N1361" i="9"/>
  <c r="O1361" i="9"/>
  <c r="R1361" i="9"/>
  <c r="Q1363" i="9"/>
  <c r="L1363" i="9"/>
  <c r="P1363" i="9"/>
  <c r="I1363" i="9"/>
  <c r="M1363" i="9"/>
  <c r="J1363" i="9"/>
  <c r="K1363" i="9"/>
  <c r="N1363" i="9"/>
  <c r="O1363" i="9"/>
  <c r="Q1365" i="9"/>
  <c r="L1365" i="9"/>
  <c r="P1365" i="9"/>
  <c r="I1365" i="9"/>
  <c r="M1365" i="9"/>
  <c r="J1365" i="9"/>
  <c r="K1365" i="9"/>
  <c r="N1365" i="9"/>
  <c r="O1365" i="9"/>
  <c r="R1365" i="9"/>
  <c r="Q1367" i="9"/>
  <c r="L1367" i="9"/>
  <c r="P1367" i="9"/>
  <c r="I1367" i="9"/>
  <c r="M1367" i="9"/>
  <c r="J1367" i="9"/>
  <c r="K1367" i="9"/>
  <c r="N1367" i="9"/>
  <c r="O1367" i="9"/>
  <c r="Q1369" i="9"/>
  <c r="L1369" i="9"/>
  <c r="P1369" i="9"/>
  <c r="I1369" i="9"/>
  <c r="M1369" i="9"/>
  <c r="J1369" i="9"/>
  <c r="K1369" i="9"/>
  <c r="N1369" i="9"/>
  <c r="O1369" i="9"/>
  <c r="R1369" i="9"/>
  <c r="Q1371" i="9"/>
  <c r="L1371" i="9"/>
  <c r="P1371" i="9"/>
  <c r="I1371" i="9"/>
  <c r="M1371" i="9"/>
  <c r="J1371" i="9"/>
  <c r="K1371" i="9"/>
  <c r="N1371" i="9"/>
  <c r="O1371" i="9"/>
  <c r="Q1373" i="9"/>
  <c r="L1373" i="9"/>
  <c r="P1373" i="9"/>
  <c r="I1373" i="9"/>
  <c r="M1373" i="9"/>
  <c r="J1373" i="9"/>
  <c r="K1373" i="9"/>
  <c r="N1373" i="9"/>
  <c r="O1373" i="9"/>
  <c r="R1373" i="9"/>
  <c r="Q1375" i="9"/>
  <c r="L1375" i="9"/>
  <c r="P1375" i="9"/>
  <c r="I1375" i="9"/>
  <c r="M1375" i="9"/>
  <c r="J1375" i="9"/>
  <c r="K1375" i="9"/>
  <c r="N1375" i="9"/>
  <c r="O1375" i="9"/>
  <c r="Q1377" i="9"/>
  <c r="L1377" i="9"/>
  <c r="P1377" i="9"/>
  <c r="I1377" i="9"/>
  <c r="M1377" i="9"/>
  <c r="J1377" i="9"/>
  <c r="K1377" i="9"/>
  <c r="N1377" i="9"/>
  <c r="O1377" i="9"/>
  <c r="R1377" i="9"/>
  <c r="Q1379" i="9"/>
  <c r="L1379" i="9"/>
  <c r="P1379" i="9"/>
  <c r="I1379" i="9"/>
  <c r="M1379" i="9"/>
  <c r="J1379" i="9"/>
  <c r="K1379" i="9"/>
  <c r="N1379" i="9"/>
  <c r="O1379" i="9"/>
  <c r="Q1381" i="9"/>
  <c r="L1381" i="9"/>
  <c r="P1381" i="9"/>
  <c r="I1381" i="9"/>
  <c r="M1381" i="9"/>
  <c r="J1381" i="9"/>
  <c r="K1381" i="9"/>
  <c r="N1381" i="9"/>
  <c r="O1381" i="9"/>
  <c r="R1381" i="9"/>
  <c r="Q1383" i="9"/>
  <c r="L1383" i="9"/>
  <c r="P1383" i="9"/>
  <c r="I1383" i="9"/>
  <c r="M1383" i="9"/>
  <c r="J1383" i="9"/>
  <c r="K1383" i="9"/>
  <c r="N1383" i="9"/>
  <c r="O1383" i="9"/>
  <c r="Q1385" i="9"/>
  <c r="L1385" i="9"/>
  <c r="P1385" i="9"/>
  <c r="I1385" i="9"/>
  <c r="M1385" i="9"/>
  <c r="J1385" i="9"/>
  <c r="K1385" i="9"/>
  <c r="N1385" i="9"/>
  <c r="O1385" i="9"/>
  <c r="R1385" i="9"/>
  <c r="Q1387" i="9"/>
  <c r="L1387" i="9"/>
  <c r="P1387" i="9"/>
  <c r="I1387" i="9"/>
  <c r="M1387" i="9"/>
  <c r="J1387" i="9"/>
  <c r="K1387" i="9"/>
  <c r="N1387" i="9"/>
  <c r="O1387" i="9"/>
  <c r="Q1389" i="9"/>
  <c r="L1389" i="9"/>
  <c r="P1389" i="9"/>
  <c r="I1389" i="9"/>
  <c r="M1389" i="9"/>
  <c r="J1389" i="9"/>
  <c r="K1389" i="9"/>
  <c r="N1389" i="9"/>
  <c r="O1389" i="9"/>
  <c r="R1389" i="9"/>
  <c r="Q1391" i="9"/>
  <c r="L1391" i="9"/>
  <c r="P1391" i="9"/>
  <c r="I1391" i="9"/>
  <c r="M1391" i="9"/>
  <c r="J1391" i="9"/>
  <c r="K1391" i="9"/>
  <c r="N1391" i="9"/>
  <c r="O1391" i="9"/>
  <c r="Q1393" i="9"/>
  <c r="L1393" i="9"/>
  <c r="P1393" i="9"/>
  <c r="I1393" i="9"/>
  <c r="M1393" i="9"/>
  <c r="J1393" i="9"/>
  <c r="K1393" i="9"/>
  <c r="N1393" i="9"/>
  <c r="O1393" i="9"/>
  <c r="R1393" i="9"/>
  <c r="Q1395" i="9"/>
  <c r="L1395" i="9"/>
  <c r="P1395" i="9"/>
  <c r="I1395" i="9"/>
  <c r="M1395" i="9"/>
  <c r="J1395" i="9"/>
  <c r="K1395" i="9"/>
  <c r="N1395" i="9"/>
  <c r="O1395" i="9"/>
  <c r="Q1397" i="9"/>
  <c r="L1397" i="9"/>
  <c r="P1397" i="9"/>
  <c r="I1397" i="9"/>
  <c r="M1397" i="9"/>
  <c r="J1397" i="9"/>
  <c r="K1397" i="9"/>
  <c r="N1397" i="9"/>
  <c r="O1397" i="9"/>
  <c r="R1397" i="9"/>
  <c r="Q1399" i="9"/>
  <c r="L1399" i="9"/>
  <c r="P1399" i="9"/>
  <c r="I1399" i="9"/>
  <c r="M1399" i="9"/>
  <c r="J1399" i="9"/>
  <c r="K1399" i="9"/>
  <c r="N1399" i="9"/>
  <c r="O1399" i="9"/>
  <c r="Q1401" i="9"/>
  <c r="L1401" i="9"/>
  <c r="P1401" i="9"/>
  <c r="I1401" i="9"/>
  <c r="M1401" i="9"/>
  <c r="J1401" i="9"/>
  <c r="K1401" i="9"/>
  <c r="N1401" i="9"/>
  <c r="O1401" i="9"/>
  <c r="R1401" i="9"/>
  <c r="Q1403" i="9"/>
  <c r="L1403" i="9"/>
  <c r="P1403" i="9"/>
  <c r="I1403" i="9"/>
  <c r="M1403" i="9"/>
  <c r="J1403" i="9"/>
  <c r="K1403" i="9"/>
  <c r="N1403" i="9"/>
  <c r="O1403" i="9"/>
  <c r="Q1405" i="9"/>
  <c r="L1405" i="9"/>
  <c r="P1405" i="9"/>
  <c r="I1405" i="9"/>
  <c r="M1405" i="9"/>
  <c r="J1405" i="9"/>
  <c r="K1405" i="9"/>
  <c r="N1405" i="9"/>
  <c r="O1405" i="9"/>
  <c r="R1405" i="9"/>
  <c r="Q1407" i="9"/>
  <c r="L1407" i="9"/>
  <c r="P1407" i="9"/>
  <c r="I1407" i="9"/>
  <c r="M1407" i="9"/>
  <c r="J1407" i="9"/>
  <c r="K1407" i="9"/>
  <c r="N1407" i="9"/>
  <c r="O1407" i="9"/>
  <c r="Q1409" i="9"/>
  <c r="L1409" i="9"/>
  <c r="P1409" i="9"/>
  <c r="I1409" i="9"/>
  <c r="M1409" i="9"/>
  <c r="J1409" i="9"/>
  <c r="K1409" i="9"/>
  <c r="N1409" i="9"/>
  <c r="O1409" i="9"/>
  <c r="R1409" i="9"/>
  <c r="Q1411" i="9"/>
  <c r="L1411" i="9"/>
  <c r="P1411" i="9"/>
  <c r="I1411" i="9"/>
  <c r="M1411" i="9"/>
  <c r="J1411" i="9"/>
  <c r="K1411" i="9"/>
  <c r="N1411" i="9"/>
  <c r="O1411" i="9"/>
  <c r="Q1413" i="9"/>
  <c r="L1413" i="9"/>
  <c r="P1413" i="9"/>
  <c r="I1413" i="9"/>
  <c r="M1413" i="9"/>
  <c r="J1413" i="9"/>
  <c r="K1413" i="9"/>
  <c r="N1413" i="9"/>
  <c r="O1413" i="9"/>
  <c r="R1413" i="9"/>
  <c r="Q1415" i="9"/>
  <c r="L1415" i="9"/>
  <c r="P1415" i="9"/>
  <c r="I1415" i="9"/>
  <c r="M1415" i="9"/>
  <c r="J1415" i="9"/>
  <c r="K1415" i="9"/>
  <c r="N1415" i="9"/>
  <c r="O1415" i="9"/>
  <c r="Q1417" i="9"/>
  <c r="L1417" i="9"/>
  <c r="P1417" i="9"/>
  <c r="I1417" i="9"/>
  <c r="M1417" i="9"/>
  <c r="J1417" i="9"/>
  <c r="K1417" i="9"/>
  <c r="N1417" i="9"/>
  <c r="O1417" i="9"/>
  <c r="R1417" i="9"/>
  <c r="Q1419" i="9"/>
  <c r="L1419" i="9"/>
  <c r="P1419" i="9"/>
  <c r="I1419" i="9"/>
  <c r="M1419" i="9"/>
  <c r="J1419" i="9"/>
  <c r="K1419" i="9"/>
  <c r="N1419" i="9"/>
  <c r="O1419" i="9"/>
  <c r="Q1421" i="9"/>
  <c r="L1421" i="9"/>
  <c r="P1421" i="9"/>
  <c r="I1421" i="9"/>
  <c r="M1421" i="9"/>
  <c r="J1421" i="9"/>
  <c r="K1421" i="9"/>
  <c r="N1421" i="9"/>
  <c r="O1421" i="9"/>
  <c r="R1421" i="9"/>
  <c r="Q1423" i="9"/>
  <c r="L1423" i="9"/>
  <c r="P1423" i="9"/>
  <c r="I1423" i="9"/>
  <c r="M1423" i="9"/>
  <c r="J1423" i="9"/>
  <c r="K1423" i="9"/>
  <c r="N1423" i="9"/>
  <c r="O1423" i="9"/>
  <c r="Q1425" i="9"/>
  <c r="L1425" i="9"/>
  <c r="P1425" i="9"/>
  <c r="I1425" i="9"/>
  <c r="M1425" i="9"/>
  <c r="J1425" i="9"/>
  <c r="K1425" i="9"/>
  <c r="N1425" i="9"/>
  <c r="O1425" i="9"/>
  <c r="R1425" i="9"/>
  <c r="Q1427" i="9"/>
  <c r="L1427" i="9"/>
  <c r="P1427" i="9"/>
  <c r="I1427" i="9"/>
  <c r="M1427" i="9"/>
  <c r="J1427" i="9"/>
  <c r="K1427" i="9"/>
  <c r="N1427" i="9"/>
  <c r="O1427" i="9"/>
  <c r="Q1429" i="9"/>
  <c r="L1429" i="9"/>
  <c r="P1429" i="9"/>
  <c r="I1429" i="9"/>
  <c r="M1429" i="9"/>
  <c r="J1429" i="9"/>
  <c r="K1429" i="9"/>
  <c r="N1429" i="9"/>
  <c r="O1429" i="9"/>
  <c r="R1429" i="9"/>
  <c r="Q1431" i="9"/>
  <c r="L1431" i="9"/>
  <c r="P1431" i="9"/>
  <c r="I1431" i="9"/>
  <c r="M1431" i="9"/>
  <c r="J1431" i="9"/>
  <c r="K1431" i="9"/>
  <c r="N1431" i="9"/>
  <c r="O1431" i="9"/>
  <c r="Q1433" i="9"/>
  <c r="L1433" i="9"/>
  <c r="P1433" i="9"/>
  <c r="I1433" i="9"/>
  <c r="M1433" i="9"/>
  <c r="J1433" i="9"/>
  <c r="K1433" i="9"/>
  <c r="N1433" i="9"/>
  <c r="O1433" i="9"/>
  <c r="R1433" i="9"/>
  <c r="Q1435" i="9"/>
  <c r="L1435" i="9"/>
  <c r="P1435" i="9"/>
  <c r="I1435" i="9"/>
  <c r="M1435" i="9"/>
  <c r="J1435" i="9"/>
  <c r="K1435" i="9"/>
  <c r="N1435" i="9"/>
  <c r="O1435" i="9"/>
  <c r="Q1437" i="9"/>
  <c r="L1437" i="9"/>
  <c r="P1437" i="9"/>
  <c r="I1437" i="9"/>
  <c r="M1437" i="9"/>
  <c r="J1437" i="9"/>
  <c r="K1437" i="9"/>
  <c r="N1437" i="9"/>
  <c r="O1437" i="9"/>
  <c r="R1437" i="9"/>
  <c r="Q1439" i="9"/>
  <c r="L1439" i="9"/>
  <c r="P1439" i="9"/>
  <c r="I1439" i="9"/>
  <c r="M1439" i="9"/>
  <c r="J1439" i="9"/>
  <c r="K1439" i="9"/>
  <c r="N1439" i="9"/>
  <c r="O1439" i="9"/>
  <c r="Q1441" i="9"/>
  <c r="L1441" i="9"/>
  <c r="P1441" i="9"/>
  <c r="I1441" i="9"/>
  <c r="M1441" i="9"/>
  <c r="J1441" i="9"/>
  <c r="K1441" i="9"/>
  <c r="N1441" i="9"/>
  <c r="O1441" i="9"/>
  <c r="R1441" i="9"/>
  <c r="Q1443" i="9"/>
  <c r="L1443" i="9"/>
  <c r="P1443" i="9"/>
  <c r="I1443" i="9"/>
  <c r="M1443" i="9"/>
  <c r="J1443" i="9"/>
  <c r="K1443" i="9"/>
  <c r="N1443" i="9"/>
  <c r="O1443" i="9"/>
  <c r="Q1445" i="9"/>
  <c r="L1445" i="9"/>
  <c r="P1445" i="9"/>
  <c r="I1445" i="9"/>
  <c r="M1445" i="9"/>
  <c r="J1445" i="9"/>
  <c r="K1445" i="9"/>
  <c r="N1445" i="9"/>
  <c r="O1445" i="9"/>
  <c r="R1445" i="9"/>
  <c r="Q1447" i="9"/>
  <c r="L1447" i="9"/>
  <c r="P1447" i="9"/>
  <c r="I1447" i="9"/>
  <c r="M1447" i="9"/>
  <c r="J1447" i="9"/>
  <c r="K1447" i="9"/>
  <c r="N1447" i="9"/>
  <c r="O1447" i="9"/>
  <c r="Q1449" i="9"/>
  <c r="L1449" i="9"/>
  <c r="P1449" i="9"/>
  <c r="I1449" i="9"/>
  <c r="M1449" i="9"/>
  <c r="J1449" i="9"/>
  <c r="K1449" i="9"/>
  <c r="N1449" i="9"/>
  <c r="O1449" i="9"/>
  <c r="R1449" i="9"/>
  <c r="Q1451" i="9"/>
  <c r="L1451" i="9"/>
  <c r="P1451" i="9"/>
  <c r="I1451" i="9"/>
  <c r="M1451" i="9"/>
  <c r="J1451" i="9"/>
  <c r="K1451" i="9"/>
  <c r="N1451" i="9"/>
  <c r="O1451" i="9"/>
  <c r="Q1453" i="9"/>
  <c r="L1453" i="9"/>
  <c r="P1453" i="9"/>
  <c r="I1453" i="9"/>
  <c r="M1453" i="9"/>
  <c r="J1453" i="9"/>
  <c r="K1453" i="9"/>
  <c r="N1453" i="9"/>
  <c r="O1453" i="9"/>
  <c r="R1453" i="9"/>
  <c r="Q1455" i="9"/>
  <c r="L1455" i="9"/>
  <c r="P1455" i="9"/>
  <c r="I1455" i="9"/>
  <c r="M1455" i="9"/>
  <c r="J1455" i="9"/>
  <c r="K1455" i="9"/>
  <c r="N1455" i="9"/>
  <c r="O1455" i="9"/>
  <c r="Q1457" i="9"/>
  <c r="L1457" i="9"/>
  <c r="P1457" i="9"/>
  <c r="I1457" i="9"/>
  <c r="M1457" i="9"/>
  <c r="J1457" i="9"/>
  <c r="K1457" i="9"/>
  <c r="N1457" i="9"/>
  <c r="O1457" i="9"/>
  <c r="R1457" i="9"/>
  <c r="Q1459" i="9"/>
  <c r="L1459" i="9"/>
  <c r="P1459" i="9"/>
  <c r="I1459" i="9"/>
  <c r="M1459" i="9"/>
  <c r="J1459" i="9"/>
  <c r="K1459" i="9"/>
  <c r="N1459" i="9"/>
  <c r="O1459" i="9"/>
  <c r="Q1461" i="9"/>
  <c r="L1461" i="9"/>
  <c r="P1461" i="9"/>
  <c r="I1461" i="9"/>
  <c r="M1461" i="9"/>
  <c r="J1461" i="9"/>
  <c r="K1461" i="9"/>
  <c r="N1461" i="9"/>
  <c r="O1461" i="9"/>
  <c r="R1461" i="9"/>
  <c r="Q1463" i="9"/>
  <c r="L1463" i="9"/>
  <c r="P1463" i="9"/>
  <c r="I1463" i="9"/>
  <c r="M1463" i="9"/>
  <c r="J1463" i="9"/>
  <c r="K1463" i="9"/>
  <c r="N1463" i="9"/>
  <c r="O1463" i="9"/>
  <c r="Q1465" i="9"/>
  <c r="L1465" i="9"/>
  <c r="P1465" i="9"/>
  <c r="I1465" i="9"/>
  <c r="M1465" i="9"/>
  <c r="J1465" i="9"/>
  <c r="K1465" i="9"/>
  <c r="N1465" i="9"/>
  <c r="O1465" i="9"/>
  <c r="R1465" i="9"/>
  <c r="Q1467" i="9"/>
  <c r="L1467" i="9"/>
  <c r="P1467" i="9"/>
  <c r="I1467" i="9"/>
  <c r="M1467" i="9"/>
  <c r="J1467" i="9"/>
  <c r="K1467" i="9"/>
  <c r="N1467" i="9"/>
  <c r="O1467" i="9"/>
  <c r="Q1469" i="9"/>
  <c r="L1469" i="9"/>
  <c r="P1469" i="9"/>
  <c r="I1469" i="9"/>
  <c r="M1469" i="9"/>
  <c r="J1469" i="9"/>
  <c r="K1469" i="9"/>
  <c r="N1469" i="9"/>
  <c r="O1469" i="9"/>
  <c r="R1469" i="9"/>
  <c r="Q1471" i="9"/>
  <c r="L1471" i="9"/>
  <c r="P1471" i="9"/>
  <c r="I1471" i="9"/>
  <c r="M1471" i="9"/>
  <c r="J1471" i="9"/>
  <c r="K1471" i="9"/>
  <c r="N1471" i="9"/>
  <c r="O1471" i="9"/>
  <c r="Q1473" i="9"/>
  <c r="L1473" i="9"/>
  <c r="P1473" i="9"/>
  <c r="I1473" i="9"/>
  <c r="M1473" i="9"/>
  <c r="J1473" i="9"/>
  <c r="K1473" i="9"/>
  <c r="N1473" i="9"/>
  <c r="O1473" i="9"/>
  <c r="R1473" i="9"/>
  <c r="Q1475" i="9"/>
  <c r="L1475" i="9"/>
  <c r="P1475" i="9"/>
  <c r="I1475" i="9"/>
  <c r="M1475" i="9"/>
  <c r="J1475" i="9"/>
  <c r="K1475" i="9"/>
  <c r="N1475" i="9"/>
  <c r="O1475" i="9"/>
  <c r="Q1477" i="9"/>
  <c r="L1477" i="9"/>
  <c r="P1477" i="9"/>
  <c r="I1477" i="9"/>
  <c r="M1477" i="9"/>
  <c r="J1477" i="9"/>
  <c r="K1477" i="9"/>
  <c r="N1477" i="9"/>
  <c r="O1477" i="9"/>
  <c r="R1477" i="9"/>
  <c r="Q1479" i="9"/>
  <c r="L1479" i="9"/>
  <c r="P1479" i="9"/>
  <c r="I1479" i="9"/>
  <c r="M1479" i="9"/>
  <c r="J1479" i="9"/>
  <c r="K1479" i="9"/>
  <c r="N1479" i="9"/>
  <c r="O1479" i="9"/>
  <c r="Q1481" i="9"/>
  <c r="L1481" i="9"/>
  <c r="P1481" i="9"/>
  <c r="I1481" i="9"/>
  <c r="M1481" i="9"/>
  <c r="J1481" i="9"/>
  <c r="K1481" i="9"/>
  <c r="N1481" i="9"/>
  <c r="O1481" i="9"/>
  <c r="R1481" i="9"/>
  <c r="Q1483" i="9"/>
  <c r="L1483" i="9"/>
  <c r="P1483" i="9"/>
  <c r="I1483" i="9"/>
  <c r="M1483" i="9"/>
  <c r="J1483" i="9"/>
  <c r="K1483" i="9"/>
  <c r="N1483" i="9"/>
  <c r="O1483" i="9"/>
  <c r="Q1485" i="9"/>
  <c r="L1485" i="9"/>
  <c r="P1485" i="9"/>
  <c r="I1485" i="9"/>
  <c r="M1485" i="9"/>
  <c r="J1485" i="9"/>
  <c r="K1485" i="9"/>
  <c r="N1485" i="9"/>
  <c r="O1485" i="9"/>
  <c r="R1485" i="9"/>
  <c r="Q1487" i="9"/>
  <c r="L1487" i="9"/>
  <c r="P1487" i="9"/>
  <c r="I1487" i="9"/>
  <c r="M1487" i="9"/>
  <c r="J1487" i="9"/>
  <c r="K1487" i="9"/>
  <c r="N1487" i="9"/>
  <c r="O1487" i="9"/>
  <c r="Q1489" i="9"/>
  <c r="L1489" i="9"/>
  <c r="P1489" i="9"/>
  <c r="I1489" i="9"/>
  <c r="M1489" i="9"/>
  <c r="J1489" i="9"/>
  <c r="K1489" i="9"/>
  <c r="N1489" i="9"/>
  <c r="O1489" i="9"/>
  <c r="R1489" i="9"/>
  <c r="Q1491" i="9"/>
  <c r="L1491" i="9"/>
  <c r="P1491" i="9"/>
  <c r="I1491" i="9"/>
  <c r="M1491" i="9"/>
  <c r="J1491" i="9"/>
  <c r="K1491" i="9"/>
  <c r="N1491" i="9"/>
  <c r="O1491" i="9"/>
  <c r="Q1493" i="9"/>
  <c r="L1493" i="9"/>
  <c r="P1493" i="9"/>
  <c r="I1493" i="9"/>
  <c r="M1493" i="9"/>
  <c r="J1493" i="9"/>
  <c r="N1493" i="9"/>
  <c r="K1493" i="9"/>
  <c r="O1493" i="9"/>
  <c r="R1493" i="9"/>
  <c r="Q1495" i="9"/>
  <c r="L1495" i="9"/>
  <c r="P1495" i="9"/>
  <c r="I1495" i="9"/>
  <c r="M1495" i="9"/>
  <c r="J1495" i="9"/>
  <c r="N1495" i="9"/>
  <c r="K1495" i="9"/>
  <c r="O1495" i="9"/>
  <c r="Q1497" i="9"/>
  <c r="L1497" i="9"/>
  <c r="P1497" i="9"/>
  <c r="J1497" i="9"/>
  <c r="N1497" i="9"/>
  <c r="I1497" i="9"/>
  <c r="K1497" i="9"/>
  <c r="M1497" i="9"/>
  <c r="O1497" i="9"/>
  <c r="R1497" i="9"/>
  <c r="Q1499" i="9"/>
  <c r="L1499" i="9"/>
  <c r="P1499" i="9"/>
  <c r="J1499" i="9"/>
  <c r="N1499" i="9"/>
  <c r="I1499" i="9"/>
  <c r="K1499" i="9"/>
  <c r="M1499" i="9"/>
  <c r="O1499" i="9"/>
  <c r="Q1501" i="9"/>
  <c r="L1501" i="9"/>
  <c r="P1501" i="9"/>
  <c r="J1501" i="9"/>
  <c r="N1501" i="9"/>
  <c r="I1501" i="9"/>
  <c r="K1501" i="9"/>
  <c r="M1501" i="9"/>
  <c r="O1501" i="9"/>
  <c r="R1501" i="9"/>
  <c r="Q1503" i="9"/>
  <c r="L1503" i="9"/>
  <c r="P1503" i="9"/>
  <c r="J1503" i="9"/>
  <c r="N1503" i="9"/>
  <c r="I1503" i="9"/>
  <c r="K1503" i="9"/>
  <c r="M1503" i="9"/>
  <c r="O1503" i="9"/>
  <c r="Q1505" i="9"/>
  <c r="L1505" i="9"/>
  <c r="P1505" i="9"/>
  <c r="J1505" i="9"/>
  <c r="N1505" i="9"/>
  <c r="I1505" i="9"/>
  <c r="K1505" i="9"/>
  <c r="M1505" i="9"/>
  <c r="O1505" i="9"/>
  <c r="R1505" i="9"/>
  <c r="Q1507" i="9"/>
  <c r="L1507" i="9"/>
  <c r="P1507" i="9"/>
  <c r="J1507" i="9"/>
  <c r="N1507" i="9"/>
  <c r="I1507" i="9"/>
  <c r="K1507" i="9"/>
  <c r="M1507" i="9"/>
  <c r="O1507" i="9"/>
  <c r="Q1509" i="9"/>
  <c r="L1509" i="9"/>
  <c r="P1509" i="9"/>
  <c r="J1509" i="9"/>
  <c r="N1509" i="9"/>
  <c r="I1509" i="9"/>
  <c r="K1509" i="9"/>
  <c r="M1509" i="9"/>
  <c r="O1509" i="9"/>
  <c r="R1509" i="9"/>
  <c r="Q1511" i="9"/>
  <c r="L1511" i="9"/>
  <c r="P1511" i="9"/>
  <c r="J1511" i="9"/>
  <c r="N1511" i="9"/>
  <c r="I1511" i="9"/>
  <c r="K1511" i="9"/>
  <c r="M1511" i="9"/>
  <c r="O1511" i="9"/>
  <c r="Q1513" i="9"/>
  <c r="L1513" i="9"/>
  <c r="P1513" i="9"/>
  <c r="J1513" i="9"/>
  <c r="N1513" i="9"/>
  <c r="I1513" i="9"/>
  <c r="K1513" i="9"/>
  <c r="M1513" i="9"/>
  <c r="O1513" i="9"/>
  <c r="R1513" i="9"/>
  <c r="Q1515" i="9"/>
  <c r="L1515" i="9"/>
  <c r="P1515" i="9"/>
  <c r="J1515" i="9"/>
  <c r="N1515" i="9"/>
  <c r="I1515" i="9"/>
  <c r="K1515" i="9"/>
  <c r="M1515" i="9"/>
  <c r="O1515" i="9"/>
  <c r="Q1517" i="9"/>
  <c r="L1517" i="9"/>
  <c r="P1517" i="9"/>
  <c r="J1517" i="9"/>
  <c r="N1517" i="9"/>
  <c r="I1517" i="9"/>
  <c r="K1517" i="9"/>
  <c r="M1517" i="9"/>
  <c r="O1517" i="9"/>
  <c r="R1517" i="9"/>
  <c r="Q1519" i="9"/>
  <c r="L1519" i="9"/>
  <c r="P1519" i="9"/>
  <c r="J1519" i="9"/>
  <c r="N1519" i="9"/>
  <c r="I1519" i="9"/>
  <c r="K1519" i="9"/>
  <c r="M1519" i="9"/>
  <c r="O1519" i="9"/>
  <c r="Q1521" i="9"/>
  <c r="L1521" i="9"/>
  <c r="P1521" i="9"/>
  <c r="J1521" i="9"/>
  <c r="N1521" i="9"/>
  <c r="I1521" i="9"/>
  <c r="K1521" i="9"/>
  <c r="M1521" i="9"/>
  <c r="O1521" i="9"/>
  <c r="R1521" i="9"/>
  <c r="Q1523" i="9"/>
  <c r="L1523" i="9"/>
  <c r="P1523" i="9"/>
  <c r="J1523" i="9"/>
  <c r="N1523" i="9"/>
  <c r="I1523" i="9"/>
  <c r="K1523" i="9"/>
  <c r="M1523" i="9"/>
  <c r="O1523" i="9"/>
  <c r="Q1525" i="9"/>
  <c r="I1525" i="9"/>
  <c r="M1525" i="9"/>
  <c r="J1525" i="9"/>
  <c r="N1525" i="9"/>
  <c r="K1525" i="9"/>
  <c r="O1525" i="9"/>
  <c r="L1525" i="9"/>
  <c r="P1525" i="9"/>
  <c r="R1525" i="9"/>
  <c r="Q1527" i="9"/>
  <c r="I1527" i="9"/>
  <c r="M1527" i="9"/>
  <c r="J1527" i="9"/>
  <c r="N1527" i="9"/>
  <c r="K1527" i="9"/>
  <c r="O1527" i="9"/>
  <c r="L1527" i="9"/>
  <c r="P1527" i="9"/>
  <c r="Q1529" i="9"/>
  <c r="I1529" i="9"/>
  <c r="M1529" i="9"/>
  <c r="J1529" i="9"/>
  <c r="N1529" i="9"/>
  <c r="K1529" i="9"/>
  <c r="O1529" i="9"/>
  <c r="L1529" i="9"/>
  <c r="P1529" i="9"/>
  <c r="R1529" i="9"/>
  <c r="Q1531" i="9"/>
  <c r="I1531" i="9"/>
  <c r="M1531" i="9"/>
  <c r="J1531" i="9"/>
  <c r="N1531" i="9"/>
  <c r="K1531" i="9"/>
  <c r="O1531" i="9"/>
  <c r="L1531" i="9"/>
  <c r="P1531" i="9"/>
  <c r="Q1533" i="9"/>
  <c r="I1533" i="9"/>
  <c r="M1533" i="9"/>
  <c r="J1533" i="9"/>
  <c r="N1533" i="9"/>
  <c r="K1533" i="9"/>
  <c r="O1533" i="9"/>
  <c r="L1533" i="9"/>
  <c r="P1533" i="9"/>
  <c r="R1533" i="9"/>
  <c r="Q1535" i="9"/>
  <c r="I1535" i="9"/>
  <c r="M1535" i="9"/>
  <c r="J1535" i="9"/>
  <c r="N1535" i="9"/>
  <c r="K1535" i="9"/>
  <c r="O1535" i="9"/>
  <c r="L1535" i="9"/>
  <c r="P1535" i="9"/>
  <c r="Q1537" i="9"/>
  <c r="I1537" i="9"/>
  <c r="M1537" i="9"/>
  <c r="J1537" i="9"/>
  <c r="N1537" i="9"/>
  <c r="K1537" i="9"/>
  <c r="O1537" i="9"/>
  <c r="L1537" i="9"/>
  <c r="P1537" i="9"/>
  <c r="R1537" i="9"/>
  <c r="Q1539" i="9"/>
  <c r="I1539" i="9"/>
  <c r="M1539" i="9"/>
  <c r="J1539" i="9"/>
  <c r="N1539" i="9"/>
  <c r="K1539" i="9"/>
  <c r="O1539" i="9"/>
  <c r="L1539" i="9"/>
  <c r="P1539" i="9"/>
  <c r="Q1541" i="9"/>
  <c r="I1541" i="9"/>
  <c r="M1541" i="9"/>
  <c r="J1541" i="9"/>
  <c r="N1541" i="9"/>
  <c r="K1541" i="9"/>
  <c r="O1541" i="9"/>
  <c r="L1541" i="9"/>
  <c r="P1541" i="9"/>
  <c r="R1541" i="9"/>
  <c r="Q1543" i="9"/>
  <c r="I1543" i="9"/>
  <c r="M1543" i="9"/>
  <c r="J1543" i="9"/>
  <c r="N1543" i="9"/>
  <c r="K1543" i="9"/>
  <c r="O1543" i="9"/>
  <c r="L1543" i="9"/>
  <c r="P1543" i="9"/>
  <c r="Q1545" i="9"/>
  <c r="I1545" i="9"/>
  <c r="M1545" i="9"/>
  <c r="J1545" i="9"/>
  <c r="N1545" i="9"/>
  <c r="K1545" i="9"/>
  <c r="O1545" i="9"/>
  <c r="L1545" i="9"/>
  <c r="P1545" i="9"/>
  <c r="R1545" i="9"/>
  <c r="Q1547" i="9"/>
  <c r="I1547" i="9"/>
  <c r="M1547" i="9"/>
  <c r="J1547" i="9"/>
  <c r="N1547" i="9"/>
  <c r="K1547" i="9"/>
  <c r="O1547" i="9"/>
  <c r="L1547" i="9"/>
  <c r="P1547" i="9"/>
  <c r="Q1549" i="9"/>
  <c r="I1549" i="9"/>
  <c r="M1549" i="9"/>
  <c r="J1549" i="9"/>
  <c r="N1549" i="9"/>
  <c r="K1549" i="9"/>
  <c r="O1549" i="9"/>
  <c r="L1549" i="9"/>
  <c r="P1549" i="9"/>
  <c r="R1549" i="9"/>
  <c r="Q1551" i="9"/>
  <c r="I1551" i="9"/>
  <c r="M1551" i="9"/>
  <c r="J1551" i="9"/>
  <c r="N1551" i="9"/>
  <c r="K1551" i="9"/>
  <c r="O1551" i="9"/>
  <c r="L1551" i="9"/>
  <c r="P1551" i="9"/>
  <c r="Q1553" i="9"/>
  <c r="I1553" i="9"/>
  <c r="M1553" i="9"/>
  <c r="J1553" i="9"/>
  <c r="N1553" i="9"/>
  <c r="K1553" i="9"/>
  <c r="O1553" i="9"/>
  <c r="L1553" i="9"/>
  <c r="P1553" i="9"/>
  <c r="R1553" i="9"/>
  <c r="Q1555" i="9"/>
  <c r="I1555" i="9"/>
  <c r="M1555" i="9"/>
  <c r="J1555" i="9"/>
  <c r="N1555" i="9"/>
  <c r="K1555" i="9"/>
  <c r="O1555" i="9"/>
  <c r="L1555" i="9"/>
  <c r="P1555" i="9"/>
  <c r="Q1557" i="9"/>
  <c r="I1557" i="9"/>
  <c r="M1557" i="9"/>
  <c r="J1557" i="9"/>
  <c r="N1557" i="9"/>
  <c r="K1557" i="9"/>
  <c r="O1557" i="9"/>
  <c r="L1557" i="9"/>
  <c r="P1557" i="9"/>
  <c r="R1557" i="9"/>
  <c r="Q1559" i="9"/>
  <c r="I1559" i="9"/>
  <c r="M1559" i="9"/>
  <c r="J1559" i="9"/>
  <c r="N1559" i="9"/>
  <c r="K1559" i="9"/>
  <c r="O1559" i="9"/>
  <c r="L1559" i="9"/>
  <c r="P1559" i="9"/>
  <c r="Q1561" i="9"/>
  <c r="I1561" i="9"/>
  <c r="M1561" i="9"/>
  <c r="J1561" i="9"/>
  <c r="N1561" i="9"/>
  <c r="K1561" i="9"/>
  <c r="O1561" i="9"/>
  <c r="L1561" i="9"/>
  <c r="P1561" i="9"/>
  <c r="R1561" i="9"/>
  <c r="Q1563" i="9"/>
  <c r="I1563" i="9"/>
  <c r="M1563" i="9"/>
  <c r="J1563" i="9"/>
  <c r="N1563" i="9"/>
  <c r="K1563" i="9"/>
  <c r="O1563" i="9"/>
  <c r="L1563" i="9"/>
  <c r="P1563" i="9"/>
  <c r="Q1565" i="9"/>
  <c r="I1565" i="9"/>
  <c r="M1565" i="9"/>
  <c r="J1565" i="9"/>
  <c r="N1565" i="9"/>
  <c r="K1565" i="9"/>
  <c r="O1565" i="9"/>
  <c r="L1565" i="9"/>
  <c r="P1565" i="9"/>
  <c r="R1565" i="9"/>
  <c r="Q1567" i="9"/>
  <c r="I1567" i="9"/>
  <c r="M1567" i="9"/>
  <c r="J1567" i="9"/>
  <c r="N1567" i="9"/>
  <c r="K1567" i="9"/>
  <c r="O1567" i="9"/>
  <c r="L1567" i="9"/>
  <c r="P1567" i="9"/>
  <c r="Q1569" i="9"/>
  <c r="I1569" i="9"/>
  <c r="M1569" i="9"/>
  <c r="J1569" i="9"/>
  <c r="N1569" i="9"/>
  <c r="K1569" i="9"/>
  <c r="O1569" i="9"/>
  <c r="L1569" i="9"/>
  <c r="P1569" i="9"/>
  <c r="R1569" i="9"/>
  <c r="Q1571" i="9"/>
  <c r="I1571" i="9"/>
  <c r="M1571" i="9"/>
  <c r="J1571" i="9"/>
  <c r="N1571" i="9"/>
  <c r="K1571" i="9"/>
  <c r="O1571" i="9"/>
  <c r="L1571" i="9"/>
  <c r="P1571" i="9"/>
  <c r="Q1573" i="9"/>
  <c r="I1573" i="9"/>
  <c r="M1573" i="9"/>
  <c r="J1573" i="9"/>
  <c r="N1573" i="9"/>
  <c r="K1573" i="9"/>
  <c r="O1573" i="9"/>
  <c r="L1573" i="9"/>
  <c r="P1573" i="9"/>
  <c r="R1573" i="9"/>
  <c r="Q1575" i="9"/>
  <c r="I1575" i="9"/>
  <c r="M1575" i="9"/>
  <c r="J1575" i="9"/>
  <c r="N1575" i="9"/>
  <c r="K1575" i="9"/>
  <c r="O1575" i="9"/>
  <c r="L1575" i="9"/>
  <c r="P1575" i="9"/>
  <c r="Q1577" i="9"/>
  <c r="I1577" i="9"/>
  <c r="M1577" i="9"/>
  <c r="J1577" i="9"/>
  <c r="N1577" i="9"/>
  <c r="K1577" i="9"/>
  <c r="O1577" i="9"/>
  <c r="L1577" i="9"/>
  <c r="P1577" i="9"/>
  <c r="R1577" i="9"/>
  <c r="Q1579" i="9"/>
  <c r="I1579" i="9"/>
  <c r="M1579" i="9"/>
  <c r="J1579" i="9"/>
  <c r="N1579" i="9"/>
  <c r="K1579" i="9"/>
  <c r="O1579" i="9"/>
  <c r="L1579" i="9"/>
  <c r="P1579" i="9"/>
  <c r="Q1581" i="9"/>
  <c r="I1581" i="9"/>
  <c r="M1581" i="9"/>
  <c r="J1581" i="9"/>
  <c r="N1581" i="9"/>
  <c r="K1581" i="9"/>
  <c r="O1581" i="9"/>
  <c r="L1581" i="9"/>
  <c r="P1581" i="9"/>
  <c r="R1581" i="9"/>
  <c r="Q1583" i="9"/>
  <c r="I1583" i="9"/>
  <c r="M1583" i="9"/>
  <c r="J1583" i="9"/>
  <c r="N1583" i="9"/>
  <c r="K1583" i="9"/>
  <c r="O1583" i="9"/>
  <c r="L1583" i="9"/>
  <c r="P1583" i="9"/>
  <c r="Q1585" i="9"/>
  <c r="I1585" i="9"/>
  <c r="M1585" i="9"/>
  <c r="J1585" i="9"/>
  <c r="N1585" i="9"/>
  <c r="K1585" i="9"/>
  <c r="O1585" i="9"/>
  <c r="L1585" i="9"/>
  <c r="P1585" i="9"/>
  <c r="R1585" i="9"/>
  <c r="Q1587" i="9"/>
  <c r="I1587" i="9"/>
  <c r="M1587" i="9"/>
  <c r="J1587" i="9"/>
  <c r="N1587" i="9"/>
  <c r="K1587" i="9"/>
  <c r="O1587" i="9"/>
  <c r="L1587" i="9"/>
  <c r="P1587" i="9"/>
  <c r="Q1589" i="9"/>
  <c r="I1589" i="9"/>
  <c r="M1589" i="9"/>
  <c r="J1589" i="9"/>
  <c r="N1589" i="9"/>
  <c r="K1589" i="9"/>
  <c r="O1589" i="9"/>
  <c r="L1589" i="9"/>
  <c r="P1589" i="9"/>
  <c r="R1589" i="9"/>
  <c r="Q1591" i="9"/>
  <c r="I1591" i="9"/>
  <c r="M1591" i="9"/>
  <c r="J1591" i="9"/>
  <c r="N1591" i="9"/>
  <c r="K1591" i="9"/>
  <c r="O1591" i="9"/>
  <c r="L1591" i="9"/>
  <c r="P1591" i="9"/>
  <c r="Q1593" i="9"/>
  <c r="I1593" i="9"/>
  <c r="M1593" i="9"/>
  <c r="J1593" i="9"/>
  <c r="N1593" i="9"/>
  <c r="K1593" i="9"/>
  <c r="O1593" i="9"/>
  <c r="L1593" i="9"/>
  <c r="P1593" i="9"/>
  <c r="R1593" i="9"/>
  <c r="Q1595" i="9"/>
  <c r="I1595" i="9"/>
  <c r="M1595" i="9"/>
  <c r="J1595" i="9"/>
  <c r="N1595" i="9"/>
  <c r="K1595" i="9"/>
  <c r="O1595" i="9"/>
  <c r="L1595" i="9"/>
  <c r="P1595" i="9"/>
  <c r="Q1597" i="9"/>
  <c r="I1597" i="9"/>
  <c r="M1597" i="9"/>
  <c r="J1597" i="9"/>
  <c r="N1597" i="9"/>
  <c r="K1597" i="9"/>
  <c r="O1597" i="9"/>
  <c r="L1597" i="9"/>
  <c r="P1597" i="9"/>
  <c r="R1597" i="9"/>
  <c r="Q1599" i="9"/>
  <c r="I1599" i="9"/>
  <c r="M1599" i="9"/>
  <c r="J1599" i="9"/>
  <c r="N1599" i="9"/>
  <c r="K1599" i="9"/>
  <c r="O1599" i="9"/>
  <c r="L1599" i="9"/>
  <c r="P1599" i="9"/>
  <c r="Q1601" i="9"/>
  <c r="I1601" i="9"/>
  <c r="M1601" i="9"/>
  <c r="J1601" i="9"/>
  <c r="N1601" i="9"/>
  <c r="K1601" i="9"/>
  <c r="O1601" i="9"/>
  <c r="L1601" i="9"/>
  <c r="P1601" i="9"/>
  <c r="R1601" i="9"/>
  <c r="Q1603" i="9"/>
  <c r="I1603" i="9"/>
  <c r="M1603" i="9"/>
  <c r="J1603" i="9"/>
  <c r="N1603" i="9"/>
  <c r="K1603" i="9"/>
  <c r="O1603" i="9"/>
  <c r="L1603" i="9"/>
  <c r="P1603" i="9"/>
  <c r="Q1605" i="9"/>
  <c r="I1605" i="9"/>
  <c r="M1605" i="9"/>
  <c r="J1605" i="9"/>
  <c r="N1605" i="9"/>
  <c r="K1605" i="9"/>
  <c r="O1605" i="9"/>
  <c r="L1605" i="9"/>
  <c r="P1605" i="9"/>
  <c r="R1605" i="9"/>
  <c r="Q1607" i="9"/>
  <c r="I1607" i="9"/>
  <c r="M1607" i="9"/>
  <c r="J1607" i="9"/>
  <c r="N1607" i="9"/>
  <c r="K1607" i="9"/>
  <c r="O1607" i="9"/>
  <c r="L1607" i="9"/>
  <c r="P1607" i="9"/>
  <c r="Q1609" i="9"/>
  <c r="I1609" i="9"/>
  <c r="M1609" i="9"/>
  <c r="J1609" i="9"/>
  <c r="N1609" i="9"/>
  <c r="K1609" i="9"/>
  <c r="O1609" i="9"/>
  <c r="L1609" i="9"/>
  <c r="P1609" i="9"/>
  <c r="R1609" i="9"/>
  <c r="Q1611" i="9"/>
  <c r="I1611" i="9"/>
  <c r="M1611" i="9"/>
  <c r="J1611" i="9"/>
  <c r="N1611" i="9"/>
  <c r="K1611" i="9"/>
  <c r="O1611" i="9"/>
  <c r="L1611" i="9"/>
  <c r="P1611" i="9"/>
  <c r="Q1613" i="9"/>
  <c r="I1613" i="9"/>
  <c r="M1613" i="9"/>
  <c r="J1613" i="9"/>
  <c r="N1613" i="9"/>
  <c r="K1613" i="9"/>
  <c r="O1613" i="9"/>
  <c r="L1613" i="9"/>
  <c r="P1613" i="9"/>
  <c r="R1613" i="9"/>
  <c r="Q1615" i="9"/>
  <c r="I1615" i="9"/>
  <c r="M1615" i="9"/>
  <c r="J1615" i="9"/>
  <c r="N1615" i="9"/>
  <c r="K1615" i="9"/>
  <c r="O1615" i="9"/>
  <c r="L1615" i="9"/>
  <c r="P1615" i="9"/>
  <c r="Q1617" i="9"/>
  <c r="I1617" i="9"/>
  <c r="M1617" i="9"/>
  <c r="J1617" i="9"/>
  <c r="N1617" i="9"/>
  <c r="K1617" i="9"/>
  <c r="O1617" i="9"/>
  <c r="L1617" i="9"/>
  <c r="P1617" i="9"/>
  <c r="R1617" i="9"/>
  <c r="Q1619" i="9"/>
  <c r="I1619" i="9"/>
  <c r="M1619" i="9"/>
  <c r="J1619" i="9"/>
  <c r="N1619" i="9"/>
  <c r="K1619" i="9"/>
  <c r="O1619" i="9"/>
  <c r="L1619" i="9"/>
  <c r="P1619" i="9"/>
  <c r="Q1621" i="9"/>
  <c r="I1621" i="9"/>
  <c r="M1621" i="9"/>
  <c r="J1621" i="9"/>
  <c r="N1621" i="9"/>
  <c r="K1621" i="9"/>
  <c r="O1621" i="9"/>
  <c r="L1621" i="9"/>
  <c r="P1621" i="9"/>
  <c r="R1621" i="9"/>
  <c r="Q1623" i="9"/>
  <c r="I1623" i="9"/>
  <c r="M1623" i="9"/>
  <c r="J1623" i="9"/>
  <c r="N1623" i="9"/>
  <c r="K1623" i="9"/>
  <c r="O1623" i="9"/>
  <c r="L1623" i="9"/>
  <c r="P1623" i="9"/>
  <c r="Q1625" i="9"/>
  <c r="I1625" i="9"/>
  <c r="M1625" i="9"/>
  <c r="J1625" i="9"/>
  <c r="N1625" i="9"/>
  <c r="K1625" i="9"/>
  <c r="O1625" i="9"/>
  <c r="L1625" i="9"/>
  <c r="P1625" i="9"/>
  <c r="R1625" i="9"/>
  <c r="Q1627" i="9"/>
  <c r="I1627" i="9"/>
  <c r="M1627" i="9"/>
  <c r="J1627" i="9"/>
  <c r="N1627" i="9"/>
  <c r="K1627" i="9"/>
  <c r="O1627" i="9"/>
  <c r="L1627" i="9"/>
  <c r="P1627" i="9"/>
  <c r="Q1629" i="9"/>
  <c r="I1629" i="9"/>
  <c r="M1629" i="9"/>
  <c r="J1629" i="9"/>
  <c r="N1629" i="9"/>
  <c r="K1629" i="9"/>
  <c r="O1629" i="9"/>
  <c r="L1629" i="9"/>
  <c r="P1629" i="9"/>
  <c r="R1629" i="9"/>
  <c r="Q1631" i="9"/>
  <c r="I1631" i="9"/>
  <c r="M1631" i="9"/>
  <c r="J1631" i="9"/>
  <c r="N1631" i="9"/>
  <c r="K1631" i="9"/>
  <c r="O1631" i="9"/>
  <c r="L1631" i="9"/>
  <c r="P1631" i="9"/>
  <c r="Q1633" i="9"/>
  <c r="I1633" i="9"/>
  <c r="M1633" i="9"/>
  <c r="J1633" i="9"/>
  <c r="N1633" i="9"/>
  <c r="K1633" i="9"/>
  <c r="O1633" i="9"/>
  <c r="L1633" i="9"/>
  <c r="P1633" i="9"/>
  <c r="R1633" i="9"/>
  <c r="Q1635" i="9"/>
  <c r="I1635" i="9"/>
  <c r="M1635" i="9"/>
  <c r="J1635" i="9"/>
  <c r="N1635" i="9"/>
  <c r="K1635" i="9"/>
  <c r="O1635" i="9"/>
  <c r="L1635" i="9"/>
  <c r="P1635" i="9"/>
  <c r="Q1637" i="9"/>
  <c r="I1637" i="9"/>
  <c r="M1637" i="9"/>
  <c r="J1637" i="9"/>
  <c r="N1637" i="9"/>
  <c r="K1637" i="9"/>
  <c r="O1637" i="9"/>
  <c r="L1637" i="9"/>
  <c r="P1637" i="9"/>
  <c r="R1637" i="9"/>
  <c r="Q1639" i="9"/>
  <c r="I1639" i="9"/>
  <c r="M1639" i="9"/>
  <c r="J1639" i="9"/>
  <c r="N1639" i="9"/>
  <c r="K1639" i="9"/>
  <c r="O1639" i="9"/>
  <c r="L1639" i="9"/>
  <c r="P1639" i="9"/>
  <c r="Q1641" i="9"/>
  <c r="I1641" i="9"/>
  <c r="M1641" i="9"/>
  <c r="J1641" i="9"/>
  <c r="N1641" i="9"/>
  <c r="K1641" i="9"/>
  <c r="O1641" i="9"/>
  <c r="L1641" i="9"/>
  <c r="P1641" i="9"/>
  <c r="R1641" i="9"/>
  <c r="Q1643" i="9"/>
  <c r="I1643" i="9"/>
  <c r="M1643" i="9"/>
  <c r="J1643" i="9"/>
  <c r="N1643" i="9"/>
  <c r="K1643" i="9"/>
  <c r="O1643" i="9"/>
  <c r="L1643" i="9"/>
  <c r="P1643" i="9"/>
  <c r="Q1645" i="9"/>
  <c r="I1645" i="9"/>
  <c r="M1645" i="9"/>
  <c r="J1645" i="9"/>
  <c r="N1645" i="9"/>
  <c r="K1645" i="9"/>
  <c r="O1645" i="9"/>
  <c r="L1645" i="9"/>
  <c r="P1645" i="9"/>
  <c r="R1645" i="9"/>
  <c r="Q1647" i="9"/>
  <c r="I1647" i="9"/>
  <c r="M1647" i="9"/>
  <c r="J1647" i="9"/>
  <c r="N1647" i="9"/>
  <c r="K1647" i="9"/>
  <c r="O1647" i="9"/>
  <c r="L1647" i="9"/>
  <c r="P1647" i="9"/>
  <c r="Q1649" i="9"/>
  <c r="I1649" i="9"/>
  <c r="M1649" i="9"/>
  <c r="J1649" i="9"/>
  <c r="N1649" i="9"/>
  <c r="K1649" i="9"/>
  <c r="O1649" i="9"/>
  <c r="L1649" i="9"/>
  <c r="P1649" i="9"/>
  <c r="R1649" i="9"/>
  <c r="Q1651" i="9"/>
  <c r="I1651" i="9"/>
  <c r="M1651" i="9"/>
  <c r="J1651" i="9"/>
  <c r="N1651" i="9"/>
  <c r="K1651" i="9"/>
  <c r="O1651" i="9"/>
  <c r="L1651" i="9"/>
  <c r="P1651" i="9"/>
  <c r="Q1653" i="9"/>
  <c r="I1653" i="9"/>
  <c r="M1653" i="9"/>
  <c r="J1653" i="9"/>
  <c r="N1653" i="9"/>
  <c r="K1653" i="9"/>
  <c r="O1653" i="9"/>
  <c r="L1653" i="9"/>
  <c r="P1653" i="9"/>
  <c r="R1653" i="9"/>
  <c r="Q1655" i="9"/>
  <c r="I1655" i="9"/>
  <c r="M1655" i="9"/>
  <c r="J1655" i="9"/>
  <c r="N1655" i="9"/>
  <c r="K1655" i="9"/>
  <c r="O1655" i="9"/>
  <c r="L1655" i="9"/>
  <c r="P1655" i="9"/>
  <c r="Q1657" i="9"/>
  <c r="I1657" i="9"/>
  <c r="M1657" i="9"/>
  <c r="J1657" i="9"/>
  <c r="N1657" i="9"/>
  <c r="K1657" i="9"/>
  <c r="O1657" i="9"/>
  <c r="L1657" i="9"/>
  <c r="P1657" i="9"/>
  <c r="R1657" i="9"/>
  <c r="Q1659" i="9"/>
  <c r="I1659" i="9"/>
  <c r="M1659" i="9"/>
  <c r="J1659" i="9"/>
  <c r="N1659" i="9"/>
  <c r="K1659" i="9"/>
  <c r="O1659" i="9"/>
  <c r="L1659" i="9"/>
  <c r="P1659" i="9"/>
  <c r="Q1661" i="9"/>
  <c r="I1661" i="9"/>
  <c r="M1661" i="9"/>
  <c r="J1661" i="9"/>
  <c r="N1661" i="9"/>
  <c r="K1661" i="9"/>
  <c r="O1661" i="9"/>
  <c r="L1661" i="9"/>
  <c r="P1661" i="9"/>
  <c r="R1661" i="9"/>
  <c r="Q1663" i="9"/>
  <c r="I1663" i="9"/>
  <c r="M1663" i="9"/>
  <c r="J1663" i="9"/>
  <c r="N1663" i="9"/>
  <c r="K1663" i="9"/>
  <c r="O1663" i="9"/>
  <c r="L1663" i="9"/>
  <c r="P1663" i="9"/>
  <c r="Q1665" i="9"/>
  <c r="I1665" i="9"/>
  <c r="M1665" i="9"/>
  <c r="J1665" i="9"/>
  <c r="N1665" i="9"/>
  <c r="K1665" i="9"/>
  <c r="O1665" i="9"/>
  <c r="L1665" i="9"/>
  <c r="P1665" i="9"/>
  <c r="R1665" i="9"/>
  <c r="Q1667" i="9"/>
  <c r="I1667" i="9"/>
  <c r="M1667" i="9"/>
  <c r="J1667" i="9"/>
  <c r="N1667" i="9"/>
  <c r="K1667" i="9"/>
  <c r="O1667" i="9"/>
  <c r="L1667" i="9"/>
  <c r="P1667" i="9"/>
  <c r="Q1669" i="9"/>
  <c r="I1669" i="9"/>
  <c r="M1669" i="9"/>
  <c r="J1669" i="9"/>
  <c r="N1669" i="9"/>
  <c r="K1669" i="9"/>
  <c r="O1669" i="9"/>
  <c r="L1669" i="9"/>
  <c r="P1669" i="9"/>
  <c r="R1669" i="9"/>
  <c r="Q1671" i="9"/>
  <c r="I1671" i="9"/>
  <c r="M1671" i="9"/>
  <c r="J1671" i="9"/>
  <c r="N1671" i="9"/>
  <c r="K1671" i="9"/>
  <c r="O1671" i="9"/>
  <c r="L1671" i="9"/>
  <c r="P1671" i="9"/>
  <c r="Q1673" i="9"/>
  <c r="I1673" i="9"/>
  <c r="M1673" i="9"/>
  <c r="J1673" i="9"/>
  <c r="N1673" i="9"/>
  <c r="K1673" i="9"/>
  <c r="O1673" i="9"/>
  <c r="L1673" i="9"/>
  <c r="P1673" i="9"/>
  <c r="R1673" i="9"/>
  <c r="Q1675" i="9"/>
  <c r="I1675" i="9"/>
  <c r="M1675" i="9"/>
  <c r="J1675" i="9"/>
  <c r="N1675" i="9"/>
  <c r="K1675" i="9"/>
  <c r="O1675" i="9"/>
  <c r="L1675" i="9"/>
  <c r="P1675" i="9"/>
  <c r="Q1677" i="9"/>
  <c r="I1677" i="9"/>
  <c r="M1677" i="9"/>
  <c r="J1677" i="9"/>
  <c r="N1677" i="9"/>
  <c r="K1677" i="9"/>
  <c r="O1677" i="9"/>
  <c r="L1677" i="9"/>
  <c r="P1677" i="9"/>
  <c r="R1677" i="9"/>
  <c r="Q1679" i="9"/>
  <c r="I1679" i="9"/>
  <c r="M1679" i="9"/>
  <c r="J1679" i="9"/>
  <c r="N1679" i="9"/>
  <c r="K1679" i="9"/>
  <c r="O1679" i="9"/>
  <c r="L1679" i="9"/>
  <c r="P1679" i="9"/>
  <c r="Q1681" i="9"/>
  <c r="I1681" i="9"/>
  <c r="M1681" i="9"/>
  <c r="J1681" i="9"/>
  <c r="N1681" i="9"/>
  <c r="K1681" i="9"/>
  <c r="O1681" i="9"/>
  <c r="L1681" i="9"/>
  <c r="P1681" i="9"/>
  <c r="R1681" i="9"/>
  <c r="Q1683" i="9"/>
  <c r="I1683" i="9"/>
  <c r="M1683" i="9"/>
  <c r="J1683" i="9"/>
  <c r="N1683" i="9"/>
  <c r="K1683" i="9"/>
  <c r="O1683" i="9"/>
  <c r="L1683" i="9"/>
  <c r="P1683" i="9"/>
  <c r="Q1685" i="9"/>
  <c r="I1685" i="9"/>
  <c r="M1685" i="9"/>
  <c r="J1685" i="9"/>
  <c r="N1685" i="9"/>
  <c r="K1685" i="9"/>
  <c r="O1685" i="9"/>
  <c r="L1685" i="9"/>
  <c r="P1685" i="9"/>
  <c r="R1685" i="9"/>
  <c r="Q1687" i="9"/>
  <c r="I1687" i="9"/>
  <c r="M1687" i="9"/>
  <c r="J1687" i="9"/>
  <c r="N1687" i="9"/>
  <c r="K1687" i="9"/>
  <c r="O1687" i="9"/>
  <c r="L1687" i="9"/>
  <c r="P1687" i="9"/>
  <c r="Q1689" i="9"/>
  <c r="I1689" i="9"/>
  <c r="M1689" i="9"/>
  <c r="J1689" i="9"/>
  <c r="N1689" i="9"/>
  <c r="K1689" i="9"/>
  <c r="O1689" i="9"/>
  <c r="L1689" i="9"/>
  <c r="P1689" i="9"/>
  <c r="R1689" i="9"/>
  <c r="Q1691" i="9"/>
  <c r="I1691" i="9"/>
  <c r="M1691" i="9"/>
  <c r="J1691" i="9"/>
  <c r="N1691" i="9"/>
  <c r="K1691" i="9"/>
  <c r="O1691" i="9"/>
  <c r="L1691" i="9"/>
  <c r="P1691" i="9"/>
  <c r="Q1693" i="9"/>
  <c r="I1693" i="9"/>
  <c r="M1693" i="9"/>
  <c r="J1693" i="9"/>
  <c r="N1693" i="9"/>
  <c r="K1693" i="9"/>
  <c r="O1693" i="9"/>
  <c r="L1693" i="9"/>
  <c r="P1693" i="9"/>
  <c r="R1693" i="9"/>
  <c r="Q1695" i="9"/>
  <c r="I1695" i="9"/>
  <c r="M1695" i="9"/>
  <c r="J1695" i="9"/>
  <c r="N1695" i="9"/>
  <c r="K1695" i="9"/>
  <c r="O1695" i="9"/>
  <c r="L1695" i="9"/>
  <c r="P1695" i="9"/>
  <c r="Q1697" i="9"/>
  <c r="I1697" i="9"/>
  <c r="M1697" i="9"/>
  <c r="J1697" i="9"/>
  <c r="N1697" i="9"/>
  <c r="K1697" i="9"/>
  <c r="O1697" i="9"/>
  <c r="L1697" i="9"/>
  <c r="P1697" i="9"/>
  <c r="R1697" i="9"/>
  <c r="Q1699" i="9"/>
  <c r="I1699" i="9"/>
  <c r="M1699" i="9"/>
  <c r="J1699" i="9"/>
  <c r="N1699" i="9"/>
  <c r="K1699" i="9"/>
  <c r="O1699" i="9"/>
  <c r="L1699" i="9"/>
  <c r="P1699" i="9"/>
  <c r="Q1701" i="9"/>
  <c r="I1701" i="9"/>
  <c r="M1701" i="9"/>
  <c r="J1701" i="9"/>
  <c r="N1701" i="9"/>
  <c r="K1701" i="9"/>
  <c r="O1701" i="9"/>
  <c r="L1701" i="9"/>
  <c r="P1701" i="9"/>
  <c r="R1701" i="9"/>
  <c r="Q1703" i="9"/>
  <c r="I1703" i="9"/>
  <c r="M1703" i="9"/>
  <c r="J1703" i="9"/>
  <c r="N1703" i="9"/>
  <c r="K1703" i="9"/>
  <c r="O1703" i="9"/>
  <c r="L1703" i="9"/>
  <c r="P1703" i="9"/>
  <c r="Q1705" i="9"/>
  <c r="I1705" i="9"/>
  <c r="M1705" i="9"/>
  <c r="J1705" i="9"/>
  <c r="N1705" i="9"/>
  <c r="K1705" i="9"/>
  <c r="O1705" i="9"/>
  <c r="L1705" i="9"/>
  <c r="P1705" i="9"/>
  <c r="R1705" i="9"/>
  <c r="Q1707" i="9"/>
  <c r="I1707" i="9"/>
  <c r="M1707" i="9"/>
  <c r="J1707" i="9"/>
  <c r="N1707" i="9"/>
  <c r="K1707" i="9"/>
  <c r="O1707" i="9"/>
  <c r="L1707" i="9"/>
  <c r="P1707" i="9"/>
  <c r="Q1709" i="9"/>
  <c r="I1709" i="9"/>
  <c r="M1709" i="9"/>
  <c r="J1709" i="9"/>
  <c r="N1709" i="9"/>
  <c r="K1709" i="9"/>
  <c r="O1709" i="9"/>
  <c r="L1709" i="9"/>
  <c r="P1709" i="9"/>
  <c r="R1709" i="9"/>
  <c r="Q1711" i="9"/>
  <c r="I1711" i="9"/>
  <c r="M1711" i="9"/>
  <c r="J1711" i="9"/>
  <c r="N1711" i="9"/>
  <c r="K1711" i="9"/>
  <c r="O1711" i="9"/>
  <c r="L1711" i="9"/>
  <c r="P1711" i="9"/>
  <c r="Q1713" i="9"/>
  <c r="I1713" i="9"/>
  <c r="M1713" i="9"/>
  <c r="J1713" i="9"/>
  <c r="N1713" i="9"/>
  <c r="K1713" i="9"/>
  <c r="O1713" i="9"/>
  <c r="L1713" i="9"/>
  <c r="P1713" i="9"/>
  <c r="R1713" i="9"/>
  <c r="Q1715" i="9"/>
  <c r="I1715" i="9"/>
  <c r="M1715" i="9"/>
  <c r="J1715" i="9"/>
  <c r="N1715" i="9"/>
  <c r="K1715" i="9"/>
  <c r="O1715" i="9"/>
  <c r="L1715" i="9"/>
  <c r="P1715" i="9"/>
  <c r="Q1717" i="9"/>
  <c r="I1717" i="9"/>
  <c r="M1717" i="9"/>
  <c r="J1717" i="9"/>
  <c r="N1717" i="9"/>
  <c r="K1717" i="9"/>
  <c r="O1717" i="9"/>
  <c r="L1717" i="9"/>
  <c r="P1717" i="9"/>
  <c r="R1717" i="9"/>
  <c r="Q1719" i="9"/>
  <c r="I1719" i="9"/>
  <c r="M1719" i="9"/>
  <c r="J1719" i="9"/>
  <c r="N1719" i="9"/>
  <c r="K1719" i="9"/>
  <c r="O1719" i="9"/>
  <c r="L1719" i="9"/>
  <c r="P1719" i="9"/>
  <c r="Q1721" i="9"/>
  <c r="I1721" i="9"/>
  <c r="M1721" i="9"/>
  <c r="J1721" i="9"/>
  <c r="N1721" i="9"/>
  <c r="K1721" i="9"/>
  <c r="O1721" i="9"/>
  <c r="L1721" i="9"/>
  <c r="P1721" i="9"/>
  <c r="R1721" i="9"/>
  <c r="Q1723" i="9"/>
  <c r="I1723" i="9"/>
  <c r="M1723" i="9"/>
  <c r="J1723" i="9"/>
  <c r="N1723" i="9"/>
  <c r="K1723" i="9"/>
  <c r="O1723" i="9"/>
  <c r="L1723" i="9"/>
  <c r="P1723" i="9"/>
  <c r="Q1725" i="9"/>
  <c r="I1725" i="9"/>
  <c r="M1725" i="9"/>
  <c r="J1725" i="9"/>
  <c r="N1725" i="9"/>
  <c r="K1725" i="9"/>
  <c r="O1725" i="9"/>
  <c r="L1725" i="9"/>
  <c r="P1725" i="9"/>
  <c r="R1725" i="9"/>
  <c r="Q1727" i="9"/>
  <c r="I1727" i="9"/>
  <c r="M1727" i="9"/>
  <c r="J1727" i="9"/>
  <c r="N1727" i="9"/>
  <c r="K1727" i="9"/>
  <c r="O1727" i="9"/>
  <c r="L1727" i="9"/>
  <c r="P1727" i="9"/>
  <c r="Q1729" i="9"/>
  <c r="I1729" i="9"/>
  <c r="M1729" i="9"/>
  <c r="J1729" i="9"/>
  <c r="N1729" i="9"/>
  <c r="K1729" i="9"/>
  <c r="O1729" i="9"/>
  <c r="L1729" i="9"/>
  <c r="R1729" i="9"/>
  <c r="P1729" i="9"/>
  <c r="Q1731" i="9"/>
  <c r="I1731" i="9"/>
  <c r="M1731" i="9"/>
  <c r="J1731" i="9"/>
  <c r="N1731" i="9"/>
  <c r="K1731" i="9"/>
  <c r="O1731" i="9"/>
  <c r="L1731" i="9"/>
  <c r="P1731" i="9"/>
  <c r="Q1733" i="9"/>
  <c r="I1733" i="9"/>
  <c r="M1733" i="9"/>
  <c r="J1733" i="9"/>
  <c r="N1733" i="9"/>
  <c r="K1733" i="9"/>
  <c r="O1733" i="9"/>
  <c r="L1733" i="9"/>
  <c r="P1733" i="9"/>
  <c r="R1733" i="9"/>
  <c r="Q1735" i="9"/>
  <c r="I1735" i="9"/>
  <c r="M1735" i="9"/>
  <c r="J1735" i="9"/>
  <c r="N1735" i="9"/>
  <c r="K1735" i="9"/>
  <c r="O1735" i="9"/>
  <c r="L1735" i="9"/>
  <c r="P1735" i="9"/>
  <c r="Q1737" i="9"/>
  <c r="I1737" i="9"/>
  <c r="M1737" i="9"/>
  <c r="J1737" i="9"/>
  <c r="N1737" i="9"/>
  <c r="K1737" i="9"/>
  <c r="O1737" i="9"/>
  <c r="L1737" i="9"/>
  <c r="P1737" i="9"/>
  <c r="R1737" i="9"/>
  <c r="Q1739" i="9"/>
  <c r="I1739" i="9"/>
  <c r="M1739" i="9"/>
  <c r="J1739" i="9"/>
  <c r="N1739" i="9"/>
  <c r="K1739" i="9"/>
  <c r="O1739" i="9"/>
  <c r="L1739" i="9"/>
  <c r="P1739" i="9"/>
  <c r="Q1741" i="9"/>
  <c r="I1741" i="9"/>
  <c r="M1741" i="9"/>
  <c r="J1741" i="9"/>
  <c r="N1741" i="9"/>
  <c r="K1741" i="9"/>
  <c r="O1741" i="9"/>
  <c r="L1741" i="9"/>
  <c r="P1741" i="9"/>
  <c r="R1741" i="9"/>
  <c r="Q1743" i="9"/>
  <c r="I1743" i="9"/>
  <c r="M1743" i="9"/>
  <c r="J1743" i="9"/>
  <c r="N1743" i="9"/>
  <c r="K1743" i="9"/>
  <c r="O1743" i="9"/>
  <c r="L1743" i="9"/>
  <c r="P1743" i="9"/>
  <c r="Q1745" i="9"/>
  <c r="I1745" i="9"/>
  <c r="M1745" i="9"/>
  <c r="J1745" i="9"/>
  <c r="N1745" i="9"/>
  <c r="K1745" i="9"/>
  <c r="O1745" i="9"/>
  <c r="L1745" i="9"/>
  <c r="P1745" i="9"/>
  <c r="R1745" i="9"/>
  <c r="Q1747" i="9"/>
  <c r="I1747" i="9"/>
  <c r="M1747" i="9"/>
  <c r="J1747" i="9"/>
  <c r="N1747" i="9"/>
  <c r="K1747" i="9"/>
  <c r="O1747" i="9"/>
  <c r="L1747" i="9"/>
  <c r="P1747" i="9"/>
  <c r="Q1749" i="9"/>
  <c r="I1749" i="9"/>
  <c r="M1749" i="9"/>
  <c r="J1749" i="9"/>
  <c r="N1749" i="9"/>
  <c r="K1749" i="9"/>
  <c r="O1749" i="9"/>
  <c r="L1749" i="9"/>
  <c r="P1749" i="9"/>
  <c r="R1749" i="9"/>
  <c r="Q1751" i="9"/>
  <c r="I1751" i="9"/>
  <c r="M1751" i="9"/>
  <c r="J1751" i="9"/>
  <c r="N1751" i="9"/>
  <c r="K1751" i="9"/>
  <c r="O1751" i="9"/>
  <c r="L1751" i="9"/>
  <c r="P1751" i="9"/>
  <c r="R1751" i="9"/>
  <c r="Q1753" i="9"/>
  <c r="I1753" i="9"/>
  <c r="M1753" i="9"/>
  <c r="J1753" i="9"/>
  <c r="N1753" i="9"/>
  <c r="K1753" i="9"/>
  <c r="O1753" i="9"/>
  <c r="L1753" i="9"/>
  <c r="P1753" i="9"/>
  <c r="R1753" i="9"/>
  <c r="Q1755" i="9"/>
  <c r="I1755" i="9"/>
  <c r="M1755" i="9"/>
  <c r="J1755" i="9"/>
  <c r="N1755" i="9"/>
  <c r="K1755" i="9"/>
  <c r="O1755" i="9"/>
  <c r="L1755" i="9"/>
  <c r="P1755" i="9"/>
  <c r="R1755" i="9"/>
  <c r="Q1757" i="9"/>
  <c r="I1757" i="9"/>
  <c r="M1757" i="9"/>
  <c r="J1757" i="9"/>
  <c r="N1757" i="9"/>
  <c r="K1757" i="9"/>
  <c r="O1757" i="9"/>
  <c r="L1757" i="9"/>
  <c r="P1757" i="9"/>
  <c r="R1757" i="9"/>
  <c r="Q1759" i="9"/>
  <c r="I1759" i="9"/>
  <c r="M1759" i="9"/>
  <c r="J1759" i="9"/>
  <c r="N1759" i="9"/>
  <c r="K1759" i="9"/>
  <c r="O1759" i="9"/>
  <c r="L1759" i="9"/>
  <c r="P1759" i="9"/>
  <c r="R1759" i="9"/>
  <c r="Q1761" i="9"/>
  <c r="I1761" i="9"/>
  <c r="M1761" i="9"/>
  <c r="J1761" i="9"/>
  <c r="N1761" i="9"/>
  <c r="K1761" i="9"/>
  <c r="O1761" i="9"/>
  <c r="L1761" i="9"/>
  <c r="P1761" i="9"/>
  <c r="R1761" i="9"/>
  <c r="Q1763" i="9"/>
  <c r="I1763" i="9"/>
  <c r="M1763" i="9"/>
  <c r="J1763" i="9"/>
  <c r="N1763" i="9"/>
  <c r="K1763" i="9"/>
  <c r="O1763" i="9"/>
  <c r="L1763" i="9"/>
  <c r="P1763" i="9"/>
  <c r="R1763" i="9"/>
  <c r="Q1765" i="9"/>
  <c r="I1765" i="9"/>
  <c r="M1765" i="9"/>
  <c r="J1765" i="9"/>
  <c r="N1765" i="9"/>
  <c r="K1765" i="9"/>
  <c r="O1765" i="9"/>
  <c r="L1765" i="9"/>
  <c r="P1765" i="9"/>
  <c r="R1765" i="9"/>
  <c r="Q1767" i="9"/>
  <c r="I1767" i="9"/>
  <c r="M1767" i="9"/>
  <c r="J1767" i="9"/>
  <c r="N1767" i="9"/>
  <c r="K1767" i="9"/>
  <c r="O1767" i="9"/>
  <c r="L1767" i="9"/>
  <c r="P1767" i="9"/>
  <c r="R1767" i="9"/>
  <c r="Q1769" i="9"/>
  <c r="I1769" i="9"/>
  <c r="M1769" i="9"/>
  <c r="J1769" i="9"/>
  <c r="N1769" i="9"/>
  <c r="K1769" i="9"/>
  <c r="O1769" i="9"/>
  <c r="L1769" i="9"/>
  <c r="P1769" i="9"/>
  <c r="R1769" i="9"/>
  <c r="Q1771" i="9"/>
  <c r="I1771" i="9"/>
  <c r="M1771" i="9"/>
  <c r="J1771" i="9"/>
  <c r="N1771" i="9"/>
  <c r="K1771" i="9"/>
  <c r="O1771" i="9"/>
  <c r="L1771" i="9"/>
  <c r="P1771" i="9"/>
  <c r="R1771" i="9"/>
  <c r="Q1773" i="9"/>
  <c r="I1773" i="9"/>
  <c r="M1773" i="9"/>
  <c r="J1773" i="9"/>
  <c r="N1773" i="9"/>
  <c r="K1773" i="9"/>
  <c r="O1773" i="9"/>
  <c r="L1773" i="9"/>
  <c r="P1773" i="9"/>
  <c r="R1773" i="9"/>
  <c r="Q1775" i="9"/>
  <c r="I1775" i="9"/>
  <c r="M1775" i="9"/>
  <c r="J1775" i="9"/>
  <c r="N1775" i="9"/>
  <c r="K1775" i="9"/>
  <c r="O1775" i="9"/>
  <c r="L1775" i="9"/>
  <c r="P1775" i="9"/>
  <c r="R1775" i="9"/>
  <c r="Q1777" i="9"/>
  <c r="I1777" i="9"/>
  <c r="M1777" i="9"/>
  <c r="J1777" i="9"/>
  <c r="N1777" i="9"/>
  <c r="K1777" i="9"/>
  <c r="O1777" i="9"/>
  <c r="L1777" i="9"/>
  <c r="P1777" i="9"/>
  <c r="R1777" i="9"/>
  <c r="Q1779" i="9"/>
  <c r="I1779" i="9"/>
  <c r="M1779" i="9"/>
  <c r="J1779" i="9"/>
  <c r="N1779" i="9"/>
  <c r="K1779" i="9"/>
  <c r="O1779" i="9"/>
  <c r="L1779" i="9"/>
  <c r="P1779" i="9"/>
  <c r="R1779" i="9"/>
  <c r="Q1781" i="9"/>
  <c r="I1781" i="9"/>
  <c r="M1781" i="9"/>
  <c r="J1781" i="9"/>
  <c r="N1781" i="9"/>
  <c r="K1781" i="9"/>
  <c r="O1781" i="9"/>
  <c r="L1781" i="9"/>
  <c r="P1781" i="9"/>
  <c r="R1781" i="9"/>
  <c r="Q1783" i="9"/>
  <c r="I1783" i="9"/>
  <c r="M1783" i="9"/>
  <c r="J1783" i="9"/>
  <c r="N1783" i="9"/>
  <c r="K1783" i="9"/>
  <c r="O1783" i="9"/>
  <c r="L1783" i="9"/>
  <c r="P1783" i="9"/>
  <c r="R1783" i="9"/>
  <c r="Q1785" i="9"/>
  <c r="I1785" i="9"/>
  <c r="M1785" i="9"/>
  <c r="J1785" i="9"/>
  <c r="N1785" i="9"/>
  <c r="K1785" i="9"/>
  <c r="O1785" i="9"/>
  <c r="L1785" i="9"/>
  <c r="P1785" i="9"/>
  <c r="R1785" i="9"/>
  <c r="Q1787" i="9"/>
  <c r="I1787" i="9"/>
  <c r="M1787" i="9"/>
  <c r="J1787" i="9"/>
  <c r="N1787" i="9"/>
  <c r="K1787" i="9"/>
  <c r="O1787" i="9"/>
  <c r="L1787" i="9"/>
  <c r="P1787" i="9"/>
  <c r="R1787" i="9"/>
  <c r="Q1789" i="9"/>
  <c r="I1789" i="9"/>
  <c r="M1789" i="9"/>
  <c r="J1789" i="9"/>
  <c r="N1789" i="9"/>
  <c r="K1789" i="9"/>
  <c r="O1789" i="9"/>
  <c r="L1789" i="9"/>
  <c r="P1789" i="9"/>
  <c r="R1789" i="9"/>
  <c r="Q1791" i="9"/>
  <c r="I1791" i="9"/>
  <c r="M1791" i="9"/>
  <c r="J1791" i="9"/>
  <c r="N1791" i="9"/>
  <c r="K1791" i="9"/>
  <c r="O1791" i="9"/>
  <c r="L1791" i="9"/>
  <c r="P1791" i="9"/>
  <c r="R1791" i="9"/>
  <c r="Q1793" i="9"/>
  <c r="I1793" i="9"/>
  <c r="M1793" i="9"/>
  <c r="J1793" i="9"/>
  <c r="N1793" i="9"/>
  <c r="K1793" i="9"/>
  <c r="O1793" i="9"/>
  <c r="L1793" i="9"/>
  <c r="P1793" i="9"/>
  <c r="R1793" i="9"/>
  <c r="Q1795" i="9"/>
  <c r="I1795" i="9"/>
  <c r="M1795" i="9"/>
  <c r="J1795" i="9"/>
  <c r="N1795" i="9"/>
  <c r="K1795" i="9"/>
  <c r="O1795" i="9"/>
  <c r="L1795" i="9"/>
  <c r="P1795" i="9"/>
  <c r="R1795" i="9"/>
  <c r="Q1797" i="9"/>
  <c r="I1797" i="9"/>
  <c r="M1797" i="9"/>
  <c r="J1797" i="9"/>
  <c r="N1797" i="9"/>
  <c r="K1797" i="9"/>
  <c r="O1797" i="9"/>
  <c r="L1797" i="9"/>
  <c r="P1797" i="9"/>
  <c r="R1797" i="9"/>
  <c r="Q1799" i="9"/>
  <c r="I1799" i="9"/>
  <c r="M1799" i="9"/>
  <c r="J1799" i="9"/>
  <c r="N1799" i="9"/>
  <c r="K1799" i="9"/>
  <c r="O1799" i="9"/>
  <c r="L1799" i="9"/>
  <c r="P1799" i="9"/>
  <c r="R1799" i="9"/>
  <c r="Q1801" i="9"/>
  <c r="I1801" i="9"/>
  <c r="M1801" i="9"/>
  <c r="J1801" i="9"/>
  <c r="N1801" i="9"/>
  <c r="K1801" i="9"/>
  <c r="O1801" i="9"/>
  <c r="L1801" i="9"/>
  <c r="P1801" i="9"/>
  <c r="R1801" i="9"/>
  <c r="Q1803" i="9"/>
  <c r="I1803" i="9"/>
  <c r="M1803" i="9"/>
  <c r="J1803" i="9"/>
  <c r="N1803" i="9"/>
  <c r="K1803" i="9"/>
  <c r="O1803" i="9"/>
  <c r="L1803" i="9"/>
  <c r="P1803" i="9"/>
  <c r="R1803" i="9"/>
  <c r="Q1805" i="9"/>
  <c r="I1805" i="9"/>
  <c r="M1805" i="9"/>
  <c r="J1805" i="9"/>
  <c r="N1805" i="9"/>
  <c r="K1805" i="9"/>
  <c r="O1805" i="9"/>
  <c r="L1805" i="9"/>
  <c r="P1805" i="9"/>
  <c r="R1805" i="9"/>
  <c r="Q1807" i="9"/>
  <c r="I1807" i="9"/>
  <c r="M1807" i="9"/>
  <c r="J1807" i="9"/>
  <c r="N1807" i="9"/>
  <c r="K1807" i="9"/>
  <c r="O1807" i="9"/>
  <c r="L1807" i="9"/>
  <c r="P1807" i="9"/>
  <c r="R1807" i="9"/>
  <c r="Q1809" i="9"/>
  <c r="I1809" i="9"/>
  <c r="M1809" i="9"/>
  <c r="J1809" i="9"/>
  <c r="N1809" i="9"/>
  <c r="K1809" i="9"/>
  <c r="O1809" i="9"/>
  <c r="L1809" i="9"/>
  <c r="P1809" i="9"/>
  <c r="R1809" i="9"/>
  <c r="Q1811" i="9"/>
  <c r="I1811" i="9"/>
  <c r="M1811" i="9"/>
  <c r="J1811" i="9"/>
  <c r="N1811" i="9"/>
  <c r="K1811" i="9"/>
  <c r="O1811" i="9"/>
  <c r="L1811" i="9"/>
  <c r="P1811" i="9"/>
  <c r="R1811" i="9"/>
  <c r="Q1813" i="9"/>
  <c r="I1813" i="9"/>
  <c r="M1813" i="9"/>
  <c r="J1813" i="9"/>
  <c r="N1813" i="9"/>
  <c r="K1813" i="9"/>
  <c r="O1813" i="9"/>
  <c r="L1813" i="9"/>
  <c r="P1813" i="9"/>
  <c r="R1813" i="9"/>
  <c r="Q1815" i="9"/>
  <c r="I1815" i="9"/>
  <c r="M1815" i="9"/>
  <c r="J1815" i="9"/>
  <c r="N1815" i="9"/>
  <c r="K1815" i="9"/>
  <c r="O1815" i="9"/>
  <c r="P1815" i="9"/>
  <c r="L1815" i="9"/>
  <c r="R1815" i="9"/>
  <c r="Q1817" i="9"/>
  <c r="I1817" i="9"/>
  <c r="M1817" i="9"/>
  <c r="J1817" i="9"/>
  <c r="N1817" i="9"/>
  <c r="K1817" i="9"/>
  <c r="O1817" i="9"/>
  <c r="P1817" i="9"/>
  <c r="L1817" i="9"/>
  <c r="R1817" i="9"/>
  <c r="Q1819" i="9"/>
  <c r="I1819" i="9"/>
  <c r="M1819" i="9"/>
  <c r="J1819" i="9"/>
  <c r="N1819" i="9"/>
  <c r="K1819" i="9"/>
  <c r="O1819" i="9"/>
  <c r="P1819" i="9"/>
  <c r="L1819" i="9"/>
  <c r="R1819" i="9"/>
  <c r="Q1821" i="9"/>
  <c r="I1821" i="9"/>
  <c r="M1821" i="9"/>
  <c r="J1821" i="9"/>
  <c r="N1821" i="9"/>
  <c r="K1821" i="9"/>
  <c r="O1821" i="9"/>
  <c r="P1821" i="9"/>
  <c r="L1821" i="9"/>
  <c r="R1821" i="9"/>
  <c r="Q1823" i="9"/>
  <c r="I1823" i="9"/>
  <c r="M1823" i="9"/>
  <c r="J1823" i="9"/>
  <c r="N1823" i="9"/>
  <c r="K1823" i="9"/>
  <c r="O1823" i="9"/>
  <c r="P1823" i="9"/>
  <c r="L1823" i="9"/>
  <c r="R1823" i="9"/>
  <c r="Q1825" i="9"/>
  <c r="I1825" i="9"/>
  <c r="M1825" i="9"/>
  <c r="J1825" i="9"/>
  <c r="N1825" i="9"/>
  <c r="K1825" i="9"/>
  <c r="O1825" i="9"/>
  <c r="P1825" i="9"/>
  <c r="R1825" i="9"/>
  <c r="L1825" i="9"/>
  <c r="Q1827" i="9"/>
  <c r="I1827" i="9"/>
  <c r="M1827" i="9"/>
  <c r="J1827" i="9"/>
  <c r="N1827" i="9"/>
  <c r="K1827" i="9"/>
  <c r="O1827" i="9"/>
  <c r="P1827" i="9"/>
  <c r="L1827" i="9"/>
  <c r="R1827" i="9"/>
  <c r="Q1829" i="9"/>
  <c r="I1829" i="9"/>
  <c r="M1829" i="9"/>
  <c r="J1829" i="9"/>
  <c r="N1829" i="9"/>
  <c r="K1829" i="9"/>
  <c r="O1829" i="9"/>
  <c r="P1829" i="9"/>
  <c r="L1829" i="9"/>
  <c r="R1829" i="9"/>
  <c r="Q1831" i="9"/>
  <c r="I1831" i="9"/>
  <c r="M1831" i="9"/>
  <c r="J1831" i="9"/>
  <c r="N1831" i="9"/>
  <c r="K1831" i="9"/>
  <c r="O1831" i="9"/>
  <c r="P1831" i="9"/>
  <c r="L1831" i="9"/>
  <c r="R1831" i="9"/>
  <c r="Q1833" i="9"/>
  <c r="I1833" i="9"/>
  <c r="M1833" i="9"/>
  <c r="J1833" i="9"/>
  <c r="N1833" i="9"/>
  <c r="K1833" i="9"/>
  <c r="O1833" i="9"/>
  <c r="P1833" i="9"/>
  <c r="L1833" i="9"/>
  <c r="R1833" i="9"/>
  <c r="Q1835" i="9"/>
  <c r="I1835" i="9"/>
  <c r="M1835" i="9"/>
  <c r="J1835" i="9"/>
  <c r="N1835" i="9"/>
  <c r="K1835" i="9"/>
  <c r="O1835" i="9"/>
  <c r="P1835" i="9"/>
  <c r="L1835" i="9"/>
  <c r="R1835" i="9"/>
  <c r="Q1837" i="9"/>
  <c r="I1837" i="9"/>
  <c r="M1837" i="9"/>
  <c r="J1837" i="9"/>
  <c r="N1837" i="9"/>
  <c r="K1837" i="9"/>
  <c r="O1837" i="9"/>
  <c r="P1837" i="9"/>
  <c r="L1837" i="9"/>
  <c r="R1837" i="9"/>
  <c r="Q1839" i="9"/>
  <c r="I1839" i="9"/>
  <c r="M1839" i="9"/>
  <c r="J1839" i="9"/>
  <c r="N1839" i="9"/>
  <c r="K1839" i="9"/>
  <c r="O1839" i="9"/>
  <c r="P1839" i="9"/>
  <c r="L1839" i="9"/>
  <c r="R1839" i="9"/>
  <c r="Q1841" i="9"/>
  <c r="I1841" i="9"/>
  <c r="M1841" i="9"/>
  <c r="J1841" i="9"/>
  <c r="N1841" i="9"/>
  <c r="K1841" i="9"/>
  <c r="O1841" i="9"/>
  <c r="P1841" i="9"/>
  <c r="L1841" i="9"/>
  <c r="R1841" i="9"/>
  <c r="Q1843" i="9"/>
  <c r="I1843" i="9"/>
  <c r="M1843" i="9"/>
  <c r="J1843" i="9"/>
  <c r="N1843" i="9"/>
  <c r="K1843" i="9"/>
  <c r="O1843" i="9"/>
  <c r="P1843" i="9"/>
  <c r="L1843" i="9"/>
  <c r="R1843" i="9"/>
  <c r="Q1845" i="9"/>
  <c r="I1845" i="9"/>
  <c r="M1845" i="9"/>
  <c r="J1845" i="9"/>
  <c r="N1845" i="9"/>
  <c r="K1845" i="9"/>
  <c r="O1845" i="9"/>
  <c r="P1845" i="9"/>
  <c r="L1845" i="9"/>
  <c r="R1845" i="9"/>
  <c r="Q1847" i="9"/>
  <c r="I1847" i="9"/>
  <c r="M1847" i="9"/>
  <c r="J1847" i="9"/>
  <c r="N1847" i="9"/>
  <c r="K1847" i="9"/>
  <c r="O1847" i="9"/>
  <c r="P1847" i="9"/>
  <c r="L1847" i="9"/>
  <c r="R1847" i="9"/>
  <c r="Q1849" i="9"/>
  <c r="I1849" i="9"/>
  <c r="M1849" i="9"/>
  <c r="J1849" i="9"/>
  <c r="N1849" i="9"/>
  <c r="K1849" i="9"/>
  <c r="O1849" i="9"/>
  <c r="P1849" i="9"/>
  <c r="L1849" i="9"/>
  <c r="R1849" i="9"/>
  <c r="Q1851" i="9"/>
  <c r="I1851" i="9"/>
  <c r="M1851" i="9"/>
  <c r="J1851" i="9"/>
  <c r="N1851" i="9"/>
  <c r="K1851" i="9"/>
  <c r="O1851" i="9"/>
  <c r="P1851" i="9"/>
  <c r="L1851" i="9"/>
  <c r="R1851" i="9"/>
  <c r="Q1853" i="9"/>
  <c r="I1853" i="9"/>
  <c r="M1853" i="9"/>
  <c r="J1853" i="9"/>
  <c r="N1853" i="9"/>
  <c r="K1853" i="9"/>
  <c r="O1853" i="9"/>
  <c r="P1853" i="9"/>
  <c r="L1853" i="9"/>
  <c r="R1853" i="9"/>
  <c r="Q1855" i="9"/>
  <c r="I1855" i="9"/>
  <c r="M1855" i="9"/>
  <c r="J1855" i="9"/>
  <c r="N1855" i="9"/>
  <c r="K1855" i="9"/>
  <c r="O1855" i="9"/>
  <c r="P1855" i="9"/>
  <c r="L1855" i="9"/>
  <c r="R1855" i="9"/>
  <c r="Q1857" i="9"/>
  <c r="I1857" i="9"/>
  <c r="M1857" i="9"/>
  <c r="J1857" i="9"/>
  <c r="N1857" i="9"/>
  <c r="K1857" i="9"/>
  <c r="O1857" i="9"/>
  <c r="P1857" i="9"/>
  <c r="R1857" i="9"/>
  <c r="Q1859" i="9"/>
  <c r="I1859" i="9"/>
  <c r="M1859" i="9"/>
  <c r="J1859" i="9"/>
  <c r="N1859" i="9"/>
  <c r="K1859" i="9"/>
  <c r="O1859" i="9"/>
  <c r="P1859" i="9"/>
  <c r="L1859" i="9"/>
  <c r="R1859" i="9"/>
  <c r="Q1861" i="9"/>
  <c r="I1861" i="9"/>
  <c r="M1861" i="9"/>
  <c r="J1861" i="9"/>
  <c r="N1861" i="9"/>
  <c r="K1861" i="9"/>
  <c r="O1861" i="9"/>
  <c r="P1861" i="9"/>
  <c r="L1861" i="9"/>
  <c r="R1861" i="9"/>
  <c r="Q1863" i="9"/>
  <c r="I1863" i="9"/>
  <c r="M1863" i="9"/>
  <c r="J1863" i="9"/>
  <c r="N1863" i="9"/>
  <c r="K1863" i="9"/>
  <c r="O1863" i="9"/>
  <c r="P1863" i="9"/>
  <c r="L1863" i="9"/>
  <c r="R1863" i="9"/>
  <c r="Q1865" i="9"/>
  <c r="I1865" i="9"/>
  <c r="M1865" i="9"/>
  <c r="J1865" i="9"/>
  <c r="N1865" i="9"/>
  <c r="K1865" i="9"/>
  <c r="O1865" i="9"/>
  <c r="P1865" i="9"/>
  <c r="L1865" i="9"/>
  <c r="R1865" i="9"/>
  <c r="Q1867" i="9"/>
  <c r="I1867" i="9"/>
  <c r="M1867" i="9"/>
  <c r="J1867" i="9"/>
  <c r="N1867" i="9"/>
  <c r="K1867" i="9"/>
  <c r="O1867" i="9"/>
  <c r="P1867" i="9"/>
  <c r="L1867" i="9"/>
  <c r="R1867" i="9"/>
  <c r="Q1869" i="9"/>
  <c r="I1869" i="9"/>
  <c r="M1869" i="9"/>
  <c r="J1869" i="9"/>
  <c r="N1869" i="9"/>
  <c r="K1869" i="9"/>
  <c r="O1869" i="9"/>
  <c r="P1869" i="9"/>
  <c r="L1869" i="9"/>
  <c r="R1869" i="9"/>
  <c r="Q1871" i="9"/>
  <c r="I1871" i="9"/>
  <c r="M1871" i="9"/>
  <c r="J1871" i="9"/>
  <c r="N1871" i="9"/>
  <c r="K1871" i="9"/>
  <c r="O1871" i="9"/>
  <c r="P1871" i="9"/>
  <c r="L1871" i="9"/>
  <c r="R1871" i="9"/>
  <c r="Q1873" i="9"/>
  <c r="I1873" i="9"/>
  <c r="M1873" i="9"/>
  <c r="J1873" i="9"/>
  <c r="N1873" i="9"/>
  <c r="K1873" i="9"/>
  <c r="O1873" i="9"/>
  <c r="P1873" i="9"/>
  <c r="L1873" i="9"/>
  <c r="R1873" i="9"/>
  <c r="Q1875" i="9"/>
  <c r="I1875" i="9"/>
  <c r="M1875" i="9"/>
  <c r="J1875" i="9"/>
  <c r="N1875" i="9"/>
  <c r="K1875" i="9"/>
  <c r="O1875" i="9"/>
  <c r="P1875" i="9"/>
  <c r="L1875" i="9"/>
  <c r="R1875" i="9"/>
  <c r="Q1877" i="9"/>
  <c r="I1877" i="9"/>
  <c r="M1877" i="9"/>
  <c r="J1877" i="9"/>
  <c r="N1877" i="9"/>
  <c r="K1877" i="9"/>
  <c r="O1877" i="9"/>
  <c r="P1877" i="9"/>
  <c r="L1877" i="9"/>
  <c r="R1877" i="9"/>
  <c r="Q1879" i="9"/>
  <c r="I1879" i="9"/>
  <c r="M1879" i="9"/>
  <c r="J1879" i="9"/>
  <c r="N1879" i="9"/>
  <c r="K1879" i="9"/>
  <c r="O1879" i="9"/>
  <c r="P1879" i="9"/>
  <c r="L1879" i="9"/>
  <c r="R1879" i="9"/>
  <c r="Q1881" i="9"/>
  <c r="I1881" i="9"/>
  <c r="M1881" i="9"/>
  <c r="J1881" i="9"/>
  <c r="N1881" i="9"/>
  <c r="K1881" i="9"/>
  <c r="O1881" i="9"/>
  <c r="P1881" i="9"/>
  <c r="L1881" i="9"/>
  <c r="R1881" i="9"/>
  <c r="Q1883" i="9"/>
  <c r="I1883" i="9"/>
  <c r="M1883" i="9"/>
  <c r="J1883" i="9"/>
  <c r="N1883" i="9"/>
  <c r="K1883" i="9"/>
  <c r="O1883" i="9"/>
  <c r="P1883" i="9"/>
  <c r="L1883" i="9"/>
  <c r="R1883" i="9"/>
  <c r="Q1885" i="9"/>
  <c r="I1885" i="9"/>
  <c r="M1885" i="9"/>
  <c r="J1885" i="9"/>
  <c r="N1885" i="9"/>
  <c r="K1885" i="9"/>
  <c r="O1885" i="9"/>
  <c r="P1885" i="9"/>
  <c r="L1885" i="9"/>
  <c r="R1885" i="9"/>
  <c r="Q1887" i="9"/>
  <c r="I1887" i="9"/>
  <c r="M1887" i="9"/>
  <c r="J1887" i="9"/>
  <c r="N1887" i="9"/>
  <c r="K1887" i="9"/>
  <c r="O1887" i="9"/>
  <c r="P1887" i="9"/>
  <c r="L1887" i="9"/>
  <c r="R1887" i="9"/>
  <c r="Q1889" i="9"/>
  <c r="I1889" i="9"/>
  <c r="M1889" i="9"/>
  <c r="J1889" i="9"/>
  <c r="N1889" i="9"/>
  <c r="K1889" i="9"/>
  <c r="O1889" i="9"/>
  <c r="P1889" i="9"/>
  <c r="L1889" i="9"/>
  <c r="R1889" i="9"/>
  <c r="Q1891" i="9"/>
  <c r="I1891" i="9"/>
  <c r="M1891" i="9"/>
  <c r="J1891" i="9"/>
  <c r="N1891" i="9"/>
  <c r="K1891" i="9"/>
  <c r="O1891" i="9"/>
  <c r="P1891" i="9"/>
  <c r="L1891" i="9"/>
  <c r="R1891" i="9"/>
  <c r="Q1893" i="9"/>
  <c r="I1893" i="9"/>
  <c r="M1893" i="9"/>
  <c r="J1893" i="9"/>
  <c r="N1893" i="9"/>
  <c r="K1893" i="9"/>
  <c r="O1893" i="9"/>
  <c r="P1893" i="9"/>
  <c r="L1893" i="9"/>
  <c r="R1893" i="9"/>
  <c r="Q1895" i="9"/>
  <c r="I1895" i="9"/>
  <c r="M1895" i="9"/>
  <c r="J1895" i="9"/>
  <c r="N1895" i="9"/>
  <c r="K1895" i="9"/>
  <c r="O1895" i="9"/>
  <c r="P1895" i="9"/>
  <c r="L1895" i="9"/>
  <c r="R1895" i="9"/>
  <c r="Q1897" i="9"/>
  <c r="I1897" i="9"/>
  <c r="M1897" i="9"/>
  <c r="J1897" i="9"/>
  <c r="N1897" i="9"/>
  <c r="K1897" i="9"/>
  <c r="O1897" i="9"/>
  <c r="P1897" i="9"/>
  <c r="L1897" i="9"/>
  <c r="R1897" i="9"/>
  <c r="Q1899" i="9"/>
  <c r="I1899" i="9"/>
  <c r="M1899" i="9"/>
  <c r="J1899" i="9"/>
  <c r="N1899" i="9"/>
  <c r="K1899" i="9"/>
  <c r="O1899" i="9"/>
  <c r="P1899" i="9"/>
  <c r="L1899" i="9"/>
  <c r="R1899" i="9"/>
  <c r="Q1901" i="9"/>
  <c r="I1901" i="9"/>
  <c r="M1901" i="9"/>
  <c r="J1901" i="9"/>
  <c r="N1901" i="9"/>
  <c r="K1901" i="9"/>
  <c r="O1901" i="9"/>
  <c r="P1901" i="9"/>
  <c r="L1901" i="9"/>
  <c r="R1901" i="9"/>
  <c r="Q1903" i="9"/>
  <c r="I1903" i="9"/>
  <c r="M1903" i="9"/>
  <c r="J1903" i="9"/>
  <c r="N1903" i="9"/>
  <c r="K1903" i="9"/>
  <c r="O1903" i="9"/>
  <c r="P1903" i="9"/>
  <c r="L1903" i="9"/>
  <c r="R1903" i="9"/>
  <c r="Q1905" i="9"/>
  <c r="I1905" i="9"/>
  <c r="M1905" i="9"/>
  <c r="J1905" i="9"/>
  <c r="N1905" i="9"/>
  <c r="K1905" i="9"/>
  <c r="O1905" i="9"/>
  <c r="P1905" i="9"/>
  <c r="L1905" i="9"/>
  <c r="R1905" i="9"/>
  <c r="Q1907" i="9"/>
  <c r="I1907" i="9"/>
  <c r="M1907" i="9"/>
  <c r="J1907" i="9"/>
  <c r="N1907" i="9"/>
  <c r="K1907" i="9"/>
  <c r="O1907" i="9"/>
  <c r="P1907" i="9"/>
  <c r="L1907" i="9"/>
  <c r="R1907" i="9"/>
  <c r="Q1909" i="9"/>
  <c r="I1909" i="9"/>
  <c r="M1909" i="9"/>
  <c r="J1909" i="9"/>
  <c r="N1909" i="9"/>
  <c r="K1909" i="9"/>
  <c r="O1909" i="9"/>
  <c r="P1909" i="9"/>
  <c r="L1909" i="9"/>
  <c r="R1909" i="9"/>
  <c r="Q1911" i="9"/>
  <c r="I1911" i="9"/>
  <c r="M1911" i="9"/>
  <c r="J1911" i="9"/>
  <c r="N1911" i="9"/>
  <c r="K1911" i="9"/>
  <c r="O1911" i="9"/>
  <c r="P1911" i="9"/>
  <c r="L1911" i="9"/>
  <c r="R1911" i="9"/>
  <c r="Q1913" i="9"/>
  <c r="I1913" i="9"/>
  <c r="M1913" i="9"/>
  <c r="J1913" i="9"/>
  <c r="N1913" i="9"/>
  <c r="K1913" i="9"/>
  <c r="O1913" i="9"/>
  <c r="P1913" i="9"/>
  <c r="L1913" i="9"/>
  <c r="R1913" i="9"/>
  <c r="Q1915" i="9"/>
  <c r="I1915" i="9"/>
  <c r="M1915" i="9"/>
  <c r="J1915" i="9"/>
  <c r="N1915" i="9"/>
  <c r="K1915" i="9"/>
  <c r="O1915" i="9"/>
  <c r="P1915" i="9"/>
  <c r="L1915" i="9"/>
  <c r="R1915" i="9"/>
  <c r="Q1917" i="9"/>
  <c r="I1917" i="9"/>
  <c r="M1917" i="9"/>
  <c r="J1917" i="9"/>
  <c r="N1917" i="9"/>
  <c r="K1917" i="9"/>
  <c r="O1917" i="9"/>
  <c r="P1917" i="9"/>
  <c r="L1917" i="9"/>
  <c r="R1917" i="9"/>
  <c r="Q1919" i="9"/>
  <c r="I1919" i="9"/>
  <c r="M1919" i="9"/>
  <c r="J1919" i="9"/>
  <c r="N1919" i="9"/>
  <c r="K1919" i="9"/>
  <c r="O1919" i="9"/>
  <c r="P1919" i="9"/>
  <c r="L1919" i="9"/>
  <c r="R1919" i="9"/>
  <c r="Q1921" i="9"/>
  <c r="I1921" i="9"/>
  <c r="M1921" i="9"/>
  <c r="J1921" i="9"/>
  <c r="N1921" i="9"/>
  <c r="K1921" i="9"/>
  <c r="O1921" i="9"/>
  <c r="P1921" i="9"/>
  <c r="R1921" i="9"/>
  <c r="L1921" i="9"/>
  <c r="Q1923" i="9"/>
  <c r="I1923" i="9"/>
  <c r="M1923" i="9"/>
  <c r="J1923" i="9"/>
  <c r="N1923" i="9"/>
  <c r="K1923" i="9"/>
  <c r="O1923" i="9"/>
  <c r="P1923" i="9"/>
  <c r="L1923" i="9"/>
  <c r="R1923" i="9"/>
  <c r="Q1925" i="9"/>
  <c r="I1925" i="9"/>
  <c r="M1925" i="9"/>
  <c r="J1925" i="9"/>
  <c r="N1925" i="9"/>
  <c r="K1925" i="9"/>
  <c r="O1925" i="9"/>
  <c r="P1925" i="9"/>
  <c r="L1925" i="9"/>
  <c r="R1925" i="9"/>
  <c r="Q1927" i="9"/>
  <c r="I1927" i="9"/>
  <c r="M1927" i="9"/>
  <c r="J1927" i="9"/>
  <c r="N1927" i="9"/>
  <c r="K1927" i="9"/>
  <c r="O1927" i="9"/>
  <c r="P1927" i="9"/>
  <c r="L1927" i="9"/>
  <c r="R1927" i="9"/>
  <c r="Q1929" i="9"/>
  <c r="I1929" i="9"/>
  <c r="M1929" i="9"/>
  <c r="J1929" i="9"/>
  <c r="N1929" i="9"/>
  <c r="K1929" i="9"/>
  <c r="O1929" i="9"/>
  <c r="P1929" i="9"/>
  <c r="L1929" i="9"/>
  <c r="R1929" i="9"/>
  <c r="Q1931" i="9"/>
  <c r="I1931" i="9"/>
  <c r="M1931" i="9"/>
  <c r="J1931" i="9"/>
  <c r="N1931" i="9"/>
  <c r="K1931" i="9"/>
  <c r="O1931" i="9"/>
  <c r="P1931" i="9"/>
  <c r="L1931" i="9"/>
  <c r="R1931" i="9"/>
  <c r="Q1933" i="9"/>
  <c r="I1933" i="9"/>
  <c r="M1933" i="9"/>
  <c r="J1933" i="9"/>
  <c r="N1933" i="9"/>
  <c r="K1933" i="9"/>
  <c r="O1933" i="9"/>
  <c r="P1933" i="9"/>
  <c r="L1933" i="9"/>
  <c r="R1933" i="9"/>
  <c r="Q1935" i="9"/>
  <c r="I1935" i="9"/>
  <c r="M1935" i="9"/>
  <c r="J1935" i="9"/>
  <c r="N1935" i="9"/>
  <c r="K1935" i="9"/>
  <c r="O1935" i="9"/>
  <c r="P1935" i="9"/>
  <c r="L1935" i="9"/>
  <c r="R1935" i="9"/>
  <c r="Q1937" i="9"/>
  <c r="I1937" i="9"/>
  <c r="M1937" i="9"/>
  <c r="J1937" i="9"/>
  <c r="N1937" i="9"/>
  <c r="K1937" i="9"/>
  <c r="O1937" i="9"/>
  <c r="P1937" i="9"/>
  <c r="L1937" i="9"/>
  <c r="R1937" i="9"/>
  <c r="Q1939" i="9"/>
  <c r="I1939" i="9"/>
  <c r="M1939" i="9"/>
  <c r="J1939" i="9"/>
  <c r="N1939" i="9"/>
  <c r="K1939" i="9"/>
  <c r="O1939" i="9"/>
  <c r="P1939" i="9"/>
  <c r="L1939" i="9"/>
  <c r="R1939" i="9"/>
  <c r="Q1941" i="9"/>
  <c r="I1941" i="9"/>
  <c r="M1941" i="9"/>
  <c r="J1941" i="9"/>
  <c r="N1941" i="9"/>
  <c r="K1941" i="9"/>
  <c r="O1941" i="9"/>
  <c r="P1941" i="9"/>
  <c r="L1941" i="9"/>
  <c r="R1941" i="9"/>
  <c r="Q1943" i="9"/>
  <c r="I1943" i="9"/>
  <c r="M1943" i="9"/>
  <c r="J1943" i="9"/>
  <c r="N1943" i="9"/>
  <c r="K1943" i="9"/>
  <c r="O1943" i="9"/>
  <c r="P1943" i="9"/>
  <c r="L1943" i="9"/>
  <c r="R1943" i="9"/>
  <c r="Q1945" i="9"/>
  <c r="I1945" i="9"/>
  <c r="M1945" i="9"/>
  <c r="J1945" i="9"/>
  <c r="N1945" i="9"/>
  <c r="K1945" i="9"/>
  <c r="O1945" i="9"/>
  <c r="P1945" i="9"/>
  <c r="L1945" i="9"/>
  <c r="R1945" i="9"/>
  <c r="Q1947" i="9"/>
  <c r="I1947" i="9"/>
  <c r="M1947" i="9"/>
  <c r="J1947" i="9"/>
  <c r="N1947" i="9"/>
  <c r="K1947" i="9"/>
  <c r="O1947" i="9"/>
  <c r="P1947" i="9"/>
  <c r="L1947" i="9"/>
  <c r="R1947" i="9"/>
  <c r="Q1949" i="9"/>
  <c r="I1949" i="9"/>
  <c r="M1949" i="9"/>
  <c r="J1949" i="9"/>
  <c r="N1949" i="9"/>
  <c r="K1949" i="9"/>
  <c r="O1949" i="9"/>
  <c r="P1949" i="9"/>
  <c r="L1949" i="9"/>
  <c r="R1949" i="9"/>
  <c r="Q1951" i="9"/>
  <c r="I1951" i="9"/>
  <c r="M1951" i="9"/>
  <c r="J1951" i="9"/>
  <c r="N1951" i="9"/>
  <c r="K1951" i="9"/>
  <c r="O1951" i="9"/>
  <c r="P1951" i="9"/>
  <c r="L1951" i="9"/>
  <c r="R1951" i="9"/>
  <c r="Q1953" i="9"/>
  <c r="I1953" i="9"/>
  <c r="M1953" i="9"/>
  <c r="J1953" i="9"/>
  <c r="N1953" i="9"/>
  <c r="K1953" i="9"/>
  <c r="O1953" i="9"/>
  <c r="P1953" i="9"/>
  <c r="R1953" i="9"/>
  <c r="L1953" i="9"/>
  <c r="Q1955" i="9"/>
  <c r="I1955" i="9"/>
  <c r="M1955" i="9"/>
  <c r="J1955" i="9"/>
  <c r="N1955" i="9"/>
  <c r="K1955" i="9"/>
  <c r="O1955" i="9"/>
  <c r="P1955" i="9"/>
  <c r="L1955" i="9"/>
  <c r="R1955" i="9"/>
  <c r="Q1957" i="9"/>
  <c r="I1957" i="9"/>
  <c r="M1957" i="9"/>
  <c r="J1957" i="9"/>
  <c r="N1957" i="9"/>
  <c r="K1957" i="9"/>
  <c r="O1957" i="9"/>
  <c r="P1957" i="9"/>
  <c r="L1957" i="9"/>
  <c r="R1957" i="9"/>
  <c r="Q1959" i="9"/>
  <c r="I1959" i="9"/>
  <c r="M1959" i="9"/>
  <c r="J1959" i="9"/>
  <c r="N1959" i="9"/>
  <c r="K1959" i="9"/>
  <c r="O1959" i="9"/>
  <c r="P1959" i="9"/>
  <c r="L1959" i="9"/>
  <c r="R1959" i="9"/>
  <c r="Q1961" i="9"/>
  <c r="I1961" i="9"/>
  <c r="M1961" i="9"/>
  <c r="J1961" i="9"/>
  <c r="N1961" i="9"/>
  <c r="K1961" i="9"/>
  <c r="O1961" i="9"/>
  <c r="P1961" i="9"/>
  <c r="L1961" i="9"/>
  <c r="R1961" i="9"/>
  <c r="Q1963" i="9"/>
  <c r="I1963" i="9"/>
  <c r="M1963" i="9"/>
  <c r="J1963" i="9"/>
  <c r="N1963" i="9"/>
  <c r="K1963" i="9"/>
  <c r="O1963" i="9"/>
  <c r="P1963" i="9"/>
  <c r="L1963" i="9"/>
  <c r="R1963" i="9"/>
  <c r="Q1965" i="9"/>
  <c r="I1965" i="9"/>
  <c r="M1965" i="9"/>
  <c r="J1965" i="9"/>
  <c r="N1965" i="9"/>
  <c r="K1965" i="9"/>
  <c r="O1965" i="9"/>
  <c r="P1965" i="9"/>
  <c r="L1965" i="9"/>
  <c r="R1965" i="9"/>
  <c r="Q1967" i="9"/>
  <c r="I1967" i="9"/>
  <c r="M1967" i="9"/>
  <c r="J1967" i="9"/>
  <c r="N1967" i="9"/>
  <c r="K1967" i="9"/>
  <c r="O1967" i="9"/>
  <c r="P1967" i="9"/>
  <c r="L1967" i="9"/>
  <c r="R1967" i="9"/>
  <c r="Q1969" i="9"/>
  <c r="I1969" i="9"/>
  <c r="M1969" i="9"/>
  <c r="J1969" i="9"/>
  <c r="N1969" i="9"/>
  <c r="K1969" i="9"/>
  <c r="O1969" i="9"/>
  <c r="P1969" i="9"/>
  <c r="L1969" i="9"/>
  <c r="R1969" i="9"/>
  <c r="Q1971" i="9"/>
  <c r="I1971" i="9"/>
  <c r="M1971" i="9"/>
  <c r="J1971" i="9"/>
  <c r="N1971" i="9"/>
  <c r="K1971" i="9"/>
  <c r="O1971" i="9"/>
  <c r="P1971" i="9"/>
  <c r="L1971" i="9"/>
  <c r="R1971" i="9"/>
  <c r="Q1973" i="9"/>
  <c r="I1973" i="9"/>
  <c r="M1973" i="9"/>
  <c r="J1973" i="9"/>
  <c r="N1973" i="9"/>
  <c r="K1973" i="9"/>
  <c r="O1973" i="9"/>
  <c r="P1973" i="9"/>
  <c r="L1973" i="9"/>
  <c r="R1973" i="9"/>
  <c r="Q1975" i="9"/>
  <c r="I1975" i="9"/>
  <c r="M1975" i="9"/>
  <c r="J1975" i="9"/>
  <c r="N1975" i="9"/>
  <c r="K1975" i="9"/>
  <c r="O1975" i="9"/>
  <c r="P1975" i="9"/>
  <c r="L1975" i="9"/>
  <c r="R1975" i="9"/>
  <c r="Q1977" i="9"/>
  <c r="I1977" i="9"/>
  <c r="M1977" i="9"/>
  <c r="J1977" i="9"/>
  <c r="N1977" i="9"/>
  <c r="K1977" i="9"/>
  <c r="O1977" i="9"/>
  <c r="P1977" i="9"/>
  <c r="L1977" i="9"/>
  <c r="R1977" i="9"/>
  <c r="Q1979" i="9"/>
  <c r="I1979" i="9"/>
  <c r="M1979" i="9"/>
  <c r="J1979" i="9"/>
  <c r="N1979" i="9"/>
  <c r="K1979" i="9"/>
  <c r="O1979" i="9"/>
  <c r="P1979" i="9"/>
  <c r="L1979" i="9"/>
  <c r="R1979" i="9"/>
  <c r="Q1981" i="9"/>
  <c r="I1981" i="9"/>
  <c r="M1981" i="9"/>
  <c r="J1981" i="9"/>
  <c r="N1981" i="9"/>
  <c r="K1981" i="9"/>
  <c r="O1981" i="9"/>
  <c r="P1981" i="9"/>
  <c r="L1981" i="9"/>
  <c r="R1981" i="9"/>
  <c r="Q1983" i="9"/>
  <c r="I1983" i="9"/>
  <c r="M1983" i="9"/>
  <c r="J1983" i="9"/>
  <c r="N1983" i="9"/>
  <c r="K1983" i="9"/>
  <c r="O1983" i="9"/>
  <c r="P1983" i="9"/>
  <c r="L1983" i="9"/>
  <c r="R1983" i="9"/>
  <c r="Q1985" i="9"/>
  <c r="I1985" i="9"/>
  <c r="M1985" i="9"/>
  <c r="J1985" i="9"/>
  <c r="N1985" i="9"/>
  <c r="K1985" i="9"/>
  <c r="O1985" i="9"/>
  <c r="P1985" i="9"/>
  <c r="R1985" i="9"/>
  <c r="Q1987" i="9"/>
  <c r="I1987" i="9"/>
  <c r="M1987" i="9"/>
  <c r="J1987" i="9"/>
  <c r="N1987" i="9"/>
  <c r="K1987" i="9"/>
  <c r="O1987" i="9"/>
  <c r="P1987" i="9"/>
  <c r="L1987" i="9"/>
  <c r="R1987" i="9"/>
  <c r="Q1989" i="9"/>
  <c r="I1989" i="9"/>
  <c r="M1989" i="9"/>
  <c r="J1989" i="9"/>
  <c r="N1989" i="9"/>
  <c r="K1989" i="9"/>
  <c r="O1989" i="9"/>
  <c r="P1989" i="9"/>
  <c r="L1989" i="9"/>
  <c r="R1989" i="9"/>
  <c r="Q1991" i="9"/>
  <c r="I1991" i="9"/>
  <c r="M1991" i="9"/>
  <c r="J1991" i="9"/>
  <c r="N1991" i="9"/>
  <c r="K1991" i="9"/>
  <c r="O1991" i="9"/>
  <c r="P1991" i="9"/>
  <c r="L1991" i="9"/>
  <c r="R1991" i="9"/>
  <c r="Q1993" i="9"/>
  <c r="I1993" i="9"/>
  <c r="M1993" i="9"/>
  <c r="J1993" i="9"/>
  <c r="N1993" i="9"/>
  <c r="K1993" i="9"/>
  <c r="O1993" i="9"/>
  <c r="P1993" i="9"/>
  <c r="L1993" i="9"/>
  <c r="R1993" i="9"/>
  <c r="Q1995" i="9"/>
  <c r="I1995" i="9"/>
  <c r="M1995" i="9"/>
  <c r="J1995" i="9"/>
  <c r="N1995" i="9"/>
  <c r="K1995" i="9"/>
  <c r="O1995" i="9"/>
  <c r="P1995" i="9"/>
  <c r="L1995" i="9"/>
  <c r="R1995" i="9"/>
  <c r="Q1997" i="9"/>
  <c r="I1997" i="9"/>
  <c r="M1997" i="9"/>
  <c r="J1997" i="9"/>
  <c r="N1997" i="9"/>
  <c r="K1997" i="9"/>
  <c r="O1997" i="9"/>
  <c r="P1997" i="9"/>
  <c r="L1997" i="9"/>
  <c r="R1997" i="9"/>
  <c r="Q1999" i="9"/>
  <c r="I1999" i="9"/>
  <c r="M1999" i="9"/>
  <c r="J1999" i="9"/>
  <c r="N1999" i="9"/>
  <c r="K1999" i="9"/>
  <c r="O1999" i="9"/>
  <c r="P1999" i="9"/>
  <c r="L1999" i="9"/>
  <c r="R1999" i="9"/>
  <c r="Q2001" i="9"/>
  <c r="I2001" i="9"/>
  <c r="M2001" i="9"/>
  <c r="J2001" i="9"/>
  <c r="N2001" i="9"/>
  <c r="K2001" i="9"/>
  <c r="O2001" i="9"/>
  <c r="P2001" i="9"/>
  <c r="L2001" i="9"/>
  <c r="R2001" i="9"/>
  <c r="Q2003" i="9"/>
  <c r="I2003" i="9"/>
  <c r="M2003" i="9"/>
  <c r="J2003" i="9"/>
  <c r="N2003" i="9"/>
  <c r="K2003" i="9"/>
  <c r="O2003" i="9"/>
  <c r="P2003" i="9"/>
  <c r="L2003" i="9"/>
  <c r="R2003" i="9"/>
  <c r="Q2005" i="9"/>
  <c r="I2005" i="9"/>
  <c r="M2005" i="9"/>
  <c r="J2005" i="9"/>
  <c r="N2005" i="9"/>
  <c r="K2005" i="9"/>
  <c r="O2005" i="9"/>
  <c r="P2005" i="9"/>
  <c r="L2005" i="9"/>
  <c r="R2005" i="9"/>
  <c r="Q2007" i="9"/>
  <c r="I2007" i="9"/>
  <c r="M2007" i="9"/>
  <c r="J2007" i="9"/>
  <c r="N2007" i="9"/>
  <c r="K2007" i="9"/>
  <c r="O2007" i="9"/>
  <c r="P2007" i="9"/>
  <c r="L2007" i="9"/>
  <c r="R2007" i="9"/>
  <c r="Q2009" i="9"/>
  <c r="I2009" i="9"/>
  <c r="M2009" i="9"/>
  <c r="J2009" i="9"/>
  <c r="N2009" i="9"/>
  <c r="K2009" i="9"/>
  <c r="O2009" i="9"/>
  <c r="P2009" i="9"/>
  <c r="L2009" i="9"/>
  <c r="R2009" i="9"/>
  <c r="Q2011" i="9"/>
  <c r="I2011" i="9"/>
  <c r="M2011" i="9"/>
  <c r="J2011" i="9"/>
  <c r="N2011" i="9"/>
  <c r="K2011" i="9"/>
  <c r="O2011" i="9"/>
  <c r="P2011" i="9"/>
  <c r="L2011" i="9"/>
  <c r="R2011" i="9"/>
  <c r="Q2013" i="9"/>
  <c r="I2013" i="9"/>
  <c r="M2013" i="9"/>
  <c r="J2013" i="9"/>
  <c r="N2013" i="9"/>
  <c r="K2013" i="9"/>
  <c r="O2013" i="9"/>
  <c r="P2013" i="9"/>
  <c r="L2013" i="9"/>
  <c r="R2013" i="9"/>
  <c r="Q2015" i="9"/>
  <c r="I2015" i="9"/>
  <c r="M2015" i="9"/>
  <c r="J2015" i="9"/>
  <c r="N2015" i="9"/>
  <c r="K2015" i="9"/>
  <c r="O2015" i="9"/>
  <c r="P2015" i="9"/>
  <c r="L2015" i="9"/>
  <c r="R2015" i="9"/>
  <c r="Q2017" i="9"/>
  <c r="I2017" i="9"/>
  <c r="M2017" i="9"/>
  <c r="J2017" i="9"/>
  <c r="N2017" i="9"/>
  <c r="K2017" i="9"/>
  <c r="O2017" i="9"/>
  <c r="P2017" i="9"/>
  <c r="L2017" i="9"/>
  <c r="R2017" i="9"/>
  <c r="Q2019" i="9"/>
  <c r="I2019" i="9"/>
  <c r="M2019" i="9"/>
  <c r="J2019" i="9"/>
  <c r="N2019" i="9"/>
  <c r="K2019" i="9"/>
  <c r="O2019" i="9"/>
  <c r="P2019" i="9"/>
  <c r="L2019" i="9"/>
  <c r="R2019" i="9"/>
  <c r="Q2021" i="9"/>
  <c r="I2021" i="9"/>
  <c r="M2021" i="9"/>
  <c r="J2021" i="9"/>
  <c r="N2021" i="9"/>
  <c r="K2021" i="9"/>
  <c r="O2021" i="9"/>
  <c r="P2021" i="9"/>
  <c r="L2021" i="9"/>
  <c r="R2021" i="9"/>
  <c r="Q2023" i="9"/>
  <c r="I2023" i="9"/>
  <c r="M2023" i="9"/>
  <c r="J2023" i="9"/>
  <c r="N2023" i="9"/>
  <c r="K2023" i="9"/>
  <c r="O2023" i="9"/>
  <c r="P2023" i="9"/>
  <c r="L2023" i="9"/>
  <c r="R2023" i="9"/>
  <c r="Q2025" i="9"/>
  <c r="I2025" i="9"/>
  <c r="M2025" i="9"/>
  <c r="J2025" i="9"/>
  <c r="N2025" i="9"/>
  <c r="K2025" i="9"/>
  <c r="O2025" i="9"/>
  <c r="P2025" i="9"/>
  <c r="L2025" i="9"/>
  <c r="R2025" i="9"/>
  <c r="Q2027" i="9"/>
  <c r="I2027" i="9"/>
  <c r="M2027" i="9"/>
  <c r="J2027" i="9"/>
  <c r="N2027" i="9"/>
  <c r="K2027" i="9"/>
  <c r="O2027" i="9"/>
  <c r="P2027" i="9"/>
  <c r="L2027" i="9"/>
  <c r="R2027" i="9"/>
  <c r="Q2029" i="9"/>
  <c r="I2029" i="9"/>
  <c r="M2029" i="9"/>
  <c r="J2029" i="9"/>
  <c r="N2029" i="9"/>
  <c r="K2029" i="9"/>
  <c r="O2029" i="9"/>
  <c r="P2029" i="9"/>
  <c r="L2029" i="9"/>
  <c r="R2029" i="9"/>
  <c r="Q2031" i="9"/>
  <c r="I2031" i="9"/>
  <c r="M2031" i="9"/>
  <c r="J2031" i="9"/>
  <c r="N2031" i="9"/>
  <c r="K2031" i="9"/>
  <c r="O2031" i="9"/>
  <c r="P2031" i="9"/>
  <c r="L2031" i="9"/>
  <c r="R2031" i="9"/>
  <c r="Q2033" i="9"/>
  <c r="I2033" i="9"/>
  <c r="M2033" i="9"/>
  <c r="J2033" i="9"/>
  <c r="N2033" i="9"/>
  <c r="K2033" i="9"/>
  <c r="O2033" i="9"/>
  <c r="P2033" i="9"/>
  <c r="L2033" i="9"/>
  <c r="R2033" i="9"/>
  <c r="Q2035" i="9"/>
  <c r="I2035" i="9"/>
  <c r="M2035" i="9"/>
  <c r="J2035" i="9"/>
  <c r="N2035" i="9"/>
  <c r="K2035" i="9"/>
  <c r="O2035" i="9"/>
  <c r="P2035" i="9"/>
  <c r="L2035" i="9"/>
  <c r="R2035" i="9"/>
  <c r="Q2037" i="9"/>
  <c r="I2037" i="9"/>
  <c r="M2037" i="9"/>
  <c r="J2037" i="9"/>
  <c r="N2037" i="9"/>
  <c r="K2037" i="9"/>
  <c r="O2037" i="9"/>
  <c r="P2037" i="9"/>
  <c r="L2037" i="9"/>
  <c r="R2037" i="9"/>
  <c r="Q2039" i="9"/>
  <c r="I2039" i="9"/>
  <c r="M2039" i="9"/>
  <c r="J2039" i="9"/>
  <c r="N2039" i="9"/>
  <c r="K2039" i="9"/>
  <c r="O2039" i="9"/>
  <c r="P2039" i="9"/>
  <c r="L2039" i="9"/>
  <c r="R2039" i="9"/>
  <c r="Q2041" i="9"/>
  <c r="I2041" i="9"/>
  <c r="M2041" i="9"/>
  <c r="J2041" i="9"/>
  <c r="N2041" i="9"/>
  <c r="K2041" i="9"/>
  <c r="O2041" i="9"/>
  <c r="P2041" i="9"/>
  <c r="L2041" i="9"/>
  <c r="R2041" i="9"/>
  <c r="Q2043" i="9"/>
  <c r="I2043" i="9"/>
  <c r="M2043" i="9"/>
  <c r="J2043" i="9"/>
  <c r="N2043" i="9"/>
  <c r="K2043" i="9"/>
  <c r="O2043" i="9"/>
  <c r="P2043" i="9"/>
  <c r="L2043" i="9"/>
  <c r="R2043" i="9"/>
  <c r="Q2045" i="9"/>
  <c r="I2045" i="9"/>
  <c r="M2045" i="9"/>
  <c r="J2045" i="9"/>
  <c r="N2045" i="9"/>
  <c r="K2045" i="9"/>
  <c r="O2045" i="9"/>
  <c r="P2045" i="9"/>
  <c r="L2045" i="9"/>
  <c r="R2045" i="9"/>
  <c r="Q2047" i="9"/>
  <c r="I2047" i="9"/>
  <c r="M2047" i="9"/>
  <c r="J2047" i="9"/>
  <c r="N2047" i="9"/>
  <c r="K2047" i="9"/>
  <c r="O2047" i="9"/>
  <c r="P2047" i="9"/>
  <c r="L2047" i="9"/>
  <c r="R2047" i="9"/>
  <c r="Q2049" i="9"/>
  <c r="I2049" i="9"/>
  <c r="M2049" i="9"/>
  <c r="J2049" i="9"/>
  <c r="N2049" i="9"/>
  <c r="K2049" i="9"/>
  <c r="O2049" i="9"/>
  <c r="P2049" i="9"/>
  <c r="R2049" i="9"/>
  <c r="L2049" i="9"/>
  <c r="Q2051" i="9"/>
  <c r="I2051" i="9"/>
  <c r="M2051" i="9"/>
  <c r="J2051" i="9"/>
  <c r="N2051" i="9"/>
  <c r="K2051" i="9"/>
  <c r="O2051" i="9"/>
  <c r="P2051" i="9"/>
  <c r="L2051" i="9"/>
  <c r="R2051" i="9"/>
  <c r="Q2053" i="9"/>
  <c r="I2053" i="9"/>
  <c r="M2053" i="9"/>
  <c r="J2053" i="9"/>
  <c r="N2053" i="9"/>
  <c r="K2053" i="9"/>
  <c r="O2053" i="9"/>
  <c r="P2053" i="9"/>
  <c r="L2053" i="9"/>
  <c r="R2053" i="9"/>
  <c r="Q2055" i="9"/>
  <c r="I2055" i="9"/>
  <c r="M2055" i="9"/>
  <c r="J2055" i="9"/>
  <c r="N2055" i="9"/>
  <c r="K2055" i="9"/>
  <c r="O2055" i="9"/>
  <c r="P2055" i="9"/>
  <c r="L2055" i="9"/>
  <c r="R2055" i="9"/>
  <c r="Q2057" i="9"/>
  <c r="I2057" i="9"/>
  <c r="M2057" i="9"/>
  <c r="J2057" i="9"/>
  <c r="N2057" i="9"/>
  <c r="K2057" i="9"/>
  <c r="O2057" i="9"/>
  <c r="P2057" i="9"/>
  <c r="L2057" i="9"/>
  <c r="R2057" i="9"/>
  <c r="Q2059" i="9"/>
  <c r="I2059" i="9"/>
  <c r="M2059" i="9"/>
  <c r="J2059" i="9"/>
  <c r="N2059" i="9"/>
  <c r="K2059" i="9"/>
  <c r="O2059" i="9"/>
  <c r="P2059" i="9"/>
  <c r="L2059" i="9"/>
  <c r="R2059" i="9"/>
  <c r="Q2061" i="9"/>
  <c r="I2061" i="9"/>
  <c r="M2061" i="9"/>
  <c r="J2061" i="9"/>
  <c r="N2061" i="9"/>
  <c r="K2061" i="9"/>
  <c r="O2061" i="9"/>
  <c r="P2061" i="9"/>
  <c r="L2061" i="9"/>
  <c r="R2061" i="9"/>
  <c r="Q2063" i="9"/>
  <c r="I2063" i="9"/>
  <c r="M2063" i="9"/>
  <c r="J2063" i="9"/>
  <c r="N2063" i="9"/>
  <c r="K2063" i="9"/>
  <c r="O2063" i="9"/>
  <c r="P2063" i="9"/>
  <c r="L2063" i="9"/>
  <c r="R2063" i="9"/>
  <c r="Q2065" i="9"/>
  <c r="I2065" i="9"/>
  <c r="M2065" i="9"/>
  <c r="J2065" i="9"/>
  <c r="N2065" i="9"/>
  <c r="K2065" i="9"/>
  <c r="O2065" i="9"/>
  <c r="P2065" i="9"/>
  <c r="L2065" i="9"/>
  <c r="R2065" i="9"/>
  <c r="Q2067" i="9"/>
  <c r="I2067" i="9"/>
  <c r="M2067" i="9"/>
  <c r="J2067" i="9"/>
  <c r="N2067" i="9"/>
  <c r="K2067" i="9"/>
  <c r="O2067" i="9"/>
  <c r="P2067" i="9"/>
  <c r="L2067" i="9"/>
  <c r="R2067" i="9"/>
  <c r="Q2069" i="9"/>
  <c r="I2069" i="9"/>
  <c r="M2069" i="9"/>
  <c r="J2069" i="9"/>
  <c r="N2069" i="9"/>
  <c r="K2069" i="9"/>
  <c r="O2069" i="9"/>
  <c r="P2069" i="9"/>
  <c r="L2069" i="9"/>
  <c r="R2069" i="9"/>
  <c r="Q2071" i="9"/>
  <c r="I2071" i="9"/>
  <c r="M2071" i="9"/>
  <c r="J2071" i="9"/>
  <c r="N2071" i="9"/>
  <c r="K2071" i="9"/>
  <c r="O2071" i="9"/>
  <c r="P2071" i="9"/>
  <c r="L2071" i="9"/>
  <c r="R2071" i="9"/>
  <c r="Q2073" i="9"/>
  <c r="I2073" i="9"/>
  <c r="M2073" i="9"/>
  <c r="J2073" i="9"/>
  <c r="N2073" i="9"/>
  <c r="K2073" i="9"/>
  <c r="O2073" i="9"/>
  <c r="P2073" i="9"/>
  <c r="L2073" i="9"/>
  <c r="R2073" i="9"/>
  <c r="Q2075" i="9"/>
  <c r="I2075" i="9"/>
  <c r="M2075" i="9"/>
  <c r="J2075" i="9"/>
  <c r="N2075" i="9"/>
  <c r="K2075" i="9"/>
  <c r="O2075" i="9"/>
  <c r="P2075" i="9"/>
  <c r="L2075" i="9"/>
  <c r="R2075" i="9"/>
  <c r="Q2077" i="9"/>
  <c r="I2077" i="9"/>
  <c r="M2077" i="9"/>
  <c r="J2077" i="9"/>
  <c r="N2077" i="9"/>
  <c r="K2077" i="9"/>
  <c r="O2077" i="9"/>
  <c r="P2077" i="9"/>
  <c r="L2077" i="9"/>
  <c r="R2077" i="9"/>
  <c r="Q2079" i="9"/>
  <c r="I2079" i="9"/>
  <c r="M2079" i="9"/>
  <c r="J2079" i="9"/>
  <c r="N2079" i="9"/>
  <c r="K2079" i="9"/>
  <c r="O2079" i="9"/>
  <c r="P2079" i="9"/>
  <c r="L2079" i="9"/>
  <c r="R2079" i="9"/>
  <c r="Q2081" i="9"/>
  <c r="I2081" i="9"/>
  <c r="M2081" i="9"/>
  <c r="J2081" i="9"/>
  <c r="N2081" i="9"/>
  <c r="K2081" i="9"/>
  <c r="O2081" i="9"/>
  <c r="P2081" i="9"/>
  <c r="R2081" i="9"/>
  <c r="L2081" i="9"/>
  <c r="Q2083" i="9"/>
  <c r="I2083" i="9"/>
  <c r="M2083" i="9"/>
  <c r="J2083" i="9"/>
  <c r="N2083" i="9"/>
  <c r="K2083" i="9"/>
  <c r="O2083" i="9"/>
  <c r="P2083" i="9"/>
  <c r="L2083" i="9"/>
  <c r="R2083" i="9"/>
  <c r="Q2085" i="9"/>
  <c r="I2085" i="9"/>
  <c r="M2085" i="9"/>
  <c r="J2085" i="9"/>
  <c r="N2085" i="9"/>
  <c r="K2085" i="9"/>
  <c r="O2085" i="9"/>
  <c r="P2085" i="9"/>
  <c r="L2085" i="9"/>
  <c r="R2085" i="9"/>
  <c r="Q2087" i="9"/>
  <c r="I2087" i="9"/>
  <c r="M2087" i="9"/>
  <c r="J2087" i="9"/>
  <c r="N2087" i="9"/>
  <c r="K2087" i="9"/>
  <c r="O2087" i="9"/>
  <c r="P2087" i="9"/>
  <c r="L2087" i="9"/>
  <c r="R2087" i="9"/>
  <c r="Q2089" i="9"/>
  <c r="I2089" i="9"/>
  <c r="M2089" i="9"/>
  <c r="J2089" i="9"/>
  <c r="N2089" i="9"/>
  <c r="K2089" i="9"/>
  <c r="O2089" i="9"/>
  <c r="P2089" i="9"/>
  <c r="L2089" i="9"/>
  <c r="R2089" i="9"/>
  <c r="Q2091" i="9"/>
  <c r="I2091" i="9"/>
  <c r="M2091" i="9"/>
  <c r="J2091" i="9"/>
  <c r="N2091" i="9"/>
  <c r="K2091" i="9"/>
  <c r="O2091" i="9"/>
  <c r="P2091" i="9"/>
  <c r="L2091" i="9"/>
  <c r="R2091" i="9"/>
  <c r="Q2093" i="9"/>
  <c r="I2093" i="9"/>
  <c r="M2093" i="9"/>
  <c r="J2093" i="9"/>
  <c r="N2093" i="9"/>
  <c r="K2093" i="9"/>
  <c r="O2093" i="9"/>
  <c r="P2093" i="9"/>
  <c r="L2093" i="9"/>
  <c r="R2093" i="9"/>
  <c r="Q2095" i="9"/>
  <c r="I2095" i="9"/>
  <c r="M2095" i="9"/>
  <c r="J2095" i="9"/>
  <c r="N2095" i="9"/>
  <c r="K2095" i="9"/>
  <c r="O2095" i="9"/>
  <c r="P2095" i="9"/>
  <c r="L2095" i="9"/>
  <c r="R2095" i="9"/>
  <c r="Q2097" i="9"/>
  <c r="I2097" i="9"/>
  <c r="M2097" i="9"/>
  <c r="J2097" i="9"/>
  <c r="N2097" i="9"/>
  <c r="K2097" i="9"/>
  <c r="O2097" i="9"/>
  <c r="P2097" i="9"/>
  <c r="L2097" i="9"/>
  <c r="R2097" i="9"/>
  <c r="Q2099" i="9"/>
  <c r="I2099" i="9"/>
  <c r="M2099" i="9"/>
  <c r="J2099" i="9"/>
  <c r="N2099" i="9"/>
  <c r="K2099" i="9"/>
  <c r="O2099" i="9"/>
  <c r="P2099" i="9"/>
  <c r="L2099" i="9"/>
  <c r="R2099" i="9"/>
  <c r="Q2101" i="9"/>
  <c r="I2101" i="9"/>
  <c r="M2101" i="9"/>
  <c r="J2101" i="9"/>
  <c r="N2101" i="9"/>
  <c r="K2101" i="9"/>
  <c r="O2101" i="9"/>
  <c r="P2101" i="9"/>
  <c r="L2101" i="9"/>
  <c r="R2101" i="9"/>
  <c r="Q2103" i="9"/>
  <c r="I2103" i="9"/>
  <c r="M2103" i="9"/>
  <c r="J2103" i="9"/>
  <c r="N2103" i="9"/>
  <c r="K2103" i="9"/>
  <c r="O2103" i="9"/>
  <c r="P2103" i="9"/>
  <c r="L2103" i="9"/>
  <c r="R2103" i="9"/>
  <c r="Q2105" i="9"/>
  <c r="I2105" i="9"/>
  <c r="M2105" i="9"/>
  <c r="J2105" i="9"/>
  <c r="N2105" i="9"/>
  <c r="K2105" i="9"/>
  <c r="O2105" i="9"/>
  <c r="P2105" i="9"/>
  <c r="L2105" i="9"/>
  <c r="R2105" i="9"/>
  <c r="Q2107" i="9"/>
  <c r="I2107" i="9"/>
  <c r="M2107" i="9"/>
  <c r="J2107" i="9"/>
  <c r="N2107" i="9"/>
  <c r="K2107" i="9"/>
  <c r="O2107" i="9"/>
  <c r="P2107" i="9"/>
  <c r="L2107" i="9"/>
  <c r="R2107" i="9"/>
  <c r="Q2109" i="9"/>
  <c r="I2109" i="9"/>
  <c r="M2109" i="9"/>
  <c r="J2109" i="9"/>
  <c r="N2109" i="9"/>
  <c r="K2109" i="9"/>
  <c r="O2109" i="9"/>
  <c r="P2109" i="9"/>
  <c r="L2109" i="9"/>
  <c r="R2109" i="9"/>
  <c r="Q2111" i="9"/>
  <c r="I2111" i="9"/>
  <c r="M2111" i="9"/>
  <c r="J2111" i="9"/>
  <c r="N2111" i="9"/>
  <c r="K2111" i="9"/>
  <c r="O2111" i="9"/>
  <c r="P2111" i="9"/>
  <c r="L2111" i="9"/>
  <c r="R2111" i="9"/>
  <c r="Q2113" i="9"/>
  <c r="I2113" i="9"/>
  <c r="M2113" i="9"/>
  <c r="J2113" i="9"/>
  <c r="N2113" i="9"/>
  <c r="K2113" i="9"/>
  <c r="O2113" i="9"/>
  <c r="P2113" i="9"/>
  <c r="R2113" i="9"/>
  <c r="Q2115" i="9"/>
  <c r="I2115" i="9"/>
  <c r="M2115" i="9"/>
  <c r="J2115" i="9"/>
  <c r="N2115" i="9"/>
  <c r="K2115" i="9"/>
  <c r="O2115" i="9"/>
  <c r="P2115" i="9"/>
  <c r="L2115" i="9"/>
  <c r="R2115" i="9"/>
  <c r="Q2117" i="9"/>
  <c r="I2117" i="9"/>
  <c r="M2117" i="9"/>
  <c r="J2117" i="9"/>
  <c r="N2117" i="9"/>
  <c r="K2117" i="9"/>
  <c r="O2117" i="9"/>
  <c r="P2117" i="9"/>
  <c r="L2117" i="9"/>
  <c r="R2117" i="9"/>
  <c r="Q2119" i="9"/>
  <c r="I2119" i="9"/>
  <c r="M2119" i="9"/>
  <c r="J2119" i="9"/>
  <c r="N2119" i="9"/>
  <c r="K2119" i="9"/>
  <c r="O2119" i="9"/>
  <c r="P2119" i="9"/>
  <c r="L2119" i="9"/>
  <c r="R2119" i="9"/>
  <c r="Q2121" i="9"/>
  <c r="I2121" i="9"/>
  <c r="M2121" i="9"/>
  <c r="J2121" i="9"/>
  <c r="N2121" i="9"/>
  <c r="K2121" i="9"/>
  <c r="O2121" i="9"/>
  <c r="P2121" i="9"/>
  <c r="L2121" i="9"/>
  <c r="R2121" i="9"/>
  <c r="Q2123" i="9"/>
  <c r="I2123" i="9"/>
  <c r="M2123" i="9"/>
  <c r="J2123" i="9"/>
  <c r="N2123" i="9"/>
  <c r="K2123" i="9"/>
  <c r="O2123" i="9"/>
  <c r="P2123" i="9"/>
  <c r="L2123" i="9"/>
  <c r="R2123" i="9"/>
  <c r="Q2125" i="9"/>
  <c r="I2125" i="9"/>
  <c r="M2125" i="9"/>
  <c r="J2125" i="9"/>
  <c r="N2125" i="9"/>
  <c r="K2125" i="9"/>
  <c r="O2125" i="9"/>
  <c r="P2125" i="9"/>
  <c r="L2125" i="9"/>
  <c r="R2125" i="9"/>
  <c r="Q2127" i="9"/>
  <c r="I2127" i="9"/>
  <c r="M2127" i="9"/>
  <c r="J2127" i="9"/>
  <c r="N2127" i="9"/>
  <c r="K2127" i="9"/>
  <c r="O2127" i="9"/>
  <c r="P2127" i="9"/>
  <c r="L2127" i="9"/>
  <c r="R2127" i="9"/>
  <c r="Q2129" i="9"/>
  <c r="I2129" i="9"/>
  <c r="M2129" i="9"/>
  <c r="J2129" i="9"/>
  <c r="N2129" i="9"/>
  <c r="K2129" i="9"/>
  <c r="O2129" i="9"/>
  <c r="P2129" i="9"/>
  <c r="L2129" i="9"/>
  <c r="R2129" i="9"/>
  <c r="Q2131" i="9"/>
  <c r="I2131" i="9"/>
  <c r="M2131" i="9"/>
  <c r="J2131" i="9"/>
  <c r="N2131" i="9"/>
  <c r="K2131" i="9"/>
  <c r="O2131" i="9"/>
  <c r="P2131" i="9"/>
  <c r="L2131" i="9"/>
  <c r="R2131" i="9"/>
  <c r="Q2133" i="9"/>
  <c r="I2133" i="9"/>
  <c r="M2133" i="9"/>
  <c r="J2133" i="9"/>
  <c r="N2133" i="9"/>
  <c r="K2133" i="9"/>
  <c r="O2133" i="9"/>
  <c r="P2133" i="9"/>
  <c r="L2133" i="9"/>
  <c r="R2133" i="9"/>
  <c r="Q2135" i="9"/>
  <c r="I2135" i="9"/>
  <c r="M2135" i="9"/>
  <c r="J2135" i="9"/>
  <c r="N2135" i="9"/>
  <c r="K2135" i="9"/>
  <c r="O2135" i="9"/>
  <c r="P2135" i="9"/>
  <c r="L2135" i="9"/>
  <c r="R2135" i="9"/>
  <c r="Q2137" i="9"/>
  <c r="I2137" i="9"/>
  <c r="M2137" i="9"/>
  <c r="J2137" i="9"/>
  <c r="N2137" i="9"/>
  <c r="K2137" i="9"/>
  <c r="O2137" i="9"/>
  <c r="P2137" i="9"/>
  <c r="L2137" i="9"/>
  <c r="R2137" i="9"/>
  <c r="Q2139" i="9"/>
  <c r="I2139" i="9"/>
  <c r="M2139" i="9"/>
  <c r="J2139" i="9"/>
  <c r="N2139" i="9"/>
  <c r="K2139" i="9"/>
  <c r="O2139" i="9"/>
  <c r="P2139" i="9"/>
  <c r="L2139" i="9"/>
  <c r="R2139" i="9"/>
  <c r="Q2141" i="9"/>
  <c r="I2141" i="9"/>
  <c r="M2141" i="9"/>
  <c r="J2141" i="9"/>
  <c r="N2141" i="9"/>
  <c r="K2141" i="9"/>
  <c r="O2141" i="9"/>
  <c r="P2141" i="9"/>
  <c r="L2141" i="9"/>
  <c r="R2141" i="9"/>
  <c r="Q2143" i="9"/>
  <c r="I2143" i="9"/>
  <c r="M2143" i="9"/>
  <c r="J2143" i="9"/>
  <c r="N2143" i="9"/>
  <c r="K2143" i="9"/>
  <c r="O2143" i="9"/>
  <c r="P2143" i="9"/>
  <c r="L2143" i="9"/>
  <c r="R2143" i="9"/>
  <c r="Q2145" i="9"/>
  <c r="I2145" i="9"/>
  <c r="M2145" i="9"/>
  <c r="J2145" i="9"/>
  <c r="N2145" i="9"/>
  <c r="K2145" i="9"/>
  <c r="O2145" i="9"/>
  <c r="P2145" i="9"/>
  <c r="L2145" i="9"/>
  <c r="R2145" i="9"/>
  <c r="Q2147" i="9"/>
  <c r="I2147" i="9"/>
  <c r="M2147" i="9"/>
  <c r="J2147" i="9"/>
  <c r="N2147" i="9"/>
  <c r="K2147" i="9"/>
  <c r="O2147" i="9"/>
  <c r="P2147" i="9"/>
  <c r="L2147" i="9"/>
  <c r="R2147" i="9"/>
  <c r="Q2149" i="9"/>
  <c r="I2149" i="9"/>
  <c r="M2149" i="9"/>
  <c r="J2149" i="9"/>
  <c r="N2149" i="9"/>
  <c r="K2149" i="9"/>
  <c r="O2149" i="9"/>
  <c r="P2149" i="9"/>
  <c r="L2149" i="9"/>
  <c r="R2149" i="9"/>
  <c r="Q2151" i="9"/>
  <c r="I2151" i="9"/>
  <c r="M2151" i="9"/>
  <c r="J2151" i="9"/>
  <c r="N2151" i="9"/>
  <c r="K2151" i="9"/>
  <c r="O2151" i="9"/>
  <c r="P2151" i="9"/>
  <c r="L2151" i="9"/>
  <c r="R2151" i="9"/>
  <c r="Q2153" i="9"/>
  <c r="I2153" i="9"/>
  <c r="M2153" i="9"/>
  <c r="J2153" i="9"/>
  <c r="N2153" i="9"/>
  <c r="K2153" i="9"/>
  <c r="O2153" i="9"/>
  <c r="P2153" i="9"/>
  <c r="L2153" i="9"/>
  <c r="R2153" i="9"/>
  <c r="Q2155" i="9"/>
  <c r="I2155" i="9"/>
  <c r="M2155" i="9"/>
  <c r="J2155" i="9"/>
  <c r="N2155" i="9"/>
  <c r="K2155" i="9"/>
  <c r="O2155" i="9"/>
  <c r="P2155" i="9"/>
  <c r="L2155" i="9"/>
  <c r="R2155" i="9"/>
  <c r="Q2157" i="9"/>
  <c r="I2157" i="9"/>
  <c r="M2157" i="9"/>
  <c r="J2157" i="9"/>
  <c r="N2157" i="9"/>
  <c r="K2157" i="9"/>
  <c r="O2157" i="9"/>
  <c r="P2157" i="9"/>
  <c r="L2157" i="9"/>
  <c r="R2157" i="9"/>
  <c r="Q2159" i="9"/>
  <c r="I2159" i="9"/>
  <c r="M2159" i="9"/>
  <c r="J2159" i="9"/>
  <c r="N2159" i="9"/>
  <c r="K2159" i="9"/>
  <c r="O2159" i="9"/>
  <c r="P2159" i="9"/>
  <c r="L2159" i="9"/>
  <c r="R2159" i="9"/>
  <c r="Q2161" i="9"/>
  <c r="I2161" i="9"/>
  <c r="M2161" i="9"/>
  <c r="J2161" i="9"/>
  <c r="N2161" i="9"/>
  <c r="K2161" i="9"/>
  <c r="O2161" i="9"/>
  <c r="P2161" i="9"/>
  <c r="L2161" i="9"/>
  <c r="R2161" i="9"/>
  <c r="Q2163" i="9"/>
  <c r="I2163" i="9"/>
  <c r="M2163" i="9"/>
  <c r="J2163" i="9"/>
  <c r="N2163" i="9"/>
  <c r="K2163" i="9"/>
  <c r="O2163" i="9"/>
  <c r="P2163" i="9"/>
  <c r="L2163" i="9"/>
  <c r="R2163" i="9"/>
  <c r="Q2165" i="9"/>
  <c r="I2165" i="9"/>
  <c r="M2165" i="9"/>
  <c r="J2165" i="9"/>
  <c r="N2165" i="9"/>
  <c r="K2165" i="9"/>
  <c r="O2165" i="9"/>
  <c r="P2165" i="9"/>
  <c r="L2165" i="9"/>
  <c r="R2165" i="9"/>
  <c r="Q2167" i="9"/>
  <c r="I2167" i="9"/>
  <c r="M2167" i="9"/>
  <c r="J2167" i="9"/>
  <c r="N2167" i="9"/>
  <c r="K2167" i="9"/>
  <c r="O2167" i="9"/>
  <c r="P2167" i="9"/>
  <c r="L2167" i="9"/>
  <c r="R2167" i="9"/>
  <c r="Q2169" i="9"/>
  <c r="I2169" i="9"/>
  <c r="M2169" i="9"/>
  <c r="J2169" i="9"/>
  <c r="N2169" i="9"/>
  <c r="K2169" i="9"/>
  <c r="O2169" i="9"/>
  <c r="P2169" i="9"/>
  <c r="L2169" i="9"/>
  <c r="R2169" i="9"/>
  <c r="Q2171" i="9"/>
  <c r="I2171" i="9"/>
  <c r="M2171" i="9"/>
  <c r="J2171" i="9"/>
  <c r="N2171" i="9"/>
  <c r="K2171" i="9"/>
  <c r="O2171" i="9"/>
  <c r="P2171" i="9"/>
  <c r="L2171" i="9"/>
  <c r="R2171" i="9"/>
  <c r="Q2173" i="9"/>
  <c r="I2173" i="9"/>
  <c r="M2173" i="9"/>
  <c r="J2173" i="9"/>
  <c r="N2173" i="9"/>
  <c r="K2173" i="9"/>
  <c r="O2173" i="9"/>
  <c r="P2173" i="9"/>
  <c r="L2173" i="9"/>
  <c r="R2173" i="9"/>
  <c r="Q2175" i="9"/>
  <c r="I2175" i="9"/>
  <c r="M2175" i="9"/>
  <c r="J2175" i="9"/>
  <c r="N2175" i="9"/>
  <c r="K2175" i="9"/>
  <c r="O2175" i="9"/>
  <c r="P2175" i="9"/>
  <c r="L2175" i="9"/>
  <c r="R2175" i="9"/>
  <c r="Q2177" i="9"/>
  <c r="I2177" i="9"/>
  <c r="M2177" i="9"/>
  <c r="J2177" i="9"/>
  <c r="N2177" i="9"/>
  <c r="K2177" i="9"/>
  <c r="O2177" i="9"/>
  <c r="P2177" i="9"/>
  <c r="R2177" i="9"/>
  <c r="L2177" i="9"/>
  <c r="Q2179" i="9"/>
  <c r="I2179" i="9"/>
  <c r="M2179" i="9"/>
  <c r="J2179" i="9"/>
  <c r="N2179" i="9"/>
  <c r="K2179" i="9"/>
  <c r="O2179" i="9"/>
  <c r="P2179" i="9"/>
  <c r="L2179" i="9"/>
  <c r="R2179" i="9"/>
  <c r="Q2181" i="9"/>
  <c r="I2181" i="9"/>
  <c r="M2181" i="9"/>
  <c r="J2181" i="9"/>
  <c r="N2181" i="9"/>
  <c r="K2181" i="9"/>
  <c r="O2181" i="9"/>
  <c r="P2181" i="9"/>
  <c r="L2181" i="9"/>
  <c r="R2181" i="9"/>
  <c r="Q2183" i="9"/>
  <c r="I2183" i="9"/>
  <c r="M2183" i="9"/>
  <c r="J2183" i="9"/>
  <c r="N2183" i="9"/>
  <c r="K2183" i="9"/>
  <c r="O2183" i="9"/>
  <c r="P2183" i="9"/>
  <c r="L2183" i="9"/>
  <c r="R2183" i="9"/>
  <c r="Q2185" i="9"/>
  <c r="I2185" i="9"/>
  <c r="M2185" i="9"/>
  <c r="J2185" i="9"/>
  <c r="N2185" i="9"/>
  <c r="K2185" i="9"/>
  <c r="O2185" i="9"/>
  <c r="P2185" i="9"/>
  <c r="L2185" i="9"/>
  <c r="R2185" i="9"/>
  <c r="Q2187" i="9"/>
  <c r="I2187" i="9"/>
  <c r="M2187" i="9"/>
  <c r="J2187" i="9"/>
  <c r="N2187" i="9"/>
  <c r="K2187" i="9"/>
  <c r="O2187" i="9"/>
  <c r="P2187" i="9"/>
  <c r="L2187" i="9"/>
  <c r="R2187" i="9"/>
  <c r="Q2189" i="9"/>
  <c r="I2189" i="9"/>
  <c r="M2189" i="9"/>
  <c r="J2189" i="9"/>
  <c r="N2189" i="9"/>
  <c r="K2189" i="9"/>
  <c r="O2189" i="9"/>
  <c r="P2189" i="9"/>
  <c r="L2189" i="9"/>
  <c r="R2189" i="9"/>
  <c r="Q2191" i="9"/>
  <c r="I2191" i="9"/>
  <c r="M2191" i="9"/>
  <c r="J2191" i="9"/>
  <c r="N2191" i="9"/>
  <c r="K2191" i="9"/>
  <c r="O2191" i="9"/>
  <c r="P2191" i="9"/>
  <c r="L2191" i="9"/>
  <c r="R2191" i="9"/>
  <c r="Q2193" i="9"/>
  <c r="I2193" i="9"/>
  <c r="M2193" i="9"/>
  <c r="J2193" i="9"/>
  <c r="N2193" i="9"/>
  <c r="K2193" i="9"/>
  <c r="O2193" i="9"/>
  <c r="P2193" i="9"/>
  <c r="L2193" i="9"/>
  <c r="R2193" i="9"/>
  <c r="Q2195" i="9"/>
  <c r="I2195" i="9"/>
  <c r="M2195" i="9"/>
  <c r="J2195" i="9"/>
  <c r="N2195" i="9"/>
  <c r="K2195" i="9"/>
  <c r="O2195" i="9"/>
  <c r="P2195" i="9"/>
  <c r="L2195" i="9"/>
  <c r="R2195" i="9"/>
  <c r="Q2197" i="9"/>
  <c r="I2197" i="9"/>
  <c r="M2197" i="9"/>
  <c r="J2197" i="9"/>
  <c r="N2197" i="9"/>
  <c r="K2197" i="9"/>
  <c r="O2197" i="9"/>
  <c r="P2197" i="9"/>
  <c r="L2197" i="9"/>
  <c r="R2197" i="9"/>
  <c r="Q2199" i="9"/>
  <c r="I2199" i="9"/>
  <c r="M2199" i="9"/>
  <c r="J2199" i="9"/>
  <c r="N2199" i="9"/>
  <c r="K2199" i="9"/>
  <c r="O2199" i="9"/>
  <c r="P2199" i="9"/>
  <c r="L2199" i="9"/>
  <c r="R2199" i="9"/>
  <c r="Q2201" i="9"/>
  <c r="I2201" i="9"/>
  <c r="M2201" i="9"/>
  <c r="J2201" i="9"/>
  <c r="N2201" i="9"/>
  <c r="K2201" i="9"/>
  <c r="O2201" i="9"/>
  <c r="P2201" i="9"/>
  <c r="L2201" i="9"/>
  <c r="R2201" i="9"/>
  <c r="Q2203" i="9"/>
  <c r="I2203" i="9"/>
  <c r="M2203" i="9"/>
  <c r="J2203" i="9"/>
  <c r="N2203" i="9"/>
  <c r="K2203" i="9"/>
  <c r="O2203" i="9"/>
  <c r="P2203" i="9"/>
  <c r="L2203" i="9"/>
  <c r="R2203" i="9"/>
  <c r="Q2205" i="9"/>
  <c r="I2205" i="9"/>
  <c r="M2205" i="9"/>
  <c r="J2205" i="9"/>
  <c r="N2205" i="9"/>
  <c r="K2205" i="9"/>
  <c r="O2205" i="9"/>
  <c r="P2205" i="9"/>
  <c r="L2205" i="9"/>
  <c r="R2205" i="9"/>
  <c r="Q2207" i="9"/>
  <c r="I2207" i="9"/>
  <c r="M2207" i="9"/>
  <c r="J2207" i="9"/>
  <c r="N2207" i="9"/>
  <c r="K2207" i="9"/>
  <c r="O2207" i="9"/>
  <c r="P2207" i="9"/>
  <c r="L2207" i="9"/>
  <c r="R2207" i="9"/>
  <c r="Q2209" i="9"/>
  <c r="I2209" i="9"/>
  <c r="M2209" i="9"/>
  <c r="J2209" i="9"/>
  <c r="N2209" i="9"/>
  <c r="K2209" i="9"/>
  <c r="O2209" i="9"/>
  <c r="P2209" i="9"/>
  <c r="R2209" i="9"/>
  <c r="L2209" i="9"/>
  <c r="Q2211" i="9"/>
  <c r="I2211" i="9"/>
  <c r="M2211" i="9"/>
  <c r="J2211" i="9"/>
  <c r="N2211" i="9"/>
  <c r="K2211" i="9"/>
  <c r="O2211" i="9"/>
  <c r="P2211" i="9"/>
  <c r="L2211" i="9"/>
  <c r="R2211" i="9"/>
  <c r="Q2213" i="9"/>
  <c r="I2213" i="9"/>
  <c r="M2213" i="9"/>
  <c r="J2213" i="9"/>
  <c r="N2213" i="9"/>
  <c r="K2213" i="9"/>
  <c r="O2213" i="9"/>
  <c r="P2213" i="9"/>
  <c r="L2213" i="9"/>
  <c r="R2213" i="9"/>
  <c r="Q2215" i="9"/>
  <c r="I2215" i="9"/>
  <c r="M2215" i="9"/>
  <c r="J2215" i="9"/>
  <c r="N2215" i="9"/>
  <c r="K2215" i="9"/>
  <c r="O2215" i="9"/>
  <c r="P2215" i="9"/>
  <c r="L2215" i="9"/>
  <c r="R2215" i="9"/>
  <c r="Q2217" i="9"/>
  <c r="I2217" i="9"/>
  <c r="M2217" i="9"/>
  <c r="J2217" i="9"/>
  <c r="N2217" i="9"/>
  <c r="K2217" i="9"/>
  <c r="O2217" i="9"/>
  <c r="P2217" i="9"/>
  <c r="L2217" i="9"/>
  <c r="R2217" i="9"/>
  <c r="Q2219" i="9"/>
  <c r="I2219" i="9"/>
  <c r="M2219" i="9"/>
  <c r="J2219" i="9"/>
  <c r="N2219" i="9"/>
  <c r="K2219" i="9"/>
  <c r="O2219" i="9"/>
  <c r="P2219" i="9"/>
  <c r="L2219" i="9"/>
  <c r="R2219" i="9"/>
  <c r="Q2221" i="9"/>
  <c r="I2221" i="9"/>
  <c r="M2221" i="9"/>
  <c r="J2221" i="9"/>
  <c r="N2221" i="9"/>
  <c r="K2221" i="9"/>
  <c r="O2221" i="9"/>
  <c r="P2221" i="9"/>
  <c r="L2221" i="9"/>
  <c r="R2221" i="9"/>
  <c r="Q2223" i="9"/>
  <c r="I2223" i="9"/>
  <c r="M2223" i="9"/>
  <c r="J2223" i="9"/>
  <c r="N2223" i="9"/>
  <c r="K2223" i="9"/>
  <c r="O2223" i="9"/>
  <c r="P2223" i="9"/>
  <c r="L2223" i="9"/>
  <c r="R2223" i="9"/>
  <c r="Q2225" i="9"/>
  <c r="I2225" i="9"/>
  <c r="M2225" i="9"/>
  <c r="J2225" i="9"/>
  <c r="N2225" i="9"/>
  <c r="K2225" i="9"/>
  <c r="O2225" i="9"/>
  <c r="P2225" i="9"/>
  <c r="L2225" i="9"/>
  <c r="R2225" i="9"/>
  <c r="Q2227" i="9"/>
  <c r="I2227" i="9"/>
  <c r="M2227" i="9"/>
  <c r="J2227" i="9"/>
  <c r="N2227" i="9"/>
  <c r="K2227" i="9"/>
  <c r="O2227" i="9"/>
  <c r="P2227" i="9"/>
  <c r="L2227" i="9"/>
  <c r="R2227" i="9"/>
  <c r="Q2229" i="9"/>
  <c r="I2229" i="9"/>
  <c r="M2229" i="9"/>
  <c r="J2229" i="9"/>
  <c r="N2229" i="9"/>
  <c r="K2229" i="9"/>
  <c r="O2229" i="9"/>
  <c r="P2229" i="9"/>
  <c r="L2229" i="9"/>
  <c r="R2229" i="9"/>
  <c r="Q2231" i="9"/>
  <c r="I2231" i="9"/>
  <c r="M2231" i="9"/>
  <c r="J2231" i="9"/>
  <c r="N2231" i="9"/>
  <c r="K2231" i="9"/>
  <c r="O2231" i="9"/>
  <c r="P2231" i="9"/>
  <c r="L2231" i="9"/>
  <c r="R2231" i="9"/>
  <c r="Q2233" i="9"/>
  <c r="I2233" i="9"/>
  <c r="M2233" i="9"/>
  <c r="J2233" i="9"/>
  <c r="N2233" i="9"/>
  <c r="K2233" i="9"/>
  <c r="O2233" i="9"/>
  <c r="P2233" i="9"/>
  <c r="L2233" i="9"/>
  <c r="R2233" i="9"/>
  <c r="Q2235" i="9"/>
  <c r="I2235" i="9"/>
  <c r="M2235" i="9"/>
  <c r="J2235" i="9"/>
  <c r="N2235" i="9"/>
  <c r="K2235" i="9"/>
  <c r="O2235" i="9"/>
  <c r="P2235" i="9"/>
  <c r="L2235" i="9"/>
  <c r="R2235" i="9"/>
  <c r="Q2237" i="9"/>
  <c r="I2237" i="9"/>
  <c r="M2237" i="9"/>
  <c r="J2237" i="9"/>
  <c r="N2237" i="9"/>
  <c r="K2237" i="9"/>
  <c r="O2237" i="9"/>
  <c r="P2237" i="9"/>
  <c r="L2237" i="9"/>
  <c r="R2237" i="9"/>
  <c r="Q2239" i="9"/>
  <c r="I2239" i="9"/>
  <c r="M2239" i="9"/>
  <c r="J2239" i="9"/>
  <c r="N2239" i="9"/>
  <c r="K2239" i="9"/>
  <c r="O2239" i="9"/>
  <c r="P2239" i="9"/>
  <c r="L2239" i="9"/>
  <c r="R2239" i="9"/>
  <c r="Q2241" i="9"/>
  <c r="I2241" i="9"/>
  <c r="M2241" i="9"/>
  <c r="J2241" i="9"/>
  <c r="N2241" i="9"/>
  <c r="K2241" i="9"/>
  <c r="O2241" i="9"/>
  <c r="P2241" i="9"/>
  <c r="R2241" i="9"/>
  <c r="Q2243" i="9"/>
  <c r="I2243" i="9"/>
  <c r="M2243" i="9"/>
  <c r="J2243" i="9"/>
  <c r="N2243" i="9"/>
  <c r="K2243" i="9"/>
  <c r="O2243" i="9"/>
  <c r="P2243" i="9"/>
  <c r="L2243" i="9"/>
  <c r="R2243" i="9"/>
  <c r="Q2245" i="9"/>
  <c r="I2245" i="9"/>
  <c r="M2245" i="9"/>
  <c r="J2245" i="9"/>
  <c r="N2245" i="9"/>
  <c r="K2245" i="9"/>
  <c r="O2245" i="9"/>
  <c r="P2245" i="9"/>
  <c r="L2245" i="9"/>
  <c r="R2245" i="9"/>
  <c r="Q2247" i="9"/>
  <c r="I2247" i="9"/>
  <c r="M2247" i="9"/>
  <c r="J2247" i="9"/>
  <c r="N2247" i="9"/>
  <c r="K2247" i="9"/>
  <c r="O2247" i="9"/>
  <c r="P2247" i="9"/>
  <c r="L2247" i="9"/>
  <c r="R2247" i="9"/>
  <c r="Q2249" i="9"/>
  <c r="I2249" i="9"/>
  <c r="M2249" i="9"/>
  <c r="J2249" i="9"/>
  <c r="N2249" i="9"/>
  <c r="K2249" i="9"/>
  <c r="O2249" i="9"/>
  <c r="P2249" i="9"/>
  <c r="L2249" i="9"/>
  <c r="R2249" i="9"/>
  <c r="Q2251" i="9"/>
  <c r="I2251" i="9"/>
  <c r="M2251" i="9"/>
  <c r="J2251" i="9"/>
  <c r="N2251" i="9"/>
  <c r="K2251" i="9"/>
  <c r="O2251" i="9"/>
  <c r="P2251" i="9"/>
  <c r="L2251" i="9"/>
  <c r="R2251" i="9"/>
  <c r="Q2253" i="9"/>
  <c r="I2253" i="9"/>
  <c r="M2253" i="9"/>
  <c r="J2253" i="9"/>
  <c r="N2253" i="9"/>
  <c r="K2253" i="9"/>
  <c r="O2253" i="9"/>
  <c r="P2253" i="9"/>
  <c r="L2253" i="9"/>
  <c r="R2253" i="9"/>
  <c r="Q2255" i="9"/>
  <c r="I2255" i="9"/>
  <c r="M2255" i="9"/>
  <c r="J2255" i="9"/>
  <c r="N2255" i="9"/>
  <c r="K2255" i="9"/>
  <c r="O2255" i="9"/>
  <c r="P2255" i="9"/>
  <c r="L2255" i="9"/>
  <c r="R2255" i="9"/>
  <c r="Q2257" i="9"/>
  <c r="I2257" i="9"/>
  <c r="M2257" i="9"/>
  <c r="J2257" i="9"/>
  <c r="N2257" i="9"/>
  <c r="K2257" i="9"/>
  <c r="O2257" i="9"/>
  <c r="P2257" i="9"/>
  <c r="L2257" i="9"/>
  <c r="R2257" i="9"/>
  <c r="Q2259" i="9"/>
  <c r="I2259" i="9"/>
  <c r="M2259" i="9"/>
  <c r="J2259" i="9"/>
  <c r="N2259" i="9"/>
  <c r="K2259" i="9"/>
  <c r="O2259" i="9"/>
  <c r="P2259" i="9"/>
  <c r="L2259" i="9"/>
  <c r="R2259" i="9"/>
  <c r="Q2261" i="9"/>
  <c r="I2261" i="9"/>
  <c r="M2261" i="9"/>
  <c r="J2261" i="9"/>
  <c r="N2261" i="9"/>
  <c r="K2261" i="9"/>
  <c r="O2261" i="9"/>
  <c r="P2261" i="9"/>
  <c r="L2261" i="9"/>
  <c r="R2261" i="9"/>
  <c r="Q2263" i="9"/>
  <c r="I2263" i="9"/>
  <c r="M2263" i="9"/>
  <c r="J2263" i="9"/>
  <c r="N2263" i="9"/>
  <c r="K2263" i="9"/>
  <c r="O2263" i="9"/>
  <c r="P2263" i="9"/>
  <c r="L2263" i="9"/>
  <c r="R2263" i="9"/>
  <c r="Q2265" i="9"/>
  <c r="I2265" i="9"/>
  <c r="M2265" i="9"/>
  <c r="J2265" i="9"/>
  <c r="N2265" i="9"/>
  <c r="K2265" i="9"/>
  <c r="O2265" i="9"/>
  <c r="P2265" i="9"/>
  <c r="L2265" i="9"/>
  <c r="R2265" i="9"/>
  <c r="Q2267" i="9"/>
  <c r="I2267" i="9"/>
  <c r="M2267" i="9"/>
  <c r="J2267" i="9"/>
  <c r="N2267" i="9"/>
  <c r="K2267" i="9"/>
  <c r="O2267" i="9"/>
  <c r="P2267" i="9"/>
  <c r="L2267" i="9"/>
  <c r="R2267" i="9"/>
  <c r="Q2269" i="9"/>
  <c r="I2269" i="9"/>
  <c r="M2269" i="9"/>
  <c r="J2269" i="9"/>
  <c r="N2269" i="9"/>
  <c r="K2269" i="9"/>
  <c r="O2269" i="9"/>
  <c r="P2269" i="9"/>
  <c r="L2269" i="9"/>
  <c r="R2269" i="9"/>
  <c r="Q2271" i="9"/>
  <c r="I2271" i="9"/>
  <c r="M2271" i="9"/>
  <c r="J2271" i="9"/>
  <c r="N2271" i="9"/>
  <c r="K2271" i="9"/>
  <c r="O2271" i="9"/>
  <c r="P2271" i="9"/>
  <c r="L2271" i="9"/>
  <c r="R2271" i="9"/>
  <c r="Q2273" i="9"/>
  <c r="I2273" i="9"/>
  <c r="M2273" i="9"/>
  <c r="J2273" i="9"/>
  <c r="N2273" i="9"/>
  <c r="K2273" i="9"/>
  <c r="O2273" i="9"/>
  <c r="P2273" i="9"/>
  <c r="L2273" i="9"/>
  <c r="R2273" i="9"/>
  <c r="Q2275" i="9"/>
  <c r="I2275" i="9"/>
  <c r="M2275" i="9"/>
  <c r="J2275" i="9"/>
  <c r="N2275" i="9"/>
  <c r="K2275" i="9"/>
  <c r="O2275" i="9"/>
  <c r="P2275" i="9"/>
  <c r="L2275" i="9"/>
  <c r="R2275" i="9"/>
  <c r="Q2277" i="9"/>
  <c r="I2277" i="9"/>
  <c r="M2277" i="9"/>
  <c r="J2277" i="9"/>
  <c r="N2277" i="9"/>
  <c r="K2277" i="9"/>
  <c r="O2277" i="9"/>
  <c r="P2277" i="9"/>
  <c r="L2277" i="9"/>
  <c r="R2277" i="9"/>
  <c r="Q2279" i="9"/>
  <c r="I2279" i="9"/>
  <c r="M2279" i="9"/>
  <c r="J2279" i="9"/>
  <c r="N2279" i="9"/>
  <c r="K2279" i="9"/>
  <c r="O2279" i="9"/>
  <c r="P2279" i="9"/>
  <c r="L2279" i="9"/>
  <c r="R2279" i="9"/>
  <c r="Q2281" i="9"/>
  <c r="I2281" i="9"/>
  <c r="M2281" i="9"/>
  <c r="J2281" i="9"/>
  <c r="N2281" i="9"/>
  <c r="K2281" i="9"/>
  <c r="O2281" i="9"/>
  <c r="P2281" i="9"/>
  <c r="L2281" i="9"/>
  <c r="R2281" i="9"/>
  <c r="Q2283" i="9"/>
  <c r="I2283" i="9"/>
  <c r="M2283" i="9"/>
  <c r="J2283" i="9"/>
  <c r="N2283" i="9"/>
  <c r="K2283" i="9"/>
  <c r="O2283" i="9"/>
  <c r="P2283" i="9"/>
  <c r="L2283" i="9"/>
  <c r="R2283" i="9"/>
  <c r="Q2285" i="9"/>
  <c r="I2285" i="9"/>
  <c r="M2285" i="9"/>
  <c r="J2285" i="9"/>
  <c r="N2285" i="9"/>
  <c r="K2285" i="9"/>
  <c r="O2285" i="9"/>
  <c r="P2285" i="9"/>
  <c r="L2285" i="9"/>
  <c r="R2285" i="9"/>
  <c r="Q2287" i="9"/>
  <c r="I2287" i="9"/>
  <c r="M2287" i="9"/>
  <c r="J2287" i="9"/>
  <c r="N2287" i="9"/>
  <c r="K2287" i="9"/>
  <c r="O2287" i="9"/>
  <c r="P2287" i="9"/>
  <c r="L2287" i="9"/>
  <c r="R2287" i="9"/>
  <c r="Q2289" i="9"/>
  <c r="I2289" i="9"/>
  <c r="M2289" i="9"/>
  <c r="J2289" i="9"/>
  <c r="N2289" i="9"/>
  <c r="K2289" i="9"/>
  <c r="O2289" i="9"/>
  <c r="P2289" i="9"/>
  <c r="L2289" i="9"/>
  <c r="R2289" i="9"/>
  <c r="Q2291" i="9"/>
  <c r="I2291" i="9"/>
  <c r="M2291" i="9"/>
  <c r="J2291" i="9"/>
  <c r="N2291" i="9"/>
  <c r="K2291" i="9"/>
  <c r="O2291" i="9"/>
  <c r="P2291" i="9"/>
  <c r="L2291" i="9"/>
  <c r="R2291" i="9"/>
  <c r="Q2293" i="9"/>
  <c r="I2293" i="9"/>
  <c r="M2293" i="9"/>
  <c r="J2293" i="9"/>
  <c r="N2293" i="9"/>
  <c r="K2293" i="9"/>
  <c r="O2293" i="9"/>
  <c r="P2293" i="9"/>
  <c r="L2293" i="9"/>
  <c r="R2293" i="9"/>
  <c r="Q2295" i="9"/>
  <c r="I2295" i="9"/>
  <c r="M2295" i="9"/>
  <c r="J2295" i="9"/>
  <c r="N2295" i="9"/>
  <c r="K2295" i="9"/>
  <c r="O2295" i="9"/>
  <c r="P2295" i="9"/>
  <c r="L2295" i="9"/>
  <c r="R2295" i="9"/>
  <c r="Q2297" i="9"/>
  <c r="I2297" i="9"/>
  <c r="M2297" i="9"/>
  <c r="J2297" i="9"/>
  <c r="N2297" i="9"/>
  <c r="K2297" i="9"/>
  <c r="O2297" i="9"/>
  <c r="P2297" i="9"/>
  <c r="L2297" i="9"/>
  <c r="R2297" i="9"/>
  <c r="Q2299" i="9"/>
  <c r="I2299" i="9"/>
  <c r="M2299" i="9"/>
  <c r="J2299" i="9"/>
  <c r="N2299" i="9"/>
  <c r="K2299" i="9"/>
  <c r="O2299" i="9"/>
  <c r="P2299" i="9"/>
  <c r="L2299" i="9"/>
  <c r="R2299" i="9"/>
  <c r="Q2301" i="9"/>
  <c r="I2301" i="9"/>
  <c r="M2301" i="9"/>
  <c r="J2301" i="9"/>
  <c r="N2301" i="9"/>
  <c r="K2301" i="9"/>
  <c r="O2301" i="9"/>
  <c r="P2301" i="9"/>
  <c r="L2301" i="9"/>
  <c r="R2301" i="9"/>
  <c r="Q2303" i="9"/>
  <c r="I2303" i="9"/>
  <c r="M2303" i="9"/>
  <c r="J2303" i="9"/>
  <c r="N2303" i="9"/>
  <c r="K2303" i="9"/>
  <c r="O2303" i="9"/>
  <c r="P2303" i="9"/>
  <c r="L2303" i="9"/>
  <c r="R2303" i="9"/>
  <c r="Q2305" i="9"/>
  <c r="I2305" i="9"/>
  <c r="M2305" i="9"/>
  <c r="J2305" i="9"/>
  <c r="N2305" i="9"/>
  <c r="K2305" i="9"/>
  <c r="O2305" i="9"/>
  <c r="P2305" i="9"/>
  <c r="R2305" i="9"/>
  <c r="L2305" i="9"/>
  <c r="Q2307" i="9"/>
  <c r="I2307" i="9"/>
  <c r="M2307" i="9"/>
  <c r="J2307" i="9"/>
  <c r="N2307" i="9"/>
  <c r="K2307" i="9"/>
  <c r="O2307" i="9"/>
  <c r="P2307" i="9"/>
  <c r="L2307" i="9"/>
  <c r="R2307" i="9"/>
  <c r="Q2309" i="9"/>
  <c r="I2309" i="9"/>
  <c r="M2309" i="9"/>
  <c r="J2309" i="9"/>
  <c r="N2309" i="9"/>
  <c r="K2309" i="9"/>
  <c r="O2309" i="9"/>
  <c r="P2309" i="9"/>
  <c r="L2309" i="9"/>
  <c r="R2309" i="9"/>
  <c r="Q2311" i="9"/>
  <c r="I2311" i="9"/>
  <c r="M2311" i="9"/>
  <c r="J2311" i="9"/>
  <c r="N2311" i="9"/>
  <c r="K2311" i="9"/>
  <c r="O2311" i="9"/>
  <c r="P2311" i="9"/>
  <c r="L2311" i="9"/>
  <c r="R2311" i="9"/>
  <c r="Q2313" i="9"/>
  <c r="I2313" i="9"/>
  <c r="M2313" i="9"/>
  <c r="J2313" i="9"/>
  <c r="N2313" i="9"/>
  <c r="K2313" i="9"/>
  <c r="O2313" i="9"/>
  <c r="P2313" i="9"/>
  <c r="L2313" i="9"/>
  <c r="R2313" i="9"/>
  <c r="Q2315" i="9"/>
  <c r="I2315" i="9"/>
  <c r="M2315" i="9"/>
  <c r="J2315" i="9"/>
  <c r="N2315" i="9"/>
  <c r="K2315" i="9"/>
  <c r="O2315" i="9"/>
  <c r="P2315" i="9"/>
  <c r="L2315" i="9"/>
  <c r="R2315" i="9"/>
  <c r="Q2317" i="9"/>
  <c r="I2317" i="9"/>
  <c r="M2317" i="9"/>
  <c r="J2317" i="9"/>
  <c r="N2317" i="9"/>
  <c r="K2317" i="9"/>
  <c r="O2317" i="9"/>
  <c r="P2317" i="9"/>
  <c r="L2317" i="9"/>
  <c r="R2317" i="9"/>
  <c r="Q2319" i="9"/>
  <c r="I2319" i="9"/>
  <c r="M2319" i="9"/>
  <c r="J2319" i="9"/>
  <c r="N2319" i="9"/>
  <c r="K2319" i="9"/>
  <c r="O2319" i="9"/>
  <c r="P2319" i="9"/>
  <c r="L2319" i="9"/>
  <c r="R2319" i="9"/>
  <c r="Q2321" i="9"/>
  <c r="I2321" i="9"/>
  <c r="M2321" i="9"/>
  <c r="J2321" i="9"/>
  <c r="N2321" i="9"/>
  <c r="K2321" i="9"/>
  <c r="O2321" i="9"/>
  <c r="P2321" i="9"/>
  <c r="L2321" i="9"/>
  <c r="R2321" i="9"/>
  <c r="Q2323" i="9"/>
  <c r="I2323" i="9"/>
  <c r="M2323" i="9"/>
  <c r="J2323" i="9"/>
  <c r="N2323" i="9"/>
  <c r="K2323" i="9"/>
  <c r="O2323" i="9"/>
  <c r="P2323" i="9"/>
  <c r="L2323" i="9"/>
  <c r="R2323" i="9"/>
  <c r="Q2325" i="9"/>
  <c r="I2325" i="9"/>
  <c r="M2325" i="9"/>
  <c r="J2325" i="9"/>
  <c r="N2325" i="9"/>
  <c r="K2325" i="9"/>
  <c r="O2325" i="9"/>
  <c r="P2325" i="9"/>
  <c r="L2325" i="9"/>
  <c r="R2325" i="9"/>
  <c r="Q2327" i="9"/>
  <c r="I2327" i="9"/>
  <c r="M2327" i="9"/>
  <c r="J2327" i="9"/>
  <c r="N2327" i="9"/>
  <c r="K2327" i="9"/>
  <c r="O2327" i="9"/>
  <c r="P2327" i="9"/>
  <c r="L2327" i="9"/>
  <c r="R2327" i="9"/>
  <c r="Q2329" i="9"/>
  <c r="I2329" i="9"/>
  <c r="M2329" i="9"/>
  <c r="J2329" i="9"/>
  <c r="N2329" i="9"/>
  <c r="K2329" i="9"/>
  <c r="O2329" i="9"/>
  <c r="P2329" i="9"/>
  <c r="L2329" i="9"/>
  <c r="R2329" i="9"/>
  <c r="Q2331" i="9"/>
  <c r="I2331" i="9"/>
  <c r="M2331" i="9"/>
  <c r="J2331" i="9"/>
  <c r="N2331" i="9"/>
  <c r="K2331" i="9"/>
  <c r="O2331" i="9"/>
  <c r="P2331" i="9"/>
  <c r="L2331" i="9"/>
  <c r="R2331" i="9"/>
  <c r="Q2333" i="9"/>
  <c r="I2333" i="9"/>
  <c r="M2333" i="9"/>
  <c r="J2333" i="9"/>
  <c r="N2333" i="9"/>
  <c r="K2333" i="9"/>
  <c r="O2333" i="9"/>
  <c r="P2333" i="9"/>
  <c r="L2333" i="9"/>
  <c r="R2333" i="9"/>
  <c r="Q2335" i="9"/>
  <c r="I2335" i="9"/>
  <c r="M2335" i="9"/>
  <c r="J2335" i="9"/>
  <c r="N2335" i="9"/>
  <c r="K2335" i="9"/>
  <c r="O2335" i="9"/>
  <c r="P2335" i="9"/>
  <c r="L2335" i="9"/>
  <c r="R2335" i="9"/>
  <c r="Q2337" i="9"/>
  <c r="I2337" i="9"/>
  <c r="M2337" i="9"/>
  <c r="J2337" i="9"/>
  <c r="N2337" i="9"/>
  <c r="K2337" i="9"/>
  <c r="O2337" i="9"/>
  <c r="P2337" i="9"/>
  <c r="R2337" i="9"/>
  <c r="L2337" i="9"/>
  <c r="Q2339" i="9"/>
  <c r="I2339" i="9"/>
  <c r="M2339" i="9"/>
  <c r="J2339" i="9"/>
  <c r="N2339" i="9"/>
  <c r="K2339" i="9"/>
  <c r="O2339" i="9"/>
  <c r="P2339" i="9"/>
  <c r="L2339" i="9"/>
  <c r="R2339" i="9"/>
  <c r="Q2341" i="9"/>
  <c r="I2341" i="9"/>
  <c r="M2341" i="9"/>
  <c r="J2341" i="9"/>
  <c r="N2341" i="9"/>
  <c r="K2341" i="9"/>
  <c r="O2341" i="9"/>
  <c r="P2341" i="9"/>
  <c r="L2341" i="9"/>
  <c r="R2341" i="9"/>
  <c r="Q2343" i="9"/>
  <c r="I2343" i="9"/>
  <c r="M2343" i="9"/>
  <c r="J2343" i="9"/>
  <c r="N2343" i="9"/>
  <c r="K2343" i="9"/>
  <c r="O2343" i="9"/>
  <c r="P2343" i="9"/>
  <c r="L2343" i="9"/>
  <c r="R2343" i="9"/>
  <c r="Q2345" i="9"/>
  <c r="I2345" i="9"/>
  <c r="M2345" i="9"/>
  <c r="J2345" i="9"/>
  <c r="N2345" i="9"/>
  <c r="K2345" i="9"/>
  <c r="O2345" i="9"/>
  <c r="P2345" i="9"/>
  <c r="L2345" i="9"/>
  <c r="R2345" i="9"/>
  <c r="Q2347" i="9"/>
  <c r="I2347" i="9"/>
  <c r="M2347" i="9"/>
  <c r="J2347" i="9"/>
  <c r="N2347" i="9"/>
  <c r="K2347" i="9"/>
  <c r="O2347" i="9"/>
  <c r="P2347" i="9"/>
  <c r="L2347" i="9"/>
  <c r="R2347" i="9"/>
  <c r="Q2349" i="9"/>
  <c r="I2349" i="9"/>
  <c r="M2349" i="9"/>
  <c r="J2349" i="9"/>
  <c r="N2349" i="9"/>
  <c r="K2349" i="9"/>
  <c r="O2349" i="9"/>
  <c r="P2349" i="9"/>
  <c r="L2349" i="9"/>
  <c r="R2349" i="9"/>
  <c r="Q2351" i="9"/>
  <c r="I2351" i="9"/>
  <c r="M2351" i="9"/>
  <c r="J2351" i="9"/>
  <c r="N2351" i="9"/>
  <c r="K2351" i="9"/>
  <c r="O2351" i="9"/>
  <c r="P2351" i="9"/>
  <c r="L2351" i="9"/>
  <c r="R2351" i="9"/>
  <c r="Q2353" i="9"/>
  <c r="I2353" i="9"/>
  <c r="M2353" i="9"/>
  <c r="J2353" i="9"/>
  <c r="N2353" i="9"/>
  <c r="K2353" i="9"/>
  <c r="O2353" i="9"/>
  <c r="P2353" i="9"/>
  <c r="L2353" i="9"/>
  <c r="R2353" i="9"/>
  <c r="Q2355" i="9"/>
  <c r="I2355" i="9"/>
  <c r="M2355" i="9"/>
  <c r="J2355" i="9"/>
  <c r="N2355" i="9"/>
  <c r="K2355" i="9"/>
  <c r="O2355" i="9"/>
  <c r="P2355" i="9"/>
  <c r="L2355" i="9"/>
  <c r="R2355" i="9"/>
  <c r="Q2357" i="9"/>
  <c r="I2357" i="9"/>
  <c r="M2357" i="9"/>
  <c r="J2357" i="9"/>
  <c r="N2357" i="9"/>
  <c r="K2357" i="9"/>
  <c r="O2357" i="9"/>
  <c r="P2357" i="9"/>
  <c r="L2357" i="9"/>
  <c r="R2357" i="9"/>
  <c r="Q2359" i="9"/>
  <c r="I2359" i="9"/>
  <c r="M2359" i="9"/>
  <c r="J2359" i="9"/>
  <c r="N2359" i="9"/>
  <c r="K2359" i="9"/>
  <c r="O2359" i="9"/>
  <c r="P2359" i="9"/>
  <c r="L2359" i="9"/>
  <c r="R2359" i="9"/>
  <c r="Q2361" i="9"/>
  <c r="I2361" i="9"/>
  <c r="M2361" i="9"/>
  <c r="J2361" i="9"/>
  <c r="N2361" i="9"/>
  <c r="K2361" i="9"/>
  <c r="O2361" i="9"/>
  <c r="P2361" i="9"/>
  <c r="L2361" i="9"/>
  <c r="R2361" i="9"/>
  <c r="Q2363" i="9"/>
  <c r="I2363" i="9"/>
  <c r="M2363" i="9"/>
  <c r="J2363" i="9"/>
  <c r="N2363" i="9"/>
  <c r="K2363" i="9"/>
  <c r="O2363" i="9"/>
  <c r="P2363" i="9"/>
  <c r="L2363" i="9"/>
  <c r="R2363" i="9"/>
  <c r="Q2365" i="9"/>
  <c r="I2365" i="9"/>
  <c r="M2365" i="9"/>
  <c r="J2365" i="9"/>
  <c r="N2365" i="9"/>
  <c r="K2365" i="9"/>
  <c r="O2365" i="9"/>
  <c r="P2365" i="9"/>
  <c r="L2365" i="9"/>
  <c r="R2365" i="9"/>
  <c r="Q2367" i="9"/>
  <c r="I2367" i="9"/>
  <c r="M2367" i="9"/>
  <c r="J2367" i="9"/>
  <c r="N2367" i="9"/>
  <c r="K2367" i="9"/>
  <c r="O2367" i="9"/>
  <c r="P2367" i="9"/>
  <c r="L2367" i="9"/>
  <c r="R2367" i="9"/>
  <c r="Q2369" i="9"/>
  <c r="I2369" i="9"/>
  <c r="M2369" i="9"/>
  <c r="J2369" i="9"/>
  <c r="N2369" i="9"/>
  <c r="K2369" i="9"/>
  <c r="O2369" i="9"/>
  <c r="P2369" i="9"/>
  <c r="R2369" i="9"/>
  <c r="Q2371" i="9"/>
  <c r="I2371" i="9"/>
  <c r="M2371" i="9"/>
  <c r="J2371" i="9"/>
  <c r="N2371" i="9"/>
  <c r="K2371" i="9"/>
  <c r="O2371" i="9"/>
  <c r="P2371" i="9"/>
  <c r="L2371" i="9"/>
  <c r="R2371" i="9"/>
  <c r="Q2373" i="9"/>
  <c r="I2373" i="9"/>
  <c r="M2373" i="9"/>
  <c r="J2373" i="9"/>
  <c r="N2373" i="9"/>
  <c r="K2373" i="9"/>
  <c r="O2373" i="9"/>
  <c r="P2373" i="9"/>
  <c r="L2373" i="9"/>
  <c r="R2373" i="9"/>
  <c r="Q2375" i="9"/>
  <c r="I2375" i="9"/>
  <c r="M2375" i="9"/>
  <c r="J2375" i="9"/>
  <c r="N2375" i="9"/>
  <c r="K2375" i="9"/>
  <c r="O2375" i="9"/>
  <c r="P2375" i="9"/>
  <c r="L2375" i="9"/>
  <c r="R2375" i="9"/>
  <c r="Q2377" i="9"/>
  <c r="I2377" i="9"/>
  <c r="M2377" i="9"/>
  <c r="J2377" i="9"/>
  <c r="N2377" i="9"/>
  <c r="K2377" i="9"/>
  <c r="O2377" i="9"/>
  <c r="P2377" i="9"/>
  <c r="L2377" i="9"/>
  <c r="R2377" i="9"/>
  <c r="Q2379" i="9"/>
  <c r="I2379" i="9"/>
  <c r="M2379" i="9"/>
  <c r="J2379" i="9"/>
  <c r="N2379" i="9"/>
  <c r="K2379" i="9"/>
  <c r="O2379" i="9"/>
  <c r="P2379" i="9"/>
  <c r="L2379" i="9"/>
  <c r="R2379" i="9"/>
  <c r="Q2381" i="9"/>
  <c r="I2381" i="9"/>
  <c r="M2381" i="9"/>
  <c r="J2381" i="9"/>
  <c r="N2381" i="9"/>
  <c r="K2381" i="9"/>
  <c r="O2381" i="9"/>
  <c r="P2381" i="9"/>
  <c r="L2381" i="9"/>
  <c r="R2381" i="9"/>
  <c r="Q2383" i="9"/>
  <c r="I2383" i="9"/>
  <c r="M2383" i="9"/>
  <c r="J2383" i="9"/>
  <c r="N2383" i="9"/>
  <c r="K2383" i="9"/>
  <c r="O2383" i="9"/>
  <c r="P2383" i="9"/>
  <c r="L2383" i="9"/>
  <c r="R2383" i="9"/>
  <c r="Q2385" i="9"/>
  <c r="I2385" i="9"/>
  <c r="M2385" i="9"/>
  <c r="J2385" i="9"/>
  <c r="N2385" i="9"/>
  <c r="K2385" i="9"/>
  <c r="O2385" i="9"/>
  <c r="P2385" i="9"/>
  <c r="L2385" i="9"/>
  <c r="R2385" i="9"/>
  <c r="Q2387" i="9"/>
  <c r="I2387" i="9"/>
  <c r="M2387" i="9"/>
  <c r="J2387" i="9"/>
  <c r="N2387" i="9"/>
  <c r="K2387" i="9"/>
  <c r="O2387" i="9"/>
  <c r="P2387" i="9"/>
  <c r="L2387" i="9"/>
  <c r="R2387" i="9"/>
  <c r="Q2389" i="9"/>
  <c r="I2389" i="9"/>
  <c r="M2389" i="9"/>
  <c r="J2389" i="9"/>
  <c r="N2389" i="9"/>
  <c r="K2389" i="9"/>
  <c r="O2389" i="9"/>
  <c r="P2389" i="9"/>
  <c r="L2389" i="9"/>
  <c r="R2389" i="9"/>
  <c r="Q2391" i="9"/>
  <c r="I2391" i="9"/>
  <c r="M2391" i="9"/>
  <c r="J2391" i="9"/>
  <c r="N2391" i="9"/>
  <c r="K2391" i="9"/>
  <c r="O2391" i="9"/>
  <c r="P2391" i="9"/>
  <c r="L2391" i="9"/>
  <c r="R2391" i="9"/>
  <c r="Q2393" i="9"/>
  <c r="I2393" i="9"/>
  <c r="M2393" i="9"/>
  <c r="J2393" i="9"/>
  <c r="N2393" i="9"/>
  <c r="K2393" i="9"/>
  <c r="O2393" i="9"/>
  <c r="P2393" i="9"/>
  <c r="L2393" i="9"/>
  <c r="R2393" i="9"/>
  <c r="Q2395" i="9"/>
  <c r="I2395" i="9"/>
  <c r="M2395" i="9"/>
  <c r="J2395" i="9"/>
  <c r="N2395" i="9"/>
  <c r="K2395" i="9"/>
  <c r="O2395" i="9"/>
  <c r="P2395" i="9"/>
  <c r="L2395" i="9"/>
  <c r="R2395" i="9"/>
  <c r="Q2397" i="9"/>
  <c r="I2397" i="9"/>
  <c r="M2397" i="9"/>
  <c r="J2397" i="9"/>
  <c r="N2397" i="9"/>
  <c r="K2397" i="9"/>
  <c r="O2397" i="9"/>
  <c r="P2397" i="9"/>
  <c r="L2397" i="9"/>
  <c r="R2397" i="9"/>
  <c r="Q2399" i="9"/>
  <c r="I2399" i="9"/>
  <c r="M2399" i="9"/>
  <c r="J2399" i="9"/>
  <c r="N2399" i="9"/>
  <c r="K2399" i="9"/>
  <c r="O2399" i="9"/>
  <c r="P2399" i="9"/>
  <c r="L2399" i="9"/>
  <c r="R2399" i="9"/>
  <c r="Q2401" i="9"/>
  <c r="I2401" i="9"/>
  <c r="M2401" i="9"/>
  <c r="J2401" i="9"/>
  <c r="N2401" i="9"/>
  <c r="K2401" i="9"/>
  <c r="O2401" i="9"/>
  <c r="P2401" i="9"/>
  <c r="L2401" i="9"/>
  <c r="R2401" i="9"/>
  <c r="Q2403" i="9"/>
  <c r="I2403" i="9"/>
  <c r="M2403" i="9"/>
  <c r="J2403" i="9"/>
  <c r="N2403" i="9"/>
  <c r="K2403" i="9"/>
  <c r="O2403" i="9"/>
  <c r="P2403" i="9"/>
  <c r="L2403" i="9"/>
  <c r="R2403" i="9"/>
  <c r="Q2405" i="9"/>
  <c r="I2405" i="9"/>
  <c r="M2405" i="9"/>
  <c r="J2405" i="9"/>
  <c r="N2405" i="9"/>
  <c r="K2405" i="9"/>
  <c r="O2405" i="9"/>
  <c r="P2405" i="9"/>
  <c r="L2405" i="9"/>
  <c r="R2405" i="9"/>
  <c r="Q2407" i="9"/>
  <c r="I2407" i="9"/>
  <c r="M2407" i="9"/>
  <c r="J2407" i="9"/>
  <c r="N2407" i="9"/>
  <c r="K2407" i="9"/>
  <c r="O2407" i="9"/>
  <c r="P2407" i="9"/>
  <c r="L2407" i="9"/>
  <c r="R2407" i="9"/>
  <c r="Q2409" i="9"/>
  <c r="I2409" i="9"/>
  <c r="M2409" i="9"/>
  <c r="J2409" i="9"/>
  <c r="N2409" i="9"/>
  <c r="K2409" i="9"/>
  <c r="O2409" i="9"/>
  <c r="P2409" i="9"/>
  <c r="L2409" i="9"/>
  <c r="R2409" i="9"/>
  <c r="Q2411" i="9"/>
  <c r="I2411" i="9"/>
  <c r="M2411" i="9"/>
  <c r="J2411" i="9"/>
  <c r="N2411" i="9"/>
  <c r="O2411" i="9"/>
  <c r="P2411" i="9"/>
  <c r="K2411" i="9"/>
  <c r="L2411" i="9"/>
  <c r="R2411" i="9"/>
  <c r="Q2413" i="9"/>
  <c r="K2413" i="9"/>
  <c r="O2413" i="9"/>
  <c r="L2413" i="9"/>
  <c r="P2413" i="9"/>
  <c r="I2413" i="9"/>
  <c r="M2413" i="9"/>
  <c r="J2413" i="9"/>
  <c r="N2413" i="9"/>
  <c r="R2413" i="9"/>
  <c r="Q2415" i="9"/>
  <c r="K2415" i="9"/>
  <c r="O2415" i="9"/>
  <c r="L2415" i="9"/>
  <c r="P2415" i="9"/>
  <c r="I2415" i="9"/>
  <c r="M2415" i="9"/>
  <c r="J2415" i="9"/>
  <c r="N2415" i="9"/>
  <c r="R2415" i="9"/>
  <c r="Q2417" i="9"/>
  <c r="K2417" i="9"/>
  <c r="O2417" i="9"/>
  <c r="L2417" i="9"/>
  <c r="P2417" i="9"/>
  <c r="I2417" i="9"/>
  <c r="M2417" i="9"/>
  <c r="J2417" i="9"/>
  <c r="N2417" i="9"/>
  <c r="R2417" i="9"/>
  <c r="Q2419" i="9"/>
  <c r="K2419" i="9"/>
  <c r="O2419" i="9"/>
  <c r="L2419" i="9"/>
  <c r="P2419" i="9"/>
  <c r="I2419" i="9"/>
  <c r="M2419" i="9"/>
  <c r="J2419" i="9"/>
  <c r="N2419" i="9"/>
  <c r="R2419" i="9"/>
  <c r="Q2421" i="9"/>
  <c r="K2421" i="9"/>
  <c r="O2421" i="9"/>
  <c r="L2421" i="9"/>
  <c r="P2421" i="9"/>
  <c r="I2421" i="9"/>
  <c r="M2421" i="9"/>
  <c r="J2421" i="9"/>
  <c r="N2421" i="9"/>
  <c r="R2421" i="9"/>
  <c r="Q2423" i="9"/>
  <c r="K2423" i="9"/>
  <c r="O2423" i="9"/>
  <c r="L2423" i="9"/>
  <c r="P2423" i="9"/>
  <c r="I2423" i="9"/>
  <c r="M2423" i="9"/>
  <c r="J2423" i="9"/>
  <c r="N2423" i="9"/>
  <c r="R2423" i="9"/>
  <c r="Q2425" i="9"/>
  <c r="K2425" i="9"/>
  <c r="O2425" i="9"/>
  <c r="L2425" i="9"/>
  <c r="P2425" i="9"/>
  <c r="I2425" i="9"/>
  <c r="M2425" i="9"/>
  <c r="J2425" i="9"/>
  <c r="N2425" i="9"/>
  <c r="R2425" i="9"/>
  <c r="Q2427" i="9"/>
  <c r="K2427" i="9"/>
  <c r="O2427" i="9"/>
  <c r="L2427" i="9"/>
  <c r="P2427" i="9"/>
  <c r="I2427" i="9"/>
  <c r="M2427" i="9"/>
  <c r="J2427" i="9"/>
  <c r="N2427" i="9"/>
  <c r="R2427" i="9"/>
  <c r="Q2429" i="9"/>
  <c r="K2429" i="9"/>
  <c r="O2429" i="9"/>
  <c r="L2429" i="9"/>
  <c r="P2429" i="9"/>
  <c r="I2429" i="9"/>
  <c r="M2429" i="9"/>
  <c r="J2429" i="9"/>
  <c r="N2429" i="9"/>
  <c r="R2429" i="9"/>
  <c r="Q2431" i="9"/>
  <c r="K2431" i="9"/>
  <c r="O2431" i="9"/>
  <c r="L2431" i="9"/>
  <c r="P2431" i="9"/>
  <c r="I2431" i="9"/>
  <c r="M2431" i="9"/>
  <c r="J2431" i="9"/>
  <c r="N2431" i="9"/>
  <c r="R2431" i="9"/>
  <c r="Q2433" i="9"/>
  <c r="K2433" i="9"/>
  <c r="O2433" i="9"/>
  <c r="L2433" i="9"/>
  <c r="P2433" i="9"/>
  <c r="I2433" i="9"/>
  <c r="M2433" i="9"/>
  <c r="J2433" i="9"/>
  <c r="N2433" i="9"/>
  <c r="R2433" i="9"/>
  <c r="Q2435" i="9"/>
  <c r="K2435" i="9"/>
  <c r="O2435" i="9"/>
  <c r="L2435" i="9"/>
  <c r="P2435" i="9"/>
  <c r="I2435" i="9"/>
  <c r="M2435" i="9"/>
  <c r="J2435" i="9"/>
  <c r="N2435" i="9"/>
  <c r="R2435" i="9"/>
  <c r="Q2437" i="9"/>
  <c r="K2437" i="9"/>
  <c r="O2437" i="9"/>
  <c r="L2437" i="9"/>
  <c r="P2437" i="9"/>
  <c r="I2437" i="9"/>
  <c r="M2437" i="9"/>
  <c r="J2437" i="9"/>
  <c r="N2437" i="9"/>
  <c r="R2437" i="9"/>
  <c r="Q2439" i="9"/>
  <c r="K2439" i="9"/>
  <c r="O2439" i="9"/>
  <c r="L2439" i="9"/>
  <c r="P2439" i="9"/>
  <c r="I2439" i="9"/>
  <c r="M2439" i="9"/>
  <c r="J2439" i="9"/>
  <c r="N2439" i="9"/>
  <c r="R2439" i="9"/>
  <c r="Q2441" i="9"/>
  <c r="K2441" i="9"/>
  <c r="O2441" i="9"/>
  <c r="L2441" i="9"/>
  <c r="P2441" i="9"/>
  <c r="I2441" i="9"/>
  <c r="M2441" i="9"/>
  <c r="J2441" i="9"/>
  <c r="N2441" i="9"/>
  <c r="R2441" i="9"/>
  <c r="Q2443" i="9"/>
  <c r="K2443" i="9"/>
  <c r="O2443" i="9"/>
  <c r="L2443" i="9"/>
  <c r="P2443" i="9"/>
  <c r="I2443" i="9"/>
  <c r="M2443" i="9"/>
  <c r="J2443" i="9"/>
  <c r="N2443" i="9"/>
  <c r="R2443" i="9"/>
  <c r="Q2445" i="9"/>
  <c r="K2445" i="9"/>
  <c r="O2445" i="9"/>
  <c r="L2445" i="9"/>
  <c r="P2445" i="9"/>
  <c r="I2445" i="9"/>
  <c r="M2445" i="9"/>
  <c r="J2445" i="9"/>
  <c r="N2445" i="9"/>
  <c r="R2445" i="9"/>
  <c r="Q2447" i="9"/>
  <c r="K2447" i="9"/>
  <c r="O2447" i="9"/>
  <c r="L2447" i="9"/>
  <c r="P2447" i="9"/>
  <c r="I2447" i="9"/>
  <c r="M2447" i="9"/>
  <c r="J2447" i="9"/>
  <c r="N2447" i="9"/>
  <c r="R2447" i="9"/>
  <c r="Q2449" i="9"/>
  <c r="K2449" i="9"/>
  <c r="O2449" i="9"/>
  <c r="L2449" i="9"/>
  <c r="P2449" i="9"/>
  <c r="I2449" i="9"/>
  <c r="M2449" i="9"/>
  <c r="J2449" i="9"/>
  <c r="N2449" i="9"/>
  <c r="R2449" i="9"/>
  <c r="Q2451" i="9"/>
  <c r="K2451" i="9"/>
  <c r="O2451" i="9"/>
  <c r="L2451" i="9"/>
  <c r="P2451" i="9"/>
  <c r="I2451" i="9"/>
  <c r="M2451" i="9"/>
  <c r="J2451" i="9"/>
  <c r="N2451" i="9"/>
  <c r="R2451" i="9"/>
  <c r="Q2453" i="9"/>
  <c r="K2453" i="9"/>
  <c r="O2453" i="9"/>
  <c r="L2453" i="9"/>
  <c r="P2453" i="9"/>
  <c r="I2453" i="9"/>
  <c r="M2453" i="9"/>
  <c r="J2453" i="9"/>
  <c r="N2453" i="9"/>
  <c r="R2453" i="9"/>
  <c r="Q2455" i="9"/>
  <c r="K2455" i="9"/>
  <c r="O2455" i="9"/>
  <c r="L2455" i="9"/>
  <c r="P2455" i="9"/>
  <c r="I2455" i="9"/>
  <c r="M2455" i="9"/>
  <c r="J2455" i="9"/>
  <c r="N2455" i="9"/>
  <c r="R2455" i="9"/>
  <c r="Q2457" i="9"/>
  <c r="K2457" i="9"/>
  <c r="O2457" i="9"/>
  <c r="L2457" i="9"/>
  <c r="P2457" i="9"/>
  <c r="I2457" i="9"/>
  <c r="M2457" i="9"/>
  <c r="J2457" i="9"/>
  <c r="N2457" i="9"/>
  <c r="R2457" i="9"/>
  <c r="Q2459" i="9"/>
  <c r="K2459" i="9"/>
  <c r="O2459" i="9"/>
  <c r="L2459" i="9"/>
  <c r="P2459" i="9"/>
  <c r="I2459" i="9"/>
  <c r="M2459" i="9"/>
  <c r="J2459" i="9"/>
  <c r="N2459" i="9"/>
  <c r="R2459" i="9"/>
  <c r="Q2461" i="9"/>
  <c r="K2461" i="9"/>
  <c r="O2461" i="9"/>
  <c r="L2461" i="9"/>
  <c r="P2461" i="9"/>
  <c r="I2461" i="9"/>
  <c r="M2461" i="9"/>
  <c r="J2461" i="9"/>
  <c r="N2461" i="9"/>
  <c r="R2461" i="9"/>
  <c r="Q2463" i="9"/>
  <c r="K2463" i="9"/>
  <c r="O2463" i="9"/>
  <c r="L2463" i="9"/>
  <c r="P2463" i="9"/>
  <c r="I2463" i="9"/>
  <c r="M2463" i="9"/>
  <c r="J2463" i="9"/>
  <c r="N2463" i="9"/>
  <c r="R2463" i="9"/>
  <c r="Q2465" i="9"/>
  <c r="K2465" i="9"/>
  <c r="O2465" i="9"/>
  <c r="L2465" i="9"/>
  <c r="P2465" i="9"/>
  <c r="I2465" i="9"/>
  <c r="M2465" i="9"/>
  <c r="J2465" i="9"/>
  <c r="N2465" i="9"/>
  <c r="R2465" i="9"/>
  <c r="Q2467" i="9"/>
  <c r="K2467" i="9"/>
  <c r="O2467" i="9"/>
  <c r="L2467" i="9"/>
  <c r="P2467" i="9"/>
  <c r="I2467" i="9"/>
  <c r="M2467" i="9"/>
  <c r="J2467" i="9"/>
  <c r="N2467" i="9"/>
  <c r="R2467" i="9"/>
  <c r="Q2469" i="9"/>
  <c r="K2469" i="9"/>
  <c r="O2469" i="9"/>
  <c r="L2469" i="9"/>
  <c r="P2469" i="9"/>
  <c r="I2469" i="9"/>
  <c r="M2469" i="9"/>
  <c r="J2469" i="9"/>
  <c r="N2469" i="9"/>
  <c r="R2469" i="9"/>
  <c r="Q2471" i="9"/>
  <c r="K2471" i="9"/>
  <c r="O2471" i="9"/>
  <c r="L2471" i="9"/>
  <c r="P2471" i="9"/>
  <c r="I2471" i="9"/>
  <c r="M2471" i="9"/>
  <c r="J2471" i="9"/>
  <c r="N2471" i="9"/>
  <c r="R2471" i="9"/>
  <c r="Q2473" i="9"/>
  <c r="K2473" i="9"/>
  <c r="O2473" i="9"/>
  <c r="L2473" i="9"/>
  <c r="P2473" i="9"/>
  <c r="I2473" i="9"/>
  <c r="M2473" i="9"/>
  <c r="J2473" i="9"/>
  <c r="N2473" i="9"/>
  <c r="R2473" i="9"/>
  <c r="Q2475" i="9"/>
  <c r="K2475" i="9"/>
  <c r="O2475" i="9"/>
  <c r="L2475" i="9"/>
  <c r="P2475" i="9"/>
  <c r="I2475" i="9"/>
  <c r="M2475" i="9"/>
  <c r="J2475" i="9"/>
  <c r="N2475" i="9"/>
  <c r="R2475" i="9"/>
  <c r="Q2477" i="9"/>
  <c r="K2477" i="9"/>
  <c r="O2477" i="9"/>
  <c r="L2477" i="9"/>
  <c r="P2477" i="9"/>
  <c r="I2477" i="9"/>
  <c r="M2477" i="9"/>
  <c r="J2477" i="9"/>
  <c r="N2477" i="9"/>
  <c r="R2477" i="9"/>
  <c r="Q2479" i="9"/>
  <c r="K2479" i="9"/>
  <c r="O2479" i="9"/>
  <c r="L2479" i="9"/>
  <c r="P2479" i="9"/>
  <c r="I2479" i="9"/>
  <c r="M2479" i="9"/>
  <c r="J2479" i="9"/>
  <c r="N2479" i="9"/>
  <c r="R2479" i="9"/>
  <c r="Q2481" i="9"/>
  <c r="K2481" i="9"/>
  <c r="O2481" i="9"/>
  <c r="L2481" i="9"/>
  <c r="P2481" i="9"/>
  <c r="I2481" i="9"/>
  <c r="M2481" i="9"/>
  <c r="J2481" i="9"/>
  <c r="N2481" i="9"/>
  <c r="R2481" i="9"/>
  <c r="Q2483" i="9"/>
  <c r="K2483" i="9"/>
  <c r="O2483" i="9"/>
  <c r="L2483" i="9"/>
  <c r="P2483" i="9"/>
  <c r="I2483" i="9"/>
  <c r="M2483" i="9"/>
  <c r="J2483" i="9"/>
  <c r="N2483" i="9"/>
  <c r="R2483" i="9"/>
  <c r="Q2485" i="9"/>
  <c r="K2485" i="9"/>
  <c r="O2485" i="9"/>
  <c r="L2485" i="9"/>
  <c r="P2485" i="9"/>
  <c r="I2485" i="9"/>
  <c r="M2485" i="9"/>
  <c r="J2485" i="9"/>
  <c r="N2485" i="9"/>
  <c r="R2485" i="9"/>
  <c r="Q2487" i="9"/>
  <c r="K2487" i="9"/>
  <c r="O2487" i="9"/>
  <c r="L2487" i="9"/>
  <c r="P2487" i="9"/>
  <c r="I2487" i="9"/>
  <c r="M2487" i="9"/>
  <c r="J2487" i="9"/>
  <c r="N2487" i="9"/>
  <c r="R2487" i="9"/>
  <c r="Q2489" i="9"/>
  <c r="K2489" i="9"/>
  <c r="O2489" i="9"/>
  <c r="L2489" i="9"/>
  <c r="P2489" i="9"/>
  <c r="I2489" i="9"/>
  <c r="M2489" i="9"/>
  <c r="J2489" i="9"/>
  <c r="N2489" i="9"/>
  <c r="R2489" i="9"/>
  <c r="Q2491" i="9"/>
  <c r="K2491" i="9"/>
  <c r="O2491" i="9"/>
  <c r="L2491" i="9"/>
  <c r="P2491" i="9"/>
  <c r="I2491" i="9"/>
  <c r="M2491" i="9"/>
  <c r="J2491" i="9"/>
  <c r="N2491" i="9"/>
  <c r="R2491" i="9"/>
  <c r="Q2493" i="9"/>
  <c r="K2493" i="9"/>
  <c r="O2493" i="9"/>
  <c r="L2493" i="9"/>
  <c r="P2493" i="9"/>
  <c r="I2493" i="9"/>
  <c r="M2493" i="9"/>
  <c r="J2493" i="9"/>
  <c r="N2493" i="9"/>
  <c r="R2493" i="9"/>
  <c r="Q2495" i="9"/>
  <c r="K2495" i="9"/>
  <c r="O2495" i="9"/>
  <c r="L2495" i="9"/>
  <c r="P2495" i="9"/>
  <c r="I2495" i="9"/>
  <c r="M2495" i="9"/>
  <c r="J2495" i="9"/>
  <c r="N2495" i="9"/>
  <c r="R2495" i="9"/>
  <c r="Q2497" i="9"/>
  <c r="K2497" i="9"/>
  <c r="O2497" i="9"/>
  <c r="L2497" i="9"/>
  <c r="P2497" i="9"/>
  <c r="I2497" i="9"/>
  <c r="M2497" i="9"/>
  <c r="J2497" i="9"/>
  <c r="N2497" i="9"/>
  <c r="R2497" i="9"/>
  <c r="Q2499" i="9"/>
  <c r="K2499" i="9"/>
  <c r="O2499" i="9"/>
  <c r="L2499" i="9"/>
  <c r="P2499" i="9"/>
  <c r="I2499" i="9"/>
  <c r="M2499" i="9"/>
  <c r="J2499" i="9"/>
  <c r="N2499" i="9"/>
  <c r="R2499" i="9"/>
  <c r="Q2501" i="9"/>
  <c r="K2501" i="9"/>
  <c r="O2501" i="9"/>
  <c r="L2501" i="9"/>
  <c r="P2501" i="9"/>
  <c r="I2501" i="9"/>
  <c r="M2501" i="9"/>
  <c r="J2501" i="9"/>
  <c r="N2501" i="9"/>
  <c r="R2501" i="9"/>
  <c r="Q2503" i="9"/>
  <c r="K2503" i="9"/>
  <c r="O2503" i="9"/>
  <c r="L2503" i="9"/>
  <c r="P2503" i="9"/>
  <c r="I2503" i="9"/>
  <c r="M2503" i="9"/>
  <c r="J2503" i="9"/>
  <c r="N2503" i="9"/>
  <c r="R2503" i="9"/>
  <c r="Q2505" i="9"/>
  <c r="K2505" i="9"/>
  <c r="O2505" i="9"/>
  <c r="L2505" i="9"/>
  <c r="P2505" i="9"/>
  <c r="I2505" i="9"/>
  <c r="M2505" i="9"/>
  <c r="J2505" i="9"/>
  <c r="N2505" i="9"/>
  <c r="R2505" i="9"/>
  <c r="Q2507" i="9"/>
  <c r="K2507" i="9"/>
  <c r="O2507" i="9"/>
  <c r="L2507" i="9"/>
  <c r="P2507" i="9"/>
  <c r="I2507" i="9"/>
  <c r="M2507" i="9"/>
  <c r="J2507" i="9"/>
  <c r="N2507" i="9"/>
  <c r="R2507" i="9"/>
  <c r="Q2509" i="9"/>
  <c r="K2509" i="9"/>
  <c r="O2509" i="9"/>
  <c r="L2509" i="9"/>
  <c r="P2509" i="9"/>
  <c r="I2509" i="9"/>
  <c r="M2509" i="9"/>
  <c r="J2509" i="9"/>
  <c r="N2509" i="9"/>
  <c r="R2509" i="9"/>
  <c r="Q2511" i="9"/>
  <c r="K2511" i="9"/>
  <c r="O2511" i="9"/>
  <c r="L2511" i="9"/>
  <c r="P2511" i="9"/>
  <c r="I2511" i="9"/>
  <c r="M2511" i="9"/>
  <c r="J2511" i="9"/>
  <c r="N2511" i="9"/>
  <c r="R2511" i="9"/>
  <c r="Q2513" i="9"/>
  <c r="K2513" i="9"/>
  <c r="O2513" i="9"/>
  <c r="L2513" i="9"/>
  <c r="P2513" i="9"/>
  <c r="I2513" i="9"/>
  <c r="M2513" i="9"/>
  <c r="J2513" i="9"/>
  <c r="N2513" i="9"/>
  <c r="R2513" i="9"/>
  <c r="Q2515" i="9"/>
  <c r="K2515" i="9"/>
  <c r="O2515" i="9"/>
  <c r="L2515" i="9"/>
  <c r="P2515" i="9"/>
  <c r="I2515" i="9"/>
  <c r="M2515" i="9"/>
  <c r="J2515" i="9"/>
  <c r="N2515" i="9"/>
  <c r="R2515" i="9"/>
  <c r="Q2517" i="9"/>
  <c r="K2517" i="9"/>
  <c r="O2517" i="9"/>
  <c r="L2517" i="9"/>
  <c r="P2517" i="9"/>
  <c r="I2517" i="9"/>
  <c r="M2517" i="9"/>
  <c r="J2517" i="9"/>
  <c r="N2517" i="9"/>
  <c r="R2517" i="9"/>
  <c r="Q2519" i="9"/>
  <c r="K2519" i="9"/>
  <c r="O2519" i="9"/>
  <c r="L2519" i="9"/>
  <c r="P2519" i="9"/>
  <c r="I2519" i="9"/>
  <c r="M2519" i="9"/>
  <c r="J2519" i="9"/>
  <c r="N2519" i="9"/>
  <c r="R2519" i="9"/>
  <c r="Q2521" i="9"/>
  <c r="K2521" i="9"/>
  <c r="O2521" i="9"/>
  <c r="L2521" i="9"/>
  <c r="P2521" i="9"/>
  <c r="I2521" i="9"/>
  <c r="M2521" i="9"/>
  <c r="J2521" i="9"/>
  <c r="N2521" i="9"/>
  <c r="R2521" i="9"/>
  <c r="Q2523" i="9"/>
  <c r="K2523" i="9"/>
  <c r="O2523" i="9"/>
  <c r="L2523" i="9"/>
  <c r="P2523" i="9"/>
  <c r="I2523" i="9"/>
  <c r="M2523" i="9"/>
  <c r="J2523" i="9"/>
  <c r="N2523" i="9"/>
  <c r="R2523" i="9"/>
  <c r="Q2525" i="9"/>
  <c r="K2525" i="9"/>
  <c r="O2525" i="9"/>
  <c r="L2525" i="9"/>
  <c r="P2525" i="9"/>
  <c r="I2525" i="9"/>
  <c r="M2525" i="9"/>
  <c r="J2525" i="9"/>
  <c r="N2525" i="9"/>
  <c r="R2525" i="9"/>
  <c r="Q2527" i="9"/>
  <c r="K2527" i="9"/>
  <c r="O2527" i="9"/>
  <c r="L2527" i="9"/>
  <c r="P2527" i="9"/>
  <c r="I2527" i="9"/>
  <c r="M2527" i="9"/>
  <c r="J2527" i="9"/>
  <c r="N2527" i="9"/>
  <c r="R2527" i="9"/>
  <c r="Q2529" i="9"/>
  <c r="K2529" i="9"/>
  <c r="O2529" i="9"/>
  <c r="L2529" i="9"/>
  <c r="P2529" i="9"/>
  <c r="I2529" i="9"/>
  <c r="M2529" i="9"/>
  <c r="J2529" i="9"/>
  <c r="N2529" i="9"/>
  <c r="R2529" i="9"/>
  <c r="Q2531" i="9"/>
  <c r="K2531" i="9"/>
  <c r="O2531" i="9"/>
  <c r="L2531" i="9"/>
  <c r="P2531" i="9"/>
  <c r="I2531" i="9"/>
  <c r="M2531" i="9"/>
  <c r="J2531" i="9"/>
  <c r="N2531" i="9"/>
  <c r="R2531" i="9"/>
  <c r="Q2533" i="9"/>
  <c r="K2533" i="9"/>
  <c r="O2533" i="9"/>
  <c r="L2533" i="9"/>
  <c r="P2533" i="9"/>
  <c r="I2533" i="9"/>
  <c r="M2533" i="9"/>
  <c r="J2533" i="9"/>
  <c r="N2533" i="9"/>
  <c r="R2533" i="9"/>
  <c r="Q2535" i="9"/>
  <c r="K2535" i="9"/>
  <c r="O2535" i="9"/>
  <c r="L2535" i="9"/>
  <c r="P2535" i="9"/>
  <c r="I2535" i="9"/>
  <c r="M2535" i="9"/>
  <c r="J2535" i="9"/>
  <c r="N2535" i="9"/>
  <c r="R2535" i="9"/>
  <c r="Q2537" i="9"/>
  <c r="K2537" i="9"/>
  <c r="O2537" i="9"/>
  <c r="L2537" i="9"/>
  <c r="P2537" i="9"/>
  <c r="I2537" i="9"/>
  <c r="M2537" i="9"/>
  <c r="J2537" i="9"/>
  <c r="N2537" i="9"/>
  <c r="R2537" i="9"/>
  <c r="Q2539" i="9"/>
  <c r="K2539" i="9"/>
  <c r="O2539" i="9"/>
  <c r="L2539" i="9"/>
  <c r="P2539" i="9"/>
  <c r="I2539" i="9"/>
  <c r="M2539" i="9"/>
  <c r="J2539" i="9"/>
  <c r="N2539" i="9"/>
  <c r="R2539" i="9"/>
  <c r="Q2541" i="9"/>
  <c r="K2541" i="9"/>
  <c r="O2541" i="9"/>
  <c r="L2541" i="9"/>
  <c r="P2541" i="9"/>
  <c r="I2541" i="9"/>
  <c r="M2541" i="9"/>
  <c r="J2541" i="9"/>
  <c r="N2541" i="9"/>
  <c r="R2541" i="9"/>
  <c r="Q2543" i="9"/>
  <c r="K2543" i="9"/>
  <c r="O2543" i="9"/>
  <c r="L2543" i="9"/>
  <c r="P2543" i="9"/>
  <c r="I2543" i="9"/>
  <c r="M2543" i="9"/>
  <c r="J2543" i="9"/>
  <c r="N2543" i="9"/>
  <c r="R2543" i="9"/>
  <c r="Q2545" i="9"/>
  <c r="K2545" i="9"/>
  <c r="O2545" i="9"/>
  <c r="L2545" i="9"/>
  <c r="P2545" i="9"/>
  <c r="I2545" i="9"/>
  <c r="M2545" i="9"/>
  <c r="J2545" i="9"/>
  <c r="N2545" i="9"/>
  <c r="R2545" i="9"/>
  <c r="Q2547" i="9"/>
  <c r="K2547" i="9"/>
  <c r="O2547" i="9"/>
  <c r="L2547" i="9"/>
  <c r="P2547" i="9"/>
  <c r="I2547" i="9"/>
  <c r="M2547" i="9"/>
  <c r="J2547" i="9"/>
  <c r="N2547" i="9"/>
  <c r="R2547" i="9"/>
  <c r="Q2549" i="9"/>
  <c r="K2549" i="9"/>
  <c r="O2549" i="9"/>
  <c r="L2549" i="9"/>
  <c r="P2549" i="9"/>
  <c r="I2549" i="9"/>
  <c r="M2549" i="9"/>
  <c r="J2549" i="9"/>
  <c r="N2549" i="9"/>
  <c r="R2549" i="9"/>
  <c r="Q2551" i="9"/>
  <c r="K2551" i="9"/>
  <c r="O2551" i="9"/>
  <c r="L2551" i="9"/>
  <c r="P2551" i="9"/>
  <c r="I2551" i="9"/>
  <c r="M2551" i="9"/>
  <c r="J2551" i="9"/>
  <c r="N2551" i="9"/>
  <c r="R2551" i="9"/>
  <c r="Q2553" i="9"/>
  <c r="K2553" i="9"/>
  <c r="O2553" i="9"/>
  <c r="L2553" i="9"/>
  <c r="P2553" i="9"/>
  <c r="I2553" i="9"/>
  <c r="M2553" i="9"/>
  <c r="J2553" i="9"/>
  <c r="N2553" i="9"/>
  <c r="R2553" i="9"/>
  <c r="Q2555" i="9"/>
  <c r="K2555" i="9"/>
  <c r="O2555" i="9"/>
  <c r="L2555" i="9"/>
  <c r="P2555" i="9"/>
  <c r="I2555" i="9"/>
  <c r="M2555" i="9"/>
  <c r="J2555" i="9"/>
  <c r="N2555" i="9"/>
  <c r="R2555" i="9"/>
  <c r="Q2557" i="9"/>
  <c r="K2557" i="9"/>
  <c r="O2557" i="9"/>
  <c r="L2557" i="9"/>
  <c r="P2557" i="9"/>
  <c r="I2557" i="9"/>
  <c r="M2557" i="9"/>
  <c r="J2557" i="9"/>
  <c r="N2557" i="9"/>
  <c r="R2557" i="9"/>
  <c r="Q2559" i="9"/>
  <c r="K2559" i="9"/>
  <c r="O2559" i="9"/>
  <c r="L2559" i="9"/>
  <c r="P2559" i="9"/>
  <c r="I2559" i="9"/>
  <c r="M2559" i="9"/>
  <c r="J2559" i="9"/>
  <c r="N2559" i="9"/>
  <c r="R2559" i="9"/>
  <c r="Q2561" i="9"/>
  <c r="K2561" i="9"/>
  <c r="O2561" i="9"/>
  <c r="L2561" i="9"/>
  <c r="P2561" i="9"/>
  <c r="I2561" i="9"/>
  <c r="M2561" i="9"/>
  <c r="J2561" i="9"/>
  <c r="N2561" i="9"/>
  <c r="R2561" i="9"/>
  <c r="Q2563" i="9"/>
  <c r="K2563" i="9"/>
  <c r="O2563" i="9"/>
  <c r="L2563" i="9"/>
  <c r="P2563" i="9"/>
  <c r="I2563" i="9"/>
  <c r="M2563" i="9"/>
  <c r="J2563" i="9"/>
  <c r="N2563" i="9"/>
  <c r="R2563" i="9"/>
  <c r="Q2565" i="9"/>
  <c r="K2565" i="9"/>
  <c r="O2565" i="9"/>
  <c r="L2565" i="9"/>
  <c r="P2565" i="9"/>
  <c r="I2565" i="9"/>
  <c r="M2565" i="9"/>
  <c r="J2565" i="9"/>
  <c r="N2565" i="9"/>
  <c r="R2565" i="9"/>
  <c r="Q2567" i="9"/>
  <c r="K2567" i="9"/>
  <c r="O2567" i="9"/>
  <c r="L2567" i="9"/>
  <c r="P2567" i="9"/>
  <c r="I2567" i="9"/>
  <c r="M2567" i="9"/>
  <c r="J2567" i="9"/>
  <c r="N2567" i="9"/>
  <c r="R2567" i="9"/>
  <c r="Q2569" i="9"/>
  <c r="K2569" i="9"/>
  <c r="O2569" i="9"/>
  <c r="L2569" i="9"/>
  <c r="P2569" i="9"/>
  <c r="I2569" i="9"/>
  <c r="M2569" i="9"/>
  <c r="J2569" i="9"/>
  <c r="N2569" i="9"/>
  <c r="R2569" i="9"/>
  <c r="Q2571" i="9"/>
  <c r="K2571" i="9"/>
  <c r="O2571" i="9"/>
  <c r="L2571" i="9"/>
  <c r="P2571" i="9"/>
  <c r="I2571" i="9"/>
  <c r="M2571" i="9"/>
  <c r="J2571" i="9"/>
  <c r="N2571" i="9"/>
  <c r="R2571" i="9"/>
  <c r="Q2573" i="9"/>
  <c r="K2573" i="9"/>
  <c r="O2573" i="9"/>
  <c r="L2573" i="9"/>
  <c r="P2573" i="9"/>
  <c r="I2573" i="9"/>
  <c r="M2573" i="9"/>
  <c r="J2573" i="9"/>
  <c r="N2573" i="9"/>
  <c r="R2573" i="9"/>
  <c r="Q2575" i="9"/>
  <c r="K2575" i="9"/>
  <c r="O2575" i="9"/>
  <c r="L2575" i="9"/>
  <c r="P2575" i="9"/>
  <c r="I2575" i="9"/>
  <c r="M2575" i="9"/>
  <c r="J2575" i="9"/>
  <c r="N2575" i="9"/>
  <c r="R2575" i="9"/>
  <c r="Q2577" i="9"/>
  <c r="K2577" i="9"/>
  <c r="O2577" i="9"/>
  <c r="L2577" i="9"/>
  <c r="P2577" i="9"/>
  <c r="I2577" i="9"/>
  <c r="M2577" i="9"/>
  <c r="J2577" i="9"/>
  <c r="N2577" i="9"/>
  <c r="R2577" i="9"/>
  <c r="Q2579" i="9"/>
  <c r="K2579" i="9"/>
  <c r="O2579" i="9"/>
  <c r="L2579" i="9"/>
  <c r="P2579" i="9"/>
  <c r="I2579" i="9"/>
  <c r="M2579" i="9"/>
  <c r="J2579" i="9"/>
  <c r="N2579" i="9"/>
  <c r="R2579" i="9"/>
  <c r="Q2581" i="9"/>
  <c r="K2581" i="9"/>
  <c r="O2581" i="9"/>
  <c r="L2581" i="9"/>
  <c r="P2581" i="9"/>
  <c r="I2581" i="9"/>
  <c r="M2581" i="9"/>
  <c r="J2581" i="9"/>
  <c r="N2581" i="9"/>
  <c r="R2581" i="9"/>
  <c r="Q2583" i="9"/>
  <c r="K2583" i="9"/>
  <c r="O2583" i="9"/>
  <c r="L2583" i="9"/>
  <c r="P2583" i="9"/>
  <c r="I2583" i="9"/>
  <c r="M2583" i="9"/>
  <c r="J2583" i="9"/>
  <c r="N2583" i="9"/>
  <c r="R2583" i="9"/>
  <c r="Q2585" i="9"/>
  <c r="K2585" i="9"/>
  <c r="O2585" i="9"/>
  <c r="L2585" i="9"/>
  <c r="P2585" i="9"/>
  <c r="I2585" i="9"/>
  <c r="M2585" i="9"/>
  <c r="J2585" i="9"/>
  <c r="N2585" i="9"/>
  <c r="R2585" i="9"/>
  <c r="Q2587" i="9"/>
  <c r="K2587" i="9"/>
  <c r="O2587" i="9"/>
  <c r="L2587" i="9"/>
  <c r="P2587" i="9"/>
  <c r="I2587" i="9"/>
  <c r="M2587" i="9"/>
  <c r="J2587" i="9"/>
  <c r="N2587" i="9"/>
  <c r="R2587" i="9"/>
  <c r="Q2589" i="9"/>
  <c r="K2589" i="9"/>
  <c r="O2589" i="9"/>
  <c r="L2589" i="9"/>
  <c r="P2589" i="9"/>
  <c r="I2589" i="9"/>
  <c r="M2589" i="9"/>
  <c r="J2589" i="9"/>
  <c r="N2589" i="9"/>
  <c r="R2589" i="9"/>
  <c r="Q2591" i="9"/>
  <c r="K2591" i="9"/>
  <c r="O2591" i="9"/>
  <c r="L2591" i="9"/>
  <c r="P2591" i="9"/>
  <c r="I2591" i="9"/>
  <c r="M2591" i="9"/>
  <c r="J2591" i="9"/>
  <c r="N2591" i="9"/>
  <c r="R2591" i="9"/>
  <c r="Q2593" i="9"/>
  <c r="K2593" i="9"/>
  <c r="O2593" i="9"/>
  <c r="L2593" i="9"/>
  <c r="P2593" i="9"/>
  <c r="I2593" i="9"/>
  <c r="M2593" i="9"/>
  <c r="J2593" i="9"/>
  <c r="N2593" i="9"/>
  <c r="R2593" i="9"/>
  <c r="Q2595" i="9"/>
  <c r="K2595" i="9"/>
  <c r="O2595" i="9"/>
  <c r="L2595" i="9"/>
  <c r="P2595" i="9"/>
  <c r="I2595" i="9"/>
  <c r="M2595" i="9"/>
  <c r="J2595" i="9"/>
  <c r="N2595" i="9"/>
  <c r="R2595" i="9"/>
  <c r="Q2597" i="9"/>
  <c r="K2597" i="9"/>
  <c r="O2597" i="9"/>
  <c r="L2597" i="9"/>
  <c r="P2597" i="9"/>
  <c r="I2597" i="9"/>
  <c r="M2597" i="9"/>
  <c r="J2597" i="9"/>
  <c r="N2597" i="9"/>
  <c r="R2597" i="9"/>
  <c r="Q2599" i="9"/>
  <c r="K2599" i="9"/>
  <c r="O2599" i="9"/>
  <c r="L2599" i="9"/>
  <c r="P2599" i="9"/>
  <c r="I2599" i="9"/>
  <c r="M2599" i="9"/>
  <c r="J2599" i="9"/>
  <c r="N2599" i="9"/>
  <c r="R2599" i="9"/>
  <c r="Q2601" i="9"/>
  <c r="K2601" i="9"/>
  <c r="O2601" i="9"/>
  <c r="L2601" i="9"/>
  <c r="P2601" i="9"/>
  <c r="I2601" i="9"/>
  <c r="M2601" i="9"/>
  <c r="J2601" i="9"/>
  <c r="N2601" i="9"/>
  <c r="R2601" i="9"/>
  <c r="Q2603" i="9"/>
  <c r="K2603" i="9"/>
  <c r="O2603" i="9"/>
  <c r="L2603" i="9"/>
  <c r="P2603" i="9"/>
  <c r="I2603" i="9"/>
  <c r="M2603" i="9"/>
  <c r="J2603" i="9"/>
  <c r="N2603" i="9"/>
  <c r="R2603" i="9"/>
  <c r="Q2605" i="9"/>
  <c r="K2605" i="9"/>
  <c r="O2605" i="9"/>
  <c r="L2605" i="9"/>
  <c r="P2605" i="9"/>
  <c r="I2605" i="9"/>
  <c r="M2605" i="9"/>
  <c r="J2605" i="9"/>
  <c r="N2605" i="9"/>
  <c r="R2605" i="9"/>
  <c r="Q2607" i="9"/>
  <c r="K2607" i="9"/>
  <c r="O2607" i="9"/>
  <c r="L2607" i="9"/>
  <c r="P2607" i="9"/>
  <c r="I2607" i="9"/>
  <c r="M2607" i="9"/>
  <c r="J2607" i="9"/>
  <c r="N2607" i="9"/>
  <c r="R2607" i="9"/>
  <c r="Q2609" i="9"/>
  <c r="K2609" i="9"/>
  <c r="O2609" i="9"/>
  <c r="L2609" i="9"/>
  <c r="P2609" i="9"/>
  <c r="I2609" i="9"/>
  <c r="M2609" i="9"/>
  <c r="J2609" i="9"/>
  <c r="N2609" i="9"/>
  <c r="R2609" i="9"/>
  <c r="Q2611" i="9"/>
  <c r="K2611" i="9"/>
  <c r="O2611" i="9"/>
  <c r="L2611" i="9"/>
  <c r="P2611" i="9"/>
  <c r="I2611" i="9"/>
  <c r="M2611" i="9"/>
  <c r="J2611" i="9"/>
  <c r="N2611" i="9"/>
  <c r="R2611" i="9"/>
  <c r="Q2613" i="9"/>
  <c r="K2613" i="9"/>
  <c r="O2613" i="9"/>
  <c r="L2613" i="9"/>
  <c r="P2613" i="9"/>
  <c r="I2613" i="9"/>
  <c r="M2613" i="9"/>
  <c r="J2613" i="9"/>
  <c r="N2613" i="9"/>
  <c r="R2613" i="9"/>
  <c r="Q2615" i="9"/>
  <c r="K2615" i="9"/>
  <c r="O2615" i="9"/>
  <c r="L2615" i="9"/>
  <c r="P2615" i="9"/>
  <c r="I2615" i="9"/>
  <c r="M2615" i="9"/>
  <c r="J2615" i="9"/>
  <c r="N2615" i="9"/>
  <c r="R2615" i="9"/>
  <c r="Q2617" i="9"/>
  <c r="K2617" i="9"/>
  <c r="O2617" i="9"/>
  <c r="L2617" i="9"/>
  <c r="P2617" i="9"/>
  <c r="I2617" i="9"/>
  <c r="M2617" i="9"/>
  <c r="J2617" i="9"/>
  <c r="N2617" i="9"/>
  <c r="R2617" i="9"/>
  <c r="Q2619" i="9"/>
  <c r="K2619" i="9"/>
  <c r="O2619" i="9"/>
  <c r="L2619" i="9"/>
  <c r="P2619" i="9"/>
  <c r="I2619" i="9"/>
  <c r="M2619" i="9"/>
  <c r="J2619" i="9"/>
  <c r="N2619" i="9"/>
  <c r="R2619" i="9"/>
  <c r="Q2621" i="9"/>
  <c r="K2621" i="9"/>
  <c r="O2621" i="9"/>
  <c r="L2621" i="9"/>
  <c r="P2621" i="9"/>
  <c r="I2621" i="9"/>
  <c r="M2621" i="9"/>
  <c r="J2621" i="9"/>
  <c r="N2621" i="9"/>
  <c r="R2621" i="9"/>
  <c r="Q2623" i="9"/>
  <c r="K2623" i="9"/>
  <c r="O2623" i="9"/>
  <c r="L2623" i="9"/>
  <c r="P2623" i="9"/>
  <c r="I2623" i="9"/>
  <c r="M2623" i="9"/>
  <c r="J2623" i="9"/>
  <c r="N2623" i="9"/>
  <c r="R2623" i="9"/>
  <c r="Q2625" i="9"/>
  <c r="K2625" i="9"/>
  <c r="O2625" i="9"/>
  <c r="L2625" i="9"/>
  <c r="P2625" i="9"/>
  <c r="I2625" i="9"/>
  <c r="M2625" i="9"/>
  <c r="J2625" i="9"/>
  <c r="N2625" i="9"/>
  <c r="R2625" i="9"/>
  <c r="Q2627" i="9"/>
  <c r="K2627" i="9"/>
  <c r="O2627" i="9"/>
  <c r="L2627" i="9"/>
  <c r="P2627" i="9"/>
  <c r="I2627" i="9"/>
  <c r="M2627" i="9"/>
  <c r="J2627" i="9"/>
  <c r="N2627" i="9"/>
  <c r="R2627" i="9"/>
  <c r="Q2629" i="9"/>
  <c r="K2629" i="9"/>
  <c r="O2629" i="9"/>
  <c r="L2629" i="9"/>
  <c r="P2629" i="9"/>
  <c r="I2629" i="9"/>
  <c r="M2629" i="9"/>
  <c r="J2629" i="9"/>
  <c r="N2629" i="9"/>
  <c r="R2629" i="9"/>
  <c r="Q2631" i="9"/>
  <c r="K2631" i="9"/>
  <c r="O2631" i="9"/>
  <c r="L2631" i="9"/>
  <c r="P2631" i="9"/>
  <c r="I2631" i="9"/>
  <c r="M2631" i="9"/>
  <c r="J2631" i="9"/>
  <c r="N2631" i="9"/>
  <c r="R2631" i="9"/>
  <c r="Q2633" i="9"/>
  <c r="K2633" i="9"/>
  <c r="O2633" i="9"/>
  <c r="L2633" i="9"/>
  <c r="P2633" i="9"/>
  <c r="I2633" i="9"/>
  <c r="M2633" i="9"/>
  <c r="J2633" i="9"/>
  <c r="N2633" i="9"/>
  <c r="R2633" i="9"/>
  <c r="Q2635" i="9"/>
  <c r="K2635" i="9"/>
  <c r="O2635" i="9"/>
  <c r="L2635" i="9"/>
  <c r="P2635" i="9"/>
  <c r="I2635" i="9"/>
  <c r="M2635" i="9"/>
  <c r="J2635" i="9"/>
  <c r="N2635" i="9"/>
  <c r="R2635" i="9"/>
  <c r="Q2637" i="9"/>
  <c r="K2637" i="9"/>
  <c r="O2637" i="9"/>
  <c r="L2637" i="9"/>
  <c r="P2637" i="9"/>
  <c r="I2637" i="9"/>
  <c r="M2637" i="9"/>
  <c r="J2637" i="9"/>
  <c r="N2637" i="9"/>
  <c r="R2637" i="9"/>
  <c r="Q2639" i="9"/>
  <c r="K2639" i="9"/>
  <c r="O2639" i="9"/>
  <c r="L2639" i="9"/>
  <c r="P2639" i="9"/>
  <c r="I2639" i="9"/>
  <c r="M2639" i="9"/>
  <c r="J2639" i="9"/>
  <c r="N2639" i="9"/>
  <c r="R2639" i="9"/>
  <c r="Q2641" i="9"/>
  <c r="K2641" i="9"/>
  <c r="O2641" i="9"/>
  <c r="L2641" i="9"/>
  <c r="P2641" i="9"/>
  <c r="I2641" i="9"/>
  <c r="M2641" i="9"/>
  <c r="J2641" i="9"/>
  <c r="N2641" i="9"/>
  <c r="R2641" i="9"/>
  <c r="Q2643" i="9"/>
  <c r="K2643" i="9"/>
  <c r="O2643" i="9"/>
  <c r="L2643" i="9"/>
  <c r="P2643" i="9"/>
  <c r="I2643" i="9"/>
  <c r="M2643" i="9"/>
  <c r="J2643" i="9"/>
  <c r="N2643" i="9"/>
  <c r="R2643" i="9"/>
  <c r="Q2645" i="9"/>
  <c r="K2645" i="9"/>
  <c r="O2645" i="9"/>
  <c r="L2645" i="9"/>
  <c r="P2645" i="9"/>
  <c r="I2645" i="9"/>
  <c r="M2645" i="9"/>
  <c r="J2645" i="9"/>
  <c r="N2645" i="9"/>
  <c r="R2645" i="9"/>
  <c r="Q2647" i="9"/>
  <c r="K2647" i="9"/>
  <c r="O2647" i="9"/>
  <c r="L2647" i="9"/>
  <c r="P2647" i="9"/>
  <c r="I2647" i="9"/>
  <c r="M2647" i="9"/>
  <c r="J2647" i="9"/>
  <c r="N2647" i="9"/>
  <c r="R2647" i="9"/>
  <c r="Q2649" i="9"/>
  <c r="K2649" i="9"/>
  <c r="O2649" i="9"/>
  <c r="L2649" i="9"/>
  <c r="P2649" i="9"/>
  <c r="I2649" i="9"/>
  <c r="M2649" i="9"/>
  <c r="J2649" i="9"/>
  <c r="N2649" i="9"/>
  <c r="R2649" i="9"/>
  <c r="Q2651" i="9"/>
  <c r="K2651" i="9"/>
  <c r="O2651" i="9"/>
  <c r="L2651" i="9"/>
  <c r="P2651" i="9"/>
  <c r="I2651" i="9"/>
  <c r="M2651" i="9"/>
  <c r="J2651" i="9"/>
  <c r="N2651" i="9"/>
  <c r="R2651" i="9"/>
  <c r="Q2653" i="9"/>
  <c r="K2653" i="9"/>
  <c r="O2653" i="9"/>
  <c r="L2653" i="9"/>
  <c r="P2653" i="9"/>
  <c r="I2653" i="9"/>
  <c r="M2653" i="9"/>
  <c r="J2653" i="9"/>
  <c r="N2653" i="9"/>
  <c r="R2653" i="9"/>
  <c r="Q2655" i="9"/>
  <c r="K2655" i="9"/>
  <c r="O2655" i="9"/>
  <c r="L2655" i="9"/>
  <c r="P2655" i="9"/>
  <c r="I2655" i="9"/>
  <c r="M2655" i="9"/>
  <c r="J2655" i="9"/>
  <c r="N2655" i="9"/>
  <c r="R2655" i="9"/>
  <c r="Q2657" i="9"/>
  <c r="K2657" i="9"/>
  <c r="O2657" i="9"/>
  <c r="L2657" i="9"/>
  <c r="P2657" i="9"/>
  <c r="I2657" i="9"/>
  <c r="M2657" i="9"/>
  <c r="J2657" i="9"/>
  <c r="N2657" i="9"/>
  <c r="R2657" i="9"/>
  <c r="Q2659" i="9"/>
  <c r="K2659" i="9"/>
  <c r="O2659" i="9"/>
  <c r="L2659" i="9"/>
  <c r="P2659" i="9"/>
  <c r="I2659" i="9"/>
  <c r="M2659" i="9"/>
  <c r="J2659" i="9"/>
  <c r="N2659" i="9"/>
  <c r="R2659" i="9"/>
  <c r="Q2661" i="9"/>
  <c r="K2661" i="9"/>
  <c r="O2661" i="9"/>
  <c r="L2661" i="9"/>
  <c r="P2661" i="9"/>
  <c r="I2661" i="9"/>
  <c r="M2661" i="9"/>
  <c r="J2661" i="9"/>
  <c r="N2661" i="9"/>
  <c r="R2661" i="9"/>
  <c r="Q2663" i="9"/>
  <c r="K2663" i="9"/>
  <c r="O2663" i="9"/>
  <c r="L2663" i="9"/>
  <c r="P2663" i="9"/>
  <c r="I2663" i="9"/>
  <c r="M2663" i="9"/>
  <c r="J2663" i="9"/>
  <c r="N2663" i="9"/>
  <c r="R2663" i="9"/>
  <c r="Q2665" i="9"/>
  <c r="K2665" i="9"/>
  <c r="O2665" i="9"/>
  <c r="L2665" i="9"/>
  <c r="P2665" i="9"/>
  <c r="I2665" i="9"/>
  <c r="M2665" i="9"/>
  <c r="J2665" i="9"/>
  <c r="N2665" i="9"/>
  <c r="R2665" i="9"/>
  <c r="Q2667" i="9"/>
  <c r="K2667" i="9"/>
  <c r="O2667" i="9"/>
  <c r="L2667" i="9"/>
  <c r="P2667" i="9"/>
  <c r="I2667" i="9"/>
  <c r="M2667" i="9"/>
  <c r="J2667" i="9"/>
  <c r="N2667" i="9"/>
  <c r="R2667" i="9"/>
  <c r="Q2669" i="9"/>
  <c r="K2669" i="9"/>
  <c r="O2669" i="9"/>
  <c r="L2669" i="9"/>
  <c r="P2669" i="9"/>
  <c r="I2669" i="9"/>
  <c r="M2669" i="9"/>
  <c r="J2669" i="9"/>
  <c r="N2669" i="9"/>
  <c r="R2669" i="9"/>
  <c r="Q2671" i="9"/>
  <c r="K2671" i="9"/>
  <c r="O2671" i="9"/>
  <c r="L2671" i="9"/>
  <c r="P2671" i="9"/>
  <c r="I2671" i="9"/>
  <c r="M2671" i="9"/>
  <c r="J2671" i="9"/>
  <c r="N2671" i="9"/>
  <c r="R2671" i="9"/>
  <c r="Q2673" i="9"/>
  <c r="K2673" i="9"/>
  <c r="O2673" i="9"/>
  <c r="L2673" i="9"/>
  <c r="P2673" i="9"/>
  <c r="I2673" i="9"/>
  <c r="M2673" i="9"/>
  <c r="J2673" i="9"/>
  <c r="N2673" i="9"/>
  <c r="R2673" i="9"/>
  <c r="Q2675" i="9"/>
  <c r="K2675" i="9"/>
  <c r="O2675" i="9"/>
  <c r="L2675" i="9"/>
  <c r="P2675" i="9"/>
  <c r="I2675" i="9"/>
  <c r="M2675" i="9"/>
  <c r="J2675" i="9"/>
  <c r="N2675" i="9"/>
  <c r="R2675" i="9"/>
  <c r="Q2677" i="9"/>
  <c r="K2677" i="9"/>
  <c r="O2677" i="9"/>
  <c r="L2677" i="9"/>
  <c r="P2677" i="9"/>
  <c r="I2677" i="9"/>
  <c r="M2677" i="9"/>
  <c r="J2677" i="9"/>
  <c r="N2677" i="9"/>
  <c r="R2677" i="9"/>
  <c r="Q2679" i="9"/>
  <c r="K2679" i="9"/>
  <c r="O2679" i="9"/>
  <c r="L2679" i="9"/>
  <c r="P2679" i="9"/>
  <c r="I2679" i="9"/>
  <c r="M2679" i="9"/>
  <c r="J2679" i="9"/>
  <c r="N2679" i="9"/>
  <c r="R2679" i="9"/>
  <c r="Q2681" i="9"/>
  <c r="K2681" i="9"/>
  <c r="O2681" i="9"/>
  <c r="L2681" i="9"/>
  <c r="P2681" i="9"/>
  <c r="I2681" i="9"/>
  <c r="M2681" i="9"/>
  <c r="J2681" i="9"/>
  <c r="N2681" i="9"/>
  <c r="R2681" i="9"/>
  <c r="Q2683" i="9"/>
  <c r="K2683" i="9"/>
  <c r="O2683" i="9"/>
  <c r="L2683" i="9"/>
  <c r="P2683" i="9"/>
  <c r="I2683" i="9"/>
  <c r="M2683" i="9"/>
  <c r="J2683" i="9"/>
  <c r="N2683" i="9"/>
  <c r="R2683" i="9"/>
  <c r="Q2685" i="9"/>
  <c r="K2685" i="9"/>
  <c r="O2685" i="9"/>
  <c r="L2685" i="9"/>
  <c r="P2685" i="9"/>
  <c r="I2685" i="9"/>
  <c r="M2685" i="9"/>
  <c r="J2685" i="9"/>
  <c r="N2685" i="9"/>
  <c r="R2685" i="9"/>
  <c r="Q2687" i="9"/>
  <c r="K2687" i="9"/>
  <c r="O2687" i="9"/>
  <c r="L2687" i="9"/>
  <c r="P2687" i="9"/>
  <c r="I2687" i="9"/>
  <c r="M2687" i="9"/>
  <c r="J2687" i="9"/>
  <c r="N2687" i="9"/>
  <c r="R2687" i="9"/>
  <c r="Q2689" i="9"/>
  <c r="K2689" i="9"/>
  <c r="O2689" i="9"/>
  <c r="L2689" i="9"/>
  <c r="P2689" i="9"/>
  <c r="I2689" i="9"/>
  <c r="M2689" i="9"/>
  <c r="J2689" i="9"/>
  <c r="N2689" i="9"/>
  <c r="R2689" i="9"/>
  <c r="Q2691" i="9"/>
  <c r="K2691" i="9"/>
  <c r="O2691" i="9"/>
  <c r="L2691" i="9"/>
  <c r="P2691" i="9"/>
  <c r="I2691" i="9"/>
  <c r="M2691" i="9"/>
  <c r="J2691" i="9"/>
  <c r="N2691" i="9"/>
  <c r="R2691" i="9"/>
  <c r="Q2693" i="9"/>
  <c r="K2693" i="9"/>
  <c r="O2693" i="9"/>
  <c r="L2693" i="9"/>
  <c r="P2693" i="9"/>
  <c r="I2693" i="9"/>
  <c r="M2693" i="9"/>
  <c r="J2693" i="9"/>
  <c r="N2693" i="9"/>
  <c r="R2693" i="9"/>
  <c r="Q2695" i="9"/>
  <c r="K2695" i="9"/>
  <c r="O2695" i="9"/>
  <c r="L2695" i="9"/>
  <c r="P2695" i="9"/>
  <c r="I2695" i="9"/>
  <c r="M2695" i="9"/>
  <c r="J2695" i="9"/>
  <c r="N2695" i="9"/>
  <c r="R2695" i="9"/>
  <c r="Q2697" i="9"/>
  <c r="K2697" i="9"/>
  <c r="O2697" i="9"/>
  <c r="L2697" i="9"/>
  <c r="P2697" i="9"/>
  <c r="I2697" i="9"/>
  <c r="M2697" i="9"/>
  <c r="J2697" i="9"/>
  <c r="N2697" i="9"/>
  <c r="R2697" i="9"/>
  <c r="Q2699" i="9"/>
  <c r="K2699" i="9"/>
  <c r="O2699" i="9"/>
  <c r="L2699" i="9"/>
  <c r="P2699" i="9"/>
  <c r="I2699" i="9"/>
  <c r="M2699" i="9"/>
  <c r="J2699" i="9"/>
  <c r="N2699" i="9"/>
  <c r="R2699" i="9"/>
  <c r="Q2701" i="9"/>
  <c r="K2701" i="9"/>
  <c r="O2701" i="9"/>
  <c r="L2701" i="9"/>
  <c r="P2701" i="9"/>
  <c r="I2701" i="9"/>
  <c r="M2701" i="9"/>
  <c r="J2701" i="9"/>
  <c r="N2701" i="9"/>
  <c r="R2701" i="9"/>
  <c r="Q2703" i="9"/>
  <c r="K2703" i="9"/>
  <c r="O2703" i="9"/>
  <c r="L2703" i="9"/>
  <c r="P2703" i="9"/>
  <c r="I2703" i="9"/>
  <c r="M2703" i="9"/>
  <c r="J2703" i="9"/>
  <c r="N2703" i="9"/>
  <c r="R2703" i="9"/>
  <c r="Q2705" i="9"/>
  <c r="K2705" i="9"/>
  <c r="O2705" i="9"/>
  <c r="L2705" i="9"/>
  <c r="P2705" i="9"/>
  <c r="I2705" i="9"/>
  <c r="M2705" i="9"/>
  <c r="J2705" i="9"/>
  <c r="N2705" i="9"/>
  <c r="R2705" i="9"/>
  <c r="Q2707" i="9"/>
  <c r="K2707" i="9"/>
  <c r="O2707" i="9"/>
  <c r="L2707" i="9"/>
  <c r="P2707" i="9"/>
  <c r="I2707" i="9"/>
  <c r="M2707" i="9"/>
  <c r="J2707" i="9"/>
  <c r="N2707" i="9"/>
  <c r="R2707" i="9"/>
  <c r="Q2709" i="9"/>
  <c r="K2709" i="9"/>
  <c r="O2709" i="9"/>
  <c r="L2709" i="9"/>
  <c r="P2709" i="9"/>
  <c r="I2709" i="9"/>
  <c r="M2709" i="9"/>
  <c r="J2709" i="9"/>
  <c r="N2709" i="9"/>
  <c r="R2709" i="9"/>
  <c r="Q2711" i="9"/>
  <c r="K2711" i="9"/>
  <c r="O2711" i="9"/>
  <c r="L2711" i="9"/>
  <c r="P2711" i="9"/>
  <c r="I2711" i="9"/>
  <c r="M2711" i="9"/>
  <c r="J2711" i="9"/>
  <c r="N2711" i="9"/>
  <c r="R2711" i="9"/>
  <c r="Q2713" i="9"/>
  <c r="K2713" i="9"/>
  <c r="O2713" i="9"/>
  <c r="L2713" i="9"/>
  <c r="P2713" i="9"/>
  <c r="I2713" i="9"/>
  <c r="M2713" i="9"/>
  <c r="J2713" i="9"/>
  <c r="N2713" i="9"/>
  <c r="R2713" i="9"/>
  <c r="Q2715" i="9"/>
  <c r="K2715" i="9"/>
  <c r="O2715" i="9"/>
  <c r="L2715" i="9"/>
  <c r="P2715" i="9"/>
  <c r="I2715" i="9"/>
  <c r="M2715" i="9"/>
  <c r="J2715" i="9"/>
  <c r="N2715" i="9"/>
  <c r="R2715" i="9"/>
  <c r="Q2717" i="9"/>
  <c r="K2717" i="9"/>
  <c r="O2717" i="9"/>
  <c r="L2717" i="9"/>
  <c r="P2717" i="9"/>
  <c r="I2717" i="9"/>
  <c r="M2717" i="9"/>
  <c r="J2717" i="9"/>
  <c r="N2717" i="9"/>
  <c r="R2717" i="9"/>
  <c r="Q2719" i="9"/>
  <c r="K2719" i="9"/>
  <c r="O2719" i="9"/>
  <c r="L2719" i="9"/>
  <c r="P2719" i="9"/>
  <c r="I2719" i="9"/>
  <c r="M2719" i="9"/>
  <c r="J2719" i="9"/>
  <c r="N2719" i="9"/>
  <c r="R2719" i="9"/>
  <c r="Q2721" i="9"/>
  <c r="K2721" i="9"/>
  <c r="O2721" i="9"/>
  <c r="L2721" i="9"/>
  <c r="P2721" i="9"/>
  <c r="I2721" i="9"/>
  <c r="M2721" i="9"/>
  <c r="J2721" i="9"/>
  <c r="N2721" i="9"/>
  <c r="R2721" i="9"/>
  <c r="Q2723" i="9"/>
  <c r="K2723" i="9"/>
  <c r="O2723" i="9"/>
  <c r="L2723" i="9"/>
  <c r="P2723" i="9"/>
  <c r="I2723" i="9"/>
  <c r="M2723" i="9"/>
  <c r="J2723" i="9"/>
  <c r="N2723" i="9"/>
  <c r="R2723" i="9"/>
  <c r="Q2725" i="9"/>
  <c r="K2725" i="9"/>
  <c r="O2725" i="9"/>
  <c r="L2725" i="9"/>
  <c r="P2725" i="9"/>
  <c r="I2725" i="9"/>
  <c r="M2725" i="9"/>
  <c r="J2725" i="9"/>
  <c r="N2725" i="9"/>
  <c r="R2725" i="9"/>
  <c r="Q2727" i="9"/>
  <c r="K2727" i="9"/>
  <c r="O2727" i="9"/>
  <c r="L2727" i="9"/>
  <c r="P2727" i="9"/>
  <c r="I2727" i="9"/>
  <c r="M2727" i="9"/>
  <c r="J2727" i="9"/>
  <c r="N2727" i="9"/>
  <c r="R2727" i="9"/>
  <c r="Q2729" i="9"/>
  <c r="K2729" i="9"/>
  <c r="O2729" i="9"/>
  <c r="L2729" i="9"/>
  <c r="P2729" i="9"/>
  <c r="I2729" i="9"/>
  <c r="M2729" i="9"/>
  <c r="J2729" i="9"/>
  <c r="N2729" i="9"/>
  <c r="R2729" i="9"/>
  <c r="Q2731" i="9"/>
  <c r="K2731" i="9"/>
  <c r="O2731" i="9"/>
  <c r="L2731" i="9"/>
  <c r="P2731" i="9"/>
  <c r="I2731" i="9"/>
  <c r="M2731" i="9"/>
  <c r="J2731" i="9"/>
  <c r="N2731" i="9"/>
  <c r="R2731" i="9"/>
  <c r="Q2733" i="9"/>
  <c r="K2733" i="9"/>
  <c r="O2733" i="9"/>
  <c r="L2733" i="9"/>
  <c r="P2733" i="9"/>
  <c r="I2733" i="9"/>
  <c r="M2733" i="9"/>
  <c r="J2733" i="9"/>
  <c r="N2733" i="9"/>
  <c r="R2733" i="9"/>
  <c r="Q2735" i="9"/>
  <c r="K2735" i="9"/>
  <c r="O2735" i="9"/>
  <c r="L2735" i="9"/>
  <c r="P2735" i="9"/>
  <c r="I2735" i="9"/>
  <c r="M2735" i="9"/>
  <c r="J2735" i="9"/>
  <c r="N2735" i="9"/>
  <c r="R2735" i="9"/>
  <c r="Q2737" i="9"/>
  <c r="K2737" i="9"/>
  <c r="O2737" i="9"/>
  <c r="L2737" i="9"/>
  <c r="P2737" i="9"/>
  <c r="I2737" i="9"/>
  <c r="M2737" i="9"/>
  <c r="J2737" i="9"/>
  <c r="N2737" i="9"/>
  <c r="R2737" i="9"/>
  <c r="Q2739" i="9"/>
  <c r="K2739" i="9"/>
  <c r="O2739" i="9"/>
  <c r="L2739" i="9"/>
  <c r="P2739" i="9"/>
  <c r="I2739" i="9"/>
  <c r="M2739" i="9"/>
  <c r="J2739" i="9"/>
  <c r="N2739" i="9"/>
  <c r="R2739" i="9"/>
  <c r="Q2741" i="9"/>
  <c r="K2741" i="9"/>
  <c r="O2741" i="9"/>
  <c r="L2741" i="9"/>
  <c r="P2741" i="9"/>
  <c r="I2741" i="9"/>
  <c r="M2741" i="9"/>
  <c r="J2741" i="9"/>
  <c r="N2741" i="9"/>
  <c r="R2741" i="9"/>
  <c r="Q2743" i="9"/>
  <c r="K2743" i="9"/>
  <c r="O2743" i="9"/>
  <c r="L2743" i="9"/>
  <c r="P2743" i="9"/>
  <c r="I2743" i="9"/>
  <c r="M2743" i="9"/>
  <c r="J2743" i="9"/>
  <c r="N2743" i="9"/>
  <c r="R2743" i="9"/>
  <c r="Q2745" i="9"/>
  <c r="K2745" i="9"/>
  <c r="O2745" i="9"/>
  <c r="L2745" i="9"/>
  <c r="P2745" i="9"/>
  <c r="I2745" i="9"/>
  <c r="M2745" i="9"/>
  <c r="J2745" i="9"/>
  <c r="N2745" i="9"/>
  <c r="R2745" i="9"/>
  <c r="Q2747" i="9"/>
  <c r="K2747" i="9"/>
  <c r="O2747" i="9"/>
  <c r="L2747" i="9"/>
  <c r="P2747" i="9"/>
  <c r="I2747" i="9"/>
  <c r="M2747" i="9"/>
  <c r="J2747" i="9"/>
  <c r="N2747" i="9"/>
  <c r="R2747" i="9"/>
  <c r="Q2749" i="9"/>
  <c r="K2749" i="9"/>
  <c r="O2749" i="9"/>
  <c r="L2749" i="9"/>
  <c r="P2749" i="9"/>
  <c r="I2749" i="9"/>
  <c r="M2749" i="9"/>
  <c r="J2749" i="9"/>
  <c r="N2749" i="9"/>
  <c r="R2749" i="9"/>
  <c r="Q2751" i="9"/>
  <c r="K2751" i="9"/>
  <c r="O2751" i="9"/>
  <c r="L2751" i="9"/>
  <c r="P2751" i="9"/>
  <c r="I2751" i="9"/>
  <c r="M2751" i="9"/>
  <c r="J2751" i="9"/>
  <c r="N2751" i="9"/>
  <c r="R2751" i="9"/>
  <c r="Q2753" i="9"/>
  <c r="K2753" i="9"/>
  <c r="O2753" i="9"/>
  <c r="L2753" i="9"/>
  <c r="P2753" i="9"/>
  <c r="I2753" i="9"/>
  <c r="M2753" i="9"/>
  <c r="J2753" i="9"/>
  <c r="N2753" i="9"/>
  <c r="R2753" i="9"/>
  <c r="Q2755" i="9"/>
  <c r="K2755" i="9"/>
  <c r="O2755" i="9"/>
  <c r="L2755" i="9"/>
  <c r="P2755" i="9"/>
  <c r="I2755" i="9"/>
  <c r="M2755" i="9"/>
  <c r="J2755" i="9"/>
  <c r="N2755" i="9"/>
  <c r="R2755" i="9"/>
  <c r="Q2757" i="9"/>
  <c r="K2757" i="9"/>
  <c r="O2757" i="9"/>
  <c r="L2757" i="9"/>
  <c r="P2757" i="9"/>
  <c r="I2757" i="9"/>
  <c r="M2757" i="9"/>
  <c r="J2757" i="9"/>
  <c r="N2757" i="9"/>
  <c r="R2757" i="9"/>
  <c r="Q2759" i="9"/>
  <c r="K2759" i="9"/>
  <c r="O2759" i="9"/>
  <c r="L2759" i="9"/>
  <c r="P2759" i="9"/>
  <c r="I2759" i="9"/>
  <c r="M2759" i="9"/>
  <c r="J2759" i="9"/>
  <c r="N2759" i="9"/>
  <c r="R2759" i="9"/>
  <c r="Q2761" i="9"/>
  <c r="K2761" i="9"/>
  <c r="O2761" i="9"/>
  <c r="L2761" i="9"/>
  <c r="P2761" i="9"/>
  <c r="I2761" i="9"/>
  <c r="M2761" i="9"/>
  <c r="J2761" i="9"/>
  <c r="N2761" i="9"/>
  <c r="R2761" i="9"/>
  <c r="Q2763" i="9"/>
  <c r="K2763" i="9"/>
  <c r="O2763" i="9"/>
  <c r="L2763" i="9"/>
  <c r="P2763" i="9"/>
  <c r="I2763" i="9"/>
  <c r="M2763" i="9"/>
  <c r="J2763" i="9"/>
  <c r="N2763" i="9"/>
  <c r="R2763" i="9"/>
  <c r="Q2765" i="9"/>
  <c r="K2765" i="9"/>
  <c r="O2765" i="9"/>
  <c r="L2765" i="9"/>
  <c r="P2765" i="9"/>
  <c r="I2765" i="9"/>
  <c r="M2765" i="9"/>
  <c r="J2765" i="9"/>
  <c r="N2765" i="9"/>
  <c r="R2765" i="9"/>
  <c r="Q2767" i="9"/>
  <c r="K2767" i="9"/>
  <c r="O2767" i="9"/>
  <c r="L2767" i="9"/>
  <c r="P2767" i="9"/>
  <c r="I2767" i="9"/>
  <c r="M2767" i="9"/>
  <c r="J2767" i="9"/>
  <c r="N2767" i="9"/>
  <c r="R2767" i="9"/>
  <c r="Q2769" i="9"/>
  <c r="K2769" i="9"/>
  <c r="O2769" i="9"/>
  <c r="L2769" i="9"/>
  <c r="P2769" i="9"/>
  <c r="I2769" i="9"/>
  <c r="M2769" i="9"/>
  <c r="J2769" i="9"/>
  <c r="N2769" i="9"/>
  <c r="R2769" i="9"/>
  <c r="Q2771" i="9"/>
  <c r="K2771" i="9"/>
  <c r="O2771" i="9"/>
  <c r="L2771" i="9"/>
  <c r="P2771" i="9"/>
  <c r="I2771" i="9"/>
  <c r="M2771" i="9"/>
  <c r="J2771" i="9"/>
  <c r="N2771" i="9"/>
  <c r="R2771" i="9"/>
  <c r="Q2773" i="9"/>
  <c r="K2773" i="9"/>
  <c r="O2773" i="9"/>
  <c r="L2773" i="9"/>
  <c r="P2773" i="9"/>
  <c r="I2773" i="9"/>
  <c r="M2773" i="9"/>
  <c r="J2773" i="9"/>
  <c r="N2773" i="9"/>
  <c r="R2773" i="9"/>
  <c r="Q2775" i="9"/>
  <c r="K2775" i="9"/>
  <c r="O2775" i="9"/>
  <c r="L2775" i="9"/>
  <c r="P2775" i="9"/>
  <c r="I2775" i="9"/>
  <c r="M2775" i="9"/>
  <c r="J2775" i="9"/>
  <c r="N2775" i="9"/>
  <c r="R2775" i="9"/>
  <c r="Q2777" i="9"/>
  <c r="K2777" i="9"/>
  <c r="O2777" i="9"/>
  <c r="L2777" i="9"/>
  <c r="P2777" i="9"/>
  <c r="I2777" i="9"/>
  <c r="M2777" i="9"/>
  <c r="J2777" i="9"/>
  <c r="N2777" i="9"/>
  <c r="R2777" i="9"/>
  <c r="Q2779" i="9"/>
  <c r="K2779" i="9"/>
  <c r="O2779" i="9"/>
  <c r="L2779" i="9"/>
  <c r="P2779" i="9"/>
  <c r="I2779" i="9"/>
  <c r="M2779" i="9"/>
  <c r="J2779" i="9"/>
  <c r="N2779" i="9"/>
  <c r="R2779" i="9"/>
  <c r="Q2781" i="9"/>
  <c r="K2781" i="9"/>
  <c r="O2781" i="9"/>
  <c r="L2781" i="9"/>
  <c r="P2781" i="9"/>
  <c r="I2781" i="9"/>
  <c r="M2781" i="9"/>
  <c r="J2781" i="9"/>
  <c r="N2781" i="9"/>
  <c r="R2781" i="9"/>
  <c r="Q2783" i="9"/>
  <c r="K2783" i="9"/>
  <c r="O2783" i="9"/>
  <c r="L2783" i="9"/>
  <c r="P2783" i="9"/>
  <c r="I2783" i="9"/>
  <c r="M2783" i="9"/>
  <c r="J2783" i="9"/>
  <c r="N2783" i="9"/>
  <c r="R2783" i="9"/>
  <c r="Q2785" i="9"/>
  <c r="K2785" i="9"/>
  <c r="O2785" i="9"/>
  <c r="L2785" i="9"/>
  <c r="P2785" i="9"/>
  <c r="I2785" i="9"/>
  <c r="M2785" i="9"/>
  <c r="J2785" i="9"/>
  <c r="N2785" i="9"/>
  <c r="R2785" i="9"/>
  <c r="Q2787" i="9"/>
  <c r="K2787" i="9"/>
  <c r="O2787" i="9"/>
  <c r="L2787" i="9"/>
  <c r="P2787" i="9"/>
  <c r="I2787" i="9"/>
  <c r="M2787" i="9"/>
  <c r="J2787" i="9"/>
  <c r="N2787" i="9"/>
  <c r="R2787" i="9"/>
  <c r="Q2789" i="9"/>
  <c r="K2789" i="9"/>
  <c r="O2789" i="9"/>
  <c r="L2789" i="9"/>
  <c r="P2789" i="9"/>
  <c r="I2789" i="9"/>
  <c r="M2789" i="9"/>
  <c r="J2789" i="9"/>
  <c r="N2789" i="9"/>
  <c r="R2789" i="9"/>
  <c r="Q2791" i="9"/>
  <c r="K2791" i="9"/>
  <c r="O2791" i="9"/>
  <c r="L2791" i="9"/>
  <c r="P2791" i="9"/>
  <c r="I2791" i="9"/>
  <c r="M2791" i="9"/>
  <c r="J2791" i="9"/>
  <c r="N2791" i="9"/>
  <c r="R2791" i="9"/>
  <c r="Q2793" i="9"/>
  <c r="K2793" i="9"/>
  <c r="O2793" i="9"/>
  <c r="L2793" i="9"/>
  <c r="P2793" i="9"/>
  <c r="I2793" i="9"/>
  <c r="M2793" i="9"/>
  <c r="J2793" i="9"/>
  <c r="N2793" i="9"/>
  <c r="R2793" i="9"/>
  <c r="Q2795" i="9"/>
  <c r="K2795" i="9"/>
  <c r="O2795" i="9"/>
  <c r="L2795" i="9"/>
  <c r="P2795" i="9"/>
  <c r="I2795" i="9"/>
  <c r="M2795" i="9"/>
  <c r="J2795" i="9"/>
  <c r="N2795" i="9"/>
  <c r="R2795" i="9"/>
  <c r="Q2797" i="9"/>
  <c r="K2797" i="9"/>
  <c r="O2797" i="9"/>
  <c r="L2797" i="9"/>
  <c r="P2797" i="9"/>
  <c r="I2797" i="9"/>
  <c r="M2797" i="9"/>
  <c r="J2797" i="9"/>
  <c r="N2797" i="9"/>
  <c r="R2797" i="9"/>
  <c r="Q2799" i="9"/>
  <c r="K2799" i="9"/>
  <c r="O2799" i="9"/>
  <c r="L2799" i="9"/>
  <c r="P2799" i="9"/>
  <c r="I2799" i="9"/>
  <c r="M2799" i="9"/>
  <c r="J2799" i="9"/>
  <c r="N2799" i="9"/>
  <c r="R2799" i="9"/>
  <c r="Q2801" i="9"/>
  <c r="K2801" i="9"/>
  <c r="O2801" i="9"/>
  <c r="L2801" i="9"/>
  <c r="P2801" i="9"/>
  <c r="I2801" i="9"/>
  <c r="M2801" i="9"/>
  <c r="J2801" i="9"/>
  <c r="N2801" i="9"/>
  <c r="R2801" i="9"/>
  <c r="Q2803" i="9"/>
  <c r="K2803" i="9"/>
  <c r="O2803" i="9"/>
  <c r="L2803" i="9"/>
  <c r="P2803" i="9"/>
  <c r="I2803" i="9"/>
  <c r="M2803" i="9"/>
  <c r="J2803" i="9"/>
  <c r="N2803" i="9"/>
  <c r="R2803" i="9"/>
  <c r="Q2805" i="9"/>
  <c r="K2805" i="9"/>
  <c r="O2805" i="9"/>
  <c r="L2805" i="9"/>
  <c r="P2805" i="9"/>
  <c r="I2805" i="9"/>
  <c r="M2805" i="9"/>
  <c r="J2805" i="9"/>
  <c r="N2805" i="9"/>
  <c r="R2805" i="9"/>
  <c r="Q2807" i="9"/>
  <c r="K2807" i="9"/>
  <c r="O2807" i="9"/>
  <c r="L2807" i="9"/>
  <c r="P2807" i="9"/>
  <c r="I2807" i="9"/>
  <c r="M2807" i="9"/>
  <c r="J2807" i="9"/>
  <c r="N2807" i="9"/>
  <c r="R2807" i="9"/>
  <c r="Q2809" i="9"/>
  <c r="K2809" i="9"/>
  <c r="O2809" i="9"/>
  <c r="L2809" i="9"/>
  <c r="P2809" i="9"/>
  <c r="I2809" i="9"/>
  <c r="M2809" i="9"/>
  <c r="J2809" i="9"/>
  <c r="N2809" i="9"/>
  <c r="R2809" i="9"/>
  <c r="Q2811" i="9"/>
  <c r="K2811" i="9"/>
  <c r="O2811" i="9"/>
  <c r="L2811" i="9"/>
  <c r="P2811" i="9"/>
  <c r="I2811" i="9"/>
  <c r="M2811" i="9"/>
  <c r="J2811" i="9"/>
  <c r="N2811" i="9"/>
  <c r="R2811" i="9"/>
  <c r="Q2813" i="9"/>
  <c r="K2813" i="9"/>
  <c r="O2813" i="9"/>
  <c r="L2813" i="9"/>
  <c r="P2813" i="9"/>
  <c r="I2813" i="9"/>
  <c r="M2813" i="9"/>
  <c r="J2813" i="9"/>
  <c r="N2813" i="9"/>
  <c r="R2813" i="9"/>
  <c r="Q2815" i="9"/>
  <c r="K2815" i="9"/>
  <c r="O2815" i="9"/>
  <c r="L2815" i="9"/>
  <c r="P2815" i="9"/>
  <c r="I2815" i="9"/>
  <c r="M2815" i="9"/>
  <c r="J2815" i="9"/>
  <c r="N2815" i="9"/>
  <c r="R2815" i="9"/>
  <c r="Q2817" i="9"/>
  <c r="K2817" i="9"/>
  <c r="O2817" i="9"/>
  <c r="L2817" i="9"/>
  <c r="P2817" i="9"/>
  <c r="I2817" i="9"/>
  <c r="M2817" i="9"/>
  <c r="J2817" i="9"/>
  <c r="N2817" i="9"/>
  <c r="R2817" i="9"/>
  <c r="Q2819" i="9"/>
  <c r="K2819" i="9"/>
  <c r="O2819" i="9"/>
  <c r="L2819" i="9"/>
  <c r="P2819" i="9"/>
  <c r="I2819" i="9"/>
  <c r="M2819" i="9"/>
  <c r="J2819" i="9"/>
  <c r="N2819" i="9"/>
  <c r="R2819" i="9"/>
  <c r="Q2821" i="9"/>
  <c r="K2821" i="9"/>
  <c r="O2821" i="9"/>
  <c r="L2821" i="9"/>
  <c r="P2821" i="9"/>
  <c r="I2821" i="9"/>
  <c r="M2821" i="9"/>
  <c r="J2821" i="9"/>
  <c r="N2821" i="9"/>
  <c r="R2821" i="9"/>
  <c r="Q2823" i="9"/>
  <c r="K2823" i="9"/>
  <c r="O2823" i="9"/>
  <c r="L2823" i="9"/>
  <c r="P2823" i="9"/>
  <c r="I2823" i="9"/>
  <c r="M2823" i="9"/>
  <c r="J2823" i="9"/>
  <c r="N2823" i="9"/>
  <c r="R2823" i="9"/>
  <c r="Q2825" i="9"/>
  <c r="K2825" i="9"/>
  <c r="O2825" i="9"/>
  <c r="L2825" i="9"/>
  <c r="P2825" i="9"/>
  <c r="I2825" i="9"/>
  <c r="M2825" i="9"/>
  <c r="J2825" i="9"/>
  <c r="N2825" i="9"/>
  <c r="R2825" i="9"/>
  <c r="Q2827" i="9"/>
  <c r="K2827" i="9"/>
  <c r="O2827" i="9"/>
  <c r="L2827" i="9"/>
  <c r="P2827" i="9"/>
  <c r="I2827" i="9"/>
  <c r="M2827" i="9"/>
  <c r="J2827" i="9"/>
  <c r="N2827" i="9"/>
  <c r="R2827" i="9"/>
  <c r="Q2829" i="9"/>
  <c r="K2829" i="9"/>
  <c r="O2829" i="9"/>
  <c r="L2829" i="9"/>
  <c r="P2829" i="9"/>
  <c r="I2829" i="9"/>
  <c r="M2829" i="9"/>
  <c r="J2829" i="9"/>
  <c r="N2829" i="9"/>
  <c r="R2829" i="9"/>
  <c r="Q2831" i="9"/>
  <c r="K2831" i="9"/>
  <c r="O2831" i="9"/>
  <c r="L2831" i="9"/>
  <c r="P2831" i="9"/>
  <c r="I2831" i="9"/>
  <c r="M2831" i="9"/>
  <c r="J2831" i="9"/>
  <c r="N2831" i="9"/>
  <c r="R2831" i="9"/>
  <c r="Q2833" i="9"/>
  <c r="K2833" i="9"/>
  <c r="O2833" i="9"/>
  <c r="L2833" i="9"/>
  <c r="P2833" i="9"/>
  <c r="I2833" i="9"/>
  <c r="M2833" i="9"/>
  <c r="J2833" i="9"/>
  <c r="N2833" i="9"/>
  <c r="R2833" i="9"/>
  <c r="Q2835" i="9"/>
  <c r="K2835" i="9"/>
  <c r="O2835" i="9"/>
  <c r="L2835" i="9"/>
  <c r="P2835" i="9"/>
  <c r="I2835" i="9"/>
  <c r="M2835" i="9"/>
  <c r="J2835" i="9"/>
  <c r="N2835" i="9"/>
  <c r="R2835" i="9"/>
  <c r="Q2837" i="9"/>
  <c r="K2837" i="9"/>
  <c r="O2837" i="9"/>
  <c r="L2837" i="9"/>
  <c r="P2837" i="9"/>
  <c r="I2837" i="9"/>
  <c r="M2837" i="9"/>
  <c r="J2837" i="9"/>
  <c r="N2837" i="9"/>
  <c r="R2837" i="9"/>
  <c r="Q2839" i="9"/>
  <c r="K2839" i="9"/>
  <c r="O2839" i="9"/>
  <c r="L2839" i="9"/>
  <c r="P2839" i="9"/>
  <c r="I2839" i="9"/>
  <c r="M2839" i="9"/>
  <c r="J2839" i="9"/>
  <c r="N2839" i="9"/>
  <c r="R2839" i="9"/>
  <c r="Q2841" i="9"/>
  <c r="K2841" i="9"/>
  <c r="O2841" i="9"/>
  <c r="L2841" i="9"/>
  <c r="P2841" i="9"/>
  <c r="I2841" i="9"/>
  <c r="M2841" i="9"/>
  <c r="J2841" i="9"/>
  <c r="N2841" i="9"/>
  <c r="R2841" i="9"/>
  <c r="Q2843" i="9"/>
  <c r="K2843" i="9"/>
  <c r="O2843" i="9"/>
  <c r="L2843" i="9"/>
  <c r="P2843" i="9"/>
  <c r="I2843" i="9"/>
  <c r="M2843" i="9"/>
  <c r="J2843" i="9"/>
  <c r="N2843" i="9"/>
  <c r="R2843" i="9"/>
  <c r="Q2845" i="9"/>
  <c r="K2845" i="9"/>
  <c r="O2845" i="9"/>
  <c r="L2845" i="9"/>
  <c r="P2845" i="9"/>
  <c r="I2845" i="9"/>
  <c r="M2845" i="9"/>
  <c r="J2845" i="9"/>
  <c r="N2845" i="9"/>
  <c r="R2845" i="9"/>
  <c r="Q2847" i="9"/>
  <c r="K2847" i="9"/>
  <c r="O2847" i="9"/>
  <c r="L2847" i="9"/>
  <c r="P2847" i="9"/>
  <c r="I2847" i="9"/>
  <c r="M2847" i="9"/>
  <c r="J2847" i="9"/>
  <c r="N2847" i="9"/>
  <c r="R2847" i="9"/>
  <c r="Q2849" i="9"/>
  <c r="K2849" i="9"/>
  <c r="O2849" i="9"/>
  <c r="L2849" i="9"/>
  <c r="P2849" i="9"/>
  <c r="I2849" i="9"/>
  <c r="M2849" i="9"/>
  <c r="J2849" i="9"/>
  <c r="N2849" i="9"/>
  <c r="R2849" i="9"/>
  <c r="Q2851" i="9"/>
  <c r="K2851" i="9"/>
  <c r="O2851" i="9"/>
  <c r="L2851" i="9"/>
  <c r="P2851" i="9"/>
  <c r="I2851" i="9"/>
  <c r="M2851" i="9"/>
  <c r="J2851" i="9"/>
  <c r="N2851" i="9"/>
  <c r="R2851" i="9"/>
  <c r="Q2853" i="9"/>
  <c r="K2853" i="9"/>
  <c r="O2853" i="9"/>
  <c r="L2853" i="9"/>
  <c r="P2853" i="9"/>
  <c r="I2853" i="9"/>
  <c r="M2853" i="9"/>
  <c r="J2853" i="9"/>
  <c r="N2853" i="9"/>
  <c r="R2853" i="9"/>
  <c r="Q2855" i="9"/>
  <c r="K2855" i="9"/>
  <c r="O2855" i="9"/>
  <c r="L2855" i="9"/>
  <c r="P2855" i="9"/>
  <c r="I2855" i="9"/>
  <c r="M2855" i="9"/>
  <c r="J2855" i="9"/>
  <c r="N2855" i="9"/>
  <c r="R2855" i="9"/>
  <c r="Q2857" i="9"/>
  <c r="K2857" i="9"/>
  <c r="O2857" i="9"/>
  <c r="L2857" i="9"/>
  <c r="P2857" i="9"/>
  <c r="I2857" i="9"/>
  <c r="M2857" i="9"/>
  <c r="J2857" i="9"/>
  <c r="N2857" i="9"/>
  <c r="R2857" i="9"/>
  <c r="Q2859" i="9"/>
  <c r="K2859" i="9"/>
  <c r="O2859" i="9"/>
  <c r="L2859" i="9"/>
  <c r="P2859" i="9"/>
  <c r="N2859" i="9"/>
  <c r="I2859" i="9"/>
  <c r="J2859" i="9"/>
  <c r="M2859" i="9"/>
  <c r="R2859" i="9"/>
  <c r="Q2861" i="9"/>
  <c r="K2861" i="9"/>
  <c r="O2861" i="9"/>
  <c r="L2861" i="9"/>
  <c r="P2861" i="9"/>
  <c r="N2861" i="9"/>
  <c r="I2861" i="9"/>
  <c r="J2861" i="9"/>
  <c r="R2861" i="9"/>
  <c r="M2861" i="9"/>
  <c r="Q2863" i="9"/>
  <c r="K2863" i="9"/>
  <c r="O2863" i="9"/>
  <c r="L2863" i="9"/>
  <c r="P2863" i="9"/>
  <c r="N2863" i="9"/>
  <c r="I2863" i="9"/>
  <c r="J2863" i="9"/>
  <c r="M2863" i="9"/>
  <c r="R2863" i="9"/>
  <c r="Q2865" i="9"/>
  <c r="K2865" i="9"/>
  <c r="O2865" i="9"/>
  <c r="L2865" i="9"/>
  <c r="P2865" i="9"/>
  <c r="N2865" i="9"/>
  <c r="I2865" i="9"/>
  <c r="J2865" i="9"/>
  <c r="R2865" i="9"/>
  <c r="M2865" i="9"/>
  <c r="Q2867" i="9"/>
  <c r="K2867" i="9"/>
  <c r="O2867" i="9"/>
  <c r="L2867" i="9"/>
  <c r="P2867" i="9"/>
  <c r="N2867" i="9"/>
  <c r="I2867" i="9"/>
  <c r="J2867" i="9"/>
  <c r="M2867" i="9"/>
  <c r="R2867" i="9"/>
  <c r="Q2869" i="9"/>
  <c r="K2869" i="9"/>
  <c r="O2869" i="9"/>
  <c r="L2869" i="9"/>
  <c r="P2869" i="9"/>
  <c r="N2869" i="9"/>
  <c r="I2869" i="9"/>
  <c r="J2869" i="9"/>
  <c r="R2869" i="9"/>
  <c r="Q2871" i="9"/>
  <c r="K2871" i="9"/>
  <c r="O2871" i="9"/>
  <c r="L2871" i="9"/>
  <c r="P2871" i="9"/>
  <c r="N2871" i="9"/>
  <c r="I2871" i="9"/>
  <c r="J2871" i="9"/>
  <c r="M2871" i="9"/>
  <c r="R2871" i="9"/>
  <c r="Q2873" i="9"/>
  <c r="K2873" i="9"/>
  <c r="O2873" i="9"/>
  <c r="L2873" i="9"/>
  <c r="P2873" i="9"/>
  <c r="N2873" i="9"/>
  <c r="I2873" i="9"/>
  <c r="J2873" i="9"/>
  <c r="M2873" i="9"/>
  <c r="R2873" i="9"/>
  <c r="Q2875" i="9"/>
  <c r="K2875" i="9"/>
  <c r="O2875" i="9"/>
  <c r="L2875" i="9"/>
  <c r="P2875" i="9"/>
  <c r="N2875" i="9"/>
  <c r="I2875" i="9"/>
  <c r="J2875" i="9"/>
  <c r="M2875" i="9"/>
  <c r="R2875" i="9"/>
  <c r="Q2877" i="9"/>
  <c r="K2877" i="9"/>
  <c r="O2877" i="9"/>
  <c r="L2877" i="9"/>
  <c r="P2877" i="9"/>
  <c r="N2877" i="9"/>
  <c r="I2877" i="9"/>
  <c r="J2877" i="9"/>
  <c r="R2877" i="9"/>
  <c r="M2877" i="9"/>
  <c r="Q2879" i="9"/>
  <c r="K2879" i="9"/>
  <c r="O2879" i="9"/>
  <c r="L2879" i="9"/>
  <c r="P2879" i="9"/>
  <c r="N2879" i="9"/>
  <c r="I2879" i="9"/>
  <c r="J2879" i="9"/>
  <c r="M2879" i="9"/>
  <c r="R2879" i="9"/>
  <c r="Q2881" i="9"/>
  <c r="K2881" i="9"/>
  <c r="O2881" i="9"/>
  <c r="L2881" i="9"/>
  <c r="P2881" i="9"/>
  <c r="N2881" i="9"/>
  <c r="I2881" i="9"/>
  <c r="J2881" i="9"/>
  <c r="R2881" i="9"/>
  <c r="M2881" i="9"/>
  <c r="Q2883" i="9"/>
  <c r="K2883" i="9"/>
  <c r="O2883" i="9"/>
  <c r="L2883" i="9"/>
  <c r="P2883" i="9"/>
  <c r="N2883" i="9"/>
  <c r="I2883" i="9"/>
  <c r="J2883" i="9"/>
  <c r="M2883" i="9"/>
  <c r="R2883" i="9"/>
  <c r="Q2885" i="9"/>
  <c r="K2885" i="9"/>
  <c r="O2885" i="9"/>
  <c r="L2885" i="9"/>
  <c r="P2885" i="9"/>
  <c r="N2885" i="9"/>
  <c r="I2885" i="9"/>
  <c r="J2885" i="9"/>
  <c r="R2885" i="9"/>
  <c r="Q2887" i="9"/>
  <c r="K2887" i="9"/>
  <c r="O2887" i="9"/>
  <c r="L2887" i="9"/>
  <c r="P2887" i="9"/>
  <c r="N2887" i="9"/>
  <c r="I2887" i="9"/>
  <c r="J2887" i="9"/>
  <c r="M2887" i="9"/>
  <c r="R2887" i="9"/>
  <c r="Q2889" i="9"/>
  <c r="K2889" i="9"/>
  <c r="O2889" i="9"/>
  <c r="L2889" i="9"/>
  <c r="P2889" i="9"/>
  <c r="N2889" i="9"/>
  <c r="I2889" i="9"/>
  <c r="J2889" i="9"/>
  <c r="M2889" i="9"/>
  <c r="R2889" i="9"/>
  <c r="Q2891" i="9"/>
  <c r="K2891" i="9"/>
  <c r="O2891" i="9"/>
  <c r="L2891" i="9"/>
  <c r="P2891" i="9"/>
  <c r="N2891" i="9"/>
  <c r="I2891" i="9"/>
  <c r="J2891" i="9"/>
  <c r="M2891" i="9"/>
  <c r="R2891" i="9"/>
  <c r="Q2893" i="9"/>
  <c r="K2893" i="9"/>
  <c r="O2893" i="9"/>
  <c r="L2893" i="9"/>
  <c r="P2893" i="9"/>
  <c r="N2893" i="9"/>
  <c r="I2893" i="9"/>
  <c r="J2893" i="9"/>
  <c r="R2893" i="9"/>
  <c r="M2893" i="9"/>
  <c r="Q2895" i="9"/>
  <c r="K2895" i="9"/>
  <c r="O2895" i="9"/>
  <c r="L2895" i="9"/>
  <c r="P2895" i="9"/>
  <c r="N2895" i="9"/>
  <c r="I2895" i="9"/>
  <c r="J2895" i="9"/>
  <c r="M2895" i="9"/>
  <c r="R2895" i="9"/>
  <c r="Q2897" i="9"/>
  <c r="K2897" i="9"/>
  <c r="O2897" i="9"/>
  <c r="L2897" i="9"/>
  <c r="P2897" i="9"/>
  <c r="N2897" i="9"/>
  <c r="I2897" i="9"/>
  <c r="J2897" i="9"/>
  <c r="R2897" i="9"/>
  <c r="M2897" i="9"/>
  <c r="Q2899" i="9"/>
  <c r="K2899" i="9"/>
  <c r="O2899" i="9"/>
  <c r="L2899" i="9"/>
  <c r="P2899" i="9"/>
  <c r="N2899" i="9"/>
  <c r="I2899" i="9"/>
  <c r="J2899" i="9"/>
  <c r="M2899" i="9"/>
  <c r="R2899" i="9"/>
  <c r="Q2901" i="9"/>
  <c r="K2901" i="9"/>
  <c r="O2901" i="9"/>
  <c r="L2901" i="9"/>
  <c r="P2901" i="9"/>
  <c r="N2901" i="9"/>
  <c r="I2901" i="9"/>
  <c r="J2901" i="9"/>
  <c r="R2901" i="9"/>
  <c r="Q2903" i="9"/>
  <c r="K2903" i="9"/>
  <c r="O2903" i="9"/>
  <c r="L2903" i="9"/>
  <c r="P2903" i="9"/>
  <c r="N2903" i="9"/>
  <c r="I2903" i="9"/>
  <c r="J2903" i="9"/>
  <c r="M2903" i="9"/>
  <c r="R2903" i="9"/>
  <c r="Q2905" i="9"/>
  <c r="K2905" i="9"/>
  <c r="O2905" i="9"/>
  <c r="L2905" i="9"/>
  <c r="P2905" i="9"/>
  <c r="N2905" i="9"/>
  <c r="I2905" i="9"/>
  <c r="J2905" i="9"/>
  <c r="M2905" i="9"/>
  <c r="R2905" i="9"/>
  <c r="Q2907" i="9"/>
  <c r="K2907" i="9"/>
  <c r="O2907" i="9"/>
  <c r="L2907" i="9"/>
  <c r="P2907" i="9"/>
  <c r="N2907" i="9"/>
  <c r="I2907" i="9"/>
  <c r="J2907" i="9"/>
  <c r="M2907" i="9"/>
  <c r="R2907" i="9"/>
  <c r="Q2909" i="9"/>
  <c r="K2909" i="9"/>
  <c r="O2909" i="9"/>
  <c r="L2909" i="9"/>
  <c r="P2909" i="9"/>
  <c r="N2909" i="9"/>
  <c r="I2909" i="9"/>
  <c r="J2909" i="9"/>
  <c r="R2909" i="9"/>
  <c r="M2909" i="9"/>
  <c r="Q2911" i="9"/>
  <c r="K2911" i="9"/>
  <c r="O2911" i="9"/>
  <c r="L2911" i="9"/>
  <c r="P2911" i="9"/>
  <c r="N2911" i="9"/>
  <c r="I2911" i="9"/>
  <c r="J2911" i="9"/>
  <c r="M2911" i="9"/>
  <c r="R2911" i="9"/>
  <c r="Q2913" i="9"/>
  <c r="K2913" i="9"/>
  <c r="O2913" i="9"/>
  <c r="L2913" i="9"/>
  <c r="P2913" i="9"/>
  <c r="N2913" i="9"/>
  <c r="I2913" i="9"/>
  <c r="J2913" i="9"/>
  <c r="R2913" i="9"/>
  <c r="M2913" i="9"/>
  <c r="Q2915" i="9"/>
  <c r="K2915" i="9"/>
  <c r="O2915" i="9"/>
  <c r="L2915" i="9"/>
  <c r="P2915" i="9"/>
  <c r="N2915" i="9"/>
  <c r="I2915" i="9"/>
  <c r="J2915" i="9"/>
  <c r="M2915" i="9"/>
  <c r="R2915" i="9"/>
  <c r="Q2917" i="9"/>
  <c r="K2917" i="9"/>
  <c r="O2917" i="9"/>
  <c r="L2917" i="9"/>
  <c r="P2917" i="9"/>
  <c r="N2917" i="9"/>
  <c r="I2917" i="9"/>
  <c r="J2917" i="9"/>
  <c r="R2917" i="9"/>
  <c r="Q2919" i="9"/>
  <c r="K2919" i="9"/>
  <c r="O2919" i="9"/>
  <c r="L2919" i="9"/>
  <c r="P2919" i="9"/>
  <c r="N2919" i="9"/>
  <c r="I2919" i="9"/>
  <c r="J2919" i="9"/>
  <c r="M2919" i="9"/>
  <c r="R2919" i="9"/>
  <c r="Q2921" i="9"/>
  <c r="K2921" i="9"/>
  <c r="O2921" i="9"/>
  <c r="L2921" i="9"/>
  <c r="P2921" i="9"/>
  <c r="N2921" i="9"/>
  <c r="I2921" i="9"/>
  <c r="J2921" i="9"/>
  <c r="M2921" i="9"/>
  <c r="R2921" i="9"/>
  <c r="Q2923" i="9"/>
  <c r="K2923" i="9"/>
  <c r="M2923" i="9"/>
  <c r="I2923" i="9"/>
  <c r="N2923" i="9"/>
  <c r="J2923" i="9"/>
  <c r="O2923" i="9"/>
  <c r="L2923" i="9"/>
  <c r="P2923" i="9"/>
  <c r="R2923" i="9"/>
  <c r="Q2925" i="9"/>
  <c r="I2925" i="9"/>
  <c r="M2925" i="9"/>
  <c r="J2925" i="9"/>
  <c r="N2925" i="9"/>
  <c r="K2925" i="9"/>
  <c r="O2925" i="9"/>
  <c r="L2925" i="9"/>
  <c r="P2925" i="9"/>
  <c r="R2925" i="9"/>
  <c r="Q2927" i="9"/>
  <c r="I2927" i="9"/>
  <c r="M2927" i="9"/>
  <c r="J2927" i="9"/>
  <c r="N2927" i="9"/>
  <c r="K2927" i="9"/>
  <c r="O2927" i="9"/>
  <c r="L2927" i="9"/>
  <c r="P2927" i="9"/>
  <c r="R2927" i="9"/>
  <c r="Q2929" i="9"/>
  <c r="I2929" i="9"/>
  <c r="M2929" i="9"/>
  <c r="J2929" i="9"/>
  <c r="N2929" i="9"/>
  <c r="K2929" i="9"/>
  <c r="O2929" i="9"/>
  <c r="L2929" i="9"/>
  <c r="P2929" i="9"/>
  <c r="R2929" i="9"/>
  <c r="Q2931" i="9"/>
  <c r="I2931" i="9"/>
  <c r="M2931" i="9"/>
  <c r="J2931" i="9"/>
  <c r="N2931" i="9"/>
  <c r="K2931" i="9"/>
  <c r="O2931" i="9"/>
  <c r="L2931" i="9"/>
  <c r="P2931" i="9"/>
  <c r="R2931" i="9"/>
  <c r="Q2933" i="9"/>
  <c r="I2933" i="9"/>
  <c r="M2933" i="9"/>
  <c r="J2933" i="9"/>
  <c r="N2933" i="9"/>
  <c r="K2933" i="9"/>
  <c r="O2933" i="9"/>
  <c r="L2933" i="9"/>
  <c r="P2933" i="9"/>
  <c r="R2933" i="9"/>
  <c r="Q2935" i="9"/>
  <c r="I2935" i="9"/>
  <c r="M2935" i="9"/>
  <c r="J2935" i="9"/>
  <c r="N2935" i="9"/>
  <c r="K2935" i="9"/>
  <c r="O2935" i="9"/>
  <c r="L2935" i="9"/>
  <c r="P2935" i="9"/>
  <c r="R2935" i="9"/>
  <c r="Q2937" i="9"/>
  <c r="I2937" i="9"/>
  <c r="M2937" i="9"/>
  <c r="J2937" i="9"/>
  <c r="N2937" i="9"/>
  <c r="K2937" i="9"/>
  <c r="O2937" i="9"/>
  <c r="L2937" i="9"/>
  <c r="P2937" i="9"/>
  <c r="R2937" i="9"/>
  <c r="Q2939" i="9"/>
  <c r="I2939" i="9"/>
  <c r="M2939" i="9"/>
  <c r="J2939" i="9"/>
  <c r="N2939" i="9"/>
  <c r="K2939" i="9"/>
  <c r="O2939" i="9"/>
  <c r="L2939" i="9"/>
  <c r="P2939" i="9"/>
  <c r="R2939" i="9"/>
  <c r="Q2941" i="9"/>
  <c r="I2941" i="9"/>
  <c r="M2941" i="9"/>
  <c r="J2941" i="9"/>
  <c r="N2941" i="9"/>
  <c r="K2941" i="9"/>
  <c r="O2941" i="9"/>
  <c r="L2941" i="9"/>
  <c r="P2941" i="9"/>
  <c r="R2941" i="9"/>
  <c r="Q2943" i="9"/>
  <c r="I2943" i="9"/>
  <c r="M2943" i="9"/>
  <c r="J2943" i="9"/>
  <c r="N2943" i="9"/>
  <c r="K2943" i="9"/>
  <c r="O2943" i="9"/>
  <c r="L2943" i="9"/>
  <c r="P2943" i="9"/>
  <c r="R2943" i="9"/>
  <c r="Q2945" i="9"/>
  <c r="I2945" i="9"/>
  <c r="M2945" i="9"/>
  <c r="J2945" i="9"/>
  <c r="N2945" i="9"/>
  <c r="K2945" i="9"/>
  <c r="O2945" i="9"/>
  <c r="L2945" i="9"/>
  <c r="P2945" i="9"/>
  <c r="R2945" i="9"/>
  <c r="Q2947" i="9"/>
  <c r="I2947" i="9"/>
  <c r="M2947" i="9"/>
  <c r="J2947" i="9"/>
  <c r="N2947" i="9"/>
  <c r="K2947" i="9"/>
  <c r="O2947" i="9"/>
  <c r="L2947" i="9"/>
  <c r="P2947" i="9"/>
  <c r="R2947" i="9"/>
  <c r="Q2949" i="9"/>
  <c r="I2949" i="9"/>
  <c r="M2949" i="9"/>
  <c r="J2949" i="9"/>
  <c r="N2949" i="9"/>
  <c r="K2949" i="9"/>
  <c r="O2949" i="9"/>
  <c r="L2949" i="9"/>
  <c r="P2949" i="9"/>
  <c r="R2949" i="9"/>
  <c r="Q2951" i="9"/>
  <c r="I2951" i="9"/>
  <c r="M2951" i="9"/>
  <c r="J2951" i="9"/>
  <c r="N2951" i="9"/>
  <c r="K2951" i="9"/>
  <c r="O2951" i="9"/>
  <c r="L2951" i="9"/>
  <c r="P2951" i="9"/>
  <c r="R2951" i="9"/>
  <c r="Q2953" i="9"/>
  <c r="I2953" i="9"/>
  <c r="M2953" i="9"/>
  <c r="J2953" i="9"/>
  <c r="N2953" i="9"/>
  <c r="K2953" i="9"/>
  <c r="O2953" i="9"/>
  <c r="L2953" i="9"/>
  <c r="P2953" i="9"/>
  <c r="R2953" i="9"/>
  <c r="Q2955" i="9"/>
  <c r="I2955" i="9"/>
  <c r="M2955" i="9"/>
  <c r="J2955" i="9"/>
  <c r="N2955" i="9"/>
  <c r="K2955" i="9"/>
  <c r="O2955" i="9"/>
  <c r="L2955" i="9"/>
  <c r="P2955" i="9"/>
  <c r="R2955" i="9"/>
  <c r="Q2957" i="9"/>
  <c r="I2957" i="9"/>
  <c r="M2957" i="9"/>
  <c r="J2957" i="9"/>
  <c r="N2957" i="9"/>
  <c r="K2957" i="9"/>
  <c r="O2957" i="9"/>
  <c r="L2957" i="9"/>
  <c r="P2957" i="9"/>
  <c r="R2957" i="9"/>
  <c r="Q2959" i="9"/>
  <c r="I2959" i="9"/>
  <c r="M2959" i="9"/>
  <c r="J2959" i="9"/>
  <c r="N2959" i="9"/>
  <c r="K2959" i="9"/>
  <c r="O2959" i="9"/>
  <c r="L2959" i="9"/>
  <c r="P2959" i="9"/>
  <c r="R2959" i="9"/>
  <c r="Q2961" i="9"/>
  <c r="I2961" i="9"/>
  <c r="M2961" i="9"/>
  <c r="J2961" i="9"/>
  <c r="N2961" i="9"/>
  <c r="K2961" i="9"/>
  <c r="O2961" i="9"/>
  <c r="L2961" i="9"/>
  <c r="P2961" i="9"/>
  <c r="R2961" i="9"/>
  <c r="Q2963" i="9"/>
  <c r="I2963" i="9"/>
  <c r="M2963" i="9"/>
  <c r="J2963" i="9"/>
  <c r="N2963" i="9"/>
  <c r="K2963" i="9"/>
  <c r="O2963" i="9"/>
  <c r="L2963" i="9"/>
  <c r="P2963" i="9"/>
  <c r="R2963" i="9"/>
  <c r="Q2965" i="9"/>
  <c r="I2965" i="9"/>
  <c r="M2965" i="9"/>
  <c r="J2965" i="9"/>
  <c r="N2965" i="9"/>
  <c r="K2965" i="9"/>
  <c r="O2965" i="9"/>
  <c r="L2965" i="9"/>
  <c r="P2965" i="9"/>
  <c r="R2965" i="9"/>
  <c r="Q2967" i="9"/>
  <c r="I2967" i="9"/>
  <c r="M2967" i="9"/>
  <c r="J2967" i="9"/>
  <c r="N2967" i="9"/>
  <c r="K2967" i="9"/>
  <c r="O2967" i="9"/>
  <c r="L2967" i="9"/>
  <c r="P2967" i="9"/>
  <c r="R2967" i="9"/>
  <c r="Q2969" i="9"/>
  <c r="I2969" i="9"/>
  <c r="M2969" i="9"/>
  <c r="J2969" i="9"/>
  <c r="N2969" i="9"/>
  <c r="K2969" i="9"/>
  <c r="O2969" i="9"/>
  <c r="L2969" i="9"/>
  <c r="P2969" i="9"/>
  <c r="R2969" i="9"/>
  <c r="Q2971" i="9"/>
  <c r="I2971" i="9"/>
  <c r="M2971" i="9"/>
  <c r="J2971" i="9"/>
  <c r="N2971" i="9"/>
  <c r="K2971" i="9"/>
  <c r="O2971" i="9"/>
  <c r="L2971" i="9"/>
  <c r="P2971" i="9"/>
  <c r="R2971" i="9"/>
  <c r="Q2973" i="9"/>
  <c r="I2973" i="9"/>
  <c r="M2973" i="9"/>
  <c r="J2973" i="9"/>
  <c r="N2973" i="9"/>
  <c r="K2973" i="9"/>
  <c r="O2973" i="9"/>
  <c r="L2973" i="9"/>
  <c r="P2973" i="9"/>
  <c r="R2973" i="9"/>
  <c r="Q2975" i="9"/>
  <c r="I2975" i="9"/>
  <c r="M2975" i="9"/>
  <c r="J2975" i="9"/>
  <c r="N2975" i="9"/>
  <c r="K2975" i="9"/>
  <c r="O2975" i="9"/>
  <c r="L2975" i="9"/>
  <c r="P2975" i="9"/>
  <c r="R2975" i="9"/>
  <c r="Q2977" i="9"/>
  <c r="I2977" i="9"/>
  <c r="M2977" i="9"/>
  <c r="J2977" i="9"/>
  <c r="N2977" i="9"/>
  <c r="K2977" i="9"/>
  <c r="O2977" i="9"/>
  <c r="L2977" i="9"/>
  <c r="P2977" i="9"/>
  <c r="R2977" i="9"/>
  <c r="Q2979" i="9"/>
  <c r="I2979" i="9"/>
  <c r="M2979" i="9"/>
  <c r="J2979" i="9"/>
  <c r="N2979" i="9"/>
  <c r="K2979" i="9"/>
  <c r="O2979" i="9"/>
  <c r="L2979" i="9"/>
  <c r="P2979" i="9"/>
  <c r="R2979" i="9"/>
  <c r="Q2981" i="9"/>
  <c r="I2981" i="9"/>
  <c r="M2981" i="9"/>
  <c r="J2981" i="9"/>
  <c r="N2981" i="9"/>
  <c r="K2981" i="9"/>
  <c r="O2981" i="9"/>
  <c r="L2981" i="9"/>
  <c r="P2981" i="9"/>
  <c r="R2981" i="9"/>
  <c r="Q2983" i="9"/>
  <c r="I2983" i="9"/>
  <c r="M2983" i="9"/>
  <c r="J2983" i="9"/>
  <c r="N2983" i="9"/>
  <c r="K2983" i="9"/>
  <c r="O2983" i="9"/>
  <c r="L2983" i="9"/>
  <c r="P2983" i="9"/>
  <c r="R2983" i="9"/>
  <c r="Q2985" i="9"/>
  <c r="I2985" i="9"/>
  <c r="M2985" i="9"/>
  <c r="J2985" i="9"/>
  <c r="K2985" i="9"/>
  <c r="O2985" i="9"/>
  <c r="L2985" i="9"/>
  <c r="N2985" i="9"/>
  <c r="P2985" i="9"/>
  <c r="R2985" i="9"/>
  <c r="Q2987" i="9"/>
  <c r="I2987" i="9"/>
  <c r="M2987" i="9"/>
  <c r="K2987" i="9"/>
  <c r="O2987" i="9"/>
  <c r="J2987" i="9"/>
  <c r="L2987" i="9"/>
  <c r="N2987" i="9"/>
  <c r="P2987" i="9"/>
  <c r="R2987" i="9"/>
  <c r="Q2989" i="9"/>
  <c r="I2989" i="9"/>
  <c r="M2989" i="9"/>
  <c r="K2989" i="9"/>
  <c r="O2989" i="9"/>
  <c r="J2989" i="9"/>
  <c r="L2989" i="9"/>
  <c r="N2989" i="9"/>
  <c r="P2989" i="9"/>
  <c r="R2989" i="9"/>
  <c r="Q2991" i="9"/>
  <c r="I2991" i="9"/>
  <c r="M2991" i="9"/>
  <c r="K2991" i="9"/>
  <c r="O2991" i="9"/>
  <c r="J2991" i="9"/>
  <c r="L2991" i="9"/>
  <c r="N2991" i="9"/>
  <c r="P2991" i="9"/>
  <c r="R2991" i="9"/>
  <c r="Q2993" i="9"/>
  <c r="I2993" i="9"/>
  <c r="M2993" i="9"/>
  <c r="K2993" i="9"/>
  <c r="O2993" i="9"/>
  <c r="J2993" i="9"/>
  <c r="L2993" i="9"/>
  <c r="N2993" i="9"/>
  <c r="P2993" i="9"/>
  <c r="R2993" i="9"/>
  <c r="Q2995" i="9"/>
  <c r="I2995" i="9"/>
  <c r="M2995" i="9"/>
  <c r="K2995" i="9"/>
  <c r="O2995" i="9"/>
  <c r="J2995" i="9"/>
  <c r="L2995" i="9"/>
  <c r="N2995" i="9"/>
  <c r="P2995" i="9"/>
  <c r="R2995" i="9"/>
  <c r="Q2997" i="9"/>
  <c r="I2997" i="9"/>
  <c r="M2997" i="9"/>
  <c r="K2997" i="9"/>
  <c r="O2997" i="9"/>
  <c r="J2997" i="9"/>
  <c r="L2997" i="9"/>
  <c r="N2997" i="9"/>
  <c r="P2997" i="9"/>
  <c r="R2997" i="9"/>
  <c r="Q2999" i="9"/>
  <c r="I2999" i="9"/>
  <c r="M2999" i="9"/>
  <c r="K2999" i="9"/>
  <c r="O2999" i="9"/>
  <c r="J2999" i="9"/>
  <c r="L2999" i="9"/>
  <c r="N2999" i="9"/>
  <c r="P2999" i="9"/>
  <c r="R2999" i="9"/>
  <c r="Q3001" i="9"/>
  <c r="I3001" i="9"/>
  <c r="M3001" i="9"/>
  <c r="K3001" i="9"/>
  <c r="O3001" i="9"/>
  <c r="J3001" i="9"/>
  <c r="L3001" i="9"/>
  <c r="N3001" i="9"/>
  <c r="P3001" i="9"/>
  <c r="R3001" i="9"/>
  <c r="Q3003" i="9"/>
  <c r="I3003" i="9"/>
  <c r="M3003" i="9"/>
  <c r="K3003" i="9"/>
  <c r="O3003" i="9"/>
  <c r="J3003" i="9"/>
  <c r="L3003" i="9"/>
  <c r="N3003" i="9"/>
  <c r="P3003" i="9"/>
  <c r="R3003" i="9"/>
  <c r="Q3005" i="9"/>
  <c r="I3005" i="9"/>
  <c r="M3005" i="9"/>
  <c r="K3005" i="9"/>
  <c r="O3005" i="9"/>
  <c r="J3005" i="9"/>
  <c r="L3005" i="9"/>
  <c r="N3005" i="9"/>
  <c r="P3005" i="9"/>
  <c r="R3005" i="9"/>
  <c r="Q3007" i="9"/>
  <c r="I3007" i="9"/>
  <c r="M3007" i="9"/>
  <c r="K3007" i="9"/>
  <c r="O3007" i="9"/>
  <c r="J3007" i="9"/>
  <c r="L3007" i="9"/>
  <c r="N3007" i="9"/>
  <c r="P3007" i="9"/>
  <c r="R3007" i="9"/>
  <c r="Q3009" i="9"/>
  <c r="I3009" i="9"/>
  <c r="M3009" i="9"/>
  <c r="K3009" i="9"/>
  <c r="O3009" i="9"/>
  <c r="J3009" i="9"/>
  <c r="L3009" i="9"/>
  <c r="N3009" i="9"/>
  <c r="P3009" i="9"/>
  <c r="R3009" i="9"/>
  <c r="Q3011" i="9"/>
  <c r="I3011" i="9"/>
  <c r="M3011" i="9"/>
  <c r="K3011" i="9"/>
  <c r="O3011" i="9"/>
  <c r="J3011" i="9"/>
  <c r="L3011" i="9"/>
  <c r="N3011" i="9"/>
  <c r="P3011" i="9"/>
  <c r="R3011" i="9"/>
  <c r="Q3013" i="9"/>
  <c r="I3013" i="9"/>
  <c r="M3013" i="9"/>
  <c r="K3013" i="9"/>
  <c r="O3013" i="9"/>
  <c r="J3013" i="9"/>
  <c r="L3013" i="9"/>
  <c r="N3013" i="9"/>
  <c r="P3013" i="9"/>
  <c r="R3013" i="9"/>
  <c r="Q3015" i="9"/>
  <c r="I3015" i="9"/>
  <c r="M3015" i="9"/>
  <c r="K3015" i="9"/>
  <c r="O3015" i="9"/>
  <c r="J3015" i="9"/>
  <c r="L3015" i="9"/>
  <c r="N3015" i="9"/>
  <c r="P3015" i="9"/>
  <c r="R3015" i="9"/>
  <c r="Q3017" i="9"/>
  <c r="I3017" i="9"/>
  <c r="M3017" i="9"/>
  <c r="K3017" i="9"/>
  <c r="O3017" i="9"/>
  <c r="J3017" i="9"/>
  <c r="L3017" i="9"/>
  <c r="N3017" i="9"/>
  <c r="P3017" i="9"/>
  <c r="R3017" i="9"/>
  <c r="Q3019" i="9"/>
  <c r="I3019" i="9"/>
  <c r="M3019" i="9"/>
  <c r="K3019" i="9"/>
  <c r="O3019" i="9"/>
  <c r="J3019" i="9"/>
  <c r="L3019" i="9"/>
  <c r="N3019" i="9"/>
  <c r="P3019" i="9"/>
  <c r="R3019" i="9"/>
  <c r="Q3021" i="9"/>
  <c r="I3021" i="9"/>
  <c r="M3021" i="9"/>
  <c r="K3021" i="9"/>
  <c r="O3021" i="9"/>
  <c r="J3021" i="9"/>
  <c r="L3021" i="9"/>
  <c r="N3021" i="9"/>
  <c r="P3021" i="9"/>
  <c r="R3021" i="9"/>
  <c r="Q3023" i="9"/>
  <c r="I3023" i="9"/>
  <c r="M3023" i="9"/>
  <c r="K3023" i="9"/>
  <c r="O3023" i="9"/>
  <c r="J3023" i="9"/>
  <c r="L3023" i="9"/>
  <c r="N3023" i="9"/>
  <c r="P3023" i="9"/>
  <c r="R3023" i="9"/>
  <c r="Q3025" i="9"/>
  <c r="I3025" i="9"/>
  <c r="M3025" i="9"/>
  <c r="K3025" i="9"/>
  <c r="O3025" i="9"/>
  <c r="J3025" i="9"/>
  <c r="L3025" i="9"/>
  <c r="N3025" i="9"/>
  <c r="P3025" i="9"/>
  <c r="R3025" i="9"/>
  <c r="Q3027" i="9"/>
  <c r="I3027" i="9"/>
  <c r="M3027" i="9"/>
  <c r="K3027" i="9"/>
  <c r="O3027" i="9"/>
  <c r="J3027" i="9"/>
  <c r="L3027" i="9"/>
  <c r="N3027" i="9"/>
  <c r="P3027" i="9"/>
  <c r="R3027" i="9"/>
  <c r="Q3029" i="9"/>
  <c r="I3029" i="9"/>
  <c r="M3029" i="9"/>
  <c r="K3029" i="9"/>
  <c r="O3029" i="9"/>
  <c r="J3029" i="9"/>
  <c r="L3029" i="9"/>
  <c r="N3029" i="9"/>
  <c r="P3029" i="9"/>
  <c r="R3029" i="9"/>
  <c r="Q3031" i="9"/>
  <c r="I3031" i="9"/>
  <c r="M3031" i="9"/>
  <c r="K3031" i="9"/>
  <c r="O3031" i="9"/>
  <c r="J3031" i="9"/>
  <c r="L3031" i="9"/>
  <c r="N3031" i="9"/>
  <c r="P3031" i="9"/>
  <c r="R3031" i="9"/>
  <c r="Q3033" i="9"/>
  <c r="I3033" i="9"/>
  <c r="M3033" i="9"/>
  <c r="K3033" i="9"/>
  <c r="O3033" i="9"/>
  <c r="J3033" i="9"/>
  <c r="L3033" i="9"/>
  <c r="N3033" i="9"/>
  <c r="P3033" i="9"/>
  <c r="R3033" i="9"/>
  <c r="Q3035" i="9"/>
  <c r="I3035" i="9"/>
  <c r="M3035" i="9"/>
  <c r="K3035" i="9"/>
  <c r="O3035" i="9"/>
  <c r="J3035" i="9"/>
  <c r="L3035" i="9"/>
  <c r="N3035" i="9"/>
  <c r="P3035" i="9"/>
  <c r="R3035" i="9"/>
  <c r="Q3037" i="9"/>
  <c r="I3037" i="9"/>
  <c r="M3037" i="9"/>
  <c r="K3037" i="9"/>
  <c r="O3037" i="9"/>
  <c r="J3037" i="9"/>
  <c r="L3037" i="9"/>
  <c r="N3037" i="9"/>
  <c r="P3037" i="9"/>
  <c r="R3037" i="9"/>
  <c r="Q3039" i="9"/>
  <c r="I3039" i="9"/>
  <c r="M3039" i="9"/>
  <c r="K3039" i="9"/>
  <c r="O3039" i="9"/>
  <c r="J3039" i="9"/>
  <c r="L3039" i="9"/>
  <c r="N3039" i="9"/>
  <c r="P3039" i="9"/>
  <c r="R3039" i="9"/>
  <c r="Q3041" i="9"/>
  <c r="I3041" i="9"/>
  <c r="M3041" i="9"/>
  <c r="K3041" i="9"/>
  <c r="O3041" i="9"/>
  <c r="J3041" i="9"/>
  <c r="L3041" i="9"/>
  <c r="N3041" i="9"/>
  <c r="P3041" i="9"/>
  <c r="R3041" i="9"/>
  <c r="Q3043" i="9"/>
  <c r="I3043" i="9"/>
  <c r="M3043" i="9"/>
  <c r="K3043" i="9"/>
  <c r="O3043" i="9"/>
  <c r="J3043" i="9"/>
  <c r="L3043" i="9"/>
  <c r="N3043" i="9"/>
  <c r="P3043" i="9"/>
  <c r="R3043" i="9"/>
  <c r="Q3045" i="9"/>
  <c r="I3045" i="9"/>
  <c r="M3045" i="9"/>
  <c r="K3045" i="9"/>
  <c r="O3045" i="9"/>
  <c r="J3045" i="9"/>
  <c r="L3045" i="9"/>
  <c r="N3045" i="9"/>
  <c r="P3045" i="9"/>
  <c r="R3045" i="9"/>
  <c r="Q3047" i="9"/>
  <c r="I3047" i="9"/>
  <c r="M3047" i="9"/>
  <c r="K3047" i="9"/>
  <c r="O3047" i="9"/>
  <c r="J3047" i="9"/>
  <c r="L3047" i="9"/>
  <c r="N3047" i="9"/>
  <c r="P3047" i="9"/>
  <c r="R3047" i="9"/>
  <c r="Q3049" i="9"/>
  <c r="I3049" i="9"/>
  <c r="M3049" i="9"/>
  <c r="K3049" i="9"/>
  <c r="O3049" i="9"/>
  <c r="J3049" i="9"/>
  <c r="L3049" i="9"/>
  <c r="N3049" i="9"/>
  <c r="P3049" i="9"/>
  <c r="R3049" i="9"/>
  <c r="Q3051" i="9"/>
  <c r="I3051" i="9"/>
  <c r="M3051" i="9"/>
  <c r="K3051" i="9"/>
  <c r="O3051" i="9"/>
  <c r="J3051" i="9"/>
  <c r="L3051" i="9"/>
  <c r="N3051" i="9"/>
  <c r="P3051" i="9"/>
  <c r="R3051" i="9"/>
  <c r="Q3053" i="9"/>
  <c r="I3053" i="9"/>
  <c r="M3053" i="9"/>
  <c r="K3053" i="9"/>
  <c r="O3053" i="9"/>
  <c r="J3053" i="9"/>
  <c r="L3053" i="9"/>
  <c r="N3053" i="9"/>
  <c r="P3053" i="9"/>
  <c r="R3053" i="9"/>
  <c r="Q3055" i="9"/>
  <c r="I3055" i="9"/>
  <c r="M3055" i="9"/>
  <c r="K3055" i="9"/>
  <c r="O3055" i="9"/>
  <c r="J3055" i="9"/>
  <c r="L3055" i="9"/>
  <c r="N3055" i="9"/>
  <c r="P3055" i="9"/>
  <c r="R3055" i="9"/>
  <c r="Q3057" i="9"/>
  <c r="I3057" i="9"/>
  <c r="M3057" i="9"/>
  <c r="K3057" i="9"/>
  <c r="O3057" i="9"/>
  <c r="J3057" i="9"/>
  <c r="L3057" i="9"/>
  <c r="N3057" i="9"/>
  <c r="P3057" i="9"/>
  <c r="R3057" i="9"/>
  <c r="Q3059" i="9"/>
  <c r="I3059" i="9"/>
  <c r="M3059" i="9"/>
  <c r="K3059" i="9"/>
  <c r="O3059" i="9"/>
  <c r="J3059" i="9"/>
  <c r="L3059" i="9"/>
  <c r="N3059" i="9"/>
  <c r="P3059" i="9"/>
  <c r="R3059" i="9"/>
  <c r="Q3061" i="9"/>
  <c r="I3061" i="9"/>
  <c r="M3061" i="9"/>
  <c r="K3061" i="9"/>
  <c r="O3061" i="9"/>
  <c r="J3061" i="9"/>
  <c r="L3061" i="9"/>
  <c r="N3061" i="9"/>
  <c r="P3061" i="9"/>
  <c r="R3061" i="9"/>
  <c r="Q3063" i="9"/>
  <c r="I3063" i="9"/>
  <c r="M3063" i="9"/>
  <c r="K3063" i="9"/>
  <c r="O3063" i="9"/>
  <c r="J3063" i="9"/>
  <c r="L3063" i="9"/>
  <c r="N3063" i="9"/>
  <c r="P3063" i="9"/>
  <c r="R3063" i="9"/>
  <c r="Q3065" i="9"/>
  <c r="I3065" i="9"/>
  <c r="M3065" i="9"/>
  <c r="K3065" i="9"/>
  <c r="O3065" i="9"/>
  <c r="J3065" i="9"/>
  <c r="L3065" i="9"/>
  <c r="N3065" i="9"/>
  <c r="P3065" i="9"/>
  <c r="R3065" i="9"/>
  <c r="Q3067" i="9"/>
  <c r="I3067" i="9"/>
  <c r="M3067" i="9"/>
  <c r="K3067" i="9"/>
  <c r="O3067" i="9"/>
  <c r="J3067" i="9"/>
  <c r="L3067" i="9"/>
  <c r="N3067" i="9"/>
  <c r="P3067" i="9"/>
  <c r="R3067" i="9"/>
  <c r="Q3069" i="9"/>
  <c r="I3069" i="9"/>
  <c r="M3069" i="9"/>
  <c r="K3069" i="9"/>
  <c r="O3069" i="9"/>
  <c r="J3069" i="9"/>
  <c r="L3069" i="9"/>
  <c r="N3069" i="9"/>
  <c r="P3069" i="9"/>
  <c r="R3069" i="9"/>
  <c r="Q3071" i="9"/>
  <c r="I3071" i="9"/>
  <c r="M3071" i="9"/>
  <c r="K3071" i="9"/>
  <c r="O3071" i="9"/>
  <c r="J3071" i="9"/>
  <c r="L3071" i="9"/>
  <c r="N3071" i="9"/>
  <c r="P3071" i="9"/>
  <c r="R3071" i="9"/>
  <c r="Q3073" i="9"/>
  <c r="I3073" i="9"/>
  <c r="M3073" i="9"/>
  <c r="K3073" i="9"/>
  <c r="O3073" i="9"/>
  <c r="J3073" i="9"/>
  <c r="L3073" i="9"/>
  <c r="N3073" i="9"/>
  <c r="P3073" i="9"/>
  <c r="R3073" i="9"/>
  <c r="Q3075" i="9"/>
  <c r="I3075" i="9"/>
  <c r="M3075" i="9"/>
  <c r="K3075" i="9"/>
  <c r="O3075" i="9"/>
  <c r="J3075" i="9"/>
  <c r="L3075" i="9"/>
  <c r="N3075" i="9"/>
  <c r="P3075" i="9"/>
  <c r="R3075" i="9"/>
  <c r="Q3077" i="9"/>
  <c r="I3077" i="9"/>
  <c r="M3077" i="9"/>
  <c r="K3077" i="9"/>
  <c r="O3077" i="9"/>
  <c r="J3077" i="9"/>
  <c r="L3077" i="9"/>
  <c r="N3077" i="9"/>
  <c r="P3077" i="9"/>
  <c r="R3077" i="9"/>
  <c r="Q3079" i="9"/>
  <c r="I3079" i="9"/>
  <c r="M3079" i="9"/>
  <c r="K3079" i="9"/>
  <c r="O3079" i="9"/>
  <c r="J3079" i="9"/>
  <c r="L3079" i="9"/>
  <c r="N3079" i="9"/>
  <c r="P3079" i="9"/>
  <c r="R3079" i="9"/>
  <c r="Q3081" i="9"/>
  <c r="I3081" i="9"/>
  <c r="M3081" i="9"/>
  <c r="K3081" i="9"/>
  <c r="O3081" i="9"/>
  <c r="J3081" i="9"/>
  <c r="L3081" i="9"/>
  <c r="N3081" i="9"/>
  <c r="P3081" i="9"/>
  <c r="R3081" i="9"/>
  <c r="Q3083" i="9"/>
  <c r="I3083" i="9"/>
  <c r="M3083" i="9"/>
  <c r="K3083" i="9"/>
  <c r="O3083" i="9"/>
  <c r="J3083" i="9"/>
  <c r="L3083" i="9"/>
  <c r="N3083" i="9"/>
  <c r="P3083" i="9"/>
  <c r="R3083" i="9"/>
  <c r="Q3085" i="9"/>
  <c r="I3085" i="9"/>
  <c r="M3085" i="9"/>
  <c r="K3085" i="9"/>
  <c r="O3085" i="9"/>
  <c r="J3085" i="9"/>
  <c r="L3085" i="9"/>
  <c r="N3085" i="9"/>
  <c r="P3085" i="9"/>
  <c r="R3085" i="9"/>
  <c r="Q3087" i="9"/>
  <c r="I3087" i="9"/>
  <c r="M3087" i="9"/>
  <c r="K3087" i="9"/>
  <c r="O3087" i="9"/>
  <c r="J3087" i="9"/>
  <c r="L3087" i="9"/>
  <c r="N3087" i="9"/>
  <c r="P3087" i="9"/>
  <c r="R3087" i="9"/>
  <c r="Q3089" i="9"/>
  <c r="I3089" i="9"/>
  <c r="M3089" i="9"/>
  <c r="K3089" i="9"/>
  <c r="O3089" i="9"/>
  <c r="J3089" i="9"/>
  <c r="L3089" i="9"/>
  <c r="N3089" i="9"/>
  <c r="P3089" i="9"/>
  <c r="R3089" i="9"/>
  <c r="Q3091" i="9"/>
  <c r="I3091" i="9"/>
  <c r="M3091" i="9"/>
  <c r="K3091" i="9"/>
  <c r="O3091" i="9"/>
  <c r="J3091" i="9"/>
  <c r="L3091" i="9"/>
  <c r="N3091" i="9"/>
  <c r="P3091" i="9"/>
  <c r="R3091" i="9"/>
  <c r="Q3093" i="9"/>
  <c r="I3093" i="9"/>
  <c r="M3093" i="9"/>
  <c r="K3093" i="9"/>
  <c r="O3093" i="9"/>
  <c r="J3093" i="9"/>
  <c r="L3093" i="9"/>
  <c r="N3093" i="9"/>
  <c r="P3093" i="9"/>
  <c r="R3093" i="9"/>
  <c r="Q3095" i="9"/>
  <c r="I3095" i="9"/>
  <c r="M3095" i="9"/>
  <c r="K3095" i="9"/>
  <c r="O3095" i="9"/>
  <c r="J3095" i="9"/>
  <c r="L3095" i="9"/>
  <c r="N3095" i="9"/>
  <c r="P3095" i="9"/>
  <c r="R3095" i="9"/>
  <c r="Q3097" i="9"/>
  <c r="I3097" i="9"/>
  <c r="M3097" i="9"/>
  <c r="K3097" i="9"/>
  <c r="O3097" i="9"/>
  <c r="J3097" i="9"/>
  <c r="L3097" i="9"/>
  <c r="N3097" i="9"/>
  <c r="P3097" i="9"/>
  <c r="R3097" i="9"/>
  <c r="Q3099" i="9"/>
  <c r="I3099" i="9"/>
  <c r="M3099" i="9"/>
  <c r="K3099" i="9"/>
  <c r="O3099" i="9"/>
  <c r="J3099" i="9"/>
  <c r="L3099" i="9"/>
  <c r="N3099" i="9"/>
  <c r="P3099" i="9"/>
  <c r="R3099" i="9"/>
  <c r="Q3101" i="9"/>
  <c r="I3101" i="9"/>
  <c r="M3101" i="9"/>
  <c r="K3101" i="9"/>
  <c r="O3101" i="9"/>
  <c r="J3101" i="9"/>
  <c r="L3101" i="9"/>
  <c r="N3101" i="9"/>
  <c r="P3101" i="9"/>
  <c r="R3101" i="9"/>
  <c r="Q3103" i="9"/>
  <c r="I3103" i="9"/>
  <c r="M3103" i="9"/>
  <c r="K3103" i="9"/>
  <c r="O3103" i="9"/>
  <c r="J3103" i="9"/>
  <c r="L3103" i="9"/>
  <c r="N3103" i="9"/>
  <c r="P3103" i="9"/>
  <c r="R3103" i="9"/>
  <c r="Q3105" i="9"/>
  <c r="I3105" i="9"/>
  <c r="M3105" i="9"/>
  <c r="K3105" i="9"/>
  <c r="O3105" i="9"/>
  <c r="J3105" i="9"/>
  <c r="L3105" i="9"/>
  <c r="N3105" i="9"/>
  <c r="P3105" i="9"/>
  <c r="R3105" i="9"/>
  <c r="Q3107" i="9"/>
  <c r="I3107" i="9"/>
  <c r="M3107" i="9"/>
  <c r="K3107" i="9"/>
  <c r="O3107" i="9"/>
  <c r="J3107" i="9"/>
  <c r="L3107" i="9"/>
  <c r="N3107" i="9"/>
  <c r="P3107" i="9"/>
  <c r="R3107" i="9"/>
  <c r="Q3109" i="9"/>
  <c r="I3109" i="9"/>
  <c r="M3109" i="9"/>
  <c r="K3109" i="9"/>
  <c r="O3109" i="9"/>
  <c r="J3109" i="9"/>
  <c r="L3109" i="9"/>
  <c r="N3109" i="9"/>
  <c r="P3109" i="9"/>
  <c r="R3109" i="9"/>
  <c r="Q3111" i="9"/>
  <c r="I3111" i="9"/>
  <c r="M3111" i="9"/>
  <c r="K3111" i="9"/>
  <c r="O3111" i="9"/>
  <c r="J3111" i="9"/>
  <c r="L3111" i="9"/>
  <c r="N3111" i="9"/>
  <c r="P3111" i="9"/>
  <c r="R3111" i="9"/>
  <c r="Q3113" i="9"/>
  <c r="I3113" i="9"/>
  <c r="M3113" i="9"/>
  <c r="K3113" i="9"/>
  <c r="O3113" i="9"/>
  <c r="J3113" i="9"/>
  <c r="L3113" i="9"/>
  <c r="N3113" i="9"/>
  <c r="P3113" i="9"/>
  <c r="R3113" i="9"/>
  <c r="Q3115" i="9"/>
  <c r="I3115" i="9"/>
  <c r="M3115" i="9"/>
  <c r="K3115" i="9"/>
  <c r="O3115" i="9"/>
  <c r="J3115" i="9"/>
  <c r="L3115" i="9"/>
  <c r="N3115" i="9"/>
  <c r="P3115" i="9"/>
  <c r="R3115" i="9"/>
  <c r="Q3117" i="9"/>
  <c r="I3117" i="9"/>
  <c r="M3117" i="9"/>
  <c r="K3117" i="9"/>
  <c r="O3117" i="9"/>
  <c r="J3117" i="9"/>
  <c r="L3117" i="9"/>
  <c r="N3117" i="9"/>
  <c r="P3117" i="9"/>
  <c r="R3117" i="9"/>
  <c r="Q3119" i="9"/>
  <c r="I3119" i="9"/>
  <c r="M3119" i="9"/>
  <c r="K3119" i="9"/>
  <c r="O3119" i="9"/>
  <c r="J3119" i="9"/>
  <c r="L3119" i="9"/>
  <c r="N3119" i="9"/>
  <c r="P3119" i="9"/>
  <c r="R3119" i="9"/>
  <c r="Q3121" i="9"/>
  <c r="I3121" i="9"/>
  <c r="M3121" i="9"/>
  <c r="K3121" i="9"/>
  <c r="O3121" i="9"/>
  <c r="J3121" i="9"/>
  <c r="L3121" i="9"/>
  <c r="N3121" i="9"/>
  <c r="P3121" i="9"/>
  <c r="R3121" i="9"/>
  <c r="Q3123" i="9"/>
  <c r="I3123" i="9"/>
  <c r="M3123" i="9"/>
  <c r="K3123" i="9"/>
  <c r="O3123" i="9"/>
  <c r="J3123" i="9"/>
  <c r="L3123" i="9"/>
  <c r="N3123" i="9"/>
  <c r="P3123" i="9"/>
  <c r="R3123" i="9"/>
  <c r="Q3125" i="9"/>
  <c r="I3125" i="9"/>
  <c r="M3125" i="9"/>
  <c r="K3125" i="9"/>
  <c r="O3125" i="9"/>
  <c r="J3125" i="9"/>
  <c r="L3125" i="9"/>
  <c r="N3125" i="9"/>
  <c r="P3125" i="9"/>
  <c r="R3125" i="9"/>
  <c r="Q3127" i="9"/>
  <c r="I3127" i="9"/>
  <c r="M3127" i="9"/>
  <c r="K3127" i="9"/>
  <c r="O3127" i="9"/>
  <c r="J3127" i="9"/>
  <c r="L3127" i="9"/>
  <c r="N3127" i="9"/>
  <c r="P3127" i="9"/>
  <c r="R3127" i="9"/>
  <c r="Q3129" i="9"/>
  <c r="I3129" i="9"/>
  <c r="M3129" i="9"/>
  <c r="K3129" i="9"/>
  <c r="O3129" i="9"/>
  <c r="J3129" i="9"/>
  <c r="L3129" i="9"/>
  <c r="N3129" i="9"/>
  <c r="P3129" i="9"/>
  <c r="R3129" i="9"/>
  <c r="Q3131" i="9"/>
  <c r="I3131" i="9"/>
  <c r="M3131" i="9"/>
  <c r="K3131" i="9"/>
  <c r="O3131" i="9"/>
  <c r="J3131" i="9"/>
  <c r="L3131" i="9"/>
  <c r="N3131" i="9"/>
  <c r="P3131" i="9"/>
  <c r="R3131" i="9"/>
  <c r="Q3133" i="9"/>
  <c r="I3133" i="9"/>
  <c r="M3133" i="9"/>
  <c r="K3133" i="9"/>
  <c r="O3133" i="9"/>
  <c r="J3133" i="9"/>
  <c r="L3133" i="9"/>
  <c r="N3133" i="9"/>
  <c r="P3133" i="9"/>
  <c r="R3133" i="9"/>
  <c r="Q3135" i="9"/>
  <c r="I3135" i="9"/>
  <c r="M3135" i="9"/>
  <c r="K3135" i="9"/>
  <c r="O3135" i="9"/>
  <c r="J3135" i="9"/>
  <c r="L3135" i="9"/>
  <c r="N3135" i="9"/>
  <c r="P3135" i="9"/>
  <c r="R3135" i="9"/>
  <c r="Q3137" i="9"/>
  <c r="I3137" i="9"/>
  <c r="M3137" i="9"/>
  <c r="K3137" i="9"/>
  <c r="O3137" i="9"/>
  <c r="J3137" i="9"/>
  <c r="L3137" i="9"/>
  <c r="N3137" i="9"/>
  <c r="P3137" i="9"/>
  <c r="R3137" i="9"/>
  <c r="Q3139" i="9"/>
  <c r="I3139" i="9"/>
  <c r="M3139" i="9"/>
  <c r="K3139" i="9"/>
  <c r="O3139" i="9"/>
  <c r="J3139" i="9"/>
  <c r="L3139" i="9"/>
  <c r="N3139" i="9"/>
  <c r="P3139" i="9"/>
  <c r="R3139" i="9"/>
  <c r="Q3141" i="9"/>
  <c r="I3141" i="9"/>
  <c r="M3141" i="9"/>
  <c r="K3141" i="9"/>
  <c r="O3141" i="9"/>
  <c r="J3141" i="9"/>
  <c r="L3141" i="9"/>
  <c r="N3141" i="9"/>
  <c r="P3141" i="9"/>
  <c r="R3141" i="9"/>
  <c r="Q3143" i="9"/>
  <c r="I3143" i="9"/>
  <c r="M3143" i="9"/>
  <c r="K3143" i="9"/>
  <c r="O3143" i="9"/>
  <c r="J3143" i="9"/>
  <c r="L3143" i="9"/>
  <c r="N3143" i="9"/>
  <c r="P3143" i="9"/>
  <c r="R3143" i="9"/>
  <c r="Q3145" i="9"/>
  <c r="I3145" i="9"/>
  <c r="M3145" i="9"/>
  <c r="K3145" i="9"/>
  <c r="O3145" i="9"/>
  <c r="J3145" i="9"/>
  <c r="L3145" i="9"/>
  <c r="N3145" i="9"/>
  <c r="P3145" i="9"/>
  <c r="R3145" i="9"/>
  <c r="Q3147" i="9"/>
  <c r="I3147" i="9"/>
  <c r="M3147" i="9"/>
  <c r="K3147" i="9"/>
  <c r="O3147" i="9"/>
  <c r="J3147" i="9"/>
  <c r="L3147" i="9"/>
  <c r="N3147" i="9"/>
  <c r="P3147" i="9"/>
  <c r="R3147" i="9"/>
  <c r="Q3149" i="9"/>
  <c r="I3149" i="9"/>
  <c r="M3149" i="9"/>
  <c r="K3149" i="9"/>
  <c r="O3149" i="9"/>
  <c r="J3149" i="9"/>
  <c r="L3149" i="9"/>
  <c r="N3149" i="9"/>
  <c r="P3149" i="9"/>
  <c r="R3149" i="9"/>
  <c r="Q3151" i="9"/>
  <c r="I3151" i="9"/>
  <c r="M3151" i="9"/>
  <c r="K3151" i="9"/>
  <c r="O3151" i="9"/>
  <c r="J3151" i="9"/>
  <c r="L3151" i="9"/>
  <c r="N3151" i="9"/>
  <c r="P3151" i="9"/>
  <c r="R3151" i="9"/>
  <c r="Q3153" i="9"/>
  <c r="I3153" i="9"/>
  <c r="M3153" i="9"/>
  <c r="K3153" i="9"/>
  <c r="O3153" i="9"/>
  <c r="J3153" i="9"/>
  <c r="L3153" i="9"/>
  <c r="N3153" i="9"/>
  <c r="P3153" i="9"/>
  <c r="R3153" i="9"/>
  <c r="Q3155" i="9"/>
  <c r="I3155" i="9"/>
  <c r="M3155" i="9"/>
  <c r="K3155" i="9"/>
  <c r="O3155" i="9"/>
  <c r="J3155" i="9"/>
  <c r="L3155" i="9"/>
  <c r="N3155" i="9"/>
  <c r="P3155" i="9"/>
  <c r="R3155" i="9"/>
  <c r="Q3157" i="9"/>
  <c r="I3157" i="9"/>
  <c r="M3157" i="9"/>
  <c r="K3157" i="9"/>
  <c r="O3157" i="9"/>
  <c r="J3157" i="9"/>
  <c r="L3157" i="9"/>
  <c r="N3157" i="9"/>
  <c r="P3157" i="9"/>
  <c r="R3157" i="9"/>
  <c r="Q3159" i="9"/>
  <c r="I3159" i="9"/>
  <c r="M3159" i="9"/>
  <c r="K3159" i="9"/>
  <c r="O3159" i="9"/>
  <c r="J3159" i="9"/>
  <c r="L3159" i="9"/>
  <c r="N3159" i="9"/>
  <c r="P3159" i="9"/>
  <c r="R3159" i="9"/>
  <c r="Q3161" i="9"/>
  <c r="I3161" i="9"/>
  <c r="M3161" i="9"/>
  <c r="K3161" i="9"/>
  <c r="O3161" i="9"/>
  <c r="J3161" i="9"/>
  <c r="L3161" i="9"/>
  <c r="N3161" i="9"/>
  <c r="P3161" i="9"/>
  <c r="R3161" i="9"/>
  <c r="Q3163" i="9"/>
  <c r="I3163" i="9"/>
  <c r="M3163" i="9"/>
  <c r="K3163" i="9"/>
  <c r="O3163" i="9"/>
  <c r="J3163" i="9"/>
  <c r="L3163" i="9"/>
  <c r="N3163" i="9"/>
  <c r="P3163" i="9"/>
  <c r="R3163" i="9"/>
  <c r="Q3165" i="9"/>
  <c r="I3165" i="9"/>
  <c r="M3165" i="9"/>
  <c r="K3165" i="9"/>
  <c r="O3165" i="9"/>
  <c r="J3165" i="9"/>
  <c r="L3165" i="9"/>
  <c r="N3165" i="9"/>
  <c r="P3165" i="9"/>
  <c r="R3165" i="9"/>
  <c r="Q3167" i="9"/>
  <c r="I3167" i="9"/>
  <c r="M3167" i="9"/>
  <c r="K3167" i="9"/>
  <c r="O3167" i="9"/>
  <c r="J3167" i="9"/>
  <c r="L3167" i="9"/>
  <c r="N3167" i="9"/>
  <c r="P3167" i="9"/>
  <c r="R3167" i="9"/>
  <c r="Q3169" i="9"/>
  <c r="I3169" i="9"/>
  <c r="M3169" i="9"/>
  <c r="K3169" i="9"/>
  <c r="O3169" i="9"/>
  <c r="J3169" i="9"/>
  <c r="L3169" i="9"/>
  <c r="N3169" i="9"/>
  <c r="P3169" i="9"/>
  <c r="R3169" i="9"/>
  <c r="Q3171" i="9"/>
  <c r="I3171" i="9"/>
  <c r="M3171" i="9"/>
  <c r="K3171" i="9"/>
  <c r="O3171" i="9"/>
  <c r="J3171" i="9"/>
  <c r="L3171" i="9"/>
  <c r="N3171" i="9"/>
  <c r="P3171" i="9"/>
  <c r="R3171" i="9"/>
  <c r="Q3173" i="9"/>
  <c r="I3173" i="9"/>
  <c r="M3173" i="9"/>
  <c r="K3173" i="9"/>
  <c r="O3173" i="9"/>
  <c r="J3173" i="9"/>
  <c r="L3173" i="9"/>
  <c r="N3173" i="9"/>
  <c r="P3173" i="9"/>
  <c r="R3173" i="9"/>
  <c r="Q3175" i="9"/>
  <c r="I3175" i="9"/>
  <c r="M3175" i="9"/>
  <c r="K3175" i="9"/>
  <c r="O3175" i="9"/>
  <c r="J3175" i="9"/>
  <c r="L3175" i="9"/>
  <c r="N3175" i="9"/>
  <c r="P3175" i="9"/>
  <c r="R3175" i="9"/>
  <c r="Q3177" i="9"/>
  <c r="I3177" i="9"/>
  <c r="M3177" i="9"/>
  <c r="K3177" i="9"/>
  <c r="O3177" i="9"/>
  <c r="J3177" i="9"/>
  <c r="L3177" i="9"/>
  <c r="N3177" i="9"/>
  <c r="P3177" i="9"/>
  <c r="R3177" i="9"/>
  <c r="Q3179" i="9"/>
  <c r="I3179" i="9"/>
  <c r="M3179" i="9"/>
  <c r="K3179" i="9"/>
  <c r="O3179" i="9"/>
  <c r="J3179" i="9"/>
  <c r="L3179" i="9"/>
  <c r="N3179" i="9"/>
  <c r="P3179" i="9"/>
  <c r="R3179" i="9"/>
  <c r="Q3181" i="9"/>
  <c r="I3181" i="9"/>
  <c r="M3181" i="9"/>
  <c r="K3181" i="9"/>
  <c r="O3181" i="9"/>
  <c r="J3181" i="9"/>
  <c r="L3181" i="9"/>
  <c r="N3181" i="9"/>
  <c r="P3181" i="9"/>
  <c r="R3181" i="9"/>
  <c r="Q3183" i="9"/>
  <c r="I3183" i="9"/>
  <c r="M3183" i="9"/>
  <c r="K3183" i="9"/>
  <c r="O3183" i="9"/>
  <c r="J3183" i="9"/>
  <c r="L3183" i="9"/>
  <c r="N3183" i="9"/>
  <c r="P3183" i="9"/>
  <c r="R3183" i="9"/>
  <c r="Q3185" i="9"/>
  <c r="I3185" i="9"/>
  <c r="M3185" i="9"/>
  <c r="K3185" i="9"/>
  <c r="O3185" i="9"/>
  <c r="J3185" i="9"/>
  <c r="L3185" i="9"/>
  <c r="N3185" i="9"/>
  <c r="P3185" i="9"/>
  <c r="R3185" i="9"/>
  <c r="Q3187" i="9"/>
  <c r="I3187" i="9"/>
  <c r="M3187" i="9"/>
  <c r="K3187" i="9"/>
  <c r="O3187" i="9"/>
  <c r="J3187" i="9"/>
  <c r="L3187" i="9"/>
  <c r="N3187" i="9"/>
  <c r="P3187" i="9"/>
  <c r="R3187" i="9"/>
  <c r="Q3189" i="9"/>
  <c r="I3189" i="9"/>
  <c r="M3189" i="9"/>
  <c r="K3189" i="9"/>
  <c r="O3189" i="9"/>
  <c r="J3189" i="9"/>
  <c r="L3189" i="9"/>
  <c r="N3189" i="9"/>
  <c r="P3189" i="9"/>
  <c r="R3189" i="9"/>
  <c r="Q3191" i="9"/>
  <c r="I3191" i="9"/>
  <c r="M3191" i="9"/>
  <c r="K3191" i="9"/>
  <c r="O3191" i="9"/>
  <c r="J3191" i="9"/>
  <c r="L3191" i="9"/>
  <c r="N3191" i="9"/>
  <c r="P3191" i="9"/>
  <c r="R3191" i="9"/>
  <c r="Q3193" i="9"/>
  <c r="I3193" i="9"/>
  <c r="M3193" i="9"/>
  <c r="K3193" i="9"/>
  <c r="O3193" i="9"/>
  <c r="J3193" i="9"/>
  <c r="L3193" i="9"/>
  <c r="N3193" i="9"/>
  <c r="P3193" i="9"/>
  <c r="R3193" i="9"/>
  <c r="Q3195" i="9"/>
  <c r="I3195" i="9"/>
  <c r="M3195" i="9"/>
  <c r="K3195" i="9"/>
  <c r="O3195" i="9"/>
  <c r="J3195" i="9"/>
  <c r="L3195" i="9"/>
  <c r="N3195" i="9"/>
  <c r="P3195" i="9"/>
  <c r="R3195" i="9"/>
  <c r="Q3197" i="9"/>
  <c r="I3197" i="9"/>
  <c r="M3197" i="9"/>
  <c r="K3197" i="9"/>
  <c r="O3197" i="9"/>
  <c r="J3197" i="9"/>
  <c r="L3197" i="9"/>
  <c r="N3197" i="9"/>
  <c r="P3197" i="9"/>
  <c r="R3197" i="9"/>
  <c r="Q3199" i="9"/>
  <c r="I3199" i="9"/>
  <c r="M3199" i="9"/>
  <c r="K3199" i="9"/>
  <c r="O3199" i="9"/>
  <c r="J3199" i="9"/>
  <c r="L3199" i="9"/>
  <c r="N3199" i="9"/>
  <c r="P3199" i="9"/>
  <c r="R3199" i="9"/>
  <c r="Q3201" i="9"/>
  <c r="I3201" i="9"/>
  <c r="M3201" i="9"/>
  <c r="K3201" i="9"/>
  <c r="O3201" i="9"/>
  <c r="J3201" i="9"/>
  <c r="L3201" i="9"/>
  <c r="N3201" i="9"/>
  <c r="P3201" i="9"/>
  <c r="R3201" i="9"/>
  <c r="Q3203" i="9"/>
  <c r="I3203" i="9"/>
  <c r="M3203" i="9"/>
  <c r="K3203" i="9"/>
  <c r="O3203" i="9"/>
  <c r="J3203" i="9"/>
  <c r="L3203" i="9"/>
  <c r="N3203" i="9"/>
  <c r="P3203" i="9"/>
  <c r="R3203" i="9"/>
  <c r="Q3205" i="9"/>
  <c r="I3205" i="9"/>
  <c r="M3205" i="9"/>
  <c r="K3205" i="9"/>
  <c r="O3205" i="9"/>
  <c r="J3205" i="9"/>
  <c r="L3205" i="9"/>
  <c r="N3205" i="9"/>
  <c r="P3205" i="9"/>
  <c r="R3205" i="9"/>
  <c r="Q3207" i="9"/>
  <c r="I3207" i="9"/>
  <c r="M3207" i="9"/>
  <c r="K3207" i="9"/>
  <c r="O3207" i="9"/>
  <c r="J3207" i="9"/>
  <c r="L3207" i="9"/>
  <c r="N3207" i="9"/>
  <c r="P3207" i="9"/>
  <c r="R3207" i="9"/>
  <c r="Q3209" i="9"/>
  <c r="I3209" i="9"/>
  <c r="M3209" i="9"/>
  <c r="K3209" i="9"/>
  <c r="O3209" i="9"/>
  <c r="J3209" i="9"/>
  <c r="L3209" i="9"/>
  <c r="N3209" i="9"/>
  <c r="P3209" i="9"/>
  <c r="R3209" i="9"/>
  <c r="Q3211" i="9"/>
  <c r="I3211" i="9"/>
  <c r="M3211" i="9"/>
  <c r="K3211" i="9"/>
  <c r="O3211" i="9"/>
  <c r="J3211" i="9"/>
  <c r="L3211" i="9"/>
  <c r="N3211" i="9"/>
  <c r="P3211" i="9"/>
  <c r="R3211" i="9"/>
  <c r="Q3213" i="9"/>
  <c r="I3213" i="9"/>
  <c r="M3213" i="9"/>
  <c r="K3213" i="9"/>
  <c r="O3213" i="9"/>
  <c r="J3213" i="9"/>
  <c r="L3213" i="9"/>
  <c r="N3213" i="9"/>
  <c r="P3213" i="9"/>
  <c r="R3213" i="9"/>
  <c r="Q3215" i="9"/>
  <c r="I3215" i="9"/>
  <c r="M3215" i="9"/>
  <c r="K3215" i="9"/>
  <c r="O3215" i="9"/>
  <c r="J3215" i="9"/>
  <c r="L3215" i="9"/>
  <c r="N3215" i="9"/>
  <c r="P3215" i="9"/>
  <c r="R3215" i="9"/>
  <c r="Q3217" i="9"/>
  <c r="I3217" i="9"/>
  <c r="M3217" i="9"/>
  <c r="K3217" i="9"/>
  <c r="O3217" i="9"/>
  <c r="J3217" i="9"/>
  <c r="L3217" i="9"/>
  <c r="N3217" i="9"/>
  <c r="P3217" i="9"/>
  <c r="R3217" i="9"/>
  <c r="Q3219" i="9"/>
  <c r="I3219" i="9"/>
  <c r="M3219" i="9"/>
  <c r="K3219" i="9"/>
  <c r="O3219" i="9"/>
  <c r="J3219" i="9"/>
  <c r="L3219" i="9"/>
  <c r="N3219" i="9"/>
  <c r="P3219" i="9"/>
  <c r="R3219" i="9"/>
  <c r="Q3221" i="9"/>
  <c r="I3221" i="9"/>
  <c r="M3221" i="9"/>
  <c r="K3221" i="9"/>
  <c r="O3221" i="9"/>
  <c r="J3221" i="9"/>
  <c r="L3221" i="9"/>
  <c r="N3221" i="9"/>
  <c r="P3221" i="9"/>
  <c r="R3221" i="9"/>
  <c r="Q3223" i="9"/>
  <c r="I3223" i="9"/>
  <c r="M3223" i="9"/>
  <c r="K3223" i="9"/>
  <c r="O3223" i="9"/>
  <c r="J3223" i="9"/>
  <c r="L3223" i="9"/>
  <c r="N3223" i="9"/>
  <c r="P3223" i="9"/>
  <c r="R3223" i="9"/>
  <c r="Q3225" i="9"/>
  <c r="I3225" i="9"/>
  <c r="M3225" i="9"/>
  <c r="K3225" i="9"/>
  <c r="O3225" i="9"/>
  <c r="J3225" i="9"/>
  <c r="L3225" i="9"/>
  <c r="N3225" i="9"/>
  <c r="P3225" i="9"/>
  <c r="R3225" i="9"/>
  <c r="Q3227" i="9"/>
  <c r="I3227" i="9"/>
  <c r="M3227" i="9"/>
  <c r="K3227" i="9"/>
  <c r="O3227" i="9"/>
  <c r="J3227" i="9"/>
  <c r="L3227" i="9"/>
  <c r="N3227" i="9"/>
  <c r="P3227" i="9"/>
  <c r="R3227" i="9"/>
  <c r="Q3229" i="9"/>
  <c r="I3229" i="9"/>
  <c r="M3229" i="9"/>
  <c r="K3229" i="9"/>
  <c r="O3229" i="9"/>
  <c r="J3229" i="9"/>
  <c r="L3229" i="9"/>
  <c r="N3229" i="9"/>
  <c r="P3229" i="9"/>
  <c r="R3229" i="9"/>
  <c r="Q3231" i="9"/>
  <c r="I3231" i="9"/>
  <c r="M3231" i="9"/>
  <c r="K3231" i="9"/>
  <c r="O3231" i="9"/>
  <c r="J3231" i="9"/>
  <c r="L3231" i="9"/>
  <c r="N3231" i="9"/>
  <c r="P3231" i="9"/>
  <c r="R3231" i="9"/>
  <c r="Q3233" i="9"/>
  <c r="I3233" i="9"/>
  <c r="M3233" i="9"/>
  <c r="K3233" i="9"/>
  <c r="O3233" i="9"/>
  <c r="J3233" i="9"/>
  <c r="L3233" i="9"/>
  <c r="N3233" i="9"/>
  <c r="P3233" i="9"/>
  <c r="R3233" i="9"/>
  <c r="Q3235" i="9"/>
  <c r="I3235" i="9"/>
  <c r="M3235" i="9"/>
  <c r="K3235" i="9"/>
  <c r="O3235" i="9"/>
  <c r="J3235" i="9"/>
  <c r="L3235" i="9"/>
  <c r="N3235" i="9"/>
  <c r="P3235" i="9"/>
  <c r="R3235" i="9"/>
  <c r="Q3237" i="9"/>
  <c r="I3237" i="9"/>
  <c r="M3237" i="9"/>
  <c r="K3237" i="9"/>
  <c r="O3237" i="9"/>
  <c r="J3237" i="9"/>
  <c r="L3237" i="9"/>
  <c r="N3237" i="9"/>
  <c r="P3237" i="9"/>
  <c r="R3237" i="9"/>
  <c r="Q3239" i="9"/>
  <c r="I3239" i="9"/>
  <c r="M3239" i="9"/>
  <c r="K3239" i="9"/>
  <c r="O3239" i="9"/>
  <c r="J3239" i="9"/>
  <c r="L3239" i="9"/>
  <c r="N3239" i="9"/>
  <c r="P3239" i="9"/>
  <c r="R3239" i="9"/>
  <c r="Q3241" i="9"/>
  <c r="I3241" i="9"/>
  <c r="M3241" i="9"/>
  <c r="K3241" i="9"/>
  <c r="O3241" i="9"/>
  <c r="J3241" i="9"/>
  <c r="L3241" i="9"/>
  <c r="N3241" i="9"/>
  <c r="P3241" i="9"/>
  <c r="R3241" i="9"/>
  <c r="Q3243" i="9"/>
  <c r="I3243" i="9"/>
  <c r="M3243" i="9"/>
  <c r="K3243" i="9"/>
  <c r="O3243" i="9"/>
  <c r="J3243" i="9"/>
  <c r="L3243" i="9"/>
  <c r="N3243" i="9"/>
  <c r="P3243" i="9"/>
  <c r="R3243" i="9"/>
  <c r="Q3245" i="9"/>
  <c r="I3245" i="9"/>
  <c r="M3245" i="9"/>
  <c r="K3245" i="9"/>
  <c r="O3245" i="9"/>
  <c r="J3245" i="9"/>
  <c r="L3245" i="9"/>
  <c r="N3245" i="9"/>
  <c r="P3245" i="9"/>
  <c r="R3245" i="9"/>
  <c r="Q3247" i="9"/>
  <c r="I3247" i="9"/>
  <c r="M3247" i="9"/>
  <c r="K3247" i="9"/>
  <c r="O3247" i="9"/>
  <c r="J3247" i="9"/>
  <c r="L3247" i="9"/>
  <c r="N3247" i="9"/>
  <c r="P3247" i="9"/>
  <c r="R3247" i="9"/>
  <c r="Q3249" i="9"/>
  <c r="I3249" i="9"/>
  <c r="M3249" i="9"/>
  <c r="K3249" i="9"/>
  <c r="O3249" i="9"/>
  <c r="J3249" i="9"/>
  <c r="L3249" i="9"/>
  <c r="N3249" i="9"/>
  <c r="P3249" i="9"/>
  <c r="R3249" i="9"/>
  <c r="Q3251" i="9"/>
  <c r="I3251" i="9"/>
  <c r="M3251" i="9"/>
  <c r="K3251" i="9"/>
  <c r="O3251" i="9"/>
  <c r="J3251" i="9"/>
  <c r="L3251" i="9"/>
  <c r="N3251" i="9"/>
  <c r="P3251" i="9"/>
  <c r="R3251" i="9"/>
  <c r="Q3253" i="9"/>
  <c r="I3253" i="9"/>
  <c r="M3253" i="9"/>
  <c r="K3253" i="9"/>
  <c r="O3253" i="9"/>
  <c r="J3253" i="9"/>
  <c r="L3253" i="9"/>
  <c r="N3253" i="9"/>
  <c r="P3253" i="9"/>
  <c r="R3253" i="9"/>
  <c r="Q3255" i="9"/>
  <c r="I3255" i="9"/>
  <c r="M3255" i="9"/>
  <c r="K3255" i="9"/>
  <c r="O3255" i="9"/>
  <c r="J3255" i="9"/>
  <c r="L3255" i="9"/>
  <c r="N3255" i="9"/>
  <c r="P3255" i="9"/>
  <c r="R3255" i="9"/>
  <c r="Q3257" i="9"/>
  <c r="I3257" i="9"/>
  <c r="M3257" i="9"/>
  <c r="K3257" i="9"/>
  <c r="O3257" i="9"/>
  <c r="J3257" i="9"/>
  <c r="L3257" i="9"/>
  <c r="N3257" i="9"/>
  <c r="P3257" i="9"/>
  <c r="R3257" i="9"/>
  <c r="Q3259" i="9"/>
  <c r="I3259" i="9"/>
  <c r="M3259" i="9"/>
  <c r="K3259" i="9"/>
  <c r="O3259" i="9"/>
  <c r="J3259" i="9"/>
  <c r="L3259" i="9"/>
  <c r="N3259" i="9"/>
  <c r="P3259" i="9"/>
  <c r="R3259" i="9"/>
  <c r="Q3261" i="9"/>
  <c r="I3261" i="9"/>
  <c r="M3261" i="9"/>
  <c r="K3261" i="9"/>
  <c r="O3261" i="9"/>
  <c r="J3261" i="9"/>
  <c r="L3261" i="9"/>
  <c r="N3261" i="9"/>
  <c r="P3261" i="9"/>
  <c r="R3261" i="9"/>
  <c r="Q3263" i="9"/>
  <c r="I3263" i="9"/>
  <c r="M3263" i="9"/>
  <c r="K3263" i="9"/>
  <c r="O3263" i="9"/>
  <c r="J3263" i="9"/>
  <c r="L3263" i="9"/>
  <c r="N3263" i="9"/>
  <c r="P3263" i="9"/>
  <c r="R3263" i="9"/>
  <c r="Q3265" i="9"/>
  <c r="I3265" i="9"/>
  <c r="M3265" i="9"/>
  <c r="K3265" i="9"/>
  <c r="O3265" i="9"/>
  <c r="J3265" i="9"/>
  <c r="L3265" i="9"/>
  <c r="N3265" i="9"/>
  <c r="P3265" i="9"/>
  <c r="R3265" i="9"/>
  <c r="Q3267" i="9"/>
  <c r="I3267" i="9"/>
  <c r="M3267" i="9"/>
  <c r="K3267" i="9"/>
  <c r="O3267" i="9"/>
  <c r="J3267" i="9"/>
  <c r="L3267" i="9"/>
  <c r="N3267" i="9"/>
  <c r="P3267" i="9"/>
  <c r="R3267" i="9"/>
  <c r="Q3269" i="9"/>
  <c r="I3269" i="9"/>
  <c r="M3269" i="9"/>
  <c r="K3269" i="9"/>
  <c r="O3269" i="9"/>
  <c r="J3269" i="9"/>
  <c r="L3269" i="9"/>
  <c r="N3269" i="9"/>
  <c r="P3269" i="9"/>
  <c r="R3269" i="9"/>
  <c r="Q3271" i="9"/>
  <c r="I3271" i="9"/>
  <c r="M3271" i="9"/>
  <c r="K3271" i="9"/>
  <c r="O3271" i="9"/>
  <c r="J3271" i="9"/>
  <c r="L3271" i="9"/>
  <c r="N3271" i="9"/>
  <c r="P3271" i="9"/>
  <c r="R3271" i="9"/>
  <c r="Q3273" i="9"/>
  <c r="I3273" i="9"/>
  <c r="M3273" i="9"/>
  <c r="K3273" i="9"/>
  <c r="O3273" i="9"/>
  <c r="J3273" i="9"/>
  <c r="L3273" i="9"/>
  <c r="N3273" i="9"/>
  <c r="P3273" i="9"/>
  <c r="R3273" i="9"/>
  <c r="Q3275" i="9"/>
  <c r="I3275" i="9"/>
  <c r="M3275" i="9"/>
  <c r="K3275" i="9"/>
  <c r="O3275" i="9"/>
  <c r="J3275" i="9"/>
  <c r="L3275" i="9"/>
  <c r="N3275" i="9"/>
  <c r="P3275" i="9"/>
  <c r="R3275" i="9"/>
  <c r="Q3277" i="9"/>
  <c r="I3277" i="9"/>
  <c r="M3277" i="9"/>
  <c r="K3277" i="9"/>
  <c r="O3277" i="9"/>
  <c r="J3277" i="9"/>
  <c r="L3277" i="9"/>
  <c r="N3277" i="9"/>
  <c r="P3277" i="9"/>
  <c r="R3277" i="9"/>
  <c r="Q3279" i="9"/>
  <c r="I3279" i="9"/>
  <c r="M3279" i="9"/>
  <c r="K3279" i="9"/>
  <c r="O3279" i="9"/>
  <c r="J3279" i="9"/>
  <c r="L3279" i="9"/>
  <c r="N3279" i="9"/>
  <c r="P3279" i="9"/>
  <c r="R3279" i="9"/>
  <c r="Q3281" i="9"/>
  <c r="I3281" i="9"/>
  <c r="M3281" i="9"/>
  <c r="K3281" i="9"/>
  <c r="O3281" i="9"/>
  <c r="J3281" i="9"/>
  <c r="L3281" i="9"/>
  <c r="N3281" i="9"/>
  <c r="P3281" i="9"/>
  <c r="R3281" i="9"/>
  <c r="Q3283" i="9"/>
  <c r="I3283" i="9"/>
  <c r="M3283" i="9"/>
  <c r="K3283" i="9"/>
  <c r="O3283" i="9"/>
  <c r="J3283" i="9"/>
  <c r="L3283" i="9"/>
  <c r="N3283" i="9"/>
  <c r="P3283" i="9"/>
  <c r="R3283" i="9"/>
  <c r="Q3285" i="9"/>
  <c r="I3285" i="9"/>
  <c r="M3285" i="9"/>
  <c r="K3285" i="9"/>
  <c r="O3285" i="9"/>
  <c r="J3285" i="9"/>
  <c r="L3285" i="9"/>
  <c r="N3285" i="9"/>
  <c r="P3285" i="9"/>
  <c r="R3285" i="9"/>
  <c r="Q3287" i="9"/>
  <c r="I3287" i="9"/>
  <c r="M3287" i="9"/>
  <c r="K3287" i="9"/>
  <c r="O3287" i="9"/>
  <c r="J3287" i="9"/>
  <c r="L3287" i="9"/>
  <c r="N3287" i="9"/>
  <c r="P3287" i="9"/>
  <c r="R3287" i="9"/>
  <c r="Q3289" i="9"/>
  <c r="I3289" i="9"/>
  <c r="M3289" i="9"/>
  <c r="K3289" i="9"/>
  <c r="O3289" i="9"/>
  <c r="J3289" i="9"/>
  <c r="L3289" i="9"/>
  <c r="N3289" i="9"/>
  <c r="P3289" i="9"/>
  <c r="R3289" i="9"/>
  <c r="Q3291" i="9"/>
  <c r="I3291" i="9"/>
  <c r="M3291" i="9"/>
  <c r="K3291" i="9"/>
  <c r="O3291" i="9"/>
  <c r="J3291" i="9"/>
  <c r="L3291" i="9"/>
  <c r="N3291" i="9"/>
  <c r="P3291" i="9"/>
  <c r="R3291" i="9"/>
  <c r="Q3293" i="9"/>
  <c r="I3293" i="9"/>
  <c r="M3293" i="9"/>
  <c r="K3293" i="9"/>
  <c r="O3293" i="9"/>
  <c r="J3293" i="9"/>
  <c r="L3293" i="9"/>
  <c r="N3293" i="9"/>
  <c r="P3293" i="9"/>
  <c r="R3293" i="9"/>
  <c r="Q3295" i="9"/>
  <c r="I3295" i="9"/>
  <c r="M3295" i="9"/>
  <c r="K3295" i="9"/>
  <c r="O3295" i="9"/>
  <c r="J3295" i="9"/>
  <c r="L3295" i="9"/>
  <c r="N3295" i="9"/>
  <c r="P3295" i="9"/>
  <c r="R3295" i="9"/>
  <c r="Q3297" i="9"/>
  <c r="I3297" i="9"/>
  <c r="M3297" i="9"/>
  <c r="K3297" i="9"/>
  <c r="O3297" i="9"/>
  <c r="J3297" i="9"/>
  <c r="L3297" i="9"/>
  <c r="N3297" i="9"/>
  <c r="P3297" i="9"/>
  <c r="R3297" i="9"/>
  <c r="Q3299" i="9"/>
  <c r="I3299" i="9"/>
  <c r="M3299" i="9"/>
  <c r="K3299" i="9"/>
  <c r="O3299" i="9"/>
  <c r="J3299" i="9"/>
  <c r="L3299" i="9"/>
  <c r="N3299" i="9"/>
  <c r="P3299" i="9"/>
  <c r="R3299" i="9"/>
  <c r="Q3301" i="9"/>
  <c r="I3301" i="9"/>
  <c r="M3301" i="9"/>
  <c r="K3301" i="9"/>
  <c r="O3301" i="9"/>
  <c r="J3301" i="9"/>
  <c r="L3301" i="9"/>
  <c r="N3301" i="9"/>
  <c r="P3301" i="9"/>
  <c r="R3301" i="9"/>
  <c r="Q3303" i="9"/>
  <c r="I3303" i="9"/>
  <c r="M3303" i="9"/>
  <c r="K3303" i="9"/>
  <c r="O3303" i="9"/>
  <c r="J3303" i="9"/>
  <c r="L3303" i="9"/>
  <c r="N3303" i="9"/>
  <c r="P3303" i="9"/>
  <c r="R3303" i="9"/>
  <c r="Q3305" i="9"/>
  <c r="I3305" i="9"/>
  <c r="M3305" i="9"/>
  <c r="K3305" i="9"/>
  <c r="O3305" i="9"/>
  <c r="J3305" i="9"/>
  <c r="L3305" i="9"/>
  <c r="N3305" i="9"/>
  <c r="P3305" i="9"/>
  <c r="R3305" i="9"/>
  <c r="Q3307" i="9"/>
  <c r="I3307" i="9"/>
  <c r="M3307" i="9"/>
  <c r="K3307" i="9"/>
  <c r="O3307" i="9"/>
  <c r="J3307" i="9"/>
  <c r="L3307" i="9"/>
  <c r="N3307" i="9"/>
  <c r="P3307" i="9"/>
  <c r="R3307" i="9"/>
  <c r="Q3309" i="9"/>
  <c r="I3309" i="9"/>
  <c r="M3309" i="9"/>
  <c r="K3309" i="9"/>
  <c r="O3309" i="9"/>
  <c r="J3309" i="9"/>
  <c r="L3309" i="9"/>
  <c r="N3309" i="9"/>
  <c r="P3309" i="9"/>
  <c r="R3309" i="9"/>
  <c r="Q3311" i="9"/>
  <c r="I3311" i="9"/>
  <c r="M3311" i="9"/>
  <c r="K3311" i="9"/>
  <c r="O3311" i="9"/>
  <c r="J3311" i="9"/>
  <c r="L3311" i="9"/>
  <c r="N3311" i="9"/>
  <c r="P3311" i="9"/>
  <c r="R3311" i="9"/>
  <c r="Q3313" i="9"/>
  <c r="I3313" i="9"/>
  <c r="M3313" i="9"/>
  <c r="K3313" i="9"/>
  <c r="O3313" i="9"/>
  <c r="J3313" i="9"/>
  <c r="L3313" i="9"/>
  <c r="N3313" i="9"/>
  <c r="P3313" i="9"/>
  <c r="R3313" i="9"/>
  <c r="Q3315" i="9"/>
  <c r="I3315" i="9"/>
  <c r="M3315" i="9"/>
  <c r="K3315" i="9"/>
  <c r="O3315" i="9"/>
  <c r="J3315" i="9"/>
  <c r="L3315" i="9"/>
  <c r="N3315" i="9"/>
  <c r="P3315" i="9"/>
  <c r="R3315" i="9"/>
  <c r="Q3317" i="9"/>
  <c r="I3317" i="9"/>
  <c r="M3317" i="9"/>
  <c r="K3317" i="9"/>
  <c r="O3317" i="9"/>
  <c r="J3317" i="9"/>
  <c r="L3317" i="9"/>
  <c r="N3317" i="9"/>
  <c r="P3317" i="9"/>
  <c r="R3317" i="9"/>
  <c r="Q3319" i="9"/>
  <c r="I3319" i="9"/>
  <c r="M3319" i="9"/>
  <c r="K3319" i="9"/>
  <c r="O3319" i="9"/>
  <c r="J3319" i="9"/>
  <c r="L3319" i="9"/>
  <c r="N3319" i="9"/>
  <c r="P3319" i="9"/>
  <c r="R3319" i="9"/>
  <c r="Q3321" i="9"/>
  <c r="I3321" i="9"/>
  <c r="M3321" i="9"/>
  <c r="K3321" i="9"/>
  <c r="O3321" i="9"/>
  <c r="J3321" i="9"/>
  <c r="L3321" i="9"/>
  <c r="N3321" i="9"/>
  <c r="P3321" i="9"/>
  <c r="R3321" i="9"/>
  <c r="Q3323" i="9"/>
  <c r="I3323" i="9"/>
  <c r="M3323" i="9"/>
  <c r="K3323" i="9"/>
  <c r="O3323" i="9"/>
  <c r="J3323" i="9"/>
  <c r="L3323" i="9"/>
  <c r="N3323" i="9"/>
  <c r="P3323" i="9"/>
  <c r="R3323" i="9"/>
  <c r="Q3325" i="9"/>
  <c r="I3325" i="9"/>
  <c r="M3325" i="9"/>
  <c r="K3325" i="9"/>
  <c r="O3325" i="9"/>
  <c r="J3325" i="9"/>
  <c r="L3325" i="9"/>
  <c r="N3325" i="9"/>
  <c r="P3325" i="9"/>
  <c r="R3325" i="9"/>
  <c r="Q3327" i="9"/>
  <c r="I3327" i="9"/>
  <c r="M3327" i="9"/>
  <c r="K3327" i="9"/>
  <c r="O3327" i="9"/>
  <c r="J3327" i="9"/>
  <c r="L3327" i="9"/>
  <c r="N3327" i="9"/>
  <c r="P3327" i="9"/>
  <c r="R3327" i="9"/>
  <c r="Q3329" i="9"/>
  <c r="I3329" i="9"/>
  <c r="M3329" i="9"/>
  <c r="K3329" i="9"/>
  <c r="O3329" i="9"/>
  <c r="J3329" i="9"/>
  <c r="L3329" i="9"/>
  <c r="N3329" i="9"/>
  <c r="P3329" i="9"/>
  <c r="R3329" i="9"/>
  <c r="Q3331" i="9"/>
  <c r="I3331" i="9"/>
  <c r="M3331" i="9"/>
  <c r="K3331" i="9"/>
  <c r="O3331" i="9"/>
  <c r="J3331" i="9"/>
  <c r="L3331" i="9"/>
  <c r="N3331" i="9"/>
  <c r="P3331" i="9"/>
  <c r="R3331" i="9"/>
  <c r="Q3333" i="9"/>
  <c r="I3333" i="9"/>
  <c r="M3333" i="9"/>
  <c r="K3333" i="9"/>
  <c r="O3333" i="9"/>
  <c r="J3333" i="9"/>
  <c r="L3333" i="9"/>
  <c r="N3333" i="9"/>
  <c r="P3333" i="9"/>
  <c r="R3333" i="9"/>
  <c r="Q3335" i="9"/>
  <c r="I3335" i="9"/>
  <c r="M3335" i="9"/>
  <c r="K3335" i="9"/>
  <c r="O3335" i="9"/>
  <c r="J3335" i="9"/>
  <c r="L3335" i="9"/>
  <c r="N3335" i="9"/>
  <c r="P3335" i="9"/>
  <c r="R3335" i="9"/>
  <c r="Q3337" i="9"/>
  <c r="I3337" i="9"/>
  <c r="M3337" i="9"/>
  <c r="K3337" i="9"/>
  <c r="O3337" i="9"/>
  <c r="J3337" i="9"/>
  <c r="L3337" i="9"/>
  <c r="N3337" i="9"/>
  <c r="P3337" i="9"/>
  <c r="R3337" i="9"/>
  <c r="Q3339" i="9"/>
  <c r="I3339" i="9"/>
  <c r="M3339" i="9"/>
  <c r="K3339" i="9"/>
  <c r="O3339" i="9"/>
  <c r="J3339" i="9"/>
  <c r="L3339" i="9"/>
  <c r="N3339" i="9"/>
  <c r="P3339" i="9"/>
  <c r="R3339" i="9"/>
  <c r="Q3341" i="9"/>
  <c r="I3341" i="9"/>
  <c r="M3341" i="9"/>
  <c r="K3341" i="9"/>
  <c r="O3341" i="9"/>
  <c r="J3341" i="9"/>
  <c r="L3341" i="9"/>
  <c r="N3341" i="9"/>
  <c r="P3341" i="9"/>
  <c r="R3341" i="9"/>
  <c r="Q3343" i="9"/>
  <c r="I3343" i="9"/>
  <c r="M3343" i="9"/>
  <c r="K3343" i="9"/>
  <c r="O3343" i="9"/>
  <c r="J3343" i="9"/>
  <c r="L3343" i="9"/>
  <c r="N3343" i="9"/>
  <c r="P3343" i="9"/>
  <c r="R3343" i="9"/>
  <c r="Q3345" i="9"/>
  <c r="I3345" i="9"/>
  <c r="M3345" i="9"/>
  <c r="K3345" i="9"/>
  <c r="O3345" i="9"/>
  <c r="J3345" i="9"/>
  <c r="L3345" i="9"/>
  <c r="N3345" i="9"/>
  <c r="P3345" i="9"/>
  <c r="R3345" i="9"/>
  <c r="Q3347" i="9"/>
  <c r="I3347" i="9"/>
  <c r="M3347" i="9"/>
  <c r="K3347" i="9"/>
  <c r="O3347" i="9"/>
  <c r="J3347" i="9"/>
  <c r="L3347" i="9"/>
  <c r="N3347" i="9"/>
  <c r="P3347" i="9"/>
  <c r="R3347" i="9"/>
  <c r="Q3349" i="9"/>
  <c r="I3349" i="9"/>
  <c r="M3349" i="9"/>
  <c r="K3349" i="9"/>
  <c r="O3349" i="9"/>
  <c r="J3349" i="9"/>
  <c r="L3349" i="9"/>
  <c r="N3349" i="9"/>
  <c r="P3349" i="9"/>
  <c r="R3349" i="9"/>
  <c r="Q3351" i="9"/>
  <c r="I3351" i="9"/>
  <c r="M3351" i="9"/>
  <c r="K3351" i="9"/>
  <c r="O3351" i="9"/>
  <c r="J3351" i="9"/>
  <c r="L3351" i="9"/>
  <c r="N3351" i="9"/>
  <c r="P3351" i="9"/>
  <c r="R3351" i="9"/>
  <c r="Q3353" i="9"/>
  <c r="I3353" i="9"/>
  <c r="M3353" i="9"/>
  <c r="K3353" i="9"/>
  <c r="O3353" i="9"/>
  <c r="J3353" i="9"/>
  <c r="L3353" i="9"/>
  <c r="N3353" i="9"/>
  <c r="P3353" i="9"/>
  <c r="R3353" i="9"/>
  <c r="Q3355" i="9"/>
  <c r="I3355" i="9"/>
  <c r="M3355" i="9"/>
  <c r="K3355" i="9"/>
  <c r="O3355" i="9"/>
  <c r="J3355" i="9"/>
  <c r="L3355" i="9"/>
  <c r="N3355" i="9"/>
  <c r="P3355" i="9"/>
  <c r="R3355" i="9"/>
  <c r="Q3357" i="9"/>
  <c r="I3357" i="9"/>
  <c r="M3357" i="9"/>
  <c r="K3357" i="9"/>
  <c r="O3357" i="9"/>
  <c r="J3357" i="9"/>
  <c r="L3357" i="9"/>
  <c r="N3357" i="9"/>
  <c r="P3357" i="9"/>
  <c r="R3357" i="9"/>
  <c r="Q3359" i="9"/>
  <c r="I3359" i="9"/>
  <c r="M3359" i="9"/>
  <c r="K3359" i="9"/>
  <c r="O3359" i="9"/>
  <c r="J3359" i="9"/>
  <c r="L3359" i="9"/>
  <c r="N3359" i="9"/>
  <c r="P3359" i="9"/>
  <c r="R3359" i="9"/>
  <c r="Q3361" i="9"/>
  <c r="I3361" i="9"/>
  <c r="M3361" i="9"/>
  <c r="K3361" i="9"/>
  <c r="O3361" i="9"/>
  <c r="J3361" i="9"/>
  <c r="L3361" i="9"/>
  <c r="N3361" i="9"/>
  <c r="P3361" i="9"/>
  <c r="R3361" i="9"/>
  <c r="Q3363" i="9"/>
  <c r="I3363" i="9"/>
  <c r="M3363" i="9"/>
  <c r="K3363" i="9"/>
  <c r="O3363" i="9"/>
  <c r="J3363" i="9"/>
  <c r="L3363" i="9"/>
  <c r="N3363" i="9"/>
  <c r="P3363" i="9"/>
  <c r="R3363" i="9"/>
  <c r="Q3365" i="9"/>
  <c r="I3365" i="9"/>
  <c r="M3365" i="9"/>
  <c r="K3365" i="9"/>
  <c r="O3365" i="9"/>
  <c r="J3365" i="9"/>
  <c r="L3365" i="9"/>
  <c r="N3365" i="9"/>
  <c r="P3365" i="9"/>
  <c r="R3365" i="9"/>
  <c r="Q3367" i="9"/>
  <c r="I3367" i="9"/>
  <c r="M3367" i="9"/>
  <c r="K3367" i="9"/>
  <c r="O3367" i="9"/>
  <c r="J3367" i="9"/>
  <c r="L3367" i="9"/>
  <c r="N3367" i="9"/>
  <c r="P3367" i="9"/>
  <c r="R3367" i="9"/>
  <c r="Q3369" i="9"/>
  <c r="I3369" i="9"/>
  <c r="M3369" i="9"/>
  <c r="K3369" i="9"/>
  <c r="O3369" i="9"/>
  <c r="J3369" i="9"/>
  <c r="L3369" i="9"/>
  <c r="N3369" i="9"/>
  <c r="P3369" i="9"/>
  <c r="R3369" i="9"/>
  <c r="Q3371" i="9"/>
  <c r="I3371" i="9"/>
  <c r="M3371" i="9"/>
  <c r="K3371" i="9"/>
  <c r="O3371" i="9"/>
  <c r="J3371" i="9"/>
  <c r="L3371" i="9"/>
  <c r="N3371" i="9"/>
  <c r="P3371" i="9"/>
  <c r="R3371" i="9"/>
  <c r="Q3373" i="9"/>
  <c r="I3373" i="9"/>
  <c r="M3373" i="9"/>
  <c r="K3373" i="9"/>
  <c r="O3373" i="9"/>
  <c r="J3373" i="9"/>
  <c r="L3373" i="9"/>
  <c r="N3373" i="9"/>
  <c r="P3373" i="9"/>
  <c r="R3373" i="9"/>
  <c r="Q3375" i="9"/>
  <c r="I3375" i="9"/>
  <c r="M3375" i="9"/>
  <c r="K3375" i="9"/>
  <c r="O3375" i="9"/>
  <c r="J3375" i="9"/>
  <c r="L3375" i="9"/>
  <c r="N3375" i="9"/>
  <c r="P3375" i="9"/>
  <c r="R3375" i="9"/>
  <c r="Q3377" i="9"/>
  <c r="I3377" i="9"/>
  <c r="M3377" i="9"/>
  <c r="K3377" i="9"/>
  <c r="O3377" i="9"/>
  <c r="J3377" i="9"/>
  <c r="L3377" i="9"/>
  <c r="N3377" i="9"/>
  <c r="P3377" i="9"/>
  <c r="R3377" i="9"/>
  <c r="Q3379" i="9"/>
  <c r="I3379" i="9"/>
  <c r="M3379" i="9"/>
  <c r="K3379" i="9"/>
  <c r="O3379" i="9"/>
  <c r="J3379" i="9"/>
  <c r="L3379" i="9"/>
  <c r="N3379" i="9"/>
  <c r="P3379" i="9"/>
  <c r="R3379" i="9"/>
  <c r="Q3381" i="9"/>
  <c r="I3381" i="9"/>
  <c r="M3381" i="9"/>
  <c r="K3381" i="9"/>
  <c r="O3381" i="9"/>
  <c r="J3381" i="9"/>
  <c r="L3381" i="9"/>
  <c r="N3381" i="9"/>
  <c r="P3381" i="9"/>
  <c r="R3381" i="9"/>
  <c r="Q3383" i="9"/>
  <c r="I3383" i="9"/>
  <c r="M3383" i="9"/>
  <c r="K3383" i="9"/>
  <c r="O3383" i="9"/>
  <c r="J3383" i="9"/>
  <c r="L3383" i="9"/>
  <c r="N3383" i="9"/>
  <c r="P3383" i="9"/>
  <c r="R3383" i="9"/>
  <c r="Q3385" i="9"/>
  <c r="I3385" i="9"/>
  <c r="M3385" i="9"/>
  <c r="K3385" i="9"/>
  <c r="O3385" i="9"/>
  <c r="J3385" i="9"/>
  <c r="L3385" i="9"/>
  <c r="N3385" i="9"/>
  <c r="P3385" i="9"/>
  <c r="R3385" i="9"/>
  <c r="Q3387" i="9"/>
  <c r="I3387" i="9"/>
  <c r="M3387" i="9"/>
  <c r="K3387" i="9"/>
  <c r="O3387" i="9"/>
  <c r="J3387" i="9"/>
  <c r="L3387" i="9"/>
  <c r="N3387" i="9"/>
  <c r="P3387" i="9"/>
  <c r="R3387" i="9"/>
  <c r="Q3389" i="9"/>
  <c r="I3389" i="9"/>
  <c r="M3389" i="9"/>
  <c r="K3389" i="9"/>
  <c r="O3389" i="9"/>
  <c r="J3389" i="9"/>
  <c r="L3389" i="9"/>
  <c r="N3389" i="9"/>
  <c r="P3389" i="9"/>
  <c r="R3389" i="9"/>
  <c r="Q3391" i="9"/>
  <c r="I3391" i="9"/>
  <c r="M3391" i="9"/>
  <c r="K3391" i="9"/>
  <c r="O3391" i="9"/>
  <c r="J3391" i="9"/>
  <c r="L3391" i="9"/>
  <c r="N3391" i="9"/>
  <c r="P3391" i="9"/>
  <c r="R3391" i="9"/>
  <c r="Q3393" i="9"/>
  <c r="I3393" i="9"/>
  <c r="M3393" i="9"/>
  <c r="K3393" i="9"/>
  <c r="O3393" i="9"/>
  <c r="J3393" i="9"/>
  <c r="L3393" i="9"/>
  <c r="N3393" i="9"/>
  <c r="P3393" i="9"/>
  <c r="R3393" i="9"/>
  <c r="Q3395" i="9"/>
  <c r="I3395" i="9"/>
  <c r="M3395" i="9"/>
  <c r="K3395" i="9"/>
  <c r="O3395" i="9"/>
  <c r="J3395" i="9"/>
  <c r="L3395" i="9"/>
  <c r="N3395" i="9"/>
  <c r="P3395" i="9"/>
  <c r="R3395" i="9"/>
  <c r="Q3397" i="9"/>
  <c r="I3397" i="9"/>
  <c r="M3397" i="9"/>
  <c r="K3397" i="9"/>
  <c r="O3397" i="9"/>
  <c r="J3397" i="9"/>
  <c r="L3397" i="9"/>
  <c r="N3397" i="9"/>
  <c r="P3397" i="9"/>
  <c r="R3397" i="9"/>
  <c r="Q3399" i="9"/>
  <c r="I3399" i="9"/>
  <c r="M3399" i="9"/>
  <c r="K3399" i="9"/>
  <c r="O3399" i="9"/>
  <c r="J3399" i="9"/>
  <c r="L3399" i="9"/>
  <c r="N3399" i="9"/>
  <c r="P3399" i="9"/>
  <c r="R3399" i="9"/>
  <c r="Q3401" i="9"/>
  <c r="I3401" i="9"/>
  <c r="M3401" i="9"/>
  <c r="K3401" i="9"/>
  <c r="O3401" i="9"/>
  <c r="J3401" i="9"/>
  <c r="L3401" i="9"/>
  <c r="N3401" i="9"/>
  <c r="P3401" i="9"/>
  <c r="R3401" i="9"/>
  <c r="Q3403" i="9"/>
  <c r="I3403" i="9"/>
  <c r="M3403" i="9"/>
  <c r="K3403" i="9"/>
  <c r="O3403" i="9"/>
  <c r="J3403" i="9"/>
  <c r="L3403" i="9"/>
  <c r="N3403" i="9"/>
  <c r="P3403" i="9"/>
  <c r="R3403" i="9"/>
  <c r="Q3405" i="9"/>
  <c r="I3405" i="9"/>
  <c r="M3405" i="9"/>
  <c r="K3405" i="9"/>
  <c r="O3405" i="9"/>
  <c r="J3405" i="9"/>
  <c r="L3405" i="9"/>
  <c r="N3405" i="9"/>
  <c r="P3405" i="9"/>
  <c r="R3405" i="9"/>
  <c r="Q3407" i="9"/>
  <c r="I3407" i="9"/>
  <c r="M3407" i="9"/>
  <c r="K3407" i="9"/>
  <c r="O3407" i="9"/>
  <c r="J3407" i="9"/>
  <c r="L3407" i="9"/>
  <c r="N3407" i="9"/>
  <c r="P3407" i="9"/>
  <c r="R3407" i="9"/>
  <c r="Q3409" i="9"/>
  <c r="I3409" i="9"/>
  <c r="M3409" i="9"/>
  <c r="K3409" i="9"/>
  <c r="O3409" i="9"/>
  <c r="J3409" i="9"/>
  <c r="L3409" i="9"/>
  <c r="N3409" i="9"/>
  <c r="P3409" i="9"/>
  <c r="R3409" i="9"/>
  <c r="Q3411" i="9"/>
  <c r="I3411" i="9"/>
  <c r="M3411" i="9"/>
  <c r="K3411" i="9"/>
  <c r="O3411" i="9"/>
  <c r="J3411" i="9"/>
  <c r="L3411" i="9"/>
  <c r="N3411" i="9"/>
  <c r="P3411" i="9"/>
  <c r="R3411" i="9"/>
  <c r="Q3413" i="9"/>
  <c r="I3413" i="9"/>
  <c r="M3413" i="9"/>
  <c r="K3413" i="9"/>
  <c r="O3413" i="9"/>
  <c r="J3413" i="9"/>
  <c r="L3413" i="9"/>
  <c r="N3413" i="9"/>
  <c r="P3413" i="9"/>
  <c r="R3413" i="9"/>
  <c r="Q3415" i="9"/>
  <c r="I3415" i="9"/>
  <c r="M3415" i="9"/>
  <c r="K3415" i="9"/>
  <c r="O3415" i="9"/>
  <c r="J3415" i="9"/>
  <c r="L3415" i="9"/>
  <c r="N3415" i="9"/>
  <c r="P3415" i="9"/>
  <c r="R3415" i="9"/>
  <c r="Q3417" i="9"/>
  <c r="I3417" i="9"/>
  <c r="M3417" i="9"/>
  <c r="K3417" i="9"/>
  <c r="O3417" i="9"/>
  <c r="J3417" i="9"/>
  <c r="L3417" i="9"/>
  <c r="N3417" i="9"/>
  <c r="P3417" i="9"/>
  <c r="R3417" i="9"/>
  <c r="Q3419" i="9"/>
  <c r="I3419" i="9"/>
  <c r="J3419" i="9"/>
  <c r="N3419" i="9"/>
  <c r="K3419" i="9"/>
  <c r="O3419" i="9"/>
  <c r="L3419" i="9"/>
  <c r="P3419" i="9"/>
  <c r="M3419" i="9"/>
  <c r="R3419" i="9"/>
  <c r="Q3421" i="9"/>
  <c r="J3421" i="9"/>
  <c r="N3421" i="9"/>
  <c r="K3421" i="9"/>
  <c r="O3421" i="9"/>
  <c r="L3421" i="9"/>
  <c r="P3421" i="9"/>
  <c r="R3421" i="9"/>
  <c r="I3421" i="9"/>
  <c r="M3421" i="9"/>
  <c r="Q3423" i="9"/>
  <c r="J3423" i="9"/>
  <c r="N3423" i="9"/>
  <c r="K3423" i="9"/>
  <c r="O3423" i="9"/>
  <c r="L3423" i="9"/>
  <c r="P3423" i="9"/>
  <c r="I3423" i="9"/>
  <c r="M3423" i="9"/>
  <c r="R3423" i="9"/>
  <c r="Q3425" i="9"/>
  <c r="J3425" i="9"/>
  <c r="N3425" i="9"/>
  <c r="K3425" i="9"/>
  <c r="O3425" i="9"/>
  <c r="L3425" i="9"/>
  <c r="P3425" i="9"/>
  <c r="R3425" i="9"/>
  <c r="I3425" i="9"/>
  <c r="M3425" i="9"/>
  <c r="Q3427" i="9"/>
  <c r="J3427" i="9"/>
  <c r="N3427" i="9"/>
  <c r="K3427" i="9"/>
  <c r="O3427" i="9"/>
  <c r="L3427" i="9"/>
  <c r="P3427" i="9"/>
  <c r="I3427" i="9"/>
  <c r="M3427" i="9"/>
  <c r="R3427" i="9"/>
  <c r="Q3429" i="9"/>
  <c r="J3429" i="9"/>
  <c r="N3429" i="9"/>
  <c r="K3429" i="9"/>
  <c r="O3429" i="9"/>
  <c r="L3429" i="9"/>
  <c r="P3429" i="9"/>
  <c r="R3429" i="9"/>
  <c r="I3429" i="9"/>
  <c r="M3429" i="9"/>
  <c r="Q3431" i="9"/>
  <c r="J3431" i="9"/>
  <c r="N3431" i="9"/>
  <c r="K3431" i="9"/>
  <c r="O3431" i="9"/>
  <c r="L3431" i="9"/>
  <c r="P3431" i="9"/>
  <c r="I3431" i="9"/>
  <c r="M3431" i="9"/>
  <c r="R3431" i="9"/>
  <c r="Q3433" i="9"/>
  <c r="J3433" i="9"/>
  <c r="N3433" i="9"/>
  <c r="K3433" i="9"/>
  <c r="O3433" i="9"/>
  <c r="L3433" i="9"/>
  <c r="P3433" i="9"/>
  <c r="R3433" i="9"/>
  <c r="I3433" i="9"/>
  <c r="M3433" i="9"/>
  <c r="Q3435" i="9"/>
  <c r="J3435" i="9"/>
  <c r="N3435" i="9"/>
  <c r="K3435" i="9"/>
  <c r="O3435" i="9"/>
  <c r="L3435" i="9"/>
  <c r="P3435" i="9"/>
  <c r="I3435" i="9"/>
  <c r="M3435" i="9"/>
  <c r="R3435" i="9"/>
  <c r="Q3437" i="9"/>
  <c r="J3437" i="9"/>
  <c r="N3437" i="9"/>
  <c r="K3437" i="9"/>
  <c r="O3437" i="9"/>
  <c r="L3437" i="9"/>
  <c r="P3437" i="9"/>
  <c r="R3437" i="9"/>
  <c r="I3437" i="9"/>
  <c r="M3437" i="9"/>
  <c r="Q3439" i="9"/>
  <c r="J3439" i="9"/>
  <c r="N3439" i="9"/>
  <c r="K3439" i="9"/>
  <c r="O3439" i="9"/>
  <c r="L3439" i="9"/>
  <c r="P3439" i="9"/>
  <c r="I3439" i="9"/>
  <c r="M3439" i="9"/>
  <c r="R3439" i="9"/>
  <c r="Q3441" i="9"/>
  <c r="J3441" i="9"/>
  <c r="N3441" i="9"/>
  <c r="K3441" i="9"/>
  <c r="O3441" i="9"/>
  <c r="L3441" i="9"/>
  <c r="P3441" i="9"/>
  <c r="R3441" i="9"/>
  <c r="I3441" i="9"/>
  <c r="M3441" i="9"/>
  <c r="Q3443" i="9"/>
  <c r="J3443" i="9"/>
  <c r="N3443" i="9"/>
  <c r="K3443" i="9"/>
  <c r="O3443" i="9"/>
  <c r="L3443" i="9"/>
  <c r="P3443" i="9"/>
  <c r="I3443" i="9"/>
  <c r="M3443" i="9"/>
  <c r="R3443" i="9"/>
  <c r="Q3445" i="9"/>
  <c r="J3445" i="9"/>
  <c r="N3445" i="9"/>
  <c r="K3445" i="9"/>
  <c r="O3445" i="9"/>
  <c r="L3445" i="9"/>
  <c r="P3445" i="9"/>
  <c r="R3445" i="9"/>
  <c r="I3445" i="9"/>
  <c r="M3445" i="9"/>
  <c r="Q3447" i="9"/>
  <c r="J3447" i="9"/>
  <c r="N3447" i="9"/>
  <c r="K3447" i="9"/>
  <c r="O3447" i="9"/>
  <c r="L3447" i="9"/>
  <c r="P3447" i="9"/>
  <c r="I3447" i="9"/>
  <c r="M3447" i="9"/>
  <c r="R3447" i="9"/>
  <c r="Q3449" i="9"/>
  <c r="J3449" i="9"/>
  <c r="N3449" i="9"/>
  <c r="K3449" i="9"/>
  <c r="O3449" i="9"/>
  <c r="L3449" i="9"/>
  <c r="P3449" i="9"/>
  <c r="R3449" i="9"/>
  <c r="I3449" i="9"/>
  <c r="M3449" i="9"/>
  <c r="Q3451" i="9"/>
  <c r="J3451" i="9"/>
  <c r="N3451" i="9"/>
  <c r="K3451" i="9"/>
  <c r="O3451" i="9"/>
  <c r="L3451" i="9"/>
  <c r="P3451" i="9"/>
  <c r="I3451" i="9"/>
  <c r="M3451" i="9"/>
  <c r="R3451" i="9"/>
  <c r="Q3453" i="9"/>
  <c r="J3453" i="9"/>
  <c r="N3453" i="9"/>
  <c r="K3453" i="9"/>
  <c r="O3453" i="9"/>
  <c r="L3453" i="9"/>
  <c r="P3453" i="9"/>
  <c r="R3453" i="9"/>
  <c r="I3453" i="9"/>
  <c r="M3453" i="9"/>
  <c r="Q3455" i="9"/>
  <c r="J3455" i="9"/>
  <c r="N3455" i="9"/>
  <c r="K3455" i="9"/>
  <c r="O3455" i="9"/>
  <c r="L3455" i="9"/>
  <c r="P3455" i="9"/>
  <c r="I3455" i="9"/>
  <c r="M3455" i="9"/>
  <c r="R3455" i="9"/>
  <c r="Q3457" i="9"/>
  <c r="J3457" i="9"/>
  <c r="N3457" i="9"/>
  <c r="K3457" i="9"/>
  <c r="O3457" i="9"/>
  <c r="L3457" i="9"/>
  <c r="P3457" i="9"/>
  <c r="R3457" i="9"/>
  <c r="I3457" i="9"/>
  <c r="M3457" i="9"/>
  <c r="Q3459" i="9"/>
  <c r="J3459" i="9"/>
  <c r="N3459" i="9"/>
  <c r="K3459" i="9"/>
  <c r="O3459" i="9"/>
  <c r="L3459" i="9"/>
  <c r="P3459" i="9"/>
  <c r="I3459" i="9"/>
  <c r="M3459" i="9"/>
  <c r="R3459" i="9"/>
  <c r="Q3461" i="9"/>
  <c r="J3461" i="9"/>
  <c r="N3461" i="9"/>
  <c r="K3461" i="9"/>
  <c r="O3461" i="9"/>
  <c r="L3461" i="9"/>
  <c r="P3461" i="9"/>
  <c r="R3461" i="9"/>
  <c r="I3461" i="9"/>
  <c r="M3461" i="9"/>
  <c r="Q3463" i="9"/>
  <c r="J3463" i="9"/>
  <c r="N3463" i="9"/>
  <c r="K3463" i="9"/>
  <c r="O3463" i="9"/>
  <c r="L3463" i="9"/>
  <c r="P3463" i="9"/>
  <c r="I3463" i="9"/>
  <c r="M3463" i="9"/>
  <c r="R3463" i="9"/>
  <c r="Q3465" i="9"/>
  <c r="J3465" i="9"/>
  <c r="N3465" i="9"/>
  <c r="K3465" i="9"/>
  <c r="O3465" i="9"/>
  <c r="L3465" i="9"/>
  <c r="P3465" i="9"/>
  <c r="R3465" i="9"/>
  <c r="I3465" i="9"/>
  <c r="M3465" i="9"/>
  <c r="Q3467" i="9"/>
  <c r="J3467" i="9"/>
  <c r="N3467" i="9"/>
  <c r="K3467" i="9"/>
  <c r="O3467" i="9"/>
  <c r="L3467" i="9"/>
  <c r="P3467" i="9"/>
  <c r="I3467" i="9"/>
  <c r="M3467" i="9"/>
  <c r="R3467" i="9"/>
  <c r="Q3469" i="9"/>
  <c r="J3469" i="9"/>
  <c r="N3469" i="9"/>
  <c r="K3469" i="9"/>
  <c r="O3469" i="9"/>
  <c r="L3469" i="9"/>
  <c r="P3469" i="9"/>
  <c r="R3469" i="9"/>
  <c r="I3469" i="9"/>
  <c r="M3469" i="9"/>
  <c r="Q3471" i="9"/>
  <c r="J3471" i="9"/>
  <c r="N3471" i="9"/>
  <c r="K3471" i="9"/>
  <c r="O3471" i="9"/>
  <c r="L3471" i="9"/>
  <c r="P3471" i="9"/>
  <c r="I3471" i="9"/>
  <c r="M3471" i="9"/>
  <c r="R3471" i="9"/>
  <c r="Q3473" i="9"/>
  <c r="J3473" i="9"/>
  <c r="N3473" i="9"/>
  <c r="K3473" i="9"/>
  <c r="O3473" i="9"/>
  <c r="L3473" i="9"/>
  <c r="P3473" i="9"/>
  <c r="R3473" i="9"/>
  <c r="I3473" i="9"/>
  <c r="M3473" i="9"/>
  <c r="Q3475" i="9"/>
  <c r="J3475" i="9"/>
  <c r="N3475" i="9"/>
  <c r="K3475" i="9"/>
  <c r="O3475" i="9"/>
  <c r="L3475" i="9"/>
  <c r="P3475" i="9"/>
  <c r="I3475" i="9"/>
  <c r="M3475" i="9"/>
  <c r="R3475" i="9"/>
  <c r="Q3477" i="9"/>
  <c r="J3477" i="9"/>
  <c r="N3477" i="9"/>
  <c r="K3477" i="9"/>
  <c r="O3477" i="9"/>
  <c r="L3477" i="9"/>
  <c r="P3477" i="9"/>
  <c r="R3477" i="9"/>
  <c r="I3477" i="9"/>
  <c r="M3477" i="9"/>
  <c r="Q3479" i="9"/>
  <c r="J3479" i="9"/>
  <c r="N3479" i="9"/>
  <c r="K3479" i="9"/>
  <c r="O3479" i="9"/>
  <c r="L3479" i="9"/>
  <c r="P3479" i="9"/>
  <c r="I3479" i="9"/>
  <c r="M3479" i="9"/>
  <c r="R3479" i="9"/>
  <c r="Q3481" i="9"/>
  <c r="J3481" i="9"/>
  <c r="N3481" i="9"/>
  <c r="K3481" i="9"/>
  <c r="O3481" i="9"/>
  <c r="L3481" i="9"/>
  <c r="P3481" i="9"/>
  <c r="R3481" i="9"/>
  <c r="I3481" i="9"/>
  <c r="M3481" i="9"/>
  <c r="Q3483" i="9"/>
  <c r="J3483" i="9"/>
  <c r="N3483" i="9"/>
  <c r="K3483" i="9"/>
  <c r="O3483" i="9"/>
  <c r="L3483" i="9"/>
  <c r="P3483" i="9"/>
  <c r="I3483" i="9"/>
  <c r="M3483" i="9"/>
  <c r="R3483" i="9"/>
  <c r="Q3485" i="9"/>
  <c r="J3485" i="9"/>
  <c r="N3485" i="9"/>
  <c r="K3485" i="9"/>
  <c r="O3485" i="9"/>
  <c r="L3485" i="9"/>
  <c r="P3485" i="9"/>
  <c r="R3485" i="9"/>
  <c r="I3485" i="9"/>
  <c r="M3485" i="9"/>
  <c r="Q3487" i="9"/>
  <c r="J3487" i="9"/>
  <c r="N3487" i="9"/>
  <c r="K3487" i="9"/>
  <c r="O3487" i="9"/>
  <c r="L3487" i="9"/>
  <c r="P3487" i="9"/>
  <c r="I3487" i="9"/>
  <c r="M3487" i="9"/>
  <c r="R3487" i="9"/>
  <c r="Q3489" i="9"/>
  <c r="J3489" i="9"/>
  <c r="N3489" i="9"/>
  <c r="K3489" i="9"/>
  <c r="O3489" i="9"/>
  <c r="L3489" i="9"/>
  <c r="P3489" i="9"/>
  <c r="R3489" i="9"/>
  <c r="I3489" i="9"/>
  <c r="M3489" i="9"/>
  <c r="Q3491" i="9"/>
  <c r="J3491" i="9"/>
  <c r="N3491" i="9"/>
  <c r="K3491" i="9"/>
  <c r="O3491" i="9"/>
  <c r="L3491" i="9"/>
  <c r="P3491" i="9"/>
  <c r="I3491" i="9"/>
  <c r="M3491" i="9"/>
  <c r="R3491" i="9"/>
  <c r="Q3493" i="9"/>
  <c r="J3493" i="9"/>
  <c r="N3493" i="9"/>
  <c r="K3493" i="9"/>
  <c r="O3493" i="9"/>
  <c r="L3493" i="9"/>
  <c r="P3493" i="9"/>
  <c r="R3493" i="9"/>
  <c r="I3493" i="9"/>
  <c r="M3493" i="9"/>
  <c r="Q3495" i="9"/>
  <c r="J3495" i="9"/>
  <c r="N3495" i="9"/>
  <c r="K3495" i="9"/>
  <c r="O3495" i="9"/>
  <c r="L3495" i="9"/>
  <c r="P3495" i="9"/>
  <c r="I3495" i="9"/>
  <c r="M3495" i="9"/>
  <c r="R3495" i="9"/>
  <c r="Q3497" i="9"/>
  <c r="J3497" i="9"/>
  <c r="N3497" i="9"/>
  <c r="K3497" i="9"/>
  <c r="O3497" i="9"/>
  <c r="L3497" i="9"/>
  <c r="P3497" i="9"/>
  <c r="R3497" i="9"/>
  <c r="I3497" i="9"/>
  <c r="M3497" i="9"/>
  <c r="Q3499" i="9"/>
  <c r="J3499" i="9"/>
  <c r="N3499" i="9"/>
  <c r="K3499" i="9"/>
  <c r="O3499" i="9"/>
  <c r="L3499" i="9"/>
  <c r="P3499" i="9"/>
  <c r="I3499" i="9"/>
  <c r="M3499" i="9"/>
  <c r="R3499" i="9"/>
  <c r="Q3501" i="9"/>
  <c r="J3501" i="9"/>
  <c r="N3501" i="9"/>
  <c r="K3501" i="9"/>
  <c r="O3501" i="9"/>
  <c r="L3501" i="9"/>
  <c r="P3501" i="9"/>
  <c r="R3501" i="9"/>
  <c r="I3501" i="9"/>
  <c r="M3501" i="9"/>
  <c r="Q3503" i="9"/>
  <c r="J3503" i="9"/>
  <c r="N3503" i="9"/>
  <c r="K3503" i="9"/>
  <c r="O3503" i="9"/>
  <c r="L3503" i="9"/>
  <c r="P3503" i="9"/>
  <c r="I3503" i="9"/>
  <c r="M3503" i="9"/>
  <c r="R3503" i="9"/>
  <c r="Q3505" i="9"/>
  <c r="J3505" i="9"/>
  <c r="N3505" i="9"/>
  <c r="K3505" i="9"/>
  <c r="O3505" i="9"/>
  <c r="L3505" i="9"/>
  <c r="P3505" i="9"/>
  <c r="R3505" i="9"/>
  <c r="I3505" i="9"/>
  <c r="M3505" i="9"/>
  <c r="Q3507" i="9"/>
  <c r="J3507" i="9"/>
  <c r="N3507" i="9"/>
  <c r="K3507" i="9"/>
  <c r="O3507" i="9"/>
  <c r="L3507" i="9"/>
  <c r="P3507" i="9"/>
  <c r="I3507" i="9"/>
  <c r="M3507" i="9"/>
  <c r="R3507" i="9"/>
  <c r="Q3509" i="9"/>
  <c r="J3509" i="9"/>
  <c r="N3509" i="9"/>
  <c r="K3509" i="9"/>
  <c r="O3509" i="9"/>
  <c r="L3509" i="9"/>
  <c r="P3509" i="9"/>
  <c r="R3509" i="9"/>
  <c r="I3509" i="9"/>
  <c r="M3509" i="9"/>
  <c r="Q3511" i="9"/>
  <c r="J3511" i="9"/>
  <c r="N3511" i="9"/>
  <c r="K3511" i="9"/>
  <c r="O3511" i="9"/>
  <c r="L3511" i="9"/>
  <c r="P3511" i="9"/>
  <c r="I3511" i="9"/>
  <c r="M3511" i="9"/>
  <c r="R3511" i="9"/>
  <c r="Q3513" i="9"/>
  <c r="J3513" i="9"/>
  <c r="N3513" i="9"/>
  <c r="K3513" i="9"/>
  <c r="O3513" i="9"/>
  <c r="L3513" i="9"/>
  <c r="P3513" i="9"/>
  <c r="R3513" i="9"/>
  <c r="I3513" i="9"/>
  <c r="M3513" i="9"/>
  <c r="Q3515" i="9"/>
  <c r="J3515" i="9"/>
  <c r="N3515" i="9"/>
  <c r="K3515" i="9"/>
  <c r="O3515" i="9"/>
  <c r="L3515" i="9"/>
  <c r="P3515" i="9"/>
  <c r="I3515" i="9"/>
  <c r="M3515" i="9"/>
  <c r="R3515" i="9"/>
  <c r="Q3517" i="9"/>
  <c r="J3517" i="9"/>
  <c r="N3517" i="9"/>
  <c r="K3517" i="9"/>
  <c r="O3517" i="9"/>
  <c r="L3517" i="9"/>
  <c r="P3517" i="9"/>
  <c r="R3517" i="9"/>
  <c r="I3517" i="9"/>
  <c r="M3517" i="9"/>
  <c r="Q3519" i="9"/>
  <c r="J3519" i="9"/>
  <c r="N3519" i="9"/>
  <c r="K3519" i="9"/>
  <c r="O3519" i="9"/>
  <c r="L3519" i="9"/>
  <c r="P3519" i="9"/>
  <c r="I3519" i="9"/>
  <c r="M3519" i="9"/>
  <c r="R3519" i="9"/>
  <c r="Q3521" i="9"/>
  <c r="J3521" i="9"/>
  <c r="N3521" i="9"/>
  <c r="K3521" i="9"/>
  <c r="O3521" i="9"/>
  <c r="L3521" i="9"/>
  <c r="P3521" i="9"/>
  <c r="R3521" i="9"/>
  <c r="I3521" i="9"/>
  <c r="M3521" i="9"/>
  <c r="Q3523" i="9"/>
  <c r="J3523" i="9"/>
  <c r="N3523" i="9"/>
  <c r="K3523" i="9"/>
  <c r="O3523" i="9"/>
  <c r="L3523" i="9"/>
  <c r="P3523" i="9"/>
  <c r="I3523" i="9"/>
  <c r="M3523" i="9"/>
  <c r="R3523" i="9"/>
  <c r="Q3525" i="9"/>
  <c r="J3525" i="9"/>
  <c r="N3525" i="9"/>
  <c r="K3525" i="9"/>
  <c r="O3525" i="9"/>
  <c r="L3525" i="9"/>
  <c r="P3525" i="9"/>
  <c r="R3525" i="9"/>
  <c r="I3525" i="9"/>
  <c r="M3525" i="9"/>
  <c r="Q3527" i="9"/>
  <c r="J3527" i="9"/>
  <c r="N3527" i="9"/>
  <c r="K3527" i="9"/>
  <c r="O3527" i="9"/>
  <c r="L3527" i="9"/>
  <c r="P3527" i="9"/>
  <c r="I3527" i="9"/>
  <c r="M3527" i="9"/>
  <c r="R3527" i="9"/>
  <c r="Q3529" i="9"/>
  <c r="J3529" i="9"/>
  <c r="N3529" i="9"/>
  <c r="K3529" i="9"/>
  <c r="O3529" i="9"/>
  <c r="L3529" i="9"/>
  <c r="P3529" i="9"/>
  <c r="R3529" i="9"/>
  <c r="I3529" i="9"/>
  <c r="M3529" i="9"/>
  <c r="Q3531" i="9"/>
  <c r="J3531" i="9"/>
  <c r="N3531" i="9"/>
  <c r="K3531" i="9"/>
  <c r="O3531" i="9"/>
  <c r="L3531" i="9"/>
  <c r="P3531" i="9"/>
  <c r="I3531" i="9"/>
  <c r="M3531" i="9"/>
  <c r="R3531" i="9"/>
  <c r="Q3533" i="9"/>
  <c r="J3533" i="9"/>
  <c r="N3533" i="9"/>
  <c r="K3533" i="9"/>
  <c r="O3533" i="9"/>
  <c r="L3533" i="9"/>
  <c r="P3533" i="9"/>
  <c r="R3533" i="9"/>
  <c r="I3533" i="9"/>
  <c r="M3533" i="9"/>
  <c r="Q3535" i="9"/>
  <c r="J3535" i="9"/>
  <c r="N3535" i="9"/>
  <c r="K3535" i="9"/>
  <c r="O3535" i="9"/>
  <c r="L3535" i="9"/>
  <c r="P3535" i="9"/>
  <c r="I3535" i="9"/>
  <c r="M3535" i="9"/>
  <c r="R3535" i="9"/>
  <c r="Q3537" i="9"/>
  <c r="J3537" i="9"/>
  <c r="N3537" i="9"/>
  <c r="K3537" i="9"/>
  <c r="O3537" i="9"/>
  <c r="L3537" i="9"/>
  <c r="P3537" i="9"/>
  <c r="R3537" i="9"/>
  <c r="I3537" i="9"/>
  <c r="M3537" i="9"/>
  <c r="Q3539" i="9"/>
  <c r="J3539" i="9"/>
  <c r="N3539" i="9"/>
  <c r="K3539" i="9"/>
  <c r="O3539" i="9"/>
  <c r="L3539" i="9"/>
  <c r="P3539" i="9"/>
  <c r="I3539" i="9"/>
  <c r="M3539" i="9"/>
  <c r="R3539" i="9"/>
  <c r="Q3541" i="9"/>
  <c r="J3541" i="9"/>
  <c r="N3541" i="9"/>
  <c r="K3541" i="9"/>
  <c r="O3541" i="9"/>
  <c r="L3541" i="9"/>
  <c r="P3541" i="9"/>
  <c r="R3541" i="9"/>
  <c r="I3541" i="9"/>
  <c r="M3541" i="9"/>
  <c r="Q3543" i="9"/>
  <c r="J3543" i="9"/>
  <c r="N3543" i="9"/>
  <c r="K3543" i="9"/>
  <c r="O3543" i="9"/>
  <c r="L3543" i="9"/>
  <c r="P3543" i="9"/>
  <c r="I3543" i="9"/>
  <c r="M3543" i="9"/>
  <c r="R3543" i="9"/>
  <c r="Q3545" i="9"/>
  <c r="J3545" i="9"/>
  <c r="N3545" i="9"/>
  <c r="K3545" i="9"/>
  <c r="O3545" i="9"/>
  <c r="L3545" i="9"/>
  <c r="P3545" i="9"/>
  <c r="R3545" i="9"/>
  <c r="I3545" i="9"/>
  <c r="M3545" i="9"/>
  <c r="Q3547" i="9"/>
  <c r="J3547" i="9"/>
  <c r="N3547" i="9"/>
  <c r="K3547" i="9"/>
  <c r="O3547" i="9"/>
  <c r="L3547" i="9"/>
  <c r="P3547" i="9"/>
  <c r="I3547" i="9"/>
  <c r="M3547" i="9"/>
  <c r="R3547" i="9"/>
  <c r="Q3549" i="9"/>
  <c r="J3549" i="9"/>
  <c r="N3549" i="9"/>
  <c r="K3549" i="9"/>
  <c r="O3549" i="9"/>
  <c r="L3549" i="9"/>
  <c r="P3549" i="9"/>
  <c r="R3549" i="9"/>
  <c r="I3549" i="9"/>
  <c r="M3549" i="9"/>
  <c r="Q3551" i="9"/>
  <c r="J3551" i="9"/>
  <c r="N3551" i="9"/>
  <c r="K3551" i="9"/>
  <c r="O3551" i="9"/>
  <c r="L3551" i="9"/>
  <c r="P3551" i="9"/>
  <c r="I3551" i="9"/>
  <c r="M3551" i="9"/>
  <c r="R3551" i="9"/>
  <c r="Q3553" i="9"/>
  <c r="J3553" i="9"/>
  <c r="N3553" i="9"/>
  <c r="K3553" i="9"/>
  <c r="O3553" i="9"/>
  <c r="L3553" i="9"/>
  <c r="P3553" i="9"/>
  <c r="R3553" i="9"/>
  <c r="I3553" i="9"/>
  <c r="M3553" i="9"/>
  <c r="Q3555" i="9"/>
  <c r="J3555" i="9"/>
  <c r="N3555" i="9"/>
  <c r="K3555" i="9"/>
  <c r="O3555" i="9"/>
  <c r="L3555" i="9"/>
  <c r="P3555" i="9"/>
  <c r="I3555" i="9"/>
  <c r="M3555" i="9"/>
  <c r="R3555" i="9"/>
  <c r="Q3557" i="9"/>
  <c r="J3557" i="9"/>
  <c r="N3557" i="9"/>
  <c r="K3557" i="9"/>
  <c r="O3557" i="9"/>
  <c r="L3557" i="9"/>
  <c r="P3557" i="9"/>
  <c r="R3557" i="9"/>
  <c r="I3557" i="9"/>
  <c r="M3557" i="9"/>
  <c r="Q3559" i="9"/>
  <c r="J3559" i="9"/>
  <c r="N3559" i="9"/>
  <c r="K3559" i="9"/>
  <c r="O3559" i="9"/>
  <c r="L3559" i="9"/>
  <c r="P3559" i="9"/>
  <c r="I3559" i="9"/>
  <c r="M3559" i="9"/>
  <c r="R3559" i="9"/>
  <c r="Q3561" i="9"/>
  <c r="J3561" i="9"/>
  <c r="N3561" i="9"/>
  <c r="K3561" i="9"/>
  <c r="O3561" i="9"/>
  <c r="L3561" i="9"/>
  <c r="P3561" i="9"/>
  <c r="R3561" i="9"/>
  <c r="I3561" i="9"/>
  <c r="M3561" i="9"/>
  <c r="Q3563" i="9"/>
  <c r="J3563" i="9"/>
  <c r="N3563" i="9"/>
  <c r="K3563" i="9"/>
  <c r="O3563" i="9"/>
  <c r="L3563" i="9"/>
  <c r="P3563" i="9"/>
  <c r="I3563" i="9"/>
  <c r="M3563" i="9"/>
  <c r="R3563" i="9"/>
  <c r="Q3565" i="9"/>
  <c r="J3565" i="9"/>
  <c r="N3565" i="9"/>
  <c r="K3565" i="9"/>
  <c r="O3565" i="9"/>
  <c r="L3565" i="9"/>
  <c r="P3565" i="9"/>
  <c r="R3565" i="9"/>
  <c r="I3565" i="9"/>
  <c r="M3565" i="9"/>
  <c r="Q3567" i="9"/>
  <c r="J3567" i="9"/>
  <c r="N3567" i="9"/>
  <c r="K3567" i="9"/>
  <c r="O3567" i="9"/>
  <c r="L3567" i="9"/>
  <c r="P3567" i="9"/>
  <c r="I3567" i="9"/>
  <c r="M3567" i="9"/>
  <c r="R3567" i="9"/>
  <c r="Q3569" i="9"/>
  <c r="J3569" i="9"/>
  <c r="N3569" i="9"/>
  <c r="K3569" i="9"/>
  <c r="O3569" i="9"/>
  <c r="L3569" i="9"/>
  <c r="P3569" i="9"/>
  <c r="R3569" i="9"/>
  <c r="I3569" i="9"/>
  <c r="M3569" i="9"/>
  <c r="Q3571" i="9"/>
  <c r="J3571" i="9"/>
  <c r="N3571" i="9"/>
  <c r="K3571" i="9"/>
  <c r="O3571" i="9"/>
  <c r="L3571" i="9"/>
  <c r="P3571" i="9"/>
  <c r="I3571" i="9"/>
  <c r="M3571" i="9"/>
  <c r="R3571" i="9"/>
  <c r="Q3573" i="9"/>
  <c r="J3573" i="9"/>
  <c r="N3573" i="9"/>
  <c r="K3573" i="9"/>
  <c r="O3573" i="9"/>
  <c r="L3573" i="9"/>
  <c r="P3573" i="9"/>
  <c r="R3573" i="9"/>
  <c r="I3573" i="9"/>
  <c r="M3573" i="9"/>
  <c r="Q3575" i="9"/>
  <c r="J3575" i="9"/>
  <c r="N3575" i="9"/>
  <c r="K3575" i="9"/>
  <c r="O3575" i="9"/>
  <c r="L3575" i="9"/>
  <c r="P3575" i="9"/>
  <c r="I3575" i="9"/>
  <c r="M3575" i="9"/>
  <c r="R3575" i="9"/>
  <c r="Q3577" i="9"/>
  <c r="J3577" i="9"/>
  <c r="N3577" i="9"/>
  <c r="K3577" i="9"/>
  <c r="O3577" i="9"/>
  <c r="L3577" i="9"/>
  <c r="P3577" i="9"/>
  <c r="R3577" i="9"/>
  <c r="I3577" i="9"/>
  <c r="M3577" i="9"/>
  <c r="Q3579" i="9"/>
  <c r="J3579" i="9"/>
  <c r="N3579" i="9"/>
  <c r="K3579" i="9"/>
  <c r="O3579" i="9"/>
  <c r="L3579" i="9"/>
  <c r="P3579" i="9"/>
  <c r="I3579" i="9"/>
  <c r="M3579" i="9"/>
  <c r="R3579" i="9"/>
  <c r="Q3581" i="9"/>
  <c r="J3581" i="9"/>
  <c r="N3581" i="9"/>
  <c r="K3581" i="9"/>
  <c r="O3581" i="9"/>
  <c r="L3581" i="9"/>
  <c r="P3581" i="9"/>
  <c r="R3581" i="9"/>
  <c r="I3581" i="9"/>
  <c r="M3581" i="9"/>
  <c r="Q3583" i="9"/>
  <c r="J3583" i="9"/>
  <c r="N3583" i="9"/>
  <c r="K3583" i="9"/>
  <c r="O3583" i="9"/>
  <c r="L3583" i="9"/>
  <c r="P3583" i="9"/>
  <c r="I3583" i="9"/>
  <c r="M3583" i="9"/>
  <c r="R3583" i="9"/>
  <c r="Q3585" i="9"/>
  <c r="J3585" i="9"/>
  <c r="N3585" i="9"/>
  <c r="K3585" i="9"/>
  <c r="O3585" i="9"/>
  <c r="L3585" i="9"/>
  <c r="P3585" i="9"/>
  <c r="R3585" i="9"/>
  <c r="I3585" i="9"/>
  <c r="M3585" i="9"/>
  <c r="Q3587" i="9"/>
  <c r="J3587" i="9"/>
  <c r="N3587" i="9"/>
  <c r="K3587" i="9"/>
  <c r="O3587" i="9"/>
  <c r="L3587" i="9"/>
  <c r="P3587" i="9"/>
  <c r="I3587" i="9"/>
  <c r="M3587" i="9"/>
  <c r="R3587" i="9"/>
  <c r="Q3589" i="9"/>
  <c r="J3589" i="9"/>
  <c r="N3589" i="9"/>
  <c r="K3589" i="9"/>
  <c r="O3589" i="9"/>
  <c r="L3589" i="9"/>
  <c r="P3589" i="9"/>
  <c r="R3589" i="9"/>
  <c r="I3589" i="9"/>
  <c r="M3589" i="9"/>
  <c r="Q3591" i="9"/>
  <c r="J3591" i="9"/>
  <c r="N3591" i="9"/>
  <c r="K3591" i="9"/>
  <c r="O3591" i="9"/>
  <c r="L3591" i="9"/>
  <c r="P3591" i="9"/>
  <c r="I3591" i="9"/>
  <c r="M3591" i="9"/>
  <c r="R3591" i="9"/>
  <c r="Q3593" i="9"/>
  <c r="J3593" i="9"/>
  <c r="N3593" i="9"/>
  <c r="K3593" i="9"/>
  <c r="O3593" i="9"/>
  <c r="L3593" i="9"/>
  <c r="P3593" i="9"/>
  <c r="R3593" i="9"/>
  <c r="I3593" i="9"/>
  <c r="M3593" i="9"/>
  <c r="Q3595" i="9"/>
  <c r="J3595" i="9"/>
  <c r="N3595" i="9"/>
  <c r="K3595" i="9"/>
  <c r="O3595" i="9"/>
  <c r="L3595" i="9"/>
  <c r="P3595" i="9"/>
  <c r="I3595" i="9"/>
  <c r="M3595" i="9"/>
  <c r="R3595" i="9"/>
  <c r="Q3597" i="9"/>
  <c r="J3597" i="9"/>
  <c r="N3597" i="9"/>
  <c r="K3597" i="9"/>
  <c r="O3597" i="9"/>
  <c r="L3597" i="9"/>
  <c r="P3597" i="9"/>
  <c r="R3597" i="9"/>
  <c r="I3597" i="9"/>
  <c r="M3597" i="9"/>
  <c r="Q3599" i="9"/>
  <c r="J3599" i="9"/>
  <c r="N3599" i="9"/>
  <c r="K3599" i="9"/>
  <c r="O3599" i="9"/>
  <c r="L3599" i="9"/>
  <c r="P3599" i="9"/>
  <c r="I3599" i="9"/>
  <c r="M3599" i="9"/>
  <c r="R3599" i="9"/>
  <c r="Q3601" i="9"/>
  <c r="J3601" i="9"/>
  <c r="N3601" i="9"/>
  <c r="K3601" i="9"/>
  <c r="O3601" i="9"/>
  <c r="L3601" i="9"/>
  <c r="P3601" i="9"/>
  <c r="R3601" i="9"/>
  <c r="I3601" i="9"/>
  <c r="M3601" i="9"/>
  <c r="Q3603" i="9"/>
  <c r="J3603" i="9"/>
  <c r="N3603" i="9"/>
  <c r="K3603" i="9"/>
  <c r="O3603" i="9"/>
  <c r="L3603" i="9"/>
  <c r="P3603" i="9"/>
  <c r="I3603" i="9"/>
  <c r="M3603" i="9"/>
  <c r="R3603" i="9"/>
  <c r="Q3605" i="9"/>
  <c r="J3605" i="9"/>
  <c r="N3605" i="9"/>
  <c r="K3605" i="9"/>
  <c r="O3605" i="9"/>
  <c r="L3605" i="9"/>
  <c r="P3605" i="9"/>
  <c r="R3605" i="9"/>
  <c r="I3605" i="9"/>
  <c r="M3605" i="9"/>
  <c r="Q3607" i="9"/>
  <c r="J3607" i="9"/>
  <c r="N3607" i="9"/>
  <c r="K3607" i="9"/>
  <c r="O3607" i="9"/>
  <c r="L3607" i="9"/>
  <c r="P3607" i="9"/>
  <c r="I3607" i="9"/>
  <c r="M3607" i="9"/>
  <c r="R3607" i="9"/>
  <c r="Q3609" i="9"/>
  <c r="J3609" i="9"/>
  <c r="N3609" i="9"/>
  <c r="K3609" i="9"/>
  <c r="O3609" i="9"/>
  <c r="L3609" i="9"/>
  <c r="P3609" i="9"/>
  <c r="R3609" i="9"/>
  <c r="I3609" i="9"/>
  <c r="M3609" i="9"/>
  <c r="Q3611" i="9"/>
  <c r="J3611" i="9"/>
  <c r="N3611" i="9"/>
  <c r="K3611" i="9"/>
  <c r="O3611" i="9"/>
  <c r="L3611" i="9"/>
  <c r="P3611" i="9"/>
  <c r="I3611" i="9"/>
  <c r="M3611" i="9"/>
  <c r="R3611" i="9"/>
  <c r="Q3613" i="9"/>
  <c r="J3613" i="9"/>
  <c r="N3613" i="9"/>
  <c r="K3613" i="9"/>
  <c r="O3613" i="9"/>
  <c r="L3613" i="9"/>
  <c r="P3613" i="9"/>
  <c r="R3613" i="9"/>
  <c r="I3613" i="9"/>
  <c r="M3613" i="9"/>
  <c r="Q3615" i="9"/>
  <c r="J3615" i="9"/>
  <c r="N3615" i="9"/>
  <c r="K3615" i="9"/>
  <c r="O3615" i="9"/>
  <c r="L3615" i="9"/>
  <c r="P3615" i="9"/>
  <c r="I3615" i="9"/>
  <c r="M3615" i="9"/>
  <c r="R3615" i="9"/>
  <c r="Q3617" i="9"/>
  <c r="J3617" i="9"/>
  <c r="N3617" i="9"/>
  <c r="K3617" i="9"/>
  <c r="O3617" i="9"/>
  <c r="L3617" i="9"/>
  <c r="P3617" i="9"/>
  <c r="R3617" i="9"/>
  <c r="I3617" i="9"/>
  <c r="M3617" i="9"/>
  <c r="Q3619" i="9"/>
  <c r="J3619" i="9"/>
  <c r="N3619" i="9"/>
  <c r="K3619" i="9"/>
  <c r="O3619" i="9"/>
  <c r="L3619" i="9"/>
  <c r="P3619" i="9"/>
  <c r="I3619" i="9"/>
  <c r="M3619" i="9"/>
  <c r="R3619" i="9"/>
  <c r="Q3621" i="9"/>
  <c r="J3621" i="9"/>
  <c r="N3621" i="9"/>
  <c r="K3621" i="9"/>
  <c r="O3621" i="9"/>
  <c r="L3621" i="9"/>
  <c r="P3621" i="9"/>
  <c r="R3621" i="9"/>
  <c r="I3621" i="9"/>
  <c r="M3621" i="9"/>
  <c r="Q3623" i="9"/>
  <c r="J3623" i="9"/>
  <c r="N3623" i="9"/>
  <c r="K3623" i="9"/>
  <c r="O3623" i="9"/>
  <c r="L3623" i="9"/>
  <c r="P3623" i="9"/>
  <c r="I3623" i="9"/>
  <c r="M3623" i="9"/>
  <c r="R3623" i="9"/>
  <c r="Q3625" i="9"/>
  <c r="J3625" i="9"/>
  <c r="N3625" i="9"/>
  <c r="K3625" i="9"/>
  <c r="O3625" i="9"/>
  <c r="L3625" i="9"/>
  <c r="P3625" i="9"/>
  <c r="R3625" i="9"/>
  <c r="I3625" i="9"/>
  <c r="M3625" i="9"/>
  <c r="Q3627" i="9"/>
  <c r="J3627" i="9"/>
  <c r="N3627" i="9"/>
  <c r="K3627" i="9"/>
  <c r="O3627" i="9"/>
  <c r="L3627" i="9"/>
  <c r="P3627" i="9"/>
  <c r="I3627" i="9"/>
  <c r="M3627" i="9"/>
  <c r="R3627" i="9"/>
  <c r="Q3629" i="9"/>
  <c r="J3629" i="9"/>
  <c r="N3629" i="9"/>
  <c r="K3629" i="9"/>
  <c r="O3629" i="9"/>
  <c r="L3629" i="9"/>
  <c r="P3629" i="9"/>
  <c r="R3629" i="9"/>
  <c r="I3629" i="9"/>
  <c r="M3629" i="9"/>
  <c r="Q3631" i="9"/>
  <c r="J3631" i="9"/>
  <c r="N3631" i="9"/>
  <c r="K3631" i="9"/>
  <c r="O3631" i="9"/>
  <c r="L3631" i="9"/>
  <c r="P3631" i="9"/>
  <c r="I3631" i="9"/>
  <c r="M3631" i="9"/>
  <c r="R3631" i="9"/>
  <c r="Q3633" i="9"/>
  <c r="J3633" i="9"/>
  <c r="N3633" i="9"/>
  <c r="K3633" i="9"/>
  <c r="O3633" i="9"/>
  <c r="L3633" i="9"/>
  <c r="P3633" i="9"/>
  <c r="R3633" i="9"/>
  <c r="I3633" i="9"/>
  <c r="M3633" i="9"/>
  <c r="Q3635" i="9"/>
  <c r="J3635" i="9"/>
  <c r="N3635" i="9"/>
  <c r="K3635" i="9"/>
  <c r="O3635" i="9"/>
  <c r="L3635" i="9"/>
  <c r="P3635" i="9"/>
  <c r="I3635" i="9"/>
  <c r="M3635" i="9"/>
  <c r="R3635" i="9"/>
  <c r="Q3637" i="9"/>
  <c r="J3637" i="9"/>
  <c r="N3637" i="9"/>
  <c r="K3637" i="9"/>
  <c r="O3637" i="9"/>
  <c r="L3637" i="9"/>
  <c r="P3637" i="9"/>
  <c r="R3637" i="9"/>
  <c r="I3637" i="9"/>
  <c r="M3637" i="9"/>
  <c r="Q3639" i="9"/>
  <c r="J3639" i="9"/>
  <c r="N3639" i="9"/>
  <c r="K3639" i="9"/>
  <c r="O3639" i="9"/>
  <c r="L3639" i="9"/>
  <c r="P3639" i="9"/>
  <c r="I3639" i="9"/>
  <c r="M3639" i="9"/>
  <c r="R3639" i="9"/>
  <c r="Q3641" i="9"/>
  <c r="J3641" i="9"/>
  <c r="N3641" i="9"/>
  <c r="K3641" i="9"/>
  <c r="O3641" i="9"/>
  <c r="L3641" i="9"/>
  <c r="P3641" i="9"/>
  <c r="R3641" i="9"/>
  <c r="I3641" i="9"/>
  <c r="M3641" i="9"/>
  <c r="Q3643" i="9"/>
  <c r="J3643" i="9"/>
  <c r="N3643" i="9"/>
  <c r="K3643" i="9"/>
  <c r="O3643" i="9"/>
  <c r="L3643" i="9"/>
  <c r="P3643" i="9"/>
  <c r="I3643" i="9"/>
  <c r="M3643" i="9"/>
  <c r="R3643" i="9"/>
  <c r="Q3645" i="9"/>
  <c r="J3645" i="9"/>
  <c r="N3645" i="9"/>
  <c r="K3645" i="9"/>
  <c r="O3645" i="9"/>
  <c r="L3645" i="9"/>
  <c r="P3645" i="9"/>
  <c r="R3645" i="9"/>
  <c r="I3645" i="9"/>
  <c r="M3645" i="9"/>
  <c r="Q3647" i="9"/>
  <c r="J3647" i="9"/>
  <c r="N3647" i="9"/>
  <c r="K3647" i="9"/>
  <c r="O3647" i="9"/>
  <c r="L3647" i="9"/>
  <c r="P3647" i="9"/>
  <c r="I3647" i="9"/>
  <c r="M3647" i="9"/>
  <c r="R3647" i="9"/>
  <c r="Q3649" i="9"/>
  <c r="J3649" i="9"/>
  <c r="N3649" i="9"/>
  <c r="K3649" i="9"/>
  <c r="O3649" i="9"/>
  <c r="L3649" i="9"/>
  <c r="P3649" i="9"/>
  <c r="R3649" i="9"/>
  <c r="I3649" i="9"/>
  <c r="M3649" i="9"/>
  <c r="Q3651" i="9"/>
  <c r="J3651" i="9"/>
  <c r="N3651" i="9"/>
  <c r="K3651" i="9"/>
  <c r="O3651" i="9"/>
  <c r="L3651" i="9"/>
  <c r="P3651" i="9"/>
  <c r="I3651" i="9"/>
  <c r="M3651" i="9"/>
  <c r="R3651" i="9"/>
  <c r="Q3653" i="9"/>
  <c r="J3653" i="9"/>
  <c r="N3653" i="9"/>
  <c r="K3653" i="9"/>
  <c r="O3653" i="9"/>
  <c r="L3653" i="9"/>
  <c r="P3653" i="9"/>
  <c r="R3653" i="9"/>
  <c r="I3653" i="9"/>
  <c r="M3653" i="9"/>
  <c r="Q3655" i="9"/>
  <c r="J3655" i="9"/>
  <c r="N3655" i="9"/>
  <c r="K3655" i="9"/>
  <c r="O3655" i="9"/>
  <c r="L3655" i="9"/>
  <c r="P3655" i="9"/>
  <c r="I3655" i="9"/>
  <c r="M3655" i="9"/>
  <c r="R3655" i="9"/>
  <c r="Q3657" i="9"/>
  <c r="J3657" i="9"/>
  <c r="N3657" i="9"/>
  <c r="K3657" i="9"/>
  <c r="O3657" i="9"/>
  <c r="L3657" i="9"/>
  <c r="P3657" i="9"/>
  <c r="R3657" i="9"/>
  <c r="I3657" i="9"/>
  <c r="M3657" i="9"/>
  <c r="Q3659" i="9"/>
  <c r="J3659" i="9"/>
  <c r="N3659" i="9"/>
  <c r="K3659" i="9"/>
  <c r="O3659" i="9"/>
  <c r="L3659" i="9"/>
  <c r="P3659" i="9"/>
  <c r="I3659" i="9"/>
  <c r="M3659" i="9"/>
  <c r="R3659" i="9"/>
  <c r="Q3661" i="9"/>
  <c r="J3661" i="9"/>
  <c r="N3661" i="9"/>
  <c r="K3661" i="9"/>
  <c r="O3661" i="9"/>
  <c r="L3661" i="9"/>
  <c r="P3661" i="9"/>
  <c r="R3661" i="9"/>
  <c r="I3661" i="9"/>
  <c r="M3661" i="9"/>
  <c r="Q3663" i="9"/>
  <c r="J3663" i="9"/>
  <c r="N3663" i="9"/>
  <c r="K3663" i="9"/>
  <c r="O3663" i="9"/>
  <c r="L3663" i="9"/>
  <c r="P3663" i="9"/>
  <c r="I3663" i="9"/>
  <c r="M3663" i="9"/>
  <c r="R3663" i="9"/>
  <c r="Q3665" i="9"/>
  <c r="J3665" i="9"/>
  <c r="N3665" i="9"/>
  <c r="K3665" i="9"/>
  <c r="O3665" i="9"/>
  <c r="L3665" i="9"/>
  <c r="P3665" i="9"/>
  <c r="R3665" i="9"/>
  <c r="I3665" i="9"/>
  <c r="M3665" i="9"/>
  <c r="Q3667" i="9"/>
  <c r="J3667" i="9"/>
  <c r="N3667" i="9"/>
  <c r="K3667" i="9"/>
  <c r="O3667" i="9"/>
  <c r="L3667" i="9"/>
  <c r="P3667" i="9"/>
  <c r="I3667" i="9"/>
  <c r="M3667" i="9"/>
  <c r="R3667" i="9"/>
  <c r="Q3669" i="9"/>
  <c r="J3669" i="9"/>
  <c r="N3669" i="9"/>
  <c r="K3669" i="9"/>
  <c r="O3669" i="9"/>
  <c r="L3669" i="9"/>
  <c r="P3669" i="9"/>
  <c r="R3669" i="9"/>
  <c r="I3669" i="9"/>
  <c r="M3669" i="9"/>
  <c r="Q3671" i="9"/>
  <c r="J3671" i="9"/>
  <c r="N3671" i="9"/>
  <c r="K3671" i="9"/>
  <c r="O3671" i="9"/>
  <c r="L3671" i="9"/>
  <c r="P3671" i="9"/>
  <c r="I3671" i="9"/>
  <c r="M3671" i="9"/>
  <c r="R3671" i="9"/>
  <c r="Q3673" i="9"/>
  <c r="J3673" i="9"/>
  <c r="N3673" i="9"/>
  <c r="K3673" i="9"/>
  <c r="O3673" i="9"/>
  <c r="L3673" i="9"/>
  <c r="P3673" i="9"/>
  <c r="R3673" i="9"/>
  <c r="I3673" i="9"/>
  <c r="M3673" i="9"/>
  <c r="Q3675" i="9"/>
  <c r="J3675" i="9"/>
  <c r="N3675" i="9"/>
  <c r="K3675" i="9"/>
  <c r="O3675" i="9"/>
  <c r="L3675" i="9"/>
  <c r="P3675" i="9"/>
  <c r="I3675" i="9"/>
  <c r="M3675" i="9"/>
  <c r="R3675" i="9"/>
  <c r="Q3677" i="9"/>
  <c r="J3677" i="9"/>
  <c r="N3677" i="9"/>
  <c r="K3677" i="9"/>
  <c r="O3677" i="9"/>
  <c r="L3677" i="9"/>
  <c r="P3677" i="9"/>
  <c r="R3677" i="9"/>
  <c r="I3677" i="9"/>
  <c r="M3677" i="9"/>
  <c r="Q3679" i="9"/>
  <c r="J3679" i="9"/>
  <c r="N3679" i="9"/>
  <c r="K3679" i="9"/>
  <c r="O3679" i="9"/>
  <c r="L3679" i="9"/>
  <c r="P3679" i="9"/>
  <c r="I3679" i="9"/>
  <c r="M3679" i="9"/>
  <c r="R3679" i="9"/>
  <c r="Q3681" i="9"/>
  <c r="J3681" i="9"/>
  <c r="N3681" i="9"/>
  <c r="K3681" i="9"/>
  <c r="O3681" i="9"/>
  <c r="L3681" i="9"/>
  <c r="P3681" i="9"/>
  <c r="R3681" i="9"/>
  <c r="I3681" i="9"/>
  <c r="M3681" i="9"/>
  <c r="Q3683" i="9"/>
  <c r="J3683" i="9"/>
  <c r="N3683" i="9"/>
  <c r="K3683" i="9"/>
  <c r="O3683" i="9"/>
  <c r="L3683" i="9"/>
  <c r="P3683" i="9"/>
  <c r="I3683" i="9"/>
  <c r="M3683" i="9"/>
  <c r="R3683" i="9"/>
  <c r="Q3685" i="9"/>
  <c r="J3685" i="9"/>
  <c r="N3685" i="9"/>
  <c r="K3685" i="9"/>
  <c r="O3685" i="9"/>
  <c r="L3685" i="9"/>
  <c r="P3685" i="9"/>
  <c r="R3685" i="9"/>
  <c r="I3685" i="9"/>
  <c r="M3685" i="9"/>
  <c r="Q3687" i="9"/>
  <c r="J3687" i="9"/>
  <c r="N3687" i="9"/>
  <c r="K3687" i="9"/>
  <c r="O3687" i="9"/>
  <c r="L3687" i="9"/>
  <c r="P3687" i="9"/>
  <c r="I3687" i="9"/>
  <c r="M3687" i="9"/>
  <c r="R3687" i="9"/>
  <c r="Q3689" i="9"/>
  <c r="J3689" i="9"/>
  <c r="N3689" i="9"/>
  <c r="K3689" i="9"/>
  <c r="O3689" i="9"/>
  <c r="L3689" i="9"/>
  <c r="P3689" i="9"/>
  <c r="R3689" i="9"/>
  <c r="I3689" i="9"/>
  <c r="M3689" i="9"/>
  <c r="Q3691" i="9"/>
  <c r="J3691" i="9"/>
  <c r="N3691" i="9"/>
  <c r="K3691" i="9"/>
  <c r="O3691" i="9"/>
  <c r="L3691" i="9"/>
  <c r="P3691" i="9"/>
  <c r="I3691" i="9"/>
  <c r="M3691" i="9"/>
  <c r="R3691" i="9"/>
  <c r="Q3693" i="9"/>
  <c r="J3693" i="9"/>
  <c r="N3693" i="9"/>
  <c r="K3693" i="9"/>
  <c r="O3693" i="9"/>
  <c r="L3693" i="9"/>
  <c r="P3693" i="9"/>
  <c r="R3693" i="9"/>
  <c r="I3693" i="9"/>
  <c r="M3693" i="9"/>
  <c r="Q3695" i="9"/>
  <c r="J3695" i="9"/>
  <c r="N3695" i="9"/>
  <c r="K3695" i="9"/>
  <c r="O3695" i="9"/>
  <c r="L3695" i="9"/>
  <c r="P3695" i="9"/>
  <c r="I3695" i="9"/>
  <c r="M3695" i="9"/>
  <c r="R3695" i="9"/>
  <c r="Q3697" i="9"/>
  <c r="J3697" i="9"/>
  <c r="N3697" i="9"/>
  <c r="K3697" i="9"/>
  <c r="O3697" i="9"/>
  <c r="L3697" i="9"/>
  <c r="P3697" i="9"/>
  <c r="R3697" i="9"/>
  <c r="I3697" i="9"/>
  <c r="M3697" i="9"/>
  <c r="Q3699" i="9"/>
  <c r="J3699" i="9"/>
  <c r="N3699" i="9"/>
  <c r="K3699" i="9"/>
  <c r="O3699" i="9"/>
  <c r="L3699" i="9"/>
  <c r="P3699" i="9"/>
  <c r="I3699" i="9"/>
  <c r="M3699" i="9"/>
  <c r="R3699" i="9"/>
  <c r="Q3701" i="9"/>
  <c r="J3701" i="9"/>
  <c r="N3701" i="9"/>
  <c r="K3701" i="9"/>
  <c r="O3701" i="9"/>
  <c r="L3701" i="9"/>
  <c r="P3701" i="9"/>
  <c r="R3701" i="9"/>
  <c r="I3701" i="9"/>
  <c r="M3701" i="9"/>
  <c r="Q3703" i="9"/>
  <c r="J3703" i="9"/>
  <c r="N3703" i="9"/>
  <c r="K3703" i="9"/>
  <c r="O3703" i="9"/>
  <c r="L3703" i="9"/>
  <c r="P3703" i="9"/>
  <c r="I3703" i="9"/>
  <c r="M3703" i="9"/>
  <c r="R3703" i="9"/>
  <c r="Q3705" i="9"/>
  <c r="J3705" i="9"/>
  <c r="N3705" i="9"/>
  <c r="K3705" i="9"/>
  <c r="O3705" i="9"/>
  <c r="L3705" i="9"/>
  <c r="P3705" i="9"/>
  <c r="R3705" i="9"/>
  <c r="I3705" i="9"/>
  <c r="M3705" i="9"/>
  <c r="Q3707" i="9"/>
  <c r="J3707" i="9"/>
  <c r="N3707" i="9"/>
  <c r="K3707" i="9"/>
  <c r="O3707" i="9"/>
  <c r="L3707" i="9"/>
  <c r="P3707" i="9"/>
  <c r="I3707" i="9"/>
  <c r="M3707" i="9"/>
  <c r="R3707" i="9"/>
  <c r="Q3709" i="9"/>
  <c r="J3709" i="9"/>
  <c r="N3709" i="9"/>
  <c r="K3709" i="9"/>
  <c r="O3709" i="9"/>
  <c r="L3709" i="9"/>
  <c r="P3709" i="9"/>
  <c r="R3709" i="9"/>
  <c r="I3709" i="9"/>
  <c r="M3709" i="9"/>
  <c r="Q3711" i="9"/>
  <c r="J3711" i="9"/>
  <c r="N3711" i="9"/>
  <c r="K3711" i="9"/>
  <c r="O3711" i="9"/>
  <c r="L3711" i="9"/>
  <c r="P3711" i="9"/>
  <c r="I3711" i="9"/>
  <c r="M3711" i="9"/>
  <c r="R3711" i="9"/>
  <c r="Q3713" i="9"/>
  <c r="J3713" i="9"/>
  <c r="N3713" i="9"/>
  <c r="K3713" i="9"/>
  <c r="O3713" i="9"/>
  <c r="L3713" i="9"/>
  <c r="P3713" i="9"/>
  <c r="R3713" i="9"/>
  <c r="I3713" i="9"/>
  <c r="M3713" i="9"/>
  <c r="Q3715" i="9"/>
  <c r="J3715" i="9"/>
  <c r="N3715" i="9"/>
  <c r="K3715" i="9"/>
  <c r="O3715" i="9"/>
  <c r="L3715" i="9"/>
  <c r="P3715" i="9"/>
  <c r="I3715" i="9"/>
  <c r="M3715" i="9"/>
  <c r="R3715" i="9"/>
  <c r="Q3717" i="9"/>
  <c r="J3717" i="9"/>
  <c r="N3717" i="9"/>
  <c r="K3717" i="9"/>
  <c r="O3717" i="9"/>
  <c r="L3717" i="9"/>
  <c r="P3717" i="9"/>
  <c r="R3717" i="9"/>
  <c r="I3717" i="9"/>
  <c r="M3717" i="9"/>
  <c r="Q3719" i="9"/>
  <c r="J3719" i="9"/>
  <c r="N3719" i="9"/>
  <c r="K3719" i="9"/>
  <c r="O3719" i="9"/>
  <c r="L3719" i="9"/>
  <c r="P3719" i="9"/>
  <c r="I3719" i="9"/>
  <c r="M3719" i="9"/>
  <c r="R3719" i="9"/>
  <c r="Q3721" i="9"/>
  <c r="J3721" i="9"/>
  <c r="N3721" i="9"/>
  <c r="K3721" i="9"/>
  <c r="O3721" i="9"/>
  <c r="L3721" i="9"/>
  <c r="P3721" i="9"/>
  <c r="R3721" i="9"/>
  <c r="I3721" i="9"/>
  <c r="M3721" i="9"/>
  <c r="Q3723" i="9"/>
  <c r="J3723" i="9"/>
  <c r="N3723" i="9"/>
  <c r="K3723" i="9"/>
  <c r="O3723" i="9"/>
  <c r="L3723" i="9"/>
  <c r="P3723" i="9"/>
  <c r="I3723" i="9"/>
  <c r="M3723" i="9"/>
  <c r="R3723" i="9"/>
  <c r="Q3725" i="9"/>
  <c r="J3725" i="9"/>
  <c r="N3725" i="9"/>
  <c r="K3725" i="9"/>
  <c r="O3725" i="9"/>
  <c r="L3725" i="9"/>
  <c r="P3725" i="9"/>
  <c r="R3725" i="9"/>
  <c r="I3725" i="9"/>
  <c r="M3725" i="9"/>
  <c r="Q3727" i="9"/>
  <c r="J3727" i="9"/>
  <c r="N3727" i="9"/>
  <c r="K3727" i="9"/>
  <c r="O3727" i="9"/>
  <c r="L3727" i="9"/>
  <c r="P3727" i="9"/>
  <c r="I3727" i="9"/>
  <c r="M3727" i="9"/>
  <c r="R3727" i="9"/>
  <c r="Q3729" i="9"/>
  <c r="J3729" i="9"/>
  <c r="N3729" i="9"/>
  <c r="K3729" i="9"/>
  <c r="O3729" i="9"/>
  <c r="L3729" i="9"/>
  <c r="P3729" i="9"/>
  <c r="R3729" i="9"/>
  <c r="I3729" i="9"/>
  <c r="M3729" i="9"/>
  <c r="Q3731" i="9"/>
  <c r="J3731" i="9"/>
  <c r="N3731" i="9"/>
  <c r="K3731" i="9"/>
  <c r="O3731" i="9"/>
  <c r="L3731" i="9"/>
  <c r="P3731" i="9"/>
  <c r="I3731" i="9"/>
  <c r="M3731" i="9"/>
  <c r="R3731" i="9"/>
  <c r="Q3733" i="9"/>
  <c r="J3733" i="9"/>
  <c r="N3733" i="9"/>
  <c r="K3733" i="9"/>
  <c r="O3733" i="9"/>
  <c r="L3733" i="9"/>
  <c r="P3733" i="9"/>
  <c r="R3733" i="9"/>
  <c r="I3733" i="9"/>
  <c r="M3733" i="9"/>
  <c r="Q3735" i="9"/>
  <c r="J3735" i="9"/>
  <c r="N3735" i="9"/>
  <c r="K3735" i="9"/>
  <c r="O3735" i="9"/>
  <c r="L3735" i="9"/>
  <c r="P3735" i="9"/>
  <c r="I3735" i="9"/>
  <c r="M3735" i="9"/>
  <c r="R3735" i="9"/>
  <c r="Q3737" i="9"/>
  <c r="J3737" i="9"/>
  <c r="N3737" i="9"/>
  <c r="K3737" i="9"/>
  <c r="O3737" i="9"/>
  <c r="L3737" i="9"/>
  <c r="P3737" i="9"/>
  <c r="R3737" i="9"/>
  <c r="I3737" i="9"/>
  <c r="M3737" i="9"/>
  <c r="Q3739" i="9"/>
  <c r="J3739" i="9"/>
  <c r="N3739" i="9"/>
  <c r="K3739" i="9"/>
  <c r="O3739" i="9"/>
  <c r="L3739" i="9"/>
  <c r="P3739" i="9"/>
  <c r="I3739" i="9"/>
  <c r="M3739" i="9"/>
  <c r="R3739" i="9"/>
  <c r="Q3741" i="9"/>
  <c r="J3741" i="9"/>
  <c r="N3741" i="9"/>
  <c r="K3741" i="9"/>
  <c r="O3741" i="9"/>
  <c r="L3741" i="9"/>
  <c r="P3741" i="9"/>
  <c r="R3741" i="9"/>
  <c r="I3741" i="9"/>
  <c r="M3741" i="9"/>
  <c r="Q3743" i="9"/>
  <c r="J3743" i="9"/>
  <c r="N3743" i="9"/>
  <c r="K3743" i="9"/>
  <c r="O3743" i="9"/>
  <c r="L3743" i="9"/>
  <c r="P3743" i="9"/>
  <c r="I3743" i="9"/>
  <c r="M3743" i="9"/>
  <c r="R3743" i="9"/>
  <c r="Q3745" i="9"/>
  <c r="J3745" i="9"/>
  <c r="N3745" i="9"/>
  <c r="K3745" i="9"/>
  <c r="O3745" i="9"/>
  <c r="L3745" i="9"/>
  <c r="P3745" i="9"/>
  <c r="R3745" i="9"/>
  <c r="I3745" i="9"/>
  <c r="M3745" i="9"/>
  <c r="Q3747" i="9"/>
  <c r="J3747" i="9"/>
  <c r="N3747" i="9"/>
  <c r="K3747" i="9"/>
  <c r="O3747" i="9"/>
  <c r="L3747" i="9"/>
  <c r="P3747" i="9"/>
  <c r="I3747" i="9"/>
  <c r="M3747" i="9"/>
  <c r="R3747" i="9"/>
  <c r="Q3749" i="9"/>
  <c r="J3749" i="9"/>
  <c r="N3749" i="9"/>
  <c r="K3749" i="9"/>
  <c r="O3749" i="9"/>
  <c r="L3749" i="9"/>
  <c r="P3749" i="9"/>
  <c r="R3749" i="9"/>
  <c r="I3749" i="9"/>
  <c r="M3749" i="9"/>
  <c r="Q3751" i="9"/>
  <c r="J3751" i="9"/>
  <c r="N3751" i="9"/>
  <c r="K3751" i="9"/>
  <c r="O3751" i="9"/>
  <c r="L3751" i="9"/>
  <c r="P3751" i="9"/>
  <c r="I3751" i="9"/>
  <c r="M3751" i="9"/>
  <c r="R3751" i="9"/>
  <c r="Q3753" i="9"/>
  <c r="J3753" i="9"/>
  <c r="N3753" i="9"/>
  <c r="K3753" i="9"/>
  <c r="O3753" i="9"/>
  <c r="L3753" i="9"/>
  <c r="P3753" i="9"/>
  <c r="R3753" i="9"/>
  <c r="I3753" i="9"/>
  <c r="M3753" i="9"/>
  <c r="Q3755" i="9"/>
  <c r="J3755" i="9"/>
  <c r="N3755" i="9"/>
  <c r="K3755" i="9"/>
  <c r="O3755" i="9"/>
  <c r="L3755" i="9"/>
  <c r="P3755" i="9"/>
  <c r="I3755" i="9"/>
  <c r="M3755" i="9"/>
  <c r="R3755" i="9"/>
  <c r="Q3757" i="9"/>
  <c r="J3757" i="9"/>
  <c r="N3757" i="9"/>
  <c r="K3757" i="9"/>
  <c r="O3757" i="9"/>
  <c r="L3757" i="9"/>
  <c r="P3757" i="9"/>
  <c r="R3757" i="9"/>
  <c r="I3757" i="9"/>
  <c r="M3757" i="9"/>
  <c r="Q3759" i="9"/>
  <c r="J3759" i="9"/>
  <c r="N3759" i="9"/>
  <c r="K3759" i="9"/>
  <c r="O3759" i="9"/>
  <c r="L3759" i="9"/>
  <c r="P3759" i="9"/>
  <c r="I3759" i="9"/>
  <c r="M3759" i="9"/>
  <c r="R3759" i="9"/>
  <c r="Q3761" i="9"/>
  <c r="J3761" i="9"/>
  <c r="N3761" i="9"/>
  <c r="K3761" i="9"/>
  <c r="O3761" i="9"/>
  <c r="L3761" i="9"/>
  <c r="P3761" i="9"/>
  <c r="R3761" i="9"/>
  <c r="I3761" i="9"/>
  <c r="M3761" i="9"/>
  <c r="Q3763" i="9"/>
  <c r="J3763" i="9"/>
  <c r="N3763" i="9"/>
  <c r="K3763" i="9"/>
  <c r="O3763" i="9"/>
  <c r="L3763" i="9"/>
  <c r="P3763" i="9"/>
  <c r="I3763" i="9"/>
  <c r="M3763" i="9"/>
  <c r="R3763" i="9"/>
  <c r="Q3765" i="9"/>
  <c r="J3765" i="9"/>
  <c r="N3765" i="9"/>
  <c r="K3765" i="9"/>
  <c r="O3765" i="9"/>
  <c r="L3765" i="9"/>
  <c r="P3765" i="9"/>
  <c r="R3765" i="9"/>
  <c r="I3765" i="9"/>
  <c r="M3765" i="9"/>
  <c r="Q3767" i="9"/>
  <c r="J3767" i="9"/>
  <c r="N3767" i="9"/>
  <c r="K3767" i="9"/>
  <c r="O3767" i="9"/>
  <c r="L3767" i="9"/>
  <c r="P3767" i="9"/>
  <c r="I3767" i="9"/>
  <c r="M3767" i="9"/>
  <c r="R3767" i="9"/>
  <c r="Q3769" i="9"/>
  <c r="J3769" i="9"/>
  <c r="N3769" i="9"/>
  <c r="K3769" i="9"/>
  <c r="O3769" i="9"/>
  <c r="L3769" i="9"/>
  <c r="P3769" i="9"/>
  <c r="R3769" i="9"/>
  <c r="I3769" i="9"/>
  <c r="M3769" i="9"/>
  <c r="Q3771" i="9"/>
  <c r="J3771" i="9"/>
  <c r="N3771" i="9"/>
  <c r="K3771" i="9"/>
  <c r="O3771" i="9"/>
  <c r="L3771" i="9"/>
  <c r="P3771" i="9"/>
  <c r="I3771" i="9"/>
  <c r="M3771" i="9"/>
  <c r="R3771" i="9"/>
  <c r="Q3773" i="9"/>
  <c r="J3773" i="9"/>
  <c r="N3773" i="9"/>
  <c r="K3773" i="9"/>
  <c r="O3773" i="9"/>
  <c r="L3773" i="9"/>
  <c r="P3773" i="9"/>
  <c r="R3773" i="9"/>
  <c r="I3773" i="9"/>
  <c r="M3773" i="9"/>
  <c r="Q3775" i="9"/>
  <c r="J3775" i="9"/>
  <c r="N3775" i="9"/>
  <c r="K3775" i="9"/>
  <c r="O3775" i="9"/>
  <c r="L3775" i="9"/>
  <c r="P3775" i="9"/>
  <c r="I3775" i="9"/>
  <c r="M3775" i="9"/>
  <c r="R3775" i="9"/>
  <c r="Q3777" i="9"/>
  <c r="J3777" i="9"/>
  <c r="N3777" i="9"/>
  <c r="K3777" i="9"/>
  <c r="O3777" i="9"/>
  <c r="L3777" i="9"/>
  <c r="P3777" i="9"/>
  <c r="R3777" i="9"/>
  <c r="I3777" i="9"/>
  <c r="M3777" i="9"/>
  <c r="Q3779" i="9"/>
  <c r="J3779" i="9"/>
  <c r="N3779" i="9"/>
  <c r="K3779" i="9"/>
  <c r="O3779" i="9"/>
  <c r="L3779" i="9"/>
  <c r="P3779" i="9"/>
  <c r="I3779" i="9"/>
  <c r="M3779" i="9"/>
  <c r="R3779" i="9"/>
  <c r="Q3781" i="9"/>
  <c r="J3781" i="9"/>
  <c r="N3781" i="9"/>
  <c r="K3781" i="9"/>
  <c r="O3781" i="9"/>
  <c r="L3781" i="9"/>
  <c r="P3781" i="9"/>
  <c r="R3781" i="9"/>
  <c r="I3781" i="9"/>
  <c r="M3781" i="9"/>
  <c r="Q3783" i="9"/>
  <c r="J3783" i="9"/>
  <c r="N3783" i="9"/>
  <c r="K3783" i="9"/>
  <c r="O3783" i="9"/>
  <c r="L3783" i="9"/>
  <c r="P3783" i="9"/>
  <c r="I3783" i="9"/>
  <c r="M3783" i="9"/>
  <c r="R3783" i="9"/>
  <c r="Q3785" i="9"/>
  <c r="J3785" i="9"/>
  <c r="N3785" i="9"/>
  <c r="K3785" i="9"/>
  <c r="O3785" i="9"/>
  <c r="L3785" i="9"/>
  <c r="P3785" i="9"/>
  <c r="R3785" i="9"/>
  <c r="I3785" i="9"/>
  <c r="M3785" i="9"/>
  <c r="Q3787" i="9"/>
  <c r="J3787" i="9"/>
  <c r="N3787" i="9"/>
  <c r="K3787" i="9"/>
  <c r="O3787" i="9"/>
  <c r="L3787" i="9"/>
  <c r="P3787" i="9"/>
  <c r="I3787" i="9"/>
  <c r="M3787" i="9"/>
  <c r="R3787" i="9"/>
  <c r="Q3789" i="9"/>
  <c r="J3789" i="9"/>
  <c r="N3789" i="9"/>
  <c r="K3789" i="9"/>
  <c r="O3789" i="9"/>
  <c r="L3789" i="9"/>
  <c r="P3789" i="9"/>
  <c r="R3789" i="9"/>
  <c r="I3789" i="9"/>
  <c r="M3789" i="9"/>
  <c r="Q3791" i="9"/>
  <c r="J3791" i="9"/>
  <c r="N3791" i="9"/>
  <c r="K3791" i="9"/>
  <c r="O3791" i="9"/>
  <c r="L3791" i="9"/>
  <c r="P3791" i="9"/>
  <c r="I3791" i="9"/>
  <c r="M3791" i="9"/>
  <c r="R3791" i="9"/>
  <c r="Q3793" i="9"/>
  <c r="J3793" i="9"/>
  <c r="N3793" i="9"/>
  <c r="K3793" i="9"/>
  <c r="O3793" i="9"/>
  <c r="L3793" i="9"/>
  <c r="P3793" i="9"/>
  <c r="R3793" i="9"/>
  <c r="I3793" i="9"/>
  <c r="M3793" i="9"/>
  <c r="Q3795" i="9"/>
  <c r="J3795" i="9"/>
  <c r="N3795" i="9"/>
  <c r="K3795" i="9"/>
  <c r="O3795" i="9"/>
  <c r="L3795" i="9"/>
  <c r="P3795" i="9"/>
  <c r="I3795" i="9"/>
  <c r="M3795" i="9"/>
  <c r="R3795" i="9"/>
  <c r="Q3797" i="9"/>
  <c r="J3797" i="9"/>
  <c r="N3797" i="9"/>
  <c r="K3797" i="9"/>
  <c r="O3797" i="9"/>
  <c r="L3797" i="9"/>
  <c r="P3797" i="9"/>
  <c r="R3797" i="9"/>
  <c r="I3797" i="9"/>
  <c r="M3797" i="9"/>
  <c r="Q3799" i="9"/>
  <c r="J3799" i="9"/>
  <c r="N3799" i="9"/>
  <c r="K3799" i="9"/>
  <c r="O3799" i="9"/>
  <c r="L3799" i="9"/>
  <c r="P3799" i="9"/>
  <c r="I3799" i="9"/>
  <c r="M3799" i="9"/>
  <c r="R3799" i="9"/>
  <c r="Q3801" i="9"/>
  <c r="J3801" i="9"/>
  <c r="N3801" i="9"/>
  <c r="K3801" i="9"/>
  <c r="O3801" i="9"/>
  <c r="L3801" i="9"/>
  <c r="P3801" i="9"/>
  <c r="R3801" i="9"/>
  <c r="I3801" i="9"/>
  <c r="M3801" i="9"/>
  <c r="Q3803" i="9"/>
  <c r="J3803" i="9"/>
  <c r="N3803" i="9"/>
  <c r="K3803" i="9"/>
  <c r="O3803" i="9"/>
  <c r="L3803" i="9"/>
  <c r="P3803" i="9"/>
  <c r="I3803" i="9"/>
  <c r="M3803" i="9"/>
  <c r="R3803" i="9"/>
  <c r="Q3805" i="9"/>
  <c r="J3805" i="9"/>
  <c r="N3805" i="9"/>
  <c r="K3805" i="9"/>
  <c r="O3805" i="9"/>
  <c r="L3805" i="9"/>
  <c r="P3805" i="9"/>
  <c r="R3805" i="9"/>
  <c r="I3805" i="9"/>
  <c r="M3805" i="9"/>
  <c r="Q3807" i="9"/>
  <c r="J3807" i="9"/>
  <c r="N3807" i="9"/>
  <c r="K3807" i="9"/>
  <c r="O3807" i="9"/>
  <c r="L3807" i="9"/>
  <c r="P3807" i="9"/>
  <c r="I3807" i="9"/>
  <c r="M3807" i="9"/>
  <c r="R3807" i="9"/>
  <c r="Q3809" i="9"/>
  <c r="J3809" i="9"/>
  <c r="N3809" i="9"/>
  <c r="K3809" i="9"/>
  <c r="O3809" i="9"/>
  <c r="L3809" i="9"/>
  <c r="P3809" i="9"/>
  <c r="R3809" i="9"/>
  <c r="I3809" i="9"/>
  <c r="M3809" i="9"/>
  <c r="Q3811" i="9"/>
  <c r="J3811" i="9"/>
  <c r="N3811" i="9"/>
  <c r="K3811" i="9"/>
  <c r="O3811" i="9"/>
  <c r="L3811" i="9"/>
  <c r="P3811" i="9"/>
  <c r="I3811" i="9"/>
  <c r="M3811" i="9"/>
  <c r="R3811" i="9"/>
  <c r="Q3813" i="9"/>
  <c r="J3813" i="9"/>
  <c r="N3813" i="9"/>
  <c r="K3813" i="9"/>
  <c r="O3813" i="9"/>
  <c r="L3813" i="9"/>
  <c r="P3813" i="9"/>
  <c r="R3813" i="9"/>
  <c r="I3813" i="9"/>
  <c r="M3813" i="9"/>
  <c r="Q3815" i="9"/>
  <c r="J3815" i="9"/>
  <c r="N3815" i="9"/>
  <c r="K3815" i="9"/>
  <c r="O3815" i="9"/>
  <c r="L3815" i="9"/>
  <c r="P3815" i="9"/>
  <c r="I3815" i="9"/>
  <c r="M3815" i="9"/>
  <c r="R3815" i="9"/>
  <c r="Q3817" i="9"/>
  <c r="J3817" i="9"/>
  <c r="N3817" i="9"/>
  <c r="K3817" i="9"/>
  <c r="O3817" i="9"/>
  <c r="L3817" i="9"/>
  <c r="P3817" i="9"/>
  <c r="R3817" i="9"/>
  <c r="I3817" i="9"/>
  <c r="M3817" i="9"/>
  <c r="Q3819" i="9"/>
  <c r="J3819" i="9"/>
  <c r="N3819" i="9"/>
  <c r="K3819" i="9"/>
  <c r="O3819" i="9"/>
  <c r="L3819" i="9"/>
  <c r="P3819" i="9"/>
  <c r="I3819" i="9"/>
  <c r="M3819" i="9"/>
  <c r="R3819" i="9"/>
  <c r="Q3821" i="9"/>
  <c r="J3821" i="9"/>
  <c r="N3821" i="9"/>
  <c r="K3821" i="9"/>
  <c r="O3821" i="9"/>
  <c r="L3821" i="9"/>
  <c r="P3821" i="9"/>
  <c r="R3821" i="9"/>
  <c r="I3821" i="9"/>
  <c r="M3821" i="9"/>
  <c r="Q3823" i="9"/>
  <c r="J3823" i="9"/>
  <c r="N3823" i="9"/>
  <c r="K3823" i="9"/>
  <c r="O3823" i="9"/>
  <c r="L3823" i="9"/>
  <c r="P3823" i="9"/>
  <c r="I3823" i="9"/>
  <c r="M3823" i="9"/>
  <c r="R3823" i="9"/>
  <c r="Q3825" i="9"/>
  <c r="J3825" i="9"/>
  <c r="N3825" i="9"/>
  <c r="K3825" i="9"/>
  <c r="O3825" i="9"/>
  <c r="L3825" i="9"/>
  <c r="P3825" i="9"/>
  <c r="R3825" i="9"/>
  <c r="I3825" i="9"/>
  <c r="M3825" i="9"/>
  <c r="Q3827" i="9"/>
  <c r="J3827" i="9"/>
  <c r="N3827" i="9"/>
  <c r="K3827" i="9"/>
  <c r="O3827" i="9"/>
  <c r="L3827" i="9"/>
  <c r="P3827" i="9"/>
  <c r="I3827" i="9"/>
  <c r="M3827" i="9"/>
  <c r="R3827" i="9"/>
  <c r="Q3829" i="9"/>
  <c r="J3829" i="9"/>
  <c r="N3829" i="9"/>
  <c r="K3829" i="9"/>
  <c r="O3829" i="9"/>
  <c r="L3829" i="9"/>
  <c r="P3829" i="9"/>
  <c r="R3829" i="9"/>
  <c r="I3829" i="9"/>
  <c r="M3829" i="9"/>
  <c r="Q3831" i="9"/>
  <c r="J3831" i="9"/>
  <c r="N3831" i="9"/>
  <c r="K3831" i="9"/>
  <c r="O3831" i="9"/>
  <c r="L3831" i="9"/>
  <c r="P3831" i="9"/>
  <c r="I3831" i="9"/>
  <c r="M3831" i="9"/>
  <c r="R3831" i="9"/>
  <c r="Q3833" i="9"/>
  <c r="J3833" i="9"/>
  <c r="N3833" i="9"/>
  <c r="K3833" i="9"/>
  <c r="O3833" i="9"/>
  <c r="L3833" i="9"/>
  <c r="P3833" i="9"/>
  <c r="R3833" i="9"/>
  <c r="I3833" i="9"/>
  <c r="M3833" i="9"/>
  <c r="Q3835" i="9"/>
  <c r="J3835" i="9"/>
  <c r="N3835" i="9"/>
  <c r="K3835" i="9"/>
  <c r="O3835" i="9"/>
  <c r="L3835" i="9"/>
  <c r="P3835" i="9"/>
  <c r="I3835" i="9"/>
  <c r="M3835" i="9"/>
  <c r="R3835" i="9"/>
  <c r="Q3837" i="9"/>
  <c r="J3837" i="9"/>
  <c r="N3837" i="9"/>
  <c r="K3837" i="9"/>
  <c r="O3837" i="9"/>
  <c r="L3837" i="9"/>
  <c r="P3837" i="9"/>
  <c r="R3837" i="9"/>
  <c r="I3837" i="9"/>
  <c r="M3837" i="9"/>
  <c r="Q3839" i="9"/>
  <c r="J3839" i="9"/>
  <c r="N3839" i="9"/>
  <c r="K3839" i="9"/>
  <c r="O3839" i="9"/>
  <c r="L3839" i="9"/>
  <c r="P3839" i="9"/>
  <c r="I3839" i="9"/>
  <c r="M3839" i="9"/>
  <c r="R3839" i="9"/>
  <c r="Q3841" i="9"/>
  <c r="J3841" i="9"/>
  <c r="N3841" i="9"/>
  <c r="K3841" i="9"/>
  <c r="O3841" i="9"/>
  <c r="L3841" i="9"/>
  <c r="P3841" i="9"/>
  <c r="R3841" i="9"/>
  <c r="I3841" i="9"/>
  <c r="M3841" i="9"/>
  <c r="Q3843" i="9"/>
  <c r="J3843" i="9"/>
  <c r="N3843" i="9"/>
  <c r="K3843" i="9"/>
  <c r="O3843" i="9"/>
  <c r="L3843" i="9"/>
  <c r="P3843" i="9"/>
  <c r="I3843" i="9"/>
  <c r="M3843" i="9"/>
  <c r="R3843" i="9"/>
  <c r="Q3845" i="9"/>
  <c r="J3845" i="9"/>
  <c r="N3845" i="9"/>
  <c r="K3845" i="9"/>
  <c r="O3845" i="9"/>
  <c r="L3845" i="9"/>
  <c r="P3845" i="9"/>
  <c r="R3845" i="9"/>
  <c r="I3845" i="9"/>
  <c r="M3845" i="9"/>
  <c r="Q3847" i="9"/>
  <c r="J3847" i="9"/>
  <c r="N3847" i="9"/>
  <c r="K3847" i="9"/>
  <c r="O3847" i="9"/>
  <c r="L3847" i="9"/>
  <c r="P3847" i="9"/>
  <c r="I3847" i="9"/>
  <c r="M3847" i="9"/>
  <c r="R3847" i="9"/>
  <c r="Q3849" i="9"/>
  <c r="J3849" i="9"/>
  <c r="N3849" i="9"/>
  <c r="K3849" i="9"/>
  <c r="O3849" i="9"/>
  <c r="L3849" i="9"/>
  <c r="P3849" i="9"/>
  <c r="R3849" i="9"/>
  <c r="I3849" i="9"/>
  <c r="M3849" i="9"/>
  <c r="Q3851" i="9"/>
  <c r="J3851" i="9"/>
  <c r="N3851" i="9"/>
  <c r="K3851" i="9"/>
  <c r="O3851" i="9"/>
  <c r="L3851" i="9"/>
  <c r="P3851" i="9"/>
  <c r="I3851" i="9"/>
  <c r="M3851" i="9"/>
  <c r="R3851" i="9"/>
  <c r="Q3853" i="9"/>
  <c r="J3853" i="9"/>
  <c r="N3853" i="9"/>
  <c r="K3853" i="9"/>
  <c r="O3853" i="9"/>
  <c r="L3853" i="9"/>
  <c r="P3853" i="9"/>
  <c r="R3853" i="9"/>
  <c r="I3853" i="9"/>
  <c r="M3853" i="9"/>
  <c r="Q3855" i="9"/>
  <c r="J3855" i="9"/>
  <c r="N3855" i="9"/>
  <c r="K3855" i="9"/>
  <c r="O3855" i="9"/>
  <c r="L3855" i="9"/>
  <c r="P3855" i="9"/>
  <c r="I3855" i="9"/>
  <c r="M3855" i="9"/>
  <c r="R3855" i="9"/>
  <c r="Q3857" i="9"/>
  <c r="J3857" i="9"/>
  <c r="N3857" i="9"/>
  <c r="K3857" i="9"/>
  <c r="O3857" i="9"/>
  <c r="L3857" i="9"/>
  <c r="P3857" i="9"/>
  <c r="R3857" i="9"/>
  <c r="I3857" i="9"/>
  <c r="M3857" i="9"/>
  <c r="Q3859" i="9"/>
  <c r="J3859" i="9"/>
  <c r="N3859" i="9"/>
  <c r="K3859" i="9"/>
  <c r="O3859" i="9"/>
  <c r="L3859" i="9"/>
  <c r="P3859" i="9"/>
  <c r="I3859" i="9"/>
  <c r="M3859" i="9"/>
  <c r="R3859" i="9"/>
  <c r="Q3861" i="9"/>
  <c r="J3861" i="9"/>
  <c r="N3861" i="9"/>
  <c r="K3861" i="9"/>
  <c r="O3861" i="9"/>
  <c r="L3861" i="9"/>
  <c r="P3861" i="9"/>
  <c r="R3861" i="9"/>
  <c r="I3861" i="9"/>
  <c r="M3861" i="9"/>
  <c r="Q3863" i="9"/>
  <c r="J3863" i="9"/>
  <c r="N3863" i="9"/>
  <c r="K3863" i="9"/>
  <c r="O3863" i="9"/>
  <c r="L3863" i="9"/>
  <c r="P3863" i="9"/>
  <c r="I3863" i="9"/>
  <c r="M3863" i="9"/>
  <c r="R3863" i="9"/>
  <c r="Q3865" i="9"/>
  <c r="J3865" i="9"/>
  <c r="N3865" i="9"/>
  <c r="K3865" i="9"/>
  <c r="O3865" i="9"/>
  <c r="L3865" i="9"/>
  <c r="P3865" i="9"/>
  <c r="R3865" i="9"/>
  <c r="I3865" i="9"/>
  <c r="M3865" i="9"/>
  <c r="Q3867" i="9"/>
  <c r="J3867" i="9"/>
  <c r="N3867" i="9"/>
  <c r="K3867" i="9"/>
  <c r="O3867" i="9"/>
  <c r="L3867" i="9"/>
  <c r="P3867" i="9"/>
  <c r="I3867" i="9"/>
  <c r="M3867" i="9"/>
  <c r="R3867" i="9"/>
  <c r="Q3869" i="9"/>
  <c r="J3869" i="9"/>
  <c r="N3869" i="9"/>
  <c r="K3869" i="9"/>
  <c r="O3869" i="9"/>
  <c r="L3869" i="9"/>
  <c r="P3869" i="9"/>
  <c r="R3869" i="9"/>
  <c r="I3869" i="9"/>
  <c r="M3869" i="9"/>
  <c r="Q3871" i="9"/>
  <c r="J3871" i="9"/>
  <c r="N3871" i="9"/>
  <c r="K3871" i="9"/>
  <c r="O3871" i="9"/>
  <c r="L3871" i="9"/>
  <c r="P3871" i="9"/>
  <c r="I3871" i="9"/>
  <c r="M3871" i="9"/>
  <c r="R3871" i="9"/>
  <c r="Q3873" i="9"/>
  <c r="J3873" i="9"/>
  <c r="N3873" i="9"/>
  <c r="K3873" i="9"/>
  <c r="O3873" i="9"/>
  <c r="L3873" i="9"/>
  <c r="P3873" i="9"/>
  <c r="R3873" i="9"/>
  <c r="I3873" i="9"/>
  <c r="M3873" i="9"/>
  <c r="Q3875" i="9"/>
  <c r="J3875" i="9"/>
  <c r="N3875" i="9"/>
  <c r="K3875" i="9"/>
  <c r="O3875" i="9"/>
  <c r="L3875" i="9"/>
  <c r="P3875" i="9"/>
  <c r="I3875" i="9"/>
  <c r="M3875" i="9"/>
  <c r="R3875" i="9"/>
  <c r="Q3877" i="9"/>
  <c r="J3877" i="9"/>
  <c r="N3877" i="9"/>
  <c r="K3877" i="9"/>
  <c r="O3877" i="9"/>
  <c r="L3877" i="9"/>
  <c r="P3877" i="9"/>
  <c r="R3877" i="9"/>
  <c r="I3877" i="9"/>
  <c r="M3877" i="9"/>
  <c r="Q3879" i="9"/>
  <c r="J3879" i="9"/>
  <c r="N3879" i="9"/>
  <c r="K3879" i="9"/>
  <c r="O3879" i="9"/>
  <c r="L3879" i="9"/>
  <c r="P3879" i="9"/>
  <c r="I3879" i="9"/>
  <c r="M3879" i="9"/>
  <c r="R3879" i="9"/>
  <c r="Q3881" i="9"/>
  <c r="J3881" i="9"/>
  <c r="N3881" i="9"/>
  <c r="K3881" i="9"/>
  <c r="O3881" i="9"/>
  <c r="L3881" i="9"/>
  <c r="P3881" i="9"/>
  <c r="R3881" i="9"/>
  <c r="I3881" i="9"/>
  <c r="M3881" i="9"/>
  <c r="Q3883" i="9"/>
  <c r="J3883" i="9"/>
  <c r="N3883" i="9"/>
  <c r="K3883" i="9"/>
  <c r="O3883" i="9"/>
  <c r="L3883" i="9"/>
  <c r="P3883" i="9"/>
  <c r="I3883" i="9"/>
  <c r="M3883" i="9"/>
  <c r="R3883" i="9"/>
  <c r="Q3885" i="9"/>
  <c r="J3885" i="9"/>
  <c r="N3885" i="9"/>
  <c r="K3885" i="9"/>
  <c r="O3885" i="9"/>
  <c r="L3885" i="9"/>
  <c r="P3885" i="9"/>
  <c r="R3885" i="9"/>
  <c r="I3885" i="9"/>
  <c r="M3885" i="9"/>
  <c r="Q3887" i="9"/>
  <c r="J3887" i="9"/>
  <c r="N3887" i="9"/>
  <c r="K3887" i="9"/>
  <c r="O3887" i="9"/>
  <c r="L3887" i="9"/>
  <c r="P3887" i="9"/>
  <c r="I3887" i="9"/>
  <c r="M3887" i="9"/>
  <c r="R3887" i="9"/>
  <c r="Q3889" i="9"/>
  <c r="J3889" i="9"/>
  <c r="N3889" i="9"/>
  <c r="K3889" i="9"/>
  <c r="O3889" i="9"/>
  <c r="L3889" i="9"/>
  <c r="P3889" i="9"/>
  <c r="R3889" i="9"/>
  <c r="I3889" i="9"/>
  <c r="M3889" i="9"/>
  <c r="Q3891" i="9"/>
  <c r="J3891" i="9"/>
  <c r="N3891" i="9"/>
  <c r="K3891" i="9"/>
  <c r="O3891" i="9"/>
  <c r="L3891" i="9"/>
  <c r="P3891" i="9"/>
  <c r="I3891" i="9"/>
  <c r="M3891" i="9"/>
  <c r="R3891" i="9"/>
  <c r="Q3893" i="9"/>
  <c r="J3893" i="9"/>
  <c r="N3893" i="9"/>
  <c r="K3893" i="9"/>
  <c r="O3893" i="9"/>
  <c r="L3893" i="9"/>
  <c r="P3893" i="9"/>
  <c r="R3893" i="9"/>
  <c r="I3893" i="9"/>
  <c r="M3893" i="9"/>
  <c r="Q3895" i="9"/>
  <c r="J3895" i="9"/>
  <c r="N3895" i="9"/>
  <c r="K3895" i="9"/>
  <c r="O3895" i="9"/>
  <c r="L3895" i="9"/>
  <c r="P3895" i="9"/>
  <c r="I3895" i="9"/>
  <c r="M3895" i="9"/>
  <c r="R3895" i="9"/>
  <c r="Q3897" i="9"/>
  <c r="J3897" i="9"/>
  <c r="N3897" i="9"/>
  <c r="K3897" i="9"/>
  <c r="O3897" i="9"/>
  <c r="L3897" i="9"/>
  <c r="P3897" i="9"/>
  <c r="R3897" i="9"/>
  <c r="I3897" i="9"/>
  <c r="M3897" i="9"/>
  <c r="Q3899" i="9"/>
  <c r="J3899" i="9"/>
  <c r="N3899" i="9"/>
  <c r="K3899" i="9"/>
  <c r="O3899" i="9"/>
  <c r="L3899" i="9"/>
  <c r="P3899" i="9"/>
  <c r="I3899" i="9"/>
  <c r="M3899" i="9"/>
  <c r="R3899" i="9"/>
  <c r="Q3901" i="9"/>
  <c r="J3901" i="9"/>
  <c r="N3901" i="9"/>
  <c r="K3901" i="9"/>
  <c r="O3901" i="9"/>
  <c r="L3901" i="9"/>
  <c r="P3901" i="9"/>
  <c r="R3901" i="9"/>
  <c r="I3901" i="9"/>
  <c r="M3901" i="9"/>
  <c r="Q3903" i="9"/>
  <c r="J3903" i="9"/>
  <c r="N3903" i="9"/>
  <c r="K3903" i="9"/>
  <c r="O3903" i="9"/>
  <c r="L3903" i="9"/>
  <c r="P3903" i="9"/>
  <c r="I3903" i="9"/>
  <c r="M3903" i="9"/>
  <c r="R3903" i="9"/>
  <c r="Q3905" i="9"/>
  <c r="J3905" i="9"/>
  <c r="N3905" i="9"/>
  <c r="K3905" i="9"/>
  <c r="O3905" i="9"/>
  <c r="L3905" i="9"/>
  <c r="P3905" i="9"/>
  <c r="R3905" i="9"/>
  <c r="I3905" i="9"/>
  <c r="M3905" i="9"/>
  <c r="Q3907" i="9"/>
  <c r="J3907" i="9"/>
  <c r="N3907" i="9"/>
  <c r="K3907" i="9"/>
  <c r="O3907" i="9"/>
  <c r="L3907" i="9"/>
  <c r="P3907" i="9"/>
  <c r="I3907" i="9"/>
  <c r="M3907" i="9"/>
  <c r="R3907" i="9"/>
  <c r="Q3909" i="9"/>
  <c r="J3909" i="9"/>
  <c r="N3909" i="9"/>
  <c r="K3909" i="9"/>
  <c r="O3909" i="9"/>
  <c r="L3909" i="9"/>
  <c r="P3909" i="9"/>
  <c r="R3909" i="9"/>
  <c r="I3909" i="9"/>
  <c r="M3909" i="9"/>
  <c r="Q3911" i="9"/>
  <c r="J3911" i="9"/>
  <c r="N3911" i="9"/>
  <c r="K3911" i="9"/>
  <c r="O3911" i="9"/>
  <c r="L3911" i="9"/>
  <c r="P3911" i="9"/>
  <c r="I3911" i="9"/>
  <c r="M3911" i="9"/>
  <c r="R3911" i="9"/>
  <c r="Q3913" i="9"/>
  <c r="J3913" i="9"/>
  <c r="N3913" i="9"/>
  <c r="K3913" i="9"/>
  <c r="O3913" i="9"/>
  <c r="L3913" i="9"/>
  <c r="P3913" i="9"/>
  <c r="R3913" i="9"/>
  <c r="I3913" i="9"/>
  <c r="M3913" i="9"/>
  <c r="Q3915" i="9"/>
  <c r="J3915" i="9"/>
  <c r="N3915" i="9"/>
  <c r="K3915" i="9"/>
  <c r="O3915" i="9"/>
  <c r="L3915" i="9"/>
  <c r="P3915" i="9"/>
  <c r="I3915" i="9"/>
  <c r="M3915" i="9"/>
  <c r="R3915" i="9"/>
  <c r="Q3917" i="9"/>
  <c r="J3917" i="9"/>
  <c r="N3917" i="9"/>
  <c r="K3917" i="9"/>
  <c r="O3917" i="9"/>
  <c r="L3917" i="9"/>
  <c r="P3917" i="9"/>
  <c r="R3917" i="9"/>
  <c r="I3917" i="9"/>
  <c r="M3917" i="9"/>
  <c r="Q3919" i="9"/>
  <c r="J3919" i="9"/>
  <c r="N3919" i="9"/>
  <c r="K3919" i="9"/>
  <c r="O3919" i="9"/>
  <c r="L3919" i="9"/>
  <c r="P3919" i="9"/>
  <c r="I3919" i="9"/>
  <c r="M3919" i="9"/>
  <c r="R3919" i="9"/>
  <c r="Q3921" i="9"/>
  <c r="J3921" i="9"/>
  <c r="N3921" i="9"/>
  <c r="K3921" i="9"/>
  <c r="O3921" i="9"/>
  <c r="L3921" i="9"/>
  <c r="P3921" i="9"/>
  <c r="R3921" i="9"/>
  <c r="I3921" i="9"/>
  <c r="M3921" i="9"/>
  <c r="Q3923" i="9"/>
  <c r="J3923" i="9"/>
  <c r="N3923" i="9"/>
  <c r="K3923" i="9"/>
  <c r="O3923" i="9"/>
  <c r="L3923" i="9"/>
  <c r="P3923" i="9"/>
  <c r="I3923" i="9"/>
  <c r="M3923" i="9"/>
  <c r="R3923" i="9"/>
  <c r="Q3925" i="9"/>
  <c r="J3925" i="9"/>
  <c r="N3925" i="9"/>
  <c r="K3925" i="9"/>
  <c r="O3925" i="9"/>
  <c r="L3925" i="9"/>
  <c r="P3925" i="9"/>
  <c r="R3925" i="9"/>
  <c r="I3925" i="9"/>
  <c r="M3925" i="9"/>
  <c r="Q3927" i="9"/>
  <c r="J3927" i="9"/>
  <c r="N3927" i="9"/>
  <c r="K3927" i="9"/>
  <c r="O3927" i="9"/>
  <c r="L3927" i="9"/>
  <c r="P3927" i="9"/>
  <c r="I3927" i="9"/>
  <c r="M3927" i="9"/>
  <c r="R3927" i="9"/>
  <c r="Q3929" i="9"/>
  <c r="J3929" i="9"/>
  <c r="N3929" i="9"/>
  <c r="K3929" i="9"/>
  <c r="O3929" i="9"/>
  <c r="L3929" i="9"/>
  <c r="P3929" i="9"/>
  <c r="R3929" i="9"/>
  <c r="I3929" i="9"/>
  <c r="M3929" i="9"/>
  <c r="Q3931" i="9"/>
  <c r="J3931" i="9"/>
  <c r="N3931" i="9"/>
  <c r="K3931" i="9"/>
  <c r="O3931" i="9"/>
  <c r="L3931" i="9"/>
  <c r="P3931" i="9"/>
  <c r="I3931" i="9"/>
  <c r="M3931" i="9"/>
  <c r="R3931" i="9"/>
  <c r="Q3933" i="9"/>
  <c r="J3933" i="9"/>
  <c r="N3933" i="9"/>
  <c r="K3933" i="9"/>
  <c r="O3933" i="9"/>
  <c r="L3933" i="9"/>
  <c r="P3933" i="9"/>
  <c r="R3933" i="9"/>
  <c r="I3933" i="9"/>
  <c r="M3933" i="9"/>
  <c r="Q3935" i="9"/>
  <c r="J3935" i="9"/>
  <c r="N3935" i="9"/>
  <c r="K3935" i="9"/>
  <c r="O3935" i="9"/>
  <c r="L3935" i="9"/>
  <c r="P3935" i="9"/>
  <c r="I3935" i="9"/>
  <c r="M3935" i="9"/>
  <c r="R3935" i="9"/>
  <c r="Q3937" i="9"/>
  <c r="J3937" i="9"/>
  <c r="N3937" i="9"/>
  <c r="K3937" i="9"/>
  <c r="O3937" i="9"/>
  <c r="L3937" i="9"/>
  <c r="P3937" i="9"/>
  <c r="R3937" i="9"/>
  <c r="I3937" i="9"/>
  <c r="M3937" i="9"/>
  <c r="Q3939" i="9"/>
  <c r="J3939" i="9"/>
  <c r="N3939" i="9"/>
  <c r="K3939" i="9"/>
  <c r="O3939" i="9"/>
  <c r="L3939" i="9"/>
  <c r="P3939" i="9"/>
  <c r="I3939" i="9"/>
  <c r="M3939" i="9"/>
  <c r="R3939" i="9"/>
  <c r="Q3941" i="9"/>
  <c r="J3941" i="9"/>
  <c r="N3941" i="9"/>
  <c r="K3941" i="9"/>
  <c r="O3941" i="9"/>
  <c r="L3941" i="9"/>
  <c r="P3941" i="9"/>
  <c r="R3941" i="9"/>
  <c r="I3941" i="9"/>
  <c r="M3941" i="9"/>
  <c r="Q3943" i="9"/>
  <c r="J3943" i="9"/>
  <c r="N3943" i="9"/>
  <c r="K3943" i="9"/>
  <c r="O3943" i="9"/>
  <c r="L3943" i="9"/>
  <c r="P3943" i="9"/>
  <c r="I3943" i="9"/>
  <c r="M3943" i="9"/>
  <c r="R3943" i="9"/>
  <c r="Q3945" i="9"/>
  <c r="J3945" i="9"/>
  <c r="N3945" i="9"/>
  <c r="K3945" i="9"/>
  <c r="O3945" i="9"/>
  <c r="L3945" i="9"/>
  <c r="P3945" i="9"/>
  <c r="R3945" i="9"/>
  <c r="I3945" i="9"/>
  <c r="M3945" i="9"/>
  <c r="Q3947" i="9"/>
  <c r="J3947" i="9"/>
  <c r="N3947" i="9"/>
  <c r="K3947" i="9"/>
  <c r="O3947" i="9"/>
  <c r="L3947" i="9"/>
  <c r="P3947" i="9"/>
  <c r="I3947" i="9"/>
  <c r="M3947" i="9"/>
  <c r="R3947" i="9"/>
  <c r="Q3949" i="9"/>
  <c r="J3949" i="9"/>
  <c r="N3949" i="9"/>
  <c r="K3949" i="9"/>
  <c r="O3949" i="9"/>
  <c r="L3949" i="9"/>
  <c r="P3949" i="9"/>
  <c r="R3949" i="9"/>
  <c r="I3949" i="9"/>
  <c r="M3949" i="9"/>
  <c r="Q3951" i="9"/>
  <c r="J3951" i="9"/>
  <c r="N3951" i="9"/>
  <c r="K3951" i="9"/>
  <c r="O3951" i="9"/>
  <c r="L3951" i="9"/>
  <c r="P3951" i="9"/>
  <c r="I3951" i="9"/>
  <c r="M3951" i="9"/>
  <c r="R3951" i="9"/>
  <c r="Q3953" i="9"/>
  <c r="J3953" i="9"/>
  <c r="N3953" i="9"/>
  <c r="K3953" i="9"/>
  <c r="O3953" i="9"/>
  <c r="L3953" i="9"/>
  <c r="P3953" i="9"/>
  <c r="R3953" i="9"/>
  <c r="I3953" i="9"/>
  <c r="M3953" i="9"/>
  <c r="Q3955" i="9"/>
  <c r="J3955" i="9"/>
  <c r="N3955" i="9"/>
  <c r="K3955" i="9"/>
  <c r="O3955" i="9"/>
  <c r="L3955" i="9"/>
  <c r="P3955" i="9"/>
  <c r="I3955" i="9"/>
  <c r="M3955" i="9"/>
  <c r="R3955" i="9"/>
  <c r="Q3957" i="9"/>
  <c r="J3957" i="9"/>
  <c r="N3957" i="9"/>
  <c r="K3957" i="9"/>
  <c r="O3957" i="9"/>
  <c r="L3957" i="9"/>
  <c r="P3957" i="9"/>
  <c r="R3957" i="9"/>
  <c r="I3957" i="9"/>
  <c r="M3957" i="9"/>
  <c r="Q3959" i="9"/>
  <c r="J3959" i="9"/>
  <c r="N3959" i="9"/>
  <c r="K3959" i="9"/>
  <c r="O3959" i="9"/>
  <c r="L3959" i="9"/>
  <c r="P3959" i="9"/>
  <c r="I3959" i="9"/>
  <c r="M3959" i="9"/>
  <c r="R3959" i="9"/>
  <c r="Q3961" i="9"/>
  <c r="J3961" i="9"/>
  <c r="N3961" i="9"/>
  <c r="K3961" i="9"/>
  <c r="O3961" i="9"/>
  <c r="L3961" i="9"/>
  <c r="P3961" i="9"/>
  <c r="R3961" i="9"/>
  <c r="I3961" i="9"/>
  <c r="M3961" i="9"/>
  <c r="Q3963" i="9"/>
  <c r="J3963" i="9"/>
  <c r="N3963" i="9"/>
  <c r="K3963" i="9"/>
  <c r="O3963" i="9"/>
  <c r="L3963" i="9"/>
  <c r="P3963" i="9"/>
  <c r="I3963" i="9"/>
  <c r="M3963" i="9"/>
  <c r="R3963" i="9"/>
  <c r="Q3965" i="9"/>
  <c r="J3965" i="9"/>
  <c r="N3965" i="9"/>
  <c r="K3965" i="9"/>
  <c r="O3965" i="9"/>
  <c r="L3965" i="9"/>
  <c r="P3965" i="9"/>
  <c r="R3965" i="9"/>
  <c r="I3965" i="9"/>
  <c r="M3965" i="9"/>
  <c r="Q3967" i="9"/>
  <c r="J3967" i="9"/>
  <c r="N3967" i="9"/>
  <c r="K3967" i="9"/>
  <c r="O3967" i="9"/>
  <c r="L3967" i="9"/>
  <c r="P3967" i="9"/>
  <c r="I3967" i="9"/>
  <c r="M3967" i="9"/>
  <c r="R3967" i="9"/>
  <c r="Q3969" i="9"/>
  <c r="J3969" i="9"/>
  <c r="N3969" i="9"/>
  <c r="K3969" i="9"/>
  <c r="O3969" i="9"/>
  <c r="L3969" i="9"/>
  <c r="P3969" i="9"/>
  <c r="R3969" i="9"/>
  <c r="I3969" i="9"/>
  <c r="M3969" i="9"/>
  <c r="Q3971" i="9"/>
  <c r="J3971" i="9"/>
  <c r="N3971" i="9"/>
  <c r="K3971" i="9"/>
  <c r="O3971" i="9"/>
  <c r="L3971" i="9"/>
  <c r="P3971" i="9"/>
  <c r="I3971" i="9"/>
  <c r="M3971" i="9"/>
  <c r="R3971" i="9"/>
  <c r="Q3973" i="9"/>
  <c r="J3973" i="9"/>
  <c r="N3973" i="9"/>
  <c r="K3973" i="9"/>
  <c r="O3973" i="9"/>
  <c r="L3973" i="9"/>
  <c r="P3973" i="9"/>
  <c r="R3973" i="9"/>
  <c r="I3973" i="9"/>
  <c r="M3973" i="9"/>
  <c r="Q3975" i="9"/>
  <c r="J3975" i="9"/>
  <c r="N3975" i="9"/>
  <c r="K3975" i="9"/>
  <c r="O3975" i="9"/>
  <c r="L3975" i="9"/>
  <c r="P3975" i="9"/>
  <c r="I3975" i="9"/>
  <c r="M3975" i="9"/>
  <c r="R3975" i="9"/>
  <c r="Q3977" i="9"/>
  <c r="J3977" i="9"/>
  <c r="N3977" i="9"/>
  <c r="K3977" i="9"/>
  <c r="O3977" i="9"/>
  <c r="L3977" i="9"/>
  <c r="P3977" i="9"/>
  <c r="R3977" i="9"/>
  <c r="I3977" i="9"/>
  <c r="M3977" i="9"/>
  <c r="Q3979" i="9"/>
  <c r="J3979" i="9"/>
  <c r="N3979" i="9"/>
  <c r="K3979" i="9"/>
  <c r="O3979" i="9"/>
  <c r="L3979" i="9"/>
  <c r="P3979" i="9"/>
  <c r="I3979" i="9"/>
  <c r="M3979" i="9"/>
  <c r="R3979" i="9"/>
  <c r="Q3981" i="9"/>
  <c r="J3981" i="9"/>
  <c r="N3981" i="9"/>
  <c r="K3981" i="9"/>
  <c r="O3981" i="9"/>
  <c r="L3981" i="9"/>
  <c r="P3981" i="9"/>
  <c r="R3981" i="9"/>
  <c r="I3981" i="9"/>
  <c r="M3981" i="9"/>
  <c r="Q3983" i="9"/>
  <c r="J3983" i="9"/>
  <c r="N3983" i="9"/>
  <c r="K3983" i="9"/>
  <c r="O3983" i="9"/>
  <c r="L3983" i="9"/>
  <c r="P3983" i="9"/>
  <c r="I3983" i="9"/>
  <c r="M3983" i="9"/>
  <c r="R3983" i="9"/>
  <c r="Q3985" i="9"/>
  <c r="J3985" i="9"/>
  <c r="N3985" i="9"/>
  <c r="K3985" i="9"/>
  <c r="O3985" i="9"/>
  <c r="L3985" i="9"/>
  <c r="P3985" i="9"/>
  <c r="R3985" i="9"/>
  <c r="I3985" i="9"/>
  <c r="M3985" i="9"/>
  <c r="Q3987" i="9"/>
  <c r="J3987" i="9"/>
  <c r="N3987" i="9"/>
  <c r="K3987" i="9"/>
  <c r="O3987" i="9"/>
  <c r="L3987" i="9"/>
  <c r="P3987" i="9"/>
  <c r="I3987" i="9"/>
  <c r="M3987" i="9"/>
  <c r="R3987" i="9"/>
  <c r="Q3989" i="9"/>
  <c r="J3989" i="9"/>
  <c r="N3989" i="9"/>
  <c r="K3989" i="9"/>
  <c r="O3989" i="9"/>
  <c r="L3989" i="9"/>
  <c r="P3989" i="9"/>
  <c r="R3989" i="9"/>
  <c r="I3989" i="9"/>
  <c r="M3989" i="9"/>
  <c r="Q3991" i="9"/>
  <c r="J3991" i="9"/>
  <c r="N3991" i="9"/>
  <c r="K3991" i="9"/>
  <c r="O3991" i="9"/>
  <c r="L3991" i="9"/>
  <c r="P3991" i="9"/>
  <c r="I3991" i="9"/>
  <c r="M3991" i="9"/>
  <c r="R3991" i="9"/>
  <c r="Q3993" i="9"/>
  <c r="J3993" i="9"/>
  <c r="N3993" i="9"/>
  <c r="K3993" i="9"/>
  <c r="O3993" i="9"/>
  <c r="L3993" i="9"/>
  <c r="P3993" i="9"/>
  <c r="R3993" i="9"/>
  <c r="I3993" i="9"/>
  <c r="M3993" i="9"/>
  <c r="Q3995" i="9"/>
  <c r="J3995" i="9"/>
  <c r="N3995" i="9"/>
  <c r="K3995" i="9"/>
  <c r="O3995" i="9"/>
  <c r="L3995" i="9"/>
  <c r="P3995" i="9"/>
  <c r="I3995" i="9"/>
  <c r="M3995" i="9"/>
  <c r="R3995" i="9"/>
  <c r="Q3997" i="9"/>
  <c r="J3997" i="9"/>
  <c r="N3997" i="9"/>
  <c r="K3997" i="9"/>
  <c r="O3997" i="9"/>
  <c r="L3997" i="9"/>
  <c r="P3997" i="9"/>
  <c r="R3997" i="9"/>
  <c r="I3997" i="9"/>
  <c r="M3997" i="9"/>
  <c r="Q3999" i="9"/>
  <c r="J3999" i="9"/>
  <c r="N3999" i="9"/>
  <c r="K3999" i="9"/>
  <c r="O3999" i="9"/>
  <c r="L3999" i="9"/>
  <c r="P3999" i="9"/>
  <c r="I3999" i="9"/>
  <c r="M3999" i="9"/>
  <c r="R3999" i="9"/>
  <c r="Q4001" i="9"/>
  <c r="J4001" i="9"/>
  <c r="N4001" i="9"/>
  <c r="K4001" i="9"/>
  <c r="O4001" i="9"/>
  <c r="L4001" i="9"/>
  <c r="P4001" i="9"/>
  <c r="R4001" i="9"/>
  <c r="I4001" i="9"/>
  <c r="M4001" i="9"/>
  <c r="Q4003" i="9"/>
  <c r="J4003" i="9"/>
  <c r="N4003" i="9"/>
  <c r="K4003" i="9"/>
  <c r="O4003" i="9"/>
  <c r="L4003" i="9"/>
  <c r="P4003" i="9"/>
  <c r="I4003" i="9"/>
  <c r="M4003" i="9"/>
  <c r="R4003" i="9"/>
  <c r="Q4005" i="9"/>
  <c r="J4005" i="9"/>
  <c r="N4005" i="9"/>
  <c r="K4005" i="9"/>
  <c r="O4005" i="9"/>
  <c r="L4005" i="9"/>
  <c r="P4005" i="9"/>
  <c r="R4005" i="9"/>
  <c r="I4005" i="9"/>
  <c r="M4005" i="9"/>
  <c r="Q4007" i="9"/>
  <c r="J4007" i="9"/>
  <c r="N4007" i="9"/>
  <c r="K4007" i="9"/>
  <c r="O4007" i="9"/>
  <c r="L4007" i="9"/>
  <c r="P4007" i="9"/>
  <c r="I4007" i="9"/>
  <c r="M4007" i="9"/>
  <c r="R4007" i="9"/>
  <c r="Q4009" i="9"/>
  <c r="J4009" i="9"/>
  <c r="N4009" i="9"/>
  <c r="K4009" i="9"/>
  <c r="O4009" i="9"/>
  <c r="L4009" i="9"/>
  <c r="P4009" i="9"/>
  <c r="R4009" i="9"/>
  <c r="I4009" i="9"/>
  <c r="M4009" i="9"/>
  <c r="Q4011" i="9"/>
  <c r="J4011" i="9"/>
  <c r="N4011" i="9"/>
  <c r="K4011" i="9"/>
  <c r="O4011" i="9"/>
  <c r="L4011" i="9"/>
  <c r="P4011" i="9"/>
  <c r="I4011" i="9"/>
  <c r="M4011" i="9"/>
  <c r="R4011" i="9"/>
  <c r="Q4013" i="9"/>
  <c r="J4013" i="9"/>
  <c r="N4013" i="9"/>
  <c r="K4013" i="9"/>
  <c r="O4013" i="9"/>
  <c r="L4013" i="9"/>
  <c r="P4013" i="9"/>
  <c r="R4013" i="9"/>
  <c r="I4013" i="9"/>
  <c r="M4013" i="9"/>
  <c r="Q4015" i="9"/>
  <c r="J4015" i="9"/>
  <c r="N4015" i="9"/>
  <c r="K4015" i="9"/>
  <c r="O4015" i="9"/>
  <c r="L4015" i="9"/>
  <c r="P4015" i="9"/>
  <c r="I4015" i="9"/>
  <c r="M4015" i="9"/>
  <c r="R4015" i="9"/>
  <c r="Q4017" i="9"/>
  <c r="J4017" i="9"/>
  <c r="N4017" i="9"/>
  <c r="K4017" i="9"/>
  <c r="O4017" i="9"/>
  <c r="L4017" i="9"/>
  <c r="P4017" i="9"/>
  <c r="R4017" i="9"/>
  <c r="I4017" i="9"/>
  <c r="M4017" i="9"/>
  <c r="Q4019" i="9"/>
  <c r="J4019" i="9"/>
  <c r="N4019" i="9"/>
  <c r="K4019" i="9"/>
  <c r="O4019" i="9"/>
  <c r="L4019" i="9"/>
  <c r="P4019" i="9"/>
  <c r="I4019" i="9"/>
  <c r="M4019" i="9"/>
  <c r="R4019" i="9"/>
  <c r="Q4021" i="9"/>
  <c r="J4021" i="9"/>
  <c r="N4021" i="9"/>
  <c r="K4021" i="9"/>
  <c r="O4021" i="9"/>
  <c r="L4021" i="9"/>
  <c r="P4021" i="9"/>
  <c r="R4021" i="9"/>
  <c r="I4021" i="9"/>
  <c r="M4021" i="9"/>
  <c r="Q4023" i="9"/>
  <c r="J4023" i="9"/>
  <c r="N4023" i="9"/>
  <c r="K4023" i="9"/>
  <c r="O4023" i="9"/>
  <c r="L4023" i="9"/>
  <c r="P4023" i="9"/>
  <c r="I4023" i="9"/>
  <c r="M4023" i="9"/>
  <c r="R4023" i="9"/>
  <c r="Q4025" i="9"/>
  <c r="J4025" i="9"/>
  <c r="N4025" i="9"/>
  <c r="K4025" i="9"/>
  <c r="O4025" i="9"/>
  <c r="L4025" i="9"/>
  <c r="P4025" i="9"/>
  <c r="R4025" i="9"/>
  <c r="I4025" i="9"/>
  <c r="M4025" i="9"/>
  <c r="Q4027" i="9"/>
  <c r="J4027" i="9"/>
  <c r="N4027" i="9"/>
  <c r="K4027" i="9"/>
  <c r="O4027" i="9"/>
  <c r="L4027" i="9"/>
  <c r="P4027" i="9"/>
  <c r="I4027" i="9"/>
  <c r="M4027" i="9"/>
  <c r="R4027" i="9"/>
  <c r="Q4029" i="9"/>
  <c r="J4029" i="9"/>
  <c r="N4029" i="9"/>
  <c r="K4029" i="9"/>
  <c r="O4029" i="9"/>
  <c r="L4029" i="9"/>
  <c r="P4029" i="9"/>
  <c r="R4029" i="9"/>
  <c r="I4029" i="9"/>
  <c r="M4029" i="9"/>
  <c r="Q4031" i="9"/>
  <c r="J4031" i="9"/>
  <c r="N4031" i="9"/>
  <c r="K4031" i="9"/>
  <c r="O4031" i="9"/>
  <c r="L4031" i="9"/>
  <c r="P4031" i="9"/>
  <c r="I4031" i="9"/>
  <c r="M4031" i="9"/>
  <c r="R4031" i="9"/>
  <c r="Q4033" i="9"/>
  <c r="J4033" i="9"/>
  <c r="N4033" i="9"/>
  <c r="K4033" i="9"/>
  <c r="O4033" i="9"/>
  <c r="L4033" i="9"/>
  <c r="P4033" i="9"/>
  <c r="R4033" i="9"/>
  <c r="I4033" i="9"/>
  <c r="M4033" i="9"/>
  <c r="Q4035" i="9"/>
  <c r="J4035" i="9"/>
  <c r="N4035" i="9"/>
  <c r="K4035" i="9"/>
  <c r="O4035" i="9"/>
  <c r="L4035" i="9"/>
  <c r="P4035" i="9"/>
  <c r="I4035" i="9"/>
  <c r="M4035" i="9"/>
  <c r="R4035" i="9"/>
  <c r="Q4037" i="9"/>
  <c r="J4037" i="9"/>
  <c r="N4037" i="9"/>
  <c r="K4037" i="9"/>
  <c r="O4037" i="9"/>
  <c r="L4037" i="9"/>
  <c r="P4037" i="9"/>
  <c r="R4037" i="9"/>
  <c r="I4037" i="9"/>
  <c r="M4037" i="9"/>
  <c r="Q4039" i="9"/>
  <c r="J4039" i="9"/>
  <c r="N4039" i="9"/>
  <c r="K4039" i="9"/>
  <c r="O4039" i="9"/>
  <c r="L4039" i="9"/>
  <c r="P4039" i="9"/>
  <c r="I4039" i="9"/>
  <c r="M4039" i="9"/>
  <c r="R4039" i="9"/>
  <c r="Q4041" i="9"/>
  <c r="J4041" i="9"/>
  <c r="N4041" i="9"/>
  <c r="K4041" i="9"/>
  <c r="O4041" i="9"/>
  <c r="L4041" i="9"/>
  <c r="P4041" i="9"/>
  <c r="R4041" i="9"/>
  <c r="I4041" i="9"/>
  <c r="M4041" i="9"/>
  <c r="Q4043" i="9"/>
  <c r="J4043" i="9"/>
  <c r="N4043" i="9"/>
  <c r="K4043" i="9"/>
  <c r="O4043" i="9"/>
  <c r="L4043" i="9"/>
  <c r="P4043" i="9"/>
  <c r="I4043" i="9"/>
  <c r="M4043" i="9"/>
  <c r="R4043" i="9"/>
  <c r="Q4045" i="9"/>
  <c r="J4045" i="9"/>
  <c r="N4045" i="9"/>
  <c r="K4045" i="9"/>
  <c r="O4045" i="9"/>
  <c r="L4045" i="9"/>
  <c r="P4045" i="9"/>
  <c r="R4045" i="9"/>
  <c r="I4045" i="9"/>
  <c r="M4045" i="9"/>
  <c r="Q4047" i="9"/>
  <c r="J4047" i="9"/>
  <c r="N4047" i="9"/>
  <c r="K4047" i="9"/>
  <c r="O4047" i="9"/>
  <c r="L4047" i="9"/>
  <c r="P4047" i="9"/>
  <c r="I4047" i="9"/>
  <c r="M4047" i="9"/>
  <c r="R4047" i="9"/>
  <c r="Q4049" i="9"/>
  <c r="J4049" i="9"/>
  <c r="N4049" i="9"/>
  <c r="K4049" i="9"/>
  <c r="O4049" i="9"/>
  <c r="L4049" i="9"/>
  <c r="P4049" i="9"/>
  <c r="R4049" i="9"/>
  <c r="I4049" i="9"/>
  <c r="M4049" i="9"/>
  <c r="Q4051" i="9"/>
  <c r="J4051" i="9"/>
  <c r="N4051" i="9"/>
  <c r="K4051" i="9"/>
  <c r="O4051" i="9"/>
  <c r="L4051" i="9"/>
  <c r="P4051" i="9"/>
  <c r="I4051" i="9"/>
  <c r="M4051" i="9"/>
  <c r="R4051" i="9"/>
  <c r="Q4053" i="9"/>
  <c r="J4053" i="9"/>
  <c r="N4053" i="9"/>
  <c r="K4053" i="9"/>
  <c r="O4053" i="9"/>
  <c r="L4053" i="9"/>
  <c r="P4053" i="9"/>
  <c r="R4053" i="9"/>
  <c r="I4053" i="9"/>
  <c r="M4053" i="9"/>
  <c r="Q4055" i="9"/>
  <c r="J4055" i="9"/>
  <c r="N4055" i="9"/>
  <c r="K4055" i="9"/>
  <c r="O4055" i="9"/>
  <c r="L4055" i="9"/>
  <c r="P4055" i="9"/>
  <c r="I4055" i="9"/>
  <c r="M4055" i="9"/>
  <c r="R4055" i="9"/>
  <c r="Q4057" i="9"/>
  <c r="J4057" i="9"/>
  <c r="N4057" i="9"/>
  <c r="K4057" i="9"/>
  <c r="O4057" i="9"/>
  <c r="L4057" i="9"/>
  <c r="P4057" i="9"/>
  <c r="R4057" i="9"/>
  <c r="I4057" i="9"/>
  <c r="M4057" i="9"/>
  <c r="Q4059" i="9"/>
  <c r="J4059" i="9"/>
  <c r="N4059" i="9"/>
  <c r="K4059" i="9"/>
  <c r="O4059" i="9"/>
  <c r="L4059" i="9"/>
  <c r="P4059" i="9"/>
  <c r="I4059" i="9"/>
  <c r="M4059" i="9"/>
  <c r="R4059" i="9"/>
  <c r="Q4061" i="9"/>
  <c r="J4061" i="9"/>
  <c r="N4061" i="9"/>
  <c r="K4061" i="9"/>
  <c r="O4061" i="9"/>
  <c r="L4061" i="9"/>
  <c r="P4061" i="9"/>
  <c r="R4061" i="9"/>
  <c r="I4061" i="9"/>
  <c r="M4061" i="9"/>
  <c r="Q4063" i="9"/>
  <c r="J4063" i="9"/>
  <c r="N4063" i="9"/>
  <c r="K4063" i="9"/>
  <c r="O4063" i="9"/>
  <c r="L4063" i="9"/>
  <c r="P4063" i="9"/>
  <c r="I4063" i="9"/>
  <c r="M4063" i="9"/>
  <c r="R4063" i="9"/>
  <c r="Q4065" i="9"/>
  <c r="J4065" i="9"/>
  <c r="N4065" i="9"/>
  <c r="K4065" i="9"/>
  <c r="O4065" i="9"/>
  <c r="L4065" i="9"/>
  <c r="P4065" i="9"/>
  <c r="R4065" i="9"/>
  <c r="I4065" i="9"/>
  <c r="M4065" i="9"/>
  <c r="Q4067" i="9"/>
  <c r="J4067" i="9"/>
  <c r="N4067" i="9"/>
  <c r="K4067" i="9"/>
  <c r="O4067" i="9"/>
  <c r="L4067" i="9"/>
  <c r="P4067" i="9"/>
  <c r="I4067" i="9"/>
  <c r="M4067" i="9"/>
  <c r="R4067" i="9"/>
  <c r="Q4069" i="9"/>
  <c r="J4069" i="9"/>
  <c r="N4069" i="9"/>
  <c r="K4069" i="9"/>
  <c r="O4069" i="9"/>
  <c r="L4069" i="9"/>
  <c r="P4069" i="9"/>
  <c r="R4069" i="9"/>
  <c r="I4069" i="9"/>
  <c r="M4069" i="9"/>
  <c r="Q4071" i="9"/>
  <c r="J4071" i="9"/>
  <c r="N4071" i="9"/>
  <c r="K4071" i="9"/>
  <c r="O4071" i="9"/>
  <c r="L4071" i="9"/>
  <c r="P4071" i="9"/>
  <c r="I4071" i="9"/>
  <c r="M4071" i="9"/>
  <c r="R4071" i="9"/>
  <c r="Q4073" i="9"/>
  <c r="J4073" i="9"/>
  <c r="N4073" i="9"/>
  <c r="K4073" i="9"/>
  <c r="O4073" i="9"/>
  <c r="L4073" i="9"/>
  <c r="P4073" i="9"/>
  <c r="R4073" i="9"/>
  <c r="I4073" i="9"/>
  <c r="M4073" i="9"/>
  <c r="Q4075" i="9"/>
  <c r="J4075" i="9"/>
  <c r="N4075" i="9"/>
  <c r="K4075" i="9"/>
  <c r="O4075" i="9"/>
  <c r="L4075" i="9"/>
  <c r="P4075" i="9"/>
  <c r="I4075" i="9"/>
  <c r="M4075" i="9"/>
  <c r="R4075" i="9"/>
  <c r="Q4077" i="9"/>
  <c r="J4077" i="9"/>
  <c r="N4077" i="9"/>
  <c r="K4077" i="9"/>
  <c r="O4077" i="9"/>
  <c r="L4077" i="9"/>
  <c r="P4077" i="9"/>
  <c r="R4077" i="9"/>
  <c r="I4077" i="9"/>
  <c r="M4077" i="9"/>
  <c r="Q4079" i="9"/>
  <c r="J4079" i="9"/>
  <c r="N4079" i="9"/>
  <c r="K4079" i="9"/>
  <c r="O4079" i="9"/>
  <c r="L4079" i="9"/>
  <c r="P4079" i="9"/>
  <c r="I4079" i="9"/>
  <c r="M4079" i="9"/>
  <c r="R4079" i="9"/>
  <c r="Q4081" i="9"/>
  <c r="J4081" i="9"/>
  <c r="N4081" i="9"/>
  <c r="K4081" i="9"/>
  <c r="O4081" i="9"/>
  <c r="L4081" i="9"/>
  <c r="P4081" i="9"/>
  <c r="R4081" i="9"/>
  <c r="I4081" i="9"/>
  <c r="M4081" i="9"/>
  <c r="Q4083" i="9"/>
  <c r="J4083" i="9"/>
  <c r="N4083" i="9"/>
  <c r="K4083" i="9"/>
  <c r="O4083" i="9"/>
  <c r="L4083" i="9"/>
  <c r="P4083" i="9"/>
  <c r="I4083" i="9"/>
  <c r="M4083" i="9"/>
  <c r="R4083" i="9"/>
  <c r="Q4085" i="9"/>
  <c r="J4085" i="9"/>
  <c r="N4085" i="9"/>
  <c r="K4085" i="9"/>
  <c r="O4085" i="9"/>
  <c r="L4085" i="9"/>
  <c r="P4085" i="9"/>
  <c r="R4085" i="9"/>
  <c r="I4085" i="9"/>
  <c r="M4085" i="9"/>
  <c r="Q4087" i="9"/>
  <c r="J4087" i="9"/>
  <c r="N4087" i="9"/>
  <c r="K4087" i="9"/>
  <c r="O4087" i="9"/>
  <c r="L4087" i="9"/>
  <c r="P4087" i="9"/>
  <c r="I4087" i="9"/>
  <c r="M4087" i="9"/>
  <c r="R4087" i="9"/>
  <c r="Q4089" i="9"/>
  <c r="J4089" i="9"/>
  <c r="N4089" i="9"/>
  <c r="K4089" i="9"/>
  <c r="O4089" i="9"/>
  <c r="L4089" i="9"/>
  <c r="P4089" i="9"/>
  <c r="R4089" i="9"/>
  <c r="I4089" i="9"/>
  <c r="M4089" i="9"/>
  <c r="Q4091" i="9"/>
  <c r="J4091" i="9"/>
  <c r="N4091" i="9"/>
  <c r="K4091" i="9"/>
  <c r="O4091" i="9"/>
  <c r="L4091" i="9"/>
  <c r="P4091" i="9"/>
  <c r="I4091" i="9"/>
  <c r="M4091" i="9"/>
  <c r="R4091" i="9"/>
  <c r="Q4093" i="9"/>
  <c r="J4093" i="9"/>
  <c r="N4093" i="9"/>
  <c r="K4093" i="9"/>
  <c r="O4093" i="9"/>
  <c r="L4093" i="9"/>
  <c r="P4093" i="9"/>
  <c r="R4093" i="9"/>
  <c r="I4093" i="9"/>
  <c r="M4093" i="9"/>
  <c r="Q4095" i="9"/>
  <c r="J4095" i="9"/>
  <c r="N4095" i="9"/>
  <c r="K4095" i="9"/>
  <c r="O4095" i="9"/>
  <c r="L4095" i="9"/>
  <c r="P4095" i="9"/>
  <c r="I4095" i="9"/>
  <c r="M4095" i="9"/>
  <c r="R4095" i="9"/>
  <c r="Q4097" i="9"/>
  <c r="J4097" i="9"/>
  <c r="N4097" i="9"/>
  <c r="K4097" i="9"/>
  <c r="O4097" i="9"/>
  <c r="L4097" i="9"/>
  <c r="P4097" i="9"/>
  <c r="R4097" i="9"/>
  <c r="I4097" i="9"/>
  <c r="M4097" i="9"/>
  <c r="Q4099" i="9"/>
  <c r="J4099" i="9"/>
  <c r="N4099" i="9"/>
  <c r="K4099" i="9"/>
  <c r="O4099" i="9"/>
  <c r="L4099" i="9"/>
  <c r="P4099" i="9"/>
  <c r="I4099" i="9"/>
  <c r="M4099" i="9"/>
  <c r="R4099" i="9"/>
  <c r="Q4101" i="9"/>
  <c r="J4101" i="9"/>
  <c r="N4101" i="9"/>
  <c r="K4101" i="9"/>
  <c r="O4101" i="9"/>
  <c r="L4101" i="9"/>
  <c r="P4101" i="9"/>
  <c r="R4101" i="9"/>
  <c r="I4101" i="9"/>
  <c r="M4101" i="9"/>
  <c r="Q4103" i="9"/>
  <c r="J4103" i="9"/>
  <c r="N4103" i="9"/>
  <c r="K4103" i="9"/>
  <c r="O4103" i="9"/>
  <c r="L4103" i="9"/>
  <c r="P4103" i="9"/>
  <c r="I4103" i="9"/>
  <c r="M4103" i="9"/>
  <c r="R4103" i="9"/>
  <c r="Q4105" i="9"/>
  <c r="J4105" i="9"/>
  <c r="N4105" i="9"/>
  <c r="K4105" i="9"/>
  <c r="O4105" i="9"/>
  <c r="L4105" i="9"/>
  <c r="P4105" i="9"/>
  <c r="R4105" i="9"/>
  <c r="I4105" i="9"/>
  <c r="M4105" i="9"/>
  <c r="Q4107" i="9"/>
  <c r="J4107" i="9"/>
  <c r="N4107" i="9"/>
  <c r="K4107" i="9"/>
  <c r="O4107" i="9"/>
  <c r="L4107" i="9"/>
  <c r="P4107" i="9"/>
  <c r="I4107" i="9"/>
  <c r="M4107" i="9"/>
  <c r="R4107" i="9"/>
  <c r="Q4109" i="9"/>
  <c r="J4109" i="9"/>
  <c r="N4109" i="9"/>
  <c r="K4109" i="9"/>
  <c r="O4109" i="9"/>
  <c r="L4109" i="9"/>
  <c r="P4109" i="9"/>
  <c r="R4109" i="9"/>
  <c r="I4109" i="9"/>
  <c r="M4109" i="9"/>
  <c r="Q4111" i="9"/>
  <c r="J4111" i="9"/>
  <c r="N4111" i="9"/>
  <c r="K4111" i="9"/>
  <c r="O4111" i="9"/>
  <c r="L4111" i="9"/>
  <c r="P4111" i="9"/>
  <c r="I4111" i="9"/>
  <c r="M4111" i="9"/>
  <c r="R4111" i="9"/>
  <c r="Q4113" i="9"/>
  <c r="J4113" i="9"/>
  <c r="N4113" i="9"/>
  <c r="K4113" i="9"/>
  <c r="O4113" i="9"/>
  <c r="L4113" i="9"/>
  <c r="P4113" i="9"/>
  <c r="R4113" i="9"/>
  <c r="I4113" i="9"/>
  <c r="M4113" i="9"/>
  <c r="Q4115" i="9"/>
  <c r="J4115" i="9"/>
  <c r="N4115" i="9"/>
  <c r="K4115" i="9"/>
  <c r="O4115" i="9"/>
  <c r="L4115" i="9"/>
  <c r="P4115" i="9"/>
  <c r="I4115" i="9"/>
  <c r="M4115" i="9"/>
  <c r="R4115" i="9"/>
  <c r="Q4117" i="9"/>
  <c r="J4117" i="9"/>
  <c r="N4117" i="9"/>
  <c r="K4117" i="9"/>
  <c r="O4117" i="9"/>
  <c r="L4117" i="9"/>
  <c r="P4117" i="9"/>
  <c r="R4117" i="9"/>
  <c r="I4117" i="9"/>
  <c r="M4117" i="9"/>
  <c r="Q4119" i="9"/>
  <c r="J4119" i="9"/>
  <c r="N4119" i="9"/>
  <c r="K4119" i="9"/>
  <c r="O4119" i="9"/>
  <c r="L4119" i="9"/>
  <c r="P4119" i="9"/>
  <c r="I4119" i="9"/>
  <c r="M4119" i="9"/>
  <c r="R4119" i="9"/>
  <c r="Q4121" i="9"/>
  <c r="J4121" i="9"/>
  <c r="N4121" i="9"/>
  <c r="K4121" i="9"/>
  <c r="O4121" i="9"/>
  <c r="L4121" i="9"/>
  <c r="P4121" i="9"/>
  <c r="R4121" i="9"/>
  <c r="I4121" i="9"/>
  <c r="M4121" i="9"/>
  <c r="Q4123" i="9"/>
  <c r="J4123" i="9"/>
  <c r="N4123" i="9"/>
  <c r="K4123" i="9"/>
  <c r="O4123" i="9"/>
  <c r="L4123" i="9"/>
  <c r="P4123" i="9"/>
  <c r="I4123" i="9"/>
  <c r="M4123" i="9"/>
  <c r="R4123" i="9"/>
  <c r="Q4125" i="9"/>
  <c r="J4125" i="9"/>
  <c r="N4125" i="9"/>
  <c r="K4125" i="9"/>
  <c r="O4125" i="9"/>
  <c r="L4125" i="9"/>
  <c r="P4125" i="9"/>
  <c r="R4125" i="9"/>
  <c r="I4125" i="9"/>
  <c r="M4125" i="9"/>
  <c r="Q4127" i="9"/>
  <c r="J4127" i="9"/>
  <c r="N4127" i="9"/>
  <c r="K4127" i="9"/>
  <c r="O4127" i="9"/>
  <c r="L4127" i="9"/>
  <c r="P4127" i="9"/>
  <c r="I4127" i="9"/>
  <c r="M4127" i="9"/>
  <c r="R4127" i="9"/>
  <c r="Q4129" i="9"/>
  <c r="J4129" i="9"/>
  <c r="N4129" i="9"/>
  <c r="K4129" i="9"/>
  <c r="O4129" i="9"/>
  <c r="L4129" i="9"/>
  <c r="P4129" i="9"/>
  <c r="R4129" i="9"/>
  <c r="I4129" i="9"/>
  <c r="M4129" i="9"/>
  <c r="Q4131" i="9"/>
  <c r="J4131" i="9"/>
  <c r="N4131" i="9"/>
  <c r="K4131" i="9"/>
  <c r="O4131" i="9"/>
  <c r="L4131" i="9"/>
  <c r="P4131" i="9"/>
  <c r="I4131" i="9"/>
  <c r="M4131" i="9"/>
  <c r="R4131" i="9"/>
  <c r="Q4133" i="9"/>
  <c r="J4133" i="9"/>
  <c r="N4133" i="9"/>
  <c r="K4133" i="9"/>
  <c r="O4133" i="9"/>
  <c r="L4133" i="9"/>
  <c r="P4133" i="9"/>
  <c r="R4133" i="9"/>
  <c r="I4133" i="9"/>
  <c r="M4133" i="9"/>
  <c r="Q4135" i="9"/>
  <c r="J4135" i="9"/>
  <c r="N4135" i="9"/>
  <c r="K4135" i="9"/>
  <c r="O4135" i="9"/>
  <c r="L4135" i="9"/>
  <c r="P4135" i="9"/>
  <c r="I4135" i="9"/>
  <c r="M4135" i="9"/>
  <c r="R4135" i="9"/>
  <c r="Q4137" i="9"/>
  <c r="J4137" i="9"/>
  <c r="N4137" i="9"/>
  <c r="K4137" i="9"/>
  <c r="O4137" i="9"/>
  <c r="L4137" i="9"/>
  <c r="P4137" i="9"/>
  <c r="R4137" i="9"/>
  <c r="I4137" i="9"/>
  <c r="M4137" i="9"/>
  <c r="Q4139" i="9"/>
  <c r="J4139" i="9"/>
  <c r="N4139" i="9"/>
  <c r="K4139" i="9"/>
  <c r="O4139" i="9"/>
  <c r="L4139" i="9"/>
  <c r="P4139" i="9"/>
  <c r="I4139" i="9"/>
  <c r="M4139" i="9"/>
  <c r="R4139" i="9"/>
  <c r="Q4141" i="9"/>
  <c r="J4141" i="9"/>
  <c r="N4141" i="9"/>
  <c r="K4141" i="9"/>
  <c r="O4141" i="9"/>
  <c r="L4141" i="9"/>
  <c r="P4141" i="9"/>
  <c r="R4141" i="9"/>
  <c r="I4141" i="9"/>
  <c r="M4141" i="9"/>
  <c r="Q4143" i="9"/>
  <c r="J4143" i="9"/>
  <c r="N4143" i="9"/>
  <c r="K4143" i="9"/>
  <c r="O4143" i="9"/>
  <c r="L4143" i="9"/>
  <c r="P4143" i="9"/>
  <c r="I4143" i="9"/>
  <c r="M4143" i="9"/>
  <c r="R4143" i="9"/>
  <c r="Q4145" i="9"/>
  <c r="J4145" i="9"/>
  <c r="N4145" i="9"/>
  <c r="K4145" i="9"/>
  <c r="O4145" i="9"/>
  <c r="L4145" i="9"/>
  <c r="P4145" i="9"/>
  <c r="R4145" i="9"/>
  <c r="I4145" i="9"/>
  <c r="M4145" i="9"/>
  <c r="Q4147" i="9"/>
  <c r="J4147" i="9"/>
  <c r="N4147" i="9"/>
  <c r="K4147" i="9"/>
  <c r="O4147" i="9"/>
  <c r="L4147" i="9"/>
  <c r="P4147" i="9"/>
  <c r="I4147" i="9"/>
  <c r="M4147" i="9"/>
  <c r="R4147" i="9"/>
  <c r="Q4149" i="9"/>
  <c r="J4149" i="9"/>
  <c r="N4149" i="9"/>
  <c r="K4149" i="9"/>
  <c r="O4149" i="9"/>
  <c r="L4149" i="9"/>
  <c r="P4149" i="9"/>
  <c r="R4149" i="9"/>
  <c r="I4149" i="9"/>
  <c r="M4149" i="9"/>
  <c r="Q4151" i="9"/>
  <c r="J4151" i="9"/>
  <c r="N4151" i="9"/>
  <c r="K4151" i="9"/>
  <c r="O4151" i="9"/>
  <c r="L4151" i="9"/>
  <c r="P4151" i="9"/>
  <c r="I4151" i="9"/>
  <c r="M4151" i="9"/>
  <c r="R4151" i="9"/>
  <c r="Q4153" i="9"/>
  <c r="J4153" i="9"/>
  <c r="N4153" i="9"/>
  <c r="K4153" i="9"/>
  <c r="O4153" i="9"/>
  <c r="L4153" i="9"/>
  <c r="P4153" i="9"/>
  <c r="R4153" i="9"/>
  <c r="I4153" i="9"/>
  <c r="M4153" i="9"/>
  <c r="Q4155" i="9"/>
  <c r="J4155" i="9"/>
  <c r="N4155" i="9"/>
  <c r="K4155" i="9"/>
  <c r="O4155" i="9"/>
  <c r="L4155" i="9"/>
  <c r="P4155" i="9"/>
  <c r="I4155" i="9"/>
  <c r="M4155" i="9"/>
  <c r="R4155" i="9"/>
  <c r="Q4157" i="9"/>
  <c r="J4157" i="9"/>
  <c r="N4157" i="9"/>
  <c r="K4157" i="9"/>
  <c r="O4157" i="9"/>
  <c r="L4157" i="9"/>
  <c r="P4157" i="9"/>
  <c r="R4157" i="9"/>
  <c r="I4157" i="9"/>
  <c r="M4157" i="9"/>
  <c r="Q4159" i="9"/>
  <c r="J4159" i="9"/>
  <c r="N4159" i="9"/>
  <c r="K4159" i="9"/>
  <c r="O4159" i="9"/>
  <c r="L4159" i="9"/>
  <c r="P4159" i="9"/>
  <c r="I4159" i="9"/>
  <c r="M4159" i="9"/>
  <c r="R4159" i="9"/>
  <c r="Q4161" i="9"/>
  <c r="J4161" i="9"/>
  <c r="N4161" i="9"/>
  <c r="K4161" i="9"/>
  <c r="O4161" i="9"/>
  <c r="L4161" i="9"/>
  <c r="P4161" i="9"/>
  <c r="R4161" i="9"/>
  <c r="I4161" i="9"/>
  <c r="M4161" i="9"/>
  <c r="Q4163" i="9"/>
  <c r="J4163" i="9"/>
  <c r="N4163" i="9"/>
  <c r="K4163" i="9"/>
  <c r="O4163" i="9"/>
  <c r="L4163" i="9"/>
  <c r="P4163" i="9"/>
  <c r="I4163" i="9"/>
  <c r="M4163" i="9"/>
  <c r="R4163" i="9"/>
  <c r="Q4165" i="9"/>
  <c r="J4165" i="9"/>
  <c r="N4165" i="9"/>
  <c r="K4165" i="9"/>
  <c r="O4165" i="9"/>
  <c r="L4165" i="9"/>
  <c r="P4165" i="9"/>
  <c r="R4165" i="9"/>
  <c r="I4165" i="9"/>
  <c r="M4165" i="9"/>
  <c r="Q4167" i="9"/>
  <c r="J4167" i="9"/>
  <c r="N4167" i="9"/>
  <c r="K4167" i="9"/>
  <c r="O4167" i="9"/>
  <c r="L4167" i="9"/>
  <c r="P4167" i="9"/>
  <c r="I4167" i="9"/>
  <c r="M4167" i="9"/>
  <c r="R4167" i="9"/>
  <c r="Q4169" i="9"/>
  <c r="J4169" i="9"/>
  <c r="N4169" i="9"/>
  <c r="K4169" i="9"/>
  <c r="O4169" i="9"/>
  <c r="L4169" i="9"/>
  <c r="P4169" i="9"/>
  <c r="R4169" i="9"/>
  <c r="I4169" i="9"/>
  <c r="M4169" i="9"/>
  <c r="Q4171" i="9"/>
  <c r="J4171" i="9"/>
  <c r="N4171" i="9"/>
  <c r="K4171" i="9"/>
  <c r="O4171" i="9"/>
  <c r="L4171" i="9"/>
  <c r="P4171" i="9"/>
  <c r="I4171" i="9"/>
  <c r="M4171" i="9"/>
  <c r="R4171" i="9"/>
  <c r="Q4173" i="9"/>
  <c r="J4173" i="9"/>
  <c r="N4173" i="9"/>
  <c r="K4173" i="9"/>
  <c r="O4173" i="9"/>
  <c r="L4173" i="9"/>
  <c r="P4173" i="9"/>
  <c r="R4173" i="9"/>
  <c r="I4173" i="9"/>
  <c r="M4173" i="9"/>
  <c r="Q4175" i="9"/>
  <c r="J4175" i="9"/>
  <c r="N4175" i="9"/>
  <c r="K4175" i="9"/>
  <c r="O4175" i="9"/>
  <c r="L4175" i="9"/>
  <c r="P4175" i="9"/>
  <c r="I4175" i="9"/>
  <c r="M4175" i="9"/>
  <c r="R4175" i="9"/>
  <c r="Q4177" i="9"/>
  <c r="J4177" i="9"/>
  <c r="N4177" i="9"/>
  <c r="K4177" i="9"/>
  <c r="O4177" i="9"/>
  <c r="L4177" i="9"/>
  <c r="P4177" i="9"/>
  <c r="R4177" i="9"/>
  <c r="I4177" i="9"/>
  <c r="M4177" i="9"/>
  <c r="Q4179" i="9"/>
  <c r="J4179" i="9"/>
  <c r="N4179" i="9"/>
  <c r="K4179" i="9"/>
  <c r="O4179" i="9"/>
  <c r="L4179" i="9"/>
  <c r="P4179" i="9"/>
  <c r="I4179" i="9"/>
  <c r="M4179" i="9"/>
  <c r="R4179" i="9"/>
  <c r="Q4181" i="9"/>
  <c r="J4181" i="9"/>
  <c r="N4181" i="9"/>
  <c r="K4181" i="9"/>
  <c r="O4181" i="9"/>
  <c r="L4181" i="9"/>
  <c r="P4181" i="9"/>
  <c r="R4181" i="9"/>
  <c r="I4181" i="9"/>
  <c r="M4181" i="9"/>
  <c r="Q4183" i="9"/>
  <c r="J4183" i="9"/>
  <c r="N4183" i="9"/>
  <c r="K4183" i="9"/>
  <c r="O4183" i="9"/>
  <c r="L4183" i="9"/>
  <c r="P4183" i="9"/>
  <c r="I4183" i="9"/>
  <c r="M4183" i="9"/>
  <c r="R4183" i="9"/>
  <c r="Q4185" i="9"/>
  <c r="J4185" i="9"/>
  <c r="N4185" i="9"/>
  <c r="K4185" i="9"/>
  <c r="O4185" i="9"/>
  <c r="L4185" i="9"/>
  <c r="P4185" i="9"/>
  <c r="R4185" i="9"/>
  <c r="I4185" i="9"/>
  <c r="M4185" i="9"/>
  <c r="Q4187" i="9"/>
  <c r="J4187" i="9"/>
  <c r="N4187" i="9"/>
  <c r="K4187" i="9"/>
  <c r="O4187" i="9"/>
  <c r="L4187" i="9"/>
  <c r="P4187" i="9"/>
  <c r="I4187" i="9"/>
  <c r="M4187" i="9"/>
  <c r="R4187" i="9"/>
  <c r="Q4189" i="9"/>
  <c r="J4189" i="9"/>
  <c r="N4189" i="9"/>
  <c r="K4189" i="9"/>
  <c r="O4189" i="9"/>
  <c r="L4189" i="9"/>
  <c r="P4189" i="9"/>
  <c r="R4189" i="9"/>
  <c r="I4189" i="9"/>
  <c r="M4189" i="9"/>
  <c r="Q4191" i="9"/>
  <c r="J4191" i="9"/>
  <c r="N4191" i="9"/>
  <c r="K4191" i="9"/>
  <c r="O4191" i="9"/>
  <c r="L4191" i="9"/>
  <c r="P4191" i="9"/>
  <c r="I4191" i="9"/>
  <c r="M4191" i="9"/>
  <c r="R4191" i="9"/>
  <c r="Q4193" i="9"/>
  <c r="J4193" i="9"/>
  <c r="N4193" i="9"/>
  <c r="K4193" i="9"/>
  <c r="O4193" i="9"/>
  <c r="L4193" i="9"/>
  <c r="P4193" i="9"/>
  <c r="R4193" i="9"/>
  <c r="I4193" i="9"/>
  <c r="M4193" i="9"/>
  <c r="Q4195" i="9"/>
  <c r="J4195" i="9"/>
  <c r="N4195" i="9"/>
  <c r="K4195" i="9"/>
  <c r="O4195" i="9"/>
  <c r="L4195" i="9"/>
  <c r="P4195" i="9"/>
  <c r="I4195" i="9"/>
  <c r="M4195" i="9"/>
  <c r="R4195" i="9"/>
  <c r="Q4197" i="9"/>
  <c r="J4197" i="9"/>
  <c r="N4197" i="9"/>
  <c r="K4197" i="9"/>
  <c r="O4197" i="9"/>
  <c r="L4197" i="9"/>
  <c r="P4197" i="9"/>
  <c r="R4197" i="9"/>
  <c r="I4197" i="9"/>
  <c r="M4197" i="9"/>
  <c r="Q4199" i="9"/>
  <c r="J4199" i="9"/>
  <c r="N4199" i="9"/>
  <c r="K4199" i="9"/>
  <c r="O4199" i="9"/>
  <c r="L4199" i="9"/>
  <c r="P4199" i="9"/>
  <c r="I4199" i="9"/>
  <c r="M4199" i="9"/>
  <c r="R4199" i="9"/>
  <c r="Q4201" i="9"/>
  <c r="J4201" i="9"/>
  <c r="N4201" i="9"/>
  <c r="K4201" i="9"/>
  <c r="O4201" i="9"/>
  <c r="L4201" i="9"/>
  <c r="P4201" i="9"/>
  <c r="R4201" i="9"/>
  <c r="I4201" i="9"/>
  <c r="M4201" i="9"/>
  <c r="Q4203" i="9"/>
  <c r="J4203" i="9"/>
  <c r="N4203" i="9"/>
  <c r="K4203" i="9"/>
  <c r="O4203" i="9"/>
  <c r="L4203" i="9"/>
  <c r="P4203" i="9"/>
  <c r="I4203" i="9"/>
  <c r="M4203" i="9"/>
  <c r="R4203" i="9"/>
  <c r="Q4205" i="9"/>
  <c r="J4205" i="9"/>
  <c r="N4205" i="9"/>
  <c r="K4205" i="9"/>
  <c r="O4205" i="9"/>
  <c r="L4205" i="9"/>
  <c r="P4205" i="9"/>
  <c r="R4205" i="9"/>
  <c r="I4205" i="9"/>
  <c r="M4205" i="9"/>
  <c r="Q4207" i="9"/>
  <c r="J4207" i="9"/>
  <c r="N4207" i="9"/>
  <c r="K4207" i="9"/>
  <c r="O4207" i="9"/>
  <c r="L4207" i="9"/>
  <c r="P4207" i="9"/>
  <c r="I4207" i="9"/>
  <c r="M4207" i="9"/>
  <c r="R4207" i="9"/>
  <c r="Q4209" i="9"/>
  <c r="J4209" i="9"/>
  <c r="N4209" i="9"/>
  <c r="K4209" i="9"/>
  <c r="O4209" i="9"/>
  <c r="L4209" i="9"/>
  <c r="P4209" i="9"/>
  <c r="R4209" i="9"/>
  <c r="I4209" i="9"/>
  <c r="M4209" i="9"/>
  <c r="Q4211" i="9"/>
  <c r="J4211" i="9"/>
  <c r="N4211" i="9"/>
  <c r="K4211" i="9"/>
  <c r="O4211" i="9"/>
  <c r="L4211" i="9"/>
  <c r="P4211" i="9"/>
  <c r="I4211" i="9"/>
  <c r="M4211" i="9"/>
  <c r="R4211" i="9"/>
  <c r="Q4213" i="9"/>
  <c r="J4213" i="9"/>
  <c r="N4213" i="9"/>
  <c r="K4213" i="9"/>
  <c r="O4213" i="9"/>
  <c r="L4213" i="9"/>
  <c r="P4213" i="9"/>
  <c r="R4213" i="9"/>
  <c r="I4213" i="9"/>
  <c r="M4213" i="9"/>
  <c r="Q4215" i="9"/>
  <c r="J4215" i="9"/>
  <c r="N4215" i="9"/>
  <c r="K4215" i="9"/>
  <c r="O4215" i="9"/>
  <c r="L4215" i="9"/>
  <c r="P4215" i="9"/>
  <c r="I4215" i="9"/>
  <c r="M4215" i="9"/>
  <c r="R4215" i="9"/>
  <c r="Q4217" i="9"/>
  <c r="J4217" i="9"/>
  <c r="N4217" i="9"/>
  <c r="K4217" i="9"/>
  <c r="O4217" i="9"/>
  <c r="L4217" i="9"/>
  <c r="P4217" i="9"/>
  <c r="R4217" i="9"/>
  <c r="I4217" i="9"/>
  <c r="M4217" i="9"/>
  <c r="Q4219" i="9"/>
  <c r="J4219" i="9"/>
  <c r="N4219" i="9"/>
  <c r="K4219" i="9"/>
  <c r="O4219" i="9"/>
  <c r="L4219" i="9"/>
  <c r="P4219" i="9"/>
  <c r="I4219" i="9"/>
  <c r="M4219" i="9"/>
  <c r="R4219" i="9"/>
  <c r="Q4221" i="9"/>
  <c r="J4221" i="9"/>
  <c r="N4221" i="9"/>
  <c r="K4221" i="9"/>
  <c r="O4221" i="9"/>
  <c r="L4221" i="9"/>
  <c r="P4221" i="9"/>
  <c r="R4221" i="9"/>
  <c r="I4221" i="9"/>
  <c r="M4221" i="9"/>
  <c r="Q4223" i="9"/>
  <c r="J4223" i="9"/>
  <c r="N4223" i="9"/>
  <c r="K4223" i="9"/>
  <c r="O4223" i="9"/>
  <c r="L4223" i="9"/>
  <c r="P4223" i="9"/>
  <c r="I4223" i="9"/>
  <c r="M4223" i="9"/>
  <c r="R4223" i="9"/>
  <c r="Q4225" i="9"/>
  <c r="J4225" i="9"/>
  <c r="N4225" i="9"/>
  <c r="K4225" i="9"/>
  <c r="O4225" i="9"/>
  <c r="L4225" i="9"/>
  <c r="P4225" i="9"/>
  <c r="R4225" i="9"/>
  <c r="I4225" i="9"/>
  <c r="M4225" i="9"/>
  <c r="Q4227" i="9"/>
  <c r="J4227" i="9"/>
  <c r="N4227" i="9"/>
  <c r="K4227" i="9"/>
  <c r="O4227" i="9"/>
  <c r="L4227" i="9"/>
  <c r="P4227" i="9"/>
  <c r="I4227" i="9"/>
  <c r="M4227" i="9"/>
  <c r="R4227" i="9"/>
  <c r="Q4229" i="9"/>
  <c r="J4229" i="9"/>
  <c r="N4229" i="9"/>
  <c r="K4229" i="9"/>
  <c r="O4229" i="9"/>
  <c r="L4229" i="9"/>
  <c r="P4229" i="9"/>
  <c r="R4229" i="9"/>
  <c r="I4229" i="9"/>
  <c r="M4229" i="9"/>
  <c r="Q4231" i="9"/>
  <c r="J4231" i="9"/>
  <c r="N4231" i="9"/>
  <c r="K4231" i="9"/>
  <c r="O4231" i="9"/>
  <c r="L4231" i="9"/>
  <c r="P4231" i="9"/>
  <c r="I4231" i="9"/>
  <c r="M4231" i="9"/>
  <c r="R4231" i="9"/>
  <c r="Q4233" i="9"/>
  <c r="J4233" i="9"/>
  <c r="N4233" i="9"/>
  <c r="K4233" i="9"/>
  <c r="O4233" i="9"/>
  <c r="L4233" i="9"/>
  <c r="P4233" i="9"/>
  <c r="R4233" i="9"/>
  <c r="I4233" i="9"/>
  <c r="M4233" i="9"/>
  <c r="Q4235" i="9"/>
  <c r="J4235" i="9"/>
  <c r="N4235" i="9"/>
  <c r="K4235" i="9"/>
  <c r="O4235" i="9"/>
  <c r="L4235" i="9"/>
  <c r="P4235" i="9"/>
  <c r="I4235" i="9"/>
  <c r="M4235" i="9"/>
  <c r="R4235" i="9"/>
  <c r="Q4237" i="9"/>
  <c r="J4237" i="9"/>
  <c r="N4237" i="9"/>
  <c r="K4237" i="9"/>
  <c r="O4237" i="9"/>
  <c r="L4237" i="9"/>
  <c r="P4237" i="9"/>
  <c r="R4237" i="9"/>
  <c r="I4237" i="9"/>
  <c r="M4237" i="9"/>
  <c r="Q4239" i="9"/>
  <c r="J4239" i="9"/>
  <c r="N4239" i="9"/>
  <c r="K4239" i="9"/>
  <c r="O4239" i="9"/>
  <c r="L4239" i="9"/>
  <c r="P4239" i="9"/>
  <c r="I4239" i="9"/>
  <c r="M4239" i="9"/>
  <c r="R4239" i="9"/>
  <c r="Q4241" i="9"/>
  <c r="J4241" i="9"/>
  <c r="N4241" i="9"/>
  <c r="K4241" i="9"/>
  <c r="O4241" i="9"/>
  <c r="L4241" i="9"/>
  <c r="P4241" i="9"/>
  <c r="R4241" i="9"/>
  <c r="I4241" i="9"/>
  <c r="M4241" i="9"/>
  <c r="Q4243" i="9"/>
  <c r="J4243" i="9"/>
  <c r="N4243" i="9"/>
  <c r="K4243" i="9"/>
  <c r="O4243" i="9"/>
  <c r="L4243" i="9"/>
  <c r="P4243" i="9"/>
  <c r="I4243" i="9"/>
  <c r="M4243" i="9"/>
  <c r="R4243" i="9"/>
  <c r="Q4245" i="9"/>
  <c r="J4245" i="9"/>
  <c r="N4245" i="9"/>
  <c r="K4245" i="9"/>
  <c r="O4245" i="9"/>
  <c r="L4245" i="9"/>
  <c r="P4245" i="9"/>
  <c r="R4245" i="9"/>
  <c r="I4245" i="9"/>
  <c r="M4245" i="9"/>
  <c r="Q4247" i="9"/>
  <c r="J4247" i="9"/>
  <c r="N4247" i="9"/>
  <c r="K4247" i="9"/>
  <c r="O4247" i="9"/>
  <c r="L4247" i="9"/>
  <c r="P4247" i="9"/>
  <c r="I4247" i="9"/>
  <c r="M4247" i="9"/>
  <c r="R4247" i="9"/>
  <c r="Q4249" i="9"/>
  <c r="J4249" i="9"/>
  <c r="N4249" i="9"/>
  <c r="K4249" i="9"/>
  <c r="O4249" i="9"/>
  <c r="L4249" i="9"/>
  <c r="P4249" i="9"/>
  <c r="R4249" i="9"/>
  <c r="I4249" i="9"/>
  <c r="M4249" i="9"/>
  <c r="Q4251" i="9"/>
  <c r="J4251" i="9"/>
  <c r="N4251" i="9"/>
  <c r="K4251" i="9"/>
  <c r="O4251" i="9"/>
  <c r="L4251" i="9"/>
  <c r="P4251" i="9"/>
  <c r="I4251" i="9"/>
  <c r="M4251" i="9"/>
  <c r="R4251" i="9"/>
  <c r="Q4253" i="9"/>
  <c r="J4253" i="9"/>
  <c r="N4253" i="9"/>
  <c r="K4253" i="9"/>
  <c r="O4253" i="9"/>
  <c r="L4253" i="9"/>
  <c r="P4253" i="9"/>
  <c r="R4253" i="9"/>
  <c r="I4253" i="9"/>
  <c r="M4253" i="9"/>
  <c r="Q4255" i="9"/>
  <c r="J4255" i="9"/>
  <c r="N4255" i="9"/>
  <c r="K4255" i="9"/>
  <c r="O4255" i="9"/>
  <c r="L4255" i="9"/>
  <c r="P4255" i="9"/>
  <c r="I4255" i="9"/>
  <c r="M4255" i="9"/>
  <c r="R4255" i="9"/>
  <c r="Q4257" i="9"/>
  <c r="J4257" i="9"/>
  <c r="N4257" i="9"/>
  <c r="K4257" i="9"/>
  <c r="O4257" i="9"/>
  <c r="L4257" i="9"/>
  <c r="P4257" i="9"/>
  <c r="R4257" i="9"/>
  <c r="I4257" i="9"/>
  <c r="M4257" i="9"/>
  <c r="Q4259" i="9"/>
  <c r="J4259" i="9"/>
  <c r="N4259" i="9"/>
  <c r="K4259" i="9"/>
  <c r="O4259" i="9"/>
  <c r="L4259" i="9"/>
  <c r="P4259" i="9"/>
  <c r="I4259" i="9"/>
  <c r="M4259" i="9"/>
  <c r="R4259" i="9"/>
  <c r="Q4261" i="9"/>
  <c r="J4261" i="9"/>
  <c r="N4261" i="9"/>
  <c r="K4261" i="9"/>
  <c r="O4261" i="9"/>
  <c r="L4261" i="9"/>
  <c r="P4261" i="9"/>
  <c r="R4261" i="9"/>
  <c r="I4261" i="9"/>
  <c r="M4261" i="9"/>
  <c r="Q4263" i="9"/>
  <c r="J4263" i="9"/>
  <c r="N4263" i="9"/>
  <c r="K4263" i="9"/>
  <c r="O4263" i="9"/>
  <c r="L4263" i="9"/>
  <c r="P4263" i="9"/>
  <c r="I4263" i="9"/>
  <c r="M4263" i="9"/>
  <c r="R4263" i="9"/>
  <c r="Q4265" i="9"/>
  <c r="J4265" i="9"/>
  <c r="N4265" i="9"/>
  <c r="K4265" i="9"/>
  <c r="O4265" i="9"/>
  <c r="L4265" i="9"/>
  <c r="P4265" i="9"/>
  <c r="R4265" i="9"/>
  <c r="I4265" i="9"/>
  <c r="M4265" i="9"/>
  <c r="Q4267" i="9"/>
  <c r="J4267" i="9"/>
  <c r="N4267" i="9"/>
  <c r="K4267" i="9"/>
  <c r="O4267" i="9"/>
  <c r="L4267" i="9"/>
  <c r="P4267" i="9"/>
  <c r="I4267" i="9"/>
  <c r="M4267" i="9"/>
  <c r="R4267" i="9"/>
  <c r="Q4269" i="9"/>
  <c r="J4269" i="9"/>
  <c r="N4269" i="9"/>
  <c r="K4269" i="9"/>
  <c r="O4269" i="9"/>
  <c r="L4269" i="9"/>
  <c r="P4269" i="9"/>
  <c r="R4269" i="9"/>
  <c r="I4269" i="9"/>
  <c r="M4269" i="9"/>
  <c r="Q4271" i="9"/>
  <c r="J4271" i="9"/>
  <c r="N4271" i="9"/>
  <c r="K4271" i="9"/>
  <c r="O4271" i="9"/>
  <c r="L4271" i="9"/>
  <c r="P4271" i="9"/>
  <c r="I4271" i="9"/>
  <c r="M4271" i="9"/>
  <c r="R4271" i="9"/>
  <c r="Q4273" i="9"/>
  <c r="J4273" i="9"/>
  <c r="N4273" i="9"/>
  <c r="K4273" i="9"/>
  <c r="O4273" i="9"/>
  <c r="L4273" i="9"/>
  <c r="P4273" i="9"/>
  <c r="R4273" i="9"/>
  <c r="I4273" i="9"/>
  <c r="M4273" i="9"/>
  <c r="Q4275" i="9"/>
  <c r="J4275" i="9"/>
  <c r="N4275" i="9"/>
  <c r="K4275" i="9"/>
  <c r="O4275" i="9"/>
  <c r="L4275" i="9"/>
  <c r="P4275" i="9"/>
  <c r="I4275" i="9"/>
  <c r="M4275" i="9"/>
  <c r="R4275" i="9"/>
  <c r="Q4277" i="9"/>
  <c r="J4277" i="9"/>
  <c r="N4277" i="9"/>
  <c r="K4277" i="9"/>
  <c r="O4277" i="9"/>
  <c r="L4277" i="9"/>
  <c r="P4277" i="9"/>
  <c r="R4277" i="9"/>
  <c r="I4277" i="9"/>
  <c r="M4277" i="9"/>
  <c r="Q4279" i="9"/>
  <c r="J4279" i="9"/>
  <c r="N4279" i="9"/>
  <c r="K4279" i="9"/>
  <c r="O4279" i="9"/>
  <c r="L4279" i="9"/>
  <c r="P4279" i="9"/>
  <c r="I4279" i="9"/>
  <c r="M4279" i="9"/>
  <c r="R4279" i="9"/>
  <c r="Q4281" i="9"/>
  <c r="J4281" i="9"/>
  <c r="N4281" i="9"/>
  <c r="K4281" i="9"/>
  <c r="O4281" i="9"/>
  <c r="L4281" i="9"/>
  <c r="P4281" i="9"/>
  <c r="R4281" i="9"/>
  <c r="I4281" i="9"/>
  <c r="M4281" i="9"/>
  <c r="Q4283" i="9"/>
  <c r="J4283" i="9"/>
  <c r="N4283" i="9"/>
  <c r="K4283" i="9"/>
  <c r="O4283" i="9"/>
  <c r="L4283" i="9"/>
  <c r="P4283" i="9"/>
  <c r="I4283" i="9"/>
  <c r="M4283" i="9"/>
  <c r="R4283" i="9"/>
  <c r="Q4285" i="9"/>
  <c r="J4285" i="9"/>
  <c r="N4285" i="9"/>
  <c r="K4285" i="9"/>
  <c r="O4285" i="9"/>
  <c r="L4285" i="9"/>
  <c r="P4285" i="9"/>
  <c r="R4285" i="9"/>
  <c r="I4285" i="9"/>
  <c r="M4285" i="9"/>
  <c r="Q4287" i="9"/>
  <c r="J4287" i="9"/>
  <c r="N4287" i="9"/>
  <c r="K4287" i="9"/>
  <c r="O4287" i="9"/>
  <c r="L4287" i="9"/>
  <c r="P4287" i="9"/>
  <c r="I4287" i="9"/>
  <c r="M4287" i="9"/>
  <c r="R4287" i="9"/>
  <c r="Q4289" i="9"/>
  <c r="J4289" i="9"/>
  <c r="N4289" i="9"/>
  <c r="K4289" i="9"/>
  <c r="O4289" i="9"/>
  <c r="L4289" i="9"/>
  <c r="P4289" i="9"/>
  <c r="R4289" i="9"/>
  <c r="I4289" i="9"/>
  <c r="M4289" i="9"/>
  <c r="Q4291" i="9"/>
  <c r="J4291" i="9"/>
  <c r="N4291" i="9"/>
  <c r="K4291" i="9"/>
  <c r="O4291" i="9"/>
  <c r="L4291" i="9"/>
  <c r="P4291" i="9"/>
  <c r="I4291" i="9"/>
  <c r="M4291" i="9"/>
  <c r="R4291" i="9"/>
  <c r="Q4293" i="9"/>
  <c r="J4293" i="9"/>
  <c r="N4293" i="9"/>
  <c r="K4293" i="9"/>
  <c r="O4293" i="9"/>
  <c r="L4293" i="9"/>
  <c r="P4293" i="9"/>
  <c r="R4293" i="9"/>
  <c r="I4293" i="9"/>
  <c r="M4293" i="9"/>
  <c r="Q4295" i="9"/>
  <c r="J4295" i="9"/>
  <c r="N4295" i="9"/>
  <c r="K4295" i="9"/>
  <c r="O4295" i="9"/>
  <c r="L4295" i="9"/>
  <c r="P4295" i="9"/>
  <c r="I4295" i="9"/>
  <c r="M4295" i="9"/>
  <c r="R4295" i="9"/>
  <c r="Q4297" i="9"/>
  <c r="J4297" i="9"/>
  <c r="N4297" i="9"/>
  <c r="K4297" i="9"/>
  <c r="O4297" i="9"/>
  <c r="L4297" i="9"/>
  <c r="P4297" i="9"/>
  <c r="R4297" i="9"/>
  <c r="I4297" i="9"/>
  <c r="M4297" i="9"/>
  <c r="Q4299" i="9"/>
  <c r="J4299" i="9"/>
  <c r="N4299" i="9"/>
  <c r="K4299" i="9"/>
  <c r="O4299" i="9"/>
  <c r="L4299" i="9"/>
  <c r="P4299" i="9"/>
  <c r="I4299" i="9"/>
  <c r="M4299" i="9"/>
  <c r="R4299" i="9"/>
  <c r="Q4301" i="9"/>
  <c r="J4301" i="9"/>
  <c r="N4301" i="9"/>
  <c r="K4301" i="9"/>
  <c r="O4301" i="9"/>
  <c r="L4301" i="9"/>
  <c r="P4301" i="9"/>
  <c r="R4301" i="9"/>
  <c r="I4301" i="9"/>
  <c r="M4301" i="9"/>
  <c r="Q4303" i="9"/>
  <c r="J4303" i="9"/>
  <c r="N4303" i="9"/>
  <c r="K4303" i="9"/>
  <c r="O4303" i="9"/>
  <c r="L4303" i="9"/>
  <c r="P4303" i="9"/>
  <c r="I4303" i="9"/>
  <c r="M4303" i="9"/>
  <c r="R4303" i="9"/>
  <c r="Q4305" i="9"/>
  <c r="J4305" i="9"/>
  <c r="N4305" i="9"/>
  <c r="K4305" i="9"/>
  <c r="O4305" i="9"/>
  <c r="L4305" i="9"/>
  <c r="P4305" i="9"/>
  <c r="R4305" i="9"/>
  <c r="I4305" i="9"/>
  <c r="M4305" i="9"/>
  <c r="Q4307" i="9"/>
  <c r="J4307" i="9"/>
  <c r="N4307" i="9"/>
  <c r="K4307" i="9"/>
  <c r="O4307" i="9"/>
  <c r="L4307" i="9"/>
  <c r="P4307" i="9"/>
  <c r="I4307" i="9"/>
  <c r="M4307" i="9"/>
  <c r="R4307" i="9"/>
  <c r="Q4309" i="9"/>
  <c r="J4309" i="9"/>
  <c r="N4309" i="9"/>
  <c r="K4309" i="9"/>
  <c r="O4309" i="9"/>
  <c r="L4309" i="9"/>
  <c r="P4309" i="9"/>
  <c r="R4309" i="9"/>
  <c r="I4309" i="9"/>
  <c r="M4309" i="9"/>
  <c r="Q4311" i="9"/>
  <c r="J4311" i="9"/>
  <c r="N4311" i="9"/>
  <c r="K4311" i="9"/>
  <c r="O4311" i="9"/>
  <c r="L4311" i="9"/>
  <c r="P4311" i="9"/>
  <c r="I4311" i="9"/>
  <c r="M4311" i="9"/>
  <c r="R4311" i="9"/>
  <c r="Q4313" i="9"/>
  <c r="J4313" i="9"/>
  <c r="N4313" i="9"/>
  <c r="K4313" i="9"/>
  <c r="O4313" i="9"/>
  <c r="L4313" i="9"/>
  <c r="P4313" i="9"/>
  <c r="R4313" i="9"/>
  <c r="I4313" i="9"/>
  <c r="M4313" i="9"/>
  <c r="Q4315" i="9"/>
  <c r="J4315" i="9"/>
  <c r="N4315" i="9"/>
  <c r="K4315" i="9"/>
  <c r="O4315" i="9"/>
  <c r="L4315" i="9"/>
  <c r="P4315" i="9"/>
  <c r="I4315" i="9"/>
  <c r="M4315" i="9"/>
  <c r="R4315" i="9"/>
  <c r="Q4317" i="9"/>
  <c r="J4317" i="9"/>
  <c r="N4317" i="9"/>
  <c r="K4317" i="9"/>
  <c r="O4317" i="9"/>
  <c r="L4317" i="9"/>
  <c r="P4317" i="9"/>
  <c r="R4317" i="9"/>
  <c r="I4317" i="9"/>
  <c r="M4317" i="9"/>
  <c r="Q4319" i="9"/>
  <c r="J4319" i="9"/>
  <c r="N4319" i="9"/>
  <c r="K4319" i="9"/>
  <c r="O4319" i="9"/>
  <c r="L4319" i="9"/>
  <c r="P4319" i="9"/>
  <c r="I4319" i="9"/>
  <c r="M4319" i="9"/>
  <c r="R4319" i="9"/>
  <c r="Q4321" i="9"/>
  <c r="J4321" i="9"/>
  <c r="N4321" i="9"/>
  <c r="K4321" i="9"/>
  <c r="O4321" i="9"/>
  <c r="L4321" i="9"/>
  <c r="P4321" i="9"/>
  <c r="R4321" i="9"/>
  <c r="I4321" i="9"/>
  <c r="M4321" i="9"/>
  <c r="Q4323" i="9"/>
  <c r="J4323" i="9"/>
  <c r="N4323" i="9"/>
  <c r="K4323" i="9"/>
  <c r="O4323" i="9"/>
  <c r="L4323" i="9"/>
  <c r="P4323" i="9"/>
  <c r="I4323" i="9"/>
  <c r="M4323" i="9"/>
  <c r="R4323" i="9"/>
  <c r="Q4325" i="9"/>
  <c r="J4325" i="9"/>
  <c r="N4325" i="9"/>
  <c r="K4325" i="9"/>
  <c r="O4325" i="9"/>
  <c r="L4325" i="9"/>
  <c r="P4325" i="9"/>
  <c r="R4325" i="9"/>
  <c r="I4325" i="9"/>
  <c r="M4325" i="9"/>
  <c r="Q4327" i="9"/>
  <c r="J4327" i="9"/>
  <c r="N4327" i="9"/>
  <c r="K4327" i="9"/>
  <c r="O4327" i="9"/>
  <c r="L4327" i="9"/>
  <c r="P4327" i="9"/>
  <c r="I4327" i="9"/>
  <c r="M4327" i="9"/>
  <c r="R4327" i="9"/>
  <c r="Q4329" i="9"/>
  <c r="J4329" i="9"/>
  <c r="N4329" i="9"/>
  <c r="K4329" i="9"/>
  <c r="O4329" i="9"/>
  <c r="L4329" i="9"/>
  <c r="P4329" i="9"/>
  <c r="R4329" i="9"/>
  <c r="I4329" i="9"/>
  <c r="M4329" i="9"/>
  <c r="Q4331" i="9"/>
  <c r="J4331" i="9"/>
  <c r="N4331" i="9"/>
  <c r="K4331" i="9"/>
  <c r="O4331" i="9"/>
  <c r="L4331" i="9"/>
  <c r="P4331" i="9"/>
  <c r="I4331" i="9"/>
  <c r="M4331" i="9"/>
  <c r="R4331" i="9"/>
  <c r="Q4333" i="9"/>
  <c r="J4333" i="9"/>
  <c r="N4333" i="9"/>
  <c r="K4333" i="9"/>
  <c r="O4333" i="9"/>
  <c r="L4333" i="9"/>
  <c r="P4333" i="9"/>
  <c r="R4333" i="9"/>
  <c r="I4333" i="9"/>
  <c r="M4333" i="9"/>
  <c r="Q4335" i="9"/>
  <c r="J4335" i="9"/>
  <c r="N4335" i="9"/>
  <c r="K4335" i="9"/>
  <c r="O4335" i="9"/>
  <c r="L4335" i="9"/>
  <c r="P4335" i="9"/>
  <c r="I4335" i="9"/>
  <c r="M4335" i="9"/>
  <c r="R4335" i="9"/>
  <c r="Q4337" i="9"/>
  <c r="J4337" i="9"/>
  <c r="N4337" i="9"/>
  <c r="K4337" i="9"/>
  <c r="O4337" i="9"/>
  <c r="L4337" i="9"/>
  <c r="P4337" i="9"/>
  <c r="R4337" i="9"/>
  <c r="I4337" i="9"/>
  <c r="M4337" i="9"/>
  <c r="Q4339" i="9"/>
  <c r="J4339" i="9"/>
  <c r="N4339" i="9"/>
  <c r="K4339" i="9"/>
  <c r="O4339" i="9"/>
  <c r="L4339" i="9"/>
  <c r="P4339" i="9"/>
  <c r="I4339" i="9"/>
  <c r="M4339" i="9"/>
  <c r="R4339" i="9"/>
  <c r="Q4341" i="9"/>
  <c r="J4341" i="9"/>
  <c r="N4341" i="9"/>
  <c r="K4341" i="9"/>
  <c r="O4341" i="9"/>
  <c r="L4341" i="9"/>
  <c r="P4341" i="9"/>
  <c r="R4341" i="9"/>
  <c r="I4341" i="9"/>
  <c r="M4341" i="9"/>
  <c r="Q4343" i="9"/>
  <c r="J4343" i="9"/>
  <c r="N4343" i="9"/>
  <c r="K4343" i="9"/>
  <c r="O4343" i="9"/>
  <c r="L4343" i="9"/>
  <c r="P4343" i="9"/>
  <c r="I4343" i="9"/>
  <c r="M4343" i="9"/>
  <c r="R4343" i="9"/>
  <c r="Q4345" i="9"/>
  <c r="J4345" i="9"/>
  <c r="N4345" i="9"/>
  <c r="K4345" i="9"/>
  <c r="O4345" i="9"/>
  <c r="L4345" i="9"/>
  <c r="P4345" i="9"/>
  <c r="R4345" i="9"/>
  <c r="I4345" i="9"/>
  <c r="M4345" i="9"/>
  <c r="Q4347" i="9"/>
  <c r="J4347" i="9"/>
  <c r="N4347" i="9"/>
  <c r="K4347" i="9"/>
  <c r="O4347" i="9"/>
  <c r="L4347" i="9"/>
  <c r="P4347" i="9"/>
  <c r="I4347" i="9"/>
  <c r="M4347" i="9"/>
  <c r="R4347" i="9"/>
  <c r="Q4349" i="9"/>
  <c r="J4349" i="9"/>
  <c r="N4349" i="9"/>
  <c r="K4349" i="9"/>
  <c r="O4349" i="9"/>
  <c r="L4349" i="9"/>
  <c r="P4349" i="9"/>
  <c r="R4349" i="9"/>
  <c r="I4349" i="9"/>
  <c r="M4349" i="9"/>
  <c r="Q4351" i="9"/>
  <c r="J4351" i="9"/>
  <c r="N4351" i="9"/>
  <c r="K4351" i="9"/>
  <c r="O4351" i="9"/>
  <c r="L4351" i="9"/>
  <c r="P4351" i="9"/>
  <c r="I4351" i="9"/>
  <c r="M4351" i="9"/>
  <c r="R4351" i="9"/>
  <c r="Q4353" i="9"/>
  <c r="J4353" i="9"/>
  <c r="N4353" i="9"/>
  <c r="K4353" i="9"/>
  <c r="O4353" i="9"/>
  <c r="L4353" i="9"/>
  <c r="P4353" i="9"/>
  <c r="R4353" i="9"/>
  <c r="I4353" i="9"/>
  <c r="M4353" i="9"/>
  <c r="Q4355" i="9"/>
  <c r="J4355" i="9"/>
  <c r="N4355" i="9"/>
  <c r="K4355" i="9"/>
  <c r="O4355" i="9"/>
  <c r="L4355" i="9"/>
  <c r="P4355" i="9"/>
  <c r="I4355" i="9"/>
  <c r="M4355" i="9"/>
  <c r="R4355" i="9"/>
  <c r="Q4357" i="9"/>
  <c r="J4357" i="9"/>
  <c r="N4357" i="9"/>
  <c r="K4357" i="9"/>
  <c r="O4357" i="9"/>
  <c r="L4357" i="9"/>
  <c r="P4357" i="9"/>
  <c r="R4357" i="9"/>
  <c r="I4357" i="9"/>
  <c r="M4357" i="9"/>
  <c r="Q4359" i="9"/>
  <c r="J4359" i="9"/>
  <c r="N4359" i="9"/>
  <c r="K4359" i="9"/>
  <c r="O4359" i="9"/>
  <c r="L4359" i="9"/>
  <c r="P4359" i="9"/>
  <c r="I4359" i="9"/>
  <c r="M4359" i="9"/>
  <c r="R4359" i="9"/>
  <c r="Q4361" i="9"/>
  <c r="J4361" i="9"/>
  <c r="N4361" i="9"/>
  <c r="K4361" i="9"/>
  <c r="O4361" i="9"/>
  <c r="L4361" i="9"/>
  <c r="P4361" i="9"/>
  <c r="R4361" i="9"/>
  <c r="I4361" i="9"/>
  <c r="M4361" i="9"/>
  <c r="Q4363" i="9"/>
  <c r="J4363" i="9"/>
  <c r="N4363" i="9"/>
  <c r="K4363" i="9"/>
  <c r="O4363" i="9"/>
  <c r="L4363" i="9"/>
  <c r="P4363" i="9"/>
  <c r="I4363" i="9"/>
  <c r="M4363" i="9"/>
  <c r="R4363" i="9"/>
  <c r="Q4365" i="9"/>
  <c r="J4365" i="9"/>
  <c r="N4365" i="9"/>
  <c r="K4365" i="9"/>
  <c r="O4365" i="9"/>
  <c r="L4365" i="9"/>
  <c r="P4365" i="9"/>
  <c r="R4365" i="9"/>
  <c r="I4365" i="9"/>
  <c r="M4365" i="9"/>
  <c r="Q4367" i="9"/>
  <c r="J4367" i="9"/>
  <c r="N4367" i="9"/>
  <c r="K4367" i="9"/>
  <c r="O4367" i="9"/>
  <c r="L4367" i="9"/>
  <c r="P4367" i="9"/>
  <c r="I4367" i="9"/>
  <c r="M4367" i="9"/>
  <c r="R4367" i="9"/>
  <c r="Q4369" i="9"/>
  <c r="J4369" i="9"/>
  <c r="N4369" i="9"/>
  <c r="K4369" i="9"/>
  <c r="O4369" i="9"/>
  <c r="L4369" i="9"/>
  <c r="P4369" i="9"/>
  <c r="R4369" i="9"/>
  <c r="I4369" i="9"/>
  <c r="M4369" i="9"/>
  <c r="Q4371" i="9"/>
  <c r="J4371" i="9"/>
  <c r="N4371" i="9"/>
  <c r="K4371" i="9"/>
  <c r="O4371" i="9"/>
  <c r="L4371" i="9"/>
  <c r="P4371" i="9"/>
  <c r="I4371" i="9"/>
  <c r="M4371" i="9"/>
  <c r="R4371" i="9"/>
  <c r="Q4373" i="9"/>
  <c r="J4373" i="9"/>
  <c r="N4373" i="9"/>
  <c r="K4373" i="9"/>
  <c r="O4373" i="9"/>
  <c r="L4373" i="9"/>
  <c r="P4373" i="9"/>
  <c r="R4373" i="9"/>
  <c r="I4373" i="9"/>
  <c r="M4373" i="9"/>
  <c r="Q4375" i="9"/>
  <c r="J4375" i="9"/>
  <c r="N4375" i="9"/>
  <c r="K4375" i="9"/>
  <c r="O4375" i="9"/>
  <c r="L4375" i="9"/>
  <c r="P4375" i="9"/>
  <c r="I4375" i="9"/>
  <c r="M4375" i="9"/>
  <c r="R4375" i="9"/>
  <c r="Q4377" i="9"/>
  <c r="J4377" i="9"/>
  <c r="N4377" i="9"/>
  <c r="K4377" i="9"/>
  <c r="O4377" i="9"/>
  <c r="L4377" i="9"/>
  <c r="P4377" i="9"/>
  <c r="R4377" i="9"/>
  <c r="I4377" i="9"/>
  <c r="M4377" i="9"/>
  <c r="Q4379" i="9"/>
  <c r="J4379" i="9"/>
  <c r="N4379" i="9"/>
  <c r="K4379" i="9"/>
  <c r="O4379" i="9"/>
  <c r="L4379" i="9"/>
  <c r="P4379" i="9"/>
  <c r="I4379" i="9"/>
  <c r="M4379" i="9"/>
  <c r="R4379" i="9"/>
  <c r="Q4381" i="9"/>
  <c r="J4381" i="9"/>
  <c r="N4381" i="9"/>
  <c r="K4381" i="9"/>
  <c r="O4381" i="9"/>
  <c r="L4381" i="9"/>
  <c r="P4381" i="9"/>
  <c r="R4381" i="9"/>
  <c r="I4381" i="9"/>
  <c r="M4381" i="9"/>
  <c r="Q4383" i="9"/>
  <c r="J4383" i="9"/>
  <c r="N4383" i="9"/>
  <c r="K4383" i="9"/>
  <c r="O4383" i="9"/>
  <c r="L4383" i="9"/>
  <c r="P4383" i="9"/>
  <c r="I4383" i="9"/>
  <c r="M4383" i="9"/>
  <c r="R4383" i="9"/>
  <c r="Q4385" i="9"/>
  <c r="J4385" i="9"/>
  <c r="N4385" i="9"/>
  <c r="K4385" i="9"/>
  <c r="O4385" i="9"/>
  <c r="L4385" i="9"/>
  <c r="P4385" i="9"/>
  <c r="R4385" i="9"/>
  <c r="I4385" i="9"/>
  <c r="M4385" i="9"/>
  <c r="Q4387" i="9"/>
  <c r="J4387" i="9"/>
  <c r="N4387" i="9"/>
  <c r="K4387" i="9"/>
  <c r="O4387" i="9"/>
  <c r="L4387" i="9"/>
  <c r="P4387" i="9"/>
  <c r="I4387" i="9"/>
  <c r="M4387" i="9"/>
  <c r="R4387" i="9"/>
  <c r="Q4389" i="9"/>
  <c r="J4389" i="9"/>
  <c r="N4389" i="9"/>
  <c r="K4389" i="9"/>
  <c r="O4389" i="9"/>
  <c r="L4389" i="9"/>
  <c r="P4389" i="9"/>
  <c r="R4389" i="9"/>
  <c r="I4389" i="9"/>
  <c r="M4389" i="9"/>
  <c r="Q4391" i="9"/>
  <c r="J4391" i="9"/>
  <c r="N4391" i="9"/>
  <c r="K4391" i="9"/>
  <c r="O4391" i="9"/>
  <c r="L4391" i="9"/>
  <c r="P4391" i="9"/>
  <c r="I4391" i="9"/>
  <c r="M4391" i="9"/>
  <c r="R4391" i="9"/>
  <c r="Q4393" i="9"/>
  <c r="J4393" i="9"/>
  <c r="N4393" i="9"/>
  <c r="K4393" i="9"/>
  <c r="O4393" i="9"/>
  <c r="L4393" i="9"/>
  <c r="P4393" i="9"/>
  <c r="R4393" i="9"/>
  <c r="I4393" i="9"/>
  <c r="M4393" i="9"/>
  <c r="Q4395" i="9"/>
  <c r="J4395" i="9"/>
  <c r="N4395" i="9"/>
  <c r="K4395" i="9"/>
  <c r="O4395" i="9"/>
  <c r="L4395" i="9"/>
  <c r="P4395" i="9"/>
  <c r="I4395" i="9"/>
  <c r="M4395" i="9"/>
  <c r="R4395" i="9"/>
  <c r="Q4397" i="9"/>
  <c r="J4397" i="9"/>
  <c r="N4397" i="9"/>
  <c r="K4397" i="9"/>
  <c r="O4397" i="9"/>
  <c r="L4397" i="9"/>
  <c r="P4397" i="9"/>
  <c r="R4397" i="9"/>
  <c r="I4397" i="9"/>
  <c r="M4397" i="9"/>
  <c r="Q4399" i="9"/>
  <c r="J4399" i="9"/>
  <c r="N4399" i="9"/>
  <c r="K4399" i="9"/>
  <c r="O4399" i="9"/>
  <c r="L4399" i="9"/>
  <c r="P4399" i="9"/>
  <c r="I4399" i="9"/>
  <c r="M4399" i="9"/>
  <c r="R4399" i="9"/>
  <c r="Q4401" i="9"/>
  <c r="J4401" i="9"/>
  <c r="N4401" i="9"/>
  <c r="K4401" i="9"/>
  <c r="O4401" i="9"/>
  <c r="L4401" i="9"/>
  <c r="P4401" i="9"/>
  <c r="R4401" i="9"/>
  <c r="I4401" i="9"/>
  <c r="M4401" i="9"/>
  <c r="Q4403" i="9"/>
  <c r="J4403" i="9"/>
  <c r="N4403" i="9"/>
  <c r="K4403" i="9"/>
  <c r="O4403" i="9"/>
  <c r="L4403" i="9"/>
  <c r="P4403" i="9"/>
  <c r="I4403" i="9"/>
  <c r="M4403" i="9"/>
  <c r="R4403" i="9"/>
  <c r="Q4405" i="9"/>
  <c r="J4405" i="9"/>
  <c r="N4405" i="9"/>
  <c r="K4405" i="9"/>
  <c r="O4405" i="9"/>
  <c r="L4405" i="9"/>
  <c r="P4405" i="9"/>
  <c r="R4405" i="9"/>
  <c r="I4405" i="9"/>
  <c r="M4405" i="9"/>
  <c r="Q4407" i="9"/>
  <c r="J4407" i="9"/>
  <c r="N4407" i="9"/>
  <c r="K4407" i="9"/>
  <c r="O4407" i="9"/>
  <c r="L4407" i="9"/>
  <c r="P4407" i="9"/>
  <c r="I4407" i="9"/>
  <c r="M4407" i="9"/>
  <c r="R4407" i="9"/>
  <c r="Q4409" i="9"/>
  <c r="J4409" i="9"/>
  <c r="N4409" i="9"/>
  <c r="K4409" i="9"/>
  <c r="O4409" i="9"/>
  <c r="L4409" i="9"/>
  <c r="P4409" i="9"/>
  <c r="R4409" i="9"/>
  <c r="I4409" i="9"/>
  <c r="M4409" i="9"/>
  <c r="Q4411" i="9"/>
  <c r="J4411" i="9"/>
  <c r="N4411" i="9"/>
  <c r="K4411" i="9"/>
  <c r="O4411" i="9"/>
  <c r="L4411" i="9"/>
  <c r="P4411" i="9"/>
  <c r="I4411" i="9"/>
  <c r="M4411" i="9"/>
  <c r="R4411" i="9"/>
  <c r="Q4413" i="9"/>
  <c r="J4413" i="9"/>
  <c r="N4413" i="9"/>
  <c r="K4413" i="9"/>
  <c r="O4413" i="9"/>
  <c r="L4413" i="9"/>
  <c r="P4413" i="9"/>
  <c r="R4413" i="9"/>
  <c r="I4413" i="9"/>
  <c r="M4413" i="9"/>
  <c r="Q4415" i="9"/>
  <c r="J4415" i="9"/>
  <c r="N4415" i="9"/>
  <c r="K4415" i="9"/>
  <c r="O4415" i="9"/>
  <c r="L4415" i="9"/>
  <c r="P4415" i="9"/>
  <c r="I4415" i="9"/>
  <c r="M4415" i="9"/>
  <c r="R4415" i="9"/>
  <c r="Q4417" i="9"/>
  <c r="J4417" i="9"/>
  <c r="N4417" i="9"/>
  <c r="K4417" i="9"/>
  <c r="O4417" i="9"/>
  <c r="L4417" i="9"/>
  <c r="P4417" i="9"/>
  <c r="R4417" i="9"/>
  <c r="I4417" i="9"/>
  <c r="M4417" i="9"/>
  <c r="Q4419" i="9"/>
  <c r="J4419" i="9"/>
  <c r="N4419" i="9"/>
  <c r="K4419" i="9"/>
  <c r="O4419" i="9"/>
  <c r="L4419" i="9"/>
  <c r="P4419" i="9"/>
  <c r="I4419" i="9"/>
  <c r="M4419" i="9"/>
  <c r="R4419" i="9"/>
  <c r="Q4421" i="9"/>
  <c r="J4421" i="9"/>
  <c r="N4421" i="9"/>
  <c r="K4421" i="9"/>
  <c r="O4421" i="9"/>
  <c r="L4421" i="9"/>
  <c r="P4421" i="9"/>
  <c r="R4421" i="9"/>
  <c r="I4421" i="9"/>
  <c r="M4421" i="9"/>
  <c r="Q4423" i="9"/>
  <c r="J4423" i="9"/>
  <c r="N4423" i="9"/>
  <c r="K4423" i="9"/>
  <c r="O4423" i="9"/>
  <c r="L4423" i="9"/>
  <c r="P4423" i="9"/>
  <c r="I4423" i="9"/>
  <c r="M4423" i="9"/>
  <c r="R4423" i="9"/>
  <c r="Q4425" i="9"/>
  <c r="J4425" i="9"/>
  <c r="N4425" i="9"/>
  <c r="K4425" i="9"/>
  <c r="O4425" i="9"/>
  <c r="L4425" i="9"/>
  <c r="P4425" i="9"/>
  <c r="R4425" i="9"/>
  <c r="I4425" i="9"/>
  <c r="M4425" i="9"/>
  <c r="Q4427" i="9"/>
  <c r="J4427" i="9"/>
  <c r="N4427" i="9"/>
  <c r="K4427" i="9"/>
  <c r="O4427" i="9"/>
  <c r="L4427" i="9"/>
  <c r="P4427" i="9"/>
  <c r="I4427" i="9"/>
  <c r="M4427" i="9"/>
  <c r="R4427" i="9"/>
  <c r="Q4429" i="9"/>
  <c r="J4429" i="9"/>
  <c r="N4429" i="9"/>
  <c r="K4429" i="9"/>
  <c r="O4429" i="9"/>
  <c r="L4429" i="9"/>
  <c r="P4429" i="9"/>
  <c r="R4429" i="9"/>
  <c r="I4429" i="9"/>
  <c r="M4429" i="9"/>
  <c r="Q4431" i="9"/>
  <c r="J4431" i="9"/>
  <c r="N4431" i="9"/>
  <c r="K4431" i="9"/>
  <c r="O4431" i="9"/>
  <c r="L4431" i="9"/>
  <c r="P4431" i="9"/>
  <c r="I4431" i="9"/>
  <c r="M4431" i="9"/>
  <c r="R4431" i="9"/>
  <c r="Q4433" i="9"/>
  <c r="J4433" i="9"/>
  <c r="N4433" i="9"/>
  <c r="K4433" i="9"/>
  <c r="O4433" i="9"/>
  <c r="L4433" i="9"/>
  <c r="P4433" i="9"/>
  <c r="R4433" i="9"/>
  <c r="I4433" i="9"/>
  <c r="M4433" i="9"/>
  <c r="Q4435" i="9"/>
  <c r="J4435" i="9"/>
  <c r="N4435" i="9"/>
  <c r="K4435" i="9"/>
  <c r="O4435" i="9"/>
  <c r="L4435" i="9"/>
  <c r="P4435" i="9"/>
  <c r="I4435" i="9"/>
  <c r="M4435" i="9"/>
  <c r="R4435" i="9"/>
  <c r="Q4437" i="9"/>
  <c r="J4437" i="9"/>
  <c r="N4437" i="9"/>
  <c r="K4437" i="9"/>
  <c r="O4437" i="9"/>
  <c r="L4437" i="9"/>
  <c r="P4437" i="9"/>
  <c r="R4437" i="9"/>
  <c r="I4437" i="9"/>
  <c r="M4437" i="9"/>
  <c r="Q4439" i="9"/>
  <c r="J4439" i="9"/>
  <c r="N4439" i="9"/>
  <c r="K4439" i="9"/>
  <c r="O4439" i="9"/>
  <c r="L4439" i="9"/>
  <c r="P4439" i="9"/>
  <c r="I4439" i="9"/>
  <c r="M4439" i="9"/>
  <c r="R4439" i="9"/>
  <c r="Q4441" i="9"/>
  <c r="K4441" i="9"/>
  <c r="O4441" i="9"/>
  <c r="L4441" i="9"/>
  <c r="P4441" i="9"/>
  <c r="M4441" i="9"/>
  <c r="R4441" i="9"/>
  <c r="N4441" i="9"/>
  <c r="I4441" i="9"/>
  <c r="Q4443" i="9"/>
  <c r="L4443" i="9"/>
  <c r="P4443" i="9"/>
  <c r="I4443" i="9"/>
  <c r="N4443" i="9"/>
  <c r="J4443" i="9"/>
  <c r="O4443" i="9"/>
  <c r="K4443" i="9"/>
  <c r="R4443" i="9"/>
  <c r="Q4445" i="9"/>
  <c r="L4445" i="9"/>
  <c r="P4445" i="9"/>
  <c r="I4445" i="9"/>
  <c r="N4445" i="9"/>
  <c r="R4445" i="9"/>
  <c r="J4445" i="9"/>
  <c r="O4445" i="9"/>
  <c r="K4445" i="9"/>
  <c r="Q4447" i="9"/>
  <c r="L4447" i="9"/>
  <c r="P4447" i="9"/>
  <c r="I4447" i="9"/>
  <c r="N4447" i="9"/>
  <c r="J4447" i="9"/>
  <c r="O4447" i="9"/>
  <c r="K4447" i="9"/>
  <c r="R4447" i="9"/>
  <c r="Q4449" i="9"/>
  <c r="L4449" i="9"/>
  <c r="P4449" i="9"/>
  <c r="I4449" i="9"/>
  <c r="N4449" i="9"/>
  <c r="R4449" i="9"/>
  <c r="J4449" i="9"/>
  <c r="O4449" i="9"/>
  <c r="K4449" i="9"/>
  <c r="Q4451" i="9"/>
  <c r="L4451" i="9"/>
  <c r="P4451" i="9"/>
  <c r="I4451" i="9"/>
  <c r="N4451" i="9"/>
  <c r="J4451" i="9"/>
  <c r="O4451" i="9"/>
  <c r="K4451" i="9"/>
  <c r="R4451" i="9"/>
  <c r="Q4453" i="9"/>
  <c r="L4453" i="9"/>
  <c r="P4453" i="9"/>
  <c r="I4453" i="9"/>
  <c r="N4453" i="9"/>
  <c r="R4453" i="9"/>
  <c r="J4453" i="9"/>
  <c r="O4453" i="9"/>
  <c r="K4453" i="9"/>
  <c r="Q4455" i="9"/>
  <c r="L4455" i="9"/>
  <c r="P4455" i="9"/>
  <c r="I4455" i="9"/>
  <c r="N4455" i="9"/>
  <c r="J4455" i="9"/>
  <c r="O4455" i="9"/>
  <c r="K4455" i="9"/>
  <c r="R4455" i="9"/>
  <c r="Q4457" i="9"/>
  <c r="L4457" i="9"/>
  <c r="P4457" i="9"/>
  <c r="I4457" i="9"/>
  <c r="N4457" i="9"/>
  <c r="R4457" i="9"/>
  <c r="J4457" i="9"/>
  <c r="O4457" i="9"/>
  <c r="K4457" i="9"/>
  <c r="Q4459" i="9"/>
  <c r="L4459" i="9"/>
  <c r="P4459" i="9"/>
  <c r="I4459" i="9"/>
  <c r="N4459" i="9"/>
  <c r="J4459" i="9"/>
  <c r="O4459" i="9"/>
  <c r="K4459" i="9"/>
  <c r="R4459" i="9"/>
  <c r="Q4461" i="9"/>
  <c r="L4461" i="9"/>
  <c r="P4461" i="9"/>
  <c r="I4461" i="9"/>
  <c r="N4461" i="9"/>
  <c r="R4461" i="9"/>
  <c r="J4461" i="9"/>
  <c r="O4461" i="9"/>
  <c r="K4461" i="9"/>
  <c r="Q4463" i="9"/>
  <c r="L4463" i="9"/>
  <c r="P4463" i="9"/>
  <c r="I4463" i="9"/>
  <c r="N4463" i="9"/>
  <c r="J4463" i="9"/>
  <c r="O4463" i="9"/>
  <c r="K4463" i="9"/>
  <c r="R4463" i="9"/>
  <c r="Q4465" i="9"/>
  <c r="L4465" i="9"/>
  <c r="P4465" i="9"/>
  <c r="I4465" i="9"/>
  <c r="N4465" i="9"/>
  <c r="R4465" i="9"/>
  <c r="J4465" i="9"/>
  <c r="O4465" i="9"/>
  <c r="K4465" i="9"/>
  <c r="Q4467" i="9"/>
  <c r="L4467" i="9"/>
  <c r="P4467" i="9"/>
  <c r="I4467" i="9"/>
  <c r="N4467" i="9"/>
  <c r="J4467" i="9"/>
  <c r="O4467" i="9"/>
  <c r="K4467" i="9"/>
  <c r="R4467" i="9"/>
  <c r="Q4469" i="9"/>
  <c r="L4469" i="9"/>
  <c r="P4469" i="9"/>
  <c r="I4469" i="9"/>
  <c r="N4469" i="9"/>
  <c r="R4469" i="9"/>
  <c r="J4469" i="9"/>
  <c r="O4469" i="9"/>
  <c r="K4469" i="9"/>
  <c r="Q4471" i="9"/>
  <c r="L4471" i="9"/>
  <c r="P4471" i="9"/>
  <c r="I4471" i="9"/>
  <c r="N4471" i="9"/>
  <c r="J4471" i="9"/>
  <c r="O4471" i="9"/>
  <c r="K4471" i="9"/>
  <c r="R4471" i="9"/>
  <c r="Q4473" i="9"/>
  <c r="L4473" i="9"/>
  <c r="P4473" i="9"/>
  <c r="I4473" i="9"/>
  <c r="N4473" i="9"/>
  <c r="R4473" i="9"/>
  <c r="J4473" i="9"/>
  <c r="O4473" i="9"/>
  <c r="K4473" i="9"/>
  <c r="Q4475" i="9"/>
  <c r="L4475" i="9"/>
  <c r="P4475" i="9"/>
  <c r="I4475" i="9"/>
  <c r="N4475" i="9"/>
  <c r="J4475" i="9"/>
  <c r="O4475" i="9"/>
  <c r="K4475" i="9"/>
  <c r="R4475" i="9"/>
  <c r="Q4477" i="9"/>
  <c r="L4477" i="9"/>
  <c r="P4477" i="9"/>
  <c r="I4477" i="9"/>
  <c r="N4477" i="9"/>
  <c r="R4477" i="9"/>
  <c r="J4477" i="9"/>
  <c r="O4477" i="9"/>
  <c r="K4477" i="9"/>
  <c r="Q4479" i="9"/>
  <c r="L4479" i="9"/>
  <c r="P4479" i="9"/>
  <c r="I4479" i="9"/>
  <c r="N4479" i="9"/>
  <c r="J4479" i="9"/>
  <c r="O4479" i="9"/>
  <c r="K4479" i="9"/>
  <c r="R4479" i="9"/>
  <c r="Q4481" i="9"/>
  <c r="L4481" i="9"/>
  <c r="P4481" i="9"/>
  <c r="I4481" i="9"/>
  <c r="N4481" i="9"/>
  <c r="R4481" i="9"/>
  <c r="J4481" i="9"/>
  <c r="O4481" i="9"/>
  <c r="K4481" i="9"/>
  <c r="Q4483" i="9"/>
  <c r="L4483" i="9"/>
  <c r="P4483" i="9"/>
  <c r="I4483" i="9"/>
  <c r="N4483" i="9"/>
  <c r="J4483" i="9"/>
  <c r="O4483" i="9"/>
  <c r="K4483" i="9"/>
  <c r="R4483" i="9"/>
  <c r="Q4485" i="9"/>
  <c r="L4485" i="9"/>
  <c r="P4485" i="9"/>
  <c r="I4485" i="9"/>
  <c r="N4485" i="9"/>
  <c r="R4485" i="9"/>
  <c r="J4485" i="9"/>
  <c r="O4485" i="9"/>
  <c r="K4485" i="9"/>
  <c r="Q4487" i="9"/>
  <c r="L4487" i="9"/>
  <c r="P4487" i="9"/>
  <c r="I4487" i="9"/>
  <c r="N4487" i="9"/>
  <c r="J4487" i="9"/>
  <c r="O4487" i="9"/>
  <c r="K4487" i="9"/>
  <c r="R4487" i="9"/>
  <c r="Q4489" i="9"/>
  <c r="L4489" i="9"/>
  <c r="P4489" i="9"/>
  <c r="I4489" i="9"/>
  <c r="N4489" i="9"/>
  <c r="R4489" i="9"/>
  <c r="J4489" i="9"/>
  <c r="O4489" i="9"/>
  <c r="K4489" i="9"/>
  <c r="Q4491" i="9"/>
  <c r="L4491" i="9"/>
  <c r="P4491" i="9"/>
  <c r="I4491" i="9"/>
  <c r="N4491" i="9"/>
  <c r="J4491" i="9"/>
  <c r="O4491" i="9"/>
  <c r="K4491" i="9"/>
  <c r="R4491" i="9"/>
  <c r="Q4493" i="9"/>
  <c r="L4493" i="9"/>
  <c r="P4493" i="9"/>
  <c r="I4493" i="9"/>
  <c r="N4493" i="9"/>
  <c r="R4493" i="9"/>
  <c r="J4493" i="9"/>
  <c r="O4493" i="9"/>
  <c r="K4493" i="9"/>
  <c r="Q4495" i="9"/>
  <c r="L4495" i="9"/>
  <c r="P4495" i="9"/>
  <c r="I4495" i="9"/>
  <c r="N4495" i="9"/>
  <c r="J4495" i="9"/>
  <c r="O4495" i="9"/>
  <c r="K4495" i="9"/>
  <c r="R4495" i="9"/>
  <c r="Q4497" i="9"/>
  <c r="L4497" i="9"/>
  <c r="P4497" i="9"/>
  <c r="I4497" i="9"/>
  <c r="N4497" i="9"/>
  <c r="R4497" i="9"/>
  <c r="J4497" i="9"/>
  <c r="O4497" i="9"/>
  <c r="K4497" i="9"/>
  <c r="Q4499" i="9"/>
  <c r="L4499" i="9"/>
  <c r="P4499" i="9"/>
  <c r="I4499" i="9"/>
  <c r="N4499" i="9"/>
  <c r="J4499" i="9"/>
  <c r="O4499" i="9"/>
  <c r="K4499" i="9"/>
  <c r="R4499" i="9"/>
  <c r="Q4501" i="9"/>
  <c r="L4501" i="9"/>
  <c r="P4501" i="9"/>
  <c r="I4501" i="9"/>
  <c r="N4501" i="9"/>
  <c r="R4501" i="9"/>
  <c r="J4501" i="9"/>
  <c r="O4501" i="9"/>
  <c r="K4501" i="9"/>
  <c r="Q4503" i="9"/>
  <c r="L4503" i="9"/>
  <c r="P4503" i="9"/>
  <c r="I4503" i="9"/>
  <c r="N4503" i="9"/>
  <c r="J4503" i="9"/>
  <c r="O4503" i="9"/>
  <c r="K4503" i="9"/>
  <c r="R4503" i="9"/>
  <c r="Q4505" i="9"/>
  <c r="I4505" i="9"/>
  <c r="M4505" i="9"/>
  <c r="R4505" i="9"/>
  <c r="J4505" i="9"/>
  <c r="N4505" i="9"/>
  <c r="K4505" i="9"/>
  <c r="O4505" i="9"/>
  <c r="Q4507" i="9"/>
  <c r="I4507" i="9"/>
  <c r="M4507" i="9"/>
  <c r="J4507" i="9"/>
  <c r="N4507" i="9"/>
  <c r="K4507" i="9"/>
  <c r="O4507" i="9"/>
  <c r="R4507" i="9"/>
  <c r="Q4509" i="9"/>
  <c r="I4509" i="9"/>
  <c r="M4509" i="9"/>
  <c r="R4509" i="9"/>
  <c r="J4509" i="9"/>
  <c r="N4509" i="9"/>
  <c r="K4509" i="9"/>
  <c r="O4509" i="9"/>
  <c r="Q4511" i="9"/>
  <c r="I4511" i="9"/>
  <c r="M4511" i="9"/>
  <c r="J4511" i="9"/>
  <c r="N4511" i="9"/>
  <c r="K4511" i="9"/>
  <c r="O4511" i="9"/>
  <c r="R4511" i="9"/>
  <c r="Q4513" i="9"/>
  <c r="I4513" i="9"/>
  <c r="M4513" i="9"/>
  <c r="R4513" i="9"/>
  <c r="J4513" i="9"/>
  <c r="N4513" i="9"/>
  <c r="K4513" i="9"/>
  <c r="O4513" i="9"/>
  <c r="Q4515" i="9"/>
  <c r="I4515" i="9"/>
  <c r="M4515" i="9"/>
  <c r="J4515" i="9"/>
  <c r="N4515" i="9"/>
  <c r="K4515" i="9"/>
  <c r="O4515" i="9"/>
  <c r="R4515" i="9"/>
  <c r="Q4517" i="9"/>
  <c r="I4517" i="9"/>
  <c r="M4517" i="9"/>
  <c r="R4517" i="9"/>
  <c r="J4517" i="9"/>
  <c r="N4517" i="9"/>
  <c r="K4517" i="9"/>
  <c r="O4517" i="9"/>
  <c r="Q4519" i="9"/>
  <c r="I4519" i="9"/>
  <c r="M4519" i="9"/>
  <c r="J4519" i="9"/>
  <c r="N4519" i="9"/>
  <c r="K4519" i="9"/>
  <c r="O4519" i="9"/>
  <c r="R4519" i="9"/>
  <c r="Q4521" i="9"/>
  <c r="I4521" i="9"/>
  <c r="M4521" i="9"/>
  <c r="R4521" i="9"/>
  <c r="J4521" i="9"/>
  <c r="N4521" i="9"/>
  <c r="K4521" i="9"/>
  <c r="O4521" i="9"/>
  <c r="Q4523" i="9"/>
  <c r="I4523" i="9"/>
  <c r="M4523" i="9"/>
  <c r="J4523" i="9"/>
  <c r="N4523" i="9"/>
  <c r="K4523" i="9"/>
  <c r="O4523" i="9"/>
  <c r="R4523" i="9"/>
  <c r="Q4525" i="9"/>
  <c r="I4525" i="9"/>
  <c r="M4525" i="9"/>
  <c r="R4525" i="9"/>
  <c r="J4525" i="9"/>
  <c r="N4525" i="9"/>
  <c r="K4525" i="9"/>
  <c r="O4525" i="9"/>
  <c r="Q4527" i="9"/>
  <c r="I4527" i="9"/>
  <c r="M4527" i="9"/>
  <c r="J4527" i="9"/>
  <c r="N4527" i="9"/>
  <c r="K4527" i="9"/>
  <c r="O4527" i="9"/>
  <c r="R4527" i="9"/>
  <c r="Q4529" i="9"/>
  <c r="I4529" i="9"/>
  <c r="M4529" i="9"/>
  <c r="R4529" i="9"/>
  <c r="J4529" i="9"/>
  <c r="N4529" i="9"/>
  <c r="K4529" i="9"/>
  <c r="O4529" i="9"/>
  <c r="Q4531" i="9"/>
  <c r="I4531" i="9"/>
  <c r="M4531" i="9"/>
  <c r="J4531" i="9"/>
  <c r="N4531" i="9"/>
  <c r="K4531" i="9"/>
  <c r="O4531" i="9"/>
  <c r="R4531" i="9"/>
  <c r="Q4533" i="9"/>
  <c r="I4533" i="9"/>
  <c r="M4533" i="9"/>
  <c r="R4533" i="9"/>
  <c r="J4533" i="9"/>
  <c r="N4533" i="9"/>
  <c r="K4533" i="9"/>
  <c r="O4533" i="9"/>
  <c r="Q4535" i="9"/>
  <c r="I4535" i="9"/>
  <c r="M4535" i="9"/>
  <c r="J4535" i="9"/>
  <c r="N4535" i="9"/>
  <c r="K4535" i="9"/>
  <c r="O4535" i="9"/>
  <c r="R4535" i="9"/>
  <c r="Q4537" i="9"/>
  <c r="I4537" i="9"/>
  <c r="M4537" i="9"/>
  <c r="R4537" i="9"/>
  <c r="J4537" i="9"/>
  <c r="N4537" i="9"/>
  <c r="K4537" i="9"/>
  <c r="O4537" i="9"/>
  <c r="Q4539" i="9"/>
  <c r="I4539" i="9"/>
  <c r="M4539" i="9"/>
  <c r="J4539" i="9"/>
  <c r="N4539" i="9"/>
  <c r="K4539" i="9"/>
  <c r="O4539" i="9"/>
  <c r="R4539" i="9"/>
  <c r="Q4541" i="9"/>
  <c r="I4541" i="9"/>
  <c r="M4541" i="9"/>
  <c r="R4541" i="9"/>
  <c r="J4541" i="9"/>
  <c r="N4541" i="9"/>
  <c r="K4541" i="9"/>
  <c r="O4541" i="9"/>
  <c r="Q4543" i="9"/>
  <c r="I4543" i="9"/>
  <c r="M4543" i="9"/>
  <c r="J4543" i="9"/>
  <c r="N4543" i="9"/>
  <c r="K4543" i="9"/>
  <c r="O4543" i="9"/>
  <c r="R4543" i="9"/>
  <c r="Q4545" i="9"/>
  <c r="I4545" i="9"/>
  <c r="M4545" i="9"/>
  <c r="R4545" i="9"/>
  <c r="J4545" i="9"/>
  <c r="N4545" i="9"/>
  <c r="K4545" i="9"/>
  <c r="O4545" i="9"/>
  <c r="Q4547" i="9"/>
  <c r="I4547" i="9"/>
  <c r="M4547" i="9"/>
  <c r="J4547" i="9"/>
  <c r="N4547" i="9"/>
  <c r="K4547" i="9"/>
  <c r="O4547" i="9"/>
  <c r="R4547" i="9"/>
  <c r="Q4549" i="9"/>
  <c r="I4549" i="9"/>
  <c r="M4549" i="9"/>
  <c r="R4549" i="9"/>
  <c r="J4549" i="9"/>
  <c r="N4549" i="9"/>
  <c r="K4549" i="9"/>
  <c r="O4549" i="9"/>
  <c r="Q4551" i="9"/>
  <c r="I4551" i="9"/>
  <c r="M4551" i="9"/>
  <c r="J4551" i="9"/>
  <c r="N4551" i="9"/>
  <c r="K4551" i="9"/>
  <c r="O4551" i="9"/>
  <c r="R4551" i="9"/>
  <c r="Q4553" i="9"/>
  <c r="I4553" i="9"/>
  <c r="M4553" i="9"/>
  <c r="R4553" i="9"/>
  <c r="J4553" i="9"/>
  <c r="N4553" i="9"/>
  <c r="K4553" i="9"/>
  <c r="O4553" i="9"/>
  <c r="Q4555" i="9"/>
  <c r="I4555" i="9"/>
  <c r="M4555" i="9"/>
  <c r="J4555" i="9"/>
  <c r="N4555" i="9"/>
  <c r="K4555" i="9"/>
  <c r="O4555" i="9"/>
  <c r="R4555" i="9"/>
  <c r="Q4557" i="9"/>
  <c r="I4557" i="9"/>
  <c r="M4557" i="9"/>
  <c r="R4557" i="9"/>
  <c r="J4557" i="9"/>
  <c r="N4557" i="9"/>
  <c r="K4557" i="9"/>
  <c r="O4557" i="9"/>
  <c r="Q4559" i="9"/>
  <c r="I4559" i="9"/>
  <c r="M4559" i="9"/>
  <c r="J4559" i="9"/>
  <c r="N4559" i="9"/>
  <c r="K4559" i="9"/>
  <c r="O4559" i="9"/>
  <c r="R4559" i="9"/>
  <c r="Q4561" i="9"/>
  <c r="I4561" i="9"/>
  <c r="M4561" i="9"/>
  <c r="R4561" i="9"/>
  <c r="J4561" i="9"/>
  <c r="N4561" i="9"/>
  <c r="K4561" i="9"/>
  <c r="O4561" i="9"/>
  <c r="Q4563" i="9"/>
  <c r="I4563" i="9"/>
  <c r="M4563" i="9"/>
  <c r="J4563" i="9"/>
  <c r="N4563" i="9"/>
  <c r="K4563" i="9"/>
  <c r="O4563" i="9"/>
  <c r="R4563" i="9"/>
  <c r="Q4565" i="9"/>
  <c r="I4565" i="9"/>
  <c r="M4565" i="9"/>
  <c r="R4565" i="9"/>
  <c r="J4565" i="9"/>
  <c r="N4565" i="9"/>
  <c r="K4565" i="9"/>
  <c r="O4565" i="9"/>
  <c r="Q4567" i="9"/>
  <c r="I4567" i="9"/>
  <c r="M4567" i="9"/>
  <c r="J4567" i="9"/>
  <c r="N4567" i="9"/>
  <c r="K4567" i="9"/>
  <c r="O4567" i="9"/>
  <c r="R4567" i="9"/>
  <c r="Q4569" i="9"/>
  <c r="I4569" i="9"/>
  <c r="M4569" i="9"/>
  <c r="R4569" i="9"/>
  <c r="J4569" i="9"/>
  <c r="N4569" i="9"/>
  <c r="K4569" i="9"/>
  <c r="O4569" i="9"/>
  <c r="Q4571" i="9"/>
  <c r="I4571" i="9"/>
  <c r="M4571" i="9"/>
  <c r="J4571" i="9"/>
  <c r="N4571" i="9"/>
  <c r="K4571" i="9"/>
  <c r="O4571" i="9"/>
  <c r="R4571" i="9"/>
  <c r="Q4573" i="9"/>
  <c r="I4573" i="9"/>
  <c r="M4573" i="9"/>
  <c r="R4573" i="9"/>
  <c r="J4573" i="9"/>
  <c r="N4573" i="9"/>
  <c r="K4573" i="9"/>
  <c r="O4573" i="9"/>
  <c r="Q4575" i="9"/>
  <c r="I4575" i="9"/>
  <c r="M4575" i="9"/>
  <c r="J4575" i="9"/>
  <c r="N4575" i="9"/>
  <c r="K4575" i="9"/>
  <c r="O4575" i="9"/>
  <c r="R4575" i="9"/>
  <c r="Q4577" i="9"/>
  <c r="I4577" i="9"/>
  <c r="M4577" i="9"/>
  <c r="R4577" i="9"/>
  <c r="J4577" i="9"/>
  <c r="N4577" i="9"/>
  <c r="K4577" i="9"/>
  <c r="O4577" i="9"/>
  <c r="Q4579" i="9"/>
  <c r="I4579" i="9"/>
  <c r="M4579" i="9"/>
  <c r="J4579" i="9"/>
  <c r="N4579" i="9"/>
  <c r="K4579" i="9"/>
  <c r="O4579" i="9"/>
  <c r="R4579" i="9"/>
  <c r="Q4581" i="9"/>
  <c r="I4581" i="9"/>
  <c r="M4581" i="9"/>
  <c r="R4581" i="9"/>
  <c r="J4581" i="9"/>
  <c r="N4581" i="9"/>
  <c r="K4581" i="9"/>
  <c r="O4581" i="9"/>
  <c r="Q4583" i="9"/>
  <c r="I4583" i="9"/>
  <c r="M4583" i="9"/>
  <c r="J4583" i="9"/>
  <c r="N4583" i="9"/>
  <c r="K4583" i="9"/>
  <c r="O4583" i="9"/>
  <c r="R4583" i="9"/>
  <c r="Q4585" i="9"/>
  <c r="I4585" i="9"/>
  <c r="M4585" i="9"/>
  <c r="R4585" i="9"/>
  <c r="J4585" i="9"/>
  <c r="N4585" i="9"/>
  <c r="K4585" i="9"/>
  <c r="O4585" i="9"/>
  <c r="Q4587" i="9"/>
  <c r="I4587" i="9"/>
  <c r="M4587" i="9"/>
  <c r="J4587" i="9"/>
  <c r="N4587" i="9"/>
  <c r="K4587" i="9"/>
  <c r="O4587" i="9"/>
  <c r="R4587" i="9"/>
  <c r="Q4589" i="9"/>
  <c r="I4589" i="9"/>
  <c r="M4589" i="9"/>
  <c r="R4589" i="9"/>
  <c r="J4589" i="9"/>
  <c r="N4589" i="9"/>
  <c r="K4589" i="9"/>
  <c r="O4589" i="9"/>
  <c r="Q4591" i="9"/>
  <c r="I4591" i="9"/>
  <c r="M4591" i="9"/>
  <c r="J4591" i="9"/>
  <c r="N4591" i="9"/>
  <c r="K4591" i="9"/>
  <c r="O4591" i="9"/>
  <c r="R4591" i="9"/>
  <c r="Q4593" i="9"/>
  <c r="I4593" i="9"/>
  <c r="M4593" i="9"/>
  <c r="R4593" i="9"/>
  <c r="J4593" i="9"/>
  <c r="N4593" i="9"/>
  <c r="K4593" i="9"/>
  <c r="O4593" i="9"/>
  <c r="Q4595" i="9"/>
  <c r="I4595" i="9"/>
  <c r="M4595" i="9"/>
  <c r="J4595" i="9"/>
  <c r="N4595" i="9"/>
  <c r="K4595" i="9"/>
  <c r="O4595" i="9"/>
  <c r="R4595" i="9"/>
  <c r="Q4597" i="9"/>
  <c r="I4597" i="9"/>
  <c r="M4597" i="9"/>
  <c r="R4597" i="9"/>
  <c r="J4597" i="9"/>
  <c r="N4597" i="9"/>
  <c r="K4597" i="9"/>
  <c r="O4597" i="9"/>
  <c r="Q4599" i="9"/>
  <c r="I4599" i="9"/>
  <c r="M4599" i="9"/>
  <c r="J4599" i="9"/>
  <c r="N4599" i="9"/>
  <c r="K4599" i="9"/>
  <c r="O4599" i="9"/>
  <c r="R4599" i="9"/>
  <c r="Q4601" i="9"/>
  <c r="I4601" i="9"/>
  <c r="M4601" i="9"/>
  <c r="R4601" i="9"/>
  <c r="J4601" i="9"/>
  <c r="N4601" i="9"/>
  <c r="K4601" i="9"/>
  <c r="O4601" i="9"/>
  <c r="Q4603" i="9"/>
  <c r="I4603" i="9"/>
  <c r="M4603" i="9"/>
  <c r="J4603" i="9"/>
  <c r="N4603" i="9"/>
  <c r="K4603" i="9"/>
  <c r="O4603" i="9"/>
  <c r="R4603" i="9"/>
  <c r="Q4605" i="9"/>
  <c r="I4605" i="9"/>
  <c r="M4605" i="9"/>
  <c r="R4605" i="9"/>
  <c r="J4605" i="9"/>
  <c r="N4605" i="9"/>
  <c r="K4605" i="9"/>
  <c r="O4605" i="9"/>
  <c r="Q4607" i="9"/>
  <c r="I4607" i="9"/>
  <c r="M4607" i="9"/>
  <c r="J4607" i="9"/>
  <c r="N4607" i="9"/>
  <c r="K4607" i="9"/>
  <c r="O4607" i="9"/>
  <c r="R4607" i="9"/>
  <c r="Q4609" i="9"/>
  <c r="I4609" i="9"/>
  <c r="M4609" i="9"/>
  <c r="R4609" i="9"/>
  <c r="J4609" i="9"/>
  <c r="N4609" i="9"/>
  <c r="K4609" i="9"/>
  <c r="O4609" i="9"/>
  <c r="Q4611" i="9"/>
  <c r="I4611" i="9"/>
  <c r="M4611" i="9"/>
  <c r="J4611" i="9"/>
  <c r="N4611" i="9"/>
  <c r="K4611" i="9"/>
  <c r="O4611" i="9"/>
  <c r="R4611" i="9"/>
  <c r="Q4613" i="9"/>
  <c r="I4613" i="9"/>
  <c r="M4613" i="9"/>
  <c r="R4613" i="9"/>
  <c r="J4613" i="9"/>
  <c r="N4613" i="9"/>
  <c r="K4613" i="9"/>
  <c r="O4613" i="9"/>
  <c r="Q4615" i="9"/>
  <c r="I4615" i="9"/>
  <c r="M4615" i="9"/>
  <c r="J4615" i="9"/>
  <c r="N4615" i="9"/>
  <c r="K4615" i="9"/>
  <c r="O4615" i="9"/>
  <c r="R4615" i="9"/>
  <c r="Q4617" i="9"/>
  <c r="I4617" i="9"/>
  <c r="M4617" i="9"/>
  <c r="R4617" i="9"/>
  <c r="J4617" i="9"/>
  <c r="N4617" i="9"/>
  <c r="K4617" i="9"/>
  <c r="O4617" i="9"/>
  <c r="Q4619" i="9"/>
  <c r="I4619" i="9"/>
  <c r="M4619" i="9"/>
  <c r="J4619" i="9"/>
  <c r="N4619" i="9"/>
  <c r="K4619" i="9"/>
  <c r="O4619" i="9"/>
  <c r="R4619" i="9"/>
  <c r="Q4621" i="9"/>
  <c r="I4621" i="9"/>
  <c r="M4621" i="9"/>
  <c r="R4621" i="9"/>
  <c r="J4621" i="9"/>
  <c r="N4621" i="9"/>
  <c r="K4621" i="9"/>
  <c r="O4621" i="9"/>
  <c r="Q4623" i="9"/>
  <c r="I4623" i="9"/>
  <c r="M4623" i="9"/>
  <c r="J4623" i="9"/>
  <c r="N4623" i="9"/>
  <c r="K4623" i="9"/>
  <c r="O4623" i="9"/>
  <c r="R4623" i="9"/>
  <c r="Q4625" i="9"/>
  <c r="I4625" i="9"/>
  <c r="M4625" i="9"/>
  <c r="R4625" i="9"/>
  <c r="J4625" i="9"/>
  <c r="N4625" i="9"/>
  <c r="K4625" i="9"/>
  <c r="O4625" i="9"/>
  <c r="Q4627" i="9"/>
  <c r="I4627" i="9"/>
  <c r="M4627" i="9"/>
  <c r="J4627" i="9"/>
  <c r="N4627" i="9"/>
  <c r="K4627" i="9"/>
  <c r="O4627" i="9"/>
  <c r="R4627" i="9"/>
  <c r="Q4629" i="9"/>
  <c r="I4629" i="9"/>
  <c r="M4629" i="9"/>
  <c r="R4629" i="9"/>
  <c r="J4629" i="9"/>
  <c r="N4629" i="9"/>
  <c r="K4629" i="9"/>
  <c r="O4629" i="9"/>
  <c r="Q4631" i="9"/>
  <c r="I4631" i="9"/>
  <c r="M4631" i="9"/>
  <c r="J4631" i="9"/>
  <c r="N4631" i="9"/>
  <c r="K4631" i="9"/>
  <c r="O4631" i="9"/>
  <c r="R4631" i="9"/>
  <c r="Q4633" i="9"/>
  <c r="I4633" i="9"/>
  <c r="M4633" i="9"/>
  <c r="R4633" i="9"/>
  <c r="J4633" i="9"/>
  <c r="N4633" i="9"/>
  <c r="K4633" i="9"/>
  <c r="O4633" i="9"/>
  <c r="Q4635" i="9"/>
  <c r="I4635" i="9"/>
  <c r="M4635" i="9"/>
  <c r="J4635" i="9"/>
  <c r="N4635" i="9"/>
  <c r="K4635" i="9"/>
  <c r="O4635" i="9"/>
  <c r="R4635" i="9"/>
  <c r="Q4637" i="9"/>
  <c r="I4637" i="9"/>
  <c r="M4637" i="9"/>
  <c r="R4637" i="9"/>
  <c r="J4637" i="9"/>
  <c r="N4637" i="9"/>
  <c r="K4637" i="9"/>
  <c r="O4637" i="9"/>
  <c r="Q4639" i="9"/>
  <c r="I4639" i="9"/>
  <c r="M4639" i="9"/>
  <c r="J4639" i="9"/>
  <c r="N4639" i="9"/>
  <c r="K4639" i="9"/>
  <c r="O4639" i="9"/>
  <c r="R4639" i="9"/>
  <c r="Q4641" i="9"/>
  <c r="I4641" i="9"/>
  <c r="M4641" i="9"/>
  <c r="R4641" i="9"/>
  <c r="J4641" i="9"/>
  <c r="N4641" i="9"/>
  <c r="K4641" i="9"/>
  <c r="O4641" i="9"/>
  <c r="Q4643" i="9"/>
  <c r="I4643" i="9"/>
  <c r="M4643" i="9"/>
  <c r="J4643" i="9"/>
  <c r="N4643" i="9"/>
  <c r="K4643" i="9"/>
  <c r="O4643" i="9"/>
  <c r="R4643" i="9"/>
  <c r="Q4645" i="9"/>
  <c r="I4645" i="9"/>
  <c r="M4645" i="9"/>
  <c r="R4645" i="9"/>
  <c r="J4645" i="9"/>
  <c r="N4645" i="9"/>
  <c r="K4645" i="9"/>
  <c r="O4645" i="9"/>
  <c r="Q4647" i="9"/>
  <c r="I4647" i="9"/>
  <c r="M4647" i="9"/>
  <c r="J4647" i="9"/>
  <c r="N4647" i="9"/>
  <c r="K4647" i="9"/>
  <c r="O4647" i="9"/>
  <c r="R4647" i="9"/>
  <c r="Q4649" i="9"/>
  <c r="I4649" i="9"/>
  <c r="M4649" i="9"/>
  <c r="R4649" i="9"/>
  <c r="J4649" i="9"/>
  <c r="N4649" i="9"/>
  <c r="K4649" i="9"/>
  <c r="O4649" i="9"/>
  <c r="Q4651" i="9"/>
  <c r="I4651" i="9"/>
  <c r="M4651" i="9"/>
  <c r="J4651" i="9"/>
  <c r="N4651" i="9"/>
  <c r="K4651" i="9"/>
  <c r="O4651" i="9"/>
  <c r="R4651" i="9"/>
  <c r="Q4653" i="9"/>
  <c r="I4653" i="9"/>
  <c r="M4653" i="9"/>
  <c r="R4653" i="9"/>
  <c r="J4653" i="9"/>
  <c r="N4653" i="9"/>
  <c r="K4653" i="9"/>
  <c r="O4653" i="9"/>
  <c r="Q4655" i="9"/>
  <c r="I4655" i="9"/>
  <c r="M4655" i="9"/>
  <c r="J4655" i="9"/>
  <c r="N4655" i="9"/>
  <c r="K4655" i="9"/>
  <c r="O4655" i="9"/>
  <c r="R4655" i="9"/>
  <c r="Q4657" i="9"/>
  <c r="I4657" i="9"/>
  <c r="M4657" i="9"/>
  <c r="R4657" i="9"/>
  <c r="J4657" i="9"/>
  <c r="N4657" i="9"/>
  <c r="K4657" i="9"/>
  <c r="O4657" i="9"/>
  <c r="Q4659" i="9"/>
  <c r="I4659" i="9"/>
  <c r="M4659" i="9"/>
  <c r="J4659" i="9"/>
  <c r="N4659" i="9"/>
  <c r="K4659" i="9"/>
  <c r="O4659" i="9"/>
  <c r="R4659" i="9"/>
  <c r="Q4661" i="9"/>
  <c r="I4661" i="9"/>
  <c r="M4661" i="9"/>
  <c r="R4661" i="9"/>
  <c r="J4661" i="9"/>
  <c r="N4661" i="9"/>
  <c r="K4661" i="9"/>
  <c r="O4661" i="9"/>
  <c r="Q4663" i="9"/>
  <c r="I4663" i="9"/>
  <c r="M4663" i="9"/>
  <c r="J4663" i="9"/>
  <c r="N4663" i="9"/>
  <c r="K4663" i="9"/>
  <c r="O4663" i="9"/>
  <c r="R4663" i="9"/>
  <c r="Q4665" i="9"/>
  <c r="I4665" i="9"/>
  <c r="M4665" i="9"/>
  <c r="R4665" i="9"/>
  <c r="J4665" i="9"/>
  <c r="N4665" i="9"/>
  <c r="K4665" i="9"/>
  <c r="O4665" i="9"/>
  <c r="Q4667" i="9"/>
  <c r="I4667" i="9"/>
  <c r="M4667" i="9"/>
  <c r="J4667" i="9"/>
  <c r="N4667" i="9"/>
  <c r="K4667" i="9"/>
  <c r="O4667" i="9"/>
  <c r="R4667" i="9"/>
  <c r="Q4669" i="9"/>
  <c r="I4669" i="9"/>
  <c r="M4669" i="9"/>
  <c r="R4669" i="9"/>
  <c r="J4669" i="9"/>
  <c r="N4669" i="9"/>
  <c r="K4669" i="9"/>
  <c r="O4669" i="9"/>
  <c r="Q4671" i="9"/>
  <c r="I4671" i="9"/>
  <c r="M4671" i="9"/>
  <c r="J4671" i="9"/>
  <c r="N4671" i="9"/>
  <c r="K4671" i="9"/>
  <c r="O4671" i="9"/>
  <c r="R4671" i="9"/>
  <c r="Q4673" i="9"/>
  <c r="I4673" i="9"/>
  <c r="M4673" i="9"/>
  <c r="R4673" i="9"/>
  <c r="J4673" i="9"/>
  <c r="N4673" i="9"/>
  <c r="K4673" i="9"/>
  <c r="O4673" i="9"/>
  <c r="Q4675" i="9"/>
  <c r="I4675" i="9"/>
  <c r="M4675" i="9"/>
  <c r="J4675" i="9"/>
  <c r="N4675" i="9"/>
  <c r="K4675" i="9"/>
  <c r="O4675" i="9"/>
  <c r="R4675" i="9"/>
  <c r="Q4677" i="9"/>
  <c r="I4677" i="9"/>
  <c r="M4677" i="9"/>
  <c r="R4677" i="9"/>
  <c r="J4677" i="9"/>
  <c r="N4677" i="9"/>
  <c r="K4677" i="9"/>
  <c r="O4677" i="9"/>
  <c r="Q4679" i="9"/>
  <c r="I4679" i="9"/>
  <c r="M4679" i="9"/>
  <c r="J4679" i="9"/>
  <c r="N4679" i="9"/>
  <c r="K4679" i="9"/>
  <c r="O4679" i="9"/>
  <c r="R4679" i="9"/>
  <c r="Q4681" i="9"/>
  <c r="I4681" i="9"/>
  <c r="M4681" i="9"/>
  <c r="R4681" i="9"/>
  <c r="J4681" i="9"/>
  <c r="N4681" i="9"/>
  <c r="K4681" i="9"/>
  <c r="O4681" i="9"/>
  <c r="Q4683" i="9"/>
  <c r="I4683" i="9"/>
  <c r="M4683" i="9"/>
  <c r="J4683" i="9"/>
  <c r="N4683" i="9"/>
  <c r="K4683" i="9"/>
  <c r="O4683" i="9"/>
  <c r="R4683" i="9"/>
  <c r="Q4685" i="9"/>
  <c r="I4685" i="9"/>
  <c r="M4685" i="9"/>
  <c r="R4685" i="9"/>
  <c r="J4685" i="9"/>
  <c r="N4685" i="9"/>
  <c r="K4685" i="9"/>
  <c r="O4685" i="9"/>
  <c r="Q4687" i="9"/>
  <c r="I4687" i="9"/>
  <c r="M4687" i="9"/>
  <c r="J4687" i="9"/>
  <c r="N4687" i="9"/>
  <c r="K4687" i="9"/>
  <c r="O4687" i="9"/>
  <c r="R4687" i="9"/>
  <c r="Q4689" i="9"/>
  <c r="I4689" i="9"/>
  <c r="M4689" i="9"/>
  <c r="R4689" i="9"/>
  <c r="J4689" i="9"/>
  <c r="N4689" i="9"/>
  <c r="K4689" i="9"/>
  <c r="O4689" i="9"/>
  <c r="Q4691" i="9"/>
  <c r="I4691" i="9"/>
  <c r="M4691" i="9"/>
  <c r="J4691" i="9"/>
  <c r="N4691" i="9"/>
  <c r="K4691" i="9"/>
  <c r="O4691" i="9"/>
  <c r="R4691" i="9"/>
  <c r="Q4693" i="9"/>
  <c r="I4693" i="9"/>
  <c r="M4693" i="9"/>
  <c r="R4693" i="9"/>
  <c r="J4693" i="9"/>
  <c r="N4693" i="9"/>
  <c r="K4693" i="9"/>
  <c r="O4693" i="9"/>
  <c r="Q4695" i="9"/>
  <c r="I4695" i="9"/>
  <c r="M4695" i="9"/>
  <c r="J4695" i="9"/>
  <c r="N4695" i="9"/>
  <c r="K4695" i="9"/>
  <c r="O4695" i="9"/>
  <c r="R4695" i="9"/>
  <c r="Q4697" i="9"/>
  <c r="I4697" i="9"/>
  <c r="M4697" i="9"/>
  <c r="R4697" i="9"/>
  <c r="J4697" i="9"/>
  <c r="N4697" i="9"/>
  <c r="K4697" i="9"/>
  <c r="O4697" i="9"/>
  <c r="Q4699" i="9"/>
  <c r="I4699" i="9"/>
  <c r="M4699" i="9"/>
  <c r="J4699" i="9"/>
  <c r="N4699" i="9"/>
  <c r="K4699" i="9"/>
  <c r="O4699" i="9"/>
  <c r="R4699" i="9"/>
  <c r="Q4701" i="9"/>
  <c r="I4701" i="9"/>
  <c r="M4701" i="9"/>
  <c r="R4701" i="9"/>
  <c r="J4701" i="9"/>
  <c r="N4701" i="9"/>
  <c r="K4701" i="9"/>
  <c r="O4701" i="9"/>
  <c r="Q4703" i="9"/>
  <c r="I4703" i="9"/>
  <c r="M4703" i="9"/>
  <c r="J4703" i="9"/>
  <c r="N4703" i="9"/>
  <c r="K4703" i="9"/>
  <c r="O4703" i="9"/>
  <c r="R4703" i="9"/>
  <c r="Q4705" i="9"/>
  <c r="I4705" i="9"/>
  <c r="M4705" i="9"/>
  <c r="R4705" i="9"/>
  <c r="J4705" i="9"/>
  <c r="N4705" i="9"/>
  <c r="K4705" i="9"/>
  <c r="O4705" i="9"/>
  <c r="Q4707" i="9"/>
  <c r="I4707" i="9"/>
  <c r="M4707" i="9"/>
  <c r="J4707" i="9"/>
  <c r="N4707" i="9"/>
  <c r="K4707" i="9"/>
  <c r="O4707" i="9"/>
  <c r="R4707" i="9"/>
  <c r="Q4709" i="9"/>
  <c r="I4709" i="9"/>
  <c r="M4709" i="9"/>
  <c r="R4709" i="9"/>
  <c r="J4709" i="9"/>
  <c r="N4709" i="9"/>
  <c r="K4709" i="9"/>
  <c r="O4709" i="9"/>
  <c r="Q4711" i="9"/>
  <c r="I4711" i="9"/>
  <c r="M4711" i="9"/>
  <c r="J4711" i="9"/>
  <c r="N4711" i="9"/>
  <c r="K4711" i="9"/>
  <c r="O4711" i="9"/>
  <c r="R4711" i="9"/>
  <c r="Q4713" i="9"/>
  <c r="I4713" i="9"/>
  <c r="M4713" i="9"/>
  <c r="R4713" i="9"/>
  <c r="J4713" i="9"/>
  <c r="N4713" i="9"/>
  <c r="K4713" i="9"/>
  <c r="O4713" i="9"/>
  <c r="Q4715" i="9"/>
  <c r="I4715" i="9"/>
  <c r="M4715" i="9"/>
  <c r="J4715" i="9"/>
  <c r="N4715" i="9"/>
  <c r="K4715" i="9"/>
  <c r="O4715" i="9"/>
  <c r="R4715" i="9"/>
  <c r="Q4717" i="9"/>
  <c r="I4717" i="9"/>
  <c r="M4717" i="9"/>
  <c r="R4717" i="9"/>
  <c r="J4717" i="9"/>
  <c r="N4717" i="9"/>
  <c r="K4717" i="9"/>
  <c r="O4717" i="9"/>
  <c r="Q4719" i="9"/>
  <c r="I4719" i="9"/>
  <c r="M4719" i="9"/>
  <c r="J4719" i="9"/>
  <c r="N4719" i="9"/>
  <c r="K4719" i="9"/>
  <c r="O4719" i="9"/>
  <c r="R4719" i="9"/>
  <c r="Q4721" i="9"/>
  <c r="I4721" i="9"/>
  <c r="M4721" i="9"/>
  <c r="R4721" i="9"/>
  <c r="J4721" i="9"/>
  <c r="N4721" i="9"/>
  <c r="K4721" i="9"/>
  <c r="O4721" i="9"/>
  <c r="Q4723" i="9"/>
  <c r="I4723" i="9"/>
  <c r="M4723" i="9"/>
  <c r="J4723" i="9"/>
  <c r="N4723" i="9"/>
  <c r="K4723" i="9"/>
  <c r="O4723" i="9"/>
  <c r="R4723" i="9"/>
  <c r="Q4725" i="9"/>
  <c r="I4725" i="9"/>
  <c r="M4725" i="9"/>
  <c r="R4725" i="9"/>
  <c r="J4725" i="9"/>
  <c r="N4725" i="9"/>
  <c r="K4725" i="9"/>
  <c r="O4725" i="9"/>
  <c r="Q4727" i="9"/>
  <c r="I4727" i="9"/>
  <c r="M4727" i="9"/>
  <c r="J4727" i="9"/>
  <c r="N4727" i="9"/>
  <c r="K4727" i="9"/>
  <c r="O4727" i="9"/>
  <c r="R4727" i="9"/>
  <c r="Q4729" i="9"/>
  <c r="I4729" i="9"/>
  <c r="M4729" i="9"/>
  <c r="R4729" i="9"/>
  <c r="J4729" i="9"/>
  <c r="N4729" i="9"/>
  <c r="K4729" i="9"/>
  <c r="O4729" i="9"/>
  <c r="Q4731" i="9"/>
  <c r="I4731" i="9"/>
  <c r="M4731" i="9"/>
  <c r="J4731" i="9"/>
  <c r="N4731" i="9"/>
  <c r="K4731" i="9"/>
  <c r="O4731" i="9"/>
  <c r="R4731" i="9"/>
  <c r="Q4733" i="9"/>
  <c r="I4733" i="9"/>
  <c r="M4733" i="9"/>
  <c r="R4733" i="9"/>
  <c r="J4733" i="9"/>
  <c r="N4733" i="9"/>
  <c r="K4733" i="9"/>
  <c r="O4733" i="9"/>
  <c r="Q4735" i="9"/>
  <c r="I4735" i="9"/>
  <c r="M4735" i="9"/>
  <c r="J4735" i="9"/>
  <c r="N4735" i="9"/>
  <c r="K4735" i="9"/>
  <c r="O4735" i="9"/>
  <c r="R4735" i="9"/>
  <c r="Q4737" i="9"/>
  <c r="I4737" i="9"/>
  <c r="M4737" i="9"/>
  <c r="R4737" i="9"/>
  <c r="J4737" i="9"/>
  <c r="N4737" i="9"/>
  <c r="K4737" i="9"/>
  <c r="O4737" i="9"/>
  <c r="Q4739" i="9"/>
  <c r="I4739" i="9"/>
  <c r="M4739" i="9"/>
  <c r="J4739" i="9"/>
  <c r="N4739" i="9"/>
  <c r="K4739" i="9"/>
  <c r="O4739" i="9"/>
  <c r="R4739" i="9"/>
  <c r="Q4741" i="9"/>
  <c r="I4741" i="9"/>
  <c r="M4741" i="9"/>
  <c r="R4741" i="9"/>
  <c r="J4741" i="9"/>
  <c r="N4741" i="9"/>
  <c r="K4741" i="9"/>
  <c r="O4741" i="9"/>
  <c r="Q4743" i="9"/>
  <c r="I4743" i="9"/>
  <c r="M4743" i="9"/>
  <c r="J4743" i="9"/>
  <c r="N4743" i="9"/>
  <c r="K4743" i="9"/>
  <c r="O4743" i="9"/>
  <c r="R4743" i="9"/>
  <c r="Q4745" i="9"/>
  <c r="I4745" i="9"/>
  <c r="M4745" i="9"/>
  <c r="R4745" i="9"/>
  <c r="J4745" i="9"/>
  <c r="N4745" i="9"/>
  <c r="K4745" i="9"/>
  <c r="O4745" i="9"/>
  <c r="Q4747" i="9"/>
  <c r="I4747" i="9"/>
  <c r="M4747" i="9"/>
  <c r="J4747" i="9"/>
  <c r="N4747" i="9"/>
  <c r="K4747" i="9"/>
  <c r="O4747" i="9"/>
  <c r="R4747" i="9"/>
  <c r="Q4749" i="9"/>
  <c r="I4749" i="9"/>
  <c r="M4749" i="9"/>
  <c r="R4749" i="9"/>
  <c r="J4749" i="9"/>
  <c r="N4749" i="9"/>
  <c r="K4749" i="9"/>
  <c r="O4749" i="9"/>
  <c r="Q4751" i="9"/>
  <c r="I4751" i="9"/>
  <c r="M4751" i="9"/>
  <c r="J4751" i="9"/>
  <c r="N4751" i="9"/>
  <c r="K4751" i="9"/>
  <c r="O4751" i="9"/>
  <c r="R4751" i="9"/>
  <c r="Q4753" i="9"/>
  <c r="I4753" i="9"/>
  <c r="M4753" i="9"/>
  <c r="R4753" i="9"/>
  <c r="J4753" i="9"/>
  <c r="N4753" i="9"/>
  <c r="K4753" i="9"/>
  <c r="O4753" i="9"/>
  <c r="Q4755" i="9"/>
  <c r="I4755" i="9"/>
  <c r="M4755" i="9"/>
  <c r="J4755" i="9"/>
  <c r="N4755" i="9"/>
  <c r="K4755" i="9"/>
  <c r="O4755" i="9"/>
  <c r="R4755" i="9"/>
  <c r="Q4757" i="9"/>
  <c r="I4757" i="9"/>
  <c r="M4757" i="9"/>
  <c r="R4757" i="9"/>
  <c r="J4757" i="9"/>
  <c r="N4757" i="9"/>
  <c r="K4757" i="9"/>
  <c r="O4757" i="9"/>
  <c r="Q4759" i="9"/>
  <c r="I4759" i="9"/>
  <c r="M4759" i="9"/>
  <c r="J4759" i="9"/>
  <c r="N4759" i="9"/>
  <c r="K4759" i="9"/>
  <c r="O4759" i="9"/>
  <c r="R4759" i="9"/>
  <c r="Q4761" i="9"/>
  <c r="I4761" i="9"/>
  <c r="M4761" i="9"/>
  <c r="R4761" i="9"/>
  <c r="J4761" i="9"/>
  <c r="N4761" i="9"/>
  <c r="K4761" i="9"/>
  <c r="O4761" i="9"/>
  <c r="Q4763" i="9"/>
  <c r="I4763" i="9"/>
  <c r="M4763" i="9"/>
  <c r="J4763" i="9"/>
  <c r="N4763" i="9"/>
  <c r="K4763" i="9"/>
  <c r="O4763" i="9"/>
  <c r="R4763" i="9"/>
  <c r="Q4765" i="9"/>
  <c r="I4765" i="9"/>
  <c r="M4765" i="9"/>
  <c r="R4765" i="9"/>
  <c r="J4765" i="9"/>
  <c r="N4765" i="9"/>
  <c r="K4765" i="9"/>
  <c r="O4765" i="9"/>
  <c r="Q4767" i="9"/>
  <c r="I4767" i="9"/>
  <c r="M4767" i="9"/>
  <c r="J4767" i="9"/>
  <c r="N4767" i="9"/>
  <c r="K4767" i="9"/>
  <c r="O4767" i="9"/>
  <c r="R4767" i="9"/>
  <c r="Q4769" i="9"/>
  <c r="I4769" i="9"/>
  <c r="M4769" i="9"/>
  <c r="R4769" i="9"/>
  <c r="J4769" i="9"/>
  <c r="N4769" i="9"/>
  <c r="K4769" i="9"/>
  <c r="O4769" i="9"/>
  <c r="Q4771" i="9"/>
  <c r="I4771" i="9"/>
  <c r="M4771" i="9"/>
  <c r="J4771" i="9"/>
  <c r="N4771" i="9"/>
  <c r="K4771" i="9"/>
  <c r="O4771" i="9"/>
  <c r="R4771" i="9"/>
  <c r="Q4773" i="9"/>
  <c r="I4773" i="9"/>
  <c r="M4773" i="9"/>
  <c r="R4773" i="9"/>
  <c r="J4773" i="9"/>
  <c r="N4773" i="9"/>
  <c r="K4773" i="9"/>
  <c r="O4773" i="9"/>
  <c r="Q4775" i="9"/>
  <c r="I4775" i="9"/>
  <c r="M4775" i="9"/>
  <c r="J4775" i="9"/>
  <c r="N4775" i="9"/>
  <c r="K4775" i="9"/>
  <c r="O4775" i="9"/>
  <c r="R4775" i="9"/>
  <c r="Q4777" i="9"/>
  <c r="I4777" i="9"/>
  <c r="M4777" i="9"/>
  <c r="R4777" i="9"/>
  <c r="J4777" i="9"/>
  <c r="N4777" i="9"/>
  <c r="K4777" i="9"/>
  <c r="O4777" i="9"/>
  <c r="Q4779" i="9"/>
  <c r="I4779" i="9"/>
  <c r="M4779" i="9"/>
  <c r="J4779" i="9"/>
  <c r="N4779" i="9"/>
  <c r="K4779" i="9"/>
  <c r="O4779" i="9"/>
  <c r="R4779" i="9"/>
  <c r="Q4781" i="9"/>
  <c r="I4781" i="9"/>
  <c r="M4781" i="9"/>
  <c r="R4781" i="9"/>
  <c r="J4781" i="9"/>
  <c r="N4781" i="9"/>
  <c r="K4781" i="9"/>
  <c r="O4781" i="9"/>
  <c r="Q4783" i="9"/>
  <c r="I4783" i="9"/>
  <c r="M4783" i="9"/>
  <c r="J4783" i="9"/>
  <c r="N4783" i="9"/>
  <c r="K4783" i="9"/>
  <c r="O4783" i="9"/>
  <c r="R4783" i="9"/>
  <c r="Q4785" i="9"/>
  <c r="I4785" i="9"/>
  <c r="M4785" i="9"/>
  <c r="R4785" i="9"/>
  <c r="J4785" i="9"/>
  <c r="N4785" i="9"/>
  <c r="K4785" i="9"/>
  <c r="O4785" i="9"/>
  <c r="Q4787" i="9"/>
  <c r="I4787" i="9"/>
  <c r="M4787" i="9"/>
  <c r="J4787" i="9"/>
  <c r="N4787" i="9"/>
  <c r="K4787" i="9"/>
  <c r="O4787" i="9"/>
  <c r="R4787" i="9"/>
  <c r="Q4789" i="9"/>
  <c r="I4789" i="9"/>
  <c r="M4789" i="9"/>
  <c r="R4789" i="9"/>
  <c r="J4789" i="9"/>
  <c r="N4789" i="9"/>
  <c r="K4789" i="9"/>
  <c r="O4789" i="9"/>
  <c r="Q4791" i="9"/>
  <c r="I4791" i="9"/>
  <c r="M4791" i="9"/>
  <c r="J4791" i="9"/>
  <c r="N4791" i="9"/>
  <c r="K4791" i="9"/>
  <c r="O4791" i="9"/>
  <c r="R4791" i="9"/>
  <c r="Q4793" i="9"/>
  <c r="I4793" i="9"/>
  <c r="M4793" i="9"/>
  <c r="R4793" i="9"/>
  <c r="J4793" i="9"/>
  <c r="N4793" i="9"/>
  <c r="K4793" i="9"/>
  <c r="O4793" i="9"/>
  <c r="Q4795" i="9"/>
  <c r="I4795" i="9"/>
  <c r="M4795" i="9"/>
  <c r="J4795" i="9"/>
  <c r="N4795" i="9"/>
  <c r="K4795" i="9"/>
  <c r="O4795" i="9"/>
  <c r="R4795" i="9"/>
  <c r="Q4797" i="9"/>
  <c r="I4797" i="9"/>
  <c r="M4797" i="9"/>
  <c r="R4797" i="9"/>
  <c r="J4797" i="9"/>
  <c r="N4797" i="9"/>
  <c r="K4797" i="9"/>
  <c r="O4797" i="9"/>
  <c r="Q4799" i="9"/>
  <c r="I4799" i="9"/>
  <c r="M4799" i="9"/>
  <c r="J4799" i="9"/>
  <c r="N4799" i="9"/>
  <c r="K4799" i="9"/>
  <c r="O4799" i="9"/>
  <c r="R4799" i="9"/>
  <c r="Q4801" i="9"/>
  <c r="I4801" i="9"/>
  <c r="M4801" i="9"/>
  <c r="R4801" i="9"/>
  <c r="J4801" i="9"/>
  <c r="N4801" i="9"/>
  <c r="K4801" i="9"/>
  <c r="O4801" i="9"/>
  <c r="Q4803" i="9"/>
  <c r="I4803" i="9"/>
  <c r="M4803" i="9"/>
  <c r="J4803" i="9"/>
  <c r="N4803" i="9"/>
  <c r="K4803" i="9"/>
  <c r="O4803" i="9"/>
  <c r="R4803" i="9"/>
  <c r="Q4805" i="9"/>
  <c r="I4805" i="9"/>
  <c r="M4805" i="9"/>
  <c r="R4805" i="9"/>
  <c r="J4805" i="9"/>
  <c r="N4805" i="9"/>
  <c r="K4805" i="9"/>
  <c r="O4805" i="9"/>
  <c r="Q4807" i="9"/>
  <c r="I4807" i="9"/>
  <c r="M4807" i="9"/>
  <c r="J4807" i="9"/>
  <c r="N4807" i="9"/>
  <c r="K4807" i="9"/>
  <c r="O4807" i="9"/>
  <c r="R4807" i="9"/>
  <c r="Q4809" i="9"/>
  <c r="I4809" i="9"/>
  <c r="M4809" i="9"/>
  <c r="R4809" i="9"/>
  <c r="J4809" i="9"/>
  <c r="N4809" i="9"/>
  <c r="K4809" i="9"/>
  <c r="O4809" i="9"/>
  <c r="Q4811" i="9"/>
  <c r="I4811" i="9"/>
  <c r="M4811" i="9"/>
  <c r="J4811" i="9"/>
  <c r="N4811" i="9"/>
  <c r="K4811" i="9"/>
  <c r="O4811" i="9"/>
  <c r="R4811" i="9"/>
  <c r="Q4813" i="9"/>
  <c r="I4813" i="9"/>
  <c r="M4813" i="9"/>
  <c r="R4813" i="9"/>
  <c r="J4813" i="9"/>
  <c r="N4813" i="9"/>
  <c r="K4813" i="9"/>
  <c r="O4813" i="9"/>
  <c r="Q4815" i="9"/>
  <c r="I4815" i="9"/>
  <c r="M4815" i="9"/>
  <c r="J4815" i="9"/>
  <c r="N4815" i="9"/>
  <c r="K4815" i="9"/>
  <c r="O4815" i="9"/>
  <c r="R4815" i="9"/>
  <c r="Q4817" i="9"/>
  <c r="I4817" i="9"/>
  <c r="M4817" i="9"/>
  <c r="R4817" i="9"/>
  <c r="J4817" i="9"/>
  <c r="N4817" i="9"/>
  <c r="K4817" i="9"/>
  <c r="O4817" i="9"/>
  <c r="Q4819" i="9"/>
  <c r="I4819" i="9"/>
  <c r="M4819" i="9"/>
  <c r="J4819" i="9"/>
  <c r="N4819" i="9"/>
  <c r="K4819" i="9"/>
  <c r="O4819" i="9"/>
  <c r="R4819" i="9"/>
  <c r="Q4821" i="9"/>
  <c r="I4821" i="9"/>
  <c r="M4821" i="9"/>
  <c r="R4821" i="9"/>
  <c r="J4821" i="9"/>
  <c r="N4821" i="9"/>
  <c r="K4821" i="9"/>
  <c r="O4821" i="9"/>
  <c r="Q4823" i="9"/>
  <c r="I4823" i="9"/>
  <c r="M4823" i="9"/>
  <c r="J4823" i="9"/>
  <c r="N4823" i="9"/>
  <c r="K4823" i="9"/>
  <c r="O4823" i="9"/>
  <c r="R4823" i="9"/>
  <c r="Q4825" i="9"/>
  <c r="I4825" i="9"/>
  <c r="M4825" i="9"/>
  <c r="R4825" i="9"/>
  <c r="J4825" i="9"/>
  <c r="N4825" i="9"/>
  <c r="K4825" i="9"/>
  <c r="O4825" i="9"/>
  <c r="Q4827" i="9"/>
  <c r="I4827" i="9"/>
  <c r="M4827" i="9"/>
  <c r="J4827" i="9"/>
  <c r="N4827" i="9"/>
  <c r="K4827" i="9"/>
  <c r="O4827" i="9"/>
  <c r="R4827" i="9"/>
  <c r="Q4829" i="9"/>
  <c r="I4829" i="9"/>
  <c r="M4829" i="9"/>
  <c r="R4829" i="9"/>
  <c r="J4829" i="9"/>
  <c r="N4829" i="9"/>
  <c r="K4829" i="9"/>
  <c r="O4829" i="9"/>
  <c r="Q4831" i="9"/>
  <c r="I4831" i="9"/>
  <c r="M4831" i="9"/>
  <c r="J4831" i="9"/>
  <c r="N4831" i="9"/>
  <c r="K4831" i="9"/>
  <c r="O4831" i="9"/>
  <c r="R4831" i="9"/>
  <c r="Q4833" i="9"/>
  <c r="I4833" i="9"/>
  <c r="M4833" i="9"/>
  <c r="R4833" i="9"/>
  <c r="J4833" i="9"/>
  <c r="N4833" i="9"/>
  <c r="K4833" i="9"/>
  <c r="O4833" i="9"/>
  <c r="Q4835" i="9"/>
  <c r="I4835" i="9"/>
  <c r="M4835" i="9"/>
  <c r="J4835" i="9"/>
  <c r="N4835" i="9"/>
  <c r="K4835" i="9"/>
  <c r="O4835" i="9"/>
  <c r="R4835" i="9"/>
  <c r="Q4837" i="9"/>
  <c r="I4837" i="9"/>
  <c r="M4837" i="9"/>
  <c r="R4837" i="9"/>
  <c r="J4837" i="9"/>
  <c r="N4837" i="9"/>
  <c r="K4837" i="9"/>
  <c r="O4837" i="9"/>
  <c r="Q4839" i="9"/>
  <c r="I4839" i="9"/>
  <c r="M4839" i="9"/>
  <c r="J4839" i="9"/>
  <c r="N4839" i="9"/>
  <c r="K4839" i="9"/>
  <c r="O4839" i="9"/>
  <c r="R4839" i="9"/>
  <c r="Q4841" i="9"/>
  <c r="I4841" i="9"/>
  <c r="M4841" i="9"/>
  <c r="R4841" i="9"/>
  <c r="J4841" i="9"/>
  <c r="N4841" i="9"/>
  <c r="K4841" i="9"/>
  <c r="O4841" i="9"/>
  <c r="Q4843" i="9"/>
  <c r="I4843" i="9"/>
  <c r="M4843" i="9"/>
  <c r="J4843" i="9"/>
  <c r="N4843" i="9"/>
  <c r="K4843" i="9"/>
  <c r="O4843" i="9"/>
  <c r="R4843" i="9"/>
  <c r="Q4845" i="9"/>
  <c r="I4845" i="9"/>
  <c r="M4845" i="9"/>
  <c r="R4845" i="9"/>
  <c r="J4845" i="9"/>
  <c r="N4845" i="9"/>
  <c r="K4845" i="9"/>
  <c r="O4845" i="9"/>
  <c r="Q4847" i="9"/>
  <c r="I4847" i="9"/>
  <c r="M4847" i="9"/>
  <c r="J4847" i="9"/>
  <c r="N4847" i="9"/>
  <c r="K4847" i="9"/>
  <c r="O4847" i="9"/>
  <c r="R4847" i="9"/>
  <c r="Q4849" i="9"/>
  <c r="I4849" i="9"/>
  <c r="M4849" i="9"/>
  <c r="R4849" i="9"/>
  <c r="J4849" i="9"/>
  <c r="N4849" i="9"/>
  <c r="K4849" i="9"/>
  <c r="O4849" i="9"/>
  <c r="Q4851" i="9"/>
  <c r="I4851" i="9"/>
  <c r="M4851" i="9"/>
  <c r="J4851" i="9"/>
  <c r="N4851" i="9"/>
  <c r="K4851" i="9"/>
  <c r="O4851" i="9"/>
  <c r="R4851" i="9"/>
  <c r="Q4853" i="9"/>
  <c r="I4853" i="9"/>
  <c r="M4853" i="9"/>
  <c r="R4853" i="9"/>
  <c r="J4853" i="9"/>
  <c r="N4853" i="9"/>
  <c r="K4853" i="9"/>
  <c r="O4853" i="9"/>
  <c r="Q4855" i="9"/>
  <c r="I4855" i="9"/>
  <c r="M4855" i="9"/>
  <c r="J4855" i="9"/>
  <c r="N4855" i="9"/>
  <c r="K4855" i="9"/>
  <c r="O4855" i="9"/>
  <c r="R4855" i="9"/>
  <c r="Q4857" i="9"/>
  <c r="I4857" i="9"/>
  <c r="M4857" i="9"/>
  <c r="R4857" i="9"/>
  <c r="J4857" i="9"/>
  <c r="N4857" i="9"/>
  <c r="K4857" i="9"/>
  <c r="O4857" i="9"/>
  <c r="Q4859" i="9"/>
  <c r="I4859" i="9"/>
  <c r="M4859" i="9"/>
  <c r="J4859" i="9"/>
  <c r="N4859" i="9"/>
  <c r="K4859" i="9"/>
  <c r="O4859" i="9"/>
  <c r="R4859" i="9"/>
  <c r="Q4861" i="9"/>
  <c r="I4861" i="9"/>
  <c r="M4861" i="9"/>
  <c r="R4861" i="9"/>
  <c r="J4861" i="9"/>
  <c r="N4861" i="9"/>
  <c r="K4861" i="9"/>
  <c r="O4861" i="9"/>
  <c r="Q4863" i="9"/>
  <c r="I4863" i="9"/>
  <c r="M4863" i="9"/>
  <c r="J4863" i="9"/>
  <c r="N4863" i="9"/>
  <c r="K4863" i="9"/>
  <c r="O4863" i="9"/>
  <c r="R4863" i="9"/>
  <c r="Q4865" i="9"/>
  <c r="I4865" i="9"/>
  <c r="M4865" i="9"/>
  <c r="R4865" i="9"/>
  <c r="J4865" i="9"/>
  <c r="N4865" i="9"/>
  <c r="K4865" i="9"/>
  <c r="O4865" i="9"/>
  <c r="Q4867" i="9"/>
  <c r="I4867" i="9"/>
  <c r="M4867" i="9"/>
  <c r="J4867" i="9"/>
  <c r="N4867" i="9"/>
  <c r="K4867" i="9"/>
  <c r="O4867" i="9"/>
  <c r="R4867" i="9"/>
  <c r="Q4869" i="9"/>
  <c r="I4869" i="9"/>
  <c r="M4869" i="9"/>
  <c r="R4869" i="9"/>
  <c r="J4869" i="9"/>
  <c r="N4869" i="9"/>
  <c r="K4869" i="9"/>
  <c r="O4869" i="9"/>
  <c r="Q4871" i="9"/>
  <c r="I4871" i="9"/>
  <c r="M4871" i="9"/>
  <c r="J4871" i="9"/>
  <c r="N4871" i="9"/>
  <c r="K4871" i="9"/>
  <c r="O4871" i="9"/>
  <c r="R4871" i="9"/>
  <c r="Q4873" i="9"/>
  <c r="I4873" i="9"/>
  <c r="M4873" i="9"/>
  <c r="R4873" i="9"/>
  <c r="J4873" i="9"/>
  <c r="N4873" i="9"/>
  <c r="K4873" i="9"/>
  <c r="O4873" i="9"/>
  <c r="Q4875" i="9"/>
  <c r="I4875" i="9"/>
  <c r="M4875" i="9"/>
  <c r="J4875" i="9"/>
  <c r="N4875" i="9"/>
  <c r="K4875" i="9"/>
  <c r="O4875" i="9"/>
  <c r="R4875" i="9"/>
  <c r="Q4877" i="9"/>
  <c r="I4877" i="9"/>
  <c r="M4877" i="9"/>
  <c r="R4877" i="9"/>
  <c r="J4877" i="9"/>
  <c r="N4877" i="9"/>
  <c r="K4877" i="9"/>
  <c r="O4877" i="9"/>
  <c r="Q4879" i="9"/>
  <c r="I4879" i="9"/>
  <c r="M4879" i="9"/>
  <c r="J4879" i="9"/>
  <c r="N4879" i="9"/>
  <c r="K4879" i="9"/>
  <c r="O4879" i="9"/>
  <c r="R4879" i="9"/>
  <c r="Q4881" i="9"/>
  <c r="I4881" i="9"/>
  <c r="M4881" i="9"/>
  <c r="R4881" i="9"/>
  <c r="J4881" i="9"/>
  <c r="N4881" i="9"/>
  <c r="K4881" i="9"/>
  <c r="O4881" i="9"/>
  <c r="Q4883" i="9"/>
  <c r="I4883" i="9"/>
  <c r="M4883" i="9"/>
  <c r="J4883" i="9"/>
  <c r="N4883" i="9"/>
  <c r="K4883" i="9"/>
  <c r="O4883" i="9"/>
  <c r="R4883" i="9"/>
  <c r="Q4885" i="9"/>
  <c r="I4885" i="9"/>
  <c r="M4885" i="9"/>
  <c r="R4885" i="9"/>
  <c r="J4885" i="9"/>
  <c r="N4885" i="9"/>
  <c r="K4885" i="9"/>
  <c r="O4885" i="9"/>
  <c r="Q4887" i="9"/>
  <c r="I4887" i="9"/>
  <c r="M4887" i="9"/>
  <c r="J4887" i="9"/>
  <c r="N4887" i="9"/>
  <c r="K4887" i="9"/>
  <c r="O4887" i="9"/>
  <c r="R4887" i="9"/>
  <c r="Q4889" i="9"/>
  <c r="I4889" i="9"/>
  <c r="M4889" i="9"/>
  <c r="R4889" i="9"/>
  <c r="J4889" i="9"/>
  <c r="N4889" i="9"/>
  <c r="K4889" i="9"/>
  <c r="O4889" i="9"/>
  <c r="Q4891" i="9"/>
  <c r="I4891" i="9"/>
  <c r="M4891" i="9"/>
  <c r="J4891" i="9"/>
  <c r="N4891" i="9"/>
  <c r="K4891" i="9"/>
  <c r="O4891" i="9"/>
  <c r="R4891" i="9"/>
  <c r="Q4893" i="9"/>
  <c r="I4893" i="9"/>
  <c r="M4893" i="9"/>
  <c r="R4893" i="9"/>
  <c r="J4893" i="9"/>
  <c r="N4893" i="9"/>
  <c r="K4893" i="9"/>
  <c r="O4893" i="9"/>
  <c r="Q4895" i="9"/>
  <c r="I4895" i="9"/>
  <c r="M4895" i="9"/>
  <c r="J4895" i="9"/>
  <c r="N4895" i="9"/>
  <c r="K4895" i="9"/>
  <c r="O4895" i="9"/>
  <c r="R4895" i="9"/>
  <c r="Q4897" i="9"/>
  <c r="I4897" i="9"/>
  <c r="M4897" i="9"/>
  <c r="R4897" i="9"/>
  <c r="J4897" i="9"/>
  <c r="N4897" i="9"/>
  <c r="K4897" i="9"/>
  <c r="O4897" i="9"/>
  <c r="Q4899" i="9"/>
  <c r="I4899" i="9"/>
  <c r="M4899" i="9"/>
  <c r="J4899" i="9"/>
  <c r="N4899" i="9"/>
  <c r="K4899" i="9"/>
  <c r="O4899" i="9"/>
  <c r="R4899" i="9"/>
  <c r="Q4901" i="9"/>
  <c r="I4901" i="9"/>
  <c r="M4901" i="9"/>
  <c r="R4901" i="9"/>
  <c r="J4901" i="9"/>
  <c r="N4901" i="9"/>
  <c r="K4901" i="9"/>
  <c r="O4901" i="9"/>
  <c r="Q4903" i="9"/>
  <c r="I4903" i="9"/>
  <c r="M4903" i="9"/>
  <c r="J4903" i="9"/>
  <c r="N4903" i="9"/>
  <c r="K4903" i="9"/>
  <c r="O4903" i="9"/>
  <c r="R4903" i="9"/>
  <c r="Q4905" i="9"/>
  <c r="I4905" i="9"/>
  <c r="M4905" i="9"/>
  <c r="R4905" i="9"/>
  <c r="J4905" i="9"/>
  <c r="N4905" i="9"/>
  <c r="K4905" i="9"/>
  <c r="O4905" i="9"/>
  <c r="Q4907" i="9"/>
  <c r="I4907" i="9"/>
  <c r="M4907" i="9"/>
  <c r="J4907" i="9"/>
  <c r="N4907" i="9"/>
  <c r="K4907" i="9"/>
  <c r="O4907" i="9"/>
  <c r="R4907" i="9"/>
  <c r="Q4909" i="9"/>
  <c r="I4909" i="9"/>
  <c r="M4909" i="9"/>
  <c r="R4909" i="9"/>
  <c r="J4909" i="9"/>
  <c r="N4909" i="9"/>
  <c r="K4909" i="9"/>
  <c r="O4909" i="9"/>
  <c r="Q4911" i="9"/>
  <c r="I4911" i="9"/>
  <c r="M4911" i="9"/>
  <c r="J4911" i="9"/>
  <c r="N4911" i="9"/>
  <c r="K4911" i="9"/>
  <c r="O4911" i="9"/>
  <c r="R4911" i="9"/>
  <c r="Q4913" i="9"/>
  <c r="I4913" i="9"/>
  <c r="M4913" i="9"/>
  <c r="R4913" i="9"/>
  <c r="J4913" i="9"/>
  <c r="N4913" i="9"/>
  <c r="K4913" i="9"/>
  <c r="O4913" i="9"/>
  <c r="Q4915" i="9"/>
  <c r="I4915" i="9"/>
  <c r="M4915" i="9"/>
  <c r="J4915" i="9"/>
  <c r="N4915" i="9"/>
  <c r="K4915" i="9"/>
  <c r="O4915" i="9"/>
  <c r="R4915" i="9"/>
  <c r="Q4917" i="9"/>
  <c r="I4917" i="9"/>
  <c r="M4917" i="9"/>
  <c r="R4917" i="9"/>
  <c r="J4917" i="9"/>
  <c r="N4917" i="9"/>
  <c r="K4917" i="9"/>
  <c r="O4917" i="9"/>
  <c r="Q4919" i="9"/>
  <c r="I4919" i="9"/>
  <c r="M4919" i="9"/>
  <c r="J4919" i="9"/>
  <c r="N4919" i="9"/>
  <c r="K4919" i="9"/>
  <c r="O4919" i="9"/>
  <c r="R4919" i="9"/>
  <c r="Q4921" i="9"/>
  <c r="I4921" i="9"/>
  <c r="M4921" i="9"/>
  <c r="R4921" i="9"/>
  <c r="J4921" i="9"/>
  <c r="N4921" i="9"/>
  <c r="K4921" i="9"/>
  <c r="O4921" i="9"/>
  <c r="Q4923" i="9"/>
  <c r="I4923" i="9"/>
  <c r="M4923" i="9"/>
  <c r="J4923" i="9"/>
  <c r="N4923" i="9"/>
  <c r="K4923" i="9"/>
  <c r="O4923" i="9"/>
  <c r="R4923" i="9"/>
  <c r="Q4925" i="9"/>
  <c r="I4925" i="9"/>
  <c r="M4925" i="9"/>
  <c r="R4925" i="9"/>
  <c r="J4925" i="9"/>
  <c r="N4925" i="9"/>
  <c r="K4925" i="9"/>
  <c r="O4925" i="9"/>
  <c r="Q4927" i="9"/>
  <c r="I4927" i="9"/>
  <c r="M4927" i="9"/>
  <c r="J4927" i="9"/>
  <c r="N4927" i="9"/>
  <c r="K4927" i="9"/>
  <c r="O4927" i="9"/>
  <c r="R4927" i="9"/>
  <c r="Q4929" i="9"/>
  <c r="I4929" i="9"/>
  <c r="M4929" i="9"/>
  <c r="R4929" i="9"/>
  <c r="J4929" i="9"/>
  <c r="N4929" i="9"/>
  <c r="K4929" i="9"/>
  <c r="O4929" i="9"/>
  <c r="Q4931" i="9"/>
  <c r="I4931" i="9"/>
  <c r="M4931" i="9"/>
  <c r="J4931" i="9"/>
  <c r="N4931" i="9"/>
  <c r="K4931" i="9"/>
  <c r="O4931" i="9"/>
  <c r="R4931" i="9"/>
  <c r="Q4933" i="9"/>
  <c r="I4933" i="9"/>
  <c r="M4933" i="9"/>
  <c r="R4933" i="9"/>
  <c r="J4933" i="9"/>
  <c r="N4933" i="9"/>
  <c r="K4933" i="9"/>
  <c r="O4933" i="9"/>
  <c r="Q4935" i="9"/>
  <c r="I4935" i="9"/>
  <c r="M4935" i="9"/>
  <c r="J4935" i="9"/>
  <c r="N4935" i="9"/>
  <c r="K4935" i="9"/>
  <c r="O4935" i="9"/>
  <c r="R4935" i="9"/>
  <c r="Q4937" i="9"/>
  <c r="I4937" i="9"/>
  <c r="M4937" i="9"/>
  <c r="R4937" i="9"/>
  <c r="J4937" i="9"/>
  <c r="N4937" i="9"/>
  <c r="K4937" i="9"/>
  <c r="O4937" i="9"/>
  <c r="Q4939" i="9"/>
  <c r="I4939" i="9"/>
  <c r="M4939" i="9"/>
  <c r="J4939" i="9"/>
  <c r="N4939" i="9"/>
  <c r="K4939" i="9"/>
  <c r="O4939" i="9"/>
  <c r="R4939" i="9"/>
  <c r="Q4941" i="9"/>
  <c r="I4941" i="9"/>
  <c r="M4941" i="9"/>
  <c r="R4941" i="9"/>
  <c r="J4941" i="9"/>
  <c r="N4941" i="9"/>
  <c r="K4941" i="9"/>
  <c r="O4941" i="9"/>
  <c r="Q4943" i="9"/>
  <c r="I4943" i="9"/>
  <c r="M4943" i="9"/>
  <c r="J4943" i="9"/>
  <c r="N4943" i="9"/>
  <c r="K4943" i="9"/>
  <c r="O4943" i="9"/>
  <c r="R4943" i="9"/>
  <c r="Q4945" i="9"/>
  <c r="I4945" i="9"/>
  <c r="M4945" i="9"/>
  <c r="R4945" i="9"/>
  <c r="J4945" i="9"/>
  <c r="N4945" i="9"/>
  <c r="K4945" i="9"/>
  <c r="O4945" i="9"/>
  <c r="Q4947" i="9"/>
  <c r="I4947" i="9"/>
  <c r="M4947" i="9"/>
  <c r="J4947" i="9"/>
  <c r="N4947" i="9"/>
  <c r="K4947" i="9"/>
  <c r="O4947" i="9"/>
  <c r="R4947" i="9"/>
  <c r="Q4949" i="9"/>
  <c r="I4949" i="9"/>
  <c r="M4949" i="9"/>
  <c r="R4949" i="9"/>
  <c r="J4949" i="9"/>
  <c r="N4949" i="9"/>
  <c r="K4949" i="9"/>
  <c r="O4949" i="9"/>
  <c r="Q4951" i="9"/>
  <c r="I4951" i="9"/>
  <c r="M4951" i="9"/>
  <c r="J4951" i="9"/>
  <c r="N4951" i="9"/>
  <c r="K4951" i="9"/>
  <c r="O4951" i="9"/>
  <c r="R4951" i="9"/>
  <c r="Q4953" i="9"/>
  <c r="I4953" i="9"/>
  <c r="M4953" i="9"/>
  <c r="R4953" i="9"/>
  <c r="J4953" i="9"/>
  <c r="N4953" i="9"/>
  <c r="K4953" i="9"/>
  <c r="O4953" i="9"/>
  <c r="Q4955" i="9"/>
  <c r="I4955" i="9"/>
  <c r="M4955" i="9"/>
  <c r="J4955" i="9"/>
  <c r="N4955" i="9"/>
  <c r="K4955" i="9"/>
  <c r="O4955" i="9"/>
  <c r="R4955" i="9"/>
  <c r="Q4957" i="9"/>
  <c r="I4957" i="9"/>
  <c r="M4957" i="9"/>
  <c r="R4957" i="9"/>
  <c r="J4957" i="9"/>
  <c r="N4957" i="9"/>
  <c r="K4957" i="9"/>
  <c r="O4957" i="9"/>
  <c r="Q4959" i="9"/>
  <c r="I4959" i="9"/>
  <c r="M4959" i="9"/>
  <c r="J4959" i="9"/>
  <c r="N4959" i="9"/>
  <c r="K4959" i="9"/>
  <c r="O4959" i="9"/>
  <c r="R4959" i="9"/>
  <c r="Q4961" i="9"/>
  <c r="I4961" i="9"/>
  <c r="M4961" i="9"/>
  <c r="R4961" i="9"/>
  <c r="J4961" i="9"/>
  <c r="N4961" i="9"/>
  <c r="K4961" i="9"/>
  <c r="O4961" i="9"/>
  <c r="Q4963" i="9"/>
  <c r="I4963" i="9"/>
  <c r="M4963" i="9"/>
  <c r="J4963" i="9"/>
  <c r="N4963" i="9"/>
  <c r="K4963" i="9"/>
  <c r="O4963" i="9"/>
  <c r="R4963" i="9"/>
  <c r="Q4965" i="9"/>
  <c r="I4965" i="9"/>
  <c r="M4965" i="9"/>
  <c r="R4965" i="9"/>
  <c r="J4965" i="9"/>
  <c r="N4965" i="9"/>
  <c r="K4965" i="9"/>
  <c r="O4965" i="9"/>
  <c r="Q4967" i="9"/>
  <c r="I4967" i="9"/>
  <c r="M4967" i="9"/>
  <c r="J4967" i="9"/>
  <c r="N4967" i="9"/>
  <c r="K4967" i="9"/>
  <c r="O4967" i="9"/>
  <c r="R4967" i="9"/>
  <c r="Q4969" i="9"/>
  <c r="I4969" i="9"/>
  <c r="M4969" i="9"/>
  <c r="R4969" i="9"/>
  <c r="J4969" i="9"/>
  <c r="N4969" i="9"/>
  <c r="K4969" i="9"/>
  <c r="O4969" i="9"/>
  <c r="Q4971" i="9"/>
  <c r="I4971" i="9"/>
  <c r="M4971" i="9"/>
  <c r="J4971" i="9"/>
  <c r="N4971" i="9"/>
  <c r="K4971" i="9"/>
  <c r="O4971" i="9"/>
  <c r="R4971" i="9"/>
  <c r="Q4973" i="9"/>
  <c r="I4973" i="9"/>
  <c r="M4973" i="9"/>
  <c r="R4973" i="9"/>
  <c r="J4973" i="9"/>
  <c r="N4973" i="9"/>
  <c r="K4973" i="9"/>
  <c r="O4973" i="9"/>
  <c r="Q4975" i="9"/>
  <c r="I4975" i="9"/>
  <c r="M4975" i="9"/>
  <c r="J4975" i="9"/>
  <c r="N4975" i="9"/>
  <c r="K4975" i="9"/>
  <c r="O4975" i="9"/>
  <c r="R4975" i="9"/>
  <c r="Q4977" i="9"/>
  <c r="I4977" i="9"/>
  <c r="M4977" i="9"/>
  <c r="R4977" i="9"/>
  <c r="J4977" i="9"/>
  <c r="N4977" i="9"/>
  <c r="K4977" i="9"/>
  <c r="O4977" i="9"/>
  <c r="Q4979" i="9"/>
  <c r="I4979" i="9"/>
  <c r="M4979" i="9"/>
  <c r="J4979" i="9"/>
  <c r="N4979" i="9"/>
  <c r="K4979" i="9"/>
  <c r="O4979" i="9"/>
  <c r="R4979" i="9"/>
  <c r="Q4981" i="9"/>
  <c r="I4981" i="9"/>
  <c r="M4981" i="9"/>
  <c r="R4981" i="9"/>
  <c r="J4981" i="9"/>
  <c r="N4981" i="9"/>
  <c r="K4981" i="9"/>
  <c r="O4981" i="9"/>
  <c r="Q4983" i="9"/>
  <c r="I4983" i="9"/>
  <c r="M4983" i="9"/>
  <c r="J4983" i="9"/>
  <c r="N4983" i="9"/>
  <c r="K4983" i="9"/>
  <c r="O4983" i="9"/>
  <c r="R4983" i="9"/>
  <c r="Q4985" i="9"/>
  <c r="I4985" i="9"/>
  <c r="M4985" i="9"/>
  <c r="R4985" i="9"/>
  <c r="J4985" i="9"/>
  <c r="N4985" i="9"/>
  <c r="K4985" i="9"/>
  <c r="O4985" i="9"/>
  <c r="Q4987" i="9"/>
  <c r="I4987" i="9"/>
  <c r="M4987" i="9"/>
  <c r="J4987" i="9"/>
  <c r="N4987" i="9"/>
  <c r="K4987" i="9"/>
  <c r="O4987" i="9"/>
  <c r="R4987" i="9"/>
  <c r="Q4989" i="9"/>
  <c r="I4989" i="9"/>
  <c r="M4989" i="9"/>
  <c r="R4989" i="9"/>
  <c r="J4989" i="9"/>
  <c r="N4989" i="9"/>
  <c r="K4989" i="9"/>
  <c r="O4989" i="9"/>
  <c r="Q4991" i="9"/>
  <c r="I4991" i="9"/>
  <c r="M4991" i="9"/>
  <c r="J4991" i="9"/>
  <c r="N4991" i="9"/>
  <c r="K4991" i="9"/>
  <c r="O4991" i="9"/>
  <c r="R4991" i="9"/>
  <c r="Q4993" i="9"/>
  <c r="I4993" i="9"/>
  <c r="M4993" i="9"/>
  <c r="R4993" i="9"/>
  <c r="J4993" i="9"/>
  <c r="N4993" i="9"/>
  <c r="K4993" i="9"/>
  <c r="O4993" i="9"/>
  <c r="Q4995" i="9"/>
  <c r="I4995" i="9"/>
  <c r="M4995" i="9"/>
  <c r="J4995" i="9"/>
  <c r="N4995" i="9"/>
  <c r="K4995" i="9"/>
  <c r="O4995" i="9"/>
  <c r="R4995" i="9"/>
  <c r="Q4997" i="9"/>
  <c r="I4997" i="9"/>
  <c r="M4997" i="9"/>
  <c r="R4997" i="9"/>
  <c r="J4997" i="9"/>
  <c r="N4997" i="9"/>
  <c r="K4997" i="9"/>
  <c r="O4997" i="9"/>
  <c r="Q4999" i="9"/>
  <c r="I4999" i="9"/>
  <c r="M4999" i="9"/>
  <c r="J4999" i="9"/>
  <c r="N4999" i="9"/>
  <c r="K4999" i="9"/>
  <c r="O4999" i="9"/>
  <c r="R4999" i="9"/>
  <c r="Q5001" i="9"/>
  <c r="I5001" i="9"/>
  <c r="M5001" i="9"/>
  <c r="R5001" i="9"/>
  <c r="J5001" i="9"/>
  <c r="N5001" i="9"/>
  <c r="K5001" i="9"/>
  <c r="O5001" i="9"/>
  <c r="R8" i="9"/>
  <c r="R12" i="9"/>
  <c r="R16" i="9"/>
  <c r="R20" i="9"/>
  <c r="R24" i="9"/>
  <c r="R28" i="9"/>
  <c r="R32" i="9"/>
  <c r="R36" i="9"/>
  <c r="R40" i="9"/>
  <c r="R44" i="9"/>
  <c r="R48" i="9"/>
  <c r="R52" i="9"/>
  <c r="R56" i="9"/>
  <c r="R60" i="9"/>
  <c r="R64" i="9"/>
  <c r="R68" i="9"/>
  <c r="R72" i="9"/>
  <c r="R76" i="9"/>
  <c r="R80" i="9"/>
  <c r="R84" i="9"/>
  <c r="R88" i="9"/>
  <c r="R92" i="9"/>
  <c r="R96" i="9"/>
  <c r="R100" i="9"/>
  <c r="R104" i="9"/>
  <c r="R108" i="9"/>
  <c r="R112" i="9"/>
  <c r="R116" i="9"/>
  <c r="R120" i="9"/>
  <c r="R124" i="9"/>
  <c r="R128" i="9"/>
  <c r="R132" i="9"/>
  <c r="R136" i="9"/>
  <c r="R140" i="9"/>
  <c r="R144" i="9"/>
  <c r="R148" i="9"/>
  <c r="R152" i="9"/>
  <c r="R156" i="9"/>
  <c r="R160" i="9"/>
  <c r="R164" i="9"/>
  <c r="R168" i="9"/>
  <c r="R172" i="9"/>
  <c r="R176" i="9"/>
  <c r="R180" i="9"/>
  <c r="R184" i="9"/>
  <c r="R188" i="9"/>
  <c r="R192" i="9"/>
  <c r="R196" i="9"/>
  <c r="R200" i="9"/>
  <c r="R204" i="9"/>
  <c r="R208" i="9"/>
  <c r="R212" i="9"/>
  <c r="R216" i="9"/>
  <c r="R220" i="9"/>
  <c r="R224" i="9"/>
  <c r="R228" i="9"/>
  <c r="R232" i="9"/>
  <c r="R236" i="9"/>
  <c r="R240" i="9"/>
  <c r="R244" i="9"/>
  <c r="R248" i="9"/>
  <c r="R252" i="9"/>
  <c r="R256" i="9"/>
  <c r="R260" i="9"/>
  <c r="R264" i="9"/>
  <c r="R268" i="9"/>
  <c r="R272" i="9"/>
  <c r="R276" i="9"/>
  <c r="R280" i="9"/>
  <c r="R284" i="9"/>
  <c r="R288" i="9"/>
  <c r="R292" i="9"/>
  <c r="R296" i="9"/>
  <c r="R300" i="9"/>
  <c r="R304" i="9"/>
  <c r="R308" i="9"/>
  <c r="R312" i="9"/>
  <c r="R316" i="9"/>
  <c r="R320" i="9"/>
  <c r="R324" i="9"/>
  <c r="R328" i="9"/>
  <c r="R332" i="9"/>
  <c r="R336" i="9"/>
  <c r="R340" i="9"/>
  <c r="R344" i="9"/>
  <c r="R348" i="9"/>
  <c r="R352" i="9"/>
  <c r="R356" i="9"/>
  <c r="R360" i="9"/>
  <c r="R364" i="9"/>
  <c r="R368" i="9"/>
  <c r="R372" i="9"/>
  <c r="R376" i="9"/>
  <c r="R380" i="9"/>
  <c r="R384" i="9"/>
  <c r="R388" i="9"/>
  <c r="R392" i="9"/>
  <c r="R396" i="9"/>
  <c r="R400" i="9"/>
  <c r="R404" i="9"/>
  <c r="R408" i="9"/>
  <c r="R412" i="9"/>
  <c r="R416" i="9"/>
  <c r="R420" i="9"/>
  <c r="R424" i="9"/>
  <c r="R428" i="9"/>
  <c r="R432" i="9"/>
  <c r="R436" i="9"/>
  <c r="R440" i="9"/>
  <c r="R444" i="9"/>
  <c r="R448" i="9"/>
  <c r="R452" i="9"/>
  <c r="R456" i="9"/>
  <c r="R460" i="9"/>
  <c r="R464" i="9"/>
  <c r="R468" i="9"/>
  <c r="R472" i="9"/>
  <c r="R476" i="9"/>
  <c r="R480" i="9"/>
  <c r="R484" i="9"/>
  <c r="R488" i="9"/>
  <c r="R492" i="9"/>
  <c r="R496" i="9"/>
  <c r="R500" i="9"/>
  <c r="R504" i="9"/>
  <c r="R508" i="9"/>
  <c r="R512" i="9"/>
  <c r="R516" i="9"/>
  <c r="R520" i="9"/>
  <c r="R524" i="9"/>
  <c r="R528" i="9"/>
  <c r="R532" i="9"/>
  <c r="R536" i="9"/>
  <c r="R540" i="9"/>
  <c r="R544" i="9"/>
  <c r="R548" i="9"/>
  <c r="R552" i="9"/>
  <c r="R556" i="9"/>
  <c r="R560" i="9"/>
  <c r="R564" i="9"/>
  <c r="R568" i="9"/>
  <c r="R572" i="9"/>
  <c r="R576" i="9"/>
  <c r="R580" i="9"/>
  <c r="R584" i="9"/>
  <c r="R588" i="9"/>
  <c r="R592" i="9"/>
  <c r="R596" i="9"/>
  <c r="R600" i="9"/>
  <c r="R604" i="9"/>
  <c r="R608" i="9"/>
  <c r="R612" i="9"/>
  <c r="R616" i="9"/>
  <c r="R620" i="9"/>
  <c r="R624" i="9"/>
  <c r="R628" i="9"/>
  <c r="R632" i="9"/>
  <c r="R636" i="9"/>
  <c r="R640" i="9"/>
  <c r="R644" i="9"/>
  <c r="R648" i="9"/>
  <c r="R652" i="9"/>
  <c r="R656" i="9"/>
  <c r="R660" i="9"/>
  <c r="R664" i="9"/>
  <c r="R668" i="9"/>
  <c r="R672" i="9"/>
  <c r="R676" i="9"/>
  <c r="R680" i="9"/>
  <c r="R684" i="9"/>
  <c r="R688" i="9"/>
  <c r="R692" i="9"/>
  <c r="R696" i="9"/>
  <c r="R700" i="9"/>
  <c r="R704" i="9"/>
  <c r="R708" i="9"/>
  <c r="R712" i="9"/>
  <c r="R716" i="9"/>
  <c r="R720" i="9"/>
  <c r="R724" i="9"/>
  <c r="R728" i="9"/>
  <c r="R732" i="9"/>
  <c r="R736" i="9"/>
  <c r="R740" i="9"/>
  <c r="R744" i="9"/>
  <c r="R748" i="9"/>
  <c r="R752" i="9"/>
  <c r="R756" i="9"/>
  <c r="R760" i="9"/>
  <c r="R764" i="9"/>
  <c r="R768" i="9"/>
  <c r="R772" i="9"/>
  <c r="R776" i="9"/>
  <c r="R780" i="9"/>
  <c r="R784" i="9"/>
  <c r="R788" i="9"/>
  <c r="R792" i="9"/>
  <c r="R796" i="9"/>
  <c r="R800" i="9"/>
  <c r="R804" i="9"/>
  <c r="R808" i="9"/>
  <c r="R812" i="9"/>
  <c r="R816" i="9"/>
  <c r="R820" i="9"/>
  <c r="R824" i="9"/>
  <c r="R828" i="9"/>
  <c r="R832" i="9"/>
  <c r="R836" i="9"/>
  <c r="R840" i="9"/>
  <c r="R844" i="9"/>
  <c r="R848" i="9"/>
  <c r="R852" i="9"/>
  <c r="R856" i="9"/>
  <c r="R860" i="9"/>
  <c r="R864" i="9"/>
  <c r="R868" i="9"/>
  <c r="R872" i="9"/>
  <c r="R876" i="9"/>
  <c r="R880" i="9"/>
  <c r="R884" i="9"/>
  <c r="R888" i="9"/>
  <c r="R892" i="9"/>
  <c r="R896" i="9"/>
  <c r="R900" i="9"/>
  <c r="R904" i="9"/>
  <c r="R908" i="9"/>
  <c r="R912" i="9"/>
  <c r="R916" i="9"/>
  <c r="R920" i="9"/>
  <c r="R924" i="9"/>
  <c r="R928" i="9"/>
  <c r="R932" i="9"/>
  <c r="R936" i="9"/>
  <c r="R940" i="9"/>
  <c r="R944" i="9"/>
  <c r="R948" i="9"/>
  <c r="R952" i="9"/>
  <c r="R956" i="9"/>
  <c r="R960" i="9"/>
  <c r="R964" i="9"/>
  <c r="R968" i="9"/>
  <c r="R972" i="9"/>
  <c r="R976" i="9"/>
  <c r="R980" i="9"/>
  <c r="R984" i="9"/>
  <c r="R988" i="9"/>
  <c r="R992" i="9"/>
  <c r="R996" i="9"/>
  <c r="R1000" i="9"/>
  <c r="R1004" i="9"/>
  <c r="R1008" i="9"/>
  <c r="R1012" i="9"/>
  <c r="R1016" i="9"/>
  <c r="R1020" i="9"/>
  <c r="R1024" i="9"/>
  <c r="R1028" i="9"/>
  <c r="R1032" i="9"/>
  <c r="R1036" i="9"/>
  <c r="R1040" i="9"/>
  <c r="R1045" i="9"/>
  <c r="R1050" i="9"/>
  <c r="R1055" i="9"/>
  <c r="R1061" i="9"/>
  <c r="R1066" i="9"/>
  <c r="R1071" i="9"/>
  <c r="R1077" i="9"/>
  <c r="R1082" i="9"/>
  <c r="R1087" i="9"/>
  <c r="R1093" i="9"/>
  <c r="R1103" i="9"/>
  <c r="R1109" i="9"/>
  <c r="R1119" i="9"/>
  <c r="R1125" i="9"/>
  <c r="R1135" i="9"/>
  <c r="R1141" i="9"/>
  <c r="R1146" i="9"/>
  <c r="R1151" i="9"/>
  <c r="R1157" i="9"/>
  <c r="R1162" i="9"/>
  <c r="R1167" i="9"/>
  <c r="R1173" i="9"/>
  <c r="R1183" i="9"/>
  <c r="R1189" i="9"/>
  <c r="R1194" i="9"/>
  <c r="R1199" i="9"/>
  <c r="R1205" i="9"/>
  <c r="R1211" i="9"/>
  <c r="R1219" i="9"/>
  <c r="R1227" i="9"/>
  <c r="R1235" i="9"/>
  <c r="R1243" i="9"/>
  <c r="R1251" i="9"/>
  <c r="R1259" i="9"/>
  <c r="R1267" i="9"/>
  <c r="R1275" i="9"/>
  <c r="R1283" i="9"/>
  <c r="R1291" i="9"/>
  <c r="R1299" i="9"/>
  <c r="R1307" i="9"/>
  <c r="R1315" i="9"/>
  <c r="R1323" i="9"/>
  <c r="R1331" i="9"/>
  <c r="R1339" i="9"/>
  <c r="R1347" i="9"/>
  <c r="R1355" i="9"/>
  <c r="R1363" i="9"/>
  <c r="R1371" i="9"/>
  <c r="R1379" i="9"/>
  <c r="R1387" i="9"/>
  <c r="R1395" i="9"/>
  <c r="R1403" i="9"/>
  <c r="R1411" i="9"/>
  <c r="R1419" i="9"/>
  <c r="R1427" i="9"/>
  <c r="R1435" i="9"/>
  <c r="R1443" i="9"/>
  <c r="R1451" i="9"/>
  <c r="R1459" i="9"/>
  <c r="R1467" i="9"/>
  <c r="R1475" i="9"/>
  <c r="R1483" i="9"/>
  <c r="R1491" i="9"/>
  <c r="R1499" i="9"/>
  <c r="R1507" i="9"/>
  <c r="R1515" i="9"/>
  <c r="R1523" i="9"/>
  <c r="R1531" i="9"/>
  <c r="R1539" i="9"/>
  <c r="R1547" i="9"/>
  <c r="R1555" i="9"/>
  <c r="R1563" i="9"/>
  <c r="R1571" i="9"/>
  <c r="R1579" i="9"/>
  <c r="R1587" i="9"/>
  <c r="R1595" i="9"/>
  <c r="R1603" i="9"/>
  <c r="R1611" i="9"/>
  <c r="R1619" i="9"/>
  <c r="R1627" i="9"/>
  <c r="R1635" i="9"/>
  <c r="R1643" i="9"/>
  <c r="R1651" i="9"/>
  <c r="R1659" i="9"/>
  <c r="R1667" i="9"/>
  <c r="R1675" i="9"/>
  <c r="R1683" i="9"/>
  <c r="R1691" i="9"/>
  <c r="R1699" i="9"/>
  <c r="R1707" i="9"/>
  <c r="R1715" i="9"/>
  <c r="R1723" i="9"/>
  <c r="R1731" i="9"/>
  <c r="R1739" i="9"/>
  <c r="R1747" i="9"/>
  <c r="R1794" i="9"/>
  <c r="R1826" i="9"/>
  <c r="R1874" i="9"/>
  <c r="R1906" i="9"/>
  <c r="R1938" i="9"/>
  <c r="R1970" i="9"/>
  <c r="R1986" i="9"/>
  <c r="R2002" i="9"/>
  <c r="R2050" i="9"/>
  <c r="R2066" i="9"/>
  <c r="R2098" i="9"/>
  <c r="R2162" i="9"/>
  <c r="R2178" i="9"/>
  <c r="R2210" i="9"/>
  <c r="R2226" i="9"/>
  <c r="R2306" i="9"/>
  <c r="R2338" i="9"/>
  <c r="R2370" i="9"/>
  <c r="R2402" i="9"/>
  <c r="R2418" i="9"/>
  <c r="R2434" i="9"/>
  <c r="R2450" i="9"/>
  <c r="R2482" i="9"/>
  <c r="R2546" i="9"/>
  <c r="R2578" i="9"/>
  <c r="R2594" i="9"/>
  <c r="R2626" i="9"/>
  <c r="R2658" i="9"/>
  <c r="R2706" i="9"/>
  <c r="R2722" i="9"/>
  <c r="R2738" i="9"/>
  <c r="R2770" i="9"/>
  <c r="R2786" i="9"/>
  <c r="R2802" i="9"/>
  <c r="R2850" i="9"/>
  <c r="R2866" i="9"/>
  <c r="R2946" i="9"/>
  <c r="R2962" i="9"/>
  <c r="R2978" i="9"/>
  <c r="R2994" i="9"/>
  <c r="R3010" i="9"/>
  <c r="R3026" i="9"/>
  <c r="R3090" i="9"/>
  <c r="R3106" i="9"/>
  <c r="R3122" i="9"/>
  <c r="R3154" i="9"/>
  <c r="R3170" i="9"/>
  <c r="R3186" i="9"/>
  <c r="R3202" i="9"/>
  <c r="R3218" i="9"/>
  <c r="R3250" i="9"/>
  <c r="R3266" i="9"/>
  <c r="R3298" i="9"/>
  <c r="R3314" i="9"/>
  <c r="R3330" i="9"/>
  <c r="R3378" i="9"/>
  <c r="R3410" i="9"/>
  <c r="R3474" i="9"/>
  <c r="R3490" i="9"/>
  <c r="R3554" i="9"/>
  <c r="R3570" i="9"/>
  <c r="R3586" i="9"/>
  <c r="R3602" i="9"/>
  <c r="R3618" i="9"/>
  <c r="R3650" i="9"/>
  <c r="R3666" i="9"/>
  <c r="R3682" i="9"/>
  <c r="R3730" i="9"/>
  <c r="R3778" i="9"/>
  <c r="R3810" i="9"/>
  <c r="R3842" i="9"/>
  <c r="R3858" i="9"/>
  <c r="R3874" i="9"/>
  <c r="R3890" i="9"/>
  <c r="R3922" i="9"/>
  <c r="R3938" i="9"/>
  <c r="R3954" i="9"/>
  <c r="R3970" i="9"/>
  <c r="R3986" i="9"/>
  <c r="R4002" i="9"/>
  <c r="R4018" i="9"/>
  <c r="R4082" i="9"/>
  <c r="R4114" i="9"/>
  <c r="R4130" i="9"/>
  <c r="R4146" i="9"/>
  <c r="R4178" i="9"/>
  <c r="R4194" i="9"/>
  <c r="R4210" i="9"/>
  <c r="R4242" i="9"/>
  <c r="R4258" i="9"/>
  <c r="R4274" i="9"/>
  <c r="R4290" i="9"/>
  <c r="R4306" i="9"/>
  <c r="R4322" i="9"/>
  <c r="R4338" i="9"/>
  <c r="R4354" i="9"/>
  <c r="R4386" i="9"/>
  <c r="R4418" i="9"/>
  <c r="R4434" i="9"/>
  <c r="R4450" i="9"/>
  <c r="R4498" i="9"/>
  <c r="R4514" i="9"/>
  <c r="R4530" i="9"/>
  <c r="R4546" i="9"/>
  <c r="R4562" i="9"/>
  <c r="R4578" i="9"/>
  <c r="R4594" i="9"/>
  <c r="R4610" i="9"/>
  <c r="R4626" i="9"/>
  <c r="R4642" i="9"/>
  <c r="R4658" i="9"/>
  <c r="R4674" i="9"/>
  <c r="R4690" i="9"/>
  <c r="R4706" i="9"/>
  <c r="R4722" i="9"/>
  <c r="R4738" i="9"/>
  <c r="R4754" i="9"/>
  <c r="R4770" i="9"/>
  <c r="R4786" i="9"/>
  <c r="R4802" i="9"/>
  <c r="R4818" i="9"/>
  <c r="R4834" i="9"/>
  <c r="R4850" i="9"/>
  <c r="R4866" i="9"/>
  <c r="R4882" i="9"/>
  <c r="R4898" i="9"/>
  <c r="R4914" i="9"/>
  <c r="R4930" i="9"/>
  <c r="R4946" i="9"/>
  <c r="R4962" i="9"/>
  <c r="R4978" i="9"/>
  <c r="R4994" i="9"/>
  <c r="P4998" i="9"/>
  <c r="P4994" i="9"/>
  <c r="P4990" i="9"/>
  <c r="P4984" i="9"/>
  <c r="P4980" i="9"/>
  <c r="P4976" i="9"/>
  <c r="P4970" i="9"/>
  <c r="P4966" i="9"/>
  <c r="P4962" i="9"/>
  <c r="P4958" i="9"/>
  <c r="P4954" i="9"/>
  <c r="P4950" i="9"/>
  <c r="P4946" i="9"/>
  <c r="P4944" i="9"/>
  <c r="P4942" i="9"/>
  <c r="P4938" i="9"/>
  <c r="P4932" i="9"/>
  <c r="P4928" i="9"/>
  <c r="P4924" i="9"/>
  <c r="P4920" i="9"/>
  <c r="P4914" i="9"/>
  <c r="P4910" i="9"/>
  <c r="P4908" i="9"/>
  <c r="P4740" i="9"/>
  <c r="P4736" i="9"/>
  <c r="P4718" i="9"/>
  <c r="P4716" i="9"/>
  <c r="P4712" i="9"/>
  <c r="P4706" i="9"/>
  <c r="P4700" i="9"/>
  <c r="P4696" i="9"/>
  <c r="P4690" i="9"/>
  <c r="P4686" i="9"/>
  <c r="P4678" i="9"/>
  <c r="P4674" i="9"/>
  <c r="P4670" i="9"/>
  <c r="P4666" i="9"/>
  <c r="P4662" i="9"/>
  <c r="P4658" i="9"/>
  <c r="P4654" i="9"/>
  <c r="P4650" i="9"/>
  <c r="P4646" i="9"/>
  <c r="P4642" i="9"/>
  <c r="P4636" i="9"/>
  <c r="P4632" i="9"/>
  <c r="P4628" i="9"/>
  <c r="P4622" i="9"/>
  <c r="P4618" i="9"/>
  <c r="P4614" i="9"/>
  <c r="P4612" i="9"/>
  <c r="P4608" i="9"/>
  <c r="P4604" i="9"/>
  <c r="P4600" i="9"/>
  <c r="P4596" i="9"/>
  <c r="P4592" i="9"/>
  <c r="P4588" i="9"/>
  <c r="P4584" i="9"/>
  <c r="P4582" i="9"/>
  <c r="P4580" i="9"/>
  <c r="P4576" i="9"/>
  <c r="P4572" i="9"/>
  <c r="P4568" i="9"/>
  <c r="P4566" i="9"/>
  <c r="P4564" i="9"/>
  <c r="P4560" i="9"/>
  <c r="P4556" i="9"/>
  <c r="P4554" i="9"/>
  <c r="P4550" i="9"/>
  <c r="P4548" i="9"/>
  <c r="P4546" i="9"/>
  <c r="P4544" i="9"/>
  <c r="P4542" i="9"/>
  <c r="P4540" i="9"/>
  <c r="P4530" i="9"/>
  <c r="P4528" i="9"/>
  <c r="P4526" i="9"/>
  <c r="P4524" i="9"/>
  <c r="P4522" i="9"/>
  <c r="P4520" i="9"/>
  <c r="P4518" i="9"/>
  <c r="P4514" i="9"/>
  <c r="P4512" i="9"/>
  <c r="P4510" i="9"/>
  <c r="P4508" i="9"/>
  <c r="P4506" i="9"/>
  <c r="O4504" i="9"/>
  <c r="J4502" i="9"/>
  <c r="M4499" i="9"/>
  <c r="J4494" i="9"/>
  <c r="M4491" i="9"/>
  <c r="J4486" i="9"/>
  <c r="M4483" i="9"/>
  <c r="M4475" i="9"/>
  <c r="J4470" i="9"/>
  <c r="M4467" i="9"/>
  <c r="O4464" i="9"/>
  <c r="M4459" i="9"/>
  <c r="J4454" i="9"/>
  <c r="M4451" i="9"/>
  <c r="O4448" i="9"/>
  <c r="J4446" i="9"/>
  <c r="M4443" i="9"/>
  <c r="I4440" i="9"/>
  <c r="I4416" i="9"/>
  <c r="I4408" i="9"/>
  <c r="I4392" i="9"/>
  <c r="I4384" i="9"/>
  <c r="I4376" i="9"/>
  <c r="I4368" i="9"/>
  <c r="I4360" i="9"/>
  <c r="I4352" i="9"/>
  <c r="I4336" i="9"/>
  <c r="I4328" i="9"/>
  <c r="I4320" i="9"/>
  <c r="I4312" i="9"/>
  <c r="I4304" i="9"/>
  <c r="I4296" i="9"/>
  <c r="I4288" i="9"/>
  <c r="I4280" i="9"/>
  <c r="I4272" i="9"/>
  <c r="I4264" i="9"/>
  <c r="I4256" i="9"/>
  <c r="I4248" i="9"/>
  <c r="I4224" i="9"/>
  <c r="I4208" i="9"/>
  <c r="I4200" i="9"/>
  <c r="I4192" i="9"/>
  <c r="I4184" i="9"/>
  <c r="I4176" i="9"/>
  <c r="I4168" i="9"/>
  <c r="I4160" i="9"/>
  <c r="I4144" i="9"/>
  <c r="I4128" i="9"/>
  <c r="I4120" i="9"/>
  <c r="I4104" i="9"/>
  <c r="I4096" i="9"/>
  <c r="I4088" i="9"/>
  <c r="I4080" i="9"/>
  <c r="I4072" i="9"/>
  <c r="I4056" i="9"/>
  <c r="I4040" i="9"/>
  <c r="I4024" i="9"/>
  <c r="I4016" i="9"/>
  <c r="I4008" i="9"/>
  <c r="I4000" i="9"/>
  <c r="I3992" i="9"/>
  <c r="I3984" i="9"/>
  <c r="I3976" i="9"/>
  <c r="I3968" i="9"/>
  <c r="I3952" i="9"/>
  <c r="I3936" i="9"/>
  <c r="I3928" i="9"/>
  <c r="I3920" i="9"/>
  <c r="I3896" i="9"/>
  <c r="I3888" i="9"/>
  <c r="I3880" i="9"/>
  <c r="I3864" i="9"/>
  <c r="I3856" i="9"/>
  <c r="I3848" i="9"/>
  <c r="I3840" i="9"/>
  <c r="I3832" i="9"/>
  <c r="I3824" i="9"/>
  <c r="I3816" i="9"/>
  <c r="I3808" i="9"/>
  <c r="I3800" i="9"/>
  <c r="I3784" i="9"/>
  <c r="I3776" i="9"/>
  <c r="I3760" i="9"/>
  <c r="I3752" i="9"/>
  <c r="I3744" i="9"/>
  <c r="I3736" i="9"/>
  <c r="I3728" i="9"/>
  <c r="I3720" i="9"/>
  <c r="I3680" i="9"/>
  <c r="I3672" i="9"/>
  <c r="I3656" i="9"/>
  <c r="I3648" i="9"/>
  <c r="I3640" i="9"/>
  <c r="I3624" i="9"/>
  <c r="I3616" i="9"/>
  <c r="I3600" i="9"/>
  <c r="I3584" i="9"/>
  <c r="I3576" i="9"/>
  <c r="I3568" i="9"/>
  <c r="I3552" i="9"/>
  <c r="I3544" i="9"/>
  <c r="I3504" i="9"/>
  <c r="I3496" i="9"/>
  <c r="I3488" i="9"/>
  <c r="I3480" i="9"/>
  <c r="I3464" i="9"/>
  <c r="I3432" i="9"/>
  <c r="I3424" i="9"/>
  <c r="P3396" i="9"/>
  <c r="P3364" i="9"/>
  <c r="P3332" i="9"/>
  <c r="P3316" i="9"/>
  <c r="P3300" i="9"/>
  <c r="P3284" i="9"/>
  <c r="P3268" i="9"/>
  <c r="P3252" i="9"/>
  <c r="P3236" i="9"/>
  <c r="P3220" i="9"/>
  <c r="P3188" i="9"/>
  <c r="P3172" i="9"/>
  <c r="P3124" i="9"/>
  <c r="P3108" i="9"/>
  <c r="P3092" i="9"/>
  <c r="P3076" i="9"/>
  <c r="P3044" i="9"/>
  <c r="P2996" i="9"/>
  <c r="M2901" i="9"/>
  <c r="N2816" i="9"/>
  <c r="N2560" i="9"/>
  <c r="L1985" i="9"/>
  <c r="R1052" i="9"/>
  <c r="Q1064" i="9"/>
  <c r="K1064" i="9"/>
  <c r="O1064" i="9"/>
  <c r="L1064" i="9"/>
  <c r="P1064" i="9"/>
  <c r="J1064" i="9"/>
  <c r="M1064" i="9"/>
  <c r="I1064" i="9"/>
  <c r="N1064" i="9"/>
  <c r="R1064" i="9"/>
  <c r="Q1070" i="9"/>
  <c r="K1070" i="9"/>
  <c r="O1070" i="9"/>
  <c r="L1070" i="9"/>
  <c r="P1070" i="9"/>
  <c r="J1070" i="9"/>
  <c r="M1070" i="9"/>
  <c r="I1070" i="9"/>
  <c r="N1070" i="9"/>
  <c r="Q1078" i="9"/>
  <c r="K1078" i="9"/>
  <c r="O1078" i="9"/>
  <c r="L1078" i="9"/>
  <c r="P1078" i="9"/>
  <c r="J1078" i="9"/>
  <c r="M1078" i="9"/>
  <c r="I1078" i="9"/>
  <c r="N1078" i="9"/>
  <c r="Q1084" i="9"/>
  <c r="K1084" i="9"/>
  <c r="O1084" i="9"/>
  <c r="L1084" i="9"/>
  <c r="P1084" i="9"/>
  <c r="J1084" i="9"/>
  <c r="M1084" i="9"/>
  <c r="I1084" i="9"/>
  <c r="N1084" i="9"/>
  <c r="R1084" i="9"/>
  <c r="Q1088" i="9"/>
  <c r="K1088" i="9"/>
  <c r="O1088" i="9"/>
  <c r="L1088" i="9"/>
  <c r="P1088" i="9"/>
  <c r="J1088" i="9"/>
  <c r="M1088" i="9"/>
  <c r="I1088" i="9"/>
  <c r="N1088" i="9"/>
  <c r="R1088" i="9"/>
  <c r="Q1092" i="9"/>
  <c r="K1092" i="9"/>
  <c r="O1092" i="9"/>
  <c r="L1092" i="9"/>
  <c r="P1092" i="9"/>
  <c r="J1092" i="9"/>
  <c r="M1092" i="9"/>
  <c r="I1092" i="9"/>
  <c r="N1092" i="9"/>
  <c r="R1092" i="9"/>
  <c r="Q1094" i="9"/>
  <c r="K1094" i="9"/>
  <c r="O1094" i="9"/>
  <c r="L1094" i="9"/>
  <c r="P1094" i="9"/>
  <c r="J1094" i="9"/>
  <c r="M1094" i="9"/>
  <c r="I1094" i="9"/>
  <c r="N1094" i="9"/>
  <c r="Q1098" i="9"/>
  <c r="K1098" i="9"/>
  <c r="O1098" i="9"/>
  <c r="L1098" i="9"/>
  <c r="P1098" i="9"/>
  <c r="J1098" i="9"/>
  <c r="M1098" i="9"/>
  <c r="I1098" i="9"/>
  <c r="N1098" i="9"/>
  <c r="Q1102" i="9"/>
  <c r="K1102" i="9"/>
  <c r="O1102" i="9"/>
  <c r="L1102" i="9"/>
  <c r="P1102" i="9"/>
  <c r="J1102" i="9"/>
  <c r="M1102" i="9"/>
  <c r="I1102" i="9"/>
  <c r="N1102" i="9"/>
  <c r="Q1114" i="9"/>
  <c r="K1114" i="9"/>
  <c r="O1114" i="9"/>
  <c r="L1114" i="9"/>
  <c r="P1114" i="9"/>
  <c r="J1114" i="9"/>
  <c r="M1114" i="9"/>
  <c r="I1114" i="9"/>
  <c r="N1114" i="9"/>
  <c r="Q1116" i="9"/>
  <c r="K1116" i="9"/>
  <c r="O1116" i="9"/>
  <c r="L1116" i="9"/>
  <c r="P1116" i="9"/>
  <c r="J1116" i="9"/>
  <c r="M1116" i="9"/>
  <c r="I1116" i="9"/>
  <c r="N1116" i="9"/>
  <c r="R1116" i="9"/>
  <c r="Q1120" i="9"/>
  <c r="K1120" i="9"/>
  <c r="O1120" i="9"/>
  <c r="L1120" i="9"/>
  <c r="P1120" i="9"/>
  <c r="J1120" i="9"/>
  <c r="M1120" i="9"/>
  <c r="I1120" i="9"/>
  <c r="N1120" i="9"/>
  <c r="R1120" i="9"/>
  <c r="Q1128" i="9"/>
  <c r="K1128" i="9"/>
  <c r="O1128" i="9"/>
  <c r="L1128" i="9"/>
  <c r="P1128" i="9"/>
  <c r="J1128" i="9"/>
  <c r="M1128" i="9"/>
  <c r="I1128" i="9"/>
  <c r="N1128" i="9"/>
  <c r="R1128" i="9"/>
  <c r="Q1130" i="9"/>
  <c r="K1130" i="9"/>
  <c r="O1130" i="9"/>
  <c r="L1130" i="9"/>
  <c r="P1130" i="9"/>
  <c r="J1130" i="9"/>
  <c r="M1130" i="9"/>
  <c r="I1130" i="9"/>
  <c r="N1130" i="9"/>
  <c r="Q1132" i="9"/>
  <c r="K1132" i="9"/>
  <c r="O1132" i="9"/>
  <c r="L1132" i="9"/>
  <c r="P1132" i="9"/>
  <c r="J1132" i="9"/>
  <c r="M1132" i="9"/>
  <c r="I1132" i="9"/>
  <c r="N1132" i="9"/>
  <c r="R1132" i="9"/>
  <c r="Q1138" i="9"/>
  <c r="K1138" i="9"/>
  <c r="O1138" i="9"/>
  <c r="L1138" i="9"/>
  <c r="P1138" i="9"/>
  <c r="J1138" i="9"/>
  <c r="M1138" i="9"/>
  <c r="I1138" i="9"/>
  <c r="N1138" i="9"/>
  <c r="Q1152" i="9"/>
  <c r="L1152" i="9"/>
  <c r="P1152" i="9"/>
  <c r="I1152" i="9"/>
  <c r="M1152" i="9"/>
  <c r="J1152" i="9"/>
  <c r="K1152" i="9"/>
  <c r="N1152" i="9"/>
  <c r="O1152" i="9"/>
  <c r="R1152" i="9"/>
  <c r="Q1156" i="9"/>
  <c r="L1156" i="9"/>
  <c r="P1156" i="9"/>
  <c r="I1156" i="9"/>
  <c r="M1156" i="9"/>
  <c r="J1156" i="9"/>
  <c r="K1156" i="9"/>
  <c r="N1156" i="9"/>
  <c r="O1156" i="9"/>
  <c r="R1156" i="9"/>
  <c r="Q1158" i="9"/>
  <c r="L1158" i="9"/>
  <c r="P1158" i="9"/>
  <c r="I1158" i="9"/>
  <c r="M1158" i="9"/>
  <c r="J1158" i="9"/>
  <c r="K1158" i="9"/>
  <c r="N1158" i="9"/>
  <c r="O1158" i="9"/>
  <c r="Q1166" i="9"/>
  <c r="L1166" i="9"/>
  <c r="P1166" i="9"/>
  <c r="I1166" i="9"/>
  <c r="M1166" i="9"/>
  <c r="J1166" i="9"/>
  <c r="K1166" i="9"/>
  <c r="N1166" i="9"/>
  <c r="O1166" i="9"/>
  <c r="Q1170" i="9"/>
  <c r="L1170" i="9"/>
  <c r="P1170" i="9"/>
  <c r="I1170" i="9"/>
  <c r="M1170" i="9"/>
  <c r="J1170" i="9"/>
  <c r="K1170" i="9"/>
  <c r="N1170" i="9"/>
  <c r="O1170" i="9"/>
  <c r="Q1176" i="9"/>
  <c r="L1176" i="9"/>
  <c r="P1176" i="9"/>
  <c r="I1176" i="9"/>
  <c r="M1176" i="9"/>
  <c r="J1176" i="9"/>
  <c r="K1176" i="9"/>
  <c r="N1176" i="9"/>
  <c r="O1176" i="9"/>
  <c r="R1176" i="9"/>
  <c r="Q1178" i="9"/>
  <c r="L1178" i="9"/>
  <c r="P1178" i="9"/>
  <c r="I1178" i="9"/>
  <c r="M1178" i="9"/>
  <c r="J1178" i="9"/>
  <c r="K1178" i="9"/>
  <c r="N1178" i="9"/>
  <c r="O1178" i="9"/>
  <c r="Q1180" i="9"/>
  <c r="L1180" i="9"/>
  <c r="P1180" i="9"/>
  <c r="I1180" i="9"/>
  <c r="M1180" i="9"/>
  <c r="J1180" i="9"/>
  <c r="K1180" i="9"/>
  <c r="N1180" i="9"/>
  <c r="O1180" i="9"/>
  <c r="R1180" i="9"/>
  <c r="Q1184" i="9"/>
  <c r="L1184" i="9"/>
  <c r="P1184" i="9"/>
  <c r="I1184" i="9"/>
  <c r="M1184" i="9"/>
  <c r="J1184" i="9"/>
  <c r="K1184" i="9"/>
  <c r="N1184" i="9"/>
  <c r="O1184" i="9"/>
  <c r="R1184" i="9"/>
  <c r="Q1188" i="9"/>
  <c r="L1188" i="9"/>
  <c r="P1188" i="9"/>
  <c r="I1188" i="9"/>
  <c r="M1188" i="9"/>
  <c r="J1188" i="9"/>
  <c r="K1188" i="9"/>
  <c r="N1188" i="9"/>
  <c r="O1188" i="9"/>
  <c r="R1188" i="9"/>
  <c r="Q1192" i="9"/>
  <c r="L1192" i="9"/>
  <c r="P1192" i="9"/>
  <c r="I1192" i="9"/>
  <c r="M1192" i="9"/>
  <c r="J1192" i="9"/>
  <c r="K1192" i="9"/>
  <c r="N1192" i="9"/>
  <c r="O1192" i="9"/>
  <c r="R1192" i="9"/>
  <c r="Q1214" i="9"/>
  <c r="L1214" i="9"/>
  <c r="P1214" i="9"/>
  <c r="I1214" i="9"/>
  <c r="M1214" i="9"/>
  <c r="J1214" i="9"/>
  <c r="K1214" i="9"/>
  <c r="N1214" i="9"/>
  <c r="O1214" i="9"/>
  <c r="Q1218" i="9"/>
  <c r="L1218" i="9"/>
  <c r="P1218" i="9"/>
  <c r="I1218" i="9"/>
  <c r="M1218" i="9"/>
  <c r="J1218" i="9"/>
  <c r="K1218" i="9"/>
  <c r="N1218" i="9"/>
  <c r="O1218" i="9"/>
  <c r="Q1220" i="9"/>
  <c r="L1220" i="9"/>
  <c r="P1220" i="9"/>
  <c r="I1220" i="9"/>
  <c r="M1220" i="9"/>
  <c r="J1220" i="9"/>
  <c r="K1220" i="9"/>
  <c r="N1220" i="9"/>
  <c r="O1220" i="9"/>
  <c r="R1220" i="9"/>
  <c r="Q1224" i="9"/>
  <c r="L1224" i="9"/>
  <c r="P1224" i="9"/>
  <c r="I1224" i="9"/>
  <c r="M1224" i="9"/>
  <c r="J1224" i="9"/>
  <c r="K1224" i="9"/>
  <c r="N1224" i="9"/>
  <c r="O1224" i="9"/>
  <c r="R1224" i="9"/>
  <c r="Q1226" i="9"/>
  <c r="L1226" i="9"/>
  <c r="P1226" i="9"/>
  <c r="I1226" i="9"/>
  <c r="M1226" i="9"/>
  <c r="J1226" i="9"/>
  <c r="K1226" i="9"/>
  <c r="N1226" i="9"/>
  <c r="O1226" i="9"/>
  <c r="Q1228" i="9"/>
  <c r="L1228" i="9"/>
  <c r="P1228" i="9"/>
  <c r="I1228" i="9"/>
  <c r="M1228" i="9"/>
  <c r="J1228" i="9"/>
  <c r="K1228" i="9"/>
  <c r="N1228" i="9"/>
  <c r="O1228" i="9"/>
  <c r="R1228" i="9"/>
  <c r="Q1230" i="9"/>
  <c r="L1230" i="9"/>
  <c r="P1230" i="9"/>
  <c r="I1230" i="9"/>
  <c r="M1230" i="9"/>
  <c r="J1230" i="9"/>
  <c r="K1230" i="9"/>
  <c r="N1230" i="9"/>
  <c r="O1230" i="9"/>
  <c r="Q1246" i="9"/>
  <c r="L1246" i="9"/>
  <c r="P1246" i="9"/>
  <c r="I1246" i="9"/>
  <c r="M1246" i="9"/>
  <c r="J1246" i="9"/>
  <c r="K1246" i="9"/>
  <c r="N1246" i="9"/>
  <c r="O1246" i="9"/>
  <c r="Q1248" i="9"/>
  <c r="L1248" i="9"/>
  <c r="P1248" i="9"/>
  <c r="I1248" i="9"/>
  <c r="M1248" i="9"/>
  <c r="J1248" i="9"/>
  <c r="K1248" i="9"/>
  <c r="N1248" i="9"/>
  <c r="O1248" i="9"/>
  <c r="R1248" i="9"/>
  <c r="Q1254" i="9"/>
  <c r="L1254" i="9"/>
  <c r="P1254" i="9"/>
  <c r="I1254" i="9"/>
  <c r="M1254" i="9"/>
  <c r="J1254" i="9"/>
  <c r="K1254" i="9"/>
  <c r="N1254" i="9"/>
  <c r="O1254" i="9"/>
  <c r="Q1256" i="9"/>
  <c r="L1256" i="9"/>
  <c r="P1256" i="9"/>
  <c r="I1256" i="9"/>
  <c r="M1256" i="9"/>
  <c r="J1256" i="9"/>
  <c r="N1256" i="9"/>
  <c r="K1256" i="9"/>
  <c r="O1256" i="9"/>
  <c r="R1256" i="9"/>
  <c r="Q1278" i="9"/>
  <c r="L1278" i="9"/>
  <c r="P1278" i="9"/>
  <c r="I1278" i="9"/>
  <c r="M1278" i="9"/>
  <c r="J1278" i="9"/>
  <c r="K1278" i="9"/>
  <c r="N1278" i="9"/>
  <c r="O1278" i="9"/>
  <c r="Q1282" i="9"/>
  <c r="L1282" i="9"/>
  <c r="P1282" i="9"/>
  <c r="I1282" i="9"/>
  <c r="M1282" i="9"/>
  <c r="J1282" i="9"/>
  <c r="K1282" i="9"/>
  <c r="N1282" i="9"/>
  <c r="O1282" i="9"/>
  <c r="Q1286" i="9"/>
  <c r="L1286" i="9"/>
  <c r="P1286" i="9"/>
  <c r="I1286" i="9"/>
  <c r="M1286" i="9"/>
  <c r="J1286" i="9"/>
  <c r="K1286" i="9"/>
  <c r="N1286" i="9"/>
  <c r="O1286" i="9"/>
  <c r="Q1290" i="9"/>
  <c r="L1290" i="9"/>
  <c r="P1290" i="9"/>
  <c r="I1290" i="9"/>
  <c r="M1290" i="9"/>
  <c r="J1290" i="9"/>
  <c r="K1290" i="9"/>
  <c r="N1290" i="9"/>
  <c r="O1290" i="9"/>
  <c r="Q1296" i="9"/>
  <c r="L1296" i="9"/>
  <c r="P1296" i="9"/>
  <c r="I1296" i="9"/>
  <c r="M1296" i="9"/>
  <c r="J1296" i="9"/>
  <c r="K1296" i="9"/>
  <c r="N1296" i="9"/>
  <c r="O1296" i="9"/>
  <c r="R1296" i="9"/>
  <c r="Q1298" i="9"/>
  <c r="L1298" i="9"/>
  <c r="P1298" i="9"/>
  <c r="I1298" i="9"/>
  <c r="M1298" i="9"/>
  <c r="J1298" i="9"/>
  <c r="K1298" i="9"/>
  <c r="N1298" i="9"/>
  <c r="O1298" i="9"/>
  <c r="Q1300" i="9"/>
  <c r="L1300" i="9"/>
  <c r="P1300" i="9"/>
  <c r="I1300" i="9"/>
  <c r="M1300" i="9"/>
  <c r="J1300" i="9"/>
  <c r="K1300" i="9"/>
  <c r="N1300" i="9"/>
  <c r="O1300" i="9"/>
  <c r="R1300" i="9"/>
  <c r="Q1308" i="9"/>
  <c r="L1308" i="9"/>
  <c r="P1308" i="9"/>
  <c r="I1308" i="9"/>
  <c r="M1308" i="9"/>
  <c r="J1308" i="9"/>
  <c r="K1308" i="9"/>
  <c r="N1308" i="9"/>
  <c r="O1308" i="9"/>
  <c r="R1308" i="9"/>
  <c r="Q1312" i="9"/>
  <c r="L1312" i="9"/>
  <c r="P1312" i="9"/>
  <c r="I1312" i="9"/>
  <c r="M1312" i="9"/>
  <c r="J1312" i="9"/>
  <c r="K1312" i="9"/>
  <c r="N1312" i="9"/>
  <c r="O1312" i="9"/>
  <c r="R1312" i="9"/>
  <c r="Q1316" i="9"/>
  <c r="L1316" i="9"/>
  <c r="P1316" i="9"/>
  <c r="I1316" i="9"/>
  <c r="M1316" i="9"/>
  <c r="J1316" i="9"/>
  <c r="K1316" i="9"/>
  <c r="N1316" i="9"/>
  <c r="O1316" i="9"/>
  <c r="R1316" i="9"/>
  <c r="Q1318" i="9"/>
  <c r="L1318" i="9"/>
  <c r="P1318" i="9"/>
  <c r="I1318" i="9"/>
  <c r="M1318" i="9"/>
  <c r="J1318" i="9"/>
  <c r="K1318" i="9"/>
  <c r="N1318" i="9"/>
  <c r="O1318" i="9"/>
  <c r="Q1320" i="9"/>
  <c r="L1320" i="9"/>
  <c r="P1320" i="9"/>
  <c r="I1320" i="9"/>
  <c r="M1320" i="9"/>
  <c r="J1320" i="9"/>
  <c r="K1320" i="9"/>
  <c r="N1320" i="9"/>
  <c r="O1320" i="9"/>
  <c r="R1320" i="9"/>
  <c r="Q1326" i="9"/>
  <c r="L1326" i="9"/>
  <c r="P1326" i="9"/>
  <c r="I1326" i="9"/>
  <c r="M1326" i="9"/>
  <c r="J1326" i="9"/>
  <c r="K1326" i="9"/>
  <c r="N1326" i="9"/>
  <c r="O1326" i="9"/>
  <c r="Q1338" i="9"/>
  <c r="L1338" i="9"/>
  <c r="P1338" i="9"/>
  <c r="I1338" i="9"/>
  <c r="M1338" i="9"/>
  <c r="J1338" i="9"/>
  <c r="K1338" i="9"/>
  <c r="N1338" i="9"/>
  <c r="O1338" i="9"/>
  <c r="Q1354" i="9"/>
  <c r="L1354" i="9"/>
  <c r="P1354" i="9"/>
  <c r="I1354" i="9"/>
  <c r="M1354" i="9"/>
  <c r="J1354" i="9"/>
  <c r="K1354" i="9"/>
  <c r="N1354" i="9"/>
  <c r="O1354" i="9"/>
  <c r="Q1360" i="9"/>
  <c r="L1360" i="9"/>
  <c r="P1360" i="9"/>
  <c r="I1360" i="9"/>
  <c r="M1360" i="9"/>
  <c r="J1360" i="9"/>
  <c r="K1360" i="9"/>
  <c r="N1360" i="9"/>
  <c r="O1360" i="9"/>
  <c r="R1360" i="9"/>
  <c r="Q1364" i="9"/>
  <c r="L1364" i="9"/>
  <c r="P1364" i="9"/>
  <c r="I1364" i="9"/>
  <c r="M1364" i="9"/>
  <c r="J1364" i="9"/>
  <c r="K1364" i="9"/>
  <c r="N1364" i="9"/>
  <c r="O1364" i="9"/>
  <c r="R1364" i="9"/>
  <c r="Q1366" i="9"/>
  <c r="L1366" i="9"/>
  <c r="P1366" i="9"/>
  <c r="I1366" i="9"/>
  <c r="M1366" i="9"/>
  <c r="J1366" i="9"/>
  <c r="K1366" i="9"/>
  <c r="N1366" i="9"/>
  <c r="O1366" i="9"/>
  <c r="Q1370" i="9"/>
  <c r="L1370" i="9"/>
  <c r="P1370" i="9"/>
  <c r="I1370" i="9"/>
  <c r="M1370" i="9"/>
  <c r="J1370" i="9"/>
  <c r="K1370" i="9"/>
  <c r="N1370" i="9"/>
  <c r="O1370" i="9"/>
  <c r="Q1372" i="9"/>
  <c r="L1372" i="9"/>
  <c r="P1372" i="9"/>
  <c r="I1372" i="9"/>
  <c r="M1372" i="9"/>
  <c r="J1372" i="9"/>
  <c r="K1372" i="9"/>
  <c r="N1372" i="9"/>
  <c r="O1372" i="9"/>
  <c r="R1372" i="9"/>
  <c r="Q1376" i="9"/>
  <c r="L1376" i="9"/>
  <c r="P1376" i="9"/>
  <c r="I1376" i="9"/>
  <c r="M1376" i="9"/>
  <c r="J1376" i="9"/>
  <c r="K1376" i="9"/>
  <c r="N1376" i="9"/>
  <c r="O1376" i="9"/>
  <c r="R1376" i="9"/>
  <c r="Q1378" i="9"/>
  <c r="L1378" i="9"/>
  <c r="P1378" i="9"/>
  <c r="I1378" i="9"/>
  <c r="M1378" i="9"/>
  <c r="J1378" i="9"/>
  <c r="K1378" i="9"/>
  <c r="N1378" i="9"/>
  <c r="O1378" i="9"/>
  <c r="Q1406" i="9"/>
  <c r="L1406" i="9"/>
  <c r="P1406" i="9"/>
  <c r="I1406" i="9"/>
  <c r="M1406" i="9"/>
  <c r="J1406" i="9"/>
  <c r="K1406" i="9"/>
  <c r="N1406" i="9"/>
  <c r="O1406" i="9"/>
  <c r="Q1408" i="9"/>
  <c r="L1408" i="9"/>
  <c r="P1408" i="9"/>
  <c r="I1408" i="9"/>
  <c r="M1408" i="9"/>
  <c r="J1408" i="9"/>
  <c r="K1408" i="9"/>
  <c r="N1408" i="9"/>
  <c r="O1408" i="9"/>
  <c r="R1408" i="9"/>
  <c r="Q1410" i="9"/>
  <c r="L1410" i="9"/>
  <c r="P1410" i="9"/>
  <c r="I1410" i="9"/>
  <c r="M1410" i="9"/>
  <c r="J1410" i="9"/>
  <c r="K1410" i="9"/>
  <c r="N1410" i="9"/>
  <c r="O1410" i="9"/>
  <c r="Q1414" i="9"/>
  <c r="L1414" i="9"/>
  <c r="P1414" i="9"/>
  <c r="I1414" i="9"/>
  <c r="M1414" i="9"/>
  <c r="J1414" i="9"/>
  <c r="K1414" i="9"/>
  <c r="N1414" i="9"/>
  <c r="O1414" i="9"/>
  <c r="Q1416" i="9"/>
  <c r="L1416" i="9"/>
  <c r="P1416" i="9"/>
  <c r="I1416" i="9"/>
  <c r="M1416" i="9"/>
  <c r="J1416" i="9"/>
  <c r="K1416" i="9"/>
  <c r="N1416" i="9"/>
  <c r="O1416" i="9"/>
  <c r="R1416" i="9"/>
  <c r="Q1418" i="9"/>
  <c r="L1418" i="9"/>
  <c r="P1418" i="9"/>
  <c r="I1418" i="9"/>
  <c r="M1418" i="9"/>
  <c r="J1418" i="9"/>
  <c r="K1418" i="9"/>
  <c r="N1418" i="9"/>
  <c r="O1418" i="9"/>
  <c r="Q1420" i="9"/>
  <c r="L1420" i="9"/>
  <c r="P1420" i="9"/>
  <c r="I1420" i="9"/>
  <c r="M1420" i="9"/>
  <c r="J1420" i="9"/>
  <c r="K1420" i="9"/>
  <c r="N1420" i="9"/>
  <c r="O1420" i="9"/>
  <c r="R1420" i="9"/>
  <c r="Q1422" i="9"/>
  <c r="L1422" i="9"/>
  <c r="P1422" i="9"/>
  <c r="I1422" i="9"/>
  <c r="M1422" i="9"/>
  <c r="J1422" i="9"/>
  <c r="K1422" i="9"/>
  <c r="N1422" i="9"/>
  <c r="O1422" i="9"/>
  <c r="Q1424" i="9"/>
  <c r="L1424" i="9"/>
  <c r="P1424" i="9"/>
  <c r="I1424" i="9"/>
  <c r="M1424" i="9"/>
  <c r="J1424" i="9"/>
  <c r="K1424" i="9"/>
  <c r="N1424" i="9"/>
  <c r="O1424" i="9"/>
  <c r="R1424" i="9"/>
  <c r="Q1428" i="9"/>
  <c r="L1428" i="9"/>
  <c r="P1428" i="9"/>
  <c r="I1428" i="9"/>
  <c r="M1428" i="9"/>
  <c r="J1428" i="9"/>
  <c r="K1428" i="9"/>
  <c r="N1428" i="9"/>
  <c r="O1428" i="9"/>
  <c r="R1428" i="9"/>
  <c r="Q1430" i="9"/>
  <c r="L1430" i="9"/>
  <c r="P1430" i="9"/>
  <c r="I1430" i="9"/>
  <c r="M1430" i="9"/>
  <c r="J1430" i="9"/>
  <c r="K1430" i="9"/>
  <c r="N1430" i="9"/>
  <c r="O1430" i="9"/>
  <c r="Q1432" i="9"/>
  <c r="L1432" i="9"/>
  <c r="P1432" i="9"/>
  <c r="I1432" i="9"/>
  <c r="M1432" i="9"/>
  <c r="J1432" i="9"/>
  <c r="K1432" i="9"/>
  <c r="N1432" i="9"/>
  <c r="O1432" i="9"/>
  <c r="R1432" i="9"/>
  <c r="Q1438" i="9"/>
  <c r="L1438" i="9"/>
  <c r="P1438" i="9"/>
  <c r="I1438" i="9"/>
  <c r="M1438" i="9"/>
  <c r="J1438" i="9"/>
  <c r="K1438" i="9"/>
  <c r="N1438" i="9"/>
  <c r="O1438" i="9"/>
  <c r="Q1444" i="9"/>
  <c r="L1444" i="9"/>
  <c r="P1444" i="9"/>
  <c r="I1444" i="9"/>
  <c r="M1444" i="9"/>
  <c r="J1444" i="9"/>
  <c r="K1444" i="9"/>
  <c r="N1444" i="9"/>
  <c r="O1444" i="9"/>
  <c r="R1444" i="9"/>
  <c r="Q1446" i="9"/>
  <c r="L1446" i="9"/>
  <c r="P1446" i="9"/>
  <c r="I1446" i="9"/>
  <c r="M1446" i="9"/>
  <c r="J1446" i="9"/>
  <c r="K1446" i="9"/>
  <c r="N1446" i="9"/>
  <c r="O1446" i="9"/>
  <c r="Q1448" i="9"/>
  <c r="L1448" i="9"/>
  <c r="P1448" i="9"/>
  <c r="I1448" i="9"/>
  <c r="M1448" i="9"/>
  <c r="J1448" i="9"/>
  <c r="K1448" i="9"/>
  <c r="N1448" i="9"/>
  <c r="O1448" i="9"/>
  <c r="R1448" i="9"/>
  <c r="Q1458" i="9"/>
  <c r="L1458" i="9"/>
  <c r="P1458" i="9"/>
  <c r="I1458" i="9"/>
  <c r="M1458" i="9"/>
  <c r="J1458" i="9"/>
  <c r="K1458" i="9"/>
  <c r="N1458" i="9"/>
  <c r="O1458" i="9"/>
  <c r="Q1462" i="9"/>
  <c r="L1462" i="9"/>
  <c r="P1462" i="9"/>
  <c r="I1462" i="9"/>
  <c r="M1462" i="9"/>
  <c r="J1462" i="9"/>
  <c r="K1462" i="9"/>
  <c r="N1462" i="9"/>
  <c r="O1462" i="9"/>
  <c r="Q1464" i="9"/>
  <c r="L1464" i="9"/>
  <c r="P1464" i="9"/>
  <c r="I1464" i="9"/>
  <c r="M1464" i="9"/>
  <c r="J1464" i="9"/>
  <c r="K1464" i="9"/>
  <c r="N1464" i="9"/>
  <c r="O1464" i="9"/>
  <c r="R1464" i="9"/>
  <c r="Q1466" i="9"/>
  <c r="L1466" i="9"/>
  <c r="P1466" i="9"/>
  <c r="I1466" i="9"/>
  <c r="M1466" i="9"/>
  <c r="J1466" i="9"/>
  <c r="K1466" i="9"/>
  <c r="N1466" i="9"/>
  <c r="O1466" i="9"/>
  <c r="Q1468" i="9"/>
  <c r="L1468" i="9"/>
  <c r="P1468" i="9"/>
  <c r="I1468" i="9"/>
  <c r="M1468" i="9"/>
  <c r="J1468" i="9"/>
  <c r="K1468" i="9"/>
  <c r="N1468" i="9"/>
  <c r="O1468" i="9"/>
  <c r="R1468" i="9"/>
  <c r="Q1470" i="9"/>
  <c r="L1470" i="9"/>
  <c r="P1470" i="9"/>
  <c r="I1470" i="9"/>
  <c r="M1470" i="9"/>
  <c r="J1470" i="9"/>
  <c r="K1470" i="9"/>
  <c r="N1470" i="9"/>
  <c r="O1470" i="9"/>
  <c r="Q1472" i="9"/>
  <c r="L1472" i="9"/>
  <c r="P1472" i="9"/>
  <c r="I1472" i="9"/>
  <c r="M1472" i="9"/>
  <c r="J1472" i="9"/>
  <c r="K1472" i="9"/>
  <c r="N1472" i="9"/>
  <c r="O1472" i="9"/>
  <c r="R1472" i="9"/>
  <c r="Q1480" i="9"/>
  <c r="L1480" i="9"/>
  <c r="P1480" i="9"/>
  <c r="I1480" i="9"/>
  <c r="M1480" i="9"/>
  <c r="J1480" i="9"/>
  <c r="K1480" i="9"/>
  <c r="N1480" i="9"/>
  <c r="O1480" i="9"/>
  <c r="R1480" i="9"/>
  <c r="Q1482" i="9"/>
  <c r="L1482" i="9"/>
  <c r="P1482" i="9"/>
  <c r="I1482" i="9"/>
  <c r="M1482" i="9"/>
  <c r="J1482" i="9"/>
  <c r="K1482" i="9"/>
  <c r="N1482" i="9"/>
  <c r="O1482" i="9"/>
  <c r="Q1484" i="9"/>
  <c r="L1484" i="9"/>
  <c r="P1484" i="9"/>
  <c r="I1484" i="9"/>
  <c r="M1484" i="9"/>
  <c r="J1484" i="9"/>
  <c r="K1484" i="9"/>
  <c r="N1484" i="9"/>
  <c r="O1484" i="9"/>
  <c r="R1484" i="9"/>
  <c r="Q1486" i="9"/>
  <c r="L1486" i="9"/>
  <c r="P1486" i="9"/>
  <c r="I1486" i="9"/>
  <c r="M1486" i="9"/>
  <c r="J1486" i="9"/>
  <c r="K1486" i="9"/>
  <c r="N1486" i="9"/>
  <c r="O1486" i="9"/>
  <c r="Q1490" i="9"/>
  <c r="L1490" i="9"/>
  <c r="P1490" i="9"/>
  <c r="I1490" i="9"/>
  <c r="M1490" i="9"/>
  <c r="J1490" i="9"/>
  <c r="K1490" i="9"/>
  <c r="N1490" i="9"/>
  <c r="O1490" i="9"/>
  <c r="Q1492" i="9"/>
  <c r="L1492" i="9"/>
  <c r="P1492" i="9"/>
  <c r="I1492" i="9"/>
  <c r="M1492" i="9"/>
  <c r="J1492" i="9"/>
  <c r="N1492" i="9"/>
  <c r="K1492" i="9"/>
  <c r="O1492" i="9"/>
  <c r="R1492" i="9"/>
  <c r="Q1494" i="9"/>
  <c r="L1494" i="9"/>
  <c r="P1494" i="9"/>
  <c r="I1494" i="9"/>
  <c r="M1494" i="9"/>
  <c r="J1494" i="9"/>
  <c r="N1494" i="9"/>
  <c r="K1494" i="9"/>
  <c r="O1494" i="9"/>
  <c r="Q1496" i="9"/>
  <c r="L1496" i="9"/>
  <c r="P1496" i="9"/>
  <c r="I1496" i="9"/>
  <c r="J1496" i="9"/>
  <c r="O1496" i="9"/>
  <c r="M1496" i="9"/>
  <c r="K1496" i="9"/>
  <c r="N1496" i="9"/>
  <c r="R1496" i="9"/>
  <c r="Q1498" i="9"/>
  <c r="L1498" i="9"/>
  <c r="P1498" i="9"/>
  <c r="J1498" i="9"/>
  <c r="N1498" i="9"/>
  <c r="I1498" i="9"/>
  <c r="K1498" i="9"/>
  <c r="M1498" i="9"/>
  <c r="O1498" i="9"/>
  <c r="Q1510" i="9"/>
  <c r="L1510" i="9"/>
  <c r="P1510" i="9"/>
  <c r="J1510" i="9"/>
  <c r="N1510" i="9"/>
  <c r="I1510" i="9"/>
  <c r="K1510" i="9"/>
  <c r="M1510" i="9"/>
  <c r="O1510" i="9"/>
  <c r="Q1514" i="9"/>
  <c r="L1514" i="9"/>
  <c r="P1514" i="9"/>
  <c r="J1514" i="9"/>
  <c r="N1514" i="9"/>
  <c r="I1514" i="9"/>
  <c r="K1514" i="9"/>
  <c r="M1514" i="9"/>
  <c r="O1514" i="9"/>
  <c r="Q1516" i="9"/>
  <c r="L1516" i="9"/>
  <c r="P1516" i="9"/>
  <c r="J1516" i="9"/>
  <c r="N1516" i="9"/>
  <c r="I1516" i="9"/>
  <c r="K1516" i="9"/>
  <c r="M1516" i="9"/>
  <c r="O1516" i="9"/>
  <c r="R1516" i="9"/>
  <c r="Q1518" i="9"/>
  <c r="L1518" i="9"/>
  <c r="P1518" i="9"/>
  <c r="J1518" i="9"/>
  <c r="N1518" i="9"/>
  <c r="I1518" i="9"/>
  <c r="K1518" i="9"/>
  <c r="M1518" i="9"/>
  <c r="O1518" i="9"/>
  <c r="Q1520" i="9"/>
  <c r="L1520" i="9"/>
  <c r="P1520" i="9"/>
  <c r="J1520" i="9"/>
  <c r="N1520" i="9"/>
  <c r="I1520" i="9"/>
  <c r="K1520" i="9"/>
  <c r="M1520" i="9"/>
  <c r="O1520" i="9"/>
  <c r="R1520" i="9"/>
  <c r="Q1522" i="9"/>
  <c r="L1522" i="9"/>
  <c r="P1522" i="9"/>
  <c r="J1522" i="9"/>
  <c r="N1522" i="9"/>
  <c r="I1522" i="9"/>
  <c r="K1522" i="9"/>
  <c r="M1522" i="9"/>
  <c r="O1522" i="9"/>
  <c r="Q1524" i="9"/>
  <c r="I1524" i="9"/>
  <c r="M1524" i="9"/>
  <c r="J1524" i="9"/>
  <c r="N1524" i="9"/>
  <c r="K1524" i="9"/>
  <c r="O1524" i="9"/>
  <c r="L1524" i="9"/>
  <c r="P1524" i="9"/>
  <c r="R1524" i="9"/>
  <c r="Q1526" i="9"/>
  <c r="I1526" i="9"/>
  <c r="M1526" i="9"/>
  <c r="J1526" i="9"/>
  <c r="N1526" i="9"/>
  <c r="K1526" i="9"/>
  <c r="O1526" i="9"/>
  <c r="L1526" i="9"/>
  <c r="P1526" i="9"/>
  <c r="Q1530" i="9"/>
  <c r="I1530" i="9"/>
  <c r="M1530" i="9"/>
  <c r="J1530" i="9"/>
  <c r="N1530" i="9"/>
  <c r="K1530" i="9"/>
  <c r="O1530" i="9"/>
  <c r="L1530" i="9"/>
  <c r="P1530" i="9"/>
  <c r="Q1534" i="9"/>
  <c r="I1534" i="9"/>
  <c r="M1534" i="9"/>
  <c r="J1534" i="9"/>
  <c r="N1534" i="9"/>
  <c r="K1534" i="9"/>
  <c r="O1534" i="9"/>
  <c r="L1534" i="9"/>
  <c r="P1534" i="9"/>
  <c r="Q1536" i="9"/>
  <c r="I1536" i="9"/>
  <c r="M1536" i="9"/>
  <c r="J1536" i="9"/>
  <c r="N1536" i="9"/>
  <c r="K1536" i="9"/>
  <c r="O1536" i="9"/>
  <c r="L1536" i="9"/>
  <c r="P1536" i="9"/>
  <c r="R1536" i="9"/>
  <c r="Q1540" i="9"/>
  <c r="I1540" i="9"/>
  <c r="M1540" i="9"/>
  <c r="J1540" i="9"/>
  <c r="N1540" i="9"/>
  <c r="K1540" i="9"/>
  <c r="O1540" i="9"/>
  <c r="L1540" i="9"/>
  <c r="P1540" i="9"/>
  <c r="R1540" i="9"/>
  <c r="Q1544" i="9"/>
  <c r="I1544" i="9"/>
  <c r="M1544" i="9"/>
  <c r="J1544" i="9"/>
  <c r="N1544" i="9"/>
  <c r="K1544" i="9"/>
  <c r="O1544" i="9"/>
  <c r="L1544" i="9"/>
  <c r="P1544" i="9"/>
  <c r="R1544" i="9"/>
  <c r="Q1550" i="9"/>
  <c r="I1550" i="9"/>
  <c r="M1550" i="9"/>
  <c r="J1550" i="9"/>
  <c r="N1550" i="9"/>
  <c r="K1550" i="9"/>
  <c r="O1550" i="9"/>
  <c r="L1550" i="9"/>
  <c r="P1550" i="9"/>
  <c r="Q1552" i="9"/>
  <c r="I1552" i="9"/>
  <c r="M1552" i="9"/>
  <c r="J1552" i="9"/>
  <c r="N1552" i="9"/>
  <c r="K1552" i="9"/>
  <c r="O1552" i="9"/>
  <c r="L1552" i="9"/>
  <c r="P1552" i="9"/>
  <c r="R1552" i="9"/>
  <c r="Q1554" i="9"/>
  <c r="I1554" i="9"/>
  <c r="M1554" i="9"/>
  <c r="J1554" i="9"/>
  <c r="N1554" i="9"/>
  <c r="K1554" i="9"/>
  <c r="O1554" i="9"/>
  <c r="L1554" i="9"/>
  <c r="P1554" i="9"/>
  <c r="Q1560" i="9"/>
  <c r="I1560" i="9"/>
  <c r="M1560" i="9"/>
  <c r="J1560" i="9"/>
  <c r="N1560" i="9"/>
  <c r="K1560" i="9"/>
  <c r="O1560" i="9"/>
  <c r="L1560" i="9"/>
  <c r="P1560" i="9"/>
  <c r="R1560" i="9"/>
  <c r="Q1562" i="9"/>
  <c r="I1562" i="9"/>
  <c r="M1562" i="9"/>
  <c r="J1562" i="9"/>
  <c r="N1562" i="9"/>
  <c r="K1562" i="9"/>
  <c r="O1562" i="9"/>
  <c r="L1562" i="9"/>
  <c r="P1562" i="9"/>
  <c r="Q1566" i="9"/>
  <c r="I1566" i="9"/>
  <c r="M1566" i="9"/>
  <c r="J1566" i="9"/>
  <c r="N1566" i="9"/>
  <c r="K1566" i="9"/>
  <c r="O1566" i="9"/>
  <c r="L1566" i="9"/>
  <c r="P1566" i="9"/>
  <c r="Q1576" i="9"/>
  <c r="I1576" i="9"/>
  <c r="M1576" i="9"/>
  <c r="J1576" i="9"/>
  <c r="N1576" i="9"/>
  <c r="K1576" i="9"/>
  <c r="O1576" i="9"/>
  <c r="L1576" i="9"/>
  <c r="P1576" i="9"/>
  <c r="R1576" i="9"/>
  <c r="Q1578" i="9"/>
  <c r="I1578" i="9"/>
  <c r="M1578" i="9"/>
  <c r="J1578" i="9"/>
  <c r="N1578" i="9"/>
  <c r="K1578" i="9"/>
  <c r="O1578" i="9"/>
  <c r="L1578" i="9"/>
  <c r="P1578" i="9"/>
  <c r="Q1582" i="9"/>
  <c r="I1582" i="9"/>
  <c r="M1582" i="9"/>
  <c r="J1582" i="9"/>
  <c r="N1582" i="9"/>
  <c r="K1582" i="9"/>
  <c r="O1582" i="9"/>
  <c r="L1582" i="9"/>
  <c r="P1582" i="9"/>
  <c r="Q1584" i="9"/>
  <c r="I1584" i="9"/>
  <c r="M1584" i="9"/>
  <c r="J1584" i="9"/>
  <c r="N1584" i="9"/>
  <c r="K1584" i="9"/>
  <c r="O1584" i="9"/>
  <c r="L1584" i="9"/>
  <c r="P1584" i="9"/>
  <c r="R1584" i="9"/>
  <c r="Q1596" i="9"/>
  <c r="I1596" i="9"/>
  <c r="M1596" i="9"/>
  <c r="J1596" i="9"/>
  <c r="N1596" i="9"/>
  <c r="K1596" i="9"/>
  <c r="O1596" i="9"/>
  <c r="L1596" i="9"/>
  <c r="P1596" i="9"/>
  <c r="R1596" i="9"/>
  <c r="Q1598" i="9"/>
  <c r="I1598" i="9"/>
  <c r="M1598" i="9"/>
  <c r="J1598" i="9"/>
  <c r="N1598" i="9"/>
  <c r="K1598" i="9"/>
  <c r="O1598" i="9"/>
  <c r="L1598" i="9"/>
  <c r="P1598" i="9"/>
  <c r="Q1602" i="9"/>
  <c r="I1602" i="9"/>
  <c r="M1602" i="9"/>
  <c r="J1602" i="9"/>
  <c r="N1602" i="9"/>
  <c r="K1602" i="9"/>
  <c r="O1602" i="9"/>
  <c r="L1602" i="9"/>
  <c r="P1602" i="9"/>
  <c r="Q1606" i="9"/>
  <c r="I1606" i="9"/>
  <c r="M1606" i="9"/>
  <c r="J1606" i="9"/>
  <c r="N1606" i="9"/>
  <c r="K1606" i="9"/>
  <c r="O1606" i="9"/>
  <c r="L1606" i="9"/>
  <c r="P1606" i="9"/>
  <c r="Q1608" i="9"/>
  <c r="I1608" i="9"/>
  <c r="M1608" i="9"/>
  <c r="J1608" i="9"/>
  <c r="N1608" i="9"/>
  <c r="K1608" i="9"/>
  <c r="O1608" i="9"/>
  <c r="L1608" i="9"/>
  <c r="P1608" i="9"/>
  <c r="R1608" i="9"/>
  <c r="Q1616" i="9"/>
  <c r="I1616" i="9"/>
  <c r="M1616" i="9"/>
  <c r="J1616" i="9"/>
  <c r="N1616" i="9"/>
  <c r="K1616" i="9"/>
  <c r="O1616" i="9"/>
  <c r="L1616" i="9"/>
  <c r="P1616" i="9"/>
  <c r="R1616" i="9"/>
  <c r="Q1626" i="9"/>
  <c r="I1626" i="9"/>
  <c r="M1626" i="9"/>
  <c r="J1626" i="9"/>
  <c r="N1626" i="9"/>
  <c r="K1626" i="9"/>
  <c r="O1626" i="9"/>
  <c r="L1626" i="9"/>
  <c r="P1626" i="9"/>
  <c r="Q1632" i="9"/>
  <c r="I1632" i="9"/>
  <c r="M1632" i="9"/>
  <c r="J1632" i="9"/>
  <c r="N1632" i="9"/>
  <c r="K1632" i="9"/>
  <c r="O1632" i="9"/>
  <c r="L1632" i="9"/>
  <c r="P1632" i="9"/>
  <c r="R1632" i="9"/>
  <c r="Q1636" i="9"/>
  <c r="I1636" i="9"/>
  <c r="M1636" i="9"/>
  <c r="J1636" i="9"/>
  <c r="N1636" i="9"/>
  <c r="K1636" i="9"/>
  <c r="O1636" i="9"/>
  <c r="L1636" i="9"/>
  <c r="P1636" i="9"/>
  <c r="R1636" i="9"/>
  <c r="Q1640" i="9"/>
  <c r="I1640" i="9"/>
  <c r="M1640" i="9"/>
  <c r="J1640" i="9"/>
  <c r="N1640" i="9"/>
  <c r="K1640" i="9"/>
  <c r="O1640" i="9"/>
  <c r="L1640" i="9"/>
  <c r="P1640" i="9"/>
  <c r="R1640" i="9"/>
  <c r="Q1642" i="9"/>
  <c r="I1642" i="9"/>
  <c r="M1642" i="9"/>
  <c r="J1642" i="9"/>
  <c r="N1642" i="9"/>
  <c r="K1642" i="9"/>
  <c r="O1642" i="9"/>
  <c r="L1642" i="9"/>
  <c r="P1642" i="9"/>
  <c r="Q1644" i="9"/>
  <c r="I1644" i="9"/>
  <c r="M1644" i="9"/>
  <c r="J1644" i="9"/>
  <c r="N1644" i="9"/>
  <c r="K1644" i="9"/>
  <c r="O1644" i="9"/>
  <c r="L1644" i="9"/>
  <c r="P1644" i="9"/>
  <c r="R1644" i="9"/>
  <c r="Q1646" i="9"/>
  <c r="I1646" i="9"/>
  <c r="M1646" i="9"/>
  <c r="J1646" i="9"/>
  <c r="N1646" i="9"/>
  <c r="K1646" i="9"/>
  <c r="O1646" i="9"/>
  <c r="L1646" i="9"/>
  <c r="P1646" i="9"/>
  <c r="Q1648" i="9"/>
  <c r="I1648" i="9"/>
  <c r="M1648" i="9"/>
  <c r="J1648" i="9"/>
  <c r="N1648" i="9"/>
  <c r="K1648" i="9"/>
  <c r="O1648" i="9"/>
  <c r="L1648" i="9"/>
  <c r="P1648" i="9"/>
  <c r="R1648" i="9"/>
  <c r="Q1658" i="9"/>
  <c r="I1658" i="9"/>
  <c r="M1658" i="9"/>
  <c r="J1658" i="9"/>
  <c r="N1658" i="9"/>
  <c r="K1658" i="9"/>
  <c r="O1658" i="9"/>
  <c r="L1658" i="9"/>
  <c r="P1658" i="9"/>
  <c r="Q1660" i="9"/>
  <c r="I1660" i="9"/>
  <c r="M1660" i="9"/>
  <c r="J1660" i="9"/>
  <c r="N1660" i="9"/>
  <c r="K1660" i="9"/>
  <c r="O1660" i="9"/>
  <c r="L1660" i="9"/>
  <c r="P1660" i="9"/>
  <c r="R1660" i="9"/>
  <c r="Q1662" i="9"/>
  <c r="I1662" i="9"/>
  <c r="M1662" i="9"/>
  <c r="J1662" i="9"/>
  <c r="N1662" i="9"/>
  <c r="K1662" i="9"/>
  <c r="O1662" i="9"/>
  <c r="L1662" i="9"/>
  <c r="P1662" i="9"/>
  <c r="Q1664" i="9"/>
  <c r="I1664" i="9"/>
  <c r="M1664" i="9"/>
  <c r="J1664" i="9"/>
  <c r="N1664" i="9"/>
  <c r="K1664" i="9"/>
  <c r="O1664" i="9"/>
  <c r="L1664" i="9"/>
  <c r="P1664" i="9"/>
  <c r="R1664" i="9"/>
  <c r="Q1670" i="9"/>
  <c r="I1670" i="9"/>
  <c r="M1670" i="9"/>
  <c r="J1670" i="9"/>
  <c r="N1670" i="9"/>
  <c r="K1670" i="9"/>
  <c r="O1670" i="9"/>
  <c r="L1670" i="9"/>
  <c r="P1670" i="9"/>
  <c r="Q1672" i="9"/>
  <c r="I1672" i="9"/>
  <c r="M1672" i="9"/>
  <c r="J1672" i="9"/>
  <c r="N1672" i="9"/>
  <c r="K1672" i="9"/>
  <c r="O1672" i="9"/>
  <c r="L1672" i="9"/>
  <c r="P1672" i="9"/>
  <c r="R1672" i="9"/>
  <c r="Q1674" i="9"/>
  <c r="I1674" i="9"/>
  <c r="M1674" i="9"/>
  <c r="J1674" i="9"/>
  <c r="N1674" i="9"/>
  <c r="K1674" i="9"/>
  <c r="O1674" i="9"/>
  <c r="L1674" i="9"/>
  <c r="P1674" i="9"/>
  <c r="Q1676" i="9"/>
  <c r="I1676" i="9"/>
  <c r="M1676" i="9"/>
  <c r="J1676" i="9"/>
  <c r="N1676" i="9"/>
  <c r="K1676" i="9"/>
  <c r="O1676" i="9"/>
  <c r="L1676" i="9"/>
  <c r="P1676" i="9"/>
  <c r="R1676" i="9"/>
  <c r="Q1678" i="9"/>
  <c r="I1678" i="9"/>
  <c r="M1678" i="9"/>
  <c r="J1678" i="9"/>
  <c r="N1678" i="9"/>
  <c r="K1678" i="9"/>
  <c r="O1678" i="9"/>
  <c r="L1678" i="9"/>
  <c r="P1678" i="9"/>
  <c r="Q1684" i="9"/>
  <c r="I1684" i="9"/>
  <c r="M1684" i="9"/>
  <c r="J1684" i="9"/>
  <c r="N1684" i="9"/>
  <c r="K1684" i="9"/>
  <c r="O1684" i="9"/>
  <c r="L1684" i="9"/>
  <c r="P1684" i="9"/>
  <c r="R1684" i="9"/>
  <c r="Q1686" i="9"/>
  <c r="I1686" i="9"/>
  <c r="M1686" i="9"/>
  <c r="J1686" i="9"/>
  <c r="N1686" i="9"/>
  <c r="K1686" i="9"/>
  <c r="O1686" i="9"/>
  <c r="L1686" i="9"/>
  <c r="P1686" i="9"/>
  <c r="Q1692" i="9"/>
  <c r="I1692" i="9"/>
  <c r="M1692" i="9"/>
  <c r="J1692" i="9"/>
  <c r="N1692" i="9"/>
  <c r="K1692" i="9"/>
  <c r="O1692" i="9"/>
  <c r="L1692" i="9"/>
  <c r="P1692" i="9"/>
  <c r="R1692" i="9"/>
  <c r="Q1694" i="9"/>
  <c r="I1694" i="9"/>
  <c r="M1694" i="9"/>
  <c r="J1694" i="9"/>
  <c r="N1694" i="9"/>
  <c r="K1694" i="9"/>
  <c r="O1694" i="9"/>
  <c r="L1694" i="9"/>
  <c r="P1694" i="9"/>
  <c r="Q1696" i="9"/>
  <c r="I1696" i="9"/>
  <c r="M1696" i="9"/>
  <c r="J1696" i="9"/>
  <c r="N1696" i="9"/>
  <c r="K1696" i="9"/>
  <c r="O1696" i="9"/>
  <c r="L1696" i="9"/>
  <c r="P1696" i="9"/>
  <c r="R1696" i="9"/>
  <c r="Q1698" i="9"/>
  <c r="I1698" i="9"/>
  <c r="M1698" i="9"/>
  <c r="J1698" i="9"/>
  <c r="N1698" i="9"/>
  <c r="K1698" i="9"/>
  <c r="O1698" i="9"/>
  <c r="L1698" i="9"/>
  <c r="P1698" i="9"/>
  <c r="Q1700" i="9"/>
  <c r="I1700" i="9"/>
  <c r="M1700" i="9"/>
  <c r="J1700" i="9"/>
  <c r="N1700" i="9"/>
  <c r="K1700" i="9"/>
  <c r="O1700" i="9"/>
  <c r="L1700" i="9"/>
  <c r="P1700" i="9"/>
  <c r="R1700" i="9"/>
  <c r="Q1702" i="9"/>
  <c r="I1702" i="9"/>
  <c r="M1702" i="9"/>
  <c r="J1702" i="9"/>
  <c r="N1702" i="9"/>
  <c r="K1702" i="9"/>
  <c r="O1702" i="9"/>
  <c r="L1702" i="9"/>
  <c r="P1702" i="9"/>
  <c r="Q1708" i="9"/>
  <c r="I1708" i="9"/>
  <c r="M1708" i="9"/>
  <c r="J1708" i="9"/>
  <c r="N1708" i="9"/>
  <c r="K1708" i="9"/>
  <c r="O1708" i="9"/>
  <c r="L1708" i="9"/>
  <c r="P1708" i="9"/>
  <c r="R1708" i="9"/>
  <c r="Q1710" i="9"/>
  <c r="I1710" i="9"/>
  <c r="M1710" i="9"/>
  <c r="J1710" i="9"/>
  <c r="N1710" i="9"/>
  <c r="K1710" i="9"/>
  <c r="O1710" i="9"/>
  <c r="L1710" i="9"/>
  <c r="P1710" i="9"/>
  <c r="Q1716" i="9"/>
  <c r="I1716" i="9"/>
  <c r="M1716" i="9"/>
  <c r="J1716" i="9"/>
  <c r="N1716" i="9"/>
  <c r="K1716" i="9"/>
  <c r="O1716" i="9"/>
  <c r="L1716" i="9"/>
  <c r="P1716" i="9"/>
  <c r="R1716" i="9"/>
  <c r="Q1734" i="9"/>
  <c r="I1734" i="9"/>
  <c r="M1734" i="9"/>
  <c r="J1734" i="9"/>
  <c r="N1734" i="9"/>
  <c r="K1734" i="9"/>
  <c r="O1734" i="9"/>
  <c r="L1734" i="9"/>
  <c r="P1734" i="9"/>
  <c r="Q1736" i="9"/>
  <c r="I1736" i="9"/>
  <c r="M1736" i="9"/>
  <c r="J1736" i="9"/>
  <c r="N1736" i="9"/>
  <c r="K1736" i="9"/>
  <c r="O1736" i="9"/>
  <c r="L1736" i="9"/>
  <c r="P1736" i="9"/>
  <c r="R1736" i="9"/>
  <c r="Q1738" i="9"/>
  <c r="I1738" i="9"/>
  <c r="M1738" i="9"/>
  <c r="J1738" i="9"/>
  <c r="N1738" i="9"/>
  <c r="K1738" i="9"/>
  <c r="O1738" i="9"/>
  <c r="L1738" i="9"/>
  <c r="P1738" i="9"/>
  <c r="Q1746" i="9"/>
  <c r="I1746" i="9"/>
  <c r="M1746" i="9"/>
  <c r="J1746" i="9"/>
  <c r="N1746" i="9"/>
  <c r="K1746" i="9"/>
  <c r="O1746" i="9"/>
  <c r="L1746" i="9"/>
  <c r="P1746" i="9"/>
  <c r="Q1750" i="9"/>
  <c r="I1750" i="9"/>
  <c r="M1750" i="9"/>
  <c r="J1750" i="9"/>
  <c r="N1750" i="9"/>
  <c r="K1750" i="9"/>
  <c r="O1750" i="9"/>
  <c r="L1750" i="9"/>
  <c r="P1750" i="9"/>
  <c r="Q1762" i="9"/>
  <c r="I1762" i="9"/>
  <c r="M1762" i="9"/>
  <c r="J1762" i="9"/>
  <c r="N1762" i="9"/>
  <c r="K1762" i="9"/>
  <c r="O1762" i="9"/>
  <c r="L1762" i="9"/>
  <c r="P1762" i="9"/>
  <c r="Q1764" i="9"/>
  <c r="I1764" i="9"/>
  <c r="M1764" i="9"/>
  <c r="J1764" i="9"/>
  <c r="N1764" i="9"/>
  <c r="K1764" i="9"/>
  <c r="O1764" i="9"/>
  <c r="L1764" i="9"/>
  <c r="P1764" i="9"/>
  <c r="R1764" i="9"/>
  <c r="Q1768" i="9"/>
  <c r="I1768" i="9"/>
  <c r="M1768" i="9"/>
  <c r="J1768" i="9"/>
  <c r="N1768" i="9"/>
  <c r="K1768" i="9"/>
  <c r="O1768" i="9"/>
  <c r="L1768" i="9"/>
  <c r="P1768" i="9"/>
  <c r="R1768" i="9"/>
  <c r="Q1772" i="9"/>
  <c r="I1772" i="9"/>
  <c r="M1772" i="9"/>
  <c r="J1772" i="9"/>
  <c r="N1772" i="9"/>
  <c r="K1772" i="9"/>
  <c r="O1772" i="9"/>
  <c r="L1772" i="9"/>
  <c r="P1772" i="9"/>
  <c r="R1772" i="9"/>
  <c r="Q1774" i="9"/>
  <c r="I1774" i="9"/>
  <c r="M1774" i="9"/>
  <c r="J1774" i="9"/>
  <c r="N1774" i="9"/>
  <c r="K1774" i="9"/>
  <c r="O1774" i="9"/>
  <c r="L1774" i="9"/>
  <c r="P1774" i="9"/>
  <c r="Q1778" i="9"/>
  <c r="I1778" i="9"/>
  <c r="M1778" i="9"/>
  <c r="J1778" i="9"/>
  <c r="N1778" i="9"/>
  <c r="K1778" i="9"/>
  <c r="O1778" i="9"/>
  <c r="L1778" i="9"/>
  <c r="P1778" i="9"/>
  <c r="Q1780" i="9"/>
  <c r="I1780" i="9"/>
  <c r="M1780" i="9"/>
  <c r="J1780" i="9"/>
  <c r="N1780" i="9"/>
  <c r="K1780" i="9"/>
  <c r="O1780" i="9"/>
  <c r="L1780" i="9"/>
  <c r="P1780" i="9"/>
  <c r="R1780" i="9"/>
  <c r="Q1782" i="9"/>
  <c r="I1782" i="9"/>
  <c r="M1782" i="9"/>
  <c r="J1782" i="9"/>
  <c r="N1782" i="9"/>
  <c r="K1782" i="9"/>
  <c r="O1782" i="9"/>
  <c r="L1782" i="9"/>
  <c r="P1782" i="9"/>
  <c r="Q1792" i="9"/>
  <c r="I1792" i="9"/>
  <c r="M1792" i="9"/>
  <c r="J1792" i="9"/>
  <c r="N1792" i="9"/>
  <c r="K1792" i="9"/>
  <c r="O1792" i="9"/>
  <c r="L1792" i="9"/>
  <c r="P1792" i="9"/>
  <c r="R1792" i="9"/>
  <c r="Q1802" i="9"/>
  <c r="I1802" i="9"/>
  <c r="M1802" i="9"/>
  <c r="J1802" i="9"/>
  <c r="N1802" i="9"/>
  <c r="K1802" i="9"/>
  <c r="O1802" i="9"/>
  <c r="L1802" i="9"/>
  <c r="P1802" i="9"/>
  <c r="Q1806" i="9"/>
  <c r="I1806" i="9"/>
  <c r="M1806" i="9"/>
  <c r="J1806" i="9"/>
  <c r="N1806" i="9"/>
  <c r="K1806" i="9"/>
  <c r="O1806" i="9"/>
  <c r="L1806" i="9"/>
  <c r="P1806" i="9"/>
  <c r="Q1810" i="9"/>
  <c r="I1810" i="9"/>
  <c r="M1810" i="9"/>
  <c r="J1810" i="9"/>
  <c r="N1810" i="9"/>
  <c r="K1810" i="9"/>
  <c r="O1810" i="9"/>
  <c r="L1810" i="9"/>
  <c r="P1810" i="9"/>
  <c r="Q1814" i="9"/>
  <c r="I1814" i="9"/>
  <c r="M1814" i="9"/>
  <c r="K1814" i="9"/>
  <c r="O1814" i="9"/>
  <c r="J1814" i="9"/>
  <c r="L1814" i="9"/>
  <c r="N1814" i="9"/>
  <c r="P1814" i="9"/>
  <c r="Q1824" i="9"/>
  <c r="I1824" i="9"/>
  <c r="M1824" i="9"/>
  <c r="J1824" i="9"/>
  <c r="N1824" i="9"/>
  <c r="K1824" i="9"/>
  <c r="O1824" i="9"/>
  <c r="L1824" i="9"/>
  <c r="P1824" i="9"/>
  <c r="R1824" i="9"/>
  <c r="Q1828" i="9"/>
  <c r="I1828" i="9"/>
  <c r="M1828" i="9"/>
  <c r="J1828" i="9"/>
  <c r="N1828" i="9"/>
  <c r="K1828" i="9"/>
  <c r="O1828" i="9"/>
  <c r="L1828" i="9"/>
  <c r="P1828" i="9"/>
  <c r="R1828" i="9"/>
  <c r="Q1830" i="9"/>
  <c r="I1830" i="9"/>
  <c r="M1830" i="9"/>
  <c r="J1830" i="9"/>
  <c r="N1830" i="9"/>
  <c r="K1830" i="9"/>
  <c r="O1830" i="9"/>
  <c r="L1830" i="9"/>
  <c r="P1830" i="9"/>
  <c r="Q1838" i="9"/>
  <c r="I1838" i="9"/>
  <c r="M1838" i="9"/>
  <c r="J1838" i="9"/>
  <c r="N1838" i="9"/>
  <c r="K1838" i="9"/>
  <c r="O1838" i="9"/>
  <c r="L1838" i="9"/>
  <c r="P1838" i="9"/>
  <c r="Q1842" i="9"/>
  <c r="I1842" i="9"/>
  <c r="M1842" i="9"/>
  <c r="J1842" i="9"/>
  <c r="N1842" i="9"/>
  <c r="K1842" i="9"/>
  <c r="O1842" i="9"/>
  <c r="L1842" i="9"/>
  <c r="P1842" i="9"/>
  <c r="Q1854" i="9"/>
  <c r="I1854" i="9"/>
  <c r="M1854" i="9"/>
  <c r="J1854" i="9"/>
  <c r="N1854" i="9"/>
  <c r="K1854" i="9"/>
  <c r="O1854" i="9"/>
  <c r="L1854" i="9"/>
  <c r="P1854" i="9"/>
  <c r="Q1858" i="9"/>
  <c r="I1858" i="9"/>
  <c r="M1858" i="9"/>
  <c r="J1858" i="9"/>
  <c r="N1858" i="9"/>
  <c r="K1858" i="9"/>
  <c r="O1858" i="9"/>
  <c r="L1858" i="9"/>
  <c r="P1858" i="9"/>
  <c r="Q1862" i="9"/>
  <c r="I1862" i="9"/>
  <c r="M1862" i="9"/>
  <c r="J1862" i="9"/>
  <c r="N1862" i="9"/>
  <c r="K1862" i="9"/>
  <c r="O1862" i="9"/>
  <c r="L1862" i="9"/>
  <c r="P1862" i="9"/>
  <c r="Q1864" i="9"/>
  <c r="I1864" i="9"/>
  <c r="M1864" i="9"/>
  <c r="J1864" i="9"/>
  <c r="N1864" i="9"/>
  <c r="K1864" i="9"/>
  <c r="O1864" i="9"/>
  <c r="L1864" i="9"/>
  <c r="P1864" i="9"/>
  <c r="R1864" i="9"/>
  <c r="Q1868" i="9"/>
  <c r="I1868" i="9"/>
  <c r="M1868" i="9"/>
  <c r="J1868" i="9"/>
  <c r="N1868" i="9"/>
  <c r="K1868" i="9"/>
  <c r="O1868" i="9"/>
  <c r="L1868" i="9"/>
  <c r="P1868" i="9"/>
  <c r="R1868" i="9"/>
  <c r="Q1882" i="9"/>
  <c r="I1882" i="9"/>
  <c r="M1882" i="9"/>
  <c r="J1882" i="9"/>
  <c r="N1882" i="9"/>
  <c r="K1882" i="9"/>
  <c r="O1882" i="9"/>
  <c r="L1882" i="9"/>
  <c r="P1882" i="9"/>
  <c r="Q1884" i="9"/>
  <c r="I1884" i="9"/>
  <c r="M1884" i="9"/>
  <c r="J1884" i="9"/>
  <c r="N1884" i="9"/>
  <c r="K1884" i="9"/>
  <c r="O1884" i="9"/>
  <c r="L1884" i="9"/>
  <c r="P1884" i="9"/>
  <c r="R1884" i="9"/>
  <c r="Q1888" i="9"/>
  <c r="I1888" i="9"/>
  <c r="M1888" i="9"/>
  <c r="J1888" i="9"/>
  <c r="N1888" i="9"/>
  <c r="K1888" i="9"/>
  <c r="O1888" i="9"/>
  <c r="L1888" i="9"/>
  <c r="P1888" i="9"/>
  <c r="R1888" i="9"/>
  <c r="Q1890" i="9"/>
  <c r="I1890" i="9"/>
  <c r="M1890" i="9"/>
  <c r="J1890" i="9"/>
  <c r="N1890" i="9"/>
  <c r="K1890" i="9"/>
  <c r="O1890" i="9"/>
  <c r="L1890" i="9"/>
  <c r="P1890" i="9"/>
  <c r="Q1892" i="9"/>
  <c r="I1892" i="9"/>
  <c r="M1892" i="9"/>
  <c r="J1892" i="9"/>
  <c r="N1892" i="9"/>
  <c r="K1892" i="9"/>
  <c r="O1892" i="9"/>
  <c r="L1892" i="9"/>
  <c r="P1892" i="9"/>
  <c r="R1892" i="9"/>
  <c r="Q1894" i="9"/>
  <c r="I1894" i="9"/>
  <c r="M1894" i="9"/>
  <c r="J1894" i="9"/>
  <c r="N1894" i="9"/>
  <c r="K1894" i="9"/>
  <c r="O1894" i="9"/>
  <c r="L1894" i="9"/>
  <c r="P1894" i="9"/>
  <c r="Q1896" i="9"/>
  <c r="I1896" i="9"/>
  <c r="M1896" i="9"/>
  <c r="J1896" i="9"/>
  <c r="N1896" i="9"/>
  <c r="K1896" i="9"/>
  <c r="O1896" i="9"/>
  <c r="L1896" i="9"/>
  <c r="P1896" i="9"/>
  <c r="R1896" i="9"/>
  <c r="Q1898" i="9"/>
  <c r="I1898" i="9"/>
  <c r="M1898" i="9"/>
  <c r="J1898" i="9"/>
  <c r="N1898" i="9"/>
  <c r="K1898" i="9"/>
  <c r="O1898" i="9"/>
  <c r="L1898" i="9"/>
  <c r="P1898" i="9"/>
  <c r="Q1900" i="9"/>
  <c r="I1900" i="9"/>
  <c r="M1900" i="9"/>
  <c r="J1900" i="9"/>
  <c r="N1900" i="9"/>
  <c r="K1900" i="9"/>
  <c r="O1900" i="9"/>
  <c r="L1900" i="9"/>
  <c r="P1900" i="9"/>
  <c r="R1900" i="9"/>
  <c r="Q1902" i="9"/>
  <c r="I1902" i="9"/>
  <c r="M1902" i="9"/>
  <c r="J1902" i="9"/>
  <c r="N1902" i="9"/>
  <c r="K1902" i="9"/>
  <c r="O1902" i="9"/>
  <c r="L1902" i="9"/>
  <c r="P1902" i="9"/>
  <c r="Q1904" i="9"/>
  <c r="I1904" i="9"/>
  <c r="M1904" i="9"/>
  <c r="J1904" i="9"/>
  <c r="N1904" i="9"/>
  <c r="K1904" i="9"/>
  <c r="O1904" i="9"/>
  <c r="L1904" i="9"/>
  <c r="P1904" i="9"/>
  <c r="R1904" i="9"/>
  <c r="Q1908" i="9"/>
  <c r="I1908" i="9"/>
  <c r="M1908" i="9"/>
  <c r="J1908" i="9"/>
  <c r="N1908" i="9"/>
  <c r="K1908" i="9"/>
  <c r="O1908" i="9"/>
  <c r="L1908" i="9"/>
  <c r="P1908" i="9"/>
  <c r="R1908" i="9"/>
  <c r="Q1912" i="9"/>
  <c r="I1912" i="9"/>
  <c r="M1912" i="9"/>
  <c r="J1912" i="9"/>
  <c r="N1912" i="9"/>
  <c r="K1912" i="9"/>
  <c r="O1912" i="9"/>
  <c r="L1912" i="9"/>
  <c r="P1912" i="9"/>
  <c r="R1912" i="9"/>
  <c r="Q1914" i="9"/>
  <c r="I1914" i="9"/>
  <c r="M1914" i="9"/>
  <c r="J1914" i="9"/>
  <c r="N1914" i="9"/>
  <c r="K1914" i="9"/>
  <c r="O1914" i="9"/>
  <c r="L1914" i="9"/>
  <c r="P1914" i="9"/>
  <c r="Q1922" i="9"/>
  <c r="I1922" i="9"/>
  <c r="M1922" i="9"/>
  <c r="J1922" i="9"/>
  <c r="N1922" i="9"/>
  <c r="K1922" i="9"/>
  <c r="O1922" i="9"/>
  <c r="L1922" i="9"/>
  <c r="P1922" i="9"/>
  <c r="Q1924" i="9"/>
  <c r="I1924" i="9"/>
  <c r="M1924" i="9"/>
  <c r="J1924" i="9"/>
  <c r="N1924" i="9"/>
  <c r="K1924" i="9"/>
  <c r="O1924" i="9"/>
  <c r="L1924" i="9"/>
  <c r="P1924" i="9"/>
  <c r="R1924" i="9"/>
  <c r="Q1926" i="9"/>
  <c r="I1926" i="9"/>
  <c r="M1926" i="9"/>
  <c r="J1926" i="9"/>
  <c r="N1926" i="9"/>
  <c r="K1926" i="9"/>
  <c r="O1926" i="9"/>
  <c r="L1926" i="9"/>
  <c r="P1926" i="9"/>
  <c r="Q1928" i="9"/>
  <c r="I1928" i="9"/>
  <c r="M1928" i="9"/>
  <c r="J1928" i="9"/>
  <c r="N1928" i="9"/>
  <c r="K1928" i="9"/>
  <c r="O1928" i="9"/>
  <c r="L1928" i="9"/>
  <c r="P1928" i="9"/>
  <c r="R1928" i="9"/>
  <c r="Q1930" i="9"/>
  <c r="I1930" i="9"/>
  <c r="M1930" i="9"/>
  <c r="J1930" i="9"/>
  <c r="N1930" i="9"/>
  <c r="K1930" i="9"/>
  <c r="O1930" i="9"/>
  <c r="L1930" i="9"/>
  <c r="P1930" i="9"/>
  <c r="Q1932" i="9"/>
  <c r="I1932" i="9"/>
  <c r="M1932" i="9"/>
  <c r="J1932" i="9"/>
  <c r="N1932" i="9"/>
  <c r="K1932" i="9"/>
  <c r="O1932" i="9"/>
  <c r="L1932" i="9"/>
  <c r="P1932" i="9"/>
  <c r="R1932" i="9"/>
  <c r="Q1936" i="9"/>
  <c r="I1936" i="9"/>
  <c r="M1936" i="9"/>
  <c r="J1936" i="9"/>
  <c r="N1936" i="9"/>
  <c r="K1936" i="9"/>
  <c r="O1936" i="9"/>
  <c r="L1936" i="9"/>
  <c r="P1936" i="9"/>
  <c r="R1936" i="9"/>
  <c r="Q1940" i="9"/>
  <c r="I1940" i="9"/>
  <c r="M1940" i="9"/>
  <c r="J1940" i="9"/>
  <c r="N1940" i="9"/>
  <c r="K1940" i="9"/>
  <c r="O1940" i="9"/>
  <c r="L1940" i="9"/>
  <c r="P1940" i="9"/>
  <c r="R1940" i="9"/>
  <c r="Q1948" i="9"/>
  <c r="I1948" i="9"/>
  <c r="M1948" i="9"/>
  <c r="J1948" i="9"/>
  <c r="N1948" i="9"/>
  <c r="K1948" i="9"/>
  <c r="O1948" i="9"/>
  <c r="L1948" i="9"/>
  <c r="P1948" i="9"/>
  <c r="R1948" i="9"/>
  <c r="Q1952" i="9"/>
  <c r="I1952" i="9"/>
  <c r="M1952" i="9"/>
  <c r="J1952" i="9"/>
  <c r="N1952" i="9"/>
  <c r="K1952" i="9"/>
  <c r="O1952" i="9"/>
  <c r="L1952" i="9"/>
  <c r="P1952" i="9"/>
  <c r="R1952" i="9"/>
  <c r="Q1954" i="9"/>
  <c r="I1954" i="9"/>
  <c r="M1954" i="9"/>
  <c r="J1954" i="9"/>
  <c r="N1954" i="9"/>
  <c r="K1954" i="9"/>
  <c r="O1954" i="9"/>
  <c r="L1954" i="9"/>
  <c r="P1954" i="9"/>
  <c r="Q1956" i="9"/>
  <c r="I1956" i="9"/>
  <c r="M1956" i="9"/>
  <c r="J1956" i="9"/>
  <c r="N1956" i="9"/>
  <c r="K1956" i="9"/>
  <c r="O1956" i="9"/>
  <c r="L1956" i="9"/>
  <c r="P1956" i="9"/>
  <c r="R1956" i="9"/>
  <c r="Q1966" i="9"/>
  <c r="I1966" i="9"/>
  <c r="M1966" i="9"/>
  <c r="J1966" i="9"/>
  <c r="N1966" i="9"/>
  <c r="K1966" i="9"/>
  <c r="O1966" i="9"/>
  <c r="L1966" i="9"/>
  <c r="P1966" i="9"/>
  <c r="Q1968" i="9"/>
  <c r="I1968" i="9"/>
  <c r="M1968" i="9"/>
  <c r="J1968" i="9"/>
  <c r="N1968" i="9"/>
  <c r="K1968" i="9"/>
  <c r="O1968" i="9"/>
  <c r="L1968" i="9"/>
  <c r="P1968" i="9"/>
  <c r="R1968" i="9"/>
  <c r="Q1972" i="9"/>
  <c r="I1972" i="9"/>
  <c r="M1972" i="9"/>
  <c r="J1972" i="9"/>
  <c r="N1972" i="9"/>
  <c r="K1972" i="9"/>
  <c r="O1972" i="9"/>
  <c r="L1972" i="9"/>
  <c r="P1972" i="9"/>
  <c r="R1972" i="9"/>
  <c r="Q1978" i="9"/>
  <c r="I1978" i="9"/>
  <c r="M1978" i="9"/>
  <c r="J1978" i="9"/>
  <c r="N1978" i="9"/>
  <c r="K1978" i="9"/>
  <c r="O1978" i="9"/>
  <c r="L1978" i="9"/>
  <c r="P1978" i="9"/>
  <c r="Q1980" i="9"/>
  <c r="I1980" i="9"/>
  <c r="M1980" i="9"/>
  <c r="J1980" i="9"/>
  <c r="N1980" i="9"/>
  <c r="K1980" i="9"/>
  <c r="O1980" i="9"/>
  <c r="L1980" i="9"/>
  <c r="P1980" i="9"/>
  <c r="R1980" i="9"/>
  <c r="Q1982" i="9"/>
  <c r="I1982" i="9"/>
  <c r="M1982" i="9"/>
  <c r="J1982" i="9"/>
  <c r="N1982" i="9"/>
  <c r="K1982" i="9"/>
  <c r="O1982" i="9"/>
  <c r="L1982" i="9"/>
  <c r="P1982" i="9"/>
  <c r="Q1988" i="9"/>
  <c r="I1988" i="9"/>
  <c r="M1988" i="9"/>
  <c r="J1988" i="9"/>
  <c r="N1988" i="9"/>
  <c r="K1988" i="9"/>
  <c r="O1988" i="9"/>
  <c r="L1988" i="9"/>
  <c r="P1988" i="9"/>
  <c r="R1988" i="9"/>
  <c r="Q1990" i="9"/>
  <c r="I1990" i="9"/>
  <c r="M1990" i="9"/>
  <c r="J1990" i="9"/>
  <c r="N1990" i="9"/>
  <c r="K1990" i="9"/>
  <c r="O1990" i="9"/>
  <c r="L1990" i="9"/>
  <c r="P1990" i="9"/>
  <c r="Q1992" i="9"/>
  <c r="I1992" i="9"/>
  <c r="M1992" i="9"/>
  <c r="J1992" i="9"/>
  <c r="N1992" i="9"/>
  <c r="K1992" i="9"/>
  <c r="O1992" i="9"/>
  <c r="L1992" i="9"/>
  <c r="P1992" i="9"/>
  <c r="R1992" i="9"/>
  <c r="Q1994" i="9"/>
  <c r="I1994" i="9"/>
  <c r="M1994" i="9"/>
  <c r="J1994" i="9"/>
  <c r="N1994" i="9"/>
  <c r="K1994" i="9"/>
  <c r="O1994" i="9"/>
  <c r="L1994" i="9"/>
  <c r="P1994" i="9"/>
  <c r="Q2004" i="9"/>
  <c r="I2004" i="9"/>
  <c r="M2004" i="9"/>
  <c r="J2004" i="9"/>
  <c r="N2004" i="9"/>
  <c r="K2004" i="9"/>
  <c r="O2004" i="9"/>
  <c r="L2004" i="9"/>
  <c r="P2004" i="9"/>
  <c r="R2004" i="9"/>
  <c r="Q2008" i="9"/>
  <c r="I2008" i="9"/>
  <c r="M2008" i="9"/>
  <c r="J2008" i="9"/>
  <c r="N2008" i="9"/>
  <c r="K2008" i="9"/>
  <c r="O2008" i="9"/>
  <c r="L2008" i="9"/>
  <c r="P2008" i="9"/>
  <c r="R2008" i="9"/>
  <c r="Q2014" i="9"/>
  <c r="I2014" i="9"/>
  <c r="M2014" i="9"/>
  <c r="J2014" i="9"/>
  <c r="N2014" i="9"/>
  <c r="K2014" i="9"/>
  <c r="O2014" i="9"/>
  <c r="L2014" i="9"/>
  <c r="P2014" i="9"/>
  <c r="Q2016" i="9"/>
  <c r="I2016" i="9"/>
  <c r="M2016" i="9"/>
  <c r="J2016" i="9"/>
  <c r="N2016" i="9"/>
  <c r="K2016" i="9"/>
  <c r="O2016" i="9"/>
  <c r="L2016" i="9"/>
  <c r="P2016" i="9"/>
  <c r="R2016" i="9"/>
  <c r="Q2018" i="9"/>
  <c r="I2018" i="9"/>
  <c r="M2018" i="9"/>
  <c r="J2018" i="9"/>
  <c r="N2018" i="9"/>
  <c r="K2018" i="9"/>
  <c r="O2018" i="9"/>
  <c r="L2018" i="9"/>
  <c r="P2018" i="9"/>
  <c r="Q2030" i="9"/>
  <c r="I2030" i="9"/>
  <c r="M2030" i="9"/>
  <c r="J2030" i="9"/>
  <c r="N2030" i="9"/>
  <c r="K2030" i="9"/>
  <c r="O2030" i="9"/>
  <c r="L2030" i="9"/>
  <c r="P2030" i="9"/>
  <c r="Q2034" i="9"/>
  <c r="I2034" i="9"/>
  <c r="M2034" i="9"/>
  <c r="J2034" i="9"/>
  <c r="N2034" i="9"/>
  <c r="K2034" i="9"/>
  <c r="O2034" i="9"/>
  <c r="L2034" i="9"/>
  <c r="P2034" i="9"/>
  <c r="Q2036" i="9"/>
  <c r="I2036" i="9"/>
  <c r="M2036" i="9"/>
  <c r="J2036" i="9"/>
  <c r="N2036" i="9"/>
  <c r="K2036" i="9"/>
  <c r="O2036" i="9"/>
  <c r="L2036" i="9"/>
  <c r="P2036" i="9"/>
  <c r="R2036" i="9"/>
  <c r="Q2060" i="9"/>
  <c r="I2060" i="9"/>
  <c r="M2060" i="9"/>
  <c r="J2060" i="9"/>
  <c r="N2060" i="9"/>
  <c r="K2060" i="9"/>
  <c r="O2060" i="9"/>
  <c r="L2060" i="9"/>
  <c r="P2060" i="9"/>
  <c r="R2060" i="9"/>
  <c r="Q2062" i="9"/>
  <c r="I2062" i="9"/>
  <c r="M2062" i="9"/>
  <c r="J2062" i="9"/>
  <c r="N2062" i="9"/>
  <c r="K2062" i="9"/>
  <c r="O2062" i="9"/>
  <c r="L2062" i="9"/>
  <c r="P2062" i="9"/>
  <c r="Q2070" i="9"/>
  <c r="I2070" i="9"/>
  <c r="M2070" i="9"/>
  <c r="J2070" i="9"/>
  <c r="N2070" i="9"/>
  <c r="K2070" i="9"/>
  <c r="O2070" i="9"/>
  <c r="L2070" i="9"/>
  <c r="P2070" i="9"/>
  <c r="Q2074" i="9"/>
  <c r="I2074" i="9"/>
  <c r="M2074" i="9"/>
  <c r="J2074" i="9"/>
  <c r="N2074" i="9"/>
  <c r="K2074" i="9"/>
  <c r="O2074" i="9"/>
  <c r="L2074" i="9"/>
  <c r="P2074" i="9"/>
  <c r="Q2076" i="9"/>
  <c r="I2076" i="9"/>
  <c r="M2076" i="9"/>
  <c r="J2076" i="9"/>
  <c r="N2076" i="9"/>
  <c r="K2076" i="9"/>
  <c r="O2076" i="9"/>
  <c r="L2076" i="9"/>
  <c r="P2076" i="9"/>
  <c r="R2076" i="9"/>
  <c r="Q2078" i="9"/>
  <c r="I2078" i="9"/>
  <c r="M2078" i="9"/>
  <c r="J2078" i="9"/>
  <c r="N2078" i="9"/>
  <c r="K2078" i="9"/>
  <c r="O2078" i="9"/>
  <c r="L2078" i="9"/>
  <c r="P2078" i="9"/>
  <c r="Q2080" i="9"/>
  <c r="I2080" i="9"/>
  <c r="M2080" i="9"/>
  <c r="J2080" i="9"/>
  <c r="N2080" i="9"/>
  <c r="K2080" i="9"/>
  <c r="O2080" i="9"/>
  <c r="L2080" i="9"/>
  <c r="P2080" i="9"/>
  <c r="R2080" i="9"/>
  <c r="Q2082" i="9"/>
  <c r="I2082" i="9"/>
  <c r="M2082" i="9"/>
  <c r="J2082" i="9"/>
  <c r="N2082" i="9"/>
  <c r="K2082" i="9"/>
  <c r="O2082" i="9"/>
  <c r="L2082" i="9"/>
  <c r="P2082" i="9"/>
  <c r="Q2084" i="9"/>
  <c r="I2084" i="9"/>
  <c r="M2084" i="9"/>
  <c r="J2084" i="9"/>
  <c r="N2084" i="9"/>
  <c r="K2084" i="9"/>
  <c r="O2084" i="9"/>
  <c r="L2084" i="9"/>
  <c r="P2084" i="9"/>
  <c r="R2084" i="9"/>
  <c r="Q2090" i="9"/>
  <c r="I2090" i="9"/>
  <c r="M2090" i="9"/>
  <c r="J2090" i="9"/>
  <c r="N2090" i="9"/>
  <c r="K2090" i="9"/>
  <c r="O2090" i="9"/>
  <c r="L2090" i="9"/>
  <c r="P2090" i="9"/>
  <c r="Q2092" i="9"/>
  <c r="I2092" i="9"/>
  <c r="M2092" i="9"/>
  <c r="J2092" i="9"/>
  <c r="N2092" i="9"/>
  <c r="K2092" i="9"/>
  <c r="O2092" i="9"/>
  <c r="L2092" i="9"/>
  <c r="P2092" i="9"/>
  <c r="R2092" i="9"/>
  <c r="Q2100" i="9"/>
  <c r="I2100" i="9"/>
  <c r="M2100" i="9"/>
  <c r="J2100" i="9"/>
  <c r="N2100" i="9"/>
  <c r="K2100" i="9"/>
  <c r="O2100" i="9"/>
  <c r="L2100" i="9"/>
  <c r="P2100" i="9"/>
  <c r="R2100" i="9"/>
  <c r="Q2112" i="9"/>
  <c r="I2112" i="9"/>
  <c r="M2112" i="9"/>
  <c r="J2112" i="9"/>
  <c r="N2112" i="9"/>
  <c r="K2112" i="9"/>
  <c r="O2112" i="9"/>
  <c r="L2112" i="9"/>
  <c r="P2112" i="9"/>
  <c r="R2112" i="9"/>
  <c r="Q2114" i="9"/>
  <c r="I2114" i="9"/>
  <c r="M2114" i="9"/>
  <c r="J2114" i="9"/>
  <c r="N2114" i="9"/>
  <c r="K2114" i="9"/>
  <c r="O2114" i="9"/>
  <c r="L2114" i="9"/>
  <c r="P2114" i="9"/>
  <c r="Q2118" i="9"/>
  <c r="I2118" i="9"/>
  <c r="M2118" i="9"/>
  <c r="J2118" i="9"/>
  <c r="N2118" i="9"/>
  <c r="K2118" i="9"/>
  <c r="O2118" i="9"/>
  <c r="L2118" i="9"/>
  <c r="P2118" i="9"/>
  <c r="Q2124" i="9"/>
  <c r="I2124" i="9"/>
  <c r="M2124" i="9"/>
  <c r="J2124" i="9"/>
  <c r="N2124" i="9"/>
  <c r="K2124" i="9"/>
  <c r="O2124" i="9"/>
  <c r="L2124" i="9"/>
  <c r="P2124" i="9"/>
  <c r="R2124" i="9"/>
  <c r="Q2130" i="9"/>
  <c r="I2130" i="9"/>
  <c r="M2130" i="9"/>
  <c r="J2130" i="9"/>
  <c r="N2130" i="9"/>
  <c r="K2130" i="9"/>
  <c r="O2130" i="9"/>
  <c r="L2130" i="9"/>
  <c r="P2130" i="9"/>
  <c r="Q2132" i="9"/>
  <c r="I2132" i="9"/>
  <c r="M2132" i="9"/>
  <c r="J2132" i="9"/>
  <c r="N2132" i="9"/>
  <c r="K2132" i="9"/>
  <c r="O2132" i="9"/>
  <c r="L2132" i="9"/>
  <c r="P2132" i="9"/>
  <c r="R2132" i="9"/>
  <c r="Q2134" i="9"/>
  <c r="I2134" i="9"/>
  <c r="M2134" i="9"/>
  <c r="J2134" i="9"/>
  <c r="N2134" i="9"/>
  <c r="K2134" i="9"/>
  <c r="O2134" i="9"/>
  <c r="L2134" i="9"/>
  <c r="P2134" i="9"/>
  <c r="Q2136" i="9"/>
  <c r="I2136" i="9"/>
  <c r="M2136" i="9"/>
  <c r="J2136" i="9"/>
  <c r="N2136" i="9"/>
  <c r="K2136" i="9"/>
  <c r="O2136" i="9"/>
  <c r="L2136" i="9"/>
  <c r="P2136" i="9"/>
  <c r="R2136" i="9"/>
  <c r="Q2140" i="9"/>
  <c r="I2140" i="9"/>
  <c r="M2140" i="9"/>
  <c r="J2140" i="9"/>
  <c r="N2140" i="9"/>
  <c r="K2140" i="9"/>
  <c r="O2140" i="9"/>
  <c r="L2140" i="9"/>
  <c r="P2140" i="9"/>
  <c r="R2140" i="9"/>
  <c r="Q2142" i="9"/>
  <c r="I2142" i="9"/>
  <c r="M2142" i="9"/>
  <c r="J2142" i="9"/>
  <c r="N2142" i="9"/>
  <c r="K2142" i="9"/>
  <c r="O2142" i="9"/>
  <c r="L2142" i="9"/>
  <c r="P2142" i="9"/>
  <c r="Q2144" i="9"/>
  <c r="I2144" i="9"/>
  <c r="M2144" i="9"/>
  <c r="J2144" i="9"/>
  <c r="N2144" i="9"/>
  <c r="K2144" i="9"/>
  <c r="O2144" i="9"/>
  <c r="L2144" i="9"/>
  <c r="P2144" i="9"/>
  <c r="R2144" i="9"/>
  <c r="Q2146" i="9"/>
  <c r="I2146" i="9"/>
  <c r="M2146" i="9"/>
  <c r="J2146" i="9"/>
  <c r="N2146" i="9"/>
  <c r="K2146" i="9"/>
  <c r="O2146" i="9"/>
  <c r="L2146" i="9"/>
  <c r="P2146" i="9"/>
  <c r="Q2148" i="9"/>
  <c r="I2148" i="9"/>
  <c r="M2148" i="9"/>
  <c r="J2148" i="9"/>
  <c r="N2148" i="9"/>
  <c r="K2148" i="9"/>
  <c r="O2148" i="9"/>
  <c r="L2148" i="9"/>
  <c r="P2148" i="9"/>
  <c r="R2148" i="9"/>
  <c r="Q2158" i="9"/>
  <c r="I2158" i="9"/>
  <c r="M2158" i="9"/>
  <c r="J2158" i="9"/>
  <c r="N2158" i="9"/>
  <c r="K2158" i="9"/>
  <c r="O2158" i="9"/>
  <c r="L2158" i="9"/>
  <c r="P2158" i="9"/>
  <c r="Q2164" i="9"/>
  <c r="I2164" i="9"/>
  <c r="M2164" i="9"/>
  <c r="J2164" i="9"/>
  <c r="N2164" i="9"/>
  <c r="K2164" i="9"/>
  <c r="O2164" i="9"/>
  <c r="L2164" i="9"/>
  <c r="P2164" i="9"/>
  <c r="R2164" i="9"/>
  <c r="Q2168" i="9"/>
  <c r="I2168" i="9"/>
  <c r="M2168" i="9"/>
  <c r="J2168" i="9"/>
  <c r="N2168" i="9"/>
  <c r="K2168" i="9"/>
  <c r="O2168" i="9"/>
  <c r="L2168" i="9"/>
  <c r="P2168" i="9"/>
  <c r="R2168" i="9"/>
  <c r="Q2172" i="9"/>
  <c r="I2172" i="9"/>
  <c r="M2172" i="9"/>
  <c r="J2172" i="9"/>
  <c r="N2172" i="9"/>
  <c r="K2172" i="9"/>
  <c r="O2172" i="9"/>
  <c r="L2172" i="9"/>
  <c r="P2172" i="9"/>
  <c r="R2172" i="9"/>
  <c r="Q2190" i="9"/>
  <c r="I2190" i="9"/>
  <c r="M2190" i="9"/>
  <c r="J2190" i="9"/>
  <c r="N2190" i="9"/>
  <c r="K2190" i="9"/>
  <c r="O2190" i="9"/>
  <c r="L2190" i="9"/>
  <c r="P2190" i="9"/>
  <c r="Q2194" i="9"/>
  <c r="I2194" i="9"/>
  <c r="M2194" i="9"/>
  <c r="J2194" i="9"/>
  <c r="N2194" i="9"/>
  <c r="K2194" i="9"/>
  <c r="O2194" i="9"/>
  <c r="L2194" i="9"/>
  <c r="P2194" i="9"/>
  <c r="Q2196" i="9"/>
  <c r="I2196" i="9"/>
  <c r="M2196" i="9"/>
  <c r="J2196" i="9"/>
  <c r="N2196" i="9"/>
  <c r="K2196" i="9"/>
  <c r="O2196" i="9"/>
  <c r="L2196" i="9"/>
  <c r="P2196" i="9"/>
  <c r="R2196" i="9"/>
  <c r="Q2202" i="9"/>
  <c r="I2202" i="9"/>
  <c r="M2202" i="9"/>
  <c r="J2202" i="9"/>
  <c r="N2202" i="9"/>
  <c r="K2202" i="9"/>
  <c r="O2202" i="9"/>
  <c r="L2202" i="9"/>
  <c r="P2202" i="9"/>
  <c r="Q2206" i="9"/>
  <c r="I2206" i="9"/>
  <c r="M2206" i="9"/>
  <c r="J2206" i="9"/>
  <c r="N2206" i="9"/>
  <c r="K2206" i="9"/>
  <c r="O2206" i="9"/>
  <c r="L2206" i="9"/>
  <c r="P2206" i="9"/>
  <c r="Q2212" i="9"/>
  <c r="I2212" i="9"/>
  <c r="M2212" i="9"/>
  <c r="J2212" i="9"/>
  <c r="N2212" i="9"/>
  <c r="K2212" i="9"/>
  <c r="O2212" i="9"/>
  <c r="L2212" i="9"/>
  <c r="P2212" i="9"/>
  <c r="R2212" i="9"/>
  <c r="Q2216" i="9"/>
  <c r="I2216" i="9"/>
  <c r="M2216" i="9"/>
  <c r="J2216" i="9"/>
  <c r="N2216" i="9"/>
  <c r="K2216" i="9"/>
  <c r="O2216" i="9"/>
  <c r="L2216" i="9"/>
  <c r="P2216" i="9"/>
  <c r="R2216" i="9"/>
  <c r="Q2218" i="9"/>
  <c r="I2218" i="9"/>
  <c r="M2218" i="9"/>
  <c r="J2218" i="9"/>
  <c r="N2218" i="9"/>
  <c r="K2218" i="9"/>
  <c r="O2218" i="9"/>
  <c r="L2218" i="9"/>
  <c r="P2218" i="9"/>
  <c r="Q2222" i="9"/>
  <c r="I2222" i="9"/>
  <c r="M2222" i="9"/>
  <c r="J2222" i="9"/>
  <c r="N2222" i="9"/>
  <c r="K2222" i="9"/>
  <c r="O2222" i="9"/>
  <c r="L2222" i="9"/>
  <c r="P2222" i="9"/>
  <c r="Q2224" i="9"/>
  <c r="I2224" i="9"/>
  <c r="M2224" i="9"/>
  <c r="J2224" i="9"/>
  <c r="N2224" i="9"/>
  <c r="K2224" i="9"/>
  <c r="O2224" i="9"/>
  <c r="L2224" i="9"/>
  <c r="P2224" i="9"/>
  <c r="R2224" i="9"/>
  <c r="Q2228" i="9"/>
  <c r="I2228" i="9"/>
  <c r="M2228" i="9"/>
  <c r="J2228" i="9"/>
  <c r="N2228" i="9"/>
  <c r="K2228" i="9"/>
  <c r="O2228" i="9"/>
  <c r="L2228" i="9"/>
  <c r="P2228" i="9"/>
  <c r="R2228" i="9"/>
  <c r="Q2230" i="9"/>
  <c r="I2230" i="9"/>
  <c r="M2230" i="9"/>
  <c r="J2230" i="9"/>
  <c r="N2230" i="9"/>
  <c r="K2230" i="9"/>
  <c r="O2230" i="9"/>
  <c r="L2230" i="9"/>
  <c r="P2230" i="9"/>
  <c r="Q2242" i="9"/>
  <c r="I2242" i="9"/>
  <c r="M2242" i="9"/>
  <c r="J2242" i="9"/>
  <c r="N2242" i="9"/>
  <c r="K2242" i="9"/>
  <c r="O2242" i="9"/>
  <c r="L2242" i="9"/>
  <c r="P2242" i="9"/>
  <c r="Q2244" i="9"/>
  <c r="I2244" i="9"/>
  <c r="M2244" i="9"/>
  <c r="J2244" i="9"/>
  <c r="N2244" i="9"/>
  <c r="K2244" i="9"/>
  <c r="O2244" i="9"/>
  <c r="L2244" i="9"/>
  <c r="P2244" i="9"/>
  <c r="R2244" i="9"/>
  <c r="Q2246" i="9"/>
  <c r="I2246" i="9"/>
  <c r="M2246" i="9"/>
  <c r="J2246" i="9"/>
  <c r="N2246" i="9"/>
  <c r="K2246" i="9"/>
  <c r="O2246" i="9"/>
  <c r="L2246" i="9"/>
  <c r="P2246" i="9"/>
  <c r="Q2248" i="9"/>
  <c r="I2248" i="9"/>
  <c r="M2248" i="9"/>
  <c r="J2248" i="9"/>
  <c r="N2248" i="9"/>
  <c r="K2248" i="9"/>
  <c r="O2248" i="9"/>
  <c r="L2248" i="9"/>
  <c r="P2248" i="9"/>
  <c r="R2248" i="9"/>
  <c r="Q2250" i="9"/>
  <c r="I2250" i="9"/>
  <c r="M2250" i="9"/>
  <c r="J2250" i="9"/>
  <c r="N2250" i="9"/>
  <c r="K2250" i="9"/>
  <c r="O2250" i="9"/>
  <c r="L2250" i="9"/>
  <c r="P2250" i="9"/>
  <c r="Q2252" i="9"/>
  <c r="I2252" i="9"/>
  <c r="M2252" i="9"/>
  <c r="J2252" i="9"/>
  <c r="N2252" i="9"/>
  <c r="K2252" i="9"/>
  <c r="O2252" i="9"/>
  <c r="L2252" i="9"/>
  <c r="P2252" i="9"/>
  <c r="R2252" i="9"/>
  <c r="Q2254" i="9"/>
  <c r="I2254" i="9"/>
  <c r="M2254" i="9"/>
  <c r="J2254" i="9"/>
  <c r="N2254" i="9"/>
  <c r="K2254" i="9"/>
  <c r="O2254" i="9"/>
  <c r="L2254" i="9"/>
  <c r="P2254" i="9"/>
  <c r="Q2256" i="9"/>
  <c r="I2256" i="9"/>
  <c r="M2256" i="9"/>
  <c r="J2256" i="9"/>
  <c r="N2256" i="9"/>
  <c r="K2256" i="9"/>
  <c r="O2256" i="9"/>
  <c r="L2256" i="9"/>
  <c r="P2256" i="9"/>
  <c r="R2256" i="9"/>
  <c r="Q2258" i="9"/>
  <c r="I2258" i="9"/>
  <c r="M2258" i="9"/>
  <c r="J2258" i="9"/>
  <c r="N2258" i="9"/>
  <c r="K2258" i="9"/>
  <c r="O2258" i="9"/>
  <c r="L2258" i="9"/>
  <c r="P2258" i="9"/>
  <c r="Q2260" i="9"/>
  <c r="I2260" i="9"/>
  <c r="M2260" i="9"/>
  <c r="J2260" i="9"/>
  <c r="N2260" i="9"/>
  <c r="K2260" i="9"/>
  <c r="O2260" i="9"/>
  <c r="L2260" i="9"/>
  <c r="P2260" i="9"/>
  <c r="R2260" i="9"/>
  <c r="Q2262" i="9"/>
  <c r="I2262" i="9"/>
  <c r="M2262" i="9"/>
  <c r="J2262" i="9"/>
  <c r="N2262" i="9"/>
  <c r="K2262" i="9"/>
  <c r="O2262" i="9"/>
  <c r="L2262" i="9"/>
  <c r="P2262" i="9"/>
  <c r="Q2264" i="9"/>
  <c r="I2264" i="9"/>
  <c r="M2264" i="9"/>
  <c r="J2264" i="9"/>
  <c r="N2264" i="9"/>
  <c r="K2264" i="9"/>
  <c r="O2264" i="9"/>
  <c r="L2264" i="9"/>
  <c r="P2264" i="9"/>
  <c r="R2264" i="9"/>
  <c r="Q2268" i="9"/>
  <c r="I2268" i="9"/>
  <c r="M2268" i="9"/>
  <c r="J2268" i="9"/>
  <c r="N2268" i="9"/>
  <c r="K2268" i="9"/>
  <c r="O2268" i="9"/>
  <c r="L2268" i="9"/>
  <c r="P2268" i="9"/>
  <c r="R2268" i="9"/>
  <c r="Q2270" i="9"/>
  <c r="I2270" i="9"/>
  <c r="M2270" i="9"/>
  <c r="J2270" i="9"/>
  <c r="N2270" i="9"/>
  <c r="K2270" i="9"/>
  <c r="O2270" i="9"/>
  <c r="L2270" i="9"/>
  <c r="P2270" i="9"/>
  <c r="Q2272" i="9"/>
  <c r="I2272" i="9"/>
  <c r="M2272" i="9"/>
  <c r="J2272" i="9"/>
  <c r="N2272" i="9"/>
  <c r="K2272" i="9"/>
  <c r="O2272" i="9"/>
  <c r="L2272" i="9"/>
  <c r="P2272" i="9"/>
  <c r="R2272" i="9"/>
  <c r="Q2274" i="9"/>
  <c r="I2274" i="9"/>
  <c r="M2274" i="9"/>
  <c r="J2274" i="9"/>
  <c r="N2274" i="9"/>
  <c r="K2274" i="9"/>
  <c r="O2274" i="9"/>
  <c r="L2274" i="9"/>
  <c r="P2274" i="9"/>
  <c r="Q2276" i="9"/>
  <c r="I2276" i="9"/>
  <c r="M2276" i="9"/>
  <c r="J2276" i="9"/>
  <c r="N2276" i="9"/>
  <c r="K2276" i="9"/>
  <c r="O2276" i="9"/>
  <c r="L2276" i="9"/>
  <c r="P2276" i="9"/>
  <c r="R2276" i="9"/>
  <c r="Q2282" i="9"/>
  <c r="I2282" i="9"/>
  <c r="M2282" i="9"/>
  <c r="J2282" i="9"/>
  <c r="N2282" i="9"/>
  <c r="K2282" i="9"/>
  <c r="O2282" i="9"/>
  <c r="L2282" i="9"/>
  <c r="P2282" i="9"/>
  <c r="Q2290" i="9"/>
  <c r="I2290" i="9"/>
  <c r="M2290" i="9"/>
  <c r="J2290" i="9"/>
  <c r="N2290" i="9"/>
  <c r="K2290" i="9"/>
  <c r="O2290" i="9"/>
  <c r="L2290" i="9"/>
  <c r="P2290" i="9"/>
  <c r="Q2294" i="9"/>
  <c r="I2294" i="9"/>
  <c r="M2294" i="9"/>
  <c r="J2294" i="9"/>
  <c r="N2294" i="9"/>
  <c r="K2294" i="9"/>
  <c r="O2294" i="9"/>
  <c r="L2294" i="9"/>
  <c r="P2294" i="9"/>
  <c r="Q2296" i="9"/>
  <c r="I2296" i="9"/>
  <c r="M2296" i="9"/>
  <c r="J2296" i="9"/>
  <c r="N2296" i="9"/>
  <c r="K2296" i="9"/>
  <c r="O2296" i="9"/>
  <c r="L2296" i="9"/>
  <c r="P2296" i="9"/>
  <c r="R2296" i="9"/>
  <c r="Q2318" i="9"/>
  <c r="I2318" i="9"/>
  <c r="M2318" i="9"/>
  <c r="J2318" i="9"/>
  <c r="N2318" i="9"/>
  <c r="K2318" i="9"/>
  <c r="O2318" i="9"/>
  <c r="L2318" i="9"/>
  <c r="P2318" i="9"/>
  <c r="Q2320" i="9"/>
  <c r="I2320" i="9"/>
  <c r="M2320" i="9"/>
  <c r="J2320" i="9"/>
  <c r="N2320" i="9"/>
  <c r="K2320" i="9"/>
  <c r="O2320" i="9"/>
  <c r="L2320" i="9"/>
  <c r="P2320" i="9"/>
  <c r="R2320" i="9"/>
  <c r="Q2322" i="9"/>
  <c r="I2322" i="9"/>
  <c r="M2322" i="9"/>
  <c r="J2322" i="9"/>
  <c r="N2322" i="9"/>
  <c r="K2322" i="9"/>
  <c r="O2322" i="9"/>
  <c r="L2322" i="9"/>
  <c r="P2322" i="9"/>
  <c r="Q2324" i="9"/>
  <c r="I2324" i="9"/>
  <c r="M2324" i="9"/>
  <c r="J2324" i="9"/>
  <c r="N2324" i="9"/>
  <c r="K2324" i="9"/>
  <c r="O2324" i="9"/>
  <c r="L2324" i="9"/>
  <c r="P2324" i="9"/>
  <c r="R2324" i="9"/>
  <c r="Q2330" i="9"/>
  <c r="I2330" i="9"/>
  <c r="M2330" i="9"/>
  <c r="J2330" i="9"/>
  <c r="N2330" i="9"/>
  <c r="K2330" i="9"/>
  <c r="O2330" i="9"/>
  <c r="L2330" i="9"/>
  <c r="P2330" i="9"/>
  <c r="Q2332" i="9"/>
  <c r="I2332" i="9"/>
  <c r="M2332" i="9"/>
  <c r="J2332" i="9"/>
  <c r="N2332" i="9"/>
  <c r="K2332" i="9"/>
  <c r="O2332" i="9"/>
  <c r="L2332" i="9"/>
  <c r="P2332" i="9"/>
  <c r="R2332" i="9"/>
  <c r="Q2336" i="9"/>
  <c r="I2336" i="9"/>
  <c r="M2336" i="9"/>
  <c r="J2336" i="9"/>
  <c r="N2336" i="9"/>
  <c r="K2336" i="9"/>
  <c r="O2336" i="9"/>
  <c r="L2336" i="9"/>
  <c r="P2336" i="9"/>
  <c r="R2336" i="9"/>
  <c r="Q2340" i="9"/>
  <c r="I2340" i="9"/>
  <c r="M2340" i="9"/>
  <c r="J2340" i="9"/>
  <c r="N2340" i="9"/>
  <c r="K2340" i="9"/>
  <c r="O2340" i="9"/>
  <c r="L2340" i="9"/>
  <c r="P2340" i="9"/>
  <c r="R2340" i="9"/>
  <c r="Q2342" i="9"/>
  <c r="I2342" i="9"/>
  <c r="M2342" i="9"/>
  <c r="J2342" i="9"/>
  <c r="N2342" i="9"/>
  <c r="K2342" i="9"/>
  <c r="O2342" i="9"/>
  <c r="L2342" i="9"/>
  <c r="P2342" i="9"/>
  <c r="Q2348" i="9"/>
  <c r="I2348" i="9"/>
  <c r="M2348" i="9"/>
  <c r="J2348" i="9"/>
  <c r="N2348" i="9"/>
  <c r="K2348" i="9"/>
  <c r="O2348" i="9"/>
  <c r="L2348" i="9"/>
  <c r="P2348" i="9"/>
  <c r="R2348" i="9"/>
  <c r="Q2354" i="9"/>
  <c r="I2354" i="9"/>
  <c r="M2354" i="9"/>
  <c r="J2354" i="9"/>
  <c r="N2354" i="9"/>
  <c r="K2354" i="9"/>
  <c r="O2354" i="9"/>
  <c r="L2354" i="9"/>
  <c r="P2354" i="9"/>
  <c r="Q2360" i="9"/>
  <c r="I2360" i="9"/>
  <c r="M2360" i="9"/>
  <c r="J2360" i="9"/>
  <c r="N2360" i="9"/>
  <c r="K2360" i="9"/>
  <c r="O2360" i="9"/>
  <c r="L2360" i="9"/>
  <c r="P2360" i="9"/>
  <c r="R2360" i="9"/>
  <c r="Q2362" i="9"/>
  <c r="I2362" i="9"/>
  <c r="M2362" i="9"/>
  <c r="J2362" i="9"/>
  <c r="N2362" i="9"/>
  <c r="K2362" i="9"/>
  <c r="O2362" i="9"/>
  <c r="L2362" i="9"/>
  <c r="P2362" i="9"/>
  <c r="Q2364" i="9"/>
  <c r="I2364" i="9"/>
  <c r="M2364" i="9"/>
  <c r="J2364" i="9"/>
  <c r="N2364" i="9"/>
  <c r="K2364" i="9"/>
  <c r="O2364" i="9"/>
  <c r="L2364" i="9"/>
  <c r="P2364" i="9"/>
  <c r="R2364" i="9"/>
  <c r="Q2376" i="9"/>
  <c r="I2376" i="9"/>
  <c r="M2376" i="9"/>
  <c r="J2376" i="9"/>
  <c r="N2376" i="9"/>
  <c r="K2376" i="9"/>
  <c r="O2376" i="9"/>
  <c r="L2376" i="9"/>
  <c r="P2376" i="9"/>
  <c r="R2376" i="9"/>
  <c r="Q2378" i="9"/>
  <c r="I2378" i="9"/>
  <c r="M2378" i="9"/>
  <c r="J2378" i="9"/>
  <c r="N2378" i="9"/>
  <c r="K2378" i="9"/>
  <c r="O2378" i="9"/>
  <c r="L2378" i="9"/>
  <c r="P2378" i="9"/>
  <c r="Q2382" i="9"/>
  <c r="I2382" i="9"/>
  <c r="M2382" i="9"/>
  <c r="J2382" i="9"/>
  <c r="N2382" i="9"/>
  <c r="K2382" i="9"/>
  <c r="O2382" i="9"/>
  <c r="L2382" i="9"/>
  <c r="P2382" i="9"/>
  <c r="Q2384" i="9"/>
  <c r="I2384" i="9"/>
  <c r="M2384" i="9"/>
  <c r="J2384" i="9"/>
  <c r="N2384" i="9"/>
  <c r="K2384" i="9"/>
  <c r="O2384" i="9"/>
  <c r="L2384" i="9"/>
  <c r="P2384" i="9"/>
  <c r="R2384" i="9"/>
  <c r="Q2386" i="9"/>
  <c r="I2386" i="9"/>
  <c r="M2386" i="9"/>
  <c r="J2386" i="9"/>
  <c r="N2386" i="9"/>
  <c r="K2386" i="9"/>
  <c r="O2386" i="9"/>
  <c r="L2386" i="9"/>
  <c r="P2386" i="9"/>
  <c r="Q2390" i="9"/>
  <c r="I2390" i="9"/>
  <c r="M2390" i="9"/>
  <c r="J2390" i="9"/>
  <c r="N2390" i="9"/>
  <c r="K2390" i="9"/>
  <c r="O2390" i="9"/>
  <c r="L2390" i="9"/>
  <c r="P2390" i="9"/>
  <c r="Q2394" i="9"/>
  <c r="I2394" i="9"/>
  <c r="M2394" i="9"/>
  <c r="J2394" i="9"/>
  <c r="N2394" i="9"/>
  <c r="K2394" i="9"/>
  <c r="O2394" i="9"/>
  <c r="L2394" i="9"/>
  <c r="P2394" i="9"/>
  <c r="Q2396" i="9"/>
  <c r="I2396" i="9"/>
  <c r="M2396" i="9"/>
  <c r="J2396" i="9"/>
  <c r="N2396" i="9"/>
  <c r="K2396" i="9"/>
  <c r="O2396" i="9"/>
  <c r="L2396" i="9"/>
  <c r="P2396" i="9"/>
  <c r="R2396" i="9"/>
  <c r="Q2406" i="9"/>
  <c r="I2406" i="9"/>
  <c r="M2406" i="9"/>
  <c r="J2406" i="9"/>
  <c r="N2406" i="9"/>
  <c r="K2406" i="9"/>
  <c r="O2406" i="9"/>
  <c r="L2406" i="9"/>
  <c r="P2406" i="9"/>
  <c r="Q2410" i="9"/>
  <c r="I2410" i="9"/>
  <c r="M2410" i="9"/>
  <c r="J2410" i="9"/>
  <c r="N2410" i="9"/>
  <c r="O2410" i="9"/>
  <c r="P2410" i="9"/>
  <c r="K2410" i="9"/>
  <c r="L2410" i="9"/>
  <c r="Q2414" i="9"/>
  <c r="K2414" i="9"/>
  <c r="O2414" i="9"/>
  <c r="L2414" i="9"/>
  <c r="P2414" i="9"/>
  <c r="I2414" i="9"/>
  <c r="M2414" i="9"/>
  <c r="J2414" i="9"/>
  <c r="N2414" i="9"/>
  <c r="Q2416" i="9"/>
  <c r="K2416" i="9"/>
  <c r="O2416" i="9"/>
  <c r="L2416" i="9"/>
  <c r="P2416" i="9"/>
  <c r="I2416" i="9"/>
  <c r="M2416" i="9"/>
  <c r="J2416" i="9"/>
  <c r="N2416" i="9"/>
  <c r="R2416" i="9"/>
  <c r="Q2420" i="9"/>
  <c r="K2420" i="9"/>
  <c r="O2420" i="9"/>
  <c r="L2420" i="9"/>
  <c r="P2420" i="9"/>
  <c r="I2420" i="9"/>
  <c r="M2420" i="9"/>
  <c r="J2420" i="9"/>
  <c r="N2420" i="9"/>
  <c r="R2420" i="9"/>
  <c r="Q2424" i="9"/>
  <c r="K2424" i="9"/>
  <c r="O2424" i="9"/>
  <c r="L2424" i="9"/>
  <c r="P2424" i="9"/>
  <c r="I2424" i="9"/>
  <c r="M2424" i="9"/>
  <c r="J2424" i="9"/>
  <c r="R2424" i="9"/>
  <c r="N2424" i="9"/>
  <c r="Q2426" i="9"/>
  <c r="K2426" i="9"/>
  <c r="O2426" i="9"/>
  <c r="L2426" i="9"/>
  <c r="P2426" i="9"/>
  <c r="I2426" i="9"/>
  <c r="M2426" i="9"/>
  <c r="J2426" i="9"/>
  <c r="N2426" i="9"/>
  <c r="Q2428" i="9"/>
  <c r="K2428" i="9"/>
  <c r="O2428" i="9"/>
  <c r="L2428" i="9"/>
  <c r="P2428" i="9"/>
  <c r="I2428" i="9"/>
  <c r="M2428" i="9"/>
  <c r="J2428" i="9"/>
  <c r="N2428" i="9"/>
  <c r="R2428" i="9"/>
  <c r="Q2430" i="9"/>
  <c r="K2430" i="9"/>
  <c r="O2430" i="9"/>
  <c r="L2430" i="9"/>
  <c r="P2430" i="9"/>
  <c r="I2430" i="9"/>
  <c r="M2430" i="9"/>
  <c r="J2430" i="9"/>
  <c r="N2430" i="9"/>
  <c r="Q2432" i="9"/>
  <c r="K2432" i="9"/>
  <c r="O2432" i="9"/>
  <c r="L2432" i="9"/>
  <c r="P2432" i="9"/>
  <c r="I2432" i="9"/>
  <c r="M2432" i="9"/>
  <c r="J2432" i="9"/>
  <c r="R2432" i="9"/>
  <c r="Q2436" i="9"/>
  <c r="K2436" i="9"/>
  <c r="O2436" i="9"/>
  <c r="L2436" i="9"/>
  <c r="P2436" i="9"/>
  <c r="I2436" i="9"/>
  <c r="M2436" i="9"/>
  <c r="J2436" i="9"/>
  <c r="N2436" i="9"/>
  <c r="R2436" i="9"/>
  <c r="Q2442" i="9"/>
  <c r="K2442" i="9"/>
  <c r="O2442" i="9"/>
  <c r="L2442" i="9"/>
  <c r="P2442" i="9"/>
  <c r="I2442" i="9"/>
  <c r="M2442" i="9"/>
  <c r="J2442" i="9"/>
  <c r="N2442" i="9"/>
  <c r="Q2444" i="9"/>
  <c r="K2444" i="9"/>
  <c r="O2444" i="9"/>
  <c r="L2444" i="9"/>
  <c r="P2444" i="9"/>
  <c r="I2444" i="9"/>
  <c r="M2444" i="9"/>
  <c r="J2444" i="9"/>
  <c r="N2444" i="9"/>
  <c r="R2444" i="9"/>
  <c r="Q2446" i="9"/>
  <c r="K2446" i="9"/>
  <c r="O2446" i="9"/>
  <c r="L2446" i="9"/>
  <c r="P2446" i="9"/>
  <c r="I2446" i="9"/>
  <c r="M2446" i="9"/>
  <c r="J2446" i="9"/>
  <c r="N2446" i="9"/>
  <c r="Q2448" i="9"/>
  <c r="K2448" i="9"/>
  <c r="O2448" i="9"/>
  <c r="L2448" i="9"/>
  <c r="P2448" i="9"/>
  <c r="I2448" i="9"/>
  <c r="M2448" i="9"/>
  <c r="J2448" i="9"/>
  <c r="N2448" i="9"/>
  <c r="R2448" i="9"/>
  <c r="Q2462" i="9"/>
  <c r="K2462" i="9"/>
  <c r="O2462" i="9"/>
  <c r="L2462" i="9"/>
  <c r="P2462" i="9"/>
  <c r="I2462" i="9"/>
  <c r="M2462" i="9"/>
  <c r="J2462" i="9"/>
  <c r="N2462" i="9"/>
  <c r="Q2464" i="9"/>
  <c r="K2464" i="9"/>
  <c r="O2464" i="9"/>
  <c r="L2464" i="9"/>
  <c r="P2464" i="9"/>
  <c r="I2464" i="9"/>
  <c r="M2464" i="9"/>
  <c r="J2464" i="9"/>
  <c r="R2464" i="9"/>
  <c r="Q2466" i="9"/>
  <c r="K2466" i="9"/>
  <c r="O2466" i="9"/>
  <c r="L2466" i="9"/>
  <c r="P2466" i="9"/>
  <c r="I2466" i="9"/>
  <c r="M2466" i="9"/>
  <c r="J2466" i="9"/>
  <c r="N2466" i="9"/>
  <c r="Q2470" i="9"/>
  <c r="K2470" i="9"/>
  <c r="O2470" i="9"/>
  <c r="L2470" i="9"/>
  <c r="P2470" i="9"/>
  <c r="I2470" i="9"/>
  <c r="M2470" i="9"/>
  <c r="J2470" i="9"/>
  <c r="N2470" i="9"/>
  <c r="Q2472" i="9"/>
  <c r="K2472" i="9"/>
  <c r="O2472" i="9"/>
  <c r="L2472" i="9"/>
  <c r="P2472" i="9"/>
  <c r="I2472" i="9"/>
  <c r="M2472" i="9"/>
  <c r="J2472" i="9"/>
  <c r="N2472" i="9"/>
  <c r="R2472" i="9"/>
  <c r="Q2476" i="9"/>
  <c r="K2476" i="9"/>
  <c r="O2476" i="9"/>
  <c r="L2476" i="9"/>
  <c r="P2476" i="9"/>
  <c r="I2476" i="9"/>
  <c r="M2476" i="9"/>
  <c r="J2476" i="9"/>
  <c r="N2476" i="9"/>
  <c r="R2476" i="9"/>
  <c r="Q2480" i="9"/>
  <c r="K2480" i="9"/>
  <c r="O2480" i="9"/>
  <c r="L2480" i="9"/>
  <c r="P2480" i="9"/>
  <c r="I2480" i="9"/>
  <c r="M2480" i="9"/>
  <c r="J2480" i="9"/>
  <c r="N2480" i="9"/>
  <c r="R2480" i="9"/>
  <c r="Q2486" i="9"/>
  <c r="K2486" i="9"/>
  <c r="O2486" i="9"/>
  <c r="L2486" i="9"/>
  <c r="P2486" i="9"/>
  <c r="I2486" i="9"/>
  <c r="M2486" i="9"/>
  <c r="J2486" i="9"/>
  <c r="N2486" i="9"/>
  <c r="Q2496" i="9"/>
  <c r="K2496" i="9"/>
  <c r="O2496" i="9"/>
  <c r="L2496" i="9"/>
  <c r="P2496" i="9"/>
  <c r="I2496" i="9"/>
  <c r="M2496" i="9"/>
  <c r="J2496" i="9"/>
  <c r="R2496" i="9"/>
  <c r="Q2498" i="9"/>
  <c r="K2498" i="9"/>
  <c r="O2498" i="9"/>
  <c r="L2498" i="9"/>
  <c r="P2498" i="9"/>
  <c r="I2498" i="9"/>
  <c r="M2498" i="9"/>
  <c r="J2498" i="9"/>
  <c r="N2498" i="9"/>
  <c r="Q2500" i="9"/>
  <c r="K2500" i="9"/>
  <c r="O2500" i="9"/>
  <c r="L2500" i="9"/>
  <c r="P2500" i="9"/>
  <c r="I2500" i="9"/>
  <c r="M2500" i="9"/>
  <c r="J2500" i="9"/>
  <c r="N2500" i="9"/>
  <c r="R2500" i="9"/>
  <c r="Q2502" i="9"/>
  <c r="K2502" i="9"/>
  <c r="O2502" i="9"/>
  <c r="L2502" i="9"/>
  <c r="P2502" i="9"/>
  <c r="I2502" i="9"/>
  <c r="M2502" i="9"/>
  <c r="J2502" i="9"/>
  <c r="N2502" i="9"/>
  <c r="Q2506" i="9"/>
  <c r="K2506" i="9"/>
  <c r="O2506" i="9"/>
  <c r="L2506" i="9"/>
  <c r="P2506" i="9"/>
  <c r="I2506" i="9"/>
  <c r="M2506" i="9"/>
  <c r="J2506" i="9"/>
  <c r="N2506" i="9"/>
  <c r="Q2510" i="9"/>
  <c r="K2510" i="9"/>
  <c r="O2510" i="9"/>
  <c r="L2510" i="9"/>
  <c r="P2510" i="9"/>
  <c r="I2510" i="9"/>
  <c r="M2510" i="9"/>
  <c r="J2510" i="9"/>
  <c r="N2510" i="9"/>
  <c r="Q2512" i="9"/>
  <c r="K2512" i="9"/>
  <c r="O2512" i="9"/>
  <c r="L2512" i="9"/>
  <c r="P2512" i="9"/>
  <c r="I2512" i="9"/>
  <c r="M2512" i="9"/>
  <c r="J2512" i="9"/>
  <c r="N2512" i="9"/>
  <c r="R2512" i="9"/>
  <c r="Q2514" i="9"/>
  <c r="K2514" i="9"/>
  <c r="O2514" i="9"/>
  <c r="L2514" i="9"/>
  <c r="P2514" i="9"/>
  <c r="I2514" i="9"/>
  <c r="M2514" i="9"/>
  <c r="J2514" i="9"/>
  <c r="N2514" i="9"/>
  <c r="Q2516" i="9"/>
  <c r="K2516" i="9"/>
  <c r="O2516" i="9"/>
  <c r="L2516" i="9"/>
  <c r="P2516" i="9"/>
  <c r="I2516" i="9"/>
  <c r="M2516" i="9"/>
  <c r="J2516" i="9"/>
  <c r="N2516" i="9"/>
  <c r="R2516" i="9"/>
  <c r="Q2518" i="9"/>
  <c r="K2518" i="9"/>
  <c r="O2518" i="9"/>
  <c r="L2518" i="9"/>
  <c r="P2518" i="9"/>
  <c r="I2518" i="9"/>
  <c r="M2518" i="9"/>
  <c r="J2518" i="9"/>
  <c r="N2518" i="9"/>
  <c r="Q2520" i="9"/>
  <c r="K2520" i="9"/>
  <c r="O2520" i="9"/>
  <c r="L2520" i="9"/>
  <c r="P2520" i="9"/>
  <c r="I2520" i="9"/>
  <c r="M2520" i="9"/>
  <c r="J2520" i="9"/>
  <c r="R2520" i="9"/>
  <c r="N2520" i="9"/>
  <c r="Q2522" i="9"/>
  <c r="K2522" i="9"/>
  <c r="O2522" i="9"/>
  <c r="L2522" i="9"/>
  <c r="P2522" i="9"/>
  <c r="I2522" i="9"/>
  <c r="M2522" i="9"/>
  <c r="J2522" i="9"/>
  <c r="N2522" i="9"/>
  <c r="Q2524" i="9"/>
  <c r="K2524" i="9"/>
  <c r="O2524" i="9"/>
  <c r="L2524" i="9"/>
  <c r="P2524" i="9"/>
  <c r="I2524" i="9"/>
  <c r="M2524" i="9"/>
  <c r="J2524" i="9"/>
  <c r="N2524" i="9"/>
  <c r="R2524" i="9"/>
  <c r="Q2526" i="9"/>
  <c r="K2526" i="9"/>
  <c r="O2526" i="9"/>
  <c r="L2526" i="9"/>
  <c r="P2526" i="9"/>
  <c r="I2526" i="9"/>
  <c r="M2526" i="9"/>
  <c r="J2526" i="9"/>
  <c r="N2526" i="9"/>
  <c r="Q2528" i="9"/>
  <c r="K2528" i="9"/>
  <c r="O2528" i="9"/>
  <c r="L2528" i="9"/>
  <c r="P2528" i="9"/>
  <c r="I2528" i="9"/>
  <c r="M2528" i="9"/>
  <c r="J2528" i="9"/>
  <c r="R2528" i="9"/>
  <c r="Q2530" i="9"/>
  <c r="K2530" i="9"/>
  <c r="O2530" i="9"/>
  <c r="L2530" i="9"/>
  <c r="P2530" i="9"/>
  <c r="I2530" i="9"/>
  <c r="M2530" i="9"/>
  <c r="J2530" i="9"/>
  <c r="N2530" i="9"/>
  <c r="Q2532" i="9"/>
  <c r="K2532" i="9"/>
  <c r="O2532" i="9"/>
  <c r="L2532" i="9"/>
  <c r="P2532" i="9"/>
  <c r="I2532" i="9"/>
  <c r="M2532" i="9"/>
  <c r="J2532" i="9"/>
  <c r="N2532" i="9"/>
  <c r="R2532" i="9"/>
  <c r="Q2538" i="9"/>
  <c r="K2538" i="9"/>
  <c r="O2538" i="9"/>
  <c r="L2538" i="9"/>
  <c r="P2538" i="9"/>
  <c r="I2538" i="9"/>
  <c r="M2538" i="9"/>
  <c r="J2538" i="9"/>
  <c r="N2538" i="9"/>
  <c r="Q2540" i="9"/>
  <c r="K2540" i="9"/>
  <c r="O2540" i="9"/>
  <c r="L2540" i="9"/>
  <c r="P2540" i="9"/>
  <c r="I2540" i="9"/>
  <c r="M2540" i="9"/>
  <c r="J2540" i="9"/>
  <c r="N2540" i="9"/>
  <c r="R2540" i="9"/>
  <c r="Q2544" i="9"/>
  <c r="K2544" i="9"/>
  <c r="O2544" i="9"/>
  <c r="L2544" i="9"/>
  <c r="P2544" i="9"/>
  <c r="I2544" i="9"/>
  <c r="M2544" i="9"/>
  <c r="J2544" i="9"/>
  <c r="N2544" i="9"/>
  <c r="R2544" i="9"/>
  <c r="Q2550" i="9"/>
  <c r="K2550" i="9"/>
  <c r="O2550" i="9"/>
  <c r="L2550" i="9"/>
  <c r="P2550" i="9"/>
  <c r="I2550" i="9"/>
  <c r="M2550" i="9"/>
  <c r="J2550" i="9"/>
  <c r="N2550" i="9"/>
  <c r="Q2558" i="9"/>
  <c r="K2558" i="9"/>
  <c r="O2558" i="9"/>
  <c r="L2558" i="9"/>
  <c r="P2558" i="9"/>
  <c r="I2558" i="9"/>
  <c r="M2558" i="9"/>
  <c r="J2558" i="9"/>
  <c r="N2558" i="9"/>
  <c r="Q2562" i="9"/>
  <c r="K2562" i="9"/>
  <c r="O2562" i="9"/>
  <c r="L2562" i="9"/>
  <c r="P2562" i="9"/>
  <c r="I2562" i="9"/>
  <c r="M2562" i="9"/>
  <c r="J2562" i="9"/>
  <c r="N2562" i="9"/>
  <c r="Q2564" i="9"/>
  <c r="K2564" i="9"/>
  <c r="O2564" i="9"/>
  <c r="L2564" i="9"/>
  <c r="P2564" i="9"/>
  <c r="I2564" i="9"/>
  <c r="M2564" i="9"/>
  <c r="J2564" i="9"/>
  <c r="N2564" i="9"/>
  <c r="R2564" i="9"/>
  <c r="Q2566" i="9"/>
  <c r="K2566" i="9"/>
  <c r="O2566" i="9"/>
  <c r="L2566" i="9"/>
  <c r="P2566" i="9"/>
  <c r="I2566" i="9"/>
  <c r="M2566" i="9"/>
  <c r="J2566" i="9"/>
  <c r="N2566" i="9"/>
  <c r="Q2582" i="9"/>
  <c r="K2582" i="9"/>
  <c r="O2582" i="9"/>
  <c r="L2582" i="9"/>
  <c r="P2582" i="9"/>
  <c r="I2582" i="9"/>
  <c r="M2582" i="9"/>
  <c r="J2582" i="9"/>
  <c r="N2582" i="9"/>
  <c r="Q2588" i="9"/>
  <c r="K2588" i="9"/>
  <c r="O2588" i="9"/>
  <c r="L2588" i="9"/>
  <c r="P2588" i="9"/>
  <c r="I2588" i="9"/>
  <c r="M2588" i="9"/>
  <c r="J2588" i="9"/>
  <c r="N2588" i="9"/>
  <c r="R2588" i="9"/>
  <c r="Q2590" i="9"/>
  <c r="K2590" i="9"/>
  <c r="O2590" i="9"/>
  <c r="L2590" i="9"/>
  <c r="P2590" i="9"/>
  <c r="I2590" i="9"/>
  <c r="M2590" i="9"/>
  <c r="J2590" i="9"/>
  <c r="N2590" i="9"/>
  <c r="Q2602" i="9"/>
  <c r="K2602" i="9"/>
  <c r="O2602" i="9"/>
  <c r="L2602" i="9"/>
  <c r="P2602" i="9"/>
  <c r="I2602" i="9"/>
  <c r="M2602" i="9"/>
  <c r="J2602" i="9"/>
  <c r="N2602" i="9"/>
  <c r="Q2608" i="9"/>
  <c r="K2608" i="9"/>
  <c r="O2608" i="9"/>
  <c r="L2608" i="9"/>
  <c r="P2608" i="9"/>
  <c r="I2608" i="9"/>
  <c r="M2608" i="9"/>
  <c r="J2608" i="9"/>
  <c r="N2608" i="9"/>
  <c r="R2608" i="9"/>
  <c r="Q2610" i="9"/>
  <c r="K2610" i="9"/>
  <c r="O2610" i="9"/>
  <c r="L2610" i="9"/>
  <c r="P2610" i="9"/>
  <c r="I2610" i="9"/>
  <c r="M2610" i="9"/>
  <c r="J2610" i="9"/>
  <c r="N2610" i="9"/>
  <c r="Q2618" i="9"/>
  <c r="K2618" i="9"/>
  <c r="O2618" i="9"/>
  <c r="L2618" i="9"/>
  <c r="P2618" i="9"/>
  <c r="I2618" i="9"/>
  <c r="M2618" i="9"/>
  <c r="J2618" i="9"/>
  <c r="N2618" i="9"/>
  <c r="Q2620" i="9"/>
  <c r="K2620" i="9"/>
  <c r="O2620" i="9"/>
  <c r="L2620" i="9"/>
  <c r="P2620" i="9"/>
  <c r="I2620" i="9"/>
  <c r="M2620" i="9"/>
  <c r="J2620" i="9"/>
  <c r="N2620" i="9"/>
  <c r="R2620" i="9"/>
  <c r="Q2634" i="9"/>
  <c r="K2634" i="9"/>
  <c r="O2634" i="9"/>
  <c r="L2634" i="9"/>
  <c r="P2634" i="9"/>
  <c r="I2634" i="9"/>
  <c r="M2634" i="9"/>
  <c r="J2634" i="9"/>
  <c r="N2634" i="9"/>
  <c r="Q2638" i="9"/>
  <c r="K2638" i="9"/>
  <c r="O2638" i="9"/>
  <c r="L2638" i="9"/>
  <c r="P2638" i="9"/>
  <c r="I2638" i="9"/>
  <c r="M2638" i="9"/>
  <c r="J2638" i="9"/>
  <c r="N2638" i="9"/>
  <c r="Q2642" i="9"/>
  <c r="K2642" i="9"/>
  <c r="O2642" i="9"/>
  <c r="L2642" i="9"/>
  <c r="P2642" i="9"/>
  <c r="I2642" i="9"/>
  <c r="M2642" i="9"/>
  <c r="J2642" i="9"/>
  <c r="N2642" i="9"/>
  <c r="Q2668" i="9"/>
  <c r="K2668" i="9"/>
  <c r="O2668" i="9"/>
  <c r="L2668" i="9"/>
  <c r="P2668" i="9"/>
  <c r="I2668" i="9"/>
  <c r="M2668" i="9"/>
  <c r="J2668" i="9"/>
  <c r="N2668" i="9"/>
  <c r="R2668" i="9"/>
  <c r="Q2672" i="9"/>
  <c r="K2672" i="9"/>
  <c r="O2672" i="9"/>
  <c r="L2672" i="9"/>
  <c r="P2672" i="9"/>
  <c r="I2672" i="9"/>
  <c r="M2672" i="9"/>
  <c r="J2672" i="9"/>
  <c r="N2672" i="9"/>
  <c r="R2672" i="9"/>
  <c r="Q2674" i="9"/>
  <c r="K2674" i="9"/>
  <c r="O2674" i="9"/>
  <c r="L2674" i="9"/>
  <c r="P2674" i="9"/>
  <c r="I2674" i="9"/>
  <c r="M2674" i="9"/>
  <c r="J2674" i="9"/>
  <c r="N2674" i="9"/>
  <c r="Q2676" i="9"/>
  <c r="K2676" i="9"/>
  <c r="O2676" i="9"/>
  <c r="L2676" i="9"/>
  <c r="P2676" i="9"/>
  <c r="I2676" i="9"/>
  <c r="M2676" i="9"/>
  <c r="J2676" i="9"/>
  <c r="N2676" i="9"/>
  <c r="R2676" i="9"/>
  <c r="Q2678" i="9"/>
  <c r="K2678" i="9"/>
  <c r="O2678" i="9"/>
  <c r="L2678" i="9"/>
  <c r="P2678" i="9"/>
  <c r="I2678" i="9"/>
  <c r="M2678" i="9"/>
  <c r="J2678" i="9"/>
  <c r="N2678" i="9"/>
  <c r="Q2680" i="9"/>
  <c r="K2680" i="9"/>
  <c r="O2680" i="9"/>
  <c r="L2680" i="9"/>
  <c r="P2680" i="9"/>
  <c r="I2680" i="9"/>
  <c r="M2680" i="9"/>
  <c r="J2680" i="9"/>
  <c r="R2680" i="9"/>
  <c r="N2680" i="9"/>
  <c r="Q2682" i="9"/>
  <c r="K2682" i="9"/>
  <c r="O2682" i="9"/>
  <c r="L2682" i="9"/>
  <c r="P2682" i="9"/>
  <c r="I2682" i="9"/>
  <c r="M2682" i="9"/>
  <c r="J2682" i="9"/>
  <c r="N2682" i="9"/>
  <c r="Q2684" i="9"/>
  <c r="K2684" i="9"/>
  <c r="O2684" i="9"/>
  <c r="L2684" i="9"/>
  <c r="P2684" i="9"/>
  <c r="I2684" i="9"/>
  <c r="M2684" i="9"/>
  <c r="J2684" i="9"/>
  <c r="N2684" i="9"/>
  <c r="R2684" i="9"/>
  <c r="Q2686" i="9"/>
  <c r="K2686" i="9"/>
  <c r="O2686" i="9"/>
  <c r="L2686" i="9"/>
  <c r="P2686" i="9"/>
  <c r="I2686" i="9"/>
  <c r="M2686" i="9"/>
  <c r="J2686" i="9"/>
  <c r="N2686" i="9"/>
  <c r="Q2688" i="9"/>
  <c r="K2688" i="9"/>
  <c r="O2688" i="9"/>
  <c r="L2688" i="9"/>
  <c r="P2688" i="9"/>
  <c r="I2688" i="9"/>
  <c r="M2688" i="9"/>
  <c r="J2688" i="9"/>
  <c r="R2688" i="9"/>
  <c r="Q2690" i="9"/>
  <c r="K2690" i="9"/>
  <c r="O2690" i="9"/>
  <c r="L2690" i="9"/>
  <c r="P2690" i="9"/>
  <c r="I2690" i="9"/>
  <c r="M2690" i="9"/>
  <c r="J2690" i="9"/>
  <c r="N2690" i="9"/>
  <c r="Q2692" i="9"/>
  <c r="K2692" i="9"/>
  <c r="O2692" i="9"/>
  <c r="L2692" i="9"/>
  <c r="P2692" i="9"/>
  <c r="I2692" i="9"/>
  <c r="M2692" i="9"/>
  <c r="J2692" i="9"/>
  <c r="N2692" i="9"/>
  <c r="R2692" i="9"/>
  <c r="Q2694" i="9"/>
  <c r="K2694" i="9"/>
  <c r="O2694" i="9"/>
  <c r="L2694" i="9"/>
  <c r="P2694" i="9"/>
  <c r="I2694" i="9"/>
  <c r="M2694" i="9"/>
  <c r="J2694" i="9"/>
  <c r="N2694" i="9"/>
  <c r="Q2696" i="9"/>
  <c r="K2696" i="9"/>
  <c r="O2696" i="9"/>
  <c r="L2696" i="9"/>
  <c r="P2696" i="9"/>
  <c r="I2696" i="9"/>
  <c r="M2696" i="9"/>
  <c r="J2696" i="9"/>
  <c r="N2696" i="9"/>
  <c r="R2696" i="9"/>
  <c r="Q2698" i="9"/>
  <c r="K2698" i="9"/>
  <c r="O2698" i="9"/>
  <c r="L2698" i="9"/>
  <c r="P2698" i="9"/>
  <c r="I2698" i="9"/>
  <c r="M2698" i="9"/>
  <c r="J2698" i="9"/>
  <c r="N2698" i="9"/>
  <c r="Q2704" i="9"/>
  <c r="K2704" i="9"/>
  <c r="O2704" i="9"/>
  <c r="L2704" i="9"/>
  <c r="P2704" i="9"/>
  <c r="I2704" i="9"/>
  <c r="M2704" i="9"/>
  <c r="J2704" i="9"/>
  <c r="N2704" i="9"/>
  <c r="R2704" i="9"/>
  <c r="Q2708" i="9"/>
  <c r="K2708" i="9"/>
  <c r="O2708" i="9"/>
  <c r="L2708" i="9"/>
  <c r="P2708" i="9"/>
  <c r="I2708" i="9"/>
  <c r="M2708" i="9"/>
  <c r="J2708" i="9"/>
  <c r="N2708" i="9"/>
  <c r="R2708" i="9"/>
  <c r="Q2712" i="9"/>
  <c r="K2712" i="9"/>
  <c r="O2712" i="9"/>
  <c r="L2712" i="9"/>
  <c r="P2712" i="9"/>
  <c r="I2712" i="9"/>
  <c r="M2712" i="9"/>
  <c r="J2712" i="9"/>
  <c r="R2712" i="9"/>
  <c r="N2712" i="9"/>
  <c r="Q2718" i="9"/>
  <c r="K2718" i="9"/>
  <c r="O2718" i="9"/>
  <c r="L2718" i="9"/>
  <c r="P2718" i="9"/>
  <c r="I2718" i="9"/>
  <c r="M2718" i="9"/>
  <c r="J2718" i="9"/>
  <c r="N2718" i="9"/>
  <c r="Q2724" i="9"/>
  <c r="K2724" i="9"/>
  <c r="O2724" i="9"/>
  <c r="L2724" i="9"/>
  <c r="P2724" i="9"/>
  <c r="I2724" i="9"/>
  <c r="M2724" i="9"/>
  <c r="J2724" i="9"/>
  <c r="N2724" i="9"/>
  <c r="R2724" i="9"/>
  <c r="Q2726" i="9"/>
  <c r="K2726" i="9"/>
  <c r="O2726" i="9"/>
  <c r="L2726" i="9"/>
  <c r="P2726" i="9"/>
  <c r="I2726" i="9"/>
  <c r="M2726" i="9"/>
  <c r="J2726" i="9"/>
  <c r="N2726" i="9"/>
  <c r="Q2744" i="9"/>
  <c r="K2744" i="9"/>
  <c r="O2744" i="9"/>
  <c r="L2744" i="9"/>
  <c r="P2744" i="9"/>
  <c r="I2744" i="9"/>
  <c r="M2744" i="9"/>
  <c r="J2744" i="9"/>
  <c r="R2744" i="9"/>
  <c r="N2744" i="9"/>
  <c r="Q2746" i="9"/>
  <c r="K2746" i="9"/>
  <c r="O2746" i="9"/>
  <c r="L2746" i="9"/>
  <c r="P2746" i="9"/>
  <c r="I2746" i="9"/>
  <c r="M2746" i="9"/>
  <c r="J2746" i="9"/>
  <c r="N2746" i="9"/>
  <c r="Q2748" i="9"/>
  <c r="K2748" i="9"/>
  <c r="O2748" i="9"/>
  <c r="L2748" i="9"/>
  <c r="P2748" i="9"/>
  <c r="I2748" i="9"/>
  <c r="M2748" i="9"/>
  <c r="J2748" i="9"/>
  <c r="N2748" i="9"/>
  <c r="R2748" i="9"/>
  <c r="Q2752" i="9"/>
  <c r="K2752" i="9"/>
  <c r="O2752" i="9"/>
  <c r="L2752" i="9"/>
  <c r="P2752" i="9"/>
  <c r="I2752" i="9"/>
  <c r="M2752" i="9"/>
  <c r="J2752" i="9"/>
  <c r="R2752" i="9"/>
  <c r="Q2754" i="9"/>
  <c r="K2754" i="9"/>
  <c r="O2754" i="9"/>
  <c r="L2754" i="9"/>
  <c r="P2754" i="9"/>
  <c r="I2754" i="9"/>
  <c r="M2754" i="9"/>
  <c r="J2754" i="9"/>
  <c r="N2754" i="9"/>
  <c r="Q2758" i="9"/>
  <c r="K2758" i="9"/>
  <c r="O2758" i="9"/>
  <c r="L2758" i="9"/>
  <c r="P2758" i="9"/>
  <c r="I2758" i="9"/>
  <c r="M2758" i="9"/>
  <c r="J2758" i="9"/>
  <c r="N2758" i="9"/>
  <c r="Q2764" i="9"/>
  <c r="K2764" i="9"/>
  <c r="O2764" i="9"/>
  <c r="L2764" i="9"/>
  <c r="P2764" i="9"/>
  <c r="I2764" i="9"/>
  <c r="M2764" i="9"/>
  <c r="J2764" i="9"/>
  <c r="N2764" i="9"/>
  <c r="R2764" i="9"/>
  <c r="Q2768" i="9"/>
  <c r="K2768" i="9"/>
  <c r="O2768" i="9"/>
  <c r="L2768" i="9"/>
  <c r="P2768" i="9"/>
  <c r="I2768" i="9"/>
  <c r="M2768" i="9"/>
  <c r="J2768" i="9"/>
  <c r="N2768" i="9"/>
  <c r="R2768" i="9"/>
  <c r="Q2772" i="9"/>
  <c r="K2772" i="9"/>
  <c r="O2772" i="9"/>
  <c r="L2772" i="9"/>
  <c r="P2772" i="9"/>
  <c r="I2772" i="9"/>
  <c r="M2772" i="9"/>
  <c r="J2772" i="9"/>
  <c r="N2772" i="9"/>
  <c r="R2772" i="9"/>
  <c r="Q2776" i="9"/>
  <c r="K2776" i="9"/>
  <c r="O2776" i="9"/>
  <c r="L2776" i="9"/>
  <c r="P2776" i="9"/>
  <c r="I2776" i="9"/>
  <c r="M2776" i="9"/>
  <c r="J2776" i="9"/>
  <c r="R2776" i="9"/>
  <c r="N2776" i="9"/>
  <c r="Q2780" i="9"/>
  <c r="K2780" i="9"/>
  <c r="O2780" i="9"/>
  <c r="L2780" i="9"/>
  <c r="P2780" i="9"/>
  <c r="I2780" i="9"/>
  <c r="M2780" i="9"/>
  <c r="J2780" i="9"/>
  <c r="N2780" i="9"/>
  <c r="R2780" i="9"/>
  <c r="Q2784" i="9"/>
  <c r="K2784" i="9"/>
  <c r="O2784" i="9"/>
  <c r="L2784" i="9"/>
  <c r="P2784" i="9"/>
  <c r="I2784" i="9"/>
  <c r="M2784" i="9"/>
  <c r="J2784" i="9"/>
  <c r="R2784" i="9"/>
  <c r="Q2788" i="9"/>
  <c r="K2788" i="9"/>
  <c r="O2788" i="9"/>
  <c r="L2788" i="9"/>
  <c r="P2788" i="9"/>
  <c r="I2788" i="9"/>
  <c r="M2788" i="9"/>
  <c r="J2788" i="9"/>
  <c r="N2788" i="9"/>
  <c r="R2788" i="9"/>
  <c r="Q2792" i="9"/>
  <c r="K2792" i="9"/>
  <c r="O2792" i="9"/>
  <c r="L2792" i="9"/>
  <c r="P2792" i="9"/>
  <c r="I2792" i="9"/>
  <c r="M2792" i="9"/>
  <c r="J2792" i="9"/>
  <c r="N2792" i="9"/>
  <c r="R2792" i="9"/>
  <c r="Q2796" i="9"/>
  <c r="K2796" i="9"/>
  <c r="O2796" i="9"/>
  <c r="L2796" i="9"/>
  <c r="P2796" i="9"/>
  <c r="I2796" i="9"/>
  <c r="M2796" i="9"/>
  <c r="J2796" i="9"/>
  <c r="N2796" i="9"/>
  <c r="R2796" i="9"/>
  <c r="Q2804" i="9"/>
  <c r="K2804" i="9"/>
  <c r="O2804" i="9"/>
  <c r="L2804" i="9"/>
  <c r="P2804" i="9"/>
  <c r="I2804" i="9"/>
  <c r="M2804" i="9"/>
  <c r="J2804" i="9"/>
  <c r="N2804" i="9"/>
  <c r="R2804" i="9"/>
  <c r="Q2808" i="9"/>
  <c r="K2808" i="9"/>
  <c r="O2808" i="9"/>
  <c r="L2808" i="9"/>
  <c r="P2808" i="9"/>
  <c r="I2808" i="9"/>
  <c r="M2808" i="9"/>
  <c r="J2808" i="9"/>
  <c r="R2808" i="9"/>
  <c r="N2808" i="9"/>
  <c r="Q2812" i="9"/>
  <c r="K2812" i="9"/>
  <c r="O2812" i="9"/>
  <c r="L2812" i="9"/>
  <c r="P2812" i="9"/>
  <c r="I2812" i="9"/>
  <c r="M2812" i="9"/>
  <c r="J2812" i="9"/>
  <c r="N2812" i="9"/>
  <c r="R2812" i="9"/>
  <c r="Q2818" i="9"/>
  <c r="K2818" i="9"/>
  <c r="O2818" i="9"/>
  <c r="L2818" i="9"/>
  <c r="P2818" i="9"/>
  <c r="I2818" i="9"/>
  <c r="M2818" i="9"/>
  <c r="J2818" i="9"/>
  <c r="N2818" i="9"/>
  <c r="Q2822" i="9"/>
  <c r="K2822" i="9"/>
  <c r="O2822" i="9"/>
  <c r="L2822" i="9"/>
  <c r="P2822" i="9"/>
  <c r="I2822" i="9"/>
  <c r="M2822" i="9"/>
  <c r="J2822" i="9"/>
  <c r="N2822" i="9"/>
  <c r="Q2826" i="9"/>
  <c r="K2826" i="9"/>
  <c r="O2826" i="9"/>
  <c r="L2826" i="9"/>
  <c r="P2826" i="9"/>
  <c r="I2826" i="9"/>
  <c r="M2826" i="9"/>
  <c r="J2826" i="9"/>
  <c r="N2826" i="9"/>
  <c r="Q2830" i="9"/>
  <c r="K2830" i="9"/>
  <c r="O2830" i="9"/>
  <c r="L2830" i="9"/>
  <c r="P2830" i="9"/>
  <c r="I2830" i="9"/>
  <c r="M2830" i="9"/>
  <c r="J2830" i="9"/>
  <c r="N2830" i="9"/>
  <c r="Q2834" i="9"/>
  <c r="K2834" i="9"/>
  <c r="O2834" i="9"/>
  <c r="L2834" i="9"/>
  <c r="P2834" i="9"/>
  <c r="I2834" i="9"/>
  <c r="M2834" i="9"/>
  <c r="J2834" i="9"/>
  <c r="N2834" i="9"/>
  <c r="Q2838" i="9"/>
  <c r="K2838" i="9"/>
  <c r="O2838" i="9"/>
  <c r="L2838" i="9"/>
  <c r="P2838" i="9"/>
  <c r="I2838" i="9"/>
  <c r="M2838" i="9"/>
  <c r="J2838" i="9"/>
  <c r="N2838" i="9"/>
  <c r="Q2842" i="9"/>
  <c r="K2842" i="9"/>
  <c r="O2842" i="9"/>
  <c r="L2842" i="9"/>
  <c r="P2842" i="9"/>
  <c r="I2842" i="9"/>
  <c r="M2842" i="9"/>
  <c r="J2842" i="9"/>
  <c r="N2842" i="9"/>
  <c r="Q2846" i="9"/>
  <c r="K2846" i="9"/>
  <c r="O2846" i="9"/>
  <c r="L2846" i="9"/>
  <c r="P2846" i="9"/>
  <c r="I2846" i="9"/>
  <c r="M2846" i="9"/>
  <c r="J2846" i="9"/>
  <c r="N2846" i="9"/>
  <c r="Q2848" i="9"/>
  <c r="K2848" i="9"/>
  <c r="O2848" i="9"/>
  <c r="L2848" i="9"/>
  <c r="P2848" i="9"/>
  <c r="I2848" i="9"/>
  <c r="M2848" i="9"/>
  <c r="J2848" i="9"/>
  <c r="R2848" i="9"/>
  <c r="Q2852" i="9"/>
  <c r="K2852" i="9"/>
  <c r="O2852" i="9"/>
  <c r="L2852" i="9"/>
  <c r="P2852" i="9"/>
  <c r="I2852" i="9"/>
  <c r="M2852" i="9"/>
  <c r="J2852" i="9"/>
  <c r="N2852" i="9"/>
  <c r="R2852" i="9"/>
  <c r="Q2856" i="9"/>
  <c r="K2856" i="9"/>
  <c r="O2856" i="9"/>
  <c r="L2856" i="9"/>
  <c r="P2856" i="9"/>
  <c r="I2856" i="9"/>
  <c r="M2856" i="9"/>
  <c r="J2856" i="9"/>
  <c r="N2856" i="9"/>
  <c r="R2856" i="9"/>
  <c r="Q2860" i="9"/>
  <c r="K2860" i="9"/>
  <c r="O2860" i="9"/>
  <c r="L2860" i="9"/>
  <c r="P2860" i="9"/>
  <c r="N2860" i="9"/>
  <c r="I2860" i="9"/>
  <c r="J2860" i="9"/>
  <c r="M2860" i="9"/>
  <c r="R2860" i="9"/>
  <c r="Q2870" i="9"/>
  <c r="K2870" i="9"/>
  <c r="O2870" i="9"/>
  <c r="L2870" i="9"/>
  <c r="P2870" i="9"/>
  <c r="N2870" i="9"/>
  <c r="I2870" i="9"/>
  <c r="J2870" i="9"/>
  <c r="M2870" i="9"/>
  <c r="Q2872" i="9"/>
  <c r="K2872" i="9"/>
  <c r="O2872" i="9"/>
  <c r="L2872" i="9"/>
  <c r="P2872" i="9"/>
  <c r="N2872" i="9"/>
  <c r="I2872" i="9"/>
  <c r="J2872" i="9"/>
  <c r="M2872" i="9"/>
  <c r="R2872" i="9"/>
  <c r="Q2874" i="9"/>
  <c r="K2874" i="9"/>
  <c r="O2874" i="9"/>
  <c r="L2874" i="9"/>
  <c r="P2874" i="9"/>
  <c r="N2874" i="9"/>
  <c r="I2874" i="9"/>
  <c r="J2874" i="9"/>
  <c r="M2874" i="9"/>
  <c r="Q2878" i="9"/>
  <c r="K2878" i="9"/>
  <c r="O2878" i="9"/>
  <c r="L2878" i="9"/>
  <c r="P2878" i="9"/>
  <c r="N2878" i="9"/>
  <c r="I2878" i="9"/>
  <c r="J2878" i="9"/>
  <c r="M2878" i="9"/>
  <c r="Q2882" i="9"/>
  <c r="K2882" i="9"/>
  <c r="O2882" i="9"/>
  <c r="L2882" i="9"/>
  <c r="P2882" i="9"/>
  <c r="N2882" i="9"/>
  <c r="I2882" i="9"/>
  <c r="J2882" i="9"/>
  <c r="M2882" i="9"/>
  <c r="Q2886" i="9"/>
  <c r="K2886" i="9"/>
  <c r="O2886" i="9"/>
  <c r="L2886" i="9"/>
  <c r="P2886" i="9"/>
  <c r="N2886" i="9"/>
  <c r="I2886" i="9"/>
  <c r="J2886" i="9"/>
  <c r="M2886" i="9"/>
  <c r="Q2890" i="9"/>
  <c r="K2890" i="9"/>
  <c r="O2890" i="9"/>
  <c r="L2890" i="9"/>
  <c r="P2890" i="9"/>
  <c r="N2890" i="9"/>
  <c r="I2890" i="9"/>
  <c r="J2890" i="9"/>
  <c r="M2890" i="9"/>
  <c r="Q2892" i="9"/>
  <c r="K2892" i="9"/>
  <c r="O2892" i="9"/>
  <c r="L2892" i="9"/>
  <c r="P2892" i="9"/>
  <c r="N2892" i="9"/>
  <c r="I2892" i="9"/>
  <c r="J2892" i="9"/>
  <c r="M2892" i="9"/>
  <c r="R2892" i="9"/>
  <c r="Q2896" i="9"/>
  <c r="K2896" i="9"/>
  <c r="O2896" i="9"/>
  <c r="L2896" i="9"/>
  <c r="P2896" i="9"/>
  <c r="N2896" i="9"/>
  <c r="I2896" i="9"/>
  <c r="J2896" i="9"/>
  <c r="M2896" i="9"/>
  <c r="R2896" i="9"/>
  <c r="Q2898" i="9"/>
  <c r="K2898" i="9"/>
  <c r="O2898" i="9"/>
  <c r="L2898" i="9"/>
  <c r="P2898" i="9"/>
  <c r="N2898" i="9"/>
  <c r="I2898" i="9"/>
  <c r="J2898" i="9"/>
  <c r="M2898" i="9"/>
  <c r="Q2904" i="9"/>
  <c r="K2904" i="9"/>
  <c r="O2904" i="9"/>
  <c r="L2904" i="9"/>
  <c r="P2904" i="9"/>
  <c r="N2904" i="9"/>
  <c r="I2904" i="9"/>
  <c r="J2904" i="9"/>
  <c r="M2904" i="9"/>
  <c r="R2904" i="9"/>
  <c r="Q2908" i="9"/>
  <c r="K2908" i="9"/>
  <c r="O2908" i="9"/>
  <c r="L2908" i="9"/>
  <c r="P2908" i="9"/>
  <c r="N2908" i="9"/>
  <c r="I2908" i="9"/>
  <c r="J2908" i="9"/>
  <c r="M2908" i="9"/>
  <c r="R2908" i="9"/>
  <c r="Q2912" i="9"/>
  <c r="K2912" i="9"/>
  <c r="O2912" i="9"/>
  <c r="L2912" i="9"/>
  <c r="P2912" i="9"/>
  <c r="N2912" i="9"/>
  <c r="I2912" i="9"/>
  <c r="J2912" i="9"/>
  <c r="M2912" i="9"/>
  <c r="R2912" i="9"/>
  <c r="Q2914" i="9"/>
  <c r="K2914" i="9"/>
  <c r="O2914" i="9"/>
  <c r="L2914" i="9"/>
  <c r="P2914" i="9"/>
  <c r="N2914" i="9"/>
  <c r="I2914" i="9"/>
  <c r="J2914" i="9"/>
  <c r="M2914" i="9"/>
  <c r="Q2918" i="9"/>
  <c r="K2918" i="9"/>
  <c r="O2918" i="9"/>
  <c r="L2918" i="9"/>
  <c r="P2918" i="9"/>
  <c r="N2918" i="9"/>
  <c r="I2918" i="9"/>
  <c r="J2918" i="9"/>
  <c r="M2918" i="9"/>
  <c r="Q2922" i="9"/>
  <c r="K2922" i="9"/>
  <c r="O2922" i="9"/>
  <c r="L2922" i="9"/>
  <c r="P2922" i="9"/>
  <c r="N2922" i="9"/>
  <c r="I2922" i="9"/>
  <c r="J2922" i="9"/>
  <c r="M2922" i="9"/>
  <c r="Q2926" i="9"/>
  <c r="I2926" i="9"/>
  <c r="M2926" i="9"/>
  <c r="J2926" i="9"/>
  <c r="N2926" i="9"/>
  <c r="K2926" i="9"/>
  <c r="O2926" i="9"/>
  <c r="P2926" i="9"/>
  <c r="L2926" i="9"/>
  <c r="Q2928" i="9"/>
  <c r="I2928" i="9"/>
  <c r="M2928" i="9"/>
  <c r="J2928" i="9"/>
  <c r="N2928" i="9"/>
  <c r="K2928" i="9"/>
  <c r="O2928" i="9"/>
  <c r="P2928" i="9"/>
  <c r="R2928" i="9"/>
  <c r="Q2930" i="9"/>
  <c r="I2930" i="9"/>
  <c r="M2930" i="9"/>
  <c r="J2930" i="9"/>
  <c r="N2930" i="9"/>
  <c r="K2930" i="9"/>
  <c r="O2930" i="9"/>
  <c r="P2930" i="9"/>
  <c r="L2930" i="9"/>
  <c r="Q2934" i="9"/>
  <c r="I2934" i="9"/>
  <c r="M2934" i="9"/>
  <c r="J2934" i="9"/>
  <c r="N2934" i="9"/>
  <c r="K2934" i="9"/>
  <c r="O2934" i="9"/>
  <c r="P2934" i="9"/>
  <c r="L2934" i="9"/>
  <c r="Q2936" i="9"/>
  <c r="I2936" i="9"/>
  <c r="M2936" i="9"/>
  <c r="J2936" i="9"/>
  <c r="N2936" i="9"/>
  <c r="K2936" i="9"/>
  <c r="O2936" i="9"/>
  <c r="P2936" i="9"/>
  <c r="R2936" i="9"/>
  <c r="Q2940" i="9"/>
  <c r="I2940" i="9"/>
  <c r="M2940" i="9"/>
  <c r="J2940" i="9"/>
  <c r="N2940" i="9"/>
  <c r="K2940" i="9"/>
  <c r="O2940" i="9"/>
  <c r="P2940" i="9"/>
  <c r="L2940" i="9"/>
  <c r="R2940" i="9"/>
  <c r="Q2944" i="9"/>
  <c r="I2944" i="9"/>
  <c r="M2944" i="9"/>
  <c r="J2944" i="9"/>
  <c r="N2944" i="9"/>
  <c r="K2944" i="9"/>
  <c r="O2944" i="9"/>
  <c r="P2944" i="9"/>
  <c r="R2944" i="9"/>
  <c r="Q2950" i="9"/>
  <c r="I2950" i="9"/>
  <c r="M2950" i="9"/>
  <c r="J2950" i="9"/>
  <c r="N2950" i="9"/>
  <c r="K2950" i="9"/>
  <c r="O2950" i="9"/>
  <c r="P2950" i="9"/>
  <c r="L2950" i="9"/>
  <c r="Q2952" i="9"/>
  <c r="I2952" i="9"/>
  <c r="M2952" i="9"/>
  <c r="J2952" i="9"/>
  <c r="N2952" i="9"/>
  <c r="K2952" i="9"/>
  <c r="O2952" i="9"/>
  <c r="P2952" i="9"/>
  <c r="R2952" i="9"/>
  <c r="Q2958" i="9"/>
  <c r="I2958" i="9"/>
  <c r="M2958" i="9"/>
  <c r="J2958" i="9"/>
  <c r="N2958" i="9"/>
  <c r="K2958" i="9"/>
  <c r="O2958" i="9"/>
  <c r="P2958" i="9"/>
  <c r="L2958" i="9"/>
  <c r="Q2960" i="9"/>
  <c r="I2960" i="9"/>
  <c r="M2960" i="9"/>
  <c r="J2960" i="9"/>
  <c r="N2960" i="9"/>
  <c r="K2960" i="9"/>
  <c r="O2960" i="9"/>
  <c r="P2960" i="9"/>
  <c r="R2960" i="9"/>
  <c r="Q2972" i="9"/>
  <c r="I2972" i="9"/>
  <c r="M2972" i="9"/>
  <c r="J2972" i="9"/>
  <c r="N2972" i="9"/>
  <c r="K2972" i="9"/>
  <c r="O2972" i="9"/>
  <c r="P2972" i="9"/>
  <c r="L2972" i="9"/>
  <c r="R2972" i="9"/>
  <c r="Q2976" i="9"/>
  <c r="I2976" i="9"/>
  <c r="M2976" i="9"/>
  <c r="J2976" i="9"/>
  <c r="N2976" i="9"/>
  <c r="K2976" i="9"/>
  <c r="O2976" i="9"/>
  <c r="P2976" i="9"/>
  <c r="R2976" i="9"/>
  <c r="Q2998" i="9"/>
  <c r="I2998" i="9"/>
  <c r="M2998" i="9"/>
  <c r="K2998" i="9"/>
  <c r="O2998" i="9"/>
  <c r="J2998" i="9"/>
  <c r="L2998" i="9"/>
  <c r="N2998" i="9"/>
  <c r="P2998" i="9"/>
  <c r="Q3008" i="9"/>
  <c r="I3008" i="9"/>
  <c r="M3008" i="9"/>
  <c r="K3008" i="9"/>
  <c r="O3008" i="9"/>
  <c r="J3008" i="9"/>
  <c r="L3008" i="9"/>
  <c r="N3008" i="9"/>
  <c r="R3008" i="9"/>
  <c r="Q3012" i="9"/>
  <c r="I3012" i="9"/>
  <c r="M3012" i="9"/>
  <c r="K3012" i="9"/>
  <c r="O3012" i="9"/>
  <c r="J3012" i="9"/>
  <c r="L3012" i="9"/>
  <c r="N3012" i="9"/>
  <c r="R3012" i="9"/>
  <c r="Q3014" i="9"/>
  <c r="I3014" i="9"/>
  <c r="M3014" i="9"/>
  <c r="K3014" i="9"/>
  <c r="O3014" i="9"/>
  <c r="J3014" i="9"/>
  <c r="L3014" i="9"/>
  <c r="N3014" i="9"/>
  <c r="P3014" i="9"/>
  <c r="Q3016" i="9"/>
  <c r="I3016" i="9"/>
  <c r="M3016" i="9"/>
  <c r="K3016" i="9"/>
  <c r="O3016" i="9"/>
  <c r="J3016" i="9"/>
  <c r="L3016" i="9"/>
  <c r="N3016" i="9"/>
  <c r="R3016" i="9"/>
  <c r="Q3028" i="9"/>
  <c r="I3028" i="9"/>
  <c r="M3028" i="9"/>
  <c r="K3028" i="9"/>
  <c r="O3028" i="9"/>
  <c r="J3028" i="9"/>
  <c r="L3028" i="9"/>
  <c r="N3028" i="9"/>
  <c r="R3028" i="9"/>
  <c r="Q3030" i="9"/>
  <c r="I3030" i="9"/>
  <c r="M3030" i="9"/>
  <c r="K3030" i="9"/>
  <c r="O3030" i="9"/>
  <c r="J3030" i="9"/>
  <c r="L3030" i="9"/>
  <c r="N3030" i="9"/>
  <c r="P3030" i="9"/>
  <c r="Q3032" i="9"/>
  <c r="I3032" i="9"/>
  <c r="M3032" i="9"/>
  <c r="K3032" i="9"/>
  <c r="O3032" i="9"/>
  <c r="J3032" i="9"/>
  <c r="L3032" i="9"/>
  <c r="N3032" i="9"/>
  <c r="R3032" i="9"/>
  <c r="Q3036" i="9"/>
  <c r="I3036" i="9"/>
  <c r="M3036" i="9"/>
  <c r="K3036" i="9"/>
  <c r="O3036" i="9"/>
  <c r="J3036" i="9"/>
  <c r="L3036" i="9"/>
  <c r="N3036" i="9"/>
  <c r="R3036" i="9"/>
  <c r="Q3042" i="9"/>
  <c r="I3042" i="9"/>
  <c r="M3042" i="9"/>
  <c r="K3042" i="9"/>
  <c r="O3042" i="9"/>
  <c r="J3042" i="9"/>
  <c r="L3042" i="9"/>
  <c r="N3042" i="9"/>
  <c r="P3042" i="9"/>
  <c r="Q3050" i="9"/>
  <c r="I3050" i="9"/>
  <c r="M3050" i="9"/>
  <c r="K3050" i="9"/>
  <c r="O3050" i="9"/>
  <c r="J3050" i="9"/>
  <c r="L3050" i="9"/>
  <c r="N3050" i="9"/>
  <c r="P3050" i="9"/>
  <c r="Q3052" i="9"/>
  <c r="I3052" i="9"/>
  <c r="M3052" i="9"/>
  <c r="K3052" i="9"/>
  <c r="O3052" i="9"/>
  <c r="J3052" i="9"/>
  <c r="L3052" i="9"/>
  <c r="N3052" i="9"/>
  <c r="R3052" i="9"/>
  <c r="Q3054" i="9"/>
  <c r="I3054" i="9"/>
  <c r="M3054" i="9"/>
  <c r="K3054" i="9"/>
  <c r="O3054" i="9"/>
  <c r="J3054" i="9"/>
  <c r="L3054" i="9"/>
  <c r="N3054" i="9"/>
  <c r="P3054" i="9"/>
  <c r="Q3058" i="9"/>
  <c r="I3058" i="9"/>
  <c r="M3058" i="9"/>
  <c r="K3058" i="9"/>
  <c r="O3058" i="9"/>
  <c r="J3058" i="9"/>
  <c r="L3058" i="9"/>
  <c r="N3058" i="9"/>
  <c r="P3058" i="9"/>
  <c r="Q3060" i="9"/>
  <c r="I3060" i="9"/>
  <c r="M3060" i="9"/>
  <c r="K3060" i="9"/>
  <c r="O3060" i="9"/>
  <c r="J3060" i="9"/>
  <c r="L3060" i="9"/>
  <c r="N3060" i="9"/>
  <c r="R3060" i="9"/>
  <c r="Q3074" i="9"/>
  <c r="I3074" i="9"/>
  <c r="M3074" i="9"/>
  <c r="K3074" i="9"/>
  <c r="O3074" i="9"/>
  <c r="J3074" i="9"/>
  <c r="L3074" i="9"/>
  <c r="N3074" i="9"/>
  <c r="P3074" i="9"/>
  <c r="Q3078" i="9"/>
  <c r="I3078" i="9"/>
  <c r="M3078" i="9"/>
  <c r="K3078" i="9"/>
  <c r="O3078" i="9"/>
  <c r="J3078" i="9"/>
  <c r="L3078" i="9"/>
  <c r="N3078" i="9"/>
  <c r="P3078" i="9"/>
  <c r="Q3082" i="9"/>
  <c r="I3082" i="9"/>
  <c r="M3082" i="9"/>
  <c r="K3082" i="9"/>
  <c r="O3082" i="9"/>
  <c r="J3082" i="9"/>
  <c r="L3082" i="9"/>
  <c r="N3082" i="9"/>
  <c r="P3082" i="9"/>
  <c r="Q3084" i="9"/>
  <c r="I3084" i="9"/>
  <c r="M3084" i="9"/>
  <c r="K3084" i="9"/>
  <c r="O3084" i="9"/>
  <c r="J3084" i="9"/>
  <c r="L3084" i="9"/>
  <c r="N3084" i="9"/>
  <c r="R3084" i="9"/>
  <c r="Q3086" i="9"/>
  <c r="I3086" i="9"/>
  <c r="M3086" i="9"/>
  <c r="K3086" i="9"/>
  <c r="O3086" i="9"/>
  <c r="J3086" i="9"/>
  <c r="L3086" i="9"/>
  <c r="N3086" i="9"/>
  <c r="P3086" i="9"/>
  <c r="Q3096" i="9"/>
  <c r="I3096" i="9"/>
  <c r="M3096" i="9"/>
  <c r="K3096" i="9"/>
  <c r="O3096" i="9"/>
  <c r="J3096" i="9"/>
  <c r="L3096" i="9"/>
  <c r="N3096" i="9"/>
  <c r="R3096" i="9"/>
  <c r="Q3100" i="9"/>
  <c r="I3100" i="9"/>
  <c r="M3100" i="9"/>
  <c r="K3100" i="9"/>
  <c r="O3100" i="9"/>
  <c r="J3100" i="9"/>
  <c r="L3100" i="9"/>
  <c r="N3100" i="9"/>
  <c r="R3100" i="9"/>
  <c r="Q3102" i="9"/>
  <c r="I3102" i="9"/>
  <c r="M3102" i="9"/>
  <c r="K3102" i="9"/>
  <c r="O3102" i="9"/>
  <c r="J3102" i="9"/>
  <c r="L3102" i="9"/>
  <c r="N3102" i="9"/>
  <c r="P3102" i="9"/>
  <c r="Q3126" i="9"/>
  <c r="I3126" i="9"/>
  <c r="M3126" i="9"/>
  <c r="K3126" i="9"/>
  <c r="O3126" i="9"/>
  <c r="J3126" i="9"/>
  <c r="L3126" i="9"/>
  <c r="N3126" i="9"/>
  <c r="P3126" i="9"/>
  <c r="Q3138" i="9"/>
  <c r="I3138" i="9"/>
  <c r="M3138" i="9"/>
  <c r="K3138" i="9"/>
  <c r="O3138" i="9"/>
  <c r="J3138" i="9"/>
  <c r="L3138" i="9"/>
  <c r="N3138" i="9"/>
  <c r="P3138" i="9"/>
  <c r="Q3140" i="9"/>
  <c r="I3140" i="9"/>
  <c r="M3140" i="9"/>
  <c r="K3140" i="9"/>
  <c r="O3140" i="9"/>
  <c r="J3140" i="9"/>
  <c r="L3140" i="9"/>
  <c r="N3140" i="9"/>
  <c r="R3140" i="9"/>
  <c r="Q3142" i="9"/>
  <c r="I3142" i="9"/>
  <c r="M3142" i="9"/>
  <c r="K3142" i="9"/>
  <c r="O3142" i="9"/>
  <c r="J3142" i="9"/>
  <c r="L3142" i="9"/>
  <c r="N3142" i="9"/>
  <c r="P3142" i="9"/>
  <c r="Q3148" i="9"/>
  <c r="I3148" i="9"/>
  <c r="M3148" i="9"/>
  <c r="K3148" i="9"/>
  <c r="O3148" i="9"/>
  <c r="J3148" i="9"/>
  <c r="L3148" i="9"/>
  <c r="N3148" i="9"/>
  <c r="R3148" i="9"/>
  <c r="Q3150" i="9"/>
  <c r="I3150" i="9"/>
  <c r="M3150" i="9"/>
  <c r="K3150" i="9"/>
  <c r="O3150" i="9"/>
  <c r="J3150" i="9"/>
  <c r="L3150" i="9"/>
  <c r="N3150" i="9"/>
  <c r="P3150" i="9"/>
  <c r="Q3156" i="9"/>
  <c r="I3156" i="9"/>
  <c r="M3156" i="9"/>
  <c r="K3156" i="9"/>
  <c r="O3156" i="9"/>
  <c r="J3156" i="9"/>
  <c r="L3156" i="9"/>
  <c r="N3156" i="9"/>
  <c r="R3156" i="9"/>
  <c r="Q3160" i="9"/>
  <c r="I3160" i="9"/>
  <c r="M3160" i="9"/>
  <c r="K3160" i="9"/>
  <c r="O3160" i="9"/>
  <c r="J3160" i="9"/>
  <c r="L3160" i="9"/>
  <c r="N3160" i="9"/>
  <c r="R3160" i="9"/>
  <c r="Q3168" i="9"/>
  <c r="I3168" i="9"/>
  <c r="M3168" i="9"/>
  <c r="K3168" i="9"/>
  <c r="O3168" i="9"/>
  <c r="J3168" i="9"/>
  <c r="L3168" i="9"/>
  <c r="N3168" i="9"/>
  <c r="R3168" i="9"/>
  <c r="Q3180" i="9"/>
  <c r="I3180" i="9"/>
  <c r="M3180" i="9"/>
  <c r="K3180" i="9"/>
  <c r="O3180" i="9"/>
  <c r="J3180" i="9"/>
  <c r="L3180" i="9"/>
  <c r="N3180" i="9"/>
  <c r="R3180" i="9"/>
  <c r="Q3194" i="9"/>
  <c r="I3194" i="9"/>
  <c r="M3194" i="9"/>
  <c r="K3194" i="9"/>
  <c r="O3194" i="9"/>
  <c r="J3194" i="9"/>
  <c r="L3194" i="9"/>
  <c r="N3194" i="9"/>
  <c r="P3194" i="9"/>
  <c r="Q3196" i="9"/>
  <c r="I3196" i="9"/>
  <c r="M3196" i="9"/>
  <c r="K3196" i="9"/>
  <c r="O3196" i="9"/>
  <c r="J3196" i="9"/>
  <c r="L3196" i="9"/>
  <c r="N3196" i="9"/>
  <c r="R3196" i="9"/>
  <c r="Q3198" i="9"/>
  <c r="I3198" i="9"/>
  <c r="M3198" i="9"/>
  <c r="K3198" i="9"/>
  <c r="O3198" i="9"/>
  <c r="J3198" i="9"/>
  <c r="L3198" i="9"/>
  <c r="N3198" i="9"/>
  <c r="P3198" i="9"/>
  <c r="Q3204" i="9"/>
  <c r="I3204" i="9"/>
  <c r="M3204" i="9"/>
  <c r="K3204" i="9"/>
  <c r="O3204" i="9"/>
  <c r="J3204" i="9"/>
  <c r="L3204" i="9"/>
  <c r="N3204" i="9"/>
  <c r="R3204" i="9"/>
  <c r="Q3206" i="9"/>
  <c r="I3206" i="9"/>
  <c r="M3206" i="9"/>
  <c r="K3206" i="9"/>
  <c r="O3206" i="9"/>
  <c r="J3206" i="9"/>
  <c r="L3206" i="9"/>
  <c r="N3206" i="9"/>
  <c r="P3206" i="9"/>
  <c r="Q3210" i="9"/>
  <c r="I3210" i="9"/>
  <c r="M3210" i="9"/>
  <c r="K3210" i="9"/>
  <c r="O3210" i="9"/>
  <c r="J3210" i="9"/>
  <c r="L3210" i="9"/>
  <c r="N3210" i="9"/>
  <c r="P3210" i="9"/>
  <c r="Q3212" i="9"/>
  <c r="I3212" i="9"/>
  <c r="M3212" i="9"/>
  <c r="K3212" i="9"/>
  <c r="O3212" i="9"/>
  <c r="J3212" i="9"/>
  <c r="L3212" i="9"/>
  <c r="N3212" i="9"/>
  <c r="R3212" i="9"/>
  <c r="Q3214" i="9"/>
  <c r="I3214" i="9"/>
  <c r="M3214" i="9"/>
  <c r="K3214" i="9"/>
  <c r="O3214" i="9"/>
  <c r="J3214" i="9"/>
  <c r="L3214" i="9"/>
  <c r="N3214" i="9"/>
  <c r="P3214" i="9"/>
  <c r="Q3216" i="9"/>
  <c r="I3216" i="9"/>
  <c r="M3216" i="9"/>
  <c r="K3216" i="9"/>
  <c r="O3216" i="9"/>
  <c r="J3216" i="9"/>
  <c r="L3216" i="9"/>
  <c r="N3216" i="9"/>
  <c r="R3216" i="9"/>
  <c r="Q3222" i="9"/>
  <c r="I3222" i="9"/>
  <c r="M3222" i="9"/>
  <c r="K3222" i="9"/>
  <c r="O3222" i="9"/>
  <c r="J3222" i="9"/>
  <c r="L3222" i="9"/>
  <c r="N3222" i="9"/>
  <c r="P3222" i="9"/>
  <c r="Q3226" i="9"/>
  <c r="I3226" i="9"/>
  <c r="M3226" i="9"/>
  <c r="K3226" i="9"/>
  <c r="O3226" i="9"/>
  <c r="J3226" i="9"/>
  <c r="L3226" i="9"/>
  <c r="N3226" i="9"/>
  <c r="P3226" i="9"/>
  <c r="Q3228" i="9"/>
  <c r="I3228" i="9"/>
  <c r="M3228" i="9"/>
  <c r="K3228" i="9"/>
  <c r="O3228" i="9"/>
  <c r="J3228" i="9"/>
  <c r="L3228" i="9"/>
  <c r="N3228" i="9"/>
  <c r="R3228" i="9"/>
  <c r="Q3230" i="9"/>
  <c r="I3230" i="9"/>
  <c r="M3230" i="9"/>
  <c r="K3230" i="9"/>
  <c r="O3230" i="9"/>
  <c r="J3230" i="9"/>
  <c r="L3230" i="9"/>
  <c r="N3230" i="9"/>
  <c r="P3230" i="9"/>
  <c r="Q3234" i="9"/>
  <c r="I3234" i="9"/>
  <c r="M3234" i="9"/>
  <c r="K3234" i="9"/>
  <c r="O3234" i="9"/>
  <c r="J3234" i="9"/>
  <c r="L3234" i="9"/>
  <c r="N3234" i="9"/>
  <c r="P3234" i="9"/>
  <c r="Q3242" i="9"/>
  <c r="I3242" i="9"/>
  <c r="M3242" i="9"/>
  <c r="K3242" i="9"/>
  <c r="O3242" i="9"/>
  <c r="J3242" i="9"/>
  <c r="L3242" i="9"/>
  <c r="N3242" i="9"/>
  <c r="P3242" i="9"/>
  <c r="Q3260" i="9"/>
  <c r="I3260" i="9"/>
  <c r="M3260" i="9"/>
  <c r="K3260" i="9"/>
  <c r="O3260" i="9"/>
  <c r="J3260" i="9"/>
  <c r="L3260" i="9"/>
  <c r="N3260" i="9"/>
  <c r="R3260" i="9"/>
  <c r="Q3282" i="9"/>
  <c r="I3282" i="9"/>
  <c r="M3282" i="9"/>
  <c r="K3282" i="9"/>
  <c r="O3282" i="9"/>
  <c r="J3282" i="9"/>
  <c r="L3282" i="9"/>
  <c r="N3282" i="9"/>
  <c r="P3282" i="9"/>
  <c r="Q3334" i="9"/>
  <c r="I3334" i="9"/>
  <c r="M3334" i="9"/>
  <c r="K3334" i="9"/>
  <c r="O3334" i="9"/>
  <c r="J3334" i="9"/>
  <c r="L3334" i="9"/>
  <c r="N3334" i="9"/>
  <c r="P3334" i="9"/>
  <c r="Q3344" i="9"/>
  <c r="I3344" i="9"/>
  <c r="M3344" i="9"/>
  <c r="K3344" i="9"/>
  <c r="O3344" i="9"/>
  <c r="J3344" i="9"/>
  <c r="L3344" i="9"/>
  <c r="N3344" i="9"/>
  <c r="R3344" i="9"/>
  <c r="Q3346" i="9"/>
  <c r="I3346" i="9"/>
  <c r="M3346" i="9"/>
  <c r="K3346" i="9"/>
  <c r="O3346" i="9"/>
  <c r="J3346" i="9"/>
  <c r="L3346" i="9"/>
  <c r="N3346" i="9"/>
  <c r="P3346" i="9"/>
  <c r="Q3348" i="9"/>
  <c r="I3348" i="9"/>
  <c r="M3348" i="9"/>
  <c r="K3348" i="9"/>
  <c r="O3348" i="9"/>
  <c r="J3348" i="9"/>
  <c r="L3348" i="9"/>
  <c r="N3348" i="9"/>
  <c r="R3348" i="9"/>
  <c r="Q3350" i="9"/>
  <c r="I3350" i="9"/>
  <c r="M3350" i="9"/>
  <c r="K3350" i="9"/>
  <c r="O3350" i="9"/>
  <c r="J3350" i="9"/>
  <c r="L3350" i="9"/>
  <c r="N3350" i="9"/>
  <c r="P3350" i="9"/>
  <c r="Q3352" i="9"/>
  <c r="I3352" i="9"/>
  <c r="M3352" i="9"/>
  <c r="K3352" i="9"/>
  <c r="O3352" i="9"/>
  <c r="J3352" i="9"/>
  <c r="L3352" i="9"/>
  <c r="N3352" i="9"/>
  <c r="R3352" i="9"/>
  <c r="Q3354" i="9"/>
  <c r="I3354" i="9"/>
  <c r="M3354" i="9"/>
  <c r="K3354" i="9"/>
  <c r="O3354" i="9"/>
  <c r="J3354" i="9"/>
  <c r="L3354" i="9"/>
  <c r="N3354" i="9"/>
  <c r="P3354" i="9"/>
  <c r="Q3362" i="9"/>
  <c r="I3362" i="9"/>
  <c r="M3362" i="9"/>
  <c r="K3362" i="9"/>
  <c r="O3362" i="9"/>
  <c r="J3362" i="9"/>
  <c r="L3362" i="9"/>
  <c r="N3362" i="9"/>
  <c r="P3362" i="9"/>
  <c r="Q3370" i="9"/>
  <c r="I3370" i="9"/>
  <c r="M3370" i="9"/>
  <c r="K3370" i="9"/>
  <c r="O3370" i="9"/>
  <c r="J3370" i="9"/>
  <c r="L3370" i="9"/>
  <c r="N3370" i="9"/>
  <c r="P3370" i="9"/>
  <c r="Q3374" i="9"/>
  <c r="I3374" i="9"/>
  <c r="M3374" i="9"/>
  <c r="K3374" i="9"/>
  <c r="O3374" i="9"/>
  <c r="J3374" i="9"/>
  <c r="L3374" i="9"/>
  <c r="N3374" i="9"/>
  <c r="P3374" i="9"/>
  <c r="Q3376" i="9"/>
  <c r="I3376" i="9"/>
  <c r="M3376" i="9"/>
  <c r="K3376" i="9"/>
  <c r="O3376" i="9"/>
  <c r="J3376" i="9"/>
  <c r="L3376" i="9"/>
  <c r="N3376" i="9"/>
  <c r="R3376" i="9"/>
  <c r="Q3380" i="9"/>
  <c r="I3380" i="9"/>
  <c r="M3380" i="9"/>
  <c r="K3380" i="9"/>
  <c r="O3380" i="9"/>
  <c r="J3380" i="9"/>
  <c r="L3380" i="9"/>
  <c r="N3380" i="9"/>
  <c r="R3380" i="9"/>
  <c r="Q3382" i="9"/>
  <c r="I3382" i="9"/>
  <c r="M3382" i="9"/>
  <c r="K3382" i="9"/>
  <c r="O3382" i="9"/>
  <c r="J3382" i="9"/>
  <c r="L3382" i="9"/>
  <c r="N3382" i="9"/>
  <c r="P3382" i="9"/>
  <c r="Q3384" i="9"/>
  <c r="I3384" i="9"/>
  <c r="M3384" i="9"/>
  <c r="K3384" i="9"/>
  <c r="O3384" i="9"/>
  <c r="J3384" i="9"/>
  <c r="L3384" i="9"/>
  <c r="N3384" i="9"/>
  <c r="R3384" i="9"/>
  <c r="Q3388" i="9"/>
  <c r="I3388" i="9"/>
  <c r="M3388" i="9"/>
  <c r="K3388" i="9"/>
  <c r="O3388" i="9"/>
  <c r="J3388" i="9"/>
  <c r="L3388" i="9"/>
  <c r="N3388" i="9"/>
  <c r="R3388" i="9"/>
  <c r="Q3394" i="9"/>
  <c r="I3394" i="9"/>
  <c r="M3394" i="9"/>
  <c r="K3394" i="9"/>
  <c r="O3394" i="9"/>
  <c r="J3394" i="9"/>
  <c r="L3394" i="9"/>
  <c r="N3394" i="9"/>
  <c r="P3394" i="9"/>
  <c r="Q3398" i="9"/>
  <c r="I3398" i="9"/>
  <c r="M3398" i="9"/>
  <c r="K3398" i="9"/>
  <c r="O3398" i="9"/>
  <c r="J3398" i="9"/>
  <c r="L3398" i="9"/>
  <c r="N3398" i="9"/>
  <c r="P3398" i="9"/>
  <c r="Q3400" i="9"/>
  <c r="I3400" i="9"/>
  <c r="M3400" i="9"/>
  <c r="K3400" i="9"/>
  <c r="O3400" i="9"/>
  <c r="J3400" i="9"/>
  <c r="L3400" i="9"/>
  <c r="N3400" i="9"/>
  <c r="R3400" i="9"/>
  <c r="Q3412" i="9"/>
  <c r="I3412" i="9"/>
  <c r="M3412" i="9"/>
  <c r="K3412" i="9"/>
  <c r="O3412" i="9"/>
  <c r="J3412" i="9"/>
  <c r="L3412" i="9"/>
  <c r="N3412" i="9"/>
  <c r="R3412" i="9"/>
  <c r="Q3414" i="9"/>
  <c r="I3414" i="9"/>
  <c r="M3414" i="9"/>
  <c r="K3414" i="9"/>
  <c r="O3414" i="9"/>
  <c r="J3414" i="9"/>
  <c r="L3414" i="9"/>
  <c r="N3414" i="9"/>
  <c r="P3414" i="9"/>
  <c r="Q3416" i="9"/>
  <c r="I3416" i="9"/>
  <c r="M3416" i="9"/>
  <c r="K3416" i="9"/>
  <c r="O3416" i="9"/>
  <c r="J3416" i="9"/>
  <c r="L3416" i="9"/>
  <c r="N3416" i="9"/>
  <c r="R3416" i="9"/>
  <c r="Q3422" i="9"/>
  <c r="J3422" i="9"/>
  <c r="N3422" i="9"/>
  <c r="K3422" i="9"/>
  <c r="O3422" i="9"/>
  <c r="L3422" i="9"/>
  <c r="P3422" i="9"/>
  <c r="M3422" i="9"/>
  <c r="Q3426" i="9"/>
  <c r="J3426" i="9"/>
  <c r="N3426" i="9"/>
  <c r="K3426" i="9"/>
  <c r="O3426" i="9"/>
  <c r="L3426" i="9"/>
  <c r="P3426" i="9"/>
  <c r="M3426" i="9"/>
  <c r="Q3434" i="9"/>
  <c r="J3434" i="9"/>
  <c r="N3434" i="9"/>
  <c r="K3434" i="9"/>
  <c r="O3434" i="9"/>
  <c r="L3434" i="9"/>
  <c r="P3434" i="9"/>
  <c r="M3434" i="9"/>
  <c r="Q3438" i="9"/>
  <c r="J3438" i="9"/>
  <c r="N3438" i="9"/>
  <c r="K3438" i="9"/>
  <c r="O3438" i="9"/>
  <c r="L3438" i="9"/>
  <c r="P3438" i="9"/>
  <c r="M3438" i="9"/>
  <c r="Q3440" i="9"/>
  <c r="J3440" i="9"/>
  <c r="N3440" i="9"/>
  <c r="K3440" i="9"/>
  <c r="O3440" i="9"/>
  <c r="L3440" i="9"/>
  <c r="P3440" i="9"/>
  <c r="M3440" i="9"/>
  <c r="R3440" i="9"/>
  <c r="Q3442" i="9"/>
  <c r="J3442" i="9"/>
  <c r="N3442" i="9"/>
  <c r="K3442" i="9"/>
  <c r="O3442" i="9"/>
  <c r="L3442" i="9"/>
  <c r="P3442" i="9"/>
  <c r="M3442" i="9"/>
  <c r="Q3444" i="9"/>
  <c r="J3444" i="9"/>
  <c r="N3444" i="9"/>
  <c r="K3444" i="9"/>
  <c r="O3444" i="9"/>
  <c r="L3444" i="9"/>
  <c r="P3444" i="9"/>
  <c r="M3444" i="9"/>
  <c r="R3444" i="9"/>
  <c r="Q3448" i="9"/>
  <c r="J3448" i="9"/>
  <c r="N3448" i="9"/>
  <c r="K3448" i="9"/>
  <c r="O3448" i="9"/>
  <c r="L3448" i="9"/>
  <c r="P3448" i="9"/>
  <c r="M3448" i="9"/>
  <c r="R3448" i="9"/>
  <c r="Q3456" i="9"/>
  <c r="J3456" i="9"/>
  <c r="N3456" i="9"/>
  <c r="K3456" i="9"/>
  <c r="O3456" i="9"/>
  <c r="L3456" i="9"/>
  <c r="P3456" i="9"/>
  <c r="M3456" i="9"/>
  <c r="R3456" i="9"/>
  <c r="Q3458" i="9"/>
  <c r="J3458" i="9"/>
  <c r="N3458" i="9"/>
  <c r="K3458" i="9"/>
  <c r="O3458" i="9"/>
  <c r="L3458" i="9"/>
  <c r="P3458" i="9"/>
  <c r="M3458" i="9"/>
  <c r="Q3470" i="9"/>
  <c r="J3470" i="9"/>
  <c r="N3470" i="9"/>
  <c r="K3470" i="9"/>
  <c r="O3470" i="9"/>
  <c r="L3470" i="9"/>
  <c r="P3470" i="9"/>
  <c r="M3470" i="9"/>
  <c r="Q3472" i="9"/>
  <c r="J3472" i="9"/>
  <c r="N3472" i="9"/>
  <c r="K3472" i="9"/>
  <c r="O3472" i="9"/>
  <c r="L3472" i="9"/>
  <c r="P3472" i="9"/>
  <c r="M3472" i="9"/>
  <c r="R3472" i="9"/>
  <c r="Q3506" i="9"/>
  <c r="J3506" i="9"/>
  <c r="N3506" i="9"/>
  <c r="K3506" i="9"/>
  <c r="O3506" i="9"/>
  <c r="L3506" i="9"/>
  <c r="P3506" i="9"/>
  <c r="M3506" i="9"/>
  <c r="Q3512" i="9"/>
  <c r="J3512" i="9"/>
  <c r="N3512" i="9"/>
  <c r="K3512" i="9"/>
  <c r="O3512" i="9"/>
  <c r="L3512" i="9"/>
  <c r="P3512" i="9"/>
  <c r="M3512" i="9"/>
  <c r="R3512" i="9"/>
  <c r="Q3514" i="9"/>
  <c r="J3514" i="9"/>
  <c r="N3514" i="9"/>
  <c r="K3514" i="9"/>
  <c r="O3514" i="9"/>
  <c r="L3514" i="9"/>
  <c r="P3514" i="9"/>
  <c r="M3514" i="9"/>
  <c r="Q3520" i="9"/>
  <c r="J3520" i="9"/>
  <c r="N3520" i="9"/>
  <c r="K3520" i="9"/>
  <c r="O3520" i="9"/>
  <c r="L3520" i="9"/>
  <c r="P3520" i="9"/>
  <c r="M3520" i="9"/>
  <c r="R3520" i="9"/>
  <c r="Q3522" i="9"/>
  <c r="J3522" i="9"/>
  <c r="N3522" i="9"/>
  <c r="K3522" i="9"/>
  <c r="O3522" i="9"/>
  <c r="L3522" i="9"/>
  <c r="P3522" i="9"/>
  <c r="M3522" i="9"/>
  <c r="Q3528" i="9"/>
  <c r="J3528" i="9"/>
  <c r="N3528" i="9"/>
  <c r="K3528" i="9"/>
  <c r="O3528" i="9"/>
  <c r="L3528" i="9"/>
  <c r="P3528" i="9"/>
  <c r="M3528" i="9"/>
  <c r="R3528" i="9"/>
  <c r="Q3536" i="9"/>
  <c r="J3536" i="9"/>
  <c r="N3536" i="9"/>
  <c r="K3536" i="9"/>
  <c r="O3536" i="9"/>
  <c r="L3536" i="9"/>
  <c r="P3536" i="9"/>
  <c r="M3536" i="9"/>
  <c r="R3536" i="9"/>
  <c r="Q3538" i="9"/>
  <c r="J3538" i="9"/>
  <c r="N3538" i="9"/>
  <c r="K3538" i="9"/>
  <c r="O3538" i="9"/>
  <c r="L3538" i="9"/>
  <c r="P3538" i="9"/>
  <c r="M3538" i="9"/>
  <c r="Q3540" i="9"/>
  <c r="J3540" i="9"/>
  <c r="N3540" i="9"/>
  <c r="K3540" i="9"/>
  <c r="O3540" i="9"/>
  <c r="L3540" i="9"/>
  <c r="P3540" i="9"/>
  <c r="M3540" i="9"/>
  <c r="R3540" i="9"/>
  <c r="Q3560" i="9"/>
  <c r="J3560" i="9"/>
  <c r="N3560" i="9"/>
  <c r="K3560" i="9"/>
  <c r="O3560" i="9"/>
  <c r="L3560" i="9"/>
  <c r="P3560" i="9"/>
  <c r="M3560" i="9"/>
  <c r="R3560" i="9"/>
  <c r="Q3574" i="9"/>
  <c r="J3574" i="9"/>
  <c r="N3574" i="9"/>
  <c r="K3574" i="9"/>
  <c r="O3574" i="9"/>
  <c r="L3574" i="9"/>
  <c r="P3574" i="9"/>
  <c r="M3574" i="9"/>
  <c r="Q3592" i="9"/>
  <c r="J3592" i="9"/>
  <c r="N3592" i="9"/>
  <c r="K3592" i="9"/>
  <c r="O3592" i="9"/>
  <c r="L3592" i="9"/>
  <c r="P3592" i="9"/>
  <c r="M3592" i="9"/>
  <c r="R3592" i="9"/>
  <c r="Q3604" i="9"/>
  <c r="J3604" i="9"/>
  <c r="N3604" i="9"/>
  <c r="K3604" i="9"/>
  <c r="O3604" i="9"/>
  <c r="L3604" i="9"/>
  <c r="P3604" i="9"/>
  <c r="M3604" i="9"/>
  <c r="R3604" i="9"/>
  <c r="Q3606" i="9"/>
  <c r="J3606" i="9"/>
  <c r="N3606" i="9"/>
  <c r="K3606" i="9"/>
  <c r="O3606" i="9"/>
  <c r="L3606" i="9"/>
  <c r="P3606" i="9"/>
  <c r="M3606" i="9"/>
  <c r="Q3608" i="9"/>
  <c r="J3608" i="9"/>
  <c r="N3608" i="9"/>
  <c r="K3608" i="9"/>
  <c r="O3608" i="9"/>
  <c r="L3608" i="9"/>
  <c r="P3608" i="9"/>
  <c r="M3608" i="9"/>
  <c r="R3608" i="9"/>
  <c r="Q3610" i="9"/>
  <c r="J3610" i="9"/>
  <c r="N3610" i="9"/>
  <c r="K3610" i="9"/>
  <c r="O3610" i="9"/>
  <c r="L3610" i="9"/>
  <c r="P3610" i="9"/>
  <c r="M3610" i="9"/>
  <c r="Q3622" i="9"/>
  <c r="J3622" i="9"/>
  <c r="N3622" i="9"/>
  <c r="K3622" i="9"/>
  <c r="O3622" i="9"/>
  <c r="L3622" i="9"/>
  <c r="P3622" i="9"/>
  <c r="M3622" i="9"/>
  <c r="Q3628" i="9"/>
  <c r="J3628" i="9"/>
  <c r="N3628" i="9"/>
  <c r="K3628" i="9"/>
  <c r="O3628" i="9"/>
  <c r="L3628" i="9"/>
  <c r="P3628" i="9"/>
  <c r="M3628" i="9"/>
  <c r="R3628" i="9"/>
  <c r="Q3630" i="9"/>
  <c r="J3630" i="9"/>
  <c r="N3630" i="9"/>
  <c r="K3630" i="9"/>
  <c r="O3630" i="9"/>
  <c r="L3630" i="9"/>
  <c r="P3630" i="9"/>
  <c r="M3630" i="9"/>
  <c r="Q3632" i="9"/>
  <c r="J3632" i="9"/>
  <c r="N3632" i="9"/>
  <c r="K3632" i="9"/>
  <c r="O3632" i="9"/>
  <c r="L3632" i="9"/>
  <c r="P3632" i="9"/>
  <c r="M3632" i="9"/>
  <c r="R3632" i="9"/>
  <c r="Q3634" i="9"/>
  <c r="J3634" i="9"/>
  <c r="N3634" i="9"/>
  <c r="K3634" i="9"/>
  <c r="O3634" i="9"/>
  <c r="L3634" i="9"/>
  <c r="P3634" i="9"/>
  <c r="M3634" i="9"/>
  <c r="Q3644" i="9"/>
  <c r="J3644" i="9"/>
  <c r="N3644" i="9"/>
  <c r="K3644" i="9"/>
  <c r="O3644" i="9"/>
  <c r="L3644" i="9"/>
  <c r="P3644" i="9"/>
  <c r="M3644" i="9"/>
  <c r="R3644" i="9"/>
  <c r="Q3658" i="9"/>
  <c r="J3658" i="9"/>
  <c r="N3658" i="9"/>
  <c r="K3658" i="9"/>
  <c r="O3658" i="9"/>
  <c r="L3658" i="9"/>
  <c r="P3658" i="9"/>
  <c r="M3658" i="9"/>
  <c r="Q3662" i="9"/>
  <c r="J3662" i="9"/>
  <c r="N3662" i="9"/>
  <c r="K3662" i="9"/>
  <c r="O3662" i="9"/>
  <c r="L3662" i="9"/>
  <c r="P3662" i="9"/>
  <c r="M3662" i="9"/>
  <c r="Q3664" i="9"/>
  <c r="J3664" i="9"/>
  <c r="N3664" i="9"/>
  <c r="K3664" i="9"/>
  <c r="O3664" i="9"/>
  <c r="L3664" i="9"/>
  <c r="P3664" i="9"/>
  <c r="M3664" i="9"/>
  <c r="R3664" i="9"/>
  <c r="Q3668" i="9"/>
  <c r="J3668" i="9"/>
  <c r="N3668" i="9"/>
  <c r="K3668" i="9"/>
  <c r="O3668" i="9"/>
  <c r="L3668" i="9"/>
  <c r="P3668" i="9"/>
  <c r="M3668" i="9"/>
  <c r="R3668" i="9"/>
  <c r="Q3676" i="9"/>
  <c r="J3676" i="9"/>
  <c r="N3676" i="9"/>
  <c r="K3676" i="9"/>
  <c r="O3676" i="9"/>
  <c r="L3676" i="9"/>
  <c r="P3676" i="9"/>
  <c r="M3676" i="9"/>
  <c r="R3676" i="9"/>
  <c r="Q3684" i="9"/>
  <c r="J3684" i="9"/>
  <c r="N3684" i="9"/>
  <c r="K3684" i="9"/>
  <c r="O3684" i="9"/>
  <c r="L3684" i="9"/>
  <c r="P3684" i="9"/>
  <c r="M3684" i="9"/>
  <c r="R3684" i="9"/>
  <c r="Q3688" i="9"/>
  <c r="J3688" i="9"/>
  <c r="N3688" i="9"/>
  <c r="K3688" i="9"/>
  <c r="O3688" i="9"/>
  <c r="L3688" i="9"/>
  <c r="P3688" i="9"/>
  <c r="M3688" i="9"/>
  <c r="R3688" i="9"/>
  <c r="Q3694" i="9"/>
  <c r="J3694" i="9"/>
  <c r="N3694" i="9"/>
  <c r="K3694" i="9"/>
  <c r="O3694" i="9"/>
  <c r="L3694" i="9"/>
  <c r="P3694" i="9"/>
  <c r="M3694" i="9"/>
  <c r="Q3696" i="9"/>
  <c r="J3696" i="9"/>
  <c r="N3696" i="9"/>
  <c r="K3696" i="9"/>
  <c r="O3696" i="9"/>
  <c r="L3696" i="9"/>
  <c r="P3696" i="9"/>
  <c r="M3696" i="9"/>
  <c r="R3696" i="9"/>
  <c r="Q3698" i="9"/>
  <c r="J3698" i="9"/>
  <c r="N3698" i="9"/>
  <c r="K3698" i="9"/>
  <c r="O3698" i="9"/>
  <c r="L3698" i="9"/>
  <c r="P3698" i="9"/>
  <c r="M3698" i="9"/>
  <c r="Q3700" i="9"/>
  <c r="J3700" i="9"/>
  <c r="N3700" i="9"/>
  <c r="K3700" i="9"/>
  <c r="O3700" i="9"/>
  <c r="L3700" i="9"/>
  <c r="P3700" i="9"/>
  <c r="M3700" i="9"/>
  <c r="R3700" i="9"/>
  <c r="Q3702" i="9"/>
  <c r="J3702" i="9"/>
  <c r="N3702" i="9"/>
  <c r="K3702" i="9"/>
  <c r="O3702" i="9"/>
  <c r="L3702" i="9"/>
  <c r="P3702" i="9"/>
  <c r="M3702" i="9"/>
  <c r="Q3704" i="9"/>
  <c r="J3704" i="9"/>
  <c r="N3704" i="9"/>
  <c r="K3704" i="9"/>
  <c r="O3704" i="9"/>
  <c r="L3704" i="9"/>
  <c r="P3704" i="9"/>
  <c r="M3704" i="9"/>
  <c r="R3704" i="9"/>
  <c r="Q3712" i="9"/>
  <c r="J3712" i="9"/>
  <c r="N3712" i="9"/>
  <c r="K3712" i="9"/>
  <c r="O3712" i="9"/>
  <c r="L3712" i="9"/>
  <c r="P3712" i="9"/>
  <c r="M3712" i="9"/>
  <c r="R3712" i="9"/>
  <c r="Q3714" i="9"/>
  <c r="J3714" i="9"/>
  <c r="N3714" i="9"/>
  <c r="K3714" i="9"/>
  <c r="O3714" i="9"/>
  <c r="L3714" i="9"/>
  <c r="P3714" i="9"/>
  <c r="M3714" i="9"/>
  <c r="Q3716" i="9"/>
  <c r="J3716" i="9"/>
  <c r="N3716" i="9"/>
  <c r="K3716" i="9"/>
  <c r="O3716" i="9"/>
  <c r="L3716" i="9"/>
  <c r="P3716" i="9"/>
  <c r="M3716" i="9"/>
  <c r="R3716" i="9"/>
  <c r="Q3718" i="9"/>
  <c r="J3718" i="9"/>
  <c r="N3718" i="9"/>
  <c r="K3718" i="9"/>
  <c r="O3718" i="9"/>
  <c r="L3718" i="9"/>
  <c r="P3718" i="9"/>
  <c r="M3718" i="9"/>
  <c r="Q3746" i="9"/>
  <c r="J3746" i="9"/>
  <c r="N3746" i="9"/>
  <c r="K3746" i="9"/>
  <c r="O3746" i="9"/>
  <c r="L3746" i="9"/>
  <c r="P3746" i="9"/>
  <c r="M3746" i="9"/>
  <c r="Q3748" i="9"/>
  <c r="J3748" i="9"/>
  <c r="N3748" i="9"/>
  <c r="K3748" i="9"/>
  <c r="O3748" i="9"/>
  <c r="L3748" i="9"/>
  <c r="P3748" i="9"/>
  <c r="M3748" i="9"/>
  <c r="R3748" i="9"/>
  <c r="Q3756" i="9"/>
  <c r="J3756" i="9"/>
  <c r="N3756" i="9"/>
  <c r="K3756" i="9"/>
  <c r="O3756" i="9"/>
  <c r="L3756" i="9"/>
  <c r="P3756" i="9"/>
  <c r="M3756" i="9"/>
  <c r="R3756" i="9"/>
  <c r="Q3762" i="9"/>
  <c r="J3762" i="9"/>
  <c r="N3762" i="9"/>
  <c r="K3762" i="9"/>
  <c r="O3762" i="9"/>
  <c r="L3762" i="9"/>
  <c r="P3762" i="9"/>
  <c r="M3762" i="9"/>
  <c r="Q3768" i="9"/>
  <c r="J3768" i="9"/>
  <c r="N3768" i="9"/>
  <c r="K3768" i="9"/>
  <c r="O3768" i="9"/>
  <c r="L3768" i="9"/>
  <c r="P3768" i="9"/>
  <c r="M3768" i="9"/>
  <c r="R3768" i="9"/>
  <c r="Q3770" i="9"/>
  <c r="J3770" i="9"/>
  <c r="N3770" i="9"/>
  <c r="K3770" i="9"/>
  <c r="O3770" i="9"/>
  <c r="L3770" i="9"/>
  <c r="P3770" i="9"/>
  <c r="M3770" i="9"/>
  <c r="Q3774" i="9"/>
  <c r="J3774" i="9"/>
  <c r="N3774" i="9"/>
  <c r="K3774" i="9"/>
  <c r="O3774" i="9"/>
  <c r="L3774" i="9"/>
  <c r="P3774" i="9"/>
  <c r="M3774" i="9"/>
  <c r="Q3792" i="9"/>
  <c r="J3792" i="9"/>
  <c r="N3792" i="9"/>
  <c r="K3792" i="9"/>
  <c r="O3792" i="9"/>
  <c r="L3792" i="9"/>
  <c r="P3792" i="9"/>
  <c r="M3792" i="9"/>
  <c r="R3792" i="9"/>
  <c r="Q3794" i="9"/>
  <c r="J3794" i="9"/>
  <c r="N3794" i="9"/>
  <c r="K3794" i="9"/>
  <c r="O3794" i="9"/>
  <c r="L3794" i="9"/>
  <c r="P3794" i="9"/>
  <c r="M3794" i="9"/>
  <c r="Q3826" i="9"/>
  <c r="J3826" i="9"/>
  <c r="N3826" i="9"/>
  <c r="K3826" i="9"/>
  <c r="O3826" i="9"/>
  <c r="L3826" i="9"/>
  <c r="P3826" i="9"/>
  <c r="M3826" i="9"/>
  <c r="Q3852" i="9"/>
  <c r="J3852" i="9"/>
  <c r="N3852" i="9"/>
  <c r="K3852" i="9"/>
  <c r="O3852" i="9"/>
  <c r="L3852" i="9"/>
  <c r="P3852" i="9"/>
  <c r="M3852" i="9"/>
  <c r="R3852" i="9"/>
  <c r="Q3870" i="9"/>
  <c r="J3870" i="9"/>
  <c r="N3870" i="9"/>
  <c r="K3870" i="9"/>
  <c r="O3870" i="9"/>
  <c r="L3870" i="9"/>
  <c r="P3870" i="9"/>
  <c r="M3870" i="9"/>
  <c r="Q3872" i="9"/>
  <c r="J3872" i="9"/>
  <c r="N3872" i="9"/>
  <c r="K3872" i="9"/>
  <c r="O3872" i="9"/>
  <c r="L3872" i="9"/>
  <c r="P3872" i="9"/>
  <c r="M3872" i="9"/>
  <c r="R3872" i="9"/>
  <c r="Q3900" i="9"/>
  <c r="J3900" i="9"/>
  <c r="N3900" i="9"/>
  <c r="K3900" i="9"/>
  <c r="O3900" i="9"/>
  <c r="L3900" i="9"/>
  <c r="P3900" i="9"/>
  <c r="M3900" i="9"/>
  <c r="R3900" i="9"/>
  <c r="Q3902" i="9"/>
  <c r="J3902" i="9"/>
  <c r="N3902" i="9"/>
  <c r="K3902" i="9"/>
  <c r="O3902" i="9"/>
  <c r="L3902" i="9"/>
  <c r="P3902" i="9"/>
  <c r="M3902" i="9"/>
  <c r="Q3904" i="9"/>
  <c r="J3904" i="9"/>
  <c r="N3904" i="9"/>
  <c r="K3904" i="9"/>
  <c r="O3904" i="9"/>
  <c r="L3904" i="9"/>
  <c r="P3904" i="9"/>
  <c r="M3904" i="9"/>
  <c r="R3904" i="9"/>
  <c r="Q3906" i="9"/>
  <c r="J3906" i="9"/>
  <c r="N3906" i="9"/>
  <c r="K3906" i="9"/>
  <c r="O3906" i="9"/>
  <c r="L3906" i="9"/>
  <c r="P3906" i="9"/>
  <c r="M3906" i="9"/>
  <c r="Q3908" i="9"/>
  <c r="J3908" i="9"/>
  <c r="N3908" i="9"/>
  <c r="K3908" i="9"/>
  <c r="O3908" i="9"/>
  <c r="L3908" i="9"/>
  <c r="P3908" i="9"/>
  <c r="M3908" i="9"/>
  <c r="R3908" i="9"/>
  <c r="Q3912" i="9"/>
  <c r="J3912" i="9"/>
  <c r="N3912" i="9"/>
  <c r="K3912" i="9"/>
  <c r="O3912" i="9"/>
  <c r="L3912" i="9"/>
  <c r="P3912" i="9"/>
  <c r="M3912" i="9"/>
  <c r="R3912" i="9"/>
  <c r="Q3918" i="9"/>
  <c r="J3918" i="9"/>
  <c r="N3918" i="9"/>
  <c r="K3918" i="9"/>
  <c r="O3918" i="9"/>
  <c r="L3918" i="9"/>
  <c r="P3918" i="9"/>
  <c r="M3918" i="9"/>
  <c r="Q3942" i="9"/>
  <c r="J3942" i="9"/>
  <c r="N3942" i="9"/>
  <c r="K3942" i="9"/>
  <c r="O3942" i="9"/>
  <c r="L3942" i="9"/>
  <c r="P3942" i="9"/>
  <c r="M3942" i="9"/>
  <c r="Q3944" i="9"/>
  <c r="J3944" i="9"/>
  <c r="N3944" i="9"/>
  <c r="K3944" i="9"/>
  <c r="O3944" i="9"/>
  <c r="L3944" i="9"/>
  <c r="P3944" i="9"/>
  <c r="M3944" i="9"/>
  <c r="R3944" i="9"/>
  <c r="Q3946" i="9"/>
  <c r="J3946" i="9"/>
  <c r="N3946" i="9"/>
  <c r="K3946" i="9"/>
  <c r="O3946" i="9"/>
  <c r="L3946" i="9"/>
  <c r="P3946" i="9"/>
  <c r="M3946" i="9"/>
  <c r="Q3960" i="9"/>
  <c r="J3960" i="9"/>
  <c r="N3960" i="9"/>
  <c r="K3960" i="9"/>
  <c r="O3960" i="9"/>
  <c r="L3960" i="9"/>
  <c r="P3960" i="9"/>
  <c r="M3960" i="9"/>
  <c r="R3960" i="9"/>
  <c r="Q3962" i="9"/>
  <c r="J3962" i="9"/>
  <c r="N3962" i="9"/>
  <c r="K3962" i="9"/>
  <c r="O3962" i="9"/>
  <c r="L3962" i="9"/>
  <c r="P3962" i="9"/>
  <c r="M3962" i="9"/>
  <c r="Q3974" i="9"/>
  <c r="J3974" i="9"/>
  <c r="N3974" i="9"/>
  <c r="K3974" i="9"/>
  <c r="O3974" i="9"/>
  <c r="L3974" i="9"/>
  <c r="P3974" i="9"/>
  <c r="M3974" i="9"/>
  <c r="Q3980" i="9"/>
  <c r="J3980" i="9"/>
  <c r="N3980" i="9"/>
  <c r="K3980" i="9"/>
  <c r="O3980" i="9"/>
  <c r="L3980" i="9"/>
  <c r="P3980" i="9"/>
  <c r="M3980" i="9"/>
  <c r="R3980" i="9"/>
  <c r="Q3988" i="9"/>
  <c r="J3988" i="9"/>
  <c r="N3988" i="9"/>
  <c r="K3988" i="9"/>
  <c r="O3988" i="9"/>
  <c r="L3988" i="9"/>
  <c r="P3988" i="9"/>
  <c r="M3988" i="9"/>
  <c r="R3988" i="9"/>
  <c r="Q3990" i="9"/>
  <c r="J3990" i="9"/>
  <c r="N3990" i="9"/>
  <c r="K3990" i="9"/>
  <c r="O3990" i="9"/>
  <c r="L3990" i="9"/>
  <c r="P3990" i="9"/>
  <c r="M3990" i="9"/>
  <c r="Q3996" i="9"/>
  <c r="J3996" i="9"/>
  <c r="N3996" i="9"/>
  <c r="K3996" i="9"/>
  <c r="O3996" i="9"/>
  <c r="L3996" i="9"/>
  <c r="P3996" i="9"/>
  <c r="M3996" i="9"/>
  <c r="R3996" i="9"/>
  <c r="Q3998" i="9"/>
  <c r="J3998" i="9"/>
  <c r="N3998" i="9"/>
  <c r="K3998" i="9"/>
  <c r="O3998" i="9"/>
  <c r="L3998" i="9"/>
  <c r="P3998" i="9"/>
  <c r="M3998" i="9"/>
  <c r="Q4020" i="9"/>
  <c r="J4020" i="9"/>
  <c r="N4020" i="9"/>
  <c r="K4020" i="9"/>
  <c r="O4020" i="9"/>
  <c r="L4020" i="9"/>
  <c r="P4020" i="9"/>
  <c r="M4020" i="9"/>
  <c r="R4020" i="9"/>
  <c r="Q4022" i="9"/>
  <c r="J4022" i="9"/>
  <c r="N4022" i="9"/>
  <c r="K4022" i="9"/>
  <c r="O4022" i="9"/>
  <c r="L4022" i="9"/>
  <c r="P4022" i="9"/>
  <c r="M4022" i="9"/>
  <c r="Q4030" i="9"/>
  <c r="J4030" i="9"/>
  <c r="N4030" i="9"/>
  <c r="K4030" i="9"/>
  <c r="O4030" i="9"/>
  <c r="L4030" i="9"/>
  <c r="P4030" i="9"/>
  <c r="M4030" i="9"/>
  <c r="Q4032" i="9"/>
  <c r="J4032" i="9"/>
  <c r="N4032" i="9"/>
  <c r="K4032" i="9"/>
  <c r="O4032" i="9"/>
  <c r="L4032" i="9"/>
  <c r="P4032" i="9"/>
  <c r="M4032" i="9"/>
  <c r="R4032" i="9"/>
  <c r="Q4034" i="9"/>
  <c r="J4034" i="9"/>
  <c r="N4034" i="9"/>
  <c r="K4034" i="9"/>
  <c r="O4034" i="9"/>
  <c r="L4034" i="9"/>
  <c r="P4034" i="9"/>
  <c r="M4034" i="9"/>
  <c r="Q4036" i="9"/>
  <c r="J4036" i="9"/>
  <c r="N4036" i="9"/>
  <c r="K4036" i="9"/>
  <c r="O4036" i="9"/>
  <c r="L4036" i="9"/>
  <c r="P4036" i="9"/>
  <c r="M4036" i="9"/>
  <c r="R4036" i="9"/>
  <c r="Q4048" i="9"/>
  <c r="J4048" i="9"/>
  <c r="N4048" i="9"/>
  <c r="K4048" i="9"/>
  <c r="O4048" i="9"/>
  <c r="L4048" i="9"/>
  <c r="P4048" i="9"/>
  <c r="M4048" i="9"/>
  <c r="R4048" i="9"/>
  <c r="Q4050" i="9"/>
  <c r="J4050" i="9"/>
  <c r="N4050" i="9"/>
  <c r="K4050" i="9"/>
  <c r="O4050" i="9"/>
  <c r="L4050" i="9"/>
  <c r="P4050" i="9"/>
  <c r="M4050" i="9"/>
  <c r="Q4052" i="9"/>
  <c r="J4052" i="9"/>
  <c r="N4052" i="9"/>
  <c r="K4052" i="9"/>
  <c r="O4052" i="9"/>
  <c r="L4052" i="9"/>
  <c r="P4052" i="9"/>
  <c r="M4052" i="9"/>
  <c r="R4052" i="9"/>
  <c r="Q4054" i="9"/>
  <c r="J4054" i="9"/>
  <c r="N4054" i="9"/>
  <c r="K4054" i="9"/>
  <c r="O4054" i="9"/>
  <c r="L4054" i="9"/>
  <c r="P4054" i="9"/>
  <c r="M4054" i="9"/>
  <c r="Q4062" i="9"/>
  <c r="J4062" i="9"/>
  <c r="N4062" i="9"/>
  <c r="K4062" i="9"/>
  <c r="O4062" i="9"/>
  <c r="L4062" i="9"/>
  <c r="P4062" i="9"/>
  <c r="M4062" i="9"/>
  <c r="Q4064" i="9"/>
  <c r="J4064" i="9"/>
  <c r="N4064" i="9"/>
  <c r="K4064" i="9"/>
  <c r="O4064" i="9"/>
  <c r="L4064" i="9"/>
  <c r="P4064" i="9"/>
  <c r="M4064" i="9"/>
  <c r="R4064" i="9"/>
  <c r="Q4066" i="9"/>
  <c r="J4066" i="9"/>
  <c r="N4066" i="9"/>
  <c r="K4066" i="9"/>
  <c r="O4066" i="9"/>
  <c r="L4066" i="9"/>
  <c r="P4066" i="9"/>
  <c r="M4066" i="9"/>
  <c r="Q4068" i="9"/>
  <c r="J4068" i="9"/>
  <c r="N4068" i="9"/>
  <c r="K4068" i="9"/>
  <c r="O4068" i="9"/>
  <c r="L4068" i="9"/>
  <c r="P4068" i="9"/>
  <c r="M4068" i="9"/>
  <c r="R4068" i="9"/>
  <c r="Q4074" i="9"/>
  <c r="J4074" i="9"/>
  <c r="N4074" i="9"/>
  <c r="K4074" i="9"/>
  <c r="O4074" i="9"/>
  <c r="L4074" i="9"/>
  <c r="P4074" i="9"/>
  <c r="M4074" i="9"/>
  <c r="Q4076" i="9"/>
  <c r="J4076" i="9"/>
  <c r="N4076" i="9"/>
  <c r="K4076" i="9"/>
  <c r="O4076" i="9"/>
  <c r="L4076" i="9"/>
  <c r="P4076" i="9"/>
  <c r="M4076" i="9"/>
  <c r="R4076" i="9"/>
  <c r="Q4084" i="9"/>
  <c r="J4084" i="9"/>
  <c r="N4084" i="9"/>
  <c r="K4084" i="9"/>
  <c r="O4084" i="9"/>
  <c r="L4084" i="9"/>
  <c r="P4084" i="9"/>
  <c r="M4084" i="9"/>
  <c r="R4084" i="9"/>
  <c r="Q4092" i="9"/>
  <c r="J4092" i="9"/>
  <c r="N4092" i="9"/>
  <c r="K4092" i="9"/>
  <c r="O4092" i="9"/>
  <c r="L4092" i="9"/>
  <c r="P4092" i="9"/>
  <c r="M4092" i="9"/>
  <c r="R4092" i="9"/>
  <c r="Q4098" i="9"/>
  <c r="J4098" i="9"/>
  <c r="N4098" i="9"/>
  <c r="K4098" i="9"/>
  <c r="O4098" i="9"/>
  <c r="L4098" i="9"/>
  <c r="P4098" i="9"/>
  <c r="M4098" i="9"/>
  <c r="Q4100" i="9"/>
  <c r="J4100" i="9"/>
  <c r="N4100" i="9"/>
  <c r="K4100" i="9"/>
  <c r="O4100" i="9"/>
  <c r="L4100" i="9"/>
  <c r="P4100" i="9"/>
  <c r="M4100" i="9"/>
  <c r="R4100" i="9"/>
  <c r="Q4102" i="9"/>
  <c r="J4102" i="9"/>
  <c r="N4102" i="9"/>
  <c r="K4102" i="9"/>
  <c r="O4102" i="9"/>
  <c r="L4102" i="9"/>
  <c r="P4102" i="9"/>
  <c r="M4102" i="9"/>
  <c r="Q4106" i="9"/>
  <c r="J4106" i="9"/>
  <c r="N4106" i="9"/>
  <c r="K4106" i="9"/>
  <c r="O4106" i="9"/>
  <c r="L4106" i="9"/>
  <c r="P4106" i="9"/>
  <c r="M4106" i="9"/>
  <c r="Q4108" i="9"/>
  <c r="J4108" i="9"/>
  <c r="N4108" i="9"/>
  <c r="K4108" i="9"/>
  <c r="O4108" i="9"/>
  <c r="L4108" i="9"/>
  <c r="P4108" i="9"/>
  <c r="M4108" i="9"/>
  <c r="R4108" i="9"/>
  <c r="Q4112" i="9"/>
  <c r="J4112" i="9"/>
  <c r="N4112" i="9"/>
  <c r="K4112" i="9"/>
  <c r="O4112" i="9"/>
  <c r="L4112" i="9"/>
  <c r="P4112" i="9"/>
  <c r="M4112" i="9"/>
  <c r="R4112" i="9"/>
  <c r="Q4136" i="9"/>
  <c r="J4136" i="9"/>
  <c r="N4136" i="9"/>
  <c r="K4136" i="9"/>
  <c r="O4136" i="9"/>
  <c r="L4136" i="9"/>
  <c r="P4136" i="9"/>
  <c r="M4136" i="9"/>
  <c r="R4136" i="9"/>
  <c r="Q4138" i="9"/>
  <c r="J4138" i="9"/>
  <c r="N4138" i="9"/>
  <c r="K4138" i="9"/>
  <c r="O4138" i="9"/>
  <c r="L4138" i="9"/>
  <c r="P4138" i="9"/>
  <c r="M4138" i="9"/>
  <c r="Q4140" i="9"/>
  <c r="J4140" i="9"/>
  <c r="N4140" i="9"/>
  <c r="K4140" i="9"/>
  <c r="O4140" i="9"/>
  <c r="L4140" i="9"/>
  <c r="P4140" i="9"/>
  <c r="M4140" i="9"/>
  <c r="R4140" i="9"/>
  <c r="Q4142" i="9"/>
  <c r="J4142" i="9"/>
  <c r="N4142" i="9"/>
  <c r="K4142" i="9"/>
  <c r="O4142" i="9"/>
  <c r="L4142" i="9"/>
  <c r="P4142" i="9"/>
  <c r="M4142" i="9"/>
  <c r="Q4152" i="9"/>
  <c r="J4152" i="9"/>
  <c r="N4152" i="9"/>
  <c r="K4152" i="9"/>
  <c r="O4152" i="9"/>
  <c r="L4152" i="9"/>
  <c r="P4152" i="9"/>
  <c r="M4152" i="9"/>
  <c r="R4152" i="9"/>
  <c r="Q4154" i="9"/>
  <c r="J4154" i="9"/>
  <c r="N4154" i="9"/>
  <c r="K4154" i="9"/>
  <c r="O4154" i="9"/>
  <c r="L4154" i="9"/>
  <c r="P4154" i="9"/>
  <c r="M4154" i="9"/>
  <c r="Q4162" i="9"/>
  <c r="J4162" i="9"/>
  <c r="N4162" i="9"/>
  <c r="K4162" i="9"/>
  <c r="O4162" i="9"/>
  <c r="L4162" i="9"/>
  <c r="P4162" i="9"/>
  <c r="M4162" i="9"/>
  <c r="Q4164" i="9"/>
  <c r="J4164" i="9"/>
  <c r="N4164" i="9"/>
  <c r="K4164" i="9"/>
  <c r="O4164" i="9"/>
  <c r="L4164" i="9"/>
  <c r="P4164" i="9"/>
  <c r="M4164" i="9"/>
  <c r="R4164" i="9"/>
  <c r="Q4202" i="9"/>
  <c r="J4202" i="9"/>
  <c r="N4202" i="9"/>
  <c r="K4202" i="9"/>
  <c r="O4202" i="9"/>
  <c r="L4202" i="9"/>
  <c r="P4202" i="9"/>
  <c r="M4202" i="9"/>
  <c r="Q4214" i="9"/>
  <c r="J4214" i="9"/>
  <c r="N4214" i="9"/>
  <c r="K4214" i="9"/>
  <c r="O4214" i="9"/>
  <c r="L4214" i="9"/>
  <c r="P4214" i="9"/>
  <c r="M4214" i="9"/>
  <c r="Q4216" i="9"/>
  <c r="J4216" i="9"/>
  <c r="N4216" i="9"/>
  <c r="K4216" i="9"/>
  <c r="O4216" i="9"/>
  <c r="L4216" i="9"/>
  <c r="P4216" i="9"/>
  <c r="M4216" i="9"/>
  <c r="R4216" i="9"/>
  <c r="Q4226" i="9"/>
  <c r="J4226" i="9"/>
  <c r="N4226" i="9"/>
  <c r="K4226" i="9"/>
  <c r="O4226" i="9"/>
  <c r="L4226" i="9"/>
  <c r="P4226" i="9"/>
  <c r="M4226" i="9"/>
  <c r="Q4228" i="9"/>
  <c r="J4228" i="9"/>
  <c r="N4228" i="9"/>
  <c r="K4228" i="9"/>
  <c r="O4228" i="9"/>
  <c r="L4228" i="9"/>
  <c r="P4228" i="9"/>
  <c r="M4228" i="9"/>
  <c r="R4228" i="9"/>
  <c r="Q4232" i="9"/>
  <c r="J4232" i="9"/>
  <c r="N4232" i="9"/>
  <c r="K4232" i="9"/>
  <c r="O4232" i="9"/>
  <c r="L4232" i="9"/>
  <c r="P4232" i="9"/>
  <c r="M4232" i="9"/>
  <c r="R4232" i="9"/>
  <c r="Q4236" i="9"/>
  <c r="J4236" i="9"/>
  <c r="N4236" i="9"/>
  <c r="K4236" i="9"/>
  <c r="O4236" i="9"/>
  <c r="L4236" i="9"/>
  <c r="P4236" i="9"/>
  <c r="M4236" i="9"/>
  <c r="R4236" i="9"/>
  <c r="Q4240" i="9"/>
  <c r="J4240" i="9"/>
  <c r="N4240" i="9"/>
  <c r="K4240" i="9"/>
  <c r="O4240" i="9"/>
  <c r="L4240" i="9"/>
  <c r="P4240" i="9"/>
  <c r="M4240" i="9"/>
  <c r="R4240" i="9"/>
  <c r="Q4286" i="9"/>
  <c r="J4286" i="9"/>
  <c r="N4286" i="9"/>
  <c r="K4286" i="9"/>
  <c r="O4286" i="9"/>
  <c r="L4286" i="9"/>
  <c r="P4286" i="9"/>
  <c r="M4286" i="9"/>
  <c r="Q4342" i="9"/>
  <c r="J4342" i="9"/>
  <c r="N4342" i="9"/>
  <c r="K4342" i="9"/>
  <c r="O4342" i="9"/>
  <c r="L4342" i="9"/>
  <c r="P4342" i="9"/>
  <c r="M4342" i="9"/>
  <c r="Q4344" i="9"/>
  <c r="J4344" i="9"/>
  <c r="N4344" i="9"/>
  <c r="K4344" i="9"/>
  <c r="O4344" i="9"/>
  <c r="L4344" i="9"/>
  <c r="P4344" i="9"/>
  <c r="M4344" i="9"/>
  <c r="R4344" i="9"/>
  <c r="Q4348" i="9"/>
  <c r="J4348" i="9"/>
  <c r="N4348" i="9"/>
  <c r="K4348" i="9"/>
  <c r="O4348" i="9"/>
  <c r="L4348" i="9"/>
  <c r="P4348" i="9"/>
  <c r="M4348" i="9"/>
  <c r="R4348" i="9"/>
  <c r="Q4356" i="9"/>
  <c r="J4356" i="9"/>
  <c r="N4356" i="9"/>
  <c r="K4356" i="9"/>
  <c r="O4356" i="9"/>
  <c r="L4356" i="9"/>
  <c r="P4356" i="9"/>
  <c r="M4356" i="9"/>
  <c r="R4356" i="9"/>
  <c r="Q4358" i="9"/>
  <c r="J4358" i="9"/>
  <c r="N4358" i="9"/>
  <c r="K4358" i="9"/>
  <c r="O4358" i="9"/>
  <c r="L4358" i="9"/>
  <c r="P4358" i="9"/>
  <c r="M4358" i="9"/>
  <c r="Q4366" i="9"/>
  <c r="J4366" i="9"/>
  <c r="N4366" i="9"/>
  <c r="K4366" i="9"/>
  <c r="O4366" i="9"/>
  <c r="L4366" i="9"/>
  <c r="P4366" i="9"/>
  <c r="M4366" i="9"/>
  <c r="Q4370" i="9"/>
  <c r="J4370" i="9"/>
  <c r="N4370" i="9"/>
  <c r="K4370" i="9"/>
  <c r="O4370" i="9"/>
  <c r="L4370" i="9"/>
  <c r="P4370" i="9"/>
  <c r="M4370" i="9"/>
  <c r="Q4372" i="9"/>
  <c r="J4372" i="9"/>
  <c r="N4372" i="9"/>
  <c r="K4372" i="9"/>
  <c r="O4372" i="9"/>
  <c r="L4372" i="9"/>
  <c r="P4372" i="9"/>
  <c r="M4372" i="9"/>
  <c r="R4372" i="9"/>
  <c r="Q4374" i="9"/>
  <c r="J4374" i="9"/>
  <c r="N4374" i="9"/>
  <c r="K4374" i="9"/>
  <c r="O4374" i="9"/>
  <c r="L4374" i="9"/>
  <c r="P4374" i="9"/>
  <c r="M4374" i="9"/>
  <c r="Q4378" i="9"/>
  <c r="J4378" i="9"/>
  <c r="N4378" i="9"/>
  <c r="K4378" i="9"/>
  <c r="O4378" i="9"/>
  <c r="L4378" i="9"/>
  <c r="P4378" i="9"/>
  <c r="M4378" i="9"/>
  <c r="Q4390" i="9"/>
  <c r="J4390" i="9"/>
  <c r="N4390" i="9"/>
  <c r="K4390" i="9"/>
  <c r="O4390" i="9"/>
  <c r="L4390" i="9"/>
  <c r="P4390" i="9"/>
  <c r="M4390" i="9"/>
  <c r="Q4394" i="9"/>
  <c r="J4394" i="9"/>
  <c r="N4394" i="9"/>
  <c r="K4394" i="9"/>
  <c r="O4394" i="9"/>
  <c r="L4394" i="9"/>
  <c r="P4394" i="9"/>
  <c r="M4394" i="9"/>
  <c r="Q4400" i="9"/>
  <c r="J4400" i="9"/>
  <c r="N4400" i="9"/>
  <c r="K4400" i="9"/>
  <c r="O4400" i="9"/>
  <c r="L4400" i="9"/>
  <c r="P4400" i="9"/>
  <c r="M4400" i="9"/>
  <c r="R4400" i="9"/>
  <c r="Q4402" i="9"/>
  <c r="J4402" i="9"/>
  <c r="N4402" i="9"/>
  <c r="K4402" i="9"/>
  <c r="O4402" i="9"/>
  <c r="L4402" i="9"/>
  <c r="P4402" i="9"/>
  <c r="M4402" i="9"/>
  <c r="Q4424" i="9"/>
  <c r="J4424" i="9"/>
  <c r="N4424" i="9"/>
  <c r="K4424" i="9"/>
  <c r="O4424" i="9"/>
  <c r="L4424" i="9"/>
  <c r="P4424" i="9"/>
  <c r="M4424" i="9"/>
  <c r="R4424" i="9"/>
  <c r="Q4428" i="9"/>
  <c r="J4428" i="9"/>
  <c r="N4428" i="9"/>
  <c r="K4428" i="9"/>
  <c r="O4428" i="9"/>
  <c r="L4428" i="9"/>
  <c r="P4428" i="9"/>
  <c r="M4428" i="9"/>
  <c r="R4428" i="9"/>
  <c r="Q4430" i="9"/>
  <c r="J4430" i="9"/>
  <c r="N4430" i="9"/>
  <c r="K4430" i="9"/>
  <c r="O4430" i="9"/>
  <c r="L4430" i="9"/>
  <c r="P4430" i="9"/>
  <c r="M4430" i="9"/>
  <c r="Q4432" i="9"/>
  <c r="J4432" i="9"/>
  <c r="N4432" i="9"/>
  <c r="K4432" i="9"/>
  <c r="O4432" i="9"/>
  <c r="L4432" i="9"/>
  <c r="P4432" i="9"/>
  <c r="M4432" i="9"/>
  <c r="R4432" i="9"/>
  <c r="Q4438" i="9"/>
  <c r="J4438" i="9"/>
  <c r="N4438" i="9"/>
  <c r="K4438" i="9"/>
  <c r="O4438" i="9"/>
  <c r="L4438" i="9"/>
  <c r="P4438" i="9"/>
  <c r="M4438" i="9"/>
  <c r="Q4452" i="9"/>
  <c r="L4452" i="9"/>
  <c r="P4452" i="9"/>
  <c r="K4452" i="9"/>
  <c r="M4452" i="9"/>
  <c r="R4452" i="9"/>
  <c r="I4452" i="9"/>
  <c r="N4452" i="9"/>
  <c r="Q4456" i="9"/>
  <c r="L4456" i="9"/>
  <c r="P4456" i="9"/>
  <c r="K4456" i="9"/>
  <c r="M4456" i="9"/>
  <c r="R4456" i="9"/>
  <c r="I4456" i="9"/>
  <c r="N4456" i="9"/>
  <c r="Q4458" i="9"/>
  <c r="L4458" i="9"/>
  <c r="P4458" i="9"/>
  <c r="K4458" i="9"/>
  <c r="M4458" i="9"/>
  <c r="I4458" i="9"/>
  <c r="N4458" i="9"/>
  <c r="Q4462" i="9"/>
  <c r="L4462" i="9"/>
  <c r="P4462" i="9"/>
  <c r="K4462" i="9"/>
  <c r="M4462" i="9"/>
  <c r="I4462" i="9"/>
  <c r="N4462" i="9"/>
  <c r="Q4466" i="9"/>
  <c r="L4466" i="9"/>
  <c r="P4466" i="9"/>
  <c r="K4466" i="9"/>
  <c r="M4466" i="9"/>
  <c r="I4466" i="9"/>
  <c r="N4466" i="9"/>
  <c r="Q4468" i="9"/>
  <c r="L4468" i="9"/>
  <c r="P4468" i="9"/>
  <c r="K4468" i="9"/>
  <c r="M4468" i="9"/>
  <c r="R4468" i="9"/>
  <c r="I4468" i="9"/>
  <c r="N4468" i="9"/>
  <c r="Q4472" i="9"/>
  <c r="L4472" i="9"/>
  <c r="P4472" i="9"/>
  <c r="K4472" i="9"/>
  <c r="M4472" i="9"/>
  <c r="R4472" i="9"/>
  <c r="I4472" i="9"/>
  <c r="N4472" i="9"/>
  <c r="Q4476" i="9"/>
  <c r="L4476" i="9"/>
  <c r="P4476" i="9"/>
  <c r="K4476" i="9"/>
  <c r="M4476" i="9"/>
  <c r="R4476" i="9"/>
  <c r="I4476" i="9"/>
  <c r="N4476" i="9"/>
  <c r="Q4478" i="9"/>
  <c r="L4478" i="9"/>
  <c r="P4478" i="9"/>
  <c r="K4478" i="9"/>
  <c r="M4478" i="9"/>
  <c r="I4478" i="9"/>
  <c r="N4478" i="9"/>
  <c r="Q4480" i="9"/>
  <c r="L4480" i="9"/>
  <c r="P4480" i="9"/>
  <c r="K4480" i="9"/>
  <c r="M4480" i="9"/>
  <c r="R4480" i="9"/>
  <c r="I4480" i="9"/>
  <c r="N4480" i="9"/>
  <c r="Q4482" i="9"/>
  <c r="L4482" i="9"/>
  <c r="P4482" i="9"/>
  <c r="K4482" i="9"/>
  <c r="M4482" i="9"/>
  <c r="I4482" i="9"/>
  <c r="N4482" i="9"/>
  <c r="Q4488" i="9"/>
  <c r="L4488" i="9"/>
  <c r="P4488" i="9"/>
  <c r="K4488" i="9"/>
  <c r="M4488" i="9"/>
  <c r="R4488" i="9"/>
  <c r="I4488" i="9"/>
  <c r="N4488" i="9"/>
  <c r="Q4492" i="9"/>
  <c r="L4492" i="9"/>
  <c r="P4492" i="9"/>
  <c r="K4492" i="9"/>
  <c r="M4492" i="9"/>
  <c r="R4492" i="9"/>
  <c r="I4492" i="9"/>
  <c r="N4492" i="9"/>
  <c r="Q4496" i="9"/>
  <c r="L4496" i="9"/>
  <c r="P4496" i="9"/>
  <c r="K4496" i="9"/>
  <c r="M4496" i="9"/>
  <c r="R4496" i="9"/>
  <c r="I4496" i="9"/>
  <c r="N4496" i="9"/>
  <c r="Q4516" i="9"/>
  <c r="I4516" i="9"/>
  <c r="M4516" i="9"/>
  <c r="J4516" i="9"/>
  <c r="N4516" i="9"/>
  <c r="R4516" i="9"/>
  <c r="K4516" i="9"/>
  <c r="O4516" i="9"/>
  <c r="Q4532" i="9"/>
  <c r="I4532" i="9"/>
  <c r="M4532" i="9"/>
  <c r="J4532" i="9"/>
  <c r="N4532" i="9"/>
  <c r="R4532" i="9"/>
  <c r="K4532" i="9"/>
  <c r="O4532" i="9"/>
  <c r="Q4534" i="9"/>
  <c r="I4534" i="9"/>
  <c r="M4534" i="9"/>
  <c r="J4534" i="9"/>
  <c r="N4534" i="9"/>
  <c r="K4534" i="9"/>
  <c r="O4534" i="9"/>
  <c r="Q4536" i="9"/>
  <c r="I4536" i="9"/>
  <c r="M4536" i="9"/>
  <c r="J4536" i="9"/>
  <c r="N4536" i="9"/>
  <c r="R4536" i="9"/>
  <c r="K4536" i="9"/>
  <c r="O4536" i="9"/>
  <c r="Q4538" i="9"/>
  <c r="I4538" i="9"/>
  <c r="M4538" i="9"/>
  <c r="J4538" i="9"/>
  <c r="N4538" i="9"/>
  <c r="K4538" i="9"/>
  <c r="O4538" i="9"/>
  <c r="Q4552" i="9"/>
  <c r="I4552" i="9"/>
  <c r="M4552" i="9"/>
  <c r="J4552" i="9"/>
  <c r="N4552" i="9"/>
  <c r="R4552" i="9"/>
  <c r="K4552" i="9"/>
  <c r="O4552" i="9"/>
  <c r="Q4558" i="9"/>
  <c r="I4558" i="9"/>
  <c r="M4558" i="9"/>
  <c r="J4558" i="9"/>
  <c r="N4558" i="9"/>
  <c r="K4558" i="9"/>
  <c r="O4558" i="9"/>
  <c r="Q4562" i="9"/>
  <c r="I4562" i="9"/>
  <c r="M4562" i="9"/>
  <c r="J4562" i="9"/>
  <c r="N4562" i="9"/>
  <c r="K4562" i="9"/>
  <c r="O4562" i="9"/>
  <c r="Q4570" i="9"/>
  <c r="I4570" i="9"/>
  <c r="M4570" i="9"/>
  <c r="J4570" i="9"/>
  <c r="N4570" i="9"/>
  <c r="K4570" i="9"/>
  <c r="O4570" i="9"/>
  <c r="Q4574" i="9"/>
  <c r="I4574" i="9"/>
  <c r="M4574" i="9"/>
  <c r="J4574" i="9"/>
  <c r="N4574" i="9"/>
  <c r="K4574" i="9"/>
  <c r="O4574" i="9"/>
  <c r="Q4578" i="9"/>
  <c r="I4578" i="9"/>
  <c r="M4578" i="9"/>
  <c r="J4578" i="9"/>
  <c r="N4578" i="9"/>
  <c r="K4578" i="9"/>
  <c r="O4578" i="9"/>
  <c r="Q4586" i="9"/>
  <c r="I4586" i="9"/>
  <c r="M4586" i="9"/>
  <c r="J4586" i="9"/>
  <c r="N4586" i="9"/>
  <c r="K4586" i="9"/>
  <c r="O4586" i="9"/>
  <c r="Q4590" i="9"/>
  <c r="I4590" i="9"/>
  <c r="M4590" i="9"/>
  <c r="J4590" i="9"/>
  <c r="N4590" i="9"/>
  <c r="K4590" i="9"/>
  <c r="O4590" i="9"/>
  <c r="Q4594" i="9"/>
  <c r="I4594" i="9"/>
  <c r="M4594" i="9"/>
  <c r="J4594" i="9"/>
  <c r="N4594" i="9"/>
  <c r="K4594" i="9"/>
  <c r="O4594" i="9"/>
  <c r="Q4598" i="9"/>
  <c r="I4598" i="9"/>
  <c r="M4598" i="9"/>
  <c r="J4598" i="9"/>
  <c r="N4598" i="9"/>
  <c r="K4598" i="9"/>
  <c r="O4598" i="9"/>
  <c r="Q4602" i="9"/>
  <c r="I4602" i="9"/>
  <c r="M4602" i="9"/>
  <c r="J4602" i="9"/>
  <c r="N4602" i="9"/>
  <c r="K4602" i="9"/>
  <c r="O4602" i="9"/>
  <c r="Q4606" i="9"/>
  <c r="I4606" i="9"/>
  <c r="M4606" i="9"/>
  <c r="J4606" i="9"/>
  <c r="N4606" i="9"/>
  <c r="K4606" i="9"/>
  <c r="O4606" i="9"/>
  <c r="Q4610" i="9"/>
  <c r="I4610" i="9"/>
  <c r="M4610" i="9"/>
  <c r="J4610" i="9"/>
  <c r="N4610" i="9"/>
  <c r="K4610" i="9"/>
  <c r="O4610" i="9"/>
  <c r="Q4616" i="9"/>
  <c r="I4616" i="9"/>
  <c r="M4616" i="9"/>
  <c r="J4616" i="9"/>
  <c r="N4616" i="9"/>
  <c r="R4616" i="9"/>
  <c r="K4616" i="9"/>
  <c r="O4616" i="9"/>
  <c r="Q4620" i="9"/>
  <c r="I4620" i="9"/>
  <c r="M4620" i="9"/>
  <c r="J4620" i="9"/>
  <c r="N4620" i="9"/>
  <c r="R4620" i="9"/>
  <c r="K4620" i="9"/>
  <c r="O4620" i="9"/>
  <c r="Q4624" i="9"/>
  <c r="I4624" i="9"/>
  <c r="M4624" i="9"/>
  <c r="J4624" i="9"/>
  <c r="N4624" i="9"/>
  <c r="R4624" i="9"/>
  <c r="K4624" i="9"/>
  <c r="O4624" i="9"/>
  <c r="Q4626" i="9"/>
  <c r="I4626" i="9"/>
  <c r="M4626" i="9"/>
  <c r="J4626" i="9"/>
  <c r="N4626" i="9"/>
  <c r="K4626" i="9"/>
  <c r="O4626" i="9"/>
  <c r="Q4630" i="9"/>
  <c r="I4630" i="9"/>
  <c r="M4630" i="9"/>
  <c r="J4630" i="9"/>
  <c r="N4630" i="9"/>
  <c r="K4630" i="9"/>
  <c r="O4630" i="9"/>
  <c r="Q4634" i="9"/>
  <c r="I4634" i="9"/>
  <c r="M4634" i="9"/>
  <c r="J4634" i="9"/>
  <c r="N4634" i="9"/>
  <c r="K4634" i="9"/>
  <c r="O4634" i="9"/>
  <c r="Q4638" i="9"/>
  <c r="I4638" i="9"/>
  <c r="M4638" i="9"/>
  <c r="J4638" i="9"/>
  <c r="N4638" i="9"/>
  <c r="K4638" i="9"/>
  <c r="O4638" i="9"/>
  <c r="Q4640" i="9"/>
  <c r="I4640" i="9"/>
  <c r="M4640" i="9"/>
  <c r="J4640" i="9"/>
  <c r="N4640" i="9"/>
  <c r="R4640" i="9"/>
  <c r="K4640" i="9"/>
  <c r="O4640" i="9"/>
  <c r="Q4644" i="9"/>
  <c r="I4644" i="9"/>
  <c r="M4644" i="9"/>
  <c r="J4644" i="9"/>
  <c r="N4644" i="9"/>
  <c r="R4644" i="9"/>
  <c r="K4644" i="9"/>
  <c r="O4644" i="9"/>
  <c r="Q4648" i="9"/>
  <c r="I4648" i="9"/>
  <c r="M4648" i="9"/>
  <c r="J4648" i="9"/>
  <c r="N4648" i="9"/>
  <c r="R4648" i="9"/>
  <c r="K4648" i="9"/>
  <c r="O4648" i="9"/>
  <c r="Q4652" i="9"/>
  <c r="I4652" i="9"/>
  <c r="M4652" i="9"/>
  <c r="J4652" i="9"/>
  <c r="N4652" i="9"/>
  <c r="R4652" i="9"/>
  <c r="K4652" i="9"/>
  <c r="O4652" i="9"/>
  <c r="Q4656" i="9"/>
  <c r="I4656" i="9"/>
  <c r="M4656" i="9"/>
  <c r="J4656" i="9"/>
  <c r="N4656" i="9"/>
  <c r="R4656" i="9"/>
  <c r="K4656" i="9"/>
  <c r="O4656" i="9"/>
  <c r="Q4660" i="9"/>
  <c r="I4660" i="9"/>
  <c r="M4660" i="9"/>
  <c r="J4660" i="9"/>
  <c r="N4660" i="9"/>
  <c r="R4660" i="9"/>
  <c r="K4660" i="9"/>
  <c r="O4660" i="9"/>
  <c r="Q4664" i="9"/>
  <c r="I4664" i="9"/>
  <c r="M4664" i="9"/>
  <c r="J4664" i="9"/>
  <c r="N4664" i="9"/>
  <c r="R4664" i="9"/>
  <c r="K4664" i="9"/>
  <c r="O4664" i="9"/>
  <c r="Q4668" i="9"/>
  <c r="I4668" i="9"/>
  <c r="M4668" i="9"/>
  <c r="J4668" i="9"/>
  <c r="N4668" i="9"/>
  <c r="R4668" i="9"/>
  <c r="K4668" i="9"/>
  <c r="O4668" i="9"/>
  <c r="Q4672" i="9"/>
  <c r="I4672" i="9"/>
  <c r="M4672" i="9"/>
  <c r="J4672" i="9"/>
  <c r="N4672" i="9"/>
  <c r="R4672" i="9"/>
  <c r="K4672" i="9"/>
  <c r="O4672" i="9"/>
  <c r="Q4676" i="9"/>
  <c r="I4676" i="9"/>
  <c r="M4676" i="9"/>
  <c r="J4676" i="9"/>
  <c r="N4676" i="9"/>
  <c r="R4676" i="9"/>
  <c r="K4676" i="9"/>
  <c r="O4676" i="9"/>
  <c r="Q4680" i="9"/>
  <c r="I4680" i="9"/>
  <c r="M4680" i="9"/>
  <c r="J4680" i="9"/>
  <c r="N4680" i="9"/>
  <c r="R4680" i="9"/>
  <c r="K4680" i="9"/>
  <c r="O4680" i="9"/>
  <c r="Q4682" i="9"/>
  <c r="I4682" i="9"/>
  <c r="M4682" i="9"/>
  <c r="J4682" i="9"/>
  <c r="N4682" i="9"/>
  <c r="K4682" i="9"/>
  <c r="O4682" i="9"/>
  <c r="Q4684" i="9"/>
  <c r="I4684" i="9"/>
  <c r="M4684" i="9"/>
  <c r="J4684" i="9"/>
  <c r="N4684" i="9"/>
  <c r="R4684" i="9"/>
  <c r="K4684" i="9"/>
  <c r="O4684" i="9"/>
  <c r="Q4688" i="9"/>
  <c r="I4688" i="9"/>
  <c r="M4688" i="9"/>
  <c r="J4688" i="9"/>
  <c r="N4688" i="9"/>
  <c r="R4688" i="9"/>
  <c r="K4688" i="9"/>
  <c r="O4688" i="9"/>
  <c r="Q4692" i="9"/>
  <c r="I4692" i="9"/>
  <c r="M4692" i="9"/>
  <c r="J4692" i="9"/>
  <c r="N4692" i="9"/>
  <c r="R4692" i="9"/>
  <c r="K4692" i="9"/>
  <c r="O4692" i="9"/>
  <c r="Q4694" i="9"/>
  <c r="I4694" i="9"/>
  <c r="M4694" i="9"/>
  <c r="J4694" i="9"/>
  <c r="N4694" i="9"/>
  <c r="K4694" i="9"/>
  <c r="O4694" i="9"/>
  <c r="Q4698" i="9"/>
  <c r="I4698" i="9"/>
  <c r="M4698" i="9"/>
  <c r="J4698" i="9"/>
  <c r="N4698" i="9"/>
  <c r="K4698" i="9"/>
  <c r="O4698" i="9"/>
  <c r="Q4702" i="9"/>
  <c r="I4702" i="9"/>
  <c r="M4702" i="9"/>
  <c r="J4702" i="9"/>
  <c r="N4702" i="9"/>
  <c r="K4702" i="9"/>
  <c r="O4702" i="9"/>
  <c r="Q4704" i="9"/>
  <c r="I4704" i="9"/>
  <c r="M4704" i="9"/>
  <c r="J4704" i="9"/>
  <c r="N4704" i="9"/>
  <c r="R4704" i="9"/>
  <c r="K4704" i="9"/>
  <c r="O4704" i="9"/>
  <c r="Q4708" i="9"/>
  <c r="I4708" i="9"/>
  <c r="M4708" i="9"/>
  <c r="J4708" i="9"/>
  <c r="N4708" i="9"/>
  <c r="R4708" i="9"/>
  <c r="K4708" i="9"/>
  <c r="O4708" i="9"/>
  <c r="Q4710" i="9"/>
  <c r="I4710" i="9"/>
  <c r="M4710" i="9"/>
  <c r="J4710" i="9"/>
  <c r="N4710" i="9"/>
  <c r="K4710" i="9"/>
  <c r="O4710" i="9"/>
  <c r="Q4714" i="9"/>
  <c r="I4714" i="9"/>
  <c r="M4714" i="9"/>
  <c r="J4714" i="9"/>
  <c r="N4714" i="9"/>
  <c r="K4714" i="9"/>
  <c r="O4714" i="9"/>
  <c r="Q4720" i="9"/>
  <c r="I4720" i="9"/>
  <c r="M4720" i="9"/>
  <c r="J4720" i="9"/>
  <c r="N4720" i="9"/>
  <c r="R4720" i="9"/>
  <c r="K4720" i="9"/>
  <c r="O4720" i="9"/>
  <c r="Q4722" i="9"/>
  <c r="I4722" i="9"/>
  <c r="M4722" i="9"/>
  <c r="J4722" i="9"/>
  <c r="N4722" i="9"/>
  <c r="K4722" i="9"/>
  <c r="O4722" i="9"/>
  <c r="Q4724" i="9"/>
  <c r="I4724" i="9"/>
  <c r="M4724" i="9"/>
  <c r="J4724" i="9"/>
  <c r="N4724" i="9"/>
  <c r="R4724" i="9"/>
  <c r="K4724" i="9"/>
  <c r="O4724" i="9"/>
  <c r="Q4726" i="9"/>
  <c r="I4726" i="9"/>
  <c r="M4726" i="9"/>
  <c r="J4726" i="9"/>
  <c r="N4726" i="9"/>
  <c r="K4726" i="9"/>
  <c r="O4726" i="9"/>
  <c r="Q4728" i="9"/>
  <c r="I4728" i="9"/>
  <c r="M4728" i="9"/>
  <c r="J4728" i="9"/>
  <c r="N4728" i="9"/>
  <c r="R4728" i="9"/>
  <c r="K4728" i="9"/>
  <c r="O4728" i="9"/>
  <c r="Q4730" i="9"/>
  <c r="I4730" i="9"/>
  <c r="M4730" i="9"/>
  <c r="J4730" i="9"/>
  <c r="N4730" i="9"/>
  <c r="K4730" i="9"/>
  <c r="O4730" i="9"/>
  <c r="Q4732" i="9"/>
  <c r="I4732" i="9"/>
  <c r="M4732" i="9"/>
  <c r="J4732" i="9"/>
  <c r="N4732" i="9"/>
  <c r="R4732" i="9"/>
  <c r="K4732" i="9"/>
  <c r="O4732" i="9"/>
  <c r="Q4734" i="9"/>
  <c r="I4734" i="9"/>
  <c r="M4734" i="9"/>
  <c r="J4734" i="9"/>
  <c r="N4734" i="9"/>
  <c r="K4734" i="9"/>
  <c r="O4734" i="9"/>
  <c r="Q4738" i="9"/>
  <c r="I4738" i="9"/>
  <c r="M4738" i="9"/>
  <c r="J4738" i="9"/>
  <c r="N4738" i="9"/>
  <c r="K4738" i="9"/>
  <c r="O4738" i="9"/>
  <c r="Q4742" i="9"/>
  <c r="I4742" i="9"/>
  <c r="M4742" i="9"/>
  <c r="J4742" i="9"/>
  <c r="N4742" i="9"/>
  <c r="K4742" i="9"/>
  <c r="O4742" i="9"/>
  <c r="Q4744" i="9"/>
  <c r="I4744" i="9"/>
  <c r="M4744" i="9"/>
  <c r="J4744" i="9"/>
  <c r="N4744" i="9"/>
  <c r="R4744" i="9"/>
  <c r="K4744" i="9"/>
  <c r="O4744" i="9"/>
  <c r="Q4746" i="9"/>
  <c r="I4746" i="9"/>
  <c r="M4746" i="9"/>
  <c r="J4746" i="9"/>
  <c r="N4746" i="9"/>
  <c r="K4746" i="9"/>
  <c r="O4746" i="9"/>
  <c r="Q4748" i="9"/>
  <c r="I4748" i="9"/>
  <c r="M4748" i="9"/>
  <c r="J4748" i="9"/>
  <c r="N4748" i="9"/>
  <c r="R4748" i="9"/>
  <c r="K4748" i="9"/>
  <c r="O4748" i="9"/>
  <c r="Q4750" i="9"/>
  <c r="I4750" i="9"/>
  <c r="M4750" i="9"/>
  <c r="J4750" i="9"/>
  <c r="N4750" i="9"/>
  <c r="K4750" i="9"/>
  <c r="O4750" i="9"/>
  <c r="Q4752" i="9"/>
  <c r="I4752" i="9"/>
  <c r="M4752" i="9"/>
  <c r="J4752" i="9"/>
  <c r="N4752" i="9"/>
  <c r="R4752" i="9"/>
  <c r="K4752" i="9"/>
  <c r="O4752" i="9"/>
  <c r="Q4754" i="9"/>
  <c r="I4754" i="9"/>
  <c r="M4754" i="9"/>
  <c r="J4754" i="9"/>
  <c r="N4754" i="9"/>
  <c r="K4754" i="9"/>
  <c r="O4754" i="9"/>
  <c r="Q4756" i="9"/>
  <c r="I4756" i="9"/>
  <c r="M4756" i="9"/>
  <c r="J4756" i="9"/>
  <c r="N4756" i="9"/>
  <c r="R4756" i="9"/>
  <c r="K4756" i="9"/>
  <c r="O4756" i="9"/>
  <c r="Q4758" i="9"/>
  <c r="I4758" i="9"/>
  <c r="M4758" i="9"/>
  <c r="J4758" i="9"/>
  <c r="N4758" i="9"/>
  <c r="K4758" i="9"/>
  <c r="O4758" i="9"/>
  <c r="Q4760" i="9"/>
  <c r="I4760" i="9"/>
  <c r="M4760" i="9"/>
  <c r="J4760" i="9"/>
  <c r="N4760" i="9"/>
  <c r="R4760" i="9"/>
  <c r="K4760" i="9"/>
  <c r="O4760" i="9"/>
  <c r="Q4762" i="9"/>
  <c r="I4762" i="9"/>
  <c r="M4762" i="9"/>
  <c r="J4762" i="9"/>
  <c r="N4762" i="9"/>
  <c r="K4762" i="9"/>
  <c r="O4762" i="9"/>
  <c r="Q4764" i="9"/>
  <c r="I4764" i="9"/>
  <c r="M4764" i="9"/>
  <c r="J4764" i="9"/>
  <c r="N4764" i="9"/>
  <c r="R4764" i="9"/>
  <c r="K4764" i="9"/>
  <c r="O4764" i="9"/>
  <c r="Q4766" i="9"/>
  <c r="I4766" i="9"/>
  <c r="M4766" i="9"/>
  <c r="J4766" i="9"/>
  <c r="N4766" i="9"/>
  <c r="K4766" i="9"/>
  <c r="O4766" i="9"/>
  <c r="Q4768" i="9"/>
  <c r="I4768" i="9"/>
  <c r="M4768" i="9"/>
  <c r="J4768" i="9"/>
  <c r="N4768" i="9"/>
  <c r="R4768" i="9"/>
  <c r="K4768" i="9"/>
  <c r="O4768" i="9"/>
  <c r="Q4770" i="9"/>
  <c r="I4770" i="9"/>
  <c r="M4770" i="9"/>
  <c r="J4770" i="9"/>
  <c r="N4770" i="9"/>
  <c r="K4770" i="9"/>
  <c r="O4770" i="9"/>
  <c r="Q4772" i="9"/>
  <c r="I4772" i="9"/>
  <c r="M4772" i="9"/>
  <c r="J4772" i="9"/>
  <c r="N4772" i="9"/>
  <c r="R4772" i="9"/>
  <c r="K4772" i="9"/>
  <c r="O4772" i="9"/>
  <c r="Q4774" i="9"/>
  <c r="I4774" i="9"/>
  <c r="M4774" i="9"/>
  <c r="J4774" i="9"/>
  <c r="N4774" i="9"/>
  <c r="K4774" i="9"/>
  <c r="O4774" i="9"/>
  <c r="Q4776" i="9"/>
  <c r="I4776" i="9"/>
  <c r="M4776" i="9"/>
  <c r="J4776" i="9"/>
  <c r="N4776" i="9"/>
  <c r="R4776" i="9"/>
  <c r="K4776" i="9"/>
  <c r="O4776" i="9"/>
  <c r="Q4778" i="9"/>
  <c r="I4778" i="9"/>
  <c r="M4778" i="9"/>
  <c r="J4778" i="9"/>
  <c r="N4778" i="9"/>
  <c r="K4778" i="9"/>
  <c r="O4778" i="9"/>
  <c r="Q4780" i="9"/>
  <c r="I4780" i="9"/>
  <c r="M4780" i="9"/>
  <c r="J4780" i="9"/>
  <c r="N4780" i="9"/>
  <c r="R4780" i="9"/>
  <c r="K4780" i="9"/>
  <c r="O4780" i="9"/>
  <c r="Q4782" i="9"/>
  <c r="I4782" i="9"/>
  <c r="M4782" i="9"/>
  <c r="J4782" i="9"/>
  <c r="N4782" i="9"/>
  <c r="K4782" i="9"/>
  <c r="O4782" i="9"/>
  <c r="Q4784" i="9"/>
  <c r="I4784" i="9"/>
  <c r="M4784" i="9"/>
  <c r="J4784" i="9"/>
  <c r="N4784" i="9"/>
  <c r="R4784" i="9"/>
  <c r="K4784" i="9"/>
  <c r="O4784" i="9"/>
  <c r="Q4786" i="9"/>
  <c r="I4786" i="9"/>
  <c r="M4786" i="9"/>
  <c r="J4786" i="9"/>
  <c r="N4786" i="9"/>
  <c r="K4786" i="9"/>
  <c r="O4786" i="9"/>
  <c r="Q4788" i="9"/>
  <c r="I4788" i="9"/>
  <c r="M4788" i="9"/>
  <c r="J4788" i="9"/>
  <c r="N4788" i="9"/>
  <c r="R4788" i="9"/>
  <c r="K4788" i="9"/>
  <c r="O4788" i="9"/>
  <c r="Q4790" i="9"/>
  <c r="I4790" i="9"/>
  <c r="M4790" i="9"/>
  <c r="J4790" i="9"/>
  <c r="N4790" i="9"/>
  <c r="K4790" i="9"/>
  <c r="O4790" i="9"/>
  <c r="Q4792" i="9"/>
  <c r="I4792" i="9"/>
  <c r="M4792" i="9"/>
  <c r="J4792" i="9"/>
  <c r="N4792" i="9"/>
  <c r="R4792" i="9"/>
  <c r="K4792" i="9"/>
  <c r="O4792" i="9"/>
  <c r="Q4794" i="9"/>
  <c r="I4794" i="9"/>
  <c r="M4794" i="9"/>
  <c r="J4794" i="9"/>
  <c r="N4794" i="9"/>
  <c r="K4794" i="9"/>
  <c r="O4794" i="9"/>
  <c r="Q4796" i="9"/>
  <c r="I4796" i="9"/>
  <c r="M4796" i="9"/>
  <c r="J4796" i="9"/>
  <c r="N4796" i="9"/>
  <c r="R4796" i="9"/>
  <c r="K4796" i="9"/>
  <c r="O4796" i="9"/>
  <c r="Q4798" i="9"/>
  <c r="I4798" i="9"/>
  <c r="M4798" i="9"/>
  <c r="J4798" i="9"/>
  <c r="N4798" i="9"/>
  <c r="K4798" i="9"/>
  <c r="O4798" i="9"/>
  <c r="Q4800" i="9"/>
  <c r="I4800" i="9"/>
  <c r="M4800" i="9"/>
  <c r="J4800" i="9"/>
  <c r="N4800" i="9"/>
  <c r="R4800" i="9"/>
  <c r="K4800" i="9"/>
  <c r="O4800" i="9"/>
  <c r="Q4802" i="9"/>
  <c r="I4802" i="9"/>
  <c r="M4802" i="9"/>
  <c r="J4802" i="9"/>
  <c r="N4802" i="9"/>
  <c r="K4802" i="9"/>
  <c r="O4802" i="9"/>
  <c r="Q4804" i="9"/>
  <c r="I4804" i="9"/>
  <c r="M4804" i="9"/>
  <c r="J4804" i="9"/>
  <c r="N4804" i="9"/>
  <c r="R4804" i="9"/>
  <c r="K4804" i="9"/>
  <c r="O4804" i="9"/>
  <c r="Q4806" i="9"/>
  <c r="I4806" i="9"/>
  <c r="M4806" i="9"/>
  <c r="J4806" i="9"/>
  <c r="N4806" i="9"/>
  <c r="K4806" i="9"/>
  <c r="O4806" i="9"/>
  <c r="Q4808" i="9"/>
  <c r="I4808" i="9"/>
  <c r="M4808" i="9"/>
  <c r="J4808" i="9"/>
  <c r="N4808" i="9"/>
  <c r="R4808" i="9"/>
  <c r="K4808" i="9"/>
  <c r="O4808" i="9"/>
  <c r="Q4810" i="9"/>
  <c r="I4810" i="9"/>
  <c r="M4810" i="9"/>
  <c r="J4810" i="9"/>
  <c r="N4810" i="9"/>
  <c r="K4810" i="9"/>
  <c r="O4810" i="9"/>
  <c r="Q4812" i="9"/>
  <c r="I4812" i="9"/>
  <c r="M4812" i="9"/>
  <c r="J4812" i="9"/>
  <c r="N4812" i="9"/>
  <c r="R4812" i="9"/>
  <c r="K4812" i="9"/>
  <c r="O4812" i="9"/>
  <c r="Q4814" i="9"/>
  <c r="I4814" i="9"/>
  <c r="M4814" i="9"/>
  <c r="J4814" i="9"/>
  <c r="N4814" i="9"/>
  <c r="K4814" i="9"/>
  <c r="O4814" i="9"/>
  <c r="Q4816" i="9"/>
  <c r="I4816" i="9"/>
  <c r="M4816" i="9"/>
  <c r="J4816" i="9"/>
  <c r="N4816" i="9"/>
  <c r="R4816" i="9"/>
  <c r="K4816" i="9"/>
  <c r="O4816" i="9"/>
  <c r="Q4818" i="9"/>
  <c r="I4818" i="9"/>
  <c r="M4818" i="9"/>
  <c r="J4818" i="9"/>
  <c r="N4818" i="9"/>
  <c r="K4818" i="9"/>
  <c r="O4818" i="9"/>
  <c r="Q4820" i="9"/>
  <c r="I4820" i="9"/>
  <c r="M4820" i="9"/>
  <c r="J4820" i="9"/>
  <c r="N4820" i="9"/>
  <c r="R4820" i="9"/>
  <c r="K4820" i="9"/>
  <c r="O4820" i="9"/>
  <c r="Q4822" i="9"/>
  <c r="I4822" i="9"/>
  <c r="M4822" i="9"/>
  <c r="J4822" i="9"/>
  <c r="N4822" i="9"/>
  <c r="K4822" i="9"/>
  <c r="O4822" i="9"/>
  <c r="Q4824" i="9"/>
  <c r="I4824" i="9"/>
  <c r="M4824" i="9"/>
  <c r="J4824" i="9"/>
  <c r="N4824" i="9"/>
  <c r="R4824" i="9"/>
  <c r="K4824" i="9"/>
  <c r="O4824" i="9"/>
  <c r="Q4826" i="9"/>
  <c r="I4826" i="9"/>
  <c r="M4826" i="9"/>
  <c r="J4826" i="9"/>
  <c r="N4826" i="9"/>
  <c r="K4826" i="9"/>
  <c r="O4826" i="9"/>
  <c r="Q4828" i="9"/>
  <c r="I4828" i="9"/>
  <c r="M4828" i="9"/>
  <c r="J4828" i="9"/>
  <c r="N4828" i="9"/>
  <c r="R4828" i="9"/>
  <c r="K4828" i="9"/>
  <c r="O4828" i="9"/>
  <c r="Q4830" i="9"/>
  <c r="I4830" i="9"/>
  <c r="M4830" i="9"/>
  <c r="J4830" i="9"/>
  <c r="N4830" i="9"/>
  <c r="K4830" i="9"/>
  <c r="O4830" i="9"/>
  <c r="Q4832" i="9"/>
  <c r="I4832" i="9"/>
  <c r="M4832" i="9"/>
  <c r="J4832" i="9"/>
  <c r="N4832" i="9"/>
  <c r="R4832" i="9"/>
  <c r="K4832" i="9"/>
  <c r="O4832" i="9"/>
  <c r="Q4834" i="9"/>
  <c r="I4834" i="9"/>
  <c r="M4834" i="9"/>
  <c r="J4834" i="9"/>
  <c r="N4834" i="9"/>
  <c r="K4834" i="9"/>
  <c r="O4834" i="9"/>
  <c r="Q4836" i="9"/>
  <c r="I4836" i="9"/>
  <c r="M4836" i="9"/>
  <c r="J4836" i="9"/>
  <c r="N4836" i="9"/>
  <c r="R4836" i="9"/>
  <c r="K4836" i="9"/>
  <c r="O4836" i="9"/>
  <c r="Q4838" i="9"/>
  <c r="I4838" i="9"/>
  <c r="M4838" i="9"/>
  <c r="J4838" i="9"/>
  <c r="N4838" i="9"/>
  <c r="K4838" i="9"/>
  <c r="O4838" i="9"/>
  <c r="Q4840" i="9"/>
  <c r="I4840" i="9"/>
  <c r="M4840" i="9"/>
  <c r="J4840" i="9"/>
  <c r="N4840" i="9"/>
  <c r="R4840" i="9"/>
  <c r="K4840" i="9"/>
  <c r="O4840" i="9"/>
  <c r="Q4842" i="9"/>
  <c r="I4842" i="9"/>
  <c r="M4842" i="9"/>
  <c r="J4842" i="9"/>
  <c r="N4842" i="9"/>
  <c r="K4842" i="9"/>
  <c r="O4842" i="9"/>
  <c r="Q4844" i="9"/>
  <c r="I4844" i="9"/>
  <c r="M4844" i="9"/>
  <c r="J4844" i="9"/>
  <c r="N4844" i="9"/>
  <c r="R4844" i="9"/>
  <c r="K4844" i="9"/>
  <c r="O4844" i="9"/>
  <c r="Q4846" i="9"/>
  <c r="I4846" i="9"/>
  <c r="M4846" i="9"/>
  <c r="J4846" i="9"/>
  <c r="N4846" i="9"/>
  <c r="K4846" i="9"/>
  <c r="O4846" i="9"/>
  <c r="Q4848" i="9"/>
  <c r="I4848" i="9"/>
  <c r="M4848" i="9"/>
  <c r="J4848" i="9"/>
  <c r="N4848" i="9"/>
  <c r="R4848" i="9"/>
  <c r="K4848" i="9"/>
  <c r="O4848" i="9"/>
  <c r="Q4850" i="9"/>
  <c r="I4850" i="9"/>
  <c r="M4850" i="9"/>
  <c r="J4850" i="9"/>
  <c r="N4850" i="9"/>
  <c r="K4850" i="9"/>
  <c r="O4850" i="9"/>
  <c r="Q4852" i="9"/>
  <c r="I4852" i="9"/>
  <c r="M4852" i="9"/>
  <c r="J4852" i="9"/>
  <c r="N4852" i="9"/>
  <c r="R4852" i="9"/>
  <c r="K4852" i="9"/>
  <c r="O4852" i="9"/>
  <c r="Q4854" i="9"/>
  <c r="I4854" i="9"/>
  <c r="M4854" i="9"/>
  <c r="J4854" i="9"/>
  <c r="N4854" i="9"/>
  <c r="K4854" i="9"/>
  <c r="O4854" i="9"/>
  <c r="Q4856" i="9"/>
  <c r="I4856" i="9"/>
  <c r="M4856" i="9"/>
  <c r="J4856" i="9"/>
  <c r="N4856" i="9"/>
  <c r="R4856" i="9"/>
  <c r="K4856" i="9"/>
  <c r="O4856" i="9"/>
  <c r="Q4858" i="9"/>
  <c r="I4858" i="9"/>
  <c r="M4858" i="9"/>
  <c r="J4858" i="9"/>
  <c r="N4858" i="9"/>
  <c r="K4858" i="9"/>
  <c r="O4858" i="9"/>
  <c r="Q4860" i="9"/>
  <c r="I4860" i="9"/>
  <c r="M4860" i="9"/>
  <c r="J4860" i="9"/>
  <c r="N4860" i="9"/>
  <c r="R4860" i="9"/>
  <c r="K4860" i="9"/>
  <c r="O4860" i="9"/>
  <c r="Q4862" i="9"/>
  <c r="I4862" i="9"/>
  <c r="M4862" i="9"/>
  <c r="J4862" i="9"/>
  <c r="N4862" i="9"/>
  <c r="K4862" i="9"/>
  <c r="O4862" i="9"/>
  <c r="Q4864" i="9"/>
  <c r="I4864" i="9"/>
  <c r="M4864" i="9"/>
  <c r="J4864" i="9"/>
  <c r="N4864" i="9"/>
  <c r="R4864" i="9"/>
  <c r="K4864" i="9"/>
  <c r="O4864" i="9"/>
  <c r="Q4866" i="9"/>
  <c r="I4866" i="9"/>
  <c r="M4866" i="9"/>
  <c r="J4866" i="9"/>
  <c r="N4866" i="9"/>
  <c r="K4866" i="9"/>
  <c r="O4866" i="9"/>
  <c r="Q4868" i="9"/>
  <c r="I4868" i="9"/>
  <c r="M4868" i="9"/>
  <c r="J4868" i="9"/>
  <c r="N4868" i="9"/>
  <c r="R4868" i="9"/>
  <c r="K4868" i="9"/>
  <c r="O4868" i="9"/>
  <c r="Q4870" i="9"/>
  <c r="I4870" i="9"/>
  <c r="M4870" i="9"/>
  <c r="J4870" i="9"/>
  <c r="N4870" i="9"/>
  <c r="K4870" i="9"/>
  <c r="O4870" i="9"/>
  <c r="Q4872" i="9"/>
  <c r="I4872" i="9"/>
  <c r="M4872" i="9"/>
  <c r="J4872" i="9"/>
  <c r="N4872" i="9"/>
  <c r="R4872" i="9"/>
  <c r="K4872" i="9"/>
  <c r="O4872" i="9"/>
  <c r="Q4874" i="9"/>
  <c r="I4874" i="9"/>
  <c r="M4874" i="9"/>
  <c r="J4874" i="9"/>
  <c r="N4874" i="9"/>
  <c r="K4874" i="9"/>
  <c r="O4874" i="9"/>
  <c r="Q4876" i="9"/>
  <c r="I4876" i="9"/>
  <c r="M4876" i="9"/>
  <c r="J4876" i="9"/>
  <c r="N4876" i="9"/>
  <c r="R4876" i="9"/>
  <c r="K4876" i="9"/>
  <c r="O4876" i="9"/>
  <c r="Q4878" i="9"/>
  <c r="I4878" i="9"/>
  <c r="M4878" i="9"/>
  <c r="J4878" i="9"/>
  <c r="N4878" i="9"/>
  <c r="K4878" i="9"/>
  <c r="O4878" i="9"/>
  <c r="Q4880" i="9"/>
  <c r="I4880" i="9"/>
  <c r="M4880" i="9"/>
  <c r="J4880" i="9"/>
  <c r="N4880" i="9"/>
  <c r="R4880" i="9"/>
  <c r="K4880" i="9"/>
  <c r="O4880" i="9"/>
  <c r="Q4882" i="9"/>
  <c r="I4882" i="9"/>
  <c r="M4882" i="9"/>
  <c r="J4882" i="9"/>
  <c r="N4882" i="9"/>
  <c r="K4882" i="9"/>
  <c r="O4882" i="9"/>
  <c r="Q4884" i="9"/>
  <c r="I4884" i="9"/>
  <c r="M4884" i="9"/>
  <c r="J4884" i="9"/>
  <c r="N4884" i="9"/>
  <c r="R4884" i="9"/>
  <c r="K4884" i="9"/>
  <c r="O4884" i="9"/>
  <c r="Q4886" i="9"/>
  <c r="I4886" i="9"/>
  <c r="M4886" i="9"/>
  <c r="J4886" i="9"/>
  <c r="N4886" i="9"/>
  <c r="K4886" i="9"/>
  <c r="O4886" i="9"/>
  <c r="Q4888" i="9"/>
  <c r="I4888" i="9"/>
  <c r="M4888" i="9"/>
  <c r="J4888" i="9"/>
  <c r="N4888" i="9"/>
  <c r="R4888" i="9"/>
  <c r="K4888" i="9"/>
  <c r="O4888" i="9"/>
  <c r="Q4890" i="9"/>
  <c r="I4890" i="9"/>
  <c r="M4890" i="9"/>
  <c r="J4890" i="9"/>
  <c r="N4890" i="9"/>
  <c r="K4890" i="9"/>
  <c r="O4890" i="9"/>
  <c r="Q4892" i="9"/>
  <c r="I4892" i="9"/>
  <c r="M4892" i="9"/>
  <c r="J4892" i="9"/>
  <c r="N4892" i="9"/>
  <c r="R4892" i="9"/>
  <c r="K4892" i="9"/>
  <c r="O4892" i="9"/>
  <c r="Q4894" i="9"/>
  <c r="I4894" i="9"/>
  <c r="M4894" i="9"/>
  <c r="J4894" i="9"/>
  <c r="N4894" i="9"/>
  <c r="K4894" i="9"/>
  <c r="O4894" i="9"/>
  <c r="Q4896" i="9"/>
  <c r="I4896" i="9"/>
  <c r="M4896" i="9"/>
  <c r="J4896" i="9"/>
  <c r="N4896" i="9"/>
  <c r="R4896" i="9"/>
  <c r="K4896" i="9"/>
  <c r="O4896" i="9"/>
  <c r="Q4898" i="9"/>
  <c r="I4898" i="9"/>
  <c r="M4898" i="9"/>
  <c r="J4898" i="9"/>
  <c r="N4898" i="9"/>
  <c r="K4898" i="9"/>
  <c r="O4898" i="9"/>
  <c r="Q4900" i="9"/>
  <c r="I4900" i="9"/>
  <c r="M4900" i="9"/>
  <c r="J4900" i="9"/>
  <c r="N4900" i="9"/>
  <c r="R4900" i="9"/>
  <c r="K4900" i="9"/>
  <c r="O4900" i="9"/>
  <c r="Q4902" i="9"/>
  <c r="I4902" i="9"/>
  <c r="M4902" i="9"/>
  <c r="J4902" i="9"/>
  <c r="N4902" i="9"/>
  <c r="K4902" i="9"/>
  <c r="O4902" i="9"/>
  <c r="Q4904" i="9"/>
  <c r="I4904" i="9"/>
  <c r="M4904" i="9"/>
  <c r="J4904" i="9"/>
  <c r="N4904" i="9"/>
  <c r="R4904" i="9"/>
  <c r="K4904" i="9"/>
  <c r="O4904" i="9"/>
  <c r="Q4906" i="9"/>
  <c r="I4906" i="9"/>
  <c r="M4906" i="9"/>
  <c r="J4906" i="9"/>
  <c r="N4906" i="9"/>
  <c r="K4906" i="9"/>
  <c r="O4906" i="9"/>
  <c r="Q4912" i="9"/>
  <c r="I4912" i="9"/>
  <c r="M4912" i="9"/>
  <c r="J4912" i="9"/>
  <c r="N4912" i="9"/>
  <c r="R4912" i="9"/>
  <c r="K4912" i="9"/>
  <c r="O4912" i="9"/>
  <c r="Q4916" i="9"/>
  <c r="I4916" i="9"/>
  <c r="M4916" i="9"/>
  <c r="J4916" i="9"/>
  <c r="N4916" i="9"/>
  <c r="R4916" i="9"/>
  <c r="K4916" i="9"/>
  <c r="O4916" i="9"/>
  <c r="Q4918" i="9"/>
  <c r="I4918" i="9"/>
  <c r="M4918" i="9"/>
  <c r="J4918" i="9"/>
  <c r="N4918" i="9"/>
  <c r="K4918" i="9"/>
  <c r="O4918" i="9"/>
  <c r="Q4922" i="9"/>
  <c r="I4922" i="9"/>
  <c r="M4922" i="9"/>
  <c r="J4922" i="9"/>
  <c r="N4922" i="9"/>
  <c r="K4922" i="9"/>
  <c r="O4922" i="9"/>
  <c r="Q4926" i="9"/>
  <c r="I4926" i="9"/>
  <c r="M4926" i="9"/>
  <c r="J4926" i="9"/>
  <c r="N4926" i="9"/>
  <c r="K4926" i="9"/>
  <c r="O4926" i="9"/>
  <c r="Q4930" i="9"/>
  <c r="I4930" i="9"/>
  <c r="M4930" i="9"/>
  <c r="J4930" i="9"/>
  <c r="N4930" i="9"/>
  <c r="K4930" i="9"/>
  <c r="O4930" i="9"/>
  <c r="Q4934" i="9"/>
  <c r="I4934" i="9"/>
  <c r="M4934" i="9"/>
  <c r="J4934" i="9"/>
  <c r="N4934" i="9"/>
  <c r="K4934" i="9"/>
  <c r="O4934" i="9"/>
  <c r="Q4936" i="9"/>
  <c r="I4936" i="9"/>
  <c r="M4936" i="9"/>
  <c r="J4936" i="9"/>
  <c r="N4936" i="9"/>
  <c r="R4936" i="9"/>
  <c r="K4936" i="9"/>
  <c r="O4936" i="9"/>
  <c r="Q4940" i="9"/>
  <c r="I4940" i="9"/>
  <c r="M4940" i="9"/>
  <c r="J4940" i="9"/>
  <c r="N4940" i="9"/>
  <c r="R4940" i="9"/>
  <c r="K4940" i="9"/>
  <c r="O4940" i="9"/>
  <c r="Q4948" i="9"/>
  <c r="I4948" i="9"/>
  <c r="M4948" i="9"/>
  <c r="J4948" i="9"/>
  <c r="N4948" i="9"/>
  <c r="R4948" i="9"/>
  <c r="K4948" i="9"/>
  <c r="O4948" i="9"/>
  <c r="Q4952" i="9"/>
  <c r="I4952" i="9"/>
  <c r="M4952" i="9"/>
  <c r="J4952" i="9"/>
  <c r="N4952" i="9"/>
  <c r="R4952" i="9"/>
  <c r="K4952" i="9"/>
  <c r="O4952" i="9"/>
  <c r="Q4956" i="9"/>
  <c r="I4956" i="9"/>
  <c r="M4956" i="9"/>
  <c r="J4956" i="9"/>
  <c r="N4956" i="9"/>
  <c r="R4956" i="9"/>
  <c r="K4956" i="9"/>
  <c r="O4956" i="9"/>
  <c r="Q4960" i="9"/>
  <c r="I4960" i="9"/>
  <c r="M4960" i="9"/>
  <c r="J4960" i="9"/>
  <c r="N4960" i="9"/>
  <c r="R4960" i="9"/>
  <c r="K4960" i="9"/>
  <c r="O4960" i="9"/>
  <c r="Q4964" i="9"/>
  <c r="I4964" i="9"/>
  <c r="M4964" i="9"/>
  <c r="J4964" i="9"/>
  <c r="N4964" i="9"/>
  <c r="R4964" i="9"/>
  <c r="K4964" i="9"/>
  <c r="O4964" i="9"/>
  <c r="Q4968" i="9"/>
  <c r="I4968" i="9"/>
  <c r="M4968" i="9"/>
  <c r="J4968" i="9"/>
  <c r="N4968" i="9"/>
  <c r="R4968" i="9"/>
  <c r="K4968" i="9"/>
  <c r="O4968" i="9"/>
  <c r="Q4972" i="9"/>
  <c r="I4972" i="9"/>
  <c r="M4972" i="9"/>
  <c r="J4972" i="9"/>
  <c r="N4972" i="9"/>
  <c r="R4972" i="9"/>
  <c r="K4972" i="9"/>
  <c r="O4972" i="9"/>
  <c r="Q4974" i="9"/>
  <c r="I4974" i="9"/>
  <c r="M4974" i="9"/>
  <c r="J4974" i="9"/>
  <c r="N4974" i="9"/>
  <c r="K4974" i="9"/>
  <c r="O4974" i="9"/>
  <c r="Q4978" i="9"/>
  <c r="I4978" i="9"/>
  <c r="M4978" i="9"/>
  <c r="J4978" i="9"/>
  <c r="N4978" i="9"/>
  <c r="K4978" i="9"/>
  <c r="O4978" i="9"/>
  <c r="Q4982" i="9"/>
  <c r="I4982" i="9"/>
  <c r="M4982" i="9"/>
  <c r="J4982" i="9"/>
  <c r="N4982" i="9"/>
  <c r="K4982" i="9"/>
  <c r="O4982" i="9"/>
  <c r="Q4986" i="9"/>
  <c r="I4986" i="9"/>
  <c r="M4986" i="9"/>
  <c r="J4986" i="9"/>
  <c r="N4986" i="9"/>
  <c r="K4986" i="9"/>
  <c r="O4986" i="9"/>
  <c r="Q4988" i="9"/>
  <c r="I4988" i="9"/>
  <c r="M4988" i="9"/>
  <c r="J4988" i="9"/>
  <c r="N4988" i="9"/>
  <c r="R4988" i="9"/>
  <c r="K4988" i="9"/>
  <c r="O4988" i="9"/>
  <c r="Q4992" i="9"/>
  <c r="I4992" i="9"/>
  <c r="M4992" i="9"/>
  <c r="J4992" i="9"/>
  <c r="N4992" i="9"/>
  <c r="R4992" i="9"/>
  <c r="K4992" i="9"/>
  <c r="O4992" i="9"/>
  <c r="Q4996" i="9"/>
  <c r="I4996" i="9"/>
  <c r="M4996" i="9"/>
  <c r="J4996" i="9"/>
  <c r="N4996" i="9"/>
  <c r="R4996" i="9"/>
  <c r="K4996" i="9"/>
  <c r="O4996" i="9"/>
  <c r="Q5000" i="9"/>
  <c r="I5000" i="9"/>
  <c r="M5000" i="9"/>
  <c r="J5000" i="9"/>
  <c r="N5000" i="9"/>
  <c r="R5000" i="9"/>
  <c r="K5000" i="9"/>
  <c r="O5000" i="9"/>
  <c r="R6" i="9"/>
  <c r="R14" i="9"/>
  <c r="R22" i="9"/>
  <c r="R30" i="9"/>
  <c r="R38" i="9"/>
  <c r="R46" i="9"/>
  <c r="R58" i="9"/>
  <c r="R66" i="9"/>
  <c r="R74" i="9"/>
  <c r="R82" i="9"/>
  <c r="R90" i="9"/>
  <c r="R98" i="9"/>
  <c r="R102" i="9"/>
  <c r="R110" i="9"/>
  <c r="R118" i="9"/>
  <c r="R126" i="9"/>
  <c r="R130" i="9"/>
  <c r="R138" i="9"/>
  <c r="R146" i="9"/>
  <c r="R154" i="9"/>
  <c r="R162" i="9"/>
  <c r="R170" i="9"/>
  <c r="R178" i="9"/>
  <c r="R182" i="9"/>
  <c r="R190" i="9"/>
  <c r="R198" i="9"/>
  <c r="R206" i="9"/>
  <c r="R214" i="9"/>
  <c r="R222" i="9"/>
  <c r="R230" i="9"/>
  <c r="R238" i="9"/>
  <c r="R246" i="9"/>
  <c r="R254" i="9"/>
  <c r="R262" i="9"/>
  <c r="R270" i="9"/>
  <c r="R278" i="9"/>
  <c r="R286" i="9"/>
  <c r="R294" i="9"/>
  <c r="R302" i="9"/>
  <c r="R310" i="9"/>
  <c r="R318" i="9"/>
  <c r="R326" i="9"/>
  <c r="R334" i="9"/>
  <c r="R338" i="9"/>
  <c r="R346" i="9"/>
  <c r="R358" i="9"/>
  <c r="R366" i="9"/>
  <c r="R374" i="9"/>
  <c r="R382" i="9"/>
  <c r="R390" i="9"/>
  <c r="R398" i="9"/>
  <c r="R406" i="9"/>
  <c r="R414" i="9"/>
  <c r="R422" i="9"/>
  <c r="R426" i="9"/>
  <c r="R434" i="9"/>
  <c r="R446" i="9"/>
  <c r="R454" i="9"/>
  <c r="R462" i="9"/>
  <c r="R470" i="9"/>
  <c r="R478" i="9"/>
  <c r="R486" i="9"/>
  <c r="R494" i="9"/>
  <c r="R502" i="9"/>
  <c r="R510" i="9"/>
  <c r="R518" i="9"/>
  <c r="R526" i="9"/>
  <c r="R534" i="9"/>
  <c r="R542" i="9"/>
  <c r="R550" i="9"/>
  <c r="R558" i="9"/>
  <c r="R566" i="9"/>
  <c r="R574" i="9"/>
  <c r="R582" i="9"/>
  <c r="R590" i="9"/>
  <c r="R594" i="9"/>
  <c r="R602" i="9"/>
  <c r="R614" i="9"/>
  <c r="R622" i="9"/>
  <c r="R630" i="9"/>
  <c r="R638" i="9"/>
  <c r="R646" i="9"/>
  <c r="R654" i="9"/>
  <c r="R658" i="9"/>
  <c r="R670" i="9"/>
  <c r="R678" i="9"/>
  <c r="R686" i="9"/>
  <c r="R694" i="9"/>
  <c r="R702" i="9"/>
  <c r="R710" i="9"/>
  <c r="R718" i="9"/>
  <c r="R730" i="9"/>
  <c r="R738" i="9"/>
  <c r="R746" i="9"/>
  <c r="R754" i="9"/>
  <c r="R762" i="9"/>
  <c r="R770" i="9"/>
  <c r="R778" i="9"/>
  <c r="R786" i="9"/>
  <c r="R794" i="9"/>
  <c r="R802" i="9"/>
  <c r="R814" i="9"/>
  <c r="R818" i="9"/>
  <c r="R826" i="9"/>
  <c r="R834" i="9"/>
  <c r="R842" i="9"/>
  <c r="R850" i="9"/>
  <c r="R854" i="9"/>
  <c r="R862" i="9"/>
  <c r="R870" i="9"/>
  <c r="R874" i="9"/>
  <c r="R882" i="9"/>
  <c r="R890" i="9"/>
  <c r="R898" i="9"/>
  <c r="R906" i="9"/>
  <c r="R914" i="9"/>
  <c r="R926" i="9"/>
  <c r="R930" i="9"/>
  <c r="R938" i="9"/>
  <c r="R946" i="9"/>
  <c r="R954" i="9"/>
  <c r="R962" i="9"/>
  <c r="R970" i="9"/>
  <c r="R978" i="9"/>
  <c r="R986" i="9"/>
  <c r="R994" i="9"/>
  <c r="R1002" i="9"/>
  <c r="R1010" i="9"/>
  <c r="R1018" i="9"/>
  <c r="R1026" i="9"/>
  <c r="R1034" i="9"/>
  <c r="R1058" i="9"/>
  <c r="R1074" i="9"/>
  <c r="R1090" i="9"/>
  <c r="R1122" i="9"/>
  <c r="R1170" i="9"/>
  <c r="R1754" i="9"/>
  <c r="R1786" i="9"/>
  <c r="R1818" i="9"/>
  <c r="R1834" i="9"/>
  <c r="R1866" i="9"/>
  <c r="R1898" i="9"/>
  <c r="R1930" i="9"/>
  <c r="R1962" i="9"/>
  <c r="R1994" i="9"/>
  <c r="R2026" i="9"/>
  <c r="R2058" i="9"/>
  <c r="R2090" i="9"/>
  <c r="R2122" i="9"/>
  <c r="R2154" i="9"/>
  <c r="R2186" i="9"/>
  <c r="R2218" i="9"/>
  <c r="R2250" i="9"/>
  <c r="R2282" i="9"/>
  <c r="R2314" i="9"/>
  <c r="R2346" i="9"/>
  <c r="R2378" i="9"/>
  <c r="R2410" i="9"/>
  <c r="R2442" i="9"/>
  <c r="R2474" i="9"/>
  <c r="R2506" i="9"/>
  <c r="R2538" i="9"/>
  <c r="R2570" i="9"/>
  <c r="R2602" i="9"/>
  <c r="R2634" i="9"/>
  <c r="R2666" i="9"/>
  <c r="R2698" i="9"/>
  <c r="R2730" i="9"/>
  <c r="R2762" i="9"/>
  <c r="R2794" i="9"/>
  <c r="R2826" i="9"/>
  <c r="R2858" i="9"/>
  <c r="R2890" i="9"/>
  <c r="R2922" i="9"/>
  <c r="R2954" i="9"/>
  <c r="R2986" i="9"/>
  <c r="R3018" i="9"/>
  <c r="R3050" i="9"/>
  <c r="R3082" i="9"/>
  <c r="R3114" i="9"/>
  <c r="R3146" i="9"/>
  <c r="R3178" i="9"/>
  <c r="R3210" i="9"/>
  <c r="R3242" i="9"/>
  <c r="R3274" i="9"/>
  <c r="R3306" i="9"/>
  <c r="R3354" i="9"/>
  <c r="R3386" i="9"/>
  <c r="R3418" i="9"/>
  <c r="R3450" i="9"/>
  <c r="R3482" i="9"/>
  <c r="R3514" i="9"/>
  <c r="R3546" i="9"/>
  <c r="R3578" i="9"/>
  <c r="R3610" i="9"/>
  <c r="R3642" i="9"/>
  <c r="R3674" i="9"/>
  <c r="R3706" i="9"/>
  <c r="R3738" i="9"/>
  <c r="R3770" i="9"/>
  <c r="R3802" i="9"/>
  <c r="R3834" i="9"/>
  <c r="R3866" i="9"/>
  <c r="R3898" i="9"/>
  <c r="R3930" i="9"/>
  <c r="R3962" i="9"/>
  <c r="R3994" i="9"/>
  <c r="R4026" i="9"/>
  <c r="R4058" i="9"/>
  <c r="R4090" i="9"/>
  <c r="R4122" i="9"/>
  <c r="R4154" i="9"/>
  <c r="R4186" i="9"/>
  <c r="R4218" i="9"/>
  <c r="R4250" i="9"/>
  <c r="R4282" i="9"/>
  <c r="R4314" i="9"/>
  <c r="R4346" i="9"/>
  <c r="R4378" i="9"/>
  <c r="R4394" i="9"/>
  <c r="R4426" i="9"/>
  <c r="R4442" i="9"/>
  <c r="R4474" i="9"/>
  <c r="R4506" i="9"/>
  <c r="R4538" i="9"/>
  <c r="R4570" i="9"/>
  <c r="R4602" i="9"/>
  <c r="R4634" i="9"/>
  <c r="R4666" i="9"/>
  <c r="R4714" i="9"/>
  <c r="R4746" i="9"/>
  <c r="R4778" i="9"/>
  <c r="R4810" i="9"/>
  <c r="R4842" i="9"/>
  <c r="R4874" i="9"/>
  <c r="R4906" i="9"/>
  <c r="R4938" i="9"/>
  <c r="R4970" i="9"/>
  <c r="I4436" i="9"/>
  <c r="I4420" i="9"/>
  <c r="I4412" i="9"/>
  <c r="I4396" i="9"/>
  <c r="I4372" i="9"/>
  <c r="I4356" i="9"/>
  <c r="I4348" i="9"/>
  <c r="I4332" i="9"/>
  <c r="I4316" i="9"/>
  <c r="I4300" i="9"/>
  <c r="I4284" i="9"/>
  <c r="I4268" i="9"/>
  <c r="I4244" i="9"/>
  <c r="I4228" i="9"/>
  <c r="I4212" i="9"/>
  <c r="I4204" i="9"/>
  <c r="I4188" i="9"/>
  <c r="I4180" i="9"/>
  <c r="I4164" i="9"/>
  <c r="I4148" i="9"/>
  <c r="I4132" i="9"/>
  <c r="I4116" i="9"/>
  <c r="I4108" i="9"/>
  <c r="I4092" i="9"/>
  <c r="I4084" i="9"/>
  <c r="I4068" i="9"/>
  <c r="I4052" i="9"/>
  <c r="I4036" i="9"/>
  <c r="I4020" i="9"/>
  <c r="I4004" i="9"/>
  <c r="I3996" i="9"/>
  <c r="I3980" i="9"/>
  <c r="I3964" i="9"/>
  <c r="I3948" i="9"/>
  <c r="I3932" i="9"/>
  <c r="I3916" i="9"/>
  <c r="I3900" i="9"/>
  <c r="I3876" i="9"/>
  <c r="I3860" i="9"/>
  <c r="I3844" i="9"/>
  <c r="I3836" i="9"/>
  <c r="I3820" i="9"/>
  <c r="I3804" i="9"/>
  <c r="I3788" i="9"/>
  <c r="I3772" i="9"/>
  <c r="I3756" i="9"/>
  <c r="I3740" i="9"/>
  <c r="I3724" i="9"/>
  <c r="I3700" i="9"/>
  <c r="I3692" i="9"/>
  <c r="I3676" i="9"/>
  <c r="I3652" i="9"/>
  <c r="I3636" i="9"/>
  <c r="I3620" i="9"/>
  <c r="I3604" i="9"/>
  <c r="I3596" i="9"/>
  <c r="I3580" i="9"/>
  <c r="I3564" i="9"/>
  <c r="I3540" i="9"/>
  <c r="I3532" i="9"/>
  <c r="I3516" i="9"/>
  <c r="I3500" i="9"/>
  <c r="I3484" i="9"/>
  <c r="I3468" i="9"/>
  <c r="I3452" i="9"/>
  <c r="I3436" i="9"/>
  <c r="I3420" i="9"/>
  <c r="P3388" i="9"/>
  <c r="P3356" i="9"/>
  <c r="P3324" i="9"/>
  <c r="P3292" i="9"/>
  <c r="P3276" i="9"/>
  <c r="P3244" i="9"/>
  <c r="P3212" i="9"/>
  <c r="R9" i="9"/>
  <c r="R13" i="9"/>
  <c r="R17" i="9"/>
  <c r="R21" i="9"/>
  <c r="R25" i="9"/>
  <c r="R29" i="9"/>
  <c r="R33" i="9"/>
  <c r="R37" i="9"/>
  <c r="R41" i="9"/>
  <c r="R45" i="9"/>
  <c r="R49" i="9"/>
  <c r="R53" i="9"/>
  <c r="R57" i="9"/>
  <c r="R61" i="9"/>
  <c r="R65" i="9"/>
  <c r="R69" i="9"/>
  <c r="R73" i="9"/>
  <c r="R77" i="9"/>
  <c r="R81" i="9"/>
  <c r="R85" i="9"/>
  <c r="R89" i="9"/>
  <c r="R93" i="9"/>
  <c r="R97" i="9"/>
  <c r="R101" i="9"/>
  <c r="R105" i="9"/>
  <c r="R109" i="9"/>
  <c r="R113" i="9"/>
  <c r="R117" i="9"/>
  <c r="R121" i="9"/>
  <c r="R125" i="9"/>
  <c r="R129" i="9"/>
  <c r="R133" i="9"/>
  <c r="R137" i="9"/>
  <c r="R141" i="9"/>
  <c r="R145" i="9"/>
  <c r="R149" i="9"/>
  <c r="R153" i="9"/>
  <c r="R157" i="9"/>
  <c r="R161" i="9"/>
  <c r="R165" i="9"/>
  <c r="R169" i="9"/>
  <c r="R173" i="9"/>
  <c r="R177" i="9"/>
  <c r="R181" i="9"/>
  <c r="R185" i="9"/>
  <c r="R189" i="9"/>
  <c r="R193" i="9"/>
  <c r="R197" i="9"/>
  <c r="R201" i="9"/>
  <c r="R205" i="9"/>
  <c r="R209" i="9"/>
  <c r="R213" i="9"/>
  <c r="R217" i="9"/>
  <c r="R221" i="9"/>
  <c r="R225" i="9"/>
  <c r="R229" i="9"/>
  <c r="R233" i="9"/>
  <c r="R237" i="9"/>
  <c r="R241" i="9"/>
  <c r="R245" i="9"/>
  <c r="R249" i="9"/>
  <c r="R253" i="9"/>
  <c r="R257" i="9"/>
  <c r="R261" i="9"/>
  <c r="R265" i="9"/>
  <c r="R269" i="9"/>
  <c r="R273" i="9"/>
  <c r="R277" i="9"/>
  <c r="R281" i="9"/>
  <c r="R285" i="9"/>
  <c r="R289" i="9"/>
  <c r="R293" i="9"/>
  <c r="R297" i="9"/>
  <c r="R301" i="9"/>
  <c r="R305" i="9"/>
  <c r="R309" i="9"/>
  <c r="R313" i="9"/>
  <c r="R317" i="9"/>
  <c r="R321" i="9"/>
  <c r="R325" i="9"/>
  <c r="R329" i="9"/>
  <c r="R333" i="9"/>
  <c r="R337" i="9"/>
  <c r="R341" i="9"/>
  <c r="R345" i="9"/>
  <c r="R349" i="9"/>
  <c r="R353" i="9"/>
  <c r="R357" i="9"/>
  <c r="R361" i="9"/>
  <c r="R365" i="9"/>
  <c r="R369" i="9"/>
  <c r="R373" i="9"/>
  <c r="R377" i="9"/>
  <c r="R381" i="9"/>
  <c r="R385" i="9"/>
  <c r="R389" i="9"/>
  <c r="R393" i="9"/>
  <c r="R397" i="9"/>
  <c r="R401" i="9"/>
  <c r="R405" i="9"/>
  <c r="R409" i="9"/>
  <c r="R413" i="9"/>
  <c r="R417" i="9"/>
  <c r="R421" i="9"/>
  <c r="R425" i="9"/>
  <c r="R429" i="9"/>
  <c r="R433" i="9"/>
  <c r="R437" i="9"/>
  <c r="R441" i="9"/>
  <c r="R445" i="9"/>
  <c r="R449" i="9"/>
  <c r="R453" i="9"/>
  <c r="R457" i="9"/>
  <c r="R461" i="9"/>
  <c r="R465" i="9"/>
  <c r="R469" i="9"/>
  <c r="R473" i="9"/>
  <c r="R477" i="9"/>
  <c r="R481" i="9"/>
  <c r="R485" i="9"/>
  <c r="R489" i="9"/>
  <c r="R493" i="9"/>
  <c r="R497" i="9"/>
  <c r="R501" i="9"/>
  <c r="R505" i="9"/>
  <c r="R509" i="9"/>
  <c r="R513" i="9"/>
  <c r="R517" i="9"/>
  <c r="R521" i="9"/>
  <c r="R525" i="9"/>
  <c r="R529" i="9"/>
  <c r="R533" i="9"/>
  <c r="R537" i="9"/>
  <c r="R541" i="9"/>
  <c r="R545" i="9"/>
  <c r="R549" i="9"/>
  <c r="R553" i="9"/>
  <c r="R557" i="9"/>
  <c r="R561" i="9"/>
  <c r="R565" i="9"/>
  <c r="R569" i="9"/>
  <c r="R573" i="9"/>
  <c r="R577" i="9"/>
  <c r="R581" i="9"/>
  <c r="R585" i="9"/>
  <c r="R589" i="9"/>
  <c r="R593" i="9"/>
  <c r="R597" i="9"/>
  <c r="R601" i="9"/>
  <c r="R605" i="9"/>
  <c r="R609" i="9"/>
  <c r="R613" i="9"/>
  <c r="R617" i="9"/>
  <c r="R621" i="9"/>
  <c r="R625" i="9"/>
  <c r="R629" i="9"/>
  <c r="R633" i="9"/>
  <c r="R637" i="9"/>
  <c r="R641" i="9"/>
  <c r="R645" i="9"/>
  <c r="R649" i="9"/>
  <c r="R653" i="9"/>
  <c r="R657" i="9"/>
  <c r="R661" i="9"/>
  <c r="R665" i="9"/>
  <c r="R669" i="9"/>
  <c r="R673" i="9"/>
  <c r="R677" i="9"/>
  <c r="R681" i="9"/>
  <c r="R685" i="9"/>
  <c r="R689" i="9"/>
  <c r="R693" i="9"/>
  <c r="R697" i="9"/>
  <c r="R701" i="9"/>
  <c r="R705" i="9"/>
  <c r="R709" i="9"/>
  <c r="R713" i="9"/>
  <c r="R717" i="9"/>
  <c r="R721" i="9"/>
  <c r="R725" i="9"/>
  <c r="R729" i="9"/>
  <c r="R733" i="9"/>
  <c r="R737" i="9"/>
  <c r="R741" i="9"/>
  <c r="R745" i="9"/>
  <c r="R749" i="9"/>
  <c r="R753" i="9"/>
  <c r="R757" i="9"/>
  <c r="R761" i="9"/>
  <c r="R765" i="9"/>
  <c r="R769" i="9"/>
  <c r="R773" i="9"/>
  <c r="R777" i="9"/>
  <c r="R781" i="9"/>
  <c r="R785" i="9"/>
  <c r="R789" i="9"/>
  <c r="R793" i="9"/>
  <c r="R797" i="9"/>
  <c r="R801" i="9"/>
  <c r="R805" i="9"/>
  <c r="R809" i="9"/>
  <c r="R813" i="9"/>
  <c r="R817" i="9"/>
  <c r="R821" i="9"/>
  <c r="R825" i="9"/>
  <c r="R829" i="9"/>
  <c r="R833" i="9"/>
  <c r="R837" i="9"/>
  <c r="R841" i="9"/>
  <c r="R845" i="9"/>
  <c r="R849" i="9"/>
  <c r="R853" i="9"/>
  <c r="R857" i="9"/>
  <c r="R861" i="9"/>
  <c r="R865" i="9"/>
  <c r="R869" i="9"/>
  <c r="R873" i="9"/>
  <c r="R877" i="9"/>
  <c r="R881" i="9"/>
  <c r="R885" i="9"/>
  <c r="R889" i="9"/>
  <c r="R893" i="9"/>
  <c r="R897" i="9"/>
  <c r="R901" i="9"/>
  <c r="R905" i="9"/>
  <c r="R909" i="9"/>
  <c r="R913" i="9"/>
  <c r="R917" i="9"/>
  <c r="R921" i="9"/>
  <c r="R925" i="9"/>
  <c r="R929" i="9"/>
  <c r="R933" i="9"/>
  <c r="R937" i="9"/>
  <c r="R941" i="9"/>
  <c r="R945" i="9"/>
  <c r="R949" i="9"/>
  <c r="R953" i="9"/>
  <c r="R957" i="9"/>
  <c r="R961" i="9"/>
  <c r="R965" i="9"/>
  <c r="R969" i="9"/>
  <c r="R973" i="9"/>
  <c r="R977" i="9"/>
  <c r="R981" i="9"/>
  <c r="R985" i="9"/>
  <c r="R989" i="9"/>
  <c r="R993" i="9"/>
  <c r="R997" i="9"/>
  <c r="R1001" i="9"/>
  <c r="R1005" i="9"/>
  <c r="R1009" i="9"/>
  <c r="R1013" i="9"/>
  <c r="R1017" i="9"/>
  <c r="R1021" i="9"/>
  <c r="R1025" i="9"/>
  <c r="R1029" i="9"/>
  <c r="R1033" i="9"/>
  <c r="R1037" i="9"/>
  <c r="R1041" i="9"/>
  <c r="R1046" i="9"/>
  <c r="R1051" i="9"/>
  <c r="R1057" i="9"/>
  <c r="R1062" i="9"/>
  <c r="R1067" i="9"/>
  <c r="R1073" i="9"/>
  <c r="R1078" i="9"/>
  <c r="R1083" i="9"/>
  <c r="R1089" i="9"/>
  <c r="R1094" i="9"/>
  <c r="R1099" i="9"/>
  <c r="R1105" i="9"/>
  <c r="R1110" i="9"/>
  <c r="R1115" i="9"/>
  <c r="R1121" i="9"/>
  <c r="R1126" i="9"/>
  <c r="R1131" i="9"/>
  <c r="R1137" i="9"/>
  <c r="R1142" i="9"/>
  <c r="R1147" i="9"/>
  <c r="R1153" i="9"/>
  <c r="R1158" i="9"/>
  <c r="R1163" i="9"/>
  <c r="R1169" i="9"/>
  <c r="R1174" i="9"/>
  <c r="R1179" i="9"/>
  <c r="R1185" i="9"/>
  <c r="R1190" i="9"/>
  <c r="R1195" i="9"/>
  <c r="R1201" i="9"/>
  <c r="R1206" i="9"/>
  <c r="R1214" i="9"/>
  <c r="R1222" i="9"/>
  <c r="R1230" i="9"/>
  <c r="R1238" i="9"/>
  <c r="R1246" i="9"/>
  <c r="R1254" i="9"/>
  <c r="R1262" i="9"/>
  <c r="R1270" i="9"/>
  <c r="R1278" i="9"/>
  <c r="R1286" i="9"/>
  <c r="R1294" i="9"/>
  <c r="R1302" i="9"/>
  <c r="R1310" i="9"/>
  <c r="R1318" i="9"/>
  <c r="R1326" i="9"/>
  <c r="R1334" i="9"/>
  <c r="R1342" i="9"/>
  <c r="R1350" i="9"/>
  <c r="R1358" i="9"/>
  <c r="R1366" i="9"/>
  <c r="R1374" i="9"/>
  <c r="R1382" i="9"/>
  <c r="R1390" i="9"/>
  <c r="R1398" i="9"/>
  <c r="R1406" i="9"/>
  <c r="R1414" i="9"/>
  <c r="R1422" i="9"/>
  <c r="R1430" i="9"/>
  <c r="R1438" i="9"/>
  <c r="R1446" i="9"/>
  <c r="R1454" i="9"/>
  <c r="R1462" i="9"/>
  <c r="R1470" i="9"/>
  <c r="R1478" i="9"/>
  <c r="R1486" i="9"/>
  <c r="R1494" i="9"/>
  <c r="R1502" i="9"/>
  <c r="R1510" i="9"/>
  <c r="R1518" i="9"/>
  <c r="R1526" i="9"/>
  <c r="R1534" i="9"/>
  <c r="R1542" i="9"/>
  <c r="R1550" i="9"/>
  <c r="R1558" i="9"/>
  <c r="R1566" i="9"/>
  <c r="R1574" i="9"/>
  <c r="R1582" i="9"/>
  <c r="R1590" i="9"/>
  <c r="R1598" i="9"/>
  <c r="R1606" i="9"/>
  <c r="R1614" i="9"/>
  <c r="R1622" i="9"/>
  <c r="R1630" i="9"/>
  <c r="R1638" i="9"/>
  <c r="R1646" i="9"/>
  <c r="R1654" i="9"/>
  <c r="R1662" i="9"/>
  <c r="R1670" i="9"/>
  <c r="R1678" i="9"/>
  <c r="R1686" i="9"/>
  <c r="R1694" i="9"/>
  <c r="R1702" i="9"/>
  <c r="R1710" i="9"/>
  <c r="R1718" i="9"/>
  <c r="R1726" i="9"/>
  <c r="R1734" i="9"/>
  <c r="R1742" i="9"/>
  <c r="R1750" i="9"/>
  <c r="R1766" i="9"/>
  <c r="R1782" i="9"/>
  <c r="R1798" i="9"/>
  <c r="R1814" i="9"/>
  <c r="R1830" i="9"/>
  <c r="R1846" i="9"/>
  <c r="R1862" i="9"/>
  <c r="R1878" i="9"/>
  <c r="R1894" i="9"/>
  <c r="R1910" i="9"/>
  <c r="R1926" i="9"/>
  <c r="R1942" i="9"/>
  <c r="R1958" i="9"/>
  <c r="R1974" i="9"/>
  <c r="R1990" i="9"/>
  <c r="R2006" i="9"/>
  <c r="R2022" i="9"/>
  <c r="R2038" i="9"/>
  <c r="R2054" i="9"/>
  <c r="R2070" i="9"/>
  <c r="R2086" i="9"/>
  <c r="R2102" i="9"/>
  <c r="R2118" i="9"/>
  <c r="R2134" i="9"/>
  <c r="R2150" i="9"/>
  <c r="R2166" i="9"/>
  <c r="R2182" i="9"/>
  <c r="R2198" i="9"/>
  <c r="R2214" i="9"/>
  <c r="R2230" i="9"/>
  <c r="R2246" i="9"/>
  <c r="R2262" i="9"/>
  <c r="R2278" i="9"/>
  <c r="R2294" i="9"/>
  <c r="R2310" i="9"/>
  <c r="R2326" i="9"/>
  <c r="R2342" i="9"/>
  <c r="R2358" i="9"/>
  <c r="R2374" i="9"/>
  <c r="R2390" i="9"/>
  <c r="R2406" i="9"/>
  <c r="R2422" i="9"/>
  <c r="R2438" i="9"/>
  <c r="R2454" i="9"/>
  <c r="R2470" i="9"/>
  <c r="R2486" i="9"/>
  <c r="R2502" i="9"/>
  <c r="R2518" i="9"/>
  <c r="R2534" i="9"/>
  <c r="R2550" i="9"/>
  <c r="R2566" i="9"/>
  <c r="R2582" i="9"/>
  <c r="R2598" i="9"/>
  <c r="R2614" i="9"/>
  <c r="R2630" i="9"/>
  <c r="R2646" i="9"/>
  <c r="R2662" i="9"/>
  <c r="R2678" i="9"/>
  <c r="R2694" i="9"/>
  <c r="R2710" i="9"/>
  <c r="R2726" i="9"/>
  <c r="R2742" i="9"/>
  <c r="R2758" i="9"/>
  <c r="R2774" i="9"/>
  <c r="R2790" i="9"/>
  <c r="R2806" i="9"/>
  <c r="R2822" i="9"/>
  <c r="R2838" i="9"/>
  <c r="R2854" i="9"/>
  <c r="R2870" i="9"/>
  <c r="R2886" i="9"/>
  <c r="R2902" i="9"/>
  <c r="R2918" i="9"/>
  <c r="R2934" i="9"/>
  <c r="R2950" i="9"/>
  <c r="R2966" i="9"/>
  <c r="R2982" i="9"/>
  <c r="R2998" i="9"/>
  <c r="R3014" i="9"/>
  <c r="R3030" i="9"/>
  <c r="R3046" i="9"/>
  <c r="R3062" i="9"/>
  <c r="R3078" i="9"/>
  <c r="R3094" i="9"/>
  <c r="R3110" i="9"/>
  <c r="R3126" i="9"/>
  <c r="R3142" i="9"/>
  <c r="R3158" i="9"/>
  <c r="R3174" i="9"/>
  <c r="R3190" i="9"/>
  <c r="R3206" i="9"/>
  <c r="R3222" i="9"/>
  <c r="R3238" i="9"/>
  <c r="R3254" i="9"/>
  <c r="R3270" i="9"/>
  <c r="R3286" i="9"/>
  <c r="R3302" i="9"/>
  <c r="R3318" i="9"/>
  <c r="R3334" i="9"/>
  <c r="R3350" i="9"/>
  <c r="R3366" i="9"/>
  <c r="R3382" i="9"/>
  <c r="R3398" i="9"/>
  <c r="R3414" i="9"/>
  <c r="R3430" i="9"/>
  <c r="R3446" i="9"/>
  <c r="R3462" i="9"/>
  <c r="R3478" i="9"/>
  <c r="R3494" i="9"/>
  <c r="R3510" i="9"/>
  <c r="R3526" i="9"/>
  <c r="R3542" i="9"/>
  <c r="R3558" i="9"/>
  <c r="R3574" i="9"/>
  <c r="R3590" i="9"/>
  <c r="R3606" i="9"/>
  <c r="R3622" i="9"/>
  <c r="R3638" i="9"/>
  <c r="R3654" i="9"/>
  <c r="R3670" i="9"/>
  <c r="R3686" i="9"/>
  <c r="R3702" i="9"/>
  <c r="R3718" i="9"/>
  <c r="R3734" i="9"/>
  <c r="R3750" i="9"/>
  <c r="R3766" i="9"/>
  <c r="R3782" i="9"/>
  <c r="R3798" i="9"/>
  <c r="R3814" i="9"/>
  <c r="R3830" i="9"/>
  <c r="R3846" i="9"/>
  <c r="R3862" i="9"/>
  <c r="R3878" i="9"/>
  <c r="R3894" i="9"/>
  <c r="R3910" i="9"/>
  <c r="R3926" i="9"/>
  <c r="R3942" i="9"/>
  <c r="R3958" i="9"/>
  <c r="R3974" i="9"/>
  <c r="R3990" i="9"/>
  <c r="R4006" i="9"/>
  <c r="R4022" i="9"/>
  <c r="R4038" i="9"/>
  <c r="R4054" i="9"/>
  <c r="R4070" i="9"/>
  <c r="R4086" i="9"/>
  <c r="R4102" i="9"/>
  <c r="R4118" i="9"/>
  <c r="R4134" i="9"/>
  <c r="R4150" i="9"/>
  <c r="R4166" i="9"/>
  <c r="R4182" i="9"/>
  <c r="R4198" i="9"/>
  <c r="R4214" i="9"/>
  <c r="R4230" i="9"/>
  <c r="R4246" i="9"/>
  <c r="R4262" i="9"/>
  <c r="R4278" i="9"/>
  <c r="R4294" i="9"/>
  <c r="R4310" i="9"/>
  <c r="R4326" i="9"/>
  <c r="R4342" i="9"/>
  <c r="R4358" i="9"/>
  <c r="R4374" i="9"/>
  <c r="R4390" i="9"/>
  <c r="R4406" i="9"/>
  <c r="R4422" i="9"/>
  <c r="R4438" i="9"/>
  <c r="R4454" i="9"/>
  <c r="R4470" i="9"/>
  <c r="R4486" i="9"/>
  <c r="R4502" i="9"/>
  <c r="R4518" i="9"/>
  <c r="R4534" i="9"/>
  <c r="R4550" i="9"/>
  <c r="R4566" i="9"/>
  <c r="R4582" i="9"/>
  <c r="R4598" i="9"/>
  <c r="R4614" i="9"/>
  <c r="R4630" i="9"/>
  <c r="R4646" i="9"/>
  <c r="R4662" i="9"/>
  <c r="R4678" i="9"/>
  <c r="R4694" i="9"/>
  <c r="R4710" i="9"/>
  <c r="R4726" i="9"/>
  <c r="R4742" i="9"/>
  <c r="R4758" i="9"/>
  <c r="R4774" i="9"/>
  <c r="R4790" i="9"/>
  <c r="R4806" i="9"/>
  <c r="R4822" i="9"/>
  <c r="R4838" i="9"/>
  <c r="R4854" i="9"/>
  <c r="R4870" i="9"/>
  <c r="R4886" i="9"/>
  <c r="R4902" i="9"/>
  <c r="R4918" i="9"/>
  <c r="R4934" i="9"/>
  <c r="R4950" i="9"/>
  <c r="R4966" i="9"/>
  <c r="R4982" i="9"/>
  <c r="R4998" i="9"/>
  <c r="L5000" i="9"/>
  <c r="L4998" i="9"/>
  <c r="L4996" i="9"/>
  <c r="L4994" i="9"/>
  <c r="L4992" i="9"/>
  <c r="L4990" i="9"/>
  <c r="L4988" i="9"/>
  <c r="L4986" i="9"/>
  <c r="L4984" i="9"/>
  <c r="L4982" i="9"/>
  <c r="L4980" i="9"/>
  <c r="L4978" i="9"/>
  <c r="L4976" i="9"/>
  <c r="L4974" i="9"/>
  <c r="L4972" i="9"/>
  <c r="L4970" i="9"/>
  <c r="L4968" i="9"/>
  <c r="L4966" i="9"/>
  <c r="L4964" i="9"/>
  <c r="L4962" i="9"/>
  <c r="L4960" i="9"/>
  <c r="L4958" i="9"/>
  <c r="L4956" i="9"/>
  <c r="L4954" i="9"/>
  <c r="L4952" i="9"/>
  <c r="L4950" i="9"/>
  <c r="L4948" i="9"/>
  <c r="L4946" i="9"/>
  <c r="L4944" i="9"/>
  <c r="L4942" i="9"/>
  <c r="L4940" i="9"/>
  <c r="L4938" i="9"/>
  <c r="L4936" i="9"/>
  <c r="L4934" i="9"/>
  <c r="L4932" i="9"/>
  <c r="L4930" i="9"/>
  <c r="L4928" i="9"/>
  <c r="L4926" i="9"/>
  <c r="L4924" i="9"/>
  <c r="L4922" i="9"/>
  <c r="L4920" i="9"/>
  <c r="L4918" i="9"/>
  <c r="L4916" i="9"/>
  <c r="L4914" i="9"/>
  <c r="L4912" i="9"/>
  <c r="L4910" i="9"/>
  <c r="L4908" i="9"/>
  <c r="L4906" i="9"/>
  <c r="L4904" i="9"/>
  <c r="L4902" i="9"/>
  <c r="L4900" i="9"/>
  <c r="L4898" i="9"/>
  <c r="L4896" i="9"/>
  <c r="L4894" i="9"/>
  <c r="L4892" i="9"/>
  <c r="L4890" i="9"/>
  <c r="L4888" i="9"/>
  <c r="L4886" i="9"/>
  <c r="L4884" i="9"/>
  <c r="L4882" i="9"/>
  <c r="L4880" i="9"/>
  <c r="L4878" i="9"/>
  <c r="L4876" i="9"/>
  <c r="L4874" i="9"/>
  <c r="L4872" i="9"/>
  <c r="L4870" i="9"/>
  <c r="L4868" i="9"/>
  <c r="L4866" i="9"/>
  <c r="L4864" i="9"/>
  <c r="L4862" i="9"/>
  <c r="L4860" i="9"/>
  <c r="L4858" i="9"/>
  <c r="L4856" i="9"/>
  <c r="L4854" i="9"/>
  <c r="L4852" i="9"/>
  <c r="L4850" i="9"/>
  <c r="L4848" i="9"/>
  <c r="L4846" i="9"/>
  <c r="L4844" i="9"/>
  <c r="L4842" i="9"/>
  <c r="L4840" i="9"/>
  <c r="L4838" i="9"/>
  <c r="L4836" i="9"/>
  <c r="L4834" i="9"/>
  <c r="L4832" i="9"/>
  <c r="L4830" i="9"/>
  <c r="L4828" i="9"/>
  <c r="L4826" i="9"/>
  <c r="L4824" i="9"/>
  <c r="L4822" i="9"/>
  <c r="L4820" i="9"/>
  <c r="L4818" i="9"/>
  <c r="L4816" i="9"/>
  <c r="L4814" i="9"/>
  <c r="L4812" i="9"/>
  <c r="L4810" i="9"/>
  <c r="L4808" i="9"/>
  <c r="L4806" i="9"/>
  <c r="L4804" i="9"/>
  <c r="L4802" i="9"/>
  <c r="L4800" i="9"/>
  <c r="L4798" i="9"/>
  <c r="L4796" i="9"/>
  <c r="L4794" i="9"/>
  <c r="L4792" i="9"/>
  <c r="L4790" i="9"/>
  <c r="L4788" i="9"/>
  <c r="L4786" i="9"/>
  <c r="L4784" i="9"/>
  <c r="L4782" i="9"/>
  <c r="L4780" i="9"/>
  <c r="L4778" i="9"/>
  <c r="L4776" i="9"/>
  <c r="L4774" i="9"/>
  <c r="L4772" i="9"/>
  <c r="L4770" i="9"/>
  <c r="L4768" i="9"/>
  <c r="L4766" i="9"/>
  <c r="L4764" i="9"/>
  <c r="L4762" i="9"/>
  <c r="L4760" i="9"/>
  <c r="L4758" i="9"/>
  <c r="L4756" i="9"/>
  <c r="L4754" i="9"/>
  <c r="L4752" i="9"/>
  <c r="L4750" i="9"/>
  <c r="L4748" i="9"/>
  <c r="L4746" i="9"/>
  <c r="L4744" i="9"/>
  <c r="L4742" i="9"/>
  <c r="L4740" i="9"/>
  <c r="L4738" i="9"/>
  <c r="L4736" i="9"/>
  <c r="L4734" i="9"/>
  <c r="L4732" i="9"/>
  <c r="L4730" i="9"/>
  <c r="L4728" i="9"/>
  <c r="L4726" i="9"/>
  <c r="L4724" i="9"/>
  <c r="L4722" i="9"/>
  <c r="L4720" i="9"/>
  <c r="L4718" i="9"/>
  <c r="L4716" i="9"/>
  <c r="L4714" i="9"/>
  <c r="L4712" i="9"/>
  <c r="L4710" i="9"/>
  <c r="L4708" i="9"/>
  <c r="L4706" i="9"/>
  <c r="L4704" i="9"/>
  <c r="L4702" i="9"/>
  <c r="L4700" i="9"/>
  <c r="L4698" i="9"/>
  <c r="L4696" i="9"/>
  <c r="L4694" i="9"/>
  <c r="L4692" i="9"/>
  <c r="L4690" i="9"/>
  <c r="L4688" i="9"/>
  <c r="L4686" i="9"/>
  <c r="L4684" i="9"/>
  <c r="L4682" i="9"/>
  <c r="L4680" i="9"/>
  <c r="L4678" i="9"/>
  <c r="L4676" i="9"/>
  <c r="L4674" i="9"/>
  <c r="L4672" i="9"/>
  <c r="L4670" i="9"/>
  <c r="L4668" i="9"/>
  <c r="L4666" i="9"/>
  <c r="L4664" i="9"/>
  <c r="L4662" i="9"/>
  <c r="L4660" i="9"/>
  <c r="L4658" i="9"/>
  <c r="L4656" i="9"/>
  <c r="L4654" i="9"/>
  <c r="L4652" i="9"/>
  <c r="L4650" i="9"/>
  <c r="L4648" i="9"/>
  <c r="L4646" i="9"/>
  <c r="L4644" i="9"/>
  <c r="L4642" i="9"/>
  <c r="L4640" i="9"/>
  <c r="L4638" i="9"/>
  <c r="L4636" i="9"/>
  <c r="L4634" i="9"/>
  <c r="L4632" i="9"/>
  <c r="L4630" i="9"/>
  <c r="L4628" i="9"/>
  <c r="L4626" i="9"/>
  <c r="L4624" i="9"/>
  <c r="L4622" i="9"/>
  <c r="L4620" i="9"/>
  <c r="L4618" i="9"/>
  <c r="L4616" i="9"/>
  <c r="L4614" i="9"/>
  <c r="L4612" i="9"/>
  <c r="L4610" i="9"/>
  <c r="L4608" i="9"/>
  <c r="L4606" i="9"/>
  <c r="L4604" i="9"/>
  <c r="L4602" i="9"/>
  <c r="L4600" i="9"/>
  <c r="L4598" i="9"/>
  <c r="L4596" i="9"/>
  <c r="L4594" i="9"/>
  <c r="L4592" i="9"/>
  <c r="L4590" i="9"/>
  <c r="L4588" i="9"/>
  <c r="L4586" i="9"/>
  <c r="L4584" i="9"/>
  <c r="L4582" i="9"/>
  <c r="L4580" i="9"/>
  <c r="L4578" i="9"/>
  <c r="L4576" i="9"/>
  <c r="L4574" i="9"/>
  <c r="L4572" i="9"/>
  <c r="L4570" i="9"/>
  <c r="L4568" i="9"/>
  <c r="L4566" i="9"/>
  <c r="L4564" i="9"/>
  <c r="L4562" i="9"/>
  <c r="L4560" i="9"/>
  <c r="L4558" i="9"/>
  <c r="L4556" i="9"/>
  <c r="L4554" i="9"/>
  <c r="L4552" i="9"/>
  <c r="L4550" i="9"/>
  <c r="L4548" i="9"/>
  <c r="L4546" i="9"/>
  <c r="L4544" i="9"/>
  <c r="L4542" i="9"/>
  <c r="L4540" i="9"/>
  <c r="L4538" i="9"/>
  <c r="L4536" i="9"/>
  <c r="L4534" i="9"/>
  <c r="L4532" i="9"/>
  <c r="L4530" i="9"/>
  <c r="L4528" i="9"/>
  <c r="L4526" i="9"/>
  <c r="L4524" i="9"/>
  <c r="L4522" i="9"/>
  <c r="L4520" i="9"/>
  <c r="L4518" i="9"/>
  <c r="L4516" i="9"/>
  <c r="L4514" i="9"/>
  <c r="L4512" i="9"/>
  <c r="L4510" i="9"/>
  <c r="L4508" i="9"/>
  <c r="L4506" i="9"/>
  <c r="J4504" i="9"/>
  <c r="M4501" i="9"/>
  <c r="O4498" i="9"/>
  <c r="J4496" i="9"/>
  <c r="M4493" i="9"/>
  <c r="O4490" i="9"/>
  <c r="J4488" i="9"/>
  <c r="M4485" i="9"/>
  <c r="O4482" i="9"/>
  <c r="J4480" i="9"/>
  <c r="M4477" i="9"/>
  <c r="O4474" i="9"/>
  <c r="J4472" i="9"/>
  <c r="M4469" i="9"/>
  <c r="O4466" i="9"/>
  <c r="J4464" i="9"/>
  <c r="M4461" i="9"/>
  <c r="O4458" i="9"/>
  <c r="J4456" i="9"/>
  <c r="M4453" i="9"/>
  <c r="O4450" i="9"/>
  <c r="J4448" i="9"/>
  <c r="M4445" i="9"/>
  <c r="O4442" i="9"/>
  <c r="I4438" i="9"/>
  <c r="I4430" i="9"/>
  <c r="I4422" i="9"/>
  <c r="I4414" i="9"/>
  <c r="I4406" i="9"/>
  <c r="I4398" i="9"/>
  <c r="I4390" i="9"/>
  <c r="I4382" i="9"/>
  <c r="I4374" i="9"/>
  <c r="I4366" i="9"/>
  <c r="I4358" i="9"/>
  <c r="I4350" i="9"/>
  <c r="I4342" i="9"/>
  <c r="I4334" i="9"/>
  <c r="I4326" i="9"/>
  <c r="I4318" i="9"/>
  <c r="I4310" i="9"/>
  <c r="I4302" i="9"/>
  <c r="I4294" i="9"/>
  <c r="I4286" i="9"/>
  <c r="I4278" i="9"/>
  <c r="I4270" i="9"/>
  <c r="I4262" i="9"/>
  <c r="I4254" i="9"/>
  <c r="I4246" i="9"/>
  <c r="I4238" i="9"/>
  <c r="I4230" i="9"/>
  <c r="I4222" i="9"/>
  <c r="I4214" i="9"/>
  <c r="I4206" i="9"/>
  <c r="I4198" i="9"/>
  <c r="I4190" i="9"/>
  <c r="I4182" i="9"/>
  <c r="I4174" i="9"/>
  <c r="I4166" i="9"/>
  <c r="I4158" i="9"/>
  <c r="I4150" i="9"/>
  <c r="I4142" i="9"/>
  <c r="I4134" i="9"/>
  <c r="I4126" i="9"/>
  <c r="I4118" i="9"/>
  <c r="I4110" i="9"/>
  <c r="I4102" i="9"/>
  <c r="I4094" i="9"/>
  <c r="I4086" i="9"/>
  <c r="I4078" i="9"/>
  <c r="I4070" i="9"/>
  <c r="I4062" i="9"/>
  <c r="I4054" i="9"/>
  <c r="I4046" i="9"/>
  <c r="I4038" i="9"/>
  <c r="I4030" i="9"/>
  <c r="I4022" i="9"/>
  <c r="I4014" i="9"/>
  <c r="I4006" i="9"/>
  <c r="I3998" i="9"/>
  <c r="I3990" i="9"/>
  <c r="I3982" i="9"/>
  <c r="I3974" i="9"/>
  <c r="I3966" i="9"/>
  <c r="I3958" i="9"/>
  <c r="I3950" i="9"/>
  <c r="I3942" i="9"/>
  <c r="I3934" i="9"/>
  <c r="I3926" i="9"/>
  <c r="I3918" i="9"/>
  <c r="I3910" i="9"/>
  <c r="I3902" i="9"/>
  <c r="I3894" i="9"/>
  <c r="I3886" i="9"/>
  <c r="I3878" i="9"/>
  <c r="I3870" i="9"/>
  <c r="I3862" i="9"/>
  <c r="I3854" i="9"/>
  <c r="I3846" i="9"/>
  <c r="I3838" i="9"/>
  <c r="I3830" i="9"/>
  <c r="I3822" i="9"/>
  <c r="I3814" i="9"/>
  <c r="I3806" i="9"/>
  <c r="I3798" i="9"/>
  <c r="I3790" i="9"/>
  <c r="I3782" i="9"/>
  <c r="I3774" i="9"/>
  <c r="I3766" i="9"/>
  <c r="I3758" i="9"/>
  <c r="I3750" i="9"/>
  <c r="I3742" i="9"/>
  <c r="I3734" i="9"/>
  <c r="I3726" i="9"/>
  <c r="I3718" i="9"/>
  <c r="I3710" i="9"/>
  <c r="I3702" i="9"/>
  <c r="I3694" i="9"/>
  <c r="I3686" i="9"/>
  <c r="I3678" i="9"/>
  <c r="I3670" i="9"/>
  <c r="I3662" i="9"/>
  <c r="I3654" i="9"/>
  <c r="I3646" i="9"/>
  <c r="I3638" i="9"/>
  <c r="I3630" i="9"/>
  <c r="I3622" i="9"/>
  <c r="I3614" i="9"/>
  <c r="I3606" i="9"/>
  <c r="I3598" i="9"/>
  <c r="I3590" i="9"/>
  <c r="I3582" i="9"/>
  <c r="I3574" i="9"/>
  <c r="I3566" i="9"/>
  <c r="I3558" i="9"/>
  <c r="I3550" i="9"/>
  <c r="I3542" i="9"/>
  <c r="I3534" i="9"/>
  <c r="I3526" i="9"/>
  <c r="I3518" i="9"/>
  <c r="I3510" i="9"/>
  <c r="I3502" i="9"/>
  <c r="I3494" i="9"/>
  <c r="I3486" i="9"/>
  <c r="I3478" i="9"/>
  <c r="I3470" i="9"/>
  <c r="I3462" i="9"/>
  <c r="I3454" i="9"/>
  <c r="I3446" i="9"/>
  <c r="I3438" i="9"/>
  <c r="I3430" i="9"/>
  <c r="I3422" i="9"/>
  <c r="P3408" i="9"/>
  <c r="P3392" i="9"/>
  <c r="P3376" i="9"/>
  <c r="P3360" i="9"/>
  <c r="P3344" i="9"/>
  <c r="P3328" i="9"/>
  <c r="P3312" i="9"/>
  <c r="P3296" i="9"/>
  <c r="P3280" i="9"/>
  <c r="P3264" i="9"/>
  <c r="P3248" i="9"/>
  <c r="P3232" i="9"/>
  <c r="P3216" i="9"/>
  <c r="P3200" i="9"/>
  <c r="P3184" i="9"/>
  <c r="P3168" i="9"/>
  <c r="P3152" i="9"/>
  <c r="P3136" i="9"/>
  <c r="P3120" i="9"/>
  <c r="P3104" i="9"/>
  <c r="P3088" i="9"/>
  <c r="P3072" i="9"/>
  <c r="P3056" i="9"/>
  <c r="P3040" i="9"/>
  <c r="P3024" i="9"/>
  <c r="P3008" i="9"/>
  <c r="P2992" i="9"/>
  <c r="L2968" i="9"/>
  <c r="L2936" i="9"/>
  <c r="M2885" i="9"/>
  <c r="N2784" i="9"/>
  <c r="N2656" i="9"/>
  <c r="N2528" i="9"/>
  <c r="L2369" i="9"/>
  <c r="L1857" i="9"/>
  <c r="K5000" i="1"/>
  <c r="J4998" i="1"/>
  <c r="K4997" i="1"/>
  <c r="J4996" i="1"/>
  <c r="J4994" i="1"/>
  <c r="K4993" i="1"/>
  <c r="J4992" i="1"/>
  <c r="J4990" i="1"/>
  <c r="K4989" i="1"/>
  <c r="J4988" i="1"/>
  <c r="J4986" i="1"/>
  <c r="K4985" i="1"/>
  <c r="J4984" i="1"/>
  <c r="J4982" i="1"/>
  <c r="K4981" i="1"/>
  <c r="J4980" i="1"/>
  <c r="J4978" i="1"/>
  <c r="J4976" i="1"/>
  <c r="J4974" i="1"/>
  <c r="J4972" i="1"/>
  <c r="J4970" i="1"/>
  <c r="J4968" i="1"/>
  <c r="J4966" i="1"/>
  <c r="J4964" i="1"/>
  <c r="J4962" i="1"/>
  <c r="K4961" i="1"/>
  <c r="K4960" i="1"/>
  <c r="J4958" i="1"/>
  <c r="K4912" i="1"/>
  <c r="J4911" i="1"/>
  <c r="K4910" i="1"/>
  <c r="K4908" i="1"/>
  <c r="J4905" i="1"/>
  <c r="K4904" i="1"/>
  <c r="J4899" i="1"/>
  <c r="K4898" i="1"/>
  <c r="J4897" i="1"/>
  <c r="K4896" i="1"/>
  <c r="J4895" i="1"/>
  <c r="J4891" i="1"/>
  <c r="K4890" i="1"/>
  <c r="J4889" i="1"/>
  <c r="K4888" i="1"/>
  <c r="J4887" i="1"/>
  <c r="J4885" i="1"/>
  <c r="K4884" i="1"/>
  <c r="J4883" i="1"/>
  <c r="J4882" i="1"/>
  <c r="K4876" i="1"/>
  <c r="J4875" i="1"/>
  <c r="J4874" i="1"/>
  <c r="K4872" i="1"/>
  <c r="J4871" i="1"/>
  <c r="J4870" i="1"/>
  <c r="K4868" i="1"/>
  <c r="J4866" i="1"/>
  <c r="J4865" i="1"/>
  <c r="K4864" i="1"/>
  <c r="J4863" i="1"/>
  <c r="J4862" i="1"/>
  <c r="J4861" i="1"/>
  <c r="K4860" i="1"/>
  <c r="J4859" i="1"/>
  <c r="J4858" i="1"/>
  <c r="J4857" i="1"/>
  <c r="K4856" i="1"/>
  <c r="J4854" i="1"/>
  <c r="K4852" i="1"/>
  <c r="J4851" i="1"/>
  <c r="J4850" i="1"/>
  <c r="J4849" i="1"/>
  <c r="K4848" i="1"/>
  <c r="J4845" i="1"/>
  <c r="K4844" i="1"/>
  <c r="J4842" i="1"/>
  <c r="J4841" i="1"/>
  <c r="K4840" i="1"/>
  <c r="J4839" i="1"/>
  <c r="J4838" i="1"/>
  <c r="J4837" i="1"/>
  <c r="K4836" i="1"/>
  <c r="J4833" i="1"/>
  <c r="K4832" i="1"/>
  <c r="J4830" i="1"/>
  <c r="J4829" i="1"/>
  <c r="K4828" i="1"/>
  <c r="J4827" i="1"/>
  <c r="J4826" i="1"/>
  <c r="J4825" i="1"/>
  <c r="K4824" i="1"/>
  <c r="J4822" i="1"/>
  <c r="K4820" i="1"/>
  <c r="J4819" i="1"/>
  <c r="J4817" i="1"/>
  <c r="K4816" i="1"/>
  <c r="J4814" i="1"/>
  <c r="J4813" i="1"/>
  <c r="K4812" i="1"/>
  <c r="J4810" i="1"/>
  <c r="K4808" i="1"/>
  <c r="J4807" i="1"/>
  <c r="J4805" i="1"/>
  <c r="K4804" i="1"/>
  <c r="J4801" i="1"/>
  <c r="K4800" i="1"/>
  <c r="J4799" i="1"/>
  <c r="J4798" i="1"/>
  <c r="J4796" i="1"/>
  <c r="J4794" i="1"/>
  <c r="J4792" i="1"/>
  <c r="J4790" i="1"/>
  <c r="J4789" i="1"/>
  <c r="K4788" i="1"/>
  <c r="J4786" i="1"/>
  <c r="J4785" i="1"/>
  <c r="K4784" i="1"/>
  <c r="J4782" i="1"/>
  <c r="J4780" i="1"/>
  <c r="J4779" i="1"/>
  <c r="J4778" i="1"/>
  <c r="K4776" i="1"/>
  <c r="J4775" i="1"/>
  <c r="J4774" i="1"/>
  <c r="J4773" i="1"/>
  <c r="J4771" i="1"/>
  <c r="J4770" i="1"/>
  <c r="J4769" i="1"/>
  <c r="J4768" i="1"/>
  <c r="J4767" i="1"/>
  <c r="J4766" i="1"/>
  <c r="J4765" i="1"/>
  <c r="K4764" i="1"/>
  <c r="K4760" i="1"/>
  <c r="J4759" i="1"/>
  <c r="J4758" i="1"/>
  <c r="K4756" i="1"/>
  <c r="K4748" i="1"/>
  <c r="J4747" i="1"/>
  <c r="J4746" i="1"/>
  <c r="J4745" i="1"/>
  <c r="K4744" i="1"/>
  <c r="J4743" i="1"/>
  <c r="J4742" i="1"/>
  <c r="J4741" i="1"/>
  <c r="J4740" i="1"/>
  <c r="J4739" i="1"/>
  <c r="J4738" i="1"/>
  <c r="J4737" i="1"/>
  <c r="J4736" i="1"/>
  <c r="J4735" i="1"/>
  <c r="J4734" i="1"/>
  <c r="J4733" i="1"/>
  <c r="K4732" i="1"/>
  <c r="J4730" i="1"/>
  <c r="J4729" i="1"/>
  <c r="K4728" i="1"/>
  <c r="J4727" i="1"/>
  <c r="J4726" i="1"/>
  <c r="J4725" i="1"/>
  <c r="J4724" i="1"/>
  <c r="J4723" i="1"/>
  <c r="J4722" i="1"/>
  <c r="J4721" i="1"/>
  <c r="J4720" i="1"/>
  <c r="J4719" i="1"/>
  <c r="J4718" i="1"/>
  <c r="J4717" i="1"/>
  <c r="K4716" i="1"/>
  <c r="J4714" i="1"/>
  <c r="J4713" i="1"/>
  <c r="K4712" i="1"/>
  <c r="J4711" i="1"/>
  <c r="J4710" i="1"/>
  <c r="J4709" i="1"/>
  <c r="J4708" i="1"/>
  <c r="J4707" i="1"/>
  <c r="J4706" i="1"/>
  <c r="J4705" i="1"/>
  <c r="J4704" i="1"/>
  <c r="J4703" i="1"/>
  <c r="J4702" i="1"/>
  <c r="J4701" i="1"/>
  <c r="K4700" i="1"/>
  <c r="J4698" i="1"/>
  <c r="J4697" i="1"/>
  <c r="K4696" i="1"/>
  <c r="J4695" i="1"/>
  <c r="J4694" i="1"/>
  <c r="J4692" i="1"/>
  <c r="J4691" i="1"/>
  <c r="J4690" i="1"/>
  <c r="J4689" i="1"/>
  <c r="J4688" i="1"/>
  <c r="J4687" i="1"/>
  <c r="J4686" i="1"/>
  <c r="K4684" i="1"/>
  <c r="J4682" i="1"/>
  <c r="J4681" i="1"/>
  <c r="K4680" i="1"/>
  <c r="J4679" i="1"/>
  <c r="J4678" i="1"/>
  <c r="J4677" i="1"/>
  <c r="K4676" i="1"/>
  <c r="J4675" i="1"/>
  <c r="J4673" i="1"/>
  <c r="J4672" i="1"/>
  <c r="J4670" i="1"/>
  <c r="J4669" i="1"/>
  <c r="K4668" i="1"/>
  <c r="J4667" i="1"/>
  <c r="J4666" i="1"/>
  <c r="J4665" i="1"/>
  <c r="K4664" i="1"/>
  <c r="J4662" i="1"/>
  <c r="J4661" i="1"/>
  <c r="K4660" i="1"/>
  <c r="J4659" i="1"/>
  <c r="J4658" i="1"/>
  <c r="J4656" i="1"/>
  <c r="J4653" i="1"/>
  <c r="K4652" i="1"/>
  <c r="J4651" i="1"/>
  <c r="J4650" i="1"/>
  <c r="J4649" i="1"/>
  <c r="K4648" i="1"/>
  <c r="J4647" i="1"/>
  <c r="J4646" i="1"/>
  <c r="J4645" i="1"/>
  <c r="K4644" i="1"/>
  <c r="J4642" i="1"/>
  <c r="J4640" i="1"/>
  <c r="J4639" i="1"/>
  <c r="J4638" i="1"/>
  <c r="J4637" i="1"/>
  <c r="K4636" i="1"/>
  <c r="K4632" i="1"/>
  <c r="J4631" i="1"/>
  <c r="J4629" i="1"/>
  <c r="K4628" i="1"/>
  <c r="J4627" i="1"/>
  <c r="J4626" i="1"/>
  <c r="J4625" i="1"/>
  <c r="J4624" i="1"/>
  <c r="J4623" i="1"/>
  <c r="J4622" i="1"/>
  <c r="J4621" i="1"/>
  <c r="K4620" i="1"/>
  <c r="J4619" i="1"/>
  <c r="J4618" i="1"/>
  <c r="J4617" i="1"/>
  <c r="K4616" i="1"/>
  <c r="J4615" i="1"/>
  <c r="J4614" i="1"/>
  <c r="J4613" i="1"/>
  <c r="K4612" i="1"/>
  <c r="J4611" i="1"/>
  <c r="J4609" i="1"/>
  <c r="J4608" i="1"/>
  <c r="J4607" i="1"/>
  <c r="J4606" i="1"/>
  <c r="J4605" i="1"/>
  <c r="K4604" i="1"/>
  <c r="J4603" i="1"/>
  <c r="J4602" i="1"/>
  <c r="K4600" i="1"/>
  <c r="J4597" i="1"/>
  <c r="K4596" i="1"/>
  <c r="J4593" i="1"/>
  <c r="J4592" i="1"/>
  <c r="J4590" i="1"/>
  <c r="J4589" i="1"/>
  <c r="K4588" i="1"/>
  <c r="J4587" i="1"/>
  <c r="J4586" i="1"/>
  <c r="J4585" i="1"/>
  <c r="K4584" i="1"/>
  <c r="J4582" i="1"/>
  <c r="J4581" i="1"/>
  <c r="K4580" i="1"/>
  <c r="J4578" i="1"/>
  <c r="J4574" i="1"/>
  <c r="J4573" i="1"/>
  <c r="J4572" i="1"/>
  <c r="J4571" i="1"/>
  <c r="J4570" i="1"/>
  <c r="J4569" i="1"/>
  <c r="J4568" i="1"/>
  <c r="J4567" i="1"/>
  <c r="J4566" i="1"/>
  <c r="J4565" i="1"/>
  <c r="J4564" i="1"/>
  <c r="J4562" i="1"/>
  <c r="J4561" i="1"/>
  <c r="K4560" i="1"/>
  <c r="J4559" i="1"/>
  <c r="J4558" i="1"/>
  <c r="J4557" i="1"/>
  <c r="J4556" i="1"/>
  <c r="J4555" i="1"/>
  <c r="J4554" i="1"/>
  <c r="J4553" i="1"/>
  <c r="J4552" i="1"/>
  <c r="J4550" i="1"/>
  <c r="J4549" i="1"/>
  <c r="J4548" i="1"/>
  <c r="K4547" i="1"/>
  <c r="J4545" i="1"/>
  <c r="J4543" i="1"/>
  <c r="J4541" i="1"/>
  <c r="J4539" i="1"/>
  <c r="J4538" i="1"/>
  <c r="K4537" i="1"/>
  <c r="K4536" i="1"/>
  <c r="K4535" i="1"/>
  <c r="K4534" i="1"/>
  <c r="K4533" i="1"/>
  <c r="K4532" i="1"/>
  <c r="K4531" i="1"/>
  <c r="K4530" i="1"/>
  <c r="K4529" i="1"/>
  <c r="K4528" i="1"/>
  <c r="K4527" i="1"/>
  <c r="K4526" i="1"/>
  <c r="K4525" i="1"/>
  <c r="K4524" i="1"/>
  <c r="K4523" i="1"/>
  <c r="K4522" i="1"/>
  <c r="K4521" i="1"/>
  <c r="K4520" i="1"/>
  <c r="K4519" i="1"/>
  <c r="K4518" i="1"/>
  <c r="K4517" i="1"/>
  <c r="K4516" i="1"/>
  <c r="K4515" i="1"/>
  <c r="K4514" i="1"/>
  <c r="K4513" i="1"/>
  <c r="K4512" i="1"/>
  <c r="K4511" i="1"/>
  <c r="K4510" i="1"/>
  <c r="K4509" i="1"/>
  <c r="K4508" i="1"/>
  <c r="K4507" i="1"/>
  <c r="K4506" i="1"/>
  <c r="K4505" i="1"/>
  <c r="K4504" i="1"/>
  <c r="K4503" i="1"/>
  <c r="K4502" i="1"/>
  <c r="K4501" i="1"/>
  <c r="K4500" i="1"/>
  <c r="K4499" i="1"/>
  <c r="K4498" i="1"/>
  <c r="K4497" i="1"/>
  <c r="K4496" i="1"/>
  <c r="K4495" i="1"/>
  <c r="K4494" i="1"/>
  <c r="K4493" i="1"/>
  <c r="K4492" i="1"/>
  <c r="K4491" i="1"/>
  <c r="J4482" i="1"/>
  <c r="K4481" i="1"/>
  <c r="K4479" i="1"/>
  <c r="J4478" i="1"/>
  <c r="K4477" i="1"/>
  <c r="J4476" i="1"/>
  <c r="K4475" i="1"/>
  <c r="J4474" i="1"/>
  <c r="K4473" i="1"/>
  <c r="K4472" i="1"/>
  <c r="K4471" i="1"/>
  <c r="K4470" i="1"/>
  <c r="K4469" i="1"/>
  <c r="K4468" i="1"/>
  <c r="K4467" i="1"/>
  <c r="K4466" i="1"/>
  <c r="K4465" i="1"/>
  <c r="K4464" i="1"/>
  <c r="K4463" i="1"/>
  <c r="K4462" i="1"/>
  <c r="K4461" i="1"/>
  <c r="K4460" i="1"/>
  <c r="K4459" i="1"/>
  <c r="K4458" i="1"/>
  <c r="K4457" i="1"/>
  <c r="K4456" i="1"/>
  <c r="K4455" i="1"/>
  <c r="K4454" i="1"/>
  <c r="K4453" i="1"/>
  <c r="K4452" i="1"/>
  <c r="K4451" i="1"/>
  <c r="K4450" i="1"/>
  <c r="K4449" i="1"/>
  <c r="K4448" i="1"/>
  <c r="K4447" i="1"/>
  <c r="K4446" i="1"/>
  <c r="K4445" i="1"/>
  <c r="K4444" i="1"/>
  <c r="K4443" i="1"/>
  <c r="K4442" i="1"/>
  <c r="K4441" i="1"/>
  <c r="K4440" i="1"/>
  <c r="K4439" i="1"/>
  <c r="K4438" i="1"/>
  <c r="K4434" i="1"/>
  <c r="K4432" i="1"/>
  <c r="J4429" i="1"/>
  <c r="J4428" i="1"/>
  <c r="J4426" i="1"/>
  <c r="J4424" i="1"/>
  <c r="J4423" i="1"/>
  <c r="J4422" i="1"/>
  <c r="J4421" i="1"/>
  <c r="J4420" i="1"/>
  <c r="J4418" i="1"/>
  <c r="J4417" i="1"/>
  <c r="J4416" i="1"/>
  <c r="J4415" i="1"/>
  <c r="J4414" i="1"/>
  <c r="J4413" i="1"/>
  <c r="J4410" i="1"/>
  <c r="J4409" i="1"/>
  <c r="J4407" i="1"/>
  <c r="J4406" i="1"/>
  <c r="J4405" i="1"/>
  <c r="J4404" i="1"/>
  <c r="J4403" i="1"/>
  <c r="J4402" i="1"/>
  <c r="J4401" i="1"/>
  <c r="J4400" i="1"/>
  <c r="J4398" i="1"/>
  <c r="J4396" i="1"/>
  <c r="J4395" i="1"/>
  <c r="J4393" i="1"/>
  <c r="J4391" i="1"/>
  <c r="J4390" i="1"/>
  <c r="J4389" i="1"/>
  <c r="J4388" i="1"/>
  <c r="J4387" i="1"/>
  <c r="J4386" i="1"/>
  <c r="J4385" i="1"/>
  <c r="J4384" i="1"/>
  <c r="J4382" i="1"/>
  <c r="J4380" i="1"/>
  <c r="J4379" i="1"/>
  <c r="J4378" i="1"/>
  <c r="J4377" i="1"/>
  <c r="J4376" i="1"/>
  <c r="J4375" i="1"/>
  <c r="J4374" i="1"/>
  <c r="J4373" i="1"/>
  <c r="J4372" i="1"/>
  <c r="J4371" i="1"/>
  <c r="J4370" i="1"/>
  <c r="J4369" i="1"/>
  <c r="J4368" i="1"/>
  <c r="J4366" i="1"/>
  <c r="J4364" i="1"/>
  <c r="J4363" i="1"/>
  <c r="J4362" i="1"/>
  <c r="J4361" i="1"/>
  <c r="J4359" i="1"/>
  <c r="J4358" i="1"/>
  <c r="J4357" i="1"/>
  <c r="J4356" i="1"/>
  <c r="J4354" i="1"/>
  <c r="J4352" i="1"/>
  <c r="J4350" i="1"/>
  <c r="J4348" i="1"/>
  <c r="J4347" i="1"/>
  <c r="J4346" i="1"/>
  <c r="J4345" i="1"/>
  <c r="J4344" i="1"/>
  <c r="J4343" i="1"/>
  <c r="J4342" i="1"/>
  <c r="J4341" i="1"/>
  <c r="J4340" i="1"/>
  <c r="J4339" i="1"/>
  <c r="J4338" i="1"/>
  <c r="J4336" i="1"/>
  <c r="J4334" i="1"/>
  <c r="J4332" i="1"/>
  <c r="J4331" i="1"/>
  <c r="J4329" i="1"/>
  <c r="J4328" i="1"/>
  <c r="J4327" i="1"/>
  <c r="J4326" i="1"/>
  <c r="J4325" i="1"/>
  <c r="J4324" i="1"/>
  <c r="J4323" i="1"/>
  <c r="J4322" i="1"/>
  <c r="J4320" i="1"/>
  <c r="J4318" i="1"/>
  <c r="J4316" i="1"/>
  <c r="J4315" i="1"/>
  <c r="J4314" i="1"/>
  <c r="J4313" i="1"/>
  <c r="J4312" i="1"/>
  <c r="J4311" i="1"/>
  <c r="J4310" i="1"/>
  <c r="J4309" i="1"/>
  <c r="J4308" i="1"/>
  <c r="J4307" i="1"/>
  <c r="J4306" i="1"/>
  <c r="J4304" i="1"/>
  <c r="J4302" i="1"/>
  <c r="J4300" i="1"/>
  <c r="J4299" i="1"/>
  <c r="J4298" i="1"/>
  <c r="J4297" i="1"/>
  <c r="J4295" i="1"/>
  <c r="J4294" i="1"/>
  <c r="J4293" i="1"/>
  <c r="J4292" i="1"/>
  <c r="J4290" i="1"/>
  <c r="J4286" i="1"/>
  <c r="J4285" i="1"/>
  <c r="J4284" i="1"/>
  <c r="J4283" i="1"/>
  <c r="J4281" i="1"/>
  <c r="J4280" i="1"/>
  <c r="J4279" i="1"/>
  <c r="J4278" i="1"/>
  <c r="J4276" i="1"/>
  <c r="J4275" i="1"/>
  <c r="J4272" i="1"/>
  <c r="J4270" i="1"/>
  <c r="J4269" i="1"/>
  <c r="J4268" i="1"/>
  <c r="J4267" i="1"/>
  <c r="J4266" i="1"/>
  <c r="J4265" i="1"/>
  <c r="J4264" i="1"/>
  <c r="J4263" i="1"/>
  <c r="J4262" i="1"/>
  <c r="J4261" i="1"/>
  <c r="J4260" i="1"/>
  <c r="J4259" i="1"/>
  <c r="J4256" i="1"/>
  <c r="J4254" i="1"/>
  <c r="J4253" i="1"/>
  <c r="J4252" i="1"/>
  <c r="J4251" i="1"/>
  <c r="J4250" i="1"/>
  <c r="J4249" i="1"/>
  <c r="J4247" i="1"/>
  <c r="J4246" i="1"/>
  <c r="J4245" i="1"/>
  <c r="J4244" i="1"/>
  <c r="J4242" i="1"/>
  <c r="J4240" i="1"/>
  <c r="J4238" i="1"/>
  <c r="J4236" i="1"/>
  <c r="J4234" i="1"/>
  <c r="J4233" i="1"/>
  <c r="J4232" i="1"/>
  <c r="J4231" i="1"/>
  <c r="J4230" i="1"/>
  <c r="J4229" i="1"/>
  <c r="J4228" i="1"/>
  <c r="J4226" i="1"/>
  <c r="J4224" i="1"/>
  <c r="J4222" i="1"/>
  <c r="J4221" i="1"/>
  <c r="J4220" i="1"/>
  <c r="J4219" i="1"/>
  <c r="J4217" i="1"/>
  <c r="J4215" i="1"/>
  <c r="J4214" i="1"/>
  <c r="J4212" i="1"/>
  <c r="J4211" i="1"/>
  <c r="J4210" i="1"/>
  <c r="J4206" i="1"/>
  <c r="J4205" i="1"/>
  <c r="J4204" i="1"/>
  <c r="J4202" i="1"/>
  <c r="J4200" i="1"/>
  <c r="J4199" i="1"/>
  <c r="J4198" i="1"/>
  <c r="J4196" i="1"/>
  <c r="J4194" i="1"/>
  <c r="J4192" i="1"/>
  <c r="J4190" i="1"/>
  <c r="J4189" i="1"/>
  <c r="J4188" i="1"/>
  <c r="J4187" i="1"/>
  <c r="J4185" i="1"/>
  <c r="J4183" i="1"/>
  <c r="J4182" i="1"/>
  <c r="J4180" i="1"/>
  <c r="J4178" i="1"/>
  <c r="J4174" i="1"/>
  <c r="J4172" i="1"/>
  <c r="J4171" i="1"/>
  <c r="J4170" i="1"/>
  <c r="J4169" i="1"/>
  <c r="J4168" i="1"/>
  <c r="J4167" i="1"/>
  <c r="J4166" i="1"/>
  <c r="J4165" i="1"/>
  <c r="J4164" i="1"/>
  <c r="J4160" i="1"/>
  <c r="J4158" i="1"/>
  <c r="J4156" i="1"/>
  <c r="J4155" i="1"/>
  <c r="J4153" i="1"/>
  <c r="J4152" i="1"/>
  <c r="J4151" i="1"/>
  <c r="J4150" i="1"/>
  <c r="J4149" i="1"/>
  <c r="J4148" i="1"/>
  <c r="J4147" i="1"/>
  <c r="J4146" i="1"/>
  <c r="J4145" i="1"/>
  <c r="J4144" i="1"/>
  <c r="J4143" i="1"/>
  <c r="K4142" i="1"/>
  <c r="J4138" i="1"/>
  <c r="J4135" i="1"/>
  <c r="J4134" i="1"/>
  <c r="J4133" i="1"/>
  <c r="J4132" i="1"/>
  <c r="J4131" i="1"/>
  <c r="J4130" i="1"/>
  <c r="J4128" i="1"/>
  <c r="J4127" i="1"/>
  <c r="K4126" i="1"/>
  <c r="J4124" i="1"/>
  <c r="J4122" i="1"/>
  <c r="J4121" i="1"/>
  <c r="J4120" i="1"/>
  <c r="J4119" i="1"/>
  <c r="J4118" i="1"/>
  <c r="J4116" i="1"/>
  <c r="J4114" i="1"/>
  <c r="J4112" i="1"/>
  <c r="J4111" i="1"/>
  <c r="K4110" i="1"/>
  <c r="J4109" i="1"/>
  <c r="J4108" i="1"/>
  <c r="J4107" i="1"/>
  <c r="J4106" i="1"/>
  <c r="J4105" i="1"/>
  <c r="J4104" i="1"/>
  <c r="J4103" i="1"/>
  <c r="J4102" i="1"/>
  <c r="J4101" i="1"/>
  <c r="J4100" i="1"/>
  <c r="J4099" i="1"/>
  <c r="J4098" i="1"/>
  <c r="J4096" i="1"/>
  <c r="J4095" i="1"/>
  <c r="K4094" i="1"/>
  <c r="J4093" i="1"/>
  <c r="J4092" i="1"/>
  <c r="J4091" i="1"/>
  <c r="J4090" i="1"/>
  <c r="J4089" i="1"/>
  <c r="J4088" i="1"/>
  <c r="J4087" i="1"/>
  <c r="J4085" i="1"/>
  <c r="J4083" i="1"/>
  <c r="J4081" i="1"/>
  <c r="J4079" i="1"/>
  <c r="J4078" i="1"/>
  <c r="J4077" i="1"/>
  <c r="J4076" i="1"/>
  <c r="J4075" i="1"/>
  <c r="J4074" i="1"/>
  <c r="J4073" i="1"/>
  <c r="J4072" i="1"/>
  <c r="J4070" i="1"/>
  <c r="J4069" i="1"/>
  <c r="J4068" i="1"/>
  <c r="J4067" i="1"/>
  <c r="J4066" i="1"/>
  <c r="J4065" i="1"/>
  <c r="J4063" i="1"/>
  <c r="J4062" i="1"/>
  <c r="J4061" i="1"/>
  <c r="J4060" i="1"/>
  <c r="J4059" i="1"/>
  <c r="J4058" i="1"/>
  <c r="J4057" i="1"/>
  <c r="J4056" i="1"/>
  <c r="J4055" i="1"/>
  <c r="J4054" i="1"/>
  <c r="J4053" i="1"/>
  <c r="J4052" i="1"/>
  <c r="J4051" i="1"/>
  <c r="J4050" i="1"/>
  <c r="J4049" i="1"/>
  <c r="J4048" i="1"/>
  <c r="J4047" i="1"/>
  <c r="J4046" i="1"/>
  <c r="J4045" i="1"/>
  <c r="J4044" i="1"/>
  <c r="J4043" i="1"/>
  <c r="J4042" i="1"/>
  <c r="J4041" i="1"/>
  <c r="J4040" i="1"/>
  <c r="J4039" i="1"/>
  <c r="J4038" i="1"/>
  <c r="J4037" i="1"/>
  <c r="J4035" i="1"/>
  <c r="J4034" i="1"/>
  <c r="J4033" i="1"/>
  <c r="J4032" i="1"/>
  <c r="J4031" i="1"/>
  <c r="J4030" i="1"/>
  <c r="J4029" i="1"/>
  <c r="J4028" i="1"/>
  <c r="J4027" i="1"/>
  <c r="J4026" i="1"/>
  <c r="J4025" i="1"/>
  <c r="J4024" i="1"/>
  <c r="J4023" i="1"/>
  <c r="J4021" i="1"/>
  <c r="J4019" i="1"/>
  <c r="J4018" i="1"/>
  <c r="J4017" i="1"/>
  <c r="J4016" i="1"/>
  <c r="J4015" i="1"/>
  <c r="J4014" i="1"/>
  <c r="J4013" i="1"/>
  <c r="J4012" i="1"/>
  <c r="J4011" i="1"/>
  <c r="J4010" i="1"/>
  <c r="J4009" i="1"/>
  <c r="J4007" i="1"/>
  <c r="J4005" i="1"/>
  <c r="J4002" i="1"/>
  <c r="J4001" i="1"/>
  <c r="J4000" i="1"/>
  <c r="J3999" i="1"/>
  <c r="J3998" i="1"/>
  <c r="J3997" i="1"/>
  <c r="J3996" i="1"/>
  <c r="J3995" i="1"/>
  <c r="J3994" i="1"/>
  <c r="J3993" i="1"/>
  <c r="J3991" i="1"/>
  <c r="J3989" i="1"/>
  <c r="J3987" i="1"/>
  <c r="J3986" i="1"/>
  <c r="J3985" i="1"/>
  <c r="J3984" i="1"/>
  <c r="J3983" i="1"/>
  <c r="J3982" i="1"/>
  <c r="J3981" i="1"/>
  <c r="J3980" i="1"/>
  <c r="J3979" i="1"/>
  <c r="J3978" i="1"/>
  <c r="J3977" i="1"/>
  <c r="J3975" i="1"/>
  <c r="J3973" i="1"/>
  <c r="J3971" i="1"/>
  <c r="J3970" i="1"/>
  <c r="J3969" i="1"/>
  <c r="J3968" i="1"/>
  <c r="J3967" i="1"/>
  <c r="J3966" i="1"/>
  <c r="J3965" i="1"/>
  <c r="J3964" i="1"/>
  <c r="J3963" i="1"/>
  <c r="J3962" i="1"/>
  <c r="J3961" i="1"/>
  <c r="J3959" i="1"/>
  <c r="J3957" i="1"/>
  <c r="J3955" i="1"/>
  <c r="J3954" i="1"/>
  <c r="J3953" i="1"/>
  <c r="J3952" i="1"/>
  <c r="J3951" i="1"/>
  <c r="J3950" i="1"/>
  <c r="J3949" i="1"/>
  <c r="J3948" i="1"/>
  <c r="J3947" i="1"/>
  <c r="J3946" i="1"/>
  <c r="J3945" i="1"/>
  <c r="J3943" i="1"/>
  <c r="J3941" i="1"/>
  <c r="J3939" i="1"/>
  <c r="J3938" i="1"/>
  <c r="J3937" i="1"/>
  <c r="J3936" i="1"/>
  <c r="J3935" i="1"/>
  <c r="J3934" i="1"/>
  <c r="J3933" i="1"/>
  <c r="J3931" i="1"/>
  <c r="J3929" i="1"/>
  <c r="J3927" i="1"/>
  <c r="J3926" i="1"/>
  <c r="K3925" i="1"/>
  <c r="J3923" i="1"/>
  <c r="J3921" i="1"/>
  <c r="J3919" i="1"/>
  <c r="J3918" i="1"/>
  <c r="J3917" i="1"/>
  <c r="J3916" i="1"/>
  <c r="J3915" i="1"/>
  <c r="J3913" i="1"/>
  <c r="J3912" i="1"/>
  <c r="J3911" i="1"/>
  <c r="J3910" i="1"/>
  <c r="K3909" i="1"/>
  <c r="J3908" i="1"/>
  <c r="J3907" i="1"/>
  <c r="J3906" i="1"/>
  <c r="J3905" i="1"/>
  <c r="J3903" i="1"/>
  <c r="J3902" i="1"/>
  <c r="J3901" i="1"/>
  <c r="J3899" i="1"/>
  <c r="J3897" i="1"/>
  <c r="J3895" i="1"/>
  <c r="J3894" i="1"/>
  <c r="K3893" i="1"/>
  <c r="J3891" i="1"/>
  <c r="J3889" i="1"/>
  <c r="J3887" i="1"/>
  <c r="J3886" i="1"/>
  <c r="J3885" i="1"/>
  <c r="J3884" i="1"/>
  <c r="K3883" i="1"/>
  <c r="J3881" i="1"/>
  <c r="J3880" i="1"/>
  <c r="K3879" i="1"/>
  <c r="J3878" i="1"/>
  <c r="J3877" i="1"/>
  <c r="K3875" i="1"/>
  <c r="J3874" i="1"/>
  <c r="J3873" i="1"/>
  <c r="K3871" i="1"/>
  <c r="J3870" i="1"/>
  <c r="J3869" i="1"/>
  <c r="K3867" i="1"/>
  <c r="J3865" i="1"/>
  <c r="J3864" i="1"/>
  <c r="K3863" i="1"/>
  <c r="J3862" i="1"/>
  <c r="J3861" i="1"/>
  <c r="K3859" i="1"/>
  <c r="J3858" i="1"/>
  <c r="J3857" i="1"/>
  <c r="K3855" i="1"/>
  <c r="J3854" i="1"/>
  <c r="J3853" i="1"/>
  <c r="J3852" i="1"/>
  <c r="K3851" i="1"/>
  <c r="J3849" i="1"/>
  <c r="J3848" i="1"/>
  <c r="K3847" i="1"/>
  <c r="J3846" i="1"/>
  <c r="J3845" i="1"/>
  <c r="K3843" i="1"/>
  <c r="J3842" i="1"/>
  <c r="J3841" i="1"/>
  <c r="K3839" i="1"/>
  <c r="J3838" i="1"/>
  <c r="J3837" i="1"/>
  <c r="J3836" i="1"/>
  <c r="K3835" i="1"/>
  <c r="J3833" i="1"/>
  <c r="J3832" i="1"/>
  <c r="K3831" i="1"/>
  <c r="J3830" i="1"/>
  <c r="J3829" i="1"/>
  <c r="K3827" i="1"/>
  <c r="J3826" i="1"/>
  <c r="J3825" i="1"/>
  <c r="K3823" i="1"/>
  <c r="J3822" i="1"/>
  <c r="J3821" i="1"/>
  <c r="J3820" i="1"/>
  <c r="K3819" i="1"/>
  <c r="J3817" i="1"/>
  <c r="J3816" i="1"/>
  <c r="K3815" i="1"/>
  <c r="J3814" i="1"/>
  <c r="J3813" i="1"/>
  <c r="K3811" i="1"/>
  <c r="J3810" i="1"/>
  <c r="J3809" i="1"/>
  <c r="J3808" i="1"/>
  <c r="K3807" i="1"/>
  <c r="J3805" i="1"/>
  <c r="J3804" i="1"/>
  <c r="K3803" i="1"/>
  <c r="J3802" i="1"/>
  <c r="J3801" i="1"/>
  <c r="J3800" i="1"/>
  <c r="K3799" i="1"/>
  <c r="J3798" i="1"/>
  <c r="J3797" i="1"/>
  <c r="K3795" i="1"/>
  <c r="J3794" i="1"/>
  <c r="J3793" i="1"/>
  <c r="J3792" i="1"/>
  <c r="K3791" i="1"/>
  <c r="J3789" i="1"/>
  <c r="J3788" i="1"/>
  <c r="K3787" i="1"/>
  <c r="J3786" i="1"/>
  <c r="J3785" i="1"/>
  <c r="J3784" i="1"/>
  <c r="K3783" i="1"/>
  <c r="J3782" i="1"/>
  <c r="J3781" i="1"/>
  <c r="K3779" i="1"/>
  <c r="J3778" i="1"/>
  <c r="J3777" i="1"/>
  <c r="J3776" i="1"/>
  <c r="K3775" i="1"/>
  <c r="J3773" i="1"/>
  <c r="J3772" i="1"/>
  <c r="K3771" i="1"/>
  <c r="J3770" i="1"/>
  <c r="J3769" i="1"/>
  <c r="J3768" i="1"/>
  <c r="K3767" i="1"/>
  <c r="J3766" i="1"/>
  <c r="J3765" i="1"/>
  <c r="K3763" i="1"/>
  <c r="J3762" i="1"/>
  <c r="J3761" i="1"/>
  <c r="J3760" i="1"/>
  <c r="K3759" i="1"/>
  <c r="J3757" i="1"/>
  <c r="J3756" i="1"/>
  <c r="K3755" i="1"/>
  <c r="J3754" i="1"/>
  <c r="J3753" i="1"/>
  <c r="J3752" i="1"/>
  <c r="J3751" i="1"/>
  <c r="J3750" i="1"/>
  <c r="J3749" i="1"/>
  <c r="J3747" i="1"/>
  <c r="J3746" i="1"/>
  <c r="J3745" i="1"/>
  <c r="J3744" i="1"/>
  <c r="J3743" i="1"/>
  <c r="J3742" i="1"/>
  <c r="J3741" i="1"/>
  <c r="J3739" i="1"/>
  <c r="J3738" i="1"/>
  <c r="J3737" i="1"/>
  <c r="J3735" i="1"/>
  <c r="J3734" i="1"/>
  <c r="J3733" i="1"/>
  <c r="J3731" i="1"/>
  <c r="J3730" i="1"/>
  <c r="J3729" i="1"/>
  <c r="J3728" i="1"/>
  <c r="J3727" i="1"/>
  <c r="J3726" i="1"/>
  <c r="J3725" i="1"/>
  <c r="J3723" i="1"/>
  <c r="J3722" i="1"/>
  <c r="J3721" i="1"/>
  <c r="J3720" i="1"/>
  <c r="J3719" i="1"/>
  <c r="J3718" i="1"/>
  <c r="J3717" i="1"/>
  <c r="J3715" i="1"/>
  <c r="J3714" i="1"/>
  <c r="J3713" i="1"/>
  <c r="J3712" i="1"/>
  <c r="J3711" i="1"/>
  <c r="J3710" i="1"/>
  <c r="J3709" i="1"/>
  <c r="J3707" i="1"/>
  <c r="J3706" i="1"/>
  <c r="J3705" i="1"/>
  <c r="J3704" i="1"/>
  <c r="J3703" i="1"/>
  <c r="J3702" i="1"/>
  <c r="J3701" i="1"/>
  <c r="J3699" i="1"/>
  <c r="J3698" i="1"/>
  <c r="J3697" i="1"/>
  <c r="J3696" i="1"/>
  <c r="J3695" i="1"/>
  <c r="J3694" i="1"/>
  <c r="K3693" i="1"/>
  <c r="J3691" i="1"/>
  <c r="J3690" i="1"/>
  <c r="K3689" i="1"/>
  <c r="J3688" i="1"/>
  <c r="J3687" i="1"/>
  <c r="J3686" i="1"/>
  <c r="K3685" i="1"/>
  <c r="J3683" i="1"/>
  <c r="J3682" i="1"/>
  <c r="K3681" i="1"/>
  <c r="J3680" i="1"/>
  <c r="J3679" i="1"/>
  <c r="J3678" i="1"/>
  <c r="K3677" i="1"/>
  <c r="J3675" i="1"/>
  <c r="J3674" i="1"/>
  <c r="K3673" i="1"/>
  <c r="J3672" i="1"/>
  <c r="J3671" i="1"/>
  <c r="J3670" i="1"/>
  <c r="K3669" i="1"/>
  <c r="J3667" i="1"/>
  <c r="J3666" i="1"/>
  <c r="K3665" i="1"/>
  <c r="J3664" i="1"/>
  <c r="J3663" i="1"/>
  <c r="J3662" i="1"/>
  <c r="K3661" i="1"/>
  <c r="J3659" i="1"/>
  <c r="J3658" i="1"/>
  <c r="K3657" i="1"/>
  <c r="J3656" i="1"/>
  <c r="J3655" i="1"/>
  <c r="J3654" i="1"/>
  <c r="K3653" i="1"/>
  <c r="J3651" i="1"/>
  <c r="J3650" i="1"/>
  <c r="K3648" i="1"/>
  <c r="K3647" i="1"/>
  <c r="K3646" i="1"/>
  <c r="K3645" i="1"/>
  <c r="K3644" i="1"/>
  <c r="K3643" i="1"/>
  <c r="K3642" i="1"/>
  <c r="J3641" i="1"/>
  <c r="K3640" i="1"/>
  <c r="K3639" i="1"/>
  <c r="K3638" i="1"/>
  <c r="J3637" i="1"/>
  <c r="K3636" i="1"/>
  <c r="K3635" i="1"/>
  <c r="K3634" i="1"/>
  <c r="K3633" i="1"/>
  <c r="K3632" i="1"/>
  <c r="K3631" i="1"/>
  <c r="K3630" i="1"/>
  <c r="K3629" i="1"/>
  <c r="K3628" i="1"/>
  <c r="K3627" i="1"/>
  <c r="K3626" i="1"/>
  <c r="J3625" i="1"/>
  <c r="K3624" i="1"/>
  <c r="K3623" i="1"/>
  <c r="K3622" i="1"/>
  <c r="K3620" i="1"/>
  <c r="K3619" i="1"/>
  <c r="K3618" i="1"/>
  <c r="K3617" i="1"/>
  <c r="K3616" i="1"/>
  <c r="K3615" i="1"/>
  <c r="K3614" i="1"/>
  <c r="K3613" i="1"/>
  <c r="K3612" i="1"/>
  <c r="K3611" i="1"/>
  <c r="K3610" i="1"/>
  <c r="J3609" i="1"/>
  <c r="K3608" i="1"/>
  <c r="K3607" i="1"/>
  <c r="K3606" i="1"/>
  <c r="K3605" i="1"/>
  <c r="K3604" i="1"/>
  <c r="K3603" i="1"/>
  <c r="K3602" i="1"/>
  <c r="K3600" i="1"/>
  <c r="K3599" i="1"/>
  <c r="K3598" i="1"/>
  <c r="J3597" i="1"/>
  <c r="K3596" i="1"/>
  <c r="K3595" i="1"/>
  <c r="K3594" i="1"/>
  <c r="J3593" i="1"/>
  <c r="K3592" i="1"/>
  <c r="K3591" i="1"/>
  <c r="K3590" i="1"/>
  <c r="K3589" i="1"/>
  <c r="K3588" i="1"/>
  <c r="K3587" i="1"/>
  <c r="K3586" i="1"/>
  <c r="K3585" i="1"/>
  <c r="K3584" i="1"/>
  <c r="K3583" i="1"/>
  <c r="K3582" i="1"/>
  <c r="K3581" i="1"/>
  <c r="K3580" i="1"/>
  <c r="K3579" i="1"/>
  <c r="K3578" i="1"/>
  <c r="K3576" i="1"/>
  <c r="K3575" i="1"/>
  <c r="K3574" i="1"/>
  <c r="K3573" i="1"/>
  <c r="K3572" i="1"/>
  <c r="K3571" i="1"/>
  <c r="K3570" i="1"/>
  <c r="K3569" i="1"/>
  <c r="K3568" i="1"/>
  <c r="K3567" i="1"/>
  <c r="K3566" i="1"/>
  <c r="K3565" i="1"/>
  <c r="K3564" i="1"/>
  <c r="K3563" i="1"/>
  <c r="K3562" i="1"/>
  <c r="K3560" i="1"/>
  <c r="K3559" i="1"/>
  <c r="K3558" i="1"/>
  <c r="K3557" i="1"/>
  <c r="K3556" i="1"/>
  <c r="K3555" i="1"/>
  <c r="K3554" i="1"/>
  <c r="K3553" i="1"/>
  <c r="K3552" i="1"/>
  <c r="K3551" i="1"/>
  <c r="K3550" i="1"/>
  <c r="K3549" i="1"/>
  <c r="K3548" i="1"/>
  <c r="K3547" i="1"/>
  <c r="K3546" i="1"/>
  <c r="K3544" i="1"/>
  <c r="K3543" i="1"/>
  <c r="K3542" i="1"/>
  <c r="K3541" i="1"/>
  <c r="K3540" i="1"/>
  <c r="K3539" i="1"/>
  <c r="K3538" i="1"/>
  <c r="K3537" i="1"/>
  <c r="K3536" i="1"/>
  <c r="K3535" i="1"/>
  <c r="K3534" i="1"/>
  <c r="K3533" i="1"/>
  <c r="K3532" i="1"/>
  <c r="K3531" i="1"/>
  <c r="K3530" i="1"/>
  <c r="K3528" i="1"/>
  <c r="K3527" i="1"/>
  <c r="K3526" i="1"/>
  <c r="K3525" i="1"/>
  <c r="K3524" i="1"/>
  <c r="K3523" i="1"/>
  <c r="K3522" i="1"/>
  <c r="K3521" i="1"/>
  <c r="K3520" i="1"/>
  <c r="K3519" i="1"/>
  <c r="K3518" i="1"/>
  <c r="K3517" i="1"/>
  <c r="K3516" i="1"/>
  <c r="K3515" i="1"/>
  <c r="K3514" i="1"/>
  <c r="K3512" i="1"/>
  <c r="K3511" i="1"/>
  <c r="K3510" i="1"/>
  <c r="K3509" i="1"/>
  <c r="K3508" i="1"/>
  <c r="K3507" i="1"/>
  <c r="K3506" i="1"/>
  <c r="K3505" i="1"/>
  <c r="K3504" i="1"/>
  <c r="K3503" i="1"/>
  <c r="J3502" i="1"/>
  <c r="J3501" i="1"/>
  <c r="J3500" i="1"/>
  <c r="J3499" i="1"/>
  <c r="J3498" i="1"/>
  <c r="J3497" i="1"/>
  <c r="J3496" i="1"/>
  <c r="K3495" i="1"/>
  <c r="J3494" i="1"/>
  <c r="J3493" i="1"/>
  <c r="J3492" i="1"/>
  <c r="K3491" i="1"/>
  <c r="J3490" i="1"/>
  <c r="K3489" i="1"/>
  <c r="J3488" i="1"/>
  <c r="K3487" i="1"/>
  <c r="K3485" i="1"/>
  <c r="J3484" i="1"/>
  <c r="K3483" i="1"/>
  <c r="J3482" i="1"/>
  <c r="K3481" i="1"/>
  <c r="J3480" i="1"/>
  <c r="K3479" i="1"/>
  <c r="K3477" i="1"/>
  <c r="J3476" i="1"/>
  <c r="K3475" i="1"/>
  <c r="J3474" i="1"/>
  <c r="K3473" i="1"/>
  <c r="J3472" i="1"/>
  <c r="K3471" i="1"/>
  <c r="K3469" i="1"/>
  <c r="J3468" i="1"/>
  <c r="K3467" i="1"/>
  <c r="J3466" i="1"/>
  <c r="K3465" i="1"/>
  <c r="J3464" i="1"/>
  <c r="K3463" i="1"/>
  <c r="J3462" i="1"/>
  <c r="K3461" i="1"/>
  <c r="J3460" i="1"/>
  <c r="K3459" i="1"/>
  <c r="J3458" i="1"/>
  <c r="K3457" i="1"/>
  <c r="J3456" i="1"/>
  <c r="K3455" i="1"/>
  <c r="J3454" i="1"/>
  <c r="K3453" i="1"/>
  <c r="J3452" i="1"/>
  <c r="K3451" i="1"/>
  <c r="J3450" i="1"/>
  <c r="K3449" i="1"/>
  <c r="J3448" i="1"/>
  <c r="K3447" i="1"/>
  <c r="J3446" i="1"/>
  <c r="K3445" i="1"/>
  <c r="J3444" i="1"/>
  <c r="K3443" i="1"/>
  <c r="K3441" i="1"/>
  <c r="K3440" i="1"/>
  <c r="K3439" i="1"/>
  <c r="K3438" i="1"/>
  <c r="K3437" i="1"/>
  <c r="K3436" i="1"/>
  <c r="K3435" i="1"/>
  <c r="K3434" i="1"/>
  <c r="K3433" i="1"/>
  <c r="K3432" i="1"/>
  <c r="K3431" i="1"/>
  <c r="K3430" i="1"/>
  <c r="K3429" i="1"/>
  <c r="K3428" i="1"/>
  <c r="K3427" i="1"/>
  <c r="K3426" i="1"/>
  <c r="K3425" i="1"/>
  <c r="K3424" i="1"/>
  <c r="K3423" i="1"/>
  <c r="K3422" i="1"/>
  <c r="K3421" i="1"/>
  <c r="K3420" i="1"/>
  <c r="K3419" i="1"/>
  <c r="K3418" i="1"/>
  <c r="K3417" i="1"/>
  <c r="K3416" i="1"/>
  <c r="K3415" i="1"/>
  <c r="K3414" i="1"/>
  <c r="K3413" i="1"/>
  <c r="K3412" i="1"/>
  <c r="K3411" i="1"/>
  <c r="K3410" i="1"/>
  <c r="K3409" i="1"/>
  <c r="K3408" i="1"/>
  <c r="K3407" i="1"/>
  <c r="K3406" i="1"/>
  <c r="K3405" i="1"/>
  <c r="K3404" i="1"/>
  <c r="K3403" i="1"/>
  <c r="K3402" i="1"/>
  <c r="K3401" i="1"/>
  <c r="K3400" i="1"/>
  <c r="K3399" i="1"/>
  <c r="K3398" i="1"/>
  <c r="K3397" i="1"/>
  <c r="K3396" i="1"/>
  <c r="K3395" i="1"/>
  <c r="K3394" i="1"/>
  <c r="K3393" i="1"/>
  <c r="K3392" i="1"/>
  <c r="K3391" i="1"/>
  <c r="K3390" i="1"/>
  <c r="K3388" i="1"/>
  <c r="K3386" i="1"/>
  <c r="K3384" i="1"/>
  <c r="K3382" i="1"/>
  <c r="K3380" i="1"/>
  <c r="K3378" i="1"/>
  <c r="K3376" i="1"/>
  <c r="K3374" i="1"/>
  <c r="K3372" i="1"/>
  <c r="K3370" i="1"/>
  <c r="K3368" i="1"/>
  <c r="K3366" i="1"/>
  <c r="K3363" i="1"/>
  <c r="J3361" i="1"/>
  <c r="K3359" i="1"/>
  <c r="J3357" i="1"/>
  <c r="J3355" i="1"/>
  <c r="K3354" i="1"/>
  <c r="J3353" i="1"/>
  <c r="K3351" i="1"/>
  <c r="K3350" i="1"/>
  <c r="J3349" i="1"/>
  <c r="J3347" i="1"/>
  <c r="K3346" i="1"/>
  <c r="J3345" i="1"/>
  <c r="J3343" i="1"/>
  <c r="J3342" i="1"/>
  <c r="J3341" i="1"/>
  <c r="J3339" i="1"/>
  <c r="J3335" i="1"/>
  <c r="J3333" i="1"/>
  <c r="J3331" i="1"/>
  <c r="J3330" i="1"/>
  <c r="J3327" i="1"/>
  <c r="J3326" i="1"/>
  <c r="J3325" i="1"/>
  <c r="J3323" i="1"/>
  <c r="J3322" i="1"/>
  <c r="J3319" i="1"/>
  <c r="J3318" i="1"/>
  <c r="J3317" i="1"/>
  <c r="J3315" i="1"/>
  <c r="J3314" i="1"/>
  <c r="J3311" i="1"/>
  <c r="J3310" i="1"/>
  <c r="J3309" i="1"/>
  <c r="J3307" i="1"/>
  <c r="J3303" i="1"/>
  <c r="J3301" i="1"/>
  <c r="J3299" i="1"/>
  <c r="J3298" i="1"/>
  <c r="J3297" i="1"/>
  <c r="J3295" i="1"/>
  <c r="J3294" i="1"/>
  <c r="K3293" i="1"/>
  <c r="J3292" i="1"/>
  <c r="J3291" i="1"/>
  <c r="J3290" i="1"/>
  <c r="K3289" i="1"/>
  <c r="J3288" i="1"/>
  <c r="J3287" i="1"/>
  <c r="J3286" i="1"/>
  <c r="K3285" i="1"/>
  <c r="J3284" i="1"/>
  <c r="J3283" i="1"/>
  <c r="J3282" i="1"/>
  <c r="K3281" i="1"/>
  <c r="J3280" i="1"/>
  <c r="J3279" i="1"/>
  <c r="J3278" i="1"/>
  <c r="K3277" i="1"/>
  <c r="J3276" i="1"/>
  <c r="J3275" i="1"/>
  <c r="J3274" i="1"/>
  <c r="K3273" i="1"/>
  <c r="J3272" i="1"/>
  <c r="J3271" i="1"/>
  <c r="J3270" i="1"/>
  <c r="K3269" i="1"/>
  <c r="J3268" i="1"/>
  <c r="J3267" i="1"/>
  <c r="J3266" i="1"/>
  <c r="K3265" i="1"/>
  <c r="J3264" i="1"/>
  <c r="J3263" i="1"/>
  <c r="J3262" i="1"/>
  <c r="K3261" i="1"/>
  <c r="J3260" i="1"/>
  <c r="J3259" i="1"/>
  <c r="J3258" i="1"/>
  <c r="K3257" i="1"/>
  <c r="J3256" i="1"/>
  <c r="J3255" i="1"/>
  <c r="J3254" i="1"/>
  <c r="K3253" i="1"/>
  <c r="J3252" i="1"/>
  <c r="J3251" i="1"/>
  <c r="J3250" i="1"/>
  <c r="K3249" i="1"/>
  <c r="J3248" i="1"/>
  <c r="J3247" i="1"/>
  <c r="J3246" i="1"/>
  <c r="K3245" i="1"/>
  <c r="J3244" i="1"/>
  <c r="J3243" i="1"/>
  <c r="J3242" i="1"/>
  <c r="K3241" i="1"/>
  <c r="J3240" i="1"/>
  <c r="J3239" i="1"/>
  <c r="J3238" i="1"/>
  <c r="K3237" i="1"/>
  <c r="J3236" i="1"/>
  <c r="J3235" i="1"/>
  <c r="J3234" i="1"/>
  <c r="K3233" i="1"/>
  <c r="J3232" i="1"/>
  <c r="J3231" i="1"/>
  <c r="J3230" i="1"/>
  <c r="K3229" i="1"/>
  <c r="J3228" i="1"/>
  <c r="J3227" i="1"/>
  <c r="J3226" i="1"/>
  <c r="K3225" i="1"/>
  <c r="J3224" i="1"/>
  <c r="J3223" i="1"/>
  <c r="J3222" i="1"/>
  <c r="K3221" i="1"/>
  <c r="J3220" i="1"/>
  <c r="J3219" i="1"/>
  <c r="K3217" i="1"/>
  <c r="J3216" i="1"/>
  <c r="J3215" i="1"/>
  <c r="J3214" i="1"/>
  <c r="K3213" i="1"/>
  <c r="J3212" i="1"/>
  <c r="J3211" i="1"/>
  <c r="J3210" i="1"/>
  <c r="K3209" i="1"/>
  <c r="J3208" i="1"/>
  <c r="J3207" i="1"/>
  <c r="J3206" i="1"/>
  <c r="K3205" i="1"/>
  <c r="J3204" i="1"/>
  <c r="J3203" i="1"/>
  <c r="J3202" i="1"/>
  <c r="K3201" i="1"/>
  <c r="J3200" i="1"/>
  <c r="J3199" i="1"/>
  <c r="J3198" i="1"/>
  <c r="K3197" i="1"/>
  <c r="J3196" i="1"/>
  <c r="J3195" i="1"/>
  <c r="J3194" i="1"/>
  <c r="K3193" i="1"/>
  <c r="J3192" i="1"/>
  <c r="J3191" i="1"/>
  <c r="J3190" i="1"/>
  <c r="K3189" i="1"/>
  <c r="J3188" i="1"/>
  <c r="J3187" i="1"/>
  <c r="J3186" i="1"/>
  <c r="K3185" i="1"/>
  <c r="J3184" i="1"/>
  <c r="J3183" i="1"/>
  <c r="J3182" i="1"/>
  <c r="K3181" i="1"/>
  <c r="J3179" i="1"/>
  <c r="J3178" i="1"/>
  <c r="K3177" i="1"/>
  <c r="J3175" i="1"/>
  <c r="J3174" i="1"/>
  <c r="K3173" i="1"/>
  <c r="J3172" i="1"/>
  <c r="J3171" i="1"/>
  <c r="K3169" i="1"/>
  <c r="J3168" i="1"/>
  <c r="J3167" i="1"/>
  <c r="J3166" i="1"/>
  <c r="K3165" i="1"/>
  <c r="J3164" i="1"/>
  <c r="J3163" i="1"/>
  <c r="J3162" i="1"/>
  <c r="K3161" i="1"/>
  <c r="J3160" i="1"/>
  <c r="J3159" i="1"/>
  <c r="J3158" i="1"/>
  <c r="K3157" i="1"/>
  <c r="J3156" i="1"/>
  <c r="J3155" i="1"/>
  <c r="J3154" i="1"/>
  <c r="K3153" i="1"/>
  <c r="J3152" i="1"/>
  <c r="J3151" i="1"/>
  <c r="J3150" i="1"/>
  <c r="K3149" i="1"/>
  <c r="J3147" i="1"/>
  <c r="J3146" i="1"/>
  <c r="K3145" i="1"/>
  <c r="J3143" i="1"/>
  <c r="J3142" i="1"/>
  <c r="K3141" i="1"/>
  <c r="J3140" i="1"/>
  <c r="J3139" i="1"/>
  <c r="K3137" i="1"/>
  <c r="J3135" i="1"/>
  <c r="J3134" i="1"/>
  <c r="K3133" i="1"/>
  <c r="J3132" i="1"/>
  <c r="J3131" i="1"/>
  <c r="J3130" i="1"/>
  <c r="K3129" i="1"/>
  <c r="J3128" i="1"/>
  <c r="J3127" i="1"/>
  <c r="K3125" i="1"/>
  <c r="J3124" i="1"/>
  <c r="J3123" i="1"/>
  <c r="J3122" i="1"/>
  <c r="K3121" i="1"/>
  <c r="J3120" i="1"/>
  <c r="J3119" i="1"/>
  <c r="J3118" i="1"/>
  <c r="K3117" i="1"/>
  <c r="J3115" i="1"/>
  <c r="J3114" i="1"/>
  <c r="K3113" i="1"/>
  <c r="J3111" i="1"/>
  <c r="J3110" i="1"/>
  <c r="K3109" i="1"/>
  <c r="J3108" i="1"/>
  <c r="J3107" i="1"/>
  <c r="K3105" i="1"/>
  <c r="J3104" i="1"/>
  <c r="J3103" i="1"/>
  <c r="J3102" i="1"/>
  <c r="K3101" i="1"/>
  <c r="J3100" i="1"/>
  <c r="J3099" i="1"/>
  <c r="J3098" i="1"/>
  <c r="K3097" i="1"/>
  <c r="J3096" i="1"/>
  <c r="J3095" i="1"/>
  <c r="J3094" i="1"/>
  <c r="K3093" i="1"/>
  <c r="J3092" i="1"/>
  <c r="J3091" i="1"/>
  <c r="J3090" i="1"/>
  <c r="K3089" i="1"/>
  <c r="J3088" i="1"/>
  <c r="J3087" i="1"/>
  <c r="J3086" i="1"/>
  <c r="K3085" i="1"/>
  <c r="J3083" i="1"/>
  <c r="K3081" i="1"/>
  <c r="J3079" i="1"/>
  <c r="J3078" i="1"/>
  <c r="K3077" i="1"/>
  <c r="J3076" i="1"/>
  <c r="J3075" i="1"/>
  <c r="K3073" i="1"/>
  <c r="J3072" i="1"/>
  <c r="J3071" i="1"/>
  <c r="J3070" i="1"/>
  <c r="K3069" i="1"/>
  <c r="J3068" i="1"/>
  <c r="J3067" i="1"/>
  <c r="J3066" i="1"/>
  <c r="K3065" i="1"/>
  <c r="J3064" i="1"/>
  <c r="J3063" i="1"/>
  <c r="J3062" i="1"/>
  <c r="K3061" i="1"/>
  <c r="J3060" i="1"/>
  <c r="J3059" i="1"/>
  <c r="J3058" i="1"/>
  <c r="K3057" i="1"/>
  <c r="J3056" i="1"/>
  <c r="J3055" i="1"/>
  <c r="J3054" i="1"/>
  <c r="K3053" i="1"/>
  <c r="J3051" i="1"/>
  <c r="J3050" i="1"/>
  <c r="K3049" i="1"/>
  <c r="J3047" i="1"/>
  <c r="J3046" i="1"/>
  <c r="K3045" i="1"/>
  <c r="J3044" i="1"/>
  <c r="J3043" i="1"/>
  <c r="K3041" i="1"/>
  <c r="J3040" i="1"/>
  <c r="J3039" i="1"/>
  <c r="J3038" i="1"/>
  <c r="K3037" i="1"/>
  <c r="J3036" i="1"/>
  <c r="J3035" i="1"/>
  <c r="J3034" i="1"/>
  <c r="K3033" i="1"/>
  <c r="J3032" i="1"/>
  <c r="J3031" i="1"/>
  <c r="J3030" i="1"/>
  <c r="K3029" i="1"/>
  <c r="J3028" i="1"/>
  <c r="J3027" i="1"/>
  <c r="J3026" i="1"/>
  <c r="K3025" i="1"/>
  <c r="J3024" i="1"/>
  <c r="J3023" i="1"/>
  <c r="J3022" i="1"/>
  <c r="K3021" i="1"/>
  <c r="J3019" i="1"/>
  <c r="J3018" i="1"/>
  <c r="K3017" i="1"/>
  <c r="J3015" i="1"/>
  <c r="J3014" i="1"/>
  <c r="K3013" i="1"/>
  <c r="J3012" i="1"/>
  <c r="J3011" i="1"/>
  <c r="K3009" i="1"/>
  <c r="J3008" i="1"/>
  <c r="J3007" i="1"/>
  <c r="J3006" i="1"/>
  <c r="K3005" i="1"/>
  <c r="J3004" i="1"/>
  <c r="J3003" i="1"/>
  <c r="J3002" i="1"/>
  <c r="K3001" i="1"/>
  <c r="J3000" i="1"/>
  <c r="J2999" i="1"/>
  <c r="J2998" i="1"/>
  <c r="K2997" i="1"/>
  <c r="J2996" i="1"/>
  <c r="J2995" i="1"/>
  <c r="J2994" i="1"/>
  <c r="K2993" i="1"/>
  <c r="J2992" i="1"/>
  <c r="J2991" i="1"/>
  <c r="J2990" i="1"/>
  <c r="K2989" i="1"/>
  <c r="J2987" i="1"/>
  <c r="J2986" i="1"/>
  <c r="K2985" i="1"/>
  <c r="J2983" i="1"/>
  <c r="J2982" i="1"/>
  <c r="K2981" i="1"/>
  <c r="J2980" i="1"/>
  <c r="J2979" i="1"/>
  <c r="K2977" i="1"/>
  <c r="J2976" i="1"/>
  <c r="J2975" i="1"/>
  <c r="J2974" i="1"/>
  <c r="K2973" i="1"/>
  <c r="J2972" i="1"/>
  <c r="J2971" i="1"/>
  <c r="J2970" i="1"/>
  <c r="K2969" i="1"/>
  <c r="J2968" i="1"/>
  <c r="J2967" i="1"/>
  <c r="J2966" i="1"/>
  <c r="K2965" i="1"/>
  <c r="J2964" i="1"/>
  <c r="J2963" i="1"/>
  <c r="J2962" i="1"/>
  <c r="K2961" i="1"/>
  <c r="J2960" i="1"/>
  <c r="J2959" i="1"/>
  <c r="J2958" i="1"/>
  <c r="K2957" i="1"/>
  <c r="J2955" i="1"/>
  <c r="J2954" i="1"/>
  <c r="K2953" i="1"/>
  <c r="J2951" i="1"/>
  <c r="J2950" i="1"/>
  <c r="K2949" i="1"/>
  <c r="J2948" i="1"/>
  <c r="J2947" i="1"/>
  <c r="K2945" i="1"/>
  <c r="J2944" i="1"/>
  <c r="J2943" i="1"/>
  <c r="J2942" i="1"/>
  <c r="K2941" i="1"/>
  <c r="J2940" i="1"/>
  <c r="J2939" i="1"/>
  <c r="J2938" i="1"/>
  <c r="K2937" i="1"/>
  <c r="J2936" i="1"/>
  <c r="J2935" i="1"/>
  <c r="J2934" i="1"/>
  <c r="K2933" i="1"/>
  <c r="J2932" i="1"/>
  <c r="J2931" i="1"/>
  <c r="J2930" i="1"/>
  <c r="K2929" i="1"/>
  <c r="J2928" i="1"/>
  <c r="J2927" i="1"/>
  <c r="J2926" i="1"/>
  <c r="K2925" i="1"/>
  <c r="J2923" i="1"/>
  <c r="J2922" i="1"/>
  <c r="K2921" i="1"/>
  <c r="J2919" i="1"/>
  <c r="J2918" i="1"/>
  <c r="K2917" i="1"/>
  <c r="J2916" i="1"/>
  <c r="J2915" i="1"/>
  <c r="K2913" i="1"/>
  <c r="J2912" i="1"/>
  <c r="J2911" i="1"/>
  <c r="J2910" i="1"/>
  <c r="K2909" i="1"/>
  <c r="J2908" i="1"/>
  <c r="J2907" i="1"/>
  <c r="J2906" i="1"/>
  <c r="K2905" i="1"/>
  <c r="J2904" i="1"/>
  <c r="J2903" i="1"/>
  <c r="J2902" i="1"/>
  <c r="K2901" i="1"/>
  <c r="J2900" i="1"/>
  <c r="J2899" i="1"/>
  <c r="J2898" i="1"/>
  <c r="K2897" i="1"/>
  <c r="J2896" i="1"/>
  <c r="J2895" i="1"/>
  <c r="J2894" i="1"/>
  <c r="K2893" i="1"/>
  <c r="J2891" i="1"/>
  <c r="K2889" i="1"/>
  <c r="J2888" i="1"/>
  <c r="J2886" i="1"/>
  <c r="K2885" i="1"/>
  <c r="J2883" i="1"/>
  <c r="J2882" i="1"/>
  <c r="K2881" i="1"/>
  <c r="J2880" i="1"/>
  <c r="J2879" i="1"/>
  <c r="J2878" i="1"/>
  <c r="K2877" i="1"/>
  <c r="J2876" i="1"/>
  <c r="J2874" i="1"/>
  <c r="K2873" i="1"/>
  <c r="J2871" i="1"/>
  <c r="J2870" i="1"/>
  <c r="K2869" i="1"/>
  <c r="J2868" i="1"/>
  <c r="J2867" i="1"/>
  <c r="J2866" i="1"/>
  <c r="K2865" i="1"/>
  <c r="J2864" i="1"/>
  <c r="J2863" i="1"/>
  <c r="J2862" i="1"/>
  <c r="K2861" i="1"/>
  <c r="J2859" i="1"/>
  <c r="K2857" i="1"/>
  <c r="J2856" i="1"/>
  <c r="J2855" i="1"/>
  <c r="J2854" i="1"/>
  <c r="K2853" i="1"/>
  <c r="J2852" i="1"/>
  <c r="J2851" i="1"/>
  <c r="J2850" i="1"/>
  <c r="K2849" i="1"/>
  <c r="J2847" i="1"/>
  <c r="J2846" i="1"/>
  <c r="K2845" i="1"/>
  <c r="J2844" i="1"/>
  <c r="J2843" i="1"/>
  <c r="J2842" i="1"/>
  <c r="K2841" i="1"/>
  <c r="J2839" i="1"/>
  <c r="J2838" i="1"/>
  <c r="K2837" i="1"/>
  <c r="J2836" i="1"/>
  <c r="J2835" i="1"/>
  <c r="K2833" i="1"/>
  <c r="J2832" i="1"/>
  <c r="J2831" i="1"/>
  <c r="J2830" i="1"/>
  <c r="K2829" i="1"/>
  <c r="K2825" i="1"/>
  <c r="J2824" i="1"/>
  <c r="J2823" i="1"/>
  <c r="J2822" i="1"/>
  <c r="K2821" i="1"/>
  <c r="J2820" i="1"/>
  <c r="J2819" i="1"/>
  <c r="J2818" i="1"/>
  <c r="K2817" i="1"/>
  <c r="J2816" i="1"/>
  <c r="J2815" i="1"/>
  <c r="J2814" i="1"/>
  <c r="K2813" i="1"/>
  <c r="J2812" i="1"/>
  <c r="J2811" i="1"/>
  <c r="K2809" i="1"/>
  <c r="J2807" i="1"/>
  <c r="J2806" i="1"/>
  <c r="K2805" i="1"/>
  <c r="J2803" i="1"/>
  <c r="J2802" i="1"/>
  <c r="K2801" i="1"/>
  <c r="J2799" i="1"/>
  <c r="J2798" i="1"/>
  <c r="K2797" i="1"/>
  <c r="J2795" i="1"/>
  <c r="J2793" i="1"/>
  <c r="J2791" i="1"/>
  <c r="J2790" i="1"/>
  <c r="K2789" i="1"/>
  <c r="J2787" i="1"/>
  <c r="J2786" i="1"/>
  <c r="J2785" i="1"/>
  <c r="J2784" i="1"/>
  <c r="J2783" i="1"/>
  <c r="J2782" i="1"/>
  <c r="K2781" i="1"/>
  <c r="J2780" i="1"/>
  <c r="J2779" i="1"/>
  <c r="J2778" i="1"/>
  <c r="J2777" i="1"/>
  <c r="J2776" i="1"/>
  <c r="J2775" i="1"/>
  <c r="J2774" i="1"/>
  <c r="K2773" i="1"/>
  <c r="J2771" i="1"/>
  <c r="J2770" i="1"/>
  <c r="J2769" i="1"/>
  <c r="J2768" i="1"/>
  <c r="J2767" i="1"/>
  <c r="J2766" i="1"/>
  <c r="J2765" i="1"/>
  <c r="K2764" i="1"/>
  <c r="J2761" i="1"/>
  <c r="J2757" i="1"/>
  <c r="K2756" i="1"/>
  <c r="K2754" i="1"/>
  <c r="J2753" i="1"/>
  <c r="K2752" i="1"/>
  <c r="K2750" i="1"/>
  <c r="J2749" i="1"/>
  <c r="K2748" i="1"/>
  <c r="J2745" i="1"/>
  <c r="J2741" i="1"/>
  <c r="K2740" i="1"/>
  <c r="K2738" i="1"/>
  <c r="J2735" i="1"/>
  <c r="K2734" i="1"/>
  <c r="K2730" i="1"/>
  <c r="J2729" i="1"/>
  <c r="K2728" i="1"/>
  <c r="J2727" i="1"/>
  <c r="K2726" i="1"/>
  <c r="J2725" i="1"/>
  <c r="J2721" i="1"/>
  <c r="K2720" i="1"/>
  <c r="J2719" i="1"/>
  <c r="K2718" i="1"/>
  <c r="J2717" i="1"/>
  <c r="K2712" i="1"/>
  <c r="J2711" i="1"/>
  <c r="K2710" i="1"/>
  <c r="J2709" i="1"/>
  <c r="K2706" i="1"/>
  <c r="J2703" i="1"/>
  <c r="K2702" i="1"/>
  <c r="K2698" i="1"/>
  <c r="J2697" i="1"/>
  <c r="K2696" i="1"/>
  <c r="K2695" i="1"/>
  <c r="J2693" i="1"/>
  <c r="K2692" i="1"/>
  <c r="K2691" i="1"/>
  <c r="J2689" i="1"/>
  <c r="K2688" i="1"/>
  <c r="K2687" i="1"/>
  <c r="J2685" i="1"/>
  <c r="K2684" i="1"/>
  <c r="K2683" i="1"/>
  <c r="J2681" i="1"/>
  <c r="K2680" i="1"/>
  <c r="K2679" i="1"/>
  <c r="J2677" i="1"/>
  <c r="K2676" i="1"/>
  <c r="K2675" i="1"/>
  <c r="J2673" i="1"/>
  <c r="K2672" i="1"/>
  <c r="K2671" i="1"/>
  <c r="J2669" i="1"/>
  <c r="K2668" i="1"/>
  <c r="K2667" i="1"/>
  <c r="J2665" i="1"/>
  <c r="K2664" i="1"/>
  <c r="K2663" i="1"/>
  <c r="J2661" i="1"/>
  <c r="K2660" i="1"/>
  <c r="K2659" i="1"/>
  <c r="J2657" i="1"/>
  <c r="K2656" i="1"/>
  <c r="K2655" i="1"/>
  <c r="J2653" i="1"/>
  <c r="K2652" i="1"/>
  <c r="K2651" i="1"/>
  <c r="J2649" i="1"/>
  <c r="K2648" i="1"/>
  <c r="K2647" i="1"/>
  <c r="J2645" i="1"/>
  <c r="K2644" i="1"/>
  <c r="K2643" i="1"/>
  <c r="J2641" i="1"/>
  <c r="K2640" i="1"/>
  <c r="K2639" i="1"/>
  <c r="J2637" i="1"/>
  <c r="K2636" i="1"/>
  <c r="K2635" i="1"/>
  <c r="J2633" i="1"/>
  <c r="K2632" i="1"/>
  <c r="K2631" i="1"/>
  <c r="J2629" i="1"/>
  <c r="K2628" i="1"/>
  <c r="K2627" i="1"/>
  <c r="K2626" i="1"/>
  <c r="J2625" i="1"/>
  <c r="K2624" i="1"/>
  <c r="J2623" i="1"/>
  <c r="K2622" i="1"/>
  <c r="J2621" i="1"/>
  <c r="K2620" i="1"/>
  <c r="J2619" i="1"/>
  <c r="K2618" i="1"/>
  <c r="J2617" i="1"/>
  <c r="K2616" i="1"/>
  <c r="J2615" i="1"/>
  <c r="K2614" i="1"/>
  <c r="J2613" i="1"/>
  <c r="K2612" i="1"/>
  <c r="J2611" i="1"/>
  <c r="K2610" i="1"/>
  <c r="J2609" i="1"/>
  <c r="K2608" i="1"/>
  <c r="J2607" i="1"/>
  <c r="K2606" i="1"/>
  <c r="J2605" i="1"/>
  <c r="K2604" i="1"/>
  <c r="J2603" i="1"/>
  <c r="K2602" i="1"/>
  <c r="J2601" i="1"/>
  <c r="K2600" i="1"/>
  <c r="J2599" i="1"/>
  <c r="K2598" i="1"/>
  <c r="J2597" i="1"/>
  <c r="K2596" i="1"/>
  <c r="J2595" i="1"/>
  <c r="K2594" i="1"/>
  <c r="J2593" i="1"/>
  <c r="K2592" i="1"/>
  <c r="J2591" i="1"/>
  <c r="K2590" i="1"/>
  <c r="J2589" i="1"/>
  <c r="K2588" i="1"/>
  <c r="J2587" i="1"/>
  <c r="K2586" i="1"/>
  <c r="J2585" i="1"/>
  <c r="K2584" i="1"/>
  <c r="J2583" i="1"/>
  <c r="K2582" i="1"/>
  <c r="J2581" i="1"/>
  <c r="K2580" i="1"/>
  <c r="J2579" i="1"/>
  <c r="K2578" i="1"/>
  <c r="J2577" i="1"/>
  <c r="K2576" i="1"/>
  <c r="J2575" i="1"/>
  <c r="K2574" i="1"/>
  <c r="J2573" i="1"/>
  <c r="K2572" i="1"/>
  <c r="J2571" i="1"/>
  <c r="K2570" i="1"/>
  <c r="J2569" i="1"/>
  <c r="K2568" i="1"/>
  <c r="J2567" i="1"/>
  <c r="K2566" i="1"/>
  <c r="J2565" i="1"/>
  <c r="K2564" i="1"/>
  <c r="J2563" i="1"/>
  <c r="K2562" i="1"/>
  <c r="J2561" i="1"/>
  <c r="K2560" i="1"/>
  <c r="J2559" i="1"/>
  <c r="K2558" i="1"/>
  <c r="J2557" i="1"/>
  <c r="K2556" i="1"/>
  <c r="J2555" i="1"/>
  <c r="K2554" i="1"/>
  <c r="J2553" i="1"/>
  <c r="K2552" i="1"/>
  <c r="J2551" i="1"/>
  <c r="K2550" i="1"/>
  <c r="J2549" i="1"/>
  <c r="K2548" i="1"/>
  <c r="J2547" i="1"/>
  <c r="K2546" i="1"/>
  <c r="J2545" i="1"/>
  <c r="K2544" i="1"/>
  <c r="J2543" i="1"/>
  <c r="K2542" i="1"/>
  <c r="J2541" i="1"/>
  <c r="K2540" i="1"/>
  <c r="J2539" i="1"/>
  <c r="K2538" i="1"/>
  <c r="J2537" i="1"/>
  <c r="K2536" i="1"/>
  <c r="J2535" i="1"/>
  <c r="K2534" i="1"/>
  <c r="J2533" i="1"/>
  <c r="K2532" i="1"/>
  <c r="J2531" i="1"/>
  <c r="K2530" i="1"/>
  <c r="J2529" i="1"/>
  <c r="K2528" i="1"/>
  <c r="J2527" i="1"/>
  <c r="K2526" i="1"/>
  <c r="J2525" i="1"/>
  <c r="K2524" i="1"/>
  <c r="J2523" i="1"/>
  <c r="K2522" i="1"/>
  <c r="J2521" i="1"/>
  <c r="K2520" i="1"/>
  <c r="J2519" i="1"/>
  <c r="K2518" i="1"/>
  <c r="J2517" i="1"/>
  <c r="K2516" i="1"/>
  <c r="K2514" i="1"/>
  <c r="J2513" i="1"/>
  <c r="K2512" i="1"/>
  <c r="K2510" i="1"/>
  <c r="J2509" i="1"/>
  <c r="K2508" i="1"/>
  <c r="K2506" i="1"/>
  <c r="J2505" i="1"/>
  <c r="K2504" i="1"/>
  <c r="K2502" i="1"/>
  <c r="J2501" i="1"/>
  <c r="K2500" i="1"/>
  <c r="K2498" i="1"/>
  <c r="J2497" i="1"/>
  <c r="K2496" i="1"/>
  <c r="K2494" i="1"/>
  <c r="J2493" i="1"/>
  <c r="K2492" i="1"/>
  <c r="K2490" i="1"/>
  <c r="J2489" i="1"/>
  <c r="K2488" i="1"/>
  <c r="K2486" i="1"/>
  <c r="J2485" i="1"/>
  <c r="K2484" i="1"/>
  <c r="K2482" i="1"/>
  <c r="J2481" i="1"/>
  <c r="K2480" i="1"/>
  <c r="K2478" i="1"/>
  <c r="J2477" i="1"/>
  <c r="K2476" i="1"/>
  <c r="K2474" i="1"/>
  <c r="J2473" i="1"/>
  <c r="K2472" i="1"/>
  <c r="K2470" i="1"/>
  <c r="J2469" i="1"/>
  <c r="K2468" i="1"/>
  <c r="K2466" i="1"/>
  <c r="J2465" i="1"/>
  <c r="K2464" i="1"/>
  <c r="K2462" i="1"/>
  <c r="J2461" i="1"/>
  <c r="K2460" i="1"/>
  <c r="K2458" i="1"/>
  <c r="J2457" i="1"/>
  <c r="K2456" i="1"/>
  <c r="K2454" i="1"/>
  <c r="J2453" i="1"/>
  <c r="K2452" i="1"/>
  <c r="K2450" i="1"/>
  <c r="J2449" i="1"/>
  <c r="K2448" i="1"/>
  <c r="K2446" i="1"/>
  <c r="J2445" i="1"/>
  <c r="K2444" i="1"/>
  <c r="K2442" i="1"/>
  <c r="J2441" i="1"/>
  <c r="K2440" i="1"/>
  <c r="K2438" i="1"/>
  <c r="J2437" i="1"/>
  <c r="K2436" i="1"/>
  <c r="K2434" i="1"/>
  <c r="J2433" i="1"/>
  <c r="K2432" i="1"/>
  <c r="K2430" i="1"/>
  <c r="J2429" i="1"/>
  <c r="K2428" i="1"/>
  <c r="K2426" i="1"/>
  <c r="J2425" i="1"/>
  <c r="K2424" i="1"/>
  <c r="K2422" i="1"/>
  <c r="J2421" i="1"/>
  <c r="K2420" i="1"/>
  <c r="K2418" i="1"/>
  <c r="J2417" i="1"/>
  <c r="K2416" i="1"/>
  <c r="K2414" i="1"/>
  <c r="J2413" i="1"/>
  <c r="K2412" i="1"/>
  <c r="J2411" i="1"/>
  <c r="K2410" i="1"/>
  <c r="J2409" i="1"/>
  <c r="K2408" i="1"/>
  <c r="J2407" i="1"/>
  <c r="K2406" i="1"/>
  <c r="J2405" i="1"/>
  <c r="K2404" i="1"/>
  <c r="J2403" i="1"/>
  <c r="K2402" i="1"/>
  <c r="J2401" i="1"/>
  <c r="K2400" i="1"/>
  <c r="J2399" i="1"/>
  <c r="K2398" i="1"/>
  <c r="J2397" i="1"/>
  <c r="K2396" i="1"/>
  <c r="K2394" i="1"/>
  <c r="J2393" i="1"/>
  <c r="K2392" i="1"/>
  <c r="J2391" i="1"/>
  <c r="K2390" i="1"/>
  <c r="J2389" i="1"/>
  <c r="K2388" i="1"/>
  <c r="J2387" i="1"/>
  <c r="K2386" i="1"/>
  <c r="J2385" i="1"/>
  <c r="K2384" i="1"/>
  <c r="J2383" i="1"/>
  <c r="K2382" i="1"/>
  <c r="J2381" i="1"/>
  <c r="K2380" i="1"/>
  <c r="K2378" i="1"/>
  <c r="J2377" i="1"/>
  <c r="K2376" i="1"/>
  <c r="K2374" i="1"/>
  <c r="J2373" i="1"/>
  <c r="K2372" i="1"/>
  <c r="J2371" i="1"/>
  <c r="K2370" i="1"/>
  <c r="J2369" i="1"/>
  <c r="K2368" i="1"/>
  <c r="K2366" i="1"/>
  <c r="J2365" i="1"/>
  <c r="K2364" i="1"/>
  <c r="K2362" i="1"/>
  <c r="J2361" i="1"/>
  <c r="K2360" i="1"/>
  <c r="K2358" i="1"/>
  <c r="J2357" i="1"/>
  <c r="K2356" i="1"/>
  <c r="J2355" i="1"/>
  <c r="K2354" i="1"/>
  <c r="J2353" i="1"/>
  <c r="K2350" i="1"/>
  <c r="K2349" i="1"/>
  <c r="K2348" i="1"/>
  <c r="J2347" i="1"/>
  <c r="K2346" i="1"/>
  <c r="K2344" i="1"/>
  <c r="K2343" i="1"/>
  <c r="K2342" i="1"/>
  <c r="K2341" i="1"/>
  <c r="K2340" i="1"/>
  <c r="K2338" i="1"/>
  <c r="K2337" i="1"/>
  <c r="K2336" i="1"/>
  <c r="J2335" i="1"/>
  <c r="K2334" i="1"/>
  <c r="K2333" i="1"/>
  <c r="K2332" i="1"/>
  <c r="J2331" i="1"/>
  <c r="K2330" i="1"/>
  <c r="K2328" i="1"/>
  <c r="K2327" i="1"/>
  <c r="K2325" i="1"/>
  <c r="K2323" i="1"/>
  <c r="K2322" i="1"/>
  <c r="K2321" i="1"/>
  <c r="K2320" i="1"/>
  <c r="J2319" i="1"/>
  <c r="K2318" i="1"/>
  <c r="K2316" i="1"/>
  <c r="J2315" i="1"/>
  <c r="K2314" i="1"/>
  <c r="K2313" i="1"/>
  <c r="K2312" i="1"/>
  <c r="K2311" i="1"/>
  <c r="K2309" i="1"/>
  <c r="K2307" i="1"/>
  <c r="K2305" i="1"/>
  <c r="K2304" i="1"/>
  <c r="J2303" i="1"/>
  <c r="K2302" i="1"/>
  <c r="K2300" i="1"/>
  <c r="J2299" i="1"/>
  <c r="K2298" i="1"/>
  <c r="K2297" i="1"/>
  <c r="K2296" i="1"/>
  <c r="K2295" i="1"/>
  <c r="K2293" i="1"/>
  <c r="J2291" i="1"/>
  <c r="J2289" i="1"/>
  <c r="K2288" i="1"/>
  <c r="K2287" i="1"/>
  <c r="K2286" i="1"/>
  <c r="K2285" i="1"/>
  <c r="J2283" i="1"/>
  <c r="K2281" i="1"/>
  <c r="K2280" i="1"/>
  <c r="J2279" i="1"/>
  <c r="J2277" i="1"/>
  <c r="J2275" i="1"/>
  <c r="K2274" i="1"/>
  <c r="K2273" i="1"/>
  <c r="K2272" i="1"/>
  <c r="J2271" i="1"/>
  <c r="K2270" i="1"/>
  <c r="J2269" i="1"/>
  <c r="J2267" i="1"/>
  <c r="K2266" i="1"/>
  <c r="K2265" i="1"/>
  <c r="K2264" i="1"/>
  <c r="K2263" i="1"/>
  <c r="K2262" i="1"/>
  <c r="K2261" i="1"/>
  <c r="J2259" i="1"/>
  <c r="K2258" i="1"/>
  <c r="K2257" i="1"/>
  <c r="K2256" i="1"/>
  <c r="K2255" i="1"/>
  <c r="K2254" i="1"/>
  <c r="K2253" i="1"/>
  <c r="J2251" i="1"/>
  <c r="K2249" i="1"/>
  <c r="K2248" i="1"/>
  <c r="J2247" i="1"/>
  <c r="J2245" i="1"/>
  <c r="J2243" i="1"/>
  <c r="K2242" i="1"/>
  <c r="K2241" i="1"/>
  <c r="K2240" i="1"/>
  <c r="J2239" i="1"/>
  <c r="K2238" i="1"/>
  <c r="J2237" i="1"/>
  <c r="J2235" i="1"/>
  <c r="K2234" i="1"/>
  <c r="K2233" i="1"/>
  <c r="K2232" i="1"/>
  <c r="K2231" i="1"/>
  <c r="K2230" i="1"/>
  <c r="K2229" i="1"/>
  <c r="J2227" i="1"/>
  <c r="K2226" i="1"/>
  <c r="K2225" i="1"/>
  <c r="K2224" i="1"/>
  <c r="K2223" i="1"/>
  <c r="K2222" i="1"/>
  <c r="K2221" i="1"/>
  <c r="J2219" i="1"/>
  <c r="K2217" i="1"/>
  <c r="K2216" i="1"/>
  <c r="J2215" i="1"/>
  <c r="J2213" i="1"/>
  <c r="J2211" i="1"/>
  <c r="K2210" i="1"/>
  <c r="K2209" i="1"/>
  <c r="K2208" i="1"/>
  <c r="J2207" i="1"/>
  <c r="K2206" i="1"/>
  <c r="K2205" i="1"/>
  <c r="J2203" i="1"/>
  <c r="K2202" i="1"/>
  <c r="K2201" i="1"/>
  <c r="K2200" i="1"/>
  <c r="K2199" i="1"/>
  <c r="K2198" i="1"/>
  <c r="K2197" i="1"/>
  <c r="J2195" i="1"/>
  <c r="K2194" i="1"/>
  <c r="K2193" i="1"/>
  <c r="K2191" i="1"/>
  <c r="K2190" i="1"/>
  <c r="K2189" i="1"/>
  <c r="J2187" i="1"/>
  <c r="K2185" i="1"/>
  <c r="K2184" i="1"/>
  <c r="J2183" i="1"/>
  <c r="J2181" i="1"/>
  <c r="J2179" i="1"/>
  <c r="K2178" i="1"/>
  <c r="K2177" i="1"/>
  <c r="K2176" i="1"/>
  <c r="J2175" i="1"/>
  <c r="K2174" i="1"/>
  <c r="J2173" i="1"/>
  <c r="J2171" i="1"/>
  <c r="K2170" i="1"/>
  <c r="K2169" i="1"/>
  <c r="K2168" i="1"/>
  <c r="K2167" i="1"/>
  <c r="K2166" i="1"/>
  <c r="K2165" i="1"/>
  <c r="J2163" i="1"/>
  <c r="K2162" i="1"/>
  <c r="K2161" i="1"/>
  <c r="K2160" i="1"/>
  <c r="K2159" i="1"/>
  <c r="K2158" i="1"/>
  <c r="K2157" i="1"/>
  <c r="J2155" i="1"/>
  <c r="K2153" i="1"/>
  <c r="J2151" i="1"/>
  <c r="K2149" i="1"/>
  <c r="K2147" i="1"/>
  <c r="K2146" i="1"/>
  <c r="J2145" i="1"/>
  <c r="J2143" i="1"/>
  <c r="K2141" i="1"/>
  <c r="K2140" i="1"/>
  <c r="K2139" i="1"/>
  <c r="K2138" i="1"/>
  <c r="K2137" i="1"/>
  <c r="J2135" i="1"/>
  <c r="K2133" i="1"/>
  <c r="K2131" i="1"/>
  <c r="K2130" i="1"/>
  <c r="J2129" i="1"/>
  <c r="J2127" i="1"/>
  <c r="K2125" i="1"/>
  <c r="K2124" i="1"/>
  <c r="K2123" i="1"/>
  <c r="K2122" i="1"/>
  <c r="K2121" i="1"/>
  <c r="J2119" i="1"/>
  <c r="K2117" i="1"/>
  <c r="K2115" i="1"/>
  <c r="K2114" i="1"/>
  <c r="J2113" i="1"/>
  <c r="J2111" i="1"/>
  <c r="K2109" i="1"/>
  <c r="K2108" i="1"/>
  <c r="K2107" i="1"/>
  <c r="K2106" i="1"/>
  <c r="K2105" i="1"/>
  <c r="J2103" i="1"/>
  <c r="K2101" i="1"/>
  <c r="K2099" i="1"/>
  <c r="K2098" i="1"/>
  <c r="J2097" i="1"/>
  <c r="J2095" i="1"/>
  <c r="K2093" i="1"/>
  <c r="K2092" i="1"/>
  <c r="K2091" i="1"/>
  <c r="K2090" i="1"/>
  <c r="K2089" i="1"/>
  <c r="J2087" i="1"/>
  <c r="K2085" i="1"/>
  <c r="K2083" i="1"/>
  <c r="K2082" i="1"/>
  <c r="J2081" i="1"/>
  <c r="J2079" i="1"/>
  <c r="K2077" i="1"/>
  <c r="K2076" i="1"/>
  <c r="K2075" i="1"/>
  <c r="K2074" i="1"/>
  <c r="K2073" i="1"/>
  <c r="J2071" i="1"/>
  <c r="K2069" i="1"/>
  <c r="K2067" i="1"/>
  <c r="K2066" i="1"/>
  <c r="J2065" i="1"/>
  <c r="J2063" i="1"/>
  <c r="K2061" i="1"/>
  <c r="K2060" i="1"/>
  <c r="K2059" i="1"/>
  <c r="K2058" i="1"/>
  <c r="K2057" i="1"/>
  <c r="J2055" i="1"/>
  <c r="K2053" i="1"/>
  <c r="K2051" i="1"/>
  <c r="K2050" i="1"/>
  <c r="J2049" i="1"/>
  <c r="J2047" i="1"/>
  <c r="K2045" i="1"/>
  <c r="K2044" i="1"/>
  <c r="K2043" i="1"/>
  <c r="K2042" i="1"/>
  <c r="K2041" i="1"/>
  <c r="J2039" i="1"/>
  <c r="K2037" i="1"/>
  <c r="K2035" i="1"/>
  <c r="K2034" i="1"/>
  <c r="J2033" i="1"/>
  <c r="J2031" i="1"/>
  <c r="K2029" i="1"/>
  <c r="K2028" i="1"/>
  <c r="K2027" i="1"/>
  <c r="K2026" i="1"/>
  <c r="K2025" i="1"/>
  <c r="J2023" i="1"/>
  <c r="K2021" i="1"/>
  <c r="K2019" i="1"/>
  <c r="K2018" i="1"/>
  <c r="J2017" i="1"/>
  <c r="J2015" i="1"/>
  <c r="K2013" i="1"/>
  <c r="K2012" i="1"/>
  <c r="J2011" i="1"/>
  <c r="K2010" i="1"/>
  <c r="J2009" i="1"/>
  <c r="J2007" i="1"/>
  <c r="K2006" i="1"/>
  <c r="K2005" i="1"/>
  <c r="K2004" i="1"/>
  <c r="J2003" i="1"/>
  <c r="K2002" i="1"/>
  <c r="J2001" i="1"/>
  <c r="J1999" i="1"/>
  <c r="K1998" i="1"/>
  <c r="K1997" i="1"/>
  <c r="K1996" i="1"/>
  <c r="J1995" i="1"/>
  <c r="K1994" i="1"/>
  <c r="J1993" i="1"/>
  <c r="J1991" i="1"/>
  <c r="K1990" i="1"/>
  <c r="K1989" i="1"/>
  <c r="K1988" i="1"/>
  <c r="K1987" i="1"/>
  <c r="K1986" i="1"/>
  <c r="K1985" i="1"/>
  <c r="J1983" i="1"/>
  <c r="K1982" i="1"/>
  <c r="K1981" i="1"/>
  <c r="K1980" i="1"/>
  <c r="J1979" i="1"/>
  <c r="K1978" i="1"/>
  <c r="J1977" i="1"/>
  <c r="J1975" i="1"/>
  <c r="K1974" i="1"/>
  <c r="K1973" i="1"/>
  <c r="K1972" i="1"/>
  <c r="J1971" i="1"/>
  <c r="K1970" i="1"/>
  <c r="J1969" i="1"/>
  <c r="J1967" i="1"/>
  <c r="K1966" i="1"/>
  <c r="K1965" i="1"/>
  <c r="K1964" i="1"/>
  <c r="J1963" i="1"/>
  <c r="K1962" i="1"/>
  <c r="J1961" i="1"/>
  <c r="J1959" i="1"/>
  <c r="K1957" i="1"/>
  <c r="K1956" i="1"/>
  <c r="K1955" i="1"/>
  <c r="K1953" i="1"/>
  <c r="J1951" i="1"/>
  <c r="K1950" i="1"/>
  <c r="K1949" i="1"/>
  <c r="K1948" i="1"/>
  <c r="J1947" i="1"/>
  <c r="K1946" i="1"/>
  <c r="J1945" i="1"/>
  <c r="J1943" i="1"/>
  <c r="K1941" i="1"/>
  <c r="K1940" i="1"/>
  <c r="K1939" i="1"/>
  <c r="K1937" i="1"/>
  <c r="J1935" i="1"/>
  <c r="K1934" i="1"/>
  <c r="K1933" i="1"/>
  <c r="K1932" i="1"/>
  <c r="J1931" i="1"/>
  <c r="K1930" i="1"/>
  <c r="K1929" i="1"/>
  <c r="K1928" i="1"/>
  <c r="J1927" i="1"/>
  <c r="K1926" i="1"/>
  <c r="K1925" i="1"/>
  <c r="J1923" i="1"/>
  <c r="J1921" i="1"/>
  <c r="J1919" i="1"/>
  <c r="J1917" i="1"/>
  <c r="J1915" i="1"/>
  <c r="J1913" i="1"/>
  <c r="J1911" i="1"/>
  <c r="J1909" i="1"/>
  <c r="J1907" i="1"/>
  <c r="J1905" i="1"/>
  <c r="J1903" i="1"/>
  <c r="J1901" i="1"/>
  <c r="J1899" i="1"/>
  <c r="J1897" i="1"/>
  <c r="J1895" i="1"/>
  <c r="J1893" i="1"/>
  <c r="J1891" i="1"/>
  <c r="K1889" i="1"/>
  <c r="K1887" i="1"/>
  <c r="K1885" i="1"/>
  <c r="K1883" i="1"/>
  <c r="K1881" i="1"/>
  <c r="K1879" i="1"/>
  <c r="K1877" i="1"/>
  <c r="K1875" i="1"/>
  <c r="K1873" i="1"/>
  <c r="K1871" i="1"/>
  <c r="K1869" i="1"/>
  <c r="K1867" i="1"/>
  <c r="K1865" i="1"/>
  <c r="K1863" i="1"/>
  <c r="K1861" i="1"/>
  <c r="K1859" i="1"/>
  <c r="K1857" i="1"/>
  <c r="K1855" i="1"/>
  <c r="K1853" i="1"/>
  <c r="K1851" i="1"/>
  <c r="K1849" i="1"/>
  <c r="K1847" i="1"/>
  <c r="K1845" i="1"/>
  <c r="K1843" i="1"/>
  <c r="K1841" i="1"/>
  <c r="K1839" i="1"/>
  <c r="K1837" i="1"/>
  <c r="K1835" i="1"/>
  <c r="K1833" i="1"/>
  <c r="K1831" i="1"/>
  <c r="K1829" i="1"/>
  <c r="K1827" i="1"/>
  <c r="K1825" i="1"/>
  <c r="K1823" i="1"/>
  <c r="K1821" i="1"/>
  <c r="K1819" i="1"/>
  <c r="K1817" i="1"/>
  <c r="K1815" i="1"/>
  <c r="K1813" i="1"/>
  <c r="K1811" i="1"/>
  <c r="K1809" i="1"/>
  <c r="K1807" i="1"/>
  <c r="K1805" i="1"/>
  <c r="K1803" i="1"/>
  <c r="K1801" i="1"/>
  <c r="K1799" i="1"/>
  <c r="K1797" i="1"/>
  <c r="K1795" i="1"/>
  <c r="K1793" i="1"/>
  <c r="K1791" i="1"/>
  <c r="K1789" i="1"/>
  <c r="K1787" i="1"/>
  <c r="K1785" i="1"/>
  <c r="K1783" i="1"/>
  <c r="K1781" i="1"/>
  <c r="K1779" i="1"/>
  <c r="K1777" i="1"/>
  <c r="K1775" i="1"/>
  <c r="K1773" i="1"/>
  <c r="K1771" i="1"/>
  <c r="K1769" i="1"/>
  <c r="K1767" i="1"/>
  <c r="K1765" i="1"/>
  <c r="K1763" i="1"/>
  <c r="K1761" i="1"/>
  <c r="K1759" i="1"/>
  <c r="K1757" i="1"/>
  <c r="K1755" i="1"/>
  <c r="K1753" i="1"/>
  <c r="K1751" i="1"/>
  <c r="K1749" i="1"/>
  <c r="K1747" i="1"/>
  <c r="K1745" i="1"/>
  <c r="K1743" i="1"/>
  <c r="K1741" i="1"/>
  <c r="K1739" i="1"/>
  <c r="K1737" i="1"/>
  <c r="K1735" i="1"/>
  <c r="K1733" i="1"/>
  <c r="K1731" i="1"/>
  <c r="K1729" i="1"/>
  <c r="K1727" i="1"/>
  <c r="K1725" i="1"/>
  <c r="K1723" i="1"/>
  <c r="K1721" i="1"/>
  <c r="K1719" i="1"/>
  <c r="K1717" i="1"/>
  <c r="K1715" i="1"/>
  <c r="K1713" i="1"/>
  <c r="K1711" i="1"/>
  <c r="K1709" i="1"/>
  <c r="K1707" i="1"/>
  <c r="K1705" i="1"/>
  <c r="K1703" i="1"/>
  <c r="K1701" i="1"/>
  <c r="K1699" i="1"/>
  <c r="K1697" i="1"/>
  <c r="K1695" i="1"/>
  <c r="K1693" i="1"/>
  <c r="K1691" i="1"/>
  <c r="K1689" i="1"/>
  <c r="K1687" i="1"/>
  <c r="K1685" i="1"/>
  <c r="K1683" i="1"/>
  <c r="K1681" i="1"/>
  <c r="K1679" i="1"/>
  <c r="K1677" i="1"/>
  <c r="K1675" i="1"/>
  <c r="K1673" i="1"/>
  <c r="K1671" i="1"/>
  <c r="K1669" i="1"/>
  <c r="K1667" i="1"/>
  <c r="K1665" i="1"/>
  <c r="K1663" i="1"/>
  <c r="K1661" i="1"/>
  <c r="K1659" i="1"/>
  <c r="K1657" i="1"/>
  <c r="K1655" i="1"/>
  <c r="K1653" i="1"/>
  <c r="K1651" i="1"/>
  <c r="K1649" i="1"/>
  <c r="K1647" i="1"/>
  <c r="K1645" i="1"/>
  <c r="K1643" i="1"/>
  <c r="K1641" i="1"/>
  <c r="K1639" i="1"/>
  <c r="K1637" i="1"/>
  <c r="K1635" i="1"/>
  <c r="K1633" i="1"/>
  <c r="K1631" i="1"/>
  <c r="K1629" i="1"/>
  <c r="K1627" i="1"/>
  <c r="K1625" i="1"/>
  <c r="K1623" i="1"/>
  <c r="K1621" i="1"/>
  <c r="K1619" i="1"/>
  <c r="K1617" i="1"/>
  <c r="K1615" i="1"/>
  <c r="K1613" i="1"/>
  <c r="K1611" i="1"/>
  <c r="K1609" i="1"/>
  <c r="K1607" i="1"/>
  <c r="K1605" i="1"/>
  <c r="K1603" i="1"/>
  <c r="K1601" i="1"/>
  <c r="K1599" i="1"/>
  <c r="K1597" i="1"/>
  <c r="K1595" i="1"/>
  <c r="K1593" i="1"/>
  <c r="K1591" i="1"/>
  <c r="K1589" i="1"/>
  <c r="K1587" i="1"/>
  <c r="K1585" i="1"/>
  <c r="K1583" i="1"/>
  <c r="K1581" i="1"/>
  <c r="K1579" i="1"/>
  <c r="K1577" i="1"/>
  <c r="K1575" i="1"/>
  <c r="K1573" i="1"/>
  <c r="K1571" i="1"/>
  <c r="K1569" i="1"/>
  <c r="K1567" i="1"/>
  <c r="K1565" i="1"/>
  <c r="K1563" i="1"/>
  <c r="K1561" i="1"/>
  <c r="K1559" i="1"/>
  <c r="K1557" i="1"/>
  <c r="K1555" i="1"/>
  <c r="K1553" i="1"/>
  <c r="K1551" i="1"/>
  <c r="K1549" i="1"/>
  <c r="K1547" i="1"/>
  <c r="K1545" i="1"/>
  <c r="K1543" i="1"/>
  <c r="K1541" i="1"/>
  <c r="K1539" i="1"/>
  <c r="K1537" i="1"/>
  <c r="K1535" i="1"/>
  <c r="K1533" i="1"/>
  <c r="K1531" i="1"/>
  <c r="K1529" i="1"/>
  <c r="K1527" i="1"/>
  <c r="K1525" i="1"/>
  <c r="K1523" i="1"/>
  <c r="K1521" i="1"/>
  <c r="K1519" i="1"/>
  <c r="K1517" i="1"/>
  <c r="K1515" i="1"/>
  <c r="K1513" i="1"/>
  <c r="K1511" i="1"/>
  <c r="K1509" i="1"/>
  <c r="K1507" i="1"/>
  <c r="K1505" i="1"/>
  <c r="K1503" i="1"/>
  <c r="K1501" i="1"/>
  <c r="K1499" i="1"/>
  <c r="K1497" i="1"/>
  <c r="K1495" i="1"/>
  <c r="K1493" i="1"/>
  <c r="K1491" i="1"/>
  <c r="K1489" i="1"/>
  <c r="K1487" i="1"/>
  <c r="K1485" i="1"/>
  <c r="K1483" i="1"/>
  <c r="K1481" i="1"/>
  <c r="K1479" i="1"/>
  <c r="K1477" i="1"/>
  <c r="K1475" i="1"/>
  <c r="K1473" i="1"/>
  <c r="K1471" i="1"/>
  <c r="K1469" i="1"/>
  <c r="K1467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349" i="1"/>
  <c r="J350" i="1"/>
  <c r="K351" i="1"/>
  <c r="K352" i="1"/>
  <c r="J353" i="1"/>
  <c r="J356" i="1"/>
  <c r="J357" i="1"/>
  <c r="K358" i="1"/>
  <c r="J359" i="1"/>
  <c r="J360" i="1"/>
  <c r="K361" i="1"/>
  <c r="J363" i="1"/>
  <c r="J364" i="1"/>
  <c r="K365" i="1"/>
  <c r="J366" i="1"/>
  <c r="K367" i="1"/>
  <c r="J368" i="1"/>
  <c r="J369" i="1"/>
  <c r="J370" i="1"/>
  <c r="K371" i="1"/>
  <c r="J372" i="1"/>
  <c r="K373" i="1"/>
  <c r="J374" i="1"/>
  <c r="J375" i="1"/>
  <c r="J376" i="1"/>
  <c r="K377" i="1"/>
  <c r="J378" i="1"/>
  <c r="J379" i="1"/>
  <c r="J380" i="1"/>
  <c r="K381" i="1"/>
  <c r="J382" i="1"/>
  <c r="J383" i="1"/>
  <c r="J384" i="1"/>
  <c r="J385" i="1"/>
  <c r="J386" i="1"/>
  <c r="K387" i="1"/>
  <c r="K388" i="1"/>
  <c r="K389" i="1"/>
  <c r="J390" i="1"/>
  <c r="K391" i="1"/>
  <c r="J391" i="1"/>
  <c r="J392" i="1"/>
  <c r="K393" i="1"/>
  <c r="J394" i="1"/>
  <c r="K395" i="1"/>
  <c r="J396" i="1"/>
  <c r="K397" i="1"/>
  <c r="J398" i="1"/>
  <c r="K399" i="1"/>
  <c r="J400" i="1"/>
  <c r="J401" i="1"/>
  <c r="J402" i="1"/>
  <c r="K403" i="1"/>
  <c r="K404" i="1"/>
  <c r="J405" i="1"/>
  <c r="J406" i="1"/>
  <c r="K407" i="1"/>
  <c r="J408" i="1"/>
  <c r="K409" i="1"/>
  <c r="J410" i="1"/>
  <c r="K411" i="1"/>
  <c r="K412" i="1"/>
  <c r="J413" i="1"/>
  <c r="J414" i="1"/>
  <c r="K415" i="1"/>
  <c r="J416" i="1"/>
  <c r="K419" i="1"/>
  <c r="K420" i="1"/>
  <c r="K421" i="1"/>
  <c r="J422" i="1"/>
  <c r="K423" i="1"/>
  <c r="J424" i="1"/>
  <c r="K425" i="1"/>
  <c r="J426" i="1"/>
  <c r="K427" i="1"/>
  <c r="K428" i="1"/>
  <c r="J428" i="1"/>
  <c r="J429" i="1"/>
  <c r="J430" i="1"/>
  <c r="K431" i="1"/>
  <c r="J432" i="1"/>
  <c r="K435" i="1"/>
  <c r="K436" i="1"/>
  <c r="K437" i="1"/>
  <c r="J438" i="1"/>
  <c r="K439" i="1"/>
  <c r="J439" i="1"/>
  <c r="K440" i="1"/>
  <c r="K441" i="1"/>
  <c r="J442" i="1"/>
  <c r="K443" i="1"/>
  <c r="J444" i="1"/>
  <c r="K445" i="1"/>
  <c r="J446" i="1"/>
  <c r="J448" i="1"/>
  <c r="K452" i="1"/>
  <c r="J452" i="1"/>
  <c r="K453" i="1"/>
  <c r="J453" i="1"/>
  <c r="J454" i="1"/>
  <c r="K456" i="1"/>
  <c r="K457" i="1"/>
  <c r="J458" i="1"/>
  <c r="K459" i="1"/>
  <c r="J460" i="1"/>
  <c r="K461" i="1"/>
  <c r="K463" i="1"/>
  <c r="J464" i="1"/>
  <c r="J465" i="1"/>
  <c r="J467" i="1"/>
  <c r="J469" i="1"/>
  <c r="J470" i="1"/>
  <c r="J471" i="1"/>
  <c r="J472" i="1"/>
  <c r="K473" i="1"/>
  <c r="K474" i="1"/>
  <c r="K475" i="1"/>
  <c r="K476" i="1"/>
  <c r="J476" i="1"/>
  <c r="K479" i="1"/>
  <c r="J480" i="1"/>
  <c r="K481" i="1"/>
  <c r="K482" i="1"/>
  <c r="K483" i="1"/>
  <c r="K484" i="1"/>
  <c r="J484" i="1"/>
  <c r="K487" i="1"/>
  <c r="J488" i="1"/>
  <c r="K489" i="1"/>
  <c r="K490" i="1"/>
  <c r="K491" i="1"/>
  <c r="K492" i="1"/>
  <c r="K495" i="1"/>
  <c r="J496" i="1"/>
  <c r="K497" i="1"/>
  <c r="K498" i="1"/>
  <c r="K499" i="1"/>
  <c r="K500" i="1"/>
  <c r="J500" i="1"/>
  <c r="K503" i="1"/>
  <c r="J504" i="1"/>
  <c r="K505" i="1"/>
  <c r="K506" i="1"/>
  <c r="K507" i="1"/>
  <c r="K508" i="1"/>
  <c r="K511" i="1"/>
  <c r="J512" i="1"/>
  <c r="K513" i="1"/>
  <c r="K514" i="1"/>
  <c r="K515" i="1"/>
  <c r="J516" i="1"/>
  <c r="K517" i="1"/>
  <c r="K518" i="1"/>
  <c r="K519" i="1"/>
  <c r="K520" i="1"/>
  <c r="J521" i="1"/>
  <c r="J522" i="1"/>
  <c r="J523" i="1"/>
  <c r="J525" i="1"/>
  <c r="K526" i="1"/>
  <c r="K527" i="1"/>
  <c r="J528" i="1"/>
  <c r="J529" i="1"/>
  <c r="J530" i="1"/>
  <c r="J531" i="1"/>
  <c r="J533" i="1"/>
  <c r="K534" i="1"/>
  <c r="K535" i="1"/>
  <c r="K536" i="1"/>
  <c r="J537" i="1"/>
  <c r="J538" i="1"/>
  <c r="K540" i="1"/>
  <c r="J541" i="1"/>
  <c r="K542" i="1"/>
  <c r="K543" i="1"/>
  <c r="K544" i="1"/>
  <c r="J545" i="1"/>
  <c r="J546" i="1"/>
  <c r="J550" i="1"/>
  <c r="K551" i="1"/>
  <c r="J552" i="1"/>
  <c r="J553" i="1"/>
  <c r="K554" i="1"/>
  <c r="J555" i="1"/>
  <c r="K556" i="1"/>
  <c r="J557" i="1"/>
  <c r="K559" i="1"/>
  <c r="K560" i="1"/>
  <c r="K561" i="1"/>
  <c r="J563" i="1"/>
  <c r="J564" i="1"/>
  <c r="J565" i="1"/>
  <c r="K566" i="1"/>
  <c r="J567" i="1"/>
  <c r="K568" i="1"/>
  <c r="J569" i="1"/>
  <c r="K570" i="1"/>
  <c r="J571" i="1"/>
  <c r="J572" i="1"/>
  <c r="J573" i="1"/>
  <c r="K574" i="1"/>
  <c r="K575" i="1"/>
  <c r="J576" i="1"/>
  <c r="K577" i="1"/>
  <c r="K578" i="1"/>
  <c r="J579" i="1"/>
  <c r="K580" i="1"/>
  <c r="J581" i="1"/>
  <c r="J582" i="1"/>
  <c r="J583" i="1"/>
  <c r="K584" i="1"/>
  <c r="K585" i="1"/>
  <c r="J586" i="1"/>
  <c r="K590" i="1"/>
  <c r="K591" i="1"/>
  <c r="J591" i="1"/>
  <c r="K592" i="1"/>
  <c r="K593" i="1"/>
  <c r="K594" i="1"/>
  <c r="J595" i="1"/>
  <c r="J596" i="1"/>
  <c r="J597" i="1"/>
  <c r="K598" i="1"/>
  <c r="K599" i="1"/>
  <c r="J600" i="1"/>
  <c r="J601" i="1"/>
  <c r="K602" i="1"/>
  <c r="K603" i="1"/>
  <c r="J605" i="1"/>
  <c r="J606" i="1"/>
  <c r="K607" i="1"/>
  <c r="K610" i="1"/>
  <c r="J611" i="1"/>
  <c r="K612" i="1"/>
  <c r="K613" i="1"/>
  <c r="K616" i="1"/>
  <c r="J616" i="1"/>
  <c r="J617" i="1"/>
  <c r="J618" i="1"/>
  <c r="J619" i="1"/>
  <c r="K620" i="1"/>
  <c r="J621" i="1"/>
  <c r="K622" i="1"/>
  <c r="K623" i="1"/>
  <c r="K624" i="1"/>
  <c r="K626" i="1"/>
  <c r="K627" i="1"/>
  <c r="J628" i="1"/>
  <c r="J629" i="1"/>
  <c r="K630" i="1"/>
  <c r="J632" i="1"/>
  <c r="K634" i="1"/>
  <c r="J635" i="1"/>
  <c r="K636" i="1"/>
  <c r="J637" i="1"/>
  <c r="K638" i="1"/>
  <c r="K639" i="1"/>
  <c r="J640" i="1"/>
  <c r="J641" i="1"/>
  <c r="K642" i="1"/>
  <c r="J642" i="1"/>
  <c r="K643" i="1"/>
  <c r="J644" i="1"/>
  <c r="K645" i="1"/>
  <c r="J645" i="1"/>
  <c r="K646" i="1"/>
  <c r="K648" i="1"/>
  <c r="J649" i="1"/>
  <c r="K650" i="1"/>
  <c r="J651" i="1"/>
  <c r="K652" i="1"/>
  <c r="K653" i="1"/>
  <c r="J654" i="1"/>
  <c r="J655" i="1"/>
  <c r="K656" i="1"/>
  <c r="K657" i="1"/>
  <c r="K658" i="1"/>
  <c r="K659" i="1"/>
  <c r="K660" i="1"/>
  <c r="J661" i="1"/>
  <c r="K662" i="1"/>
  <c r="K663" i="1"/>
  <c r="K664" i="1"/>
  <c r="J666" i="1"/>
  <c r="J667" i="1"/>
  <c r="K668" i="1"/>
  <c r="J669" i="1"/>
  <c r="K670" i="1"/>
  <c r="K671" i="1"/>
  <c r="J672" i="1"/>
  <c r="J673" i="1"/>
  <c r="K674" i="1"/>
  <c r="K675" i="1"/>
  <c r="J676" i="1"/>
  <c r="J677" i="1"/>
  <c r="K678" i="1"/>
  <c r="J680" i="1"/>
  <c r="K681" i="1"/>
  <c r="K682" i="1"/>
  <c r="J683" i="1"/>
  <c r="K684" i="1"/>
  <c r="J684" i="1"/>
  <c r="J685" i="1"/>
  <c r="K686" i="1"/>
  <c r="J687" i="1"/>
  <c r="K688" i="1"/>
  <c r="J689" i="1"/>
  <c r="J690" i="1"/>
  <c r="J691" i="1"/>
  <c r="K692" i="1"/>
  <c r="J693" i="1"/>
  <c r="K694" i="1"/>
  <c r="K695" i="1"/>
  <c r="K696" i="1"/>
  <c r="K697" i="1"/>
  <c r="J698" i="1"/>
  <c r="J699" i="1"/>
  <c r="K700" i="1"/>
  <c r="K701" i="1"/>
  <c r="K702" i="1"/>
  <c r="J703" i="1"/>
  <c r="J704" i="1"/>
  <c r="J705" i="1"/>
  <c r="K706" i="1"/>
  <c r="J707" i="1"/>
  <c r="K708" i="1"/>
  <c r="K709" i="1"/>
  <c r="J710" i="1"/>
  <c r="K711" i="1"/>
  <c r="K712" i="1"/>
  <c r="K713" i="1"/>
  <c r="K714" i="1"/>
  <c r="J715" i="1"/>
  <c r="K716" i="1"/>
  <c r="J717" i="1"/>
  <c r="K718" i="1"/>
  <c r="J719" i="1"/>
  <c r="K720" i="1"/>
  <c r="K721" i="1"/>
  <c r="J722" i="1"/>
  <c r="J723" i="1"/>
  <c r="K724" i="1"/>
  <c r="J725" i="1"/>
  <c r="J726" i="1"/>
  <c r="K727" i="1"/>
  <c r="K728" i="1"/>
  <c r="K729" i="1"/>
  <c r="K730" i="1"/>
  <c r="J731" i="1"/>
  <c r="K732" i="1"/>
  <c r="K733" i="1"/>
  <c r="K734" i="1"/>
  <c r="J735" i="1"/>
  <c r="K736" i="1"/>
  <c r="K737" i="1"/>
  <c r="K738" i="1"/>
  <c r="J739" i="1"/>
  <c r="K740" i="1"/>
  <c r="J741" i="1"/>
  <c r="J742" i="1"/>
  <c r="J743" i="1"/>
  <c r="K744" i="1"/>
  <c r="K745" i="1"/>
  <c r="K746" i="1"/>
  <c r="J747" i="1"/>
  <c r="K748" i="1"/>
  <c r="J749" i="1"/>
  <c r="K750" i="1"/>
  <c r="K751" i="1"/>
  <c r="K752" i="1"/>
  <c r="J753" i="1"/>
  <c r="K754" i="1"/>
  <c r="J755" i="1"/>
  <c r="K756" i="1"/>
  <c r="K757" i="1"/>
  <c r="K758" i="1"/>
  <c r="J759" i="1"/>
  <c r="K760" i="1"/>
  <c r="K761" i="1"/>
  <c r="K762" i="1"/>
  <c r="J763" i="1"/>
  <c r="K764" i="1"/>
  <c r="J765" i="1"/>
  <c r="K766" i="1"/>
  <c r="K767" i="1"/>
  <c r="K768" i="1"/>
  <c r="J769" i="1"/>
  <c r="J770" i="1"/>
  <c r="J771" i="1"/>
  <c r="K772" i="1"/>
  <c r="K773" i="1"/>
  <c r="J774" i="1"/>
  <c r="J775" i="1"/>
  <c r="K776" i="1"/>
  <c r="K777" i="1"/>
  <c r="K778" i="1"/>
  <c r="J779" i="1"/>
  <c r="K780" i="1"/>
  <c r="J781" i="1"/>
  <c r="K782" i="1"/>
  <c r="K783" i="1"/>
  <c r="K784" i="1"/>
  <c r="J785" i="1"/>
  <c r="J786" i="1"/>
  <c r="J787" i="1"/>
  <c r="K788" i="1"/>
  <c r="K789" i="1"/>
  <c r="K790" i="1"/>
  <c r="J791" i="1"/>
  <c r="K792" i="1"/>
  <c r="K793" i="1"/>
  <c r="K794" i="1"/>
  <c r="J795" i="1"/>
  <c r="K796" i="1"/>
  <c r="J797" i="1"/>
  <c r="K798" i="1"/>
  <c r="K799" i="1"/>
  <c r="K800" i="1"/>
  <c r="J801" i="1"/>
  <c r="K802" i="1"/>
  <c r="K803" i="1"/>
  <c r="J804" i="1"/>
  <c r="J805" i="1"/>
  <c r="K806" i="1"/>
  <c r="K807" i="1"/>
  <c r="K808" i="1"/>
  <c r="J809" i="1"/>
  <c r="K810" i="1"/>
  <c r="J811" i="1"/>
  <c r="K812" i="1"/>
  <c r="J813" i="1"/>
  <c r="K814" i="1"/>
  <c r="K815" i="1"/>
  <c r="K816" i="1"/>
  <c r="J817" i="1"/>
  <c r="K818" i="1"/>
  <c r="K819" i="1"/>
  <c r="K820" i="1"/>
  <c r="J821" i="1"/>
  <c r="K822" i="1"/>
  <c r="K823" i="1"/>
  <c r="K824" i="1"/>
  <c r="J825" i="1"/>
  <c r="K826" i="1"/>
  <c r="J827" i="1"/>
  <c r="J828" i="1"/>
  <c r="J829" i="1"/>
  <c r="K830" i="1"/>
  <c r="K831" i="1"/>
  <c r="K832" i="1"/>
  <c r="J833" i="1"/>
  <c r="J834" i="1"/>
  <c r="J835" i="1"/>
  <c r="K835" i="1"/>
  <c r="K836" i="1"/>
  <c r="J837" i="1"/>
  <c r="K838" i="1"/>
  <c r="K839" i="1"/>
  <c r="K840" i="1"/>
  <c r="J841" i="1"/>
  <c r="J842" i="1"/>
  <c r="K843" i="1"/>
  <c r="K844" i="1"/>
  <c r="J845" i="1"/>
  <c r="K846" i="1"/>
  <c r="K847" i="1"/>
  <c r="J848" i="1"/>
  <c r="K849" i="1"/>
  <c r="J850" i="1"/>
  <c r="J851" i="1"/>
  <c r="J852" i="1"/>
  <c r="J853" i="1"/>
  <c r="J854" i="1"/>
  <c r="J855" i="1"/>
  <c r="J856" i="1"/>
  <c r="K857" i="1"/>
  <c r="J858" i="1"/>
  <c r="J859" i="1"/>
  <c r="J860" i="1"/>
  <c r="J861" i="1"/>
  <c r="J862" i="1"/>
  <c r="J863" i="1"/>
  <c r="J864" i="1"/>
  <c r="K865" i="1"/>
  <c r="J866" i="1"/>
  <c r="J867" i="1"/>
  <c r="J868" i="1"/>
  <c r="J869" i="1"/>
  <c r="J870" i="1"/>
  <c r="J871" i="1"/>
  <c r="J872" i="1"/>
  <c r="K873" i="1"/>
  <c r="J874" i="1"/>
  <c r="J875" i="1"/>
  <c r="K726" i="1" l="1"/>
  <c r="J409" i="1"/>
  <c r="J844" i="1"/>
  <c r="J843" i="1"/>
  <c r="J543" i="1"/>
  <c r="J643" i="1"/>
  <c r="J702" i="1"/>
  <c r="K641" i="1"/>
  <c r="J518" i="1"/>
  <c r="J627" i="1"/>
  <c r="J721" i="1"/>
  <c r="J490" i="1"/>
  <c r="J492" i="1"/>
  <c r="J678" i="1"/>
  <c r="K805" i="1"/>
  <c r="K586" i="1"/>
  <c r="K628" i="1"/>
  <c r="K406" i="1"/>
  <c r="J758" i="1"/>
  <c r="K363" i="1"/>
  <c r="K546" i="1"/>
  <c r="J695" i="1"/>
  <c r="J461" i="1"/>
  <c r="J559" i="1"/>
  <c r="J734" i="1"/>
  <c r="J497" i="1"/>
  <c r="K471" i="1"/>
  <c r="J590" i="1"/>
  <c r="J456" i="1"/>
  <c r="J515" i="1"/>
  <c r="J489" i="1"/>
  <c r="J736" i="1"/>
  <c r="K850" i="1"/>
  <c r="J421" i="1"/>
  <c r="K719" i="1"/>
  <c r="K579" i="1"/>
  <c r="J626" i="1"/>
  <c r="J602" i="1"/>
  <c r="J420" i="1"/>
  <c r="J474" i="1"/>
  <c r="K710" i="1"/>
  <c r="J445" i="1"/>
  <c r="J377" i="1"/>
  <c r="J351" i="1"/>
  <c r="J577" i="1"/>
  <c r="J838" i="1"/>
  <c r="K426" i="1"/>
  <c r="K858" i="1"/>
  <c r="J554" i="1"/>
  <c r="J701" i="1"/>
  <c r="K866" i="1"/>
  <c r="J584" i="1"/>
  <c r="J457" i="1"/>
  <c r="J514" i="1"/>
  <c r="J425" i="1"/>
  <c r="J407" i="1"/>
  <c r="K811" i="1"/>
  <c r="J440" i="1"/>
  <c r="J839" i="1"/>
  <c r="J506" i="1"/>
  <c r="J816" i="1"/>
  <c r="K759" i="1"/>
  <c r="J520" i="1"/>
  <c r="J437" i="1"/>
  <c r="K469" i="1"/>
  <c r="J578" i="1"/>
  <c r="J836" i="1"/>
  <c r="J831" i="1"/>
  <c r="J792" i="1"/>
  <c r="J594" i="1"/>
  <c r="K405" i="1"/>
  <c r="J361" i="1"/>
  <c r="J773" i="1"/>
  <c r="J814" i="1"/>
  <c r="J411" i="1"/>
  <c r="K390" i="1"/>
  <c r="K448" i="1"/>
  <c r="K353" i="1"/>
  <c r="J815" i="1"/>
  <c r="J849" i="1"/>
  <c r="K829" i="1"/>
  <c r="J623" i="1"/>
  <c r="J505" i="1"/>
  <c r="J613" i="1"/>
  <c r="K374" i="1"/>
  <c r="J767" i="1"/>
  <c r="J713" i="1"/>
  <c r="J865" i="1"/>
  <c r="J607" i="1"/>
  <c r="J757" i="1"/>
  <c r="J427" i="1"/>
  <c r="K735" i="1"/>
  <c r="K649" i="1"/>
  <c r="J754" i="1"/>
  <c r="J519" i="1"/>
  <c r="K755" i="1"/>
  <c r="J789" i="1"/>
  <c r="J751" i="1"/>
  <c r="K791" i="1"/>
  <c r="K606" i="1"/>
  <c r="J748" i="1"/>
  <c r="K573" i="1"/>
  <c r="J818" i="1"/>
  <c r="K458" i="1"/>
  <c r="K640" i="1"/>
  <c r="J733" i="1"/>
  <c r="K747" i="1"/>
  <c r="J778" i="1"/>
  <c r="K862" i="1"/>
  <c r="J799" i="1"/>
  <c r="K619" i="1"/>
  <c r="J857" i="1"/>
  <c r="K703" i="1"/>
  <c r="J659" i="1"/>
  <c r="J803" i="1"/>
  <c r="J762" i="1"/>
  <c r="J603" i="1"/>
  <c r="K779" i="1"/>
  <c r="K571" i="1"/>
  <c r="J716" i="1"/>
  <c r="J819" i="1"/>
  <c r="J700" i="1"/>
  <c r="J688" i="1"/>
  <c r="J371" i="1"/>
  <c r="K552" i="1"/>
  <c r="J508" i="1"/>
  <c r="J807" i="1"/>
  <c r="K382" i="1"/>
  <c r="J794" i="1"/>
  <c r="K771" i="1"/>
  <c r="K786" i="1"/>
  <c r="J720" i="1"/>
  <c r="K743" i="1"/>
  <c r="J788" i="1"/>
  <c r="J638" i="1"/>
  <c r="J740" i="1"/>
  <c r="J824" i="1"/>
  <c r="J847" i="1"/>
  <c r="J714" i="1"/>
  <c r="J441" i="1"/>
  <c r="K655" i="1"/>
  <c r="K787" i="1"/>
  <c r="J544" i="1"/>
  <c r="J822" i="1"/>
  <c r="J561" i="1"/>
  <c r="J542" i="1"/>
  <c r="J388" i="1"/>
  <c r="J675" i="1"/>
  <c r="J648" i="1"/>
  <c r="K545" i="1"/>
  <c r="K416" i="1"/>
  <c r="K654" i="1"/>
  <c r="K432" i="1"/>
  <c r="J412" i="1"/>
  <c r="K525" i="1"/>
  <c r="J820" i="1"/>
  <c r="K680" i="1"/>
  <c r="J750" i="1"/>
  <c r="K410" i="1"/>
  <c r="K621" i="1"/>
  <c r="K368" i="1"/>
  <c r="K398" i="1"/>
  <c r="J536" i="1"/>
  <c r="J436" i="1"/>
  <c r="J585" i="1"/>
  <c r="J663" i="1"/>
  <c r="J718" i="1"/>
  <c r="J681" i="1"/>
  <c r="K528" i="1"/>
  <c r="J783" i="1"/>
  <c r="J708" i="1"/>
  <c r="J653" i="1"/>
  <c r="J551" i="1"/>
  <c r="K874" i="1"/>
  <c r="J367" i="1"/>
  <c r="K376" i="1"/>
  <c r="J527" i="1"/>
  <c r="J634" i="1"/>
  <c r="J404" i="1"/>
  <c r="J389" i="1"/>
  <c r="J727" i="1"/>
  <c r="J612" i="1"/>
  <c r="J393" i="1"/>
  <c r="K632" i="1"/>
  <c r="K366" i="1"/>
  <c r="J756" i="1"/>
  <c r="J482" i="1"/>
  <c r="J463" i="1"/>
  <c r="K770" i="1"/>
  <c r="K618" i="1"/>
  <c r="J823" i="1"/>
  <c r="J481" i="1"/>
  <c r="J732" i="1"/>
  <c r="J782" i="1"/>
  <c r="J657" i="1"/>
  <c r="J498" i="1"/>
  <c r="J709" i="1"/>
  <c r="J738" i="1"/>
  <c r="J646" i="1"/>
  <c r="J729" i="1"/>
  <c r="K442" i="1"/>
  <c r="J728" i="1"/>
  <c r="J435" i="1"/>
  <c r="K637" i="1"/>
  <c r="J712" i="1"/>
  <c r="K533" i="1"/>
  <c r="K813" i="1"/>
  <c r="J2738" i="1"/>
  <c r="K821" i="1"/>
  <c r="J2323" i="1"/>
  <c r="K408" i="1"/>
  <c r="J784" i="1"/>
  <c r="J790" i="1"/>
  <c r="J423" i="1"/>
  <c r="J652" i="1"/>
  <c r="K3008" i="1"/>
  <c r="J826" i="1"/>
  <c r="K4016" i="1"/>
  <c r="K2912" i="1"/>
  <c r="K3114" i="1"/>
  <c r="K3931" i="1"/>
  <c r="K4362" i="1"/>
  <c r="K3178" i="1"/>
  <c r="K553" i="1"/>
  <c r="J1948" i="1"/>
  <c r="J1980" i="1"/>
  <c r="J2208" i="1"/>
  <c r="J2248" i="1"/>
  <c r="K2876" i="1"/>
  <c r="J2293" i="1"/>
  <c r="K2657" i="1"/>
  <c r="K2689" i="1"/>
  <c r="K2832" i="1"/>
  <c r="K2753" i="1"/>
  <c r="J2309" i="1"/>
  <c r="K2641" i="1"/>
  <c r="K2673" i="1"/>
  <c r="J3549" i="1"/>
  <c r="J3629" i="1"/>
  <c r="K4261" i="1"/>
  <c r="K3476" i="1"/>
  <c r="J3517" i="1"/>
  <c r="J3748" i="1"/>
  <c r="K3748" i="1"/>
  <c r="K3040" i="1"/>
  <c r="K3342" i="1"/>
  <c r="K3355" i="1"/>
  <c r="K3444" i="1"/>
  <c r="J3581" i="1"/>
  <c r="K4656" i="1"/>
  <c r="K4891" i="1"/>
  <c r="K4897" i="1"/>
  <c r="K4168" i="1"/>
  <c r="K4202" i="1"/>
  <c r="K4312" i="1"/>
  <c r="K4379" i="1"/>
  <c r="K4746" i="1"/>
  <c r="K4773" i="1"/>
  <c r="J4908" i="1"/>
  <c r="K4200" i="1"/>
  <c r="K4233" i="1"/>
  <c r="K4264" i="1"/>
  <c r="K4307" i="1"/>
  <c r="K4314" i="1"/>
  <c r="J4479" i="1"/>
  <c r="J812" i="1"/>
  <c r="K704" i="1"/>
  <c r="J694" i="1"/>
  <c r="J686" i="1"/>
  <c r="J682" i="1"/>
  <c r="J574" i="1"/>
  <c r="J443" i="1"/>
  <c r="J419" i="1"/>
  <c r="J387" i="1"/>
  <c r="J1940" i="1"/>
  <c r="J2004" i="1"/>
  <c r="J2060" i="1"/>
  <c r="J2124" i="1"/>
  <c r="J2160" i="1"/>
  <c r="J2240" i="1"/>
  <c r="J2258" i="1"/>
  <c r="K2299" i="1"/>
  <c r="K2331" i="1"/>
  <c r="K2345" i="1"/>
  <c r="J2345" i="1"/>
  <c r="J745" i="1"/>
  <c r="J2006" i="1"/>
  <c r="J2044" i="1"/>
  <c r="J2108" i="1"/>
  <c r="J2162" i="1"/>
  <c r="J2224" i="1"/>
  <c r="J2264" i="1"/>
  <c r="K2306" i="1"/>
  <c r="J2306" i="1"/>
  <c r="J2307" i="1"/>
  <c r="J2338" i="1"/>
  <c r="K2347" i="1"/>
  <c r="K550" i="1"/>
  <c r="J1956" i="1"/>
  <c r="J1988" i="1"/>
  <c r="J2028" i="1"/>
  <c r="J2092" i="1"/>
  <c r="J2168" i="1"/>
  <c r="J2200" i="1"/>
  <c r="J2226" i="1"/>
  <c r="J2313" i="1"/>
  <c r="J2325" i="1"/>
  <c r="K2339" i="1"/>
  <c r="J2339" i="1"/>
  <c r="J2375" i="1"/>
  <c r="K2375" i="1"/>
  <c r="K870" i="1"/>
  <c r="K854" i="1"/>
  <c r="J846" i="1"/>
  <c r="K715" i="1"/>
  <c r="K470" i="1"/>
  <c r="J403" i="1"/>
  <c r="J365" i="1"/>
  <c r="J1964" i="1"/>
  <c r="J1996" i="1"/>
  <c r="J2010" i="1"/>
  <c r="J2076" i="1"/>
  <c r="J2140" i="1"/>
  <c r="J2216" i="1"/>
  <c r="J2232" i="1"/>
  <c r="J2256" i="1"/>
  <c r="J2288" i="1"/>
  <c r="J2297" i="1"/>
  <c r="J2322" i="1"/>
  <c r="K2329" i="1"/>
  <c r="J2329" i="1"/>
  <c r="J2341" i="1"/>
  <c r="K2383" i="1"/>
  <c r="K2802" i="1"/>
  <c r="K2874" i="1"/>
  <c r="K3104" i="1"/>
  <c r="K3264" i="1"/>
  <c r="K3310" i="1"/>
  <c r="J3565" i="1"/>
  <c r="J2710" i="1"/>
  <c r="K3272" i="1"/>
  <c r="J3351" i="1"/>
  <c r="K2315" i="1"/>
  <c r="J2636" i="1"/>
  <c r="J2652" i="1"/>
  <c r="J2668" i="1"/>
  <c r="J2684" i="1"/>
  <c r="J2706" i="1"/>
  <c r="K2775" i="1"/>
  <c r="K2807" i="1"/>
  <c r="K2859" i="1"/>
  <c r="K2944" i="1"/>
  <c r="K2976" i="1"/>
  <c r="K3072" i="1"/>
  <c r="K3248" i="1"/>
  <c r="K3280" i="1"/>
  <c r="K3322" i="1"/>
  <c r="K3756" i="1"/>
  <c r="J2640" i="1"/>
  <c r="J2656" i="1"/>
  <c r="J2672" i="1"/>
  <c r="J2688" i="1"/>
  <c r="K3256" i="1"/>
  <c r="K3288" i="1"/>
  <c r="K3326" i="1"/>
  <c r="K3347" i="1"/>
  <c r="K3460" i="1"/>
  <c r="J3533" i="1"/>
  <c r="J3605" i="1"/>
  <c r="K3939" i="1"/>
  <c r="J4086" i="1"/>
  <c r="K4086" i="1"/>
  <c r="K4100" i="1"/>
  <c r="J4203" i="1"/>
  <c r="K4203" i="1"/>
  <c r="K3766" i="1"/>
  <c r="K3804" i="1"/>
  <c r="K4165" i="1"/>
  <c r="K3788" i="1"/>
  <c r="K3955" i="1"/>
  <c r="K4032" i="1"/>
  <c r="K4048" i="1"/>
  <c r="K4096" i="1"/>
  <c r="J4179" i="1"/>
  <c r="K4179" i="1"/>
  <c r="J4201" i="1"/>
  <c r="K4201" i="1"/>
  <c r="K4099" i="1"/>
  <c r="K4194" i="1"/>
  <c r="K4211" i="1"/>
  <c r="K4224" i="1"/>
  <c r="K4272" i="1"/>
  <c r="K4363" i="1"/>
  <c r="K4371" i="1"/>
  <c r="K4077" i="1"/>
  <c r="K4232" i="1"/>
  <c r="K4234" i="1"/>
  <c r="K4313" i="1"/>
  <c r="K4315" i="1"/>
  <c r="K4376" i="1"/>
  <c r="K4395" i="1"/>
  <c r="K4421" i="1"/>
  <c r="K4429" i="1"/>
  <c r="K4602" i="1"/>
  <c r="J4754" i="1"/>
  <c r="K4754" i="1"/>
  <c r="K4769" i="1"/>
  <c r="K4825" i="1"/>
  <c r="K4377" i="1"/>
  <c r="K4725" i="1"/>
  <c r="K4741" i="1"/>
  <c r="J4781" i="1"/>
  <c r="K4781" i="1"/>
  <c r="K4413" i="1"/>
  <c r="K4709" i="1"/>
  <c r="K4765" i="1"/>
  <c r="K4745" i="1"/>
  <c r="J4898" i="1"/>
  <c r="J4904" i="1"/>
  <c r="K4639" i="1"/>
  <c r="K4859" i="1"/>
  <c r="K4883" i="1"/>
  <c r="J4888" i="1"/>
  <c r="J4896" i="1"/>
  <c r="K4557" i="1"/>
  <c r="K4571" i="1"/>
  <c r="K4689" i="1"/>
  <c r="K4717" i="1"/>
  <c r="K4733" i="1"/>
  <c r="K4805" i="1"/>
  <c r="J4912" i="1"/>
  <c r="K842" i="1"/>
  <c r="J810" i="1"/>
  <c r="J766" i="1"/>
  <c r="J656" i="1"/>
  <c r="J568" i="1"/>
  <c r="J526" i="1"/>
  <c r="K472" i="1"/>
  <c r="J399" i="1"/>
  <c r="J397" i="1"/>
  <c r="J395" i="1"/>
  <c r="K384" i="1"/>
  <c r="J373" i="1"/>
  <c r="K369" i="1"/>
  <c r="K1927" i="1"/>
  <c r="K1931" i="1"/>
  <c r="K1935" i="1"/>
  <c r="K1945" i="1"/>
  <c r="K1951" i="1"/>
  <c r="K1961" i="1"/>
  <c r="J1966" i="1"/>
  <c r="J1970" i="1"/>
  <c r="J1974" i="1"/>
  <c r="K1977" i="1"/>
  <c r="K1983" i="1"/>
  <c r="K1993" i="1"/>
  <c r="J2002" i="1"/>
  <c r="K2023" i="1"/>
  <c r="K2036" i="1"/>
  <c r="J2036" i="1"/>
  <c r="J2058" i="1"/>
  <c r="K2087" i="1"/>
  <c r="K2100" i="1"/>
  <c r="J2100" i="1"/>
  <c r="J2122" i="1"/>
  <c r="K2151" i="1"/>
  <c r="K2179" i="1"/>
  <c r="K2183" i="1"/>
  <c r="J2222" i="1"/>
  <c r="K2277" i="1"/>
  <c r="J2327" i="1"/>
  <c r="K2335" i="1"/>
  <c r="J593" i="1"/>
  <c r="K1943" i="1"/>
  <c r="K1959" i="1"/>
  <c r="K1967" i="1"/>
  <c r="K1975" i="1"/>
  <c r="K1991" i="1"/>
  <c r="K2039" i="1"/>
  <c r="K2052" i="1"/>
  <c r="J2052" i="1"/>
  <c r="J2074" i="1"/>
  <c r="K2103" i="1"/>
  <c r="K2116" i="1"/>
  <c r="J2116" i="1"/>
  <c r="J2138" i="1"/>
  <c r="K2171" i="1"/>
  <c r="K2175" i="1"/>
  <c r="K2192" i="1"/>
  <c r="J2192" i="1"/>
  <c r="K2203" i="1"/>
  <c r="K2213" i="1"/>
  <c r="K2235" i="1"/>
  <c r="K2239" i="1"/>
  <c r="K2243" i="1"/>
  <c r="K2247" i="1"/>
  <c r="J2262" i="1"/>
  <c r="K2269" i="1"/>
  <c r="J2311" i="1"/>
  <c r="K2319" i="1"/>
  <c r="K809" i="1"/>
  <c r="K567" i="1"/>
  <c r="J473" i="1"/>
  <c r="K383" i="1"/>
  <c r="K379" i="1"/>
  <c r="K375" i="1"/>
  <c r="K372" i="1"/>
  <c r="J1946" i="1"/>
  <c r="J1962" i="1"/>
  <c r="J1972" i="1"/>
  <c r="J1978" i="1"/>
  <c r="J1994" i="1"/>
  <c r="J2012" i="1"/>
  <c r="J2026" i="1"/>
  <c r="K2055" i="1"/>
  <c r="K2068" i="1"/>
  <c r="J2068" i="1"/>
  <c r="J2090" i="1"/>
  <c r="K2119" i="1"/>
  <c r="K2132" i="1"/>
  <c r="J2132" i="1"/>
  <c r="K2155" i="1"/>
  <c r="K2181" i="1"/>
  <c r="J2254" i="1"/>
  <c r="K2275" i="1"/>
  <c r="K2279" i="1"/>
  <c r="J2286" i="1"/>
  <c r="J2295" i="1"/>
  <c r="K2303" i="1"/>
  <c r="J2343" i="1"/>
  <c r="J2367" i="1"/>
  <c r="K2367" i="1"/>
  <c r="K364" i="1"/>
  <c r="J1928" i="1"/>
  <c r="J1934" i="1"/>
  <c r="K1947" i="1"/>
  <c r="J1950" i="1"/>
  <c r="K1963" i="1"/>
  <c r="K1979" i="1"/>
  <c r="J1982" i="1"/>
  <c r="K1995" i="1"/>
  <c r="J1998" i="1"/>
  <c r="K2009" i="1"/>
  <c r="K2020" i="1"/>
  <c r="J2020" i="1"/>
  <c r="J2042" i="1"/>
  <c r="K2071" i="1"/>
  <c r="K2084" i="1"/>
  <c r="J2084" i="1"/>
  <c r="J2106" i="1"/>
  <c r="K2135" i="1"/>
  <c r="K2148" i="1"/>
  <c r="J2148" i="1"/>
  <c r="J2166" i="1"/>
  <c r="K2173" i="1"/>
  <c r="K2187" i="1"/>
  <c r="J2198" i="1"/>
  <c r="K2207" i="1"/>
  <c r="K2211" i="1"/>
  <c r="K2215" i="1"/>
  <c r="J2230" i="1"/>
  <c r="K2237" i="1"/>
  <c r="K2245" i="1"/>
  <c r="K2267" i="1"/>
  <c r="K2271" i="1"/>
  <c r="J2359" i="1"/>
  <c r="K2359" i="1"/>
  <c r="K2011" i="1"/>
  <c r="K2015" i="1"/>
  <c r="J2034" i="1"/>
  <c r="K2047" i="1"/>
  <c r="J2066" i="1"/>
  <c r="K2079" i="1"/>
  <c r="J2098" i="1"/>
  <c r="K2111" i="1"/>
  <c r="J2130" i="1"/>
  <c r="K2143" i="1"/>
  <c r="J2170" i="1"/>
  <c r="J2176" i="1"/>
  <c r="J2184" i="1"/>
  <c r="J2202" i="1"/>
  <c r="K2219" i="1"/>
  <c r="K2227" i="1"/>
  <c r="K2251" i="1"/>
  <c r="K2259" i="1"/>
  <c r="K2283" i="1"/>
  <c r="K2291" i="1"/>
  <c r="J2300" i="1"/>
  <c r="J2316" i="1"/>
  <c r="J2332" i="1"/>
  <c r="J2348" i="1"/>
  <c r="K2391" i="1"/>
  <c r="K2411" i="1"/>
  <c r="K2633" i="1"/>
  <c r="K2637" i="1"/>
  <c r="J2644" i="1"/>
  <c r="J2648" i="1"/>
  <c r="K2665" i="1"/>
  <c r="K2669" i="1"/>
  <c r="J2676" i="1"/>
  <c r="J2680" i="1"/>
  <c r="J2702" i="1"/>
  <c r="K2711" i="1"/>
  <c r="J2712" i="1"/>
  <c r="K2717" i="1"/>
  <c r="K2721" i="1"/>
  <c r="K2727" i="1"/>
  <c r="J2734" i="1"/>
  <c r="K2745" i="1"/>
  <c r="J2754" i="1"/>
  <c r="K2761" i="1"/>
  <c r="K2777" i="1"/>
  <c r="K2779" i="1"/>
  <c r="K2784" i="1"/>
  <c r="K2791" i="1"/>
  <c r="K2811" i="1"/>
  <c r="K2823" i="1"/>
  <c r="K2839" i="1"/>
  <c r="K2856" i="1"/>
  <c r="K2864" i="1"/>
  <c r="K2882" i="1"/>
  <c r="K2891" i="1"/>
  <c r="K2900" i="1"/>
  <c r="K2904" i="1"/>
  <c r="K2918" i="1"/>
  <c r="K2922" i="1"/>
  <c r="K2940" i="1"/>
  <c r="K2964" i="1"/>
  <c r="K2968" i="1"/>
  <c r="K2982" i="1"/>
  <c r="K2986" i="1"/>
  <c r="K3004" i="1"/>
  <c r="K3028" i="1"/>
  <c r="K3032" i="1"/>
  <c r="K3046" i="1"/>
  <c r="K3050" i="1"/>
  <c r="K3068" i="1"/>
  <c r="K3092" i="1"/>
  <c r="K3132" i="1"/>
  <c r="K3186" i="1"/>
  <c r="K3206" i="1"/>
  <c r="K3232" i="1"/>
  <c r="K2645" i="1"/>
  <c r="K2677" i="1"/>
  <c r="K2703" i="1"/>
  <c r="K2749" i="1"/>
  <c r="J2752" i="1"/>
  <c r="K2765" i="1"/>
  <c r="K2780" i="1"/>
  <c r="K2812" i="1"/>
  <c r="K2818" i="1"/>
  <c r="K2824" i="1"/>
  <c r="K2850" i="1"/>
  <c r="K2898" i="1"/>
  <c r="K2910" i="1"/>
  <c r="K2926" i="1"/>
  <c r="K2934" i="1"/>
  <c r="K2962" i="1"/>
  <c r="K2974" i="1"/>
  <c r="K2990" i="1"/>
  <c r="K2998" i="1"/>
  <c r="K3026" i="1"/>
  <c r="K3038" i="1"/>
  <c r="K3086" i="1"/>
  <c r="K3102" i="1"/>
  <c r="K3122" i="1"/>
  <c r="J3126" i="1"/>
  <c r="K3126" i="1"/>
  <c r="K3190" i="1"/>
  <c r="K3204" i="1"/>
  <c r="K3230" i="1"/>
  <c r="K1999" i="1"/>
  <c r="K2007" i="1"/>
  <c r="J2018" i="1"/>
  <c r="K2031" i="1"/>
  <c r="J2050" i="1"/>
  <c r="K2063" i="1"/>
  <c r="J2082" i="1"/>
  <c r="K2095" i="1"/>
  <c r="J2114" i="1"/>
  <c r="K2127" i="1"/>
  <c r="J2146" i="1"/>
  <c r="K2163" i="1"/>
  <c r="K2195" i="1"/>
  <c r="J2234" i="1"/>
  <c r="J2266" i="1"/>
  <c r="J2272" i="1"/>
  <c r="J2280" i="1"/>
  <c r="K2289" i="1"/>
  <c r="J2302" i="1"/>
  <c r="J2304" i="1"/>
  <c r="J2318" i="1"/>
  <c r="J2320" i="1"/>
  <c r="J2334" i="1"/>
  <c r="J2336" i="1"/>
  <c r="K2407" i="1"/>
  <c r="J2628" i="1"/>
  <c r="J2632" i="1"/>
  <c r="K2649" i="1"/>
  <c r="K2653" i="1"/>
  <c r="J2660" i="1"/>
  <c r="J2664" i="1"/>
  <c r="K2681" i="1"/>
  <c r="K2685" i="1"/>
  <c r="J2692" i="1"/>
  <c r="J2696" i="1"/>
  <c r="J2698" i="1"/>
  <c r="J2718" i="1"/>
  <c r="J2720" i="1"/>
  <c r="J2726" i="1"/>
  <c r="J2728" i="1"/>
  <c r="J2730" i="1"/>
  <c r="K2735" i="1"/>
  <c r="J2750" i="1"/>
  <c r="K2766" i="1"/>
  <c r="K2776" i="1"/>
  <c r="K2778" i="1"/>
  <c r="K2816" i="1"/>
  <c r="K2820" i="1"/>
  <c r="K2844" i="1"/>
  <c r="K2868" i="1"/>
  <c r="K2888" i="1"/>
  <c r="K2908" i="1"/>
  <c r="K2932" i="1"/>
  <c r="K2936" i="1"/>
  <c r="K2950" i="1"/>
  <c r="K2954" i="1"/>
  <c r="K2972" i="1"/>
  <c r="K2996" i="1"/>
  <c r="K3000" i="1"/>
  <c r="K3014" i="1"/>
  <c r="K3018" i="1"/>
  <c r="K3036" i="1"/>
  <c r="K3058" i="1"/>
  <c r="K3062" i="1"/>
  <c r="J3082" i="1"/>
  <c r="K3082" i="1"/>
  <c r="K3090" i="1"/>
  <c r="K3094" i="1"/>
  <c r="K3110" i="1"/>
  <c r="K3118" i="1"/>
  <c r="K3134" i="1"/>
  <c r="K3158" i="1"/>
  <c r="K3164" i="1"/>
  <c r="K3174" i="1"/>
  <c r="K3188" i="1"/>
  <c r="K3202" i="1"/>
  <c r="K3224" i="1"/>
  <c r="K3240" i="1"/>
  <c r="K2629" i="1"/>
  <c r="K2661" i="1"/>
  <c r="K2693" i="1"/>
  <c r="K2697" i="1"/>
  <c r="K2719" i="1"/>
  <c r="K2729" i="1"/>
  <c r="K2741" i="1"/>
  <c r="K2757" i="1"/>
  <c r="K2768" i="1"/>
  <c r="K2793" i="1"/>
  <c r="K2902" i="1"/>
  <c r="K2930" i="1"/>
  <c r="K2942" i="1"/>
  <c r="K2958" i="1"/>
  <c r="K2966" i="1"/>
  <c r="K2994" i="1"/>
  <c r="K3006" i="1"/>
  <c r="K3022" i="1"/>
  <c r="K3030" i="1"/>
  <c r="K3054" i="1"/>
  <c r="K3070" i="1"/>
  <c r="K3096" i="1"/>
  <c r="J3136" i="1"/>
  <c r="K3136" i="1"/>
  <c r="K3150" i="1"/>
  <c r="K3156" i="1"/>
  <c r="K3184" i="1"/>
  <c r="K3222" i="1"/>
  <c r="K3238" i="1"/>
  <c r="K3301" i="1"/>
  <c r="J3306" i="1"/>
  <c r="K3306" i="1"/>
  <c r="J3334" i="1"/>
  <c r="K3334" i="1"/>
  <c r="K3341" i="1"/>
  <c r="J3363" i="1"/>
  <c r="K3490" i="1"/>
  <c r="J3537" i="1"/>
  <c r="J3553" i="1"/>
  <c r="K3154" i="1"/>
  <c r="K3160" i="1"/>
  <c r="K3194" i="1"/>
  <c r="K3196" i="1"/>
  <c r="K3198" i="1"/>
  <c r="K3210" i="1"/>
  <c r="K3212" i="1"/>
  <c r="K3214" i="1"/>
  <c r="K3226" i="1"/>
  <c r="K3234" i="1"/>
  <c r="K3242" i="1"/>
  <c r="K3250" i="1"/>
  <c r="K3258" i="1"/>
  <c r="K3266" i="1"/>
  <c r="K3274" i="1"/>
  <c r="K3282" i="1"/>
  <c r="K3290" i="1"/>
  <c r="J3302" i="1"/>
  <c r="K3302" i="1"/>
  <c r="K3309" i="1"/>
  <c r="K3318" i="1"/>
  <c r="K3325" i="1"/>
  <c r="K3330" i="1"/>
  <c r="J3346" i="1"/>
  <c r="J3350" i="1"/>
  <c r="J3354" i="1"/>
  <c r="K3358" i="1"/>
  <c r="J3358" i="1"/>
  <c r="J3505" i="1"/>
  <c r="J3521" i="1"/>
  <c r="K3060" i="1"/>
  <c r="K3064" i="1"/>
  <c r="K3078" i="1"/>
  <c r="K3100" i="1"/>
  <c r="K3124" i="1"/>
  <c r="K3128" i="1"/>
  <c r="K3142" i="1"/>
  <c r="K3146" i="1"/>
  <c r="K3166" i="1"/>
  <c r="K3182" i="1"/>
  <c r="K3220" i="1"/>
  <c r="K3228" i="1"/>
  <c r="K3236" i="1"/>
  <c r="K3244" i="1"/>
  <c r="K3252" i="1"/>
  <c r="K3260" i="1"/>
  <c r="K3268" i="1"/>
  <c r="K3276" i="1"/>
  <c r="K3284" i="1"/>
  <c r="K3292" i="1"/>
  <c r="J3296" i="1"/>
  <c r="K3296" i="1"/>
  <c r="K3298" i="1"/>
  <c r="K3314" i="1"/>
  <c r="J3359" i="1"/>
  <c r="K3488" i="1"/>
  <c r="K3246" i="1"/>
  <c r="K3254" i="1"/>
  <c r="K3262" i="1"/>
  <c r="K3270" i="1"/>
  <c r="K3278" i="1"/>
  <c r="K3286" i="1"/>
  <c r="K3294" i="1"/>
  <c r="K3333" i="1"/>
  <c r="J3338" i="1"/>
  <c r="K3338" i="1"/>
  <c r="K3362" i="1"/>
  <c r="J3362" i="1"/>
  <c r="K3498" i="1"/>
  <c r="J3569" i="1"/>
  <c r="J3585" i="1"/>
  <c r="K3317" i="1"/>
  <c r="K3452" i="1"/>
  <c r="K3468" i="1"/>
  <c r="K3474" i="1"/>
  <c r="K3484" i="1"/>
  <c r="J3613" i="1"/>
  <c r="K3742" i="1"/>
  <c r="K3772" i="1"/>
  <c r="K3778" i="1"/>
  <c r="K3794" i="1"/>
  <c r="K3820" i="1"/>
  <c r="K3832" i="1"/>
  <c r="K3852" i="1"/>
  <c r="K3864" i="1"/>
  <c r="J3868" i="1"/>
  <c r="K3868" i="1"/>
  <c r="K3884" i="1"/>
  <c r="K3895" i="1"/>
  <c r="K3929" i="1"/>
  <c r="K3952" i="1"/>
  <c r="K3971" i="1"/>
  <c r="J3633" i="1"/>
  <c r="K3654" i="1"/>
  <c r="K3656" i="1"/>
  <c r="K3658" i="1"/>
  <c r="K3670" i="1"/>
  <c r="K3672" i="1"/>
  <c r="K3674" i="1"/>
  <c r="K3686" i="1"/>
  <c r="K3688" i="1"/>
  <c r="K3690" i="1"/>
  <c r="K3702" i="1"/>
  <c r="K3704" i="1"/>
  <c r="K3706" i="1"/>
  <c r="K3718" i="1"/>
  <c r="K3720" i="1"/>
  <c r="K3722" i="1"/>
  <c r="K3738" i="1"/>
  <c r="K3750" i="1"/>
  <c r="K3762" i="1"/>
  <c r="K3784" i="1"/>
  <c r="K3792" i="1"/>
  <c r="K3842" i="1"/>
  <c r="K3912" i="1"/>
  <c r="K3964" i="1"/>
  <c r="K3996" i="1"/>
  <c r="K3466" i="1"/>
  <c r="K3482" i="1"/>
  <c r="K3752" i="1"/>
  <c r="K3816" i="1"/>
  <c r="K3836" i="1"/>
  <c r="K3848" i="1"/>
  <c r="K3874" i="1"/>
  <c r="J3904" i="1"/>
  <c r="K3904" i="1"/>
  <c r="K3966" i="1"/>
  <c r="K3662" i="1"/>
  <c r="K3664" i="1"/>
  <c r="K3666" i="1"/>
  <c r="K3678" i="1"/>
  <c r="K3680" i="1"/>
  <c r="K3682" i="1"/>
  <c r="K3694" i="1"/>
  <c r="K3696" i="1"/>
  <c r="K3698" i="1"/>
  <c r="K3710" i="1"/>
  <c r="K3712" i="1"/>
  <c r="K3714" i="1"/>
  <c r="K3726" i="1"/>
  <c r="K3728" i="1"/>
  <c r="K3730" i="1"/>
  <c r="K3734" i="1"/>
  <c r="K3754" i="1"/>
  <c r="K3760" i="1"/>
  <c r="K3810" i="1"/>
  <c r="K3826" i="1"/>
  <c r="K3858" i="1"/>
  <c r="K3906" i="1"/>
  <c r="J3914" i="1"/>
  <c r="K3914" i="1"/>
  <c r="K3984" i="1"/>
  <c r="J4003" i="1"/>
  <c r="K4003" i="1"/>
  <c r="K4030" i="1"/>
  <c r="K4042" i="1"/>
  <c r="K4060" i="1"/>
  <c r="K4072" i="1"/>
  <c r="K4088" i="1"/>
  <c r="K4112" i="1"/>
  <c r="J4140" i="1"/>
  <c r="K4140" i="1"/>
  <c r="K4147" i="1"/>
  <c r="K4171" i="1"/>
  <c r="J4173" i="1"/>
  <c r="K4173" i="1"/>
  <c r="K4187" i="1"/>
  <c r="J4208" i="1"/>
  <c r="K4208" i="1"/>
  <c r="J4258" i="1"/>
  <c r="K4258" i="1"/>
  <c r="K3880" i="1"/>
  <c r="K3916" i="1"/>
  <c r="K3948" i="1"/>
  <c r="K3968" i="1"/>
  <c r="K3982" i="1"/>
  <c r="K3987" i="1"/>
  <c r="K4028" i="1"/>
  <c r="K4076" i="1"/>
  <c r="J4125" i="1"/>
  <c r="K4125" i="1"/>
  <c r="K4152" i="1"/>
  <c r="K4160" i="1"/>
  <c r="J4163" i="1"/>
  <c r="K4163" i="1"/>
  <c r="K4169" i="1"/>
  <c r="K4210" i="1"/>
  <c r="K3998" i="1"/>
  <c r="K4014" i="1"/>
  <c r="K4026" i="1"/>
  <c r="K4046" i="1"/>
  <c r="K4058" i="1"/>
  <c r="K4083" i="1"/>
  <c r="J4097" i="1"/>
  <c r="K4097" i="1"/>
  <c r="K4101" i="1"/>
  <c r="K4105" i="1"/>
  <c r="K4131" i="1"/>
  <c r="K4155" i="1"/>
  <c r="J4157" i="1"/>
  <c r="K4157" i="1"/>
  <c r="K4178" i="1"/>
  <c r="J4197" i="1"/>
  <c r="K4197" i="1"/>
  <c r="J4243" i="1"/>
  <c r="K4243" i="1"/>
  <c r="K3908" i="1"/>
  <c r="K3936" i="1"/>
  <c r="K3950" i="1"/>
  <c r="K3980" i="1"/>
  <c r="K4000" i="1"/>
  <c r="K4012" i="1"/>
  <c r="K4044" i="1"/>
  <c r="K4062" i="1"/>
  <c r="J4064" i="1"/>
  <c r="K4064" i="1"/>
  <c r="K4078" i="1"/>
  <c r="J4080" i="1"/>
  <c r="K4080" i="1"/>
  <c r="K4121" i="1"/>
  <c r="J4123" i="1"/>
  <c r="K4123" i="1"/>
  <c r="K4153" i="1"/>
  <c r="K4217" i="1"/>
  <c r="J4235" i="1"/>
  <c r="K4235" i="1"/>
  <c r="K4269" i="1"/>
  <c r="K4281" i="1"/>
  <c r="K4295" i="1"/>
  <c r="K4297" i="1"/>
  <c r="K4299" i="1"/>
  <c r="K4311" i="1"/>
  <c r="K4325" i="1"/>
  <c r="K4359" i="1"/>
  <c r="K4361" i="1"/>
  <c r="K4375" i="1"/>
  <c r="K4378" i="1"/>
  <c r="K4389" i="1"/>
  <c r="K4405" i="1"/>
  <c r="K4221" i="1"/>
  <c r="K4229" i="1"/>
  <c r="K4242" i="1"/>
  <c r="K4249" i="1"/>
  <c r="K4266" i="1"/>
  <c r="K4285" i="1"/>
  <c r="K4293" i="1"/>
  <c r="K4345" i="1"/>
  <c r="K4346" i="1"/>
  <c r="K4393" i="1"/>
  <c r="K4409" i="1"/>
  <c r="J4425" i="1"/>
  <c r="K4425" i="1"/>
  <c r="K4341" i="1"/>
  <c r="K4357" i="1"/>
  <c r="K4387" i="1"/>
  <c r="K4403" i="1"/>
  <c r="K4145" i="1"/>
  <c r="K4185" i="1"/>
  <c r="K4219" i="1"/>
  <c r="K4251" i="1"/>
  <c r="K4256" i="1"/>
  <c r="K4265" i="1"/>
  <c r="K4267" i="1"/>
  <c r="K4275" i="1"/>
  <c r="K4283" i="1"/>
  <c r="K4309" i="1"/>
  <c r="K4327" i="1"/>
  <c r="K4329" i="1"/>
  <c r="K4331" i="1"/>
  <c r="K4339" i="1"/>
  <c r="K4343" i="1"/>
  <c r="K4344" i="1"/>
  <c r="K4347" i="1"/>
  <c r="J4392" i="1"/>
  <c r="K4392" i="1"/>
  <c r="J4408" i="1"/>
  <c r="K4408" i="1"/>
  <c r="J4412" i="1"/>
  <c r="K4412" i="1"/>
  <c r="K4373" i="1"/>
  <c r="K4391" i="1"/>
  <c r="K4407" i="1"/>
  <c r="K4559" i="1"/>
  <c r="K4573" i="1"/>
  <c r="K4622" i="1"/>
  <c r="K4625" i="1"/>
  <c r="K4649" i="1"/>
  <c r="K4675" i="1"/>
  <c r="K4681" i="1"/>
  <c r="K4703" i="1"/>
  <c r="K4548" i="1"/>
  <c r="K4555" i="1"/>
  <c r="K4569" i="1"/>
  <c r="J4610" i="1"/>
  <c r="K4610" i="1"/>
  <c r="K4627" i="1"/>
  <c r="J4630" i="1"/>
  <c r="K4630" i="1"/>
  <c r="K4691" i="1"/>
  <c r="K4550" i="1"/>
  <c r="K4567" i="1"/>
  <c r="J4598" i="1"/>
  <c r="K4598" i="1"/>
  <c r="K4603" i="1"/>
  <c r="K4607" i="1"/>
  <c r="K4615" i="1"/>
  <c r="K4623" i="1"/>
  <c r="K4631" i="1"/>
  <c r="K4642" i="1"/>
  <c r="K4713" i="1"/>
  <c r="K4587" i="1"/>
  <c r="K4611" i="1"/>
  <c r="K4619" i="1"/>
  <c r="K4651" i="1"/>
  <c r="J4674" i="1"/>
  <c r="K4674" i="1"/>
  <c r="J4693" i="1"/>
  <c r="K4693" i="1"/>
  <c r="K4662" i="1"/>
  <c r="K4679" i="1"/>
  <c r="K4687" i="1"/>
  <c r="K4697" i="1"/>
  <c r="K4705" i="1"/>
  <c r="K4723" i="1"/>
  <c r="K4737" i="1"/>
  <c r="K4759" i="1"/>
  <c r="K4767" i="1"/>
  <c r="J4787" i="1"/>
  <c r="K4787" i="1"/>
  <c r="J4795" i="1"/>
  <c r="K4795" i="1"/>
  <c r="K4839" i="1"/>
  <c r="K4874" i="1"/>
  <c r="K4882" i="1"/>
  <c r="K4885" i="1"/>
  <c r="K4895" i="1"/>
  <c r="K4727" i="1"/>
  <c r="K4735" i="1"/>
  <c r="K4796" i="1"/>
  <c r="K4799" i="1"/>
  <c r="J4802" i="1"/>
  <c r="K4802" i="1"/>
  <c r="J4806" i="1"/>
  <c r="K4806" i="1"/>
  <c r="K4810" i="1"/>
  <c r="K4819" i="1"/>
  <c r="K4851" i="1"/>
  <c r="J4890" i="1"/>
  <c r="K4617" i="1"/>
  <c r="K4667" i="1"/>
  <c r="K4695" i="1"/>
  <c r="K4707" i="1"/>
  <c r="K4721" i="1"/>
  <c r="K4739" i="1"/>
  <c r="K4747" i="1"/>
  <c r="K4766" i="1"/>
  <c r="K4775" i="1"/>
  <c r="K4789" i="1"/>
  <c r="J4797" i="1"/>
  <c r="K4797" i="1"/>
  <c r="J4834" i="1"/>
  <c r="K4834" i="1"/>
  <c r="K4857" i="1"/>
  <c r="K4887" i="1"/>
  <c r="K4900" i="1"/>
  <c r="J4900" i="1"/>
  <c r="K4711" i="1"/>
  <c r="K4719" i="1"/>
  <c r="K4729" i="1"/>
  <c r="K4743" i="1"/>
  <c r="K4771" i="1"/>
  <c r="K4785" i="1"/>
  <c r="K4794" i="1"/>
  <c r="K4807" i="1"/>
  <c r="K4822" i="1"/>
  <c r="J4881" i="1"/>
  <c r="K4881" i="1"/>
  <c r="J4960" i="1"/>
  <c r="K4871" i="1"/>
  <c r="K4875" i="1"/>
  <c r="K4899" i="1"/>
  <c r="K4962" i="1"/>
  <c r="K4911" i="1"/>
  <c r="K4827" i="1"/>
  <c r="K4863" i="1"/>
  <c r="K4889" i="1"/>
  <c r="J4961" i="1"/>
  <c r="J873" i="1"/>
  <c r="K872" i="1"/>
  <c r="K864" i="1"/>
  <c r="K856" i="1"/>
  <c r="K848" i="1"/>
  <c r="J798" i="1"/>
  <c r="J772" i="1"/>
  <c r="K707" i="1"/>
  <c r="J674" i="1"/>
  <c r="J668" i="1"/>
  <c r="J636" i="1"/>
  <c r="K617" i="1"/>
  <c r="J580" i="1"/>
  <c r="K569" i="1"/>
  <c r="J535" i="1"/>
  <c r="J468" i="1"/>
  <c r="K468" i="1"/>
  <c r="K455" i="1"/>
  <c r="J455" i="1"/>
  <c r="J431" i="1"/>
  <c r="K429" i="1"/>
  <c r="K414" i="1"/>
  <c r="K400" i="1"/>
  <c r="K392" i="1"/>
  <c r="K385" i="1"/>
  <c r="K380" i="1"/>
  <c r="J349" i="1"/>
  <c r="K742" i="1"/>
  <c r="K666" i="1"/>
  <c r="K644" i="1"/>
  <c r="J622" i="1"/>
  <c r="K558" i="1"/>
  <c r="J558" i="1"/>
  <c r="K524" i="1"/>
  <c r="J524" i="1"/>
  <c r="K467" i="1"/>
  <c r="J459" i="1"/>
  <c r="K401" i="1"/>
  <c r="K396" i="1"/>
  <c r="K828" i="1"/>
  <c r="J780" i="1"/>
  <c r="J840" i="1"/>
  <c r="K834" i="1"/>
  <c r="J830" i="1"/>
  <c r="K825" i="1"/>
  <c r="J806" i="1"/>
  <c r="J802" i="1"/>
  <c r="J760" i="1"/>
  <c r="J752" i="1"/>
  <c r="J744" i="1"/>
  <c r="K739" i="1"/>
  <c r="J730" i="1"/>
  <c r="K722" i="1"/>
  <c r="J706" i="1"/>
  <c r="K705" i="1"/>
  <c r="K667" i="1"/>
  <c r="J662" i="1"/>
  <c r="J570" i="1"/>
  <c r="J534" i="1"/>
  <c r="J517" i="1"/>
  <c r="J513" i="1"/>
  <c r="K447" i="1"/>
  <c r="J447" i="1"/>
  <c r="K430" i="1"/>
  <c r="J415" i="1"/>
  <c r="K413" i="1"/>
  <c r="J381" i="1"/>
  <c r="K451" i="1"/>
  <c r="J451" i="1"/>
  <c r="K1891" i="1"/>
  <c r="K1893" i="1"/>
  <c r="K1895" i="1"/>
  <c r="K1897" i="1"/>
  <c r="K1899" i="1"/>
  <c r="K1901" i="1"/>
  <c r="K1903" i="1"/>
  <c r="K1905" i="1"/>
  <c r="K1907" i="1"/>
  <c r="K1909" i="1"/>
  <c r="K1911" i="1"/>
  <c r="K1919" i="1"/>
  <c r="J1930" i="1"/>
  <c r="J1933" i="1"/>
  <c r="J1937" i="1"/>
  <c r="K1942" i="1"/>
  <c r="J1942" i="1"/>
  <c r="K1917" i="1"/>
  <c r="J1925" i="1"/>
  <c r="K1938" i="1"/>
  <c r="J1938" i="1"/>
  <c r="J1939" i="1"/>
  <c r="K1958" i="1"/>
  <c r="J1958" i="1"/>
  <c r="K1915" i="1"/>
  <c r="K1923" i="1"/>
  <c r="J1926" i="1"/>
  <c r="K1952" i="1"/>
  <c r="J1952" i="1"/>
  <c r="K1913" i="1"/>
  <c r="K1921" i="1"/>
  <c r="J1929" i="1"/>
  <c r="K1936" i="1"/>
  <c r="J1936" i="1"/>
  <c r="J1949" i="1"/>
  <c r="K1954" i="1"/>
  <c r="J1954" i="1"/>
  <c r="J1932" i="1"/>
  <c r="J1941" i="1"/>
  <c r="K1944" i="1"/>
  <c r="J1944" i="1"/>
  <c r="K1969" i="1"/>
  <c r="K1971" i="1"/>
  <c r="J1973" i="1"/>
  <c r="K1976" i="1"/>
  <c r="J1976" i="1"/>
  <c r="J1986" i="1"/>
  <c r="J1990" i="1"/>
  <c r="K2001" i="1"/>
  <c r="K2003" i="1"/>
  <c r="J2005" i="1"/>
  <c r="K2008" i="1"/>
  <c r="J2008" i="1"/>
  <c r="K2014" i="1"/>
  <c r="J2014" i="1"/>
  <c r="K2017" i="1"/>
  <c r="K2024" i="1"/>
  <c r="J2024" i="1"/>
  <c r="K2030" i="1"/>
  <c r="J2030" i="1"/>
  <c r="K2033" i="1"/>
  <c r="K2040" i="1"/>
  <c r="J2040" i="1"/>
  <c r="K2046" i="1"/>
  <c r="J2046" i="1"/>
  <c r="K2049" i="1"/>
  <c r="K2056" i="1"/>
  <c r="J2056" i="1"/>
  <c r="K2062" i="1"/>
  <c r="J2062" i="1"/>
  <c r="K2065" i="1"/>
  <c r="K2072" i="1"/>
  <c r="J2072" i="1"/>
  <c r="K2078" i="1"/>
  <c r="J2078" i="1"/>
  <c r="K2081" i="1"/>
  <c r="K2088" i="1"/>
  <c r="J2088" i="1"/>
  <c r="K2094" i="1"/>
  <c r="J2094" i="1"/>
  <c r="K2097" i="1"/>
  <c r="K2104" i="1"/>
  <c r="J2104" i="1"/>
  <c r="K2110" i="1"/>
  <c r="J2110" i="1"/>
  <c r="K2113" i="1"/>
  <c r="K2120" i="1"/>
  <c r="J2120" i="1"/>
  <c r="K2126" i="1"/>
  <c r="J2126" i="1"/>
  <c r="K2129" i="1"/>
  <c r="K2136" i="1"/>
  <c r="J2136" i="1"/>
  <c r="K2142" i="1"/>
  <c r="J2142" i="1"/>
  <c r="K2145" i="1"/>
  <c r="K2152" i="1"/>
  <c r="J2152" i="1"/>
  <c r="K2156" i="1"/>
  <c r="J2156" i="1"/>
  <c r="J2167" i="1"/>
  <c r="K2180" i="1"/>
  <c r="J2180" i="1"/>
  <c r="K2186" i="1"/>
  <c r="J2186" i="1"/>
  <c r="J2190" i="1"/>
  <c r="J2194" i="1"/>
  <c r="J2197" i="1"/>
  <c r="J2205" i="1"/>
  <c r="J2209" i="1"/>
  <c r="K2214" i="1"/>
  <c r="J2214" i="1"/>
  <c r="K2250" i="1"/>
  <c r="J2250" i="1"/>
  <c r="J2261" i="1"/>
  <c r="K2276" i="1"/>
  <c r="J2276" i="1"/>
  <c r="K2294" i="1"/>
  <c r="J2294" i="1"/>
  <c r="K2310" i="1"/>
  <c r="J2310" i="1"/>
  <c r="K2326" i="1"/>
  <c r="J2326" i="1"/>
  <c r="J1953" i="1"/>
  <c r="J1955" i="1"/>
  <c r="J1965" i="1"/>
  <c r="K1968" i="1"/>
  <c r="J1968" i="1"/>
  <c r="J1985" i="1"/>
  <c r="J1987" i="1"/>
  <c r="J1997" i="1"/>
  <c r="K2000" i="1"/>
  <c r="J2000" i="1"/>
  <c r="J2025" i="1"/>
  <c r="J2027" i="1"/>
  <c r="J2041" i="1"/>
  <c r="J2043" i="1"/>
  <c r="J2057" i="1"/>
  <c r="J2059" i="1"/>
  <c r="J2073" i="1"/>
  <c r="J2075" i="1"/>
  <c r="J2089" i="1"/>
  <c r="J2091" i="1"/>
  <c r="J2105" i="1"/>
  <c r="J2107" i="1"/>
  <c r="J2121" i="1"/>
  <c r="J2123" i="1"/>
  <c r="J2137" i="1"/>
  <c r="J2139" i="1"/>
  <c r="J2153" i="1"/>
  <c r="K2218" i="1"/>
  <c r="J2218" i="1"/>
  <c r="J2229" i="1"/>
  <c r="K2244" i="1"/>
  <c r="J2244" i="1"/>
  <c r="K2292" i="1"/>
  <c r="J2292" i="1"/>
  <c r="K2301" i="1"/>
  <c r="J2301" i="1"/>
  <c r="K2308" i="1"/>
  <c r="J2308" i="1"/>
  <c r="K2317" i="1"/>
  <c r="J2317" i="1"/>
  <c r="K2324" i="1"/>
  <c r="J2324" i="1"/>
  <c r="J1957" i="1"/>
  <c r="K1960" i="1"/>
  <c r="J1960" i="1"/>
  <c r="J1989" i="1"/>
  <c r="K1992" i="1"/>
  <c r="J1992" i="1"/>
  <c r="K2016" i="1"/>
  <c r="J2016" i="1"/>
  <c r="K2022" i="1"/>
  <c r="J2022" i="1"/>
  <c r="K2032" i="1"/>
  <c r="J2032" i="1"/>
  <c r="K2038" i="1"/>
  <c r="J2038" i="1"/>
  <c r="K2048" i="1"/>
  <c r="J2048" i="1"/>
  <c r="K2054" i="1"/>
  <c r="J2054" i="1"/>
  <c r="K2064" i="1"/>
  <c r="J2064" i="1"/>
  <c r="K2070" i="1"/>
  <c r="J2070" i="1"/>
  <c r="K2080" i="1"/>
  <c r="J2080" i="1"/>
  <c r="K2086" i="1"/>
  <c r="J2086" i="1"/>
  <c r="K2096" i="1"/>
  <c r="J2096" i="1"/>
  <c r="K2102" i="1"/>
  <c r="J2102" i="1"/>
  <c r="K2112" i="1"/>
  <c r="J2112" i="1"/>
  <c r="K2118" i="1"/>
  <c r="J2118" i="1"/>
  <c r="K2128" i="1"/>
  <c r="J2128" i="1"/>
  <c r="K2134" i="1"/>
  <c r="J2134" i="1"/>
  <c r="K2144" i="1"/>
  <c r="J2144" i="1"/>
  <c r="K2150" i="1"/>
  <c r="J2150" i="1"/>
  <c r="K2154" i="1"/>
  <c r="J2154" i="1"/>
  <c r="J2158" i="1"/>
  <c r="J2165" i="1"/>
  <c r="J2177" i="1"/>
  <c r="K2182" i="1"/>
  <c r="J2182" i="1"/>
  <c r="K2188" i="1"/>
  <c r="J2188" i="1"/>
  <c r="J2199" i="1"/>
  <c r="K2212" i="1"/>
  <c r="J2212" i="1"/>
  <c r="J2263" i="1"/>
  <c r="J2273" i="1"/>
  <c r="K2278" i="1"/>
  <c r="J2278" i="1"/>
  <c r="J1981" i="1"/>
  <c r="K1984" i="1"/>
  <c r="J1984" i="1"/>
  <c r="J2013" i="1"/>
  <c r="J2019" i="1"/>
  <c r="J2035" i="1"/>
  <c r="J2051" i="1"/>
  <c r="J2067" i="1"/>
  <c r="J2083" i="1"/>
  <c r="J2099" i="1"/>
  <c r="J2115" i="1"/>
  <c r="J2131" i="1"/>
  <c r="J2147" i="1"/>
  <c r="J2185" i="1"/>
  <c r="J2231" i="1"/>
  <c r="J2241" i="1"/>
  <c r="K2246" i="1"/>
  <c r="J2246" i="1"/>
  <c r="K2282" i="1"/>
  <c r="J2282" i="1"/>
  <c r="K2290" i="1"/>
  <c r="J2290" i="1"/>
  <c r="J2217" i="1"/>
  <c r="K2220" i="1"/>
  <c r="J2220" i="1"/>
  <c r="J2249" i="1"/>
  <c r="K2252" i="1"/>
  <c r="J2252" i="1"/>
  <c r="J2281" i="1"/>
  <c r="K2284" i="1"/>
  <c r="J2284" i="1"/>
  <c r="J2351" i="1"/>
  <c r="K2351" i="1"/>
  <c r="K2377" i="1"/>
  <c r="J2379" i="1"/>
  <c r="K2379" i="1"/>
  <c r="K2397" i="1"/>
  <c r="K2403" i="1"/>
  <c r="K2405" i="1"/>
  <c r="K2417" i="1"/>
  <c r="J2419" i="1"/>
  <c r="K2419" i="1"/>
  <c r="K2433" i="1"/>
  <c r="J2435" i="1"/>
  <c r="K2435" i="1"/>
  <c r="K2449" i="1"/>
  <c r="J2451" i="1"/>
  <c r="K2451" i="1"/>
  <c r="K2465" i="1"/>
  <c r="J2467" i="1"/>
  <c r="K2467" i="1"/>
  <c r="K2481" i="1"/>
  <c r="J2483" i="1"/>
  <c r="K2483" i="1"/>
  <c r="K2497" i="1"/>
  <c r="J2499" i="1"/>
  <c r="K2499" i="1"/>
  <c r="K2513" i="1"/>
  <c r="J2515" i="1"/>
  <c r="K2515" i="1"/>
  <c r="K2531" i="1"/>
  <c r="K2541" i="1"/>
  <c r="K2563" i="1"/>
  <c r="K2573" i="1"/>
  <c r="K2595" i="1"/>
  <c r="K2605" i="1"/>
  <c r="J2627" i="1"/>
  <c r="J2635" i="1"/>
  <c r="J2643" i="1"/>
  <c r="J2651" i="1"/>
  <c r="J2659" i="1"/>
  <c r="J2667" i="1"/>
  <c r="J2675" i="1"/>
  <c r="J2683" i="1"/>
  <c r="J2691" i="1"/>
  <c r="K2700" i="1"/>
  <c r="J2700" i="1"/>
  <c r="J2705" i="1"/>
  <c r="K2705" i="1"/>
  <c r="K2725" i="1"/>
  <c r="K2771" i="1"/>
  <c r="K2786" i="1"/>
  <c r="J2800" i="1"/>
  <c r="K2800" i="1"/>
  <c r="J2810" i="1"/>
  <c r="K2810" i="1"/>
  <c r="K2831" i="1"/>
  <c r="K2846" i="1"/>
  <c r="K2862" i="1"/>
  <c r="J2887" i="1"/>
  <c r="K2887" i="1"/>
  <c r="J2956" i="1"/>
  <c r="K2956" i="1"/>
  <c r="J2978" i="1"/>
  <c r="K2978" i="1"/>
  <c r="K3007" i="1"/>
  <c r="J3016" i="1"/>
  <c r="K3016" i="1"/>
  <c r="J3084" i="1"/>
  <c r="K3084" i="1"/>
  <c r="J3106" i="1"/>
  <c r="K3106" i="1"/>
  <c r="K3135" i="1"/>
  <c r="J3144" i="1"/>
  <c r="K3144" i="1"/>
  <c r="K3167" i="1"/>
  <c r="J3313" i="1"/>
  <c r="K3313" i="1"/>
  <c r="K3348" i="1"/>
  <c r="J3348" i="1"/>
  <c r="K3349" i="1"/>
  <c r="K2355" i="1"/>
  <c r="K2357" i="1"/>
  <c r="K2393" i="1"/>
  <c r="J2395" i="1"/>
  <c r="K2395" i="1"/>
  <c r="K2413" i="1"/>
  <c r="J2415" i="1"/>
  <c r="K2415" i="1"/>
  <c r="K2429" i="1"/>
  <c r="J2431" i="1"/>
  <c r="K2431" i="1"/>
  <c r="K2445" i="1"/>
  <c r="J2447" i="1"/>
  <c r="K2447" i="1"/>
  <c r="K2461" i="1"/>
  <c r="J2463" i="1"/>
  <c r="K2463" i="1"/>
  <c r="K2477" i="1"/>
  <c r="J2479" i="1"/>
  <c r="K2479" i="1"/>
  <c r="K2493" i="1"/>
  <c r="J2495" i="1"/>
  <c r="K2495" i="1"/>
  <c r="K2509" i="1"/>
  <c r="J2511" i="1"/>
  <c r="K2511" i="1"/>
  <c r="K2523" i="1"/>
  <c r="K2533" i="1"/>
  <c r="K2555" i="1"/>
  <c r="K2565" i="1"/>
  <c r="K2587" i="1"/>
  <c r="K2597" i="1"/>
  <c r="K2619" i="1"/>
  <c r="K2630" i="1"/>
  <c r="J2630" i="1"/>
  <c r="K2638" i="1"/>
  <c r="J2638" i="1"/>
  <c r="K2646" i="1"/>
  <c r="J2646" i="1"/>
  <c r="K2654" i="1"/>
  <c r="J2654" i="1"/>
  <c r="K2662" i="1"/>
  <c r="J2662" i="1"/>
  <c r="K2670" i="1"/>
  <c r="J2670" i="1"/>
  <c r="K2678" i="1"/>
  <c r="J2678" i="1"/>
  <c r="K2686" i="1"/>
  <c r="J2686" i="1"/>
  <c r="K2694" i="1"/>
  <c r="J2694" i="1"/>
  <c r="J2701" i="1"/>
  <c r="K2701" i="1"/>
  <c r="K2714" i="1"/>
  <c r="J2714" i="1"/>
  <c r="K2716" i="1"/>
  <c r="J2716" i="1"/>
  <c r="J2723" i="1"/>
  <c r="K2723" i="1"/>
  <c r="J2737" i="1"/>
  <c r="K2737" i="1"/>
  <c r="K2744" i="1"/>
  <c r="J2744" i="1"/>
  <c r="J2747" i="1"/>
  <c r="K2747" i="1"/>
  <c r="K2760" i="1"/>
  <c r="J2760" i="1"/>
  <c r="J2763" i="1"/>
  <c r="K2763" i="1"/>
  <c r="J2772" i="1"/>
  <c r="K2772" i="1"/>
  <c r="J2875" i="1"/>
  <c r="K2875" i="1"/>
  <c r="J2924" i="1"/>
  <c r="K2924" i="1"/>
  <c r="J2946" i="1"/>
  <c r="K2946" i="1"/>
  <c r="K2975" i="1"/>
  <c r="J2984" i="1"/>
  <c r="K2984" i="1"/>
  <c r="J3052" i="1"/>
  <c r="K3052" i="1"/>
  <c r="J3074" i="1"/>
  <c r="K3074" i="1"/>
  <c r="K3103" i="1"/>
  <c r="J3112" i="1"/>
  <c r="K3112" i="1"/>
  <c r="J3321" i="1"/>
  <c r="K3321" i="1"/>
  <c r="J2021" i="1"/>
  <c r="J2029" i="1"/>
  <c r="J2037" i="1"/>
  <c r="J2045" i="1"/>
  <c r="J2053" i="1"/>
  <c r="J2061" i="1"/>
  <c r="J2069" i="1"/>
  <c r="J2077" i="1"/>
  <c r="J2085" i="1"/>
  <c r="J2093" i="1"/>
  <c r="J2101" i="1"/>
  <c r="J2109" i="1"/>
  <c r="J2117" i="1"/>
  <c r="J2125" i="1"/>
  <c r="J2133" i="1"/>
  <c r="J2141" i="1"/>
  <c r="J2149" i="1"/>
  <c r="J2157" i="1"/>
  <c r="J2159" i="1"/>
  <c r="J2169" i="1"/>
  <c r="K2172" i="1"/>
  <c r="J2172" i="1"/>
  <c r="J2189" i="1"/>
  <c r="J2191" i="1"/>
  <c r="J2201" i="1"/>
  <c r="K2204" i="1"/>
  <c r="J2204" i="1"/>
  <c r="J2221" i="1"/>
  <c r="J2223" i="1"/>
  <c r="J2233" i="1"/>
  <c r="K2236" i="1"/>
  <c r="J2236" i="1"/>
  <c r="J2253" i="1"/>
  <c r="J2255" i="1"/>
  <c r="J2265" i="1"/>
  <c r="K2268" i="1"/>
  <c r="J2268" i="1"/>
  <c r="J2285" i="1"/>
  <c r="J2287" i="1"/>
  <c r="J2333" i="1"/>
  <c r="J2340" i="1"/>
  <c r="J2342" i="1"/>
  <c r="J2349" i="1"/>
  <c r="K2365" i="1"/>
  <c r="K2371" i="1"/>
  <c r="K2373" i="1"/>
  <c r="K2399" i="1"/>
  <c r="K2425" i="1"/>
  <c r="J2427" i="1"/>
  <c r="K2427" i="1"/>
  <c r="K2441" i="1"/>
  <c r="J2443" i="1"/>
  <c r="K2443" i="1"/>
  <c r="K2457" i="1"/>
  <c r="J2459" i="1"/>
  <c r="K2459" i="1"/>
  <c r="K2473" i="1"/>
  <c r="J2475" i="1"/>
  <c r="K2475" i="1"/>
  <c r="K2489" i="1"/>
  <c r="J2491" i="1"/>
  <c r="K2491" i="1"/>
  <c r="K2505" i="1"/>
  <c r="J2507" i="1"/>
  <c r="K2507" i="1"/>
  <c r="K2525" i="1"/>
  <c r="K2527" i="1"/>
  <c r="K2547" i="1"/>
  <c r="K2557" i="1"/>
  <c r="K2579" i="1"/>
  <c r="K2589" i="1"/>
  <c r="K2611" i="1"/>
  <c r="K2621" i="1"/>
  <c r="J2631" i="1"/>
  <c r="J2639" i="1"/>
  <c r="J2647" i="1"/>
  <c r="J2655" i="1"/>
  <c r="J2663" i="1"/>
  <c r="J2671" i="1"/>
  <c r="J2679" i="1"/>
  <c r="J2687" i="1"/>
  <c r="J2695" i="1"/>
  <c r="J2699" i="1"/>
  <c r="K2699" i="1"/>
  <c r="K2704" i="1"/>
  <c r="J2704" i="1"/>
  <c r="K2708" i="1"/>
  <c r="J2708" i="1"/>
  <c r="J2733" i="1"/>
  <c r="K2733" i="1"/>
  <c r="K2742" i="1"/>
  <c r="J2742" i="1"/>
  <c r="K2758" i="1"/>
  <c r="J2758" i="1"/>
  <c r="K2769" i="1"/>
  <c r="J2804" i="1"/>
  <c r="K2804" i="1"/>
  <c r="J2808" i="1"/>
  <c r="K2808" i="1"/>
  <c r="J2860" i="1"/>
  <c r="K2860" i="1"/>
  <c r="J2884" i="1"/>
  <c r="K2884" i="1"/>
  <c r="J2914" i="1"/>
  <c r="K2914" i="1"/>
  <c r="K2943" i="1"/>
  <c r="J2952" i="1"/>
  <c r="K2952" i="1"/>
  <c r="J3020" i="1"/>
  <c r="K3020" i="1"/>
  <c r="J3042" i="1"/>
  <c r="K3042" i="1"/>
  <c r="K3071" i="1"/>
  <c r="J3080" i="1"/>
  <c r="K3080" i="1"/>
  <c r="J3148" i="1"/>
  <c r="K3148" i="1"/>
  <c r="J3180" i="1"/>
  <c r="K3180" i="1"/>
  <c r="J3218" i="1"/>
  <c r="K3218" i="1"/>
  <c r="J3329" i="1"/>
  <c r="K3329" i="1"/>
  <c r="K3360" i="1"/>
  <c r="J3360" i="1"/>
  <c r="K3361" i="1"/>
  <c r="J2161" i="1"/>
  <c r="K2164" i="1"/>
  <c r="J2164" i="1"/>
  <c r="J2174" i="1"/>
  <c r="J2178" i="1"/>
  <c r="J2193" i="1"/>
  <c r="K2196" i="1"/>
  <c r="J2196" i="1"/>
  <c r="J2206" i="1"/>
  <c r="J2210" i="1"/>
  <c r="J2225" i="1"/>
  <c r="K2228" i="1"/>
  <c r="J2228" i="1"/>
  <c r="J2238" i="1"/>
  <c r="J2242" i="1"/>
  <c r="J2257" i="1"/>
  <c r="K2260" i="1"/>
  <c r="J2260" i="1"/>
  <c r="J2270" i="1"/>
  <c r="J2274" i="1"/>
  <c r="J2296" i="1"/>
  <c r="J2298" i="1"/>
  <c r="J2305" i="1"/>
  <c r="J2312" i="1"/>
  <c r="J2314" i="1"/>
  <c r="J2321" i="1"/>
  <c r="J2328" i="1"/>
  <c r="J2330" i="1"/>
  <c r="J2337" i="1"/>
  <c r="J2344" i="1"/>
  <c r="J2346" i="1"/>
  <c r="J2350" i="1"/>
  <c r="K2361" i="1"/>
  <c r="J2363" i="1"/>
  <c r="K2363" i="1"/>
  <c r="K2381" i="1"/>
  <c r="K2387" i="1"/>
  <c r="K2389" i="1"/>
  <c r="K2409" i="1"/>
  <c r="K2421" i="1"/>
  <c r="J2423" i="1"/>
  <c r="K2423" i="1"/>
  <c r="K2437" i="1"/>
  <c r="J2439" i="1"/>
  <c r="K2439" i="1"/>
  <c r="K2453" i="1"/>
  <c r="J2455" i="1"/>
  <c r="K2455" i="1"/>
  <c r="K2469" i="1"/>
  <c r="J2471" i="1"/>
  <c r="K2471" i="1"/>
  <c r="K2485" i="1"/>
  <c r="J2487" i="1"/>
  <c r="K2487" i="1"/>
  <c r="K2501" i="1"/>
  <c r="J2503" i="1"/>
  <c r="K2503" i="1"/>
  <c r="K2517" i="1"/>
  <c r="K2519" i="1"/>
  <c r="K2539" i="1"/>
  <c r="K2549" i="1"/>
  <c r="K2571" i="1"/>
  <c r="K2581" i="1"/>
  <c r="K2603" i="1"/>
  <c r="K2613" i="1"/>
  <c r="K2634" i="1"/>
  <c r="J2634" i="1"/>
  <c r="K2642" i="1"/>
  <c r="J2642" i="1"/>
  <c r="K2650" i="1"/>
  <c r="J2650" i="1"/>
  <c r="K2658" i="1"/>
  <c r="J2658" i="1"/>
  <c r="K2666" i="1"/>
  <c r="J2666" i="1"/>
  <c r="K2674" i="1"/>
  <c r="J2674" i="1"/>
  <c r="K2682" i="1"/>
  <c r="J2682" i="1"/>
  <c r="K2690" i="1"/>
  <c r="J2690" i="1"/>
  <c r="J2713" i="1"/>
  <c r="K2713" i="1"/>
  <c r="K2722" i="1"/>
  <c r="J2722" i="1"/>
  <c r="J2731" i="1"/>
  <c r="K2731" i="1"/>
  <c r="K2736" i="1"/>
  <c r="J2736" i="1"/>
  <c r="J2740" i="1"/>
  <c r="K2746" i="1"/>
  <c r="J2746" i="1"/>
  <c r="J2751" i="1"/>
  <c r="K2751" i="1"/>
  <c r="J2756" i="1"/>
  <c r="K2762" i="1"/>
  <c r="J2762" i="1"/>
  <c r="K2767" i="1"/>
  <c r="K2774" i="1"/>
  <c r="J2788" i="1"/>
  <c r="K2788" i="1"/>
  <c r="J2792" i="1"/>
  <c r="K2792" i="1"/>
  <c r="J2827" i="1"/>
  <c r="K2827" i="1"/>
  <c r="J2834" i="1"/>
  <c r="K2834" i="1"/>
  <c r="J2848" i="1"/>
  <c r="K2848" i="1"/>
  <c r="J2858" i="1"/>
  <c r="K2858" i="1"/>
  <c r="K2911" i="1"/>
  <c r="J2920" i="1"/>
  <c r="K2920" i="1"/>
  <c r="J2988" i="1"/>
  <c r="K2988" i="1"/>
  <c r="J3010" i="1"/>
  <c r="K3010" i="1"/>
  <c r="K3039" i="1"/>
  <c r="J3048" i="1"/>
  <c r="K3048" i="1"/>
  <c r="J3116" i="1"/>
  <c r="K3116" i="1"/>
  <c r="J3138" i="1"/>
  <c r="K3138" i="1"/>
  <c r="J3170" i="1"/>
  <c r="K3170" i="1"/>
  <c r="J3176" i="1"/>
  <c r="K3176" i="1"/>
  <c r="J3305" i="1"/>
  <c r="K3305" i="1"/>
  <c r="J3337" i="1"/>
  <c r="K3337" i="1"/>
  <c r="K3621" i="1"/>
  <c r="J3621" i="1"/>
  <c r="J3652" i="1"/>
  <c r="K3652" i="1"/>
  <c r="J3668" i="1"/>
  <c r="K3668" i="1"/>
  <c r="J3684" i="1"/>
  <c r="K3684" i="1"/>
  <c r="J3700" i="1"/>
  <c r="K3700" i="1"/>
  <c r="J3716" i="1"/>
  <c r="K3716" i="1"/>
  <c r="J3732" i="1"/>
  <c r="K3732" i="1"/>
  <c r="J3736" i="1"/>
  <c r="K3736" i="1"/>
  <c r="K2535" i="1"/>
  <c r="K2543" i="1"/>
  <c r="K2551" i="1"/>
  <c r="K2559" i="1"/>
  <c r="K2567" i="1"/>
  <c r="K2575" i="1"/>
  <c r="K2583" i="1"/>
  <c r="K2591" i="1"/>
  <c r="K2599" i="1"/>
  <c r="K2607" i="1"/>
  <c r="K2615" i="1"/>
  <c r="K2623" i="1"/>
  <c r="J2707" i="1"/>
  <c r="K2707" i="1"/>
  <c r="K2724" i="1"/>
  <c r="J2724" i="1"/>
  <c r="J2739" i="1"/>
  <c r="K2739" i="1"/>
  <c r="J2755" i="1"/>
  <c r="K2755" i="1"/>
  <c r="J2794" i="1"/>
  <c r="K2794" i="1"/>
  <c r="K2795" i="1"/>
  <c r="K2819" i="1"/>
  <c r="K2822" i="1"/>
  <c r="J2840" i="1"/>
  <c r="K2840" i="1"/>
  <c r="K2852" i="1"/>
  <c r="K2863" i="1"/>
  <c r="K2871" i="1"/>
  <c r="K2878" i="1"/>
  <c r="J2890" i="1"/>
  <c r="K2890" i="1"/>
  <c r="J2892" i="1"/>
  <c r="K2892" i="1"/>
  <c r="K2894" i="1"/>
  <c r="K2896" i="1"/>
  <c r="K2903" i="1"/>
  <c r="K2928" i="1"/>
  <c r="K2935" i="1"/>
  <c r="K2960" i="1"/>
  <c r="K2967" i="1"/>
  <c r="K2992" i="1"/>
  <c r="K2999" i="1"/>
  <c r="K3024" i="1"/>
  <c r="K3031" i="1"/>
  <c r="K3056" i="1"/>
  <c r="K3063" i="1"/>
  <c r="K3088" i="1"/>
  <c r="K3095" i="1"/>
  <c r="K3120" i="1"/>
  <c r="K3127" i="1"/>
  <c r="K3152" i="1"/>
  <c r="K3159" i="1"/>
  <c r="J3300" i="1"/>
  <c r="K3300" i="1"/>
  <c r="J3308" i="1"/>
  <c r="K3308" i="1"/>
  <c r="J3316" i="1"/>
  <c r="K3316" i="1"/>
  <c r="J3324" i="1"/>
  <c r="K3324" i="1"/>
  <c r="J3332" i="1"/>
  <c r="K3332" i="1"/>
  <c r="J3340" i="1"/>
  <c r="K3340" i="1"/>
  <c r="K3352" i="1"/>
  <c r="J3352" i="1"/>
  <c r="K3353" i="1"/>
  <c r="J3470" i="1"/>
  <c r="K3470" i="1"/>
  <c r="J3486" i="1"/>
  <c r="K3486" i="1"/>
  <c r="K3513" i="1"/>
  <c r="J3513" i="1"/>
  <c r="K3545" i="1"/>
  <c r="J3545" i="1"/>
  <c r="K3577" i="1"/>
  <c r="J3577" i="1"/>
  <c r="K3601" i="1"/>
  <c r="J3601" i="1"/>
  <c r="J3758" i="1"/>
  <c r="K3758" i="1"/>
  <c r="K2353" i="1"/>
  <c r="K2369" i="1"/>
  <c r="K2385" i="1"/>
  <c r="K2401" i="1"/>
  <c r="K2521" i="1"/>
  <c r="K2529" i="1"/>
  <c r="K2537" i="1"/>
  <c r="K2545" i="1"/>
  <c r="K2553" i="1"/>
  <c r="K2561" i="1"/>
  <c r="K2569" i="1"/>
  <c r="K2577" i="1"/>
  <c r="K2585" i="1"/>
  <c r="K2593" i="1"/>
  <c r="K2601" i="1"/>
  <c r="K2609" i="1"/>
  <c r="K2617" i="1"/>
  <c r="K2625" i="1"/>
  <c r="K2709" i="1"/>
  <c r="J2715" i="1"/>
  <c r="K2715" i="1"/>
  <c r="K2732" i="1"/>
  <c r="J2732" i="1"/>
  <c r="J2743" i="1"/>
  <c r="K2743" i="1"/>
  <c r="J2748" i="1"/>
  <c r="J2759" i="1"/>
  <c r="K2759" i="1"/>
  <c r="J2764" i="1"/>
  <c r="K2770" i="1"/>
  <c r="K2782" i="1"/>
  <c r="J2796" i="1"/>
  <c r="K2796" i="1"/>
  <c r="K2798" i="1"/>
  <c r="K2836" i="1"/>
  <c r="K2842" i="1"/>
  <c r="K2843" i="1"/>
  <c r="K2851" i="1"/>
  <c r="K2854" i="1"/>
  <c r="K2855" i="1"/>
  <c r="K2866" i="1"/>
  <c r="J2872" i="1"/>
  <c r="K2872" i="1"/>
  <c r="K2880" i="1"/>
  <c r="K2895" i="1"/>
  <c r="K2906" i="1"/>
  <c r="K2916" i="1"/>
  <c r="K2927" i="1"/>
  <c r="K2938" i="1"/>
  <c r="K2948" i="1"/>
  <c r="K2959" i="1"/>
  <c r="K2970" i="1"/>
  <c r="K2980" i="1"/>
  <c r="K2991" i="1"/>
  <c r="K3002" i="1"/>
  <c r="K3012" i="1"/>
  <c r="K3023" i="1"/>
  <c r="K3034" i="1"/>
  <c r="K3044" i="1"/>
  <c r="K3055" i="1"/>
  <c r="K3066" i="1"/>
  <c r="K3076" i="1"/>
  <c r="K3087" i="1"/>
  <c r="K3098" i="1"/>
  <c r="K3108" i="1"/>
  <c r="K3119" i="1"/>
  <c r="K3130" i="1"/>
  <c r="K3140" i="1"/>
  <c r="K3151" i="1"/>
  <c r="K3162" i="1"/>
  <c r="K3172" i="1"/>
  <c r="K3183" i="1"/>
  <c r="K3192" i="1"/>
  <c r="K3200" i="1"/>
  <c r="K3208" i="1"/>
  <c r="J3304" i="1"/>
  <c r="K3304" i="1"/>
  <c r="J3312" i="1"/>
  <c r="K3312" i="1"/>
  <c r="J3320" i="1"/>
  <c r="K3320" i="1"/>
  <c r="J3328" i="1"/>
  <c r="K3328" i="1"/>
  <c r="J3336" i="1"/>
  <c r="K3336" i="1"/>
  <c r="K3344" i="1"/>
  <c r="J3344" i="1"/>
  <c r="K3345" i="1"/>
  <c r="K3364" i="1"/>
  <c r="J3364" i="1"/>
  <c r="K3365" i="1"/>
  <c r="J3365" i="1"/>
  <c r="K3446" i="1"/>
  <c r="K3450" i="1"/>
  <c r="K3454" i="1"/>
  <c r="K3458" i="1"/>
  <c r="K3462" i="1"/>
  <c r="J3660" i="1"/>
  <c r="K3660" i="1"/>
  <c r="J3676" i="1"/>
  <c r="K3676" i="1"/>
  <c r="J3692" i="1"/>
  <c r="K3692" i="1"/>
  <c r="J3708" i="1"/>
  <c r="K3708" i="1"/>
  <c r="J3724" i="1"/>
  <c r="K3724" i="1"/>
  <c r="K2799" i="1"/>
  <c r="K2814" i="1"/>
  <c r="J2826" i="1"/>
  <c r="K2826" i="1"/>
  <c r="J2828" i="1"/>
  <c r="K2828" i="1"/>
  <c r="K2830" i="1"/>
  <c r="K2883" i="1"/>
  <c r="K2886" i="1"/>
  <c r="K2919" i="1"/>
  <c r="K2951" i="1"/>
  <c r="K2983" i="1"/>
  <c r="K3015" i="1"/>
  <c r="K3047" i="1"/>
  <c r="K3079" i="1"/>
  <c r="K3111" i="1"/>
  <c r="K3143" i="1"/>
  <c r="K3168" i="1"/>
  <c r="K3175" i="1"/>
  <c r="K3356" i="1"/>
  <c r="J3356" i="1"/>
  <c r="K3357" i="1"/>
  <c r="J3478" i="1"/>
  <c r="K3478" i="1"/>
  <c r="K3496" i="1"/>
  <c r="K3529" i="1"/>
  <c r="J3529" i="1"/>
  <c r="K3561" i="1"/>
  <c r="J3561" i="1"/>
  <c r="K3649" i="1"/>
  <c r="J3649" i="1"/>
  <c r="J3740" i="1"/>
  <c r="K3740" i="1"/>
  <c r="J3780" i="1"/>
  <c r="K3780" i="1"/>
  <c r="K3786" i="1"/>
  <c r="K3798" i="1"/>
  <c r="J3818" i="1"/>
  <c r="K3818" i="1"/>
  <c r="J3824" i="1"/>
  <c r="K3824" i="1"/>
  <c r="J3834" i="1"/>
  <c r="K3834" i="1"/>
  <c r="J3840" i="1"/>
  <c r="K3840" i="1"/>
  <c r="J3850" i="1"/>
  <c r="K3850" i="1"/>
  <c r="J3856" i="1"/>
  <c r="K3856" i="1"/>
  <c r="J3866" i="1"/>
  <c r="K3866" i="1"/>
  <c r="J3872" i="1"/>
  <c r="K3872" i="1"/>
  <c r="J3882" i="1"/>
  <c r="K3882" i="1"/>
  <c r="J3896" i="1"/>
  <c r="K3896" i="1"/>
  <c r="K3897" i="1"/>
  <c r="K3899" i="1"/>
  <c r="K3907" i="1"/>
  <c r="K3935" i="1"/>
  <c r="J3940" i="1"/>
  <c r="K3940" i="1"/>
  <c r="K3941" i="1"/>
  <c r="K3951" i="1"/>
  <c r="J3956" i="1"/>
  <c r="K3956" i="1"/>
  <c r="K3957" i="1"/>
  <c r="K3967" i="1"/>
  <c r="J3972" i="1"/>
  <c r="K3972" i="1"/>
  <c r="K3973" i="1"/>
  <c r="K3983" i="1"/>
  <c r="J3988" i="1"/>
  <c r="K3988" i="1"/>
  <c r="K3989" i="1"/>
  <c r="K3999" i="1"/>
  <c r="J4004" i="1"/>
  <c r="K4004" i="1"/>
  <c r="K4005" i="1"/>
  <c r="K4015" i="1"/>
  <c r="K4031" i="1"/>
  <c r="K2783" i="1"/>
  <c r="K2785" i="1"/>
  <c r="K2787" i="1"/>
  <c r="K2790" i="1"/>
  <c r="K2803" i="1"/>
  <c r="K2806" i="1"/>
  <c r="K2815" i="1"/>
  <c r="K2835" i="1"/>
  <c r="K2838" i="1"/>
  <c r="K2847" i="1"/>
  <c r="K2867" i="1"/>
  <c r="K2870" i="1"/>
  <c r="K2879" i="1"/>
  <c r="K2899" i="1"/>
  <c r="K2907" i="1"/>
  <c r="K2915" i="1"/>
  <c r="K2923" i="1"/>
  <c r="K2931" i="1"/>
  <c r="K2939" i="1"/>
  <c r="K2947" i="1"/>
  <c r="K2955" i="1"/>
  <c r="K2963" i="1"/>
  <c r="K2971" i="1"/>
  <c r="K2979" i="1"/>
  <c r="K2987" i="1"/>
  <c r="K2995" i="1"/>
  <c r="K3003" i="1"/>
  <c r="K3011" i="1"/>
  <c r="K3019" i="1"/>
  <c r="K3027" i="1"/>
  <c r="K3035" i="1"/>
  <c r="K3043" i="1"/>
  <c r="K3051" i="1"/>
  <c r="K3059" i="1"/>
  <c r="K3067" i="1"/>
  <c r="K3075" i="1"/>
  <c r="K3083" i="1"/>
  <c r="K3091" i="1"/>
  <c r="K3099" i="1"/>
  <c r="K3107" i="1"/>
  <c r="K3115" i="1"/>
  <c r="K3123" i="1"/>
  <c r="K3131" i="1"/>
  <c r="K3139" i="1"/>
  <c r="K3147" i="1"/>
  <c r="K3155" i="1"/>
  <c r="K3163" i="1"/>
  <c r="K3171" i="1"/>
  <c r="K3179" i="1"/>
  <c r="K3187" i="1"/>
  <c r="K3195" i="1"/>
  <c r="K3203" i="1"/>
  <c r="K3211" i="1"/>
  <c r="K3216" i="1"/>
  <c r="K3303" i="1"/>
  <c r="K3311" i="1"/>
  <c r="K3319" i="1"/>
  <c r="K3327" i="1"/>
  <c r="K3335" i="1"/>
  <c r="K3343" i="1"/>
  <c r="K3448" i="1"/>
  <c r="K3456" i="1"/>
  <c r="K3464" i="1"/>
  <c r="K3472" i="1"/>
  <c r="K3480" i="1"/>
  <c r="K3492" i="1"/>
  <c r="K3497" i="1"/>
  <c r="K3500" i="1"/>
  <c r="K3502" i="1"/>
  <c r="J3509" i="1"/>
  <c r="J3525" i="1"/>
  <c r="J3541" i="1"/>
  <c r="J3557" i="1"/>
  <c r="J3573" i="1"/>
  <c r="J3589" i="1"/>
  <c r="J3617" i="1"/>
  <c r="J3645" i="1"/>
  <c r="K3655" i="1"/>
  <c r="K3663" i="1"/>
  <c r="K3671" i="1"/>
  <c r="K3679" i="1"/>
  <c r="K3687" i="1"/>
  <c r="K3695" i="1"/>
  <c r="K3703" i="1"/>
  <c r="K3711" i="1"/>
  <c r="K3719" i="1"/>
  <c r="K3727" i="1"/>
  <c r="K3744" i="1"/>
  <c r="K3751" i="1"/>
  <c r="J3764" i="1"/>
  <c r="K3764" i="1"/>
  <c r="K3770" i="1"/>
  <c r="K3782" i="1"/>
  <c r="K3800" i="1"/>
  <c r="J3806" i="1"/>
  <c r="K3806" i="1"/>
  <c r="K3808" i="1"/>
  <c r="J3890" i="1"/>
  <c r="K3890" i="1"/>
  <c r="J3898" i="1"/>
  <c r="K3898" i="1"/>
  <c r="J3900" i="1"/>
  <c r="K3900" i="1"/>
  <c r="K3902" i="1"/>
  <c r="K3905" i="1"/>
  <c r="J3920" i="1"/>
  <c r="K3920" i="1"/>
  <c r="J3924" i="1"/>
  <c r="K3924" i="1"/>
  <c r="K3927" i="1"/>
  <c r="J3942" i="1"/>
  <c r="K3942" i="1"/>
  <c r="K3946" i="1"/>
  <c r="J3958" i="1"/>
  <c r="K3958" i="1"/>
  <c r="K3962" i="1"/>
  <c r="J3974" i="1"/>
  <c r="K3974" i="1"/>
  <c r="K3978" i="1"/>
  <c r="J3990" i="1"/>
  <c r="K3990" i="1"/>
  <c r="K3994" i="1"/>
  <c r="J4006" i="1"/>
  <c r="K4006" i="1"/>
  <c r="K4010" i="1"/>
  <c r="K3501" i="1"/>
  <c r="K3743" i="1"/>
  <c r="J3790" i="1"/>
  <c r="K3790" i="1"/>
  <c r="J3812" i="1"/>
  <c r="K3812" i="1"/>
  <c r="K3903" i="1"/>
  <c r="J3928" i="1"/>
  <c r="K3928" i="1"/>
  <c r="K3191" i="1"/>
  <c r="K3199" i="1"/>
  <c r="K3207" i="1"/>
  <c r="K3299" i="1"/>
  <c r="K3307" i="1"/>
  <c r="K3315" i="1"/>
  <c r="K3323" i="1"/>
  <c r="K3331" i="1"/>
  <c r="K3339" i="1"/>
  <c r="K3494" i="1"/>
  <c r="K3651" i="1"/>
  <c r="K3659" i="1"/>
  <c r="K3667" i="1"/>
  <c r="K3675" i="1"/>
  <c r="K3683" i="1"/>
  <c r="K3691" i="1"/>
  <c r="K3699" i="1"/>
  <c r="K3707" i="1"/>
  <c r="K3715" i="1"/>
  <c r="K3723" i="1"/>
  <c r="K3731" i="1"/>
  <c r="K3735" i="1"/>
  <c r="K3746" i="1"/>
  <c r="K3768" i="1"/>
  <c r="J3774" i="1"/>
  <c r="K3774" i="1"/>
  <c r="K3776" i="1"/>
  <c r="J3796" i="1"/>
  <c r="K3796" i="1"/>
  <c r="K3802" i="1"/>
  <c r="K3814" i="1"/>
  <c r="J3828" i="1"/>
  <c r="K3828" i="1"/>
  <c r="K3830" i="1"/>
  <c r="J3844" i="1"/>
  <c r="K3844" i="1"/>
  <c r="K3846" i="1"/>
  <c r="J3860" i="1"/>
  <c r="K3860" i="1"/>
  <c r="K3862" i="1"/>
  <c r="J3876" i="1"/>
  <c r="K3876" i="1"/>
  <c r="K3878" i="1"/>
  <c r="J3888" i="1"/>
  <c r="K3888" i="1"/>
  <c r="J3892" i="1"/>
  <c r="K3892" i="1"/>
  <c r="K3910" i="1"/>
  <c r="J3922" i="1"/>
  <c r="K3922" i="1"/>
  <c r="J3930" i="1"/>
  <c r="K3930" i="1"/>
  <c r="J3932" i="1"/>
  <c r="K3932" i="1"/>
  <c r="K3934" i="1"/>
  <c r="K3937" i="1"/>
  <c r="J3944" i="1"/>
  <c r="K3944" i="1"/>
  <c r="K3953" i="1"/>
  <c r="J3960" i="1"/>
  <c r="K3960" i="1"/>
  <c r="K3969" i="1"/>
  <c r="J3976" i="1"/>
  <c r="K3976" i="1"/>
  <c r="K3985" i="1"/>
  <c r="J3992" i="1"/>
  <c r="K3992" i="1"/>
  <c r="K4001" i="1"/>
  <c r="J4008" i="1"/>
  <c r="K4008" i="1"/>
  <c r="K4017" i="1"/>
  <c r="J4020" i="1"/>
  <c r="K4020" i="1"/>
  <c r="J4022" i="1"/>
  <c r="K4022" i="1"/>
  <c r="K4033" i="1"/>
  <c r="J4036" i="1"/>
  <c r="K4036" i="1"/>
  <c r="K4047" i="1"/>
  <c r="K4049" i="1"/>
  <c r="K4063" i="1"/>
  <c r="K4065" i="1"/>
  <c r="K4079" i="1"/>
  <c r="K4081" i="1"/>
  <c r="K4095" i="1"/>
  <c r="K4120" i="1"/>
  <c r="K4122" i="1"/>
  <c r="K4149" i="1"/>
  <c r="K4151" i="1"/>
  <c r="J4181" i="1"/>
  <c r="K4181" i="1"/>
  <c r="K4188" i="1"/>
  <c r="J4209" i="1"/>
  <c r="K4209" i="1"/>
  <c r="J4213" i="1"/>
  <c r="K4213" i="1"/>
  <c r="K4220" i="1"/>
  <c r="J4239" i="1"/>
  <c r="K4239" i="1"/>
  <c r="K4263" i="1"/>
  <c r="J4277" i="1"/>
  <c r="K4277" i="1"/>
  <c r="J4330" i="1"/>
  <c r="K4330" i="1"/>
  <c r="J4337" i="1"/>
  <c r="K4337" i="1"/>
  <c r="J4349" i="1"/>
  <c r="K4349" i="1"/>
  <c r="J4762" i="1"/>
  <c r="K4762" i="1"/>
  <c r="J4777" i="1"/>
  <c r="K4777" i="1"/>
  <c r="J4791" i="1"/>
  <c r="K4791" i="1"/>
  <c r="K3886" i="1"/>
  <c r="K3911" i="1"/>
  <c r="K3913" i="1"/>
  <c r="K3915" i="1"/>
  <c r="K3918" i="1"/>
  <c r="K3947" i="1"/>
  <c r="K3949" i="1"/>
  <c r="K3963" i="1"/>
  <c r="K3965" i="1"/>
  <c r="K3979" i="1"/>
  <c r="K3981" i="1"/>
  <c r="K3995" i="1"/>
  <c r="K3997" i="1"/>
  <c r="K4011" i="1"/>
  <c r="K4013" i="1"/>
  <c r="K4024" i="1"/>
  <c r="K4027" i="1"/>
  <c r="K4029" i="1"/>
  <c r="K4038" i="1"/>
  <c r="K4040" i="1"/>
  <c r="K4043" i="1"/>
  <c r="K4045" i="1"/>
  <c r="K4054" i="1"/>
  <c r="K4056" i="1"/>
  <c r="K4059" i="1"/>
  <c r="K4061" i="1"/>
  <c r="K4070" i="1"/>
  <c r="J4082" i="1"/>
  <c r="K4082" i="1"/>
  <c r="J4084" i="1"/>
  <c r="K4084" i="1"/>
  <c r="K4085" i="1"/>
  <c r="K4090" i="1"/>
  <c r="K4107" i="1"/>
  <c r="J4113" i="1"/>
  <c r="K4113" i="1"/>
  <c r="K4114" i="1"/>
  <c r="K4124" i="1"/>
  <c r="J4129" i="1"/>
  <c r="K4129" i="1"/>
  <c r="J4137" i="1"/>
  <c r="K4137" i="1"/>
  <c r="K4138" i="1"/>
  <c r="K4143" i="1"/>
  <c r="K4158" i="1"/>
  <c r="J4177" i="1"/>
  <c r="K4177" i="1"/>
  <c r="J4186" i="1"/>
  <c r="K4186" i="1"/>
  <c r="K4205" i="1"/>
  <c r="J4218" i="1"/>
  <c r="K4218" i="1"/>
  <c r="K4231" i="1"/>
  <c r="J4288" i="1"/>
  <c r="K4288" i="1"/>
  <c r="J4355" i="1"/>
  <c r="K4355" i="1"/>
  <c r="J4360" i="1"/>
  <c r="K4360" i="1"/>
  <c r="J4427" i="1"/>
  <c r="K4427" i="1"/>
  <c r="K3739" i="1"/>
  <c r="K3747" i="1"/>
  <c r="K3822" i="1"/>
  <c r="K3838" i="1"/>
  <c r="K3854" i="1"/>
  <c r="K3870" i="1"/>
  <c r="K3887" i="1"/>
  <c r="K3889" i="1"/>
  <c r="K3891" i="1"/>
  <c r="K3894" i="1"/>
  <c r="K3919" i="1"/>
  <c r="K3921" i="1"/>
  <c r="K3923" i="1"/>
  <c r="K3926" i="1"/>
  <c r="K3938" i="1"/>
  <c r="K3943" i="1"/>
  <c r="K3945" i="1"/>
  <c r="K3954" i="1"/>
  <c r="K3959" i="1"/>
  <c r="K3961" i="1"/>
  <c r="K3970" i="1"/>
  <c r="K3975" i="1"/>
  <c r="K3977" i="1"/>
  <c r="K3986" i="1"/>
  <c r="K3991" i="1"/>
  <c r="K3993" i="1"/>
  <c r="K4002" i="1"/>
  <c r="K4007" i="1"/>
  <c r="K4009" i="1"/>
  <c r="K4018" i="1"/>
  <c r="K4023" i="1"/>
  <c r="K4025" i="1"/>
  <c r="K4034" i="1"/>
  <c r="K4039" i="1"/>
  <c r="K4041" i="1"/>
  <c r="K4050" i="1"/>
  <c r="K4052" i="1"/>
  <c r="K4055" i="1"/>
  <c r="K4057" i="1"/>
  <c r="K4066" i="1"/>
  <c r="K4068" i="1"/>
  <c r="J4071" i="1"/>
  <c r="K4071" i="1"/>
  <c r="K4092" i="1"/>
  <c r="K4098" i="1"/>
  <c r="K4109" i="1"/>
  <c r="J4115" i="1"/>
  <c r="K4115" i="1"/>
  <c r="K4116" i="1"/>
  <c r="K4127" i="1"/>
  <c r="J4139" i="1"/>
  <c r="K4139" i="1"/>
  <c r="J4141" i="1"/>
  <c r="K4141" i="1"/>
  <c r="K4156" i="1"/>
  <c r="K4167" i="1"/>
  <c r="K4170" i="1"/>
  <c r="J4184" i="1"/>
  <c r="K4184" i="1"/>
  <c r="K4192" i="1"/>
  <c r="K4199" i="1"/>
  <c r="J4207" i="1"/>
  <c r="K4207" i="1"/>
  <c r="J4216" i="1"/>
  <c r="K4216" i="1"/>
  <c r="J4241" i="1"/>
  <c r="K4241" i="1"/>
  <c r="J4248" i="1"/>
  <c r="K4248" i="1"/>
  <c r="K4254" i="1"/>
  <c r="J4291" i="1"/>
  <c r="K4291" i="1"/>
  <c r="J4303" i="1"/>
  <c r="K4303" i="1"/>
  <c r="K4318" i="1"/>
  <c r="J4399" i="1"/>
  <c r="K4399" i="1"/>
  <c r="J4411" i="1"/>
  <c r="K4411" i="1"/>
  <c r="K4019" i="1"/>
  <c r="K4021" i="1"/>
  <c r="K4035" i="1"/>
  <c r="K4037" i="1"/>
  <c r="K4051" i="1"/>
  <c r="K4053" i="1"/>
  <c r="K4067" i="1"/>
  <c r="K4069" i="1"/>
  <c r="K4074" i="1"/>
  <c r="K4075" i="1"/>
  <c r="K4103" i="1"/>
  <c r="J4117" i="1"/>
  <c r="K4117" i="1"/>
  <c r="K4119" i="1"/>
  <c r="K4133" i="1"/>
  <c r="J4136" i="1"/>
  <c r="K4136" i="1"/>
  <c r="J4154" i="1"/>
  <c r="K4154" i="1"/>
  <c r="J4162" i="1"/>
  <c r="K4162" i="1"/>
  <c r="J4175" i="1"/>
  <c r="K4175" i="1"/>
  <c r="J4176" i="1"/>
  <c r="K4176" i="1"/>
  <c r="K4190" i="1"/>
  <c r="J4195" i="1"/>
  <c r="K4195" i="1"/>
  <c r="K4222" i="1"/>
  <c r="J4227" i="1"/>
  <c r="K4227" i="1"/>
  <c r="J4237" i="1"/>
  <c r="K4237" i="1"/>
  <c r="K4252" i="1"/>
  <c r="J4274" i="1"/>
  <c r="K4274" i="1"/>
  <c r="J4282" i="1"/>
  <c r="K4282" i="1"/>
  <c r="J4296" i="1"/>
  <c r="K4296" i="1"/>
  <c r="K4300" i="1"/>
  <c r="J4365" i="1"/>
  <c r="K4365" i="1"/>
  <c r="J4394" i="1"/>
  <c r="K4394" i="1"/>
  <c r="J4576" i="1"/>
  <c r="K4576" i="1"/>
  <c r="J4191" i="1"/>
  <c r="K4191" i="1"/>
  <c r="J4193" i="1"/>
  <c r="K4193" i="1"/>
  <c r="K4204" i="1"/>
  <c r="K4206" i="1"/>
  <c r="K4215" i="1"/>
  <c r="K4250" i="1"/>
  <c r="J4255" i="1"/>
  <c r="K4255" i="1"/>
  <c r="J4257" i="1"/>
  <c r="K4257" i="1"/>
  <c r="K4268" i="1"/>
  <c r="K4270" i="1"/>
  <c r="K4279" i="1"/>
  <c r="K4280" i="1"/>
  <c r="K4298" i="1"/>
  <c r="J4301" i="1"/>
  <c r="K4301" i="1"/>
  <c r="K4316" i="1"/>
  <c r="J4319" i="1"/>
  <c r="K4319" i="1"/>
  <c r="K4328" i="1"/>
  <c r="K4334" i="1"/>
  <c r="J4353" i="1"/>
  <c r="K4353" i="1"/>
  <c r="J4381" i="1"/>
  <c r="K4381" i="1"/>
  <c r="K4593" i="1"/>
  <c r="K4609" i="1"/>
  <c r="K4618" i="1"/>
  <c r="J4685" i="1"/>
  <c r="K4685" i="1"/>
  <c r="J4715" i="1"/>
  <c r="K4715" i="1"/>
  <c r="J4271" i="1"/>
  <c r="K4271" i="1"/>
  <c r="J4273" i="1"/>
  <c r="K4273" i="1"/>
  <c r="K4284" i="1"/>
  <c r="K4286" i="1"/>
  <c r="J4305" i="1"/>
  <c r="K4305" i="1"/>
  <c r="J4317" i="1"/>
  <c r="K4317" i="1"/>
  <c r="K4332" i="1"/>
  <c r="J4335" i="1"/>
  <c r="K4335" i="1"/>
  <c r="K4350" i="1"/>
  <c r="J4367" i="1"/>
  <c r="K4367" i="1"/>
  <c r="J4397" i="1"/>
  <c r="K4397" i="1"/>
  <c r="K4420" i="1"/>
  <c r="K4430" i="1"/>
  <c r="J4430" i="1"/>
  <c r="K4570" i="1"/>
  <c r="K4073" i="1"/>
  <c r="K4087" i="1"/>
  <c r="K4089" i="1"/>
  <c r="K4091" i="1"/>
  <c r="K4104" i="1"/>
  <c r="K4106" i="1"/>
  <c r="K4108" i="1"/>
  <c r="K4111" i="1"/>
  <c r="K4144" i="1"/>
  <c r="J4159" i="1"/>
  <c r="K4159" i="1"/>
  <c r="J4161" i="1"/>
  <c r="K4161" i="1"/>
  <c r="K4172" i="1"/>
  <c r="K4174" i="1"/>
  <c r="K4183" i="1"/>
  <c r="K4189" i="1"/>
  <c r="J4223" i="1"/>
  <c r="K4223" i="1"/>
  <c r="J4225" i="1"/>
  <c r="K4225" i="1"/>
  <c r="K4226" i="1"/>
  <c r="K4236" i="1"/>
  <c r="K4238" i="1"/>
  <c r="K4240" i="1"/>
  <c r="K4245" i="1"/>
  <c r="K4247" i="1"/>
  <c r="K4253" i="1"/>
  <c r="K4259" i="1"/>
  <c r="J4287" i="1"/>
  <c r="K4287" i="1"/>
  <c r="J4289" i="1"/>
  <c r="K4289" i="1"/>
  <c r="K4290" i="1"/>
  <c r="K4302" i="1"/>
  <c r="J4321" i="1"/>
  <c r="K4321" i="1"/>
  <c r="K4323" i="1"/>
  <c r="J4333" i="1"/>
  <c r="K4333" i="1"/>
  <c r="K4348" i="1"/>
  <c r="J4351" i="1"/>
  <c r="K4351" i="1"/>
  <c r="J4383" i="1"/>
  <c r="K4383" i="1"/>
  <c r="J4419" i="1"/>
  <c r="K4419" i="1"/>
  <c r="K4428" i="1"/>
  <c r="J4542" i="1"/>
  <c r="K4542" i="1"/>
  <c r="J4546" i="1"/>
  <c r="K4546" i="1"/>
  <c r="K4128" i="1"/>
  <c r="K4130" i="1"/>
  <c r="K4132" i="1"/>
  <c r="K4135" i="1"/>
  <c r="K4148" i="1"/>
  <c r="K4150" i="1"/>
  <c r="K4164" i="1"/>
  <c r="K4166" i="1"/>
  <c r="K4180" i="1"/>
  <c r="K4182" i="1"/>
  <c r="K4196" i="1"/>
  <c r="K4198" i="1"/>
  <c r="K4212" i="1"/>
  <c r="K4214" i="1"/>
  <c r="K4228" i="1"/>
  <c r="K4230" i="1"/>
  <c r="K4244" i="1"/>
  <c r="K4246" i="1"/>
  <c r="K4260" i="1"/>
  <c r="K4262" i="1"/>
  <c r="K4276" i="1"/>
  <c r="K4278" i="1"/>
  <c r="K4292" i="1"/>
  <c r="K4294" i="1"/>
  <c r="K4308" i="1"/>
  <c r="K4310" i="1"/>
  <c r="K4324" i="1"/>
  <c r="K4326" i="1"/>
  <c r="K4340" i="1"/>
  <c r="K4342" i="1"/>
  <c r="K4356" i="1"/>
  <c r="K4358" i="1"/>
  <c r="K4369" i="1"/>
  <c r="K4372" i="1"/>
  <c r="K4374" i="1"/>
  <c r="K4385" i="1"/>
  <c r="K4388" i="1"/>
  <c r="K4390" i="1"/>
  <c r="K4401" i="1"/>
  <c r="K4404" i="1"/>
  <c r="K4406" i="1"/>
  <c r="K4414" i="1"/>
  <c r="K4415" i="1"/>
  <c r="K4422" i="1"/>
  <c r="K4423" i="1"/>
  <c r="K4478" i="1"/>
  <c r="J4480" i="1"/>
  <c r="K4480" i="1"/>
  <c r="K4539" i="1"/>
  <c r="K4553" i="1"/>
  <c r="K4565" i="1"/>
  <c r="J4579" i="1"/>
  <c r="K4579" i="1"/>
  <c r="K4582" i="1"/>
  <c r="J4601" i="1"/>
  <c r="K4601" i="1"/>
  <c r="J4657" i="1"/>
  <c r="K4657" i="1"/>
  <c r="J4671" i="1"/>
  <c r="K4671" i="1"/>
  <c r="K4304" i="1"/>
  <c r="K4306" i="1"/>
  <c r="K4320" i="1"/>
  <c r="K4322" i="1"/>
  <c r="K4336" i="1"/>
  <c r="K4338" i="1"/>
  <c r="K4352" i="1"/>
  <c r="K4354" i="1"/>
  <c r="K4368" i="1"/>
  <c r="K4370" i="1"/>
  <c r="K4384" i="1"/>
  <c r="K4386" i="1"/>
  <c r="K4400" i="1"/>
  <c r="K4402" i="1"/>
  <c r="K4416" i="1"/>
  <c r="K4417" i="1"/>
  <c r="K4424" i="1"/>
  <c r="J4540" i="1"/>
  <c r="K4540" i="1"/>
  <c r="J4544" i="1"/>
  <c r="K4544" i="1"/>
  <c r="J4575" i="1"/>
  <c r="K4575" i="1"/>
  <c r="J4583" i="1"/>
  <c r="K4583" i="1"/>
  <c r="J4591" i="1"/>
  <c r="K4591" i="1"/>
  <c r="J4634" i="1"/>
  <c r="K4634" i="1"/>
  <c r="K4640" i="1"/>
  <c r="K4669" i="1"/>
  <c r="K4730" i="1"/>
  <c r="K4364" i="1"/>
  <c r="K4366" i="1"/>
  <c r="K4380" i="1"/>
  <c r="K4382" i="1"/>
  <c r="K4396" i="1"/>
  <c r="K4398" i="1"/>
  <c r="K4418" i="1"/>
  <c r="K4426" i="1"/>
  <c r="K4549" i="1"/>
  <c r="J4563" i="1"/>
  <c r="K4563" i="1"/>
  <c r="K4572" i="1"/>
  <c r="J4577" i="1"/>
  <c r="K4577" i="1"/>
  <c r="K4585" i="1"/>
  <c r="J4595" i="1"/>
  <c r="K4595" i="1"/>
  <c r="J4599" i="1"/>
  <c r="K4599" i="1"/>
  <c r="K4621" i="1"/>
  <c r="K4638" i="1"/>
  <c r="J4654" i="1"/>
  <c r="K4654" i="1"/>
  <c r="K4554" i="1"/>
  <c r="K4556" i="1"/>
  <c r="K4558" i="1"/>
  <c r="K4561" i="1"/>
  <c r="K4566" i="1"/>
  <c r="K4568" i="1"/>
  <c r="K4586" i="1"/>
  <c r="K4589" i="1"/>
  <c r="J4594" i="1"/>
  <c r="K4594" i="1"/>
  <c r="K4626" i="1"/>
  <c r="K4629" i="1"/>
  <c r="J4641" i="1"/>
  <c r="K4641" i="1"/>
  <c r="J4643" i="1"/>
  <c r="K4643" i="1"/>
  <c r="K4645" i="1"/>
  <c r="K4647" i="1"/>
  <c r="J4663" i="1"/>
  <c r="K4663" i="1"/>
  <c r="K4673" i="1"/>
  <c r="K4682" i="1"/>
  <c r="J4731" i="1"/>
  <c r="K4731" i="1"/>
  <c r="J4750" i="1"/>
  <c r="K4750" i="1"/>
  <c r="J4752" i="1"/>
  <c r="K4752" i="1"/>
  <c r="J4757" i="1"/>
  <c r="K4757" i="1"/>
  <c r="K4541" i="1"/>
  <c r="K4543" i="1"/>
  <c r="K4545" i="1"/>
  <c r="K4552" i="1"/>
  <c r="K4562" i="1"/>
  <c r="K4564" i="1"/>
  <c r="K4578" i="1"/>
  <c r="K4581" i="1"/>
  <c r="K4590" i="1"/>
  <c r="K4592" i="1"/>
  <c r="K4613" i="1"/>
  <c r="K4624" i="1"/>
  <c r="K4646" i="1"/>
  <c r="K4659" i="1"/>
  <c r="K4665" i="1"/>
  <c r="K4666" i="1"/>
  <c r="J4683" i="1"/>
  <c r="K4683" i="1"/>
  <c r="K4698" i="1"/>
  <c r="K4701" i="1"/>
  <c r="J4783" i="1"/>
  <c r="K4783" i="1"/>
  <c r="K4605" i="1"/>
  <c r="J4633" i="1"/>
  <c r="K4633" i="1"/>
  <c r="J4635" i="1"/>
  <c r="K4635" i="1"/>
  <c r="K4637" i="1"/>
  <c r="J4655" i="1"/>
  <c r="K4655" i="1"/>
  <c r="K4677" i="1"/>
  <c r="J4699" i="1"/>
  <c r="K4699" i="1"/>
  <c r="K4714" i="1"/>
  <c r="J4755" i="1"/>
  <c r="K4755" i="1"/>
  <c r="J4772" i="1"/>
  <c r="K4772" i="1"/>
  <c r="J4809" i="1"/>
  <c r="K4809" i="1"/>
  <c r="J4846" i="1"/>
  <c r="K4846" i="1"/>
  <c r="K4597" i="1"/>
  <c r="K4606" i="1"/>
  <c r="K4608" i="1"/>
  <c r="K4614" i="1"/>
  <c r="K4650" i="1"/>
  <c r="K4653" i="1"/>
  <c r="K4658" i="1"/>
  <c r="K4661" i="1"/>
  <c r="K4670" i="1"/>
  <c r="K4672" i="1"/>
  <c r="K4678" i="1"/>
  <c r="K4686" i="1"/>
  <c r="K4688" i="1"/>
  <c r="K4690" i="1"/>
  <c r="K4692" i="1"/>
  <c r="K4694" i="1"/>
  <c r="K4702" i="1"/>
  <c r="K4704" i="1"/>
  <c r="K4706" i="1"/>
  <c r="K4708" i="1"/>
  <c r="K4710" i="1"/>
  <c r="K4718" i="1"/>
  <c r="K4720" i="1"/>
  <c r="K4722" i="1"/>
  <c r="K4724" i="1"/>
  <c r="K4726" i="1"/>
  <c r="K4734" i="1"/>
  <c r="K4736" i="1"/>
  <c r="K4738" i="1"/>
  <c r="K4740" i="1"/>
  <c r="K4742" i="1"/>
  <c r="K4758" i="1"/>
  <c r="K4770" i="1"/>
  <c r="J4793" i="1"/>
  <c r="K4793" i="1"/>
  <c r="J4749" i="1"/>
  <c r="K4749" i="1"/>
  <c r="J4751" i="1"/>
  <c r="K4751" i="1"/>
  <c r="K4768" i="1"/>
  <c r="K4774" i="1"/>
  <c r="K4778" i="1"/>
  <c r="K4780" i="1"/>
  <c r="J4815" i="1"/>
  <c r="K4815" i="1"/>
  <c r="K4850" i="1"/>
  <c r="J4753" i="1"/>
  <c r="K4753" i="1"/>
  <c r="J4761" i="1"/>
  <c r="K4761" i="1"/>
  <c r="J4763" i="1"/>
  <c r="K4763" i="1"/>
  <c r="J4818" i="1"/>
  <c r="K4818" i="1"/>
  <c r="K4858" i="1"/>
  <c r="J4867" i="1"/>
  <c r="K4867" i="1"/>
  <c r="J4869" i="1"/>
  <c r="K4869" i="1"/>
  <c r="J4877" i="1"/>
  <c r="K4877" i="1"/>
  <c r="J4903" i="1"/>
  <c r="K4903" i="1"/>
  <c r="K4968" i="1"/>
  <c r="K4786" i="1"/>
  <c r="K4798" i="1"/>
  <c r="K4801" i="1"/>
  <c r="J4821" i="1"/>
  <c r="K4821" i="1"/>
  <c r="J4823" i="1"/>
  <c r="K4823" i="1"/>
  <c r="J4831" i="1"/>
  <c r="K4831" i="1"/>
  <c r="J4855" i="1"/>
  <c r="K4855" i="1"/>
  <c r="J4878" i="1"/>
  <c r="K4878" i="1"/>
  <c r="K4892" i="1"/>
  <c r="J4892" i="1"/>
  <c r="J4901" i="1"/>
  <c r="K4901" i="1"/>
  <c r="K4976" i="1"/>
  <c r="J4811" i="1"/>
  <c r="K4811" i="1"/>
  <c r="K4813" i="1"/>
  <c r="J4835" i="1"/>
  <c r="K4835" i="1"/>
  <c r="J4843" i="1"/>
  <c r="K4843" i="1"/>
  <c r="J4873" i="1"/>
  <c r="K4873" i="1"/>
  <c r="K4984" i="1"/>
  <c r="K4779" i="1"/>
  <c r="K4782" i="1"/>
  <c r="K4790" i="1"/>
  <c r="K4792" i="1"/>
  <c r="J4803" i="1"/>
  <c r="K4803" i="1"/>
  <c r="K4814" i="1"/>
  <c r="K4817" i="1"/>
  <c r="K4837" i="1"/>
  <c r="J4847" i="1"/>
  <c r="K4847" i="1"/>
  <c r="K4849" i="1"/>
  <c r="J4853" i="1"/>
  <c r="K4853" i="1"/>
  <c r="K4861" i="1"/>
  <c r="K4866" i="1"/>
  <c r="J4879" i="1"/>
  <c r="K4879" i="1"/>
  <c r="K4886" i="1"/>
  <c r="J4886" i="1"/>
  <c r="K4992" i="1"/>
  <c r="K4826" i="1"/>
  <c r="K4829" i="1"/>
  <c r="K4838" i="1"/>
  <c r="K4841" i="1"/>
  <c r="K4862" i="1"/>
  <c r="K4870" i="1"/>
  <c r="K4894" i="1"/>
  <c r="J4894" i="1"/>
  <c r="J4909" i="1"/>
  <c r="K4909" i="1"/>
  <c r="K4959" i="1"/>
  <c r="J4959" i="1"/>
  <c r="K4966" i="1"/>
  <c r="K4974" i="1"/>
  <c r="K4982" i="1"/>
  <c r="K4990" i="1"/>
  <c r="K4998" i="1"/>
  <c r="K4830" i="1"/>
  <c r="K4833" i="1"/>
  <c r="K4842" i="1"/>
  <c r="K4845" i="1"/>
  <c r="K4854" i="1"/>
  <c r="K4865" i="1"/>
  <c r="K4902" i="1"/>
  <c r="J4902" i="1"/>
  <c r="K4964" i="1"/>
  <c r="K4972" i="1"/>
  <c r="K4980" i="1"/>
  <c r="K4988" i="1"/>
  <c r="K4996" i="1"/>
  <c r="J4893" i="1"/>
  <c r="K4893" i="1"/>
  <c r="K4970" i="1"/>
  <c r="K4978" i="1"/>
  <c r="K4986" i="1"/>
  <c r="K4994" i="1"/>
  <c r="K4958" i="1"/>
  <c r="J881" i="1"/>
  <c r="J885" i="1"/>
  <c r="J887" i="1"/>
  <c r="J893" i="1"/>
  <c r="J895" i="1"/>
  <c r="J899" i="1"/>
  <c r="J919" i="1"/>
  <c r="J923" i="1"/>
  <c r="J925" i="1"/>
  <c r="J929" i="1"/>
  <c r="J931" i="1"/>
  <c r="J935" i="1"/>
  <c r="J937" i="1"/>
  <c r="J939" i="1"/>
  <c r="J943" i="1"/>
  <c r="J951" i="1"/>
  <c r="J955" i="1"/>
  <c r="J957" i="1"/>
  <c r="J959" i="1"/>
  <c r="J963" i="1"/>
  <c r="J971" i="1"/>
  <c r="J975" i="1"/>
  <c r="J977" i="1"/>
  <c r="J987" i="1"/>
  <c r="J989" i="1"/>
  <c r="J995" i="1"/>
  <c r="J999" i="1"/>
  <c r="J1003" i="1"/>
  <c r="J1007" i="1"/>
  <c r="J1011" i="1"/>
  <c r="J1021" i="1"/>
  <c r="J1027" i="1"/>
  <c r="J1031" i="1"/>
  <c r="J1033" i="1"/>
  <c r="J1037" i="1"/>
  <c r="J1041" i="1"/>
  <c r="J1043" i="1"/>
  <c r="J1045" i="1"/>
  <c r="J1047" i="1"/>
  <c r="J1061" i="1"/>
  <c r="J1065" i="1"/>
  <c r="J1073" i="1"/>
  <c r="J1087" i="1"/>
  <c r="J1089" i="1"/>
  <c r="J1091" i="1"/>
  <c r="J1095" i="1"/>
  <c r="J1101" i="1"/>
  <c r="J1105" i="1"/>
  <c r="J1107" i="1"/>
  <c r="J1111" i="1"/>
  <c r="J1115" i="1"/>
  <c r="J1117" i="1"/>
  <c r="J1127" i="1"/>
  <c r="J1131" i="1"/>
  <c r="J1133" i="1"/>
  <c r="J1141" i="1"/>
  <c r="J1145" i="1"/>
  <c r="J1157" i="1"/>
  <c r="J1161" i="1"/>
  <c r="J1175" i="1"/>
  <c r="J1177" i="1"/>
  <c r="J1179" i="1"/>
  <c r="J1181" i="1"/>
  <c r="J1183" i="1"/>
  <c r="J1185" i="1"/>
  <c r="J1187" i="1"/>
  <c r="J1189" i="1"/>
  <c r="J1191" i="1"/>
  <c r="J1193" i="1"/>
  <c r="J1195" i="1"/>
  <c r="J1197" i="1"/>
  <c r="J1199" i="1"/>
  <c r="J1201" i="1"/>
  <c r="J1203" i="1"/>
  <c r="J1205" i="1"/>
  <c r="J1207" i="1"/>
  <c r="J1209" i="1"/>
  <c r="J1211" i="1"/>
  <c r="J1213" i="1"/>
  <c r="J1215" i="1"/>
  <c r="J1217" i="1"/>
  <c r="J1219" i="1"/>
  <c r="J1221" i="1"/>
  <c r="J1223" i="1"/>
  <c r="J1225" i="1"/>
  <c r="J1227" i="1"/>
  <c r="J1229" i="1"/>
  <c r="J1231" i="1"/>
  <c r="J1233" i="1"/>
  <c r="J1235" i="1"/>
  <c r="J1237" i="1"/>
  <c r="J1239" i="1"/>
  <c r="J1241" i="1"/>
  <c r="J1243" i="1"/>
  <c r="J1245" i="1"/>
  <c r="J1247" i="1"/>
  <c r="J1249" i="1"/>
  <c r="J1251" i="1"/>
  <c r="J1253" i="1"/>
  <c r="J1255" i="1"/>
  <c r="J1257" i="1"/>
  <c r="J1259" i="1"/>
  <c r="J1261" i="1"/>
  <c r="J1263" i="1"/>
  <c r="J1265" i="1"/>
  <c r="J1267" i="1"/>
  <c r="J1269" i="1"/>
  <c r="J1271" i="1"/>
  <c r="J1273" i="1"/>
  <c r="J1275" i="1"/>
  <c r="J1277" i="1"/>
  <c r="J737" i="1"/>
  <c r="J877" i="1"/>
  <c r="J879" i="1"/>
  <c r="J883" i="1"/>
  <c r="J889" i="1"/>
  <c r="J891" i="1"/>
  <c r="J897" i="1"/>
  <c r="J901" i="1"/>
  <c r="J903" i="1"/>
  <c r="J905" i="1"/>
  <c r="J907" i="1"/>
  <c r="J909" i="1"/>
  <c r="J911" i="1"/>
  <c r="J913" i="1"/>
  <c r="J915" i="1"/>
  <c r="J917" i="1"/>
  <c r="J921" i="1"/>
  <c r="J927" i="1"/>
  <c r="J933" i="1"/>
  <c r="J941" i="1"/>
  <c r="J945" i="1"/>
  <c r="J947" i="1"/>
  <c r="J949" i="1"/>
  <c r="J953" i="1"/>
  <c r="J961" i="1"/>
  <c r="J965" i="1"/>
  <c r="J967" i="1"/>
  <c r="J969" i="1"/>
  <c r="J973" i="1"/>
  <c r="J979" i="1"/>
  <c r="J981" i="1"/>
  <c r="J983" i="1"/>
  <c r="J985" i="1"/>
  <c r="J991" i="1"/>
  <c r="J993" i="1"/>
  <c r="J997" i="1"/>
  <c r="J1001" i="1"/>
  <c r="J1005" i="1"/>
  <c r="J1009" i="1"/>
  <c r="J1013" i="1"/>
  <c r="J1015" i="1"/>
  <c r="J1017" i="1"/>
  <c r="J1019" i="1"/>
  <c r="J1023" i="1"/>
  <c r="J1025" i="1"/>
  <c r="J1029" i="1"/>
  <c r="J1035" i="1"/>
  <c r="J1039" i="1"/>
  <c r="J1049" i="1"/>
  <c r="J1051" i="1"/>
  <c r="J1053" i="1"/>
  <c r="J1055" i="1"/>
  <c r="J1057" i="1"/>
  <c r="J1059" i="1"/>
  <c r="J1063" i="1"/>
  <c r="J1067" i="1"/>
  <c r="J1069" i="1"/>
  <c r="J1071" i="1"/>
  <c r="J1075" i="1"/>
  <c r="J1077" i="1"/>
  <c r="J1079" i="1"/>
  <c r="J1081" i="1"/>
  <c r="J1083" i="1"/>
  <c r="J1085" i="1"/>
  <c r="J1093" i="1"/>
  <c r="J1097" i="1"/>
  <c r="J1099" i="1"/>
  <c r="J1103" i="1"/>
  <c r="J1109" i="1"/>
  <c r="J1113" i="1"/>
  <c r="J1119" i="1"/>
  <c r="J1121" i="1"/>
  <c r="J1123" i="1"/>
  <c r="J1125" i="1"/>
  <c r="J1129" i="1"/>
  <c r="J1135" i="1"/>
  <c r="J1137" i="1"/>
  <c r="J1139" i="1"/>
  <c r="J1143" i="1"/>
  <c r="J1147" i="1"/>
  <c r="J1149" i="1"/>
  <c r="J1151" i="1"/>
  <c r="J1153" i="1"/>
  <c r="J1155" i="1"/>
  <c r="J1159" i="1"/>
  <c r="J1163" i="1"/>
  <c r="J1165" i="1"/>
  <c r="J1167" i="1"/>
  <c r="J1169" i="1"/>
  <c r="J1171" i="1"/>
  <c r="J1173" i="1"/>
  <c r="K868" i="1"/>
  <c r="K860" i="1"/>
  <c r="K852" i="1"/>
  <c r="K804" i="1"/>
  <c r="K801" i="1"/>
  <c r="K797" i="1"/>
  <c r="J777" i="1"/>
  <c r="K774" i="1"/>
  <c r="K765" i="1"/>
  <c r="K693" i="1"/>
  <c r="K691" i="1"/>
  <c r="K690" i="1"/>
  <c r="K689" i="1"/>
  <c r="K676" i="1"/>
  <c r="J671" i="1"/>
  <c r="J660" i="1"/>
  <c r="K651" i="1"/>
  <c r="J599" i="1"/>
  <c r="K595" i="1"/>
  <c r="K565" i="1"/>
  <c r="K564" i="1"/>
  <c r="K537" i="1"/>
  <c r="K522" i="1"/>
  <c r="K521" i="1"/>
  <c r="K454" i="1"/>
  <c r="K438" i="1"/>
  <c r="K359" i="1"/>
  <c r="K357" i="1"/>
  <c r="K356" i="1"/>
  <c r="J352" i="1"/>
  <c r="J1465" i="1"/>
  <c r="J1467" i="1"/>
  <c r="J1469" i="1"/>
  <c r="J1471" i="1"/>
  <c r="J1473" i="1"/>
  <c r="J1475" i="1"/>
  <c r="J1477" i="1"/>
  <c r="J1479" i="1"/>
  <c r="J1481" i="1"/>
  <c r="J1483" i="1"/>
  <c r="J1485" i="1"/>
  <c r="J1487" i="1"/>
  <c r="J1489" i="1"/>
  <c r="J1491" i="1"/>
  <c r="J1493" i="1"/>
  <c r="J1495" i="1"/>
  <c r="J1497" i="1"/>
  <c r="J1499" i="1"/>
  <c r="J1501" i="1"/>
  <c r="J1503" i="1"/>
  <c r="J1505" i="1"/>
  <c r="J1507" i="1"/>
  <c r="J1509" i="1"/>
  <c r="J1511" i="1"/>
  <c r="J1513" i="1"/>
  <c r="J1515" i="1"/>
  <c r="J1517" i="1"/>
  <c r="J1519" i="1"/>
  <c r="J1521" i="1"/>
  <c r="J1523" i="1"/>
  <c r="J1525" i="1"/>
  <c r="J1527" i="1"/>
  <c r="J1529" i="1"/>
  <c r="J1531" i="1"/>
  <c r="J1533" i="1"/>
  <c r="J1535" i="1"/>
  <c r="J1537" i="1"/>
  <c r="J1539" i="1"/>
  <c r="J1541" i="1"/>
  <c r="J1543" i="1"/>
  <c r="J1545" i="1"/>
  <c r="J1547" i="1"/>
  <c r="J1549" i="1"/>
  <c r="J1551" i="1"/>
  <c r="J1553" i="1"/>
  <c r="J1555" i="1"/>
  <c r="J1557" i="1"/>
  <c r="J1559" i="1"/>
  <c r="J1561" i="1"/>
  <c r="J1563" i="1"/>
  <c r="J1565" i="1"/>
  <c r="J1567" i="1"/>
  <c r="J1569" i="1"/>
  <c r="J1571" i="1"/>
  <c r="J1573" i="1"/>
  <c r="J1575" i="1"/>
  <c r="J1577" i="1"/>
  <c r="J1579" i="1"/>
  <c r="J1581" i="1"/>
  <c r="J1583" i="1"/>
  <c r="J1585" i="1"/>
  <c r="J1587" i="1"/>
  <c r="J1589" i="1"/>
  <c r="J1591" i="1"/>
  <c r="J1593" i="1"/>
  <c r="J1595" i="1"/>
  <c r="J1597" i="1"/>
  <c r="J1599" i="1"/>
  <c r="J1601" i="1"/>
  <c r="J1603" i="1"/>
  <c r="J1605" i="1"/>
  <c r="J1607" i="1"/>
  <c r="J1609" i="1"/>
  <c r="J1611" i="1"/>
  <c r="J1613" i="1"/>
  <c r="J1615" i="1"/>
  <c r="J1617" i="1"/>
  <c r="J1619" i="1"/>
  <c r="J1621" i="1"/>
  <c r="J1623" i="1"/>
  <c r="J1625" i="1"/>
  <c r="J1627" i="1"/>
  <c r="J1629" i="1"/>
  <c r="J1631" i="1"/>
  <c r="J1633" i="1"/>
  <c r="J1635" i="1"/>
  <c r="J1637" i="1"/>
  <c r="J1639" i="1"/>
  <c r="J1641" i="1"/>
  <c r="J1643" i="1"/>
  <c r="J1645" i="1"/>
  <c r="J1647" i="1"/>
  <c r="J1649" i="1"/>
  <c r="J1651" i="1"/>
  <c r="J1653" i="1"/>
  <c r="J1655" i="1"/>
  <c r="J1657" i="1"/>
  <c r="J1659" i="1"/>
  <c r="J1661" i="1"/>
  <c r="J1663" i="1"/>
  <c r="J1665" i="1"/>
  <c r="J1667" i="1"/>
  <c r="J1669" i="1"/>
  <c r="J1671" i="1"/>
  <c r="J1673" i="1"/>
  <c r="J1675" i="1"/>
  <c r="J1677" i="1"/>
  <c r="J1679" i="1"/>
  <c r="J1681" i="1"/>
  <c r="J1683" i="1"/>
  <c r="J1685" i="1"/>
  <c r="J1687" i="1"/>
  <c r="J1689" i="1"/>
  <c r="J1691" i="1"/>
  <c r="J1693" i="1"/>
  <c r="J1695" i="1"/>
  <c r="J1697" i="1"/>
  <c r="J1699" i="1"/>
  <c r="J1701" i="1"/>
  <c r="J1703" i="1"/>
  <c r="J1705" i="1"/>
  <c r="J1707" i="1"/>
  <c r="J1709" i="1"/>
  <c r="J1711" i="1"/>
  <c r="J1713" i="1"/>
  <c r="J1715" i="1"/>
  <c r="J1717" i="1"/>
  <c r="J1719" i="1"/>
  <c r="J1721" i="1"/>
  <c r="J1723" i="1"/>
  <c r="J1725" i="1"/>
  <c r="J1727" i="1"/>
  <c r="J1729" i="1"/>
  <c r="J1731" i="1"/>
  <c r="J1733" i="1"/>
  <c r="J1735" i="1"/>
  <c r="J1737" i="1"/>
  <c r="J1739" i="1"/>
  <c r="J1741" i="1"/>
  <c r="J1743" i="1"/>
  <c r="J1745" i="1"/>
  <c r="J1747" i="1"/>
  <c r="J1749" i="1"/>
  <c r="J1751" i="1"/>
  <c r="J1753" i="1"/>
  <c r="J1755" i="1"/>
  <c r="J1757" i="1"/>
  <c r="J1759" i="1"/>
  <c r="J1761" i="1"/>
  <c r="J1763" i="1"/>
  <c r="J1765" i="1"/>
  <c r="J1767" i="1"/>
  <c r="J1769" i="1"/>
  <c r="J1771" i="1"/>
  <c r="J1773" i="1"/>
  <c r="J1775" i="1"/>
  <c r="J1777" i="1"/>
  <c r="J1779" i="1"/>
  <c r="J1781" i="1"/>
  <c r="J1783" i="1"/>
  <c r="J1785" i="1"/>
  <c r="J1787" i="1"/>
  <c r="J1789" i="1"/>
  <c r="J1791" i="1"/>
  <c r="J1793" i="1"/>
  <c r="J1795" i="1"/>
  <c r="J1797" i="1"/>
  <c r="J1799" i="1"/>
  <c r="J1801" i="1"/>
  <c r="J1803" i="1"/>
  <c r="J1805" i="1"/>
  <c r="J1807" i="1"/>
  <c r="J1809" i="1"/>
  <c r="J1811" i="1"/>
  <c r="J1813" i="1"/>
  <c r="J1815" i="1"/>
  <c r="J1817" i="1"/>
  <c r="J1819" i="1"/>
  <c r="J1821" i="1"/>
  <c r="J1823" i="1"/>
  <c r="J1825" i="1"/>
  <c r="J1827" i="1"/>
  <c r="J1829" i="1"/>
  <c r="J1831" i="1"/>
  <c r="J1833" i="1"/>
  <c r="J1835" i="1"/>
  <c r="J1837" i="1"/>
  <c r="J1839" i="1"/>
  <c r="J1841" i="1"/>
  <c r="J1843" i="1"/>
  <c r="J1845" i="1"/>
  <c r="J1847" i="1"/>
  <c r="J1849" i="1"/>
  <c r="J1851" i="1"/>
  <c r="J1853" i="1"/>
  <c r="J1855" i="1"/>
  <c r="J1857" i="1"/>
  <c r="J1859" i="1"/>
  <c r="J1861" i="1"/>
  <c r="J1863" i="1"/>
  <c r="J1865" i="1"/>
  <c r="J1867" i="1"/>
  <c r="J1869" i="1"/>
  <c r="J1871" i="1"/>
  <c r="J1873" i="1"/>
  <c r="J1875" i="1"/>
  <c r="J1877" i="1"/>
  <c r="J1879" i="1"/>
  <c r="J1881" i="1"/>
  <c r="J1883" i="1"/>
  <c r="J1885" i="1"/>
  <c r="J1887" i="1"/>
  <c r="J1889" i="1"/>
  <c r="J658" i="1"/>
  <c r="K863" i="1"/>
  <c r="K795" i="1"/>
  <c r="K717" i="1"/>
  <c r="K685" i="1"/>
  <c r="K672" i="1"/>
  <c r="K635" i="1"/>
  <c r="K600" i="1"/>
  <c r="K596" i="1"/>
  <c r="K530" i="1"/>
  <c r="K460" i="1"/>
  <c r="K444" i="1"/>
  <c r="K402" i="1"/>
  <c r="K378" i="1"/>
  <c r="K370" i="1"/>
  <c r="K350" i="1"/>
  <c r="J880" i="1"/>
  <c r="J886" i="1"/>
  <c r="J892" i="1"/>
  <c r="J898" i="1"/>
  <c r="J902" i="1"/>
  <c r="J906" i="1"/>
  <c r="J908" i="1"/>
  <c r="J910" i="1"/>
  <c r="J912" i="1"/>
  <c r="J916" i="1"/>
  <c r="J922" i="1"/>
  <c r="J926" i="1"/>
  <c r="J930" i="1"/>
  <c r="J936" i="1"/>
  <c r="J940" i="1"/>
  <c r="J948" i="1"/>
  <c r="J952" i="1"/>
  <c r="J958" i="1"/>
  <c r="J964" i="1"/>
  <c r="J970" i="1"/>
  <c r="J976" i="1"/>
  <c r="J990" i="1"/>
  <c r="J996" i="1"/>
  <c r="J998" i="1"/>
  <c r="J1006" i="1"/>
  <c r="J1012" i="1"/>
  <c r="J1016" i="1"/>
  <c r="J1020" i="1"/>
  <c r="J1024" i="1"/>
  <c r="J1026" i="1"/>
  <c r="J1030" i="1"/>
  <c r="J1036" i="1"/>
  <c r="J1040" i="1"/>
  <c r="J1048" i="1"/>
  <c r="J1056" i="1"/>
  <c r="J1080" i="1"/>
  <c r="J1086" i="1"/>
  <c r="J1090" i="1"/>
  <c r="J1092" i="1"/>
  <c r="J1094" i="1"/>
  <c r="J1098" i="1"/>
  <c r="J1102" i="1"/>
  <c r="J1104" i="1"/>
  <c r="J1106" i="1"/>
  <c r="J1112" i="1"/>
  <c r="J1118" i="1"/>
  <c r="J1126" i="1"/>
  <c r="J1130" i="1"/>
  <c r="J1134" i="1"/>
  <c r="J1142" i="1"/>
  <c r="J1144" i="1"/>
  <c r="J1148" i="1"/>
  <c r="J1154" i="1"/>
  <c r="J1160" i="1"/>
  <c r="J1164" i="1"/>
  <c r="J1172" i="1"/>
  <c r="J1178" i="1"/>
  <c r="J1184" i="1"/>
  <c r="J1186" i="1"/>
  <c r="J1190" i="1"/>
  <c r="J1196" i="1"/>
  <c r="J1208" i="1"/>
  <c r="J1210" i="1"/>
  <c r="J1212" i="1"/>
  <c r="J1216" i="1"/>
  <c r="J1234" i="1"/>
  <c r="J1236" i="1"/>
  <c r="J1242" i="1"/>
  <c r="J1244" i="1"/>
  <c r="J1248" i="1"/>
  <c r="J1254" i="1"/>
  <c r="J1258" i="1"/>
  <c r="J1268" i="1"/>
  <c r="J1270" i="1"/>
  <c r="J1272" i="1"/>
  <c r="J1276" i="1"/>
  <c r="J1281" i="1"/>
  <c r="J1283" i="1"/>
  <c r="J1285" i="1"/>
  <c r="J1287" i="1"/>
  <c r="J1291" i="1"/>
  <c r="J1293" i="1"/>
  <c r="J1295" i="1"/>
  <c r="J1297" i="1"/>
  <c r="J1299" i="1"/>
  <c r="J1301" i="1"/>
  <c r="J1303" i="1"/>
  <c r="J1305" i="1"/>
  <c r="J1307" i="1"/>
  <c r="J1309" i="1"/>
  <c r="J1311" i="1"/>
  <c r="J1313" i="1"/>
  <c r="J1315" i="1"/>
  <c r="J1317" i="1"/>
  <c r="J1319" i="1"/>
  <c r="J1321" i="1"/>
  <c r="J1323" i="1"/>
  <c r="J1325" i="1"/>
  <c r="J1327" i="1"/>
  <c r="J1329" i="1"/>
  <c r="J1331" i="1"/>
  <c r="J1333" i="1"/>
  <c r="J1335" i="1"/>
  <c r="J1337" i="1"/>
  <c r="J1339" i="1"/>
  <c r="J1341" i="1"/>
  <c r="J1343" i="1"/>
  <c r="J1345" i="1"/>
  <c r="J1347" i="1"/>
  <c r="J1349" i="1"/>
  <c r="J1351" i="1"/>
  <c r="J1353" i="1"/>
  <c r="J1355" i="1"/>
  <c r="J1357" i="1"/>
  <c r="J1359" i="1"/>
  <c r="J1361" i="1"/>
  <c r="J1363" i="1"/>
  <c r="J1365" i="1"/>
  <c r="J1367" i="1"/>
  <c r="J1369" i="1"/>
  <c r="J1371" i="1"/>
  <c r="J1373" i="1"/>
  <c r="J1375" i="1"/>
  <c r="J1377" i="1"/>
  <c r="J1379" i="1"/>
  <c r="J1381" i="1"/>
  <c r="J1383" i="1"/>
  <c r="J1385" i="1"/>
  <c r="J1387" i="1"/>
  <c r="J1389" i="1"/>
  <c r="J1391" i="1"/>
  <c r="J1393" i="1"/>
  <c r="J1395" i="1"/>
  <c r="J1397" i="1"/>
  <c r="J1399" i="1"/>
  <c r="J1401" i="1"/>
  <c r="J1403" i="1"/>
  <c r="J1405" i="1"/>
  <c r="J1407" i="1"/>
  <c r="J1409" i="1"/>
  <c r="J1411" i="1"/>
  <c r="J1413" i="1"/>
  <c r="J1415" i="1"/>
  <c r="J1417" i="1"/>
  <c r="J1419" i="1"/>
  <c r="J1421" i="1"/>
  <c r="J1423" i="1"/>
  <c r="J1425" i="1"/>
  <c r="J1427" i="1"/>
  <c r="J1429" i="1"/>
  <c r="J1431" i="1"/>
  <c r="J1433" i="1"/>
  <c r="J1435" i="1"/>
  <c r="J1437" i="1"/>
  <c r="J1439" i="1"/>
  <c r="J1441" i="1"/>
  <c r="J1443" i="1"/>
  <c r="J1445" i="1"/>
  <c r="J1447" i="1"/>
  <c r="J1449" i="1"/>
  <c r="J1451" i="1"/>
  <c r="J1453" i="1"/>
  <c r="J1455" i="1"/>
  <c r="J1457" i="1"/>
  <c r="J1459" i="1"/>
  <c r="J1461" i="1"/>
  <c r="J1463" i="1"/>
  <c r="K1466" i="1"/>
  <c r="J1466" i="1"/>
  <c r="K1468" i="1"/>
  <c r="J1468" i="1"/>
  <c r="K1470" i="1"/>
  <c r="J1470" i="1"/>
  <c r="K1472" i="1"/>
  <c r="J1472" i="1"/>
  <c r="K1474" i="1"/>
  <c r="J1474" i="1"/>
  <c r="K1476" i="1"/>
  <c r="J1476" i="1"/>
  <c r="K1478" i="1"/>
  <c r="J1478" i="1"/>
  <c r="K1480" i="1"/>
  <c r="J1480" i="1"/>
  <c r="K1482" i="1"/>
  <c r="J1482" i="1"/>
  <c r="K1484" i="1"/>
  <c r="J1484" i="1"/>
  <c r="K1486" i="1"/>
  <c r="J1486" i="1"/>
  <c r="K1488" i="1"/>
  <c r="J1488" i="1"/>
  <c r="K1490" i="1"/>
  <c r="J1490" i="1"/>
  <c r="K1492" i="1"/>
  <c r="J1492" i="1"/>
  <c r="K1494" i="1"/>
  <c r="J1494" i="1"/>
  <c r="K1496" i="1"/>
  <c r="J1496" i="1"/>
  <c r="K1498" i="1"/>
  <c r="J1498" i="1"/>
  <c r="K1500" i="1"/>
  <c r="J1500" i="1"/>
  <c r="K1502" i="1"/>
  <c r="J1502" i="1"/>
  <c r="K1504" i="1"/>
  <c r="J1504" i="1"/>
  <c r="K1506" i="1"/>
  <c r="J1506" i="1"/>
  <c r="K1508" i="1"/>
  <c r="J1508" i="1"/>
  <c r="K1510" i="1"/>
  <c r="J1510" i="1"/>
  <c r="K1512" i="1"/>
  <c r="J1512" i="1"/>
  <c r="K1514" i="1"/>
  <c r="J1514" i="1"/>
  <c r="K1516" i="1"/>
  <c r="J1516" i="1"/>
  <c r="K1518" i="1"/>
  <c r="J1518" i="1"/>
  <c r="K1520" i="1"/>
  <c r="J1520" i="1"/>
  <c r="K1522" i="1"/>
  <c r="J1522" i="1"/>
  <c r="K1524" i="1"/>
  <c r="J1524" i="1"/>
  <c r="K1526" i="1"/>
  <c r="J1526" i="1"/>
  <c r="K1528" i="1"/>
  <c r="J1528" i="1"/>
  <c r="K1530" i="1"/>
  <c r="J1530" i="1"/>
  <c r="K1532" i="1"/>
  <c r="J1532" i="1"/>
  <c r="K1534" i="1"/>
  <c r="J1534" i="1"/>
  <c r="K1536" i="1"/>
  <c r="J1536" i="1"/>
  <c r="K1538" i="1"/>
  <c r="J1538" i="1"/>
  <c r="K1540" i="1"/>
  <c r="J1540" i="1"/>
  <c r="K1542" i="1"/>
  <c r="J1542" i="1"/>
  <c r="K1544" i="1"/>
  <c r="J1544" i="1"/>
  <c r="K1546" i="1"/>
  <c r="J1546" i="1"/>
  <c r="K1548" i="1"/>
  <c r="J1548" i="1"/>
  <c r="K1550" i="1"/>
  <c r="J1550" i="1"/>
  <c r="K1552" i="1"/>
  <c r="J1552" i="1"/>
  <c r="K1554" i="1"/>
  <c r="J1554" i="1"/>
  <c r="K1556" i="1"/>
  <c r="J1556" i="1"/>
  <c r="K1558" i="1"/>
  <c r="J1558" i="1"/>
  <c r="K1560" i="1"/>
  <c r="J1560" i="1"/>
  <c r="K1562" i="1"/>
  <c r="J1562" i="1"/>
  <c r="K1564" i="1"/>
  <c r="J1564" i="1"/>
  <c r="K1566" i="1"/>
  <c r="J1566" i="1"/>
  <c r="K1568" i="1"/>
  <c r="J1568" i="1"/>
  <c r="K1570" i="1"/>
  <c r="J1570" i="1"/>
  <c r="K1572" i="1"/>
  <c r="J1572" i="1"/>
  <c r="K1574" i="1"/>
  <c r="J1574" i="1"/>
  <c r="K1576" i="1"/>
  <c r="J1576" i="1"/>
  <c r="K1578" i="1"/>
  <c r="J1578" i="1"/>
  <c r="K1580" i="1"/>
  <c r="J1580" i="1"/>
  <c r="K1582" i="1"/>
  <c r="J1582" i="1"/>
  <c r="K1584" i="1"/>
  <c r="J1584" i="1"/>
  <c r="K1586" i="1"/>
  <c r="J1586" i="1"/>
  <c r="K1588" i="1"/>
  <c r="J1588" i="1"/>
  <c r="K1590" i="1"/>
  <c r="J1590" i="1"/>
  <c r="K1592" i="1"/>
  <c r="J1592" i="1"/>
  <c r="K1594" i="1"/>
  <c r="J1594" i="1"/>
  <c r="K1596" i="1"/>
  <c r="J1596" i="1"/>
  <c r="K1598" i="1"/>
  <c r="J1598" i="1"/>
  <c r="K1600" i="1"/>
  <c r="J1600" i="1"/>
  <c r="K1602" i="1"/>
  <c r="J1602" i="1"/>
  <c r="K1604" i="1"/>
  <c r="J1604" i="1"/>
  <c r="K1606" i="1"/>
  <c r="J1606" i="1"/>
  <c r="K1608" i="1"/>
  <c r="J1608" i="1"/>
  <c r="K1610" i="1"/>
  <c r="J1610" i="1"/>
  <c r="K1612" i="1"/>
  <c r="J1612" i="1"/>
  <c r="K1614" i="1"/>
  <c r="J1614" i="1"/>
  <c r="K1616" i="1"/>
  <c r="J1616" i="1"/>
  <c r="K1618" i="1"/>
  <c r="J1618" i="1"/>
  <c r="K1620" i="1"/>
  <c r="J1620" i="1"/>
  <c r="K1622" i="1"/>
  <c r="J1622" i="1"/>
  <c r="K1624" i="1"/>
  <c r="J1624" i="1"/>
  <c r="K1626" i="1"/>
  <c r="J1626" i="1"/>
  <c r="K1628" i="1"/>
  <c r="J1628" i="1"/>
  <c r="K1630" i="1"/>
  <c r="J1630" i="1"/>
  <c r="K1632" i="1"/>
  <c r="J1632" i="1"/>
  <c r="K1634" i="1"/>
  <c r="J1634" i="1"/>
  <c r="K1636" i="1"/>
  <c r="J1636" i="1"/>
  <c r="K1638" i="1"/>
  <c r="J1638" i="1"/>
  <c r="K1640" i="1"/>
  <c r="J1640" i="1"/>
  <c r="K1642" i="1"/>
  <c r="J1642" i="1"/>
  <c r="K1644" i="1"/>
  <c r="J1644" i="1"/>
  <c r="K1646" i="1"/>
  <c r="J1646" i="1"/>
  <c r="K1648" i="1"/>
  <c r="J1648" i="1"/>
  <c r="K1650" i="1"/>
  <c r="J1650" i="1"/>
  <c r="K1652" i="1"/>
  <c r="J1652" i="1"/>
  <c r="K1654" i="1"/>
  <c r="J1654" i="1"/>
  <c r="K1656" i="1"/>
  <c r="J1656" i="1"/>
  <c r="K1658" i="1"/>
  <c r="J1658" i="1"/>
  <c r="K1660" i="1"/>
  <c r="J1660" i="1"/>
  <c r="K1662" i="1"/>
  <c r="J1662" i="1"/>
  <c r="K1664" i="1"/>
  <c r="J1664" i="1"/>
  <c r="K1666" i="1"/>
  <c r="J1666" i="1"/>
  <c r="K1668" i="1"/>
  <c r="J1668" i="1"/>
  <c r="K1670" i="1"/>
  <c r="J1670" i="1"/>
  <c r="K1672" i="1"/>
  <c r="J1672" i="1"/>
  <c r="K1674" i="1"/>
  <c r="J1674" i="1"/>
  <c r="K1676" i="1"/>
  <c r="J1676" i="1"/>
  <c r="K1678" i="1"/>
  <c r="J1678" i="1"/>
  <c r="K1680" i="1"/>
  <c r="J1680" i="1"/>
  <c r="K1682" i="1"/>
  <c r="J1682" i="1"/>
  <c r="K1684" i="1"/>
  <c r="J1684" i="1"/>
  <c r="K1686" i="1"/>
  <c r="J1686" i="1"/>
  <c r="K1688" i="1"/>
  <c r="J1688" i="1"/>
  <c r="K1690" i="1"/>
  <c r="J1690" i="1"/>
  <c r="K1692" i="1"/>
  <c r="J1692" i="1"/>
  <c r="K1694" i="1"/>
  <c r="J1694" i="1"/>
  <c r="K1696" i="1"/>
  <c r="J1696" i="1"/>
  <c r="K1698" i="1"/>
  <c r="J1698" i="1"/>
  <c r="K1700" i="1"/>
  <c r="J1700" i="1"/>
  <c r="K1702" i="1"/>
  <c r="J1702" i="1"/>
  <c r="K1704" i="1"/>
  <c r="J1704" i="1"/>
  <c r="K1706" i="1"/>
  <c r="J1706" i="1"/>
  <c r="K1708" i="1"/>
  <c r="J1708" i="1"/>
  <c r="K1710" i="1"/>
  <c r="J1710" i="1"/>
  <c r="K1712" i="1"/>
  <c r="J1712" i="1"/>
  <c r="K1714" i="1"/>
  <c r="J1714" i="1"/>
  <c r="K1716" i="1"/>
  <c r="J1716" i="1"/>
  <c r="K1718" i="1"/>
  <c r="J1718" i="1"/>
  <c r="K1720" i="1"/>
  <c r="J1720" i="1"/>
  <c r="K1722" i="1"/>
  <c r="J1722" i="1"/>
  <c r="K1724" i="1"/>
  <c r="J1724" i="1"/>
  <c r="K1726" i="1"/>
  <c r="J1726" i="1"/>
  <c r="K1728" i="1"/>
  <c r="J1728" i="1"/>
  <c r="K1730" i="1"/>
  <c r="J1730" i="1"/>
  <c r="K1732" i="1"/>
  <c r="J1732" i="1"/>
  <c r="K1734" i="1"/>
  <c r="J1734" i="1"/>
  <c r="K1736" i="1"/>
  <c r="J1736" i="1"/>
  <c r="K1738" i="1"/>
  <c r="J1738" i="1"/>
  <c r="K1740" i="1"/>
  <c r="J1740" i="1"/>
  <c r="K1742" i="1"/>
  <c r="J1742" i="1"/>
  <c r="K1744" i="1"/>
  <c r="J1744" i="1"/>
  <c r="K1746" i="1"/>
  <c r="J1746" i="1"/>
  <c r="K1748" i="1"/>
  <c r="J1748" i="1"/>
  <c r="K1750" i="1"/>
  <c r="J1750" i="1"/>
  <c r="K1752" i="1"/>
  <c r="J1752" i="1"/>
  <c r="K1754" i="1"/>
  <c r="J1754" i="1"/>
  <c r="K1756" i="1"/>
  <c r="J1756" i="1"/>
  <c r="K1758" i="1"/>
  <c r="J1758" i="1"/>
  <c r="K1760" i="1"/>
  <c r="J1760" i="1"/>
  <c r="K1762" i="1"/>
  <c r="J1762" i="1"/>
  <c r="K1764" i="1"/>
  <c r="J1764" i="1"/>
  <c r="K1766" i="1"/>
  <c r="J1766" i="1"/>
  <c r="K1768" i="1"/>
  <c r="J1768" i="1"/>
  <c r="K1770" i="1"/>
  <c r="J1770" i="1"/>
  <c r="K1772" i="1"/>
  <c r="J1772" i="1"/>
  <c r="K1774" i="1"/>
  <c r="J1774" i="1"/>
  <c r="K1776" i="1"/>
  <c r="J1776" i="1"/>
  <c r="K1778" i="1"/>
  <c r="J1778" i="1"/>
  <c r="K1780" i="1"/>
  <c r="J1780" i="1"/>
  <c r="K1782" i="1"/>
  <c r="J1782" i="1"/>
  <c r="K1784" i="1"/>
  <c r="J1784" i="1"/>
  <c r="K1786" i="1"/>
  <c r="J1786" i="1"/>
  <c r="K1788" i="1"/>
  <c r="J1788" i="1"/>
  <c r="K1790" i="1"/>
  <c r="J1790" i="1"/>
  <c r="K1792" i="1"/>
  <c r="J1792" i="1"/>
  <c r="K1794" i="1"/>
  <c r="J1794" i="1"/>
  <c r="K1796" i="1"/>
  <c r="J1796" i="1"/>
  <c r="K1798" i="1"/>
  <c r="J1798" i="1"/>
  <c r="K1800" i="1"/>
  <c r="J1800" i="1"/>
  <c r="K1802" i="1"/>
  <c r="J1802" i="1"/>
  <c r="K1804" i="1"/>
  <c r="J1804" i="1"/>
  <c r="K1806" i="1"/>
  <c r="J1806" i="1"/>
  <c r="K1808" i="1"/>
  <c r="J1808" i="1"/>
  <c r="K1810" i="1"/>
  <c r="J1810" i="1"/>
  <c r="K1812" i="1"/>
  <c r="J1812" i="1"/>
  <c r="K1814" i="1"/>
  <c r="J1814" i="1"/>
  <c r="K1816" i="1"/>
  <c r="J1816" i="1"/>
  <c r="K1818" i="1"/>
  <c r="J1818" i="1"/>
  <c r="K1820" i="1"/>
  <c r="J1820" i="1"/>
  <c r="K1822" i="1"/>
  <c r="J1822" i="1"/>
  <c r="K1824" i="1"/>
  <c r="J1824" i="1"/>
  <c r="K1826" i="1"/>
  <c r="J1826" i="1"/>
  <c r="K1828" i="1"/>
  <c r="J1828" i="1"/>
  <c r="K1830" i="1"/>
  <c r="J1830" i="1"/>
  <c r="K1832" i="1"/>
  <c r="J1832" i="1"/>
  <c r="K1834" i="1"/>
  <c r="J1834" i="1"/>
  <c r="K1836" i="1"/>
  <c r="J1836" i="1"/>
  <c r="K1838" i="1"/>
  <c r="J1838" i="1"/>
  <c r="K1840" i="1"/>
  <c r="J1840" i="1"/>
  <c r="K1842" i="1"/>
  <c r="J1842" i="1"/>
  <c r="K1844" i="1"/>
  <c r="J1844" i="1"/>
  <c r="K1846" i="1"/>
  <c r="J1846" i="1"/>
  <c r="K1848" i="1"/>
  <c r="J1848" i="1"/>
  <c r="K1850" i="1"/>
  <c r="J1850" i="1"/>
  <c r="K1852" i="1"/>
  <c r="J1852" i="1"/>
  <c r="K1854" i="1"/>
  <c r="J1854" i="1"/>
  <c r="K1856" i="1"/>
  <c r="J1856" i="1"/>
  <c r="K1858" i="1"/>
  <c r="J1858" i="1"/>
  <c r="K1860" i="1"/>
  <c r="J1860" i="1"/>
  <c r="K1862" i="1"/>
  <c r="J1862" i="1"/>
  <c r="K1864" i="1"/>
  <c r="J1864" i="1"/>
  <c r="K1866" i="1"/>
  <c r="J1866" i="1"/>
  <c r="K1868" i="1"/>
  <c r="J1868" i="1"/>
  <c r="K1870" i="1"/>
  <c r="J1870" i="1"/>
  <c r="K1872" i="1"/>
  <c r="J1872" i="1"/>
  <c r="K1874" i="1"/>
  <c r="J1874" i="1"/>
  <c r="K1876" i="1"/>
  <c r="J1876" i="1"/>
  <c r="K1878" i="1"/>
  <c r="J1878" i="1"/>
  <c r="K1880" i="1"/>
  <c r="J1880" i="1"/>
  <c r="K1882" i="1"/>
  <c r="J1882" i="1"/>
  <c r="K1884" i="1"/>
  <c r="J1884" i="1"/>
  <c r="K1886" i="1"/>
  <c r="J1886" i="1"/>
  <c r="K1888" i="1"/>
  <c r="J1888" i="1"/>
  <c r="K1890" i="1"/>
  <c r="J1890" i="1"/>
  <c r="K1892" i="1"/>
  <c r="J1892" i="1"/>
  <c r="K1894" i="1"/>
  <c r="J1894" i="1"/>
  <c r="K1896" i="1"/>
  <c r="J1896" i="1"/>
  <c r="K1898" i="1"/>
  <c r="J1898" i="1"/>
  <c r="K1900" i="1"/>
  <c r="J1900" i="1"/>
  <c r="K1902" i="1"/>
  <c r="J1902" i="1"/>
  <c r="K1904" i="1"/>
  <c r="J1904" i="1"/>
  <c r="K1906" i="1"/>
  <c r="J1906" i="1"/>
  <c r="K1908" i="1"/>
  <c r="J1908" i="1"/>
  <c r="K1910" i="1"/>
  <c r="J1910" i="1"/>
  <c r="K1912" i="1"/>
  <c r="J1912" i="1"/>
  <c r="K1914" i="1"/>
  <c r="J1914" i="1"/>
  <c r="K1916" i="1"/>
  <c r="J1916" i="1"/>
  <c r="K1918" i="1"/>
  <c r="J1918" i="1"/>
  <c r="K1920" i="1"/>
  <c r="J1920" i="1"/>
  <c r="K1922" i="1"/>
  <c r="J1922" i="1"/>
  <c r="K1924" i="1"/>
  <c r="J1924" i="1"/>
  <c r="J746" i="1"/>
  <c r="K871" i="1"/>
  <c r="K855" i="1"/>
  <c r="K827" i="1"/>
  <c r="J808" i="1"/>
  <c r="K775" i="1"/>
  <c r="K763" i="1"/>
  <c r="K741" i="1"/>
  <c r="K677" i="1"/>
  <c r="K581" i="1"/>
  <c r="K538" i="1"/>
  <c r="K523" i="1"/>
  <c r="K512" i="1"/>
  <c r="K464" i="1"/>
  <c r="K424" i="1"/>
  <c r="K394" i="1"/>
  <c r="K386" i="1"/>
  <c r="J876" i="1"/>
  <c r="J878" i="1"/>
  <c r="J882" i="1"/>
  <c r="J884" i="1"/>
  <c r="J888" i="1"/>
  <c r="J890" i="1"/>
  <c r="J894" i="1"/>
  <c r="J896" i="1"/>
  <c r="J900" i="1"/>
  <c r="J904" i="1"/>
  <c r="J914" i="1"/>
  <c r="J918" i="1"/>
  <c r="J920" i="1"/>
  <c r="J924" i="1"/>
  <c r="J928" i="1"/>
  <c r="J932" i="1"/>
  <c r="J934" i="1"/>
  <c r="J938" i="1"/>
  <c r="J942" i="1"/>
  <c r="J944" i="1"/>
  <c r="J946" i="1"/>
  <c r="J950" i="1"/>
  <c r="J954" i="1"/>
  <c r="J956" i="1"/>
  <c r="J960" i="1"/>
  <c r="J962" i="1"/>
  <c r="J966" i="1"/>
  <c r="J968" i="1"/>
  <c r="J972" i="1"/>
  <c r="J974" i="1"/>
  <c r="J978" i="1"/>
  <c r="J980" i="1"/>
  <c r="J982" i="1"/>
  <c r="J984" i="1"/>
  <c r="J986" i="1"/>
  <c r="J988" i="1"/>
  <c r="J992" i="1"/>
  <c r="J994" i="1"/>
  <c r="J1000" i="1"/>
  <c r="J1002" i="1"/>
  <c r="J1004" i="1"/>
  <c r="J1008" i="1"/>
  <c r="J1010" i="1"/>
  <c r="J1014" i="1"/>
  <c r="J1018" i="1"/>
  <c r="J1022" i="1"/>
  <c r="J1028" i="1"/>
  <c r="J1032" i="1"/>
  <c r="J1034" i="1"/>
  <c r="J1038" i="1"/>
  <c r="J1042" i="1"/>
  <c r="J1044" i="1"/>
  <c r="J1046" i="1"/>
  <c r="J1050" i="1"/>
  <c r="J1052" i="1"/>
  <c r="J1054" i="1"/>
  <c r="J1058" i="1"/>
  <c r="J1060" i="1"/>
  <c r="J1062" i="1"/>
  <c r="J1064" i="1"/>
  <c r="J1066" i="1"/>
  <c r="J1068" i="1"/>
  <c r="J1070" i="1"/>
  <c r="J1072" i="1"/>
  <c r="J1074" i="1"/>
  <c r="J1076" i="1"/>
  <c r="J1078" i="1"/>
  <c r="J1082" i="1"/>
  <c r="J1084" i="1"/>
  <c r="J1088" i="1"/>
  <c r="J1096" i="1"/>
  <c r="J1100" i="1"/>
  <c r="J1108" i="1"/>
  <c r="J1110" i="1"/>
  <c r="J1114" i="1"/>
  <c r="J1116" i="1"/>
  <c r="J1120" i="1"/>
  <c r="J1122" i="1"/>
  <c r="J1124" i="1"/>
  <c r="J1128" i="1"/>
  <c r="J1132" i="1"/>
  <c r="J1136" i="1"/>
  <c r="J1138" i="1"/>
  <c r="J1140" i="1"/>
  <c r="J1146" i="1"/>
  <c r="J1150" i="1"/>
  <c r="J1152" i="1"/>
  <c r="J1156" i="1"/>
  <c r="J1158" i="1"/>
  <c r="J1162" i="1"/>
  <c r="J1166" i="1"/>
  <c r="J1168" i="1"/>
  <c r="J1170" i="1"/>
  <c r="J1174" i="1"/>
  <c r="J1176" i="1"/>
  <c r="J1180" i="1"/>
  <c r="J1182" i="1"/>
  <c r="J1188" i="1"/>
  <c r="J1192" i="1"/>
  <c r="J1194" i="1"/>
  <c r="J1198" i="1"/>
  <c r="J1200" i="1"/>
  <c r="J1202" i="1"/>
  <c r="J1204" i="1"/>
  <c r="J1206" i="1"/>
  <c r="J1214" i="1"/>
  <c r="J1218" i="1"/>
  <c r="J1220" i="1"/>
  <c r="J1222" i="1"/>
  <c r="J1224" i="1"/>
  <c r="J1226" i="1"/>
  <c r="J1228" i="1"/>
  <c r="J1230" i="1"/>
  <c r="J1232" i="1"/>
  <c r="J1238" i="1"/>
  <c r="J1240" i="1"/>
  <c r="J1246" i="1"/>
  <c r="J1250" i="1"/>
  <c r="J1252" i="1"/>
  <c r="J1256" i="1"/>
  <c r="J1260" i="1"/>
  <c r="J1262" i="1"/>
  <c r="J1264" i="1"/>
  <c r="J1266" i="1"/>
  <c r="J1274" i="1"/>
  <c r="J1278" i="1"/>
  <c r="J1279" i="1"/>
  <c r="J1289" i="1"/>
  <c r="J832" i="1"/>
  <c r="K817" i="1"/>
  <c r="J800" i="1"/>
  <c r="J796" i="1"/>
  <c r="J793" i="1"/>
  <c r="K781" i="1"/>
  <c r="J776" i="1"/>
  <c r="J768" i="1"/>
  <c r="J764" i="1"/>
  <c r="J761" i="1"/>
  <c r="K749" i="1"/>
  <c r="K731" i="1"/>
  <c r="K699" i="1"/>
  <c r="J696" i="1"/>
  <c r="J692" i="1"/>
  <c r="J670" i="1"/>
  <c r="J664" i="1"/>
  <c r="J650" i="1"/>
  <c r="J639" i="1"/>
  <c r="J620" i="1"/>
  <c r="K583" i="1"/>
  <c r="J566" i="1"/>
  <c r="J560" i="1"/>
  <c r="K541" i="1"/>
  <c r="K531" i="1"/>
  <c r="J475" i="1"/>
  <c r="J358" i="1"/>
  <c r="J1280" i="1"/>
  <c r="J1282" i="1"/>
  <c r="J1284" i="1"/>
  <c r="J1286" i="1"/>
  <c r="J1288" i="1"/>
  <c r="J1290" i="1"/>
  <c r="J1292" i="1"/>
  <c r="J1294" i="1"/>
  <c r="J1296" i="1"/>
  <c r="J1298" i="1"/>
  <c r="J1300" i="1"/>
  <c r="J1302" i="1"/>
  <c r="J1304" i="1"/>
  <c r="J1306" i="1"/>
  <c r="J1308" i="1"/>
  <c r="J1310" i="1"/>
  <c r="J1312" i="1"/>
  <c r="J1314" i="1"/>
  <c r="J1316" i="1"/>
  <c r="J1318" i="1"/>
  <c r="J1320" i="1"/>
  <c r="J1322" i="1"/>
  <c r="J1324" i="1"/>
  <c r="J1326" i="1"/>
  <c r="J1328" i="1"/>
  <c r="J1330" i="1"/>
  <c r="J1332" i="1"/>
  <c r="J1334" i="1"/>
  <c r="J1336" i="1"/>
  <c r="J1338" i="1"/>
  <c r="J1340" i="1"/>
  <c r="J1342" i="1"/>
  <c r="J1344" i="1"/>
  <c r="J1346" i="1"/>
  <c r="J1348" i="1"/>
  <c r="J1350" i="1"/>
  <c r="J1352" i="1"/>
  <c r="J1354" i="1"/>
  <c r="J1356" i="1"/>
  <c r="J1358" i="1"/>
  <c r="J1360" i="1"/>
  <c r="J1362" i="1"/>
  <c r="J1364" i="1"/>
  <c r="J1366" i="1"/>
  <c r="J1368" i="1"/>
  <c r="J1370" i="1"/>
  <c r="J1372" i="1"/>
  <c r="J1374" i="1"/>
  <c r="J1376" i="1"/>
  <c r="J1378" i="1"/>
  <c r="J1380" i="1"/>
  <c r="J1382" i="1"/>
  <c r="J1384" i="1"/>
  <c r="J1386" i="1"/>
  <c r="J1388" i="1"/>
  <c r="J1390" i="1"/>
  <c r="J1392" i="1"/>
  <c r="J1394" i="1"/>
  <c r="J1396" i="1"/>
  <c r="J1398" i="1"/>
  <c r="J1400" i="1"/>
  <c r="J1402" i="1"/>
  <c r="J1404" i="1"/>
  <c r="J1406" i="1"/>
  <c r="J1408" i="1"/>
  <c r="J1410" i="1"/>
  <c r="J1412" i="1"/>
  <c r="J1414" i="1"/>
  <c r="J1416" i="1"/>
  <c r="J1418" i="1"/>
  <c r="J1420" i="1"/>
  <c r="J1422" i="1"/>
  <c r="J1424" i="1"/>
  <c r="J1426" i="1"/>
  <c r="J1428" i="1"/>
  <c r="J1430" i="1"/>
  <c r="J1432" i="1"/>
  <c r="J1434" i="1"/>
  <c r="J1436" i="1"/>
  <c r="J1438" i="1"/>
  <c r="J1440" i="1"/>
  <c r="J1442" i="1"/>
  <c r="J1444" i="1"/>
  <c r="J1446" i="1"/>
  <c r="J1448" i="1"/>
  <c r="J1450" i="1"/>
  <c r="J1452" i="1"/>
  <c r="J1454" i="1"/>
  <c r="J1456" i="1"/>
  <c r="J1458" i="1"/>
  <c r="J1460" i="1"/>
  <c r="J1462" i="1"/>
  <c r="J1464" i="1"/>
  <c r="J2366" i="1"/>
  <c r="J2398" i="1"/>
  <c r="J2358" i="1"/>
  <c r="J2390" i="1"/>
  <c r="K2352" i="1"/>
  <c r="J2352" i="1"/>
  <c r="J2382" i="1"/>
  <c r="J2374" i="1"/>
  <c r="J2406" i="1"/>
  <c r="J2414" i="1"/>
  <c r="J2356" i="1"/>
  <c r="J2364" i="1"/>
  <c r="J2372" i="1"/>
  <c r="J2380" i="1"/>
  <c r="J2388" i="1"/>
  <c r="J2396" i="1"/>
  <c r="J2404" i="1"/>
  <c r="J2412" i="1"/>
  <c r="J2354" i="1"/>
  <c r="J2362" i="1"/>
  <c r="J2370" i="1"/>
  <c r="J2378" i="1"/>
  <c r="J2386" i="1"/>
  <c r="J2394" i="1"/>
  <c r="J2402" i="1"/>
  <c r="J2410" i="1"/>
  <c r="J2418" i="1"/>
  <c r="J2360" i="1"/>
  <c r="J2368" i="1"/>
  <c r="J2376" i="1"/>
  <c r="J2384" i="1"/>
  <c r="J2392" i="1"/>
  <c r="J2400" i="1"/>
  <c r="J2408" i="1"/>
  <c r="J2416" i="1"/>
  <c r="J2773" i="1"/>
  <c r="J2789" i="1"/>
  <c r="J2813" i="1"/>
  <c r="J2829" i="1"/>
  <c r="J2845" i="1"/>
  <c r="J2861" i="1"/>
  <c r="J2877" i="1"/>
  <c r="J2893" i="1"/>
  <c r="J2909" i="1"/>
  <c r="J2925" i="1"/>
  <c r="J2941" i="1"/>
  <c r="J2809" i="1"/>
  <c r="J2825" i="1"/>
  <c r="J2841" i="1"/>
  <c r="J2857" i="1"/>
  <c r="J2873" i="1"/>
  <c r="J2889" i="1"/>
  <c r="J2905" i="1"/>
  <c r="J2921" i="1"/>
  <c r="J2937" i="1"/>
  <c r="J2953" i="1"/>
  <c r="J2420" i="1"/>
  <c r="J2422" i="1"/>
  <c r="J2424" i="1"/>
  <c r="J2426" i="1"/>
  <c r="J2428" i="1"/>
  <c r="J2430" i="1"/>
  <c r="J2432" i="1"/>
  <c r="J2434" i="1"/>
  <c r="J2436" i="1"/>
  <c r="J2438" i="1"/>
  <c r="J2440" i="1"/>
  <c r="J2442" i="1"/>
  <c r="J2444" i="1"/>
  <c r="J2446" i="1"/>
  <c r="J2448" i="1"/>
  <c r="J2450" i="1"/>
  <c r="J2452" i="1"/>
  <c r="J2454" i="1"/>
  <c r="J2456" i="1"/>
  <c r="J2458" i="1"/>
  <c r="J2460" i="1"/>
  <c r="J2462" i="1"/>
  <c r="J2464" i="1"/>
  <c r="J2466" i="1"/>
  <c r="J2468" i="1"/>
  <c r="J2470" i="1"/>
  <c r="J2472" i="1"/>
  <c r="J2474" i="1"/>
  <c r="J2476" i="1"/>
  <c r="J2478" i="1"/>
  <c r="J2480" i="1"/>
  <c r="J2482" i="1"/>
  <c r="J2484" i="1"/>
  <c r="J2486" i="1"/>
  <c r="J2488" i="1"/>
  <c r="J2490" i="1"/>
  <c r="J2492" i="1"/>
  <c r="J2494" i="1"/>
  <c r="J2496" i="1"/>
  <c r="J2498" i="1"/>
  <c r="J2500" i="1"/>
  <c r="J2502" i="1"/>
  <c r="J2504" i="1"/>
  <c r="J2506" i="1"/>
  <c r="J2508" i="1"/>
  <c r="J2510" i="1"/>
  <c r="J2512" i="1"/>
  <c r="J2514" i="1"/>
  <c r="J2516" i="1"/>
  <c r="J2518" i="1"/>
  <c r="J2520" i="1"/>
  <c r="J2522" i="1"/>
  <c r="J2524" i="1"/>
  <c r="J2526" i="1"/>
  <c r="J2528" i="1"/>
  <c r="J2530" i="1"/>
  <c r="J2532" i="1"/>
  <c r="J2534" i="1"/>
  <c r="J2536" i="1"/>
  <c r="J2538" i="1"/>
  <c r="J2540" i="1"/>
  <c r="J2542" i="1"/>
  <c r="J2544" i="1"/>
  <c r="J2546" i="1"/>
  <c r="J2548" i="1"/>
  <c r="J2550" i="1"/>
  <c r="J2552" i="1"/>
  <c r="J2554" i="1"/>
  <c r="J2556" i="1"/>
  <c r="J2558" i="1"/>
  <c r="J2560" i="1"/>
  <c r="J2562" i="1"/>
  <c r="J2564" i="1"/>
  <c r="J2566" i="1"/>
  <c r="J2568" i="1"/>
  <c r="J2570" i="1"/>
  <c r="J2572" i="1"/>
  <c r="J2574" i="1"/>
  <c r="J2576" i="1"/>
  <c r="J2578" i="1"/>
  <c r="J2580" i="1"/>
  <c r="J2582" i="1"/>
  <c r="J2584" i="1"/>
  <c r="J2586" i="1"/>
  <c r="J2588" i="1"/>
  <c r="J2590" i="1"/>
  <c r="J2592" i="1"/>
  <c r="J2594" i="1"/>
  <c r="J2596" i="1"/>
  <c r="J2598" i="1"/>
  <c r="J2600" i="1"/>
  <c r="J2602" i="1"/>
  <c r="J2604" i="1"/>
  <c r="J2606" i="1"/>
  <c r="J2608" i="1"/>
  <c r="J2610" i="1"/>
  <c r="J2612" i="1"/>
  <c r="J2614" i="1"/>
  <c r="J2616" i="1"/>
  <c r="J2618" i="1"/>
  <c r="J2620" i="1"/>
  <c r="J2622" i="1"/>
  <c r="J2624" i="1"/>
  <c r="J2626" i="1"/>
  <c r="J2781" i="1"/>
  <c r="J2797" i="1"/>
  <c r="J2805" i="1"/>
  <c r="J2821" i="1"/>
  <c r="J2837" i="1"/>
  <c r="J2853" i="1"/>
  <c r="J2869" i="1"/>
  <c r="J2885" i="1"/>
  <c r="J2901" i="1"/>
  <c r="J2917" i="1"/>
  <c r="J2933" i="1"/>
  <c r="J2949" i="1"/>
  <c r="J2801" i="1"/>
  <c r="J2817" i="1"/>
  <c r="J2833" i="1"/>
  <c r="J2849" i="1"/>
  <c r="J2865" i="1"/>
  <c r="J2881" i="1"/>
  <c r="J2897" i="1"/>
  <c r="J2913" i="1"/>
  <c r="J2929" i="1"/>
  <c r="J2945" i="1"/>
  <c r="K3215" i="1"/>
  <c r="K3219" i="1"/>
  <c r="K3223" i="1"/>
  <c r="K3227" i="1"/>
  <c r="K3231" i="1"/>
  <c r="K3235" i="1"/>
  <c r="K3239" i="1"/>
  <c r="K3243" i="1"/>
  <c r="K3247" i="1"/>
  <c r="K3251" i="1"/>
  <c r="K3255" i="1"/>
  <c r="K3259" i="1"/>
  <c r="K3263" i="1"/>
  <c r="K3267" i="1"/>
  <c r="K3271" i="1"/>
  <c r="K3275" i="1"/>
  <c r="K3279" i="1"/>
  <c r="K3283" i="1"/>
  <c r="K3287" i="1"/>
  <c r="K3291" i="1"/>
  <c r="K3295" i="1"/>
  <c r="J2957" i="1"/>
  <c r="J2961" i="1"/>
  <c r="J2965" i="1"/>
  <c r="J2969" i="1"/>
  <c r="J2973" i="1"/>
  <c r="J2977" i="1"/>
  <c r="J2981" i="1"/>
  <c r="J2985" i="1"/>
  <c r="J2989" i="1"/>
  <c r="J2993" i="1"/>
  <c r="J2997" i="1"/>
  <c r="J3001" i="1"/>
  <c r="J3005" i="1"/>
  <c r="J3009" i="1"/>
  <c r="J3013" i="1"/>
  <c r="J3017" i="1"/>
  <c r="J3021" i="1"/>
  <c r="J3025" i="1"/>
  <c r="J3029" i="1"/>
  <c r="J3033" i="1"/>
  <c r="J3037" i="1"/>
  <c r="J3041" i="1"/>
  <c r="J3045" i="1"/>
  <c r="J3049" i="1"/>
  <c r="J3053" i="1"/>
  <c r="J3057" i="1"/>
  <c r="J3061" i="1"/>
  <c r="J3065" i="1"/>
  <c r="J3069" i="1"/>
  <c r="J3073" i="1"/>
  <c r="J3077" i="1"/>
  <c r="J3081" i="1"/>
  <c r="J3085" i="1"/>
  <c r="J3089" i="1"/>
  <c r="J3093" i="1"/>
  <c r="J3097" i="1"/>
  <c r="J3101" i="1"/>
  <c r="J3105" i="1"/>
  <c r="J3109" i="1"/>
  <c r="J3113" i="1"/>
  <c r="J3117" i="1"/>
  <c r="J3121" i="1"/>
  <c r="J3125" i="1"/>
  <c r="J3129" i="1"/>
  <c r="J3133" i="1"/>
  <c r="J3137" i="1"/>
  <c r="J3141" i="1"/>
  <c r="J3145" i="1"/>
  <c r="J3149" i="1"/>
  <c r="J3153" i="1"/>
  <c r="J3157" i="1"/>
  <c r="J3161" i="1"/>
  <c r="J3165" i="1"/>
  <c r="J3169" i="1"/>
  <c r="J3173" i="1"/>
  <c r="J3177" i="1"/>
  <c r="J3181" i="1"/>
  <c r="J3185" i="1"/>
  <c r="J3189" i="1"/>
  <c r="J3193" i="1"/>
  <c r="J3197" i="1"/>
  <c r="J3201" i="1"/>
  <c r="J3205" i="1"/>
  <c r="J3209" i="1"/>
  <c r="J3213" i="1"/>
  <c r="J3217" i="1"/>
  <c r="J3221" i="1"/>
  <c r="J3225" i="1"/>
  <c r="J3229" i="1"/>
  <c r="J3233" i="1"/>
  <c r="J3237" i="1"/>
  <c r="J3241" i="1"/>
  <c r="J3245" i="1"/>
  <c r="J3249" i="1"/>
  <c r="J3253" i="1"/>
  <c r="J3257" i="1"/>
  <c r="J3261" i="1"/>
  <c r="J3265" i="1"/>
  <c r="J3269" i="1"/>
  <c r="J3273" i="1"/>
  <c r="J3277" i="1"/>
  <c r="J3281" i="1"/>
  <c r="J3285" i="1"/>
  <c r="J3289" i="1"/>
  <c r="J3293" i="1"/>
  <c r="K3297" i="1"/>
  <c r="K3367" i="1"/>
  <c r="J3367" i="1"/>
  <c r="K3369" i="1"/>
  <c r="J3369" i="1"/>
  <c r="K3371" i="1"/>
  <c r="J3371" i="1"/>
  <c r="K3373" i="1"/>
  <c r="J3373" i="1"/>
  <c r="K3375" i="1"/>
  <c r="J3375" i="1"/>
  <c r="K3377" i="1"/>
  <c r="J3377" i="1"/>
  <c r="K3379" i="1"/>
  <c r="J3379" i="1"/>
  <c r="K3381" i="1"/>
  <c r="J3381" i="1"/>
  <c r="K3383" i="1"/>
  <c r="J3383" i="1"/>
  <c r="K3385" i="1"/>
  <c r="J3385" i="1"/>
  <c r="K3387" i="1"/>
  <c r="J3387" i="1"/>
  <c r="K3389" i="1"/>
  <c r="J3389" i="1"/>
  <c r="J3366" i="1"/>
  <c r="J3368" i="1"/>
  <c r="J3370" i="1"/>
  <c r="J3372" i="1"/>
  <c r="J3374" i="1"/>
  <c r="J3376" i="1"/>
  <c r="J3378" i="1"/>
  <c r="J3380" i="1"/>
  <c r="J3382" i="1"/>
  <c r="J3384" i="1"/>
  <c r="J3386" i="1"/>
  <c r="J3388" i="1"/>
  <c r="J3390" i="1"/>
  <c r="J3392" i="1"/>
  <c r="J3394" i="1"/>
  <c r="J3396" i="1"/>
  <c r="J3398" i="1"/>
  <c r="J3400" i="1"/>
  <c r="J3402" i="1"/>
  <c r="J3404" i="1"/>
  <c r="J3406" i="1"/>
  <c r="J3408" i="1"/>
  <c r="J3410" i="1"/>
  <c r="J3412" i="1"/>
  <c r="J3414" i="1"/>
  <c r="J3416" i="1"/>
  <c r="J3418" i="1"/>
  <c r="J3420" i="1"/>
  <c r="J3422" i="1"/>
  <c r="J3424" i="1"/>
  <c r="J3426" i="1"/>
  <c r="J3428" i="1"/>
  <c r="J3430" i="1"/>
  <c r="J3432" i="1"/>
  <c r="J3434" i="1"/>
  <c r="J3436" i="1"/>
  <c r="J3438" i="1"/>
  <c r="J3440" i="1"/>
  <c r="J3443" i="1"/>
  <c r="J3445" i="1"/>
  <c r="J3447" i="1"/>
  <c r="J3449" i="1"/>
  <c r="J3451" i="1"/>
  <c r="J3453" i="1"/>
  <c r="J3455" i="1"/>
  <c r="J3457" i="1"/>
  <c r="J3459" i="1"/>
  <c r="J3461" i="1"/>
  <c r="J3463" i="1"/>
  <c r="J3465" i="1"/>
  <c r="J3467" i="1"/>
  <c r="J3469" i="1"/>
  <c r="J3471" i="1"/>
  <c r="J3473" i="1"/>
  <c r="J3475" i="1"/>
  <c r="J3477" i="1"/>
  <c r="J3479" i="1"/>
  <c r="J3481" i="1"/>
  <c r="J3483" i="1"/>
  <c r="J3485" i="1"/>
  <c r="J3391" i="1"/>
  <c r="J3393" i="1"/>
  <c r="J3395" i="1"/>
  <c r="J3397" i="1"/>
  <c r="J3399" i="1"/>
  <c r="J3401" i="1"/>
  <c r="J3403" i="1"/>
  <c r="J3405" i="1"/>
  <c r="J3407" i="1"/>
  <c r="J3409" i="1"/>
  <c r="J3411" i="1"/>
  <c r="J3413" i="1"/>
  <c r="J3415" i="1"/>
  <c r="J3417" i="1"/>
  <c r="J3419" i="1"/>
  <c r="J3421" i="1"/>
  <c r="J3423" i="1"/>
  <c r="J3425" i="1"/>
  <c r="J3427" i="1"/>
  <c r="J3429" i="1"/>
  <c r="J3431" i="1"/>
  <c r="J3433" i="1"/>
  <c r="J3435" i="1"/>
  <c r="J3437" i="1"/>
  <c r="J3439" i="1"/>
  <c r="J3441" i="1"/>
  <c r="J3442" i="1"/>
  <c r="K3442" i="1"/>
  <c r="J3489" i="1"/>
  <c r="K3493" i="1"/>
  <c r="K3499" i="1"/>
  <c r="K3593" i="1"/>
  <c r="K3597" i="1"/>
  <c r="K3609" i="1"/>
  <c r="K3625" i="1"/>
  <c r="K3637" i="1"/>
  <c r="K3641" i="1"/>
  <c r="J3665" i="1"/>
  <c r="J3681" i="1"/>
  <c r="J3487" i="1"/>
  <c r="J3491" i="1"/>
  <c r="J3495" i="1"/>
  <c r="J3503" i="1"/>
  <c r="J3507" i="1"/>
  <c r="J3511" i="1"/>
  <c r="J3515" i="1"/>
  <c r="J3519" i="1"/>
  <c r="J3523" i="1"/>
  <c r="J3527" i="1"/>
  <c r="J3531" i="1"/>
  <c r="J3535" i="1"/>
  <c r="J3539" i="1"/>
  <c r="J3543" i="1"/>
  <c r="J3547" i="1"/>
  <c r="J3551" i="1"/>
  <c r="J3555" i="1"/>
  <c r="J3559" i="1"/>
  <c r="J3563" i="1"/>
  <c r="J3567" i="1"/>
  <c r="J3571" i="1"/>
  <c r="J3575" i="1"/>
  <c r="J3579" i="1"/>
  <c r="J3583" i="1"/>
  <c r="J3587" i="1"/>
  <c r="J3591" i="1"/>
  <c r="J3595" i="1"/>
  <c r="J3599" i="1"/>
  <c r="J3603" i="1"/>
  <c r="J3607" i="1"/>
  <c r="J3611" i="1"/>
  <c r="J3615" i="1"/>
  <c r="J3619" i="1"/>
  <c r="J3623" i="1"/>
  <c r="J3627" i="1"/>
  <c r="J3631" i="1"/>
  <c r="J3635" i="1"/>
  <c r="J3639" i="1"/>
  <c r="J3643" i="1"/>
  <c r="J3647" i="1"/>
  <c r="J3661" i="1"/>
  <c r="J3677" i="1"/>
  <c r="J3693" i="1"/>
  <c r="J3657" i="1"/>
  <c r="J3673" i="1"/>
  <c r="J3689" i="1"/>
  <c r="J3653" i="1"/>
  <c r="J3669" i="1"/>
  <c r="J3685" i="1"/>
  <c r="J3504" i="1"/>
  <c r="J3506" i="1"/>
  <c r="J3508" i="1"/>
  <c r="J3510" i="1"/>
  <c r="J3512" i="1"/>
  <c r="J3514" i="1"/>
  <c r="J3516" i="1"/>
  <c r="J3518" i="1"/>
  <c r="J3520" i="1"/>
  <c r="J3522" i="1"/>
  <c r="J3524" i="1"/>
  <c r="J3526" i="1"/>
  <c r="J3528" i="1"/>
  <c r="J3530" i="1"/>
  <c r="J3532" i="1"/>
  <c r="J3534" i="1"/>
  <c r="J3536" i="1"/>
  <c r="J3538" i="1"/>
  <c r="J3540" i="1"/>
  <c r="J3542" i="1"/>
  <c r="J3544" i="1"/>
  <c r="J3546" i="1"/>
  <c r="J3548" i="1"/>
  <c r="J3550" i="1"/>
  <c r="J3552" i="1"/>
  <c r="J3554" i="1"/>
  <c r="J3556" i="1"/>
  <c r="J3558" i="1"/>
  <c r="J3560" i="1"/>
  <c r="J3562" i="1"/>
  <c r="J3564" i="1"/>
  <c r="J3566" i="1"/>
  <c r="J3568" i="1"/>
  <c r="J3570" i="1"/>
  <c r="J3572" i="1"/>
  <c r="J3574" i="1"/>
  <c r="J3576" i="1"/>
  <c r="J3578" i="1"/>
  <c r="J3580" i="1"/>
  <c r="J3582" i="1"/>
  <c r="J3584" i="1"/>
  <c r="J3586" i="1"/>
  <c r="J3588" i="1"/>
  <c r="J3590" i="1"/>
  <c r="J3592" i="1"/>
  <c r="J3594" i="1"/>
  <c r="J3596" i="1"/>
  <c r="J3598" i="1"/>
  <c r="J3600" i="1"/>
  <c r="J3602" i="1"/>
  <c r="J3604" i="1"/>
  <c r="J3606" i="1"/>
  <c r="J3608" i="1"/>
  <c r="J3610" i="1"/>
  <c r="J3612" i="1"/>
  <c r="J3614" i="1"/>
  <c r="J3616" i="1"/>
  <c r="J3618" i="1"/>
  <c r="J3620" i="1"/>
  <c r="J3622" i="1"/>
  <c r="J3624" i="1"/>
  <c r="J3626" i="1"/>
  <c r="J3628" i="1"/>
  <c r="J3630" i="1"/>
  <c r="J3632" i="1"/>
  <c r="J3634" i="1"/>
  <c r="J3636" i="1"/>
  <c r="J3638" i="1"/>
  <c r="J3640" i="1"/>
  <c r="J3642" i="1"/>
  <c r="J3644" i="1"/>
  <c r="J3646" i="1"/>
  <c r="J3648" i="1"/>
  <c r="K3650" i="1"/>
  <c r="K3697" i="1"/>
  <c r="K3701" i="1"/>
  <c r="K3705" i="1"/>
  <c r="K3709" i="1"/>
  <c r="K3713" i="1"/>
  <c r="K3717" i="1"/>
  <c r="K3721" i="1"/>
  <c r="K3725" i="1"/>
  <c r="K3729" i="1"/>
  <c r="K3733" i="1"/>
  <c r="K3737" i="1"/>
  <c r="K3741" i="1"/>
  <c r="K3745" i="1"/>
  <c r="K3749" i="1"/>
  <c r="K3753" i="1"/>
  <c r="K3757" i="1"/>
  <c r="K3761" i="1"/>
  <c r="K3765" i="1"/>
  <c r="K3769" i="1"/>
  <c r="K3773" i="1"/>
  <c r="K3777" i="1"/>
  <c r="K3781" i="1"/>
  <c r="K3785" i="1"/>
  <c r="K3789" i="1"/>
  <c r="K3793" i="1"/>
  <c r="K3797" i="1"/>
  <c r="K3801" i="1"/>
  <c r="K3805" i="1"/>
  <c r="K3809" i="1"/>
  <c r="K3813" i="1"/>
  <c r="K3817" i="1"/>
  <c r="K3821" i="1"/>
  <c r="K3825" i="1"/>
  <c r="K3829" i="1"/>
  <c r="K3833" i="1"/>
  <c r="K3837" i="1"/>
  <c r="K3841" i="1"/>
  <c r="K3845" i="1"/>
  <c r="K3849" i="1"/>
  <c r="K3853" i="1"/>
  <c r="K3857" i="1"/>
  <c r="K3861" i="1"/>
  <c r="K3865" i="1"/>
  <c r="K3869" i="1"/>
  <c r="K3873" i="1"/>
  <c r="K3877" i="1"/>
  <c r="K3881" i="1"/>
  <c r="K3885" i="1"/>
  <c r="K3901" i="1"/>
  <c r="K3917" i="1"/>
  <c r="K3933" i="1"/>
  <c r="J3755" i="1"/>
  <c r="J3759" i="1"/>
  <c r="J3763" i="1"/>
  <c r="J3767" i="1"/>
  <c r="J3771" i="1"/>
  <c r="J3775" i="1"/>
  <c r="J3779" i="1"/>
  <c r="J3783" i="1"/>
  <c r="J3787" i="1"/>
  <c r="J3791" i="1"/>
  <c r="J3795" i="1"/>
  <c r="J3799" i="1"/>
  <c r="J3803" i="1"/>
  <c r="J3807" i="1"/>
  <c r="J3811" i="1"/>
  <c r="J3815" i="1"/>
  <c r="J3819" i="1"/>
  <c r="J3823" i="1"/>
  <c r="J3827" i="1"/>
  <c r="J3831" i="1"/>
  <c r="J3835" i="1"/>
  <c r="J3839" i="1"/>
  <c r="J3843" i="1"/>
  <c r="J3847" i="1"/>
  <c r="J3851" i="1"/>
  <c r="J3855" i="1"/>
  <c r="J3859" i="1"/>
  <c r="J3863" i="1"/>
  <c r="J3867" i="1"/>
  <c r="J3871" i="1"/>
  <c r="J3875" i="1"/>
  <c r="J3879" i="1"/>
  <c r="J3883" i="1"/>
  <c r="J3893" i="1"/>
  <c r="J3909" i="1"/>
  <c r="J3925" i="1"/>
  <c r="K4093" i="1"/>
  <c r="K4102" i="1"/>
  <c r="K4118" i="1"/>
  <c r="K4134" i="1"/>
  <c r="J4094" i="1"/>
  <c r="J4110" i="1"/>
  <c r="J4126" i="1"/>
  <c r="J4142" i="1"/>
  <c r="K4146" i="1"/>
  <c r="J4432" i="1"/>
  <c r="J4434" i="1"/>
  <c r="K4437" i="1"/>
  <c r="J4437" i="1"/>
  <c r="K4431" i="1"/>
  <c r="J4431" i="1"/>
  <c r="K4433" i="1"/>
  <c r="J4433" i="1"/>
  <c r="K4435" i="1"/>
  <c r="J4435" i="1"/>
  <c r="K4410" i="1"/>
  <c r="K4436" i="1"/>
  <c r="J4436" i="1"/>
  <c r="J4438" i="1"/>
  <c r="J4440" i="1"/>
  <c r="J4442" i="1"/>
  <c r="J4444" i="1"/>
  <c r="J4446" i="1"/>
  <c r="J4448" i="1"/>
  <c r="J4450" i="1"/>
  <c r="J4452" i="1"/>
  <c r="J4454" i="1"/>
  <c r="J4456" i="1"/>
  <c r="J4458" i="1"/>
  <c r="J4460" i="1"/>
  <c r="J4462" i="1"/>
  <c r="J4464" i="1"/>
  <c r="J4466" i="1"/>
  <c r="J4468" i="1"/>
  <c r="J4470" i="1"/>
  <c r="J4472" i="1"/>
  <c r="K4474" i="1"/>
  <c r="J4475" i="1"/>
  <c r="J4481" i="1"/>
  <c r="K4483" i="1"/>
  <c r="J4483" i="1"/>
  <c r="K4485" i="1"/>
  <c r="J4485" i="1"/>
  <c r="K4487" i="1"/>
  <c r="J4487" i="1"/>
  <c r="K4489" i="1"/>
  <c r="J4489" i="1"/>
  <c r="J4439" i="1"/>
  <c r="J4441" i="1"/>
  <c r="J4443" i="1"/>
  <c r="J4445" i="1"/>
  <c r="J4447" i="1"/>
  <c r="J4449" i="1"/>
  <c r="J4451" i="1"/>
  <c r="J4453" i="1"/>
  <c r="J4455" i="1"/>
  <c r="J4457" i="1"/>
  <c r="J4459" i="1"/>
  <c r="J4461" i="1"/>
  <c r="J4463" i="1"/>
  <c r="J4465" i="1"/>
  <c r="J4467" i="1"/>
  <c r="J4469" i="1"/>
  <c r="J4471" i="1"/>
  <c r="J4473" i="1"/>
  <c r="K4484" i="1"/>
  <c r="J4484" i="1"/>
  <c r="K4486" i="1"/>
  <c r="J4486" i="1"/>
  <c r="K4488" i="1"/>
  <c r="J4488" i="1"/>
  <c r="K4490" i="1"/>
  <c r="J4490" i="1"/>
  <c r="K4476" i="1"/>
  <c r="J4477" i="1"/>
  <c r="K4482" i="1"/>
  <c r="J4547" i="1"/>
  <c r="J4560" i="1"/>
  <c r="J4584" i="1"/>
  <c r="J4612" i="1"/>
  <c r="J4648" i="1"/>
  <c r="J4676" i="1"/>
  <c r="J4744" i="1"/>
  <c r="J4492" i="1"/>
  <c r="J4494" i="1"/>
  <c r="J4496" i="1"/>
  <c r="J4498" i="1"/>
  <c r="J4500" i="1"/>
  <c r="J4502" i="1"/>
  <c r="J4504" i="1"/>
  <c r="J4506" i="1"/>
  <c r="J4508" i="1"/>
  <c r="J4510" i="1"/>
  <c r="J4512" i="1"/>
  <c r="J4514" i="1"/>
  <c r="J4516" i="1"/>
  <c r="J4518" i="1"/>
  <c r="J4520" i="1"/>
  <c r="J4522" i="1"/>
  <c r="J4524" i="1"/>
  <c r="J4526" i="1"/>
  <c r="J4528" i="1"/>
  <c r="J4530" i="1"/>
  <c r="J4532" i="1"/>
  <c r="J4534" i="1"/>
  <c r="J4536" i="1"/>
  <c r="K4538" i="1"/>
  <c r="J4551" i="1"/>
  <c r="K4551" i="1"/>
  <c r="J4600" i="1"/>
  <c r="J4628" i="1"/>
  <c r="J4664" i="1"/>
  <c r="J4491" i="1"/>
  <c r="J4493" i="1"/>
  <c r="J4495" i="1"/>
  <c r="J4497" i="1"/>
  <c r="J4499" i="1"/>
  <c r="J4501" i="1"/>
  <c r="J4503" i="1"/>
  <c r="J4505" i="1"/>
  <c r="J4507" i="1"/>
  <c r="J4509" i="1"/>
  <c r="J4511" i="1"/>
  <c r="J4513" i="1"/>
  <c r="J4515" i="1"/>
  <c r="J4517" i="1"/>
  <c r="J4519" i="1"/>
  <c r="J4521" i="1"/>
  <c r="J4523" i="1"/>
  <c r="J4525" i="1"/>
  <c r="J4527" i="1"/>
  <c r="J4529" i="1"/>
  <c r="J4531" i="1"/>
  <c r="J4533" i="1"/>
  <c r="J4535" i="1"/>
  <c r="J4537" i="1"/>
  <c r="J4580" i="1"/>
  <c r="J4616" i="1"/>
  <c r="J4644" i="1"/>
  <c r="J4680" i="1"/>
  <c r="J4596" i="1"/>
  <c r="J4632" i="1"/>
  <c r="J4660" i="1"/>
  <c r="J4712" i="1"/>
  <c r="J4776" i="1"/>
  <c r="J4860" i="1"/>
  <c r="K4916" i="1"/>
  <c r="J4916" i="1"/>
  <c r="K4919" i="1"/>
  <c r="J4919" i="1"/>
  <c r="K4924" i="1"/>
  <c r="J4924" i="1"/>
  <c r="K4927" i="1"/>
  <c r="J4927" i="1"/>
  <c r="K4932" i="1"/>
  <c r="J4932" i="1"/>
  <c r="K4935" i="1"/>
  <c r="J4935" i="1"/>
  <c r="K4940" i="1"/>
  <c r="J4940" i="1"/>
  <c r="K4942" i="1"/>
  <c r="J4942" i="1"/>
  <c r="K4944" i="1"/>
  <c r="J4944" i="1"/>
  <c r="K4946" i="1"/>
  <c r="J4946" i="1"/>
  <c r="K4948" i="1"/>
  <c r="J4948" i="1"/>
  <c r="K4950" i="1"/>
  <c r="J4950" i="1"/>
  <c r="K4952" i="1"/>
  <c r="J4952" i="1"/>
  <c r="K4954" i="1"/>
  <c r="J4954" i="1"/>
  <c r="K4956" i="1"/>
  <c r="J4956" i="1"/>
  <c r="J4756" i="1"/>
  <c r="J4800" i="1"/>
  <c r="J4816" i="1"/>
  <c r="J4844" i="1"/>
  <c r="J4696" i="1"/>
  <c r="J4728" i="1"/>
  <c r="J4760" i="1"/>
  <c r="J4784" i="1"/>
  <c r="K4880" i="1"/>
  <c r="J4880" i="1"/>
  <c r="J4828" i="1"/>
  <c r="J4588" i="1"/>
  <c r="J4604" i="1"/>
  <c r="J4620" i="1"/>
  <c r="J4636" i="1"/>
  <c r="J4652" i="1"/>
  <c r="J4668" i="1"/>
  <c r="J4684" i="1"/>
  <c r="J4700" i="1"/>
  <c r="J4716" i="1"/>
  <c r="J4732" i="1"/>
  <c r="J4748" i="1"/>
  <c r="J4764" i="1"/>
  <c r="J4788" i="1"/>
  <c r="J4832" i="1"/>
  <c r="J4848" i="1"/>
  <c r="J4876" i="1"/>
  <c r="K4574" i="1"/>
  <c r="J4812" i="1"/>
  <c r="J4864" i="1"/>
  <c r="J4808" i="1"/>
  <c r="J4824" i="1"/>
  <c r="J4840" i="1"/>
  <c r="J4856" i="1"/>
  <c r="J4872" i="1"/>
  <c r="J4907" i="1"/>
  <c r="K4907" i="1"/>
  <c r="J4804" i="1"/>
  <c r="J4820" i="1"/>
  <c r="J4836" i="1"/>
  <c r="J4852" i="1"/>
  <c r="J4868" i="1"/>
  <c r="J4884" i="1"/>
  <c r="K4906" i="1"/>
  <c r="J4906" i="1"/>
  <c r="J4910" i="1"/>
  <c r="K4913" i="1"/>
  <c r="J4913" i="1"/>
  <c r="K4918" i="1"/>
  <c r="J4918" i="1"/>
  <c r="K4921" i="1"/>
  <c r="J4921" i="1"/>
  <c r="K4926" i="1"/>
  <c r="J4926" i="1"/>
  <c r="K4929" i="1"/>
  <c r="J4929" i="1"/>
  <c r="K4934" i="1"/>
  <c r="J4934" i="1"/>
  <c r="K4937" i="1"/>
  <c r="J4937" i="1"/>
  <c r="K4915" i="1"/>
  <c r="J4915" i="1"/>
  <c r="K4920" i="1"/>
  <c r="J4920" i="1"/>
  <c r="K4923" i="1"/>
  <c r="J4923" i="1"/>
  <c r="K4928" i="1"/>
  <c r="J4928" i="1"/>
  <c r="K4931" i="1"/>
  <c r="J4931" i="1"/>
  <c r="K4936" i="1"/>
  <c r="J4936" i="1"/>
  <c r="K4939" i="1"/>
  <c r="J4939" i="1"/>
  <c r="K4941" i="1"/>
  <c r="J4941" i="1"/>
  <c r="K4943" i="1"/>
  <c r="J4943" i="1"/>
  <c r="K4945" i="1"/>
  <c r="J4945" i="1"/>
  <c r="K4947" i="1"/>
  <c r="J4947" i="1"/>
  <c r="K4949" i="1"/>
  <c r="J4949" i="1"/>
  <c r="K4951" i="1"/>
  <c r="J4951" i="1"/>
  <c r="K4953" i="1"/>
  <c r="J4953" i="1"/>
  <c r="K4955" i="1"/>
  <c r="J4955" i="1"/>
  <c r="K4957" i="1"/>
  <c r="J4957" i="1"/>
  <c r="K4905" i="1"/>
  <c r="K4914" i="1"/>
  <c r="J4914" i="1"/>
  <c r="K4917" i="1"/>
  <c r="J4917" i="1"/>
  <c r="K4922" i="1"/>
  <c r="J4922" i="1"/>
  <c r="K4925" i="1"/>
  <c r="J4925" i="1"/>
  <c r="K4930" i="1"/>
  <c r="J4930" i="1"/>
  <c r="K4933" i="1"/>
  <c r="J4933" i="1"/>
  <c r="K4938" i="1"/>
  <c r="J4938" i="1"/>
  <c r="K4963" i="1"/>
  <c r="J4963" i="1"/>
  <c r="K4965" i="1"/>
  <c r="J4965" i="1"/>
  <c r="K4967" i="1"/>
  <c r="J4967" i="1"/>
  <c r="K4969" i="1"/>
  <c r="J4969" i="1"/>
  <c r="K4971" i="1"/>
  <c r="J4971" i="1"/>
  <c r="K4973" i="1"/>
  <c r="J4973" i="1"/>
  <c r="K4975" i="1"/>
  <c r="J4975" i="1"/>
  <c r="K4977" i="1"/>
  <c r="J4977" i="1"/>
  <c r="K4979" i="1"/>
  <c r="J4979" i="1"/>
  <c r="K4983" i="1"/>
  <c r="J4983" i="1"/>
  <c r="K4987" i="1"/>
  <c r="J4987" i="1"/>
  <c r="K4991" i="1"/>
  <c r="J4991" i="1"/>
  <c r="K4995" i="1"/>
  <c r="J4995" i="1"/>
  <c r="K4999" i="1"/>
  <c r="J4999" i="1"/>
  <c r="J4981" i="1"/>
  <c r="J4985" i="1"/>
  <c r="J4989" i="1"/>
  <c r="J4993" i="1"/>
  <c r="J4997" i="1"/>
  <c r="J5000" i="1"/>
  <c r="J355" i="1"/>
  <c r="K355" i="1"/>
  <c r="K869" i="1"/>
  <c r="K845" i="1"/>
  <c r="K837" i="1"/>
  <c r="K669" i="1"/>
  <c r="K625" i="1"/>
  <c r="J625" i="1"/>
  <c r="J614" i="1"/>
  <c r="K614" i="1"/>
  <c r="J609" i="1"/>
  <c r="K609" i="1"/>
  <c r="K605" i="1"/>
  <c r="K588" i="1"/>
  <c r="J588" i="1"/>
  <c r="K563" i="1"/>
  <c r="J549" i="1"/>
  <c r="K549" i="1"/>
  <c r="J547" i="1"/>
  <c r="K547" i="1"/>
  <c r="J665" i="1"/>
  <c r="K665" i="1"/>
  <c r="J647" i="1"/>
  <c r="K647" i="1"/>
  <c r="K861" i="1"/>
  <c r="K853" i="1"/>
  <c r="K875" i="1"/>
  <c r="K867" i="1"/>
  <c r="K859" i="1"/>
  <c r="K851" i="1"/>
  <c r="K841" i="1"/>
  <c r="K833" i="1"/>
  <c r="K785" i="1"/>
  <c r="K769" i="1"/>
  <c r="K753" i="1"/>
  <c r="J724" i="1"/>
  <c r="K723" i="1"/>
  <c r="K698" i="1"/>
  <c r="J697" i="1"/>
  <c r="K687" i="1"/>
  <c r="K683" i="1"/>
  <c r="J633" i="1"/>
  <c r="K633" i="1"/>
  <c r="J631" i="1"/>
  <c r="K631" i="1"/>
  <c r="K629" i="1"/>
  <c r="J624" i="1"/>
  <c r="J604" i="1"/>
  <c r="K604" i="1"/>
  <c r="J562" i="1"/>
  <c r="K562" i="1"/>
  <c r="J539" i="1"/>
  <c r="K539" i="1"/>
  <c r="K529" i="1"/>
  <c r="K725" i="1"/>
  <c r="J711" i="1"/>
  <c r="J679" i="1"/>
  <c r="K679" i="1"/>
  <c r="K673" i="1"/>
  <c r="K661" i="1"/>
  <c r="J630" i="1"/>
  <c r="J615" i="1"/>
  <c r="K615" i="1"/>
  <c r="J608" i="1"/>
  <c r="K608" i="1"/>
  <c r="J589" i="1"/>
  <c r="K589" i="1"/>
  <c r="J587" i="1"/>
  <c r="K587" i="1"/>
  <c r="K548" i="1"/>
  <c r="J548" i="1"/>
  <c r="K532" i="1"/>
  <c r="J532" i="1"/>
  <c r="J510" i="1"/>
  <c r="K510" i="1"/>
  <c r="J501" i="1"/>
  <c r="K501" i="1"/>
  <c r="J494" i="1"/>
  <c r="K494" i="1"/>
  <c r="J485" i="1"/>
  <c r="K485" i="1"/>
  <c r="J478" i="1"/>
  <c r="K478" i="1"/>
  <c r="J462" i="1"/>
  <c r="K462" i="1"/>
  <c r="J610" i="1"/>
  <c r="J598" i="1"/>
  <c r="K597" i="1"/>
  <c r="J592" i="1"/>
  <c r="K582" i="1"/>
  <c r="K576" i="1"/>
  <c r="J575" i="1"/>
  <c r="K572" i="1"/>
  <c r="J556" i="1"/>
  <c r="K555" i="1"/>
  <c r="J540" i="1"/>
  <c r="K611" i="1"/>
  <c r="K601" i="1"/>
  <c r="K557" i="1"/>
  <c r="J509" i="1"/>
  <c r="K509" i="1"/>
  <c r="J502" i="1"/>
  <c r="K502" i="1"/>
  <c r="J493" i="1"/>
  <c r="K493" i="1"/>
  <c r="J486" i="1"/>
  <c r="K486" i="1"/>
  <c r="J477" i="1"/>
  <c r="K477" i="1"/>
  <c r="J449" i="1"/>
  <c r="K449" i="1"/>
  <c r="J433" i="1"/>
  <c r="K433" i="1"/>
  <c r="J417" i="1"/>
  <c r="K417" i="1"/>
  <c r="K516" i="1"/>
  <c r="J511" i="1"/>
  <c r="J503" i="1"/>
  <c r="J495" i="1"/>
  <c r="J487" i="1"/>
  <c r="J479" i="1"/>
  <c r="J466" i="1"/>
  <c r="K466" i="1"/>
  <c r="J507" i="1"/>
  <c r="K504" i="1"/>
  <c r="J499" i="1"/>
  <c r="K496" i="1"/>
  <c r="J491" i="1"/>
  <c r="K488" i="1"/>
  <c r="J483" i="1"/>
  <c r="K480" i="1"/>
  <c r="K465" i="1"/>
  <c r="J450" i="1"/>
  <c r="K450" i="1"/>
  <c r="J434" i="1"/>
  <c r="K434" i="1"/>
  <c r="J418" i="1"/>
  <c r="K418" i="1"/>
  <c r="K422" i="1"/>
  <c r="J354" i="1"/>
  <c r="K354" i="1"/>
  <c r="K446" i="1"/>
  <c r="J362" i="1"/>
  <c r="K362" i="1"/>
  <c r="K360" i="1"/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654" i="9" s="1"/>
  <c r="J257" i="1"/>
  <c r="J258" i="1"/>
  <c r="J259" i="1"/>
  <c r="J260" i="1"/>
  <c r="J261" i="1"/>
  <c r="J262" i="1"/>
  <c r="J263" i="1"/>
  <c r="J264" i="1"/>
  <c r="J265" i="1"/>
  <c r="J266" i="1"/>
  <c r="N908" i="9" s="1"/>
  <c r="J267" i="1"/>
  <c r="J268" i="1"/>
  <c r="J269" i="1"/>
  <c r="J270" i="1"/>
  <c r="J271" i="1"/>
  <c r="J272" i="1"/>
  <c r="J273" i="1"/>
  <c r="J274" i="1"/>
  <c r="J275" i="1"/>
  <c r="J276" i="1"/>
  <c r="O223" i="9" s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893" i="9" s="1"/>
  <c r="J308" i="1"/>
  <c r="J309" i="1"/>
  <c r="J310" i="1"/>
  <c r="J311" i="1"/>
  <c r="I198" i="9" s="1"/>
  <c r="J312" i="1"/>
  <c r="L711" i="9" s="1"/>
  <c r="J313" i="1"/>
  <c r="J314" i="1"/>
  <c r="J315" i="1"/>
  <c r="J316" i="1"/>
  <c r="J317" i="1"/>
  <c r="J318" i="1"/>
  <c r="O709" i="9" s="1"/>
  <c r="J319" i="1"/>
  <c r="I1042" i="9" s="1"/>
  <c r="J320" i="1"/>
  <c r="J224" i="9" s="1"/>
  <c r="J321" i="1"/>
  <c r="J322" i="1"/>
  <c r="J323" i="1"/>
  <c r="J324" i="1"/>
  <c r="J325" i="1"/>
  <c r="J326" i="1"/>
  <c r="J327" i="1"/>
  <c r="J328" i="1"/>
  <c r="P865" i="9" s="1"/>
  <c r="J329" i="1"/>
  <c r="J330" i="1"/>
  <c r="J331" i="1"/>
  <c r="J332" i="1"/>
  <c r="P777" i="9" s="1"/>
  <c r="J333" i="1"/>
  <c r="J334" i="1"/>
  <c r="L393" i="9" s="1"/>
  <c r="J335" i="1"/>
  <c r="L672" i="9" s="1"/>
  <c r="J336" i="1"/>
  <c r="I840" i="9" s="1"/>
  <c r="J337" i="1"/>
  <c r="J338" i="1"/>
  <c r="J339" i="1"/>
  <c r="J340" i="1"/>
  <c r="J341" i="1"/>
  <c r="J342" i="1"/>
  <c r="J343" i="1"/>
  <c r="J344" i="1"/>
  <c r="M694" i="9" s="1"/>
  <c r="J345" i="1"/>
  <c r="J346" i="1"/>
  <c r="J347" i="1"/>
  <c r="J348" i="1"/>
  <c r="L36" i="9" l="1"/>
  <c r="I802" i="9"/>
  <c r="L802" i="9"/>
  <c r="I625" i="9"/>
  <c r="M240" i="9"/>
  <c r="L873" i="9"/>
  <c r="N873" i="9"/>
  <c r="K169" i="9"/>
  <c r="P1044" i="9"/>
  <c r="M386" i="9"/>
  <c r="K175" i="9"/>
  <c r="L904" i="9"/>
  <c r="J377" i="9"/>
  <c r="L246" i="9"/>
  <c r="L856" i="9"/>
  <c r="P398" i="9"/>
  <c r="M945" i="9"/>
  <c r="I168" i="9"/>
  <c r="O1023" i="9"/>
  <c r="O412" i="9"/>
  <c r="P917" i="9"/>
  <c r="O297" i="9"/>
  <c r="J537" i="9"/>
  <c r="O1021" i="9"/>
  <c r="L286" i="9"/>
  <c r="O584" i="9"/>
  <c r="I152" i="9"/>
  <c r="N592" i="9"/>
  <c r="M510" i="9"/>
  <c r="M396" i="9"/>
  <c r="L1002" i="9"/>
  <c r="O364" i="9"/>
  <c r="L954" i="9"/>
  <c r="M592" i="9"/>
  <c r="O592" i="9"/>
  <c r="P148" i="9"/>
  <c r="K1016" i="9"/>
  <c r="I592" i="9"/>
  <c r="L592" i="9"/>
  <c r="L612" i="9"/>
  <c r="J592" i="9"/>
  <c r="K592" i="9"/>
  <c r="M288" i="9"/>
  <c r="P592" i="9"/>
  <c r="I488" i="9"/>
  <c r="J62" i="9"/>
  <c r="L917" i="9"/>
  <c r="O1052" i="9"/>
  <c r="L364" i="9"/>
  <c r="K364" i="9"/>
  <c r="P364" i="9"/>
  <c r="J336" i="9"/>
  <c r="M684" i="9"/>
  <c r="P990" i="9"/>
  <c r="O310" i="9"/>
  <c r="M459" i="9"/>
  <c r="M94" i="9"/>
  <c r="L666" i="9"/>
  <c r="L20" i="9"/>
  <c r="P96" i="9"/>
  <c r="K20" i="9"/>
  <c r="P20" i="9"/>
  <c r="L771" i="9"/>
  <c r="P651" i="9"/>
  <c r="J203" i="9"/>
  <c r="P172" i="9"/>
  <c r="I896" i="9"/>
  <c r="I841" i="9"/>
  <c r="O120" i="9"/>
  <c r="J33" i="9"/>
  <c r="J11" i="9"/>
  <c r="I556" i="9"/>
  <c r="I845" i="9"/>
  <c r="J1022" i="9"/>
  <c r="I847" i="9"/>
  <c r="O12" i="9"/>
  <c r="L12" i="9"/>
  <c r="O169" i="9"/>
  <c r="I169" i="9"/>
  <c r="L811" i="9"/>
  <c r="O174" i="9"/>
  <c r="I12" i="9"/>
  <c r="N12" i="9"/>
  <c r="J169" i="9"/>
  <c r="L169" i="9"/>
  <c r="J12" i="9"/>
  <c r="P12" i="9"/>
  <c r="M169" i="9"/>
  <c r="N169" i="9"/>
  <c r="M12" i="9"/>
  <c r="K12" i="9"/>
  <c r="P169" i="9"/>
  <c r="L1052" i="9"/>
  <c r="M1052" i="9"/>
  <c r="K1062" i="9"/>
  <c r="J686" i="9"/>
  <c r="I1052" i="9"/>
  <c r="N1052" i="9"/>
  <c r="P703" i="9"/>
  <c r="J1052" i="9"/>
  <c r="K1052" i="9"/>
  <c r="J279" i="9"/>
  <c r="P1052" i="9"/>
  <c r="M737" i="9"/>
  <c r="J405" i="9"/>
  <c r="N742" i="9"/>
  <c r="O844" i="9"/>
  <c r="J844" i="9"/>
  <c r="N459" i="9"/>
  <c r="P459" i="9"/>
  <c r="O573" i="9"/>
  <c r="O586" i="9"/>
  <c r="P844" i="9"/>
  <c r="M844" i="9"/>
  <c r="J459" i="9"/>
  <c r="L459" i="9"/>
  <c r="I439" i="9"/>
  <c r="P994" i="9"/>
  <c r="L183" i="9"/>
  <c r="K844" i="9"/>
  <c r="I844" i="9"/>
  <c r="O459" i="9"/>
  <c r="I459" i="9"/>
  <c r="J216" i="9"/>
  <c r="J338" i="9"/>
  <c r="P693" i="9"/>
  <c r="N950" i="9"/>
  <c r="L928" i="9"/>
  <c r="N844" i="9"/>
  <c r="K459" i="9"/>
  <c r="J812" i="9"/>
  <c r="M108" i="9"/>
  <c r="I586" i="9"/>
  <c r="L586" i="9"/>
  <c r="N837" i="9"/>
  <c r="J586" i="9"/>
  <c r="K586" i="9"/>
  <c r="J187" i="9"/>
  <c r="P586" i="9"/>
  <c r="N586" i="9"/>
  <c r="M586" i="9"/>
  <c r="L180" i="9"/>
  <c r="M355" i="9"/>
  <c r="J174" i="9"/>
  <c r="K174" i="9"/>
  <c r="O811" i="9"/>
  <c r="I811" i="9"/>
  <c r="K258" i="9"/>
  <c r="N258" i="9"/>
  <c r="J845" i="9"/>
  <c r="P811" i="9"/>
  <c r="O250" i="9"/>
  <c r="N174" i="9"/>
  <c r="I174" i="9"/>
  <c r="L845" i="9"/>
  <c r="J811" i="9"/>
  <c r="L703" i="9"/>
  <c r="J258" i="9"/>
  <c r="M258" i="9"/>
  <c r="N845" i="9"/>
  <c r="L1028" i="9"/>
  <c r="P965" i="9"/>
  <c r="M174" i="9"/>
  <c r="P174" i="9"/>
  <c r="N811" i="9"/>
  <c r="L258" i="9"/>
  <c r="P258" i="9"/>
  <c r="K845" i="9"/>
  <c r="M845" i="9"/>
  <c r="L174" i="9"/>
  <c r="P845" i="9"/>
  <c r="K811" i="9"/>
  <c r="M811" i="9"/>
  <c r="O258" i="9"/>
  <c r="I258" i="9"/>
  <c r="O845" i="9"/>
  <c r="P37" i="9"/>
  <c r="M120" i="9"/>
  <c r="N120" i="9"/>
  <c r="P338" i="9"/>
  <c r="L950" i="9"/>
  <c r="K686" i="9"/>
  <c r="M686" i="9"/>
  <c r="P950" i="9"/>
  <c r="L814" i="9"/>
  <c r="I120" i="9"/>
  <c r="J120" i="9"/>
  <c r="O338" i="9"/>
  <c r="N338" i="9"/>
  <c r="K950" i="9"/>
  <c r="M950" i="9"/>
  <c r="O686" i="9"/>
  <c r="I686" i="9"/>
  <c r="J346" i="9"/>
  <c r="M663" i="9"/>
  <c r="L120" i="9"/>
  <c r="P120" i="9"/>
  <c r="L338" i="9"/>
  <c r="L686" i="9"/>
  <c r="M338" i="9"/>
  <c r="I950" i="9"/>
  <c r="N686" i="9"/>
  <c r="K120" i="9"/>
  <c r="I338" i="9"/>
  <c r="K338" i="9"/>
  <c r="J950" i="9"/>
  <c r="O950" i="9"/>
  <c r="P686" i="9"/>
  <c r="K161" i="9"/>
  <c r="N741" i="9"/>
  <c r="O224" i="9"/>
  <c r="P224" i="9"/>
  <c r="K187" i="9"/>
  <c r="L221" i="9"/>
  <c r="J335" i="9"/>
  <c r="M224" i="9"/>
  <c r="N187" i="9"/>
  <c r="P187" i="9"/>
  <c r="I328" i="9"/>
  <c r="L855" i="9"/>
  <c r="I224" i="9"/>
  <c r="I187" i="9"/>
  <c r="M187" i="9"/>
  <c r="K224" i="9"/>
  <c r="N662" i="9"/>
  <c r="L224" i="9"/>
  <c r="N224" i="9"/>
  <c r="O187" i="9"/>
  <c r="L187" i="9"/>
  <c r="I718" i="9"/>
  <c r="K152" i="9"/>
  <c r="N152" i="9"/>
  <c r="M114" i="9"/>
  <c r="O114" i="9"/>
  <c r="P377" i="9"/>
  <c r="J393" i="9"/>
  <c r="O393" i="9"/>
  <c r="K904" i="9"/>
  <c r="I904" i="9"/>
  <c r="O745" i="9"/>
  <c r="I745" i="9"/>
  <c r="I425" i="9"/>
  <c r="O425" i="9"/>
  <c r="L898" i="9"/>
  <c r="K613" i="9"/>
  <c r="N39" i="9"/>
  <c r="J152" i="9"/>
  <c r="P152" i="9"/>
  <c r="K114" i="9"/>
  <c r="J114" i="9"/>
  <c r="L377" i="9"/>
  <c r="O377" i="9"/>
  <c r="P393" i="9"/>
  <c r="K393" i="9"/>
  <c r="N904" i="9"/>
  <c r="N377" i="9"/>
  <c r="J745" i="9"/>
  <c r="N425" i="9"/>
  <c r="K425" i="9"/>
  <c r="J898" i="9"/>
  <c r="L245" i="9"/>
  <c r="M152" i="9"/>
  <c r="L152" i="9"/>
  <c r="L114" i="9"/>
  <c r="P114" i="9"/>
  <c r="K377" i="9"/>
  <c r="N393" i="9"/>
  <c r="I393" i="9"/>
  <c r="P904" i="9"/>
  <c r="J904" i="9"/>
  <c r="M377" i="9"/>
  <c r="N745" i="9"/>
  <c r="M425" i="9"/>
  <c r="P425" i="9"/>
  <c r="P549" i="9"/>
  <c r="P14" i="9"/>
  <c r="O152" i="9"/>
  <c r="I114" i="9"/>
  <c r="N114" i="9"/>
  <c r="I377" i="9"/>
  <c r="M393" i="9"/>
  <c r="O904" i="9"/>
  <c r="M904" i="9"/>
  <c r="K745" i="9"/>
  <c r="M745" i="9"/>
  <c r="J425" i="9"/>
  <c r="L425" i="9"/>
  <c r="M257" i="9"/>
  <c r="K265" i="9"/>
  <c r="K11" i="9"/>
  <c r="M11" i="9"/>
  <c r="I14" i="9"/>
  <c r="I36" i="9"/>
  <c r="N36" i="9"/>
  <c r="J691" i="9"/>
  <c r="I691" i="9"/>
  <c r="P1042" i="9"/>
  <c r="N1042" i="9"/>
  <c r="P864" i="9"/>
  <c r="J864" i="9"/>
  <c r="L11" i="9"/>
  <c r="O11" i="9"/>
  <c r="J36" i="9"/>
  <c r="K36" i="9"/>
  <c r="L1042" i="9"/>
  <c r="J1042" i="9"/>
  <c r="O691" i="9"/>
  <c r="O864" i="9"/>
  <c r="M864" i="9"/>
  <c r="J851" i="9"/>
  <c r="N11" i="9"/>
  <c r="I11" i="9"/>
  <c r="M36" i="9"/>
  <c r="P36" i="9"/>
  <c r="N691" i="9"/>
  <c r="M1042" i="9"/>
  <c r="K864" i="9"/>
  <c r="I864" i="9"/>
  <c r="P691" i="9"/>
  <c r="L691" i="9"/>
  <c r="P11" i="9"/>
  <c r="O36" i="9"/>
  <c r="K691" i="9"/>
  <c r="M691" i="9"/>
  <c r="L864" i="9"/>
  <c r="N864" i="9"/>
  <c r="I688" i="9"/>
  <c r="O108" i="9"/>
  <c r="I366" i="9"/>
  <c r="K366" i="9"/>
  <c r="L386" i="9"/>
  <c r="N37" i="9"/>
  <c r="O37" i="9"/>
  <c r="M366" i="9"/>
  <c r="L537" i="9"/>
  <c r="P537" i="9"/>
  <c r="J771" i="9"/>
  <c r="J386" i="9"/>
  <c r="P366" i="9"/>
  <c r="I386" i="9"/>
  <c r="K386" i="9"/>
  <c r="J37" i="9"/>
  <c r="I37" i="9"/>
  <c r="J366" i="9"/>
  <c r="K537" i="9"/>
  <c r="O537" i="9"/>
  <c r="N771" i="9"/>
  <c r="P771" i="9"/>
  <c r="L371" i="9"/>
  <c r="L389" i="9"/>
  <c r="O366" i="9"/>
  <c r="P386" i="9"/>
  <c r="L37" i="9"/>
  <c r="M37" i="9"/>
  <c r="N386" i="9"/>
  <c r="I537" i="9"/>
  <c r="N537" i="9"/>
  <c r="K771" i="9"/>
  <c r="M771" i="9"/>
  <c r="O71" i="9"/>
  <c r="J186" i="9"/>
  <c r="P108" i="9"/>
  <c r="J163" i="9"/>
  <c r="L366" i="9"/>
  <c r="O386" i="9"/>
  <c r="K37" i="9"/>
  <c r="N366" i="9"/>
  <c r="M537" i="9"/>
  <c r="O771" i="9"/>
  <c r="I771" i="9"/>
  <c r="M21" i="9"/>
  <c r="L116" i="9"/>
  <c r="M49" i="9"/>
  <c r="M268" i="9"/>
  <c r="K355" i="9"/>
  <c r="I1013" i="9"/>
  <c r="N684" i="9"/>
  <c r="I684" i="9"/>
  <c r="N718" i="9"/>
  <c r="J355" i="9"/>
  <c r="L758" i="9"/>
  <c r="P355" i="9"/>
  <c r="L718" i="9"/>
  <c r="K684" i="9"/>
  <c r="P718" i="9"/>
  <c r="J718" i="9"/>
  <c r="N355" i="9"/>
  <c r="N138" i="9"/>
  <c r="O355" i="9"/>
  <c r="O1013" i="9"/>
  <c r="P684" i="9"/>
  <c r="J684" i="9"/>
  <c r="O718" i="9"/>
  <c r="M718" i="9"/>
  <c r="I355" i="9"/>
  <c r="P493" i="9"/>
  <c r="N305" i="9"/>
  <c r="O376" i="9"/>
  <c r="L355" i="9"/>
  <c r="N1013" i="9"/>
  <c r="O684" i="9"/>
  <c r="K718" i="9"/>
  <c r="O312" i="9"/>
  <c r="I549" i="9"/>
  <c r="K549" i="9"/>
  <c r="O549" i="9"/>
  <c r="P855" i="9"/>
  <c r="M855" i="9"/>
  <c r="L798" i="9"/>
  <c r="M60" i="9"/>
  <c r="L312" i="9"/>
  <c r="N549" i="9"/>
  <c r="I855" i="9"/>
  <c r="N855" i="9"/>
  <c r="L862" i="9"/>
  <c r="J547" i="9"/>
  <c r="K76" i="9"/>
  <c r="N910" i="9"/>
  <c r="K312" i="9"/>
  <c r="M549" i="9"/>
  <c r="J549" i="9"/>
  <c r="J855" i="9"/>
  <c r="O855" i="9"/>
  <c r="N22" i="9"/>
  <c r="O1010" i="9"/>
  <c r="P249" i="9"/>
  <c r="Q249" i="9" s="1"/>
  <c r="S249" i="9" s="1"/>
  <c r="T249" i="9" s="1"/>
  <c r="U249" i="9" s="1"/>
  <c r="P312" i="9"/>
  <c r="I312" i="9"/>
  <c r="L549" i="9"/>
  <c r="K855" i="9"/>
  <c r="L689" i="9"/>
  <c r="M259" i="9"/>
  <c r="I685" i="9"/>
  <c r="O722" i="9"/>
  <c r="J153" i="9"/>
  <c r="L153" i="9"/>
  <c r="L405" i="9"/>
  <c r="N987" i="9"/>
  <c r="O987" i="9"/>
  <c r="I405" i="9"/>
  <c r="P680" i="9"/>
  <c r="J680" i="9"/>
  <c r="K987" i="9"/>
  <c r="J663" i="9"/>
  <c r="I663" i="9"/>
  <c r="I7" i="9"/>
  <c r="I153" i="9"/>
  <c r="K153" i="9"/>
  <c r="K405" i="9"/>
  <c r="L1012" i="9"/>
  <c r="N405" i="9"/>
  <c r="O680" i="9"/>
  <c r="M680" i="9"/>
  <c r="M987" i="9"/>
  <c r="O663" i="9"/>
  <c r="M998" i="9"/>
  <c r="K48" i="9"/>
  <c r="P126" i="9"/>
  <c r="L894" i="9"/>
  <c r="L1054" i="9"/>
  <c r="N153" i="9"/>
  <c r="M153" i="9"/>
  <c r="P405" i="9"/>
  <c r="P987" i="9"/>
  <c r="J1012" i="9"/>
  <c r="K1012" i="9"/>
  <c r="L987" i="9"/>
  <c r="M405" i="9"/>
  <c r="N680" i="9"/>
  <c r="I680" i="9"/>
  <c r="L663" i="9"/>
  <c r="I987" i="9"/>
  <c r="N663" i="9"/>
  <c r="J318" i="9"/>
  <c r="L330" i="9"/>
  <c r="O231" i="9"/>
  <c r="O153" i="9"/>
  <c r="P153" i="9"/>
  <c r="O405" i="9"/>
  <c r="P663" i="9"/>
  <c r="L680" i="9"/>
  <c r="K680" i="9"/>
  <c r="K663" i="9"/>
  <c r="J987" i="9"/>
  <c r="L632" i="9"/>
  <c r="I944" i="9"/>
  <c r="P250" i="9"/>
  <c r="N250" i="9"/>
  <c r="J183" i="9"/>
  <c r="K183" i="9"/>
  <c r="O743" i="9"/>
  <c r="I743" i="9"/>
  <c r="P742" i="9"/>
  <c r="J742" i="9"/>
  <c r="O1051" i="9"/>
  <c r="J1051" i="9"/>
  <c r="P1051" i="9"/>
  <c r="N851" i="9"/>
  <c r="N757" i="9"/>
  <c r="K757" i="9"/>
  <c r="P110" i="9"/>
  <c r="L1019" i="9"/>
  <c r="K250" i="9"/>
  <c r="I250" i="9"/>
  <c r="N183" i="9"/>
  <c r="P183" i="9"/>
  <c r="J743" i="9"/>
  <c r="O742" i="9"/>
  <c r="M742" i="9"/>
  <c r="L851" i="9"/>
  <c r="P851" i="9"/>
  <c r="K851" i="9"/>
  <c r="M851" i="9"/>
  <c r="O757" i="9"/>
  <c r="M757" i="9"/>
  <c r="J275" i="9"/>
  <c r="J348" i="9"/>
  <c r="N26" i="9"/>
  <c r="M1015" i="9"/>
  <c r="P887" i="9"/>
  <c r="M250" i="9"/>
  <c r="L250" i="9"/>
  <c r="I183" i="9"/>
  <c r="M183" i="9"/>
  <c r="L742" i="9"/>
  <c r="N743" i="9"/>
  <c r="K742" i="9"/>
  <c r="I742" i="9"/>
  <c r="L1051" i="9"/>
  <c r="M1051" i="9"/>
  <c r="O851" i="9"/>
  <c r="I851" i="9"/>
  <c r="J757" i="9"/>
  <c r="I757" i="9"/>
  <c r="K1055" i="9"/>
  <c r="I381" i="9"/>
  <c r="N975" i="9"/>
  <c r="O183" i="9"/>
  <c r="Q183" i="9" s="1"/>
  <c r="S183" i="9" s="1"/>
  <c r="T183" i="9" s="1"/>
  <c r="U183" i="9" s="1"/>
  <c r="K743" i="9"/>
  <c r="M743" i="9"/>
  <c r="P743" i="9"/>
  <c r="I1051" i="9"/>
  <c r="N1051" i="9"/>
  <c r="P757" i="9"/>
  <c r="L757" i="9"/>
  <c r="K1051" i="9"/>
  <c r="K389" i="9"/>
  <c r="P346" i="9"/>
  <c r="K547" i="9"/>
  <c r="O547" i="9"/>
  <c r="O129" i="9"/>
  <c r="N129" i="9"/>
  <c r="K780" i="9"/>
  <c r="I780" i="9"/>
  <c r="P1055" i="9"/>
  <c r="L812" i="9"/>
  <c r="P812" i="9"/>
  <c r="M812" i="9"/>
  <c r="J556" i="9"/>
  <c r="L556" i="9"/>
  <c r="L613" i="9"/>
  <c r="J706" i="9"/>
  <c r="P591" i="9"/>
  <c r="P389" i="9"/>
  <c r="O346" i="9"/>
  <c r="N547" i="9"/>
  <c r="P129" i="9"/>
  <c r="K129" i="9"/>
  <c r="L1055" i="9"/>
  <c r="J1055" i="9"/>
  <c r="N780" i="9"/>
  <c r="N346" i="9"/>
  <c r="K812" i="9"/>
  <c r="I812" i="9"/>
  <c r="I613" i="9"/>
  <c r="K556" i="9"/>
  <c r="N556" i="9"/>
  <c r="N613" i="9"/>
  <c r="O706" i="9"/>
  <c r="M706" i="9"/>
  <c r="L780" i="9"/>
  <c r="K421" i="9"/>
  <c r="O389" i="9"/>
  <c r="L346" i="9"/>
  <c r="I547" i="9"/>
  <c r="M547" i="9"/>
  <c r="I129" i="9"/>
  <c r="J129" i="9"/>
  <c r="O1055" i="9"/>
  <c r="O780" i="9"/>
  <c r="J780" i="9"/>
  <c r="M346" i="9"/>
  <c r="N1055" i="9"/>
  <c r="N812" i="9"/>
  <c r="L706" i="9"/>
  <c r="M556" i="9"/>
  <c r="P556" i="9"/>
  <c r="P613" i="9"/>
  <c r="O613" i="9"/>
  <c r="P706" i="9"/>
  <c r="I706" i="9"/>
  <c r="I232" i="9"/>
  <c r="I899" i="9"/>
  <c r="K173" i="9"/>
  <c r="I346" i="9"/>
  <c r="K346" i="9"/>
  <c r="L547" i="9"/>
  <c r="P547" i="9"/>
  <c r="M129" i="9"/>
  <c r="L129" i="9"/>
  <c r="I1055" i="9"/>
  <c r="P780" i="9"/>
  <c r="M780" i="9"/>
  <c r="M1055" i="9"/>
  <c r="O812" i="9"/>
  <c r="O556" i="9"/>
  <c r="M613" i="9"/>
  <c r="J613" i="9"/>
  <c r="K706" i="9"/>
  <c r="N706" i="9"/>
  <c r="L320" i="9"/>
  <c r="L60" i="9"/>
  <c r="K60" i="9"/>
  <c r="P837" i="9"/>
  <c r="L1036" i="9"/>
  <c r="I1036" i="9"/>
  <c r="K837" i="9"/>
  <c r="M837" i="9"/>
  <c r="O510" i="9"/>
  <c r="I510" i="9"/>
  <c r="K898" i="9"/>
  <c r="M898" i="9"/>
  <c r="J171" i="9"/>
  <c r="P171" i="9"/>
  <c r="L847" i="9"/>
  <c r="P1058" i="9"/>
  <c r="M1058" i="9"/>
  <c r="J847" i="9"/>
  <c r="L265" i="9"/>
  <c r="K1058" i="9"/>
  <c r="J896" i="9"/>
  <c r="N913" i="9"/>
  <c r="M913" i="9"/>
  <c r="O1036" i="9"/>
  <c r="L896" i="9"/>
  <c r="K522" i="9"/>
  <c r="P829" i="9"/>
  <c r="J14" i="9"/>
  <c r="L14" i="9"/>
  <c r="K108" i="9"/>
  <c r="N108" i="9"/>
  <c r="O20" i="9"/>
  <c r="N20" i="9"/>
  <c r="K320" i="9"/>
  <c r="P60" i="9"/>
  <c r="N60" i="9"/>
  <c r="O837" i="9"/>
  <c r="I837" i="9"/>
  <c r="N510" i="9"/>
  <c r="P510" i="9"/>
  <c r="P898" i="9"/>
  <c r="I898" i="9"/>
  <c r="N171" i="9"/>
  <c r="O171" i="9"/>
  <c r="P1036" i="9"/>
  <c r="M1036" i="9"/>
  <c r="N1058" i="9"/>
  <c r="N847" i="9"/>
  <c r="N320" i="9"/>
  <c r="P896" i="9"/>
  <c r="K896" i="9"/>
  <c r="O913" i="9"/>
  <c r="I913" i="9"/>
  <c r="M14" i="9"/>
  <c r="K14" i="9"/>
  <c r="I108" i="9"/>
  <c r="J108" i="9"/>
  <c r="J20" i="9"/>
  <c r="I20" i="9"/>
  <c r="P320" i="9"/>
  <c r="I320" i="9"/>
  <c r="I60" i="9"/>
  <c r="J60" i="9"/>
  <c r="L837" i="9"/>
  <c r="J1058" i="9"/>
  <c r="J837" i="9"/>
  <c r="K510" i="9"/>
  <c r="L510" i="9"/>
  <c r="N898" i="9"/>
  <c r="K171" i="9"/>
  <c r="I171" i="9"/>
  <c r="P847" i="9"/>
  <c r="N1036" i="9"/>
  <c r="K847" i="9"/>
  <c r="M847" i="9"/>
  <c r="M320" i="9"/>
  <c r="K1036" i="9"/>
  <c r="N896" i="9"/>
  <c r="M896" i="9"/>
  <c r="J913" i="9"/>
  <c r="I140" i="9"/>
  <c r="O14" i="9"/>
  <c r="N14" i="9"/>
  <c r="L108" i="9"/>
  <c r="M20" i="9"/>
  <c r="O320" i="9"/>
  <c r="O60" i="9"/>
  <c r="L1058" i="9"/>
  <c r="I1058" i="9"/>
  <c r="J510" i="9"/>
  <c r="O898" i="9"/>
  <c r="M171" i="9"/>
  <c r="L171" i="9"/>
  <c r="O847" i="9"/>
  <c r="J320" i="9"/>
  <c r="P913" i="9"/>
  <c r="O896" i="9"/>
  <c r="L913" i="9"/>
  <c r="K913" i="9"/>
  <c r="J1036" i="9"/>
  <c r="N92" i="9"/>
  <c r="O419" i="9"/>
  <c r="J44" i="9"/>
  <c r="O44" i="9"/>
  <c r="I240" i="9"/>
  <c r="N161" i="9"/>
  <c r="M161" i="9"/>
  <c r="K71" i="9"/>
  <c r="M71" i="9"/>
  <c r="P741" i="9"/>
  <c r="I1062" i="9"/>
  <c r="J1062" i="9"/>
  <c r="K741" i="9"/>
  <c r="M741" i="9"/>
  <c r="J990" i="9"/>
  <c r="P1062" i="9"/>
  <c r="M533" i="9"/>
  <c r="P533" i="9"/>
  <c r="L990" i="9"/>
  <c r="N288" i="9"/>
  <c r="O288" i="9"/>
  <c r="K648" i="9"/>
  <c r="J648" i="9"/>
  <c r="O908" i="9"/>
  <c r="J908" i="9"/>
  <c r="O1019" i="9"/>
  <c r="J1019" i="9"/>
  <c r="L135" i="9"/>
  <c r="L419" i="9"/>
  <c r="M44" i="9"/>
  <c r="K44" i="9"/>
  <c r="L240" i="9"/>
  <c r="N240" i="9"/>
  <c r="O161" i="9"/>
  <c r="P161" i="9"/>
  <c r="N71" i="9"/>
  <c r="I71" i="9"/>
  <c r="L741" i="9"/>
  <c r="O741" i="9"/>
  <c r="I741" i="9"/>
  <c r="K1028" i="9"/>
  <c r="M1062" i="9"/>
  <c r="L533" i="9"/>
  <c r="O533" i="9"/>
  <c r="N990" i="9"/>
  <c r="P288" i="9"/>
  <c r="I288" i="9"/>
  <c r="M648" i="9"/>
  <c r="P908" i="9"/>
  <c r="M908" i="9"/>
  <c r="M990" i="9"/>
  <c r="M1019" i="9"/>
  <c r="J615" i="9"/>
  <c r="I461" i="9"/>
  <c r="M799" i="9"/>
  <c r="K419" i="9"/>
  <c r="P44" i="9"/>
  <c r="L44" i="9"/>
  <c r="O240" i="9"/>
  <c r="P240" i="9"/>
  <c r="J161" i="9"/>
  <c r="L161" i="9"/>
  <c r="J71" i="9"/>
  <c r="P71" i="9"/>
  <c r="M1028" i="9"/>
  <c r="J741" i="9"/>
  <c r="L648" i="9"/>
  <c r="K533" i="9"/>
  <c r="J533" i="9"/>
  <c r="L288" i="9"/>
  <c r="J288" i="9"/>
  <c r="P648" i="9"/>
  <c r="I648" i="9"/>
  <c r="K908" i="9"/>
  <c r="I908" i="9"/>
  <c r="I990" i="9"/>
  <c r="K1019" i="9"/>
  <c r="P1019" i="9"/>
  <c r="I1019" i="9"/>
  <c r="L908" i="9"/>
  <c r="P419" i="9"/>
  <c r="I44" i="9"/>
  <c r="N44" i="9"/>
  <c r="I161" i="9"/>
  <c r="L71" i="9"/>
  <c r="L1062" i="9"/>
  <c r="I1028" i="9"/>
  <c r="K990" i="9"/>
  <c r="N1062" i="9"/>
  <c r="N533" i="9"/>
  <c r="O990" i="9"/>
  <c r="K288" i="9"/>
  <c r="O648" i="9"/>
  <c r="N648" i="9"/>
  <c r="N1019" i="9"/>
  <c r="I533" i="9"/>
  <c r="M165" i="9"/>
  <c r="N880" i="9"/>
  <c r="N624" i="9"/>
  <c r="K282" i="9"/>
  <c r="I830" i="9"/>
  <c r="M138" i="9"/>
  <c r="P138" i="9"/>
  <c r="K7" i="9"/>
  <c r="M7" i="9"/>
  <c r="I175" i="9"/>
  <c r="P175" i="9"/>
  <c r="L994" i="9"/>
  <c r="I39" i="9"/>
  <c r="M39" i="9"/>
  <c r="N96" i="9"/>
  <c r="O96" i="9"/>
  <c r="L799" i="9"/>
  <c r="J994" i="9"/>
  <c r="O799" i="9"/>
  <c r="I799" i="9"/>
  <c r="K461" i="9"/>
  <c r="M461" i="9"/>
  <c r="J899" i="9"/>
  <c r="O885" i="9"/>
  <c r="I885" i="9"/>
  <c r="P899" i="9"/>
  <c r="Q899" i="9" s="1"/>
  <c r="S899" i="9" s="1"/>
  <c r="T899" i="9" s="1"/>
  <c r="U899" i="9" s="1"/>
  <c r="I63" i="9"/>
  <c r="P63" i="9"/>
  <c r="K840" i="9"/>
  <c r="L688" i="9"/>
  <c r="O688" i="9"/>
  <c r="N688" i="9"/>
  <c r="L777" i="9"/>
  <c r="L840" i="9"/>
  <c r="I850" i="9"/>
  <c r="I138" i="9"/>
  <c r="L138" i="9"/>
  <c r="N7" i="9"/>
  <c r="L7" i="9"/>
  <c r="J175" i="9"/>
  <c r="M175" i="9"/>
  <c r="L39" i="9"/>
  <c r="P39" i="9"/>
  <c r="I96" i="9"/>
  <c r="M96" i="9"/>
  <c r="P799" i="9"/>
  <c r="K994" i="9"/>
  <c r="J799" i="9"/>
  <c r="N461" i="9"/>
  <c r="P461" i="9"/>
  <c r="N899" i="9"/>
  <c r="J885" i="9"/>
  <c r="L63" i="9"/>
  <c r="J63" i="9"/>
  <c r="P840" i="9"/>
  <c r="N840" i="9"/>
  <c r="K688" i="9"/>
  <c r="J688" i="9"/>
  <c r="N777" i="9"/>
  <c r="K777" i="9"/>
  <c r="L899" i="9"/>
  <c r="L675" i="9"/>
  <c r="K138" i="9"/>
  <c r="P7" i="9"/>
  <c r="O7" i="9"/>
  <c r="O175" i="9"/>
  <c r="L175" i="9"/>
  <c r="K39" i="9"/>
  <c r="O39" i="9"/>
  <c r="J96" i="9"/>
  <c r="L96" i="9"/>
  <c r="N799" i="9"/>
  <c r="J461" i="9"/>
  <c r="L461" i="9"/>
  <c r="K899" i="9"/>
  <c r="M899" i="9"/>
  <c r="N885" i="9"/>
  <c r="K63" i="9"/>
  <c r="M63" i="9"/>
  <c r="O138" i="9"/>
  <c r="O840" i="9"/>
  <c r="M840" i="9"/>
  <c r="M688" i="9"/>
  <c r="O777" i="9"/>
  <c r="M777" i="9"/>
  <c r="J138" i="9"/>
  <c r="J7" i="9"/>
  <c r="N175" i="9"/>
  <c r="L885" i="9"/>
  <c r="P885" i="9"/>
  <c r="J39" i="9"/>
  <c r="K96" i="9"/>
  <c r="K799" i="9"/>
  <c r="O461" i="9"/>
  <c r="O899" i="9"/>
  <c r="K885" i="9"/>
  <c r="M885" i="9"/>
  <c r="O63" i="9"/>
  <c r="N63" i="9"/>
  <c r="J840" i="9"/>
  <c r="P688" i="9"/>
  <c r="J777" i="9"/>
  <c r="I777" i="9"/>
  <c r="I275" i="9"/>
  <c r="N223" i="9"/>
  <c r="L223" i="9"/>
  <c r="J140" i="9"/>
  <c r="N140" i="9"/>
  <c r="L363" i="9"/>
  <c r="O94" i="9"/>
  <c r="P94" i="9"/>
  <c r="I584" i="9"/>
  <c r="L584" i="9"/>
  <c r="M305" i="9"/>
  <c r="J493" i="9"/>
  <c r="L493" i="9"/>
  <c r="K865" i="9"/>
  <c r="M865" i="9"/>
  <c r="N709" i="9"/>
  <c r="K232" i="9"/>
  <c r="O232" i="9"/>
  <c r="N919" i="9"/>
  <c r="L815" i="9"/>
  <c r="O238" i="9"/>
  <c r="L238" i="9"/>
  <c r="M624" i="9"/>
  <c r="O624" i="9"/>
  <c r="L404" i="9"/>
  <c r="K758" i="9"/>
  <c r="L841" i="9"/>
  <c r="K914" i="9"/>
  <c r="I914" i="9"/>
  <c r="O180" i="9"/>
  <c r="I180" i="9"/>
  <c r="O294" i="9"/>
  <c r="I463" i="9"/>
  <c r="L101" i="9"/>
  <c r="N212" i="9"/>
  <c r="Q212" i="9" s="1"/>
  <c r="S212" i="9" s="1"/>
  <c r="T212" i="9" s="1"/>
  <c r="U212" i="9" s="1"/>
  <c r="J595" i="9"/>
  <c r="N866" i="9"/>
  <c r="I223" i="9"/>
  <c r="M223" i="9"/>
  <c r="M140" i="9"/>
  <c r="P140" i="9"/>
  <c r="K363" i="9"/>
  <c r="K94" i="9"/>
  <c r="N94" i="9"/>
  <c r="L709" i="9"/>
  <c r="N1021" i="9"/>
  <c r="I1054" i="9"/>
  <c r="J584" i="9"/>
  <c r="K584" i="9"/>
  <c r="J305" i="9"/>
  <c r="O493" i="9"/>
  <c r="I493" i="9"/>
  <c r="O865" i="9"/>
  <c r="I865" i="9"/>
  <c r="K709" i="9"/>
  <c r="M709" i="9"/>
  <c r="M232" i="9"/>
  <c r="N232" i="9"/>
  <c r="K919" i="9"/>
  <c r="M919" i="9"/>
  <c r="J1002" i="9"/>
  <c r="P919" i="9"/>
  <c r="K1002" i="9"/>
  <c r="P1002" i="9"/>
  <c r="N238" i="9"/>
  <c r="I238" i="9"/>
  <c r="M1002" i="9"/>
  <c r="I624" i="9"/>
  <c r="L624" i="9"/>
  <c r="N404" i="9"/>
  <c r="O404" i="9"/>
  <c r="O758" i="9"/>
  <c r="N758" i="9"/>
  <c r="N841" i="9"/>
  <c r="K841" i="9"/>
  <c r="P914" i="9"/>
  <c r="N180" i="9"/>
  <c r="P180" i="9"/>
  <c r="P841" i="9"/>
  <c r="K223" i="9"/>
  <c r="P223" i="9"/>
  <c r="K140" i="9"/>
  <c r="L140" i="9"/>
  <c r="P363" i="9"/>
  <c r="I94" i="9"/>
  <c r="J94" i="9"/>
  <c r="J1054" i="9"/>
  <c r="P584" i="9"/>
  <c r="N584" i="9"/>
  <c r="K493" i="9"/>
  <c r="M493" i="9"/>
  <c r="J865" i="9"/>
  <c r="J709" i="9"/>
  <c r="I709" i="9"/>
  <c r="L232" i="9"/>
  <c r="P232" i="9"/>
  <c r="O919" i="9"/>
  <c r="I919" i="9"/>
  <c r="J238" i="9"/>
  <c r="P238" i="9"/>
  <c r="I1002" i="9"/>
  <c r="P624" i="9"/>
  <c r="K624" i="9"/>
  <c r="O140" i="9"/>
  <c r="M404" i="9"/>
  <c r="J758" i="9"/>
  <c r="M758" i="9"/>
  <c r="O841" i="9"/>
  <c r="M841" i="9"/>
  <c r="L914" i="9"/>
  <c r="O914" i="9"/>
  <c r="N914" i="9"/>
  <c r="J180" i="9"/>
  <c r="K180" i="9"/>
  <c r="L919" i="9"/>
  <c r="I385" i="9"/>
  <c r="J223" i="9"/>
  <c r="O363" i="9"/>
  <c r="L94" i="9"/>
  <c r="P709" i="9"/>
  <c r="M584" i="9"/>
  <c r="N493" i="9"/>
  <c r="N865" i="9"/>
  <c r="Q865" i="9" s="1"/>
  <c r="S865" i="9" s="1"/>
  <c r="T865" i="9" s="1"/>
  <c r="U865" i="9" s="1"/>
  <c r="J232" i="9"/>
  <c r="J919" i="9"/>
  <c r="P815" i="9"/>
  <c r="L752" i="9"/>
  <c r="K238" i="9"/>
  <c r="M238" i="9"/>
  <c r="J624" i="9"/>
  <c r="J404" i="9"/>
  <c r="P758" i="9"/>
  <c r="I758" i="9"/>
  <c r="J841" i="9"/>
  <c r="J914" i="9"/>
  <c r="M914" i="9"/>
  <c r="M180" i="9"/>
  <c r="O292" i="9"/>
  <c r="J19" i="9"/>
  <c r="P19" i="9"/>
  <c r="I19" i="9"/>
  <c r="N19" i="9"/>
  <c r="O19" i="9"/>
  <c r="L19" i="9"/>
  <c r="M19" i="9"/>
  <c r="K19" i="9"/>
  <c r="P453" i="9"/>
  <c r="N453" i="9"/>
  <c r="M453" i="9"/>
  <c r="K453" i="9"/>
  <c r="I453" i="9"/>
  <c r="O453" i="9"/>
  <c r="L453" i="9"/>
  <c r="J453" i="9"/>
  <c r="O374" i="9"/>
  <c r="I724" i="9"/>
  <c r="O724" i="9"/>
  <c r="M724" i="9"/>
  <c r="P724" i="9"/>
  <c r="J724" i="9"/>
  <c r="K724" i="9"/>
  <c r="L724" i="9"/>
  <c r="N724" i="9"/>
  <c r="M955" i="9"/>
  <c r="L41" i="9"/>
  <c r="P41" i="9"/>
  <c r="I41" i="9"/>
  <c r="N41" i="9"/>
  <c r="J41" i="9"/>
  <c r="K41" i="9"/>
  <c r="O939" i="9"/>
  <c r="I640" i="9"/>
  <c r="P640" i="9"/>
  <c r="M640" i="9"/>
  <c r="J640" i="9"/>
  <c r="K640" i="9"/>
  <c r="L640" i="9"/>
  <c r="N640" i="9"/>
  <c r="O640" i="9"/>
  <c r="O941" i="9"/>
  <c r="N941" i="9"/>
  <c r="L980" i="9"/>
  <c r="J980" i="9"/>
  <c r="K980" i="9"/>
  <c r="O980" i="9"/>
  <c r="I980" i="9"/>
  <c r="P980" i="9"/>
  <c r="M980" i="9"/>
  <c r="L115" i="9"/>
  <c r="L562" i="9"/>
  <c r="I562" i="9"/>
  <c r="O562" i="9"/>
  <c r="M562" i="9"/>
  <c r="N562" i="9"/>
  <c r="P562" i="9"/>
  <c r="K562" i="9"/>
  <c r="J562" i="9"/>
  <c r="P237" i="9"/>
  <c r="O237" i="9"/>
  <c r="M237" i="9"/>
  <c r="J237" i="9"/>
  <c r="N237" i="9"/>
  <c r="I237" i="9"/>
  <c r="O271" i="9"/>
  <c r="L479" i="9"/>
  <c r="J479" i="9"/>
  <c r="P479" i="9"/>
  <c r="N479" i="9"/>
  <c r="M479" i="9"/>
  <c r="K479" i="9"/>
  <c r="I479" i="9"/>
  <c r="O479" i="9"/>
  <c r="M644" i="9"/>
  <c r="J644" i="9"/>
  <c r="K644" i="9"/>
  <c r="N644" i="9"/>
  <c r="O644" i="9"/>
  <c r="I644" i="9"/>
  <c r="P644" i="9"/>
  <c r="L644" i="9"/>
  <c r="J287" i="9"/>
  <c r="K287" i="9"/>
  <c r="N287" i="9"/>
  <c r="L287" i="9"/>
  <c r="M287" i="9"/>
  <c r="P287" i="9"/>
  <c r="I287" i="9"/>
  <c r="O287" i="9"/>
  <c r="N738" i="9"/>
  <c r="I738" i="9"/>
  <c r="P738" i="9"/>
  <c r="M738" i="9"/>
  <c r="K738" i="9"/>
  <c r="J738" i="9"/>
  <c r="O738" i="9"/>
  <c r="P194" i="9"/>
  <c r="P567" i="9"/>
  <c r="M567" i="9"/>
  <c r="K567" i="9"/>
  <c r="I567" i="9"/>
  <c r="N567" i="9"/>
  <c r="J567" i="9"/>
  <c r="L567" i="9"/>
  <c r="O567" i="9"/>
  <c r="J408" i="9"/>
  <c r="P408" i="9"/>
  <c r="M408" i="9"/>
  <c r="K408" i="9"/>
  <c r="N408" i="9"/>
  <c r="L408" i="9"/>
  <c r="I408" i="9"/>
  <c r="O408" i="9"/>
  <c r="L212" i="9"/>
  <c r="K148" i="9"/>
  <c r="L148" i="9"/>
  <c r="N101" i="9"/>
  <c r="O41" i="9"/>
  <c r="N728" i="9"/>
  <c r="N991" i="9"/>
  <c r="I991" i="9"/>
  <c r="M991" i="9"/>
  <c r="O991" i="9"/>
  <c r="M382" i="9"/>
  <c r="K382" i="9"/>
  <c r="I382" i="9"/>
  <c r="N382" i="9"/>
  <c r="L382" i="9"/>
  <c r="O382" i="9"/>
  <c r="J382" i="9"/>
  <c r="P382" i="9"/>
  <c r="P358" i="9"/>
  <c r="K358" i="9"/>
  <c r="I358" i="9"/>
  <c r="L358" i="9"/>
  <c r="O358" i="9"/>
  <c r="M409" i="9"/>
  <c r="L409" i="9"/>
  <c r="L157" i="9"/>
  <c r="K403" i="9"/>
  <c r="L403" i="9"/>
  <c r="O403" i="9"/>
  <c r="P403" i="9"/>
  <c r="J921" i="9"/>
  <c r="M246" i="9"/>
  <c r="P246" i="9"/>
  <c r="N246" i="9"/>
  <c r="I246" i="9"/>
  <c r="J246" i="9"/>
  <c r="L196" i="9"/>
  <c r="M225" i="9"/>
  <c r="P433" i="9"/>
  <c r="Q433" i="9" s="1"/>
  <c r="S433" i="9" s="1"/>
  <c r="T433" i="9" s="1"/>
  <c r="U433" i="9" s="1"/>
  <c r="N433" i="9"/>
  <c r="M433" i="9"/>
  <c r="K433" i="9"/>
  <c r="I433" i="9"/>
  <c r="O433" i="9"/>
  <c r="L433" i="9"/>
  <c r="J433" i="9"/>
  <c r="M101" i="9"/>
  <c r="O101" i="9"/>
  <c r="I754" i="9"/>
  <c r="P754" i="9"/>
  <c r="M754" i="9"/>
  <c r="K754" i="9"/>
  <c r="J754" i="9"/>
  <c r="O754" i="9"/>
  <c r="L754" i="9"/>
  <c r="N754" i="9"/>
  <c r="I867" i="9"/>
  <c r="J212" i="9"/>
  <c r="K212" i="9"/>
  <c r="N964" i="9"/>
  <c r="P964" i="9"/>
  <c r="I964" i="9"/>
  <c r="M964" i="9"/>
  <c r="L964" i="9"/>
  <c r="J964" i="9"/>
  <c r="K964" i="9"/>
  <c r="O964" i="9"/>
  <c r="L608" i="9"/>
  <c r="J608" i="9"/>
  <c r="I608" i="9"/>
  <c r="O608" i="9"/>
  <c r="P608" i="9"/>
  <c r="M608" i="9"/>
  <c r="N608" i="9"/>
  <c r="K608" i="9"/>
  <c r="K78" i="9"/>
  <c r="J78" i="9"/>
  <c r="M78" i="9"/>
  <c r="I78" i="9"/>
  <c r="P78" i="9"/>
  <c r="O78" i="9"/>
  <c r="L78" i="9"/>
  <c r="N78" i="9"/>
  <c r="I560" i="9"/>
  <c r="M560" i="9"/>
  <c r="K560" i="9"/>
  <c r="N560" i="9"/>
  <c r="Q560" i="9" s="1"/>
  <c r="S560" i="9" s="1"/>
  <c r="T560" i="9" s="1"/>
  <c r="U560" i="9" s="1"/>
  <c r="J560" i="9"/>
  <c r="L560" i="9"/>
  <c r="O560" i="9"/>
  <c r="P560" i="9"/>
  <c r="L934" i="9"/>
  <c r="O212" i="9"/>
  <c r="P212" i="9"/>
  <c r="I148" i="9"/>
  <c r="J101" i="9"/>
  <c r="K385" i="9"/>
  <c r="O246" i="9"/>
  <c r="M41" i="9"/>
  <c r="K332" i="9"/>
  <c r="M331" i="9"/>
  <c r="O331" i="9"/>
  <c r="N331" i="9"/>
  <c r="P331" i="9"/>
  <c r="I331" i="9"/>
  <c r="K331" i="9"/>
  <c r="J331" i="9"/>
  <c r="L331" i="9"/>
  <c r="N702" i="9"/>
  <c r="I702" i="9"/>
  <c r="O702" i="9"/>
  <c r="L702" i="9"/>
  <c r="M702" i="9"/>
  <c r="K702" i="9"/>
  <c r="J702" i="9"/>
  <c r="P702" i="9"/>
  <c r="O357" i="9"/>
  <c r="L357" i="9"/>
  <c r="P357" i="9"/>
  <c r="I357" i="9"/>
  <c r="K357" i="9"/>
  <c r="I256" i="9"/>
  <c r="N892" i="9"/>
  <c r="L892" i="9"/>
  <c r="I892" i="9"/>
  <c r="K892" i="9"/>
  <c r="M892" i="9"/>
  <c r="P892" i="9"/>
  <c r="J892" i="9"/>
  <c r="O892" i="9"/>
  <c r="L276" i="9"/>
  <c r="J280" i="9"/>
  <c r="L280" i="9"/>
  <c r="N280" i="9"/>
  <c r="O280" i="9"/>
  <c r="I280" i="9"/>
  <c r="P280" i="9"/>
  <c r="M280" i="9"/>
  <c r="K280" i="9"/>
  <c r="N275" i="9"/>
  <c r="J387" i="9"/>
  <c r="M387" i="9"/>
  <c r="N387" i="9"/>
  <c r="I387" i="9"/>
  <c r="M212" i="9"/>
  <c r="J148" i="9"/>
  <c r="O148" i="9"/>
  <c r="P101" i="9"/>
  <c r="K237" i="9"/>
  <c r="M986" i="9"/>
  <c r="P986" i="9"/>
  <c r="K986" i="9"/>
  <c r="O986" i="9"/>
  <c r="L986" i="9"/>
  <c r="I986" i="9"/>
  <c r="N986" i="9"/>
  <c r="J986" i="9"/>
  <c r="I196" i="9"/>
  <c r="J682" i="9"/>
  <c r="P682" i="9"/>
  <c r="K682" i="9"/>
  <c r="I682" i="9"/>
  <c r="N682" i="9"/>
  <c r="M682" i="9"/>
  <c r="O682" i="9"/>
  <c r="L682" i="9"/>
  <c r="I448" i="9"/>
  <c r="K448" i="9"/>
  <c r="M448" i="9"/>
  <c r="O448" i="9"/>
  <c r="L448" i="9"/>
  <c r="J448" i="9"/>
  <c r="P448" i="9"/>
  <c r="N448" i="9"/>
  <c r="O67" i="9"/>
  <c r="J248" i="9"/>
  <c r="P248" i="9"/>
  <c r="O248" i="9"/>
  <c r="N248" i="9"/>
  <c r="L248" i="9"/>
  <c r="I248" i="9"/>
  <c r="K248" i="9"/>
  <c r="M248" i="9"/>
  <c r="J385" i="9"/>
  <c r="O385" i="9"/>
  <c r="L385" i="9"/>
  <c r="M385" i="9"/>
  <c r="N385" i="9"/>
  <c r="N1049" i="9"/>
  <c r="M1049" i="9"/>
  <c r="O1049" i="9"/>
  <c r="P1049" i="9"/>
  <c r="K1049" i="9"/>
  <c r="I1049" i="9"/>
  <c r="J1049" i="9"/>
  <c r="L1049" i="9"/>
  <c r="K246" i="9"/>
  <c r="M471" i="9"/>
  <c r="K471" i="9"/>
  <c r="I471" i="9"/>
  <c r="L471" i="9"/>
  <c r="J471" i="9"/>
  <c r="P471" i="9"/>
  <c r="N471" i="9"/>
  <c r="I701" i="9"/>
  <c r="J701" i="9"/>
  <c r="P701" i="9"/>
  <c r="M701" i="9"/>
  <c r="K701" i="9"/>
  <c r="L701" i="9"/>
  <c r="N701" i="9"/>
  <c r="O701" i="9"/>
  <c r="L566" i="9"/>
  <c r="I566" i="9"/>
  <c r="O566" i="9"/>
  <c r="M566" i="9"/>
  <c r="N566" i="9"/>
  <c r="P566" i="9"/>
  <c r="K566" i="9"/>
  <c r="J566" i="9"/>
  <c r="P472" i="9"/>
  <c r="N980" i="9"/>
  <c r="M876" i="9"/>
  <c r="P876" i="9"/>
  <c r="J876" i="9"/>
  <c r="O876" i="9"/>
  <c r="N876" i="9"/>
  <c r="I876" i="9"/>
  <c r="K876" i="9"/>
  <c r="I212" i="9"/>
  <c r="M148" i="9"/>
  <c r="N148" i="9"/>
  <c r="K101" i="9"/>
  <c r="I101" i="9"/>
  <c r="P385" i="9"/>
  <c r="L237" i="9"/>
  <c r="P128" i="9"/>
  <c r="I505" i="9"/>
  <c r="L744" i="9"/>
  <c r="I155" i="9"/>
  <c r="J155" i="9"/>
  <c r="P268" i="9"/>
  <c r="K268" i="9"/>
  <c r="I92" i="9"/>
  <c r="J92" i="9"/>
  <c r="P241" i="9"/>
  <c r="J241" i="9"/>
  <c r="P380" i="9"/>
  <c r="P332" i="9"/>
  <c r="I332" i="9"/>
  <c r="N253" i="9"/>
  <c r="M253" i="9"/>
  <c r="I64" i="9"/>
  <c r="N64" i="9"/>
  <c r="K294" i="9"/>
  <c r="I294" i="9"/>
  <c r="I249" i="9"/>
  <c r="K249" i="9"/>
  <c r="L69" i="9"/>
  <c r="P69" i="9"/>
  <c r="L693" i="9"/>
  <c r="L1046" i="9"/>
  <c r="I1046" i="9"/>
  <c r="I348" i="9"/>
  <c r="N33" i="9"/>
  <c r="I33" i="9"/>
  <c r="M380" i="9"/>
  <c r="O846" i="9"/>
  <c r="M846" i="9"/>
  <c r="P1046" i="9"/>
  <c r="K512" i="9"/>
  <c r="L512" i="9"/>
  <c r="L575" i="9"/>
  <c r="P575" i="9"/>
  <c r="I1010" i="9"/>
  <c r="N1016" i="9"/>
  <c r="O1016" i="9"/>
  <c r="N172" i="9"/>
  <c r="J172" i="9"/>
  <c r="K675" i="9"/>
  <c r="M675" i="9"/>
  <c r="J472" i="9"/>
  <c r="L472" i="9"/>
  <c r="I335" i="9"/>
  <c r="N689" i="9"/>
  <c r="K689" i="9"/>
  <c r="I90" i="9"/>
  <c r="N90" i="9"/>
  <c r="M231" i="9"/>
  <c r="I231" i="9"/>
  <c r="O110" i="9"/>
  <c r="K110" i="9"/>
  <c r="L939" i="9"/>
  <c r="I939" i="9"/>
  <c r="N220" i="9"/>
  <c r="J143" i="9"/>
  <c r="O155" i="9"/>
  <c r="M155" i="9"/>
  <c r="O268" i="9"/>
  <c r="I268" i="9"/>
  <c r="L92" i="9"/>
  <c r="M92" i="9"/>
  <c r="N241" i="9"/>
  <c r="M241" i="9"/>
  <c r="O380" i="9"/>
  <c r="O332" i="9"/>
  <c r="J253" i="9"/>
  <c r="O64" i="9"/>
  <c r="J64" i="9"/>
  <c r="M294" i="9"/>
  <c r="N294" i="9"/>
  <c r="N249" i="9"/>
  <c r="J249" i="9"/>
  <c r="K69" i="9"/>
  <c r="J69" i="9"/>
  <c r="L1010" i="9"/>
  <c r="P1016" i="9"/>
  <c r="N348" i="9"/>
  <c r="M33" i="9"/>
  <c r="P33" i="9"/>
  <c r="J380" i="9"/>
  <c r="O866" i="9"/>
  <c r="J866" i="9"/>
  <c r="K846" i="9"/>
  <c r="I846" i="9"/>
  <c r="J1010" i="9"/>
  <c r="K1010" i="9"/>
  <c r="J512" i="9"/>
  <c r="M512" i="9"/>
  <c r="K575" i="9"/>
  <c r="O575" i="9"/>
  <c r="K172" i="9"/>
  <c r="O172" i="9"/>
  <c r="J675" i="9"/>
  <c r="I675" i="9"/>
  <c r="P675" i="9"/>
  <c r="O472" i="9"/>
  <c r="M472" i="9"/>
  <c r="N335" i="9"/>
  <c r="O689" i="9"/>
  <c r="M689" i="9"/>
  <c r="K90" i="9"/>
  <c r="M90" i="9"/>
  <c r="P231" i="9"/>
  <c r="L231" i="9"/>
  <c r="J1016" i="9"/>
  <c r="J110" i="9"/>
  <c r="N110" i="9"/>
  <c r="L268" i="9"/>
  <c r="L253" i="9"/>
  <c r="L736" i="9"/>
  <c r="N155" i="9"/>
  <c r="P155" i="9"/>
  <c r="J268" i="9"/>
  <c r="N268" i="9"/>
  <c r="O92" i="9"/>
  <c r="P92" i="9"/>
  <c r="O241" i="9"/>
  <c r="L241" i="9"/>
  <c r="L380" i="9"/>
  <c r="L332" i="9"/>
  <c r="P253" i="9"/>
  <c r="P64" i="9"/>
  <c r="M64" i="9"/>
  <c r="P294" i="9"/>
  <c r="L249" i="9"/>
  <c r="M249" i="9"/>
  <c r="N69" i="9"/>
  <c r="O69" i="9"/>
  <c r="J1046" i="9"/>
  <c r="M348" i="9"/>
  <c r="L33" i="9"/>
  <c r="K33" i="9"/>
  <c r="M1016" i="9"/>
  <c r="I380" i="9"/>
  <c r="K866" i="9"/>
  <c r="M866" i="9"/>
  <c r="N846" i="9"/>
  <c r="M1046" i="9"/>
  <c r="N1046" i="9"/>
  <c r="O512" i="9"/>
  <c r="I512" i="9"/>
  <c r="I575" i="9"/>
  <c r="N575" i="9"/>
  <c r="I172" i="9"/>
  <c r="M172" i="9"/>
  <c r="O675" i="9"/>
  <c r="L1016" i="9"/>
  <c r="K472" i="9"/>
  <c r="I472" i="9"/>
  <c r="M335" i="9"/>
  <c r="J689" i="9"/>
  <c r="I689" i="9"/>
  <c r="P90" i="9"/>
  <c r="L90" i="9"/>
  <c r="K231" i="9"/>
  <c r="N231" i="9"/>
  <c r="M110" i="9"/>
  <c r="L110" i="9"/>
  <c r="N1010" i="9"/>
  <c r="N939" i="9"/>
  <c r="M939" i="9"/>
  <c r="J939" i="9"/>
  <c r="L846" i="9"/>
  <c r="L940" i="9"/>
  <c r="K155" i="9"/>
  <c r="L155" i="9"/>
  <c r="K92" i="9"/>
  <c r="I241" i="9"/>
  <c r="K241" i="9"/>
  <c r="K380" i="9"/>
  <c r="I253" i="9"/>
  <c r="O253" i="9"/>
  <c r="L64" i="9"/>
  <c r="K64" i="9"/>
  <c r="J294" i="9"/>
  <c r="O249" i="9"/>
  <c r="M69" i="9"/>
  <c r="I69" i="9"/>
  <c r="O33" i="9"/>
  <c r="I1016" i="9"/>
  <c r="N380" i="9"/>
  <c r="P866" i="9"/>
  <c r="I866" i="9"/>
  <c r="P846" i="9"/>
  <c r="J846" i="9"/>
  <c r="P1010" i="9"/>
  <c r="N512" i="9"/>
  <c r="P512" i="9"/>
  <c r="M575" i="9"/>
  <c r="J575" i="9"/>
  <c r="M1010" i="9"/>
  <c r="L172" i="9"/>
  <c r="N675" i="9"/>
  <c r="N472" i="9"/>
  <c r="P689" i="9"/>
  <c r="J90" i="9"/>
  <c r="O90" i="9"/>
  <c r="J231" i="9"/>
  <c r="I110" i="9"/>
  <c r="K253" i="9"/>
  <c r="P939" i="9"/>
  <c r="K939" i="9"/>
  <c r="L86" i="9"/>
  <c r="M86" i="9"/>
  <c r="N196" i="9"/>
  <c r="I330" i="9"/>
  <c r="K330" i="9"/>
  <c r="J245" i="9"/>
  <c r="M245" i="9"/>
  <c r="K194" i="9"/>
  <c r="I203" i="9"/>
  <c r="O203" i="9"/>
  <c r="N49" i="9"/>
  <c r="O49" i="9"/>
  <c r="P421" i="9"/>
  <c r="L821" i="9"/>
  <c r="N955" i="9"/>
  <c r="N1015" i="9"/>
  <c r="P893" i="9"/>
  <c r="N821" i="9"/>
  <c r="L595" i="9"/>
  <c r="P595" i="9"/>
  <c r="N744" i="9"/>
  <c r="M597" i="9"/>
  <c r="J597" i="9"/>
  <c r="I955" i="9"/>
  <c r="O505" i="9"/>
  <c r="P505" i="9"/>
  <c r="N830" i="9"/>
  <c r="P711" i="9"/>
  <c r="P381" i="9"/>
  <c r="K381" i="9"/>
  <c r="N893" i="9"/>
  <c r="M591" i="9"/>
  <c r="J591" i="9"/>
  <c r="K934" i="9"/>
  <c r="J488" i="9"/>
  <c r="P488" i="9"/>
  <c r="M654" i="9"/>
  <c r="I573" i="9"/>
  <c r="P910" i="9"/>
  <c r="J910" i="9"/>
  <c r="N573" i="9"/>
  <c r="L722" i="9"/>
  <c r="M522" i="9"/>
  <c r="J522" i="9"/>
  <c r="J1044" i="9"/>
  <c r="N965" i="9"/>
  <c r="L955" i="9"/>
  <c r="N330" i="9"/>
  <c r="N722" i="9"/>
  <c r="K722" i="9"/>
  <c r="K1044" i="9"/>
  <c r="K850" i="9"/>
  <c r="N850" i="9"/>
  <c r="P934" i="9"/>
  <c r="O86" i="9"/>
  <c r="P86" i="9"/>
  <c r="P330" i="9"/>
  <c r="O245" i="9"/>
  <c r="P245" i="9"/>
  <c r="L194" i="9"/>
  <c r="I194" i="9"/>
  <c r="P203" i="9"/>
  <c r="L203" i="9"/>
  <c r="L49" i="9"/>
  <c r="I49" i="9"/>
  <c r="O421" i="9"/>
  <c r="L893" i="9"/>
  <c r="L830" i="9"/>
  <c r="K821" i="9"/>
  <c r="M821" i="9"/>
  <c r="K595" i="9"/>
  <c r="O595" i="9"/>
  <c r="P744" i="9"/>
  <c r="J744" i="9"/>
  <c r="L597" i="9"/>
  <c r="P597" i="9"/>
  <c r="N505" i="9"/>
  <c r="M505" i="9"/>
  <c r="P830" i="9"/>
  <c r="J830" i="9"/>
  <c r="N381" i="9"/>
  <c r="L381" i="9"/>
  <c r="K893" i="9"/>
  <c r="M893" i="9"/>
  <c r="N336" i="9"/>
  <c r="L591" i="9"/>
  <c r="N934" i="9"/>
  <c r="O488" i="9"/>
  <c r="L488" i="9"/>
  <c r="P654" i="9"/>
  <c r="I654" i="9"/>
  <c r="J955" i="9"/>
  <c r="K955" i="9"/>
  <c r="N329" i="9"/>
  <c r="O910" i="9"/>
  <c r="M910" i="9"/>
  <c r="M573" i="9"/>
  <c r="J573" i="9"/>
  <c r="P522" i="9"/>
  <c r="O522" i="9"/>
  <c r="L1044" i="9"/>
  <c r="I965" i="9"/>
  <c r="M1044" i="9"/>
  <c r="M330" i="9"/>
  <c r="J722" i="9"/>
  <c r="M722" i="9"/>
  <c r="L850" i="9"/>
  <c r="K965" i="9"/>
  <c r="M197" i="9"/>
  <c r="K368" i="9"/>
  <c r="L107" i="9"/>
  <c r="K86" i="9"/>
  <c r="N86" i="9"/>
  <c r="O330" i="9"/>
  <c r="I245" i="9"/>
  <c r="N245" i="9"/>
  <c r="N194" i="9"/>
  <c r="O194" i="9"/>
  <c r="K203" i="9"/>
  <c r="M203" i="9"/>
  <c r="P49" i="9"/>
  <c r="J49" i="9"/>
  <c r="L421" i="9"/>
  <c r="P877" i="9"/>
  <c r="O821" i="9"/>
  <c r="I821" i="9"/>
  <c r="N595" i="9"/>
  <c r="O744" i="9"/>
  <c r="M744" i="9"/>
  <c r="K597" i="9"/>
  <c r="O597" i="9"/>
  <c r="K505" i="9"/>
  <c r="L505" i="9"/>
  <c r="O830" i="9"/>
  <c r="M830" i="9"/>
  <c r="M381" i="9"/>
  <c r="O381" i="9"/>
  <c r="O893" i="9"/>
  <c r="I893" i="9"/>
  <c r="M336" i="9"/>
  <c r="L910" i="9"/>
  <c r="K591" i="9"/>
  <c r="O591" i="9"/>
  <c r="M934" i="9"/>
  <c r="K488" i="9"/>
  <c r="M488" i="9"/>
  <c r="O654" i="9"/>
  <c r="N654" i="9"/>
  <c r="J1015" i="9"/>
  <c r="L1015" i="9"/>
  <c r="M329" i="9"/>
  <c r="K910" i="9"/>
  <c r="I910" i="9"/>
  <c r="L573" i="9"/>
  <c r="P573" i="9"/>
  <c r="N522" i="9"/>
  <c r="I522" i="9"/>
  <c r="I1044" i="9"/>
  <c r="J965" i="9"/>
  <c r="N1044" i="9"/>
  <c r="J330" i="9"/>
  <c r="P722" i="9"/>
  <c r="I722" i="9"/>
  <c r="O965" i="9"/>
  <c r="J850" i="9"/>
  <c r="P850" i="9"/>
  <c r="M850" i="9"/>
  <c r="O850" i="9"/>
  <c r="O1044" i="9"/>
  <c r="L344" i="9"/>
  <c r="I86" i="9"/>
  <c r="J86" i="9"/>
  <c r="K245" i="9"/>
  <c r="M194" i="9"/>
  <c r="N203" i="9"/>
  <c r="K49" i="9"/>
  <c r="L877" i="9"/>
  <c r="P821" i="9"/>
  <c r="O955" i="9"/>
  <c r="O1015" i="9"/>
  <c r="L654" i="9"/>
  <c r="P955" i="9"/>
  <c r="J821" i="9"/>
  <c r="M595" i="9"/>
  <c r="K744" i="9"/>
  <c r="I744" i="9"/>
  <c r="N597" i="9"/>
  <c r="J505" i="9"/>
  <c r="K830" i="9"/>
  <c r="I1015" i="9"/>
  <c r="J381" i="9"/>
  <c r="J934" i="9"/>
  <c r="P1015" i="9"/>
  <c r="I591" i="9"/>
  <c r="N591" i="9"/>
  <c r="O934" i="9"/>
  <c r="I934" i="9"/>
  <c r="N488" i="9"/>
  <c r="K654" i="9"/>
  <c r="K1015" i="9"/>
  <c r="J329" i="9"/>
  <c r="K573" i="9"/>
  <c r="L522" i="9"/>
  <c r="L965" i="9"/>
  <c r="M965" i="9"/>
  <c r="O439" i="9"/>
  <c r="I126" i="9"/>
  <c r="N126" i="9"/>
  <c r="K107" i="9"/>
  <c r="J107" i="9"/>
  <c r="K371" i="9"/>
  <c r="O38" i="9"/>
  <c r="N38" i="9"/>
  <c r="K388" i="9"/>
  <c r="L412" i="9"/>
  <c r="K365" i="9"/>
  <c r="P22" i="9"/>
  <c r="I22" i="9"/>
  <c r="L26" i="9"/>
  <c r="O26" i="9"/>
  <c r="L318" i="9"/>
  <c r="L396" i="9"/>
  <c r="M216" i="9"/>
  <c r="K439" i="9"/>
  <c r="M439" i="9"/>
  <c r="J612" i="9"/>
  <c r="K612" i="9"/>
  <c r="I947" i="9"/>
  <c r="J887" i="9"/>
  <c r="J867" i="9"/>
  <c r="P694" i="9"/>
  <c r="N802" i="9"/>
  <c r="K463" i="9"/>
  <c r="M463" i="9"/>
  <c r="L651" i="9"/>
  <c r="N651" i="9"/>
  <c r="K873" i="9"/>
  <c r="M873" i="9"/>
  <c r="P662" i="9"/>
  <c r="J662" i="9"/>
  <c r="N123" i="9"/>
  <c r="P123" i="9"/>
  <c r="N942" i="9"/>
  <c r="Q942" i="9" s="1"/>
  <c r="S942" i="9" s="1"/>
  <c r="T942" i="9" s="1"/>
  <c r="U942" i="9" s="1"/>
  <c r="I945" i="9"/>
  <c r="P221" i="9"/>
  <c r="I221" i="9"/>
  <c r="K728" i="9"/>
  <c r="I728" i="9"/>
  <c r="J779" i="9"/>
  <c r="P867" i="9"/>
  <c r="P942" i="9"/>
  <c r="J396" i="9"/>
  <c r="N921" i="9"/>
  <c r="O791" i="9"/>
  <c r="I791" i="9"/>
  <c r="L867" i="9"/>
  <c r="J388" i="9"/>
  <c r="K880" i="9"/>
  <c r="I880" i="9"/>
  <c r="O463" i="9"/>
  <c r="K126" i="9"/>
  <c r="O126" i="9"/>
  <c r="M107" i="9"/>
  <c r="P107" i="9"/>
  <c r="P371" i="9"/>
  <c r="P38" i="9"/>
  <c r="I38" i="9"/>
  <c r="P388" i="9"/>
  <c r="K412" i="9"/>
  <c r="I365" i="9"/>
  <c r="J22" i="9"/>
  <c r="L22" i="9"/>
  <c r="J26" i="9"/>
  <c r="I26" i="9"/>
  <c r="I318" i="9"/>
  <c r="K318" i="9"/>
  <c r="K396" i="9"/>
  <c r="I216" i="9"/>
  <c r="N945" i="9"/>
  <c r="L662" i="9"/>
  <c r="N439" i="9"/>
  <c r="P439" i="9"/>
  <c r="P612" i="9"/>
  <c r="N612" i="9"/>
  <c r="N887" i="9"/>
  <c r="N867" i="9"/>
  <c r="K694" i="9"/>
  <c r="O802" i="9"/>
  <c r="J802" i="9"/>
  <c r="N463" i="9"/>
  <c r="P463" i="9"/>
  <c r="L791" i="9"/>
  <c r="J944" i="9"/>
  <c r="K942" i="9"/>
  <c r="L728" i="9"/>
  <c r="K651" i="9"/>
  <c r="M651" i="9"/>
  <c r="O873" i="9"/>
  <c r="I873" i="9"/>
  <c r="O662" i="9"/>
  <c r="M662" i="9"/>
  <c r="O123" i="9"/>
  <c r="L123" i="9"/>
  <c r="N944" i="9"/>
  <c r="O942" i="9"/>
  <c r="O221" i="9"/>
  <c r="N221" i="9"/>
  <c r="N779" i="9"/>
  <c r="P779" i="9"/>
  <c r="P945" i="9"/>
  <c r="M944" i="9"/>
  <c r="I396" i="9"/>
  <c r="K921" i="9"/>
  <c r="M921" i="9"/>
  <c r="J791" i="9"/>
  <c r="N388" i="9"/>
  <c r="N318" i="9"/>
  <c r="O880" i="9"/>
  <c r="J880" i="9"/>
  <c r="L614" i="9"/>
  <c r="K1008" i="9"/>
  <c r="M1048" i="9"/>
  <c r="M126" i="9"/>
  <c r="J126" i="9"/>
  <c r="I107" i="9"/>
  <c r="O107" i="9"/>
  <c r="O371" i="9"/>
  <c r="J38" i="9"/>
  <c r="L38" i="9"/>
  <c r="O388" i="9"/>
  <c r="P412" i="9"/>
  <c r="P365" i="9"/>
  <c r="M22" i="9"/>
  <c r="K22" i="9"/>
  <c r="M26" i="9"/>
  <c r="K26" i="9"/>
  <c r="P318" i="9"/>
  <c r="P396" i="9"/>
  <c r="L216" i="9"/>
  <c r="N216" i="9"/>
  <c r="N947" i="9"/>
  <c r="O945" i="9"/>
  <c r="P947" i="9"/>
  <c r="P944" i="9"/>
  <c r="J439" i="9"/>
  <c r="L439" i="9"/>
  <c r="M612" i="9"/>
  <c r="O612" i="9"/>
  <c r="K887" i="9"/>
  <c r="M887" i="9"/>
  <c r="K867" i="9"/>
  <c r="M867" i="9"/>
  <c r="J694" i="9"/>
  <c r="M942" i="9"/>
  <c r="K802" i="9"/>
  <c r="M802" i="9"/>
  <c r="J463" i="9"/>
  <c r="L463" i="9"/>
  <c r="K944" i="9"/>
  <c r="J651" i="9"/>
  <c r="I651" i="9"/>
  <c r="J873" i="9"/>
  <c r="K216" i="9"/>
  <c r="K662" i="9"/>
  <c r="I662" i="9"/>
  <c r="M123" i="9"/>
  <c r="J123" i="9"/>
  <c r="P873" i="9"/>
  <c r="O944" i="9"/>
  <c r="L942" i="9"/>
  <c r="K221" i="9"/>
  <c r="M221" i="9"/>
  <c r="P728" i="9"/>
  <c r="J728" i="9"/>
  <c r="K779" i="9"/>
  <c r="M779" i="9"/>
  <c r="K945" i="9"/>
  <c r="L944" i="9"/>
  <c r="N396" i="9"/>
  <c r="O921" i="9"/>
  <c r="I921" i="9"/>
  <c r="N791" i="9"/>
  <c r="I388" i="9"/>
  <c r="M318" i="9"/>
  <c r="J945" i="9"/>
  <c r="L880" i="9"/>
  <c r="J942" i="9"/>
  <c r="P880" i="9"/>
  <c r="M880" i="9"/>
  <c r="K397" i="9"/>
  <c r="L126" i="9"/>
  <c r="N107" i="9"/>
  <c r="Q194" i="9"/>
  <c r="S194" i="9" s="1"/>
  <c r="T194" i="9" s="1"/>
  <c r="U194" i="9" s="1"/>
  <c r="M38" i="9"/>
  <c r="K38" i="9"/>
  <c r="L388" i="9"/>
  <c r="L365" i="9"/>
  <c r="O365" i="9"/>
  <c r="O22" i="9"/>
  <c r="P26" i="9"/>
  <c r="O318" i="9"/>
  <c r="O396" i="9"/>
  <c r="O216" i="9"/>
  <c r="P216" i="9"/>
  <c r="O947" i="9"/>
  <c r="L694" i="9"/>
  <c r="L945" i="9"/>
  <c r="I612" i="9"/>
  <c r="M947" i="9"/>
  <c r="O887" i="9"/>
  <c r="I887" i="9"/>
  <c r="O867" i="9"/>
  <c r="I942" i="9"/>
  <c r="P802" i="9"/>
  <c r="P791" i="9"/>
  <c r="O651" i="9"/>
  <c r="K123" i="9"/>
  <c r="I123" i="9"/>
  <c r="L921" i="9"/>
  <c r="P921" i="9"/>
  <c r="J221" i="9"/>
  <c r="O728" i="9"/>
  <c r="M728" i="9"/>
  <c r="O779" i="9"/>
  <c r="I779" i="9"/>
  <c r="K791" i="9"/>
  <c r="M791" i="9"/>
  <c r="M388" i="9"/>
  <c r="L779" i="9"/>
  <c r="I756" i="9"/>
  <c r="K756" i="9"/>
  <c r="M756" i="9"/>
  <c r="P756" i="9"/>
  <c r="J756" i="9"/>
  <c r="O756" i="9"/>
  <c r="N756" i="9"/>
  <c r="O270" i="9"/>
  <c r="J270" i="9"/>
  <c r="P270" i="9"/>
  <c r="N270" i="9"/>
  <c r="M270" i="9"/>
  <c r="L270" i="9"/>
  <c r="I270" i="9"/>
  <c r="K270" i="9"/>
  <c r="L117" i="9"/>
  <c r="O117" i="9"/>
  <c r="P117" i="9"/>
  <c r="K117" i="9"/>
  <c r="N117" i="9"/>
  <c r="L882" i="9"/>
  <c r="L844" i="9"/>
  <c r="I557" i="9"/>
  <c r="O519" i="9"/>
  <c r="L519" i="9"/>
  <c r="P519" i="9"/>
  <c r="M519" i="9"/>
  <c r="J519" i="9"/>
  <c r="I519" i="9"/>
  <c r="N519" i="9"/>
  <c r="K519" i="9"/>
  <c r="J650" i="9"/>
  <c r="K650" i="9"/>
  <c r="L650" i="9"/>
  <c r="N650" i="9"/>
  <c r="O650" i="9"/>
  <c r="I650" i="9"/>
  <c r="P650" i="9"/>
  <c r="M650" i="9"/>
  <c r="N551" i="9"/>
  <c r="I551" i="9"/>
  <c r="O551" i="9"/>
  <c r="K551" i="9"/>
  <c r="P551" i="9"/>
  <c r="L551" i="9"/>
  <c r="J551" i="9"/>
  <c r="M551" i="9"/>
  <c r="O373" i="9"/>
  <c r="L373" i="9"/>
  <c r="J373" i="9"/>
  <c r="M373" i="9"/>
  <c r="N373" i="9"/>
  <c r="O197" i="9"/>
  <c r="P197" i="9"/>
  <c r="O157" i="9"/>
  <c r="J157" i="9"/>
  <c r="K115" i="9"/>
  <c r="K292" i="9"/>
  <c r="M803" i="9"/>
  <c r="K803" i="9"/>
  <c r="N803" i="9"/>
  <c r="P803" i="9"/>
  <c r="J803" i="9"/>
  <c r="L803" i="9"/>
  <c r="I803" i="9"/>
  <c r="O803" i="9"/>
  <c r="I480" i="9"/>
  <c r="K480" i="9"/>
  <c r="M480" i="9"/>
  <c r="O480" i="9"/>
  <c r="L480" i="9"/>
  <c r="J480" i="9"/>
  <c r="P480" i="9"/>
  <c r="N480" i="9"/>
  <c r="M1037" i="9"/>
  <c r="J1037" i="9"/>
  <c r="L1037" i="9"/>
  <c r="O1037" i="9"/>
  <c r="N1037" i="9"/>
  <c r="I1037" i="9"/>
  <c r="P1037" i="9"/>
  <c r="M146" i="9"/>
  <c r="I146" i="9"/>
  <c r="J146" i="9"/>
  <c r="K146" i="9"/>
  <c r="N146" i="9"/>
  <c r="O146" i="9"/>
  <c r="P146" i="9"/>
  <c r="L146" i="9"/>
  <c r="N521" i="9"/>
  <c r="K521" i="9"/>
  <c r="O521" i="9"/>
  <c r="L521" i="9"/>
  <c r="P521" i="9"/>
  <c r="M521" i="9"/>
  <c r="J521" i="9"/>
  <c r="I521" i="9"/>
  <c r="O594" i="9"/>
  <c r="M594" i="9"/>
  <c r="N594" i="9"/>
  <c r="P594" i="9"/>
  <c r="K594" i="9"/>
  <c r="J594" i="9"/>
  <c r="L594" i="9"/>
  <c r="I594" i="9"/>
  <c r="O431" i="9"/>
  <c r="O115" i="9"/>
  <c r="I115" i="9"/>
  <c r="J281" i="9"/>
  <c r="P199" i="9"/>
  <c r="K199" i="9"/>
  <c r="M199" i="9"/>
  <c r="I199" i="9"/>
  <c r="L199" i="9"/>
  <c r="N199" i="9"/>
  <c r="O199" i="9"/>
  <c r="J199" i="9"/>
  <c r="J806" i="9"/>
  <c r="P806" i="9"/>
  <c r="N806" i="9"/>
  <c r="I806" i="9"/>
  <c r="K806" i="9"/>
  <c r="M806" i="9"/>
  <c r="O806" i="9"/>
  <c r="N158" i="9"/>
  <c r="J111" i="9"/>
  <c r="P111" i="9"/>
  <c r="O111" i="9"/>
  <c r="K111" i="9"/>
  <c r="I111" i="9"/>
  <c r="L111" i="9"/>
  <c r="M111" i="9"/>
  <c r="N111" i="9"/>
  <c r="L809" i="9"/>
  <c r="P809" i="9"/>
  <c r="I809" i="9"/>
  <c r="K809" i="9"/>
  <c r="M809" i="9"/>
  <c r="J809" i="9"/>
  <c r="N809" i="9"/>
  <c r="O809" i="9"/>
  <c r="K520" i="9"/>
  <c r="P520" i="9"/>
  <c r="L520" i="9"/>
  <c r="I520" i="9"/>
  <c r="N520" i="9"/>
  <c r="M520" i="9"/>
  <c r="J520" i="9"/>
  <c r="O520" i="9"/>
  <c r="J1026" i="9"/>
  <c r="P1026" i="9"/>
  <c r="K1026" i="9"/>
  <c r="L1026" i="9"/>
  <c r="I236" i="9"/>
  <c r="N725" i="9"/>
  <c r="L725" i="9"/>
  <c r="O725" i="9"/>
  <c r="I725" i="9"/>
  <c r="J725" i="9"/>
  <c r="P725" i="9"/>
  <c r="M725" i="9"/>
  <c r="K725" i="9"/>
  <c r="I197" i="9"/>
  <c r="N197" i="9"/>
  <c r="I157" i="9"/>
  <c r="M157" i="9"/>
  <c r="N115" i="9"/>
  <c r="P292" i="9"/>
  <c r="I292" i="9"/>
  <c r="K373" i="9"/>
  <c r="I117" i="9"/>
  <c r="M1061" i="9"/>
  <c r="J1061" i="9"/>
  <c r="L1061" i="9"/>
  <c r="O1061" i="9"/>
  <c r="K1061" i="9"/>
  <c r="N1061" i="9"/>
  <c r="I1061" i="9"/>
  <c r="P1061" i="9"/>
  <c r="J362" i="9"/>
  <c r="K362" i="9"/>
  <c r="I362" i="9"/>
  <c r="M362" i="9"/>
  <c r="L362" i="9"/>
  <c r="N362" i="9"/>
  <c r="O362" i="9"/>
  <c r="P362" i="9"/>
  <c r="I810" i="9"/>
  <c r="P810" i="9"/>
  <c r="M810" i="9"/>
  <c r="K810" i="9"/>
  <c r="L810" i="9"/>
  <c r="J810" i="9"/>
  <c r="O810" i="9"/>
  <c r="N810" i="9"/>
  <c r="I42" i="9"/>
  <c r="O42" i="9"/>
  <c r="N42" i="9"/>
  <c r="L42" i="9"/>
  <c r="P42" i="9"/>
  <c r="M42" i="9"/>
  <c r="K42" i="9"/>
  <c r="J42" i="9"/>
  <c r="I984" i="9"/>
  <c r="P984" i="9"/>
  <c r="M984" i="9"/>
  <c r="K984" i="9"/>
  <c r="N218" i="9"/>
  <c r="M218" i="9"/>
  <c r="O218" i="9"/>
  <c r="J218" i="9"/>
  <c r="I218" i="9"/>
  <c r="K218" i="9"/>
  <c r="P218" i="9"/>
  <c r="L218" i="9"/>
  <c r="I452" i="9"/>
  <c r="K452" i="9"/>
  <c r="M452" i="9"/>
  <c r="O452" i="9"/>
  <c r="L452" i="9"/>
  <c r="J452" i="9"/>
  <c r="P452" i="9"/>
  <c r="N452" i="9"/>
  <c r="L178" i="9"/>
  <c r="L574" i="9"/>
  <c r="I574" i="9"/>
  <c r="O574" i="9"/>
  <c r="M574" i="9"/>
  <c r="N574" i="9"/>
  <c r="P574" i="9"/>
  <c r="K574" i="9"/>
  <c r="J574" i="9"/>
  <c r="L215" i="9"/>
  <c r="N215" i="9"/>
  <c r="O215" i="9"/>
  <c r="J215" i="9"/>
  <c r="P215" i="9"/>
  <c r="K215" i="9"/>
  <c r="M215" i="9"/>
  <c r="I215" i="9"/>
  <c r="N1060" i="9"/>
  <c r="J1060" i="9"/>
  <c r="I1060" i="9"/>
  <c r="L1060" i="9"/>
  <c r="M1060" i="9"/>
  <c r="P1060" i="9"/>
  <c r="K1060" i="9"/>
  <c r="O1060" i="9"/>
  <c r="J577" i="9"/>
  <c r="M577" i="9"/>
  <c r="N577" i="9"/>
  <c r="I577" i="9"/>
  <c r="O577" i="9"/>
  <c r="K577" i="9"/>
  <c r="P577" i="9"/>
  <c r="L577" i="9"/>
  <c r="O282" i="9"/>
  <c r="N282" i="9"/>
  <c r="P282" i="9"/>
  <c r="I282" i="9"/>
  <c r="J282" i="9"/>
  <c r="L290" i="9"/>
  <c r="L219" i="9"/>
  <c r="K197" i="9"/>
  <c r="L197" i="9"/>
  <c r="K157" i="9"/>
  <c r="P157" i="9"/>
  <c r="J115" i="9"/>
  <c r="I373" i="9"/>
  <c r="J117" i="9"/>
  <c r="K202" i="9"/>
  <c r="L906" i="9"/>
  <c r="M906" i="9"/>
  <c r="O906" i="9"/>
  <c r="N906" i="9"/>
  <c r="P906" i="9"/>
  <c r="K906" i="9"/>
  <c r="I906" i="9"/>
  <c r="J906" i="9"/>
  <c r="N292" i="9"/>
  <c r="J292" i="9"/>
  <c r="P314" i="9"/>
  <c r="J314" i="9"/>
  <c r="K314" i="9"/>
  <c r="I314" i="9"/>
  <c r="M314" i="9"/>
  <c r="L314" i="9"/>
  <c r="N314" i="9"/>
  <c r="O314" i="9"/>
  <c r="L793" i="9"/>
  <c r="M793" i="9"/>
  <c r="K793" i="9"/>
  <c r="N793" i="9"/>
  <c r="J793" i="9"/>
  <c r="P793" i="9"/>
  <c r="I793" i="9"/>
  <c r="O793" i="9"/>
  <c r="O130" i="9"/>
  <c r="O523" i="9"/>
  <c r="L523" i="9"/>
  <c r="P523" i="9"/>
  <c r="Q523" i="9" s="1"/>
  <c r="S523" i="9" s="1"/>
  <c r="T523" i="9" s="1"/>
  <c r="U523" i="9" s="1"/>
  <c r="M523" i="9"/>
  <c r="J523" i="9"/>
  <c r="N523" i="9"/>
  <c r="K523" i="9"/>
  <c r="I523" i="9"/>
  <c r="I822" i="9"/>
  <c r="P822" i="9"/>
  <c r="M822" i="9"/>
  <c r="J822" i="9"/>
  <c r="L822" i="9"/>
  <c r="N822" i="9"/>
  <c r="O822" i="9"/>
  <c r="K822" i="9"/>
  <c r="O75" i="9"/>
  <c r="J197" i="9"/>
  <c r="N157" i="9"/>
  <c r="M115" i="9"/>
  <c r="P115" i="9"/>
  <c r="M292" i="9"/>
  <c r="P373" i="9"/>
  <c r="M282" i="9"/>
  <c r="P1017" i="9"/>
  <c r="M1017" i="9"/>
  <c r="K1017" i="9"/>
  <c r="O1017" i="9"/>
  <c r="I1017" i="9"/>
  <c r="L1017" i="9"/>
  <c r="N1017" i="9"/>
  <c r="J415" i="9"/>
  <c r="I415" i="9"/>
  <c r="M415" i="9"/>
  <c r="N415" i="9"/>
  <c r="L1050" i="9"/>
  <c r="N1050" i="9"/>
  <c r="M1050" i="9"/>
  <c r="I1050" i="9"/>
  <c r="O1050" i="9"/>
  <c r="K1050" i="9"/>
  <c r="P1050" i="9"/>
  <c r="J1050" i="9"/>
  <c r="K165" i="9"/>
  <c r="P165" i="9"/>
  <c r="L186" i="9"/>
  <c r="K328" i="9"/>
  <c r="O72" i="9"/>
  <c r="N72" i="9"/>
  <c r="P188" i="9"/>
  <c r="J188" i="9"/>
  <c r="O259" i="9"/>
  <c r="L415" i="9"/>
  <c r="L376" i="9"/>
  <c r="O76" i="9"/>
  <c r="N76" i="9"/>
  <c r="J168" i="9"/>
  <c r="P168" i="9"/>
  <c r="I116" i="9"/>
  <c r="P116" i="9"/>
  <c r="I163" i="9"/>
  <c r="P81" i="9"/>
  <c r="O81" i="9"/>
  <c r="M81" i="9"/>
  <c r="K81" i="9"/>
  <c r="L81" i="9"/>
  <c r="J81" i="9"/>
  <c r="I81" i="9"/>
  <c r="N81" i="9"/>
  <c r="M826" i="9"/>
  <c r="K826" i="9"/>
  <c r="J826" i="9"/>
  <c r="O826" i="9"/>
  <c r="N826" i="9"/>
  <c r="L826" i="9"/>
  <c r="I826" i="9"/>
  <c r="P826" i="9"/>
  <c r="P432" i="9"/>
  <c r="N432" i="9"/>
  <c r="I432" i="9"/>
  <c r="K432" i="9"/>
  <c r="M432" i="9"/>
  <c r="O432" i="9"/>
  <c r="L432" i="9"/>
  <c r="J432" i="9"/>
  <c r="J211" i="9"/>
  <c r="N211" i="9"/>
  <c r="M211" i="9"/>
  <c r="K211" i="9"/>
  <c r="L211" i="9"/>
  <c r="P211" i="9"/>
  <c r="O211" i="9"/>
  <c r="I211" i="9"/>
  <c r="O619" i="9"/>
  <c r="K619" i="9"/>
  <c r="P619" i="9"/>
  <c r="L619" i="9"/>
  <c r="J619" i="9"/>
  <c r="M619" i="9"/>
  <c r="I619" i="9"/>
  <c r="N619" i="9"/>
  <c r="L475" i="9"/>
  <c r="J475" i="9"/>
  <c r="P475" i="9"/>
  <c r="N475" i="9"/>
  <c r="M475" i="9"/>
  <c r="K475" i="9"/>
  <c r="I475" i="9"/>
  <c r="O475" i="9"/>
  <c r="P849" i="9"/>
  <c r="N849" i="9"/>
  <c r="J849" i="9"/>
  <c r="L849" i="9"/>
  <c r="I849" i="9"/>
  <c r="O849" i="9"/>
  <c r="M849" i="9"/>
  <c r="K849" i="9"/>
  <c r="K568" i="9"/>
  <c r="J568" i="9"/>
  <c r="L568" i="9"/>
  <c r="I568" i="9"/>
  <c r="O568" i="9"/>
  <c r="M568" i="9"/>
  <c r="N568" i="9"/>
  <c r="P568" i="9"/>
  <c r="M747" i="9"/>
  <c r="L747" i="9"/>
  <c r="K747" i="9"/>
  <c r="N747" i="9"/>
  <c r="J747" i="9"/>
  <c r="O747" i="9"/>
  <c r="P747" i="9"/>
  <c r="I747" i="9"/>
  <c r="J347" i="9"/>
  <c r="K347" i="9"/>
  <c r="M347" i="9"/>
  <c r="L347" i="9"/>
  <c r="N347" i="9"/>
  <c r="O347" i="9"/>
  <c r="I347" i="9"/>
  <c r="P347" i="9"/>
  <c r="K349" i="9"/>
  <c r="I645" i="9"/>
  <c r="J645" i="9"/>
  <c r="M645" i="9"/>
  <c r="K645" i="9"/>
  <c r="N645" i="9"/>
  <c r="L645" i="9"/>
  <c r="O645" i="9"/>
  <c r="P645" i="9"/>
  <c r="I1011" i="9"/>
  <c r="J1011" i="9"/>
  <c r="O1011" i="9"/>
  <c r="M1011" i="9"/>
  <c r="L1011" i="9"/>
  <c r="N1011" i="9"/>
  <c r="K1011" i="9"/>
  <c r="P1011" i="9"/>
  <c r="K1037" i="9"/>
  <c r="M797" i="9"/>
  <c r="O797" i="9"/>
  <c r="K797" i="9"/>
  <c r="N797" i="9"/>
  <c r="L797" i="9"/>
  <c r="P797" i="9"/>
  <c r="I797" i="9"/>
  <c r="J797" i="9"/>
  <c r="J57" i="9"/>
  <c r="P57" i="9"/>
  <c r="O57" i="9"/>
  <c r="L57" i="9"/>
  <c r="I57" i="9"/>
  <c r="N57" i="9"/>
  <c r="M57" i="9"/>
  <c r="K57" i="9"/>
  <c r="L1024" i="9"/>
  <c r="M1024" i="9"/>
  <c r="N1024" i="9"/>
  <c r="K1024" i="9"/>
  <c r="P1024" i="9"/>
  <c r="O1024" i="9"/>
  <c r="J1024" i="9"/>
  <c r="I1024" i="9"/>
  <c r="N721" i="9"/>
  <c r="O721" i="9"/>
  <c r="I721" i="9"/>
  <c r="J721" i="9"/>
  <c r="M721" i="9"/>
  <c r="K721" i="9"/>
  <c r="O196" i="9"/>
  <c r="P196" i="9"/>
  <c r="N165" i="9"/>
  <c r="L165" i="9"/>
  <c r="P186" i="9"/>
  <c r="O186" i="9"/>
  <c r="P328" i="9"/>
  <c r="I72" i="9"/>
  <c r="J72" i="9"/>
  <c r="M188" i="9"/>
  <c r="N188" i="9"/>
  <c r="N259" i="9"/>
  <c r="K415" i="9"/>
  <c r="K376" i="9"/>
  <c r="I76" i="9"/>
  <c r="J76" i="9"/>
  <c r="M168" i="9"/>
  <c r="N168" i="9"/>
  <c r="K163" i="9"/>
  <c r="K600" i="9"/>
  <c r="P498" i="9"/>
  <c r="I498" i="9"/>
  <c r="M498" i="9"/>
  <c r="N498" i="9"/>
  <c r="L498" i="9"/>
  <c r="K498" i="9"/>
  <c r="J498" i="9"/>
  <c r="O498" i="9"/>
  <c r="N705" i="9"/>
  <c r="O705" i="9"/>
  <c r="I705" i="9"/>
  <c r="J705" i="9"/>
  <c r="P705" i="9"/>
  <c r="M705" i="9"/>
  <c r="K705" i="9"/>
  <c r="J761" i="9"/>
  <c r="I761" i="9"/>
  <c r="O761" i="9"/>
  <c r="M761" i="9"/>
  <c r="K761" i="9"/>
  <c r="P761" i="9"/>
  <c r="N761" i="9"/>
  <c r="L761" i="9"/>
  <c r="M982" i="9"/>
  <c r="I982" i="9"/>
  <c r="K606" i="9"/>
  <c r="J606" i="9"/>
  <c r="L606" i="9"/>
  <c r="I606" i="9"/>
  <c r="O606" i="9"/>
  <c r="M606" i="9"/>
  <c r="N606" i="9"/>
  <c r="P606" i="9"/>
  <c r="O116" i="9"/>
  <c r="K116" i="9"/>
  <c r="N328" i="9"/>
  <c r="J328" i="9"/>
  <c r="M328" i="9"/>
  <c r="I204" i="9"/>
  <c r="J204" i="9"/>
  <c r="M204" i="9"/>
  <c r="K204" i="9"/>
  <c r="P204" i="9"/>
  <c r="O204" i="9"/>
  <c r="N204" i="9"/>
  <c r="L204" i="9"/>
  <c r="I868" i="9"/>
  <c r="P868" i="9"/>
  <c r="M868" i="9"/>
  <c r="N868" i="9"/>
  <c r="K868" i="9"/>
  <c r="O227" i="9"/>
  <c r="N546" i="9"/>
  <c r="P546" i="9"/>
  <c r="K546" i="9"/>
  <c r="I546" i="9"/>
  <c r="L546" i="9"/>
  <c r="M546" i="9"/>
  <c r="J546" i="9"/>
  <c r="O546" i="9"/>
  <c r="I931" i="9"/>
  <c r="K931" i="9"/>
  <c r="M931" i="9"/>
  <c r="P931" i="9"/>
  <c r="O931" i="9"/>
  <c r="N931" i="9"/>
  <c r="J931" i="9"/>
  <c r="L931" i="9"/>
  <c r="M860" i="9"/>
  <c r="P860" i="9"/>
  <c r="L860" i="9"/>
  <c r="J860" i="9"/>
  <c r="O860" i="9"/>
  <c r="N860" i="9"/>
  <c r="I860" i="9"/>
  <c r="K860" i="9"/>
  <c r="J579" i="9"/>
  <c r="M579" i="9"/>
  <c r="I579" i="9"/>
  <c r="N579" i="9"/>
  <c r="O579" i="9"/>
  <c r="K579" i="9"/>
  <c r="P579" i="9"/>
  <c r="L579" i="9"/>
  <c r="L530" i="9"/>
  <c r="O530" i="9"/>
  <c r="K530" i="9"/>
  <c r="N530" i="9"/>
  <c r="J530" i="9"/>
  <c r="I530" i="9"/>
  <c r="M530" i="9"/>
  <c r="P530" i="9"/>
  <c r="J167" i="9"/>
  <c r="M196" i="9"/>
  <c r="O165" i="9"/>
  <c r="Q165" i="9" s="1"/>
  <c r="S165" i="9" s="1"/>
  <c r="T165" i="9" s="1"/>
  <c r="U165" i="9" s="1"/>
  <c r="J165" i="9"/>
  <c r="N186" i="9"/>
  <c r="K186" i="9"/>
  <c r="O328" i="9"/>
  <c r="M72" i="9"/>
  <c r="P72" i="9"/>
  <c r="O188" i="9"/>
  <c r="L188" i="9"/>
  <c r="I259" i="9"/>
  <c r="J259" i="9"/>
  <c r="P415" i="9"/>
  <c r="P376" i="9"/>
  <c r="M76" i="9"/>
  <c r="P76" i="9"/>
  <c r="O168" i="9"/>
  <c r="L168" i="9"/>
  <c r="N116" i="9"/>
  <c r="J184" i="9"/>
  <c r="P184" i="9"/>
  <c r="L184" i="9"/>
  <c r="M184" i="9"/>
  <c r="I184" i="9"/>
  <c r="K184" i="9"/>
  <c r="O184" i="9"/>
  <c r="N184" i="9"/>
  <c r="I723" i="9"/>
  <c r="J723" i="9"/>
  <c r="M723" i="9"/>
  <c r="K723" i="9"/>
  <c r="N723" i="9"/>
  <c r="L723" i="9"/>
  <c r="P723" i="9"/>
  <c r="O723" i="9"/>
  <c r="M255" i="9"/>
  <c r="J255" i="9"/>
  <c r="N255" i="9"/>
  <c r="P255" i="9"/>
  <c r="I255" i="9"/>
  <c r="K255" i="9"/>
  <c r="O255" i="9"/>
  <c r="L255" i="9"/>
  <c r="J449" i="9"/>
  <c r="O449" i="9"/>
  <c r="M449" i="9"/>
  <c r="K449" i="9"/>
  <c r="P449" i="9"/>
  <c r="N449" i="9"/>
  <c r="I449" i="9"/>
  <c r="L449" i="9"/>
  <c r="O304" i="9"/>
  <c r="I304" i="9"/>
  <c r="P304" i="9"/>
  <c r="K304" i="9"/>
  <c r="L304" i="9"/>
  <c r="N618" i="9"/>
  <c r="P618" i="9"/>
  <c r="K618" i="9"/>
  <c r="J618" i="9"/>
  <c r="L618" i="9"/>
  <c r="I618" i="9"/>
  <c r="O618" i="9"/>
  <c r="M618" i="9"/>
  <c r="P639" i="9"/>
  <c r="K639" i="9"/>
  <c r="I639" i="9"/>
  <c r="L639" i="9"/>
  <c r="J639" i="9"/>
  <c r="M639" i="9"/>
  <c r="N639" i="9"/>
  <c r="O639" i="9"/>
  <c r="N683" i="9"/>
  <c r="L683" i="9"/>
  <c r="P683" i="9"/>
  <c r="O683" i="9"/>
  <c r="Q683" i="9" s="1"/>
  <c r="S683" i="9" s="1"/>
  <c r="T683" i="9" s="1"/>
  <c r="U683" i="9" s="1"/>
  <c r="I683" i="9"/>
  <c r="J683" i="9"/>
  <c r="M683" i="9"/>
  <c r="K683" i="9"/>
  <c r="J1017" i="9"/>
  <c r="L282" i="9"/>
  <c r="P659" i="9"/>
  <c r="M659" i="9"/>
  <c r="K659" i="9"/>
  <c r="N659" i="9"/>
  <c r="O659" i="9"/>
  <c r="L659" i="9"/>
  <c r="I659" i="9"/>
  <c r="J659" i="9"/>
  <c r="M163" i="9"/>
  <c r="O163" i="9"/>
  <c r="P163" i="9"/>
  <c r="N163" i="9"/>
  <c r="M786" i="9"/>
  <c r="K786" i="9"/>
  <c r="J786" i="9"/>
  <c r="O786" i="9"/>
  <c r="N786" i="9"/>
  <c r="L786" i="9"/>
  <c r="I786" i="9"/>
  <c r="P786" i="9"/>
  <c r="I165" i="9"/>
  <c r="M186" i="9"/>
  <c r="I186" i="9"/>
  <c r="L328" i="9"/>
  <c r="L72" i="9"/>
  <c r="K72" i="9"/>
  <c r="K188" i="9"/>
  <c r="I188" i="9"/>
  <c r="P259" i="9"/>
  <c r="O415" i="9"/>
  <c r="L76" i="9"/>
  <c r="K168" i="9"/>
  <c r="M116" i="9"/>
  <c r="J116" i="9"/>
  <c r="L163" i="9"/>
  <c r="Q945" i="9"/>
  <c r="S945" i="9" s="1"/>
  <c r="T945" i="9" s="1"/>
  <c r="U945" i="9" s="1"/>
  <c r="O687" i="9"/>
  <c r="I687" i="9"/>
  <c r="J687" i="9"/>
  <c r="P687" i="9"/>
  <c r="L687" i="9"/>
  <c r="M687" i="9"/>
  <c r="K687" i="9"/>
  <c r="N687" i="9"/>
  <c r="J877" i="9"/>
  <c r="I877" i="9"/>
  <c r="O877" i="9"/>
  <c r="M877" i="9"/>
  <c r="K877" i="9"/>
  <c r="N877" i="9"/>
  <c r="I917" i="9"/>
  <c r="O917" i="9"/>
  <c r="M917" i="9"/>
  <c r="K917" i="9"/>
  <c r="N917" i="9"/>
  <c r="J917" i="9"/>
  <c r="L988" i="9"/>
  <c r="K988" i="9"/>
  <c r="J988" i="9"/>
  <c r="L316" i="9"/>
  <c r="N856" i="9"/>
  <c r="I856" i="9"/>
  <c r="K856" i="9"/>
  <c r="M856" i="9"/>
  <c r="O856" i="9"/>
  <c r="J856" i="9"/>
  <c r="P856" i="9"/>
  <c r="L956" i="9"/>
  <c r="K956" i="9"/>
  <c r="J956" i="9"/>
  <c r="I79" i="9"/>
  <c r="L337" i="9"/>
  <c r="J337" i="9"/>
  <c r="I337" i="9"/>
  <c r="M337" i="9"/>
  <c r="P337" i="9"/>
  <c r="N337" i="9"/>
  <c r="O337" i="9"/>
  <c r="K337" i="9"/>
  <c r="J630" i="9"/>
  <c r="O630" i="9"/>
  <c r="K630" i="9"/>
  <c r="I630" i="9"/>
  <c r="N630" i="9"/>
  <c r="P630" i="9"/>
  <c r="L630" i="9"/>
  <c r="M630" i="9"/>
  <c r="K1054" i="9"/>
  <c r="O1054" i="9"/>
  <c r="N1054" i="9"/>
  <c r="M1054" i="9"/>
  <c r="P1054" i="9"/>
  <c r="L209" i="9"/>
  <c r="N209" i="9"/>
  <c r="O209" i="9"/>
  <c r="I209" i="9"/>
  <c r="K209" i="9"/>
  <c r="P209" i="9"/>
  <c r="J209" i="9"/>
  <c r="M209" i="9"/>
  <c r="L418" i="9"/>
  <c r="J674" i="9"/>
  <c r="P674" i="9"/>
  <c r="K674" i="9"/>
  <c r="L674" i="9"/>
  <c r="I674" i="9"/>
  <c r="N674" i="9"/>
  <c r="M674" i="9"/>
  <c r="O674" i="9"/>
  <c r="I716" i="9"/>
  <c r="P716" i="9"/>
  <c r="M716" i="9"/>
  <c r="K716" i="9"/>
  <c r="L716" i="9"/>
  <c r="J716" i="9"/>
  <c r="O716" i="9"/>
  <c r="N716" i="9"/>
  <c r="M609" i="9"/>
  <c r="L609" i="9"/>
  <c r="J609" i="9"/>
  <c r="P609" i="9"/>
  <c r="O609" i="9"/>
  <c r="I609" i="9"/>
  <c r="K609" i="9"/>
  <c r="N609" i="9"/>
  <c r="M804" i="9"/>
  <c r="J804" i="9"/>
  <c r="N804" i="9"/>
  <c r="O804" i="9"/>
  <c r="K804" i="9"/>
  <c r="L804" i="9"/>
  <c r="I804" i="9"/>
  <c r="P804" i="9"/>
  <c r="I412" i="9"/>
  <c r="J412" i="9"/>
  <c r="M412" i="9"/>
  <c r="N412" i="9"/>
  <c r="M428" i="9"/>
  <c r="P428" i="9"/>
  <c r="J428" i="9"/>
  <c r="I428" i="9"/>
  <c r="L428" i="9"/>
  <c r="N428" i="9"/>
  <c r="K428" i="9"/>
  <c r="O428" i="9"/>
  <c r="J862" i="9"/>
  <c r="P862" i="9"/>
  <c r="N862" i="9"/>
  <c r="I862" i="9"/>
  <c r="K862" i="9"/>
  <c r="M862" i="9"/>
  <c r="O862" i="9"/>
  <c r="L509" i="9"/>
  <c r="K509" i="9"/>
  <c r="M509" i="9"/>
  <c r="N509" i="9"/>
  <c r="P509" i="9"/>
  <c r="O509" i="9"/>
  <c r="I509" i="9"/>
  <c r="J509" i="9"/>
  <c r="M785" i="9"/>
  <c r="K785" i="9"/>
  <c r="N785" i="9"/>
  <c r="P785" i="9"/>
  <c r="L785" i="9"/>
  <c r="J785" i="9"/>
  <c r="I785" i="9"/>
  <c r="O785" i="9"/>
  <c r="N419" i="9"/>
  <c r="I419" i="9"/>
  <c r="J419" i="9"/>
  <c r="M419" i="9"/>
  <c r="L272" i="9"/>
  <c r="N694" i="9"/>
  <c r="I694" i="9"/>
  <c r="O694" i="9"/>
  <c r="M1013" i="9"/>
  <c r="P1013" i="9"/>
  <c r="Q1013" i="9" s="1"/>
  <c r="S1013" i="9" s="1"/>
  <c r="T1013" i="9" s="1"/>
  <c r="U1013" i="9" s="1"/>
  <c r="P454" i="9"/>
  <c r="N454" i="9"/>
  <c r="I454" i="9"/>
  <c r="L454" i="9"/>
  <c r="J454" i="9"/>
  <c r="O454" i="9"/>
  <c r="M454" i="9"/>
  <c r="K454" i="9"/>
  <c r="L982" i="9"/>
  <c r="O982" i="9"/>
  <c r="N982" i="9"/>
  <c r="K982" i="9"/>
  <c r="J504" i="9"/>
  <c r="N504" i="9"/>
  <c r="I504" i="9"/>
  <c r="O504" i="9"/>
  <c r="L504" i="9"/>
  <c r="M504" i="9"/>
  <c r="P504" i="9"/>
  <c r="K504" i="9"/>
  <c r="M863" i="9"/>
  <c r="K863" i="9"/>
  <c r="N863" i="9"/>
  <c r="P863" i="9"/>
  <c r="J863" i="9"/>
  <c r="L863" i="9"/>
  <c r="I863" i="9"/>
  <c r="O863" i="9"/>
  <c r="N403" i="9"/>
  <c r="M403" i="9"/>
  <c r="I403" i="9"/>
  <c r="J403" i="9"/>
  <c r="L1021" i="9"/>
  <c r="P1021" i="9"/>
  <c r="Q1021" i="9" s="1"/>
  <c r="S1021" i="9" s="1"/>
  <c r="T1021" i="9" s="1"/>
  <c r="U1021" i="9" s="1"/>
  <c r="I1021" i="9"/>
  <c r="K1021" i="9"/>
  <c r="M1021" i="9"/>
  <c r="J1021" i="9"/>
  <c r="N182" i="9"/>
  <c r="K182" i="9"/>
  <c r="J182" i="9"/>
  <c r="O182" i="9"/>
  <c r="P182" i="9"/>
  <c r="L182" i="9"/>
  <c r="M182" i="9"/>
  <c r="I182" i="9"/>
  <c r="O602" i="9"/>
  <c r="M602" i="9"/>
  <c r="N602" i="9"/>
  <c r="P602" i="9"/>
  <c r="K602" i="9"/>
  <c r="J602" i="9"/>
  <c r="L602" i="9"/>
  <c r="I602" i="9"/>
  <c r="J365" i="9"/>
  <c r="M365" i="9"/>
  <c r="N365" i="9"/>
  <c r="J882" i="9"/>
  <c r="O882" i="9"/>
  <c r="N882" i="9"/>
  <c r="I882" i="9"/>
  <c r="P882" i="9"/>
  <c r="M882" i="9"/>
  <c r="K882" i="9"/>
  <c r="M941" i="9"/>
  <c r="K941" i="9"/>
  <c r="L941" i="9"/>
  <c r="P941" i="9"/>
  <c r="Q941" i="9" s="1"/>
  <c r="S941" i="9" s="1"/>
  <c r="T941" i="9" s="1"/>
  <c r="U941" i="9" s="1"/>
  <c r="I941" i="9"/>
  <c r="J941" i="9"/>
  <c r="J105" i="9"/>
  <c r="K105" i="9"/>
  <c r="L105" i="9"/>
  <c r="P105" i="9"/>
  <c r="M105" i="9"/>
  <c r="O105" i="9"/>
  <c r="I105" i="9"/>
  <c r="N105" i="9"/>
  <c r="K434" i="9"/>
  <c r="N434" i="9"/>
  <c r="J434" i="9"/>
  <c r="I434" i="9"/>
  <c r="M434" i="9"/>
  <c r="P434" i="9"/>
  <c r="L434" i="9"/>
  <c r="O434" i="9"/>
  <c r="N708" i="9"/>
  <c r="L868" i="9"/>
  <c r="J868" i="9"/>
  <c r="O868" i="9"/>
  <c r="P414" i="9"/>
  <c r="K974" i="9"/>
  <c r="N974" i="9"/>
  <c r="I974" i="9"/>
  <c r="O974" i="9"/>
  <c r="M974" i="9"/>
  <c r="L610" i="9"/>
  <c r="I610" i="9"/>
  <c r="O610" i="9"/>
  <c r="M610" i="9"/>
  <c r="N610" i="9"/>
  <c r="P610" i="9"/>
  <c r="K610" i="9"/>
  <c r="J610" i="9"/>
  <c r="N278" i="9"/>
  <c r="L278" i="9"/>
  <c r="M278" i="9"/>
  <c r="O278" i="9"/>
  <c r="I278" i="9"/>
  <c r="K278" i="9"/>
  <c r="J278" i="9"/>
  <c r="P278" i="9"/>
  <c r="K66" i="9"/>
  <c r="L66" i="9"/>
  <c r="M66" i="9"/>
  <c r="J66" i="9"/>
  <c r="O66" i="9"/>
  <c r="I66" i="9"/>
  <c r="N66" i="9"/>
  <c r="P66" i="9"/>
  <c r="M954" i="9"/>
  <c r="P954" i="9"/>
  <c r="K954" i="9"/>
  <c r="I954" i="9"/>
  <c r="K285" i="9"/>
  <c r="L285" i="9"/>
  <c r="I693" i="9"/>
  <c r="J693" i="9"/>
  <c r="M693" i="9"/>
  <c r="K693" i="9"/>
  <c r="N693" i="9"/>
  <c r="O693" i="9"/>
  <c r="K196" i="9"/>
  <c r="J196" i="9"/>
  <c r="I497" i="9"/>
  <c r="O497" i="9"/>
  <c r="Q497" i="9" s="1"/>
  <c r="S497" i="9" s="1"/>
  <c r="T497" i="9" s="1"/>
  <c r="U497" i="9" s="1"/>
  <c r="L497" i="9"/>
  <c r="J497" i="9"/>
  <c r="M497" i="9"/>
  <c r="N497" i="9"/>
  <c r="P497" i="9"/>
  <c r="K497" i="9"/>
  <c r="L620" i="9"/>
  <c r="I620" i="9"/>
  <c r="O620" i="9"/>
  <c r="M620" i="9"/>
  <c r="N620" i="9"/>
  <c r="P620" i="9"/>
  <c r="K620" i="9"/>
  <c r="J620" i="9"/>
  <c r="N56" i="9"/>
  <c r="K552" i="9"/>
  <c r="J552" i="9"/>
  <c r="L552" i="9"/>
  <c r="I552" i="9"/>
  <c r="O552" i="9"/>
  <c r="M552" i="9"/>
  <c r="N552" i="9"/>
  <c r="P552" i="9"/>
  <c r="J907" i="9"/>
  <c r="L907" i="9"/>
  <c r="I907" i="9"/>
  <c r="O907" i="9"/>
  <c r="M907" i="9"/>
  <c r="K907" i="9"/>
  <c r="P907" i="9"/>
  <c r="Q907" i="9" s="1"/>
  <c r="S907" i="9" s="1"/>
  <c r="T907" i="9" s="1"/>
  <c r="U907" i="9" s="1"/>
  <c r="N907" i="9"/>
  <c r="M501" i="9"/>
  <c r="K501" i="9"/>
  <c r="I501" i="9"/>
  <c r="O501" i="9"/>
  <c r="L501" i="9"/>
  <c r="J501" i="9"/>
  <c r="P501" i="9"/>
  <c r="N501" i="9"/>
  <c r="M870" i="9"/>
  <c r="O870" i="9"/>
  <c r="J870" i="9"/>
  <c r="P870" i="9"/>
  <c r="N870" i="9"/>
  <c r="I870" i="9"/>
  <c r="K870" i="9"/>
  <c r="L870" i="9"/>
  <c r="Q939" i="9"/>
  <c r="S939" i="9" s="1"/>
  <c r="T939" i="9" s="1"/>
  <c r="U939" i="9" s="1"/>
  <c r="Q659" i="9"/>
  <c r="S659" i="9" s="1"/>
  <c r="T659" i="9" s="1"/>
  <c r="U659" i="9" s="1"/>
  <c r="I816" i="9"/>
  <c r="K816" i="9"/>
  <c r="M816" i="9"/>
  <c r="J816" i="9"/>
  <c r="N816" i="9"/>
  <c r="O816" i="9"/>
  <c r="L816" i="9"/>
  <c r="P816" i="9"/>
  <c r="L838" i="9"/>
  <c r="J768" i="9"/>
  <c r="P768" i="9"/>
  <c r="N768" i="9"/>
  <c r="I768" i="9"/>
  <c r="K768" i="9"/>
  <c r="M768" i="9"/>
  <c r="O768" i="9"/>
  <c r="L768" i="9"/>
  <c r="L292" i="9"/>
  <c r="I383" i="9"/>
  <c r="J383" i="9"/>
  <c r="M383" i="9"/>
  <c r="N383" i="9"/>
  <c r="L446" i="9"/>
  <c r="J446" i="9"/>
  <c r="P446" i="9"/>
  <c r="K446" i="9"/>
  <c r="I446" i="9"/>
  <c r="N446" i="9"/>
  <c r="M446" i="9"/>
  <c r="O446" i="9"/>
  <c r="J127" i="9"/>
  <c r="M769" i="9"/>
  <c r="K769" i="9"/>
  <c r="N769" i="9"/>
  <c r="J769" i="9"/>
  <c r="I769" i="9"/>
  <c r="O769" i="9"/>
  <c r="K230" i="9"/>
  <c r="N413" i="9"/>
  <c r="I413" i="9"/>
  <c r="J413" i="9"/>
  <c r="M413" i="9"/>
  <c r="N191" i="9"/>
  <c r="N53" i="9"/>
  <c r="M53" i="9"/>
  <c r="K53" i="9"/>
  <c r="P53" i="9"/>
  <c r="I53" i="9"/>
  <c r="J53" i="9"/>
  <c r="O53" i="9"/>
  <c r="L53" i="9"/>
  <c r="M783" i="9"/>
  <c r="J783" i="9"/>
  <c r="N783" i="9"/>
  <c r="O783" i="9"/>
  <c r="K783" i="9"/>
  <c r="P783" i="9"/>
  <c r="I783" i="9"/>
  <c r="L783" i="9"/>
  <c r="P424" i="9"/>
  <c r="I424" i="9"/>
  <c r="J424" i="9"/>
  <c r="N424" i="9"/>
  <c r="L424" i="9"/>
  <c r="M424" i="9"/>
  <c r="K424" i="9"/>
  <c r="O424" i="9"/>
  <c r="L776" i="9"/>
  <c r="J1031" i="9"/>
  <c r="I1031" i="9"/>
  <c r="O1031" i="9"/>
  <c r="K1031" i="9"/>
  <c r="N1031" i="9"/>
  <c r="M1031" i="9"/>
  <c r="P1031" i="9"/>
  <c r="L1031" i="9"/>
  <c r="P306" i="9"/>
  <c r="M306" i="9"/>
  <c r="K306" i="9"/>
  <c r="O306" i="9"/>
  <c r="I306" i="9"/>
  <c r="N306" i="9"/>
  <c r="L306" i="9"/>
  <c r="J306" i="9"/>
  <c r="O580" i="9"/>
  <c r="M580" i="9"/>
  <c r="N580" i="9"/>
  <c r="Q580" i="9" s="1"/>
  <c r="S580" i="9" s="1"/>
  <c r="T580" i="9" s="1"/>
  <c r="U580" i="9" s="1"/>
  <c r="P580" i="9"/>
  <c r="K580" i="9"/>
  <c r="J580" i="9"/>
  <c r="L580" i="9"/>
  <c r="I580" i="9"/>
  <c r="I717" i="9"/>
  <c r="J788" i="9"/>
  <c r="O788" i="9"/>
  <c r="N819" i="9"/>
  <c r="J819" i="9"/>
  <c r="I819" i="9"/>
  <c r="O819" i="9"/>
  <c r="L819" i="9"/>
  <c r="P819" i="9"/>
  <c r="M819" i="9"/>
  <c r="K819" i="9"/>
  <c r="J767" i="9"/>
  <c r="P767" i="9"/>
  <c r="I767" i="9"/>
  <c r="O767" i="9"/>
  <c r="L767" i="9"/>
  <c r="M767" i="9"/>
  <c r="K767" i="9"/>
  <c r="N767" i="9"/>
  <c r="Q767" i="9" s="1"/>
  <c r="S767" i="9" s="1"/>
  <c r="T767" i="9" s="1"/>
  <c r="U767" i="9" s="1"/>
  <c r="K128" i="9"/>
  <c r="O128" i="9"/>
  <c r="L414" i="9"/>
  <c r="P291" i="9"/>
  <c r="M291" i="9"/>
  <c r="P344" i="9"/>
  <c r="I344" i="9"/>
  <c r="K75" i="9"/>
  <c r="L75" i="9"/>
  <c r="L383" i="9"/>
  <c r="N178" i="9"/>
  <c r="O178" i="9"/>
  <c r="O225" i="9"/>
  <c r="L225" i="9"/>
  <c r="P227" i="9"/>
  <c r="L227" i="9"/>
  <c r="K21" i="9"/>
  <c r="P21" i="9"/>
  <c r="J48" i="9"/>
  <c r="O48" i="9"/>
  <c r="J79" i="9"/>
  <c r="L79" i="9"/>
  <c r="L398" i="9"/>
  <c r="K413" i="9"/>
  <c r="I297" i="9"/>
  <c r="N202" i="9"/>
  <c r="O202" i="9"/>
  <c r="O256" i="9"/>
  <c r="N256" i="9"/>
  <c r="I279" i="9"/>
  <c r="K219" i="9"/>
  <c r="M219" i="9"/>
  <c r="L368" i="9"/>
  <c r="L257" i="9"/>
  <c r="P257" i="9"/>
  <c r="L615" i="9"/>
  <c r="P615" i="9"/>
  <c r="I600" i="9"/>
  <c r="L600" i="9"/>
  <c r="P788" i="9"/>
  <c r="I788" i="9"/>
  <c r="M349" i="9"/>
  <c r="N349" i="9"/>
  <c r="J349" i="9"/>
  <c r="N1033" i="9"/>
  <c r="J676" i="9"/>
  <c r="P676" i="9"/>
  <c r="K676" i="9"/>
  <c r="L676" i="9"/>
  <c r="I676" i="9"/>
  <c r="N676" i="9"/>
  <c r="M676" i="9"/>
  <c r="O676" i="9"/>
  <c r="L297" i="9"/>
  <c r="K297" i="9"/>
  <c r="L296" i="9"/>
  <c r="K206" i="9"/>
  <c r="I40" i="9"/>
  <c r="N40" i="9"/>
  <c r="J40" i="9"/>
  <c r="O40" i="9"/>
  <c r="K40" i="9"/>
  <c r="L40" i="9"/>
  <c r="P40" i="9"/>
  <c r="Q40" i="9" s="1"/>
  <c r="S40" i="9" s="1"/>
  <c r="T40" i="9" s="1"/>
  <c r="U40" i="9" s="1"/>
  <c r="M40" i="9"/>
  <c r="M264" i="9"/>
  <c r="K6" i="9"/>
  <c r="N483" i="9"/>
  <c r="K483" i="9"/>
  <c r="L483" i="9"/>
  <c r="O483" i="9"/>
  <c r="P483" i="9"/>
  <c r="J483" i="9"/>
  <c r="M483" i="9"/>
  <c r="I483" i="9"/>
  <c r="L429" i="9"/>
  <c r="J429" i="9"/>
  <c r="P429" i="9"/>
  <c r="Q429" i="9" s="1"/>
  <c r="S429" i="9" s="1"/>
  <c r="T429" i="9" s="1"/>
  <c r="U429" i="9" s="1"/>
  <c r="N429" i="9"/>
  <c r="M429" i="9"/>
  <c r="K429" i="9"/>
  <c r="I429" i="9"/>
  <c r="O429" i="9"/>
  <c r="L279" i="9"/>
  <c r="K279" i="9"/>
  <c r="O626" i="9"/>
  <c r="M626" i="9"/>
  <c r="N626" i="9"/>
  <c r="Q626" i="9" s="1"/>
  <c r="S626" i="9" s="1"/>
  <c r="T626" i="9" s="1"/>
  <c r="U626" i="9" s="1"/>
  <c r="J626" i="9"/>
  <c r="K626" i="9"/>
  <c r="P626" i="9"/>
  <c r="L626" i="9"/>
  <c r="I626" i="9"/>
  <c r="J43" i="9"/>
  <c r="P933" i="9"/>
  <c r="I933" i="9"/>
  <c r="O933" i="9"/>
  <c r="L933" i="9"/>
  <c r="M933" i="9"/>
  <c r="N933" i="9"/>
  <c r="K933" i="9"/>
  <c r="J933" i="9"/>
  <c r="M55" i="9"/>
  <c r="K55" i="9"/>
  <c r="L55" i="9"/>
  <c r="I55" i="9"/>
  <c r="J55" i="9"/>
  <c r="O55" i="9"/>
  <c r="N55" i="9"/>
  <c r="P55" i="9"/>
  <c r="M657" i="9"/>
  <c r="K657" i="9"/>
  <c r="L657" i="9"/>
  <c r="N657" i="9"/>
  <c r="J657" i="9"/>
  <c r="I657" i="9"/>
  <c r="O657" i="9"/>
  <c r="P657" i="9"/>
  <c r="I128" i="9"/>
  <c r="N128" i="9"/>
  <c r="Q128" i="9" s="1"/>
  <c r="S128" i="9" s="1"/>
  <c r="T128" i="9" s="1"/>
  <c r="U128" i="9" s="1"/>
  <c r="I414" i="9"/>
  <c r="K414" i="9"/>
  <c r="O291" i="9"/>
  <c r="O344" i="9"/>
  <c r="N75" i="9"/>
  <c r="I75" i="9"/>
  <c r="K383" i="9"/>
  <c r="M178" i="9"/>
  <c r="K178" i="9"/>
  <c r="I225" i="9"/>
  <c r="K225" i="9"/>
  <c r="K227" i="9"/>
  <c r="M227" i="9"/>
  <c r="N21" i="9"/>
  <c r="O21" i="9"/>
  <c r="I349" i="9"/>
  <c r="M48" i="9"/>
  <c r="L48" i="9"/>
  <c r="K79" i="9"/>
  <c r="M79" i="9"/>
  <c r="I398" i="9"/>
  <c r="K398" i="9"/>
  <c r="P413" i="9"/>
  <c r="N297" i="9"/>
  <c r="Q297" i="9" s="1"/>
  <c r="S297" i="9" s="1"/>
  <c r="T297" i="9" s="1"/>
  <c r="U297" i="9" s="1"/>
  <c r="M297" i="9"/>
  <c r="M202" i="9"/>
  <c r="P202" i="9"/>
  <c r="J256" i="9"/>
  <c r="P279" i="9"/>
  <c r="M279" i="9"/>
  <c r="N219" i="9"/>
  <c r="J219" i="9"/>
  <c r="O975" i="9"/>
  <c r="L788" i="9"/>
  <c r="K257" i="9"/>
  <c r="J257" i="9"/>
  <c r="K615" i="9"/>
  <c r="O615" i="9"/>
  <c r="J600" i="9"/>
  <c r="N600" i="9"/>
  <c r="K788" i="9"/>
  <c r="I491" i="9"/>
  <c r="O491" i="9"/>
  <c r="L491" i="9"/>
  <c r="J491" i="9"/>
  <c r="P491" i="9"/>
  <c r="N491" i="9"/>
  <c r="M491" i="9"/>
  <c r="K491" i="9"/>
  <c r="I895" i="9"/>
  <c r="O895" i="9"/>
  <c r="M895" i="9"/>
  <c r="K895" i="9"/>
  <c r="P895" i="9"/>
  <c r="N895" i="9"/>
  <c r="J895" i="9"/>
  <c r="L895" i="9"/>
  <c r="M778" i="9"/>
  <c r="K778" i="9"/>
  <c r="J778" i="9"/>
  <c r="O778" i="9"/>
  <c r="N778" i="9"/>
  <c r="I778" i="9"/>
  <c r="P778" i="9"/>
  <c r="Q778" i="9" s="1"/>
  <c r="S778" i="9" s="1"/>
  <c r="T778" i="9" s="1"/>
  <c r="U778" i="9" s="1"/>
  <c r="L778" i="9"/>
  <c r="I395" i="9"/>
  <c r="N395" i="9"/>
  <c r="J395" i="9"/>
  <c r="M395" i="9"/>
  <c r="N29" i="9"/>
  <c r="Q29" i="9" s="1"/>
  <c r="S29" i="9" s="1"/>
  <c r="T29" i="9" s="1"/>
  <c r="U29" i="9" s="1"/>
  <c r="I29" i="9"/>
  <c r="O29" i="9"/>
  <c r="J29" i="9"/>
  <c r="L29" i="9"/>
  <c r="K29" i="9"/>
  <c r="M29" i="9"/>
  <c r="P29" i="9"/>
  <c r="L866" i="9"/>
  <c r="L692" i="9"/>
  <c r="J692" i="9"/>
  <c r="K692" i="9"/>
  <c r="N692" i="9"/>
  <c r="I692" i="9"/>
  <c r="O692" i="9"/>
  <c r="M692" i="9"/>
  <c r="P692" i="9"/>
  <c r="J368" i="9"/>
  <c r="M368" i="9"/>
  <c r="N368" i="9"/>
  <c r="I368" i="9"/>
  <c r="M128" i="9"/>
  <c r="J128" i="9"/>
  <c r="N291" i="9"/>
  <c r="J75" i="9"/>
  <c r="P75" i="9"/>
  <c r="P383" i="9"/>
  <c r="P178" i="9"/>
  <c r="I178" i="9"/>
  <c r="P225" i="9"/>
  <c r="J225" i="9"/>
  <c r="N227" i="9"/>
  <c r="J227" i="9"/>
  <c r="J21" i="9"/>
  <c r="I21" i="9"/>
  <c r="P349" i="9"/>
  <c r="N48" i="9"/>
  <c r="P48" i="9"/>
  <c r="O79" i="9"/>
  <c r="P79" i="9"/>
  <c r="O413" i="9"/>
  <c r="J297" i="9"/>
  <c r="I202" i="9"/>
  <c r="K256" i="9"/>
  <c r="M256" i="9"/>
  <c r="O279" i="9"/>
  <c r="I219" i="9"/>
  <c r="O219" i="9"/>
  <c r="P368" i="9"/>
  <c r="O257" i="9"/>
  <c r="I257" i="9"/>
  <c r="I615" i="9"/>
  <c r="N615" i="9"/>
  <c r="P600" i="9"/>
  <c r="N788" i="9"/>
  <c r="M923" i="9"/>
  <c r="K923" i="9"/>
  <c r="L923" i="9"/>
  <c r="N923" i="9"/>
  <c r="P923" i="9"/>
  <c r="J923" i="9"/>
  <c r="I923" i="9"/>
  <c r="O923" i="9"/>
  <c r="N398" i="9"/>
  <c r="J398" i="9"/>
  <c r="M398" i="9"/>
  <c r="N963" i="9"/>
  <c r="P715" i="9"/>
  <c r="O715" i="9"/>
  <c r="J715" i="9"/>
  <c r="L715" i="9"/>
  <c r="K715" i="9"/>
  <c r="I715" i="9"/>
  <c r="M715" i="9"/>
  <c r="N715" i="9"/>
  <c r="N727" i="9"/>
  <c r="O727" i="9"/>
  <c r="I727" i="9"/>
  <c r="J727" i="9"/>
  <c r="P727" i="9"/>
  <c r="L727" i="9"/>
  <c r="M727" i="9"/>
  <c r="K727" i="9"/>
  <c r="M1047" i="9"/>
  <c r="P1047" i="9"/>
  <c r="I1047" i="9"/>
  <c r="L1047" i="9"/>
  <c r="K1047" i="9"/>
  <c r="N1047" i="9"/>
  <c r="J1047" i="9"/>
  <c r="O1047" i="9"/>
  <c r="I267" i="9"/>
  <c r="O267" i="9"/>
  <c r="J267" i="9"/>
  <c r="K267" i="9"/>
  <c r="N267" i="9"/>
  <c r="Q267" i="9" s="1"/>
  <c r="S267" i="9" s="1"/>
  <c r="T267" i="9" s="1"/>
  <c r="U267" i="9" s="1"/>
  <c r="L267" i="9"/>
  <c r="M267" i="9"/>
  <c r="P267" i="9"/>
  <c r="P104" i="9"/>
  <c r="O996" i="9"/>
  <c r="I996" i="9"/>
  <c r="L996" i="9"/>
  <c r="K996" i="9"/>
  <c r="J996" i="9"/>
  <c r="M996" i="9"/>
  <c r="P996" i="9"/>
  <c r="N996" i="9"/>
  <c r="M344" i="9"/>
  <c r="N344" i="9"/>
  <c r="J344" i="9"/>
  <c r="I881" i="9"/>
  <c r="O881" i="9"/>
  <c r="M881" i="9"/>
  <c r="K881" i="9"/>
  <c r="N881" i="9"/>
  <c r="J881" i="9"/>
  <c r="M414" i="9"/>
  <c r="N414" i="9"/>
  <c r="J414" i="9"/>
  <c r="M478" i="9"/>
  <c r="K975" i="9"/>
  <c r="L975" i="9"/>
  <c r="I975" i="9"/>
  <c r="P975" i="9"/>
  <c r="M975" i="9"/>
  <c r="L128" i="9"/>
  <c r="O414" i="9"/>
  <c r="I291" i="9"/>
  <c r="J291" i="9"/>
  <c r="K344" i="9"/>
  <c r="M75" i="9"/>
  <c r="O383" i="9"/>
  <c r="J178" i="9"/>
  <c r="N225" i="9"/>
  <c r="I227" i="9"/>
  <c r="L21" i="9"/>
  <c r="L349" i="9"/>
  <c r="O349" i="9"/>
  <c r="I48" i="9"/>
  <c r="N79" i="9"/>
  <c r="O398" i="9"/>
  <c r="L413" i="9"/>
  <c r="P297" i="9"/>
  <c r="L202" i="9"/>
  <c r="J202" i="9"/>
  <c r="P256" i="9"/>
  <c r="N279" i="9"/>
  <c r="P219" i="9"/>
  <c r="O368" i="9"/>
  <c r="N257" i="9"/>
  <c r="M615" i="9"/>
  <c r="M600" i="9"/>
  <c r="O600" i="9"/>
  <c r="M788" i="9"/>
  <c r="Q716" i="9"/>
  <c r="S716" i="9" s="1"/>
  <c r="T716" i="9" s="1"/>
  <c r="U716" i="9" s="1"/>
  <c r="Q803" i="9"/>
  <c r="S803" i="9" s="1"/>
  <c r="T803" i="9" s="1"/>
  <c r="U803" i="9" s="1"/>
  <c r="Q908" i="9"/>
  <c r="S908" i="9" s="1"/>
  <c r="T908" i="9" s="1"/>
  <c r="U908" i="9" s="1"/>
  <c r="M839" i="9"/>
  <c r="L839" i="9"/>
  <c r="J839" i="9"/>
  <c r="O839" i="9"/>
  <c r="N839" i="9"/>
  <c r="P839" i="9"/>
  <c r="K839" i="9"/>
  <c r="I839" i="9"/>
  <c r="I185" i="9"/>
  <c r="K185" i="9"/>
  <c r="N185" i="9"/>
  <c r="J185" i="9"/>
  <c r="L185" i="9"/>
  <c r="O185" i="9"/>
  <c r="P185" i="9"/>
  <c r="M185" i="9"/>
  <c r="O930" i="9"/>
  <c r="K930" i="9"/>
  <c r="J930" i="9"/>
  <c r="I930" i="9"/>
  <c r="P930" i="9"/>
  <c r="L930" i="9"/>
  <c r="N930" i="9"/>
  <c r="M930" i="9"/>
  <c r="J911" i="9"/>
  <c r="I911" i="9"/>
  <c r="O911" i="9"/>
  <c r="M911" i="9"/>
  <c r="K911" i="9"/>
  <c r="N911" i="9"/>
  <c r="N623" i="9"/>
  <c r="P623" i="9"/>
  <c r="Q623" i="9" s="1"/>
  <c r="S623" i="9" s="1"/>
  <c r="T623" i="9" s="1"/>
  <c r="U623" i="9" s="1"/>
  <c r="K623" i="9"/>
  <c r="I623" i="9"/>
  <c r="O623" i="9"/>
  <c r="M623" i="9"/>
  <c r="J623" i="9"/>
  <c r="L623" i="9"/>
  <c r="K342" i="9"/>
  <c r="N342" i="9"/>
  <c r="Q342" i="9" s="1"/>
  <c r="S342" i="9" s="1"/>
  <c r="T342" i="9" s="1"/>
  <c r="U342" i="9" s="1"/>
  <c r="O342" i="9"/>
  <c r="I342" i="9"/>
  <c r="L342" i="9"/>
  <c r="J342" i="9"/>
  <c r="P342" i="9"/>
  <c r="M342" i="9"/>
  <c r="N359" i="9"/>
  <c r="I359" i="9"/>
  <c r="J359" i="9"/>
  <c r="M359" i="9"/>
  <c r="J1009" i="9"/>
  <c r="O1009" i="9"/>
  <c r="I1009" i="9"/>
  <c r="L1009" i="9"/>
  <c r="K1009" i="9"/>
  <c r="N1009" i="9"/>
  <c r="Q1009" i="9" s="1"/>
  <c r="S1009" i="9" s="1"/>
  <c r="T1009" i="9" s="1"/>
  <c r="U1009" i="9" s="1"/>
  <c r="M1009" i="9"/>
  <c r="P1009" i="9"/>
  <c r="L264" i="9"/>
  <c r="O541" i="9"/>
  <c r="L541" i="9"/>
  <c r="P541" i="9"/>
  <c r="M541" i="9"/>
  <c r="N541" i="9"/>
  <c r="Q541" i="9" s="1"/>
  <c r="S541" i="9" s="1"/>
  <c r="T541" i="9" s="1"/>
  <c r="U541" i="9" s="1"/>
  <c r="J541" i="9"/>
  <c r="K541" i="9"/>
  <c r="N922" i="9"/>
  <c r="I922" i="9"/>
  <c r="P922" i="9"/>
  <c r="M922" i="9"/>
  <c r="K922" i="9"/>
  <c r="J922" i="9"/>
  <c r="O922" i="9"/>
  <c r="L437" i="9"/>
  <c r="J437" i="9"/>
  <c r="P437" i="9"/>
  <c r="N437" i="9"/>
  <c r="M437" i="9"/>
  <c r="K437" i="9"/>
  <c r="I437" i="9"/>
  <c r="O437" i="9"/>
  <c r="K1056" i="9"/>
  <c r="N1056" i="9"/>
  <c r="O1056" i="9"/>
  <c r="J252" i="9"/>
  <c r="I252" i="9"/>
  <c r="M252" i="9"/>
  <c r="K252" i="9"/>
  <c r="O252" i="9"/>
  <c r="N252" i="9"/>
  <c r="L252" i="9"/>
  <c r="P252" i="9"/>
  <c r="L859" i="9"/>
  <c r="P859" i="9"/>
  <c r="K1043" i="9"/>
  <c r="N1043" i="9"/>
  <c r="Q1043" i="9" s="1"/>
  <c r="S1043" i="9" s="1"/>
  <c r="T1043" i="9" s="1"/>
  <c r="U1043" i="9" s="1"/>
  <c r="M1043" i="9"/>
  <c r="O1043" i="9"/>
  <c r="P1043" i="9"/>
  <c r="L1043" i="9"/>
  <c r="I1043" i="9"/>
  <c r="J1043" i="9"/>
  <c r="K269" i="9"/>
  <c r="L269" i="9"/>
  <c r="M1005" i="9"/>
  <c r="J1005" i="9"/>
  <c r="P1005" i="9"/>
  <c r="O1005" i="9"/>
  <c r="I1005" i="9"/>
  <c r="K1005" i="9"/>
  <c r="L1005" i="9"/>
  <c r="N1005" i="9"/>
  <c r="I251" i="9"/>
  <c r="J251" i="9"/>
  <c r="K158" i="9"/>
  <c r="P158" i="9"/>
  <c r="O236" i="9"/>
  <c r="P236" i="9"/>
  <c r="P173" i="9"/>
  <c r="M173" i="9"/>
  <c r="O56" i="9"/>
  <c r="J56" i="9"/>
  <c r="L198" i="9"/>
  <c r="O198" i="9"/>
  <c r="P290" i="9"/>
  <c r="N290" i="9"/>
  <c r="I269" i="9"/>
  <c r="O269" i="9"/>
  <c r="N82" i="9"/>
  <c r="P82" i="9"/>
  <c r="Q126" i="9"/>
  <c r="S126" i="9" s="1"/>
  <c r="T126" i="9" s="1"/>
  <c r="U126" i="9" s="1"/>
  <c r="O397" i="9"/>
  <c r="Q116" i="9"/>
  <c r="S116" i="9" s="1"/>
  <c r="T116" i="9" s="1"/>
  <c r="U116" i="9" s="1"/>
  <c r="P264" i="9"/>
  <c r="I264" i="9"/>
  <c r="J272" i="9"/>
  <c r="N43" i="9"/>
  <c r="M43" i="9"/>
  <c r="K104" i="9"/>
  <c r="N104" i="9"/>
  <c r="I271" i="9"/>
  <c r="J271" i="9"/>
  <c r="K359" i="9"/>
  <c r="L374" i="9"/>
  <c r="I167" i="9"/>
  <c r="O167" i="9"/>
  <c r="M127" i="9"/>
  <c r="P127" i="9"/>
  <c r="I310" i="9"/>
  <c r="K310" i="9"/>
  <c r="K130" i="9"/>
  <c r="J130" i="9"/>
  <c r="L805" i="9"/>
  <c r="P963" i="9"/>
  <c r="I1048" i="9"/>
  <c r="I1056" i="9"/>
  <c r="I963" i="9"/>
  <c r="N736" i="9"/>
  <c r="O685" i="9"/>
  <c r="O632" i="9"/>
  <c r="J614" i="9"/>
  <c r="K614" i="9"/>
  <c r="P191" i="9"/>
  <c r="K191" i="9"/>
  <c r="N478" i="9"/>
  <c r="I478" i="9"/>
  <c r="J859" i="9"/>
  <c r="O717" i="9"/>
  <c r="P776" i="9"/>
  <c r="J776" i="9"/>
  <c r="Q505" i="9"/>
  <c r="S505" i="9" s="1"/>
  <c r="T505" i="9" s="1"/>
  <c r="U505" i="9" s="1"/>
  <c r="K737" i="9"/>
  <c r="Q849" i="9"/>
  <c r="S849" i="9" s="1"/>
  <c r="T849" i="9" s="1"/>
  <c r="U849" i="9" s="1"/>
  <c r="I431" i="9"/>
  <c r="I998" i="9"/>
  <c r="O818" i="9"/>
  <c r="J818" i="9"/>
  <c r="L911" i="9"/>
  <c r="P1048" i="9"/>
  <c r="P1056" i="9"/>
  <c r="K28" i="9"/>
  <c r="O28" i="9"/>
  <c r="L28" i="9"/>
  <c r="P28" i="9"/>
  <c r="I28" i="9"/>
  <c r="M28" i="9"/>
  <c r="J28" i="9"/>
  <c r="N28" i="9"/>
  <c r="O394" i="9"/>
  <c r="L737" i="9"/>
  <c r="P737" i="9"/>
  <c r="Q737" i="9" s="1"/>
  <c r="S737" i="9" s="1"/>
  <c r="T737" i="9" s="1"/>
  <c r="U737" i="9" s="1"/>
  <c r="J68" i="9"/>
  <c r="L177" i="9"/>
  <c r="P1023" i="9"/>
  <c r="K656" i="9"/>
  <c r="P656" i="9"/>
  <c r="J656" i="9"/>
  <c r="I656" i="9"/>
  <c r="O656" i="9"/>
  <c r="M656" i="9"/>
  <c r="N656" i="9"/>
  <c r="O625" i="9"/>
  <c r="L625" i="9"/>
  <c r="J625" i="9"/>
  <c r="M625" i="9"/>
  <c r="N625" i="9"/>
  <c r="P625" i="9"/>
  <c r="Q625" i="9" s="1"/>
  <c r="S625" i="9" s="1"/>
  <c r="T625" i="9" s="1"/>
  <c r="U625" i="9" s="1"/>
  <c r="K625" i="9"/>
  <c r="L558" i="9"/>
  <c r="I558" i="9"/>
  <c r="O558" i="9"/>
  <c r="M558" i="9"/>
  <c r="N558" i="9"/>
  <c r="P558" i="9"/>
  <c r="K558" i="9"/>
  <c r="J558" i="9"/>
  <c r="M440" i="9"/>
  <c r="O440" i="9"/>
  <c r="L440" i="9"/>
  <c r="J440" i="9"/>
  <c r="P440" i="9"/>
  <c r="Q440" i="9" s="1"/>
  <c r="S440" i="9" s="1"/>
  <c r="T440" i="9" s="1"/>
  <c r="U440" i="9" s="1"/>
  <c r="N440" i="9"/>
  <c r="I440" i="9"/>
  <c r="K440" i="9"/>
  <c r="O1062" i="9"/>
  <c r="L708" i="9"/>
  <c r="L447" i="9"/>
  <c r="J447" i="9"/>
  <c r="P447" i="9"/>
  <c r="N447" i="9"/>
  <c r="M447" i="9"/>
  <c r="K447" i="9"/>
  <c r="I447" i="9"/>
  <c r="O447" i="9"/>
  <c r="N1022" i="9"/>
  <c r="I1022" i="9"/>
  <c r="O1022" i="9"/>
  <c r="Q1022" i="9" s="1"/>
  <c r="S1022" i="9" s="1"/>
  <c r="T1022" i="9" s="1"/>
  <c r="U1022" i="9" s="1"/>
  <c r="P1022" i="9"/>
  <c r="M1022" i="9"/>
  <c r="L1022" i="9"/>
  <c r="J565" i="9"/>
  <c r="M565" i="9"/>
  <c r="O565" i="9"/>
  <c r="P565" i="9"/>
  <c r="N565" i="9"/>
  <c r="Q565" i="9" s="1"/>
  <c r="S565" i="9" s="1"/>
  <c r="T565" i="9" s="1"/>
  <c r="U565" i="9" s="1"/>
  <c r="I565" i="9"/>
  <c r="K565" i="9"/>
  <c r="L565" i="9"/>
  <c r="O471" i="9"/>
  <c r="I632" i="9"/>
  <c r="P207" i="9"/>
  <c r="I222" i="9"/>
  <c r="O222" i="9"/>
  <c r="Q222" i="9" s="1"/>
  <c r="S222" i="9" s="1"/>
  <c r="T222" i="9" s="1"/>
  <c r="U222" i="9" s="1"/>
  <c r="N222" i="9"/>
  <c r="K222" i="9"/>
  <c r="L222" i="9"/>
  <c r="J222" i="9"/>
  <c r="P222" i="9"/>
  <c r="M222" i="9"/>
  <c r="I595" i="9"/>
  <c r="P451" i="9"/>
  <c r="N451" i="9"/>
  <c r="M451" i="9"/>
  <c r="K451" i="9"/>
  <c r="I451" i="9"/>
  <c r="O451" i="9"/>
  <c r="L451" i="9"/>
  <c r="J451" i="9"/>
  <c r="M959" i="9"/>
  <c r="K959" i="9"/>
  <c r="J959" i="9"/>
  <c r="P959" i="9"/>
  <c r="I959" i="9"/>
  <c r="L959" i="9"/>
  <c r="O959" i="9"/>
  <c r="N959" i="9"/>
  <c r="P251" i="9"/>
  <c r="M251" i="9"/>
  <c r="M158" i="9"/>
  <c r="L158" i="9"/>
  <c r="Q155" i="9"/>
  <c r="S155" i="9" s="1"/>
  <c r="T155" i="9" s="1"/>
  <c r="U155" i="9" s="1"/>
  <c r="M236" i="9"/>
  <c r="N173" i="9"/>
  <c r="L173" i="9"/>
  <c r="P56" i="9"/>
  <c r="M56" i="9"/>
  <c r="N198" i="9"/>
  <c r="Q198" i="9" s="1"/>
  <c r="S198" i="9" s="1"/>
  <c r="T198" i="9" s="1"/>
  <c r="U198" i="9" s="1"/>
  <c r="P198" i="9"/>
  <c r="O290" i="9"/>
  <c r="N269" i="9"/>
  <c r="M269" i="9"/>
  <c r="K82" i="9"/>
  <c r="O82" i="9"/>
  <c r="Q187" i="9"/>
  <c r="S187" i="9" s="1"/>
  <c r="T187" i="9" s="1"/>
  <c r="U187" i="9" s="1"/>
  <c r="Q178" i="9"/>
  <c r="S178" i="9" s="1"/>
  <c r="T178" i="9" s="1"/>
  <c r="U178" i="9" s="1"/>
  <c r="L397" i="9"/>
  <c r="O264" i="9"/>
  <c r="N264" i="9"/>
  <c r="Q78" i="9"/>
  <c r="S78" i="9" s="1"/>
  <c r="T78" i="9" s="1"/>
  <c r="U78" i="9" s="1"/>
  <c r="K272" i="9"/>
  <c r="M272" i="9"/>
  <c r="Q248" i="9"/>
  <c r="S248" i="9" s="1"/>
  <c r="T248" i="9" s="1"/>
  <c r="U248" i="9" s="1"/>
  <c r="K43" i="9"/>
  <c r="O43" i="9"/>
  <c r="O104" i="9"/>
  <c r="J104" i="9"/>
  <c r="P271" i="9"/>
  <c r="M271" i="9"/>
  <c r="P359" i="9"/>
  <c r="Q202" i="9"/>
  <c r="S202" i="9" s="1"/>
  <c r="T202" i="9" s="1"/>
  <c r="U202" i="9" s="1"/>
  <c r="I374" i="9"/>
  <c r="K374" i="9"/>
  <c r="P167" i="9"/>
  <c r="M167" i="9"/>
  <c r="I127" i="9"/>
  <c r="O127" i="9"/>
  <c r="P310" i="9"/>
  <c r="Q310" i="9" s="1"/>
  <c r="S310" i="9" s="1"/>
  <c r="T310" i="9" s="1"/>
  <c r="U310" i="9" s="1"/>
  <c r="L130" i="9"/>
  <c r="P130" i="9"/>
  <c r="L685" i="9"/>
  <c r="L717" i="9"/>
  <c r="L1048" i="9"/>
  <c r="L1056" i="9"/>
  <c r="J1048" i="9"/>
  <c r="J1056" i="9"/>
  <c r="P736" i="9"/>
  <c r="J736" i="9"/>
  <c r="Q493" i="9"/>
  <c r="S493" i="9" s="1"/>
  <c r="T493" i="9" s="1"/>
  <c r="U493" i="9" s="1"/>
  <c r="N685" i="9"/>
  <c r="K632" i="9"/>
  <c r="J632" i="9"/>
  <c r="P614" i="9"/>
  <c r="Q614" i="9" s="1"/>
  <c r="S614" i="9" s="1"/>
  <c r="T614" i="9" s="1"/>
  <c r="U614" i="9" s="1"/>
  <c r="N614" i="9"/>
  <c r="Q510" i="9"/>
  <c r="S510" i="9" s="1"/>
  <c r="T510" i="9" s="1"/>
  <c r="U510" i="9" s="1"/>
  <c r="J191" i="9"/>
  <c r="I191" i="9"/>
  <c r="K478" i="9"/>
  <c r="P478" i="9"/>
  <c r="K708" i="9"/>
  <c r="J708" i="9"/>
  <c r="N859" i="9"/>
  <c r="N717" i="9"/>
  <c r="O776" i="9"/>
  <c r="M776" i="9"/>
  <c r="O737" i="9"/>
  <c r="I737" i="9"/>
  <c r="K431" i="9"/>
  <c r="M431" i="9"/>
  <c r="K818" i="9"/>
  <c r="M818" i="9"/>
  <c r="J940" i="9"/>
  <c r="J1008" i="9"/>
  <c r="K940" i="9"/>
  <c r="K998" i="9"/>
  <c r="L922" i="9"/>
  <c r="J829" i="9"/>
  <c r="I829" i="9"/>
  <c r="O829" i="9"/>
  <c r="M829" i="9"/>
  <c r="K829" i="9"/>
  <c r="N829" i="9"/>
  <c r="O932" i="9"/>
  <c r="I932" i="9"/>
  <c r="P932" i="9"/>
  <c r="Q932" i="9" s="1"/>
  <c r="S932" i="9" s="1"/>
  <c r="T932" i="9" s="1"/>
  <c r="U932" i="9" s="1"/>
  <c r="L932" i="9"/>
  <c r="M932" i="9"/>
  <c r="N932" i="9"/>
  <c r="K932" i="9"/>
  <c r="J932" i="9"/>
  <c r="K293" i="9"/>
  <c r="L293" i="9"/>
  <c r="I857" i="9"/>
  <c r="O857" i="9"/>
  <c r="M857" i="9"/>
  <c r="N857" i="9"/>
  <c r="K857" i="9"/>
  <c r="L857" i="9"/>
  <c r="P857" i="9"/>
  <c r="J857" i="9"/>
  <c r="P1030" i="9"/>
  <c r="M1030" i="9"/>
  <c r="L1030" i="9"/>
  <c r="N1030" i="9"/>
  <c r="I1030" i="9"/>
  <c r="O1030" i="9"/>
  <c r="M84" i="9"/>
  <c r="M699" i="9"/>
  <c r="K699" i="9"/>
  <c r="P699" i="9"/>
  <c r="N699" i="9"/>
  <c r="O699" i="9"/>
  <c r="L699" i="9"/>
  <c r="I699" i="9"/>
  <c r="J699" i="9"/>
  <c r="O251" i="9"/>
  <c r="J158" i="9"/>
  <c r="I158" i="9"/>
  <c r="I173" i="9"/>
  <c r="O173" i="9"/>
  <c r="L56" i="9"/>
  <c r="K56" i="9"/>
  <c r="M198" i="9"/>
  <c r="J290" i="9"/>
  <c r="I290" i="9"/>
  <c r="J269" i="9"/>
  <c r="I82" i="9"/>
  <c r="J82" i="9"/>
  <c r="J264" i="9"/>
  <c r="P272" i="9"/>
  <c r="I272" i="9"/>
  <c r="P43" i="9"/>
  <c r="I43" i="9"/>
  <c r="I104" i="9"/>
  <c r="M104" i="9"/>
  <c r="O359" i="9"/>
  <c r="P374" i="9"/>
  <c r="N167" i="9"/>
  <c r="L167" i="9"/>
  <c r="N127" i="9"/>
  <c r="L127" i="9"/>
  <c r="I130" i="9"/>
  <c r="N130" i="9"/>
  <c r="Q130" i="9" s="1"/>
  <c r="S130" i="9" s="1"/>
  <c r="T130" i="9" s="1"/>
  <c r="U130" i="9" s="1"/>
  <c r="L829" i="9"/>
  <c r="P805" i="9"/>
  <c r="L818" i="9"/>
  <c r="P1008" i="9"/>
  <c r="O736" i="9"/>
  <c r="M736" i="9"/>
  <c r="K685" i="9"/>
  <c r="M685" i="9"/>
  <c r="P632" i="9"/>
  <c r="N632" i="9"/>
  <c r="Q868" i="9"/>
  <c r="S868" i="9" s="1"/>
  <c r="T868" i="9" s="1"/>
  <c r="U868" i="9" s="1"/>
  <c r="M614" i="9"/>
  <c r="O614" i="9"/>
  <c r="O191" i="9"/>
  <c r="Q191" i="9" s="1"/>
  <c r="S191" i="9" s="1"/>
  <c r="T191" i="9" s="1"/>
  <c r="U191" i="9" s="1"/>
  <c r="L191" i="9"/>
  <c r="J478" i="9"/>
  <c r="L478" i="9"/>
  <c r="P708" i="9"/>
  <c r="M708" i="9"/>
  <c r="K859" i="9"/>
  <c r="M859" i="9"/>
  <c r="K717" i="9"/>
  <c r="M717" i="9"/>
  <c r="K776" i="9"/>
  <c r="I776" i="9"/>
  <c r="J737" i="9"/>
  <c r="L251" i="9"/>
  <c r="N431" i="9"/>
  <c r="P431" i="9"/>
  <c r="P818" i="9"/>
  <c r="Q818" i="9" s="1"/>
  <c r="S818" i="9" s="1"/>
  <c r="T818" i="9" s="1"/>
  <c r="U818" i="9" s="1"/>
  <c r="I818" i="9"/>
  <c r="L656" i="9"/>
  <c r="N1048" i="9"/>
  <c r="I411" i="9"/>
  <c r="J411" i="9"/>
  <c r="M411" i="9"/>
  <c r="N411" i="9"/>
  <c r="P61" i="9"/>
  <c r="Q61" i="9" s="1"/>
  <c r="S61" i="9" s="1"/>
  <c r="T61" i="9" s="1"/>
  <c r="U61" i="9" s="1"/>
  <c r="N940" i="9"/>
  <c r="O940" i="9"/>
  <c r="K299" i="9"/>
  <c r="L299" i="9"/>
  <c r="K516" i="9"/>
  <c r="P516" i="9"/>
  <c r="L516" i="9"/>
  <c r="I516" i="9"/>
  <c r="N516" i="9"/>
  <c r="M516" i="9"/>
  <c r="J516" i="9"/>
  <c r="O516" i="9"/>
  <c r="J310" i="9"/>
  <c r="M310" i="9"/>
  <c r="N310" i="9"/>
  <c r="K534" i="9"/>
  <c r="P534" i="9"/>
  <c r="L534" i="9"/>
  <c r="I534" i="9"/>
  <c r="N534" i="9"/>
  <c r="M534" i="9"/>
  <c r="J534" i="9"/>
  <c r="O534" i="9"/>
  <c r="K963" i="9"/>
  <c r="J963" i="9"/>
  <c r="L963" i="9"/>
  <c r="K271" i="9"/>
  <c r="L271" i="9"/>
  <c r="K228" i="9"/>
  <c r="J228" i="9"/>
  <c r="J397" i="9"/>
  <c r="M397" i="9"/>
  <c r="N397" i="9"/>
  <c r="I397" i="9"/>
  <c r="J236" i="9"/>
  <c r="K236" i="9"/>
  <c r="M1059" i="9"/>
  <c r="O1059" i="9"/>
  <c r="P1059" i="9"/>
  <c r="I1059" i="9"/>
  <c r="K1059" i="9"/>
  <c r="N1059" i="9"/>
  <c r="Q1059" i="9" s="1"/>
  <c r="S1059" i="9" s="1"/>
  <c r="T1059" i="9" s="1"/>
  <c r="U1059" i="9" s="1"/>
  <c r="J1059" i="9"/>
  <c r="L1059" i="9"/>
  <c r="N999" i="9"/>
  <c r="M999" i="9"/>
  <c r="P999" i="9"/>
  <c r="L999" i="9"/>
  <c r="J999" i="9"/>
  <c r="O999" i="9"/>
  <c r="Q999" i="9" s="1"/>
  <c r="S999" i="9" s="1"/>
  <c r="T999" i="9" s="1"/>
  <c r="U999" i="9" s="1"/>
  <c r="I999" i="9"/>
  <c r="K999" i="9"/>
  <c r="N54" i="9"/>
  <c r="I897" i="9"/>
  <c r="K897" i="9"/>
  <c r="M897" i="9"/>
  <c r="J897" i="9"/>
  <c r="N897" i="9"/>
  <c r="Q897" i="9" s="1"/>
  <c r="S897" i="9" s="1"/>
  <c r="T897" i="9" s="1"/>
  <c r="U897" i="9" s="1"/>
  <c r="O897" i="9"/>
  <c r="P897" i="9"/>
  <c r="L897" i="9"/>
  <c r="M139" i="9"/>
  <c r="Q86" i="9"/>
  <c r="S86" i="9" s="1"/>
  <c r="T86" i="9" s="1"/>
  <c r="U86" i="9" s="1"/>
  <c r="N251" i="9"/>
  <c r="Q251" i="9" s="1"/>
  <c r="S251" i="9" s="1"/>
  <c r="T251" i="9" s="1"/>
  <c r="U251" i="9" s="1"/>
  <c r="O158" i="9"/>
  <c r="Q114" i="9"/>
  <c r="S114" i="9" s="1"/>
  <c r="T114" i="9" s="1"/>
  <c r="U114" i="9" s="1"/>
  <c r="L236" i="9"/>
  <c r="N236" i="9"/>
  <c r="J173" i="9"/>
  <c r="I56" i="9"/>
  <c r="J198" i="9"/>
  <c r="M290" i="9"/>
  <c r="K290" i="9"/>
  <c r="P269" i="9"/>
  <c r="L82" i="9"/>
  <c r="M82" i="9"/>
  <c r="P397" i="9"/>
  <c r="K264" i="9"/>
  <c r="O272" i="9"/>
  <c r="N272" i="9"/>
  <c r="L43" i="9"/>
  <c r="L104" i="9"/>
  <c r="N271" i="9"/>
  <c r="L359" i="9"/>
  <c r="K167" i="9"/>
  <c r="K127" i="9"/>
  <c r="L310" i="9"/>
  <c r="M130" i="9"/>
  <c r="I1023" i="9"/>
  <c r="N1023" i="9"/>
  <c r="Q1023" i="9" s="1"/>
  <c r="S1023" i="9" s="1"/>
  <c r="T1023" i="9" s="1"/>
  <c r="U1023" i="9" s="1"/>
  <c r="P685" i="9"/>
  <c r="P717" i="9"/>
  <c r="O963" i="9"/>
  <c r="Q963" i="9" s="1"/>
  <c r="S963" i="9" s="1"/>
  <c r="T963" i="9" s="1"/>
  <c r="U963" i="9" s="1"/>
  <c r="M963" i="9"/>
  <c r="K736" i="9"/>
  <c r="I736" i="9"/>
  <c r="J685" i="9"/>
  <c r="M632" i="9"/>
  <c r="I614" i="9"/>
  <c r="M191" i="9"/>
  <c r="O478" i="9"/>
  <c r="O708" i="9"/>
  <c r="I708" i="9"/>
  <c r="O859" i="9"/>
  <c r="I859" i="9"/>
  <c r="J717" i="9"/>
  <c r="N776" i="9"/>
  <c r="N737" i="9"/>
  <c r="K251" i="9"/>
  <c r="J431" i="9"/>
  <c r="L431" i="9"/>
  <c r="N818" i="9"/>
  <c r="J1030" i="9"/>
  <c r="P911" i="9"/>
  <c r="K1022" i="9"/>
  <c r="K1030" i="9"/>
  <c r="M1056" i="9"/>
  <c r="Q996" i="9"/>
  <c r="S996" i="9" s="1"/>
  <c r="T996" i="9" s="1"/>
  <c r="U996" i="9" s="1"/>
  <c r="Q123" i="9"/>
  <c r="S123" i="9" s="1"/>
  <c r="T123" i="9" s="1"/>
  <c r="U123" i="9" s="1"/>
  <c r="Q218" i="9"/>
  <c r="S218" i="9" s="1"/>
  <c r="T218" i="9" s="1"/>
  <c r="U218" i="9" s="1"/>
  <c r="Q472" i="9"/>
  <c r="S472" i="9" s="1"/>
  <c r="T472" i="9" s="1"/>
  <c r="U472" i="9" s="1"/>
  <c r="M828" i="9"/>
  <c r="P828" i="9"/>
  <c r="J828" i="9"/>
  <c r="O828" i="9"/>
  <c r="Q828" i="9" s="1"/>
  <c r="S828" i="9" s="1"/>
  <c r="T828" i="9" s="1"/>
  <c r="U828" i="9" s="1"/>
  <c r="N828" i="9"/>
  <c r="I828" i="9"/>
  <c r="K828" i="9"/>
  <c r="P154" i="9"/>
  <c r="I154" i="9"/>
  <c r="N154" i="9"/>
  <c r="M154" i="9"/>
  <c r="K154" i="9"/>
  <c r="J154" i="9"/>
  <c r="L154" i="9"/>
  <c r="O154" i="9"/>
  <c r="L646" i="9"/>
  <c r="N646" i="9"/>
  <c r="I646" i="9"/>
  <c r="K646" i="9"/>
  <c r="M646" i="9"/>
  <c r="P646" i="9"/>
  <c r="J646" i="9"/>
  <c r="O646" i="9"/>
  <c r="L390" i="9"/>
  <c r="J390" i="9"/>
  <c r="P390" i="9"/>
  <c r="M390" i="9"/>
  <c r="K390" i="9"/>
  <c r="N390" i="9"/>
  <c r="O390" i="9"/>
  <c r="I390" i="9"/>
  <c r="J361" i="9"/>
  <c r="M361" i="9"/>
  <c r="N361" i="9"/>
  <c r="L300" i="9"/>
  <c r="P300" i="9"/>
  <c r="Q300" i="9" s="1"/>
  <c r="S300" i="9" s="1"/>
  <c r="T300" i="9" s="1"/>
  <c r="U300" i="9" s="1"/>
  <c r="I300" i="9"/>
  <c r="J300" i="9"/>
  <c r="O300" i="9"/>
  <c r="M300" i="9"/>
  <c r="K300" i="9"/>
  <c r="N300" i="9"/>
  <c r="J207" i="9"/>
  <c r="O207" i="9"/>
  <c r="M67" i="9"/>
  <c r="L67" i="9"/>
  <c r="K135" i="9"/>
  <c r="O135" i="9"/>
  <c r="N61" i="9"/>
  <c r="I61" i="9"/>
  <c r="P316" i="9"/>
  <c r="I316" i="9"/>
  <c r="I281" i="9"/>
  <c r="O281" i="9"/>
  <c r="Q281" i="9" s="1"/>
  <c r="S281" i="9" s="1"/>
  <c r="T281" i="9" s="1"/>
  <c r="U281" i="9" s="1"/>
  <c r="M68" i="9"/>
  <c r="P68" i="9"/>
  <c r="Q292" i="9"/>
  <c r="S292" i="9" s="1"/>
  <c r="T292" i="9" s="1"/>
  <c r="U292" i="9" s="1"/>
  <c r="L143" i="9"/>
  <c r="O1045" i="9"/>
  <c r="J1045" i="9"/>
  <c r="I1045" i="9"/>
  <c r="M484" i="9"/>
  <c r="O484" i="9"/>
  <c r="P484" i="9"/>
  <c r="J484" i="9"/>
  <c r="L484" i="9"/>
  <c r="N484" i="9"/>
  <c r="I484" i="9"/>
  <c r="K484" i="9"/>
  <c r="P494" i="9"/>
  <c r="Q494" i="9" s="1"/>
  <c r="S494" i="9" s="1"/>
  <c r="T494" i="9" s="1"/>
  <c r="U494" i="9" s="1"/>
  <c r="L494" i="9"/>
  <c r="I494" i="9"/>
  <c r="N494" i="9"/>
  <c r="J494" i="9"/>
  <c r="K494" i="9"/>
  <c r="M494" i="9"/>
  <c r="O494" i="9"/>
  <c r="M262" i="9"/>
  <c r="J262" i="9"/>
  <c r="N262" i="9"/>
  <c r="O262" i="9"/>
  <c r="I262" i="9"/>
  <c r="P262" i="9"/>
  <c r="K262" i="9"/>
  <c r="L262" i="9"/>
  <c r="K181" i="9"/>
  <c r="P147" i="9"/>
  <c r="N147" i="9"/>
  <c r="M147" i="9"/>
  <c r="O147" i="9"/>
  <c r="J147" i="9"/>
  <c r="I147" i="9"/>
  <c r="L147" i="9"/>
  <c r="K147" i="9"/>
  <c r="K226" i="9"/>
  <c r="O226" i="9"/>
  <c r="J226" i="9"/>
  <c r="I226" i="9"/>
  <c r="L226" i="9"/>
  <c r="M226" i="9"/>
  <c r="P226" i="9"/>
  <c r="N226" i="9"/>
  <c r="J122" i="9"/>
  <c r="K795" i="9"/>
  <c r="L795" i="9"/>
  <c r="I795" i="9"/>
  <c r="P795" i="9"/>
  <c r="M795" i="9"/>
  <c r="J795" i="9"/>
  <c r="N795" i="9"/>
  <c r="Q795" i="9" s="1"/>
  <c r="S795" i="9" s="1"/>
  <c r="T795" i="9" s="1"/>
  <c r="U795" i="9" s="1"/>
  <c r="O795" i="9"/>
  <c r="O275" i="9"/>
  <c r="N207" i="9"/>
  <c r="L207" i="9"/>
  <c r="K67" i="9"/>
  <c r="I67" i="9"/>
  <c r="I135" i="9"/>
  <c r="M135" i="9"/>
  <c r="J61" i="9"/>
  <c r="L61" i="9"/>
  <c r="O316" i="9"/>
  <c r="N281" i="9"/>
  <c r="M281" i="9"/>
  <c r="L68" i="9"/>
  <c r="K68" i="9"/>
  <c r="Q269" i="9"/>
  <c r="S269" i="9" s="1"/>
  <c r="T269" i="9" s="1"/>
  <c r="U269" i="9" s="1"/>
  <c r="I143" i="9"/>
  <c r="I807" i="9"/>
  <c r="O807" i="9"/>
  <c r="M807" i="9"/>
  <c r="K807" i="9"/>
  <c r="N807" i="9"/>
  <c r="Q807" i="9" s="1"/>
  <c r="S807" i="9" s="1"/>
  <c r="T807" i="9" s="1"/>
  <c r="U807" i="9" s="1"/>
  <c r="P807" i="9"/>
  <c r="L807" i="9"/>
  <c r="J807" i="9"/>
  <c r="M25" i="9"/>
  <c r="P25" i="9"/>
  <c r="J25" i="9"/>
  <c r="K25" i="9"/>
  <c r="I25" i="9"/>
  <c r="L25" i="9"/>
  <c r="O25" i="9"/>
  <c r="N25" i="9"/>
  <c r="L684" i="9"/>
  <c r="P229" i="9"/>
  <c r="O229" i="9"/>
  <c r="M229" i="9"/>
  <c r="J229" i="9"/>
  <c r="L229" i="9"/>
  <c r="K229" i="9"/>
  <c r="N229" i="9"/>
  <c r="I229" i="9"/>
  <c r="L705" i="9"/>
  <c r="M726" i="9"/>
  <c r="P726" i="9"/>
  <c r="J726" i="9"/>
  <c r="O726" i="9"/>
  <c r="L726" i="9"/>
  <c r="N726" i="9"/>
  <c r="I726" i="9"/>
  <c r="K726" i="9"/>
  <c r="J909" i="9"/>
  <c r="I909" i="9"/>
  <c r="O909" i="9"/>
  <c r="Q909" i="9" s="1"/>
  <c r="S909" i="9" s="1"/>
  <c r="T909" i="9" s="1"/>
  <c r="U909" i="9" s="1"/>
  <c r="M909" i="9"/>
  <c r="K909" i="9"/>
  <c r="N909" i="9"/>
  <c r="P909" i="9"/>
  <c r="L909" i="9"/>
  <c r="P629" i="9"/>
  <c r="O629" i="9"/>
  <c r="M629" i="9"/>
  <c r="I629" i="9"/>
  <c r="J629" i="9"/>
  <c r="L629" i="9"/>
  <c r="N629" i="9"/>
  <c r="K629" i="9"/>
  <c r="J926" i="9"/>
  <c r="P926" i="9"/>
  <c r="N926" i="9"/>
  <c r="I926" i="9"/>
  <c r="K926" i="9"/>
  <c r="M926" i="9"/>
  <c r="O926" i="9"/>
  <c r="L926" i="9"/>
  <c r="O77" i="9"/>
  <c r="M77" i="9"/>
  <c r="K77" i="9"/>
  <c r="I77" i="9"/>
  <c r="J77" i="9"/>
  <c r="P77" i="9"/>
  <c r="L77" i="9"/>
  <c r="N77" i="9"/>
  <c r="P109" i="9"/>
  <c r="K109" i="9"/>
  <c r="J109" i="9"/>
  <c r="I109" i="9"/>
  <c r="N109" i="9"/>
  <c r="Q109" i="9" s="1"/>
  <c r="S109" i="9" s="1"/>
  <c r="T109" i="9" s="1"/>
  <c r="U109" i="9" s="1"/>
  <c r="M109" i="9"/>
  <c r="L109" i="9"/>
  <c r="O109" i="9"/>
  <c r="O976" i="9"/>
  <c r="I976" i="9"/>
  <c r="M976" i="9"/>
  <c r="L976" i="9"/>
  <c r="K976" i="9"/>
  <c r="P976" i="9"/>
  <c r="N976" i="9"/>
  <c r="J976" i="9"/>
  <c r="N712" i="9"/>
  <c r="I712" i="9"/>
  <c r="O712" i="9"/>
  <c r="M712" i="9"/>
  <c r="K712" i="9"/>
  <c r="J712" i="9"/>
  <c r="P712" i="9"/>
  <c r="L712" i="9"/>
  <c r="L87" i="9"/>
  <c r="J87" i="9"/>
  <c r="I87" i="9"/>
  <c r="N87" i="9"/>
  <c r="P87" i="9"/>
  <c r="Q87" i="9" s="1"/>
  <c r="S87" i="9" s="1"/>
  <c r="T87" i="9" s="1"/>
  <c r="U87" i="9" s="1"/>
  <c r="O87" i="9"/>
  <c r="M87" i="9"/>
  <c r="K87" i="9"/>
  <c r="N422" i="9"/>
  <c r="J422" i="9"/>
  <c r="M422" i="9"/>
  <c r="L422" i="9"/>
  <c r="O422" i="9"/>
  <c r="Q422" i="9" s="1"/>
  <c r="S422" i="9" s="1"/>
  <c r="T422" i="9" s="1"/>
  <c r="U422" i="9" s="1"/>
  <c r="P422" i="9"/>
  <c r="K422" i="9"/>
  <c r="I422" i="9"/>
  <c r="P825" i="9"/>
  <c r="N825" i="9"/>
  <c r="J825" i="9"/>
  <c r="I825" i="9"/>
  <c r="O825" i="9"/>
  <c r="M825" i="9"/>
  <c r="K825" i="9"/>
  <c r="N351" i="9"/>
  <c r="J351" i="9"/>
  <c r="M351" i="9"/>
  <c r="I351" i="9"/>
  <c r="L351" i="9"/>
  <c r="O351" i="9"/>
  <c r="Q351" i="9" s="1"/>
  <c r="S351" i="9" s="1"/>
  <c r="T351" i="9" s="1"/>
  <c r="U351" i="9" s="1"/>
  <c r="P351" i="9"/>
  <c r="K351" i="9"/>
  <c r="O1002" i="9"/>
  <c r="M903" i="9"/>
  <c r="L903" i="9"/>
  <c r="P903" i="9"/>
  <c r="K903" i="9"/>
  <c r="N903" i="9"/>
  <c r="J903" i="9"/>
  <c r="I903" i="9"/>
  <c r="O903" i="9"/>
  <c r="M915" i="9"/>
  <c r="K915" i="9"/>
  <c r="P915" i="9"/>
  <c r="L915" i="9"/>
  <c r="N915" i="9"/>
  <c r="Q915" i="9" s="1"/>
  <c r="S915" i="9" s="1"/>
  <c r="T915" i="9" s="1"/>
  <c r="U915" i="9" s="1"/>
  <c r="J915" i="9"/>
  <c r="I915" i="9"/>
  <c r="O915" i="9"/>
  <c r="I749" i="9"/>
  <c r="O749" i="9"/>
  <c r="M749" i="9"/>
  <c r="K749" i="9"/>
  <c r="P749" i="9"/>
  <c r="Q749" i="9" s="1"/>
  <c r="S749" i="9" s="1"/>
  <c r="T749" i="9" s="1"/>
  <c r="U749" i="9" s="1"/>
  <c r="N749" i="9"/>
  <c r="J749" i="9"/>
  <c r="L749" i="9"/>
  <c r="M681" i="9"/>
  <c r="K681" i="9"/>
  <c r="N681" i="9"/>
  <c r="O681" i="9"/>
  <c r="I681" i="9"/>
  <c r="J681" i="9"/>
  <c r="P681" i="9"/>
  <c r="L681" i="9"/>
  <c r="O307" i="9"/>
  <c r="N589" i="9"/>
  <c r="O589" i="9"/>
  <c r="Q589" i="9" s="1"/>
  <c r="S589" i="9" s="1"/>
  <c r="T589" i="9" s="1"/>
  <c r="U589" i="9" s="1"/>
  <c r="K589" i="9"/>
  <c r="P589" i="9"/>
  <c r="L589" i="9"/>
  <c r="J589" i="9"/>
  <c r="M589" i="9"/>
  <c r="I589" i="9"/>
  <c r="P470" i="9"/>
  <c r="K470" i="9"/>
  <c r="I470" i="9"/>
  <c r="N470" i="9"/>
  <c r="Q470" i="9" s="1"/>
  <c r="S470" i="9" s="1"/>
  <c r="T470" i="9" s="1"/>
  <c r="U470" i="9" s="1"/>
  <c r="M470" i="9"/>
  <c r="O470" i="9"/>
  <c r="L470" i="9"/>
  <c r="J470" i="9"/>
  <c r="O34" i="9"/>
  <c r="P34" i="9"/>
  <c r="Q34" i="9" s="1"/>
  <c r="S34" i="9" s="1"/>
  <c r="T34" i="9" s="1"/>
  <c r="U34" i="9" s="1"/>
  <c r="N34" i="9"/>
  <c r="M34" i="9"/>
  <c r="K34" i="9"/>
  <c r="J34" i="9"/>
  <c r="I34" i="9"/>
  <c r="L34" i="9"/>
  <c r="P315" i="9"/>
  <c r="M315" i="9"/>
  <c r="I315" i="9"/>
  <c r="N315" i="9"/>
  <c r="Q315" i="9" s="1"/>
  <c r="S315" i="9" s="1"/>
  <c r="T315" i="9" s="1"/>
  <c r="U315" i="9" s="1"/>
  <c r="O315" i="9"/>
  <c r="K315" i="9"/>
  <c r="L315" i="9"/>
  <c r="J315" i="9"/>
  <c r="L756" i="9"/>
  <c r="L733" i="9"/>
  <c r="P733" i="9"/>
  <c r="L1035" i="9"/>
  <c r="O1035" i="9"/>
  <c r="N1035" i="9"/>
  <c r="J1035" i="9"/>
  <c r="K1035" i="9"/>
  <c r="P1035" i="9"/>
  <c r="I1035" i="9"/>
  <c r="M1035" i="9"/>
  <c r="L825" i="9"/>
  <c r="I402" i="9"/>
  <c r="N402" i="9"/>
  <c r="O402" i="9"/>
  <c r="K402" i="9"/>
  <c r="L402" i="9"/>
  <c r="J402" i="9"/>
  <c r="P402" i="9"/>
  <c r="M402" i="9"/>
  <c r="O981" i="9"/>
  <c r="P981" i="9"/>
  <c r="N981" i="9"/>
  <c r="M670" i="9"/>
  <c r="O670" i="9"/>
  <c r="J670" i="9"/>
  <c r="P670" i="9"/>
  <c r="K670" i="9"/>
  <c r="L670" i="9"/>
  <c r="I670" i="9"/>
  <c r="N670" i="9"/>
  <c r="N200" i="9"/>
  <c r="K200" i="9"/>
  <c r="I200" i="9"/>
  <c r="P200" i="9"/>
  <c r="L200" i="9"/>
  <c r="O200" i="9"/>
  <c r="M200" i="9"/>
  <c r="J200" i="9"/>
  <c r="I658" i="9"/>
  <c r="N658" i="9"/>
  <c r="M658" i="9"/>
  <c r="O658" i="9"/>
  <c r="J658" i="9"/>
  <c r="P658" i="9"/>
  <c r="K658" i="9"/>
  <c r="I207" i="9"/>
  <c r="M207" i="9"/>
  <c r="N67" i="9"/>
  <c r="P67" i="9"/>
  <c r="N135" i="9"/>
  <c r="P135" i="9"/>
  <c r="Q135" i="9" s="1"/>
  <c r="S135" i="9" s="1"/>
  <c r="T135" i="9" s="1"/>
  <c r="U135" i="9" s="1"/>
  <c r="M61" i="9"/>
  <c r="O61" i="9"/>
  <c r="O68" i="9"/>
  <c r="N68" i="9"/>
  <c r="N384" i="9"/>
  <c r="I384" i="9"/>
  <c r="J384" i="9"/>
  <c r="M384" i="9"/>
  <c r="I99" i="9"/>
  <c r="N99" i="9"/>
  <c r="P99" i="9"/>
  <c r="K99" i="9"/>
  <c r="M99" i="9"/>
  <c r="O99" i="9"/>
  <c r="Q99" i="9" s="1"/>
  <c r="S99" i="9" s="1"/>
  <c r="T99" i="9" s="1"/>
  <c r="U99" i="9" s="1"/>
  <c r="L99" i="9"/>
  <c r="J99" i="9"/>
  <c r="M1033" i="9"/>
  <c r="J1033" i="9"/>
  <c r="I1033" i="9"/>
  <c r="K1033" i="9"/>
  <c r="P1033" i="9"/>
  <c r="L1033" i="9"/>
  <c r="O1033" i="9"/>
  <c r="L739" i="9"/>
  <c r="P739" i="9"/>
  <c r="M739" i="9"/>
  <c r="K739" i="9"/>
  <c r="N739" i="9"/>
  <c r="J739" i="9"/>
  <c r="I739" i="9"/>
  <c r="O739" i="9"/>
  <c r="O340" i="9"/>
  <c r="I444" i="9"/>
  <c r="K444" i="9"/>
  <c r="L444" i="9"/>
  <c r="N444" i="9"/>
  <c r="P444" i="9"/>
  <c r="O444" i="9"/>
  <c r="M444" i="9"/>
  <c r="J444" i="9"/>
  <c r="K1048" i="9"/>
  <c r="L668" i="9"/>
  <c r="K668" i="9"/>
  <c r="P668" i="9"/>
  <c r="J668" i="9"/>
  <c r="I668" i="9"/>
  <c r="O668" i="9"/>
  <c r="M668" i="9"/>
  <c r="N668" i="9"/>
  <c r="L341" i="9"/>
  <c r="M341" i="9"/>
  <c r="I341" i="9"/>
  <c r="N341" i="9"/>
  <c r="K341" i="9"/>
  <c r="P341" i="9"/>
  <c r="O341" i="9"/>
  <c r="Q341" i="9" s="1"/>
  <c r="S341" i="9" s="1"/>
  <c r="T341" i="9" s="1"/>
  <c r="U341" i="9" s="1"/>
  <c r="J341" i="9"/>
  <c r="M477" i="9"/>
  <c r="I477" i="9"/>
  <c r="O477" i="9"/>
  <c r="J477" i="9"/>
  <c r="L477" i="9"/>
  <c r="N477" i="9"/>
  <c r="P477" i="9"/>
  <c r="K477" i="9"/>
  <c r="L281" i="9"/>
  <c r="K281" i="9"/>
  <c r="L213" i="9"/>
  <c r="K213" i="9"/>
  <c r="N213" i="9"/>
  <c r="Q213" i="9" s="1"/>
  <c r="S213" i="9" s="1"/>
  <c r="T213" i="9" s="1"/>
  <c r="U213" i="9" s="1"/>
  <c r="I213" i="9"/>
  <c r="P213" i="9"/>
  <c r="O213" i="9"/>
  <c r="M213" i="9"/>
  <c r="J213" i="9"/>
  <c r="K1053" i="9"/>
  <c r="P1053" i="9"/>
  <c r="M1053" i="9"/>
  <c r="O1053" i="9"/>
  <c r="N1053" i="9"/>
  <c r="Q1053" i="9" s="1"/>
  <c r="S1053" i="9" s="1"/>
  <c r="T1053" i="9" s="1"/>
  <c r="U1053" i="9" s="1"/>
  <c r="J1053" i="9"/>
  <c r="I1053" i="9"/>
  <c r="L1053" i="9"/>
  <c r="N113" i="9"/>
  <c r="P113" i="9"/>
  <c r="O113" i="9"/>
  <c r="Q113" i="9" s="1"/>
  <c r="S113" i="9" s="1"/>
  <c r="T113" i="9" s="1"/>
  <c r="U113" i="9" s="1"/>
  <c r="M113" i="9"/>
  <c r="J113" i="9"/>
  <c r="L113" i="9"/>
  <c r="I113" i="9"/>
  <c r="K113" i="9"/>
  <c r="J529" i="9"/>
  <c r="M529" i="9"/>
  <c r="N529" i="9"/>
  <c r="Q529" i="9" s="1"/>
  <c r="S529" i="9" s="1"/>
  <c r="T529" i="9" s="1"/>
  <c r="U529" i="9" s="1"/>
  <c r="O529" i="9"/>
  <c r="K529" i="9"/>
  <c r="P529" i="9"/>
  <c r="L529" i="9"/>
  <c r="I529" i="9"/>
  <c r="J316" i="9"/>
  <c r="M316" i="9"/>
  <c r="N316" i="9"/>
  <c r="Q316" i="9" s="1"/>
  <c r="S316" i="9" s="1"/>
  <c r="T316" i="9" s="1"/>
  <c r="U316" i="9" s="1"/>
  <c r="J35" i="9"/>
  <c r="P35" i="9"/>
  <c r="Q35" i="9" s="1"/>
  <c r="S35" i="9" s="1"/>
  <c r="T35" i="9" s="1"/>
  <c r="U35" i="9" s="1"/>
  <c r="I35" i="9"/>
  <c r="N35" i="9"/>
  <c r="O35" i="9"/>
  <c r="L35" i="9"/>
  <c r="M35" i="9"/>
  <c r="K35" i="9"/>
  <c r="P748" i="9"/>
  <c r="I748" i="9"/>
  <c r="J748" i="9"/>
  <c r="L748" i="9"/>
  <c r="M748" i="9"/>
  <c r="O748" i="9"/>
  <c r="K748" i="9"/>
  <c r="N748" i="9"/>
  <c r="I531" i="9"/>
  <c r="P531" i="9"/>
  <c r="L531" i="9"/>
  <c r="J531" i="9"/>
  <c r="M531" i="9"/>
  <c r="N531" i="9"/>
  <c r="O531" i="9"/>
  <c r="K531" i="9"/>
  <c r="J317" i="9"/>
  <c r="M317" i="9"/>
  <c r="N317" i="9"/>
  <c r="K317" i="9"/>
  <c r="O317" i="9"/>
  <c r="L317" i="9"/>
  <c r="P317" i="9"/>
  <c r="I317" i="9"/>
  <c r="P958" i="9"/>
  <c r="L958" i="9"/>
  <c r="N958" i="9"/>
  <c r="J958" i="9"/>
  <c r="O958" i="9"/>
  <c r="K958" i="9"/>
  <c r="I958" i="9"/>
  <c r="M958" i="9"/>
  <c r="J194" i="9"/>
  <c r="I732" i="9"/>
  <c r="P732" i="9"/>
  <c r="M732" i="9"/>
  <c r="O732" i="9"/>
  <c r="L732" i="9"/>
  <c r="J732" i="9"/>
  <c r="N732" i="9"/>
  <c r="Q732" i="9" s="1"/>
  <c r="S732" i="9" s="1"/>
  <c r="T732" i="9" s="1"/>
  <c r="U732" i="9" s="1"/>
  <c r="K732" i="9"/>
  <c r="I333" i="9"/>
  <c r="K333" i="9"/>
  <c r="O333" i="9"/>
  <c r="L333" i="9"/>
  <c r="P333" i="9"/>
  <c r="N572" i="9"/>
  <c r="P572" i="9"/>
  <c r="Q572" i="9" s="1"/>
  <c r="S572" i="9" s="1"/>
  <c r="T572" i="9" s="1"/>
  <c r="U572" i="9" s="1"/>
  <c r="K572" i="9"/>
  <c r="J572" i="9"/>
  <c r="L572" i="9"/>
  <c r="I572" i="9"/>
  <c r="O572" i="9"/>
  <c r="M572" i="9"/>
  <c r="J27" i="9"/>
  <c r="I464" i="9"/>
  <c r="K464" i="9"/>
  <c r="M464" i="9"/>
  <c r="O464" i="9"/>
  <c r="L464" i="9"/>
  <c r="J464" i="9"/>
  <c r="P464" i="9"/>
  <c r="N464" i="9"/>
  <c r="N794" i="9"/>
  <c r="Q794" i="9" s="1"/>
  <c r="S794" i="9" s="1"/>
  <c r="T794" i="9" s="1"/>
  <c r="U794" i="9" s="1"/>
  <c r="I794" i="9"/>
  <c r="P794" i="9"/>
  <c r="M794" i="9"/>
  <c r="K794" i="9"/>
  <c r="J794" i="9"/>
  <c r="O794" i="9"/>
  <c r="L794" i="9"/>
  <c r="N369" i="9"/>
  <c r="J369" i="9"/>
  <c r="M369" i="9"/>
  <c r="P673" i="9"/>
  <c r="L673" i="9"/>
  <c r="N673" i="9"/>
  <c r="O673" i="9"/>
  <c r="I673" i="9"/>
  <c r="J673" i="9"/>
  <c r="M673" i="9"/>
  <c r="K673" i="9"/>
  <c r="L828" i="9"/>
  <c r="P143" i="9"/>
  <c r="N143" i="9"/>
  <c r="O143" i="9"/>
  <c r="K143" i="9"/>
  <c r="K353" i="9"/>
  <c r="K638" i="9"/>
  <c r="I638" i="9"/>
  <c r="N638" i="9"/>
  <c r="P638" i="9"/>
  <c r="J638" i="9"/>
  <c r="M638" i="9"/>
  <c r="L638" i="9"/>
  <c r="O638" i="9"/>
  <c r="Q638" i="9" s="1"/>
  <c r="S638" i="9" s="1"/>
  <c r="T638" i="9" s="1"/>
  <c r="U638" i="9" s="1"/>
  <c r="L698" i="9"/>
  <c r="J698" i="9"/>
  <c r="K698" i="9"/>
  <c r="N698" i="9"/>
  <c r="I698" i="9"/>
  <c r="O698" i="9"/>
  <c r="M698" i="9"/>
  <c r="P698" i="9"/>
  <c r="Q698" i="9" s="1"/>
  <c r="S698" i="9" s="1"/>
  <c r="T698" i="9" s="1"/>
  <c r="U698" i="9" s="1"/>
  <c r="P391" i="9"/>
  <c r="M455" i="9"/>
  <c r="K455" i="9"/>
  <c r="I455" i="9"/>
  <c r="L455" i="9"/>
  <c r="J455" i="9"/>
  <c r="P455" i="9"/>
  <c r="N455" i="9"/>
  <c r="Q455" i="9" s="1"/>
  <c r="S455" i="9" s="1"/>
  <c r="T455" i="9" s="1"/>
  <c r="U455" i="9" s="1"/>
  <c r="O455" i="9"/>
  <c r="P528" i="9"/>
  <c r="O528" i="9"/>
  <c r="N528" i="9"/>
  <c r="K528" i="9"/>
  <c r="M528" i="9"/>
  <c r="J528" i="9"/>
  <c r="L528" i="9"/>
  <c r="I528" i="9"/>
  <c r="L658" i="9"/>
  <c r="I289" i="9"/>
  <c r="J289" i="9"/>
  <c r="P289" i="9"/>
  <c r="O289" i="9"/>
  <c r="K289" i="9"/>
  <c r="N289" i="9"/>
  <c r="M289" i="9"/>
  <c r="L289" i="9"/>
  <c r="P407" i="9"/>
  <c r="M407" i="9"/>
  <c r="I407" i="9"/>
  <c r="N407" i="9"/>
  <c r="O407" i="9"/>
  <c r="K407" i="9"/>
  <c r="L407" i="9"/>
  <c r="J407" i="9"/>
  <c r="L806" i="9"/>
  <c r="N352" i="9"/>
  <c r="I352" i="9"/>
  <c r="J352" i="9"/>
  <c r="M352" i="9"/>
  <c r="K207" i="9"/>
  <c r="Q138" i="9"/>
  <c r="S138" i="9" s="1"/>
  <c r="T138" i="9" s="1"/>
  <c r="U138" i="9" s="1"/>
  <c r="Q148" i="9"/>
  <c r="S148" i="9" s="1"/>
  <c r="T148" i="9" s="1"/>
  <c r="U148" i="9" s="1"/>
  <c r="J67" i="9"/>
  <c r="J135" i="9"/>
  <c r="K61" i="9"/>
  <c r="K316" i="9"/>
  <c r="Q173" i="9"/>
  <c r="S173" i="9" s="1"/>
  <c r="T173" i="9" s="1"/>
  <c r="U173" i="9" s="1"/>
  <c r="P281" i="9"/>
  <c r="Q7" i="9"/>
  <c r="S7" i="9" s="1"/>
  <c r="T7" i="9" s="1"/>
  <c r="U7" i="9" s="1"/>
  <c r="Q415" i="9"/>
  <c r="S415" i="9" s="1"/>
  <c r="T415" i="9" s="1"/>
  <c r="U415" i="9" s="1"/>
  <c r="I68" i="9"/>
  <c r="Q36" i="9"/>
  <c r="S36" i="9" s="1"/>
  <c r="T36" i="9" s="1"/>
  <c r="U36" i="9" s="1"/>
  <c r="M143" i="9"/>
  <c r="Q174" i="9"/>
  <c r="S174" i="9" s="1"/>
  <c r="T174" i="9" s="1"/>
  <c r="U174" i="9" s="1"/>
  <c r="Q120" i="9"/>
  <c r="S120" i="9" s="1"/>
  <c r="T120" i="9" s="1"/>
  <c r="U120" i="9" s="1"/>
  <c r="Q471" i="9"/>
  <c r="S471" i="9" s="1"/>
  <c r="T471" i="9" s="1"/>
  <c r="U471" i="9" s="1"/>
  <c r="Q107" i="9"/>
  <c r="S107" i="9" s="1"/>
  <c r="T107" i="9" s="1"/>
  <c r="U107" i="9" s="1"/>
  <c r="Q21" i="9"/>
  <c r="S21" i="9" s="1"/>
  <c r="T21" i="9" s="1"/>
  <c r="U21" i="9" s="1"/>
  <c r="Q140" i="9"/>
  <c r="S140" i="9" s="1"/>
  <c r="T140" i="9" s="1"/>
  <c r="U140" i="9" s="1"/>
  <c r="Q204" i="9"/>
  <c r="S204" i="9" s="1"/>
  <c r="T204" i="9" s="1"/>
  <c r="U204" i="9" s="1"/>
  <c r="Q521" i="9"/>
  <c r="S521" i="9" s="1"/>
  <c r="T521" i="9" s="1"/>
  <c r="U521" i="9" s="1"/>
  <c r="Q876" i="9"/>
  <c r="S876" i="9" s="1"/>
  <c r="T876" i="9" s="1"/>
  <c r="U876" i="9" s="1"/>
  <c r="Q776" i="9"/>
  <c r="S776" i="9" s="1"/>
  <c r="T776" i="9" s="1"/>
  <c r="U776" i="9" s="1"/>
  <c r="Q337" i="9"/>
  <c r="S337" i="9" s="1"/>
  <c r="T337" i="9" s="1"/>
  <c r="U337" i="9" s="1"/>
  <c r="Q393" i="9"/>
  <c r="S393" i="9" s="1"/>
  <c r="T393" i="9" s="1"/>
  <c r="U393" i="9" s="1"/>
  <c r="Q866" i="9"/>
  <c r="S866" i="9" s="1"/>
  <c r="T866" i="9" s="1"/>
  <c r="U866" i="9" s="1"/>
  <c r="Q923" i="9"/>
  <c r="S923" i="9" s="1"/>
  <c r="T923" i="9" s="1"/>
  <c r="U923" i="9" s="1"/>
  <c r="Q252" i="9"/>
  <c r="S252" i="9" s="1"/>
  <c r="T252" i="9" s="1"/>
  <c r="U252" i="9" s="1"/>
  <c r="Q64" i="9"/>
  <c r="S64" i="9" s="1"/>
  <c r="T64" i="9" s="1"/>
  <c r="U64" i="9" s="1"/>
  <c r="Q279" i="9"/>
  <c r="S279" i="9" s="1"/>
  <c r="T279" i="9" s="1"/>
  <c r="U279" i="9" s="1"/>
  <c r="Q81" i="9"/>
  <c r="S81" i="9" s="1"/>
  <c r="T81" i="9" s="1"/>
  <c r="U81" i="9" s="1"/>
  <c r="Q215" i="9"/>
  <c r="S215" i="9" s="1"/>
  <c r="T215" i="9" s="1"/>
  <c r="U215" i="9" s="1"/>
  <c r="Q432" i="9"/>
  <c r="S432" i="9" s="1"/>
  <c r="T432" i="9" s="1"/>
  <c r="U432" i="9" s="1"/>
  <c r="Q39" i="9"/>
  <c r="S39" i="9" s="1"/>
  <c r="T39" i="9" s="1"/>
  <c r="U39" i="9" s="1"/>
  <c r="Q547" i="9"/>
  <c r="S547" i="9" s="1"/>
  <c r="T547" i="9" s="1"/>
  <c r="U547" i="9" s="1"/>
  <c r="Q452" i="9"/>
  <c r="S452" i="9" s="1"/>
  <c r="T452" i="9" s="1"/>
  <c r="U452" i="9" s="1"/>
  <c r="Q475" i="9"/>
  <c r="S475" i="9" s="1"/>
  <c r="T475" i="9" s="1"/>
  <c r="U475" i="9" s="1"/>
  <c r="Q551" i="9"/>
  <c r="S551" i="9" s="1"/>
  <c r="T551" i="9" s="1"/>
  <c r="U551" i="9" s="1"/>
  <c r="Q79" i="9"/>
  <c r="S79" i="9" s="1"/>
  <c r="T79" i="9" s="1"/>
  <c r="U79" i="9" s="1"/>
  <c r="Q199" i="9"/>
  <c r="S199" i="9" s="1"/>
  <c r="T199" i="9" s="1"/>
  <c r="U199" i="9" s="1"/>
  <c r="Q163" i="9"/>
  <c r="S163" i="9" s="1"/>
  <c r="T163" i="9" s="1"/>
  <c r="U163" i="9" s="1"/>
  <c r="Q175" i="9"/>
  <c r="S175" i="9" s="1"/>
  <c r="T175" i="9" s="1"/>
  <c r="U175" i="9" s="1"/>
  <c r="Q955" i="9"/>
  <c r="S955" i="9" s="1"/>
  <c r="T955" i="9" s="1"/>
  <c r="U955" i="9" s="1"/>
  <c r="Q987" i="9"/>
  <c r="S987" i="9" s="1"/>
  <c r="T987" i="9" s="1"/>
  <c r="U987" i="9" s="1"/>
  <c r="Q1015" i="9"/>
  <c r="S1015" i="9" s="1"/>
  <c r="T1015" i="9" s="1"/>
  <c r="U1015" i="9" s="1"/>
  <c r="Q744" i="9"/>
  <c r="S744" i="9" s="1"/>
  <c r="T744" i="9" s="1"/>
  <c r="U744" i="9" s="1"/>
  <c r="Q867" i="9"/>
  <c r="S867" i="9" s="1"/>
  <c r="T867" i="9" s="1"/>
  <c r="U867" i="9" s="1"/>
  <c r="Q447" i="9"/>
  <c r="S447" i="9" s="1"/>
  <c r="T447" i="9" s="1"/>
  <c r="U447" i="9" s="1"/>
  <c r="Q779" i="9"/>
  <c r="S779" i="9" s="1"/>
  <c r="T779" i="9" s="1"/>
  <c r="U779" i="9" s="1"/>
  <c r="Q110" i="9"/>
  <c r="S110" i="9" s="1"/>
  <c r="T110" i="9" s="1"/>
  <c r="U110" i="9" s="1"/>
  <c r="Q934" i="9"/>
  <c r="S934" i="9" s="1"/>
  <c r="T934" i="9" s="1"/>
  <c r="U934" i="9" s="1"/>
  <c r="Q728" i="9"/>
  <c r="S728" i="9" s="1"/>
  <c r="T728" i="9" s="1"/>
  <c r="U728" i="9" s="1"/>
  <c r="Q718" i="9"/>
  <c r="S718" i="9" s="1"/>
  <c r="T718" i="9" s="1"/>
  <c r="U718" i="9" s="1"/>
  <c r="Q278" i="9"/>
  <c r="S278" i="9" s="1"/>
  <c r="T278" i="9" s="1"/>
  <c r="U278" i="9" s="1"/>
  <c r="Q520" i="9"/>
  <c r="S520" i="9" s="1"/>
  <c r="T520" i="9" s="1"/>
  <c r="U520" i="9" s="1"/>
  <c r="Q573" i="9"/>
  <c r="S573" i="9" s="1"/>
  <c r="T573" i="9" s="1"/>
  <c r="U573" i="9" s="1"/>
  <c r="P247" i="9"/>
  <c r="J332" i="9"/>
  <c r="M332" i="9"/>
  <c r="N332" i="9"/>
  <c r="I886" i="9"/>
  <c r="K886" i="9"/>
  <c r="L886" i="9"/>
  <c r="M886" i="9"/>
  <c r="O886" i="9"/>
  <c r="J886" i="9"/>
  <c r="P886" i="9"/>
  <c r="N886" i="9"/>
  <c r="J601" i="9"/>
  <c r="P601" i="9"/>
  <c r="O601" i="9"/>
  <c r="Q601" i="9" s="1"/>
  <c r="S601" i="9" s="1"/>
  <c r="T601" i="9" s="1"/>
  <c r="U601" i="9" s="1"/>
  <c r="M601" i="9"/>
  <c r="N601" i="9"/>
  <c r="I601" i="9"/>
  <c r="K601" i="9"/>
  <c r="L601" i="9"/>
  <c r="L327" i="9"/>
  <c r="N327" i="9"/>
  <c r="K327" i="9"/>
  <c r="P327" i="9"/>
  <c r="I327" i="9"/>
  <c r="J327" i="9"/>
  <c r="O327" i="9"/>
  <c r="M327" i="9"/>
  <c r="I782" i="9"/>
  <c r="J782" i="9"/>
  <c r="L782" i="9"/>
  <c r="M782" i="9"/>
  <c r="O782" i="9"/>
  <c r="K782" i="9"/>
  <c r="N782" i="9"/>
  <c r="P782" i="9"/>
  <c r="N928" i="9"/>
  <c r="Q928" i="9" s="1"/>
  <c r="S928" i="9" s="1"/>
  <c r="T928" i="9" s="1"/>
  <c r="U928" i="9" s="1"/>
  <c r="I928" i="9"/>
  <c r="K928" i="9"/>
  <c r="M928" i="9"/>
  <c r="O928" i="9"/>
  <c r="J928" i="9"/>
  <c r="P928" i="9"/>
  <c r="K1045" i="9"/>
  <c r="N1045" i="9"/>
  <c r="M1045" i="9"/>
  <c r="P1045" i="9"/>
  <c r="L1045" i="9"/>
  <c r="O605" i="9"/>
  <c r="K605" i="9"/>
  <c r="P605" i="9"/>
  <c r="L605" i="9"/>
  <c r="I605" i="9"/>
  <c r="J605" i="9"/>
  <c r="M605" i="9"/>
  <c r="N605" i="9"/>
  <c r="P313" i="9"/>
  <c r="I666" i="9"/>
  <c r="O666" i="9"/>
  <c r="M666" i="9"/>
  <c r="J666" i="9"/>
  <c r="N666" i="9"/>
  <c r="P666" i="9"/>
  <c r="Q666" i="9" s="1"/>
  <c r="S666" i="9" s="1"/>
  <c r="T666" i="9" s="1"/>
  <c r="U666" i="9" s="1"/>
  <c r="K666" i="9"/>
  <c r="K665" i="9"/>
  <c r="P665" i="9"/>
  <c r="I665" i="9"/>
  <c r="O665" i="9"/>
  <c r="M665" i="9"/>
  <c r="N665" i="9"/>
  <c r="J665" i="9"/>
  <c r="L665" i="9"/>
  <c r="L465" i="9"/>
  <c r="J465" i="9"/>
  <c r="M465" i="9"/>
  <c r="P465" i="9"/>
  <c r="K465" i="9"/>
  <c r="I465" i="9"/>
  <c r="O465" i="9"/>
  <c r="N465" i="9"/>
  <c r="I506" i="9"/>
  <c r="J506" i="9"/>
  <c r="M506" i="9"/>
  <c r="N506" i="9"/>
  <c r="L506" i="9"/>
  <c r="O506" i="9"/>
  <c r="P506" i="9"/>
  <c r="K506" i="9"/>
  <c r="K590" i="9"/>
  <c r="M590" i="9"/>
  <c r="N590" i="9"/>
  <c r="I590" i="9"/>
  <c r="L590" i="9"/>
  <c r="J590" i="9"/>
  <c r="P590" i="9"/>
  <c r="Q590" i="9" s="1"/>
  <c r="S590" i="9" s="1"/>
  <c r="T590" i="9" s="1"/>
  <c r="U590" i="9" s="1"/>
  <c r="O590" i="9"/>
  <c r="I815" i="9"/>
  <c r="O815" i="9"/>
  <c r="M815" i="9"/>
  <c r="K815" i="9"/>
  <c r="N815" i="9"/>
  <c r="Q815" i="9" s="1"/>
  <c r="S815" i="9" s="1"/>
  <c r="T815" i="9" s="1"/>
  <c r="U815" i="9" s="1"/>
  <c r="J815" i="9"/>
  <c r="P503" i="9"/>
  <c r="Q503" i="9" s="1"/>
  <c r="S503" i="9" s="1"/>
  <c r="T503" i="9" s="1"/>
  <c r="U503" i="9" s="1"/>
  <c r="K503" i="9"/>
  <c r="I503" i="9"/>
  <c r="O503" i="9"/>
  <c r="L503" i="9"/>
  <c r="J503" i="9"/>
  <c r="M503" i="9"/>
  <c r="N503" i="9"/>
  <c r="J250" i="9"/>
  <c r="M312" i="9"/>
  <c r="N312" i="9"/>
  <c r="J312" i="9"/>
  <c r="J700" i="9"/>
  <c r="P700" i="9"/>
  <c r="N700" i="9"/>
  <c r="Q700" i="9" s="1"/>
  <c r="S700" i="9" s="1"/>
  <c r="T700" i="9" s="1"/>
  <c r="U700" i="9" s="1"/>
  <c r="I700" i="9"/>
  <c r="O700" i="9"/>
  <c r="L700" i="9"/>
  <c r="M700" i="9"/>
  <c r="K700" i="9"/>
  <c r="J974" i="9"/>
  <c r="P974" i="9"/>
  <c r="Q974" i="9" s="1"/>
  <c r="S974" i="9" s="1"/>
  <c r="T974" i="9" s="1"/>
  <c r="U974" i="9" s="1"/>
  <c r="L974" i="9"/>
  <c r="L1013" i="9"/>
  <c r="K1013" i="9"/>
  <c r="J1013" i="9"/>
  <c r="O1029" i="9"/>
  <c r="P1029" i="9"/>
  <c r="I1029" i="9"/>
  <c r="L1029" i="9"/>
  <c r="K1029" i="9"/>
  <c r="M1029" i="9"/>
  <c r="J1029" i="9"/>
  <c r="N1029" i="9"/>
  <c r="K550" i="9"/>
  <c r="L550" i="9"/>
  <c r="J550" i="9"/>
  <c r="P550" i="9"/>
  <c r="O550" i="9"/>
  <c r="I550" i="9"/>
  <c r="N550" i="9"/>
  <c r="Q550" i="9" s="1"/>
  <c r="S550" i="9" s="1"/>
  <c r="T550" i="9" s="1"/>
  <c r="U550" i="9" s="1"/>
  <c r="M550" i="9"/>
  <c r="M948" i="9"/>
  <c r="K948" i="9"/>
  <c r="J948" i="9"/>
  <c r="O948" i="9"/>
  <c r="I948" i="9"/>
  <c r="L948" i="9"/>
  <c r="N948" i="9"/>
  <c r="Q948" i="9" s="1"/>
  <c r="S948" i="9" s="1"/>
  <c r="T948" i="9" s="1"/>
  <c r="U948" i="9" s="1"/>
  <c r="P948" i="9"/>
  <c r="K746" i="9"/>
  <c r="P746" i="9"/>
  <c r="J746" i="9"/>
  <c r="I746" i="9"/>
  <c r="O746" i="9"/>
  <c r="M746" i="9"/>
  <c r="N746" i="9"/>
  <c r="Q746" i="9" s="1"/>
  <c r="S746" i="9" s="1"/>
  <c r="T746" i="9" s="1"/>
  <c r="U746" i="9" s="1"/>
  <c r="L746" i="9"/>
  <c r="L604" i="9"/>
  <c r="I604" i="9"/>
  <c r="O604" i="9"/>
  <c r="M604" i="9"/>
  <c r="N604" i="9"/>
  <c r="Q604" i="9" s="1"/>
  <c r="S604" i="9" s="1"/>
  <c r="T604" i="9" s="1"/>
  <c r="U604" i="9" s="1"/>
  <c r="P604" i="9"/>
  <c r="K604" i="9"/>
  <c r="J604" i="9"/>
  <c r="I940" i="9"/>
  <c r="M940" i="9"/>
  <c r="P940" i="9"/>
  <c r="K52" i="9"/>
  <c r="M814" i="9"/>
  <c r="O814" i="9"/>
  <c r="J814" i="9"/>
  <c r="P814" i="9"/>
  <c r="N814" i="9"/>
  <c r="I814" i="9"/>
  <c r="K814" i="9"/>
  <c r="M371" i="9"/>
  <c r="N371" i="9"/>
  <c r="Q371" i="9" s="1"/>
  <c r="S371" i="9" s="1"/>
  <c r="T371" i="9" s="1"/>
  <c r="U371" i="9" s="1"/>
  <c r="I371" i="9"/>
  <c r="J371" i="9"/>
  <c r="M374" i="9"/>
  <c r="N374" i="9"/>
  <c r="J374" i="9"/>
  <c r="P982" i="9"/>
  <c r="Q982" i="9" s="1"/>
  <c r="S982" i="9" s="1"/>
  <c r="T982" i="9" s="1"/>
  <c r="U982" i="9" s="1"/>
  <c r="J982" i="9"/>
  <c r="K164" i="9"/>
  <c r="I599" i="9"/>
  <c r="L599" i="9"/>
  <c r="M599" i="9"/>
  <c r="O599" i="9"/>
  <c r="N599" i="9"/>
  <c r="J599" i="9"/>
  <c r="K599" i="9"/>
  <c r="P599" i="9"/>
  <c r="Q599" i="9" s="1"/>
  <c r="S599" i="9" s="1"/>
  <c r="T599" i="9" s="1"/>
  <c r="U599" i="9" s="1"/>
  <c r="M507" i="9"/>
  <c r="J507" i="9"/>
  <c r="L507" i="9"/>
  <c r="K507" i="9"/>
  <c r="P507" i="9"/>
  <c r="N507" i="9"/>
  <c r="I507" i="9"/>
  <c r="O507" i="9"/>
  <c r="M790" i="9"/>
  <c r="P790" i="9"/>
  <c r="K790" i="9"/>
  <c r="N790" i="9"/>
  <c r="J790" i="9"/>
  <c r="L790" i="9"/>
  <c r="I790" i="9"/>
  <c r="O790" i="9"/>
  <c r="Q790" i="9" s="1"/>
  <c r="S790" i="9" s="1"/>
  <c r="T790" i="9" s="1"/>
  <c r="U790" i="9" s="1"/>
  <c r="I643" i="9"/>
  <c r="O643" i="9"/>
  <c r="Q643" i="9" s="1"/>
  <c r="S643" i="9" s="1"/>
  <c r="T643" i="9" s="1"/>
  <c r="U643" i="9" s="1"/>
  <c r="M643" i="9"/>
  <c r="K643" i="9"/>
  <c r="N643" i="9"/>
  <c r="L643" i="9"/>
  <c r="P643" i="9"/>
  <c r="J643" i="9"/>
  <c r="L217" i="9"/>
  <c r="M217" i="9"/>
  <c r="I217" i="9"/>
  <c r="O217" i="9"/>
  <c r="N217" i="9"/>
  <c r="K217" i="9"/>
  <c r="P217" i="9"/>
  <c r="J217" i="9"/>
  <c r="L499" i="9"/>
  <c r="J499" i="9"/>
  <c r="M499" i="9"/>
  <c r="N499" i="9"/>
  <c r="P499" i="9"/>
  <c r="K499" i="9"/>
  <c r="I499" i="9"/>
  <c r="O499" i="9"/>
  <c r="M485" i="9"/>
  <c r="K485" i="9"/>
  <c r="I485" i="9"/>
  <c r="O485" i="9"/>
  <c r="L485" i="9"/>
  <c r="J485" i="9"/>
  <c r="P485" i="9"/>
  <c r="N485" i="9"/>
  <c r="L759" i="9"/>
  <c r="M759" i="9"/>
  <c r="J759" i="9"/>
  <c r="O759" i="9"/>
  <c r="I759" i="9"/>
  <c r="N759" i="9"/>
  <c r="K759" i="9"/>
  <c r="P759" i="9"/>
  <c r="Q759" i="9" s="1"/>
  <c r="S759" i="9" s="1"/>
  <c r="T759" i="9" s="1"/>
  <c r="U759" i="9" s="1"/>
  <c r="I711" i="9"/>
  <c r="J711" i="9"/>
  <c r="M711" i="9"/>
  <c r="K711" i="9"/>
  <c r="N711" i="9"/>
  <c r="O711" i="9"/>
  <c r="L256" i="9"/>
  <c r="O100" i="9"/>
  <c r="Q100" i="9" s="1"/>
  <c r="S100" i="9" s="1"/>
  <c r="T100" i="9" s="1"/>
  <c r="U100" i="9" s="1"/>
  <c r="P100" i="9"/>
  <c r="L100" i="9"/>
  <c r="K100" i="9"/>
  <c r="I100" i="9"/>
  <c r="M100" i="9"/>
  <c r="J100" i="9"/>
  <c r="N100" i="9"/>
  <c r="O190" i="9"/>
  <c r="P527" i="9"/>
  <c r="I527" i="9"/>
  <c r="J527" i="9"/>
  <c r="K527" i="9"/>
  <c r="N527" i="9"/>
  <c r="O527" i="9"/>
  <c r="L527" i="9"/>
  <c r="M527" i="9"/>
  <c r="P660" i="9"/>
  <c r="O660" i="9"/>
  <c r="N660" i="9"/>
  <c r="K660" i="9"/>
  <c r="L660" i="9"/>
  <c r="M660" i="9"/>
  <c r="J660" i="9"/>
  <c r="I660" i="9"/>
  <c r="N389" i="9"/>
  <c r="M389" i="9"/>
  <c r="J389" i="9"/>
  <c r="I389" i="9"/>
  <c r="I894" i="9"/>
  <c r="K894" i="9"/>
  <c r="M894" i="9"/>
  <c r="O894" i="9"/>
  <c r="Q894" i="9" s="1"/>
  <c r="S894" i="9" s="1"/>
  <c r="T894" i="9" s="1"/>
  <c r="U894" i="9" s="1"/>
  <c r="J894" i="9"/>
  <c r="P894" i="9"/>
  <c r="N894" i="9"/>
  <c r="M1023" i="9"/>
  <c r="J1023" i="9"/>
  <c r="L1023" i="9"/>
  <c r="K1023" i="9"/>
  <c r="Q407" i="9"/>
  <c r="S407" i="9" s="1"/>
  <c r="T407" i="9" s="1"/>
  <c r="U407" i="9" s="1"/>
  <c r="Q184" i="9"/>
  <c r="S184" i="9" s="1"/>
  <c r="T184" i="9" s="1"/>
  <c r="U184" i="9" s="1"/>
  <c r="Q53" i="9"/>
  <c r="S53" i="9" s="1"/>
  <c r="T53" i="9" s="1"/>
  <c r="U53" i="9" s="1"/>
  <c r="Q646" i="9"/>
  <c r="S646" i="9" s="1"/>
  <c r="T646" i="9" s="1"/>
  <c r="U646" i="9" s="1"/>
  <c r="Q448" i="9"/>
  <c r="S448" i="9" s="1"/>
  <c r="T448" i="9" s="1"/>
  <c r="U448" i="9" s="1"/>
  <c r="Q519" i="9"/>
  <c r="S519" i="9" s="1"/>
  <c r="T519" i="9" s="1"/>
  <c r="U519" i="9" s="1"/>
  <c r="Q624" i="9"/>
  <c r="S624" i="9" s="1"/>
  <c r="T624" i="9" s="1"/>
  <c r="U624" i="9" s="1"/>
  <c r="Q522" i="9"/>
  <c r="S522" i="9" s="1"/>
  <c r="T522" i="9" s="1"/>
  <c r="U522" i="9" s="1"/>
  <c r="Q579" i="9"/>
  <c r="S579" i="9" s="1"/>
  <c r="T579" i="9" s="1"/>
  <c r="U579" i="9" s="1"/>
  <c r="I597" i="9"/>
  <c r="L817" i="9"/>
  <c r="P817" i="9"/>
  <c r="I817" i="9"/>
  <c r="O817" i="9"/>
  <c r="M817" i="9"/>
  <c r="K817" i="9"/>
  <c r="N817" i="9"/>
  <c r="J817" i="9"/>
  <c r="L1003" i="9"/>
  <c r="K1003" i="9"/>
  <c r="J1003" i="9"/>
  <c r="P1003" i="9"/>
  <c r="O1003" i="9"/>
  <c r="N1003" i="9"/>
  <c r="I1003" i="9"/>
  <c r="M1003" i="9"/>
  <c r="J966" i="9"/>
  <c r="K966" i="9"/>
  <c r="L392" i="9"/>
  <c r="N150" i="9"/>
  <c r="K150" i="9"/>
  <c r="I150" i="9"/>
  <c r="J150" i="9"/>
  <c r="L150" i="9"/>
  <c r="O150" i="9"/>
  <c r="P150" i="9"/>
  <c r="M150" i="9"/>
  <c r="J308" i="9"/>
  <c r="M308" i="9"/>
  <c r="N308" i="9"/>
  <c r="K308" i="9"/>
  <c r="L308" i="9"/>
  <c r="O308" i="9"/>
  <c r="I308" i="9"/>
  <c r="P308" i="9"/>
  <c r="J871" i="9"/>
  <c r="P871" i="9"/>
  <c r="I871" i="9"/>
  <c r="O871" i="9"/>
  <c r="M871" i="9"/>
  <c r="K871" i="9"/>
  <c r="L871" i="9"/>
  <c r="N871" i="9"/>
  <c r="J263" i="9"/>
  <c r="L664" i="9"/>
  <c r="M664" i="9"/>
  <c r="J664" i="9"/>
  <c r="K664" i="9"/>
  <c r="P664" i="9"/>
  <c r="I664" i="9"/>
  <c r="N664" i="9"/>
  <c r="O664" i="9"/>
  <c r="J70" i="9"/>
  <c r="O70" i="9"/>
  <c r="L70" i="9"/>
  <c r="P70" i="9"/>
  <c r="N70" i="9"/>
  <c r="I70" i="9"/>
  <c r="K70" i="9"/>
  <c r="M70" i="9"/>
  <c r="O559" i="9"/>
  <c r="K559" i="9"/>
  <c r="P559" i="9"/>
  <c r="L559" i="9"/>
  <c r="J559" i="9"/>
  <c r="M559" i="9"/>
  <c r="N559" i="9"/>
  <c r="I559" i="9"/>
  <c r="N208" i="9"/>
  <c r="L912" i="9"/>
  <c r="J912" i="9"/>
  <c r="P912" i="9"/>
  <c r="N912" i="9"/>
  <c r="I912" i="9"/>
  <c r="K912" i="9"/>
  <c r="M912" i="9"/>
  <c r="O912" i="9"/>
  <c r="J1038" i="9"/>
  <c r="M1038" i="9"/>
  <c r="P1038" i="9"/>
  <c r="I1038" i="9"/>
  <c r="O1038" i="9"/>
  <c r="N1038" i="9"/>
  <c r="K1038" i="9"/>
  <c r="L1038" i="9"/>
  <c r="J853" i="9"/>
  <c r="I853" i="9"/>
  <c r="O853" i="9"/>
  <c r="M853" i="9"/>
  <c r="K853" i="9"/>
  <c r="N853" i="9"/>
  <c r="P853" i="9"/>
  <c r="L853" i="9"/>
  <c r="P367" i="9"/>
  <c r="N322" i="9"/>
  <c r="J322" i="9"/>
  <c r="M322" i="9"/>
  <c r="M869" i="9"/>
  <c r="K869" i="9"/>
  <c r="N869" i="9"/>
  <c r="J869" i="9"/>
  <c r="I869" i="9"/>
  <c r="O869" i="9"/>
  <c r="P869" i="9"/>
  <c r="L869" i="9"/>
  <c r="K16" i="9"/>
  <c r="M16" i="9"/>
  <c r="I16" i="9"/>
  <c r="J16" i="9"/>
  <c r="N16" i="9"/>
  <c r="O16" i="9"/>
  <c r="P16" i="9"/>
  <c r="L16" i="9"/>
  <c r="J596" i="9"/>
  <c r="I596" i="9"/>
  <c r="O596" i="9"/>
  <c r="M596" i="9"/>
  <c r="P596" i="9"/>
  <c r="L596" i="9"/>
  <c r="N596" i="9"/>
  <c r="K596" i="9"/>
  <c r="J545" i="9"/>
  <c r="M545" i="9"/>
  <c r="N545" i="9"/>
  <c r="I545" i="9"/>
  <c r="O545" i="9"/>
  <c r="K545" i="9"/>
  <c r="P545" i="9"/>
  <c r="L545" i="9"/>
  <c r="K325" i="9"/>
  <c r="N587" i="9"/>
  <c r="K587" i="9"/>
  <c r="L587" i="9"/>
  <c r="J587" i="9"/>
  <c r="I587" i="9"/>
  <c r="P587" i="9"/>
  <c r="O587" i="9"/>
  <c r="M587" i="9"/>
  <c r="L879" i="9"/>
  <c r="L195" i="9"/>
  <c r="M436" i="9"/>
  <c r="O436" i="9"/>
  <c r="L436" i="9"/>
  <c r="J436" i="9"/>
  <c r="P436" i="9"/>
  <c r="N436" i="9"/>
  <c r="I436" i="9"/>
  <c r="K436" i="9"/>
  <c r="M117" i="9"/>
  <c r="M731" i="9"/>
  <c r="N731" i="9"/>
  <c r="J731" i="9"/>
  <c r="I731" i="9"/>
  <c r="O731" i="9"/>
  <c r="K731" i="9"/>
  <c r="J339" i="9"/>
  <c r="M339" i="9"/>
  <c r="N339" i="9"/>
  <c r="I339" i="9"/>
  <c r="O277" i="9"/>
  <c r="K210" i="9"/>
  <c r="M210" i="9"/>
  <c r="P210" i="9"/>
  <c r="N210" i="9"/>
  <c r="O210" i="9"/>
  <c r="J210" i="9"/>
  <c r="I210" i="9"/>
  <c r="L210" i="9"/>
  <c r="K214" i="9"/>
  <c r="O214" i="9"/>
  <c r="L214" i="9"/>
  <c r="I214" i="9"/>
  <c r="J214" i="9"/>
  <c r="M214" i="9"/>
  <c r="P214" i="9"/>
  <c r="N214" i="9"/>
  <c r="N162" i="9"/>
  <c r="P162" i="9"/>
  <c r="P561" i="9"/>
  <c r="L561" i="9"/>
  <c r="J561" i="9"/>
  <c r="M561" i="9"/>
  <c r="N561" i="9"/>
  <c r="O561" i="9"/>
  <c r="K561" i="9"/>
  <c r="I561" i="9"/>
  <c r="K588" i="9"/>
  <c r="N588" i="9"/>
  <c r="J588" i="9"/>
  <c r="L588" i="9"/>
  <c r="O588" i="9"/>
  <c r="P588" i="9"/>
  <c r="I588" i="9"/>
  <c r="M588" i="9"/>
  <c r="P400" i="9"/>
  <c r="K400" i="9"/>
  <c r="L400" i="9"/>
  <c r="O400" i="9"/>
  <c r="I401" i="9"/>
  <c r="P401" i="9"/>
  <c r="K401" i="9"/>
  <c r="J401" i="9"/>
  <c r="O401" i="9"/>
  <c r="M401" i="9"/>
  <c r="L401" i="9"/>
  <c r="N401" i="9"/>
  <c r="J975" i="9"/>
  <c r="J233" i="9"/>
  <c r="O233" i="9"/>
  <c r="P233" i="9"/>
  <c r="K233" i="9"/>
  <c r="L233" i="9"/>
  <c r="M233" i="9"/>
  <c r="I233" i="9"/>
  <c r="N233" i="9"/>
  <c r="N916" i="9"/>
  <c r="I916" i="9"/>
  <c r="K916" i="9"/>
  <c r="M916" i="9"/>
  <c r="P916" i="9"/>
  <c r="J916" i="9"/>
  <c r="O916" i="9"/>
  <c r="L916" i="9"/>
  <c r="L992" i="9"/>
  <c r="P235" i="9"/>
  <c r="M235" i="9"/>
  <c r="I235" i="9"/>
  <c r="K235" i="9"/>
  <c r="N235" i="9"/>
  <c r="O235" i="9"/>
  <c r="L235" i="9"/>
  <c r="J235" i="9"/>
  <c r="M734" i="9"/>
  <c r="N734" i="9"/>
  <c r="K734" i="9"/>
  <c r="I734" i="9"/>
  <c r="O734" i="9"/>
  <c r="L734" i="9"/>
  <c r="J734" i="9"/>
  <c r="P734" i="9"/>
  <c r="L655" i="9"/>
  <c r="K649" i="9"/>
  <c r="P649" i="9"/>
  <c r="O649" i="9"/>
  <c r="M649" i="9"/>
  <c r="L649" i="9"/>
  <c r="N649" i="9"/>
  <c r="Q649" i="9" s="1"/>
  <c r="S649" i="9" s="1"/>
  <c r="T649" i="9" s="1"/>
  <c r="U649" i="9" s="1"/>
  <c r="I649" i="9"/>
  <c r="J649" i="9"/>
  <c r="I83" i="9"/>
  <c r="N83" i="9"/>
  <c r="P83" i="9"/>
  <c r="K83" i="9"/>
  <c r="M83" i="9"/>
  <c r="O83" i="9"/>
  <c r="L83" i="9"/>
  <c r="J83" i="9"/>
  <c r="I653" i="9"/>
  <c r="O653" i="9"/>
  <c r="K653" i="9"/>
  <c r="M653" i="9"/>
  <c r="L653" i="9"/>
  <c r="N653" i="9"/>
  <c r="J653" i="9"/>
  <c r="P653" i="9"/>
  <c r="P458" i="9"/>
  <c r="N458" i="9"/>
  <c r="L458" i="9"/>
  <c r="K458" i="9"/>
  <c r="I458" i="9"/>
  <c r="O458" i="9"/>
  <c r="M458" i="9"/>
  <c r="J458" i="9"/>
  <c r="L883" i="9"/>
  <c r="P883" i="9"/>
  <c r="J883" i="9"/>
  <c r="I883" i="9"/>
  <c r="O883" i="9"/>
  <c r="M883" i="9"/>
  <c r="K883" i="9"/>
  <c r="N883" i="9"/>
  <c r="L865" i="9"/>
  <c r="K526" i="9"/>
  <c r="I526" i="9"/>
  <c r="L526" i="9"/>
  <c r="M526" i="9"/>
  <c r="J526" i="9"/>
  <c r="O526" i="9"/>
  <c r="N526" i="9"/>
  <c r="P526" i="9"/>
  <c r="N593" i="9"/>
  <c r="O593" i="9"/>
  <c r="K593" i="9"/>
  <c r="P593" i="9"/>
  <c r="L593" i="9"/>
  <c r="J593" i="9"/>
  <c r="M593" i="9"/>
  <c r="I593" i="9"/>
  <c r="L714" i="9"/>
  <c r="K714" i="9"/>
  <c r="I714" i="9"/>
  <c r="O714" i="9"/>
  <c r="M714" i="9"/>
  <c r="J714" i="9"/>
  <c r="N714" i="9"/>
  <c r="P714" i="9"/>
  <c r="P426" i="9"/>
  <c r="J751" i="9"/>
  <c r="I751" i="9"/>
  <c r="O751" i="9"/>
  <c r="M751" i="9"/>
  <c r="K751" i="9"/>
  <c r="N751" i="9"/>
  <c r="L751" i="9"/>
  <c r="P751" i="9"/>
  <c r="I160" i="9"/>
  <c r="J160" i="9"/>
  <c r="L160" i="9"/>
  <c r="N160" i="9"/>
  <c r="K160" i="9"/>
  <c r="O160" i="9"/>
  <c r="P160" i="9"/>
  <c r="M160" i="9"/>
  <c r="L772" i="9"/>
  <c r="J772" i="9"/>
  <c r="O772" i="9"/>
  <c r="N772" i="9"/>
  <c r="I772" i="9"/>
  <c r="K772" i="9"/>
  <c r="M772" i="9"/>
  <c r="P772" i="9"/>
  <c r="M678" i="9"/>
  <c r="J678" i="9"/>
  <c r="K678" i="9"/>
  <c r="L678" i="9"/>
  <c r="N678" i="9"/>
  <c r="P678" i="9"/>
  <c r="I678" i="9"/>
  <c r="O678" i="9"/>
  <c r="L753" i="9"/>
  <c r="P753" i="9"/>
  <c r="M753" i="9"/>
  <c r="K753" i="9"/>
  <c r="N753" i="9"/>
  <c r="J753" i="9"/>
  <c r="O753" i="9"/>
  <c r="I753" i="9"/>
  <c r="N585" i="9"/>
  <c r="O585" i="9"/>
  <c r="K585" i="9"/>
  <c r="P585" i="9"/>
  <c r="L585" i="9"/>
  <c r="J585" i="9"/>
  <c r="M585" i="9"/>
  <c r="I585" i="9"/>
  <c r="P6" i="9"/>
  <c r="I6" i="9"/>
  <c r="J247" i="9"/>
  <c r="O247" i="9"/>
  <c r="Q153" i="9"/>
  <c r="S153" i="9" s="1"/>
  <c r="T153" i="9" s="1"/>
  <c r="U153" i="9" s="1"/>
  <c r="P164" i="9"/>
  <c r="I164" i="9"/>
  <c r="K296" i="9"/>
  <c r="M296" i="9"/>
  <c r="O162" i="9"/>
  <c r="O962" i="9"/>
  <c r="I962" i="9"/>
  <c r="M962" i="9"/>
  <c r="N962" i="9"/>
  <c r="K962" i="9"/>
  <c r="P962" i="9"/>
  <c r="J962" i="9"/>
  <c r="L962" i="9"/>
  <c r="J993" i="9"/>
  <c r="K969" i="9"/>
  <c r="I969" i="9"/>
  <c r="M969" i="9"/>
  <c r="J969" i="9"/>
  <c r="P969" i="9"/>
  <c r="L969" i="9"/>
  <c r="O969" i="9"/>
  <c r="N969" i="9"/>
  <c r="N302" i="9"/>
  <c r="N792" i="9"/>
  <c r="I792" i="9"/>
  <c r="K792" i="9"/>
  <c r="M792" i="9"/>
  <c r="O792" i="9"/>
  <c r="J792" i="9"/>
  <c r="P792" i="9"/>
  <c r="L792" i="9"/>
  <c r="M406" i="9"/>
  <c r="N406" i="9"/>
  <c r="J406" i="9"/>
  <c r="K406" i="9"/>
  <c r="I406" i="9"/>
  <c r="L406" i="9"/>
  <c r="O406" i="9"/>
  <c r="P406" i="9"/>
  <c r="Q406" i="9" s="1"/>
  <c r="S406" i="9" s="1"/>
  <c r="T406" i="9" s="1"/>
  <c r="U406" i="9" s="1"/>
  <c r="N823" i="9"/>
  <c r="J823" i="9"/>
  <c r="I823" i="9"/>
  <c r="O823" i="9"/>
  <c r="M823" i="9"/>
  <c r="K823" i="9"/>
  <c r="L823" i="9"/>
  <c r="P823" i="9"/>
  <c r="L540" i="9"/>
  <c r="I540" i="9"/>
  <c r="O540" i="9"/>
  <c r="M540" i="9"/>
  <c r="J540" i="9"/>
  <c r="P540" i="9"/>
  <c r="K540" i="9"/>
  <c r="N540" i="9"/>
  <c r="M417" i="9"/>
  <c r="N417" i="9"/>
  <c r="I417" i="9"/>
  <c r="J417" i="9"/>
  <c r="J321" i="9"/>
  <c r="M321" i="9"/>
  <c r="N321" i="9"/>
  <c r="K321" i="9"/>
  <c r="O321" i="9"/>
  <c r="L321" i="9"/>
  <c r="P321" i="9"/>
  <c r="I321" i="9"/>
  <c r="I420" i="9"/>
  <c r="J420" i="9"/>
  <c r="M420" i="9"/>
  <c r="N420" i="9"/>
  <c r="P420" i="9"/>
  <c r="K420" i="9"/>
  <c r="L420" i="9"/>
  <c r="O420" i="9"/>
  <c r="N343" i="9"/>
  <c r="L343" i="9"/>
  <c r="I343" i="9"/>
  <c r="O343" i="9"/>
  <c r="J343" i="9"/>
  <c r="P343" i="9"/>
  <c r="M343" i="9"/>
  <c r="K343" i="9"/>
  <c r="N132" i="9"/>
  <c r="O132" i="9"/>
  <c r="K132" i="9"/>
  <c r="J132" i="9"/>
  <c r="L132" i="9"/>
  <c r="M132" i="9"/>
  <c r="P132" i="9"/>
  <c r="I132" i="9"/>
  <c r="M487" i="9"/>
  <c r="K487" i="9"/>
  <c r="I487" i="9"/>
  <c r="O487" i="9"/>
  <c r="L487" i="9"/>
  <c r="J487" i="9"/>
  <c r="P487" i="9"/>
  <c r="N487" i="9"/>
  <c r="K58" i="9"/>
  <c r="L58" i="9"/>
  <c r="M58" i="9"/>
  <c r="O58" i="9"/>
  <c r="J58" i="9"/>
  <c r="P58" i="9"/>
  <c r="N58" i="9"/>
  <c r="I58" i="9"/>
  <c r="O695" i="9"/>
  <c r="M695" i="9"/>
  <c r="N695" i="9"/>
  <c r="J695" i="9"/>
  <c r="I695" i="9"/>
  <c r="K695" i="9"/>
  <c r="L695" i="9"/>
  <c r="P695" i="9"/>
  <c r="L889" i="9"/>
  <c r="P889" i="9"/>
  <c r="M889" i="9"/>
  <c r="K889" i="9"/>
  <c r="N889" i="9"/>
  <c r="J889" i="9"/>
  <c r="I889" i="9"/>
  <c r="O889" i="9"/>
  <c r="J766" i="9"/>
  <c r="P766" i="9"/>
  <c r="N766" i="9"/>
  <c r="I766" i="9"/>
  <c r="K766" i="9"/>
  <c r="M766" i="9"/>
  <c r="O766" i="9"/>
  <c r="L766" i="9"/>
  <c r="P121" i="9"/>
  <c r="N301" i="9"/>
  <c r="O301" i="9"/>
  <c r="L301" i="9"/>
  <c r="I301" i="9"/>
  <c r="J301" i="9"/>
  <c r="M301" i="9"/>
  <c r="P301" i="9"/>
  <c r="K301" i="9"/>
  <c r="M992" i="9"/>
  <c r="N992" i="9"/>
  <c r="I992" i="9"/>
  <c r="O992" i="9"/>
  <c r="K992" i="9"/>
  <c r="J992" i="9"/>
  <c r="P992" i="9"/>
  <c r="I667" i="9"/>
  <c r="J667" i="9"/>
  <c r="M667" i="9"/>
  <c r="K667" i="9"/>
  <c r="P667" i="9"/>
  <c r="N667" i="9"/>
  <c r="O667" i="9"/>
  <c r="L667" i="9"/>
  <c r="J244" i="9"/>
  <c r="K244" i="9"/>
  <c r="M244" i="9"/>
  <c r="P244" i="9"/>
  <c r="O244" i="9"/>
  <c r="N244" i="9"/>
  <c r="L244" i="9"/>
  <c r="I244" i="9"/>
  <c r="P450" i="9"/>
  <c r="J450" i="9"/>
  <c r="M450" i="9"/>
  <c r="I450" i="9"/>
  <c r="N450" i="9"/>
  <c r="O450" i="9"/>
  <c r="L450" i="9"/>
  <c r="K450" i="9"/>
  <c r="M832" i="9"/>
  <c r="O832" i="9"/>
  <c r="J832" i="9"/>
  <c r="P832" i="9"/>
  <c r="N832" i="9"/>
  <c r="I832" i="9"/>
  <c r="K832" i="9"/>
  <c r="N6" i="9"/>
  <c r="O6" i="9"/>
  <c r="N247" i="9"/>
  <c r="L247" i="9"/>
  <c r="M164" i="9"/>
  <c r="N164" i="9"/>
  <c r="P296" i="9"/>
  <c r="I296" i="9"/>
  <c r="I162" i="9"/>
  <c r="N569" i="9"/>
  <c r="I569" i="9"/>
  <c r="O569" i="9"/>
  <c r="K569" i="9"/>
  <c r="P569" i="9"/>
  <c r="L569" i="9"/>
  <c r="J569" i="9"/>
  <c r="M569" i="9"/>
  <c r="I541" i="9"/>
  <c r="J936" i="9"/>
  <c r="N936" i="9"/>
  <c r="L936" i="9"/>
  <c r="O936" i="9"/>
  <c r="K936" i="9"/>
  <c r="M936" i="9"/>
  <c r="I936" i="9"/>
  <c r="P936" i="9"/>
  <c r="K295" i="9"/>
  <c r="L295" i="9"/>
  <c r="L136" i="9"/>
  <c r="O136" i="9"/>
  <c r="P136" i="9"/>
  <c r="M136" i="9"/>
  <c r="N136" i="9"/>
  <c r="J136" i="9"/>
  <c r="I136" i="9"/>
  <c r="K136" i="9"/>
  <c r="J884" i="9"/>
  <c r="O884" i="9"/>
  <c r="N884" i="9"/>
  <c r="I884" i="9"/>
  <c r="K884" i="9"/>
  <c r="P884" i="9"/>
  <c r="L884" i="9"/>
  <c r="M884" i="9"/>
  <c r="J1025" i="9"/>
  <c r="K1025" i="9"/>
  <c r="M1025" i="9"/>
  <c r="P1025" i="9"/>
  <c r="I1025" i="9"/>
  <c r="L1025" i="9"/>
  <c r="O1025" i="9"/>
  <c r="N1025" i="9"/>
  <c r="P621" i="9"/>
  <c r="L621" i="9"/>
  <c r="N621" i="9"/>
  <c r="K621" i="9"/>
  <c r="J621" i="9"/>
  <c r="I621" i="9"/>
  <c r="M621" i="9"/>
  <c r="O621" i="9"/>
  <c r="L430" i="9"/>
  <c r="J430" i="9"/>
  <c r="P430" i="9"/>
  <c r="K430" i="9"/>
  <c r="I430" i="9"/>
  <c r="N430" i="9"/>
  <c r="M430" i="9"/>
  <c r="O430" i="9"/>
  <c r="L738" i="9"/>
  <c r="L151" i="9"/>
  <c r="J151" i="9"/>
  <c r="P151" i="9"/>
  <c r="N151" i="9"/>
  <c r="M151" i="9"/>
  <c r="I151" i="9"/>
  <c r="O151" i="9"/>
  <c r="K151" i="9"/>
  <c r="J1001" i="9"/>
  <c r="P1001" i="9"/>
  <c r="K1001" i="9"/>
  <c r="I1001" i="9"/>
  <c r="M1001" i="9"/>
  <c r="L1001" i="9"/>
  <c r="O1001" i="9"/>
  <c r="N1001" i="9"/>
  <c r="L876" i="9"/>
  <c r="P993" i="9"/>
  <c r="K993" i="9"/>
  <c r="I993" i="9"/>
  <c r="O993" i="9"/>
  <c r="N993" i="9"/>
  <c r="M993" i="9"/>
  <c r="L993" i="9"/>
  <c r="K156" i="9"/>
  <c r="O156" i="9"/>
  <c r="P156" i="9"/>
  <c r="N156" i="9"/>
  <c r="M156" i="9"/>
  <c r="L156" i="9"/>
  <c r="J156" i="9"/>
  <c r="I156" i="9"/>
  <c r="O1058" i="9"/>
  <c r="I997" i="9"/>
  <c r="M997" i="9"/>
  <c r="L997" i="9"/>
  <c r="K997" i="9"/>
  <c r="J997" i="9"/>
  <c r="P997" i="9"/>
  <c r="O997" i="9"/>
  <c r="N997" i="9"/>
  <c r="N144" i="9"/>
  <c r="O144" i="9"/>
  <c r="P144" i="9"/>
  <c r="K144" i="9"/>
  <c r="M144" i="9"/>
  <c r="L144" i="9"/>
  <c r="J144" i="9"/>
  <c r="I144" i="9"/>
  <c r="L254" i="9"/>
  <c r="M775" i="9"/>
  <c r="K775" i="9"/>
  <c r="N775" i="9"/>
  <c r="J775" i="9"/>
  <c r="I775" i="9"/>
  <c r="O775" i="9"/>
  <c r="P775" i="9"/>
  <c r="L775" i="9"/>
  <c r="N960" i="9"/>
  <c r="L960" i="9"/>
  <c r="O960" i="9"/>
  <c r="I960" i="9"/>
  <c r="M960" i="9"/>
  <c r="K960" i="9"/>
  <c r="J960" i="9"/>
  <c r="P960" i="9"/>
  <c r="J192" i="9"/>
  <c r="O192" i="9"/>
  <c r="L192" i="9"/>
  <c r="P192" i="9"/>
  <c r="N192" i="9"/>
  <c r="M192" i="9"/>
  <c r="I192" i="9"/>
  <c r="K192" i="9"/>
  <c r="I943" i="9"/>
  <c r="M943" i="9"/>
  <c r="K943" i="9"/>
  <c r="L943" i="9"/>
  <c r="J943" i="9"/>
  <c r="P943" i="9"/>
  <c r="O943" i="9"/>
  <c r="N943" i="9"/>
  <c r="K548" i="9"/>
  <c r="J548" i="9"/>
  <c r="L548" i="9"/>
  <c r="I548" i="9"/>
  <c r="O548" i="9"/>
  <c r="M548" i="9"/>
  <c r="N548" i="9"/>
  <c r="P548" i="9"/>
  <c r="N929" i="9"/>
  <c r="J929" i="9"/>
  <c r="P929" i="9"/>
  <c r="L929" i="9"/>
  <c r="I929" i="9"/>
  <c r="O929" i="9"/>
  <c r="M929" i="9"/>
  <c r="K929" i="9"/>
  <c r="L149" i="9"/>
  <c r="J149" i="9"/>
  <c r="I149" i="9"/>
  <c r="N149" i="9"/>
  <c r="P149" i="9"/>
  <c r="K149" i="9"/>
  <c r="M149" i="9"/>
  <c r="O149" i="9"/>
  <c r="N1002" i="9"/>
  <c r="Q1002" i="9" s="1"/>
  <c r="S1002" i="9" s="1"/>
  <c r="T1002" i="9" s="1"/>
  <c r="U1002" i="9" s="1"/>
  <c r="M441" i="9"/>
  <c r="I441" i="9"/>
  <c r="N441" i="9"/>
  <c r="J441" i="9"/>
  <c r="L441" i="9"/>
  <c r="K441" i="9"/>
  <c r="P441" i="9"/>
  <c r="O441" i="9"/>
  <c r="N628" i="9"/>
  <c r="J628" i="9"/>
  <c r="K628" i="9"/>
  <c r="I628" i="9"/>
  <c r="L628" i="9"/>
  <c r="P628" i="9"/>
  <c r="O628" i="9"/>
  <c r="M628" i="9"/>
  <c r="L832" i="9"/>
  <c r="M979" i="9"/>
  <c r="O979" i="9"/>
  <c r="P979" i="9"/>
  <c r="Q979" i="9" s="1"/>
  <c r="S979" i="9" s="1"/>
  <c r="T979" i="9" s="1"/>
  <c r="U979" i="9" s="1"/>
  <c r="L979" i="9"/>
  <c r="J979" i="9"/>
  <c r="I979" i="9"/>
  <c r="N979" i="9"/>
  <c r="K979" i="9"/>
  <c r="I474" i="9"/>
  <c r="K474" i="9"/>
  <c r="M474" i="9"/>
  <c r="O474" i="9"/>
  <c r="L474" i="9"/>
  <c r="J474" i="9"/>
  <c r="P474" i="9"/>
  <c r="N474" i="9"/>
  <c r="N427" i="9"/>
  <c r="I427" i="9"/>
  <c r="J427" i="9"/>
  <c r="M427" i="9"/>
  <c r="O427" i="9"/>
  <c r="P427" i="9"/>
  <c r="K427" i="9"/>
  <c r="L427" i="9"/>
  <c r="L835" i="9"/>
  <c r="P835" i="9"/>
  <c r="M835" i="9"/>
  <c r="K835" i="9"/>
  <c r="N835" i="9"/>
  <c r="J835" i="9"/>
  <c r="I835" i="9"/>
  <c r="O835" i="9"/>
  <c r="P80" i="9"/>
  <c r="K275" i="9"/>
  <c r="L275" i="9"/>
  <c r="L6" i="9"/>
  <c r="M6" i="9"/>
  <c r="I247" i="9"/>
  <c r="M247" i="9"/>
  <c r="P275" i="9"/>
  <c r="Q275" i="9" s="1"/>
  <c r="S275" i="9" s="1"/>
  <c r="T275" i="9" s="1"/>
  <c r="U275" i="9" s="1"/>
  <c r="M275" i="9"/>
  <c r="O164" i="9"/>
  <c r="L164" i="9"/>
  <c r="Q224" i="9"/>
  <c r="S224" i="9" s="1"/>
  <c r="T224" i="9" s="1"/>
  <c r="U224" i="9" s="1"/>
  <c r="Q101" i="9"/>
  <c r="S101" i="9" s="1"/>
  <c r="T101" i="9" s="1"/>
  <c r="U101" i="9" s="1"/>
  <c r="O296" i="9"/>
  <c r="N296" i="9"/>
  <c r="Q196" i="9"/>
  <c r="S196" i="9" s="1"/>
  <c r="T196" i="9" s="1"/>
  <c r="U196" i="9" s="1"/>
  <c r="Q246" i="9"/>
  <c r="S246" i="9" s="1"/>
  <c r="T246" i="9" s="1"/>
  <c r="U246" i="9" s="1"/>
  <c r="J162" i="9"/>
  <c r="K162" i="9"/>
  <c r="M467" i="9"/>
  <c r="K467" i="9"/>
  <c r="I467" i="9"/>
  <c r="O467" i="9"/>
  <c r="L467" i="9"/>
  <c r="J467" i="9"/>
  <c r="P467" i="9"/>
  <c r="N467" i="9"/>
  <c r="J937" i="9"/>
  <c r="P937" i="9"/>
  <c r="K937" i="9"/>
  <c r="I937" i="9"/>
  <c r="M937" i="9"/>
  <c r="O937" i="9"/>
  <c r="N937" i="9"/>
  <c r="L937" i="9"/>
  <c r="K544" i="9"/>
  <c r="I544" i="9"/>
  <c r="L544" i="9"/>
  <c r="M544" i="9"/>
  <c r="J544" i="9"/>
  <c r="O544" i="9"/>
  <c r="N544" i="9"/>
  <c r="P544" i="9"/>
  <c r="N8" i="9"/>
  <c r="M8" i="9"/>
  <c r="I8" i="9"/>
  <c r="O8" i="9"/>
  <c r="K8" i="9"/>
  <c r="J8" i="9"/>
  <c r="L8" i="9"/>
  <c r="P8" i="9"/>
  <c r="J73" i="9"/>
  <c r="O73" i="9"/>
  <c r="N73" i="9"/>
  <c r="L73" i="9"/>
  <c r="K73" i="9"/>
  <c r="M73" i="9"/>
  <c r="I73" i="9"/>
  <c r="P73" i="9"/>
  <c r="N861" i="9"/>
  <c r="I861" i="9"/>
  <c r="K861" i="9"/>
  <c r="M861" i="9"/>
  <c r="P861" i="9"/>
  <c r="J861" i="9"/>
  <c r="L861" i="9"/>
  <c r="O861" i="9"/>
  <c r="O1048" i="9"/>
  <c r="Q1048" i="9" s="1"/>
  <c r="S1048" i="9" s="1"/>
  <c r="T1048" i="9" s="1"/>
  <c r="U1048" i="9" s="1"/>
  <c r="I985" i="9"/>
  <c r="J985" i="9"/>
  <c r="M985" i="9"/>
  <c r="K985" i="9"/>
  <c r="P985" i="9"/>
  <c r="L985" i="9"/>
  <c r="O985" i="9"/>
  <c r="N985" i="9"/>
  <c r="O655" i="9"/>
  <c r="I655" i="9"/>
  <c r="J655" i="9"/>
  <c r="M655" i="9"/>
  <c r="K655" i="9"/>
  <c r="P655" i="9"/>
  <c r="N655" i="9"/>
  <c r="L887" i="9"/>
  <c r="P525" i="9"/>
  <c r="L525" i="9"/>
  <c r="J525" i="9"/>
  <c r="M525" i="9"/>
  <c r="N525" i="9"/>
  <c r="O525" i="9"/>
  <c r="K525" i="9"/>
  <c r="I525" i="9"/>
  <c r="L784" i="9"/>
  <c r="J784" i="9"/>
  <c r="P784" i="9"/>
  <c r="N784" i="9"/>
  <c r="I784" i="9"/>
  <c r="K784" i="9"/>
  <c r="M784" i="9"/>
  <c r="O784" i="9"/>
  <c r="N669" i="9"/>
  <c r="L669" i="9"/>
  <c r="O669" i="9"/>
  <c r="I669" i="9"/>
  <c r="K669" i="9"/>
  <c r="M669" i="9"/>
  <c r="J669" i="9"/>
  <c r="P669" i="9"/>
  <c r="O334" i="9"/>
  <c r="P334" i="9"/>
  <c r="K334" i="9"/>
  <c r="I334" i="9"/>
  <c r="L334" i="9"/>
  <c r="J1032" i="9"/>
  <c r="L1032" i="9"/>
  <c r="N1032" i="9"/>
  <c r="O1032" i="9"/>
  <c r="I1032" i="9"/>
  <c r="M1032" i="9"/>
  <c r="K1032" i="9"/>
  <c r="P1032" i="9"/>
  <c r="I563" i="9"/>
  <c r="P563" i="9"/>
  <c r="L563" i="9"/>
  <c r="J563" i="9"/>
  <c r="M563" i="9"/>
  <c r="N563" i="9"/>
  <c r="O563" i="9"/>
  <c r="K563" i="9"/>
  <c r="M102" i="9"/>
  <c r="K102" i="9"/>
  <c r="N102" i="9"/>
  <c r="I102" i="9"/>
  <c r="P102" i="9"/>
  <c r="J102" i="9"/>
  <c r="L102" i="9"/>
  <c r="O102" i="9"/>
  <c r="Q102" i="9" s="1"/>
  <c r="S102" i="9" s="1"/>
  <c r="T102" i="9" s="1"/>
  <c r="U102" i="9" s="1"/>
  <c r="L971" i="9"/>
  <c r="J971" i="9"/>
  <c r="K971" i="9"/>
  <c r="I971" i="9"/>
  <c r="M971" i="9"/>
  <c r="O971" i="9"/>
  <c r="N971" i="9"/>
  <c r="P971" i="9"/>
  <c r="L763" i="9"/>
  <c r="J763" i="9"/>
  <c r="I763" i="9"/>
  <c r="O763" i="9"/>
  <c r="P763" i="9"/>
  <c r="M763" i="9"/>
  <c r="K763" i="9"/>
  <c r="N763" i="9"/>
  <c r="N634" i="9"/>
  <c r="P634" i="9"/>
  <c r="J634" i="9"/>
  <c r="M634" i="9"/>
  <c r="L634" i="9"/>
  <c r="O634" i="9"/>
  <c r="K634" i="9"/>
  <c r="I634" i="9"/>
  <c r="J879" i="9"/>
  <c r="I879" i="9"/>
  <c r="O879" i="9"/>
  <c r="M879" i="9"/>
  <c r="K879" i="9"/>
  <c r="P879" i="9"/>
  <c r="N879" i="9"/>
  <c r="J972" i="9"/>
  <c r="O972" i="9"/>
  <c r="N972" i="9"/>
  <c r="P972" i="9"/>
  <c r="I972" i="9"/>
  <c r="K972" i="9"/>
  <c r="M972" i="9"/>
  <c r="L972" i="9"/>
  <c r="L743" i="9"/>
  <c r="I872" i="9"/>
  <c r="O872" i="9"/>
  <c r="M872" i="9"/>
  <c r="N872" i="9"/>
  <c r="K872" i="9"/>
  <c r="P872" i="9"/>
  <c r="L872" i="9"/>
  <c r="J872" i="9"/>
  <c r="M106" i="9"/>
  <c r="L106" i="9"/>
  <c r="J106" i="9"/>
  <c r="I106" i="9"/>
  <c r="O106" i="9"/>
  <c r="K106" i="9"/>
  <c r="P106" i="9"/>
  <c r="N106" i="9"/>
  <c r="I781" i="9"/>
  <c r="O781" i="9"/>
  <c r="M781" i="9"/>
  <c r="J781" i="9"/>
  <c r="P781" i="9"/>
  <c r="N781" i="9"/>
  <c r="L781" i="9"/>
  <c r="K781" i="9"/>
  <c r="M813" i="9"/>
  <c r="N813" i="9"/>
  <c r="Q813" i="9" s="1"/>
  <c r="S813" i="9" s="1"/>
  <c r="T813" i="9" s="1"/>
  <c r="U813" i="9" s="1"/>
  <c r="K813" i="9"/>
  <c r="L813" i="9"/>
  <c r="J813" i="9"/>
  <c r="I813" i="9"/>
  <c r="O813" i="9"/>
  <c r="P813" i="9"/>
  <c r="J6" i="9"/>
  <c r="K247" i="9"/>
  <c r="J164" i="9"/>
  <c r="J296" i="9"/>
  <c r="M162" i="9"/>
  <c r="L162" i="9"/>
  <c r="Q11" i="9"/>
  <c r="S11" i="9" s="1"/>
  <c r="T11" i="9" s="1"/>
  <c r="U11" i="9" s="1"/>
  <c r="Q158" i="9"/>
  <c r="S158" i="9" s="1"/>
  <c r="T158" i="9" s="1"/>
  <c r="U158" i="9" s="1"/>
  <c r="Q92" i="9"/>
  <c r="S92" i="9" s="1"/>
  <c r="T92" i="9" s="1"/>
  <c r="U92" i="9" s="1"/>
  <c r="Q403" i="9"/>
  <c r="S403" i="9" s="1"/>
  <c r="T403" i="9" s="1"/>
  <c r="U403" i="9" s="1"/>
  <c r="Q168" i="9"/>
  <c r="S168" i="9" s="1"/>
  <c r="T168" i="9" s="1"/>
  <c r="U168" i="9" s="1"/>
  <c r="Q264" i="9"/>
  <c r="S264" i="9" s="1"/>
  <c r="T264" i="9" s="1"/>
  <c r="U264" i="9" s="1"/>
  <c r="Q38" i="9"/>
  <c r="S38" i="9" s="1"/>
  <c r="T38" i="9" s="1"/>
  <c r="U38" i="9" s="1"/>
  <c r="Q600" i="9"/>
  <c r="S600" i="9" s="1"/>
  <c r="T600" i="9" s="1"/>
  <c r="U600" i="9" s="1"/>
  <c r="Q837" i="9"/>
  <c r="S837" i="9" s="1"/>
  <c r="T837" i="9" s="1"/>
  <c r="U837" i="9" s="1"/>
  <c r="Q146" i="9"/>
  <c r="S146" i="9" s="1"/>
  <c r="T146" i="9" s="1"/>
  <c r="U146" i="9" s="1"/>
  <c r="Q685" i="9"/>
  <c r="S685" i="9" s="1"/>
  <c r="T685" i="9" s="1"/>
  <c r="U685" i="9" s="1"/>
  <c r="Q237" i="9"/>
  <c r="S237" i="9" s="1"/>
  <c r="T237" i="9" s="1"/>
  <c r="U237" i="9" s="1"/>
  <c r="Q186" i="9"/>
  <c r="S186" i="9" s="1"/>
  <c r="T186" i="9" s="1"/>
  <c r="U186" i="9" s="1"/>
  <c r="Q152" i="9"/>
  <c r="S152" i="9" s="1"/>
  <c r="T152" i="9" s="1"/>
  <c r="U152" i="9" s="1"/>
  <c r="Q236" i="9"/>
  <c r="S236" i="9" s="1"/>
  <c r="T236" i="9" s="1"/>
  <c r="U236" i="9" s="1"/>
  <c r="Q245" i="9"/>
  <c r="S245" i="9" s="1"/>
  <c r="T245" i="9" s="1"/>
  <c r="U245" i="9" s="1"/>
  <c r="Q56" i="9"/>
  <c r="S56" i="9" s="1"/>
  <c r="T56" i="9" s="1"/>
  <c r="U56" i="9" s="1"/>
  <c r="Q188" i="9"/>
  <c r="S188" i="9" s="1"/>
  <c r="T188" i="9" s="1"/>
  <c r="U188" i="9" s="1"/>
  <c r="Q259" i="9"/>
  <c r="S259" i="9" s="1"/>
  <c r="T259" i="9" s="1"/>
  <c r="U259" i="9" s="1"/>
  <c r="Q117" i="9"/>
  <c r="S117" i="9" s="1"/>
  <c r="T117" i="9" s="1"/>
  <c r="U117" i="9" s="1"/>
  <c r="Q75" i="9"/>
  <c r="S75" i="9" s="1"/>
  <c r="T75" i="9" s="1"/>
  <c r="U75" i="9" s="1"/>
  <c r="Q20" i="9"/>
  <c r="S20" i="9" s="1"/>
  <c r="T20" i="9" s="1"/>
  <c r="U20" i="9" s="1"/>
  <c r="Q48" i="9"/>
  <c r="S48" i="9" s="1"/>
  <c r="T48" i="9" s="1"/>
  <c r="U48" i="9" s="1"/>
  <c r="Q270" i="9"/>
  <c r="S270" i="9" s="1"/>
  <c r="T270" i="9" s="1"/>
  <c r="U270" i="9" s="1"/>
  <c r="Q22" i="9"/>
  <c r="S22" i="9" s="1"/>
  <c r="T22" i="9" s="1"/>
  <c r="U22" i="9" s="1"/>
  <c r="Q271" i="9"/>
  <c r="S271" i="9" s="1"/>
  <c r="T271" i="9" s="1"/>
  <c r="U271" i="9" s="1"/>
  <c r="Q154" i="9"/>
  <c r="S154" i="9" s="1"/>
  <c r="T154" i="9" s="1"/>
  <c r="U154" i="9" s="1"/>
  <c r="Q57" i="9"/>
  <c r="S57" i="9" s="1"/>
  <c r="T57" i="9" s="1"/>
  <c r="U57" i="9" s="1"/>
  <c r="Q12" i="9"/>
  <c r="S12" i="9" s="1"/>
  <c r="T12" i="9" s="1"/>
  <c r="U12" i="9" s="1"/>
  <c r="Q253" i="9"/>
  <c r="S253" i="9" s="1"/>
  <c r="T253" i="9" s="1"/>
  <c r="U253" i="9" s="1"/>
  <c r="Q211" i="9"/>
  <c r="S211" i="9" s="1"/>
  <c r="T211" i="9" s="1"/>
  <c r="U211" i="9" s="1"/>
  <c r="Q240" i="9"/>
  <c r="S240" i="9" s="1"/>
  <c r="T240" i="9" s="1"/>
  <c r="U240" i="9" s="1"/>
  <c r="Q294" i="9"/>
  <c r="S294" i="9" s="1"/>
  <c r="T294" i="9" s="1"/>
  <c r="U294" i="9" s="1"/>
  <c r="Q167" i="9"/>
  <c r="S167" i="9" s="1"/>
  <c r="T167" i="9" s="1"/>
  <c r="U167" i="9" s="1"/>
  <c r="Q127" i="9"/>
  <c r="S127" i="9" s="1"/>
  <c r="T127" i="9" s="1"/>
  <c r="U127" i="9" s="1"/>
  <c r="Q738" i="9"/>
  <c r="S738" i="9" s="1"/>
  <c r="T738" i="9" s="1"/>
  <c r="U738" i="9" s="1"/>
  <c r="Q612" i="9"/>
  <c r="S612" i="9" s="1"/>
  <c r="T612" i="9" s="1"/>
  <c r="U612" i="9" s="1"/>
  <c r="Q821" i="9"/>
  <c r="S821" i="9" s="1"/>
  <c r="T821" i="9" s="1"/>
  <c r="U821" i="9" s="1"/>
  <c r="Q584" i="9"/>
  <c r="S584" i="9" s="1"/>
  <c r="T584" i="9" s="1"/>
  <c r="U584" i="9" s="1"/>
  <c r="Q844" i="9"/>
  <c r="S844" i="9" s="1"/>
  <c r="T844" i="9" s="1"/>
  <c r="U844" i="9" s="1"/>
  <c r="Q632" i="9"/>
  <c r="S632" i="9" s="1"/>
  <c r="T632" i="9" s="1"/>
  <c r="U632" i="9" s="1"/>
  <c r="Q739" i="9"/>
  <c r="S739" i="9" s="1"/>
  <c r="T739" i="9" s="1"/>
  <c r="U739" i="9" s="1"/>
  <c r="Q479" i="9"/>
  <c r="S479" i="9" s="1"/>
  <c r="T479" i="9" s="1"/>
  <c r="U479" i="9" s="1"/>
  <c r="Q72" i="9"/>
  <c r="S72" i="9" s="1"/>
  <c r="T72" i="9" s="1"/>
  <c r="U72" i="9" s="1"/>
  <c r="Q68" i="9"/>
  <c r="S68" i="9" s="1"/>
  <c r="T68" i="9" s="1"/>
  <c r="U68" i="9" s="1"/>
  <c r="Q268" i="9"/>
  <c r="S268" i="9" s="1"/>
  <c r="T268" i="9" s="1"/>
  <c r="U268" i="9" s="1"/>
  <c r="Q291" i="9"/>
  <c r="S291" i="9" s="1"/>
  <c r="T291" i="9" s="1"/>
  <c r="U291" i="9" s="1"/>
  <c r="Q108" i="9"/>
  <c r="S108" i="9" s="1"/>
  <c r="T108" i="9" s="1"/>
  <c r="U108" i="9" s="1"/>
  <c r="Q280" i="9"/>
  <c r="S280" i="9" s="1"/>
  <c r="T280" i="9" s="1"/>
  <c r="U280" i="9" s="1"/>
  <c r="Q115" i="9"/>
  <c r="S115" i="9" s="1"/>
  <c r="T115" i="9" s="1"/>
  <c r="U115" i="9" s="1"/>
  <c r="Q143" i="9"/>
  <c r="S143" i="9" s="1"/>
  <c r="T143" i="9" s="1"/>
  <c r="U143" i="9" s="1"/>
  <c r="Q241" i="9"/>
  <c r="S241" i="9" s="1"/>
  <c r="T241" i="9" s="1"/>
  <c r="U241" i="9" s="1"/>
  <c r="Q223" i="9"/>
  <c r="S223" i="9" s="1"/>
  <c r="T223" i="9" s="1"/>
  <c r="U223" i="9" s="1"/>
  <c r="Q227" i="9"/>
  <c r="S227" i="9" s="1"/>
  <c r="T227" i="9" s="1"/>
  <c r="U227" i="9" s="1"/>
  <c r="Q203" i="9"/>
  <c r="S203" i="9" s="1"/>
  <c r="T203" i="9" s="1"/>
  <c r="U203" i="9" s="1"/>
  <c r="Q250" i="9"/>
  <c r="S250" i="9" s="1"/>
  <c r="T250" i="9" s="1"/>
  <c r="U250" i="9" s="1"/>
  <c r="Q272" i="9"/>
  <c r="S272" i="9" s="1"/>
  <c r="T272" i="9" s="1"/>
  <c r="U272" i="9" s="1"/>
  <c r="Q37" i="9"/>
  <c r="S37" i="9" s="1"/>
  <c r="T37" i="9" s="1"/>
  <c r="U37" i="9" s="1"/>
  <c r="Q49" i="9"/>
  <c r="S49" i="9" s="1"/>
  <c r="T49" i="9" s="1"/>
  <c r="U49" i="9" s="1"/>
  <c r="Q94" i="9"/>
  <c r="S94" i="9" s="1"/>
  <c r="T94" i="9" s="1"/>
  <c r="U94" i="9" s="1"/>
  <c r="Q219" i="9"/>
  <c r="S219" i="9" s="1"/>
  <c r="T219" i="9" s="1"/>
  <c r="U219" i="9" s="1"/>
  <c r="Q71" i="9"/>
  <c r="S71" i="9" s="1"/>
  <c r="T71" i="9" s="1"/>
  <c r="U71" i="9" s="1"/>
  <c r="Q69" i="9"/>
  <c r="S69" i="9" s="1"/>
  <c r="T69" i="9" s="1"/>
  <c r="U69" i="9" s="1"/>
  <c r="Q257" i="9"/>
  <c r="S257" i="9" s="1"/>
  <c r="T257" i="9" s="1"/>
  <c r="U257" i="9" s="1"/>
  <c r="Q691" i="9"/>
  <c r="S691" i="9" s="1"/>
  <c r="T691" i="9" s="1"/>
  <c r="U691" i="9" s="1"/>
  <c r="Q439" i="9"/>
  <c r="S439" i="9" s="1"/>
  <c r="T439" i="9" s="1"/>
  <c r="U439" i="9" s="1"/>
  <c r="Q756" i="9"/>
  <c r="S756" i="9" s="1"/>
  <c r="T756" i="9" s="1"/>
  <c r="U756" i="9" s="1"/>
  <c r="Q595" i="9"/>
  <c r="S595" i="9" s="1"/>
  <c r="T595" i="9" s="1"/>
  <c r="U595" i="9" s="1"/>
  <c r="Q615" i="9"/>
  <c r="S615" i="9" s="1"/>
  <c r="T615" i="9" s="1"/>
  <c r="U615" i="9" s="1"/>
  <c r="Q788" i="9"/>
  <c r="S788" i="9" s="1"/>
  <c r="T788" i="9" s="1"/>
  <c r="U788" i="9" s="1"/>
  <c r="Q366" i="9"/>
  <c r="S366" i="9" s="1"/>
  <c r="T366" i="9" s="1"/>
  <c r="U366" i="9" s="1"/>
  <c r="Q639" i="9"/>
  <c r="S639" i="9" s="1"/>
  <c r="T639" i="9" s="1"/>
  <c r="U639" i="9" s="1"/>
  <c r="Q33" i="9"/>
  <c r="S33" i="9" s="1"/>
  <c r="T33" i="9" s="1"/>
  <c r="U33" i="9" s="1"/>
  <c r="Q887" i="9"/>
  <c r="S887" i="9" s="1"/>
  <c r="T887" i="9" s="1"/>
  <c r="U887" i="9" s="1"/>
  <c r="Q566" i="9"/>
  <c r="S566" i="9" s="1"/>
  <c r="T566" i="9" s="1"/>
  <c r="U566" i="9" s="1"/>
  <c r="Q41" i="9"/>
  <c r="S41" i="9" s="1"/>
  <c r="T41" i="9" s="1"/>
  <c r="U41" i="9" s="1"/>
  <c r="Q197" i="9"/>
  <c r="S197" i="9" s="1"/>
  <c r="T197" i="9" s="1"/>
  <c r="U197" i="9" s="1"/>
  <c r="Q19" i="9"/>
  <c r="S19" i="9" s="1"/>
  <c r="T19" i="9" s="1"/>
  <c r="U19" i="9" s="1"/>
  <c r="Q14" i="9"/>
  <c r="S14" i="9" s="1"/>
  <c r="T14" i="9" s="1"/>
  <c r="U14" i="9" s="1"/>
  <c r="Q157" i="9"/>
  <c r="S157" i="9" s="1"/>
  <c r="T157" i="9" s="1"/>
  <c r="U157" i="9" s="1"/>
  <c r="Q290" i="9"/>
  <c r="S290" i="9" s="1"/>
  <c r="T290" i="9" s="1"/>
  <c r="U290" i="9" s="1"/>
  <c r="Q76" i="9"/>
  <c r="S76" i="9" s="1"/>
  <c r="T76" i="9" s="1"/>
  <c r="U76" i="9" s="1"/>
  <c r="Q282" i="9"/>
  <c r="S282" i="9" s="1"/>
  <c r="T282" i="9" s="1"/>
  <c r="U282" i="9" s="1"/>
  <c r="Q225" i="9"/>
  <c r="S225" i="9" s="1"/>
  <c r="T225" i="9" s="1"/>
  <c r="U225" i="9" s="1"/>
  <c r="Q42" i="9"/>
  <c r="S42" i="9" s="1"/>
  <c r="T42" i="9" s="1"/>
  <c r="U42" i="9" s="1"/>
  <c r="Q43" i="9"/>
  <c r="S43" i="9" s="1"/>
  <c r="T43" i="9" s="1"/>
  <c r="U43" i="9" s="1"/>
  <c r="Q104" i="9"/>
  <c r="S104" i="9" s="1"/>
  <c r="T104" i="9" s="1"/>
  <c r="U104" i="9" s="1"/>
  <c r="Q44" i="9"/>
  <c r="S44" i="9" s="1"/>
  <c r="T44" i="9" s="1"/>
  <c r="U44" i="9" s="1"/>
  <c r="Q26" i="9"/>
  <c r="S26" i="9" s="1"/>
  <c r="T26" i="9" s="1"/>
  <c r="U26" i="9" s="1"/>
  <c r="Q60" i="9"/>
  <c r="S60" i="9" s="1"/>
  <c r="T60" i="9" s="1"/>
  <c r="U60" i="9" s="1"/>
  <c r="Q256" i="9"/>
  <c r="S256" i="9" s="1"/>
  <c r="T256" i="9" s="1"/>
  <c r="U256" i="9" s="1"/>
  <c r="Q216" i="9"/>
  <c r="S216" i="9" s="1"/>
  <c r="T216" i="9" s="1"/>
  <c r="U216" i="9" s="1"/>
  <c r="Q161" i="9"/>
  <c r="S161" i="9" s="1"/>
  <c r="T161" i="9" s="1"/>
  <c r="U161" i="9" s="1"/>
  <c r="Q386" i="9"/>
  <c r="S386" i="9" s="1"/>
  <c r="T386" i="9" s="1"/>
  <c r="U386" i="9" s="1"/>
  <c r="Q464" i="9"/>
  <c r="S464" i="9" s="1"/>
  <c r="T464" i="9" s="1"/>
  <c r="U464" i="9" s="1"/>
  <c r="Q736" i="9"/>
  <c r="S736" i="9" s="1"/>
  <c r="T736" i="9" s="1"/>
  <c r="U736" i="9" s="1"/>
  <c r="Q338" i="9"/>
  <c r="S338" i="9" s="1"/>
  <c r="T338" i="9" s="1"/>
  <c r="U338" i="9" s="1"/>
  <c r="Q380" i="9"/>
  <c r="S380" i="9" s="1"/>
  <c r="T380" i="9" s="1"/>
  <c r="U380" i="9" s="1"/>
  <c r="Q96" i="9"/>
  <c r="S96" i="9" s="1"/>
  <c r="T96" i="9" s="1"/>
  <c r="U96" i="9" s="1"/>
  <c r="Q898" i="9"/>
  <c r="S898" i="9" s="1"/>
  <c r="T898" i="9" s="1"/>
  <c r="U898" i="9" s="1"/>
  <c r="Q592" i="9"/>
  <c r="S592" i="9" s="1"/>
  <c r="T592" i="9" s="1"/>
  <c r="U592" i="9" s="1"/>
  <c r="Q709" i="9"/>
  <c r="S709" i="9" s="1"/>
  <c r="T709" i="9" s="1"/>
  <c r="U709" i="9" s="1"/>
  <c r="Q478" i="9"/>
  <c r="S478" i="9" s="1"/>
  <c r="T478" i="9" s="1"/>
  <c r="U478" i="9" s="1"/>
  <c r="Q708" i="9"/>
  <c r="S708" i="9" s="1"/>
  <c r="T708" i="9" s="1"/>
  <c r="U708" i="9" s="1"/>
  <c r="Q171" i="9"/>
  <c r="S171" i="9" s="1"/>
  <c r="T171" i="9" s="1"/>
  <c r="U171" i="9" s="1"/>
  <c r="Q504" i="9"/>
  <c r="S504" i="9" s="1"/>
  <c r="T504" i="9" s="1"/>
  <c r="U504" i="9" s="1"/>
  <c r="Q742" i="9"/>
  <c r="S742" i="9" s="1"/>
  <c r="T742" i="9" s="1"/>
  <c r="U742" i="9" s="1"/>
  <c r="Q1054" i="9"/>
  <c r="S1054" i="9" s="1"/>
  <c r="T1054" i="9" s="1"/>
  <c r="U1054" i="9" s="1"/>
  <c r="Q1062" i="9"/>
  <c r="S1062" i="9" s="1"/>
  <c r="T1062" i="9" s="1"/>
  <c r="U1062" i="9" s="1"/>
  <c r="Q847" i="9"/>
  <c r="S847" i="9" s="1"/>
  <c r="T847" i="9" s="1"/>
  <c r="U847" i="9" s="1"/>
  <c r="Q516" i="9"/>
  <c r="S516" i="9" s="1"/>
  <c r="T516" i="9" s="1"/>
  <c r="U516" i="9" s="1"/>
  <c r="Q651" i="9"/>
  <c r="S651" i="9" s="1"/>
  <c r="T651" i="9" s="1"/>
  <c r="U651" i="9" s="1"/>
  <c r="Q533" i="9"/>
  <c r="S533" i="9" s="1"/>
  <c r="T533" i="9" s="1"/>
  <c r="U533" i="9" s="1"/>
  <c r="Q238" i="9"/>
  <c r="S238" i="9" s="1"/>
  <c r="T238" i="9" s="1"/>
  <c r="U238" i="9" s="1"/>
  <c r="Q381" i="9"/>
  <c r="S381" i="9" s="1"/>
  <c r="T381" i="9" s="1"/>
  <c r="U381" i="9" s="1"/>
  <c r="Q673" i="9"/>
  <c r="S673" i="9" s="1"/>
  <c r="T673" i="9" s="1"/>
  <c r="U673" i="9" s="1"/>
  <c r="Q658" i="9"/>
  <c r="S658" i="9" s="1"/>
  <c r="T658" i="9" s="1"/>
  <c r="U658" i="9" s="1"/>
  <c r="Q668" i="9"/>
  <c r="S668" i="9" s="1"/>
  <c r="T668" i="9" s="1"/>
  <c r="U668" i="9" s="1"/>
  <c r="Q255" i="9"/>
  <c r="S255" i="9" s="1"/>
  <c r="T255" i="9" s="1"/>
  <c r="U255" i="9" s="1"/>
  <c r="Q676" i="9"/>
  <c r="S676" i="9" s="1"/>
  <c r="T676" i="9" s="1"/>
  <c r="U676" i="9" s="1"/>
  <c r="Q446" i="9"/>
  <c r="S446" i="9" s="1"/>
  <c r="T446" i="9" s="1"/>
  <c r="U446" i="9" s="1"/>
  <c r="Q491" i="9"/>
  <c r="S491" i="9" s="1"/>
  <c r="T491" i="9" s="1"/>
  <c r="U491" i="9" s="1"/>
  <c r="Q602" i="9"/>
  <c r="S602" i="9" s="1"/>
  <c r="T602" i="9" s="1"/>
  <c r="U602" i="9" s="1"/>
  <c r="Q859" i="9"/>
  <c r="S859" i="9" s="1"/>
  <c r="T859" i="9" s="1"/>
  <c r="U859" i="9" s="1"/>
  <c r="Q717" i="9"/>
  <c r="S717" i="9" s="1"/>
  <c r="T717" i="9" s="1"/>
  <c r="U717" i="9" s="1"/>
  <c r="Q129" i="9"/>
  <c r="S129" i="9" s="1"/>
  <c r="T129" i="9" s="1"/>
  <c r="U129" i="9" s="1"/>
  <c r="Q413" i="9"/>
  <c r="S413" i="9" s="1"/>
  <c r="T413" i="9" s="1"/>
  <c r="U413" i="9" s="1"/>
  <c r="Q640" i="9"/>
  <c r="S640" i="9" s="1"/>
  <c r="T640" i="9" s="1"/>
  <c r="U640" i="9" s="1"/>
  <c r="Q806" i="9"/>
  <c r="S806" i="9" s="1"/>
  <c r="T806" i="9" s="1"/>
  <c r="U806" i="9" s="1"/>
  <c r="Q830" i="9"/>
  <c r="S830" i="9" s="1"/>
  <c r="T830" i="9" s="1"/>
  <c r="U830" i="9" s="1"/>
  <c r="Q793" i="9"/>
  <c r="S793" i="9" s="1"/>
  <c r="T793" i="9" s="1"/>
  <c r="U793" i="9" s="1"/>
  <c r="Q743" i="9"/>
  <c r="S743" i="9" s="1"/>
  <c r="T743" i="9" s="1"/>
  <c r="U743" i="9" s="1"/>
  <c r="Q904" i="9"/>
  <c r="S904" i="9" s="1"/>
  <c r="T904" i="9" s="1"/>
  <c r="U904" i="9" s="1"/>
  <c r="Q919" i="9"/>
  <c r="S919" i="9" s="1"/>
  <c r="T919" i="9" s="1"/>
  <c r="U919" i="9" s="1"/>
  <c r="Q846" i="9"/>
  <c r="S846" i="9" s="1"/>
  <c r="T846" i="9" s="1"/>
  <c r="U846" i="9" s="1"/>
  <c r="Q368" i="9"/>
  <c r="S368" i="9" s="1"/>
  <c r="T368" i="9" s="1"/>
  <c r="U368" i="9" s="1"/>
  <c r="Q1056" i="9"/>
  <c r="S1056" i="9" s="1"/>
  <c r="T1056" i="9" s="1"/>
  <c r="U1056" i="9" s="1"/>
  <c r="Q498" i="9"/>
  <c r="S498" i="9" s="1"/>
  <c r="T498" i="9" s="1"/>
  <c r="U498" i="9" s="1"/>
  <c r="Q873" i="9"/>
  <c r="S873" i="9" s="1"/>
  <c r="T873" i="9" s="1"/>
  <c r="U873" i="9" s="1"/>
  <c r="Q459" i="9"/>
  <c r="S459" i="9" s="1"/>
  <c r="T459" i="9" s="1"/>
  <c r="U459" i="9" s="1"/>
  <c r="Q684" i="9"/>
  <c r="S684" i="9" s="1"/>
  <c r="T684" i="9" s="1"/>
  <c r="U684" i="9" s="1"/>
  <c r="Q453" i="9"/>
  <c r="S453" i="9" s="1"/>
  <c r="T453" i="9" s="1"/>
  <c r="U453" i="9" s="1"/>
  <c r="Q597" i="9"/>
  <c r="S597" i="9" s="1"/>
  <c r="T597" i="9" s="1"/>
  <c r="U597" i="9" s="1"/>
  <c r="Q670" i="9"/>
  <c r="S670" i="9" s="1"/>
  <c r="T670" i="9" s="1"/>
  <c r="U670" i="9" s="1"/>
  <c r="Q694" i="9"/>
  <c r="S694" i="9" s="1"/>
  <c r="T694" i="9" s="1"/>
  <c r="U694" i="9" s="1"/>
  <c r="Q531" i="9"/>
  <c r="S531" i="9" s="1"/>
  <c r="T531" i="9" s="1"/>
  <c r="U531" i="9" s="1"/>
  <c r="Q811" i="9"/>
  <c r="S811" i="9" s="1"/>
  <c r="T811" i="9" s="1"/>
  <c r="U811" i="9" s="1"/>
  <c r="Q650" i="9"/>
  <c r="S650" i="9" s="1"/>
  <c r="T650" i="9" s="1"/>
  <c r="U650" i="9" s="1"/>
  <c r="Q232" i="9"/>
  <c r="S232" i="9" s="1"/>
  <c r="T232" i="9" s="1"/>
  <c r="U232" i="9" s="1"/>
  <c r="Q802" i="9"/>
  <c r="S802" i="9" s="1"/>
  <c r="T802" i="9" s="1"/>
  <c r="U802" i="9" s="1"/>
  <c r="Q537" i="9"/>
  <c r="S537" i="9" s="1"/>
  <c r="T537" i="9" s="1"/>
  <c r="U537" i="9" s="1"/>
  <c r="Q619" i="9"/>
  <c r="S619" i="9" s="1"/>
  <c r="T619" i="9" s="1"/>
  <c r="U619" i="9" s="1"/>
  <c r="Q1036" i="9"/>
  <c r="S1036" i="9" s="1"/>
  <c r="T1036" i="9" s="1"/>
  <c r="U1036" i="9" s="1"/>
  <c r="Q1050" i="9"/>
  <c r="S1050" i="9" s="1"/>
  <c r="T1050" i="9" s="1"/>
  <c r="U1050" i="9" s="1"/>
  <c r="Q1058" i="9"/>
  <c r="S1058" i="9" s="1"/>
  <c r="T1058" i="9" s="1"/>
  <c r="U1058" i="9" s="1"/>
  <c r="Q862" i="9"/>
  <c r="S862" i="9" s="1"/>
  <c r="T862" i="9" s="1"/>
  <c r="U862" i="9" s="1"/>
  <c r="Q799" i="9"/>
  <c r="S799" i="9" s="1"/>
  <c r="T799" i="9" s="1"/>
  <c r="U799" i="9" s="1"/>
  <c r="Q723" i="9"/>
  <c r="S723" i="9" s="1"/>
  <c r="T723" i="9" s="1"/>
  <c r="U723" i="9" s="1"/>
  <c r="Q705" i="9"/>
  <c r="S705" i="9" s="1"/>
  <c r="T705" i="9" s="1"/>
  <c r="U705" i="9" s="1"/>
  <c r="Q870" i="9"/>
  <c r="S870" i="9" s="1"/>
  <c r="T870" i="9" s="1"/>
  <c r="U870" i="9" s="1"/>
  <c r="Q451" i="9"/>
  <c r="S451" i="9" s="1"/>
  <c r="T451" i="9" s="1"/>
  <c r="U451" i="9" s="1"/>
  <c r="Q512" i="9"/>
  <c r="S512" i="9" s="1"/>
  <c r="T512" i="9" s="1"/>
  <c r="U512" i="9" s="1"/>
  <c r="Q687" i="9"/>
  <c r="S687" i="9" s="1"/>
  <c r="T687" i="9" s="1"/>
  <c r="U687" i="9" s="1"/>
  <c r="Q726" i="9"/>
  <c r="S726" i="9" s="1"/>
  <c r="T726" i="9" s="1"/>
  <c r="U726" i="9" s="1"/>
  <c r="Q575" i="9"/>
  <c r="S575" i="9" s="1"/>
  <c r="T575" i="9" s="1"/>
  <c r="U575" i="9" s="1"/>
  <c r="Q577" i="9"/>
  <c r="S577" i="9" s="1"/>
  <c r="T577" i="9" s="1"/>
  <c r="U577" i="9" s="1"/>
  <c r="Q461" i="9"/>
  <c r="S461" i="9" s="1"/>
  <c r="T461" i="9" s="1"/>
  <c r="U461" i="9" s="1"/>
  <c r="Q712" i="9"/>
  <c r="S712" i="9" s="1"/>
  <c r="T712" i="9" s="1"/>
  <c r="U712" i="9" s="1"/>
  <c r="Q419" i="9"/>
  <c r="S419" i="9" s="1"/>
  <c r="T419" i="9" s="1"/>
  <c r="U419" i="9" s="1"/>
  <c r="Q562" i="9"/>
  <c r="S562" i="9" s="1"/>
  <c r="T562" i="9" s="1"/>
  <c r="U562" i="9" s="1"/>
  <c r="Q645" i="9"/>
  <c r="S645" i="9" s="1"/>
  <c r="T645" i="9" s="1"/>
  <c r="U645" i="9" s="1"/>
  <c r="Q741" i="9"/>
  <c r="S741" i="9" s="1"/>
  <c r="T741" i="9" s="1"/>
  <c r="U741" i="9" s="1"/>
  <c r="Q377" i="9"/>
  <c r="S377" i="9" s="1"/>
  <c r="T377" i="9" s="1"/>
  <c r="U377" i="9" s="1"/>
  <c r="Q1052" i="9"/>
  <c r="S1052" i="9" s="1"/>
  <c r="T1052" i="9" s="1"/>
  <c r="U1052" i="9" s="1"/>
  <c r="Q1060" i="9"/>
  <c r="S1060" i="9" s="1"/>
  <c r="T1060" i="9" s="1"/>
  <c r="U1060" i="9" s="1"/>
  <c r="Q893" i="9"/>
  <c r="S893" i="9" s="1"/>
  <c r="T893" i="9" s="1"/>
  <c r="U893" i="9" s="1"/>
  <c r="Q405" i="9"/>
  <c r="S405" i="9" s="1"/>
  <c r="T405" i="9" s="1"/>
  <c r="U405" i="9" s="1"/>
  <c r="Q895" i="9"/>
  <c r="S895" i="9" s="1"/>
  <c r="T895" i="9" s="1"/>
  <c r="U895" i="9" s="1"/>
  <c r="Q408" i="9"/>
  <c r="S408" i="9" s="1"/>
  <c r="T408" i="9" s="1"/>
  <c r="U408" i="9" s="1"/>
  <c r="Q558" i="9"/>
  <c r="S558" i="9" s="1"/>
  <c r="T558" i="9" s="1"/>
  <c r="U558" i="9" s="1"/>
  <c r="Q702" i="9"/>
  <c r="S702" i="9" s="1"/>
  <c r="T702" i="9" s="1"/>
  <c r="U702" i="9" s="1"/>
  <c r="Q885" i="9"/>
  <c r="S885" i="9" s="1"/>
  <c r="T885" i="9" s="1"/>
  <c r="U885" i="9" s="1"/>
  <c r="Q344" i="9"/>
  <c r="S344" i="9" s="1"/>
  <c r="T344" i="9" s="1"/>
  <c r="U344" i="9" s="1"/>
  <c r="Q312" i="9"/>
  <c r="S312" i="9" s="1"/>
  <c r="T312" i="9" s="1"/>
  <c r="U312" i="9" s="1"/>
  <c r="Q221" i="9"/>
  <c r="S221" i="9" s="1"/>
  <c r="T221" i="9" s="1"/>
  <c r="U221" i="9" s="1"/>
  <c r="Q922" i="9"/>
  <c r="S922" i="9" s="1"/>
  <c r="T922" i="9" s="1"/>
  <c r="U922" i="9" s="1"/>
  <c r="Q845" i="9"/>
  <c r="S845" i="9" s="1"/>
  <c r="T845" i="9" s="1"/>
  <c r="U845" i="9" s="1"/>
  <c r="Q692" i="9"/>
  <c r="S692" i="9" s="1"/>
  <c r="T692" i="9" s="1"/>
  <c r="U692" i="9" s="1"/>
  <c r="Q618" i="9"/>
  <c r="S618" i="9" s="1"/>
  <c r="T618" i="9" s="1"/>
  <c r="U618" i="9" s="1"/>
  <c r="Q594" i="9"/>
  <c r="S594" i="9" s="1"/>
  <c r="T594" i="9" s="1"/>
  <c r="U594" i="9" s="1"/>
  <c r="Q359" i="9"/>
  <c r="S359" i="9" s="1"/>
  <c r="T359" i="9" s="1"/>
  <c r="U359" i="9" s="1"/>
  <c r="Q169" i="9"/>
  <c r="S169" i="9" s="1"/>
  <c r="T169" i="9" s="1"/>
  <c r="U169" i="9" s="1"/>
  <c r="Q1047" i="9"/>
  <c r="S1047" i="9" s="1"/>
  <c r="T1047" i="9" s="1"/>
  <c r="U1047" i="9" s="1"/>
  <c r="Q1055" i="9"/>
  <c r="S1055" i="9" s="1"/>
  <c r="T1055" i="9" s="1"/>
  <c r="U1055" i="9" s="1"/>
  <c r="Q877" i="9"/>
  <c r="S877" i="9" s="1"/>
  <c r="T877" i="9" s="1"/>
  <c r="U877" i="9" s="1"/>
  <c r="Q630" i="9"/>
  <c r="S630" i="9" s="1"/>
  <c r="T630" i="9" s="1"/>
  <c r="U630" i="9" s="1"/>
  <c r="Q864" i="9"/>
  <c r="S864" i="9" s="1"/>
  <c r="T864" i="9" s="1"/>
  <c r="U864" i="9" s="1"/>
  <c r="Q55" i="9"/>
  <c r="S55" i="9" s="1"/>
  <c r="T55" i="9" s="1"/>
  <c r="U55" i="9" s="1"/>
  <c r="Q412" i="9"/>
  <c r="S412" i="9" s="1"/>
  <c r="T412" i="9" s="1"/>
  <c r="U412" i="9" s="1"/>
  <c r="Q662" i="9"/>
  <c r="S662" i="9" s="1"/>
  <c r="T662" i="9" s="1"/>
  <c r="U662" i="9" s="1"/>
  <c r="Q986" i="9"/>
  <c r="S986" i="9" s="1"/>
  <c r="T986" i="9" s="1"/>
  <c r="U986" i="9" s="1"/>
  <c r="Q1016" i="9"/>
  <c r="S1016" i="9" s="1"/>
  <c r="T1016" i="9" s="1"/>
  <c r="U1016" i="9" s="1"/>
  <c r="Q373" i="9"/>
  <c r="S373" i="9" s="1"/>
  <c r="T373" i="9" s="1"/>
  <c r="U373" i="9" s="1"/>
  <c r="Q761" i="9"/>
  <c r="S761" i="9" s="1"/>
  <c r="T761" i="9" s="1"/>
  <c r="U761" i="9" s="1"/>
  <c r="Q819" i="9"/>
  <c r="S819" i="9" s="1"/>
  <c r="T819" i="9" s="1"/>
  <c r="U819" i="9" s="1"/>
  <c r="Q780" i="9"/>
  <c r="S780" i="9" s="1"/>
  <c r="T780" i="9" s="1"/>
  <c r="U780" i="9" s="1"/>
  <c r="Q605" i="9"/>
  <c r="S605" i="9" s="1"/>
  <c r="T605" i="9" s="1"/>
  <c r="U605" i="9" s="1"/>
  <c r="Q534" i="9"/>
  <c r="S534" i="9" s="1"/>
  <c r="T534" i="9" s="1"/>
  <c r="U534" i="9" s="1"/>
  <c r="Q509" i="9"/>
  <c r="S509" i="9" s="1"/>
  <c r="T509" i="9" s="1"/>
  <c r="U509" i="9" s="1"/>
  <c r="Q829" i="9"/>
  <c r="S829" i="9" s="1"/>
  <c r="T829" i="9" s="1"/>
  <c r="U829" i="9" s="1"/>
  <c r="Q546" i="9"/>
  <c r="S546" i="9" s="1"/>
  <c r="T546" i="9" s="1"/>
  <c r="U546" i="9" s="1"/>
  <c r="Q346" i="9"/>
  <c r="S346" i="9" s="1"/>
  <c r="T346" i="9" s="1"/>
  <c r="U346" i="9" s="1"/>
  <c r="Q320" i="9"/>
  <c r="S320" i="9" s="1"/>
  <c r="T320" i="9" s="1"/>
  <c r="U320" i="9" s="1"/>
  <c r="Q383" i="9"/>
  <c r="S383" i="9" s="1"/>
  <c r="T383" i="9" s="1"/>
  <c r="U383" i="9" s="1"/>
  <c r="Q654" i="9"/>
  <c r="S654" i="9" s="1"/>
  <c r="T654" i="9" s="1"/>
  <c r="U654" i="9" s="1"/>
  <c r="Q657" i="9"/>
  <c r="S657" i="9" s="1"/>
  <c r="T657" i="9" s="1"/>
  <c r="U657" i="9" s="1"/>
  <c r="Q1049" i="9"/>
  <c r="S1049" i="9" s="1"/>
  <c r="T1049" i="9" s="1"/>
  <c r="U1049" i="9" s="1"/>
  <c r="Q860" i="9"/>
  <c r="S860" i="9" s="1"/>
  <c r="T860" i="9" s="1"/>
  <c r="U860" i="9" s="1"/>
  <c r="Q568" i="9"/>
  <c r="S568" i="9" s="1"/>
  <c r="T568" i="9" s="1"/>
  <c r="U568" i="9" s="1"/>
  <c r="Q886" i="9"/>
  <c r="S886" i="9" s="1"/>
  <c r="T886" i="9" s="1"/>
  <c r="U886" i="9" s="1"/>
  <c r="Q606" i="9"/>
  <c r="S606" i="9" s="1"/>
  <c r="T606" i="9" s="1"/>
  <c r="U606" i="9" s="1"/>
  <c r="Q287" i="9"/>
  <c r="S287" i="9" s="1"/>
  <c r="T287" i="9" s="1"/>
  <c r="U287" i="9" s="1"/>
  <c r="Q362" i="9"/>
  <c r="S362" i="9" s="1"/>
  <c r="T362" i="9" s="1"/>
  <c r="U362" i="9" s="1"/>
  <c r="Q674" i="9"/>
  <c r="S674" i="9" s="1"/>
  <c r="T674" i="9" s="1"/>
  <c r="U674" i="9" s="1"/>
  <c r="Q484" i="9"/>
  <c r="S484" i="9" s="1"/>
  <c r="T484" i="9" s="1"/>
  <c r="U484" i="9" s="1"/>
  <c r="Q680" i="9"/>
  <c r="S680" i="9" s="1"/>
  <c r="T680" i="9" s="1"/>
  <c r="U680" i="9" s="1"/>
  <c r="Q771" i="9"/>
  <c r="S771" i="9" s="1"/>
  <c r="T771" i="9" s="1"/>
  <c r="U771" i="9" s="1"/>
  <c r="Q826" i="9"/>
  <c r="S826" i="9" s="1"/>
  <c r="T826" i="9" s="1"/>
  <c r="U826" i="9" s="1"/>
  <c r="Q328" i="9"/>
  <c r="S328" i="9" s="1"/>
  <c r="T328" i="9" s="1"/>
  <c r="U328" i="9" s="1"/>
  <c r="Q365" i="9"/>
  <c r="S365" i="9" s="1"/>
  <c r="T365" i="9" s="1"/>
  <c r="U365" i="9" s="1"/>
  <c r="Q944" i="9"/>
  <c r="S944" i="9" s="1"/>
  <c r="T944" i="9" s="1"/>
  <c r="U944" i="9" s="1"/>
  <c r="Q990" i="9"/>
  <c r="S990" i="9" s="1"/>
  <c r="T990" i="9" s="1"/>
  <c r="U990" i="9" s="1"/>
  <c r="Q258" i="9"/>
  <c r="S258" i="9" s="1"/>
  <c r="T258" i="9" s="1"/>
  <c r="U258" i="9" s="1"/>
  <c r="Q288" i="9"/>
  <c r="S288" i="9" s="1"/>
  <c r="T288" i="9" s="1"/>
  <c r="U288" i="9" s="1"/>
  <c r="Q591" i="9"/>
  <c r="S591" i="9" s="1"/>
  <c r="T591" i="9" s="1"/>
  <c r="U591" i="9" s="1"/>
  <c r="Q701" i="9"/>
  <c r="S701" i="9" s="1"/>
  <c r="T701" i="9" s="1"/>
  <c r="U701" i="9" s="1"/>
  <c r="Q648" i="9"/>
  <c r="S648" i="9" s="1"/>
  <c r="T648" i="9" s="1"/>
  <c r="U648" i="9" s="1"/>
  <c r="Q856" i="9"/>
  <c r="S856" i="9" s="1"/>
  <c r="T856" i="9" s="1"/>
  <c r="U856" i="9" s="1"/>
  <c r="Q425" i="9"/>
  <c r="S425" i="9" s="1"/>
  <c r="T425" i="9" s="1"/>
  <c r="U425" i="9" s="1"/>
  <c r="Q786" i="9"/>
  <c r="S786" i="9" s="1"/>
  <c r="T786" i="9" s="1"/>
  <c r="U786" i="9" s="1"/>
  <c r="Q675" i="9"/>
  <c r="S675" i="9" s="1"/>
  <c r="T675" i="9" s="1"/>
  <c r="U675" i="9" s="1"/>
  <c r="Q488" i="9"/>
  <c r="S488" i="9" s="1"/>
  <c r="T488" i="9" s="1"/>
  <c r="U488" i="9" s="1"/>
  <c r="Q882" i="9"/>
  <c r="S882" i="9" s="1"/>
  <c r="T882" i="9" s="1"/>
  <c r="U882" i="9" s="1"/>
  <c r="Q501" i="9"/>
  <c r="S501" i="9" s="1"/>
  <c r="T501" i="9" s="1"/>
  <c r="U501" i="9" s="1"/>
  <c r="Q1037" i="9"/>
  <c r="S1037" i="9" s="1"/>
  <c r="T1037" i="9" s="1"/>
  <c r="U1037" i="9" s="1"/>
  <c r="Q1051" i="9"/>
  <c r="S1051" i="9" s="1"/>
  <c r="T1051" i="9" s="1"/>
  <c r="U1051" i="9" s="1"/>
  <c r="Q1061" i="9"/>
  <c r="S1061" i="9" s="1"/>
  <c r="T1061" i="9" s="1"/>
  <c r="U1061" i="9" s="1"/>
  <c r="Q812" i="9"/>
  <c r="S812" i="9" s="1"/>
  <c r="T812" i="9" s="1"/>
  <c r="U812" i="9" s="1"/>
  <c r="Q610" i="9"/>
  <c r="S610" i="9" s="1"/>
  <c r="T610" i="9" s="1"/>
  <c r="U610" i="9" s="1"/>
  <c r="Q724" i="9"/>
  <c r="S724" i="9" s="1"/>
  <c r="T724" i="9" s="1"/>
  <c r="U724" i="9" s="1"/>
  <c r="Q549" i="9"/>
  <c r="S549" i="9" s="1"/>
  <c r="T549" i="9" s="1"/>
  <c r="U549" i="9" s="1"/>
  <c r="Q976" i="9"/>
  <c r="S976" i="9" s="1"/>
  <c r="T976" i="9" s="1"/>
  <c r="U976" i="9" s="1"/>
  <c r="Q1024" i="9"/>
  <c r="S1024" i="9" s="1"/>
  <c r="T1024" i="9" s="1"/>
  <c r="U1024" i="9" s="1"/>
  <c r="Q693" i="9"/>
  <c r="S693" i="9" s="1"/>
  <c r="T693" i="9" s="1"/>
  <c r="U693" i="9" s="1"/>
  <c r="Q331" i="9"/>
  <c r="S331" i="9" s="1"/>
  <c r="T331" i="9" s="1"/>
  <c r="U331" i="9" s="1"/>
  <c r="Q347" i="9"/>
  <c r="S347" i="9" s="1"/>
  <c r="T347" i="9" s="1"/>
  <c r="U347" i="9" s="1"/>
  <c r="Q682" i="9"/>
  <c r="S682" i="9" s="1"/>
  <c r="T682" i="9" s="1"/>
  <c r="U682" i="9" s="1"/>
  <c r="Q686" i="9"/>
  <c r="S686" i="9" s="1"/>
  <c r="T686" i="9" s="1"/>
  <c r="U686" i="9" s="1"/>
  <c r="Q863" i="9"/>
  <c r="S863" i="9" s="1"/>
  <c r="T863" i="9" s="1"/>
  <c r="U863" i="9" s="1"/>
  <c r="Q172" i="9"/>
  <c r="S172" i="9" s="1"/>
  <c r="T172" i="9" s="1"/>
  <c r="U172" i="9" s="1"/>
  <c r="Q327" i="9"/>
  <c r="S327" i="9" s="1"/>
  <c r="T327" i="9" s="1"/>
  <c r="U327" i="9" s="1"/>
  <c r="Q349" i="9"/>
  <c r="S349" i="9" s="1"/>
  <c r="T349" i="9" s="1"/>
  <c r="U349" i="9" s="1"/>
  <c r="Q574" i="9"/>
  <c r="S574" i="9" s="1"/>
  <c r="T574" i="9" s="1"/>
  <c r="U574" i="9" s="1"/>
  <c r="Q1045" i="9"/>
  <c r="S1045" i="9" s="1"/>
  <c r="T1045" i="9" s="1"/>
  <c r="U1045" i="9" s="1"/>
  <c r="Q63" i="9"/>
  <c r="S63" i="9" s="1"/>
  <c r="T63" i="9" s="1"/>
  <c r="U63" i="9" s="1"/>
  <c r="Q663" i="9"/>
  <c r="S663" i="9" s="1"/>
  <c r="T663" i="9" s="1"/>
  <c r="U663" i="9" s="1"/>
  <c r="Q586" i="9"/>
  <c r="S586" i="9" s="1"/>
  <c r="T586" i="9" s="1"/>
  <c r="U586" i="9" s="1"/>
  <c r="Q917" i="9"/>
  <c r="S917" i="9" s="1"/>
  <c r="T917" i="9" s="1"/>
  <c r="U917" i="9" s="1"/>
  <c r="Q727" i="9"/>
  <c r="S727" i="9" s="1"/>
  <c r="T727" i="9" s="1"/>
  <c r="U727" i="9" s="1"/>
  <c r="Q681" i="9"/>
  <c r="S681" i="9" s="1"/>
  <c r="T681" i="9" s="1"/>
  <c r="U681" i="9" s="1"/>
  <c r="Q262" i="9"/>
  <c r="S262" i="9" s="1"/>
  <c r="T262" i="9" s="1"/>
  <c r="U262" i="9" s="1"/>
  <c r="Q66" i="9"/>
  <c r="S66" i="9" s="1"/>
  <c r="T66" i="9" s="1"/>
  <c r="U66" i="9" s="1"/>
  <c r="Q921" i="9"/>
  <c r="S921" i="9" s="1"/>
  <c r="T921" i="9" s="1"/>
  <c r="U921" i="9" s="1"/>
  <c r="Q314" i="9"/>
  <c r="S314" i="9" s="1"/>
  <c r="T314" i="9" s="1"/>
  <c r="U314" i="9" s="1"/>
  <c r="Q629" i="9"/>
  <c r="S629" i="9" s="1"/>
  <c r="T629" i="9" s="1"/>
  <c r="U629" i="9" s="1"/>
  <c r="Q930" i="9"/>
  <c r="S930" i="9" s="1"/>
  <c r="T930" i="9" s="1"/>
  <c r="U930" i="9" s="1"/>
  <c r="Q810" i="9"/>
  <c r="S810" i="9" s="1"/>
  <c r="T810" i="9" s="1"/>
  <c r="U810" i="9" s="1"/>
  <c r="Q851" i="9"/>
  <c r="S851" i="9" s="1"/>
  <c r="T851" i="9" s="1"/>
  <c r="U851" i="9" s="1"/>
  <c r="Q396" i="9"/>
  <c r="S396" i="9" s="1"/>
  <c r="T396" i="9" s="1"/>
  <c r="U396" i="9" s="1"/>
  <c r="Q644" i="9"/>
  <c r="S644" i="9" s="1"/>
  <c r="T644" i="9" s="1"/>
  <c r="U644" i="9" s="1"/>
  <c r="Q711" i="9"/>
  <c r="S711" i="9" s="1"/>
  <c r="T711" i="9" s="1"/>
  <c r="U711" i="9" s="1"/>
  <c r="Q454" i="9"/>
  <c r="S454" i="9" s="1"/>
  <c r="T454" i="9" s="1"/>
  <c r="U454" i="9" s="1"/>
  <c r="Q757" i="9"/>
  <c r="S757" i="9" s="1"/>
  <c r="T757" i="9" s="1"/>
  <c r="U757" i="9" s="1"/>
  <c r="Q217" i="9"/>
  <c r="S217" i="9" s="1"/>
  <c r="T217" i="9" s="1"/>
  <c r="U217" i="9" s="1"/>
  <c r="Q715" i="9"/>
  <c r="S715" i="9" s="1"/>
  <c r="T715" i="9" s="1"/>
  <c r="U715" i="9" s="1"/>
  <c r="Q725" i="9"/>
  <c r="S725" i="9" s="1"/>
  <c r="T725" i="9" s="1"/>
  <c r="U725" i="9" s="1"/>
  <c r="Q910" i="9"/>
  <c r="S910" i="9" s="1"/>
  <c r="T910" i="9" s="1"/>
  <c r="U910" i="9" s="1"/>
  <c r="Q385" i="9"/>
  <c r="S385" i="9" s="1"/>
  <c r="T385" i="9" s="1"/>
  <c r="U385" i="9" s="1"/>
  <c r="Q892" i="9"/>
  <c r="S892" i="9" s="1"/>
  <c r="T892" i="9" s="1"/>
  <c r="U892" i="9" s="1"/>
  <c r="Q754" i="9"/>
  <c r="S754" i="9" s="1"/>
  <c r="T754" i="9" s="1"/>
  <c r="U754" i="9" s="1"/>
  <c r="Q28" i="9"/>
  <c r="S28" i="9" s="1"/>
  <c r="T28" i="9" s="1"/>
  <c r="U28" i="9" s="1"/>
  <c r="Q77" i="9"/>
  <c r="S77" i="9" s="1"/>
  <c r="T77" i="9" s="1"/>
  <c r="U77" i="9" s="1"/>
  <c r="Q931" i="9"/>
  <c r="S931" i="9" s="1"/>
  <c r="T931" i="9" s="1"/>
  <c r="U931" i="9" s="1"/>
  <c r="Q791" i="9"/>
  <c r="S791" i="9" s="1"/>
  <c r="T791" i="9" s="1"/>
  <c r="U791" i="9" s="1"/>
  <c r="Q437" i="9"/>
  <c r="S437" i="9" s="1"/>
  <c r="T437" i="9" s="1"/>
  <c r="U437" i="9" s="1"/>
  <c r="Q768" i="9"/>
  <c r="S768" i="9" s="1"/>
  <c r="T768" i="9" s="1"/>
  <c r="U768" i="9" s="1"/>
  <c r="Q911" i="9"/>
  <c r="S911" i="9" s="1"/>
  <c r="T911" i="9" s="1"/>
  <c r="U911" i="9" s="1"/>
  <c r="Q620" i="9"/>
  <c r="S620" i="9" s="1"/>
  <c r="T620" i="9" s="1"/>
  <c r="U620" i="9" s="1"/>
  <c r="Q506" i="9"/>
  <c r="S506" i="9" s="1"/>
  <c r="T506" i="9" s="1"/>
  <c r="U506" i="9" s="1"/>
  <c r="Q1019" i="9"/>
  <c r="S1019" i="9" s="1"/>
  <c r="T1019" i="9" s="1"/>
  <c r="U1019" i="9" s="1"/>
  <c r="Q665" i="9"/>
  <c r="S665" i="9" s="1"/>
  <c r="T665" i="9" s="1"/>
  <c r="U665" i="9" s="1"/>
  <c r="Q722" i="9"/>
  <c r="S722" i="9" s="1"/>
  <c r="T722" i="9" s="1"/>
  <c r="U722" i="9" s="1"/>
  <c r="Q317" i="9"/>
  <c r="S317" i="9" s="1"/>
  <c r="T317" i="9" s="1"/>
  <c r="U317" i="9" s="1"/>
  <c r="Q382" i="9"/>
  <c r="S382" i="9" s="1"/>
  <c r="T382" i="9" s="1"/>
  <c r="U382" i="9" s="1"/>
  <c r="Q552" i="9"/>
  <c r="S552" i="9" s="1"/>
  <c r="T552" i="9" s="1"/>
  <c r="U552" i="9" s="1"/>
  <c r="Q785" i="9"/>
  <c r="S785" i="9" s="1"/>
  <c r="T785" i="9" s="1"/>
  <c r="U785" i="9" s="1"/>
  <c r="Q777" i="9"/>
  <c r="S777" i="9" s="1"/>
  <c r="T777" i="9" s="1"/>
  <c r="U777" i="9" s="1"/>
  <c r="Q609" i="9"/>
  <c r="S609" i="9" s="1"/>
  <c r="T609" i="9" s="1"/>
  <c r="U609" i="9" s="1"/>
  <c r="Q105" i="9"/>
  <c r="S105" i="9" s="1"/>
  <c r="T105" i="9" s="1"/>
  <c r="U105" i="9" s="1"/>
  <c r="Q747" i="9"/>
  <c r="S747" i="9" s="1"/>
  <c r="T747" i="9" s="1"/>
  <c r="U747" i="9" s="1"/>
  <c r="L760" i="9"/>
  <c r="N760" i="9"/>
  <c r="P760" i="9"/>
  <c r="K760" i="9"/>
  <c r="I760" i="9"/>
  <c r="J760" i="9"/>
  <c r="M760" i="9"/>
  <c r="O760" i="9"/>
  <c r="M773" i="9"/>
  <c r="N773" i="9"/>
  <c r="O773" i="9"/>
  <c r="L773" i="9"/>
  <c r="P773" i="9"/>
  <c r="I773" i="9"/>
  <c r="J773" i="9"/>
  <c r="K773" i="9"/>
  <c r="M949" i="9"/>
  <c r="J949" i="9"/>
  <c r="O949" i="9"/>
  <c r="L949" i="9"/>
  <c r="N949" i="9"/>
  <c r="P949" i="9"/>
  <c r="I949" i="9"/>
  <c r="K949" i="9"/>
  <c r="M1006" i="9"/>
  <c r="J1006" i="9"/>
  <c r="O1006" i="9"/>
  <c r="N1006" i="9"/>
  <c r="P1006" i="9"/>
  <c r="I1006" i="9"/>
  <c r="K1006" i="9"/>
  <c r="L1006" i="9"/>
  <c r="M679" i="9"/>
  <c r="N679" i="9"/>
  <c r="O679" i="9"/>
  <c r="L679" i="9"/>
  <c r="P679" i="9"/>
  <c r="I679" i="9"/>
  <c r="J679" i="9"/>
  <c r="K679" i="9"/>
  <c r="M878" i="9"/>
  <c r="J878" i="9"/>
  <c r="N878" i="9"/>
  <c r="O878" i="9"/>
  <c r="L878" i="9"/>
  <c r="P878" i="9"/>
  <c r="I878" i="9"/>
  <c r="K878" i="9"/>
  <c r="J179" i="9"/>
  <c r="N358" i="9"/>
  <c r="Q358" i="9" s="1"/>
  <c r="S358" i="9" s="1"/>
  <c r="T358" i="9" s="1"/>
  <c r="U358" i="9" s="1"/>
  <c r="J358" i="9"/>
  <c r="M358" i="9"/>
  <c r="O564" i="9"/>
  <c r="P564" i="9"/>
  <c r="I564" i="9"/>
  <c r="M564" i="9"/>
  <c r="J564" i="9"/>
  <c r="N564" i="9"/>
  <c r="K564" i="9"/>
  <c r="L564" i="9"/>
  <c r="M808" i="9"/>
  <c r="N808" i="9"/>
  <c r="K808" i="9"/>
  <c r="P808" i="9"/>
  <c r="L808" i="9"/>
  <c r="J808" i="9"/>
  <c r="I808" i="9"/>
  <c r="O808" i="9"/>
  <c r="L456" i="9"/>
  <c r="O456" i="9"/>
  <c r="K456" i="9"/>
  <c r="J456" i="9"/>
  <c r="M456" i="9"/>
  <c r="P456" i="9"/>
  <c r="N456" i="9"/>
  <c r="I456" i="9"/>
  <c r="L1020" i="9"/>
  <c r="I1020" i="9"/>
  <c r="K1020" i="9"/>
  <c r="M1020" i="9"/>
  <c r="J1020" i="9"/>
  <c r="O1020" i="9"/>
  <c r="N1020" i="9"/>
  <c r="P1020" i="9"/>
  <c r="J345" i="9"/>
  <c r="M345" i="9"/>
  <c r="N345" i="9"/>
  <c r="N304" i="9"/>
  <c r="Q304" i="9" s="1"/>
  <c r="S304" i="9" s="1"/>
  <c r="T304" i="9" s="1"/>
  <c r="U304" i="9" s="1"/>
  <c r="J304" i="9"/>
  <c r="M304" i="9"/>
  <c r="K404" i="9"/>
  <c r="I404" i="9"/>
  <c r="P404" i="9"/>
  <c r="Q404" i="9" s="1"/>
  <c r="S404" i="9" s="1"/>
  <c r="T404" i="9" s="1"/>
  <c r="U404" i="9" s="1"/>
  <c r="I952" i="9"/>
  <c r="K952" i="9"/>
  <c r="P952" i="9"/>
  <c r="M952" i="9"/>
  <c r="J952" i="9"/>
  <c r="O952" i="9"/>
  <c r="L952" i="9"/>
  <c r="N952" i="9"/>
  <c r="I363" i="9"/>
  <c r="J363" i="9"/>
  <c r="M363" i="9"/>
  <c r="N363" i="9"/>
  <c r="Q363" i="9" s="1"/>
  <c r="S363" i="9" s="1"/>
  <c r="T363" i="9" s="1"/>
  <c r="U363" i="9" s="1"/>
  <c r="M423" i="9"/>
  <c r="P423" i="9"/>
  <c r="I423" i="9"/>
  <c r="N423" i="9"/>
  <c r="O423" i="9"/>
  <c r="L423" i="9"/>
  <c r="J423" i="9"/>
  <c r="K423" i="9"/>
  <c r="L15" i="9"/>
  <c r="P15" i="9"/>
  <c r="M15" i="9"/>
  <c r="N15" i="9"/>
  <c r="O15" i="9"/>
  <c r="I15" i="9"/>
  <c r="J15" i="9"/>
  <c r="K15" i="9"/>
  <c r="M765" i="9"/>
  <c r="N765" i="9"/>
  <c r="K765" i="9"/>
  <c r="L765" i="9"/>
  <c r="J765" i="9"/>
  <c r="I765" i="9"/>
  <c r="O765" i="9"/>
  <c r="P765" i="9"/>
  <c r="M696" i="9"/>
  <c r="O696" i="9"/>
  <c r="P696" i="9"/>
  <c r="N696" i="9"/>
  <c r="K696" i="9"/>
  <c r="L696" i="9"/>
  <c r="I696" i="9"/>
  <c r="J696" i="9"/>
  <c r="M852" i="9"/>
  <c r="N852" i="9"/>
  <c r="O852" i="9"/>
  <c r="P852" i="9"/>
  <c r="L852" i="9"/>
  <c r="I852" i="9"/>
  <c r="J852" i="9"/>
  <c r="K852" i="9"/>
  <c r="N357" i="9"/>
  <c r="Q357" i="9" s="1"/>
  <c r="S357" i="9" s="1"/>
  <c r="T357" i="9" s="1"/>
  <c r="U357" i="9" s="1"/>
  <c r="J357" i="9"/>
  <c r="M357" i="9"/>
  <c r="K234" i="9"/>
  <c r="M421" i="9"/>
  <c r="N421" i="9"/>
  <c r="Q421" i="9" s="1"/>
  <c r="S421" i="9" s="1"/>
  <c r="T421" i="9" s="1"/>
  <c r="U421" i="9" s="1"/>
  <c r="I421" i="9"/>
  <c r="J421" i="9"/>
  <c r="M891" i="9"/>
  <c r="O891" i="9"/>
  <c r="N891" i="9"/>
  <c r="L891" i="9"/>
  <c r="K891" i="9"/>
  <c r="P891" i="9"/>
  <c r="I891" i="9"/>
  <c r="J891" i="9"/>
  <c r="J946" i="9"/>
  <c r="O946" i="9"/>
  <c r="I946" i="9"/>
  <c r="N946" i="9"/>
  <c r="L946" i="9"/>
  <c r="M946" i="9"/>
  <c r="P946" i="9"/>
  <c r="K946" i="9"/>
  <c r="O323" i="9"/>
  <c r="L294" i="9"/>
  <c r="M133" i="9"/>
  <c r="P133" i="9"/>
  <c r="N133" i="9"/>
  <c r="I133" i="9"/>
  <c r="L133" i="9"/>
  <c r="J133" i="9"/>
  <c r="O133" i="9"/>
  <c r="K133" i="9"/>
  <c r="J553" i="9"/>
  <c r="M553" i="9"/>
  <c r="N553" i="9"/>
  <c r="K553" i="9"/>
  <c r="L553" i="9"/>
  <c r="O553" i="9"/>
  <c r="P553" i="9"/>
  <c r="I553" i="9"/>
  <c r="M720" i="9"/>
  <c r="O720" i="9"/>
  <c r="P720" i="9"/>
  <c r="N720" i="9"/>
  <c r="J720" i="9"/>
  <c r="I720" i="9"/>
  <c r="K720" i="9"/>
  <c r="L720" i="9"/>
  <c r="N719" i="9"/>
  <c r="J719" i="9"/>
  <c r="K719" i="9"/>
  <c r="I719" i="9"/>
  <c r="O719" i="9"/>
  <c r="P719" i="9"/>
  <c r="M719" i="9"/>
  <c r="L719" i="9"/>
  <c r="M938" i="9"/>
  <c r="K938" i="9"/>
  <c r="J938" i="9"/>
  <c r="O938" i="9"/>
  <c r="P938" i="9"/>
  <c r="I938" i="9"/>
  <c r="N938" i="9"/>
  <c r="L938" i="9"/>
  <c r="I858" i="9"/>
  <c r="P858" i="9"/>
  <c r="M858" i="9"/>
  <c r="J858" i="9"/>
  <c r="N858" i="9"/>
  <c r="O858" i="9"/>
  <c r="L858" i="9"/>
  <c r="K858" i="9"/>
  <c r="J438" i="9"/>
  <c r="K438" i="9"/>
  <c r="M438" i="9"/>
  <c r="O438" i="9"/>
  <c r="P438" i="9"/>
  <c r="N438" i="9"/>
  <c r="I438" i="9"/>
  <c r="L438" i="9"/>
  <c r="K636" i="9"/>
  <c r="I636" i="9"/>
  <c r="N636" i="9"/>
  <c r="J636" i="9"/>
  <c r="L636" i="9"/>
  <c r="M636" i="9"/>
  <c r="P636" i="9"/>
  <c r="O636" i="9"/>
  <c r="Q758" i="9"/>
  <c r="S758" i="9" s="1"/>
  <c r="T758" i="9" s="1"/>
  <c r="U758" i="9" s="1"/>
  <c r="Q689" i="9"/>
  <c r="S689" i="9" s="1"/>
  <c r="T689" i="9" s="1"/>
  <c r="U689" i="9" s="1"/>
  <c r="Q90" i="9"/>
  <c r="S90" i="9" s="1"/>
  <c r="T90" i="9" s="1"/>
  <c r="U90" i="9" s="1"/>
  <c r="Q231" i="9"/>
  <c r="S231" i="9" s="1"/>
  <c r="T231" i="9" s="1"/>
  <c r="U231" i="9" s="1"/>
  <c r="Q797" i="9"/>
  <c r="S797" i="9" s="1"/>
  <c r="T797" i="9" s="1"/>
  <c r="U797" i="9" s="1"/>
  <c r="Q857" i="9"/>
  <c r="S857" i="9" s="1"/>
  <c r="T857" i="9" s="1"/>
  <c r="U857" i="9" s="1"/>
  <c r="Q783" i="9"/>
  <c r="S783" i="9" s="1"/>
  <c r="T783" i="9" s="1"/>
  <c r="U783" i="9" s="1"/>
  <c r="Q289" i="9"/>
  <c r="S289" i="9" s="1"/>
  <c r="T289" i="9" s="1"/>
  <c r="U289" i="9" s="1"/>
  <c r="Q816" i="9"/>
  <c r="S816" i="9" s="1"/>
  <c r="T816" i="9" s="1"/>
  <c r="U816" i="9" s="1"/>
  <c r="Q111" i="9"/>
  <c r="S111" i="9" s="1"/>
  <c r="T111" i="9" s="1"/>
  <c r="U111" i="9" s="1"/>
  <c r="Q896" i="9"/>
  <c r="S896" i="9" s="1"/>
  <c r="T896" i="9" s="1"/>
  <c r="U896" i="9" s="1"/>
  <c r="Q332" i="9"/>
  <c r="S332" i="9" s="1"/>
  <c r="T332" i="9" s="1"/>
  <c r="U332" i="9" s="1"/>
  <c r="Q841" i="9"/>
  <c r="S841" i="9" s="1"/>
  <c r="T841" i="9" s="1"/>
  <c r="U841" i="9" s="1"/>
  <c r="Q388" i="9"/>
  <c r="S388" i="9" s="1"/>
  <c r="T388" i="9" s="1"/>
  <c r="U388" i="9" s="1"/>
  <c r="Q840" i="9"/>
  <c r="S840" i="9" s="1"/>
  <c r="T840" i="9" s="1"/>
  <c r="U840" i="9" s="1"/>
  <c r="Q527" i="9"/>
  <c r="S527" i="9" s="1"/>
  <c r="T527" i="9" s="1"/>
  <c r="U527" i="9" s="1"/>
  <c r="Q1044" i="9"/>
  <c r="S1044" i="9" s="1"/>
  <c r="T1044" i="9" s="1"/>
  <c r="U1044" i="9" s="1"/>
  <c r="Q556" i="9"/>
  <c r="S556" i="9" s="1"/>
  <c r="T556" i="9" s="1"/>
  <c r="U556" i="9" s="1"/>
  <c r="Q688" i="9"/>
  <c r="S688" i="9" s="1"/>
  <c r="T688" i="9" s="1"/>
  <c r="U688" i="9" s="1"/>
  <c r="Q450" i="9"/>
  <c r="S450" i="9" s="1"/>
  <c r="T450" i="9" s="1"/>
  <c r="U450" i="9" s="1"/>
  <c r="Q933" i="9"/>
  <c r="S933" i="9" s="1"/>
  <c r="T933" i="9" s="1"/>
  <c r="U933" i="9" s="1"/>
  <c r="Q1005" i="9"/>
  <c r="S1005" i="9" s="1"/>
  <c r="T1005" i="9" s="1"/>
  <c r="U1005" i="9" s="1"/>
  <c r="Q809" i="9"/>
  <c r="S809" i="9" s="1"/>
  <c r="T809" i="9" s="1"/>
  <c r="U809" i="9" s="1"/>
  <c r="Q180" i="9"/>
  <c r="S180" i="9" s="1"/>
  <c r="T180" i="9" s="1"/>
  <c r="U180" i="9" s="1"/>
  <c r="Q441" i="9"/>
  <c r="S441" i="9" s="1"/>
  <c r="T441" i="9" s="1"/>
  <c r="U441" i="9" s="1"/>
  <c r="Q850" i="9"/>
  <c r="S850" i="9" s="1"/>
  <c r="T850" i="9" s="1"/>
  <c r="U850" i="9" s="1"/>
  <c r="Q355" i="9"/>
  <c r="S355" i="9" s="1"/>
  <c r="T355" i="9" s="1"/>
  <c r="U355" i="9" s="1"/>
  <c r="Q414" i="9"/>
  <c r="S414" i="9" s="1"/>
  <c r="T414" i="9" s="1"/>
  <c r="U414" i="9" s="1"/>
  <c r="Q804" i="9"/>
  <c r="S804" i="9" s="1"/>
  <c r="T804" i="9" s="1"/>
  <c r="U804" i="9" s="1"/>
  <c r="Q330" i="9"/>
  <c r="S330" i="9" s="1"/>
  <c r="T330" i="9" s="1"/>
  <c r="U330" i="9" s="1"/>
  <c r="Q964" i="9"/>
  <c r="S964" i="9" s="1"/>
  <c r="T964" i="9" s="1"/>
  <c r="U964" i="9" s="1"/>
  <c r="Q678" i="9"/>
  <c r="S678" i="9" s="1"/>
  <c r="T678" i="9" s="1"/>
  <c r="U678" i="9" s="1"/>
  <c r="Q914" i="9"/>
  <c r="S914" i="9" s="1"/>
  <c r="T914" i="9" s="1"/>
  <c r="U914" i="9" s="1"/>
  <c r="Q389" i="9"/>
  <c r="S389" i="9" s="1"/>
  <c r="T389" i="9" s="1"/>
  <c r="U389" i="9" s="1"/>
  <c r="Q855" i="9"/>
  <c r="S855" i="9" s="1"/>
  <c r="T855" i="9" s="1"/>
  <c r="U855" i="9" s="1"/>
  <c r="Q306" i="9"/>
  <c r="S306" i="9" s="1"/>
  <c r="T306" i="9" s="1"/>
  <c r="U306" i="9" s="1"/>
  <c r="Q950" i="9"/>
  <c r="S950" i="9" s="1"/>
  <c r="T950" i="9" s="1"/>
  <c r="U950" i="9" s="1"/>
  <c r="Q465" i="9"/>
  <c r="S465" i="9" s="1"/>
  <c r="T465" i="9" s="1"/>
  <c r="U465" i="9" s="1"/>
  <c r="Q567" i="9"/>
  <c r="S567" i="9" s="1"/>
  <c r="T567" i="9" s="1"/>
  <c r="U567" i="9" s="1"/>
  <c r="Q906" i="9"/>
  <c r="S906" i="9" s="1"/>
  <c r="T906" i="9" s="1"/>
  <c r="U906" i="9" s="1"/>
  <c r="Q483" i="9"/>
  <c r="S483" i="9" s="1"/>
  <c r="T483" i="9" s="1"/>
  <c r="U483" i="9" s="1"/>
  <c r="Q185" i="9"/>
  <c r="S185" i="9" s="1"/>
  <c r="T185" i="9" s="1"/>
  <c r="U185" i="9" s="1"/>
  <c r="Q782" i="9"/>
  <c r="S782" i="9" s="1"/>
  <c r="T782" i="9" s="1"/>
  <c r="U782" i="9" s="1"/>
  <c r="Q748" i="9"/>
  <c r="S748" i="9" s="1"/>
  <c r="T748" i="9" s="1"/>
  <c r="U748" i="9" s="1"/>
  <c r="Q424" i="9"/>
  <c r="S424" i="9" s="1"/>
  <c r="T424" i="9" s="1"/>
  <c r="U424" i="9" s="1"/>
  <c r="Q613" i="9"/>
  <c r="S613" i="9" s="1"/>
  <c r="T613" i="9" s="1"/>
  <c r="U613" i="9" s="1"/>
  <c r="Q822" i="9"/>
  <c r="S822" i="9" s="1"/>
  <c r="T822" i="9" s="1"/>
  <c r="U822" i="9" s="1"/>
  <c r="Q318" i="9"/>
  <c r="S318" i="9" s="1"/>
  <c r="T318" i="9" s="1"/>
  <c r="U318" i="9" s="1"/>
  <c r="Q706" i="9"/>
  <c r="S706" i="9" s="1"/>
  <c r="T706" i="9" s="1"/>
  <c r="U706" i="9" s="1"/>
  <c r="Q839" i="9"/>
  <c r="S839" i="9" s="1"/>
  <c r="T839" i="9" s="1"/>
  <c r="U839" i="9" s="1"/>
  <c r="Q428" i="9"/>
  <c r="S428" i="9" s="1"/>
  <c r="T428" i="9" s="1"/>
  <c r="U428" i="9" s="1"/>
  <c r="Q530" i="9"/>
  <c r="S530" i="9" s="1"/>
  <c r="T530" i="9" s="1"/>
  <c r="U530" i="9" s="1"/>
  <c r="Q714" i="9"/>
  <c r="S714" i="9" s="1"/>
  <c r="T714" i="9" s="1"/>
  <c r="U714" i="9" s="1"/>
  <c r="Q449" i="9"/>
  <c r="S449" i="9" s="1"/>
  <c r="T449" i="9" s="1"/>
  <c r="U449" i="9" s="1"/>
  <c r="Q913" i="9"/>
  <c r="S913" i="9" s="1"/>
  <c r="T913" i="9" s="1"/>
  <c r="U913" i="9" s="1"/>
  <c r="Q397" i="9"/>
  <c r="S397" i="9" s="1"/>
  <c r="T397" i="9" s="1"/>
  <c r="U397" i="9" s="1"/>
  <c r="Q398" i="9"/>
  <c r="S398" i="9" s="1"/>
  <c r="T398" i="9" s="1"/>
  <c r="U398" i="9" s="1"/>
  <c r="Q374" i="9"/>
  <c r="S374" i="9" s="1"/>
  <c r="T374" i="9" s="1"/>
  <c r="U374" i="9" s="1"/>
  <c r="Q1010" i="9"/>
  <c r="S1010" i="9" s="1"/>
  <c r="T1010" i="9" s="1"/>
  <c r="U1010" i="9" s="1"/>
  <c r="Q233" i="9"/>
  <c r="S233" i="9" s="1"/>
  <c r="T233" i="9" s="1"/>
  <c r="U233" i="9" s="1"/>
  <c r="Q209" i="9"/>
  <c r="S209" i="9" s="1"/>
  <c r="T209" i="9" s="1"/>
  <c r="U209" i="9" s="1"/>
  <c r="Q903" i="9"/>
  <c r="S903" i="9" s="1"/>
  <c r="T903" i="9" s="1"/>
  <c r="U903" i="9" s="1"/>
  <c r="Q1031" i="9"/>
  <c r="S1031" i="9" s="1"/>
  <c r="T1031" i="9" s="1"/>
  <c r="U1031" i="9" s="1"/>
  <c r="Q608" i="9"/>
  <c r="S608" i="9" s="1"/>
  <c r="T608" i="9" s="1"/>
  <c r="U608" i="9" s="1"/>
  <c r="O570" i="9"/>
  <c r="M570" i="9"/>
  <c r="N570" i="9"/>
  <c r="P570" i="9"/>
  <c r="K570" i="9"/>
  <c r="J570" i="9"/>
  <c r="L570" i="9"/>
  <c r="I570" i="9"/>
  <c r="N616" i="9"/>
  <c r="L616" i="9"/>
  <c r="P616" i="9"/>
  <c r="I616" i="9"/>
  <c r="K616" i="9"/>
  <c r="J616" i="9"/>
  <c r="O616" i="9"/>
  <c r="M616" i="9"/>
  <c r="J303" i="9"/>
  <c r="I303" i="9"/>
  <c r="O303" i="9"/>
  <c r="M303" i="9"/>
  <c r="L303" i="9"/>
  <c r="N303" i="9"/>
  <c r="K303" i="9"/>
  <c r="P303" i="9"/>
  <c r="J983" i="9"/>
  <c r="I983" i="9"/>
  <c r="N983" i="9"/>
  <c r="M983" i="9"/>
  <c r="P983" i="9"/>
  <c r="K983" i="9"/>
  <c r="O983" i="9"/>
  <c r="L983" i="9"/>
  <c r="M641" i="9"/>
  <c r="K641" i="9"/>
  <c r="L641" i="9"/>
  <c r="J641" i="9"/>
  <c r="N641" i="9"/>
  <c r="I641" i="9"/>
  <c r="O641" i="9"/>
  <c r="P641" i="9"/>
  <c r="J661" i="9"/>
  <c r="N661" i="9"/>
  <c r="I661" i="9"/>
  <c r="M661" i="9"/>
  <c r="L661" i="9"/>
  <c r="K661" i="9"/>
  <c r="O661" i="9"/>
  <c r="P661" i="9"/>
  <c r="J557" i="9"/>
  <c r="M557" i="9"/>
  <c r="N557" i="9"/>
  <c r="O557" i="9"/>
  <c r="K557" i="9"/>
  <c r="P557" i="9"/>
  <c r="L557" i="9"/>
  <c r="M462" i="9"/>
  <c r="N462" i="9"/>
  <c r="L462" i="9"/>
  <c r="P462" i="9"/>
  <c r="I462" i="9"/>
  <c r="J462" i="9"/>
  <c r="K462" i="9"/>
  <c r="O462" i="9"/>
  <c r="P731" i="9"/>
  <c r="L731" i="9"/>
  <c r="I988" i="9"/>
  <c r="M988" i="9"/>
  <c r="N988" i="9"/>
  <c r="P988" i="9"/>
  <c r="O988" i="9"/>
  <c r="O375" i="9"/>
  <c r="I925" i="9"/>
  <c r="M925" i="9"/>
  <c r="K925" i="9"/>
  <c r="J925" i="9"/>
  <c r="O925" i="9"/>
  <c r="N925" i="9"/>
  <c r="L925" i="9"/>
  <c r="P925" i="9"/>
  <c r="L319" i="9"/>
  <c r="M490" i="9"/>
  <c r="L490" i="9"/>
  <c r="K490" i="9"/>
  <c r="P490" i="9"/>
  <c r="I490" i="9"/>
  <c r="J490" i="9"/>
  <c r="N490" i="9"/>
  <c r="O490" i="9"/>
  <c r="O956" i="9"/>
  <c r="N956" i="9"/>
  <c r="I956" i="9"/>
  <c r="M956" i="9"/>
  <c r="P956" i="9"/>
  <c r="K571" i="9"/>
  <c r="M571" i="9"/>
  <c r="J571" i="9"/>
  <c r="O571" i="9"/>
  <c r="N571" i="9"/>
  <c r="L571" i="9"/>
  <c r="P571" i="9"/>
  <c r="I571" i="9"/>
  <c r="L298" i="9"/>
  <c r="N842" i="9"/>
  <c r="I842" i="9"/>
  <c r="P842" i="9"/>
  <c r="L842" i="9"/>
  <c r="M842" i="9"/>
  <c r="K842" i="9"/>
  <c r="J842" i="9"/>
  <c r="O842" i="9"/>
  <c r="I1026" i="9"/>
  <c r="M1026" i="9"/>
  <c r="O1026" i="9"/>
  <c r="N1026" i="9"/>
  <c r="N518" i="9"/>
  <c r="P518" i="9"/>
  <c r="K518" i="9"/>
  <c r="I518" i="9"/>
  <c r="L518" i="9"/>
  <c r="M518" i="9"/>
  <c r="J518" i="9"/>
  <c r="O518" i="9"/>
  <c r="L23" i="9"/>
  <c r="J733" i="9"/>
  <c r="I733" i="9"/>
  <c r="O733" i="9"/>
  <c r="M733" i="9"/>
  <c r="K733" i="9"/>
  <c r="N733" i="9"/>
  <c r="K617" i="9"/>
  <c r="J617" i="9"/>
  <c r="O617" i="9"/>
  <c r="N617" i="9"/>
  <c r="L617" i="9"/>
  <c r="P617" i="9"/>
  <c r="M617" i="9"/>
  <c r="I617" i="9"/>
  <c r="N764" i="9"/>
  <c r="L764" i="9"/>
  <c r="I764" i="9"/>
  <c r="K764" i="9"/>
  <c r="M764" i="9"/>
  <c r="P764" i="9"/>
  <c r="J764" i="9"/>
  <c r="O764" i="9"/>
  <c r="M482" i="9"/>
  <c r="O482" i="9"/>
  <c r="P482" i="9"/>
  <c r="J482" i="9"/>
  <c r="L482" i="9"/>
  <c r="N482" i="9"/>
  <c r="I482" i="9"/>
  <c r="K482" i="9"/>
  <c r="I376" i="9"/>
  <c r="J376" i="9"/>
  <c r="M376" i="9"/>
  <c r="N376" i="9"/>
  <c r="Q376" i="9" s="1"/>
  <c r="S376" i="9" s="1"/>
  <c r="T376" i="9" s="1"/>
  <c r="U376" i="9" s="1"/>
  <c r="L745" i="9"/>
  <c r="P745" i="9"/>
  <c r="Q745" i="9" s="1"/>
  <c r="S745" i="9" s="1"/>
  <c r="T745" i="9" s="1"/>
  <c r="U745" i="9" s="1"/>
  <c r="L769" i="9"/>
  <c r="P769" i="9"/>
  <c r="Q769" i="9" s="1"/>
  <c r="S769" i="9" s="1"/>
  <c r="T769" i="9" s="1"/>
  <c r="U769" i="9" s="1"/>
  <c r="I400" i="9"/>
  <c r="J400" i="9"/>
  <c r="M400" i="9"/>
  <c r="N400" i="9"/>
  <c r="Q400" i="9" s="1"/>
  <c r="S400" i="9" s="1"/>
  <c r="T400" i="9" s="1"/>
  <c r="U400" i="9" s="1"/>
  <c r="M89" i="9"/>
  <c r="K672" i="9"/>
  <c r="I672" i="9"/>
  <c r="N672" i="9"/>
  <c r="M672" i="9"/>
  <c r="O672" i="9"/>
  <c r="J672" i="9"/>
  <c r="P672" i="9"/>
  <c r="I399" i="9"/>
  <c r="N399" i="9"/>
  <c r="O399" i="9"/>
  <c r="K399" i="9"/>
  <c r="L399" i="9"/>
  <c r="J399" i="9"/>
  <c r="P399" i="9"/>
  <c r="M399" i="9"/>
  <c r="L131" i="9"/>
  <c r="P131" i="9"/>
  <c r="N131" i="9"/>
  <c r="I131" i="9"/>
  <c r="M131" i="9"/>
  <c r="O131" i="9"/>
  <c r="K131" i="9"/>
  <c r="J131" i="9"/>
  <c r="P998" i="9"/>
  <c r="N998" i="9"/>
  <c r="J998" i="9"/>
  <c r="L998" i="9"/>
  <c r="O998" i="9"/>
  <c r="L1008" i="9"/>
  <c r="O1008" i="9"/>
  <c r="N1008" i="9"/>
  <c r="I1008" i="9"/>
  <c r="M1008" i="9"/>
  <c r="K536" i="9"/>
  <c r="I536" i="9"/>
  <c r="L536" i="9"/>
  <c r="M536" i="9"/>
  <c r="J536" i="9"/>
  <c r="O536" i="9"/>
  <c r="N536" i="9"/>
  <c r="P536" i="9"/>
  <c r="M466" i="9"/>
  <c r="O466" i="9"/>
  <c r="L466" i="9"/>
  <c r="J466" i="9"/>
  <c r="P466" i="9"/>
  <c r="N466" i="9"/>
  <c r="I466" i="9"/>
  <c r="K466" i="9"/>
  <c r="K18" i="9"/>
  <c r="O954" i="9"/>
  <c r="N954" i="9"/>
  <c r="J954" i="9"/>
  <c r="K31" i="9"/>
  <c r="O31" i="9"/>
  <c r="L31" i="9"/>
  <c r="P31" i="9"/>
  <c r="I31" i="9"/>
  <c r="M31" i="9"/>
  <c r="J31" i="9"/>
  <c r="N31" i="9"/>
  <c r="M266" i="9"/>
  <c r="J266" i="9"/>
  <c r="P266" i="9"/>
  <c r="K266" i="9"/>
  <c r="N266" i="9"/>
  <c r="O266" i="9"/>
  <c r="L266" i="9"/>
  <c r="I266" i="9"/>
  <c r="P966" i="9"/>
  <c r="I966" i="9"/>
  <c r="M966" i="9"/>
  <c r="N966" i="9"/>
  <c r="L966" i="9"/>
  <c r="O966" i="9"/>
  <c r="O703" i="9"/>
  <c r="I703" i="9"/>
  <c r="J703" i="9"/>
  <c r="M703" i="9"/>
  <c r="K703" i="9"/>
  <c r="N703" i="9"/>
  <c r="N707" i="9"/>
  <c r="O707" i="9"/>
  <c r="L707" i="9"/>
  <c r="P707" i="9"/>
  <c r="I707" i="9"/>
  <c r="J707" i="9"/>
  <c r="M707" i="9"/>
  <c r="K707" i="9"/>
  <c r="K598" i="9"/>
  <c r="J598" i="9"/>
  <c r="L598" i="9"/>
  <c r="I598" i="9"/>
  <c r="O598" i="9"/>
  <c r="M598" i="9"/>
  <c r="N598" i="9"/>
  <c r="P598" i="9"/>
  <c r="L881" i="9"/>
  <c r="P881" i="9"/>
  <c r="Q881" i="9" s="1"/>
  <c r="S881" i="9" s="1"/>
  <c r="T881" i="9" s="1"/>
  <c r="U881" i="9" s="1"/>
  <c r="L274" i="9"/>
  <c r="K198" i="9"/>
  <c r="K622" i="9"/>
  <c r="J622" i="9"/>
  <c r="O622" i="9"/>
  <c r="N622" i="9"/>
  <c r="L622" i="9"/>
  <c r="I622" i="9"/>
  <c r="P622" i="9"/>
  <c r="M622" i="9"/>
  <c r="I704" i="9"/>
  <c r="M704" i="9"/>
  <c r="J704" i="9"/>
  <c r="K704" i="9"/>
  <c r="N704" i="9"/>
  <c r="O704" i="9"/>
  <c r="P704" i="9"/>
  <c r="L704" i="9"/>
  <c r="J1034" i="9"/>
  <c r="K1034" i="9"/>
  <c r="M1034" i="9"/>
  <c r="N1034" i="9"/>
  <c r="O1034" i="9"/>
  <c r="P1034" i="9"/>
  <c r="I1034" i="9"/>
  <c r="L1034" i="9"/>
  <c r="P486" i="9"/>
  <c r="I486" i="9"/>
  <c r="J486" i="9"/>
  <c r="M486" i="9"/>
  <c r="N486" i="9"/>
  <c r="L486" i="9"/>
  <c r="K486" i="9"/>
  <c r="O486" i="9"/>
  <c r="I750" i="9"/>
  <c r="M750" i="9"/>
  <c r="N750" i="9"/>
  <c r="P750" i="9"/>
  <c r="K750" i="9"/>
  <c r="J750" i="9"/>
  <c r="O750" i="9"/>
  <c r="L750" i="9"/>
  <c r="I820" i="9"/>
  <c r="M820" i="9"/>
  <c r="K820" i="9"/>
  <c r="J820" i="9"/>
  <c r="O820" i="9"/>
  <c r="P820" i="9"/>
  <c r="N820" i="9"/>
  <c r="L820" i="9"/>
  <c r="N740" i="9"/>
  <c r="I740" i="9"/>
  <c r="K740" i="9"/>
  <c r="M740" i="9"/>
  <c r="P740" i="9"/>
  <c r="L740" i="9"/>
  <c r="J740" i="9"/>
  <c r="O740" i="9"/>
  <c r="P1041" i="9"/>
  <c r="K1041" i="9"/>
  <c r="I1041" i="9"/>
  <c r="L1041" i="9"/>
  <c r="O1041" i="9"/>
  <c r="N1041" i="9"/>
  <c r="M1041" i="9"/>
  <c r="J1041" i="9"/>
  <c r="P511" i="9"/>
  <c r="N511" i="9"/>
  <c r="M511" i="9"/>
  <c r="O511" i="9"/>
  <c r="I511" i="9"/>
  <c r="J511" i="9"/>
  <c r="L511" i="9"/>
  <c r="K511" i="9"/>
  <c r="I981" i="9"/>
  <c r="J981" i="9"/>
  <c r="M981" i="9"/>
  <c r="K981" i="9"/>
  <c r="L981" i="9"/>
  <c r="P460" i="9"/>
  <c r="I460" i="9"/>
  <c r="J460" i="9"/>
  <c r="M460" i="9"/>
  <c r="N460" i="9"/>
  <c r="L460" i="9"/>
  <c r="K460" i="9"/>
  <c r="O460" i="9"/>
  <c r="I827" i="9"/>
  <c r="O827" i="9"/>
  <c r="P827" i="9"/>
  <c r="M827" i="9"/>
  <c r="K827" i="9"/>
  <c r="L827" i="9"/>
  <c r="N827" i="9"/>
  <c r="J827" i="9"/>
  <c r="J240" i="9"/>
  <c r="K240" i="9"/>
  <c r="L370" i="9"/>
  <c r="J334" i="9"/>
  <c r="M334" i="9"/>
  <c r="N334" i="9"/>
  <c r="Q334" i="9" s="1"/>
  <c r="S334" i="9" s="1"/>
  <c r="T334" i="9" s="1"/>
  <c r="U334" i="9" s="1"/>
  <c r="P309" i="9"/>
  <c r="O1046" i="9"/>
  <c r="Q1046" i="9" s="1"/>
  <c r="S1046" i="9" s="1"/>
  <c r="T1046" i="9" s="1"/>
  <c r="U1046" i="9" s="1"/>
  <c r="K1046" i="9"/>
  <c r="N333" i="9"/>
  <c r="Q333" i="9" s="1"/>
  <c r="S333" i="9" s="1"/>
  <c r="T333" i="9" s="1"/>
  <c r="U333" i="9" s="1"/>
  <c r="J333" i="9"/>
  <c r="M333" i="9"/>
  <c r="P1028" i="9"/>
  <c r="O1028" i="9"/>
  <c r="J1028" i="9"/>
  <c r="N1028" i="9"/>
  <c r="I364" i="9"/>
  <c r="J364" i="9"/>
  <c r="M364" i="9"/>
  <c r="N364" i="9"/>
  <c r="Q364" i="9" s="1"/>
  <c r="S364" i="9" s="1"/>
  <c r="T364" i="9" s="1"/>
  <c r="U364" i="9" s="1"/>
  <c r="I1012" i="9"/>
  <c r="M1012" i="9"/>
  <c r="P1012" i="9"/>
  <c r="O1012" i="9"/>
  <c r="N1012" i="9"/>
  <c r="M85" i="9"/>
  <c r="K291" i="9"/>
  <c r="L291" i="9"/>
  <c r="J356" i="9"/>
  <c r="M356" i="9"/>
  <c r="I356" i="9"/>
  <c r="N356" i="9"/>
  <c r="P583" i="9"/>
  <c r="L583" i="9"/>
  <c r="J583" i="9"/>
  <c r="M583" i="9"/>
  <c r="N583" i="9"/>
  <c r="I583" i="9"/>
  <c r="O583" i="9"/>
  <c r="K583" i="9"/>
  <c r="K189" i="9"/>
  <c r="J947" i="9"/>
  <c r="K947" i="9"/>
  <c r="L947" i="9"/>
  <c r="O994" i="9"/>
  <c r="I994" i="9"/>
  <c r="M994" i="9"/>
  <c r="N994" i="9"/>
  <c r="N46" i="9"/>
  <c r="O46" i="9"/>
  <c r="I46" i="9"/>
  <c r="M46" i="9"/>
  <c r="L46" i="9"/>
  <c r="P46" i="9"/>
  <c r="K46" i="9"/>
  <c r="J46" i="9"/>
  <c r="K555" i="9"/>
  <c r="J555" i="9"/>
  <c r="O555" i="9"/>
  <c r="M555" i="9"/>
  <c r="N555" i="9"/>
  <c r="L555" i="9"/>
  <c r="P555" i="9"/>
  <c r="I555" i="9"/>
  <c r="P326" i="9"/>
  <c r="P409" i="9"/>
  <c r="N409" i="9"/>
  <c r="K409" i="9"/>
  <c r="I409" i="9"/>
  <c r="O409" i="9"/>
  <c r="J409" i="9"/>
  <c r="L284" i="9"/>
  <c r="J642" i="9"/>
  <c r="N642" i="9"/>
  <c r="I642" i="9"/>
  <c r="M642" i="9"/>
  <c r="K642" i="9"/>
  <c r="O642" i="9"/>
  <c r="P642" i="9"/>
  <c r="L642" i="9"/>
  <c r="J515" i="9"/>
  <c r="L515" i="9"/>
  <c r="N515" i="9"/>
  <c r="P515" i="9"/>
  <c r="K515" i="9"/>
  <c r="M515" i="9"/>
  <c r="O515" i="9"/>
  <c r="I515" i="9"/>
  <c r="N576" i="9"/>
  <c r="L576" i="9"/>
  <c r="P576" i="9"/>
  <c r="K576" i="9"/>
  <c r="J576" i="9"/>
  <c r="O576" i="9"/>
  <c r="I576" i="9"/>
  <c r="M576" i="9"/>
  <c r="I729" i="9"/>
  <c r="O729" i="9"/>
  <c r="M729" i="9"/>
  <c r="K729" i="9"/>
  <c r="P729" i="9"/>
  <c r="N729" i="9"/>
  <c r="J729" i="9"/>
  <c r="L729" i="9"/>
  <c r="N611" i="9"/>
  <c r="L611" i="9"/>
  <c r="P611" i="9"/>
  <c r="M611" i="9"/>
  <c r="K611" i="9"/>
  <c r="J611" i="9"/>
  <c r="O611" i="9"/>
  <c r="I611" i="9"/>
  <c r="K991" i="9"/>
  <c r="P991" i="9"/>
  <c r="Q991" i="9" s="1"/>
  <c r="S991" i="9" s="1"/>
  <c r="T991" i="9" s="1"/>
  <c r="U991" i="9" s="1"/>
  <c r="J991" i="9"/>
  <c r="L991" i="9"/>
  <c r="P283" i="9"/>
  <c r="M283" i="9"/>
  <c r="I283" i="9"/>
  <c r="N283" i="9"/>
  <c r="J283" i="9"/>
  <c r="K283" i="9"/>
  <c r="O283" i="9"/>
  <c r="L283" i="9"/>
  <c r="L721" i="9"/>
  <c r="P721" i="9"/>
  <c r="Q721" i="9" s="1"/>
  <c r="S721" i="9" s="1"/>
  <c r="T721" i="9" s="1"/>
  <c r="U721" i="9" s="1"/>
  <c r="O1042" i="9"/>
  <c r="Q1042" i="9" s="1"/>
  <c r="S1042" i="9" s="1"/>
  <c r="T1042" i="9" s="1"/>
  <c r="U1042" i="9" s="1"/>
  <c r="K1042" i="9"/>
  <c r="O261" i="9"/>
  <c r="N770" i="9"/>
  <c r="I770" i="9"/>
  <c r="P770" i="9"/>
  <c r="L770" i="9"/>
  <c r="M770" i="9"/>
  <c r="K770" i="9"/>
  <c r="J770" i="9"/>
  <c r="O770" i="9"/>
  <c r="P360" i="9"/>
  <c r="K259" i="9"/>
  <c r="L259" i="9"/>
  <c r="J838" i="9"/>
  <c r="P838" i="9"/>
  <c r="N838" i="9"/>
  <c r="I838" i="9"/>
  <c r="K838" i="9"/>
  <c r="M838" i="9"/>
  <c r="O838" i="9"/>
  <c r="J752" i="9"/>
  <c r="P752" i="9"/>
  <c r="N752" i="9"/>
  <c r="I752" i="9"/>
  <c r="K752" i="9"/>
  <c r="M752" i="9"/>
  <c r="O752" i="9"/>
  <c r="O51" i="9"/>
  <c r="L457" i="9"/>
  <c r="J457" i="9"/>
  <c r="P457" i="9"/>
  <c r="N457" i="9"/>
  <c r="M457" i="9"/>
  <c r="K457" i="9"/>
  <c r="I457" i="9"/>
  <c r="O457" i="9"/>
  <c r="J74" i="9"/>
  <c r="J805" i="9"/>
  <c r="I805" i="9"/>
  <c r="O805" i="9"/>
  <c r="M805" i="9"/>
  <c r="K805" i="9"/>
  <c r="N805" i="9"/>
  <c r="P492" i="9"/>
  <c r="K492" i="9"/>
  <c r="J492" i="9"/>
  <c r="O492" i="9"/>
  <c r="L492" i="9"/>
  <c r="I492" i="9"/>
  <c r="M492" i="9"/>
  <c r="N492" i="9"/>
  <c r="N798" i="9"/>
  <c r="I798" i="9"/>
  <c r="K798" i="9"/>
  <c r="M798" i="9"/>
  <c r="O798" i="9"/>
  <c r="J798" i="9"/>
  <c r="P798" i="9"/>
  <c r="O32" i="9"/>
  <c r="K32" i="9"/>
  <c r="L32" i="9"/>
  <c r="P32" i="9"/>
  <c r="M32" i="9"/>
  <c r="I32" i="9"/>
  <c r="N32" i="9"/>
  <c r="J32" i="9"/>
  <c r="K578" i="9"/>
  <c r="I578" i="9"/>
  <c r="J578" i="9"/>
  <c r="O578" i="9"/>
  <c r="N578" i="9"/>
  <c r="L578" i="9"/>
  <c r="P578" i="9"/>
  <c r="M578" i="9"/>
  <c r="P372" i="9"/>
  <c r="J984" i="9"/>
  <c r="L984" i="9"/>
  <c r="N984" i="9"/>
  <c r="O984" i="9"/>
  <c r="M905" i="9"/>
  <c r="K905" i="9"/>
  <c r="L905" i="9"/>
  <c r="N905" i="9"/>
  <c r="J905" i="9"/>
  <c r="P905" i="9"/>
  <c r="I905" i="9"/>
  <c r="O905" i="9"/>
  <c r="I774" i="9"/>
  <c r="M774" i="9"/>
  <c r="J774" i="9"/>
  <c r="N774" i="9"/>
  <c r="K774" i="9"/>
  <c r="O774" i="9"/>
  <c r="P774" i="9"/>
  <c r="L774" i="9"/>
  <c r="J324" i="9"/>
  <c r="M324" i="9"/>
  <c r="N324" i="9"/>
  <c r="L496" i="9"/>
  <c r="P496" i="9"/>
  <c r="M496" i="9"/>
  <c r="I496" i="9"/>
  <c r="J496" i="9"/>
  <c r="N496" i="9"/>
  <c r="K496" i="9"/>
  <c r="O496" i="9"/>
  <c r="I978" i="9"/>
  <c r="M978" i="9"/>
  <c r="L978" i="9"/>
  <c r="J978" i="9"/>
  <c r="K978" i="9"/>
  <c r="P978" i="9"/>
  <c r="N978" i="9"/>
  <c r="O978" i="9"/>
  <c r="L495" i="9"/>
  <c r="M495" i="9"/>
  <c r="P495" i="9"/>
  <c r="I495" i="9"/>
  <c r="J495" i="9"/>
  <c r="N495" i="9"/>
  <c r="K495" i="9"/>
  <c r="O495" i="9"/>
  <c r="L481" i="9"/>
  <c r="P481" i="9"/>
  <c r="M481" i="9"/>
  <c r="I481" i="9"/>
  <c r="J481" i="9"/>
  <c r="N481" i="9"/>
  <c r="K481" i="9"/>
  <c r="O481" i="9"/>
  <c r="J652" i="9"/>
  <c r="N652" i="9"/>
  <c r="I652" i="9"/>
  <c r="M652" i="9"/>
  <c r="K652" i="9"/>
  <c r="O652" i="9"/>
  <c r="P652" i="9"/>
  <c r="L652" i="9"/>
  <c r="I801" i="9"/>
  <c r="M801" i="9"/>
  <c r="N801" i="9"/>
  <c r="J801" i="9"/>
  <c r="O801" i="9"/>
  <c r="K801" i="9"/>
  <c r="L801" i="9"/>
  <c r="P801" i="9"/>
  <c r="I874" i="9"/>
  <c r="M874" i="9"/>
  <c r="J874" i="9"/>
  <c r="N874" i="9"/>
  <c r="P874" i="9"/>
  <c r="K874" i="9"/>
  <c r="O874" i="9"/>
  <c r="L874" i="9"/>
  <c r="I690" i="9"/>
  <c r="M690" i="9"/>
  <c r="J690" i="9"/>
  <c r="N690" i="9"/>
  <c r="O690" i="9"/>
  <c r="P690" i="9"/>
  <c r="K690" i="9"/>
  <c r="L690" i="9"/>
  <c r="I957" i="9"/>
  <c r="M957" i="9"/>
  <c r="N957" i="9"/>
  <c r="O957" i="9"/>
  <c r="P957" i="9"/>
  <c r="L957" i="9"/>
  <c r="J957" i="9"/>
  <c r="K957" i="9"/>
  <c r="I875" i="9"/>
  <c r="M875" i="9"/>
  <c r="N875" i="9"/>
  <c r="J875" i="9"/>
  <c r="O875" i="9"/>
  <c r="K875" i="9"/>
  <c r="L875" i="9"/>
  <c r="P875" i="9"/>
  <c r="I789" i="9"/>
  <c r="M789" i="9"/>
  <c r="N789" i="9"/>
  <c r="J789" i="9"/>
  <c r="O789" i="9"/>
  <c r="K789" i="9"/>
  <c r="L789" i="9"/>
  <c r="P789" i="9"/>
  <c r="J410" i="9"/>
  <c r="M410" i="9"/>
  <c r="N410" i="9"/>
  <c r="M260" i="9"/>
  <c r="N260" i="9"/>
  <c r="O260" i="9"/>
  <c r="L260" i="9"/>
  <c r="I260" i="9"/>
  <c r="P260" i="9"/>
  <c r="J260" i="9"/>
  <c r="K260" i="9"/>
  <c r="I977" i="9"/>
  <c r="M977" i="9"/>
  <c r="N977" i="9"/>
  <c r="O977" i="9"/>
  <c r="L977" i="9"/>
  <c r="J977" i="9"/>
  <c r="K977" i="9"/>
  <c r="P977" i="9"/>
  <c r="I831" i="9"/>
  <c r="M831" i="9"/>
  <c r="N831" i="9"/>
  <c r="J831" i="9"/>
  <c r="O831" i="9"/>
  <c r="K831" i="9"/>
  <c r="L831" i="9"/>
  <c r="P831" i="9"/>
  <c r="I902" i="9"/>
  <c r="M902" i="9"/>
  <c r="J902" i="9"/>
  <c r="N902" i="9"/>
  <c r="K902" i="9"/>
  <c r="O902" i="9"/>
  <c r="P902" i="9"/>
  <c r="L902" i="9"/>
  <c r="P508" i="9"/>
  <c r="L508" i="9"/>
  <c r="I508" i="9"/>
  <c r="M508" i="9"/>
  <c r="K508" i="9"/>
  <c r="N508" i="9"/>
  <c r="O508" i="9"/>
  <c r="J508" i="9"/>
  <c r="J354" i="9"/>
  <c r="M354" i="9"/>
  <c r="N354" i="9"/>
  <c r="J637" i="9"/>
  <c r="N637" i="9"/>
  <c r="M637" i="9"/>
  <c r="L637" i="9"/>
  <c r="P637" i="9"/>
  <c r="K637" i="9"/>
  <c r="O637" i="9"/>
  <c r="I637" i="9"/>
  <c r="P392" i="9"/>
  <c r="J177" i="9"/>
  <c r="K177" i="9"/>
  <c r="K80" i="9"/>
  <c r="N80" i="9"/>
  <c r="P353" i="9"/>
  <c r="O263" i="9"/>
  <c r="K254" i="9"/>
  <c r="I254" i="9"/>
  <c r="N181" i="9"/>
  <c r="M181" i="9"/>
  <c r="O418" i="9"/>
  <c r="I394" i="9"/>
  <c r="K394" i="9"/>
  <c r="O84" i="9"/>
  <c r="P84" i="9"/>
  <c r="J298" i="9"/>
  <c r="I298" i="9"/>
  <c r="K62" i="9"/>
  <c r="M62" i="9"/>
  <c r="O319" i="9"/>
  <c r="P277" i="9"/>
  <c r="N234" i="9"/>
  <c r="O234" i="9"/>
  <c r="M208" i="9"/>
  <c r="I410" i="9"/>
  <c r="K410" i="9"/>
  <c r="O89" i="9"/>
  <c r="P89" i="9"/>
  <c r="K85" i="9"/>
  <c r="P85" i="9"/>
  <c r="L372" i="9"/>
  <c r="P375" i="9"/>
  <c r="N139" i="9"/>
  <c r="P139" i="9"/>
  <c r="K27" i="9"/>
  <c r="M27" i="9"/>
  <c r="I313" i="9"/>
  <c r="J261" i="9"/>
  <c r="O54" i="9"/>
  <c r="P54" i="9"/>
  <c r="P52" i="9"/>
  <c r="N52" i="9"/>
  <c r="K307" i="9"/>
  <c r="M220" i="9"/>
  <c r="O121" i="9"/>
  <c r="L121" i="9"/>
  <c r="N189" i="9"/>
  <c r="M189" i="9"/>
  <c r="P23" i="9"/>
  <c r="O23" i="9"/>
  <c r="I309" i="9"/>
  <c r="M74" i="9"/>
  <c r="K74" i="9"/>
  <c r="L391" i="9"/>
  <c r="M302" i="9"/>
  <c r="L51" i="9"/>
  <c r="M51" i="9"/>
  <c r="J230" i="9"/>
  <c r="I230" i="9"/>
  <c r="J274" i="9"/>
  <c r="I274" i="9"/>
  <c r="N190" i="9"/>
  <c r="K190" i="9"/>
  <c r="K367" i="9"/>
  <c r="K195" i="9"/>
  <c r="M195" i="9"/>
  <c r="O179" i="9"/>
  <c r="K426" i="9"/>
  <c r="P340" i="9"/>
  <c r="I340" i="9"/>
  <c r="L122" i="9"/>
  <c r="P122" i="9"/>
  <c r="O18" i="9"/>
  <c r="N18" i="9"/>
  <c r="P370" i="9"/>
  <c r="I900" i="9"/>
  <c r="M900" i="9"/>
  <c r="J900" i="9"/>
  <c r="N900" i="9"/>
  <c r="K900" i="9"/>
  <c r="P900" i="9"/>
  <c r="O900" i="9"/>
  <c r="L900" i="9"/>
  <c r="I323" i="9"/>
  <c r="J323" i="9"/>
  <c r="M323" i="9"/>
  <c r="N323" i="9"/>
  <c r="I1007" i="9"/>
  <c r="M1007" i="9"/>
  <c r="N1007" i="9"/>
  <c r="O1007" i="9"/>
  <c r="P1007" i="9"/>
  <c r="J1007" i="9"/>
  <c r="K1007" i="9"/>
  <c r="L1007" i="9"/>
  <c r="I918" i="9"/>
  <c r="M918" i="9"/>
  <c r="J918" i="9"/>
  <c r="N918" i="9"/>
  <c r="K918" i="9"/>
  <c r="O918" i="9"/>
  <c r="P918" i="9"/>
  <c r="L918" i="9"/>
  <c r="I800" i="9"/>
  <c r="M800" i="9"/>
  <c r="J800" i="9"/>
  <c r="N800" i="9"/>
  <c r="K800" i="9"/>
  <c r="O800" i="9"/>
  <c r="P800" i="9"/>
  <c r="L800" i="9"/>
  <c r="I671" i="9"/>
  <c r="M671" i="9"/>
  <c r="N671" i="9"/>
  <c r="O671" i="9"/>
  <c r="J671" i="9"/>
  <c r="K671" i="9"/>
  <c r="L671" i="9"/>
  <c r="P671" i="9"/>
  <c r="J326" i="9"/>
  <c r="M326" i="9"/>
  <c r="N326" i="9"/>
  <c r="J325" i="9"/>
  <c r="M325" i="9"/>
  <c r="N325" i="9"/>
  <c r="L500" i="9"/>
  <c r="P500" i="9"/>
  <c r="J500" i="9"/>
  <c r="N500" i="9"/>
  <c r="I500" i="9"/>
  <c r="M500" i="9"/>
  <c r="K500" i="9"/>
  <c r="O500" i="9"/>
  <c r="I968" i="9"/>
  <c r="M968" i="9"/>
  <c r="P968" i="9"/>
  <c r="J968" i="9"/>
  <c r="K968" i="9"/>
  <c r="N968" i="9"/>
  <c r="O968" i="9"/>
  <c r="L968" i="9"/>
  <c r="I647" i="9"/>
  <c r="M647" i="9"/>
  <c r="N647" i="9"/>
  <c r="J647" i="9"/>
  <c r="O647" i="9"/>
  <c r="K647" i="9"/>
  <c r="L647" i="9"/>
  <c r="P647" i="9"/>
  <c r="I961" i="9"/>
  <c r="M961" i="9"/>
  <c r="N961" i="9"/>
  <c r="O961" i="9"/>
  <c r="L961" i="9"/>
  <c r="J961" i="9"/>
  <c r="K961" i="9"/>
  <c r="P961" i="9"/>
  <c r="I360" i="9"/>
  <c r="J360" i="9"/>
  <c r="M360" i="9"/>
  <c r="N360" i="9"/>
  <c r="L489" i="9"/>
  <c r="P489" i="9"/>
  <c r="M489" i="9"/>
  <c r="I489" i="9"/>
  <c r="J489" i="9"/>
  <c r="N489" i="9"/>
  <c r="K489" i="9"/>
  <c r="O489" i="9"/>
  <c r="P170" i="9"/>
  <c r="M170" i="9"/>
  <c r="O170" i="9"/>
  <c r="K170" i="9"/>
  <c r="N170" i="9"/>
  <c r="L170" i="9"/>
  <c r="I170" i="9"/>
  <c r="J170" i="9"/>
  <c r="I379" i="9"/>
  <c r="J379" i="9"/>
  <c r="M379" i="9"/>
  <c r="N379" i="9"/>
  <c r="N59" i="9"/>
  <c r="K59" i="9"/>
  <c r="P59" i="9"/>
  <c r="I59" i="9"/>
  <c r="O59" i="9"/>
  <c r="L59" i="9"/>
  <c r="M59" i="9"/>
  <c r="J59" i="9"/>
  <c r="O392" i="9"/>
  <c r="I177" i="9"/>
  <c r="M177" i="9"/>
  <c r="O80" i="9"/>
  <c r="J80" i="9"/>
  <c r="L353" i="9"/>
  <c r="O353" i="9"/>
  <c r="N263" i="9"/>
  <c r="M254" i="9"/>
  <c r="N254" i="9"/>
  <c r="J181" i="9"/>
  <c r="L181" i="9"/>
  <c r="L323" i="9"/>
  <c r="P394" i="9"/>
  <c r="K84" i="9"/>
  <c r="N84" i="9"/>
  <c r="Q84" i="9" s="1"/>
  <c r="S84" i="9" s="1"/>
  <c r="T84" i="9" s="1"/>
  <c r="U84" i="9" s="1"/>
  <c r="M298" i="9"/>
  <c r="K298" i="9"/>
  <c r="I62" i="9"/>
  <c r="N62" i="9"/>
  <c r="I277" i="9"/>
  <c r="O326" i="9"/>
  <c r="M234" i="9"/>
  <c r="P234" i="9"/>
  <c r="I208" i="9"/>
  <c r="O360" i="9"/>
  <c r="P410" i="9"/>
  <c r="N89" i="9"/>
  <c r="I89" i="9"/>
  <c r="N85" i="9"/>
  <c r="I85" i="9"/>
  <c r="K372" i="9"/>
  <c r="K139" i="9"/>
  <c r="L139" i="9"/>
  <c r="L27" i="9"/>
  <c r="O27" i="9"/>
  <c r="P261" i="9"/>
  <c r="L54" i="9"/>
  <c r="J54" i="9"/>
  <c r="I52" i="9"/>
  <c r="J52" i="9"/>
  <c r="P307" i="9"/>
  <c r="I220" i="9"/>
  <c r="M121" i="9"/>
  <c r="N121" i="9"/>
  <c r="Q121" i="9" s="1"/>
  <c r="S121" i="9" s="1"/>
  <c r="T121" i="9" s="1"/>
  <c r="U121" i="9" s="1"/>
  <c r="P189" i="9"/>
  <c r="L189" i="9"/>
  <c r="J23" i="9"/>
  <c r="I23" i="9"/>
  <c r="I325" i="9"/>
  <c r="I74" i="9"/>
  <c r="N74" i="9"/>
  <c r="K391" i="9"/>
  <c r="I302" i="9"/>
  <c r="K51" i="9"/>
  <c r="I51" i="9"/>
  <c r="L230" i="9"/>
  <c r="O230" i="9"/>
  <c r="M274" i="9"/>
  <c r="K274" i="9"/>
  <c r="M190" i="9"/>
  <c r="I190" i="9"/>
  <c r="N195" i="9"/>
  <c r="J195" i="9"/>
  <c r="N179" i="9"/>
  <c r="K179" i="9"/>
  <c r="M122" i="9"/>
  <c r="N122" i="9"/>
  <c r="L18" i="9"/>
  <c r="I18" i="9"/>
  <c r="O370" i="9"/>
  <c r="I367" i="9"/>
  <c r="J367" i="9"/>
  <c r="M367" i="9"/>
  <c r="N367" i="9"/>
  <c r="I375" i="9"/>
  <c r="J375" i="9"/>
  <c r="M375" i="9"/>
  <c r="N375" i="9"/>
  <c r="Q375" i="9" s="1"/>
  <c r="S375" i="9" s="1"/>
  <c r="T375" i="9" s="1"/>
  <c r="U375" i="9" s="1"/>
  <c r="L435" i="9"/>
  <c r="P435" i="9"/>
  <c r="M435" i="9"/>
  <c r="I435" i="9"/>
  <c r="J435" i="9"/>
  <c r="N435" i="9"/>
  <c r="K435" i="9"/>
  <c r="O435" i="9"/>
  <c r="I710" i="9"/>
  <c r="M710" i="9"/>
  <c r="J710" i="9"/>
  <c r="N710" i="9"/>
  <c r="O710" i="9"/>
  <c r="P710" i="9"/>
  <c r="K710" i="9"/>
  <c r="L710" i="9"/>
  <c r="J313" i="9"/>
  <c r="M313" i="9"/>
  <c r="N313" i="9"/>
  <c r="J418" i="9"/>
  <c r="M418" i="9"/>
  <c r="N418" i="9"/>
  <c r="N517" i="9"/>
  <c r="O517" i="9"/>
  <c r="P517" i="9"/>
  <c r="J517" i="9"/>
  <c r="K517" i="9"/>
  <c r="L517" i="9"/>
  <c r="M517" i="9"/>
  <c r="I517" i="9"/>
  <c r="I833" i="9"/>
  <c r="M833" i="9"/>
  <c r="N833" i="9"/>
  <c r="J833" i="9"/>
  <c r="O833" i="9"/>
  <c r="K833" i="9"/>
  <c r="L833" i="9"/>
  <c r="P833" i="9"/>
  <c r="I970" i="9"/>
  <c r="M970" i="9"/>
  <c r="L970" i="9"/>
  <c r="J970" i="9"/>
  <c r="K970" i="9"/>
  <c r="P970" i="9"/>
  <c r="N970" i="9"/>
  <c r="O970" i="9"/>
  <c r="K1039" i="9"/>
  <c r="O1039" i="9"/>
  <c r="L1039" i="9"/>
  <c r="I1039" i="9"/>
  <c r="J1039" i="9"/>
  <c r="P1039" i="9"/>
  <c r="M1039" i="9"/>
  <c r="N1039" i="9"/>
  <c r="I843" i="9"/>
  <c r="M843" i="9"/>
  <c r="N843" i="9"/>
  <c r="J843" i="9"/>
  <c r="O843" i="9"/>
  <c r="K843" i="9"/>
  <c r="L843" i="9"/>
  <c r="P843" i="9"/>
  <c r="L469" i="9"/>
  <c r="P469" i="9"/>
  <c r="M469" i="9"/>
  <c r="I469" i="9"/>
  <c r="J469" i="9"/>
  <c r="N469" i="9"/>
  <c r="K469" i="9"/>
  <c r="O469" i="9"/>
  <c r="O627" i="9"/>
  <c r="J627" i="9"/>
  <c r="N627" i="9"/>
  <c r="K627" i="9"/>
  <c r="L627" i="9"/>
  <c r="P627" i="9"/>
  <c r="M627" i="9"/>
  <c r="I627" i="9"/>
  <c r="L468" i="9"/>
  <c r="P468" i="9"/>
  <c r="I468" i="9"/>
  <c r="M468" i="9"/>
  <c r="J468" i="9"/>
  <c r="N468" i="9"/>
  <c r="K468" i="9"/>
  <c r="O468" i="9"/>
  <c r="I901" i="9"/>
  <c r="M901" i="9"/>
  <c r="N901" i="9"/>
  <c r="J901" i="9"/>
  <c r="O901" i="9"/>
  <c r="K901" i="9"/>
  <c r="L901" i="9"/>
  <c r="P901" i="9"/>
  <c r="J631" i="9"/>
  <c r="N631" i="9"/>
  <c r="K631" i="9"/>
  <c r="L631" i="9"/>
  <c r="P631" i="9"/>
  <c r="M631" i="9"/>
  <c r="O631" i="9"/>
  <c r="I631" i="9"/>
  <c r="I834" i="9"/>
  <c r="M834" i="9"/>
  <c r="J834" i="9"/>
  <c r="N834" i="9"/>
  <c r="P834" i="9"/>
  <c r="K834" i="9"/>
  <c r="O834" i="9"/>
  <c r="L834" i="9"/>
  <c r="I920" i="9"/>
  <c r="M920" i="9"/>
  <c r="J920" i="9"/>
  <c r="N920" i="9"/>
  <c r="K920" i="9"/>
  <c r="O920" i="9"/>
  <c r="P920" i="9"/>
  <c r="L920" i="9"/>
  <c r="J635" i="9"/>
  <c r="N635" i="9"/>
  <c r="K635" i="9"/>
  <c r="L635" i="9"/>
  <c r="P635" i="9"/>
  <c r="M635" i="9"/>
  <c r="O635" i="9"/>
  <c r="I635" i="9"/>
  <c r="I735" i="9"/>
  <c r="M735" i="9"/>
  <c r="N735" i="9"/>
  <c r="J735" i="9"/>
  <c r="O735" i="9"/>
  <c r="K735" i="9"/>
  <c r="L735" i="9"/>
  <c r="P735" i="9"/>
  <c r="L443" i="9"/>
  <c r="P443" i="9"/>
  <c r="M443" i="9"/>
  <c r="I443" i="9"/>
  <c r="J443" i="9"/>
  <c r="N443" i="9"/>
  <c r="K443" i="9"/>
  <c r="O443" i="9"/>
  <c r="J309" i="9"/>
  <c r="M309" i="9"/>
  <c r="N309" i="9"/>
  <c r="P242" i="9"/>
  <c r="N242" i="9"/>
  <c r="O242" i="9"/>
  <c r="I242" i="9"/>
  <c r="L242" i="9"/>
  <c r="M242" i="9"/>
  <c r="J242" i="9"/>
  <c r="K242" i="9"/>
  <c r="J93" i="9"/>
  <c r="I93" i="9"/>
  <c r="N93" i="9"/>
  <c r="O93" i="9"/>
  <c r="L93" i="9"/>
  <c r="M93" i="9"/>
  <c r="P93" i="9"/>
  <c r="K93" i="9"/>
  <c r="I787" i="9"/>
  <c r="M787" i="9"/>
  <c r="N787" i="9"/>
  <c r="J787" i="9"/>
  <c r="O787" i="9"/>
  <c r="K787" i="9"/>
  <c r="L787" i="9"/>
  <c r="P787" i="9"/>
  <c r="K277" i="9"/>
  <c r="L277" i="9"/>
  <c r="J340" i="9"/>
  <c r="M340" i="9"/>
  <c r="N340" i="9"/>
  <c r="Q340" i="9" s="1"/>
  <c r="S340" i="9" s="1"/>
  <c r="T340" i="9" s="1"/>
  <c r="U340" i="9" s="1"/>
  <c r="I319" i="9"/>
  <c r="J319" i="9"/>
  <c r="M319" i="9"/>
  <c r="N319" i="9"/>
  <c r="K311" i="9"/>
  <c r="I311" i="9"/>
  <c r="O311" i="9"/>
  <c r="L311" i="9"/>
  <c r="P311" i="9"/>
  <c r="J311" i="9"/>
  <c r="M311" i="9"/>
  <c r="N311" i="9"/>
  <c r="I848" i="9"/>
  <c r="M848" i="9"/>
  <c r="J848" i="9"/>
  <c r="N848" i="9"/>
  <c r="K848" i="9"/>
  <c r="O848" i="9"/>
  <c r="P848" i="9"/>
  <c r="L848" i="9"/>
  <c r="I973" i="9"/>
  <c r="M973" i="9"/>
  <c r="N973" i="9"/>
  <c r="O973" i="9"/>
  <c r="P973" i="9"/>
  <c r="L973" i="9"/>
  <c r="J973" i="9"/>
  <c r="K973" i="9"/>
  <c r="N543" i="9"/>
  <c r="O543" i="9"/>
  <c r="P543" i="9"/>
  <c r="J543" i="9"/>
  <c r="K543" i="9"/>
  <c r="L543" i="9"/>
  <c r="M543" i="9"/>
  <c r="I543" i="9"/>
  <c r="I796" i="9"/>
  <c r="M796" i="9"/>
  <c r="J796" i="9"/>
  <c r="N796" i="9"/>
  <c r="K796" i="9"/>
  <c r="P796" i="9"/>
  <c r="O796" i="9"/>
  <c r="L796" i="9"/>
  <c r="I416" i="9"/>
  <c r="J416" i="9"/>
  <c r="M416" i="9"/>
  <c r="N416" i="9"/>
  <c r="O603" i="9"/>
  <c r="P603" i="9"/>
  <c r="J603" i="9"/>
  <c r="N603" i="9"/>
  <c r="K603" i="9"/>
  <c r="L603" i="9"/>
  <c r="M603" i="9"/>
  <c r="I603" i="9"/>
  <c r="I426" i="9"/>
  <c r="J426" i="9"/>
  <c r="M426" i="9"/>
  <c r="N426" i="9"/>
  <c r="O539" i="9"/>
  <c r="P539" i="9"/>
  <c r="J539" i="9"/>
  <c r="N539" i="9"/>
  <c r="K539" i="9"/>
  <c r="L539" i="9"/>
  <c r="M539" i="9"/>
  <c r="I539" i="9"/>
  <c r="N177" i="9"/>
  <c r="P177" i="9"/>
  <c r="I80" i="9"/>
  <c r="M80" i="9"/>
  <c r="I263" i="9"/>
  <c r="P254" i="9"/>
  <c r="I181" i="9"/>
  <c r="O181" i="9"/>
  <c r="I418" i="9"/>
  <c r="K418" i="9"/>
  <c r="K323" i="9"/>
  <c r="I84" i="9"/>
  <c r="J84" i="9"/>
  <c r="P298" i="9"/>
  <c r="N298" i="9"/>
  <c r="L62" i="9"/>
  <c r="P62" i="9"/>
  <c r="K319" i="9"/>
  <c r="N277" i="9"/>
  <c r="Q277" i="9" s="1"/>
  <c r="S277" i="9" s="1"/>
  <c r="T277" i="9" s="1"/>
  <c r="U277" i="9" s="1"/>
  <c r="M277" i="9"/>
  <c r="L326" i="9"/>
  <c r="I234" i="9"/>
  <c r="L208" i="9"/>
  <c r="L360" i="9"/>
  <c r="O410" i="9"/>
  <c r="J89" i="9"/>
  <c r="L89" i="9"/>
  <c r="J85" i="9"/>
  <c r="L85" i="9"/>
  <c r="L375" i="9"/>
  <c r="I139" i="9"/>
  <c r="J139" i="9"/>
  <c r="N27" i="9"/>
  <c r="I27" i="9"/>
  <c r="L313" i="9"/>
  <c r="O313" i="9"/>
  <c r="I261" i="9"/>
  <c r="K54" i="9"/>
  <c r="M54" i="9"/>
  <c r="O52" i="9"/>
  <c r="M52" i="9"/>
  <c r="L220" i="9"/>
  <c r="I121" i="9"/>
  <c r="J121" i="9"/>
  <c r="I189" i="9"/>
  <c r="O189" i="9"/>
  <c r="K23" i="9"/>
  <c r="M23" i="9"/>
  <c r="L309" i="9"/>
  <c r="O309" i="9"/>
  <c r="P325" i="9"/>
  <c r="P74" i="9"/>
  <c r="L74" i="9"/>
  <c r="J302" i="9"/>
  <c r="N51" i="9"/>
  <c r="P51" i="9"/>
  <c r="N230" i="9"/>
  <c r="P230" i="9"/>
  <c r="P274" i="9"/>
  <c r="N274" i="9"/>
  <c r="L190" i="9"/>
  <c r="J190" i="9"/>
  <c r="O367" i="9"/>
  <c r="I195" i="9"/>
  <c r="O195" i="9"/>
  <c r="I179" i="9"/>
  <c r="M179" i="9"/>
  <c r="O426" i="9"/>
  <c r="L340" i="9"/>
  <c r="I122" i="9"/>
  <c r="O122" i="9"/>
  <c r="J18" i="9"/>
  <c r="P18" i="9"/>
  <c r="K263" i="9"/>
  <c r="L263" i="9"/>
  <c r="I1014" i="9"/>
  <c r="M1014" i="9"/>
  <c r="J1014" i="9"/>
  <c r="K1014" i="9"/>
  <c r="N1014" i="9"/>
  <c r="O1014" i="9"/>
  <c r="L1014" i="9"/>
  <c r="P1014" i="9"/>
  <c r="O378" i="9"/>
  <c r="L378" i="9"/>
  <c r="P378" i="9"/>
  <c r="I378" i="9"/>
  <c r="K378" i="9"/>
  <c r="J378" i="9"/>
  <c r="M378" i="9"/>
  <c r="N378" i="9"/>
  <c r="L476" i="9"/>
  <c r="P476" i="9"/>
  <c r="I476" i="9"/>
  <c r="M476" i="9"/>
  <c r="J476" i="9"/>
  <c r="N476" i="9"/>
  <c r="K476" i="9"/>
  <c r="O476" i="9"/>
  <c r="L145" i="9"/>
  <c r="I145" i="9"/>
  <c r="P145" i="9"/>
  <c r="M145" i="9"/>
  <c r="J145" i="9"/>
  <c r="K145" i="9"/>
  <c r="O145" i="9"/>
  <c r="N145" i="9"/>
  <c r="J208" i="9"/>
  <c r="K208" i="9"/>
  <c r="I935" i="9"/>
  <c r="M935" i="9"/>
  <c r="K935" i="9"/>
  <c r="N935" i="9"/>
  <c r="O935" i="9"/>
  <c r="P935" i="9"/>
  <c r="J935" i="9"/>
  <c r="L935" i="9"/>
  <c r="J394" i="9"/>
  <c r="M394" i="9"/>
  <c r="N394" i="9"/>
  <c r="P166" i="9"/>
  <c r="M166" i="9"/>
  <c r="J166" i="9"/>
  <c r="N166" i="9"/>
  <c r="O166" i="9"/>
  <c r="K166" i="9"/>
  <c r="L166" i="9"/>
  <c r="I166" i="9"/>
  <c r="I953" i="9"/>
  <c r="M953" i="9"/>
  <c r="N953" i="9"/>
  <c r="O953" i="9"/>
  <c r="L953" i="9"/>
  <c r="J953" i="9"/>
  <c r="K953" i="9"/>
  <c r="P953" i="9"/>
  <c r="L442" i="9"/>
  <c r="P442" i="9"/>
  <c r="I442" i="9"/>
  <c r="M442" i="9"/>
  <c r="J442" i="9"/>
  <c r="N442" i="9"/>
  <c r="K442" i="9"/>
  <c r="O442" i="9"/>
  <c r="L473" i="9"/>
  <c r="P473" i="9"/>
  <c r="M473" i="9"/>
  <c r="I473" i="9"/>
  <c r="J473" i="9"/>
  <c r="N473" i="9"/>
  <c r="K473" i="9"/>
  <c r="O473" i="9"/>
  <c r="J538" i="9"/>
  <c r="N538" i="9"/>
  <c r="K538" i="9"/>
  <c r="L538" i="9"/>
  <c r="O538" i="9"/>
  <c r="P538" i="9"/>
  <c r="I538" i="9"/>
  <c r="M538" i="9"/>
  <c r="N582" i="9"/>
  <c r="K582" i="9"/>
  <c r="L582" i="9"/>
  <c r="O582" i="9"/>
  <c r="P582" i="9"/>
  <c r="J582" i="9"/>
  <c r="I582" i="9"/>
  <c r="M582" i="9"/>
  <c r="I307" i="9"/>
  <c r="J307" i="9"/>
  <c r="M307" i="9"/>
  <c r="N307" i="9"/>
  <c r="Q307" i="9" s="1"/>
  <c r="S307" i="9" s="1"/>
  <c r="T307" i="9" s="1"/>
  <c r="U307" i="9" s="1"/>
  <c r="I995" i="9"/>
  <c r="M995" i="9"/>
  <c r="N995" i="9"/>
  <c r="O995" i="9"/>
  <c r="P995" i="9"/>
  <c r="L995" i="9"/>
  <c r="J995" i="9"/>
  <c r="K995" i="9"/>
  <c r="O607" i="9"/>
  <c r="P607" i="9"/>
  <c r="J607" i="9"/>
  <c r="N607" i="9"/>
  <c r="K607" i="9"/>
  <c r="L607" i="9"/>
  <c r="M607" i="9"/>
  <c r="I607" i="9"/>
  <c r="I989" i="9"/>
  <c r="M989" i="9"/>
  <c r="N989" i="9"/>
  <c r="O989" i="9"/>
  <c r="P989" i="9"/>
  <c r="L989" i="9"/>
  <c r="J989" i="9"/>
  <c r="K989" i="9"/>
  <c r="I836" i="9"/>
  <c r="M836" i="9"/>
  <c r="J836" i="9"/>
  <c r="N836" i="9"/>
  <c r="K836" i="9"/>
  <c r="P836" i="9"/>
  <c r="O836" i="9"/>
  <c r="L836" i="9"/>
  <c r="I755" i="9"/>
  <c r="M755" i="9"/>
  <c r="N755" i="9"/>
  <c r="J755" i="9"/>
  <c r="O755" i="9"/>
  <c r="K755" i="9"/>
  <c r="L755" i="9"/>
  <c r="P755" i="9"/>
  <c r="J542" i="9"/>
  <c r="K542" i="9"/>
  <c r="L542" i="9"/>
  <c r="N542" i="9"/>
  <c r="O542" i="9"/>
  <c r="P542" i="9"/>
  <c r="I542" i="9"/>
  <c r="M542" i="9"/>
  <c r="I697" i="9"/>
  <c r="M697" i="9"/>
  <c r="N697" i="9"/>
  <c r="O697" i="9"/>
  <c r="J697" i="9"/>
  <c r="K697" i="9"/>
  <c r="L697" i="9"/>
  <c r="P697" i="9"/>
  <c r="J103" i="9"/>
  <c r="K103" i="9"/>
  <c r="I103" i="9"/>
  <c r="N103" i="9"/>
  <c r="L103" i="9"/>
  <c r="M103" i="9"/>
  <c r="O103" i="9"/>
  <c r="P103" i="9"/>
  <c r="J633" i="9"/>
  <c r="N633" i="9"/>
  <c r="M633" i="9"/>
  <c r="L633" i="9"/>
  <c r="P633" i="9"/>
  <c r="K633" i="9"/>
  <c r="O633" i="9"/>
  <c r="I633" i="9"/>
  <c r="N535" i="9"/>
  <c r="O535" i="9"/>
  <c r="P535" i="9"/>
  <c r="J535" i="9"/>
  <c r="K535" i="9"/>
  <c r="L535" i="9"/>
  <c r="M535" i="9"/>
  <c r="I535" i="9"/>
  <c r="I273" i="9"/>
  <c r="O273" i="9"/>
  <c r="M273" i="9"/>
  <c r="J273" i="9"/>
  <c r="P273" i="9"/>
  <c r="N273" i="9"/>
  <c r="L273" i="9"/>
  <c r="K273" i="9"/>
  <c r="I677" i="9"/>
  <c r="M677" i="9"/>
  <c r="N677" i="9"/>
  <c r="O677" i="9"/>
  <c r="J677" i="9"/>
  <c r="K677" i="9"/>
  <c r="L677" i="9"/>
  <c r="P677" i="9"/>
  <c r="I1018" i="9"/>
  <c r="M1018" i="9"/>
  <c r="L1018" i="9"/>
  <c r="J1018" i="9"/>
  <c r="K1018" i="9"/>
  <c r="P1018" i="9"/>
  <c r="N1018" i="9"/>
  <c r="O1018" i="9"/>
  <c r="I713" i="9"/>
  <c r="M713" i="9"/>
  <c r="N713" i="9"/>
  <c r="O713" i="9"/>
  <c r="J713" i="9"/>
  <c r="K713" i="9"/>
  <c r="L713" i="9"/>
  <c r="P713" i="9"/>
  <c r="I854" i="9"/>
  <c r="M854" i="9"/>
  <c r="J854" i="9"/>
  <c r="N854" i="9"/>
  <c r="K854" i="9"/>
  <c r="O854" i="9"/>
  <c r="P854" i="9"/>
  <c r="L854" i="9"/>
  <c r="P302" i="9"/>
  <c r="K302" i="9"/>
  <c r="L302" i="9"/>
  <c r="O1040" i="9"/>
  <c r="L1040" i="9"/>
  <c r="I1040" i="9"/>
  <c r="J1040" i="9"/>
  <c r="P1040" i="9"/>
  <c r="M1040" i="9"/>
  <c r="N1040" i="9"/>
  <c r="K1040" i="9"/>
  <c r="I1004" i="9"/>
  <c r="M1004" i="9"/>
  <c r="J1004" i="9"/>
  <c r="K1004" i="9"/>
  <c r="L1004" i="9"/>
  <c r="N1004" i="9"/>
  <c r="O1004" i="9"/>
  <c r="P1004" i="9"/>
  <c r="I924" i="9"/>
  <c r="M924" i="9"/>
  <c r="J924" i="9"/>
  <c r="N924" i="9"/>
  <c r="K924" i="9"/>
  <c r="P924" i="9"/>
  <c r="O924" i="9"/>
  <c r="L924" i="9"/>
  <c r="I1000" i="9"/>
  <c r="M1000" i="9"/>
  <c r="P1000" i="9"/>
  <c r="J1000" i="9"/>
  <c r="K1000" i="9"/>
  <c r="N1000" i="9"/>
  <c r="O1000" i="9"/>
  <c r="L1000" i="9"/>
  <c r="L513" i="9"/>
  <c r="M513" i="9"/>
  <c r="P513" i="9"/>
  <c r="I513" i="9"/>
  <c r="K513" i="9"/>
  <c r="N513" i="9"/>
  <c r="O513" i="9"/>
  <c r="J513" i="9"/>
  <c r="I951" i="9"/>
  <c r="M951" i="9"/>
  <c r="N951" i="9"/>
  <c r="O951" i="9"/>
  <c r="P951" i="9"/>
  <c r="J951" i="9"/>
  <c r="K951" i="9"/>
  <c r="L951" i="9"/>
  <c r="K350" i="9"/>
  <c r="O350" i="9"/>
  <c r="L350" i="9"/>
  <c r="P350" i="9"/>
  <c r="I350" i="9"/>
  <c r="J350" i="9"/>
  <c r="M350" i="9"/>
  <c r="N350" i="9"/>
  <c r="I888" i="9"/>
  <c r="M888" i="9"/>
  <c r="J888" i="9"/>
  <c r="N888" i="9"/>
  <c r="K888" i="9"/>
  <c r="O888" i="9"/>
  <c r="P888" i="9"/>
  <c r="L888" i="9"/>
  <c r="I890" i="9"/>
  <c r="M890" i="9"/>
  <c r="J890" i="9"/>
  <c r="N890" i="9"/>
  <c r="P890" i="9"/>
  <c r="K890" i="9"/>
  <c r="O890" i="9"/>
  <c r="L890" i="9"/>
  <c r="J220" i="9"/>
  <c r="K220" i="9"/>
  <c r="L502" i="9"/>
  <c r="P502" i="9"/>
  <c r="I502" i="9"/>
  <c r="J502" i="9"/>
  <c r="M502" i="9"/>
  <c r="N502" i="9"/>
  <c r="K502" i="9"/>
  <c r="O502" i="9"/>
  <c r="O581" i="9"/>
  <c r="P581" i="9"/>
  <c r="J581" i="9"/>
  <c r="N581" i="9"/>
  <c r="K581" i="9"/>
  <c r="L581" i="9"/>
  <c r="M581" i="9"/>
  <c r="I581" i="9"/>
  <c r="N554" i="9"/>
  <c r="K554" i="9"/>
  <c r="L554" i="9"/>
  <c r="O554" i="9"/>
  <c r="P554" i="9"/>
  <c r="J554" i="9"/>
  <c r="I554" i="9"/>
  <c r="M554" i="9"/>
  <c r="I824" i="9"/>
  <c r="M824" i="9"/>
  <c r="J824" i="9"/>
  <c r="N824" i="9"/>
  <c r="K824" i="9"/>
  <c r="O824" i="9"/>
  <c r="P824" i="9"/>
  <c r="L824" i="9"/>
  <c r="J370" i="9"/>
  <c r="M370" i="9"/>
  <c r="N370" i="9"/>
  <c r="J532" i="9"/>
  <c r="K532" i="9"/>
  <c r="L532" i="9"/>
  <c r="O532" i="9"/>
  <c r="P532" i="9"/>
  <c r="N532" i="9"/>
  <c r="I532" i="9"/>
  <c r="M532" i="9"/>
  <c r="I762" i="9"/>
  <c r="M762" i="9"/>
  <c r="J762" i="9"/>
  <c r="N762" i="9"/>
  <c r="P762" i="9"/>
  <c r="K762" i="9"/>
  <c r="O762" i="9"/>
  <c r="L762" i="9"/>
  <c r="L445" i="9"/>
  <c r="P445" i="9"/>
  <c r="M445" i="9"/>
  <c r="I445" i="9"/>
  <c r="J445" i="9"/>
  <c r="N445" i="9"/>
  <c r="K445" i="9"/>
  <c r="O445" i="9"/>
  <c r="I392" i="9"/>
  <c r="J392" i="9"/>
  <c r="M392" i="9"/>
  <c r="N392" i="9"/>
  <c r="Q392" i="9" s="1"/>
  <c r="S392" i="9" s="1"/>
  <c r="T392" i="9" s="1"/>
  <c r="U392" i="9" s="1"/>
  <c r="K1057" i="9"/>
  <c r="O1057" i="9"/>
  <c r="L1057" i="9"/>
  <c r="I1057" i="9"/>
  <c r="J1057" i="9"/>
  <c r="P1057" i="9"/>
  <c r="M1057" i="9"/>
  <c r="N1057" i="9"/>
  <c r="J353" i="9"/>
  <c r="M353" i="9"/>
  <c r="N353" i="9"/>
  <c r="Q353" i="9" s="1"/>
  <c r="S353" i="9" s="1"/>
  <c r="T353" i="9" s="1"/>
  <c r="U353" i="9" s="1"/>
  <c r="I730" i="9"/>
  <c r="M730" i="9"/>
  <c r="J730" i="9"/>
  <c r="N730" i="9"/>
  <c r="P730" i="9"/>
  <c r="K730" i="9"/>
  <c r="O730" i="9"/>
  <c r="L730" i="9"/>
  <c r="J514" i="9"/>
  <c r="K514" i="9"/>
  <c r="L514" i="9"/>
  <c r="O514" i="9"/>
  <c r="P514" i="9"/>
  <c r="N514" i="9"/>
  <c r="I514" i="9"/>
  <c r="M514" i="9"/>
  <c r="I391" i="9"/>
  <c r="J391" i="9"/>
  <c r="M391" i="9"/>
  <c r="N391" i="9"/>
  <c r="K261" i="9"/>
  <c r="L261" i="9"/>
  <c r="I967" i="9"/>
  <c r="M967" i="9"/>
  <c r="N967" i="9"/>
  <c r="O967" i="9"/>
  <c r="P967" i="9"/>
  <c r="J967" i="9"/>
  <c r="K967" i="9"/>
  <c r="L967" i="9"/>
  <c r="I927" i="9"/>
  <c r="M927" i="9"/>
  <c r="N927" i="9"/>
  <c r="J927" i="9"/>
  <c r="O927" i="9"/>
  <c r="K927" i="9"/>
  <c r="L927" i="9"/>
  <c r="P927" i="9"/>
  <c r="M1027" i="9"/>
  <c r="N1027" i="9"/>
  <c r="O1027" i="9"/>
  <c r="P1027" i="9"/>
  <c r="L1027" i="9"/>
  <c r="I1027" i="9"/>
  <c r="J1027" i="9"/>
  <c r="K1027" i="9"/>
  <c r="I372" i="9"/>
  <c r="J372" i="9"/>
  <c r="M372" i="9"/>
  <c r="N372" i="9"/>
  <c r="J524" i="9"/>
  <c r="N524" i="9"/>
  <c r="K524" i="9"/>
  <c r="L524" i="9"/>
  <c r="O524" i="9"/>
  <c r="P524" i="9"/>
  <c r="I524" i="9"/>
  <c r="M524" i="9"/>
  <c r="K392" i="9"/>
  <c r="O177" i="9"/>
  <c r="L80" i="9"/>
  <c r="I353" i="9"/>
  <c r="P263" i="9"/>
  <c r="M263" i="9"/>
  <c r="J254" i="9"/>
  <c r="O254" i="9"/>
  <c r="P181" i="9"/>
  <c r="P418" i="9"/>
  <c r="P323" i="9"/>
  <c r="L394" i="9"/>
  <c r="L84" i="9"/>
  <c r="O298" i="9"/>
  <c r="O62" i="9"/>
  <c r="P319" i="9"/>
  <c r="J277" i="9"/>
  <c r="I326" i="9"/>
  <c r="K326" i="9"/>
  <c r="L234" i="9"/>
  <c r="J234" i="9"/>
  <c r="O208" i="9"/>
  <c r="P208" i="9"/>
  <c r="K360" i="9"/>
  <c r="L410" i="9"/>
  <c r="K89" i="9"/>
  <c r="O85" i="9"/>
  <c r="O372" i="9"/>
  <c r="K375" i="9"/>
  <c r="O139" i="9"/>
  <c r="P27" i="9"/>
  <c r="K313" i="9"/>
  <c r="N261" i="9"/>
  <c r="M261" i="9"/>
  <c r="I54" i="9"/>
  <c r="L52" i="9"/>
  <c r="L307" i="9"/>
  <c r="O220" i="9"/>
  <c r="P220" i="9"/>
  <c r="K121" i="9"/>
  <c r="J189" i="9"/>
  <c r="N23" i="9"/>
  <c r="K309" i="9"/>
  <c r="L325" i="9"/>
  <c r="O325" i="9"/>
  <c r="O74" i="9"/>
  <c r="O391" i="9"/>
  <c r="O302" i="9"/>
  <c r="J51" i="9"/>
  <c r="M230" i="9"/>
  <c r="O274" i="9"/>
  <c r="P190" i="9"/>
  <c r="L367" i="9"/>
  <c r="P195" i="9"/>
  <c r="P179" i="9"/>
  <c r="L179" i="9"/>
  <c r="L426" i="9"/>
  <c r="K340" i="9"/>
  <c r="K122" i="9"/>
  <c r="M18" i="9"/>
  <c r="I370" i="9"/>
  <c r="K370" i="9"/>
  <c r="O411" i="9"/>
  <c r="P411" i="9"/>
  <c r="K411" i="9"/>
  <c r="L411" i="9"/>
  <c r="N24" i="9"/>
  <c r="K24" i="9"/>
  <c r="P24" i="9"/>
  <c r="I24" i="9"/>
  <c r="O24" i="9"/>
  <c r="L24" i="9"/>
  <c r="M24" i="9"/>
  <c r="J24" i="9"/>
  <c r="L125" i="9"/>
  <c r="P125" i="9"/>
  <c r="J125" i="9"/>
  <c r="N125" i="9"/>
  <c r="O125" i="9"/>
  <c r="K125" i="9"/>
  <c r="M125" i="9"/>
  <c r="I125" i="9"/>
  <c r="M193" i="9"/>
  <c r="J193" i="9"/>
  <c r="L193" i="9"/>
  <c r="O193" i="9"/>
  <c r="K193" i="9"/>
  <c r="P193" i="9"/>
  <c r="N193" i="9"/>
  <c r="I193" i="9"/>
  <c r="O379" i="9"/>
  <c r="P379" i="9"/>
  <c r="K379" i="9"/>
  <c r="L379" i="9"/>
  <c r="P88" i="9"/>
  <c r="M88" i="9"/>
  <c r="J88" i="9"/>
  <c r="N88" i="9"/>
  <c r="L88" i="9"/>
  <c r="I88" i="9"/>
  <c r="O88" i="9"/>
  <c r="K88" i="9"/>
  <c r="O361" i="9"/>
  <c r="P361" i="9"/>
  <c r="I361" i="9"/>
  <c r="K361" i="9"/>
  <c r="L361" i="9"/>
  <c r="O395" i="9"/>
  <c r="P395" i="9"/>
  <c r="K395" i="9"/>
  <c r="L395" i="9"/>
  <c r="I17" i="9"/>
  <c r="O17" i="9"/>
  <c r="M17" i="9"/>
  <c r="J17" i="9"/>
  <c r="L17" i="9"/>
  <c r="N17" i="9"/>
  <c r="P17" i="9"/>
  <c r="K17" i="9"/>
  <c r="L119" i="9"/>
  <c r="O119" i="9"/>
  <c r="P119" i="9"/>
  <c r="J119" i="9"/>
  <c r="N119" i="9"/>
  <c r="I119" i="9"/>
  <c r="K119" i="9"/>
  <c r="M119" i="9"/>
  <c r="P228" i="9"/>
  <c r="N228" i="9"/>
  <c r="I228" i="9"/>
  <c r="M228" i="9"/>
  <c r="O228" i="9"/>
  <c r="L228" i="9"/>
  <c r="M239" i="9"/>
  <c r="L239" i="9"/>
  <c r="O239" i="9"/>
  <c r="P239" i="9"/>
  <c r="I239" i="9"/>
  <c r="N239" i="9"/>
  <c r="J239" i="9"/>
  <c r="K239" i="9"/>
  <c r="O387" i="9"/>
  <c r="P387" i="9"/>
  <c r="K387" i="9"/>
  <c r="L387" i="9"/>
  <c r="I336" i="9"/>
  <c r="K336" i="9"/>
  <c r="L336" i="9"/>
  <c r="O336" i="9"/>
  <c r="P336" i="9"/>
  <c r="K348" i="9"/>
  <c r="L348" i="9"/>
  <c r="O348" i="9"/>
  <c r="P348" i="9"/>
  <c r="M50" i="9"/>
  <c r="J50" i="9"/>
  <c r="N50" i="9"/>
  <c r="K50" i="9"/>
  <c r="O50" i="9"/>
  <c r="P50" i="9"/>
  <c r="I50" i="9"/>
  <c r="L50" i="9"/>
  <c r="K352" i="9"/>
  <c r="L352" i="9"/>
  <c r="O352" i="9"/>
  <c r="P352" i="9"/>
  <c r="N176" i="9"/>
  <c r="I176" i="9"/>
  <c r="J176" i="9"/>
  <c r="L176" i="9"/>
  <c r="M176" i="9"/>
  <c r="P176" i="9"/>
  <c r="K176" i="9"/>
  <c r="O176" i="9"/>
  <c r="O329" i="9"/>
  <c r="P329" i="9"/>
  <c r="I329" i="9"/>
  <c r="K329" i="9"/>
  <c r="L329" i="9"/>
  <c r="O339" i="9"/>
  <c r="P339" i="9"/>
  <c r="K339" i="9"/>
  <c r="L339" i="9"/>
  <c r="M295" i="9"/>
  <c r="J295" i="9"/>
  <c r="N295" i="9"/>
  <c r="O295" i="9"/>
  <c r="P295" i="9"/>
  <c r="I295" i="9"/>
  <c r="M293" i="9"/>
  <c r="O293" i="9"/>
  <c r="P293" i="9"/>
  <c r="J293" i="9"/>
  <c r="N293" i="9"/>
  <c r="I293" i="9"/>
  <c r="L137" i="9"/>
  <c r="P137" i="9"/>
  <c r="M137" i="9"/>
  <c r="K137" i="9"/>
  <c r="J137" i="9"/>
  <c r="O137" i="9"/>
  <c r="N137" i="9"/>
  <c r="I137" i="9"/>
  <c r="O417" i="9"/>
  <c r="P417" i="9"/>
  <c r="K417" i="9"/>
  <c r="L417" i="9"/>
  <c r="L97" i="9"/>
  <c r="I97" i="9"/>
  <c r="P97" i="9"/>
  <c r="M97" i="9"/>
  <c r="J97" i="9"/>
  <c r="N97" i="9"/>
  <c r="O97" i="9"/>
  <c r="K97" i="9"/>
  <c r="N284" i="9"/>
  <c r="I284" i="9"/>
  <c r="K284" i="9"/>
  <c r="M284" i="9"/>
  <c r="J284" i="9"/>
  <c r="O284" i="9"/>
  <c r="P284" i="9"/>
  <c r="P98" i="9"/>
  <c r="M98" i="9"/>
  <c r="J98" i="9"/>
  <c r="O98" i="9"/>
  <c r="N98" i="9"/>
  <c r="L98" i="9"/>
  <c r="I98" i="9"/>
  <c r="K98" i="9"/>
  <c r="P124" i="9"/>
  <c r="J124" i="9"/>
  <c r="N124" i="9"/>
  <c r="O124" i="9"/>
  <c r="L124" i="9"/>
  <c r="I124" i="9"/>
  <c r="K124" i="9"/>
  <c r="M124" i="9"/>
  <c r="N30" i="9"/>
  <c r="K30" i="9"/>
  <c r="L30" i="9"/>
  <c r="I30" i="9"/>
  <c r="O30" i="9"/>
  <c r="M30" i="9"/>
  <c r="J30" i="9"/>
  <c r="P30" i="9"/>
  <c r="I13" i="9"/>
  <c r="O13" i="9"/>
  <c r="P13" i="9"/>
  <c r="M13" i="9"/>
  <c r="J13" i="9"/>
  <c r="N13" i="9"/>
  <c r="K13" i="9"/>
  <c r="L13" i="9"/>
  <c r="P118" i="9"/>
  <c r="J118" i="9"/>
  <c r="O118" i="9"/>
  <c r="N118" i="9"/>
  <c r="L118" i="9"/>
  <c r="K118" i="9"/>
  <c r="M118" i="9"/>
  <c r="I118" i="9"/>
  <c r="O305" i="9"/>
  <c r="P305" i="9"/>
  <c r="I305" i="9"/>
  <c r="K305" i="9"/>
  <c r="L305" i="9"/>
  <c r="L134" i="9"/>
  <c r="P134" i="9"/>
  <c r="N134" i="9"/>
  <c r="I134" i="9"/>
  <c r="M134" i="9"/>
  <c r="K134" i="9"/>
  <c r="J134" i="9"/>
  <c r="O134" i="9"/>
  <c r="O369" i="9"/>
  <c r="P369" i="9"/>
  <c r="I369" i="9"/>
  <c r="K369" i="9"/>
  <c r="L369" i="9"/>
  <c r="N10" i="9"/>
  <c r="P10" i="9"/>
  <c r="K10" i="9"/>
  <c r="I10" i="9"/>
  <c r="O10" i="9"/>
  <c r="M10" i="9"/>
  <c r="J10" i="9"/>
  <c r="L10" i="9"/>
  <c r="K416" i="9"/>
  <c r="L416" i="9"/>
  <c r="O416" i="9"/>
  <c r="P416" i="9"/>
  <c r="K354" i="9"/>
  <c r="L354" i="9"/>
  <c r="O354" i="9"/>
  <c r="P354" i="9"/>
  <c r="I354" i="9"/>
  <c r="K322" i="9"/>
  <c r="L322" i="9"/>
  <c r="O322" i="9"/>
  <c r="P322" i="9"/>
  <c r="I322" i="9"/>
  <c r="L95" i="9"/>
  <c r="I95" i="9"/>
  <c r="P95" i="9"/>
  <c r="M95" i="9"/>
  <c r="J95" i="9"/>
  <c r="N95" i="9"/>
  <c r="O95" i="9"/>
  <c r="K95" i="9"/>
  <c r="L142" i="9"/>
  <c r="P142" i="9"/>
  <c r="N142" i="9"/>
  <c r="O142" i="9"/>
  <c r="I142" i="9"/>
  <c r="M142" i="9"/>
  <c r="K142" i="9"/>
  <c r="J142" i="9"/>
  <c r="M265" i="9"/>
  <c r="O265" i="9"/>
  <c r="P265" i="9"/>
  <c r="J265" i="9"/>
  <c r="N265" i="9"/>
  <c r="I265" i="9"/>
  <c r="P206" i="9"/>
  <c r="O206" i="9"/>
  <c r="I206" i="9"/>
  <c r="J206" i="9"/>
  <c r="M206" i="9"/>
  <c r="N206" i="9"/>
  <c r="L206" i="9"/>
  <c r="I9" i="9"/>
  <c r="O9" i="9"/>
  <c r="M9" i="9"/>
  <c r="J9" i="9"/>
  <c r="L9" i="9"/>
  <c r="N9" i="9"/>
  <c r="P9" i="9"/>
  <c r="K9" i="9"/>
  <c r="I47" i="9"/>
  <c r="O47" i="9"/>
  <c r="M47" i="9"/>
  <c r="J47" i="9"/>
  <c r="P47" i="9"/>
  <c r="N47" i="9"/>
  <c r="K47" i="9"/>
  <c r="L47" i="9"/>
  <c r="O335" i="9"/>
  <c r="P335" i="9"/>
  <c r="K335" i="9"/>
  <c r="L335" i="9"/>
  <c r="M285" i="9"/>
  <c r="O285" i="9"/>
  <c r="P285" i="9"/>
  <c r="J285" i="9"/>
  <c r="N285" i="9"/>
  <c r="I285" i="9"/>
  <c r="N286" i="9"/>
  <c r="I286" i="9"/>
  <c r="O286" i="9"/>
  <c r="P286" i="9"/>
  <c r="M286" i="9"/>
  <c r="K286" i="9"/>
  <c r="J286" i="9"/>
  <c r="O65" i="9"/>
  <c r="J65" i="9"/>
  <c r="P65" i="9"/>
  <c r="I65" i="9"/>
  <c r="N65" i="9"/>
  <c r="K65" i="9"/>
  <c r="L65" i="9"/>
  <c r="M65" i="9"/>
  <c r="K356" i="9"/>
  <c r="L356" i="9"/>
  <c r="O356" i="9"/>
  <c r="P356" i="9"/>
  <c r="L159" i="9"/>
  <c r="P159" i="9"/>
  <c r="M159" i="9"/>
  <c r="O159" i="9"/>
  <c r="J159" i="9"/>
  <c r="N159" i="9"/>
  <c r="I159" i="9"/>
  <c r="K159" i="9"/>
  <c r="N276" i="9"/>
  <c r="I276" i="9"/>
  <c r="K276" i="9"/>
  <c r="M276" i="9"/>
  <c r="J276" i="9"/>
  <c r="O276" i="9"/>
  <c r="P276" i="9"/>
  <c r="P112" i="9"/>
  <c r="J112" i="9"/>
  <c r="N112" i="9"/>
  <c r="O112" i="9"/>
  <c r="L112" i="9"/>
  <c r="M112" i="9"/>
  <c r="I112" i="9"/>
  <c r="K112" i="9"/>
  <c r="L141" i="9"/>
  <c r="P141" i="9"/>
  <c r="M141" i="9"/>
  <c r="J141" i="9"/>
  <c r="N141" i="9"/>
  <c r="K141" i="9"/>
  <c r="I141" i="9"/>
  <c r="O141" i="9"/>
  <c r="O345" i="9"/>
  <c r="P345" i="9"/>
  <c r="I345" i="9"/>
  <c r="K345" i="9"/>
  <c r="L345" i="9"/>
  <c r="K384" i="9"/>
  <c r="L384" i="9"/>
  <c r="O384" i="9"/>
  <c r="P384" i="9"/>
  <c r="M299" i="9"/>
  <c r="J299" i="9"/>
  <c r="N299" i="9"/>
  <c r="O299" i="9"/>
  <c r="P299" i="9"/>
  <c r="I299" i="9"/>
  <c r="I324" i="9"/>
  <c r="K324" i="9"/>
  <c r="L324" i="9"/>
  <c r="O324" i="9"/>
  <c r="P324" i="9"/>
  <c r="M201" i="9"/>
  <c r="J201" i="9"/>
  <c r="K201" i="9"/>
  <c r="L201" i="9"/>
  <c r="N201" i="9"/>
  <c r="P201" i="9"/>
  <c r="I201" i="9"/>
  <c r="O201" i="9"/>
  <c r="I45" i="9"/>
  <c r="K45" i="9"/>
  <c r="M45" i="9"/>
  <c r="J45" i="9"/>
  <c r="L45" i="9"/>
  <c r="N45" i="9"/>
  <c r="O45" i="9"/>
  <c r="P45" i="9"/>
  <c r="M205" i="9"/>
  <c r="L205" i="9"/>
  <c r="N205" i="9"/>
  <c r="P205" i="9"/>
  <c r="J205" i="9"/>
  <c r="K205" i="9"/>
  <c r="I205" i="9"/>
  <c r="O205" i="9"/>
  <c r="M243" i="9"/>
  <c r="L243" i="9"/>
  <c r="O243" i="9"/>
  <c r="J243" i="9"/>
  <c r="K243" i="9"/>
  <c r="P243" i="9"/>
  <c r="I243" i="9"/>
  <c r="N243" i="9"/>
  <c r="L91" i="9"/>
  <c r="I91" i="9"/>
  <c r="P91" i="9"/>
  <c r="M91" i="9"/>
  <c r="J91" i="9"/>
  <c r="N91" i="9"/>
  <c r="K91" i="9"/>
  <c r="O91" i="9"/>
  <c r="Q247" i="9" l="1"/>
  <c r="S247" i="9" s="1"/>
  <c r="T247" i="9" s="1"/>
  <c r="U247" i="9" s="1"/>
  <c r="Q940" i="9"/>
  <c r="S940" i="9" s="1"/>
  <c r="T940" i="9" s="1"/>
  <c r="U940" i="9" s="1"/>
  <c r="Q89" i="9"/>
  <c r="S89" i="9" s="1"/>
  <c r="T89" i="9" s="1"/>
  <c r="U89" i="9" s="1"/>
  <c r="Q394" i="9"/>
  <c r="S394" i="9" s="1"/>
  <c r="T394" i="9" s="1"/>
  <c r="U394" i="9" s="1"/>
  <c r="Q207" i="9"/>
  <c r="S207" i="9" s="1"/>
  <c r="T207" i="9" s="1"/>
  <c r="U207" i="9" s="1"/>
  <c r="Q23" i="9"/>
  <c r="S23" i="9" s="1"/>
  <c r="T23" i="9" s="1"/>
  <c r="U23" i="9" s="1"/>
  <c r="Q261" i="9"/>
  <c r="S261" i="9" s="1"/>
  <c r="T261" i="9" s="1"/>
  <c r="U261" i="9" s="1"/>
  <c r="Q370" i="9"/>
  <c r="S370" i="9" s="1"/>
  <c r="T370" i="9" s="1"/>
  <c r="U370" i="9" s="1"/>
  <c r="Q980" i="9"/>
  <c r="S980" i="9" s="1"/>
  <c r="T980" i="9" s="1"/>
  <c r="U980" i="9" s="1"/>
  <c r="Q463" i="9"/>
  <c r="S463" i="9" s="1"/>
  <c r="T463" i="9" s="1"/>
  <c r="U463" i="9" s="1"/>
  <c r="Q858" i="9"/>
  <c r="S858" i="9" s="1"/>
  <c r="T858" i="9" s="1"/>
  <c r="U858" i="9" s="1"/>
  <c r="Q563" i="9"/>
  <c r="S563" i="9" s="1"/>
  <c r="T563" i="9" s="1"/>
  <c r="U563" i="9" s="1"/>
  <c r="Q6" i="9"/>
  <c r="S6" i="9" s="1"/>
  <c r="T6" i="9" s="1"/>
  <c r="U6" i="9" s="1"/>
  <c r="Q226" i="9"/>
  <c r="S226" i="9" s="1"/>
  <c r="T226" i="9" s="1"/>
  <c r="U226" i="9" s="1"/>
  <c r="Q159" i="9"/>
  <c r="S159" i="9" s="1"/>
  <c r="T159" i="9" s="1"/>
  <c r="U159" i="9" s="1"/>
  <c r="Q206" i="9"/>
  <c r="S206" i="9" s="1"/>
  <c r="T206" i="9" s="1"/>
  <c r="U206" i="9" s="1"/>
  <c r="Q502" i="9"/>
  <c r="S502" i="9" s="1"/>
  <c r="T502" i="9" s="1"/>
  <c r="U502" i="9" s="1"/>
  <c r="Q350" i="9"/>
  <c r="S350" i="9" s="1"/>
  <c r="T350" i="9" s="1"/>
  <c r="U350" i="9" s="1"/>
  <c r="Q555" i="9"/>
  <c r="S555" i="9" s="1"/>
  <c r="T555" i="9" s="1"/>
  <c r="U555" i="9" s="1"/>
  <c r="Q583" i="9"/>
  <c r="S583" i="9" s="1"/>
  <c r="T583" i="9" s="1"/>
  <c r="U583" i="9" s="1"/>
  <c r="Q1033" i="9"/>
  <c r="S1033" i="9" s="1"/>
  <c r="T1033" i="9" s="1"/>
  <c r="U1033" i="9" s="1"/>
  <c r="Q880" i="9"/>
  <c r="S880" i="9" s="1"/>
  <c r="T880" i="9" s="1"/>
  <c r="U880" i="9" s="1"/>
  <c r="Q47" i="9"/>
  <c r="S47" i="9" s="1"/>
  <c r="T47" i="9" s="1"/>
  <c r="U47" i="9" s="1"/>
  <c r="Q564" i="9"/>
  <c r="S564" i="9" s="1"/>
  <c r="T564" i="9" s="1"/>
  <c r="U564" i="9" s="1"/>
  <c r="Q485" i="9"/>
  <c r="S485" i="9" s="1"/>
  <c r="T485" i="9" s="1"/>
  <c r="U485" i="9" s="1"/>
  <c r="Q975" i="9"/>
  <c r="S975" i="9" s="1"/>
  <c r="T975" i="9" s="1"/>
  <c r="U975" i="9" s="1"/>
  <c r="Q112" i="9"/>
  <c r="S112" i="9" s="1"/>
  <c r="T112" i="9" s="1"/>
  <c r="U112" i="9" s="1"/>
  <c r="Q293" i="9"/>
  <c r="S293" i="9" s="1"/>
  <c r="T293" i="9" s="1"/>
  <c r="U293" i="9" s="1"/>
  <c r="Q387" i="9"/>
  <c r="S387" i="9" s="1"/>
  <c r="T387" i="9" s="1"/>
  <c r="U387" i="9" s="1"/>
  <c r="Q220" i="9"/>
  <c r="S220" i="9" s="1"/>
  <c r="T220" i="9" s="1"/>
  <c r="U220" i="9" s="1"/>
  <c r="Q713" i="9"/>
  <c r="S713" i="9" s="1"/>
  <c r="T713" i="9" s="1"/>
  <c r="U713" i="9" s="1"/>
  <c r="Q677" i="9"/>
  <c r="S677" i="9" s="1"/>
  <c r="T677" i="9" s="1"/>
  <c r="U677" i="9" s="1"/>
  <c r="Q697" i="9"/>
  <c r="S697" i="9" s="1"/>
  <c r="T697" i="9" s="1"/>
  <c r="U697" i="9" s="1"/>
  <c r="Q953" i="9"/>
  <c r="S953" i="9" s="1"/>
  <c r="T953" i="9" s="1"/>
  <c r="U953" i="9" s="1"/>
  <c r="Q51" i="9"/>
  <c r="S51" i="9" s="1"/>
  <c r="T51" i="9" s="1"/>
  <c r="U51" i="9" s="1"/>
  <c r="Q973" i="9"/>
  <c r="S973" i="9" s="1"/>
  <c r="T973" i="9" s="1"/>
  <c r="U973" i="9" s="1"/>
  <c r="Q984" i="9"/>
  <c r="S984" i="9" s="1"/>
  <c r="T984" i="9" s="1"/>
  <c r="U984" i="9" s="1"/>
  <c r="Q576" i="9"/>
  <c r="S576" i="9" s="1"/>
  <c r="T576" i="9" s="1"/>
  <c r="U576" i="9" s="1"/>
  <c r="Q46" i="9"/>
  <c r="S46" i="9" s="1"/>
  <c r="T46" i="9" s="1"/>
  <c r="U46" i="9" s="1"/>
  <c r="Q733" i="9"/>
  <c r="S733" i="9" s="1"/>
  <c r="T733" i="9" s="1"/>
  <c r="U733" i="9" s="1"/>
  <c r="Q634" i="9"/>
  <c r="S634" i="9" s="1"/>
  <c r="T634" i="9" s="1"/>
  <c r="U634" i="9" s="1"/>
  <c r="Q144" i="9"/>
  <c r="S144" i="9" s="1"/>
  <c r="T144" i="9" s="1"/>
  <c r="U144" i="9" s="1"/>
  <c r="Q621" i="9"/>
  <c r="S621" i="9" s="1"/>
  <c r="T621" i="9" s="1"/>
  <c r="U621" i="9" s="1"/>
  <c r="Q477" i="9"/>
  <c r="S477" i="9" s="1"/>
  <c r="T477" i="9" s="1"/>
  <c r="U477" i="9" s="1"/>
  <c r="Q434" i="9"/>
  <c r="S434" i="9" s="1"/>
  <c r="T434" i="9" s="1"/>
  <c r="U434" i="9" s="1"/>
  <c r="Q947" i="9"/>
  <c r="S947" i="9" s="1"/>
  <c r="T947" i="9" s="1"/>
  <c r="U947" i="9" s="1"/>
  <c r="Q65" i="9"/>
  <c r="S65" i="9" s="1"/>
  <c r="T65" i="9" s="1"/>
  <c r="U65" i="9" s="1"/>
  <c r="Q9" i="9"/>
  <c r="S9" i="9" s="1"/>
  <c r="T9" i="9" s="1"/>
  <c r="U9" i="9" s="1"/>
  <c r="Q142" i="9"/>
  <c r="S142" i="9" s="1"/>
  <c r="T142" i="9" s="1"/>
  <c r="U142" i="9" s="1"/>
  <c r="Q445" i="9"/>
  <c r="S445" i="9" s="1"/>
  <c r="T445" i="9" s="1"/>
  <c r="U445" i="9" s="1"/>
  <c r="Q1040" i="9"/>
  <c r="S1040" i="9" s="1"/>
  <c r="T1040" i="9" s="1"/>
  <c r="U1040" i="9" s="1"/>
  <c r="Q473" i="9"/>
  <c r="S473" i="9" s="1"/>
  <c r="T473" i="9" s="1"/>
  <c r="U473" i="9" s="1"/>
  <c r="Q442" i="9"/>
  <c r="S442" i="9" s="1"/>
  <c r="T442" i="9" s="1"/>
  <c r="U442" i="9" s="1"/>
  <c r="Q443" i="9"/>
  <c r="S443" i="9" s="1"/>
  <c r="T443" i="9" s="1"/>
  <c r="U443" i="9" s="1"/>
  <c r="Q468" i="9"/>
  <c r="S468" i="9" s="1"/>
  <c r="T468" i="9" s="1"/>
  <c r="U468" i="9" s="1"/>
  <c r="Q469" i="9"/>
  <c r="S469" i="9" s="1"/>
  <c r="T469" i="9" s="1"/>
  <c r="U469" i="9" s="1"/>
  <c r="Q283" i="9"/>
  <c r="S283" i="9" s="1"/>
  <c r="T283" i="9" s="1"/>
  <c r="U283" i="9" s="1"/>
  <c r="Q994" i="9"/>
  <c r="S994" i="9" s="1"/>
  <c r="T994" i="9" s="1"/>
  <c r="U994" i="9" s="1"/>
  <c r="Q679" i="9"/>
  <c r="S679" i="9" s="1"/>
  <c r="T679" i="9" s="1"/>
  <c r="U679" i="9" s="1"/>
  <c r="Q773" i="9"/>
  <c r="S773" i="9" s="1"/>
  <c r="T773" i="9" s="1"/>
  <c r="U773" i="9" s="1"/>
  <c r="Q106" i="9"/>
  <c r="S106" i="9" s="1"/>
  <c r="T106" i="9" s="1"/>
  <c r="U106" i="9" s="1"/>
  <c r="Q872" i="9"/>
  <c r="S872" i="9" s="1"/>
  <c r="T872" i="9" s="1"/>
  <c r="U872" i="9" s="1"/>
  <c r="Q763" i="9"/>
  <c r="S763" i="9" s="1"/>
  <c r="T763" i="9" s="1"/>
  <c r="U763" i="9" s="1"/>
  <c r="Q669" i="9"/>
  <c r="S669" i="9" s="1"/>
  <c r="T669" i="9" s="1"/>
  <c r="U669" i="9" s="1"/>
  <c r="Q525" i="9"/>
  <c r="S525" i="9" s="1"/>
  <c r="T525" i="9" s="1"/>
  <c r="U525" i="9" s="1"/>
  <c r="Q835" i="9"/>
  <c r="S835" i="9" s="1"/>
  <c r="T835" i="9" s="1"/>
  <c r="U835" i="9" s="1"/>
  <c r="Q548" i="9"/>
  <c r="S548" i="9" s="1"/>
  <c r="T548" i="9" s="1"/>
  <c r="U548" i="9" s="1"/>
  <c r="Q960" i="9"/>
  <c r="S960" i="9" s="1"/>
  <c r="T960" i="9" s="1"/>
  <c r="U960" i="9" s="1"/>
  <c r="Q997" i="9"/>
  <c r="S997" i="9" s="1"/>
  <c r="T997" i="9" s="1"/>
  <c r="U997" i="9" s="1"/>
  <c r="Q430" i="9"/>
  <c r="S430" i="9" s="1"/>
  <c r="T430" i="9" s="1"/>
  <c r="U430" i="9" s="1"/>
  <c r="Q751" i="9"/>
  <c r="S751" i="9" s="1"/>
  <c r="T751" i="9" s="1"/>
  <c r="U751" i="9" s="1"/>
  <c r="Q883" i="9"/>
  <c r="S883" i="9" s="1"/>
  <c r="T883" i="9" s="1"/>
  <c r="U883" i="9" s="1"/>
  <c r="Q235" i="9"/>
  <c r="S235" i="9" s="1"/>
  <c r="T235" i="9" s="1"/>
  <c r="U235" i="9" s="1"/>
  <c r="Q814" i="9"/>
  <c r="S814" i="9" s="1"/>
  <c r="T814" i="9" s="1"/>
  <c r="U814" i="9" s="1"/>
  <c r="Q147" i="9"/>
  <c r="S147" i="9" s="1"/>
  <c r="T147" i="9" s="1"/>
  <c r="U147" i="9" s="1"/>
  <c r="Q656" i="9"/>
  <c r="S656" i="9" s="1"/>
  <c r="T656" i="9" s="1"/>
  <c r="U656" i="9" s="1"/>
  <c r="Q182" i="9"/>
  <c r="S182" i="9" s="1"/>
  <c r="T182" i="9" s="1"/>
  <c r="U182" i="9" s="1"/>
  <c r="Q1011" i="9"/>
  <c r="S1011" i="9" s="1"/>
  <c r="T1011" i="9" s="1"/>
  <c r="U1011" i="9" s="1"/>
  <c r="Q965" i="9"/>
  <c r="S965" i="9" s="1"/>
  <c r="T965" i="9" s="1"/>
  <c r="U965" i="9" s="1"/>
  <c r="Q205" i="9"/>
  <c r="S205" i="9" s="1"/>
  <c r="T205" i="9" s="1"/>
  <c r="U205" i="9" s="1"/>
  <c r="Q827" i="9"/>
  <c r="S827" i="9" s="1"/>
  <c r="T827" i="9" s="1"/>
  <c r="U827" i="9" s="1"/>
  <c r="Q703" i="9"/>
  <c r="S703" i="9" s="1"/>
  <c r="T703" i="9" s="1"/>
  <c r="U703" i="9" s="1"/>
  <c r="Q596" i="9"/>
  <c r="S596" i="9" s="1"/>
  <c r="T596" i="9" s="1"/>
  <c r="U596" i="9" s="1"/>
  <c r="Q958" i="9"/>
  <c r="S958" i="9" s="1"/>
  <c r="T958" i="9" s="1"/>
  <c r="U958" i="9" s="1"/>
  <c r="Q67" i="9"/>
  <c r="S67" i="9" s="1"/>
  <c r="T67" i="9" s="1"/>
  <c r="U67" i="9" s="1"/>
  <c r="Q825" i="9"/>
  <c r="S825" i="9" s="1"/>
  <c r="T825" i="9" s="1"/>
  <c r="U825" i="9" s="1"/>
  <c r="Q1030" i="9"/>
  <c r="S1030" i="9" s="1"/>
  <c r="T1030" i="9" s="1"/>
  <c r="U1030" i="9" s="1"/>
  <c r="Q959" i="9"/>
  <c r="S959" i="9" s="1"/>
  <c r="T959" i="9" s="1"/>
  <c r="U959" i="9" s="1"/>
  <c r="Q1017" i="9"/>
  <c r="S1017" i="9" s="1"/>
  <c r="T1017" i="9" s="1"/>
  <c r="U1017" i="9" s="1"/>
  <c r="Q480" i="9"/>
  <c r="S480" i="9" s="1"/>
  <c r="T480" i="9" s="1"/>
  <c r="U480" i="9" s="1"/>
  <c r="Q352" i="9"/>
  <c r="S352" i="9" s="1"/>
  <c r="T352" i="9" s="1"/>
  <c r="U352" i="9" s="1"/>
  <c r="Q348" i="9"/>
  <c r="S348" i="9" s="1"/>
  <c r="T348" i="9" s="1"/>
  <c r="U348" i="9" s="1"/>
  <c r="Q336" i="9"/>
  <c r="S336" i="9" s="1"/>
  <c r="T336" i="9" s="1"/>
  <c r="U336" i="9" s="1"/>
  <c r="Q499" i="9"/>
  <c r="S499" i="9" s="1"/>
  <c r="T499" i="9" s="1"/>
  <c r="U499" i="9" s="1"/>
  <c r="Q926" i="9"/>
  <c r="S926" i="9" s="1"/>
  <c r="T926" i="9" s="1"/>
  <c r="U926" i="9" s="1"/>
  <c r="Q141" i="9"/>
  <c r="S141" i="9" s="1"/>
  <c r="T141" i="9" s="1"/>
  <c r="U141" i="9" s="1"/>
  <c r="Q285" i="9"/>
  <c r="S285" i="9" s="1"/>
  <c r="T285" i="9" s="1"/>
  <c r="U285" i="9" s="1"/>
  <c r="Q335" i="9"/>
  <c r="S335" i="9" s="1"/>
  <c r="T335" i="9" s="1"/>
  <c r="U335" i="9" s="1"/>
  <c r="Q322" i="9"/>
  <c r="S322" i="9" s="1"/>
  <c r="T322" i="9" s="1"/>
  <c r="U322" i="9" s="1"/>
  <c r="Q369" i="9"/>
  <c r="S369" i="9" s="1"/>
  <c r="T369" i="9" s="1"/>
  <c r="U369" i="9" s="1"/>
  <c r="Q284" i="9"/>
  <c r="S284" i="9" s="1"/>
  <c r="T284" i="9" s="1"/>
  <c r="U284" i="9" s="1"/>
  <c r="Q119" i="9"/>
  <c r="S119" i="9" s="1"/>
  <c r="T119" i="9" s="1"/>
  <c r="U119" i="9" s="1"/>
  <c r="Q395" i="9"/>
  <c r="S395" i="9" s="1"/>
  <c r="T395" i="9" s="1"/>
  <c r="U395" i="9" s="1"/>
  <c r="Q514" i="9"/>
  <c r="S514" i="9" s="1"/>
  <c r="T514" i="9" s="1"/>
  <c r="U514" i="9" s="1"/>
  <c r="Q581" i="9"/>
  <c r="S581" i="9" s="1"/>
  <c r="T581" i="9" s="1"/>
  <c r="U581" i="9" s="1"/>
  <c r="Q513" i="9"/>
  <c r="S513" i="9" s="1"/>
  <c r="T513" i="9" s="1"/>
  <c r="U513" i="9" s="1"/>
  <c r="Q1000" i="9"/>
  <c r="S1000" i="9" s="1"/>
  <c r="T1000" i="9" s="1"/>
  <c r="U1000" i="9" s="1"/>
  <c r="Q230" i="9"/>
  <c r="S230" i="9" s="1"/>
  <c r="T230" i="9" s="1"/>
  <c r="U230" i="9" s="1"/>
  <c r="Q242" i="9"/>
  <c r="S242" i="9" s="1"/>
  <c r="T242" i="9" s="1"/>
  <c r="U242" i="9" s="1"/>
  <c r="Q517" i="9"/>
  <c r="S517" i="9" s="1"/>
  <c r="T517" i="9" s="1"/>
  <c r="U517" i="9" s="1"/>
  <c r="Q968" i="9"/>
  <c r="S968" i="9" s="1"/>
  <c r="T968" i="9" s="1"/>
  <c r="U968" i="9" s="1"/>
  <c r="Q54" i="9"/>
  <c r="S54" i="9" s="1"/>
  <c r="T54" i="9" s="1"/>
  <c r="U54" i="9" s="1"/>
  <c r="Q977" i="9"/>
  <c r="S977" i="9" s="1"/>
  <c r="T977" i="9" s="1"/>
  <c r="U977" i="9" s="1"/>
  <c r="Q481" i="9"/>
  <c r="S481" i="9" s="1"/>
  <c r="T481" i="9" s="1"/>
  <c r="U481" i="9" s="1"/>
  <c r="Q495" i="9"/>
  <c r="S495" i="9" s="1"/>
  <c r="T495" i="9" s="1"/>
  <c r="U495" i="9" s="1"/>
  <c r="Q496" i="9"/>
  <c r="S496" i="9" s="1"/>
  <c r="T496" i="9" s="1"/>
  <c r="U496" i="9" s="1"/>
  <c r="Q409" i="9"/>
  <c r="S409" i="9" s="1"/>
  <c r="T409" i="9" s="1"/>
  <c r="U409" i="9" s="1"/>
  <c r="Q622" i="9"/>
  <c r="S622" i="9" s="1"/>
  <c r="T622" i="9" s="1"/>
  <c r="U622" i="9" s="1"/>
  <c r="Q31" i="9"/>
  <c r="S31" i="9" s="1"/>
  <c r="T31" i="9" s="1"/>
  <c r="U31" i="9" s="1"/>
  <c r="Q998" i="9"/>
  <c r="S998" i="9" s="1"/>
  <c r="T998" i="9" s="1"/>
  <c r="U998" i="9" s="1"/>
  <c r="Q482" i="9"/>
  <c r="S482" i="9" s="1"/>
  <c r="T482" i="9" s="1"/>
  <c r="U482" i="9" s="1"/>
  <c r="Q518" i="9"/>
  <c r="S518" i="9" s="1"/>
  <c r="T518" i="9" s="1"/>
  <c r="U518" i="9" s="1"/>
  <c r="Q842" i="9"/>
  <c r="S842" i="9" s="1"/>
  <c r="T842" i="9" s="1"/>
  <c r="U842" i="9" s="1"/>
  <c r="Q490" i="9"/>
  <c r="S490" i="9" s="1"/>
  <c r="T490" i="9" s="1"/>
  <c r="U490" i="9" s="1"/>
  <c r="Q557" i="9"/>
  <c r="S557" i="9" s="1"/>
  <c r="T557" i="9" s="1"/>
  <c r="U557" i="9" s="1"/>
  <c r="Q570" i="9"/>
  <c r="S570" i="9" s="1"/>
  <c r="T570" i="9" s="1"/>
  <c r="U570" i="9" s="1"/>
  <c r="Q474" i="9"/>
  <c r="S474" i="9" s="1"/>
  <c r="T474" i="9" s="1"/>
  <c r="U474" i="9" s="1"/>
  <c r="Q1001" i="9"/>
  <c r="S1001" i="9" s="1"/>
  <c r="T1001" i="9" s="1"/>
  <c r="U1001" i="9" s="1"/>
  <c r="Q151" i="9"/>
  <c r="S151" i="9" s="1"/>
  <c r="T151" i="9" s="1"/>
  <c r="U151" i="9" s="1"/>
  <c r="Q753" i="9"/>
  <c r="S753" i="9" s="1"/>
  <c r="T753" i="9" s="1"/>
  <c r="U753" i="9" s="1"/>
  <c r="Q214" i="9"/>
  <c r="S214" i="9" s="1"/>
  <c r="T214" i="9" s="1"/>
  <c r="U214" i="9" s="1"/>
  <c r="Q660" i="9"/>
  <c r="S660" i="9" s="1"/>
  <c r="T660" i="9" s="1"/>
  <c r="U660" i="9" s="1"/>
  <c r="Q1029" i="9"/>
  <c r="S1029" i="9" s="1"/>
  <c r="T1029" i="9" s="1"/>
  <c r="U1029" i="9" s="1"/>
  <c r="Q444" i="9"/>
  <c r="S444" i="9" s="1"/>
  <c r="T444" i="9" s="1"/>
  <c r="U444" i="9" s="1"/>
  <c r="Q200" i="9"/>
  <c r="S200" i="9" s="1"/>
  <c r="T200" i="9" s="1"/>
  <c r="U200" i="9" s="1"/>
  <c r="Q229" i="9"/>
  <c r="S229" i="9" s="1"/>
  <c r="T229" i="9" s="1"/>
  <c r="U229" i="9" s="1"/>
  <c r="Q25" i="9"/>
  <c r="S25" i="9" s="1"/>
  <c r="T25" i="9" s="1"/>
  <c r="U25" i="9" s="1"/>
  <c r="Q82" i="9"/>
  <c r="S82" i="9" s="1"/>
  <c r="T82" i="9" s="1"/>
  <c r="U82" i="9" s="1"/>
  <c r="Q384" i="9"/>
  <c r="S384" i="9" s="1"/>
  <c r="T384" i="9" s="1"/>
  <c r="U384" i="9" s="1"/>
  <c r="Q305" i="9"/>
  <c r="S305" i="9" s="1"/>
  <c r="T305" i="9" s="1"/>
  <c r="U305" i="9" s="1"/>
  <c r="Q329" i="9"/>
  <c r="S329" i="9" s="1"/>
  <c r="T329" i="9" s="1"/>
  <c r="U329" i="9" s="1"/>
  <c r="Q361" i="9"/>
  <c r="S361" i="9" s="1"/>
  <c r="T361" i="9" s="1"/>
  <c r="U361" i="9" s="1"/>
  <c r="Q411" i="9"/>
  <c r="S411" i="9" s="1"/>
  <c r="T411" i="9" s="1"/>
  <c r="U411" i="9" s="1"/>
  <c r="Q891" i="9"/>
  <c r="S891" i="9" s="1"/>
  <c r="T891" i="9" s="1"/>
  <c r="U891" i="9" s="1"/>
  <c r="Q1006" i="9"/>
  <c r="S1006" i="9" s="1"/>
  <c r="T1006" i="9" s="1"/>
  <c r="U1006" i="9" s="1"/>
  <c r="Q559" i="9"/>
  <c r="S559" i="9" s="1"/>
  <c r="T559" i="9" s="1"/>
  <c r="U559" i="9" s="1"/>
  <c r="Q871" i="9"/>
  <c r="S871" i="9" s="1"/>
  <c r="T871" i="9" s="1"/>
  <c r="U871" i="9" s="1"/>
  <c r="Q507" i="9"/>
  <c r="S507" i="9" s="1"/>
  <c r="T507" i="9" s="1"/>
  <c r="U507" i="9" s="1"/>
  <c r="Q981" i="9"/>
  <c r="S981" i="9" s="1"/>
  <c r="T981" i="9" s="1"/>
  <c r="U981" i="9" s="1"/>
  <c r="Q431" i="9"/>
  <c r="S431" i="9" s="1"/>
  <c r="T431" i="9" s="1"/>
  <c r="U431" i="9" s="1"/>
  <c r="Q699" i="9"/>
  <c r="S699" i="9" s="1"/>
  <c r="T699" i="9" s="1"/>
  <c r="U699" i="9" s="1"/>
  <c r="Q118" i="9"/>
  <c r="S118" i="9" s="1"/>
  <c r="T118" i="9" s="1"/>
  <c r="U118" i="9" s="1"/>
  <c r="Q137" i="9"/>
  <c r="S137" i="9" s="1"/>
  <c r="T137" i="9" s="1"/>
  <c r="U137" i="9" s="1"/>
  <c r="Q88" i="9"/>
  <c r="S88" i="9" s="1"/>
  <c r="T88" i="9" s="1"/>
  <c r="U88" i="9" s="1"/>
  <c r="Q730" i="9"/>
  <c r="S730" i="9" s="1"/>
  <c r="T730" i="9" s="1"/>
  <c r="U730" i="9" s="1"/>
  <c r="Q890" i="9"/>
  <c r="S890" i="9" s="1"/>
  <c r="T890" i="9" s="1"/>
  <c r="U890" i="9" s="1"/>
  <c r="Q888" i="9"/>
  <c r="S888" i="9" s="1"/>
  <c r="T888" i="9" s="1"/>
  <c r="U888" i="9" s="1"/>
  <c r="Q1018" i="9"/>
  <c r="S1018" i="9" s="1"/>
  <c r="T1018" i="9" s="1"/>
  <c r="U1018" i="9" s="1"/>
  <c r="Q145" i="9"/>
  <c r="S145" i="9" s="1"/>
  <c r="T145" i="9" s="1"/>
  <c r="U145" i="9" s="1"/>
  <c r="Q378" i="9"/>
  <c r="S378" i="9" s="1"/>
  <c r="T378" i="9" s="1"/>
  <c r="U378" i="9" s="1"/>
  <c r="Q627" i="9"/>
  <c r="S627" i="9" s="1"/>
  <c r="T627" i="9" s="1"/>
  <c r="U627" i="9" s="1"/>
  <c r="Q970" i="9"/>
  <c r="S970" i="9" s="1"/>
  <c r="T970" i="9" s="1"/>
  <c r="U970" i="9" s="1"/>
  <c r="Q637" i="9"/>
  <c r="S637" i="9" s="1"/>
  <c r="T637" i="9" s="1"/>
  <c r="U637" i="9" s="1"/>
  <c r="Q874" i="9"/>
  <c r="S874" i="9" s="1"/>
  <c r="T874" i="9" s="1"/>
  <c r="U874" i="9" s="1"/>
  <c r="Q1012" i="9"/>
  <c r="S1012" i="9" s="1"/>
  <c r="T1012" i="9" s="1"/>
  <c r="U1012" i="9" s="1"/>
  <c r="Q460" i="9"/>
  <c r="S460" i="9" s="1"/>
  <c r="T460" i="9" s="1"/>
  <c r="U460" i="9" s="1"/>
  <c r="Q511" i="9"/>
  <c r="S511" i="9" s="1"/>
  <c r="T511" i="9" s="1"/>
  <c r="U511" i="9" s="1"/>
  <c r="Q1041" i="9"/>
  <c r="S1041" i="9" s="1"/>
  <c r="T1041" i="9" s="1"/>
  <c r="U1041" i="9" s="1"/>
  <c r="Q466" i="9"/>
  <c r="S466" i="9" s="1"/>
  <c r="T466" i="9" s="1"/>
  <c r="U466" i="9" s="1"/>
  <c r="Q1008" i="9"/>
  <c r="S1008" i="9" s="1"/>
  <c r="T1008" i="9" s="1"/>
  <c r="U1008" i="9" s="1"/>
  <c r="Q992" i="9"/>
  <c r="S992" i="9" s="1"/>
  <c r="T992" i="9" s="1"/>
  <c r="U992" i="9" s="1"/>
  <c r="Q695" i="9"/>
  <c r="S695" i="9" s="1"/>
  <c r="T695" i="9" s="1"/>
  <c r="U695" i="9" s="1"/>
  <c r="Q58" i="9"/>
  <c r="S58" i="9" s="1"/>
  <c r="T58" i="9" s="1"/>
  <c r="U58" i="9" s="1"/>
  <c r="Q969" i="9"/>
  <c r="S969" i="9" s="1"/>
  <c r="T969" i="9" s="1"/>
  <c r="U969" i="9" s="1"/>
  <c r="Q528" i="9"/>
  <c r="S528" i="9" s="1"/>
  <c r="T528" i="9" s="1"/>
  <c r="U528" i="9" s="1"/>
  <c r="Q402" i="9"/>
  <c r="S402" i="9" s="1"/>
  <c r="T402" i="9" s="1"/>
  <c r="U402" i="9" s="1"/>
  <c r="Q1035" i="9"/>
  <c r="S1035" i="9" s="1"/>
  <c r="T1035" i="9" s="1"/>
  <c r="U1035" i="9" s="1"/>
  <c r="Q390" i="9"/>
  <c r="S390" i="9" s="1"/>
  <c r="T390" i="9" s="1"/>
  <c r="U390" i="9" s="1"/>
  <c r="Q243" i="9"/>
  <c r="S243" i="9" s="1"/>
  <c r="T243" i="9" s="1"/>
  <c r="U243" i="9" s="1"/>
  <c r="Q299" i="9"/>
  <c r="S299" i="9" s="1"/>
  <c r="T299" i="9" s="1"/>
  <c r="U299" i="9" s="1"/>
  <c r="Q265" i="9"/>
  <c r="S265" i="9" s="1"/>
  <c r="T265" i="9" s="1"/>
  <c r="U265" i="9" s="1"/>
  <c r="Q30" i="9"/>
  <c r="S30" i="9" s="1"/>
  <c r="T30" i="9" s="1"/>
  <c r="U30" i="9" s="1"/>
  <c r="Q98" i="9"/>
  <c r="S98" i="9" s="1"/>
  <c r="T98" i="9" s="1"/>
  <c r="U98" i="9" s="1"/>
  <c r="Q176" i="9"/>
  <c r="S176" i="9" s="1"/>
  <c r="T176" i="9" s="1"/>
  <c r="U176" i="9" s="1"/>
  <c r="Q239" i="9"/>
  <c r="S239" i="9" s="1"/>
  <c r="T239" i="9" s="1"/>
  <c r="U239" i="9" s="1"/>
  <c r="Q24" i="9"/>
  <c r="S24" i="9" s="1"/>
  <c r="T24" i="9" s="1"/>
  <c r="U24" i="9" s="1"/>
  <c r="Q927" i="9"/>
  <c r="S927" i="9" s="1"/>
  <c r="T927" i="9" s="1"/>
  <c r="U927" i="9" s="1"/>
  <c r="Q967" i="9"/>
  <c r="S967" i="9" s="1"/>
  <c r="T967" i="9" s="1"/>
  <c r="U967" i="9" s="1"/>
  <c r="Q1057" i="9"/>
  <c r="S1057" i="9" s="1"/>
  <c r="T1057" i="9" s="1"/>
  <c r="U1057" i="9" s="1"/>
  <c r="Q762" i="9"/>
  <c r="S762" i="9" s="1"/>
  <c r="T762" i="9" s="1"/>
  <c r="U762" i="9" s="1"/>
  <c r="Q854" i="9"/>
  <c r="S854" i="9" s="1"/>
  <c r="T854" i="9" s="1"/>
  <c r="U854" i="9" s="1"/>
  <c r="Q103" i="9"/>
  <c r="S103" i="9" s="1"/>
  <c r="T103" i="9" s="1"/>
  <c r="U103" i="9" s="1"/>
  <c r="Q542" i="9"/>
  <c r="S542" i="9" s="1"/>
  <c r="T542" i="9" s="1"/>
  <c r="U542" i="9" s="1"/>
  <c r="Q836" i="9"/>
  <c r="S836" i="9" s="1"/>
  <c r="T836" i="9" s="1"/>
  <c r="U836" i="9" s="1"/>
  <c r="Q607" i="9"/>
  <c r="S607" i="9" s="1"/>
  <c r="T607" i="9" s="1"/>
  <c r="U607" i="9" s="1"/>
  <c r="Q166" i="9"/>
  <c r="S166" i="9" s="1"/>
  <c r="T166" i="9" s="1"/>
  <c r="U166" i="9" s="1"/>
  <c r="Q1014" i="9"/>
  <c r="S1014" i="9" s="1"/>
  <c r="T1014" i="9" s="1"/>
  <c r="U1014" i="9" s="1"/>
  <c r="Q274" i="9"/>
  <c r="S274" i="9" s="1"/>
  <c r="T274" i="9" s="1"/>
  <c r="U274" i="9" s="1"/>
  <c r="Q539" i="9"/>
  <c r="S539" i="9" s="1"/>
  <c r="T539" i="9" s="1"/>
  <c r="U539" i="9" s="1"/>
  <c r="Q426" i="9"/>
  <c r="S426" i="9" s="1"/>
  <c r="T426" i="9" s="1"/>
  <c r="U426" i="9" s="1"/>
  <c r="Q603" i="9"/>
  <c r="S603" i="9" s="1"/>
  <c r="T603" i="9" s="1"/>
  <c r="U603" i="9" s="1"/>
  <c r="Q416" i="9"/>
  <c r="S416" i="9" s="1"/>
  <c r="T416" i="9" s="1"/>
  <c r="U416" i="9" s="1"/>
  <c r="Q796" i="9"/>
  <c r="S796" i="9" s="1"/>
  <c r="T796" i="9" s="1"/>
  <c r="U796" i="9" s="1"/>
  <c r="Q848" i="9"/>
  <c r="S848" i="9" s="1"/>
  <c r="T848" i="9" s="1"/>
  <c r="U848" i="9" s="1"/>
  <c r="Q311" i="9"/>
  <c r="S311" i="9" s="1"/>
  <c r="T311" i="9" s="1"/>
  <c r="U311" i="9" s="1"/>
  <c r="Q319" i="9"/>
  <c r="S319" i="9" s="1"/>
  <c r="T319" i="9" s="1"/>
  <c r="U319" i="9" s="1"/>
  <c r="Q920" i="9"/>
  <c r="S920" i="9" s="1"/>
  <c r="T920" i="9" s="1"/>
  <c r="U920" i="9" s="1"/>
  <c r="Q834" i="9"/>
  <c r="S834" i="9" s="1"/>
  <c r="T834" i="9" s="1"/>
  <c r="U834" i="9" s="1"/>
  <c r="Q1039" i="9"/>
  <c r="S1039" i="9" s="1"/>
  <c r="T1039" i="9" s="1"/>
  <c r="U1039" i="9" s="1"/>
  <c r="Q418" i="9"/>
  <c r="S418" i="9" s="1"/>
  <c r="T418" i="9" s="1"/>
  <c r="U418" i="9" s="1"/>
  <c r="Q435" i="9"/>
  <c r="S435" i="9" s="1"/>
  <c r="T435" i="9" s="1"/>
  <c r="U435" i="9" s="1"/>
  <c r="Q179" i="9"/>
  <c r="S179" i="9" s="1"/>
  <c r="T179" i="9" s="1"/>
  <c r="U179" i="9" s="1"/>
  <c r="Q59" i="9"/>
  <c r="S59" i="9" s="1"/>
  <c r="T59" i="9" s="1"/>
  <c r="U59" i="9" s="1"/>
  <c r="Q170" i="9"/>
  <c r="S170" i="9" s="1"/>
  <c r="T170" i="9" s="1"/>
  <c r="U170" i="9" s="1"/>
  <c r="Q326" i="9"/>
  <c r="S326" i="9" s="1"/>
  <c r="T326" i="9" s="1"/>
  <c r="U326" i="9" s="1"/>
  <c r="Q671" i="9"/>
  <c r="S671" i="9" s="1"/>
  <c r="T671" i="9" s="1"/>
  <c r="U671" i="9" s="1"/>
  <c r="Q1007" i="9"/>
  <c r="S1007" i="9" s="1"/>
  <c r="T1007" i="9" s="1"/>
  <c r="U1007" i="9" s="1"/>
  <c r="Q18" i="9"/>
  <c r="S18" i="9" s="1"/>
  <c r="T18" i="9" s="1"/>
  <c r="U18" i="9" s="1"/>
  <c r="Q190" i="9"/>
  <c r="S190" i="9" s="1"/>
  <c r="T190" i="9" s="1"/>
  <c r="U190" i="9" s="1"/>
  <c r="Q52" i="9"/>
  <c r="S52" i="9" s="1"/>
  <c r="T52" i="9" s="1"/>
  <c r="U52" i="9" s="1"/>
  <c r="Q234" i="9"/>
  <c r="S234" i="9" s="1"/>
  <c r="T234" i="9" s="1"/>
  <c r="U234" i="9" s="1"/>
  <c r="Q508" i="9"/>
  <c r="S508" i="9" s="1"/>
  <c r="T508" i="9" s="1"/>
  <c r="U508" i="9" s="1"/>
  <c r="Q260" i="9"/>
  <c r="S260" i="9" s="1"/>
  <c r="T260" i="9" s="1"/>
  <c r="U260" i="9" s="1"/>
  <c r="Q774" i="9"/>
  <c r="S774" i="9" s="1"/>
  <c r="T774" i="9" s="1"/>
  <c r="U774" i="9" s="1"/>
  <c r="Q905" i="9"/>
  <c r="S905" i="9" s="1"/>
  <c r="T905" i="9" s="1"/>
  <c r="U905" i="9" s="1"/>
  <c r="Q578" i="9"/>
  <c r="S578" i="9" s="1"/>
  <c r="T578" i="9" s="1"/>
  <c r="U578" i="9" s="1"/>
  <c r="Q492" i="9"/>
  <c r="S492" i="9" s="1"/>
  <c r="T492" i="9" s="1"/>
  <c r="U492" i="9" s="1"/>
  <c r="Q805" i="9"/>
  <c r="S805" i="9" s="1"/>
  <c r="T805" i="9" s="1"/>
  <c r="U805" i="9" s="1"/>
  <c r="Q752" i="9"/>
  <c r="S752" i="9" s="1"/>
  <c r="T752" i="9" s="1"/>
  <c r="U752" i="9" s="1"/>
  <c r="Q770" i="9"/>
  <c r="S770" i="9" s="1"/>
  <c r="T770" i="9" s="1"/>
  <c r="U770" i="9" s="1"/>
  <c r="Q729" i="9"/>
  <c r="S729" i="9" s="1"/>
  <c r="T729" i="9" s="1"/>
  <c r="U729" i="9" s="1"/>
  <c r="Q642" i="9"/>
  <c r="S642" i="9" s="1"/>
  <c r="T642" i="9" s="1"/>
  <c r="U642" i="9" s="1"/>
  <c r="Q820" i="9"/>
  <c r="S820" i="9" s="1"/>
  <c r="T820" i="9" s="1"/>
  <c r="U820" i="9" s="1"/>
  <c r="Q750" i="9"/>
  <c r="S750" i="9" s="1"/>
  <c r="T750" i="9" s="1"/>
  <c r="U750" i="9" s="1"/>
  <c r="Q598" i="9"/>
  <c r="S598" i="9" s="1"/>
  <c r="T598" i="9" s="1"/>
  <c r="U598" i="9" s="1"/>
  <c r="Q954" i="9"/>
  <c r="S954" i="9" s="1"/>
  <c r="T954" i="9" s="1"/>
  <c r="U954" i="9" s="1"/>
  <c r="Q536" i="9"/>
  <c r="S536" i="9" s="1"/>
  <c r="T536" i="9" s="1"/>
  <c r="U536" i="9" s="1"/>
  <c r="Q764" i="9"/>
  <c r="S764" i="9" s="1"/>
  <c r="T764" i="9" s="1"/>
  <c r="U764" i="9" s="1"/>
  <c r="Q1026" i="9"/>
  <c r="S1026" i="9" s="1"/>
  <c r="T1026" i="9" s="1"/>
  <c r="U1026" i="9" s="1"/>
  <c r="Q571" i="9"/>
  <c r="S571" i="9" s="1"/>
  <c r="T571" i="9" s="1"/>
  <c r="U571" i="9" s="1"/>
  <c r="Q956" i="9"/>
  <c r="S956" i="9" s="1"/>
  <c r="T956" i="9" s="1"/>
  <c r="U956" i="9" s="1"/>
  <c r="Q661" i="9"/>
  <c r="S661" i="9" s="1"/>
  <c r="T661" i="9" s="1"/>
  <c r="U661" i="9" s="1"/>
  <c r="Q303" i="9"/>
  <c r="S303" i="9" s="1"/>
  <c r="T303" i="9" s="1"/>
  <c r="U303" i="9" s="1"/>
  <c r="Q720" i="9"/>
  <c r="S720" i="9" s="1"/>
  <c r="T720" i="9" s="1"/>
  <c r="U720" i="9" s="1"/>
  <c r="Q852" i="9"/>
  <c r="S852" i="9" s="1"/>
  <c r="T852" i="9" s="1"/>
  <c r="U852" i="9" s="1"/>
  <c r="Q765" i="9"/>
  <c r="S765" i="9" s="1"/>
  <c r="T765" i="9" s="1"/>
  <c r="U765" i="9" s="1"/>
  <c r="Q345" i="9"/>
  <c r="S345" i="9" s="1"/>
  <c r="T345" i="9" s="1"/>
  <c r="U345" i="9" s="1"/>
  <c r="Q1020" i="9"/>
  <c r="S1020" i="9" s="1"/>
  <c r="T1020" i="9" s="1"/>
  <c r="U1020" i="9" s="1"/>
  <c r="Q456" i="9"/>
  <c r="S456" i="9" s="1"/>
  <c r="T456" i="9" s="1"/>
  <c r="U456" i="9" s="1"/>
  <c r="Q878" i="9"/>
  <c r="S878" i="9" s="1"/>
  <c r="T878" i="9" s="1"/>
  <c r="U878" i="9" s="1"/>
  <c r="Q879" i="9"/>
  <c r="S879" i="9" s="1"/>
  <c r="T879" i="9" s="1"/>
  <c r="U879" i="9" s="1"/>
  <c r="Q971" i="9"/>
  <c r="S971" i="9" s="1"/>
  <c r="T971" i="9" s="1"/>
  <c r="U971" i="9" s="1"/>
  <c r="Q1032" i="9"/>
  <c r="S1032" i="9" s="1"/>
  <c r="T1032" i="9" s="1"/>
  <c r="U1032" i="9" s="1"/>
  <c r="Q784" i="9"/>
  <c r="S784" i="9" s="1"/>
  <c r="T784" i="9" s="1"/>
  <c r="U784" i="9" s="1"/>
  <c r="Q985" i="9"/>
  <c r="S985" i="9" s="1"/>
  <c r="T985" i="9" s="1"/>
  <c r="U985" i="9" s="1"/>
  <c r="Q861" i="9"/>
  <c r="S861" i="9" s="1"/>
  <c r="T861" i="9" s="1"/>
  <c r="U861" i="9" s="1"/>
  <c r="Q8" i="9"/>
  <c r="S8" i="9" s="1"/>
  <c r="T8" i="9" s="1"/>
  <c r="U8" i="9" s="1"/>
  <c r="Q628" i="9"/>
  <c r="S628" i="9" s="1"/>
  <c r="T628" i="9" s="1"/>
  <c r="U628" i="9" s="1"/>
  <c r="Q156" i="9"/>
  <c r="S156" i="9" s="1"/>
  <c r="T156" i="9" s="1"/>
  <c r="U156" i="9" s="1"/>
  <c r="Q136" i="9"/>
  <c r="S136" i="9" s="1"/>
  <c r="T136" i="9" s="1"/>
  <c r="U136" i="9" s="1"/>
  <c r="Q244" i="9"/>
  <c r="S244" i="9" s="1"/>
  <c r="T244" i="9" s="1"/>
  <c r="U244" i="9" s="1"/>
  <c r="Q667" i="9"/>
  <c r="S667" i="9" s="1"/>
  <c r="T667" i="9" s="1"/>
  <c r="U667" i="9" s="1"/>
  <c r="Q301" i="9"/>
  <c r="S301" i="9" s="1"/>
  <c r="T301" i="9" s="1"/>
  <c r="U301" i="9" s="1"/>
  <c r="Q417" i="9"/>
  <c r="S417" i="9" s="1"/>
  <c r="T417" i="9" s="1"/>
  <c r="U417" i="9" s="1"/>
  <c r="Q962" i="9"/>
  <c r="S962" i="9" s="1"/>
  <c r="T962" i="9" s="1"/>
  <c r="U962" i="9" s="1"/>
  <c r="Q734" i="9"/>
  <c r="S734" i="9" s="1"/>
  <c r="T734" i="9" s="1"/>
  <c r="U734" i="9" s="1"/>
  <c r="Q401" i="9"/>
  <c r="S401" i="9" s="1"/>
  <c r="T401" i="9" s="1"/>
  <c r="U401" i="9" s="1"/>
  <c r="Q339" i="9"/>
  <c r="S339" i="9" s="1"/>
  <c r="T339" i="9" s="1"/>
  <c r="U339" i="9" s="1"/>
  <c r="Q436" i="9"/>
  <c r="S436" i="9" s="1"/>
  <c r="T436" i="9" s="1"/>
  <c r="U436" i="9" s="1"/>
  <c r="Q16" i="9"/>
  <c r="S16" i="9" s="1"/>
  <c r="T16" i="9" s="1"/>
  <c r="U16" i="9" s="1"/>
  <c r="Q308" i="9"/>
  <c r="S308" i="9" s="1"/>
  <c r="T308" i="9" s="1"/>
  <c r="U308" i="9" s="1"/>
  <c r="Q1003" i="9"/>
  <c r="S1003" i="9" s="1"/>
  <c r="T1003" i="9" s="1"/>
  <c r="U1003" i="9" s="1"/>
  <c r="Q286" i="9"/>
  <c r="S286" i="9" s="1"/>
  <c r="T286" i="9" s="1"/>
  <c r="U286" i="9" s="1"/>
  <c r="Q134" i="9"/>
  <c r="S134" i="9" s="1"/>
  <c r="T134" i="9" s="1"/>
  <c r="U134" i="9" s="1"/>
  <c r="Q295" i="9"/>
  <c r="S295" i="9" s="1"/>
  <c r="T295" i="9" s="1"/>
  <c r="U295" i="9" s="1"/>
  <c r="Q125" i="9"/>
  <c r="S125" i="9" s="1"/>
  <c r="T125" i="9" s="1"/>
  <c r="U125" i="9" s="1"/>
  <c r="Q524" i="9"/>
  <c r="S524" i="9" s="1"/>
  <c r="T524" i="9" s="1"/>
  <c r="U524" i="9" s="1"/>
  <c r="Q1027" i="9"/>
  <c r="S1027" i="9" s="1"/>
  <c r="T1027" i="9" s="1"/>
  <c r="U1027" i="9" s="1"/>
  <c r="Q391" i="9"/>
  <c r="S391" i="9" s="1"/>
  <c r="T391" i="9" s="1"/>
  <c r="U391" i="9" s="1"/>
  <c r="Q924" i="9"/>
  <c r="S924" i="9" s="1"/>
  <c r="T924" i="9" s="1"/>
  <c r="U924" i="9" s="1"/>
  <c r="Q755" i="9"/>
  <c r="S755" i="9" s="1"/>
  <c r="T755" i="9" s="1"/>
  <c r="U755" i="9" s="1"/>
  <c r="Q989" i="9"/>
  <c r="S989" i="9" s="1"/>
  <c r="T989" i="9" s="1"/>
  <c r="U989" i="9" s="1"/>
  <c r="Q995" i="9"/>
  <c r="S995" i="9" s="1"/>
  <c r="T995" i="9" s="1"/>
  <c r="U995" i="9" s="1"/>
  <c r="Q298" i="9"/>
  <c r="S298" i="9" s="1"/>
  <c r="T298" i="9" s="1"/>
  <c r="U298" i="9" s="1"/>
  <c r="Q309" i="9"/>
  <c r="S309" i="9" s="1"/>
  <c r="T309" i="9" s="1"/>
  <c r="U309" i="9" s="1"/>
  <c r="Q735" i="9"/>
  <c r="S735" i="9" s="1"/>
  <c r="T735" i="9" s="1"/>
  <c r="U735" i="9" s="1"/>
  <c r="Q901" i="9"/>
  <c r="S901" i="9" s="1"/>
  <c r="T901" i="9" s="1"/>
  <c r="U901" i="9" s="1"/>
  <c r="Q843" i="9"/>
  <c r="S843" i="9" s="1"/>
  <c r="T843" i="9" s="1"/>
  <c r="U843" i="9" s="1"/>
  <c r="Q833" i="9"/>
  <c r="S833" i="9" s="1"/>
  <c r="T833" i="9" s="1"/>
  <c r="U833" i="9" s="1"/>
  <c r="Q122" i="9"/>
  <c r="S122" i="9" s="1"/>
  <c r="T122" i="9" s="1"/>
  <c r="U122" i="9" s="1"/>
  <c r="Q74" i="9"/>
  <c r="S74" i="9" s="1"/>
  <c r="T74" i="9" s="1"/>
  <c r="U74" i="9" s="1"/>
  <c r="Q62" i="9"/>
  <c r="S62" i="9" s="1"/>
  <c r="T62" i="9" s="1"/>
  <c r="U62" i="9" s="1"/>
  <c r="Q263" i="9"/>
  <c r="S263" i="9" s="1"/>
  <c r="T263" i="9" s="1"/>
  <c r="U263" i="9" s="1"/>
  <c r="Q379" i="9"/>
  <c r="S379" i="9" s="1"/>
  <c r="T379" i="9" s="1"/>
  <c r="U379" i="9" s="1"/>
  <c r="Q360" i="9"/>
  <c r="S360" i="9" s="1"/>
  <c r="T360" i="9" s="1"/>
  <c r="U360" i="9" s="1"/>
  <c r="Q500" i="9"/>
  <c r="S500" i="9" s="1"/>
  <c r="T500" i="9" s="1"/>
  <c r="U500" i="9" s="1"/>
  <c r="Q325" i="9"/>
  <c r="S325" i="9" s="1"/>
  <c r="T325" i="9" s="1"/>
  <c r="U325" i="9" s="1"/>
  <c r="Q139" i="9"/>
  <c r="S139" i="9" s="1"/>
  <c r="T139" i="9" s="1"/>
  <c r="U139" i="9" s="1"/>
  <c r="Q181" i="9"/>
  <c r="S181" i="9" s="1"/>
  <c r="T181" i="9" s="1"/>
  <c r="U181" i="9" s="1"/>
  <c r="Q690" i="9"/>
  <c r="S690" i="9" s="1"/>
  <c r="T690" i="9" s="1"/>
  <c r="U690" i="9" s="1"/>
  <c r="Q324" i="9"/>
  <c r="S324" i="9" s="1"/>
  <c r="T324" i="9" s="1"/>
  <c r="U324" i="9" s="1"/>
  <c r="Q611" i="9"/>
  <c r="S611" i="9" s="1"/>
  <c r="T611" i="9" s="1"/>
  <c r="U611" i="9" s="1"/>
  <c r="Q672" i="9"/>
  <c r="S672" i="9" s="1"/>
  <c r="T672" i="9" s="1"/>
  <c r="U672" i="9" s="1"/>
  <c r="Q617" i="9"/>
  <c r="S617" i="9" s="1"/>
  <c r="T617" i="9" s="1"/>
  <c r="U617" i="9" s="1"/>
  <c r="Q925" i="9"/>
  <c r="S925" i="9" s="1"/>
  <c r="T925" i="9" s="1"/>
  <c r="U925" i="9" s="1"/>
  <c r="Q462" i="9"/>
  <c r="S462" i="9" s="1"/>
  <c r="T462" i="9" s="1"/>
  <c r="U462" i="9" s="1"/>
  <c r="Q641" i="9"/>
  <c r="S641" i="9" s="1"/>
  <c r="T641" i="9" s="1"/>
  <c r="U641" i="9" s="1"/>
  <c r="Q616" i="9"/>
  <c r="S616" i="9" s="1"/>
  <c r="T616" i="9" s="1"/>
  <c r="U616" i="9" s="1"/>
  <c r="Q636" i="9"/>
  <c r="S636" i="9" s="1"/>
  <c r="T636" i="9" s="1"/>
  <c r="U636" i="9" s="1"/>
  <c r="Q938" i="9"/>
  <c r="S938" i="9" s="1"/>
  <c r="T938" i="9" s="1"/>
  <c r="U938" i="9" s="1"/>
  <c r="Q553" i="9"/>
  <c r="S553" i="9" s="1"/>
  <c r="T553" i="9" s="1"/>
  <c r="U553" i="9" s="1"/>
  <c r="Q133" i="9"/>
  <c r="S133" i="9" s="1"/>
  <c r="T133" i="9" s="1"/>
  <c r="U133" i="9" s="1"/>
  <c r="Q808" i="9"/>
  <c r="S808" i="9" s="1"/>
  <c r="T808" i="9" s="1"/>
  <c r="U808" i="9" s="1"/>
  <c r="Q760" i="9"/>
  <c r="S760" i="9" s="1"/>
  <c r="T760" i="9" s="1"/>
  <c r="U760" i="9" s="1"/>
  <c r="Q781" i="9"/>
  <c r="S781" i="9" s="1"/>
  <c r="T781" i="9" s="1"/>
  <c r="U781" i="9" s="1"/>
  <c r="Q972" i="9"/>
  <c r="S972" i="9" s="1"/>
  <c r="T972" i="9" s="1"/>
  <c r="U972" i="9" s="1"/>
  <c r="Q655" i="9"/>
  <c r="S655" i="9" s="1"/>
  <c r="T655" i="9" s="1"/>
  <c r="U655" i="9" s="1"/>
  <c r="Q467" i="9"/>
  <c r="S467" i="9" s="1"/>
  <c r="T467" i="9" s="1"/>
  <c r="U467" i="9" s="1"/>
  <c r="Q296" i="9"/>
  <c r="S296" i="9" s="1"/>
  <c r="T296" i="9" s="1"/>
  <c r="U296" i="9" s="1"/>
  <c r="Q929" i="9"/>
  <c r="S929" i="9" s="1"/>
  <c r="T929" i="9" s="1"/>
  <c r="U929" i="9" s="1"/>
  <c r="Q192" i="9"/>
  <c r="S192" i="9" s="1"/>
  <c r="T192" i="9" s="1"/>
  <c r="U192" i="9" s="1"/>
  <c r="Q1025" i="9"/>
  <c r="S1025" i="9" s="1"/>
  <c r="T1025" i="9" s="1"/>
  <c r="U1025" i="9" s="1"/>
  <c r="Q936" i="9"/>
  <c r="S936" i="9" s="1"/>
  <c r="T936" i="9" s="1"/>
  <c r="U936" i="9" s="1"/>
  <c r="Q164" i="9"/>
  <c r="S164" i="9" s="1"/>
  <c r="T164" i="9" s="1"/>
  <c r="U164" i="9" s="1"/>
  <c r="Q832" i="9"/>
  <c r="S832" i="9" s="1"/>
  <c r="T832" i="9" s="1"/>
  <c r="U832" i="9" s="1"/>
  <c r="Q889" i="9"/>
  <c r="S889" i="9" s="1"/>
  <c r="T889" i="9" s="1"/>
  <c r="U889" i="9" s="1"/>
  <c r="Q132" i="9"/>
  <c r="S132" i="9" s="1"/>
  <c r="T132" i="9" s="1"/>
  <c r="U132" i="9" s="1"/>
  <c r="Q343" i="9"/>
  <c r="S343" i="9" s="1"/>
  <c r="T343" i="9" s="1"/>
  <c r="U343" i="9" s="1"/>
  <c r="Q823" i="9"/>
  <c r="S823" i="9" s="1"/>
  <c r="T823" i="9" s="1"/>
  <c r="U823" i="9" s="1"/>
  <c r="Q792" i="9"/>
  <c r="S792" i="9" s="1"/>
  <c r="T792" i="9" s="1"/>
  <c r="U792" i="9" s="1"/>
  <c r="Q585" i="9"/>
  <c r="S585" i="9" s="1"/>
  <c r="T585" i="9" s="1"/>
  <c r="U585" i="9" s="1"/>
  <c r="Q526" i="9"/>
  <c r="S526" i="9" s="1"/>
  <c r="T526" i="9" s="1"/>
  <c r="U526" i="9" s="1"/>
  <c r="Q162" i="9"/>
  <c r="S162" i="9" s="1"/>
  <c r="T162" i="9" s="1"/>
  <c r="U162" i="9" s="1"/>
  <c r="Q912" i="9"/>
  <c r="S912" i="9" s="1"/>
  <c r="T912" i="9" s="1"/>
  <c r="U912" i="9" s="1"/>
  <c r="Q208" i="9"/>
  <c r="S208" i="9" s="1"/>
  <c r="T208" i="9" s="1"/>
  <c r="U208" i="9" s="1"/>
  <c r="Q70" i="9"/>
  <c r="S70" i="9" s="1"/>
  <c r="T70" i="9" s="1"/>
  <c r="U70" i="9" s="1"/>
  <c r="Q91" i="9"/>
  <c r="S91" i="9" s="1"/>
  <c r="T91" i="9" s="1"/>
  <c r="U91" i="9" s="1"/>
  <c r="Q45" i="9"/>
  <c r="S45" i="9" s="1"/>
  <c r="T45" i="9" s="1"/>
  <c r="U45" i="9" s="1"/>
  <c r="Q276" i="9"/>
  <c r="S276" i="9" s="1"/>
  <c r="T276" i="9" s="1"/>
  <c r="U276" i="9" s="1"/>
  <c r="Q10" i="9"/>
  <c r="S10" i="9" s="1"/>
  <c r="T10" i="9" s="1"/>
  <c r="U10" i="9" s="1"/>
  <c r="Q124" i="9"/>
  <c r="S124" i="9" s="1"/>
  <c r="T124" i="9" s="1"/>
  <c r="U124" i="9" s="1"/>
  <c r="Q97" i="9"/>
  <c r="S97" i="9" s="1"/>
  <c r="T97" i="9" s="1"/>
  <c r="U97" i="9" s="1"/>
  <c r="Q50" i="9"/>
  <c r="S50" i="9" s="1"/>
  <c r="T50" i="9" s="1"/>
  <c r="U50" i="9" s="1"/>
  <c r="Q228" i="9"/>
  <c r="S228" i="9" s="1"/>
  <c r="T228" i="9" s="1"/>
  <c r="U228" i="9" s="1"/>
  <c r="Q17" i="9"/>
  <c r="S17" i="9" s="1"/>
  <c r="T17" i="9" s="1"/>
  <c r="U17" i="9" s="1"/>
  <c r="Q193" i="9"/>
  <c r="S193" i="9" s="1"/>
  <c r="T193" i="9" s="1"/>
  <c r="U193" i="9" s="1"/>
  <c r="Q532" i="9"/>
  <c r="S532" i="9" s="1"/>
  <c r="T532" i="9" s="1"/>
  <c r="U532" i="9" s="1"/>
  <c r="Q554" i="9"/>
  <c r="S554" i="9" s="1"/>
  <c r="T554" i="9" s="1"/>
  <c r="U554" i="9" s="1"/>
  <c r="Q951" i="9"/>
  <c r="S951" i="9" s="1"/>
  <c r="T951" i="9" s="1"/>
  <c r="U951" i="9" s="1"/>
  <c r="Q273" i="9"/>
  <c r="S273" i="9" s="1"/>
  <c r="T273" i="9" s="1"/>
  <c r="U273" i="9" s="1"/>
  <c r="Q633" i="9"/>
  <c r="S633" i="9" s="1"/>
  <c r="T633" i="9" s="1"/>
  <c r="U633" i="9" s="1"/>
  <c r="Q538" i="9"/>
  <c r="S538" i="9" s="1"/>
  <c r="T538" i="9" s="1"/>
  <c r="U538" i="9" s="1"/>
  <c r="Q787" i="9"/>
  <c r="S787" i="9" s="1"/>
  <c r="T787" i="9" s="1"/>
  <c r="U787" i="9" s="1"/>
  <c r="Q93" i="9"/>
  <c r="S93" i="9" s="1"/>
  <c r="T93" i="9" s="1"/>
  <c r="U93" i="9" s="1"/>
  <c r="Q635" i="9"/>
  <c r="S635" i="9" s="1"/>
  <c r="T635" i="9" s="1"/>
  <c r="U635" i="9" s="1"/>
  <c r="Q631" i="9"/>
  <c r="S631" i="9" s="1"/>
  <c r="T631" i="9" s="1"/>
  <c r="U631" i="9" s="1"/>
  <c r="Q710" i="9"/>
  <c r="S710" i="9" s="1"/>
  <c r="T710" i="9" s="1"/>
  <c r="U710" i="9" s="1"/>
  <c r="Q367" i="9"/>
  <c r="S367" i="9" s="1"/>
  <c r="T367" i="9" s="1"/>
  <c r="U367" i="9" s="1"/>
  <c r="Q195" i="9"/>
  <c r="S195" i="9" s="1"/>
  <c r="T195" i="9" s="1"/>
  <c r="U195" i="9" s="1"/>
  <c r="Q961" i="9"/>
  <c r="S961" i="9" s="1"/>
  <c r="T961" i="9" s="1"/>
  <c r="U961" i="9" s="1"/>
  <c r="Q647" i="9"/>
  <c r="S647" i="9" s="1"/>
  <c r="T647" i="9" s="1"/>
  <c r="U647" i="9" s="1"/>
  <c r="Q80" i="9"/>
  <c r="S80" i="9" s="1"/>
  <c r="T80" i="9" s="1"/>
  <c r="U80" i="9" s="1"/>
  <c r="Q902" i="9"/>
  <c r="S902" i="9" s="1"/>
  <c r="T902" i="9" s="1"/>
  <c r="U902" i="9" s="1"/>
  <c r="Q410" i="9"/>
  <c r="S410" i="9" s="1"/>
  <c r="T410" i="9" s="1"/>
  <c r="U410" i="9" s="1"/>
  <c r="Q789" i="9"/>
  <c r="S789" i="9" s="1"/>
  <c r="T789" i="9" s="1"/>
  <c r="U789" i="9" s="1"/>
  <c r="Q875" i="9"/>
  <c r="S875" i="9" s="1"/>
  <c r="T875" i="9" s="1"/>
  <c r="U875" i="9" s="1"/>
  <c r="Q957" i="9"/>
  <c r="S957" i="9" s="1"/>
  <c r="T957" i="9" s="1"/>
  <c r="U957" i="9" s="1"/>
  <c r="Q801" i="9"/>
  <c r="S801" i="9" s="1"/>
  <c r="T801" i="9" s="1"/>
  <c r="U801" i="9" s="1"/>
  <c r="Q978" i="9"/>
  <c r="S978" i="9" s="1"/>
  <c r="T978" i="9" s="1"/>
  <c r="U978" i="9" s="1"/>
  <c r="Q32" i="9"/>
  <c r="S32" i="9" s="1"/>
  <c r="T32" i="9" s="1"/>
  <c r="U32" i="9" s="1"/>
  <c r="Q356" i="9"/>
  <c r="S356" i="9" s="1"/>
  <c r="T356" i="9" s="1"/>
  <c r="U356" i="9" s="1"/>
  <c r="Q1028" i="9"/>
  <c r="S1028" i="9" s="1"/>
  <c r="T1028" i="9" s="1"/>
  <c r="U1028" i="9" s="1"/>
  <c r="Q740" i="9"/>
  <c r="S740" i="9" s="1"/>
  <c r="T740" i="9" s="1"/>
  <c r="U740" i="9" s="1"/>
  <c r="Q486" i="9"/>
  <c r="S486" i="9" s="1"/>
  <c r="T486" i="9" s="1"/>
  <c r="U486" i="9" s="1"/>
  <c r="Q704" i="9"/>
  <c r="S704" i="9" s="1"/>
  <c r="T704" i="9" s="1"/>
  <c r="U704" i="9" s="1"/>
  <c r="Q707" i="9"/>
  <c r="S707" i="9" s="1"/>
  <c r="T707" i="9" s="1"/>
  <c r="U707" i="9" s="1"/>
  <c r="Q266" i="9"/>
  <c r="S266" i="9" s="1"/>
  <c r="T266" i="9" s="1"/>
  <c r="U266" i="9" s="1"/>
  <c r="Q131" i="9"/>
  <c r="S131" i="9" s="1"/>
  <c r="T131" i="9" s="1"/>
  <c r="U131" i="9" s="1"/>
  <c r="Q988" i="9"/>
  <c r="S988" i="9" s="1"/>
  <c r="T988" i="9" s="1"/>
  <c r="U988" i="9" s="1"/>
  <c r="Q438" i="9"/>
  <c r="S438" i="9" s="1"/>
  <c r="T438" i="9" s="1"/>
  <c r="U438" i="9" s="1"/>
  <c r="Q946" i="9"/>
  <c r="S946" i="9" s="1"/>
  <c r="T946" i="9" s="1"/>
  <c r="U946" i="9" s="1"/>
  <c r="Q696" i="9"/>
  <c r="S696" i="9" s="1"/>
  <c r="T696" i="9" s="1"/>
  <c r="U696" i="9" s="1"/>
  <c r="Q15" i="9"/>
  <c r="S15" i="9" s="1"/>
  <c r="T15" i="9" s="1"/>
  <c r="U15" i="9" s="1"/>
  <c r="Q423" i="9"/>
  <c r="S423" i="9" s="1"/>
  <c r="T423" i="9" s="1"/>
  <c r="U423" i="9" s="1"/>
  <c r="Q952" i="9"/>
  <c r="S952" i="9" s="1"/>
  <c r="T952" i="9" s="1"/>
  <c r="U952" i="9" s="1"/>
  <c r="Q949" i="9"/>
  <c r="S949" i="9" s="1"/>
  <c r="T949" i="9" s="1"/>
  <c r="U949" i="9" s="1"/>
  <c r="Q73" i="9"/>
  <c r="S73" i="9" s="1"/>
  <c r="T73" i="9" s="1"/>
  <c r="U73" i="9" s="1"/>
  <c r="Q544" i="9"/>
  <c r="S544" i="9" s="1"/>
  <c r="T544" i="9" s="1"/>
  <c r="U544" i="9" s="1"/>
  <c r="Q937" i="9"/>
  <c r="S937" i="9" s="1"/>
  <c r="T937" i="9" s="1"/>
  <c r="U937" i="9" s="1"/>
  <c r="Q149" i="9"/>
  <c r="S149" i="9" s="1"/>
  <c r="T149" i="9" s="1"/>
  <c r="U149" i="9" s="1"/>
  <c r="Q943" i="9"/>
  <c r="S943" i="9" s="1"/>
  <c r="T943" i="9" s="1"/>
  <c r="U943" i="9" s="1"/>
  <c r="Q993" i="9"/>
  <c r="S993" i="9" s="1"/>
  <c r="T993" i="9" s="1"/>
  <c r="U993" i="9" s="1"/>
  <c r="Q884" i="9"/>
  <c r="S884" i="9" s="1"/>
  <c r="T884" i="9" s="1"/>
  <c r="U884" i="9" s="1"/>
  <c r="Q487" i="9"/>
  <c r="S487" i="9" s="1"/>
  <c r="T487" i="9" s="1"/>
  <c r="U487" i="9" s="1"/>
  <c r="Q420" i="9"/>
  <c r="S420" i="9" s="1"/>
  <c r="T420" i="9" s="1"/>
  <c r="U420" i="9" s="1"/>
  <c r="Q540" i="9"/>
  <c r="S540" i="9" s="1"/>
  <c r="T540" i="9" s="1"/>
  <c r="U540" i="9" s="1"/>
  <c r="Q302" i="9"/>
  <c r="S302" i="9" s="1"/>
  <c r="T302" i="9" s="1"/>
  <c r="U302" i="9" s="1"/>
  <c r="Q916" i="9"/>
  <c r="S916" i="9" s="1"/>
  <c r="T916" i="9" s="1"/>
  <c r="U916" i="9" s="1"/>
  <c r="Q588" i="9"/>
  <c r="S588" i="9" s="1"/>
  <c r="T588" i="9" s="1"/>
  <c r="U588" i="9" s="1"/>
  <c r="Q210" i="9"/>
  <c r="S210" i="9" s="1"/>
  <c r="T210" i="9" s="1"/>
  <c r="U210" i="9" s="1"/>
  <c r="Q545" i="9"/>
  <c r="S545" i="9" s="1"/>
  <c r="T545" i="9" s="1"/>
  <c r="U545" i="9" s="1"/>
  <c r="Q869" i="9"/>
  <c r="S869" i="9" s="1"/>
  <c r="T869" i="9" s="1"/>
  <c r="U869" i="9" s="1"/>
  <c r="Q150" i="9"/>
  <c r="S150" i="9" s="1"/>
  <c r="T150" i="9" s="1"/>
  <c r="U150" i="9" s="1"/>
  <c r="Q201" i="9"/>
  <c r="S201" i="9" s="1"/>
  <c r="T201" i="9" s="1"/>
  <c r="U201" i="9" s="1"/>
  <c r="Q95" i="9"/>
  <c r="S95" i="9" s="1"/>
  <c r="T95" i="9" s="1"/>
  <c r="U95" i="9" s="1"/>
  <c r="Q13" i="9"/>
  <c r="S13" i="9" s="1"/>
  <c r="T13" i="9" s="1"/>
  <c r="U13" i="9" s="1"/>
  <c r="Q372" i="9"/>
  <c r="S372" i="9" s="1"/>
  <c r="T372" i="9" s="1"/>
  <c r="U372" i="9" s="1"/>
  <c r="Q824" i="9"/>
  <c r="S824" i="9" s="1"/>
  <c r="T824" i="9" s="1"/>
  <c r="U824" i="9" s="1"/>
  <c r="Q1004" i="9"/>
  <c r="S1004" i="9" s="1"/>
  <c r="T1004" i="9" s="1"/>
  <c r="U1004" i="9" s="1"/>
  <c r="Q535" i="9"/>
  <c r="S535" i="9" s="1"/>
  <c r="T535" i="9" s="1"/>
  <c r="U535" i="9" s="1"/>
  <c r="Q582" i="9"/>
  <c r="S582" i="9" s="1"/>
  <c r="T582" i="9" s="1"/>
  <c r="U582" i="9" s="1"/>
  <c r="Q935" i="9"/>
  <c r="S935" i="9" s="1"/>
  <c r="T935" i="9" s="1"/>
  <c r="U935" i="9" s="1"/>
  <c r="Q476" i="9"/>
  <c r="S476" i="9" s="1"/>
  <c r="T476" i="9" s="1"/>
  <c r="U476" i="9" s="1"/>
  <c r="Q27" i="9"/>
  <c r="S27" i="9" s="1"/>
  <c r="T27" i="9" s="1"/>
  <c r="U27" i="9" s="1"/>
  <c r="Q177" i="9"/>
  <c r="S177" i="9" s="1"/>
  <c r="T177" i="9" s="1"/>
  <c r="U177" i="9" s="1"/>
  <c r="Q543" i="9"/>
  <c r="S543" i="9" s="1"/>
  <c r="T543" i="9" s="1"/>
  <c r="U543" i="9" s="1"/>
  <c r="Q313" i="9"/>
  <c r="S313" i="9" s="1"/>
  <c r="T313" i="9" s="1"/>
  <c r="U313" i="9" s="1"/>
  <c r="Q85" i="9"/>
  <c r="S85" i="9" s="1"/>
  <c r="T85" i="9" s="1"/>
  <c r="U85" i="9" s="1"/>
  <c r="Q254" i="9"/>
  <c r="S254" i="9" s="1"/>
  <c r="T254" i="9" s="1"/>
  <c r="U254" i="9" s="1"/>
  <c r="Q489" i="9"/>
  <c r="S489" i="9" s="1"/>
  <c r="T489" i="9" s="1"/>
  <c r="U489" i="9" s="1"/>
  <c r="Q800" i="9"/>
  <c r="S800" i="9" s="1"/>
  <c r="T800" i="9" s="1"/>
  <c r="U800" i="9" s="1"/>
  <c r="Q918" i="9"/>
  <c r="S918" i="9" s="1"/>
  <c r="T918" i="9" s="1"/>
  <c r="U918" i="9" s="1"/>
  <c r="Q323" i="9"/>
  <c r="S323" i="9" s="1"/>
  <c r="T323" i="9" s="1"/>
  <c r="U323" i="9" s="1"/>
  <c r="Q900" i="9"/>
  <c r="S900" i="9" s="1"/>
  <c r="T900" i="9" s="1"/>
  <c r="U900" i="9" s="1"/>
  <c r="Q189" i="9"/>
  <c r="S189" i="9" s="1"/>
  <c r="T189" i="9" s="1"/>
  <c r="U189" i="9" s="1"/>
  <c r="Q354" i="9"/>
  <c r="S354" i="9" s="1"/>
  <c r="T354" i="9" s="1"/>
  <c r="U354" i="9" s="1"/>
  <c r="Q831" i="9"/>
  <c r="S831" i="9" s="1"/>
  <c r="T831" i="9" s="1"/>
  <c r="U831" i="9" s="1"/>
  <c r="Q652" i="9"/>
  <c r="S652" i="9" s="1"/>
  <c r="T652" i="9" s="1"/>
  <c r="U652" i="9" s="1"/>
  <c r="Q798" i="9"/>
  <c r="S798" i="9" s="1"/>
  <c r="T798" i="9" s="1"/>
  <c r="U798" i="9" s="1"/>
  <c r="Q457" i="9"/>
  <c r="S457" i="9" s="1"/>
  <c r="T457" i="9" s="1"/>
  <c r="U457" i="9" s="1"/>
  <c r="Q838" i="9"/>
  <c r="S838" i="9" s="1"/>
  <c r="T838" i="9" s="1"/>
  <c r="U838" i="9" s="1"/>
  <c r="Q515" i="9"/>
  <c r="S515" i="9" s="1"/>
  <c r="T515" i="9" s="1"/>
  <c r="U515" i="9" s="1"/>
  <c r="Q1034" i="9"/>
  <c r="S1034" i="9" s="1"/>
  <c r="T1034" i="9" s="1"/>
  <c r="U1034" i="9" s="1"/>
  <c r="Q966" i="9"/>
  <c r="S966" i="9" s="1"/>
  <c r="T966" i="9" s="1"/>
  <c r="U966" i="9" s="1"/>
  <c r="Q399" i="9"/>
  <c r="S399" i="9" s="1"/>
  <c r="T399" i="9" s="1"/>
  <c r="U399" i="9" s="1"/>
  <c r="Q983" i="9"/>
  <c r="S983" i="9" s="1"/>
  <c r="T983" i="9" s="1"/>
  <c r="U983" i="9" s="1"/>
  <c r="Q719" i="9"/>
  <c r="S719" i="9" s="1"/>
  <c r="T719" i="9" s="1"/>
  <c r="U719" i="9" s="1"/>
  <c r="Q427" i="9"/>
  <c r="S427" i="9" s="1"/>
  <c r="T427" i="9" s="1"/>
  <c r="U427" i="9" s="1"/>
  <c r="Q775" i="9"/>
  <c r="S775" i="9" s="1"/>
  <c r="T775" i="9" s="1"/>
  <c r="U775" i="9" s="1"/>
  <c r="Q569" i="9"/>
  <c r="S569" i="9" s="1"/>
  <c r="T569" i="9" s="1"/>
  <c r="U569" i="9" s="1"/>
  <c r="Q766" i="9"/>
  <c r="S766" i="9" s="1"/>
  <c r="T766" i="9" s="1"/>
  <c r="U766" i="9" s="1"/>
  <c r="Q321" i="9"/>
  <c r="S321" i="9" s="1"/>
  <c r="T321" i="9" s="1"/>
  <c r="U321" i="9" s="1"/>
  <c r="Q772" i="9"/>
  <c r="S772" i="9" s="1"/>
  <c r="T772" i="9" s="1"/>
  <c r="U772" i="9" s="1"/>
  <c r="Q160" i="9"/>
  <c r="S160" i="9" s="1"/>
  <c r="T160" i="9" s="1"/>
  <c r="U160" i="9" s="1"/>
  <c r="Q593" i="9"/>
  <c r="S593" i="9" s="1"/>
  <c r="T593" i="9" s="1"/>
  <c r="U593" i="9" s="1"/>
  <c r="Q458" i="9"/>
  <c r="S458" i="9" s="1"/>
  <c r="T458" i="9" s="1"/>
  <c r="U458" i="9" s="1"/>
  <c r="Q653" i="9"/>
  <c r="S653" i="9" s="1"/>
  <c r="T653" i="9" s="1"/>
  <c r="U653" i="9" s="1"/>
  <c r="Q83" i="9"/>
  <c r="S83" i="9" s="1"/>
  <c r="T83" i="9" s="1"/>
  <c r="U83" i="9" s="1"/>
  <c r="Q561" i="9"/>
  <c r="S561" i="9" s="1"/>
  <c r="T561" i="9" s="1"/>
  <c r="U561" i="9" s="1"/>
  <c r="Q731" i="9"/>
  <c r="S731" i="9" s="1"/>
  <c r="T731" i="9" s="1"/>
  <c r="U731" i="9" s="1"/>
  <c r="Q587" i="9"/>
  <c r="S587" i="9" s="1"/>
  <c r="T587" i="9" s="1"/>
  <c r="U587" i="9" s="1"/>
  <c r="Q853" i="9"/>
  <c r="S853" i="9" s="1"/>
  <c r="T853" i="9" s="1"/>
  <c r="U853" i="9" s="1"/>
  <c r="Q1038" i="9"/>
  <c r="S1038" i="9" s="1"/>
  <c r="T1038" i="9" s="1"/>
  <c r="U1038" i="9" s="1"/>
  <c r="Q664" i="9"/>
  <c r="S664" i="9" s="1"/>
  <c r="T664" i="9" s="1"/>
  <c r="U664" i="9" s="1"/>
  <c r="Q817" i="9"/>
  <c r="S817" i="9" s="1"/>
  <c r="T817" i="9" s="1"/>
  <c r="U817" i="9" s="1"/>
</calcChain>
</file>

<file path=xl/sharedStrings.xml><?xml version="1.0" encoding="utf-8"?>
<sst xmlns="http://schemas.openxmlformats.org/spreadsheetml/2006/main" count="34372" uniqueCount="5611">
  <si>
    <t>02 - BUJIAS</t>
  </si>
  <si>
    <t>06 - AMORTIGUADORES</t>
  </si>
  <si>
    <t>09 - PARTES DE MOTOR</t>
  </si>
  <si>
    <t>03 - FILTROS</t>
  </si>
  <si>
    <t>10 - PALANCAS Y CHICOTES</t>
  </si>
  <si>
    <t>14 - LUCES</t>
  </si>
  <si>
    <t>08 - ELECTRICO</t>
  </si>
  <si>
    <t>15 - MISCELANEOS</t>
  </si>
  <si>
    <t>01 - BATERIAS</t>
  </si>
  <si>
    <t>04 - FRENOS Y EMBRAGUES</t>
  </si>
  <si>
    <t>07 - PEDALES Y POSAPIES</t>
  </si>
  <si>
    <t>13 - TRACCION</t>
  </si>
  <si>
    <t>11 - LLANTAS Y HULES</t>
  </si>
  <si>
    <t>05 - COLISION</t>
  </si>
  <si>
    <t>CATEGORÍA</t>
  </si>
  <si>
    <t>Categoría</t>
  </si>
  <si>
    <t>Unidad de medida</t>
  </si>
  <si>
    <t>Producto</t>
  </si>
  <si>
    <t>Mar</t>
  </si>
  <si>
    <t>Feb</t>
  </si>
  <si>
    <t>Ene</t>
  </si>
  <si>
    <t>UN</t>
  </si>
  <si>
    <t>SELLO DE ACEITE,65*145*7</t>
  </si>
  <si>
    <t>CUBIERTA DECORATIVA IZQUIERDA</t>
  </si>
  <si>
    <t>LODERA</t>
  </si>
  <si>
    <t>JUNTA DE CILINDRO</t>
  </si>
  <si>
    <t>ENGRANE DE ARRANQUE</t>
  </si>
  <si>
    <t>EMPAQUE DE CARTER</t>
  </si>
  <si>
    <t>EMPAQUE DE CABEZA DE CILINDRO</t>
  </si>
  <si>
    <t>EMPAQUE CUBIERTA IZQUIERDA DE</t>
  </si>
  <si>
    <t>EMPAQUE CUBIERTA DERECHA DE CA</t>
  </si>
  <si>
    <t>CABLE DE VELOCIMETRO</t>
  </si>
  <si>
    <t>EJE DE ENGRANAJE DE TRACCION</t>
  </si>
  <si>
    <t>MANUBRIO</t>
  </si>
  <si>
    <t>CONJUNTO DE BOMBA DE ACEITE</t>
  </si>
  <si>
    <t>SALPICADERA TRAS ROJO</t>
  </si>
  <si>
    <t>RESORTE DE PANTALLA DE PARTICU</t>
  </si>
  <si>
    <t>BANDA DE TRACCIÓN</t>
  </si>
  <si>
    <t>CUENTA KILOMETROS</t>
  </si>
  <si>
    <t>EJE SECUNDARIO DE TRANSMISION(</t>
  </si>
  <si>
    <t>CUBIERTA PLASTICA</t>
  </si>
  <si>
    <t>CHICOTE DE ACELERADOR</t>
  </si>
  <si>
    <t>PALANCA DE FRENO DELANTERO</t>
  </si>
  <si>
    <t>DIRECCIONAL DELANTERA DERECHA</t>
  </si>
  <si>
    <t>DIRECCIONAL DEL IZQUIERDA</t>
  </si>
  <si>
    <t>CUBIERTA DEL IZQ. ROJO Y NEGRO</t>
  </si>
  <si>
    <t>CONJUNTO DE FARO</t>
  </si>
  <si>
    <t>TOLDO DE TECHO ROJO</t>
  </si>
  <si>
    <t>PISTON</t>
  </si>
  <si>
    <t>PASADOR DE PISTON</t>
  </si>
  <si>
    <t>RETROVISOR IZQUIERDO</t>
  </si>
  <si>
    <t>RETROVISOR DERECHO</t>
  </si>
  <si>
    <t>AMORTIGUADOR 115 (TRAS)</t>
  </si>
  <si>
    <t>VIDRIO CENTRAL TEMPLADO</t>
  </si>
  <si>
    <t>COJIN DE CODERAS</t>
  </si>
  <si>
    <t>ENGRANE DE POTENCIA FINAL</t>
  </si>
  <si>
    <t>MICA PARABRISAS DER</t>
  </si>
  <si>
    <t>JUEGO DE LLAVES</t>
  </si>
  <si>
    <t>EMPAQUETADURA DEL MULTIPLE</t>
  </si>
  <si>
    <t>VARILLA SEPARADORA</t>
  </si>
  <si>
    <t>ROLDANA DE PRESION,20*37*26(D1</t>
  </si>
  <si>
    <t>BALERO RADIAL BOLA,6001</t>
  </si>
  <si>
    <t>SENSOR DE COMBUSTIBLE</t>
  </si>
  <si>
    <t>BALATAS DEL</t>
  </si>
  <si>
    <t>AMORTIGUADOR DEL IZQUIERDO</t>
  </si>
  <si>
    <t>BUJE 12*16*12</t>
  </si>
  <si>
    <t>PUÑO DE GOMA DERCHO</t>
  </si>
  <si>
    <t>LAPABARRO INT TRASERA (LODERA)</t>
  </si>
  <si>
    <t>CUBIERTA DE COLA/ROJO/.</t>
  </si>
  <si>
    <t>CONJUNTO DE FARO FT 08</t>
  </si>
  <si>
    <t>CUBIERTA DEL DER VERDE Y NEGRO</t>
  </si>
  <si>
    <t>BASE DE MANUBRIO/HORQUILLA</t>
  </si>
  <si>
    <t>CONJUNTO DE FILTRO DE AIRE</t>
  </si>
  <si>
    <t>COVERTOR LATERAL IZQ/DER ROJO</t>
  </si>
  <si>
    <t>RETROVISOR DERECHO ROJO</t>
  </si>
  <si>
    <t>LAPABARRO DEL. PIEZA TRASERA</t>
  </si>
  <si>
    <t>CUBIERTA DERECHA ROJA</t>
  </si>
  <si>
    <t>CUBIERTA DER</t>
  </si>
  <si>
    <t>SET ANILLOS</t>
  </si>
  <si>
    <t>TORNILLO TAPON DE DRENADO</t>
  </si>
  <si>
    <t>BARRA POSAPIES FT 08</t>
  </si>
  <si>
    <t>SOPORTE DE MOTOR</t>
  </si>
  <si>
    <t>PARADOR CENTRAL</t>
  </si>
  <si>
    <t>TAPON DE INSPECCION NEGRO</t>
  </si>
  <si>
    <t>CUBIERTA IZQUIERDA DE CARTER</t>
  </si>
  <si>
    <t>CARTER IZQUIERDO NEGRO</t>
  </si>
  <si>
    <t>CUBIERTA DE CALAVER NEGRO</t>
  </si>
  <si>
    <t>RODAJE 6302ZZE</t>
  </si>
  <si>
    <t>CADENA 428H-150L</t>
  </si>
  <si>
    <t>PEDAL DE ARRANQUE</t>
  </si>
  <si>
    <t>PALANCA DERECHA DE FRENO</t>
  </si>
  <si>
    <t>POSICIONADOR FIJADOR DE TREN D</t>
  </si>
  <si>
    <t>CLAXON</t>
  </si>
  <si>
    <t>RETROVISOR IZQUIERDO AZUL</t>
  </si>
  <si>
    <t>RETROVISOR DERECHO VINO</t>
  </si>
  <si>
    <t>RETROVISOR DERECHO AZUL</t>
  </si>
  <si>
    <t>RESORTE INTERRUPTOR DE FRENO</t>
  </si>
  <si>
    <t>HUESO DE CADENA</t>
  </si>
  <si>
    <t>PEDAL DE FRENO</t>
  </si>
  <si>
    <t>MANUBRIO CROMADO</t>
  </si>
  <si>
    <t>CUBIERTA IZQ</t>
  </si>
  <si>
    <t>CUBIERTA DER ROJA</t>
  </si>
  <si>
    <t>CUBIERTA DERECHA</t>
  </si>
  <si>
    <t>BATERIA</t>
  </si>
  <si>
    <t>BARRA DE POSAPIES</t>
  </si>
  <si>
    <t>CUBIERTA IZQUIERDA ROJA</t>
  </si>
  <si>
    <t>CUBIERTA CABEZA DE CILINDRO</t>
  </si>
  <si>
    <t>CONJUNTO PEDALES Y POSPIE DER</t>
  </si>
  <si>
    <t>AMORTIGUADOR DELANTERO IZQUIERDO</t>
  </si>
  <si>
    <t>CAJA UTILITARIA</t>
  </si>
  <si>
    <t>CAJA DE VELOCIMETRO GRIS</t>
  </si>
  <si>
    <t>ELEVADOR DE PLACA</t>
  </si>
  <si>
    <t>BUJE DEL EJE DEL DISCO DE TRAC</t>
  </si>
  <si>
    <t>PIEZAS INCRUSTABLES</t>
  </si>
  <si>
    <t>FOCO FARO</t>
  </si>
  <si>
    <t>RESORTE DE CHICOTE DE FRENO</t>
  </si>
  <si>
    <t>PLACA CON NOMBRE EN CUADRO</t>
  </si>
  <si>
    <t>ABRAZADERA MULTIPLE</t>
  </si>
  <si>
    <t>PANTALLA DIFUSORA DE LUZ</t>
  </si>
  <si>
    <t>CUBIERTA CALAVERA</t>
  </si>
  <si>
    <t>O-RING 9*1.6</t>
  </si>
  <si>
    <t>BASE CALABERA TRASERA</t>
  </si>
  <si>
    <t>RETROVISOR DERECHO VERDE</t>
  </si>
  <si>
    <t>ASIENTO DE RESORTE EXTERNO DE</t>
  </si>
  <si>
    <t>PLACA DE RETORNO DE ARRANQUE</t>
  </si>
  <si>
    <t>ASIENTO</t>
  </si>
  <si>
    <t>COMPONENTE MOBIL DEL DISCO DE</t>
  </si>
  <si>
    <t>TANQUE DE COMBUSTIBLE  ROJO</t>
  </si>
  <si>
    <t>CARCASA DE FARO</t>
  </si>
  <si>
    <t>TANQUE DE COMBUSTIBLE</t>
  </si>
  <si>
    <t>PASADOR GUIA 10*20</t>
  </si>
  <si>
    <t>COMPONENTE DE CARTER IZQUIERDO</t>
  </si>
  <si>
    <t>BASE CUBIERTA DELANTERA</t>
  </si>
  <si>
    <t>CUBIERTA DERECHA DE CARTER</t>
  </si>
  <si>
    <t>CONJUNTO DE CALIPER</t>
  </si>
  <si>
    <t>PLACA SUJETADORA DE TAMBOR DE</t>
  </si>
  <si>
    <t>RELE DE DIRECCIONALES</t>
  </si>
  <si>
    <t>ARNES DE CABLES</t>
  </si>
  <si>
    <t>RESORTE DE PEDAL DE FRENO</t>
  </si>
  <si>
    <t>PLACA IZQ FIJACION TAPABARRO</t>
  </si>
  <si>
    <t>PLACA DER FIJACION TAPABARRO</t>
  </si>
  <si>
    <t>CUBIERTA IZQ DE CABEZA CILINDR</t>
  </si>
  <si>
    <t>RELE DE ENCENDIDO</t>
  </si>
  <si>
    <t>JUEGO DE CERRADURA</t>
  </si>
  <si>
    <t>EMPAQUETADURA FILTRO DE ACEITE</t>
  </si>
  <si>
    <t>CUBIERTA DE BATERIA</t>
  </si>
  <si>
    <t>UNIDAD MEDIDORA DE TACOMETRO</t>
  </si>
  <si>
    <t>CONJUNTO PEDALES Y POSPIE IZQ</t>
  </si>
  <si>
    <t>AMORTIGUADOR DELANTERO DERECHO</t>
  </si>
  <si>
    <t>BASE DEFENSA HORQUILLA DEL</t>
  </si>
  <si>
    <t>CALAVERA TRASERA</t>
  </si>
  <si>
    <t>ACTUADOR DE FRENO</t>
  </si>
  <si>
    <t>GENERADOR</t>
  </si>
  <si>
    <t>CONJUNTO DE MANDO DERECHO</t>
  </si>
  <si>
    <t>ARNES PRINCIPAL</t>
  </si>
  <si>
    <t>CUBIERTA DE CAJUELA</t>
  </si>
  <si>
    <t>PLACA DE COLOCACION DE ESCAPES</t>
  </si>
  <si>
    <t>ACCIONADOR DE EMBRAGUE</t>
  </si>
  <si>
    <t>RIN DELANTERO</t>
  </si>
  <si>
    <t>BRAZO TENSOR DE CADENA</t>
  </si>
  <si>
    <t>CONJUNTO FILTRO DE AIRE</t>
  </si>
  <si>
    <t>MOTOR DE ARRANQUE</t>
  </si>
  <si>
    <t>RESTRICCION DE MOVIMIENTO DE H</t>
  </si>
  <si>
    <t>RETEN DE HORQUILLA</t>
  </si>
  <si>
    <t>MANGUERA CONEXON DEL FILTRO</t>
  </si>
  <si>
    <t>ENGRANE IMPULSOR DE ARRANQUE</t>
  </si>
  <si>
    <t>RESORTE DEL ACCIONADOR DE CAMB</t>
  </si>
  <si>
    <t>CARCASA DE BATERIA</t>
  </si>
  <si>
    <t>SUJETADOR</t>
  </si>
  <si>
    <t>EJE FIJADOR DE TENSOR</t>
  </si>
  <si>
    <t>RETROVISOR IZQUIERDO AMARILLO</t>
  </si>
  <si>
    <t>RETROVISOR DERECHO AMARILLO</t>
  </si>
  <si>
    <t>JUEGO DE ANILLOS</t>
  </si>
  <si>
    <t>EMPAQUE CABEZA DE CILINDRO</t>
  </si>
  <si>
    <t>SUJETADOR DE TIMON</t>
  </si>
  <si>
    <t>EJE RUEDA DELANTERA 12M*242</t>
  </si>
  <si>
    <t>MANGUERA DE FRENO TRASERO</t>
  </si>
  <si>
    <t>DISCO DE FRENO</t>
  </si>
  <si>
    <t>VARILLA DE FRENO TRASERO</t>
  </si>
  <si>
    <t>TUBO DE AMORTIGUADOR DELANTERO</t>
  </si>
  <si>
    <t>PANEL DE FRENO TRASERO</t>
  </si>
  <si>
    <t>FOCO VELOCIMETRO 12V/1.7W</t>
  </si>
  <si>
    <t>BOTA INFERIOR IZQUIERDA</t>
  </si>
  <si>
    <t>BOTA INFERIOR DERECHA</t>
  </si>
  <si>
    <t>RODAJE RADIAL DE BOLA,6203</t>
  </si>
  <si>
    <t>RODAJE RADIAL BOLA,6201</t>
  </si>
  <si>
    <t>RIN RUEDA TRASERA/PLATA/RAYO</t>
  </si>
  <si>
    <t>RAYO INTERNO RUEDA TRAS</t>
  </si>
  <si>
    <t>RAYO INTERNO RUEDA</t>
  </si>
  <si>
    <t>RAYO EXTERNO RUEDA TRAS</t>
  </si>
  <si>
    <t>RAYO EXTERNO RUEDA</t>
  </si>
  <si>
    <t>PIN DE BIELA EN CIGÜEÑAL</t>
  </si>
  <si>
    <t>EMPAQUETADURA CENTRAL CARTER</t>
  </si>
  <si>
    <t>CONJUNTO POTENCIADOR FINAL</t>
  </si>
  <si>
    <t>CUBIERTA FILTRO DE AIRE</t>
  </si>
  <si>
    <t>EJE GIRATORIO-ARRANQUE PATADA</t>
  </si>
  <si>
    <t>CUBIERTAS DE TANQUE IZQU AZUL</t>
  </si>
  <si>
    <t>CUBIERTAS DE TANQUE DER AZUL</t>
  </si>
  <si>
    <t>SEGURO DE PASADOR DE PISTON</t>
  </si>
  <si>
    <t>RETROVISOR IZQUIERDO VERDE</t>
  </si>
  <si>
    <t>CUBIERTA DELANTERA DERECHA VERDE Y NEGRO</t>
  </si>
  <si>
    <t>RETROVISOR IZQUIERDO ROJO</t>
  </si>
  <si>
    <t>CUBIERTA DELANTERA IZQ. ROJO Y NEGRO</t>
  </si>
  <si>
    <t>UNIDAD CDI</t>
  </si>
  <si>
    <t>ASIENTO NEGRO CON LOGO AZUL</t>
  </si>
  <si>
    <t>CONJUNTO DE FARO.</t>
  </si>
  <si>
    <t>VALVULA DE ADMISION</t>
  </si>
  <si>
    <t>TANQUE COMBUSTIBLE GRIS</t>
  </si>
  <si>
    <t>PALANCA IZQUIERDA DE EMBRAGUE</t>
  </si>
  <si>
    <t>ARO DEL RIN RUEDA TRASERA</t>
  </si>
  <si>
    <t>ARO DEL RIN RUEDA DELANTERA</t>
  </si>
  <si>
    <t>ASIENTO AZUL Y PLATA</t>
  </si>
  <si>
    <t>TUERCA HEXAGONAL</t>
  </si>
  <si>
    <t>BASE/TOPE PARADOR PRINCIPAL</t>
  </si>
  <si>
    <t>TORNILLO FIJACION PARADOR LATE</t>
  </si>
  <si>
    <t>SEGURO DE VALVULA</t>
  </si>
  <si>
    <t>SEGURO CIRCLIP EXTERNO 17M</t>
  </si>
  <si>
    <t>DISCO DE EMBRAGUE</t>
  </si>
  <si>
    <t>CALCOMANIA LATERAL</t>
  </si>
  <si>
    <t>TAPON PLASTICO</t>
  </si>
  <si>
    <t>EMPAQUETADURA PROTECT CUB SUP</t>
  </si>
  <si>
    <t>PALANCA DE ESTRANGULADOR</t>
  </si>
  <si>
    <t>FOCO VELOCIMETRO 12V 3W</t>
  </si>
  <si>
    <t>FOCO LUZ NEUTRAL 12V/3W</t>
  </si>
  <si>
    <t>EJE SECUNDARIO DE TRANSMISION</t>
  </si>
  <si>
    <t>PLACA CONECTORA DE MOTOR</t>
  </si>
  <si>
    <t>DIRECCIONAL IZQ DELANTERA</t>
  </si>
  <si>
    <t>SUJETADOR DE PUÑO ACELERADOR</t>
  </si>
  <si>
    <t>RETEN DEL TAMBOR DE CAMBIOS</t>
  </si>
  <si>
    <t>HORQUILLA DE CAMBIOS</t>
  </si>
  <si>
    <t>ENGRANAJE SECUNDARIO DE TERCER</t>
  </si>
  <si>
    <t>ENGRANAJE SECUNDARIO DE SEGUND</t>
  </si>
  <si>
    <t>ENGRANAJE SECUNDARIO DE CUARTA</t>
  </si>
  <si>
    <t>ENGRANAJE PRINCIPAL DE TERCERA</t>
  </si>
  <si>
    <t>ENGRANAJE PRINCIPAL DE SEGUNDA</t>
  </si>
  <si>
    <t>ENGRANAJE PRINCIPAL DE CUARTA</t>
  </si>
  <si>
    <t>ENGRANAJE DE TRANSMISION BAJA</t>
  </si>
  <si>
    <t>AGARRADERA COPILOTO</t>
  </si>
  <si>
    <t>DEFENSA TACONERA</t>
  </si>
  <si>
    <t>RUTEADOR DE CABLE</t>
  </si>
  <si>
    <t>ENGRANAJE CADENA CAMARA</t>
  </si>
  <si>
    <t>EJE DE REDUCCION DE MARCHA</t>
  </si>
  <si>
    <t>CALAVERA</t>
  </si>
  <si>
    <t>CUBIERTAS DE TANQUE IZQU AMAR</t>
  </si>
  <si>
    <t>VOLANTE</t>
  </si>
  <si>
    <t>RESORTE PARADOR LATERAL</t>
  </si>
  <si>
    <t>BASE POSAPIES IZQUIERDO</t>
  </si>
  <si>
    <t>BASE POSAPIES DERECHO</t>
  </si>
  <si>
    <t>RIN RUEDA TRASERA/ROJO/ALUMI</t>
  </si>
  <si>
    <t>ESPACIADOR INTERNO EJE TRASERO</t>
  </si>
  <si>
    <t>VENTILADOR</t>
  </si>
  <si>
    <t>PUÑO IZQUIERDO</t>
  </si>
  <si>
    <t>GUARDA CADENA INFERIOR</t>
  </si>
  <si>
    <t>EMPAQUE DE CENTRAL DE CARTER</t>
  </si>
  <si>
    <t>BASE DE BATERIA</t>
  </si>
  <si>
    <t>BUJE DE LA RUEDA TRASERA</t>
  </si>
  <si>
    <t>GOMA POSAPIES</t>
  </si>
  <si>
    <t>CARBURADOR</t>
  </si>
  <si>
    <t>BIELA</t>
  </si>
  <si>
    <t>FOCO DE DIRECCIONAL 12V/10W</t>
  </si>
  <si>
    <t>CUBIERTA DEL DER ROJO Y NEGRO</t>
  </si>
  <si>
    <t>RECTIFICADOR CONJUNTO</t>
  </si>
  <si>
    <t>MULTIPLE</t>
  </si>
  <si>
    <t>TUERCA DE DISCO</t>
  </si>
  <si>
    <t>EJE DE LA RUEDA DELANTERA</t>
  </si>
  <si>
    <t>ARO DE ALUMINIO TRASERO</t>
  </si>
  <si>
    <t>DIRECCIONAL TRAS DER</t>
  </si>
  <si>
    <t>DIRECCIONAL IZQUIERDA DELANTER</t>
  </si>
  <si>
    <t>DIRECCIONAL DEL DER</t>
  </si>
  <si>
    <t>EJE DEL PARADOR CENTRAL</t>
  </si>
  <si>
    <t>RETROVISOR IZQUIERDO VINO</t>
  </si>
  <si>
    <t>GUARDA CADENA</t>
  </si>
  <si>
    <t>DIRECCIONAL DERECHA</t>
  </si>
  <si>
    <t>O-RING,18*3.55</t>
  </si>
  <si>
    <t>TORNILLO PLANO 6M * 16</t>
  </si>
  <si>
    <t>INTERRUPTOR DE FRENO DERECHO</t>
  </si>
  <si>
    <t>VALVULA DE ESCAPE</t>
  </si>
  <si>
    <t>PIÑON DE ARRANQUE DE PATADA</t>
  </si>
  <si>
    <t>PIN DE MARTILLO</t>
  </si>
  <si>
    <t>PARADOR LATERAL</t>
  </si>
  <si>
    <t>MICA REFLECTORA TRASERA</t>
  </si>
  <si>
    <t>BUJE DE HORQUILLA TRASERA</t>
  </si>
  <si>
    <t>DISCO DE FRENO ABS</t>
  </si>
  <si>
    <t>CRISTAL DIRECCIONAL</t>
  </si>
  <si>
    <t>ACCIONADOR DE FRENO</t>
  </si>
  <si>
    <t>O-RING 18*3*3.5</t>
  </si>
  <si>
    <t>RETEN DE ACEITE</t>
  </si>
  <si>
    <t>DIRECC. DEL. IZQ. MOD.ANTERIOR</t>
  </si>
  <si>
    <t>TAPON DEL AJUSTE DE ELEVADORES</t>
  </si>
  <si>
    <t>RESORTE DE ARRANQUE DE PATADA</t>
  </si>
  <si>
    <t>PANTALLA PARTICULAS FILTRO AC</t>
  </si>
  <si>
    <t>O-RING,18*3.5</t>
  </si>
  <si>
    <t>MICA DIRECCIONAL IZQUIERDA</t>
  </si>
  <si>
    <t>MICA DIRECCIONAL DERECHA</t>
  </si>
  <si>
    <t>GUIA DE CADENA TRASERA</t>
  </si>
  <si>
    <t>EJE DE LA RUEDA TRASERA</t>
  </si>
  <si>
    <t>EJE DE HORQUILLA TRASERA</t>
  </si>
  <si>
    <t>CONJ POSAPIES FT 08</t>
  </si>
  <si>
    <t>TORNILLO "B" CILINDRO (BIRLO)</t>
  </si>
  <si>
    <t>TORNILLO "A" CILINDRO (BIRLO)</t>
  </si>
  <si>
    <t>RESORTE DEL INTERRUPTOR DE FRE</t>
  </si>
  <si>
    <t>DIRECCIONAL TRAS IZQ</t>
  </si>
  <si>
    <t>CHICOTE DE TACOMETRO</t>
  </si>
  <si>
    <t>VISOR DE FARO</t>
  </si>
  <si>
    <t>LENTE DE VELOCIMETRO</t>
  </si>
  <si>
    <t>CRISTAL DE FARO</t>
  </si>
  <si>
    <t>BUJE DEL EJE TRASERO</t>
  </si>
  <si>
    <t>RESORTE PARADOR CENTRAL</t>
  </si>
  <si>
    <t>RETEN DE ACEITE 19.8*30*5</t>
  </si>
  <si>
    <t>RESORTE DE RETORNO DE ARRANQUE</t>
  </si>
  <si>
    <t>O-RING,107*2</t>
  </si>
  <si>
    <t>CUBIERTA LATERAL DER ROJO</t>
  </si>
  <si>
    <t>ROTOR (VOLANTE)</t>
  </si>
  <si>
    <t>RETEN DE ACEITE 30*42*4.5</t>
  </si>
  <si>
    <t>CADENA DE ARRANQUE</t>
  </si>
  <si>
    <t>PLACA SUJETADORA DE ENGRANE</t>
  </si>
  <si>
    <t>RESORTE DEL PIN DE ADMISION DE</t>
  </si>
  <si>
    <t>TAPON A</t>
  </si>
  <si>
    <t>EMPAQUETADURA CUBIERTA IZQ</t>
  </si>
  <si>
    <t>SEGURO DE PIN DE PISTON</t>
  </si>
  <si>
    <t>EMPAQUETADURA CUB LAT CABEZA</t>
  </si>
  <si>
    <t>EMPAQUETADU CUB LAT CABEZA DER</t>
  </si>
  <si>
    <t>CILINDRO</t>
  </si>
  <si>
    <t>BLOQUE REDUCTOR DE VIBRACION B</t>
  </si>
  <si>
    <t>BLOQUE REDUCTOR DE VIBRACION A</t>
  </si>
  <si>
    <t>RETEN DE ACEITE 17*29*5</t>
  </si>
  <si>
    <t>O-RING,13.8*2.5</t>
  </si>
  <si>
    <t>SISTEMA DE FRENO DEL ABS</t>
  </si>
  <si>
    <t>SET DE BALEROS</t>
  </si>
  <si>
    <t>PROTECTOR DE CADENA DE ARRANQU</t>
  </si>
  <si>
    <t>GUIA DE CADENA DE ARRANQUE</t>
  </si>
  <si>
    <t>GANCHO RESORTE DEL PARADOR</t>
  </si>
  <si>
    <t>EMPAQUETADURA CUERPO BOMBA AC</t>
  </si>
  <si>
    <t>COMPONENTE DE CARTER DERECHO</t>
  </si>
  <si>
    <t>SUJETADOR DE ASIENTO</t>
  </si>
  <si>
    <t>O-RING 3*33.5</t>
  </si>
  <si>
    <t>TORNILLO EJE DE MANIJAS</t>
  </si>
  <si>
    <t>PLACA SUJETADORA DE ENGRANE DE</t>
  </si>
  <si>
    <t>PARADOR</t>
  </si>
  <si>
    <t>ENGRANE DE TRACCION</t>
  </si>
  <si>
    <t>CUBIERTA LATERAL DER GRIS</t>
  </si>
  <si>
    <t>CUBIERTA DEL CUERP/GRIS/.</t>
  </si>
  <si>
    <t>CUBIERTA DE CABEZA DE CILINDRO</t>
  </si>
  <si>
    <t>RIN ALUMINIO DEL</t>
  </si>
  <si>
    <t>TAPON DE INSPECCION CADENA</t>
  </si>
  <si>
    <t>PLACA CONECTORA DE AMORTIGUADO</t>
  </si>
  <si>
    <t>INTERRUPTOR DE FRENO TRASERO</t>
  </si>
  <si>
    <t>CONJUNTO DE DISCOS DE CLUTCH</t>
  </si>
  <si>
    <t>ASIENTO DOBLE AMARILLO NEGRO</t>
  </si>
  <si>
    <t>RODAJE RADIAL BOLA,NK152312</t>
  </si>
  <si>
    <t>EJE PRIMARIO DE TRANSMISION</t>
  </si>
  <si>
    <t>AJUSTADOR DE CADENA IZQUIERDO</t>
  </si>
  <si>
    <t>AJUSTADOR DE CADENA DERECHO</t>
  </si>
  <si>
    <t>MANGUERA DE COMBUSTIBLE</t>
  </si>
  <si>
    <t>PLACA CONECTORA DE/AZUL/.</t>
  </si>
  <si>
    <t>EJE GIRATORIO DE ARRANQUE</t>
  </si>
  <si>
    <t>PLACA CONECTORA TRASERA AZUL</t>
  </si>
  <si>
    <t>MEDIDOR DE ACEITE</t>
  </si>
  <si>
    <t>FOCO INDICADOR DE GIRO 12V/1.7</t>
  </si>
  <si>
    <t>RESORTE DE EMBRAGUE</t>
  </si>
  <si>
    <t>EJE RUEDA DELANTERA 12M*245</t>
  </si>
  <si>
    <t>TAPABARRO INTERNO DEL AZUL</t>
  </si>
  <si>
    <t>CUBIERTA DE MASTER AZUL</t>
  </si>
  <si>
    <t>CUBIERTA TRASERA PLATA</t>
  </si>
  <si>
    <t>FOCO DE LUZ FARO 12V/18W/18W</t>
  </si>
  <si>
    <t>INDICADOR DE CAMBIOS</t>
  </si>
  <si>
    <t>BRAZO HORQUILLA IZQUIERDA</t>
  </si>
  <si>
    <t>BRAZO HORQUILLA DERECHA</t>
  </si>
  <si>
    <t>TAMBOR DE CAJA DE CAMBIOS</t>
  </si>
  <si>
    <t>TAPABARRO INTERNO DEL ROJO</t>
  </si>
  <si>
    <t>PLACA CONECTORA TRASERA ROJA</t>
  </si>
  <si>
    <t>CUBIERTA TRASERA ROJO</t>
  </si>
  <si>
    <t>CUBIERTA DE COLA DER ROJA</t>
  </si>
  <si>
    <t>CUBIERTA CILINDRO ROJO</t>
  </si>
  <si>
    <t>ASIENTO ROJO Y PLATA</t>
  </si>
  <si>
    <t>CARRERA DE COPA INFERIOR</t>
  </si>
  <si>
    <t>CARRERA DE COPA SUPERIOR</t>
  </si>
  <si>
    <t>DISCO DE FRICCION DE EMBRAGUE</t>
  </si>
  <si>
    <t>BLOQUEADOR DE TELESCOPIO</t>
  </si>
  <si>
    <t>ACTUADOR DE FRENO TRASERO</t>
  </si>
  <si>
    <t>PORTA OBJETOS</t>
  </si>
  <si>
    <t>RESORTE DE PANTALLA DEL FILTRO</t>
  </si>
  <si>
    <t>PANTALLA DE PARTICULAS FILTRO</t>
  </si>
  <si>
    <t>O-RING,30.8*3</t>
  </si>
  <si>
    <t>CAMARA DE AIRE RUEDA DEL R17</t>
  </si>
  <si>
    <t>TORNILLO DE DRENADO</t>
  </si>
  <si>
    <t>RETEN DE RESORTE INTERNO DE VA</t>
  </si>
  <si>
    <t>RETEN DE RESORTE EXTERNO DE VA</t>
  </si>
  <si>
    <t>TELESCOPIO DE DIRECCION</t>
  </si>
  <si>
    <t>CUBIERTA DEL CUERP/ROJO/.</t>
  </si>
  <si>
    <t>TAPON DE INSPECCION</t>
  </si>
  <si>
    <t>RETEN DE RESORTE DE VAL SUP</t>
  </si>
  <si>
    <t>POTENCIADOR FINAL</t>
  </si>
  <si>
    <t>PLACA DECORATIVA</t>
  </si>
  <si>
    <t>FILTRO DE COMBUSTIBLE</t>
  </si>
  <si>
    <t>PARABRISAS</t>
  </si>
  <si>
    <t>CUBIERTA MANDO FRONTAL ROJA</t>
  </si>
  <si>
    <t>PARILLA DE CARGA COMBINADA</t>
  </si>
  <si>
    <t>TIRA DE GOMA DE MOFLE</t>
  </si>
  <si>
    <t>JUEGO DE ABRAZADERAS</t>
  </si>
  <si>
    <t>CUBIERTA FRONTAL INFERIOR AZUL</t>
  </si>
  <si>
    <t>PARRILLA</t>
  </si>
  <si>
    <t>CUBIERTA TRASERA IZQUIERDA DE</t>
  </si>
  <si>
    <t>FILTRO DE ACEITE</t>
  </si>
  <si>
    <t>TAPA TANQUE DE GASOLINA</t>
  </si>
  <si>
    <t>AMORTIGUADOR TRASERO AZUL</t>
  </si>
  <si>
    <t>AMORTIGUADOR TRASERO ROJO</t>
  </si>
  <si>
    <t>AMORTIGUADOR TRASERO</t>
  </si>
  <si>
    <t>ASIENTO CONFORT NARANJA</t>
  </si>
  <si>
    <t>CUBIERTA IZQ SUP NARANJA</t>
  </si>
  <si>
    <t>CUBIERTA DER SUP NARANJA</t>
  </si>
  <si>
    <t>ESCAPE AZUL</t>
  </si>
  <si>
    <t>PLACA CONECTORA AMORTIGUADOR</t>
  </si>
  <si>
    <t>CUBIERTA MEDIA/ROJO/.</t>
  </si>
  <si>
    <t>CUBIERTA DECORATIVA DELANTERA</t>
  </si>
  <si>
    <t>TAPABARRO DEL AZUL</t>
  </si>
  <si>
    <t>CUBIERTA IZQ SUP AMARILLA</t>
  </si>
  <si>
    <t>EMPAQUETADURA DE ESCAPE</t>
  </si>
  <si>
    <t>BOBINA DE IGNICION</t>
  </si>
  <si>
    <t>CAMARA SEPARADORA DE EMBRAGUE</t>
  </si>
  <si>
    <t>RESORTE DE ACCIONADOR DE EMBRA</t>
  </si>
  <si>
    <t>TIMON</t>
  </si>
  <si>
    <t>CUBIERTA DE COLA IZQ ROJA</t>
  </si>
  <si>
    <t>CONJ. DE INTERRUPTOR Y MANIJA</t>
  </si>
  <si>
    <t>ENGRANAJE GUIA DE CADENA</t>
  </si>
  <si>
    <t>RODAMIENTO GUIA DE CADENA</t>
  </si>
  <si>
    <t>VARILLA IMPULSORA DE BALANCIN</t>
  </si>
  <si>
    <t>CADENA DE CAMARA</t>
  </si>
  <si>
    <t>RESORTE TENSIONADOR DE CADENA</t>
  </si>
  <si>
    <t>RODAMIENTO DEL TENSIONADOR DE</t>
  </si>
  <si>
    <t>IMPULSOR DE BALANCIN</t>
  </si>
  <si>
    <t>BASE INF MANUBRIO Y DIRECCION</t>
  </si>
  <si>
    <t>COMPONENTE IZQUIERDO DE CARTER</t>
  </si>
  <si>
    <t>BASE DE POSAPIES DERECHO</t>
  </si>
  <si>
    <t>BASE DE POSAPIES IZQUIERDO</t>
  </si>
  <si>
    <t>IMPULSOR LEVANTADOR DE EMBRAG</t>
  </si>
  <si>
    <t>EMPAQUETADURA CUB DER CABEZA</t>
  </si>
  <si>
    <t>CUBIERTA TRASERA AZUL</t>
  </si>
  <si>
    <t>CUBIERTA LATERAL DERECHA AZUL</t>
  </si>
  <si>
    <t>CUBIERTA LATERAL IZQ AZUL</t>
  </si>
  <si>
    <t>RAYO INTERNO RUEDA DEL</t>
  </si>
  <si>
    <t>EMPAQUETADUR PROTECTOR CUB INF</t>
  </si>
  <si>
    <t>CUB. DECORATIVA DER DE CARTER</t>
  </si>
  <si>
    <t>FOCO DE FARO 12V/21W/5W</t>
  </si>
  <si>
    <t>KIT DE CERRADURA</t>
  </si>
  <si>
    <t>BATERIA YUASA</t>
  </si>
  <si>
    <t>PANEL DE FRENO TRASERO GRIS</t>
  </si>
  <si>
    <t>AJUSTADOR DE CADENA</t>
  </si>
  <si>
    <t>CUBIERTA MANDO FRONTAL AZUL</t>
  </si>
  <si>
    <t>CUBIERTA TRASERA NARANJA</t>
  </si>
  <si>
    <t>PLACA DE VENTILACION DERECHA</t>
  </si>
  <si>
    <t>PLACA DE VENTILACION IZQUIERDA</t>
  </si>
  <si>
    <t>CUBIERTA FRONTAL GUANTERA</t>
  </si>
  <si>
    <t>HORQUILLA TRASERA (BRAZO OCCI</t>
  </si>
  <si>
    <t>CUBIERTA FRONTAL INFERIOR ROJO</t>
  </si>
  <si>
    <t>TAPABARRO DEL ROJA</t>
  </si>
  <si>
    <t>EMPAQUETADURA CABEZA CILINDRO</t>
  </si>
  <si>
    <t>ENGRANAJE IMPULSOR BOMBA DE AC</t>
  </si>
  <si>
    <t>EMPAQUETADURA TENSOR DE CADENA</t>
  </si>
  <si>
    <t>RESORTE INTERNO DE VALVULA</t>
  </si>
  <si>
    <t>RESORTE EXTERNO DE VALVULA</t>
  </si>
  <si>
    <t>PIN DE MARTILLO DE ADMISION</t>
  </si>
  <si>
    <t>O-RING,27*2.0</t>
  </si>
  <si>
    <t>PIN DE MARTILLO DE ESCAPE</t>
  </si>
  <si>
    <t>EMPAQUETADURA DE MULTIPLE</t>
  </si>
  <si>
    <t>KIT DE CERRADURAS</t>
  </si>
  <si>
    <t>BUJE MANZANA DEL RIN DELANTERO</t>
  </si>
  <si>
    <t>RETEN DE VALVULA</t>
  </si>
  <si>
    <t>EMPAQUETADURA DE CILINDRO</t>
  </si>
  <si>
    <t>CUBIERTA MEDIA/GRIS/.</t>
  </si>
  <si>
    <t>EJE PRIMARIO DE TRANSMISION (1</t>
  </si>
  <si>
    <t>PARRILLA/PLATA/.</t>
  </si>
  <si>
    <t>CUBIERTA PROTECTORA SUPERIOR</t>
  </si>
  <si>
    <t>CUBIERTA PROTECTORA INFERIOR</t>
  </si>
  <si>
    <t>ABRAZADERA MANGUERA DE RESPIRA</t>
  </si>
  <si>
    <t>CUBIERTA DE COLA DER AZUL</t>
  </si>
  <si>
    <t>CUBIERTA DE COLA IZQ AZUL</t>
  </si>
  <si>
    <t>BOBINA DE ENCENDIDO</t>
  </si>
  <si>
    <t>BASE DE FARO IZQUIERDO</t>
  </si>
  <si>
    <t>BASE DE FARO DERECHO</t>
  </si>
  <si>
    <t>ESCAPE AMARILLO</t>
  </si>
  <si>
    <t>PESO DE TIMON</t>
  </si>
  <si>
    <t>PIN DE ADMISION DE CAMBIO DE A</t>
  </si>
  <si>
    <t>BUJE DE EJE GIRATORIO 14*18*16</t>
  </si>
  <si>
    <t>SISTEMA COMPLETO DE GENERADOR</t>
  </si>
  <si>
    <t>CUBIERTA DER AMARILLO</t>
  </si>
  <si>
    <t>ESCAPE ROJO</t>
  </si>
  <si>
    <t>IMPULSOR ARRANQUE DE EMBRAGUE</t>
  </si>
  <si>
    <t>CUBIERTA DERECHA AMARILLA</t>
  </si>
  <si>
    <t>JUEGO DE RODAJES DE TELESCOPIO</t>
  </si>
  <si>
    <t>ENGRANE DE TRANSMISION DE FUER</t>
  </si>
  <si>
    <t>CUBIERTA IZQUIERDA AMARILLA</t>
  </si>
  <si>
    <t>CUBIERTA TRASERA DER NEGRO</t>
  </si>
  <si>
    <t>CUBIERTA TRASERA DER AZUL</t>
  </si>
  <si>
    <t>CUBIERTA TRASERA IZQ NEGRO</t>
  </si>
  <si>
    <t>CUBIERTA DER SUP AMARILLA</t>
  </si>
  <si>
    <t>CUBIERTA DERECHA NARANJA</t>
  </si>
  <si>
    <t>CUBIERTA IZQUIERDA NARANJA</t>
  </si>
  <si>
    <t>CUBIERTA FRONT SUP NARANJA</t>
  </si>
  <si>
    <t>CUBIERTA FRONT SUP AMARILLA</t>
  </si>
  <si>
    <t>CUBIERTA MANDO FRONTAL AMAR</t>
  </si>
  <si>
    <t>BASE DE MOTOR</t>
  </si>
  <si>
    <t>BOTON INTERRUPTOR DE CLAXON</t>
  </si>
  <si>
    <t>PROTECTOR DE CORRIENTE</t>
  </si>
  <si>
    <t>COMPONENTE INTERNO TAPABARRO</t>
  </si>
  <si>
    <t>AMORTIGUADOR DELANTERO</t>
  </si>
  <si>
    <t>ASIENTO CONFORT AMARILLO</t>
  </si>
  <si>
    <t>CUBIERTA FRONTAL INF NARANJA</t>
  </si>
  <si>
    <t>RODAJE RADIAL BOLA,6204</t>
  </si>
  <si>
    <t>RODAJE RADIAL BOLA,6006</t>
  </si>
  <si>
    <t>ENGRANAJE SECUNDARIO DE QUINTA</t>
  </si>
  <si>
    <t>ENGRANAJE SECUNDARIO DE TRANSM</t>
  </si>
  <si>
    <t>ENGRANE PRIMARIO DE TRACCION</t>
  </si>
  <si>
    <t>ENGRANAJE PRINCIPAL DE QUINTA</t>
  </si>
  <si>
    <t>FOCO DE LUZ FARO 12V/25W/25W</t>
  </si>
  <si>
    <t>CUBIERTA FRONTAL SUP AZUL</t>
  </si>
  <si>
    <t>CUBIERTA LATERAL DERECHA ROJA</t>
  </si>
  <si>
    <t>CUBIERTA LATERAL IZQ ROJA</t>
  </si>
  <si>
    <t>CUBIERTA MANDO FRONTAL NARA</t>
  </si>
  <si>
    <t>CUBIERTA FRONTAL INF AMARILLA</t>
  </si>
  <si>
    <t>CUBIERTA FRONTAL SUP ROJO</t>
  </si>
  <si>
    <t>ARO RUEDA TRASERA/ROJO/ALUMI</t>
  </si>
  <si>
    <t>AMORTIGUADOR DELANTERO DER</t>
  </si>
  <si>
    <t>AMORTIGUADOR DELANTERO IZQ</t>
  </si>
  <si>
    <t>ARO RUEDA DELANTERA PLATA</t>
  </si>
  <si>
    <t>CUBIERTA DE PIERNA IZQ GRIS</t>
  </si>
  <si>
    <t>CUBIERTA DE PIERNA DER GRIS</t>
  </si>
  <si>
    <t>CABLE DE ASIENTO</t>
  </si>
  <si>
    <t>CERRADURA DE ASIENTO</t>
  </si>
  <si>
    <t>EMPAQUETADURA CUBIERTA CABEZA</t>
  </si>
  <si>
    <t>CONJUNTO DE CIGÜEÑAL</t>
  </si>
  <si>
    <t>LLAVE DE GASOLINA</t>
  </si>
  <si>
    <t>BANDA DE EMBRAGUE</t>
  </si>
  <si>
    <t>SISTEMA COMPLETO DE FRENO DELA</t>
  </si>
  <si>
    <t>CUBIERTA DEL VENTILADOR DE ENF</t>
  </si>
  <si>
    <t>CONJUNTO DE CABEZA DE CILINDRO</t>
  </si>
  <si>
    <t>PLATO EXTERNO EMBRAGUE DE ARRA</t>
  </si>
  <si>
    <t>BOTON INTERRUPTOR DE DIRECCION</t>
  </si>
  <si>
    <t>TORNILLO DE AJUSTE DE VALVULAS</t>
  </si>
  <si>
    <t>CONJUNTO VELOCIMETRO</t>
  </si>
  <si>
    <t>SOSTENEDOR DE TREN DE VALVULAS</t>
  </si>
  <si>
    <t>CUBIERTA DE NUMERO DE SERIE</t>
  </si>
  <si>
    <t>PLACA PROTECTORA DE MOTOR</t>
  </si>
  <si>
    <t>TAPA DE GUANTERA</t>
  </si>
  <si>
    <t>CUBIERTA DE CAJUELA (NEGRO)</t>
  </si>
  <si>
    <t>RECIPIENTE DE CAJUELA (NEGRO)</t>
  </si>
  <si>
    <t>GANCHO PARA CASCO</t>
  </si>
  <si>
    <t>GUIA DE CADENA</t>
  </si>
  <si>
    <t>CONJUNTO DE CARBURADOR</t>
  </si>
  <si>
    <t>CUBIERTA IZQ DE CARTER  TRAS</t>
  </si>
  <si>
    <t>CUBIERTA FRONTAL SUP GRIS</t>
  </si>
  <si>
    <t>BOMBA DE ACEITE</t>
  </si>
  <si>
    <t>ENGRANE EMBRAGUE DE ARRANQUE</t>
  </si>
  <si>
    <t>REDUCCION DE MARCHA (54/13D)</t>
  </si>
  <si>
    <t>BOTON INTERRUPTOR DE ARRANQUE</t>
  </si>
  <si>
    <t>PEDAL DE CAMBIOS</t>
  </si>
  <si>
    <t>RETEN DE ACEITE 27*42*7</t>
  </si>
  <si>
    <t>RECTIFICADOR/REGULADOR DE CORR</t>
  </si>
  <si>
    <t>PLATAFORMA POSAPIES</t>
  </si>
  <si>
    <t>CRISTAL DEL FARO</t>
  </si>
  <si>
    <t>CUBIERTA DE COLA PLATA</t>
  </si>
  <si>
    <t>CUBIERTA DEL CUERPO IZQUIERDA</t>
  </si>
  <si>
    <t>PUÑO ACELERADOR</t>
  </si>
  <si>
    <t>CUBIERTA DECORATIV/PLATA/.</t>
  </si>
  <si>
    <t>BASE DE VELOCIMETRO</t>
  </si>
  <si>
    <t>FARO TRASERO</t>
  </si>
  <si>
    <t>CUBIERTA TRASERA DER AMARILLO</t>
  </si>
  <si>
    <t>TAPABARRO INTERNO TRASERO</t>
  </si>
  <si>
    <t>CUBIERTA DER DE HORQUILLA</t>
  </si>
  <si>
    <t>CUBIERTA IZQ DE HORQUILLA</t>
  </si>
  <si>
    <t>EMPAQUETADURA CUB DER CARTER</t>
  </si>
  <si>
    <t>CUBIERTA FRONTAL INF PLATA</t>
  </si>
  <si>
    <t>RIN TRASERO/NEGRO/.</t>
  </si>
  <si>
    <t>RODAJE BOLA RADIAL,6204</t>
  </si>
  <si>
    <t>RODAJE BOLA RADIAL,6203</t>
  </si>
  <si>
    <t>RODAJE BOLA RADIAL,6202</t>
  </si>
  <si>
    <t>RETEN DE ACEITE 20*32*6</t>
  </si>
  <si>
    <t>RODAJE BOLA RADIAL,6002</t>
  </si>
  <si>
    <t>RODAJE BOLA RADIAL,6004</t>
  </si>
  <si>
    <t>RODAJE BOLA RADIAL,6301</t>
  </si>
  <si>
    <t>CONJUNTO CAJA DE TRANSMISION</t>
  </si>
  <si>
    <t>PIN DE PISTON</t>
  </si>
  <si>
    <t>BUJIA</t>
  </si>
  <si>
    <t>GUARDA CADENA SUPERIOR</t>
  </si>
  <si>
    <t>EMPAQUETADURA CUB IZQ CARTER</t>
  </si>
  <si>
    <t>DISCO DE TRACCION</t>
  </si>
  <si>
    <t>CABLE DE FRENO TRASERO</t>
  </si>
  <si>
    <t>RAYO EXTERNO RUEDA DEL</t>
  </si>
  <si>
    <t>MARTILLO IMPULSOR DE VALVULA</t>
  </si>
  <si>
    <t>BALANCIN</t>
  </si>
  <si>
    <t>MEDIDOR DE VELOCIMETRO</t>
  </si>
  <si>
    <t>CABLE DE ACELERADOR</t>
  </si>
  <si>
    <t>EMPAQUETADURA CAJA TRANSMISION</t>
  </si>
  <si>
    <t>CONJUNTO DE ENGRANE PRIMARIO D</t>
  </si>
  <si>
    <t>CONJUNTO DE FARO TRASERO</t>
  </si>
  <si>
    <t>CUBIERTA TRASERA C/ROJO/.</t>
  </si>
  <si>
    <t>CUBIERTA DER NEGRO</t>
  </si>
  <si>
    <t>HORQUILLA DELANTERA</t>
  </si>
  <si>
    <t>TORNILLO GUIA 6M*60</t>
  </si>
  <si>
    <t>TORNILLO GUIA 6M*32</t>
  </si>
  <si>
    <t>JUEGO DE MANGUERA DE FRENO</t>
  </si>
  <si>
    <t>JUEGO DE MANGUERA DE FRENO DIABOLO</t>
  </si>
  <si>
    <t>CUB TIMON IZQUI/GRIS/.</t>
  </si>
  <si>
    <t>CUB TIMON DER/GRIS/.</t>
  </si>
  <si>
    <t>TAPON DE GASOLINA</t>
  </si>
  <si>
    <t>PUÑO DE GOMA IZQUIERDO</t>
  </si>
  <si>
    <t>COMPUESTO DE LA BOTA</t>
  </si>
  <si>
    <t>MOTOR DE ARRANQUE COMPLETO</t>
  </si>
  <si>
    <t>ALTERNADOR</t>
  </si>
  <si>
    <t>MULTIPLE/PIPETA</t>
  </si>
  <si>
    <t>AMORTIGUADOR TRASERO AMARILLO</t>
  </si>
  <si>
    <t>CONTRA PESO</t>
  </si>
  <si>
    <t>RODAJE BOLA RADIAL,6302</t>
  </si>
  <si>
    <t>SEGURO CIRCLIP</t>
  </si>
  <si>
    <t>PIEZA DE AJUSTE DE CADENA</t>
  </si>
  <si>
    <t>MANGUERAS DE FRENO DELANTERO</t>
  </si>
  <si>
    <t>PASTILLAS DE FRENO DEL</t>
  </si>
  <si>
    <t>BOMBA DE FRENO DELANTERO</t>
  </si>
  <si>
    <t>TORNILLO BIRLO</t>
  </si>
  <si>
    <t>DAMPER/CORONA DE TRACCION</t>
  </si>
  <si>
    <t>LLANTA DELANTERA 2.50/R17</t>
  </si>
  <si>
    <t>ELEMENTO DEL FILTRO DE AIRE</t>
  </si>
  <si>
    <t>CARCASA DEL FILTRO DE AIRE</t>
  </si>
  <si>
    <t>RESORTE DE FRICCION DEL ARRANQ</t>
  </si>
  <si>
    <t>TOPE POSAPIE DERECHA</t>
  </si>
  <si>
    <t>TOPE POSAPIE IZQUIERDA</t>
  </si>
  <si>
    <t>CUB TIMON IZQUI/ROJO/.</t>
  </si>
  <si>
    <t>CUB TIMON DER/ROJO/.</t>
  </si>
  <si>
    <t>CABLE DE ESTRANGULADOR</t>
  </si>
  <si>
    <t>PIN DE RUEDA TRASERA</t>
  </si>
  <si>
    <t>CONJUNTO DE FARO DELANTERO</t>
  </si>
  <si>
    <t>UNIDAD C.D.I</t>
  </si>
  <si>
    <t>COMPONENTE INTERNO DE EMBRAGUE</t>
  </si>
  <si>
    <t>CUBIERTA DERECHA PLATA</t>
  </si>
  <si>
    <t>CUBIERTA TRASERA DER PLATA</t>
  </si>
  <si>
    <t>PLACA CONECTORA DE CUB TRASERA</t>
  </si>
  <si>
    <t>PLACA DERECHA PORTA EQUIPAJE</t>
  </si>
  <si>
    <t>PLACA IZQUIERDA PORTA EQUIPAJE</t>
  </si>
  <si>
    <t>EJE GIRATORIO DE ARRANQUE DE P</t>
  </si>
  <si>
    <t>TAPABARRO INT TRASERA (LODERA)</t>
  </si>
  <si>
    <t>BASE PLATAFORMA POSAPIES</t>
  </si>
  <si>
    <t>MICA REFLECTORA LATERAL</t>
  </si>
  <si>
    <t>PLACA CONECTORA DE/NEGRO/.</t>
  </si>
  <si>
    <t>AMORTIGUADOR TRASERO CROMADO</t>
  </si>
  <si>
    <t>LLANTA DEL / TRAS 3.50 -R10</t>
  </si>
  <si>
    <t>CUB. PIERNA DELANTERA IZQ GRIS</t>
  </si>
  <si>
    <t>CUBIERTA DE PIERNA DER ROJO</t>
  </si>
  <si>
    <t>SUJETADOR BASE DE POSAPIES IZQ</t>
  </si>
  <si>
    <t>POSAPIES DE GOMA</t>
  </si>
  <si>
    <t>AMORTIGUADOR TRASERO COMPLETO</t>
  </si>
  <si>
    <t>CERRADURA DEL ASIENTO</t>
  </si>
  <si>
    <t>LLAVE DE BLOQUEO DE ASIENTO</t>
  </si>
  <si>
    <t>DIRECCIONAL DERECHA DELANTERA</t>
  </si>
  <si>
    <t>VISOR DE FARO/ROJO/.</t>
  </si>
  <si>
    <t>CUB. PIERNA DELANTERA IZQ ROJA</t>
  </si>
  <si>
    <t>CUB. PIERNA DELANTERA DER ROJA</t>
  </si>
  <si>
    <t>TAPABARRO DEL ROJO</t>
  </si>
  <si>
    <t>CUBIERTA DE INDICADORES</t>
  </si>
  <si>
    <t>TAPABARRO TRASERO</t>
  </si>
  <si>
    <t>TAPABARRO DEL. PIEZA TRASERA</t>
  </si>
  <si>
    <t>TAPABARRO INTERNO DELANTERO</t>
  </si>
  <si>
    <t>BUZO IMPULSOR DE VALVULA</t>
  </si>
  <si>
    <t>TAPETE DE GOMA POSAPIES</t>
  </si>
  <si>
    <t>PALANCA IZQUIERDA DE FRENO</t>
  </si>
  <si>
    <t>CUBIERTA DE CAJA GUANTERA</t>
  </si>
  <si>
    <t>TAPABARRO DELANTERO</t>
  </si>
  <si>
    <t>BUJE GOMA, SOPORTE MOTOR TRAS.</t>
  </si>
  <si>
    <t>CUBIERTAS IZQ GRIS</t>
  </si>
  <si>
    <t>ESPEJO RETROVISOR IZQ</t>
  </si>
  <si>
    <t>ESPEJO RETROVISOR DER</t>
  </si>
  <si>
    <t>CUBIERTA TRASERA C/AZUL/.</t>
  </si>
  <si>
    <t>ASIENTO DOBLE/GR/NE/.</t>
  </si>
  <si>
    <t>CONJ. COMPLETO PATADA ARRANQUE</t>
  </si>
  <si>
    <t>RIN RUEDA DELANTERA (PLATEADO)</t>
  </si>
  <si>
    <t>PALANCA IMPULSORA DE BALANCIN</t>
  </si>
  <si>
    <t>ASIENTO DOBLE/AZUL/.</t>
  </si>
  <si>
    <t>RETROVISOR IZQUIER/AZUL/.</t>
  </si>
  <si>
    <t>RETROVISOR DERECHO/AZUL/.</t>
  </si>
  <si>
    <t>CUBIERTA TRASERA IZQ AZUL</t>
  </si>
  <si>
    <t>PARRILLA/ NEGRO</t>
  </si>
  <si>
    <t>CUBIERTA DER AZUL</t>
  </si>
  <si>
    <t>CUBIERTA IZQ AZUL</t>
  </si>
  <si>
    <t>CAJA DE VELOCIMETRO</t>
  </si>
  <si>
    <t>TANQUE DE COMBUSTI/ROJO/.</t>
  </si>
  <si>
    <t>CUBIERTA DER ROJO</t>
  </si>
  <si>
    <t>CUBIERTA IZQ ROJO</t>
  </si>
  <si>
    <t>CHASIS</t>
  </si>
  <si>
    <t>CUB. PIERNA DELANTERA DER GRIS</t>
  </si>
  <si>
    <t>CARRERA DE COPA SUP E INF</t>
  </si>
  <si>
    <t>GUARDAPOLVO</t>
  </si>
  <si>
    <t>GUARDA DE GOMA RUEDA TRAS</t>
  </si>
  <si>
    <t>JUEGO DE ANILLOS DE PISTON</t>
  </si>
  <si>
    <t>GUIA TENSORA DE CADENA</t>
  </si>
  <si>
    <t>CUBIERTA TRASERA IZQ PLATA</t>
  </si>
  <si>
    <t>CUBIERTA IZQ NEGRO</t>
  </si>
  <si>
    <t>CONJUNTO DE TUBO DE ESCAPE</t>
  </si>
  <si>
    <t>CUBIERTA FRONTAL SUP NE/PL</t>
  </si>
  <si>
    <t>VISOR DE FARO/PLATA/.</t>
  </si>
  <si>
    <t>PUÑO DE GOMA DERECHO</t>
  </si>
  <si>
    <t>BOTON INTERRUPTOR DE FARO/LUCE</t>
  </si>
  <si>
    <t>TANQUE DE COMBUSTI/AZUL/.</t>
  </si>
  <si>
    <t>HORQUILLA DELANTERA DERECHA</t>
  </si>
  <si>
    <t>HORQUILLA DELANTERA IZQUIERDA</t>
  </si>
  <si>
    <t>RIN DELANTERO/NEGRO/.</t>
  </si>
  <si>
    <t>CUBIERTA IZQ BLANCO</t>
  </si>
  <si>
    <t>TAPABARRO DEL PLATA</t>
  </si>
  <si>
    <t>ENGRANE DE TIEMPO</t>
  </si>
  <si>
    <t>CHUPON DE BUJIA</t>
  </si>
  <si>
    <t>CLAXON DOBLE CON BASE</t>
  </si>
  <si>
    <t>CUBIERTA TOPE POSAPIE IZQ</t>
  </si>
  <si>
    <t>CUBIERTA TOPE POSAPIE DER</t>
  </si>
  <si>
    <t>PLACA DER PORTA EQUIPAJE</t>
  </si>
  <si>
    <t>PLACA IZQ PORTA EQUIPAJE</t>
  </si>
  <si>
    <t>RIN DELANTERO/AZUL/.</t>
  </si>
  <si>
    <t>ARO RUEDA DELANTERA COMPLETO</t>
  </si>
  <si>
    <t>RETROVISOR IZQUIER/NEGRO/.</t>
  </si>
  <si>
    <t>RETROVISOR DERECHO/NEGRO/.</t>
  </si>
  <si>
    <t>RIN TRASERO/AZUL/.</t>
  </si>
  <si>
    <t>CUBIERTA CILINDRO MAESTRO</t>
  </si>
  <si>
    <t>CUBIERTA DE TIMON DER</t>
  </si>
  <si>
    <t>CUBIERTA DE TIMON IZQ</t>
  </si>
  <si>
    <t>LLANTA DEL / TRAS 5.12 / R13</t>
  </si>
  <si>
    <t>CATALINA</t>
  </si>
  <si>
    <t>INTERRUPTOR DE ENCENDIDO</t>
  </si>
  <si>
    <t>TAPABARRO DEL BLANCO</t>
  </si>
  <si>
    <t>IMPULSOR DE TENSOR DE CADENA</t>
  </si>
  <si>
    <t>TAMBOR DE EMBRAGUE</t>
  </si>
  <si>
    <t>EJE MARTILLO IMPULSOR DE VAL</t>
  </si>
  <si>
    <t>CAJA DE VELOCIMETRO ROJO</t>
  </si>
  <si>
    <t>CONJ. ENCENDIDO E INTER DER</t>
  </si>
  <si>
    <t>CONJ. ENCENDIDO E INTER IZQ</t>
  </si>
  <si>
    <t>CUBIERTA MANDO FRONTAL NEGRO</t>
  </si>
  <si>
    <t>ASIENTO DOBLE PLATA NEGRO</t>
  </si>
  <si>
    <t>RIN RUEDA TRASERA (AMARILLO)</t>
  </si>
  <si>
    <t>ASIENTO DOBLE</t>
  </si>
  <si>
    <t>TAPABARRO INTERNO DEL AMARILLO</t>
  </si>
  <si>
    <t>JUEGO COMPLETO DE DISCO DE ARR</t>
  </si>
  <si>
    <t>CONTRAPESO DE EMBRAGUE</t>
  </si>
  <si>
    <t>RETEN DE ACEITE AMORTIGUADOR D</t>
  </si>
  <si>
    <t>ENGRANE DE BANDA DE EMBRAGUE</t>
  </si>
  <si>
    <t>CONJUNTO DE EMBRAGUE</t>
  </si>
  <si>
    <t>TAPON DE COMBUSTIBLE</t>
  </si>
  <si>
    <t>RODAJE DE BIELA</t>
  </si>
  <si>
    <t>PIN DE CIGÜEÑAL</t>
  </si>
  <si>
    <t>RODAJE RADIAL 63/28LUA</t>
  </si>
  <si>
    <t>ARO RUEDA TRASERA COMPLETO</t>
  </si>
  <si>
    <t>PIN DE SUJECION 10*16</t>
  </si>
  <si>
    <t>CUÑA 25*14*4</t>
  </si>
  <si>
    <t>O-RING,27.4*2.4</t>
  </si>
  <si>
    <t>PORTA FUSIBLE</t>
  </si>
  <si>
    <t>FUSIBLE</t>
  </si>
  <si>
    <t>CUBIERTA DECORATIV/AMARI/.</t>
  </si>
  <si>
    <t>ALTERNADOR / ESTATOR</t>
  </si>
  <si>
    <t>ENGRANE ACTUADOR ARRANQUE DE P</t>
  </si>
  <si>
    <t>ASIENTO DOBLE/PLATA/.</t>
  </si>
  <si>
    <t>RIN RUEDA DELANTERA (AMARILLO)</t>
  </si>
  <si>
    <t>ENGRANE DE TRACCION (PIÑON)</t>
  </si>
  <si>
    <t>DISCO DE PRESION DE EMBRAGUE</t>
  </si>
  <si>
    <t>TAPABARRO</t>
  </si>
  <si>
    <t>CONJUNTO DE IGNICION</t>
  </si>
  <si>
    <t>GOMA POSAPIE TRASERO</t>
  </si>
  <si>
    <t>CARCASA DE CADENA</t>
  </si>
  <si>
    <t>CONJUNTO DE AMORTIGUADOR TRASE</t>
  </si>
  <si>
    <t>CUBIERTA FRONTAL SUP AMARILLO</t>
  </si>
  <si>
    <t>CUBIERTA FRONTAL INF AMARILLO</t>
  </si>
  <si>
    <t>CUBIERTA MANDO FRONTAL PLATA</t>
  </si>
  <si>
    <t>TAPABARRO DEL AMARILLO</t>
  </si>
  <si>
    <t>CUBIERTA IZQ AMARILLO</t>
  </si>
  <si>
    <t>BOTON INTERRUPTOR DE LUZ BAJA/</t>
  </si>
  <si>
    <t>DIRECCIONAL IZQUIERDA</t>
  </si>
  <si>
    <t>BARRA DE DIRECCIONALES</t>
  </si>
  <si>
    <t>RETROVISOR DERECHO/PLATA/.</t>
  </si>
  <si>
    <t>RETROVISOR IZQUIER/PLATA/.</t>
  </si>
  <si>
    <t>TAPABARRO INTERNO DEL PLATA</t>
  </si>
  <si>
    <t>BOTON INTERRUPTOR EMERGENCIA</t>
  </si>
  <si>
    <t>ARNES SUPLEMENTARIO</t>
  </si>
  <si>
    <t>AMORTIGUADOR DELANTERO IZQUIER</t>
  </si>
  <si>
    <t>RIN TRASERO</t>
  </si>
  <si>
    <t>CONJUNTO DE FRENO TRASERO COMP</t>
  </si>
  <si>
    <t>TUBO DE ESCAPE/SILENCIADOR</t>
  </si>
  <si>
    <t>JUEGO DE ZAPATA DE FRENO TRASE</t>
  </si>
  <si>
    <t>ZAPATAS DE FRENO</t>
  </si>
  <si>
    <t>CADENA IMPULSORA BOMBA DE ACEI</t>
  </si>
  <si>
    <t>TAPABARRO DEL GRIS</t>
  </si>
  <si>
    <t>CAMARA DE AIRE RUEDA TRA R17</t>
  </si>
  <si>
    <t>LLANTA TRASERA 2.75/R17</t>
  </si>
  <si>
    <t>BATERIA FORZA</t>
  </si>
  <si>
    <t>CAJA GUANTERA</t>
  </si>
  <si>
    <t>DIRECCIONAL TRASERA</t>
  </si>
  <si>
    <t>DIRECCIONAL IZQUIERDA TRASERA</t>
  </si>
  <si>
    <t>CONJUNTO DE MANDO IZQUIERDO</t>
  </si>
  <si>
    <t>BOTON INTERRUPTOR FARO/LUCES</t>
  </si>
  <si>
    <t>CUBIERTA INFERIOR</t>
  </si>
  <si>
    <t>CUBIERTA SUPERIOR DE MEDIDORES</t>
  </si>
  <si>
    <t>CAMARA DE AIRE RUEDA DEL R18</t>
  </si>
  <si>
    <t>LLANTA DELANTERA 2.75/R18</t>
  </si>
  <si>
    <t>LLANTA TRASERA 3.00/R18</t>
  </si>
  <si>
    <t>CAMARA DE AIRE RUEDA TRA R18</t>
  </si>
  <si>
    <t>BATERIA ARGENTA</t>
  </si>
  <si>
    <t>DIRECCIONAL DELANTERA</t>
  </si>
  <si>
    <t>CABLE DE EMBRAGUE</t>
  </si>
  <si>
    <t>ASIENTO DOBLE/GR/RO/.</t>
  </si>
  <si>
    <t>CUBIERTA FRONTAL SUP NEGRO</t>
  </si>
  <si>
    <t>PISTON (STANDARD)</t>
  </si>
  <si>
    <t>JUEGO DE ZAPATAS DE FRENO</t>
  </si>
  <si>
    <t>CADENA DE TRACCION (428*100)</t>
  </si>
  <si>
    <t>CUBIERTA TRASERA IZQ AMARILLO</t>
  </si>
  <si>
    <t>RIN RUEDA TRASERA (PLATEADO)</t>
  </si>
  <si>
    <t>RETROVISOR DERECHO/AMARI/.</t>
  </si>
  <si>
    <t>RETROVISOR IZQUIER/AMARI/.</t>
  </si>
  <si>
    <t>BUJE GOMA, SOPORTE MOTOR DEL.</t>
  </si>
  <si>
    <t>MANIJA DE FRENO DELANTERO</t>
  </si>
  <si>
    <t>FOCO FARO (12V35W/35W)</t>
  </si>
  <si>
    <t>REGULADOR RECTIFICADOR</t>
  </si>
  <si>
    <t>BATERIA CITY</t>
  </si>
  <si>
    <t>BATERIA DIABOLO</t>
  </si>
  <si>
    <t>CADENA DE TRACCION</t>
  </si>
  <si>
    <t>GOMA POSAPIE FT</t>
  </si>
  <si>
    <t>VOL UNIT (M3)</t>
  </si>
  <si>
    <t>UM</t>
  </si>
  <si>
    <t>DESCRIPCIÓN</t>
  </si>
  <si>
    <t>COD PRODUCTO</t>
  </si>
  <si>
    <t>MAESTRO DE PRODUCTOS</t>
  </si>
  <si>
    <t>Código del producto</t>
  </si>
  <si>
    <t>DATOS SALEN EN FORMA AUTOMÁTICA CON LAS TABLAS</t>
  </si>
  <si>
    <t>AUTOMÁTICO</t>
  </si>
  <si>
    <t>MANUAL</t>
  </si>
  <si>
    <t>LEAD TIME (DÍAS)</t>
  </si>
  <si>
    <t>PESO UNIT (KG)</t>
  </si>
  <si>
    <t>ES UN DATO QUE SE DEBE INGRESAR EN FORMA MANUAL</t>
  </si>
  <si>
    <t>ES UN DATO QUE SALE EN FORMA AUTOMÁTICA, YA SEA DE LAS TABLAS O POR FÓRMULA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</si>
  <si>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</si>
  <si>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</si>
  <si>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</si>
  <si>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</si>
  <si>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</si>
  <si>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</si>
  <si>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</si>
  <si>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</si>
  <si>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</si>
  <si>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MESES</t>
  </si>
  <si>
    <t>Mes</t>
  </si>
  <si>
    <t>Año</t>
  </si>
  <si>
    <t>AÑOS</t>
  </si>
  <si>
    <t>MAESTRO DE CATEGORÍAS</t>
  </si>
  <si>
    <t>Nro de Pedido</t>
  </si>
  <si>
    <t>RETAIL</t>
  </si>
  <si>
    <t>HOMECENTER</t>
  </si>
  <si>
    <t>DISTRIBUIDORES</t>
  </si>
  <si>
    <t>MAYORISTAS</t>
  </si>
  <si>
    <t>CORPORATIVO</t>
  </si>
  <si>
    <t>PROYECTOS</t>
  </si>
  <si>
    <t>INSTITUCIONAL</t>
  </si>
  <si>
    <t>TIPO DE CLIENTE</t>
  </si>
  <si>
    <t>MAESTRO DE TIPO DE CLIENTES</t>
  </si>
  <si>
    <t>COSTO UNIT</t>
  </si>
  <si>
    <t>Tipo de movimiento</t>
  </si>
  <si>
    <t>Cantidad</t>
  </si>
  <si>
    <t>Fecha del movimiento</t>
  </si>
  <si>
    <t>DETALLE DEL KARDEX</t>
  </si>
  <si>
    <t>Total general</t>
  </si>
  <si>
    <t>Total 01 - BATERIAS</t>
  </si>
  <si>
    <t>Total 02 - BUJIAS</t>
  </si>
  <si>
    <t>Total 03 - FILTROS</t>
  </si>
  <si>
    <t>Total 04 - FRENOS Y EMBRAGUES</t>
  </si>
  <si>
    <t>Total 05 - COLISION</t>
  </si>
  <si>
    <t>Total 06 - AMORTIGUADORES</t>
  </si>
  <si>
    <t>Total 07 - PEDALES Y POSAPIES</t>
  </si>
  <si>
    <t>Total 08 - ELECTRICO</t>
  </si>
  <si>
    <t>Total 09 - PARTES DE MOTOR</t>
  </si>
  <si>
    <t>Total 10 - PALANCAS Y CHICOTES</t>
  </si>
  <si>
    <t>Total 11 - LLANTAS Y HULES</t>
  </si>
  <si>
    <t>Total 13 - TRACCION</t>
  </si>
  <si>
    <t>Total 14 - LUCES</t>
  </si>
  <si>
    <t>Total 15 - MISCELANEOS</t>
  </si>
  <si>
    <t>Nro movimientos</t>
  </si>
  <si>
    <t>% ACUM</t>
  </si>
  <si>
    <t>ABC</t>
  </si>
  <si>
    <t>%</t>
  </si>
  <si>
    <t>A</t>
  </si>
  <si>
    <t>B</t>
  </si>
  <si>
    <t>C</t>
  </si>
  <si>
    <t>ABC ROTACIÓN</t>
  </si>
  <si>
    <t>ABC ROTACIÓN POR CATEGORÍAS</t>
  </si>
  <si>
    <t>POLÍTICAS DE INVENTARIO</t>
  </si>
  <si>
    <t>MENOR A MEDIO LEAD TIME</t>
  </si>
  <si>
    <t>ENTRE 0.5 LEADTIME Y 1 LEADTIME</t>
  </si>
  <si>
    <t>2. AMARILLO</t>
  </si>
  <si>
    <t>ENTRE 1 LEADTIME Y 2 LEADTIME</t>
  </si>
  <si>
    <t>3. VERDE</t>
  </si>
  <si>
    <t>MÁS DE 2 LEAD TIME</t>
  </si>
  <si>
    <t>4. NEGRO</t>
  </si>
  <si>
    <t>SEGÚN DÍAS DE INVENTARIO Y LEAD TIME</t>
  </si>
  <si>
    <t>RESUMEN DE STOCK, MESES DE STOCK, ROTACIÓN Y SEMÁFOROS DE CONTROL</t>
  </si>
  <si>
    <t>STOCK</t>
  </si>
  <si>
    <t>SALIDAS</t>
  </si>
  <si>
    <t>ENE</t>
  </si>
  <si>
    <t>FEB</t>
  </si>
  <si>
    <t>MAR</t>
  </si>
  <si>
    <t>ABR</t>
  </si>
  <si>
    <t>MAY</t>
  </si>
  <si>
    <t>JUN</t>
  </si>
  <si>
    <t>JUL</t>
  </si>
  <si>
    <t>AGO</t>
  </si>
  <si>
    <t>PROM 3 ULTIMOS MESES</t>
  </si>
  <si>
    <t>SEMÁFORO DE CONTROL DE INV</t>
  </si>
  <si>
    <t>DÍAS DE INVENTARIO</t>
  </si>
  <si>
    <t>EN FUNCIÓN DE LEAD TIME:</t>
  </si>
  <si>
    <t>MENOR A:</t>
  </si>
  <si>
    <t>VECES LEAD TIME</t>
  </si>
  <si>
    <t>1. ROJO</t>
  </si>
  <si>
    <t/>
  </si>
  <si>
    <t>Valores</t>
  </si>
  <si>
    <t>Total NRO ITEMS</t>
  </si>
  <si>
    <t>NRO ITEMS</t>
  </si>
  <si>
    <t>Total %</t>
  </si>
  <si>
    <t>OT-47275</t>
  </si>
  <si>
    <t>SALIDA</t>
  </si>
  <si>
    <t>OT-35844</t>
  </si>
  <si>
    <t>OT-13303</t>
  </si>
  <si>
    <t>OT-26573</t>
  </si>
  <si>
    <t>OT-23889</t>
  </si>
  <si>
    <t>OT-12878</t>
  </si>
  <si>
    <t>INGRESO</t>
  </si>
  <si>
    <t>OT-41832</t>
  </si>
  <si>
    <t>OT-16232</t>
  </si>
  <si>
    <t>OT-46237</t>
  </si>
  <si>
    <t>OT-14868</t>
  </si>
  <si>
    <t>OT-44695</t>
  </si>
  <si>
    <t>OT-40426</t>
  </si>
  <si>
    <t>OT-49633</t>
  </si>
  <si>
    <t>OT-16631</t>
  </si>
  <si>
    <t>OT-26291</t>
  </si>
  <si>
    <t>OT-20367</t>
  </si>
  <si>
    <t>OT-11022</t>
  </si>
  <si>
    <t>OT-21393</t>
  </si>
  <si>
    <t>OT-25735</t>
  </si>
  <si>
    <t>OT-46499</t>
  </si>
  <si>
    <t>OT-20644</t>
  </si>
  <si>
    <t>OT-25325</t>
  </si>
  <si>
    <t>OT-34860</t>
  </si>
  <si>
    <t>OT-39265</t>
  </si>
  <si>
    <t>OT-47957</t>
  </si>
  <si>
    <t>OT-48628</t>
  </si>
  <si>
    <t>OT-16182</t>
  </si>
  <si>
    <t>OT-34538</t>
  </si>
  <si>
    <t>OT-39999</t>
  </si>
  <si>
    <t>OT-37677</t>
  </si>
  <si>
    <t>OT-36017</t>
  </si>
  <si>
    <t>OT-44347</t>
  </si>
  <si>
    <t>OT-39967</t>
  </si>
  <si>
    <t>OT-13453</t>
  </si>
  <si>
    <t>OT-11471</t>
  </si>
  <si>
    <t>OT-34279</t>
  </si>
  <si>
    <t>OT-30548</t>
  </si>
  <si>
    <t>OT-26452</t>
  </si>
  <si>
    <t>OT-13039</t>
  </si>
  <si>
    <t>OT-29118</t>
  </si>
  <si>
    <t>OT-31449</t>
  </si>
  <si>
    <t>OT-18713</t>
  </si>
  <si>
    <t>OT-38790</t>
  </si>
  <si>
    <t>OT-10845</t>
  </si>
  <si>
    <t>OT-33203</t>
  </si>
  <si>
    <t>OT-18038</t>
  </si>
  <si>
    <t>OT-38926</t>
  </si>
  <si>
    <t>OT-17602</t>
  </si>
  <si>
    <t>OT-20942</t>
  </si>
  <si>
    <t>OT-33273</t>
  </si>
  <si>
    <t>OT-37090</t>
  </si>
  <si>
    <t>OT-28581</t>
  </si>
  <si>
    <t>OT-21887</t>
  </si>
  <si>
    <t>OT-35785</t>
  </si>
  <si>
    <t>OT-13450</t>
  </si>
  <si>
    <t>OT-22325</t>
  </si>
  <si>
    <t>OT-32577</t>
  </si>
  <si>
    <t>OT-34371</t>
  </si>
  <si>
    <t>OT-26379</t>
  </si>
  <si>
    <t>OT-10283</t>
  </si>
  <si>
    <t>OT-29622</t>
  </si>
  <si>
    <t>OT-48937</t>
  </si>
  <si>
    <t>OT-10531</t>
  </si>
  <si>
    <t>OT-30737</t>
  </si>
  <si>
    <t>OT-47044</t>
  </si>
  <si>
    <t>OT-20507</t>
  </si>
  <si>
    <t>OT-18986</t>
  </si>
  <si>
    <t>OT-41596</t>
  </si>
  <si>
    <t>OT-23806</t>
  </si>
  <si>
    <t>OT-17422</t>
  </si>
  <si>
    <t>OT-21642</t>
  </si>
  <si>
    <t>OT-44527</t>
  </si>
  <si>
    <t>OT-24134</t>
  </si>
  <si>
    <t>OT-14778</t>
  </si>
  <si>
    <t>OT-18340</t>
  </si>
  <si>
    <t>OT-35618</t>
  </si>
  <si>
    <t>OT-16241</t>
  </si>
  <si>
    <t>OT-11595</t>
  </si>
  <si>
    <t>OT-25328</t>
  </si>
  <si>
    <t>OT-23595</t>
  </si>
  <si>
    <t>OT-33455</t>
  </si>
  <si>
    <t>OT-15499</t>
  </si>
  <si>
    <t>OT-15308</t>
  </si>
  <si>
    <t>OT-24180</t>
  </si>
  <si>
    <t>OT-43096</t>
  </si>
  <si>
    <t>OT-33080</t>
  </si>
  <si>
    <t>OT-14812</t>
  </si>
  <si>
    <t>OT-37263</t>
  </si>
  <si>
    <t>OT-45328</t>
  </si>
  <si>
    <t>OT-49691</t>
  </si>
  <si>
    <t>OT-16968</t>
  </si>
  <si>
    <t>OT-46658</t>
  </si>
  <si>
    <t>OT-33201</t>
  </si>
  <si>
    <t>OT-29175</t>
  </si>
  <si>
    <t>OT-26217</t>
  </si>
  <si>
    <t>OT-16574</t>
  </si>
  <si>
    <t>OT-10566</t>
  </si>
  <si>
    <t>OT-11436</t>
  </si>
  <si>
    <t>OT-31962</t>
  </si>
  <si>
    <t>OT-26365</t>
  </si>
  <si>
    <t>OT-34530</t>
  </si>
  <si>
    <t>OT-28522</t>
  </si>
  <si>
    <t>OT-48356</t>
  </si>
  <si>
    <t>OT-37750</t>
  </si>
  <si>
    <t>OT-46398</t>
  </si>
  <si>
    <t>OT-37778</t>
  </si>
  <si>
    <t>OT-19844</t>
  </si>
  <si>
    <t>OT-16155</t>
  </si>
  <si>
    <t>OT-12935</t>
  </si>
  <si>
    <t>OT-12321</t>
  </si>
  <si>
    <t>OT-49801</t>
  </si>
  <si>
    <t>OT-11772</t>
  </si>
  <si>
    <t>OT-25837</t>
  </si>
  <si>
    <t>OT-41951</t>
  </si>
  <si>
    <t>OT-47119</t>
  </si>
  <si>
    <t>OT-18840</t>
  </si>
  <si>
    <t>OT-16024</t>
  </si>
  <si>
    <t>OT-23995</t>
  </si>
  <si>
    <t>OT-45512</t>
  </si>
  <si>
    <t>OT-46491</t>
  </si>
  <si>
    <t>OT-40788</t>
  </si>
  <si>
    <t>OT-29906</t>
  </si>
  <si>
    <t>OT-38497</t>
  </si>
  <si>
    <t>OT-38715</t>
  </si>
  <si>
    <t>OT-33473</t>
  </si>
  <si>
    <t>OT-34742</t>
  </si>
  <si>
    <t>OT-12148</t>
  </si>
  <si>
    <t>OT-31941</t>
  </si>
  <si>
    <t>OT-31686</t>
  </si>
  <si>
    <t>OT-21198</t>
  </si>
  <si>
    <t>OT-31471</t>
  </si>
  <si>
    <t>OT-40223</t>
  </si>
  <si>
    <t>OT-39258</t>
  </si>
  <si>
    <t>OT-21685</t>
  </si>
  <si>
    <t>OT-32153</t>
  </si>
  <si>
    <t>OT-27911</t>
  </si>
  <si>
    <t>OT-31459</t>
  </si>
  <si>
    <t>OT-47472</t>
  </si>
  <si>
    <t>OT-32857</t>
  </si>
  <si>
    <t>OT-31986</t>
  </si>
  <si>
    <t>OT-33526</t>
  </si>
  <si>
    <t>OT-45015</t>
  </si>
  <si>
    <t>OT-28808</t>
  </si>
  <si>
    <t>OT-35770</t>
  </si>
  <si>
    <t>OT-13053</t>
  </si>
  <si>
    <t>OT-46661</t>
  </si>
  <si>
    <t>OT-46175</t>
  </si>
  <si>
    <t>OT-20164</t>
  </si>
  <si>
    <t>OT-19555</t>
  </si>
  <si>
    <t>OT-15818</t>
  </si>
  <si>
    <t>OT-22708</t>
  </si>
  <si>
    <t>OT-45876</t>
  </si>
  <si>
    <t>OT-14555</t>
  </si>
  <si>
    <t>OT-39777</t>
  </si>
  <si>
    <t>OT-33259</t>
  </si>
  <si>
    <t>OT-14338</t>
  </si>
  <si>
    <t>OT-11711</t>
  </si>
  <si>
    <t>OT-24721</t>
  </si>
  <si>
    <t>OT-39495</t>
  </si>
  <si>
    <t>OT-23484</t>
  </si>
  <si>
    <t>OT-10423</t>
  </si>
  <si>
    <t>OT-38592</t>
  </si>
  <si>
    <t>OT-21952</t>
  </si>
  <si>
    <t>OT-26138</t>
  </si>
  <si>
    <t>OT-29722</t>
  </si>
  <si>
    <t>OT-38414</t>
  </si>
  <si>
    <t>OT-10077</t>
  </si>
  <si>
    <t>OT-46480</t>
  </si>
  <si>
    <t>OT-22307</t>
  </si>
  <si>
    <t>OT-35353</t>
  </si>
  <si>
    <t>OT-29870</t>
  </si>
  <si>
    <t>OT-20737</t>
  </si>
  <si>
    <t>OT-10568</t>
  </si>
  <si>
    <t>OT-27784</t>
  </si>
  <si>
    <t>OT-49903</t>
  </si>
  <si>
    <t>OT-22034</t>
  </si>
  <si>
    <t>OT-10254</t>
  </si>
  <si>
    <t>OT-22354</t>
  </si>
  <si>
    <t>OT-42918</t>
  </si>
  <si>
    <t>OT-28772</t>
  </si>
  <si>
    <t>OT-20636</t>
  </si>
  <si>
    <t>OT-15181</t>
  </si>
  <si>
    <t>OT-45376</t>
  </si>
  <si>
    <t>OT-21175</t>
  </si>
  <si>
    <t>OT-10020</t>
  </si>
  <si>
    <t>OT-16844</t>
  </si>
  <si>
    <t>OT-26649</t>
  </si>
  <si>
    <t>OT-22995</t>
  </si>
  <si>
    <t>OT-21396</t>
  </si>
  <si>
    <t>OT-15083</t>
  </si>
  <si>
    <t>OT-20142</t>
  </si>
  <si>
    <t>OT-35310</t>
  </si>
  <si>
    <t>OT-27887</t>
  </si>
  <si>
    <t>OT-47023</t>
  </si>
  <si>
    <t>OT-36721</t>
  </si>
  <si>
    <t>OT-27773</t>
  </si>
  <si>
    <t>OT-24545</t>
  </si>
  <si>
    <t>OT-49343</t>
  </si>
  <si>
    <t>OT-40646</t>
  </si>
  <si>
    <t>OT-18921</t>
  </si>
  <si>
    <t>OT-11850</t>
  </si>
  <si>
    <t>OT-43475</t>
  </si>
  <si>
    <t>OT-41355</t>
  </si>
  <si>
    <t>OT-44271</t>
  </si>
  <si>
    <t>OT-13113</t>
  </si>
  <si>
    <t>OT-21873</t>
  </si>
  <si>
    <t>OT-36486</t>
  </si>
  <si>
    <t>OT-31749</t>
  </si>
  <si>
    <t>OT-21909</t>
  </si>
  <si>
    <t>OT-13714</t>
  </si>
  <si>
    <t>OT-29354</t>
  </si>
  <si>
    <t>OT-13986</t>
  </si>
  <si>
    <t>OT-17833</t>
  </si>
  <si>
    <t>OT-23329</t>
  </si>
  <si>
    <t>OT-27883</t>
  </si>
  <si>
    <t>OT-48323</t>
  </si>
  <si>
    <t>OT-48114</t>
  </si>
  <si>
    <t>OT-26251</t>
  </si>
  <si>
    <t>OT-17104</t>
  </si>
  <si>
    <t>OT-23931</t>
  </si>
  <si>
    <t>OT-43657</t>
  </si>
  <si>
    <t>OT-13515</t>
  </si>
  <si>
    <t>OT-42235</t>
  </si>
  <si>
    <t>OT-32523</t>
  </si>
  <si>
    <t>OT-40003</t>
  </si>
  <si>
    <t>OT-22858</t>
  </si>
  <si>
    <t>OT-45557</t>
  </si>
  <si>
    <t>OT-15656</t>
  </si>
  <si>
    <t>OT-42229</t>
  </si>
  <si>
    <t>OT-48698</t>
  </si>
  <si>
    <t>OT-17926</t>
  </si>
  <si>
    <t>OT-11403</t>
  </si>
  <si>
    <t>OT-45272</t>
  </si>
  <si>
    <t>OT-28042</t>
  </si>
  <si>
    <t>OT-31958</t>
  </si>
  <si>
    <t>OT-48560</t>
  </si>
  <si>
    <t>OT-44292</t>
  </si>
  <si>
    <t>OT-18850</t>
  </si>
  <si>
    <t>OT-39307</t>
  </si>
  <si>
    <t>OT-46505</t>
  </si>
  <si>
    <t>OT-16392</t>
  </si>
  <si>
    <t>OT-26131</t>
  </si>
  <si>
    <t>OT-35783</t>
  </si>
  <si>
    <t>OT-22476</t>
  </si>
  <si>
    <t>OT-33312</t>
  </si>
  <si>
    <t>OT-42334</t>
  </si>
  <si>
    <t>OT-42979</t>
  </si>
  <si>
    <t>OT-14602</t>
  </si>
  <si>
    <t>OT-34528</t>
  </si>
  <si>
    <t>OT-15098</t>
  </si>
  <si>
    <t>OT-45702</t>
  </si>
  <si>
    <t>OT-10454</t>
  </si>
  <si>
    <t>OT-44074</t>
  </si>
  <si>
    <t>OT-22179</t>
  </si>
  <si>
    <t>OT-11750</t>
  </si>
  <si>
    <t>OT-15323</t>
  </si>
  <si>
    <t>OT-44068</t>
  </si>
  <si>
    <t>OT-38434</t>
  </si>
  <si>
    <t>OT-44744</t>
  </si>
  <si>
    <t>OT-11110</t>
  </si>
  <si>
    <t>OT-39337</t>
  </si>
  <si>
    <t>OT-14845</t>
  </si>
  <si>
    <t>OT-11192</t>
  </si>
  <si>
    <t>OT-39081</t>
  </si>
  <si>
    <t>OT-20375</t>
  </si>
  <si>
    <t>OT-46397</t>
  </si>
  <si>
    <t>OT-24026</t>
  </si>
  <si>
    <t>OT-43802</t>
  </si>
  <si>
    <t>OT-26953</t>
  </si>
  <si>
    <t>OT-24776</t>
  </si>
  <si>
    <t>OT-36445</t>
  </si>
  <si>
    <t>OT-17624</t>
  </si>
  <si>
    <t>OT-28475</t>
  </si>
  <si>
    <t>OT-31204</t>
  </si>
  <si>
    <t>OT-36653</t>
  </si>
  <si>
    <t>OT-11137</t>
  </si>
  <si>
    <t>OT-25852</t>
  </si>
  <si>
    <t>OT-19412</t>
  </si>
  <si>
    <t>OT-34417</t>
  </si>
  <si>
    <t>OT-31767</t>
  </si>
  <si>
    <t>OT-34601</t>
  </si>
  <si>
    <t>OT-19324</t>
  </si>
  <si>
    <t>OT-27817</t>
  </si>
  <si>
    <t>OT-16778</t>
  </si>
  <si>
    <t>OT-36056</t>
  </si>
  <si>
    <t>OT-45611</t>
  </si>
  <si>
    <t>OT-34661</t>
  </si>
  <si>
    <t>OT-11446</t>
  </si>
  <si>
    <t>OT-42750</t>
  </si>
  <si>
    <t>OT-37232</t>
  </si>
  <si>
    <t>OT-27098</t>
  </si>
  <si>
    <t>OT-25473</t>
  </si>
  <si>
    <t>OT-37515</t>
  </si>
  <si>
    <t>OT-20748</t>
  </si>
  <si>
    <t>OT-16485</t>
  </si>
  <si>
    <t>OT-35038</t>
  </si>
  <si>
    <t>OT-11775</t>
  </si>
  <si>
    <t>OT-39506</t>
  </si>
  <si>
    <t>OT-45590</t>
  </si>
  <si>
    <t>OT-21394</t>
  </si>
  <si>
    <t>OT-30525</t>
  </si>
  <si>
    <t>OT-13688</t>
  </si>
  <si>
    <t>OT-32206</t>
  </si>
  <si>
    <t>OT-14571</t>
  </si>
  <si>
    <t>OT-12911</t>
  </si>
  <si>
    <t>OT-48355</t>
  </si>
  <si>
    <t>OT-44504</t>
  </si>
  <si>
    <t>OT-41547</t>
  </si>
  <si>
    <t>OT-33179</t>
  </si>
  <si>
    <t>OT-22832</t>
  </si>
  <si>
    <t>OT-37100</t>
  </si>
  <si>
    <t>OT-30245</t>
  </si>
  <si>
    <t>OT-23993</t>
  </si>
  <si>
    <t>OT-34485</t>
  </si>
  <si>
    <t>OT-37068</t>
  </si>
  <si>
    <t>OT-15929</t>
  </si>
  <si>
    <t>OT-10443</t>
  </si>
  <si>
    <t>OT-22545</t>
  </si>
  <si>
    <t>OT-17404</t>
  </si>
  <si>
    <t>OT-44102</t>
  </si>
  <si>
    <t>OT-13109</t>
  </si>
  <si>
    <t>OT-33126</t>
  </si>
  <si>
    <t>OT-13653</t>
  </si>
  <si>
    <t>OT-41247</t>
  </si>
  <si>
    <t>OT-38109</t>
  </si>
  <si>
    <t>OT-44842</t>
  </si>
  <si>
    <t>OT-23965</t>
  </si>
  <si>
    <t>OT-25089</t>
  </si>
  <si>
    <t>OT-26696</t>
  </si>
  <si>
    <t>OT-30772</t>
  </si>
  <si>
    <t>OT-48249</t>
  </si>
  <si>
    <t>OT-18833</t>
  </si>
  <si>
    <t>OT-42232</t>
  </si>
  <si>
    <t>OT-43327</t>
  </si>
  <si>
    <t>OT-41879</t>
  </si>
  <si>
    <t>OT-45178</t>
  </si>
  <si>
    <t>OT-38712</t>
  </si>
  <si>
    <t>OT-31270</t>
  </si>
  <si>
    <t>OT-14157</t>
  </si>
  <si>
    <t>OT-29883</t>
  </si>
  <si>
    <t>OT-45524</t>
  </si>
  <si>
    <t>OT-17620</t>
  </si>
  <si>
    <t>OT-47202</t>
  </si>
  <si>
    <t>OT-14432</t>
  </si>
  <si>
    <t>OT-16626</t>
  </si>
  <si>
    <t>OT-36097</t>
  </si>
  <si>
    <t>OT-37988</t>
  </si>
  <si>
    <t>OT-49472</t>
  </si>
  <si>
    <t>OT-48223</t>
  </si>
  <si>
    <t>OT-24365</t>
  </si>
  <si>
    <t>OT-27183</t>
  </si>
  <si>
    <t>OT-24779</t>
  </si>
  <si>
    <t>OT-13259</t>
  </si>
  <si>
    <t>OT-39638</t>
  </si>
  <si>
    <t>OT-12674</t>
  </si>
  <si>
    <t>OT-12725</t>
  </si>
  <si>
    <t>OT-25148</t>
  </si>
  <si>
    <t>OT-25375</t>
  </si>
  <si>
    <t>OT-40038</t>
  </si>
  <si>
    <t>OT-44590</t>
  </si>
  <si>
    <t>OT-42265</t>
  </si>
  <si>
    <t>OT-16049</t>
  </si>
  <si>
    <t>OT-43488</t>
  </si>
  <si>
    <t>OT-28696</t>
  </si>
  <si>
    <t>OT-17500</t>
  </si>
  <si>
    <t>OT-41111</t>
  </si>
  <si>
    <t>OT-31066</t>
  </si>
  <si>
    <t>OT-10387</t>
  </si>
  <si>
    <t>OT-45142</t>
  </si>
  <si>
    <t>OT-25524</t>
  </si>
  <si>
    <t>OT-28915</t>
  </si>
  <si>
    <t>OT-44215</t>
  </si>
  <si>
    <t>OT-21706</t>
  </si>
  <si>
    <t>OT-34573</t>
  </si>
  <si>
    <t>OT-33499</t>
  </si>
  <si>
    <t>OT-24217</t>
  </si>
  <si>
    <t>OT-26130</t>
  </si>
  <si>
    <t>OT-14247</t>
  </si>
  <si>
    <t>OT-18715</t>
  </si>
  <si>
    <t>OT-22068</t>
  </si>
  <si>
    <t>OT-35080</t>
  </si>
  <si>
    <t>OT-37389</t>
  </si>
  <si>
    <t>OT-33928</t>
  </si>
  <si>
    <t>OT-21736</t>
  </si>
  <si>
    <t>OT-21424</t>
  </si>
  <si>
    <t>OT-29031</t>
  </si>
  <si>
    <t>OT-47319</t>
  </si>
  <si>
    <t>OT-49191</t>
  </si>
  <si>
    <t>OT-46544</t>
  </si>
  <si>
    <t>OT-36453</t>
  </si>
  <si>
    <t>OT-17963</t>
  </si>
  <si>
    <t>OT-10502</t>
  </si>
  <si>
    <t>OT-46373</t>
  </si>
  <si>
    <t>OT-45320</t>
  </si>
  <si>
    <t>OT-45289</t>
  </si>
  <si>
    <t>OT-43867</t>
  </si>
  <si>
    <t>OT-20595</t>
  </si>
  <si>
    <t>OT-47835</t>
  </si>
  <si>
    <t>OT-11351</t>
  </si>
  <si>
    <t>OT-19470</t>
  </si>
  <si>
    <t>OT-29069</t>
  </si>
  <si>
    <t>OT-33553</t>
  </si>
  <si>
    <t>OT-21259</t>
  </si>
  <si>
    <t>OT-44812</t>
  </si>
  <si>
    <t>OT-11159</t>
  </si>
  <si>
    <t>OT-21981</t>
  </si>
  <si>
    <t>OT-22574</t>
  </si>
  <si>
    <t>OT-44532</t>
  </si>
  <si>
    <t>OT-12875</t>
  </si>
  <si>
    <t>OT-17777</t>
  </si>
  <si>
    <t>OT-40673</t>
  </si>
  <si>
    <t>OT-15057</t>
  </si>
  <si>
    <t>OT-49406</t>
  </si>
  <si>
    <t>OT-26497</t>
  </si>
  <si>
    <t>OT-28984</t>
  </si>
  <si>
    <t>OT-44997</t>
  </si>
  <si>
    <t>OT-17088</t>
  </si>
  <si>
    <t>OT-33307</t>
  </si>
  <si>
    <t>OT-24000</t>
  </si>
  <si>
    <t>OT-27335</t>
  </si>
  <si>
    <t>OT-29070</t>
  </si>
  <si>
    <t>OT-31379</t>
  </si>
  <si>
    <t>OT-30927</t>
  </si>
  <si>
    <t>OT-43124</t>
  </si>
  <si>
    <t>OT-30357</t>
  </si>
  <si>
    <t>OT-10931</t>
  </si>
  <si>
    <t>OT-46002</t>
  </si>
  <si>
    <t>OT-39987</t>
  </si>
  <si>
    <t>OT-42200</t>
  </si>
  <si>
    <t>OT-20993</t>
  </si>
  <si>
    <t>OT-25475</t>
  </si>
  <si>
    <t>OT-25560</t>
  </si>
  <si>
    <t>OT-44991</t>
  </si>
  <si>
    <t>OT-46821</t>
  </si>
  <si>
    <t>OT-25937</t>
  </si>
  <si>
    <t>OT-16381</t>
  </si>
  <si>
    <t>OT-24852</t>
  </si>
  <si>
    <t>OT-11557</t>
  </si>
  <si>
    <t>OT-23822</t>
  </si>
  <si>
    <t>OT-33240</t>
  </si>
  <si>
    <t>OT-28474</t>
  </si>
  <si>
    <t>OT-33791</t>
  </si>
  <si>
    <t>OT-14253</t>
  </si>
  <si>
    <t>OT-49388</t>
  </si>
  <si>
    <t>OT-21665</t>
  </si>
  <si>
    <t>OT-17895</t>
  </si>
  <si>
    <t>OT-33173</t>
  </si>
  <si>
    <t>OT-27407</t>
  </si>
  <si>
    <t>OT-35986</t>
  </si>
  <si>
    <t>OT-12601</t>
  </si>
  <si>
    <t>OT-15231</t>
  </si>
  <si>
    <t>OT-16753</t>
  </si>
  <si>
    <t>OT-35272</t>
  </si>
  <si>
    <t>OT-28617</t>
  </si>
  <si>
    <t>OT-24599</t>
  </si>
  <si>
    <t>OT-35337</t>
  </si>
  <si>
    <t>OT-18462</t>
  </si>
  <si>
    <t>OT-36357</t>
  </si>
  <si>
    <t>OT-15836</t>
  </si>
  <si>
    <t>OT-15848</t>
  </si>
  <si>
    <t>OT-43600</t>
  </si>
  <si>
    <t>OT-34552</t>
  </si>
  <si>
    <t>OT-20461</t>
  </si>
  <si>
    <t>OT-40796</t>
  </si>
  <si>
    <t>OT-13462</t>
  </si>
  <si>
    <t>OT-42042</t>
  </si>
  <si>
    <t>OT-44807</t>
  </si>
  <si>
    <t>OT-20125</t>
  </si>
  <si>
    <t>OT-23334</t>
  </si>
  <si>
    <t>OT-48485</t>
  </si>
  <si>
    <t>OT-46194</t>
  </si>
  <si>
    <t>OT-45677</t>
  </si>
  <si>
    <t>OT-14617</t>
  </si>
  <si>
    <t>OT-17042</t>
  </si>
  <si>
    <t>OT-14974</t>
  </si>
  <si>
    <t>OT-47570</t>
  </si>
  <si>
    <t>OT-32358</t>
  </si>
  <si>
    <t>OT-42456</t>
  </si>
  <si>
    <t>OT-24275</t>
  </si>
  <si>
    <t>OT-13709</t>
  </si>
  <si>
    <t>OT-30812</t>
  </si>
  <si>
    <t>OT-48757</t>
  </si>
  <si>
    <t>OT-40542</t>
  </si>
  <si>
    <t>OT-10810</t>
  </si>
  <si>
    <t>OT-20867</t>
  </si>
  <si>
    <t>OT-29050</t>
  </si>
  <si>
    <t>OT-14114</t>
  </si>
  <si>
    <t>OT-21540</t>
  </si>
  <si>
    <t>OT-16417</t>
  </si>
  <si>
    <t>OT-44758</t>
  </si>
  <si>
    <t>OT-20672</t>
  </si>
  <si>
    <t>OT-31308</t>
  </si>
  <si>
    <t>OT-44089</t>
  </si>
  <si>
    <t>OT-39906</t>
  </si>
  <si>
    <t>OT-21258</t>
  </si>
  <si>
    <t>OT-25279</t>
  </si>
  <si>
    <t>OT-33606</t>
  </si>
  <si>
    <t>OT-49940</t>
  </si>
  <si>
    <t>OT-14811</t>
  </si>
  <si>
    <t>OT-14925</t>
  </si>
  <si>
    <t>OT-29671</t>
  </si>
  <si>
    <t>OT-23465</t>
  </si>
  <si>
    <t>OT-14687</t>
  </si>
  <si>
    <t>OT-49601</t>
  </si>
  <si>
    <t>OT-11228</t>
  </si>
  <si>
    <t>OT-20105</t>
  </si>
  <si>
    <t>OT-41555</t>
  </si>
  <si>
    <t>OT-44933</t>
  </si>
  <si>
    <t>OT-40762</t>
  </si>
  <si>
    <t>OT-19706</t>
  </si>
  <si>
    <t>OT-20600</t>
  </si>
  <si>
    <t>OT-26363</t>
  </si>
  <si>
    <t>OT-38340</t>
  </si>
  <si>
    <t>OT-30727</t>
  </si>
  <si>
    <t>OT-24468</t>
  </si>
  <si>
    <t>OT-15252</t>
  </si>
  <si>
    <t>OT-32027</t>
  </si>
  <si>
    <t>OT-44134</t>
  </si>
  <si>
    <t>OT-49853</t>
  </si>
  <si>
    <t>OT-43013</t>
  </si>
  <si>
    <t>OT-21815</t>
  </si>
  <si>
    <t>OT-30821</t>
  </si>
  <si>
    <t>OT-20107</t>
  </si>
  <si>
    <t>OT-18509</t>
  </si>
  <si>
    <t>OT-31533</t>
  </si>
  <si>
    <t>OT-38059</t>
  </si>
  <si>
    <t>OT-26041</t>
  </si>
  <si>
    <t>OT-29969</t>
  </si>
  <si>
    <t>OT-22754</t>
  </si>
  <si>
    <t>OT-39085</t>
  </si>
  <si>
    <t>OT-38092</t>
  </si>
  <si>
    <t>OT-12627</t>
  </si>
  <si>
    <t>OT-33223</t>
  </si>
  <si>
    <t>OT-22467</t>
  </si>
  <si>
    <t>OT-41769</t>
  </si>
  <si>
    <t>OT-48950</t>
  </si>
  <si>
    <t>OT-39531</t>
  </si>
  <si>
    <t>OT-24788</t>
  </si>
  <si>
    <t>OT-37331</t>
  </si>
  <si>
    <t>OT-27606</t>
  </si>
  <si>
    <t>OT-24454</t>
  </si>
  <si>
    <t>OT-44588</t>
  </si>
  <si>
    <t>OT-20129</t>
  </si>
  <si>
    <t>OT-32336</t>
  </si>
  <si>
    <t>OT-49682</t>
  </si>
  <si>
    <t>OT-17337</t>
  </si>
  <si>
    <t>OT-48024</t>
  </si>
  <si>
    <t>OT-14655</t>
  </si>
  <si>
    <t>OT-41511</t>
  </si>
  <si>
    <t>OT-42983</t>
  </si>
  <si>
    <t>OT-45298</t>
  </si>
  <si>
    <t>OT-17562</t>
  </si>
  <si>
    <t>OT-38610</t>
  </si>
  <si>
    <t>OT-32181</t>
  </si>
  <si>
    <t>OT-44405</t>
  </si>
  <si>
    <t>OT-49222</t>
  </si>
  <si>
    <t>OT-48759</t>
  </si>
  <si>
    <t>OT-34023</t>
  </si>
  <si>
    <t>OT-25470</t>
  </si>
  <si>
    <t>OT-14167</t>
  </si>
  <si>
    <t>OT-23255</t>
  </si>
  <si>
    <t>OT-41953</t>
  </si>
  <si>
    <t>OT-28583</t>
  </si>
  <si>
    <t>OT-33208</t>
  </si>
  <si>
    <t>OT-35313</t>
  </si>
  <si>
    <t>OT-48957</t>
  </si>
  <si>
    <t>OT-11376</t>
  </si>
  <si>
    <t>OT-25243</t>
  </si>
  <si>
    <t>OT-13321</t>
  </si>
  <si>
    <t>OT-26768</t>
  </si>
  <si>
    <t>OT-19633</t>
  </si>
  <si>
    <t>OT-16050</t>
  </si>
  <si>
    <t>OT-17121</t>
  </si>
  <si>
    <t>OT-35016</t>
  </si>
  <si>
    <t>OT-41841</t>
  </si>
  <si>
    <t>OT-16914</t>
  </si>
  <si>
    <t>OT-15381</t>
  </si>
  <si>
    <t>OT-10190</t>
  </si>
  <si>
    <t>OT-40431</t>
  </si>
  <si>
    <t>OT-27490</t>
  </si>
  <si>
    <t>OT-43954</t>
  </si>
  <si>
    <t>OT-32900</t>
  </si>
  <si>
    <t>OT-33842</t>
  </si>
  <si>
    <t>OT-16281</t>
  </si>
  <si>
    <t>OT-26175</t>
  </si>
  <si>
    <t>OT-14260</t>
  </si>
  <si>
    <t>OT-48394</t>
  </si>
  <si>
    <t>OT-18319</t>
  </si>
  <si>
    <t>OT-10946</t>
  </si>
  <si>
    <t>OT-24371</t>
  </si>
  <si>
    <t>OT-47676</t>
  </si>
  <si>
    <t>OT-23711</t>
  </si>
  <si>
    <t>OT-33799</t>
  </si>
  <si>
    <t>OT-40729</t>
  </si>
  <si>
    <t>OT-23369</t>
  </si>
  <si>
    <t>OT-13445</t>
  </si>
  <si>
    <t>OT-36587</t>
  </si>
  <si>
    <t>OT-43152</t>
  </si>
  <si>
    <t>OT-15470</t>
  </si>
  <si>
    <t>OT-33530</t>
  </si>
  <si>
    <t>OT-47566</t>
  </si>
  <si>
    <t>OT-19159</t>
  </si>
  <si>
    <t>OT-30709</t>
  </si>
  <si>
    <t>OT-22496</t>
  </si>
  <si>
    <t>OT-14863</t>
  </si>
  <si>
    <t>OT-40983</t>
  </si>
  <si>
    <t>OT-47795</t>
  </si>
  <si>
    <t>OT-39619</t>
  </si>
  <si>
    <t>OT-30687</t>
  </si>
  <si>
    <t>OT-49163</t>
  </si>
  <si>
    <t>OT-47395</t>
  </si>
  <si>
    <t>OT-23359</t>
  </si>
  <si>
    <t>OT-21216</t>
  </si>
  <si>
    <t>OT-45108</t>
  </si>
  <si>
    <t>OT-32462</t>
  </si>
  <si>
    <t>OT-13574</t>
  </si>
  <si>
    <t>OT-31010</t>
  </si>
  <si>
    <t>OT-43150</t>
  </si>
  <si>
    <t>OT-18218</t>
  </si>
  <si>
    <t>OT-34710</t>
  </si>
  <si>
    <t>OT-30316</t>
  </si>
  <si>
    <t>OT-17965</t>
  </si>
  <si>
    <t>OT-30531</t>
  </si>
  <si>
    <t>OT-30088</t>
  </si>
  <si>
    <t>OT-46686</t>
  </si>
  <si>
    <t>OT-41852</t>
  </si>
  <si>
    <t>OT-41877</t>
  </si>
  <si>
    <t>OT-22694</t>
  </si>
  <si>
    <t>OT-19454</t>
  </si>
  <si>
    <t>OT-29393</t>
  </si>
  <si>
    <t>OT-49958</t>
  </si>
  <si>
    <t>OT-47084</t>
  </si>
  <si>
    <t>OT-10009</t>
  </si>
  <si>
    <t>OT-17300</t>
  </si>
  <si>
    <t>OT-14215</t>
  </si>
  <si>
    <t>OT-16129</t>
  </si>
  <si>
    <t>OT-47429</t>
  </si>
  <si>
    <t>OT-29016</t>
  </si>
  <si>
    <t>OT-22597</t>
  </si>
  <si>
    <t>OT-44246</t>
  </si>
  <si>
    <t>OT-47103</t>
  </si>
  <si>
    <t>OT-13107</t>
  </si>
  <si>
    <t>OT-36600</t>
  </si>
  <si>
    <t>OT-46923</t>
  </si>
  <si>
    <t>OT-47543</t>
  </si>
  <si>
    <t>OT-24785</t>
  </si>
  <si>
    <t>OT-38358</t>
  </si>
  <si>
    <t>OT-39530</t>
  </si>
  <si>
    <t>OT-16522</t>
  </si>
  <si>
    <t>OT-26605</t>
  </si>
  <si>
    <t>OT-39318</t>
  </si>
  <si>
    <t>OT-20936</t>
  </si>
  <si>
    <t>OT-48109</t>
  </si>
  <si>
    <t>OT-20716</t>
  </si>
  <si>
    <t>OT-40150</t>
  </si>
  <si>
    <t>OT-24890</t>
  </si>
  <si>
    <t>OT-47035</t>
  </si>
  <si>
    <t>OT-22721</t>
  </si>
  <si>
    <t>OT-15337</t>
  </si>
  <si>
    <t>OT-14076</t>
  </si>
  <si>
    <t>OT-34454</t>
  </si>
  <si>
    <t>OT-12883</t>
  </si>
  <si>
    <t>OT-13018</t>
  </si>
  <si>
    <t>OT-40356</t>
  </si>
  <si>
    <t>OT-32829</t>
  </si>
  <si>
    <t>OT-16415</t>
  </si>
  <si>
    <t>OT-18968</t>
  </si>
  <si>
    <t>OT-33020</t>
  </si>
  <si>
    <t>OT-13850</t>
  </si>
  <si>
    <t>OT-29297</t>
  </si>
  <si>
    <t>OT-41243</t>
  </si>
  <si>
    <t>OT-20334</t>
  </si>
  <si>
    <t>OT-17515</t>
  </si>
  <si>
    <t>OT-17588</t>
  </si>
  <si>
    <t>OT-20638</t>
  </si>
  <si>
    <t>OT-36772</t>
  </si>
  <si>
    <t>OT-28718</t>
  </si>
  <si>
    <t>OT-48601</t>
  </si>
  <si>
    <t>OT-19667</t>
  </si>
  <si>
    <t>OT-28564</t>
  </si>
  <si>
    <t>OT-20534</t>
  </si>
  <si>
    <t>OT-32338</t>
  </si>
  <si>
    <t>OT-23485</t>
  </si>
  <si>
    <t>OT-42984</t>
  </si>
  <si>
    <t>OT-12692</t>
  </si>
  <si>
    <t>OT-41892</t>
  </si>
  <si>
    <t>OT-39191</t>
  </si>
  <si>
    <t>OT-20967</t>
  </si>
  <si>
    <t>OT-20777</t>
  </si>
  <si>
    <t>OT-12785</t>
  </si>
  <si>
    <t>OT-49012</t>
  </si>
  <si>
    <t>OT-31927</t>
  </si>
  <si>
    <t>OT-20135</t>
  </si>
  <si>
    <t>OT-13385</t>
  </si>
  <si>
    <t>OT-31018</t>
  </si>
  <si>
    <t>OT-31818</t>
  </si>
  <si>
    <t>OT-10460</t>
  </si>
  <si>
    <t>OT-21867</t>
  </si>
  <si>
    <t>OT-46172</t>
  </si>
  <si>
    <t>OT-36292</t>
  </si>
  <si>
    <t>OT-47490</t>
  </si>
  <si>
    <t>OT-18514</t>
  </si>
  <si>
    <t>OT-28591</t>
  </si>
  <si>
    <t>OT-21354</t>
  </si>
  <si>
    <t>OT-26824</t>
  </si>
  <si>
    <t>OT-37461</t>
  </si>
  <si>
    <t>OT-35564</t>
  </si>
  <si>
    <t>OT-40197</t>
  </si>
  <si>
    <t>OT-17738</t>
  </si>
  <si>
    <t>OT-45803</t>
  </si>
  <si>
    <t>OT-24154</t>
  </si>
  <si>
    <t>OT-29340</t>
  </si>
  <si>
    <t>OT-17276</t>
  </si>
  <si>
    <t>OT-42954</t>
  </si>
  <si>
    <t>OT-36214</t>
  </si>
  <si>
    <t>OT-14170</t>
  </si>
  <si>
    <t>OT-35143</t>
  </si>
  <si>
    <t>OT-14388</t>
  </si>
  <si>
    <t>OT-13668</t>
  </si>
  <si>
    <t>OT-25934</t>
  </si>
  <si>
    <t>OT-14568</t>
  </si>
  <si>
    <t>OT-31391</t>
  </si>
  <si>
    <t>OT-32616</t>
  </si>
  <si>
    <t>OT-45721</t>
  </si>
  <si>
    <t>OT-36586</t>
  </si>
  <si>
    <t>OT-42560</t>
  </si>
  <si>
    <t>OT-26771</t>
  </si>
  <si>
    <t>OT-23049</t>
  </si>
  <si>
    <t>OT-33671</t>
  </si>
  <si>
    <t>OT-31349</t>
  </si>
  <si>
    <t>OT-15385</t>
  </si>
  <si>
    <t>OT-14836</t>
  </si>
  <si>
    <t>OT-45144</t>
  </si>
  <si>
    <t>OT-16303</t>
  </si>
  <si>
    <t>OT-46715</t>
  </si>
  <si>
    <t>OT-39605</t>
  </si>
  <si>
    <t>OT-28297</t>
  </si>
  <si>
    <t>OT-21295</t>
  </si>
  <si>
    <t>OT-30314</t>
  </si>
  <si>
    <t>OT-19121</t>
  </si>
  <si>
    <t>OT-36649</t>
  </si>
  <si>
    <t>OT-15369</t>
  </si>
  <si>
    <t>OT-27921</t>
  </si>
  <si>
    <t>OT-26603</t>
  </si>
  <si>
    <t>OT-33835</t>
  </si>
  <si>
    <t>OT-24968</t>
  </si>
  <si>
    <t>OT-48845</t>
  </si>
  <si>
    <t>OT-45571</t>
  </si>
  <si>
    <t>OT-16921</t>
  </si>
  <si>
    <t>OT-10832</t>
  </si>
  <si>
    <t>OT-17195</t>
  </si>
  <si>
    <t>OT-27896</t>
  </si>
  <si>
    <t>OT-11621</t>
  </si>
  <si>
    <t>OT-48328</t>
  </si>
  <si>
    <t>OT-10645</t>
  </si>
  <si>
    <t>OT-14382</t>
  </si>
  <si>
    <t>OT-33721</t>
  </si>
  <si>
    <t>OT-37642</t>
  </si>
  <si>
    <t>OT-39804</t>
  </si>
  <si>
    <t>OT-12984</t>
  </si>
  <si>
    <t>OT-45356</t>
  </si>
  <si>
    <t>OT-13083</t>
  </si>
  <si>
    <t>OT-28562</t>
  </si>
  <si>
    <t>OT-22609</t>
  </si>
  <si>
    <t>OT-21488</t>
  </si>
  <si>
    <t>OT-15365</t>
  </si>
  <si>
    <t>OT-10028</t>
  </si>
  <si>
    <t>OT-28394</t>
  </si>
  <si>
    <t>OT-24028</t>
  </si>
  <si>
    <t>OT-12800</t>
  </si>
  <si>
    <t>OT-14005</t>
  </si>
  <si>
    <t>OT-30702</t>
  </si>
  <si>
    <t>OT-33595</t>
  </si>
  <si>
    <t>OT-37295</t>
  </si>
  <si>
    <t>OT-36685</t>
  </si>
  <si>
    <t>OT-39989</t>
  </si>
  <si>
    <t>OT-16629</t>
  </si>
  <si>
    <t>OT-44048</t>
  </si>
  <si>
    <t>OT-15807</t>
  </si>
  <si>
    <t>OT-40961</t>
  </si>
  <si>
    <t>OT-29882</t>
  </si>
  <si>
    <t>OT-47706</t>
  </si>
  <si>
    <t>OT-15539</t>
  </si>
  <si>
    <t>OT-33275</t>
  </si>
  <si>
    <t>OT-49780</t>
  </si>
  <si>
    <t>OT-26846</t>
  </si>
  <si>
    <t>OT-41473</t>
  </si>
  <si>
    <t>OT-44500</t>
  </si>
  <si>
    <t>OT-32479</t>
  </si>
  <si>
    <t>OT-40053</t>
  </si>
  <si>
    <t>OT-28134</t>
  </si>
  <si>
    <t>OT-22857</t>
  </si>
  <si>
    <t>OT-10419</t>
  </si>
  <si>
    <t>OT-21011</t>
  </si>
  <si>
    <t>OT-43270</t>
  </si>
  <si>
    <t>OT-41040</t>
  </si>
  <si>
    <t>OT-17305</t>
  </si>
  <si>
    <t>OT-18459</t>
  </si>
  <si>
    <t>OT-20017</t>
  </si>
  <si>
    <t>OT-49324</t>
  </si>
  <si>
    <t>OT-23782</t>
  </si>
  <si>
    <t>OT-16081</t>
  </si>
  <si>
    <t>OT-47466</t>
  </si>
  <si>
    <t>OT-22986</t>
  </si>
  <si>
    <t>OT-30169</t>
  </si>
  <si>
    <t>OT-16595</t>
  </si>
  <si>
    <t>OT-32038</t>
  </si>
  <si>
    <t>OT-44201</t>
  </si>
  <si>
    <t>OT-33122</t>
  </si>
  <si>
    <t>OT-39918</t>
  </si>
  <si>
    <t>OT-41344</t>
  </si>
  <si>
    <t>OT-43440</t>
  </si>
  <si>
    <t>OT-33826</t>
  </si>
  <si>
    <t>OT-11653</t>
  </si>
  <si>
    <t>OT-36506</t>
  </si>
  <si>
    <t>OT-21578</t>
  </si>
  <si>
    <t>OT-29891</t>
  </si>
  <si>
    <t>OT-27129</t>
  </si>
  <si>
    <t>OT-12072</t>
  </si>
  <si>
    <t>OT-35090</t>
  </si>
  <si>
    <t>OT-12695</t>
  </si>
  <si>
    <t>OT-25522</t>
  </si>
  <si>
    <t>OT-44364</t>
  </si>
  <si>
    <t>OT-49315</t>
  </si>
  <si>
    <t>OT-34566</t>
  </si>
  <si>
    <t>OT-40021</t>
  </si>
  <si>
    <t>OT-25510</t>
  </si>
  <si>
    <t>OT-47974</t>
  </si>
  <si>
    <t>OT-46947</t>
  </si>
  <si>
    <t>OT-35379</t>
  </si>
  <si>
    <t>OT-43254</t>
  </si>
  <si>
    <t>OT-35394</t>
  </si>
  <si>
    <t>OT-11318</t>
  </si>
  <si>
    <t>OT-45977</t>
  </si>
  <si>
    <t>OT-10811</t>
  </si>
  <si>
    <t>OT-15306</t>
  </si>
  <si>
    <t>OT-26247</t>
  </si>
  <si>
    <t>OT-19161</t>
  </si>
  <si>
    <t>OT-28528</t>
  </si>
  <si>
    <t>OT-42511</t>
  </si>
  <si>
    <t>OT-15999</t>
  </si>
  <si>
    <t>OT-30097</t>
  </si>
  <si>
    <t>OT-30481</t>
  </si>
  <si>
    <t>OT-43596</t>
  </si>
  <si>
    <t>OT-36338</t>
  </si>
  <si>
    <t>OT-46474</t>
  </si>
  <si>
    <t>OT-32811</t>
  </si>
  <si>
    <t>OT-30102</t>
  </si>
  <si>
    <t>OT-27244</t>
  </si>
  <si>
    <t>OT-31813</t>
  </si>
  <si>
    <t>OT-17000</t>
  </si>
  <si>
    <t>OT-13296</t>
  </si>
  <si>
    <t>OT-43481</t>
  </si>
  <si>
    <t>OT-39456</t>
  </si>
  <si>
    <t>OT-47348</t>
  </si>
  <si>
    <t>OT-36315</t>
  </si>
  <si>
    <t>OT-18176</t>
  </si>
  <si>
    <t>OT-39772</t>
  </si>
  <si>
    <t>OT-42520</t>
  </si>
  <si>
    <t>OT-28756</t>
  </si>
  <si>
    <t>OT-38121</t>
  </si>
  <si>
    <t>OT-24709</t>
  </si>
  <si>
    <t>OT-47811</t>
  </si>
  <si>
    <t>OT-26011</t>
  </si>
  <si>
    <t>OT-12056</t>
  </si>
  <si>
    <t>OT-42481</t>
  </si>
  <si>
    <t>OT-39948</t>
  </si>
  <si>
    <t>OT-17445</t>
  </si>
  <si>
    <t>OT-22842</t>
  </si>
  <si>
    <t>OT-25818</t>
  </si>
  <si>
    <t>OT-41086</t>
  </si>
  <si>
    <t>OT-47061</t>
  </si>
  <si>
    <t>OT-37189</t>
  </si>
  <si>
    <t>OT-41639</t>
  </si>
  <si>
    <t>OT-47463</t>
  </si>
  <si>
    <t>OT-17167</t>
  </si>
  <si>
    <t>OT-47001</t>
  </si>
  <si>
    <t>OT-18669</t>
  </si>
  <si>
    <t>OT-26971</t>
  </si>
  <si>
    <t>OT-39722</t>
  </si>
  <si>
    <t>OT-17884</t>
  </si>
  <si>
    <t>OT-40617</t>
  </si>
  <si>
    <t>OT-15688</t>
  </si>
  <si>
    <t>OT-37838</t>
  </si>
  <si>
    <t>OT-42582</t>
  </si>
  <si>
    <t>OT-18555</t>
  </si>
  <si>
    <t>OT-19094</t>
  </si>
  <si>
    <t>OT-48729</t>
  </si>
  <si>
    <t>OT-10479</t>
  </si>
  <si>
    <t>OT-18454</t>
  </si>
  <si>
    <t>OT-38772</t>
  </si>
  <si>
    <t>OT-42972</t>
  </si>
  <si>
    <t>OT-28337</t>
  </si>
  <si>
    <t>OT-19022</t>
  </si>
  <si>
    <t>OT-43681</t>
  </si>
  <si>
    <t>OT-31521</t>
  </si>
  <si>
    <t>OT-13411</t>
  </si>
  <si>
    <t>OT-27344</t>
  </si>
  <si>
    <t>OT-30383</t>
  </si>
  <si>
    <t>OT-38026</t>
  </si>
  <si>
    <t>OT-45736</t>
  </si>
  <si>
    <t>OT-24675</t>
  </si>
  <si>
    <t>OT-39106</t>
  </si>
  <si>
    <t>OT-29503</t>
  </si>
  <si>
    <t>OT-15847</t>
  </si>
  <si>
    <t>OT-17031</t>
  </si>
  <si>
    <t>OT-31586</t>
  </si>
  <si>
    <t>OT-16555</t>
  </si>
  <si>
    <t>OT-16476</t>
  </si>
  <si>
    <t>OT-29035</t>
  </si>
  <si>
    <t>OT-13486</t>
  </si>
  <si>
    <t>OT-35213</t>
  </si>
  <si>
    <t>OT-34336</t>
  </si>
  <si>
    <t>OT-35831</t>
  </si>
  <si>
    <t>OT-34388</t>
  </si>
  <si>
    <t>OT-22381</t>
  </si>
  <si>
    <t>OT-42192</t>
  </si>
  <si>
    <t>OT-44063</t>
  </si>
  <si>
    <t>OT-47011</t>
  </si>
  <si>
    <t>OT-29429</t>
  </si>
  <si>
    <t>OT-42351</t>
  </si>
  <si>
    <t>OT-12889</t>
  </si>
  <si>
    <t>OT-16770</t>
  </si>
  <si>
    <t>OT-21542</t>
  </si>
  <si>
    <t>OT-32694</t>
  </si>
  <si>
    <t>OT-19533</t>
  </si>
  <si>
    <t>OT-24481</t>
  </si>
  <si>
    <t>OT-44051</t>
  </si>
  <si>
    <t>OT-26042</t>
  </si>
  <si>
    <t>OT-27144</t>
  </si>
  <si>
    <t>OT-30799</t>
  </si>
  <si>
    <t>OT-32599</t>
  </si>
  <si>
    <t>OT-40367</t>
  </si>
  <si>
    <t>OT-25221</t>
  </si>
  <si>
    <t>OT-12094</t>
  </si>
  <si>
    <t>OT-39467</t>
  </si>
  <si>
    <t>OT-35678</t>
  </si>
  <si>
    <t>OT-14405</t>
  </si>
  <si>
    <t>OT-38897</t>
  </si>
  <si>
    <t>OT-17894</t>
  </si>
  <si>
    <t>OT-45820</t>
  </si>
  <si>
    <t>OT-36514</t>
  </si>
  <si>
    <t>OT-39817</t>
  </si>
  <si>
    <t>OT-32678</t>
  </si>
  <si>
    <t>OT-31314</t>
  </si>
  <si>
    <t>OT-27803</t>
  </si>
  <si>
    <t>OT-44653</t>
  </si>
  <si>
    <t>OT-46089</t>
  </si>
  <si>
    <t>OT-20021</t>
  </si>
  <si>
    <t>OT-11288</t>
  </si>
  <si>
    <t>OT-33354</t>
  </si>
  <si>
    <t>OT-21803</t>
  </si>
  <si>
    <t>OT-36105</t>
  </si>
  <si>
    <t>OT-36420</t>
  </si>
  <si>
    <t>OT-18952</t>
  </si>
  <si>
    <t>OT-32715</t>
  </si>
  <si>
    <t>OT-21072</t>
  </si>
  <si>
    <t>OT-23812</t>
  </si>
  <si>
    <t>OT-21714</t>
  </si>
  <si>
    <t>OT-40236</t>
  </si>
  <si>
    <t>OT-48642</t>
  </si>
  <si>
    <t>OT-23953</t>
  </si>
  <si>
    <t>OT-43385</t>
  </si>
  <si>
    <t>OT-39758</t>
  </si>
  <si>
    <t>OT-49725</t>
  </si>
  <si>
    <t>OT-16070</t>
  </si>
  <si>
    <t>OT-35200</t>
  </si>
  <si>
    <t>OT-31084</t>
  </si>
  <si>
    <t>OT-10529</t>
  </si>
  <si>
    <t>OT-24377</t>
  </si>
  <si>
    <t>OT-22489</t>
  </si>
  <si>
    <t>OT-25240</t>
  </si>
  <si>
    <t>OT-25245</t>
  </si>
  <si>
    <t>OT-25702</t>
  </si>
  <si>
    <t>OT-18153</t>
  </si>
  <si>
    <t>OT-42244</t>
  </si>
  <si>
    <t>OT-47564</t>
  </si>
  <si>
    <t>OT-32328</t>
  </si>
  <si>
    <t>OT-28505</t>
  </si>
  <si>
    <t>OT-15669</t>
  </si>
  <si>
    <t>OT-16084</t>
  </si>
  <si>
    <t>OT-17587</t>
  </si>
  <si>
    <t>OT-40934</t>
  </si>
  <si>
    <t>OT-12280</t>
  </si>
  <si>
    <t>OT-44604</t>
  </si>
  <si>
    <t>OT-29437</t>
  </si>
  <si>
    <t>OT-37757</t>
  </si>
  <si>
    <t>OT-45094</t>
  </si>
  <si>
    <t>OT-20661</t>
  </si>
  <si>
    <t>OT-10787</t>
  </si>
  <si>
    <t>OT-30863</t>
  </si>
  <si>
    <t>OT-11420</t>
  </si>
  <si>
    <t>OT-10161</t>
  </si>
  <si>
    <t>OT-36170</t>
  </si>
  <si>
    <t>OT-20830</t>
  </si>
  <si>
    <t>OT-36907</t>
  </si>
  <si>
    <t>OT-14519</t>
  </si>
  <si>
    <t>OT-26449</t>
  </si>
  <si>
    <t>OT-40780</t>
  </si>
  <si>
    <t>OT-48745</t>
  </si>
  <si>
    <t>OT-49639</t>
  </si>
  <si>
    <t>OT-11266</t>
  </si>
  <si>
    <t>OT-16735</t>
  </si>
  <si>
    <t>OT-19748</t>
  </si>
  <si>
    <t>OT-46439</t>
  </si>
  <si>
    <t>OT-11528</t>
  </si>
  <si>
    <t>OT-26256</t>
  </si>
  <si>
    <t>OT-40046</t>
  </si>
  <si>
    <t>OT-48291</t>
  </si>
  <si>
    <t>OT-16223</t>
  </si>
  <si>
    <t>OT-12690</t>
  </si>
  <si>
    <t>OT-27367</t>
  </si>
  <si>
    <t>OT-30506</t>
  </si>
  <si>
    <t>OT-30800</t>
  </si>
  <si>
    <t>OT-10406</t>
  </si>
  <si>
    <t>OT-44096</t>
  </si>
  <si>
    <t>OT-20259</t>
  </si>
  <si>
    <t>OT-23683</t>
  </si>
  <si>
    <t>OT-36012</t>
  </si>
  <si>
    <t>OT-15545</t>
  </si>
  <si>
    <t>OT-12914</t>
  </si>
  <si>
    <t>OT-23447</t>
  </si>
  <si>
    <t>OT-12647</t>
  </si>
  <si>
    <t>OT-39271</t>
  </si>
  <si>
    <t>OT-12756</t>
  </si>
  <si>
    <t>OT-18495</t>
  </si>
  <si>
    <t>OT-41239</t>
  </si>
  <si>
    <t>OT-23560</t>
  </si>
  <si>
    <t>OT-24806</t>
  </si>
  <si>
    <t>OT-38378</t>
  </si>
  <si>
    <t>OT-11330</t>
  </si>
  <si>
    <t>OT-16666</t>
  </si>
  <si>
    <t>OT-11684</t>
  </si>
  <si>
    <t>OT-18596</t>
  </si>
  <si>
    <t>OT-11244</t>
  </si>
  <si>
    <t>OT-25321</t>
  </si>
  <si>
    <t>OT-45461</t>
  </si>
  <si>
    <t>OT-12003</t>
  </si>
  <si>
    <t>OT-12845</t>
  </si>
  <si>
    <t>OT-36558</t>
  </si>
  <si>
    <t>OT-10375</t>
  </si>
  <si>
    <t>OT-37914</t>
  </si>
  <si>
    <t>OT-32418</t>
  </si>
  <si>
    <t>OT-23232</t>
  </si>
  <si>
    <t>OT-24079</t>
  </si>
  <si>
    <t>OT-36552</t>
  </si>
  <si>
    <t>OT-10761</t>
  </si>
  <si>
    <t>OT-36450</t>
  </si>
  <si>
    <t>OT-10601</t>
  </si>
  <si>
    <t>OT-46933</t>
  </si>
  <si>
    <t>OT-28440</t>
  </si>
  <si>
    <t>OT-30710</t>
  </si>
  <si>
    <t>OT-37622</t>
  </si>
  <si>
    <t>OT-44424</t>
  </si>
  <si>
    <t>OT-29938</t>
  </si>
  <si>
    <t>OT-23052</t>
  </si>
  <si>
    <t>OT-10146</t>
  </si>
  <si>
    <t>OT-20975</t>
  </si>
  <si>
    <t>OT-40345</t>
  </si>
  <si>
    <t>OT-11298</t>
  </si>
  <si>
    <t>OT-16768</t>
  </si>
  <si>
    <t>OT-32870</t>
  </si>
  <si>
    <t>OT-30796</t>
  </si>
  <si>
    <t>OT-24018</t>
  </si>
  <si>
    <t>OT-25180</t>
  </si>
  <si>
    <t>OT-41958</t>
  </si>
  <si>
    <t>OT-22796</t>
  </si>
  <si>
    <t>OT-33657</t>
  </si>
  <si>
    <t>OT-14179</t>
  </si>
  <si>
    <t>OT-32626</t>
  </si>
  <si>
    <t>OT-37629</t>
  </si>
  <si>
    <t>OT-10437</t>
  </si>
  <si>
    <t>OT-17203</t>
  </si>
  <si>
    <t>OT-36889</t>
  </si>
  <si>
    <t>OT-35547</t>
  </si>
  <si>
    <t>OT-46789</t>
  </si>
  <si>
    <t>OT-18074</t>
  </si>
  <si>
    <t>OT-13865</t>
  </si>
  <si>
    <t>OT-18831</t>
  </si>
  <si>
    <t>OT-28601</t>
  </si>
  <si>
    <t>OT-30381</t>
  </si>
  <si>
    <t>OT-10035</t>
  </si>
  <si>
    <t>OT-32402</t>
  </si>
  <si>
    <t>OT-29986</t>
  </si>
  <si>
    <t>OT-27209</t>
  </si>
  <si>
    <t>OT-28094</t>
  </si>
  <si>
    <t>OT-28892</t>
  </si>
  <si>
    <t>OT-44228</t>
  </si>
  <si>
    <t>OT-41183</t>
  </si>
  <si>
    <t>OT-27918</t>
  </si>
  <si>
    <t>OT-20590</t>
  </si>
  <si>
    <t>OT-23618</t>
  </si>
  <si>
    <t>OT-33472</t>
  </si>
  <si>
    <t>OT-41050</t>
  </si>
  <si>
    <t>OT-39821</t>
  </si>
  <si>
    <t>OT-27231</t>
  </si>
  <si>
    <t>OT-26211</t>
  </si>
  <si>
    <t>OT-49261</t>
  </si>
  <si>
    <t>OT-25689</t>
  </si>
  <si>
    <t>OT-40172</t>
  </si>
  <si>
    <t>OT-11985</t>
  </si>
  <si>
    <t>OT-25811</t>
  </si>
  <si>
    <t>OT-15826</t>
  </si>
  <si>
    <t>OT-28708</t>
  </si>
  <si>
    <t>OT-13547</t>
  </si>
  <si>
    <t>OT-37053</t>
  </si>
  <si>
    <t>OT-23037</t>
  </si>
  <si>
    <t>OT-36186</t>
  </si>
  <si>
    <t>OT-21710</t>
  </si>
  <si>
    <t>OT-40020</t>
  </si>
  <si>
    <t>OT-30637</t>
  </si>
  <si>
    <t>OT-32096</t>
  </si>
  <si>
    <t>OT-27476</t>
  </si>
  <si>
    <t>OT-25602</t>
  </si>
  <si>
    <t>OT-16401</t>
  </si>
  <si>
    <t>OT-24988</t>
  </si>
  <si>
    <t>OT-49589</t>
  </si>
  <si>
    <t>OT-43425</t>
  </si>
  <si>
    <t>OT-45573</t>
  </si>
  <si>
    <t>OT-37147</t>
  </si>
  <si>
    <t>OT-31187</t>
  </si>
  <si>
    <t>OT-48338</t>
  </si>
  <si>
    <t>OT-41262</t>
  </si>
  <si>
    <t>OT-35095</t>
  </si>
  <si>
    <t>OT-33938</t>
  </si>
  <si>
    <t>OT-42864</t>
  </si>
  <si>
    <t>OT-13148</t>
  </si>
  <si>
    <t>OT-25121</t>
  </si>
  <si>
    <t>OT-26574</t>
  </si>
  <si>
    <t>OT-29237</t>
  </si>
  <si>
    <t>OT-12548</t>
  </si>
  <si>
    <t>OT-37248</t>
  </si>
  <si>
    <t>OT-23092</t>
  </si>
  <si>
    <t>OT-42670</t>
  </si>
  <si>
    <t>OT-13818</t>
  </si>
  <si>
    <t>OT-17496</t>
  </si>
  <si>
    <t>OT-31636</t>
  </si>
  <si>
    <t>OT-34095</t>
  </si>
  <si>
    <t>OT-29460</t>
  </si>
  <si>
    <t>OT-17860</t>
  </si>
  <si>
    <t>OT-22885</t>
  </si>
  <si>
    <t>OT-23702</t>
  </si>
  <si>
    <t>OT-13324</t>
  </si>
  <si>
    <t>OT-31126</t>
  </si>
  <si>
    <t>OT-44549</t>
  </si>
  <si>
    <t>OT-17490</t>
  </si>
  <si>
    <t>OT-44139</t>
  </si>
  <si>
    <t>OT-27252</t>
  </si>
  <si>
    <t>OT-47310</t>
  </si>
  <si>
    <t>OT-19043</t>
  </si>
  <si>
    <t>OT-28930</t>
  </si>
  <si>
    <t>OT-29440</t>
  </si>
  <si>
    <t>OT-36835</t>
  </si>
  <si>
    <t>OT-19909</t>
  </si>
  <si>
    <t>OT-26219</t>
  </si>
  <si>
    <t>OT-48653</t>
  </si>
  <si>
    <t>OT-40768</t>
  </si>
  <si>
    <t>OT-36614</t>
  </si>
  <si>
    <t>OT-37210</t>
  </si>
  <si>
    <t>OT-35083</t>
  </si>
  <si>
    <t>OT-35859</t>
  </si>
  <si>
    <t>OT-20712</t>
  </si>
  <si>
    <t>OT-44491</t>
  </si>
  <si>
    <t>OT-34880</t>
  </si>
  <si>
    <t>OT-42301</t>
  </si>
  <si>
    <t>OT-46748</t>
  </si>
  <si>
    <t>OT-39122</t>
  </si>
  <si>
    <t>OT-42367</t>
  </si>
  <si>
    <t>OT-27639</t>
  </si>
  <si>
    <t>OT-36651</t>
  </si>
  <si>
    <t>OT-15285</t>
  </si>
  <si>
    <t>OT-40066</t>
  </si>
  <si>
    <t>OT-29184</t>
  </si>
  <si>
    <t>OT-16731</t>
  </si>
  <si>
    <t>OT-10985</t>
  </si>
  <si>
    <t>OT-47859</t>
  </si>
  <si>
    <t>OT-37175</t>
  </si>
  <si>
    <t>OT-31628</t>
  </si>
  <si>
    <t>OT-44462</t>
  </si>
  <si>
    <t>OT-23387</t>
  </si>
  <si>
    <t>OT-13360</t>
  </si>
  <si>
    <t>OT-12621</t>
  </si>
  <si>
    <t>OT-26017</t>
  </si>
  <si>
    <t>OT-36805</t>
  </si>
  <si>
    <t>OT-21128</t>
  </si>
  <si>
    <t>OT-42896</t>
  </si>
  <si>
    <t>OT-45892</t>
  </si>
  <si>
    <t>OT-30073</t>
  </si>
  <si>
    <t>OT-23912</t>
  </si>
  <si>
    <t>OT-25731</t>
  </si>
  <si>
    <t>OT-28725</t>
  </si>
  <si>
    <t>OT-31911</t>
  </si>
  <si>
    <t>OT-45906</t>
  </si>
  <si>
    <t>OT-27299</t>
  </si>
  <si>
    <t>OT-35707</t>
  </si>
  <si>
    <t>OT-40349</t>
  </si>
  <si>
    <t>OT-19082</t>
  </si>
  <si>
    <t>OT-27362</t>
  </si>
  <si>
    <t>OT-13832</t>
  </si>
  <si>
    <t>OT-43066</t>
  </si>
  <si>
    <t>OT-20596</t>
  </si>
  <si>
    <t>OT-10106</t>
  </si>
  <si>
    <t>OT-33425</t>
  </si>
  <si>
    <t>OT-19556</t>
  </si>
  <si>
    <t>OT-38184</t>
  </si>
  <si>
    <t>OT-22916</t>
  </si>
  <si>
    <t>OT-34732</t>
  </si>
  <si>
    <t>OT-29668</t>
  </si>
  <si>
    <t>OT-44025</t>
  </si>
  <si>
    <t>OT-17200</t>
  </si>
  <si>
    <t>OT-16577</t>
  </si>
  <si>
    <t>OT-28811</t>
  </si>
  <si>
    <t>OT-23493</t>
  </si>
  <si>
    <t>OT-37732</t>
  </si>
  <si>
    <t>OT-31241</t>
  </si>
  <si>
    <t>OT-43214</t>
  </si>
  <si>
    <t>OT-38914</t>
  </si>
  <si>
    <t>OT-13761</t>
  </si>
  <si>
    <t>OT-15501</t>
  </si>
  <si>
    <t>OT-36195</t>
  </si>
  <si>
    <t>OT-23541</t>
  </si>
  <si>
    <t>OT-48383</t>
  </si>
  <si>
    <t>OT-33837</t>
  </si>
  <si>
    <t>OT-11746</t>
  </si>
  <si>
    <t>OT-24444</t>
  </si>
  <si>
    <t>OT-32700</t>
  </si>
  <si>
    <t>OT-34536</t>
  </si>
  <si>
    <t>OT-29039</t>
  </si>
  <si>
    <t>OT-33999</t>
  </si>
  <si>
    <t>OT-26849</t>
  </si>
  <si>
    <t>OT-32056</t>
  </si>
  <si>
    <t>OT-32168</t>
  </si>
  <si>
    <t>OT-43222</t>
  </si>
  <si>
    <t>OT-26309</t>
  </si>
  <si>
    <t>OT-39911</t>
  </si>
  <si>
    <t>OT-47273</t>
  </si>
  <si>
    <t>OT-15305</t>
  </si>
  <si>
    <t>OT-44120</t>
  </si>
  <si>
    <t>OT-37251</t>
  </si>
  <si>
    <t>OT-27390</t>
  </si>
  <si>
    <t>OT-43035</t>
  </si>
  <si>
    <t>OT-47950</t>
  </si>
  <si>
    <t>OT-15251</t>
  </si>
  <si>
    <t>OT-29583</t>
  </si>
  <si>
    <t>OT-25391</t>
  </si>
  <si>
    <t>OT-13966</t>
  </si>
  <si>
    <t>OT-37728</t>
  </si>
  <si>
    <t>OT-36293</t>
  </si>
  <si>
    <t>OT-48406</t>
  </si>
  <si>
    <t>OT-17846</t>
  </si>
  <si>
    <t>OT-27732</t>
  </si>
  <si>
    <t>OT-31474</t>
  </si>
  <si>
    <t>OT-39087</t>
  </si>
  <si>
    <t>OT-40963</t>
  </si>
  <si>
    <t>OT-17455</t>
  </si>
  <si>
    <t>OT-42220</t>
  </si>
  <si>
    <t>OT-28353</t>
  </si>
  <si>
    <t>OT-42660</t>
  </si>
  <si>
    <t>OT-22739</t>
  </si>
  <si>
    <t>OT-29169</t>
  </si>
  <si>
    <t>OT-19170</t>
  </si>
  <si>
    <t>OT-16020</t>
  </si>
  <si>
    <t>OT-23003</t>
  </si>
  <si>
    <t>OT-35422</t>
  </si>
  <si>
    <t>OT-45931</t>
  </si>
  <si>
    <t>OT-16357</t>
  </si>
  <si>
    <t>OT-25136</t>
  </si>
  <si>
    <t>OT-34612</t>
  </si>
  <si>
    <t>OT-28308</t>
  </si>
  <si>
    <t>OT-35480</t>
  </si>
  <si>
    <t>OT-29781</t>
  </si>
  <si>
    <t>OT-49550</t>
  </si>
  <si>
    <t>OT-33997</t>
  </si>
  <si>
    <t>OT-27730</t>
  </si>
  <si>
    <t>OT-48189</t>
  </si>
  <si>
    <t>OT-31277</t>
  </si>
  <si>
    <t>OT-13430</t>
  </si>
  <si>
    <t>OT-16501</t>
  </si>
  <si>
    <t>OT-26342</t>
  </si>
  <si>
    <t>OT-48876</t>
  </si>
  <si>
    <t>OT-26489</t>
  </si>
  <si>
    <t>OT-39934</t>
  </si>
  <si>
    <t>OT-46345</t>
  </si>
  <si>
    <t>OT-30064</t>
  </si>
  <si>
    <t>OT-44509</t>
  </si>
  <si>
    <t>OT-17766</t>
  </si>
  <si>
    <t>OT-25174</t>
  </si>
  <si>
    <t>OT-31975</t>
  </si>
  <si>
    <t>OT-28433</t>
  </si>
  <si>
    <t>OT-32307</t>
  </si>
  <si>
    <t>OT-33218</t>
  </si>
  <si>
    <t>OT-15561</t>
  </si>
  <si>
    <t>OT-41920</t>
  </si>
  <si>
    <t>OT-37986</t>
  </si>
  <si>
    <t>OT-42942</t>
  </si>
  <si>
    <t>OT-29323</t>
  </si>
  <si>
    <t>OT-31074</t>
  </si>
  <si>
    <t>OT-19287</t>
  </si>
  <si>
    <t>OT-19578</t>
  </si>
  <si>
    <t>OT-41696</t>
  </si>
  <si>
    <t>OT-37906</t>
  </si>
  <si>
    <t>OT-18960</t>
  </si>
  <si>
    <t>OT-20548</t>
  </si>
  <si>
    <t>OT-29406</t>
  </si>
  <si>
    <t>OT-11588</t>
  </si>
  <si>
    <t>OT-46082</t>
  </si>
  <si>
    <t>OT-16275</t>
  </si>
  <si>
    <t>OT-19565</t>
  </si>
  <si>
    <t>OT-48225</t>
  </si>
  <si>
    <t>OT-34966</t>
  </si>
  <si>
    <t>OT-44327</t>
  </si>
  <si>
    <t>OT-25447</t>
  </si>
  <si>
    <t>OT-27192</t>
  </si>
  <si>
    <t>OT-25104</t>
  </si>
  <si>
    <t>OT-23647</t>
  </si>
  <si>
    <t>OT-21206</t>
  </si>
  <si>
    <t>OT-26881</t>
  </si>
  <si>
    <t>OT-10136</t>
  </si>
  <si>
    <t>OT-13025</t>
  </si>
  <si>
    <t>OT-25282</t>
  </si>
  <si>
    <t>OT-44835</t>
  </si>
  <si>
    <t>OT-37495</t>
  </si>
  <si>
    <t>OT-19285</t>
  </si>
  <si>
    <t>OT-18641</t>
  </si>
  <si>
    <t>OT-11474</t>
  </si>
  <si>
    <t>OT-23070</t>
  </si>
  <si>
    <t>OT-38849</t>
  </si>
  <si>
    <t>OT-46510</t>
  </si>
  <si>
    <t>OT-23382</t>
  </si>
  <si>
    <t>OT-36471</t>
  </si>
  <si>
    <t>OT-36334</t>
  </si>
  <si>
    <t>OT-18418</t>
  </si>
  <si>
    <t>OT-34676</t>
  </si>
  <si>
    <t>OT-26488</t>
  </si>
  <si>
    <t>OT-34166</t>
  </si>
  <si>
    <t>OT-34260</t>
  </si>
  <si>
    <t>OT-36021</t>
  </si>
  <si>
    <t>OT-40210</t>
  </si>
  <si>
    <t>OT-37815</t>
  </si>
  <si>
    <t>OT-29082</t>
  </si>
  <si>
    <t>OT-48938</t>
  </si>
  <si>
    <t>OT-30718</t>
  </si>
  <si>
    <t>OT-10649</t>
  </si>
  <si>
    <t>OT-22228</t>
  </si>
  <si>
    <t>OT-41220</t>
  </si>
  <si>
    <t>OT-34513</t>
  </si>
  <si>
    <t>OT-16105</t>
  </si>
  <si>
    <t>OT-25172</t>
  </si>
  <si>
    <t>OT-10563</t>
  </si>
  <si>
    <t>OT-32519</t>
  </si>
  <si>
    <t>OT-20655</t>
  </si>
  <si>
    <t>OT-33990</t>
  </si>
  <si>
    <t>OT-43907</t>
  </si>
  <si>
    <t>OT-32665</t>
  </si>
  <si>
    <t>OT-23376</t>
  </si>
  <si>
    <t>OT-34174</t>
  </si>
  <si>
    <t>OT-47260</t>
  </si>
  <si>
    <t>OT-29564</t>
  </si>
  <si>
    <t>OT-14708</t>
  </si>
  <si>
    <t>OT-38870</t>
  </si>
  <si>
    <t>OT-21140</t>
  </si>
  <si>
    <t>OT-10316</t>
  </si>
  <si>
    <t>OT-20710</t>
  </si>
  <si>
    <t>OT-32300</t>
  </si>
  <si>
    <t>OT-18717</t>
  </si>
  <si>
    <t>OT-19130</t>
  </si>
  <si>
    <t>OT-39089</t>
  </si>
  <si>
    <t>OT-49181</t>
  </si>
  <si>
    <t>OT-14020</t>
  </si>
  <si>
    <t>OT-40163</t>
  </si>
  <si>
    <t>OT-48581</t>
  </si>
  <si>
    <t>OT-15033</t>
  </si>
  <si>
    <t>OT-19182</t>
  </si>
  <si>
    <t>OT-44480</t>
  </si>
  <si>
    <t>OT-25513</t>
  </si>
  <si>
    <t>OT-18777</t>
  </si>
  <si>
    <t>OT-37500</t>
  </si>
  <si>
    <t>OT-15797</t>
  </si>
  <si>
    <t>OT-24748</t>
  </si>
  <si>
    <t>OT-28821</t>
  </si>
  <si>
    <t>OT-19406</t>
  </si>
  <si>
    <t>OT-43733</t>
  </si>
  <si>
    <t>OT-33190</t>
  </si>
  <si>
    <t>OT-40480</t>
  </si>
  <si>
    <t>OT-25729</t>
  </si>
  <si>
    <t>OT-41066</t>
  </si>
  <si>
    <t>OT-44913</t>
  </si>
  <si>
    <t>OT-22070</t>
  </si>
  <si>
    <t>OT-20229</t>
  </si>
  <si>
    <t>OT-32460</t>
  </si>
  <si>
    <t>OT-32250</t>
  </si>
  <si>
    <t>OT-49321</t>
  </si>
  <si>
    <t>OT-26743</t>
  </si>
  <si>
    <t>OT-20578</t>
  </si>
  <si>
    <t>OT-37441</t>
  </si>
  <si>
    <t>OT-28455</t>
  </si>
  <si>
    <t>OT-36265</t>
  </si>
  <si>
    <t>OT-14644</t>
  </si>
  <si>
    <t>OT-20360</t>
  </si>
  <si>
    <t>OT-41740</t>
  </si>
  <si>
    <t>OT-40710</t>
  </si>
  <si>
    <t>OT-38994</t>
  </si>
  <si>
    <t>OT-17745</t>
  </si>
  <si>
    <t>OT-39149</t>
  </si>
  <si>
    <t>OT-23086</t>
  </si>
  <si>
    <t>OT-19839</t>
  </si>
  <si>
    <t>OT-14100</t>
  </si>
  <si>
    <t>OT-36306</t>
  </si>
  <si>
    <t>OT-31366</t>
  </si>
  <si>
    <t>OT-33575</t>
  </si>
  <si>
    <t>OT-12743</t>
  </si>
  <si>
    <t>OT-30556</t>
  </si>
  <si>
    <t>OT-47334</t>
  </si>
  <si>
    <t>OT-20896</t>
  </si>
  <si>
    <t>OT-22622</t>
  </si>
  <si>
    <t>OT-18064</t>
  </si>
  <si>
    <t>OT-49384</t>
  </si>
  <si>
    <t>OT-30317</t>
  </si>
  <si>
    <t>OT-26282</t>
  </si>
  <si>
    <t>OT-38263</t>
  </si>
  <si>
    <t>OT-14784</t>
  </si>
  <si>
    <t>OT-12681</t>
  </si>
  <si>
    <t>OT-19737</t>
  </si>
  <si>
    <t>OT-27912</t>
  </si>
  <si>
    <t>OT-31017</t>
  </si>
  <si>
    <t>OT-49471</t>
  </si>
  <si>
    <t>OT-14560</t>
  </si>
  <si>
    <t>OT-26528</t>
  </si>
  <si>
    <t>OT-47254</t>
  </si>
  <si>
    <t>OT-39603</t>
  </si>
  <si>
    <t>OT-36278</t>
  </si>
  <si>
    <t>OT-48099</t>
  </si>
  <si>
    <t>OT-28231</t>
  </si>
  <si>
    <t>OT-48150</t>
  </si>
  <si>
    <t>OT-37168</t>
  </si>
  <si>
    <t>OT-46019</t>
  </si>
  <si>
    <t>OT-49816</t>
  </si>
  <si>
    <t>OT-31179</t>
  </si>
  <si>
    <t>OT-16819</t>
  </si>
  <si>
    <t>OT-27973</t>
  </si>
  <si>
    <t>OT-36882</t>
  </si>
  <si>
    <t>OT-24086</t>
  </si>
  <si>
    <t>OT-48664</t>
  </si>
  <si>
    <t>OT-26035</t>
  </si>
  <si>
    <t>OT-49786</t>
  </si>
  <si>
    <t>OT-12531</t>
  </si>
  <si>
    <t>OT-20034</t>
  </si>
  <si>
    <t>OT-32644</t>
  </si>
  <si>
    <t>OT-34674</t>
  </si>
  <si>
    <t>OT-10843</t>
  </si>
  <si>
    <t>OT-36743</t>
  </si>
  <si>
    <t>OT-38651</t>
  </si>
  <si>
    <t>OT-12153</t>
  </si>
  <si>
    <t>OT-35412</t>
  </si>
  <si>
    <t>OT-29420</t>
  </si>
  <si>
    <t>OT-22765</t>
  </si>
  <si>
    <t>OT-49292</t>
  </si>
  <si>
    <t>OT-27287</t>
  </si>
  <si>
    <t>OT-23678</t>
  </si>
  <si>
    <t>OT-31439</t>
  </si>
  <si>
    <t>OT-47678</t>
  </si>
  <si>
    <t>OT-39445</t>
  </si>
  <si>
    <t>OT-12931</t>
  </si>
  <si>
    <t>OT-37446</t>
  </si>
  <si>
    <t>OT-42887</t>
  </si>
  <si>
    <t>OT-28946</t>
  </si>
  <si>
    <t>OT-34323</t>
  </si>
  <si>
    <t>OT-39352</t>
  </si>
  <si>
    <t>OT-15376</t>
  </si>
  <si>
    <t>OT-28472</t>
  </si>
  <si>
    <t>OT-26476</t>
  </si>
  <si>
    <t>OT-21291</t>
  </si>
  <si>
    <t>OT-14886</t>
  </si>
  <si>
    <t>OT-25276</t>
  </si>
  <si>
    <t>OT-22178</t>
  </si>
  <si>
    <t>OT-38684</t>
  </si>
  <si>
    <t>OT-42945</t>
  </si>
  <si>
    <t>OT-46729</t>
  </si>
  <si>
    <t>OT-29540</t>
  </si>
  <si>
    <t>OT-32927</t>
  </si>
  <si>
    <t>OT-21451</t>
  </si>
  <si>
    <t>OT-36540</t>
  </si>
  <si>
    <t>OT-30469</t>
  </si>
  <si>
    <t>OT-47947</t>
  </si>
  <si>
    <t>OT-10662</t>
  </si>
  <si>
    <t>OT-23059</t>
  </si>
  <si>
    <t>OT-26372</t>
  </si>
  <si>
    <t>OT-27007</t>
  </si>
  <si>
    <t>OT-28320</t>
  </si>
  <si>
    <t>OT-49225</t>
  </si>
  <si>
    <t>OT-22981</t>
  </si>
  <si>
    <t>OT-41291</t>
  </si>
  <si>
    <t>OT-31322</t>
  </si>
  <si>
    <t>OT-49686</t>
  </si>
  <si>
    <t>OT-44439</t>
  </si>
  <si>
    <t>OT-43377</t>
  </si>
  <si>
    <t>OT-12064</t>
  </si>
  <si>
    <t>OT-44565</t>
  </si>
  <si>
    <t>OT-25126</t>
  </si>
  <si>
    <t>OT-20703</t>
  </si>
  <si>
    <t>OT-42840</t>
  </si>
  <si>
    <t>OT-38884</t>
  </si>
  <si>
    <t>OT-28916</t>
  </si>
  <si>
    <t>OT-17616</t>
  </si>
  <si>
    <t>OT-40090</t>
  </si>
  <si>
    <t>OT-25598</t>
  </si>
  <si>
    <t>OT-33620</t>
  </si>
  <si>
    <t>OT-19831</t>
  </si>
  <si>
    <t>OT-17106</t>
  </si>
  <si>
    <t>OT-27204</t>
  </si>
  <si>
    <t>OT-36604</t>
  </si>
  <si>
    <t>OT-27386</t>
  </si>
  <si>
    <t>OT-41948</t>
  </si>
  <si>
    <t>OT-16800</t>
  </si>
  <si>
    <t>OT-37170</t>
  </si>
  <si>
    <t>OT-43487</t>
  </si>
  <si>
    <t>OT-30153</t>
  </si>
  <si>
    <t>OT-32044</t>
  </si>
  <si>
    <t>OT-40952</t>
  </si>
  <si>
    <t>OT-25495</t>
  </si>
  <si>
    <t>OT-47324</t>
  </si>
  <si>
    <t>OT-30806</t>
  </si>
  <si>
    <t>OT-47467</t>
  </si>
  <si>
    <t>OT-33076</t>
  </si>
  <si>
    <t>OT-23787</t>
  </si>
  <si>
    <t>OT-34654</t>
  </si>
  <si>
    <t>OT-41803</t>
  </si>
  <si>
    <t>OT-49574</t>
  </si>
  <si>
    <t>OT-26535</t>
  </si>
  <si>
    <t>OT-29146</t>
  </si>
  <si>
    <t>OT-21405</t>
  </si>
  <si>
    <t>OT-39266</t>
  </si>
  <si>
    <t>OT-25399</t>
  </si>
  <si>
    <t>OT-44587</t>
  </si>
  <si>
    <t>OT-17604</t>
  </si>
  <si>
    <t>OT-44872</t>
  </si>
  <si>
    <t>OT-25751</t>
  </si>
  <si>
    <t>OT-22198</t>
  </si>
  <si>
    <t>OT-28380</t>
  </si>
  <si>
    <t>OT-39372</t>
  </si>
  <si>
    <t>OT-30991</t>
  </si>
  <si>
    <t>OT-44931</t>
  </si>
  <si>
    <t>OT-46161</t>
  </si>
  <si>
    <t>OT-41017</t>
  </si>
  <si>
    <t>OT-38366</t>
  </si>
  <si>
    <t>OT-24753</t>
  </si>
  <si>
    <t>OT-40203</t>
  </si>
  <si>
    <t>OT-46372</t>
  </si>
  <si>
    <t>OT-35248</t>
  </si>
  <si>
    <t>OT-16881</t>
  </si>
  <si>
    <t>OT-44544</t>
  </si>
  <si>
    <t>OT-33890</t>
  </si>
  <si>
    <t>OT-31133</t>
  </si>
  <si>
    <t>OT-28495</t>
  </si>
  <si>
    <t>OT-29805</t>
  </si>
  <si>
    <t>OT-34946</t>
  </si>
  <si>
    <t>OT-35626</t>
  </si>
  <si>
    <t>OT-25570</t>
  </si>
  <si>
    <t>OT-27564</t>
  </si>
  <si>
    <t>OT-30171</t>
  </si>
  <si>
    <t>OT-24777</t>
  </si>
  <si>
    <t>OT-40455</t>
  </si>
  <si>
    <t>OT-27594</t>
  </si>
  <si>
    <t>OT-21411</t>
  </si>
  <si>
    <t>OT-26667</t>
  </si>
  <si>
    <t>OT-43912</t>
  </si>
  <si>
    <t>OT-41776</t>
  </si>
  <si>
    <t>OT-36501</t>
  </si>
  <si>
    <t>OT-31408</t>
  </si>
  <si>
    <t>OT-33902</t>
  </si>
  <si>
    <t>OT-35994</t>
  </si>
  <si>
    <t>OT-16936</t>
  </si>
  <si>
    <t>OT-10253</t>
  </si>
  <si>
    <t>OT-49452</t>
  </si>
  <si>
    <t>OT-39077</t>
  </si>
  <si>
    <t>OT-18999</t>
  </si>
  <si>
    <t>OT-19761</t>
  </si>
  <si>
    <t>OT-41181</t>
  </si>
  <si>
    <t>OT-12490</t>
  </si>
  <si>
    <t>OT-12729</t>
  </si>
  <si>
    <t>OT-35315</t>
  </si>
  <si>
    <t>OT-28842</t>
  </si>
  <si>
    <t>OT-48022</t>
  </si>
  <si>
    <t>OT-40645</t>
  </si>
  <si>
    <t>OT-38589</t>
  </si>
  <si>
    <t>OT-46305</t>
  </si>
  <si>
    <t>OT-12261</t>
  </si>
  <si>
    <t>OT-25040</t>
  </si>
  <si>
    <t>OT-22535</t>
  </si>
  <si>
    <t>OT-27383</t>
  </si>
  <si>
    <t>OT-41559</t>
  </si>
  <si>
    <t>OT-22289</t>
  </si>
  <si>
    <t>OT-39440</t>
  </si>
  <si>
    <t>OT-42035</t>
  </si>
  <si>
    <t>OT-48531</t>
  </si>
  <si>
    <t>OT-39412</t>
  </si>
  <si>
    <t>OT-12358</t>
  </si>
  <si>
    <t>OT-22733</t>
  </si>
  <si>
    <t>OT-12551</t>
  </si>
  <si>
    <t>OT-10319</t>
  </si>
  <si>
    <t>OT-19135</t>
  </si>
  <si>
    <t>OT-11535</t>
  </si>
  <si>
    <t>OT-45755</t>
  </si>
  <si>
    <t>OT-18732</t>
  </si>
  <si>
    <t>OT-16892</t>
  </si>
  <si>
    <t>OT-34744</t>
  </si>
  <si>
    <t>OT-42120</t>
  </si>
  <si>
    <t>OT-26111</t>
  </si>
  <si>
    <t>OT-27775</t>
  </si>
  <si>
    <t>OT-32603</t>
  </si>
  <si>
    <t>OT-17887</t>
  </si>
  <si>
    <t>OT-44131</t>
  </si>
  <si>
    <t>OT-41343</t>
  </si>
  <si>
    <t>OT-48554</t>
  </si>
  <si>
    <t>OT-37942</t>
  </si>
  <si>
    <t>OT-29539</t>
  </si>
  <si>
    <t>OT-30537</t>
  </si>
  <si>
    <t>OT-28975</t>
  </si>
  <si>
    <t>OT-48297</t>
  </si>
  <si>
    <t>OT-34037</t>
  </si>
  <si>
    <t>OT-49845</t>
  </si>
  <si>
    <t>OT-47437</t>
  </si>
  <si>
    <t>OT-47616</t>
  </si>
  <si>
    <t>OT-42091</t>
  </si>
  <si>
    <t>OT-34053</t>
  </si>
  <si>
    <t>OT-28207</t>
  </si>
  <si>
    <t>OT-14008</t>
  </si>
  <si>
    <t>OT-45161</t>
  </si>
  <si>
    <t>OT-24036</t>
  </si>
  <si>
    <t>OT-16586</t>
  </si>
  <si>
    <t>OT-43422</t>
  </si>
  <si>
    <t>OT-49797</t>
  </si>
  <si>
    <t>OT-10967</t>
  </si>
  <si>
    <t>OT-28960</t>
  </si>
  <si>
    <t>OT-40656</t>
  </si>
  <si>
    <t>OT-21021</t>
  </si>
  <si>
    <t>OT-37368</t>
  </si>
  <si>
    <t>OT-33452</t>
  </si>
  <si>
    <t>OT-28212</t>
  </si>
  <si>
    <t>OT-43212</t>
  </si>
  <si>
    <t>OT-43406</t>
  </si>
  <si>
    <t>OT-38517</t>
  </si>
  <si>
    <t>OT-15382</t>
  </si>
  <si>
    <t>OT-23463</t>
  </si>
  <si>
    <t>OT-29678</t>
  </si>
  <si>
    <t>OT-38367</t>
  </si>
  <si>
    <t>OT-45478</t>
  </si>
  <si>
    <t>OT-21764</t>
  </si>
  <si>
    <t>OT-26922</t>
  </si>
  <si>
    <t>OT-47396</t>
  </si>
  <si>
    <t>OT-46090</t>
  </si>
  <si>
    <t>OT-25426</t>
  </si>
  <si>
    <t>OT-13065</t>
  </si>
  <si>
    <t>OT-43722</t>
  </si>
  <si>
    <t>OT-26189</t>
  </si>
  <si>
    <t>OT-16917</t>
  </si>
  <si>
    <t>OT-48727</t>
  </si>
  <si>
    <t>OT-16980</t>
  </si>
  <si>
    <t>OT-12363</t>
  </si>
  <si>
    <t>OT-18349</t>
  </si>
  <si>
    <t>OT-28390</t>
  </si>
  <si>
    <t>OT-36009</t>
  </si>
  <si>
    <t>OT-39581</t>
  </si>
  <si>
    <t>OT-40785</t>
  </si>
  <si>
    <t>OT-22114</t>
  </si>
  <si>
    <t>OT-26810</t>
  </si>
  <si>
    <t>OT-48624</t>
  </si>
  <si>
    <t>OT-46434</t>
  </si>
  <si>
    <t>OT-30280</t>
  </si>
  <si>
    <t>OT-13700</t>
  </si>
  <si>
    <t>OT-24823</t>
  </si>
  <si>
    <t>OT-24129</t>
  </si>
  <si>
    <t>OT-14706</t>
  </si>
  <si>
    <t>OT-41871</t>
  </si>
  <si>
    <t>OT-28240</t>
  </si>
  <si>
    <t>OT-35127</t>
  </si>
  <si>
    <t>OT-12640</t>
  </si>
  <si>
    <t>OT-23039</t>
  </si>
  <si>
    <t>OT-17190</t>
  </si>
  <si>
    <t>OT-18639</t>
  </si>
  <si>
    <t>OT-33665</t>
  </si>
  <si>
    <t>OT-46355</t>
  </si>
  <si>
    <t>OT-32963</t>
  </si>
  <si>
    <t>OT-38142</t>
  </si>
  <si>
    <t>OT-25012</t>
  </si>
  <si>
    <t>OT-18284</t>
  </si>
  <si>
    <t>OT-15431</t>
  </si>
  <si>
    <t>OT-17929</t>
  </si>
  <si>
    <t>OT-36094</t>
  </si>
  <si>
    <t>OT-30523</t>
  </si>
  <si>
    <t>OT-32219</t>
  </si>
  <si>
    <t>OT-14758</t>
  </si>
  <si>
    <t>OT-17592</t>
  </si>
  <si>
    <t>OT-48915</t>
  </si>
  <si>
    <t>OT-25070</t>
  </si>
  <si>
    <t>OT-39511</t>
  </si>
  <si>
    <t>OT-45724</t>
  </si>
  <si>
    <t>OT-40786</t>
  </si>
  <si>
    <t>OT-25266</t>
  </si>
  <si>
    <t>OT-11645</t>
  </si>
  <si>
    <t>OT-14354</t>
  </si>
  <si>
    <t>OT-24019</t>
  </si>
  <si>
    <t>OT-28467</t>
  </si>
  <si>
    <t>OT-47559</t>
  </si>
  <si>
    <t>OT-12767</t>
  </si>
  <si>
    <t>OT-23227</t>
  </si>
  <si>
    <t>OT-39877</t>
  </si>
  <si>
    <t>OT-20411</t>
  </si>
  <si>
    <t>OT-49281</t>
  </si>
  <si>
    <t>OT-20448</t>
  </si>
  <si>
    <t>OT-15030</t>
  </si>
  <si>
    <t>OT-38961</t>
  </si>
  <si>
    <t>OT-15048</t>
  </si>
  <si>
    <t>OT-41354</t>
  </si>
  <si>
    <t>OT-21510</t>
  </si>
  <si>
    <t>OT-39645</t>
  </si>
  <si>
    <t>OT-18144</t>
  </si>
  <si>
    <t>OT-49252</t>
  </si>
  <si>
    <t>OT-33154</t>
  </si>
  <si>
    <t>OT-30885</t>
  </si>
  <si>
    <t>OT-12605</t>
  </si>
  <si>
    <t>OT-48405</t>
  </si>
  <si>
    <t>OT-36102</t>
  </si>
  <si>
    <t>OT-17251</t>
  </si>
  <si>
    <t>OT-25971</t>
  </si>
  <si>
    <t>OT-34418</t>
  </si>
  <si>
    <t>OT-18724</t>
  </si>
  <si>
    <t>OT-29132</t>
  </si>
  <si>
    <t>OT-21342</t>
  </si>
  <si>
    <t>OT-34380</t>
  </si>
  <si>
    <t>OT-38573</t>
  </si>
  <si>
    <t>OT-27258</t>
  </si>
  <si>
    <t>OT-48690</t>
  </si>
  <si>
    <t>OT-31007</t>
  </si>
  <si>
    <t>OT-41025</t>
  </si>
  <si>
    <t>OT-41110</t>
  </si>
  <si>
    <t>OT-42048</t>
  </si>
  <si>
    <t>OT-18522</t>
  </si>
  <si>
    <t>OT-38817</t>
  </si>
  <si>
    <t>OT-44101</t>
  </si>
  <si>
    <t>OT-11561</t>
  </si>
  <si>
    <t>OT-29772</t>
  </si>
  <si>
    <t>OT-43752</t>
  </si>
  <si>
    <t>OT-41443</t>
  </si>
  <si>
    <t>OT-27709</t>
  </si>
  <si>
    <t>OT-42310</t>
  </si>
  <si>
    <t>OT-45397</t>
  </si>
  <si>
    <t>OT-43529</t>
  </si>
  <si>
    <t>OT-16550</t>
  </si>
  <si>
    <t>OT-21868</t>
  </si>
  <si>
    <t>OT-24692</t>
  </si>
  <si>
    <t>OT-45463</t>
  </si>
  <si>
    <t>OT-40907</t>
  </si>
  <si>
    <t>OT-15155</t>
  </si>
  <si>
    <t>OT-39546</t>
  </si>
  <si>
    <t>OT-46861</t>
  </si>
  <si>
    <t>OT-15121</t>
  </si>
  <si>
    <t>OT-21255</t>
  </si>
  <si>
    <t>OT-20493</t>
  </si>
  <si>
    <t>OT-35223</t>
  </si>
  <si>
    <t>OT-30663</t>
  </si>
  <si>
    <t>OT-38120</t>
  </si>
  <si>
    <t>OT-28882</t>
  </si>
  <si>
    <t>OT-36240</t>
  </si>
  <si>
    <t>OT-28251</t>
  </si>
  <si>
    <t>OT-22650</t>
  </si>
  <si>
    <t>OT-32969</t>
  </si>
  <si>
    <t>OT-43644</t>
  </si>
  <si>
    <t>OT-26884</t>
  </si>
  <si>
    <t>OT-47900</t>
  </si>
  <si>
    <t>OT-28151</t>
  </si>
  <si>
    <t>OT-37765</t>
  </si>
  <si>
    <t>OT-19947</t>
  </si>
  <si>
    <t>OT-30685</t>
  </si>
  <si>
    <t>OT-24051</t>
  </si>
  <si>
    <t>OT-24401</t>
  </si>
  <si>
    <t>OT-12084</t>
  </si>
  <si>
    <t>OT-41326</t>
  </si>
  <si>
    <t>OT-37814</t>
  </si>
  <si>
    <t>OT-36880</t>
  </si>
  <si>
    <t>OT-11887</t>
  </si>
  <si>
    <t>OT-42940</t>
  </si>
  <si>
    <t>OT-44884</t>
  </si>
  <si>
    <t>OT-17536</t>
  </si>
  <si>
    <t>OT-38966</t>
  </si>
  <si>
    <t>OT-30757</t>
  </si>
  <si>
    <t>OT-32274</t>
  </si>
  <si>
    <t>OT-14224</t>
  </si>
  <si>
    <t>OT-25846</t>
  </si>
  <si>
    <t>OT-28909</t>
  </si>
  <si>
    <t>OT-46033</t>
  </si>
  <si>
    <t>OT-35887</t>
  </si>
  <si>
    <t>OT-14697</t>
  </si>
  <si>
    <t>OT-34306</t>
  </si>
  <si>
    <t>OT-36188</t>
  </si>
  <si>
    <t>OT-44082</t>
  </si>
  <si>
    <t>OT-12534</t>
  </si>
  <si>
    <t>OT-47731</t>
  </si>
  <si>
    <t>OT-30145</t>
  </si>
  <si>
    <t>OT-16375</t>
  </si>
  <si>
    <t>OT-16185</t>
  </si>
  <si>
    <t>OT-44699</t>
  </si>
  <si>
    <t>OT-24708</t>
  </si>
  <si>
    <t>OT-28137</t>
  </si>
  <si>
    <t>OT-18400</t>
  </si>
  <si>
    <t>OT-46011</t>
  </si>
  <si>
    <t>OT-36573</t>
  </si>
  <si>
    <t>OT-27756</t>
  </si>
  <si>
    <t>OT-22558</t>
  </si>
  <si>
    <t>OT-45221</t>
  </si>
  <si>
    <t>OT-25736</t>
  </si>
  <si>
    <t>OT-46674</t>
  </si>
  <si>
    <t>OT-43480</t>
  </si>
  <si>
    <t>OT-39430</t>
  </si>
  <si>
    <t>OT-36967</t>
  </si>
  <si>
    <t>OT-33988</t>
  </si>
  <si>
    <t>OT-30773</t>
  </si>
  <si>
    <t>OT-19422</t>
  </si>
  <si>
    <t>OT-18096</t>
  </si>
  <si>
    <t>OT-35949</t>
  </si>
  <si>
    <t>OT-46917</t>
  </si>
  <si>
    <t>OT-19431</t>
  </si>
  <si>
    <t>OT-25623</t>
  </si>
  <si>
    <t>OT-43231</t>
  </si>
  <si>
    <t>OT-17783</t>
  </si>
  <si>
    <t>OT-13600</t>
  </si>
  <si>
    <t>OT-23847</t>
  </si>
  <si>
    <t>OT-19171</t>
  </si>
  <si>
    <t>OT-47065</t>
  </si>
  <si>
    <t>OT-22408</t>
  </si>
  <si>
    <t>OT-12520</t>
  </si>
  <si>
    <t>OT-21111</t>
  </si>
  <si>
    <t>OT-49158</t>
  </si>
  <si>
    <t>OT-43852</t>
  </si>
  <si>
    <t>OT-11472</t>
  </si>
  <si>
    <t>OT-39824</t>
  </si>
  <si>
    <t>OT-17443</t>
  </si>
  <si>
    <t>OT-38750</t>
  </si>
  <si>
    <t>OT-15593</t>
  </si>
  <si>
    <t>OT-22279</t>
  </si>
  <si>
    <t>OT-17193</t>
  </si>
  <si>
    <t>OT-33550</t>
  </si>
  <si>
    <t>OT-18260</t>
  </si>
  <si>
    <t>OT-18326</t>
  </si>
  <si>
    <t>OT-20382</t>
  </si>
  <si>
    <t>OT-48097</t>
  </si>
  <si>
    <t>OT-33879</t>
  </si>
  <si>
    <t>OT-13286</t>
  </si>
  <si>
    <t>OT-13438</t>
  </si>
  <si>
    <t>OT-47478</t>
  </si>
  <si>
    <t>OT-12794</t>
  </si>
  <si>
    <t>OT-41399</t>
  </si>
  <si>
    <t>OT-32550</t>
  </si>
  <si>
    <t>OT-21373</t>
  </si>
  <si>
    <t>OT-46286</t>
  </si>
  <si>
    <t>OT-39197</t>
  </si>
  <si>
    <t>OT-33763</t>
  </si>
  <si>
    <t>OT-39136</t>
  </si>
  <si>
    <t>OT-37716</t>
  </si>
  <si>
    <t>OT-38912</t>
  </si>
  <si>
    <t>OT-46038</t>
  </si>
  <si>
    <t>OT-41466</t>
  </si>
  <si>
    <t>OT-18855</t>
  </si>
  <si>
    <t>OT-37862</t>
  </si>
  <si>
    <t>OT-22648</t>
  </si>
  <si>
    <t>OT-20471</t>
  </si>
  <si>
    <t>OT-15746</t>
  </si>
  <si>
    <t>OT-41537</t>
  </si>
  <si>
    <t>OT-44553</t>
  </si>
  <si>
    <t>OT-49612</t>
  </si>
  <si>
    <t>OT-44751</t>
  </si>
  <si>
    <t>OT-49023</t>
  </si>
  <si>
    <t>OT-15901</t>
  </si>
  <si>
    <t>OT-24058</t>
  </si>
  <si>
    <t>OT-29920</t>
  </si>
  <si>
    <t>OT-36179</t>
  </si>
  <si>
    <t>OT-29434</t>
  </si>
  <si>
    <t>OT-31994</t>
  </si>
  <si>
    <t>OT-29910</t>
  </si>
  <si>
    <t>OT-17099</t>
  </si>
  <si>
    <t>OT-22913</t>
  </si>
  <si>
    <t>OT-14725</t>
  </si>
  <si>
    <t>OT-40434</t>
  </si>
  <si>
    <t>OT-27096</t>
  </si>
  <si>
    <t>OT-35051</t>
  </si>
  <si>
    <t>OT-17854</t>
  </si>
  <si>
    <t>OT-26095</t>
  </si>
  <si>
    <t>OT-21257</t>
  </si>
  <si>
    <t>OT-22031</t>
  </si>
  <si>
    <t>OT-19506</t>
  </si>
  <si>
    <t>OT-17215</t>
  </si>
  <si>
    <t>OT-45610</t>
  </si>
  <si>
    <t>OT-16439</t>
  </si>
  <si>
    <t>OT-32986</t>
  </si>
  <si>
    <t>OT-25207</t>
  </si>
  <si>
    <t>OT-20702</t>
  </si>
  <si>
    <t>OT-49523</t>
  </si>
  <si>
    <t>OT-34351</t>
  </si>
  <si>
    <t>OT-45566</t>
  </si>
  <si>
    <t>OT-25119</t>
  </si>
  <si>
    <t>OT-15059</t>
  </si>
  <si>
    <t>OT-40442</t>
  </si>
  <si>
    <t>OT-39209</t>
  </si>
  <si>
    <t>OT-14258</t>
  </si>
  <si>
    <t>OT-17333</t>
  </si>
  <si>
    <t>OT-16038</t>
  </si>
  <si>
    <t>OT-40743</t>
  </si>
  <si>
    <t>OT-14222</t>
  </si>
  <si>
    <t>OT-37343</t>
  </si>
  <si>
    <t>OT-45613</t>
  </si>
  <si>
    <t>OT-30354</t>
  </si>
  <si>
    <t>OT-12723</t>
  </si>
  <si>
    <t>OT-46154</t>
  </si>
  <si>
    <t>OT-20537</t>
  </si>
  <si>
    <t>OT-37417</t>
  </si>
  <si>
    <t>OT-38194</t>
  </si>
  <si>
    <t>OT-26503</t>
  </si>
  <si>
    <t>OT-31486</t>
  </si>
  <si>
    <t>OT-37739</t>
  </si>
  <si>
    <t>OT-45983</t>
  </si>
  <si>
    <t>OT-47423</t>
  </si>
  <si>
    <t>OT-31103</t>
  </si>
  <si>
    <t>OT-37764</t>
  </si>
  <si>
    <t>OT-46569</t>
  </si>
  <si>
    <t>OT-21601</t>
  </si>
  <si>
    <t>OT-49493</t>
  </si>
  <si>
    <t>OT-34963</t>
  </si>
  <si>
    <t>OT-24254</t>
  </si>
  <si>
    <t>OT-47484</t>
  </si>
  <si>
    <t>OT-24176</t>
  </si>
  <si>
    <t>OT-22090</t>
  </si>
  <si>
    <t>OT-11793</t>
  </si>
  <si>
    <t>OT-15419</t>
  </si>
  <si>
    <t>OT-35881</t>
  </si>
  <si>
    <t>OT-12274</t>
  </si>
  <si>
    <t>OT-47147</t>
  </si>
  <si>
    <t>OT-34511</t>
  </si>
  <si>
    <t>OT-11388</t>
  </si>
  <si>
    <t>OT-30734</t>
  </si>
  <si>
    <t>OT-15067</t>
  </si>
  <si>
    <t>OT-29080</t>
  </si>
  <si>
    <t>OT-29104</t>
  </si>
  <si>
    <t>OT-38513</t>
  </si>
  <si>
    <t>OT-46872</t>
  </si>
  <si>
    <t>OT-32112</t>
  </si>
  <si>
    <t>OT-11072</t>
  </si>
  <si>
    <t>OT-18073</t>
  </si>
  <si>
    <t>OT-39574</t>
  </si>
  <si>
    <t>OT-34989</t>
  </si>
  <si>
    <t>OT-24750</t>
  </si>
  <si>
    <t>OT-29096</t>
  </si>
  <si>
    <t>OT-26202</t>
  </si>
  <si>
    <t>OT-34851</t>
  </si>
  <si>
    <t>OT-17990</t>
  </si>
  <si>
    <t>OT-19490</t>
  </si>
  <si>
    <t>OT-19243</t>
  </si>
  <si>
    <t>OT-12343</t>
  </si>
  <si>
    <t>OT-34853</t>
  </si>
  <si>
    <t>OT-41348</t>
  </si>
  <si>
    <t>OT-48416</t>
  </si>
  <si>
    <t>OT-10798</t>
  </si>
  <si>
    <t>OT-17058</t>
  </si>
  <si>
    <t>OT-11979</t>
  </si>
  <si>
    <t>OT-48085</t>
  </si>
  <si>
    <t>OT-37272</t>
  </si>
  <si>
    <t>OT-26164</t>
  </si>
  <si>
    <t>OT-27043</t>
  </si>
  <si>
    <t>OT-45420</t>
  </si>
  <si>
    <t>OT-24546</t>
  </si>
  <si>
    <t>OT-40980</t>
  </si>
  <si>
    <t>OT-25778</t>
  </si>
  <si>
    <t>OT-14648</t>
  </si>
  <si>
    <t>OT-38946</t>
  </si>
  <si>
    <t>OT-15295</t>
  </si>
  <si>
    <t>OT-40701</t>
  </si>
  <si>
    <t>OT-27443</t>
  </si>
  <si>
    <t>OT-40950</t>
  </si>
  <si>
    <t>OT-19530</t>
  </si>
  <si>
    <t>OT-18707</t>
  </si>
  <si>
    <t>OT-28850</t>
  </si>
  <si>
    <t>OT-46681</t>
  </si>
  <si>
    <t>OT-38153</t>
  </si>
  <si>
    <t>OT-16779</t>
  </si>
  <si>
    <t>OT-34944</t>
  </si>
  <si>
    <t>OT-23579</t>
  </si>
  <si>
    <t>OT-29837</t>
  </si>
  <si>
    <t>OT-18256</t>
  </si>
  <si>
    <t>OT-29515</t>
  </si>
  <si>
    <t>OT-22142</t>
  </si>
  <si>
    <t>OT-29778</t>
  </si>
  <si>
    <t>OT-42564</t>
  </si>
  <si>
    <t>OT-27676</t>
  </si>
  <si>
    <t>OT-22890</t>
  </si>
  <si>
    <t>OT-16137</t>
  </si>
  <si>
    <t>OT-25203</t>
  </si>
  <si>
    <t>OT-43114</t>
  </si>
  <si>
    <t>OT-43025</t>
  </si>
  <si>
    <t>OT-14206</t>
  </si>
  <si>
    <t>OT-13428</t>
  </si>
  <si>
    <t>OT-32019</t>
  </si>
  <si>
    <t>OT-32505</t>
  </si>
  <si>
    <t>OT-30808</t>
  </si>
  <si>
    <t>OT-43105</t>
  </si>
  <si>
    <t>OT-39002</t>
  </si>
  <si>
    <t>OT-29615</t>
  </si>
  <si>
    <t>OT-49971</t>
  </si>
  <si>
    <t>OT-49732</t>
  </si>
  <si>
    <t>OT-36311</t>
  </si>
  <si>
    <t>OT-42763</t>
  </si>
  <si>
    <t>OT-35922</t>
  </si>
  <si>
    <t>OT-31695</t>
  </si>
  <si>
    <t>OT-38995</t>
  </si>
  <si>
    <t>OT-45964</t>
  </si>
  <si>
    <t>OT-34965</t>
  </si>
  <si>
    <t>OT-11891</t>
  </si>
  <si>
    <t>OT-23268</t>
  </si>
  <si>
    <t>OT-27838</t>
  </si>
  <si>
    <t>OT-27907</t>
  </si>
  <si>
    <t>OT-17564</t>
  </si>
  <si>
    <t>OT-20240</t>
  </si>
  <si>
    <t>OT-13975</t>
  </si>
  <si>
    <t>OT-30306</t>
  </si>
  <si>
    <t>OT-20346</t>
  </si>
  <si>
    <t>OT-20116</t>
  </si>
  <si>
    <t>OT-23795</t>
  </si>
  <si>
    <t>OT-25042</t>
  </si>
  <si>
    <t>OT-45832</t>
  </si>
  <si>
    <t>OT-33538</t>
  </si>
  <si>
    <t>OT-32097</t>
  </si>
  <si>
    <t>OT-45222</t>
  </si>
  <si>
    <t>OT-36196</t>
  </si>
  <si>
    <t>OT-11612</t>
  </si>
  <si>
    <t>OT-33119</t>
  </si>
  <si>
    <t>OT-13636</t>
  </si>
  <si>
    <t>OT-46308</t>
  </si>
  <si>
    <t>OT-19527</t>
  </si>
  <si>
    <t>OT-34621</t>
  </si>
  <si>
    <t>OT-47426</t>
  </si>
  <si>
    <t>OT-43547</t>
  </si>
  <si>
    <t>OT-40916</t>
  </si>
  <si>
    <t>OT-28661</t>
  </si>
  <si>
    <t>OT-35474</t>
  </si>
  <si>
    <t>OT-29638</t>
  </si>
  <si>
    <t>OT-31425</t>
  </si>
  <si>
    <t>OT-48519</t>
  </si>
  <si>
    <t>OT-37623</t>
  </si>
  <si>
    <t>OT-33796</t>
  </si>
  <si>
    <t>OT-44956</t>
  </si>
  <si>
    <t>OT-44666</t>
  </si>
  <si>
    <t>OT-49426</t>
  </si>
  <si>
    <t>OT-22002</t>
  </si>
  <si>
    <t>OT-16967</t>
  </si>
  <si>
    <t>OT-38650</t>
  </si>
  <si>
    <t>OT-49379</t>
  </si>
  <si>
    <t>OT-38309</t>
  </si>
  <si>
    <t>OT-46834</t>
  </si>
  <si>
    <t>OT-18451</t>
  </si>
  <si>
    <t>OT-32179</t>
  </si>
  <si>
    <t>OT-11457</t>
  </si>
  <si>
    <t>OT-12973</t>
  </si>
  <si>
    <t>OT-34772</t>
  </si>
  <si>
    <t>OT-34496</t>
  </si>
  <si>
    <t>OT-32691</t>
  </si>
  <si>
    <t>OT-31430</t>
  </si>
  <si>
    <t>OT-16676</t>
  </si>
  <si>
    <t>OT-46805</t>
  </si>
  <si>
    <t>OT-41839</t>
  </si>
  <si>
    <t>OT-18944</t>
  </si>
  <si>
    <t>OT-31587</t>
  </si>
  <si>
    <t>OT-17090</t>
  </si>
  <si>
    <t>OT-32655</t>
  </si>
  <si>
    <t>OT-36844</t>
  </si>
  <si>
    <t>OT-45122</t>
  </si>
  <si>
    <t>OT-45398</t>
  </si>
  <si>
    <t>OT-35971</t>
  </si>
  <si>
    <t>OT-47922</t>
  </si>
  <si>
    <t>OT-30172</t>
  </si>
  <si>
    <t>OT-16418</t>
  </si>
  <si>
    <t>OT-16827</t>
  </si>
  <si>
    <t>OT-13167</t>
  </si>
  <si>
    <t>OT-34840</t>
  </si>
  <si>
    <t>OT-14950</t>
  </si>
  <si>
    <t>OT-28651</t>
  </si>
  <si>
    <t>OT-18998</t>
  </si>
  <si>
    <t>OT-39332</t>
  </si>
  <si>
    <t>OT-12920</t>
  </si>
  <si>
    <t>OT-16405</t>
  </si>
  <si>
    <t>OT-48428</t>
  </si>
  <si>
    <t>OT-27057</t>
  </si>
  <si>
    <t>OT-26729</t>
  </si>
  <si>
    <t>OT-14561</t>
  </si>
  <si>
    <t>OT-30390</t>
  </si>
  <si>
    <t>OT-10990</t>
  </si>
  <si>
    <t>OT-13789</t>
  </si>
  <si>
    <t>OT-37726</t>
  </si>
  <si>
    <t>OT-17770</t>
  </si>
  <si>
    <t>OT-49486</t>
  </si>
  <si>
    <t>OT-13757</t>
  </si>
  <si>
    <t>OT-18181</t>
  </si>
  <si>
    <t>OT-13815</t>
  </si>
  <si>
    <t>OT-23665</t>
  </si>
  <si>
    <t>OT-35893</t>
  </si>
  <si>
    <t>OT-13566</t>
  </si>
  <si>
    <t>OT-33438</t>
  </si>
  <si>
    <t>OT-22471</t>
  </si>
  <si>
    <t>OT-38219</t>
  </si>
  <si>
    <t>OT-30399</t>
  </si>
  <si>
    <t>OT-22996</t>
  </si>
  <si>
    <t>OT-22543</t>
  </si>
  <si>
    <t>OT-48473</t>
  </si>
  <si>
    <t>OT-28000</t>
  </si>
  <si>
    <t>OT-49839</t>
  </si>
  <si>
    <t>OT-48662</t>
  </si>
  <si>
    <t>OT-22544</t>
  </si>
  <si>
    <t>OT-31678</t>
  </si>
  <si>
    <t>OT-38284</t>
  </si>
  <si>
    <t>OT-41434</t>
  </si>
  <si>
    <t>OT-39784</t>
  </si>
  <si>
    <t>OT-19817</t>
  </si>
  <si>
    <t>OT-43345</t>
  </si>
  <si>
    <t>OT-26415</t>
  </si>
  <si>
    <t>OT-32684</t>
  </si>
  <si>
    <t>OT-37126</t>
  </si>
  <si>
    <t>OT-22229</t>
  </si>
  <si>
    <t>OT-49270</t>
  </si>
  <si>
    <t>OT-32790</t>
  </si>
  <si>
    <t>OT-46534</t>
  </si>
  <si>
    <t>OT-40568</t>
  </si>
  <si>
    <t>OT-20439</t>
  </si>
  <si>
    <t>OT-44543</t>
  </si>
  <si>
    <t>OT-35464</t>
  </si>
  <si>
    <t>OT-42725</t>
  </si>
  <si>
    <t>OT-25517</t>
  </si>
  <si>
    <t>OT-42260</t>
  </si>
  <si>
    <t>OT-17927</t>
  </si>
  <si>
    <t>OT-25164</t>
  </si>
  <si>
    <t>OT-41126</t>
  </si>
  <si>
    <t>OT-19641</t>
  </si>
  <si>
    <t>OT-23251</t>
  </si>
  <si>
    <t>OT-16718</t>
  </si>
  <si>
    <t>OT-30779</t>
  </si>
  <si>
    <t>OT-20544</t>
  </si>
  <si>
    <t>OT-19971</t>
  </si>
  <si>
    <t>OT-41479</t>
  </si>
  <si>
    <t>OT-10183</t>
  </si>
  <si>
    <t>OT-27160</t>
  </si>
  <si>
    <t>OT-36645</t>
  </si>
  <si>
    <t>OT-17234</t>
  </si>
  <si>
    <t>OT-38126</t>
  </si>
  <si>
    <t>OT-19906</t>
  </si>
  <si>
    <t>OT-15918</t>
  </si>
  <si>
    <t>OT-47110</t>
  </si>
  <si>
    <t>OT-27225</t>
  </si>
  <si>
    <t>OT-20356</t>
  </si>
  <si>
    <t>OT-13193</t>
  </si>
  <si>
    <t>OT-43520</t>
  </si>
  <si>
    <t>OT-16619</t>
  </si>
  <si>
    <t>OT-47360</t>
  </si>
  <si>
    <t>OT-17512</t>
  </si>
  <si>
    <t>OT-38430</t>
  </si>
  <si>
    <t>OT-37252</t>
  </si>
  <si>
    <t>OT-12155</t>
  </si>
  <si>
    <t>OT-44489</t>
  </si>
  <si>
    <t>OT-20269</t>
  </si>
  <si>
    <t>OT-19378</t>
  </si>
  <si>
    <t>OT-38116</t>
  </si>
  <si>
    <t>OT-19544</t>
  </si>
  <si>
    <t>OT-14618</t>
  </si>
  <si>
    <t>OT-28019</t>
  </si>
  <si>
    <t>OT-47814</t>
  </si>
  <si>
    <t>OT-42436</t>
  </si>
  <si>
    <t>OT-11247</t>
  </si>
  <si>
    <t>OT-18264</t>
  </si>
  <si>
    <t>OT-12635</t>
  </si>
  <si>
    <t>OT-41310</t>
  </si>
  <si>
    <t>OT-12024</t>
  </si>
  <si>
    <t>OT-13578</t>
  </si>
  <si>
    <t>OT-14178</t>
  </si>
  <si>
    <t>OT-30660</t>
  </si>
  <si>
    <t>OT-11521</t>
  </si>
  <si>
    <t>OT-23040</t>
  </si>
  <si>
    <t>OT-28713</t>
  </si>
  <si>
    <t>OT-18062</t>
  </si>
  <si>
    <t>OT-35894</t>
  </si>
  <si>
    <t>OT-30185</t>
  </si>
  <si>
    <t>OT-40312</t>
  </si>
  <si>
    <t>OT-37411</t>
  </si>
  <si>
    <t>OT-34386</t>
  </si>
  <si>
    <t>OT-29233</t>
  </si>
  <si>
    <t>OT-46671</t>
  </si>
  <si>
    <t>OT-26434</t>
  </si>
  <si>
    <t>OT-41034</t>
  </si>
  <si>
    <t>OT-40594</t>
  </si>
  <si>
    <t>OT-48671</t>
  </si>
  <si>
    <t>OT-22610</t>
  </si>
  <si>
    <t>OT-22402</t>
  </si>
  <si>
    <t>OT-12230</t>
  </si>
  <si>
    <t>OT-21899</t>
  </si>
  <si>
    <t>OT-18691</t>
  </si>
  <si>
    <t>OT-33792</t>
  </si>
  <si>
    <t>OT-45101</t>
  </si>
  <si>
    <t>OT-20096</t>
  </si>
  <si>
    <t>OT-30719</t>
  </si>
  <si>
    <t>OT-11104</t>
  </si>
  <si>
    <t>OT-40452</t>
  </si>
  <si>
    <t>OT-36320</t>
  </si>
  <si>
    <t>OT-18696</t>
  </si>
  <si>
    <t>OT-38700</t>
  </si>
  <si>
    <t>OT-31004</t>
  </si>
  <si>
    <t>OT-44434</t>
  </si>
  <si>
    <t>OT-36028</t>
  </si>
  <si>
    <t>OT-36096</t>
  </si>
  <si>
    <t>OT-21118</t>
  </si>
  <si>
    <t>OT-33917</t>
  </si>
  <si>
    <t>OT-13295</t>
  </si>
  <si>
    <t>OT-39624</t>
  </si>
  <si>
    <t>OT-29892</t>
  </si>
  <si>
    <t>OT-26024</t>
  </si>
  <si>
    <t>OT-42684</t>
  </si>
  <si>
    <t>OT-20019</t>
  </si>
  <si>
    <t>OT-20680</t>
  </si>
  <si>
    <t>OT-20178</t>
  </si>
  <si>
    <t>OT-24548</t>
  </si>
  <si>
    <t>OT-34447</t>
  </si>
  <si>
    <t>OT-41445</t>
  </si>
  <si>
    <t>OT-35762</t>
  </si>
  <si>
    <t>OT-22891</t>
  </si>
  <si>
    <t>OT-46091</t>
  </si>
  <si>
    <t>OT-42891</t>
  </si>
  <si>
    <t>OT-46561</t>
  </si>
  <si>
    <t>OT-30008</t>
  </si>
  <si>
    <t>OT-33912</t>
  </si>
  <si>
    <t>OT-32309</t>
  </si>
  <si>
    <t>OT-10394</t>
  </si>
  <si>
    <t>OT-11765</t>
  </si>
  <si>
    <t>OT-44441</t>
  </si>
  <si>
    <t>OT-20602</t>
  </si>
  <si>
    <t>OT-25295</t>
  </si>
  <si>
    <t>OT-37543</t>
  </si>
  <si>
    <t>OT-17650</t>
  </si>
  <si>
    <t>OT-25301</t>
  </si>
  <si>
    <t>OT-25838</t>
  </si>
  <si>
    <t>OT-19627</t>
  </si>
  <si>
    <t>OT-27330</t>
  </si>
  <si>
    <t>OT-20980</t>
  </si>
  <si>
    <t>OT-16524</t>
  </si>
  <si>
    <t>OT-33930</t>
  </si>
  <si>
    <t>OT-49678</t>
  </si>
  <si>
    <t>OT-36640</t>
  </si>
  <si>
    <t>OT-21793</t>
  </si>
  <si>
    <t>OT-36279</t>
  </si>
  <si>
    <t>OT-43437</t>
  </si>
  <si>
    <t>OT-28237</t>
  </si>
  <si>
    <t>OT-38564</t>
  </si>
  <si>
    <t>OT-26933</t>
  </si>
  <si>
    <t>OT-35106</t>
  </si>
  <si>
    <t>OT-32409</t>
  </si>
  <si>
    <t>OT-49991</t>
  </si>
  <si>
    <t>OT-21567</t>
  </si>
  <si>
    <t>OT-18891</t>
  </si>
  <si>
    <t>OT-33552</t>
  </si>
  <si>
    <t>OT-25704</t>
  </si>
  <si>
    <t>OT-28571</t>
  </si>
  <si>
    <t>OT-30445</t>
  </si>
  <si>
    <t>OT-37892</t>
  </si>
  <si>
    <t>OT-27049</t>
  </si>
  <si>
    <t>OT-23313</t>
  </si>
  <si>
    <t>OT-30112</t>
  </si>
  <si>
    <t>OT-33968</t>
  </si>
  <si>
    <t>OT-31837</t>
  </si>
  <si>
    <t>OT-20984</t>
  </si>
  <si>
    <t>OT-11142</t>
  </si>
  <si>
    <t>OT-32724</t>
  </si>
  <si>
    <t>OT-44173</t>
  </si>
  <si>
    <t>OT-45849</t>
  </si>
  <si>
    <t>OT-41642</t>
  </si>
  <si>
    <t>OT-30415</t>
  </si>
  <si>
    <t>OT-32779</t>
  </si>
  <si>
    <t>OT-15885</t>
  </si>
  <si>
    <t>OT-23975</t>
  </si>
  <si>
    <t>OT-22722</t>
  </si>
  <si>
    <t>OT-21518</t>
  </si>
  <si>
    <t>OT-26837</t>
  </si>
  <si>
    <t>OT-40319</t>
  </si>
  <si>
    <t>OT-24703</t>
  </si>
  <si>
    <t>OT-14927</t>
  </si>
  <si>
    <t>OT-13461</t>
  </si>
  <si>
    <t>OT-20964</t>
  </si>
  <si>
    <t>OT-11238</t>
  </si>
  <si>
    <t>OT-31569</t>
  </si>
  <si>
    <t>OT-18366</t>
  </si>
  <si>
    <t>OT-47270</t>
  </si>
  <si>
    <t>OT-23783</t>
  </si>
  <si>
    <t>OT-10560</t>
  </si>
  <si>
    <t>OT-33001</t>
  </si>
  <si>
    <t>OT-42769</t>
  </si>
  <si>
    <t>OT-32722</t>
  </si>
  <si>
    <t>OT-23298</t>
  </si>
  <si>
    <t>OT-24320</t>
  </si>
  <si>
    <t>OT-24826</t>
  </si>
  <si>
    <t>OT-36375</t>
  </si>
  <si>
    <t>OT-31556</t>
  </si>
  <si>
    <t>OT-41837</t>
  </si>
  <si>
    <t>OT-44278</t>
  </si>
  <si>
    <t>OT-49718</t>
  </si>
  <si>
    <t>OT-17682</t>
  </si>
  <si>
    <t>OT-30051</t>
  </si>
  <si>
    <t>OT-13638</t>
  </si>
  <si>
    <t>OT-47390</t>
  </si>
  <si>
    <t>OT-43598</t>
  </si>
  <si>
    <t>OT-23500</t>
  </si>
  <si>
    <t>OT-30984</t>
  </si>
  <si>
    <t>OT-10559</t>
  </si>
  <si>
    <t>OT-35414</t>
  </si>
  <si>
    <t>OT-43073</t>
  </si>
  <si>
    <t>OT-37157</t>
  </si>
  <si>
    <t>OT-18623</t>
  </si>
  <si>
    <t>OT-49033</t>
  </si>
  <si>
    <t>OT-15186</t>
  </si>
  <si>
    <t>OT-19777</t>
  </si>
  <si>
    <t>OT-34925</t>
  </si>
  <si>
    <t>OT-29597</t>
  </si>
  <si>
    <t>OT-42165</t>
  </si>
  <si>
    <t>OT-33247</t>
  </si>
  <si>
    <t>OT-19829</t>
  </si>
  <si>
    <t>OT-48351</t>
  </si>
  <si>
    <t>OT-44813</t>
  </si>
  <si>
    <t>OT-46309</t>
  </si>
  <si>
    <t>OT-49180</t>
  </si>
  <si>
    <t>OT-14374</t>
  </si>
  <si>
    <t>OT-26700</t>
  </si>
  <si>
    <t>OT-29469</t>
  </si>
  <si>
    <t>OT-20876</t>
  </si>
  <si>
    <t>OT-16682</t>
  </si>
  <si>
    <t>OT-48791</t>
  </si>
  <si>
    <t>OT-42842</t>
  </si>
  <si>
    <t>OT-20216</t>
  </si>
  <si>
    <t>OT-37671</t>
  </si>
  <si>
    <t>OT-46257</t>
  </si>
  <si>
    <t>OT-29714</t>
  </si>
  <si>
    <t>OT-32757</t>
  </si>
  <si>
    <t>OT-17752</t>
  </si>
  <si>
    <t>OT-29260</t>
  </si>
  <si>
    <t>OT-46425</t>
  </si>
  <si>
    <t>OT-48925</t>
  </si>
  <si>
    <t>OT-43778</t>
  </si>
  <si>
    <t>OT-12322</t>
  </si>
  <si>
    <t>OT-39759</t>
  </si>
  <si>
    <t>OT-24664</t>
  </si>
  <si>
    <t>OT-20937</t>
  </si>
  <si>
    <t>OT-25962</t>
  </si>
  <si>
    <t>OT-33666</t>
  </si>
  <si>
    <t>OT-25569</t>
  </si>
  <si>
    <t>OT-46167</t>
  </si>
  <si>
    <t>OT-42747</t>
  </si>
  <si>
    <t>OT-32210</t>
  </si>
  <si>
    <t>OT-17876</t>
  </si>
  <si>
    <t>OT-21744</t>
  </si>
  <si>
    <t>OT-36347</t>
  </si>
  <si>
    <t>OT-24499</t>
  </si>
  <si>
    <t>OT-30616</t>
  </si>
  <si>
    <t>OT-15637</t>
  </si>
  <si>
    <t>OT-44234</t>
  </si>
  <si>
    <t>OT-28053</t>
  </si>
  <si>
    <t>OT-35567</t>
  </si>
  <si>
    <t>OT-33269</t>
  </si>
  <si>
    <t>OT-31785</t>
  </si>
  <si>
    <t>OT-23964</t>
  </si>
  <si>
    <t>OT-18337</t>
  </si>
  <si>
    <t>OT-46608</t>
  </si>
  <si>
    <t>OT-47606</t>
  </si>
  <si>
    <t>OT-33783</t>
  </si>
  <si>
    <t>OT-41284</t>
  </si>
  <si>
    <t>OT-23563</t>
  </si>
  <si>
    <t>OT-25981</t>
  </si>
  <si>
    <t>OT-41616</t>
  </si>
  <si>
    <t>OT-49583</t>
  </si>
  <si>
    <t>OT-20445</t>
  </si>
  <si>
    <t>OT-19186</t>
  </si>
  <si>
    <t>OT-24128</t>
  </si>
  <si>
    <t>OT-26808</t>
  </si>
  <si>
    <t>OT-36583</t>
  </si>
  <si>
    <t>OT-11725</t>
  </si>
  <si>
    <t>OT-41757</t>
  </si>
  <si>
    <t>OT-21040</t>
  </si>
  <si>
    <t>OT-37779</t>
  </si>
  <si>
    <t>OT-11911</t>
  </si>
  <si>
    <t>OT-43991</t>
  </si>
  <si>
    <t>OT-18936</t>
  </si>
  <si>
    <t>OT-23798</t>
  </si>
  <si>
    <t>OT-49709</t>
  </si>
  <si>
    <t>OT-46311</t>
  </si>
  <si>
    <t>OT-39170</t>
  </si>
  <si>
    <t>OT-23660</t>
  </si>
  <si>
    <t>OT-36087</t>
  </si>
  <si>
    <t>OT-45195</t>
  </si>
  <si>
    <t>OT-11599</t>
  </si>
  <si>
    <t>OT-17387</t>
  </si>
  <si>
    <t>OT-15126</t>
  </si>
  <si>
    <t>OT-10705</t>
  </si>
  <si>
    <t>OT-14041</t>
  </si>
  <si>
    <t>OT-33993</t>
  </si>
  <si>
    <t>OT-39860</t>
  </si>
  <si>
    <t>OT-23422</t>
  </si>
  <si>
    <t>OT-22131</t>
  </si>
  <si>
    <t>OT-32874</t>
  </si>
  <si>
    <t>OT-30058</t>
  </si>
  <si>
    <t>OT-12050</t>
  </si>
  <si>
    <t>OT-36901</t>
  </si>
  <si>
    <t>OT-28256</t>
  </si>
  <si>
    <t>OT-25701</t>
  </si>
  <si>
    <t>OT-31565</t>
  </si>
  <si>
    <t>OT-26181</t>
  </si>
  <si>
    <t>OT-45945</t>
  </si>
  <si>
    <t>OT-21177</t>
  </si>
  <si>
    <t>OT-25806</t>
  </si>
  <si>
    <t>OT-33682</t>
  </si>
  <si>
    <t>OT-27418</t>
  </si>
  <si>
    <t>OT-23066</t>
  </si>
  <si>
    <t>OT-43567</t>
  </si>
  <si>
    <t>OT-44026</t>
  </si>
  <si>
    <t>OT-44468</t>
  </si>
  <si>
    <t>OT-42147</t>
  </si>
  <si>
    <t>OT-33891</t>
  </si>
  <si>
    <t>OT-18876</t>
  </si>
  <si>
    <t>OT-45408</t>
  </si>
  <si>
    <t>OT-40250</t>
  </si>
  <si>
    <t>OT-13528</t>
  </si>
  <si>
    <t>OT-15504</t>
  </si>
  <si>
    <t>OT-34078</t>
  </si>
  <si>
    <t>OT-26358</t>
  </si>
  <si>
    <t>OT-17523</t>
  </si>
  <si>
    <t>OT-26634</t>
  </si>
  <si>
    <t>OT-35880</t>
  </si>
  <si>
    <t>OT-14275</t>
  </si>
  <si>
    <t>OT-39244</t>
  </si>
  <si>
    <t>OT-31885</t>
  </si>
  <si>
    <t>OT-26525</t>
  </si>
  <si>
    <t>OT-28999</t>
  </si>
  <si>
    <t>OT-14977</t>
  </si>
  <si>
    <t>OT-12468</t>
  </si>
  <si>
    <t>OT-31268</t>
  </si>
  <si>
    <t>OT-13862</t>
  </si>
  <si>
    <t>OT-22028</t>
  </si>
  <si>
    <t>OT-47831</t>
  </si>
  <si>
    <t>OT-11190</t>
  </si>
  <si>
    <t>OT-32824</t>
  </si>
  <si>
    <t>OT-12121</t>
  </si>
  <si>
    <t>OT-41408</t>
  </si>
  <si>
    <t>OT-10723</t>
  </si>
  <si>
    <t>OT-22866</t>
  </si>
  <si>
    <t>OT-43915</t>
  </si>
  <si>
    <t>OT-23840</t>
  </si>
  <si>
    <t>OT-14181</t>
  </si>
  <si>
    <t>OT-40073</t>
  </si>
  <si>
    <t>OT-13968</t>
  </si>
  <si>
    <t>OT-24574</t>
  </si>
  <si>
    <t>OT-39771</t>
  </si>
  <si>
    <t>OT-29849</t>
  </si>
  <si>
    <t>OT-40119</t>
  </si>
  <si>
    <t>OT-34876</t>
  </si>
  <si>
    <t>OT-38007</t>
  </si>
  <si>
    <t>OT-44255</t>
  </si>
  <si>
    <t>OT-35745</t>
  </si>
  <si>
    <t>OT-33067</t>
  </si>
  <si>
    <t>OT-30604</t>
  </si>
  <si>
    <t>OT-47704</t>
  </si>
  <si>
    <t>OT-28689</t>
  </si>
  <si>
    <t>OT-19217</t>
  </si>
  <si>
    <t>OT-38541</t>
  </si>
  <si>
    <t>OT-32924</t>
  </si>
  <si>
    <t>OT-23142</t>
  </si>
  <si>
    <t>OT-48382</t>
  </si>
  <si>
    <t>OT-36611</t>
  </si>
  <si>
    <t>OT-40198</t>
  </si>
  <si>
    <t>OT-19816</t>
  </si>
  <si>
    <t>OT-20846</t>
  </si>
  <si>
    <t>OT-49435</t>
  </si>
  <si>
    <t>OT-15106</t>
  </si>
  <si>
    <t>OT-21156</t>
  </si>
  <si>
    <t>OT-13058</t>
  </si>
  <si>
    <t>OT-38483</t>
  </si>
  <si>
    <t>OT-13189</t>
  </si>
  <si>
    <t>OT-37973</t>
  </si>
  <si>
    <t>OT-29594</t>
  </si>
  <si>
    <t>OT-44012</t>
  </si>
  <si>
    <t>OT-35721</t>
  </si>
  <si>
    <t>OT-32131</t>
  </si>
  <si>
    <t>OT-16673</t>
  </si>
  <si>
    <t>OT-44704</t>
  </si>
  <si>
    <t>OT-13242</t>
  </si>
  <si>
    <t>OT-45352</t>
  </si>
  <si>
    <t>OT-21532</t>
  </si>
  <si>
    <t>OT-25968</t>
  </si>
  <si>
    <t>OT-24381</t>
  </si>
  <si>
    <t>OT-14668</t>
  </si>
  <si>
    <t>OT-21967</t>
  </si>
  <si>
    <t>OT-45604</t>
  </si>
  <si>
    <t>OT-30901</t>
  </si>
  <si>
    <t>OT-33347</t>
  </si>
  <si>
    <t>OT-41514</t>
  </si>
  <si>
    <t>OT-10781</t>
  </si>
  <si>
    <t>OT-24306</t>
  </si>
  <si>
    <t>OT-41088</t>
  </si>
  <si>
    <t>OT-41655</t>
  </si>
  <si>
    <t>OT-13425</t>
  </si>
  <si>
    <t>OT-19447</t>
  </si>
  <si>
    <t>OT-47651</t>
  </si>
  <si>
    <t>OT-19153</t>
  </si>
  <si>
    <t>OT-47497</t>
  </si>
  <si>
    <t>OT-20055</t>
  </si>
  <si>
    <t>OT-30454</t>
  </si>
  <si>
    <t>OT-30781</t>
  </si>
  <si>
    <t>OT-37867</t>
  </si>
  <si>
    <t>OT-46069</t>
  </si>
  <si>
    <t>OT-13641</t>
  </si>
  <si>
    <t>OT-41068</t>
  </si>
  <si>
    <t>OT-18105</t>
  </si>
  <si>
    <t>OT-25142</t>
  </si>
  <si>
    <t>OT-22946</t>
  </si>
  <si>
    <t>OT-27428</t>
  </si>
  <si>
    <t>OT-30657</t>
  </si>
  <si>
    <t>OT-28887</t>
  </si>
  <si>
    <t>OT-44160</t>
  </si>
  <si>
    <t>OT-34343</t>
  </si>
  <si>
    <t>OT-23531</t>
  </si>
  <si>
    <t>OT-45073</t>
  </si>
  <si>
    <t>OT-25509</t>
  </si>
  <si>
    <t>OT-20422</t>
  </si>
  <si>
    <t>OT-17020</t>
  </si>
  <si>
    <t>OT-42528</t>
  </si>
  <si>
    <t>OT-26380</t>
  </si>
  <si>
    <t>OT-30313</t>
  </si>
  <si>
    <t>OT-35326</t>
  </si>
  <si>
    <t>OT-29174</t>
  </si>
  <si>
    <t>OT-21345</t>
  </si>
  <si>
    <t>OT-27149</t>
  </si>
  <si>
    <t>OT-21591</t>
  </si>
  <si>
    <t>OT-33094</t>
  </si>
  <si>
    <t>OT-42488</t>
  </si>
  <si>
    <t>OT-38202</t>
  </si>
  <si>
    <t>OT-16932</t>
  </si>
  <si>
    <t>OT-37918</t>
  </si>
  <si>
    <t>OT-49859</t>
  </si>
  <si>
    <t>OT-24375</t>
  </si>
  <si>
    <t>OT-48282</t>
  </si>
  <si>
    <t>OT-19757</t>
  </si>
  <si>
    <t>OT-49822</t>
  </si>
  <si>
    <t>OT-18974</t>
  </si>
  <si>
    <t>OT-14526</t>
  </si>
  <si>
    <t>OT-21993</t>
  </si>
  <si>
    <t>OT-17686</t>
  </si>
  <si>
    <t>OT-22173</t>
  </si>
  <si>
    <t>OT-29055</t>
  </si>
  <si>
    <t>OT-26402</t>
  </si>
  <si>
    <t>OT-10817</t>
  </si>
  <si>
    <t>OT-45419</t>
  </si>
  <si>
    <t>OT-15315</t>
  </si>
  <si>
    <t>OT-12432</t>
  </si>
  <si>
    <t>OT-43181</t>
  </si>
  <si>
    <t>OT-19439</t>
  </si>
  <si>
    <t>OT-35237</t>
  </si>
  <si>
    <t>OT-45168</t>
  </si>
  <si>
    <t>OT-22962</t>
  </si>
  <si>
    <t>OT-25059</t>
  </si>
  <si>
    <t>OT-49286</t>
  </si>
  <si>
    <t>OT-49770</t>
  </si>
  <si>
    <t>OT-10383</t>
  </si>
  <si>
    <t>OT-44546</t>
  </si>
  <si>
    <t>OT-49531</t>
  </si>
  <si>
    <t>OT-34625</t>
  </si>
  <si>
    <t>OT-30255</t>
  </si>
  <si>
    <t>OT-34214</t>
  </si>
  <si>
    <t>OT-46022</t>
  </si>
  <si>
    <t>OT-19572</t>
  </si>
  <si>
    <t>OT-38931</t>
  </si>
  <si>
    <t>OT-23408</t>
  </si>
  <si>
    <t>OT-36736</t>
  </si>
  <si>
    <t>OT-25298</t>
  </si>
  <si>
    <t>OT-25699</t>
  </si>
  <si>
    <t>OT-45517</t>
  </si>
  <si>
    <t>OT-41931</t>
  </si>
  <si>
    <t>OT-41361</t>
  </si>
  <si>
    <t>OT-18245</t>
  </si>
  <si>
    <t>OT-47892</t>
  </si>
  <si>
    <t>OT-15479</t>
  </si>
  <si>
    <t>OT-42610</t>
  </si>
  <si>
    <t>OT-32658</t>
  </si>
  <si>
    <t>OT-38454</t>
  </si>
  <si>
    <t>OT-28155</t>
  </si>
  <si>
    <t>OT-40499</t>
  </si>
  <si>
    <t>OT-32304</t>
  </si>
  <si>
    <t>OT-29108</t>
  </si>
  <si>
    <t>OT-43472</t>
  </si>
  <si>
    <t>OT-45304</t>
  </si>
  <si>
    <t>OT-34132</t>
  </si>
  <si>
    <t>OT-44570</t>
  </si>
  <si>
    <t>OT-12791</t>
  </si>
  <si>
    <t>OT-22372</t>
  </si>
  <si>
    <t>OT-26879</t>
  </si>
  <si>
    <t>OT-44525</t>
  </si>
  <si>
    <t>OT-10984</t>
  </si>
  <si>
    <t>OT-31997</t>
  </si>
  <si>
    <t>OT-18012</t>
  </si>
  <si>
    <t>OT-29925</t>
  </si>
  <si>
    <t>OT-44256</t>
  </si>
  <si>
    <t>OT-25836</t>
  </si>
  <si>
    <t>OT-28358</t>
  </si>
  <si>
    <t>OT-17347</t>
  </si>
  <si>
    <t>OT-37848</t>
  </si>
  <si>
    <t>OT-24910</t>
  </si>
  <si>
    <t>OT-21768</t>
  </si>
  <si>
    <t>OT-32755</t>
  </si>
  <si>
    <t>OT-18135</t>
  </si>
  <si>
    <t>OT-16851</t>
  </si>
  <si>
    <t>OT-14031</t>
  </si>
  <si>
    <t>OT-16206</t>
  </si>
  <si>
    <t>OT-22831</t>
  </si>
  <si>
    <t>OT-13052</t>
  </si>
  <si>
    <t>OT-10911</t>
  </si>
  <si>
    <t>OT-16446</t>
  </si>
  <si>
    <t>OT-28731</t>
  </si>
  <si>
    <t>OT-44972</t>
  </si>
  <si>
    <t>OT-44037</t>
  </si>
  <si>
    <t>OT-20038</t>
  </si>
  <si>
    <t>OT-38936</t>
  </si>
  <si>
    <t>OT-11140</t>
  </si>
  <si>
    <t>OT-19598</t>
  </si>
  <si>
    <t>OT-14312</t>
  </si>
  <si>
    <t>OT-27339</t>
  </si>
  <si>
    <t>OT-18503</t>
  </si>
  <si>
    <t>OT-22526</t>
  </si>
  <si>
    <t>OT-30679</t>
  </si>
  <si>
    <t>OT-19089</t>
  </si>
  <si>
    <t>OT-32806</t>
  </si>
  <si>
    <t>OT-45836</t>
  </si>
  <si>
    <t>OT-26322</t>
  </si>
  <si>
    <t>OT-23188</t>
  </si>
  <si>
    <t>OT-48713</t>
  </si>
  <si>
    <t>OT-19312</t>
  </si>
  <si>
    <t>OT-13996</t>
  </si>
  <si>
    <t>OT-35101</t>
  </si>
  <si>
    <t>OT-20119</t>
  </si>
  <si>
    <t>OT-40770</t>
  </si>
  <si>
    <t>OT-31373</t>
  </si>
  <si>
    <t>OT-17227</t>
  </si>
  <si>
    <t>OT-31193</t>
  </si>
  <si>
    <t>OT-34097</t>
  </si>
  <si>
    <t>OT-35198</t>
  </si>
  <si>
    <t>OT-29357</t>
  </si>
  <si>
    <t>OT-31215</t>
  </si>
  <si>
    <t>OT-28187</t>
  </si>
  <si>
    <t>OT-47541</t>
  </si>
  <si>
    <t>OT-15783</t>
  </si>
  <si>
    <t>OT-49528</t>
  </si>
  <si>
    <t>OT-35621</t>
  </si>
  <si>
    <t>OT-33748</t>
  </si>
  <si>
    <t>OT-42648</t>
  </si>
  <si>
    <t>OT-17478</t>
  </si>
  <si>
    <t>OT-35726</t>
  </si>
  <si>
    <t>OT-25803</t>
  </si>
  <si>
    <t>OT-23792</t>
  </si>
  <si>
    <t>OT-10937</t>
  </si>
  <si>
    <t>OT-14229</t>
  </si>
  <si>
    <t>OT-21376</t>
  </si>
  <si>
    <t>OT-23797</t>
  </si>
  <si>
    <t>OT-12891</t>
  </si>
  <si>
    <t>OT-21791</t>
  </si>
  <si>
    <t>OT-34444</t>
  </si>
  <si>
    <t>OT-17779</t>
  </si>
  <si>
    <t>OT-38738</t>
  </si>
  <si>
    <t>OT-17669</t>
  </si>
  <si>
    <t>OT-16986</t>
  </si>
  <si>
    <t>OT-23395</t>
  </si>
  <si>
    <t>OT-23803</t>
  </si>
  <si>
    <t>OT-44536</t>
  </si>
  <si>
    <t>OT-34050</t>
  </si>
  <si>
    <t>OT-41341</t>
  </si>
  <si>
    <t>OT-49137</t>
  </si>
  <si>
    <t>OT-26534</t>
  </si>
  <si>
    <t>OT-40956</t>
  </si>
  <si>
    <t>OT-28148</t>
  </si>
  <si>
    <t>OT-30072</t>
  </si>
  <si>
    <t>OT-20016</t>
  </si>
  <si>
    <t>OT-17033</t>
  </si>
  <si>
    <t>OT-32522</t>
  </si>
  <si>
    <t>OT-22786</t>
  </si>
  <si>
    <t>OT-33628</t>
  </si>
  <si>
    <t>OT-40398</t>
  </si>
  <si>
    <t>OT-38106</t>
  </si>
  <si>
    <t>OT-30521</t>
  </si>
  <si>
    <t>OT-28235</t>
  </si>
  <si>
    <t>OT-30633</t>
  </si>
  <si>
    <t>OT-40183</t>
  </si>
  <si>
    <t>OT-34120</t>
  </si>
  <si>
    <t>OT-26799</t>
  </si>
  <si>
    <t>OT-47532</t>
  </si>
  <si>
    <t>OT-36127</t>
  </si>
  <si>
    <t>OT-42176</t>
  </si>
  <si>
    <t>OT-48830</t>
  </si>
  <si>
    <t>OT-37177</t>
  </si>
  <si>
    <t>OT-26263</t>
  </si>
  <si>
    <t>OT-36139</t>
  </si>
  <si>
    <t>OT-35246</t>
  </si>
  <si>
    <t>OT-41873</t>
  </si>
  <si>
    <t>OT-27844</t>
  </si>
  <si>
    <t>OT-23839</t>
  </si>
  <si>
    <t>OT-18567</t>
  </si>
  <si>
    <t>OT-23339</t>
  </si>
  <si>
    <t>OT-36869</t>
  </si>
  <si>
    <t>OT-26146</t>
  </si>
  <si>
    <t>OT-48132</t>
  </si>
  <si>
    <t>OT-41912</t>
  </si>
  <si>
    <t>OT-10822</t>
  </si>
  <si>
    <t>OT-33291</t>
  </si>
  <si>
    <t>OT-37021</t>
  </si>
  <si>
    <t>OT-45995</t>
  </si>
  <si>
    <t>OT-39795</t>
  </si>
  <si>
    <t>OT-31201</t>
  </si>
  <si>
    <t>OT-17385</t>
  </si>
  <si>
    <t>OT-28578</t>
  </si>
  <si>
    <t>OT-45129</t>
  </si>
  <si>
    <t>OT-10862</t>
  </si>
  <si>
    <t>OT-35232</t>
  </si>
  <si>
    <t>OT-19998</t>
  </si>
  <si>
    <t>OT-36271</t>
  </si>
  <si>
    <t>OT-34144</t>
  </si>
  <si>
    <t>OT-18727</t>
  </si>
  <si>
    <t>OT-18574</t>
  </si>
  <si>
    <t>OT-30334</t>
  </si>
  <si>
    <t>OT-21245</t>
  </si>
  <si>
    <t>OT-14979</t>
  </si>
  <si>
    <t>OT-17407</t>
  </si>
  <si>
    <t>OT-14978</t>
  </si>
  <si>
    <t>OT-15535</t>
  </si>
  <si>
    <t>OT-38376</t>
  </si>
  <si>
    <t>OT-29058</t>
  </si>
  <si>
    <t>OT-24601</t>
  </si>
  <si>
    <t>OT-46382</t>
  </si>
  <si>
    <t>OT-21605</t>
  </si>
  <si>
    <t>OT-32663</t>
  </si>
  <si>
    <t>OT-24544</t>
  </si>
  <si>
    <t>OT-39762</t>
  </si>
  <si>
    <t>OT-35592</t>
  </si>
  <si>
    <t>OT-31021</t>
  </si>
  <si>
    <t>OT-11473</t>
  </si>
  <si>
    <t>OT-42214</t>
  </si>
  <si>
    <t>OT-15346</t>
  </si>
  <si>
    <t>OT-39409</t>
  </si>
  <si>
    <t>OT-19852</t>
  </si>
  <si>
    <t>OT-21527</t>
  </si>
  <si>
    <t>OT-14747</t>
  </si>
  <si>
    <t>OT-18541</t>
  </si>
  <si>
    <t>OT-13554</t>
  </si>
  <si>
    <t>OT-24741</t>
  </si>
  <si>
    <t>OT-37807</t>
  </si>
  <si>
    <t>OT-23716</t>
  </si>
  <si>
    <t>OT-44708</t>
  </si>
  <si>
    <t>OT-26704</t>
  </si>
  <si>
    <t>OT-15790</t>
  </si>
  <si>
    <t>OT-43518</t>
  </si>
  <si>
    <t>OT-45824</t>
  </si>
  <si>
    <t>OT-48777</t>
  </si>
  <si>
    <t>OT-12167</t>
  </si>
  <si>
    <t>OT-18912</t>
  </si>
  <si>
    <t>OT-33112</t>
  </si>
  <si>
    <t>OT-41913</t>
  </si>
  <si>
    <t>OT-16282</t>
  </si>
  <si>
    <t>OT-38272</t>
  </si>
  <si>
    <t>OT-26990</t>
  </si>
  <si>
    <t>OT-47344</t>
  </si>
  <si>
    <t>OT-29278</t>
  </si>
  <si>
    <t>OT-37250</t>
  </si>
  <si>
    <t>OT-10727</t>
  </si>
  <si>
    <t>OT-15265</t>
  </si>
  <si>
    <t>OT-38769</t>
  </si>
  <si>
    <t>OT-32872</t>
  </si>
  <si>
    <t>OT-30015</t>
  </si>
  <si>
    <t>OT-42792</t>
  </si>
  <si>
    <t>OT-34793</t>
  </si>
  <si>
    <t>OT-21961</t>
  </si>
  <si>
    <t>OT-44474</t>
  </si>
  <si>
    <t>OT-24534</t>
  </si>
  <si>
    <t>OT-34869</t>
  </si>
  <si>
    <t>OT-24265</t>
  </si>
  <si>
    <t>OT-23535</t>
  </si>
  <si>
    <t>OT-34822</t>
  </si>
  <si>
    <t>OT-32278</t>
  </si>
  <si>
    <t>OT-22042</t>
  </si>
  <si>
    <t>OT-26774</t>
  </si>
  <si>
    <t>OT-18992</t>
  </si>
  <si>
    <t>OT-28640</t>
  </si>
  <si>
    <t>OT-45968</t>
  </si>
  <si>
    <t>OT-14404</t>
  </si>
  <si>
    <t>OT-47399</t>
  </si>
  <si>
    <t>OT-23635</t>
  </si>
  <si>
    <t>OT-39658</t>
  </si>
  <si>
    <t>OT-47737</t>
  </si>
  <si>
    <t>OT-14386</t>
  </si>
  <si>
    <t>OT-12667</t>
  </si>
  <si>
    <t>OT-42710</t>
  </si>
  <si>
    <t>OT-22117</t>
  </si>
  <si>
    <t>OT-32596</t>
  </si>
  <si>
    <t>OT-18726</t>
  </si>
  <si>
    <t>OT-12971</t>
  </si>
  <si>
    <t>OT-48801</t>
  </si>
  <si>
    <t>OT-37872</t>
  </si>
  <si>
    <t>OT-10898</t>
  </si>
  <si>
    <t>OT-33746</t>
  </si>
  <si>
    <t>OT-13909</t>
  </si>
  <si>
    <t>OT-16599</t>
  </si>
  <si>
    <t>OT-23769</t>
  </si>
  <si>
    <t>OT-18923</t>
  </si>
  <si>
    <t>OT-43759</t>
  </si>
  <si>
    <t>OT-45323</t>
  </si>
  <si>
    <t>OT-44377</t>
  </si>
  <si>
    <t>OT-28140</t>
  </si>
  <si>
    <t>OT-36233</t>
  </si>
  <si>
    <t>OT-31993</t>
  </si>
  <si>
    <t>OT-35755</t>
  </si>
  <si>
    <t>OT-46577</t>
  </si>
  <si>
    <t>OT-13824</t>
  </si>
  <si>
    <t>OT-10021</t>
  </si>
  <si>
    <t>OT-26893</t>
  </si>
  <si>
    <t>OT-38503</t>
  </si>
  <si>
    <t>OT-49800</t>
  </si>
  <si>
    <t>OT-29738</t>
  </si>
  <si>
    <t>OT-31338</t>
  </si>
  <si>
    <t>OT-28692</t>
  </si>
  <si>
    <t>OT-12568</t>
  </si>
  <si>
    <t>OT-29570</t>
  </si>
  <si>
    <t>OT-17315</t>
  </si>
  <si>
    <t>OT-27281</t>
  </si>
  <si>
    <t>OT-33215</t>
  </si>
  <si>
    <t>OT-21173</t>
  </si>
  <si>
    <t>OT-22347</t>
  </si>
  <si>
    <t>OT-14806</t>
  </si>
  <si>
    <t>OT-29982</t>
  </si>
  <si>
    <t>OT-22876</t>
  </si>
  <si>
    <t>OT-49526</t>
  </si>
  <si>
    <t>OT-15815</t>
  </si>
  <si>
    <t>OT-39608</t>
  </si>
  <si>
    <t>OT-25140</t>
  </si>
  <si>
    <t>OT-46176</t>
  </si>
  <si>
    <t>OT-27349</t>
  </si>
  <si>
    <t>OT-41569</t>
  </si>
  <si>
    <t>OT-23008</t>
  </si>
  <si>
    <t>OT-42641</t>
  </si>
  <si>
    <t>OT-40676</t>
  </si>
  <si>
    <t>OT-35988</t>
  </si>
  <si>
    <t>OT-40801</t>
  </si>
  <si>
    <t>OT-46111</t>
  </si>
  <si>
    <t>OT-28279</t>
  </si>
  <si>
    <t>OT-23807</t>
  </si>
  <si>
    <t>OT-35404</t>
  </si>
  <si>
    <t>OT-23804</t>
  </si>
  <si>
    <t>OT-33167</t>
  </si>
  <si>
    <t>OT-38237</t>
  </si>
  <si>
    <t>OT-41590</t>
  </si>
  <si>
    <t>OT-28091</t>
  </si>
  <si>
    <t>OT-15922</t>
  </si>
  <si>
    <t>OT-34986</t>
  </si>
  <si>
    <t>OT-46096</t>
  </si>
  <si>
    <t>OT-19668</t>
  </si>
  <si>
    <t>OT-12990</t>
  </si>
  <si>
    <t>OT-39404</t>
  </si>
  <si>
    <t>OT-39304</t>
  </si>
  <si>
    <t>OT-46149</t>
  </si>
  <si>
    <t>OT-29254</t>
  </si>
  <si>
    <t>OT-38288</t>
  </si>
  <si>
    <t>OT-23053</t>
  </si>
  <si>
    <t>OT-18847</t>
  </si>
  <si>
    <t>OT-16352</t>
  </si>
  <si>
    <t>OT-39632</t>
  </si>
  <si>
    <t>OT-21314</t>
  </si>
  <si>
    <t>OT-22245</t>
  </si>
  <si>
    <t>OT-29918</t>
  </si>
  <si>
    <t>OT-20565</t>
  </si>
  <si>
    <t>OT-41430</t>
  </si>
  <si>
    <t>OT-28370</t>
  </si>
  <si>
    <t>OT-49541</t>
  </si>
  <si>
    <t>OT-15078</t>
  </si>
  <si>
    <t>OT-20524</t>
  </si>
  <si>
    <t>OT-29769</t>
  </si>
  <si>
    <t>OT-19655</t>
  </si>
  <si>
    <t>OT-10921</t>
  </si>
  <si>
    <t>OT-16220</t>
  </si>
  <si>
    <t>OT-11814</t>
  </si>
  <si>
    <t>OT-23222</t>
  </si>
  <si>
    <t>OT-23354</t>
  </si>
  <si>
    <t>OT-33049</t>
  </si>
  <si>
    <t>OT-27013</t>
  </si>
  <si>
    <t>OT-41979</t>
  </si>
  <si>
    <t>OT-43972</t>
  </si>
  <si>
    <t>OT-12649</t>
  </si>
  <si>
    <t>OT-40766</t>
  </si>
  <si>
    <t>OT-42943</t>
  </si>
  <si>
    <t>OT-45597</t>
  </si>
  <si>
    <t>OT-25134</t>
  </si>
  <si>
    <t>OT-38964</t>
  </si>
  <si>
    <t>OT-21628</t>
  </si>
  <si>
    <t>OT-29803</t>
  </si>
  <si>
    <t>OT-41570</t>
  </si>
  <si>
    <t>OT-17553</t>
  </si>
  <si>
    <t>OT-38732</t>
  </si>
  <si>
    <t>OT-43774</t>
  </si>
  <si>
    <t>OT-12176</t>
  </si>
  <si>
    <t>OT-13393</t>
  </si>
  <si>
    <t>OT-42536</t>
  </si>
  <si>
    <t>OT-47242</t>
  </si>
  <si>
    <t>OT-30700</t>
  </si>
  <si>
    <t>OT-17816</t>
  </si>
  <si>
    <t>OT-45662</t>
  </si>
  <si>
    <t>OT-38123</t>
  </si>
  <si>
    <t>OT-43245</t>
  </si>
  <si>
    <t>OT-34932</t>
  </si>
  <si>
    <t>OT-15681</t>
  </si>
  <si>
    <t>OT-35399</t>
  </si>
  <si>
    <t>OT-22530</t>
  </si>
  <si>
    <t>OT-41078</t>
  </si>
  <si>
    <t>OT-42226</t>
  </si>
  <si>
    <t>OT-41750</t>
  </si>
  <si>
    <t>OT-10122</t>
  </si>
  <si>
    <t>OT-14588</t>
  </si>
  <si>
    <t>OT-29511</t>
  </si>
  <si>
    <t>OT-43313</t>
  </si>
  <si>
    <t>OT-16711</t>
  </si>
  <si>
    <t>OT-18439</t>
  </si>
  <si>
    <t>OT-46665</t>
  </si>
  <si>
    <t>OT-10071</t>
  </si>
  <si>
    <t>OT-16319</t>
  </si>
  <si>
    <t>OT-44597</t>
  </si>
  <si>
    <t>OT-23631</t>
  </si>
  <si>
    <t>OT-29330</t>
  </si>
  <si>
    <t>OT-36145</t>
  </si>
  <si>
    <t>OT-37488</t>
  </si>
  <si>
    <t>OT-35355</t>
  </si>
  <si>
    <t>OT-23396</t>
  </si>
  <si>
    <t>OT-10704</t>
  </si>
  <si>
    <t>OT-32273</t>
  </si>
  <si>
    <t>OT-11581</t>
  </si>
  <si>
    <t>OT-34451</t>
  </si>
  <si>
    <t>OT-37218</t>
  </si>
  <si>
    <t>OT-45623</t>
  </si>
  <si>
    <t>OT-10179</t>
  </si>
  <si>
    <t>OT-22629</t>
  </si>
  <si>
    <t>OT-33448</t>
  </si>
  <si>
    <t>OT-26350</t>
  </si>
  <si>
    <t>OT-41697</t>
  </si>
  <si>
    <t>OT-39553</t>
  </si>
  <si>
    <t>OT-25046</t>
  </si>
  <si>
    <t>OT-33398</t>
  </si>
  <si>
    <t>OT-35357</t>
  </si>
  <si>
    <t>OT-46225</t>
  </si>
  <si>
    <t>OT-11704</t>
  </si>
  <si>
    <t>OT-31236</t>
  </si>
  <si>
    <t>OT-25957</t>
  </si>
  <si>
    <t>OT-11290</t>
  </si>
  <si>
    <t>OT-17678</t>
  </si>
  <si>
    <t>OT-35393</t>
  </si>
  <si>
    <t>OT-46776</t>
  </si>
  <si>
    <t>OT-29604</t>
  </si>
  <si>
    <t>OT-29961</t>
  </si>
  <si>
    <t>OT-35541</t>
  </si>
  <si>
    <t>OT-12259</t>
  </si>
  <si>
    <t>OT-15623</t>
  </si>
  <si>
    <t>OT-38491</t>
  </si>
  <si>
    <t>OT-49125</t>
  </si>
  <si>
    <t>OT-14848</t>
  </si>
  <si>
    <t>OT-23156</t>
  </si>
  <si>
    <t>OT-45424</t>
  </si>
  <si>
    <t>OT-49520</t>
  </si>
  <si>
    <t>OT-19090</t>
  </si>
  <si>
    <t>OT-34828</t>
  </si>
  <si>
    <t>OT-25543</t>
  </si>
  <si>
    <t>OT-20447</t>
  </si>
  <si>
    <t>OT-21920</t>
  </si>
  <si>
    <t>OT-48390</t>
  </si>
  <si>
    <t>OT-44186</t>
  </si>
  <si>
    <t>OT-42185</t>
  </si>
  <si>
    <t>OT-14133</t>
  </si>
  <si>
    <t>OT-17079</t>
  </si>
  <si>
    <t>OT-40572</t>
  </si>
  <si>
    <t>OT-49172</t>
  </si>
  <si>
    <t>OT-49258</t>
  </si>
  <si>
    <t>OT-30501</t>
  </si>
  <si>
    <t>OT-36345</t>
  </si>
  <si>
    <t>OT-32427</t>
  </si>
  <si>
    <t>OT-26575</t>
  </si>
  <si>
    <t>OT-32525</t>
  </si>
  <si>
    <t>OT-42858</t>
  </si>
  <si>
    <t>OT-48686</t>
  </si>
  <si>
    <t>OT-43758</t>
  </si>
  <si>
    <t>OT-27815</t>
  </si>
  <si>
    <t>OT-45647</t>
  </si>
  <si>
    <t>OT-23858</t>
  </si>
  <si>
    <t>OT-36939</t>
  </si>
  <si>
    <t>OT-12043</t>
  </si>
  <si>
    <t>OT-47655</t>
  </si>
  <si>
    <t>OT-21286</t>
  </si>
  <si>
    <t>OT-16284</t>
  </si>
  <si>
    <t>OT-45095</t>
  </si>
  <si>
    <t>OT-40129</t>
  </si>
  <si>
    <t>OT-23588</t>
  </si>
  <si>
    <t>OT-23286</t>
  </si>
  <si>
    <t>OT-16469</t>
  </si>
  <si>
    <t>OT-19063</t>
  </si>
  <si>
    <t>OT-34058</t>
  </si>
  <si>
    <t>OT-40143</t>
  </si>
  <si>
    <t>OT-43305</t>
  </si>
  <si>
    <t>OT-20841</t>
  </si>
  <si>
    <t>OT-37537</t>
  </si>
  <si>
    <t>OT-42644</t>
  </si>
  <si>
    <t>OT-41893</t>
  </si>
  <si>
    <t>OT-23669</t>
  </si>
  <si>
    <t>OT-49813</t>
  </si>
  <si>
    <t>OT-32649</t>
  </si>
  <si>
    <t>OT-49594</t>
  </si>
  <si>
    <t>OT-13424</t>
  </si>
  <si>
    <t>OT-40343</t>
  </si>
  <si>
    <t>OT-41942</t>
  </si>
  <si>
    <t>OT-23161</t>
  </si>
  <si>
    <t>OT-15632</t>
  </si>
  <si>
    <t>OT-29501</t>
  </si>
  <si>
    <t>OT-36249</t>
  </si>
  <si>
    <t>OT-46978</t>
  </si>
  <si>
    <t>OT-31856</t>
  </si>
  <si>
    <t>OT-21330</t>
  </si>
  <si>
    <t>OT-10710</t>
  </si>
  <si>
    <t>OT-39349</t>
  </si>
  <si>
    <t>OT-14121</t>
  </si>
  <si>
    <t>OT-49331</t>
  </si>
  <si>
    <t>OT-44976</t>
  </si>
  <si>
    <t>OT-10210</t>
  </si>
  <si>
    <t>OT-42434</t>
  </si>
  <si>
    <t>OT-35024</t>
  </si>
  <si>
    <t>OT-15948</t>
  </si>
  <si>
    <t>OT-16655</t>
  </si>
  <si>
    <t>OT-21565</t>
  </si>
  <si>
    <t>OT-16074</t>
  </si>
  <si>
    <t>OT-43317</t>
  </si>
  <si>
    <t>OT-47876</t>
  </si>
  <si>
    <t>OT-32876</t>
  </si>
  <si>
    <t>OT-36303</t>
  </si>
  <si>
    <t>OT-31838</t>
  </si>
  <si>
    <t>OT-11896</t>
  </si>
  <si>
    <t>OT-22927</t>
  </si>
  <si>
    <t>OT-46883</t>
  </si>
  <si>
    <t>OT-17314</t>
  </si>
  <si>
    <t>OT-28200</t>
  </si>
  <si>
    <t>OT-43483</t>
  </si>
  <si>
    <t>OT-31326</t>
  </si>
  <si>
    <t>OT-42503</t>
  </si>
  <si>
    <t>OT-37658</t>
  </si>
  <si>
    <t>OT-30030</t>
  </si>
  <si>
    <t>OT-18494</t>
  </si>
  <si>
    <t>OT-10729</t>
  </si>
  <si>
    <t>OT-28986</t>
  </si>
  <si>
    <t>OT-47087</t>
  </si>
  <si>
    <t>OT-14111</t>
  </si>
  <si>
    <t>OT-18701</t>
  </si>
  <si>
    <t>OT-26773</t>
  </si>
  <si>
    <t>OT-49450</t>
  </si>
  <si>
    <t>OT-46261</t>
  </si>
  <si>
    <t>OT-33747</t>
  </si>
  <si>
    <t>OT-45919</t>
  </si>
  <si>
    <t>OT-41955</t>
  </si>
  <si>
    <t>OT-11939</t>
  </si>
  <si>
    <t>OT-34164</t>
  </si>
  <si>
    <t>OT-49187</t>
  </si>
  <si>
    <t>OT-25489</t>
  </si>
  <si>
    <t>OT-38949</t>
  </si>
  <si>
    <t>OT-30670</t>
  </si>
  <si>
    <t>OT-39155</t>
  </si>
  <si>
    <t>OT-23208</t>
  </si>
  <si>
    <t>OT-31679</t>
  </si>
  <si>
    <t>OT-17695</t>
  </si>
  <si>
    <t>OT-16025</t>
  </si>
  <si>
    <t>OT-31783</t>
  </si>
  <si>
    <t>OT-46585</t>
  </si>
  <si>
    <t>OT-10757</t>
  </si>
  <si>
    <t>OT-46932</t>
  </si>
  <si>
    <t>OT-26705</t>
  </si>
  <si>
    <t>OT-40215</t>
  </si>
  <si>
    <t>OT-38989</t>
  </si>
  <si>
    <t>OT-22439</t>
  </si>
  <si>
    <t>OT-16955</t>
  </si>
  <si>
    <t>OT-46278</t>
  </si>
  <si>
    <t>OT-21470</t>
  </si>
  <si>
    <t>OT-14319</t>
  </si>
  <si>
    <t>OT-19190</t>
  </si>
  <si>
    <t>OT-16512</t>
  </si>
  <si>
    <t>OT-28979</t>
  </si>
  <si>
    <t>OT-18501</t>
  </si>
  <si>
    <t>OT-33358</t>
  </si>
  <si>
    <t>OT-19314</t>
  </si>
  <si>
    <t>OT-21308</t>
  </si>
  <si>
    <t>OT-19875</t>
  </si>
  <si>
    <t>OT-48138</t>
  </si>
  <si>
    <t>OT-24114</t>
  </si>
  <si>
    <t>OT-45060</t>
  </si>
  <si>
    <t>OT-32346</t>
  </si>
  <si>
    <t>OT-18898</t>
  </si>
  <si>
    <t>OT-46454</t>
  </si>
  <si>
    <t>OT-21617</t>
  </si>
  <si>
    <t>OT-30879</t>
  </si>
  <si>
    <t>OT-43388</t>
  </si>
  <si>
    <t>OT-43564</t>
  </si>
  <si>
    <t>OT-25862</t>
  </si>
  <si>
    <t>OT-49988</t>
  </si>
  <si>
    <t>OT-36638</t>
  </si>
  <si>
    <t>OT-24221</t>
  </si>
  <si>
    <t>OT-39110</t>
  </si>
  <si>
    <t>OT-34406</t>
  </si>
  <si>
    <t>OT-19380</t>
  </si>
  <si>
    <t>OT-16021</t>
  </si>
  <si>
    <t>OT-28400</t>
  </si>
  <si>
    <t>OT-45518</t>
  </si>
  <si>
    <t>OT-25782</t>
  </si>
  <si>
    <t>OT-30238</t>
  </si>
  <si>
    <t>OT-29951</t>
  </si>
  <si>
    <t>OT-49061</t>
  </si>
  <si>
    <t>OT-23185</t>
  </si>
  <si>
    <t>OT-39323</t>
  </si>
  <si>
    <t>OT-24904</t>
  </si>
  <si>
    <t>OT-11843</t>
  </si>
  <si>
    <t>OT-19542</t>
  </si>
  <si>
    <t>OT-17754</t>
  </si>
  <si>
    <t>OT-40047</t>
  </si>
  <si>
    <t>OT-32099</t>
  </si>
  <si>
    <t>OT-25074</t>
  </si>
  <si>
    <t>OT-45974</t>
  </si>
  <si>
    <t>OT-47204</t>
  </si>
  <si>
    <t>OT-23380</t>
  </si>
  <si>
    <t>OT-29331</t>
  </si>
  <si>
    <t>OT-47209</t>
  </si>
  <si>
    <t>OT-42484</t>
  </si>
  <si>
    <t>OT-12301</t>
  </si>
  <si>
    <t>OT-37774</t>
  </si>
  <si>
    <t>OT-14541</t>
  </si>
  <si>
    <t>OT-17845</t>
  </si>
  <si>
    <t>OT-40627</t>
  </si>
  <si>
    <t>OT-40931</t>
  </si>
  <si>
    <t>OT-44705</t>
  </si>
  <si>
    <t>OT-43855</t>
  </si>
  <si>
    <t>OT-25264</t>
  </si>
  <si>
    <t>OT-23004</t>
  </si>
  <si>
    <t>OT-29948</t>
  </si>
  <si>
    <t>OT-36828</t>
  </si>
  <si>
    <t>OT-49235</t>
  </si>
  <si>
    <t>OT-16492</t>
  </si>
  <si>
    <t>OT-14000</t>
  </si>
  <si>
    <t>OT-15763</t>
  </si>
  <si>
    <t>OT-22236</t>
  </si>
  <si>
    <t>OT-48404</t>
  </si>
  <si>
    <t>OT-34893</t>
  </si>
  <si>
    <t>OT-47257</t>
  </si>
  <si>
    <t>OT-26046</t>
  </si>
  <si>
    <t>OT-42637</t>
  </si>
  <si>
    <t>OT-34488</t>
  </si>
  <si>
    <t>OT-34807</t>
  </si>
  <si>
    <t>OT-26395</t>
  </si>
  <si>
    <t>OT-48577</t>
  </si>
  <si>
    <t>OT-30065</t>
  </si>
  <si>
    <t>OT-26075</t>
  </si>
  <si>
    <t>OT-46137</t>
  </si>
  <si>
    <t>OT-37680</t>
  </si>
  <si>
    <t>OT-14329</t>
  </si>
  <si>
    <t>OT-45012</t>
  </si>
  <si>
    <t>OT-41335</t>
  </si>
  <si>
    <t>OT-33491</t>
  </si>
  <si>
    <t>OT-40122</t>
  </si>
  <si>
    <t>OT-26988</t>
  </si>
  <si>
    <t>OT-31580</t>
  </si>
  <si>
    <t>OT-23352</t>
  </si>
  <si>
    <t>OT-11987</t>
  </si>
  <si>
    <t>OT-14641</t>
  </si>
  <si>
    <t>OT-44357</t>
  </si>
  <si>
    <t>OT-31340</t>
  </si>
  <si>
    <t>OT-37044</t>
  </si>
  <si>
    <t>OT-44711</t>
  </si>
  <si>
    <t>OT-25272</t>
  </si>
  <si>
    <t>OT-32124</t>
  </si>
  <si>
    <t>OT-43415</t>
  </si>
  <si>
    <t>OT-15348</t>
  </si>
  <si>
    <t>OT-46486</t>
  </si>
  <si>
    <t>OT-10465</t>
  </si>
  <si>
    <t>OT-47135</t>
  </si>
  <si>
    <t>OT-21045</t>
  </si>
  <si>
    <t>OT-33306</t>
  </si>
  <si>
    <t>OT-43201</t>
  </si>
  <si>
    <t>OT-24963</t>
  </si>
  <si>
    <t>OT-42001</t>
  </si>
  <si>
    <t>OT-44954</t>
  </si>
  <si>
    <t>OT-21161</t>
  </si>
  <si>
    <t>OT-46321</t>
  </si>
  <si>
    <t>OT-46535</t>
  </si>
  <si>
    <t>OT-43923</t>
  </si>
  <si>
    <t>OT-21425</t>
  </si>
  <si>
    <t>OT-10594</t>
  </si>
  <si>
    <t>OT-28682</t>
  </si>
  <si>
    <t>OT-48975</t>
  </si>
  <si>
    <t>OT-42180</t>
  </si>
  <si>
    <t>OT-17792</t>
  </si>
  <si>
    <t>OT-27538</t>
  </si>
  <si>
    <t>OT-37620</t>
  </si>
  <si>
    <t>OT-45043</t>
  </si>
  <si>
    <t>OT-48625</t>
  </si>
  <si>
    <t>OT-29256</t>
  </si>
  <si>
    <t>OT-14782</t>
  </si>
  <si>
    <t>OT-19500</t>
  </si>
  <si>
    <t>OT-20182</t>
  </si>
  <si>
    <t>OT-47158</t>
  </si>
  <si>
    <t>OT-30696</t>
  </si>
  <si>
    <t>OT-20441</t>
  </si>
  <si>
    <t>OT-21880</t>
  </si>
  <si>
    <t>OT-16868</t>
  </si>
  <si>
    <t>OT-44801</t>
  </si>
  <si>
    <t>OT-39290</t>
  </si>
  <si>
    <t>OT-42857</t>
  </si>
  <si>
    <t>OT-24080</t>
  </si>
  <si>
    <t>OT-29788</t>
  </si>
  <si>
    <t>OT-17270</t>
  </si>
  <si>
    <t>OT-42939</t>
  </si>
  <si>
    <t>OT-35476</t>
  </si>
  <si>
    <t>OT-22280</t>
  </si>
  <si>
    <t>OT-46113</t>
  </si>
  <si>
    <t>OT-36488</t>
  </si>
  <si>
    <t>OT-40826</t>
  </si>
  <si>
    <t>OT-30979</t>
  </si>
  <si>
    <t>OT-41796</t>
  </si>
  <si>
    <t>OT-19681</t>
  </si>
  <si>
    <t>OT-32901</t>
  </si>
  <si>
    <t>OT-31221</t>
  </si>
  <si>
    <t>OT-23134</t>
  </si>
  <si>
    <t>OT-15343</t>
  </si>
  <si>
    <t>OT-43172</t>
  </si>
  <si>
    <t>OT-16171</t>
  </si>
  <si>
    <t>OT-15023</t>
  </si>
  <si>
    <t>OT-49048</t>
  </si>
  <si>
    <t>OT-12113</t>
  </si>
  <si>
    <t>OT-12395</t>
  </si>
  <si>
    <t>OT-42072</t>
  </si>
  <si>
    <t>OT-49695</t>
  </si>
  <si>
    <t>OT-14830</t>
  </si>
  <si>
    <t>OT-24547</t>
  </si>
  <si>
    <t>OT-35304</t>
  </si>
  <si>
    <t>OT-36489</t>
  </si>
  <si>
    <t>OT-11779</t>
  </si>
  <si>
    <t>OT-43933</t>
  </si>
  <si>
    <t>OT-43086</t>
  </si>
  <si>
    <t>OT-47510</t>
  </si>
  <si>
    <t>OT-47985</t>
  </si>
  <si>
    <t>OT-37835</t>
  </si>
  <si>
    <t>OT-35320</t>
  </si>
  <si>
    <t>OT-12689</t>
  </si>
  <si>
    <t>OT-10561</t>
  </si>
  <si>
    <t>OT-49432</t>
  </si>
  <si>
    <t>OT-48506</t>
  </si>
  <si>
    <t>OT-46824</t>
  </si>
  <si>
    <t>OT-29123</t>
  </si>
  <si>
    <t>OT-46388</t>
  </si>
  <si>
    <t>OT-33852</t>
  </si>
  <si>
    <t>OT-13608</t>
  </si>
  <si>
    <t>OT-19992</t>
  </si>
  <si>
    <t>OT-48040</t>
  </si>
  <si>
    <t>OT-45019</t>
  </si>
  <si>
    <t>OT-11431</t>
  </si>
  <si>
    <t>OT-44670</t>
  </si>
  <si>
    <t>OT-16620</t>
  </si>
  <si>
    <t>OT-27171</t>
  </si>
  <si>
    <t>OT-39928</t>
  </si>
  <si>
    <t>OT-47349</t>
  </si>
  <si>
    <t>OT-10218</t>
  </si>
  <si>
    <t>OT-42316</t>
  </si>
  <si>
    <t>OT-23321</t>
  </si>
  <si>
    <t>OT-26512</t>
  </si>
  <si>
    <t>OT-28445</t>
  </si>
  <si>
    <t>OT-17273</t>
  </si>
  <si>
    <t>OT-46744</t>
  </si>
  <si>
    <t>OT-33895</t>
  </si>
  <si>
    <t>OT-28379</t>
  </si>
  <si>
    <t>OT-36995</t>
  </si>
  <si>
    <t>OT-44621</t>
  </si>
  <si>
    <t>OT-39473</t>
  </si>
  <si>
    <t>OT-19714</t>
  </si>
  <si>
    <t>OT-40106</t>
  </si>
  <si>
    <t>OT-28657</t>
  </si>
  <si>
    <t>OT-33558</t>
  </si>
  <si>
    <t>OT-31389</t>
  </si>
  <si>
    <t>OT-12992</t>
  </si>
  <si>
    <t>OT-22317</t>
  </si>
  <si>
    <t>OT-25615</t>
  </si>
  <si>
    <t>OT-49987</t>
  </si>
  <si>
    <t>OT-25549</t>
  </si>
  <si>
    <t>OT-24043</t>
  </si>
  <si>
    <t>OT-45908</t>
  </si>
  <si>
    <t>OT-32067</t>
  </si>
  <si>
    <t>OT-33214</t>
  </si>
  <si>
    <t>OT-32909</t>
  </si>
  <si>
    <t>OT-25487</t>
  </si>
  <si>
    <t>OT-41148</t>
  </si>
  <si>
    <t>OT-13889</t>
  </si>
  <si>
    <t>OT-34109</t>
  </si>
  <si>
    <t>OT-45182</t>
  </si>
  <si>
    <t>OT-38730</t>
  </si>
  <si>
    <t>OT-42194</t>
  </si>
  <si>
    <t>OT-39181</t>
  </si>
  <si>
    <t>OT-45743</t>
  </si>
  <si>
    <t>OT-34004</t>
  </si>
  <si>
    <t>OT-36548</t>
  </si>
  <si>
    <t>OT-38480</t>
  </si>
  <si>
    <t>OT-25293</t>
  </si>
  <si>
    <t>OT-29395</t>
  </si>
  <si>
    <t>OT-29773</t>
  </si>
  <si>
    <t>OT-27430</t>
  </si>
  <si>
    <t>OT-11034</t>
  </si>
  <si>
    <t>OT-35366</t>
  </si>
  <si>
    <t>OT-25902</t>
  </si>
  <si>
    <t>OT-34145</t>
  </si>
  <si>
    <t>OT-30376</t>
  </si>
  <si>
    <t>OT-36712</t>
  </si>
  <si>
    <t>OT-28172</t>
  </si>
  <si>
    <t>OT-29771</t>
  </si>
  <si>
    <t>OT-49606</t>
  </si>
  <si>
    <t>OT-49758</t>
  </si>
  <si>
    <t>OT-14059</t>
  </si>
  <si>
    <t>OT-10208</t>
  </si>
  <si>
    <t>OT-29736</t>
  </si>
  <si>
    <t>OT-27544</t>
  </si>
  <si>
    <t>OT-16775</t>
  </si>
  <si>
    <t>OT-28459</t>
  </si>
  <si>
    <t>OT-45868</t>
  </si>
  <si>
    <t>OT-47185</t>
  </si>
  <si>
    <t>OT-13694</t>
  </si>
  <si>
    <t>OT-22003</t>
  </si>
  <si>
    <t>OT-32737</t>
  </si>
  <si>
    <t>OT-39631</t>
  </si>
  <si>
    <t>OT-37410</t>
  </si>
  <si>
    <t>OT-10042</t>
  </si>
  <si>
    <t>OT-30673</t>
  </si>
  <si>
    <t>OT-40970</t>
  </si>
  <si>
    <t>OT-34434</t>
  </si>
  <si>
    <t>OT-41393</t>
  </si>
  <si>
    <t>OT-39166</t>
  </si>
  <si>
    <t>OT-31517</t>
  </si>
  <si>
    <t>OT-32842</t>
  </si>
  <si>
    <t>OT-10556</t>
  </si>
  <si>
    <t>OT-23476</t>
  </si>
  <si>
    <t>OT-39896</t>
  </si>
  <si>
    <t>OT-30598</t>
  </si>
  <si>
    <t>OT-20685</t>
  </si>
  <si>
    <t>OT-22949</t>
  </si>
  <si>
    <t>OT-23412</t>
  </si>
  <si>
    <t>OT-27970</t>
  </si>
  <si>
    <t>OT-18535</t>
  </si>
  <si>
    <t>OT-18271</t>
  </si>
  <si>
    <t>OT-14417</t>
  </si>
  <si>
    <t>OT-17979</t>
  </si>
  <si>
    <t>OT-21741</t>
  </si>
  <si>
    <t>OT-13327</t>
  </si>
  <si>
    <t>OT-35141</t>
  </si>
  <si>
    <t>OT-44854</t>
  </si>
  <si>
    <t>OT-34044</t>
  </si>
  <si>
    <t>OT-38934</t>
  </si>
  <si>
    <t>OT-13952</t>
  </si>
  <si>
    <t>OT-45757</t>
  </si>
  <si>
    <t>OT-23496</t>
  </si>
  <si>
    <t>OT-41726</t>
  </si>
  <si>
    <t>OT-19187</t>
  </si>
  <si>
    <t>OT-24936</t>
  </si>
  <si>
    <t>OT-48130</t>
  </si>
  <si>
    <t>OT-21810</t>
  </si>
  <si>
    <t>OT-28301</t>
  </si>
  <si>
    <t>OT-27769</t>
  </si>
  <si>
    <t>OT-18819</t>
  </si>
  <si>
    <t>OT-27064</t>
  </si>
  <si>
    <t>OT-13282</t>
  </si>
  <si>
    <t>OT-13675</t>
  </si>
  <si>
    <t>OT-13300</t>
  </si>
  <si>
    <t>OT-35323</t>
  </si>
  <si>
    <t>OT-11654</t>
  </si>
  <si>
    <t>OT-21169</t>
  </si>
  <si>
    <t>OT-41582</t>
  </si>
  <si>
    <t>OT-34545</t>
  </si>
  <si>
    <t>OT-28780</t>
  </si>
  <si>
    <t>OT-16815</t>
  </si>
  <si>
    <t>OT-26205</t>
  </si>
  <si>
    <t>OT-26150</t>
  </si>
  <si>
    <t>OT-16904</t>
  </si>
  <si>
    <t>OT-32911</t>
  </si>
  <si>
    <t>OT-24705</t>
  </si>
  <si>
    <t>OT-23624</t>
  </si>
  <si>
    <t>OT-42869</t>
  </si>
  <si>
    <t>OT-20620</t>
  </si>
  <si>
    <t>OT-38985</t>
  </si>
  <si>
    <t>OT-21065</t>
  </si>
  <si>
    <t>OT-31022</t>
  </si>
  <si>
    <t>OT-20413</t>
  </si>
  <si>
    <t>OT-47964</t>
  </si>
  <si>
    <t>OT-26461</t>
  </si>
  <si>
    <t>OT-27381</t>
  </si>
  <si>
    <t>OT-42631</t>
  </si>
  <si>
    <t>OT-18959</t>
  </si>
  <si>
    <t>OT-24579</t>
  </si>
  <si>
    <t>OT-19856</t>
  </si>
  <si>
    <t>OT-10513</t>
  </si>
  <si>
    <t>OT-38028</t>
  </si>
  <si>
    <t>OT-17541</t>
  </si>
  <si>
    <t>OT-23296</t>
  </si>
  <si>
    <t>OT-26736</t>
  </si>
  <si>
    <t>OT-19593</t>
  </si>
  <si>
    <t>OT-28577</t>
  </si>
  <si>
    <t>OT-27965</t>
  </si>
  <si>
    <t>OT-46680</t>
  </si>
  <si>
    <t>OT-23120</t>
  </si>
  <si>
    <t>OT-29310</t>
  </si>
  <si>
    <t>OT-47847</t>
  </si>
  <si>
    <t>OT-26628</t>
  </si>
  <si>
    <t>OT-16920</t>
  </si>
  <si>
    <t>OT-43987</t>
  </si>
  <si>
    <t>OT-20683</t>
  </si>
  <si>
    <t>OT-39052</t>
  </si>
  <si>
    <t>OT-35278</t>
  </si>
  <si>
    <t>OT-39773</t>
  </si>
  <si>
    <t>OT-38071</t>
  </si>
  <si>
    <t>OT-16801</t>
  </si>
  <si>
    <t>OT-47716</t>
  </si>
  <si>
    <t>OT-42703</t>
  </si>
  <si>
    <t>OT-46494</t>
  </si>
  <si>
    <t>OT-20613</t>
  </si>
  <si>
    <t>OT-43403</t>
  </si>
  <si>
    <t>OT-12157</t>
  </si>
  <si>
    <t>OT-16030</t>
  </si>
  <si>
    <t>OT-20988</t>
  </si>
  <si>
    <t>OT-26892</t>
  </si>
  <si>
    <t>OT-44410</t>
  </si>
  <si>
    <t>OT-32727</t>
  </si>
  <si>
    <t>OT-14291</t>
  </si>
  <si>
    <t>OT-45753</t>
  </si>
  <si>
    <t>OT-16174</t>
  </si>
  <si>
    <t>OT-43056</t>
  </si>
  <si>
    <t>OT-17062</t>
  </si>
  <si>
    <t>OT-23642</t>
  </si>
  <si>
    <t>OT-41941</t>
  </si>
  <si>
    <t>OT-44730</t>
  </si>
  <si>
    <t>OT-36039</t>
  </si>
  <si>
    <t>OT-48403</t>
  </si>
  <si>
    <t>OT-12461</t>
  </si>
  <si>
    <t>OT-18743</t>
  </si>
  <si>
    <t>OT-30904</t>
  </si>
  <si>
    <t>OT-48266</t>
  </si>
  <si>
    <t>OT-22863</t>
  </si>
  <si>
    <t>OT-15209</t>
  </si>
  <si>
    <t>OT-22552</t>
  </si>
  <si>
    <t>OT-49344</t>
  </si>
  <si>
    <t>OT-21288</t>
  </si>
  <si>
    <t>OT-46295</t>
  </si>
  <si>
    <t>OT-31252</t>
  </si>
  <si>
    <t>OT-35260</t>
  </si>
  <si>
    <t>OT-43474</t>
  </si>
  <si>
    <t>OT-31699</t>
  </si>
  <si>
    <t>OT-39815</t>
  </si>
  <si>
    <t>OT-36855</t>
  </si>
  <si>
    <t>OT-46571</t>
  </si>
  <si>
    <t>OT-30532</t>
  </si>
  <si>
    <t>OT-35784</t>
  </si>
  <si>
    <t>OT-41173</t>
  </si>
  <si>
    <t>OT-16160</t>
  </si>
  <si>
    <t>OT-30081</t>
  </si>
  <si>
    <t>OT-21134</t>
  </si>
  <si>
    <t>OT-28074</t>
  </si>
  <si>
    <t>OT-21344</t>
  </si>
  <si>
    <t>OT-23289</t>
  </si>
  <si>
    <t>OT-15390</t>
  </si>
  <si>
    <t>OT-32393</t>
  </si>
  <si>
    <t>OT-20963</t>
  </si>
  <si>
    <t>OT-45588</t>
  </si>
  <si>
    <t>OT-48129</t>
  </si>
  <si>
    <t>OT-46246</t>
  </si>
  <si>
    <t>OT-29040</t>
  </si>
  <si>
    <t>OT-18377</t>
  </si>
  <si>
    <t>OT-36325</t>
  </si>
  <si>
    <t>OT-11591</t>
  </si>
  <si>
    <t>OT-32260</t>
  </si>
  <si>
    <t>OT-34987</t>
  </si>
  <si>
    <t>OT-48813</t>
  </si>
  <si>
    <t>OT-31716</t>
  </si>
  <si>
    <t>OT-47727</t>
  </si>
  <si>
    <t>OT-31972</t>
  </si>
  <si>
    <t>OT-26789</t>
  </si>
  <si>
    <t>OT-18402</t>
  </si>
  <si>
    <t>OT-42201</t>
  </si>
  <si>
    <t>OT-46287</t>
  </si>
  <si>
    <t>OT-35779</t>
  </si>
  <si>
    <t>OT-37817</t>
  </si>
  <si>
    <t>OT-42405</t>
  </si>
  <si>
    <t>OT-28880</t>
  </si>
  <si>
    <t>OT-45237</t>
  </si>
  <si>
    <t>OT-44873</t>
  </si>
  <si>
    <t>OT-11458</t>
  </si>
  <si>
    <t>OT-31453</t>
  </si>
  <si>
    <t>OT-33528</t>
  </si>
  <si>
    <t>OT-28545</t>
  </si>
  <si>
    <t>OT-10094</t>
  </si>
  <si>
    <t>OT-29056</t>
  </si>
  <si>
    <t>OT-15128</t>
  </si>
  <si>
    <t>OT-12243</t>
  </si>
  <si>
    <t>OT-44332</t>
  </si>
  <si>
    <t>OT-44915</t>
  </si>
  <si>
    <t>OT-23410</t>
  </si>
  <si>
    <t>OT-25951</t>
  </si>
  <si>
    <t>OT-16985</t>
  </si>
  <si>
    <t>OT-30260</t>
  </si>
  <si>
    <t>OT-31057</t>
  </si>
  <si>
    <t>OT-37932</t>
  </si>
  <si>
    <t>OT-30692</t>
  </si>
  <si>
    <t>OT-22111</t>
  </si>
  <si>
    <t>OT-18331</t>
  </si>
  <si>
    <t>OT-11732</t>
  </si>
  <si>
    <t>OT-26114</t>
  </si>
  <si>
    <t>OT-28092</t>
  </si>
  <si>
    <t>OT-49592</t>
  </si>
  <si>
    <t>OT-32890</t>
  </si>
  <si>
    <t>OT-49103</t>
  </si>
  <si>
    <t>OT-33329</t>
  </si>
  <si>
    <t>OT-11703</t>
  </si>
  <si>
    <t>OT-34483</t>
  </si>
  <si>
    <t>OT-48140</t>
  </si>
  <si>
    <t>OT-36785</t>
  </si>
  <si>
    <t>OT-31136</t>
  </si>
  <si>
    <t>OT-43203</t>
  </si>
  <si>
    <t>OT-49223</t>
  </si>
  <si>
    <t>OT-46126</t>
  </si>
  <si>
    <t>OT-17619</t>
  </si>
  <si>
    <t>OT-48086</t>
  </si>
  <si>
    <t>OT-41206</t>
  </si>
  <si>
    <t>OT-35162</t>
  </si>
  <si>
    <t>OT-17660</t>
  </si>
  <si>
    <t>OT-36510</t>
  </si>
  <si>
    <t>OT-49195</t>
  </si>
  <si>
    <t>OT-11992</t>
  </si>
  <si>
    <t>OT-41483</t>
  </si>
  <si>
    <t>OT-23948</t>
  </si>
  <si>
    <t>OT-15876</t>
  </si>
  <si>
    <t>OT-10496</t>
  </si>
  <si>
    <t>OT-20020</t>
  </si>
  <si>
    <t>OT-25900</t>
  </si>
  <si>
    <t>OT-35563</t>
  </si>
  <si>
    <t>OT-17468</t>
  </si>
  <si>
    <t>OT-14145</t>
  </si>
  <si>
    <t>OT-10457</t>
  </si>
  <si>
    <t>OT-20618</t>
  </si>
  <si>
    <t>OT-38046</t>
  </si>
  <si>
    <t>OT-36526</t>
  </si>
  <si>
    <t>OT-14238</t>
  </si>
  <si>
    <t>OT-42058</t>
  </si>
  <si>
    <t>OT-36356</t>
  </si>
  <si>
    <t>OT-13738</t>
  </si>
  <si>
    <t>OT-11722</t>
  </si>
  <si>
    <t>OT-39262</t>
  </si>
  <si>
    <t>OT-21433</t>
  </si>
  <si>
    <t>OT-15998</t>
  </si>
  <si>
    <t>OT-20062</t>
  </si>
  <si>
    <t>OT-14680</t>
  </si>
  <si>
    <t>OT-46467</t>
  </si>
  <si>
    <t>OT-34310</t>
  </si>
  <si>
    <t>OT-13670</t>
  </si>
  <si>
    <t>OT-27716</t>
  </si>
  <si>
    <t>OT-23728</t>
  </si>
  <si>
    <t>OT-36314</t>
  </si>
  <si>
    <t>OT-10770</t>
  </si>
  <si>
    <t>OT-40674</t>
  </si>
  <si>
    <t>OT-34193</t>
  </si>
  <si>
    <t>OT-16700</t>
  </si>
  <si>
    <t>OT-37290</t>
  </si>
  <si>
    <t>OT-37558</t>
  </si>
  <si>
    <t>OT-16371</t>
  </si>
  <si>
    <t>OT-45669</t>
  </si>
  <si>
    <t>OT-24973</t>
  </si>
  <si>
    <t>OT-35660</t>
  </si>
  <si>
    <t>OT-28905</t>
  </si>
  <si>
    <t>OT-14908</t>
  </si>
  <si>
    <t>OT-18382</t>
  </si>
  <si>
    <t>OT-30193</t>
  </si>
  <si>
    <t>OT-12981</t>
  </si>
  <si>
    <t>OT-35906</t>
  </si>
  <si>
    <t>OT-44205</t>
  </si>
  <si>
    <t>OT-25685</t>
  </si>
  <si>
    <t>OT-19379</t>
  </si>
  <si>
    <t>OT-46371</t>
  </si>
  <si>
    <t>OT-44463</t>
  </si>
  <si>
    <t>OT-33286</t>
  </si>
  <si>
    <t>OT-24482</t>
  </si>
  <si>
    <t>OT-29798</t>
  </si>
  <si>
    <t>OT-12212</t>
  </si>
  <si>
    <t>OT-24813</t>
  </si>
  <si>
    <t>OT-42981</t>
  </si>
  <si>
    <t>OT-17849</t>
  </si>
  <si>
    <t>OT-34844</t>
  </si>
  <si>
    <t>OT-36435</t>
  </si>
  <si>
    <t>OT-14938</t>
  </si>
  <si>
    <t>OT-11774</t>
  </si>
  <si>
    <t>OT-45198</t>
  </si>
  <si>
    <t>OT-40276</t>
  </si>
  <si>
    <t>OT-26731</t>
  </si>
  <si>
    <t>OT-43825</t>
  </si>
  <si>
    <t>OT-21297</t>
  </si>
  <si>
    <t>OT-28500</t>
  </si>
  <si>
    <t>OT-39123</t>
  </si>
  <si>
    <t>OT-26906</t>
  </si>
  <si>
    <t>OT-15816</t>
  </si>
  <si>
    <t>OT-40306</t>
  </si>
  <si>
    <t>OT-10084</t>
  </si>
  <si>
    <t>OT-43649</t>
  </si>
  <si>
    <t>OT-36042</t>
  </si>
  <si>
    <t>OT-36929</t>
  </si>
  <si>
    <t>OT-30122</t>
  </si>
  <si>
    <t>OT-48137</t>
  </si>
  <si>
    <t>OT-44276</t>
  </si>
  <si>
    <t>OT-27502</t>
  </si>
  <si>
    <t>OT-10924</t>
  </si>
  <si>
    <t>OT-15647</t>
  </si>
  <si>
    <t>OT-47016</t>
  </si>
  <si>
    <t>OT-11486</t>
  </si>
  <si>
    <t>OT-40775</t>
  </si>
  <si>
    <t>OT-49461</t>
  </si>
  <si>
    <t>OT-37910</t>
  </si>
  <si>
    <t>OT-11147</t>
  </si>
  <si>
    <t>OT-20012</t>
  </si>
  <si>
    <t>OT-12961</t>
  </si>
  <si>
    <t>OT-46867</t>
  </si>
  <si>
    <t>OT-47082</t>
  </si>
  <si>
    <t>OT-48907</t>
  </si>
  <si>
    <t>OT-30948</t>
  </si>
  <si>
    <t>OT-18985</t>
  </si>
  <si>
    <t>OT-48144</t>
  </si>
  <si>
    <t>OT-36856</t>
  </si>
  <si>
    <t>OT-32017</t>
  </si>
  <si>
    <t>OT-25480</t>
  </si>
  <si>
    <t>OT-20277</t>
  </si>
  <si>
    <t>OT-46109</t>
  </si>
  <si>
    <t>OT-14051</t>
  </si>
  <si>
    <t>OT-47877</t>
  </si>
  <si>
    <t>OT-48699</t>
  </si>
  <si>
    <t>OT-46806</t>
  </si>
  <si>
    <t>OT-12348</t>
  </si>
  <si>
    <t>OT-13704</t>
  </si>
  <si>
    <t>OT-42988</t>
  </si>
  <si>
    <t>OT-36140</t>
  </si>
  <si>
    <t>OT-32384</t>
  </si>
  <si>
    <t>OT-14596</t>
  </si>
  <si>
    <t>OT-27743</t>
  </si>
  <si>
    <t>OT-37601</t>
  </si>
  <si>
    <t>OT-31016</t>
  </si>
  <si>
    <t>OT-18893</t>
  </si>
  <si>
    <t>OT-33864</t>
  </si>
  <si>
    <t>OT-45770</t>
  </si>
  <si>
    <t>OT-33810</t>
  </si>
  <si>
    <t>OT-13542</t>
  </si>
  <si>
    <t>OT-18852</t>
  </si>
  <si>
    <t>OT-46944</t>
  </si>
  <si>
    <t>OT-47612</t>
  </si>
  <si>
    <t>OT-29613</t>
  </si>
  <si>
    <t>OT-13804</t>
  </si>
  <si>
    <t>OT-47122</t>
  </si>
  <si>
    <t>OT-20927</t>
  </si>
  <si>
    <t>OT-19647</t>
  </si>
  <si>
    <t>OT-18884</t>
  </si>
  <si>
    <t>OT-11342</t>
  </si>
  <si>
    <t>OT-44959</t>
  </si>
  <si>
    <t>OT-10852</t>
  </si>
  <si>
    <t>OT-31992</t>
  </si>
  <si>
    <t>OT-25581</t>
  </si>
  <si>
    <t>OT-47894</t>
  </si>
  <si>
    <t>OT-16510</t>
  </si>
  <si>
    <t>OT-32116</t>
  </si>
  <si>
    <t>OT-23643</t>
  </si>
  <si>
    <t>OT-13235</t>
  </si>
  <si>
    <t>OT-12803</t>
  </si>
  <si>
    <t>OT-24236</t>
  </si>
  <si>
    <t>OT-14460</t>
  </si>
  <si>
    <t>OT-46484</t>
  </si>
  <si>
    <t>OT-23413</t>
  </si>
  <si>
    <t>OT-27000</t>
  </si>
  <si>
    <t>OT-29621</t>
  </si>
  <si>
    <t>OT-29652</t>
  </si>
  <si>
    <t>OT-16826</t>
  </si>
  <si>
    <t>OT-34355</t>
  </si>
  <si>
    <t>OT-32816</t>
  </si>
  <si>
    <t>OT-31652</t>
  </si>
  <si>
    <t>OT-45630</t>
  </si>
  <si>
    <t>OT-31984</t>
  </si>
  <si>
    <t>OT-42867</t>
  </si>
  <si>
    <t>OT-24014</t>
  </si>
  <si>
    <t>OT-34579</t>
  </si>
  <si>
    <t>OT-33379</t>
  </si>
  <si>
    <t>OT-48986</t>
  </si>
  <si>
    <t>OT-17092</t>
  </si>
  <si>
    <t>OT-44900</t>
  </si>
  <si>
    <t>OT-21611</t>
  </si>
  <si>
    <t>OT-46614</t>
  </si>
  <si>
    <t>OT-41978</t>
  </si>
  <si>
    <t>OT-47515</t>
  </si>
  <si>
    <t>OT-32253</t>
  </si>
  <si>
    <t>OT-44874</t>
  </si>
  <si>
    <t>OT-48722</t>
  </si>
  <si>
    <t>OT-29524</t>
  </si>
  <si>
    <t>OT-27710</t>
  </si>
  <si>
    <t>OT-11155</t>
  </si>
  <si>
    <t>OT-12007</t>
  </si>
  <si>
    <t>OT-47780</t>
  </si>
  <si>
    <t>OT-30311</t>
  </si>
  <si>
    <t>OT-38091</t>
  </si>
  <si>
    <t>OT-28567</t>
  </si>
  <si>
    <t>OT-11673</t>
  </si>
  <si>
    <t>OT-32696</t>
  </si>
  <si>
    <t>OT-33862</t>
  </si>
  <si>
    <t>OT-34553</t>
  </si>
  <si>
    <t>OT-34140</t>
  </si>
  <si>
    <t>OT-31704</t>
  </si>
  <si>
    <t>OT-26675</t>
  </si>
  <si>
    <t>OT-47441</t>
  </si>
  <si>
    <t>OT-23153</t>
  </si>
  <si>
    <t>OT-10597</t>
  </si>
  <si>
    <t>OT-38450</t>
  </si>
  <si>
    <t>OT-47248</t>
  </si>
  <si>
    <t>OT-48036</t>
  </si>
  <si>
    <t>OT-19539</t>
  </si>
  <si>
    <t>OT-14904</t>
  </si>
  <si>
    <t>OT-36817</t>
  </si>
  <si>
    <t>OT-28858</t>
  </si>
  <si>
    <t>OT-28906</t>
  </si>
  <si>
    <t>OT-29272</t>
  </si>
  <si>
    <t>OT-15391</t>
  </si>
  <si>
    <t>OT-13341</t>
  </si>
  <si>
    <t>OT-17555</t>
  </si>
  <si>
    <t>OT-25114</t>
  </si>
  <si>
    <t>OT-20322</t>
  </si>
  <si>
    <t>OT-49607</t>
  </si>
  <si>
    <t>OT-12570</t>
  </si>
  <si>
    <t>OT-34021</t>
  </si>
  <si>
    <t>OT-21700</t>
  </si>
  <si>
    <t>OT-41996</t>
  </si>
  <si>
    <t>OT-30780</t>
  </si>
  <si>
    <t>OT-43373</t>
  </si>
  <si>
    <t>OT-33204</t>
  </si>
  <si>
    <t>OT-37718</t>
  </si>
  <si>
    <t>OT-40889</t>
  </si>
  <si>
    <t>OT-24863</t>
  </si>
  <si>
    <t>OT-20690</t>
  </si>
  <si>
    <t>OT-13929</t>
  </si>
  <si>
    <t>OT-48046</t>
  </si>
  <si>
    <t>OT-38097</t>
  </si>
  <si>
    <t>OT-46071</t>
  </si>
  <si>
    <t>OT-38472</t>
  </si>
  <si>
    <t>OT-38016</t>
  </si>
  <si>
    <t>OT-45428</t>
  </si>
  <si>
    <t>OT-34976</t>
  </si>
  <si>
    <t>OT-34281</t>
  </si>
  <si>
    <t>OT-18009</t>
  </si>
  <si>
    <t>OT-37325</t>
  </si>
  <si>
    <t>OT-29158</t>
  </si>
  <si>
    <t>OT-21400</t>
  </si>
  <si>
    <t>OT-42419</t>
  </si>
  <si>
    <t>OT-13215</t>
  </si>
  <si>
    <t>OT-30844</t>
  </si>
  <si>
    <t>OT-18518</t>
  </si>
  <si>
    <t>OT-14705</t>
  </si>
  <si>
    <t>OT-26706</t>
  </si>
  <si>
    <t>OT-18129</t>
  </si>
  <si>
    <t>OT-16594</t>
  </si>
  <si>
    <t>OT-32066</t>
  </si>
  <si>
    <t>OT-14373</t>
  </si>
  <si>
    <t>OT-34571</t>
  </si>
  <si>
    <t>OT-10477</t>
  </si>
  <si>
    <t>OT-12355</t>
  </si>
  <si>
    <t>OT-40361</t>
  </si>
  <si>
    <t>OT-42991</t>
  </si>
  <si>
    <t>OT-16702</t>
  </si>
  <si>
    <t>OT-21646</t>
  </si>
  <si>
    <t>OT-24868</t>
  </si>
  <si>
    <t>OT-13692</t>
  </si>
  <si>
    <t>OT-48389</t>
  </si>
  <si>
    <t>OT-36454</t>
  </si>
  <si>
    <t>OT-33182</t>
  </si>
  <si>
    <t>OT-33151</t>
  </si>
  <si>
    <t>OT-46120</t>
  </si>
  <si>
    <t>OT-33844</t>
  </si>
  <si>
    <t>OT-26527</t>
  </si>
  <si>
    <t>OT-43798</t>
  </si>
  <si>
    <t>OT-10105</t>
  </si>
  <si>
    <t>OT-38004</t>
  </si>
  <si>
    <t>OT-10986</t>
  </si>
  <si>
    <t>OT-35020</t>
  </si>
  <si>
    <t>OT-29308</t>
  </si>
  <si>
    <t>OT-48352</t>
  </si>
  <si>
    <t>OT-43727</t>
  </si>
  <si>
    <t>OT-15957</t>
  </si>
  <si>
    <t>OT-33905</t>
  </si>
  <si>
    <t>OT-41417</t>
  </si>
  <si>
    <t>OT-28574</t>
  </si>
  <si>
    <t>OT-21507</t>
  </si>
  <si>
    <t>OT-41359</t>
  </si>
  <si>
    <t>OT-35890</t>
  </si>
  <si>
    <t>OT-20204</t>
  </si>
  <si>
    <t>OT-41347</t>
  </si>
  <si>
    <t>OT-28102</t>
  </si>
  <si>
    <t>OT-10471</t>
  </si>
  <si>
    <t>OT-21162</t>
  </si>
  <si>
    <t>OT-24635</t>
  </si>
  <si>
    <t>OT-31910</t>
  </si>
  <si>
    <t>OT-18570</t>
  </si>
  <si>
    <t>OT-35671</t>
  </si>
  <si>
    <t>OT-20523</t>
  </si>
  <si>
    <t>OT-18659</t>
  </si>
  <si>
    <t>OT-39367</t>
  </si>
  <si>
    <t>OT-27108</t>
  </si>
  <si>
    <t>OT-16835</t>
  </si>
  <si>
    <t>OT-28418</t>
  </si>
  <si>
    <t>OT-39886</t>
  </si>
  <si>
    <t>OT-30809</t>
  </si>
  <si>
    <t>OT-44499</t>
  </si>
  <si>
    <t>OT-44488</t>
  </si>
  <si>
    <t>OT-17539</t>
  </si>
  <si>
    <t>OT-32754</t>
  </si>
  <si>
    <t>OT-14756</t>
  </si>
  <si>
    <t>OT-23258</t>
  </si>
  <si>
    <t>OT-41821</t>
  </si>
  <si>
    <t>OT-38487</t>
  </si>
  <si>
    <t>OT-37773</t>
  </si>
  <si>
    <t>OT-30721</t>
  </si>
  <si>
    <t>OT-18663</t>
  </si>
  <si>
    <t>OT-31094</t>
  </si>
  <si>
    <t>OT-21645</t>
  </si>
  <si>
    <t>OT-29371</t>
  </si>
  <si>
    <t>OT-32922</t>
  </si>
  <si>
    <t>OT-39306</t>
  </si>
  <si>
    <t>OT-22918</t>
  </si>
  <si>
    <t>OT-35991</t>
  </si>
  <si>
    <t>OT-37994</t>
  </si>
  <si>
    <t>OT-39488</t>
  </si>
  <si>
    <t>OT-31651</t>
  </si>
  <si>
    <t>OT-16592</t>
  </si>
  <si>
    <t>OT-24447</t>
  </si>
  <si>
    <t>OT-10004</t>
  </si>
  <si>
    <t>OT-43608</t>
  </si>
  <si>
    <t>OT-14366</t>
  </si>
  <si>
    <t>OT-29444</t>
  </si>
  <si>
    <t>OT-36665</t>
  </si>
  <si>
    <t>OT-10192</t>
  </si>
  <si>
    <t>OT-22773</t>
  </si>
  <si>
    <t>OT-33287</t>
  </si>
  <si>
    <t>OT-33270</t>
  </si>
  <si>
    <t>OT-29585</t>
  </si>
  <si>
    <t>OT-48026</t>
  </si>
  <si>
    <t>OT-11463</t>
  </si>
  <si>
    <t>OT-38858</t>
  </si>
  <si>
    <t>OT-37588</t>
  </si>
  <si>
    <t>OT-42613</t>
  </si>
  <si>
    <t>OT-14367</t>
  </si>
  <si>
    <t>OT-46366</t>
  </si>
  <si>
    <t>OT-16680</t>
  </si>
  <si>
    <t>OT-31176</t>
  </si>
  <si>
    <t>OT-27039</t>
  </si>
  <si>
    <t>OT-36166</t>
  </si>
  <si>
    <t>OT-14217</t>
  </si>
  <si>
    <t>OT-31370</t>
  </si>
  <si>
    <t>OT-20811</t>
  </si>
  <si>
    <t>OT-26734</t>
  </si>
  <si>
    <t>OT-40584</t>
  </si>
  <si>
    <t>OT-32735</t>
  </si>
  <si>
    <t>OT-41250</t>
  </si>
  <si>
    <t>OT-39476</t>
  </si>
  <si>
    <t>OT-10303</t>
  </si>
  <si>
    <t>OT-20066</t>
  </si>
  <si>
    <t>OT-18601</t>
  </si>
  <si>
    <t>OT-34541</t>
  </si>
  <si>
    <t>OT-12164</t>
  </si>
  <si>
    <t>OT-19788</t>
  </si>
  <si>
    <t>OT-49477</t>
  </si>
  <si>
    <t>OT-30116</t>
  </si>
  <si>
    <t>OT-23529</t>
  </si>
  <si>
    <t>OT-39455</t>
  </si>
  <si>
    <t>OT-41255</t>
  </si>
  <si>
    <t>OT-46140</t>
  </si>
  <si>
    <t>OT-27513</t>
  </si>
  <si>
    <t>OT-11197</t>
  </si>
  <si>
    <t>OT-22014</t>
  </si>
  <si>
    <t>OT-14686</t>
  </si>
  <si>
    <t>OT-43279</t>
  </si>
  <si>
    <t>OT-14629</t>
  </si>
  <si>
    <t>OT-45489</t>
  </si>
  <si>
    <t>OT-20414</t>
  </si>
  <si>
    <t>OT-33953</t>
  </si>
  <si>
    <t>OT-14101</t>
  </si>
  <si>
    <t>OT-10357</t>
  </si>
  <si>
    <t>OT-21569</t>
  </si>
  <si>
    <t>OT-35614</t>
  </si>
  <si>
    <t>OT-26644</t>
  </si>
  <si>
    <t>OT-44979</t>
  </si>
  <si>
    <t>OT-45242</t>
  </si>
  <si>
    <t>OT-13110</t>
  </si>
  <si>
    <t>OT-29060</t>
  </si>
  <si>
    <t>OT-25858</t>
  </si>
  <si>
    <t>OT-46948</t>
  </si>
  <si>
    <t>OT-49585</t>
  </si>
  <si>
    <t>OT-46229</t>
  </si>
  <si>
    <t>OT-47332</t>
  </si>
  <si>
    <t>OT-12158</t>
  </si>
  <si>
    <t>OT-30312</t>
  </si>
  <si>
    <t>OT-21097</t>
  </si>
  <si>
    <t>OT-25436</t>
  </si>
  <si>
    <t>OT-44714</t>
  </si>
  <si>
    <t>OT-18281</t>
  </si>
  <si>
    <t>OT-10112</t>
  </si>
  <si>
    <t>OT-20158</t>
  </si>
  <si>
    <t>OT-48687</t>
  </si>
  <si>
    <t>OT-30491</t>
  </si>
  <si>
    <t>OT-16669</t>
  </si>
  <si>
    <t>OT-42794</t>
  </si>
  <si>
    <t>OT-35465</t>
  </si>
  <si>
    <t>OT-10765</t>
  </si>
  <si>
    <t>OT-37477</t>
  </si>
  <si>
    <t>OT-21878</t>
  </si>
  <si>
    <t>OT-46650</t>
  </si>
  <si>
    <t>OT-39444</t>
  </si>
  <si>
    <t>OT-47240</t>
  </si>
  <si>
    <t>OT-13635</t>
  </si>
  <si>
    <t>OT-39111</t>
  </si>
  <si>
    <t>OT-28857</t>
  </si>
  <si>
    <t>OT-11851</t>
  </si>
  <si>
    <t>OT-20686</t>
  </si>
  <si>
    <t>OT-18145</t>
  </si>
  <si>
    <t>OT-33899</t>
  </si>
  <si>
    <t>OT-15986</t>
  </si>
  <si>
    <t>OT-35402</t>
  </si>
  <si>
    <t>OT-48968</t>
  </si>
  <si>
    <t>OT-45218</t>
  </si>
  <si>
    <t>OT-47077</t>
  </si>
  <si>
    <t>OT-43069</t>
  </si>
  <si>
    <t>OT-38146</t>
  </si>
  <si>
    <t>OT-41221</t>
  </si>
  <si>
    <t>OT-38319</t>
  </si>
  <si>
    <t>OT-41241</t>
  </si>
  <si>
    <t>OT-35538</t>
  </si>
  <si>
    <t>OT-49095</t>
  </si>
  <si>
    <t>OT-21480</t>
  </si>
  <si>
    <t>OT-40977</t>
  </si>
  <si>
    <t>OT-13570</t>
  </si>
  <si>
    <t>OT-32537</t>
  </si>
  <si>
    <t>OT-31513</t>
  </si>
  <si>
    <t>OT-31013</t>
  </si>
  <si>
    <t>OT-18127</t>
  </si>
  <si>
    <t>OT-28332</t>
  </si>
  <si>
    <t>OT-36972</t>
  </si>
  <si>
    <t>OT-24531</t>
  </si>
  <si>
    <t>OT-32875</t>
  </si>
  <si>
    <t>OT-11077</t>
  </si>
  <si>
    <t>OT-25679</t>
  </si>
  <si>
    <t>OT-40410</t>
  </si>
  <si>
    <t>OT-39284</t>
  </si>
  <si>
    <t>OT-21806</t>
  </si>
  <si>
    <t>OT-29707</t>
  </si>
  <si>
    <t>OT-16157</t>
  </si>
  <si>
    <t>OT-29306</t>
  </si>
  <si>
    <t>OT-20132</t>
  </si>
  <si>
    <t>OT-22820</t>
  </si>
  <si>
    <t>OT-23857</t>
  </si>
  <si>
    <t>OT-31239</t>
  </si>
  <si>
    <t>OT-21404</t>
  </si>
  <si>
    <t>OT-29994</t>
  </si>
  <si>
    <t>OT-29517</t>
  </si>
  <si>
    <t>OT-10029</t>
  </si>
  <si>
    <t>OT-30466</t>
  </si>
  <si>
    <t>OT-27670</t>
  </si>
  <si>
    <t>OT-18160</t>
  </si>
  <si>
    <t>OT-47949</t>
  </si>
  <si>
    <t>OT-32695</t>
  </si>
  <si>
    <t>OT-12901</t>
  </si>
  <si>
    <t>OT-48884</t>
  </si>
  <si>
    <t>OT-14878</t>
  </si>
  <si>
    <t>OT-32716</t>
  </si>
  <si>
    <t>OT-21437</t>
  </si>
  <si>
    <t>OT-13630</t>
  </si>
  <si>
    <t>OT-35917</t>
  </si>
  <si>
    <t>OT-12487</t>
  </si>
  <si>
    <t>OT-17618</t>
  </si>
  <si>
    <t>OT-24461</t>
  </si>
  <si>
    <t>OT-39920</t>
  </si>
  <si>
    <t>OT-48065</t>
  </si>
  <si>
    <t>OT-35178</t>
  </si>
  <si>
    <t>OT-40114</t>
  </si>
  <si>
    <t>OT-39133</t>
  </si>
  <si>
    <t>OT-21556</t>
  </si>
  <si>
    <t>OT-35630</t>
  </si>
  <si>
    <t>OT-23407</t>
  </si>
  <si>
    <t>OT-17068</t>
  </si>
  <si>
    <t>OT-34289</t>
  </si>
  <si>
    <t>OT-22190</t>
  </si>
  <si>
    <t>OT-35837</t>
  </si>
  <si>
    <t>OT-13176</t>
  </si>
  <si>
    <t>OT-26549</t>
  </si>
  <si>
    <t>OT-33849</t>
  </si>
  <si>
    <t>OT-19718</t>
  </si>
  <si>
    <t>OT-45345</t>
  </si>
  <si>
    <t>OT-19896</t>
  </si>
  <si>
    <t>OT-15320</t>
  </si>
  <si>
    <t>OT-23108</t>
  </si>
  <si>
    <t>OT-13246</t>
  </si>
  <si>
    <t>OT-42784</t>
  </si>
  <si>
    <t>OT-47347</t>
  </si>
  <si>
    <t>OT-23009</t>
  </si>
  <si>
    <t>OT-32285</t>
  </si>
  <si>
    <t>OT-20172</t>
  </si>
  <si>
    <t>OT-25411</t>
  </si>
  <si>
    <t>OT-29337</t>
  </si>
  <si>
    <t>OT-34072</t>
  </si>
  <si>
    <t>OT-20230</t>
  </si>
  <si>
    <t>OT-37260</t>
  </si>
  <si>
    <t>OT-18687</t>
  </si>
  <si>
    <t>OT-21644</t>
  </si>
  <si>
    <t>OT-29155</t>
  </si>
  <si>
    <t>OT-45789</t>
  </si>
  <si>
    <t>OT-44411</t>
  </si>
  <si>
    <t>OT-31671</t>
  </si>
  <si>
    <t>OT-34988</t>
  </si>
  <si>
    <t>OT-37637</t>
  </si>
  <si>
    <t>OT-12536</t>
  </si>
  <si>
    <t>OT-12316</t>
  </si>
  <si>
    <t>OT-39345</t>
  </si>
  <si>
    <t>OT-27280</t>
  </si>
  <si>
    <t>OT-12120</t>
  </si>
  <si>
    <t>OT-27938</t>
  </si>
  <si>
    <t>OT-11352</t>
  </si>
  <si>
    <t>OT-45051</t>
  </si>
  <si>
    <t>OT-46314</t>
  </si>
  <si>
    <t>OT-28310</t>
  </si>
  <si>
    <t>OT-28393</t>
  </si>
  <si>
    <t>OT-20198</t>
  </si>
  <si>
    <t>OT-20525</t>
  </si>
  <si>
    <t>OT-43363</t>
  </si>
  <si>
    <t>OT-25523</t>
  </si>
  <si>
    <t>OT-30411</t>
  </si>
  <si>
    <t>OT-24889</t>
  </si>
  <si>
    <t>OT-30668</t>
  </si>
  <si>
    <t>OT-38159</t>
  </si>
  <si>
    <t>OT-38567</t>
  </si>
  <si>
    <t>OT-23601</t>
  </si>
  <si>
    <t>OT-23035</t>
  </si>
  <si>
    <t>OT-48591</t>
  </si>
  <si>
    <t>OT-20214</t>
  </si>
  <si>
    <t>OT-27963</t>
  </si>
  <si>
    <t>OT-10544</t>
  </si>
  <si>
    <t>OT-41734</t>
  </si>
  <si>
    <t>OT-46635</t>
  </si>
  <si>
    <t>OT-22162</t>
  </si>
  <si>
    <t>OT-47999</t>
  </si>
  <si>
    <t>OT-44110</t>
  </si>
  <si>
    <t>OT-32860</t>
  </si>
  <si>
    <t>OT-41286</t>
  </si>
  <si>
    <t>OT-22668</t>
  </si>
  <si>
    <t>OT-28688</t>
  </si>
  <si>
    <t>OT-11901</t>
  </si>
  <si>
    <t>OT-46986</t>
  </si>
  <si>
    <t>OT-27840</t>
  </si>
  <si>
    <t>OT-47580</t>
  </si>
  <si>
    <t>OT-36355</t>
  </si>
  <si>
    <t>OT-20186</t>
  </si>
  <si>
    <t>OT-43094</t>
  </si>
  <si>
    <t>OT-16403</t>
  </si>
  <si>
    <t>OT-10814</t>
  </si>
  <si>
    <t>OT-36677</t>
  </si>
  <si>
    <t>OT-35233</t>
  </si>
  <si>
    <t>OT-47715</t>
  </si>
  <si>
    <t>OT-11710</t>
  </si>
  <si>
    <t>OT-28632</t>
  </si>
  <si>
    <t>OT-29873</t>
  </si>
  <si>
    <t>OT-46333</t>
  </si>
  <si>
    <t>OT-22367</t>
  </si>
  <si>
    <t>OT-18363</t>
  </si>
  <si>
    <t>OT-27322</t>
  </si>
  <si>
    <t>OT-42948</t>
  </si>
  <si>
    <t>OT-42453</t>
  </si>
  <si>
    <t>OT-12759</t>
  </si>
  <si>
    <t>OT-14639</t>
  </si>
  <si>
    <t>OT-17571</t>
  </si>
  <si>
    <t>OT-49993</t>
  </si>
  <si>
    <t>OT-38410</t>
  </si>
  <si>
    <t>OT-10991</t>
  </si>
  <si>
    <t>OT-15068</t>
  </si>
  <si>
    <t>OT-16970</t>
  </si>
  <si>
    <t>OT-47575</t>
  </si>
  <si>
    <t>OT-48835</t>
  </si>
  <si>
    <t>OT-36231</t>
  </si>
  <si>
    <t>OT-23137</t>
  </si>
  <si>
    <t>OT-20527</t>
  </si>
  <si>
    <t>OT-12457</t>
  </si>
  <si>
    <t>OT-17055</t>
  </si>
  <si>
    <t>OT-27551</t>
  </si>
  <si>
    <t>OT-49810</t>
  </si>
  <si>
    <t>OT-48656</t>
  </si>
  <si>
    <t>OT-23231</t>
  </si>
  <si>
    <t>OT-35046</t>
  </si>
  <si>
    <t>OT-10830</t>
  </si>
  <si>
    <t>OT-35332</t>
  </si>
  <si>
    <t>OT-40294</t>
  </si>
  <si>
    <t>OT-12439</t>
  </si>
  <si>
    <t>OT-26109</t>
  </si>
  <si>
    <t>OT-36423</t>
  </si>
  <si>
    <t>OT-33241</t>
  </si>
  <si>
    <t>OT-32546</t>
  </si>
  <si>
    <t>OT-36763</t>
  </si>
  <si>
    <t>OT-23182</t>
  </si>
  <si>
    <t>OT-36230</t>
  </si>
  <si>
    <t>OT-32205</t>
  </si>
  <si>
    <t>OT-19105</t>
  </si>
  <si>
    <t>OT-25796</t>
  </si>
  <si>
    <t>OT-39961</t>
  </si>
  <si>
    <t>OT-41651</t>
  </si>
  <si>
    <t>OT-41093</t>
  </si>
  <si>
    <t>OT-47064</t>
  </si>
  <si>
    <t>OT-38981</t>
  </si>
  <si>
    <t>OT-27411</t>
  </si>
  <si>
    <t>OT-45898</t>
  </si>
  <si>
    <t>OT-40541</t>
  </si>
  <si>
    <t>OT-33400</t>
  </si>
  <si>
    <t>OT-19940</t>
  </si>
  <si>
    <t>OT-20786</t>
  </si>
  <si>
    <t>OT-36466</t>
  </si>
  <si>
    <t>OT-44857</t>
  </si>
  <si>
    <t>OT-42115</t>
  </si>
  <si>
    <t>OT-37148</t>
  </si>
  <si>
    <t>OT-35388</t>
  </si>
  <si>
    <t>OT-13745</t>
  </si>
  <si>
    <t>OT-30453</t>
  </si>
  <si>
    <t>OT-47036</t>
  </si>
  <si>
    <t>OT-12775</t>
  </si>
  <si>
    <t>OT-44848</t>
  </si>
  <si>
    <t>OT-33002</t>
  </si>
  <si>
    <t>OT-48073</t>
  </si>
  <si>
    <t>OT-45664</t>
  </si>
  <si>
    <t>OT-25217</t>
  </si>
  <si>
    <t>OT-31970</t>
  </si>
  <si>
    <t>OT-36393</t>
  </si>
  <si>
    <t>OT-18736</t>
  </si>
  <si>
    <t>OT-10128</t>
  </si>
  <si>
    <t>OT-36444</t>
  </si>
  <si>
    <t>OT-36680</t>
  </si>
  <si>
    <t>OT-21163</t>
  </si>
  <si>
    <t>OT-17559</t>
  </si>
  <si>
    <t>OT-20092</t>
  </si>
  <si>
    <t>OT-18395</t>
  </si>
  <si>
    <t>OT-34165</t>
  </si>
  <si>
    <t>OT-36380</t>
  </si>
  <si>
    <t>OT-25198</t>
  </si>
  <si>
    <t>OT-26658</t>
  </si>
  <si>
    <t>OT-31742</t>
  </si>
  <si>
    <t>OT-21196</t>
  </si>
  <si>
    <t>OT-17932</t>
  </si>
  <si>
    <t>OT-17964</t>
  </si>
  <si>
    <t>OT-29932</t>
  </si>
  <si>
    <t>OT-13765</t>
  </si>
  <si>
    <t>OT-31272</t>
  </si>
  <si>
    <t>OT-38495</t>
  </si>
  <si>
    <t>OT-43889</t>
  </si>
  <si>
    <t>OT-43501</t>
  </si>
  <si>
    <t>OT-10827</t>
  </si>
  <si>
    <t>OT-20770</t>
  </si>
  <si>
    <t>OT-23111</t>
  </si>
  <si>
    <t>OT-16774</t>
  </si>
  <si>
    <t>OT-32451</t>
  </si>
  <si>
    <t>OT-19514</t>
  </si>
  <si>
    <t>OT-24276</t>
  </si>
  <si>
    <t>OT-13584</t>
  </si>
  <si>
    <t>OT-41089</t>
  </si>
  <si>
    <t>OT-33258</t>
  </si>
  <si>
    <t>OT-41900</t>
  </si>
  <si>
    <t>OT-23723</t>
  </si>
  <si>
    <t>OT-42893</t>
  </si>
  <si>
    <t>OT-30902</t>
  </si>
  <si>
    <t>OT-39058</t>
  </si>
  <si>
    <t>OT-34743</t>
  </si>
  <si>
    <t>OT-17725</t>
  </si>
  <si>
    <t>OT-29556</t>
  </si>
  <si>
    <t>OT-29213</t>
  </si>
  <si>
    <t>OT-16172</t>
  </si>
  <si>
    <t>OT-14249</t>
  </si>
  <si>
    <t>OT-43787</t>
  </si>
  <si>
    <t>OT-40771</t>
  </si>
  <si>
    <t>OT-27693</t>
  </si>
  <si>
    <t>OT-42431</t>
  </si>
  <si>
    <t>OT-28933</t>
  </si>
  <si>
    <t>OT-42240</t>
  </si>
  <si>
    <t>OT-33196</t>
  </si>
  <si>
    <t>OT-36836</t>
  </si>
  <si>
    <t>OT-37501</t>
  </si>
  <si>
    <t>OT-19864</t>
  </si>
  <si>
    <t>OT-28052</t>
  </si>
  <si>
    <t>OT-33056</t>
  </si>
  <si>
    <t>OT-30524</t>
  </si>
  <si>
    <t>OT-27239</t>
  </si>
  <si>
    <t>OT-29356</t>
  </si>
  <si>
    <t>OT-21102</t>
  </si>
  <si>
    <t>OT-32788</t>
  </si>
  <si>
    <t>OT-18660</t>
  </si>
  <si>
    <t>OT-33184</t>
  </si>
  <si>
    <t>OT-45395</t>
  </si>
  <si>
    <t>OT-47100</t>
  </si>
  <si>
    <t>OT-19019</t>
  </si>
  <si>
    <t>OT-27485</t>
  </si>
  <si>
    <t>OT-34757</t>
  </si>
  <si>
    <t>OT-22468</t>
  </si>
  <si>
    <t>OT-29997</t>
  </si>
  <si>
    <t>OT-36171</t>
  </si>
  <si>
    <t>OT-25565</t>
  </si>
  <si>
    <t>OT-44856</t>
  </si>
  <si>
    <t>OT-32578</t>
  </si>
  <si>
    <t>OT-48113</t>
  </si>
  <si>
    <t>OT-12776</t>
  </si>
  <si>
    <t>OT-45565</t>
  </si>
  <si>
    <t>OT-44906</t>
  </si>
  <si>
    <t>OT-12662</t>
  </si>
  <si>
    <t>OT-27154</t>
  </si>
  <si>
    <t>OT-16744</t>
  </si>
  <si>
    <t>OT-46848</t>
  </si>
  <si>
    <t>OT-47823</t>
  </si>
  <si>
    <t>OT-31156</t>
  </si>
  <si>
    <t>OT-24163</t>
  </si>
  <si>
    <t>OT-42746</t>
  </si>
  <si>
    <t>OT-30730</t>
  </si>
  <si>
    <t>OT-31527</t>
  </si>
  <si>
    <t>OT-18575</t>
  </si>
  <si>
    <t>OT-28510</t>
  </si>
  <si>
    <t>OT-19157</t>
  </si>
  <si>
    <t>OT-19515</t>
  </si>
  <si>
    <t>OT-11394</t>
  </si>
  <si>
    <t>OT-40463</t>
  </si>
  <si>
    <t>OT-16674</t>
  </si>
  <si>
    <t>OT-38203</t>
  </si>
  <si>
    <t>OT-41530</t>
  </si>
  <si>
    <t>OT-32704</t>
  </si>
  <si>
    <t>OT-35299</t>
  </si>
  <si>
    <t>OT-40454</t>
  </si>
  <si>
    <t>OT-11028</t>
  </si>
  <si>
    <t>OT-33382</t>
  </si>
  <si>
    <t>OT-15525</t>
  </si>
  <si>
    <t>OT-12506</t>
  </si>
  <si>
    <t>OT-43837</t>
  </si>
  <si>
    <t>OT-27109</t>
  </si>
  <si>
    <t>OT-48902</t>
  </si>
  <si>
    <t>OT-32474</t>
  </si>
  <si>
    <t>OT-23164</t>
  </si>
  <si>
    <t>OT-45252</t>
  </si>
  <si>
    <t>OT-44773</t>
  </si>
  <si>
    <t>OT-35719</t>
  </si>
  <si>
    <t>OT-35687</t>
  </si>
  <si>
    <t>OT-11134</t>
  </si>
  <si>
    <t>OT-48001</t>
  </si>
  <si>
    <t>OT-15494</t>
  </si>
  <si>
    <t>OT-47350</t>
  </si>
  <si>
    <t>OT-49151</t>
  </si>
  <si>
    <t>OT-43259</t>
  </si>
  <si>
    <t>OT-11745</t>
  </si>
  <si>
    <t>OT-19337</t>
  </si>
  <si>
    <t>OT-13216</t>
  </si>
  <si>
    <t>OT-19643</t>
  </si>
  <si>
    <t>OT-26930</t>
  </si>
  <si>
    <t>OT-13350</t>
  </si>
  <si>
    <t>OT-34800</t>
  </si>
  <si>
    <t>OT-37271</t>
  </si>
  <si>
    <t>OT-22353</t>
  </si>
  <si>
    <t>OT-37649</t>
  </si>
  <si>
    <t>OT-48170</t>
  </si>
  <si>
    <t>OT-24293</t>
  </si>
  <si>
    <t>OT-49169</t>
  </si>
  <si>
    <t>OT-37529</t>
  </si>
  <si>
    <t>OT-29504</t>
  </si>
  <si>
    <t>OT-26361</t>
  </si>
  <si>
    <t>OT-35048</t>
  </si>
  <si>
    <t>OT-17479</t>
  </si>
  <si>
    <t>OT-38526</t>
  </si>
  <si>
    <t>OT-12619</t>
  </si>
  <si>
    <t>OT-27218</t>
  </si>
  <si>
    <t>OT-46039</t>
  </si>
  <si>
    <t>OT-36384</t>
  </si>
  <si>
    <t>OT-38525</t>
  </si>
  <si>
    <t>OT-27023</t>
  </si>
  <si>
    <t>OT-16861</t>
  </si>
  <si>
    <t>OT-21839</t>
  </si>
  <si>
    <t>OT-26122</t>
  </si>
  <si>
    <t>OT-47004</t>
  </si>
  <si>
    <t>OT-24373</t>
  </si>
  <si>
    <t>OT-14233</t>
  </si>
  <si>
    <t>OT-26910</t>
  </si>
  <si>
    <t>OT-49972</t>
  </si>
  <si>
    <t>OT-48306</t>
  </si>
  <si>
    <t>OT-23193</t>
  </si>
  <si>
    <t>OT-38170</t>
  </si>
  <si>
    <t>OT-11236</t>
  </si>
  <si>
    <t>OT-21122</t>
  </si>
  <si>
    <t>OT-35500</t>
  </si>
  <si>
    <t>OT-18120</t>
  </si>
  <si>
    <t>OT-10246</t>
  </si>
  <si>
    <t>OT-42705</t>
  </si>
  <si>
    <t>OT-32010</t>
  </si>
  <si>
    <t>OT-45339</t>
  </si>
  <si>
    <t>OT-49395</t>
  </si>
  <si>
    <t>OT-18895</t>
  </si>
  <si>
    <t>OT-40561</t>
  </si>
  <si>
    <t>OT-11373</t>
  </si>
  <si>
    <t>OT-48278</t>
  </si>
  <si>
    <t>OT-37352</t>
  </si>
  <si>
    <t>OT-15863</t>
  </si>
  <si>
    <t>OT-29483</t>
  </si>
  <si>
    <t>OT-18372</t>
  </si>
  <si>
    <t>OT-26792</t>
  </si>
  <si>
    <t>OT-14021</t>
  </si>
  <si>
    <t>OT-29418</t>
  </si>
  <si>
    <t>OT-40655</t>
  </si>
  <si>
    <t>OT-11099</t>
  </si>
  <si>
    <t>OT-44369</t>
  </si>
  <si>
    <t>OT-22201</t>
  </si>
  <si>
    <t>OT-30634</t>
  </si>
  <si>
    <t>OT-37539</t>
  </si>
  <si>
    <t>OT-26383</t>
  </si>
  <si>
    <t>OT-13855</t>
  </si>
  <si>
    <t>OT-49110</t>
  </si>
  <si>
    <t>OT-22562</t>
  </si>
  <si>
    <t>OT-20520</t>
  </si>
  <si>
    <t>OT-28407</t>
  </si>
  <si>
    <t>OT-46902</t>
  </si>
  <si>
    <t>OT-22744</t>
  </si>
  <si>
    <t>OT-40052</t>
  </si>
  <si>
    <t>OT-27755</t>
  </si>
  <si>
    <t>OT-43312</t>
  </si>
  <si>
    <t>OT-35780</t>
  </si>
  <si>
    <t>OT-20819</t>
  </si>
  <si>
    <t>OT-32436</t>
  </si>
  <si>
    <t>OT-20626</t>
  </si>
  <si>
    <t>OT-43333</t>
  </si>
  <si>
    <t>OT-12815</t>
  </si>
  <si>
    <t>OT-28397</t>
  </si>
  <si>
    <t>OT-22010</t>
  </si>
  <si>
    <t>OT-38801</t>
  </si>
  <si>
    <t>OT-12680</t>
  </si>
  <si>
    <t>OT-12376</t>
  </si>
  <si>
    <t>OT-26306</t>
  </si>
  <si>
    <t>OT-21749</t>
  </si>
  <si>
    <t>OT-37491</t>
  </si>
  <si>
    <t>OT-47839</t>
  </si>
  <si>
    <t>OT-31334</t>
  </si>
  <si>
    <t>OT-29547</t>
  </si>
  <si>
    <t>OT-25414</t>
  </si>
  <si>
    <t>OT-43381</t>
  </si>
  <si>
    <t>OT-36780</t>
  </si>
  <si>
    <t>OT-44341</t>
  </si>
  <si>
    <t>OT-46809</t>
  </si>
  <si>
    <t>OT-34222</t>
  </si>
  <si>
    <t>OT-14827</t>
  </si>
  <si>
    <t>OT-29525</t>
  </si>
  <si>
    <t>OT-39490</t>
  </si>
  <si>
    <t>OT-28340</t>
  </si>
  <si>
    <t>OT-39119</t>
  </si>
  <si>
    <t>OT-41974</t>
  </si>
  <si>
    <t>OT-32349</t>
  </si>
  <si>
    <t>OT-15162</t>
  </si>
  <si>
    <t>OT-10472</t>
  </si>
  <si>
    <t>OT-33542</t>
  </si>
  <si>
    <t>OT-28736</t>
  </si>
  <si>
    <t>OT-45621</t>
  </si>
  <si>
    <t>OT-22838</t>
  </si>
  <si>
    <t>OT-30355</t>
  </si>
  <si>
    <t>OT-20689</t>
  </si>
  <si>
    <t>OT-40688</t>
  </si>
  <si>
    <t>OT-35883</t>
  </si>
  <si>
    <t>OT-36286</t>
  </si>
  <si>
    <t>OT-32642</t>
  </si>
  <si>
    <t>OT-21082</t>
  </si>
  <si>
    <t>OT-39974</t>
  </si>
  <si>
    <t>OT-11614</t>
  </si>
  <si>
    <t>OT-38843</t>
  </si>
  <si>
    <t>OT-39728</t>
  </si>
  <si>
    <t>OT-10923</t>
  </si>
  <si>
    <t>OT-33445</t>
  </si>
  <si>
    <t>OT-49802</t>
  </si>
  <si>
    <t>OT-42124</t>
  </si>
  <si>
    <t>OT-26591</t>
  </si>
  <si>
    <t>OT-12650</t>
  </si>
  <si>
    <t>OT-19867</t>
  </si>
  <si>
    <t>OT-24209</t>
  </si>
  <si>
    <t>OT-26974</t>
  </si>
  <si>
    <t>OT-36598</t>
  </si>
  <si>
    <t>OT-15756</t>
  </si>
  <si>
    <t>OT-25258</t>
  </si>
  <si>
    <t>OT-29936</t>
  </si>
  <si>
    <t>OT-21747</t>
  </si>
  <si>
    <t>OT-13660</t>
  </si>
  <si>
    <t>OT-20246</t>
  </si>
  <si>
    <t>OT-25009</t>
  </si>
  <si>
    <t>OT-35025</t>
  </si>
  <si>
    <t>OT-16124</t>
  </si>
  <si>
    <t>OT-17820</t>
  </si>
  <si>
    <t>OT-36678</t>
  </si>
  <si>
    <t>OT-24939</t>
  </si>
  <si>
    <t>OT-43914</t>
  </si>
  <si>
    <t>OT-49050</t>
  </si>
  <si>
    <t>OT-27236</t>
  </si>
  <si>
    <t>OT-45374</t>
  </si>
  <si>
    <t>OT-11356</t>
  </si>
  <si>
    <t>OT-40579</t>
  </si>
  <si>
    <t>OT-29852</t>
  </si>
  <si>
    <t>OT-39006</t>
  </si>
  <si>
    <t>OT-37593</t>
  </si>
  <si>
    <t>OT-44409</t>
  </si>
  <si>
    <t>OT-41919</t>
  </si>
  <si>
    <t>OT-15914</t>
  </si>
  <si>
    <t>OT-41571</t>
  </si>
  <si>
    <t>OT-23957</t>
  </si>
  <si>
    <t>OT-13829</t>
  </si>
  <si>
    <t>OT-23918</t>
  </si>
  <si>
    <t>OT-40285</t>
  </si>
  <si>
    <t>OT-10694</t>
  </si>
  <si>
    <t>OT-38070</t>
  </si>
  <si>
    <t>OT-23882</t>
  </si>
  <si>
    <t>OT-15646</t>
  </si>
  <si>
    <t>OT-29025</t>
  </si>
  <si>
    <t>OT-21147</t>
  </si>
  <si>
    <t>OT-10606</t>
  </si>
  <si>
    <t>OT-17382</t>
  </si>
  <si>
    <t>OT-45267</t>
  </si>
  <si>
    <t>OT-14276</t>
  </si>
  <si>
    <t>OT-10836</t>
  </si>
  <si>
    <t>OT-46290</t>
  </si>
  <si>
    <t>OT-34933</t>
  </si>
  <si>
    <t>OT-22036</t>
  </si>
  <si>
    <t>OT-22854</t>
  </si>
  <si>
    <t>OT-44841</t>
  </si>
  <si>
    <t>OT-30484</t>
  </si>
  <si>
    <t>OT-21717</t>
  </si>
  <si>
    <t>OT-25430</t>
  </si>
  <si>
    <t>OT-33850</t>
  </si>
  <si>
    <t>OT-12440</t>
  </si>
  <si>
    <t>OT-47893</t>
  </si>
  <si>
    <t>OT-15358</t>
  </si>
  <si>
    <t>OT-10049</t>
  </si>
  <si>
    <t>OT-42602</t>
  </si>
  <si>
    <t>OT-35446</t>
  </si>
  <si>
    <t>OT-26726</t>
  </si>
  <si>
    <t>OT-28197</t>
  </si>
  <si>
    <t>OT-47410</t>
  </si>
  <si>
    <t>OT-35459</t>
  </si>
  <si>
    <t>OT-13767</t>
  </si>
  <si>
    <t>OT-34909</t>
  </si>
  <si>
    <t>OT-24979</t>
  </si>
  <si>
    <t>OT-43450</t>
  </si>
  <si>
    <t>OT-36164</t>
  </si>
  <si>
    <t>OT-10784</t>
  </si>
  <si>
    <t>OT-13086</t>
  </si>
  <si>
    <t>OT-42665</t>
  </si>
  <si>
    <t>OT-43031</t>
  </si>
  <si>
    <t>OT-30494</t>
  </si>
  <si>
    <t>OT-31692</t>
  </si>
  <si>
    <t>OT-28476</t>
  </si>
  <si>
    <t>OT-14562</t>
  </si>
  <si>
    <t>OT-26106</t>
  </si>
  <si>
    <t>OT-13809</t>
  </si>
  <si>
    <t>OT-10715</t>
  </si>
  <si>
    <t>OT-12905</t>
  </si>
  <si>
    <t>OT-18312</t>
  </si>
  <si>
    <t>OT-38998</t>
  </si>
  <si>
    <t>OT-34997</t>
  </si>
  <si>
    <t>OT-11544</t>
  </si>
  <si>
    <t>OT-40897</t>
  </si>
  <si>
    <t>OT-38158</t>
  </si>
  <si>
    <t>OT-17694</t>
  </si>
  <si>
    <t>OT-38198</t>
  </si>
  <si>
    <t>OT-37969</t>
  </si>
  <si>
    <t>OT-37442</t>
  </si>
  <si>
    <t>OT-36564</t>
  </si>
  <si>
    <t>OT-14762</t>
  </si>
  <si>
    <t>OT-15089</t>
  </si>
  <si>
    <t>OT-38859</t>
  </si>
  <si>
    <t>OT-29177</t>
  </si>
  <si>
    <t>OT-29855</t>
  </si>
  <si>
    <t>OT-49553</t>
  </si>
  <si>
    <t>OT-29988</t>
  </si>
  <si>
    <t>OT-21582</t>
  </si>
  <si>
    <t>OT-33460</t>
  </si>
  <si>
    <t>OT-14195</t>
  </si>
  <si>
    <t>OT-25068</t>
  </si>
  <si>
    <t>OT-44047</t>
  </si>
  <si>
    <t>OT-42671</t>
  </si>
  <si>
    <t>OT-33407</t>
  </si>
  <si>
    <t>OT-15954</t>
  </si>
  <si>
    <t>OT-21309</t>
  </si>
  <si>
    <t>OT-43703</t>
  </si>
  <si>
    <t>OT-29642</t>
  </si>
  <si>
    <t>OT-47037</t>
  </si>
  <si>
    <t>OT-33616</t>
  </si>
  <si>
    <t>OT-33774</t>
  </si>
  <si>
    <t>OT-16781</t>
  </si>
  <si>
    <t>OT-30020</t>
  </si>
  <si>
    <t>OT-17589</t>
  </si>
  <si>
    <t>OT-19866</t>
  </si>
  <si>
    <t>OT-29704</t>
  </si>
  <si>
    <t>OT-37555</t>
  </si>
  <si>
    <t>OT-44366</t>
  </si>
  <si>
    <t>OT-14082</t>
  </si>
  <si>
    <t>OT-13581</t>
  </si>
  <si>
    <t>OT-22785</t>
  </si>
  <si>
    <t>OT-11994</t>
  </si>
  <si>
    <t>OT-49115</t>
  </si>
  <si>
    <t>OT-22473</t>
  </si>
  <si>
    <t>OT-44665</t>
  </si>
  <si>
    <t>OT-47592</t>
  </si>
  <si>
    <t>OT-24665</t>
  </si>
  <si>
    <t>OT-47336</t>
  </si>
  <si>
    <t>OT-22030</t>
  </si>
  <si>
    <t>OT-21927</t>
  </si>
  <si>
    <t>OT-42490</t>
  </si>
  <si>
    <t>OT-20372</t>
  </si>
  <si>
    <t>OT-31791</t>
  </si>
  <si>
    <t>OT-19848</t>
  </si>
  <si>
    <t>OT-19176</t>
  </si>
  <si>
    <t>OT-24239</t>
  </si>
  <si>
    <t>OT-44903</t>
  </si>
  <si>
    <t>OT-40534</t>
  </si>
  <si>
    <t>OT-24646</t>
  </si>
  <si>
    <t>OT-37667</t>
  </si>
  <si>
    <t>OT-40526</t>
  </si>
  <si>
    <t>OT-18118</t>
  </si>
  <si>
    <t>OT-25687</t>
  </si>
  <si>
    <t>OT-48769</t>
  </si>
  <si>
    <t>OT-35944</t>
  </si>
  <si>
    <t>OT-20486</t>
  </si>
  <si>
    <t>OT-16873</t>
  </si>
  <si>
    <t>OT-33684</t>
  </si>
  <si>
    <t>OT-46220</t>
  </si>
  <si>
    <t>OT-49956</t>
  </si>
  <si>
    <t>OT-19815</t>
  </si>
  <si>
    <t>OT-44928</t>
  </si>
  <si>
    <t>OT-39418</t>
  </si>
  <si>
    <t>OT-48411</t>
  </si>
  <si>
    <t>OT-10215</t>
  </si>
  <si>
    <t>OT-31048</t>
  </si>
  <si>
    <t>OT-40660</t>
  </si>
  <si>
    <t>OT-30392</t>
  </si>
  <si>
    <t>OT-17657</t>
  </si>
  <si>
    <t>OT-13729</t>
  </si>
  <si>
    <t>OT-15202</t>
  </si>
  <si>
    <t>OT-11198</t>
  </si>
  <si>
    <t>OT-19779</t>
  </si>
  <si>
    <t>OT-19770</t>
  </si>
  <si>
    <t>OT-48608</t>
  </si>
  <si>
    <t>OT-20642</t>
  </si>
  <si>
    <t>OT-34728</t>
  </si>
  <si>
    <t>OT-26545</t>
  </si>
  <si>
    <t>OT-18072</t>
  </si>
  <si>
    <t>OT-18286</t>
  </si>
  <si>
    <t>OT-21202</t>
  </si>
  <si>
    <t>OT-25568</t>
  </si>
  <si>
    <t>OT-45455</t>
  </si>
  <si>
    <t>OT-32702</t>
  </si>
  <si>
    <t>OT-36173</t>
  </si>
  <si>
    <t>OT-18130</t>
  </si>
  <si>
    <t>OT-19979</t>
  </si>
  <si>
    <t>OT-28556</t>
  </si>
  <si>
    <t>OT-32797</t>
  </si>
  <si>
    <t>OT-47948</t>
  </si>
  <si>
    <t>OT-38674</t>
  </si>
  <si>
    <t>OT-37335</t>
  </si>
  <si>
    <t>OT-46892</t>
  </si>
  <si>
    <t>OT-16816</t>
  </si>
  <si>
    <t>OT-13954</t>
  </si>
  <si>
    <t>OT-11512</t>
  </si>
  <si>
    <t>OT-46876</t>
  </si>
  <si>
    <t>OT-36833</t>
  </si>
  <si>
    <t>OT-43728</t>
  </si>
  <si>
    <t>OT-44075</t>
  </si>
  <si>
    <t>OT-47299</t>
  </si>
  <si>
    <t>OT-30359</t>
  </si>
  <si>
    <t>OT-25283</t>
  </si>
  <si>
    <t>OT-37019</t>
  </si>
  <si>
    <t>OT-31662</t>
  </si>
  <si>
    <t>OT-11167</t>
  </si>
  <si>
    <t>OT-41285</t>
  </si>
  <si>
    <t>OT-46322</t>
  </si>
  <si>
    <t>OT-39565</t>
  </si>
  <si>
    <t>OT-18730</t>
  </si>
  <si>
    <t>OT-25354</t>
  </si>
  <si>
    <t>OT-34630</t>
  </si>
  <si>
    <t>OT-47784</t>
  </si>
  <si>
    <t>OT-10766</t>
  </si>
  <si>
    <t>OT-20193</t>
  </si>
  <si>
    <t>OT-27241</t>
  </si>
  <si>
    <t>OT-27021</t>
  </si>
  <si>
    <t>OT-38183</t>
  </si>
  <si>
    <t>OT-31708</t>
  </si>
  <si>
    <t>OT-17080</t>
  </si>
  <si>
    <t>OT-38398</t>
  </si>
  <si>
    <t>OT-36837</t>
  </si>
  <si>
    <t>OT-41933</t>
  </si>
  <si>
    <t>OT-49164</t>
  </si>
  <si>
    <t>OT-34667</t>
  </si>
  <si>
    <t>OT-43268</t>
  </si>
  <si>
    <t>OT-17378</t>
  </si>
  <si>
    <t>OT-10315</t>
  </si>
  <si>
    <t>OT-49228</t>
  </si>
  <si>
    <t>OT-31599</t>
  </si>
  <si>
    <t>OT-39735</t>
  </si>
  <si>
    <t>OT-10934</t>
  </si>
  <si>
    <t>OT-20213</t>
  </si>
  <si>
    <t>OT-18582</t>
  </si>
  <si>
    <t>OT-33403</t>
  </si>
  <si>
    <t>OT-34852</t>
  </si>
  <si>
    <t>OT-13607</t>
  </si>
  <si>
    <t>OT-10456</t>
  </si>
  <si>
    <t>OT-35466</t>
  </si>
  <si>
    <t>OT-28744</t>
  </si>
  <si>
    <t>OT-23368</t>
  </si>
  <si>
    <t>OT-37119</t>
  </si>
  <si>
    <t>OT-38279</t>
  </si>
  <si>
    <t>OT-11367</t>
  </si>
  <si>
    <t>OT-38040</t>
  </si>
  <si>
    <t>OT-21321</t>
  </si>
  <si>
    <t>OT-48271</t>
  </si>
  <si>
    <t>OT-34169</t>
  </si>
  <si>
    <t>OT-24219</t>
  </si>
  <si>
    <t>OT-17402</t>
  </si>
  <si>
    <t>OT-30428</t>
  </si>
  <si>
    <t>OT-20833</t>
  </si>
  <si>
    <t>OT-39364</t>
  </si>
  <si>
    <t>OT-15766</t>
  </si>
  <si>
    <t>OT-43769</t>
  </si>
  <si>
    <t>OT-23890</t>
  </si>
  <si>
    <t>OT-12594</t>
  </si>
  <si>
    <t>OT-22908</t>
  </si>
  <si>
    <t>OT-21320</t>
  </si>
  <si>
    <t>OT-43286</t>
  </si>
  <si>
    <t>OT-48574</t>
  </si>
  <si>
    <t>OT-29305</t>
  </si>
  <si>
    <t>OT-34875</t>
  </si>
  <si>
    <t>OT-41886</t>
  </si>
  <si>
    <t>OT-23113</t>
  </si>
  <si>
    <t>OT-10499</t>
  </si>
  <si>
    <t>OT-15622</t>
  </si>
  <si>
    <t>OT-18909</t>
  </si>
  <si>
    <t>OT-34280</t>
  </si>
  <si>
    <t>OT-48885</t>
  </si>
  <si>
    <t>OT-36163</t>
  </si>
  <si>
    <t>OT-44869</t>
  </si>
  <si>
    <t>OT-22247</t>
  </si>
  <si>
    <t>OT-26955</t>
  </si>
  <si>
    <t>OT-38177</t>
  </si>
  <si>
    <t>OT-11890</t>
  </si>
  <si>
    <t>OT-41890</t>
  </si>
  <si>
    <t>OT-12869</t>
  </si>
  <si>
    <t>OT-42832</t>
  </si>
  <si>
    <t>OT-38392</t>
  </si>
  <si>
    <t>OT-11683</t>
  </si>
  <si>
    <t>OT-41252</t>
  </si>
  <si>
    <t>OT-29829</t>
  </si>
  <si>
    <t>OT-45301</t>
  </si>
  <si>
    <t>OT-47979</t>
  </si>
  <si>
    <t>OT-31495</t>
  </si>
  <si>
    <t>OT-24434</t>
  </si>
  <si>
    <t>OT-15458</t>
  </si>
  <si>
    <t>OT-38791</t>
  </si>
  <si>
    <t>OT-33281</t>
  </si>
  <si>
    <t>OT-18989</t>
  </si>
  <si>
    <t>OT-39678</t>
  </si>
  <si>
    <t>OT-42509</t>
  </si>
  <si>
    <t>OT-11715</t>
  </si>
  <si>
    <t>OT-43085</t>
  </si>
  <si>
    <t>OT-49638</t>
  </si>
  <si>
    <t>OT-15435</t>
  </si>
  <si>
    <t>OT-18667</t>
  </si>
  <si>
    <t>OT-44137</t>
  </si>
  <si>
    <t>OT-40746</t>
  </si>
  <si>
    <t>OT-34138</t>
  </si>
  <si>
    <t>OT-38387</t>
  </si>
  <si>
    <t>OT-19231</t>
  </si>
  <si>
    <t>OT-46738</t>
  </si>
  <si>
    <t>OT-43009</t>
  </si>
  <si>
    <t>OT-13622</t>
  </si>
  <si>
    <t>OT-22217</t>
  </si>
  <si>
    <t>OT-31256</t>
  </si>
  <si>
    <t>OT-26656</t>
  </si>
  <si>
    <t>OT-33597</t>
  </si>
  <si>
    <t>OT-12774</t>
  </si>
  <si>
    <t>OT-10920</t>
  </si>
  <si>
    <t>RESUMEN DE STOCK POR ROTACIÓN Y DÍAS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</si>
</sst>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u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7" fillId="5" borderId="0" xfId="0" applyFont="1" applyFill="1" applyAlignment="1">
      <alignment horizontal="centerContinuous" vertical="center"/>
    </xf>
    <xf numFmtId="0" fontId="8" fillId="0" borderId="0" xfId="0" applyFont="1" applyAlignment="1">
      <alignment vertical="center"/>
    </xf>
    <xf numFmtId="0" fontId="7" fillId="4" borderId="0" xfId="0" applyFont="1" applyFill="1" applyAlignment="1">
      <alignment horizontal="centerContinuous" vertical="center"/>
    </xf>
    <xf numFmtId="0" fontId="9" fillId="0" borderId="0" xfId="0" applyFont="1"/>
    <xf numFmtId="0" fontId="3" fillId="0" borderId="0" xfId="0" applyFont="1" applyAlignment="1">
      <alignment horizontal="center" vertical="center" wrapText="1"/>
    </xf>
    <xf numFmtId="164" fontId="2" fillId="0" borderId="0" xfId="1" applyFont="1"/>
    <xf numFmtId="164" fontId="3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4" fillId="0" borderId="0" xfId="0" applyNumberFormat="1" applyFont="1"/>
    <xf numFmtId="0" fontId="3" fillId="0" borderId="0" xfId="0" applyFont="1"/>
    <xf numFmtId="0" fontId="3" fillId="3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pivotButton="1" applyFont="1" applyAlignment="1">
      <alignment horizontal="center" vertical="center" wrapText="1"/>
    </xf>
    <xf numFmtId="0" fontId="2" fillId="0" borderId="0" xfId="0" pivotButton="1" applyFont="1" applyAlignment="1">
      <alignment horizontal="center" vertical="center"/>
    </xf>
    <xf numFmtId="9" fontId="2" fillId="0" borderId="0" xfId="2" applyFont="1"/>
    <xf numFmtId="9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0" fillId="0" borderId="0" xfId="0" applyFont="1"/>
    <xf numFmtId="0" fontId="3" fillId="8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6" borderId="0" xfId="0" applyFont="1" applyFill="1"/>
    <xf numFmtId="0" fontId="11" fillId="4" borderId="0" xfId="0" applyFont="1" applyFill="1"/>
    <xf numFmtId="0" fontId="3" fillId="7" borderId="0" xfId="0" applyFont="1" applyFill="1"/>
    <xf numFmtId="0" fontId="11" fillId="5" borderId="0" xfId="0" applyFont="1" applyFill="1"/>
    <xf numFmtId="165" fontId="2" fillId="0" borderId="0" xfId="1" applyNumberFormat="1" applyFont="1"/>
    <xf numFmtId="166" fontId="2" fillId="0" borderId="0" xfId="1" applyNumberFormat="1" applyFont="1"/>
    <xf numFmtId="165" fontId="2" fillId="0" borderId="0" xfId="1" applyNumberFormat="1" applyFont="1" applyAlignment="1">
      <alignment horizontal="center"/>
    </xf>
    <xf numFmtId="166" fontId="2" fillId="0" borderId="0" xfId="1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66" fontId="11" fillId="9" borderId="1" xfId="1" applyNumberFormat="1" applyFont="1" applyFill="1" applyBorder="1" applyAlignment="1">
      <alignment horizontal="centerContinuous"/>
    </xf>
    <xf numFmtId="166" fontId="3" fillId="10" borderId="1" xfId="1" applyNumberFormat="1" applyFont="1" applyFill="1" applyBorder="1" applyAlignment="1">
      <alignment horizontal="center" vertical="center" wrapText="1"/>
    </xf>
    <xf numFmtId="166" fontId="11" fillId="9" borderId="1" xfId="1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166" fontId="3" fillId="11" borderId="1" xfId="1" applyNumberFormat="1" applyFont="1" applyFill="1" applyBorder="1" applyAlignment="1">
      <alignment horizontal="center" vertical="center" wrapText="1"/>
    </xf>
    <xf numFmtId="165" fontId="3" fillId="11" borderId="1" xfId="1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pivotButton="1" applyFont="1"/>
    <xf numFmtId="0" fontId="2" fillId="13" borderId="0" xfId="0" applyFont="1" applyFill="1"/>
    <xf numFmtId="9" fontId="2" fillId="13" borderId="0" xfId="0" applyNumberFormat="1" applyFont="1" applyFill="1"/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0" borderId="0" xfId="0" applyNumberFormat="1" applyFont="1"/>
    <xf numFmtId="0" fontId="2" fillId="13" borderId="0" xfId="0" applyNumberFormat="1" applyFont="1" applyFill="1"/>
  </cellXfs>
  <cellStyles count="3">
    <cellStyle name="Millares" xfId="1" builtinId="3"/>
    <cellStyle name="Normal" xfId="0" builtinId="0"/>
    <cellStyle name="Porcentaje" xfId="2" builtinId="5"/>
  </cellStyles>
  <dxfs count="2337"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bgColor theme="0" tint="-0.14999847407452621"/>
        </patternFill>
      </fill>
    </dxf>
    <dxf>
      <numFmt numFmtId="13" formatCode="0%"/>
    </dxf>
    <dxf>
      <alignment wrapText="0"/>
    </dxf>
    <dxf>
      <alignment wrapText="0"/>
    </dxf>
    <dxf>
      <alignment wrapText="0"/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vertical="center"/>
    </dxf>
    <dxf>
      <alignment vertical="center"/>
    </dxf>
    <dxf>
      <alignment vertical="center"/>
    </dxf>
    <dxf>
      <alignment vertical="center"/>
    </dxf>
    <dxf>
      <font>
        <color theme="0"/>
      </font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3" formatCode="0%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font>
        <color theme="0"/>
      </font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alignment wrapText="0"/>
    </dxf>
    <dxf>
      <alignment wrapText="0"/>
    </dxf>
    <dxf>
      <alignment wrapText="0"/>
    </dxf>
    <dxf>
      <numFmt numFmtId="13" formatCode="0%"/>
    </dxf>
    <dxf>
      <fill>
        <patternFill patternType="solid">
          <bgColor theme="0" tint="-0.14999847407452621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361950</xdr:colOff>
      <xdr:row>1</xdr:row>
      <xdr:rowOff>0</xdr:rowOff>
    </xdr:from>
    <xdr:to>
      <xdr:col>17</xdr:col>
      <xdr:colOff>199664</xdr:colOff>
      <xdr:row>8</xdr:row>
      <xdr:rowOff>142725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9FA9FA-DB43-4875-A4E7-13F7A08F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9200" y="142875"/>
          <a:ext cx="2885714" cy="12000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5318634259" createdVersion="6" refreshedVersion="8" minRefreshableVersion="3" recordCount="4990" xr:uid="{CDD11540-C539-4961-AAA2-80F8A7CC1BA6}">
  <cacheSource type="worksheet">
    <worksheetSource name="Tabla7"/>
  </cacheSource>
  <cacheFields count="10">
    <cacheField name="Fecha del movimiento" numFmtId="14">
      <sharedItems containsSemiMixedTypes="0" containsNonDate="0" containsDate="1" containsString="0" minDate="2018-01-01T00:00:00" maxDate="2018-09-01T00:00:00"/>
    </cacheField>
    <cacheField name="Nro de Pedido" numFmtId="0">
      <sharedItems/>
    </cacheField>
    <cacheField name="Código del producto" numFmtId="0">
      <sharedItems containsSemiMixedTypes="0" containsString="0" containsNumber="1" containsInteger="1" minValue="300001" maxValue="301057" count="1057">
        <n v="300146"/>
        <n v="300483"/>
        <n v="300390"/>
        <n v="300016"/>
        <n v="300444"/>
        <n v="300049"/>
        <n v="300453"/>
        <n v="300361"/>
        <n v="300501"/>
        <n v="300653"/>
        <n v="300525"/>
        <n v="300603"/>
        <n v="300702"/>
        <n v="300530"/>
        <n v="300392"/>
        <n v="300167"/>
        <n v="300001"/>
        <n v="300547"/>
        <n v="300307"/>
        <n v="300297"/>
        <n v="300205"/>
        <n v="300350"/>
        <n v="300838"/>
        <n v="300012"/>
        <n v="300527"/>
        <n v="300517"/>
        <n v="300068"/>
        <n v="300548"/>
        <n v="300678"/>
        <n v="300877"/>
        <n v="300883"/>
        <n v="300578"/>
        <n v="300729"/>
        <n v="300268"/>
        <n v="300954"/>
        <n v="300041"/>
        <n v="300348"/>
        <n v="300281"/>
        <n v="300704"/>
        <n v="300400"/>
        <n v="300670"/>
        <n v="300147"/>
        <n v="301017"/>
        <n v="300387"/>
        <n v="300368"/>
        <n v="300822"/>
        <n v="300153"/>
        <n v="300637"/>
        <n v="300178"/>
        <n v="300823"/>
        <n v="300874"/>
        <n v="300947"/>
        <n v="300674"/>
        <n v="300905"/>
        <n v="300331"/>
        <n v="300567"/>
        <n v="300946"/>
        <n v="300223"/>
        <n v="301027"/>
        <n v="300948"/>
        <n v="300310"/>
        <n v="300036"/>
        <n v="300024"/>
        <n v="300600"/>
        <n v="300769"/>
        <n v="300955"/>
        <n v="300296"/>
        <n v="300441"/>
        <n v="300640"/>
        <n v="300360"/>
        <n v="300692"/>
        <n v="300006"/>
        <n v="300884"/>
        <n v="300018"/>
        <n v="300832"/>
        <n v="300159"/>
        <n v="300699"/>
        <n v="300451"/>
        <n v="300064"/>
        <n v="300312"/>
        <n v="301043"/>
        <n v="300214"/>
        <n v="300053"/>
        <n v="300424"/>
        <n v="300879"/>
        <n v="300340"/>
        <n v="300557"/>
        <n v="300005"/>
        <n v="300171"/>
        <n v="300402"/>
        <n v="300050"/>
        <n v="300089"/>
        <n v="300724"/>
        <n v="300831"/>
        <n v="300418"/>
        <n v="300033"/>
        <n v="300477"/>
        <n v="300497"/>
        <n v="300762"/>
        <n v="300503"/>
        <n v="300676"/>
        <n v="300271"/>
        <n v="300590"/>
        <n v="300467"/>
        <n v="300820"/>
        <n v="300741"/>
        <n v="301040"/>
        <n v="300062"/>
        <n v="300349"/>
        <n v="300986"/>
        <n v="300627"/>
        <n v="300782"/>
        <n v="300376"/>
        <n v="300815"/>
        <n v="300933"/>
        <n v="300526"/>
        <n v="300953"/>
        <n v="300055"/>
        <n v="300758"/>
        <n v="300509"/>
        <n v="300506"/>
        <n v="300480"/>
        <n v="300257"/>
        <n v="300887"/>
        <n v="300058"/>
        <n v="300466"/>
        <n v="300086"/>
        <n v="300323"/>
        <n v="300669"/>
        <n v="300176"/>
        <n v="300713"/>
        <n v="300668"/>
        <n v="300322"/>
        <n v="300479"/>
        <n v="300164"/>
        <n v="300438"/>
        <n v="300549"/>
        <n v="300662"/>
        <n v="300313"/>
        <n v="300869"/>
        <n v="300586"/>
        <n v="300181"/>
        <n v="300816"/>
        <n v="300734"/>
        <n v="300203"/>
        <n v="300796"/>
        <n v="300471"/>
        <n v="300182"/>
        <n v="300635"/>
        <n v="300158"/>
        <n v="300463"/>
        <n v="300106"/>
        <n v="300319"/>
        <n v="300279"/>
        <n v="300989"/>
        <n v="300927"/>
        <n v="300063"/>
        <n v="300316"/>
        <n v="300035"/>
        <n v="300693"/>
        <n v="301048"/>
        <n v="301013"/>
        <n v="300767"/>
        <n v="300188"/>
        <n v="300861"/>
        <n v="300208"/>
        <n v="300235"/>
        <n v="300264"/>
        <n v="300154"/>
        <n v="300100"/>
        <n v="300287"/>
        <n v="300842"/>
        <n v="300976"/>
        <n v="300836"/>
        <n v="300515"/>
        <n v="300034"/>
        <n v="300456"/>
        <n v="300491"/>
        <n v="300819"/>
        <n v="300108"/>
        <n v="300753"/>
        <n v="301018"/>
        <n v="300551"/>
        <n v="300761"/>
        <n v="300276"/>
        <n v="300442"/>
        <n v="300195"/>
        <n v="300189"/>
        <n v="300615"/>
        <n v="300242"/>
        <n v="300772"/>
        <n v="301005"/>
        <n v="300194"/>
        <n v="300894"/>
        <n v="301033"/>
        <n v="300841"/>
        <n v="300407"/>
        <n v="300860"/>
        <n v="300781"/>
        <n v="300092"/>
        <n v="300301"/>
        <n v="300911"/>
        <n v="300817"/>
        <n v="300304"/>
        <n v="300004"/>
        <n v="300897"/>
        <n v="300689"/>
        <n v="300351"/>
        <n v="300015"/>
        <n v="300318"/>
        <n v="300618"/>
        <n v="300679"/>
        <n v="300262"/>
        <n v="300464"/>
        <n v="300854"/>
        <n v="300163"/>
        <n v="300093"/>
        <n v="300654"/>
        <n v="300448"/>
        <n v="300102"/>
        <n v="300514"/>
        <n v="300680"/>
        <n v="300652"/>
        <n v="300292"/>
        <n v="300980"/>
        <n v="300608"/>
        <n v="300334"/>
        <n v="301010"/>
        <n v="300148"/>
        <n v="300465"/>
        <n v="301029"/>
        <n v="300540"/>
        <n v="300932"/>
        <n v="300703"/>
        <n v="300156"/>
        <n v="300938"/>
        <n v="300942"/>
        <n v="300200"/>
        <n v="300342"/>
        <n v="300521"/>
        <n v="300917"/>
        <n v="300114"/>
        <n v="301041"/>
        <n v="300295"/>
        <n v="300593"/>
        <n v="300632"/>
        <n v="300592"/>
        <n v="300977"/>
        <n v="301009"/>
        <n v="300432"/>
        <n v="300461"/>
        <n v="300386"/>
        <n v="300306"/>
        <n v="300185"/>
        <n v="300571"/>
        <n v="300155"/>
        <n v="300112"/>
        <n v="300611"/>
        <n v="300452"/>
        <n v="300610"/>
        <n v="300630"/>
        <n v="300079"/>
        <n v="300227"/>
        <n v="300918"/>
        <n v="300330"/>
        <n v="300333"/>
        <n v="300125"/>
        <n v="300587"/>
        <n v="300658"/>
        <n v="300044"/>
        <n v="300542"/>
        <n v="300429"/>
        <n v="300211"/>
        <n v="301038"/>
        <n v="300708"/>
        <n v="300359"/>
        <n v="300788"/>
        <n v="300565"/>
        <n v="300228"/>
        <n v="300829"/>
        <n v="300347"/>
        <n v="300233"/>
        <n v="300052"/>
        <n v="300671"/>
        <n v="300785"/>
        <n v="300620"/>
        <n v="300496"/>
        <n v="300095"/>
        <n v="300315"/>
        <n v="300862"/>
        <n v="300183"/>
        <n v="300967"/>
        <n v="300275"/>
        <n v="300914"/>
        <n v="300356"/>
        <n v="300488"/>
        <n v="300719"/>
        <n v="300395"/>
        <n v="300626"/>
        <n v="300002"/>
        <n v="300127"/>
        <n v="300821"/>
        <n v="300059"/>
        <n v="300776"/>
        <n v="300405"/>
        <n v="300866"/>
        <n v="300757"/>
        <n v="300655"/>
        <n v="300236"/>
        <n v="300383"/>
        <n v="300780"/>
        <n v="300365"/>
        <n v="300985"/>
        <n v="300962"/>
        <n v="300588"/>
        <n v="300839"/>
        <n v="300612"/>
        <n v="300374"/>
        <n v="300951"/>
        <n v="300657"/>
        <n v="301020"/>
        <n v="300061"/>
        <n v="300992"/>
        <n v="300121"/>
        <n v="300180"/>
        <n v="300455"/>
        <n v="300793"/>
        <n v="300204"/>
        <n v="300241"/>
        <n v="300963"/>
        <n v="300826"/>
        <n v="300117"/>
        <n v="300239"/>
        <n v="300686"/>
        <n v="300554"/>
        <n v="300993"/>
        <n v="300965"/>
        <n v="301012"/>
        <n v="300889"/>
        <n v="300135"/>
        <n v="301050"/>
        <n v="300935"/>
        <n v="300663"/>
        <n v="301035"/>
        <n v="300706"/>
        <n v="301026"/>
        <n v="300594"/>
        <n v="300691"/>
        <n v="300973"/>
        <n v="300840"/>
        <n v="300797"/>
        <n v="300459"/>
        <n v="300859"/>
        <n v="300113"/>
        <n v="300633"/>
        <n v="300128"/>
        <n v="300848"/>
        <n v="300646"/>
        <n v="301001"/>
        <n v="300132"/>
        <n v="300401"/>
        <n v="300077"/>
        <n v="300355"/>
        <n v="300476"/>
        <n v="300969"/>
        <n v="300091"/>
        <n v="300624"/>
        <n v="301055"/>
        <n v="300254"/>
        <n v="300449"/>
        <n v="300795"/>
        <n v="300604"/>
        <n v="300732"/>
        <n v="300094"/>
        <n v="300457"/>
        <n v="300220"/>
        <n v="300871"/>
        <n v="300265"/>
        <n v="300910"/>
        <n v="300409"/>
        <n v="300308"/>
        <n v="300744"/>
        <n v="300470"/>
        <n v="300802"/>
        <n v="300589"/>
        <n v="300298"/>
        <n v="300038"/>
        <n v="300568"/>
        <n v="300302"/>
        <n v="300912"/>
        <n v="300142"/>
        <n v="300923"/>
        <n v="300945"/>
        <n v="300421"/>
        <n v="300915"/>
        <n v="300085"/>
        <n v="300221"/>
        <n v="300134"/>
        <n v="300410"/>
        <n v="300924"/>
        <n v="300742"/>
        <n v="300157"/>
        <n v="300031"/>
        <n v="300617"/>
        <n v="300855"/>
        <n v="300939"/>
        <n v="300656"/>
        <n v="300111"/>
        <n v="300739"/>
        <n v="300900"/>
        <n v="300328"/>
        <n v="300825"/>
        <n v="300814"/>
        <n v="300060"/>
        <n v="300072"/>
        <n v="300363"/>
        <n v="300097"/>
        <n v="300922"/>
        <n v="300326"/>
        <n v="300256"/>
        <n v="300210"/>
        <n v="300534"/>
        <n v="300754"/>
        <n v="300240"/>
        <n v="300120"/>
        <n v="300718"/>
        <n v="300982"/>
        <n v="300140"/>
        <n v="300919"/>
        <n v="300598"/>
        <n v="300827"/>
        <n v="300835"/>
        <n v="300847"/>
        <n v="300213"/>
        <n v="301028"/>
        <n v="300129"/>
        <n v="300043"/>
        <n v="300282"/>
        <n v="300562"/>
        <n v="300828"/>
        <n v="300136"/>
        <n v="300971"/>
        <n v="300714"/>
        <n v="300115"/>
        <n v="300081"/>
        <n v="300789"/>
        <n v="300074"/>
        <n v="300623"/>
        <n v="300357"/>
        <n v="300909"/>
        <n v="300478"/>
        <n v="300799"/>
        <n v="300259"/>
        <n v="300010"/>
        <n v="300428"/>
        <n v="300792"/>
        <n v="300649"/>
        <n v="301039"/>
        <n v="301032"/>
        <n v="300411"/>
        <n v="300305"/>
        <n v="300844"/>
        <n v="300011"/>
        <n v="300818"/>
        <n v="300299"/>
        <n v="300389"/>
        <n v="300088"/>
        <n v="300710"/>
        <n v="300830"/>
        <n v="300988"/>
        <n v="300229"/>
        <n v="300628"/>
        <n v="300009"/>
        <n v="300891"/>
        <n v="300026"/>
        <n v="300191"/>
        <n v="300284"/>
        <n v="300812"/>
        <n v="301004"/>
        <n v="300755"/>
        <n v="300858"/>
        <n v="300712"/>
        <n v="300999"/>
        <n v="300440"/>
        <n v="300683"/>
        <n v="300474"/>
        <n v="300007"/>
        <n v="300338"/>
        <n v="300950"/>
        <n v="300748"/>
        <n v="301021"/>
        <n v="300109"/>
        <n v="300711"/>
        <n v="300458"/>
        <n v="300263"/>
        <n v="300555"/>
        <n v="300981"/>
        <n v="300495"/>
        <n v="300166"/>
        <n v="300700"/>
        <n v="300056"/>
        <n v="300880"/>
        <n v="300202"/>
        <n v="300882"/>
        <n v="300629"/>
        <n v="300694"/>
        <n v="300143"/>
        <n v="300638"/>
        <n v="300119"/>
        <n v="300317"/>
        <n v="300285"/>
        <n v="301002"/>
        <n v="300516"/>
        <n v="300286"/>
        <n v="300533"/>
        <n v="300621"/>
        <n v="300634"/>
        <n v="300492"/>
        <n v="300083"/>
        <n v="300876"/>
        <n v="300807"/>
        <n v="300849"/>
        <n v="300198"/>
        <n v="300032"/>
        <n v="300245"/>
        <n v="301051"/>
        <n v="300244"/>
        <n v="300787"/>
        <n v="300997"/>
        <n v="300416"/>
        <n v="300737"/>
        <n v="300249"/>
        <n v="300139"/>
        <n v="300921"/>
        <n v="300790"/>
        <n v="300403"/>
        <n v="300098"/>
        <n v="300625"/>
        <n v="300231"/>
        <n v="300956"/>
        <n v="300559"/>
        <n v="300255"/>
        <n v="300116"/>
        <n v="300144"/>
        <n v="300888"/>
        <n v="300151"/>
        <n v="300371"/>
        <n v="300666"/>
        <n v="300186"/>
        <n v="300975"/>
        <n v="300110"/>
        <n v="300508"/>
        <n v="300468"/>
        <n v="300896"/>
        <n v="300482"/>
        <n v="300916"/>
        <n v="300607"/>
        <n v="300087"/>
        <n v="300104"/>
        <n v="300778"/>
        <n v="300475"/>
        <n v="300569"/>
        <n v="300940"/>
        <n v="300779"/>
        <n v="300595"/>
        <n v="300908"/>
        <n v="301019"/>
        <n v="300966"/>
        <n v="300766"/>
        <n v="300677"/>
        <n v="301011"/>
        <n v="301036"/>
        <n v="301030"/>
        <n v="300803"/>
        <n v="300531"/>
        <n v="300388"/>
        <n v="300673"/>
        <n v="300201"/>
        <n v="300023"/>
        <n v="301042"/>
        <n v="300177"/>
        <n v="300174"/>
        <n v="300314"/>
        <n v="300404"/>
        <n v="301015"/>
        <n v="300851"/>
        <n v="300460"/>
        <n v="300473"/>
        <n v="300436"/>
        <n v="300070"/>
        <n v="300130"/>
        <n v="300283"/>
        <n v="300558"/>
        <n v="300246"/>
        <n v="300118"/>
        <n v="300995"/>
        <n v="300028"/>
        <n v="300983"/>
        <n v="300808"/>
        <n v="300809"/>
        <n v="300101"/>
        <n v="300080"/>
        <n v="300996"/>
        <n v="300505"/>
        <n v="300238"/>
        <n v="300522"/>
        <n v="300892"/>
        <n v="300513"/>
        <n v="300697"/>
        <n v="300487"/>
        <n v="300856"/>
        <n v="300984"/>
        <n v="300454"/>
        <n v="300090"/>
        <n v="300020"/>
        <n v="300206"/>
        <n v="300881"/>
        <n v="300291"/>
        <n v="300605"/>
        <n v="300735"/>
        <n v="300723"/>
        <n v="300048"/>
        <n v="300426"/>
        <n v="300804"/>
        <n v="300417"/>
        <n v="300152"/>
        <n v="300863"/>
        <n v="300422"/>
        <n v="300544"/>
        <n v="300207"/>
        <n v="301014"/>
        <n v="300250"/>
        <n v="300972"/>
        <n v="300398"/>
        <n v="300450"/>
        <n v="300280"/>
        <n v="300379"/>
        <n v="300961"/>
        <n v="300928"/>
        <n v="301052"/>
        <n v="300659"/>
        <n v="300715"/>
        <n v="300765"/>
        <n v="300172"/>
        <n v="300786"/>
        <n v="300582"/>
        <n v="300893"/>
        <n v="300105"/>
        <n v="300406"/>
        <n v="300556"/>
        <n v="300764"/>
        <n v="300433"/>
        <n v="300864"/>
        <n v="300687"/>
        <n v="300577"/>
        <n v="300290"/>
        <n v="300066"/>
        <n v="300051"/>
        <n v="300218"/>
        <n v="300300"/>
        <n v="300606"/>
        <n v="300037"/>
        <n v="300251"/>
        <n v="300895"/>
        <n v="301034"/>
        <n v="300499"/>
        <n v="300270"/>
        <n v="300834"/>
        <n v="300335"/>
        <n v="300253"/>
        <n v="300029"/>
        <n v="300695"/>
        <n v="300073"/>
        <n v="300507"/>
        <n v="300078"/>
        <n v="300550"/>
        <n v="300490"/>
        <n v="300545"/>
        <n v="300707"/>
        <n v="300756"/>
        <n v="300358"/>
        <n v="300773"/>
        <n v="300498"/>
        <n v="301008"/>
        <n v="300957"/>
        <n v="300949"/>
        <n v="300486"/>
        <n v="300258"/>
        <n v="300726"/>
        <n v="300721"/>
        <n v="301046"/>
        <n v="300898"/>
        <n v="300375"/>
        <n v="300800"/>
        <n v="300616"/>
        <n v="300344"/>
        <n v="300738"/>
        <n v="301006"/>
        <n v="300494"/>
        <n v="300609"/>
        <n v="300277"/>
        <n v="300794"/>
        <n v="300131"/>
        <n v="300222"/>
        <n v="300325"/>
        <n v="300504"/>
        <n v="300439"/>
        <n v="300564"/>
        <n v="300566"/>
        <n v="300288"/>
        <n v="300801"/>
        <n v="300538"/>
        <n v="300725"/>
        <n v="300990"/>
        <n v="300027"/>
        <n v="300622"/>
        <n v="300520"/>
        <n v="300332"/>
        <n v="300025"/>
        <n v="300730"/>
        <n v="300192"/>
        <n v="300763"/>
        <n v="300075"/>
        <n v="300082"/>
        <n v="300337"/>
        <n v="300913"/>
        <n v="300431"/>
        <n v="300987"/>
        <n v="300716"/>
        <n v="300370"/>
        <n v="300681"/>
        <n v="300372"/>
        <n v="300906"/>
        <n v="300750"/>
        <n v="300272"/>
        <n v="300047"/>
        <n v="300394"/>
        <n v="300619"/>
        <n v="300722"/>
        <n v="300850"/>
        <n v="300774"/>
        <n v="300216"/>
        <n v="301022"/>
        <n v="300071"/>
        <n v="300994"/>
        <n v="300232"/>
        <n v="300225"/>
        <n v="300190"/>
        <n v="300352"/>
        <n v="300161"/>
        <n v="300224"/>
        <n v="300647"/>
        <n v="300303"/>
        <n v="300396"/>
        <n v="300736"/>
        <n v="300339"/>
        <n v="300806"/>
        <n v="300162"/>
        <n v="300353"/>
        <n v="300309"/>
        <n v="300783"/>
        <n v="300563"/>
        <n v="300040"/>
        <n v="300366"/>
        <n v="300720"/>
        <n v="300580"/>
        <n v="300122"/>
        <n v="300535"/>
        <n v="301057"/>
        <n v="300248"/>
        <n v="300771"/>
        <n v="300824"/>
        <n v="300696"/>
        <n v="300675"/>
        <n v="300541"/>
        <n v="300813"/>
        <n v="300415"/>
        <n v="300345"/>
        <n v="300777"/>
        <n v="300294"/>
        <n v="300667"/>
        <n v="301025"/>
        <n v="300165"/>
        <n v="300599"/>
        <n v="300133"/>
        <n v="301049"/>
        <n v="300870"/>
        <n v="300733"/>
        <n v="300321"/>
        <n v="300930"/>
        <n v="300065"/>
        <n v="300528"/>
        <n v="300613"/>
        <n v="301024"/>
        <n v="300076"/>
        <n v="300931"/>
        <n v="300581"/>
        <n v="300751"/>
        <n v="300013"/>
        <n v="300266"/>
        <n v="300126"/>
        <n v="300484"/>
        <n v="300926"/>
        <n v="300014"/>
        <n v="300289"/>
        <n v="300852"/>
        <n v="300099"/>
        <n v="300650"/>
        <n v="300641"/>
        <n v="300936"/>
        <n v="300311"/>
        <n v="300991"/>
        <n v="300546"/>
        <n v="300230"/>
        <n v="300362"/>
        <n v="300408"/>
        <n v="300381"/>
        <n v="300644"/>
        <n v="300445"/>
        <n v="300597"/>
        <n v="300811"/>
        <n v="300519"/>
        <n v="300890"/>
        <n v="301054"/>
        <n v="301000"/>
        <n v="300391"/>
        <n v="300960"/>
        <n v="300903"/>
        <n v="300273"/>
        <n v="300959"/>
        <n v="300443"/>
        <n v="300243"/>
        <n v="301053"/>
        <n v="301023"/>
        <n v="300373"/>
        <n v="300709"/>
        <n v="300354"/>
        <n v="300199"/>
        <n v="300978"/>
        <n v="301056"/>
        <n v="300560"/>
        <n v="300419"/>
        <n v="300234"/>
        <n v="300397"/>
        <n v="300872"/>
        <n v="300743"/>
        <n v="301016"/>
        <n v="300636"/>
        <n v="301044"/>
        <n v="300727"/>
        <n v="300412"/>
        <n v="300346"/>
        <n v="300500"/>
        <n v="300907"/>
        <n v="300944"/>
        <n v="300193"/>
        <n v="300523"/>
        <n v="300573"/>
        <n v="300645"/>
        <n v="300215"/>
        <n v="300768"/>
        <n v="300420"/>
        <n v="300660"/>
        <n v="300173"/>
        <n v="300536"/>
        <n v="300943"/>
        <n v="300752"/>
        <n v="300107"/>
        <n v="300875"/>
        <n v="300019"/>
        <n v="300901"/>
        <n v="300583"/>
        <n v="300364"/>
        <n v="300543"/>
        <n v="300929"/>
        <n v="300746"/>
        <n v="300160"/>
        <n v="300717"/>
        <n v="300145"/>
        <n v="300532"/>
        <n v="300572"/>
        <n v="300030"/>
        <n v="300524"/>
        <n v="300377"/>
        <n v="300343"/>
        <n v="300920"/>
        <n v="300462"/>
        <n v="300747"/>
        <n v="300585"/>
        <n v="300899"/>
        <n v="300810"/>
        <n v="300731"/>
        <n v="300069"/>
        <n v="300853"/>
        <n v="300378"/>
        <n v="300845"/>
        <n v="300414"/>
        <n v="300740"/>
        <n v="300643"/>
        <n v="300846"/>
        <n v="300137"/>
        <n v="300760"/>
        <n v="300784"/>
        <n v="300184"/>
        <n v="300278"/>
        <n v="300003"/>
        <n v="300045"/>
        <n v="300219"/>
        <n v="300728"/>
        <n v="300437"/>
        <n v="300149"/>
        <n v="300197"/>
        <n v="300469"/>
        <n v="300187"/>
        <n v="300252"/>
        <n v="300749"/>
        <n v="300124"/>
        <n v="300576"/>
        <n v="300169"/>
        <n v="300382"/>
        <n v="300575"/>
        <n v="300886"/>
        <n v="300561"/>
        <n v="300665"/>
        <n v="300170"/>
        <n v="300413"/>
        <n v="300833"/>
        <n v="300369"/>
        <n v="300008"/>
        <n v="300261"/>
        <n v="300979"/>
        <n v="300511"/>
        <n v="300141"/>
        <n v="300042"/>
        <n v="300384"/>
        <n v="300502"/>
        <n v="300791"/>
        <n v="301003"/>
        <n v="300941"/>
        <n v="300878"/>
        <n v="300260"/>
        <n v="300974"/>
        <n v="300873"/>
        <n v="300651"/>
        <n v="300631"/>
        <n v="300380"/>
        <n v="300329"/>
        <n v="300327"/>
        <n v="300446"/>
        <n v="300447"/>
        <n v="300688"/>
        <n v="300970"/>
        <n v="300745"/>
        <n v="300837"/>
        <n v="300775"/>
        <n v="300952"/>
        <n v="300427"/>
        <n v="300798"/>
        <n v="300642"/>
        <n v="300510"/>
        <n v="300057"/>
        <n v="300017"/>
        <n v="300705"/>
        <n v="300529"/>
        <n v="300553"/>
        <n v="300472"/>
        <n v="300867"/>
        <n v="300552"/>
        <n v="300493"/>
        <n v="300664"/>
        <n v="300601"/>
        <n v="300698"/>
        <n v="300701"/>
        <n v="300857"/>
        <n v="300843"/>
        <n v="300022"/>
        <n v="300489"/>
        <n v="300518"/>
        <n v="300175"/>
        <n v="300512"/>
        <n v="300964"/>
        <n v="300614"/>
        <n v="300591"/>
        <n v="300385"/>
        <n v="300217"/>
        <n v="300168"/>
        <n v="300269"/>
        <n v="300046"/>
        <n v="300367"/>
        <n v="300434"/>
        <n v="300682"/>
        <n v="300021"/>
        <n v="300084"/>
        <n v="300770"/>
        <n v="301007"/>
        <n v="300054"/>
        <n v="300639"/>
        <n v="300435"/>
        <n v="300537"/>
        <n v="300937"/>
        <n v="300039"/>
        <n v="300226"/>
        <n v="300430"/>
        <n v="300925"/>
        <n v="301037"/>
        <n v="300320"/>
        <n v="300209"/>
        <n v="300267"/>
        <n v="300179"/>
        <n v="300212"/>
        <n v="300423"/>
        <n v="300324"/>
        <n v="300103"/>
        <n v="300672"/>
        <n v="300096"/>
        <n v="300690"/>
        <n v="300196"/>
        <n v="300485"/>
        <n v="300904"/>
        <n v="301031"/>
        <n v="300336"/>
        <n v="300274"/>
        <n v="300237"/>
        <n v="300539"/>
        <n v="300584"/>
        <n v="300579"/>
        <n v="300885"/>
        <n v="300685"/>
        <n v="300648"/>
        <n v="300067"/>
        <n v="300934"/>
        <n v="300868"/>
        <n v="300247"/>
        <n v="300865"/>
        <n v="300759"/>
        <n v="301047"/>
        <n v="301045"/>
        <n v="300684"/>
        <n v="300341"/>
        <n v="300574"/>
        <n v="300958"/>
        <n v="300805"/>
        <n v="300150"/>
        <n v="300902"/>
        <n v="300123"/>
        <n v="300998"/>
        <n v="300570"/>
        <n v="300968"/>
        <n v="300602"/>
        <n v="300425"/>
        <n v="300596"/>
        <n v="300138" u="1"/>
        <n v="300661" u="1"/>
        <n v="300293" u="1"/>
        <n v="300393" u="1"/>
        <n v="300399" u="1"/>
        <n v="300481" u="1"/>
      </sharedItems>
    </cacheField>
    <cacheField name="Producto" numFmtId="0">
      <sharedItems count="796">
        <s v="ELEMENTO DEL FILTRO DE AIRE"/>
        <s v="BOTON INTERRUPTOR DE DIRECCION"/>
        <s v="JUEGO DE MANGUERA DE FRENO DIABOLO"/>
        <s v="MANIJA DE FRENO DELANTERO"/>
        <s v="BASE DE VELOCIMETRO"/>
        <s v="LLANTA TRASERA 3.00/R18"/>
        <s v="PLATAFORMA POSAPIES"/>
        <s v="AMORTIGUADOR DELANTERO DER"/>
        <s v="EJE DEL PARADOR CENTRAL"/>
        <s v="BOTON INTERRUPTOR DE CLAXON"/>
        <s v="CUBIERTA LATERAL IZQ AZUL"/>
        <s v="EJE GIRATORIO DE ARRANQUE"/>
        <s v="CUBIERTA FRONT SUP NARANJA"/>
        <s v="SISTEMA COMPLETO DE FRENO DELA"/>
        <s v="PIN DE PISTON"/>
        <s v="TIMON"/>
        <s v="PIN DE ADMISION DE CAMBIO DE A"/>
        <s v="PALANCA DERECHA DE FRENO"/>
        <s v="ACCIONADOR DE EMBRAGUE"/>
        <s v="CONJUNTO DE FARO DELANTERO"/>
        <s v="ENGRANAJE SECUNDARIO DE SEGUND"/>
        <s v="FOCO FARO (12V35W/35W)"/>
        <s v="RESORTE PARADOR LATERAL"/>
        <s v="ENGRANAJE SECUNDARIO DE QUINTA"/>
        <s v="ESPEJO RETROVISOR DER"/>
        <s v="PESO DE TIMON"/>
        <s v="PARADOR LATERAL"/>
        <s v="RESORTE DE PEDAL DE FRENO"/>
        <s v="RAYO EXTERNO RUEDA TRAS"/>
        <s v="SEGURO DE VALVULA"/>
        <s v="PROTECTOR DE CADENA DE ARRANQU"/>
        <s v="CABLE DE VELOCIMETRO"/>
        <s v="BASE CALABERA TRASERA"/>
        <s v="FOCO DE FARO 12V/21W/5W"/>
        <s v="FOCO DE DIRECCIONAL 12V/10W"/>
        <s v="MANGUERA DE COMBUSTIBLE"/>
        <s v="CONJUNTO DE FARO TRASERO"/>
        <s v="ACTUADOR DE FRENO TRASERO"/>
        <s v="SENSOR DE COMBUSTIBLE"/>
        <s v="ROLDANA DE PRESION,20*37*26(D1"/>
        <s v="ENGRANAJE PRINCIPAL DE TERCERA"/>
        <s v="BOMBA DE FRENO DELANTERO"/>
        <s v="BASE POSAPIES DERECHO"/>
        <s v="ALTERNADOR / ESTATOR"/>
        <s v="AMORTIGUADOR TRASERO"/>
        <s v="PIN DE CIGÜEÑAL"/>
        <s v="BASE POSAPIES IZQUIERDO"/>
        <s v="CUBIERTAS DE TANQUE DER AZUL"/>
        <s v="CARCASA DE FARO"/>
        <s v="ACCIONADOR DE FRENO"/>
        <s v="CARCASA DE BATERIA"/>
        <s v="CONJUNTO DE CIGÜEÑAL"/>
        <s v="COMPONENTE DE CARTER DERECHO"/>
        <s v="TANQUE DE COMBUSTIBLE"/>
        <s v="RIN DELANTERO/AZUL/."/>
        <s v="RETROVISOR IZQUIERDO"/>
        <s v="TANQUE DE COMBUSTIBLE  ROJO"/>
        <s v="CUBIERTA DE INDICADORES"/>
        <s v="RETROVISOR DERECHO/AMARI/."/>
        <s v="CUB. DECORATIVA DER DE CARTER"/>
        <s v="EJE DE LA RUEDA TRASERA"/>
        <s v="O-RING 9*1.6"/>
        <s v="PALANCA IZQUIERDA DE FRENO"/>
        <s v="TAPABARRO INTERNO TRASERO"/>
        <s v="CARCASA DEL FILTRO DE AIRE"/>
        <s v="VARILLA DE FRENO TRASERO"/>
        <s v="ZAPATAS DE FRENO"/>
        <s v="RAYO INTERNO RUEDA"/>
        <s v="BUJE GOMA, SOPORTE MOTOR DEL."/>
        <s v="AGARRADERA COPILOTO"/>
        <s v="PEDAL DE FRENO"/>
        <s v="FOCO INDICADOR DE GIRO 12V/1.7"/>
        <s v="EMPAQUETADURA CENTRAL CARTER"/>
        <s v="ARNES DE CABLES"/>
        <s v="CUB. PIERNA DELANTERA DER ROJA"/>
        <s v="RESORTE DE PANTALLA DE PARTICU"/>
        <s v="CUBIERTA DE TIMON DER"/>
        <s v="CUBIERTA INFERIOR"/>
        <s v="EMPAQUETADURA CUBIERTA CABEZA"/>
        <s v="CONJUNTO POTENCIADOR FINAL"/>
        <s v="CUBIERTA FRONTAL GUANTERA"/>
        <s v="CUBIERTA PROTECTORA INFERIOR"/>
        <s v="CONJUNTO DE TUBO DE ESCAPE"/>
        <s v="PEDAL DE CAMBIOS"/>
        <s v="EJE SECUNDARIO DE TRANSMISION("/>
        <s v="LLANTA DELANTERA 2.75/R18"/>
        <s v="CONJUNTO DE FRENO TRASERO COMP"/>
        <s v="SUJETADOR DE ASIENTO"/>
        <s v="DEFENSA TACONERA"/>
        <s v="EMPAQUETADURA CUB IZQ CARTER"/>
        <s v="MARTILLO IMPULSOR DE VALVULA"/>
        <s v="CONJUNTO VELOCIMETRO"/>
        <s v="CUBIERTA DE PIERNA DER GRIS"/>
        <s v="DIRECCIONAL TRAS IZQ"/>
        <s v="CUBIERTA FRONTAL SUP ROJO"/>
        <s v="CARRERA DE COPA SUPERIOR"/>
        <s v="CUBIERTA IZQ AZUL"/>
        <s v="BATERIA YUASA"/>
        <s v="CONJUNTO DE CABEZA DE CILINDRO"/>
        <s v="ESPACIADOR INTERNO EJE TRASERO"/>
        <s v="CUBIERTA IZQUIERDA DE CARTER"/>
        <s v="DIRECCIONAL IZQUIERDA TRASERA"/>
        <s v="UNIDAD C.D.I"/>
        <s v="EMPAQUETADURA DE ESCAPE"/>
        <s v="CRISTAL DIRECCIONAL"/>
        <s v="PALANCA DE FRENO DELANTERO"/>
        <s v="UNIDAD CDI"/>
        <s v="CUBIERTA IZQ DE CABEZA CILINDR"/>
        <s v="BASE DE MOTOR"/>
        <s v="RETROVISOR DERECHO VERDE"/>
        <s v="PASTILLAS DE FRENO DEL"/>
        <s v="CRISTAL DE FARO"/>
        <s v="FOCO DE LUZ FARO 12V/25W/25W"/>
        <s v="CUBIERTA LATERAL IZQ ROJA"/>
        <s v="TORNILLO DE AJUSTE DE VALVULAS"/>
        <s v="JUEGO DE ANILLOS DE PISTON"/>
        <s v="RODAJE RADIAL BOLA,6201"/>
        <s v="GUIA DE CADENA"/>
        <s v="CUBIERTA DE CAJA GUANTERA"/>
        <s v="CUBIERTA DE PIERNA DER ROJO"/>
        <s v="PORTA OBJETOS"/>
        <s v="BIELA"/>
        <s v="PLACA CONECTORA DE AMORTIGUADO"/>
        <s v="RESORTE DE PANTALLA DEL FILTRO"/>
        <s v="SUJETADOR BASE DE POSAPIES IZQ"/>
        <s v="VALVULA DE ESCAPE"/>
        <s v="EMPAQUETADURA DE CILINDRO"/>
        <s v="EMPAQUETADURA CUB DER CARTER"/>
        <s v="ESCAPE AMARILLO"/>
        <s v="RETEN DE RESORTE INTERNO DE VA"/>
        <s v="CUB. PIERNA DELANTERA IZQ ROJA"/>
        <s v="CUBIERTA DELANTERA IZQ. ROJO Y NEGRO"/>
        <s v="LLAVE DE GASOLINA"/>
        <s v="EMPAQUE DE CENTRAL DE CARTER"/>
        <s v="RESORTE DEL INTERRUPTOR DE FRE"/>
        <s v="EJE MARTILLO IMPULSOR DE VAL"/>
        <s v="RETROVISOR IZQUIERDO VINO"/>
        <s v="CUBIERTA DE CAJUELA (NEGRO)"/>
        <s v="CONJUNTO DE EMBRAGUE"/>
        <s v="CUBIERTA IZQ SUP NARANJA"/>
        <s v="O-RING,27.4*2.4"/>
        <s v="CUBIERTA IZQ DE CARTER  TRAS"/>
        <s v="BOTON INTERRUPTOR DE LUZ BAJA/"/>
        <s v="CERRADURA DEL ASIENTO"/>
        <s v="RODAJE 6302ZZE"/>
        <s v="CUBIERTA DE BATERIA"/>
        <s v="DIRECCIONAL TRASERA"/>
        <s v="DIRECCIONAL IZQUIERDA DELANTER"/>
        <s v="CUBIERTA FRONTAL SUP NEGRO"/>
        <s v="MICA REFLECTORA TRASERA"/>
        <s v="AMORTIGUADOR DEL IZQUIERDO"/>
        <s v="CUBIERTA DERECHA DE CARTER"/>
        <s v="PUÑO ACELERADOR"/>
        <s v="ARO DEL RIN RUEDA DELANTERA"/>
        <s v="TAPABARRO DEL BLANCO"/>
        <s v="CHASIS"/>
        <s v="CUBIERTA DER ROJO"/>
        <s v="CUBIERTA DECORATIV/AMARI/."/>
        <s v="RETROVISOR IZQUIER/PLATA/."/>
        <s v="TOPE POSAPIE IZQUIERDA"/>
        <s v="SUJETADOR DE PUÑO ACELERADOR"/>
        <s v="MANUBRIO CROMADO"/>
        <s v="CUBIERTA TRASERA IZQ PLATA"/>
        <s v="RETEN DE ACEITE 27*42*7"/>
        <s v="VENTILADOR"/>
        <s v="RESORTE DE RETORNO DE ARRANQUE"/>
        <s v="VARILLA SEPARADORA"/>
        <s v="BASE DE FARO IZQUIERDO"/>
        <s v="CHICOTE DE TACOMETRO"/>
        <s v="RETROVISOR IZQUIER/AZUL/."/>
        <s v="CUBIERTA TRASERA DER AMARILLO"/>
        <s v="ASIENTO DOBLE PLATA NEGRO"/>
        <s v="TAMBOR DE EMBRAGUE"/>
        <s v="CADENA DE CAMARA"/>
        <s v="TANQUE DE COMBUSTI/AZUL/."/>
        <s v="MICA DIRECCIONAL IZQUIERDA"/>
        <s v="CONJUNTO DE FILTRO DE AIRE"/>
        <s v="RIN RUEDA TRASERA (AMARILLO)"/>
        <s v="CONJUNTO DE FARO"/>
        <s v="RETEN DEL TAMBOR DE CAMBIOS"/>
        <s v="ASIENTO AZUL Y PLATA"/>
        <s v="AMORTIGUADOR DELANTERO DERECHO"/>
        <s v="BUZO IMPULSOR DE VALVULA"/>
        <s v="MOTOR DE ARRANQUE"/>
        <s v="GUARDA CADENA INFERIOR"/>
        <s v="TAPABARRO INTERNO DELANTERO"/>
        <s v="CATALINA"/>
        <s v="EJE RUEDA DELANTERA 12M*242"/>
        <s v="INTERRUPTOR DE FRENO TRASERO"/>
        <s v="MOTOR DE ARRANQUE COMPLETO"/>
        <s v="LLAVE DE BLOQUEO DE ASIENTO"/>
        <s v="ENGRANAJE GUIA DE CADENA"/>
        <s v="ASIENTO ROJO Y PLATA"/>
        <s v="CONJUNTO DE CARBURADOR"/>
        <s v="SEGURO CIRCLIP EXTERNO 17M"/>
        <s v="PIN DE SUJECION 10*16"/>
        <s v="TAPABARRO DEL AZUL"/>
        <s v="POTENCIADOR FINAL"/>
        <s v="BARRA DE DIRECCIONALES"/>
        <s v="ENGRANAJE SECUNDARIO DE TRANSM"/>
        <s v="CUBIERTA CILINDRO ROJO"/>
        <s v="PLACA DECORATIVA"/>
        <s v="RESORTE INTERRUPTOR DE FRENO"/>
        <s v="BASE DE POSAPIES IZQUIERDO"/>
        <s v="MICA REFLECTORA LATERAL"/>
        <s v="LAPABARRO INT TRASERA (LODERA)"/>
        <s v="TAPABARRO TRASERO"/>
        <s v="CUBIERTA DEL CUERP/ROJO/."/>
        <s v="PASADOR DE PISTON"/>
        <s v="CUBIERTA DERECHA AMARILLA"/>
        <s v="RELE DE ENCENDIDO"/>
        <s v="PLACA CONECTORA DE/AZUL/."/>
        <s v="PORTA FUSIBLE"/>
        <s v="RELE DE DIRECCIONALES"/>
        <s v="CAJA DE VELOCIMETRO ROJO"/>
        <s v="PLACA DERECHA PORTA EQUIPAJE"/>
        <s v="ASIENTO CONFORT AMARILLO"/>
        <s v="CUBIERTA DE CAJUELA"/>
        <s v="CUBIERTA FRONTAL SUP AMARILLO"/>
        <s v="CUENTA KILOMETROS"/>
        <s v="CUBIERTA FRONTAL SUP AZUL"/>
        <s v="PARADOR CENTRAL"/>
        <s v="PLACA CONECTORA AMORTIGUADOR"/>
        <s v="AJUSTADOR DE CADENA"/>
        <s v="PEDAL DE ARRANQUE"/>
        <s v="CUBIERTA DE COLA/ROJO/."/>
        <s v="RODAJE BOLA RADIAL,6204"/>
        <s v="BOMBA DE ACEITE"/>
        <s v="TAPON DE GASOLINA"/>
        <s v="CUBIERTA DE NUMERO DE SERIE"/>
        <s v="RETEN DE ACEITE AMORTIGUADOR D"/>
        <s v="EMPAQUETADURA DE MULTIPLE"/>
        <s v="FUSIBLE"/>
        <s v="CUBIERTA MANDO FRONTAL PLATA"/>
        <s v="BASE INF MANUBRIO Y DIRECCION"/>
        <s v="CRISTAL DEL FARO"/>
        <s v="COMPONENTE IZQUIERDO DE CARTER"/>
        <s v="CUBIERTA DECORATIVA DELANTERA"/>
        <s v="BASE PLATAFORMA POSAPIES"/>
        <s v="ARNES PRINCIPAL"/>
        <s v="PANTALLA DE PARTICULAS FILTRO"/>
        <s v="CAJA DE VELOCIMETRO"/>
        <s v="PLACA DE VENTILACION IZQUIERDA"/>
        <s v="DIRECCIONAL DELANTERA"/>
        <s v="ESCAPE ROJO"/>
        <s v="RETEN DE ACEITE 20*32*6"/>
        <s v="TAPABARRO DEL ROJO"/>
        <s v="CHICOTE DE ACELERADOR"/>
        <s v="EJE SECUNDARIO DE TRANSMISION"/>
        <s v="RESORTE DE FRICCION DEL ARRANQ"/>
        <s v="PIN DE MARTILLO"/>
        <s v="RETEN DE VALVULA"/>
        <s v="CUBIERTA TOPE POSAPIE DER"/>
        <s v="ENGRANAJE CADENA CAMARA"/>
        <s v="COMPONENTE INTERNO DE EMBRAGUE"/>
        <s v="TAPABARRO DEL PLATA"/>
        <s v="CUBIERTA SUPERIOR DE MEDIDORES"/>
        <s v="EJE DE LA RUEDA DELANTERA"/>
        <s v="CUBIERTA DE COLA IZQ ROJA"/>
        <s v="CABLE DE ASIENTO"/>
        <s v="BOTON INTERRUPTOR EMERGENCIA"/>
        <s v="ARO DEL RIN RUEDA TRASERA"/>
        <s v="ENGRANE DE BANDA DE EMBRAGUE"/>
        <s v="AMORTIGUADOR DELANTERO IZQUIERDO"/>
        <s v="RETROVISOR DERECHO/AZUL/."/>
        <s v="RIN DELANTERO"/>
        <s v="BANDA DE EMBRAGUE"/>
        <s v="ENGRANE DE TRACCION"/>
        <s v="CABLE DE ACELERADOR"/>
        <s v="GOMA POSAPIE FT"/>
        <s v="EMPAQUETADURA CABEZA CILINDRO"/>
        <s v="RIN RUEDA TRASERA/ROJO/ALUMI"/>
        <s v="TAPON DEL AJUSTE DE ELEVADORES"/>
        <s v="CONJUNTO DE FARO."/>
        <s v="BUJE DEL EJE TRASERO"/>
        <s v="RETEN DE RESORTE DE VAL SUP"/>
        <s v="CUBIERTA IZQ BLANCO"/>
        <s v="O-RING 18*3*3.5"/>
        <s v="DAMPER/CORONA DE TRACCION"/>
        <s v="POSICIONADOR FIJADOR DE TREN D"/>
        <s v="PIEZAS INCRUSTABLES"/>
        <s v="PLACA DE VENTILACION DERECHA"/>
        <s v="ENGRANAJE SECUNDARIO DE TERCER"/>
        <s v="IMPULSOR DE BALANCIN"/>
        <s v="BARRA DE POSAPIES"/>
        <s v="PLACA DE RETORNO DE ARRANQUE"/>
        <s v="TAPON DE INSPECCION"/>
        <s v="JUEGO DE LLAVES"/>
        <s v="BOBINA DE IGNICION"/>
        <s v="TAPON DE COMBUSTIBLE"/>
        <s v="RETEN DE ACEITE 19.8*30*5"/>
        <s v="O-RING,18*3.55"/>
        <s v="CUBIERTA DER AZUL"/>
        <s v="BUJE DEL EJE DEL DISCO DE TRAC"/>
        <s v="CUBIERTAS DE TANQUE IZQU AMAR"/>
        <s v="CONJUNTO DE AMORTIGUADOR TRASE"/>
        <s v="HORQUILLA DELANTERA IZQUIERDA"/>
        <s v="CUBIERTA DE COLA DER AZUL"/>
        <s v="TAPON DE INSPECCION NEGRO"/>
        <s v="CAJA DE VELOCIMETRO GRIS"/>
        <s v="BUJE 12*16*12"/>
        <s v="BOTA INFERIOR DERECHA"/>
        <s v="MULTIPLE"/>
        <s v="EMPAQUE CUBIERTA IZQUIERDA DE"/>
        <s v="PLACA IZQ FIJACION TAPABARRO"/>
        <s v="VOLANTE"/>
        <s v="DIRECCIONAL DEL IZQUIERDA"/>
        <s v="AJUSTADOR DE CADENA IZQUIERDO"/>
        <s v="RETROVISOR DERECHO"/>
        <s v="FOCO DE LUZ FARO 12V/18W/18W"/>
        <s v="CUBIERTA DERECHA"/>
        <s v="HORQUILLA DE CAMBIOS"/>
        <s v="REDUCCION DE MARCHA (54/13D)"/>
        <s v="TUERCA HEXAGONAL"/>
        <s v="CUBIERTA FRONTAL INF AMARILLO"/>
        <s v="ESCAPE AZUL"/>
        <s v="VALVULA DE ADMISION"/>
        <s v="FOCO VELOCIMETRO 12V 3W"/>
        <s v="JUEGO DE ABRAZADERAS"/>
        <s v="CUBIERTA DERECHA ROJA"/>
        <s v="BALANCIN"/>
        <s v="CONJUNTO DE ENGRANE PRIMARIO D"/>
        <s v="CUB TIMON IZQUI/ROJO/."/>
        <s v="CONJUNTO FILTRO DE AIRE"/>
        <s v="CUBIERTA CABEZA DE CILINDRO"/>
        <s v="AMORTIGUADOR DELANTERO IZQUIER"/>
        <s v="CAMARA SEPARADORA DE EMBRAGUE"/>
        <s v="LODERA"/>
        <s v="CUBIERTA DEL CUERPO IZQUIERDA"/>
        <s v="GUARDA CADENA"/>
        <s v="CUBIERTA LATERAL DERECHA AZUL"/>
        <s v="O-RING,13.8*2.5"/>
        <s v="ARNES SUPLEMENTARIO"/>
        <s v="CUBIERTA DELANTERA DERECHA VERDE Y NEGRO"/>
        <s v="TANQUE DE COMBUSTI/ROJO/."/>
        <s v="RESTRICCION DE MOVIMIENTO DE H"/>
        <s v="MEDIDOR DE VELOCIMETRO"/>
        <s v="TELESCOPIO DE DIRECCION"/>
        <s v="RESORTE DEL PIN DE ADMISION DE"/>
        <s v="RECIPIENTE DE CAJUELA (NEGRO)"/>
        <s v="CUBIERTA TRASERA NARANJA"/>
        <s v="TAPETE DE GOMA POSAPIES"/>
        <s v="BUJE MANZANA DEL RIN DELANTERO"/>
        <s v="DISCO DE FRENO"/>
        <s v="BASE DEFENSA HORQUILLA DEL"/>
        <s v="PASADOR GUIA 10*20"/>
        <s v="CILINDRO"/>
        <s v="CAJA UTILITARIA"/>
        <s v="FARO TRASERO"/>
        <s v="DISCO DE PRESION DE EMBRAGUE"/>
        <s v="EMPAQUETADURA CUBIERTA IZQ"/>
        <s v="PALANCA IZQUIERDA DE EMBRAGUE"/>
        <s v="RODAMIENTO GUIA DE CADENA"/>
        <s v="RETROVISOR DERECHO ROJO"/>
        <s v="TAPABARRO DEL AMARILLO"/>
        <s v="EMPAQUETADURA CUB LAT CABEZA"/>
        <s v="JUEGO DE ANILLOS"/>
        <s v="AMORTIGUADOR TRASERO CROMADO"/>
        <s v="BASE DE BATERIA"/>
        <s v="CAMARA DE AIRE RUEDA TRA R17"/>
        <s v="TAPABARRO INTERNO DEL PLATA"/>
        <s v="CALAVERA TRASERA"/>
        <s v="LLANTA DEL / TRAS 3.50 -R10"/>
        <s v="PISTON"/>
        <s v="CUBIERTA TRASERA IZQ NEGRO"/>
        <s v="HORQUILLA DELANTERA DERECHA"/>
        <s v="PUÑO IZQUIERDO"/>
        <s v="CUBIERTA LATERAL DER GRIS"/>
        <s v="RETROVISOR DERECHO VINO"/>
        <s v="CONJUNTO DE MANDO DERECHO"/>
        <s v="KIT DE CERRADURA"/>
        <s v="CALAVERA"/>
        <s v="ENGRANAJE PRINCIPAL DE SEGUNDA"/>
        <s v="FOCO LUZ NEUTRAL 12V/3W"/>
        <s v="CUBIERTA DE TIMON IZQ"/>
        <s v="JUNTA DE CILINDRO"/>
        <s v="CONJ. COMPLETO PATADA ARRANQUE"/>
        <s v="CUBIERTA MEDIA/GRIS/."/>
        <s v="EJE DE REDUCCION DE MARCHA"/>
        <s v="TAPON DE INSPECCION CADENA"/>
        <s v="PIÑON DE ARRANQUE DE PATADA"/>
        <s v="TAPABARRO DEL GRIS"/>
        <s v="RESORTE DE ACCIONADOR DE EMBRA"/>
        <s v="TOPE POSAPIE DERECHA"/>
        <s v="RETEN DE HORQUILLA"/>
        <s v="GUARDAPOLVO"/>
        <s v="BATERIA CITY"/>
        <s v="EJE DE ENGRANAJE DE TRACCION"/>
        <s v="TORNILLO PLANO 6M * 16"/>
        <s v="CUBIERTA MANDO FRONTAL ROJA"/>
        <s v="CUBIERTA PLASTICA"/>
        <s v="TAPABARRO DEL. PIEZA TRASERA"/>
        <s v="PLACA CONECTORA DE MOTOR"/>
        <s v="REGULADOR RECTIFICADOR"/>
        <s v="CUBIERTA TRASERA DER PLATA"/>
        <s v="CUB TIMON IZQUI/GRIS/."/>
        <s v="ASIENTO DOBLE AMARILLO NEGRO"/>
        <s v="RUTEADOR DE CABLE"/>
        <s v="CADENA 428H-150L"/>
        <s v="CUBIERTA TOPE POSAPIE IZQ"/>
        <s v="CUBIERTA IZQ SUP AMARILLA"/>
        <s v="ALTERNADOR"/>
        <s v="FOCO VELOCIMETRO 12V/1.7W"/>
        <s v="CUBIERTA TRASERA IZQ AMARILLO"/>
        <s v="JUEGO COMPLETO DE DISCO DE ARR"/>
        <s v="CUBIERTA TRASERA C/AZUL/."/>
        <s v="BUJE DE LA RUEDA TRASERA"/>
        <s v="COVERTOR LATERAL IZQ/DER ROJO"/>
        <s v="RESORTE PARADOR CENTRAL"/>
        <s v="SET ANILLOS"/>
        <s v="CUBIERTA DER DE HORQUILLA"/>
        <s v="PLACA CONECTORA TRASERA ROJA"/>
        <s v="BATERIA DIABOLO"/>
        <s v="EJE GIRATORIO DE ARRANQUE DE P"/>
        <s v="ASIENTO"/>
        <s v="RETEN DE ACEITE 30*42*4.5"/>
        <s v="MICA PARABRISAS DER"/>
        <s v="BOTON INTERRUPTOR DE ARRANQUE"/>
        <s v="CONJUNTO DE DISCOS DE CLUTCH"/>
        <s v="CUBIERTA IZQ ROJO"/>
        <s v="RETROVISOR DERECHO AZUL"/>
        <s v="MEDIDOR DE ACEITE"/>
        <s v="CONJUNTO DE MANDO IZQUIERDO"/>
        <s v="RAYO EXTERNO RUEDA"/>
        <s v="CUBIERTA TRASERA PLATA"/>
        <s v="RECTIFICADOR/REGULADOR DE CORR"/>
        <s v="AMORTIGUADOR TRASERO ROJO"/>
        <s v="GOMA POSAPIE TRASERO"/>
        <s v="DIRECCIONAL DERECHA DELANTERA"/>
        <s v="LAPABARRO DEL. PIEZA TRASERA"/>
        <s v="ENGRANAJE SECUNDARIO DE CUARTA"/>
        <s v="ESPEJO RETROVISOR IZQ"/>
        <s v="CUBIERTA DER SUP AMARILLA"/>
        <s v="CUBIERTA DER SUP NARANJA"/>
        <s v="GUIA DE CADENA TRASERA"/>
        <s v="EJE GIRATORIO-ARRANQUE PATADA"/>
        <s v="CUBIERTA DEL DER ROJO Y NEGRO"/>
        <s v="PALANCA DE ESTRANGULADOR"/>
        <s v="CONJ. ENCENDIDO E INTER DER"/>
        <s v="PUÑO DE GOMA DERECHO"/>
        <s v="EMPAQUE DE CABEZA DE CILINDRO"/>
        <s v="BOTON INTERRUPTOR DE FARO/LUCE"/>
        <s v="TORNILLO TAPON DE DRENADO"/>
        <s v="CABLE DE FRENO TRASERO"/>
        <s v="ACTUADOR DE FRENO"/>
        <s v="EMPAQUETADURA CAJA TRANSMISION"/>
        <s v="CONJ. DE INTERRUPTOR Y MANIJA"/>
        <s v="CHUPON DE BUJIA"/>
        <s v="CUBIERTA CALAVERA"/>
        <s v="PARRILLA/PLATA/."/>
        <s v="GUIA TENSORA DE CADENA"/>
        <s v="ENGRANE DE TRACCION (PIÑON)"/>
        <s v="RODAJE RADIAL DE BOLA,6203"/>
        <s v="PIEZA DE AJUSTE DE CADENA"/>
        <s v="O-RING,30.8*3"/>
        <s v="CUBIERTA IZQ"/>
        <s v="CUBIERTA IZQ AMARILLO"/>
        <s v="CERRADURA DE ASIENTO"/>
        <s v="MANGUERA DE FRENO TRASERO"/>
        <s v="RESORTE DE ARRANQUE DE PATADA"/>
        <s v="PLACA DE COLOCACION DE ESCAPES"/>
        <s v="IMPULSOR LEVANTADOR DE EMBRAG"/>
        <s v="TUBO DE ESCAPE/SILENCIADOR"/>
        <s v="DIRECCIONAL IZQUIERDA"/>
        <s v="SOSTENEDOR DE TREN DE VALVULAS"/>
        <s v="KIT DE CERRADURAS"/>
        <s v="PLACA SUJETADORA DE TAMBOR DE"/>
        <s v="RETEN DE ACEITE"/>
        <s v="PANEL DE FRENO TRASERO GRIS"/>
        <s v="MANGUERA CONEXON DEL FILTRO"/>
        <s v="EMPAQUETADURA DEL MULTIPLE"/>
        <s v="CONJ POSAPIES FT 08"/>
        <s v="CARRERA DE COPA INFERIOR"/>
        <s v="PUÑO DE GOMA DERCHO"/>
        <s v="DIRECCIONAL DELANTERA DERECHA"/>
        <s v="TUERCA DE DISCO"/>
        <s v="CUBIERTA IZQUIERDA NARANJA"/>
        <s v="CUB TIMON DER/GRIS/."/>
        <s v="RETROVISOR IZQUIER/AMARI/."/>
        <s v="BANDA DE TRACCIÓN"/>
        <s v="RODAJE RADIAL 63/28LUA"/>
        <s v="VISOR DE FARO/ROJO/."/>
        <s v="TAPON PLASTICO"/>
        <s v="ENGRANE EMBRAGUE DE ARRANQUE"/>
        <s v="PLACA PROTECTORA DE MOTOR"/>
        <s v="CUBIERTA FRONTAL INF PLATA"/>
        <s v="BATERIA FORZA"/>
        <s v="EMPAQUETADURA CUB DER CABEZA"/>
        <s v="ASIENTO DOBLE/GR/NE/."/>
        <s v="CUBIERTA PROTECTORA SUPERIOR"/>
        <s v="CARCASA DE CADENA"/>
        <s v="SOPORTE DE MOTOR"/>
        <s v="JUEGO DE ZAPATAS DE FRENO"/>
        <s v="RETROVISOR IZQUIERDO AZUL"/>
        <s v="RETROVISOR DERECHO/PLATA/."/>
        <s v="JUEGO DE ZAPATA DE FRENO TRASE"/>
        <s v="BARRA POSAPIES FT 08"/>
        <s v="CUBIERTA MANDO FRONTAL NARA"/>
        <s v="AMORTIGUADOR DELANTERO"/>
        <s v="PANEL DE FRENO TRASERO"/>
        <s v="ENGRANE PRIMARIO DE TRACCION"/>
        <s v="EJE RUEDA DELANTERA 12M*245"/>
        <s v="TORNILLO FIJACION PARADOR LATE"/>
        <s v="CLAXON"/>
        <s v="RIN TRASERO"/>
        <s v="PIN DE BIELA EN CIGÜEÑAL"/>
        <s v="BUJE GOMA, SOPORTE MOTOR TRAS."/>
        <s v="CUBIERTA TRASERA AZUL"/>
        <s v="BLOQUE REDUCTOR DE VIBRACION A"/>
        <s v="O-RING 3*33.5"/>
        <s v="CAMARA DE AIRE RUEDA TRA R18"/>
        <s v="RODAJE BOLA RADIAL,6004"/>
        <s v="CONJUNTO DE BOMBA DE ACEITE"/>
        <s v="DISCO DE TRACCION"/>
        <s v="IMPULSOR DE TENSOR DE CADENA"/>
        <s v="BALATAS DEL"/>
        <s v="CUBIERTA IZQ NEGRO"/>
        <s v="BATERIA"/>
        <s v="CUBIERTA DER NEGRO"/>
        <s v="CUBIERTA DE COLA PLATA"/>
        <s v="RIN RUEDA DELANTERA (PLATEADO)"/>
        <s v="CONTRA PESO"/>
        <s v="FOCO FARO"/>
        <s v="COMPONENTE DE CARTER IZQUIERDO"/>
        <s v="EMPAQUE DE CARTER"/>
        <s v="RIN ALUMINIO DEL"/>
        <s v="TORNILLO &quot;B&quot; CILINDRO (BIRLO)"/>
        <s v="TAPABARRO DEL ROJA"/>
        <s v="TUBO DE AMORTIGUADOR DELANTERO"/>
        <s v="DIRECCIONAL DERECHA"/>
        <s v="ABRAZADERA MANGUERA DE RESPIRA"/>
        <s v="TORNILLO &quot;A&quot; CILINDRO (BIRLO)"/>
        <s v="TANQUE COMBUSTIBLE GRIS"/>
        <s v="BRAZO HORQUILLA DERECHA"/>
        <s v="CAMARA DE AIRE RUEDA DEL R18"/>
        <s v="RETROVISOR IZQUIER/NEGRO/."/>
        <s v="BUJIA"/>
        <s v="ASIENTO DOBLE/GR/RO/."/>
        <s v="CUBIERTA DEL IZQ. ROJO Y NEGRO"/>
        <s v="ARO RUEDA DELANTERA PLATA"/>
        <s v="MANGUERAS DE FRENO DELANTERO"/>
        <s v="ENGRANAJE PRINCIPAL DE CUARTA"/>
        <s v="PISTON (STANDARD)"/>
        <s v="CUBIERTA DE MASTER AZUL"/>
        <s v="CUBIERTA LATERAL DERECHA ROJA"/>
        <s v="CADENA IMPULSORA BOMBA DE ACEI"/>
        <s v="BASE DE FARO DERECHO"/>
        <s v="SISTEMA COMPLETO DE GENERADOR"/>
        <s v="EJE PRIMARIO DE TRANSMISION"/>
        <s v="O-RING,18*3.5"/>
        <s v="CUBIERTA DE PIERNA IZQ GRIS"/>
        <s v="CONJUNTO DE FARO FT 08"/>
        <s v="PANTALLA DIFUSORA DE LUZ"/>
        <s v="COMPONENTE MOBIL DEL DISCO DE"/>
        <s v="CUBIERTA DEL VENTILADOR DE ENF"/>
        <s v="GUARDA DE GOMA RUEDA TRAS"/>
        <s v="EMPAQUETADURA CUERPO BOMBA AC"/>
        <s v="PLACA SUJETADORA DE ENGRANE DE"/>
        <s v="MANUBRIO"/>
        <s v="SUJETADOR DE TIMON"/>
        <s v="DIRECCIONAL TRAS DER"/>
        <s v="VARILLA IMPULSORA DE BALANCIN"/>
        <s v="EMPAQUETADU CUB LAT CABEZA DER"/>
        <s v="BASE DE MANUBRIO/HORQUILLA"/>
        <s v="BASE DE POSAPIES DERECHO"/>
        <s v="ASIENTO DOBLE/AZUL/."/>
        <s v="CUB. PIERNA DELANTERA IZQ GRIS"/>
        <s v="CUBIERTA FRONTAL INF AMARILLA"/>
        <s v="CUBIERTA IZQ DE HORQUILLA"/>
        <s v="RESORTE DE EMBRAGUE"/>
        <s v="ARO DE ALUMINIO TRASERO"/>
        <s v="ENGRANE DE TRANSMISION DE FUER"/>
        <s v="CUBIERTA DE CALAVER NEGRO"/>
        <s v="CADENA DE TRACCION (428*100)"/>
        <s v="CUBIERTA FRONTAL INF NARANJA"/>
        <s v="RIN RUEDA TRASERA (PLATEADO)"/>
        <s v="SET DE BALEROS"/>
        <s v="TAPABARRO INTERNO DEL AMARILLO"/>
        <s v="HORQUILLA TRASERA (BRAZO OCCI"/>
        <s v="TAPABARRO INT TRASERA (LODERA)"/>
        <s v="BRAZO TENSOR DE CADENA"/>
        <s v="RODAJE BOLA RADIAL,6203"/>
        <s v="CUBIERTA DE CABEZA DE CILINDRO"/>
        <s v="CUBIERTA DE COLA DER ROJA"/>
        <s v="RESORTE DEL ACCIONADOR DE CAMB"/>
        <s v="CUBIERTA LATERAL DER ROJO"/>
        <s v="BATERIA ARGENTA"/>
        <s v="TORNILLO GUIA 6M*60"/>
        <s v="TORNILLO EJE DE MANIJAS"/>
        <s v="EMPAQUETADURA PROTECT CUB SUP"/>
        <s v="PANTALLA PARTICULAS FILTRO AC"/>
        <s v="RIN TRASERO/AZUL/."/>
        <s v="ENGRANE DE POTENCIA FINAL"/>
        <s v="LLANTA TRASERA 2.75/R17"/>
        <s v="ENGRANE DE TIEMPO"/>
        <s v="PLACA IZQ PORTA EQUIPAJE"/>
        <s v="CONTRAPESO DE EMBRAGUE"/>
        <s v="PIN DE RUEDA TRASERA"/>
        <s v="SEGURO DE PIN DE PISTON"/>
        <s v="TIRA DE GOMA DE MOFLE"/>
        <s v="BLOQUE REDUCTOR DE VIBRACION B"/>
        <s v="RODAJE BOLA RADIAL,6301"/>
        <s v="RECTIFICADOR CONJUNTO"/>
        <s v="CUÑA 25*14*4"/>
        <s v="CABLE DE ESTRANGULADOR"/>
        <s v="DISCO DE FRENO ABS"/>
        <s v="TORNILLO BIRLO"/>
        <s v="PARADOR"/>
        <s v="ENGRANAJE IMPULSOR BOMBA DE AC"/>
        <s v="CONJUNTO DE IGNICION"/>
        <s v="CUBIERTA TRASERA DER AZUL"/>
        <s v="SELLO DE ACEITE,65*145*7"/>
        <s v="CUBIERTA FRONTAL SUP NE/PL"/>
        <s v="MICA DIRECCIONAL DERECHA"/>
        <s v="TAPABARRO INTERNO DEL AZUL"/>
        <s v="DISCO DE FRICCION DE EMBRAGUE"/>
        <s v="IMPULSOR ARRANQUE DE EMBRAGUE"/>
        <s v="RAYO EXTERNO RUEDA DEL"/>
        <s v="CUBIERTA DERECHA PLATA"/>
        <s v="DIRECC. DEL. IZQ. MOD.ANTERIOR"/>
        <s v="AMORTIGUADOR 115 (TRAS)"/>
        <s v="EMPAQUE CUBIERTA DERECHA DE CA"/>
        <s v="RETROVISOR IZQUIERDO ROJO"/>
        <s v="RETEN DE ACEITE 17*29*5"/>
        <s v="POSAPIES DE GOMA"/>
        <s v="CAJA GUANTERA"/>
        <s v="CUBIERTA MANDO FRONTAL AMAR"/>
        <s v="RODAMIENTO DEL TENSIONADOR DE"/>
        <s v="VIDRIO CENTRAL TEMPLADO"/>
        <s v="JUEGO DE CERRADURA"/>
        <s v="PLATO EXTERNO EMBRAGUE DE ARRA"/>
        <s v="UNIDAD MEDIDORA DE TACOMETRO"/>
        <s v="CUBIERTAS IZQ GRIS"/>
        <s v="CALCOMANIA LATERAL"/>
        <s v="PARABRISAS"/>
        <s v="TAPA TANQUE DE GASOLINA"/>
        <s v="CARTER IZQUIERDO NEGRO"/>
        <s v="BUJE DE EJE GIRATORIO 14*18*16"/>
        <s v="CLAXON DOBLE CON BASE"/>
        <s v="LLANTA DELANTERA 2.50/R17"/>
        <s v="MULTIPLE/PIPETA"/>
        <s v="PARRILLA"/>
        <s v="GOMA POSAPIES"/>
        <s v="RODAJE RADIAL BOLA,6204"/>
        <s v="BOTA INFERIOR IZQUIERDA"/>
        <s v="CUBIERTA DER"/>
        <s v="JUEGO DE MANGUERA DE FRENO"/>
        <s v="RESORTE DE CHICOTE DE FRENO"/>
        <s v="EJE FIJADOR DE TENSOR"/>
        <s v="PARRILLA/ NEGRO"/>
        <s v="PLACA CON NOMBRE EN CUADRO"/>
        <s v="ENGRANE DE ARRANQUE"/>
        <s v="COJIN DE CODERAS"/>
        <s v="RODAJE RADIAL BOLA,NK152312"/>
        <s v="CUB TIMON DER/ROJO/."/>
        <s v="CUBIERTA DECORATIVA IZQUIERDA"/>
        <s v="EJE PRIMARIO DE TRANSMISION (1"/>
        <s v="GUARDA CADENA SUPERIOR"/>
        <s v="HORQUILLA DELANTERA"/>
        <s v="RETROVISOR IZQUIERDO VERDE"/>
        <s v="TAPON A"/>
        <s v="BALERO RADIAL BOLA,6001"/>
        <s v="ASIENTO CONFORT NARANJA"/>
        <s v="SALPICADERA TRAS ROJO"/>
        <s v="GANCHO RESORTE DEL PARADOR"/>
        <s v="AMORTIGUADOR DELANTERO IZQ"/>
        <s v="ENGRANE IMPULSOR DE ARRANQUE"/>
        <s v="ASIENTO DOBLE"/>
        <s v="COMPONENTE INTERNO TAPABARRO"/>
        <s v="O-RING,27*2.0"/>
        <s v="CUBIERTA FRONTAL INFERIOR AZUL"/>
        <s v="CUBIERTA CILINDRO MAESTRO"/>
        <s v="EJE DE HORQUILLA TRASERA"/>
        <s v="CUBIERTA TRASERA DER NEGRO"/>
        <s v="BASE CUBIERTA DELANTERA"/>
        <s v="O-RING,107*2"/>
        <s v="CUBIERTAS DE TANQUE IZQU AZUL"/>
        <s v="FILTRO DE COMBUSTIBLE"/>
        <s v="RETROVISOR DERECHO AMARILLO"/>
        <s v="CUBIERTA FRONTAL INFERIOR ROJO"/>
        <s v="RAYO INTERNO RUEDA TRAS"/>
        <s v="CUBIERTA DER AMARILLO"/>
        <s v="EMPAQUETADURA FILTRO DE ACEITE"/>
        <s v="PLACA SUJETADORA DE ENGRANE"/>
        <s v="CUBIERTA DEL CUERP/GRIS/."/>
        <s v="RIN RUEDA DELANTERA (AMARILLO)"/>
        <s v="CUBIERTA DERECHA NARANJA"/>
        <s v="PIN DE MARTILLO DE ESCAPE"/>
        <s v="PROTECTOR DE CORRIENTE"/>
        <s v="SEGURO CIRCLIP"/>
        <s v="PLACA CONECTORA DE CUB TRASERA"/>
        <s v="GENERADOR"/>
        <s v="CUBIERTA FRONTAL SUP GRIS"/>
        <s v="CADENA DE ARRANQUE"/>
        <s v="EMPAQUE CABEZA DE CILINDRO"/>
        <s v="CARBURADOR"/>
        <s v="SISTEMA DE FRENO DEL ABS"/>
        <s v="DISCO DE EMBRAGUE"/>
        <s v="RODAJE BOLA RADIAL,6302"/>
        <s v="CUBIERTA TRASERA IZQUIERDA DE"/>
        <s v="VISOR DE FARO"/>
        <s v="BUJE DE HORQUILLA TRASERA"/>
        <s v="PALANCA IMPULSORA DE BALANCIN"/>
        <s v="CADENA DE TRACCION"/>
        <s v="ARO RUEDA DELANTERA COMPLETO"/>
        <s v="GUIA DE CADENA DE ARRANQUE"/>
        <s v="ASIENTO DOBLE/PLATA/."/>
        <s v="CONJ. ENCENDIDO E INTER IZQ"/>
        <s v="GANCHO PARA CASCO"/>
        <s v="PUÑO DE GOMA IZQUIERDO"/>
        <s v="ROTOR (VOLANTE)"/>
        <s v="TAPABARRO"/>
        <s v="RESORTE INTERNO DE VALVULA"/>
        <s v="RESORTE EXTERNO DE VALVULA"/>
        <s v="RIN RUEDA TRASERA/PLATA/RAYO"/>
        <s v="CAMARA DE AIRE RUEDA DEL R17"/>
        <s v="ARO RUEDA TRASERA COMPLETO"/>
        <s v="ENGRANAJE DE TRANSMISION BAJA"/>
        <s v="CUB. PIERNA DELANTERA DER GRIS"/>
        <s v="HUESO DE CADENA"/>
        <s v="COMPUESTO DE LA BOTA"/>
        <s v="ARO RUEDA TRASERA/ROJO/ALUMI"/>
        <s v="INTERRUPTOR DE FRENO DERECHO"/>
        <s v="CONJUNTO DE CALIPER"/>
        <s v="CUBIERTA FILTRO DE AIRE"/>
        <s v="CARRERA DE COPA SUP E INF"/>
        <s v="CUBIERTA DER ROJA"/>
        <s v="SEGURO DE PASADOR DE PISTON"/>
        <s v="CUBIERTA MEDIA/ROJO/."/>
        <s v="AMORTIGUADOR TRASERO AMARILLO"/>
        <s v="PLACA CONECTORA DE/NEGRO/."/>
        <s v="CUBIERTA DECORATIV/PLATA/."/>
        <s v="BRAZO HORQUILLA IZQUIERDA"/>
        <s v="CUBIERTA IZQUIERDA ROJA"/>
        <s v="ASIENTO DE RESORTE EXTERNO DE"/>
        <s v="RODAJE BOLA RADIAL,6002"/>
        <s v="DIRECCIONAL DEL DER"/>
        <s v="FILTRO DE ACEITE"/>
        <s v="AJUSTADOR DE CADENA DERECHO"/>
        <s v="CUBIERTA FRONT SUP AMARILLA"/>
        <s v="CUBIERTA DE COLA IZQ AZUL"/>
        <s v="TAPA DE GUANTERA"/>
        <s v="ASIENTO NEGRO CON LOGO AZUL"/>
        <s v="BOBINA DE ENCENDIDO"/>
        <s v="TORNILLO DE DRENADO"/>
        <s v="EMPAQUETADUR PROTECTOR CUB INF"/>
        <s v="PLACA CONECTORA TRASERA AZUL"/>
        <s v="BASE/TOPE PARADOR PRINCIPAL"/>
        <s v="DIRECCIONAL IZQ DELANTERA"/>
        <s v="RODAJE RADIAL BOLA,6006"/>
        <s v="ENGRANAJE PRINCIPAL DE QUINTA"/>
        <s v="ELEVADOR DE PLACA"/>
        <s v="RESORTE TENSIONADOR DE CADENA"/>
        <s v="CUBIERTA MANDO FRONTAL AZUL"/>
        <s v="RETROVISOR DERECHO/NEGRO/."/>
        <s v="CUBIERTA TRASERA ROJO"/>
        <s v="CUBIERTA DEL DER VERDE Y NEGRO"/>
        <s v="BOTON INTERRUPTOR FARO/LUCES"/>
        <s v="AMORTIGUADOR TRASERO AZUL"/>
        <s v="RIN TRASERO/NEGRO/."/>
        <s v="CUBIERTA IZQUIERDA AMARILLA"/>
        <s v="CABLE DE EMBRAGUE"/>
        <s v="PLACA DER PORTA EQUIPAJE"/>
        <s v="RODAJE BOLA RADIAL,6202"/>
        <s v="CONJUNTO PEDALES Y POSPIE IZQ"/>
        <s v="AMORTIGUADOR TRASERO COMPLETO"/>
        <s v="INTERRUPTOR DE ENCENDIDO"/>
        <s v="RODAJE DE BIELA"/>
        <s v="LLANTA DEL / TRAS 5.12 / R13"/>
        <s v="CONJUNTO CAJA DE TRANSMISION"/>
        <s v="BLOQUEADOR DE TELESCOPIO"/>
        <s v="INDICADOR DE CAMBIOS"/>
        <s v="CUBIERTA MANDO FRONTAL NEGRO"/>
        <s v="SUJETADOR"/>
        <s v="TOLDO DE TECHO ROJO"/>
        <s v="CUBIERTA TRASERA IZQ AZUL"/>
        <s v="RIN DELANTERO/NEGRO/."/>
        <s v="JUEGO DE RODAJES DE TELESCOPIO"/>
        <s v="EMPAQUETADURA TENSOR DE CADENA"/>
        <s v="TAMBOR DE CAJA DE CAMBIOS"/>
        <s v="PARILLA DE CARGA COMBINADA"/>
        <s v="PLACA DER FIJACION TAPABARRO"/>
        <s v="VISOR DE FARO/PLATA/."/>
        <s v="LENTE DE VELOCIMETRO"/>
        <s v="TAPABARRO INTERNO DEL ROJO"/>
        <s v="PLACA IZQUIERDA PORTA EQUIPAJE"/>
        <s v="PIN DE MARTILLO DE ADMISION"/>
        <s v="ABRAZADERA MULTIPLE"/>
        <s v="ENGRANE ACTUADOR ARRANQUE DE P"/>
        <s v="RETROVISOR IZQUIERDO AMARILLO"/>
        <s v="CONJUNTO PEDALES Y POSPIE DER"/>
        <s v="RAYO INTERNO RUEDA DEL"/>
        <s v="CUBIERTA TRASERA C/ROJO/." u="1"/>
        <s v="TAPABARRO DELANTERO" u="1"/>
        <s v="TORNILLO GUIA 6M*32" u="1"/>
        <s v="RETEN DE RESORTE EXTERNO DE VA" u="1"/>
      </sharedItems>
    </cacheField>
    <cacheField name="Unidad de medida" numFmtId="0">
      <sharedItems/>
    </cacheField>
    <cacheField name="Categoría" numFmtId="0">
      <sharedItems count="14">
        <s v="03 - FILTROS"/>
        <s v="10 - PALANCAS Y CHICOTES"/>
        <s v="11 - LLANTAS Y HULES"/>
        <s v="08 - ELECTRICO"/>
        <s v="05 - COLISION"/>
        <s v="06 - AMORTIGUADORES"/>
        <s v="07 - PEDALES Y POSAPIES"/>
        <s v="09 - PARTES DE MOTOR"/>
        <s v="04 - FRENOS Y EMBRAGUES"/>
        <s v="15 - MISCELANEOS"/>
        <s v="14 - LUCES"/>
        <s v="02 - BUJIAS"/>
        <s v="13 - TRACCION"/>
        <s v="01 - BATERIAS"/>
      </sharedItems>
    </cacheField>
    <cacheField name="Tipo de movimiento" numFmtId="0">
      <sharedItems/>
    </cacheField>
    <cacheField name="Cantidad" numFmtId="0">
      <sharedItems containsSemiMixedTypes="0" containsString="0" containsNumber="1" containsInteger="1" minValue="-20" maxValue="20"/>
    </cacheField>
    <cacheField name="Mes" numFmtId="14">
      <sharedItems/>
    </cacheField>
    <cacheField name="Año" numFmtId="0">
      <sharedItems containsSemiMixedTypes="0" containsString="0" containsNumber="1" containsInteger="1" minValue="2018" maxValue="20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5320833337" createdVersion="6" refreshedVersion="8" minRefreshableVersion="3" recordCount="4996" xr:uid="{25C1E3EB-DDDC-47AA-A095-C72D88259D40}">
  <cacheSource type="worksheet">
    <worksheetSource ref="B5:U5001" sheet="Stock"/>
  </cacheSource>
  <cacheFields count="20">
    <cacheField name="COD PRODUCTO" numFmtId="0">
      <sharedItems containsMixedTypes="1" containsNumber="1" containsInteger="1" minValue="300001" maxValue="301057"/>
    </cacheField>
    <cacheField name="DESCRIPCIÓN" numFmtId="0">
      <sharedItems/>
    </cacheField>
    <cacheField name="CATEGORÍA" numFmtId="0">
      <sharedItems count="15">
        <s v="05 - COLISION"/>
        <s v="11 - LLANTAS Y HULES"/>
        <s v="13 - TRACCION"/>
        <s v="07 - PEDALES Y POSAPIES"/>
        <s v="04 - FRENOS Y EMBRAGUES"/>
        <s v="01 - BATERIAS"/>
        <s v="15 - MISCELANEOS"/>
        <s v="08 - ELECTRICO"/>
        <s v="02 - BUJIAS"/>
        <s v="10 - PALANCAS Y CHICOTES"/>
        <s v="03 - FILTROS"/>
        <s v="09 - PARTES DE MOTOR"/>
        <s v="14 - LUCES"/>
        <s v="06 - AMORTIGUADORES"/>
        <s v=""/>
      </sharedItems>
    </cacheField>
    <cacheField name="UM" numFmtId="0">
      <sharedItems/>
    </cacheField>
    <cacheField name="LEAD TIME (DÍAS)" numFmtId="0">
      <sharedItems containsMixedTypes="1" containsNumber="1" containsInteger="1" minValue="5" maxValue="30"/>
    </cacheField>
    <cacheField name="COSTO UNIT" numFmtId="0">
      <sharedItems containsMixedTypes="1" containsNumber="1" containsInteger="1" minValue="5" maxValue="50"/>
    </cacheField>
    <cacheField name="STOCK" numFmtId="0">
      <sharedItems containsMixedTypes="1" containsNumber="1" containsInteger="1" minValue="0" maxValue="10"/>
    </cacheField>
    <cacheField name="ENE" numFmtId="166">
      <sharedItems containsMixedTypes="1" containsNumber="1" containsInteger="1" minValue="0" maxValue="46"/>
    </cacheField>
    <cacheField name="FEB" numFmtId="166">
      <sharedItems containsMixedTypes="1" containsNumber="1" containsInteger="1" minValue="0" maxValue="37"/>
    </cacheField>
    <cacheField name="MAR" numFmtId="166">
      <sharedItems containsMixedTypes="1" containsNumber="1" containsInteger="1" minValue="0" maxValue="49"/>
    </cacheField>
    <cacheField name="ABR" numFmtId="166">
      <sharedItems containsMixedTypes="1" containsNumber="1" containsInteger="1" minValue="0" maxValue="65"/>
    </cacheField>
    <cacheField name="MAY" numFmtId="166">
      <sharedItems containsMixedTypes="1" containsNumber="1" containsInteger="1" minValue="0" maxValue="44"/>
    </cacheField>
    <cacheField name="JUN" numFmtId="166">
      <sharedItems containsMixedTypes="1" containsNumber="1" containsInteger="1" minValue="0" maxValue="46"/>
    </cacheField>
    <cacheField name="JUL" numFmtId="166">
      <sharedItems containsMixedTypes="1" containsNumber="1" containsInteger="1" minValue="0" maxValue="41"/>
    </cacheField>
    <cacheField name="AGO" numFmtId="166">
      <sharedItems containsMixedTypes="1" containsNumber="1" containsInteger="1" minValue="0" maxValue="42"/>
    </cacheField>
    <cacheField name="PROM 3 ULTIMOS MESES" numFmtId="166">
      <sharedItems containsMixedTypes="1" containsNumber="1" minValue="0" maxValue="23.333333333333332"/>
    </cacheField>
    <cacheField name="ABC ROTACIÓN" numFmtId="0">
      <sharedItems count="4">
        <s v="C"/>
        <s v="B"/>
        <s v="A"/>
        <s v=""/>
      </sharedItems>
    </cacheField>
    <cacheField name="DÍAS DE INVENTARIO" numFmtId="166">
      <sharedItems containsMixedTypes="1" containsNumber="1" minValue="0" maxValue="180"/>
    </cacheField>
    <cacheField name="VECES LEAD TIME" numFmtId="165">
      <sharedItems containsMixedTypes="1" containsNumber="1" minValue="0" maxValue="20.571428571428569"/>
    </cacheField>
    <cacheField name="SEMÁFORO DE CONTROL DE INV" numFmtId="0">
      <sharedItems count="5">
        <s v="3. VERDE"/>
        <s v="1. ROJO"/>
        <s v="4. NEGRO"/>
        <s v="2. AMARILLO"/>
        <s v="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90">
  <r>
    <d v="2018-01-26T00:00:00"/>
    <s v="OT-47275"/>
    <x v="0"/>
    <x v="0"/>
    <s v="UN"/>
    <x v="0"/>
    <s v="SALIDA"/>
    <n v="-13"/>
    <s v="Ene"/>
    <n v="2018"/>
  </r>
  <r>
    <d v="2018-04-01T00:00:00"/>
    <s v="OT-35844"/>
    <x v="1"/>
    <x v="1"/>
    <s v="UN"/>
    <x v="1"/>
    <s v="SALIDA"/>
    <n v="-13"/>
    <s v="Abr"/>
    <n v="2018"/>
  </r>
  <r>
    <d v="2018-03-16T00:00:00"/>
    <s v="OT-13303"/>
    <x v="2"/>
    <x v="2"/>
    <s v="UN"/>
    <x v="2"/>
    <s v="SALIDA"/>
    <n v="-17"/>
    <s v="Mar"/>
    <n v="2018"/>
  </r>
  <r>
    <d v="2018-02-05T00:00:00"/>
    <s v="OT-26573"/>
    <x v="3"/>
    <x v="3"/>
    <s v="UN"/>
    <x v="1"/>
    <s v="SALIDA"/>
    <n v="-20"/>
    <s v="Feb"/>
    <n v="2018"/>
  </r>
  <r>
    <d v="2018-08-19T00:00:00"/>
    <s v="OT-23889"/>
    <x v="4"/>
    <x v="4"/>
    <s v="UN"/>
    <x v="3"/>
    <s v="SALIDA"/>
    <n v="-20"/>
    <s v="Ago"/>
    <n v="2018"/>
  </r>
  <r>
    <d v="2018-01-21T00:00:00"/>
    <s v="OT-12878"/>
    <x v="5"/>
    <x v="5"/>
    <s v="UN"/>
    <x v="2"/>
    <s v="INGRESO"/>
    <n v="13"/>
    <s v="Ene"/>
    <n v="2018"/>
  </r>
  <r>
    <d v="2018-03-02T00:00:00"/>
    <s v="OT-41832"/>
    <x v="6"/>
    <x v="6"/>
    <s v="UN"/>
    <x v="4"/>
    <s v="SALIDA"/>
    <n v="-5"/>
    <s v="Mar"/>
    <n v="2018"/>
  </r>
  <r>
    <d v="2018-07-18T00:00:00"/>
    <s v="OT-16232"/>
    <x v="7"/>
    <x v="0"/>
    <s v="UN"/>
    <x v="0"/>
    <s v="SALIDA"/>
    <n v="-5"/>
    <s v="Jul"/>
    <n v="2018"/>
  </r>
  <r>
    <d v="2018-01-23T00:00:00"/>
    <s v="OT-46237"/>
    <x v="8"/>
    <x v="7"/>
    <s v="UN"/>
    <x v="5"/>
    <s v="SALIDA"/>
    <n v="-14"/>
    <s v="Ene"/>
    <n v="2018"/>
  </r>
  <r>
    <d v="2018-02-25T00:00:00"/>
    <s v="OT-14868"/>
    <x v="9"/>
    <x v="8"/>
    <s v="UN"/>
    <x v="6"/>
    <s v="INGRESO"/>
    <n v="13"/>
    <s v="Feb"/>
    <n v="2018"/>
  </r>
  <r>
    <d v="2018-02-27T00:00:00"/>
    <s v="OT-44695"/>
    <x v="10"/>
    <x v="9"/>
    <s v="UN"/>
    <x v="1"/>
    <s v="INGRESO"/>
    <n v="11"/>
    <s v="Feb"/>
    <n v="2018"/>
  </r>
  <r>
    <d v="2018-03-31T00:00:00"/>
    <s v="OT-40426"/>
    <x v="11"/>
    <x v="10"/>
    <s v="UN"/>
    <x v="4"/>
    <s v="INGRESO"/>
    <n v="15"/>
    <s v="Mar"/>
    <n v="2018"/>
  </r>
  <r>
    <d v="2018-06-29T00:00:00"/>
    <s v="OT-49633"/>
    <x v="12"/>
    <x v="11"/>
    <s v="UN"/>
    <x v="7"/>
    <s v="SALIDA"/>
    <n v="-11"/>
    <s v="Jun"/>
    <n v="2018"/>
  </r>
  <r>
    <d v="2018-02-15T00:00:00"/>
    <s v="OT-16631"/>
    <x v="13"/>
    <x v="12"/>
    <s v="UN"/>
    <x v="4"/>
    <s v="SALIDA"/>
    <n v="-7"/>
    <s v="Feb"/>
    <n v="2018"/>
  </r>
  <r>
    <d v="2018-02-18T00:00:00"/>
    <s v="OT-26291"/>
    <x v="14"/>
    <x v="13"/>
    <s v="UN"/>
    <x v="8"/>
    <s v="SALIDA"/>
    <n v="-16"/>
    <s v="Feb"/>
    <n v="2018"/>
  </r>
  <r>
    <d v="2018-06-05T00:00:00"/>
    <s v="OT-20367"/>
    <x v="15"/>
    <x v="14"/>
    <s v="UN"/>
    <x v="7"/>
    <s v="INGRESO"/>
    <n v="19"/>
    <s v="Jun"/>
    <n v="2018"/>
  </r>
  <r>
    <d v="2018-08-14T00:00:00"/>
    <s v="OT-11022"/>
    <x v="16"/>
    <x v="15"/>
    <s v="UN"/>
    <x v="4"/>
    <s v="INGRESO"/>
    <n v="16"/>
    <s v="Ago"/>
    <n v="2018"/>
  </r>
  <r>
    <d v="2018-08-01T00:00:00"/>
    <s v="OT-21393"/>
    <x v="17"/>
    <x v="16"/>
    <s v="UN"/>
    <x v="9"/>
    <s v="SALIDA"/>
    <n v="-13"/>
    <s v="Ago"/>
    <n v="2018"/>
  </r>
  <r>
    <d v="2018-03-05T00:00:00"/>
    <s v="OT-25735"/>
    <x v="18"/>
    <x v="15"/>
    <s v="UN"/>
    <x v="4"/>
    <s v="SALIDA"/>
    <n v="-16"/>
    <s v="Mar"/>
    <n v="2018"/>
  </r>
  <r>
    <d v="2018-02-16T00:00:00"/>
    <s v="OT-46499"/>
    <x v="19"/>
    <x v="17"/>
    <s v="UN"/>
    <x v="1"/>
    <s v="INGRESO"/>
    <n v="18"/>
    <s v="Feb"/>
    <n v="2018"/>
  </r>
  <r>
    <d v="2018-06-14T00:00:00"/>
    <s v="OT-20644"/>
    <x v="20"/>
    <x v="18"/>
    <s v="UN"/>
    <x v="7"/>
    <s v="INGRESO"/>
    <n v="11"/>
    <s v="Jun"/>
    <n v="2018"/>
  </r>
  <r>
    <d v="2018-03-28T00:00:00"/>
    <s v="OT-25325"/>
    <x v="21"/>
    <x v="19"/>
    <s v="UN"/>
    <x v="10"/>
    <s v="SALIDA"/>
    <n v="-18"/>
    <s v="Mar"/>
    <n v="2018"/>
  </r>
  <r>
    <d v="2018-03-12T00:00:00"/>
    <s v="OT-34860"/>
    <x v="22"/>
    <x v="20"/>
    <s v="UN"/>
    <x v="7"/>
    <s v="INGRESO"/>
    <n v="15"/>
    <s v="Mar"/>
    <n v="2018"/>
  </r>
  <r>
    <d v="2018-06-23T00:00:00"/>
    <s v="OT-39265"/>
    <x v="23"/>
    <x v="21"/>
    <s v="UN"/>
    <x v="11"/>
    <s v="SALIDA"/>
    <n v="-19"/>
    <s v="Jun"/>
    <n v="2018"/>
  </r>
  <r>
    <d v="2018-07-01T00:00:00"/>
    <s v="OT-47957"/>
    <x v="24"/>
    <x v="22"/>
    <s v="UN"/>
    <x v="6"/>
    <s v="INGRESO"/>
    <n v="14"/>
    <s v="Jul"/>
    <n v="2018"/>
  </r>
  <r>
    <d v="2018-05-30T00:00:00"/>
    <s v="OT-48628"/>
    <x v="25"/>
    <x v="23"/>
    <s v="UN"/>
    <x v="7"/>
    <s v="INGRESO"/>
    <n v="18"/>
    <s v="May"/>
    <n v="2018"/>
  </r>
  <r>
    <d v="2018-01-27T00:00:00"/>
    <s v="OT-16182"/>
    <x v="26"/>
    <x v="24"/>
    <s v="UN"/>
    <x v="4"/>
    <s v="SALIDA"/>
    <n v="-9"/>
    <s v="Ene"/>
    <n v="2018"/>
  </r>
  <r>
    <d v="2018-04-04T00:00:00"/>
    <s v="OT-34538"/>
    <x v="27"/>
    <x v="25"/>
    <s v="UN"/>
    <x v="9"/>
    <s v="INGRESO"/>
    <n v="11"/>
    <s v="Abr"/>
    <n v="2018"/>
  </r>
  <r>
    <d v="2018-03-25T00:00:00"/>
    <s v="OT-39999"/>
    <x v="28"/>
    <x v="26"/>
    <s v="UN"/>
    <x v="6"/>
    <s v="INGRESO"/>
    <n v="14"/>
    <s v="Mar"/>
    <n v="2018"/>
  </r>
  <r>
    <d v="2018-06-10T00:00:00"/>
    <s v="OT-37677"/>
    <x v="29"/>
    <x v="27"/>
    <s v="UN"/>
    <x v="6"/>
    <s v="INGRESO"/>
    <n v="16"/>
    <s v="Jun"/>
    <n v="2018"/>
  </r>
  <r>
    <d v="2018-06-01T00:00:00"/>
    <s v="OT-36017"/>
    <x v="30"/>
    <x v="28"/>
    <s v="UN"/>
    <x v="12"/>
    <s v="SALIDA"/>
    <n v="-12"/>
    <s v="Jun"/>
    <n v="2018"/>
  </r>
  <r>
    <d v="2018-04-21T00:00:00"/>
    <s v="OT-44347"/>
    <x v="31"/>
    <x v="29"/>
    <s v="UN"/>
    <x v="7"/>
    <s v="SALIDA"/>
    <n v="-14"/>
    <s v="Abr"/>
    <n v="2018"/>
  </r>
  <r>
    <d v="2018-04-02T00:00:00"/>
    <s v="OT-39967"/>
    <x v="32"/>
    <x v="30"/>
    <s v="UN"/>
    <x v="9"/>
    <s v="INGRESO"/>
    <n v="18"/>
    <s v="Abr"/>
    <n v="2018"/>
  </r>
  <r>
    <d v="2018-05-13T00:00:00"/>
    <s v="OT-13453"/>
    <x v="33"/>
    <x v="31"/>
    <s v="UN"/>
    <x v="1"/>
    <s v="SALIDA"/>
    <n v="-17"/>
    <s v="May"/>
    <n v="2018"/>
  </r>
  <r>
    <d v="2018-08-31T00:00:00"/>
    <s v="OT-11471"/>
    <x v="34"/>
    <x v="32"/>
    <s v="UN"/>
    <x v="4"/>
    <s v="INGRESO"/>
    <n v="10"/>
    <s v="Ago"/>
    <n v="2018"/>
  </r>
  <r>
    <d v="2018-07-30T00:00:00"/>
    <s v="OT-34279"/>
    <x v="30"/>
    <x v="28"/>
    <s v="UN"/>
    <x v="12"/>
    <s v="INGRESO"/>
    <n v="19"/>
    <s v="Jul"/>
    <n v="2018"/>
  </r>
  <r>
    <d v="2018-04-29T00:00:00"/>
    <s v="OT-30548"/>
    <x v="35"/>
    <x v="33"/>
    <s v="UN"/>
    <x v="10"/>
    <s v="INGRESO"/>
    <n v="18"/>
    <s v="Abr"/>
    <n v="2018"/>
  </r>
  <r>
    <d v="2018-05-04T00:00:00"/>
    <s v="OT-26452"/>
    <x v="36"/>
    <x v="0"/>
    <s v="UN"/>
    <x v="0"/>
    <s v="SALIDA"/>
    <n v="-15"/>
    <s v="May"/>
    <n v="2018"/>
  </r>
  <r>
    <d v="2018-01-28T00:00:00"/>
    <s v="OT-13039"/>
    <x v="37"/>
    <x v="34"/>
    <s v="UN"/>
    <x v="10"/>
    <s v="SALIDA"/>
    <n v="-18"/>
    <s v="Ene"/>
    <n v="2018"/>
  </r>
  <r>
    <d v="2018-04-23T00:00:00"/>
    <s v="OT-29118"/>
    <x v="38"/>
    <x v="35"/>
    <s v="UN"/>
    <x v="4"/>
    <s v="SALIDA"/>
    <n v="-7"/>
    <s v="Abr"/>
    <n v="2018"/>
  </r>
  <r>
    <d v="2018-04-15T00:00:00"/>
    <s v="OT-31449"/>
    <x v="39"/>
    <x v="36"/>
    <s v="UN"/>
    <x v="10"/>
    <s v="INGRESO"/>
    <n v="17"/>
    <s v="Abr"/>
    <n v="2018"/>
  </r>
  <r>
    <d v="2018-05-20T00:00:00"/>
    <s v="OT-18713"/>
    <x v="40"/>
    <x v="37"/>
    <s v="UN"/>
    <x v="8"/>
    <s v="INGRESO"/>
    <n v="19"/>
    <s v="May"/>
    <n v="2018"/>
  </r>
  <r>
    <d v="2018-02-01T00:00:00"/>
    <s v="OT-38790"/>
    <x v="0"/>
    <x v="0"/>
    <s v="UN"/>
    <x v="0"/>
    <s v="INGRESO"/>
    <n v="20"/>
    <s v="Feb"/>
    <n v="2018"/>
  </r>
  <r>
    <d v="2018-04-29T00:00:00"/>
    <s v="OT-10845"/>
    <x v="41"/>
    <x v="38"/>
    <s v="UN"/>
    <x v="0"/>
    <s v="SALIDA"/>
    <n v="-14"/>
    <s v="Abr"/>
    <n v="2018"/>
  </r>
  <r>
    <d v="2018-04-30T00:00:00"/>
    <s v="OT-33203"/>
    <x v="42"/>
    <x v="39"/>
    <s v="UN"/>
    <x v="8"/>
    <s v="INGRESO"/>
    <n v="17"/>
    <s v="Abr"/>
    <n v="2018"/>
  </r>
  <r>
    <d v="2018-03-04T00:00:00"/>
    <s v="OT-18038"/>
    <x v="43"/>
    <x v="40"/>
    <s v="UN"/>
    <x v="7"/>
    <s v="INGRESO"/>
    <n v="18"/>
    <s v="Mar"/>
    <n v="2018"/>
  </r>
  <r>
    <d v="2018-05-07T00:00:00"/>
    <s v="OT-38926"/>
    <x v="44"/>
    <x v="41"/>
    <s v="UN"/>
    <x v="8"/>
    <s v="INGRESO"/>
    <n v="19"/>
    <s v="May"/>
    <n v="2018"/>
  </r>
  <r>
    <d v="2018-01-21T00:00:00"/>
    <s v="OT-17602"/>
    <x v="45"/>
    <x v="42"/>
    <s v="UN"/>
    <x v="6"/>
    <s v="INGRESO"/>
    <n v="20"/>
    <s v="Ene"/>
    <n v="2018"/>
  </r>
  <r>
    <d v="2018-03-26T00:00:00"/>
    <s v="OT-20942"/>
    <x v="46"/>
    <x v="43"/>
    <s v="UN"/>
    <x v="3"/>
    <s v="SALIDA"/>
    <n v="-7"/>
    <s v="Mar"/>
    <n v="2018"/>
  </r>
  <r>
    <d v="2018-01-06T00:00:00"/>
    <s v="OT-33273"/>
    <x v="47"/>
    <x v="44"/>
    <s v="UN"/>
    <x v="5"/>
    <s v="INGRESO"/>
    <n v="10"/>
    <s v="Ene"/>
    <n v="2018"/>
  </r>
  <r>
    <d v="2018-07-13T00:00:00"/>
    <s v="OT-37090"/>
    <x v="48"/>
    <x v="45"/>
    <s v="UN"/>
    <x v="7"/>
    <s v="INGRESO"/>
    <n v="17"/>
    <s v="Jul"/>
    <n v="2018"/>
  </r>
  <r>
    <d v="2018-07-14T00:00:00"/>
    <s v="OT-28581"/>
    <x v="49"/>
    <x v="46"/>
    <s v="UN"/>
    <x v="6"/>
    <s v="SALIDA"/>
    <n v="-12"/>
    <s v="Jul"/>
    <n v="2018"/>
  </r>
  <r>
    <d v="2018-02-21T00:00:00"/>
    <s v="OT-21887"/>
    <x v="50"/>
    <x v="47"/>
    <s v="UN"/>
    <x v="4"/>
    <s v="INGRESO"/>
    <n v="12"/>
    <s v="Feb"/>
    <n v="2018"/>
  </r>
  <r>
    <d v="2018-01-21T00:00:00"/>
    <s v="OT-35785"/>
    <x v="51"/>
    <x v="48"/>
    <s v="UN"/>
    <x v="10"/>
    <s v="SALIDA"/>
    <n v="-19"/>
    <s v="Ene"/>
    <n v="2018"/>
  </r>
  <r>
    <d v="2018-07-14T00:00:00"/>
    <s v="OT-13450"/>
    <x v="52"/>
    <x v="49"/>
    <s v="UN"/>
    <x v="8"/>
    <s v="INGRESO"/>
    <n v="14"/>
    <s v="Jul"/>
    <n v="2018"/>
  </r>
  <r>
    <d v="2018-03-30T00:00:00"/>
    <s v="OT-22325"/>
    <x v="53"/>
    <x v="50"/>
    <s v="UN"/>
    <x v="4"/>
    <s v="INGRESO"/>
    <n v="19"/>
    <s v="Mar"/>
    <n v="2018"/>
  </r>
  <r>
    <d v="2018-06-14T00:00:00"/>
    <s v="OT-32577"/>
    <x v="54"/>
    <x v="51"/>
    <s v="UN"/>
    <x v="7"/>
    <s v="SALIDA"/>
    <n v="-17"/>
    <s v="Jun"/>
    <n v="2018"/>
  </r>
  <r>
    <d v="2018-07-11T00:00:00"/>
    <s v="OT-34371"/>
    <x v="55"/>
    <x v="52"/>
    <s v="UN"/>
    <x v="9"/>
    <s v="SALIDA"/>
    <n v="-17"/>
    <s v="Jul"/>
    <n v="2018"/>
  </r>
  <r>
    <d v="2018-07-25T00:00:00"/>
    <s v="OT-26379"/>
    <x v="56"/>
    <x v="53"/>
    <s v="UN"/>
    <x v="4"/>
    <s v="INGRESO"/>
    <n v="14"/>
    <s v="Jul"/>
    <n v="2018"/>
  </r>
  <r>
    <d v="2018-02-25T00:00:00"/>
    <s v="OT-10283"/>
    <x v="57"/>
    <x v="54"/>
    <s v="UN"/>
    <x v="12"/>
    <s v="INGRESO"/>
    <n v="17"/>
    <s v="Feb"/>
    <n v="2018"/>
  </r>
  <r>
    <d v="2018-07-10T00:00:00"/>
    <s v="OT-29622"/>
    <x v="5"/>
    <x v="5"/>
    <s v="UN"/>
    <x v="2"/>
    <s v="SALIDA"/>
    <n v="-10"/>
    <s v="Jul"/>
    <n v="2018"/>
  </r>
  <r>
    <d v="2018-01-24T00:00:00"/>
    <s v="OT-48937"/>
    <x v="58"/>
    <x v="55"/>
    <s v="UN"/>
    <x v="4"/>
    <s v="INGRESO"/>
    <n v="16"/>
    <s v="Ene"/>
    <n v="2018"/>
  </r>
  <r>
    <d v="2018-02-18T00:00:00"/>
    <s v="OT-10531"/>
    <x v="59"/>
    <x v="56"/>
    <s v="UN"/>
    <x v="4"/>
    <s v="INGRESO"/>
    <n v="19"/>
    <s v="Feb"/>
    <n v="2018"/>
  </r>
  <r>
    <d v="2018-03-09T00:00:00"/>
    <s v="OT-30737"/>
    <x v="60"/>
    <x v="57"/>
    <s v="UN"/>
    <x v="4"/>
    <s v="INGRESO"/>
    <n v="11"/>
    <s v="Mar"/>
    <n v="2018"/>
  </r>
  <r>
    <d v="2018-04-14T00:00:00"/>
    <s v="OT-47044"/>
    <x v="61"/>
    <x v="57"/>
    <s v="UN"/>
    <x v="4"/>
    <s v="SALIDA"/>
    <n v="-12"/>
    <s v="Abr"/>
    <n v="2018"/>
  </r>
  <r>
    <d v="2018-06-14T00:00:00"/>
    <s v="OT-20507"/>
    <x v="62"/>
    <x v="58"/>
    <s v="UN"/>
    <x v="4"/>
    <s v="SALIDA"/>
    <n v="-17"/>
    <s v="Jun"/>
    <n v="2018"/>
  </r>
  <r>
    <d v="2018-03-04T00:00:00"/>
    <s v="OT-18986"/>
    <x v="63"/>
    <x v="59"/>
    <s v="UN"/>
    <x v="7"/>
    <s v="SALIDA"/>
    <n v="-7"/>
    <s v="Mar"/>
    <n v="2018"/>
  </r>
  <r>
    <d v="2018-03-24T00:00:00"/>
    <s v="OT-41596"/>
    <x v="64"/>
    <x v="60"/>
    <s v="UN"/>
    <x v="12"/>
    <s v="INGRESO"/>
    <n v="12"/>
    <s v="Mar"/>
    <n v="2018"/>
  </r>
  <r>
    <d v="2018-04-07T00:00:00"/>
    <s v="OT-23806"/>
    <x v="65"/>
    <x v="61"/>
    <s v="UN"/>
    <x v="7"/>
    <s v="INGRESO"/>
    <n v="12"/>
    <s v="Abr"/>
    <n v="2018"/>
  </r>
  <r>
    <d v="2018-07-03T00:00:00"/>
    <s v="OT-17422"/>
    <x v="66"/>
    <x v="62"/>
    <s v="UN"/>
    <x v="1"/>
    <s v="INGRESO"/>
    <n v="14"/>
    <s v="Jul"/>
    <n v="2018"/>
  </r>
  <r>
    <d v="2018-02-24T00:00:00"/>
    <s v="OT-21642"/>
    <x v="67"/>
    <x v="63"/>
    <s v="UN"/>
    <x v="4"/>
    <s v="SALIDA"/>
    <n v="-12"/>
    <s v="Feb"/>
    <n v="2018"/>
  </r>
  <r>
    <d v="2018-02-05T00:00:00"/>
    <s v="OT-44527"/>
    <x v="68"/>
    <x v="38"/>
    <s v="UN"/>
    <x v="0"/>
    <s v="INGRESO"/>
    <n v="16"/>
    <s v="Feb"/>
    <n v="2018"/>
  </r>
  <r>
    <d v="2018-05-21T00:00:00"/>
    <s v="OT-24134"/>
    <x v="69"/>
    <x v="64"/>
    <s v="UN"/>
    <x v="0"/>
    <s v="INGRESO"/>
    <n v="13"/>
    <s v="May"/>
    <n v="2018"/>
  </r>
  <r>
    <d v="2018-04-23T00:00:00"/>
    <s v="OT-14778"/>
    <x v="70"/>
    <x v="65"/>
    <s v="UN"/>
    <x v="6"/>
    <s v="INGRESO"/>
    <n v="11"/>
    <s v="Abr"/>
    <n v="2018"/>
  </r>
  <r>
    <d v="2018-04-01T00:00:00"/>
    <s v="OT-18340"/>
    <x v="71"/>
    <x v="66"/>
    <s v="UN"/>
    <x v="8"/>
    <s v="SALIDA"/>
    <n v="-16"/>
    <s v="Abr"/>
    <n v="2018"/>
  </r>
  <r>
    <d v="2018-08-09T00:00:00"/>
    <s v="OT-35618"/>
    <x v="72"/>
    <x v="67"/>
    <s v="UN"/>
    <x v="12"/>
    <s v="INGRESO"/>
    <n v="20"/>
    <s v="Ago"/>
    <n v="2018"/>
  </r>
  <r>
    <d v="2018-01-02T00:00:00"/>
    <s v="OT-16241"/>
    <x v="73"/>
    <x v="68"/>
    <s v="UN"/>
    <x v="2"/>
    <s v="SALIDA"/>
    <n v="-11"/>
    <s v="Ene"/>
    <n v="2018"/>
  </r>
  <r>
    <d v="2018-03-06T00:00:00"/>
    <s v="OT-11595"/>
    <x v="74"/>
    <x v="69"/>
    <s v="UN"/>
    <x v="4"/>
    <s v="SALIDA"/>
    <n v="-19"/>
    <s v="Mar"/>
    <n v="2018"/>
  </r>
  <r>
    <d v="2018-06-08T00:00:00"/>
    <s v="OT-25328"/>
    <x v="55"/>
    <x v="52"/>
    <s v="UN"/>
    <x v="9"/>
    <s v="INGRESO"/>
    <n v="12"/>
    <s v="Jun"/>
    <n v="2018"/>
  </r>
  <r>
    <d v="2018-03-02T00:00:00"/>
    <s v="OT-23595"/>
    <x v="75"/>
    <x v="70"/>
    <s v="UN"/>
    <x v="6"/>
    <s v="SALIDA"/>
    <n v="-5"/>
    <s v="Mar"/>
    <n v="2018"/>
  </r>
  <r>
    <d v="2018-06-15T00:00:00"/>
    <s v="OT-33455"/>
    <x v="76"/>
    <x v="71"/>
    <s v="UN"/>
    <x v="10"/>
    <s v="SALIDA"/>
    <n v="-14"/>
    <s v="Jun"/>
    <n v="2018"/>
  </r>
  <r>
    <d v="2018-05-09T00:00:00"/>
    <s v="OT-15499"/>
    <x v="77"/>
    <x v="72"/>
    <s v="UN"/>
    <x v="9"/>
    <s v="SALIDA"/>
    <n v="-5"/>
    <s v="May"/>
    <n v="2018"/>
  </r>
  <r>
    <d v="2018-06-29T00:00:00"/>
    <s v="OT-15308"/>
    <x v="78"/>
    <x v="73"/>
    <s v="UN"/>
    <x v="3"/>
    <s v="INGRESO"/>
    <n v="17"/>
    <s v="Jun"/>
    <n v="2018"/>
  </r>
  <r>
    <d v="2018-01-25T00:00:00"/>
    <s v="OT-24180"/>
    <x v="79"/>
    <x v="74"/>
    <s v="UN"/>
    <x v="4"/>
    <s v="SALIDA"/>
    <n v="-19"/>
    <s v="Ene"/>
    <n v="2018"/>
  </r>
  <r>
    <d v="2018-03-16T00:00:00"/>
    <s v="OT-43096"/>
    <x v="80"/>
    <x v="75"/>
    <s v="UN"/>
    <x v="7"/>
    <s v="SALIDA"/>
    <n v="-9"/>
    <s v="Mar"/>
    <n v="2018"/>
  </r>
  <r>
    <d v="2018-07-02T00:00:00"/>
    <s v="OT-33080"/>
    <x v="81"/>
    <x v="76"/>
    <s v="UN"/>
    <x v="4"/>
    <s v="SALIDA"/>
    <n v="-14"/>
    <s v="Jul"/>
    <n v="2018"/>
  </r>
  <r>
    <d v="2018-05-11T00:00:00"/>
    <s v="OT-14812"/>
    <x v="82"/>
    <x v="77"/>
    <s v="UN"/>
    <x v="3"/>
    <s v="INGRESO"/>
    <n v="16"/>
    <s v="May"/>
    <n v="2018"/>
  </r>
  <r>
    <d v="2018-05-21T00:00:00"/>
    <s v="OT-37263"/>
    <x v="26"/>
    <x v="24"/>
    <s v="UN"/>
    <x v="4"/>
    <s v="INGRESO"/>
    <n v="17"/>
    <s v="May"/>
    <n v="2018"/>
  </r>
  <r>
    <d v="2018-02-17T00:00:00"/>
    <s v="OT-45328"/>
    <x v="83"/>
    <x v="78"/>
    <s v="UN"/>
    <x v="7"/>
    <s v="SALIDA"/>
    <n v="-14"/>
    <s v="Feb"/>
    <n v="2018"/>
  </r>
  <r>
    <d v="2018-05-10T00:00:00"/>
    <s v="OT-49691"/>
    <x v="62"/>
    <x v="58"/>
    <s v="UN"/>
    <x v="4"/>
    <s v="SALIDA"/>
    <n v="-15"/>
    <s v="May"/>
    <n v="2018"/>
  </r>
  <r>
    <d v="2018-08-08T00:00:00"/>
    <s v="OT-16968"/>
    <x v="84"/>
    <x v="79"/>
    <s v="UN"/>
    <x v="12"/>
    <s v="SALIDA"/>
    <n v="-13"/>
    <s v="Ago"/>
    <n v="2018"/>
  </r>
  <r>
    <d v="2018-03-10T00:00:00"/>
    <s v="OT-46658"/>
    <x v="85"/>
    <x v="80"/>
    <s v="UN"/>
    <x v="4"/>
    <s v="SALIDA"/>
    <n v="-16"/>
    <s v="Mar"/>
    <n v="2018"/>
  </r>
  <r>
    <d v="2018-03-31T00:00:00"/>
    <s v="OT-33201"/>
    <x v="86"/>
    <x v="81"/>
    <s v="UN"/>
    <x v="9"/>
    <s v="SALIDA"/>
    <n v="-5"/>
    <s v="Mar"/>
    <n v="2018"/>
  </r>
  <r>
    <d v="2018-06-07T00:00:00"/>
    <s v="OT-29175"/>
    <x v="87"/>
    <x v="82"/>
    <s v="UN"/>
    <x v="6"/>
    <s v="INGRESO"/>
    <n v="11"/>
    <s v="Jun"/>
    <n v="2018"/>
  </r>
  <r>
    <d v="2018-05-29T00:00:00"/>
    <s v="OT-26217"/>
    <x v="88"/>
    <x v="83"/>
    <s v="UN"/>
    <x v="6"/>
    <s v="INGRESO"/>
    <n v="12"/>
    <s v="May"/>
    <n v="2018"/>
  </r>
  <r>
    <d v="2018-05-13T00:00:00"/>
    <s v="OT-16574"/>
    <x v="89"/>
    <x v="84"/>
    <s v="UN"/>
    <x v="7"/>
    <s v="SALIDA"/>
    <n v="-16"/>
    <s v="May"/>
    <n v="2018"/>
  </r>
  <r>
    <d v="2018-04-19T00:00:00"/>
    <s v="OT-10566"/>
    <x v="90"/>
    <x v="85"/>
    <s v="UN"/>
    <x v="2"/>
    <s v="SALIDA"/>
    <n v="-8"/>
    <s v="Abr"/>
    <n v="2018"/>
  </r>
  <r>
    <d v="2018-02-16T00:00:00"/>
    <s v="OT-11436"/>
    <x v="83"/>
    <x v="78"/>
    <s v="UN"/>
    <x v="7"/>
    <s v="INGRESO"/>
    <n v="11"/>
    <s v="Feb"/>
    <n v="2018"/>
  </r>
  <r>
    <d v="2018-06-06T00:00:00"/>
    <s v="OT-31962"/>
    <x v="91"/>
    <x v="86"/>
    <s v="UN"/>
    <x v="8"/>
    <s v="SALIDA"/>
    <n v="-6"/>
    <s v="Jun"/>
    <n v="2018"/>
  </r>
  <r>
    <d v="2018-06-09T00:00:00"/>
    <s v="OT-26365"/>
    <x v="92"/>
    <x v="87"/>
    <s v="UN"/>
    <x v="4"/>
    <s v="INGRESO"/>
    <n v="14"/>
    <s v="Jun"/>
    <n v="2018"/>
  </r>
  <r>
    <d v="2018-06-15T00:00:00"/>
    <s v="OT-34530"/>
    <x v="93"/>
    <x v="88"/>
    <s v="UN"/>
    <x v="6"/>
    <s v="INGRESO"/>
    <n v="12"/>
    <s v="Jun"/>
    <n v="2018"/>
  </r>
  <r>
    <d v="2018-07-20T00:00:00"/>
    <s v="OT-28522"/>
    <x v="94"/>
    <x v="89"/>
    <s v="UN"/>
    <x v="7"/>
    <s v="INGRESO"/>
    <n v="16"/>
    <s v="Jul"/>
    <n v="2018"/>
  </r>
  <r>
    <d v="2018-03-19T00:00:00"/>
    <s v="OT-48356"/>
    <x v="95"/>
    <x v="90"/>
    <s v="UN"/>
    <x v="7"/>
    <s v="SALIDA"/>
    <n v="-20"/>
    <s v="Mar"/>
    <n v="2018"/>
  </r>
  <r>
    <d v="2018-04-11T00:00:00"/>
    <s v="OT-37750"/>
    <x v="96"/>
    <x v="91"/>
    <s v="UN"/>
    <x v="3"/>
    <s v="SALIDA"/>
    <n v="-5"/>
    <s v="Abr"/>
    <n v="2018"/>
  </r>
  <r>
    <d v="2018-05-02T00:00:00"/>
    <s v="OT-46398"/>
    <x v="97"/>
    <x v="92"/>
    <s v="UN"/>
    <x v="4"/>
    <s v="INGRESO"/>
    <n v="18"/>
    <s v="May"/>
    <n v="2018"/>
  </r>
  <r>
    <d v="2018-04-05T00:00:00"/>
    <s v="OT-37778"/>
    <x v="98"/>
    <x v="93"/>
    <s v="UN"/>
    <x v="10"/>
    <s v="INGRESO"/>
    <n v="16"/>
    <s v="Abr"/>
    <n v="2018"/>
  </r>
  <r>
    <d v="2018-08-31T00:00:00"/>
    <s v="OT-19844"/>
    <x v="99"/>
    <x v="94"/>
    <s v="UN"/>
    <x v="4"/>
    <s v="INGRESO"/>
    <n v="12"/>
    <s v="Ago"/>
    <n v="2018"/>
  </r>
  <r>
    <d v="2018-08-27T00:00:00"/>
    <s v="OT-16155"/>
    <x v="100"/>
    <x v="95"/>
    <s v="UN"/>
    <x v="5"/>
    <s v="SALIDA"/>
    <n v="-11"/>
    <s v="Ago"/>
    <n v="2018"/>
  </r>
  <r>
    <d v="2018-03-04T00:00:00"/>
    <s v="OT-12935"/>
    <x v="101"/>
    <x v="96"/>
    <s v="UN"/>
    <x v="4"/>
    <s v="INGRESO"/>
    <n v="19"/>
    <s v="Mar"/>
    <n v="2018"/>
  </r>
  <r>
    <d v="2018-06-22T00:00:00"/>
    <s v="OT-12321"/>
    <x v="102"/>
    <x v="97"/>
    <s v="UN"/>
    <x v="13"/>
    <s v="SALIDA"/>
    <n v="-7"/>
    <s v="Jun"/>
    <n v="2018"/>
  </r>
  <r>
    <d v="2018-07-06T00:00:00"/>
    <s v="OT-49801"/>
    <x v="103"/>
    <x v="98"/>
    <s v="UN"/>
    <x v="7"/>
    <s v="SALIDA"/>
    <n v="-5"/>
    <s v="Jul"/>
    <n v="2018"/>
  </r>
  <r>
    <d v="2018-06-24T00:00:00"/>
    <s v="OT-11772"/>
    <x v="104"/>
    <x v="99"/>
    <s v="UN"/>
    <x v="12"/>
    <s v="INGRESO"/>
    <n v="19"/>
    <s v="Jun"/>
    <n v="2018"/>
  </r>
  <r>
    <d v="2018-02-20T00:00:00"/>
    <s v="OT-25837"/>
    <x v="105"/>
    <x v="100"/>
    <s v="UN"/>
    <x v="7"/>
    <s v="SALIDA"/>
    <n v="-6"/>
    <s v="Feb"/>
    <n v="2018"/>
  </r>
  <r>
    <d v="2018-01-05T00:00:00"/>
    <s v="OT-41951"/>
    <x v="106"/>
    <x v="84"/>
    <s v="UN"/>
    <x v="7"/>
    <s v="INGRESO"/>
    <n v="17"/>
    <s v="Ene"/>
    <n v="2018"/>
  </r>
  <r>
    <d v="2018-02-08T00:00:00"/>
    <s v="OT-47119"/>
    <x v="38"/>
    <x v="35"/>
    <s v="UN"/>
    <x v="4"/>
    <s v="SALIDA"/>
    <n v="-12"/>
    <s v="Feb"/>
    <n v="2018"/>
  </r>
  <r>
    <d v="2018-04-17T00:00:00"/>
    <s v="OT-18840"/>
    <x v="107"/>
    <x v="101"/>
    <s v="UN"/>
    <x v="10"/>
    <s v="SALIDA"/>
    <n v="-9"/>
    <s v="Abr"/>
    <n v="2018"/>
  </r>
  <r>
    <d v="2018-04-02T00:00:00"/>
    <s v="OT-16024"/>
    <x v="58"/>
    <x v="55"/>
    <s v="UN"/>
    <x v="4"/>
    <s v="SALIDA"/>
    <n v="-17"/>
    <s v="Abr"/>
    <n v="2018"/>
  </r>
  <r>
    <d v="2018-02-12T00:00:00"/>
    <s v="OT-23995"/>
    <x v="108"/>
    <x v="102"/>
    <s v="UN"/>
    <x v="3"/>
    <s v="SALIDA"/>
    <n v="-14"/>
    <s v="Feb"/>
    <n v="2018"/>
  </r>
  <r>
    <d v="2018-02-13T00:00:00"/>
    <s v="OT-45512"/>
    <x v="109"/>
    <x v="17"/>
    <s v="UN"/>
    <x v="1"/>
    <s v="INGRESO"/>
    <n v="19"/>
    <s v="Feb"/>
    <n v="2018"/>
  </r>
  <r>
    <d v="2018-04-13T00:00:00"/>
    <s v="OT-46491"/>
    <x v="110"/>
    <x v="103"/>
    <s v="UN"/>
    <x v="6"/>
    <s v="SALIDA"/>
    <n v="-18"/>
    <s v="Abr"/>
    <n v="2018"/>
  </r>
  <r>
    <d v="2018-01-16T00:00:00"/>
    <s v="OT-40788"/>
    <x v="108"/>
    <x v="102"/>
    <s v="UN"/>
    <x v="3"/>
    <s v="INGRESO"/>
    <n v="15"/>
    <s v="Ene"/>
    <n v="2018"/>
  </r>
  <r>
    <d v="2018-05-21T00:00:00"/>
    <s v="OT-29906"/>
    <x v="111"/>
    <x v="104"/>
    <s v="UN"/>
    <x v="10"/>
    <s v="INGRESO"/>
    <n v="20"/>
    <s v="May"/>
    <n v="2018"/>
  </r>
  <r>
    <d v="2018-07-11T00:00:00"/>
    <s v="OT-38497"/>
    <x v="112"/>
    <x v="105"/>
    <s v="UN"/>
    <x v="1"/>
    <s v="SALIDA"/>
    <n v="-19"/>
    <s v="Jul"/>
    <n v="2018"/>
  </r>
  <r>
    <d v="2018-01-13T00:00:00"/>
    <s v="OT-38715"/>
    <x v="113"/>
    <x v="106"/>
    <s v="UN"/>
    <x v="3"/>
    <s v="INGRESO"/>
    <n v="20"/>
    <s v="Ene"/>
    <n v="2018"/>
  </r>
  <r>
    <d v="2018-02-26T00:00:00"/>
    <s v="OT-33473"/>
    <x v="114"/>
    <x v="107"/>
    <s v="UN"/>
    <x v="7"/>
    <s v="INGRESO"/>
    <n v="18"/>
    <s v="Feb"/>
    <n v="2018"/>
  </r>
  <r>
    <d v="2018-05-05T00:00:00"/>
    <s v="OT-34742"/>
    <x v="115"/>
    <x v="108"/>
    <s v="UN"/>
    <x v="9"/>
    <s v="INGRESO"/>
    <n v="10"/>
    <s v="May"/>
    <n v="2018"/>
  </r>
  <r>
    <d v="2018-07-22T00:00:00"/>
    <s v="OT-12148"/>
    <x v="10"/>
    <x v="9"/>
    <s v="UN"/>
    <x v="1"/>
    <s v="INGRESO"/>
    <n v="11"/>
    <s v="Jul"/>
    <n v="2018"/>
  </r>
  <r>
    <d v="2018-08-20T00:00:00"/>
    <s v="OT-31941"/>
    <x v="116"/>
    <x v="109"/>
    <s v="UN"/>
    <x v="4"/>
    <s v="SALIDA"/>
    <n v="-13"/>
    <s v="Ago"/>
    <n v="2018"/>
  </r>
  <r>
    <d v="2018-03-09T00:00:00"/>
    <s v="OT-31686"/>
    <x v="117"/>
    <x v="110"/>
    <s v="UN"/>
    <x v="8"/>
    <s v="INGRESO"/>
    <n v="16"/>
    <s v="Mar"/>
    <n v="2018"/>
  </r>
  <r>
    <d v="2018-02-13T00:00:00"/>
    <s v="OT-21198"/>
    <x v="118"/>
    <x v="111"/>
    <s v="UN"/>
    <x v="10"/>
    <s v="INGRESO"/>
    <n v="11"/>
    <s v="Feb"/>
    <n v="2018"/>
  </r>
  <r>
    <d v="2018-05-22T00:00:00"/>
    <s v="OT-31471"/>
    <x v="119"/>
    <x v="112"/>
    <s v="UN"/>
    <x v="10"/>
    <s v="SALIDA"/>
    <n v="-10"/>
    <s v="May"/>
    <n v="2018"/>
  </r>
  <r>
    <d v="2018-04-27T00:00:00"/>
    <s v="OT-40223"/>
    <x v="120"/>
    <x v="113"/>
    <s v="UN"/>
    <x v="4"/>
    <s v="INGRESO"/>
    <n v="16"/>
    <s v="Abr"/>
    <n v="2018"/>
  </r>
  <r>
    <d v="2018-07-16T00:00:00"/>
    <s v="OT-39258"/>
    <x v="121"/>
    <x v="114"/>
    <s v="UN"/>
    <x v="7"/>
    <s v="SALIDA"/>
    <n v="-18"/>
    <s v="Jul"/>
    <n v="2018"/>
  </r>
  <r>
    <d v="2018-07-17T00:00:00"/>
    <s v="OT-21685"/>
    <x v="122"/>
    <x v="115"/>
    <s v="UN"/>
    <x v="7"/>
    <s v="SALIDA"/>
    <n v="-19"/>
    <s v="Jul"/>
    <n v="2018"/>
  </r>
  <r>
    <d v="2018-07-12T00:00:00"/>
    <s v="OT-32153"/>
    <x v="123"/>
    <x v="116"/>
    <s v="UN"/>
    <x v="9"/>
    <s v="SALIDA"/>
    <n v="-14"/>
    <s v="Jul"/>
    <n v="2018"/>
  </r>
  <r>
    <d v="2018-08-09T00:00:00"/>
    <s v="OT-27911"/>
    <x v="124"/>
    <x v="31"/>
    <s v="UN"/>
    <x v="1"/>
    <s v="SALIDA"/>
    <n v="-12"/>
    <s v="Ago"/>
    <n v="2018"/>
  </r>
  <r>
    <d v="2018-05-25T00:00:00"/>
    <s v="OT-31459"/>
    <x v="125"/>
    <x v="117"/>
    <s v="UN"/>
    <x v="7"/>
    <s v="SALIDA"/>
    <n v="-9"/>
    <s v="May"/>
    <n v="2018"/>
  </r>
  <r>
    <d v="2018-03-04T00:00:00"/>
    <s v="OT-47472"/>
    <x v="126"/>
    <x v="118"/>
    <s v="UN"/>
    <x v="4"/>
    <s v="SALIDA"/>
    <n v="-15"/>
    <s v="Mar"/>
    <n v="2018"/>
  </r>
  <r>
    <d v="2018-07-03T00:00:00"/>
    <s v="OT-32857"/>
    <x v="127"/>
    <x v="119"/>
    <s v="UN"/>
    <x v="4"/>
    <s v="INGRESO"/>
    <n v="17"/>
    <s v="Jul"/>
    <n v="2018"/>
  </r>
  <r>
    <d v="2018-01-24T00:00:00"/>
    <s v="OT-31986"/>
    <x v="128"/>
    <x v="120"/>
    <s v="UN"/>
    <x v="4"/>
    <s v="SALIDA"/>
    <n v="-11"/>
    <s v="Ene"/>
    <n v="2018"/>
  </r>
  <r>
    <d v="2018-04-24T00:00:00"/>
    <s v="OT-33526"/>
    <x v="129"/>
    <x v="121"/>
    <s v="UN"/>
    <x v="7"/>
    <s v="INGRESO"/>
    <n v="19"/>
    <s v="Abr"/>
    <n v="2018"/>
  </r>
  <r>
    <d v="2018-02-24T00:00:00"/>
    <s v="OT-45015"/>
    <x v="130"/>
    <x v="122"/>
    <s v="UN"/>
    <x v="9"/>
    <s v="SALIDA"/>
    <n v="-10"/>
    <s v="Feb"/>
    <n v="2018"/>
  </r>
  <r>
    <d v="2018-04-03T00:00:00"/>
    <s v="OT-28808"/>
    <x v="131"/>
    <x v="123"/>
    <s v="UN"/>
    <x v="7"/>
    <s v="SALIDA"/>
    <n v="-19"/>
    <s v="Abr"/>
    <n v="2018"/>
  </r>
  <r>
    <d v="2018-06-15T00:00:00"/>
    <s v="OT-35770"/>
    <x v="132"/>
    <x v="124"/>
    <s v="UN"/>
    <x v="6"/>
    <s v="INGRESO"/>
    <n v="17"/>
    <s v="Jun"/>
    <n v="2018"/>
  </r>
  <r>
    <d v="2018-03-08T00:00:00"/>
    <s v="OT-13053"/>
    <x v="133"/>
    <x v="125"/>
    <s v="UN"/>
    <x v="7"/>
    <s v="INGRESO"/>
    <n v="10"/>
    <s v="Mar"/>
    <n v="2018"/>
  </r>
  <r>
    <d v="2018-06-11T00:00:00"/>
    <s v="OT-46661"/>
    <x v="131"/>
    <x v="123"/>
    <s v="UN"/>
    <x v="7"/>
    <s v="INGRESO"/>
    <n v="19"/>
    <s v="Jun"/>
    <n v="2018"/>
  </r>
  <r>
    <d v="2018-05-25T00:00:00"/>
    <s v="OT-46175"/>
    <x v="134"/>
    <x v="126"/>
    <s v="UN"/>
    <x v="7"/>
    <s v="SALIDA"/>
    <n v="-5"/>
    <s v="May"/>
    <n v="2018"/>
  </r>
  <r>
    <d v="2018-02-12T00:00:00"/>
    <s v="OT-20164"/>
    <x v="135"/>
    <x v="127"/>
    <s v="UN"/>
    <x v="7"/>
    <s v="INGRESO"/>
    <n v="14"/>
    <s v="Feb"/>
    <n v="2018"/>
  </r>
  <r>
    <d v="2018-05-17T00:00:00"/>
    <s v="OT-19555"/>
    <x v="136"/>
    <x v="128"/>
    <s v="UN"/>
    <x v="6"/>
    <s v="SALIDA"/>
    <n v="-7"/>
    <s v="May"/>
    <n v="2018"/>
  </r>
  <r>
    <d v="2018-07-12T00:00:00"/>
    <s v="OT-15818"/>
    <x v="137"/>
    <x v="129"/>
    <s v="UN"/>
    <x v="7"/>
    <s v="SALIDA"/>
    <n v="-7"/>
    <s v="Jul"/>
    <n v="2018"/>
  </r>
  <r>
    <d v="2018-01-27T00:00:00"/>
    <s v="OT-22708"/>
    <x v="138"/>
    <x v="130"/>
    <s v="UN"/>
    <x v="4"/>
    <s v="INGRESO"/>
    <n v="11"/>
    <s v="Ene"/>
    <n v="2018"/>
  </r>
  <r>
    <d v="2018-07-03T00:00:00"/>
    <s v="OT-45876"/>
    <x v="139"/>
    <x v="131"/>
    <s v="UN"/>
    <x v="4"/>
    <s v="SALIDA"/>
    <n v="-13"/>
    <s v="Jul"/>
    <n v="2018"/>
  </r>
  <r>
    <d v="2018-07-03T00:00:00"/>
    <s v="OT-14555"/>
    <x v="56"/>
    <x v="53"/>
    <s v="UN"/>
    <x v="4"/>
    <s v="SALIDA"/>
    <n v="-14"/>
    <s v="Jul"/>
    <n v="2018"/>
  </r>
  <r>
    <d v="2018-05-27T00:00:00"/>
    <s v="OT-39777"/>
    <x v="140"/>
    <x v="80"/>
    <s v="UN"/>
    <x v="4"/>
    <s v="SALIDA"/>
    <n v="-15"/>
    <s v="May"/>
    <n v="2018"/>
  </r>
  <r>
    <d v="2018-05-31T00:00:00"/>
    <s v="OT-33259"/>
    <x v="141"/>
    <x v="132"/>
    <s v="UN"/>
    <x v="0"/>
    <s v="INGRESO"/>
    <n v="19"/>
    <s v="May"/>
    <n v="2018"/>
  </r>
  <r>
    <d v="2018-04-26T00:00:00"/>
    <s v="OT-14338"/>
    <x v="142"/>
    <x v="133"/>
    <s v="UN"/>
    <x v="9"/>
    <s v="SALIDA"/>
    <n v="-7"/>
    <s v="Abr"/>
    <n v="2018"/>
  </r>
  <r>
    <d v="2018-01-18T00:00:00"/>
    <s v="OT-11711"/>
    <x v="6"/>
    <x v="6"/>
    <s v="UN"/>
    <x v="4"/>
    <s v="SALIDA"/>
    <n v="-7"/>
    <s v="Ene"/>
    <n v="2018"/>
  </r>
  <r>
    <d v="2018-08-06T00:00:00"/>
    <s v="OT-24721"/>
    <x v="143"/>
    <x v="134"/>
    <s v="UN"/>
    <x v="6"/>
    <s v="INGRESO"/>
    <n v="13"/>
    <s v="Ago"/>
    <n v="2018"/>
  </r>
  <r>
    <d v="2018-08-02T00:00:00"/>
    <s v="OT-39495"/>
    <x v="144"/>
    <x v="135"/>
    <s v="UN"/>
    <x v="7"/>
    <s v="INGRESO"/>
    <n v="17"/>
    <s v="Ago"/>
    <n v="2018"/>
  </r>
  <r>
    <d v="2018-05-22T00:00:00"/>
    <s v="OT-23484"/>
    <x v="145"/>
    <x v="136"/>
    <s v="UN"/>
    <x v="4"/>
    <s v="SALIDA"/>
    <n v="-16"/>
    <s v="May"/>
    <n v="2018"/>
  </r>
  <r>
    <d v="2018-02-15T00:00:00"/>
    <s v="OT-10423"/>
    <x v="146"/>
    <x v="137"/>
    <s v="UN"/>
    <x v="4"/>
    <s v="INGRESO"/>
    <n v="11"/>
    <s v="Feb"/>
    <n v="2018"/>
  </r>
  <r>
    <d v="2018-04-18T00:00:00"/>
    <s v="OT-38592"/>
    <x v="147"/>
    <x v="138"/>
    <s v="UN"/>
    <x v="8"/>
    <s v="INGRESO"/>
    <n v="16"/>
    <s v="Abr"/>
    <n v="2018"/>
  </r>
  <r>
    <d v="2018-06-22T00:00:00"/>
    <s v="OT-21952"/>
    <x v="148"/>
    <x v="139"/>
    <s v="UN"/>
    <x v="4"/>
    <s v="INGRESO"/>
    <n v="19"/>
    <s v="Jun"/>
    <n v="2018"/>
  </r>
  <r>
    <d v="2018-08-16T00:00:00"/>
    <s v="OT-26138"/>
    <x v="149"/>
    <x v="140"/>
    <s v="UN"/>
    <x v="7"/>
    <s v="SALIDA"/>
    <n v="-10"/>
    <s v="Ago"/>
    <n v="2018"/>
  </r>
  <r>
    <d v="2018-06-08T00:00:00"/>
    <s v="OT-29722"/>
    <x v="150"/>
    <x v="141"/>
    <s v="UN"/>
    <x v="7"/>
    <s v="SALIDA"/>
    <n v="-7"/>
    <s v="Jun"/>
    <n v="2018"/>
  </r>
  <r>
    <d v="2018-01-14T00:00:00"/>
    <s v="OT-38414"/>
    <x v="151"/>
    <x v="142"/>
    <s v="UN"/>
    <x v="1"/>
    <s v="SALIDA"/>
    <n v="-8"/>
    <s v="Ene"/>
    <n v="2018"/>
  </r>
  <r>
    <d v="2018-07-11T00:00:00"/>
    <s v="OT-10077"/>
    <x v="152"/>
    <x v="143"/>
    <s v="UN"/>
    <x v="9"/>
    <s v="SALIDA"/>
    <n v="-15"/>
    <s v="Jul"/>
    <n v="2018"/>
  </r>
  <r>
    <d v="2018-02-22T00:00:00"/>
    <s v="OT-46480"/>
    <x v="153"/>
    <x v="60"/>
    <s v="UN"/>
    <x v="12"/>
    <s v="SALIDA"/>
    <n v="-5"/>
    <s v="Feb"/>
    <n v="2018"/>
  </r>
  <r>
    <d v="2018-03-23T00:00:00"/>
    <s v="OT-22307"/>
    <x v="154"/>
    <x v="144"/>
    <s v="UN"/>
    <x v="5"/>
    <s v="SALIDA"/>
    <n v="-12"/>
    <s v="Mar"/>
    <n v="2018"/>
  </r>
  <r>
    <d v="2018-08-26T00:00:00"/>
    <s v="OT-35353"/>
    <x v="155"/>
    <x v="145"/>
    <s v="UN"/>
    <x v="4"/>
    <s v="INGRESO"/>
    <n v="11"/>
    <s v="Ago"/>
    <n v="2018"/>
  </r>
  <r>
    <d v="2018-04-15T00:00:00"/>
    <s v="OT-29870"/>
    <x v="156"/>
    <x v="146"/>
    <s v="UN"/>
    <x v="10"/>
    <s v="SALIDA"/>
    <n v="-15"/>
    <s v="Abr"/>
    <n v="2018"/>
  </r>
  <r>
    <d v="2018-05-01T00:00:00"/>
    <s v="OT-20737"/>
    <x v="157"/>
    <x v="147"/>
    <s v="UN"/>
    <x v="10"/>
    <s v="INGRESO"/>
    <n v="11"/>
    <s v="May"/>
    <n v="2018"/>
  </r>
  <r>
    <d v="2018-08-16T00:00:00"/>
    <s v="OT-10568"/>
    <x v="158"/>
    <x v="148"/>
    <s v="UN"/>
    <x v="4"/>
    <s v="SALIDA"/>
    <n v="-19"/>
    <s v="Ago"/>
    <n v="2018"/>
  </r>
  <r>
    <d v="2018-06-03T00:00:00"/>
    <s v="OT-27784"/>
    <x v="159"/>
    <x v="149"/>
    <s v="UN"/>
    <x v="10"/>
    <s v="SALIDA"/>
    <n v="-8"/>
    <s v="Jun"/>
    <n v="2018"/>
  </r>
  <r>
    <d v="2018-08-07T00:00:00"/>
    <s v="OT-49903"/>
    <x v="13"/>
    <x v="12"/>
    <s v="UN"/>
    <x v="4"/>
    <s v="INGRESO"/>
    <n v="18"/>
    <s v="Ago"/>
    <n v="2018"/>
  </r>
  <r>
    <d v="2018-03-07T00:00:00"/>
    <s v="OT-22034"/>
    <x v="160"/>
    <x v="31"/>
    <s v="UN"/>
    <x v="1"/>
    <s v="INGRESO"/>
    <n v="20"/>
    <s v="Mar"/>
    <n v="2018"/>
  </r>
  <r>
    <d v="2018-08-01T00:00:00"/>
    <s v="OT-10254"/>
    <x v="161"/>
    <x v="150"/>
    <s v="UN"/>
    <x v="5"/>
    <s v="INGRESO"/>
    <n v="16"/>
    <s v="Ago"/>
    <n v="2018"/>
  </r>
  <r>
    <d v="2018-07-14T00:00:00"/>
    <s v="OT-22354"/>
    <x v="41"/>
    <x v="38"/>
    <s v="UN"/>
    <x v="0"/>
    <s v="SALIDA"/>
    <n v="-17"/>
    <s v="Jul"/>
    <n v="2018"/>
  </r>
  <r>
    <d v="2018-05-27T00:00:00"/>
    <s v="OT-42918"/>
    <x v="162"/>
    <x v="151"/>
    <s v="UN"/>
    <x v="7"/>
    <s v="SALIDA"/>
    <n v="-8"/>
    <s v="May"/>
    <n v="2018"/>
  </r>
  <r>
    <d v="2018-08-27T00:00:00"/>
    <s v="OT-28772"/>
    <x v="163"/>
    <x v="152"/>
    <s v="UN"/>
    <x v="2"/>
    <s v="INGRESO"/>
    <n v="10"/>
    <s v="Ago"/>
    <n v="2018"/>
  </r>
  <r>
    <d v="2018-03-01T00:00:00"/>
    <s v="OT-20636"/>
    <x v="164"/>
    <x v="153"/>
    <s v="UN"/>
    <x v="12"/>
    <s v="SALIDA"/>
    <n v="-7"/>
    <s v="Mar"/>
    <n v="2018"/>
  </r>
  <r>
    <d v="2018-05-12T00:00:00"/>
    <s v="OT-15181"/>
    <x v="165"/>
    <x v="154"/>
    <s v="UN"/>
    <x v="4"/>
    <s v="INGRESO"/>
    <n v="10"/>
    <s v="May"/>
    <n v="2018"/>
  </r>
  <r>
    <d v="2018-03-27T00:00:00"/>
    <s v="OT-45376"/>
    <x v="166"/>
    <x v="155"/>
    <s v="UN"/>
    <x v="9"/>
    <s v="SALIDA"/>
    <n v="-14"/>
    <s v="Mar"/>
    <n v="2018"/>
  </r>
  <r>
    <d v="2018-06-28T00:00:00"/>
    <s v="OT-21175"/>
    <x v="167"/>
    <x v="156"/>
    <s v="UN"/>
    <x v="4"/>
    <s v="INGRESO"/>
    <n v="15"/>
    <s v="Jun"/>
    <n v="2018"/>
  </r>
  <r>
    <d v="2018-01-05T00:00:00"/>
    <s v="OT-10020"/>
    <x v="168"/>
    <x v="157"/>
    <s v="UN"/>
    <x v="4"/>
    <s v="INGRESO"/>
    <n v="20"/>
    <s v="Ene"/>
    <n v="2018"/>
  </r>
  <r>
    <d v="2018-02-07T00:00:00"/>
    <s v="OT-16844"/>
    <x v="169"/>
    <x v="158"/>
    <s v="UN"/>
    <x v="4"/>
    <s v="INGRESO"/>
    <n v="16"/>
    <s v="Feb"/>
    <n v="2018"/>
  </r>
  <r>
    <d v="2018-05-23T00:00:00"/>
    <s v="OT-26649"/>
    <x v="170"/>
    <x v="159"/>
    <s v="UN"/>
    <x v="4"/>
    <s v="SALIDA"/>
    <n v="-11"/>
    <s v="May"/>
    <n v="2018"/>
  </r>
  <r>
    <d v="2018-07-11T00:00:00"/>
    <s v="OT-22995"/>
    <x v="171"/>
    <x v="160"/>
    <s v="UN"/>
    <x v="1"/>
    <s v="INGRESO"/>
    <n v="12"/>
    <s v="Jul"/>
    <n v="2018"/>
  </r>
  <r>
    <d v="2018-08-02T00:00:00"/>
    <s v="OT-21396"/>
    <x v="172"/>
    <x v="161"/>
    <s v="UN"/>
    <x v="4"/>
    <s v="INGRESO"/>
    <n v="15"/>
    <s v="Ago"/>
    <n v="2018"/>
  </r>
  <r>
    <d v="2018-01-16T00:00:00"/>
    <s v="OT-15083"/>
    <x v="173"/>
    <x v="40"/>
    <s v="UN"/>
    <x v="7"/>
    <s v="INGRESO"/>
    <n v="17"/>
    <s v="Ene"/>
    <n v="2018"/>
  </r>
  <r>
    <d v="2018-01-07T00:00:00"/>
    <s v="OT-20142"/>
    <x v="174"/>
    <x v="20"/>
    <s v="UN"/>
    <x v="7"/>
    <s v="INGRESO"/>
    <n v="19"/>
    <s v="Ene"/>
    <n v="2018"/>
  </r>
  <r>
    <d v="2018-03-01T00:00:00"/>
    <s v="OT-35310"/>
    <x v="175"/>
    <x v="162"/>
    <s v="UN"/>
    <x v="4"/>
    <s v="SALIDA"/>
    <n v="-19"/>
    <s v="Mar"/>
    <n v="2018"/>
  </r>
  <r>
    <d v="2018-02-27T00:00:00"/>
    <s v="OT-27887"/>
    <x v="176"/>
    <x v="163"/>
    <s v="UN"/>
    <x v="2"/>
    <s v="INGRESO"/>
    <n v="11"/>
    <s v="Feb"/>
    <n v="2018"/>
  </r>
  <r>
    <d v="2018-02-03T00:00:00"/>
    <s v="OT-47023"/>
    <x v="177"/>
    <x v="51"/>
    <s v="UN"/>
    <x v="7"/>
    <s v="SALIDA"/>
    <n v="-13"/>
    <s v="Feb"/>
    <n v="2018"/>
  </r>
  <r>
    <d v="2018-02-08T00:00:00"/>
    <s v="OT-36721"/>
    <x v="178"/>
    <x v="164"/>
    <s v="UN"/>
    <x v="8"/>
    <s v="INGRESO"/>
    <n v="11"/>
    <s v="Feb"/>
    <n v="2018"/>
  </r>
  <r>
    <d v="2018-07-22T00:00:00"/>
    <s v="OT-27773"/>
    <x v="38"/>
    <x v="35"/>
    <s v="UN"/>
    <x v="4"/>
    <s v="INGRESO"/>
    <n v="14"/>
    <s v="Jul"/>
    <n v="2018"/>
  </r>
  <r>
    <d v="2018-03-23T00:00:00"/>
    <s v="OT-24545"/>
    <x v="179"/>
    <x v="9"/>
    <s v="UN"/>
    <x v="1"/>
    <s v="SALIDA"/>
    <n v="-16"/>
    <s v="Mar"/>
    <n v="2018"/>
  </r>
  <r>
    <d v="2018-08-18T00:00:00"/>
    <s v="OT-49343"/>
    <x v="180"/>
    <x v="165"/>
    <s v="UN"/>
    <x v="7"/>
    <s v="SALIDA"/>
    <n v="-12"/>
    <s v="Ago"/>
    <n v="2018"/>
  </r>
  <r>
    <d v="2018-06-03T00:00:00"/>
    <s v="OT-40646"/>
    <x v="118"/>
    <x v="111"/>
    <s v="UN"/>
    <x v="10"/>
    <s v="SALIDA"/>
    <n v="-6"/>
    <s v="Jun"/>
    <n v="2018"/>
  </r>
  <r>
    <d v="2018-06-07T00:00:00"/>
    <s v="OT-18921"/>
    <x v="181"/>
    <x v="166"/>
    <s v="UN"/>
    <x v="8"/>
    <s v="INGRESO"/>
    <n v="11"/>
    <s v="Jun"/>
    <n v="2018"/>
  </r>
  <r>
    <d v="2018-05-15T00:00:00"/>
    <s v="OT-11850"/>
    <x v="182"/>
    <x v="167"/>
    <s v="UN"/>
    <x v="5"/>
    <s v="INGRESO"/>
    <n v="11"/>
    <s v="May"/>
    <n v="2018"/>
  </r>
  <r>
    <d v="2018-05-02T00:00:00"/>
    <s v="OT-43475"/>
    <x v="183"/>
    <x v="168"/>
    <s v="UN"/>
    <x v="1"/>
    <s v="SALIDA"/>
    <n v="-6"/>
    <s v="May"/>
    <n v="2018"/>
  </r>
  <r>
    <d v="2018-01-17T00:00:00"/>
    <s v="OT-41355"/>
    <x v="184"/>
    <x v="169"/>
    <s v="UN"/>
    <x v="4"/>
    <s v="SALIDA"/>
    <n v="-14"/>
    <s v="Ene"/>
    <n v="2018"/>
  </r>
  <r>
    <d v="2018-08-29T00:00:00"/>
    <s v="OT-44271"/>
    <x v="106"/>
    <x v="84"/>
    <s v="UN"/>
    <x v="7"/>
    <s v="INGRESO"/>
    <n v="11"/>
    <s v="Ago"/>
    <n v="2018"/>
  </r>
  <r>
    <d v="2018-02-11T00:00:00"/>
    <s v="OT-13113"/>
    <x v="185"/>
    <x v="170"/>
    <s v="UN"/>
    <x v="4"/>
    <s v="SALIDA"/>
    <n v="-6"/>
    <s v="Feb"/>
    <n v="2018"/>
  </r>
  <r>
    <d v="2018-06-29T00:00:00"/>
    <s v="OT-21873"/>
    <x v="101"/>
    <x v="96"/>
    <s v="UN"/>
    <x v="4"/>
    <s v="SALIDA"/>
    <n v="-9"/>
    <s v="Jun"/>
    <n v="2018"/>
  </r>
  <r>
    <d v="2018-07-05T00:00:00"/>
    <s v="OT-36486"/>
    <x v="186"/>
    <x v="171"/>
    <s v="UN"/>
    <x v="9"/>
    <s v="SALIDA"/>
    <n v="-18"/>
    <s v="Jul"/>
    <n v="2018"/>
  </r>
  <r>
    <d v="2018-06-23T00:00:00"/>
    <s v="OT-31749"/>
    <x v="187"/>
    <x v="172"/>
    <s v="UN"/>
    <x v="8"/>
    <s v="INGRESO"/>
    <n v="10"/>
    <s v="Jun"/>
    <n v="2018"/>
  </r>
  <r>
    <d v="2018-02-12T00:00:00"/>
    <s v="OT-21909"/>
    <x v="188"/>
    <x v="173"/>
    <s v="UN"/>
    <x v="7"/>
    <s v="SALIDA"/>
    <n v="-18"/>
    <s v="Feb"/>
    <n v="2018"/>
  </r>
  <r>
    <d v="2018-02-18T00:00:00"/>
    <s v="OT-13714"/>
    <x v="189"/>
    <x v="174"/>
    <s v="UN"/>
    <x v="4"/>
    <s v="INGRESO"/>
    <n v="19"/>
    <s v="Feb"/>
    <n v="2018"/>
  </r>
  <r>
    <d v="2018-07-29T00:00:00"/>
    <s v="OT-29354"/>
    <x v="190"/>
    <x v="175"/>
    <s v="UN"/>
    <x v="10"/>
    <s v="INGRESO"/>
    <n v="10"/>
    <s v="Jul"/>
    <n v="2018"/>
  </r>
  <r>
    <d v="2018-06-09T00:00:00"/>
    <s v="OT-13986"/>
    <x v="191"/>
    <x v="176"/>
    <s v="UN"/>
    <x v="0"/>
    <s v="SALIDA"/>
    <n v="-9"/>
    <s v="Jun"/>
    <n v="2018"/>
  </r>
  <r>
    <d v="2018-08-30T00:00:00"/>
    <s v="OT-17833"/>
    <x v="192"/>
    <x v="177"/>
    <s v="UN"/>
    <x v="12"/>
    <s v="SALIDA"/>
    <n v="-20"/>
    <s v="Ago"/>
    <n v="2018"/>
  </r>
  <r>
    <d v="2018-07-01T00:00:00"/>
    <s v="OT-23329"/>
    <x v="193"/>
    <x v="65"/>
    <s v="UN"/>
    <x v="6"/>
    <s v="INGRESO"/>
    <n v="17"/>
    <s v="Jul"/>
    <n v="2018"/>
  </r>
  <r>
    <d v="2018-02-04T00:00:00"/>
    <s v="OT-27883"/>
    <x v="194"/>
    <x v="178"/>
    <s v="UN"/>
    <x v="10"/>
    <s v="SALIDA"/>
    <n v="-14"/>
    <s v="Feb"/>
    <n v="2018"/>
  </r>
  <r>
    <d v="2018-03-19T00:00:00"/>
    <s v="OT-48323"/>
    <x v="195"/>
    <x v="179"/>
    <s v="UN"/>
    <x v="9"/>
    <s v="SALIDA"/>
    <n v="-6"/>
    <s v="Mar"/>
    <n v="2018"/>
  </r>
  <r>
    <d v="2018-03-09T00:00:00"/>
    <s v="OT-48114"/>
    <x v="196"/>
    <x v="89"/>
    <s v="UN"/>
    <x v="7"/>
    <s v="INGRESO"/>
    <n v="14"/>
    <s v="Mar"/>
    <n v="2018"/>
  </r>
  <r>
    <d v="2018-06-03T00:00:00"/>
    <s v="OT-26251"/>
    <x v="197"/>
    <x v="180"/>
    <s v="UN"/>
    <x v="9"/>
    <s v="SALIDA"/>
    <n v="-20"/>
    <s v="Jun"/>
    <n v="2018"/>
  </r>
  <r>
    <d v="2018-03-17T00:00:00"/>
    <s v="OT-17104"/>
    <x v="198"/>
    <x v="49"/>
    <s v="UN"/>
    <x v="8"/>
    <s v="SALIDA"/>
    <n v="-13"/>
    <s v="Mar"/>
    <n v="2018"/>
  </r>
  <r>
    <d v="2018-08-10T00:00:00"/>
    <s v="OT-23931"/>
    <x v="199"/>
    <x v="181"/>
    <s v="UN"/>
    <x v="5"/>
    <s v="INGRESO"/>
    <n v="18"/>
    <s v="Ago"/>
    <n v="2018"/>
  </r>
  <r>
    <d v="2018-05-28T00:00:00"/>
    <s v="OT-43657"/>
    <x v="200"/>
    <x v="182"/>
    <s v="UN"/>
    <x v="7"/>
    <s v="SALIDA"/>
    <n v="-10"/>
    <s v="May"/>
    <n v="2018"/>
  </r>
  <r>
    <d v="2018-03-05T00:00:00"/>
    <s v="OT-13515"/>
    <x v="201"/>
    <x v="183"/>
    <s v="UN"/>
    <x v="9"/>
    <s v="SALIDA"/>
    <n v="-14"/>
    <s v="Mar"/>
    <n v="2018"/>
  </r>
  <r>
    <d v="2018-08-18T00:00:00"/>
    <s v="OT-42235"/>
    <x v="202"/>
    <x v="184"/>
    <s v="UN"/>
    <x v="5"/>
    <s v="INGRESO"/>
    <n v="20"/>
    <s v="Ago"/>
    <n v="2018"/>
  </r>
  <r>
    <d v="2018-08-06T00:00:00"/>
    <s v="OT-32523"/>
    <x v="15"/>
    <x v="14"/>
    <s v="UN"/>
    <x v="7"/>
    <s v="SALIDA"/>
    <n v="-10"/>
    <s v="Ago"/>
    <n v="2018"/>
  </r>
  <r>
    <d v="2018-03-17T00:00:00"/>
    <s v="OT-40003"/>
    <x v="203"/>
    <x v="185"/>
    <s v="UN"/>
    <x v="4"/>
    <s v="INGRESO"/>
    <n v="10"/>
    <s v="Mar"/>
    <n v="2018"/>
  </r>
  <r>
    <d v="2018-05-28T00:00:00"/>
    <s v="OT-22858"/>
    <x v="204"/>
    <x v="186"/>
    <s v="UN"/>
    <x v="12"/>
    <s v="INGRESO"/>
    <n v="10"/>
    <s v="May"/>
    <n v="2018"/>
  </r>
  <r>
    <d v="2018-07-02T00:00:00"/>
    <s v="OT-45557"/>
    <x v="205"/>
    <x v="187"/>
    <s v="UN"/>
    <x v="12"/>
    <s v="SALIDA"/>
    <n v="-15"/>
    <s v="Jul"/>
    <n v="2018"/>
  </r>
  <r>
    <d v="2018-06-04T00:00:00"/>
    <s v="OT-15656"/>
    <x v="206"/>
    <x v="26"/>
    <s v="UN"/>
    <x v="6"/>
    <s v="SALIDA"/>
    <n v="-8"/>
    <s v="Jun"/>
    <n v="2018"/>
  </r>
  <r>
    <d v="2018-03-16T00:00:00"/>
    <s v="OT-42229"/>
    <x v="207"/>
    <x v="188"/>
    <s v="UN"/>
    <x v="8"/>
    <s v="INGRESO"/>
    <n v="19"/>
    <s v="Mar"/>
    <n v="2018"/>
  </r>
  <r>
    <d v="2018-06-05T00:00:00"/>
    <s v="OT-48698"/>
    <x v="192"/>
    <x v="177"/>
    <s v="UN"/>
    <x v="12"/>
    <s v="SALIDA"/>
    <n v="-19"/>
    <s v="Jun"/>
    <n v="2018"/>
  </r>
  <r>
    <d v="2018-08-07T00:00:00"/>
    <s v="OT-17926"/>
    <x v="208"/>
    <x v="189"/>
    <s v="UN"/>
    <x v="3"/>
    <s v="INGRESO"/>
    <n v="13"/>
    <s v="Ago"/>
    <n v="2018"/>
  </r>
  <r>
    <d v="2018-08-07T00:00:00"/>
    <s v="OT-11403"/>
    <x v="209"/>
    <x v="190"/>
    <s v="UN"/>
    <x v="9"/>
    <s v="INGRESO"/>
    <n v="10"/>
    <s v="Ago"/>
    <n v="2018"/>
  </r>
  <r>
    <d v="2018-01-27T00:00:00"/>
    <s v="OT-45272"/>
    <x v="210"/>
    <x v="191"/>
    <s v="UN"/>
    <x v="7"/>
    <s v="SALIDA"/>
    <n v="-15"/>
    <s v="Ene"/>
    <n v="2018"/>
  </r>
  <r>
    <d v="2018-06-02T00:00:00"/>
    <s v="OT-28042"/>
    <x v="211"/>
    <x v="192"/>
    <s v="UN"/>
    <x v="9"/>
    <s v="INGRESO"/>
    <n v="10"/>
    <s v="Jun"/>
    <n v="2018"/>
  </r>
  <r>
    <d v="2018-04-21T00:00:00"/>
    <s v="OT-31958"/>
    <x v="212"/>
    <x v="155"/>
    <s v="UN"/>
    <x v="9"/>
    <s v="INGRESO"/>
    <n v="15"/>
    <s v="Abr"/>
    <n v="2018"/>
  </r>
  <r>
    <d v="2018-08-29T00:00:00"/>
    <s v="OT-48560"/>
    <x v="213"/>
    <x v="193"/>
    <s v="UN"/>
    <x v="9"/>
    <s v="SALIDA"/>
    <n v="-13"/>
    <s v="Ago"/>
    <n v="2018"/>
  </r>
  <r>
    <d v="2018-03-29T00:00:00"/>
    <s v="OT-44292"/>
    <x v="214"/>
    <x v="194"/>
    <s v="UN"/>
    <x v="9"/>
    <s v="INGRESO"/>
    <n v="18"/>
    <s v="Mar"/>
    <n v="2018"/>
  </r>
  <r>
    <d v="2018-03-18T00:00:00"/>
    <s v="OT-18850"/>
    <x v="215"/>
    <x v="195"/>
    <s v="UN"/>
    <x v="7"/>
    <s v="INGRESO"/>
    <n v="20"/>
    <s v="Mar"/>
    <n v="2018"/>
  </r>
  <r>
    <d v="2018-01-19T00:00:00"/>
    <s v="OT-39307"/>
    <x v="216"/>
    <x v="196"/>
    <s v="UN"/>
    <x v="4"/>
    <s v="INGRESO"/>
    <n v="17"/>
    <s v="Ene"/>
    <n v="2018"/>
  </r>
  <r>
    <d v="2018-02-26T00:00:00"/>
    <s v="OT-46505"/>
    <x v="217"/>
    <x v="197"/>
    <s v="UN"/>
    <x v="12"/>
    <s v="SALIDA"/>
    <n v="-14"/>
    <s v="Feb"/>
    <n v="2018"/>
  </r>
  <r>
    <d v="2018-08-29T00:00:00"/>
    <s v="OT-16392"/>
    <x v="190"/>
    <x v="175"/>
    <s v="UN"/>
    <x v="10"/>
    <s v="SALIDA"/>
    <n v="-12"/>
    <s v="Ago"/>
    <n v="2018"/>
  </r>
  <r>
    <d v="2018-06-04T00:00:00"/>
    <s v="OT-26131"/>
    <x v="218"/>
    <x v="72"/>
    <s v="UN"/>
    <x v="9"/>
    <s v="INGRESO"/>
    <n v="18"/>
    <s v="Jun"/>
    <n v="2018"/>
  </r>
  <r>
    <d v="2018-03-17T00:00:00"/>
    <s v="OT-35783"/>
    <x v="219"/>
    <x v="198"/>
    <s v="UN"/>
    <x v="10"/>
    <s v="SALIDA"/>
    <n v="-17"/>
    <s v="Mar"/>
    <n v="2018"/>
  </r>
  <r>
    <d v="2018-07-01T00:00:00"/>
    <s v="OT-22476"/>
    <x v="220"/>
    <x v="199"/>
    <s v="UN"/>
    <x v="7"/>
    <s v="INGRESO"/>
    <n v="19"/>
    <s v="Jul"/>
    <n v="2018"/>
  </r>
  <r>
    <d v="2018-02-11T00:00:00"/>
    <s v="OT-33312"/>
    <x v="221"/>
    <x v="200"/>
    <s v="UN"/>
    <x v="4"/>
    <s v="SALIDA"/>
    <n v="-11"/>
    <s v="Feb"/>
    <n v="2018"/>
  </r>
  <r>
    <d v="2018-08-23T00:00:00"/>
    <s v="OT-42334"/>
    <x v="222"/>
    <x v="201"/>
    <s v="UN"/>
    <x v="4"/>
    <s v="SALIDA"/>
    <n v="-12"/>
    <s v="Ago"/>
    <n v="2018"/>
  </r>
  <r>
    <d v="2018-08-18T00:00:00"/>
    <s v="OT-42979"/>
    <x v="223"/>
    <x v="19"/>
    <s v="UN"/>
    <x v="10"/>
    <s v="SALIDA"/>
    <n v="-8"/>
    <s v="Ago"/>
    <n v="2018"/>
  </r>
  <r>
    <d v="2018-01-29T00:00:00"/>
    <s v="OT-14602"/>
    <x v="224"/>
    <x v="202"/>
    <s v="UN"/>
    <x v="6"/>
    <s v="INGRESO"/>
    <n v="10"/>
    <s v="Ene"/>
    <n v="2018"/>
  </r>
  <r>
    <d v="2018-07-10T00:00:00"/>
    <s v="OT-34528"/>
    <x v="225"/>
    <x v="203"/>
    <s v="UN"/>
    <x v="6"/>
    <s v="SALIDA"/>
    <n v="-10"/>
    <s v="Jul"/>
    <n v="2018"/>
  </r>
  <r>
    <d v="2018-03-28T00:00:00"/>
    <s v="OT-15098"/>
    <x v="226"/>
    <x v="204"/>
    <s v="UN"/>
    <x v="10"/>
    <s v="INGRESO"/>
    <n v="10"/>
    <s v="Mar"/>
    <n v="2018"/>
  </r>
  <r>
    <d v="2018-03-18T00:00:00"/>
    <s v="OT-45702"/>
    <x v="20"/>
    <x v="18"/>
    <s v="UN"/>
    <x v="7"/>
    <s v="SALIDA"/>
    <n v="-12"/>
    <s v="Mar"/>
    <n v="2018"/>
  </r>
  <r>
    <d v="2018-03-24T00:00:00"/>
    <s v="OT-10454"/>
    <x v="71"/>
    <x v="66"/>
    <s v="UN"/>
    <x v="8"/>
    <s v="SALIDA"/>
    <n v="-17"/>
    <s v="Mar"/>
    <n v="2018"/>
  </r>
  <r>
    <d v="2018-05-05T00:00:00"/>
    <s v="OT-44074"/>
    <x v="227"/>
    <x v="205"/>
    <s v="UN"/>
    <x v="4"/>
    <s v="SALIDA"/>
    <n v="-18"/>
    <s v="May"/>
    <n v="2018"/>
  </r>
  <r>
    <d v="2018-08-15T00:00:00"/>
    <s v="OT-22179"/>
    <x v="228"/>
    <x v="206"/>
    <s v="UN"/>
    <x v="4"/>
    <s v="SALIDA"/>
    <n v="-19"/>
    <s v="Ago"/>
    <n v="2018"/>
  </r>
  <r>
    <d v="2018-05-06T00:00:00"/>
    <s v="OT-11750"/>
    <x v="229"/>
    <x v="207"/>
    <s v="UN"/>
    <x v="4"/>
    <s v="SALIDA"/>
    <n v="-12"/>
    <s v="May"/>
    <n v="2018"/>
  </r>
  <r>
    <d v="2018-08-24T00:00:00"/>
    <s v="OT-15323"/>
    <x v="6"/>
    <x v="6"/>
    <s v="UN"/>
    <x v="4"/>
    <s v="INGRESO"/>
    <n v="16"/>
    <s v="Ago"/>
    <n v="2018"/>
  </r>
  <r>
    <d v="2018-03-20T00:00:00"/>
    <s v="OT-44068"/>
    <x v="230"/>
    <x v="208"/>
    <s v="UN"/>
    <x v="7"/>
    <s v="SALIDA"/>
    <n v="-20"/>
    <s v="Mar"/>
    <n v="2018"/>
  </r>
  <r>
    <d v="2018-06-09T00:00:00"/>
    <s v="OT-38434"/>
    <x v="231"/>
    <x v="209"/>
    <s v="UN"/>
    <x v="4"/>
    <s v="SALIDA"/>
    <n v="-8"/>
    <s v="Jun"/>
    <n v="2018"/>
  </r>
  <r>
    <d v="2018-01-14T00:00:00"/>
    <s v="OT-44744"/>
    <x v="232"/>
    <x v="210"/>
    <s v="UN"/>
    <x v="3"/>
    <s v="INGRESO"/>
    <n v="12"/>
    <s v="Ene"/>
    <n v="2018"/>
  </r>
  <r>
    <d v="2018-03-17T00:00:00"/>
    <s v="OT-11110"/>
    <x v="233"/>
    <x v="211"/>
    <s v="UN"/>
    <x v="4"/>
    <s v="SALIDA"/>
    <n v="-7"/>
    <s v="Mar"/>
    <n v="2018"/>
  </r>
  <r>
    <d v="2018-06-06T00:00:00"/>
    <s v="OT-39337"/>
    <x v="234"/>
    <x v="212"/>
    <s v="UN"/>
    <x v="3"/>
    <s v="SALIDA"/>
    <n v="-16"/>
    <s v="Jun"/>
    <n v="2018"/>
  </r>
  <r>
    <d v="2018-01-05T00:00:00"/>
    <s v="OT-14845"/>
    <x v="235"/>
    <x v="213"/>
    <s v="UN"/>
    <x v="3"/>
    <s v="INGRESO"/>
    <n v="20"/>
    <s v="Ene"/>
    <n v="2018"/>
  </r>
  <r>
    <d v="2018-02-27T00:00:00"/>
    <s v="OT-11192"/>
    <x v="236"/>
    <x v="151"/>
    <s v="UN"/>
    <x v="7"/>
    <s v="INGRESO"/>
    <n v="15"/>
    <s v="Feb"/>
    <n v="2018"/>
  </r>
  <r>
    <d v="2018-08-28T00:00:00"/>
    <s v="OT-39081"/>
    <x v="237"/>
    <x v="214"/>
    <s v="UN"/>
    <x v="12"/>
    <s v="INGRESO"/>
    <n v="13"/>
    <s v="Ago"/>
    <n v="2018"/>
  </r>
  <r>
    <d v="2018-05-02T00:00:00"/>
    <s v="OT-20375"/>
    <x v="158"/>
    <x v="148"/>
    <s v="UN"/>
    <x v="4"/>
    <s v="SALIDA"/>
    <n v="-10"/>
    <s v="May"/>
    <n v="2018"/>
  </r>
  <r>
    <d v="2018-08-10T00:00:00"/>
    <s v="OT-46397"/>
    <x v="238"/>
    <x v="215"/>
    <s v="UN"/>
    <x v="4"/>
    <s v="SALIDA"/>
    <n v="-5"/>
    <s v="Ago"/>
    <n v="2018"/>
  </r>
  <r>
    <d v="2018-05-20T00:00:00"/>
    <s v="OT-24026"/>
    <x v="239"/>
    <x v="216"/>
    <s v="UN"/>
    <x v="9"/>
    <s v="INGRESO"/>
    <n v="19"/>
    <s v="May"/>
    <n v="2018"/>
  </r>
  <r>
    <d v="2018-08-04T00:00:00"/>
    <s v="OT-43802"/>
    <x v="85"/>
    <x v="80"/>
    <s v="UN"/>
    <x v="4"/>
    <s v="INGRESO"/>
    <n v="19"/>
    <s v="Ago"/>
    <n v="2018"/>
  </r>
  <r>
    <d v="2018-02-25T00:00:00"/>
    <s v="OT-26953"/>
    <x v="240"/>
    <x v="217"/>
    <s v="UN"/>
    <x v="4"/>
    <s v="SALIDA"/>
    <n v="-16"/>
    <s v="Feb"/>
    <n v="2018"/>
  </r>
  <r>
    <d v="2018-01-28T00:00:00"/>
    <s v="OT-24776"/>
    <x v="241"/>
    <x v="218"/>
    <s v="UN"/>
    <x v="4"/>
    <s v="INGRESO"/>
    <n v="14"/>
    <s v="Ene"/>
    <n v="2018"/>
  </r>
  <r>
    <d v="2018-01-02T00:00:00"/>
    <s v="OT-36445"/>
    <x v="242"/>
    <x v="219"/>
    <s v="UN"/>
    <x v="12"/>
    <s v="INGRESO"/>
    <n v="20"/>
    <s v="Ene"/>
    <n v="2018"/>
  </r>
  <r>
    <d v="2018-06-27T00:00:00"/>
    <s v="OT-17624"/>
    <x v="243"/>
    <x v="220"/>
    <s v="UN"/>
    <x v="4"/>
    <s v="INGRESO"/>
    <n v="11"/>
    <s v="Jun"/>
    <n v="2018"/>
  </r>
  <r>
    <d v="2018-02-03T00:00:00"/>
    <s v="OT-28475"/>
    <x v="244"/>
    <x v="221"/>
    <s v="UN"/>
    <x v="6"/>
    <s v="INGRESO"/>
    <n v="19"/>
    <s v="Feb"/>
    <n v="2018"/>
  </r>
  <r>
    <d v="2018-04-05T00:00:00"/>
    <s v="OT-31204"/>
    <x v="245"/>
    <x v="222"/>
    <s v="UN"/>
    <x v="9"/>
    <s v="SALIDA"/>
    <n v="-5"/>
    <s v="Abr"/>
    <n v="2018"/>
  </r>
  <r>
    <d v="2018-04-21T00:00:00"/>
    <s v="OT-36653"/>
    <x v="150"/>
    <x v="141"/>
    <s v="UN"/>
    <x v="7"/>
    <s v="INGRESO"/>
    <n v="11"/>
    <s v="Abr"/>
    <n v="2018"/>
  </r>
  <r>
    <d v="2018-04-25T00:00:00"/>
    <s v="OT-11137"/>
    <x v="246"/>
    <x v="223"/>
    <s v="UN"/>
    <x v="12"/>
    <s v="SALIDA"/>
    <n v="-14"/>
    <s v="Abr"/>
    <n v="2018"/>
  </r>
  <r>
    <d v="2018-02-08T00:00:00"/>
    <s v="OT-25852"/>
    <x v="82"/>
    <x v="77"/>
    <s v="UN"/>
    <x v="3"/>
    <s v="INGRESO"/>
    <n v="13"/>
    <s v="Feb"/>
    <n v="2018"/>
  </r>
  <r>
    <d v="2018-03-24T00:00:00"/>
    <s v="OT-19412"/>
    <x v="247"/>
    <x v="224"/>
    <s v="UN"/>
    <x v="6"/>
    <s v="INGRESO"/>
    <n v="12"/>
    <s v="Mar"/>
    <n v="2018"/>
  </r>
  <r>
    <d v="2018-08-13T00:00:00"/>
    <s v="OT-34417"/>
    <x v="248"/>
    <x v="225"/>
    <s v="UN"/>
    <x v="4"/>
    <s v="SALIDA"/>
    <n v="-16"/>
    <s v="Ago"/>
    <n v="2018"/>
  </r>
  <r>
    <d v="2018-01-05T00:00:00"/>
    <s v="OT-31767"/>
    <x v="249"/>
    <x v="226"/>
    <s v="UN"/>
    <x v="7"/>
    <s v="INGRESO"/>
    <n v="14"/>
    <s v="Ene"/>
    <n v="2018"/>
  </r>
  <r>
    <d v="2018-05-13T00:00:00"/>
    <s v="OT-34601"/>
    <x v="250"/>
    <x v="227"/>
    <s v="UN"/>
    <x v="0"/>
    <s v="SALIDA"/>
    <n v="-11"/>
    <s v="May"/>
    <n v="2018"/>
  </r>
  <r>
    <d v="2018-01-25T00:00:00"/>
    <s v="OT-19324"/>
    <x v="251"/>
    <x v="228"/>
    <s v="UN"/>
    <x v="4"/>
    <s v="SALIDA"/>
    <n v="-20"/>
    <s v="Ene"/>
    <n v="2018"/>
  </r>
  <r>
    <d v="2018-07-24T00:00:00"/>
    <s v="OT-27817"/>
    <x v="252"/>
    <x v="229"/>
    <s v="UN"/>
    <x v="4"/>
    <s v="INGRESO"/>
    <n v="18"/>
    <s v="Jul"/>
    <n v="2018"/>
  </r>
  <r>
    <d v="2018-02-07T00:00:00"/>
    <s v="OT-16778"/>
    <x v="253"/>
    <x v="230"/>
    <s v="UN"/>
    <x v="5"/>
    <s v="SALIDA"/>
    <n v="-11"/>
    <s v="Feb"/>
    <n v="2018"/>
  </r>
  <r>
    <d v="2018-05-28T00:00:00"/>
    <s v="OT-36056"/>
    <x v="254"/>
    <x v="231"/>
    <s v="UN"/>
    <x v="7"/>
    <s v="INGRESO"/>
    <n v="11"/>
    <s v="May"/>
    <n v="2018"/>
  </r>
  <r>
    <d v="2018-02-06T00:00:00"/>
    <s v="OT-45611"/>
    <x v="255"/>
    <x v="232"/>
    <s v="UN"/>
    <x v="3"/>
    <s v="SALIDA"/>
    <n v="-12"/>
    <s v="Feb"/>
    <n v="2018"/>
  </r>
  <r>
    <d v="2018-05-17T00:00:00"/>
    <s v="OT-34661"/>
    <x v="256"/>
    <x v="233"/>
    <s v="UN"/>
    <x v="4"/>
    <s v="SALIDA"/>
    <n v="-9"/>
    <s v="May"/>
    <n v="2018"/>
  </r>
  <r>
    <d v="2018-07-26T00:00:00"/>
    <s v="OT-11446"/>
    <x v="241"/>
    <x v="218"/>
    <s v="UN"/>
    <x v="4"/>
    <s v="INGRESO"/>
    <n v="12"/>
    <s v="Jul"/>
    <n v="2018"/>
  </r>
  <r>
    <d v="2018-08-11T00:00:00"/>
    <s v="OT-42750"/>
    <x v="257"/>
    <x v="234"/>
    <s v="UN"/>
    <x v="5"/>
    <s v="INGRESO"/>
    <n v="17"/>
    <s v="Ago"/>
    <n v="2018"/>
  </r>
  <r>
    <d v="2018-04-24T00:00:00"/>
    <s v="OT-37232"/>
    <x v="149"/>
    <x v="140"/>
    <s v="UN"/>
    <x v="7"/>
    <s v="SALIDA"/>
    <n v="-16"/>
    <s v="Abr"/>
    <n v="2018"/>
  </r>
  <r>
    <d v="2018-03-31T00:00:00"/>
    <s v="OT-27098"/>
    <x v="258"/>
    <x v="235"/>
    <s v="UN"/>
    <x v="10"/>
    <s v="SALIDA"/>
    <n v="-8"/>
    <s v="Mar"/>
    <n v="2018"/>
  </r>
  <r>
    <d v="2018-02-28T00:00:00"/>
    <s v="OT-25473"/>
    <x v="259"/>
    <x v="236"/>
    <s v="UN"/>
    <x v="9"/>
    <s v="SALIDA"/>
    <n v="-7"/>
    <s v="Feb"/>
    <n v="2018"/>
  </r>
  <r>
    <d v="2018-06-03T00:00:00"/>
    <s v="OT-37515"/>
    <x v="260"/>
    <x v="237"/>
    <s v="UN"/>
    <x v="4"/>
    <s v="SALIDA"/>
    <n v="-8"/>
    <s v="Jun"/>
    <n v="2018"/>
  </r>
  <r>
    <d v="2018-06-16T00:00:00"/>
    <s v="OT-20748"/>
    <x v="261"/>
    <x v="66"/>
    <s v="UN"/>
    <x v="8"/>
    <s v="SALIDA"/>
    <n v="-9"/>
    <s v="Jun"/>
    <n v="2018"/>
  </r>
  <r>
    <d v="2018-08-28T00:00:00"/>
    <s v="OT-16485"/>
    <x v="12"/>
    <x v="11"/>
    <s v="UN"/>
    <x v="7"/>
    <s v="SALIDA"/>
    <n v="-15"/>
    <s v="Ago"/>
    <n v="2018"/>
  </r>
  <r>
    <d v="2018-07-05T00:00:00"/>
    <s v="OT-35038"/>
    <x v="187"/>
    <x v="172"/>
    <s v="UN"/>
    <x v="8"/>
    <s v="INGRESO"/>
    <n v="17"/>
    <s v="Jul"/>
    <n v="2018"/>
  </r>
  <r>
    <d v="2018-06-02T00:00:00"/>
    <s v="OT-11775"/>
    <x v="262"/>
    <x v="238"/>
    <s v="UN"/>
    <x v="4"/>
    <s v="SALIDA"/>
    <n v="-7"/>
    <s v="Jun"/>
    <n v="2018"/>
  </r>
  <r>
    <d v="2018-08-10T00:00:00"/>
    <s v="OT-39506"/>
    <x v="263"/>
    <x v="239"/>
    <s v="UN"/>
    <x v="3"/>
    <s v="SALIDA"/>
    <n v="-12"/>
    <s v="Ago"/>
    <n v="2018"/>
  </r>
  <r>
    <d v="2018-07-13T00:00:00"/>
    <s v="OT-45590"/>
    <x v="264"/>
    <x v="126"/>
    <s v="UN"/>
    <x v="7"/>
    <s v="INGRESO"/>
    <n v="20"/>
    <s v="Jul"/>
    <n v="2018"/>
  </r>
  <r>
    <d v="2018-02-01T00:00:00"/>
    <s v="OT-21394"/>
    <x v="265"/>
    <x v="240"/>
    <s v="UN"/>
    <x v="0"/>
    <s v="SALIDA"/>
    <n v="-7"/>
    <s v="Feb"/>
    <n v="2018"/>
  </r>
  <r>
    <d v="2018-02-06T00:00:00"/>
    <s v="OT-30525"/>
    <x v="266"/>
    <x v="241"/>
    <s v="UN"/>
    <x v="12"/>
    <s v="INGRESO"/>
    <n v="12"/>
    <s v="Feb"/>
    <n v="2018"/>
  </r>
  <r>
    <d v="2018-08-08T00:00:00"/>
    <s v="OT-13688"/>
    <x v="267"/>
    <x v="242"/>
    <s v="UN"/>
    <x v="4"/>
    <s v="SALIDA"/>
    <n v="-6"/>
    <s v="Ago"/>
    <n v="2018"/>
  </r>
  <r>
    <d v="2018-08-24T00:00:00"/>
    <s v="OT-32206"/>
    <x v="17"/>
    <x v="16"/>
    <s v="UN"/>
    <x v="9"/>
    <s v="SALIDA"/>
    <n v="-11"/>
    <s v="Ago"/>
    <n v="2018"/>
  </r>
  <r>
    <d v="2018-07-23T00:00:00"/>
    <s v="OT-14571"/>
    <x v="268"/>
    <x v="207"/>
    <s v="UN"/>
    <x v="4"/>
    <s v="SALIDA"/>
    <n v="-20"/>
    <s v="Jul"/>
    <n v="2018"/>
  </r>
  <r>
    <d v="2018-05-16T00:00:00"/>
    <s v="OT-12911"/>
    <x v="269"/>
    <x v="243"/>
    <s v="UN"/>
    <x v="10"/>
    <s v="SALIDA"/>
    <n v="-18"/>
    <s v="May"/>
    <n v="2018"/>
  </r>
  <r>
    <d v="2018-08-24T00:00:00"/>
    <s v="OT-48355"/>
    <x v="270"/>
    <x v="244"/>
    <s v="UN"/>
    <x v="6"/>
    <s v="SALIDA"/>
    <n v="-18"/>
    <s v="Ago"/>
    <n v="2018"/>
  </r>
  <r>
    <d v="2018-08-20T00:00:00"/>
    <s v="OT-44504"/>
    <x v="271"/>
    <x v="245"/>
    <s v="UN"/>
    <x v="2"/>
    <s v="INGRESO"/>
    <n v="18"/>
    <s v="Ago"/>
    <n v="2018"/>
  </r>
  <r>
    <d v="2018-05-13T00:00:00"/>
    <s v="OT-41547"/>
    <x v="272"/>
    <x v="246"/>
    <s v="UN"/>
    <x v="4"/>
    <s v="SALIDA"/>
    <n v="-9"/>
    <s v="May"/>
    <n v="2018"/>
  </r>
  <r>
    <d v="2018-03-19T00:00:00"/>
    <s v="OT-33179"/>
    <x v="273"/>
    <x v="247"/>
    <s v="UN"/>
    <x v="1"/>
    <s v="SALIDA"/>
    <n v="-11"/>
    <s v="Mar"/>
    <n v="2018"/>
  </r>
  <r>
    <d v="2018-02-25T00:00:00"/>
    <s v="OT-22832"/>
    <x v="274"/>
    <x v="248"/>
    <s v="UN"/>
    <x v="7"/>
    <s v="INGRESO"/>
    <n v="15"/>
    <s v="Feb"/>
    <n v="2018"/>
  </r>
  <r>
    <d v="2018-07-20T00:00:00"/>
    <s v="OT-37100"/>
    <x v="275"/>
    <x v="249"/>
    <s v="UN"/>
    <x v="9"/>
    <s v="INGRESO"/>
    <n v="19"/>
    <s v="Jul"/>
    <n v="2018"/>
  </r>
  <r>
    <d v="2018-03-24T00:00:00"/>
    <s v="OT-30245"/>
    <x v="276"/>
    <x v="250"/>
    <s v="UN"/>
    <x v="7"/>
    <s v="SALIDA"/>
    <n v="-11"/>
    <s v="Mar"/>
    <n v="2018"/>
  </r>
  <r>
    <d v="2018-06-12T00:00:00"/>
    <s v="OT-23993"/>
    <x v="277"/>
    <x v="251"/>
    <s v="UN"/>
    <x v="7"/>
    <s v="INGRESO"/>
    <n v="11"/>
    <s v="Jun"/>
    <n v="2018"/>
  </r>
  <r>
    <d v="2018-06-08T00:00:00"/>
    <s v="OT-34485"/>
    <x v="278"/>
    <x v="252"/>
    <s v="UN"/>
    <x v="4"/>
    <s v="SALIDA"/>
    <n v="-16"/>
    <s v="Jun"/>
    <n v="2018"/>
  </r>
  <r>
    <d v="2018-02-18T00:00:00"/>
    <s v="OT-37068"/>
    <x v="23"/>
    <x v="21"/>
    <s v="UN"/>
    <x v="11"/>
    <s v="SALIDA"/>
    <n v="-10"/>
    <s v="Feb"/>
    <n v="2018"/>
  </r>
  <r>
    <d v="2018-07-08T00:00:00"/>
    <s v="OT-15929"/>
    <x v="14"/>
    <x v="13"/>
    <s v="UN"/>
    <x v="8"/>
    <s v="INGRESO"/>
    <n v="20"/>
    <s v="Jul"/>
    <n v="2018"/>
  </r>
  <r>
    <d v="2018-05-18T00:00:00"/>
    <s v="OT-10443"/>
    <x v="279"/>
    <x v="253"/>
    <s v="UN"/>
    <x v="7"/>
    <s v="INGRESO"/>
    <n v="20"/>
    <s v="May"/>
    <n v="2018"/>
  </r>
  <r>
    <d v="2018-03-15T00:00:00"/>
    <s v="OT-22545"/>
    <x v="221"/>
    <x v="200"/>
    <s v="UN"/>
    <x v="4"/>
    <s v="INGRESO"/>
    <n v="15"/>
    <s v="Mar"/>
    <n v="2018"/>
  </r>
  <r>
    <d v="2018-08-22T00:00:00"/>
    <s v="OT-17404"/>
    <x v="158"/>
    <x v="148"/>
    <s v="UN"/>
    <x v="4"/>
    <s v="SALIDA"/>
    <n v="-6"/>
    <s v="Ago"/>
    <n v="2018"/>
  </r>
  <r>
    <d v="2018-03-25T00:00:00"/>
    <s v="OT-44102"/>
    <x v="280"/>
    <x v="254"/>
    <s v="UN"/>
    <x v="0"/>
    <s v="INGRESO"/>
    <n v="15"/>
    <s v="Mar"/>
    <n v="2018"/>
  </r>
  <r>
    <d v="2018-03-15T00:00:00"/>
    <s v="OT-13109"/>
    <x v="76"/>
    <x v="71"/>
    <s v="UN"/>
    <x v="10"/>
    <s v="INGRESO"/>
    <n v="18"/>
    <s v="Mar"/>
    <n v="2018"/>
  </r>
  <r>
    <d v="2018-08-01T00:00:00"/>
    <s v="OT-33126"/>
    <x v="149"/>
    <x v="140"/>
    <s v="UN"/>
    <x v="7"/>
    <s v="INGRESO"/>
    <n v="14"/>
    <s v="Ago"/>
    <n v="2018"/>
  </r>
  <r>
    <d v="2018-04-13T00:00:00"/>
    <s v="OT-13653"/>
    <x v="203"/>
    <x v="185"/>
    <s v="UN"/>
    <x v="4"/>
    <s v="SALIDA"/>
    <n v="-16"/>
    <s v="Abr"/>
    <n v="2018"/>
  </r>
  <r>
    <d v="2018-05-22T00:00:00"/>
    <s v="OT-41247"/>
    <x v="281"/>
    <x v="255"/>
    <s v="UN"/>
    <x v="4"/>
    <s v="SALIDA"/>
    <n v="-5"/>
    <s v="May"/>
    <n v="2018"/>
  </r>
  <r>
    <d v="2018-04-16T00:00:00"/>
    <s v="OT-38109"/>
    <x v="78"/>
    <x v="73"/>
    <s v="UN"/>
    <x v="3"/>
    <s v="SALIDA"/>
    <n v="-15"/>
    <s v="Abr"/>
    <n v="2018"/>
  </r>
  <r>
    <d v="2018-03-27T00:00:00"/>
    <s v="OT-44842"/>
    <x v="282"/>
    <x v="256"/>
    <s v="UN"/>
    <x v="3"/>
    <s v="SALIDA"/>
    <n v="-6"/>
    <s v="Mar"/>
    <n v="2018"/>
  </r>
  <r>
    <d v="2018-01-22T00:00:00"/>
    <s v="OT-23965"/>
    <x v="283"/>
    <x v="27"/>
    <s v="UN"/>
    <x v="6"/>
    <s v="SALIDA"/>
    <n v="-7"/>
    <s v="Ene"/>
    <n v="2018"/>
  </r>
  <r>
    <d v="2018-07-15T00:00:00"/>
    <s v="OT-25089"/>
    <x v="284"/>
    <x v="257"/>
    <s v="UN"/>
    <x v="12"/>
    <s v="SALIDA"/>
    <n v="-12"/>
    <s v="Jul"/>
    <n v="2018"/>
  </r>
  <r>
    <d v="2018-01-07T00:00:00"/>
    <s v="OT-26696"/>
    <x v="285"/>
    <x v="258"/>
    <s v="UN"/>
    <x v="4"/>
    <s v="INGRESO"/>
    <n v="20"/>
    <s v="Ene"/>
    <n v="2018"/>
  </r>
  <r>
    <d v="2018-02-09T00:00:00"/>
    <s v="OT-30772"/>
    <x v="286"/>
    <x v="259"/>
    <s v="UN"/>
    <x v="1"/>
    <s v="INGRESO"/>
    <n v="19"/>
    <s v="Feb"/>
    <n v="2018"/>
  </r>
  <r>
    <d v="2018-01-18T00:00:00"/>
    <s v="OT-48249"/>
    <x v="287"/>
    <x v="260"/>
    <s v="UN"/>
    <x v="1"/>
    <s v="INGRESO"/>
    <n v="17"/>
    <s v="Ene"/>
    <n v="2018"/>
  </r>
  <r>
    <d v="2018-07-05T00:00:00"/>
    <s v="OT-18833"/>
    <x v="288"/>
    <x v="235"/>
    <s v="UN"/>
    <x v="10"/>
    <s v="INGRESO"/>
    <n v="11"/>
    <s v="Jul"/>
    <n v="2018"/>
  </r>
  <r>
    <d v="2018-06-20T00:00:00"/>
    <s v="OT-42232"/>
    <x v="289"/>
    <x v="261"/>
    <s v="UN"/>
    <x v="12"/>
    <s v="INGRESO"/>
    <n v="12"/>
    <s v="Jun"/>
    <n v="2018"/>
  </r>
  <r>
    <d v="2018-08-30T00:00:00"/>
    <s v="OT-43327"/>
    <x v="81"/>
    <x v="76"/>
    <s v="UN"/>
    <x v="4"/>
    <s v="INGRESO"/>
    <n v="11"/>
    <s v="Ago"/>
    <n v="2018"/>
  </r>
  <r>
    <d v="2018-06-18T00:00:00"/>
    <s v="OT-41879"/>
    <x v="290"/>
    <x v="262"/>
    <s v="UN"/>
    <x v="2"/>
    <s v="SALIDA"/>
    <n v="-11"/>
    <s v="Jun"/>
    <n v="2018"/>
  </r>
  <r>
    <d v="2018-01-14T00:00:00"/>
    <s v="OT-45178"/>
    <x v="291"/>
    <x v="263"/>
    <s v="UN"/>
    <x v="5"/>
    <s v="INGRESO"/>
    <n v="18"/>
    <s v="Ene"/>
    <n v="2018"/>
  </r>
  <r>
    <d v="2018-01-01T00:00:00"/>
    <s v="OT-38712"/>
    <x v="33"/>
    <x v="31"/>
    <s v="UN"/>
    <x v="1"/>
    <s v="SALIDA"/>
    <n v="-15"/>
    <s v="Ene"/>
    <n v="2018"/>
  </r>
  <r>
    <d v="2018-01-26T00:00:00"/>
    <s v="OT-31270"/>
    <x v="92"/>
    <x v="87"/>
    <s v="UN"/>
    <x v="4"/>
    <s v="SALIDA"/>
    <n v="-9"/>
    <s v="Ene"/>
    <n v="2018"/>
  </r>
  <r>
    <d v="2018-06-05T00:00:00"/>
    <s v="OT-14157"/>
    <x v="60"/>
    <x v="57"/>
    <s v="UN"/>
    <x v="4"/>
    <s v="SALIDA"/>
    <n v="-12"/>
    <s v="Jun"/>
    <n v="2018"/>
  </r>
  <r>
    <d v="2018-04-24T00:00:00"/>
    <s v="OT-29883"/>
    <x v="292"/>
    <x v="264"/>
    <s v="UN"/>
    <x v="4"/>
    <s v="SALIDA"/>
    <n v="-12"/>
    <s v="Abr"/>
    <n v="2018"/>
  </r>
  <r>
    <d v="2018-04-29T00:00:00"/>
    <s v="OT-45524"/>
    <x v="293"/>
    <x v="265"/>
    <s v="UN"/>
    <x v="12"/>
    <s v="INGRESO"/>
    <n v="11"/>
    <s v="Abr"/>
    <n v="2018"/>
  </r>
  <r>
    <d v="2018-02-05T00:00:00"/>
    <s v="OT-17620"/>
    <x v="294"/>
    <x v="159"/>
    <s v="UN"/>
    <x v="6"/>
    <s v="INGRESO"/>
    <n v="18"/>
    <s v="Feb"/>
    <n v="2018"/>
  </r>
  <r>
    <d v="2018-03-18T00:00:00"/>
    <s v="OT-47202"/>
    <x v="295"/>
    <x v="266"/>
    <s v="UN"/>
    <x v="2"/>
    <s v="INGRESO"/>
    <n v="11"/>
    <s v="Mar"/>
    <n v="2018"/>
  </r>
  <r>
    <d v="2018-06-01T00:00:00"/>
    <s v="OT-14432"/>
    <x v="147"/>
    <x v="138"/>
    <s v="UN"/>
    <x v="8"/>
    <s v="SALIDA"/>
    <n v="-11"/>
    <s v="Jun"/>
    <n v="2018"/>
  </r>
  <r>
    <d v="2018-03-05T00:00:00"/>
    <s v="OT-16626"/>
    <x v="73"/>
    <x v="68"/>
    <s v="UN"/>
    <x v="2"/>
    <s v="INGRESO"/>
    <n v="13"/>
    <s v="Mar"/>
    <n v="2018"/>
  </r>
  <r>
    <d v="2018-03-16T00:00:00"/>
    <s v="OT-36097"/>
    <x v="210"/>
    <x v="191"/>
    <s v="UN"/>
    <x v="7"/>
    <s v="INGRESO"/>
    <n v="10"/>
    <s v="Mar"/>
    <n v="2018"/>
  </r>
  <r>
    <d v="2018-08-11T00:00:00"/>
    <s v="OT-37988"/>
    <x v="296"/>
    <x v="267"/>
    <s v="UN"/>
    <x v="7"/>
    <s v="SALIDA"/>
    <n v="-16"/>
    <s v="Ago"/>
    <n v="2018"/>
  </r>
  <r>
    <d v="2018-08-16T00:00:00"/>
    <s v="OT-49472"/>
    <x v="297"/>
    <x v="268"/>
    <s v="UN"/>
    <x v="1"/>
    <s v="INGRESO"/>
    <n v="18"/>
    <s v="Ago"/>
    <n v="2018"/>
  </r>
  <r>
    <d v="2018-02-09T00:00:00"/>
    <s v="OT-48223"/>
    <x v="298"/>
    <x v="221"/>
    <s v="UN"/>
    <x v="6"/>
    <s v="SALIDA"/>
    <n v="-20"/>
    <s v="Feb"/>
    <n v="2018"/>
  </r>
  <r>
    <d v="2018-07-27T00:00:00"/>
    <s v="OT-24365"/>
    <x v="100"/>
    <x v="95"/>
    <s v="UN"/>
    <x v="5"/>
    <s v="SALIDA"/>
    <n v="-15"/>
    <s v="Jul"/>
    <n v="2018"/>
  </r>
  <r>
    <d v="2018-07-20T00:00:00"/>
    <s v="OT-27183"/>
    <x v="299"/>
    <x v="269"/>
    <s v="UN"/>
    <x v="2"/>
    <s v="SALIDA"/>
    <n v="-11"/>
    <s v="Jul"/>
    <n v="2018"/>
  </r>
  <r>
    <d v="2018-01-04T00:00:00"/>
    <s v="OT-24779"/>
    <x v="300"/>
    <x v="270"/>
    <s v="UN"/>
    <x v="7"/>
    <s v="SALIDA"/>
    <n v="-7"/>
    <s v="Ene"/>
    <n v="2018"/>
  </r>
  <r>
    <d v="2018-07-25T00:00:00"/>
    <s v="OT-13259"/>
    <x v="301"/>
    <x v="271"/>
    <s v="UN"/>
    <x v="12"/>
    <s v="INGRESO"/>
    <n v="20"/>
    <s v="Jul"/>
    <n v="2018"/>
  </r>
  <r>
    <d v="2018-02-22T00:00:00"/>
    <s v="OT-39638"/>
    <x v="302"/>
    <x v="193"/>
    <s v="UN"/>
    <x v="9"/>
    <s v="SALIDA"/>
    <n v="-11"/>
    <s v="Feb"/>
    <n v="2018"/>
  </r>
  <r>
    <d v="2018-08-04T00:00:00"/>
    <s v="OT-12674"/>
    <x v="242"/>
    <x v="219"/>
    <s v="UN"/>
    <x v="12"/>
    <s v="SALIDA"/>
    <n v="-17"/>
    <s v="Ago"/>
    <n v="2018"/>
  </r>
  <r>
    <d v="2018-04-11T00:00:00"/>
    <s v="OT-12725"/>
    <x v="303"/>
    <x v="272"/>
    <s v="UN"/>
    <x v="12"/>
    <s v="SALIDA"/>
    <n v="-8"/>
    <s v="Abr"/>
    <n v="2018"/>
  </r>
  <r>
    <d v="2018-07-30T00:00:00"/>
    <s v="OT-25148"/>
    <x v="181"/>
    <x v="166"/>
    <s v="UN"/>
    <x v="8"/>
    <s v="SALIDA"/>
    <n v="-7"/>
    <s v="Jul"/>
    <n v="2018"/>
  </r>
  <r>
    <d v="2018-03-18T00:00:00"/>
    <s v="OT-25375"/>
    <x v="177"/>
    <x v="51"/>
    <s v="UN"/>
    <x v="7"/>
    <s v="INGRESO"/>
    <n v="16"/>
    <s v="Mar"/>
    <n v="2018"/>
  </r>
  <r>
    <d v="2018-01-16T00:00:00"/>
    <s v="OT-40038"/>
    <x v="287"/>
    <x v="260"/>
    <s v="UN"/>
    <x v="1"/>
    <s v="SALIDA"/>
    <n v="-18"/>
    <s v="Ene"/>
    <n v="2018"/>
  </r>
  <r>
    <d v="2018-07-06T00:00:00"/>
    <s v="OT-44590"/>
    <x v="304"/>
    <x v="145"/>
    <s v="UN"/>
    <x v="4"/>
    <s v="SALIDA"/>
    <n v="-18"/>
    <s v="Jul"/>
    <n v="2018"/>
  </r>
  <r>
    <d v="2018-02-22T00:00:00"/>
    <s v="OT-42265"/>
    <x v="7"/>
    <x v="0"/>
    <s v="UN"/>
    <x v="0"/>
    <s v="SALIDA"/>
    <n v="-9"/>
    <s v="Feb"/>
    <n v="2018"/>
  </r>
  <r>
    <d v="2018-07-03T00:00:00"/>
    <s v="OT-16049"/>
    <x v="305"/>
    <x v="273"/>
    <s v="UN"/>
    <x v="10"/>
    <s v="SALIDA"/>
    <n v="-9"/>
    <s v="Jul"/>
    <n v="2018"/>
  </r>
  <r>
    <d v="2018-02-26T00:00:00"/>
    <s v="OT-43488"/>
    <x v="306"/>
    <x v="274"/>
    <s v="UN"/>
    <x v="12"/>
    <s v="SALIDA"/>
    <n v="-14"/>
    <s v="Feb"/>
    <n v="2018"/>
  </r>
  <r>
    <d v="2018-06-13T00:00:00"/>
    <s v="OT-28696"/>
    <x v="307"/>
    <x v="275"/>
    <s v="UN"/>
    <x v="7"/>
    <s v="SALIDA"/>
    <n v="-14"/>
    <s v="Jun"/>
    <n v="2018"/>
  </r>
  <r>
    <d v="2018-08-25T00:00:00"/>
    <s v="OT-17500"/>
    <x v="308"/>
    <x v="276"/>
    <s v="UN"/>
    <x v="4"/>
    <s v="SALIDA"/>
    <n v="-6"/>
    <s v="Ago"/>
    <n v="2018"/>
  </r>
  <r>
    <d v="2018-05-04T00:00:00"/>
    <s v="OT-41111"/>
    <x v="309"/>
    <x v="189"/>
    <s v="UN"/>
    <x v="3"/>
    <s v="SALIDA"/>
    <n v="-6"/>
    <s v="May"/>
    <n v="2018"/>
  </r>
  <r>
    <d v="2018-06-17T00:00:00"/>
    <s v="OT-31066"/>
    <x v="310"/>
    <x v="277"/>
    <s v="UN"/>
    <x v="2"/>
    <s v="INGRESO"/>
    <n v="11"/>
    <s v="Jun"/>
    <n v="2018"/>
  </r>
  <r>
    <d v="2018-07-07T00:00:00"/>
    <s v="OT-10387"/>
    <x v="295"/>
    <x v="266"/>
    <s v="UN"/>
    <x v="2"/>
    <s v="SALIDA"/>
    <n v="-7"/>
    <s v="Jul"/>
    <n v="2018"/>
  </r>
  <r>
    <d v="2018-04-02T00:00:00"/>
    <s v="OT-45142"/>
    <x v="311"/>
    <x v="278"/>
    <s v="UN"/>
    <x v="12"/>
    <s v="INGRESO"/>
    <n v="19"/>
    <s v="Abr"/>
    <n v="2018"/>
  </r>
  <r>
    <d v="2018-07-14T00:00:00"/>
    <s v="OT-25524"/>
    <x v="156"/>
    <x v="146"/>
    <s v="UN"/>
    <x v="10"/>
    <s v="SALIDA"/>
    <n v="-15"/>
    <s v="Jul"/>
    <n v="2018"/>
  </r>
  <r>
    <d v="2018-06-24T00:00:00"/>
    <s v="OT-28915"/>
    <x v="16"/>
    <x v="15"/>
    <s v="UN"/>
    <x v="4"/>
    <s v="SALIDA"/>
    <n v="-17"/>
    <s v="Jun"/>
    <n v="2018"/>
  </r>
  <r>
    <d v="2018-06-22T00:00:00"/>
    <s v="OT-44215"/>
    <x v="312"/>
    <x v="279"/>
    <s v="UN"/>
    <x v="7"/>
    <s v="INGRESO"/>
    <n v="11"/>
    <s v="Jun"/>
    <n v="2018"/>
  </r>
  <r>
    <d v="2018-05-25T00:00:00"/>
    <s v="OT-21706"/>
    <x v="313"/>
    <x v="280"/>
    <s v="UN"/>
    <x v="3"/>
    <s v="INGRESO"/>
    <n v="10"/>
    <s v="May"/>
    <n v="2018"/>
  </r>
  <r>
    <d v="2018-05-23T00:00:00"/>
    <s v="OT-34573"/>
    <x v="314"/>
    <x v="281"/>
    <s v="UN"/>
    <x v="4"/>
    <s v="INGRESO"/>
    <n v="18"/>
    <s v="May"/>
    <n v="2018"/>
  </r>
  <r>
    <d v="2018-05-27T00:00:00"/>
    <s v="OT-33499"/>
    <x v="120"/>
    <x v="113"/>
    <s v="UN"/>
    <x v="4"/>
    <s v="INGRESO"/>
    <n v="11"/>
    <s v="May"/>
    <n v="2018"/>
  </r>
  <r>
    <d v="2018-01-18T00:00:00"/>
    <s v="OT-24217"/>
    <x v="57"/>
    <x v="54"/>
    <s v="UN"/>
    <x v="12"/>
    <s v="INGRESO"/>
    <n v="13"/>
    <s v="Ene"/>
    <n v="2018"/>
  </r>
  <r>
    <d v="2018-05-15T00:00:00"/>
    <s v="OT-26130"/>
    <x v="276"/>
    <x v="250"/>
    <s v="UN"/>
    <x v="7"/>
    <s v="INGRESO"/>
    <n v="14"/>
    <s v="May"/>
    <n v="2018"/>
  </r>
  <r>
    <d v="2018-07-23T00:00:00"/>
    <s v="OT-14247"/>
    <x v="315"/>
    <x v="282"/>
    <s v="UN"/>
    <x v="7"/>
    <s v="INGRESO"/>
    <n v="14"/>
    <s v="Jul"/>
    <n v="2018"/>
  </r>
  <r>
    <d v="2018-08-26T00:00:00"/>
    <s v="OT-18715"/>
    <x v="97"/>
    <x v="92"/>
    <s v="UN"/>
    <x v="4"/>
    <s v="SALIDA"/>
    <n v="-12"/>
    <s v="Ago"/>
    <n v="2018"/>
  </r>
  <r>
    <d v="2018-03-18T00:00:00"/>
    <s v="OT-22068"/>
    <x v="316"/>
    <x v="283"/>
    <s v="UN"/>
    <x v="7"/>
    <s v="INGRESO"/>
    <n v="11"/>
    <s v="Mar"/>
    <n v="2018"/>
  </r>
  <r>
    <d v="2018-04-11T00:00:00"/>
    <s v="OT-35080"/>
    <x v="317"/>
    <x v="284"/>
    <s v="UN"/>
    <x v="6"/>
    <s v="INGRESO"/>
    <n v="20"/>
    <s v="Abr"/>
    <n v="2018"/>
  </r>
  <r>
    <d v="2018-04-05T00:00:00"/>
    <s v="OT-37389"/>
    <x v="99"/>
    <x v="94"/>
    <s v="UN"/>
    <x v="4"/>
    <s v="SALIDA"/>
    <n v="-9"/>
    <s v="Abr"/>
    <n v="2018"/>
  </r>
  <r>
    <d v="2018-01-08T00:00:00"/>
    <s v="OT-33928"/>
    <x v="318"/>
    <x v="285"/>
    <s v="UN"/>
    <x v="9"/>
    <s v="INGRESO"/>
    <n v="10"/>
    <s v="Ene"/>
    <n v="2018"/>
  </r>
  <r>
    <d v="2018-08-10T00:00:00"/>
    <s v="OT-21736"/>
    <x v="127"/>
    <x v="119"/>
    <s v="UN"/>
    <x v="4"/>
    <s v="INGRESO"/>
    <n v="20"/>
    <s v="Ago"/>
    <n v="2018"/>
  </r>
  <r>
    <d v="2018-08-30T00:00:00"/>
    <s v="OT-21424"/>
    <x v="319"/>
    <x v="286"/>
    <s v="UN"/>
    <x v="7"/>
    <s v="INGRESO"/>
    <n v="12"/>
    <s v="Ago"/>
    <n v="2018"/>
  </r>
  <r>
    <d v="2018-08-27T00:00:00"/>
    <s v="OT-29031"/>
    <x v="320"/>
    <x v="287"/>
    <s v="UN"/>
    <x v="9"/>
    <s v="SALIDA"/>
    <n v="-18"/>
    <s v="Ago"/>
    <n v="2018"/>
  </r>
  <r>
    <d v="2018-06-09T00:00:00"/>
    <s v="OT-47319"/>
    <x v="321"/>
    <x v="288"/>
    <s v="UN"/>
    <x v="3"/>
    <s v="INGRESO"/>
    <n v="16"/>
    <s v="Jun"/>
    <n v="2018"/>
  </r>
  <r>
    <d v="2018-04-25T00:00:00"/>
    <s v="OT-49191"/>
    <x v="322"/>
    <x v="100"/>
    <s v="UN"/>
    <x v="7"/>
    <s v="SALIDA"/>
    <n v="-15"/>
    <s v="Abr"/>
    <n v="2018"/>
  </r>
  <r>
    <d v="2018-05-10T00:00:00"/>
    <s v="OT-46544"/>
    <x v="176"/>
    <x v="163"/>
    <s v="UN"/>
    <x v="2"/>
    <s v="INGRESO"/>
    <n v="16"/>
    <s v="May"/>
    <n v="2018"/>
  </r>
  <r>
    <d v="2018-07-16T00:00:00"/>
    <s v="OT-36453"/>
    <x v="323"/>
    <x v="152"/>
    <s v="UN"/>
    <x v="2"/>
    <s v="SALIDA"/>
    <n v="-13"/>
    <s v="Jul"/>
    <n v="2018"/>
  </r>
  <r>
    <d v="2018-04-17T00:00:00"/>
    <s v="OT-17963"/>
    <x v="315"/>
    <x v="282"/>
    <s v="UN"/>
    <x v="7"/>
    <s v="SALIDA"/>
    <n v="-6"/>
    <s v="Abr"/>
    <n v="2018"/>
  </r>
  <r>
    <d v="2018-03-03T00:00:00"/>
    <s v="OT-10502"/>
    <x v="324"/>
    <x v="289"/>
    <s v="UN"/>
    <x v="4"/>
    <s v="SALIDA"/>
    <n v="-14"/>
    <s v="Mar"/>
    <n v="2018"/>
  </r>
  <r>
    <d v="2018-03-28T00:00:00"/>
    <s v="OT-46373"/>
    <x v="325"/>
    <x v="290"/>
    <s v="UN"/>
    <x v="9"/>
    <s v="SALIDA"/>
    <n v="-10"/>
    <s v="Mar"/>
    <n v="2018"/>
  </r>
  <r>
    <d v="2018-05-12T00:00:00"/>
    <s v="OT-45320"/>
    <x v="326"/>
    <x v="291"/>
    <s v="UN"/>
    <x v="2"/>
    <s v="SALIDA"/>
    <n v="-19"/>
    <s v="May"/>
    <n v="2018"/>
  </r>
  <r>
    <d v="2018-02-04T00:00:00"/>
    <s v="OT-45289"/>
    <x v="44"/>
    <x v="41"/>
    <s v="UN"/>
    <x v="8"/>
    <s v="INGRESO"/>
    <n v="14"/>
    <s v="Feb"/>
    <n v="2018"/>
  </r>
  <r>
    <d v="2018-02-08T00:00:00"/>
    <s v="OT-43867"/>
    <x v="327"/>
    <x v="172"/>
    <s v="UN"/>
    <x v="8"/>
    <s v="INGRESO"/>
    <n v="18"/>
    <s v="Feb"/>
    <n v="2018"/>
  </r>
  <r>
    <d v="2018-04-04T00:00:00"/>
    <s v="OT-20595"/>
    <x v="328"/>
    <x v="292"/>
    <s v="UN"/>
    <x v="4"/>
    <s v="SALIDA"/>
    <n v="-12"/>
    <s v="Abr"/>
    <n v="2018"/>
  </r>
  <r>
    <d v="2018-05-11T00:00:00"/>
    <s v="OT-47835"/>
    <x v="329"/>
    <x v="293"/>
    <s v="UN"/>
    <x v="3"/>
    <s v="INGRESO"/>
    <n v="17"/>
    <s v="May"/>
    <n v="2018"/>
  </r>
  <r>
    <d v="2018-03-28T00:00:00"/>
    <s v="OT-11351"/>
    <x v="330"/>
    <x v="294"/>
    <s v="UN"/>
    <x v="4"/>
    <s v="SALIDA"/>
    <n v="-16"/>
    <s v="Mar"/>
    <n v="2018"/>
  </r>
  <r>
    <d v="2018-01-03T00:00:00"/>
    <s v="OT-19470"/>
    <x v="331"/>
    <x v="295"/>
    <s v="UN"/>
    <x v="5"/>
    <s v="INGRESO"/>
    <n v="17"/>
    <s v="Ene"/>
    <n v="2018"/>
  </r>
  <r>
    <d v="2018-06-14T00:00:00"/>
    <s v="OT-29069"/>
    <x v="332"/>
    <x v="296"/>
    <s v="UN"/>
    <x v="5"/>
    <s v="SALIDA"/>
    <n v="-10"/>
    <s v="Jun"/>
    <n v="2018"/>
  </r>
  <r>
    <d v="2018-03-14T00:00:00"/>
    <s v="OT-33553"/>
    <x v="333"/>
    <x v="49"/>
    <s v="UN"/>
    <x v="8"/>
    <s v="SALIDA"/>
    <n v="-6"/>
    <s v="Mar"/>
    <n v="2018"/>
  </r>
  <r>
    <d v="2018-08-02T00:00:00"/>
    <s v="OT-21259"/>
    <x v="182"/>
    <x v="167"/>
    <s v="UN"/>
    <x v="5"/>
    <s v="SALIDA"/>
    <n v="-15"/>
    <s v="Ago"/>
    <n v="2018"/>
  </r>
  <r>
    <d v="2018-03-20T00:00:00"/>
    <s v="OT-44812"/>
    <x v="81"/>
    <x v="76"/>
    <s v="UN"/>
    <x v="4"/>
    <s v="SALIDA"/>
    <n v="-9"/>
    <s v="Mar"/>
    <n v="2018"/>
  </r>
  <r>
    <d v="2018-03-15T00:00:00"/>
    <s v="OT-11159"/>
    <x v="7"/>
    <x v="0"/>
    <s v="UN"/>
    <x v="0"/>
    <s v="INGRESO"/>
    <n v="18"/>
    <s v="Mar"/>
    <n v="2018"/>
  </r>
  <r>
    <d v="2018-01-03T00:00:00"/>
    <s v="OT-21981"/>
    <x v="334"/>
    <x v="297"/>
    <s v="UN"/>
    <x v="4"/>
    <s v="INGRESO"/>
    <n v="10"/>
    <s v="Ene"/>
    <n v="2018"/>
  </r>
  <r>
    <d v="2018-05-21T00:00:00"/>
    <s v="OT-22574"/>
    <x v="184"/>
    <x v="169"/>
    <s v="UN"/>
    <x v="4"/>
    <s v="SALIDA"/>
    <n v="-7"/>
    <s v="May"/>
    <n v="2018"/>
  </r>
  <r>
    <d v="2018-06-22T00:00:00"/>
    <s v="OT-44532"/>
    <x v="196"/>
    <x v="89"/>
    <s v="UN"/>
    <x v="7"/>
    <s v="SALIDA"/>
    <n v="-14"/>
    <s v="Jun"/>
    <n v="2018"/>
  </r>
  <r>
    <d v="2018-08-21T00:00:00"/>
    <s v="OT-12875"/>
    <x v="29"/>
    <x v="27"/>
    <s v="UN"/>
    <x v="6"/>
    <s v="INGRESO"/>
    <n v="17"/>
    <s v="Ago"/>
    <n v="2018"/>
  </r>
  <r>
    <d v="2018-01-18T00:00:00"/>
    <s v="OT-17777"/>
    <x v="335"/>
    <x v="298"/>
    <s v="UN"/>
    <x v="7"/>
    <s v="SALIDA"/>
    <n v="-8"/>
    <s v="Ene"/>
    <n v="2018"/>
  </r>
  <r>
    <d v="2018-01-14T00:00:00"/>
    <s v="OT-40673"/>
    <x v="336"/>
    <x v="299"/>
    <s v="UN"/>
    <x v="12"/>
    <s v="INGRESO"/>
    <n v="14"/>
    <s v="Ene"/>
    <n v="2018"/>
  </r>
  <r>
    <d v="2018-06-27T00:00:00"/>
    <s v="OT-15057"/>
    <x v="337"/>
    <x v="300"/>
    <s v="UN"/>
    <x v="9"/>
    <s v="INGRESO"/>
    <n v="18"/>
    <s v="Jun"/>
    <n v="2018"/>
  </r>
  <r>
    <d v="2018-06-26T00:00:00"/>
    <s v="OT-49406"/>
    <x v="338"/>
    <x v="301"/>
    <s v="UN"/>
    <x v="5"/>
    <s v="INGRESO"/>
    <n v="11"/>
    <s v="Jun"/>
    <n v="2018"/>
  </r>
  <r>
    <d v="2018-01-31T00:00:00"/>
    <s v="OT-26497"/>
    <x v="339"/>
    <x v="302"/>
    <s v="UN"/>
    <x v="7"/>
    <s v="INGRESO"/>
    <n v="11"/>
    <s v="Ene"/>
    <n v="2018"/>
  </r>
  <r>
    <d v="2018-03-01T00:00:00"/>
    <s v="OT-28984"/>
    <x v="83"/>
    <x v="78"/>
    <s v="UN"/>
    <x v="7"/>
    <s v="SALIDA"/>
    <n v="-9"/>
    <s v="Mar"/>
    <n v="2018"/>
  </r>
  <r>
    <d v="2018-01-18T00:00:00"/>
    <s v="OT-44997"/>
    <x v="340"/>
    <x v="303"/>
    <s v="UN"/>
    <x v="7"/>
    <s v="SALIDA"/>
    <n v="-7"/>
    <s v="Ene"/>
    <n v="2018"/>
  </r>
  <r>
    <d v="2018-06-23T00:00:00"/>
    <s v="OT-17088"/>
    <x v="28"/>
    <x v="26"/>
    <s v="UN"/>
    <x v="6"/>
    <s v="INGRESO"/>
    <n v="16"/>
    <s v="Jun"/>
    <n v="2018"/>
  </r>
  <r>
    <d v="2018-04-01T00:00:00"/>
    <s v="OT-33307"/>
    <x v="341"/>
    <x v="304"/>
    <s v="UN"/>
    <x v="4"/>
    <s v="INGRESO"/>
    <n v="10"/>
    <s v="Abr"/>
    <n v="2018"/>
  </r>
  <r>
    <d v="2018-02-25T00:00:00"/>
    <s v="OT-24000"/>
    <x v="342"/>
    <x v="305"/>
    <s v="UN"/>
    <x v="3"/>
    <s v="INGRESO"/>
    <n v="19"/>
    <s v="Feb"/>
    <n v="2018"/>
  </r>
  <r>
    <d v="2018-04-30T00:00:00"/>
    <s v="OT-27335"/>
    <x v="111"/>
    <x v="104"/>
    <s v="UN"/>
    <x v="10"/>
    <s v="SALIDA"/>
    <n v="-11"/>
    <s v="Abr"/>
    <n v="2018"/>
  </r>
  <r>
    <d v="2018-01-11T00:00:00"/>
    <s v="OT-29070"/>
    <x v="256"/>
    <x v="233"/>
    <s v="UN"/>
    <x v="4"/>
    <s v="INGRESO"/>
    <n v="20"/>
    <s v="Ene"/>
    <n v="2018"/>
  </r>
  <r>
    <d v="2018-07-23T00:00:00"/>
    <s v="OT-31379"/>
    <x v="295"/>
    <x v="266"/>
    <s v="UN"/>
    <x v="2"/>
    <s v="INGRESO"/>
    <n v="10"/>
    <s v="Jul"/>
    <n v="2018"/>
  </r>
  <r>
    <d v="2018-01-05T00:00:00"/>
    <s v="OT-30927"/>
    <x v="343"/>
    <x v="306"/>
    <s v="UN"/>
    <x v="10"/>
    <s v="SALIDA"/>
    <n v="-10"/>
    <s v="Ene"/>
    <n v="2018"/>
  </r>
  <r>
    <d v="2018-04-07T00:00:00"/>
    <s v="OT-43124"/>
    <x v="137"/>
    <x v="129"/>
    <s v="UN"/>
    <x v="7"/>
    <s v="INGRESO"/>
    <n v="14"/>
    <s v="Abr"/>
    <n v="2018"/>
  </r>
  <r>
    <d v="2018-07-13T00:00:00"/>
    <s v="OT-30357"/>
    <x v="344"/>
    <x v="307"/>
    <s v="UN"/>
    <x v="12"/>
    <s v="INGRESO"/>
    <n v="17"/>
    <s v="Jul"/>
    <n v="2018"/>
  </r>
  <r>
    <d v="2018-04-11T00:00:00"/>
    <s v="OT-10931"/>
    <x v="345"/>
    <x v="308"/>
    <s v="UN"/>
    <x v="4"/>
    <s v="SALIDA"/>
    <n v="-9"/>
    <s v="Abr"/>
    <n v="2018"/>
  </r>
  <r>
    <d v="2018-03-15T00:00:00"/>
    <s v="OT-46002"/>
    <x v="346"/>
    <x v="97"/>
    <s v="UN"/>
    <x v="13"/>
    <s v="INGRESO"/>
    <n v="19"/>
    <s v="Mar"/>
    <n v="2018"/>
  </r>
  <r>
    <d v="2018-03-28T00:00:00"/>
    <s v="OT-39987"/>
    <x v="268"/>
    <x v="207"/>
    <s v="UN"/>
    <x v="4"/>
    <s v="SALIDA"/>
    <n v="-8"/>
    <s v="Mar"/>
    <n v="2018"/>
  </r>
  <r>
    <d v="2018-08-15T00:00:00"/>
    <s v="OT-42200"/>
    <x v="47"/>
    <x v="44"/>
    <s v="UN"/>
    <x v="5"/>
    <s v="SALIDA"/>
    <n v="-10"/>
    <s v="Ago"/>
    <n v="2018"/>
  </r>
  <r>
    <d v="2018-08-16T00:00:00"/>
    <s v="OT-20993"/>
    <x v="57"/>
    <x v="54"/>
    <s v="UN"/>
    <x v="12"/>
    <s v="INGRESO"/>
    <n v="19"/>
    <s v="Ago"/>
    <n v="2018"/>
  </r>
  <r>
    <d v="2018-03-24T00:00:00"/>
    <s v="OT-25475"/>
    <x v="347"/>
    <x v="309"/>
    <s v="UN"/>
    <x v="10"/>
    <s v="SALIDA"/>
    <n v="-20"/>
    <s v="Mar"/>
    <n v="2018"/>
  </r>
  <r>
    <d v="2018-07-24T00:00:00"/>
    <s v="OT-25560"/>
    <x v="348"/>
    <x v="310"/>
    <s v="UN"/>
    <x v="4"/>
    <s v="INGRESO"/>
    <n v="20"/>
    <s v="Jul"/>
    <n v="2018"/>
  </r>
  <r>
    <d v="2018-02-20T00:00:00"/>
    <s v="OT-44991"/>
    <x v="349"/>
    <x v="311"/>
    <s v="UN"/>
    <x v="9"/>
    <s v="INGRESO"/>
    <n v="12"/>
    <s v="Feb"/>
    <n v="2018"/>
  </r>
  <r>
    <d v="2018-01-15T00:00:00"/>
    <s v="OT-46821"/>
    <x v="350"/>
    <x v="8"/>
    <s v="UN"/>
    <x v="9"/>
    <s v="SALIDA"/>
    <n v="-5"/>
    <s v="Ene"/>
    <n v="2018"/>
  </r>
  <r>
    <d v="2018-08-04T00:00:00"/>
    <s v="OT-25937"/>
    <x v="351"/>
    <x v="312"/>
    <s v="UN"/>
    <x v="9"/>
    <s v="SALIDA"/>
    <n v="-13"/>
    <s v="Ago"/>
    <n v="2018"/>
  </r>
  <r>
    <d v="2018-05-23T00:00:00"/>
    <s v="OT-16381"/>
    <x v="9"/>
    <x v="8"/>
    <s v="UN"/>
    <x v="6"/>
    <s v="INGRESO"/>
    <n v="10"/>
    <s v="May"/>
    <n v="2018"/>
  </r>
  <r>
    <d v="2018-04-30T00:00:00"/>
    <s v="OT-24852"/>
    <x v="352"/>
    <x v="313"/>
    <s v="UN"/>
    <x v="12"/>
    <s v="INGRESO"/>
    <n v="20"/>
    <s v="Abr"/>
    <n v="2018"/>
  </r>
  <r>
    <d v="2018-02-24T00:00:00"/>
    <s v="OT-11557"/>
    <x v="74"/>
    <x v="69"/>
    <s v="UN"/>
    <x v="4"/>
    <s v="INGRESO"/>
    <n v="11"/>
    <s v="Feb"/>
    <n v="2018"/>
  </r>
  <r>
    <d v="2018-03-13T00:00:00"/>
    <s v="OT-23822"/>
    <x v="353"/>
    <x v="314"/>
    <s v="UN"/>
    <x v="4"/>
    <s v="SALIDA"/>
    <n v="-17"/>
    <s v="Mar"/>
    <n v="2018"/>
  </r>
  <r>
    <d v="2018-01-18T00:00:00"/>
    <s v="OT-33240"/>
    <x v="0"/>
    <x v="0"/>
    <s v="UN"/>
    <x v="0"/>
    <s v="INGRESO"/>
    <n v="13"/>
    <s v="Ene"/>
    <n v="2018"/>
  </r>
  <r>
    <d v="2018-06-11T00:00:00"/>
    <s v="OT-28474"/>
    <x v="122"/>
    <x v="115"/>
    <s v="UN"/>
    <x v="7"/>
    <s v="SALIDA"/>
    <n v="-11"/>
    <s v="Jun"/>
    <n v="2018"/>
  </r>
  <r>
    <d v="2018-08-22T00:00:00"/>
    <s v="OT-33791"/>
    <x v="354"/>
    <x v="315"/>
    <s v="UN"/>
    <x v="6"/>
    <s v="SALIDA"/>
    <n v="-15"/>
    <s v="Ago"/>
    <n v="2018"/>
  </r>
  <r>
    <d v="2018-06-13T00:00:00"/>
    <s v="OT-14253"/>
    <x v="355"/>
    <x v="316"/>
    <s v="UN"/>
    <x v="7"/>
    <s v="SALIDA"/>
    <n v="-13"/>
    <s v="Jun"/>
    <n v="2018"/>
  </r>
  <r>
    <d v="2018-05-09T00:00:00"/>
    <s v="OT-49388"/>
    <x v="356"/>
    <x v="317"/>
    <s v="UN"/>
    <x v="3"/>
    <s v="SALIDA"/>
    <n v="-14"/>
    <s v="May"/>
    <n v="2018"/>
  </r>
  <r>
    <d v="2018-07-08T00:00:00"/>
    <s v="OT-21665"/>
    <x v="12"/>
    <x v="11"/>
    <s v="UN"/>
    <x v="7"/>
    <s v="INGRESO"/>
    <n v="20"/>
    <s v="Jul"/>
    <n v="2018"/>
  </r>
  <r>
    <d v="2018-05-21T00:00:00"/>
    <s v="OT-17895"/>
    <x v="357"/>
    <x v="318"/>
    <s v="UN"/>
    <x v="6"/>
    <s v="SALIDA"/>
    <n v="-20"/>
    <s v="May"/>
    <n v="2018"/>
  </r>
  <r>
    <d v="2018-01-23T00:00:00"/>
    <s v="OT-33173"/>
    <x v="358"/>
    <x v="319"/>
    <s v="UN"/>
    <x v="4"/>
    <s v="INGRESO"/>
    <n v="10"/>
    <s v="Ene"/>
    <n v="2018"/>
  </r>
  <r>
    <d v="2018-05-13T00:00:00"/>
    <s v="OT-27407"/>
    <x v="268"/>
    <x v="207"/>
    <s v="UN"/>
    <x v="4"/>
    <s v="INGRESO"/>
    <n v="11"/>
    <s v="May"/>
    <n v="2018"/>
  </r>
  <r>
    <d v="2018-01-06T00:00:00"/>
    <s v="OT-35986"/>
    <x v="313"/>
    <x v="280"/>
    <s v="UN"/>
    <x v="3"/>
    <s v="SALIDA"/>
    <n v="-9"/>
    <s v="Ene"/>
    <n v="2018"/>
  </r>
  <r>
    <d v="2018-03-24T00:00:00"/>
    <s v="OT-12601"/>
    <x v="202"/>
    <x v="184"/>
    <s v="UN"/>
    <x v="5"/>
    <s v="SALIDA"/>
    <n v="-11"/>
    <s v="Mar"/>
    <n v="2018"/>
  </r>
  <r>
    <d v="2018-06-21T00:00:00"/>
    <s v="OT-15231"/>
    <x v="359"/>
    <x v="320"/>
    <s v="UN"/>
    <x v="7"/>
    <s v="SALIDA"/>
    <n v="-14"/>
    <s v="Jun"/>
    <n v="2018"/>
  </r>
  <r>
    <d v="2018-06-13T00:00:00"/>
    <s v="OT-16753"/>
    <x v="360"/>
    <x v="321"/>
    <s v="UN"/>
    <x v="7"/>
    <s v="INGRESO"/>
    <n v="13"/>
    <s v="Jun"/>
    <n v="2018"/>
  </r>
  <r>
    <d v="2018-01-06T00:00:00"/>
    <s v="OT-35272"/>
    <x v="361"/>
    <x v="239"/>
    <s v="UN"/>
    <x v="3"/>
    <s v="INGRESO"/>
    <n v="16"/>
    <s v="Ene"/>
    <n v="2018"/>
  </r>
  <r>
    <d v="2018-02-10T00:00:00"/>
    <s v="OT-28617"/>
    <x v="362"/>
    <x v="322"/>
    <s v="UN"/>
    <x v="4"/>
    <s v="SALIDA"/>
    <n v="-17"/>
    <s v="Feb"/>
    <n v="2018"/>
  </r>
  <r>
    <d v="2018-01-16T00:00:00"/>
    <s v="OT-24599"/>
    <x v="363"/>
    <x v="323"/>
    <s v="UN"/>
    <x v="0"/>
    <s v="INGRESO"/>
    <n v="13"/>
    <s v="Ene"/>
    <n v="2018"/>
  </r>
  <r>
    <d v="2018-07-10T00:00:00"/>
    <s v="OT-35337"/>
    <x v="72"/>
    <x v="67"/>
    <s v="UN"/>
    <x v="12"/>
    <s v="INGRESO"/>
    <n v="10"/>
    <s v="Jul"/>
    <n v="2018"/>
  </r>
  <r>
    <d v="2018-04-13T00:00:00"/>
    <s v="OT-18462"/>
    <x v="364"/>
    <x v="324"/>
    <s v="UN"/>
    <x v="7"/>
    <s v="INGRESO"/>
    <n v="11"/>
    <s v="Abr"/>
    <n v="2018"/>
  </r>
  <r>
    <d v="2018-05-07T00:00:00"/>
    <s v="OT-36357"/>
    <x v="365"/>
    <x v="325"/>
    <s v="UN"/>
    <x v="5"/>
    <s v="SALIDA"/>
    <n v="-15"/>
    <s v="May"/>
    <n v="2018"/>
  </r>
  <r>
    <d v="2018-04-20T00:00:00"/>
    <s v="OT-15836"/>
    <x v="85"/>
    <x v="80"/>
    <s v="UN"/>
    <x v="4"/>
    <s v="SALIDA"/>
    <n v="-19"/>
    <s v="Abr"/>
    <n v="2018"/>
  </r>
  <r>
    <d v="2018-07-18T00:00:00"/>
    <s v="OT-15848"/>
    <x v="248"/>
    <x v="225"/>
    <s v="UN"/>
    <x v="4"/>
    <s v="INGRESO"/>
    <n v="18"/>
    <s v="Jul"/>
    <n v="2018"/>
  </r>
  <r>
    <d v="2018-07-14T00:00:00"/>
    <s v="OT-43600"/>
    <x v="366"/>
    <x v="326"/>
    <s v="UN"/>
    <x v="7"/>
    <s v="SALIDA"/>
    <n v="-14"/>
    <s v="Jul"/>
    <n v="2018"/>
  </r>
  <r>
    <d v="2018-08-06T00:00:00"/>
    <s v="OT-34552"/>
    <x v="367"/>
    <x v="327"/>
    <s v="UN"/>
    <x v="4"/>
    <s v="SALIDA"/>
    <n v="-15"/>
    <s v="Ago"/>
    <n v="2018"/>
  </r>
  <r>
    <d v="2018-03-19T00:00:00"/>
    <s v="OT-20461"/>
    <x v="368"/>
    <x v="270"/>
    <s v="UN"/>
    <x v="7"/>
    <s v="SALIDA"/>
    <n v="-8"/>
    <s v="Mar"/>
    <n v="2018"/>
  </r>
  <r>
    <d v="2018-05-02T00:00:00"/>
    <s v="OT-40796"/>
    <x v="369"/>
    <x v="328"/>
    <s v="UN"/>
    <x v="4"/>
    <s v="SALIDA"/>
    <n v="-6"/>
    <s v="May"/>
    <n v="2018"/>
  </r>
  <r>
    <d v="2018-08-26T00:00:00"/>
    <s v="OT-13462"/>
    <x v="158"/>
    <x v="148"/>
    <s v="UN"/>
    <x v="4"/>
    <s v="INGRESO"/>
    <n v="11"/>
    <s v="Ago"/>
    <n v="2018"/>
  </r>
  <r>
    <d v="2018-06-14T00:00:00"/>
    <s v="OT-42042"/>
    <x v="184"/>
    <x v="169"/>
    <s v="UN"/>
    <x v="4"/>
    <s v="SALIDA"/>
    <n v="-17"/>
    <s v="Jun"/>
    <n v="2018"/>
  </r>
  <r>
    <d v="2018-02-15T00:00:00"/>
    <s v="OT-44807"/>
    <x v="370"/>
    <x v="329"/>
    <s v="UN"/>
    <x v="9"/>
    <s v="SALIDA"/>
    <n v="-6"/>
    <s v="Feb"/>
    <n v="2018"/>
  </r>
  <r>
    <d v="2018-05-25T00:00:00"/>
    <s v="OT-20125"/>
    <x v="132"/>
    <x v="124"/>
    <s v="UN"/>
    <x v="6"/>
    <s v="SALIDA"/>
    <n v="-12"/>
    <s v="May"/>
    <n v="2018"/>
  </r>
  <r>
    <d v="2018-02-02T00:00:00"/>
    <s v="OT-23334"/>
    <x v="371"/>
    <x v="330"/>
    <s v="UN"/>
    <x v="4"/>
    <s v="INGRESO"/>
    <n v="17"/>
    <s v="Feb"/>
    <n v="2018"/>
  </r>
  <r>
    <d v="2018-05-09T00:00:00"/>
    <s v="OT-48485"/>
    <x v="372"/>
    <x v="331"/>
    <s v="UN"/>
    <x v="7"/>
    <s v="INGRESO"/>
    <n v="16"/>
    <s v="May"/>
    <n v="2018"/>
  </r>
  <r>
    <d v="2018-07-20T00:00:00"/>
    <s v="OT-46194"/>
    <x v="373"/>
    <x v="332"/>
    <s v="UN"/>
    <x v="3"/>
    <s v="SALIDA"/>
    <n v="-6"/>
    <s v="Jul"/>
    <n v="2018"/>
  </r>
  <r>
    <d v="2018-01-25T00:00:00"/>
    <s v="OT-45677"/>
    <x v="374"/>
    <x v="83"/>
    <s v="UN"/>
    <x v="6"/>
    <s v="SALIDA"/>
    <n v="-5"/>
    <s v="Ene"/>
    <n v="2018"/>
  </r>
  <r>
    <d v="2018-06-18T00:00:00"/>
    <s v="OT-14617"/>
    <x v="41"/>
    <x v="38"/>
    <s v="UN"/>
    <x v="0"/>
    <s v="INGRESO"/>
    <n v="11"/>
    <s v="Jun"/>
    <n v="2018"/>
  </r>
  <r>
    <d v="2018-05-10T00:00:00"/>
    <s v="OT-17042"/>
    <x v="375"/>
    <x v="178"/>
    <s v="UN"/>
    <x v="10"/>
    <s v="SALIDA"/>
    <n v="-11"/>
    <s v="May"/>
    <n v="2018"/>
  </r>
  <r>
    <d v="2018-04-02T00:00:00"/>
    <s v="OT-14974"/>
    <x v="376"/>
    <x v="333"/>
    <s v="UN"/>
    <x v="4"/>
    <s v="INGRESO"/>
    <n v="15"/>
    <s v="Abr"/>
    <n v="2018"/>
  </r>
  <r>
    <d v="2018-04-23T00:00:00"/>
    <s v="OT-47570"/>
    <x v="377"/>
    <x v="334"/>
    <s v="UN"/>
    <x v="4"/>
    <s v="INGRESO"/>
    <n v="10"/>
    <s v="Abr"/>
    <n v="2018"/>
  </r>
  <r>
    <d v="2018-03-31T00:00:00"/>
    <s v="OT-32358"/>
    <x v="378"/>
    <x v="335"/>
    <s v="UN"/>
    <x v="2"/>
    <s v="INGRESO"/>
    <n v="16"/>
    <s v="Mar"/>
    <n v="2018"/>
  </r>
  <r>
    <d v="2018-08-17T00:00:00"/>
    <s v="OT-42456"/>
    <x v="379"/>
    <x v="336"/>
    <s v="UN"/>
    <x v="12"/>
    <s v="SALIDA"/>
    <n v="-16"/>
    <s v="Ago"/>
    <n v="2018"/>
  </r>
  <r>
    <d v="2018-03-10T00:00:00"/>
    <s v="OT-24275"/>
    <x v="380"/>
    <x v="337"/>
    <s v="UN"/>
    <x v="5"/>
    <s v="INGRESO"/>
    <n v="13"/>
    <s v="Mar"/>
    <n v="2018"/>
  </r>
  <r>
    <d v="2018-01-04T00:00:00"/>
    <s v="OT-13709"/>
    <x v="241"/>
    <x v="218"/>
    <s v="UN"/>
    <x v="4"/>
    <s v="SALIDA"/>
    <n v="-20"/>
    <s v="Ene"/>
    <n v="2018"/>
  </r>
  <r>
    <d v="2018-07-19T00:00:00"/>
    <s v="OT-30812"/>
    <x v="381"/>
    <x v="338"/>
    <s v="UN"/>
    <x v="9"/>
    <s v="INGRESO"/>
    <n v="16"/>
    <s v="Jul"/>
    <n v="2018"/>
  </r>
  <r>
    <d v="2018-07-28T00:00:00"/>
    <s v="OT-48757"/>
    <x v="382"/>
    <x v="339"/>
    <s v="UN"/>
    <x v="4"/>
    <s v="INGRESO"/>
    <n v="18"/>
    <s v="Jul"/>
    <n v="2018"/>
  </r>
  <r>
    <d v="2018-03-27T00:00:00"/>
    <s v="OT-40542"/>
    <x v="383"/>
    <x v="257"/>
    <s v="UN"/>
    <x v="12"/>
    <s v="INGRESO"/>
    <n v="10"/>
    <s v="Mar"/>
    <n v="2018"/>
  </r>
  <r>
    <d v="2018-08-09T00:00:00"/>
    <s v="OT-10810"/>
    <x v="366"/>
    <x v="326"/>
    <s v="UN"/>
    <x v="7"/>
    <s v="SALIDA"/>
    <n v="-5"/>
    <s v="Ago"/>
    <n v="2018"/>
  </r>
  <r>
    <d v="2018-02-18T00:00:00"/>
    <s v="OT-20867"/>
    <x v="384"/>
    <x v="340"/>
    <s v="UN"/>
    <x v="4"/>
    <s v="INGRESO"/>
    <n v="10"/>
    <s v="Feb"/>
    <n v="2018"/>
  </r>
  <r>
    <d v="2018-04-07T00:00:00"/>
    <s v="OT-29050"/>
    <x v="385"/>
    <x v="341"/>
    <s v="UN"/>
    <x v="2"/>
    <s v="INGRESO"/>
    <n v="12"/>
    <s v="Abr"/>
    <n v="2018"/>
  </r>
  <r>
    <d v="2018-02-05T00:00:00"/>
    <s v="OT-14114"/>
    <x v="386"/>
    <x v="15"/>
    <s v="UN"/>
    <x v="4"/>
    <s v="SALIDA"/>
    <n v="-7"/>
    <s v="Feb"/>
    <n v="2018"/>
  </r>
  <r>
    <d v="2018-01-01T00:00:00"/>
    <s v="OT-21540"/>
    <x v="359"/>
    <x v="320"/>
    <s v="UN"/>
    <x v="7"/>
    <s v="INGRESO"/>
    <n v="19"/>
    <s v="Ene"/>
    <n v="2018"/>
  </r>
  <r>
    <d v="2018-03-28T00:00:00"/>
    <s v="OT-16417"/>
    <x v="387"/>
    <x v="342"/>
    <s v="UN"/>
    <x v="12"/>
    <s v="INGRESO"/>
    <n v="10"/>
    <s v="Mar"/>
    <n v="2018"/>
  </r>
  <r>
    <d v="2018-01-04T00:00:00"/>
    <s v="OT-44758"/>
    <x v="314"/>
    <x v="281"/>
    <s v="UN"/>
    <x v="4"/>
    <s v="SALIDA"/>
    <n v="-15"/>
    <s v="Ene"/>
    <n v="2018"/>
  </r>
  <r>
    <d v="2018-08-19T00:00:00"/>
    <s v="OT-20672"/>
    <x v="388"/>
    <x v="193"/>
    <s v="UN"/>
    <x v="9"/>
    <s v="INGRESO"/>
    <n v="12"/>
    <s v="Ago"/>
    <n v="2018"/>
  </r>
  <r>
    <d v="2018-05-21T00:00:00"/>
    <s v="OT-28474"/>
    <x v="389"/>
    <x v="323"/>
    <s v="UN"/>
    <x v="0"/>
    <s v="INGRESO"/>
    <n v="18"/>
    <s v="May"/>
    <n v="2018"/>
  </r>
  <r>
    <d v="2018-05-08T00:00:00"/>
    <s v="OT-31308"/>
    <x v="390"/>
    <x v="343"/>
    <s v="UN"/>
    <x v="8"/>
    <s v="INGRESO"/>
    <n v="14"/>
    <s v="May"/>
    <n v="2018"/>
  </r>
  <r>
    <d v="2018-01-27T00:00:00"/>
    <s v="OT-44089"/>
    <x v="391"/>
    <x v="344"/>
    <s v="UN"/>
    <x v="9"/>
    <s v="SALIDA"/>
    <n v="-17"/>
    <s v="Ene"/>
    <n v="2018"/>
  </r>
  <r>
    <d v="2018-05-02T00:00:00"/>
    <s v="OT-39906"/>
    <x v="392"/>
    <x v="345"/>
    <s v="UN"/>
    <x v="7"/>
    <s v="SALIDA"/>
    <n v="-17"/>
    <s v="May"/>
    <n v="2018"/>
  </r>
  <r>
    <d v="2018-04-19T00:00:00"/>
    <s v="OT-21258"/>
    <x v="393"/>
    <x v="346"/>
    <s v="UN"/>
    <x v="7"/>
    <s v="INGRESO"/>
    <n v="14"/>
    <s v="Abr"/>
    <n v="2018"/>
  </r>
  <r>
    <d v="2018-05-10T00:00:00"/>
    <s v="OT-25279"/>
    <x v="394"/>
    <x v="18"/>
    <s v="UN"/>
    <x v="9"/>
    <s v="INGRESO"/>
    <n v="19"/>
    <s v="May"/>
    <n v="2018"/>
  </r>
  <r>
    <d v="2018-08-02T00:00:00"/>
    <s v="OT-33606"/>
    <x v="395"/>
    <x v="347"/>
    <s v="UN"/>
    <x v="4"/>
    <s v="INGRESO"/>
    <n v="16"/>
    <s v="Ago"/>
    <n v="2018"/>
  </r>
  <r>
    <d v="2018-02-09T00:00:00"/>
    <s v="OT-49940"/>
    <x v="396"/>
    <x v="348"/>
    <s v="UN"/>
    <x v="10"/>
    <s v="INGRESO"/>
    <n v="14"/>
    <s v="Feb"/>
    <n v="2018"/>
  </r>
  <r>
    <d v="2018-02-08T00:00:00"/>
    <s v="OT-14811"/>
    <x v="110"/>
    <x v="103"/>
    <s v="UN"/>
    <x v="6"/>
    <s v="INGRESO"/>
    <n v="10"/>
    <s v="Feb"/>
    <n v="2018"/>
  </r>
  <r>
    <d v="2018-01-12T00:00:00"/>
    <s v="OT-14925"/>
    <x v="397"/>
    <x v="349"/>
    <s v="UN"/>
    <x v="8"/>
    <s v="SALIDA"/>
    <n v="-9"/>
    <s v="Ene"/>
    <n v="2018"/>
  </r>
  <r>
    <d v="2018-02-02T00:00:00"/>
    <s v="OT-29671"/>
    <x v="398"/>
    <x v="320"/>
    <s v="UN"/>
    <x v="7"/>
    <s v="SALIDA"/>
    <n v="-16"/>
    <s v="Feb"/>
    <n v="2018"/>
  </r>
  <r>
    <d v="2018-07-06T00:00:00"/>
    <s v="OT-23465"/>
    <x v="315"/>
    <x v="282"/>
    <s v="UN"/>
    <x v="7"/>
    <s v="INGRESO"/>
    <n v="19"/>
    <s v="Jul"/>
    <n v="2018"/>
  </r>
  <r>
    <d v="2018-01-24T00:00:00"/>
    <s v="OT-14687"/>
    <x v="399"/>
    <x v="181"/>
    <s v="UN"/>
    <x v="5"/>
    <s v="SALIDA"/>
    <n v="-11"/>
    <s v="Ene"/>
    <n v="2018"/>
  </r>
  <r>
    <d v="2018-08-10T00:00:00"/>
    <s v="OT-49601"/>
    <x v="400"/>
    <x v="350"/>
    <s v="UN"/>
    <x v="7"/>
    <s v="SALIDA"/>
    <n v="-8"/>
    <s v="Ago"/>
    <n v="2018"/>
  </r>
  <r>
    <d v="2018-01-28T00:00:00"/>
    <s v="OT-11228"/>
    <x v="25"/>
    <x v="23"/>
    <s v="UN"/>
    <x v="7"/>
    <s v="SALIDA"/>
    <n v="-13"/>
    <s v="Ene"/>
    <n v="2018"/>
  </r>
  <r>
    <d v="2018-02-01T00:00:00"/>
    <s v="OT-20105"/>
    <x v="401"/>
    <x v="351"/>
    <s v="UN"/>
    <x v="1"/>
    <s v="SALIDA"/>
    <n v="-7"/>
    <s v="Feb"/>
    <n v="2018"/>
  </r>
  <r>
    <d v="2018-06-05T00:00:00"/>
    <s v="OT-41555"/>
    <x v="402"/>
    <x v="320"/>
    <s v="UN"/>
    <x v="7"/>
    <s v="INGRESO"/>
    <n v="15"/>
    <s v="Jun"/>
    <n v="2018"/>
  </r>
  <r>
    <d v="2018-03-26T00:00:00"/>
    <s v="OT-44933"/>
    <x v="403"/>
    <x v="352"/>
    <s v="UN"/>
    <x v="7"/>
    <s v="SALIDA"/>
    <n v="-7"/>
    <s v="Mar"/>
    <n v="2018"/>
  </r>
  <r>
    <d v="2018-08-01T00:00:00"/>
    <s v="OT-40762"/>
    <x v="404"/>
    <x v="29"/>
    <s v="UN"/>
    <x v="7"/>
    <s v="SALIDA"/>
    <n v="-5"/>
    <s v="Ago"/>
    <n v="2018"/>
  </r>
  <r>
    <d v="2018-03-01T00:00:00"/>
    <s v="OT-19706"/>
    <x v="405"/>
    <x v="353"/>
    <s v="UN"/>
    <x v="4"/>
    <s v="SALIDA"/>
    <n v="-7"/>
    <s v="Mar"/>
    <n v="2018"/>
  </r>
  <r>
    <d v="2018-06-29T00:00:00"/>
    <s v="OT-20600"/>
    <x v="58"/>
    <x v="55"/>
    <s v="UN"/>
    <x v="4"/>
    <s v="SALIDA"/>
    <n v="-19"/>
    <s v="Jun"/>
    <n v="2018"/>
  </r>
  <r>
    <d v="2018-06-06T00:00:00"/>
    <s v="OT-26363"/>
    <x v="406"/>
    <x v="343"/>
    <s v="UN"/>
    <x v="8"/>
    <s v="SALIDA"/>
    <n v="-9"/>
    <s v="Jun"/>
    <n v="2018"/>
  </r>
  <r>
    <d v="2018-04-21T00:00:00"/>
    <s v="OT-38340"/>
    <x v="407"/>
    <x v="354"/>
    <s v="UN"/>
    <x v="4"/>
    <s v="SALIDA"/>
    <n v="-7"/>
    <s v="Abr"/>
    <n v="2018"/>
  </r>
  <r>
    <d v="2018-04-27T00:00:00"/>
    <s v="OT-30727"/>
    <x v="408"/>
    <x v="355"/>
    <s v="UN"/>
    <x v="7"/>
    <s v="SALIDA"/>
    <n v="-16"/>
    <s v="Abr"/>
    <n v="2018"/>
  </r>
  <r>
    <d v="2018-06-12T00:00:00"/>
    <s v="OT-24468"/>
    <x v="409"/>
    <x v="356"/>
    <s v="UN"/>
    <x v="7"/>
    <s v="INGRESO"/>
    <n v="12"/>
    <s v="Jun"/>
    <n v="2018"/>
  </r>
  <r>
    <d v="2018-05-05T00:00:00"/>
    <s v="OT-15252"/>
    <x v="341"/>
    <x v="304"/>
    <s v="UN"/>
    <x v="4"/>
    <s v="INGRESO"/>
    <n v="17"/>
    <s v="May"/>
    <n v="2018"/>
  </r>
  <r>
    <d v="2018-01-03T00:00:00"/>
    <s v="OT-32027"/>
    <x v="1"/>
    <x v="1"/>
    <s v="UN"/>
    <x v="1"/>
    <s v="INGRESO"/>
    <n v="19"/>
    <s v="Ene"/>
    <n v="2018"/>
  </r>
  <r>
    <d v="2018-06-11T00:00:00"/>
    <s v="OT-44134"/>
    <x v="410"/>
    <x v="357"/>
    <s v="UN"/>
    <x v="5"/>
    <s v="INGRESO"/>
    <n v="16"/>
    <s v="Jun"/>
    <n v="2018"/>
  </r>
  <r>
    <d v="2018-06-29T00:00:00"/>
    <s v="OT-49853"/>
    <x v="411"/>
    <x v="305"/>
    <s v="UN"/>
    <x v="3"/>
    <s v="INGRESO"/>
    <n v="17"/>
    <s v="Jun"/>
    <n v="2018"/>
  </r>
  <r>
    <d v="2018-07-16T00:00:00"/>
    <s v="OT-43013"/>
    <x v="49"/>
    <x v="46"/>
    <s v="UN"/>
    <x v="6"/>
    <s v="INGRESO"/>
    <n v="16"/>
    <s v="Jul"/>
    <n v="2018"/>
  </r>
  <r>
    <d v="2018-08-26T00:00:00"/>
    <s v="OT-21815"/>
    <x v="61"/>
    <x v="57"/>
    <s v="UN"/>
    <x v="4"/>
    <s v="INGRESO"/>
    <n v="17"/>
    <s v="Ago"/>
    <n v="2018"/>
  </r>
  <r>
    <d v="2018-02-20T00:00:00"/>
    <s v="OT-30821"/>
    <x v="283"/>
    <x v="27"/>
    <s v="UN"/>
    <x v="6"/>
    <s v="SALIDA"/>
    <n v="-11"/>
    <s v="Feb"/>
    <n v="2018"/>
  </r>
  <r>
    <d v="2018-05-30T00:00:00"/>
    <s v="OT-20107"/>
    <x v="412"/>
    <x v="358"/>
    <s v="UN"/>
    <x v="9"/>
    <s v="SALIDA"/>
    <n v="-8"/>
    <s v="May"/>
    <n v="2018"/>
  </r>
  <r>
    <d v="2018-06-04T00:00:00"/>
    <s v="OT-18509"/>
    <x v="193"/>
    <x v="65"/>
    <s v="UN"/>
    <x v="6"/>
    <s v="SALIDA"/>
    <n v="-17"/>
    <s v="Jun"/>
    <n v="2018"/>
  </r>
  <r>
    <d v="2018-08-30T00:00:00"/>
    <s v="OT-31533"/>
    <x v="135"/>
    <x v="127"/>
    <s v="UN"/>
    <x v="7"/>
    <s v="SALIDA"/>
    <n v="-15"/>
    <s v="Ago"/>
    <n v="2018"/>
  </r>
  <r>
    <d v="2018-01-06T00:00:00"/>
    <s v="OT-38059"/>
    <x v="413"/>
    <x v="210"/>
    <s v="UN"/>
    <x v="3"/>
    <s v="SALIDA"/>
    <n v="-16"/>
    <s v="Ene"/>
    <n v="2018"/>
  </r>
  <r>
    <d v="2018-01-20T00:00:00"/>
    <s v="OT-26041"/>
    <x v="112"/>
    <x v="105"/>
    <s v="UN"/>
    <x v="1"/>
    <s v="SALIDA"/>
    <n v="-10"/>
    <s v="Ene"/>
    <n v="2018"/>
  </r>
  <r>
    <d v="2018-03-23T00:00:00"/>
    <s v="OT-29969"/>
    <x v="121"/>
    <x v="114"/>
    <s v="UN"/>
    <x v="7"/>
    <s v="SALIDA"/>
    <n v="-20"/>
    <s v="Mar"/>
    <n v="2018"/>
  </r>
  <r>
    <d v="2018-06-04T00:00:00"/>
    <s v="OT-22754"/>
    <x v="391"/>
    <x v="344"/>
    <s v="UN"/>
    <x v="9"/>
    <s v="INGRESO"/>
    <n v="19"/>
    <s v="Jun"/>
    <n v="2018"/>
  </r>
  <r>
    <d v="2018-04-04T00:00:00"/>
    <s v="OT-39085"/>
    <x v="174"/>
    <x v="20"/>
    <s v="UN"/>
    <x v="7"/>
    <s v="INGRESO"/>
    <n v="20"/>
    <s v="Abr"/>
    <n v="2018"/>
  </r>
  <r>
    <d v="2018-04-01T00:00:00"/>
    <s v="OT-38092"/>
    <x v="414"/>
    <x v="359"/>
    <s v="UN"/>
    <x v="2"/>
    <s v="SALIDA"/>
    <n v="-9"/>
    <s v="Abr"/>
    <n v="2018"/>
  </r>
  <r>
    <d v="2018-01-01T00:00:00"/>
    <s v="OT-12627"/>
    <x v="137"/>
    <x v="129"/>
    <s v="UN"/>
    <x v="7"/>
    <s v="INGRESO"/>
    <n v="12"/>
    <s v="Ene"/>
    <n v="2018"/>
  </r>
  <r>
    <d v="2018-05-14T00:00:00"/>
    <s v="OT-33223"/>
    <x v="415"/>
    <x v="28"/>
    <s v="UN"/>
    <x v="12"/>
    <s v="INGRESO"/>
    <n v="17"/>
    <s v="May"/>
    <n v="2018"/>
  </r>
  <r>
    <d v="2018-01-02T00:00:00"/>
    <s v="OT-22467"/>
    <x v="121"/>
    <x v="114"/>
    <s v="UN"/>
    <x v="7"/>
    <s v="SALIDA"/>
    <n v="-19"/>
    <s v="Ene"/>
    <n v="2018"/>
  </r>
  <r>
    <d v="2018-02-10T00:00:00"/>
    <s v="OT-41769"/>
    <x v="416"/>
    <x v="360"/>
    <s v="UN"/>
    <x v="4"/>
    <s v="SALIDA"/>
    <n v="-20"/>
    <s v="Feb"/>
    <n v="2018"/>
  </r>
  <r>
    <d v="2018-06-25T00:00:00"/>
    <s v="OT-48950"/>
    <x v="372"/>
    <x v="331"/>
    <s v="UN"/>
    <x v="7"/>
    <s v="INGRESO"/>
    <n v="15"/>
    <s v="Jun"/>
    <n v="2018"/>
  </r>
  <r>
    <d v="2018-05-11T00:00:00"/>
    <s v="OT-39531"/>
    <x v="6"/>
    <x v="6"/>
    <s v="UN"/>
    <x v="4"/>
    <s v="INGRESO"/>
    <n v="12"/>
    <s v="May"/>
    <n v="2018"/>
  </r>
  <r>
    <d v="2018-05-19T00:00:00"/>
    <s v="OT-24788"/>
    <x v="417"/>
    <x v="361"/>
    <s v="UN"/>
    <x v="10"/>
    <s v="INGRESO"/>
    <n v="18"/>
    <s v="May"/>
    <n v="2018"/>
  </r>
  <r>
    <d v="2018-02-03T00:00:00"/>
    <s v="OT-12725"/>
    <x v="418"/>
    <x v="362"/>
    <s v="UN"/>
    <x v="2"/>
    <s v="INGRESO"/>
    <n v="19"/>
    <s v="Feb"/>
    <n v="2018"/>
  </r>
  <r>
    <d v="2018-03-28T00:00:00"/>
    <s v="OT-37331"/>
    <x v="419"/>
    <x v="363"/>
    <s v="UN"/>
    <x v="7"/>
    <s v="SALIDA"/>
    <n v="-20"/>
    <s v="Mar"/>
    <n v="2018"/>
  </r>
  <r>
    <d v="2018-07-28T00:00:00"/>
    <s v="OT-27606"/>
    <x v="420"/>
    <x v="186"/>
    <s v="UN"/>
    <x v="12"/>
    <s v="INGRESO"/>
    <n v="10"/>
    <s v="Jul"/>
    <n v="2018"/>
  </r>
  <r>
    <d v="2018-07-01T00:00:00"/>
    <s v="OT-24454"/>
    <x v="421"/>
    <x v="364"/>
    <s v="UN"/>
    <x v="4"/>
    <s v="SALIDA"/>
    <n v="-12"/>
    <s v="Jul"/>
    <n v="2018"/>
  </r>
  <r>
    <d v="2018-02-09T00:00:00"/>
    <s v="OT-44588"/>
    <x v="422"/>
    <x v="290"/>
    <s v="UN"/>
    <x v="2"/>
    <s v="INGRESO"/>
    <n v="13"/>
    <s v="Feb"/>
    <n v="2018"/>
  </r>
  <r>
    <d v="2018-08-22T00:00:00"/>
    <s v="OT-20129"/>
    <x v="423"/>
    <x v="365"/>
    <s v="UN"/>
    <x v="5"/>
    <s v="INGRESO"/>
    <n v="14"/>
    <s v="Ago"/>
    <n v="2018"/>
  </r>
  <r>
    <d v="2018-04-05T00:00:00"/>
    <s v="OT-32336"/>
    <x v="424"/>
    <x v="366"/>
    <s v="UN"/>
    <x v="2"/>
    <s v="SALIDA"/>
    <n v="-11"/>
    <s v="Abr"/>
    <n v="2018"/>
  </r>
  <r>
    <d v="2018-08-10T00:00:00"/>
    <s v="OT-49682"/>
    <x v="425"/>
    <x v="367"/>
    <s v="UN"/>
    <x v="4"/>
    <s v="SALIDA"/>
    <n v="-17"/>
    <s v="Ago"/>
    <n v="2018"/>
  </r>
  <r>
    <d v="2018-01-24T00:00:00"/>
    <s v="OT-17337"/>
    <x v="118"/>
    <x v="111"/>
    <s v="UN"/>
    <x v="10"/>
    <s v="INGRESO"/>
    <n v="13"/>
    <s v="Ene"/>
    <n v="2018"/>
  </r>
  <r>
    <d v="2018-05-18T00:00:00"/>
    <s v="OT-48024"/>
    <x v="257"/>
    <x v="234"/>
    <s v="UN"/>
    <x v="5"/>
    <s v="SALIDA"/>
    <n v="-8"/>
    <s v="May"/>
    <n v="2018"/>
  </r>
  <r>
    <d v="2018-04-21T00:00:00"/>
    <s v="OT-14655"/>
    <x v="426"/>
    <x v="368"/>
    <s v="UN"/>
    <x v="4"/>
    <s v="SALIDA"/>
    <n v="-18"/>
    <s v="Abr"/>
    <n v="2018"/>
  </r>
  <r>
    <d v="2018-01-11T00:00:00"/>
    <s v="OT-41511"/>
    <x v="427"/>
    <x v="34"/>
    <s v="UN"/>
    <x v="10"/>
    <s v="INGRESO"/>
    <n v="12"/>
    <s v="Ene"/>
    <n v="2018"/>
  </r>
  <r>
    <d v="2018-08-19T00:00:00"/>
    <s v="OT-42983"/>
    <x v="428"/>
    <x v="369"/>
    <s v="UN"/>
    <x v="1"/>
    <s v="SALIDA"/>
    <n v="-16"/>
    <s v="Ago"/>
    <n v="2018"/>
  </r>
  <r>
    <d v="2018-05-14T00:00:00"/>
    <s v="OT-45298"/>
    <x v="429"/>
    <x v="370"/>
    <s v="UN"/>
    <x v="3"/>
    <s v="INGRESO"/>
    <n v="13"/>
    <s v="May"/>
    <n v="2018"/>
  </r>
  <r>
    <d v="2018-06-30T00:00:00"/>
    <s v="OT-17562"/>
    <x v="430"/>
    <x v="371"/>
    <s v="UN"/>
    <x v="10"/>
    <s v="SALIDA"/>
    <n v="-7"/>
    <s v="Jun"/>
    <n v="2018"/>
  </r>
  <r>
    <d v="2018-01-08T00:00:00"/>
    <s v="OT-38610"/>
    <x v="431"/>
    <x v="372"/>
    <s v="UN"/>
    <x v="7"/>
    <s v="INGRESO"/>
    <n v="19"/>
    <s v="Ene"/>
    <n v="2018"/>
  </r>
  <r>
    <d v="2018-06-13T00:00:00"/>
    <s v="OT-32181"/>
    <x v="432"/>
    <x v="373"/>
    <s v="UN"/>
    <x v="3"/>
    <s v="INGRESO"/>
    <n v="18"/>
    <s v="Jun"/>
    <n v="2018"/>
  </r>
  <r>
    <d v="2018-03-06T00:00:00"/>
    <s v="OT-44405"/>
    <x v="433"/>
    <x v="374"/>
    <s v="UN"/>
    <x v="4"/>
    <s v="SALIDA"/>
    <n v="-13"/>
    <s v="Mar"/>
    <n v="2018"/>
  </r>
  <r>
    <d v="2018-01-19T00:00:00"/>
    <s v="OT-49222"/>
    <x v="434"/>
    <x v="375"/>
    <s v="UN"/>
    <x v="7"/>
    <s v="SALIDA"/>
    <n v="-18"/>
    <s v="Ene"/>
    <n v="2018"/>
  </r>
  <r>
    <d v="2018-04-20T00:00:00"/>
    <s v="OT-48759"/>
    <x v="435"/>
    <x v="125"/>
    <s v="UN"/>
    <x v="7"/>
    <s v="INGRESO"/>
    <n v="19"/>
    <s v="Abr"/>
    <n v="2018"/>
  </r>
  <r>
    <d v="2018-08-10T00:00:00"/>
    <s v="OT-34023"/>
    <x v="67"/>
    <x v="63"/>
    <s v="UN"/>
    <x v="4"/>
    <s v="SALIDA"/>
    <n v="-13"/>
    <s v="Ago"/>
    <n v="2018"/>
  </r>
  <r>
    <d v="2018-08-17T00:00:00"/>
    <s v="OT-25470"/>
    <x v="436"/>
    <x v="102"/>
    <s v="UN"/>
    <x v="3"/>
    <s v="INGRESO"/>
    <n v="12"/>
    <s v="Ago"/>
    <n v="2018"/>
  </r>
  <r>
    <d v="2018-02-10T00:00:00"/>
    <s v="OT-14167"/>
    <x v="437"/>
    <x v="376"/>
    <s v="UN"/>
    <x v="6"/>
    <s v="SALIDA"/>
    <n v="-17"/>
    <s v="Feb"/>
    <n v="2018"/>
  </r>
  <r>
    <d v="2018-04-04T00:00:00"/>
    <s v="OT-23255"/>
    <x v="438"/>
    <x v="377"/>
    <s v="UN"/>
    <x v="4"/>
    <s v="SALIDA"/>
    <n v="-18"/>
    <s v="Abr"/>
    <n v="2018"/>
  </r>
  <r>
    <d v="2018-03-15T00:00:00"/>
    <s v="OT-41953"/>
    <x v="439"/>
    <x v="378"/>
    <s v="UN"/>
    <x v="9"/>
    <s v="SALIDA"/>
    <n v="-9"/>
    <s v="Mar"/>
    <n v="2018"/>
  </r>
  <r>
    <d v="2018-07-21T00:00:00"/>
    <s v="OT-28583"/>
    <x v="440"/>
    <x v="210"/>
    <s v="UN"/>
    <x v="3"/>
    <s v="INGRESO"/>
    <n v="20"/>
    <s v="Jul"/>
    <n v="2018"/>
  </r>
  <r>
    <d v="2018-02-10T00:00:00"/>
    <s v="OT-33208"/>
    <x v="441"/>
    <x v="284"/>
    <s v="UN"/>
    <x v="6"/>
    <s v="INGRESO"/>
    <n v="13"/>
    <s v="Feb"/>
    <n v="2018"/>
  </r>
  <r>
    <d v="2018-06-13T00:00:00"/>
    <s v="OT-35313"/>
    <x v="190"/>
    <x v="175"/>
    <s v="UN"/>
    <x v="10"/>
    <s v="SALIDA"/>
    <n v="-16"/>
    <s v="Jun"/>
    <n v="2018"/>
  </r>
  <r>
    <d v="2018-04-01T00:00:00"/>
    <s v="OT-48957"/>
    <x v="400"/>
    <x v="350"/>
    <s v="UN"/>
    <x v="7"/>
    <s v="INGRESO"/>
    <n v="15"/>
    <s v="Abr"/>
    <n v="2018"/>
  </r>
  <r>
    <d v="2018-04-09T00:00:00"/>
    <s v="OT-11376"/>
    <x v="6"/>
    <x v="6"/>
    <s v="UN"/>
    <x v="4"/>
    <s v="INGRESO"/>
    <n v="11"/>
    <s v="Abr"/>
    <n v="2018"/>
  </r>
  <r>
    <d v="2018-07-25T00:00:00"/>
    <s v="OT-25243"/>
    <x v="442"/>
    <x v="379"/>
    <s v="UN"/>
    <x v="12"/>
    <s v="SALIDA"/>
    <n v="-11"/>
    <s v="Jul"/>
    <n v="2018"/>
  </r>
  <r>
    <d v="2018-02-05T00:00:00"/>
    <s v="OT-13321"/>
    <x v="443"/>
    <x v="115"/>
    <s v="UN"/>
    <x v="7"/>
    <s v="SALIDA"/>
    <n v="-6"/>
    <s v="Feb"/>
    <n v="2018"/>
  </r>
  <r>
    <d v="2018-05-09T00:00:00"/>
    <s v="OT-26768"/>
    <x v="444"/>
    <x v="110"/>
    <s v="UN"/>
    <x v="8"/>
    <s v="SALIDA"/>
    <n v="-17"/>
    <s v="May"/>
    <n v="2018"/>
  </r>
  <r>
    <d v="2018-01-23T00:00:00"/>
    <s v="OT-19633"/>
    <x v="445"/>
    <x v="380"/>
    <s v="UN"/>
    <x v="9"/>
    <s v="SALIDA"/>
    <n v="-12"/>
    <s v="Ene"/>
    <n v="2018"/>
  </r>
  <r>
    <d v="2018-05-09T00:00:00"/>
    <s v="OT-16050"/>
    <x v="142"/>
    <x v="133"/>
    <s v="UN"/>
    <x v="9"/>
    <s v="INGRESO"/>
    <n v="11"/>
    <s v="May"/>
    <n v="2018"/>
  </r>
  <r>
    <d v="2018-03-15T00:00:00"/>
    <s v="OT-17121"/>
    <x v="446"/>
    <x v="381"/>
    <s v="UN"/>
    <x v="4"/>
    <s v="INGRESO"/>
    <n v="20"/>
    <s v="Mar"/>
    <n v="2018"/>
  </r>
  <r>
    <d v="2018-01-06T00:00:00"/>
    <s v="OT-35016"/>
    <x v="359"/>
    <x v="320"/>
    <s v="UN"/>
    <x v="7"/>
    <s v="SALIDA"/>
    <n v="-16"/>
    <s v="Ene"/>
    <n v="2018"/>
  </r>
  <r>
    <d v="2018-08-28T00:00:00"/>
    <s v="OT-41841"/>
    <x v="447"/>
    <x v="382"/>
    <s v="UN"/>
    <x v="7"/>
    <s v="INGRESO"/>
    <n v="11"/>
    <s v="Ago"/>
    <n v="2018"/>
  </r>
  <r>
    <d v="2018-05-04T00:00:00"/>
    <s v="OT-16914"/>
    <x v="448"/>
    <x v="383"/>
    <s v="UN"/>
    <x v="6"/>
    <s v="SALIDA"/>
    <n v="-13"/>
    <s v="May"/>
    <n v="2018"/>
  </r>
  <r>
    <d v="2018-06-10T00:00:00"/>
    <s v="OT-15381"/>
    <x v="353"/>
    <x v="314"/>
    <s v="UN"/>
    <x v="4"/>
    <s v="SALIDA"/>
    <n v="-10"/>
    <s v="Jun"/>
    <n v="2018"/>
  </r>
  <r>
    <d v="2018-07-01T00:00:00"/>
    <s v="OT-10190"/>
    <x v="93"/>
    <x v="88"/>
    <s v="UN"/>
    <x v="6"/>
    <s v="INGRESO"/>
    <n v="13"/>
    <s v="Jul"/>
    <n v="2018"/>
  </r>
  <r>
    <d v="2018-05-31T00:00:00"/>
    <s v="OT-40431"/>
    <x v="449"/>
    <x v="384"/>
    <s v="UN"/>
    <x v="5"/>
    <s v="SALIDA"/>
    <n v="-20"/>
    <s v="May"/>
    <n v="2018"/>
  </r>
  <r>
    <d v="2018-05-04T00:00:00"/>
    <s v="OT-27490"/>
    <x v="250"/>
    <x v="227"/>
    <s v="UN"/>
    <x v="0"/>
    <s v="SALIDA"/>
    <n v="-8"/>
    <s v="May"/>
    <n v="2018"/>
  </r>
  <r>
    <d v="2018-03-16T00:00:00"/>
    <s v="OT-43954"/>
    <x v="450"/>
    <x v="316"/>
    <s v="UN"/>
    <x v="7"/>
    <s v="SALIDA"/>
    <n v="-6"/>
    <s v="Mar"/>
    <n v="2018"/>
  </r>
  <r>
    <d v="2018-08-28T00:00:00"/>
    <s v="OT-32900"/>
    <x v="35"/>
    <x v="33"/>
    <s v="UN"/>
    <x v="10"/>
    <s v="INGRESO"/>
    <n v="15"/>
    <s v="Ago"/>
    <n v="2018"/>
  </r>
  <r>
    <d v="2018-01-09T00:00:00"/>
    <s v="OT-33842"/>
    <x v="164"/>
    <x v="153"/>
    <s v="UN"/>
    <x v="12"/>
    <s v="SALIDA"/>
    <n v="-9"/>
    <s v="Ene"/>
    <n v="2018"/>
  </r>
  <r>
    <d v="2018-06-20T00:00:00"/>
    <s v="OT-43802"/>
    <x v="451"/>
    <x v="147"/>
    <s v="UN"/>
    <x v="9"/>
    <s v="SALIDA"/>
    <n v="-10"/>
    <s v="Jun"/>
    <n v="2018"/>
  </r>
  <r>
    <d v="2018-06-15T00:00:00"/>
    <s v="OT-16281"/>
    <x v="452"/>
    <x v="385"/>
    <s v="UN"/>
    <x v="5"/>
    <s v="INGRESO"/>
    <n v="17"/>
    <s v="Jun"/>
    <n v="2018"/>
  </r>
  <r>
    <d v="2018-02-07T00:00:00"/>
    <s v="OT-26175"/>
    <x v="453"/>
    <x v="386"/>
    <s v="UN"/>
    <x v="13"/>
    <s v="SALIDA"/>
    <n v="-19"/>
    <s v="Feb"/>
    <n v="2018"/>
  </r>
  <r>
    <d v="2018-08-18T00:00:00"/>
    <s v="OT-14260"/>
    <x v="454"/>
    <x v="387"/>
    <s v="UN"/>
    <x v="7"/>
    <s v="INGRESO"/>
    <n v="18"/>
    <s v="Ago"/>
    <n v="2018"/>
  </r>
  <r>
    <d v="2018-04-04T00:00:00"/>
    <s v="OT-48394"/>
    <x v="335"/>
    <x v="298"/>
    <s v="UN"/>
    <x v="7"/>
    <s v="INGRESO"/>
    <n v="15"/>
    <s v="Abr"/>
    <n v="2018"/>
  </r>
  <r>
    <d v="2018-06-21T00:00:00"/>
    <s v="OT-18319"/>
    <x v="455"/>
    <x v="388"/>
    <s v="UN"/>
    <x v="7"/>
    <s v="INGRESO"/>
    <n v="15"/>
    <s v="Jun"/>
    <n v="2018"/>
  </r>
  <r>
    <d v="2018-05-13T00:00:00"/>
    <s v="OT-10946"/>
    <x v="456"/>
    <x v="389"/>
    <s v="UN"/>
    <x v="4"/>
    <s v="SALIDA"/>
    <n v="-14"/>
    <s v="May"/>
    <n v="2018"/>
  </r>
  <r>
    <d v="2018-01-05T00:00:00"/>
    <s v="OT-24371"/>
    <x v="457"/>
    <x v="390"/>
    <s v="UN"/>
    <x v="4"/>
    <s v="SALIDA"/>
    <n v="-15"/>
    <s v="Ene"/>
    <n v="2018"/>
  </r>
  <r>
    <d v="2018-08-25T00:00:00"/>
    <s v="OT-47676"/>
    <x v="437"/>
    <x v="376"/>
    <s v="UN"/>
    <x v="6"/>
    <s v="INGRESO"/>
    <n v="10"/>
    <s v="Ago"/>
    <n v="2018"/>
  </r>
  <r>
    <d v="2018-02-27T00:00:00"/>
    <s v="OT-23711"/>
    <x v="458"/>
    <x v="105"/>
    <s v="UN"/>
    <x v="1"/>
    <s v="SALIDA"/>
    <n v="-14"/>
    <s v="Feb"/>
    <n v="2018"/>
  </r>
  <r>
    <d v="2018-01-23T00:00:00"/>
    <s v="OT-33799"/>
    <x v="459"/>
    <x v="90"/>
    <s v="UN"/>
    <x v="7"/>
    <s v="INGRESO"/>
    <n v="16"/>
    <s v="Ene"/>
    <n v="2018"/>
  </r>
  <r>
    <d v="2018-02-06T00:00:00"/>
    <s v="OT-40729"/>
    <x v="460"/>
    <x v="391"/>
    <s v="UN"/>
    <x v="4"/>
    <s v="SALIDA"/>
    <n v="-17"/>
    <s v="Feb"/>
    <n v="2018"/>
  </r>
  <r>
    <d v="2018-06-07T00:00:00"/>
    <s v="OT-23369"/>
    <x v="238"/>
    <x v="215"/>
    <s v="UN"/>
    <x v="4"/>
    <s v="SALIDA"/>
    <n v="-8"/>
    <s v="Jun"/>
    <n v="2018"/>
  </r>
  <r>
    <d v="2018-03-24T00:00:00"/>
    <s v="OT-13445"/>
    <x v="461"/>
    <x v="392"/>
    <s v="UN"/>
    <x v="9"/>
    <s v="INGRESO"/>
    <n v="18"/>
    <s v="Mar"/>
    <n v="2018"/>
  </r>
  <r>
    <d v="2018-01-20T00:00:00"/>
    <s v="OT-36587"/>
    <x v="431"/>
    <x v="372"/>
    <s v="UN"/>
    <x v="7"/>
    <s v="SALIDA"/>
    <n v="-18"/>
    <s v="Ene"/>
    <n v="2018"/>
  </r>
  <r>
    <d v="2018-03-25T00:00:00"/>
    <s v="OT-43152"/>
    <x v="214"/>
    <x v="194"/>
    <s v="UN"/>
    <x v="9"/>
    <s v="SALIDA"/>
    <n v="-8"/>
    <s v="Mar"/>
    <n v="2018"/>
  </r>
  <r>
    <d v="2018-02-01T00:00:00"/>
    <s v="OT-15470"/>
    <x v="462"/>
    <x v="393"/>
    <s v="UN"/>
    <x v="3"/>
    <s v="INGRESO"/>
    <n v="17"/>
    <s v="Feb"/>
    <n v="2018"/>
  </r>
  <r>
    <d v="2018-02-25T00:00:00"/>
    <s v="OT-33530"/>
    <x v="463"/>
    <x v="366"/>
    <s v="UN"/>
    <x v="2"/>
    <s v="INGRESO"/>
    <n v="15"/>
    <s v="Feb"/>
    <n v="2018"/>
  </r>
  <r>
    <d v="2018-06-01T00:00:00"/>
    <s v="OT-47566"/>
    <x v="464"/>
    <x v="394"/>
    <s v="UN"/>
    <x v="4"/>
    <s v="SALIDA"/>
    <n v="-6"/>
    <s v="Jun"/>
    <n v="2018"/>
  </r>
  <r>
    <d v="2018-01-27T00:00:00"/>
    <s v="OT-19159"/>
    <x v="303"/>
    <x v="272"/>
    <s v="UN"/>
    <x v="12"/>
    <s v="SALIDA"/>
    <n v="-20"/>
    <s v="Ene"/>
    <n v="2018"/>
  </r>
  <r>
    <d v="2018-02-13T00:00:00"/>
    <s v="OT-15323"/>
    <x v="465"/>
    <x v="395"/>
    <s v="UN"/>
    <x v="4"/>
    <s v="INGRESO"/>
    <n v="18"/>
    <s v="Feb"/>
    <n v="2018"/>
  </r>
  <r>
    <d v="2018-05-02T00:00:00"/>
    <s v="OT-30709"/>
    <x v="466"/>
    <x v="282"/>
    <s v="UN"/>
    <x v="7"/>
    <s v="INGRESO"/>
    <n v="19"/>
    <s v="May"/>
    <n v="2018"/>
  </r>
  <r>
    <d v="2018-08-01T00:00:00"/>
    <s v="OT-22496"/>
    <x v="467"/>
    <x v="396"/>
    <s v="UN"/>
    <x v="9"/>
    <s v="INGRESO"/>
    <n v="18"/>
    <s v="Ago"/>
    <n v="2018"/>
  </r>
  <r>
    <d v="2018-07-14T00:00:00"/>
    <s v="OT-14863"/>
    <x v="247"/>
    <x v="224"/>
    <s v="UN"/>
    <x v="6"/>
    <s v="SALIDA"/>
    <n v="-20"/>
    <s v="Jul"/>
    <n v="2018"/>
  </r>
  <r>
    <d v="2018-07-30T00:00:00"/>
    <s v="OT-40983"/>
    <x v="468"/>
    <x v="397"/>
    <s v="UN"/>
    <x v="7"/>
    <s v="INGRESO"/>
    <n v="14"/>
    <s v="Jul"/>
    <n v="2018"/>
  </r>
  <r>
    <d v="2018-06-05T00:00:00"/>
    <s v="OT-47795"/>
    <x v="110"/>
    <x v="103"/>
    <s v="UN"/>
    <x v="6"/>
    <s v="SALIDA"/>
    <n v="-20"/>
    <s v="Jun"/>
    <n v="2018"/>
  </r>
  <r>
    <d v="2018-02-11T00:00:00"/>
    <s v="OT-39619"/>
    <x v="469"/>
    <x v="398"/>
    <s v="UN"/>
    <x v="12"/>
    <s v="INGRESO"/>
    <n v="16"/>
    <s v="Feb"/>
    <n v="2018"/>
  </r>
  <r>
    <d v="2018-08-18T00:00:00"/>
    <s v="OT-30687"/>
    <x v="470"/>
    <x v="399"/>
    <s v="UN"/>
    <x v="4"/>
    <s v="SALIDA"/>
    <n v="-11"/>
    <s v="Ago"/>
    <n v="2018"/>
  </r>
  <r>
    <d v="2018-04-02T00:00:00"/>
    <s v="OT-49163"/>
    <x v="471"/>
    <x v="400"/>
    <s v="UN"/>
    <x v="4"/>
    <s v="SALIDA"/>
    <n v="-13"/>
    <s v="Abr"/>
    <n v="2018"/>
  </r>
  <r>
    <d v="2018-05-30T00:00:00"/>
    <s v="OT-47395"/>
    <x v="75"/>
    <x v="70"/>
    <s v="UN"/>
    <x v="6"/>
    <s v="SALIDA"/>
    <n v="-7"/>
    <s v="May"/>
    <n v="2018"/>
  </r>
  <r>
    <d v="2018-05-26T00:00:00"/>
    <s v="OT-23359"/>
    <x v="472"/>
    <x v="401"/>
    <s v="UN"/>
    <x v="3"/>
    <s v="INGRESO"/>
    <n v="18"/>
    <s v="May"/>
    <n v="2018"/>
  </r>
  <r>
    <d v="2018-01-03T00:00:00"/>
    <s v="OT-21216"/>
    <x v="378"/>
    <x v="335"/>
    <s v="UN"/>
    <x v="2"/>
    <s v="INGRESO"/>
    <n v="16"/>
    <s v="Ene"/>
    <n v="2018"/>
  </r>
  <r>
    <d v="2018-06-01T00:00:00"/>
    <s v="OT-45108"/>
    <x v="473"/>
    <x v="402"/>
    <s v="UN"/>
    <x v="3"/>
    <s v="SALIDA"/>
    <n v="-19"/>
    <s v="Jun"/>
    <n v="2018"/>
  </r>
  <r>
    <d v="2018-03-20T00:00:00"/>
    <s v="OT-32462"/>
    <x v="474"/>
    <x v="403"/>
    <s v="UN"/>
    <x v="4"/>
    <s v="INGRESO"/>
    <n v="15"/>
    <s v="Mar"/>
    <n v="2018"/>
  </r>
  <r>
    <d v="2018-01-20T00:00:00"/>
    <s v="OT-13574"/>
    <x v="475"/>
    <x v="404"/>
    <s v="UN"/>
    <x v="3"/>
    <s v="INGRESO"/>
    <n v="11"/>
    <s v="Ene"/>
    <n v="2018"/>
  </r>
  <r>
    <d v="2018-05-30T00:00:00"/>
    <s v="OT-31010"/>
    <x v="476"/>
    <x v="405"/>
    <s v="UN"/>
    <x v="4"/>
    <s v="INGRESO"/>
    <n v="18"/>
    <s v="May"/>
    <n v="2018"/>
  </r>
  <r>
    <d v="2018-02-06T00:00:00"/>
    <s v="OT-43150"/>
    <x v="477"/>
    <x v="406"/>
    <s v="UN"/>
    <x v="12"/>
    <s v="INGRESO"/>
    <n v="16"/>
    <s v="Feb"/>
    <n v="2018"/>
  </r>
  <r>
    <d v="2018-02-07T00:00:00"/>
    <s v="OT-18218"/>
    <x v="276"/>
    <x v="250"/>
    <s v="UN"/>
    <x v="7"/>
    <s v="INGRESO"/>
    <n v="16"/>
    <s v="Feb"/>
    <n v="2018"/>
  </r>
  <r>
    <d v="2018-05-05T00:00:00"/>
    <s v="OT-34710"/>
    <x v="478"/>
    <x v="407"/>
    <s v="UN"/>
    <x v="4"/>
    <s v="INGRESO"/>
    <n v="13"/>
    <s v="May"/>
    <n v="2018"/>
  </r>
  <r>
    <d v="2018-08-19T00:00:00"/>
    <s v="OT-30316"/>
    <x v="479"/>
    <x v="408"/>
    <s v="UN"/>
    <x v="6"/>
    <s v="INGRESO"/>
    <n v="16"/>
    <s v="Ago"/>
    <n v="2018"/>
  </r>
  <r>
    <d v="2018-06-18T00:00:00"/>
    <s v="OT-17965"/>
    <x v="332"/>
    <x v="296"/>
    <s v="UN"/>
    <x v="5"/>
    <s v="SALIDA"/>
    <n v="-12"/>
    <s v="Jun"/>
    <n v="2018"/>
  </r>
  <r>
    <d v="2018-04-20T00:00:00"/>
    <s v="OT-30531"/>
    <x v="480"/>
    <x v="48"/>
    <s v="UN"/>
    <x v="10"/>
    <s v="SALIDA"/>
    <n v="-18"/>
    <s v="Abr"/>
    <n v="2018"/>
  </r>
  <r>
    <d v="2018-08-21T00:00:00"/>
    <s v="OT-30088"/>
    <x v="337"/>
    <x v="300"/>
    <s v="UN"/>
    <x v="9"/>
    <s v="SALIDA"/>
    <n v="-6"/>
    <s v="Ago"/>
    <n v="2018"/>
  </r>
  <r>
    <d v="2018-03-17T00:00:00"/>
    <s v="OT-46686"/>
    <x v="481"/>
    <x v="188"/>
    <s v="UN"/>
    <x v="6"/>
    <s v="SALIDA"/>
    <n v="-13"/>
    <s v="Mar"/>
    <n v="2018"/>
  </r>
  <r>
    <d v="2018-05-15T00:00:00"/>
    <s v="OT-41852"/>
    <x v="16"/>
    <x v="15"/>
    <s v="UN"/>
    <x v="4"/>
    <s v="SALIDA"/>
    <n v="-18"/>
    <s v="May"/>
    <n v="2018"/>
  </r>
  <r>
    <d v="2018-04-02T00:00:00"/>
    <s v="OT-41877"/>
    <x v="482"/>
    <x v="409"/>
    <s v="UN"/>
    <x v="7"/>
    <s v="SALIDA"/>
    <n v="-15"/>
    <s v="Abr"/>
    <n v="2018"/>
  </r>
  <r>
    <d v="2018-03-31T00:00:00"/>
    <s v="OT-22694"/>
    <x v="309"/>
    <x v="189"/>
    <s v="UN"/>
    <x v="3"/>
    <s v="INGRESO"/>
    <n v="17"/>
    <s v="Mar"/>
    <n v="2018"/>
  </r>
  <r>
    <d v="2018-03-18T00:00:00"/>
    <s v="OT-19454"/>
    <x v="29"/>
    <x v="27"/>
    <s v="UN"/>
    <x v="6"/>
    <s v="SALIDA"/>
    <n v="-8"/>
    <s v="Mar"/>
    <n v="2018"/>
  </r>
  <r>
    <d v="2018-03-29T00:00:00"/>
    <s v="OT-29393"/>
    <x v="483"/>
    <x v="410"/>
    <s v="UN"/>
    <x v="4"/>
    <s v="SALIDA"/>
    <n v="-11"/>
    <s v="Mar"/>
    <n v="2018"/>
  </r>
  <r>
    <d v="2018-07-17T00:00:00"/>
    <s v="OT-49958"/>
    <x v="484"/>
    <x v="411"/>
    <s v="UN"/>
    <x v="4"/>
    <s v="INGRESO"/>
    <n v="15"/>
    <s v="Jul"/>
    <n v="2018"/>
  </r>
  <r>
    <d v="2018-01-21T00:00:00"/>
    <s v="OT-47084"/>
    <x v="485"/>
    <x v="229"/>
    <s v="UN"/>
    <x v="4"/>
    <s v="SALIDA"/>
    <n v="-15"/>
    <s v="Ene"/>
    <n v="2018"/>
  </r>
  <r>
    <d v="2018-01-05T00:00:00"/>
    <s v="OT-10009"/>
    <x v="355"/>
    <x v="316"/>
    <s v="UN"/>
    <x v="7"/>
    <s v="INGRESO"/>
    <n v="17"/>
    <s v="Ene"/>
    <n v="2018"/>
  </r>
  <r>
    <d v="2018-07-08T00:00:00"/>
    <s v="OT-17300"/>
    <x v="486"/>
    <x v="412"/>
    <s v="UN"/>
    <x v="13"/>
    <s v="SALIDA"/>
    <n v="-6"/>
    <s v="Jul"/>
    <n v="2018"/>
  </r>
  <r>
    <d v="2018-03-23T00:00:00"/>
    <s v="OT-14215"/>
    <x v="2"/>
    <x v="2"/>
    <s v="UN"/>
    <x v="2"/>
    <s v="SALIDA"/>
    <n v="-15"/>
    <s v="Mar"/>
    <n v="2018"/>
  </r>
  <r>
    <d v="2018-02-27T00:00:00"/>
    <s v="OT-16129"/>
    <x v="317"/>
    <x v="284"/>
    <s v="UN"/>
    <x v="6"/>
    <s v="SALIDA"/>
    <n v="-10"/>
    <s v="Feb"/>
    <n v="2018"/>
  </r>
  <r>
    <d v="2018-04-22T00:00:00"/>
    <s v="OT-47429"/>
    <x v="150"/>
    <x v="141"/>
    <s v="UN"/>
    <x v="7"/>
    <s v="INGRESO"/>
    <n v="10"/>
    <s v="Abr"/>
    <n v="2018"/>
  </r>
  <r>
    <d v="2018-02-23T00:00:00"/>
    <s v="OT-29016"/>
    <x v="376"/>
    <x v="333"/>
    <s v="UN"/>
    <x v="4"/>
    <s v="INGRESO"/>
    <n v="14"/>
    <s v="Feb"/>
    <n v="2018"/>
  </r>
  <r>
    <d v="2018-03-11T00:00:00"/>
    <s v="OT-22597"/>
    <x v="487"/>
    <x v="413"/>
    <s v="UN"/>
    <x v="9"/>
    <s v="INGRESO"/>
    <n v="20"/>
    <s v="Mar"/>
    <n v="2018"/>
  </r>
  <r>
    <d v="2018-02-16T00:00:00"/>
    <s v="OT-44246"/>
    <x v="488"/>
    <x v="414"/>
    <s v="UN"/>
    <x v="9"/>
    <s v="SALIDA"/>
    <n v="-8"/>
    <s v="Feb"/>
    <n v="2018"/>
  </r>
  <r>
    <d v="2018-08-10T00:00:00"/>
    <s v="OT-47103"/>
    <x v="489"/>
    <x v="415"/>
    <s v="UN"/>
    <x v="2"/>
    <s v="INGRESO"/>
    <n v="16"/>
    <s v="Ago"/>
    <n v="2018"/>
  </r>
  <r>
    <d v="2018-04-16T00:00:00"/>
    <s v="OT-13107"/>
    <x v="433"/>
    <x v="374"/>
    <s v="UN"/>
    <x v="4"/>
    <s v="SALIDA"/>
    <n v="-15"/>
    <s v="Abr"/>
    <n v="2018"/>
  </r>
  <r>
    <d v="2018-05-17T00:00:00"/>
    <s v="OT-36600"/>
    <x v="490"/>
    <x v="416"/>
    <s v="UN"/>
    <x v="4"/>
    <s v="SALIDA"/>
    <n v="-6"/>
    <s v="May"/>
    <n v="2018"/>
  </r>
  <r>
    <d v="2018-07-16T00:00:00"/>
    <s v="OT-46923"/>
    <x v="343"/>
    <x v="306"/>
    <s v="UN"/>
    <x v="10"/>
    <s v="INGRESO"/>
    <n v="14"/>
    <s v="Jul"/>
    <n v="2018"/>
  </r>
  <r>
    <d v="2018-07-25T00:00:00"/>
    <s v="OT-47543"/>
    <x v="491"/>
    <x v="417"/>
    <s v="UN"/>
    <x v="1"/>
    <s v="INGRESO"/>
    <n v="17"/>
    <s v="Jul"/>
    <n v="2018"/>
  </r>
  <r>
    <d v="2018-03-07T00:00:00"/>
    <s v="OT-24785"/>
    <x v="492"/>
    <x v="418"/>
    <s v="UN"/>
    <x v="8"/>
    <s v="INGRESO"/>
    <n v="10"/>
    <s v="Mar"/>
    <n v="2018"/>
  </r>
  <r>
    <d v="2018-01-10T00:00:00"/>
    <s v="OT-38358"/>
    <x v="493"/>
    <x v="417"/>
    <s v="UN"/>
    <x v="1"/>
    <s v="INGRESO"/>
    <n v="19"/>
    <s v="Ene"/>
    <n v="2018"/>
  </r>
  <r>
    <d v="2018-02-20T00:00:00"/>
    <s v="OT-39530"/>
    <x v="175"/>
    <x v="162"/>
    <s v="UN"/>
    <x v="4"/>
    <s v="SALIDA"/>
    <n v="-19"/>
    <s v="Feb"/>
    <n v="2018"/>
  </r>
  <r>
    <d v="2018-03-04T00:00:00"/>
    <s v="OT-16522"/>
    <x v="494"/>
    <x v="419"/>
    <s v="UN"/>
    <x v="4"/>
    <s v="INGRESO"/>
    <n v="14"/>
    <s v="Mar"/>
    <n v="2018"/>
  </r>
  <r>
    <d v="2018-07-22T00:00:00"/>
    <s v="OT-26605"/>
    <x v="287"/>
    <x v="260"/>
    <s v="UN"/>
    <x v="1"/>
    <s v="SALIDA"/>
    <n v="-18"/>
    <s v="Jul"/>
    <n v="2018"/>
  </r>
  <r>
    <d v="2018-07-06T00:00:00"/>
    <s v="OT-39318"/>
    <x v="73"/>
    <x v="68"/>
    <s v="UN"/>
    <x v="2"/>
    <s v="INGRESO"/>
    <n v="13"/>
    <s v="Jul"/>
    <n v="2018"/>
  </r>
  <r>
    <d v="2018-08-27T00:00:00"/>
    <s v="OT-20936"/>
    <x v="98"/>
    <x v="93"/>
    <s v="UN"/>
    <x v="10"/>
    <s v="INGRESO"/>
    <n v="11"/>
    <s v="Ago"/>
    <n v="2018"/>
  </r>
  <r>
    <d v="2018-08-26T00:00:00"/>
    <s v="OT-48109"/>
    <x v="495"/>
    <x v="53"/>
    <s v="UN"/>
    <x v="4"/>
    <s v="INGRESO"/>
    <n v="20"/>
    <s v="Ago"/>
    <n v="2018"/>
  </r>
  <r>
    <d v="2018-01-28T00:00:00"/>
    <s v="OT-20716"/>
    <x v="304"/>
    <x v="145"/>
    <s v="UN"/>
    <x v="4"/>
    <s v="SALIDA"/>
    <n v="-8"/>
    <s v="Ene"/>
    <n v="2018"/>
  </r>
  <r>
    <d v="2018-03-10T00:00:00"/>
    <s v="OT-40150"/>
    <x v="496"/>
    <x v="420"/>
    <s v="UN"/>
    <x v="4"/>
    <s v="SALIDA"/>
    <n v="-14"/>
    <s v="Mar"/>
    <n v="2018"/>
  </r>
  <r>
    <d v="2018-07-21T00:00:00"/>
    <s v="OT-24890"/>
    <x v="246"/>
    <x v="223"/>
    <s v="UN"/>
    <x v="12"/>
    <s v="SALIDA"/>
    <n v="-7"/>
    <s v="Jul"/>
    <n v="2018"/>
  </r>
  <r>
    <d v="2018-03-08T00:00:00"/>
    <s v="OT-47035"/>
    <x v="167"/>
    <x v="156"/>
    <s v="UN"/>
    <x v="4"/>
    <s v="SALIDA"/>
    <n v="-14"/>
    <s v="Mar"/>
    <n v="2018"/>
  </r>
  <r>
    <d v="2018-01-14T00:00:00"/>
    <s v="OT-22721"/>
    <x v="292"/>
    <x v="264"/>
    <s v="UN"/>
    <x v="4"/>
    <s v="SALIDA"/>
    <n v="-7"/>
    <s v="Ene"/>
    <n v="2018"/>
  </r>
  <r>
    <d v="2018-04-21T00:00:00"/>
    <s v="OT-15337"/>
    <x v="385"/>
    <x v="341"/>
    <s v="UN"/>
    <x v="2"/>
    <s v="INGRESO"/>
    <n v="12"/>
    <s v="Abr"/>
    <n v="2018"/>
  </r>
  <r>
    <d v="2018-05-22T00:00:00"/>
    <s v="OT-14076"/>
    <x v="497"/>
    <x v="259"/>
    <s v="UN"/>
    <x v="1"/>
    <s v="SALIDA"/>
    <n v="-5"/>
    <s v="May"/>
    <n v="2018"/>
  </r>
  <r>
    <d v="2018-02-25T00:00:00"/>
    <s v="OT-34454"/>
    <x v="288"/>
    <x v="235"/>
    <s v="UN"/>
    <x v="10"/>
    <s v="SALIDA"/>
    <n v="-18"/>
    <s v="Feb"/>
    <n v="2018"/>
  </r>
  <r>
    <d v="2018-01-25T00:00:00"/>
    <s v="OT-12883"/>
    <x v="229"/>
    <x v="207"/>
    <s v="UN"/>
    <x v="4"/>
    <s v="SALIDA"/>
    <n v="-16"/>
    <s v="Ene"/>
    <n v="2018"/>
  </r>
  <r>
    <d v="2018-03-09T00:00:00"/>
    <s v="OT-13018"/>
    <x v="498"/>
    <x v="363"/>
    <s v="UN"/>
    <x v="7"/>
    <s v="SALIDA"/>
    <n v="-13"/>
    <s v="Mar"/>
    <n v="2018"/>
  </r>
  <r>
    <d v="2018-08-12T00:00:00"/>
    <s v="OT-40356"/>
    <x v="499"/>
    <x v="421"/>
    <s v="UN"/>
    <x v="7"/>
    <s v="INGRESO"/>
    <n v="20"/>
    <s v="Ago"/>
    <n v="2018"/>
  </r>
  <r>
    <d v="2018-04-07T00:00:00"/>
    <s v="OT-42229"/>
    <x v="43"/>
    <x v="40"/>
    <s v="UN"/>
    <x v="7"/>
    <s v="SALIDA"/>
    <n v="-16"/>
    <s v="Abr"/>
    <n v="2018"/>
  </r>
  <r>
    <d v="2018-06-23T00:00:00"/>
    <s v="OT-32829"/>
    <x v="341"/>
    <x v="304"/>
    <s v="UN"/>
    <x v="4"/>
    <s v="INGRESO"/>
    <n v="12"/>
    <s v="Jun"/>
    <n v="2018"/>
  </r>
  <r>
    <d v="2018-02-06T00:00:00"/>
    <s v="OT-16415"/>
    <x v="500"/>
    <x v="422"/>
    <s v="UN"/>
    <x v="1"/>
    <s v="INGRESO"/>
    <n v="17"/>
    <s v="Feb"/>
    <n v="2018"/>
  </r>
  <r>
    <d v="2018-02-17T00:00:00"/>
    <s v="OT-18968"/>
    <x v="501"/>
    <x v="72"/>
    <s v="UN"/>
    <x v="9"/>
    <s v="SALIDA"/>
    <n v="-12"/>
    <s v="Feb"/>
    <n v="2018"/>
  </r>
  <r>
    <d v="2018-06-02T00:00:00"/>
    <s v="OT-33020"/>
    <x v="374"/>
    <x v="83"/>
    <s v="UN"/>
    <x v="6"/>
    <s v="SALIDA"/>
    <n v="-12"/>
    <s v="Jun"/>
    <n v="2018"/>
  </r>
  <r>
    <d v="2018-01-09T00:00:00"/>
    <s v="OT-13850"/>
    <x v="392"/>
    <x v="345"/>
    <s v="UN"/>
    <x v="7"/>
    <s v="SALIDA"/>
    <n v="-6"/>
    <s v="Ene"/>
    <n v="2018"/>
  </r>
  <r>
    <d v="2018-05-05T00:00:00"/>
    <s v="OT-29297"/>
    <x v="502"/>
    <x v="346"/>
    <s v="UN"/>
    <x v="7"/>
    <s v="INGRESO"/>
    <n v="13"/>
    <s v="May"/>
    <n v="2018"/>
  </r>
  <r>
    <d v="2018-05-29T00:00:00"/>
    <s v="OT-41243"/>
    <x v="452"/>
    <x v="385"/>
    <s v="UN"/>
    <x v="5"/>
    <s v="SALIDA"/>
    <n v="-6"/>
    <s v="May"/>
    <n v="2018"/>
  </r>
  <r>
    <d v="2018-03-27T00:00:00"/>
    <s v="OT-20334"/>
    <x v="503"/>
    <x v="423"/>
    <s v="UN"/>
    <x v="12"/>
    <s v="SALIDA"/>
    <n v="-6"/>
    <s v="Mar"/>
    <n v="2018"/>
  </r>
  <r>
    <d v="2018-05-30T00:00:00"/>
    <s v="OT-17515"/>
    <x v="341"/>
    <x v="304"/>
    <s v="UN"/>
    <x v="4"/>
    <s v="SALIDA"/>
    <n v="-11"/>
    <s v="May"/>
    <n v="2018"/>
  </r>
  <r>
    <d v="2018-05-27T00:00:00"/>
    <s v="OT-17588"/>
    <x v="150"/>
    <x v="141"/>
    <s v="UN"/>
    <x v="7"/>
    <s v="INGRESO"/>
    <n v="20"/>
    <s v="May"/>
    <n v="2018"/>
  </r>
  <r>
    <d v="2018-03-23T00:00:00"/>
    <s v="OT-20638"/>
    <x v="504"/>
    <x v="196"/>
    <s v="UN"/>
    <x v="4"/>
    <s v="INGRESO"/>
    <n v="12"/>
    <s v="Mar"/>
    <n v="2018"/>
  </r>
  <r>
    <d v="2018-06-07T00:00:00"/>
    <s v="OT-36772"/>
    <x v="505"/>
    <x v="424"/>
    <s v="UN"/>
    <x v="4"/>
    <s v="SALIDA"/>
    <n v="-9"/>
    <s v="Jun"/>
    <n v="2018"/>
  </r>
  <r>
    <d v="2018-02-10T00:00:00"/>
    <s v="OT-28718"/>
    <x v="506"/>
    <x v="425"/>
    <s v="UN"/>
    <x v="3"/>
    <s v="INGRESO"/>
    <n v="20"/>
    <s v="Feb"/>
    <n v="2018"/>
  </r>
  <r>
    <d v="2018-04-26T00:00:00"/>
    <s v="OT-48601"/>
    <x v="507"/>
    <x v="426"/>
    <s v="UN"/>
    <x v="5"/>
    <s v="INGRESO"/>
    <n v="18"/>
    <s v="Abr"/>
    <n v="2018"/>
  </r>
  <r>
    <d v="2018-04-16T00:00:00"/>
    <s v="OT-19667"/>
    <x v="508"/>
    <x v="427"/>
    <s v="UN"/>
    <x v="2"/>
    <s v="INGRESO"/>
    <n v="12"/>
    <s v="Abr"/>
    <n v="2018"/>
  </r>
  <r>
    <d v="2018-07-03T00:00:00"/>
    <s v="OT-28564"/>
    <x v="239"/>
    <x v="216"/>
    <s v="UN"/>
    <x v="9"/>
    <s v="SALIDA"/>
    <n v="-17"/>
    <s v="Jul"/>
    <n v="2018"/>
  </r>
  <r>
    <d v="2018-07-02T00:00:00"/>
    <s v="OT-20534"/>
    <x v="274"/>
    <x v="248"/>
    <s v="UN"/>
    <x v="7"/>
    <s v="SALIDA"/>
    <n v="-17"/>
    <s v="Jul"/>
    <n v="2018"/>
  </r>
  <r>
    <d v="2018-04-19T00:00:00"/>
    <s v="OT-32338"/>
    <x v="509"/>
    <x v="428"/>
    <s v="UN"/>
    <x v="10"/>
    <s v="SALIDA"/>
    <n v="-9"/>
    <s v="Abr"/>
    <n v="2018"/>
  </r>
  <r>
    <d v="2018-08-08T00:00:00"/>
    <s v="OT-23485"/>
    <x v="510"/>
    <x v="24"/>
    <s v="UN"/>
    <x v="4"/>
    <s v="INGRESO"/>
    <n v="12"/>
    <s v="Ago"/>
    <n v="2018"/>
  </r>
  <r>
    <d v="2018-06-12T00:00:00"/>
    <s v="OT-42984"/>
    <x v="36"/>
    <x v="0"/>
    <s v="UN"/>
    <x v="0"/>
    <s v="INGRESO"/>
    <n v="16"/>
    <s v="Jun"/>
    <n v="2018"/>
  </r>
  <r>
    <d v="2018-06-12T00:00:00"/>
    <s v="OT-12692"/>
    <x v="223"/>
    <x v="19"/>
    <s v="UN"/>
    <x v="10"/>
    <s v="INGRESO"/>
    <n v="12"/>
    <s v="Jun"/>
    <n v="2018"/>
  </r>
  <r>
    <d v="2018-04-07T00:00:00"/>
    <s v="OT-41892"/>
    <x v="511"/>
    <x v="429"/>
    <s v="UN"/>
    <x v="4"/>
    <s v="SALIDA"/>
    <n v="-19"/>
    <s v="Abr"/>
    <n v="2018"/>
  </r>
  <r>
    <d v="2018-07-01T00:00:00"/>
    <s v="OT-39191"/>
    <x v="512"/>
    <x v="430"/>
    <s v="UN"/>
    <x v="7"/>
    <s v="SALIDA"/>
    <n v="-5"/>
    <s v="Jul"/>
    <n v="2018"/>
  </r>
  <r>
    <d v="2018-01-15T00:00:00"/>
    <s v="OT-20967"/>
    <x v="513"/>
    <x v="431"/>
    <s v="UN"/>
    <x v="4"/>
    <s v="INGRESO"/>
    <n v="19"/>
    <s v="Ene"/>
    <n v="2018"/>
  </r>
  <r>
    <d v="2018-04-30T00:00:00"/>
    <s v="OT-20777"/>
    <x v="514"/>
    <x v="432"/>
    <s v="UN"/>
    <x v="4"/>
    <s v="INGRESO"/>
    <n v="14"/>
    <s v="Abr"/>
    <n v="2018"/>
  </r>
  <r>
    <d v="2018-07-11T00:00:00"/>
    <s v="OT-12785"/>
    <x v="515"/>
    <x v="15"/>
    <s v="UN"/>
    <x v="4"/>
    <s v="SALIDA"/>
    <n v="-12"/>
    <s v="Jul"/>
    <n v="2018"/>
  </r>
  <r>
    <d v="2018-02-18T00:00:00"/>
    <s v="OT-49012"/>
    <x v="516"/>
    <x v="433"/>
    <s v="UN"/>
    <x v="4"/>
    <s v="INGRESO"/>
    <n v="13"/>
    <s v="Feb"/>
    <n v="2018"/>
  </r>
  <r>
    <d v="2018-04-30T00:00:00"/>
    <s v="OT-31927"/>
    <x v="424"/>
    <x v="366"/>
    <s v="UN"/>
    <x v="2"/>
    <s v="SALIDA"/>
    <n v="-9"/>
    <s v="Abr"/>
    <n v="2018"/>
  </r>
  <r>
    <d v="2018-06-18T00:00:00"/>
    <s v="OT-20135"/>
    <x v="517"/>
    <x v="78"/>
    <s v="UN"/>
    <x v="7"/>
    <s v="INGRESO"/>
    <n v="19"/>
    <s v="Jun"/>
    <n v="2018"/>
  </r>
  <r>
    <d v="2018-06-09T00:00:00"/>
    <s v="OT-13385"/>
    <x v="518"/>
    <x v="434"/>
    <s v="UN"/>
    <x v="12"/>
    <s v="SALIDA"/>
    <n v="-6"/>
    <s v="Jun"/>
    <n v="2018"/>
  </r>
  <r>
    <d v="2018-01-04T00:00:00"/>
    <s v="OT-31018"/>
    <x v="519"/>
    <x v="435"/>
    <s v="UN"/>
    <x v="9"/>
    <s v="SALIDA"/>
    <n v="-17"/>
    <s v="Ene"/>
    <n v="2018"/>
  </r>
  <r>
    <d v="2018-01-27T00:00:00"/>
    <s v="OT-31818"/>
    <x v="329"/>
    <x v="293"/>
    <s v="UN"/>
    <x v="3"/>
    <s v="SALIDA"/>
    <n v="-11"/>
    <s v="Ene"/>
    <n v="2018"/>
  </r>
  <r>
    <d v="2018-03-05T00:00:00"/>
    <s v="OT-10460"/>
    <x v="520"/>
    <x v="436"/>
    <s v="UN"/>
    <x v="4"/>
    <s v="SALIDA"/>
    <n v="-18"/>
    <s v="Mar"/>
    <n v="2018"/>
  </r>
  <r>
    <d v="2018-02-09T00:00:00"/>
    <s v="OT-21867"/>
    <x v="237"/>
    <x v="214"/>
    <s v="UN"/>
    <x v="12"/>
    <s v="SALIDA"/>
    <n v="-20"/>
    <s v="Feb"/>
    <n v="2018"/>
  </r>
  <r>
    <d v="2018-03-13T00:00:00"/>
    <s v="OT-46172"/>
    <x v="521"/>
    <x v="437"/>
    <s v="UN"/>
    <x v="1"/>
    <s v="INGRESO"/>
    <n v="19"/>
    <s v="Mar"/>
    <n v="2018"/>
  </r>
  <r>
    <d v="2018-06-25T00:00:00"/>
    <s v="OT-36292"/>
    <x v="522"/>
    <x v="438"/>
    <s v="UN"/>
    <x v="1"/>
    <s v="INGRESO"/>
    <n v="17"/>
    <s v="Jun"/>
    <n v="2018"/>
  </r>
  <r>
    <d v="2018-07-31T00:00:00"/>
    <s v="OT-47490"/>
    <x v="523"/>
    <x v="115"/>
    <s v="UN"/>
    <x v="7"/>
    <s v="INGRESO"/>
    <n v="13"/>
    <s v="Jul"/>
    <n v="2018"/>
  </r>
  <r>
    <d v="2018-04-08T00:00:00"/>
    <s v="OT-18514"/>
    <x v="41"/>
    <x v="38"/>
    <s v="UN"/>
    <x v="0"/>
    <s v="INGRESO"/>
    <n v="11"/>
    <s v="Abr"/>
    <n v="2018"/>
  </r>
  <r>
    <d v="2018-08-09T00:00:00"/>
    <s v="OT-28591"/>
    <x v="88"/>
    <x v="83"/>
    <s v="UN"/>
    <x v="6"/>
    <s v="INGRESO"/>
    <n v="11"/>
    <s v="Ago"/>
    <n v="2018"/>
  </r>
  <r>
    <d v="2018-03-23T00:00:00"/>
    <s v="OT-21354"/>
    <x v="524"/>
    <x v="439"/>
    <s v="UN"/>
    <x v="2"/>
    <s v="INGRESO"/>
    <n v="18"/>
    <s v="Mar"/>
    <n v="2018"/>
  </r>
  <r>
    <d v="2018-08-31T00:00:00"/>
    <s v="OT-26824"/>
    <x v="371"/>
    <x v="330"/>
    <s v="UN"/>
    <x v="4"/>
    <s v="SALIDA"/>
    <n v="-6"/>
    <s v="Ago"/>
    <n v="2018"/>
  </r>
  <r>
    <d v="2018-01-03T00:00:00"/>
    <s v="OT-37461"/>
    <x v="386"/>
    <x v="15"/>
    <s v="UN"/>
    <x v="4"/>
    <s v="SALIDA"/>
    <n v="-19"/>
    <s v="Ene"/>
    <n v="2018"/>
  </r>
  <r>
    <d v="2018-03-21T00:00:00"/>
    <s v="OT-35564"/>
    <x v="421"/>
    <x v="364"/>
    <s v="UN"/>
    <x v="4"/>
    <s v="SALIDA"/>
    <n v="-12"/>
    <s v="Mar"/>
    <n v="2018"/>
  </r>
  <r>
    <d v="2018-04-06T00:00:00"/>
    <s v="OT-40197"/>
    <x v="525"/>
    <x v="440"/>
    <s v="UN"/>
    <x v="7"/>
    <s v="INGRESO"/>
    <n v="13"/>
    <s v="Abr"/>
    <n v="2018"/>
  </r>
  <r>
    <d v="2018-01-24T00:00:00"/>
    <s v="OT-17738"/>
    <x v="526"/>
    <x v="441"/>
    <s v="UN"/>
    <x v="1"/>
    <s v="SALIDA"/>
    <n v="-19"/>
    <s v="Ene"/>
    <n v="2018"/>
  </r>
  <r>
    <d v="2018-02-02T00:00:00"/>
    <s v="OT-45803"/>
    <x v="527"/>
    <x v="26"/>
    <s v="UN"/>
    <x v="6"/>
    <s v="INGRESO"/>
    <n v="13"/>
    <s v="Feb"/>
    <n v="2018"/>
  </r>
  <r>
    <d v="2018-01-18T00:00:00"/>
    <s v="OT-24154"/>
    <x v="116"/>
    <x v="109"/>
    <s v="UN"/>
    <x v="4"/>
    <s v="INGRESO"/>
    <n v="17"/>
    <s v="Ene"/>
    <n v="2018"/>
  </r>
  <r>
    <d v="2018-07-21T00:00:00"/>
    <s v="OT-29340"/>
    <x v="68"/>
    <x v="38"/>
    <s v="UN"/>
    <x v="0"/>
    <s v="SALIDA"/>
    <n v="-19"/>
    <s v="Jul"/>
    <n v="2018"/>
  </r>
  <r>
    <d v="2018-07-31T00:00:00"/>
    <s v="OT-17276"/>
    <x v="494"/>
    <x v="419"/>
    <s v="UN"/>
    <x v="4"/>
    <s v="SALIDA"/>
    <n v="-15"/>
    <s v="Jul"/>
    <n v="2018"/>
  </r>
  <r>
    <d v="2018-07-16T00:00:00"/>
    <s v="OT-42954"/>
    <x v="528"/>
    <x v="442"/>
    <s v="UN"/>
    <x v="9"/>
    <s v="SALIDA"/>
    <n v="-11"/>
    <s v="Jul"/>
    <n v="2018"/>
  </r>
  <r>
    <d v="2018-03-03T00:00:00"/>
    <s v="OT-36214"/>
    <x v="529"/>
    <x v="443"/>
    <s v="UN"/>
    <x v="1"/>
    <s v="SALIDA"/>
    <n v="-9"/>
    <s v="Mar"/>
    <n v="2018"/>
  </r>
  <r>
    <d v="2018-05-18T00:00:00"/>
    <s v="OT-14170"/>
    <x v="530"/>
    <x v="346"/>
    <s v="UN"/>
    <x v="7"/>
    <s v="SALIDA"/>
    <n v="-18"/>
    <s v="May"/>
    <n v="2018"/>
  </r>
  <r>
    <d v="2018-01-16T00:00:00"/>
    <s v="OT-35143"/>
    <x v="431"/>
    <x v="372"/>
    <s v="UN"/>
    <x v="7"/>
    <s v="INGRESO"/>
    <n v="17"/>
    <s v="Ene"/>
    <n v="2018"/>
  </r>
  <r>
    <d v="2018-04-15T00:00:00"/>
    <s v="OT-14388"/>
    <x v="531"/>
    <x v="82"/>
    <s v="UN"/>
    <x v="6"/>
    <s v="INGRESO"/>
    <n v="16"/>
    <s v="Abr"/>
    <n v="2018"/>
  </r>
  <r>
    <d v="2018-05-14T00:00:00"/>
    <s v="OT-13668"/>
    <x v="249"/>
    <x v="226"/>
    <s v="UN"/>
    <x v="7"/>
    <s v="SALIDA"/>
    <n v="-11"/>
    <s v="May"/>
    <n v="2018"/>
  </r>
  <r>
    <d v="2018-04-07T00:00:00"/>
    <s v="OT-25934"/>
    <x v="83"/>
    <x v="78"/>
    <s v="UN"/>
    <x v="7"/>
    <s v="INGRESO"/>
    <n v="20"/>
    <s v="Abr"/>
    <n v="2018"/>
  </r>
  <r>
    <d v="2018-02-20T00:00:00"/>
    <s v="OT-14568"/>
    <x v="282"/>
    <x v="256"/>
    <s v="UN"/>
    <x v="3"/>
    <s v="INGRESO"/>
    <n v="10"/>
    <s v="Feb"/>
    <n v="2018"/>
  </r>
  <r>
    <d v="2018-04-30T00:00:00"/>
    <s v="OT-31391"/>
    <x v="169"/>
    <x v="158"/>
    <s v="UN"/>
    <x v="4"/>
    <s v="SALIDA"/>
    <n v="-12"/>
    <s v="Abr"/>
    <n v="2018"/>
  </r>
  <r>
    <d v="2018-05-12T00:00:00"/>
    <s v="OT-32616"/>
    <x v="532"/>
    <x v="373"/>
    <s v="UN"/>
    <x v="10"/>
    <s v="INGRESO"/>
    <n v="15"/>
    <s v="May"/>
    <n v="2018"/>
  </r>
  <r>
    <d v="2018-02-07T00:00:00"/>
    <s v="OT-45721"/>
    <x v="47"/>
    <x v="44"/>
    <s v="UN"/>
    <x v="5"/>
    <s v="INGRESO"/>
    <n v="11"/>
    <s v="Feb"/>
    <n v="2018"/>
  </r>
  <r>
    <d v="2018-06-12T00:00:00"/>
    <s v="OT-36586"/>
    <x v="533"/>
    <x v="444"/>
    <s v="UN"/>
    <x v="8"/>
    <s v="SALIDA"/>
    <n v="-14"/>
    <s v="Jun"/>
    <n v="2018"/>
  </r>
  <r>
    <d v="2018-06-27T00:00:00"/>
    <s v="OT-42560"/>
    <x v="426"/>
    <x v="368"/>
    <s v="UN"/>
    <x v="4"/>
    <s v="SALIDA"/>
    <n v="-14"/>
    <s v="Jun"/>
    <n v="2018"/>
  </r>
  <r>
    <d v="2018-01-23T00:00:00"/>
    <s v="OT-26771"/>
    <x v="534"/>
    <x v="125"/>
    <s v="UN"/>
    <x v="7"/>
    <s v="SALIDA"/>
    <n v="-12"/>
    <s v="Ene"/>
    <n v="2018"/>
  </r>
  <r>
    <d v="2018-06-29T00:00:00"/>
    <s v="OT-23049"/>
    <x v="535"/>
    <x v="445"/>
    <s v="UN"/>
    <x v="7"/>
    <s v="SALIDA"/>
    <n v="-15"/>
    <s v="Jun"/>
    <n v="2018"/>
  </r>
  <r>
    <d v="2018-08-02T00:00:00"/>
    <s v="OT-33671"/>
    <x v="536"/>
    <x v="446"/>
    <s v="UN"/>
    <x v="1"/>
    <s v="SALIDA"/>
    <n v="-18"/>
    <s v="Ago"/>
    <n v="2018"/>
  </r>
  <r>
    <d v="2018-01-02T00:00:00"/>
    <s v="OT-31349"/>
    <x v="211"/>
    <x v="192"/>
    <s v="UN"/>
    <x v="9"/>
    <s v="SALIDA"/>
    <n v="-14"/>
    <s v="Ene"/>
    <n v="2018"/>
  </r>
  <r>
    <d v="2018-02-20T00:00:00"/>
    <s v="OT-15385"/>
    <x v="113"/>
    <x v="106"/>
    <s v="UN"/>
    <x v="3"/>
    <s v="SALIDA"/>
    <n v="-7"/>
    <s v="Feb"/>
    <n v="2018"/>
  </r>
  <r>
    <d v="2018-08-21T00:00:00"/>
    <s v="OT-14836"/>
    <x v="537"/>
    <x v="288"/>
    <s v="UN"/>
    <x v="3"/>
    <s v="INGRESO"/>
    <n v="14"/>
    <s v="Ago"/>
    <n v="2018"/>
  </r>
  <r>
    <d v="2018-03-17T00:00:00"/>
    <s v="OT-45144"/>
    <x v="297"/>
    <x v="268"/>
    <s v="UN"/>
    <x v="1"/>
    <s v="INGRESO"/>
    <n v="16"/>
    <s v="Mar"/>
    <n v="2018"/>
  </r>
  <r>
    <d v="2018-07-29T00:00:00"/>
    <s v="OT-16303"/>
    <x v="168"/>
    <x v="157"/>
    <s v="UN"/>
    <x v="4"/>
    <s v="SALIDA"/>
    <n v="-12"/>
    <s v="Jul"/>
    <n v="2018"/>
  </r>
  <r>
    <d v="2018-07-27T00:00:00"/>
    <s v="OT-46715"/>
    <x v="295"/>
    <x v="266"/>
    <s v="UN"/>
    <x v="2"/>
    <s v="INGRESO"/>
    <n v="12"/>
    <s v="Jul"/>
    <n v="2018"/>
  </r>
  <r>
    <d v="2018-06-25T00:00:00"/>
    <s v="OT-39605"/>
    <x v="54"/>
    <x v="51"/>
    <s v="UN"/>
    <x v="7"/>
    <s v="SALIDA"/>
    <n v="-10"/>
    <s v="Jun"/>
    <n v="2018"/>
  </r>
  <r>
    <d v="2018-03-30T00:00:00"/>
    <s v="OT-28297"/>
    <x v="538"/>
    <x v="447"/>
    <s v="UN"/>
    <x v="3"/>
    <s v="SALIDA"/>
    <n v="-15"/>
    <s v="Mar"/>
    <n v="2018"/>
  </r>
  <r>
    <d v="2018-02-12T00:00:00"/>
    <s v="OT-21295"/>
    <x v="115"/>
    <x v="108"/>
    <s v="UN"/>
    <x v="9"/>
    <s v="SALIDA"/>
    <n v="-20"/>
    <s v="Feb"/>
    <n v="2018"/>
  </r>
  <r>
    <d v="2018-04-23T00:00:00"/>
    <s v="OT-30314"/>
    <x v="539"/>
    <x v="448"/>
    <s v="UN"/>
    <x v="10"/>
    <s v="INGRESO"/>
    <n v="13"/>
    <s v="Abr"/>
    <n v="2018"/>
  </r>
  <r>
    <d v="2018-06-27T00:00:00"/>
    <s v="OT-19121"/>
    <x v="540"/>
    <x v="449"/>
    <s v="UN"/>
    <x v="4"/>
    <s v="SALIDA"/>
    <n v="-19"/>
    <s v="Jun"/>
    <n v="2018"/>
  </r>
  <r>
    <d v="2018-03-10T00:00:00"/>
    <s v="OT-36649"/>
    <x v="541"/>
    <x v="450"/>
    <s v="UN"/>
    <x v="7"/>
    <s v="SALIDA"/>
    <n v="-7"/>
    <s v="Mar"/>
    <n v="2018"/>
  </r>
  <r>
    <d v="2018-04-07T00:00:00"/>
    <s v="OT-15369"/>
    <x v="542"/>
    <x v="17"/>
    <s v="UN"/>
    <x v="1"/>
    <s v="SALIDA"/>
    <n v="-15"/>
    <s v="Abr"/>
    <n v="2018"/>
  </r>
  <r>
    <d v="2018-08-12T00:00:00"/>
    <s v="OT-15057"/>
    <x v="543"/>
    <x v="451"/>
    <s v="UN"/>
    <x v="7"/>
    <s v="INGRESO"/>
    <n v="20"/>
    <s v="Ago"/>
    <n v="2018"/>
  </r>
  <r>
    <d v="2018-08-27T00:00:00"/>
    <s v="OT-27921"/>
    <x v="544"/>
    <x v="452"/>
    <s v="UN"/>
    <x v="7"/>
    <s v="SALIDA"/>
    <n v="-13"/>
    <s v="Ago"/>
    <n v="2018"/>
  </r>
  <r>
    <d v="2018-07-13T00:00:00"/>
    <s v="OT-26603"/>
    <x v="446"/>
    <x v="381"/>
    <s v="UN"/>
    <x v="4"/>
    <s v="SALIDA"/>
    <n v="-8"/>
    <s v="Jul"/>
    <n v="2018"/>
  </r>
  <r>
    <d v="2018-08-02T00:00:00"/>
    <s v="OT-33835"/>
    <x v="545"/>
    <x v="213"/>
    <s v="UN"/>
    <x v="3"/>
    <s v="SALIDA"/>
    <n v="-13"/>
    <s v="Ago"/>
    <n v="2018"/>
  </r>
  <r>
    <d v="2018-02-07T00:00:00"/>
    <s v="OT-24968"/>
    <x v="169"/>
    <x v="158"/>
    <s v="UN"/>
    <x v="4"/>
    <s v="SALIDA"/>
    <n v="-20"/>
    <s v="Feb"/>
    <n v="2018"/>
  </r>
  <r>
    <d v="2018-08-27T00:00:00"/>
    <s v="OT-48845"/>
    <x v="546"/>
    <x v="453"/>
    <s v="UN"/>
    <x v="5"/>
    <s v="SALIDA"/>
    <n v="-7"/>
    <s v="Ago"/>
    <n v="2018"/>
  </r>
  <r>
    <d v="2018-01-02T00:00:00"/>
    <s v="OT-45571"/>
    <x v="380"/>
    <x v="337"/>
    <s v="UN"/>
    <x v="5"/>
    <s v="SALIDA"/>
    <n v="-20"/>
    <s v="Ene"/>
    <n v="2018"/>
  </r>
  <r>
    <d v="2018-06-16T00:00:00"/>
    <s v="OT-16921"/>
    <x v="400"/>
    <x v="350"/>
    <s v="UN"/>
    <x v="7"/>
    <s v="INGRESO"/>
    <n v="17"/>
    <s v="Jun"/>
    <n v="2018"/>
  </r>
  <r>
    <d v="2018-03-26T00:00:00"/>
    <s v="OT-10832"/>
    <x v="547"/>
    <x v="454"/>
    <s v="UN"/>
    <x v="2"/>
    <s v="SALIDA"/>
    <n v="-12"/>
    <s v="Mar"/>
    <n v="2018"/>
  </r>
  <r>
    <d v="2018-06-20T00:00:00"/>
    <s v="OT-17195"/>
    <x v="269"/>
    <x v="243"/>
    <s v="UN"/>
    <x v="10"/>
    <s v="SALIDA"/>
    <n v="-8"/>
    <s v="Jun"/>
    <n v="2018"/>
  </r>
  <r>
    <d v="2018-07-21T00:00:00"/>
    <s v="OT-27896"/>
    <x v="513"/>
    <x v="431"/>
    <s v="UN"/>
    <x v="4"/>
    <s v="INGRESO"/>
    <n v="10"/>
    <s v="Jul"/>
    <n v="2018"/>
  </r>
  <r>
    <d v="2018-06-17T00:00:00"/>
    <s v="OT-11621"/>
    <x v="479"/>
    <x v="408"/>
    <s v="UN"/>
    <x v="6"/>
    <s v="SALIDA"/>
    <n v="-19"/>
    <s v="Jun"/>
    <n v="2018"/>
  </r>
  <r>
    <d v="2018-03-27T00:00:00"/>
    <s v="OT-48328"/>
    <x v="186"/>
    <x v="171"/>
    <s v="UN"/>
    <x v="9"/>
    <s v="SALIDA"/>
    <n v="-10"/>
    <s v="Mar"/>
    <n v="2018"/>
  </r>
  <r>
    <d v="2018-01-03T00:00:00"/>
    <s v="OT-10645"/>
    <x v="548"/>
    <x v="51"/>
    <s v="UN"/>
    <x v="7"/>
    <s v="INGRESO"/>
    <n v="12"/>
    <s v="Ene"/>
    <n v="2018"/>
  </r>
  <r>
    <d v="2018-02-24T00:00:00"/>
    <s v="OT-14382"/>
    <x v="25"/>
    <x v="23"/>
    <s v="UN"/>
    <x v="7"/>
    <s v="INGRESO"/>
    <n v="20"/>
    <s v="Feb"/>
    <n v="2018"/>
  </r>
  <r>
    <d v="2018-01-04T00:00:00"/>
    <s v="OT-33721"/>
    <x v="228"/>
    <x v="206"/>
    <s v="UN"/>
    <x v="4"/>
    <s v="INGRESO"/>
    <n v="16"/>
    <s v="Ene"/>
    <n v="2018"/>
  </r>
  <r>
    <d v="2018-06-09T00:00:00"/>
    <s v="OT-37642"/>
    <x v="315"/>
    <x v="282"/>
    <s v="UN"/>
    <x v="7"/>
    <s v="SALIDA"/>
    <n v="-20"/>
    <s v="Jun"/>
    <n v="2018"/>
  </r>
  <r>
    <d v="2018-05-12T00:00:00"/>
    <s v="OT-39804"/>
    <x v="238"/>
    <x v="215"/>
    <s v="UN"/>
    <x v="4"/>
    <s v="INGRESO"/>
    <n v="17"/>
    <s v="May"/>
    <n v="2018"/>
  </r>
  <r>
    <d v="2018-06-10T00:00:00"/>
    <s v="OT-12984"/>
    <x v="247"/>
    <x v="224"/>
    <s v="UN"/>
    <x v="6"/>
    <s v="INGRESO"/>
    <n v="12"/>
    <s v="Jun"/>
    <n v="2018"/>
  </r>
  <r>
    <d v="2018-06-24T00:00:00"/>
    <s v="OT-45356"/>
    <x v="62"/>
    <x v="58"/>
    <s v="UN"/>
    <x v="4"/>
    <s v="INGRESO"/>
    <n v="14"/>
    <s v="Jun"/>
    <n v="2018"/>
  </r>
  <r>
    <d v="2018-01-12T00:00:00"/>
    <s v="OT-13083"/>
    <x v="514"/>
    <x v="432"/>
    <s v="UN"/>
    <x v="4"/>
    <s v="INGRESO"/>
    <n v="14"/>
    <s v="Ene"/>
    <n v="2018"/>
  </r>
  <r>
    <d v="2018-02-04T00:00:00"/>
    <s v="OT-28562"/>
    <x v="549"/>
    <x v="455"/>
    <s v="UN"/>
    <x v="4"/>
    <s v="INGRESO"/>
    <n v="19"/>
    <s v="Feb"/>
    <n v="2018"/>
  </r>
  <r>
    <d v="2018-06-23T00:00:00"/>
    <s v="OT-22609"/>
    <x v="283"/>
    <x v="27"/>
    <s v="UN"/>
    <x v="6"/>
    <s v="SALIDA"/>
    <n v="-12"/>
    <s v="Jun"/>
    <n v="2018"/>
  </r>
  <r>
    <d v="2018-03-19T00:00:00"/>
    <s v="OT-21488"/>
    <x v="420"/>
    <x v="186"/>
    <s v="UN"/>
    <x v="12"/>
    <s v="INGRESO"/>
    <n v="15"/>
    <s v="Mar"/>
    <n v="2018"/>
  </r>
  <r>
    <d v="2018-01-09T00:00:00"/>
    <s v="OT-15365"/>
    <x v="81"/>
    <x v="76"/>
    <s v="UN"/>
    <x v="4"/>
    <s v="INGRESO"/>
    <n v="14"/>
    <s v="Ene"/>
    <n v="2018"/>
  </r>
  <r>
    <d v="2018-01-09T00:00:00"/>
    <s v="OT-10028"/>
    <x v="516"/>
    <x v="433"/>
    <s v="UN"/>
    <x v="4"/>
    <s v="SALIDA"/>
    <n v="-15"/>
    <s v="Ene"/>
    <n v="2018"/>
  </r>
  <r>
    <d v="2018-06-08T00:00:00"/>
    <s v="OT-28394"/>
    <x v="364"/>
    <x v="324"/>
    <s v="UN"/>
    <x v="7"/>
    <s v="INGRESO"/>
    <n v="16"/>
    <s v="Jun"/>
    <n v="2018"/>
  </r>
  <r>
    <d v="2018-08-08T00:00:00"/>
    <s v="OT-24028"/>
    <x v="148"/>
    <x v="139"/>
    <s v="UN"/>
    <x v="4"/>
    <s v="SALIDA"/>
    <n v="-10"/>
    <s v="Ago"/>
    <n v="2018"/>
  </r>
  <r>
    <d v="2018-01-06T00:00:00"/>
    <s v="OT-12800"/>
    <x v="550"/>
    <x v="456"/>
    <s v="UN"/>
    <x v="4"/>
    <s v="INGRESO"/>
    <n v="11"/>
    <s v="Ene"/>
    <n v="2018"/>
  </r>
  <r>
    <d v="2018-01-02T00:00:00"/>
    <s v="OT-14005"/>
    <x v="551"/>
    <x v="220"/>
    <s v="UN"/>
    <x v="4"/>
    <s v="INGRESO"/>
    <n v="12"/>
    <s v="Ene"/>
    <n v="2018"/>
  </r>
  <r>
    <d v="2018-04-27T00:00:00"/>
    <s v="OT-30702"/>
    <x v="552"/>
    <x v="457"/>
    <s v="UN"/>
    <x v="9"/>
    <s v="SALIDA"/>
    <n v="-15"/>
    <s v="Abr"/>
    <n v="2018"/>
  </r>
  <r>
    <d v="2018-04-17T00:00:00"/>
    <s v="OT-33595"/>
    <x v="553"/>
    <x v="458"/>
    <s v="UN"/>
    <x v="2"/>
    <s v="SALIDA"/>
    <n v="-13"/>
    <s v="Abr"/>
    <n v="2018"/>
  </r>
  <r>
    <d v="2018-05-09T00:00:00"/>
    <s v="OT-37295"/>
    <x v="206"/>
    <x v="26"/>
    <s v="UN"/>
    <x v="6"/>
    <s v="INGRESO"/>
    <n v="10"/>
    <s v="May"/>
    <n v="2018"/>
  </r>
  <r>
    <d v="2018-02-10T00:00:00"/>
    <s v="OT-36685"/>
    <x v="431"/>
    <x v="372"/>
    <s v="UN"/>
    <x v="7"/>
    <s v="SALIDA"/>
    <n v="-6"/>
    <s v="Feb"/>
    <n v="2018"/>
  </r>
  <r>
    <d v="2018-05-29T00:00:00"/>
    <s v="OT-39989"/>
    <x v="157"/>
    <x v="147"/>
    <s v="UN"/>
    <x v="10"/>
    <s v="INGRESO"/>
    <n v="14"/>
    <s v="May"/>
    <n v="2018"/>
  </r>
  <r>
    <d v="2018-02-14T00:00:00"/>
    <s v="OT-16629"/>
    <x v="554"/>
    <x v="459"/>
    <s v="UN"/>
    <x v="9"/>
    <s v="SALIDA"/>
    <n v="-14"/>
    <s v="Feb"/>
    <n v="2018"/>
  </r>
  <r>
    <d v="2018-08-14T00:00:00"/>
    <s v="OT-44048"/>
    <x v="283"/>
    <x v="27"/>
    <s v="UN"/>
    <x v="6"/>
    <s v="SALIDA"/>
    <n v="-16"/>
    <s v="Ago"/>
    <n v="2018"/>
  </r>
  <r>
    <d v="2018-02-10T00:00:00"/>
    <s v="OT-15807"/>
    <x v="316"/>
    <x v="283"/>
    <s v="UN"/>
    <x v="7"/>
    <s v="INGRESO"/>
    <n v="14"/>
    <s v="Feb"/>
    <n v="2018"/>
  </r>
  <r>
    <d v="2018-07-23T00:00:00"/>
    <s v="OT-40961"/>
    <x v="193"/>
    <x v="65"/>
    <s v="UN"/>
    <x v="6"/>
    <s v="INGRESO"/>
    <n v="12"/>
    <s v="Jul"/>
    <n v="2018"/>
  </r>
  <r>
    <d v="2018-06-15T00:00:00"/>
    <s v="OT-29882"/>
    <x v="33"/>
    <x v="31"/>
    <s v="UN"/>
    <x v="1"/>
    <s v="SALIDA"/>
    <n v="-16"/>
    <s v="Jun"/>
    <n v="2018"/>
  </r>
  <r>
    <d v="2018-01-13T00:00:00"/>
    <s v="OT-47706"/>
    <x v="555"/>
    <x v="460"/>
    <s v="UN"/>
    <x v="6"/>
    <s v="INGRESO"/>
    <n v="17"/>
    <s v="Ene"/>
    <n v="2018"/>
  </r>
  <r>
    <d v="2018-01-08T00:00:00"/>
    <s v="OT-15539"/>
    <x v="556"/>
    <x v="461"/>
    <s v="UN"/>
    <x v="7"/>
    <s v="INGRESO"/>
    <n v="20"/>
    <s v="Ene"/>
    <n v="2018"/>
  </r>
  <r>
    <d v="2018-01-04T00:00:00"/>
    <s v="OT-33275"/>
    <x v="557"/>
    <x v="462"/>
    <s v="UN"/>
    <x v="9"/>
    <s v="INGRESO"/>
    <n v="10"/>
    <s v="Ene"/>
    <n v="2018"/>
  </r>
  <r>
    <d v="2018-03-23T00:00:00"/>
    <s v="OT-49780"/>
    <x v="479"/>
    <x v="408"/>
    <s v="UN"/>
    <x v="6"/>
    <s v="INGRESO"/>
    <n v="16"/>
    <s v="Mar"/>
    <n v="2018"/>
  </r>
  <r>
    <d v="2018-05-21T00:00:00"/>
    <s v="OT-26846"/>
    <x v="517"/>
    <x v="78"/>
    <s v="UN"/>
    <x v="7"/>
    <s v="SALIDA"/>
    <n v="-17"/>
    <s v="May"/>
    <n v="2018"/>
  </r>
  <r>
    <d v="2018-08-17T00:00:00"/>
    <s v="OT-41473"/>
    <x v="558"/>
    <x v="463"/>
    <s v="UN"/>
    <x v="10"/>
    <s v="INGRESO"/>
    <n v="18"/>
    <s v="Ago"/>
    <n v="2018"/>
  </r>
  <r>
    <d v="2018-06-25T00:00:00"/>
    <s v="OT-44500"/>
    <x v="559"/>
    <x v="313"/>
    <s v="UN"/>
    <x v="12"/>
    <s v="INGRESO"/>
    <n v="19"/>
    <s v="Jun"/>
    <n v="2018"/>
  </r>
  <r>
    <d v="2018-01-18T00:00:00"/>
    <s v="OT-32479"/>
    <x v="34"/>
    <x v="32"/>
    <s v="UN"/>
    <x v="4"/>
    <s v="INGRESO"/>
    <n v="17"/>
    <s v="Ene"/>
    <n v="2018"/>
  </r>
  <r>
    <d v="2018-01-15T00:00:00"/>
    <s v="OT-40053"/>
    <x v="199"/>
    <x v="181"/>
    <s v="UN"/>
    <x v="5"/>
    <s v="INGRESO"/>
    <n v="16"/>
    <s v="Ene"/>
    <n v="2018"/>
  </r>
  <r>
    <d v="2018-07-23T00:00:00"/>
    <s v="OT-28134"/>
    <x v="560"/>
    <x v="464"/>
    <s v="UN"/>
    <x v="7"/>
    <s v="INGRESO"/>
    <n v="11"/>
    <s v="Jul"/>
    <n v="2018"/>
  </r>
  <r>
    <d v="2018-06-11T00:00:00"/>
    <s v="OT-22857"/>
    <x v="238"/>
    <x v="215"/>
    <s v="UN"/>
    <x v="4"/>
    <s v="INGRESO"/>
    <n v="17"/>
    <s v="Jun"/>
    <n v="2018"/>
  </r>
  <r>
    <d v="2018-05-20T00:00:00"/>
    <s v="OT-10419"/>
    <x v="561"/>
    <x v="465"/>
    <s v="UN"/>
    <x v="3"/>
    <s v="SALIDA"/>
    <n v="-14"/>
    <s v="May"/>
    <n v="2018"/>
  </r>
  <r>
    <d v="2018-03-05T00:00:00"/>
    <s v="OT-21011"/>
    <x v="438"/>
    <x v="377"/>
    <s v="UN"/>
    <x v="4"/>
    <s v="INGRESO"/>
    <n v="18"/>
    <s v="Mar"/>
    <n v="2018"/>
  </r>
  <r>
    <d v="2018-04-14T00:00:00"/>
    <s v="OT-43270"/>
    <x v="4"/>
    <x v="4"/>
    <s v="UN"/>
    <x v="3"/>
    <s v="INGRESO"/>
    <n v="12"/>
    <s v="Abr"/>
    <n v="2018"/>
  </r>
  <r>
    <d v="2018-06-30T00:00:00"/>
    <s v="OT-41040"/>
    <x v="562"/>
    <x v="466"/>
    <s v="UN"/>
    <x v="9"/>
    <s v="SALIDA"/>
    <n v="-5"/>
    <s v="Jun"/>
    <n v="2018"/>
  </r>
  <r>
    <d v="2018-01-29T00:00:00"/>
    <s v="OT-17305"/>
    <x v="430"/>
    <x v="371"/>
    <s v="UN"/>
    <x v="10"/>
    <s v="INGRESO"/>
    <n v="20"/>
    <s v="Ene"/>
    <n v="2018"/>
  </r>
  <r>
    <d v="2018-01-24T00:00:00"/>
    <s v="OT-18459"/>
    <x v="563"/>
    <x v="467"/>
    <s v="UN"/>
    <x v="2"/>
    <s v="SALIDA"/>
    <n v="-7"/>
    <s v="Ene"/>
    <n v="2018"/>
  </r>
  <r>
    <d v="2018-07-16T00:00:00"/>
    <s v="OT-20017"/>
    <x v="474"/>
    <x v="403"/>
    <s v="UN"/>
    <x v="4"/>
    <s v="INGRESO"/>
    <n v="12"/>
    <s v="Jul"/>
    <n v="2018"/>
  </r>
  <r>
    <d v="2018-01-04T00:00:00"/>
    <s v="OT-49324"/>
    <x v="181"/>
    <x v="166"/>
    <s v="UN"/>
    <x v="8"/>
    <s v="INGRESO"/>
    <n v="18"/>
    <s v="Ene"/>
    <n v="2018"/>
  </r>
  <r>
    <d v="2018-05-04T00:00:00"/>
    <s v="OT-23782"/>
    <x v="564"/>
    <x v="468"/>
    <s v="UN"/>
    <x v="8"/>
    <s v="INGRESO"/>
    <n v="13"/>
    <s v="May"/>
    <n v="2018"/>
  </r>
  <r>
    <d v="2018-05-31T00:00:00"/>
    <s v="OT-16081"/>
    <x v="565"/>
    <x v="469"/>
    <s v="UN"/>
    <x v="0"/>
    <s v="INGRESO"/>
    <n v="10"/>
    <s v="May"/>
    <n v="2018"/>
  </r>
  <r>
    <d v="2018-02-02T00:00:00"/>
    <s v="OT-47466"/>
    <x v="422"/>
    <x v="290"/>
    <s v="UN"/>
    <x v="2"/>
    <s v="SALIDA"/>
    <n v="-17"/>
    <s v="Feb"/>
    <n v="2018"/>
  </r>
  <r>
    <d v="2018-08-12T00:00:00"/>
    <s v="OT-22986"/>
    <x v="566"/>
    <x v="470"/>
    <s v="UN"/>
    <x v="7"/>
    <s v="INGRESO"/>
    <n v="12"/>
    <s v="Ago"/>
    <n v="2018"/>
  </r>
  <r>
    <d v="2018-07-20T00:00:00"/>
    <s v="OT-30169"/>
    <x v="145"/>
    <x v="136"/>
    <s v="UN"/>
    <x v="4"/>
    <s v="INGRESO"/>
    <n v="13"/>
    <s v="Jul"/>
    <n v="2018"/>
  </r>
  <r>
    <d v="2018-04-14T00:00:00"/>
    <s v="OT-16595"/>
    <x v="567"/>
    <x v="347"/>
    <s v="UN"/>
    <x v="4"/>
    <s v="INGRESO"/>
    <n v="11"/>
    <s v="Abr"/>
    <n v="2018"/>
  </r>
  <r>
    <d v="2018-03-13T00:00:00"/>
    <s v="OT-32038"/>
    <x v="116"/>
    <x v="109"/>
    <s v="UN"/>
    <x v="4"/>
    <s v="SALIDA"/>
    <n v="-8"/>
    <s v="Mar"/>
    <n v="2018"/>
  </r>
  <r>
    <d v="2018-02-20T00:00:00"/>
    <s v="OT-44201"/>
    <x v="401"/>
    <x v="351"/>
    <s v="UN"/>
    <x v="1"/>
    <s v="SALIDA"/>
    <n v="-15"/>
    <s v="Feb"/>
    <n v="2018"/>
  </r>
  <r>
    <d v="2018-04-01T00:00:00"/>
    <s v="OT-33122"/>
    <x v="568"/>
    <x v="471"/>
    <s v="UN"/>
    <x v="6"/>
    <s v="SALIDA"/>
    <n v="-5"/>
    <s v="Abr"/>
    <n v="2018"/>
  </r>
  <r>
    <d v="2018-06-06T00:00:00"/>
    <s v="OT-39918"/>
    <x v="562"/>
    <x v="466"/>
    <s v="UN"/>
    <x v="9"/>
    <s v="SALIDA"/>
    <n v="-8"/>
    <s v="Jun"/>
    <n v="2018"/>
  </r>
  <r>
    <d v="2018-03-26T00:00:00"/>
    <s v="OT-41344"/>
    <x v="376"/>
    <x v="333"/>
    <s v="UN"/>
    <x v="4"/>
    <s v="SALIDA"/>
    <n v="-15"/>
    <s v="Mar"/>
    <n v="2018"/>
  </r>
  <r>
    <d v="2018-04-24T00:00:00"/>
    <s v="OT-43440"/>
    <x v="569"/>
    <x v="472"/>
    <s v="UN"/>
    <x v="5"/>
    <s v="SALIDA"/>
    <n v="-9"/>
    <s v="Abr"/>
    <n v="2018"/>
  </r>
  <r>
    <d v="2018-04-21T00:00:00"/>
    <s v="OT-33826"/>
    <x v="570"/>
    <x v="473"/>
    <s v="UN"/>
    <x v="2"/>
    <s v="SALIDA"/>
    <n v="-7"/>
    <s v="Abr"/>
    <n v="2018"/>
  </r>
  <r>
    <d v="2018-01-28T00:00:00"/>
    <s v="OT-11653"/>
    <x v="571"/>
    <x v="474"/>
    <s v="UN"/>
    <x v="10"/>
    <s v="INGRESO"/>
    <n v="18"/>
    <s v="Ene"/>
    <n v="2018"/>
  </r>
  <r>
    <d v="2018-03-03T00:00:00"/>
    <s v="OT-36506"/>
    <x v="143"/>
    <x v="134"/>
    <s v="UN"/>
    <x v="6"/>
    <s v="INGRESO"/>
    <n v="19"/>
    <s v="Mar"/>
    <n v="2018"/>
  </r>
  <r>
    <d v="2018-04-03T00:00:00"/>
    <s v="OT-21578"/>
    <x v="572"/>
    <x v="363"/>
    <s v="UN"/>
    <x v="7"/>
    <s v="SALIDA"/>
    <n v="-17"/>
    <s v="Abr"/>
    <n v="2018"/>
  </r>
  <r>
    <d v="2018-06-21T00:00:00"/>
    <s v="OT-29891"/>
    <x v="125"/>
    <x v="117"/>
    <s v="UN"/>
    <x v="7"/>
    <s v="SALIDA"/>
    <n v="-17"/>
    <s v="Jun"/>
    <n v="2018"/>
  </r>
  <r>
    <d v="2018-04-16T00:00:00"/>
    <s v="OT-27129"/>
    <x v="79"/>
    <x v="74"/>
    <s v="UN"/>
    <x v="4"/>
    <s v="INGRESO"/>
    <n v="12"/>
    <s v="Abr"/>
    <n v="2018"/>
  </r>
  <r>
    <d v="2018-01-24T00:00:00"/>
    <s v="OT-12072"/>
    <x v="288"/>
    <x v="235"/>
    <s v="UN"/>
    <x v="10"/>
    <s v="SALIDA"/>
    <n v="-12"/>
    <s v="Ene"/>
    <n v="2018"/>
  </r>
  <r>
    <d v="2018-02-17T00:00:00"/>
    <s v="OT-35090"/>
    <x v="573"/>
    <x v="475"/>
    <s v="UN"/>
    <x v="12"/>
    <s v="SALIDA"/>
    <n v="-6"/>
    <s v="Feb"/>
    <n v="2018"/>
  </r>
  <r>
    <d v="2018-02-07T00:00:00"/>
    <s v="OT-12695"/>
    <x v="510"/>
    <x v="24"/>
    <s v="UN"/>
    <x v="4"/>
    <s v="INGRESO"/>
    <n v="13"/>
    <s v="Feb"/>
    <n v="2018"/>
  </r>
  <r>
    <d v="2018-03-22T00:00:00"/>
    <s v="OT-25522"/>
    <x v="378"/>
    <x v="335"/>
    <s v="UN"/>
    <x v="2"/>
    <s v="INGRESO"/>
    <n v="18"/>
    <s v="Mar"/>
    <n v="2018"/>
  </r>
  <r>
    <d v="2018-04-05T00:00:00"/>
    <s v="OT-44364"/>
    <x v="574"/>
    <x v="476"/>
    <s v="UN"/>
    <x v="4"/>
    <s v="SALIDA"/>
    <n v="-16"/>
    <s v="Abr"/>
    <n v="2018"/>
  </r>
  <r>
    <d v="2018-06-16T00:00:00"/>
    <s v="OT-49315"/>
    <x v="502"/>
    <x v="346"/>
    <s v="UN"/>
    <x v="7"/>
    <s v="SALIDA"/>
    <n v="-5"/>
    <s v="Jun"/>
    <n v="2018"/>
  </r>
  <r>
    <d v="2018-08-27T00:00:00"/>
    <s v="OT-34566"/>
    <x v="575"/>
    <x v="477"/>
    <s v="UN"/>
    <x v="4"/>
    <s v="SALIDA"/>
    <n v="-19"/>
    <s v="Ago"/>
    <n v="2018"/>
  </r>
  <r>
    <d v="2018-05-21T00:00:00"/>
    <s v="OT-40021"/>
    <x v="576"/>
    <x v="65"/>
    <s v="UN"/>
    <x v="6"/>
    <s v="SALIDA"/>
    <n v="-7"/>
    <s v="May"/>
    <n v="2018"/>
  </r>
  <r>
    <d v="2018-02-19T00:00:00"/>
    <s v="OT-25510"/>
    <x v="93"/>
    <x v="88"/>
    <s v="UN"/>
    <x v="6"/>
    <s v="INGRESO"/>
    <n v="14"/>
    <s v="Feb"/>
    <n v="2018"/>
  </r>
  <r>
    <d v="2018-04-07T00:00:00"/>
    <s v="OT-47974"/>
    <x v="389"/>
    <x v="323"/>
    <s v="UN"/>
    <x v="0"/>
    <s v="INGRESO"/>
    <n v="15"/>
    <s v="Abr"/>
    <n v="2018"/>
  </r>
  <r>
    <d v="2018-06-22T00:00:00"/>
    <s v="OT-46947"/>
    <x v="240"/>
    <x v="217"/>
    <s v="UN"/>
    <x v="4"/>
    <s v="SALIDA"/>
    <n v="-11"/>
    <s v="Jun"/>
    <n v="2018"/>
  </r>
  <r>
    <d v="2018-05-17T00:00:00"/>
    <s v="OT-35379"/>
    <x v="577"/>
    <x v="350"/>
    <s v="UN"/>
    <x v="7"/>
    <s v="INGRESO"/>
    <n v="11"/>
    <s v="May"/>
    <n v="2018"/>
  </r>
  <r>
    <d v="2018-05-29T00:00:00"/>
    <s v="OT-43254"/>
    <x v="578"/>
    <x v="478"/>
    <s v="UN"/>
    <x v="4"/>
    <s v="SALIDA"/>
    <n v="-9"/>
    <s v="May"/>
    <n v="2018"/>
  </r>
  <r>
    <d v="2018-07-03T00:00:00"/>
    <s v="OT-35394"/>
    <x v="378"/>
    <x v="335"/>
    <s v="UN"/>
    <x v="2"/>
    <s v="SALIDA"/>
    <n v="-17"/>
    <s v="Jul"/>
    <n v="2018"/>
  </r>
  <r>
    <d v="2018-07-01T00:00:00"/>
    <s v="OT-11318"/>
    <x v="359"/>
    <x v="320"/>
    <s v="UN"/>
    <x v="7"/>
    <s v="INGRESO"/>
    <n v="20"/>
    <s v="Jul"/>
    <n v="2018"/>
  </r>
  <r>
    <d v="2018-04-24T00:00:00"/>
    <s v="OT-45977"/>
    <x v="579"/>
    <x v="479"/>
    <s v="UN"/>
    <x v="2"/>
    <s v="SALIDA"/>
    <n v="-8"/>
    <s v="Abr"/>
    <n v="2018"/>
  </r>
  <r>
    <d v="2018-07-21T00:00:00"/>
    <s v="OT-10811"/>
    <x v="366"/>
    <x v="326"/>
    <s v="UN"/>
    <x v="7"/>
    <s v="INGRESO"/>
    <n v="20"/>
    <s v="Jul"/>
    <n v="2018"/>
  </r>
  <r>
    <d v="2018-06-14T00:00:00"/>
    <s v="OT-15306"/>
    <x v="580"/>
    <x v="480"/>
    <s v="UN"/>
    <x v="7"/>
    <s v="INGRESO"/>
    <n v="19"/>
    <s v="Jun"/>
    <n v="2018"/>
  </r>
  <r>
    <d v="2018-03-13T00:00:00"/>
    <s v="OT-26247"/>
    <x v="581"/>
    <x v="14"/>
    <s v="UN"/>
    <x v="7"/>
    <s v="SALIDA"/>
    <n v="-13"/>
    <s v="Mar"/>
    <n v="2018"/>
  </r>
  <r>
    <d v="2018-04-26T00:00:00"/>
    <s v="OT-19161"/>
    <x v="582"/>
    <x v="481"/>
    <s v="UN"/>
    <x v="4"/>
    <s v="INGRESO"/>
    <n v="20"/>
    <s v="Abr"/>
    <n v="2018"/>
  </r>
  <r>
    <d v="2018-01-10T00:00:00"/>
    <s v="OT-28528"/>
    <x v="361"/>
    <x v="239"/>
    <s v="UN"/>
    <x v="3"/>
    <s v="INGRESO"/>
    <n v="15"/>
    <s v="Ene"/>
    <n v="2018"/>
  </r>
  <r>
    <d v="2018-03-27T00:00:00"/>
    <s v="OT-42511"/>
    <x v="342"/>
    <x v="305"/>
    <s v="UN"/>
    <x v="3"/>
    <s v="SALIDA"/>
    <n v="-5"/>
    <s v="Mar"/>
    <n v="2018"/>
  </r>
  <r>
    <d v="2018-01-27T00:00:00"/>
    <s v="OT-15999"/>
    <x v="583"/>
    <x v="268"/>
    <s v="UN"/>
    <x v="1"/>
    <s v="INGRESO"/>
    <n v="12"/>
    <s v="Ene"/>
    <n v="2018"/>
  </r>
  <r>
    <d v="2018-02-11T00:00:00"/>
    <s v="OT-30097"/>
    <x v="77"/>
    <x v="72"/>
    <s v="UN"/>
    <x v="9"/>
    <s v="INGRESO"/>
    <n v="12"/>
    <s v="Feb"/>
    <n v="2018"/>
  </r>
  <r>
    <d v="2018-03-13T00:00:00"/>
    <s v="OT-30481"/>
    <x v="35"/>
    <x v="33"/>
    <s v="UN"/>
    <x v="10"/>
    <s v="INGRESO"/>
    <n v="17"/>
    <s v="Mar"/>
    <n v="2018"/>
  </r>
  <r>
    <d v="2018-01-06T00:00:00"/>
    <s v="OT-43596"/>
    <x v="372"/>
    <x v="331"/>
    <s v="UN"/>
    <x v="7"/>
    <s v="INGRESO"/>
    <n v="12"/>
    <s v="Ene"/>
    <n v="2018"/>
  </r>
  <r>
    <d v="2018-07-12T00:00:00"/>
    <s v="OT-36338"/>
    <x v="584"/>
    <x v="38"/>
    <s v="UN"/>
    <x v="0"/>
    <s v="SALIDA"/>
    <n v="-13"/>
    <s v="Jul"/>
    <n v="2018"/>
  </r>
  <r>
    <d v="2018-01-21T00:00:00"/>
    <s v="OT-46474"/>
    <x v="585"/>
    <x v="482"/>
    <s v="UN"/>
    <x v="9"/>
    <s v="INGRESO"/>
    <n v="20"/>
    <s v="Ene"/>
    <n v="2018"/>
  </r>
  <r>
    <d v="2018-05-27T00:00:00"/>
    <s v="OT-32811"/>
    <x v="586"/>
    <x v="483"/>
    <s v="UN"/>
    <x v="9"/>
    <s v="INGRESO"/>
    <n v="10"/>
    <s v="May"/>
    <n v="2018"/>
  </r>
  <r>
    <d v="2018-02-19T00:00:00"/>
    <s v="OT-41111"/>
    <x v="226"/>
    <x v="204"/>
    <s v="UN"/>
    <x v="10"/>
    <s v="INGRESO"/>
    <n v="18"/>
    <s v="Feb"/>
    <n v="2018"/>
  </r>
  <r>
    <d v="2018-07-13T00:00:00"/>
    <s v="OT-30102"/>
    <x v="587"/>
    <x v="484"/>
    <s v="UN"/>
    <x v="4"/>
    <s v="SALIDA"/>
    <n v="-16"/>
    <s v="Jul"/>
    <n v="2018"/>
  </r>
  <r>
    <d v="2018-03-13T00:00:00"/>
    <s v="OT-27244"/>
    <x v="193"/>
    <x v="65"/>
    <s v="UN"/>
    <x v="6"/>
    <s v="SALIDA"/>
    <n v="-9"/>
    <s v="Mar"/>
    <n v="2018"/>
  </r>
  <r>
    <d v="2018-02-24T00:00:00"/>
    <s v="OT-31813"/>
    <x v="58"/>
    <x v="55"/>
    <s v="UN"/>
    <x v="4"/>
    <s v="INGRESO"/>
    <n v="17"/>
    <s v="Feb"/>
    <n v="2018"/>
  </r>
  <r>
    <d v="2018-08-23T00:00:00"/>
    <s v="OT-17000"/>
    <x v="151"/>
    <x v="142"/>
    <s v="UN"/>
    <x v="1"/>
    <s v="INGRESO"/>
    <n v="18"/>
    <s v="Ago"/>
    <n v="2018"/>
  </r>
  <r>
    <d v="2018-02-09T00:00:00"/>
    <s v="OT-13296"/>
    <x v="552"/>
    <x v="457"/>
    <s v="UN"/>
    <x v="9"/>
    <s v="INGRESO"/>
    <n v="18"/>
    <s v="Feb"/>
    <n v="2018"/>
  </r>
  <r>
    <d v="2018-05-08T00:00:00"/>
    <s v="OT-43481"/>
    <x v="588"/>
    <x v="485"/>
    <s v="UN"/>
    <x v="4"/>
    <s v="INGRESO"/>
    <n v="10"/>
    <s v="May"/>
    <n v="2018"/>
  </r>
  <r>
    <d v="2018-01-04T00:00:00"/>
    <s v="OT-39456"/>
    <x v="66"/>
    <x v="62"/>
    <s v="UN"/>
    <x v="1"/>
    <s v="INGRESO"/>
    <n v="13"/>
    <s v="Ene"/>
    <n v="2018"/>
  </r>
  <r>
    <d v="2018-04-06T00:00:00"/>
    <s v="OT-47348"/>
    <x v="589"/>
    <x v="486"/>
    <s v="UN"/>
    <x v="13"/>
    <s v="INGRESO"/>
    <n v="14"/>
    <s v="Abr"/>
    <n v="2018"/>
  </r>
  <r>
    <d v="2018-04-11T00:00:00"/>
    <s v="OT-36315"/>
    <x v="227"/>
    <x v="205"/>
    <s v="UN"/>
    <x v="4"/>
    <s v="INGRESO"/>
    <n v="11"/>
    <s v="Abr"/>
    <n v="2018"/>
  </r>
  <r>
    <d v="2018-08-03T00:00:00"/>
    <s v="OT-18176"/>
    <x v="195"/>
    <x v="179"/>
    <s v="UN"/>
    <x v="9"/>
    <s v="SALIDA"/>
    <n v="-17"/>
    <s v="Ago"/>
    <n v="2018"/>
  </r>
  <r>
    <d v="2018-01-06T00:00:00"/>
    <s v="OT-39772"/>
    <x v="590"/>
    <x v="487"/>
    <s v="UN"/>
    <x v="7"/>
    <s v="SALIDA"/>
    <n v="-12"/>
    <s v="Ene"/>
    <n v="2018"/>
  </r>
  <r>
    <d v="2018-03-05T00:00:00"/>
    <s v="OT-42520"/>
    <x v="278"/>
    <x v="252"/>
    <s v="UN"/>
    <x v="4"/>
    <s v="SALIDA"/>
    <n v="-8"/>
    <s v="Mar"/>
    <n v="2018"/>
  </r>
  <r>
    <d v="2018-06-16T00:00:00"/>
    <s v="OT-28756"/>
    <x v="591"/>
    <x v="488"/>
    <s v="UN"/>
    <x v="9"/>
    <s v="SALIDA"/>
    <n v="-7"/>
    <s v="Jun"/>
    <n v="2018"/>
  </r>
  <r>
    <d v="2018-04-12T00:00:00"/>
    <s v="OT-38121"/>
    <x v="93"/>
    <x v="88"/>
    <s v="UN"/>
    <x v="6"/>
    <s v="INGRESO"/>
    <n v="11"/>
    <s v="Abr"/>
    <n v="2018"/>
  </r>
  <r>
    <d v="2018-05-29T00:00:00"/>
    <s v="OT-24709"/>
    <x v="592"/>
    <x v="489"/>
    <s v="UN"/>
    <x v="9"/>
    <s v="SALIDA"/>
    <n v="-7"/>
    <s v="May"/>
    <n v="2018"/>
  </r>
  <r>
    <d v="2018-01-01T00:00:00"/>
    <s v="OT-47811"/>
    <x v="25"/>
    <x v="23"/>
    <s v="UN"/>
    <x v="7"/>
    <s v="SALIDA"/>
    <n v="-19"/>
    <s v="Ene"/>
    <n v="2018"/>
  </r>
  <r>
    <d v="2018-05-13T00:00:00"/>
    <s v="OT-26011"/>
    <x v="593"/>
    <x v="268"/>
    <s v="UN"/>
    <x v="1"/>
    <s v="INGRESO"/>
    <n v="16"/>
    <s v="May"/>
    <n v="2018"/>
  </r>
  <r>
    <d v="2018-08-26T00:00:00"/>
    <s v="OT-12056"/>
    <x v="594"/>
    <x v="490"/>
    <s v="UN"/>
    <x v="12"/>
    <s v="INGRESO"/>
    <n v="14"/>
    <s v="Ago"/>
    <n v="2018"/>
  </r>
  <r>
    <d v="2018-08-19T00:00:00"/>
    <s v="OT-42481"/>
    <x v="595"/>
    <x v="491"/>
    <s v="UN"/>
    <x v="9"/>
    <s v="SALIDA"/>
    <n v="-8"/>
    <s v="Ago"/>
    <n v="2018"/>
  </r>
  <r>
    <d v="2018-04-29T00:00:00"/>
    <s v="OT-39948"/>
    <x v="488"/>
    <x v="414"/>
    <s v="UN"/>
    <x v="9"/>
    <s v="INGRESO"/>
    <n v="10"/>
    <s v="Abr"/>
    <n v="2018"/>
  </r>
  <r>
    <d v="2018-01-22T00:00:00"/>
    <s v="OT-17445"/>
    <x v="191"/>
    <x v="176"/>
    <s v="UN"/>
    <x v="0"/>
    <s v="SALIDA"/>
    <n v="-8"/>
    <s v="Ene"/>
    <n v="2018"/>
  </r>
  <r>
    <d v="2018-04-24T00:00:00"/>
    <s v="OT-22842"/>
    <x v="14"/>
    <x v="13"/>
    <s v="UN"/>
    <x v="8"/>
    <s v="INGRESO"/>
    <n v="20"/>
    <s v="Abr"/>
    <n v="2018"/>
  </r>
  <r>
    <d v="2018-07-20T00:00:00"/>
    <s v="OT-25818"/>
    <x v="480"/>
    <x v="48"/>
    <s v="UN"/>
    <x v="10"/>
    <s v="INGRESO"/>
    <n v="18"/>
    <s v="Jul"/>
    <n v="2018"/>
  </r>
  <r>
    <d v="2018-03-25T00:00:00"/>
    <s v="OT-41086"/>
    <x v="449"/>
    <x v="384"/>
    <s v="UN"/>
    <x v="5"/>
    <s v="INGRESO"/>
    <n v="10"/>
    <s v="Mar"/>
    <n v="2018"/>
  </r>
  <r>
    <d v="2018-08-26T00:00:00"/>
    <s v="OT-47061"/>
    <x v="475"/>
    <x v="404"/>
    <s v="UN"/>
    <x v="3"/>
    <s v="INGRESO"/>
    <n v="20"/>
    <s v="Ago"/>
    <n v="2018"/>
  </r>
  <r>
    <d v="2018-05-11T00:00:00"/>
    <s v="OT-37189"/>
    <x v="258"/>
    <x v="235"/>
    <s v="UN"/>
    <x v="10"/>
    <s v="SALIDA"/>
    <n v="-7"/>
    <s v="May"/>
    <n v="2018"/>
  </r>
  <r>
    <d v="2018-02-23T00:00:00"/>
    <s v="OT-32577"/>
    <x v="596"/>
    <x v="492"/>
    <s v="UN"/>
    <x v="8"/>
    <s v="INGRESO"/>
    <n v="11"/>
    <s v="Feb"/>
    <n v="2018"/>
  </r>
  <r>
    <d v="2018-07-29T00:00:00"/>
    <s v="OT-41639"/>
    <x v="242"/>
    <x v="219"/>
    <s v="UN"/>
    <x v="12"/>
    <s v="INGRESO"/>
    <n v="10"/>
    <s v="Jul"/>
    <n v="2018"/>
  </r>
  <r>
    <d v="2018-06-05T00:00:00"/>
    <s v="OT-47463"/>
    <x v="406"/>
    <x v="343"/>
    <s v="UN"/>
    <x v="8"/>
    <s v="INGRESO"/>
    <n v="14"/>
    <s v="Jun"/>
    <n v="2018"/>
  </r>
  <r>
    <d v="2018-08-18T00:00:00"/>
    <s v="OT-17167"/>
    <x v="219"/>
    <x v="198"/>
    <s v="UN"/>
    <x v="10"/>
    <s v="SALIDA"/>
    <n v="-10"/>
    <s v="Ago"/>
    <n v="2018"/>
  </r>
  <r>
    <d v="2018-06-22T00:00:00"/>
    <s v="OT-47001"/>
    <x v="297"/>
    <x v="268"/>
    <s v="UN"/>
    <x v="1"/>
    <s v="SALIDA"/>
    <n v="-11"/>
    <s v="Jun"/>
    <n v="2018"/>
  </r>
  <r>
    <d v="2018-04-15T00:00:00"/>
    <s v="OT-18669"/>
    <x v="157"/>
    <x v="147"/>
    <s v="UN"/>
    <x v="10"/>
    <s v="INGRESO"/>
    <n v="14"/>
    <s v="Abr"/>
    <n v="2018"/>
  </r>
  <r>
    <d v="2018-06-13T00:00:00"/>
    <s v="OT-26971"/>
    <x v="439"/>
    <x v="378"/>
    <s v="UN"/>
    <x v="9"/>
    <s v="INGRESO"/>
    <n v="15"/>
    <s v="Jun"/>
    <n v="2018"/>
  </r>
  <r>
    <d v="2018-07-30T00:00:00"/>
    <s v="OT-39722"/>
    <x v="597"/>
    <x v="493"/>
    <s v="UN"/>
    <x v="4"/>
    <s v="SALIDA"/>
    <n v="-18"/>
    <s v="Jul"/>
    <n v="2018"/>
  </r>
  <r>
    <d v="2018-08-11T00:00:00"/>
    <s v="OT-17884"/>
    <x v="499"/>
    <x v="421"/>
    <s v="UN"/>
    <x v="7"/>
    <s v="SALIDA"/>
    <n v="-13"/>
    <s v="Ago"/>
    <n v="2018"/>
  </r>
  <r>
    <d v="2018-07-17T00:00:00"/>
    <s v="OT-40617"/>
    <x v="363"/>
    <x v="323"/>
    <s v="UN"/>
    <x v="0"/>
    <s v="INGRESO"/>
    <n v="10"/>
    <s v="Jul"/>
    <n v="2018"/>
  </r>
  <r>
    <d v="2018-07-28T00:00:00"/>
    <s v="OT-15688"/>
    <x v="442"/>
    <x v="379"/>
    <s v="UN"/>
    <x v="12"/>
    <s v="SALIDA"/>
    <n v="-18"/>
    <s v="Jul"/>
    <n v="2018"/>
  </r>
  <r>
    <d v="2018-08-09T00:00:00"/>
    <s v="OT-37838"/>
    <x v="451"/>
    <x v="147"/>
    <s v="UN"/>
    <x v="9"/>
    <s v="INGRESO"/>
    <n v="18"/>
    <s v="Ago"/>
    <n v="2018"/>
  </r>
  <r>
    <d v="2018-07-12T00:00:00"/>
    <s v="OT-42582"/>
    <x v="598"/>
    <x v="34"/>
    <s v="UN"/>
    <x v="10"/>
    <s v="SALIDA"/>
    <n v="-8"/>
    <s v="Jul"/>
    <n v="2018"/>
  </r>
  <r>
    <d v="2018-02-08T00:00:00"/>
    <s v="OT-18555"/>
    <x v="463"/>
    <x v="366"/>
    <s v="UN"/>
    <x v="2"/>
    <s v="SALIDA"/>
    <n v="-15"/>
    <s v="Feb"/>
    <n v="2018"/>
  </r>
  <r>
    <d v="2018-01-30T00:00:00"/>
    <s v="OT-19094"/>
    <x v="599"/>
    <x v="121"/>
    <s v="UN"/>
    <x v="7"/>
    <s v="SALIDA"/>
    <n v="-6"/>
    <s v="Ene"/>
    <n v="2018"/>
  </r>
  <r>
    <d v="2018-06-20T00:00:00"/>
    <s v="OT-48729"/>
    <x v="600"/>
    <x v="494"/>
    <s v="UN"/>
    <x v="4"/>
    <s v="INGRESO"/>
    <n v="18"/>
    <s v="Jun"/>
    <n v="2018"/>
  </r>
  <r>
    <d v="2018-07-17T00:00:00"/>
    <s v="OT-10479"/>
    <x v="601"/>
    <x v="495"/>
    <s v="UN"/>
    <x v="8"/>
    <s v="SALIDA"/>
    <n v="-14"/>
    <s v="Jul"/>
    <n v="2018"/>
  </r>
  <r>
    <d v="2018-07-28T00:00:00"/>
    <s v="OT-18454"/>
    <x v="602"/>
    <x v="496"/>
    <s v="UN"/>
    <x v="6"/>
    <s v="INGRESO"/>
    <n v="16"/>
    <s v="Jul"/>
    <n v="2018"/>
  </r>
  <r>
    <d v="2018-06-10T00:00:00"/>
    <s v="OT-38772"/>
    <x v="603"/>
    <x v="497"/>
    <s v="UN"/>
    <x v="4"/>
    <s v="SALIDA"/>
    <n v="-18"/>
    <s v="Jun"/>
    <n v="2018"/>
  </r>
  <r>
    <d v="2018-06-12T00:00:00"/>
    <s v="OT-42972"/>
    <x v="97"/>
    <x v="92"/>
    <s v="UN"/>
    <x v="4"/>
    <s v="SALIDA"/>
    <n v="-7"/>
    <s v="Jun"/>
    <n v="2018"/>
  </r>
  <r>
    <d v="2018-08-16T00:00:00"/>
    <s v="OT-28337"/>
    <x v="604"/>
    <x v="421"/>
    <s v="UN"/>
    <x v="7"/>
    <s v="INGRESO"/>
    <n v="15"/>
    <s v="Ago"/>
    <n v="2018"/>
  </r>
  <r>
    <d v="2018-01-06T00:00:00"/>
    <s v="OT-19022"/>
    <x v="605"/>
    <x v="498"/>
    <s v="UN"/>
    <x v="5"/>
    <s v="SALIDA"/>
    <n v="-10"/>
    <s v="Ene"/>
    <n v="2018"/>
  </r>
  <r>
    <d v="2018-05-30T00:00:00"/>
    <s v="OT-43681"/>
    <x v="606"/>
    <x v="499"/>
    <s v="UN"/>
    <x v="8"/>
    <s v="SALIDA"/>
    <n v="-8"/>
    <s v="May"/>
    <n v="2018"/>
  </r>
  <r>
    <d v="2018-05-26T00:00:00"/>
    <s v="OT-31521"/>
    <x v="607"/>
    <x v="500"/>
    <s v="UN"/>
    <x v="7"/>
    <s v="INGRESO"/>
    <n v="14"/>
    <s v="May"/>
    <n v="2018"/>
  </r>
  <r>
    <d v="2018-07-10T00:00:00"/>
    <s v="OT-13411"/>
    <x v="480"/>
    <x v="48"/>
    <s v="UN"/>
    <x v="10"/>
    <s v="INGRESO"/>
    <n v="20"/>
    <s v="Jul"/>
    <n v="2018"/>
  </r>
  <r>
    <d v="2018-03-16T00:00:00"/>
    <s v="OT-27344"/>
    <x v="608"/>
    <x v="501"/>
    <s v="UN"/>
    <x v="12"/>
    <s v="SALIDA"/>
    <n v="-19"/>
    <s v="Mar"/>
    <n v="2018"/>
  </r>
  <r>
    <d v="2018-07-26T00:00:00"/>
    <s v="OT-30383"/>
    <x v="385"/>
    <x v="341"/>
    <s v="UN"/>
    <x v="2"/>
    <s v="INGRESO"/>
    <n v="14"/>
    <s v="Jul"/>
    <n v="2018"/>
  </r>
  <r>
    <d v="2018-07-31T00:00:00"/>
    <s v="OT-38026"/>
    <x v="609"/>
    <x v="13"/>
    <s v="UN"/>
    <x v="8"/>
    <s v="INGRESO"/>
    <n v="20"/>
    <s v="Jul"/>
    <n v="2018"/>
  </r>
  <r>
    <d v="2018-01-09T00:00:00"/>
    <s v="OT-45736"/>
    <x v="610"/>
    <x v="502"/>
    <s v="UN"/>
    <x v="6"/>
    <s v="SALIDA"/>
    <n v="-20"/>
    <s v="Ene"/>
    <n v="2018"/>
  </r>
  <r>
    <d v="2018-07-18T00:00:00"/>
    <s v="OT-24675"/>
    <x v="280"/>
    <x v="254"/>
    <s v="UN"/>
    <x v="0"/>
    <s v="SALIDA"/>
    <n v="-8"/>
    <s v="Jul"/>
    <n v="2018"/>
  </r>
  <r>
    <d v="2018-04-06T00:00:00"/>
    <s v="OT-39106"/>
    <x v="156"/>
    <x v="146"/>
    <s v="UN"/>
    <x v="10"/>
    <s v="SALIDA"/>
    <n v="-18"/>
    <s v="Abr"/>
    <n v="2018"/>
  </r>
  <r>
    <d v="2018-07-29T00:00:00"/>
    <s v="OT-29503"/>
    <x v="611"/>
    <x v="503"/>
    <s v="UN"/>
    <x v="3"/>
    <s v="SALIDA"/>
    <n v="-19"/>
    <s v="Jul"/>
    <n v="2018"/>
  </r>
  <r>
    <d v="2018-02-28T00:00:00"/>
    <s v="OT-15847"/>
    <x v="612"/>
    <x v="425"/>
    <s v="UN"/>
    <x v="3"/>
    <s v="INGRESO"/>
    <n v="15"/>
    <s v="Feb"/>
    <n v="2018"/>
  </r>
  <r>
    <d v="2018-05-29T00:00:00"/>
    <s v="OT-17031"/>
    <x v="593"/>
    <x v="268"/>
    <s v="UN"/>
    <x v="1"/>
    <s v="SALIDA"/>
    <n v="-10"/>
    <s v="May"/>
    <n v="2018"/>
  </r>
  <r>
    <d v="2018-02-09T00:00:00"/>
    <s v="OT-31586"/>
    <x v="20"/>
    <x v="18"/>
    <s v="UN"/>
    <x v="7"/>
    <s v="INGRESO"/>
    <n v="13"/>
    <s v="Feb"/>
    <n v="2018"/>
  </r>
  <r>
    <d v="2018-07-02T00:00:00"/>
    <s v="OT-16555"/>
    <x v="613"/>
    <x v="504"/>
    <s v="UN"/>
    <x v="12"/>
    <s v="INGRESO"/>
    <n v="11"/>
    <s v="Jul"/>
    <n v="2018"/>
  </r>
  <r>
    <d v="2018-02-09T00:00:00"/>
    <s v="OT-16476"/>
    <x v="125"/>
    <x v="117"/>
    <s v="UN"/>
    <x v="7"/>
    <s v="INGRESO"/>
    <n v="14"/>
    <s v="Feb"/>
    <n v="2018"/>
  </r>
  <r>
    <d v="2018-04-25T00:00:00"/>
    <s v="OT-29035"/>
    <x v="614"/>
    <x v="132"/>
    <s v="UN"/>
    <x v="0"/>
    <s v="INGRESO"/>
    <n v="16"/>
    <s v="Abr"/>
    <n v="2018"/>
  </r>
  <r>
    <d v="2018-08-19T00:00:00"/>
    <s v="OT-13486"/>
    <x v="255"/>
    <x v="232"/>
    <s v="UN"/>
    <x v="3"/>
    <s v="SALIDA"/>
    <n v="-8"/>
    <s v="Ago"/>
    <n v="2018"/>
  </r>
  <r>
    <d v="2018-05-01T00:00:00"/>
    <s v="OT-35213"/>
    <x v="615"/>
    <x v="173"/>
    <s v="UN"/>
    <x v="7"/>
    <s v="SALIDA"/>
    <n v="-6"/>
    <s v="May"/>
    <n v="2018"/>
  </r>
  <r>
    <d v="2018-02-09T00:00:00"/>
    <s v="OT-34336"/>
    <x v="44"/>
    <x v="41"/>
    <s v="UN"/>
    <x v="8"/>
    <s v="INGRESO"/>
    <n v="10"/>
    <s v="Feb"/>
    <n v="2018"/>
  </r>
  <r>
    <d v="2018-06-20T00:00:00"/>
    <s v="OT-35831"/>
    <x v="616"/>
    <x v="505"/>
    <s v="UN"/>
    <x v="7"/>
    <s v="INGRESO"/>
    <n v="13"/>
    <s v="Jun"/>
    <n v="2018"/>
  </r>
  <r>
    <d v="2018-03-26T00:00:00"/>
    <s v="OT-34388"/>
    <x v="617"/>
    <x v="506"/>
    <s v="UN"/>
    <x v="2"/>
    <s v="SALIDA"/>
    <n v="-16"/>
    <s v="Mar"/>
    <n v="2018"/>
  </r>
  <r>
    <d v="2018-04-18T00:00:00"/>
    <s v="OT-22381"/>
    <x v="367"/>
    <x v="327"/>
    <s v="UN"/>
    <x v="4"/>
    <s v="INGRESO"/>
    <n v="17"/>
    <s v="Abr"/>
    <n v="2018"/>
  </r>
  <r>
    <d v="2018-03-13T00:00:00"/>
    <s v="OT-42192"/>
    <x v="618"/>
    <x v="507"/>
    <s v="UN"/>
    <x v="4"/>
    <s v="SALIDA"/>
    <n v="-20"/>
    <s v="Mar"/>
    <n v="2018"/>
  </r>
  <r>
    <d v="2018-06-04T00:00:00"/>
    <s v="OT-44063"/>
    <x v="619"/>
    <x v="508"/>
    <s v="UN"/>
    <x v="7"/>
    <s v="INGRESO"/>
    <n v="10"/>
    <s v="Jun"/>
    <n v="2018"/>
  </r>
  <r>
    <d v="2018-02-07T00:00:00"/>
    <s v="OT-47011"/>
    <x v="124"/>
    <x v="31"/>
    <s v="UN"/>
    <x v="1"/>
    <s v="INGRESO"/>
    <n v="18"/>
    <s v="Feb"/>
    <n v="2018"/>
  </r>
  <r>
    <d v="2018-03-12T00:00:00"/>
    <s v="OT-29429"/>
    <x v="109"/>
    <x v="17"/>
    <s v="UN"/>
    <x v="1"/>
    <s v="INGRESO"/>
    <n v="11"/>
    <s v="Mar"/>
    <n v="2018"/>
  </r>
  <r>
    <d v="2018-03-16T00:00:00"/>
    <s v="OT-42351"/>
    <x v="620"/>
    <x v="509"/>
    <s v="UN"/>
    <x v="7"/>
    <s v="INGRESO"/>
    <n v="17"/>
    <s v="Mar"/>
    <n v="2018"/>
  </r>
  <r>
    <d v="2018-06-19T00:00:00"/>
    <s v="OT-12889"/>
    <x v="3"/>
    <x v="3"/>
    <s v="UN"/>
    <x v="1"/>
    <s v="INGRESO"/>
    <n v="11"/>
    <s v="Jun"/>
    <n v="2018"/>
  </r>
  <r>
    <d v="2018-04-26T00:00:00"/>
    <s v="OT-16770"/>
    <x v="438"/>
    <x v="377"/>
    <s v="UN"/>
    <x v="4"/>
    <s v="INGRESO"/>
    <n v="17"/>
    <s v="Abr"/>
    <n v="2018"/>
  </r>
  <r>
    <d v="2018-06-06T00:00:00"/>
    <s v="OT-21542"/>
    <x v="621"/>
    <x v="510"/>
    <s v="UN"/>
    <x v="2"/>
    <s v="SALIDA"/>
    <n v="-14"/>
    <s v="Jun"/>
    <n v="2018"/>
  </r>
  <r>
    <d v="2018-02-26T00:00:00"/>
    <s v="OT-32694"/>
    <x v="393"/>
    <x v="346"/>
    <s v="UN"/>
    <x v="7"/>
    <s v="SALIDA"/>
    <n v="-12"/>
    <s v="Feb"/>
    <n v="2018"/>
  </r>
  <r>
    <d v="2018-01-10T00:00:00"/>
    <s v="OT-19533"/>
    <x v="612"/>
    <x v="425"/>
    <s v="UN"/>
    <x v="3"/>
    <s v="SALIDA"/>
    <n v="-6"/>
    <s v="Ene"/>
    <n v="2018"/>
  </r>
  <r>
    <d v="2018-05-26T00:00:00"/>
    <s v="OT-24481"/>
    <x v="622"/>
    <x v="511"/>
    <s v="UN"/>
    <x v="9"/>
    <s v="INGRESO"/>
    <n v="19"/>
    <s v="May"/>
    <n v="2018"/>
  </r>
  <r>
    <d v="2018-01-16T00:00:00"/>
    <s v="OT-44051"/>
    <x v="623"/>
    <x v="512"/>
    <s v="UN"/>
    <x v="0"/>
    <s v="SALIDA"/>
    <n v="-14"/>
    <s v="Ene"/>
    <n v="2018"/>
  </r>
  <r>
    <d v="2018-03-13T00:00:00"/>
    <s v="OT-26042"/>
    <x v="367"/>
    <x v="327"/>
    <s v="UN"/>
    <x v="4"/>
    <s v="INGRESO"/>
    <n v="13"/>
    <s v="Mar"/>
    <n v="2018"/>
  </r>
  <r>
    <d v="2018-03-18T00:00:00"/>
    <s v="OT-27144"/>
    <x v="606"/>
    <x v="499"/>
    <s v="UN"/>
    <x v="8"/>
    <s v="SALIDA"/>
    <n v="-13"/>
    <s v="Mar"/>
    <n v="2018"/>
  </r>
  <r>
    <d v="2018-03-14T00:00:00"/>
    <s v="OT-30799"/>
    <x v="624"/>
    <x v="513"/>
    <s v="UN"/>
    <x v="3"/>
    <s v="INGRESO"/>
    <n v="10"/>
    <s v="Mar"/>
    <n v="2018"/>
  </r>
  <r>
    <d v="2018-07-07T00:00:00"/>
    <s v="OT-32599"/>
    <x v="483"/>
    <x v="410"/>
    <s v="UN"/>
    <x v="4"/>
    <s v="SALIDA"/>
    <n v="-6"/>
    <s v="Jul"/>
    <n v="2018"/>
  </r>
  <r>
    <d v="2018-08-30T00:00:00"/>
    <s v="OT-40367"/>
    <x v="625"/>
    <x v="503"/>
    <s v="UN"/>
    <x v="3"/>
    <s v="SALIDA"/>
    <n v="-18"/>
    <s v="Ago"/>
    <n v="2018"/>
  </r>
  <r>
    <d v="2018-06-30T00:00:00"/>
    <s v="OT-25221"/>
    <x v="546"/>
    <x v="453"/>
    <s v="UN"/>
    <x v="5"/>
    <s v="SALIDA"/>
    <n v="-11"/>
    <s v="Jun"/>
    <n v="2018"/>
  </r>
  <r>
    <d v="2018-08-24T00:00:00"/>
    <s v="OT-12094"/>
    <x v="418"/>
    <x v="362"/>
    <s v="UN"/>
    <x v="2"/>
    <s v="SALIDA"/>
    <n v="-20"/>
    <s v="Ago"/>
    <n v="2018"/>
  </r>
  <r>
    <d v="2018-06-16T00:00:00"/>
    <s v="OT-39467"/>
    <x v="228"/>
    <x v="206"/>
    <s v="UN"/>
    <x v="4"/>
    <s v="SALIDA"/>
    <n v="-7"/>
    <s v="Jun"/>
    <n v="2018"/>
  </r>
  <r>
    <d v="2018-02-28T00:00:00"/>
    <s v="OT-35678"/>
    <x v="310"/>
    <x v="277"/>
    <s v="UN"/>
    <x v="2"/>
    <s v="SALIDA"/>
    <n v="-10"/>
    <s v="Feb"/>
    <n v="2018"/>
  </r>
  <r>
    <d v="2018-03-04T00:00:00"/>
    <s v="OT-14405"/>
    <x v="78"/>
    <x v="73"/>
    <s v="UN"/>
    <x v="3"/>
    <s v="SALIDA"/>
    <n v="-9"/>
    <s v="Mar"/>
    <n v="2018"/>
  </r>
  <r>
    <d v="2018-08-02T00:00:00"/>
    <s v="OT-38897"/>
    <x v="521"/>
    <x v="437"/>
    <s v="UN"/>
    <x v="1"/>
    <s v="INGRESO"/>
    <n v="17"/>
    <s v="Ago"/>
    <n v="2018"/>
  </r>
  <r>
    <d v="2018-01-10T00:00:00"/>
    <s v="OT-17894"/>
    <x v="626"/>
    <x v="351"/>
    <s v="UN"/>
    <x v="1"/>
    <s v="INGRESO"/>
    <n v="11"/>
    <s v="Ene"/>
    <n v="2018"/>
  </r>
  <r>
    <d v="2018-03-19T00:00:00"/>
    <s v="OT-45820"/>
    <x v="627"/>
    <x v="14"/>
    <s v="UN"/>
    <x v="7"/>
    <s v="SALIDA"/>
    <n v="-20"/>
    <s v="Mar"/>
    <n v="2018"/>
  </r>
  <r>
    <d v="2018-01-18T00:00:00"/>
    <s v="OT-36514"/>
    <x v="628"/>
    <x v="100"/>
    <s v="UN"/>
    <x v="7"/>
    <s v="INGRESO"/>
    <n v="17"/>
    <s v="Ene"/>
    <n v="2018"/>
  </r>
  <r>
    <d v="2018-08-30T00:00:00"/>
    <s v="OT-39817"/>
    <x v="327"/>
    <x v="172"/>
    <s v="UN"/>
    <x v="8"/>
    <s v="SALIDA"/>
    <n v="-5"/>
    <s v="Ago"/>
    <n v="2018"/>
  </r>
  <r>
    <d v="2018-08-31T00:00:00"/>
    <s v="OT-32678"/>
    <x v="170"/>
    <x v="159"/>
    <s v="UN"/>
    <x v="4"/>
    <s v="INGRESO"/>
    <n v="17"/>
    <s v="Ago"/>
    <n v="2018"/>
  </r>
  <r>
    <d v="2018-07-07T00:00:00"/>
    <s v="OT-31314"/>
    <x v="199"/>
    <x v="181"/>
    <s v="UN"/>
    <x v="5"/>
    <s v="INGRESO"/>
    <n v="18"/>
    <s v="Jul"/>
    <n v="2018"/>
  </r>
  <r>
    <d v="2018-07-24T00:00:00"/>
    <s v="OT-27803"/>
    <x v="531"/>
    <x v="82"/>
    <s v="UN"/>
    <x v="6"/>
    <s v="INGRESO"/>
    <n v="12"/>
    <s v="Jul"/>
    <n v="2018"/>
  </r>
  <r>
    <d v="2018-04-15T00:00:00"/>
    <s v="OT-44653"/>
    <x v="629"/>
    <x v="514"/>
    <s v="UN"/>
    <x v="7"/>
    <s v="SALIDA"/>
    <n v="-11"/>
    <s v="Abr"/>
    <n v="2018"/>
  </r>
  <r>
    <d v="2018-02-15T00:00:00"/>
    <s v="OT-46089"/>
    <x v="630"/>
    <x v="515"/>
    <s v="UN"/>
    <x v="8"/>
    <s v="INGRESO"/>
    <n v="18"/>
    <s v="Feb"/>
    <n v="2018"/>
  </r>
  <r>
    <d v="2018-06-28T00:00:00"/>
    <s v="OT-20021"/>
    <x v="129"/>
    <x v="121"/>
    <s v="UN"/>
    <x v="7"/>
    <s v="SALIDA"/>
    <n v="-14"/>
    <s v="Jun"/>
    <n v="2018"/>
  </r>
  <r>
    <d v="2018-04-04T00:00:00"/>
    <s v="OT-11288"/>
    <x v="255"/>
    <x v="232"/>
    <s v="UN"/>
    <x v="3"/>
    <s v="INGRESO"/>
    <n v="20"/>
    <s v="Abr"/>
    <n v="2018"/>
  </r>
  <r>
    <d v="2018-01-08T00:00:00"/>
    <s v="OT-33354"/>
    <x v="471"/>
    <x v="400"/>
    <s v="UN"/>
    <x v="4"/>
    <s v="SALIDA"/>
    <n v="-14"/>
    <s v="Ene"/>
    <n v="2018"/>
  </r>
  <r>
    <d v="2018-08-12T00:00:00"/>
    <s v="OT-21803"/>
    <x v="631"/>
    <x v="516"/>
    <s v="UN"/>
    <x v="4"/>
    <s v="INGRESO"/>
    <n v="12"/>
    <s v="Ago"/>
    <n v="2018"/>
  </r>
  <r>
    <d v="2018-05-27T00:00:00"/>
    <s v="OT-36105"/>
    <x v="632"/>
    <x v="517"/>
    <s v="UN"/>
    <x v="13"/>
    <s v="INGRESO"/>
    <n v="18"/>
    <s v="May"/>
    <n v="2018"/>
  </r>
  <r>
    <d v="2018-02-08T00:00:00"/>
    <s v="OT-36420"/>
    <x v="633"/>
    <x v="518"/>
    <s v="UN"/>
    <x v="4"/>
    <s v="SALIDA"/>
    <n v="-10"/>
    <s v="Feb"/>
    <n v="2018"/>
  </r>
  <r>
    <d v="2018-05-06T00:00:00"/>
    <s v="OT-18952"/>
    <x v="149"/>
    <x v="140"/>
    <s v="UN"/>
    <x v="7"/>
    <s v="INGRESO"/>
    <n v="15"/>
    <s v="May"/>
    <n v="2018"/>
  </r>
  <r>
    <d v="2018-03-28T00:00:00"/>
    <s v="OT-32715"/>
    <x v="505"/>
    <x v="424"/>
    <s v="UN"/>
    <x v="4"/>
    <s v="INGRESO"/>
    <n v="15"/>
    <s v="Mar"/>
    <n v="2018"/>
  </r>
  <r>
    <d v="2018-02-03T00:00:00"/>
    <s v="OT-21072"/>
    <x v="634"/>
    <x v="519"/>
    <s v="UN"/>
    <x v="4"/>
    <s v="SALIDA"/>
    <n v="-9"/>
    <s v="Feb"/>
    <n v="2018"/>
  </r>
  <r>
    <d v="2018-02-21T00:00:00"/>
    <s v="OT-23812"/>
    <x v="196"/>
    <x v="89"/>
    <s v="UN"/>
    <x v="7"/>
    <s v="SALIDA"/>
    <n v="-7"/>
    <s v="Feb"/>
    <n v="2018"/>
  </r>
  <r>
    <d v="2018-02-27T00:00:00"/>
    <s v="OT-21714"/>
    <x v="525"/>
    <x v="440"/>
    <s v="UN"/>
    <x v="7"/>
    <s v="INGRESO"/>
    <n v="13"/>
    <s v="Feb"/>
    <n v="2018"/>
  </r>
  <r>
    <d v="2018-05-25T00:00:00"/>
    <s v="OT-40236"/>
    <x v="547"/>
    <x v="454"/>
    <s v="UN"/>
    <x v="2"/>
    <s v="SALIDA"/>
    <n v="-15"/>
    <s v="May"/>
    <n v="2018"/>
  </r>
  <r>
    <d v="2018-08-19T00:00:00"/>
    <s v="OT-48642"/>
    <x v="238"/>
    <x v="215"/>
    <s v="UN"/>
    <x v="4"/>
    <s v="INGRESO"/>
    <n v="11"/>
    <s v="Ago"/>
    <n v="2018"/>
  </r>
  <r>
    <d v="2018-06-26T00:00:00"/>
    <s v="OT-23953"/>
    <x v="635"/>
    <x v="520"/>
    <s v="UN"/>
    <x v="12"/>
    <s v="INGRESO"/>
    <n v="10"/>
    <s v="Jun"/>
    <n v="2018"/>
  </r>
  <r>
    <d v="2018-04-09T00:00:00"/>
    <s v="OT-43385"/>
    <x v="268"/>
    <x v="207"/>
    <s v="UN"/>
    <x v="4"/>
    <s v="INGRESO"/>
    <n v="14"/>
    <s v="Abr"/>
    <n v="2018"/>
  </r>
  <r>
    <d v="2018-04-01T00:00:00"/>
    <s v="OT-13113"/>
    <x v="242"/>
    <x v="219"/>
    <s v="UN"/>
    <x v="12"/>
    <s v="INGRESO"/>
    <n v="14"/>
    <s v="Abr"/>
    <n v="2018"/>
  </r>
  <r>
    <d v="2018-06-01T00:00:00"/>
    <s v="OT-39758"/>
    <x v="555"/>
    <x v="460"/>
    <s v="UN"/>
    <x v="6"/>
    <s v="SALIDA"/>
    <n v="-9"/>
    <s v="Jun"/>
    <n v="2018"/>
  </r>
  <r>
    <d v="2018-06-19T00:00:00"/>
    <s v="OT-22179"/>
    <x v="53"/>
    <x v="50"/>
    <s v="UN"/>
    <x v="4"/>
    <s v="INGRESO"/>
    <n v="10"/>
    <s v="Jun"/>
    <n v="2018"/>
  </r>
  <r>
    <d v="2018-04-03T00:00:00"/>
    <s v="OT-49725"/>
    <x v="636"/>
    <x v="521"/>
    <s v="UN"/>
    <x v="3"/>
    <s v="SALIDA"/>
    <n v="-14"/>
    <s v="Abr"/>
    <n v="2018"/>
  </r>
  <r>
    <d v="2018-08-18T00:00:00"/>
    <s v="OT-16070"/>
    <x v="637"/>
    <x v="522"/>
    <s v="UN"/>
    <x v="10"/>
    <s v="SALIDA"/>
    <n v="-17"/>
    <s v="Ago"/>
    <n v="2018"/>
  </r>
  <r>
    <d v="2018-05-12T00:00:00"/>
    <s v="OT-35200"/>
    <x v="638"/>
    <x v="523"/>
    <s v="UN"/>
    <x v="9"/>
    <s v="INGRESO"/>
    <n v="13"/>
    <s v="May"/>
    <n v="2018"/>
  </r>
  <r>
    <d v="2018-08-15T00:00:00"/>
    <s v="OT-31084"/>
    <x v="276"/>
    <x v="250"/>
    <s v="UN"/>
    <x v="7"/>
    <s v="SALIDA"/>
    <n v="-5"/>
    <s v="Ago"/>
    <n v="2018"/>
  </r>
  <r>
    <d v="2018-02-15T00:00:00"/>
    <s v="OT-10529"/>
    <x v="501"/>
    <x v="72"/>
    <s v="UN"/>
    <x v="9"/>
    <s v="SALIDA"/>
    <n v="-10"/>
    <s v="Feb"/>
    <n v="2018"/>
  </r>
  <r>
    <d v="2018-04-02T00:00:00"/>
    <s v="OT-24377"/>
    <x v="639"/>
    <x v="524"/>
    <s v="UN"/>
    <x v="9"/>
    <s v="SALIDA"/>
    <n v="-10"/>
    <s v="Abr"/>
    <n v="2018"/>
  </r>
  <r>
    <d v="2018-05-12T00:00:00"/>
    <s v="OT-22489"/>
    <x v="55"/>
    <x v="52"/>
    <s v="UN"/>
    <x v="9"/>
    <s v="INGRESO"/>
    <n v="19"/>
    <s v="May"/>
    <n v="2018"/>
  </r>
  <r>
    <d v="2018-01-13T00:00:00"/>
    <s v="OT-25240"/>
    <x v="284"/>
    <x v="257"/>
    <s v="UN"/>
    <x v="12"/>
    <s v="SALIDA"/>
    <n v="-7"/>
    <s v="Ene"/>
    <n v="2018"/>
  </r>
  <r>
    <d v="2018-04-18T00:00:00"/>
    <s v="OT-25245"/>
    <x v="485"/>
    <x v="229"/>
    <s v="UN"/>
    <x v="4"/>
    <s v="INGRESO"/>
    <n v="12"/>
    <s v="Abr"/>
    <n v="2018"/>
  </r>
  <r>
    <d v="2018-06-16T00:00:00"/>
    <s v="OT-25702"/>
    <x v="142"/>
    <x v="133"/>
    <s v="UN"/>
    <x v="9"/>
    <s v="INGRESO"/>
    <n v="15"/>
    <s v="Jun"/>
    <n v="2018"/>
  </r>
  <r>
    <d v="2018-08-03T00:00:00"/>
    <s v="OT-18153"/>
    <x v="163"/>
    <x v="152"/>
    <s v="UN"/>
    <x v="2"/>
    <s v="INGRESO"/>
    <n v="11"/>
    <s v="Ago"/>
    <n v="2018"/>
  </r>
  <r>
    <d v="2018-01-03T00:00:00"/>
    <s v="OT-42244"/>
    <x v="231"/>
    <x v="209"/>
    <s v="UN"/>
    <x v="4"/>
    <s v="INGRESO"/>
    <n v="20"/>
    <s v="Ene"/>
    <n v="2018"/>
  </r>
  <r>
    <d v="2018-01-06T00:00:00"/>
    <s v="OT-47564"/>
    <x v="531"/>
    <x v="82"/>
    <s v="UN"/>
    <x v="6"/>
    <s v="SALIDA"/>
    <n v="-5"/>
    <s v="Ene"/>
    <n v="2018"/>
  </r>
  <r>
    <d v="2018-05-02T00:00:00"/>
    <s v="OT-32328"/>
    <x v="640"/>
    <x v="265"/>
    <s v="UN"/>
    <x v="12"/>
    <s v="SALIDA"/>
    <n v="-17"/>
    <s v="May"/>
    <n v="2018"/>
  </r>
  <r>
    <d v="2018-04-20T00:00:00"/>
    <s v="OT-28505"/>
    <x v="114"/>
    <x v="107"/>
    <s v="UN"/>
    <x v="7"/>
    <s v="INGRESO"/>
    <n v="11"/>
    <s v="Abr"/>
    <n v="2018"/>
  </r>
  <r>
    <d v="2018-01-05T00:00:00"/>
    <s v="OT-15669"/>
    <x v="641"/>
    <x v="525"/>
    <s v="UN"/>
    <x v="12"/>
    <s v="INGRESO"/>
    <n v="12"/>
    <s v="Ene"/>
    <n v="2018"/>
  </r>
  <r>
    <d v="2018-06-09T00:00:00"/>
    <s v="OT-16084"/>
    <x v="265"/>
    <x v="240"/>
    <s v="UN"/>
    <x v="0"/>
    <s v="SALIDA"/>
    <n v="-8"/>
    <s v="Jun"/>
    <n v="2018"/>
  </r>
  <r>
    <d v="2018-08-20T00:00:00"/>
    <s v="OT-17587"/>
    <x v="272"/>
    <x v="246"/>
    <s v="UN"/>
    <x v="4"/>
    <s v="INGRESO"/>
    <n v="17"/>
    <s v="Ago"/>
    <n v="2018"/>
  </r>
  <r>
    <d v="2018-06-12T00:00:00"/>
    <s v="OT-40934"/>
    <x v="642"/>
    <x v="526"/>
    <s v="UN"/>
    <x v="9"/>
    <s v="SALIDA"/>
    <n v="-10"/>
    <s v="Jun"/>
    <n v="2018"/>
  </r>
  <r>
    <d v="2018-03-16T00:00:00"/>
    <s v="OT-12280"/>
    <x v="643"/>
    <x v="421"/>
    <s v="UN"/>
    <x v="7"/>
    <s v="INGRESO"/>
    <n v="12"/>
    <s v="Mar"/>
    <n v="2018"/>
  </r>
  <r>
    <d v="2018-05-07T00:00:00"/>
    <s v="OT-44604"/>
    <x v="206"/>
    <x v="26"/>
    <s v="UN"/>
    <x v="6"/>
    <s v="SALIDA"/>
    <n v="-6"/>
    <s v="May"/>
    <n v="2018"/>
  </r>
  <r>
    <d v="2018-07-07T00:00:00"/>
    <s v="OT-29437"/>
    <x v="427"/>
    <x v="34"/>
    <s v="UN"/>
    <x v="10"/>
    <s v="INGRESO"/>
    <n v="17"/>
    <s v="Jul"/>
    <n v="2018"/>
  </r>
  <r>
    <d v="2018-06-11T00:00:00"/>
    <s v="OT-37757"/>
    <x v="644"/>
    <x v="149"/>
    <s v="UN"/>
    <x v="10"/>
    <s v="SALIDA"/>
    <n v="-11"/>
    <s v="Jun"/>
    <n v="2018"/>
  </r>
  <r>
    <d v="2018-06-15T00:00:00"/>
    <s v="OT-45094"/>
    <x v="418"/>
    <x v="362"/>
    <s v="UN"/>
    <x v="2"/>
    <s v="SALIDA"/>
    <n v="-19"/>
    <s v="Jun"/>
    <n v="2018"/>
  </r>
  <r>
    <d v="2018-05-25T00:00:00"/>
    <s v="OT-20661"/>
    <x v="343"/>
    <x v="306"/>
    <s v="UN"/>
    <x v="10"/>
    <s v="SALIDA"/>
    <n v="-12"/>
    <s v="May"/>
    <n v="2018"/>
  </r>
  <r>
    <d v="2018-03-08T00:00:00"/>
    <s v="OT-10787"/>
    <x v="645"/>
    <x v="527"/>
    <s v="UN"/>
    <x v="4"/>
    <s v="SALIDA"/>
    <n v="-6"/>
    <s v="Mar"/>
    <n v="2018"/>
  </r>
  <r>
    <d v="2018-04-06T00:00:00"/>
    <s v="OT-30863"/>
    <x v="646"/>
    <x v="528"/>
    <s v="UN"/>
    <x v="5"/>
    <s v="SALIDA"/>
    <n v="-17"/>
    <s v="Abr"/>
    <n v="2018"/>
  </r>
  <r>
    <d v="2018-05-11T00:00:00"/>
    <s v="OT-11420"/>
    <x v="93"/>
    <x v="88"/>
    <s v="UN"/>
    <x v="6"/>
    <s v="INGRESO"/>
    <n v="20"/>
    <s v="May"/>
    <n v="2018"/>
  </r>
  <r>
    <d v="2018-01-09T00:00:00"/>
    <s v="OT-10161"/>
    <x v="229"/>
    <x v="207"/>
    <s v="UN"/>
    <x v="4"/>
    <s v="SALIDA"/>
    <n v="-13"/>
    <s v="Ene"/>
    <n v="2018"/>
  </r>
  <r>
    <d v="2018-01-04T00:00:00"/>
    <s v="OT-36170"/>
    <x v="265"/>
    <x v="240"/>
    <s v="UN"/>
    <x v="0"/>
    <s v="SALIDA"/>
    <n v="-6"/>
    <s v="Ene"/>
    <n v="2018"/>
  </r>
  <r>
    <d v="2018-05-25T00:00:00"/>
    <s v="OT-20830"/>
    <x v="647"/>
    <x v="529"/>
    <s v="UN"/>
    <x v="10"/>
    <s v="SALIDA"/>
    <n v="-10"/>
    <s v="May"/>
    <n v="2018"/>
  </r>
  <r>
    <d v="2018-02-14T00:00:00"/>
    <s v="OT-36907"/>
    <x v="648"/>
    <x v="366"/>
    <s v="UN"/>
    <x v="2"/>
    <s v="SALIDA"/>
    <n v="-18"/>
    <s v="Feb"/>
    <n v="2018"/>
  </r>
  <r>
    <d v="2018-08-25T00:00:00"/>
    <s v="OT-14519"/>
    <x v="649"/>
    <x v="530"/>
    <s v="UN"/>
    <x v="9"/>
    <s v="INGRESO"/>
    <n v="15"/>
    <s v="Ago"/>
    <n v="2018"/>
  </r>
  <r>
    <d v="2018-04-21T00:00:00"/>
    <s v="OT-26449"/>
    <x v="295"/>
    <x v="266"/>
    <s v="UN"/>
    <x v="2"/>
    <s v="INGRESO"/>
    <n v="14"/>
    <s v="Abr"/>
    <n v="2018"/>
  </r>
  <r>
    <d v="2018-07-06T00:00:00"/>
    <s v="OT-40780"/>
    <x v="650"/>
    <x v="531"/>
    <s v="UN"/>
    <x v="9"/>
    <s v="SALIDA"/>
    <n v="-19"/>
    <s v="Jul"/>
    <n v="2018"/>
  </r>
  <r>
    <d v="2018-04-26T00:00:00"/>
    <s v="OT-48745"/>
    <x v="651"/>
    <x v="316"/>
    <s v="UN"/>
    <x v="7"/>
    <s v="INGRESO"/>
    <n v="17"/>
    <s v="Abr"/>
    <n v="2018"/>
  </r>
  <r>
    <d v="2018-01-29T00:00:00"/>
    <s v="OT-49639"/>
    <x v="652"/>
    <x v="532"/>
    <s v="UN"/>
    <x v="4"/>
    <s v="SALIDA"/>
    <n v="-20"/>
    <s v="Ene"/>
    <n v="2018"/>
  </r>
  <r>
    <d v="2018-06-10T00:00:00"/>
    <s v="OT-11266"/>
    <x v="653"/>
    <x v="533"/>
    <s v="UN"/>
    <x v="5"/>
    <s v="SALIDA"/>
    <n v="-19"/>
    <s v="Jun"/>
    <n v="2018"/>
  </r>
  <r>
    <d v="2018-01-13T00:00:00"/>
    <s v="OT-16735"/>
    <x v="654"/>
    <x v="275"/>
    <s v="UN"/>
    <x v="7"/>
    <s v="INGRESO"/>
    <n v="16"/>
    <s v="Ene"/>
    <n v="2018"/>
  </r>
  <r>
    <d v="2018-01-11T00:00:00"/>
    <s v="OT-19748"/>
    <x v="280"/>
    <x v="254"/>
    <s v="UN"/>
    <x v="0"/>
    <s v="SALIDA"/>
    <n v="-5"/>
    <s v="Ene"/>
    <n v="2018"/>
  </r>
  <r>
    <d v="2018-04-18T00:00:00"/>
    <s v="OT-46439"/>
    <x v="478"/>
    <x v="407"/>
    <s v="UN"/>
    <x v="4"/>
    <s v="INGRESO"/>
    <n v="13"/>
    <s v="Abr"/>
    <n v="2018"/>
  </r>
  <r>
    <d v="2018-01-23T00:00:00"/>
    <s v="OT-11528"/>
    <x v="655"/>
    <x v="222"/>
    <s v="UN"/>
    <x v="9"/>
    <s v="SALIDA"/>
    <n v="-11"/>
    <s v="Ene"/>
    <n v="2018"/>
  </r>
  <r>
    <d v="2018-01-16T00:00:00"/>
    <s v="OT-26256"/>
    <x v="154"/>
    <x v="144"/>
    <s v="UN"/>
    <x v="5"/>
    <s v="SALIDA"/>
    <n v="-17"/>
    <s v="Ene"/>
    <n v="2018"/>
  </r>
  <r>
    <d v="2018-05-19T00:00:00"/>
    <s v="OT-40046"/>
    <x v="656"/>
    <x v="178"/>
    <s v="UN"/>
    <x v="10"/>
    <s v="SALIDA"/>
    <n v="-11"/>
    <s v="May"/>
    <n v="2018"/>
  </r>
  <r>
    <d v="2018-04-14T00:00:00"/>
    <s v="OT-48291"/>
    <x v="0"/>
    <x v="0"/>
    <s v="UN"/>
    <x v="0"/>
    <s v="SALIDA"/>
    <n v="-19"/>
    <s v="Abr"/>
    <n v="2018"/>
  </r>
  <r>
    <d v="2018-01-24T00:00:00"/>
    <s v="OT-16223"/>
    <x v="22"/>
    <x v="20"/>
    <s v="UN"/>
    <x v="7"/>
    <s v="INGRESO"/>
    <n v="16"/>
    <s v="Ene"/>
    <n v="2018"/>
  </r>
  <r>
    <d v="2018-07-26T00:00:00"/>
    <s v="OT-12690"/>
    <x v="123"/>
    <x v="116"/>
    <s v="UN"/>
    <x v="9"/>
    <s v="INGRESO"/>
    <n v="19"/>
    <s v="Jul"/>
    <n v="2018"/>
  </r>
  <r>
    <d v="2018-05-26T00:00:00"/>
    <s v="OT-27367"/>
    <x v="355"/>
    <x v="316"/>
    <s v="UN"/>
    <x v="7"/>
    <s v="SALIDA"/>
    <n v="-15"/>
    <s v="May"/>
    <n v="2018"/>
  </r>
  <r>
    <d v="2018-06-24T00:00:00"/>
    <s v="OT-30506"/>
    <x v="172"/>
    <x v="161"/>
    <s v="UN"/>
    <x v="4"/>
    <s v="SALIDA"/>
    <n v="-18"/>
    <s v="Jun"/>
    <n v="2018"/>
  </r>
  <r>
    <d v="2018-03-12T00:00:00"/>
    <s v="OT-30800"/>
    <x v="561"/>
    <x v="465"/>
    <s v="UN"/>
    <x v="3"/>
    <s v="INGRESO"/>
    <n v="19"/>
    <s v="Mar"/>
    <n v="2018"/>
  </r>
  <r>
    <d v="2018-02-01T00:00:00"/>
    <s v="OT-10406"/>
    <x v="657"/>
    <x v="534"/>
    <s v="UN"/>
    <x v="2"/>
    <s v="SALIDA"/>
    <n v="-19"/>
    <s v="Feb"/>
    <n v="2018"/>
  </r>
  <r>
    <d v="2018-03-03T00:00:00"/>
    <s v="OT-44096"/>
    <x v="658"/>
    <x v="535"/>
    <s v="UN"/>
    <x v="4"/>
    <s v="SALIDA"/>
    <n v="-14"/>
    <s v="Mar"/>
    <n v="2018"/>
  </r>
  <r>
    <d v="2018-01-20T00:00:00"/>
    <s v="OT-20259"/>
    <x v="659"/>
    <x v="536"/>
    <s v="UN"/>
    <x v="11"/>
    <s v="INGRESO"/>
    <n v="16"/>
    <s v="Ene"/>
    <n v="2018"/>
  </r>
  <r>
    <d v="2018-04-15T00:00:00"/>
    <s v="OT-23683"/>
    <x v="660"/>
    <x v="487"/>
    <s v="UN"/>
    <x v="7"/>
    <s v="INGRESO"/>
    <n v="13"/>
    <s v="Abr"/>
    <n v="2018"/>
  </r>
  <r>
    <d v="2018-04-27T00:00:00"/>
    <s v="OT-36012"/>
    <x v="661"/>
    <x v="537"/>
    <s v="UN"/>
    <x v="9"/>
    <s v="SALIDA"/>
    <n v="-6"/>
    <s v="Abr"/>
    <n v="2018"/>
  </r>
  <r>
    <d v="2018-03-24T00:00:00"/>
    <s v="OT-15545"/>
    <x v="662"/>
    <x v="162"/>
    <s v="UN"/>
    <x v="4"/>
    <s v="INGRESO"/>
    <n v="20"/>
    <s v="Mar"/>
    <n v="2018"/>
  </r>
  <r>
    <d v="2018-05-05T00:00:00"/>
    <s v="OT-12914"/>
    <x v="663"/>
    <x v="343"/>
    <s v="UN"/>
    <x v="8"/>
    <s v="SALIDA"/>
    <n v="-8"/>
    <s v="May"/>
    <n v="2018"/>
  </r>
  <r>
    <d v="2018-08-29T00:00:00"/>
    <s v="OT-23447"/>
    <x v="319"/>
    <x v="286"/>
    <s v="UN"/>
    <x v="7"/>
    <s v="INGRESO"/>
    <n v="15"/>
    <s v="Ago"/>
    <n v="2018"/>
  </r>
  <r>
    <d v="2018-05-27T00:00:00"/>
    <s v="OT-12647"/>
    <x v="664"/>
    <x v="538"/>
    <s v="UN"/>
    <x v="4"/>
    <s v="SALIDA"/>
    <n v="-7"/>
    <s v="May"/>
    <n v="2018"/>
  </r>
  <r>
    <d v="2018-08-17T00:00:00"/>
    <s v="OT-39271"/>
    <x v="265"/>
    <x v="240"/>
    <s v="UN"/>
    <x v="0"/>
    <s v="SALIDA"/>
    <n v="-8"/>
    <s v="Ago"/>
    <n v="2018"/>
  </r>
  <r>
    <d v="2018-08-09T00:00:00"/>
    <s v="OT-12756"/>
    <x v="665"/>
    <x v="539"/>
    <s v="UN"/>
    <x v="12"/>
    <s v="SALIDA"/>
    <n v="-17"/>
    <s v="Ago"/>
    <n v="2018"/>
  </r>
  <r>
    <d v="2018-01-12T00:00:00"/>
    <s v="OT-18495"/>
    <x v="54"/>
    <x v="51"/>
    <s v="UN"/>
    <x v="7"/>
    <s v="SALIDA"/>
    <n v="-7"/>
    <s v="Ene"/>
    <n v="2018"/>
  </r>
  <r>
    <d v="2018-02-03T00:00:00"/>
    <s v="OT-41239"/>
    <x v="121"/>
    <x v="114"/>
    <s v="UN"/>
    <x v="7"/>
    <s v="INGRESO"/>
    <n v="20"/>
    <s v="Feb"/>
    <n v="2018"/>
  </r>
  <r>
    <d v="2018-04-23T00:00:00"/>
    <s v="OT-23560"/>
    <x v="397"/>
    <x v="349"/>
    <s v="UN"/>
    <x v="8"/>
    <s v="SALIDA"/>
    <n v="-20"/>
    <s v="Abr"/>
    <n v="2018"/>
  </r>
  <r>
    <d v="2018-06-07T00:00:00"/>
    <s v="OT-24806"/>
    <x v="507"/>
    <x v="426"/>
    <s v="UN"/>
    <x v="5"/>
    <s v="INGRESO"/>
    <n v="12"/>
    <s v="Jun"/>
    <n v="2018"/>
  </r>
  <r>
    <d v="2018-08-01T00:00:00"/>
    <s v="OT-38378"/>
    <x v="200"/>
    <x v="182"/>
    <s v="UN"/>
    <x v="7"/>
    <s v="SALIDA"/>
    <n v="-19"/>
    <s v="Ago"/>
    <n v="2018"/>
  </r>
  <r>
    <d v="2018-03-27T00:00:00"/>
    <s v="OT-11330"/>
    <x v="517"/>
    <x v="78"/>
    <s v="UN"/>
    <x v="7"/>
    <s v="INGRESO"/>
    <n v="20"/>
    <s v="Mar"/>
    <n v="2018"/>
  </r>
  <r>
    <d v="2018-08-04T00:00:00"/>
    <s v="OT-16666"/>
    <x v="313"/>
    <x v="280"/>
    <s v="UN"/>
    <x v="3"/>
    <s v="INGRESO"/>
    <n v="15"/>
    <s v="Ago"/>
    <n v="2018"/>
  </r>
  <r>
    <d v="2018-03-01T00:00:00"/>
    <s v="OT-11684"/>
    <x v="666"/>
    <x v="540"/>
    <s v="UN"/>
    <x v="2"/>
    <s v="SALIDA"/>
    <n v="-17"/>
    <s v="Mar"/>
    <n v="2018"/>
  </r>
  <r>
    <d v="2018-08-06T00:00:00"/>
    <s v="OT-36170"/>
    <x v="434"/>
    <x v="375"/>
    <s v="UN"/>
    <x v="7"/>
    <s v="SALIDA"/>
    <n v="-6"/>
    <s v="Ago"/>
    <n v="2018"/>
  </r>
  <r>
    <d v="2018-07-08T00:00:00"/>
    <s v="OT-18596"/>
    <x v="667"/>
    <x v="541"/>
    <s v="UN"/>
    <x v="7"/>
    <s v="SALIDA"/>
    <n v="-17"/>
    <s v="Jul"/>
    <n v="2018"/>
  </r>
  <r>
    <d v="2018-01-30T00:00:00"/>
    <s v="OT-11244"/>
    <x v="465"/>
    <x v="395"/>
    <s v="UN"/>
    <x v="4"/>
    <s v="SALIDA"/>
    <n v="-6"/>
    <s v="Ene"/>
    <n v="2018"/>
  </r>
  <r>
    <d v="2018-05-10T00:00:00"/>
    <s v="OT-25321"/>
    <x v="431"/>
    <x v="372"/>
    <s v="UN"/>
    <x v="7"/>
    <s v="SALIDA"/>
    <n v="-6"/>
    <s v="May"/>
    <n v="2018"/>
  </r>
  <r>
    <d v="2018-04-24T00:00:00"/>
    <s v="OT-45461"/>
    <x v="338"/>
    <x v="301"/>
    <s v="UN"/>
    <x v="5"/>
    <s v="SALIDA"/>
    <n v="-6"/>
    <s v="Abr"/>
    <n v="2018"/>
  </r>
  <r>
    <d v="2018-08-06T00:00:00"/>
    <s v="OT-12003"/>
    <x v="272"/>
    <x v="246"/>
    <s v="UN"/>
    <x v="4"/>
    <s v="SALIDA"/>
    <n v="-12"/>
    <s v="Ago"/>
    <n v="2018"/>
  </r>
  <r>
    <d v="2018-02-27T00:00:00"/>
    <s v="OT-12845"/>
    <x v="668"/>
    <x v="149"/>
    <s v="UN"/>
    <x v="10"/>
    <s v="INGRESO"/>
    <n v="10"/>
    <s v="Feb"/>
    <n v="2018"/>
  </r>
  <r>
    <d v="2018-01-23T00:00:00"/>
    <s v="OT-36558"/>
    <x v="295"/>
    <x v="266"/>
    <s v="UN"/>
    <x v="2"/>
    <s v="SALIDA"/>
    <n v="-8"/>
    <s v="Ene"/>
    <n v="2018"/>
  </r>
  <r>
    <d v="2018-05-02T00:00:00"/>
    <s v="OT-10375"/>
    <x v="6"/>
    <x v="6"/>
    <s v="UN"/>
    <x v="4"/>
    <s v="SALIDA"/>
    <n v="-5"/>
    <s v="May"/>
    <n v="2018"/>
  </r>
  <r>
    <d v="2018-08-02T00:00:00"/>
    <s v="OT-37914"/>
    <x v="403"/>
    <x v="352"/>
    <s v="UN"/>
    <x v="7"/>
    <s v="INGRESO"/>
    <n v="11"/>
    <s v="Ago"/>
    <n v="2018"/>
  </r>
  <r>
    <d v="2018-06-29T00:00:00"/>
    <s v="OT-32418"/>
    <x v="38"/>
    <x v="35"/>
    <s v="UN"/>
    <x v="4"/>
    <s v="SALIDA"/>
    <n v="-18"/>
    <s v="Jun"/>
    <n v="2018"/>
  </r>
  <r>
    <d v="2018-04-11T00:00:00"/>
    <s v="OT-23232"/>
    <x v="326"/>
    <x v="291"/>
    <s v="UN"/>
    <x v="2"/>
    <s v="SALIDA"/>
    <n v="-15"/>
    <s v="Abr"/>
    <n v="2018"/>
  </r>
  <r>
    <d v="2018-02-07T00:00:00"/>
    <s v="OT-24079"/>
    <x v="294"/>
    <x v="159"/>
    <s v="UN"/>
    <x v="6"/>
    <s v="SALIDA"/>
    <n v="-13"/>
    <s v="Feb"/>
    <n v="2018"/>
  </r>
  <r>
    <d v="2018-08-05T00:00:00"/>
    <s v="OT-36552"/>
    <x v="669"/>
    <x v="126"/>
    <s v="UN"/>
    <x v="7"/>
    <s v="SALIDA"/>
    <n v="-5"/>
    <s v="Ago"/>
    <n v="2018"/>
  </r>
  <r>
    <d v="2018-02-25T00:00:00"/>
    <s v="OT-10761"/>
    <x v="670"/>
    <x v="542"/>
    <s v="UN"/>
    <x v="7"/>
    <s v="SALIDA"/>
    <n v="-14"/>
    <s v="Feb"/>
    <n v="2018"/>
  </r>
  <r>
    <d v="2018-08-30T00:00:00"/>
    <s v="OT-36450"/>
    <x v="671"/>
    <x v="543"/>
    <s v="UN"/>
    <x v="4"/>
    <s v="SALIDA"/>
    <n v="-14"/>
    <s v="Ago"/>
    <n v="2018"/>
  </r>
  <r>
    <d v="2018-01-27T00:00:00"/>
    <s v="OT-10601"/>
    <x v="32"/>
    <x v="30"/>
    <s v="UN"/>
    <x v="9"/>
    <s v="SALIDA"/>
    <n v="-13"/>
    <s v="Ene"/>
    <n v="2018"/>
  </r>
  <r>
    <d v="2018-02-14T00:00:00"/>
    <s v="OT-46933"/>
    <x v="123"/>
    <x v="116"/>
    <s v="UN"/>
    <x v="9"/>
    <s v="SALIDA"/>
    <n v="-12"/>
    <s v="Feb"/>
    <n v="2018"/>
  </r>
  <r>
    <d v="2018-03-10T00:00:00"/>
    <s v="OT-28440"/>
    <x v="235"/>
    <x v="213"/>
    <s v="UN"/>
    <x v="3"/>
    <s v="INGRESO"/>
    <n v="20"/>
    <s v="Mar"/>
    <n v="2018"/>
  </r>
  <r>
    <d v="2018-06-02T00:00:00"/>
    <s v="OT-30710"/>
    <x v="240"/>
    <x v="217"/>
    <s v="UN"/>
    <x v="4"/>
    <s v="INGRESO"/>
    <n v="11"/>
    <s v="Jun"/>
    <n v="2018"/>
  </r>
  <r>
    <d v="2018-04-30T00:00:00"/>
    <s v="OT-33553"/>
    <x v="237"/>
    <x v="214"/>
    <s v="UN"/>
    <x v="12"/>
    <s v="SALIDA"/>
    <n v="-16"/>
    <s v="Abr"/>
    <n v="2018"/>
  </r>
  <r>
    <d v="2018-06-13T00:00:00"/>
    <s v="OT-37622"/>
    <x v="87"/>
    <x v="82"/>
    <s v="UN"/>
    <x v="6"/>
    <s v="INGRESO"/>
    <n v="15"/>
    <s v="Jun"/>
    <n v="2018"/>
  </r>
  <r>
    <d v="2018-05-11T00:00:00"/>
    <s v="OT-44424"/>
    <x v="672"/>
    <x v="31"/>
    <s v="UN"/>
    <x v="1"/>
    <s v="INGRESO"/>
    <n v="20"/>
    <s v="May"/>
    <n v="2018"/>
  </r>
  <r>
    <d v="2018-07-27T00:00:00"/>
    <s v="OT-29938"/>
    <x v="232"/>
    <x v="210"/>
    <s v="UN"/>
    <x v="3"/>
    <s v="SALIDA"/>
    <n v="-15"/>
    <s v="Jul"/>
    <n v="2018"/>
  </r>
  <r>
    <d v="2018-01-25T00:00:00"/>
    <s v="OT-23052"/>
    <x v="108"/>
    <x v="102"/>
    <s v="UN"/>
    <x v="3"/>
    <s v="SALIDA"/>
    <n v="-14"/>
    <s v="Ene"/>
    <n v="2018"/>
  </r>
  <r>
    <d v="2018-01-14T00:00:00"/>
    <s v="OT-10146"/>
    <x v="255"/>
    <x v="232"/>
    <s v="UN"/>
    <x v="3"/>
    <s v="INGRESO"/>
    <n v="17"/>
    <s v="Ene"/>
    <n v="2018"/>
  </r>
  <r>
    <d v="2018-05-28T00:00:00"/>
    <s v="OT-20975"/>
    <x v="219"/>
    <x v="198"/>
    <s v="UN"/>
    <x v="10"/>
    <s v="SALIDA"/>
    <n v="-16"/>
    <s v="May"/>
    <n v="2018"/>
  </r>
  <r>
    <d v="2018-06-04T00:00:00"/>
    <s v="OT-40345"/>
    <x v="152"/>
    <x v="143"/>
    <s v="UN"/>
    <x v="9"/>
    <s v="SALIDA"/>
    <n v="-18"/>
    <s v="Jun"/>
    <n v="2018"/>
  </r>
  <r>
    <d v="2018-02-01T00:00:00"/>
    <s v="OT-11298"/>
    <x v="208"/>
    <x v="189"/>
    <s v="UN"/>
    <x v="3"/>
    <s v="SALIDA"/>
    <n v="-12"/>
    <s v="Feb"/>
    <n v="2018"/>
  </r>
  <r>
    <d v="2018-05-23T00:00:00"/>
    <s v="OT-16768"/>
    <x v="673"/>
    <x v="544"/>
    <s v="UN"/>
    <x v="4"/>
    <s v="INGRESO"/>
    <n v="15"/>
    <s v="May"/>
    <n v="2018"/>
  </r>
  <r>
    <d v="2018-08-06T00:00:00"/>
    <s v="OT-32870"/>
    <x v="674"/>
    <x v="545"/>
    <s v="UN"/>
    <x v="7"/>
    <s v="SALIDA"/>
    <n v="-8"/>
    <s v="Ago"/>
    <n v="2018"/>
  </r>
  <r>
    <d v="2018-04-05T00:00:00"/>
    <s v="OT-30796"/>
    <x v="362"/>
    <x v="322"/>
    <s v="UN"/>
    <x v="4"/>
    <s v="INGRESO"/>
    <n v="16"/>
    <s v="Abr"/>
    <n v="2018"/>
  </r>
  <r>
    <d v="2018-03-22T00:00:00"/>
    <s v="OT-24018"/>
    <x v="4"/>
    <x v="4"/>
    <s v="UN"/>
    <x v="3"/>
    <s v="SALIDA"/>
    <n v="-12"/>
    <s v="Mar"/>
    <n v="2018"/>
  </r>
  <r>
    <d v="2018-06-12T00:00:00"/>
    <s v="OT-25180"/>
    <x v="675"/>
    <x v="546"/>
    <s v="UN"/>
    <x v="5"/>
    <s v="SALIDA"/>
    <n v="-8"/>
    <s v="Jun"/>
    <n v="2018"/>
  </r>
  <r>
    <d v="2018-04-01T00:00:00"/>
    <s v="OT-41958"/>
    <x v="676"/>
    <x v="270"/>
    <s v="UN"/>
    <x v="12"/>
    <s v="INGRESO"/>
    <n v="19"/>
    <s v="Abr"/>
    <n v="2018"/>
  </r>
  <r>
    <d v="2018-07-28T00:00:00"/>
    <s v="OT-22796"/>
    <x v="606"/>
    <x v="499"/>
    <s v="UN"/>
    <x v="8"/>
    <s v="INGRESO"/>
    <n v="20"/>
    <s v="Jul"/>
    <n v="2018"/>
  </r>
  <r>
    <d v="2018-01-23T00:00:00"/>
    <s v="OT-33657"/>
    <x v="293"/>
    <x v="265"/>
    <s v="UN"/>
    <x v="12"/>
    <s v="INGRESO"/>
    <n v="12"/>
    <s v="Ene"/>
    <n v="2018"/>
  </r>
  <r>
    <d v="2018-05-11T00:00:00"/>
    <s v="OT-14179"/>
    <x v="222"/>
    <x v="201"/>
    <s v="UN"/>
    <x v="4"/>
    <s v="SALIDA"/>
    <n v="-13"/>
    <s v="May"/>
    <n v="2018"/>
  </r>
  <r>
    <d v="2018-01-02T00:00:00"/>
    <s v="OT-32626"/>
    <x v="677"/>
    <x v="547"/>
    <s v="UN"/>
    <x v="3"/>
    <s v="SALIDA"/>
    <n v="-10"/>
    <s v="Ene"/>
    <n v="2018"/>
  </r>
  <r>
    <d v="2018-04-11T00:00:00"/>
    <s v="OT-37629"/>
    <x v="678"/>
    <x v="548"/>
    <s v="UN"/>
    <x v="7"/>
    <s v="INGRESO"/>
    <n v="17"/>
    <s v="Abr"/>
    <n v="2018"/>
  </r>
  <r>
    <d v="2018-08-02T00:00:00"/>
    <s v="OT-10437"/>
    <x v="597"/>
    <x v="493"/>
    <s v="UN"/>
    <x v="4"/>
    <s v="SALIDA"/>
    <n v="-16"/>
    <s v="Ago"/>
    <n v="2018"/>
  </r>
  <r>
    <d v="2018-04-11T00:00:00"/>
    <s v="OT-17203"/>
    <x v="384"/>
    <x v="340"/>
    <s v="UN"/>
    <x v="4"/>
    <s v="INGRESO"/>
    <n v="11"/>
    <s v="Abr"/>
    <n v="2018"/>
  </r>
  <r>
    <d v="2018-02-03T00:00:00"/>
    <s v="OT-36889"/>
    <x v="132"/>
    <x v="124"/>
    <s v="UN"/>
    <x v="6"/>
    <s v="INGRESO"/>
    <n v="20"/>
    <s v="Feb"/>
    <n v="2018"/>
  </r>
  <r>
    <d v="2018-06-05T00:00:00"/>
    <s v="OT-35547"/>
    <x v="679"/>
    <x v="100"/>
    <s v="UN"/>
    <x v="7"/>
    <s v="INGRESO"/>
    <n v="16"/>
    <s v="Jun"/>
    <n v="2018"/>
  </r>
  <r>
    <d v="2018-04-04T00:00:00"/>
    <s v="OT-46789"/>
    <x v="145"/>
    <x v="136"/>
    <s v="UN"/>
    <x v="4"/>
    <s v="INGRESO"/>
    <n v="18"/>
    <s v="Abr"/>
    <n v="2018"/>
  </r>
  <r>
    <d v="2018-04-07T00:00:00"/>
    <s v="OT-18074"/>
    <x v="573"/>
    <x v="475"/>
    <s v="UN"/>
    <x v="12"/>
    <s v="SALIDA"/>
    <n v="-17"/>
    <s v="Abr"/>
    <n v="2018"/>
  </r>
  <r>
    <d v="2018-03-31T00:00:00"/>
    <s v="OT-13865"/>
    <x v="225"/>
    <x v="203"/>
    <s v="UN"/>
    <x v="6"/>
    <s v="INGRESO"/>
    <n v="14"/>
    <s v="Mar"/>
    <n v="2018"/>
  </r>
  <r>
    <d v="2018-08-11T00:00:00"/>
    <s v="OT-18831"/>
    <x v="680"/>
    <x v="63"/>
    <s v="UN"/>
    <x v="4"/>
    <s v="SALIDA"/>
    <n v="-14"/>
    <s v="Ago"/>
    <n v="2018"/>
  </r>
  <r>
    <d v="2018-01-14T00:00:00"/>
    <s v="OT-28601"/>
    <x v="339"/>
    <x v="302"/>
    <s v="UN"/>
    <x v="7"/>
    <s v="INGRESO"/>
    <n v="14"/>
    <s v="Ene"/>
    <n v="2018"/>
  </r>
  <r>
    <d v="2018-02-28T00:00:00"/>
    <s v="OT-30381"/>
    <x v="555"/>
    <x v="460"/>
    <s v="UN"/>
    <x v="6"/>
    <s v="INGRESO"/>
    <n v="17"/>
    <s v="Feb"/>
    <n v="2018"/>
  </r>
  <r>
    <d v="2018-06-23T00:00:00"/>
    <s v="OT-10035"/>
    <x v="681"/>
    <x v="549"/>
    <s v="UN"/>
    <x v="7"/>
    <s v="SALIDA"/>
    <n v="-12"/>
    <s v="Jun"/>
    <n v="2018"/>
  </r>
  <r>
    <d v="2018-01-25T00:00:00"/>
    <s v="OT-32402"/>
    <x v="423"/>
    <x v="365"/>
    <s v="UN"/>
    <x v="5"/>
    <s v="SALIDA"/>
    <n v="-19"/>
    <s v="Ene"/>
    <n v="2018"/>
  </r>
  <r>
    <d v="2018-01-31T00:00:00"/>
    <s v="OT-29986"/>
    <x v="447"/>
    <x v="382"/>
    <s v="UN"/>
    <x v="7"/>
    <s v="SALIDA"/>
    <n v="-11"/>
    <s v="Ene"/>
    <n v="2018"/>
  </r>
  <r>
    <d v="2018-03-21T00:00:00"/>
    <s v="OT-27209"/>
    <x v="239"/>
    <x v="216"/>
    <s v="UN"/>
    <x v="9"/>
    <s v="INGRESO"/>
    <n v="13"/>
    <s v="Mar"/>
    <n v="2018"/>
  </r>
  <r>
    <d v="2018-08-12T00:00:00"/>
    <s v="OT-28094"/>
    <x v="682"/>
    <x v="550"/>
    <s v="UN"/>
    <x v="4"/>
    <s v="SALIDA"/>
    <n v="-17"/>
    <s v="Ago"/>
    <n v="2018"/>
  </r>
  <r>
    <d v="2018-03-30T00:00:00"/>
    <s v="OT-28892"/>
    <x v="21"/>
    <x v="19"/>
    <s v="UN"/>
    <x v="10"/>
    <s v="SALIDA"/>
    <n v="-19"/>
    <s v="Mar"/>
    <n v="2018"/>
  </r>
  <r>
    <d v="2018-06-15T00:00:00"/>
    <s v="OT-44228"/>
    <x v="683"/>
    <x v="551"/>
    <s v="UN"/>
    <x v="10"/>
    <s v="INGRESO"/>
    <n v="14"/>
    <s v="Jun"/>
    <n v="2018"/>
  </r>
  <r>
    <d v="2018-08-01T00:00:00"/>
    <s v="OT-41183"/>
    <x v="684"/>
    <x v="552"/>
    <s v="UN"/>
    <x v="10"/>
    <s v="SALIDA"/>
    <n v="-17"/>
    <s v="Ago"/>
    <n v="2018"/>
  </r>
  <r>
    <d v="2018-05-02T00:00:00"/>
    <s v="OT-27918"/>
    <x v="685"/>
    <x v="553"/>
    <s v="UN"/>
    <x v="3"/>
    <s v="SALIDA"/>
    <n v="-12"/>
    <s v="May"/>
    <n v="2018"/>
  </r>
  <r>
    <d v="2018-08-28T00:00:00"/>
    <s v="OT-20590"/>
    <x v="434"/>
    <x v="375"/>
    <s v="UN"/>
    <x v="7"/>
    <s v="INGRESO"/>
    <n v="18"/>
    <s v="Ago"/>
    <n v="2018"/>
  </r>
  <r>
    <d v="2018-08-17T00:00:00"/>
    <s v="OT-23618"/>
    <x v="686"/>
    <x v="554"/>
    <s v="UN"/>
    <x v="9"/>
    <s v="SALIDA"/>
    <n v="-9"/>
    <s v="Ago"/>
    <n v="2018"/>
  </r>
  <r>
    <d v="2018-01-29T00:00:00"/>
    <s v="OT-33472"/>
    <x v="687"/>
    <x v="555"/>
    <s v="UN"/>
    <x v="12"/>
    <s v="INGRESO"/>
    <n v="12"/>
    <s v="Ene"/>
    <n v="2018"/>
  </r>
  <r>
    <d v="2018-02-10T00:00:00"/>
    <s v="OT-41050"/>
    <x v="688"/>
    <x v="556"/>
    <s v="UN"/>
    <x v="0"/>
    <s v="INGRESO"/>
    <n v="12"/>
    <s v="Feb"/>
    <n v="2018"/>
  </r>
  <r>
    <d v="2018-01-31T00:00:00"/>
    <s v="OT-39821"/>
    <x v="689"/>
    <x v="557"/>
    <s v="UN"/>
    <x v="7"/>
    <s v="INGRESO"/>
    <n v="18"/>
    <s v="Ene"/>
    <n v="2018"/>
  </r>
  <r>
    <d v="2018-07-14T00:00:00"/>
    <s v="OT-27231"/>
    <x v="690"/>
    <x v="558"/>
    <s v="UN"/>
    <x v="4"/>
    <s v="SALIDA"/>
    <n v="-12"/>
    <s v="Jul"/>
    <n v="2018"/>
  </r>
  <r>
    <d v="2018-08-22T00:00:00"/>
    <s v="OT-26211"/>
    <x v="691"/>
    <x v="559"/>
    <s v="UN"/>
    <x v="4"/>
    <s v="SALIDA"/>
    <n v="-16"/>
    <s v="Ago"/>
    <n v="2018"/>
  </r>
  <r>
    <d v="2018-06-04T00:00:00"/>
    <s v="OT-49261"/>
    <x v="250"/>
    <x v="227"/>
    <s v="UN"/>
    <x v="0"/>
    <s v="SALIDA"/>
    <n v="-9"/>
    <s v="Jun"/>
    <n v="2018"/>
  </r>
  <r>
    <d v="2018-07-06T00:00:00"/>
    <s v="OT-25689"/>
    <x v="692"/>
    <x v="408"/>
    <s v="UN"/>
    <x v="6"/>
    <s v="SALIDA"/>
    <n v="-17"/>
    <s v="Jul"/>
    <n v="2018"/>
  </r>
  <r>
    <d v="2018-05-28T00:00:00"/>
    <s v="OT-40172"/>
    <x v="475"/>
    <x v="404"/>
    <s v="UN"/>
    <x v="3"/>
    <s v="INGRESO"/>
    <n v="15"/>
    <s v="May"/>
    <n v="2018"/>
  </r>
  <r>
    <d v="2018-06-28T00:00:00"/>
    <s v="OT-11985"/>
    <x v="97"/>
    <x v="92"/>
    <s v="UN"/>
    <x v="4"/>
    <s v="INGRESO"/>
    <n v="15"/>
    <s v="Jun"/>
    <n v="2018"/>
  </r>
  <r>
    <d v="2018-04-22T00:00:00"/>
    <s v="OT-25811"/>
    <x v="693"/>
    <x v="560"/>
    <s v="UN"/>
    <x v="9"/>
    <s v="SALIDA"/>
    <n v="-14"/>
    <s v="Abr"/>
    <n v="2018"/>
  </r>
  <r>
    <d v="2018-03-07T00:00:00"/>
    <s v="OT-15826"/>
    <x v="255"/>
    <x v="232"/>
    <s v="UN"/>
    <x v="3"/>
    <s v="INGRESO"/>
    <n v="18"/>
    <s v="Mar"/>
    <n v="2018"/>
  </r>
  <r>
    <d v="2018-02-07T00:00:00"/>
    <s v="OT-28708"/>
    <x v="308"/>
    <x v="276"/>
    <s v="UN"/>
    <x v="4"/>
    <s v="SALIDA"/>
    <n v="-7"/>
    <s v="Feb"/>
    <n v="2018"/>
  </r>
  <r>
    <d v="2018-05-21T00:00:00"/>
    <s v="OT-13547"/>
    <x v="175"/>
    <x v="162"/>
    <s v="UN"/>
    <x v="4"/>
    <s v="SALIDA"/>
    <n v="-5"/>
    <s v="May"/>
    <n v="2018"/>
  </r>
  <r>
    <d v="2018-04-09T00:00:00"/>
    <s v="OT-37053"/>
    <x v="335"/>
    <x v="298"/>
    <s v="UN"/>
    <x v="7"/>
    <s v="SALIDA"/>
    <n v="-19"/>
    <s v="Abr"/>
    <n v="2018"/>
  </r>
  <r>
    <d v="2018-08-02T00:00:00"/>
    <s v="OT-23037"/>
    <x v="659"/>
    <x v="536"/>
    <s v="UN"/>
    <x v="11"/>
    <s v="SALIDA"/>
    <n v="-11"/>
    <s v="Ago"/>
    <n v="2018"/>
  </r>
  <r>
    <d v="2018-02-09T00:00:00"/>
    <s v="OT-36186"/>
    <x v="694"/>
    <x v="561"/>
    <s v="UN"/>
    <x v="7"/>
    <s v="INGRESO"/>
    <n v="19"/>
    <s v="Feb"/>
    <n v="2018"/>
  </r>
  <r>
    <d v="2018-03-01T00:00:00"/>
    <s v="OT-21710"/>
    <x v="658"/>
    <x v="535"/>
    <s v="UN"/>
    <x v="4"/>
    <s v="SALIDA"/>
    <n v="-11"/>
    <s v="Mar"/>
    <n v="2018"/>
  </r>
  <r>
    <d v="2018-04-07T00:00:00"/>
    <s v="OT-40020"/>
    <x v="595"/>
    <x v="491"/>
    <s v="UN"/>
    <x v="9"/>
    <s v="SALIDA"/>
    <n v="-11"/>
    <s v="Abr"/>
    <n v="2018"/>
  </r>
  <r>
    <d v="2018-07-11T00:00:00"/>
    <s v="OT-29671"/>
    <x v="695"/>
    <x v="394"/>
    <s v="UN"/>
    <x v="4"/>
    <s v="SALIDA"/>
    <n v="-11"/>
    <s v="Jul"/>
    <n v="2018"/>
  </r>
  <r>
    <d v="2018-04-24T00:00:00"/>
    <s v="OT-30637"/>
    <x v="68"/>
    <x v="38"/>
    <s v="UN"/>
    <x v="0"/>
    <s v="INGRESO"/>
    <n v="13"/>
    <s v="Abr"/>
    <n v="2018"/>
  </r>
  <r>
    <d v="2018-04-14T00:00:00"/>
    <s v="OT-32096"/>
    <x v="696"/>
    <x v="562"/>
    <s v="UN"/>
    <x v="7"/>
    <s v="INGRESO"/>
    <n v="11"/>
    <s v="Abr"/>
    <n v="2018"/>
  </r>
  <r>
    <d v="2018-07-12T00:00:00"/>
    <s v="OT-27476"/>
    <x v="667"/>
    <x v="541"/>
    <s v="UN"/>
    <x v="7"/>
    <s v="INGRESO"/>
    <n v="17"/>
    <s v="Jul"/>
    <n v="2018"/>
  </r>
  <r>
    <d v="2018-07-26T00:00:00"/>
    <s v="OT-25602"/>
    <x v="594"/>
    <x v="490"/>
    <s v="UN"/>
    <x v="12"/>
    <s v="SALIDA"/>
    <n v="-16"/>
    <s v="Jul"/>
    <n v="2018"/>
  </r>
  <r>
    <d v="2018-08-18T00:00:00"/>
    <s v="OT-16401"/>
    <x v="697"/>
    <x v="563"/>
    <s v="UN"/>
    <x v="5"/>
    <s v="INGRESO"/>
    <n v="16"/>
    <s v="Ago"/>
    <n v="2018"/>
  </r>
  <r>
    <d v="2018-03-04T00:00:00"/>
    <s v="OT-24988"/>
    <x v="562"/>
    <x v="466"/>
    <s v="UN"/>
    <x v="9"/>
    <s v="SALIDA"/>
    <n v="-11"/>
    <s v="Mar"/>
    <n v="2018"/>
  </r>
  <r>
    <d v="2018-06-12T00:00:00"/>
    <s v="OT-49589"/>
    <x v="276"/>
    <x v="250"/>
    <s v="UN"/>
    <x v="7"/>
    <s v="INGRESO"/>
    <n v="18"/>
    <s v="Jun"/>
    <n v="2018"/>
  </r>
  <r>
    <d v="2018-07-16T00:00:00"/>
    <s v="OT-43425"/>
    <x v="186"/>
    <x v="171"/>
    <s v="UN"/>
    <x v="9"/>
    <s v="INGRESO"/>
    <n v="18"/>
    <s v="Jul"/>
    <n v="2018"/>
  </r>
  <r>
    <d v="2018-07-17T00:00:00"/>
    <s v="OT-45573"/>
    <x v="698"/>
    <x v="457"/>
    <s v="UN"/>
    <x v="9"/>
    <s v="INGRESO"/>
    <n v="10"/>
    <s v="Jul"/>
    <n v="2018"/>
  </r>
  <r>
    <d v="2018-08-19T00:00:00"/>
    <s v="OT-37147"/>
    <x v="699"/>
    <x v="564"/>
    <s v="UN"/>
    <x v="6"/>
    <s v="INGRESO"/>
    <n v="11"/>
    <s v="Ago"/>
    <n v="2018"/>
  </r>
  <r>
    <d v="2018-03-08T00:00:00"/>
    <s v="OT-31187"/>
    <x v="104"/>
    <x v="99"/>
    <s v="UN"/>
    <x v="12"/>
    <s v="SALIDA"/>
    <n v="-8"/>
    <s v="Mar"/>
    <n v="2018"/>
  </r>
  <r>
    <d v="2018-04-20T00:00:00"/>
    <s v="OT-48338"/>
    <x v="421"/>
    <x v="364"/>
    <s v="UN"/>
    <x v="4"/>
    <s v="SALIDA"/>
    <n v="-17"/>
    <s v="Abr"/>
    <n v="2018"/>
  </r>
  <r>
    <d v="2018-06-14T00:00:00"/>
    <s v="OT-41262"/>
    <x v="700"/>
    <x v="565"/>
    <s v="UN"/>
    <x v="9"/>
    <s v="SALIDA"/>
    <n v="-11"/>
    <s v="Jun"/>
    <n v="2018"/>
  </r>
  <r>
    <d v="2018-01-14T00:00:00"/>
    <s v="OT-19022"/>
    <x v="148"/>
    <x v="139"/>
    <s v="UN"/>
    <x v="4"/>
    <s v="INGRESO"/>
    <n v="17"/>
    <s v="Ene"/>
    <n v="2018"/>
  </r>
  <r>
    <d v="2018-08-11T00:00:00"/>
    <s v="OT-35095"/>
    <x v="654"/>
    <x v="275"/>
    <s v="UN"/>
    <x v="7"/>
    <s v="SALIDA"/>
    <n v="-5"/>
    <s v="Ago"/>
    <n v="2018"/>
  </r>
  <r>
    <d v="2018-03-28T00:00:00"/>
    <s v="OT-33938"/>
    <x v="498"/>
    <x v="363"/>
    <s v="UN"/>
    <x v="7"/>
    <s v="INGRESO"/>
    <n v="17"/>
    <s v="Mar"/>
    <n v="2018"/>
  </r>
  <r>
    <d v="2018-06-18T00:00:00"/>
    <s v="OT-42864"/>
    <x v="296"/>
    <x v="267"/>
    <s v="UN"/>
    <x v="7"/>
    <s v="SALIDA"/>
    <n v="-8"/>
    <s v="Jun"/>
    <n v="2018"/>
  </r>
  <r>
    <d v="2018-04-29T00:00:00"/>
    <s v="OT-13148"/>
    <x v="462"/>
    <x v="393"/>
    <s v="UN"/>
    <x v="3"/>
    <s v="SALIDA"/>
    <n v="-11"/>
    <s v="Abr"/>
    <n v="2018"/>
  </r>
  <r>
    <d v="2018-01-19T00:00:00"/>
    <s v="OT-27896"/>
    <x v="701"/>
    <x v="529"/>
    <s v="UN"/>
    <x v="9"/>
    <s v="INGRESO"/>
    <n v="10"/>
    <s v="Ene"/>
    <n v="2018"/>
  </r>
  <r>
    <d v="2018-08-28T00:00:00"/>
    <s v="OT-25121"/>
    <x v="484"/>
    <x v="411"/>
    <s v="UN"/>
    <x v="4"/>
    <s v="SALIDA"/>
    <n v="-17"/>
    <s v="Ago"/>
    <n v="2018"/>
  </r>
  <r>
    <d v="2018-01-15T00:00:00"/>
    <s v="OT-26574"/>
    <x v="488"/>
    <x v="414"/>
    <s v="UN"/>
    <x v="9"/>
    <s v="SALIDA"/>
    <n v="-16"/>
    <s v="Ene"/>
    <n v="2018"/>
  </r>
  <r>
    <d v="2018-08-11T00:00:00"/>
    <s v="OT-29237"/>
    <x v="159"/>
    <x v="149"/>
    <s v="UN"/>
    <x v="10"/>
    <s v="SALIDA"/>
    <n v="-13"/>
    <s v="Ago"/>
    <n v="2018"/>
  </r>
  <r>
    <d v="2018-07-03T00:00:00"/>
    <s v="OT-12548"/>
    <x v="511"/>
    <x v="429"/>
    <s v="UN"/>
    <x v="4"/>
    <s v="INGRESO"/>
    <n v="16"/>
    <s v="Jul"/>
    <n v="2018"/>
  </r>
  <r>
    <d v="2018-03-11T00:00:00"/>
    <s v="OT-37248"/>
    <x v="542"/>
    <x v="17"/>
    <s v="UN"/>
    <x v="1"/>
    <s v="SALIDA"/>
    <n v="-8"/>
    <s v="Mar"/>
    <n v="2018"/>
  </r>
  <r>
    <d v="2018-03-24T00:00:00"/>
    <s v="OT-23092"/>
    <x v="579"/>
    <x v="479"/>
    <s v="UN"/>
    <x v="2"/>
    <s v="SALIDA"/>
    <n v="-7"/>
    <s v="Mar"/>
    <n v="2018"/>
  </r>
  <r>
    <d v="2018-03-20T00:00:00"/>
    <s v="OT-42670"/>
    <x v="528"/>
    <x v="442"/>
    <s v="UN"/>
    <x v="9"/>
    <s v="SALIDA"/>
    <n v="-20"/>
    <s v="Mar"/>
    <n v="2018"/>
  </r>
  <r>
    <d v="2018-07-20T00:00:00"/>
    <s v="OT-25735"/>
    <x v="167"/>
    <x v="156"/>
    <s v="UN"/>
    <x v="4"/>
    <s v="INGRESO"/>
    <n v="13"/>
    <s v="Jul"/>
    <n v="2018"/>
  </r>
  <r>
    <d v="2018-08-09T00:00:00"/>
    <s v="OT-13818"/>
    <x v="604"/>
    <x v="421"/>
    <s v="UN"/>
    <x v="7"/>
    <s v="INGRESO"/>
    <n v="17"/>
    <s v="Ago"/>
    <n v="2018"/>
  </r>
  <r>
    <d v="2018-08-15T00:00:00"/>
    <s v="OT-17496"/>
    <x v="702"/>
    <x v="78"/>
    <s v="UN"/>
    <x v="7"/>
    <s v="INGRESO"/>
    <n v="11"/>
    <s v="Ago"/>
    <n v="2018"/>
  </r>
  <r>
    <d v="2018-08-30T00:00:00"/>
    <s v="OT-31636"/>
    <x v="703"/>
    <x v="26"/>
    <s v="UN"/>
    <x v="6"/>
    <s v="INGRESO"/>
    <n v="12"/>
    <s v="Ago"/>
    <n v="2018"/>
  </r>
  <r>
    <d v="2018-07-05T00:00:00"/>
    <s v="OT-34095"/>
    <x v="245"/>
    <x v="222"/>
    <s v="UN"/>
    <x v="9"/>
    <s v="SALIDA"/>
    <n v="-14"/>
    <s v="Jul"/>
    <n v="2018"/>
  </r>
  <r>
    <d v="2018-06-19T00:00:00"/>
    <s v="OT-29460"/>
    <x v="704"/>
    <x v="566"/>
    <s v="UN"/>
    <x v="4"/>
    <s v="INGRESO"/>
    <n v="16"/>
    <s v="Jun"/>
    <n v="2018"/>
  </r>
  <r>
    <d v="2018-02-04T00:00:00"/>
    <s v="OT-17860"/>
    <x v="705"/>
    <x v="567"/>
    <s v="UN"/>
    <x v="4"/>
    <s v="SALIDA"/>
    <n v="-6"/>
    <s v="Feb"/>
    <n v="2018"/>
  </r>
  <r>
    <d v="2018-02-27T00:00:00"/>
    <s v="OT-22885"/>
    <x v="706"/>
    <x v="568"/>
    <s v="UN"/>
    <x v="4"/>
    <s v="INGRESO"/>
    <n v="18"/>
    <s v="Feb"/>
    <n v="2018"/>
  </r>
  <r>
    <d v="2018-08-24T00:00:00"/>
    <s v="OT-23702"/>
    <x v="707"/>
    <x v="275"/>
    <s v="UN"/>
    <x v="7"/>
    <s v="SALIDA"/>
    <n v="-11"/>
    <s v="Ago"/>
    <n v="2018"/>
  </r>
  <r>
    <d v="2018-07-01T00:00:00"/>
    <s v="OT-35770"/>
    <x v="708"/>
    <x v="569"/>
    <s v="UN"/>
    <x v="8"/>
    <s v="INGRESO"/>
    <n v="14"/>
    <s v="Jul"/>
    <n v="2018"/>
  </r>
  <r>
    <d v="2018-04-17T00:00:00"/>
    <s v="OT-13324"/>
    <x v="131"/>
    <x v="123"/>
    <s v="UN"/>
    <x v="7"/>
    <s v="INGRESO"/>
    <n v="11"/>
    <s v="Abr"/>
    <n v="2018"/>
  </r>
  <r>
    <d v="2018-01-26T00:00:00"/>
    <s v="OT-31126"/>
    <x v="606"/>
    <x v="499"/>
    <s v="UN"/>
    <x v="8"/>
    <s v="SALIDA"/>
    <n v="-18"/>
    <s v="Ene"/>
    <n v="2018"/>
  </r>
  <r>
    <d v="2018-08-15T00:00:00"/>
    <s v="OT-44549"/>
    <x v="401"/>
    <x v="351"/>
    <s v="UN"/>
    <x v="1"/>
    <s v="INGRESO"/>
    <n v="16"/>
    <s v="Ago"/>
    <n v="2018"/>
  </r>
  <r>
    <d v="2018-01-22T00:00:00"/>
    <s v="OT-17490"/>
    <x v="287"/>
    <x v="260"/>
    <s v="UN"/>
    <x v="1"/>
    <s v="SALIDA"/>
    <n v="-20"/>
    <s v="Ene"/>
    <n v="2018"/>
  </r>
  <r>
    <d v="2018-04-16T00:00:00"/>
    <s v="OT-44139"/>
    <x v="654"/>
    <x v="275"/>
    <s v="UN"/>
    <x v="7"/>
    <s v="INGRESO"/>
    <n v="20"/>
    <s v="Abr"/>
    <n v="2018"/>
  </r>
  <r>
    <d v="2018-03-12T00:00:00"/>
    <s v="OT-27252"/>
    <x v="709"/>
    <x v="383"/>
    <s v="UN"/>
    <x v="4"/>
    <s v="SALIDA"/>
    <n v="-15"/>
    <s v="Mar"/>
    <n v="2018"/>
  </r>
  <r>
    <d v="2018-04-23T00:00:00"/>
    <s v="OT-47310"/>
    <x v="221"/>
    <x v="200"/>
    <s v="UN"/>
    <x v="4"/>
    <s v="INGRESO"/>
    <n v="20"/>
    <s v="Abr"/>
    <n v="2018"/>
  </r>
  <r>
    <d v="2018-05-30T00:00:00"/>
    <s v="OT-19043"/>
    <x v="180"/>
    <x v="165"/>
    <s v="UN"/>
    <x v="7"/>
    <s v="INGRESO"/>
    <n v="19"/>
    <s v="May"/>
    <n v="2018"/>
  </r>
  <r>
    <d v="2018-04-27T00:00:00"/>
    <s v="OT-28930"/>
    <x v="579"/>
    <x v="479"/>
    <s v="UN"/>
    <x v="2"/>
    <s v="SALIDA"/>
    <n v="-8"/>
    <s v="Abr"/>
    <n v="2018"/>
  </r>
  <r>
    <d v="2018-02-12T00:00:00"/>
    <s v="OT-29440"/>
    <x v="121"/>
    <x v="114"/>
    <s v="UN"/>
    <x v="7"/>
    <s v="INGRESO"/>
    <n v="14"/>
    <s v="Feb"/>
    <n v="2018"/>
  </r>
  <r>
    <d v="2018-07-09T00:00:00"/>
    <s v="OT-36835"/>
    <x v="710"/>
    <x v="570"/>
    <s v="UN"/>
    <x v="12"/>
    <s v="INGRESO"/>
    <n v="17"/>
    <s v="Jul"/>
    <n v="2018"/>
  </r>
  <r>
    <d v="2018-07-28T00:00:00"/>
    <s v="OT-19909"/>
    <x v="704"/>
    <x v="566"/>
    <s v="UN"/>
    <x v="4"/>
    <s v="INGRESO"/>
    <n v="16"/>
    <s v="Jul"/>
    <n v="2018"/>
  </r>
  <r>
    <d v="2018-02-10T00:00:00"/>
    <s v="OT-26219"/>
    <x v="711"/>
    <x v="571"/>
    <s v="UN"/>
    <x v="9"/>
    <s v="SALIDA"/>
    <n v="-9"/>
    <s v="Feb"/>
    <n v="2018"/>
  </r>
  <r>
    <d v="2018-08-17T00:00:00"/>
    <s v="OT-48653"/>
    <x v="712"/>
    <x v="52"/>
    <s v="UN"/>
    <x v="9"/>
    <s v="SALIDA"/>
    <n v="-10"/>
    <s v="Ago"/>
    <n v="2018"/>
  </r>
  <r>
    <d v="2018-06-22T00:00:00"/>
    <s v="OT-40768"/>
    <x v="713"/>
    <x v="572"/>
    <s v="UN"/>
    <x v="4"/>
    <s v="INGRESO"/>
    <n v="15"/>
    <s v="Jun"/>
    <n v="2018"/>
  </r>
  <r>
    <d v="2018-03-16T00:00:00"/>
    <s v="OT-36614"/>
    <x v="714"/>
    <x v="573"/>
    <s v="UN"/>
    <x v="12"/>
    <s v="INGRESO"/>
    <n v="13"/>
    <s v="Mar"/>
    <n v="2018"/>
  </r>
  <r>
    <d v="2018-05-23T00:00:00"/>
    <s v="OT-37210"/>
    <x v="158"/>
    <x v="148"/>
    <s v="UN"/>
    <x v="4"/>
    <s v="SALIDA"/>
    <n v="-19"/>
    <s v="May"/>
    <n v="2018"/>
  </r>
  <r>
    <d v="2018-07-01T00:00:00"/>
    <s v="OT-35083"/>
    <x v="138"/>
    <x v="130"/>
    <s v="UN"/>
    <x v="4"/>
    <s v="SALIDA"/>
    <n v="-8"/>
    <s v="Jul"/>
    <n v="2018"/>
  </r>
  <r>
    <d v="2018-06-07T00:00:00"/>
    <s v="OT-35859"/>
    <x v="20"/>
    <x v="18"/>
    <s v="UN"/>
    <x v="7"/>
    <s v="SALIDA"/>
    <n v="-15"/>
    <s v="Jun"/>
    <n v="2018"/>
  </r>
  <r>
    <d v="2018-05-13T00:00:00"/>
    <s v="OT-20712"/>
    <x v="83"/>
    <x v="78"/>
    <s v="UN"/>
    <x v="7"/>
    <s v="INGRESO"/>
    <n v="14"/>
    <s v="May"/>
    <n v="2018"/>
  </r>
  <r>
    <d v="2018-05-08T00:00:00"/>
    <s v="OT-44491"/>
    <x v="715"/>
    <x v="151"/>
    <s v="UN"/>
    <x v="7"/>
    <s v="SALIDA"/>
    <n v="-5"/>
    <s v="May"/>
    <n v="2018"/>
  </r>
  <r>
    <d v="2018-03-22T00:00:00"/>
    <s v="OT-34880"/>
    <x v="275"/>
    <x v="249"/>
    <s v="UN"/>
    <x v="9"/>
    <s v="INGRESO"/>
    <n v="16"/>
    <s v="Mar"/>
    <n v="2018"/>
  </r>
  <r>
    <d v="2018-07-08T00:00:00"/>
    <s v="OT-42301"/>
    <x v="147"/>
    <x v="138"/>
    <s v="UN"/>
    <x v="8"/>
    <s v="SALIDA"/>
    <n v="-17"/>
    <s v="Jul"/>
    <n v="2018"/>
  </r>
  <r>
    <d v="2018-06-28T00:00:00"/>
    <s v="OT-46748"/>
    <x v="716"/>
    <x v="574"/>
    <s v="UN"/>
    <x v="4"/>
    <s v="INGRESO"/>
    <n v="10"/>
    <s v="Jun"/>
    <n v="2018"/>
  </r>
  <r>
    <d v="2018-04-14T00:00:00"/>
    <s v="OT-39122"/>
    <x v="405"/>
    <x v="353"/>
    <s v="UN"/>
    <x v="4"/>
    <s v="INGRESO"/>
    <n v="19"/>
    <s v="Abr"/>
    <n v="2018"/>
  </r>
  <r>
    <d v="2018-01-08T00:00:00"/>
    <s v="OT-42367"/>
    <x v="717"/>
    <x v="29"/>
    <s v="UN"/>
    <x v="7"/>
    <s v="INGRESO"/>
    <n v="18"/>
    <s v="Ene"/>
    <n v="2018"/>
  </r>
  <r>
    <d v="2018-08-22T00:00:00"/>
    <s v="OT-27639"/>
    <x v="163"/>
    <x v="152"/>
    <s v="UN"/>
    <x v="2"/>
    <s v="INGRESO"/>
    <n v="10"/>
    <s v="Ago"/>
    <n v="2018"/>
  </r>
  <r>
    <d v="2018-02-27T00:00:00"/>
    <s v="OT-36651"/>
    <x v="118"/>
    <x v="111"/>
    <s v="UN"/>
    <x v="10"/>
    <s v="INGRESO"/>
    <n v="16"/>
    <s v="Feb"/>
    <n v="2018"/>
  </r>
  <r>
    <d v="2018-03-29T00:00:00"/>
    <s v="OT-15285"/>
    <x v="59"/>
    <x v="56"/>
    <s v="UN"/>
    <x v="4"/>
    <s v="INGRESO"/>
    <n v="15"/>
    <s v="Mar"/>
    <n v="2018"/>
  </r>
  <r>
    <d v="2018-02-01T00:00:00"/>
    <s v="OT-40066"/>
    <x v="506"/>
    <x v="425"/>
    <s v="UN"/>
    <x v="3"/>
    <s v="INGRESO"/>
    <n v="18"/>
    <s v="Feb"/>
    <n v="2018"/>
  </r>
  <r>
    <d v="2018-06-17T00:00:00"/>
    <s v="OT-29184"/>
    <x v="76"/>
    <x v="71"/>
    <s v="UN"/>
    <x v="10"/>
    <s v="INGRESO"/>
    <n v="17"/>
    <s v="Jun"/>
    <n v="2018"/>
  </r>
  <r>
    <d v="2018-08-18T00:00:00"/>
    <s v="OT-16731"/>
    <x v="429"/>
    <x v="370"/>
    <s v="UN"/>
    <x v="3"/>
    <s v="INGRESO"/>
    <n v="20"/>
    <s v="Ago"/>
    <n v="2018"/>
  </r>
  <r>
    <d v="2018-08-07T00:00:00"/>
    <s v="OT-10985"/>
    <x v="189"/>
    <x v="174"/>
    <s v="UN"/>
    <x v="4"/>
    <s v="SALIDA"/>
    <n v="-8"/>
    <s v="Ago"/>
    <n v="2018"/>
  </r>
  <r>
    <d v="2018-06-17T00:00:00"/>
    <s v="OT-47859"/>
    <x v="210"/>
    <x v="191"/>
    <s v="UN"/>
    <x v="7"/>
    <s v="SALIDA"/>
    <n v="-5"/>
    <s v="Jun"/>
    <n v="2018"/>
  </r>
  <r>
    <d v="2018-04-28T00:00:00"/>
    <s v="OT-37175"/>
    <x v="608"/>
    <x v="501"/>
    <s v="UN"/>
    <x v="12"/>
    <s v="SALIDA"/>
    <n v="-12"/>
    <s v="Abr"/>
    <n v="2018"/>
  </r>
  <r>
    <d v="2018-08-15T00:00:00"/>
    <s v="OT-31628"/>
    <x v="516"/>
    <x v="433"/>
    <s v="UN"/>
    <x v="4"/>
    <s v="INGRESO"/>
    <n v="10"/>
    <s v="Ago"/>
    <n v="2018"/>
  </r>
  <r>
    <d v="2018-07-03T00:00:00"/>
    <s v="OT-44462"/>
    <x v="718"/>
    <x v="575"/>
    <s v="UN"/>
    <x v="12"/>
    <s v="SALIDA"/>
    <n v="-11"/>
    <s v="Jul"/>
    <n v="2018"/>
  </r>
  <r>
    <d v="2018-06-19T00:00:00"/>
    <s v="OT-23387"/>
    <x v="708"/>
    <x v="569"/>
    <s v="UN"/>
    <x v="8"/>
    <s v="SALIDA"/>
    <n v="-17"/>
    <s v="Jun"/>
    <n v="2018"/>
  </r>
  <r>
    <d v="2018-02-25T00:00:00"/>
    <s v="OT-13360"/>
    <x v="719"/>
    <x v="576"/>
    <s v="UN"/>
    <x v="5"/>
    <s v="SALIDA"/>
    <n v="-10"/>
    <s v="Feb"/>
    <n v="2018"/>
  </r>
  <r>
    <d v="2018-08-26T00:00:00"/>
    <s v="OT-12621"/>
    <x v="355"/>
    <x v="316"/>
    <s v="UN"/>
    <x v="7"/>
    <s v="INGRESO"/>
    <n v="12"/>
    <s v="Ago"/>
    <n v="2018"/>
  </r>
  <r>
    <d v="2018-03-04T00:00:00"/>
    <s v="OT-26017"/>
    <x v="496"/>
    <x v="420"/>
    <s v="UN"/>
    <x v="4"/>
    <s v="SALIDA"/>
    <n v="-7"/>
    <s v="Mar"/>
    <n v="2018"/>
  </r>
  <r>
    <d v="2018-04-30T00:00:00"/>
    <s v="OT-36805"/>
    <x v="575"/>
    <x v="477"/>
    <s v="UN"/>
    <x v="4"/>
    <s v="INGRESO"/>
    <n v="17"/>
    <s v="Abr"/>
    <n v="2018"/>
  </r>
  <r>
    <d v="2018-03-01T00:00:00"/>
    <s v="OT-21128"/>
    <x v="222"/>
    <x v="201"/>
    <s v="UN"/>
    <x v="4"/>
    <s v="INGRESO"/>
    <n v="13"/>
    <s v="Mar"/>
    <n v="2018"/>
  </r>
  <r>
    <d v="2018-02-22T00:00:00"/>
    <s v="OT-42896"/>
    <x v="349"/>
    <x v="311"/>
    <s v="UN"/>
    <x v="9"/>
    <s v="INGRESO"/>
    <n v="10"/>
    <s v="Feb"/>
    <n v="2018"/>
  </r>
  <r>
    <d v="2018-01-06T00:00:00"/>
    <s v="OT-45892"/>
    <x v="720"/>
    <x v="577"/>
    <s v="UN"/>
    <x v="4"/>
    <s v="INGRESO"/>
    <n v="14"/>
    <s v="Ene"/>
    <n v="2018"/>
  </r>
  <r>
    <d v="2018-01-05T00:00:00"/>
    <s v="OT-30073"/>
    <x v="721"/>
    <x v="134"/>
    <s v="UN"/>
    <x v="6"/>
    <s v="SALIDA"/>
    <n v="-5"/>
    <s v="Ene"/>
    <n v="2018"/>
  </r>
  <r>
    <d v="2018-04-07T00:00:00"/>
    <s v="OT-23912"/>
    <x v="332"/>
    <x v="296"/>
    <s v="UN"/>
    <x v="5"/>
    <s v="INGRESO"/>
    <n v="13"/>
    <s v="Abr"/>
    <n v="2018"/>
  </r>
  <r>
    <d v="2018-07-13T00:00:00"/>
    <s v="OT-25731"/>
    <x v="679"/>
    <x v="100"/>
    <s v="UN"/>
    <x v="7"/>
    <s v="INGRESO"/>
    <n v="15"/>
    <s v="Jul"/>
    <n v="2018"/>
  </r>
  <r>
    <d v="2018-04-01T00:00:00"/>
    <s v="OT-28725"/>
    <x v="169"/>
    <x v="158"/>
    <s v="UN"/>
    <x v="4"/>
    <s v="SALIDA"/>
    <n v="-9"/>
    <s v="Abr"/>
    <n v="2018"/>
  </r>
  <r>
    <d v="2018-05-25T00:00:00"/>
    <s v="OT-31911"/>
    <x v="598"/>
    <x v="34"/>
    <s v="UN"/>
    <x v="10"/>
    <s v="SALIDA"/>
    <n v="-15"/>
    <s v="May"/>
    <n v="2018"/>
  </r>
  <r>
    <d v="2018-07-05T00:00:00"/>
    <s v="OT-45906"/>
    <x v="593"/>
    <x v="268"/>
    <s v="UN"/>
    <x v="1"/>
    <s v="SALIDA"/>
    <n v="-16"/>
    <s v="Jul"/>
    <n v="2018"/>
  </r>
  <r>
    <d v="2018-02-04T00:00:00"/>
    <s v="OT-27299"/>
    <x v="722"/>
    <x v="103"/>
    <s v="UN"/>
    <x v="6"/>
    <s v="SALIDA"/>
    <n v="-16"/>
    <s v="Feb"/>
    <n v="2018"/>
  </r>
  <r>
    <d v="2018-01-18T00:00:00"/>
    <s v="OT-35707"/>
    <x v="75"/>
    <x v="70"/>
    <s v="UN"/>
    <x v="6"/>
    <s v="SALIDA"/>
    <n v="-15"/>
    <s v="Ene"/>
    <n v="2018"/>
  </r>
  <r>
    <d v="2018-04-14T00:00:00"/>
    <s v="OT-40349"/>
    <x v="92"/>
    <x v="87"/>
    <s v="UN"/>
    <x v="4"/>
    <s v="SALIDA"/>
    <n v="-15"/>
    <s v="Abr"/>
    <n v="2018"/>
  </r>
  <r>
    <d v="2018-04-22T00:00:00"/>
    <s v="OT-19082"/>
    <x v="243"/>
    <x v="220"/>
    <s v="UN"/>
    <x v="4"/>
    <s v="INGRESO"/>
    <n v="16"/>
    <s v="Abr"/>
    <n v="2018"/>
  </r>
  <r>
    <d v="2018-07-23T00:00:00"/>
    <s v="OT-27362"/>
    <x v="723"/>
    <x v="578"/>
    <s v="UN"/>
    <x v="5"/>
    <s v="INGRESO"/>
    <n v="10"/>
    <s v="Jul"/>
    <n v="2018"/>
  </r>
  <r>
    <d v="2018-06-27T00:00:00"/>
    <s v="OT-13832"/>
    <x v="644"/>
    <x v="149"/>
    <s v="UN"/>
    <x v="10"/>
    <s v="SALIDA"/>
    <n v="-5"/>
    <s v="Jun"/>
    <n v="2018"/>
  </r>
  <r>
    <d v="2018-05-11T00:00:00"/>
    <s v="OT-43066"/>
    <x v="606"/>
    <x v="499"/>
    <s v="UN"/>
    <x v="8"/>
    <s v="SALIDA"/>
    <n v="-13"/>
    <s v="May"/>
    <n v="2018"/>
  </r>
  <r>
    <d v="2018-04-05T00:00:00"/>
    <s v="OT-20596"/>
    <x v="724"/>
    <x v="579"/>
    <s v="UN"/>
    <x v="4"/>
    <s v="SALIDA"/>
    <n v="-11"/>
    <s v="Abr"/>
    <n v="2018"/>
  </r>
  <r>
    <d v="2018-02-24T00:00:00"/>
    <s v="OT-10106"/>
    <x v="725"/>
    <x v="580"/>
    <s v="UN"/>
    <x v="7"/>
    <s v="SALIDA"/>
    <n v="-17"/>
    <s v="Feb"/>
    <n v="2018"/>
  </r>
  <r>
    <d v="2018-08-06T00:00:00"/>
    <s v="OT-33425"/>
    <x v="36"/>
    <x v="0"/>
    <s v="UN"/>
    <x v="0"/>
    <s v="SALIDA"/>
    <n v="-6"/>
    <s v="Ago"/>
    <n v="2018"/>
  </r>
  <r>
    <d v="2018-04-07T00:00:00"/>
    <s v="OT-19556"/>
    <x v="516"/>
    <x v="433"/>
    <s v="UN"/>
    <x v="4"/>
    <s v="INGRESO"/>
    <n v="17"/>
    <s v="Abr"/>
    <n v="2018"/>
  </r>
  <r>
    <d v="2018-04-25T00:00:00"/>
    <s v="OT-38184"/>
    <x v="52"/>
    <x v="49"/>
    <s v="UN"/>
    <x v="8"/>
    <s v="SALIDA"/>
    <n v="-16"/>
    <s v="Abr"/>
    <n v="2018"/>
  </r>
  <r>
    <d v="2018-02-06T00:00:00"/>
    <s v="OT-22916"/>
    <x v="343"/>
    <x v="306"/>
    <s v="UN"/>
    <x v="10"/>
    <s v="INGRESO"/>
    <n v="10"/>
    <s v="Feb"/>
    <n v="2018"/>
  </r>
  <r>
    <d v="2018-02-19T00:00:00"/>
    <s v="OT-34732"/>
    <x v="287"/>
    <x v="260"/>
    <s v="UN"/>
    <x v="1"/>
    <s v="INGRESO"/>
    <n v="13"/>
    <s v="Feb"/>
    <n v="2018"/>
  </r>
  <r>
    <d v="2018-03-25T00:00:00"/>
    <s v="OT-29668"/>
    <x v="160"/>
    <x v="31"/>
    <s v="UN"/>
    <x v="1"/>
    <s v="SALIDA"/>
    <n v="-6"/>
    <s v="Mar"/>
    <n v="2018"/>
  </r>
  <r>
    <d v="2018-04-24T00:00:00"/>
    <s v="OT-44025"/>
    <x v="303"/>
    <x v="272"/>
    <s v="UN"/>
    <x v="12"/>
    <s v="SALIDA"/>
    <n v="-17"/>
    <s v="Abr"/>
    <n v="2018"/>
  </r>
  <r>
    <d v="2018-06-27T00:00:00"/>
    <s v="OT-17200"/>
    <x v="160"/>
    <x v="31"/>
    <s v="UN"/>
    <x v="1"/>
    <s v="SALIDA"/>
    <n v="-16"/>
    <s v="Jun"/>
    <n v="2018"/>
  </r>
  <r>
    <d v="2018-01-07T00:00:00"/>
    <s v="OT-16577"/>
    <x v="642"/>
    <x v="526"/>
    <s v="UN"/>
    <x v="9"/>
    <s v="SALIDA"/>
    <n v="-14"/>
    <s v="Ene"/>
    <n v="2018"/>
  </r>
  <r>
    <d v="2018-05-24T00:00:00"/>
    <s v="OT-28811"/>
    <x v="318"/>
    <x v="285"/>
    <s v="UN"/>
    <x v="9"/>
    <s v="INGRESO"/>
    <n v="10"/>
    <s v="May"/>
    <n v="2018"/>
  </r>
  <r>
    <d v="2018-02-19T00:00:00"/>
    <s v="OT-23493"/>
    <x v="226"/>
    <x v="204"/>
    <s v="UN"/>
    <x v="10"/>
    <s v="INGRESO"/>
    <n v="12"/>
    <s v="Feb"/>
    <n v="2018"/>
  </r>
  <r>
    <d v="2018-05-16T00:00:00"/>
    <s v="OT-37732"/>
    <x v="673"/>
    <x v="544"/>
    <s v="UN"/>
    <x v="4"/>
    <s v="SALIDA"/>
    <n v="-6"/>
    <s v="May"/>
    <n v="2018"/>
  </r>
  <r>
    <d v="2018-08-13T00:00:00"/>
    <s v="OT-31241"/>
    <x v="56"/>
    <x v="53"/>
    <s v="UN"/>
    <x v="4"/>
    <s v="SALIDA"/>
    <n v="-16"/>
    <s v="Ago"/>
    <n v="2018"/>
  </r>
  <r>
    <d v="2018-05-20T00:00:00"/>
    <s v="OT-43214"/>
    <x v="345"/>
    <x v="308"/>
    <s v="UN"/>
    <x v="4"/>
    <s v="SALIDA"/>
    <n v="-19"/>
    <s v="May"/>
    <n v="2018"/>
  </r>
  <r>
    <d v="2018-07-19T00:00:00"/>
    <s v="OT-38914"/>
    <x v="645"/>
    <x v="527"/>
    <s v="UN"/>
    <x v="4"/>
    <s v="INGRESO"/>
    <n v="11"/>
    <s v="Jul"/>
    <n v="2018"/>
  </r>
  <r>
    <d v="2018-03-13T00:00:00"/>
    <s v="OT-13761"/>
    <x v="141"/>
    <x v="132"/>
    <s v="UN"/>
    <x v="0"/>
    <s v="SALIDA"/>
    <n v="-18"/>
    <s v="Mar"/>
    <n v="2018"/>
  </r>
  <r>
    <d v="2018-02-07T00:00:00"/>
    <s v="OT-15501"/>
    <x v="148"/>
    <x v="139"/>
    <s v="UN"/>
    <x v="4"/>
    <s v="SALIDA"/>
    <n v="-19"/>
    <s v="Feb"/>
    <n v="2018"/>
  </r>
  <r>
    <d v="2018-05-21T00:00:00"/>
    <s v="OT-36195"/>
    <x v="463"/>
    <x v="366"/>
    <s v="UN"/>
    <x v="2"/>
    <s v="SALIDA"/>
    <n v="-5"/>
    <s v="May"/>
    <n v="2018"/>
  </r>
  <r>
    <d v="2018-06-25T00:00:00"/>
    <s v="OT-41879"/>
    <x v="96"/>
    <x v="91"/>
    <s v="UN"/>
    <x v="3"/>
    <s v="INGRESO"/>
    <n v="15"/>
    <s v="Jun"/>
    <n v="2018"/>
  </r>
  <r>
    <d v="2018-04-27T00:00:00"/>
    <s v="OT-23541"/>
    <x v="726"/>
    <x v="581"/>
    <s v="UN"/>
    <x v="7"/>
    <s v="SALIDA"/>
    <n v="-8"/>
    <s v="Abr"/>
    <n v="2018"/>
  </r>
  <r>
    <d v="2018-08-30T00:00:00"/>
    <s v="OT-48383"/>
    <x v="216"/>
    <x v="196"/>
    <s v="UN"/>
    <x v="4"/>
    <s v="INGRESO"/>
    <n v="20"/>
    <s v="Ago"/>
    <n v="2018"/>
  </r>
  <r>
    <d v="2018-06-15T00:00:00"/>
    <s v="OT-33837"/>
    <x v="727"/>
    <x v="224"/>
    <s v="UN"/>
    <x v="6"/>
    <s v="SALIDA"/>
    <n v="-11"/>
    <s v="Jun"/>
    <n v="2018"/>
  </r>
  <r>
    <d v="2018-08-06T00:00:00"/>
    <s v="OT-11746"/>
    <x v="655"/>
    <x v="222"/>
    <s v="UN"/>
    <x v="9"/>
    <s v="SALIDA"/>
    <n v="-18"/>
    <s v="Ago"/>
    <n v="2018"/>
  </r>
  <r>
    <d v="2018-04-11T00:00:00"/>
    <s v="OT-24444"/>
    <x v="671"/>
    <x v="543"/>
    <s v="UN"/>
    <x v="4"/>
    <s v="SALIDA"/>
    <n v="-6"/>
    <s v="Abr"/>
    <n v="2018"/>
  </r>
  <r>
    <d v="2018-08-27T00:00:00"/>
    <s v="OT-32700"/>
    <x v="461"/>
    <x v="392"/>
    <s v="UN"/>
    <x v="9"/>
    <s v="SALIDA"/>
    <n v="-13"/>
    <s v="Ago"/>
    <n v="2018"/>
  </r>
  <r>
    <d v="2018-06-13T00:00:00"/>
    <s v="OT-34536"/>
    <x v="241"/>
    <x v="218"/>
    <s v="UN"/>
    <x v="4"/>
    <s v="INGRESO"/>
    <n v="11"/>
    <s v="Jun"/>
    <n v="2018"/>
  </r>
  <r>
    <d v="2018-03-22T00:00:00"/>
    <s v="OT-29039"/>
    <x v="52"/>
    <x v="49"/>
    <s v="UN"/>
    <x v="8"/>
    <s v="SALIDA"/>
    <n v="-16"/>
    <s v="Mar"/>
    <n v="2018"/>
  </r>
  <r>
    <d v="2018-08-23T00:00:00"/>
    <s v="OT-33999"/>
    <x v="368"/>
    <x v="270"/>
    <s v="UN"/>
    <x v="7"/>
    <s v="INGRESO"/>
    <n v="17"/>
    <s v="Ago"/>
    <n v="2018"/>
  </r>
  <r>
    <d v="2018-04-06T00:00:00"/>
    <s v="OT-26849"/>
    <x v="263"/>
    <x v="239"/>
    <s v="UN"/>
    <x v="3"/>
    <s v="SALIDA"/>
    <n v="-11"/>
    <s v="Abr"/>
    <n v="2018"/>
  </r>
  <r>
    <d v="2018-03-15T00:00:00"/>
    <s v="OT-32056"/>
    <x v="46"/>
    <x v="43"/>
    <s v="UN"/>
    <x v="3"/>
    <s v="INGRESO"/>
    <n v="12"/>
    <s v="Mar"/>
    <n v="2018"/>
  </r>
  <r>
    <d v="2018-05-18T00:00:00"/>
    <s v="OT-32168"/>
    <x v="133"/>
    <x v="125"/>
    <s v="UN"/>
    <x v="7"/>
    <s v="SALIDA"/>
    <n v="-13"/>
    <s v="May"/>
    <n v="2018"/>
  </r>
  <r>
    <d v="2018-01-11T00:00:00"/>
    <s v="OT-43222"/>
    <x v="378"/>
    <x v="335"/>
    <s v="UN"/>
    <x v="2"/>
    <s v="INGRESO"/>
    <n v="13"/>
    <s v="Ene"/>
    <n v="2018"/>
  </r>
  <r>
    <d v="2018-08-07T00:00:00"/>
    <s v="OT-26309"/>
    <x v="661"/>
    <x v="537"/>
    <s v="UN"/>
    <x v="9"/>
    <s v="SALIDA"/>
    <n v="-7"/>
    <s v="Ago"/>
    <n v="2018"/>
  </r>
  <r>
    <d v="2018-04-09T00:00:00"/>
    <s v="OT-39911"/>
    <x v="728"/>
    <x v="582"/>
    <s v="UN"/>
    <x v="7"/>
    <s v="SALIDA"/>
    <n v="-7"/>
    <s v="Abr"/>
    <n v="2018"/>
  </r>
  <r>
    <d v="2018-04-27T00:00:00"/>
    <s v="OT-47273"/>
    <x v="233"/>
    <x v="211"/>
    <s v="UN"/>
    <x v="4"/>
    <s v="INGRESO"/>
    <n v="19"/>
    <s v="Abr"/>
    <n v="2018"/>
  </r>
  <r>
    <d v="2018-08-03T00:00:00"/>
    <s v="OT-15305"/>
    <x v="709"/>
    <x v="383"/>
    <s v="UN"/>
    <x v="4"/>
    <s v="INGRESO"/>
    <n v="13"/>
    <s v="Ago"/>
    <n v="2018"/>
  </r>
  <r>
    <d v="2018-07-14T00:00:00"/>
    <s v="OT-44120"/>
    <x v="729"/>
    <x v="540"/>
    <s v="UN"/>
    <x v="2"/>
    <s v="INGRESO"/>
    <n v="10"/>
    <s v="Jul"/>
    <n v="2018"/>
  </r>
  <r>
    <d v="2018-08-31T00:00:00"/>
    <s v="OT-37251"/>
    <x v="730"/>
    <x v="583"/>
    <s v="UN"/>
    <x v="4"/>
    <s v="INGRESO"/>
    <n v="19"/>
    <s v="Ago"/>
    <n v="2018"/>
  </r>
  <r>
    <d v="2018-02-14T00:00:00"/>
    <s v="OT-27390"/>
    <x v="201"/>
    <x v="183"/>
    <s v="UN"/>
    <x v="9"/>
    <s v="INGRESO"/>
    <n v="20"/>
    <s v="Feb"/>
    <n v="2018"/>
  </r>
  <r>
    <d v="2018-02-22T00:00:00"/>
    <s v="OT-43035"/>
    <x v="731"/>
    <x v="284"/>
    <s v="UN"/>
    <x v="6"/>
    <s v="INGRESO"/>
    <n v="20"/>
    <s v="Feb"/>
    <n v="2018"/>
  </r>
  <r>
    <d v="2018-08-20T00:00:00"/>
    <s v="OT-47950"/>
    <x v="455"/>
    <x v="388"/>
    <s v="UN"/>
    <x v="7"/>
    <s v="INGRESO"/>
    <n v="16"/>
    <s v="Ago"/>
    <n v="2018"/>
  </r>
  <r>
    <d v="2018-03-10T00:00:00"/>
    <s v="OT-15251"/>
    <x v="361"/>
    <x v="239"/>
    <s v="UN"/>
    <x v="3"/>
    <s v="SALIDA"/>
    <n v="-11"/>
    <s v="Mar"/>
    <n v="2018"/>
  </r>
  <r>
    <d v="2018-06-23T00:00:00"/>
    <s v="OT-29583"/>
    <x v="68"/>
    <x v="38"/>
    <s v="UN"/>
    <x v="0"/>
    <s v="SALIDA"/>
    <n v="-9"/>
    <s v="Jun"/>
    <n v="2018"/>
  </r>
  <r>
    <d v="2018-08-18T00:00:00"/>
    <s v="OT-25391"/>
    <x v="445"/>
    <x v="380"/>
    <s v="UN"/>
    <x v="9"/>
    <s v="INGRESO"/>
    <n v="16"/>
    <s v="Ago"/>
    <n v="2018"/>
  </r>
  <r>
    <d v="2018-07-23T00:00:00"/>
    <s v="OT-13966"/>
    <x v="732"/>
    <x v="584"/>
    <s v="UN"/>
    <x v="9"/>
    <s v="INGRESO"/>
    <n v="10"/>
    <s v="Jul"/>
    <n v="2018"/>
  </r>
  <r>
    <d v="2018-07-09T00:00:00"/>
    <s v="OT-37728"/>
    <x v="675"/>
    <x v="546"/>
    <s v="UN"/>
    <x v="5"/>
    <s v="SALIDA"/>
    <n v="-6"/>
    <s v="Jul"/>
    <n v="2018"/>
  </r>
  <r>
    <d v="2018-03-27T00:00:00"/>
    <s v="OT-36293"/>
    <x v="733"/>
    <x v="585"/>
    <s v="UN"/>
    <x v="4"/>
    <s v="SALIDA"/>
    <n v="-12"/>
    <s v="Mar"/>
    <n v="2018"/>
  </r>
  <r>
    <d v="2018-01-03T00:00:00"/>
    <s v="OT-48406"/>
    <x v="734"/>
    <x v="292"/>
    <s v="UN"/>
    <x v="4"/>
    <s v="INGRESO"/>
    <n v="10"/>
    <s v="Ene"/>
    <n v="2018"/>
  </r>
  <r>
    <d v="2018-01-19T00:00:00"/>
    <s v="OT-17846"/>
    <x v="735"/>
    <x v="586"/>
    <s v="UN"/>
    <x v="13"/>
    <s v="SALIDA"/>
    <n v="-19"/>
    <s v="Ene"/>
    <n v="2018"/>
  </r>
  <r>
    <d v="2018-01-13T00:00:00"/>
    <s v="OT-27732"/>
    <x v="157"/>
    <x v="147"/>
    <s v="UN"/>
    <x v="10"/>
    <s v="INGRESO"/>
    <n v="14"/>
    <s v="Ene"/>
    <n v="2018"/>
  </r>
  <r>
    <d v="2018-08-03T00:00:00"/>
    <s v="OT-31474"/>
    <x v="360"/>
    <x v="321"/>
    <s v="UN"/>
    <x v="7"/>
    <s v="SALIDA"/>
    <n v="-6"/>
    <s v="Ago"/>
    <n v="2018"/>
  </r>
  <r>
    <d v="2018-06-05T00:00:00"/>
    <s v="OT-39087"/>
    <x v="153"/>
    <x v="60"/>
    <s v="UN"/>
    <x v="12"/>
    <s v="INGRESO"/>
    <n v="16"/>
    <s v="Jun"/>
    <n v="2018"/>
  </r>
  <r>
    <d v="2018-07-05T00:00:00"/>
    <s v="OT-40963"/>
    <x v="736"/>
    <x v="587"/>
    <s v="UN"/>
    <x v="7"/>
    <s v="SALIDA"/>
    <n v="-6"/>
    <s v="Jul"/>
    <n v="2018"/>
  </r>
  <r>
    <d v="2018-08-14T00:00:00"/>
    <s v="OT-17455"/>
    <x v="661"/>
    <x v="537"/>
    <s v="UN"/>
    <x v="9"/>
    <s v="SALIDA"/>
    <n v="-11"/>
    <s v="Ago"/>
    <n v="2018"/>
  </r>
  <r>
    <d v="2018-06-19T00:00:00"/>
    <s v="OT-42220"/>
    <x v="374"/>
    <x v="83"/>
    <s v="UN"/>
    <x v="6"/>
    <s v="SALIDA"/>
    <n v="-12"/>
    <s v="Jun"/>
    <n v="2018"/>
  </r>
  <r>
    <d v="2018-03-26T00:00:00"/>
    <s v="OT-28353"/>
    <x v="737"/>
    <x v="446"/>
    <s v="UN"/>
    <x v="1"/>
    <s v="INGRESO"/>
    <n v="15"/>
    <s v="Mar"/>
    <n v="2018"/>
  </r>
  <r>
    <d v="2018-01-08T00:00:00"/>
    <s v="OT-42660"/>
    <x v="428"/>
    <x v="369"/>
    <s v="UN"/>
    <x v="1"/>
    <s v="SALIDA"/>
    <n v="-18"/>
    <s v="Ene"/>
    <n v="2018"/>
  </r>
  <r>
    <d v="2018-06-24T00:00:00"/>
    <s v="OT-22739"/>
    <x v="738"/>
    <x v="588"/>
    <s v="UN"/>
    <x v="1"/>
    <s v="INGRESO"/>
    <n v="19"/>
    <s v="Jun"/>
    <n v="2018"/>
  </r>
  <r>
    <d v="2018-06-05T00:00:00"/>
    <s v="OT-29169"/>
    <x v="538"/>
    <x v="447"/>
    <s v="UN"/>
    <x v="3"/>
    <s v="INGRESO"/>
    <n v="18"/>
    <s v="Jun"/>
    <n v="2018"/>
  </r>
  <r>
    <d v="2018-05-29T00:00:00"/>
    <s v="OT-19170"/>
    <x v="547"/>
    <x v="454"/>
    <s v="UN"/>
    <x v="2"/>
    <s v="INGRESO"/>
    <n v="18"/>
    <s v="May"/>
    <n v="2018"/>
  </r>
  <r>
    <d v="2018-06-17T00:00:00"/>
    <s v="OT-16020"/>
    <x v="739"/>
    <x v="589"/>
    <s v="UN"/>
    <x v="9"/>
    <s v="SALIDA"/>
    <n v="-9"/>
    <s v="Jun"/>
    <n v="2018"/>
  </r>
  <r>
    <d v="2018-06-06T00:00:00"/>
    <s v="OT-23003"/>
    <x v="365"/>
    <x v="325"/>
    <s v="UN"/>
    <x v="5"/>
    <s v="INGRESO"/>
    <n v="19"/>
    <s v="Jun"/>
    <n v="2018"/>
  </r>
  <r>
    <d v="2018-07-03T00:00:00"/>
    <s v="OT-35422"/>
    <x v="584"/>
    <x v="38"/>
    <s v="UN"/>
    <x v="0"/>
    <s v="INGRESO"/>
    <n v="10"/>
    <s v="Jul"/>
    <n v="2018"/>
  </r>
  <r>
    <d v="2018-06-14T00:00:00"/>
    <s v="OT-45931"/>
    <x v="156"/>
    <x v="146"/>
    <s v="UN"/>
    <x v="10"/>
    <s v="INGRESO"/>
    <n v="12"/>
    <s v="Jun"/>
    <n v="2018"/>
  </r>
  <r>
    <d v="2018-02-04T00:00:00"/>
    <s v="OT-16357"/>
    <x v="214"/>
    <x v="194"/>
    <s v="UN"/>
    <x v="9"/>
    <s v="INGRESO"/>
    <n v="12"/>
    <s v="Feb"/>
    <n v="2018"/>
  </r>
  <r>
    <d v="2018-04-13T00:00:00"/>
    <s v="OT-25136"/>
    <x v="740"/>
    <x v="590"/>
    <s v="UN"/>
    <x v="0"/>
    <s v="SALIDA"/>
    <n v="-20"/>
    <s v="Abr"/>
    <n v="2018"/>
  </r>
  <r>
    <d v="2018-01-21T00:00:00"/>
    <s v="OT-34612"/>
    <x v="741"/>
    <x v="591"/>
    <s v="UN"/>
    <x v="12"/>
    <s v="INGRESO"/>
    <n v="14"/>
    <s v="Ene"/>
    <n v="2018"/>
  </r>
  <r>
    <d v="2018-02-08T00:00:00"/>
    <s v="OT-28308"/>
    <x v="742"/>
    <x v="592"/>
    <s v="UN"/>
    <x v="12"/>
    <s v="INGRESO"/>
    <n v="12"/>
    <s v="Feb"/>
    <n v="2018"/>
  </r>
  <r>
    <d v="2018-05-19T00:00:00"/>
    <s v="OT-35480"/>
    <x v="649"/>
    <x v="530"/>
    <s v="UN"/>
    <x v="9"/>
    <s v="SALIDA"/>
    <n v="-16"/>
    <s v="May"/>
    <n v="2018"/>
  </r>
  <r>
    <d v="2018-07-12T00:00:00"/>
    <s v="OT-29781"/>
    <x v="464"/>
    <x v="394"/>
    <s v="UN"/>
    <x v="4"/>
    <s v="INGRESO"/>
    <n v="14"/>
    <s v="Jul"/>
    <n v="2018"/>
  </r>
  <r>
    <d v="2018-03-18T00:00:00"/>
    <s v="OT-49550"/>
    <x v="538"/>
    <x v="447"/>
    <s v="UN"/>
    <x v="3"/>
    <s v="SALIDA"/>
    <n v="-6"/>
    <s v="Mar"/>
    <n v="2018"/>
  </r>
  <r>
    <d v="2018-06-30T00:00:00"/>
    <s v="OT-33997"/>
    <x v="503"/>
    <x v="423"/>
    <s v="UN"/>
    <x v="12"/>
    <s v="SALIDA"/>
    <n v="-13"/>
    <s v="Jun"/>
    <n v="2018"/>
  </r>
  <r>
    <d v="2018-05-20T00:00:00"/>
    <s v="OT-27730"/>
    <x v="195"/>
    <x v="179"/>
    <s v="UN"/>
    <x v="9"/>
    <s v="INGRESO"/>
    <n v="18"/>
    <s v="May"/>
    <n v="2018"/>
  </r>
  <r>
    <d v="2018-07-19T00:00:00"/>
    <s v="OT-48189"/>
    <x v="510"/>
    <x v="24"/>
    <s v="UN"/>
    <x v="4"/>
    <s v="SALIDA"/>
    <n v="-10"/>
    <s v="Jul"/>
    <n v="2018"/>
  </r>
  <r>
    <d v="2018-03-15T00:00:00"/>
    <s v="OT-31277"/>
    <x v="728"/>
    <x v="582"/>
    <s v="UN"/>
    <x v="7"/>
    <s v="INGRESO"/>
    <n v="13"/>
    <s v="Mar"/>
    <n v="2018"/>
  </r>
  <r>
    <d v="2018-01-06T00:00:00"/>
    <s v="OT-13430"/>
    <x v="253"/>
    <x v="230"/>
    <s v="UN"/>
    <x v="5"/>
    <s v="INGRESO"/>
    <n v="15"/>
    <s v="Ene"/>
    <n v="2018"/>
  </r>
  <r>
    <d v="2018-03-23T00:00:00"/>
    <s v="OT-16501"/>
    <x v="144"/>
    <x v="135"/>
    <s v="UN"/>
    <x v="7"/>
    <s v="SALIDA"/>
    <n v="-5"/>
    <s v="Mar"/>
    <n v="2018"/>
  </r>
  <r>
    <d v="2018-07-10T00:00:00"/>
    <s v="OT-26342"/>
    <x v="743"/>
    <x v="593"/>
    <s v="UN"/>
    <x v="2"/>
    <s v="INGRESO"/>
    <n v="11"/>
    <s v="Jul"/>
    <n v="2018"/>
  </r>
  <r>
    <d v="2018-05-01T00:00:00"/>
    <s v="OT-48876"/>
    <x v="298"/>
    <x v="221"/>
    <s v="UN"/>
    <x v="6"/>
    <s v="INGRESO"/>
    <n v="18"/>
    <s v="May"/>
    <n v="2018"/>
  </r>
  <r>
    <d v="2018-01-14T00:00:00"/>
    <s v="OT-26489"/>
    <x v="296"/>
    <x v="267"/>
    <s v="UN"/>
    <x v="7"/>
    <s v="SALIDA"/>
    <n v="-14"/>
    <s v="Ene"/>
    <n v="2018"/>
  </r>
  <r>
    <d v="2018-08-13T00:00:00"/>
    <s v="OT-44653"/>
    <x v="744"/>
    <x v="221"/>
    <s v="UN"/>
    <x v="6"/>
    <s v="INGRESO"/>
    <n v="19"/>
    <s v="Ago"/>
    <n v="2018"/>
  </r>
  <r>
    <d v="2018-02-16T00:00:00"/>
    <s v="OT-39934"/>
    <x v="519"/>
    <x v="435"/>
    <s v="UN"/>
    <x v="9"/>
    <s v="SALIDA"/>
    <n v="-13"/>
    <s v="Feb"/>
    <n v="2018"/>
  </r>
  <r>
    <d v="2018-02-01T00:00:00"/>
    <s v="OT-46345"/>
    <x v="745"/>
    <x v="594"/>
    <s v="UN"/>
    <x v="7"/>
    <s v="SALIDA"/>
    <n v="-7"/>
    <s v="Feb"/>
    <n v="2018"/>
  </r>
  <r>
    <d v="2018-07-13T00:00:00"/>
    <s v="OT-30064"/>
    <x v="301"/>
    <x v="271"/>
    <s v="UN"/>
    <x v="12"/>
    <s v="SALIDA"/>
    <n v="-6"/>
    <s v="Jul"/>
    <n v="2018"/>
  </r>
  <r>
    <d v="2018-05-12T00:00:00"/>
    <s v="OT-44509"/>
    <x v="305"/>
    <x v="273"/>
    <s v="UN"/>
    <x v="10"/>
    <s v="INGRESO"/>
    <n v="13"/>
    <s v="May"/>
    <n v="2018"/>
  </r>
  <r>
    <d v="2018-08-30T00:00:00"/>
    <s v="OT-17766"/>
    <x v="746"/>
    <x v="595"/>
    <s v="UN"/>
    <x v="4"/>
    <s v="SALIDA"/>
    <n v="-6"/>
    <s v="Ago"/>
    <n v="2018"/>
  </r>
  <r>
    <d v="2018-06-05T00:00:00"/>
    <s v="OT-25174"/>
    <x v="122"/>
    <x v="115"/>
    <s v="UN"/>
    <x v="7"/>
    <s v="INGRESO"/>
    <n v="13"/>
    <s v="Jun"/>
    <n v="2018"/>
  </r>
  <r>
    <d v="2018-05-22T00:00:00"/>
    <s v="OT-31975"/>
    <x v="747"/>
    <x v="596"/>
    <s v="UN"/>
    <x v="8"/>
    <s v="INGRESO"/>
    <n v="15"/>
    <s v="May"/>
    <n v="2018"/>
  </r>
  <r>
    <d v="2018-08-22T00:00:00"/>
    <s v="OT-28433"/>
    <x v="341"/>
    <x v="304"/>
    <s v="UN"/>
    <x v="4"/>
    <s v="SALIDA"/>
    <n v="-5"/>
    <s v="Ago"/>
    <n v="2018"/>
  </r>
  <r>
    <d v="2018-01-20T00:00:00"/>
    <s v="OT-32307"/>
    <x v="748"/>
    <x v="597"/>
    <s v="UN"/>
    <x v="12"/>
    <s v="SALIDA"/>
    <n v="-14"/>
    <s v="Ene"/>
    <n v="2018"/>
  </r>
  <r>
    <d v="2018-02-02T00:00:00"/>
    <s v="OT-33218"/>
    <x v="749"/>
    <x v="598"/>
    <s v="UN"/>
    <x v="7"/>
    <s v="INGRESO"/>
    <n v="17"/>
    <s v="Feb"/>
    <n v="2018"/>
  </r>
  <r>
    <d v="2018-04-03T00:00:00"/>
    <s v="OT-15561"/>
    <x v="402"/>
    <x v="320"/>
    <s v="UN"/>
    <x v="7"/>
    <s v="SALIDA"/>
    <n v="-11"/>
    <s v="Abr"/>
    <n v="2018"/>
  </r>
  <r>
    <d v="2018-06-14T00:00:00"/>
    <s v="OT-41920"/>
    <x v="329"/>
    <x v="293"/>
    <s v="UN"/>
    <x v="3"/>
    <s v="INGRESO"/>
    <n v="15"/>
    <s v="Jun"/>
    <n v="2018"/>
  </r>
  <r>
    <d v="2018-03-11T00:00:00"/>
    <s v="OT-37986"/>
    <x v="750"/>
    <x v="339"/>
    <s v="UN"/>
    <x v="4"/>
    <s v="INGRESO"/>
    <n v="17"/>
    <s v="Mar"/>
    <n v="2018"/>
  </r>
  <r>
    <d v="2018-06-19T00:00:00"/>
    <s v="OT-33307"/>
    <x v="751"/>
    <x v="599"/>
    <s v="UN"/>
    <x v="2"/>
    <s v="SALIDA"/>
    <n v="-6"/>
    <s v="Jun"/>
    <n v="2018"/>
  </r>
  <r>
    <d v="2018-04-27T00:00:00"/>
    <s v="OT-42942"/>
    <x v="752"/>
    <x v="0"/>
    <s v="UN"/>
    <x v="0"/>
    <s v="INGRESO"/>
    <n v="17"/>
    <s v="Abr"/>
    <n v="2018"/>
  </r>
  <r>
    <d v="2018-04-08T00:00:00"/>
    <s v="OT-29323"/>
    <x v="753"/>
    <x v="443"/>
    <s v="UN"/>
    <x v="1"/>
    <s v="INGRESO"/>
    <n v="12"/>
    <s v="Abr"/>
    <n v="2018"/>
  </r>
  <r>
    <d v="2018-01-12T00:00:00"/>
    <s v="OT-31074"/>
    <x v="754"/>
    <x v="600"/>
    <s v="UN"/>
    <x v="7"/>
    <s v="SALIDA"/>
    <n v="-16"/>
    <s v="Ene"/>
    <n v="2018"/>
  </r>
  <r>
    <d v="2018-05-21T00:00:00"/>
    <s v="OT-19287"/>
    <x v="755"/>
    <x v="601"/>
    <s v="UN"/>
    <x v="12"/>
    <s v="SALIDA"/>
    <n v="-15"/>
    <s v="May"/>
    <n v="2018"/>
  </r>
  <r>
    <d v="2018-05-30T00:00:00"/>
    <s v="OT-19578"/>
    <x v="84"/>
    <x v="79"/>
    <s v="UN"/>
    <x v="12"/>
    <s v="SALIDA"/>
    <n v="-7"/>
    <s v="May"/>
    <n v="2018"/>
  </r>
  <r>
    <d v="2018-07-17T00:00:00"/>
    <s v="OT-41696"/>
    <x v="583"/>
    <x v="268"/>
    <s v="UN"/>
    <x v="1"/>
    <s v="SALIDA"/>
    <n v="-18"/>
    <s v="Jul"/>
    <n v="2018"/>
  </r>
  <r>
    <d v="2018-05-17T00:00:00"/>
    <s v="OT-37906"/>
    <x v="756"/>
    <x v="602"/>
    <s v="UN"/>
    <x v="3"/>
    <s v="SALIDA"/>
    <n v="-13"/>
    <s v="May"/>
    <n v="2018"/>
  </r>
  <r>
    <d v="2018-07-17T00:00:00"/>
    <s v="OT-18960"/>
    <x v="190"/>
    <x v="175"/>
    <s v="UN"/>
    <x v="10"/>
    <s v="INGRESO"/>
    <n v="20"/>
    <s v="Jul"/>
    <n v="2018"/>
  </r>
  <r>
    <d v="2018-01-10T00:00:00"/>
    <s v="OT-20548"/>
    <x v="297"/>
    <x v="268"/>
    <s v="UN"/>
    <x v="1"/>
    <s v="INGRESO"/>
    <n v="19"/>
    <s v="Ene"/>
    <n v="2018"/>
  </r>
  <r>
    <d v="2018-01-10T00:00:00"/>
    <s v="OT-29406"/>
    <x v="757"/>
    <x v="603"/>
    <s v="UN"/>
    <x v="7"/>
    <s v="INGRESO"/>
    <n v="11"/>
    <s v="Ene"/>
    <n v="2018"/>
  </r>
  <r>
    <d v="2018-03-11T00:00:00"/>
    <s v="OT-11588"/>
    <x v="558"/>
    <x v="463"/>
    <s v="UN"/>
    <x v="10"/>
    <s v="INGRESO"/>
    <n v="14"/>
    <s v="Mar"/>
    <n v="2018"/>
  </r>
  <r>
    <d v="2018-03-22T00:00:00"/>
    <s v="OT-46082"/>
    <x v="707"/>
    <x v="275"/>
    <s v="UN"/>
    <x v="7"/>
    <s v="SALIDA"/>
    <n v="-6"/>
    <s v="Mar"/>
    <n v="2018"/>
  </r>
  <r>
    <d v="2018-05-15T00:00:00"/>
    <s v="OT-16275"/>
    <x v="154"/>
    <x v="144"/>
    <s v="UN"/>
    <x v="5"/>
    <s v="INGRESO"/>
    <n v="17"/>
    <s v="May"/>
    <n v="2018"/>
  </r>
  <r>
    <d v="2018-03-27T00:00:00"/>
    <s v="OT-19565"/>
    <x v="440"/>
    <x v="210"/>
    <s v="UN"/>
    <x v="3"/>
    <s v="INGRESO"/>
    <n v="13"/>
    <s v="Mar"/>
    <n v="2018"/>
  </r>
  <r>
    <d v="2018-06-20T00:00:00"/>
    <s v="OT-11159"/>
    <x v="758"/>
    <x v="604"/>
    <s v="UN"/>
    <x v="1"/>
    <s v="INGRESO"/>
    <n v="10"/>
    <s v="Jun"/>
    <n v="2018"/>
  </r>
  <r>
    <d v="2018-01-19T00:00:00"/>
    <s v="OT-48225"/>
    <x v="759"/>
    <x v="206"/>
    <s v="UN"/>
    <x v="4"/>
    <s v="SALIDA"/>
    <n v="-20"/>
    <s v="Ene"/>
    <n v="2018"/>
  </r>
  <r>
    <d v="2018-03-16T00:00:00"/>
    <s v="OT-34966"/>
    <x v="107"/>
    <x v="101"/>
    <s v="UN"/>
    <x v="10"/>
    <s v="SALIDA"/>
    <n v="-5"/>
    <s v="Mar"/>
    <n v="2018"/>
  </r>
  <r>
    <d v="2018-08-14T00:00:00"/>
    <s v="OT-44327"/>
    <x v="317"/>
    <x v="284"/>
    <s v="UN"/>
    <x v="6"/>
    <s v="SALIDA"/>
    <n v="-12"/>
    <s v="Ago"/>
    <n v="2018"/>
  </r>
  <r>
    <d v="2018-03-01T00:00:00"/>
    <s v="OT-25447"/>
    <x v="665"/>
    <x v="539"/>
    <s v="UN"/>
    <x v="12"/>
    <s v="SALIDA"/>
    <n v="-12"/>
    <s v="Mar"/>
    <n v="2018"/>
  </r>
  <r>
    <d v="2018-02-05T00:00:00"/>
    <s v="OT-27192"/>
    <x v="760"/>
    <x v="605"/>
    <s v="UN"/>
    <x v="8"/>
    <s v="SALIDA"/>
    <n v="-6"/>
    <s v="Feb"/>
    <n v="2018"/>
  </r>
  <r>
    <d v="2018-08-15T00:00:00"/>
    <s v="OT-25104"/>
    <x v="44"/>
    <x v="41"/>
    <s v="UN"/>
    <x v="8"/>
    <s v="INGRESO"/>
    <n v="16"/>
    <s v="Ago"/>
    <n v="2018"/>
  </r>
  <r>
    <d v="2018-05-30T00:00:00"/>
    <s v="OT-23647"/>
    <x v="608"/>
    <x v="501"/>
    <s v="UN"/>
    <x v="12"/>
    <s v="INGRESO"/>
    <n v="12"/>
    <s v="May"/>
    <n v="2018"/>
  </r>
  <r>
    <d v="2018-07-23T00:00:00"/>
    <s v="OT-21206"/>
    <x v="282"/>
    <x v="256"/>
    <s v="UN"/>
    <x v="3"/>
    <s v="SALIDA"/>
    <n v="-9"/>
    <s v="Jul"/>
    <n v="2018"/>
  </r>
  <r>
    <d v="2018-06-09T00:00:00"/>
    <s v="OT-26881"/>
    <x v="761"/>
    <x v="126"/>
    <s v="UN"/>
    <x v="7"/>
    <s v="INGRESO"/>
    <n v="14"/>
    <s v="Jun"/>
    <n v="2018"/>
  </r>
  <r>
    <d v="2018-07-19T00:00:00"/>
    <s v="OT-31277"/>
    <x v="570"/>
    <x v="473"/>
    <s v="UN"/>
    <x v="2"/>
    <s v="SALIDA"/>
    <n v="-14"/>
    <s v="Jul"/>
    <n v="2018"/>
  </r>
  <r>
    <d v="2018-03-09T00:00:00"/>
    <s v="OT-10136"/>
    <x v="313"/>
    <x v="280"/>
    <s v="UN"/>
    <x v="3"/>
    <s v="SALIDA"/>
    <n v="-5"/>
    <s v="Mar"/>
    <n v="2018"/>
  </r>
  <r>
    <d v="2018-01-12T00:00:00"/>
    <s v="OT-13025"/>
    <x v="443"/>
    <x v="115"/>
    <s v="UN"/>
    <x v="7"/>
    <s v="INGRESO"/>
    <n v="13"/>
    <s v="Ene"/>
    <n v="2018"/>
  </r>
  <r>
    <d v="2018-07-15T00:00:00"/>
    <s v="OT-25282"/>
    <x v="762"/>
    <x v="268"/>
    <s v="UN"/>
    <x v="1"/>
    <s v="INGRESO"/>
    <n v="12"/>
    <s v="Jul"/>
    <n v="2018"/>
  </r>
  <r>
    <d v="2018-06-22T00:00:00"/>
    <s v="OT-44835"/>
    <x v="763"/>
    <x v="606"/>
    <s v="UN"/>
    <x v="12"/>
    <s v="SALIDA"/>
    <n v="-15"/>
    <s v="Jun"/>
    <n v="2018"/>
  </r>
  <r>
    <d v="2018-08-31T00:00:00"/>
    <s v="OT-37495"/>
    <x v="68"/>
    <x v="38"/>
    <s v="UN"/>
    <x v="0"/>
    <s v="INGRESO"/>
    <n v="13"/>
    <s v="Ago"/>
    <n v="2018"/>
  </r>
  <r>
    <d v="2018-01-18T00:00:00"/>
    <s v="OT-19285"/>
    <x v="613"/>
    <x v="504"/>
    <s v="UN"/>
    <x v="12"/>
    <s v="SALIDA"/>
    <n v="-13"/>
    <s v="Ene"/>
    <n v="2018"/>
  </r>
  <r>
    <d v="2018-08-15T00:00:00"/>
    <s v="OT-18641"/>
    <x v="425"/>
    <x v="367"/>
    <s v="UN"/>
    <x v="4"/>
    <s v="INGRESO"/>
    <n v="13"/>
    <s v="Ago"/>
    <n v="2018"/>
  </r>
  <r>
    <d v="2018-05-01T00:00:00"/>
    <s v="OT-11474"/>
    <x v="764"/>
    <x v="607"/>
    <s v="UN"/>
    <x v="6"/>
    <s v="INGRESO"/>
    <n v="13"/>
    <s v="May"/>
    <n v="2018"/>
  </r>
  <r>
    <d v="2018-07-07T00:00:00"/>
    <s v="OT-23070"/>
    <x v="290"/>
    <x v="262"/>
    <s v="UN"/>
    <x v="2"/>
    <s v="SALIDA"/>
    <n v="-13"/>
    <s v="Jul"/>
    <n v="2018"/>
  </r>
  <r>
    <d v="2018-07-12T00:00:00"/>
    <s v="OT-38849"/>
    <x v="724"/>
    <x v="579"/>
    <s v="UN"/>
    <x v="4"/>
    <s v="SALIDA"/>
    <n v="-13"/>
    <s v="Jul"/>
    <n v="2018"/>
  </r>
  <r>
    <d v="2018-07-06T00:00:00"/>
    <s v="OT-46510"/>
    <x v="110"/>
    <x v="103"/>
    <s v="UN"/>
    <x v="6"/>
    <s v="SALIDA"/>
    <n v="-18"/>
    <s v="Jul"/>
    <n v="2018"/>
  </r>
  <r>
    <d v="2018-03-09T00:00:00"/>
    <s v="OT-23382"/>
    <x v="613"/>
    <x v="504"/>
    <s v="UN"/>
    <x v="12"/>
    <s v="SALIDA"/>
    <n v="-19"/>
    <s v="Mar"/>
    <n v="2018"/>
  </r>
  <r>
    <d v="2018-04-28T00:00:00"/>
    <s v="OT-36471"/>
    <x v="645"/>
    <x v="527"/>
    <s v="UN"/>
    <x v="4"/>
    <s v="INGRESO"/>
    <n v="20"/>
    <s v="Abr"/>
    <n v="2018"/>
  </r>
  <r>
    <d v="2018-05-12T00:00:00"/>
    <s v="OT-36334"/>
    <x v="765"/>
    <x v="608"/>
    <s v="UN"/>
    <x v="0"/>
    <s v="INGRESO"/>
    <n v="10"/>
    <s v="May"/>
    <n v="2018"/>
  </r>
  <r>
    <d v="2018-08-02T00:00:00"/>
    <s v="OT-18418"/>
    <x v="584"/>
    <x v="38"/>
    <s v="UN"/>
    <x v="0"/>
    <s v="SALIDA"/>
    <n v="-13"/>
    <s v="Ago"/>
    <n v="2018"/>
  </r>
  <r>
    <d v="2018-07-01T00:00:00"/>
    <s v="OT-34676"/>
    <x v="524"/>
    <x v="439"/>
    <s v="UN"/>
    <x v="2"/>
    <s v="SALIDA"/>
    <n v="-8"/>
    <s v="Jul"/>
    <n v="2018"/>
  </r>
  <r>
    <d v="2018-06-05T00:00:00"/>
    <s v="OT-26488"/>
    <x v="208"/>
    <x v="189"/>
    <s v="UN"/>
    <x v="3"/>
    <s v="SALIDA"/>
    <n v="-19"/>
    <s v="Jun"/>
    <n v="2018"/>
  </r>
  <r>
    <d v="2018-03-09T00:00:00"/>
    <s v="OT-34166"/>
    <x v="766"/>
    <x v="609"/>
    <s v="UN"/>
    <x v="3"/>
    <s v="SALIDA"/>
    <n v="-15"/>
    <s v="Mar"/>
    <n v="2018"/>
  </r>
  <r>
    <d v="2018-06-01T00:00:00"/>
    <s v="OT-34260"/>
    <x v="483"/>
    <x v="410"/>
    <s v="UN"/>
    <x v="4"/>
    <s v="INGRESO"/>
    <n v="10"/>
    <s v="Jun"/>
    <n v="2018"/>
  </r>
  <r>
    <d v="2018-05-22T00:00:00"/>
    <s v="OT-36021"/>
    <x v="106"/>
    <x v="84"/>
    <s v="UN"/>
    <x v="7"/>
    <s v="SALIDA"/>
    <n v="-17"/>
    <s v="May"/>
    <n v="2018"/>
  </r>
  <r>
    <d v="2018-04-15T00:00:00"/>
    <s v="OT-40210"/>
    <x v="767"/>
    <x v="610"/>
    <s v="UN"/>
    <x v="4"/>
    <s v="INGRESO"/>
    <n v="15"/>
    <s v="Abr"/>
    <n v="2018"/>
  </r>
  <r>
    <d v="2018-06-08T00:00:00"/>
    <s v="OT-37815"/>
    <x v="768"/>
    <x v="611"/>
    <s v="UN"/>
    <x v="2"/>
    <s v="INGRESO"/>
    <n v="15"/>
    <s v="Jun"/>
    <n v="2018"/>
  </r>
  <r>
    <d v="2018-05-09T00:00:00"/>
    <s v="OT-29082"/>
    <x v="330"/>
    <x v="294"/>
    <s v="UN"/>
    <x v="4"/>
    <s v="SALIDA"/>
    <n v="-5"/>
    <s v="May"/>
    <n v="2018"/>
  </r>
  <r>
    <d v="2018-06-18T00:00:00"/>
    <s v="OT-48938"/>
    <x v="769"/>
    <x v="612"/>
    <s v="UN"/>
    <x v="4"/>
    <s v="INGRESO"/>
    <n v="18"/>
    <s v="Jun"/>
    <n v="2018"/>
  </r>
  <r>
    <d v="2018-07-11T00:00:00"/>
    <s v="OT-30718"/>
    <x v="770"/>
    <x v="613"/>
    <s v="UN"/>
    <x v="10"/>
    <s v="SALIDA"/>
    <n v="-6"/>
    <s v="Jul"/>
    <n v="2018"/>
  </r>
  <r>
    <d v="2018-08-24T00:00:00"/>
    <s v="OT-10649"/>
    <x v="151"/>
    <x v="142"/>
    <s v="UN"/>
    <x v="1"/>
    <s v="SALIDA"/>
    <n v="-17"/>
    <s v="Ago"/>
    <n v="2018"/>
  </r>
  <r>
    <d v="2018-04-01T00:00:00"/>
    <s v="OT-22228"/>
    <x v="537"/>
    <x v="288"/>
    <s v="UN"/>
    <x v="3"/>
    <s v="SALIDA"/>
    <n v="-5"/>
    <s v="Abr"/>
    <n v="2018"/>
  </r>
  <r>
    <d v="2018-08-07T00:00:00"/>
    <s v="OT-41220"/>
    <x v="771"/>
    <x v="22"/>
    <s v="UN"/>
    <x v="6"/>
    <s v="INGRESO"/>
    <n v="15"/>
    <s v="Ago"/>
    <n v="2018"/>
  </r>
  <r>
    <d v="2018-03-23T00:00:00"/>
    <s v="OT-34513"/>
    <x v="772"/>
    <x v="614"/>
    <s v="UN"/>
    <x v="4"/>
    <s v="INGRESO"/>
    <n v="20"/>
    <s v="Mar"/>
    <n v="2018"/>
  </r>
  <r>
    <d v="2018-07-27T00:00:00"/>
    <s v="OT-16105"/>
    <x v="338"/>
    <x v="301"/>
    <s v="UN"/>
    <x v="5"/>
    <s v="INGRESO"/>
    <n v="12"/>
    <s v="Jul"/>
    <n v="2018"/>
  </r>
  <r>
    <d v="2018-06-05T00:00:00"/>
    <s v="OT-25172"/>
    <x v="770"/>
    <x v="613"/>
    <s v="UN"/>
    <x v="10"/>
    <s v="INGRESO"/>
    <n v="17"/>
    <s v="Jun"/>
    <n v="2018"/>
  </r>
  <r>
    <d v="2018-05-31T00:00:00"/>
    <s v="OT-10563"/>
    <x v="170"/>
    <x v="159"/>
    <s v="UN"/>
    <x v="4"/>
    <s v="SALIDA"/>
    <n v="-15"/>
    <s v="May"/>
    <n v="2018"/>
  </r>
  <r>
    <d v="2018-02-04T00:00:00"/>
    <s v="OT-32519"/>
    <x v="323"/>
    <x v="152"/>
    <s v="UN"/>
    <x v="2"/>
    <s v="SALIDA"/>
    <n v="-16"/>
    <s v="Feb"/>
    <n v="2018"/>
  </r>
  <r>
    <d v="2018-01-16T00:00:00"/>
    <s v="OT-20655"/>
    <x v="620"/>
    <x v="509"/>
    <s v="UN"/>
    <x v="7"/>
    <s v="SALIDA"/>
    <n v="-14"/>
    <s v="Ene"/>
    <n v="2018"/>
  </r>
  <r>
    <d v="2018-08-10T00:00:00"/>
    <s v="OT-33990"/>
    <x v="732"/>
    <x v="584"/>
    <s v="UN"/>
    <x v="9"/>
    <s v="INGRESO"/>
    <n v="14"/>
    <s v="Ago"/>
    <n v="2018"/>
  </r>
  <r>
    <d v="2018-08-08T00:00:00"/>
    <s v="OT-43907"/>
    <x v="391"/>
    <x v="344"/>
    <s v="UN"/>
    <x v="9"/>
    <s v="INGRESO"/>
    <n v="17"/>
    <s v="Ago"/>
    <n v="2018"/>
  </r>
  <r>
    <d v="2018-07-30T00:00:00"/>
    <s v="OT-46480"/>
    <x v="667"/>
    <x v="541"/>
    <s v="UN"/>
    <x v="7"/>
    <s v="INGRESO"/>
    <n v="11"/>
    <s v="Jul"/>
    <n v="2018"/>
  </r>
  <r>
    <d v="2018-02-01T00:00:00"/>
    <s v="OT-32665"/>
    <x v="546"/>
    <x v="453"/>
    <s v="UN"/>
    <x v="5"/>
    <s v="INGRESO"/>
    <n v="10"/>
    <s v="Feb"/>
    <n v="2018"/>
  </r>
  <r>
    <d v="2018-01-15T00:00:00"/>
    <s v="OT-23376"/>
    <x v="534"/>
    <x v="125"/>
    <s v="UN"/>
    <x v="7"/>
    <s v="SALIDA"/>
    <n v="-20"/>
    <s v="Ene"/>
    <n v="2018"/>
  </r>
  <r>
    <d v="2018-02-11T00:00:00"/>
    <s v="OT-34174"/>
    <x v="285"/>
    <x v="258"/>
    <s v="UN"/>
    <x v="4"/>
    <s v="INGRESO"/>
    <n v="14"/>
    <s v="Feb"/>
    <n v="2018"/>
  </r>
  <r>
    <d v="2018-04-24T00:00:00"/>
    <s v="OT-47260"/>
    <x v="773"/>
    <x v="615"/>
    <s v="UN"/>
    <x v="8"/>
    <s v="INGRESO"/>
    <n v="13"/>
    <s v="Abr"/>
    <n v="2018"/>
  </r>
  <r>
    <d v="2018-07-26T00:00:00"/>
    <s v="OT-29564"/>
    <x v="391"/>
    <x v="344"/>
    <s v="UN"/>
    <x v="9"/>
    <s v="INGRESO"/>
    <n v="19"/>
    <s v="Jul"/>
    <n v="2018"/>
  </r>
  <r>
    <d v="2018-04-05T00:00:00"/>
    <s v="OT-14708"/>
    <x v="618"/>
    <x v="507"/>
    <s v="UN"/>
    <x v="4"/>
    <s v="SALIDA"/>
    <n v="-9"/>
    <s v="Abr"/>
    <n v="2018"/>
  </r>
  <r>
    <d v="2018-01-10T00:00:00"/>
    <s v="OT-38870"/>
    <x v="244"/>
    <x v="221"/>
    <s v="UN"/>
    <x v="6"/>
    <s v="SALIDA"/>
    <n v="-10"/>
    <s v="Ene"/>
    <n v="2018"/>
  </r>
  <r>
    <d v="2018-06-27T00:00:00"/>
    <s v="OT-49691"/>
    <x v="569"/>
    <x v="472"/>
    <s v="UN"/>
    <x v="5"/>
    <s v="SALIDA"/>
    <n v="-16"/>
    <s v="Jun"/>
    <n v="2018"/>
  </r>
  <r>
    <d v="2018-08-07T00:00:00"/>
    <s v="OT-21140"/>
    <x v="727"/>
    <x v="224"/>
    <s v="UN"/>
    <x v="6"/>
    <s v="SALIDA"/>
    <n v="-17"/>
    <s v="Ago"/>
    <n v="2018"/>
  </r>
  <r>
    <d v="2018-08-25T00:00:00"/>
    <s v="OT-10316"/>
    <x v="247"/>
    <x v="224"/>
    <s v="UN"/>
    <x v="6"/>
    <s v="SALIDA"/>
    <n v="-10"/>
    <s v="Ago"/>
    <n v="2018"/>
  </r>
  <r>
    <d v="2018-06-28T00:00:00"/>
    <s v="OT-20710"/>
    <x v="11"/>
    <x v="10"/>
    <s v="UN"/>
    <x v="4"/>
    <s v="SALIDA"/>
    <n v="-13"/>
    <s v="Jun"/>
    <n v="2018"/>
  </r>
  <r>
    <d v="2018-05-12T00:00:00"/>
    <s v="OT-32300"/>
    <x v="586"/>
    <x v="483"/>
    <s v="UN"/>
    <x v="9"/>
    <s v="SALIDA"/>
    <n v="-11"/>
    <s v="May"/>
    <n v="2018"/>
  </r>
  <r>
    <d v="2018-06-09T00:00:00"/>
    <s v="OT-18717"/>
    <x v="48"/>
    <x v="45"/>
    <s v="UN"/>
    <x v="7"/>
    <s v="INGRESO"/>
    <n v="16"/>
    <s v="Jun"/>
    <n v="2018"/>
  </r>
  <r>
    <d v="2018-03-20T00:00:00"/>
    <s v="OT-30687"/>
    <x v="632"/>
    <x v="517"/>
    <s v="UN"/>
    <x v="13"/>
    <s v="INGRESO"/>
    <n v="15"/>
    <s v="Mar"/>
    <n v="2018"/>
  </r>
  <r>
    <d v="2018-02-27T00:00:00"/>
    <s v="OT-19130"/>
    <x v="401"/>
    <x v="351"/>
    <s v="UN"/>
    <x v="1"/>
    <s v="SALIDA"/>
    <n v="-5"/>
    <s v="Feb"/>
    <n v="2018"/>
  </r>
  <r>
    <d v="2018-07-06T00:00:00"/>
    <s v="OT-39089"/>
    <x v="412"/>
    <x v="358"/>
    <s v="UN"/>
    <x v="9"/>
    <s v="INGRESO"/>
    <n v="15"/>
    <s v="Jul"/>
    <n v="2018"/>
  </r>
  <r>
    <d v="2018-03-29T00:00:00"/>
    <s v="OT-49181"/>
    <x v="764"/>
    <x v="607"/>
    <s v="UN"/>
    <x v="6"/>
    <s v="SALIDA"/>
    <n v="-5"/>
    <s v="Mar"/>
    <n v="2018"/>
  </r>
  <r>
    <d v="2018-01-06T00:00:00"/>
    <s v="OT-14020"/>
    <x v="164"/>
    <x v="153"/>
    <s v="UN"/>
    <x v="12"/>
    <s v="SALIDA"/>
    <n v="-5"/>
    <s v="Ene"/>
    <n v="2018"/>
  </r>
  <r>
    <d v="2018-02-06T00:00:00"/>
    <s v="OT-40163"/>
    <x v="774"/>
    <x v="616"/>
    <s v="UN"/>
    <x v="3"/>
    <s v="SALIDA"/>
    <n v="-11"/>
    <s v="Feb"/>
    <n v="2018"/>
  </r>
  <r>
    <d v="2018-05-28T00:00:00"/>
    <s v="OT-48581"/>
    <x v="775"/>
    <x v="261"/>
    <s v="UN"/>
    <x v="12"/>
    <s v="SALIDA"/>
    <n v="-5"/>
    <s v="May"/>
    <n v="2018"/>
  </r>
  <r>
    <d v="2018-03-15T00:00:00"/>
    <s v="OT-15033"/>
    <x v="776"/>
    <x v="617"/>
    <s v="UN"/>
    <x v="12"/>
    <s v="SALIDA"/>
    <n v="-13"/>
    <s v="Mar"/>
    <n v="2018"/>
  </r>
  <r>
    <d v="2018-08-18T00:00:00"/>
    <s v="OT-19182"/>
    <x v="777"/>
    <x v="618"/>
    <s v="UN"/>
    <x v="4"/>
    <s v="INGRESO"/>
    <n v="13"/>
    <s v="Ago"/>
    <n v="2018"/>
  </r>
  <r>
    <d v="2018-01-16T00:00:00"/>
    <s v="OT-44480"/>
    <x v="206"/>
    <x v="26"/>
    <s v="UN"/>
    <x v="6"/>
    <s v="INGRESO"/>
    <n v="19"/>
    <s v="Ene"/>
    <n v="2018"/>
  </r>
  <r>
    <d v="2018-05-20T00:00:00"/>
    <s v="OT-25513"/>
    <x v="145"/>
    <x v="136"/>
    <s v="UN"/>
    <x v="4"/>
    <s v="SALIDA"/>
    <n v="-7"/>
    <s v="May"/>
    <n v="2018"/>
  </r>
  <r>
    <d v="2018-08-07T00:00:00"/>
    <s v="OT-18777"/>
    <x v="698"/>
    <x v="457"/>
    <s v="UN"/>
    <x v="9"/>
    <s v="SALIDA"/>
    <n v="-14"/>
    <s v="Ago"/>
    <n v="2018"/>
  </r>
  <r>
    <d v="2018-01-16T00:00:00"/>
    <s v="OT-37500"/>
    <x v="471"/>
    <x v="400"/>
    <s v="UN"/>
    <x v="4"/>
    <s v="INGRESO"/>
    <n v="20"/>
    <s v="Ene"/>
    <n v="2018"/>
  </r>
  <r>
    <d v="2018-05-08T00:00:00"/>
    <s v="OT-15797"/>
    <x v="778"/>
    <x v="619"/>
    <s v="UN"/>
    <x v="10"/>
    <s v="SALIDA"/>
    <n v="-20"/>
    <s v="May"/>
    <n v="2018"/>
  </r>
  <r>
    <d v="2018-04-17T00:00:00"/>
    <s v="OT-24748"/>
    <x v="671"/>
    <x v="543"/>
    <s v="UN"/>
    <x v="4"/>
    <s v="INGRESO"/>
    <n v="11"/>
    <s v="Abr"/>
    <n v="2018"/>
  </r>
  <r>
    <d v="2018-02-13T00:00:00"/>
    <s v="OT-28821"/>
    <x v="601"/>
    <x v="495"/>
    <s v="UN"/>
    <x v="8"/>
    <s v="SALIDA"/>
    <n v="-18"/>
    <s v="Feb"/>
    <n v="2018"/>
  </r>
  <r>
    <d v="2018-03-01T00:00:00"/>
    <s v="OT-19406"/>
    <x v="645"/>
    <x v="527"/>
    <s v="UN"/>
    <x v="4"/>
    <s v="SALIDA"/>
    <n v="-20"/>
    <s v="Mar"/>
    <n v="2018"/>
  </r>
  <r>
    <d v="2018-07-16T00:00:00"/>
    <s v="OT-43733"/>
    <x v="779"/>
    <x v="118"/>
    <s v="UN"/>
    <x v="4"/>
    <s v="INGRESO"/>
    <n v="18"/>
    <s v="Jul"/>
    <n v="2018"/>
  </r>
  <r>
    <d v="2018-04-28T00:00:00"/>
    <s v="OT-33190"/>
    <x v="78"/>
    <x v="73"/>
    <s v="UN"/>
    <x v="3"/>
    <s v="SALIDA"/>
    <n v="-13"/>
    <s v="Abr"/>
    <n v="2018"/>
  </r>
  <r>
    <d v="2018-05-10T00:00:00"/>
    <s v="OT-40480"/>
    <x v="627"/>
    <x v="14"/>
    <s v="UN"/>
    <x v="7"/>
    <s v="INGRESO"/>
    <n v="10"/>
    <s v="May"/>
    <n v="2018"/>
  </r>
  <r>
    <d v="2018-05-28T00:00:00"/>
    <s v="OT-25729"/>
    <x v="459"/>
    <x v="90"/>
    <s v="UN"/>
    <x v="7"/>
    <s v="INGRESO"/>
    <n v="14"/>
    <s v="May"/>
    <n v="2018"/>
  </r>
  <r>
    <d v="2018-07-26T00:00:00"/>
    <s v="OT-41066"/>
    <x v="437"/>
    <x v="376"/>
    <s v="UN"/>
    <x v="6"/>
    <s v="INGRESO"/>
    <n v="20"/>
    <s v="Jul"/>
    <n v="2018"/>
  </r>
  <r>
    <d v="2018-03-06T00:00:00"/>
    <s v="OT-44913"/>
    <x v="639"/>
    <x v="524"/>
    <s v="UN"/>
    <x v="9"/>
    <s v="INGRESO"/>
    <n v="18"/>
    <s v="Mar"/>
    <n v="2018"/>
  </r>
  <r>
    <d v="2018-08-04T00:00:00"/>
    <s v="OT-22070"/>
    <x v="44"/>
    <x v="41"/>
    <s v="UN"/>
    <x v="8"/>
    <s v="SALIDA"/>
    <n v="-9"/>
    <s v="Ago"/>
    <n v="2018"/>
  </r>
  <r>
    <d v="2018-07-13T00:00:00"/>
    <s v="OT-20229"/>
    <x v="367"/>
    <x v="327"/>
    <s v="UN"/>
    <x v="4"/>
    <s v="INGRESO"/>
    <n v="14"/>
    <s v="Jul"/>
    <n v="2018"/>
  </r>
  <r>
    <d v="2018-07-10T00:00:00"/>
    <s v="OT-32460"/>
    <x v="215"/>
    <x v="195"/>
    <s v="UN"/>
    <x v="7"/>
    <s v="SALIDA"/>
    <n v="-20"/>
    <s v="Jul"/>
    <n v="2018"/>
  </r>
  <r>
    <d v="2018-02-28T00:00:00"/>
    <s v="OT-32250"/>
    <x v="747"/>
    <x v="596"/>
    <s v="UN"/>
    <x v="8"/>
    <s v="INGRESO"/>
    <n v="18"/>
    <s v="Feb"/>
    <n v="2018"/>
  </r>
  <r>
    <d v="2018-01-05T00:00:00"/>
    <s v="OT-49321"/>
    <x v="780"/>
    <x v="240"/>
    <s v="UN"/>
    <x v="7"/>
    <s v="INGRESO"/>
    <n v="20"/>
    <s v="Ene"/>
    <n v="2018"/>
  </r>
  <r>
    <d v="2018-04-18T00:00:00"/>
    <s v="OT-26743"/>
    <x v="781"/>
    <x v="620"/>
    <s v="UN"/>
    <x v="5"/>
    <s v="SALIDA"/>
    <n v="-16"/>
    <s v="Abr"/>
    <n v="2018"/>
  </r>
  <r>
    <d v="2018-04-26T00:00:00"/>
    <s v="OT-20578"/>
    <x v="441"/>
    <x v="284"/>
    <s v="UN"/>
    <x v="6"/>
    <s v="INGRESO"/>
    <n v="10"/>
    <s v="Abr"/>
    <n v="2018"/>
  </r>
  <r>
    <d v="2018-01-20T00:00:00"/>
    <s v="OT-37441"/>
    <x v="567"/>
    <x v="347"/>
    <s v="UN"/>
    <x v="4"/>
    <s v="SALIDA"/>
    <n v="-7"/>
    <s v="Ene"/>
    <n v="2018"/>
  </r>
  <r>
    <d v="2018-03-02T00:00:00"/>
    <s v="OT-28455"/>
    <x v="782"/>
    <x v="346"/>
    <s v="UN"/>
    <x v="7"/>
    <s v="SALIDA"/>
    <n v="-20"/>
    <s v="Mar"/>
    <n v="2018"/>
  </r>
  <r>
    <d v="2018-04-10T00:00:00"/>
    <s v="OT-36265"/>
    <x v="480"/>
    <x v="48"/>
    <s v="UN"/>
    <x v="10"/>
    <s v="SALIDA"/>
    <n v="-20"/>
    <s v="Abr"/>
    <n v="2018"/>
  </r>
  <r>
    <d v="2018-01-03T00:00:00"/>
    <s v="OT-14644"/>
    <x v="783"/>
    <x v="33"/>
    <s v="UN"/>
    <x v="10"/>
    <s v="SALIDA"/>
    <n v="-8"/>
    <s v="Ene"/>
    <n v="2018"/>
  </r>
  <r>
    <d v="2018-07-05T00:00:00"/>
    <s v="OT-20360"/>
    <x v="181"/>
    <x v="166"/>
    <s v="UN"/>
    <x v="8"/>
    <s v="INGRESO"/>
    <n v="16"/>
    <s v="Jul"/>
    <n v="2018"/>
  </r>
  <r>
    <d v="2018-06-29T00:00:00"/>
    <s v="OT-41740"/>
    <x v="272"/>
    <x v="246"/>
    <s v="UN"/>
    <x v="4"/>
    <s v="SALIDA"/>
    <n v="-8"/>
    <s v="Jun"/>
    <n v="2018"/>
  </r>
  <r>
    <d v="2018-05-01T00:00:00"/>
    <s v="OT-40710"/>
    <x v="784"/>
    <x v="615"/>
    <s v="UN"/>
    <x v="8"/>
    <s v="INGRESO"/>
    <n v="14"/>
    <s v="May"/>
    <n v="2018"/>
  </r>
  <r>
    <d v="2018-04-19T00:00:00"/>
    <s v="OT-38994"/>
    <x v="439"/>
    <x v="378"/>
    <s v="UN"/>
    <x v="9"/>
    <s v="SALIDA"/>
    <n v="-9"/>
    <s v="Abr"/>
    <n v="2018"/>
  </r>
  <r>
    <d v="2018-04-16T00:00:00"/>
    <s v="OT-17745"/>
    <x v="785"/>
    <x v="621"/>
    <s v="UN"/>
    <x v="7"/>
    <s v="INGRESO"/>
    <n v="16"/>
    <s v="Abr"/>
    <n v="2018"/>
  </r>
  <r>
    <d v="2018-02-04T00:00:00"/>
    <s v="OT-39149"/>
    <x v="582"/>
    <x v="481"/>
    <s v="UN"/>
    <x v="4"/>
    <s v="SALIDA"/>
    <n v="-8"/>
    <s v="Feb"/>
    <n v="2018"/>
  </r>
  <r>
    <d v="2018-01-07T00:00:00"/>
    <s v="OT-23086"/>
    <x v="256"/>
    <x v="233"/>
    <s v="UN"/>
    <x v="4"/>
    <s v="INGRESO"/>
    <n v="19"/>
    <s v="Ene"/>
    <n v="2018"/>
  </r>
  <r>
    <d v="2018-01-08T00:00:00"/>
    <s v="OT-19839"/>
    <x v="786"/>
    <x v="622"/>
    <s v="UN"/>
    <x v="4"/>
    <s v="INGRESO"/>
    <n v="15"/>
    <s v="Ene"/>
    <n v="2018"/>
  </r>
  <r>
    <d v="2018-04-19T00:00:00"/>
    <s v="OT-14100"/>
    <x v="784"/>
    <x v="615"/>
    <s v="UN"/>
    <x v="8"/>
    <s v="SALIDA"/>
    <n v="-19"/>
    <s v="Abr"/>
    <n v="2018"/>
  </r>
  <r>
    <d v="2018-07-04T00:00:00"/>
    <s v="OT-36306"/>
    <x v="569"/>
    <x v="472"/>
    <s v="UN"/>
    <x v="5"/>
    <s v="INGRESO"/>
    <n v="16"/>
    <s v="Jul"/>
    <n v="2018"/>
  </r>
  <r>
    <d v="2018-04-17T00:00:00"/>
    <s v="OT-31366"/>
    <x v="787"/>
    <x v="623"/>
    <s v="UN"/>
    <x v="2"/>
    <s v="SALIDA"/>
    <n v="-15"/>
    <s v="Abr"/>
    <n v="2018"/>
  </r>
  <r>
    <d v="2018-02-13T00:00:00"/>
    <s v="OT-33575"/>
    <x v="788"/>
    <x v="624"/>
    <s v="UN"/>
    <x v="2"/>
    <s v="SALIDA"/>
    <n v="-16"/>
    <s v="Feb"/>
    <n v="2018"/>
  </r>
  <r>
    <d v="2018-06-24T00:00:00"/>
    <s v="OT-12743"/>
    <x v="789"/>
    <x v="178"/>
    <s v="UN"/>
    <x v="10"/>
    <s v="INGRESO"/>
    <n v="15"/>
    <s v="Jun"/>
    <n v="2018"/>
  </r>
  <r>
    <d v="2018-02-09T00:00:00"/>
    <s v="OT-30556"/>
    <x v="790"/>
    <x v="625"/>
    <s v="UN"/>
    <x v="4"/>
    <s v="INGRESO"/>
    <n v="20"/>
    <s v="Feb"/>
    <n v="2018"/>
  </r>
  <r>
    <d v="2018-04-20T00:00:00"/>
    <s v="OT-47334"/>
    <x v="615"/>
    <x v="173"/>
    <s v="UN"/>
    <x v="7"/>
    <s v="INGRESO"/>
    <n v="18"/>
    <s v="Abr"/>
    <n v="2018"/>
  </r>
  <r>
    <d v="2018-04-21T00:00:00"/>
    <s v="OT-20896"/>
    <x v="518"/>
    <x v="434"/>
    <s v="UN"/>
    <x v="12"/>
    <s v="INGRESO"/>
    <n v="11"/>
    <s v="Abr"/>
    <n v="2018"/>
  </r>
  <r>
    <d v="2018-01-16T00:00:00"/>
    <s v="OT-22622"/>
    <x v="791"/>
    <x v="626"/>
    <s v="UN"/>
    <x v="4"/>
    <s v="SALIDA"/>
    <n v="-10"/>
    <s v="Ene"/>
    <n v="2018"/>
  </r>
  <r>
    <d v="2018-07-25T00:00:00"/>
    <s v="OT-18064"/>
    <x v="33"/>
    <x v="31"/>
    <s v="UN"/>
    <x v="1"/>
    <s v="SALIDA"/>
    <n v="-16"/>
    <s v="Jul"/>
    <n v="2018"/>
  </r>
  <r>
    <d v="2018-07-22T00:00:00"/>
    <s v="OT-49384"/>
    <x v="454"/>
    <x v="387"/>
    <s v="UN"/>
    <x v="7"/>
    <s v="INGRESO"/>
    <n v="11"/>
    <s v="Jul"/>
    <n v="2018"/>
  </r>
  <r>
    <d v="2018-08-30T00:00:00"/>
    <s v="OT-30317"/>
    <x v="128"/>
    <x v="120"/>
    <s v="UN"/>
    <x v="4"/>
    <s v="SALIDA"/>
    <n v="-10"/>
    <s v="Ago"/>
    <n v="2018"/>
  </r>
  <r>
    <d v="2018-07-20T00:00:00"/>
    <s v="OT-26282"/>
    <x v="792"/>
    <x v="627"/>
    <s v="UN"/>
    <x v="7"/>
    <s v="SALIDA"/>
    <n v="-10"/>
    <s v="Jul"/>
    <n v="2018"/>
  </r>
  <r>
    <d v="2018-01-18T00:00:00"/>
    <s v="OT-38263"/>
    <x v="156"/>
    <x v="146"/>
    <s v="UN"/>
    <x v="10"/>
    <s v="SALIDA"/>
    <n v="-15"/>
    <s v="Ene"/>
    <n v="2018"/>
  </r>
  <r>
    <d v="2018-04-19T00:00:00"/>
    <s v="OT-14784"/>
    <x v="132"/>
    <x v="124"/>
    <s v="UN"/>
    <x v="6"/>
    <s v="INGRESO"/>
    <n v="15"/>
    <s v="Abr"/>
    <n v="2018"/>
  </r>
  <r>
    <d v="2018-04-01T00:00:00"/>
    <s v="OT-12681"/>
    <x v="793"/>
    <x v="628"/>
    <s v="UN"/>
    <x v="4"/>
    <s v="INGRESO"/>
    <n v="18"/>
    <s v="Abr"/>
    <n v="2018"/>
  </r>
  <r>
    <d v="2018-07-20T00:00:00"/>
    <s v="OT-19737"/>
    <x v="794"/>
    <x v="73"/>
    <s v="UN"/>
    <x v="3"/>
    <s v="INGRESO"/>
    <n v="19"/>
    <s v="Jul"/>
    <n v="2018"/>
  </r>
  <r>
    <d v="2018-04-07T00:00:00"/>
    <s v="OT-27912"/>
    <x v="795"/>
    <x v="629"/>
    <s v="UN"/>
    <x v="3"/>
    <s v="INGRESO"/>
    <n v="12"/>
    <s v="Abr"/>
    <n v="2018"/>
  </r>
  <r>
    <d v="2018-06-30T00:00:00"/>
    <s v="OT-31017"/>
    <x v="154"/>
    <x v="144"/>
    <s v="UN"/>
    <x v="5"/>
    <s v="SALIDA"/>
    <n v="-18"/>
    <s v="Jun"/>
    <n v="2018"/>
  </r>
  <r>
    <d v="2018-01-07T00:00:00"/>
    <s v="OT-49471"/>
    <x v="796"/>
    <x v="270"/>
    <s v="UN"/>
    <x v="7"/>
    <s v="INGRESO"/>
    <n v="18"/>
    <s v="Ene"/>
    <n v="2018"/>
  </r>
  <r>
    <d v="2018-07-30T00:00:00"/>
    <s v="OT-14560"/>
    <x v="731"/>
    <x v="284"/>
    <s v="UN"/>
    <x v="6"/>
    <s v="SALIDA"/>
    <n v="-20"/>
    <s v="Jul"/>
    <n v="2018"/>
  </r>
  <r>
    <d v="2018-02-03T00:00:00"/>
    <s v="OT-26528"/>
    <x v="404"/>
    <x v="29"/>
    <s v="UN"/>
    <x v="7"/>
    <s v="SALIDA"/>
    <n v="-9"/>
    <s v="Feb"/>
    <n v="2018"/>
  </r>
  <r>
    <d v="2018-02-10T00:00:00"/>
    <s v="OT-47395"/>
    <x v="647"/>
    <x v="529"/>
    <s v="UN"/>
    <x v="10"/>
    <s v="SALIDA"/>
    <n v="-6"/>
    <s v="Feb"/>
    <n v="2018"/>
  </r>
  <r>
    <d v="2018-03-03T00:00:00"/>
    <s v="OT-47254"/>
    <x v="459"/>
    <x v="90"/>
    <s v="UN"/>
    <x v="7"/>
    <s v="SALIDA"/>
    <n v="-9"/>
    <s v="Mar"/>
    <n v="2018"/>
  </r>
  <r>
    <d v="2018-07-05T00:00:00"/>
    <s v="OT-39603"/>
    <x v="160"/>
    <x v="31"/>
    <s v="UN"/>
    <x v="1"/>
    <s v="SALIDA"/>
    <n v="-10"/>
    <s v="Jul"/>
    <n v="2018"/>
  </r>
  <r>
    <d v="2018-05-03T00:00:00"/>
    <s v="OT-36278"/>
    <x v="797"/>
    <x v="470"/>
    <s v="UN"/>
    <x v="7"/>
    <s v="INGRESO"/>
    <n v="15"/>
    <s v="May"/>
    <n v="2018"/>
  </r>
  <r>
    <d v="2018-04-12T00:00:00"/>
    <s v="OT-48099"/>
    <x v="798"/>
    <x v="142"/>
    <s v="UN"/>
    <x v="1"/>
    <s v="INGRESO"/>
    <n v="11"/>
    <s v="Abr"/>
    <n v="2018"/>
  </r>
  <r>
    <d v="2018-03-12T00:00:00"/>
    <s v="OT-30709"/>
    <x v="498"/>
    <x v="363"/>
    <s v="UN"/>
    <x v="7"/>
    <s v="SALIDA"/>
    <n v="-17"/>
    <s v="Mar"/>
    <n v="2018"/>
  </r>
  <r>
    <d v="2018-01-10T00:00:00"/>
    <s v="OT-28231"/>
    <x v="37"/>
    <x v="34"/>
    <s v="UN"/>
    <x v="10"/>
    <s v="SALIDA"/>
    <n v="-11"/>
    <s v="Ene"/>
    <n v="2018"/>
  </r>
  <r>
    <d v="2018-06-13T00:00:00"/>
    <s v="OT-48150"/>
    <x v="799"/>
    <x v="41"/>
    <s v="UN"/>
    <x v="8"/>
    <s v="INGRESO"/>
    <n v="11"/>
    <s v="Jun"/>
    <n v="2018"/>
  </r>
  <r>
    <d v="2018-01-23T00:00:00"/>
    <s v="OT-37168"/>
    <x v="616"/>
    <x v="505"/>
    <s v="UN"/>
    <x v="7"/>
    <s v="INGRESO"/>
    <n v="12"/>
    <s v="Ene"/>
    <n v="2018"/>
  </r>
  <r>
    <d v="2018-01-27T00:00:00"/>
    <s v="OT-46019"/>
    <x v="800"/>
    <x v="38"/>
    <s v="UN"/>
    <x v="0"/>
    <s v="INGRESO"/>
    <n v="20"/>
    <s v="Ene"/>
    <n v="2018"/>
  </r>
  <r>
    <d v="2018-02-04T00:00:00"/>
    <s v="OT-49816"/>
    <x v="349"/>
    <x v="311"/>
    <s v="UN"/>
    <x v="9"/>
    <s v="SALIDA"/>
    <n v="-17"/>
    <s v="Feb"/>
    <n v="2018"/>
  </r>
  <r>
    <d v="2018-03-04T00:00:00"/>
    <s v="OT-31179"/>
    <x v="791"/>
    <x v="626"/>
    <s v="UN"/>
    <x v="4"/>
    <s v="INGRESO"/>
    <n v="14"/>
    <s v="Mar"/>
    <n v="2018"/>
  </r>
  <r>
    <d v="2018-01-24T00:00:00"/>
    <s v="OT-16819"/>
    <x v="674"/>
    <x v="545"/>
    <s v="UN"/>
    <x v="7"/>
    <s v="SALIDA"/>
    <n v="-18"/>
    <s v="Ene"/>
    <n v="2018"/>
  </r>
  <r>
    <d v="2018-04-15T00:00:00"/>
    <s v="OT-27973"/>
    <x v="174"/>
    <x v="20"/>
    <s v="UN"/>
    <x v="7"/>
    <s v="INGRESO"/>
    <n v="12"/>
    <s v="Abr"/>
    <n v="2018"/>
  </r>
  <r>
    <d v="2018-02-27T00:00:00"/>
    <s v="OT-36882"/>
    <x v="349"/>
    <x v="311"/>
    <s v="UN"/>
    <x v="9"/>
    <s v="INGRESO"/>
    <n v="11"/>
    <s v="Feb"/>
    <n v="2018"/>
  </r>
  <r>
    <d v="2018-06-29T00:00:00"/>
    <s v="OT-24086"/>
    <x v="139"/>
    <x v="131"/>
    <s v="UN"/>
    <x v="4"/>
    <s v="INGRESO"/>
    <n v="15"/>
    <s v="Jun"/>
    <n v="2018"/>
  </r>
  <r>
    <d v="2018-02-06T00:00:00"/>
    <s v="OT-48664"/>
    <x v="239"/>
    <x v="216"/>
    <s v="UN"/>
    <x v="9"/>
    <s v="SALIDA"/>
    <n v="-8"/>
    <s v="Feb"/>
    <n v="2018"/>
  </r>
  <r>
    <d v="2018-02-22T00:00:00"/>
    <s v="OT-26035"/>
    <x v="171"/>
    <x v="160"/>
    <s v="UN"/>
    <x v="1"/>
    <s v="SALIDA"/>
    <n v="-9"/>
    <s v="Feb"/>
    <n v="2018"/>
  </r>
  <r>
    <d v="2018-03-06T00:00:00"/>
    <s v="OT-49786"/>
    <x v="801"/>
    <x v="630"/>
    <s v="UN"/>
    <x v="9"/>
    <s v="INGRESO"/>
    <n v="19"/>
    <s v="Mar"/>
    <n v="2018"/>
  </r>
  <r>
    <d v="2018-04-19T00:00:00"/>
    <s v="OT-12531"/>
    <x v="777"/>
    <x v="618"/>
    <s v="UN"/>
    <x v="4"/>
    <s v="SALIDA"/>
    <n v="-19"/>
    <s v="Abr"/>
    <n v="2018"/>
  </r>
  <r>
    <d v="2018-01-22T00:00:00"/>
    <s v="OT-20034"/>
    <x v="411"/>
    <x v="305"/>
    <s v="UN"/>
    <x v="3"/>
    <s v="SALIDA"/>
    <n v="-18"/>
    <s v="Ene"/>
    <n v="2018"/>
  </r>
  <r>
    <d v="2018-02-14T00:00:00"/>
    <s v="OT-32644"/>
    <x v="575"/>
    <x v="477"/>
    <s v="UN"/>
    <x v="4"/>
    <s v="SALIDA"/>
    <n v="-6"/>
    <s v="Feb"/>
    <n v="2018"/>
  </r>
  <r>
    <d v="2018-06-10T00:00:00"/>
    <s v="OT-34674"/>
    <x v="238"/>
    <x v="215"/>
    <s v="UN"/>
    <x v="4"/>
    <s v="SALIDA"/>
    <n v="-10"/>
    <s v="Jun"/>
    <n v="2018"/>
  </r>
  <r>
    <d v="2018-03-29T00:00:00"/>
    <s v="OT-10843"/>
    <x v="205"/>
    <x v="187"/>
    <s v="UN"/>
    <x v="12"/>
    <s v="INGRESO"/>
    <n v="19"/>
    <s v="Mar"/>
    <n v="2018"/>
  </r>
  <r>
    <d v="2018-02-02T00:00:00"/>
    <s v="OT-36743"/>
    <x v="227"/>
    <x v="205"/>
    <s v="UN"/>
    <x v="4"/>
    <s v="INGRESO"/>
    <n v="17"/>
    <s v="Feb"/>
    <n v="2018"/>
  </r>
  <r>
    <d v="2018-05-24T00:00:00"/>
    <s v="OT-38651"/>
    <x v="62"/>
    <x v="58"/>
    <s v="UN"/>
    <x v="4"/>
    <s v="SALIDA"/>
    <n v="-20"/>
    <s v="May"/>
    <n v="2018"/>
  </r>
  <r>
    <d v="2018-08-03T00:00:00"/>
    <s v="OT-12153"/>
    <x v="501"/>
    <x v="72"/>
    <s v="UN"/>
    <x v="9"/>
    <s v="INGRESO"/>
    <n v="20"/>
    <s v="Ago"/>
    <n v="2018"/>
  </r>
  <r>
    <d v="2018-04-29T00:00:00"/>
    <s v="OT-35412"/>
    <x v="763"/>
    <x v="606"/>
    <s v="UN"/>
    <x v="12"/>
    <s v="SALIDA"/>
    <n v="-7"/>
    <s v="Abr"/>
    <n v="2018"/>
  </r>
  <r>
    <d v="2018-08-31T00:00:00"/>
    <s v="OT-29420"/>
    <x v="609"/>
    <x v="13"/>
    <s v="UN"/>
    <x v="8"/>
    <s v="INGRESO"/>
    <n v="15"/>
    <s v="Ago"/>
    <n v="2018"/>
  </r>
  <r>
    <d v="2018-04-24T00:00:00"/>
    <s v="OT-22765"/>
    <x v="240"/>
    <x v="217"/>
    <s v="UN"/>
    <x v="4"/>
    <s v="SALIDA"/>
    <n v="-10"/>
    <s v="Abr"/>
    <n v="2018"/>
  </r>
  <r>
    <d v="2018-04-06T00:00:00"/>
    <s v="OT-49292"/>
    <x v="802"/>
    <x v="631"/>
    <s v="UN"/>
    <x v="7"/>
    <s v="INGRESO"/>
    <n v="17"/>
    <s v="Abr"/>
    <n v="2018"/>
  </r>
  <r>
    <d v="2018-06-08T00:00:00"/>
    <s v="OT-27287"/>
    <x v="440"/>
    <x v="210"/>
    <s v="UN"/>
    <x v="3"/>
    <s v="SALIDA"/>
    <n v="-12"/>
    <s v="Jun"/>
    <n v="2018"/>
  </r>
  <r>
    <d v="2018-04-13T00:00:00"/>
    <s v="OT-23678"/>
    <x v="578"/>
    <x v="478"/>
    <s v="UN"/>
    <x v="4"/>
    <s v="SALIDA"/>
    <n v="-16"/>
    <s v="Abr"/>
    <n v="2018"/>
  </r>
  <r>
    <d v="2018-06-11T00:00:00"/>
    <s v="OT-31439"/>
    <x v="52"/>
    <x v="49"/>
    <s v="UN"/>
    <x v="8"/>
    <s v="SALIDA"/>
    <n v="-17"/>
    <s v="Jun"/>
    <n v="2018"/>
  </r>
  <r>
    <d v="2018-04-24T00:00:00"/>
    <s v="OT-47678"/>
    <x v="58"/>
    <x v="55"/>
    <s v="UN"/>
    <x v="4"/>
    <s v="SALIDA"/>
    <n v="-17"/>
    <s v="Abr"/>
    <n v="2018"/>
  </r>
  <r>
    <d v="2018-07-01T00:00:00"/>
    <s v="OT-39445"/>
    <x v="228"/>
    <x v="206"/>
    <s v="UN"/>
    <x v="4"/>
    <s v="INGRESO"/>
    <n v="14"/>
    <s v="Jul"/>
    <n v="2018"/>
  </r>
  <r>
    <d v="2018-07-27T00:00:00"/>
    <s v="OT-12931"/>
    <x v="194"/>
    <x v="178"/>
    <s v="UN"/>
    <x v="10"/>
    <s v="SALIDA"/>
    <n v="-8"/>
    <s v="Jul"/>
    <n v="2018"/>
  </r>
  <r>
    <d v="2018-07-20T00:00:00"/>
    <s v="OT-23359"/>
    <x v="386"/>
    <x v="15"/>
    <s v="UN"/>
    <x v="4"/>
    <s v="INGRESO"/>
    <n v="12"/>
    <s v="Jul"/>
    <n v="2018"/>
  </r>
  <r>
    <d v="2018-01-27T00:00:00"/>
    <s v="OT-37446"/>
    <x v="803"/>
    <x v="31"/>
    <s v="UN"/>
    <x v="1"/>
    <s v="SALIDA"/>
    <n v="-19"/>
    <s v="Ene"/>
    <n v="2018"/>
  </r>
  <r>
    <d v="2018-02-22T00:00:00"/>
    <s v="OT-42887"/>
    <x v="264"/>
    <x v="126"/>
    <s v="UN"/>
    <x v="7"/>
    <s v="SALIDA"/>
    <n v="-10"/>
    <s v="Feb"/>
    <n v="2018"/>
  </r>
  <r>
    <d v="2018-07-03T00:00:00"/>
    <s v="OT-28946"/>
    <x v="167"/>
    <x v="156"/>
    <s v="UN"/>
    <x v="4"/>
    <s v="INGRESO"/>
    <n v="12"/>
    <s v="Jul"/>
    <n v="2018"/>
  </r>
  <r>
    <d v="2018-01-18T00:00:00"/>
    <s v="OT-34323"/>
    <x v="56"/>
    <x v="53"/>
    <s v="UN"/>
    <x v="4"/>
    <s v="INGRESO"/>
    <n v="15"/>
    <s v="Ene"/>
    <n v="2018"/>
  </r>
  <r>
    <d v="2018-08-12T00:00:00"/>
    <s v="OT-39352"/>
    <x v="784"/>
    <x v="615"/>
    <s v="UN"/>
    <x v="8"/>
    <s v="SALIDA"/>
    <n v="-19"/>
    <s v="Ago"/>
    <n v="2018"/>
  </r>
  <r>
    <d v="2018-06-11T00:00:00"/>
    <s v="OT-15376"/>
    <x v="804"/>
    <x v="632"/>
    <s v="UN"/>
    <x v="4"/>
    <s v="SALIDA"/>
    <n v="-8"/>
    <s v="Jun"/>
    <n v="2018"/>
  </r>
  <r>
    <d v="2018-06-15T00:00:00"/>
    <s v="OT-19159"/>
    <x v="632"/>
    <x v="517"/>
    <s v="UN"/>
    <x v="13"/>
    <s v="INGRESO"/>
    <n v="11"/>
    <s v="Jun"/>
    <n v="2018"/>
  </r>
  <r>
    <d v="2018-05-24T00:00:00"/>
    <s v="OT-28472"/>
    <x v="546"/>
    <x v="453"/>
    <s v="UN"/>
    <x v="5"/>
    <s v="INGRESO"/>
    <n v="13"/>
    <s v="May"/>
    <n v="2018"/>
  </r>
  <r>
    <d v="2018-03-27T00:00:00"/>
    <s v="OT-26476"/>
    <x v="436"/>
    <x v="102"/>
    <s v="UN"/>
    <x v="3"/>
    <s v="SALIDA"/>
    <n v="-16"/>
    <s v="Mar"/>
    <n v="2018"/>
  </r>
  <r>
    <d v="2018-07-04T00:00:00"/>
    <s v="OT-21291"/>
    <x v="620"/>
    <x v="509"/>
    <s v="UN"/>
    <x v="7"/>
    <s v="INGRESO"/>
    <n v="14"/>
    <s v="Jul"/>
    <n v="2018"/>
  </r>
  <r>
    <d v="2018-07-17T00:00:00"/>
    <s v="OT-14886"/>
    <x v="294"/>
    <x v="159"/>
    <s v="UN"/>
    <x v="6"/>
    <s v="SALIDA"/>
    <n v="-7"/>
    <s v="Jul"/>
    <n v="2018"/>
  </r>
  <r>
    <d v="2018-06-10T00:00:00"/>
    <s v="OT-25276"/>
    <x v="770"/>
    <x v="613"/>
    <s v="UN"/>
    <x v="10"/>
    <s v="INGRESO"/>
    <n v="18"/>
    <s v="Jun"/>
    <n v="2018"/>
  </r>
  <r>
    <d v="2018-06-01T00:00:00"/>
    <s v="OT-22178"/>
    <x v="805"/>
    <x v="633"/>
    <s v="UN"/>
    <x v="4"/>
    <s v="INGRESO"/>
    <n v="17"/>
    <s v="Jun"/>
    <n v="2018"/>
  </r>
  <r>
    <d v="2018-05-27T00:00:00"/>
    <s v="OT-38684"/>
    <x v="626"/>
    <x v="351"/>
    <s v="UN"/>
    <x v="1"/>
    <s v="INGRESO"/>
    <n v="11"/>
    <s v="May"/>
    <n v="2018"/>
  </r>
  <r>
    <d v="2018-07-26T00:00:00"/>
    <s v="OT-42945"/>
    <x v="716"/>
    <x v="574"/>
    <s v="UN"/>
    <x v="4"/>
    <s v="INGRESO"/>
    <n v="17"/>
    <s v="Jul"/>
    <n v="2018"/>
  </r>
  <r>
    <d v="2018-06-07T00:00:00"/>
    <s v="OT-46729"/>
    <x v="319"/>
    <x v="286"/>
    <s v="UN"/>
    <x v="7"/>
    <s v="INGRESO"/>
    <n v="18"/>
    <s v="Jun"/>
    <n v="2018"/>
  </r>
  <r>
    <d v="2018-06-19T00:00:00"/>
    <s v="OT-29540"/>
    <x v="61"/>
    <x v="57"/>
    <s v="UN"/>
    <x v="4"/>
    <s v="SALIDA"/>
    <n v="-20"/>
    <s v="Jun"/>
    <n v="2018"/>
  </r>
  <r>
    <d v="2018-01-30T00:00:00"/>
    <s v="OT-32927"/>
    <x v="531"/>
    <x v="82"/>
    <s v="UN"/>
    <x v="6"/>
    <s v="INGRESO"/>
    <n v="13"/>
    <s v="Ene"/>
    <n v="2018"/>
  </r>
  <r>
    <d v="2018-08-11T00:00:00"/>
    <s v="OT-21451"/>
    <x v="806"/>
    <x v="57"/>
    <s v="UN"/>
    <x v="4"/>
    <s v="SALIDA"/>
    <n v="-5"/>
    <s v="Ago"/>
    <n v="2018"/>
  </r>
  <r>
    <d v="2018-07-22T00:00:00"/>
    <s v="OT-36540"/>
    <x v="405"/>
    <x v="353"/>
    <s v="UN"/>
    <x v="4"/>
    <s v="SALIDA"/>
    <n v="-14"/>
    <s v="Jul"/>
    <n v="2018"/>
  </r>
  <r>
    <d v="2018-02-17T00:00:00"/>
    <s v="OT-30469"/>
    <x v="250"/>
    <x v="227"/>
    <s v="UN"/>
    <x v="0"/>
    <s v="INGRESO"/>
    <n v="12"/>
    <s v="Feb"/>
    <n v="2018"/>
  </r>
  <r>
    <d v="2018-05-24T00:00:00"/>
    <s v="OT-47947"/>
    <x v="807"/>
    <x v="634"/>
    <s v="UN"/>
    <x v="4"/>
    <s v="INGRESO"/>
    <n v="20"/>
    <s v="May"/>
    <n v="2018"/>
  </r>
  <r>
    <d v="2018-02-12T00:00:00"/>
    <s v="OT-10662"/>
    <x v="808"/>
    <x v="635"/>
    <s v="UN"/>
    <x v="4"/>
    <s v="SALIDA"/>
    <n v="-5"/>
    <s v="Feb"/>
    <n v="2018"/>
  </r>
  <r>
    <d v="2018-01-28T00:00:00"/>
    <s v="OT-23059"/>
    <x v="127"/>
    <x v="119"/>
    <s v="UN"/>
    <x v="4"/>
    <s v="INGRESO"/>
    <n v="16"/>
    <s v="Ene"/>
    <n v="2018"/>
  </r>
  <r>
    <d v="2018-07-29T00:00:00"/>
    <s v="OT-26372"/>
    <x v="555"/>
    <x v="460"/>
    <s v="UN"/>
    <x v="6"/>
    <s v="SALIDA"/>
    <n v="-9"/>
    <s v="Jul"/>
    <n v="2018"/>
  </r>
  <r>
    <d v="2018-03-11T00:00:00"/>
    <s v="OT-27007"/>
    <x v="212"/>
    <x v="155"/>
    <s v="UN"/>
    <x v="9"/>
    <s v="INGRESO"/>
    <n v="20"/>
    <s v="Mar"/>
    <n v="2018"/>
  </r>
  <r>
    <d v="2018-01-20T00:00:00"/>
    <s v="OT-28320"/>
    <x v="58"/>
    <x v="55"/>
    <s v="UN"/>
    <x v="4"/>
    <s v="SALIDA"/>
    <n v="-8"/>
    <s v="Ene"/>
    <n v="2018"/>
  </r>
  <r>
    <d v="2018-08-12T00:00:00"/>
    <s v="OT-49225"/>
    <x v="809"/>
    <x v="27"/>
    <s v="UN"/>
    <x v="6"/>
    <s v="SALIDA"/>
    <n v="-19"/>
    <s v="Ago"/>
    <n v="2018"/>
  </r>
  <r>
    <d v="2018-07-14T00:00:00"/>
    <s v="OT-22981"/>
    <x v="810"/>
    <x v="246"/>
    <s v="UN"/>
    <x v="4"/>
    <s v="SALIDA"/>
    <n v="-7"/>
    <s v="Jul"/>
    <n v="2018"/>
  </r>
  <r>
    <d v="2018-07-05T00:00:00"/>
    <s v="OT-41291"/>
    <x v="564"/>
    <x v="468"/>
    <s v="UN"/>
    <x v="8"/>
    <s v="SALIDA"/>
    <n v="-7"/>
    <s v="Jul"/>
    <n v="2018"/>
  </r>
  <r>
    <d v="2018-05-18T00:00:00"/>
    <s v="OT-31322"/>
    <x v="486"/>
    <x v="412"/>
    <s v="UN"/>
    <x v="13"/>
    <s v="SALIDA"/>
    <n v="-20"/>
    <s v="May"/>
    <n v="2018"/>
  </r>
  <r>
    <d v="2018-05-19T00:00:00"/>
    <s v="OT-49686"/>
    <x v="492"/>
    <x v="418"/>
    <s v="UN"/>
    <x v="8"/>
    <s v="INGRESO"/>
    <n v="11"/>
    <s v="May"/>
    <n v="2018"/>
  </r>
  <r>
    <d v="2018-04-13T00:00:00"/>
    <s v="OT-39265"/>
    <x v="811"/>
    <x v="636"/>
    <s v="UN"/>
    <x v="9"/>
    <s v="INGRESO"/>
    <n v="16"/>
    <s v="Abr"/>
    <n v="2018"/>
  </r>
  <r>
    <d v="2018-03-02T00:00:00"/>
    <s v="OT-44439"/>
    <x v="139"/>
    <x v="131"/>
    <s v="UN"/>
    <x v="4"/>
    <s v="SALIDA"/>
    <n v="-6"/>
    <s v="Mar"/>
    <n v="2018"/>
  </r>
  <r>
    <d v="2018-04-09T00:00:00"/>
    <s v="OT-43377"/>
    <x v="696"/>
    <x v="562"/>
    <s v="UN"/>
    <x v="7"/>
    <s v="SALIDA"/>
    <n v="-16"/>
    <s v="Abr"/>
    <n v="2018"/>
  </r>
  <r>
    <d v="2018-01-29T00:00:00"/>
    <s v="OT-12064"/>
    <x v="228"/>
    <x v="206"/>
    <s v="UN"/>
    <x v="4"/>
    <s v="INGRESO"/>
    <n v="12"/>
    <s v="Ene"/>
    <n v="2018"/>
  </r>
  <r>
    <d v="2018-05-11T00:00:00"/>
    <s v="OT-44565"/>
    <x v="442"/>
    <x v="379"/>
    <s v="UN"/>
    <x v="12"/>
    <s v="INGRESO"/>
    <n v="14"/>
    <s v="May"/>
    <n v="2018"/>
  </r>
  <r>
    <d v="2018-08-26T00:00:00"/>
    <s v="OT-25126"/>
    <x v="812"/>
    <x v="637"/>
    <s v="UN"/>
    <x v="9"/>
    <s v="SALIDA"/>
    <n v="-9"/>
    <s v="Ago"/>
    <n v="2018"/>
  </r>
  <r>
    <d v="2018-05-30T00:00:00"/>
    <s v="OT-20703"/>
    <x v="622"/>
    <x v="511"/>
    <s v="UN"/>
    <x v="9"/>
    <s v="INGRESO"/>
    <n v="10"/>
    <s v="May"/>
    <n v="2018"/>
  </r>
  <r>
    <d v="2018-04-08T00:00:00"/>
    <s v="OT-42840"/>
    <x v="305"/>
    <x v="273"/>
    <s v="UN"/>
    <x v="10"/>
    <s v="SALIDA"/>
    <n v="-18"/>
    <s v="Abr"/>
    <n v="2018"/>
  </r>
  <r>
    <d v="2018-05-19T00:00:00"/>
    <s v="OT-38884"/>
    <x v="182"/>
    <x v="167"/>
    <s v="UN"/>
    <x v="5"/>
    <s v="INGRESO"/>
    <n v="20"/>
    <s v="May"/>
    <n v="2018"/>
  </r>
  <r>
    <d v="2018-07-30T00:00:00"/>
    <s v="OT-28916"/>
    <x v="210"/>
    <x v="191"/>
    <s v="UN"/>
    <x v="7"/>
    <s v="INGRESO"/>
    <n v="17"/>
    <s v="Jul"/>
    <n v="2018"/>
  </r>
  <r>
    <d v="2018-05-19T00:00:00"/>
    <s v="OT-17616"/>
    <x v="344"/>
    <x v="307"/>
    <s v="UN"/>
    <x v="12"/>
    <s v="SALIDA"/>
    <n v="-9"/>
    <s v="May"/>
    <n v="2018"/>
  </r>
  <r>
    <d v="2018-02-16T00:00:00"/>
    <s v="OT-40090"/>
    <x v="730"/>
    <x v="583"/>
    <s v="UN"/>
    <x v="4"/>
    <s v="SALIDA"/>
    <n v="-13"/>
    <s v="Feb"/>
    <n v="2018"/>
  </r>
  <r>
    <d v="2018-01-01T00:00:00"/>
    <s v="OT-25598"/>
    <x v="531"/>
    <x v="82"/>
    <s v="UN"/>
    <x v="6"/>
    <s v="SALIDA"/>
    <n v="-7"/>
    <s v="Ene"/>
    <n v="2018"/>
  </r>
  <r>
    <d v="2018-03-15T00:00:00"/>
    <s v="OT-33620"/>
    <x v="35"/>
    <x v="33"/>
    <s v="UN"/>
    <x v="10"/>
    <s v="SALIDA"/>
    <n v="-5"/>
    <s v="Mar"/>
    <n v="2018"/>
  </r>
  <r>
    <d v="2018-04-07T00:00:00"/>
    <s v="OT-19831"/>
    <x v="813"/>
    <x v="638"/>
    <s v="UN"/>
    <x v="3"/>
    <s v="INGRESO"/>
    <n v="11"/>
    <s v="Abr"/>
    <n v="2018"/>
  </r>
  <r>
    <d v="2018-06-13T00:00:00"/>
    <s v="OT-17106"/>
    <x v="430"/>
    <x v="371"/>
    <s v="UN"/>
    <x v="10"/>
    <s v="INGRESO"/>
    <n v="16"/>
    <s v="Jun"/>
    <n v="2018"/>
  </r>
  <r>
    <d v="2018-01-05T00:00:00"/>
    <s v="OT-27204"/>
    <x v="336"/>
    <x v="299"/>
    <s v="UN"/>
    <x v="12"/>
    <s v="SALIDA"/>
    <n v="-11"/>
    <s v="Ene"/>
    <n v="2018"/>
  </r>
  <r>
    <d v="2018-02-12T00:00:00"/>
    <s v="OT-36604"/>
    <x v="814"/>
    <x v="639"/>
    <s v="UN"/>
    <x v="2"/>
    <s v="SALIDA"/>
    <n v="-10"/>
    <s v="Feb"/>
    <n v="2018"/>
  </r>
  <r>
    <d v="2018-08-08T00:00:00"/>
    <s v="OT-27386"/>
    <x v="779"/>
    <x v="118"/>
    <s v="UN"/>
    <x v="4"/>
    <s v="INGRESO"/>
    <n v="10"/>
    <s v="Ago"/>
    <n v="2018"/>
  </r>
  <r>
    <d v="2018-01-24T00:00:00"/>
    <s v="OT-41948"/>
    <x v="764"/>
    <x v="607"/>
    <s v="UN"/>
    <x v="6"/>
    <s v="SALIDA"/>
    <n v="-13"/>
    <s v="Ene"/>
    <n v="2018"/>
  </r>
  <r>
    <d v="2018-04-08T00:00:00"/>
    <s v="OT-16800"/>
    <x v="302"/>
    <x v="193"/>
    <s v="UN"/>
    <x v="9"/>
    <s v="INGRESO"/>
    <n v="10"/>
    <s v="Abr"/>
    <n v="2018"/>
  </r>
  <r>
    <d v="2018-03-03T00:00:00"/>
    <s v="OT-37170"/>
    <x v="230"/>
    <x v="208"/>
    <s v="UN"/>
    <x v="7"/>
    <s v="INGRESO"/>
    <n v="12"/>
    <s v="Mar"/>
    <n v="2018"/>
  </r>
  <r>
    <d v="2018-01-18T00:00:00"/>
    <s v="OT-43487"/>
    <x v="540"/>
    <x v="449"/>
    <s v="UN"/>
    <x v="4"/>
    <s v="INGRESO"/>
    <n v="11"/>
    <s v="Ene"/>
    <n v="2018"/>
  </r>
  <r>
    <d v="2018-07-24T00:00:00"/>
    <s v="OT-30153"/>
    <x v="647"/>
    <x v="529"/>
    <s v="UN"/>
    <x v="10"/>
    <s v="INGRESO"/>
    <n v="16"/>
    <s v="Jul"/>
    <n v="2018"/>
  </r>
  <r>
    <d v="2018-01-17T00:00:00"/>
    <s v="OT-32044"/>
    <x v="748"/>
    <x v="597"/>
    <s v="UN"/>
    <x v="12"/>
    <s v="INGRESO"/>
    <n v="12"/>
    <s v="Ene"/>
    <n v="2018"/>
  </r>
  <r>
    <d v="2018-03-19T00:00:00"/>
    <s v="OT-40952"/>
    <x v="815"/>
    <x v="100"/>
    <s v="UN"/>
    <x v="7"/>
    <s v="INGRESO"/>
    <n v="11"/>
    <s v="Mar"/>
    <n v="2018"/>
  </r>
  <r>
    <d v="2018-08-24T00:00:00"/>
    <s v="OT-25495"/>
    <x v="816"/>
    <x v="640"/>
    <s v="UN"/>
    <x v="7"/>
    <s v="INGRESO"/>
    <n v="12"/>
    <s v="Ago"/>
    <n v="2018"/>
  </r>
  <r>
    <d v="2018-05-17T00:00:00"/>
    <s v="OT-47324"/>
    <x v="17"/>
    <x v="16"/>
    <s v="UN"/>
    <x v="9"/>
    <s v="INGRESO"/>
    <n v="18"/>
    <s v="May"/>
    <n v="2018"/>
  </r>
  <r>
    <d v="2018-06-26T00:00:00"/>
    <s v="OT-30806"/>
    <x v="214"/>
    <x v="194"/>
    <s v="UN"/>
    <x v="9"/>
    <s v="SALIDA"/>
    <n v="-14"/>
    <s v="Jun"/>
    <n v="2018"/>
  </r>
  <r>
    <d v="2018-05-23T00:00:00"/>
    <s v="OT-47467"/>
    <x v="338"/>
    <x v="301"/>
    <s v="UN"/>
    <x v="5"/>
    <s v="SALIDA"/>
    <n v="-13"/>
    <s v="May"/>
    <n v="2018"/>
  </r>
  <r>
    <d v="2018-08-22T00:00:00"/>
    <s v="OT-33076"/>
    <x v="639"/>
    <x v="524"/>
    <s v="UN"/>
    <x v="9"/>
    <s v="INGRESO"/>
    <n v="10"/>
    <s v="Ago"/>
    <n v="2018"/>
  </r>
  <r>
    <d v="2018-05-23T00:00:00"/>
    <s v="OT-23787"/>
    <x v="23"/>
    <x v="21"/>
    <s v="UN"/>
    <x v="11"/>
    <s v="SALIDA"/>
    <n v="-16"/>
    <s v="May"/>
    <n v="2018"/>
  </r>
  <r>
    <d v="2018-06-21T00:00:00"/>
    <s v="OT-34654"/>
    <x v="817"/>
    <x v="641"/>
    <s v="UN"/>
    <x v="4"/>
    <s v="INGRESO"/>
    <n v="10"/>
    <s v="Jun"/>
    <n v="2018"/>
  </r>
  <r>
    <d v="2018-01-25T00:00:00"/>
    <s v="OT-41803"/>
    <x v="33"/>
    <x v="31"/>
    <s v="UN"/>
    <x v="1"/>
    <s v="INGRESO"/>
    <n v="17"/>
    <s v="Ene"/>
    <n v="2018"/>
  </r>
  <r>
    <d v="2018-02-28T00:00:00"/>
    <s v="OT-49574"/>
    <x v="382"/>
    <x v="339"/>
    <s v="UN"/>
    <x v="4"/>
    <s v="SALIDA"/>
    <n v="-6"/>
    <s v="Feb"/>
    <n v="2018"/>
  </r>
  <r>
    <d v="2018-02-03T00:00:00"/>
    <s v="OT-26535"/>
    <x v="665"/>
    <x v="539"/>
    <s v="UN"/>
    <x v="12"/>
    <s v="SALIDA"/>
    <n v="-10"/>
    <s v="Feb"/>
    <n v="2018"/>
  </r>
  <r>
    <d v="2018-08-18T00:00:00"/>
    <s v="OT-29146"/>
    <x v="783"/>
    <x v="33"/>
    <s v="UN"/>
    <x v="10"/>
    <s v="INGRESO"/>
    <n v="12"/>
    <s v="Ago"/>
    <n v="2018"/>
  </r>
  <r>
    <d v="2018-02-19T00:00:00"/>
    <s v="OT-21405"/>
    <x v="350"/>
    <x v="8"/>
    <s v="UN"/>
    <x v="9"/>
    <s v="INGRESO"/>
    <n v="16"/>
    <s v="Feb"/>
    <n v="2018"/>
  </r>
  <r>
    <d v="2018-07-28T00:00:00"/>
    <s v="OT-32665"/>
    <x v="185"/>
    <x v="170"/>
    <s v="UN"/>
    <x v="4"/>
    <s v="INGRESO"/>
    <n v="18"/>
    <s v="Jul"/>
    <n v="2018"/>
  </r>
  <r>
    <d v="2018-02-24T00:00:00"/>
    <s v="OT-39266"/>
    <x v="496"/>
    <x v="420"/>
    <s v="UN"/>
    <x v="4"/>
    <s v="INGRESO"/>
    <n v="19"/>
    <s v="Feb"/>
    <n v="2018"/>
  </r>
  <r>
    <d v="2018-01-03T00:00:00"/>
    <s v="OT-25399"/>
    <x v="818"/>
    <x v="387"/>
    <s v="UN"/>
    <x v="7"/>
    <s v="SALIDA"/>
    <n v="-20"/>
    <s v="Ene"/>
    <n v="2018"/>
  </r>
  <r>
    <d v="2018-04-19T00:00:00"/>
    <s v="OT-44587"/>
    <x v="512"/>
    <x v="430"/>
    <s v="UN"/>
    <x v="7"/>
    <s v="SALIDA"/>
    <n v="-11"/>
    <s v="Abr"/>
    <n v="2018"/>
  </r>
  <r>
    <d v="2018-07-16T00:00:00"/>
    <s v="OT-17604"/>
    <x v="294"/>
    <x v="159"/>
    <s v="UN"/>
    <x v="6"/>
    <s v="SALIDA"/>
    <n v="-20"/>
    <s v="Jul"/>
    <n v="2018"/>
  </r>
  <r>
    <d v="2018-02-15T00:00:00"/>
    <s v="OT-44872"/>
    <x v="174"/>
    <x v="20"/>
    <s v="UN"/>
    <x v="7"/>
    <s v="INGRESO"/>
    <n v="19"/>
    <s v="Feb"/>
    <n v="2018"/>
  </r>
  <r>
    <d v="2018-03-28T00:00:00"/>
    <s v="OT-25751"/>
    <x v="673"/>
    <x v="544"/>
    <s v="UN"/>
    <x v="4"/>
    <s v="SALIDA"/>
    <n v="-8"/>
    <s v="Mar"/>
    <n v="2018"/>
  </r>
  <r>
    <d v="2018-01-22T00:00:00"/>
    <s v="OT-22198"/>
    <x v="220"/>
    <x v="199"/>
    <s v="UN"/>
    <x v="7"/>
    <s v="INGRESO"/>
    <n v="16"/>
    <s v="Ene"/>
    <n v="2018"/>
  </r>
  <r>
    <d v="2018-03-04T00:00:00"/>
    <s v="OT-42042"/>
    <x v="791"/>
    <x v="626"/>
    <s v="UN"/>
    <x v="4"/>
    <s v="SALIDA"/>
    <n v="-10"/>
    <s v="Mar"/>
    <n v="2018"/>
  </r>
  <r>
    <d v="2018-07-05T00:00:00"/>
    <s v="OT-28380"/>
    <x v="588"/>
    <x v="485"/>
    <s v="UN"/>
    <x v="4"/>
    <s v="INGRESO"/>
    <n v="12"/>
    <s v="Jul"/>
    <n v="2018"/>
  </r>
  <r>
    <d v="2018-06-02T00:00:00"/>
    <s v="OT-39372"/>
    <x v="29"/>
    <x v="27"/>
    <s v="UN"/>
    <x v="6"/>
    <s v="SALIDA"/>
    <n v="-20"/>
    <s v="Jun"/>
    <n v="2018"/>
  </r>
  <r>
    <d v="2018-03-11T00:00:00"/>
    <s v="OT-28696"/>
    <x v="415"/>
    <x v="28"/>
    <s v="UN"/>
    <x v="12"/>
    <s v="INGRESO"/>
    <n v="10"/>
    <s v="Mar"/>
    <n v="2018"/>
  </r>
  <r>
    <d v="2018-08-15T00:00:00"/>
    <s v="OT-36486"/>
    <x v="115"/>
    <x v="108"/>
    <s v="UN"/>
    <x v="9"/>
    <s v="INGRESO"/>
    <n v="15"/>
    <s v="Ago"/>
    <n v="2018"/>
  </r>
  <r>
    <d v="2018-02-09T00:00:00"/>
    <s v="OT-30991"/>
    <x v="473"/>
    <x v="402"/>
    <s v="UN"/>
    <x v="3"/>
    <s v="SALIDA"/>
    <n v="-19"/>
    <s v="Feb"/>
    <n v="2018"/>
  </r>
  <r>
    <d v="2018-03-30T00:00:00"/>
    <s v="OT-44931"/>
    <x v="239"/>
    <x v="216"/>
    <s v="UN"/>
    <x v="9"/>
    <s v="INGRESO"/>
    <n v="14"/>
    <s v="Mar"/>
    <n v="2018"/>
  </r>
  <r>
    <d v="2018-03-13T00:00:00"/>
    <s v="OT-46161"/>
    <x v="131"/>
    <x v="123"/>
    <s v="UN"/>
    <x v="7"/>
    <s v="SALIDA"/>
    <n v="-5"/>
    <s v="Mar"/>
    <n v="2018"/>
  </r>
  <r>
    <d v="2018-06-16T00:00:00"/>
    <s v="OT-40367"/>
    <x v="819"/>
    <x v="73"/>
    <s v="UN"/>
    <x v="3"/>
    <s v="INGRESO"/>
    <n v="11"/>
    <s v="Jun"/>
    <n v="2018"/>
  </r>
  <r>
    <d v="2018-05-22T00:00:00"/>
    <s v="OT-41017"/>
    <x v="667"/>
    <x v="541"/>
    <s v="UN"/>
    <x v="7"/>
    <s v="SALIDA"/>
    <n v="-8"/>
    <s v="May"/>
    <n v="2018"/>
  </r>
  <r>
    <d v="2018-04-08T00:00:00"/>
    <s v="OT-38366"/>
    <x v="706"/>
    <x v="568"/>
    <s v="UN"/>
    <x v="4"/>
    <s v="SALIDA"/>
    <n v="-20"/>
    <s v="Abr"/>
    <n v="2018"/>
  </r>
  <r>
    <d v="2018-03-02T00:00:00"/>
    <s v="OT-24753"/>
    <x v="246"/>
    <x v="223"/>
    <s v="UN"/>
    <x v="12"/>
    <s v="SALIDA"/>
    <n v="-16"/>
    <s v="Mar"/>
    <n v="2018"/>
  </r>
  <r>
    <d v="2018-05-08T00:00:00"/>
    <s v="OT-40203"/>
    <x v="601"/>
    <x v="495"/>
    <s v="UN"/>
    <x v="8"/>
    <s v="INGRESO"/>
    <n v="10"/>
    <s v="May"/>
    <n v="2018"/>
  </r>
  <r>
    <d v="2018-07-24T00:00:00"/>
    <s v="OT-46372"/>
    <x v="217"/>
    <x v="197"/>
    <s v="UN"/>
    <x v="12"/>
    <s v="INGRESO"/>
    <n v="14"/>
    <s v="Jul"/>
    <n v="2018"/>
  </r>
  <r>
    <d v="2018-06-25T00:00:00"/>
    <s v="OT-35248"/>
    <x v="146"/>
    <x v="137"/>
    <s v="UN"/>
    <x v="4"/>
    <s v="INGRESO"/>
    <n v="17"/>
    <s v="Jun"/>
    <n v="2018"/>
  </r>
  <r>
    <d v="2018-06-16T00:00:00"/>
    <s v="OT-16881"/>
    <x v="44"/>
    <x v="41"/>
    <s v="UN"/>
    <x v="8"/>
    <s v="INGRESO"/>
    <n v="12"/>
    <s v="Jun"/>
    <n v="2018"/>
  </r>
  <r>
    <d v="2018-06-03T00:00:00"/>
    <s v="OT-44544"/>
    <x v="324"/>
    <x v="289"/>
    <s v="UN"/>
    <x v="4"/>
    <s v="SALIDA"/>
    <n v="-12"/>
    <s v="Jun"/>
    <n v="2018"/>
  </r>
  <r>
    <d v="2018-05-14T00:00:00"/>
    <s v="OT-33890"/>
    <x v="25"/>
    <x v="23"/>
    <s v="UN"/>
    <x v="7"/>
    <s v="INGRESO"/>
    <n v="15"/>
    <s v="May"/>
    <n v="2018"/>
  </r>
  <r>
    <d v="2018-05-09T00:00:00"/>
    <s v="OT-31133"/>
    <x v="820"/>
    <x v="642"/>
    <s v="UN"/>
    <x v="2"/>
    <s v="INGRESO"/>
    <n v="19"/>
    <s v="May"/>
    <n v="2018"/>
  </r>
  <r>
    <d v="2018-06-17T00:00:00"/>
    <s v="OT-28495"/>
    <x v="418"/>
    <x v="362"/>
    <s v="UN"/>
    <x v="2"/>
    <s v="INGRESO"/>
    <n v="20"/>
    <s v="Jun"/>
    <n v="2018"/>
  </r>
  <r>
    <d v="2018-07-25T00:00:00"/>
    <s v="OT-29805"/>
    <x v="239"/>
    <x v="216"/>
    <s v="UN"/>
    <x v="9"/>
    <s v="SALIDA"/>
    <n v="-14"/>
    <s v="Jul"/>
    <n v="2018"/>
  </r>
  <r>
    <d v="2018-02-13T00:00:00"/>
    <s v="OT-34946"/>
    <x v="751"/>
    <x v="599"/>
    <s v="UN"/>
    <x v="2"/>
    <s v="SALIDA"/>
    <n v="-7"/>
    <s v="Feb"/>
    <n v="2018"/>
  </r>
  <r>
    <d v="2018-08-20T00:00:00"/>
    <s v="OT-35626"/>
    <x v="188"/>
    <x v="173"/>
    <s v="UN"/>
    <x v="7"/>
    <s v="INGRESO"/>
    <n v="13"/>
    <s v="Ago"/>
    <n v="2018"/>
  </r>
  <r>
    <d v="2018-01-13T00:00:00"/>
    <s v="OT-25570"/>
    <x v="705"/>
    <x v="567"/>
    <s v="UN"/>
    <x v="4"/>
    <s v="SALIDA"/>
    <n v="-14"/>
    <s v="Ene"/>
    <n v="2018"/>
  </r>
  <r>
    <d v="2018-01-06T00:00:00"/>
    <s v="OT-27564"/>
    <x v="471"/>
    <x v="400"/>
    <s v="UN"/>
    <x v="4"/>
    <s v="INGRESO"/>
    <n v="12"/>
    <s v="Ene"/>
    <n v="2018"/>
  </r>
  <r>
    <d v="2018-02-18T00:00:00"/>
    <s v="OT-30171"/>
    <x v="529"/>
    <x v="443"/>
    <s v="UN"/>
    <x v="1"/>
    <s v="SALIDA"/>
    <n v="-14"/>
    <s v="Feb"/>
    <n v="2018"/>
  </r>
  <r>
    <d v="2018-01-19T00:00:00"/>
    <s v="OT-24777"/>
    <x v="780"/>
    <x v="240"/>
    <s v="UN"/>
    <x v="7"/>
    <s v="SALIDA"/>
    <n v="-16"/>
    <s v="Ene"/>
    <n v="2018"/>
  </r>
  <r>
    <d v="2018-05-01T00:00:00"/>
    <s v="OT-40455"/>
    <x v="184"/>
    <x v="169"/>
    <s v="UN"/>
    <x v="4"/>
    <s v="SALIDA"/>
    <n v="-20"/>
    <s v="May"/>
    <n v="2018"/>
  </r>
  <r>
    <d v="2018-01-23T00:00:00"/>
    <s v="OT-27594"/>
    <x v="731"/>
    <x v="284"/>
    <s v="UN"/>
    <x v="6"/>
    <s v="INGRESO"/>
    <n v="10"/>
    <s v="Ene"/>
    <n v="2018"/>
  </r>
  <r>
    <d v="2018-04-27T00:00:00"/>
    <s v="OT-21411"/>
    <x v="797"/>
    <x v="470"/>
    <s v="UN"/>
    <x v="7"/>
    <s v="INGRESO"/>
    <n v="11"/>
    <s v="Abr"/>
    <n v="2018"/>
  </r>
  <r>
    <d v="2018-06-26T00:00:00"/>
    <s v="OT-33307"/>
    <x v="484"/>
    <x v="411"/>
    <s v="UN"/>
    <x v="4"/>
    <s v="INGRESO"/>
    <n v="11"/>
    <s v="Jun"/>
    <n v="2018"/>
  </r>
  <r>
    <d v="2018-03-19T00:00:00"/>
    <s v="OT-26667"/>
    <x v="727"/>
    <x v="224"/>
    <s v="UN"/>
    <x v="6"/>
    <s v="INGRESO"/>
    <n v="19"/>
    <s v="Mar"/>
    <n v="2018"/>
  </r>
  <r>
    <d v="2018-04-07T00:00:00"/>
    <s v="OT-43912"/>
    <x v="131"/>
    <x v="123"/>
    <s v="UN"/>
    <x v="7"/>
    <s v="SALIDA"/>
    <n v="-20"/>
    <s v="Abr"/>
    <n v="2018"/>
  </r>
  <r>
    <d v="2018-06-08T00:00:00"/>
    <s v="OT-41776"/>
    <x v="505"/>
    <x v="424"/>
    <s v="UN"/>
    <x v="4"/>
    <s v="INGRESO"/>
    <n v="20"/>
    <s v="Jun"/>
    <n v="2018"/>
  </r>
  <r>
    <d v="2018-08-01T00:00:00"/>
    <s v="OT-36501"/>
    <x v="821"/>
    <x v="643"/>
    <s v="UN"/>
    <x v="9"/>
    <s v="INGRESO"/>
    <n v="11"/>
    <s v="Ago"/>
    <n v="2018"/>
  </r>
  <r>
    <d v="2018-04-02T00:00:00"/>
    <s v="OT-31408"/>
    <x v="307"/>
    <x v="275"/>
    <s v="UN"/>
    <x v="7"/>
    <s v="INGRESO"/>
    <n v="18"/>
    <s v="Abr"/>
    <n v="2018"/>
  </r>
  <r>
    <d v="2018-04-13T00:00:00"/>
    <s v="OT-33902"/>
    <x v="499"/>
    <x v="421"/>
    <s v="UN"/>
    <x v="7"/>
    <s v="SALIDA"/>
    <n v="-18"/>
    <s v="Abr"/>
    <n v="2018"/>
  </r>
  <r>
    <d v="2018-03-15T00:00:00"/>
    <s v="OT-35994"/>
    <x v="365"/>
    <x v="325"/>
    <s v="UN"/>
    <x v="5"/>
    <s v="SALIDA"/>
    <n v="-17"/>
    <s v="Mar"/>
    <n v="2018"/>
  </r>
  <r>
    <d v="2018-07-11T00:00:00"/>
    <s v="OT-16936"/>
    <x v="589"/>
    <x v="486"/>
    <s v="UN"/>
    <x v="13"/>
    <s v="INGRESO"/>
    <n v="11"/>
    <s v="Jul"/>
    <n v="2018"/>
  </r>
  <r>
    <d v="2018-01-19T00:00:00"/>
    <s v="OT-10253"/>
    <x v="472"/>
    <x v="401"/>
    <s v="UN"/>
    <x v="3"/>
    <s v="SALIDA"/>
    <n v="-12"/>
    <s v="Ene"/>
    <n v="2018"/>
  </r>
  <r>
    <d v="2018-06-15T00:00:00"/>
    <s v="OT-49452"/>
    <x v="534"/>
    <x v="125"/>
    <s v="UN"/>
    <x v="7"/>
    <s v="INGRESO"/>
    <n v="15"/>
    <s v="Jun"/>
    <n v="2018"/>
  </r>
  <r>
    <d v="2018-05-07T00:00:00"/>
    <s v="OT-39077"/>
    <x v="822"/>
    <x v="644"/>
    <s v="UN"/>
    <x v="5"/>
    <s v="INGRESO"/>
    <n v="10"/>
    <s v="May"/>
    <n v="2018"/>
  </r>
  <r>
    <d v="2018-08-16T00:00:00"/>
    <s v="OT-18999"/>
    <x v="211"/>
    <x v="192"/>
    <s v="UN"/>
    <x v="9"/>
    <s v="SALIDA"/>
    <n v="-8"/>
    <s v="Ago"/>
    <n v="2018"/>
  </r>
  <r>
    <d v="2018-05-12T00:00:00"/>
    <s v="OT-19761"/>
    <x v="274"/>
    <x v="248"/>
    <s v="UN"/>
    <x v="7"/>
    <s v="SALIDA"/>
    <n v="-18"/>
    <s v="May"/>
    <n v="2018"/>
  </r>
  <r>
    <d v="2018-08-14T00:00:00"/>
    <s v="OT-41181"/>
    <x v="46"/>
    <x v="43"/>
    <s v="UN"/>
    <x v="3"/>
    <s v="SALIDA"/>
    <n v="-5"/>
    <s v="Ago"/>
    <n v="2018"/>
  </r>
  <r>
    <d v="2018-03-13T00:00:00"/>
    <s v="OT-12490"/>
    <x v="823"/>
    <x v="375"/>
    <s v="UN"/>
    <x v="7"/>
    <s v="SALIDA"/>
    <n v="-6"/>
    <s v="Mar"/>
    <n v="2018"/>
  </r>
  <r>
    <d v="2018-04-30T00:00:00"/>
    <s v="OT-12729"/>
    <x v="82"/>
    <x v="77"/>
    <s v="UN"/>
    <x v="3"/>
    <s v="SALIDA"/>
    <n v="-18"/>
    <s v="Abr"/>
    <n v="2018"/>
  </r>
  <r>
    <d v="2018-01-02T00:00:00"/>
    <s v="OT-35315"/>
    <x v="824"/>
    <x v="645"/>
    <s v="UN"/>
    <x v="4"/>
    <s v="INGRESO"/>
    <n v="20"/>
    <s v="Ene"/>
    <n v="2018"/>
  </r>
  <r>
    <d v="2018-06-29T00:00:00"/>
    <s v="OT-28842"/>
    <x v="825"/>
    <x v="646"/>
    <s v="UN"/>
    <x v="2"/>
    <s v="SALIDA"/>
    <n v="-16"/>
    <s v="Jun"/>
    <n v="2018"/>
  </r>
  <r>
    <d v="2018-06-25T00:00:00"/>
    <s v="OT-48022"/>
    <x v="826"/>
    <x v="647"/>
    <s v="UN"/>
    <x v="1"/>
    <s v="SALIDA"/>
    <n v="-10"/>
    <s v="Jun"/>
    <n v="2018"/>
  </r>
  <r>
    <d v="2018-07-10T00:00:00"/>
    <s v="OT-40645"/>
    <x v="629"/>
    <x v="514"/>
    <s v="UN"/>
    <x v="7"/>
    <s v="SALIDA"/>
    <n v="-10"/>
    <s v="Jul"/>
    <n v="2018"/>
  </r>
  <r>
    <d v="2018-03-19T00:00:00"/>
    <s v="OT-38589"/>
    <x v="518"/>
    <x v="434"/>
    <s v="UN"/>
    <x v="12"/>
    <s v="SALIDA"/>
    <n v="-16"/>
    <s v="Mar"/>
    <n v="2018"/>
  </r>
  <r>
    <d v="2018-08-26T00:00:00"/>
    <s v="OT-46305"/>
    <x v="317"/>
    <x v="284"/>
    <s v="UN"/>
    <x v="6"/>
    <s v="INGRESO"/>
    <n v="13"/>
    <s v="Ago"/>
    <n v="2018"/>
  </r>
  <r>
    <d v="2018-03-28T00:00:00"/>
    <s v="OT-12261"/>
    <x v="516"/>
    <x v="433"/>
    <s v="UN"/>
    <x v="4"/>
    <s v="INGRESO"/>
    <n v="17"/>
    <s v="Mar"/>
    <n v="2018"/>
  </r>
  <r>
    <d v="2018-04-20T00:00:00"/>
    <s v="OT-25040"/>
    <x v="393"/>
    <x v="346"/>
    <s v="UN"/>
    <x v="7"/>
    <s v="INGRESO"/>
    <n v="20"/>
    <s v="Abr"/>
    <n v="2018"/>
  </r>
  <r>
    <d v="2018-05-05T00:00:00"/>
    <s v="OT-22535"/>
    <x v="620"/>
    <x v="509"/>
    <s v="UN"/>
    <x v="7"/>
    <s v="SALIDA"/>
    <n v="-7"/>
    <s v="May"/>
    <n v="2018"/>
  </r>
  <r>
    <d v="2018-01-31T00:00:00"/>
    <s v="OT-27383"/>
    <x v="827"/>
    <x v="648"/>
    <s v="UN"/>
    <x v="7"/>
    <s v="SALIDA"/>
    <n v="-14"/>
    <s v="Ene"/>
    <n v="2018"/>
  </r>
  <r>
    <d v="2018-06-18T00:00:00"/>
    <s v="OT-41559"/>
    <x v="131"/>
    <x v="123"/>
    <s v="UN"/>
    <x v="7"/>
    <s v="INGRESO"/>
    <n v="17"/>
    <s v="Jun"/>
    <n v="2018"/>
  </r>
  <r>
    <d v="2018-02-18T00:00:00"/>
    <s v="OT-22289"/>
    <x v="828"/>
    <x v="649"/>
    <s v="UN"/>
    <x v="4"/>
    <s v="INGRESO"/>
    <n v="15"/>
    <s v="Feb"/>
    <n v="2018"/>
  </r>
  <r>
    <d v="2018-04-07T00:00:00"/>
    <s v="OT-39440"/>
    <x v="200"/>
    <x v="182"/>
    <s v="UN"/>
    <x v="7"/>
    <s v="SALIDA"/>
    <n v="-10"/>
    <s v="Abr"/>
    <n v="2018"/>
  </r>
  <r>
    <d v="2018-01-05T00:00:00"/>
    <s v="OT-42035"/>
    <x v="245"/>
    <x v="222"/>
    <s v="UN"/>
    <x v="9"/>
    <s v="INGRESO"/>
    <n v="17"/>
    <s v="Ene"/>
    <n v="2018"/>
  </r>
  <r>
    <d v="2018-02-20T00:00:00"/>
    <s v="OT-48531"/>
    <x v="168"/>
    <x v="157"/>
    <s v="UN"/>
    <x v="4"/>
    <s v="SALIDA"/>
    <n v="-8"/>
    <s v="Feb"/>
    <n v="2018"/>
  </r>
  <r>
    <d v="2018-01-16T00:00:00"/>
    <s v="OT-39412"/>
    <x v="451"/>
    <x v="147"/>
    <s v="UN"/>
    <x v="9"/>
    <s v="SALIDA"/>
    <n v="-19"/>
    <s v="Ene"/>
    <n v="2018"/>
  </r>
  <r>
    <d v="2018-05-06T00:00:00"/>
    <s v="OT-29440"/>
    <x v="684"/>
    <x v="552"/>
    <s v="UN"/>
    <x v="10"/>
    <s v="SALIDA"/>
    <n v="-18"/>
    <s v="May"/>
    <n v="2018"/>
  </r>
  <r>
    <d v="2018-01-29T00:00:00"/>
    <s v="OT-12358"/>
    <x v="829"/>
    <x v="650"/>
    <s v="UN"/>
    <x v="9"/>
    <s v="SALIDA"/>
    <n v="-11"/>
    <s v="Ene"/>
    <n v="2018"/>
  </r>
  <r>
    <d v="2018-03-20T00:00:00"/>
    <s v="OT-22733"/>
    <x v="830"/>
    <x v="348"/>
    <s v="UN"/>
    <x v="10"/>
    <s v="SALIDA"/>
    <n v="-11"/>
    <s v="Mar"/>
    <n v="2018"/>
  </r>
  <r>
    <d v="2018-05-06T00:00:00"/>
    <s v="OT-12551"/>
    <x v="165"/>
    <x v="154"/>
    <s v="UN"/>
    <x v="4"/>
    <s v="INGRESO"/>
    <n v="20"/>
    <s v="May"/>
    <n v="2018"/>
  </r>
  <r>
    <d v="2018-02-14T00:00:00"/>
    <s v="OT-10319"/>
    <x v="410"/>
    <x v="357"/>
    <s v="UN"/>
    <x v="5"/>
    <s v="SALIDA"/>
    <n v="-12"/>
    <s v="Feb"/>
    <n v="2018"/>
  </r>
  <r>
    <d v="2018-01-16T00:00:00"/>
    <s v="OT-19135"/>
    <x v="345"/>
    <x v="308"/>
    <s v="UN"/>
    <x v="4"/>
    <s v="SALIDA"/>
    <n v="-8"/>
    <s v="Ene"/>
    <n v="2018"/>
  </r>
  <r>
    <d v="2018-04-21T00:00:00"/>
    <s v="OT-11535"/>
    <x v="599"/>
    <x v="121"/>
    <s v="UN"/>
    <x v="7"/>
    <s v="INGRESO"/>
    <n v="15"/>
    <s v="Abr"/>
    <n v="2018"/>
  </r>
  <r>
    <d v="2018-07-24T00:00:00"/>
    <s v="OT-45755"/>
    <x v="28"/>
    <x v="26"/>
    <s v="UN"/>
    <x v="6"/>
    <s v="INGRESO"/>
    <n v="16"/>
    <s v="Jul"/>
    <n v="2018"/>
  </r>
  <r>
    <d v="2018-07-19T00:00:00"/>
    <s v="OT-18732"/>
    <x v="811"/>
    <x v="636"/>
    <s v="UN"/>
    <x v="9"/>
    <s v="SALIDA"/>
    <n v="-12"/>
    <s v="Jul"/>
    <n v="2018"/>
  </r>
  <r>
    <d v="2018-01-25T00:00:00"/>
    <s v="OT-16892"/>
    <x v="831"/>
    <x v="38"/>
    <s v="UN"/>
    <x v="0"/>
    <s v="SALIDA"/>
    <n v="-19"/>
    <s v="Ene"/>
    <n v="2018"/>
  </r>
  <r>
    <d v="2018-05-09T00:00:00"/>
    <s v="OT-34744"/>
    <x v="94"/>
    <x v="89"/>
    <s v="UN"/>
    <x v="7"/>
    <s v="INGRESO"/>
    <n v="18"/>
    <s v="May"/>
    <n v="2018"/>
  </r>
  <r>
    <d v="2018-04-10T00:00:00"/>
    <s v="OT-42120"/>
    <x v="298"/>
    <x v="221"/>
    <s v="UN"/>
    <x v="6"/>
    <s v="INGRESO"/>
    <n v="19"/>
    <s v="Abr"/>
    <n v="2018"/>
  </r>
  <r>
    <d v="2018-07-24T00:00:00"/>
    <s v="OT-26111"/>
    <x v="832"/>
    <x v="651"/>
    <s v="UN"/>
    <x v="7"/>
    <s v="INGRESO"/>
    <n v="17"/>
    <s v="Jul"/>
    <n v="2018"/>
  </r>
  <r>
    <d v="2018-01-12T00:00:00"/>
    <s v="OT-27775"/>
    <x v="833"/>
    <x v="652"/>
    <s v="UN"/>
    <x v="9"/>
    <s v="SALIDA"/>
    <n v="-7"/>
    <s v="Ene"/>
    <n v="2018"/>
  </r>
  <r>
    <d v="2018-03-06T00:00:00"/>
    <s v="OT-32603"/>
    <x v="320"/>
    <x v="287"/>
    <s v="UN"/>
    <x v="9"/>
    <s v="INGRESO"/>
    <n v="15"/>
    <s v="Mar"/>
    <n v="2018"/>
  </r>
  <r>
    <d v="2018-05-18T00:00:00"/>
    <s v="OT-17887"/>
    <x v="787"/>
    <x v="623"/>
    <s v="UN"/>
    <x v="2"/>
    <s v="SALIDA"/>
    <n v="-17"/>
    <s v="May"/>
    <n v="2018"/>
  </r>
  <r>
    <d v="2018-04-09T00:00:00"/>
    <s v="OT-44131"/>
    <x v="62"/>
    <x v="58"/>
    <s v="UN"/>
    <x v="4"/>
    <s v="INGRESO"/>
    <n v="13"/>
    <s v="Abr"/>
    <n v="2018"/>
  </r>
  <r>
    <d v="2018-03-14T00:00:00"/>
    <s v="OT-41343"/>
    <x v="834"/>
    <x v="22"/>
    <s v="UN"/>
    <x v="6"/>
    <s v="SALIDA"/>
    <n v="-9"/>
    <s v="Mar"/>
    <n v="2018"/>
  </r>
  <r>
    <d v="2018-02-02T00:00:00"/>
    <s v="OT-48554"/>
    <x v="251"/>
    <x v="228"/>
    <s v="UN"/>
    <x v="4"/>
    <s v="SALIDA"/>
    <n v="-13"/>
    <s v="Feb"/>
    <n v="2018"/>
  </r>
  <r>
    <d v="2018-03-23T00:00:00"/>
    <s v="OT-37942"/>
    <x v="544"/>
    <x v="452"/>
    <s v="UN"/>
    <x v="7"/>
    <s v="SALIDA"/>
    <n v="-14"/>
    <s v="Mar"/>
    <n v="2018"/>
  </r>
  <r>
    <d v="2018-03-03T00:00:00"/>
    <s v="OT-29539"/>
    <x v="107"/>
    <x v="101"/>
    <s v="UN"/>
    <x v="10"/>
    <s v="SALIDA"/>
    <n v="-13"/>
    <s v="Mar"/>
    <n v="2018"/>
  </r>
  <r>
    <d v="2018-01-07T00:00:00"/>
    <s v="OT-30537"/>
    <x v="688"/>
    <x v="556"/>
    <s v="UN"/>
    <x v="0"/>
    <s v="INGRESO"/>
    <n v="14"/>
    <s v="Ene"/>
    <n v="2018"/>
  </r>
  <r>
    <d v="2018-04-28T00:00:00"/>
    <s v="OT-28975"/>
    <x v="399"/>
    <x v="181"/>
    <s v="UN"/>
    <x v="5"/>
    <s v="SALIDA"/>
    <n v="-18"/>
    <s v="Abr"/>
    <n v="2018"/>
  </r>
  <r>
    <d v="2018-04-22T00:00:00"/>
    <s v="OT-48297"/>
    <x v="835"/>
    <x v="653"/>
    <s v="UN"/>
    <x v="9"/>
    <s v="SALIDA"/>
    <n v="-5"/>
    <s v="Abr"/>
    <n v="2018"/>
  </r>
  <r>
    <d v="2018-03-01T00:00:00"/>
    <s v="OT-34037"/>
    <x v="66"/>
    <x v="62"/>
    <s v="UN"/>
    <x v="1"/>
    <s v="INGRESO"/>
    <n v="16"/>
    <s v="Mar"/>
    <n v="2018"/>
  </r>
  <r>
    <d v="2018-02-19T00:00:00"/>
    <s v="OT-49845"/>
    <x v="4"/>
    <x v="4"/>
    <s v="UN"/>
    <x v="3"/>
    <s v="INGRESO"/>
    <n v="16"/>
    <s v="Feb"/>
    <n v="2018"/>
  </r>
  <r>
    <d v="2018-02-13T00:00:00"/>
    <s v="OT-16129"/>
    <x v="230"/>
    <x v="208"/>
    <s v="UN"/>
    <x v="7"/>
    <s v="INGRESO"/>
    <n v="20"/>
    <s v="Feb"/>
    <n v="2018"/>
  </r>
  <r>
    <d v="2018-02-17T00:00:00"/>
    <s v="OT-47437"/>
    <x v="836"/>
    <x v="654"/>
    <s v="UN"/>
    <x v="4"/>
    <s v="INGRESO"/>
    <n v="11"/>
    <s v="Feb"/>
    <n v="2018"/>
  </r>
  <r>
    <d v="2018-08-31T00:00:00"/>
    <s v="OT-47616"/>
    <x v="133"/>
    <x v="125"/>
    <s v="UN"/>
    <x v="7"/>
    <s v="SALIDA"/>
    <n v="-15"/>
    <s v="Ago"/>
    <n v="2018"/>
  </r>
  <r>
    <d v="2018-06-08T00:00:00"/>
    <s v="OT-42091"/>
    <x v="837"/>
    <x v="278"/>
    <s v="UN"/>
    <x v="2"/>
    <s v="SALIDA"/>
    <n v="-11"/>
    <s v="Jun"/>
    <n v="2018"/>
  </r>
  <r>
    <d v="2018-05-23T00:00:00"/>
    <s v="OT-34053"/>
    <x v="95"/>
    <x v="90"/>
    <s v="UN"/>
    <x v="7"/>
    <s v="INGRESO"/>
    <n v="17"/>
    <s v="May"/>
    <n v="2018"/>
  </r>
  <r>
    <d v="2018-02-28T00:00:00"/>
    <s v="OT-28207"/>
    <x v="838"/>
    <x v="70"/>
    <s v="UN"/>
    <x v="6"/>
    <s v="SALIDA"/>
    <n v="-17"/>
    <s v="Feb"/>
    <n v="2018"/>
  </r>
  <r>
    <d v="2018-01-14T00:00:00"/>
    <s v="OT-14008"/>
    <x v="524"/>
    <x v="439"/>
    <s v="UN"/>
    <x v="2"/>
    <s v="INGRESO"/>
    <n v="12"/>
    <s v="Ene"/>
    <n v="2018"/>
  </r>
  <r>
    <d v="2018-08-03T00:00:00"/>
    <s v="OT-45161"/>
    <x v="19"/>
    <x v="17"/>
    <s v="UN"/>
    <x v="1"/>
    <s v="INGRESO"/>
    <n v="12"/>
    <s v="Ago"/>
    <n v="2018"/>
  </r>
  <r>
    <d v="2018-04-04T00:00:00"/>
    <s v="OT-24036"/>
    <x v="812"/>
    <x v="637"/>
    <s v="UN"/>
    <x v="9"/>
    <s v="SALIDA"/>
    <n v="-8"/>
    <s v="Abr"/>
    <n v="2018"/>
  </r>
  <r>
    <d v="2018-01-13T00:00:00"/>
    <s v="OT-16586"/>
    <x v="414"/>
    <x v="359"/>
    <s v="UN"/>
    <x v="2"/>
    <s v="SALIDA"/>
    <n v="-9"/>
    <s v="Ene"/>
    <n v="2018"/>
  </r>
  <r>
    <d v="2018-03-15T00:00:00"/>
    <s v="OT-43422"/>
    <x v="583"/>
    <x v="268"/>
    <s v="UN"/>
    <x v="1"/>
    <s v="SALIDA"/>
    <n v="-15"/>
    <s v="Mar"/>
    <n v="2018"/>
  </r>
  <r>
    <d v="2018-01-01T00:00:00"/>
    <s v="OT-49797"/>
    <x v="277"/>
    <x v="251"/>
    <s v="UN"/>
    <x v="7"/>
    <s v="INGRESO"/>
    <n v="13"/>
    <s v="Ene"/>
    <n v="2018"/>
  </r>
  <r>
    <d v="2018-02-02T00:00:00"/>
    <s v="OT-10967"/>
    <x v="22"/>
    <x v="20"/>
    <s v="UN"/>
    <x v="7"/>
    <s v="INGRESO"/>
    <n v="20"/>
    <s v="Feb"/>
    <n v="2018"/>
  </r>
  <r>
    <d v="2018-02-28T00:00:00"/>
    <s v="OT-28960"/>
    <x v="56"/>
    <x v="53"/>
    <s v="UN"/>
    <x v="4"/>
    <s v="INGRESO"/>
    <n v="11"/>
    <s v="Feb"/>
    <n v="2018"/>
  </r>
  <r>
    <d v="2018-06-30T00:00:00"/>
    <s v="OT-40656"/>
    <x v="769"/>
    <x v="612"/>
    <s v="UN"/>
    <x v="4"/>
    <s v="INGRESO"/>
    <n v="13"/>
    <s v="Jun"/>
    <n v="2018"/>
  </r>
  <r>
    <d v="2018-05-18T00:00:00"/>
    <s v="OT-21021"/>
    <x v="669"/>
    <x v="126"/>
    <s v="UN"/>
    <x v="7"/>
    <s v="SALIDA"/>
    <n v="-17"/>
    <s v="May"/>
    <n v="2018"/>
  </r>
  <r>
    <d v="2018-01-31T00:00:00"/>
    <s v="OT-37368"/>
    <x v="276"/>
    <x v="250"/>
    <s v="UN"/>
    <x v="7"/>
    <s v="SALIDA"/>
    <n v="-20"/>
    <s v="Ene"/>
    <n v="2018"/>
  </r>
  <r>
    <d v="2018-01-11T00:00:00"/>
    <s v="OT-33452"/>
    <x v="839"/>
    <x v="655"/>
    <s v="UN"/>
    <x v="7"/>
    <s v="INGRESO"/>
    <n v="19"/>
    <s v="Ene"/>
    <n v="2018"/>
  </r>
  <r>
    <d v="2018-07-20T00:00:00"/>
    <s v="OT-28212"/>
    <x v="216"/>
    <x v="196"/>
    <s v="UN"/>
    <x v="4"/>
    <s v="INGRESO"/>
    <n v="13"/>
    <s v="Jul"/>
    <n v="2018"/>
  </r>
  <r>
    <d v="2018-06-22T00:00:00"/>
    <s v="OT-20578"/>
    <x v="840"/>
    <x v="656"/>
    <s v="UN"/>
    <x v="7"/>
    <s v="SALIDA"/>
    <n v="-20"/>
    <s v="Jun"/>
    <n v="2018"/>
  </r>
  <r>
    <d v="2018-02-17T00:00:00"/>
    <s v="OT-43212"/>
    <x v="479"/>
    <x v="408"/>
    <s v="UN"/>
    <x v="6"/>
    <s v="INGRESO"/>
    <n v="13"/>
    <s v="Feb"/>
    <n v="2018"/>
  </r>
  <r>
    <d v="2018-02-05T00:00:00"/>
    <s v="OT-43406"/>
    <x v="841"/>
    <x v="657"/>
    <s v="UN"/>
    <x v="5"/>
    <s v="SALIDA"/>
    <n v="-8"/>
    <s v="Feb"/>
    <n v="2018"/>
  </r>
  <r>
    <d v="2018-03-12T00:00:00"/>
    <s v="OT-42660"/>
    <x v="151"/>
    <x v="142"/>
    <s v="UN"/>
    <x v="1"/>
    <s v="SALIDA"/>
    <n v="-14"/>
    <s v="Mar"/>
    <n v="2018"/>
  </r>
  <r>
    <d v="2018-07-27T00:00:00"/>
    <s v="OT-38517"/>
    <x v="535"/>
    <x v="445"/>
    <s v="UN"/>
    <x v="7"/>
    <s v="INGRESO"/>
    <n v="12"/>
    <s v="Jul"/>
    <n v="2018"/>
  </r>
  <r>
    <d v="2018-08-05T00:00:00"/>
    <s v="OT-15382"/>
    <x v="364"/>
    <x v="324"/>
    <s v="UN"/>
    <x v="7"/>
    <s v="SALIDA"/>
    <n v="-14"/>
    <s v="Ago"/>
    <n v="2018"/>
  </r>
  <r>
    <d v="2018-02-11T00:00:00"/>
    <s v="OT-23463"/>
    <x v="726"/>
    <x v="581"/>
    <s v="UN"/>
    <x v="7"/>
    <s v="INGRESO"/>
    <n v="14"/>
    <s v="Feb"/>
    <n v="2018"/>
  </r>
  <r>
    <d v="2018-07-22T00:00:00"/>
    <s v="OT-29678"/>
    <x v="842"/>
    <x v="91"/>
    <s v="UN"/>
    <x v="3"/>
    <s v="INGRESO"/>
    <n v="17"/>
    <s v="Jul"/>
    <n v="2018"/>
  </r>
  <r>
    <d v="2018-03-09T00:00:00"/>
    <s v="OT-38367"/>
    <x v="401"/>
    <x v="351"/>
    <s v="UN"/>
    <x v="1"/>
    <s v="INGRESO"/>
    <n v="17"/>
    <s v="Mar"/>
    <n v="2018"/>
  </r>
  <r>
    <d v="2018-02-26T00:00:00"/>
    <s v="OT-45478"/>
    <x v="103"/>
    <x v="98"/>
    <s v="UN"/>
    <x v="7"/>
    <s v="INGRESO"/>
    <n v="14"/>
    <s v="Feb"/>
    <n v="2018"/>
  </r>
  <r>
    <d v="2018-06-29T00:00:00"/>
    <s v="OT-21764"/>
    <x v="392"/>
    <x v="345"/>
    <s v="UN"/>
    <x v="7"/>
    <s v="INGRESO"/>
    <n v="20"/>
    <s v="Jun"/>
    <n v="2018"/>
  </r>
  <r>
    <d v="2018-07-18T00:00:00"/>
    <s v="OT-26922"/>
    <x v="843"/>
    <x v="658"/>
    <s v="UN"/>
    <x v="5"/>
    <s v="SALIDA"/>
    <n v="-8"/>
    <s v="Jul"/>
    <n v="2018"/>
  </r>
  <r>
    <d v="2018-02-07T00:00:00"/>
    <s v="OT-47396"/>
    <x v="836"/>
    <x v="654"/>
    <s v="UN"/>
    <x v="4"/>
    <s v="SALIDA"/>
    <n v="-14"/>
    <s v="Feb"/>
    <n v="2018"/>
  </r>
  <r>
    <d v="2018-02-03T00:00:00"/>
    <s v="OT-46090"/>
    <x v="290"/>
    <x v="262"/>
    <s v="UN"/>
    <x v="2"/>
    <s v="SALIDA"/>
    <n v="-16"/>
    <s v="Feb"/>
    <n v="2018"/>
  </r>
  <r>
    <d v="2018-04-11T00:00:00"/>
    <s v="OT-25426"/>
    <x v="379"/>
    <x v="336"/>
    <s v="UN"/>
    <x v="12"/>
    <s v="INGRESO"/>
    <n v="10"/>
    <s v="Abr"/>
    <n v="2018"/>
  </r>
  <r>
    <d v="2018-06-20T00:00:00"/>
    <s v="OT-13065"/>
    <x v="588"/>
    <x v="485"/>
    <s v="UN"/>
    <x v="4"/>
    <s v="SALIDA"/>
    <n v="-15"/>
    <s v="Jun"/>
    <n v="2018"/>
  </r>
  <r>
    <d v="2018-07-05T00:00:00"/>
    <s v="OT-43722"/>
    <x v="782"/>
    <x v="346"/>
    <s v="UN"/>
    <x v="7"/>
    <s v="INGRESO"/>
    <n v="14"/>
    <s v="Jul"/>
    <n v="2018"/>
  </r>
  <r>
    <d v="2018-01-07T00:00:00"/>
    <s v="OT-26189"/>
    <x v="9"/>
    <x v="8"/>
    <s v="UN"/>
    <x v="6"/>
    <s v="INGRESO"/>
    <n v="11"/>
    <s v="Ene"/>
    <n v="2018"/>
  </r>
  <r>
    <d v="2018-07-10T00:00:00"/>
    <s v="OT-16917"/>
    <x v="109"/>
    <x v="17"/>
    <s v="UN"/>
    <x v="1"/>
    <s v="INGRESO"/>
    <n v="15"/>
    <s v="Jul"/>
    <n v="2018"/>
  </r>
  <r>
    <d v="2018-01-31T00:00:00"/>
    <s v="OT-48727"/>
    <x v="844"/>
    <x v="659"/>
    <s v="UN"/>
    <x v="4"/>
    <s v="SALIDA"/>
    <n v="-12"/>
    <s v="Ene"/>
    <n v="2018"/>
  </r>
  <r>
    <d v="2018-08-01T00:00:00"/>
    <s v="OT-16980"/>
    <x v="776"/>
    <x v="617"/>
    <s v="UN"/>
    <x v="12"/>
    <s v="SALIDA"/>
    <n v="-10"/>
    <s v="Ago"/>
    <n v="2018"/>
  </r>
  <r>
    <d v="2018-03-11T00:00:00"/>
    <s v="OT-12363"/>
    <x v="290"/>
    <x v="262"/>
    <s v="UN"/>
    <x v="2"/>
    <s v="SALIDA"/>
    <n v="-20"/>
    <s v="Mar"/>
    <n v="2018"/>
  </r>
  <r>
    <d v="2018-05-17T00:00:00"/>
    <s v="OT-18349"/>
    <x v="554"/>
    <x v="459"/>
    <s v="UN"/>
    <x v="9"/>
    <s v="SALIDA"/>
    <n v="-16"/>
    <s v="May"/>
    <n v="2018"/>
  </r>
  <r>
    <d v="2018-02-06T00:00:00"/>
    <s v="OT-28390"/>
    <x v="309"/>
    <x v="189"/>
    <s v="UN"/>
    <x v="3"/>
    <s v="SALIDA"/>
    <n v="-20"/>
    <s v="Feb"/>
    <n v="2018"/>
  </r>
  <r>
    <d v="2018-06-20T00:00:00"/>
    <s v="OT-36009"/>
    <x v="725"/>
    <x v="580"/>
    <s v="UN"/>
    <x v="7"/>
    <s v="SALIDA"/>
    <n v="-17"/>
    <s v="Jun"/>
    <n v="2018"/>
  </r>
  <r>
    <d v="2018-03-18T00:00:00"/>
    <s v="OT-39581"/>
    <x v="460"/>
    <x v="391"/>
    <s v="UN"/>
    <x v="4"/>
    <s v="INGRESO"/>
    <n v="11"/>
    <s v="Mar"/>
    <n v="2018"/>
  </r>
  <r>
    <d v="2018-01-04T00:00:00"/>
    <s v="OT-40785"/>
    <x v="319"/>
    <x v="286"/>
    <s v="UN"/>
    <x v="7"/>
    <s v="INGRESO"/>
    <n v="18"/>
    <s v="Ene"/>
    <n v="2018"/>
  </r>
  <r>
    <d v="2018-02-06T00:00:00"/>
    <s v="OT-22114"/>
    <x v="413"/>
    <x v="210"/>
    <s v="UN"/>
    <x v="3"/>
    <s v="INGRESO"/>
    <n v="18"/>
    <s v="Feb"/>
    <n v="2018"/>
  </r>
  <r>
    <d v="2018-08-09T00:00:00"/>
    <s v="OT-26810"/>
    <x v="845"/>
    <x v="660"/>
    <s v="UN"/>
    <x v="7"/>
    <s v="SALIDA"/>
    <n v="-18"/>
    <s v="Ago"/>
    <n v="2018"/>
  </r>
  <r>
    <d v="2018-01-18T00:00:00"/>
    <s v="OT-48624"/>
    <x v="834"/>
    <x v="22"/>
    <s v="UN"/>
    <x v="6"/>
    <s v="INGRESO"/>
    <n v="19"/>
    <s v="Ene"/>
    <n v="2018"/>
  </r>
  <r>
    <d v="2018-04-03T00:00:00"/>
    <s v="OT-46434"/>
    <x v="846"/>
    <x v="661"/>
    <s v="UN"/>
    <x v="8"/>
    <s v="SALIDA"/>
    <n v="-6"/>
    <s v="Abr"/>
    <n v="2018"/>
  </r>
  <r>
    <d v="2018-04-29T00:00:00"/>
    <s v="OT-30280"/>
    <x v="847"/>
    <x v="662"/>
    <s v="UN"/>
    <x v="9"/>
    <s v="INGRESO"/>
    <n v="15"/>
    <s v="Abr"/>
    <n v="2018"/>
  </r>
  <r>
    <d v="2018-02-10T00:00:00"/>
    <s v="OT-13700"/>
    <x v="270"/>
    <x v="244"/>
    <s v="UN"/>
    <x v="6"/>
    <s v="INGRESO"/>
    <n v="17"/>
    <s v="Feb"/>
    <n v="2018"/>
  </r>
  <r>
    <d v="2018-08-06T00:00:00"/>
    <s v="OT-24823"/>
    <x v="507"/>
    <x v="426"/>
    <s v="UN"/>
    <x v="5"/>
    <s v="INGRESO"/>
    <n v="17"/>
    <s v="Ago"/>
    <n v="2018"/>
  </r>
  <r>
    <d v="2018-01-25T00:00:00"/>
    <s v="OT-24129"/>
    <x v="848"/>
    <x v="663"/>
    <s v="UN"/>
    <x v="4"/>
    <s v="INGRESO"/>
    <n v="15"/>
    <s v="Ene"/>
    <n v="2018"/>
  </r>
  <r>
    <d v="2018-07-21T00:00:00"/>
    <s v="OT-14706"/>
    <x v="849"/>
    <x v="664"/>
    <s v="UN"/>
    <x v="6"/>
    <s v="INGRESO"/>
    <n v="15"/>
    <s v="Jul"/>
    <n v="2018"/>
  </r>
  <r>
    <d v="2018-08-07T00:00:00"/>
    <s v="OT-41871"/>
    <x v="762"/>
    <x v="268"/>
    <s v="UN"/>
    <x v="1"/>
    <s v="SALIDA"/>
    <n v="-15"/>
    <s v="Ago"/>
    <n v="2018"/>
  </r>
  <r>
    <d v="2018-08-06T00:00:00"/>
    <s v="OT-28240"/>
    <x v="142"/>
    <x v="133"/>
    <s v="UN"/>
    <x v="9"/>
    <s v="SALIDA"/>
    <n v="-11"/>
    <s v="Ago"/>
    <n v="2018"/>
  </r>
  <r>
    <d v="2018-01-05T00:00:00"/>
    <s v="OT-35127"/>
    <x v="789"/>
    <x v="178"/>
    <s v="UN"/>
    <x v="10"/>
    <s v="INGRESO"/>
    <n v="18"/>
    <s v="Ene"/>
    <n v="2018"/>
  </r>
  <r>
    <d v="2018-03-24T00:00:00"/>
    <s v="OT-12640"/>
    <x v="592"/>
    <x v="489"/>
    <s v="UN"/>
    <x v="9"/>
    <s v="INGRESO"/>
    <n v="12"/>
    <s v="Mar"/>
    <n v="2018"/>
  </r>
  <r>
    <d v="2018-08-23T00:00:00"/>
    <s v="OT-23039"/>
    <x v="236"/>
    <x v="151"/>
    <s v="UN"/>
    <x v="7"/>
    <s v="SALIDA"/>
    <n v="-13"/>
    <s v="Ago"/>
    <n v="2018"/>
  </r>
  <r>
    <d v="2018-05-16T00:00:00"/>
    <s v="OT-17190"/>
    <x v="78"/>
    <x v="73"/>
    <s v="UN"/>
    <x v="3"/>
    <s v="SALIDA"/>
    <n v="-20"/>
    <s v="May"/>
    <n v="2018"/>
  </r>
  <r>
    <d v="2018-02-03T00:00:00"/>
    <s v="OT-18639"/>
    <x v="850"/>
    <x v="316"/>
    <s v="UN"/>
    <x v="7"/>
    <s v="INGRESO"/>
    <n v="11"/>
    <s v="Feb"/>
    <n v="2018"/>
  </r>
  <r>
    <d v="2018-05-28T00:00:00"/>
    <s v="OT-33665"/>
    <x v="734"/>
    <x v="292"/>
    <s v="UN"/>
    <x v="4"/>
    <s v="INGRESO"/>
    <n v="13"/>
    <s v="May"/>
    <n v="2018"/>
  </r>
  <r>
    <d v="2018-07-21T00:00:00"/>
    <s v="OT-46355"/>
    <x v="87"/>
    <x v="82"/>
    <s v="UN"/>
    <x v="6"/>
    <s v="INGRESO"/>
    <n v="16"/>
    <s v="Jul"/>
    <n v="2018"/>
  </r>
  <r>
    <d v="2018-01-23T00:00:00"/>
    <s v="OT-32963"/>
    <x v="851"/>
    <x v="582"/>
    <s v="UN"/>
    <x v="7"/>
    <s v="SALIDA"/>
    <n v="-6"/>
    <s v="Ene"/>
    <n v="2018"/>
  </r>
  <r>
    <d v="2018-07-23T00:00:00"/>
    <s v="OT-38142"/>
    <x v="202"/>
    <x v="184"/>
    <s v="UN"/>
    <x v="5"/>
    <s v="SALIDA"/>
    <n v="-10"/>
    <s v="Jul"/>
    <n v="2018"/>
  </r>
  <r>
    <d v="2018-07-26T00:00:00"/>
    <s v="OT-25012"/>
    <x v="36"/>
    <x v="0"/>
    <s v="UN"/>
    <x v="0"/>
    <s v="SALIDA"/>
    <n v="-11"/>
    <s v="Jul"/>
    <n v="2018"/>
  </r>
  <r>
    <d v="2018-08-25T00:00:00"/>
    <s v="OT-18284"/>
    <x v="852"/>
    <x v="665"/>
    <s v="UN"/>
    <x v="5"/>
    <s v="SALIDA"/>
    <n v="-14"/>
    <s v="Ago"/>
    <n v="2018"/>
  </r>
  <r>
    <d v="2018-01-14T00:00:00"/>
    <s v="OT-15431"/>
    <x v="56"/>
    <x v="53"/>
    <s v="UN"/>
    <x v="4"/>
    <s v="SALIDA"/>
    <n v="-12"/>
    <s v="Ene"/>
    <n v="2018"/>
  </r>
  <r>
    <d v="2018-01-18T00:00:00"/>
    <s v="OT-17929"/>
    <x v="531"/>
    <x v="82"/>
    <s v="UN"/>
    <x v="6"/>
    <s v="INGRESO"/>
    <n v="13"/>
    <s v="Ene"/>
    <n v="2018"/>
  </r>
  <r>
    <d v="2018-01-22T00:00:00"/>
    <s v="OT-36094"/>
    <x v="84"/>
    <x v="79"/>
    <s v="UN"/>
    <x v="12"/>
    <s v="INGRESO"/>
    <n v="13"/>
    <s v="Ene"/>
    <n v="2018"/>
  </r>
  <r>
    <d v="2018-07-02T00:00:00"/>
    <s v="OT-30523"/>
    <x v="529"/>
    <x v="443"/>
    <s v="UN"/>
    <x v="1"/>
    <s v="SALIDA"/>
    <n v="-14"/>
    <s v="Jul"/>
    <n v="2018"/>
  </r>
  <r>
    <d v="2018-06-12T00:00:00"/>
    <s v="OT-32219"/>
    <x v="708"/>
    <x v="569"/>
    <s v="UN"/>
    <x v="8"/>
    <s v="INGRESO"/>
    <n v="13"/>
    <s v="Jun"/>
    <n v="2018"/>
  </r>
  <r>
    <d v="2018-05-13T00:00:00"/>
    <s v="OT-14758"/>
    <x v="840"/>
    <x v="656"/>
    <s v="UN"/>
    <x v="7"/>
    <s v="SALIDA"/>
    <n v="-18"/>
    <s v="May"/>
    <n v="2018"/>
  </r>
  <r>
    <d v="2018-03-20T00:00:00"/>
    <s v="OT-17592"/>
    <x v="670"/>
    <x v="542"/>
    <s v="UN"/>
    <x v="7"/>
    <s v="INGRESO"/>
    <n v="11"/>
    <s v="Mar"/>
    <n v="2018"/>
  </r>
  <r>
    <d v="2018-08-08T00:00:00"/>
    <s v="OT-48915"/>
    <x v="853"/>
    <x v="666"/>
    <s v="UN"/>
    <x v="9"/>
    <s v="INGRESO"/>
    <n v="13"/>
    <s v="Ago"/>
    <n v="2018"/>
  </r>
  <r>
    <d v="2018-02-01T00:00:00"/>
    <s v="OT-25070"/>
    <x v="854"/>
    <x v="523"/>
    <s v="UN"/>
    <x v="9"/>
    <s v="SALIDA"/>
    <n v="-12"/>
    <s v="Feb"/>
    <n v="2018"/>
  </r>
  <r>
    <d v="2018-06-24T00:00:00"/>
    <s v="OT-39511"/>
    <x v="208"/>
    <x v="189"/>
    <s v="UN"/>
    <x v="3"/>
    <s v="SALIDA"/>
    <n v="-15"/>
    <s v="Jun"/>
    <n v="2018"/>
  </r>
  <r>
    <d v="2018-03-23T00:00:00"/>
    <s v="OT-45724"/>
    <x v="817"/>
    <x v="641"/>
    <s v="UN"/>
    <x v="4"/>
    <s v="SALIDA"/>
    <n v="-18"/>
    <s v="Mar"/>
    <n v="2018"/>
  </r>
  <r>
    <d v="2018-06-23T00:00:00"/>
    <s v="OT-40786"/>
    <x v="87"/>
    <x v="82"/>
    <s v="UN"/>
    <x v="6"/>
    <s v="INGRESO"/>
    <n v="10"/>
    <s v="Jun"/>
    <n v="2018"/>
  </r>
  <r>
    <d v="2018-02-19T00:00:00"/>
    <s v="OT-25266"/>
    <x v="426"/>
    <x v="368"/>
    <s v="UN"/>
    <x v="4"/>
    <s v="SALIDA"/>
    <n v="-20"/>
    <s v="Feb"/>
    <n v="2018"/>
  </r>
  <r>
    <d v="2018-06-13T00:00:00"/>
    <s v="OT-11645"/>
    <x v="855"/>
    <x v="667"/>
    <s v="UN"/>
    <x v="9"/>
    <s v="SALIDA"/>
    <n v="-5"/>
    <s v="Jun"/>
    <n v="2018"/>
  </r>
  <r>
    <d v="2018-02-28T00:00:00"/>
    <s v="OT-14354"/>
    <x v="470"/>
    <x v="399"/>
    <s v="UN"/>
    <x v="4"/>
    <s v="SALIDA"/>
    <n v="-9"/>
    <s v="Feb"/>
    <n v="2018"/>
  </r>
  <r>
    <d v="2018-03-31T00:00:00"/>
    <s v="OT-24019"/>
    <x v="230"/>
    <x v="208"/>
    <s v="UN"/>
    <x v="7"/>
    <s v="SALIDA"/>
    <n v="-12"/>
    <s v="Mar"/>
    <n v="2018"/>
  </r>
  <r>
    <d v="2018-07-31T00:00:00"/>
    <s v="OT-28467"/>
    <x v="377"/>
    <x v="334"/>
    <s v="UN"/>
    <x v="4"/>
    <s v="SALIDA"/>
    <n v="-5"/>
    <s v="Jul"/>
    <n v="2018"/>
  </r>
  <r>
    <d v="2018-04-27T00:00:00"/>
    <s v="OT-47559"/>
    <x v="211"/>
    <x v="192"/>
    <s v="UN"/>
    <x v="9"/>
    <s v="SALIDA"/>
    <n v="-7"/>
    <s v="Abr"/>
    <n v="2018"/>
  </r>
  <r>
    <d v="2018-04-23T00:00:00"/>
    <s v="OT-12767"/>
    <x v="717"/>
    <x v="29"/>
    <s v="UN"/>
    <x v="7"/>
    <s v="INGRESO"/>
    <n v="18"/>
    <s v="Abr"/>
    <n v="2018"/>
  </r>
  <r>
    <d v="2018-01-12T00:00:00"/>
    <s v="OT-23227"/>
    <x v="856"/>
    <x v="668"/>
    <s v="UN"/>
    <x v="4"/>
    <s v="INGRESO"/>
    <n v="13"/>
    <s v="Ene"/>
    <n v="2018"/>
  </r>
  <r>
    <d v="2018-08-22T00:00:00"/>
    <s v="OT-39877"/>
    <x v="356"/>
    <x v="317"/>
    <s v="UN"/>
    <x v="3"/>
    <s v="SALIDA"/>
    <n v="-13"/>
    <s v="Ago"/>
    <n v="2018"/>
  </r>
  <r>
    <d v="2018-06-05T00:00:00"/>
    <s v="OT-20411"/>
    <x v="744"/>
    <x v="221"/>
    <s v="UN"/>
    <x v="6"/>
    <s v="INGRESO"/>
    <n v="11"/>
    <s v="Jun"/>
    <n v="2018"/>
  </r>
  <r>
    <d v="2018-04-15T00:00:00"/>
    <s v="OT-49281"/>
    <x v="299"/>
    <x v="269"/>
    <s v="UN"/>
    <x v="2"/>
    <s v="INGRESO"/>
    <n v="13"/>
    <s v="Abr"/>
    <n v="2018"/>
  </r>
  <r>
    <d v="2018-06-20T00:00:00"/>
    <s v="OT-20448"/>
    <x v="245"/>
    <x v="222"/>
    <s v="UN"/>
    <x v="9"/>
    <s v="SALIDA"/>
    <n v="-16"/>
    <s v="Jun"/>
    <n v="2018"/>
  </r>
  <r>
    <d v="2018-03-10T00:00:00"/>
    <s v="OT-15030"/>
    <x v="33"/>
    <x v="31"/>
    <s v="UN"/>
    <x v="1"/>
    <s v="SALIDA"/>
    <n v="-17"/>
    <s v="Mar"/>
    <n v="2018"/>
  </r>
  <r>
    <d v="2018-03-28T00:00:00"/>
    <s v="OT-38961"/>
    <x v="691"/>
    <x v="559"/>
    <s v="UN"/>
    <x v="4"/>
    <s v="INGRESO"/>
    <n v="15"/>
    <s v="Mar"/>
    <n v="2018"/>
  </r>
  <r>
    <d v="2018-05-04T00:00:00"/>
    <s v="OT-15048"/>
    <x v="374"/>
    <x v="83"/>
    <s v="UN"/>
    <x v="6"/>
    <s v="SALIDA"/>
    <n v="-18"/>
    <s v="May"/>
    <n v="2018"/>
  </r>
  <r>
    <d v="2018-05-09T00:00:00"/>
    <s v="OT-41354"/>
    <x v="380"/>
    <x v="337"/>
    <s v="UN"/>
    <x v="5"/>
    <s v="SALIDA"/>
    <n v="-12"/>
    <s v="May"/>
    <n v="2018"/>
  </r>
  <r>
    <d v="2018-03-16T00:00:00"/>
    <s v="OT-21510"/>
    <x v="44"/>
    <x v="41"/>
    <s v="UN"/>
    <x v="8"/>
    <s v="SALIDA"/>
    <n v="-5"/>
    <s v="Mar"/>
    <n v="2018"/>
  </r>
  <r>
    <d v="2018-02-09T00:00:00"/>
    <s v="OT-39645"/>
    <x v="383"/>
    <x v="257"/>
    <s v="UN"/>
    <x v="12"/>
    <s v="SALIDA"/>
    <n v="-19"/>
    <s v="Feb"/>
    <n v="2018"/>
  </r>
  <r>
    <d v="2018-05-19T00:00:00"/>
    <s v="OT-18144"/>
    <x v="846"/>
    <x v="661"/>
    <s v="UN"/>
    <x v="8"/>
    <s v="INGRESO"/>
    <n v="15"/>
    <s v="May"/>
    <n v="2018"/>
  </r>
  <r>
    <d v="2018-04-10T00:00:00"/>
    <s v="OT-49252"/>
    <x v="434"/>
    <x v="375"/>
    <s v="UN"/>
    <x v="7"/>
    <s v="INGRESO"/>
    <n v="10"/>
    <s v="Abr"/>
    <n v="2018"/>
  </r>
  <r>
    <d v="2018-04-28T00:00:00"/>
    <s v="OT-33154"/>
    <x v="575"/>
    <x v="477"/>
    <s v="UN"/>
    <x v="4"/>
    <s v="SALIDA"/>
    <n v="-14"/>
    <s v="Abr"/>
    <n v="2018"/>
  </r>
  <r>
    <d v="2018-01-18T00:00:00"/>
    <s v="OT-30885"/>
    <x v="168"/>
    <x v="157"/>
    <s v="UN"/>
    <x v="4"/>
    <s v="SALIDA"/>
    <n v="-9"/>
    <s v="Ene"/>
    <n v="2018"/>
  </r>
  <r>
    <d v="2018-07-31T00:00:00"/>
    <s v="OT-12605"/>
    <x v="266"/>
    <x v="241"/>
    <s v="UN"/>
    <x v="12"/>
    <s v="SALIDA"/>
    <n v="-20"/>
    <s v="Jul"/>
    <n v="2018"/>
  </r>
  <r>
    <d v="2018-04-30T00:00:00"/>
    <s v="OT-48405"/>
    <x v="841"/>
    <x v="657"/>
    <s v="UN"/>
    <x v="5"/>
    <s v="SALIDA"/>
    <n v="-11"/>
    <s v="Abr"/>
    <n v="2018"/>
  </r>
  <r>
    <d v="2018-07-05T00:00:00"/>
    <s v="OT-36102"/>
    <x v="197"/>
    <x v="180"/>
    <s v="UN"/>
    <x v="9"/>
    <s v="SALIDA"/>
    <n v="-13"/>
    <s v="Jul"/>
    <n v="2018"/>
  </r>
  <r>
    <d v="2018-05-30T00:00:00"/>
    <s v="OT-17251"/>
    <x v="480"/>
    <x v="48"/>
    <s v="UN"/>
    <x v="10"/>
    <s v="INGRESO"/>
    <n v="10"/>
    <s v="May"/>
    <n v="2018"/>
  </r>
  <r>
    <d v="2018-03-05T00:00:00"/>
    <s v="OT-25971"/>
    <x v="857"/>
    <x v="669"/>
    <s v="UN"/>
    <x v="2"/>
    <s v="INGRESO"/>
    <n v="12"/>
    <s v="Mar"/>
    <n v="2018"/>
  </r>
  <r>
    <d v="2018-05-06T00:00:00"/>
    <s v="OT-34418"/>
    <x v="512"/>
    <x v="430"/>
    <s v="UN"/>
    <x v="7"/>
    <s v="INGRESO"/>
    <n v="10"/>
    <s v="May"/>
    <n v="2018"/>
  </r>
  <r>
    <d v="2018-01-24T00:00:00"/>
    <s v="OT-18724"/>
    <x v="15"/>
    <x v="14"/>
    <s v="UN"/>
    <x v="7"/>
    <s v="SALIDA"/>
    <n v="-5"/>
    <s v="Ene"/>
    <n v="2018"/>
  </r>
  <r>
    <d v="2018-06-30T00:00:00"/>
    <s v="OT-29132"/>
    <x v="648"/>
    <x v="366"/>
    <s v="UN"/>
    <x v="2"/>
    <s v="SALIDA"/>
    <n v="-16"/>
    <s v="Jun"/>
    <n v="2018"/>
  </r>
  <r>
    <d v="2018-03-04T00:00:00"/>
    <s v="OT-21342"/>
    <x v="651"/>
    <x v="316"/>
    <s v="UN"/>
    <x v="7"/>
    <s v="INGRESO"/>
    <n v="20"/>
    <s v="Mar"/>
    <n v="2018"/>
  </r>
  <r>
    <d v="2018-06-07T00:00:00"/>
    <s v="OT-34380"/>
    <x v="294"/>
    <x v="159"/>
    <s v="UN"/>
    <x v="6"/>
    <s v="INGRESO"/>
    <n v="11"/>
    <s v="Jun"/>
    <n v="2018"/>
  </r>
  <r>
    <d v="2018-01-07T00:00:00"/>
    <s v="OT-45977"/>
    <x v="574"/>
    <x v="476"/>
    <s v="UN"/>
    <x v="4"/>
    <s v="SALIDA"/>
    <n v="-12"/>
    <s v="Ene"/>
    <n v="2018"/>
  </r>
  <r>
    <d v="2018-07-19T00:00:00"/>
    <s v="OT-38573"/>
    <x v="166"/>
    <x v="155"/>
    <s v="UN"/>
    <x v="9"/>
    <s v="INGRESO"/>
    <n v="14"/>
    <s v="Jul"/>
    <n v="2018"/>
  </r>
  <r>
    <d v="2018-05-29T00:00:00"/>
    <s v="OT-27258"/>
    <x v="711"/>
    <x v="571"/>
    <s v="UN"/>
    <x v="9"/>
    <s v="SALIDA"/>
    <n v="-6"/>
    <s v="May"/>
    <n v="2018"/>
  </r>
  <r>
    <d v="2018-08-16T00:00:00"/>
    <s v="OT-48690"/>
    <x v="392"/>
    <x v="345"/>
    <s v="UN"/>
    <x v="7"/>
    <s v="SALIDA"/>
    <n v="-20"/>
    <s v="Ago"/>
    <n v="2018"/>
  </r>
  <r>
    <d v="2018-08-18T00:00:00"/>
    <s v="OT-31007"/>
    <x v="75"/>
    <x v="70"/>
    <s v="UN"/>
    <x v="6"/>
    <s v="SALIDA"/>
    <n v="-10"/>
    <s v="Ago"/>
    <n v="2018"/>
  </r>
  <r>
    <d v="2018-07-24T00:00:00"/>
    <s v="OT-41025"/>
    <x v="377"/>
    <x v="334"/>
    <s v="UN"/>
    <x v="4"/>
    <s v="INGRESO"/>
    <n v="19"/>
    <s v="Jul"/>
    <n v="2018"/>
  </r>
  <r>
    <d v="2018-08-12T00:00:00"/>
    <s v="OT-41110"/>
    <x v="152"/>
    <x v="143"/>
    <s v="UN"/>
    <x v="9"/>
    <s v="INGRESO"/>
    <n v="18"/>
    <s v="Ago"/>
    <n v="2018"/>
  </r>
  <r>
    <d v="2018-01-10T00:00:00"/>
    <s v="OT-42048"/>
    <x v="203"/>
    <x v="185"/>
    <s v="UN"/>
    <x v="4"/>
    <s v="INGRESO"/>
    <n v="18"/>
    <s v="Ene"/>
    <n v="2018"/>
  </r>
  <r>
    <d v="2018-05-13T00:00:00"/>
    <s v="OT-18522"/>
    <x v="667"/>
    <x v="541"/>
    <s v="UN"/>
    <x v="7"/>
    <s v="INGRESO"/>
    <n v="18"/>
    <s v="May"/>
    <n v="2018"/>
  </r>
  <r>
    <d v="2018-04-18T00:00:00"/>
    <s v="OT-38817"/>
    <x v="209"/>
    <x v="190"/>
    <s v="UN"/>
    <x v="9"/>
    <s v="SALIDA"/>
    <n v="-6"/>
    <s v="Abr"/>
    <n v="2018"/>
  </r>
  <r>
    <d v="2018-01-18T00:00:00"/>
    <s v="OT-44101"/>
    <x v="138"/>
    <x v="130"/>
    <s v="UN"/>
    <x v="4"/>
    <s v="INGRESO"/>
    <n v="19"/>
    <s v="Ene"/>
    <n v="2018"/>
  </r>
  <r>
    <d v="2018-05-11T00:00:00"/>
    <s v="OT-11561"/>
    <x v="46"/>
    <x v="43"/>
    <s v="UN"/>
    <x v="3"/>
    <s v="INGRESO"/>
    <n v="13"/>
    <s v="May"/>
    <n v="2018"/>
  </r>
  <r>
    <d v="2018-01-09T00:00:00"/>
    <s v="OT-29772"/>
    <x v="858"/>
    <x v="670"/>
    <s v="UN"/>
    <x v="4"/>
    <s v="SALIDA"/>
    <n v="-9"/>
    <s v="Ene"/>
    <n v="2018"/>
  </r>
  <r>
    <d v="2018-08-03T00:00:00"/>
    <s v="OT-43752"/>
    <x v="734"/>
    <x v="292"/>
    <s v="UN"/>
    <x v="4"/>
    <s v="SALIDA"/>
    <n v="-13"/>
    <s v="Ago"/>
    <n v="2018"/>
  </r>
  <r>
    <d v="2018-06-03T00:00:00"/>
    <s v="OT-41443"/>
    <x v="106"/>
    <x v="84"/>
    <s v="UN"/>
    <x v="7"/>
    <s v="INGRESO"/>
    <n v="19"/>
    <s v="Jun"/>
    <n v="2018"/>
  </r>
  <r>
    <d v="2018-06-20T00:00:00"/>
    <s v="OT-27709"/>
    <x v="115"/>
    <x v="108"/>
    <s v="UN"/>
    <x v="9"/>
    <s v="INGRESO"/>
    <n v="10"/>
    <s v="Jun"/>
    <n v="2018"/>
  </r>
  <r>
    <d v="2018-06-05T00:00:00"/>
    <s v="OT-42310"/>
    <x v="510"/>
    <x v="24"/>
    <s v="UN"/>
    <x v="4"/>
    <s v="INGRESO"/>
    <n v="12"/>
    <s v="Jun"/>
    <n v="2018"/>
  </r>
  <r>
    <d v="2018-03-26T00:00:00"/>
    <s v="OT-48757"/>
    <x v="714"/>
    <x v="573"/>
    <s v="UN"/>
    <x v="12"/>
    <s v="INGRESO"/>
    <n v="14"/>
    <s v="Mar"/>
    <n v="2018"/>
  </r>
  <r>
    <d v="2018-04-28T00:00:00"/>
    <s v="OT-45397"/>
    <x v="715"/>
    <x v="151"/>
    <s v="UN"/>
    <x v="7"/>
    <s v="INGRESO"/>
    <n v="10"/>
    <s v="Abr"/>
    <n v="2018"/>
  </r>
  <r>
    <d v="2018-02-16T00:00:00"/>
    <s v="OT-43529"/>
    <x v="564"/>
    <x v="468"/>
    <s v="UN"/>
    <x v="8"/>
    <s v="SALIDA"/>
    <n v="-10"/>
    <s v="Feb"/>
    <n v="2018"/>
  </r>
  <r>
    <d v="2018-01-22T00:00:00"/>
    <s v="OT-16550"/>
    <x v="859"/>
    <x v="671"/>
    <s v="UN"/>
    <x v="4"/>
    <s v="SALIDA"/>
    <n v="-9"/>
    <s v="Ene"/>
    <n v="2018"/>
  </r>
  <r>
    <d v="2018-04-15T00:00:00"/>
    <s v="OT-21868"/>
    <x v="121"/>
    <x v="114"/>
    <s v="UN"/>
    <x v="7"/>
    <s v="SALIDA"/>
    <n v="-9"/>
    <s v="Abr"/>
    <n v="2018"/>
  </r>
  <r>
    <d v="2018-03-06T00:00:00"/>
    <s v="OT-24692"/>
    <x v="8"/>
    <x v="7"/>
    <s v="UN"/>
    <x v="5"/>
    <s v="SALIDA"/>
    <n v="-7"/>
    <s v="Mar"/>
    <n v="2018"/>
  </r>
  <r>
    <d v="2018-04-12T00:00:00"/>
    <s v="OT-45463"/>
    <x v="15"/>
    <x v="14"/>
    <s v="UN"/>
    <x v="7"/>
    <s v="INGRESO"/>
    <n v="11"/>
    <s v="Abr"/>
    <n v="2018"/>
  </r>
  <r>
    <d v="2018-08-27T00:00:00"/>
    <s v="OT-40907"/>
    <x v="265"/>
    <x v="240"/>
    <s v="UN"/>
    <x v="0"/>
    <s v="INGRESO"/>
    <n v="16"/>
    <s v="Ago"/>
    <n v="2018"/>
  </r>
  <r>
    <d v="2018-05-24T00:00:00"/>
    <s v="OT-15155"/>
    <x v="195"/>
    <x v="179"/>
    <s v="UN"/>
    <x v="9"/>
    <s v="INGRESO"/>
    <n v="13"/>
    <s v="May"/>
    <n v="2018"/>
  </r>
  <r>
    <d v="2018-02-27T00:00:00"/>
    <s v="OT-39546"/>
    <x v="491"/>
    <x v="417"/>
    <s v="UN"/>
    <x v="1"/>
    <s v="INGRESO"/>
    <n v="14"/>
    <s v="Feb"/>
    <n v="2018"/>
  </r>
  <r>
    <d v="2018-03-02T00:00:00"/>
    <s v="OT-46861"/>
    <x v="492"/>
    <x v="418"/>
    <s v="UN"/>
    <x v="8"/>
    <s v="INGRESO"/>
    <n v="15"/>
    <s v="Mar"/>
    <n v="2018"/>
  </r>
  <r>
    <d v="2018-02-26T00:00:00"/>
    <s v="OT-15121"/>
    <x v="383"/>
    <x v="257"/>
    <s v="UN"/>
    <x v="12"/>
    <s v="SALIDA"/>
    <n v="-14"/>
    <s v="Feb"/>
    <n v="2018"/>
  </r>
  <r>
    <d v="2018-06-08T00:00:00"/>
    <s v="OT-21255"/>
    <x v="860"/>
    <x v="672"/>
    <s v="UN"/>
    <x v="5"/>
    <s v="INGRESO"/>
    <n v="13"/>
    <s v="Jun"/>
    <n v="2018"/>
  </r>
  <r>
    <d v="2018-08-23T00:00:00"/>
    <s v="OT-20493"/>
    <x v="616"/>
    <x v="505"/>
    <s v="UN"/>
    <x v="7"/>
    <s v="INGRESO"/>
    <n v="19"/>
    <s v="Ago"/>
    <n v="2018"/>
  </r>
  <r>
    <d v="2018-02-27T00:00:00"/>
    <s v="OT-35223"/>
    <x v="772"/>
    <x v="614"/>
    <s v="UN"/>
    <x v="4"/>
    <s v="INGRESO"/>
    <n v="10"/>
    <s v="Feb"/>
    <n v="2018"/>
  </r>
  <r>
    <d v="2018-07-05T00:00:00"/>
    <s v="OT-30663"/>
    <x v="601"/>
    <x v="495"/>
    <s v="UN"/>
    <x v="8"/>
    <s v="SALIDA"/>
    <n v="-11"/>
    <s v="Jul"/>
    <n v="2018"/>
  </r>
  <r>
    <d v="2018-04-07T00:00:00"/>
    <s v="OT-38120"/>
    <x v="38"/>
    <x v="35"/>
    <s v="UN"/>
    <x v="4"/>
    <s v="SALIDA"/>
    <n v="-13"/>
    <s v="Abr"/>
    <n v="2018"/>
  </r>
  <r>
    <d v="2018-07-25T00:00:00"/>
    <s v="OT-28882"/>
    <x v="448"/>
    <x v="383"/>
    <s v="UN"/>
    <x v="6"/>
    <s v="INGRESO"/>
    <n v="20"/>
    <s v="Jul"/>
    <n v="2018"/>
  </r>
  <r>
    <d v="2018-05-29T00:00:00"/>
    <s v="OT-36240"/>
    <x v="861"/>
    <x v="536"/>
    <s v="UN"/>
    <x v="11"/>
    <s v="SALIDA"/>
    <n v="-16"/>
    <s v="May"/>
    <n v="2018"/>
  </r>
  <r>
    <d v="2018-03-31T00:00:00"/>
    <s v="OT-28251"/>
    <x v="300"/>
    <x v="270"/>
    <s v="UN"/>
    <x v="7"/>
    <s v="INGRESO"/>
    <n v="13"/>
    <s v="Mar"/>
    <n v="2018"/>
  </r>
  <r>
    <d v="2018-02-27T00:00:00"/>
    <s v="OT-22650"/>
    <x v="862"/>
    <x v="337"/>
    <s v="UN"/>
    <x v="5"/>
    <s v="INGRESO"/>
    <n v="12"/>
    <s v="Feb"/>
    <n v="2018"/>
  </r>
  <r>
    <d v="2018-08-30T00:00:00"/>
    <s v="OT-32969"/>
    <x v="863"/>
    <x v="363"/>
    <s v="UN"/>
    <x v="7"/>
    <s v="SALIDA"/>
    <n v="-15"/>
    <s v="Ago"/>
    <n v="2018"/>
  </r>
  <r>
    <d v="2018-05-29T00:00:00"/>
    <s v="OT-43644"/>
    <x v="626"/>
    <x v="351"/>
    <s v="UN"/>
    <x v="1"/>
    <s v="SALIDA"/>
    <n v="-12"/>
    <s v="May"/>
    <n v="2018"/>
  </r>
  <r>
    <d v="2018-07-26T00:00:00"/>
    <s v="OT-26884"/>
    <x v="616"/>
    <x v="505"/>
    <s v="UN"/>
    <x v="7"/>
    <s v="INGRESO"/>
    <n v="19"/>
    <s v="Jul"/>
    <n v="2018"/>
  </r>
  <r>
    <d v="2018-01-15T00:00:00"/>
    <s v="OT-47900"/>
    <x v="527"/>
    <x v="26"/>
    <s v="UN"/>
    <x v="6"/>
    <s v="SALIDA"/>
    <n v="-16"/>
    <s v="Ene"/>
    <n v="2018"/>
  </r>
  <r>
    <d v="2018-07-24T00:00:00"/>
    <s v="OT-28151"/>
    <x v="864"/>
    <x v="673"/>
    <s v="UN"/>
    <x v="4"/>
    <s v="SALIDA"/>
    <n v="-19"/>
    <s v="Jul"/>
    <n v="2018"/>
  </r>
  <r>
    <d v="2018-01-21T00:00:00"/>
    <s v="OT-25148"/>
    <x v="281"/>
    <x v="255"/>
    <s v="UN"/>
    <x v="4"/>
    <s v="SALIDA"/>
    <n v="-5"/>
    <s v="Ene"/>
    <n v="2018"/>
  </r>
  <r>
    <d v="2018-02-25T00:00:00"/>
    <s v="OT-37765"/>
    <x v="865"/>
    <x v="674"/>
    <s v="UN"/>
    <x v="9"/>
    <s v="INGRESO"/>
    <n v="19"/>
    <s v="Feb"/>
    <n v="2018"/>
  </r>
  <r>
    <d v="2018-03-18T00:00:00"/>
    <s v="OT-19947"/>
    <x v="512"/>
    <x v="430"/>
    <s v="UN"/>
    <x v="7"/>
    <s v="INGRESO"/>
    <n v="14"/>
    <s v="Mar"/>
    <n v="2018"/>
  </r>
  <r>
    <d v="2018-06-16T00:00:00"/>
    <s v="OT-30685"/>
    <x v="265"/>
    <x v="240"/>
    <s v="UN"/>
    <x v="0"/>
    <s v="INGRESO"/>
    <n v="10"/>
    <s v="Jun"/>
    <n v="2018"/>
  </r>
  <r>
    <d v="2018-07-02T00:00:00"/>
    <s v="OT-24051"/>
    <x v="866"/>
    <x v="675"/>
    <s v="UN"/>
    <x v="2"/>
    <s v="SALIDA"/>
    <n v="-19"/>
    <s v="Jul"/>
    <n v="2018"/>
  </r>
  <r>
    <d v="2018-04-30T00:00:00"/>
    <s v="OT-24401"/>
    <x v="19"/>
    <x v="17"/>
    <s v="UN"/>
    <x v="1"/>
    <s v="SALIDA"/>
    <n v="-20"/>
    <s v="Abr"/>
    <n v="2018"/>
  </r>
  <r>
    <d v="2018-08-11T00:00:00"/>
    <s v="OT-12084"/>
    <x v="542"/>
    <x v="17"/>
    <s v="UN"/>
    <x v="1"/>
    <s v="INGRESO"/>
    <n v="16"/>
    <s v="Ago"/>
    <n v="2018"/>
  </r>
  <r>
    <d v="2018-07-02T00:00:00"/>
    <s v="OT-41326"/>
    <x v="12"/>
    <x v="11"/>
    <s v="UN"/>
    <x v="7"/>
    <s v="SALIDA"/>
    <n v="-14"/>
    <s v="Jul"/>
    <n v="2018"/>
  </r>
  <r>
    <d v="2018-01-01T00:00:00"/>
    <s v="OT-37814"/>
    <x v="449"/>
    <x v="384"/>
    <s v="UN"/>
    <x v="5"/>
    <s v="SALIDA"/>
    <n v="-10"/>
    <s v="Ene"/>
    <n v="2018"/>
  </r>
  <r>
    <d v="2018-05-04T00:00:00"/>
    <s v="OT-36880"/>
    <x v="669"/>
    <x v="126"/>
    <s v="UN"/>
    <x v="7"/>
    <s v="SALIDA"/>
    <n v="-18"/>
    <s v="May"/>
    <n v="2018"/>
  </r>
  <r>
    <d v="2018-08-01T00:00:00"/>
    <s v="OT-11887"/>
    <x v="867"/>
    <x v="1"/>
    <s v="UN"/>
    <x v="1"/>
    <s v="INGRESO"/>
    <n v="17"/>
    <s v="Ago"/>
    <n v="2018"/>
  </r>
  <r>
    <d v="2018-02-03T00:00:00"/>
    <s v="OT-42940"/>
    <x v="868"/>
    <x v="676"/>
    <s v="UN"/>
    <x v="4"/>
    <s v="INGRESO"/>
    <n v="12"/>
    <s v="Feb"/>
    <n v="2018"/>
  </r>
  <r>
    <d v="2018-02-20T00:00:00"/>
    <s v="OT-44884"/>
    <x v="298"/>
    <x v="221"/>
    <s v="UN"/>
    <x v="6"/>
    <s v="INGRESO"/>
    <n v="18"/>
    <s v="Feb"/>
    <n v="2018"/>
  </r>
  <r>
    <d v="2018-02-15T00:00:00"/>
    <s v="OT-17536"/>
    <x v="769"/>
    <x v="612"/>
    <s v="UN"/>
    <x v="4"/>
    <s v="SALIDA"/>
    <n v="-15"/>
    <s v="Feb"/>
    <n v="2018"/>
  </r>
  <r>
    <d v="2018-06-12T00:00:00"/>
    <s v="OT-38966"/>
    <x v="40"/>
    <x v="37"/>
    <s v="UN"/>
    <x v="8"/>
    <s v="INGRESO"/>
    <n v="11"/>
    <s v="Jun"/>
    <n v="2018"/>
  </r>
  <r>
    <d v="2018-02-14T00:00:00"/>
    <s v="OT-30757"/>
    <x v="111"/>
    <x v="104"/>
    <s v="UN"/>
    <x v="10"/>
    <s v="SALIDA"/>
    <n v="-18"/>
    <s v="Feb"/>
    <n v="2018"/>
  </r>
  <r>
    <d v="2018-08-05T00:00:00"/>
    <s v="OT-32274"/>
    <x v="869"/>
    <x v="677"/>
    <s v="UN"/>
    <x v="0"/>
    <s v="SALIDA"/>
    <n v="-14"/>
    <s v="Ago"/>
    <n v="2018"/>
  </r>
  <r>
    <d v="2018-03-05T00:00:00"/>
    <s v="OT-14224"/>
    <x v="359"/>
    <x v="320"/>
    <s v="UN"/>
    <x v="7"/>
    <s v="INGRESO"/>
    <n v="10"/>
    <s v="Mar"/>
    <n v="2018"/>
  </r>
  <r>
    <d v="2018-05-28T00:00:00"/>
    <s v="OT-25846"/>
    <x v="731"/>
    <x v="284"/>
    <s v="UN"/>
    <x v="6"/>
    <s v="INGRESO"/>
    <n v="18"/>
    <s v="May"/>
    <n v="2018"/>
  </r>
  <r>
    <d v="2018-04-14T00:00:00"/>
    <s v="OT-28909"/>
    <x v="575"/>
    <x v="477"/>
    <s v="UN"/>
    <x v="4"/>
    <s v="INGRESO"/>
    <n v="10"/>
    <s v="Abr"/>
    <n v="2018"/>
  </r>
  <r>
    <d v="2018-01-01T00:00:00"/>
    <s v="OT-46033"/>
    <x v="211"/>
    <x v="192"/>
    <s v="UN"/>
    <x v="9"/>
    <s v="SALIDA"/>
    <n v="-12"/>
    <s v="Ene"/>
    <n v="2018"/>
  </r>
  <r>
    <d v="2018-07-03T00:00:00"/>
    <s v="OT-35887"/>
    <x v="245"/>
    <x v="222"/>
    <s v="UN"/>
    <x v="9"/>
    <s v="INGRESO"/>
    <n v="12"/>
    <s v="Jul"/>
    <n v="2018"/>
  </r>
  <r>
    <d v="2018-05-25T00:00:00"/>
    <s v="OT-43425"/>
    <x v="870"/>
    <x v="678"/>
    <s v="UN"/>
    <x v="4"/>
    <s v="INGRESO"/>
    <n v="16"/>
    <s v="May"/>
    <n v="2018"/>
  </r>
  <r>
    <d v="2018-08-26T00:00:00"/>
    <s v="OT-14697"/>
    <x v="409"/>
    <x v="356"/>
    <s v="UN"/>
    <x v="7"/>
    <s v="INGRESO"/>
    <n v="17"/>
    <s v="Ago"/>
    <n v="2018"/>
  </r>
  <r>
    <d v="2018-06-02T00:00:00"/>
    <s v="OT-25811"/>
    <x v="334"/>
    <x v="297"/>
    <s v="UN"/>
    <x v="4"/>
    <s v="INGRESO"/>
    <n v="19"/>
    <s v="Jun"/>
    <n v="2018"/>
  </r>
  <r>
    <d v="2018-04-27T00:00:00"/>
    <s v="OT-34306"/>
    <x v="620"/>
    <x v="509"/>
    <s v="UN"/>
    <x v="7"/>
    <s v="INGRESO"/>
    <n v="19"/>
    <s v="Abr"/>
    <n v="2018"/>
  </r>
  <r>
    <d v="2018-01-24T00:00:00"/>
    <s v="OT-36188"/>
    <x v="428"/>
    <x v="369"/>
    <s v="UN"/>
    <x v="1"/>
    <s v="SALIDA"/>
    <n v="-12"/>
    <s v="Ene"/>
    <n v="2018"/>
  </r>
  <r>
    <d v="2018-06-22T00:00:00"/>
    <s v="OT-44082"/>
    <x v="871"/>
    <x v="679"/>
    <s v="UN"/>
    <x v="4"/>
    <s v="INGRESO"/>
    <n v="13"/>
    <s v="Jun"/>
    <n v="2018"/>
  </r>
  <r>
    <d v="2018-01-20T00:00:00"/>
    <s v="OT-12534"/>
    <x v="753"/>
    <x v="443"/>
    <s v="UN"/>
    <x v="1"/>
    <s v="INGRESO"/>
    <n v="10"/>
    <s v="Ene"/>
    <n v="2018"/>
  </r>
  <r>
    <d v="2018-01-01T00:00:00"/>
    <s v="OT-47731"/>
    <x v="561"/>
    <x v="465"/>
    <s v="UN"/>
    <x v="3"/>
    <s v="INGRESO"/>
    <n v="11"/>
    <s v="Ene"/>
    <n v="2018"/>
  </r>
  <r>
    <d v="2018-05-31T00:00:00"/>
    <s v="OT-30145"/>
    <x v="872"/>
    <x v="680"/>
    <s v="UN"/>
    <x v="12"/>
    <s v="SALIDA"/>
    <n v="-9"/>
    <s v="May"/>
    <n v="2018"/>
  </r>
  <r>
    <d v="2018-07-20T00:00:00"/>
    <s v="OT-16375"/>
    <x v="873"/>
    <x v="681"/>
    <s v="UN"/>
    <x v="4"/>
    <s v="SALIDA"/>
    <n v="-9"/>
    <s v="Jul"/>
    <n v="2018"/>
  </r>
  <r>
    <d v="2018-06-08T00:00:00"/>
    <s v="OT-16185"/>
    <x v="874"/>
    <x v="682"/>
    <s v="UN"/>
    <x v="0"/>
    <s v="SALIDA"/>
    <n v="-14"/>
    <s v="Jun"/>
    <n v="2018"/>
  </r>
  <r>
    <d v="2018-05-03T00:00:00"/>
    <s v="OT-44699"/>
    <x v="56"/>
    <x v="53"/>
    <s v="UN"/>
    <x v="4"/>
    <s v="SALIDA"/>
    <n v="-16"/>
    <s v="May"/>
    <n v="2018"/>
  </r>
  <r>
    <d v="2018-05-02T00:00:00"/>
    <s v="OT-24708"/>
    <x v="536"/>
    <x v="446"/>
    <s v="UN"/>
    <x v="1"/>
    <s v="INGRESO"/>
    <n v="14"/>
    <s v="May"/>
    <n v="2018"/>
  </r>
  <r>
    <d v="2018-04-14T00:00:00"/>
    <s v="OT-28137"/>
    <x v="132"/>
    <x v="124"/>
    <s v="UN"/>
    <x v="6"/>
    <s v="SALIDA"/>
    <n v="-17"/>
    <s v="Abr"/>
    <n v="2018"/>
  </r>
  <r>
    <d v="2018-07-06T00:00:00"/>
    <s v="OT-18400"/>
    <x v="804"/>
    <x v="632"/>
    <s v="UN"/>
    <x v="4"/>
    <s v="INGRESO"/>
    <n v="16"/>
    <s v="Jul"/>
    <n v="2018"/>
  </r>
  <r>
    <d v="2018-05-06T00:00:00"/>
    <s v="OT-46011"/>
    <x v="766"/>
    <x v="609"/>
    <s v="UN"/>
    <x v="3"/>
    <s v="INGRESO"/>
    <n v="14"/>
    <s v="May"/>
    <n v="2018"/>
  </r>
  <r>
    <d v="2018-04-23T00:00:00"/>
    <s v="OT-36573"/>
    <x v="875"/>
    <x v="683"/>
    <s v="UN"/>
    <x v="7"/>
    <s v="INGRESO"/>
    <n v="16"/>
    <s v="Abr"/>
    <n v="2018"/>
  </r>
  <r>
    <d v="2018-03-14T00:00:00"/>
    <s v="OT-30702"/>
    <x v="876"/>
    <x v="503"/>
    <s v="UN"/>
    <x v="3"/>
    <s v="INGRESO"/>
    <n v="19"/>
    <s v="Mar"/>
    <n v="2018"/>
  </r>
  <r>
    <d v="2018-04-12T00:00:00"/>
    <s v="OT-27756"/>
    <x v="515"/>
    <x v="15"/>
    <s v="UN"/>
    <x v="4"/>
    <s v="SALIDA"/>
    <n v="-9"/>
    <s v="Abr"/>
    <n v="2018"/>
  </r>
  <r>
    <d v="2018-02-19T00:00:00"/>
    <s v="OT-22558"/>
    <x v="877"/>
    <x v="684"/>
    <s v="UN"/>
    <x v="4"/>
    <s v="SALIDA"/>
    <n v="-19"/>
    <s v="Feb"/>
    <n v="2018"/>
  </r>
  <r>
    <d v="2018-03-10T00:00:00"/>
    <s v="OT-45221"/>
    <x v="673"/>
    <x v="544"/>
    <s v="UN"/>
    <x v="4"/>
    <s v="SALIDA"/>
    <n v="-10"/>
    <s v="Mar"/>
    <n v="2018"/>
  </r>
  <r>
    <d v="2018-03-26T00:00:00"/>
    <s v="OT-25736"/>
    <x v="624"/>
    <x v="513"/>
    <s v="UN"/>
    <x v="3"/>
    <s v="SALIDA"/>
    <n v="-20"/>
    <s v="Mar"/>
    <n v="2018"/>
  </r>
  <r>
    <d v="2018-03-12T00:00:00"/>
    <s v="OT-46674"/>
    <x v="878"/>
    <x v="685"/>
    <s v="UN"/>
    <x v="12"/>
    <s v="SALIDA"/>
    <n v="-9"/>
    <s v="Mar"/>
    <n v="2018"/>
  </r>
  <r>
    <d v="2018-07-21T00:00:00"/>
    <s v="OT-43480"/>
    <x v="503"/>
    <x v="423"/>
    <s v="UN"/>
    <x v="12"/>
    <s v="INGRESO"/>
    <n v="13"/>
    <s v="Jul"/>
    <n v="2018"/>
  </r>
  <r>
    <d v="2018-05-14T00:00:00"/>
    <s v="OT-39430"/>
    <x v="676"/>
    <x v="270"/>
    <s v="UN"/>
    <x v="12"/>
    <s v="SALIDA"/>
    <n v="-19"/>
    <s v="May"/>
    <n v="2018"/>
  </r>
  <r>
    <d v="2018-02-17T00:00:00"/>
    <s v="OT-36967"/>
    <x v="879"/>
    <x v="686"/>
    <s v="UN"/>
    <x v="4"/>
    <s v="INGRESO"/>
    <n v="18"/>
    <s v="Feb"/>
    <n v="2018"/>
  </r>
  <r>
    <d v="2018-03-29T00:00:00"/>
    <s v="OT-33988"/>
    <x v="126"/>
    <x v="118"/>
    <s v="UN"/>
    <x v="4"/>
    <s v="INGRESO"/>
    <n v="10"/>
    <s v="Mar"/>
    <n v="2018"/>
  </r>
  <r>
    <d v="2018-05-18T00:00:00"/>
    <s v="OT-30773"/>
    <x v="211"/>
    <x v="192"/>
    <s v="UN"/>
    <x v="9"/>
    <s v="INGRESO"/>
    <n v="17"/>
    <s v="May"/>
    <n v="2018"/>
  </r>
  <r>
    <d v="2018-01-25T00:00:00"/>
    <s v="OT-19422"/>
    <x v="880"/>
    <x v="687"/>
    <s v="UN"/>
    <x v="7"/>
    <s v="SALIDA"/>
    <n v="-18"/>
    <s v="Ene"/>
    <n v="2018"/>
  </r>
  <r>
    <d v="2018-07-14T00:00:00"/>
    <s v="OT-18096"/>
    <x v="502"/>
    <x v="346"/>
    <s v="UN"/>
    <x v="7"/>
    <s v="INGRESO"/>
    <n v="14"/>
    <s v="Jul"/>
    <n v="2018"/>
  </r>
  <r>
    <d v="2018-02-09T00:00:00"/>
    <s v="OT-11474"/>
    <x v="319"/>
    <x v="286"/>
    <s v="UN"/>
    <x v="7"/>
    <s v="SALIDA"/>
    <n v="-17"/>
    <s v="Feb"/>
    <n v="2018"/>
  </r>
  <r>
    <d v="2018-08-25T00:00:00"/>
    <s v="OT-35949"/>
    <x v="622"/>
    <x v="511"/>
    <s v="UN"/>
    <x v="9"/>
    <s v="INGRESO"/>
    <n v="14"/>
    <s v="Ago"/>
    <n v="2018"/>
  </r>
  <r>
    <d v="2018-02-21T00:00:00"/>
    <s v="OT-46917"/>
    <x v="589"/>
    <x v="486"/>
    <s v="UN"/>
    <x v="13"/>
    <s v="SALIDA"/>
    <n v="-12"/>
    <s v="Feb"/>
    <n v="2018"/>
  </r>
  <r>
    <d v="2018-04-13T00:00:00"/>
    <s v="OT-19431"/>
    <x v="522"/>
    <x v="438"/>
    <s v="UN"/>
    <x v="1"/>
    <s v="SALIDA"/>
    <n v="-16"/>
    <s v="Abr"/>
    <n v="2018"/>
  </r>
  <r>
    <d v="2018-03-25T00:00:00"/>
    <s v="OT-25623"/>
    <x v="820"/>
    <x v="642"/>
    <s v="UN"/>
    <x v="2"/>
    <s v="SALIDA"/>
    <n v="-11"/>
    <s v="Mar"/>
    <n v="2018"/>
  </r>
  <r>
    <d v="2018-08-21T00:00:00"/>
    <s v="OT-43231"/>
    <x v="813"/>
    <x v="638"/>
    <s v="UN"/>
    <x v="3"/>
    <s v="INGRESO"/>
    <n v="17"/>
    <s v="Ago"/>
    <n v="2018"/>
  </r>
  <r>
    <d v="2018-02-20T00:00:00"/>
    <s v="OT-17783"/>
    <x v="646"/>
    <x v="528"/>
    <s v="UN"/>
    <x v="5"/>
    <s v="INGRESO"/>
    <n v="19"/>
    <s v="Feb"/>
    <n v="2018"/>
  </r>
  <r>
    <d v="2018-03-22T00:00:00"/>
    <s v="OT-13600"/>
    <x v="844"/>
    <x v="659"/>
    <s v="UN"/>
    <x v="4"/>
    <s v="INGRESO"/>
    <n v="13"/>
    <s v="Mar"/>
    <n v="2018"/>
  </r>
  <r>
    <d v="2018-06-18T00:00:00"/>
    <s v="OT-23847"/>
    <x v="97"/>
    <x v="92"/>
    <s v="UN"/>
    <x v="4"/>
    <s v="INGRESO"/>
    <n v="19"/>
    <s v="Jun"/>
    <n v="2018"/>
  </r>
  <r>
    <d v="2018-01-18T00:00:00"/>
    <s v="OT-19171"/>
    <x v="605"/>
    <x v="498"/>
    <s v="UN"/>
    <x v="5"/>
    <s v="INGRESO"/>
    <n v="12"/>
    <s v="Ene"/>
    <n v="2018"/>
  </r>
  <r>
    <d v="2018-01-03T00:00:00"/>
    <s v="OT-47065"/>
    <x v="881"/>
    <x v="14"/>
    <s v="UN"/>
    <x v="7"/>
    <s v="SALIDA"/>
    <n v="-7"/>
    <s v="Ene"/>
    <n v="2018"/>
  </r>
  <r>
    <d v="2018-01-29T00:00:00"/>
    <s v="OT-22408"/>
    <x v="860"/>
    <x v="672"/>
    <s v="UN"/>
    <x v="5"/>
    <s v="INGRESO"/>
    <n v="12"/>
    <s v="Ene"/>
    <n v="2018"/>
  </r>
  <r>
    <d v="2018-08-21T00:00:00"/>
    <s v="OT-12520"/>
    <x v="333"/>
    <x v="49"/>
    <s v="UN"/>
    <x v="8"/>
    <s v="SALIDA"/>
    <n v="-5"/>
    <s v="Ago"/>
    <n v="2018"/>
  </r>
  <r>
    <d v="2018-08-03T00:00:00"/>
    <s v="OT-21111"/>
    <x v="334"/>
    <x v="297"/>
    <s v="UN"/>
    <x v="4"/>
    <s v="SALIDA"/>
    <n v="-7"/>
    <s v="Ago"/>
    <n v="2018"/>
  </r>
  <r>
    <d v="2018-05-03T00:00:00"/>
    <s v="OT-49158"/>
    <x v="665"/>
    <x v="539"/>
    <s v="UN"/>
    <x v="12"/>
    <s v="SALIDA"/>
    <n v="-14"/>
    <s v="May"/>
    <n v="2018"/>
  </r>
  <r>
    <d v="2018-01-16T00:00:00"/>
    <s v="OT-43852"/>
    <x v="69"/>
    <x v="64"/>
    <s v="UN"/>
    <x v="0"/>
    <s v="SALIDA"/>
    <n v="-15"/>
    <s v="Ene"/>
    <n v="2018"/>
  </r>
  <r>
    <d v="2018-01-19T00:00:00"/>
    <s v="OT-11472"/>
    <x v="882"/>
    <x v="688"/>
    <s v="UN"/>
    <x v="3"/>
    <s v="SALIDA"/>
    <n v="-14"/>
    <s v="Ene"/>
    <n v="2018"/>
  </r>
  <r>
    <d v="2018-06-02T00:00:00"/>
    <s v="OT-39824"/>
    <x v="629"/>
    <x v="514"/>
    <s v="UN"/>
    <x v="7"/>
    <s v="SALIDA"/>
    <n v="-13"/>
    <s v="Jun"/>
    <n v="2018"/>
  </r>
  <r>
    <d v="2018-07-16T00:00:00"/>
    <s v="OT-17443"/>
    <x v="583"/>
    <x v="268"/>
    <s v="UN"/>
    <x v="1"/>
    <s v="INGRESO"/>
    <n v="20"/>
    <s v="Jul"/>
    <n v="2018"/>
  </r>
  <r>
    <d v="2018-05-20T00:00:00"/>
    <s v="OT-38750"/>
    <x v="819"/>
    <x v="73"/>
    <s v="UN"/>
    <x v="3"/>
    <s v="INGRESO"/>
    <n v="13"/>
    <s v="May"/>
    <n v="2018"/>
  </r>
  <r>
    <d v="2018-05-26T00:00:00"/>
    <s v="OT-15593"/>
    <x v="87"/>
    <x v="82"/>
    <s v="UN"/>
    <x v="6"/>
    <s v="SALIDA"/>
    <n v="-16"/>
    <s v="May"/>
    <n v="2018"/>
  </r>
  <r>
    <d v="2018-01-16T00:00:00"/>
    <s v="OT-22279"/>
    <x v="650"/>
    <x v="531"/>
    <s v="UN"/>
    <x v="9"/>
    <s v="INGRESO"/>
    <n v="14"/>
    <s v="Ene"/>
    <n v="2018"/>
  </r>
  <r>
    <d v="2018-07-24T00:00:00"/>
    <s v="OT-17193"/>
    <x v="744"/>
    <x v="221"/>
    <s v="UN"/>
    <x v="6"/>
    <s v="SALIDA"/>
    <n v="-20"/>
    <s v="Jul"/>
    <n v="2018"/>
  </r>
  <r>
    <d v="2018-05-09T00:00:00"/>
    <s v="OT-33550"/>
    <x v="295"/>
    <x v="266"/>
    <s v="UN"/>
    <x v="2"/>
    <s v="SALIDA"/>
    <n v="-11"/>
    <s v="May"/>
    <n v="2018"/>
  </r>
  <r>
    <d v="2018-05-20T00:00:00"/>
    <s v="OT-18260"/>
    <x v="447"/>
    <x v="382"/>
    <s v="UN"/>
    <x v="7"/>
    <s v="SALIDA"/>
    <n v="-13"/>
    <s v="May"/>
    <n v="2018"/>
  </r>
  <r>
    <d v="2018-04-06T00:00:00"/>
    <s v="OT-18326"/>
    <x v="680"/>
    <x v="63"/>
    <s v="UN"/>
    <x v="4"/>
    <s v="INGRESO"/>
    <n v="20"/>
    <s v="Abr"/>
    <n v="2018"/>
  </r>
  <r>
    <d v="2018-01-04T00:00:00"/>
    <s v="OT-20382"/>
    <x v="411"/>
    <x v="305"/>
    <s v="UN"/>
    <x v="3"/>
    <s v="SALIDA"/>
    <n v="-7"/>
    <s v="Ene"/>
    <n v="2018"/>
  </r>
  <r>
    <d v="2018-06-15T00:00:00"/>
    <s v="OT-48097"/>
    <x v="883"/>
    <x v="689"/>
    <s v="UN"/>
    <x v="12"/>
    <s v="INGRESO"/>
    <n v="11"/>
    <s v="Jun"/>
    <n v="2018"/>
  </r>
  <r>
    <d v="2018-08-03T00:00:00"/>
    <s v="OT-33879"/>
    <x v="111"/>
    <x v="104"/>
    <s v="UN"/>
    <x v="10"/>
    <s v="INGRESO"/>
    <n v="11"/>
    <s v="Ago"/>
    <n v="2018"/>
  </r>
  <r>
    <d v="2018-05-08T00:00:00"/>
    <s v="OT-13286"/>
    <x v="657"/>
    <x v="534"/>
    <s v="UN"/>
    <x v="2"/>
    <s v="INGRESO"/>
    <n v="19"/>
    <s v="May"/>
    <n v="2018"/>
  </r>
  <r>
    <d v="2018-08-12T00:00:00"/>
    <s v="OT-13438"/>
    <x v="582"/>
    <x v="481"/>
    <s v="UN"/>
    <x v="4"/>
    <s v="INGRESO"/>
    <n v="14"/>
    <s v="Ago"/>
    <n v="2018"/>
  </r>
  <r>
    <d v="2018-03-17T00:00:00"/>
    <s v="OT-47478"/>
    <x v="12"/>
    <x v="11"/>
    <s v="UN"/>
    <x v="7"/>
    <s v="SALIDA"/>
    <n v="-16"/>
    <s v="Mar"/>
    <n v="2018"/>
  </r>
  <r>
    <d v="2018-05-31T00:00:00"/>
    <s v="OT-12794"/>
    <x v="475"/>
    <x v="404"/>
    <s v="UN"/>
    <x v="3"/>
    <s v="SALIDA"/>
    <n v="-13"/>
    <s v="May"/>
    <n v="2018"/>
  </r>
  <r>
    <d v="2018-03-25T00:00:00"/>
    <s v="OT-41399"/>
    <x v="282"/>
    <x v="256"/>
    <s v="UN"/>
    <x v="3"/>
    <s v="INGRESO"/>
    <n v="20"/>
    <s v="Mar"/>
    <n v="2018"/>
  </r>
  <r>
    <d v="2018-07-24T00:00:00"/>
    <s v="OT-32550"/>
    <x v="164"/>
    <x v="153"/>
    <s v="UN"/>
    <x v="12"/>
    <s v="INGRESO"/>
    <n v="10"/>
    <s v="Jul"/>
    <n v="2018"/>
  </r>
  <r>
    <d v="2018-05-01T00:00:00"/>
    <s v="OT-45573"/>
    <x v="857"/>
    <x v="669"/>
    <s v="UN"/>
    <x v="2"/>
    <s v="INGRESO"/>
    <n v="12"/>
    <s v="May"/>
    <n v="2018"/>
  </r>
  <r>
    <d v="2018-05-21T00:00:00"/>
    <s v="OT-21373"/>
    <x v="520"/>
    <x v="436"/>
    <s v="UN"/>
    <x v="4"/>
    <s v="SALIDA"/>
    <n v="-16"/>
    <s v="May"/>
    <n v="2018"/>
  </r>
  <r>
    <d v="2018-04-20T00:00:00"/>
    <s v="OT-46286"/>
    <x v="2"/>
    <x v="2"/>
    <s v="UN"/>
    <x v="2"/>
    <s v="SALIDA"/>
    <n v="-16"/>
    <s v="Abr"/>
    <n v="2018"/>
  </r>
  <r>
    <d v="2018-03-19T00:00:00"/>
    <s v="OT-39197"/>
    <x v="662"/>
    <x v="162"/>
    <s v="UN"/>
    <x v="4"/>
    <s v="INGRESO"/>
    <n v="15"/>
    <s v="Mar"/>
    <n v="2018"/>
  </r>
  <r>
    <d v="2018-06-13T00:00:00"/>
    <s v="OT-33763"/>
    <x v="884"/>
    <x v="690"/>
    <s v="UN"/>
    <x v="4"/>
    <s v="INGRESO"/>
    <n v="20"/>
    <s v="Jun"/>
    <n v="2018"/>
  </r>
  <r>
    <d v="2018-03-28T00:00:00"/>
    <s v="OT-39136"/>
    <x v="689"/>
    <x v="557"/>
    <s v="UN"/>
    <x v="7"/>
    <s v="SALIDA"/>
    <n v="-17"/>
    <s v="Mar"/>
    <n v="2018"/>
  </r>
  <r>
    <d v="2018-01-31T00:00:00"/>
    <s v="OT-37716"/>
    <x v="779"/>
    <x v="118"/>
    <s v="UN"/>
    <x v="4"/>
    <s v="SALIDA"/>
    <n v="-13"/>
    <s v="Ene"/>
    <n v="2018"/>
  </r>
  <r>
    <d v="2018-04-06T00:00:00"/>
    <s v="OT-17536"/>
    <x v="231"/>
    <x v="209"/>
    <s v="UN"/>
    <x v="4"/>
    <s v="SALIDA"/>
    <n v="-16"/>
    <s v="Abr"/>
    <n v="2018"/>
  </r>
  <r>
    <d v="2018-03-08T00:00:00"/>
    <s v="OT-38912"/>
    <x v="368"/>
    <x v="270"/>
    <s v="UN"/>
    <x v="7"/>
    <s v="SALIDA"/>
    <n v="-11"/>
    <s v="Mar"/>
    <n v="2018"/>
  </r>
  <r>
    <d v="2018-01-26T00:00:00"/>
    <s v="OT-46038"/>
    <x v="367"/>
    <x v="327"/>
    <s v="UN"/>
    <x v="4"/>
    <s v="INGRESO"/>
    <n v="18"/>
    <s v="Ene"/>
    <n v="2018"/>
  </r>
  <r>
    <d v="2018-06-03T00:00:00"/>
    <s v="OT-41466"/>
    <x v="679"/>
    <x v="100"/>
    <s v="UN"/>
    <x v="7"/>
    <s v="INGRESO"/>
    <n v="20"/>
    <s v="Jun"/>
    <n v="2018"/>
  </r>
  <r>
    <d v="2018-08-12T00:00:00"/>
    <s v="OT-18855"/>
    <x v="672"/>
    <x v="31"/>
    <s v="UN"/>
    <x v="1"/>
    <s v="SALIDA"/>
    <n v="-9"/>
    <s v="Ago"/>
    <n v="2018"/>
  </r>
  <r>
    <d v="2018-05-26T00:00:00"/>
    <s v="OT-37862"/>
    <x v="885"/>
    <x v="691"/>
    <s v="UN"/>
    <x v="3"/>
    <s v="INGRESO"/>
    <n v="18"/>
    <s v="May"/>
    <n v="2018"/>
  </r>
  <r>
    <d v="2018-08-20T00:00:00"/>
    <s v="OT-22648"/>
    <x v="294"/>
    <x v="159"/>
    <s v="UN"/>
    <x v="6"/>
    <s v="SALIDA"/>
    <n v="-18"/>
    <s v="Ago"/>
    <n v="2018"/>
  </r>
  <r>
    <d v="2018-05-23T00:00:00"/>
    <s v="OT-20471"/>
    <x v="571"/>
    <x v="474"/>
    <s v="UN"/>
    <x v="10"/>
    <s v="SALIDA"/>
    <n v="-12"/>
    <s v="May"/>
    <n v="2018"/>
  </r>
  <r>
    <d v="2018-05-09T00:00:00"/>
    <s v="OT-15746"/>
    <x v="886"/>
    <x v="692"/>
    <s v="UN"/>
    <x v="4"/>
    <s v="SALIDA"/>
    <n v="-15"/>
    <s v="May"/>
    <n v="2018"/>
  </r>
  <r>
    <d v="2018-05-02T00:00:00"/>
    <s v="OT-41537"/>
    <x v="887"/>
    <x v="693"/>
    <s v="UN"/>
    <x v="9"/>
    <s v="SALIDA"/>
    <n v="-11"/>
    <s v="May"/>
    <n v="2018"/>
  </r>
  <r>
    <d v="2018-03-05T00:00:00"/>
    <s v="OT-44553"/>
    <x v="115"/>
    <x v="108"/>
    <s v="UN"/>
    <x v="9"/>
    <s v="INGRESO"/>
    <n v="15"/>
    <s v="Mar"/>
    <n v="2018"/>
  </r>
  <r>
    <d v="2018-03-24T00:00:00"/>
    <s v="OT-49612"/>
    <x v="338"/>
    <x v="301"/>
    <s v="UN"/>
    <x v="5"/>
    <s v="INGRESO"/>
    <n v="16"/>
    <s v="Mar"/>
    <n v="2018"/>
  </r>
  <r>
    <d v="2018-05-15T00:00:00"/>
    <s v="OT-44751"/>
    <x v="394"/>
    <x v="18"/>
    <s v="UN"/>
    <x v="9"/>
    <s v="INGRESO"/>
    <n v="13"/>
    <s v="May"/>
    <n v="2018"/>
  </r>
  <r>
    <d v="2018-02-10T00:00:00"/>
    <s v="OT-49023"/>
    <x v="564"/>
    <x v="468"/>
    <s v="UN"/>
    <x v="8"/>
    <s v="INGRESO"/>
    <n v="16"/>
    <s v="Feb"/>
    <n v="2018"/>
  </r>
  <r>
    <d v="2018-03-24T00:00:00"/>
    <s v="OT-15901"/>
    <x v="888"/>
    <x v="97"/>
    <s v="UN"/>
    <x v="13"/>
    <s v="SALIDA"/>
    <n v="-6"/>
    <s v="Mar"/>
    <n v="2018"/>
  </r>
  <r>
    <d v="2018-02-05T00:00:00"/>
    <s v="OT-24058"/>
    <x v="844"/>
    <x v="659"/>
    <s v="UN"/>
    <x v="4"/>
    <s v="INGRESO"/>
    <n v="20"/>
    <s v="Feb"/>
    <n v="2018"/>
  </r>
  <r>
    <d v="2018-08-09T00:00:00"/>
    <s v="OT-29920"/>
    <x v="165"/>
    <x v="154"/>
    <s v="UN"/>
    <x v="4"/>
    <s v="INGRESO"/>
    <n v="12"/>
    <s v="Ago"/>
    <n v="2018"/>
  </r>
  <r>
    <d v="2018-01-09T00:00:00"/>
    <s v="OT-36179"/>
    <x v="20"/>
    <x v="18"/>
    <s v="UN"/>
    <x v="7"/>
    <s v="SALIDA"/>
    <n v="-5"/>
    <s v="Ene"/>
    <n v="2018"/>
  </r>
  <r>
    <d v="2018-08-05T00:00:00"/>
    <s v="OT-12800"/>
    <x v="736"/>
    <x v="587"/>
    <s v="UN"/>
    <x v="7"/>
    <s v="INGRESO"/>
    <n v="11"/>
    <s v="Ago"/>
    <n v="2018"/>
  </r>
  <r>
    <d v="2018-04-12T00:00:00"/>
    <s v="OT-12358"/>
    <x v="335"/>
    <x v="298"/>
    <s v="UN"/>
    <x v="7"/>
    <s v="SALIDA"/>
    <n v="-8"/>
    <s v="Abr"/>
    <n v="2018"/>
  </r>
  <r>
    <d v="2018-07-09T00:00:00"/>
    <s v="OT-29434"/>
    <x v="834"/>
    <x v="22"/>
    <s v="UN"/>
    <x v="6"/>
    <s v="INGRESO"/>
    <n v="13"/>
    <s v="Jul"/>
    <n v="2018"/>
  </r>
  <r>
    <d v="2018-04-24T00:00:00"/>
    <s v="OT-31994"/>
    <x v="115"/>
    <x v="108"/>
    <s v="UN"/>
    <x v="9"/>
    <s v="SALIDA"/>
    <n v="-18"/>
    <s v="Abr"/>
    <n v="2018"/>
  </r>
  <r>
    <d v="2018-07-20T00:00:00"/>
    <s v="OT-29910"/>
    <x v="889"/>
    <x v="694"/>
    <s v="UN"/>
    <x v="7"/>
    <s v="SALIDA"/>
    <n v="-17"/>
    <s v="Jul"/>
    <n v="2018"/>
  </r>
  <r>
    <d v="2018-04-05T00:00:00"/>
    <s v="OT-17099"/>
    <x v="890"/>
    <x v="695"/>
    <s v="UN"/>
    <x v="9"/>
    <s v="INGRESO"/>
    <n v="12"/>
    <s v="Abr"/>
    <n v="2018"/>
  </r>
  <r>
    <d v="2018-06-04T00:00:00"/>
    <s v="OT-22913"/>
    <x v="535"/>
    <x v="445"/>
    <s v="UN"/>
    <x v="7"/>
    <s v="INGRESO"/>
    <n v="11"/>
    <s v="Jun"/>
    <n v="2018"/>
  </r>
  <r>
    <d v="2018-06-06T00:00:00"/>
    <s v="OT-14725"/>
    <x v="326"/>
    <x v="291"/>
    <s v="UN"/>
    <x v="2"/>
    <s v="INGRESO"/>
    <n v="18"/>
    <s v="Jun"/>
    <n v="2018"/>
  </r>
  <r>
    <d v="2018-05-05T00:00:00"/>
    <s v="OT-40434"/>
    <x v="891"/>
    <x v="696"/>
    <s v="UN"/>
    <x v="8"/>
    <s v="SALIDA"/>
    <n v="-5"/>
    <s v="May"/>
    <n v="2018"/>
  </r>
  <r>
    <d v="2018-04-04T00:00:00"/>
    <s v="OT-27096"/>
    <x v="846"/>
    <x v="661"/>
    <s v="UN"/>
    <x v="8"/>
    <s v="INGRESO"/>
    <n v="16"/>
    <s v="Abr"/>
    <n v="2018"/>
  </r>
  <r>
    <d v="2018-01-30T00:00:00"/>
    <s v="OT-35051"/>
    <x v="892"/>
    <x v="176"/>
    <s v="UN"/>
    <x v="0"/>
    <s v="INGRESO"/>
    <n v="20"/>
    <s v="Ene"/>
    <n v="2018"/>
  </r>
  <r>
    <d v="2018-04-09T00:00:00"/>
    <s v="OT-17854"/>
    <x v="287"/>
    <x v="260"/>
    <s v="UN"/>
    <x v="1"/>
    <s v="SALIDA"/>
    <n v="-13"/>
    <s v="Abr"/>
    <n v="2018"/>
  </r>
  <r>
    <d v="2018-05-27T00:00:00"/>
    <s v="OT-26095"/>
    <x v="344"/>
    <x v="307"/>
    <s v="UN"/>
    <x v="12"/>
    <s v="INGRESO"/>
    <n v="15"/>
    <s v="May"/>
    <n v="2018"/>
  </r>
  <r>
    <d v="2018-05-11T00:00:00"/>
    <s v="OT-21257"/>
    <x v="454"/>
    <x v="387"/>
    <s v="UN"/>
    <x v="7"/>
    <s v="INGRESO"/>
    <n v="13"/>
    <s v="May"/>
    <n v="2018"/>
  </r>
  <r>
    <d v="2018-06-13T00:00:00"/>
    <s v="OT-22031"/>
    <x v="211"/>
    <x v="192"/>
    <s v="UN"/>
    <x v="9"/>
    <s v="SALIDA"/>
    <n v="-6"/>
    <s v="Jun"/>
    <n v="2018"/>
  </r>
  <r>
    <d v="2018-08-14T00:00:00"/>
    <s v="OT-19506"/>
    <x v="360"/>
    <x v="321"/>
    <s v="UN"/>
    <x v="7"/>
    <s v="SALIDA"/>
    <n v="-20"/>
    <s v="Ago"/>
    <n v="2018"/>
  </r>
  <r>
    <d v="2018-08-26T00:00:00"/>
    <s v="OT-17215"/>
    <x v="893"/>
    <x v="697"/>
    <s v="UN"/>
    <x v="8"/>
    <s v="INGRESO"/>
    <n v="11"/>
    <s v="Ago"/>
    <n v="2018"/>
  </r>
  <r>
    <d v="2018-02-03T00:00:00"/>
    <s v="OT-45610"/>
    <x v="557"/>
    <x v="462"/>
    <s v="UN"/>
    <x v="9"/>
    <s v="SALIDA"/>
    <n v="-14"/>
    <s v="Feb"/>
    <n v="2018"/>
  </r>
  <r>
    <d v="2018-04-01T00:00:00"/>
    <s v="OT-16439"/>
    <x v="676"/>
    <x v="270"/>
    <s v="UN"/>
    <x v="12"/>
    <s v="INGRESO"/>
    <n v="19"/>
    <s v="Abr"/>
    <n v="2018"/>
  </r>
  <r>
    <d v="2018-05-14T00:00:00"/>
    <s v="OT-32986"/>
    <x v="761"/>
    <x v="126"/>
    <s v="UN"/>
    <x v="7"/>
    <s v="SALIDA"/>
    <n v="-12"/>
    <s v="May"/>
    <n v="2018"/>
  </r>
  <r>
    <d v="2018-08-16T00:00:00"/>
    <s v="OT-25207"/>
    <x v="170"/>
    <x v="159"/>
    <s v="UN"/>
    <x v="4"/>
    <s v="INGRESO"/>
    <n v="13"/>
    <s v="Ago"/>
    <n v="2018"/>
  </r>
  <r>
    <d v="2018-01-16T00:00:00"/>
    <s v="OT-20702"/>
    <x v="894"/>
    <x v="698"/>
    <s v="UN"/>
    <x v="12"/>
    <s v="SALIDA"/>
    <n v="-10"/>
    <s v="Ene"/>
    <n v="2018"/>
  </r>
  <r>
    <d v="2018-02-18T00:00:00"/>
    <s v="OT-39603"/>
    <x v="787"/>
    <x v="623"/>
    <s v="UN"/>
    <x v="2"/>
    <s v="INGRESO"/>
    <n v="13"/>
    <s v="Feb"/>
    <n v="2018"/>
  </r>
  <r>
    <d v="2018-06-07T00:00:00"/>
    <s v="OT-49523"/>
    <x v="22"/>
    <x v="20"/>
    <s v="UN"/>
    <x v="7"/>
    <s v="SALIDA"/>
    <n v="-11"/>
    <s v="Jun"/>
    <n v="2018"/>
  </r>
  <r>
    <d v="2018-01-26T00:00:00"/>
    <s v="OT-34351"/>
    <x v="226"/>
    <x v="204"/>
    <s v="UN"/>
    <x v="10"/>
    <s v="INGRESO"/>
    <n v="17"/>
    <s v="Ene"/>
    <n v="2018"/>
  </r>
  <r>
    <d v="2018-06-28T00:00:00"/>
    <s v="OT-45566"/>
    <x v="895"/>
    <x v="517"/>
    <s v="UN"/>
    <x v="13"/>
    <s v="INGRESO"/>
    <n v="14"/>
    <s v="Jun"/>
    <n v="2018"/>
  </r>
  <r>
    <d v="2018-02-09T00:00:00"/>
    <s v="OT-25119"/>
    <x v="270"/>
    <x v="244"/>
    <s v="UN"/>
    <x v="6"/>
    <s v="INGRESO"/>
    <n v="18"/>
    <s v="Feb"/>
    <n v="2018"/>
  </r>
  <r>
    <d v="2018-03-24T00:00:00"/>
    <s v="OT-15059"/>
    <x v="468"/>
    <x v="397"/>
    <s v="UN"/>
    <x v="7"/>
    <s v="SALIDA"/>
    <n v="-9"/>
    <s v="Mar"/>
    <n v="2018"/>
  </r>
  <r>
    <d v="2018-06-13T00:00:00"/>
    <s v="OT-40442"/>
    <x v="508"/>
    <x v="427"/>
    <s v="UN"/>
    <x v="2"/>
    <s v="SALIDA"/>
    <n v="-12"/>
    <s v="Jun"/>
    <n v="2018"/>
  </r>
  <r>
    <d v="2018-02-17T00:00:00"/>
    <s v="OT-39209"/>
    <x v="689"/>
    <x v="557"/>
    <s v="UN"/>
    <x v="7"/>
    <s v="SALIDA"/>
    <n v="-15"/>
    <s v="Feb"/>
    <n v="2018"/>
  </r>
  <r>
    <d v="2018-06-17T00:00:00"/>
    <s v="OT-14258"/>
    <x v="686"/>
    <x v="554"/>
    <s v="UN"/>
    <x v="9"/>
    <s v="INGRESO"/>
    <n v="17"/>
    <s v="Jun"/>
    <n v="2018"/>
  </r>
  <r>
    <d v="2018-05-28T00:00:00"/>
    <s v="OT-17333"/>
    <x v="104"/>
    <x v="99"/>
    <s v="UN"/>
    <x v="12"/>
    <s v="SALIDA"/>
    <n v="-16"/>
    <s v="May"/>
    <n v="2018"/>
  </r>
  <r>
    <d v="2018-02-04T00:00:00"/>
    <s v="OT-16038"/>
    <x v="171"/>
    <x v="160"/>
    <s v="UN"/>
    <x v="1"/>
    <s v="INGRESO"/>
    <n v="18"/>
    <s v="Feb"/>
    <n v="2018"/>
  </r>
  <r>
    <d v="2018-06-10T00:00:00"/>
    <s v="OT-40743"/>
    <x v="288"/>
    <x v="235"/>
    <s v="UN"/>
    <x v="10"/>
    <s v="SALIDA"/>
    <n v="-9"/>
    <s v="Jun"/>
    <n v="2018"/>
  </r>
  <r>
    <d v="2018-06-04T00:00:00"/>
    <s v="OT-14222"/>
    <x v="856"/>
    <x v="668"/>
    <s v="UN"/>
    <x v="4"/>
    <s v="SALIDA"/>
    <n v="-9"/>
    <s v="Jun"/>
    <n v="2018"/>
  </r>
  <r>
    <d v="2018-07-08T00:00:00"/>
    <s v="OT-37343"/>
    <x v="313"/>
    <x v="280"/>
    <s v="UN"/>
    <x v="3"/>
    <s v="INGRESO"/>
    <n v="16"/>
    <s v="Jul"/>
    <n v="2018"/>
  </r>
  <r>
    <d v="2018-07-01T00:00:00"/>
    <s v="OT-45613"/>
    <x v="467"/>
    <x v="396"/>
    <s v="UN"/>
    <x v="9"/>
    <s v="SALIDA"/>
    <n v="-8"/>
    <s v="Jul"/>
    <n v="2018"/>
  </r>
  <r>
    <d v="2018-02-19T00:00:00"/>
    <s v="OT-30354"/>
    <x v="896"/>
    <x v="98"/>
    <s v="UN"/>
    <x v="7"/>
    <s v="INGRESO"/>
    <n v="20"/>
    <s v="Feb"/>
    <n v="2018"/>
  </r>
  <r>
    <d v="2018-07-28T00:00:00"/>
    <s v="OT-12723"/>
    <x v="197"/>
    <x v="180"/>
    <s v="UN"/>
    <x v="9"/>
    <s v="INGRESO"/>
    <n v="12"/>
    <s v="Jul"/>
    <n v="2018"/>
  </r>
  <r>
    <d v="2018-01-09T00:00:00"/>
    <s v="OT-46154"/>
    <x v="426"/>
    <x v="368"/>
    <s v="UN"/>
    <x v="4"/>
    <s v="INGRESO"/>
    <n v="10"/>
    <s v="Ene"/>
    <n v="2018"/>
  </r>
  <r>
    <d v="2018-04-01T00:00:00"/>
    <s v="OT-38790"/>
    <x v="84"/>
    <x v="79"/>
    <s v="UN"/>
    <x v="12"/>
    <s v="INGRESO"/>
    <n v="19"/>
    <s v="Abr"/>
    <n v="2018"/>
  </r>
  <r>
    <d v="2018-05-21T00:00:00"/>
    <s v="OT-20537"/>
    <x v="492"/>
    <x v="418"/>
    <s v="UN"/>
    <x v="8"/>
    <s v="SALIDA"/>
    <n v="-5"/>
    <s v="May"/>
    <n v="2018"/>
  </r>
  <r>
    <d v="2018-01-01T00:00:00"/>
    <s v="OT-37417"/>
    <x v="897"/>
    <x v="598"/>
    <s v="UN"/>
    <x v="7"/>
    <s v="SALIDA"/>
    <n v="-11"/>
    <s v="Ene"/>
    <n v="2018"/>
  </r>
  <r>
    <d v="2018-08-13T00:00:00"/>
    <s v="OT-38194"/>
    <x v="628"/>
    <x v="100"/>
    <s v="UN"/>
    <x v="7"/>
    <s v="INGRESO"/>
    <n v="13"/>
    <s v="Ago"/>
    <n v="2018"/>
  </r>
  <r>
    <d v="2018-08-20T00:00:00"/>
    <s v="OT-26503"/>
    <x v="574"/>
    <x v="476"/>
    <s v="UN"/>
    <x v="4"/>
    <s v="SALIDA"/>
    <n v="-20"/>
    <s v="Ago"/>
    <n v="2018"/>
  </r>
  <r>
    <d v="2018-06-01T00:00:00"/>
    <s v="OT-31486"/>
    <x v="531"/>
    <x v="82"/>
    <s v="UN"/>
    <x v="6"/>
    <s v="INGRESO"/>
    <n v="19"/>
    <s v="Jun"/>
    <n v="2018"/>
  </r>
  <r>
    <d v="2018-04-28T00:00:00"/>
    <s v="OT-37739"/>
    <x v="805"/>
    <x v="633"/>
    <s v="UN"/>
    <x v="4"/>
    <s v="SALIDA"/>
    <n v="-13"/>
    <s v="Abr"/>
    <n v="2018"/>
  </r>
  <r>
    <d v="2018-01-18T00:00:00"/>
    <s v="OT-45983"/>
    <x v="693"/>
    <x v="560"/>
    <s v="UN"/>
    <x v="9"/>
    <s v="SALIDA"/>
    <n v="-19"/>
    <s v="Ene"/>
    <n v="2018"/>
  </r>
  <r>
    <d v="2018-07-31T00:00:00"/>
    <s v="OT-47423"/>
    <x v="23"/>
    <x v="21"/>
    <s v="UN"/>
    <x v="11"/>
    <s v="SALIDA"/>
    <n v="-7"/>
    <s v="Jul"/>
    <n v="2018"/>
  </r>
  <r>
    <d v="2018-04-28T00:00:00"/>
    <s v="OT-31103"/>
    <x v="396"/>
    <x v="348"/>
    <s v="UN"/>
    <x v="10"/>
    <s v="SALIDA"/>
    <n v="-10"/>
    <s v="Abr"/>
    <n v="2018"/>
  </r>
  <r>
    <d v="2018-04-27T00:00:00"/>
    <s v="OT-37764"/>
    <x v="211"/>
    <x v="192"/>
    <s v="UN"/>
    <x v="9"/>
    <s v="SALIDA"/>
    <n v="-10"/>
    <s v="Abr"/>
    <n v="2018"/>
  </r>
  <r>
    <d v="2018-07-27T00:00:00"/>
    <s v="OT-46569"/>
    <x v="38"/>
    <x v="35"/>
    <s v="UN"/>
    <x v="4"/>
    <s v="SALIDA"/>
    <n v="-10"/>
    <s v="Jul"/>
    <n v="2018"/>
  </r>
  <r>
    <d v="2018-07-04T00:00:00"/>
    <s v="OT-21601"/>
    <x v="500"/>
    <x v="422"/>
    <s v="UN"/>
    <x v="1"/>
    <s v="INGRESO"/>
    <n v="20"/>
    <s v="Jul"/>
    <n v="2018"/>
  </r>
  <r>
    <d v="2018-08-09T00:00:00"/>
    <s v="OT-49493"/>
    <x v="589"/>
    <x v="486"/>
    <s v="UN"/>
    <x v="13"/>
    <s v="INGRESO"/>
    <n v="19"/>
    <s v="Ago"/>
    <n v="2018"/>
  </r>
  <r>
    <d v="2018-03-14T00:00:00"/>
    <s v="OT-34963"/>
    <x v="267"/>
    <x v="242"/>
    <s v="UN"/>
    <x v="4"/>
    <s v="INGRESO"/>
    <n v="19"/>
    <s v="Mar"/>
    <n v="2018"/>
  </r>
  <r>
    <d v="2018-04-09T00:00:00"/>
    <s v="OT-14100"/>
    <x v="271"/>
    <x v="245"/>
    <s v="UN"/>
    <x v="2"/>
    <s v="SALIDA"/>
    <n v="-20"/>
    <s v="Abr"/>
    <n v="2018"/>
  </r>
  <r>
    <d v="2018-08-27T00:00:00"/>
    <s v="OT-24254"/>
    <x v="746"/>
    <x v="595"/>
    <s v="UN"/>
    <x v="4"/>
    <s v="SALIDA"/>
    <n v="-11"/>
    <s v="Ago"/>
    <n v="2018"/>
  </r>
  <r>
    <d v="2018-02-02T00:00:00"/>
    <s v="OT-47484"/>
    <x v="460"/>
    <x v="391"/>
    <s v="UN"/>
    <x v="4"/>
    <s v="SALIDA"/>
    <n v="-20"/>
    <s v="Feb"/>
    <n v="2018"/>
  </r>
  <r>
    <d v="2018-02-01T00:00:00"/>
    <s v="OT-24176"/>
    <x v="132"/>
    <x v="124"/>
    <s v="UN"/>
    <x v="6"/>
    <s v="INGRESO"/>
    <n v="19"/>
    <s v="Feb"/>
    <n v="2018"/>
  </r>
  <r>
    <d v="2018-08-25T00:00:00"/>
    <s v="OT-22090"/>
    <x v="153"/>
    <x v="60"/>
    <s v="UN"/>
    <x v="12"/>
    <s v="SALIDA"/>
    <n v="-10"/>
    <s v="Ago"/>
    <n v="2018"/>
  </r>
  <r>
    <d v="2018-05-10T00:00:00"/>
    <s v="OT-11793"/>
    <x v="547"/>
    <x v="454"/>
    <s v="UN"/>
    <x v="2"/>
    <s v="SALIDA"/>
    <n v="-9"/>
    <s v="May"/>
    <n v="2018"/>
  </r>
  <r>
    <d v="2018-03-22T00:00:00"/>
    <s v="OT-15419"/>
    <x v="856"/>
    <x v="668"/>
    <s v="UN"/>
    <x v="4"/>
    <s v="INGRESO"/>
    <n v="12"/>
    <s v="Mar"/>
    <n v="2018"/>
  </r>
  <r>
    <d v="2018-04-30T00:00:00"/>
    <s v="OT-35881"/>
    <x v="892"/>
    <x v="176"/>
    <s v="UN"/>
    <x v="0"/>
    <s v="INGRESO"/>
    <n v="20"/>
    <s v="Abr"/>
    <n v="2018"/>
  </r>
  <r>
    <d v="2018-04-20T00:00:00"/>
    <s v="OT-12274"/>
    <x v="715"/>
    <x v="151"/>
    <s v="UN"/>
    <x v="7"/>
    <s v="SALIDA"/>
    <n v="-17"/>
    <s v="Abr"/>
    <n v="2018"/>
  </r>
  <r>
    <d v="2018-03-24T00:00:00"/>
    <s v="OT-47147"/>
    <x v="599"/>
    <x v="121"/>
    <s v="UN"/>
    <x v="7"/>
    <s v="SALIDA"/>
    <n v="-15"/>
    <s v="Mar"/>
    <n v="2018"/>
  </r>
  <r>
    <d v="2018-04-06T00:00:00"/>
    <s v="OT-34511"/>
    <x v="852"/>
    <x v="665"/>
    <s v="UN"/>
    <x v="5"/>
    <s v="SALIDA"/>
    <n v="-14"/>
    <s v="Abr"/>
    <n v="2018"/>
  </r>
  <r>
    <d v="2018-07-07T00:00:00"/>
    <s v="OT-11388"/>
    <x v="590"/>
    <x v="487"/>
    <s v="UN"/>
    <x v="7"/>
    <s v="INGRESO"/>
    <n v="15"/>
    <s v="Jul"/>
    <n v="2018"/>
  </r>
  <r>
    <d v="2018-06-21T00:00:00"/>
    <s v="OT-30734"/>
    <x v="538"/>
    <x v="447"/>
    <s v="UN"/>
    <x v="3"/>
    <s v="INGRESO"/>
    <n v="17"/>
    <s v="Jun"/>
    <n v="2018"/>
  </r>
  <r>
    <d v="2018-07-11T00:00:00"/>
    <s v="OT-15067"/>
    <x v="763"/>
    <x v="606"/>
    <s v="UN"/>
    <x v="12"/>
    <s v="SALIDA"/>
    <n v="-11"/>
    <s v="Jul"/>
    <n v="2018"/>
  </r>
  <r>
    <d v="2018-08-20T00:00:00"/>
    <s v="OT-29080"/>
    <x v="284"/>
    <x v="257"/>
    <s v="UN"/>
    <x v="12"/>
    <s v="INGRESO"/>
    <n v="18"/>
    <s v="Ago"/>
    <n v="2018"/>
  </r>
  <r>
    <d v="2018-01-23T00:00:00"/>
    <s v="OT-29104"/>
    <x v="620"/>
    <x v="509"/>
    <s v="UN"/>
    <x v="7"/>
    <s v="SALIDA"/>
    <n v="-18"/>
    <s v="Ene"/>
    <n v="2018"/>
  </r>
  <r>
    <d v="2018-07-29T00:00:00"/>
    <s v="OT-38513"/>
    <x v="445"/>
    <x v="380"/>
    <s v="UN"/>
    <x v="9"/>
    <s v="INGRESO"/>
    <n v="18"/>
    <s v="Jul"/>
    <n v="2018"/>
  </r>
  <r>
    <d v="2018-03-12T00:00:00"/>
    <s v="OT-46872"/>
    <x v="603"/>
    <x v="497"/>
    <s v="UN"/>
    <x v="4"/>
    <s v="SALIDA"/>
    <n v="-19"/>
    <s v="Mar"/>
    <n v="2018"/>
  </r>
  <r>
    <d v="2018-08-22T00:00:00"/>
    <s v="OT-32112"/>
    <x v="898"/>
    <x v="699"/>
    <s v="UN"/>
    <x v="9"/>
    <s v="INGRESO"/>
    <n v="16"/>
    <s v="Ago"/>
    <n v="2018"/>
  </r>
  <r>
    <d v="2018-04-21T00:00:00"/>
    <s v="OT-11072"/>
    <x v="515"/>
    <x v="15"/>
    <s v="UN"/>
    <x v="4"/>
    <s v="SALIDA"/>
    <n v="-20"/>
    <s v="Abr"/>
    <n v="2018"/>
  </r>
  <r>
    <d v="2018-07-09T00:00:00"/>
    <s v="OT-18073"/>
    <x v="648"/>
    <x v="366"/>
    <s v="UN"/>
    <x v="2"/>
    <s v="INGRESO"/>
    <n v="17"/>
    <s v="Jul"/>
    <n v="2018"/>
  </r>
  <r>
    <d v="2018-04-15T00:00:00"/>
    <s v="OT-39574"/>
    <x v="489"/>
    <x v="415"/>
    <s v="UN"/>
    <x v="2"/>
    <s v="SALIDA"/>
    <n v="-11"/>
    <s v="Abr"/>
    <n v="2018"/>
  </r>
  <r>
    <d v="2018-02-24T00:00:00"/>
    <s v="OT-34989"/>
    <x v="538"/>
    <x v="447"/>
    <s v="UN"/>
    <x v="3"/>
    <s v="INGRESO"/>
    <n v="19"/>
    <s v="Feb"/>
    <n v="2018"/>
  </r>
  <r>
    <d v="2018-04-16T00:00:00"/>
    <s v="OT-24750"/>
    <x v="899"/>
    <x v="248"/>
    <s v="UN"/>
    <x v="7"/>
    <s v="INGRESO"/>
    <n v="19"/>
    <s v="Abr"/>
    <n v="2018"/>
  </r>
  <r>
    <d v="2018-07-21T00:00:00"/>
    <s v="OT-29096"/>
    <x v="566"/>
    <x v="470"/>
    <s v="UN"/>
    <x v="7"/>
    <s v="SALIDA"/>
    <n v="-10"/>
    <s v="Jul"/>
    <n v="2018"/>
  </r>
  <r>
    <d v="2018-05-04T00:00:00"/>
    <s v="OT-26202"/>
    <x v="900"/>
    <x v="536"/>
    <s v="UN"/>
    <x v="11"/>
    <s v="INGRESO"/>
    <n v="14"/>
    <s v="May"/>
    <n v="2018"/>
  </r>
  <r>
    <d v="2018-04-02T00:00:00"/>
    <s v="OT-34851"/>
    <x v="768"/>
    <x v="611"/>
    <s v="UN"/>
    <x v="2"/>
    <s v="INGRESO"/>
    <n v="20"/>
    <s v="Abr"/>
    <n v="2018"/>
  </r>
  <r>
    <d v="2018-01-23T00:00:00"/>
    <s v="OT-17990"/>
    <x v="889"/>
    <x v="694"/>
    <s v="UN"/>
    <x v="7"/>
    <s v="INGRESO"/>
    <n v="20"/>
    <s v="Ene"/>
    <n v="2018"/>
  </r>
  <r>
    <d v="2018-07-23T00:00:00"/>
    <s v="OT-46917"/>
    <x v="524"/>
    <x v="439"/>
    <s v="UN"/>
    <x v="2"/>
    <s v="SALIDA"/>
    <n v="-11"/>
    <s v="Jul"/>
    <n v="2018"/>
  </r>
  <r>
    <d v="2018-04-20T00:00:00"/>
    <s v="OT-19490"/>
    <x v="396"/>
    <x v="348"/>
    <s v="UN"/>
    <x v="10"/>
    <s v="SALIDA"/>
    <n v="-6"/>
    <s v="Abr"/>
    <n v="2018"/>
  </r>
  <r>
    <d v="2018-02-01T00:00:00"/>
    <s v="OT-19243"/>
    <x v="901"/>
    <x v="700"/>
    <s v="UN"/>
    <x v="10"/>
    <s v="SALIDA"/>
    <n v="-5"/>
    <s v="Feb"/>
    <n v="2018"/>
  </r>
  <r>
    <d v="2018-03-20T00:00:00"/>
    <s v="OT-12343"/>
    <x v="902"/>
    <x v="701"/>
    <s v="UN"/>
    <x v="5"/>
    <s v="SALIDA"/>
    <n v="-10"/>
    <s v="Mar"/>
    <n v="2018"/>
  </r>
  <r>
    <d v="2018-03-07T00:00:00"/>
    <s v="OT-34853"/>
    <x v="697"/>
    <x v="563"/>
    <s v="UN"/>
    <x v="5"/>
    <s v="SALIDA"/>
    <n v="-16"/>
    <s v="Mar"/>
    <n v="2018"/>
  </r>
  <r>
    <d v="2018-03-07T00:00:00"/>
    <s v="OT-41348"/>
    <x v="903"/>
    <x v="91"/>
    <s v="UN"/>
    <x v="3"/>
    <s v="SALIDA"/>
    <n v="-9"/>
    <s v="Mar"/>
    <n v="2018"/>
  </r>
  <r>
    <d v="2018-05-23T00:00:00"/>
    <s v="OT-48416"/>
    <x v="362"/>
    <x v="322"/>
    <s v="UN"/>
    <x v="4"/>
    <s v="SALIDA"/>
    <n v="-10"/>
    <s v="May"/>
    <n v="2018"/>
  </r>
  <r>
    <d v="2018-04-23T00:00:00"/>
    <s v="OT-10798"/>
    <x v="155"/>
    <x v="145"/>
    <s v="UN"/>
    <x v="4"/>
    <s v="INGRESO"/>
    <n v="10"/>
    <s v="Abr"/>
    <n v="2018"/>
  </r>
  <r>
    <d v="2018-03-04T00:00:00"/>
    <s v="OT-17058"/>
    <x v="904"/>
    <x v="702"/>
    <s v="UN"/>
    <x v="7"/>
    <s v="INGRESO"/>
    <n v="12"/>
    <s v="Mar"/>
    <n v="2018"/>
  </r>
  <r>
    <d v="2018-05-02T00:00:00"/>
    <s v="OT-11979"/>
    <x v="225"/>
    <x v="203"/>
    <s v="UN"/>
    <x v="6"/>
    <s v="INGRESO"/>
    <n v="19"/>
    <s v="May"/>
    <n v="2018"/>
  </r>
  <r>
    <d v="2018-03-13T00:00:00"/>
    <s v="OT-48085"/>
    <x v="334"/>
    <x v="297"/>
    <s v="UN"/>
    <x v="4"/>
    <s v="INGRESO"/>
    <n v="10"/>
    <s v="Mar"/>
    <n v="2018"/>
  </r>
  <r>
    <d v="2018-03-24T00:00:00"/>
    <s v="OT-37272"/>
    <x v="733"/>
    <x v="585"/>
    <s v="UN"/>
    <x v="4"/>
    <s v="INGRESO"/>
    <n v="10"/>
    <s v="Mar"/>
    <n v="2018"/>
  </r>
  <r>
    <d v="2018-01-20T00:00:00"/>
    <s v="OT-26164"/>
    <x v="784"/>
    <x v="615"/>
    <s v="UN"/>
    <x v="8"/>
    <s v="INGRESO"/>
    <n v="17"/>
    <s v="Ene"/>
    <n v="2018"/>
  </r>
  <r>
    <d v="2018-06-11T00:00:00"/>
    <s v="OT-27043"/>
    <x v="672"/>
    <x v="31"/>
    <s v="UN"/>
    <x v="1"/>
    <s v="INGRESO"/>
    <n v="10"/>
    <s v="Jun"/>
    <n v="2018"/>
  </r>
  <r>
    <d v="2018-01-24T00:00:00"/>
    <s v="OT-45420"/>
    <x v="905"/>
    <x v="703"/>
    <s v="UN"/>
    <x v="12"/>
    <s v="INGRESO"/>
    <n v="15"/>
    <s v="Ene"/>
    <n v="2018"/>
  </r>
  <r>
    <d v="2018-02-19T00:00:00"/>
    <s v="OT-24546"/>
    <x v="809"/>
    <x v="27"/>
    <s v="UN"/>
    <x v="6"/>
    <s v="SALIDA"/>
    <n v="-14"/>
    <s v="Feb"/>
    <n v="2018"/>
  </r>
  <r>
    <d v="2018-05-06T00:00:00"/>
    <s v="OT-40980"/>
    <x v="906"/>
    <x v="147"/>
    <s v="UN"/>
    <x v="10"/>
    <s v="INGRESO"/>
    <n v="13"/>
    <s v="May"/>
    <n v="2018"/>
  </r>
  <r>
    <d v="2018-07-27T00:00:00"/>
    <s v="OT-25778"/>
    <x v="386"/>
    <x v="15"/>
    <s v="UN"/>
    <x v="4"/>
    <s v="SALIDA"/>
    <n v="-16"/>
    <s v="Jul"/>
    <n v="2018"/>
  </r>
  <r>
    <d v="2018-05-28T00:00:00"/>
    <s v="OT-14648"/>
    <x v="253"/>
    <x v="230"/>
    <s v="UN"/>
    <x v="5"/>
    <s v="SALIDA"/>
    <n v="-6"/>
    <s v="May"/>
    <n v="2018"/>
  </r>
  <r>
    <d v="2018-04-09T00:00:00"/>
    <s v="OT-38946"/>
    <x v="846"/>
    <x v="661"/>
    <s v="UN"/>
    <x v="8"/>
    <s v="SALIDA"/>
    <n v="-8"/>
    <s v="Abr"/>
    <n v="2018"/>
  </r>
  <r>
    <d v="2018-01-14T00:00:00"/>
    <s v="OT-15295"/>
    <x v="773"/>
    <x v="615"/>
    <s v="UN"/>
    <x v="8"/>
    <s v="SALIDA"/>
    <n v="-9"/>
    <s v="Ene"/>
    <n v="2018"/>
  </r>
  <r>
    <d v="2018-04-13T00:00:00"/>
    <s v="OT-40701"/>
    <x v="905"/>
    <x v="703"/>
    <s v="UN"/>
    <x v="12"/>
    <s v="SALIDA"/>
    <n v="-6"/>
    <s v="Abr"/>
    <n v="2018"/>
  </r>
  <r>
    <d v="2018-05-30T00:00:00"/>
    <s v="OT-27443"/>
    <x v="338"/>
    <x v="301"/>
    <s v="UN"/>
    <x v="5"/>
    <s v="INGRESO"/>
    <n v="20"/>
    <s v="May"/>
    <n v="2018"/>
  </r>
  <r>
    <d v="2018-01-09T00:00:00"/>
    <s v="OT-40950"/>
    <x v="120"/>
    <x v="113"/>
    <s v="UN"/>
    <x v="4"/>
    <s v="INGRESO"/>
    <n v="11"/>
    <s v="Ene"/>
    <n v="2018"/>
  </r>
  <r>
    <d v="2018-07-10T00:00:00"/>
    <s v="OT-19530"/>
    <x v="201"/>
    <x v="183"/>
    <s v="UN"/>
    <x v="9"/>
    <s v="INGRESO"/>
    <n v="11"/>
    <s v="Jul"/>
    <n v="2018"/>
  </r>
  <r>
    <d v="2018-07-13T00:00:00"/>
    <s v="OT-18707"/>
    <x v="553"/>
    <x v="458"/>
    <s v="UN"/>
    <x v="2"/>
    <s v="SALIDA"/>
    <n v="-18"/>
    <s v="Jul"/>
    <n v="2018"/>
  </r>
  <r>
    <d v="2018-06-09T00:00:00"/>
    <s v="OT-28850"/>
    <x v="125"/>
    <x v="117"/>
    <s v="UN"/>
    <x v="7"/>
    <s v="SALIDA"/>
    <n v="-13"/>
    <s v="Jun"/>
    <n v="2018"/>
  </r>
  <r>
    <d v="2018-08-08T00:00:00"/>
    <s v="OT-46681"/>
    <x v="547"/>
    <x v="454"/>
    <s v="UN"/>
    <x v="2"/>
    <s v="SALIDA"/>
    <n v="-13"/>
    <s v="Ago"/>
    <n v="2018"/>
  </r>
  <r>
    <d v="2018-05-04T00:00:00"/>
    <s v="OT-38153"/>
    <x v="687"/>
    <x v="555"/>
    <s v="UN"/>
    <x v="12"/>
    <s v="SALIDA"/>
    <n v="-19"/>
    <s v="May"/>
    <n v="2018"/>
  </r>
  <r>
    <d v="2018-05-28T00:00:00"/>
    <s v="OT-16779"/>
    <x v="134"/>
    <x v="126"/>
    <s v="UN"/>
    <x v="7"/>
    <s v="INGRESO"/>
    <n v="18"/>
    <s v="May"/>
    <n v="2018"/>
  </r>
  <r>
    <d v="2018-06-22T00:00:00"/>
    <s v="OT-34944"/>
    <x v="759"/>
    <x v="206"/>
    <s v="UN"/>
    <x v="4"/>
    <s v="SALIDA"/>
    <n v="-12"/>
    <s v="Jun"/>
    <n v="2018"/>
  </r>
  <r>
    <d v="2018-06-26T00:00:00"/>
    <s v="OT-23579"/>
    <x v="788"/>
    <x v="624"/>
    <s v="UN"/>
    <x v="2"/>
    <s v="INGRESO"/>
    <n v="15"/>
    <s v="Jun"/>
    <n v="2018"/>
  </r>
  <r>
    <d v="2018-01-09T00:00:00"/>
    <s v="OT-29837"/>
    <x v="436"/>
    <x v="102"/>
    <s v="UN"/>
    <x v="3"/>
    <s v="INGRESO"/>
    <n v="15"/>
    <s v="Ene"/>
    <n v="2018"/>
  </r>
  <r>
    <d v="2018-06-22T00:00:00"/>
    <s v="OT-18256"/>
    <x v="660"/>
    <x v="487"/>
    <s v="UN"/>
    <x v="7"/>
    <s v="SALIDA"/>
    <n v="-18"/>
    <s v="Jun"/>
    <n v="2018"/>
  </r>
  <r>
    <d v="2018-06-09T00:00:00"/>
    <s v="OT-29515"/>
    <x v="907"/>
    <x v="704"/>
    <s v="UN"/>
    <x v="12"/>
    <s v="SALIDA"/>
    <n v="-5"/>
    <s v="Jun"/>
    <n v="2018"/>
  </r>
  <r>
    <d v="2018-03-23T00:00:00"/>
    <s v="OT-22142"/>
    <x v="769"/>
    <x v="612"/>
    <s v="UN"/>
    <x v="4"/>
    <s v="SALIDA"/>
    <n v="-16"/>
    <s v="Mar"/>
    <n v="2018"/>
  </r>
  <r>
    <d v="2018-04-06T00:00:00"/>
    <s v="OT-29778"/>
    <x v="816"/>
    <x v="640"/>
    <s v="UN"/>
    <x v="7"/>
    <s v="INGRESO"/>
    <n v="10"/>
    <s v="Abr"/>
    <n v="2018"/>
  </r>
  <r>
    <d v="2018-04-17T00:00:00"/>
    <s v="OT-42564"/>
    <x v="228"/>
    <x v="206"/>
    <s v="UN"/>
    <x v="4"/>
    <s v="SALIDA"/>
    <n v="-13"/>
    <s v="Abr"/>
    <n v="2018"/>
  </r>
  <r>
    <d v="2018-05-31T00:00:00"/>
    <s v="OT-27676"/>
    <x v="81"/>
    <x v="76"/>
    <s v="UN"/>
    <x v="4"/>
    <s v="SALIDA"/>
    <n v="-12"/>
    <s v="May"/>
    <n v="2018"/>
  </r>
  <r>
    <d v="2018-05-09T00:00:00"/>
    <s v="OT-22890"/>
    <x v="908"/>
    <x v="705"/>
    <s v="UN"/>
    <x v="9"/>
    <s v="INGRESO"/>
    <n v="12"/>
    <s v="May"/>
    <n v="2018"/>
  </r>
  <r>
    <d v="2018-08-04T00:00:00"/>
    <s v="OT-16137"/>
    <x v="597"/>
    <x v="493"/>
    <s v="UN"/>
    <x v="4"/>
    <s v="INGRESO"/>
    <n v="19"/>
    <s v="Ago"/>
    <n v="2018"/>
  </r>
  <r>
    <d v="2018-03-29T00:00:00"/>
    <s v="OT-25203"/>
    <x v="774"/>
    <x v="616"/>
    <s v="UN"/>
    <x v="3"/>
    <s v="INGRESO"/>
    <n v="14"/>
    <s v="Mar"/>
    <n v="2018"/>
  </r>
  <r>
    <d v="2018-03-09T00:00:00"/>
    <s v="OT-43114"/>
    <x v="505"/>
    <x v="424"/>
    <s v="UN"/>
    <x v="4"/>
    <s v="INGRESO"/>
    <n v="18"/>
    <s v="Mar"/>
    <n v="2018"/>
  </r>
  <r>
    <d v="2018-01-18T00:00:00"/>
    <s v="OT-43025"/>
    <x v="909"/>
    <x v="484"/>
    <s v="UN"/>
    <x v="4"/>
    <s v="SALIDA"/>
    <n v="-19"/>
    <s v="Ene"/>
    <n v="2018"/>
  </r>
  <r>
    <d v="2018-02-19T00:00:00"/>
    <s v="OT-14206"/>
    <x v="617"/>
    <x v="506"/>
    <s v="UN"/>
    <x v="2"/>
    <s v="INGRESO"/>
    <n v="19"/>
    <s v="Feb"/>
    <n v="2018"/>
  </r>
  <r>
    <d v="2018-02-16T00:00:00"/>
    <s v="OT-13428"/>
    <x v="754"/>
    <x v="600"/>
    <s v="UN"/>
    <x v="7"/>
    <s v="INGRESO"/>
    <n v="18"/>
    <s v="Feb"/>
    <n v="2018"/>
  </r>
  <r>
    <d v="2018-06-16T00:00:00"/>
    <s v="OT-32019"/>
    <x v="441"/>
    <x v="284"/>
    <s v="UN"/>
    <x v="6"/>
    <s v="INGRESO"/>
    <n v="18"/>
    <s v="Jun"/>
    <n v="2018"/>
  </r>
  <r>
    <d v="2018-06-26T00:00:00"/>
    <s v="OT-32505"/>
    <x v="357"/>
    <x v="318"/>
    <s v="UN"/>
    <x v="6"/>
    <s v="INGRESO"/>
    <n v="12"/>
    <s v="Jun"/>
    <n v="2018"/>
  </r>
  <r>
    <d v="2018-05-20T00:00:00"/>
    <s v="OT-30808"/>
    <x v="263"/>
    <x v="239"/>
    <s v="UN"/>
    <x v="3"/>
    <s v="INGRESO"/>
    <n v="10"/>
    <s v="May"/>
    <n v="2018"/>
  </r>
  <r>
    <d v="2018-06-11T00:00:00"/>
    <s v="OT-43105"/>
    <x v="13"/>
    <x v="12"/>
    <s v="UN"/>
    <x v="4"/>
    <s v="SALIDA"/>
    <n v="-11"/>
    <s v="Jun"/>
    <n v="2018"/>
  </r>
  <r>
    <d v="2018-06-25T00:00:00"/>
    <s v="OT-39002"/>
    <x v="808"/>
    <x v="635"/>
    <s v="UN"/>
    <x v="4"/>
    <s v="INGRESO"/>
    <n v="13"/>
    <s v="Jun"/>
    <n v="2018"/>
  </r>
  <r>
    <d v="2018-01-31T00:00:00"/>
    <s v="OT-29615"/>
    <x v="811"/>
    <x v="636"/>
    <s v="UN"/>
    <x v="9"/>
    <s v="INGRESO"/>
    <n v="19"/>
    <s v="Ene"/>
    <n v="2018"/>
  </r>
  <r>
    <d v="2018-06-02T00:00:00"/>
    <s v="OT-49971"/>
    <x v="354"/>
    <x v="315"/>
    <s v="UN"/>
    <x v="6"/>
    <s v="INGRESO"/>
    <n v="16"/>
    <s v="Jun"/>
    <n v="2018"/>
  </r>
  <r>
    <d v="2018-06-08T00:00:00"/>
    <s v="OT-49732"/>
    <x v="910"/>
    <x v="706"/>
    <s v="UN"/>
    <x v="9"/>
    <s v="SALIDA"/>
    <n v="-10"/>
    <s v="Jun"/>
    <n v="2018"/>
  </r>
  <r>
    <d v="2018-06-05T00:00:00"/>
    <s v="OT-36311"/>
    <x v="374"/>
    <x v="83"/>
    <s v="UN"/>
    <x v="6"/>
    <s v="INGRESO"/>
    <n v="14"/>
    <s v="Jun"/>
    <n v="2018"/>
  </r>
  <r>
    <d v="2018-08-04T00:00:00"/>
    <s v="OT-42763"/>
    <x v="413"/>
    <x v="210"/>
    <s v="UN"/>
    <x v="3"/>
    <s v="SALIDA"/>
    <n v="-9"/>
    <s v="Ago"/>
    <n v="2018"/>
  </r>
  <r>
    <d v="2018-08-17T00:00:00"/>
    <s v="OT-35922"/>
    <x v="101"/>
    <x v="96"/>
    <s v="UN"/>
    <x v="4"/>
    <s v="SALIDA"/>
    <n v="-7"/>
    <s v="Ago"/>
    <n v="2018"/>
  </r>
  <r>
    <d v="2018-04-17T00:00:00"/>
    <s v="OT-31695"/>
    <x v="911"/>
    <x v="707"/>
    <s v="UN"/>
    <x v="1"/>
    <s v="SALIDA"/>
    <n v="-18"/>
    <s v="Abr"/>
    <n v="2018"/>
  </r>
  <r>
    <d v="2018-02-03T00:00:00"/>
    <s v="OT-38995"/>
    <x v="307"/>
    <x v="275"/>
    <s v="UN"/>
    <x v="7"/>
    <s v="INGRESO"/>
    <n v="12"/>
    <s v="Feb"/>
    <n v="2018"/>
  </r>
  <r>
    <d v="2018-01-21T00:00:00"/>
    <s v="OT-45964"/>
    <x v="577"/>
    <x v="350"/>
    <s v="UN"/>
    <x v="7"/>
    <s v="SALIDA"/>
    <n v="-11"/>
    <s v="Ene"/>
    <n v="2018"/>
  </r>
  <r>
    <d v="2018-07-08T00:00:00"/>
    <s v="OT-34965"/>
    <x v="739"/>
    <x v="589"/>
    <s v="UN"/>
    <x v="9"/>
    <s v="INGRESO"/>
    <n v="10"/>
    <s v="Jul"/>
    <n v="2018"/>
  </r>
  <r>
    <d v="2018-01-23T00:00:00"/>
    <s v="OT-11891"/>
    <x v="906"/>
    <x v="147"/>
    <s v="UN"/>
    <x v="10"/>
    <s v="SALIDA"/>
    <n v="-10"/>
    <s v="Ene"/>
    <n v="2018"/>
  </r>
  <r>
    <d v="2018-05-27T00:00:00"/>
    <s v="OT-23268"/>
    <x v="821"/>
    <x v="643"/>
    <s v="UN"/>
    <x v="9"/>
    <s v="INGRESO"/>
    <n v="11"/>
    <s v="May"/>
    <n v="2018"/>
  </r>
  <r>
    <d v="2018-02-21T00:00:00"/>
    <s v="OT-27838"/>
    <x v="866"/>
    <x v="675"/>
    <s v="UN"/>
    <x v="2"/>
    <s v="SALIDA"/>
    <n v="-16"/>
    <s v="Feb"/>
    <n v="2018"/>
  </r>
  <r>
    <d v="2018-07-05T00:00:00"/>
    <s v="OT-27907"/>
    <x v="356"/>
    <x v="317"/>
    <s v="UN"/>
    <x v="3"/>
    <s v="SALIDA"/>
    <n v="-19"/>
    <s v="Jul"/>
    <n v="2018"/>
  </r>
  <r>
    <d v="2018-08-08T00:00:00"/>
    <s v="OT-17564"/>
    <x v="380"/>
    <x v="337"/>
    <s v="UN"/>
    <x v="5"/>
    <s v="INGRESO"/>
    <n v="16"/>
    <s v="Ago"/>
    <n v="2018"/>
  </r>
  <r>
    <d v="2018-05-27T00:00:00"/>
    <s v="OT-20240"/>
    <x v="50"/>
    <x v="47"/>
    <s v="UN"/>
    <x v="4"/>
    <s v="SALIDA"/>
    <n v="-13"/>
    <s v="May"/>
    <n v="2018"/>
  </r>
  <r>
    <d v="2018-01-03T00:00:00"/>
    <s v="OT-13975"/>
    <x v="221"/>
    <x v="200"/>
    <s v="UN"/>
    <x v="4"/>
    <s v="INGRESO"/>
    <n v="15"/>
    <s v="Ene"/>
    <n v="2018"/>
  </r>
  <r>
    <d v="2018-03-26T00:00:00"/>
    <s v="OT-30306"/>
    <x v="531"/>
    <x v="82"/>
    <s v="UN"/>
    <x v="6"/>
    <s v="INGRESO"/>
    <n v="14"/>
    <s v="Mar"/>
    <n v="2018"/>
  </r>
  <r>
    <d v="2018-01-18T00:00:00"/>
    <s v="OT-20346"/>
    <x v="174"/>
    <x v="20"/>
    <s v="UN"/>
    <x v="7"/>
    <s v="SALIDA"/>
    <n v="-5"/>
    <s v="Ene"/>
    <n v="2018"/>
  </r>
  <r>
    <d v="2018-07-25T00:00:00"/>
    <s v="OT-20116"/>
    <x v="169"/>
    <x v="158"/>
    <s v="UN"/>
    <x v="4"/>
    <s v="SALIDA"/>
    <n v="-12"/>
    <s v="Jul"/>
    <n v="2018"/>
  </r>
  <r>
    <d v="2018-06-08T00:00:00"/>
    <s v="OT-23795"/>
    <x v="61"/>
    <x v="57"/>
    <s v="UN"/>
    <x v="4"/>
    <s v="INGRESO"/>
    <n v="15"/>
    <s v="Jun"/>
    <n v="2018"/>
  </r>
  <r>
    <d v="2018-05-13T00:00:00"/>
    <s v="OT-25042"/>
    <x v="199"/>
    <x v="181"/>
    <s v="UN"/>
    <x v="5"/>
    <s v="SALIDA"/>
    <n v="-9"/>
    <s v="May"/>
    <n v="2018"/>
  </r>
  <r>
    <d v="2018-01-13T00:00:00"/>
    <s v="OT-45832"/>
    <x v="744"/>
    <x v="221"/>
    <s v="UN"/>
    <x v="6"/>
    <s v="SALIDA"/>
    <n v="-16"/>
    <s v="Ene"/>
    <n v="2018"/>
  </r>
  <r>
    <d v="2018-01-20T00:00:00"/>
    <s v="OT-33538"/>
    <x v="87"/>
    <x v="82"/>
    <s v="UN"/>
    <x v="6"/>
    <s v="INGRESO"/>
    <n v="13"/>
    <s v="Ene"/>
    <n v="2018"/>
  </r>
  <r>
    <d v="2018-08-04T00:00:00"/>
    <s v="OT-32097"/>
    <x v="890"/>
    <x v="695"/>
    <s v="UN"/>
    <x v="9"/>
    <s v="SALIDA"/>
    <n v="-15"/>
    <s v="Ago"/>
    <n v="2018"/>
  </r>
  <r>
    <d v="2018-05-16T00:00:00"/>
    <s v="OT-45222"/>
    <x v="63"/>
    <x v="59"/>
    <s v="UN"/>
    <x v="7"/>
    <s v="SALIDA"/>
    <n v="-8"/>
    <s v="May"/>
    <n v="2018"/>
  </r>
  <r>
    <d v="2018-08-21T00:00:00"/>
    <s v="OT-36196"/>
    <x v="289"/>
    <x v="261"/>
    <s v="UN"/>
    <x v="12"/>
    <s v="INGRESO"/>
    <n v="10"/>
    <s v="Ago"/>
    <n v="2018"/>
  </r>
  <r>
    <d v="2018-03-12T00:00:00"/>
    <s v="OT-11612"/>
    <x v="25"/>
    <x v="23"/>
    <s v="UN"/>
    <x v="7"/>
    <s v="SALIDA"/>
    <n v="-5"/>
    <s v="Mar"/>
    <n v="2018"/>
  </r>
  <r>
    <d v="2018-01-17T00:00:00"/>
    <s v="OT-33119"/>
    <x v="682"/>
    <x v="550"/>
    <s v="UN"/>
    <x v="4"/>
    <s v="SALIDA"/>
    <n v="-6"/>
    <s v="Ene"/>
    <n v="2018"/>
  </r>
  <r>
    <d v="2018-01-22T00:00:00"/>
    <s v="OT-13636"/>
    <x v="439"/>
    <x v="378"/>
    <s v="UN"/>
    <x v="9"/>
    <s v="INGRESO"/>
    <n v="10"/>
    <s v="Ene"/>
    <n v="2018"/>
  </r>
  <r>
    <d v="2018-06-03T00:00:00"/>
    <s v="OT-46308"/>
    <x v="316"/>
    <x v="283"/>
    <s v="UN"/>
    <x v="7"/>
    <s v="INGRESO"/>
    <n v="19"/>
    <s v="Jun"/>
    <n v="2018"/>
  </r>
  <r>
    <d v="2018-05-30T00:00:00"/>
    <s v="OT-19527"/>
    <x v="912"/>
    <x v="708"/>
    <s v="UN"/>
    <x v="4"/>
    <s v="SALIDA"/>
    <n v="-19"/>
    <s v="May"/>
    <n v="2018"/>
  </r>
  <r>
    <d v="2018-01-13T00:00:00"/>
    <s v="OT-34621"/>
    <x v="913"/>
    <x v="348"/>
    <s v="UN"/>
    <x v="10"/>
    <s v="SALIDA"/>
    <n v="-7"/>
    <s v="Ene"/>
    <n v="2018"/>
  </r>
  <r>
    <d v="2018-01-10T00:00:00"/>
    <s v="OT-47426"/>
    <x v="914"/>
    <x v="709"/>
    <s v="UN"/>
    <x v="2"/>
    <s v="SALIDA"/>
    <n v="-5"/>
    <s v="Ene"/>
    <n v="2018"/>
  </r>
  <r>
    <d v="2018-01-02T00:00:00"/>
    <s v="OT-43547"/>
    <x v="366"/>
    <x v="326"/>
    <s v="UN"/>
    <x v="7"/>
    <s v="SALIDA"/>
    <n v="-14"/>
    <s v="Ene"/>
    <n v="2018"/>
  </r>
  <r>
    <d v="2018-05-30T00:00:00"/>
    <s v="OT-40916"/>
    <x v="747"/>
    <x v="596"/>
    <s v="UN"/>
    <x v="8"/>
    <s v="INGRESO"/>
    <n v="12"/>
    <s v="May"/>
    <n v="2018"/>
  </r>
  <r>
    <d v="2018-06-08T00:00:00"/>
    <s v="OT-28661"/>
    <x v="200"/>
    <x v="182"/>
    <s v="UN"/>
    <x v="7"/>
    <s v="SALIDA"/>
    <n v="-18"/>
    <s v="Jun"/>
    <n v="2018"/>
  </r>
  <r>
    <d v="2018-07-18T00:00:00"/>
    <s v="OT-35474"/>
    <x v="445"/>
    <x v="380"/>
    <s v="UN"/>
    <x v="9"/>
    <s v="SALIDA"/>
    <n v="-17"/>
    <s v="Jul"/>
    <n v="2018"/>
  </r>
  <r>
    <d v="2018-03-13T00:00:00"/>
    <s v="OT-29638"/>
    <x v="70"/>
    <x v="65"/>
    <s v="UN"/>
    <x v="6"/>
    <s v="SALIDA"/>
    <n v="-8"/>
    <s v="Mar"/>
    <n v="2018"/>
  </r>
  <r>
    <d v="2018-05-27T00:00:00"/>
    <s v="OT-31425"/>
    <x v="915"/>
    <x v="710"/>
    <s v="UN"/>
    <x v="3"/>
    <s v="INGRESO"/>
    <n v="12"/>
    <s v="May"/>
    <n v="2018"/>
  </r>
  <r>
    <d v="2018-03-21T00:00:00"/>
    <s v="OT-48519"/>
    <x v="425"/>
    <x v="367"/>
    <s v="UN"/>
    <x v="4"/>
    <s v="SALIDA"/>
    <n v="-13"/>
    <s v="Mar"/>
    <n v="2018"/>
  </r>
  <r>
    <d v="2018-05-06T00:00:00"/>
    <s v="OT-37623"/>
    <x v="370"/>
    <x v="329"/>
    <s v="UN"/>
    <x v="9"/>
    <s v="INGRESO"/>
    <n v="16"/>
    <s v="May"/>
    <n v="2018"/>
  </r>
  <r>
    <d v="2018-02-09T00:00:00"/>
    <s v="OT-33796"/>
    <x v="53"/>
    <x v="50"/>
    <s v="UN"/>
    <x v="4"/>
    <s v="SALIDA"/>
    <n v="-15"/>
    <s v="Feb"/>
    <n v="2018"/>
  </r>
  <r>
    <d v="2018-01-16T00:00:00"/>
    <s v="OT-44956"/>
    <x v="542"/>
    <x v="17"/>
    <s v="UN"/>
    <x v="1"/>
    <s v="INGRESO"/>
    <n v="11"/>
    <s v="Ene"/>
    <n v="2018"/>
  </r>
  <r>
    <d v="2018-02-25T00:00:00"/>
    <s v="OT-44666"/>
    <x v="361"/>
    <x v="239"/>
    <s v="UN"/>
    <x v="3"/>
    <s v="SALIDA"/>
    <n v="-18"/>
    <s v="Feb"/>
    <n v="2018"/>
  </r>
  <r>
    <d v="2018-04-25T00:00:00"/>
    <s v="OT-49426"/>
    <x v="757"/>
    <x v="603"/>
    <s v="UN"/>
    <x v="7"/>
    <s v="SALIDA"/>
    <n v="-19"/>
    <s v="Abr"/>
    <n v="2018"/>
  </r>
  <r>
    <d v="2018-06-24T00:00:00"/>
    <s v="OT-22002"/>
    <x v="319"/>
    <x v="286"/>
    <s v="UN"/>
    <x v="7"/>
    <s v="SALIDA"/>
    <n v="-13"/>
    <s v="Jun"/>
    <n v="2018"/>
  </r>
  <r>
    <d v="2018-07-25T00:00:00"/>
    <s v="OT-44872"/>
    <x v="514"/>
    <x v="432"/>
    <s v="UN"/>
    <x v="4"/>
    <s v="INGRESO"/>
    <n v="16"/>
    <s v="Jul"/>
    <n v="2018"/>
  </r>
  <r>
    <d v="2018-08-20T00:00:00"/>
    <s v="OT-16967"/>
    <x v="301"/>
    <x v="271"/>
    <s v="UN"/>
    <x v="12"/>
    <s v="INGRESO"/>
    <n v="13"/>
    <s v="Ago"/>
    <n v="2018"/>
  </r>
  <r>
    <d v="2018-03-29T00:00:00"/>
    <s v="OT-38650"/>
    <x v="193"/>
    <x v="65"/>
    <s v="UN"/>
    <x v="6"/>
    <s v="INGRESO"/>
    <n v="14"/>
    <s v="Mar"/>
    <n v="2018"/>
  </r>
  <r>
    <d v="2018-02-28T00:00:00"/>
    <s v="OT-49379"/>
    <x v="541"/>
    <x v="450"/>
    <s v="UN"/>
    <x v="7"/>
    <s v="SALIDA"/>
    <n v="-20"/>
    <s v="Feb"/>
    <n v="2018"/>
  </r>
  <r>
    <d v="2018-04-20T00:00:00"/>
    <s v="OT-38309"/>
    <x v="916"/>
    <x v="711"/>
    <s v="UN"/>
    <x v="4"/>
    <s v="SALIDA"/>
    <n v="-18"/>
    <s v="Abr"/>
    <n v="2018"/>
  </r>
  <r>
    <d v="2018-06-12T00:00:00"/>
    <s v="OT-46834"/>
    <x v="743"/>
    <x v="593"/>
    <s v="UN"/>
    <x v="2"/>
    <s v="INGRESO"/>
    <n v="20"/>
    <s v="Jun"/>
    <n v="2018"/>
  </r>
  <r>
    <d v="2018-04-09T00:00:00"/>
    <s v="OT-18451"/>
    <x v="112"/>
    <x v="105"/>
    <s v="UN"/>
    <x v="1"/>
    <s v="SALIDA"/>
    <n v="-20"/>
    <s v="Abr"/>
    <n v="2018"/>
  </r>
  <r>
    <d v="2018-05-29T00:00:00"/>
    <s v="OT-32179"/>
    <x v="913"/>
    <x v="348"/>
    <s v="UN"/>
    <x v="10"/>
    <s v="INGRESO"/>
    <n v="14"/>
    <s v="May"/>
    <n v="2018"/>
  </r>
  <r>
    <d v="2018-05-12T00:00:00"/>
    <s v="OT-11457"/>
    <x v="440"/>
    <x v="210"/>
    <s v="UN"/>
    <x v="3"/>
    <s v="SALIDA"/>
    <n v="-20"/>
    <s v="May"/>
    <n v="2018"/>
  </r>
  <r>
    <d v="2018-01-17T00:00:00"/>
    <s v="OT-12973"/>
    <x v="609"/>
    <x v="13"/>
    <s v="UN"/>
    <x v="8"/>
    <s v="INGRESO"/>
    <n v="13"/>
    <s v="Ene"/>
    <n v="2018"/>
  </r>
  <r>
    <d v="2018-04-01T00:00:00"/>
    <s v="OT-34772"/>
    <x v="63"/>
    <x v="59"/>
    <s v="UN"/>
    <x v="7"/>
    <s v="INGRESO"/>
    <n v="13"/>
    <s v="Abr"/>
    <n v="2018"/>
  </r>
  <r>
    <d v="2018-05-11T00:00:00"/>
    <s v="OT-34496"/>
    <x v="182"/>
    <x v="167"/>
    <s v="UN"/>
    <x v="5"/>
    <s v="INGRESO"/>
    <n v="18"/>
    <s v="May"/>
    <n v="2018"/>
  </r>
  <r>
    <d v="2018-05-09T00:00:00"/>
    <s v="OT-32691"/>
    <x v="460"/>
    <x v="391"/>
    <s v="UN"/>
    <x v="4"/>
    <s v="SALIDA"/>
    <n v="-5"/>
    <s v="May"/>
    <n v="2018"/>
  </r>
  <r>
    <d v="2018-08-27T00:00:00"/>
    <s v="OT-31430"/>
    <x v="194"/>
    <x v="178"/>
    <s v="UN"/>
    <x v="10"/>
    <s v="INGRESO"/>
    <n v="14"/>
    <s v="Ago"/>
    <n v="2018"/>
  </r>
  <r>
    <d v="2018-06-06T00:00:00"/>
    <s v="OT-16676"/>
    <x v="917"/>
    <x v="712"/>
    <s v="UN"/>
    <x v="7"/>
    <s v="INGRESO"/>
    <n v="19"/>
    <s v="Jun"/>
    <n v="2018"/>
  </r>
  <r>
    <d v="2018-01-11T00:00:00"/>
    <s v="OT-46805"/>
    <x v="474"/>
    <x v="403"/>
    <s v="UN"/>
    <x v="4"/>
    <s v="SALIDA"/>
    <n v="-12"/>
    <s v="Ene"/>
    <n v="2018"/>
  </r>
  <r>
    <d v="2018-02-13T00:00:00"/>
    <s v="OT-41839"/>
    <x v="918"/>
    <x v="697"/>
    <s v="UN"/>
    <x v="8"/>
    <s v="INGRESO"/>
    <n v="15"/>
    <s v="Feb"/>
    <n v="2018"/>
  </r>
  <r>
    <d v="2018-01-04T00:00:00"/>
    <s v="OT-18944"/>
    <x v="758"/>
    <x v="604"/>
    <s v="UN"/>
    <x v="1"/>
    <s v="SALIDA"/>
    <n v="-19"/>
    <s v="Ene"/>
    <n v="2018"/>
  </r>
  <r>
    <d v="2018-05-24T00:00:00"/>
    <s v="OT-31587"/>
    <x v="876"/>
    <x v="503"/>
    <s v="UN"/>
    <x v="3"/>
    <s v="SALIDA"/>
    <n v="-5"/>
    <s v="May"/>
    <n v="2018"/>
  </r>
  <r>
    <d v="2018-05-21T00:00:00"/>
    <s v="OT-17090"/>
    <x v="635"/>
    <x v="520"/>
    <s v="UN"/>
    <x v="12"/>
    <s v="INGRESO"/>
    <n v="20"/>
    <s v="May"/>
    <n v="2018"/>
  </r>
  <r>
    <d v="2018-01-18T00:00:00"/>
    <s v="OT-32655"/>
    <x v="313"/>
    <x v="280"/>
    <s v="UN"/>
    <x v="3"/>
    <s v="INGRESO"/>
    <n v="15"/>
    <s v="Ene"/>
    <n v="2018"/>
  </r>
  <r>
    <d v="2018-03-06T00:00:00"/>
    <s v="OT-36844"/>
    <x v="650"/>
    <x v="531"/>
    <s v="UN"/>
    <x v="9"/>
    <s v="INGRESO"/>
    <n v="16"/>
    <s v="Mar"/>
    <n v="2018"/>
  </r>
  <r>
    <d v="2018-04-15T00:00:00"/>
    <s v="OT-45122"/>
    <x v="919"/>
    <x v="401"/>
    <s v="UN"/>
    <x v="3"/>
    <s v="SALIDA"/>
    <n v="-6"/>
    <s v="Abr"/>
    <n v="2018"/>
  </r>
  <r>
    <d v="2018-04-24T00:00:00"/>
    <s v="OT-45398"/>
    <x v="918"/>
    <x v="697"/>
    <s v="UN"/>
    <x v="8"/>
    <s v="INGRESO"/>
    <n v="19"/>
    <s v="Abr"/>
    <n v="2018"/>
  </r>
  <r>
    <d v="2018-05-06T00:00:00"/>
    <s v="OT-35971"/>
    <x v="208"/>
    <x v="189"/>
    <s v="UN"/>
    <x v="3"/>
    <s v="SALIDA"/>
    <n v="-12"/>
    <s v="May"/>
    <n v="2018"/>
  </r>
  <r>
    <d v="2018-04-06T00:00:00"/>
    <s v="OT-47922"/>
    <x v="483"/>
    <x v="410"/>
    <s v="UN"/>
    <x v="4"/>
    <s v="SALIDA"/>
    <n v="-16"/>
    <s v="Abr"/>
    <n v="2018"/>
  </r>
  <r>
    <d v="2018-07-24T00:00:00"/>
    <s v="OT-30172"/>
    <x v="226"/>
    <x v="204"/>
    <s v="UN"/>
    <x v="10"/>
    <s v="INGRESO"/>
    <n v="14"/>
    <s v="Jul"/>
    <n v="2018"/>
  </r>
  <r>
    <d v="2018-07-17T00:00:00"/>
    <s v="OT-16418"/>
    <x v="430"/>
    <x v="371"/>
    <s v="UN"/>
    <x v="10"/>
    <s v="INGRESO"/>
    <n v="14"/>
    <s v="Jul"/>
    <n v="2018"/>
  </r>
  <r>
    <d v="2018-04-10T00:00:00"/>
    <s v="OT-16827"/>
    <x v="342"/>
    <x v="305"/>
    <s v="UN"/>
    <x v="3"/>
    <s v="SALIDA"/>
    <n v="-6"/>
    <s v="Abr"/>
    <n v="2018"/>
  </r>
  <r>
    <d v="2018-04-30T00:00:00"/>
    <s v="OT-13167"/>
    <x v="920"/>
    <x v="713"/>
    <s v="UN"/>
    <x v="7"/>
    <s v="INGRESO"/>
    <n v="19"/>
    <s v="Abr"/>
    <n v="2018"/>
  </r>
  <r>
    <d v="2018-03-30T00:00:00"/>
    <s v="OT-34840"/>
    <x v="621"/>
    <x v="510"/>
    <s v="UN"/>
    <x v="2"/>
    <s v="INGRESO"/>
    <n v="11"/>
    <s v="Mar"/>
    <n v="2018"/>
  </r>
  <r>
    <d v="2018-05-19T00:00:00"/>
    <s v="OT-14950"/>
    <x v="508"/>
    <x v="427"/>
    <s v="UN"/>
    <x v="2"/>
    <s v="INGRESO"/>
    <n v="19"/>
    <s v="May"/>
    <n v="2018"/>
  </r>
  <r>
    <d v="2018-03-27T00:00:00"/>
    <s v="OT-28651"/>
    <x v="315"/>
    <x v="282"/>
    <s v="UN"/>
    <x v="7"/>
    <s v="INGRESO"/>
    <n v="13"/>
    <s v="Mar"/>
    <n v="2018"/>
  </r>
  <r>
    <d v="2018-04-17T00:00:00"/>
    <s v="OT-18998"/>
    <x v="535"/>
    <x v="445"/>
    <s v="UN"/>
    <x v="7"/>
    <s v="INGRESO"/>
    <n v="15"/>
    <s v="Abr"/>
    <n v="2018"/>
  </r>
  <r>
    <d v="2018-06-29T00:00:00"/>
    <s v="OT-21259"/>
    <x v="502"/>
    <x v="346"/>
    <s v="UN"/>
    <x v="7"/>
    <s v="SALIDA"/>
    <n v="-10"/>
    <s v="Jun"/>
    <n v="2018"/>
  </r>
  <r>
    <d v="2018-07-26T00:00:00"/>
    <s v="OT-39332"/>
    <x v="562"/>
    <x v="466"/>
    <s v="UN"/>
    <x v="9"/>
    <s v="SALIDA"/>
    <n v="-18"/>
    <s v="Jul"/>
    <n v="2018"/>
  </r>
  <r>
    <d v="2018-03-25T00:00:00"/>
    <s v="OT-12920"/>
    <x v="728"/>
    <x v="582"/>
    <s v="UN"/>
    <x v="7"/>
    <s v="SALIDA"/>
    <n v="-5"/>
    <s v="Mar"/>
    <n v="2018"/>
  </r>
  <r>
    <d v="2018-01-06T00:00:00"/>
    <s v="OT-16405"/>
    <x v="270"/>
    <x v="244"/>
    <s v="UN"/>
    <x v="6"/>
    <s v="INGRESO"/>
    <n v="17"/>
    <s v="Ene"/>
    <n v="2018"/>
  </r>
  <r>
    <d v="2018-06-10T00:00:00"/>
    <s v="OT-48428"/>
    <x v="307"/>
    <x v="275"/>
    <s v="UN"/>
    <x v="7"/>
    <s v="INGRESO"/>
    <n v="14"/>
    <s v="Jun"/>
    <n v="2018"/>
  </r>
  <r>
    <d v="2018-01-23T00:00:00"/>
    <s v="OT-27057"/>
    <x v="92"/>
    <x v="87"/>
    <s v="UN"/>
    <x v="4"/>
    <s v="SALIDA"/>
    <n v="-12"/>
    <s v="Ene"/>
    <n v="2018"/>
  </r>
  <r>
    <d v="2018-06-20T00:00:00"/>
    <s v="OT-26729"/>
    <x v="571"/>
    <x v="474"/>
    <s v="UN"/>
    <x v="10"/>
    <s v="INGRESO"/>
    <n v="13"/>
    <s v="Jun"/>
    <n v="2018"/>
  </r>
  <r>
    <d v="2018-04-07T00:00:00"/>
    <s v="OT-14561"/>
    <x v="81"/>
    <x v="76"/>
    <s v="UN"/>
    <x v="4"/>
    <s v="SALIDA"/>
    <n v="-8"/>
    <s v="Abr"/>
    <n v="2018"/>
  </r>
  <r>
    <d v="2018-04-04T00:00:00"/>
    <s v="OT-30390"/>
    <x v="112"/>
    <x v="105"/>
    <s v="UN"/>
    <x v="1"/>
    <s v="INGRESO"/>
    <n v="20"/>
    <s v="Abr"/>
    <n v="2018"/>
  </r>
  <r>
    <d v="2018-03-17T00:00:00"/>
    <s v="OT-33240"/>
    <x v="921"/>
    <x v="714"/>
    <s v="UN"/>
    <x v="12"/>
    <s v="SALIDA"/>
    <n v="-8"/>
    <s v="Mar"/>
    <n v="2018"/>
  </r>
  <r>
    <d v="2018-02-13T00:00:00"/>
    <s v="OT-10990"/>
    <x v="462"/>
    <x v="393"/>
    <s v="UN"/>
    <x v="3"/>
    <s v="INGRESO"/>
    <n v="13"/>
    <s v="Feb"/>
    <n v="2018"/>
  </r>
  <r>
    <d v="2018-04-17T00:00:00"/>
    <s v="OT-13789"/>
    <x v="79"/>
    <x v="74"/>
    <s v="UN"/>
    <x v="4"/>
    <s v="INGRESO"/>
    <n v="15"/>
    <s v="Abr"/>
    <n v="2018"/>
  </r>
  <r>
    <d v="2018-02-12T00:00:00"/>
    <s v="OT-37726"/>
    <x v="575"/>
    <x v="477"/>
    <s v="UN"/>
    <x v="4"/>
    <s v="INGRESO"/>
    <n v="18"/>
    <s v="Feb"/>
    <n v="2018"/>
  </r>
  <r>
    <d v="2018-03-25T00:00:00"/>
    <s v="OT-17770"/>
    <x v="922"/>
    <x v="53"/>
    <s v="UN"/>
    <x v="4"/>
    <s v="INGRESO"/>
    <n v="15"/>
    <s v="Mar"/>
    <n v="2018"/>
  </r>
  <r>
    <d v="2018-04-21T00:00:00"/>
    <s v="OT-49486"/>
    <x v="465"/>
    <x v="395"/>
    <s v="UN"/>
    <x v="4"/>
    <s v="INGRESO"/>
    <n v="11"/>
    <s v="Abr"/>
    <n v="2018"/>
  </r>
  <r>
    <d v="2018-01-19T00:00:00"/>
    <s v="OT-13757"/>
    <x v="432"/>
    <x v="373"/>
    <s v="UN"/>
    <x v="3"/>
    <s v="SALIDA"/>
    <n v="-6"/>
    <s v="Ene"/>
    <n v="2018"/>
  </r>
  <r>
    <d v="2018-04-22T00:00:00"/>
    <s v="OT-18181"/>
    <x v="74"/>
    <x v="69"/>
    <s v="UN"/>
    <x v="4"/>
    <s v="SALIDA"/>
    <n v="-12"/>
    <s v="Abr"/>
    <n v="2018"/>
  </r>
  <r>
    <d v="2018-05-18T00:00:00"/>
    <s v="OT-13815"/>
    <x v="192"/>
    <x v="177"/>
    <s v="UN"/>
    <x v="12"/>
    <s v="INGRESO"/>
    <n v="17"/>
    <s v="May"/>
    <n v="2018"/>
  </r>
  <r>
    <d v="2018-03-09T00:00:00"/>
    <s v="OT-23665"/>
    <x v="171"/>
    <x v="160"/>
    <s v="UN"/>
    <x v="1"/>
    <s v="INGRESO"/>
    <n v="20"/>
    <s v="Mar"/>
    <n v="2018"/>
  </r>
  <r>
    <d v="2018-03-15T00:00:00"/>
    <s v="OT-35893"/>
    <x v="784"/>
    <x v="615"/>
    <s v="UN"/>
    <x v="8"/>
    <s v="SALIDA"/>
    <n v="-18"/>
    <s v="Mar"/>
    <n v="2018"/>
  </r>
  <r>
    <d v="2018-01-03T00:00:00"/>
    <s v="OT-13566"/>
    <x v="320"/>
    <x v="287"/>
    <s v="UN"/>
    <x v="9"/>
    <s v="SALIDA"/>
    <n v="-18"/>
    <s v="Ene"/>
    <n v="2018"/>
  </r>
  <r>
    <d v="2018-05-25T00:00:00"/>
    <s v="OT-33438"/>
    <x v="236"/>
    <x v="151"/>
    <s v="UN"/>
    <x v="7"/>
    <s v="INGRESO"/>
    <n v="13"/>
    <s v="May"/>
    <n v="2018"/>
  </r>
  <r>
    <d v="2018-05-05T00:00:00"/>
    <s v="OT-22471"/>
    <x v="124"/>
    <x v="31"/>
    <s v="UN"/>
    <x v="1"/>
    <s v="INGRESO"/>
    <n v="10"/>
    <s v="May"/>
    <n v="2018"/>
  </r>
  <r>
    <d v="2018-04-26T00:00:00"/>
    <s v="OT-38219"/>
    <x v="206"/>
    <x v="26"/>
    <s v="UN"/>
    <x v="6"/>
    <s v="SALIDA"/>
    <n v="-18"/>
    <s v="Abr"/>
    <n v="2018"/>
  </r>
  <r>
    <d v="2018-02-22T00:00:00"/>
    <s v="OT-30399"/>
    <x v="377"/>
    <x v="334"/>
    <s v="UN"/>
    <x v="4"/>
    <s v="INGRESO"/>
    <n v="16"/>
    <s v="Feb"/>
    <n v="2018"/>
  </r>
  <r>
    <d v="2018-01-08T00:00:00"/>
    <s v="OT-22996"/>
    <x v="612"/>
    <x v="425"/>
    <s v="UN"/>
    <x v="3"/>
    <s v="SALIDA"/>
    <n v="-13"/>
    <s v="Ene"/>
    <n v="2018"/>
  </r>
  <r>
    <d v="2018-05-16T00:00:00"/>
    <s v="OT-22543"/>
    <x v="277"/>
    <x v="251"/>
    <s v="UN"/>
    <x v="7"/>
    <s v="SALIDA"/>
    <n v="-16"/>
    <s v="May"/>
    <n v="2018"/>
  </r>
  <r>
    <d v="2018-01-16T00:00:00"/>
    <s v="OT-48473"/>
    <x v="218"/>
    <x v="72"/>
    <s v="UN"/>
    <x v="9"/>
    <s v="SALIDA"/>
    <n v="-8"/>
    <s v="Ene"/>
    <n v="2018"/>
  </r>
  <r>
    <d v="2018-03-31T00:00:00"/>
    <s v="OT-28000"/>
    <x v="479"/>
    <x v="408"/>
    <s v="UN"/>
    <x v="6"/>
    <s v="SALIDA"/>
    <n v="-7"/>
    <s v="Mar"/>
    <n v="2018"/>
  </r>
  <r>
    <d v="2018-02-06T00:00:00"/>
    <s v="OT-49839"/>
    <x v="907"/>
    <x v="704"/>
    <s v="UN"/>
    <x v="12"/>
    <s v="INGRESO"/>
    <n v="14"/>
    <s v="Feb"/>
    <n v="2018"/>
  </r>
  <r>
    <d v="2018-04-03T00:00:00"/>
    <s v="OT-48662"/>
    <x v="923"/>
    <x v="715"/>
    <s v="UN"/>
    <x v="2"/>
    <s v="INGRESO"/>
    <n v="18"/>
    <s v="Abr"/>
    <n v="2018"/>
  </r>
  <r>
    <d v="2018-07-22T00:00:00"/>
    <s v="OT-22544"/>
    <x v="200"/>
    <x v="182"/>
    <s v="UN"/>
    <x v="7"/>
    <s v="SALIDA"/>
    <n v="-12"/>
    <s v="Jul"/>
    <n v="2018"/>
  </r>
  <r>
    <d v="2018-08-29T00:00:00"/>
    <s v="OT-31678"/>
    <x v="924"/>
    <x v="716"/>
    <s v="UN"/>
    <x v="12"/>
    <s v="SALIDA"/>
    <n v="-19"/>
    <s v="Ago"/>
    <n v="2018"/>
  </r>
  <r>
    <d v="2018-03-09T00:00:00"/>
    <s v="OT-38284"/>
    <x v="708"/>
    <x v="569"/>
    <s v="UN"/>
    <x v="8"/>
    <s v="INGRESO"/>
    <n v="16"/>
    <s v="Mar"/>
    <n v="2018"/>
  </r>
  <r>
    <d v="2018-05-07T00:00:00"/>
    <s v="OT-41434"/>
    <x v="24"/>
    <x v="22"/>
    <s v="UN"/>
    <x v="6"/>
    <s v="SALIDA"/>
    <n v="-5"/>
    <s v="May"/>
    <n v="2018"/>
  </r>
  <r>
    <d v="2018-07-06T00:00:00"/>
    <s v="OT-39784"/>
    <x v="811"/>
    <x v="636"/>
    <s v="UN"/>
    <x v="9"/>
    <s v="INGRESO"/>
    <n v="16"/>
    <s v="Jul"/>
    <n v="2018"/>
  </r>
  <r>
    <d v="2018-06-09T00:00:00"/>
    <s v="OT-19817"/>
    <x v="133"/>
    <x v="125"/>
    <s v="UN"/>
    <x v="7"/>
    <s v="SALIDA"/>
    <n v="-5"/>
    <s v="Jun"/>
    <n v="2018"/>
  </r>
  <r>
    <d v="2018-02-18T00:00:00"/>
    <s v="OT-43345"/>
    <x v="24"/>
    <x v="22"/>
    <s v="UN"/>
    <x v="6"/>
    <s v="SALIDA"/>
    <n v="-9"/>
    <s v="Feb"/>
    <n v="2018"/>
  </r>
  <r>
    <d v="2018-04-01T00:00:00"/>
    <s v="OT-26415"/>
    <x v="404"/>
    <x v="29"/>
    <s v="UN"/>
    <x v="7"/>
    <s v="INGRESO"/>
    <n v="12"/>
    <s v="Abr"/>
    <n v="2018"/>
  </r>
  <r>
    <d v="2018-08-02T00:00:00"/>
    <s v="OT-32684"/>
    <x v="925"/>
    <x v="125"/>
    <s v="UN"/>
    <x v="7"/>
    <s v="SALIDA"/>
    <n v="-12"/>
    <s v="Ago"/>
    <n v="2018"/>
  </r>
  <r>
    <d v="2018-02-05T00:00:00"/>
    <s v="OT-37126"/>
    <x v="781"/>
    <x v="620"/>
    <s v="UN"/>
    <x v="5"/>
    <s v="INGRESO"/>
    <n v="10"/>
    <s v="Feb"/>
    <n v="2018"/>
  </r>
  <r>
    <d v="2018-05-29T00:00:00"/>
    <s v="OT-22229"/>
    <x v="691"/>
    <x v="559"/>
    <s v="UN"/>
    <x v="4"/>
    <s v="SALIDA"/>
    <n v="-8"/>
    <s v="May"/>
    <n v="2018"/>
  </r>
  <r>
    <d v="2018-01-14T00:00:00"/>
    <s v="OT-49270"/>
    <x v="720"/>
    <x v="577"/>
    <s v="UN"/>
    <x v="4"/>
    <s v="INGRESO"/>
    <n v="14"/>
    <s v="Ene"/>
    <n v="2018"/>
  </r>
  <r>
    <d v="2018-03-28T00:00:00"/>
    <s v="OT-32790"/>
    <x v="362"/>
    <x v="322"/>
    <s v="UN"/>
    <x v="4"/>
    <s v="SALIDA"/>
    <n v="-17"/>
    <s v="Mar"/>
    <n v="2018"/>
  </r>
  <r>
    <d v="2018-03-06T00:00:00"/>
    <s v="OT-46534"/>
    <x v="664"/>
    <x v="538"/>
    <s v="UN"/>
    <x v="4"/>
    <s v="SALIDA"/>
    <n v="-12"/>
    <s v="Mar"/>
    <n v="2018"/>
  </r>
  <r>
    <d v="2018-01-20T00:00:00"/>
    <s v="OT-40568"/>
    <x v="36"/>
    <x v="0"/>
    <s v="UN"/>
    <x v="0"/>
    <s v="INGRESO"/>
    <n v="13"/>
    <s v="Ene"/>
    <n v="2018"/>
  </r>
  <r>
    <d v="2018-03-25T00:00:00"/>
    <s v="OT-20439"/>
    <x v="244"/>
    <x v="221"/>
    <s v="UN"/>
    <x v="6"/>
    <s v="INGRESO"/>
    <n v="12"/>
    <s v="Mar"/>
    <n v="2018"/>
  </r>
  <r>
    <d v="2018-05-08T00:00:00"/>
    <s v="OT-44543"/>
    <x v="765"/>
    <x v="608"/>
    <s v="UN"/>
    <x v="0"/>
    <s v="SALIDA"/>
    <n v="-11"/>
    <s v="May"/>
    <n v="2018"/>
  </r>
  <r>
    <d v="2018-01-06T00:00:00"/>
    <s v="OT-35464"/>
    <x v="143"/>
    <x v="134"/>
    <s v="UN"/>
    <x v="6"/>
    <s v="INGRESO"/>
    <n v="14"/>
    <s v="Ene"/>
    <n v="2018"/>
  </r>
  <r>
    <d v="2018-05-18T00:00:00"/>
    <s v="OT-42725"/>
    <x v="482"/>
    <x v="409"/>
    <s v="UN"/>
    <x v="7"/>
    <s v="INGRESO"/>
    <n v="19"/>
    <s v="May"/>
    <n v="2018"/>
  </r>
  <r>
    <d v="2018-04-01T00:00:00"/>
    <s v="OT-25517"/>
    <x v="926"/>
    <x v="717"/>
    <s v="UN"/>
    <x v="7"/>
    <s v="INGRESO"/>
    <n v="18"/>
    <s v="Abr"/>
    <n v="2018"/>
  </r>
  <r>
    <d v="2018-07-03T00:00:00"/>
    <s v="OT-42260"/>
    <x v="47"/>
    <x v="44"/>
    <s v="UN"/>
    <x v="5"/>
    <s v="INGRESO"/>
    <n v="20"/>
    <s v="Jul"/>
    <n v="2018"/>
  </r>
  <r>
    <d v="2018-05-05T00:00:00"/>
    <s v="OT-17927"/>
    <x v="927"/>
    <x v="110"/>
    <s v="UN"/>
    <x v="8"/>
    <s v="SALIDA"/>
    <n v="-8"/>
    <s v="May"/>
    <n v="2018"/>
  </r>
  <r>
    <d v="2018-08-21T00:00:00"/>
    <s v="OT-25164"/>
    <x v="560"/>
    <x v="464"/>
    <s v="UN"/>
    <x v="7"/>
    <s v="SALIDA"/>
    <n v="-19"/>
    <s v="Ago"/>
    <n v="2018"/>
  </r>
  <r>
    <d v="2018-03-30T00:00:00"/>
    <s v="OT-41126"/>
    <x v="679"/>
    <x v="100"/>
    <s v="UN"/>
    <x v="7"/>
    <s v="INGRESO"/>
    <n v="18"/>
    <s v="Mar"/>
    <n v="2018"/>
  </r>
  <r>
    <d v="2018-08-06T00:00:00"/>
    <s v="OT-38340"/>
    <x v="258"/>
    <x v="235"/>
    <s v="UN"/>
    <x v="10"/>
    <s v="INGRESO"/>
    <n v="16"/>
    <s v="Ago"/>
    <n v="2018"/>
  </r>
  <r>
    <d v="2018-01-22T00:00:00"/>
    <s v="OT-19641"/>
    <x v="551"/>
    <x v="220"/>
    <s v="UN"/>
    <x v="4"/>
    <s v="SALIDA"/>
    <n v="-11"/>
    <s v="Ene"/>
    <n v="2018"/>
  </r>
  <r>
    <d v="2018-03-18T00:00:00"/>
    <s v="OT-23251"/>
    <x v="278"/>
    <x v="252"/>
    <s v="UN"/>
    <x v="4"/>
    <s v="INGRESO"/>
    <n v="18"/>
    <s v="Mar"/>
    <n v="2018"/>
  </r>
  <r>
    <d v="2018-07-05T00:00:00"/>
    <s v="OT-16718"/>
    <x v="730"/>
    <x v="583"/>
    <s v="UN"/>
    <x v="4"/>
    <s v="SALIDA"/>
    <n v="-5"/>
    <s v="Jul"/>
    <n v="2018"/>
  </r>
  <r>
    <d v="2018-07-02T00:00:00"/>
    <s v="OT-30779"/>
    <x v="665"/>
    <x v="539"/>
    <s v="UN"/>
    <x v="12"/>
    <s v="SALIDA"/>
    <n v="-16"/>
    <s v="Jul"/>
    <n v="2018"/>
  </r>
  <r>
    <d v="2018-08-07T00:00:00"/>
    <s v="OT-20544"/>
    <x v="171"/>
    <x v="160"/>
    <s v="UN"/>
    <x v="1"/>
    <s v="SALIDA"/>
    <n v="-14"/>
    <s v="Ago"/>
    <n v="2018"/>
  </r>
  <r>
    <d v="2018-04-25T00:00:00"/>
    <s v="OT-19971"/>
    <x v="928"/>
    <x v="376"/>
    <s v="UN"/>
    <x v="9"/>
    <s v="SALIDA"/>
    <n v="-18"/>
    <s v="Abr"/>
    <n v="2018"/>
  </r>
  <r>
    <d v="2018-06-25T00:00:00"/>
    <s v="OT-41479"/>
    <x v="842"/>
    <x v="91"/>
    <s v="UN"/>
    <x v="3"/>
    <s v="SALIDA"/>
    <n v="-15"/>
    <s v="Jun"/>
    <n v="2018"/>
  </r>
  <r>
    <d v="2018-06-05T00:00:00"/>
    <s v="OT-10183"/>
    <x v="929"/>
    <x v="718"/>
    <s v="UN"/>
    <x v="4"/>
    <s v="SALIDA"/>
    <n v="-19"/>
    <s v="Jun"/>
    <n v="2018"/>
  </r>
  <r>
    <d v="2018-02-13T00:00:00"/>
    <s v="OT-27160"/>
    <x v="875"/>
    <x v="683"/>
    <s v="UN"/>
    <x v="7"/>
    <s v="INGRESO"/>
    <n v="17"/>
    <s v="Feb"/>
    <n v="2018"/>
  </r>
  <r>
    <d v="2018-06-03T00:00:00"/>
    <s v="OT-36645"/>
    <x v="705"/>
    <x v="567"/>
    <s v="UN"/>
    <x v="4"/>
    <s v="SALIDA"/>
    <n v="-11"/>
    <s v="Jun"/>
    <n v="2018"/>
  </r>
  <r>
    <d v="2018-07-03T00:00:00"/>
    <s v="OT-17234"/>
    <x v="747"/>
    <x v="596"/>
    <s v="UN"/>
    <x v="8"/>
    <s v="SALIDA"/>
    <n v="-20"/>
    <s v="Jul"/>
    <n v="2018"/>
  </r>
  <r>
    <d v="2018-06-24T00:00:00"/>
    <s v="OT-38126"/>
    <x v="279"/>
    <x v="253"/>
    <s v="UN"/>
    <x v="7"/>
    <s v="INGRESO"/>
    <n v="19"/>
    <s v="Jun"/>
    <n v="2018"/>
  </r>
  <r>
    <d v="2018-06-15T00:00:00"/>
    <s v="OT-19906"/>
    <x v="124"/>
    <x v="31"/>
    <s v="UN"/>
    <x v="1"/>
    <s v="INGRESO"/>
    <n v="10"/>
    <s v="Jun"/>
    <n v="2018"/>
  </r>
  <r>
    <d v="2018-02-08T00:00:00"/>
    <s v="OT-15918"/>
    <x v="842"/>
    <x v="91"/>
    <s v="UN"/>
    <x v="3"/>
    <s v="INGRESO"/>
    <n v="14"/>
    <s v="Feb"/>
    <n v="2018"/>
  </r>
  <r>
    <d v="2018-05-01T00:00:00"/>
    <s v="OT-47110"/>
    <x v="882"/>
    <x v="688"/>
    <s v="UN"/>
    <x v="3"/>
    <s v="SALIDA"/>
    <n v="-6"/>
    <s v="May"/>
    <n v="2018"/>
  </r>
  <r>
    <d v="2018-01-19T00:00:00"/>
    <s v="OT-27225"/>
    <x v="241"/>
    <x v="218"/>
    <s v="UN"/>
    <x v="4"/>
    <s v="SALIDA"/>
    <n v="-6"/>
    <s v="Ene"/>
    <n v="2018"/>
  </r>
  <r>
    <d v="2018-02-12T00:00:00"/>
    <s v="OT-20356"/>
    <x v="930"/>
    <x v="719"/>
    <s v="UN"/>
    <x v="12"/>
    <s v="INGRESO"/>
    <n v="11"/>
    <s v="Feb"/>
    <n v="2018"/>
  </r>
  <r>
    <d v="2018-06-27T00:00:00"/>
    <s v="OT-13193"/>
    <x v="843"/>
    <x v="658"/>
    <s v="UN"/>
    <x v="5"/>
    <s v="INGRESO"/>
    <n v="13"/>
    <s v="Jun"/>
    <n v="2018"/>
  </r>
  <r>
    <d v="2018-01-24T00:00:00"/>
    <s v="OT-43520"/>
    <x v="263"/>
    <x v="239"/>
    <s v="UN"/>
    <x v="3"/>
    <s v="INGRESO"/>
    <n v="20"/>
    <s v="Ene"/>
    <n v="2018"/>
  </r>
  <r>
    <d v="2018-03-25T00:00:00"/>
    <s v="OT-16619"/>
    <x v="931"/>
    <x v="541"/>
    <s v="UN"/>
    <x v="7"/>
    <s v="INGRESO"/>
    <n v="12"/>
    <s v="Mar"/>
    <n v="2018"/>
  </r>
  <r>
    <d v="2018-06-08T00:00:00"/>
    <s v="OT-47360"/>
    <x v="675"/>
    <x v="546"/>
    <s v="UN"/>
    <x v="5"/>
    <s v="INGRESO"/>
    <n v="14"/>
    <s v="Jun"/>
    <n v="2018"/>
  </r>
  <r>
    <d v="2018-07-22T00:00:00"/>
    <s v="OT-17512"/>
    <x v="143"/>
    <x v="134"/>
    <s v="UN"/>
    <x v="6"/>
    <s v="INGRESO"/>
    <n v="17"/>
    <s v="Jul"/>
    <n v="2018"/>
  </r>
  <r>
    <d v="2018-07-07T00:00:00"/>
    <s v="OT-38430"/>
    <x v="781"/>
    <x v="620"/>
    <s v="UN"/>
    <x v="5"/>
    <s v="SALIDA"/>
    <n v="-6"/>
    <s v="Jul"/>
    <n v="2018"/>
  </r>
  <r>
    <d v="2018-05-26T00:00:00"/>
    <s v="OT-37252"/>
    <x v="754"/>
    <x v="600"/>
    <s v="UN"/>
    <x v="7"/>
    <s v="SALIDA"/>
    <n v="-18"/>
    <s v="May"/>
    <n v="2018"/>
  </r>
  <r>
    <d v="2018-06-21T00:00:00"/>
    <s v="OT-12155"/>
    <x v="148"/>
    <x v="139"/>
    <s v="UN"/>
    <x v="4"/>
    <s v="INGRESO"/>
    <n v="12"/>
    <s v="Jun"/>
    <n v="2018"/>
  </r>
  <r>
    <d v="2018-02-24T00:00:00"/>
    <s v="OT-44489"/>
    <x v="156"/>
    <x v="146"/>
    <s v="UN"/>
    <x v="10"/>
    <s v="SALIDA"/>
    <n v="-17"/>
    <s v="Feb"/>
    <n v="2018"/>
  </r>
  <r>
    <d v="2018-01-12T00:00:00"/>
    <s v="OT-20269"/>
    <x v="188"/>
    <x v="173"/>
    <s v="UN"/>
    <x v="7"/>
    <s v="INGRESO"/>
    <n v="19"/>
    <s v="Ene"/>
    <n v="2018"/>
  </r>
  <r>
    <d v="2018-08-20T00:00:00"/>
    <s v="OT-19378"/>
    <x v="260"/>
    <x v="237"/>
    <s v="UN"/>
    <x v="4"/>
    <s v="SALIDA"/>
    <n v="-6"/>
    <s v="Ago"/>
    <n v="2018"/>
  </r>
  <r>
    <d v="2018-01-01T00:00:00"/>
    <s v="OT-38116"/>
    <x v="646"/>
    <x v="528"/>
    <s v="UN"/>
    <x v="5"/>
    <s v="SALIDA"/>
    <n v="-19"/>
    <s v="Ene"/>
    <n v="2018"/>
  </r>
  <r>
    <d v="2018-08-18T00:00:00"/>
    <s v="OT-19544"/>
    <x v="248"/>
    <x v="225"/>
    <s v="UN"/>
    <x v="4"/>
    <s v="SALIDA"/>
    <n v="-9"/>
    <s v="Ago"/>
    <n v="2018"/>
  </r>
  <r>
    <d v="2018-05-31T00:00:00"/>
    <s v="OT-14618"/>
    <x v="262"/>
    <x v="238"/>
    <s v="UN"/>
    <x v="4"/>
    <s v="SALIDA"/>
    <n v="-5"/>
    <s v="May"/>
    <n v="2018"/>
  </r>
  <r>
    <d v="2018-05-22T00:00:00"/>
    <s v="OT-28019"/>
    <x v="84"/>
    <x v="79"/>
    <s v="UN"/>
    <x v="12"/>
    <s v="INGRESO"/>
    <n v="12"/>
    <s v="May"/>
    <n v="2018"/>
  </r>
  <r>
    <d v="2018-01-08T00:00:00"/>
    <s v="OT-47814"/>
    <x v="389"/>
    <x v="323"/>
    <s v="UN"/>
    <x v="0"/>
    <s v="INGRESO"/>
    <n v="12"/>
    <s v="Ene"/>
    <n v="2018"/>
  </r>
  <r>
    <d v="2018-05-31T00:00:00"/>
    <s v="OT-42436"/>
    <x v="564"/>
    <x v="468"/>
    <s v="UN"/>
    <x v="8"/>
    <s v="SALIDA"/>
    <n v="-16"/>
    <s v="May"/>
    <n v="2018"/>
  </r>
  <r>
    <d v="2018-08-19T00:00:00"/>
    <s v="OT-11247"/>
    <x v="932"/>
    <x v="91"/>
    <s v="UN"/>
    <x v="3"/>
    <s v="SALIDA"/>
    <n v="-6"/>
    <s v="Ago"/>
    <n v="2018"/>
  </r>
  <r>
    <d v="2018-08-12T00:00:00"/>
    <s v="OT-18264"/>
    <x v="464"/>
    <x v="394"/>
    <s v="UN"/>
    <x v="4"/>
    <s v="INGRESO"/>
    <n v="17"/>
    <s v="Ago"/>
    <n v="2018"/>
  </r>
  <r>
    <d v="2018-06-26T00:00:00"/>
    <s v="OT-12635"/>
    <x v="882"/>
    <x v="688"/>
    <s v="UN"/>
    <x v="3"/>
    <s v="SALIDA"/>
    <n v="-5"/>
    <s v="Jun"/>
    <n v="2018"/>
  </r>
  <r>
    <d v="2018-04-12T00:00:00"/>
    <s v="OT-41310"/>
    <x v="474"/>
    <x v="403"/>
    <s v="UN"/>
    <x v="4"/>
    <s v="INGRESO"/>
    <n v="16"/>
    <s v="Abr"/>
    <n v="2018"/>
  </r>
  <r>
    <d v="2018-04-06T00:00:00"/>
    <s v="OT-12024"/>
    <x v="233"/>
    <x v="211"/>
    <s v="UN"/>
    <x v="4"/>
    <s v="INGRESO"/>
    <n v="12"/>
    <s v="Abr"/>
    <n v="2018"/>
  </r>
  <r>
    <d v="2018-01-10T00:00:00"/>
    <s v="OT-13578"/>
    <x v="161"/>
    <x v="150"/>
    <s v="UN"/>
    <x v="5"/>
    <s v="INGRESO"/>
    <n v="10"/>
    <s v="Ene"/>
    <n v="2018"/>
  </r>
  <r>
    <d v="2018-05-08T00:00:00"/>
    <s v="OT-14178"/>
    <x v="933"/>
    <x v="106"/>
    <s v="UN"/>
    <x v="3"/>
    <s v="INGRESO"/>
    <n v="18"/>
    <s v="May"/>
    <n v="2018"/>
  </r>
  <r>
    <d v="2018-03-06T00:00:00"/>
    <s v="OT-30660"/>
    <x v="498"/>
    <x v="363"/>
    <s v="UN"/>
    <x v="7"/>
    <s v="SALIDA"/>
    <n v="-13"/>
    <s v="Mar"/>
    <n v="2018"/>
  </r>
  <r>
    <d v="2018-06-25T00:00:00"/>
    <s v="OT-11521"/>
    <x v="413"/>
    <x v="210"/>
    <s v="UN"/>
    <x v="3"/>
    <s v="INGRESO"/>
    <n v="15"/>
    <s v="Jun"/>
    <n v="2018"/>
  </r>
  <r>
    <d v="2018-03-31T00:00:00"/>
    <s v="OT-23040"/>
    <x v="934"/>
    <x v="720"/>
    <s v="UN"/>
    <x v="5"/>
    <s v="SALIDA"/>
    <n v="-15"/>
    <s v="Mar"/>
    <n v="2018"/>
  </r>
  <r>
    <d v="2018-08-14T00:00:00"/>
    <s v="OT-28713"/>
    <x v="935"/>
    <x v="721"/>
    <s v="UN"/>
    <x v="12"/>
    <s v="SALIDA"/>
    <n v="-9"/>
    <s v="Ago"/>
    <n v="2018"/>
  </r>
  <r>
    <d v="2018-05-11T00:00:00"/>
    <s v="OT-18062"/>
    <x v="598"/>
    <x v="34"/>
    <s v="UN"/>
    <x v="10"/>
    <s v="SALIDA"/>
    <n v="-10"/>
    <s v="May"/>
    <n v="2018"/>
  </r>
  <r>
    <d v="2018-08-17T00:00:00"/>
    <s v="OT-35894"/>
    <x v="677"/>
    <x v="547"/>
    <s v="UN"/>
    <x v="3"/>
    <s v="SALIDA"/>
    <n v="-12"/>
    <s v="Ago"/>
    <n v="2018"/>
  </r>
  <r>
    <d v="2018-06-05T00:00:00"/>
    <s v="OT-30185"/>
    <x v="365"/>
    <x v="325"/>
    <s v="UN"/>
    <x v="5"/>
    <s v="INGRESO"/>
    <n v="17"/>
    <s v="Jun"/>
    <n v="2018"/>
  </r>
  <r>
    <d v="2018-01-30T00:00:00"/>
    <s v="OT-40312"/>
    <x v="564"/>
    <x v="468"/>
    <s v="UN"/>
    <x v="8"/>
    <s v="SALIDA"/>
    <n v="-20"/>
    <s v="Ene"/>
    <n v="2018"/>
  </r>
  <r>
    <d v="2018-01-15T00:00:00"/>
    <s v="OT-37411"/>
    <x v="936"/>
    <x v="722"/>
    <s v="UN"/>
    <x v="8"/>
    <s v="INGRESO"/>
    <n v="19"/>
    <s v="Ene"/>
    <n v="2018"/>
  </r>
  <r>
    <d v="2018-03-18T00:00:00"/>
    <s v="OT-34386"/>
    <x v="488"/>
    <x v="414"/>
    <s v="UN"/>
    <x v="9"/>
    <s v="INGRESO"/>
    <n v="17"/>
    <s v="Mar"/>
    <n v="2018"/>
  </r>
  <r>
    <d v="2018-02-14T00:00:00"/>
    <s v="OT-29233"/>
    <x v="466"/>
    <x v="282"/>
    <s v="UN"/>
    <x v="7"/>
    <s v="INGRESO"/>
    <n v="11"/>
    <s v="Feb"/>
    <n v="2018"/>
  </r>
  <r>
    <d v="2018-04-30T00:00:00"/>
    <s v="OT-46671"/>
    <x v="184"/>
    <x v="169"/>
    <s v="UN"/>
    <x v="4"/>
    <s v="INGRESO"/>
    <n v="12"/>
    <s v="Abr"/>
    <n v="2018"/>
  </r>
  <r>
    <d v="2018-05-10T00:00:00"/>
    <s v="OT-26434"/>
    <x v="605"/>
    <x v="498"/>
    <s v="UN"/>
    <x v="5"/>
    <s v="INGRESO"/>
    <n v="15"/>
    <s v="May"/>
    <n v="2018"/>
  </r>
  <r>
    <d v="2018-01-28T00:00:00"/>
    <s v="OT-41034"/>
    <x v="937"/>
    <x v="353"/>
    <s v="UN"/>
    <x v="4"/>
    <s v="INGRESO"/>
    <n v="17"/>
    <s v="Ene"/>
    <n v="2018"/>
  </r>
  <r>
    <d v="2018-01-02T00:00:00"/>
    <s v="OT-40594"/>
    <x v="321"/>
    <x v="288"/>
    <s v="UN"/>
    <x v="3"/>
    <s v="INGRESO"/>
    <n v="16"/>
    <s v="Ene"/>
    <n v="2018"/>
  </r>
  <r>
    <d v="2018-05-21T00:00:00"/>
    <s v="OT-48671"/>
    <x v="825"/>
    <x v="646"/>
    <s v="UN"/>
    <x v="2"/>
    <s v="SALIDA"/>
    <n v="-7"/>
    <s v="May"/>
    <n v="2018"/>
  </r>
  <r>
    <d v="2018-08-14T00:00:00"/>
    <s v="OT-23052"/>
    <x v="91"/>
    <x v="86"/>
    <s v="UN"/>
    <x v="8"/>
    <s v="INGRESO"/>
    <n v="18"/>
    <s v="Ago"/>
    <n v="2018"/>
  </r>
  <r>
    <d v="2018-08-27T00:00:00"/>
    <s v="OT-22610"/>
    <x v="607"/>
    <x v="500"/>
    <s v="UN"/>
    <x v="7"/>
    <s v="SALIDA"/>
    <n v="-19"/>
    <s v="Ago"/>
    <n v="2018"/>
  </r>
  <r>
    <d v="2018-04-05T00:00:00"/>
    <s v="OT-22402"/>
    <x v="588"/>
    <x v="485"/>
    <s v="UN"/>
    <x v="4"/>
    <s v="SALIDA"/>
    <n v="-13"/>
    <s v="Abr"/>
    <n v="2018"/>
  </r>
  <r>
    <d v="2018-03-18T00:00:00"/>
    <s v="OT-12230"/>
    <x v="215"/>
    <x v="195"/>
    <s v="UN"/>
    <x v="7"/>
    <s v="SALIDA"/>
    <n v="-17"/>
    <s v="Mar"/>
    <n v="2018"/>
  </r>
  <r>
    <d v="2018-01-09T00:00:00"/>
    <s v="OT-21899"/>
    <x v="412"/>
    <x v="358"/>
    <s v="UN"/>
    <x v="9"/>
    <s v="SALIDA"/>
    <n v="-17"/>
    <s v="Ene"/>
    <n v="2018"/>
  </r>
  <r>
    <d v="2018-05-11T00:00:00"/>
    <s v="OT-18691"/>
    <x v="150"/>
    <x v="141"/>
    <s v="UN"/>
    <x v="7"/>
    <s v="SALIDA"/>
    <n v="-17"/>
    <s v="May"/>
    <n v="2018"/>
  </r>
  <r>
    <d v="2018-03-07T00:00:00"/>
    <s v="OT-33792"/>
    <x v="452"/>
    <x v="385"/>
    <s v="UN"/>
    <x v="5"/>
    <s v="INGRESO"/>
    <n v="11"/>
    <s v="Mar"/>
    <n v="2018"/>
  </r>
  <r>
    <d v="2018-02-09T00:00:00"/>
    <s v="OT-45101"/>
    <x v="688"/>
    <x v="556"/>
    <s v="UN"/>
    <x v="0"/>
    <s v="SALIDA"/>
    <n v="-10"/>
    <s v="Feb"/>
    <n v="2018"/>
  </r>
  <r>
    <d v="2018-04-22T00:00:00"/>
    <s v="OT-20096"/>
    <x v="316"/>
    <x v="283"/>
    <s v="UN"/>
    <x v="7"/>
    <s v="INGRESO"/>
    <n v="17"/>
    <s v="Abr"/>
    <n v="2018"/>
  </r>
  <r>
    <d v="2018-07-01T00:00:00"/>
    <s v="OT-30719"/>
    <x v="501"/>
    <x v="72"/>
    <s v="UN"/>
    <x v="9"/>
    <s v="SALIDA"/>
    <n v="-11"/>
    <s v="Jul"/>
    <n v="2018"/>
  </r>
  <r>
    <d v="2018-07-02T00:00:00"/>
    <s v="OT-11104"/>
    <x v="306"/>
    <x v="274"/>
    <s v="UN"/>
    <x v="12"/>
    <s v="INGRESO"/>
    <n v="20"/>
    <s v="Jul"/>
    <n v="2018"/>
  </r>
  <r>
    <d v="2018-02-14T00:00:00"/>
    <s v="OT-40452"/>
    <x v="124"/>
    <x v="31"/>
    <s v="UN"/>
    <x v="1"/>
    <s v="SALIDA"/>
    <n v="-5"/>
    <s v="Feb"/>
    <n v="2018"/>
  </r>
  <r>
    <d v="2018-01-13T00:00:00"/>
    <s v="OT-36320"/>
    <x v="839"/>
    <x v="655"/>
    <s v="UN"/>
    <x v="7"/>
    <s v="INGRESO"/>
    <n v="18"/>
    <s v="Ene"/>
    <n v="2018"/>
  </r>
  <r>
    <d v="2018-08-10T00:00:00"/>
    <s v="OT-18696"/>
    <x v="682"/>
    <x v="550"/>
    <s v="UN"/>
    <x v="4"/>
    <s v="INGRESO"/>
    <n v="17"/>
    <s v="Ago"/>
    <n v="2018"/>
  </r>
  <r>
    <d v="2018-01-20T00:00:00"/>
    <s v="OT-38700"/>
    <x v="586"/>
    <x v="483"/>
    <s v="UN"/>
    <x v="9"/>
    <s v="SALIDA"/>
    <n v="-11"/>
    <s v="Ene"/>
    <n v="2018"/>
  </r>
  <r>
    <d v="2018-03-27T00:00:00"/>
    <s v="OT-31004"/>
    <x v="394"/>
    <x v="18"/>
    <s v="UN"/>
    <x v="9"/>
    <s v="SALIDA"/>
    <n v="-20"/>
    <s v="Mar"/>
    <n v="2018"/>
  </r>
  <r>
    <d v="2018-08-11T00:00:00"/>
    <s v="OT-44434"/>
    <x v="353"/>
    <x v="314"/>
    <s v="UN"/>
    <x v="4"/>
    <s v="SALIDA"/>
    <n v="-17"/>
    <s v="Ago"/>
    <n v="2018"/>
  </r>
  <r>
    <d v="2018-04-30T00:00:00"/>
    <s v="OT-36028"/>
    <x v="839"/>
    <x v="655"/>
    <s v="UN"/>
    <x v="7"/>
    <s v="SALIDA"/>
    <n v="-10"/>
    <s v="Abr"/>
    <n v="2018"/>
  </r>
  <r>
    <d v="2018-08-04T00:00:00"/>
    <s v="OT-36096"/>
    <x v="270"/>
    <x v="244"/>
    <s v="UN"/>
    <x v="6"/>
    <s v="INGRESO"/>
    <n v="19"/>
    <s v="Ago"/>
    <n v="2018"/>
  </r>
  <r>
    <d v="2018-07-24T00:00:00"/>
    <s v="OT-21118"/>
    <x v="340"/>
    <x v="303"/>
    <s v="UN"/>
    <x v="7"/>
    <s v="SALIDA"/>
    <n v="-5"/>
    <s v="Jul"/>
    <n v="2018"/>
  </r>
  <r>
    <d v="2018-05-27T00:00:00"/>
    <s v="OT-33917"/>
    <x v="594"/>
    <x v="490"/>
    <s v="UN"/>
    <x v="12"/>
    <s v="SALIDA"/>
    <n v="-19"/>
    <s v="May"/>
    <n v="2018"/>
  </r>
  <r>
    <d v="2018-02-28T00:00:00"/>
    <s v="OT-13295"/>
    <x v="664"/>
    <x v="538"/>
    <s v="UN"/>
    <x v="4"/>
    <s v="SALIDA"/>
    <n v="-16"/>
    <s v="Feb"/>
    <n v="2018"/>
  </r>
  <r>
    <d v="2018-02-02T00:00:00"/>
    <s v="OT-39624"/>
    <x v="938"/>
    <x v="723"/>
    <s v="UN"/>
    <x v="8"/>
    <s v="INGRESO"/>
    <n v="19"/>
    <s v="Feb"/>
    <n v="2018"/>
  </r>
  <r>
    <d v="2018-08-23T00:00:00"/>
    <s v="OT-29892"/>
    <x v="130"/>
    <x v="122"/>
    <s v="UN"/>
    <x v="9"/>
    <s v="INGRESO"/>
    <n v="18"/>
    <s v="Ago"/>
    <n v="2018"/>
  </r>
  <r>
    <d v="2018-07-06T00:00:00"/>
    <s v="OT-26024"/>
    <x v="187"/>
    <x v="172"/>
    <s v="UN"/>
    <x v="8"/>
    <s v="INGRESO"/>
    <n v="20"/>
    <s v="Jul"/>
    <n v="2018"/>
  </r>
  <r>
    <d v="2018-02-03T00:00:00"/>
    <s v="OT-42684"/>
    <x v="378"/>
    <x v="335"/>
    <s v="UN"/>
    <x v="2"/>
    <s v="INGRESO"/>
    <n v="11"/>
    <s v="Feb"/>
    <n v="2018"/>
  </r>
  <r>
    <d v="2018-08-20T00:00:00"/>
    <s v="OT-20019"/>
    <x v="615"/>
    <x v="173"/>
    <s v="UN"/>
    <x v="7"/>
    <s v="SALIDA"/>
    <n v="-10"/>
    <s v="Ago"/>
    <n v="2018"/>
  </r>
  <r>
    <d v="2018-04-06T00:00:00"/>
    <s v="OT-20680"/>
    <x v="89"/>
    <x v="84"/>
    <s v="UN"/>
    <x v="7"/>
    <s v="INGRESO"/>
    <n v="18"/>
    <s v="Abr"/>
    <n v="2018"/>
  </r>
  <r>
    <d v="2018-03-11T00:00:00"/>
    <s v="OT-20178"/>
    <x v="16"/>
    <x v="15"/>
    <s v="UN"/>
    <x v="4"/>
    <s v="INGRESO"/>
    <n v="18"/>
    <s v="Mar"/>
    <n v="2018"/>
  </r>
  <r>
    <d v="2018-07-10T00:00:00"/>
    <s v="OT-24548"/>
    <x v="900"/>
    <x v="536"/>
    <s v="UN"/>
    <x v="11"/>
    <s v="SALIDA"/>
    <n v="-6"/>
    <s v="Jul"/>
    <n v="2018"/>
  </r>
  <r>
    <d v="2018-06-01T00:00:00"/>
    <s v="OT-34447"/>
    <x v="764"/>
    <x v="607"/>
    <s v="UN"/>
    <x v="6"/>
    <s v="INGRESO"/>
    <n v="19"/>
    <s v="Jun"/>
    <n v="2018"/>
  </r>
  <r>
    <d v="2018-08-08T00:00:00"/>
    <s v="OT-41445"/>
    <x v="143"/>
    <x v="134"/>
    <s v="UN"/>
    <x v="6"/>
    <s v="INGRESO"/>
    <n v="18"/>
    <s v="Ago"/>
    <n v="2018"/>
  </r>
  <r>
    <d v="2018-07-03T00:00:00"/>
    <s v="OT-35762"/>
    <x v="939"/>
    <x v="724"/>
    <s v="UN"/>
    <x v="0"/>
    <s v="INGRESO"/>
    <n v="20"/>
    <s v="Jul"/>
    <n v="2018"/>
  </r>
  <r>
    <d v="2018-01-03T00:00:00"/>
    <s v="OT-28390"/>
    <x v="290"/>
    <x v="262"/>
    <s v="UN"/>
    <x v="2"/>
    <s v="INGRESO"/>
    <n v="19"/>
    <s v="Ene"/>
    <n v="2018"/>
  </r>
  <r>
    <d v="2018-04-07T00:00:00"/>
    <s v="OT-22891"/>
    <x v="302"/>
    <x v="193"/>
    <s v="UN"/>
    <x v="9"/>
    <s v="SALIDA"/>
    <n v="-12"/>
    <s v="Abr"/>
    <n v="2018"/>
  </r>
  <r>
    <d v="2018-08-02T00:00:00"/>
    <s v="OT-46091"/>
    <x v="452"/>
    <x v="385"/>
    <s v="UN"/>
    <x v="5"/>
    <s v="SALIDA"/>
    <n v="-13"/>
    <s v="Ago"/>
    <n v="2018"/>
  </r>
  <r>
    <d v="2018-01-09T00:00:00"/>
    <s v="OT-42891"/>
    <x v="940"/>
    <x v="725"/>
    <s v="UN"/>
    <x v="5"/>
    <s v="SALIDA"/>
    <n v="-12"/>
    <s v="Ene"/>
    <n v="2018"/>
  </r>
  <r>
    <d v="2018-08-18T00:00:00"/>
    <s v="OT-46561"/>
    <x v="551"/>
    <x v="220"/>
    <s v="UN"/>
    <x v="4"/>
    <s v="INGRESO"/>
    <n v="10"/>
    <s v="Ago"/>
    <n v="2018"/>
  </r>
  <r>
    <d v="2018-03-19T00:00:00"/>
    <s v="OT-30008"/>
    <x v="510"/>
    <x v="24"/>
    <s v="UN"/>
    <x v="4"/>
    <s v="SALIDA"/>
    <n v="-12"/>
    <s v="Mar"/>
    <n v="2018"/>
  </r>
  <r>
    <d v="2018-06-16T00:00:00"/>
    <s v="OT-33912"/>
    <x v="71"/>
    <x v="66"/>
    <s v="UN"/>
    <x v="8"/>
    <s v="INGRESO"/>
    <n v="15"/>
    <s v="Jun"/>
    <n v="2018"/>
  </r>
  <r>
    <d v="2018-02-02T00:00:00"/>
    <s v="OT-32309"/>
    <x v="687"/>
    <x v="555"/>
    <s v="UN"/>
    <x v="12"/>
    <s v="SALIDA"/>
    <n v="-11"/>
    <s v="Feb"/>
    <n v="2018"/>
  </r>
  <r>
    <d v="2018-04-28T00:00:00"/>
    <s v="OT-10394"/>
    <x v="941"/>
    <x v="726"/>
    <s v="UN"/>
    <x v="4"/>
    <s v="SALIDA"/>
    <n v="-18"/>
    <s v="Abr"/>
    <n v="2018"/>
  </r>
  <r>
    <d v="2018-04-15T00:00:00"/>
    <s v="OT-11765"/>
    <x v="320"/>
    <x v="287"/>
    <s v="UN"/>
    <x v="9"/>
    <s v="INGRESO"/>
    <n v="11"/>
    <s v="Abr"/>
    <n v="2018"/>
  </r>
  <r>
    <d v="2018-03-30T00:00:00"/>
    <s v="OT-44441"/>
    <x v="748"/>
    <x v="597"/>
    <s v="UN"/>
    <x v="12"/>
    <s v="INGRESO"/>
    <n v="17"/>
    <s v="Mar"/>
    <n v="2018"/>
  </r>
  <r>
    <d v="2018-03-25T00:00:00"/>
    <s v="OT-20602"/>
    <x v="596"/>
    <x v="492"/>
    <s v="UN"/>
    <x v="8"/>
    <s v="SALIDA"/>
    <n v="-17"/>
    <s v="Mar"/>
    <n v="2018"/>
  </r>
  <r>
    <d v="2018-01-06T00:00:00"/>
    <s v="OT-25295"/>
    <x v="836"/>
    <x v="654"/>
    <s v="UN"/>
    <x v="4"/>
    <s v="SALIDA"/>
    <n v="-17"/>
    <s v="Ene"/>
    <n v="2018"/>
  </r>
  <r>
    <d v="2018-07-17T00:00:00"/>
    <s v="OT-37543"/>
    <x v="942"/>
    <x v="727"/>
    <s v="UN"/>
    <x v="7"/>
    <s v="SALIDA"/>
    <n v="-12"/>
    <s v="Jul"/>
    <n v="2018"/>
  </r>
  <r>
    <d v="2018-04-02T00:00:00"/>
    <s v="OT-17650"/>
    <x v="287"/>
    <x v="260"/>
    <s v="UN"/>
    <x v="1"/>
    <s v="SALIDA"/>
    <n v="-15"/>
    <s v="Abr"/>
    <n v="2018"/>
  </r>
  <r>
    <d v="2018-07-19T00:00:00"/>
    <s v="OT-25301"/>
    <x v="329"/>
    <x v="293"/>
    <s v="UN"/>
    <x v="3"/>
    <s v="SALIDA"/>
    <n v="-17"/>
    <s v="Jul"/>
    <n v="2018"/>
  </r>
  <r>
    <d v="2018-01-14T00:00:00"/>
    <s v="OT-25838"/>
    <x v="193"/>
    <x v="65"/>
    <s v="UN"/>
    <x v="6"/>
    <s v="INGRESO"/>
    <n v="16"/>
    <s v="Ene"/>
    <n v="2018"/>
  </r>
  <r>
    <d v="2018-02-11T00:00:00"/>
    <s v="OT-19627"/>
    <x v="667"/>
    <x v="541"/>
    <s v="UN"/>
    <x v="7"/>
    <s v="SALIDA"/>
    <n v="-11"/>
    <s v="Feb"/>
    <n v="2018"/>
  </r>
  <r>
    <d v="2018-06-27T00:00:00"/>
    <s v="OT-27330"/>
    <x v="825"/>
    <x v="646"/>
    <s v="UN"/>
    <x v="2"/>
    <s v="INGRESO"/>
    <n v="14"/>
    <s v="Jun"/>
    <n v="2018"/>
  </r>
  <r>
    <d v="2018-02-13T00:00:00"/>
    <s v="OT-20980"/>
    <x v="582"/>
    <x v="481"/>
    <s v="UN"/>
    <x v="4"/>
    <s v="SALIDA"/>
    <n v="-9"/>
    <s v="Feb"/>
    <n v="2018"/>
  </r>
  <r>
    <d v="2018-08-01T00:00:00"/>
    <s v="OT-16524"/>
    <x v="593"/>
    <x v="268"/>
    <s v="UN"/>
    <x v="1"/>
    <s v="SALIDA"/>
    <n v="-15"/>
    <s v="Ago"/>
    <n v="2018"/>
  </r>
  <r>
    <d v="2018-07-30T00:00:00"/>
    <s v="OT-33930"/>
    <x v="289"/>
    <x v="261"/>
    <s v="UN"/>
    <x v="12"/>
    <s v="INGRESO"/>
    <n v="12"/>
    <s v="Jul"/>
    <n v="2018"/>
  </r>
  <r>
    <d v="2018-05-12T00:00:00"/>
    <s v="OT-49678"/>
    <x v="61"/>
    <x v="57"/>
    <s v="UN"/>
    <x v="4"/>
    <s v="INGRESO"/>
    <n v="19"/>
    <s v="May"/>
    <n v="2018"/>
  </r>
  <r>
    <d v="2018-08-16T00:00:00"/>
    <s v="OT-36640"/>
    <x v="251"/>
    <x v="228"/>
    <s v="UN"/>
    <x v="4"/>
    <s v="SALIDA"/>
    <n v="-19"/>
    <s v="Ago"/>
    <n v="2018"/>
  </r>
  <r>
    <d v="2018-05-08T00:00:00"/>
    <s v="OT-21793"/>
    <x v="943"/>
    <x v="677"/>
    <s v="UN"/>
    <x v="0"/>
    <s v="SALIDA"/>
    <n v="-10"/>
    <s v="May"/>
    <n v="2018"/>
  </r>
  <r>
    <d v="2018-04-19T00:00:00"/>
    <s v="OT-36279"/>
    <x v="652"/>
    <x v="532"/>
    <s v="UN"/>
    <x v="4"/>
    <s v="SALIDA"/>
    <n v="-17"/>
    <s v="Abr"/>
    <n v="2018"/>
  </r>
  <r>
    <d v="2018-07-11T00:00:00"/>
    <s v="OT-16401"/>
    <x v="377"/>
    <x v="334"/>
    <s v="UN"/>
    <x v="4"/>
    <s v="SALIDA"/>
    <n v="-6"/>
    <s v="Jul"/>
    <n v="2018"/>
  </r>
  <r>
    <d v="2018-04-08T00:00:00"/>
    <s v="OT-43437"/>
    <x v="180"/>
    <x v="165"/>
    <s v="UN"/>
    <x v="7"/>
    <s v="SALIDA"/>
    <n v="-10"/>
    <s v="Abr"/>
    <n v="2018"/>
  </r>
  <r>
    <d v="2018-02-08T00:00:00"/>
    <s v="OT-28237"/>
    <x v="285"/>
    <x v="258"/>
    <s v="UN"/>
    <x v="4"/>
    <s v="INGRESO"/>
    <n v="18"/>
    <s v="Feb"/>
    <n v="2018"/>
  </r>
  <r>
    <d v="2018-06-06T00:00:00"/>
    <s v="OT-38564"/>
    <x v="555"/>
    <x v="460"/>
    <s v="UN"/>
    <x v="6"/>
    <s v="SALIDA"/>
    <n v="-14"/>
    <s v="Jun"/>
    <n v="2018"/>
  </r>
  <r>
    <d v="2018-02-17T00:00:00"/>
    <s v="OT-21373"/>
    <x v="293"/>
    <x v="265"/>
    <s v="UN"/>
    <x v="12"/>
    <s v="SALIDA"/>
    <n v="-12"/>
    <s v="Feb"/>
    <n v="2018"/>
  </r>
  <r>
    <d v="2018-08-14T00:00:00"/>
    <s v="OT-26933"/>
    <x v="944"/>
    <x v="728"/>
    <s v="UN"/>
    <x v="4"/>
    <s v="INGRESO"/>
    <n v="13"/>
    <s v="Ago"/>
    <n v="2018"/>
  </r>
  <r>
    <d v="2018-04-03T00:00:00"/>
    <s v="OT-35106"/>
    <x v="494"/>
    <x v="419"/>
    <s v="UN"/>
    <x v="4"/>
    <s v="SALIDA"/>
    <n v="-13"/>
    <s v="Abr"/>
    <n v="2018"/>
  </r>
  <r>
    <d v="2018-04-11T00:00:00"/>
    <s v="OT-32409"/>
    <x v="181"/>
    <x v="166"/>
    <s v="UN"/>
    <x v="8"/>
    <s v="INGRESO"/>
    <n v="16"/>
    <s v="Abr"/>
    <n v="2018"/>
  </r>
  <r>
    <d v="2018-05-25T00:00:00"/>
    <s v="OT-49991"/>
    <x v="220"/>
    <x v="199"/>
    <s v="UN"/>
    <x v="7"/>
    <s v="INGRESO"/>
    <n v="18"/>
    <s v="May"/>
    <n v="2018"/>
  </r>
  <r>
    <d v="2018-03-23T00:00:00"/>
    <s v="OT-21567"/>
    <x v="337"/>
    <x v="300"/>
    <s v="UN"/>
    <x v="9"/>
    <s v="SALIDA"/>
    <n v="-6"/>
    <s v="Mar"/>
    <n v="2018"/>
  </r>
  <r>
    <d v="2018-02-09T00:00:00"/>
    <s v="OT-18891"/>
    <x v="945"/>
    <x v="729"/>
    <s v="UN"/>
    <x v="5"/>
    <s v="INGRESO"/>
    <n v="14"/>
    <s v="Feb"/>
    <n v="2018"/>
  </r>
  <r>
    <d v="2018-05-29T00:00:00"/>
    <s v="OT-33552"/>
    <x v="198"/>
    <x v="49"/>
    <s v="UN"/>
    <x v="8"/>
    <s v="SALIDA"/>
    <n v="-13"/>
    <s v="May"/>
    <n v="2018"/>
  </r>
  <r>
    <d v="2018-05-31T00:00:00"/>
    <s v="OT-25704"/>
    <x v="946"/>
    <x v="730"/>
    <s v="UN"/>
    <x v="4"/>
    <s v="SALIDA"/>
    <n v="-20"/>
    <s v="May"/>
    <n v="2018"/>
  </r>
  <r>
    <d v="2018-04-18T00:00:00"/>
    <s v="OT-28571"/>
    <x v="663"/>
    <x v="343"/>
    <s v="UN"/>
    <x v="8"/>
    <s v="INGRESO"/>
    <n v="14"/>
    <s v="Abr"/>
    <n v="2018"/>
  </r>
  <r>
    <d v="2018-02-14T00:00:00"/>
    <s v="OT-30445"/>
    <x v="775"/>
    <x v="261"/>
    <s v="UN"/>
    <x v="12"/>
    <s v="SALIDA"/>
    <n v="-7"/>
    <s v="Feb"/>
    <n v="2018"/>
  </r>
  <r>
    <d v="2018-02-25T00:00:00"/>
    <s v="OT-37892"/>
    <x v="190"/>
    <x v="175"/>
    <s v="UN"/>
    <x v="10"/>
    <s v="INGRESO"/>
    <n v="13"/>
    <s v="Feb"/>
    <n v="2018"/>
  </r>
  <r>
    <d v="2018-07-25T00:00:00"/>
    <s v="OT-27049"/>
    <x v="377"/>
    <x v="334"/>
    <s v="UN"/>
    <x v="4"/>
    <s v="SALIDA"/>
    <n v="-9"/>
    <s v="Jul"/>
    <n v="2018"/>
  </r>
  <r>
    <d v="2018-01-14T00:00:00"/>
    <s v="OT-23313"/>
    <x v="221"/>
    <x v="200"/>
    <s v="UN"/>
    <x v="4"/>
    <s v="INGRESO"/>
    <n v="19"/>
    <s v="Ene"/>
    <n v="2018"/>
  </r>
  <r>
    <d v="2018-02-24T00:00:00"/>
    <s v="OT-30112"/>
    <x v="947"/>
    <x v="503"/>
    <s v="UN"/>
    <x v="3"/>
    <s v="SALIDA"/>
    <n v="-19"/>
    <s v="Feb"/>
    <n v="2018"/>
  </r>
  <r>
    <d v="2018-05-14T00:00:00"/>
    <s v="OT-33968"/>
    <x v="948"/>
    <x v="731"/>
    <s v="UN"/>
    <x v="4"/>
    <s v="SALIDA"/>
    <n v="-6"/>
    <s v="May"/>
    <n v="2018"/>
  </r>
  <r>
    <d v="2018-04-11T00:00:00"/>
    <s v="OT-31837"/>
    <x v="585"/>
    <x v="482"/>
    <s v="UN"/>
    <x v="9"/>
    <s v="SALIDA"/>
    <n v="-11"/>
    <s v="Abr"/>
    <n v="2018"/>
  </r>
  <r>
    <d v="2018-03-08T00:00:00"/>
    <s v="OT-20984"/>
    <x v="263"/>
    <x v="239"/>
    <s v="UN"/>
    <x v="3"/>
    <s v="INGRESO"/>
    <n v="11"/>
    <s v="Mar"/>
    <n v="2018"/>
  </r>
  <r>
    <d v="2018-04-16T00:00:00"/>
    <s v="OT-11142"/>
    <x v="6"/>
    <x v="6"/>
    <s v="UN"/>
    <x v="4"/>
    <s v="INGRESO"/>
    <n v="15"/>
    <s v="Abr"/>
    <n v="2018"/>
  </r>
  <r>
    <d v="2018-06-02T00:00:00"/>
    <s v="OT-32724"/>
    <x v="271"/>
    <x v="245"/>
    <s v="UN"/>
    <x v="2"/>
    <s v="SALIDA"/>
    <n v="-10"/>
    <s v="Jun"/>
    <n v="2018"/>
  </r>
  <r>
    <d v="2018-01-19T00:00:00"/>
    <s v="OT-44173"/>
    <x v="802"/>
    <x v="631"/>
    <s v="UN"/>
    <x v="7"/>
    <s v="SALIDA"/>
    <n v="-13"/>
    <s v="Ene"/>
    <n v="2018"/>
  </r>
  <r>
    <d v="2018-01-01T00:00:00"/>
    <s v="OT-45849"/>
    <x v="783"/>
    <x v="33"/>
    <s v="UN"/>
    <x v="10"/>
    <s v="INGRESO"/>
    <n v="11"/>
    <s v="Ene"/>
    <n v="2018"/>
  </r>
  <r>
    <d v="2018-06-09T00:00:00"/>
    <s v="OT-21706"/>
    <x v="771"/>
    <x v="22"/>
    <s v="UN"/>
    <x v="6"/>
    <s v="INGRESO"/>
    <n v="16"/>
    <s v="Jun"/>
    <n v="2018"/>
  </r>
  <r>
    <d v="2018-06-27T00:00:00"/>
    <s v="OT-41642"/>
    <x v="58"/>
    <x v="55"/>
    <s v="UN"/>
    <x v="4"/>
    <s v="INGRESO"/>
    <n v="20"/>
    <s v="Jun"/>
    <n v="2018"/>
  </r>
  <r>
    <d v="2018-07-19T00:00:00"/>
    <s v="OT-30415"/>
    <x v="250"/>
    <x v="227"/>
    <s v="UN"/>
    <x v="0"/>
    <s v="INGRESO"/>
    <n v="13"/>
    <s v="Jul"/>
    <n v="2018"/>
  </r>
  <r>
    <d v="2018-01-31T00:00:00"/>
    <s v="OT-32779"/>
    <x v="489"/>
    <x v="415"/>
    <s v="UN"/>
    <x v="2"/>
    <s v="INGRESO"/>
    <n v="11"/>
    <s v="Ene"/>
    <n v="2018"/>
  </r>
  <r>
    <d v="2018-02-09T00:00:00"/>
    <s v="OT-15885"/>
    <x v="37"/>
    <x v="34"/>
    <s v="UN"/>
    <x v="10"/>
    <s v="INGRESO"/>
    <n v="10"/>
    <s v="Feb"/>
    <n v="2018"/>
  </r>
  <r>
    <d v="2018-07-15T00:00:00"/>
    <s v="OT-23975"/>
    <x v="519"/>
    <x v="435"/>
    <s v="UN"/>
    <x v="9"/>
    <s v="SALIDA"/>
    <n v="-17"/>
    <s v="Jul"/>
    <n v="2018"/>
  </r>
  <r>
    <d v="2018-04-01T00:00:00"/>
    <s v="OT-22722"/>
    <x v="318"/>
    <x v="285"/>
    <s v="UN"/>
    <x v="9"/>
    <s v="SALIDA"/>
    <n v="-20"/>
    <s v="Abr"/>
    <n v="2018"/>
  </r>
  <r>
    <d v="2018-04-08T00:00:00"/>
    <s v="OT-21518"/>
    <x v="661"/>
    <x v="537"/>
    <s v="UN"/>
    <x v="9"/>
    <s v="INGRESO"/>
    <n v="17"/>
    <s v="Abr"/>
    <n v="2018"/>
  </r>
  <r>
    <d v="2018-01-12T00:00:00"/>
    <s v="OT-26837"/>
    <x v="645"/>
    <x v="527"/>
    <s v="UN"/>
    <x v="4"/>
    <s v="INGRESO"/>
    <n v="13"/>
    <s v="Ene"/>
    <n v="2018"/>
  </r>
  <r>
    <d v="2018-05-22T00:00:00"/>
    <s v="OT-40319"/>
    <x v="162"/>
    <x v="151"/>
    <s v="UN"/>
    <x v="7"/>
    <s v="SALIDA"/>
    <n v="-17"/>
    <s v="May"/>
    <n v="2018"/>
  </r>
  <r>
    <d v="2018-07-17T00:00:00"/>
    <s v="OT-24703"/>
    <x v="827"/>
    <x v="648"/>
    <s v="UN"/>
    <x v="7"/>
    <s v="SALIDA"/>
    <n v="-12"/>
    <s v="Jul"/>
    <n v="2018"/>
  </r>
  <r>
    <d v="2018-01-12T00:00:00"/>
    <s v="OT-14927"/>
    <x v="723"/>
    <x v="578"/>
    <s v="UN"/>
    <x v="5"/>
    <s v="INGRESO"/>
    <n v="20"/>
    <s v="Ene"/>
    <n v="2018"/>
  </r>
  <r>
    <d v="2018-03-25T00:00:00"/>
    <s v="OT-13461"/>
    <x v="284"/>
    <x v="257"/>
    <s v="UN"/>
    <x v="12"/>
    <s v="SALIDA"/>
    <n v="-18"/>
    <s v="Mar"/>
    <n v="2018"/>
  </r>
  <r>
    <d v="2018-07-07T00:00:00"/>
    <s v="OT-47423"/>
    <x v="770"/>
    <x v="613"/>
    <s v="UN"/>
    <x v="10"/>
    <s v="SALIDA"/>
    <n v="-16"/>
    <s v="Jul"/>
    <n v="2018"/>
  </r>
  <r>
    <d v="2018-02-02T00:00:00"/>
    <s v="OT-20964"/>
    <x v="814"/>
    <x v="639"/>
    <s v="UN"/>
    <x v="2"/>
    <s v="SALIDA"/>
    <n v="-15"/>
    <s v="Feb"/>
    <n v="2018"/>
  </r>
  <r>
    <d v="2018-06-20T00:00:00"/>
    <s v="OT-11238"/>
    <x v="69"/>
    <x v="64"/>
    <s v="UN"/>
    <x v="0"/>
    <s v="SALIDA"/>
    <n v="-12"/>
    <s v="Jun"/>
    <n v="2018"/>
  </r>
  <r>
    <d v="2018-04-20T00:00:00"/>
    <s v="OT-31569"/>
    <x v="349"/>
    <x v="311"/>
    <s v="UN"/>
    <x v="9"/>
    <s v="SALIDA"/>
    <n v="-6"/>
    <s v="Abr"/>
    <n v="2018"/>
  </r>
  <r>
    <d v="2018-08-04T00:00:00"/>
    <s v="OT-18366"/>
    <x v="62"/>
    <x v="58"/>
    <s v="UN"/>
    <x v="4"/>
    <s v="SALIDA"/>
    <n v="-17"/>
    <s v="Ago"/>
    <n v="2018"/>
  </r>
  <r>
    <d v="2018-07-29T00:00:00"/>
    <s v="OT-47270"/>
    <x v="199"/>
    <x v="181"/>
    <s v="UN"/>
    <x v="5"/>
    <s v="SALIDA"/>
    <n v="-5"/>
    <s v="Jul"/>
    <n v="2018"/>
  </r>
  <r>
    <d v="2018-01-30T00:00:00"/>
    <s v="OT-23783"/>
    <x v="188"/>
    <x v="173"/>
    <s v="UN"/>
    <x v="7"/>
    <s v="INGRESO"/>
    <n v="13"/>
    <s v="Ene"/>
    <n v="2018"/>
  </r>
  <r>
    <d v="2018-08-19T00:00:00"/>
    <s v="OT-10560"/>
    <x v="947"/>
    <x v="503"/>
    <s v="UN"/>
    <x v="3"/>
    <s v="INGRESO"/>
    <n v="16"/>
    <s v="Ago"/>
    <n v="2018"/>
  </r>
  <r>
    <d v="2018-05-11T00:00:00"/>
    <s v="OT-33001"/>
    <x v="941"/>
    <x v="726"/>
    <s v="UN"/>
    <x v="4"/>
    <s v="SALIDA"/>
    <n v="-19"/>
    <s v="May"/>
    <n v="2018"/>
  </r>
  <r>
    <d v="2018-04-03T00:00:00"/>
    <s v="OT-42769"/>
    <x v="303"/>
    <x v="272"/>
    <s v="UN"/>
    <x v="12"/>
    <s v="SALIDA"/>
    <n v="-8"/>
    <s v="Abr"/>
    <n v="2018"/>
  </r>
  <r>
    <d v="2018-03-27T00:00:00"/>
    <s v="OT-32722"/>
    <x v="670"/>
    <x v="542"/>
    <s v="UN"/>
    <x v="7"/>
    <s v="INGRESO"/>
    <n v="11"/>
    <s v="Mar"/>
    <n v="2018"/>
  </r>
  <r>
    <d v="2018-07-19T00:00:00"/>
    <s v="OT-23298"/>
    <x v="949"/>
    <x v="152"/>
    <s v="UN"/>
    <x v="2"/>
    <s v="SALIDA"/>
    <n v="-15"/>
    <s v="Jul"/>
    <n v="2018"/>
  </r>
  <r>
    <d v="2018-06-22T00:00:00"/>
    <s v="OT-24320"/>
    <x v="145"/>
    <x v="136"/>
    <s v="UN"/>
    <x v="4"/>
    <s v="SALIDA"/>
    <n v="-5"/>
    <s v="Jun"/>
    <n v="2018"/>
  </r>
  <r>
    <d v="2018-08-31T00:00:00"/>
    <s v="OT-24826"/>
    <x v="727"/>
    <x v="224"/>
    <s v="UN"/>
    <x v="6"/>
    <s v="SALIDA"/>
    <n v="-16"/>
    <s v="Ago"/>
    <n v="2018"/>
  </r>
  <r>
    <d v="2018-08-25T00:00:00"/>
    <s v="OT-36375"/>
    <x v="135"/>
    <x v="127"/>
    <s v="UN"/>
    <x v="7"/>
    <s v="INGRESO"/>
    <n v="18"/>
    <s v="Ago"/>
    <n v="2018"/>
  </r>
  <r>
    <d v="2018-01-08T00:00:00"/>
    <s v="OT-31556"/>
    <x v="8"/>
    <x v="7"/>
    <s v="UN"/>
    <x v="5"/>
    <s v="SALIDA"/>
    <n v="-13"/>
    <s v="Ene"/>
    <n v="2018"/>
  </r>
  <r>
    <d v="2018-06-10T00:00:00"/>
    <s v="OT-41837"/>
    <x v="454"/>
    <x v="387"/>
    <s v="UN"/>
    <x v="7"/>
    <s v="INGRESO"/>
    <n v="17"/>
    <s v="Jun"/>
    <n v="2018"/>
  </r>
  <r>
    <d v="2018-03-07T00:00:00"/>
    <s v="OT-44278"/>
    <x v="816"/>
    <x v="640"/>
    <s v="UN"/>
    <x v="7"/>
    <s v="SALIDA"/>
    <n v="-18"/>
    <s v="Mar"/>
    <n v="2018"/>
  </r>
  <r>
    <d v="2018-04-05T00:00:00"/>
    <s v="OT-49718"/>
    <x v="823"/>
    <x v="375"/>
    <s v="UN"/>
    <x v="7"/>
    <s v="INGRESO"/>
    <n v="17"/>
    <s v="Abr"/>
    <n v="2018"/>
  </r>
  <r>
    <d v="2018-02-03T00:00:00"/>
    <s v="OT-23086"/>
    <x v="739"/>
    <x v="589"/>
    <s v="UN"/>
    <x v="9"/>
    <s v="INGRESO"/>
    <n v="16"/>
    <s v="Feb"/>
    <n v="2018"/>
  </r>
  <r>
    <d v="2018-03-07T00:00:00"/>
    <s v="OT-17682"/>
    <x v="673"/>
    <x v="544"/>
    <s v="UN"/>
    <x v="4"/>
    <s v="INGRESO"/>
    <n v="14"/>
    <s v="Mar"/>
    <n v="2018"/>
  </r>
  <r>
    <d v="2018-07-06T00:00:00"/>
    <s v="OT-30051"/>
    <x v="929"/>
    <x v="718"/>
    <s v="UN"/>
    <x v="4"/>
    <s v="INGRESO"/>
    <n v="18"/>
    <s v="Jul"/>
    <n v="2018"/>
  </r>
  <r>
    <d v="2018-03-07T00:00:00"/>
    <s v="OT-13638"/>
    <x v="36"/>
    <x v="0"/>
    <s v="UN"/>
    <x v="0"/>
    <s v="SALIDA"/>
    <n v="-13"/>
    <s v="Mar"/>
    <n v="2018"/>
  </r>
  <r>
    <d v="2018-06-12T00:00:00"/>
    <s v="OT-47390"/>
    <x v="828"/>
    <x v="649"/>
    <s v="UN"/>
    <x v="4"/>
    <s v="INGRESO"/>
    <n v="13"/>
    <s v="Jun"/>
    <n v="2018"/>
  </r>
  <r>
    <d v="2018-05-01T00:00:00"/>
    <s v="OT-43598"/>
    <x v="950"/>
    <x v="732"/>
    <s v="UN"/>
    <x v="5"/>
    <s v="INGRESO"/>
    <n v="17"/>
    <s v="May"/>
    <n v="2018"/>
  </r>
  <r>
    <d v="2018-05-04T00:00:00"/>
    <s v="OT-23500"/>
    <x v="198"/>
    <x v="49"/>
    <s v="UN"/>
    <x v="8"/>
    <s v="INGRESO"/>
    <n v="11"/>
    <s v="May"/>
    <n v="2018"/>
  </r>
  <r>
    <d v="2018-05-05T00:00:00"/>
    <s v="OT-30984"/>
    <x v="861"/>
    <x v="536"/>
    <s v="UN"/>
    <x v="11"/>
    <s v="SALIDA"/>
    <n v="-9"/>
    <s v="May"/>
    <n v="2018"/>
  </r>
  <r>
    <d v="2018-01-06T00:00:00"/>
    <s v="OT-34674"/>
    <x v="186"/>
    <x v="171"/>
    <s v="UN"/>
    <x v="9"/>
    <s v="SALIDA"/>
    <n v="-20"/>
    <s v="Ene"/>
    <n v="2018"/>
  </r>
  <r>
    <d v="2018-03-11T00:00:00"/>
    <s v="OT-10559"/>
    <x v="872"/>
    <x v="680"/>
    <s v="UN"/>
    <x v="12"/>
    <s v="INGRESO"/>
    <n v="10"/>
    <s v="Mar"/>
    <n v="2018"/>
  </r>
  <r>
    <d v="2018-01-01T00:00:00"/>
    <s v="OT-35414"/>
    <x v="439"/>
    <x v="378"/>
    <s v="UN"/>
    <x v="9"/>
    <s v="INGRESO"/>
    <n v="14"/>
    <s v="Ene"/>
    <n v="2018"/>
  </r>
  <r>
    <d v="2018-05-11T00:00:00"/>
    <s v="OT-43073"/>
    <x v="749"/>
    <x v="598"/>
    <s v="UN"/>
    <x v="7"/>
    <s v="INGRESO"/>
    <n v="12"/>
    <s v="May"/>
    <n v="2018"/>
  </r>
  <r>
    <d v="2018-04-08T00:00:00"/>
    <s v="OT-37157"/>
    <x v="216"/>
    <x v="196"/>
    <s v="UN"/>
    <x v="4"/>
    <s v="INGRESO"/>
    <n v="15"/>
    <s v="Abr"/>
    <n v="2018"/>
  </r>
  <r>
    <d v="2018-07-04T00:00:00"/>
    <s v="OT-18623"/>
    <x v="403"/>
    <x v="352"/>
    <s v="UN"/>
    <x v="7"/>
    <s v="SALIDA"/>
    <n v="-8"/>
    <s v="Jul"/>
    <n v="2018"/>
  </r>
  <r>
    <d v="2018-02-11T00:00:00"/>
    <s v="OT-37750"/>
    <x v="843"/>
    <x v="658"/>
    <s v="UN"/>
    <x v="5"/>
    <s v="SALIDA"/>
    <n v="-16"/>
    <s v="Feb"/>
    <n v="2018"/>
  </r>
  <r>
    <d v="2018-07-11T00:00:00"/>
    <s v="OT-49033"/>
    <x v="756"/>
    <x v="602"/>
    <s v="UN"/>
    <x v="3"/>
    <s v="SALIDA"/>
    <n v="-17"/>
    <s v="Jul"/>
    <n v="2018"/>
  </r>
  <r>
    <d v="2018-06-07T00:00:00"/>
    <s v="OT-15186"/>
    <x v="831"/>
    <x v="38"/>
    <s v="UN"/>
    <x v="0"/>
    <s v="SALIDA"/>
    <n v="-20"/>
    <s v="Jun"/>
    <n v="2018"/>
  </r>
  <r>
    <d v="2018-07-10T00:00:00"/>
    <s v="OT-19777"/>
    <x v="352"/>
    <x v="313"/>
    <s v="UN"/>
    <x v="12"/>
    <s v="SALIDA"/>
    <n v="-18"/>
    <s v="Jul"/>
    <n v="2018"/>
  </r>
  <r>
    <d v="2018-01-06T00:00:00"/>
    <s v="OT-23541"/>
    <x v="688"/>
    <x v="556"/>
    <s v="UN"/>
    <x v="0"/>
    <s v="INGRESO"/>
    <n v="12"/>
    <s v="Ene"/>
    <n v="2018"/>
  </r>
  <r>
    <d v="2018-04-08T00:00:00"/>
    <s v="OT-27231"/>
    <x v="242"/>
    <x v="219"/>
    <s v="UN"/>
    <x v="12"/>
    <s v="INGRESO"/>
    <n v="12"/>
    <s v="Abr"/>
    <n v="2018"/>
  </r>
  <r>
    <d v="2018-08-21T00:00:00"/>
    <s v="OT-34925"/>
    <x v="707"/>
    <x v="275"/>
    <s v="UN"/>
    <x v="7"/>
    <s v="SALIDA"/>
    <n v="-17"/>
    <s v="Ago"/>
    <n v="2018"/>
  </r>
  <r>
    <d v="2018-03-18T00:00:00"/>
    <s v="OT-29597"/>
    <x v="558"/>
    <x v="463"/>
    <s v="UN"/>
    <x v="10"/>
    <s v="INGRESO"/>
    <n v="14"/>
    <s v="Mar"/>
    <n v="2018"/>
  </r>
  <r>
    <d v="2018-03-10T00:00:00"/>
    <s v="OT-42165"/>
    <x v="657"/>
    <x v="534"/>
    <s v="UN"/>
    <x v="2"/>
    <s v="SALIDA"/>
    <n v="-20"/>
    <s v="Mar"/>
    <n v="2018"/>
  </r>
  <r>
    <d v="2018-05-30T00:00:00"/>
    <s v="OT-33247"/>
    <x v="950"/>
    <x v="732"/>
    <s v="UN"/>
    <x v="5"/>
    <s v="SALIDA"/>
    <n v="-14"/>
    <s v="May"/>
    <n v="2018"/>
  </r>
  <r>
    <d v="2018-03-31T00:00:00"/>
    <s v="OT-19829"/>
    <x v="579"/>
    <x v="479"/>
    <s v="UN"/>
    <x v="2"/>
    <s v="INGRESO"/>
    <n v="11"/>
    <s v="Mar"/>
    <n v="2018"/>
  </r>
  <r>
    <d v="2018-01-19T00:00:00"/>
    <s v="OT-48351"/>
    <x v="951"/>
    <x v="733"/>
    <s v="UN"/>
    <x v="4"/>
    <s v="SALIDA"/>
    <n v="-6"/>
    <s v="Ene"/>
    <n v="2018"/>
  </r>
  <r>
    <d v="2018-07-08T00:00:00"/>
    <s v="OT-44813"/>
    <x v="624"/>
    <x v="513"/>
    <s v="UN"/>
    <x v="3"/>
    <s v="SALIDA"/>
    <n v="-18"/>
    <s v="Jul"/>
    <n v="2018"/>
  </r>
  <r>
    <d v="2018-07-07T00:00:00"/>
    <s v="OT-46309"/>
    <x v="538"/>
    <x v="447"/>
    <s v="UN"/>
    <x v="3"/>
    <s v="INGRESO"/>
    <n v="13"/>
    <s v="Jul"/>
    <n v="2018"/>
  </r>
  <r>
    <d v="2018-06-27T00:00:00"/>
    <s v="OT-49180"/>
    <x v="588"/>
    <x v="485"/>
    <s v="UN"/>
    <x v="4"/>
    <s v="INGRESO"/>
    <n v="16"/>
    <s v="Jun"/>
    <n v="2018"/>
  </r>
  <r>
    <d v="2018-08-20T00:00:00"/>
    <s v="OT-14374"/>
    <x v="279"/>
    <x v="253"/>
    <s v="UN"/>
    <x v="7"/>
    <s v="INGRESO"/>
    <n v="10"/>
    <s v="Ago"/>
    <n v="2018"/>
  </r>
  <r>
    <d v="2018-01-01T00:00:00"/>
    <s v="OT-26700"/>
    <x v="952"/>
    <x v="8"/>
    <s v="UN"/>
    <x v="6"/>
    <s v="INGRESO"/>
    <n v="20"/>
    <s v="Ene"/>
    <n v="2018"/>
  </r>
  <r>
    <d v="2018-01-02T00:00:00"/>
    <s v="OT-29469"/>
    <x v="664"/>
    <x v="538"/>
    <s v="UN"/>
    <x v="4"/>
    <s v="SALIDA"/>
    <n v="-8"/>
    <s v="Ene"/>
    <n v="2018"/>
  </r>
  <r>
    <d v="2018-05-27T00:00:00"/>
    <s v="OT-20876"/>
    <x v="953"/>
    <x v="430"/>
    <s v="UN"/>
    <x v="7"/>
    <s v="INGRESO"/>
    <n v="13"/>
    <s v="May"/>
    <n v="2018"/>
  </r>
  <r>
    <d v="2018-06-14T00:00:00"/>
    <s v="OT-16682"/>
    <x v="891"/>
    <x v="696"/>
    <s v="UN"/>
    <x v="8"/>
    <s v="SALIDA"/>
    <n v="-9"/>
    <s v="Jun"/>
    <n v="2018"/>
  </r>
  <r>
    <d v="2018-06-27T00:00:00"/>
    <s v="OT-48791"/>
    <x v="954"/>
    <x v="459"/>
    <s v="UN"/>
    <x v="9"/>
    <s v="INGRESO"/>
    <n v="14"/>
    <s v="Jun"/>
    <n v="2018"/>
  </r>
  <r>
    <d v="2018-04-30T00:00:00"/>
    <s v="OT-42842"/>
    <x v="369"/>
    <x v="328"/>
    <s v="UN"/>
    <x v="4"/>
    <s v="SALIDA"/>
    <n v="-8"/>
    <s v="Abr"/>
    <n v="2018"/>
  </r>
  <r>
    <d v="2018-03-15T00:00:00"/>
    <s v="OT-20216"/>
    <x v="885"/>
    <x v="691"/>
    <s v="UN"/>
    <x v="3"/>
    <s v="SALIDA"/>
    <n v="-6"/>
    <s v="Mar"/>
    <n v="2018"/>
  </r>
  <r>
    <d v="2018-03-09T00:00:00"/>
    <s v="OT-37671"/>
    <x v="374"/>
    <x v="83"/>
    <s v="UN"/>
    <x v="6"/>
    <s v="SALIDA"/>
    <n v="-7"/>
    <s v="Mar"/>
    <n v="2018"/>
  </r>
  <r>
    <d v="2018-06-17T00:00:00"/>
    <s v="OT-36278"/>
    <x v="952"/>
    <x v="8"/>
    <s v="UN"/>
    <x v="6"/>
    <s v="SALIDA"/>
    <n v="-11"/>
    <s v="Jun"/>
    <n v="2018"/>
  </r>
  <r>
    <d v="2018-02-18T00:00:00"/>
    <s v="OT-46257"/>
    <x v="955"/>
    <x v="734"/>
    <s v="UN"/>
    <x v="7"/>
    <s v="SALIDA"/>
    <n v="-9"/>
    <s v="Feb"/>
    <n v="2018"/>
  </r>
  <r>
    <d v="2018-07-02T00:00:00"/>
    <s v="OT-29714"/>
    <x v="870"/>
    <x v="678"/>
    <s v="UN"/>
    <x v="4"/>
    <s v="SALIDA"/>
    <n v="-6"/>
    <s v="Jul"/>
    <n v="2018"/>
  </r>
  <r>
    <d v="2018-06-18T00:00:00"/>
    <s v="OT-32757"/>
    <x v="117"/>
    <x v="110"/>
    <s v="UN"/>
    <x v="8"/>
    <s v="SALIDA"/>
    <n v="-17"/>
    <s v="Jun"/>
    <n v="2018"/>
  </r>
  <r>
    <d v="2018-04-01T00:00:00"/>
    <s v="OT-17752"/>
    <x v="956"/>
    <x v="735"/>
    <s v="UN"/>
    <x v="9"/>
    <s v="SALIDA"/>
    <n v="-15"/>
    <s v="Abr"/>
    <n v="2018"/>
  </r>
  <r>
    <d v="2018-07-02T00:00:00"/>
    <s v="OT-29260"/>
    <x v="157"/>
    <x v="147"/>
    <s v="UN"/>
    <x v="10"/>
    <s v="INGRESO"/>
    <n v="11"/>
    <s v="Jul"/>
    <n v="2018"/>
  </r>
  <r>
    <d v="2018-03-14T00:00:00"/>
    <s v="OT-12064"/>
    <x v="1"/>
    <x v="1"/>
    <s v="UN"/>
    <x v="1"/>
    <s v="SALIDA"/>
    <n v="-10"/>
    <s v="Mar"/>
    <n v="2018"/>
  </r>
  <r>
    <d v="2018-04-25T00:00:00"/>
    <s v="OT-46425"/>
    <x v="649"/>
    <x v="530"/>
    <s v="UN"/>
    <x v="9"/>
    <s v="SALIDA"/>
    <n v="-14"/>
    <s v="Abr"/>
    <n v="2018"/>
  </r>
  <r>
    <d v="2018-06-26T00:00:00"/>
    <s v="OT-48925"/>
    <x v="82"/>
    <x v="77"/>
    <s v="UN"/>
    <x v="3"/>
    <s v="INGRESO"/>
    <n v="10"/>
    <s v="Jun"/>
    <n v="2018"/>
  </r>
  <r>
    <d v="2018-07-28T00:00:00"/>
    <s v="OT-43778"/>
    <x v="674"/>
    <x v="545"/>
    <s v="UN"/>
    <x v="7"/>
    <s v="SALIDA"/>
    <n v="-16"/>
    <s v="Jul"/>
    <n v="2018"/>
  </r>
  <r>
    <d v="2018-07-15T00:00:00"/>
    <s v="OT-12322"/>
    <x v="957"/>
    <x v="736"/>
    <s v="UN"/>
    <x v="10"/>
    <s v="INGRESO"/>
    <n v="13"/>
    <s v="Jul"/>
    <n v="2018"/>
  </r>
  <r>
    <d v="2018-01-09T00:00:00"/>
    <s v="OT-39759"/>
    <x v="489"/>
    <x v="415"/>
    <s v="UN"/>
    <x v="2"/>
    <s v="INGRESO"/>
    <n v="16"/>
    <s v="Ene"/>
    <n v="2018"/>
  </r>
  <r>
    <d v="2018-03-08T00:00:00"/>
    <s v="OT-24664"/>
    <x v="219"/>
    <x v="198"/>
    <s v="UN"/>
    <x v="10"/>
    <s v="SALIDA"/>
    <n v="-16"/>
    <s v="Mar"/>
    <n v="2018"/>
  </r>
  <r>
    <d v="2018-05-22T00:00:00"/>
    <s v="OT-21867"/>
    <x v="396"/>
    <x v="348"/>
    <s v="UN"/>
    <x v="10"/>
    <s v="SALIDA"/>
    <n v="-12"/>
    <s v="May"/>
    <n v="2018"/>
  </r>
  <r>
    <d v="2018-04-20T00:00:00"/>
    <s v="OT-20937"/>
    <x v="775"/>
    <x v="261"/>
    <s v="UN"/>
    <x v="12"/>
    <s v="INGRESO"/>
    <n v="17"/>
    <s v="Abr"/>
    <n v="2018"/>
  </r>
  <r>
    <d v="2018-08-13T00:00:00"/>
    <s v="OT-25962"/>
    <x v="842"/>
    <x v="91"/>
    <s v="UN"/>
    <x v="3"/>
    <s v="INGRESO"/>
    <n v="17"/>
    <s v="Ago"/>
    <n v="2018"/>
  </r>
  <r>
    <d v="2018-06-30T00:00:00"/>
    <s v="OT-33666"/>
    <x v="787"/>
    <x v="623"/>
    <s v="UN"/>
    <x v="2"/>
    <s v="SALIDA"/>
    <n v="-18"/>
    <s v="Jun"/>
    <n v="2018"/>
  </r>
  <r>
    <d v="2018-08-10T00:00:00"/>
    <s v="OT-25569"/>
    <x v="958"/>
    <x v="737"/>
    <s v="UN"/>
    <x v="0"/>
    <s v="INGRESO"/>
    <n v="17"/>
    <s v="Ago"/>
    <n v="2018"/>
  </r>
  <r>
    <d v="2018-03-31T00:00:00"/>
    <s v="OT-46167"/>
    <x v="560"/>
    <x v="464"/>
    <s v="UN"/>
    <x v="7"/>
    <s v="SALIDA"/>
    <n v="-16"/>
    <s v="Mar"/>
    <n v="2018"/>
  </r>
  <r>
    <d v="2018-05-19T00:00:00"/>
    <s v="OT-42747"/>
    <x v="658"/>
    <x v="535"/>
    <s v="UN"/>
    <x v="4"/>
    <s v="SALIDA"/>
    <n v="-10"/>
    <s v="May"/>
    <n v="2018"/>
  </r>
  <r>
    <d v="2018-01-27T00:00:00"/>
    <s v="OT-32210"/>
    <x v="566"/>
    <x v="470"/>
    <s v="UN"/>
    <x v="7"/>
    <s v="INGRESO"/>
    <n v="20"/>
    <s v="Ene"/>
    <n v="2018"/>
  </r>
  <r>
    <d v="2018-07-11T00:00:00"/>
    <s v="OT-17876"/>
    <x v="850"/>
    <x v="316"/>
    <s v="UN"/>
    <x v="7"/>
    <s v="SALIDA"/>
    <n v="-5"/>
    <s v="Jul"/>
    <n v="2018"/>
  </r>
  <r>
    <d v="2018-07-20T00:00:00"/>
    <s v="OT-21744"/>
    <x v="502"/>
    <x v="346"/>
    <s v="UN"/>
    <x v="7"/>
    <s v="SALIDA"/>
    <n v="-15"/>
    <s v="Jul"/>
    <n v="2018"/>
  </r>
  <r>
    <d v="2018-02-17T00:00:00"/>
    <s v="OT-36347"/>
    <x v="857"/>
    <x v="669"/>
    <s v="UN"/>
    <x v="2"/>
    <s v="INGRESO"/>
    <n v="10"/>
    <s v="Feb"/>
    <n v="2018"/>
  </r>
  <r>
    <d v="2018-07-08T00:00:00"/>
    <s v="OT-24499"/>
    <x v="446"/>
    <x v="381"/>
    <s v="UN"/>
    <x v="4"/>
    <s v="SALIDA"/>
    <n v="-10"/>
    <s v="Jul"/>
    <n v="2018"/>
  </r>
  <r>
    <d v="2018-04-02T00:00:00"/>
    <s v="OT-30616"/>
    <x v="606"/>
    <x v="499"/>
    <s v="UN"/>
    <x v="8"/>
    <s v="SALIDA"/>
    <n v="-6"/>
    <s v="Abr"/>
    <n v="2018"/>
  </r>
  <r>
    <d v="2018-03-07T00:00:00"/>
    <s v="OT-15637"/>
    <x v="382"/>
    <x v="339"/>
    <s v="UN"/>
    <x v="4"/>
    <s v="INGRESO"/>
    <n v="12"/>
    <s v="Mar"/>
    <n v="2018"/>
  </r>
  <r>
    <d v="2018-05-17T00:00:00"/>
    <s v="OT-44234"/>
    <x v="451"/>
    <x v="147"/>
    <s v="UN"/>
    <x v="9"/>
    <s v="SALIDA"/>
    <n v="-14"/>
    <s v="May"/>
    <n v="2018"/>
  </r>
  <r>
    <d v="2018-08-22T00:00:00"/>
    <s v="OT-28053"/>
    <x v="926"/>
    <x v="717"/>
    <s v="UN"/>
    <x v="7"/>
    <s v="INGRESO"/>
    <n v="15"/>
    <s v="Ago"/>
    <n v="2018"/>
  </r>
  <r>
    <d v="2018-04-11T00:00:00"/>
    <s v="OT-35567"/>
    <x v="646"/>
    <x v="528"/>
    <s v="UN"/>
    <x v="5"/>
    <s v="INGRESO"/>
    <n v="14"/>
    <s v="Abr"/>
    <n v="2018"/>
  </r>
  <r>
    <d v="2018-07-25T00:00:00"/>
    <s v="OT-33269"/>
    <x v="488"/>
    <x v="414"/>
    <s v="UN"/>
    <x v="9"/>
    <s v="SALIDA"/>
    <n v="-18"/>
    <s v="Jul"/>
    <n v="2018"/>
  </r>
  <r>
    <d v="2018-08-10T00:00:00"/>
    <s v="OT-10843"/>
    <x v="807"/>
    <x v="634"/>
    <s v="UN"/>
    <x v="4"/>
    <s v="INGRESO"/>
    <n v="11"/>
    <s v="Ago"/>
    <n v="2018"/>
  </r>
  <r>
    <d v="2018-04-27T00:00:00"/>
    <s v="OT-31785"/>
    <x v="66"/>
    <x v="62"/>
    <s v="UN"/>
    <x v="1"/>
    <s v="INGRESO"/>
    <n v="16"/>
    <s v="Abr"/>
    <n v="2018"/>
  </r>
  <r>
    <d v="2018-07-17T00:00:00"/>
    <s v="OT-23964"/>
    <x v="658"/>
    <x v="535"/>
    <s v="UN"/>
    <x v="4"/>
    <s v="INGRESO"/>
    <n v="12"/>
    <s v="Jul"/>
    <n v="2018"/>
  </r>
  <r>
    <d v="2018-06-29T00:00:00"/>
    <s v="OT-18337"/>
    <x v="959"/>
    <x v="372"/>
    <s v="UN"/>
    <x v="7"/>
    <s v="INGRESO"/>
    <n v="17"/>
    <s v="Jun"/>
    <n v="2018"/>
  </r>
  <r>
    <d v="2018-03-28T00:00:00"/>
    <s v="OT-46608"/>
    <x v="424"/>
    <x v="366"/>
    <s v="UN"/>
    <x v="2"/>
    <s v="SALIDA"/>
    <n v="-10"/>
    <s v="Mar"/>
    <n v="2018"/>
  </r>
  <r>
    <d v="2018-08-01T00:00:00"/>
    <s v="OT-47606"/>
    <x v="373"/>
    <x v="332"/>
    <s v="UN"/>
    <x v="3"/>
    <s v="INGRESO"/>
    <n v="13"/>
    <s v="Ago"/>
    <n v="2018"/>
  </r>
  <r>
    <d v="2018-07-02T00:00:00"/>
    <s v="OT-33783"/>
    <x v="748"/>
    <x v="597"/>
    <s v="UN"/>
    <x v="12"/>
    <s v="INGRESO"/>
    <n v="18"/>
    <s v="Jul"/>
    <n v="2018"/>
  </r>
  <r>
    <d v="2018-06-04T00:00:00"/>
    <s v="OT-41284"/>
    <x v="483"/>
    <x v="410"/>
    <s v="UN"/>
    <x v="4"/>
    <s v="SALIDA"/>
    <n v="-15"/>
    <s v="Jun"/>
    <n v="2018"/>
  </r>
  <r>
    <d v="2018-08-21T00:00:00"/>
    <s v="OT-23563"/>
    <x v="34"/>
    <x v="32"/>
    <s v="UN"/>
    <x v="4"/>
    <s v="SALIDA"/>
    <n v="-13"/>
    <s v="Ago"/>
    <n v="2018"/>
  </r>
  <r>
    <d v="2018-06-12T00:00:00"/>
    <s v="OT-25981"/>
    <x v="180"/>
    <x v="165"/>
    <s v="UN"/>
    <x v="7"/>
    <s v="SALIDA"/>
    <n v="-19"/>
    <s v="Jun"/>
    <n v="2018"/>
  </r>
  <r>
    <d v="2018-08-11T00:00:00"/>
    <s v="OT-41616"/>
    <x v="960"/>
    <x v="369"/>
    <s v="UN"/>
    <x v="1"/>
    <s v="INGRESO"/>
    <n v="10"/>
    <s v="Ago"/>
    <n v="2018"/>
  </r>
  <r>
    <d v="2018-08-21T00:00:00"/>
    <s v="OT-49583"/>
    <x v="570"/>
    <x v="473"/>
    <s v="UN"/>
    <x v="2"/>
    <s v="SALIDA"/>
    <n v="-11"/>
    <s v="Ago"/>
    <n v="2018"/>
  </r>
  <r>
    <d v="2018-06-18T00:00:00"/>
    <s v="OT-20445"/>
    <x v="471"/>
    <x v="400"/>
    <s v="UN"/>
    <x v="4"/>
    <s v="SALIDA"/>
    <n v="-11"/>
    <s v="Jun"/>
    <n v="2018"/>
  </r>
  <r>
    <d v="2018-08-08T00:00:00"/>
    <s v="OT-19186"/>
    <x v="11"/>
    <x v="10"/>
    <s v="UN"/>
    <x v="4"/>
    <s v="SALIDA"/>
    <n v="-15"/>
    <s v="Ago"/>
    <n v="2018"/>
  </r>
  <r>
    <d v="2018-01-11T00:00:00"/>
    <s v="OT-24128"/>
    <x v="105"/>
    <x v="100"/>
    <s v="UN"/>
    <x v="7"/>
    <s v="INGRESO"/>
    <n v="16"/>
    <s v="Ene"/>
    <n v="2018"/>
  </r>
  <r>
    <d v="2018-08-22T00:00:00"/>
    <s v="OT-26808"/>
    <x v="662"/>
    <x v="162"/>
    <s v="UN"/>
    <x v="4"/>
    <s v="SALIDA"/>
    <n v="-12"/>
    <s v="Ago"/>
    <n v="2018"/>
  </r>
  <r>
    <d v="2018-07-23T00:00:00"/>
    <s v="OT-36583"/>
    <x v="481"/>
    <x v="188"/>
    <s v="UN"/>
    <x v="6"/>
    <s v="SALIDA"/>
    <n v="-12"/>
    <s v="Jul"/>
    <n v="2018"/>
  </r>
  <r>
    <d v="2018-08-28T00:00:00"/>
    <s v="OT-11725"/>
    <x v="114"/>
    <x v="107"/>
    <s v="UN"/>
    <x v="7"/>
    <s v="SALIDA"/>
    <n v="-6"/>
    <s v="Ago"/>
    <n v="2018"/>
  </r>
  <r>
    <d v="2018-08-30T00:00:00"/>
    <s v="OT-41757"/>
    <x v="824"/>
    <x v="645"/>
    <s v="UN"/>
    <x v="4"/>
    <s v="INGRESO"/>
    <n v="13"/>
    <s v="Ago"/>
    <n v="2018"/>
  </r>
  <r>
    <d v="2018-07-22T00:00:00"/>
    <s v="OT-21040"/>
    <x v="133"/>
    <x v="125"/>
    <s v="UN"/>
    <x v="7"/>
    <s v="SALIDA"/>
    <n v="-17"/>
    <s v="Jul"/>
    <n v="2018"/>
  </r>
  <r>
    <d v="2018-04-19T00:00:00"/>
    <s v="OT-47616"/>
    <x v="819"/>
    <x v="73"/>
    <s v="UN"/>
    <x v="3"/>
    <s v="INGRESO"/>
    <n v="14"/>
    <s v="Abr"/>
    <n v="2018"/>
  </r>
  <r>
    <d v="2018-02-09T00:00:00"/>
    <s v="OT-22068"/>
    <x v="961"/>
    <x v="108"/>
    <s v="UN"/>
    <x v="9"/>
    <s v="SALIDA"/>
    <n v="-5"/>
    <s v="Feb"/>
    <n v="2018"/>
  </r>
  <r>
    <d v="2018-08-13T00:00:00"/>
    <s v="OT-37779"/>
    <x v="254"/>
    <x v="231"/>
    <s v="UN"/>
    <x v="7"/>
    <s v="SALIDA"/>
    <n v="-19"/>
    <s v="Ago"/>
    <n v="2018"/>
  </r>
  <r>
    <d v="2018-04-05T00:00:00"/>
    <s v="OT-11911"/>
    <x v="358"/>
    <x v="319"/>
    <s v="UN"/>
    <x v="4"/>
    <s v="SALIDA"/>
    <n v="-17"/>
    <s v="Abr"/>
    <n v="2018"/>
  </r>
  <r>
    <d v="2018-04-06T00:00:00"/>
    <s v="OT-43991"/>
    <x v="212"/>
    <x v="155"/>
    <s v="UN"/>
    <x v="9"/>
    <s v="INGRESO"/>
    <n v="18"/>
    <s v="Abr"/>
    <n v="2018"/>
  </r>
  <r>
    <d v="2018-01-11T00:00:00"/>
    <s v="OT-18936"/>
    <x v="259"/>
    <x v="236"/>
    <s v="UN"/>
    <x v="9"/>
    <s v="SALIDA"/>
    <n v="-8"/>
    <s v="Ene"/>
    <n v="2018"/>
  </r>
  <r>
    <d v="2018-04-09T00:00:00"/>
    <s v="OT-23798"/>
    <x v="334"/>
    <x v="297"/>
    <s v="UN"/>
    <x v="4"/>
    <s v="SALIDA"/>
    <n v="-9"/>
    <s v="Abr"/>
    <n v="2018"/>
  </r>
  <r>
    <d v="2018-06-05T00:00:00"/>
    <s v="OT-20703"/>
    <x v="962"/>
    <x v="738"/>
    <s v="UN"/>
    <x v="12"/>
    <s v="INGRESO"/>
    <n v="15"/>
    <s v="Jun"/>
    <n v="2018"/>
  </r>
  <r>
    <d v="2018-03-20T00:00:00"/>
    <s v="OT-49709"/>
    <x v="744"/>
    <x v="221"/>
    <s v="UN"/>
    <x v="6"/>
    <s v="SALIDA"/>
    <n v="-9"/>
    <s v="Mar"/>
    <n v="2018"/>
  </r>
  <r>
    <d v="2018-08-20T00:00:00"/>
    <s v="OT-46311"/>
    <x v="963"/>
    <x v="739"/>
    <s v="UN"/>
    <x v="4"/>
    <s v="INGRESO"/>
    <n v="11"/>
    <s v="Ago"/>
    <n v="2018"/>
  </r>
  <r>
    <d v="2018-01-25T00:00:00"/>
    <s v="OT-39170"/>
    <x v="677"/>
    <x v="547"/>
    <s v="UN"/>
    <x v="3"/>
    <s v="SALIDA"/>
    <n v="-14"/>
    <s v="Ene"/>
    <n v="2018"/>
  </r>
  <r>
    <d v="2018-08-03T00:00:00"/>
    <s v="OT-23660"/>
    <x v="936"/>
    <x v="722"/>
    <s v="UN"/>
    <x v="8"/>
    <s v="INGRESO"/>
    <n v="17"/>
    <s v="Ago"/>
    <n v="2018"/>
  </r>
  <r>
    <d v="2018-05-27T00:00:00"/>
    <s v="OT-28564"/>
    <x v="358"/>
    <x v="319"/>
    <s v="UN"/>
    <x v="4"/>
    <s v="SALIDA"/>
    <n v="-8"/>
    <s v="May"/>
    <n v="2018"/>
  </r>
  <r>
    <d v="2018-05-11T00:00:00"/>
    <s v="OT-36087"/>
    <x v="875"/>
    <x v="683"/>
    <s v="UN"/>
    <x v="7"/>
    <s v="SALIDA"/>
    <n v="-8"/>
    <s v="May"/>
    <n v="2018"/>
  </r>
  <r>
    <d v="2018-02-11T00:00:00"/>
    <s v="OT-45195"/>
    <x v="10"/>
    <x v="9"/>
    <s v="UN"/>
    <x v="1"/>
    <s v="SALIDA"/>
    <n v="-7"/>
    <s v="Feb"/>
    <n v="2018"/>
  </r>
  <r>
    <d v="2018-05-30T00:00:00"/>
    <s v="OT-11599"/>
    <x v="894"/>
    <x v="698"/>
    <s v="UN"/>
    <x v="12"/>
    <s v="INGRESO"/>
    <n v="18"/>
    <s v="May"/>
    <n v="2018"/>
  </r>
  <r>
    <d v="2018-03-03T00:00:00"/>
    <s v="OT-17387"/>
    <x v="117"/>
    <x v="110"/>
    <s v="UN"/>
    <x v="8"/>
    <s v="SALIDA"/>
    <n v="-18"/>
    <s v="Mar"/>
    <n v="2018"/>
  </r>
  <r>
    <d v="2018-04-17T00:00:00"/>
    <s v="OT-15126"/>
    <x v="144"/>
    <x v="135"/>
    <s v="UN"/>
    <x v="7"/>
    <s v="SALIDA"/>
    <n v="-8"/>
    <s v="Abr"/>
    <n v="2018"/>
  </r>
  <r>
    <d v="2018-03-15T00:00:00"/>
    <s v="OT-10705"/>
    <x v="274"/>
    <x v="248"/>
    <s v="UN"/>
    <x v="7"/>
    <s v="INGRESO"/>
    <n v="17"/>
    <s v="Mar"/>
    <n v="2018"/>
  </r>
  <r>
    <d v="2018-04-07T00:00:00"/>
    <s v="OT-14041"/>
    <x v="665"/>
    <x v="539"/>
    <s v="UN"/>
    <x v="12"/>
    <s v="SALIDA"/>
    <n v="-17"/>
    <s v="Abr"/>
    <n v="2018"/>
  </r>
  <r>
    <d v="2018-05-26T00:00:00"/>
    <s v="OT-33993"/>
    <x v="964"/>
    <x v="740"/>
    <s v="UN"/>
    <x v="4"/>
    <s v="INGRESO"/>
    <n v="15"/>
    <s v="May"/>
    <n v="2018"/>
  </r>
  <r>
    <d v="2018-03-20T00:00:00"/>
    <s v="OT-39860"/>
    <x v="403"/>
    <x v="352"/>
    <s v="UN"/>
    <x v="7"/>
    <s v="SALIDA"/>
    <n v="-16"/>
    <s v="Mar"/>
    <n v="2018"/>
  </r>
  <r>
    <d v="2018-06-08T00:00:00"/>
    <s v="OT-23422"/>
    <x v="964"/>
    <x v="740"/>
    <s v="UN"/>
    <x v="4"/>
    <s v="INGRESO"/>
    <n v="10"/>
    <s v="Jun"/>
    <n v="2018"/>
  </r>
  <r>
    <d v="2018-01-07T00:00:00"/>
    <s v="OT-22131"/>
    <x v="836"/>
    <x v="654"/>
    <s v="UN"/>
    <x v="4"/>
    <s v="INGRESO"/>
    <n v="16"/>
    <s v="Ene"/>
    <n v="2018"/>
  </r>
  <r>
    <d v="2018-04-02T00:00:00"/>
    <s v="OT-32874"/>
    <x v="377"/>
    <x v="334"/>
    <s v="UN"/>
    <x v="4"/>
    <s v="INGRESO"/>
    <n v="15"/>
    <s v="Abr"/>
    <n v="2018"/>
  </r>
  <r>
    <d v="2018-03-06T00:00:00"/>
    <s v="OT-41348"/>
    <x v="650"/>
    <x v="531"/>
    <s v="UN"/>
    <x v="9"/>
    <s v="INGRESO"/>
    <n v="18"/>
    <s v="Mar"/>
    <n v="2018"/>
  </r>
  <r>
    <d v="2018-04-22T00:00:00"/>
    <s v="OT-30058"/>
    <x v="965"/>
    <x v="741"/>
    <s v="UN"/>
    <x v="4"/>
    <s v="INGRESO"/>
    <n v="13"/>
    <s v="Abr"/>
    <n v="2018"/>
  </r>
  <r>
    <d v="2018-03-17T00:00:00"/>
    <s v="OT-12050"/>
    <x v="256"/>
    <x v="233"/>
    <s v="UN"/>
    <x v="4"/>
    <s v="INGRESO"/>
    <n v="18"/>
    <s v="Mar"/>
    <n v="2018"/>
  </r>
  <r>
    <d v="2018-06-02T00:00:00"/>
    <s v="OT-36901"/>
    <x v="353"/>
    <x v="314"/>
    <s v="UN"/>
    <x v="4"/>
    <s v="INGRESO"/>
    <n v="10"/>
    <s v="Jun"/>
    <n v="2018"/>
  </r>
  <r>
    <d v="2018-05-14T00:00:00"/>
    <s v="OT-28256"/>
    <x v="524"/>
    <x v="439"/>
    <s v="UN"/>
    <x v="2"/>
    <s v="INGRESO"/>
    <n v="12"/>
    <s v="May"/>
    <n v="2018"/>
  </r>
  <r>
    <d v="2018-02-27T00:00:00"/>
    <s v="OT-25701"/>
    <x v="966"/>
    <x v="742"/>
    <s v="UN"/>
    <x v="9"/>
    <s v="SALIDA"/>
    <n v="-13"/>
    <s v="Feb"/>
    <n v="2018"/>
  </r>
  <r>
    <d v="2018-05-28T00:00:00"/>
    <s v="OT-31565"/>
    <x v="967"/>
    <x v="743"/>
    <s v="UN"/>
    <x v="3"/>
    <s v="SALIDA"/>
    <n v="-20"/>
    <s v="May"/>
    <n v="2018"/>
  </r>
  <r>
    <d v="2018-07-21T00:00:00"/>
    <s v="OT-44549"/>
    <x v="276"/>
    <x v="250"/>
    <s v="UN"/>
    <x v="7"/>
    <s v="SALIDA"/>
    <n v="-13"/>
    <s v="Jul"/>
    <n v="2018"/>
  </r>
  <r>
    <d v="2018-07-02T00:00:00"/>
    <s v="OT-26181"/>
    <x v="407"/>
    <x v="354"/>
    <s v="UN"/>
    <x v="4"/>
    <s v="SALIDA"/>
    <n v="-18"/>
    <s v="Jul"/>
    <n v="2018"/>
  </r>
  <r>
    <d v="2018-02-19T00:00:00"/>
    <s v="OT-45945"/>
    <x v="968"/>
    <x v="343"/>
    <s v="UN"/>
    <x v="8"/>
    <s v="SALIDA"/>
    <n v="-16"/>
    <s v="Feb"/>
    <n v="2018"/>
  </r>
  <r>
    <d v="2018-04-06T00:00:00"/>
    <s v="OT-21177"/>
    <x v="817"/>
    <x v="641"/>
    <s v="UN"/>
    <x v="4"/>
    <s v="INGRESO"/>
    <n v="11"/>
    <s v="Abr"/>
    <n v="2018"/>
  </r>
  <r>
    <d v="2018-08-09T00:00:00"/>
    <s v="OT-25806"/>
    <x v="409"/>
    <x v="356"/>
    <s v="UN"/>
    <x v="7"/>
    <s v="SALIDA"/>
    <n v="-14"/>
    <s v="Ago"/>
    <n v="2018"/>
  </r>
  <r>
    <d v="2018-07-16T00:00:00"/>
    <s v="OT-33682"/>
    <x v="411"/>
    <x v="305"/>
    <s v="UN"/>
    <x v="3"/>
    <s v="SALIDA"/>
    <n v="-15"/>
    <s v="Jul"/>
    <n v="2018"/>
  </r>
  <r>
    <d v="2018-03-25T00:00:00"/>
    <s v="OT-27418"/>
    <x v="491"/>
    <x v="417"/>
    <s v="UN"/>
    <x v="1"/>
    <s v="INGRESO"/>
    <n v="17"/>
    <s v="Mar"/>
    <n v="2018"/>
  </r>
  <r>
    <d v="2018-03-01T00:00:00"/>
    <s v="OT-23066"/>
    <x v="184"/>
    <x v="169"/>
    <s v="UN"/>
    <x v="4"/>
    <s v="INGRESO"/>
    <n v="14"/>
    <s v="Mar"/>
    <n v="2018"/>
  </r>
  <r>
    <d v="2018-04-23T00:00:00"/>
    <s v="OT-43567"/>
    <x v="535"/>
    <x v="445"/>
    <s v="UN"/>
    <x v="7"/>
    <s v="INGRESO"/>
    <n v="17"/>
    <s v="Abr"/>
    <n v="2018"/>
  </r>
  <r>
    <d v="2018-06-29T00:00:00"/>
    <s v="OT-25328"/>
    <x v="969"/>
    <x v="744"/>
    <s v="UN"/>
    <x v="7"/>
    <s v="INGRESO"/>
    <n v="11"/>
    <s v="Jun"/>
    <n v="2018"/>
  </r>
  <r>
    <d v="2018-07-26T00:00:00"/>
    <s v="OT-44026"/>
    <x v="329"/>
    <x v="293"/>
    <s v="UN"/>
    <x v="3"/>
    <s v="INGRESO"/>
    <n v="14"/>
    <s v="Jul"/>
    <n v="2018"/>
  </r>
  <r>
    <d v="2018-06-18T00:00:00"/>
    <s v="OT-44468"/>
    <x v="884"/>
    <x v="690"/>
    <s v="UN"/>
    <x v="4"/>
    <s v="SALIDA"/>
    <n v="-8"/>
    <s v="Jun"/>
    <n v="2018"/>
  </r>
  <r>
    <d v="2018-03-02T00:00:00"/>
    <s v="OT-42147"/>
    <x v="488"/>
    <x v="414"/>
    <s v="UN"/>
    <x v="9"/>
    <s v="SALIDA"/>
    <n v="-7"/>
    <s v="Mar"/>
    <n v="2018"/>
  </r>
  <r>
    <d v="2018-01-06T00:00:00"/>
    <s v="OT-33891"/>
    <x v="850"/>
    <x v="316"/>
    <s v="UN"/>
    <x v="7"/>
    <s v="SALIDA"/>
    <n v="-10"/>
    <s v="Ene"/>
    <n v="2018"/>
  </r>
  <r>
    <d v="2018-03-26T00:00:00"/>
    <s v="OT-18876"/>
    <x v="428"/>
    <x v="369"/>
    <s v="UN"/>
    <x v="1"/>
    <s v="INGRESO"/>
    <n v="18"/>
    <s v="Mar"/>
    <n v="2018"/>
  </r>
  <r>
    <d v="2018-08-24T00:00:00"/>
    <s v="OT-45408"/>
    <x v="752"/>
    <x v="0"/>
    <s v="UN"/>
    <x v="0"/>
    <s v="INGRESO"/>
    <n v="13"/>
    <s v="Ago"/>
    <n v="2018"/>
  </r>
  <r>
    <d v="2018-01-30T00:00:00"/>
    <s v="OT-40250"/>
    <x v="26"/>
    <x v="24"/>
    <s v="UN"/>
    <x v="4"/>
    <s v="INGRESO"/>
    <n v="10"/>
    <s v="Ene"/>
    <n v="2018"/>
  </r>
  <r>
    <d v="2018-05-21T00:00:00"/>
    <s v="OT-13528"/>
    <x v="717"/>
    <x v="29"/>
    <s v="UN"/>
    <x v="7"/>
    <s v="INGRESO"/>
    <n v="13"/>
    <s v="May"/>
    <n v="2018"/>
  </r>
  <r>
    <d v="2018-06-16T00:00:00"/>
    <s v="OT-15504"/>
    <x v="819"/>
    <x v="73"/>
    <s v="UN"/>
    <x v="3"/>
    <s v="INGRESO"/>
    <n v="10"/>
    <s v="Jun"/>
    <n v="2018"/>
  </r>
  <r>
    <d v="2018-02-22T00:00:00"/>
    <s v="OT-34078"/>
    <x v="853"/>
    <x v="666"/>
    <s v="UN"/>
    <x v="9"/>
    <s v="SALIDA"/>
    <n v="-14"/>
    <s v="Feb"/>
    <n v="2018"/>
  </r>
  <r>
    <d v="2018-04-28T00:00:00"/>
    <s v="OT-26358"/>
    <x v="528"/>
    <x v="442"/>
    <s v="UN"/>
    <x v="9"/>
    <s v="SALIDA"/>
    <n v="-20"/>
    <s v="Abr"/>
    <n v="2018"/>
  </r>
  <r>
    <d v="2018-07-07T00:00:00"/>
    <s v="OT-17523"/>
    <x v="970"/>
    <x v="745"/>
    <s v="UN"/>
    <x v="9"/>
    <s v="INGRESO"/>
    <n v="14"/>
    <s v="Jul"/>
    <n v="2018"/>
  </r>
  <r>
    <d v="2018-01-31T00:00:00"/>
    <s v="OT-26634"/>
    <x v="255"/>
    <x v="232"/>
    <s v="UN"/>
    <x v="3"/>
    <s v="SALIDA"/>
    <n v="-9"/>
    <s v="Ene"/>
    <n v="2018"/>
  </r>
  <r>
    <d v="2018-06-07T00:00:00"/>
    <s v="OT-35880"/>
    <x v="971"/>
    <x v="569"/>
    <s v="UN"/>
    <x v="8"/>
    <s v="INGRESO"/>
    <n v="12"/>
    <s v="Jun"/>
    <n v="2018"/>
  </r>
  <r>
    <d v="2018-05-18T00:00:00"/>
    <s v="OT-14275"/>
    <x v="556"/>
    <x v="461"/>
    <s v="UN"/>
    <x v="7"/>
    <s v="SALIDA"/>
    <n v="-12"/>
    <s v="May"/>
    <n v="2018"/>
  </r>
  <r>
    <d v="2018-04-28T00:00:00"/>
    <s v="OT-39244"/>
    <x v="628"/>
    <x v="100"/>
    <s v="UN"/>
    <x v="7"/>
    <s v="SALIDA"/>
    <n v="-9"/>
    <s v="Abr"/>
    <n v="2018"/>
  </r>
  <r>
    <d v="2018-02-21T00:00:00"/>
    <s v="OT-31885"/>
    <x v="656"/>
    <x v="178"/>
    <s v="UN"/>
    <x v="10"/>
    <s v="SALIDA"/>
    <n v="-13"/>
    <s v="Feb"/>
    <n v="2018"/>
  </r>
  <r>
    <d v="2018-02-23T00:00:00"/>
    <s v="OT-26525"/>
    <x v="972"/>
    <x v="746"/>
    <s v="UN"/>
    <x v="4"/>
    <s v="SALIDA"/>
    <n v="-15"/>
    <s v="Feb"/>
    <n v="2018"/>
  </r>
  <r>
    <d v="2018-05-23T00:00:00"/>
    <s v="OT-28999"/>
    <x v="362"/>
    <x v="322"/>
    <s v="UN"/>
    <x v="4"/>
    <s v="SALIDA"/>
    <n v="-12"/>
    <s v="May"/>
    <n v="2018"/>
  </r>
  <r>
    <d v="2018-01-19T00:00:00"/>
    <s v="OT-14977"/>
    <x v="838"/>
    <x v="70"/>
    <s v="UN"/>
    <x v="6"/>
    <s v="INGRESO"/>
    <n v="11"/>
    <s v="Ene"/>
    <n v="2018"/>
  </r>
  <r>
    <d v="2018-08-20T00:00:00"/>
    <s v="OT-12468"/>
    <x v="527"/>
    <x v="26"/>
    <s v="UN"/>
    <x v="6"/>
    <s v="SALIDA"/>
    <n v="-15"/>
    <s v="Ago"/>
    <n v="2018"/>
  </r>
  <r>
    <d v="2018-01-09T00:00:00"/>
    <s v="OT-31268"/>
    <x v="716"/>
    <x v="574"/>
    <s v="UN"/>
    <x v="4"/>
    <s v="INGRESO"/>
    <n v="13"/>
    <s v="Ene"/>
    <n v="2018"/>
  </r>
  <r>
    <d v="2018-03-26T00:00:00"/>
    <s v="OT-10319"/>
    <x v="219"/>
    <x v="198"/>
    <s v="UN"/>
    <x v="10"/>
    <s v="SALIDA"/>
    <n v="-15"/>
    <s v="Mar"/>
    <n v="2018"/>
  </r>
  <r>
    <d v="2018-08-15T00:00:00"/>
    <s v="OT-13862"/>
    <x v="582"/>
    <x v="481"/>
    <s v="UN"/>
    <x v="4"/>
    <s v="INGRESO"/>
    <n v="11"/>
    <s v="Ago"/>
    <n v="2018"/>
  </r>
  <r>
    <d v="2018-08-13T00:00:00"/>
    <s v="OT-22028"/>
    <x v="456"/>
    <x v="389"/>
    <s v="UN"/>
    <x v="4"/>
    <s v="INGRESO"/>
    <n v="17"/>
    <s v="Ago"/>
    <n v="2018"/>
  </r>
  <r>
    <d v="2018-01-16T00:00:00"/>
    <s v="OT-47831"/>
    <x v="668"/>
    <x v="149"/>
    <s v="UN"/>
    <x v="10"/>
    <s v="SALIDA"/>
    <n v="-14"/>
    <s v="Ene"/>
    <n v="2018"/>
  </r>
  <r>
    <d v="2018-04-16T00:00:00"/>
    <s v="OT-11190"/>
    <x v="698"/>
    <x v="457"/>
    <s v="UN"/>
    <x v="9"/>
    <s v="SALIDA"/>
    <n v="-18"/>
    <s v="Abr"/>
    <n v="2018"/>
  </r>
  <r>
    <d v="2018-02-02T00:00:00"/>
    <s v="OT-32824"/>
    <x v="281"/>
    <x v="255"/>
    <s v="UN"/>
    <x v="4"/>
    <s v="SALIDA"/>
    <n v="-6"/>
    <s v="Feb"/>
    <n v="2018"/>
  </r>
  <r>
    <d v="2018-06-14T00:00:00"/>
    <s v="OT-12121"/>
    <x v="672"/>
    <x v="31"/>
    <s v="UN"/>
    <x v="1"/>
    <s v="INGRESO"/>
    <n v="20"/>
    <s v="Jun"/>
    <n v="2018"/>
  </r>
  <r>
    <d v="2018-08-14T00:00:00"/>
    <s v="OT-41408"/>
    <x v="404"/>
    <x v="29"/>
    <s v="UN"/>
    <x v="7"/>
    <s v="SALIDA"/>
    <n v="-19"/>
    <s v="Ago"/>
    <n v="2018"/>
  </r>
  <r>
    <d v="2018-04-03T00:00:00"/>
    <s v="OT-10723"/>
    <x v="80"/>
    <x v="75"/>
    <s v="UN"/>
    <x v="7"/>
    <s v="SALIDA"/>
    <n v="-10"/>
    <s v="Abr"/>
    <n v="2018"/>
  </r>
  <r>
    <d v="2018-05-12T00:00:00"/>
    <s v="OT-22866"/>
    <x v="475"/>
    <x v="404"/>
    <s v="UN"/>
    <x v="3"/>
    <s v="INGRESO"/>
    <n v="10"/>
    <s v="May"/>
    <n v="2018"/>
  </r>
  <r>
    <d v="2018-02-07T00:00:00"/>
    <s v="OT-43915"/>
    <x v="151"/>
    <x v="142"/>
    <s v="UN"/>
    <x v="1"/>
    <s v="INGRESO"/>
    <n v="11"/>
    <s v="Feb"/>
    <n v="2018"/>
  </r>
  <r>
    <d v="2018-01-02T00:00:00"/>
    <s v="OT-23840"/>
    <x v="254"/>
    <x v="231"/>
    <s v="UN"/>
    <x v="7"/>
    <s v="SALIDA"/>
    <n v="-12"/>
    <s v="Ene"/>
    <n v="2018"/>
  </r>
  <r>
    <d v="2018-02-22T00:00:00"/>
    <s v="OT-14181"/>
    <x v="607"/>
    <x v="500"/>
    <s v="UN"/>
    <x v="7"/>
    <s v="INGRESO"/>
    <n v="13"/>
    <s v="Feb"/>
    <n v="2018"/>
  </r>
  <r>
    <d v="2018-07-22T00:00:00"/>
    <s v="OT-40073"/>
    <x v="643"/>
    <x v="421"/>
    <s v="UN"/>
    <x v="7"/>
    <s v="INGRESO"/>
    <n v="12"/>
    <s v="Jul"/>
    <n v="2018"/>
  </r>
  <r>
    <d v="2018-01-11T00:00:00"/>
    <s v="OT-13968"/>
    <x v="849"/>
    <x v="664"/>
    <s v="UN"/>
    <x v="6"/>
    <s v="SALIDA"/>
    <n v="-7"/>
    <s v="Ene"/>
    <n v="2018"/>
  </r>
  <r>
    <d v="2018-08-02T00:00:00"/>
    <s v="OT-24574"/>
    <x v="759"/>
    <x v="206"/>
    <s v="UN"/>
    <x v="4"/>
    <s v="INGRESO"/>
    <n v="14"/>
    <s v="Ago"/>
    <n v="2018"/>
  </r>
  <r>
    <d v="2018-07-21T00:00:00"/>
    <s v="OT-39771"/>
    <x v="716"/>
    <x v="574"/>
    <s v="UN"/>
    <x v="4"/>
    <s v="INGRESO"/>
    <n v="12"/>
    <s v="Jul"/>
    <n v="2018"/>
  </r>
  <r>
    <d v="2018-06-05T00:00:00"/>
    <s v="OT-23783"/>
    <x v="176"/>
    <x v="163"/>
    <s v="UN"/>
    <x v="2"/>
    <s v="SALIDA"/>
    <n v="-14"/>
    <s v="Jun"/>
    <n v="2018"/>
  </r>
  <r>
    <d v="2018-02-28T00:00:00"/>
    <s v="OT-40796"/>
    <x v="688"/>
    <x v="556"/>
    <s v="UN"/>
    <x v="0"/>
    <s v="INGRESO"/>
    <n v="12"/>
    <s v="Feb"/>
    <n v="2018"/>
  </r>
  <r>
    <d v="2018-03-28T00:00:00"/>
    <s v="OT-29849"/>
    <x v="583"/>
    <x v="268"/>
    <s v="UN"/>
    <x v="1"/>
    <s v="INGRESO"/>
    <n v="18"/>
    <s v="Mar"/>
    <n v="2018"/>
  </r>
  <r>
    <d v="2018-05-28T00:00:00"/>
    <s v="OT-40119"/>
    <x v="932"/>
    <x v="91"/>
    <s v="UN"/>
    <x v="3"/>
    <s v="SALIDA"/>
    <n v="-6"/>
    <s v="May"/>
    <n v="2018"/>
  </r>
  <r>
    <d v="2018-01-05T00:00:00"/>
    <s v="OT-31586"/>
    <x v="412"/>
    <x v="358"/>
    <s v="UN"/>
    <x v="9"/>
    <s v="SALIDA"/>
    <n v="-13"/>
    <s v="Ene"/>
    <n v="2018"/>
  </r>
  <r>
    <d v="2018-02-24T00:00:00"/>
    <s v="OT-11330"/>
    <x v="873"/>
    <x v="681"/>
    <s v="UN"/>
    <x v="4"/>
    <s v="SALIDA"/>
    <n v="-14"/>
    <s v="Feb"/>
    <n v="2018"/>
  </r>
  <r>
    <d v="2018-05-03T00:00:00"/>
    <s v="OT-34876"/>
    <x v="144"/>
    <x v="135"/>
    <s v="UN"/>
    <x v="7"/>
    <s v="SALIDA"/>
    <n v="-16"/>
    <s v="May"/>
    <n v="2018"/>
  </r>
  <r>
    <d v="2018-04-09T00:00:00"/>
    <s v="OT-38007"/>
    <x v="272"/>
    <x v="246"/>
    <s v="UN"/>
    <x v="4"/>
    <s v="INGRESO"/>
    <n v="14"/>
    <s v="Abr"/>
    <n v="2018"/>
  </r>
  <r>
    <d v="2018-06-13T00:00:00"/>
    <s v="OT-44255"/>
    <x v="954"/>
    <x v="459"/>
    <s v="UN"/>
    <x v="9"/>
    <s v="INGRESO"/>
    <n v="15"/>
    <s v="Jun"/>
    <n v="2018"/>
  </r>
  <r>
    <d v="2018-06-23T00:00:00"/>
    <s v="OT-35745"/>
    <x v="906"/>
    <x v="147"/>
    <s v="UN"/>
    <x v="10"/>
    <s v="INGRESO"/>
    <n v="14"/>
    <s v="Jun"/>
    <n v="2018"/>
  </r>
  <r>
    <d v="2018-07-28T00:00:00"/>
    <s v="OT-33067"/>
    <x v="656"/>
    <x v="178"/>
    <s v="UN"/>
    <x v="10"/>
    <s v="INGRESO"/>
    <n v="15"/>
    <s v="Jul"/>
    <n v="2018"/>
  </r>
  <r>
    <d v="2018-03-22T00:00:00"/>
    <s v="OT-30604"/>
    <x v="234"/>
    <x v="212"/>
    <s v="UN"/>
    <x v="3"/>
    <s v="SALIDA"/>
    <n v="-10"/>
    <s v="Mar"/>
    <n v="2018"/>
  </r>
  <r>
    <d v="2018-07-29T00:00:00"/>
    <s v="OT-47704"/>
    <x v="327"/>
    <x v="172"/>
    <s v="UN"/>
    <x v="8"/>
    <s v="SALIDA"/>
    <n v="-10"/>
    <s v="Jul"/>
    <n v="2018"/>
  </r>
  <r>
    <d v="2018-03-01T00:00:00"/>
    <s v="OT-28689"/>
    <x v="565"/>
    <x v="469"/>
    <s v="UN"/>
    <x v="0"/>
    <s v="INGRESO"/>
    <n v="14"/>
    <s v="Mar"/>
    <n v="2018"/>
  </r>
  <r>
    <d v="2018-02-15T00:00:00"/>
    <s v="OT-19217"/>
    <x v="161"/>
    <x v="150"/>
    <s v="UN"/>
    <x v="5"/>
    <s v="INGRESO"/>
    <n v="15"/>
    <s v="Feb"/>
    <n v="2018"/>
  </r>
  <r>
    <d v="2018-02-13T00:00:00"/>
    <s v="OT-38541"/>
    <x v="319"/>
    <x v="286"/>
    <s v="UN"/>
    <x v="7"/>
    <s v="SALIDA"/>
    <n v="-11"/>
    <s v="Feb"/>
    <n v="2018"/>
  </r>
  <r>
    <d v="2018-01-01T00:00:00"/>
    <s v="OT-32924"/>
    <x v="952"/>
    <x v="8"/>
    <s v="UN"/>
    <x v="6"/>
    <s v="INGRESO"/>
    <n v="16"/>
    <s v="Ene"/>
    <n v="2018"/>
  </r>
  <r>
    <d v="2018-06-07T00:00:00"/>
    <s v="OT-23142"/>
    <x v="811"/>
    <x v="636"/>
    <s v="UN"/>
    <x v="9"/>
    <s v="SALIDA"/>
    <n v="-7"/>
    <s v="Jun"/>
    <n v="2018"/>
  </r>
  <r>
    <d v="2018-04-20T00:00:00"/>
    <s v="OT-48382"/>
    <x v="670"/>
    <x v="542"/>
    <s v="UN"/>
    <x v="7"/>
    <s v="SALIDA"/>
    <n v="-15"/>
    <s v="Abr"/>
    <n v="2018"/>
  </r>
  <r>
    <d v="2018-01-08T00:00:00"/>
    <s v="OT-36611"/>
    <x v="924"/>
    <x v="716"/>
    <s v="UN"/>
    <x v="12"/>
    <s v="SALIDA"/>
    <n v="-18"/>
    <s v="Ene"/>
    <n v="2018"/>
  </r>
  <r>
    <d v="2018-03-30T00:00:00"/>
    <s v="OT-40198"/>
    <x v="134"/>
    <x v="126"/>
    <s v="UN"/>
    <x v="7"/>
    <s v="INGRESO"/>
    <n v="17"/>
    <s v="Mar"/>
    <n v="2018"/>
  </r>
  <r>
    <d v="2018-07-21T00:00:00"/>
    <s v="OT-19816"/>
    <x v="973"/>
    <x v="747"/>
    <s v="UN"/>
    <x v="9"/>
    <s v="INGRESO"/>
    <n v="13"/>
    <s v="Jul"/>
    <n v="2018"/>
  </r>
  <r>
    <d v="2018-03-10T00:00:00"/>
    <s v="OT-20846"/>
    <x v="439"/>
    <x v="378"/>
    <s v="UN"/>
    <x v="9"/>
    <s v="SALIDA"/>
    <n v="-5"/>
    <s v="Mar"/>
    <n v="2018"/>
  </r>
  <r>
    <d v="2018-05-26T00:00:00"/>
    <s v="OT-49435"/>
    <x v="325"/>
    <x v="290"/>
    <s v="UN"/>
    <x v="9"/>
    <s v="SALIDA"/>
    <n v="-19"/>
    <s v="May"/>
    <n v="2018"/>
  </r>
  <r>
    <d v="2018-05-08T00:00:00"/>
    <s v="OT-15106"/>
    <x v="235"/>
    <x v="213"/>
    <s v="UN"/>
    <x v="3"/>
    <s v="INGRESO"/>
    <n v="10"/>
    <s v="May"/>
    <n v="2018"/>
  </r>
  <r>
    <d v="2018-02-02T00:00:00"/>
    <s v="OT-21156"/>
    <x v="206"/>
    <x v="26"/>
    <s v="UN"/>
    <x v="6"/>
    <s v="SALIDA"/>
    <n v="-16"/>
    <s v="Feb"/>
    <n v="2018"/>
  </r>
  <r>
    <d v="2018-05-17T00:00:00"/>
    <s v="OT-13058"/>
    <x v="275"/>
    <x v="249"/>
    <s v="UN"/>
    <x v="9"/>
    <s v="SALIDA"/>
    <n v="-20"/>
    <s v="May"/>
    <n v="2018"/>
  </r>
  <r>
    <d v="2018-02-04T00:00:00"/>
    <s v="OT-49292"/>
    <x v="637"/>
    <x v="522"/>
    <s v="UN"/>
    <x v="10"/>
    <s v="SALIDA"/>
    <n v="-11"/>
    <s v="Feb"/>
    <n v="2018"/>
  </r>
  <r>
    <d v="2018-06-11T00:00:00"/>
    <s v="OT-38483"/>
    <x v="433"/>
    <x v="374"/>
    <s v="UN"/>
    <x v="4"/>
    <s v="INGRESO"/>
    <n v="13"/>
    <s v="Jun"/>
    <n v="2018"/>
  </r>
  <r>
    <d v="2018-02-27T00:00:00"/>
    <s v="OT-13189"/>
    <x v="444"/>
    <x v="110"/>
    <s v="UN"/>
    <x v="8"/>
    <s v="INGRESO"/>
    <n v="12"/>
    <s v="Feb"/>
    <n v="2018"/>
  </r>
  <r>
    <d v="2018-01-15T00:00:00"/>
    <s v="OT-37973"/>
    <x v="453"/>
    <x v="386"/>
    <s v="UN"/>
    <x v="13"/>
    <s v="SALIDA"/>
    <n v="-6"/>
    <s v="Ene"/>
    <n v="2018"/>
  </r>
  <r>
    <d v="2018-08-18T00:00:00"/>
    <s v="OT-29594"/>
    <x v="259"/>
    <x v="236"/>
    <s v="UN"/>
    <x v="9"/>
    <s v="INGRESO"/>
    <n v="10"/>
    <s v="Ago"/>
    <n v="2018"/>
  </r>
  <r>
    <d v="2018-07-27T00:00:00"/>
    <s v="OT-44012"/>
    <x v="446"/>
    <x v="381"/>
    <s v="UN"/>
    <x v="4"/>
    <s v="INGRESO"/>
    <n v="11"/>
    <s v="Jul"/>
    <n v="2018"/>
  </r>
  <r>
    <d v="2018-07-24T00:00:00"/>
    <s v="OT-35721"/>
    <x v="648"/>
    <x v="366"/>
    <s v="UN"/>
    <x v="2"/>
    <s v="SALIDA"/>
    <n v="-14"/>
    <s v="Jul"/>
    <n v="2018"/>
  </r>
  <r>
    <d v="2018-04-20T00:00:00"/>
    <s v="OT-32131"/>
    <x v="362"/>
    <x v="322"/>
    <s v="UN"/>
    <x v="4"/>
    <s v="SALIDA"/>
    <n v="-20"/>
    <s v="Abr"/>
    <n v="2018"/>
  </r>
  <r>
    <d v="2018-01-27T00:00:00"/>
    <s v="OT-16673"/>
    <x v="838"/>
    <x v="70"/>
    <s v="UN"/>
    <x v="6"/>
    <s v="INGRESO"/>
    <n v="19"/>
    <s v="Ene"/>
    <n v="2018"/>
  </r>
  <r>
    <d v="2018-05-18T00:00:00"/>
    <s v="OT-44704"/>
    <x v="265"/>
    <x v="240"/>
    <s v="UN"/>
    <x v="0"/>
    <s v="INGRESO"/>
    <n v="10"/>
    <s v="May"/>
    <n v="2018"/>
  </r>
  <r>
    <d v="2018-03-13T00:00:00"/>
    <s v="OT-13242"/>
    <x v="879"/>
    <x v="686"/>
    <s v="UN"/>
    <x v="4"/>
    <s v="SALIDA"/>
    <n v="-18"/>
    <s v="Mar"/>
    <n v="2018"/>
  </r>
  <r>
    <d v="2018-05-26T00:00:00"/>
    <s v="OT-45352"/>
    <x v="331"/>
    <x v="295"/>
    <s v="UN"/>
    <x v="5"/>
    <s v="SALIDA"/>
    <n v="-7"/>
    <s v="May"/>
    <n v="2018"/>
  </r>
  <r>
    <d v="2018-06-29T00:00:00"/>
    <s v="OT-21532"/>
    <x v="454"/>
    <x v="387"/>
    <s v="UN"/>
    <x v="7"/>
    <s v="INGRESO"/>
    <n v="20"/>
    <s v="Jun"/>
    <n v="2018"/>
  </r>
  <r>
    <d v="2018-02-01T00:00:00"/>
    <s v="OT-25968"/>
    <x v="974"/>
    <x v="748"/>
    <s v="UN"/>
    <x v="10"/>
    <s v="SALIDA"/>
    <n v="-5"/>
    <s v="Feb"/>
    <n v="2018"/>
  </r>
  <r>
    <d v="2018-07-19T00:00:00"/>
    <s v="OT-24381"/>
    <x v="193"/>
    <x v="65"/>
    <s v="UN"/>
    <x v="6"/>
    <s v="INGRESO"/>
    <n v="14"/>
    <s v="Jul"/>
    <n v="2018"/>
  </r>
  <r>
    <d v="2018-07-26T00:00:00"/>
    <s v="OT-14668"/>
    <x v="625"/>
    <x v="503"/>
    <s v="UN"/>
    <x v="3"/>
    <s v="SALIDA"/>
    <n v="-6"/>
    <s v="Jul"/>
    <n v="2018"/>
  </r>
  <r>
    <d v="2018-08-23T00:00:00"/>
    <s v="OT-21967"/>
    <x v="390"/>
    <x v="343"/>
    <s v="UN"/>
    <x v="8"/>
    <s v="INGRESO"/>
    <n v="16"/>
    <s v="Ago"/>
    <n v="2018"/>
  </r>
  <r>
    <d v="2018-07-21T00:00:00"/>
    <s v="OT-45604"/>
    <x v="930"/>
    <x v="719"/>
    <s v="UN"/>
    <x v="12"/>
    <s v="SALIDA"/>
    <n v="-18"/>
    <s v="Jul"/>
    <n v="2018"/>
  </r>
  <r>
    <d v="2018-04-08T00:00:00"/>
    <s v="OT-30901"/>
    <x v="886"/>
    <x v="692"/>
    <s v="UN"/>
    <x v="4"/>
    <s v="SALIDA"/>
    <n v="-8"/>
    <s v="Abr"/>
    <n v="2018"/>
  </r>
  <r>
    <d v="2018-05-27T00:00:00"/>
    <s v="OT-33347"/>
    <x v="625"/>
    <x v="503"/>
    <s v="UN"/>
    <x v="3"/>
    <s v="INGRESO"/>
    <n v="19"/>
    <s v="May"/>
    <n v="2018"/>
  </r>
  <r>
    <d v="2018-08-12T00:00:00"/>
    <s v="OT-41514"/>
    <x v="78"/>
    <x v="73"/>
    <s v="UN"/>
    <x v="3"/>
    <s v="SALIDA"/>
    <n v="-10"/>
    <s v="Ago"/>
    <n v="2018"/>
  </r>
  <r>
    <d v="2018-02-03T00:00:00"/>
    <s v="OT-10781"/>
    <x v="648"/>
    <x v="366"/>
    <s v="UN"/>
    <x v="2"/>
    <s v="SALIDA"/>
    <n v="-18"/>
    <s v="Feb"/>
    <n v="2018"/>
  </r>
  <r>
    <d v="2018-06-27T00:00:00"/>
    <s v="OT-24306"/>
    <x v="857"/>
    <x v="669"/>
    <s v="UN"/>
    <x v="2"/>
    <s v="SALIDA"/>
    <n v="-17"/>
    <s v="Jun"/>
    <n v="2018"/>
  </r>
  <r>
    <d v="2018-05-01T00:00:00"/>
    <s v="OT-41088"/>
    <x v="581"/>
    <x v="14"/>
    <s v="UN"/>
    <x v="7"/>
    <s v="SALIDA"/>
    <n v="-6"/>
    <s v="May"/>
    <n v="2018"/>
  </r>
  <r>
    <d v="2018-04-23T00:00:00"/>
    <s v="OT-41655"/>
    <x v="975"/>
    <x v="221"/>
    <s v="UN"/>
    <x v="6"/>
    <s v="SALIDA"/>
    <n v="-13"/>
    <s v="Abr"/>
    <n v="2018"/>
  </r>
  <r>
    <d v="2018-06-10T00:00:00"/>
    <s v="OT-46372"/>
    <x v="631"/>
    <x v="516"/>
    <s v="UN"/>
    <x v="4"/>
    <s v="SALIDA"/>
    <n v="-12"/>
    <s v="Jun"/>
    <n v="2018"/>
  </r>
  <r>
    <d v="2018-02-11T00:00:00"/>
    <s v="OT-13425"/>
    <x v="51"/>
    <x v="48"/>
    <s v="UN"/>
    <x v="10"/>
    <s v="INGRESO"/>
    <n v="18"/>
    <s v="Feb"/>
    <n v="2018"/>
  </r>
  <r>
    <d v="2018-03-25T00:00:00"/>
    <s v="OT-19447"/>
    <x v="556"/>
    <x v="461"/>
    <s v="UN"/>
    <x v="7"/>
    <s v="SALIDA"/>
    <n v="-10"/>
    <s v="Mar"/>
    <n v="2018"/>
  </r>
  <r>
    <d v="2018-03-28T00:00:00"/>
    <s v="OT-47651"/>
    <x v="324"/>
    <x v="289"/>
    <s v="UN"/>
    <x v="4"/>
    <s v="INGRESO"/>
    <n v="18"/>
    <s v="Mar"/>
    <n v="2018"/>
  </r>
  <r>
    <d v="2018-02-05T00:00:00"/>
    <s v="OT-19153"/>
    <x v="675"/>
    <x v="546"/>
    <s v="UN"/>
    <x v="5"/>
    <s v="SALIDA"/>
    <n v="-11"/>
    <s v="Feb"/>
    <n v="2018"/>
  </r>
  <r>
    <d v="2018-04-11T00:00:00"/>
    <s v="OT-47497"/>
    <x v="23"/>
    <x v="21"/>
    <s v="UN"/>
    <x v="11"/>
    <s v="INGRESO"/>
    <n v="18"/>
    <s v="Abr"/>
    <n v="2018"/>
  </r>
  <r>
    <d v="2018-03-29T00:00:00"/>
    <s v="OT-20055"/>
    <x v="468"/>
    <x v="397"/>
    <s v="UN"/>
    <x v="7"/>
    <s v="SALIDA"/>
    <n v="-6"/>
    <s v="Mar"/>
    <n v="2018"/>
  </r>
  <r>
    <d v="2018-04-01T00:00:00"/>
    <s v="OT-30454"/>
    <x v="437"/>
    <x v="376"/>
    <s v="UN"/>
    <x v="6"/>
    <s v="INGRESO"/>
    <n v="18"/>
    <s v="Abr"/>
    <n v="2018"/>
  </r>
  <r>
    <d v="2018-06-01T00:00:00"/>
    <s v="OT-30781"/>
    <x v="674"/>
    <x v="545"/>
    <s v="UN"/>
    <x v="7"/>
    <s v="INGRESO"/>
    <n v="17"/>
    <s v="Jun"/>
    <n v="2018"/>
  </r>
  <r>
    <d v="2018-05-24T00:00:00"/>
    <s v="OT-37867"/>
    <x v="716"/>
    <x v="574"/>
    <s v="UN"/>
    <x v="4"/>
    <s v="SALIDA"/>
    <n v="-9"/>
    <s v="May"/>
    <n v="2018"/>
  </r>
  <r>
    <d v="2018-07-25T00:00:00"/>
    <s v="OT-44504"/>
    <x v="597"/>
    <x v="493"/>
    <s v="UN"/>
    <x v="4"/>
    <s v="SALIDA"/>
    <n v="-13"/>
    <s v="Jul"/>
    <n v="2018"/>
  </r>
  <r>
    <d v="2018-06-07T00:00:00"/>
    <s v="OT-46069"/>
    <x v="240"/>
    <x v="217"/>
    <s v="UN"/>
    <x v="4"/>
    <s v="SALIDA"/>
    <n v="-16"/>
    <s v="Jun"/>
    <n v="2018"/>
  </r>
  <r>
    <d v="2018-01-19T00:00:00"/>
    <s v="OT-13641"/>
    <x v="335"/>
    <x v="298"/>
    <s v="UN"/>
    <x v="7"/>
    <s v="SALIDA"/>
    <n v="-9"/>
    <s v="Ene"/>
    <n v="2018"/>
  </r>
  <r>
    <d v="2018-02-09T00:00:00"/>
    <s v="OT-41068"/>
    <x v="719"/>
    <x v="576"/>
    <s v="UN"/>
    <x v="5"/>
    <s v="SALIDA"/>
    <n v="-19"/>
    <s v="Feb"/>
    <n v="2018"/>
  </r>
  <r>
    <d v="2018-04-10T00:00:00"/>
    <s v="OT-18105"/>
    <x v="971"/>
    <x v="569"/>
    <s v="UN"/>
    <x v="8"/>
    <s v="INGRESO"/>
    <n v="19"/>
    <s v="Abr"/>
    <n v="2018"/>
  </r>
  <r>
    <d v="2018-01-21T00:00:00"/>
    <s v="OT-25142"/>
    <x v="182"/>
    <x v="167"/>
    <s v="UN"/>
    <x v="5"/>
    <s v="SALIDA"/>
    <n v="-9"/>
    <s v="Ene"/>
    <n v="2018"/>
  </r>
  <r>
    <d v="2018-08-20T00:00:00"/>
    <s v="OT-22946"/>
    <x v="439"/>
    <x v="378"/>
    <s v="UN"/>
    <x v="9"/>
    <s v="SALIDA"/>
    <n v="-19"/>
    <s v="Ago"/>
    <n v="2018"/>
  </r>
  <r>
    <d v="2018-04-06T00:00:00"/>
    <s v="OT-27428"/>
    <x v="23"/>
    <x v="21"/>
    <s v="UN"/>
    <x v="11"/>
    <s v="INGRESO"/>
    <n v="12"/>
    <s v="Abr"/>
    <n v="2018"/>
  </r>
  <r>
    <d v="2018-03-02T00:00:00"/>
    <s v="OT-30657"/>
    <x v="565"/>
    <x v="469"/>
    <s v="UN"/>
    <x v="0"/>
    <s v="INGRESO"/>
    <n v="20"/>
    <s v="Mar"/>
    <n v="2018"/>
  </r>
  <r>
    <d v="2018-01-09T00:00:00"/>
    <s v="OT-28887"/>
    <x v="908"/>
    <x v="705"/>
    <s v="UN"/>
    <x v="9"/>
    <s v="INGRESO"/>
    <n v="16"/>
    <s v="Ene"/>
    <n v="2018"/>
  </r>
  <r>
    <d v="2018-05-04T00:00:00"/>
    <s v="OT-44160"/>
    <x v="151"/>
    <x v="142"/>
    <s v="UN"/>
    <x v="1"/>
    <s v="INGRESO"/>
    <n v="19"/>
    <s v="May"/>
    <n v="2018"/>
  </r>
  <r>
    <d v="2018-08-16T00:00:00"/>
    <s v="OT-34343"/>
    <x v="648"/>
    <x v="366"/>
    <s v="UN"/>
    <x v="2"/>
    <s v="SALIDA"/>
    <n v="-10"/>
    <s v="Ago"/>
    <n v="2018"/>
  </r>
  <r>
    <d v="2018-05-24T00:00:00"/>
    <s v="OT-23531"/>
    <x v="967"/>
    <x v="743"/>
    <s v="UN"/>
    <x v="3"/>
    <s v="SALIDA"/>
    <n v="-15"/>
    <s v="May"/>
    <n v="2018"/>
  </r>
  <r>
    <d v="2018-02-19T00:00:00"/>
    <s v="OT-45073"/>
    <x v="692"/>
    <x v="408"/>
    <s v="UN"/>
    <x v="6"/>
    <s v="SALIDA"/>
    <n v="-6"/>
    <s v="Feb"/>
    <n v="2018"/>
  </r>
  <r>
    <d v="2018-06-18T00:00:00"/>
    <s v="OT-25509"/>
    <x v="469"/>
    <x v="398"/>
    <s v="UN"/>
    <x v="12"/>
    <s v="SALIDA"/>
    <n v="-15"/>
    <s v="Jun"/>
    <n v="2018"/>
  </r>
  <r>
    <d v="2018-03-21T00:00:00"/>
    <s v="OT-20422"/>
    <x v="200"/>
    <x v="182"/>
    <s v="UN"/>
    <x v="7"/>
    <s v="INGRESO"/>
    <n v="12"/>
    <s v="Mar"/>
    <n v="2018"/>
  </r>
  <r>
    <d v="2018-05-19T00:00:00"/>
    <s v="OT-17020"/>
    <x v="838"/>
    <x v="70"/>
    <s v="UN"/>
    <x v="6"/>
    <s v="SALIDA"/>
    <n v="-14"/>
    <s v="May"/>
    <n v="2018"/>
  </r>
  <r>
    <d v="2018-06-30T00:00:00"/>
    <s v="OT-42528"/>
    <x v="711"/>
    <x v="571"/>
    <s v="UN"/>
    <x v="9"/>
    <s v="SALIDA"/>
    <n v="-15"/>
    <s v="Jun"/>
    <n v="2018"/>
  </r>
  <r>
    <d v="2018-07-05T00:00:00"/>
    <s v="OT-49261"/>
    <x v="823"/>
    <x v="375"/>
    <s v="UN"/>
    <x v="7"/>
    <s v="SALIDA"/>
    <n v="-10"/>
    <s v="Jul"/>
    <n v="2018"/>
  </r>
  <r>
    <d v="2018-02-18T00:00:00"/>
    <s v="OT-26380"/>
    <x v="15"/>
    <x v="14"/>
    <s v="UN"/>
    <x v="7"/>
    <s v="SALIDA"/>
    <n v="-17"/>
    <s v="Feb"/>
    <n v="2018"/>
  </r>
  <r>
    <d v="2018-02-16T00:00:00"/>
    <s v="OT-30313"/>
    <x v="853"/>
    <x v="666"/>
    <s v="UN"/>
    <x v="9"/>
    <s v="SALIDA"/>
    <n v="-6"/>
    <s v="Feb"/>
    <n v="2018"/>
  </r>
  <r>
    <d v="2018-04-28T00:00:00"/>
    <s v="OT-35326"/>
    <x v="202"/>
    <x v="184"/>
    <s v="UN"/>
    <x v="5"/>
    <s v="INGRESO"/>
    <n v="19"/>
    <s v="Abr"/>
    <n v="2018"/>
  </r>
  <r>
    <d v="2018-01-22T00:00:00"/>
    <s v="OT-29174"/>
    <x v="25"/>
    <x v="23"/>
    <s v="UN"/>
    <x v="7"/>
    <s v="SALIDA"/>
    <n v="-13"/>
    <s v="Ene"/>
    <n v="2018"/>
  </r>
  <r>
    <d v="2018-05-04T00:00:00"/>
    <s v="OT-21345"/>
    <x v="614"/>
    <x v="132"/>
    <s v="UN"/>
    <x v="0"/>
    <s v="SALIDA"/>
    <n v="-15"/>
    <s v="May"/>
    <n v="2018"/>
  </r>
  <r>
    <d v="2018-08-14T00:00:00"/>
    <s v="OT-27149"/>
    <x v="451"/>
    <x v="147"/>
    <s v="UN"/>
    <x v="9"/>
    <s v="INGRESO"/>
    <n v="11"/>
    <s v="Ago"/>
    <n v="2018"/>
  </r>
  <r>
    <d v="2018-06-29T00:00:00"/>
    <s v="OT-21591"/>
    <x v="411"/>
    <x v="305"/>
    <s v="UN"/>
    <x v="3"/>
    <s v="SALIDA"/>
    <n v="-18"/>
    <s v="Jun"/>
    <n v="2018"/>
  </r>
  <r>
    <d v="2018-02-27T00:00:00"/>
    <s v="OT-33094"/>
    <x v="794"/>
    <x v="73"/>
    <s v="UN"/>
    <x v="3"/>
    <s v="SALIDA"/>
    <n v="-9"/>
    <s v="Feb"/>
    <n v="2018"/>
  </r>
  <r>
    <d v="2018-04-20T00:00:00"/>
    <s v="OT-42488"/>
    <x v="836"/>
    <x v="654"/>
    <s v="UN"/>
    <x v="4"/>
    <s v="INGRESO"/>
    <n v="17"/>
    <s v="Abr"/>
    <n v="2018"/>
  </r>
  <r>
    <d v="2018-05-24T00:00:00"/>
    <s v="OT-38202"/>
    <x v="891"/>
    <x v="696"/>
    <s v="UN"/>
    <x v="8"/>
    <s v="INGRESO"/>
    <n v="20"/>
    <s v="May"/>
    <n v="2018"/>
  </r>
  <r>
    <d v="2018-03-09T00:00:00"/>
    <s v="OT-16932"/>
    <x v="847"/>
    <x v="662"/>
    <s v="UN"/>
    <x v="9"/>
    <s v="INGRESO"/>
    <n v="19"/>
    <s v="Mar"/>
    <n v="2018"/>
  </r>
  <r>
    <d v="2018-04-05T00:00:00"/>
    <s v="OT-37918"/>
    <x v="71"/>
    <x v="66"/>
    <s v="UN"/>
    <x v="8"/>
    <s v="SALIDA"/>
    <n v="-15"/>
    <s v="Abr"/>
    <n v="2018"/>
  </r>
  <r>
    <d v="2018-02-10T00:00:00"/>
    <s v="OT-49859"/>
    <x v="220"/>
    <x v="199"/>
    <s v="UN"/>
    <x v="7"/>
    <s v="SALIDA"/>
    <n v="-16"/>
    <s v="Feb"/>
    <n v="2018"/>
  </r>
  <r>
    <d v="2018-08-06T00:00:00"/>
    <s v="OT-24375"/>
    <x v="752"/>
    <x v="0"/>
    <s v="UN"/>
    <x v="0"/>
    <s v="SALIDA"/>
    <n v="-15"/>
    <s v="Ago"/>
    <n v="2018"/>
  </r>
  <r>
    <d v="2018-03-22T00:00:00"/>
    <s v="OT-48282"/>
    <x v="517"/>
    <x v="78"/>
    <s v="UN"/>
    <x v="7"/>
    <s v="SALIDA"/>
    <n v="-11"/>
    <s v="Mar"/>
    <n v="2018"/>
  </r>
  <r>
    <d v="2018-01-24T00:00:00"/>
    <s v="OT-19757"/>
    <x v="160"/>
    <x v="31"/>
    <s v="UN"/>
    <x v="1"/>
    <s v="INGRESO"/>
    <n v="12"/>
    <s v="Ene"/>
    <n v="2018"/>
  </r>
  <r>
    <d v="2018-06-08T00:00:00"/>
    <s v="OT-32900"/>
    <x v="137"/>
    <x v="129"/>
    <s v="UN"/>
    <x v="7"/>
    <s v="SALIDA"/>
    <n v="-14"/>
    <s v="Jun"/>
    <n v="2018"/>
  </r>
  <r>
    <d v="2018-03-06T00:00:00"/>
    <s v="OT-49822"/>
    <x v="976"/>
    <x v="132"/>
    <s v="UN"/>
    <x v="0"/>
    <s v="SALIDA"/>
    <n v="-19"/>
    <s v="Mar"/>
    <n v="2018"/>
  </r>
  <r>
    <d v="2018-07-02T00:00:00"/>
    <s v="OT-18974"/>
    <x v="257"/>
    <x v="234"/>
    <s v="UN"/>
    <x v="5"/>
    <s v="INGRESO"/>
    <n v="19"/>
    <s v="Jul"/>
    <n v="2018"/>
  </r>
  <r>
    <d v="2018-06-26T00:00:00"/>
    <s v="OT-14526"/>
    <x v="753"/>
    <x v="443"/>
    <s v="UN"/>
    <x v="1"/>
    <s v="INGRESO"/>
    <n v="17"/>
    <s v="Jun"/>
    <n v="2018"/>
  </r>
  <r>
    <d v="2018-03-09T00:00:00"/>
    <s v="OT-21993"/>
    <x v="829"/>
    <x v="650"/>
    <s v="UN"/>
    <x v="9"/>
    <s v="SALIDA"/>
    <n v="-19"/>
    <s v="Mar"/>
    <n v="2018"/>
  </r>
  <r>
    <d v="2018-01-16T00:00:00"/>
    <s v="OT-17686"/>
    <x v="685"/>
    <x v="553"/>
    <s v="UN"/>
    <x v="3"/>
    <s v="INGRESO"/>
    <n v="12"/>
    <s v="Ene"/>
    <n v="2018"/>
  </r>
  <r>
    <d v="2018-05-15T00:00:00"/>
    <s v="OT-22173"/>
    <x v="450"/>
    <x v="316"/>
    <s v="UN"/>
    <x v="7"/>
    <s v="INGRESO"/>
    <n v="17"/>
    <s v="May"/>
    <n v="2018"/>
  </r>
  <r>
    <d v="2018-03-28T00:00:00"/>
    <s v="OT-29055"/>
    <x v="611"/>
    <x v="503"/>
    <s v="UN"/>
    <x v="3"/>
    <s v="INGRESO"/>
    <n v="15"/>
    <s v="Mar"/>
    <n v="2018"/>
  </r>
  <r>
    <d v="2018-01-24T00:00:00"/>
    <s v="OT-26402"/>
    <x v="523"/>
    <x v="115"/>
    <s v="UN"/>
    <x v="7"/>
    <s v="INGRESO"/>
    <n v="20"/>
    <s v="Ene"/>
    <n v="2018"/>
  </r>
  <r>
    <d v="2018-05-14T00:00:00"/>
    <s v="OT-10817"/>
    <x v="575"/>
    <x v="477"/>
    <s v="UN"/>
    <x v="4"/>
    <s v="SALIDA"/>
    <n v="-8"/>
    <s v="May"/>
    <n v="2018"/>
  </r>
  <r>
    <d v="2018-01-02T00:00:00"/>
    <s v="OT-45419"/>
    <x v="259"/>
    <x v="236"/>
    <s v="UN"/>
    <x v="9"/>
    <s v="INGRESO"/>
    <n v="19"/>
    <s v="Ene"/>
    <n v="2018"/>
  </r>
  <r>
    <d v="2018-06-29T00:00:00"/>
    <s v="OT-15315"/>
    <x v="695"/>
    <x v="394"/>
    <s v="UN"/>
    <x v="4"/>
    <s v="SALIDA"/>
    <n v="-15"/>
    <s v="Jun"/>
    <n v="2018"/>
  </r>
  <r>
    <d v="2018-03-14T00:00:00"/>
    <s v="OT-12432"/>
    <x v="818"/>
    <x v="387"/>
    <s v="UN"/>
    <x v="7"/>
    <s v="SALIDA"/>
    <n v="-17"/>
    <s v="Mar"/>
    <n v="2018"/>
  </r>
  <r>
    <d v="2018-02-11T00:00:00"/>
    <s v="OT-43181"/>
    <x v="11"/>
    <x v="10"/>
    <s v="UN"/>
    <x v="4"/>
    <s v="INGRESO"/>
    <n v="19"/>
    <s v="Feb"/>
    <n v="2018"/>
  </r>
  <r>
    <d v="2018-06-30T00:00:00"/>
    <s v="OT-28696"/>
    <x v="556"/>
    <x v="461"/>
    <s v="UN"/>
    <x v="7"/>
    <s v="INGRESO"/>
    <n v="14"/>
    <s v="Jun"/>
    <n v="2018"/>
  </r>
  <r>
    <d v="2018-07-10T00:00:00"/>
    <s v="OT-19439"/>
    <x v="453"/>
    <x v="386"/>
    <s v="UN"/>
    <x v="13"/>
    <s v="INGRESO"/>
    <n v="13"/>
    <s v="Jul"/>
    <n v="2018"/>
  </r>
  <r>
    <d v="2018-01-18T00:00:00"/>
    <s v="OT-35237"/>
    <x v="36"/>
    <x v="0"/>
    <s v="UN"/>
    <x v="0"/>
    <s v="SALIDA"/>
    <n v="-9"/>
    <s v="Ene"/>
    <n v="2018"/>
  </r>
  <r>
    <d v="2018-07-27T00:00:00"/>
    <s v="OT-45168"/>
    <x v="48"/>
    <x v="45"/>
    <s v="UN"/>
    <x v="7"/>
    <s v="SALIDA"/>
    <n v="-10"/>
    <s v="Jul"/>
    <n v="2018"/>
  </r>
  <r>
    <d v="2018-03-11T00:00:00"/>
    <s v="OT-22962"/>
    <x v="410"/>
    <x v="357"/>
    <s v="UN"/>
    <x v="5"/>
    <s v="INGRESO"/>
    <n v="15"/>
    <s v="Mar"/>
    <n v="2018"/>
  </r>
  <r>
    <d v="2018-06-30T00:00:00"/>
    <s v="OT-25059"/>
    <x v="665"/>
    <x v="539"/>
    <s v="UN"/>
    <x v="12"/>
    <s v="SALIDA"/>
    <n v="-11"/>
    <s v="Jun"/>
    <n v="2018"/>
  </r>
  <r>
    <d v="2018-03-29T00:00:00"/>
    <s v="OT-40203"/>
    <x v="116"/>
    <x v="109"/>
    <s v="UN"/>
    <x v="4"/>
    <s v="INGRESO"/>
    <n v="13"/>
    <s v="Mar"/>
    <n v="2018"/>
  </r>
  <r>
    <d v="2018-06-08T00:00:00"/>
    <s v="OT-49286"/>
    <x v="744"/>
    <x v="221"/>
    <s v="UN"/>
    <x v="6"/>
    <s v="SALIDA"/>
    <n v="-8"/>
    <s v="Jun"/>
    <n v="2018"/>
  </r>
  <r>
    <d v="2018-03-03T00:00:00"/>
    <s v="OT-49770"/>
    <x v="863"/>
    <x v="363"/>
    <s v="UN"/>
    <x v="7"/>
    <s v="SALIDA"/>
    <n v="-10"/>
    <s v="Mar"/>
    <n v="2018"/>
  </r>
  <r>
    <d v="2018-08-11T00:00:00"/>
    <s v="OT-10383"/>
    <x v="762"/>
    <x v="268"/>
    <s v="UN"/>
    <x v="1"/>
    <s v="INGRESO"/>
    <n v="11"/>
    <s v="Ago"/>
    <n v="2018"/>
  </r>
  <r>
    <d v="2018-08-11T00:00:00"/>
    <s v="OT-44546"/>
    <x v="102"/>
    <x v="97"/>
    <s v="UN"/>
    <x v="13"/>
    <s v="SALIDA"/>
    <n v="-14"/>
    <s v="Ago"/>
    <n v="2018"/>
  </r>
  <r>
    <d v="2018-08-04T00:00:00"/>
    <s v="OT-49531"/>
    <x v="493"/>
    <x v="417"/>
    <s v="UN"/>
    <x v="1"/>
    <s v="SALIDA"/>
    <n v="-13"/>
    <s v="Ago"/>
    <n v="2018"/>
  </r>
  <r>
    <d v="2018-07-02T00:00:00"/>
    <s v="OT-34625"/>
    <x v="443"/>
    <x v="115"/>
    <s v="UN"/>
    <x v="7"/>
    <s v="INGRESO"/>
    <n v="19"/>
    <s v="Jul"/>
    <n v="2018"/>
  </r>
  <r>
    <d v="2018-03-08T00:00:00"/>
    <s v="OT-30255"/>
    <x v="824"/>
    <x v="645"/>
    <s v="UN"/>
    <x v="4"/>
    <s v="INGRESO"/>
    <n v="11"/>
    <s v="Mar"/>
    <n v="2018"/>
  </r>
  <r>
    <d v="2018-06-30T00:00:00"/>
    <s v="OT-34214"/>
    <x v="677"/>
    <x v="547"/>
    <s v="UN"/>
    <x v="3"/>
    <s v="SALIDA"/>
    <n v="-6"/>
    <s v="Jun"/>
    <n v="2018"/>
  </r>
  <r>
    <d v="2018-04-22T00:00:00"/>
    <s v="OT-28915"/>
    <x v="977"/>
    <x v="749"/>
    <s v="UN"/>
    <x v="9"/>
    <s v="INGRESO"/>
    <n v="20"/>
    <s v="Abr"/>
    <n v="2018"/>
  </r>
  <r>
    <d v="2018-06-10T00:00:00"/>
    <s v="OT-46022"/>
    <x v="182"/>
    <x v="167"/>
    <s v="UN"/>
    <x v="5"/>
    <s v="SALIDA"/>
    <n v="-6"/>
    <s v="Jun"/>
    <n v="2018"/>
  </r>
  <r>
    <d v="2018-02-01T00:00:00"/>
    <s v="OT-19572"/>
    <x v="978"/>
    <x v="115"/>
    <s v="UN"/>
    <x v="7"/>
    <s v="INGRESO"/>
    <n v="12"/>
    <s v="Feb"/>
    <n v="2018"/>
  </r>
  <r>
    <d v="2018-01-26T00:00:00"/>
    <s v="OT-38931"/>
    <x v="632"/>
    <x v="517"/>
    <s v="UN"/>
    <x v="13"/>
    <s v="INGRESO"/>
    <n v="17"/>
    <s v="Ene"/>
    <n v="2018"/>
  </r>
  <r>
    <d v="2018-04-23T00:00:00"/>
    <s v="OT-23408"/>
    <x v="445"/>
    <x v="380"/>
    <s v="UN"/>
    <x v="9"/>
    <s v="SALIDA"/>
    <n v="-6"/>
    <s v="Abr"/>
    <n v="2018"/>
  </r>
  <r>
    <d v="2018-04-14T00:00:00"/>
    <s v="OT-36736"/>
    <x v="635"/>
    <x v="520"/>
    <s v="UN"/>
    <x v="12"/>
    <s v="INGRESO"/>
    <n v="20"/>
    <s v="Abr"/>
    <n v="2018"/>
  </r>
  <r>
    <d v="2018-06-25T00:00:00"/>
    <s v="OT-25298"/>
    <x v="39"/>
    <x v="36"/>
    <s v="UN"/>
    <x v="10"/>
    <s v="INGRESO"/>
    <n v="16"/>
    <s v="Jun"/>
    <n v="2018"/>
  </r>
  <r>
    <d v="2018-07-25T00:00:00"/>
    <s v="OT-25699"/>
    <x v="979"/>
    <x v="750"/>
    <s v="UN"/>
    <x v="7"/>
    <s v="INGRESO"/>
    <n v="10"/>
    <s v="Jul"/>
    <n v="2018"/>
  </r>
  <r>
    <d v="2018-06-02T00:00:00"/>
    <s v="OT-45517"/>
    <x v="140"/>
    <x v="80"/>
    <s v="UN"/>
    <x v="4"/>
    <s v="INGRESO"/>
    <n v="17"/>
    <s v="Jun"/>
    <n v="2018"/>
  </r>
  <r>
    <d v="2018-07-12T00:00:00"/>
    <s v="OT-41931"/>
    <x v="941"/>
    <x v="726"/>
    <s v="UN"/>
    <x v="4"/>
    <s v="INGRESO"/>
    <n v="13"/>
    <s v="Jul"/>
    <n v="2018"/>
  </r>
  <r>
    <d v="2018-07-10T00:00:00"/>
    <s v="OT-41361"/>
    <x v="538"/>
    <x v="447"/>
    <s v="UN"/>
    <x v="3"/>
    <s v="INGRESO"/>
    <n v="12"/>
    <s v="Jul"/>
    <n v="2018"/>
  </r>
  <r>
    <d v="2018-07-16T00:00:00"/>
    <s v="OT-18245"/>
    <x v="163"/>
    <x v="152"/>
    <s v="UN"/>
    <x v="2"/>
    <s v="INGRESO"/>
    <n v="20"/>
    <s v="Jul"/>
    <n v="2018"/>
  </r>
  <r>
    <d v="2018-04-12T00:00:00"/>
    <s v="OT-47892"/>
    <x v="980"/>
    <x v="751"/>
    <s v="UN"/>
    <x v="3"/>
    <s v="SALIDA"/>
    <n v="-14"/>
    <s v="Abr"/>
    <n v="2018"/>
  </r>
  <r>
    <d v="2018-07-19T00:00:00"/>
    <s v="OT-15479"/>
    <x v="386"/>
    <x v="15"/>
    <s v="UN"/>
    <x v="4"/>
    <s v="INGRESO"/>
    <n v="14"/>
    <s v="Jul"/>
    <n v="2018"/>
  </r>
  <r>
    <d v="2018-06-13T00:00:00"/>
    <s v="OT-42610"/>
    <x v="480"/>
    <x v="48"/>
    <s v="UN"/>
    <x v="10"/>
    <s v="INGRESO"/>
    <n v="18"/>
    <s v="Jun"/>
    <n v="2018"/>
  </r>
  <r>
    <d v="2018-07-04T00:00:00"/>
    <s v="OT-32658"/>
    <x v="89"/>
    <x v="84"/>
    <s v="UN"/>
    <x v="7"/>
    <s v="INGRESO"/>
    <n v="16"/>
    <s v="Jul"/>
    <n v="2018"/>
  </r>
  <r>
    <d v="2018-04-17T00:00:00"/>
    <s v="OT-38454"/>
    <x v="926"/>
    <x v="717"/>
    <s v="UN"/>
    <x v="7"/>
    <s v="INGRESO"/>
    <n v="20"/>
    <s v="Abr"/>
    <n v="2018"/>
  </r>
  <r>
    <d v="2018-08-27T00:00:00"/>
    <s v="OT-28155"/>
    <x v="225"/>
    <x v="203"/>
    <s v="UN"/>
    <x v="6"/>
    <s v="INGRESO"/>
    <n v="19"/>
    <s v="Ago"/>
    <n v="2018"/>
  </r>
  <r>
    <d v="2018-03-24T00:00:00"/>
    <s v="OT-40499"/>
    <x v="15"/>
    <x v="14"/>
    <s v="UN"/>
    <x v="7"/>
    <s v="SALIDA"/>
    <n v="-13"/>
    <s v="Mar"/>
    <n v="2018"/>
  </r>
  <r>
    <d v="2018-03-12T00:00:00"/>
    <s v="OT-32304"/>
    <x v="574"/>
    <x v="476"/>
    <s v="UN"/>
    <x v="4"/>
    <s v="INGRESO"/>
    <n v="18"/>
    <s v="Mar"/>
    <n v="2018"/>
  </r>
  <r>
    <d v="2018-01-07T00:00:00"/>
    <s v="OT-29108"/>
    <x v="156"/>
    <x v="146"/>
    <s v="UN"/>
    <x v="10"/>
    <s v="INGRESO"/>
    <n v="14"/>
    <s v="Ene"/>
    <n v="2018"/>
  </r>
  <r>
    <d v="2018-03-08T00:00:00"/>
    <s v="OT-43472"/>
    <x v="953"/>
    <x v="430"/>
    <s v="UN"/>
    <x v="7"/>
    <s v="INGRESO"/>
    <n v="13"/>
    <s v="Mar"/>
    <n v="2018"/>
  </r>
  <r>
    <d v="2018-03-08T00:00:00"/>
    <s v="OT-45304"/>
    <x v="278"/>
    <x v="252"/>
    <s v="UN"/>
    <x v="4"/>
    <s v="SALIDA"/>
    <n v="-17"/>
    <s v="Mar"/>
    <n v="2018"/>
  </r>
  <r>
    <d v="2018-01-01T00:00:00"/>
    <s v="OT-34132"/>
    <x v="158"/>
    <x v="148"/>
    <s v="UN"/>
    <x v="4"/>
    <s v="INGRESO"/>
    <n v="17"/>
    <s v="Ene"/>
    <n v="2018"/>
  </r>
  <r>
    <d v="2018-06-24T00:00:00"/>
    <s v="OT-44570"/>
    <x v="526"/>
    <x v="441"/>
    <s v="UN"/>
    <x v="1"/>
    <s v="INGRESO"/>
    <n v="18"/>
    <s v="Jun"/>
    <n v="2018"/>
  </r>
  <r>
    <d v="2018-05-20T00:00:00"/>
    <s v="OT-12791"/>
    <x v="869"/>
    <x v="677"/>
    <s v="UN"/>
    <x v="0"/>
    <s v="INGRESO"/>
    <n v="12"/>
    <s v="May"/>
    <n v="2018"/>
  </r>
  <r>
    <d v="2018-01-18T00:00:00"/>
    <s v="OT-22372"/>
    <x v="724"/>
    <x v="579"/>
    <s v="UN"/>
    <x v="4"/>
    <s v="SALIDA"/>
    <n v="-10"/>
    <s v="Ene"/>
    <n v="2018"/>
  </r>
  <r>
    <d v="2018-05-20T00:00:00"/>
    <s v="OT-26879"/>
    <x v="324"/>
    <x v="289"/>
    <s v="UN"/>
    <x v="4"/>
    <s v="SALIDA"/>
    <n v="-19"/>
    <s v="May"/>
    <n v="2018"/>
  </r>
  <r>
    <d v="2018-04-26T00:00:00"/>
    <s v="OT-44525"/>
    <x v="805"/>
    <x v="633"/>
    <s v="UN"/>
    <x v="4"/>
    <s v="INGRESO"/>
    <n v="12"/>
    <s v="Abr"/>
    <n v="2018"/>
  </r>
  <r>
    <d v="2018-01-20T00:00:00"/>
    <s v="OT-10984"/>
    <x v="763"/>
    <x v="606"/>
    <s v="UN"/>
    <x v="12"/>
    <s v="SALIDA"/>
    <n v="-18"/>
    <s v="Ene"/>
    <n v="2018"/>
  </r>
  <r>
    <d v="2018-01-16T00:00:00"/>
    <s v="OT-31997"/>
    <x v="409"/>
    <x v="356"/>
    <s v="UN"/>
    <x v="7"/>
    <s v="SALIDA"/>
    <n v="-15"/>
    <s v="Ene"/>
    <n v="2018"/>
  </r>
  <r>
    <d v="2018-05-06T00:00:00"/>
    <s v="OT-18012"/>
    <x v="905"/>
    <x v="703"/>
    <s v="UN"/>
    <x v="12"/>
    <s v="SALIDA"/>
    <n v="-6"/>
    <s v="May"/>
    <n v="2018"/>
  </r>
  <r>
    <d v="2018-06-17T00:00:00"/>
    <s v="OT-29925"/>
    <x v="632"/>
    <x v="517"/>
    <s v="UN"/>
    <x v="13"/>
    <s v="INGRESO"/>
    <n v="16"/>
    <s v="Jun"/>
    <n v="2018"/>
  </r>
  <r>
    <d v="2018-07-23T00:00:00"/>
    <s v="OT-44256"/>
    <x v="699"/>
    <x v="564"/>
    <s v="UN"/>
    <x v="6"/>
    <s v="SALIDA"/>
    <n v="-12"/>
    <s v="Jul"/>
    <n v="2018"/>
  </r>
  <r>
    <d v="2018-08-09T00:00:00"/>
    <s v="OT-25836"/>
    <x v="1"/>
    <x v="1"/>
    <s v="UN"/>
    <x v="1"/>
    <s v="SALIDA"/>
    <n v="-5"/>
    <s v="Ago"/>
    <n v="2018"/>
  </r>
  <r>
    <d v="2018-07-29T00:00:00"/>
    <s v="OT-28358"/>
    <x v="688"/>
    <x v="556"/>
    <s v="UN"/>
    <x v="0"/>
    <s v="SALIDA"/>
    <n v="-13"/>
    <s v="Jul"/>
    <n v="2018"/>
  </r>
  <r>
    <d v="2018-06-21T00:00:00"/>
    <s v="OT-17347"/>
    <x v="106"/>
    <x v="84"/>
    <s v="UN"/>
    <x v="7"/>
    <s v="SALIDA"/>
    <n v="-16"/>
    <s v="Jun"/>
    <n v="2018"/>
  </r>
  <r>
    <d v="2018-07-12T00:00:00"/>
    <s v="OT-37848"/>
    <x v="981"/>
    <x v="752"/>
    <s v="UN"/>
    <x v="7"/>
    <s v="INGRESO"/>
    <n v="20"/>
    <s v="Jul"/>
    <n v="2018"/>
  </r>
  <r>
    <d v="2018-04-05T00:00:00"/>
    <s v="OT-24910"/>
    <x v="509"/>
    <x v="428"/>
    <s v="UN"/>
    <x v="10"/>
    <s v="SALIDA"/>
    <n v="-17"/>
    <s v="Abr"/>
    <n v="2018"/>
  </r>
  <r>
    <d v="2018-06-27T00:00:00"/>
    <s v="OT-21768"/>
    <x v="814"/>
    <x v="639"/>
    <s v="UN"/>
    <x v="2"/>
    <s v="INGRESO"/>
    <n v="20"/>
    <s v="Jun"/>
    <n v="2018"/>
  </r>
  <r>
    <d v="2018-01-24T00:00:00"/>
    <s v="OT-32755"/>
    <x v="572"/>
    <x v="363"/>
    <s v="UN"/>
    <x v="7"/>
    <s v="SALIDA"/>
    <n v="-6"/>
    <s v="Ene"/>
    <n v="2018"/>
  </r>
  <r>
    <d v="2018-07-22T00:00:00"/>
    <s v="OT-18135"/>
    <x v="950"/>
    <x v="732"/>
    <s v="UN"/>
    <x v="5"/>
    <s v="SALIDA"/>
    <n v="-6"/>
    <s v="Jul"/>
    <n v="2018"/>
  </r>
  <r>
    <d v="2018-03-22T00:00:00"/>
    <s v="OT-16851"/>
    <x v="74"/>
    <x v="69"/>
    <s v="UN"/>
    <x v="4"/>
    <s v="SALIDA"/>
    <n v="-8"/>
    <s v="Mar"/>
    <n v="2018"/>
  </r>
  <r>
    <d v="2018-07-24T00:00:00"/>
    <s v="OT-14031"/>
    <x v="363"/>
    <x v="323"/>
    <s v="UN"/>
    <x v="0"/>
    <s v="SALIDA"/>
    <n v="-12"/>
    <s v="Jul"/>
    <n v="2018"/>
  </r>
  <r>
    <d v="2018-04-07T00:00:00"/>
    <s v="OT-16206"/>
    <x v="190"/>
    <x v="175"/>
    <s v="UN"/>
    <x v="10"/>
    <s v="SALIDA"/>
    <n v="-5"/>
    <s v="Abr"/>
    <n v="2018"/>
  </r>
  <r>
    <d v="2018-05-11T00:00:00"/>
    <s v="OT-22831"/>
    <x v="869"/>
    <x v="677"/>
    <s v="UN"/>
    <x v="0"/>
    <s v="SALIDA"/>
    <n v="-8"/>
    <s v="May"/>
    <n v="2018"/>
  </r>
  <r>
    <d v="2018-01-06T00:00:00"/>
    <s v="OT-13052"/>
    <x v="477"/>
    <x v="406"/>
    <s v="UN"/>
    <x v="12"/>
    <s v="INGRESO"/>
    <n v="10"/>
    <s v="Ene"/>
    <n v="2018"/>
  </r>
  <r>
    <d v="2018-01-21T00:00:00"/>
    <s v="OT-10911"/>
    <x v="102"/>
    <x v="97"/>
    <s v="UN"/>
    <x v="13"/>
    <s v="INGRESO"/>
    <n v="15"/>
    <s v="Ene"/>
    <n v="2018"/>
  </r>
  <r>
    <d v="2018-07-13T00:00:00"/>
    <s v="OT-16446"/>
    <x v="111"/>
    <x v="104"/>
    <s v="UN"/>
    <x v="10"/>
    <s v="SALIDA"/>
    <n v="-15"/>
    <s v="Jul"/>
    <n v="2018"/>
  </r>
  <r>
    <d v="2018-04-10T00:00:00"/>
    <s v="OT-28731"/>
    <x v="338"/>
    <x v="301"/>
    <s v="UN"/>
    <x v="5"/>
    <s v="SALIDA"/>
    <n v="-8"/>
    <s v="Abr"/>
    <n v="2018"/>
  </r>
  <r>
    <d v="2018-05-13T00:00:00"/>
    <s v="OT-44972"/>
    <x v="191"/>
    <x v="176"/>
    <s v="UN"/>
    <x v="0"/>
    <s v="INGRESO"/>
    <n v="11"/>
    <s v="May"/>
    <n v="2018"/>
  </r>
  <r>
    <d v="2018-04-04T00:00:00"/>
    <s v="OT-44037"/>
    <x v="517"/>
    <x v="78"/>
    <s v="UN"/>
    <x v="7"/>
    <s v="INGRESO"/>
    <n v="15"/>
    <s v="Abr"/>
    <n v="2018"/>
  </r>
  <r>
    <d v="2018-05-14T00:00:00"/>
    <s v="OT-20038"/>
    <x v="779"/>
    <x v="118"/>
    <s v="UN"/>
    <x v="4"/>
    <s v="SALIDA"/>
    <n v="-6"/>
    <s v="May"/>
    <n v="2018"/>
  </r>
  <r>
    <d v="2018-04-02T00:00:00"/>
    <s v="OT-19817"/>
    <x v="679"/>
    <x v="100"/>
    <s v="UN"/>
    <x v="7"/>
    <s v="INGRESO"/>
    <n v="20"/>
    <s v="Abr"/>
    <n v="2018"/>
  </r>
  <r>
    <d v="2018-05-22T00:00:00"/>
    <s v="OT-38936"/>
    <x v="863"/>
    <x v="363"/>
    <s v="UN"/>
    <x v="7"/>
    <s v="SALIDA"/>
    <n v="-11"/>
    <s v="May"/>
    <n v="2018"/>
  </r>
  <r>
    <d v="2018-04-07T00:00:00"/>
    <s v="OT-11140"/>
    <x v="833"/>
    <x v="652"/>
    <s v="UN"/>
    <x v="9"/>
    <s v="SALIDA"/>
    <n v="-10"/>
    <s v="Abr"/>
    <n v="2018"/>
  </r>
  <r>
    <d v="2018-07-07T00:00:00"/>
    <s v="OT-19598"/>
    <x v="869"/>
    <x v="677"/>
    <s v="UN"/>
    <x v="0"/>
    <s v="SALIDA"/>
    <n v="-6"/>
    <s v="Jul"/>
    <n v="2018"/>
  </r>
  <r>
    <d v="2018-01-18T00:00:00"/>
    <s v="OT-14312"/>
    <x v="357"/>
    <x v="318"/>
    <s v="UN"/>
    <x v="6"/>
    <s v="INGRESO"/>
    <n v="20"/>
    <s v="Ene"/>
    <n v="2018"/>
  </r>
  <r>
    <d v="2018-03-08T00:00:00"/>
    <s v="OT-27339"/>
    <x v="428"/>
    <x v="369"/>
    <s v="UN"/>
    <x v="1"/>
    <s v="INGRESO"/>
    <n v="20"/>
    <s v="Mar"/>
    <n v="2018"/>
  </r>
  <r>
    <d v="2018-08-07T00:00:00"/>
    <s v="OT-18503"/>
    <x v="718"/>
    <x v="575"/>
    <s v="UN"/>
    <x v="12"/>
    <s v="INGRESO"/>
    <n v="14"/>
    <s v="Ago"/>
    <n v="2018"/>
  </r>
  <r>
    <d v="2018-08-19T00:00:00"/>
    <s v="OT-22526"/>
    <x v="902"/>
    <x v="701"/>
    <s v="UN"/>
    <x v="5"/>
    <s v="SALIDA"/>
    <n v="-9"/>
    <s v="Ago"/>
    <n v="2018"/>
  </r>
  <r>
    <d v="2018-03-29T00:00:00"/>
    <s v="OT-30679"/>
    <x v="36"/>
    <x v="0"/>
    <s v="UN"/>
    <x v="0"/>
    <s v="INGRESO"/>
    <n v="11"/>
    <s v="Mar"/>
    <n v="2018"/>
  </r>
  <r>
    <d v="2018-01-27T00:00:00"/>
    <s v="OT-19089"/>
    <x v="373"/>
    <x v="332"/>
    <s v="UN"/>
    <x v="3"/>
    <s v="INGRESO"/>
    <n v="17"/>
    <s v="Ene"/>
    <n v="2018"/>
  </r>
  <r>
    <d v="2018-06-13T00:00:00"/>
    <s v="OT-32806"/>
    <x v="714"/>
    <x v="573"/>
    <s v="UN"/>
    <x v="12"/>
    <s v="SALIDA"/>
    <n v="-13"/>
    <s v="Jun"/>
    <n v="2018"/>
  </r>
  <r>
    <d v="2018-02-11T00:00:00"/>
    <s v="OT-45836"/>
    <x v="252"/>
    <x v="229"/>
    <s v="UN"/>
    <x v="4"/>
    <s v="INGRESO"/>
    <n v="14"/>
    <s v="Feb"/>
    <n v="2018"/>
  </r>
  <r>
    <d v="2018-03-26T00:00:00"/>
    <s v="OT-26322"/>
    <x v="860"/>
    <x v="672"/>
    <s v="UN"/>
    <x v="5"/>
    <s v="INGRESO"/>
    <n v="11"/>
    <s v="Mar"/>
    <n v="2018"/>
  </r>
  <r>
    <d v="2018-08-10T00:00:00"/>
    <s v="OT-23188"/>
    <x v="775"/>
    <x v="261"/>
    <s v="UN"/>
    <x v="12"/>
    <s v="SALIDA"/>
    <n v="-5"/>
    <s v="Ago"/>
    <n v="2018"/>
  </r>
  <r>
    <d v="2018-05-20T00:00:00"/>
    <s v="OT-48713"/>
    <x v="752"/>
    <x v="0"/>
    <s v="UN"/>
    <x v="0"/>
    <s v="SALIDA"/>
    <n v="-6"/>
    <s v="May"/>
    <n v="2018"/>
  </r>
  <r>
    <d v="2018-08-28T00:00:00"/>
    <s v="OT-19312"/>
    <x v="516"/>
    <x v="433"/>
    <s v="UN"/>
    <x v="4"/>
    <s v="INGRESO"/>
    <n v="10"/>
    <s v="Ago"/>
    <n v="2018"/>
  </r>
  <r>
    <d v="2018-06-17T00:00:00"/>
    <s v="OT-13996"/>
    <x v="854"/>
    <x v="523"/>
    <s v="UN"/>
    <x v="9"/>
    <s v="SALIDA"/>
    <n v="-14"/>
    <s v="Jun"/>
    <n v="2018"/>
  </r>
  <r>
    <d v="2018-04-04T00:00:00"/>
    <s v="OT-35101"/>
    <x v="501"/>
    <x v="72"/>
    <s v="UN"/>
    <x v="9"/>
    <s v="SALIDA"/>
    <n v="-6"/>
    <s v="Abr"/>
    <n v="2018"/>
  </r>
  <r>
    <d v="2018-04-30T00:00:00"/>
    <s v="OT-20119"/>
    <x v="495"/>
    <x v="53"/>
    <s v="UN"/>
    <x v="4"/>
    <s v="SALIDA"/>
    <n v="-10"/>
    <s v="Abr"/>
    <n v="2018"/>
  </r>
  <r>
    <d v="2018-08-24T00:00:00"/>
    <s v="OT-40770"/>
    <x v="883"/>
    <x v="689"/>
    <s v="UN"/>
    <x v="12"/>
    <s v="INGRESO"/>
    <n v="11"/>
    <s v="Ago"/>
    <n v="2018"/>
  </r>
  <r>
    <d v="2018-02-15T00:00:00"/>
    <s v="OT-31373"/>
    <x v="659"/>
    <x v="536"/>
    <s v="UN"/>
    <x v="11"/>
    <s v="INGRESO"/>
    <n v="11"/>
    <s v="Feb"/>
    <n v="2018"/>
  </r>
  <r>
    <d v="2018-06-13T00:00:00"/>
    <s v="OT-17227"/>
    <x v="29"/>
    <x v="27"/>
    <s v="UN"/>
    <x v="6"/>
    <s v="INGRESO"/>
    <n v="13"/>
    <s v="Jun"/>
    <n v="2018"/>
  </r>
  <r>
    <d v="2018-05-11T00:00:00"/>
    <s v="OT-31193"/>
    <x v="968"/>
    <x v="343"/>
    <s v="UN"/>
    <x v="8"/>
    <s v="INGRESO"/>
    <n v="15"/>
    <s v="May"/>
    <n v="2018"/>
  </r>
  <r>
    <d v="2018-04-04T00:00:00"/>
    <s v="OT-34097"/>
    <x v="939"/>
    <x v="724"/>
    <s v="UN"/>
    <x v="0"/>
    <s v="SALIDA"/>
    <n v="-15"/>
    <s v="Abr"/>
    <n v="2018"/>
  </r>
  <r>
    <d v="2018-01-04T00:00:00"/>
    <s v="OT-35198"/>
    <x v="933"/>
    <x v="106"/>
    <s v="UN"/>
    <x v="3"/>
    <s v="INGRESO"/>
    <n v="18"/>
    <s v="Ene"/>
    <n v="2018"/>
  </r>
  <r>
    <d v="2018-08-15T00:00:00"/>
    <s v="OT-29357"/>
    <x v="849"/>
    <x v="664"/>
    <s v="UN"/>
    <x v="6"/>
    <s v="SALIDA"/>
    <n v="-20"/>
    <s v="Ago"/>
    <n v="2018"/>
  </r>
  <r>
    <d v="2018-07-16T00:00:00"/>
    <s v="OT-31215"/>
    <x v="672"/>
    <x v="31"/>
    <s v="UN"/>
    <x v="1"/>
    <s v="SALIDA"/>
    <n v="-11"/>
    <s v="Jul"/>
    <n v="2018"/>
  </r>
  <r>
    <d v="2018-01-23T00:00:00"/>
    <s v="OT-28187"/>
    <x v="338"/>
    <x v="301"/>
    <s v="UN"/>
    <x v="5"/>
    <s v="SALIDA"/>
    <n v="-5"/>
    <s v="Ene"/>
    <n v="2018"/>
  </r>
  <r>
    <d v="2018-07-09T00:00:00"/>
    <s v="OT-47541"/>
    <x v="815"/>
    <x v="100"/>
    <s v="UN"/>
    <x v="7"/>
    <s v="SALIDA"/>
    <n v="-5"/>
    <s v="Jul"/>
    <n v="2018"/>
  </r>
  <r>
    <d v="2018-02-13T00:00:00"/>
    <s v="OT-15783"/>
    <x v="639"/>
    <x v="524"/>
    <s v="UN"/>
    <x v="9"/>
    <s v="SALIDA"/>
    <n v="-6"/>
    <s v="Feb"/>
    <n v="2018"/>
  </r>
  <r>
    <d v="2018-06-20T00:00:00"/>
    <s v="OT-49528"/>
    <x v="924"/>
    <x v="716"/>
    <s v="UN"/>
    <x v="12"/>
    <s v="SALIDA"/>
    <n v="-7"/>
    <s v="Jun"/>
    <n v="2018"/>
  </r>
  <r>
    <d v="2018-07-05T00:00:00"/>
    <s v="OT-11471"/>
    <x v="342"/>
    <x v="305"/>
    <s v="UN"/>
    <x v="3"/>
    <s v="SALIDA"/>
    <n v="-14"/>
    <s v="Jul"/>
    <n v="2018"/>
  </r>
  <r>
    <d v="2018-02-23T00:00:00"/>
    <s v="OT-35621"/>
    <x v="288"/>
    <x v="235"/>
    <s v="UN"/>
    <x v="10"/>
    <s v="SALIDA"/>
    <n v="-15"/>
    <s v="Feb"/>
    <n v="2018"/>
  </r>
  <r>
    <d v="2018-03-31T00:00:00"/>
    <s v="OT-33748"/>
    <x v="772"/>
    <x v="614"/>
    <s v="UN"/>
    <x v="4"/>
    <s v="SALIDA"/>
    <n v="-5"/>
    <s v="Mar"/>
    <n v="2018"/>
  </r>
  <r>
    <d v="2018-05-09T00:00:00"/>
    <s v="OT-42648"/>
    <x v="975"/>
    <x v="221"/>
    <s v="UN"/>
    <x v="6"/>
    <s v="SALIDA"/>
    <n v="-15"/>
    <s v="May"/>
    <n v="2018"/>
  </r>
  <r>
    <d v="2018-08-23T00:00:00"/>
    <s v="OT-17478"/>
    <x v="801"/>
    <x v="630"/>
    <s v="UN"/>
    <x v="9"/>
    <s v="INGRESO"/>
    <n v="16"/>
    <s v="Ago"/>
    <n v="2018"/>
  </r>
  <r>
    <d v="2018-06-02T00:00:00"/>
    <s v="OT-35726"/>
    <x v="116"/>
    <x v="109"/>
    <s v="UN"/>
    <x v="4"/>
    <s v="INGRESO"/>
    <n v="14"/>
    <s v="Jun"/>
    <n v="2018"/>
  </r>
  <r>
    <d v="2018-06-16T00:00:00"/>
    <s v="OT-25803"/>
    <x v="431"/>
    <x v="372"/>
    <s v="UN"/>
    <x v="7"/>
    <s v="INGRESO"/>
    <n v="17"/>
    <s v="Jun"/>
    <n v="2018"/>
  </r>
  <r>
    <d v="2018-06-11T00:00:00"/>
    <s v="OT-23792"/>
    <x v="833"/>
    <x v="652"/>
    <s v="UN"/>
    <x v="9"/>
    <s v="INGRESO"/>
    <n v="12"/>
    <s v="Jun"/>
    <n v="2018"/>
  </r>
  <r>
    <d v="2018-03-17T00:00:00"/>
    <s v="OT-10937"/>
    <x v="198"/>
    <x v="49"/>
    <s v="UN"/>
    <x v="8"/>
    <s v="INGRESO"/>
    <n v="15"/>
    <s v="Mar"/>
    <n v="2018"/>
  </r>
  <r>
    <d v="2018-05-28T00:00:00"/>
    <s v="OT-14229"/>
    <x v="937"/>
    <x v="353"/>
    <s v="UN"/>
    <x v="4"/>
    <s v="INGRESO"/>
    <n v="16"/>
    <s v="May"/>
    <n v="2018"/>
  </r>
  <r>
    <d v="2018-01-10T00:00:00"/>
    <s v="OT-21376"/>
    <x v="396"/>
    <x v="348"/>
    <s v="UN"/>
    <x v="10"/>
    <s v="SALIDA"/>
    <n v="-15"/>
    <s v="Ene"/>
    <n v="2018"/>
  </r>
  <r>
    <d v="2018-01-21T00:00:00"/>
    <s v="OT-23797"/>
    <x v="667"/>
    <x v="541"/>
    <s v="UN"/>
    <x v="7"/>
    <s v="INGRESO"/>
    <n v="18"/>
    <s v="Ene"/>
    <n v="2018"/>
  </r>
  <r>
    <d v="2018-03-03T00:00:00"/>
    <s v="OT-12891"/>
    <x v="51"/>
    <x v="48"/>
    <s v="UN"/>
    <x v="10"/>
    <s v="INGRESO"/>
    <n v="16"/>
    <s v="Mar"/>
    <n v="2018"/>
  </r>
  <r>
    <d v="2018-03-25T00:00:00"/>
    <s v="OT-21791"/>
    <x v="732"/>
    <x v="584"/>
    <s v="UN"/>
    <x v="9"/>
    <s v="SALIDA"/>
    <n v="-17"/>
    <s v="Mar"/>
    <n v="2018"/>
  </r>
  <r>
    <d v="2018-08-12T00:00:00"/>
    <s v="OT-34444"/>
    <x v="982"/>
    <x v="753"/>
    <s v="UN"/>
    <x v="4"/>
    <s v="SALIDA"/>
    <n v="-7"/>
    <s v="Ago"/>
    <n v="2018"/>
  </r>
  <r>
    <d v="2018-08-03T00:00:00"/>
    <s v="OT-17779"/>
    <x v="976"/>
    <x v="132"/>
    <s v="UN"/>
    <x v="0"/>
    <s v="INGRESO"/>
    <n v="19"/>
    <s v="Ago"/>
    <n v="2018"/>
  </r>
  <r>
    <d v="2018-06-09T00:00:00"/>
    <s v="OT-38738"/>
    <x v="865"/>
    <x v="674"/>
    <s v="UN"/>
    <x v="9"/>
    <s v="INGRESO"/>
    <n v="18"/>
    <s v="Jun"/>
    <n v="2018"/>
  </r>
  <r>
    <d v="2018-02-27T00:00:00"/>
    <s v="OT-17669"/>
    <x v="258"/>
    <x v="235"/>
    <s v="UN"/>
    <x v="10"/>
    <s v="SALIDA"/>
    <n v="-10"/>
    <s v="Feb"/>
    <n v="2018"/>
  </r>
  <r>
    <d v="2018-05-29T00:00:00"/>
    <s v="OT-16986"/>
    <x v="958"/>
    <x v="737"/>
    <s v="UN"/>
    <x v="0"/>
    <s v="SALIDA"/>
    <n v="-15"/>
    <s v="May"/>
    <n v="2018"/>
  </r>
  <r>
    <d v="2018-02-17T00:00:00"/>
    <s v="OT-23395"/>
    <x v="668"/>
    <x v="149"/>
    <s v="UN"/>
    <x v="10"/>
    <s v="SALIDA"/>
    <n v="-9"/>
    <s v="Feb"/>
    <n v="2018"/>
  </r>
  <r>
    <d v="2018-08-22T00:00:00"/>
    <s v="OT-23803"/>
    <x v="519"/>
    <x v="435"/>
    <s v="UN"/>
    <x v="9"/>
    <s v="INGRESO"/>
    <n v="13"/>
    <s v="Ago"/>
    <n v="2018"/>
  </r>
  <r>
    <d v="2018-08-10T00:00:00"/>
    <s v="OT-44536"/>
    <x v="462"/>
    <x v="393"/>
    <s v="UN"/>
    <x v="3"/>
    <s v="SALIDA"/>
    <n v="-20"/>
    <s v="Ago"/>
    <n v="2018"/>
  </r>
  <r>
    <d v="2018-06-16T00:00:00"/>
    <s v="OT-34050"/>
    <x v="196"/>
    <x v="89"/>
    <s v="UN"/>
    <x v="7"/>
    <s v="SALIDA"/>
    <n v="-15"/>
    <s v="Jun"/>
    <n v="2018"/>
  </r>
  <r>
    <d v="2018-01-11T00:00:00"/>
    <s v="OT-41341"/>
    <x v="780"/>
    <x v="240"/>
    <s v="UN"/>
    <x v="7"/>
    <s v="INGRESO"/>
    <n v="13"/>
    <s v="Ene"/>
    <n v="2018"/>
  </r>
  <r>
    <d v="2018-03-27T00:00:00"/>
    <s v="OT-49137"/>
    <x v="203"/>
    <x v="185"/>
    <s v="UN"/>
    <x v="4"/>
    <s v="SALIDA"/>
    <n v="-9"/>
    <s v="Mar"/>
    <n v="2018"/>
  </r>
  <r>
    <d v="2018-01-24T00:00:00"/>
    <s v="OT-26534"/>
    <x v="920"/>
    <x v="713"/>
    <s v="UN"/>
    <x v="7"/>
    <s v="SALIDA"/>
    <n v="-14"/>
    <s v="Ene"/>
    <n v="2018"/>
  </r>
  <r>
    <d v="2018-01-11T00:00:00"/>
    <s v="OT-40956"/>
    <x v="643"/>
    <x v="421"/>
    <s v="UN"/>
    <x v="7"/>
    <s v="SALIDA"/>
    <n v="-12"/>
    <s v="Ene"/>
    <n v="2018"/>
  </r>
  <r>
    <d v="2018-04-06T00:00:00"/>
    <s v="OT-28148"/>
    <x v="810"/>
    <x v="246"/>
    <s v="UN"/>
    <x v="4"/>
    <s v="SALIDA"/>
    <n v="-6"/>
    <s v="Abr"/>
    <n v="2018"/>
  </r>
  <r>
    <d v="2018-02-18T00:00:00"/>
    <s v="OT-30072"/>
    <x v="432"/>
    <x v="373"/>
    <s v="UN"/>
    <x v="3"/>
    <s v="SALIDA"/>
    <n v="-10"/>
    <s v="Feb"/>
    <n v="2018"/>
  </r>
  <r>
    <d v="2018-02-05T00:00:00"/>
    <s v="OT-20016"/>
    <x v="414"/>
    <x v="359"/>
    <s v="UN"/>
    <x v="2"/>
    <s v="INGRESO"/>
    <n v="19"/>
    <s v="Feb"/>
    <n v="2018"/>
  </r>
  <r>
    <d v="2018-06-02T00:00:00"/>
    <s v="OT-17033"/>
    <x v="837"/>
    <x v="278"/>
    <s v="UN"/>
    <x v="2"/>
    <s v="SALIDA"/>
    <n v="-18"/>
    <s v="Jun"/>
    <n v="2018"/>
  </r>
  <r>
    <d v="2018-01-20T00:00:00"/>
    <s v="OT-32522"/>
    <x v="983"/>
    <x v="709"/>
    <s v="UN"/>
    <x v="2"/>
    <s v="INGRESO"/>
    <n v="19"/>
    <s v="Ene"/>
    <n v="2018"/>
  </r>
  <r>
    <d v="2018-01-20T00:00:00"/>
    <s v="OT-13975"/>
    <x v="569"/>
    <x v="472"/>
    <s v="UN"/>
    <x v="5"/>
    <s v="INGRESO"/>
    <n v="20"/>
    <s v="Ene"/>
    <n v="2018"/>
  </r>
  <r>
    <d v="2018-07-24T00:00:00"/>
    <s v="OT-22786"/>
    <x v="28"/>
    <x v="26"/>
    <s v="UN"/>
    <x v="6"/>
    <s v="INGRESO"/>
    <n v="17"/>
    <s v="Jul"/>
    <n v="2018"/>
  </r>
  <r>
    <d v="2018-06-12T00:00:00"/>
    <s v="OT-33628"/>
    <x v="20"/>
    <x v="18"/>
    <s v="UN"/>
    <x v="7"/>
    <s v="INGRESO"/>
    <n v="19"/>
    <s v="Jun"/>
    <n v="2018"/>
  </r>
  <r>
    <d v="2018-03-23T00:00:00"/>
    <s v="OT-40398"/>
    <x v="548"/>
    <x v="51"/>
    <s v="UN"/>
    <x v="7"/>
    <s v="INGRESO"/>
    <n v="12"/>
    <s v="Mar"/>
    <n v="2018"/>
  </r>
  <r>
    <d v="2018-04-26T00:00:00"/>
    <s v="OT-38106"/>
    <x v="704"/>
    <x v="566"/>
    <s v="UN"/>
    <x v="4"/>
    <s v="INGRESO"/>
    <n v="17"/>
    <s v="Abr"/>
    <n v="2018"/>
  </r>
  <r>
    <d v="2018-05-16T00:00:00"/>
    <s v="OT-30521"/>
    <x v="76"/>
    <x v="71"/>
    <s v="UN"/>
    <x v="10"/>
    <s v="INGRESO"/>
    <n v="17"/>
    <s v="May"/>
    <n v="2018"/>
  </r>
  <r>
    <d v="2018-05-01T00:00:00"/>
    <s v="OT-28235"/>
    <x v="478"/>
    <x v="407"/>
    <s v="UN"/>
    <x v="4"/>
    <s v="INGRESO"/>
    <n v="19"/>
    <s v="May"/>
    <n v="2018"/>
  </r>
  <r>
    <d v="2018-08-28T00:00:00"/>
    <s v="OT-30633"/>
    <x v="636"/>
    <x v="521"/>
    <s v="UN"/>
    <x v="3"/>
    <s v="INGRESO"/>
    <n v="18"/>
    <s v="Ago"/>
    <n v="2018"/>
  </r>
  <r>
    <d v="2018-05-14T00:00:00"/>
    <s v="OT-40183"/>
    <x v="389"/>
    <x v="323"/>
    <s v="UN"/>
    <x v="0"/>
    <s v="INGRESO"/>
    <n v="10"/>
    <s v="May"/>
    <n v="2018"/>
  </r>
  <r>
    <d v="2018-03-22T00:00:00"/>
    <s v="OT-34120"/>
    <x v="776"/>
    <x v="617"/>
    <s v="UN"/>
    <x v="12"/>
    <s v="INGRESO"/>
    <n v="11"/>
    <s v="Mar"/>
    <n v="2018"/>
  </r>
  <r>
    <d v="2018-03-29T00:00:00"/>
    <s v="OT-26799"/>
    <x v="321"/>
    <x v="288"/>
    <s v="UN"/>
    <x v="3"/>
    <s v="INGRESO"/>
    <n v="13"/>
    <s v="Mar"/>
    <n v="2018"/>
  </r>
  <r>
    <d v="2018-04-07T00:00:00"/>
    <s v="OT-47532"/>
    <x v="984"/>
    <x v="754"/>
    <s v="UN"/>
    <x v="4"/>
    <s v="INGRESO"/>
    <n v="19"/>
    <s v="Abr"/>
    <n v="2018"/>
  </r>
  <r>
    <d v="2018-08-21T00:00:00"/>
    <s v="OT-36127"/>
    <x v="115"/>
    <x v="108"/>
    <s v="UN"/>
    <x v="9"/>
    <s v="INGRESO"/>
    <n v="19"/>
    <s v="Ago"/>
    <n v="2018"/>
  </r>
  <r>
    <d v="2018-08-21T00:00:00"/>
    <s v="OT-42176"/>
    <x v="910"/>
    <x v="706"/>
    <s v="UN"/>
    <x v="9"/>
    <s v="INGRESO"/>
    <n v="10"/>
    <s v="Ago"/>
    <n v="2018"/>
  </r>
  <r>
    <d v="2018-06-01T00:00:00"/>
    <s v="OT-48830"/>
    <x v="654"/>
    <x v="275"/>
    <s v="UN"/>
    <x v="7"/>
    <s v="INGRESO"/>
    <n v="11"/>
    <s v="Jun"/>
    <n v="2018"/>
  </r>
  <r>
    <d v="2018-06-14T00:00:00"/>
    <s v="OT-45352"/>
    <x v="402"/>
    <x v="320"/>
    <s v="UN"/>
    <x v="7"/>
    <s v="INGRESO"/>
    <n v="16"/>
    <s v="Jun"/>
    <n v="2018"/>
  </r>
  <r>
    <d v="2018-06-14T00:00:00"/>
    <s v="OT-37177"/>
    <x v="480"/>
    <x v="48"/>
    <s v="UN"/>
    <x v="10"/>
    <s v="SALIDA"/>
    <n v="-14"/>
    <s v="Jun"/>
    <n v="2018"/>
  </r>
  <r>
    <d v="2018-06-18T00:00:00"/>
    <s v="OT-26263"/>
    <x v="491"/>
    <x v="417"/>
    <s v="UN"/>
    <x v="1"/>
    <s v="SALIDA"/>
    <n v="-7"/>
    <s v="Jun"/>
    <n v="2018"/>
  </r>
  <r>
    <d v="2018-05-25T00:00:00"/>
    <s v="OT-36139"/>
    <x v="777"/>
    <x v="618"/>
    <s v="UN"/>
    <x v="4"/>
    <s v="SALIDA"/>
    <n v="-7"/>
    <s v="May"/>
    <n v="2018"/>
  </r>
  <r>
    <d v="2018-03-09T00:00:00"/>
    <s v="OT-35246"/>
    <x v="709"/>
    <x v="383"/>
    <s v="UN"/>
    <x v="4"/>
    <s v="INGRESO"/>
    <n v="19"/>
    <s v="Mar"/>
    <n v="2018"/>
  </r>
  <r>
    <d v="2018-05-07T00:00:00"/>
    <s v="OT-14005"/>
    <x v="663"/>
    <x v="343"/>
    <s v="UN"/>
    <x v="8"/>
    <s v="INGRESO"/>
    <n v="19"/>
    <s v="May"/>
    <n v="2018"/>
  </r>
  <r>
    <d v="2018-07-26T00:00:00"/>
    <s v="OT-41873"/>
    <x v="398"/>
    <x v="320"/>
    <s v="UN"/>
    <x v="7"/>
    <s v="INGRESO"/>
    <n v="14"/>
    <s v="Jul"/>
    <n v="2018"/>
  </r>
  <r>
    <d v="2018-02-09T00:00:00"/>
    <s v="OT-27844"/>
    <x v="364"/>
    <x v="324"/>
    <s v="UN"/>
    <x v="7"/>
    <s v="INGRESO"/>
    <n v="20"/>
    <s v="Feb"/>
    <n v="2018"/>
  </r>
  <r>
    <d v="2018-07-23T00:00:00"/>
    <s v="OT-23839"/>
    <x v="550"/>
    <x v="456"/>
    <s v="UN"/>
    <x v="4"/>
    <s v="SALIDA"/>
    <n v="-9"/>
    <s v="Jul"/>
    <n v="2018"/>
  </r>
  <r>
    <d v="2018-05-04T00:00:00"/>
    <s v="OT-22739"/>
    <x v="216"/>
    <x v="196"/>
    <s v="UN"/>
    <x v="4"/>
    <s v="INGRESO"/>
    <n v="14"/>
    <s v="May"/>
    <n v="2018"/>
  </r>
  <r>
    <d v="2018-02-22T00:00:00"/>
    <s v="OT-18567"/>
    <x v="170"/>
    <x v="159"/>
    <s v="UN"/>
    <x v="4"/>
    <s v="SALIDA"/>
    <n v="-5"/>
    <s v="Feb"/>
    <n v="2018"/>
  </r>
  <r>
    <d v="2018-05-13T00:00:00"/>
    <s v="OT-39445"/>
    <x v="398"/>
    <x v="320"/>
    <s v="UN"/>
    <x v="7"/>
    <s v="SALIDA"/>
    <n v="-20"/>
    <s v="May"/>
    <n v="2018"/>
  </r>
  <r>
    <d v="2018-07-21T00:00:00"/>
    <s v="OT-23339"/>
    <x v="626"/>
    <x v="351"/>
    <s v="UN"/>
    <x v="1"/>
    <s v="INGRESO"/>
    <n v="15"/>
    <s v="Jul"/>
    <n v="2018"/>
  </r>
  <r>
    <d v="2018-07-21T00:00:00"/>
    <s v="OT-44037"/>
    <x v="428"/>
    <x v="369"/>
    <s v="UN"/>
    <x v="1"/>
    <s v="SALIDA"/>
    <n v="-19"/>
    <s v="Jul"/>
    <n v="2018"/>
  </r>
  <r>
    <d v="2018-08-30T00:00:00"/>
    <s v="OT-36869"/>
    <x v="759"/>
    <x v="206"/>
    <s v="UN"/>
    <x v="4"/>
    <s v="SALIDA"/>
    <n v="-10"/>
    <s v="Ago"/>
    <n v="2018"/>
  </r>
  <r>
    <d v="2018-07-06T00:00:00"/>
    <s v="OT-26146"/>
    <x v="563"/>
    <x v="467"/>
    <s v="UN"/>
    <x v="2"/>
    <s v="SALIDA"/>
    <n v="-18"/>
    <s v="Jul"/>
    <n v="2018"/>
  </r>
  <r>
    <d v="2018-04-02T00:00:00"/>
    <s v="OT-48132"/>
    <x v="985"/>
    <x v="424"/>
    <s v="UN"/>
    <x v="4"/>
    <s v="INGRESO"/>
    <n v="13"/>
    <s v="Abr"/>
    <n v="2018"/>
  </r>
  <r>
    <d v="2018-04-18T00:00:00"/>
    <s v="OT-41912"/>
    <x v="502"/>
    <x v="346"/>
    <s v="UN"/>
    <x v="7"/>
    <s v="SALIDA"/>
    <n v="-12"/>
    <s v="Abr"/>
    <n v="2018"/>
  </r>
  <r>
    <d v="2018-01-19T00:00:00"/>
    <s v="OT-10822"/>
    <x v="498"/>
    <x v="363"/>
    <s v="UN"/>
    <x v="7"/>
    <s v="INGRESO"/>
    <n v="13"/>
    <s v="Ene"/>
    <n v="2018"/>
  </r>
  <r>
    <d v="2018-05-03T00:00:00"/>
    <s v="OT-33291"/>
    <x v="730"/>
    <x v="583"/>
    <s v="UN"/>
    <x v="4"/>
    <s v="INGRESO"/>
    <n v="11"/>
    <s v="May"/>
    <n v="2018"/>
  </r>
  <r>
    <d v="2018-06-16T00:00:00"/>
    <s v="OT-37021"/>
    <x v="746"/>
    <x v="595"/>
    <s v="UN"/>
    <x v="4"/>
    <s v="SALIDA"/>
    <n v="-14"/>
    <s v="Jun"/>
    <n v="2018"/>
  </r>
  <r>
    <d v="2018-01-16T00:00:00"/>
    <s v="OT-45995"/>
    <x v="557"/>
    <x v="462"/>
    <s v="UN"/>
    <x v="9"/>
    <s v="SALIDA"/>
    <n v="-7"/>
    <s v="Ene"/>
    <n v="2018"/>
  </r>
  <r>
    <d v="2018-02-03T00:00:00"/>
    <s v="OT-39795"/>
    <x v="710"/>
    <x v="570"/>
    <s v="UN"/>
    <x v="12"/>
    <s v="INGRESO"/>
    <n v="19"/>
    <s v="Feb"/>
    <n v="2018"/>
  </r>
  <r>
    <d v="2018-07-05T00:00:00"/>
    <s v="OT-31201"/>
    <x v="646"/>
    <x v="528"/>
    <s v="UN"/>
    <x v="5"/>
    <s v="INGRESO"/>
    <n v="16"/>
    <s v="Jul"/>
    <n v="2018"/>
  </r>
  <r>
    <d v="2018-06-17T00:00:00"/>
    <s v="OT-17385"/>
    <x v="504"/>
    <x v="196"/>
    <s v="UN"/>
    <x v="4"/>
    <s v="INGRESO"/>
    <n v="20"/>
    <s v="Jun"/>
    <n v="2018"/>
  </r>
  <r>
    <d v="2018-04-19T00:00:00"/>
    <s v="OT-28578"/>
    <x v="986"/>
    <x v="723"/>
    <s v="UN"/>
    <x v="8"/>
    <s v="SALIDA"/>
    <n v="-16"/>
    <s v="Abr"/>
    <n v="2018"/>
  </r>
  <r>
    <d v="2018-04-02T00:00:00"/>
    <s v="OT-45129"/>
    <x v="771"/>
    <x v="22"/>
    <s v="UN"/>
    <x v="6"/>
    <s v="INGRESO"/>
    <n v="14"/>
    <s v="Abr"/>
    <n v="2018"/>
  </r>
  <r>
    <d v="2018-04-20T00:00:00"/>
    <s v="OT-10862"/>
    <x v="466"/>
    <x v="282"/>
    <s v="UN"/>
    <x v="7"/>
    <s v="INGRESO"/>
    <n v="13"/>
    <s v="Abr"/>
    <n v="2018"/>
  </r>
  <r>
    <d v="2018-01-30T00:00:00"/>
    <s v="OT-35232"/>
    <x v="122"/>
    <x v="115"/>
    <s v="UN"/>
    <x v="7"/>
    <s v="SALIDA"/>
    <n v="-11"/>
    <s v="Ene"/>
    <n v="2018"/>
  </r>
  <r>
    <d v="2018-07-27T00:00:00"/>
    <s v="OT-19998"/>
    <x v="644"/>
    <x v="149"/>
    <s v="UN"/>
    <x v="10"/>
    <s v="SALIDA"/>
    <n v="-5"/>
    <s v="Jul"/>
    <n v="2018"/>
  </r>
  <r>
    <d v="2018-04-06T00:00:00"/>
    <s v="OT-36271"/>
    <x v="55"/>
    <x v="52"/>
    <s v="UN"/>
    <x v="9"/>
    <s v="INGRESO"/>
    <n v="20"/>
    <s v="Abr"/>
    <n v="2018"/>
  </r>
  <r>
    <d v="2018-05-16T00:00:00"/>
    <s v="OT-34144"/>
    <x v="193"/>
    <x v="65"/>
    <s v="UN"/>
    <x v="6"/>
    <s v="INGRESO"/>
    <n v="10"/>
    <s v="May"/>
    <n v="2018"/>
  </r>
  <r>
    <d v="2018-04-07T00:00:00"/>
    <s v="OT-18727"/>
    <x v="84"/>
    <x v="79"/>
    <s v="UN"/>
    <x v="12"/>
    <s v="SALIDA"/>
    <n v="-7"/>
    <s v="Abr"/>
    <n v="2018"/>
  </r>
  <r>
    <d v="2018-01-03T00:00:00"/>
    <s v="OT-18574"/>
    <x v="503"/>
    <x v="423"/>
    <s v="UN"/>
    <x v="12"/>
    <s v="INGRESO"/>
    <n v="10"/>
    <s v="Ene"/>
    <n v="2018"/>
  </r>
  <r>
    <d v="2018-02-01T00:00:00"/>
    <s v="OT-30334"/>
    <x v="9"/>
    <x v="8"/>
    <s v="UN"/>
    <x v="6"/>
    <s v="INGRESO"/>
    <n v="12"/>
    <s v="Feb"/>
    <n v="2018"/>
  </r>
  <r>
    <d v="2018-06-16T00:00:00"/>
    <s v="OT-14618"/>
    <x v="445"/>
    <x v="380"/>
    <s v="UN"/>
    <x v="9"/>
    <s v="INGRESO"/>
    <n v="16"/>
    <s v="Jun"/>
    <n v="2018"/>
  </r>
  <r>
    <d v="2018-04-30T00:00:00"/>
    <s v="OT-33472"/>
    <x v="328"/>
    <x v="292"/>
    <s v="UN"/>
    <x v="4"/>
    <s v="SALIDA"/>
    <n v="-15"/>
    <s v="Abr"/>
    <n v="2018"/>
  </r>
  <r>
    <d v="2018-07-30T00:00:00"/>
    <s v="OT-21245"/>
    <x v="371"/>
    <x v="330"/>
    <s v="UN"/>
    <x v="4"/>
    <s v="INGRESO"/>
    <n v="19"/>
    <s v="Jul"/>
    <n v="2018"/>
  </r>
  <r>
    <d v="2018-03-09T00:00:00"/>
    <s v="OT-14979"/>
    <x v="313"/>
    <x v="280"/>
    <s v="UN"/>
    <x v="3"/>
    <s v="SALIDA"/>
    <n v="-15"/>
    <s v="Mar"/>
    <n v="2018"/>
  </r>
  <r>
    <d v="2018-06-14T00:00:00"/>
    <s v="OT-17407"/>
    <x v="854"/>
    <x v="523"/>
    <s v="UN"/>
    <x v="9"/>
    <s v="SALIDA"/>
    <n v="-13"/>
    <s v="Jun"/>
    <n v="2018"/>
  </r>
  <r>
    <d v="2018-02-21T00:00:00"/>
    <s v="OT-14978"/>
    <x v="232"/>
    <x v="210"/>
    <s v="UN"/>
    <x v="3"/>
    <s v="SALIDA"/>
    <n v="-14"/>
    <s v="Feb"/>
    <n v="2018"/>
  </r>
  <r>
    <d v="2018-07-13T00:00:00"/>
    <s v="OT-15535"/>
    <x v="634"/>
    <x v="519"/>
    <s v="UN"/>
    <x v="4"/>
    <s v="SALIDA"/>
    <n v="-12"/>
    <s v="Jul"/>
    <n v="2018"/>
  </r>
  <r>
    <d v="2018-03-19T00:00:00"/>
    <s v="OT-38376"/>
    <x v="825"/>
    <x v="646"/>
    <s v="UN"/>
    <x v="2"/>
    <s v="INGRESO"/>
    <n v="20"/>
    <s v="Mar"/>
    <n v="2018"/>
  </r>
  <r>
    <d v="2018-06-24T00:00:00"/>
    <s v="OT-29058"/>
    <x v="892"/>
    <x v="176"/>
    <s v="UN"/>
    <x v="0"/>
    <s v="SALIDA"/>
    <n v="-5"/>
    <s v="Jun"/>
    <n v="2018"/>
  </r>
  <r>
    <d v="2018-02-21T00:00:00"/>
    <s v="OT-24601"/>
    <x v="987"/>
    <x v="462"/>
    <s v="UN"/>
    <x v="9"/>
    <s v="INGRESO"/>
    <n v="12"/>
    <s v="Feb"/>
    <n v="2018"/>
  </r>
  <r>
    <d v="2018-02-02T00:00:00"/>
    <s v="OT-46382"/>
    <x v="63"/>
    <x v="59"/>
    <s v="UN"/>
    <x v="7"/>
    <s v="INGRESO"/>
    <n v="17"/>
    <s v="Feb"/>
    <n v="2018"/>
  </r>
  <r>
    <d v="2018-05-11T00:00:00"/>
    <s v="OT-21605"/>
    <x v="963"/>
    <x v="739"/>
    <s v="UN"/>
    <x v="4"/>
    <s v="SALIDA"/>
    <n v="-5"/>
    <s v="May"/>
    <n v="2018"/>
  </r>
  <r>
    <d v="2018-02-03T00:00:00"/>
    <s v="OT-32663"/>
    <x v="388"/>
    <x v="193"/>
    <s v="UN"/>
    <x v="9"/>
    <s v="INGRESO"/>
    <n v="13"/>
    <s v="Feb"/>
    <n v="2018"/>
  </r>
  <r>
    <d v="2018-02-05T00:00:00"/>
    <s v="OT-24544"/>
    <x v="200"/>
    <x v="182"/>
    <s v="UN"/>
    <x v="7"/>
    <s v="INGRESO"/>
    <n v="18"/>
    <s v="Feb"/>
    <n v="2018"/>
  </r>
  <r>
    <d v="2018-08-30T00:00:00"/>
    <s v="OT-39762"/>
    <x v="920"/>
    <x v="713"/>
    <s v="UN"/>
    <x v="7"/>
    <s v="INGRESO"/>
    <n v="20"/>
    <s v="Ago"/>
    <n v="2018"/>
  </r>
  <r>
    <d v="2018-01-06T00:00:00"/>
    <s v="OT-35592"/>
    <x v="122"/>
    <x v="115"/>
    <s v="UN"/>
    <x v="7"/>
    <s v="INGRESO"/>
    <n v="16"/>
    <s v="Ene"/>
    <n v="2018"/>
  </r>
  <r>
    <d v="2018-03-22T00:00:00"/>
    <s v="OT-31021"/>
    <x v="832"/>
    <x v="651"/>
    <s v="UN"/>
    <x v="7"/>
    <s v="SALIDA"/>
    <n v="-12"/>
    <s v="Mar"/>
    <n v="2018"/>
  </r>
  <r>
    <d v="2018-08-29T00:00:00"/>
    <s v="OT-11473"/>
    <x v="717"/>
    <x v="29"/>
    <s v="UN"/>
    <x v="7"/>
    <s v="INGRESO"/>
    <n v="14"/>
    <s v="Ago"/>
    <n v="2018"/>
  </r>
  <r>
    <d v="2018-04-15T00:00:00"/>
    <s v="OT-42214"/>
    <x v="136"/>
    <x v="128"/>
    <s v="UN"/>
    <x v="6"/>
    <s v="INGRESO"/>
    <n v="16"/>
    <s v="Abr"/>
    <n v="2018"/>
  </r>
  <r>
    <d v="2018-04-17T00:00:00"/>
    <s v="OT-15346"/>
    <x v="902"/>
    <x v="701"/>
    <s v="UN"/>
    <x v="5"/>
    <s v="INGRESO"/>
    <n v="14"/>
    <s v="Abr"/>
    <n v="2018"/>
  </r>
  <r>
    <d v="2018-05-08T00:00:00"/>
    <s v="OT-39409"/>
    <x v="402"/>
    <x v="320"/>
    <s v="UN"/>
    <x v="7"/>
    <s v="SALIDA"/>
    <n v="-10"/>
    <s v="May"/>
    <n v="2018"/>
  </r>
  <r>
    <d v="2018-02-17T00:00:00"/>
    <s v="OT-36338"/>
    <x v="462"/>
    <x v="393"/>
    <s v="UN"/>
    <x v="3"/>
    <s v="INGRESO"/>
    <n v="18"/>
    <s v="Feb"/>
    <n v="2018"/>
  </r>
  <r>
    <d v="2018-06-30T00:00:00"/>
    <s v="OT-19852"/>
    <x v="988"/>
    <x v="70"/>
    <s v="UN"/>
    <x v="6"/>
    <s v="SALIDA"/>
    <n v="-10"/>
    <s v="Jun"/>
    <n v="2018"/>
  </r>
  <r>
    <d v="2018-07-11T00:00:00"/>
    <s v="OT-21527"/>
    <x v="751"/>
    <x v="599"/>
    <s v="UN"/>
    <x v="2"/>
    <s v="INGRESO"/>
    <n v="16"/>
    <s v="Jul"/>
    <n v="2018"/>
  </r>
  <r>
    <d v="2018-05-14T00:00:00"/>
    <s v="OT-14747"/>
    <x v="634"/>
    <x v="519"/>
    <s v="UN"/>
    <x v="4"/>
    <s v="SALIDA"/>
    <n v="-14"/>
    <s v="May"/>
    <n v="2018"/>
  </r>
  <r>
    <d v="2018-01-10T00:00:00"/>
    <s v="OT-18541"/>
    <x v="687"/>
    <x v="555"/>
    <s v="UN"/>
    <x v="12"/>
    <s v="INGRESO"/>
    <n v="18"/>
    <s v="Ene"/>
    <n v="2018"/>
  </r>
  <r>
    <d v="2018-04-22T00:00:00"/>
    <s v="OT-13554"/>
    <x v="77"/>
    <x v="72"/>
    <s v="UN"/>
    <x v="9"/>
    <s v="INGRESO"/>
    <n v="17"/>
    <s v="Abr"/>
    <n v="2018"/>
  </r>
  <r>
    <d v="2018-08-27T00:00:00"/>
    <s v="OT-24741"/>
    <x v="178"/>
    <x v="164"/>
    <s v="UN"/>
    <x v="8"/>
    <s v="INGRESO"/>
    <n v="10"/>
    <s v="Ago"/>
    <n v="2018"/>
  </r>
  <r>
    <d v="2018-07-19T00:00:00"/>
    <s v="OT-37807"/>
    <x v="312"/>
    <x v="279"/>
    <s v="UN"/>
    <x v="7"/>
    <s v="INGRESO"/>
    <n v="14"/>
    <s v="Jul"/>
    <n v="2018"/>
  </r>
  <r>
    <d v="2018-07-09T00:00:00"/>
    <s v="OT-23716"/>
    <x v="30"/>
    <x v="28"/>
    <s v="UN"/>
    <x v="12"/>
    <s v="SALIDA"/>
    <n v="-10"/>
    <s v="Jul"/>
    <n v="2018"/>
  </r>
  <r>
    <d v="2018-03-07T00:00:00"/>
    <s v="OT-44708"/>
    <x v="141"/>
    <x v="132"/>
    <s v="UN"/>
    <x v="0"/>
    <s v="INGRESO"/>
    <n v="14"/>
    <s v="Mar"/>
    <n v="2018"/>
  </r>
  <r>
    <d v="2018-08-08T00:00:00"/>
    <s v="OT-26704"/>
    <x v="487"/>
    <x v="413"/>
    <s v="UN"/>
    <x v="9"/>
    <s v="INGRESO"/>
    <n v="20"/>
    <s v="Ago"/>
    <n v="2018"/>
  </r>
  <r>
    <d v="2018-02-06T00:00:00"/>
    <s v="OT-15790"/>
    <x v="282"/>
    <x v="256"/>
    <s v="UN"/>
    <x v="3"/>
    <s v="SALIDA"/>
    <n v="-12"/>
    <s v="Feb"/>
    <n v="2018"/>
  </r>
  <r>
    <d v="2018-06-09T00:00:00"/>
    <s v="OT-43518"/>
    <x v="321"/>
    <x v="288"/>
    <s v="UN"/>
    <x v="3"/>
    <s v="SALIDA"/>
    <n v="-9"/>
    <s v="Jun"/>
    <n v="2018"/>
  </r>
  <r>
    <d v="2018-03-21T00:00:00"/>
    <s v="OT-45824"/>
    <x v="642"/>
    <x v="526"/>
    <s v="UN"/>
    <x v="9"/>
    <s v="INGRESO"/>
    <n v="17"/>
    <s v="Mar"/>
    <n v="2018"/>
  </r>
  <r>
    <d v="2018-08-08T00:00:00"/>
    <s v="OT-48777"/>
    <x v="454"/>
    <x v="387"/>
    <s v="UN"/>
    <x v="7"/>
    <s v="SALIDA"/>
    <n v="-11"/>
    <s v="Ago"/>
    <n v="2018"/>
  </r>
  <r>
    <d v="2018-04-12T00:00:00"/>
    <s v="OT-12167"/>
    <x v="764"/>
    <x v="607"/>
    <s v="UN"/>
    <x v="6"/>
    <s v="INGRESO"/>
    <n v="17"/>
    <s v="Abr"/>
    <n v="2018"/>
  </r>
  <r>
    <d v="2018-03-01T00:00:00"/>
    <s v="OT-18912"/>
    <x v="789"/>
    <x v="178"/>
    <s v="UN"/>
    <x v="10"/>
    <s v="INGRESO"/>
    <n v="15"/>
    <s v="Mar"/>
    <n v="2018"/>
  </r>
  <r>
    <d v="2018-03-01T00:00:00"/>
    <s v="OT-33112"/>
    <x v="143"/>
    <x v="134"/>
    <s v="UN"/>
    <x v="6"/>
    <s v="INGRESO"/>
    <n v="16"/>
    <s v="Mar"/>
    <n v="2018"/>
  </r>
  <r>
    <d v="2018-03-12T00:00:00"/>
    <s v="OT-41913"/>
    <x v="382"/>
    <x v="339"/>
    <s v="UN"/>
    <x v="4"/>
    <s v="INGRESO"/>
    <n v="15"/>
    <s v="Mar"/>
    <n v="2018"/>
  </r>
  <r>
    <d v="2018-04-17T00:00:00"/>
    <s v="OT-16282"/>
    <x v="146"/>
    <x v="137"/>
    <s v="UN"/>
    <x v="4"/>
    <s v="INGRESO"/>
    <n v="10"/>
    <s v="Abr"/>
    <n v="2018"/>
  </r>
  <r>
    <d v="2018-06-26T00:00:00"/>
    <s v="OT-38272"/>
    <x v="956"/>
    <x v="735"/>
    <s v="UN"/>
    <x v="9"/>
    <s v="SALIDA"/>
    <n v="-19"/>
    <s v="Jun"/>
    <n v="2018"/>
  </r>
  <r>
    <d v="2018-05-04T00:00:00"/>
    <s v="OT-26990"/>
    <x v="280"/>
    <x v="254"/>
    <s v="UN"/>
    <x v="0"/>
    <s v="SALIDA"/>
    <n v="-13"/>
    <s v="May"/>
    <n v="2018"/>
  </r>
  <r>
    <d v="2018-01-27T00:00:00"/>
    <s v="OT-47344"/>
    <x v="513"/>
    <x v="431"/>
    <s v="UN"/>
    <x v="4"/>
    <s v="SALIDA"/>
    <n v="-5"/>
    <s v="Ene"/>
    <n v="2018"/>
  </r>
  <r>
    <d v="2018-06-24T00:00:00"/>
    <s v="OT-29278"/>
    <x v="926"/>
    <x v="717"/>
    <s v="UN"/>
    <x v="7"/>
    <s v="INGRESO"/>
    <n v="12"/>
    <s v="Jun"/>
    <n v="2018"/>
  </r>
  <r>
    <d v="2018-03-16T00:00:00"/>
    <s v="OT-37250"/>
    <x v="886"/>
    <x v="692"/>
    <s v="UN"/>
    <x v="4"/>
    <s v="INGRESO"/>
    <n v="13"/>
    <s v="Mar"/>
    <n v="2018"/>
  </r>
  <r>
    <d v="2018-07-12T00:00:00"/>
    <s v="OT-10727"/>
    <x v="787"/>
    <x v="623"/>
    <s v="UN"/>
    <x v="2"/>
    <s v="INGRESO"/>
    <n v="11"/>
    <s v="Jul"/>
    <n v="2018"/>
  </r>
  <r>
    <d v="2018-03-18T00:00:00"/>
    <s v="OT-15265"/>
    <x v="623"/>
    <x v="512"/>
    <s v="UN"/>
    <x v="0"/>
    <s v="SALIDA"/>
    <n v="-8"/>
    <s v="Mar"/>
    <n v="2018"/>
  </r>
  <r>
    <d v="2018-04-11T00:00:00"/>
    <s v="OT-49682"/>
    <x v="194"/>
    <x v="178"/>
    <s v="UN"/>
    <x v="10"/>
    <s v="INGRESO"/>
    <n v="11"/>
    <s v="Abr"/>
    <n v="2018"/>
  </r>
  <r>
    <d v="2018-06-03T00:00:00"/>
    <s v="OT-38769"/>
    <x v="756"/>
    <x v="602"/>
    <s v="UN"/>
    <x v="3"/>
    <s v="SALIDA"/>
    <n v="-18"/>
    <s v="Jun"/>
    <n v="2018"/>
  </r>
  <r>
    <d v="2018-01-03T00:00:00"/>
    <s v="OT-32872"/>
    <x v="831"/>
    <x v="38"/>
    <s v="UN"/>
    <x v="0"/>
    <s v="SALIDA"/>
    <n v="-14"/>
    <s v="Ene"/>
    <n v="2018"/>
  </r>
  <r>
    <d v="2018-08-29T00:00:00"/>
    <s v="OT-30015"/>
    <x v="827"/>
    <x v="648"/>
    <s v="UN"/>
    <x v="7"/>
    <s v="SALIDA"/>
    <n v="-14"/>
    <s v="Ago"/>
    <n v="2018"/>
  </r>
  <r>
    <d v="2018-07-04T00:00:00"/>
    <s v="OT-42792"/>
    <x v="964"/>
    <x v="740"/>
    <s v="UN"/>
    <x v="4"/>
    <s v="SALIDA"/>
    <n v="-11"/>
    <s v="Jul"/>
    <n v="2018"/>
  </r>
  <r>
    <d v="2018-08-18T00:00:00"/>
    <s v="OT-34793"/>
    <x v="690"/>
    <x v="558"/>
    <s v="UN"/>
    <x v="4"/>
    <s v="SALIDA"/>
    <n v="-19"/>
    <s v="Ago"/>
    <n v="2018"/>
  </r>
  <r>
    <d v="2018-03-12T00:00:00"/>
    <s v="OT-21961"/>
    <x v="847"/>
    <x v="662"/>
    <s v="UN"/>
    <x v="9"/>
    <s v="SALIDA"/>
    <n v="-18"/>
    <s v="Mar"/>
    <n v="2018"/>
  </r>
  <r>
    <d v="2018-03-06T00:00:00"/>
    <s v="OT-44474"/>
    <x v="758"/>
    <x v="604"/>
    <s v="UN"/>
    <x v="1"/>
    <s v="INGRESO"/>
    <n v="19"/>
    <s v="Mar"/>
    <n v="2018"/>
  </r>
  <r>
    <d v="2018-04-13T00:00:00"/>
    <s v="OT-24534"/>
    <x v="989"/>
    <x v="125"/>
    <s v="UN"/>
    <x v="7"/>
    <s v="INGRESO"/>
    <n v="14"/>
    <s v="Abr"/>
    <n v="2018"/>
  </r>
  <r>
    <d v="2018-05-25T00:00:00"/>
    <s v="OT-34869"/>
    <x v="418"/>
    <x v="362"/>
    <s v="UN"/>
    <x v="2"/>
    <s v="SALIDA"/>
    <n v="-7"/>
    <s v="May"/>
    <n v="2018"/>
  </r>
  <r>
    <d v="2018-05-09T00:00:00"/>
    <s v="OT-24265"/>
    <x v="391"/>
    <x v="344"/>
    <s v="UN"/>
    <x v="9"/>
    <s v="SALIDA"/>
    <n v="-20"/>
    <s v="May"/>
    <n v="2018"/>
  </r>
  <r>
    <d v="2018-02-25T00:00:00"/>
    <s v="OT-23535"/>
    <x v="512"/>
    <x v="430"/>
    <s v="UN"/>
    <x v="7"/>
    <s v="INGRESO"/>
    <n v="11"/>
    <s v="Feb"/>
    <n v="2018"/>
  </r>
  <r>
    <d v="2018-01-11T00:00:00"/>
    <s v="OT-34822"/>
    <x v="0"/>
    <x v="0"/>
    <s v="UN"/>
    <x v="0"/>
    <s v="SALIDA"/>
    <n v="-5"/>
    <s v="Ene"/>
    <n v="2018"/>
  </r>
  <r>
    <d v="2018-08-06T00:00:00"/>
    <s v="OT-32278"/>
    <x v="636"/>
    <x v="521"/>
    <s v="UN"/>
    <x v="3"/>
    <s v="SALIDA"/>
    <n v="-16"/>
    <s v="Ago"/>
    <n v="2018"/>
  </r>
  <r>
    <d v="2018-08-06T00:00:00"/>
    <s v="OT-22042"/>
    <x v="43"/>
    <x v="40"/>
    <s v="UN"/>
    <x v="7"/>
    <s v="INGRESO"/>
    <n v="13"/>
    <s v="Ago"/>
    <n v="2018"/>
  </r>
  <r>
    <d v="2018-06-18T00:00:00"/>
    <s v="OT-26774"/>
    <x v="950"/>
    <x v="732"/>
    <s v="UN"/>
    <x v="5"/>
    <s v="SALIDA"/>
    <n v="-9"/>
    <s v="Jun"/>
    <n v="2018"/>
  </r>
  <r>
    <d v="2018-02-11T00:00:00"/>
    <s v="OT-18992"/>
    <x v="613"/>
    <x v="504"/>
    <s v="UN"/>
    <x v="12"/>
    <s v="SALIDA"/>
    <n v="-14"/>
    <s v="Feb"/>
    <n v="2018"/>
  </r>
  <r>
    <d v="2018-06-08T00:00:00"/>
    <s v="OT-28640"/>
    <x v="181"/>
    <x v="166"/>
    <s v="UN"/>
    <x v="8"/>
    <s v="INGRESO"/>
    <n v="20"/>
    <s v="Jun"/>
    <n v="2018"/>
  </r>
  <r>
    <d v="2018-03-14T00:00:00"/>
    <s v="OT-45968"/>
    <x v="466"/>
    <x v="282"/>
    <s v="UN"/>
    <x v="7"/>
    <s v="SALIDA"/>
    <n v="-17"/>
    <s v="Mar"/>
    <n v="2018"/>
  </r>
  <r>
    <d v="2018-07-24T00:00:00"/>
    <s v="OT-14404"/>
    <x v="465"/>
    <x v="395"/>
    <s v="UN"/>
    <x v="4"/>
    <s v="SALIDA"/>
    <n v="-10"/>
    <s v="Jul"/>
    <n v="2018"/>
  </r>
  <r>
    <d v="2018-01-30T00:00:00"/>
    <s v="OT-47399"/>
    <x v="964"/>
    <x v="740"/>
    <s v="UN"/>
    <x v="4"/>
    <s v="SALIDA"/>
    <n v="-13"/>
    <s v="Ene"/>
    <n v="2018"/>
  </r>
  <r>
    <d v="2018-01-23T00:00:00"/>
    <s v="OT-23635"/>
    <x v="92"/>
    <x v="87"/>
    <s v="UN"/>
    <x v="4"/>
    <s v="SALIDA"/>
    <n v="-14"/>
    <s v="Ene"/>
    <n v="2018"/>
  </r>
  <r>
    <d v="2018-07-02T00:00:00"/>
    <s v="OT-39658"/>
    <x v="803"/>
    <x v="31"/>
    <s v="UN"/>
    <x v="1"/>
    <s v="INGRESO"/>
    <n v="12"/>
    <s v="Jul"/>
    <n v="2018"/>
  </r>
  <r>
    <d v="2018-04-08T00:00:00"/>
    <s v="OT-47737"/>
    <x v="632"/>
    <x v="517"/>
    <s v="UN"/>
    <x v="13"/>
    <s v="SALIDA"/>
    <n v="-5"/>
    <s v="Abr"/>
    <n v="2018"/>
  </r>
  <r>
    <d v="2018-06-14T00:00:00"/>
    <s v="OT-14386"/>
    <x v="108"/>
    <x v="102"/>
    <s v="UN"/>
    <x v="3"/>
    <s v="SALIDA"/>
    <n v="-10"/>
    <s v="Jun"/>
    <n v="2018"/>
  </r>
  <r>
    <d v="2018-05-04T00:00:00"/>
    <s v="OT-12667"/>
    <x v="390"/>
    <x v="343"/>
    <s v="UN"/>
    <x v="8"/>
    <s v="SALIDA"/>
    <n v="-16"/>
    <s v="May"/>
    <n v="2018"/>
  </r>
  <r>
    <d v="2018-03-31T00:00:00"/>
    <s v="OT-42710"/>
    <x v="375"/>
    <x v="178"/>
    <s v="UN"/>
    <x v="10"/>
    <s v="INGRESO"/>
    <n v="13"/>
    <s v="Mar"/>
    <n v="2018"/>
  </r>
  <r>
    <d v="2018-04-02T00:00:00"/>
    <s v="OT-22117"/>
    <x v="337"/>
    <x v="300"/>
    <s v="UN"/>
    <x v="9"/>
    <s v="SALIDA"/>
    <n v="-7"/>
    <s v="Abr"/>
    <n v="2018"/>
  </r>
  <r>
    <d v="2018-04-12T00:00:00"/>
    <s v="OT-32596"/>
    <x v="531"/>
    <x v="82"/>
    <s v="UN"/>
    <x v="6"/>
    <s v="SALIDA"/>
    <n v="-10"/>
    <s v="Abr"/>
    <n v="2018"/>
  </r>
  <r>
    <d v="2018-02-05T00:00:00"/>
    <s v="OT-18726"/>
    <x v="498"/>
    <x v="363"/>
    <s v="UN"/>
    <x v="7"/>
    <s v="INGRESO"/>
    <n v="10"/>
    <s v="Feb"/>
    <n v="2018"/>
  </r>
  <r>
    <d v="2018-01-12T00:00:00"/>
    <s v="OT-12971"/>
    <x v="1"/>
    <x v="1"/>
    <s v="UN"/>
    <x v="1"/>
    <s v="SALIDA"/>
    <n v="-12"/>
    <s v="Ene"/>
    <n v="2018"/>
  </r>
  <r>
    <d v="2018-04-01T00:00:00"/>
    <s v="OT-48801"/>
    <x v="127"/>
    <x v="119"/>
    <s v="UN"/>
    <x v="4"/>
    <s v="SALIDA"/>
    <n v="-8"/>
    <s v="Abr"/>
    <n v="2018"/>
  </r>
  <r>
    <d v="2018-07-29T00:00:00"/>
    <s v="OT-37872"/>
    <x v="349"/>
    <x v="311"/>
    <s v="UN"/>
    <x v="9"/>
    <s v="SALIDA"/>
    <n v="-13"/>
    <s v="Jul"/>
    <n v="2018"/>
  </r>
  <r>
    <d v="2018-01-29T00:00:00"/>
    <s v="OT-10898"/>
    <x v="739"/>
    <x v="589"/>
    <s v="UN"/>
    <x v="9"/>
    <s v="INGRESO"/>
    <n v="12"/>
    <s v="Ene"/>
    <n v="2018"/>
  </r>
  <r>
    <d v="2018-04-13T00:00:00"/>
    <s v="OT-33746"/>
    <x v="778"/>
    <x v="619"/>
    <s v="UN"/>
    <x v="10"/>
    <s v="SALIDA"/>
    <n v="-8"/>
    <s v="Abr"/>
    <n v="2018"/>
  </r>
  <r>
    <d v="2018-04-23T00:00:00"/>
    <s v="OT-13909"/>
    <x v="353"/>
    <x v="314"/>
    <s v="UN"/>
    <x v="4"/>
    <s v="INGRESO"/>
    <n v="16"/>
    <s v="Abr"/>
    <n v="2018"/>
  </r>
  <r>
    <d v="2018-08-06T00:00:00"/>
    <s v="OT-16599"/>
    <x v="73"/>
    <x v="68"/>
    <s v="UN"/>
    <x v="2"/>
    <s v="INGRESO"/>
    <n v="20"/>
    <s v="Ago"/>
    <n v="2018"/>
  </r>
  <r>
    <d v="2018-08-14T00:00:00"/>
    <s v="OT-23769"/>
    <x v="569"/>
    <x v="472"/>
    <s v="UN"/>
    <x v="5"/>
    <s v="SALIDA"/>
    <n v="-15"/>
    <s v="Ago"/>
    <n v="2018"/>
  </r>
  <r>
    <d v="2018-06-30T00:00:00"/>
    <s v="OT-18923"/>
    <x v="700"/>
    <x v="565"/>
    <s v="UN"/>
    <x v="9"/>
    <s v="SALIDA"/>
    <n v="-15"/>
    <s v="Jun"/>
    <n v="2018"/>
  </r>
  <r>
    <d v="2018-04-16T00:00:00"/>
    <s v="OT-43759"/>
    <x v="749"/>
    <x v="598"/>
    <s v="UN"/>
    <x v="7"/>
    <s v="INGRESO"/>
    <n v="18"/>
    <s v="Abr"/>
    <n v="2018"/>
  </r>
  <r>
    <d v="2018-02-10T00:00:00"/>
    <s v="OT-45323"/>
    <x v="837"/>
    <x v="278"/>
    <s v="UN"/>
    <x v="2"/>
    <s v="SALIDA"/>
    <n v="-11"/>
    <s v="Feb"/>
    <n v="2018"/>
  </r>
  <r>
    <d v="2018-06-24T00:00:00"/>
    <s v="OT-44377"/>
    <x v="175"/>
    <x v="162"/>
    <s v="UN"/>
    <x v="4"/>
    <s v="SALIDA"/>
    <n v="-14"/>
    <s v="Jun"/>
    <n v="2018"/>
  </r>
  <r>
    <d v="2018-01-03T00:00:00"/>
    <s v="OT-28140"/>
    <x v="403"/>
    <x v="352"/>
    <s v="UN"/>
    <x v="7"/>
    <s v="SALIDA"/>
    <n v="-14"/>
    <s v="Ene"/>
    <n v="2018"/>
  </r>
  <r>
    <d v="2018-05-31T00:00:00"/>
    <s v="OT-36233"/>
    <x v="769"/>
    <x v="612"/>
    <s v="UN"/>
    <x v="4"/>
    <s v="SALIDA"/>
    <n v="-12"/>
    <s v="May"/>
    <n v="2018"/>
  </r>
  <r>
    <d v="2018-03-26T00:00:00"/>
    <s v="OT-31993"/>
    <x v="545"/>
    <x v="213"/>
    <s v="UN"/>
    <x v="3"/>
    <s v="INGRESO"/>
    <n v="10"/>
    <s v="Mar"/>
    <n v="2018"/>
  </r>
  <r>
    <d v="2018-07-03T00:00:00"/>
    <s v="OT-35755"/>
    <x v="828"/>
    <x v="649"/>
    <s v="UN"/>
    <x v="4"/>
    <s v="INGRESO"/>
    <n v="18"/>
    <s v="Jul"/>
    <n v="2018"/>
  </r>
  <r>
    <d v="2018-05-08T00:00:00"/>
    <s v="OT-46577"/>
    <x v="990"/>
    <x v="755"/>
    <s v="UN"/>
    <x v="4"/>
    <s v="INGRESO"/>
    <n v="15"/>
    <s v="May"/>
    <n v="2018"/>
  </r>
  <r>
    <d v="2018-03-02T00:00:00"/>
    <s v="OT-13824"/>
    <x v="772"/>
    <x v="614"/>
    <s v="UN"/>
    <x v="4"/>
    <s v="INGRESO"/>
    <n v="20"/>
    <s v="Mar"/>
    <n v="2018"/>
  </r>
  <r>
    <d v="2018-05-17T00:00:00"/>
    <s v="OT-10021"/>
    <x v="947"/>
    <x v="503"/>
    <s v="UN"/>
    <x v="3"/>
    <s v="INGRESO"/>
    <n v="13"/>
    <s v="May"/>
    <n v="2018"/>
  </r>
  <r>
    <d v="2018-02-14T00:00:00"/>
    <s v="OT-26893"/>
    <x v="82"/>
    <x v="77"/>
    <s v="UN"/>
    <x v="3"/>
    <s v="INGRESO"/>
    <n v="14"/>
    <s v="Feb"/>
    <n v="2018"/>
  </r>
  <r>
    <d v="2018-01-29T00:00:00"/>
    <s v="OT-31749"/>
    <x v="812"/>
    <x v="637"/>
    <s v="UN"/>
    <x v="9"/>
    <s v="INGRESO"/>
    <n v="20"/>
    <s v="Ene"/>
    <n v="2018"/>
  </r>
  <r>
    <d v="2018-08-07T00:00:00"/>
    <s v="OT-38503"/>
    <x v="115"/>
    <x v="108"/>
    <s v="UN"/>
    <x v="9"/>
    <s v="SALIDA"/>
    <n v="-13"/>
    <s v="Ago"/>
    <n v="2018"/>
  </r>
  <r>
    <d v="2018-07-18T00:00:00"/>
    <s v="OT-49800"/>
    <x v="585"/>
    <x v="482"/>
    <s v="UN"/>
    <x v="9"/>
    <s v="SALIDA"/>
    <n v="-10"/>
    <s v="Jul"/>
    <n v="2018"/>
  </r>
  <r>
    <d v="2018-03-17T00:00:00"/>
    <s v="OT-29738"/>
    <x v="991"/>
    <x v="753"/>
    <s v="UN"/>
    <x v="11"/>
    <s v="SALIDA"/>
    <n v="-13"/>
    <s v="Mar"/>
    <n v="2018"/>
  </r>
  <r>
    <d v="2018-05-26T00:00:00"/>
    <s v="OT-31338"/>
    <x v="992"/>
    <x v="672"/>
    <s v="UN"/>
    <x v="5"/>
    <s v="SALIDA"/>
    <n v="-10"/>
    <s v="May"/>
    <n v="2018"/>
  </r>
  <r>
    <d v="2018-06-03T00:00:00"/>
    <s v="OT-28692"/>
    <x v="100"/>
    <x v="95"/>
    <s v="UN"/>
    <x v="5"/>
    <s v="SALIDA"/>
    <n v="-20"/>
    <s v="Jun"/>
    <n v="2018"/>
  </r>
  <r>
    <d v="2018-02-07T00:00:00"/>
    <s v="OT-12568"/>
    <x v="200"/>
    <x v="182"/>
    <s v="UN"/>
    <x v="7"/>
    <s v="INGRESO"/>
    <n v="17"/>
    <s v="Feb"/>
    <n v="2018"/>
  </r>
  <r>
    <d v="2018-07-08T00:00:00"/>
    <s v="OT-29570"/>
    <x v="287"/>
    <x v="260"/>
    <s v="UN"/>
    <x v="1"/>
    <s v="SALIDA"/>
    <n v="-5"/>
    <s v="Jul"/>
    <n v="2018"/>
  </r>
  <r>
    <d v="2018-01-10T00:00:00"/>
    <s v="OT-48690"/>
    <x v="617"/>
    <x v="506"/>
    <s v="UN"/>
    <x v="2"/>
    <s v="INGRESO"/>
    <n v="11"/>
    <s v="Ene"/>
    <n v="2018"/>
  </r>
  <r>
    <d v="2018-02-19T00:00:00"/>
    <s v="OT-17315"/>
    <x v="476"/>
    <x v="405"/>
    <s v="UN"/>
    <x v="4"/>
    <s v="SALIDA"/>
    <n v="-13"/>
    <s v="Feb"/>
    <n v="2018"/>
  </r>
  <r>
    <d v="2018-06-24T00:00:00"/>
    <s v="OT-27281"/>
    <x v="678"/>
    <x v="548"/>
    <s v="UN"/>
    <x v="7"/>
    <s v="SALIDA"/>
    <n v="-6"/>
    <s v="Jun"/>
    <n v="2018"/>
  </r>
  <r>
    <d v="2018-06-12T00:00:00"/>
    <s v="OT-33215"/>
    <x v="844"/>
    <x v="659"/>
    <s v="UN"/>
    <x v="4"/>
    <s v="SALIDA"/>
    <n v="-14"/>
    <s v="Jun"/>
    <n v="2018"/>
  </r>
  <r>
    <d v="2018-06-09T00:00:00"/>
    <s v="OT-21173"/>
    <x v="257"/>
    <x v="234"/>
    <s v="UN"/>
    <x v="5"/>
    <s v="INGRESO"/>
    <n v="19"/>
    <s v="Jun"/>
    <n v="2018"/>
  </r>
  <r>
    <d v="2018-03-07T00:00:00"/>
    <s v="OT-22347"/>
    <x v="69"/>
    <x v="64"/>
    <s v="UN"/>
    <x v="0"/>
    <s v="INGRESO"/>
    <n v="14"/>
    <s v="Mar"/>
    <n v="2018"/>
  </r>
  <r>
    <d v="2018-06-22T00:00:00"/>
    <s v="OT-14806"/>
    <x v="456"/>
    <x v="389"/>
    <s v="UN"/>
    <x v="4"/>
    <s v="SALIDA"/>
    <n v="-16"/>
    <s v="Jun"/>
    <n v="2018"/>
  </r>
  <r>
    <d v="2018-03-26T00:00:00"/>
    <s v="OT-29982"/>
    <x v="777"/>
    <x v="618"/>
    <s v="UN"/>
    <x v="4"/>
    <s v="SALIDA"/>
    <n v="-15"/>
    <s v="Mar"/>
    <n v="2018"/>
  </r>
  <r>
    <d v="2018-01-21T00:00:00"/>
    <s v="OT-22876"/>
    <x v="293"/>
    <x v="265"/>
    <s v="UN"/>
    <x v="12"/>
    <s v="SALIDA"/>
    <n v="-17"/>
    <s v="Ene"/>
    <n v="2018"/>
  </r>
  <r>
    <d v="2018-03-28T00:00:00"/>
    <s v="OT-49526"/>
    <x v="993"/>
    <x v="434"/>
    <s v="UN"/>
    <x v="12"/>
    <s v="INGRESO"/>
    <n v="13"/>
    <s v="Mar"/>
    <n v="2018"/>
  </r>
  <r>
    <d v="2018-01-10T00:00:00"/>
    <s v="OT-15815"/>
    <x v="953"/>
    <x v="430"/>
    <s v="UN"/>
    <x v="7"/>
    <s v="SALIDA"/>
    <n v="-5"/>
    <s v="Ene"/>
    <n v="2018"/>
  </r>
  <r>
    <d v="2018-04-13T00:00:00"/>
    <s v="OT-39608"/>
    <x v="35"/>
    <x v="33"/>
    <s v="UN"/>
    <x v="10"/>
    <s v="INGRESO"/>
    <n v="12"/>
    <s v="Abr"/>
    <n v="2018"/>
  </r>
  <r>
    <d v="2018-06-05T00:00:00"/>
    <s v="OT-25140"/>
    <x v="90"/>
    <x v="85"/>
    <s v="UN"/>
    <x v="2"/>
    <s v="SALIDA"/>
    <n v="-15"/>
    <s v="Jun"/>
    <n v="2018"/>
  </r>
  <r>
    <d v="2018-06-09T00:00:00"/>
    <s v="OT-46176"/>
    <x v="916"/>
    <x v="711"/>
    <s v="UN"/>
    <x v="4"/>
    <s v="SALIDA"/>
    <n v="-6"/>
    <s v="Jun"/>
    <n v="2018"/>
  </r>
  <r>
    <d v="2018-03-29T00:00:00"/>
    <s v="OT-27349"/>
    <x v="76"/>
    <x v="71"/>
    <s v="UN"/>
    <x v="10"/>
    <s v="INGRESO"/>
    <n v="17"/>
    <s v="Mar"/>
    <n v="2018"/>
  </r>
  <r>
    <d v="2018-03-26T00:00:00"/>
    <s v="OT-41569"/>
    <x v="735"/>
    <x v="586"/>
    <s v="UN"/>
    <x v="13"/>
    <s v="SALIDA"/>
    <n v="-17"/>
    <s v="Mar"/>
    <n v="2018"/>
  </r>
  <r>
    <d v="2018-04-12T00:00:00"/>
    <s v="OT-23008"/>
    <x v="757"/>
    <x v="603"/>
    <s v="UN"/>
    <x v="7"/>
    <s v="SALIDA"/>
    <n v="-18"/>
    <s v="Abr"/>
    <n v="2018"/>
  </r>
  <r>
    <d v="2018-01-20T00:00:00"/>
    <s v="OT-42641"/>
    <x v="735"/>
    <x v="586"/>
    <s v="UN"/>
    <x v="13"/>
    <s v="SALIDA"/>
    <n v="-20"/>
    <s v="Ene"/>
    <n v="2018"/>
  </r>
  <r>
    <d v="2018-05-01T00:00:00"/>
    <s v="OT-40676"/>
    <x v="270"/>
    <x v="244"/>
    <s v="UN"/>
    <x v="6"/>
    <s v="SALIDA"/>
    <n v="-5"/>
    <s v="May"/>
    <n v="2018"/>
  </r>
  <r>
    <d v="2018-02-13T00:00:00"/>
    <s v="OT-35988"/>
    <x v="307"/>
    <x v="275"/>
    <s v="UN"/>
    <x v="7"/>
    <s v="INGRESO"/>
    <n v="17"/>
    <s v="Feb"/>
    <n v="2018"/>
  </r>
  <r>
    <d v="2018-06-10T00:00:00"/>
    <s v="OT-40801"/>
    <x v="994"/>
    <x v="756"/>
    <s v="UN"/>
    <x v="4"/>
    <s v="SALIDA"/>
    <n v="-8"/>
    <s v="Jun"/>
    <n v="2018"/>
  </r>
  <r>
    <d v="2018-05-15T00:00:00"/>
    <s v="OT-46111"/>
    <x v="267"/>
    <x v="242"/>
    <s v="UN"/>
    <x v="4"/>
    <s v="INGRESO"/>
    <n v="11"/>
    <s v="May"/>
    <n v="2018"/>
  </r>
  <r>
    <d v="2018-04-01T00:00:00"/>
    <s v="OT-28279"/>
    <x v="650"/>
    <x v="531"/>
    <s v="UN"/>
    <x v="9"/>
    <s v="INGRESO"/>
    <n v="20"/>
    <s v="Abr"/>
    <n v="2018"/>
  </r>
  <r>
    <d v="2018-05-24T00:00:00"/>
    <s v="OT-23807"/>
    <x v="959"/>
    <x v="372"/>
    <s v="UN"/>
    <x v="7"/>
    <s v="INGRESO"/>
    <n v="14"/>
    <s v="May"/>
    <n v="2018"/>
  </r>
  <r>
    <d v="2018-01-26T00:00:00"/>
    <s v="OT-35404"/>
    <x v="18"/>
    <x v="15"/>
    <s v="UN"/>
    <x v="4"/>
    <s v="INGRESO"/>
    <n v="10"/>
    <s v="Ene"/>
    <n v="2018"/>
  </r>
  <r>
    <d v="2018-03-27T00:00:00"/>
    <s v="OT-37210"/>
    <x v="578"/>
    <x v="478"/>
    <s v="UN"/>
    <x v="4"/>
    <s v="SALIDA"/>
    <n v="-7"/>
    <s v="Mar"/>
    <n v="2018"/>
  </r>
  <r>
    <d v="2018-07-09T00:00:00"/>
    <s v="OT-23804"/>
    <x v="95"/>
    <x v="90"/>
    <s v="UN"/>
    <x v="7"/>
    <s v="INGRESO"/>
    <n v="11"/>
    <s v="Jul"/>
    <n v="2018"/>
  </r>
  <r>
    <d v="2018-03-25T00:00:00"/>
    <s v="OT-33167"/>
    <x v="511"/>
    <x v="429"/>
    <s v="UN"/>
    <x v="4"/>
    <s v="INGRESO"/>
    <n v="13"/>
    <s v="Mar"/>
    <n v="2018"/>
  </r>
  <r>
    <d v="2018-03-26T00:00:00"/>
    <s v="OT-38237"/>
    <x v="388"/>
    <x v="193"/>
    <s v="UN"/>
    <x v="9"/>
    <s v="INGRESO"/>
    <n v="11"/>
    <s v="Mar"/>
    <n v="2018"/>
  </r>
  <r>
    <d v="2018-01-23T00:00:00"/>
    <s v="OT-41590"/>
    <x v="584"/>
    <x v="38"/>
    <s v="UN"/>
    <x v="0"/>
    <s v="INGRESO"/>
    <n v="20"/>
    <s v="Ene"/>
    <n v="2018"/>
  </r>
  <r>
    <d v="2018-04-28T00:00:00"/>
    <s v="OT-28091"/>
    <x v="995"/>
    <x v="757"/>
    <s v="UN"/>
    <x v="1"/>
    <s v="INGRESO"/>
    <n v="16"/>
    <s v="Abr"/>
    <n v="2018"/>
  </r>
  <r>
    <d v="2018-02-25T00:00:00"/>
    <s v="OT-15922"/>
    <x v="81"/>
    <x v="76"/>
    <s v="UN"/>
    <x v="4"/>
    <s v="SALIDA"/>
    <n v="-19"/>
    <s v="Feb"/>
    <n v="2018"/>
  </r>
  <r>
    <d v="2018-03-18T00:00:00"/>
    <s v="OT-34986"/>
    <x v="277"/>
    <x v="251"/>
    <s v="UN"/>
    <x v="7"/>
    <s v="INGRESO"/>
    <n v="17"/>
    <s v="Mar"/>
    <n v="2018"/>
  </r>
  <r>
    <d v="2018-04-01T00:00:00"/>
    <s v="OT-46096"/>
    <x v="293"/>
    <x v="265"/>
    <s v="UN"/>
    <x v="12"/>
    <s v="SALIDA"/>
    <n v="-14"/>
    <s v="Abr"/>
    <n v="2018"/>
  </r>
  <r>
    <d v="2018-02-05T00:00:00"/>
    <s v="OT-19668"/>
    <x v="107"/>
    <x v="101"/>
    <s v="UN"/>
    <x v="10"/>
    <s v="SALIDA"/>
    <n v="-16"/>
    <s v="Feb"/>
    <n v="2018"/>
  </r>
  <r>
    <d v="2018-04-03T00:00:00"/>
    <s v="OT-12990"/>
    <x v="308"/>
    <x v="276"/>
    <s v="UN"/>
    <x v="4"/>
    <s v="SALIDA"/>
    <n v="-13"/>
    <s v="Abr"/>
    <n v="2018"/>
  </r>
  <r>
    <d v="2018-06-07T00:00:00"/>
    <s v="OT-39404"/>
    <x v="532"/>
    <x v="373"/>
    <s v="UN"/>
    <x v="10"/>
    <s v="INGRESO"/>
    <n v="14"/>
    <s v="Jun"/>
    <n v="2018"/>
  </r>
  <r>
    <d v="2018-02-25T00:00:00"/>
    <s v="OT-39304"/>
    <x v="679"/>
    <x v="100"/>
    <s v="UN"/>
    <x v="7"/>
    <s v="INGRESO"/>
    <n v="13"/>
    <s v="Feb"/>
    <n v="2018"/>
  </r>
  <r>
    <d v="2018-07-25T00:00:00"/>
    <s v="OT-46149"/>
    <x v="759"/>
    <x v="206"/>
    <s v="UN"/>
    <x v="4"/>
    <s v="SALIDA"/>
    <n v="-14"/>
    <s v="Jul"/>
    <n v="2018"/>
  </r>
  <r>
    <d v="2018-07-11T00:00:00"/>
    <s v="OT-29254"/>
    <x v="750"/>
    <x v="339"/>
    <s v="UN"/>
    <x v="4"/>
    <s v="INGRESO"/>
    <n v="16"/>
    <s v="Jul"/>
    <n v="2018"/>
  </r>
  <r>
    <d v="2018-06-01T00:00:00"/>
    <s v="OT-38288"/>
    <x v="293"/>
    <x v="265"/>
    <s v="UN"/>
    <x v="12"/>
    <s v="INGRESO"/>
    <n v="13"/>
    <s v="Jun"/>
    <n v="2018"/>
  </r>
  <r>
    <d v="2018-03-19T00:00:00"/>
    <s v="OT-23053"/>
    <x v="573"/>
    <x v="475"/>
    <s v="UN"/>
    <x v="12"/>
    <s v="INGRESO"/>
    <n v="18"/>
    <s v="Mar"/>
    <n v="2018"/>
  </r>
  <r>
    <d v="2018-06-27T00:00:00"/>
    <s v="OT-18847"/>
    <x v="639"/>
    <x v="524"/>
    <s v="UN"/>
    <x v="9"/>
    <s v="INGRESO"/>
    <n v="12"/>
    <s v="Jun"/>
    <n v="2018"/>
  </r>
  <r>
    <d v="2018-07-31T00:00:00"/>
    <s v="OT-16352"/>
    <x v="334"/>
    <x v="297"/>
    <s v="UN"/>
    <x v="4"/>
    <s v="SALIDA"/>
    <n v="-17"/>
    <s v="Jul"/>
    <n v="2018"/>
  </r>
  <r>
    <d v="2018-04-01T00:00:00"/>
    <s v="OT-39632"/>
    <x v="810"/>
    <x v="246"/>
    <s v="UN"/>
    <x v="4"/>
    <s v="INGRESO"/>
    <n v="10"/>
    <s v="Abr"/>
    <n v="2018"/>
  </r>
  <r>
    <d v="2018-03-29T00:00:00"/>
    <s v="OT-21314"/>
    <x v="507"/>
    <x v="426"/>
    <s v="UN"/>
    <x v="5"/>
    <s v="INGRESO"/>
    <n v="20"/>
    <s v="Mar"/>
    <n v="2018"/>
  </r>
  <r>
    <d v="2018-01-19T00:00:00"/>
    <s v="OT-22245"/>
    <x v="615"/>
    <x v="173"/>
    <s v="UN"/>
    <x v="7"/>
    <s v="SALIDA"/>
    <n v="-16"/>
    <s v="Ene"/>
    <n v="2018"/>
  </r>
  <r>
    <d v="2018-06-02T00:00:00"/>
    <s v="OT-29918"/>
    <x v="524"/>
    <x v="439"/>
    <s v="UN"/>
    <x v="2"/>
    <s v="INGRESO"/>
    <n v="16"/>
    <s v="Jun"/>
    <n v="2018"/>
  </r>
  <r>
    <d v="2018-07-31T00:00:00"/>
    <s v="OT-20565"/>
    <x v="833"/>
    <x v="652"/>
    <s v="UN"/>
    <x v="9"/>
    <s v="INGRESO"/>
    <n v="14"/>
    <s v="Jul"/>
    <n v="2018"/>
  </r>
  <r>
    <d v="2018-03-01T00:00:00"/>
    <s v="OT-41430"/>
    <x v="155"/>
    <x v="145"/>
    <s v="UN"/>
    <x v="4"/>
    <s v="SALIDA"/>
    <n v="-19"/>
    <s v="Mar"/>
    <n v="2018"/>
  </r>
  <r>
    <d v="2018-02-07T00:00:00"/>
    <s v="OT-28370"/>
    <x v="477"/>
    <x v="406"/>
    <s v="UN"/>
    <x v="12"/>
    <s v="INGRESO"/>
    <n v="11"/>
    <s v="Feb"/>
    <n v="2018"/>
  </r>
  <r>
    <d v="2018-02-09T00:00:00"/>
    <s v="OT-49541"/>
    <x v="992"/>
    <x v="672"/>
    <s v="UN"/>
    <x v="5"/>
    <s v="INGRESO"/>
    <n v="19"/>
    <s v="Feb"/>
    <n v="2018"/>
  </r>
  <r>
    <d v="2018-03-19T00:00:00"/>
    <s v="OT-15078"/>
    <x v="722"/>
    <x v="103"/>
    <s v="UN"/>
    <x v="6"/>
    <s v="INGRESO"/>
    <n v="12"/>
    <s v="Mar"/>
    <n v="2018"/>
  </r>
  <r>
    <d v="2018-02-06T00:00:00"/>
    <s v="OT-20524"/>
    <x v="417"/>
    <x v="361"/>
    <s v="UN"/>
    <x v="10"/>
    <s v="SALIDA"/>
    <n v="-6"/>
    <s v="Feb"/>
    <n v="2018"/>
  </r>
  <r>
    <d v="2018-03-07T00:00:00"/>
    <s v="OT-29769"/>
    <x v="256"/>
    <x v="233"/>
    <s v="UN"/>
    <x v="4"/>
    <s v="INGRESO"/>
    <n v="10"/>
    <s v="Mar"/>
    <n v="2018"/>
  </r>
  <r>
    <d v="2018-06-06T00:00:00"/>
    <s v="OT-19655"/>
    <x v="741"/>
    <x v="591"/>
    <s v="UN"/>
    <x v="12"/>
    <s v="SALIDA"/>
    <n v="-5"/>
    <s v="Jun"/>
    <n v="2018"/>
  </r>
  <r>
    <d v="2018-05-09T00:00:00"/>
    <s v="OT-10921"/>
    <x v="996"/>
    <x v="758"/>
    <s v="UN"/>
    <x v="5"/>
    <s v="INGRESO"/>
    <n v="14"/>
    <s v="May"/>
    <n v="2018"/>
  </r>
  <r>
    <d v="2018-06-30T00:00:00"/>
    <s v="OT-16220"/>
    <x v="482"/>
    <x v="409"/>
    <s v="UN"/>
    <x v="7"/>
    <s v="INGRESO"/>
    <n v="12"/>
    <s v="Jun"/>
    <n v="2018"/>
  </r>
  <r>
    <d v="2018-01-08T00:00:00"/>
    <s v="OT-11814"/>
    <x v="403"/>
    <x v="352"/>
    <s v="UN"/>
    <x v="7"/>
    <s v="INGRESO"/>
    <n v="14"/>
    <s v="Ene"/>
    <n v="2018"/>
  </r>
  <r>
    <d v="2018-06-27T00:00:00"/>
    <s v="OT-23222"/>
    <x v="408"/>
    <x v="355"/>
    <s v="UN"/>
    <x v="7"/>
    <s v="SALIDA"/>
    <n v="-8"/>
    <s v="Jun"/>
    <n v="2018"/>
  </r>
  <r>
    <d v="2018-02-23T00:00:00"/>
    <s v="OT-23354"/>
    <x v="568"/>
    <x v="471"/>
    <s v="UN"/>
    <x v="6"/>
    <s v="INGRESO"/>
    <n v="20"/>
    <s v="Feb"/>
    <n v="2018"/>
  </r>
  <r>
    <d v="2018-07-18T00:00:00"/>
    <s v="OT-33049"/>
    <x v="77"/>
    <x v="72"/>
    <s v="UN"/>
    <x v="9"/>
    <s v="INGRESO"/>
    <n v="13"/>
    <s v="Jul"/>
    <n v="2018"/>
  </r>
  <r>
    <d v="2018-02-08T00:00:00"/>
    <s v="OT-27013"/>
    <x v="736"/>
    <x v="587"/>
    <s v="UN"/>
    <x v="7"/>
    <s v="SALIDA"/>
    <n v="-14"/>
    <s v="Feb"/>
    <n v="2018"/>
  </r>
  <r>
    <d v="2018-05-12T00:00:00"/>
    <s v="OT-41979"/>
    <x v="280"/>
    <x v="254"/>
    <s v="UN"/>
    <x v="0"/>
    <s v="SALIDA"/>
    <n v="-11"/>
    <s v="May"/>
    <n v="2018"/>
  </r>
  <r>
    <d v="2018-06-11T00:00:00"/>
    <s v="OT-43972"/>
    <x v="174"/>
    <x v="20"/>
    <s v="UN"/>
    <x v="7"/>
    <s v="INGRESO"/>
    <n v="19"/>
    <s v="Jun"/>
    <n v="2018"/>
  </r>
  <r>
    <d v="2018-01-20T00:00:00"/>
    <s v="OT-12649"/>
    <x v="201"/>
    <x v="183"/>
    <s v="UN"/>
    <x v="9"/>
    <s v="SALIDA"/>
    <n v="-14"/>
    <s v="Ene"/>
    <n v="2018"/>
  </r>
  <r>
    <d v="2018-04-12T00:00:00"/>
    <s v="OT-40766"/>
    <x v="849"/>
    <x v="664"/>
    <s v="UN"/>
    <x v="6"/>
    <s v="SALIDA"/>
    <n v="-20"/>
    <s v="Abr"/>
    <n v="2018"/>
  </r>
  <r>
    <d v="2018-04-23T00:00:00"/>
    <s v="OT-35762"/>
    <x v="738"/>
    <x v="588"/>
    <s v="UN"/>
    <x v="1"/>
    <s v="SALIDA"/>
    <n v="-5"/>
    <s v="Abr"/>
    <n v="2018"/>
  </r>
  <r>
    <d v="2018-03-11T00:00:00"/>
    <s v="OT-42943"/>
    <x v="841"/>
    <x v="657"/>
    <s v="UN"/>
    <x v="5"/>
    <s v="INGRESO"/>
    <n v="15"/>
    <s v="Mar"/>
    <n v="2018"/>
  </r>
  <r>
    <d v="2018-04-10T00:00:00"/>
    <s v="OT-45597"/>
    <x v="142"/>
    <x v="133"/>
    <s v="UN"/>
    <x v="9"/>
    <s v="INGRESO"/>
    <n v="17"/>
    <s v="Abr"/>
    <n v="2018"/>
  </r>
  <r>
    <d v="2018-06-29T00:00:00"/>
    <s v="OT-25134"/>
    <x v="569"/>
    <x v="472"/>
    <s v="UN"/>
    <x v="5"/>
    <s v="SALIDA"/>
    <n v="-7"/>
    <s v="Jun"/>
    <n v="2018"/>
  </r>
  <r>
    <d v="2018-04-09T00:00:00"/>
    <s v="OT-38964"/>
    <x v="207"/>
    <x v="188"/>
    <s v="UN"/>
    <x v="8"/>
    <s v="SALIDA"/>
    <n v="-17"/>
    <s v="Abr"/>
    <n v="2018"/>
  </r>
  <r>
    <d v="2018-01-29T00:00:00"/>
    <s v="OT-21628"/>
    <x v="633"/>
    <x v="518"/>
    <s v="UN"/>
    <x v="4"/>
    <s v="SALIDA"/>
    <n v="-12"/>
    <s v="Ene"/>
    <n v="2018"/>
  </r>
  <r>
    <d v="2018-03-28T00:00:00"/>
    <s v="OT-29803"/>
    <x v="621"/>
    <x v="510"/>
    <s v="UN"/>
    <x v="2"/>
    <s v="INGRESO"/>
    <n v="18"/>
    <s v="Mar"/>
    <n v="2018"/>
  </r>
  <r>
    <d v="2018-01-29T00:00:00"/>
    <s v="OT-34822"/>
    <x v="331"/>
    <x v="295"/>
    <s v="UN"/>
    <x v="5"/>
    <s v="INGRESO"/>
    <n v="19"/>
    <s v="Ene"/>
    <n v="2018"/>
  </r>
  <r>
    <d v="2018-03-14T00:00:00"/>
    <s v="OT-41570"/>
    <x v="58"/>
    <x v="55"/>
    <s v="UN"/>
    <x v="4"/>
    <s v="SALIDA"/>
    <n v="-5"/>
    <s v="Mar"/>
    <n v="2018"/>
  </r>
  <r>
    <d v="2018-02-06T00:00:00"/>
    <s v="OT-17553"/>
    <x v="636"/>
    <x v="521"/>
    <s v="UN"/>
    <x v="3"/>
    <s v="SALIDA"/>
    <n v="-16"/>
    <s v="Feb"/>
    <n v="2018"/>
  </r>
  <r>
    <d v="2018-01-13T00:00:00"/>
    <s v="OT-38732"/>
    <x v="946"/>
    <x v="730"/>
    <s v="UN"/>
    <x v="4"/>
    <s v="INGRESO"/>
    <n v="18"/>
    <s v="Ene"/>
    <n v="2018"/>
  </r>
  <r>
    <d v="2018-08-25T00:00:00"/>
    <s v="OT-43774"/>
    <x v="187"/>
    <x v="172"/>
    <s v="UN"/>
    <x v="8"/>
    <s v="INGRESO"/>
    <n v="20"/>
    <s v="Ago"/>
    <n v="2018"/>
  </r>
  <r>
    <d v="2018-05-06T00:00:00"/>
    <s v="OT-12176"/>
    <x v="457"/>
    <x v="390"/>
    <s v="UN"/>
    <x v="4"/>
    <s v="INGRESO"/>
    <n v="17"/>
    <s v="May"/>
    <n v="2018"/>
  </r>
  <r>
    <d v="2018-02-24T00:00:00"/>
    <s v="OT-13393"/>
    <x v="794"/>
    <x v="73"/>
    <s v="UN"/>
    <x v="3"/>
    <s v="SALIDA"/>
    <n v="-6"/>
    <s v="Feb"/>
    <n v="2018"/>
  </r>
  <r>
    <d v="2018-03-22T00:00:00"/>
    <s v="OT-48428"/>
    <x v="251"/>
    <x v="228"/>
    <s v="UN"/>
    <x v="4"/>
    <s v="SALIDA"/>
    <n v="-18"/>
    <s v="Mar"/>
    <n v="2018"/>
  </r>
  <r>
    <d v="2018-05-07T00:00:00"/>
    <s v="OT-42536"/>
    <x v="361"/>
    <x v="239"/>
    <s v="UN"/>
    <x v="3"/>
    <s v="SALIDA"/>
    <n v="-13"/>
    <s v="May"/>
    <n v="2018"/>
  </r>
  <r>
    <d v="2018-06-27T00:00:00"/>
    <s v="OT-47242"/>
    <x v="694"/>
    <x v="561"/>
    <s v="UN"/>
    <x v="7"/>
    <s v="SALIDA"/>
    <n v="-6"/>
    <s v="Jun"/>
    <n v="2018"/>
  </r>
  <r>
    <d v="2018-02-23T00:00:00"/>
    <s v="OT-30700"/>
    <x v="502"/>
    <x v="346"/>
    <s v="UN"/>
    <x v="7"/>
    <s v="INGRESO"/>
    <n v="17"/>
    <s v="Feb"/>
    <n v="2018"/>
  </r>
  <r>
    <d v="2018-02-20T00:00:00"/>
    <s v="OT-17816"/>
    <x v="30"/>
    <x v="28"/>
    <s v="UN"/>
    <x v="12"/>
    <s v="SALIDA"/>
    <n v="-9"/>
    <s v="Feb"/>
    <n v="2018"/>
  </r>
  <r>
    <d v="2018-08-13T00:00:00"/>
    <s v="OT-45662"/>
    <x v="538"/>
    <x v="447"/>
    <s v="UN"/>
    <x v="3"/>
    <s v="INGRESO"/>
    <n v="18"/>
    <s v="Ago"/>
    <n v="2018"/>
  </r>
  <r>
    <d v="2018-02-28T00:00:00"/>
    <s v="OT-38123"/>
    <x v="539"/>
    <x v="448"/>
    <s v="UN"/>
    <x v="10"/>
    <s v="INGRESO"/>
    <n v="10"/>
    <s v="Feb"/>
    <n v="2018"/>
  </r>
  <r>
    <d v="2018-02-03T00:00:00"/>
    <s v="OT-43245"/>
    <x v="997"/>
    <x v="759"/>
    <s v="UN"/>
    <x v="12"/>
    <s v="SALIDA"/>
    <n v="-18"/>
    <s v="Feb"/>
    <n v="2018"/>
  </r>
  <r>
    <d v="2018-03-25T00:00:00"/>
    <s v="OT-34932"/>
    <x v="860"/>
    <x v="672"/>
    <s v="UN"/>
    <x v="5"/>
    <s v="INGRESO"/>
    <n v="13"/>
    <s v="Mar"/>
    <n v="2018"/>
  </r>
  <r>
    <d v="2018-04-03T00:00:00"/>
    <s v="OT-15681"/>
    <x v="221"/>
    <x v="200"/>
    <s v="UN"/>
    <x v="4"/>
    <s v="INGRESO"/>
    <n v="12"/>
    <s v="Abr"/>
    <n v="2018"/>
  </r>
  <r>
    <d v="2018-04-26T00:00:00"/>
    <s v="OT-35399"/>
    <x v="998"/>
    <x v="760"/>
    <s v="UN"/>
    <x v="4"/>
    <s v="INGRESO"/>
    <n v="12"/>
    <s v="Abr"/>
    <n v="2018"/>
  </r>
  <r>
    <d v="2018-01-30T00:00:00"/>
    <s v="OT-22530"/>
    <x v="528"/>
    <x v="442"/>
    <s v="UN"/>
    <x v="9"/>
    <s v="SALIDA"/>
    <n v="-5"/>
    <s v="Ene"/>
    <n v="2018"/>
  </r>
  <r>
    <d v="2018-01-12T00:00:00"/>
    <s v="OT-41078"/>
    <x v="4"/>
    <x v="4"/>
    <s v="UN"/>
    <x v="3"/>
    <s v="SALIDA"/>
    <n v="-8"/>
    <s v="Ene"/>
    <n v="2018"/>
  </r>
  <r>
    <d v="2018-08-31T00:00:00"/>
    <s v="OT-42226"/>
    <x v="624"/>
    <x v="513"/>
    <s v="UN"/>
    <x v="3"/>
    <s v="SALIDA"/>
    <n v="-7"/>
    <s v="Ago"/>
    <n v="2018"/>
  </r>
  <r>
    <d v="2018-06-23T00:00:00"/>
    <s v="OT-41750"/>
    <x v="793"/>
    <x v="628"/>
    <s v="UN"/>
    <x v="4"/>
    <s v="INGRESO"/>
    <n v="11"/>
    <s v="Jun"/>
    <n v="2018"/>
  </r>
  <r>
    <d v="2018-03-10T00:00:00"/>
    <s v="OT-10122"/>
    <x v="968"/>
    <x v="343"/>
    <s v="UN"/>
    <x v="8"/>
    <s v="INGRESO"/>
    <n v="11"/>
    <s v="Mar"/>
    <n v="2018"/>
  </r>
  <r>
    <d v="2018-01-09T00:00:00"/>
    <s v="OT-14588"/>
    <x v="705"/>
    <x v="567"/>
    <s v="UN"/>
    <x v="4"/>
    <s v="INGRESO"/>
    <n v="11"/>
    <s v="Ene"/>
    <n v="2018"/>
  </r>
  <r>
    <d v="2018-02-01T00:00:00"/>
    <s v="OT-29511"/>
    <x v="544"/>
    <x v="452"/>
    <s v="UN"/>
    <x v="7"/>
    <s v="SALIDA"/>
    <n v="-18"/>
    <s v="Feb"/>
    <n v="2018"/>
  </r>
  <r>
    <d v="2018-05-28T00:00:00"/>
    <s v="OT-43313"/>
    <x v="757"/>
    <x v="603"/>
    <s v="UN"/>
    <x v="7"/>
    <s v="SALIDA"/>
    <n v="-9"/>
    <s v="May"/>
    <n v="2018"/>
  </r>
  <r>
    <d v="2018-07-01T00:00:00"/>
    <s v="OT-10020"/>
    <x v="314"/>
    <x v="281"/>
    <s v="UN"/>
    <x v="4"/>
    <s v="SALIDA"/>
    <n v="-11"/>
    <s v="Jul"/>
    <n v="2018"/>
  </r>
  <r>
    <d v="2018-01-16T00:00:00"/>
    <s v="OT-16711"/>
    <x v="214"/>
    <x v="194"/>
    <s v="UN"/>
    <x v="9"/>
    <s v="INGRESO"/>
    <n v="14"/>
    <s v="Ene"/>
    <n v="2018"/>
  </r>
  <r>
    <d v="2018-05-25T00:00:00"/>
    <s v="OT-18439"/>
    <x v="281"/>
    <x v="255"/>
    <s v="UN"/>
    <x v="4"/>
    <s v="SALIDA"/>
    <n v="-7"/>
    <s v="May"/>
    <n v="2018"/>
  </r>
  <r>
    <d v="2018-02-08T00:00:00"/>
    <s v="OT-46665"/>
    <x v="4"/>
    <x v="4"/>
    <s v="UN"/>
    <x v="3"/>
    <s v="SALIDA"/>
    <n v="-14"/>
    <s v="Feb"/>
    <n v="2018"/>
  </r>
  <r>
    <d v="2018-01-20T00:00:00"/>
    <s v="OT-10071"/>
    <x v="74"/>
    <x v="69"/>
    <s v="UN"/>
    <x v="4"/>
    <s v="SALIDA"/>
    <n v="-9"/>
    <s v="Ene"/>
    <n v="2018"/>
  </r>
  <r>
    <d v="2018-02-02T00:00:00"/>
    <s v="OT-16319"/>
    <x v="386"/>
    <x v="15"/>
    <s v="UN"/>
    <x v="4"/>
    <s v="SALIDA"/>
    <n v="-14"/>
    <s v="Feb"/>
    <n v="2018"/>
  </r>
  <r>
    <d v="2018-07-17T00:00:00"/>
    <s v="OT-44597"/>
    <x v="595"/>
    <x v="491"/>
    <s v="UN"/>
    <x v="9"/>
    <s v="SALIDA"/>
    <n v="-7"/>
    <s v="Jul"/>
    <n v="2018"/>
  </r>
  <r>
    <d v="2018-08-24T00:00:00"/>
    <s v="OT-23631"/>
    <x v="410"/>
    <x v="357"/>
    <s v="UN"/>
    <x v="5"/>
    <s v="SALIDA"/>
    <n v="-14"/>
    <s v="Ago"/>
    <n v="2018"/>
  </r>
  <r>
    <d v="2018-04-29T00:00:00"/>
    <s v="OT-29330"/>
    <x v="773"/>
    <x v="615"/>
    <s v="UN"/>
    <x v="8"/>
    <s v="SALIDA"/>
    <n v="-13"/>
    <s v="Abr"/>
    <n v="2018"/>
  </r>
  <r>
    <d v="2018-07-22T00:00:00"/>
    <s v="OT-36145"/>
    <x v="957"/>
    <x v="736"/>
    <s v="UN"/>
    <x v="10"/>
    <s v="INGRESO"/>
    <n v="17"/>
    <s v="Jul"/>
    <n v="2018"/>
  </r>
  <r>
    <d v="2018-04-21T00:00:00"/>
    <s v="OT-37488"/>
    <x v="225"/>
    <x v="203"/>
    <s v="UN"/>
    <x v="6"/>
    <s v="SALIDA"/>
    <n v="-12"/>
    <s v="Abr"/>
    <n v="2018"/>
  </r>
  <r>
    <d v="2018-06-05T00:00:00"/>
    <s v="OT-35355"/>
    <x v="194"/>
    <x v="178"/>
    <s v="UN"/>
    <x v="10"/>
    <s v="INGRESO"/>
    <n v="18"/>
    <s v="Jun"/>
    <n v="2018"/>
  </r>
  <r>
    <d v="2018-04-14T00:00:00"/>
    <s v="OT-23396"/>
    <x v="982"/>
    <x v="753"/>
    <s v="UN"/>
    <x v="4"/>
    <s v="SALIDA"/>
    <n v="-11"/>
    <s v="Abr"/>
    <n v="2018"/>
  </r>
  <r>
    <d v="2018-06-08T00:00:00"/>
    <s v="OT-10704"/>
    <x v="859"/>
    <x v="671"/>
    <s v="UN"/>
    <x v="4"/>
    <s v="INGRESO"/>
    <n v="13"/>
    <s v="Jun"/>
    <n v="2018"/>
  </r>
  <r>
    <d v="2018-04-12T00:00:00"/>
    <s v="OT-32273"/>
    <x v="516"/>
    <x v="433"/>
    <s v="UN"/>
    <x v="4"/>
    <s v="INGRESO"/>
    <n v="20"/>
    <s v="Abr"/>
    <n v="2018"/>
  </r>
  <r>
    <d v="2018-03-27T00:00:00"/>
    <s v="OT-11581"/>
    <x v="924"/>
    <x v="716"/>
    <s v="UN"/>
    <x v="12"/>
    <s v="SALIDA"/>
    <n v="-9"/>
    <s v="Mar"/>
    <n v="2018"/>
  </r>
  <r>
    <d v="2018-04-28T00:00:00"/>
    <s v="OT-34451"/>
    <x v="804"/>
    <x v="632"/>
    <s v="UN"/>
    <x v="4"/>
    <s v="INGRESO"/>
    <n v="10"/>
    <s v="Abr"/>
    <n v="2018"/>
  </r>
  <r>
    <d v="2018-08-17T00:00:00"/>
    <s v="OT-37218"/>
    <x v="999"/>
    <x v="73"/>
    <s v="UN"/>
    <x v="3"/>
    <s v="INGRESO"/>
    <n v="18"/>
    <s v="Ago"/>
    <n v="2018"/>
  </r>
  <r>
    <d v="2018-01-28T00:00:00"/>
    <s v="OT-45623"/>
    <x v="620"/>
    <x v="509"/>
    <s v="UN"/>
    <x v="7"/>
    <s v="SALIDA"/>
    <n v="-8"/>
    <s v="Ene"/>
    <n v="2018"/>
  </r>
  <r>
    <d v="2018-03-28T00:00:00"/>
    <s v="OT-10179"/>
    <x v="256"/>
    <x v="233"/>
    <s v="UN"/>
    <x v="4"/>
    <s v="INGRESO"/>
    <n v="15"/>
    <s v="Mar"/>
    <n v="2018"/>
  </r>
  <r>
    <d v="2018-06-19T00:00:00"/>
    <s v="OT-22629"/>
    <x v="408"/>
    <x v="355"/>
    <s v="UN"/>
    <x v="7"/>
    <s v="SALIDA"/>
    <n v="-10"/>
    <s v="Jun"/>
    <n v="2018"/>
  </r>
  <r>
    <d v="2018-02-28T00:00:00"/>
    <s v="OT-33448"/>
    <x v="113"/>
    <x v="106"/>
    <s v="UN"/>
    <x v="3"/>
    <s v="INGRESO"/>
    <n v="14"/>
    <s v="Feb"/>
    <n v="2018"/>
  </r>
  <r>
    <d v="2018-02-15T00:00:00"/>
    <s v="OT-35831"/>
    <x v="35"/>
    <x v="33"/>
    <s v="UN"/>
    <x v="10"/>
    <s v="INGRESO"/>
    <n v="15"/>
    <s v="Feb"/>
    <n v="2018"/>
  </r>
  <r>
    <d v="2018-01-03T00:00:00"/>
    <s v="OT-26350"/>
    <x v="766"/>
    <x v="609"/>
    <s v="UN"/>
    <x v="3"/>
    <s v="INGRESO"/>
    <n v="16"/>
    <s v="Ene"/>
    <n v="2018"/>
  </r>
  <r>
    <d v="2018-05-24T00:00:00"/>
    <s v="OT-41697"/>
    <x v="392"/>
    <x v="345"/>
    <s v="UN"/>
    <x v="7"/>
    <s v="SALIDA"/>
    <n v="-18"/>
    <s v="May"/>
    <n v="2018"/>
  </r>
  <r>
    <d v="2018-01-21T00:00:00"/>
    <s v="OT-39553"/>
    <x v="632"/>
    <x v="517"/>
    <s v="UN"/>
    <x v="13"/>
    <s v="SALIDA"/>
    <n v="-13"/>
    <s v="Ene"/>
    <n v="2018"/>
  </r>
  <r>
    <d v="2018-08-18T00:00:00"/>
    <s v="OT-25046"/>
    <x v="418"/>
    <x v="362"/>
    <s v="UN"/>
    <x v="2"/>
    <s v="SALIDA"/>
    <n v="-20"/>
    <s v="Ago"/>
    <n v="2018"/>
  </r>
  <r>
    <d v="2018-04-25T00:00:00"/>
    <s v="OT-33398"/>
    <x v="871"/>
    <x v="679"/>
    <s v="UN"/>
    <x v="4"/>
    <s v="INGRESO"/>
    <n v="12"/>
    <s v="Abr"/>
    <n v="2018"/>
  </r>
  <r>
    <d v="2018-06-27T00:00:00"/>
    <s v="OT-35357"/>
    <x v="999"/>
    <x v="73"/>
    <s v="UN"/>
    <x v="3"/>
    <s v="SALIDA"/>
    <n v="-7"/>
    <s v="Jun"/>
    <n v="2018"/>
  </r>
  <r>
    <d v="2018-02-06T00:00:00"/>
    <s v="OT-46225"/>
    <x v="94"/>
    <x v="89"/>
    <s v="UN"/>
    <x v="7"/>
    <s v="SALIDA"/>
    <n v="-9"/>
    <s v="Feb"/>
    <n v="2018"/>
  </r>
  <r>
    <d v="2018-06-04T00:00:00"/>
    <s v="OT-11704"/>
    <x v="396"/>
    <x v="348"/>
    <s v="UN"/>
    <x v="10"/>
    <s v="SALIDA"/>
    <n v="-5"/>
    <s v="Jun"/>
    <n v="2018"/>
  </r>
  <r>
    <d v="2018-02-10T00:00:00"/>
    <s v="OT-31236"/>
    <x v="179"/>
    <x v="9"/>
    <s v="UN"/>
    <x v="1"/>
    <s v="SALIDA"/>
    <n v="-17"/>
    <s v="Feb"/>
    <n v="2018"/>
  </r>
  <r>
    <d v="2018-05-29T00:00:00"/>
    <s v="OT-34732"/>
    <x v="262"/>
    <x v="238"/>
    <s v="UN"/>
    <x v="4"/>
    <s v="SALIDA"/>
    <n v="-17"/>
    <s v="May"/>
    <n v="2018"/>
  </r>
  <r>
    <d v="2018-03-26T00:00:00"/>
    <s v="OT-25957"/>
    <x v="10"/>
    <x v="9"/>
    <s v="UN"/>
    <x v="1"/>
    <s v="SALIDA"/>
    <n v="-6"/>
    <s v="Mar"/>
    <n v="2018"/>
  </r>
  <r>
    <d v="2018-05-22T00:00:00"/>
    <s v="OT-11290"/>
    <x v="178"/>
    <x v="164"/>
    <s v="UN"/>
    <x v="8"/>
    <s v="SALIDA"/>
    <n v="-16"/>
    <s v="May"/>
    <n v="2018"/>
  </r>
  <r>
    <d v="2018-03-05T00:00:00"/>
    <s v="OT-17678"/>
    <x v="97"/>
    <x v="92"/>
    <s v="UN"/>
    <x v="4"/>
    <s v="INGRESO"/>
    <n v="16"/>
    <s v="Mar"/>
    <n v="2018"/>
  </r>
  <r>
    <d v="2018-04-11T00:00:00"/>
    <s v="OT-35393"/>
    <x v="428"/>
    <x v="369"/>
    <s v="UN"/>
    <x v="1"/>
    <s v="INGRESO"/>
    <n v="15"/>
    <s v="Abr"/>
    <n v="2018"/>
  </r>
  <r>
    <d v="2018-04-17T00:00:00"/>
    <s v="OT-46776"/>
    <x v="773"/>
    <x v="615"/>
    <s v="UN"/>
    <x v="8"/>
    <s v="SALIDA"/>
    <n v="-13"/>
    <s v="Abr"/>
    <n v="2018"/>
  </r>
  <r>
    <d v="2018-07-28T00:00:00"/>
    <s v="OT-29604"/>
    <x v="13"/>
    <x v="12"/>
    <s v="UN"/>
    <x v="4"/>
    <s v="SALIDA"/>
    <n v="-19"/>
    <s v="Jul"/>
    <n v="2018"/>
  </r>
  <r>
    <d v="2018-02-01T00:00:00"/>
    <s v="OT-29961"/>
    <x v="267"/>
    <x v="242"/>
    <s v="UN"/>
    <x v="4"/>
    <s v="INGRESO"/>
    <n v="17"/>
    <s v="Feb"/>
    <n v="2018"/>
  </r>
  <r>
    <d v="2018-05-25T00:00:00"/>
    <s v="OT-35541"/>
    <x v="821"/>
    <x v="643"/>
    <s v="UN"/>
    <x v="9"/>
    <s v="INGRESO"/>
    <n v="13"/>
    <s v="May"/>
    <n v="2018"/>
  </r>
  <r>
    <d v="2018-01-30T00:00:00"/>
    <s v="OT-12259"/>
    <x v="288"/>
    <x v="235"/>
    <s v="UN"/>
    <x v="10"/>
    <s v="INGRESO"/>
    <n v="11"/>
    <s v="Ene"/>
    <n v="2018"/>
  </r>
  <r>
    <d v="2018-03-24T00:00:00"/>
    <s v="OT-15623"/>
    <x v="256"/>
    <x v="233"/>
    <s v="UN"/>
    <x v="4"/>
    <s v="INGRESO"/>
    <n v="11"/>
    <s v="Mar"/>
    <n v="2018"/>
  </r>
  <r>
    <d v="2018-08-29T00:00:00"/>
    <s v="OT-38491"/>
    <x v="154"/>
    <x v="144"/>
    <s v="UN"/>
    <x v="5"/>
    <s v="INGRESO"/>
    <n v="20"/>
    <s v="Ago"/>
    <n v="2018"/>
  </r>
  <r>
    <d v="2018-03-18T00:00:00"/>
    <s v="OT-49125"/>
    <x v="789"/>
    <x v="178"/>
    <s v="UN"/>
    <x v="10"/>
    <s v="SALIDA"/>
    <n v="-13"/>
    <s v="Mar"/>
    <n v="2018"/>
  </r>
  <r>
    <d v="2018-07-08T00:00:00"/>
    <s v="OT-14848"/>
    <x v="429"/>
    <x v="370"/>
    <s v="UN"/>
    <x v="3"/>
    <s v="SALIDA"/>
    <n v="-7"/>
    <s v="Jul"/>
    <n v="2018"/>
  </r>
  <r>
    <d v="2018-01-14T00:00:00"/>
    <s v="OT-39085"/>
    <x v="664"/>
    <x v="538"/>
    <s v="UN"/>
    <x v="4"/>
    <s v="SALIDA"/>
    <n v="-11"/>
    <s v="Ene"/>
    <n v="2018"/>
  </r>
  <r>
    <d v="2018-01-03T00:00:00"/>
    <s v="OT-23156"/>
    <x v="126"/>
    <x v="118"/>
    <s v="UN"/>
    <x v="4"/>
    <s v="INGRESO"/>
    <n v="17"/>
    <s v="Ene"/>
    <n v="2018"/>
  </r>
  <r>
    <d v="2018-03-09T00:00:00"/>
    <s v="OT-45424"/>
    <x v="959"/>
    <x v="372"/>
    <s v="UN"/>
    <x v="7"/>
    <s v="SALIDA"/>
    <n v="-16"/>
    <s v="Mar"/>
    <n v="2018"/>
  </r>
  <r>
    <d v="2018-03-22T00:00:00"/>
    <s v="OT-49520"/>
    <x v="710"/>
    <x v="570"/>
    <s v="UN"/>
    <x v="12"/>
    <s v="SALIDA"/>
    <n v="-15"/>
    <s v="Mar"/>
    <n v="2018"/>
  </r>
  <r>
    <d v="2018-04-20T00:00:00"/>
    <s v="OT-19090"/>
    <x v="558"/>
    <x v="463"/>
    <s v="UN"/>
    <x v="10"/>
    <s v="SALIDA"/>
    <n v="-9"/>
    <s v="Abr"/>
    <n v="2018"/>
  </r>
  <r>
    <d v="2018-07-27T00:00:00"/>
    <s v="OT-34828"/>
    <x v="553"/>
    <x v="458"/>
    <s v="UN"/>
    <x v="2"/>
    <s v="INGRESO"/>
    <n v="11"/>
    <s v="Jul"/>
    <n v="2018"/>
  </r>
  <r>
    <d v="2018-05-13T00:00:00"/>
    <s v="OT-25543"/>
    <x v="128"/>
    <x v="120"/>
    <s v="UN"/>
    <x v="4"/>
    <s v="INGRESO"/>
    <n v="11"/>
    <s v="May"/>
    <n v="2018"/>
  </r>
  <r>
    <d v="2018-04-02T00:00:00"/>
    <s v="OT-20447"/>
    <x v="398"/>
    <x v="320"/>
    <s v="UN"/>
    <x v="7"/>
    <s v="SALIDA"/>
    <n v="-20"/>
    <s v="Abr"/>
    <n v="2018"/>
  </r>
  <r>
    <d v="2018-01-24T00:00:00"/>
    <s v="OT-21920"/>
    <x v="22"/>
    <x v="20"/>
    <s v="UN"/>
    <x v="7"/>
    <s v="SALIDA"/>
    <n v="-16"/>
    <s v="Ene"/>
    <n v="2018"/>
  </r>
  <r>
    <d v="2018-03-25T00:00:00"/>
    <s v="OT-48390"/>
    <x v="341"/>
    <x v="304"/>
    <s v="UN"/>
    <x v="4"/>
    <s v="SALIDA"/>
    <n v="-9"/>
    <s v="Mar"/>
    <n v="2018"/>
  </r>
  <r>
    <d v="2018-01-09T00:00:00"/>
    <s v="OT-44186"/>
    <x v="536"/>
    <x v="446"/>
    <s v="UN"/>
    <x v="1"/>
    <s v="SALIDA"/>
    <n v="-15"/>
    <s v="Ene"/>
    <n v="2018"/>
  </r>
  <r>
    <d v="2018-08-28T00:00:00"/>
    <s v="OT-42185"/>
    <x v="768"/>
    <x v="611"/>
    <s v="UN"/>
    <x v="2"/>
    <s v="SALIDA"/>
    <n v="-9"/>
    <s v="Ago"/>
    <n v="2018"/>
  </r>
  <r>
    <d v="2018-06-25T00:00:00"/>
    <s v="OT-14133"/>
    <x v="1000"/>
    <x v="761"/>
    <s v="UN"/>
    <x v="1"/>
    <s v="INGRESO"/>
    <n v="13"/>
    <s v="Jun"/>
    <n v="2018"/>
  </r>
  <r>
    <d v="2018-06-08T00:00:00"/>
    <s v="OT-17079"/>
    <x v="150"/>
    <x v="141"/>
    <s v="UN"/>
    <x v="7"/>
    <s v="INGRESO"/>
    <n v="19"/>
    <s v="Jun"/>
    <n v="2018"/>
  </r>
  <r>
    <d v="2018-08-23T00:00:00"/>
    <s v="OT-40572"/>
    <x v="695"/>
    <x v="394"/>
    <s v="UN"/>
    <x v="4"/>
    <s v="SALIDA"/>
    <n v="-9"/>
    <s v="Ago"/>
    <n v="2018"/>
  </r>
  <r>
    <d v="2018-02-24T00:00:00"/>
    <s v="OT-49172"/>
    <x v="415"/>
    <x v="28"/>
    <s v="UN"/>
    <x v="12"/>
    <s v="SALIDA"/>
    <n v="-16"/>
    <s v="Feb"/>
    <n v="2018"/>
  </r>
  <r>
    <d v="2018-08-09T00:00:00"/>
    <s v="OT-49258"/>
    <x v="896"/>
    <x v="98"/>
    <s v="UN"/>
    <x v="7"/>
    <s v="SALIDA"/>
    <n v="-16"/>
    <s v="Ago"/>
    <n v="2018"/>
  </r>
  <r>
    <d v="2018-07-02T00:00:00"/>
    <s v="OT-30501"/>
    <x v="55"/>
    <x v="52"/>
    <s v="UN"/>
    <x v="9"/>
    <s v="SALIDA"/>
    <n v="-10"/>
    <s v="Jul"/>
    <n v="2018"/>
  </r>
  <r>
    <d v="2018-01-11T00:00:00"/>
    <s v="OT-36345"/>
    <x v="25"/>
    <x v="23"/>
    <s v="UN"/>
    <x v="7"/>
    <s v="INGRESO"/>
    <n v="20"/>
    <s v="Ene"/>
    <n v="2018"/>
  </r>
  <r>
    <d v="2018-01-01T00:00:00"/>
    <s v="OT-32427"/>
    <x v="721"/>
    <x v="134"/>
    <s v="UN"/>
    <x v="6"/>
    <s v="INGRESO"/>
    <n v="10"/>
    <s v="Ene"/>
    <n v="2018"/>
  </r>
  <r>
    <d v="2018-05-28T00:00:00"/>
    <s v="OT-26575"/>
    <x v="236"/>
    <x v="151"/>
    <s v="UN"/>
    <x v="7"/>
    <s v="INGRESO"/>
    <n v="19"/>
    <s v="May"/>
    <n v="2018"/>
  </r>
  <r>
    <d v="2018-01-25T00:00:00"/>
    <s v="OT-32525"/>
    <x v="195"/>
    <x v="179"/>
    <s v="UN"/>
    <x v="9"/>
    <s v="INGRESO"/>
    <n v="20"/>
    <s v="Ene"/>
    <n v="2018"/>
  </r>
  <r>
    <d v="2018-02-12T00:00:00"/>
    <s v="OT-42858"/>
    <x v="641"/>
    <x v="525"/>
    <s v="UN"/>
    <x v="12"/>
    <s v="INGRESO"/>
    <n v="11"/>
    <s v="Feb"/>
    <n v="2018"/>
  </r>
  <r>
    <d v="2018-01-15T00:00:00"/>
    <s v="OT-48686"/>
    <x v="899"/>
    <x v="248"/>
    <s v="UN"/>
    <x v="7"/>
    <s v="SALIDA"/>
    <n v="-7"/>
    <s v="Ene"/>
    <n v="2018"/>
  </r>
  <r>
    <d v="2018-05-18T00:00:00"/>
    <s v="OT-43758"/>
    <x v="751"/>
    <x v="599"/>
    <s v="UN"/>
    <x v="2"/>
    <s v="SALIDA"/>
    <n v="-5"/>
    <s v="May"/>
    <n v="2018"/>
  </r>
  <r>
    <d v="2018-01-18T00:00:00"/>
    <s v="OT-27815"/>
    <x v="560"/>
    <x v="464"/>
    <s v="UN"/>
    <x v="7"/>
    <s v="SALIDA"/>
    <n v="-19"/>
    <s v="Ene"/>
    <n v="2018"/>
  </r>
  <r>
    <d v="2018-01-29T00:00:00"/>
    <s v="OT-45647"/>
    <x v="338"/>
    <x v="301"/>
    <s v="UN"/>
    <x v="5"/>
    <s v="INGRESO"/>
    <n v="16"/>
    <s v="Ene"/>
    <n v="2018"/>
  </r>
  <r>
    <d v="2018-02-06T00:00:00"/>
    <s v="OT-23858"/>
    <x v="99"/>
    <x v="94"/>
    <s v="UN"/>
    <x v="4"/>
    <s v="SALIDA"/>
    <n v="-19"/>
    <s v="Feb"/>
    <n v="2018"/>
  </r>
  <r>
    <d v="2018-07-04T00:00:00"/>
    <s v="OT-36939"/>
    <x v="932"/>
    <x v="91"/>
    <s v="UN"/>
    <x v="3"/>
    <s v="INGRESO"/>
    <n v="14"/>
    <s v="Jul"/>
    <n v="2018"/>
  </r>
  <r>
    <d v="2018-01-28T00:00:00"/>
    <s v="OT-12043"/>
    <x v="143"/>
    <x v="134"/>
    <s v="UN"/>
    <x v="6"/>
    <s v="SALIDA"/>
    <n v="-14"/>
    <s v="Ene"/>
    <n v="2018"/>
  </r>
  <r>
    <d v="2018-04-26T00:00:00"/>
    <s v="OT-39759"/>
    <x v="41"/>
    <x v="38"/>
    <s v="UN"/>
    <x v="0"/>
    <s v="INGRESO"/>
    <n v="14"/>
    <s v="Abr"/>
    <n v="2018"/>
  </r>
  <r>
    <d v="2018-04-28T00:00:00"/>
    <s v="OT-47655"/>
    <x v="980"/>
    <x v="751"/>
    <s v="UN"/>
    <x v="3"/>
    <s v="SALIDA"/>
    <n v="-14"/>
    <s v="Abr"/>
    <n v="2018"/>
  </r>
  <r>
    <d v="2018-07-03T00:00:00"/>
    <s v="OT-21286"/>
    <x v="337"/>
    <x v="300"/>
    <s v="UN"/>
    <x v="9"/>
    <s v="INGRESO"/>
    <n v="20"/>
    <s v="Jul"/>
    <n v="2018"/>
  </r>
  <r>
    <d v="2018-02-03T00:00:00"/>
    <s v="OT-16284"/>
    <x v="958"/>
    <x v="737"/>
    <s v="UN"/>
    <x v="0"/>
    <s v="SALIDA"/>
    <n v="-8"/>
    <s v="Feb"/>
    <n v="2018"/>
  </r>
  <r>
    <d v="2018-04-23T00:00:00"/>
    <s v="OT-45095"/>
    <x v="834"/>
    <x v="22"/>
    <s v="UN"/>
    <x v="6"/>
    <s v="INGRESO"/>
    <n v="17"/>
    <s v="Abr"/>
    <n v="2018"/>
  </r>
  <r>
    <d v="2018-05-27T00:00:00"/>
    <s v="OT-40129"/>
    <x v="634"/>
    <x v="519"/>
    <s v="UN"/>
    <x v="4"/>
    <s v="SALIDA"/>
    <n v="-5"/>
    <s v="May"/>
    <n v="2018"/>
  </r>
  <r>
    <d v="2018-01-21T00:00:00"/>
    <s v="OT-38541"/>
    <x v="939"/>
    <x v="724"/>
    <s v="UN"/>
    <x v="0"/>
    <s v="INGRESO"/>
    <n v="14"/>
    <s v="Ene"/>
    <n v="2018"/>
  </r>
  <r>
    <d v="2018-05-22T00:00:00"/>
    <s v="OT-23588"/>
    <x v="106"/>
    <x v="84"/>
    <s v="UN"/>
    <x v="7"/>
    <s v="SALIDA"/>
    <n v="-14"/>
    <s v="May"/>
    <n v="2018"/>
  </r>
  <r>
    <d v="2018-07-27T00:00:00"/>
    <s v="OT-23286"/>
    <x v="4"/>
    <x v="4"/>
    <s v="UN"/>
    <x v="3"/>
    <s v="SALIDA"/>
    <n v="-9"/>
    <s v="Jul"/>
    <n v="2018"/>
  </r>
  <r>
    <d v="2018-08-12T00:00:00"/>
    <s v="OT-16469"/>
    <x v="690"/>
    <x v="558"/>
    <s v="UN"/>
    <x v="4"/>
    <s v="INGRESO"/>
    <n v="11"/>
    <s v="Ago"/>
    <n v="2018"/>
  </r>
  <r>
    <d v="2018-06-21T00:00:00"/>
    <s v="OT-19063"/>
    <x v="712"/>
    <x v="52"/>
    <s v="UN"/>
    <x v="9"/>
    <s v="SALIDA"/>
    <n v="-12"/>
    <s v="Jun"/>
    <n v="2018"/>
  </r>
  <r>
    <d v="2018-05-28T00:00:00"/>
    <s v="OT-34058"/>
    <x v="200"/>
    <x v="182"/>
    <s v="UN"/>
    <x v="7"/>
    <s v="INGRESO"/>
    <n v="11"/>
    <s v="May"/>
    <n v="2018"/>
  </r>
  <r>
    <d v="2018-04-22T00:00:00"/>
    <s v="OT-40143"/>
    <x v="971"/>
    <x v="569"/>
    <s v="UN"/>
    <x v="8"/>
    <s v="SALIDA"/>
    <n v="-20"/>
    <s v="Abr"/>
    <n v="2018"/>
  </r>
  <r>
    <d v="2018-08-10T00:00:00"/>
    <s v="OT-43305"/>
    <x v="854"/>
    <x v="523"/>
    <s v="UN"/>
    <x v="9"/>
    <s v="INGRESO"/>
    <n v="18"/>
    <s v="Ago"/>
    <n v="2018"/>
  </r>
  <r>
    <d v="2018-03-11T00:00:00"/>
    <s v="OT-20841"/>
    <x v="835"/>
    <x v="653"/>
    <s v="UN"/>
    <x v="9"/>
    <s v="SALIDA"/>
    <n v="-14"/>
    <s v="Mar"/>
    <n v="2018"/>
  </r>
  <r>
    <d v="2018-06-30T00:00:00"/>
    <s v="OT-37537"/>
    <x v="42"/>
    <x v="39"/>
    <s v="UN"/>
    <x v="8"/>
    <s v="INGRESO"/>
    <n v="10"/>
    <s v="Jun"/>
    <n v="2018"/>
  </r>
  <r>
    <d v="2018-04-09T00:00:00"/>
    <s v="OT-42644"/>
    <x v="579"/>
    <x v="479"/>
    <s v="UN"/>
    <x v="2"/>
    <s v="INGRESO"/>
    <n v="18"/>
    <s v="Abr"/>
    <n v="2018"/>
  </r>
  <r>
    <d v="2018-02-26T00:00:00"/>
    <s v="OT-41893"/>
    <x v="447"/>
    <x v="382"/>
    <s v="UN"/>
    <x v="7"/>
    <s v="SALIDA"/>
    <n v="-14"/>
    <s v="Feb"/>
    <n v="2018"/>
  </r>
  <r>
    <d v="2018-02-06T00:00:00"/>
    <s v="OT-23669"/>
    <x v="671"/>
    <x v="543"/>
    <s v="UN"/>
    <x v="4"/>
    <s v="SALIDA"/>
    <n v="-7"/>
    <s v="Feb"/>
    <n v="2018"/>
  </r>
  <r>
    <d v="2018-06-23T00:00:00"/>
    <s v="OT-49813"/>
    <x v="312"/>
    <x v="279"/>
    <s v="UN"/>
    <x v="7"/>
    <s v="SALIDA"/>
    <n v="-20"/>
    <s v="Jun"/>
    <n v="2018"/>
  </r>
  <r>
    <d v="2018-03-31T00:00:00"/>
    <s v="OT-32649"/>
    <x v="572"/>
    <x v="363"/>
    <s v="UN"/>
    <x v="7"/>
    <s v="SALIDA"/>
    <n v="-8"/>
    <s v="Mar"/>
    <n v="2018"/>
  </r>
  <r>
    <d v="2018-03-13T00:00:00"/>
    <s v="OT-49594"/>
    <x v="168"/>
    <x v="157"/>
    <s v="UN"/>
    <x v="4"/>
    <s v="INGRESO"/>
    <n v="13"/>
    <s v="Mar"/>
    <n v="2018"/>
  </r>
  <r>
    <d v="2018-08-02T00:00:00"/>
    <s v="OT-28725"/>
    <x v="575"/>
    <x v="477"/>
    <s v="UN"/>
    <x v="4"/>
    <s v="SALIDA"/>
    <n v="-18"/>
    <s v="Ago"/>
    <n v="2018"/>
  </r>
  <r>
    <d v="2018-06-18T00:00:00"/>
    <s v="OT-13424"/>
    <x v="420"/>
    <x v="186"/>
    <s v="UN"/>
    <x v="12"/>
    <s v="INGRESO"/>
    <n v="12"/>
    <s v="Jun"/>
    <n v="2018"/>
  </r>
  <r>
    <d v="2018-07-02T00:00:00"/>
    <s v="OT-40343"/>
    <x v="601"/>
    <x v="495"/>
    <s v="UN"/>
    <x v="8"/>
    <s v="INGRESO"/>
    <n v="18"/>
    <s v="Jul"/>
    <n v="2018"/>
  </r>
  <r>
    <d v="2018-08-27T00:00:00"/>
    <s v="OT-41942"/>
    <x v="215"/>
    <x v="195"/>
    <s v="UN"/>
    <x v="7"/>
    <s v="SALIDA"/>
    <n v="-8"/>
    <s v="Ago"/>
    <n v="2018"/>
  </r>
  <r>
    <d v="2018-02-16T00:00:00"/>
    <s v="OT-23161"/>
    <x v="792"/>
    <x v="627"/>
    <s v="UN"/>
    <x v="7"/>
    <s v="INGRESO"/>
    <n v="19"/>
    <s v="Feb"/>
    <n v="2018"/>
  </r>
  <r>
    <d v="2018-01-05T00:00:00"/>
    <s v="OT-15632"/>
    <x v="395"/>
    <x v="347"/>
    <s v="UN"/>
    <x v="4"/>
    <s v="INGRESO"/>
    <n v="16"/>
    <s v="Ene"/>
    <n v="2018"/>
  </r>
  <r>
    <d v="2018-01-21T00:00:00"/>
    <s v="OT-29501"/>
    <x v="773"/>
    <x v="615"/>
    <s v="UN"/>
    <x v="8"/>
    <s v="INGRESO"/>
    <n v="13"/>
    <s v="Ene"/>
    <n v="2018"/>
  </r>
  <r>
    <d v="2018-04-14T00:00:00"/>
    <s v="OT-36249"/>
    <x v="1001"/>
    <x v="762"/>
    <s v="UN"/>
    <x v="4"/>
    <s v="INGRESO"/>
    <n v="18"/>
    <s v="Abr"/>
    <n v="2018"/>
  </r>
  <r>
    <d v="2018-08-04T00:00:00"/>
    <s v="OT-46978"/>
    <x v="77"/>
    <x v="72"/>
    <s v="UN"/>
    <x v="9"/>
    <s v="SALIDA"/>
    <n v="-13"/>
    <s v="Ago"/>
    <n v="2018"/>
  </r>
  <r>
    <d v="2018-05-24T00:00:00"/>
    <s v="OT-31856"/>
    <x v="210"/>
    <x v="191"/>
    <s v="UN"/>
    <x v="7"/>
    <s v="INGRESO"/>
    <n v="14"/>
    <s v="May"/>
    <n v="2018"/>
  </r>
  <r>
    <d v="2018-03-30T00:00:00"/>
    <s v="OT-21330"/>
    <x v="1002"/>
    <x v="763"/>
    <s v="UN"/>
    <x v="7"/>
    <s v="INGRESO"/>
    <n v="11"/>
    <s v="Mar"/>
    <n v="2018"/>
  </r>
  <r>
    <d v="2018-08-02T00:00:00"/>
    <s v="OT-10710"/>
    <x v="150"/>
    <x v="141"/>
    <s v="UN"/>
    <x v="7"/>
    <s v="INGRESO"/>
    <n v="17"/>
    <s v="Ago"/>
    <n v="2018"/>
  </r>
  <r>
    <d v="2018-08-03T00:00:00"/>
    <s v="OT-39349"/>
    <x v="520"/>
    <x v="436"/>
    <s v="UN"/>
    <x v="4"/>
    <s v="INGRESO"/>
    <n v="14"/>
    <s v="Ago"/>
    <n v="2018"/>
  </r>
  <r>
    <d v="2018-08-25T00:00:00"/>
    <s v="OT-14121"/>
    <x v="957"/>
    <x v="736"/>
    <s v="UN"/>
    <x v="10"/>
    <s v="SALIDA"/>
    <n v="-20"/>
    <s v="Ago"/>
    <n v="2018"/>
  </r>
  <r>
    <d v="2018-02-12T00:00:00"/>
    <s v="OT-49331"/>
    <x v="476"/>
    <x v="405"/>
    <s v="UN"/>
    <x v="4"/>
    <s v="SALIDA"/>
    <n v="-12"/>
    <s v="Feb"/>
    <n v="2018"/>
  </r>
  <r>
    <d v="2018-03-30T00:00:00"/>
    <s v="OT-44976"/>
    <x v="127"/>
    <x v="119"/>
    <s v="UN"/>
    <x v="4"/>
    <s v="INGRESO"/>
    <n v="15"/>
    <s v="Mar"/>
    <n v="2018"/>
  </r>
  <r>
    <d v="2018-04-03T00:00:00"/>
    <s v="OT-10210"/>
    <x v="446"/>
    <x v="381"/>
    <s v="UN"/>
    <x v="4"/>
    <s v="INGRESO"/>
    <n v="17"/>
    <s v="Abr"/>
    <n v="2018"/>
  </r>
  <r>
    <d v="2018-06-16T00:00:00"/>
    <s v="OT-31785"/>
    <x v="904"/>
    <x v="702"/>
    <s v="UN"/>
    <x v="7"/>
    <s v="INGRESO"/>
    <n v="11"/>
    <s v="Jun"/>
    <n v="2018"/>
  </r>
  <r>
    <d v="2018-08-06T00:00:00"/>
    <s v="OT-42434"/>
    <x v="931"/>
    <x v="541"/>
    <s v="UN"/>
    <x v="7"/>
    <s v="SALIDA"/>
    <n v="-18"/>
    <s v="Ago"/>
    <n v="2018"/>
  </r>
  <r>
    <d v="2018-04-04T00:00:00"/>
    <s v="OT-35024"/>
    <x v="628"/>
    <x v="100"/>
    <s v="UN"/>
    <x v="7"/>
    <s v="INGRESO"/>
    <n v="14"/>
    <s v="Abr"/>
    <n v="2018"/>
  </r>
  <r>
    <d v="2018-01-02T00:00:00"/>
    <s v="OT-16281"/>
    <x v="488"/>
    <x v="414"/>
    <s v="UN"/>
    <x v="9"/>
    <s v="SALIDA"/>
    <n v="-9"/>
    <s v="Ene"/>
    <n v="2018"/>
  </r>
  <r>
    <d v="2018-08-28T00:00:00"/>
    <s v="OT-17088"/>
    <x v="509"/>
    <x v="428"/>
    <s v="UN"/>
    <x v="10"/>
    <s v="SALIDA"/>
    <n v="-17"/>
    <s v="Ago"/>
    <n v="2018"/>
  </r>
  <r>
    <d v="2018-03-11T00:00:00"/>
    <s v="OT-15948"/>
    <x v="124"/>
    <x v="31"/>
    <s v="UN"/>
    <x v="1"/>
    <s v="SALIDA"/>
    <n v="-9"/>
    <s v="Mar"/>
    <n v="2018"/>
  </r>
  <r>
    <d v="2018-01-01T00:00:00"/>
    <s v="OT-16655"/>
    <x v="229"/>
    <x v="207"/>
    <s v="UN"/>
    <x v="4"/>
    <s v="INGRESO"/>
    <n v="11"/>
    <s v="Ene"/>
    <n v="2018"/>
  </r>
  <r>
    <d v="2018-03-18T00:00:00"/>
    <s v="OT-21565"/>
    <x v="223"/>
    <x v="19"/>
    <s v="UN"/>
    <x v="10"/>
    <s v="INGRESO"/>
    <n v="16"/>
    <s v="Mar"/>
    <n v="2018"/>
  </r>
  <r>
    <d v="2018-08-07T00:00:00"/>
    <s v="OT-16074"/>
    <x v="218"/>
    <x v="72"/>
    <s v="UN"/>
    <x v="9"/>
    <s v="INGRESO"/>
    <n v="17"/>
    <s v="Ago"/>
    <n v="2018"/>
  </r>
  <r>
    <d v="2018-08-19T00:00:00"/>
    <s v="OT-43317"/>
    <x v="349"/>
    <x v="311"/>
    <s v="UN"/>
    <x v="9"/>
    <s v="SALIDA"/>
    <n v="-14"/>
    <s v="Ago"/>
    <n v="2018"/>
  </r>
  <r>
    <d v="2018-01-28T00:00:00"/>
    <s v="OT-47876"/>
    <x v="986"/>
    <x v="723"/>
    <s v="UN"/>
    <x v="8"/>
    <s v="INGRESO"/>
    <n v="10"/>
    <s v="Ene"/>
    <n v="2018"/>
  </r>
  <r>
    <d v="2018-01-25T00:00:00"/>
    <s v="OT-32876"/>
    <x v="811"/>
    <x v="636"/>
    <s v="UN"/>
    <x v="9"/>
    <s v="SALIDA"/>
    <n v="-15"/>
    <s v="Ene"/>
    <n v="2018"/>
  </r>
  <r>
    <d v="2018-03-28T00:00:00"/>
    <s v="OT-36303"/>
    <x v="420"/>
    <x v="186"/>
    <s v="UN"/>
    <x v="12"/>
    <s v="INGRESO"/>
    <n v="18"/>
    <s v="Mar"/>
    <n v="2018"/>
  </r>
  <r>
    <d v="2018-04-05T00:00:00"/>
    <s v="OT-31838"/>
    <x v="2"/>
    <x v="2"/>
    <s v="UN"/>
    <x v="2"/>
    <s v="INGRESO"/>
    <n v="20"/>
    <s v="Abr"/>
    <n v="2018"/>
  </r>
  <r>
    <d v="2018-03-17T00:00:00"/>
    <s v="OT-11896"/>
    <x v="960"/>
    <x v="369"/>
    <s v="UN"/>
    <x v="1"/>
    <s v="SALIDA"/>
    <n v="-6"/>
    <s v="Mar"/>
    <n v="2018"/>
  </r>
  <r>
    <d v="2018-01-05T00:00:00"/>
    <s v="OT-18096"/>
    <x v="617"/>
    <x v="506"/>
    <s v="UN"/>
    <x v="2"/>
    <s v="SALIDA"/>
    <n v="-16"/>
    <s v="Ene"/>
    <n v="2018"/>
  </r>
  <r>
    <d v="2018-06-09T00:00:00"/>
    <s v="OT-22927"/>
    <x v="500"/>
    <x v="422"/>
    <s v="UN"/>
    <x v="1"/>
    <s v="INGRESO"/>
    <n v="11"/>
    <s v="Jun"/>
    <n v="2018"/>
  </r>
  <r>
    <d v="2018-03-21T00:00:00"/>
    <s v="OT-46883"/>
    <x v="508"/>
    <x v="427"/>
    <s v="UN"/>
    <x v="2"/>
    <s v="INGRESO"/>
    <n v="10"/>
    <s v="Mar"/>
    <n v="2018"/>
  </r>
  <r>
    <d v="2018-05-23T00:00:00"/>
    <s v="OT-17314"/>
    <x v="413"/>
    <x v="210"/>
    <s v="UN"/>
    <x v="3"/>
    <s v="SALIDA"/>
    <n v="-11"/>
    <s v="May"/>
    <n v="2018"/>
  </r>
  <r>
    <d v="2018-05-21T00:00:00"/>
    <s v="OT-28200"/>
    <x v="517"/>
    <x v="78"/>
    <s v="UN"/>
    <x v="7"/>
    <s v="INGRESO"/>
    <n v="16"/>
    <s v="May"/>
    <n v="2018"/>
  </r>
  <r>
    <d v="2018-05-02T00:00:00"/>
    <s v="OT-43483"/>
    <x v="395"/>
    <x v="347"/>
    <s v="UN"/>
    <x v="4"/>
    <s v="SALIDA"/>
    <n v="-6"/>
    <s v="May"/>
    <n v="2018"/>
  </r>
  <r>
    <d v="2018-08-06T00:00:00"/>
    <s v="OT-31326"/>
    <x v="922"/>
    <x v="53"/>
    <s v="UN"/>
    <x v="4"/>
    <s v="SALIDA"/>
    <n v="-6"/>
    <s v="Ago"/>
    <n v="2018"/>
  </r>
  <r>
    <d v="2018-05-12T00:00:00"/>
    <s v="OT-42503"/>
    <x v="114"/>
    <x v="107"/>
    <s v="UN"/>
    <x v="7"/>
    <s v="SALIDA"/>
    <n v="-11"/>
    <s v="May"/>
    <n v="2018"/>
  </r>
  <r>
    <d v="2018-07-20T00:00:00"/>
    <s v="OT-37658"/>
    <x v="1003"/>
    <x v="764"/>
    <s v="UN"/>
    <x v="6"/>
    <s v="INGRESO"/>
    <n v="14"/>
    <s v="Jul"/>
    <n v="2018"/>
  </r>
  <r>
    <d v="2018-04-26T00:00:00"/>
    <s v="OT-30030"/>
    <x v="261"/>
    <x v="66"/>
    <s v="UN"/>
    <x v="8"/>
    <s v="SALIDA"/>
    <n v="-20"/>
    <s v="Abr"/>
    <n v="2018"/>
  </r>
  <r>
    <d v="2018-05-27T00:00:00"/>
    <s v="OT-18494"/>
    <x v="234"/>
    <x v="212"/>
    <s v="UN"/>
    <x v="3"/>
    <s v="SALIDA"/>
    <n v="-13"/>
    <s v="May"/>
    <n v="2018"/>
  </r>
  <r>
    <d v="2018-01-22T00:00:00"/>
    <s v="OT-10729"/>
    <x v="566"/>
    <x v="470"/>
    <s v="UN"/>
    <x v="7"/>
    <s v="INGRESO"/>
    <n v="16"/>
    <s v="Ene"/>
    <n v="2018"/>
  </r>
  <r>
    <d v="2018-05-22T00:00:00"/>
    <s v="OT-28986"/>
    <x v="239"/>
    <x v="216"/>
    <s v="UN"/>
    <x v="9"/>
    <s v="SALIDA"/>
    <n v="-18"/>
    <s v="May"/>
    <n v="2018"/>
  </r>
  <r>
    <d v="2018-06-05T00:00:00"/>
    <s v="OT-47087"/>
    <x v="867"/>
    <x v="1"/>
    <s v="UN"/>
    <x v="1"/>
    <s v="INGRESO"/>
    <n v="19"/>
    <s v="Jun"/>
    <n v="2018"/>
  </r>
  <r>
    <d v="2018-02-04T00:00:00"/>
    <s v="OT-14111"/>
    <x v="1004"/>
    <x v="105"/>
    <s v="UN"/>
    <x v="1"/>
    <s v="SALIDA"/>
    <n v="-12"/>
    <s v="Feb"/>
    <n v="2018"/>
  </r>
  <r>
    <d v="2018-08-05T00:00:00"/>
    <s v="OT-18701"/>
    <x v="91"/>
    <x v="86"/>
    <s v="UN"/>
    <x v="8"/>
    <s v="SALIDA"/>
    <n v="-13"/>
    <s v="Ago"/>
    <n v="2018"/>
  </r>
  <r>
    <d v="2018-01-12T00:00:00"/>
    <s v="OT-26773"/>
    <x v="80"/>
    <x v="75"/>
    <s v="UN"/>
    <x v="7"/>
    <s v="INGRESO"/>
    <n v="14"/>
    <s v="Ene"/>
    <n v="2018"/>
  </r>
  <r>
    <d v="2018-02-04T00:00:00"/>
    <s v="OT-26971"/>
    <x v="441"/>
    <x v="284"/>
    <s v="UN"/>
    <x v="6"/>
    <s v="SALIDA"/>
    <n v="-6"/>
    <s v="Feb"/>
    <n v="2018"/>
  </r>
  <r>
    <d v="2018-01-24T00:00:00"/>
    <s v="OT-49450"/>
    <x v="524"/>
    <x v="439"/>
    <s v="UN"/>
    <x v="2"/>
    <s v="SALIDA"/>
    <n v="-17"/>
    <s v="Ene"/>
    <n v="2018"/>
  </r>
  <r>
    <d v="2018-02-19T00:00:00"/>
    <s v="OT-46261"/>
    <x v="262"/>
    <x v="238"/>
    <s v="UN"/>
    <x v="4"/>
    <s v="INGRESO"/>
    <n v="18"/>
    <s v="Feb"/>
    <n v="2018"/>
  </r>
  <r>
    <d v="2018-08-25T00:00:00"/>
    <s v="OT-33747"/>
    <x v="555"/>
    <x v="460"/>
    <s v="UN"/>
    <x v="6"/>
    <s v="INGRESO"/>
    <n v="12"/>
    <s v="Ago"/>
    <n v="2018"/>
  </r>
  <r>
    <d v="2018-08-19T00:00:00"/>
    <s v="OT-45919"/>
    <x v="739"/>
    <x v="589"/>
    <s v="UN"/>
    <x v="9"/>
    <s v="INGRESO"/>
    <n v="12"/>
    <s v="Ago"/>
    <n v="2018"/>
  </r>
  <r>
    <d v="2018-03-20T00:00:00"/>
    <s v="OT-26729"/>
    <x v="439"/>
    <x v="378"/>
    <s v="UN"/>
    <x v="9"/>
    <s v="INGRESO"/>
    <n v="11"/>
    <s v="Mar"/>
    <n v="2018"/>
  </r>
  <r>
    <d v="2018-07-28T00:00:00"/>
    <s v="OT-41955"/>
    <x v="568"/>
    <x v="471"/>
    <s v="UN"/>
    <x v="6"/>
    <s v="INGRESO"/>
    <n v="16"/>
    <s v="Jul"/>
    <n v="2018"/>
  </r>
  <r>
    <d v="2018-04-20T00:00:00"/>
    <s v="OT-11939"/>
    <x v="813"/>
    <x v="638"/>
    <s v="UN"/>
    <x v="3"/>
    <s v="SALIDA"/>
    <n v="-12"/>
    <s v="Abr"/>
    <n v="2018"/>
  </r>
  <r>
    <d v="2018-04-15T00:00:00"/>
    <s v="OT-34164"/>
    <x v="367"/>
    <x v="327"/>
    <s v="UN"/>
    <x v="4"/>
    <s v="INGRESO"/>
    <n v="14"/>
    <s v="Abr"/>
    <n v="2018"/>
  </r>
  <r>
    <d v="2018-02-20T00:00:00"/>
    <s v="OT-49187"/>
    <x v="924"/>
    <x v="716"/>
    <s v="UN"/>
    <x v="12"/>
    <s v="SALIDA"/>
    <n v="-11"/>
    <s v="Feb"/>
    <n v="2018"/>
  </r>
  <r>
    <d v="2018-08-10T00:00:00"/>
    <s v="OT-25489"/>
    <x v="279"/>
    <x v="253"/>
    <s v="UN"/>
    <x v="7"/>
    <s v="INGRESO"/>
    <n v="11"/>
    <s v="Ago"/>
    <n v="2018"/>
  </r>
  <r>
    <d v="2018-07-05T00:00:00"/>
    <s v="OT-38949"/>
    <x v="397"/>
    <x v="349"/>
    <s v="UN"/>
    <x v="8"/>
    <s v="SALIDA"/>
    <n v="-20"/>
    <s v="Jul"/>
    <n v="2018"/>
  </r>
  <r>
    <d v="2018-03-08T00:00:00"/>
    <s v="OT-30670"/>
    <x v="845"/>
    <x v="660"/>
    <s v="UN"/>
    <x v="7"/>
    <s v="INGRESO"/>
    <n v="14"/>
    <s v="Mar"/>
    <n v="2018"/>
  </r>
  <r>
    <d v="2018-07-12T00:00:00"/>
    <s v="OT-39155"/>
    <x v="859"/>
    <x v="671"/>
    <s v="UN"/>
    <x v="4"/>
    <s v="SALIDA"/>
    <n v="-7"/>
    <s v="Jul"/>
    <n v="2018"/>
  </r>
  <r>
    <d v="2018-02-10T00:00:00"/>
    <s v="OT-23208"/>
    <x v="306"/>
    <x v="274"/>
    <s v="UN"/>
    <x v="12"/>
    <s v="SALIDA"/>
    <n v="-15"/>
    <s v="Feb"/>
    <n v="2018"/>
  </r>
  <r>
    <d v="2018-01-16T00:00:00"/>
    <s v="OT-31679"/>
    <x v="452"/>
    <x v="385"/>
    <s v="UN"/>
    <x v="5"/>
    <s v="SALIDA"/>
    <n v="-10"/>
    <s v="Ene"/>
    <n v="2018"/>
  </r>
  <r>
    <d v="2018-06-23T00:00:00"/>
    <s v="OT-17695"/>
    <x v="666"/>
    <x v="540"/>
    <s v="UN"/>
    <x v="2"/>
    <s v="INGRESO"/>
    <n v="15"/>
    <s v="Jun"/>
    <n v="2018"/>
  </r>
  <r>
    <d v="2018-08-24T00:00:00"/>
    <s v="OT-16025"/>
    <x v="983"/>
    <x v="709"/>
    <s v="UN"/>
    <x v="2"/>
    <s v="SALIDA"/>
    <n v="-14"/>
    <s v="Ago"/>
    <n v="2018"/>
  </r>
  <r>
    <d v="2018-05-16T00:00:00"/>
    <s v="OT-31783"/>
    <x v="523"/>
    <x v="115"/>
    <s v="UN"/>
    <x v="7"/>
    <s v="INGRESO"/>
    <n v="20"/>
    <s v="May"/>
    <n v="2018"/>
  </r>
  <r>
    <d v="2018-06-10T00:00:00"/>
    <s v="OT-32096"/>
    <x v="189"/>
    <x v="174"/>
    <s v="UN"/>
    <x v="4"/>
    <s v="SALIDA"/>
    <n v="-5"/>
    <s v="Jun"/>
    <n v="2018"/>
  </r>
  <r>
    <d v="2018-07-20T00:00:00"/>
    <s v="OT-46585"/>
    <x v="1005"/>
    <x v="765"/>
    <s v="UN"/>
    <x v="5"/>
    <s v="SALIDA"/>
    <n v="-9"/>
    <s v="Jul"/>
    <n v="2018"/>
  </r>
  <r>
    <d v="2018-02-12T00:00:00"/>
    <s v="OT-10757"/>
    <x v="99"/>
    <x v="94"/>
    <s v="UN"/>
    <x v="4"/>
    <s v="SALIDA"/>
    <n v="-17"/>
    <s v="Feb"/>
    <n v="2018"/>
  </r>
  <r>
    <d v="2018-05-10T00:00:00"/>
    <s v="OT-46932"/>
    <x v="559"/>
    <x v="313"/>
    <s v="UN"/>
    <x v="12"/>
    <s v="SALIDA"/>
    <n v="-6"/>
    <s v="May"/>
    <n v="2018"/>
  </r>
  <r>
    <d v="2018-05-30T00:00:00"/>
    <s v="OT-26705"/>
    <x v="537"/>
    <x v="288"/>
    <s v="UN"/>
    <x v="3"/>
    <s v="INGRESO"/>
    <n v="18"/>
    <s v="May"/>
    <n v="2018"/>
  </r>
  <r>
    <d v="2018-06-22T00:00:00"/>
    <s v="OT-40215"/>
    <x v="571"/>
    <x v="474"/>
    <s v="UN"/>
    <x v="10"/>
    <s v="INGRESO"/>
    <n v="20"/>
    <s v="Jun"/>
    <n v="2018"/>
  </r>
  <r>
    <d v="2018-01-23T00:00:00"/>
    <s v="OT-38989"/>
    <x v="765"/>
    <x v="608"/>
    <s v="UN"/>
    <x v="0"/>
    <s v="SALIDA"/>
    <n v="-18"/>
    <s v="Ene"/>
    <n v="2018"/>
  </r>
  <r>
    <d v="2018-01-19T00:00:00"/>
    <s v="OT-22439"/>
    <x v="253"/>
    <x v="230"/>
    <s v="UN"/>
    <x v="5"/>
    <s v="INGRESO"/>
    <n v="17"/>
    <s v="Ene"/>
    <n v="2018"/>
  </r>
  <r>
    <d v="2018-07-16T00:00:00"/>
    <s v="OT-16955"/>
    <x v="996"/>
    <x v="758"/>
    <s v="UN"/>
    <x v="5"/>
    <s v="SALIDA"/>
    <n v="-10"/>
    <s v="Jul"/>
    <n v="2018"/>
  </r>
  <r>
    <d v="2018-03-18T00:00:00"/>
    <s v="OT-46278"/>
    <x v="487"/>
    <x v="413"/>
    <s v="UN"/>
    <x v="9"/>
    <s v="INGRESO"/>
    <n v="10"/>
    <s v="Mar"/>
    <n v="2018"/>
  </r>
  <r>
    <d v="2018-03-15T00:00:00"/>
    <s v="OT-21470"/>
    <x v="535"/>
    <x v="445"/>
    <s v="UN"/>
    <x v="7"/>
    <s v="SALIDA"/>
    <n v="-6"/>
    <s v="Mar"/>
    <n v="2018"/>
  </r>
  <r>
    <d v="2018-05-29T00:00:00"/>
    <s v="OT-14319"/>
    <x v="281"/>
    <x v="255"/>
    <s v="UN"/>
    <x v="4"/>
    <s v="SALIDA"/>
    <n v="-10"/>
    <s v="May"/>
    <n v="2018"/>
  </r>
  <r>
    <d v="2018-04-26T00:00:00"/>
    <s v="OT-19190"/>
    <x v="31"/>
    <x v="29"/>
    <s v="UN"/>
    <x v="7"/>
    <s v="SALIDA"/>
    <n v="-12"/>
    <s v="Abr"/>
    <n v="2018"/>
  </r>
  <r>
    <d v="2018-08-02T00:00:00"/>
    <s v="OT-16512"/>
    <x v="167"/>
    <x v="156"/>
    <s v="UN"/>
    <x v="4"/>
    <s v="SALIDA"/>
    <n v="-16"/>
    <s v="Ago"/>
    <n v="2018"/>
  </r>
  <r>
    <d v="2018-07-05T00:00:00"/>
    <s v="OT-28979"/>
    <x v="636"/>
    <x v="521"/>
    <s v="UN"/>
    <x v="3"/>
    <s v="INGRESO"/>
    <n v="11"/>
    <s v="Jul"/>
    <n v="2018"/>
  </r>
  <r>
    <d v="2018-06-10T00:00:00"/>
    <s v="OT-18501"/>
    <x v="528"/>
    <x v="442"/>
    <s v="UN"/>
    <x v="9"/>
    <s v="SALIDA"/>
    <n v="-19"/>
    <s v="Jun"/>
    <n v="2018"/>
  </r>
  <r>
    <d v="2018-03-21T00:00:00"/>
    <s v="OT-33358"/>
    <x v="188"/>
    <x v="173"/>
    <s v="UN"/>
    <x v="7"/>
    <s v="SALIDA"/>
    <n v="-6"/>
    <s v="Mar"/>
    <n v="2018"/>
  </r>
  <r>
    <d v="2018-03-30T00:00:00"/>
    <s v="OT-19314"/>
    <x v="443"/>
    <x v="115"/>
    <s v="UN"/>
    <x v="7"/>
    <s v="SALIDA"/>
    <n v="-12"/>
    <s v="Mar"/>
    <n v="2018"/>
  </r>
  <r>
    <d v="2018-04-19T00:00:00"/>
    <s v="OT-21308"/>
    <x v="544"/>
    <x v="452"/>
    <s v="UN"/>
    <x v="7"/>
    <s v="INGRESO"/>
    <n v="12"/>
    <s v="Abr"/>
    <n v="2018"/>
  </r>
  <r>
    <d v="2018-04-10T00:00:00"/>
    <s v="OT-19875"/>
    <x v="203"/>
    <x v="185"/>
    <s v="UN"/>
    <x v="4"/>
    <s v="INGRESO"/>
    <n v="11"/>
    <s v="Abr"/>
    <n v="2018"/>
  </r>
  <r>
    <d v="2018-07-25T00:00:00"/>
    <s v="OT-48138"/>
    <x v="382"/>
    <x v="339"/>
    <s v="UN"/>
    <x v="4"/>
    <s v="INGRESO"/>
    <n v="18"/>
    <s v="Jul"/>
    <n v="2018"/>
  </r>
  <r>
    <d v="2018-02-24T00:00:00"/>
    <s v="OT-24114"/>
    <x v="257"/>
    <x v="234"/>
    <s v="UN"/>
    <x v="5"/>
    <s v="INGRESO"/>
    <n v="18"/>
    <s v="Feb"/>
    <n v="2018"/>
  </r>
  <r>
    <d v="2018-03-14T00:00:00"/>
    <s v="OT-45060"/>
    <x v="9"/>
    <x v="8"/>
    <s v="UN"/>
    <x v="6"/>
    <s v="INGRESO"/>
    <n v="11"/>
    <s v="Mar"/>
    <n v="2018"/>
  </r>
  <r>
    <d v="2018-02-10T00:00:00"/>
    <s v="OT-32346"/>
    <x v="98"/>
    <x v="93"/>
    <s v="UN"/>
    <x v="10"/>
    <s v="INGRESO"/>
    <n v="19"/>
    <s v="Feb"/>
    <n v="2018"/>
  </r>
  <r>
    <d v="2018-04-02T00:00:00"/>
    <s v="OT-18898"/>
    <x v="498"/>
    <x v="363"/>
    <s v="UN"/>
    <x v="7"/>
    <s v="SALIDA"/>
    <n v="-6"/>
    <s v="Abr"/>
    <n v="2018"/>
  </r>
  <r>
    <d v="2018-03-11T00:00:00"/>
    <s v="OT-46454"/>
    <x v="476"/>
    <x v="405"/>
    <s v="UN"/>
    <x v="4"/>
    <s v="SALIDA"/>
    <n v="-6"/>
    <s v="Mar"/>
    <n v="2018"/>
  </r>
  <r>
    <d v="2018-08-14T00:00:00"/>
    <s v="OT-21617"/>
    <x v="806"/>
    <x v="57"/>
    <s v="UN"/>
    <x v="4"/>
    <s v="SALIDA"/>
    <n v="-12"/>
    <s v="Ago"/>
    <n v="2018"/>
  </r>
  <r>
    <d v="2018-05-09T00:00:00"/>
    <s v="OT-30879"/>
    <x v="497"/>
    <x v="259"/>
    <s v="UN"/>
    <x v="1"/>
    <s v="INGRESO"/>
    <n v="15"/>
    <s v="May"/>
    <n v="2018"/>
  </r>
  <r>
    <d v="2018-01-01T00:00:00"/>
    <s v="OT-43388"/>
    <x v="169"/>
    <x v="158"/>
    <s v="UN"/>
    <x v="4"/>
    <s v="SALIDA"/>
    <n v="-13"/>
    <s v="Ene"/>
    <n v="2018"/>
  </r>
  <r>
    <d v="2018-04-12T00:00:00"/>
    <s v="OT-43564"/>
    <x v="828"/>
    <x v="649"/>
    <s v="UN"/>
    <x v="4"/>
    <s v="SALIDA"/>
    <n v="-12"/>
    <s v="Abr"/>
    <n v="2018"/>
  </r>
  <r>
    <d v="2018-01-29T00:00:00"/>
    <s v="OT-25862"/>
    <x v="637"/>
    <x v="522"/>
    <s v="UN"/>
    <x v="10"/>
    <s v="INGRESO"/>
    <n v="15"/>
    <s v="Ene"/>
    <n v="2018"/>
  </r>
  <r>
    <d v="2018-06-18T00:00:00"/>
    <s v="OT-44536"/>
    <x v="154"/>
    <x v="144"/>
    <s v="UN"/>
    <x v="5"/>
    <s v="INGRESO"/>
    <n v="10"/>
    <s v="Jun"/>
    <n v="2018"/>
  </r>
  <r>
    <d v="2018-01-19T00:00:00"/>
    <s v="OT-49988"/>
    <x v="139"/>
    <x v="131"/>
    <s v="UN"/>
    <x v="4"/>
    <s v="SALIDA"/>
    <n v="-13"/>
    <s v="Ene"/>
    <n v="2018"/>
  </r>
  <r>
    <d v="2018-07-16T00:00:00"/>
    <s v="OT-36638"/>
    <x v="143"/>
    <x v="134"/>
    <s v="UN"/>
    <x v="6"/>
    <s v="SALIDA"/>
    <n v="-15"/>
    <s v="Jul"/>
    <n v="2018"/>
  </r>
  <r>
    <d v="2018-06-13T00:00:00"/>
    <s v="OT-24221"/>
    <x v="884"/>
    <x v="690"/>
    <s v="UN"/>
    <x v="4"/>
    <s v="SALIDA"/>
    <n v="-18"/>
    <s v="Jun"/>
    <n v="2018"/>
  </r>
  <r>
    <d v="2018-06-01T00:00:00"/>
    <s v="OT-39110"/>
    <x v="771"/>
    <x v="22"/>
    <s v="UN"/>
    <x v="6"/>
    <s v="INGRESO"/>
    <n v="15"/>
    <s v="Jun"/>
    <n v="2018"/>
  </r>
  <r>
    <d v="2018-06-23T00:00:00"/>
    <s v="OT-34406"/>
    <x v="1006"/>
    <x v="766"/>
    <s v="UN"/>
    <x v="3"/>
    <s v="SALIDA"/>
    <n v="-10"/>
    <s v="Jun"/>
    <n v="2018"/>
  </r>
  <r>
    <d v="2018-01-12T00:00:00"/>
    <s v="OT-19380"/>
    <x v="786"/>
    <x v="622"/>
    <s v="UN"/>
    <x v="4"/>
    <s v="INGRESO"/>
    <n v="20"/>
    <s v="Ene"/>
    <n v="2018"/>
  </r>
  <r>
    <d v="2018-01-14T00:00:00"/>
    <s v="OT-16021"/>
    <x v="584"/>
    <x v="38"/>
    <s v="UN"/>
    <x v="0"/>
    <s v="INGRESO"/>
    <n v="12"/>
    <s v="Ene"/>
    <n v="2018"/>
  </r>
  <r>
    <d v="2018-01-01T00:00:00"/>
    <s v="OT-28400"/>
    <x v="270"/>
    <x v="244"/>
    <s v="UN"/>
    <x v="6"/>
    <s v="SALIDA"/>
    <n v="-13"/>
    <s v="Ene"/>
    <n v="2018"/>
  </r>
  <r>
    <d v="2018-08-27T00:00:00"/>
    <s v="OT-45518"/>
    <x v="785"/>
    <x v="621"/>
    <s v="UN"/>
    <x v="7"/>
    <s v="INGRESO"/>
    <n v="19"/>
    <s v="Ago"/>
    <n v="2018"/>
  </r>
  <r>
    <d v="2018-06-07T00:00:00"/>
    <s v="OT-25782"/>
    <x v="957"/>
    <x v="736"/>
    <s v="UN"/>
    <x v="10"/>
    <s v="SALIDA"/>
    <n v="-11"/>
    <s v="Jun"/>
    <n v="2018"/>
  </r>
  <r>
    <d v="2018-08-20T00:00:00"/>
    <s v="OT-30238"/>
    <x v="507"/>
    <x v="426"/>
    <s v="UN"/>
    <x v="5"/>
    <s v="SALIDA"/>
    <n v="-9"/>
    <s v="Ago"/>
    <n v="2018"/>
  </r>
  <r>
    <d v="2018-06-05T00:00:00"/>
    <s v="OT-29951"/>
    <x v="116"/>
    <x v="109"/>
    <s v="UN"/>
    <x v="4"/>
    <s v="INGRESO"/>
    <n v="13"/>
    <s v="Jun"/>
    <n v="2018"/>
  </r>
  <r>
    <d v="2018-03-25T00:00:00"/>
    <s v="OT-49061"/>
    <x v="318"/>
    <x v="285"/>
    <s v="UN"/>
    <x v="9"/>
    <s v="INGRESO"/>
    <n v="12"/>
    <s v="Mar"/>
    <n v="2018"/>
  </r>
  <r>
    <d v="2018-05-25T00:00:00"/>
    <s v="OT-23185"/>
    <x v="716"/>
    <x v="574"/>
    <s v="UN"/>
    <x v="4"/>
    <s v="SALIDA"/>
    <n v="-19"/>
    <s v="May"/>
    <n v="2018"/>
  </r>
  <r>
    <d v="2018-07-20T00:00:00"/>
    <s v="OT-39323"/>
    <x v="305"/>
    <x v="273"/>
    <s v="UN"/>
    <x v="10"/>
    <s v="SALIDA"/>
    <n v="-14"/>
    <s v="Jul"/>
    <n v="2018"/>
  </r>
  <r>
    <d v="2018-08-18T00:00:00"/>
    <s v="OT-24904"/>
    <x v="82"/>
    <x v="77"/>
    <s v="UN"/>
    <x v="3"/>
    <s v="SALIDA"/>
    <n v="-13"/>
    <s v="Ago"/>
    <n v="2018"/>
  </r>
  <r>
    <d v="2018-04-19T00:00:00"/>
    <s v="OT-11843"/>
    <x v="73"/>
    <x v="68"/>
    <s v="UN"/>
    <x v="2"/>
    <s v="SALIDA"/>
    <n v="-7"/>
    <s v="Abr"/>
    <n v="2018"/>
  </r>
  <r>
    <d v="2018-03-18T00:00:00"/>
    <s v="OT-19542"/>
    <x v="92"/>
    <x v="87"/>
    <s v="UN"/>
    <x v="4"/>
    <s v="INGRESO"/>
    <n v="12"/>
    <s v="Mar"/>
    <n v="2018"/>
  </r>
  <r>
    <d v="2018-01-11T00:00:00"/>
    <s v="OT-17754"/>
    <x v="873"/>
    <x v="681"/>
    <s v="UN"/>
    <x v="4"/>
    <s v="SALIDA"/>
    <n v="-18"/>
    <s v="Ene"/>
    <n v="2018"/>
  </r>
  <r>
    <d v="2018-07-22T00:00:00"/>
    <s v="OT-40047"/>
    <x v="746"/>
    <x v="595"/>
    <s v="UN"/>
    <x v="4"/>
    <s v="INGRESO"/>
    <n v="17"/>
    <s v="Jul"/>
    <n v="2018"/>
  </r>
  <r>
    <d v="2018-06-08T00:00:00"/>
    <s v="OT-32099"/>
    <x v="911"/>
    <x v="707"/>
    <s v="UN"/>
    <x v="1"/>
    <s v="SALIDA"/>
    <n v="-19"/>
    <s v="Jun"/>
    <n v="2018"/>
  </r>
  <r>
    <d v="2018-01-12T00:00:00"/>
    <s v="OT-25074"/>
    <x v="75"/>
    <x v="70"/>
    <s v="UN"/>
    <x v="6"/>
    <s v="SALIDA"/>
    <n v="-18"/>
    <s v="Ene"/>
    <n v="2018"/>
  </r>
  <r>
    <d v="2018-06-28T00:00:00"/>
    <s v="OT-45974"/>
    <x v="149"/>
    <x v="140"/>
    <s v="UN"/>
    <x v="7"/>
    <s v="SALIDA"/>
    <n v="-10"/>
    <s v="Jun"/>
    <n v="2018"/>
  </r>
  <r>
    <d v="2018-08-29T00:00:00"/>
    <s v="OT-47204"/>
    <x v="279"/>
    <x v="253"/>
    <s v="UN"/>
    <x v="7"/>
    <s v="SALIDA"/>
    <n v="-16"/>
    <s v="Ago"/>
    <n v="2018"/>
  </r>
  <r>
    <d v="2018-02-09T00:00:00"/>
    <s v="OT-23380"/>
    <x v="512"/>
    <x v="430"/>
    <s v="UN"/>
    <x v="7"/>
    <s v="INGRESO"/>
    <n v="20"/>
    <s v="Feb"/>
    <n v="2018"/>
  </r>
  <r>
    <d v="2018-08-30T00:00:00"/>
    <s v="OT-29331"/>
    <x v="512"/>
    <x v="430"/>
    <s v="UN"/>
    <x v="7"/>
    <s v="INGRESO"/>
    <n v="19"/>
    <s v="Ago"/>
    <n v="2018"/>
  </r>
  <r>
    <d v="2018-04-02T00:00:00"/>
    <s v="OT-47209"/>
    <x v="688"/>
    <x v="556"/>
    <s v="UN"/>
    <x v="0"/>
    <s v="INGRESO"/>
    <n v="17"/>
    <s v="Abr"/>
    <n v="2018"/>
  </r>
  <r>
    <d v="2018-08-14T00:00:00"/>
    <s v="OT-42484"/>
    <x v="236"/>
    <x v="151"/>
    <s v="UN"/>
    <x v="7"/>
    <s v="INGRESO"/>
    <n v="12"/>
    <s v="Ago"/>
    <n v="2018"/>
  </r>
  <r>
    <d v="2018-04-11T00:00:00"/>
    <s v="OT-12301"/>
    <x v="814"/>
    <x v="639"/>
    <s v="UN"/>
    <x v="2"/>
    <s v="SALIDA"/>
    <n v="-20"/>
    <s v="Abr"/>
    <n v="2018"/>
  </r>
  <r>
    <d v="2018-04-08T00:00:00"/>
    <s v="OT-37774"/>
    <x v="337"/>
    <x v="300"/>
    <s v="UN"/>
    <x v="9"/>
    <s v="SALIDA"/>
    <n v="-12"/>
    <s v="Abr"/>
    <n v="2018"/>
  </r>
  <r>
    <d v="2018-04-25T00:00:00"/>
    <s v="OT-14541"/>
    <x v="48"/>
    <x v="45"/>
    <s v="UN"/>
    <x v="7"/>
    <s v="SALIDA"/>
    <n v="-16"/>
    <s v="Abr"/>
    <n v="2018"/>
  </r>
  <r>
    <d v="2018-06-28T00:00:00"/>
    <s v="OT-17845"/>
    <x v="150"/>
    <x v="141"/>
    <s v="UN"/>
    <x v="7"/>
    <s v="INGRESO"/>
    <n v="11"/>
    <s v="Jun"/>
    <n v="2018"/>
  </r>
  <r>
    <d v="2018-06-08T00:00:00"/>
    <s v="OT-40627"/>
    <x v="40"/>
    <x v="37"/>
    <s v="UN"/>
    <x v="8"/>
    <s v="INGRESO"/>
    <n v="17"/>
    <s v="Jun"/>
    <n v="2018"/>
  </r>
  <r>
    <d v="2018-02-04T00:00:00"/>
    <s v="OT-35881"/>
    <x v="390"/>
    <x v="343"/>
    <s v="UN"/>
    <x v="8"/>
    <s v="INGRESO"/>
    <n v="10"/>
    <s v="Feb"/>
    <n v="2018"/>
  </r>
  <r>
    <d v="2018-05-17T00:00:00"/>
    <s v="OT-40931"/>
    <x v="411"/>
    <x v="305"/>
    <s v="UN"/>
    <x v="3"/>
    <s v="INGRESO"/>
    <n v="12"/>
    <s v="May"/>
    <n v="2018"/>
  </r>
  <r>
    <d v="2018-07-07T00:00:00"/>
    <s v="OT-44705"/>
    <x v="67"/>
    <x v="63"/>
    <s v="UN"/>
    <x v="4"/>
    <s v="INGRESO"/>
    <n v="16"/>
    <s v="Jul"/>
    <n v="2018"/>
  </r>
  <r>
    <d v="2018-03-08T00:00:00"/>
    <s v="OT-43855"/>
    <x v="629"/>
    <x v="514"/>
    <s v="UN"/>
    <x v="7"/>
    <s v="SALIDA"/>
    <n v="-5"/>
    <s v="Mar"/>
    <n v="2018"/>
  </r>
  <r>
    <d v="2018-05-09T00:00:00"/>
    <s v="OT-25264"/>
    <x v="250"/>
    <x v="227"/>
    <s v="UN"/>
    <x v="0"/>
    <s v="INGRESO"/>
    <n v="10"/>
    <s v="May"/>
    <n v="2018"/>
  </r>
  <r>
    <d v="2018-06-15T00:00:00"/>
    <s v="OT-23004"/>
    <x v="501"/>
    <x v="72"/>
    <s v="UN"/>
    <x v="9"/>
    <s v="INGRESO"/>
    <n v="19"/>
    <s v="Jun"/>
    <n v="2018"/>
  </r>
  <r>
    <d v="2018-05-13T00:00:00"/>
    <s v="OT-29948"/>
    <x v="102"/>
    <x v="97"/>
    <s v="UN"/>
    <x v="13"/>
    <s v="INGRESO"/>
    <n v="12"/>
    <s v="May"/>
    <n v="2018"/>
  </r>
  <r>
    <d v="2018-07-03T00:00:00"/>
    <s v="OT-36828"/>
    <x v="72"/>
    <x v="67"/>
    <s v="UN"/>
    <x v="12"/>
    <s v="INGRESO"/>
    <n v="19"/>
    <s v="Jul"/>
    <n v="2018"/>
  </r>
  <r>
    <d v="2018-04-10T00:00:00"/>
    <s v="OT-49235"/>
    <x v="857"/>
    <x v="669"/>
    <s v="UN"/>
    <x v="2"/>
    <s v="INGRESO"/>
    <n v="11"/>
    <s v="Abr"/>
    <n v="2018"/>
  </r>
  <r>
    <d v="2018-02-01T00:00:00"/>
    <s v="OT-16492"/>
    <x v="138"/>
    <x v="130"/>
    <s v="UN"/>
    <x v="4"/>
    <s v="INGRESO"/>
    <n v="16"/>
    <s v="Feb"/>
    <n v="2018"/>
  </r>
  <r>
    <d v="2018-05-24T00:00:00"/>
    <s v="OT-14000"/>
    <x v="72"/>
    <x v="67"/>
    <s v="UN"/>
    <x v="12"/>
    <s v="SALIDA"/>
    <n v="-7"/>
    <s v="May"/>
    <n v="2018"/>
  </r>
  <r>
    <d v="2018-02-10T00:00:00"/>
    <s v="OT-15763"/>
    <x v="210"/>
    <x v="191"/>
    <s v="UN"/>
    <x v="7"/>
    <s v="INGRESO"/>
    <n v="18"/>
    <s v="Feb"/>
    <n v="2018"/>
  </r>
  <r>
    <d v="2018-03-14T00:00:00"/>
    <s v="OT-22236"/>
    <x v="552"/>
    <x v="457"/>
    <s v="UN"/>
    <x v="9"/>
    <s v="INGRESO"/>
    <n v="15"/>
    <s v="Mar"/>
    <n v="2018"/>
  </r>
  <r>
    <d v="2018-03-07T00:00:00"/>
    <s v="OT-32724"/>
    <x v="843"/>
    <x v="658"/>
    <s v="UN"/>
    <x v="5"/>
    <s v="SALIDA"/>
    <n v="-20"/>
    <s v="Mar"/>
    <n v="2018"/>
  </r>
  <r>
    <d v="2018-02-26T00:00:00"/>
    <s v="OT-48404"/>
    <x v="106"/>
    <x v="84"/>
    <s v="UN"/>
    <x v="7"/>
    <s v="SALIDA"/>
    <n v="-8"/>
    <s v="Feb"/>
    <n v="2018"/>
  </r>
  <r>
    <d v="2018-08-14T00:00:00"/>
    <s v="OT-34893"/>
    <x v="954"/>
    <x v="459"/>
    <s v="UN"/>
    <x v="9"/>
    <s v="INGRESO"/>
    <n v="14"/>
    <s v="Ago"/>
    <n v="2018"/>
  </r>
  <r>
    <d v="2018-08-02T00:00:00"/>
    <s v="OT-47257"/>
    <x v="1007"/>
    <x v="241"/>
    <s v="UN"/>
    <x v="12"/>
    <s v="SALIDA"/>
    <n v="-19"/>
    <s v="Ago"/>
    <n v="2018"/>
  </r>
  <r>
    <d v="2018-04-29T00:00:00"/>
    <s v="OT-26046"/>
    <x v="749"/>
    <x v="598"/>
    <s v="UN"/>
    <x v="7"/>
    <s v="SALIDA"/>
    <n v="-20"/>
    <s v="Abr"/>
    <n v="2018"/>
  </r>
  <r>
    <d v="2018-06-07T00:00:00"/>
    <s v="OT-42637"/>
    <x v="81"/>
    <x v="76"/>
    <s v="UN"/>
    <x v="4"/>
    <s v="SALIDA"/>
    <n v="-14"/>
    <s v="Jun"/>
    <n v="2018"/>
  </r>
  <r>
    <d v="2018-07-04T00:00:00"/>
    <s v="OT-29260"/>
    <x v="151"/>
    <x v="142"/>
    <s v="UN"/>
    <x v="1"/>
    <s v="INGRESO"/>
    <n v="16"/>
    <s v="Jul"/>
    <n v="2018"/>
  </r>
  <r>
    <d v="2018-04-15T00:00:00"/>
    <s v="OT-34488"/>
    <x v="692"/>
    <x v="408"/>
    <s v="UN"/>
    <x v="6"/>
    <s v="INGRESO"/>
    <n v="18"/>
    <s v="Abr"/>
    <n v="2018"/>
  </r>
  <r>
    <d v="2018-03-16T00:00:00"/>
    <s v="OT-34807"/>
    <x v="69"/>
    <x v="64"/>
    <s v="UN"/>
    <x v="0"/>
    <s v="SALIDA"/>
    <n v="-9"/>
    <s v="Mar"/>
    <n v="2018"/>
  </r>
  <r>
    <d v="2018-04-02T00:00:00"/>
    <s v="OT-26395"/>
    <x v="472"/>
    <x v="401"/>
    <s v="UN"/>
    <x v="3"/>
    <s v="INGRESO"/>
    <n v="19"/>
    <s v="Abr"/>
    <n v="2018"/>
  </r>
  <r>
    <d v="2018-08-21T00:00:00"/>
    <s v="OT-48577"/>
    <x v="233"/>
    <x v="211"/>
    <s v="UN"/>
    <x v="4"/>
    <s v="INGRESO"/>
    <n v="15"/>
    <s v="Ago"/>
    <n v="2018"/>
  </r>
  <r>
    <d v="2018-02-18T00:00:00"/>
    <s v="OT-30065"/>
    <x v="666"/>
    <x v="540"/>
    <s v="UN"/>
    <x v="2"/>
    <s v="SALIDA"/>
    <n v="-12"/>
    <s v="Feb"/>
    <n v="2018"/>
  </r>
  <r>
    <d v="2018-06-06T00:00:00"/>
    <s v="OT-26075"/>
    <x v="844"/>
    <x v="659"/>
    <s v="UN"/>
    <x v="4"/>
    <s v="INGRESO"/>
    <n v="12"/>
    <s v="Jun"/>
    <n v="2018"/>
  </r>
  <r>
    <d v="2018-06-25T00:00:00"/>
    <s v="OT-46137"/>
    <x v="849"/>
    <x v="664"/>
    <s v="UN"/>
    <x v="6"/>
    <s v="SALIDA"/>
    <n v="-20"/>
    <s v="Jun"/>
    <n v="2018"/>
  </r>
  <r>
    <d v="2018-08-19T00:00:00"/>
    <s v="OT-37680"/>
    <x v="596"/>
    <x v="492"/>
    <s v="UN"/>
    <x v="8"/>
    <s v="SALIDA"/>
    <n v="-7"/>
    <s v="Ago"/>
    <n v="2018"/>
  </r>
  <r>
    <d v="2018-05-27T00:00:00"/>
    <s v="OT-14329"/>
    <x v="909"/>
    <x v="484"/>
    <s v="UN"/>
    <x v="4"/>
    <s v="INGRESO"/>
    <n v="13"/>
    <s v="May"/>
    <n v="2018"/>
  </r>
  <r>
    <d v="2018-03-23T00:00:00"/>
    <s v="OT-45012"/>
    <x v="988"/>
    <x v="70"/>
    <s v="UN"/>
    <x v="6"/>
    <s v="SALIDA"/>
    <n v="-17"/>
    <s v="Mar"/>
    <n v="2018"/>
  </r>
  <r>
    <d v="2018-06-01T00:00:00"/>
    <s v="OT-33049"/>
    <x v="379"/>
    <x v="336"/>
    <s v="UN"/>
    <x v="12"/>
    <s v="INGRESO"/>
    <n v="12"/>
    <s v="Jun"/>
    <n v="2018"/>
  </r>
  <r>
    <d v="2018-08-03T00:00:00"/>
    <s v="OT-41335"/>
    <x v="925"/>
    <x v="125"/>
    <s v="UN"/>
    <x v="7"/>
    <s v="SALIDA"/>
    <n v="-20"/>
    <s v="Ago"/>
    <n v="2018"/>
  </r>
  <r>
    <d v="2018-07-12T00:00:00"/>
    <s v="OT-33491"/>
    <x v="402"/>
    <x v="320"/>
    <s v="UN"/>
    <x v="7"/>
    <s v="SALIDA"/>
    <n v="-16"/>
    <s v="Jul"/>
    <n v="2018"/>
  </r>
  <r>
    <d v="2018-02-18T00:00:00"/>
    <s v="OT-40122"/>
    <x v="236"/>
    <x v="151"/>
    <s v="UN"/>
    <x v="7"/>
    <s v="SALIDA"/>
    <n v="-13"/>
    <s v="Feb"/>
    <n v="2018"/>
  </r>
  <r>
    <d v="2018-08-25T00:00:00"/>
    <s v="OT-26988"/>
    <x v="619"/>
    <x v="508"/>
    <s v="UN"/>
    <x v="7"/>
    <s v="SALIDA"/>
    <n v="-12"/>
    <s v="Ago"/>
    <n v="2018"/>
  </r>
  <r>
    <d v="2018-01-04T00:00:00"/>
    <s v="OT-31580"/>
    <x v="998"/>
    <x v="760"/>
    <s v="UN"/>
    <x v="4"/>
    <s v="SALIDA"/>
    <n v="-16"/>
    <s v="Ene"/>
    <n v="2018"/>
  </r>
  <r>
    <d v="2018-05-30T00:00:00"/>
    <s v="OT-23352"/>
    <x v="33"/>
    <x v="31"/>
    <s v="UN"/>
    <x v="1"/>
    <s v="SALIDA"/>
    <n v="-5"/>
    <s v="May"/>
    <n v="2018"/>
  </r>
  <r>
    <d v="2018-03-02T00:00:00"/>
    <s v="OT-11987"/>
    <x v="816"/>
    <x v="640"/>
    <s v="UN"/>
    <x v="7"/>
    <s v="SALIDA"/>
    <n v="-8"/>
    <s v="Mar"/>
    <n v="2018"/>
  </r>
  <r>
    <d v="2018-07-18T00:00:00"/>
    <s v="OT-14641"/>
    <x v="299"/>
    <x v="269"/>
    <s v="UN"/>
    <x v="2"/>
    <s v="INGRESO"/>
    <n v="19"/>
    <s v="Jul"/>
    <n v="2018"/>
  </r>
  <r>
    <d v="2018-08-07T00:00:00"/>
    <s v="OT-44357"/>
    <x v="230"/>
    <x v="208"/>
    <s v="UN"/>
    <x v="7"/>
    <s v="SALIDA"/>
    <n v="-19"/>
    <s v="Ago"/>
    <n v="2018"/>
  </r>
  <r>
    <d v="2018-03-31T00:00:00"/>
    <s v="OT-31340"/>
    <x v="627"/>
    <x v="14"/>
    <s v="UN"/>
    <x v="7"/>
    <s v="INGRESO"/>
    <n v="20"/>
    <s v="Mar"/>
    <n v="2018"/>
  </r>
  <r>
    <d v="2018-04-10T00:00:00"/>
    <s v="OT-37044"/>
    <x v="37"/>
    <x v="34"/>
    <s v="UN"/>
    <x v="10"/>
    <s v="INGRESO"/>
    <n v="15"/>
    <s v="Abr"/>
    <n v="2018"/>
  </r>
  <r>
    <d v="2018-07-15T00:00:00"/>
    <s v="OT-44711"/>
    <x v="548"/>
    <x v="51"/>
    <s v="UN"/>
    <x v="7"/>
    <s v="SALIDA"/>
    <n v="-15"/>
    <s v="Jul"/>
    <n v="2018"/>
  </r>
  <r>
    <d v="2018-02-01T00:00:00"/>
    <s v="OT-25272"/>
    <x v="512"/>
    <x v="430"/>
    <s v="UN"/>
    <x v="7"/>
    <s v="SALIDA"/>
    <n v="-11"/>
    <s v="Feb"/>
    <n v="2018"/>
  </r>
  <r>
    <d v="2018-02-06T00:00:00"/>
    <s v="OT-32124"/>
    <x v="104"/>
    <x v="99"/>
    <s v="UN"/>
    <x v="12"/>
    <s v="SALIDA"/>
    <n v="-9"/>
    <s v="Feb"/>
    <n v="2018"/>
  </r>
  <r>
    <d v="2018-07-06T00:00:00"/>
    <s v="OT-43415"/>
    <x v="951"/>
    <x v="733"/>
    <s v="UN"/>
    <x v="4"/>
    <s v="INGRESO"/>
    <n v="17"/>
    <s v="Jul"/>
    <n v="2018"/>
  </r>
  <r>
    <d v="2018-02-06T00:00:00"/>
    <s v="OT-15348"/>
    <x v="528"/>
    <x v="442"/>
    <s v="UN"/>
    <x v="9"/>
    <s v="SALIDA"/>
    <n v="-10"/>
    <s v="Feb"/>
    <n v="2018"/>
  </r>
  <r>
    <d v="2018-08-18T00:00:00"/>
    <s v="OT-46486"/>
    <x v="502"/>
    <x v="346"/>
    <s v="UN"/>
    <x v="7"/>
    <s v="INGRESO"/>
    <n v="19"/>
    <s v="Ago"/>
    <n v="2018"/>
  </r>
  <r>
    <d v="2018-02-10T00:00:00"/>
    <s v="OT-10465"/>
    <x v="794"/>
    <x v="73"/>
    <s v="UN"/>
    <x v="3"/>
    <s v="INGRESO"/>
    <n v="15"/>
    <s v="Feb"/>
    <n v="2018"/>
  </r>
  <r>
    <d v="2018-08-17T00:00:00"/>
    <s v="OT-47135"/>
    <x v="947"/>
    <x v="503"/>
    <s v="UN"/>
    <x v="3"/>
    <s v="SALIDA"/>
    <n v="-12"/>
    <s v="Ago"/>
    <n v="2018"/>
  </r>
  <r>
    <d v="2018-04-20T00:00:00"/>
    <s v="OT-21045"/>
    <x v="950"/>
    <x v="732"/>
    <s v="UN"/>
    <x v="5"/>
    <s v="INGRESO"/>
    <n v="15"/>
    <s v="Abr"/>
    <n v="2018"/>
  </r>
  <r>
    <d v="2018-03-11T00:00:00"/>
    <s v="OT-13641"/>
    <x v="307"/>
    <x v="275"/>
    <s v="UN"/>
    <x v="7"/>
    <s v="SALIDA"/>
    <n v="-10"/>
    <s v="Mar"/>
    <n v="2018"/>
  </r>
  <r>
    <d v="2018-02-24T00:00:00"/>
    <s v="OT-42891"/>
    <x v="872"/>
    <x v="680"/>
    <s v="UN"/>
    <x v="12"/>
    <s v="INGRESO"/>
    <n v="12"/>
    <s v="Feb"/>
    <n v="2018"/>
  </r>
  <r>
    <d v="2018-05-13T00:00:00"/>
    <s v="OT-33306"/>
    <x v="670"/>
    <x v="542"/>
    <s v="UN"/>
    <x v="7"/>
    <s v="SALIDA"/>
    <n v="-13"/>
    <s v="May"/>
    <n v="2018"/>
  </r>
  <r>
    <d v="2018-01-21T00:00:00"/>
    <s v="OT-20021"/>
    <x v="830"/>
    <x v="348"/>
    <s v="UN"/>
    <x v="10"/>
    <s v="SALIDA"/>
    <n v="-14"/>
    <s v="Ene"/>
    <n v="2018"/>
  </r>
  <r>
    <d v="2018-02-16T00:00:00"/>
    <s v="OT-43201"/>
    <x v="840"/>
    <x v="656"/>
    <s v="UN"/>
    <x v="7"/>
    <s v="SALIDA"/>
    <n v="-11"/>
    <s v="Feb"/>
    <n v="2018"/>
  </r>
  <r>
    <d v="2018-05-09T00:00:00"/>
    <s v="OT-24963"/>
    <x v="886"/>
    <x v="692"/>
    <s v="UN"/>
    <x v="4"/>
    <s v="INGRESO"/>
    <n v="18"/>
    <s v="May"/>
    <n v="2018"/>
  </r>
  <r>
    <d v="2018-07-28T00:00:00"/>
    <s v="OT-39122"/>
    <x v="722"/>
    <x v="103"/>
    <s v="UN"/>
    <x v="6"/>
    <s v="INGRESO"/>
    <n v="11"/>
    <s v="Jul"/>
    <n v="2018"/>
  </r>
  <r>
    <d v="2018-05-03T00:00:00"/>
    <s v="OT-42001"/>
    <x v="764"/>
    <x v="607"/>
    <s v="UN"/>
    <x v="6"/>
    <s v="SALIDA"/>
    <n v="-13"/>
    <s v="May"/>
    <n v="2018"/>
  </r>
  <r>
    <d v="2018-01-27T00:00:00"/>
    <s v="OT-44954"/>
    <x v="433"/>
    <x v="374"/>
    <s v="UN"/>
    <x v="4"/>
    <s v="INGRESO"/>
    <n v="11"/>
    <s v="Ene"/>
    <n v="2018"/>
  </r>
  <r>
    <d v="2018-06-30T00:00:00"/>
    <s v="OT-21161"/>
    <x v="389"/>
    <x v="323"/>
    <s v="UN"/>
    <x v="0"/>
    <s v="SALIDA"/>
    <n v="-11"/>
    <s v="Jun"/>
    <n v="2018"/>
  </r>
  <r>
    <d v="2018-02-24T00:00:00"/>
    <s v="OT-46321"/>
    <x v="905"/>
    <x v="703"/>
    <s v="UN"/>
    <x v="12"/>
    <s v="INGRESO"/>
    <n v="12"/>
    <s v="Feb"/>
    <n v="2018"/>
  </r>
  <r>
    <d v="2018-07-01T00:00:00"/>
    <s v="OT-46535"/>
    <x v="892"/>
    <x v="176"/>
    <s v="UN"/>
    <x v="0"/>
    <s v="SALIDA"/>
    <n v="-9"/>
    <s v="Jul"/>
    <n v="2018"/>
  </r>
  <r>
    <d v="2018-04-03T00:00:00"/>
    <s v="OT-43923"/>
    <x v="647"/>
    <x v="529"/>
    <s v="UN"/>
    <x v="10"/>
    <s v="INGRESO"/>
    <n v="10"/>
    <s v="Abr"/>
    <n v="2018"/>
  </r>
  <r>
    <d v="2018-01-19T00:00:00"/>
    <s v="OT-21425"/>
    <x v="925"/>
    <x v="125"/>
    <s v="UN"/>
    <x v="7"/>
    <s v="SALIDA"/>
    <n v="-14"/>
    <s v="Ene"/>
    <n v="2018"/>
  </r>
  <r>
    <d v="2018-06-26T00:00:00"/>
    <s v="OT-10594"/>
    <x v="538"/>
    <x v="447"/>
    <s v="UN"/>
    <x v="3"/>
    <s v="INGRESO"/>
    <n v="15"/>
    <s v="Jun"/>
    <n v="2018"/>
  </r>
  <r>
    <d v="2018-07-07T00:00:00"/>
    <s v="OT-28682"/>
    <x v="541"/>
    <x v="450"/>
    <s v="UN"/>
    <x v="7"/>
    <s v="SALIDA"/>
    <n v="-16"/>
    <s v="Jul"/>
    <n v="2018"/>
  </r>
  <r>
    <d v="2018-07-18T00:00:00"/>
    <s v="OT-12931"/>
    <x v="570"/>
    <x v="473"/>
    <s v="UN"/>
    <x v="2"/>
    <s v="SALIDA"/>
    <n v="-14"/>
    <s v="Jul"/>
    <n v="2018"/>
  </r>
  <r>
    <d v="2018-03-08T00:00:00"/>
    <s v="OT-23004"/>
    <x v="78"/>
    <x v="73"/>
    <s v="UN"/>
    <x v="3"/>
    <s v="INGRESO"/>
    <n v="14"/>
    <s v="Mar"/>
    <n v="2018"/>
  </r>
  <r>
    <d v="2018-02-04T00:00:00"/>
    <s v="OT-48975"/>
    <x v="787"/>
    <x v="623"/>
    <s v="UN"/>
    <x v="2"/>
    <s v="SALIDA"/>
    <n v="-8"/>
    <s v="Feb"/>
    <n v="2018"/>
  </r>
  <r>
    <d v="2018-04-30T00:00:00"/>
    <s v="OT-42180"/>
    <x v="958"/>
    <x v="737"/>
    <s v="UN"/>
    <x v="0"/>
    <s v="INGRESO"/>
    <n v="17"/>
    <s v="Abr"/>
    <n v="2018"/>
  </r>
  <r>
    <d v="2018-07-23T00:00:00"/>
    <s v="OT-17792"/>
    <x v="813"/>
    <x v="638"/>
    <s v="UN"/>
    <x v="3"/>
    <s v="SALIDA"/>
    <n v="-16"/>
    <s v="Jul"/>
    <n v="2018"/>
  </r>
  <r>
    <d v="2018-04-27T00:00:00"/>
    <s v="OT-27538"/>
    <x v="434"/>
    <x v="375"/>
    <s v="UN"/>
    <x v="7"/>
    <s v="INGRESO"/>
    <n v="14"/>
    <s v="Abr"/>
    <n v="2018"/>
  </r>
  <r>
    <d v="2018-03-01T00:00:00"/>
    <s v="OT-37620"/>
    <x v="408"/>
    <x v="355"/>
    <s v="UN"/>
    <x v="7"/>
    <s v="INGRESO"/>
    <n v="15"/>
    <s v="Mar"/>
    <n v="2018"/>
  </r>
  <r>
    <d v="2018-07-20T00:00:00"/>
    <s v="OT-45043"/>
    <x v="6"/>
    <x v="6"/>
    <s v="UN"/>
    <x v="4"/>
    <s v="INGRESO"/>
    <n v="12"/>
    <s v="Jul"/>
    <n v="2018"/>
  </r>
  <r>
    <d v="2018-01-05T00:00:00"/>
    <s v="OT-48625"/>
    <x v="623"/>
    <x v="512"/>
    <s v="UN"/>
    <x v="0"/>
    <s v="INGRESO"/>
    <n v="10"/>
    <s v="Ene"/>
    <n v="2018"/>
  </r>
  <r>
    <d v="2018-04-03T00:00:00"/>
    <s v="OT-29256"/>
    <x v="380"/>
    <x v="337"/>
    <s v="UN"/>
    <x v="5"/>
    <s v="SALIDA"/>
    <n v="-7"/>
    <s v="Abr"/>
    <n v="2018"/>
  </r>
  <r>
    <d v="2018-01-12T00:00:00"/>
    <s v="OT-14782"/>
    <x v="852"/>
    <x v="665"/>
    <s v="UN"/>
    <x v="5"/>
    <s v="SALIDA"/>
    <n v="-5"/>
    <s v="Ene"/>
    <n v="2018"/>
  </r>
  <r>
    <d v="2018-01-18T00:00:00"/>
    <s v="OT-19500"/>
    <x v="682"/>
    <x v="550"/>
    <s v="UN"/>
    <x v="4"/>
    <s v="SALIDA"/>
    <n v="-19"/>
    <s v="Ene"/>
    <n v="2018"/>
  </r>
  <r>
    <d v="2018-07-01T00:00:00"/>
    <s v="OT-20182"/>
    <x v="853"/>
    <x v="666"/>
    <s v="UN"/>
    <x v="9"/>
    <s v="SALIDA"/>
    <n v="-11"/>
    <s v="Jul"/>
    <n v="2018"/>
  </r>
  <r>
    <d v="2018-02-20T00:00:00"/>
    <s v="OT-47158"/>
    <x v="630"/>
    <x v="515"/>
    <s v="UN"/>
    <x v="8"/>
    <s v="INGRESO"/>
    <n v="12"/>
    <s v="Feb"/>
    <n v="2018"/>
  </r>
  <r>
    <d v="2018-02-01T00:00:00"/>
    <s v="OT-30696"/>
    <x v="700"/>
    <x v="565"/>
    <s v="UN"/>
    <x v="9"/>
    <s v="INGRESO"/>
    <n v="16"/>
    <s v="Feb"/>
    <n v="2018"/>
  </r>
  <r>
    <d v="2018-08-01T00:00:00"/>
    <s v="OT-20441"/>
    <x v="314"/>
    <x v="281"/>
    <s v="UN"/>
    <x v="4"/>
    <s v="INGRESO"/>
    <n v="17"/>
    <s v="Ago"/>
    <n v="2018"/>
  </r>
  <r>
    <d v="2018-04-15T00:00:00"/>
    <s v="OT-21880"/>
    <x v="620"/>
    <x v="509"/>
    <s v="UN"/>
    <x v="7"/>
    <s v="INGRESO"/>
    <n v="11"/>
    <s v="Abr"/>
    <n v="2018"/>
  </r>
  <r>
    <d v="2018-05-07T00:00:00"/>
    <s v="OT-16868"/>
    <x v="295"/>
    <x v="266"/>
    <s v="UN"/>
    <x v="2"/>
    <s v="INGRESO"/>
    <n v="11"/>
    <s v="May"/>
    <n v="2018"/>
  </r>
  <r>
    <d v="2018-03-27T00:00:00"/>
    <s v="OT-38541"/>
    <x v="293"/>
    <x v="265"/>
    <s v="UN"/>
    <x v="12"/>
    <s v="INGRESO"/>
    <n v="11"/>
    <s v="Mar"/>
    <n v="2018"/>
  </r>
  <r>
    <d v="2018-06-29T00:00:00"/>
    <s v="OT-44801"/>
    <x v="610"/>
    <x v="502"/>
    <s v="UN"/>
    <x v="6"/>
    <s v="INGRESO"/>
    <n v="15"/>
    <s v="Jun"/>
    <n v="2018"/>
  </r>
  <r>
    <d v="2018-02-27T00:00:00"/>
    <s v="OT-22857"/>
    <x v="764"/>
    <x v="607"/>
    <s v="UN"/>
    <x v="6"/>
    <s v="INGRESO"/>
    <n v="17"/>
    <s v="Feb"/>
    <n v="2018"/>
  </r>
  <r>
    <d v="2018-08-24T00:00:00"/>
    <s v="OT-39290"/>
    <x v="356"/>
    <x v="317"/>
    <s v="UN"/>
    <x v="3"/>
    <s v="SALIDA"/>
    <n v="-10"/>
    <s v="Ago"/>
    <n v="2018"/>
  </r>
  <r>
    <d v="2018-06-02T00:00:00"/>
    <s v="OT-42857"/>
    <x v="964"/>
    <x v="740"/>
    <s v="UN"/>
    <x v="4"/>
    <s v="SALIDA"/>
    <n v="-16"/>
    <s v="Jun"/>
    <n v="2018"/>
  </r>
  <r>
    <d v="2018-04-03T00:00:00"/>
    <s v="OT-24080"/>
    <x v="353"/>
    <x v="314"/>
    <s v="UN"/>
    <x v="4"/>
    <s v="SALIDA"/>
    <n v="-20"/>
    <s v="Abr"/>
    <n v="2018"/>
  </r>
  <r>
    <d v="2018-01-01T00:00:00"/>
    <s v="OT-29788"/>
    <x v="423"/>
    <x v="365"/>
    <s v="UN"/>
    <x v="5"/>
    <s v="INGRESO"/>
    <n v="10"/>
    <s v="Ene"/>
    <n v="2018"/>
  </r>
  <r>
    <d v="2018-01-26T00:00:00"/>
    <s v="OT-17270"/>
    <x v="751"/>
    <x v="599"/>
    <s v="UN"/>
    <x v="2"/>
    <s v="SALIDA"/>
    <n v="-10"/>
    <s v="Ene"/>
    <n v="2018"/>
  </r>
  <r>
    <d v="2018-01-16T00:00:00"/>
    <s v="OT-42939"/>
    <x v="59"/>
    <x v="56"/>
    <s v="UN"/>
    <x v="4"/>
    <s v="SALIDA"/>
    <n v="-15"/>
    <s v="Ene"/>
    <n v="2018"/>
  </r>
  <r>
    <d v="2018-05-20T00:00:00"/>
    <s v="OT-35476"/>
    <x v="149"/>
    <x v="140"/>
    <s v="UN"/>
    <x v="7"/>
    <s v="INGRESO"/>
    <n v="18"/>
    <s v="May"/>
    <n v="2018"/>
  </r>
  <r>
    <d v="2018-01-24T00:00:00"/>
    <s v="OT-22280"/>
    <x v="301"/>
    <x v="271"/>
    <s v="UN"/>
    <x v="12"/>
    <s v="SALIDA"/>
    <n v="-12"/>
    <s v="Ene"/>
    <n v="2018"/>
  </r>
  <r>
    <d v="2018-01-11T00:00:00"/>
    <s v="OT-46113"/>
    <x v="775"/>
    <x v="261"/>
    <s v="UN"/>
    <x v="12"/>
    <s v="INGRESO"/>
    <n v="10"/>
    <s v="Ene"/>
    <n v="2018"/>
  </r>
  <r>
    <d v="2018-04-30T00:00:00"/>
    <s v="OT-36488"/>
    <x v="679"/>
    <x v="100"/>
    <s v="UN"/>
    <x v="7"/>
    <s v="INGRESO"/>
    <n v="20"/>
    <s v="Abr"/>
    <n v="2018"/>
  </r>
  <r>
    <d v="2018-05-20T00:00:00"/>
    <s v="OT-40826"/>
    <x v="96"/>
    <x v="91"/>
    <s v="UN"/>
    <x v="3"/>
    <s v="INGRESO"/>
    <n v="10"/>
    <s v="May"/>
    <n v="2018"/>
  </r>
  <r>
    <d v="2018-03-19T00:00:00"/>
    <s v="OT-30979"/>
    <x v="783"/>
    <x v="33"/>
    <s v="UN"/>
    <x v="10"/>
    <s v="INGRESO"/>
    <n v="19"/>
    <s v="Mar"/>
    <n v="2018"/>
  </r>
  <r>
    <d v="2018-06-25T00:00:00"/>
    <s v="OT-41796"/>
    <x v="739"/>
    <x v="589"/>
    <s v="UN"/>
    <x v="9"/>
    <s v="SALIDA"/>
    <n v="-17"/>
    <s v="Jun"/>
    <n v="2018"/>
  </r>
  <r>
    <d v="2018-05-08T00:00:00"/>
    <s v="OT-19681"/>
    <x v="54"/>
    <x v="51"/>
    <s v="UN"/>
    <x v="7"/>
    <s v="SALIDA"/>
    <n v="-17"/>
    <s v="May"/>
    <n v="2018"/>
  </r>
  <r>
    <d v="2018-05-31T00:00:00"/>
    <s v="OT-32901"/>
    <x v="628"/>
    <x v="100"/>
    <s v="UN"/>
    <x v="7"/>
    <s v="SALIDA"/>
    <n v="-12"/>
    <s v="May"/>
    <n v="2018"/>
  </r>
  <r>
    <d v="2018-06-05T00:00:00"/>
    <s v="OT-31221"/>
    <x v="945"/>
    <x v="729"/>
    <s v="UN"/>
    <x v="5"/>
    <s v="SALIDA"/>
    <n v="-17"/>
    <s v="Jun"/>
    <n v="2018"/>
  </r>
  <r>
    <d v="2018-07-04T00:00:00"/>
    <s v="OT-23134"/>
    <x v="856"/>
    <x v="668"/>
    <s v="UN"/>
    <x v="4"/>
    <s v="INGRESO"/>
    <n v="18"/>
    <s v="Jul"/>
    <n v="2018"/>
  </r>
  <r>
    <d v="2018-07-01T00:00:00"/>
    <s v="OT-11190"/>
    <x v="818"/>
    <x v="387"/>
    <s v="UN"/>
    <x v="7"/>
    <s v="INGRESO"/>
    <n v="16"/>
    <s v="Jul"/>
    <n v="2018"/>
  </r>
  <r>
    <d v="2018-03-23T00:00:00"/>
    <s v="OT-15343"/>
    <x v="1008"/>
    <x v="767"/>
    <s v="UN"/>
    <x v="7"/>
    <s v="SALIDA"/>
    <n v="-10"/>
    <s v="Mar"/>
    <n v="2018"/>
  </r>
  <r>
    <d v="2018-05-13T00:00:00"/>
    <s v="OT-43172"/>
    <x v="790"/>
    <x v="625"/>
    <s v="UN"/>
    <x v="4"/>
    <s v="INGRESO"/>
    <n v="19"/>
    <s v="May"/>
    <n v="2018"/>
  </r>
  <r>
    <d v="2018-02-18T00:00:00"/>
    <s v="OT-16171"/>
    <x v="1009"/>
    <x v="768"/>
    <s v="UN"/>
    <x v="2"/>
    <s v="SALIDA"/>
    <n v="-18"/>
    <s v="Feb"/>
    <n v="2018"/>
  </r>
  <r>
    <d v="2018-07-04T00:00:00"/>
    <s v="OT-15023"/>
    <x v="538"/>
    <x v="447"/>
    <s v="UN"/>
    <x v="3"/>
    <s v="SALIDA"/>
    <n v="-16"/>
    <s v="Jul"/>
    <n v="2018"/>
  </r>
  <r>
    <d v="2018-02-21T00:00:00"/>
    <s v="OT-44549"/>
    <x v="697"/>
    <x v="563"/>
    <s v="UN"/>
    <x v="5"/>
    <s v="SALIDA"/>
    <n v="-19"/>
    <s v="Feb"/>
    <n v="2018"/>
  </r>
  <r>
    <d v="2018-05-29T00:00:00"/>
    <s v="OT-49048"/>
    <x v="845"/>
    <x v="660"/>
    <s v="UN"/>
    <x v="7"/>
    <s v="SALIDA"/>
    <n v="-12"/>
    <s v="May"/>
    <n v="2018"/>
  </r>
  <r>
    <d v="2018-02-23T00:00:00"/>
    <s v="OT-12113"/>
    <x v="988"/>
    <x v="70"/>
    <s v="UN"/>
    <x v="6"/>
    <s v="INGRESO"/>
    <n v="14"/>
    <s v="Feb"/>
    <n v="2018"/>
  </r>
  <r>
    <d v="2018-04-05T00:00:00"/>
    <s v="OT-13453"/>
    <x v="270"/>
    <x v="244"/>
    <s v="UN"/>
    <x v="6"/>
    <s v="INGRESO"/>
    <n v="14"/>
    <s v="Abr"/>
    <n v="2018"/>
  </r>
  <r>
    <d v="2018-01-23T00:00:00"/>
    <s v="OT-12395"/>
    <x v="498"/>
    <x v="363"/>
    <s v="UN"/>
    <x v="7"/>
    <s v="SALIDA"/>
    <n v="-11"/>
    <s v="Ene"/>
    <n v="2018"/>
  </r>
  <r>
    <d v="2018-08-23T00:00:00"/>
    <s v="OT-42072"/>
    <x v="613"/>
    <x v="504"/>
    <s v="UN"/>
    <x v="12"/>
    <s v="SALIDA"/>
    <n v="-5"/>
    <s v="Ago"/>
    <n v="2018"/>
  </r>
  <r>
    <d v="2018-08-30T00:00:00"/>
    <s v="OT-49695"/>
    <x v="768"/>
    <x v="611"/>
    <s v="UN"/>
    <x v="2"/>
    <s v="INGRESO"/>
    <n v="13"/>
    <s v="Ago"/>
    <n v="2018"/>
  </r>
  <r>
    <d v="2018-02-20T00:00:00"/>
    <s v="OT-14830"/>
    <x v="138"/>
    <x v="130"/>
    <s v="UN"/>
    <x v="4"/>
    <s v="INGRESO"/>
    <n v="13"/>
    <s v="Feb"/>
    <n v="2018"/>
  </r>
  <r>
    <d v="2018-04-14T00:00:00"/>
    <s v="OT-24547"/>
    <x v="90"/>
    <x v="85"/>
    <s v="UN"/>
    <x v="2"/>
    <s v="SALIDA"/>
    <n v="-11"/>
    <s v="Abr"/>
    <n v="2018"/>
  </r>
  <r>
    <d v="2018-05-28T00:00:00"/>
    <s v="OT-35304"/>
    <x v="75"/>
    <x v="70"/>
    <s v="UN"/>
    <x v="6"/>
    <s v="SALIDA"/>
    <n v="-13"/>
    <s v="May"/>
    <n v="2018"/>
  </r>
  <r>
    <d v="2018-08-07T00:00:00"/>
    <s v="OT-36489"/>
    <x v="42"/>
    <x v="39"/>
    <s v="UN"/>
    <x v="8"/>
    <s v="INGRESO"/>
    <n v="18"/>
    <s v="Ago"/>
    <n v="2018"/>
  </r>
  <r>
    <d v="2018-04-21T00:00:00"/>
    <s v="OT-11779"/>
    <x v="23"/>
    <x v="21"/>
    <s v="UN"/>
    <x v="11"/>
    <s v="INGRESO"/>
    <n v="15"/>
    <s v="Abr"/>
    <n v="2018"/>
  </r>
  <r>
    <d v="2018-05-10T00:00:00"/>
    <s v="OT-43933"/>
    <x v="186"/>
    <x v="171"/>
    <s v="UN"/>
    <x v="9"/>
    <s v="INGRESO"/>
    <n v="18"/>
    <s v="May"/>
    <n v="2018"/>
  </r>
  <r>
    <d v="2018-08-25T00:00:00"/>
    <s v="OT-43086"/>
    <x v="646"/>
    <x v="528"/>
    <s v="UN"/>
    <x v="5"/>
    <s v="SALIDA"/>
    <n v="-13"/>
    <s v="Ago"/>
    <n v="2018"/>
  </r>
  <r>
    <d v="2018-01-15T00:00:00"/>
    <s v="OT-47510"/>
    <x v="922"/>
    <x v="53"/>
    <s v="UN"/>
    <x v="4"/>
    <s v="SALIDA"/>
    <n v="-6"/>
    <s v="Ene"/>
    <n v="2018"/>
  </r>
  <r>
    <d v="2018-04-03T00:00:00"/>
    <s v="OT-47985"/>
    <x v="350"/>
    <x v="8"/>
    <s v="UN"/>
    <x v="9"/>
    <s v="INGRESO"/>
    <n v="12"/>
    <s v="Abr"/>
    <n v="2018"/>
  </r>
  <r>
    <d v="2018-04-05T00:00:00"/>
    <s v="OT-20471"/>
    <x v="597"/>
    <x v="493"/>
    <s v="UN"/>
    <x v="4"/>
    <s v="INGRESO"/>
    <n v="18"/>
    <s v="Abr"/>
    <n v="2018"/>
  </r>
  <r>
    <d v="2018-03-19T00:00:00"/>
    <s v="OT-37835"/>
    <x v="508"/>
    <x v="427"/>
    <s v="UN"/>
    <x v="2"/>
    <s v="SALIDA"/>
    <n v="-7"/>
    <s v="Mar"/>
    <n v="2018"/>
  </r>
  <r>
    <d v="2018-06-23T00:00:00"/>
    <s v="OT-35320"/>
    <x v="240"/>
    <x v="217"/>
    <s v="UN"/>
    <x v="4"/>
    <s v="INGRESO"/>
    <n v="17"/>
    <s v="Jun"/>
    <n v="2018"/>
  </r>
  <r>
    <d v="2018-06-19T00:00:00"/>
    <s v="OT-12689"/>
    <x v="760"/>
    <x v="605"/>
    <s v="UN"/>
    <x v="8"/>
    <s v="INGRESO"/>
    <n v="17"/>
    <s v="Jun"/>
    <n v="2018"/>
  </r>
  <r>
    <d v="2018-07-01T00:00:00"/>
    <s v="OT-10561"/>
    <x v="865"/>
    <x v="674"/>
    <s v="UN"/>
    <x v="9"/>
    <s v="INGRESO"/>
    <n v="15"/>
    <s v="Jul"/>
    <n v="2018"/>
  </r>
  <r>
    <d v="2018-06-28T00:00:00"/>
    <s v="OT-49432"/>
    <x v="211"/>
    <x v="192"/>
    <s v="UN"/>
    <x v="9"/>
    <s v="INGRESO"/>
    <n v="16"/>
    <s v="Jun"/>
    <n v="2018"/>
  </r>
  <r>
    <d v="2018-06-23T00:00:00"/>
    <s v="OT-48506"/>
    <x v="859"/>
    <x v="671"/>
    <s v="UN"/>
    <x v="4"/>
    <s v="SALIDA"/>
    <n v="-13"/>
    <s v="Jun"/>
    <n v="2018"/>
  </r>
  <r>
    <d v="2018-06-17T00:00:00"/>
    <s v="OT-46824"/>
    <x v="626"/>
    <x v="351"/>
    <s v="UN"/>
    <x v="1"/>
    <s v="SALIDA"/>
    <n v="-7"/>
    <s v="Jun"/>
    <n v="2018"/>
  </r>
  <r>
    <d v="2018-08-08T00:00:00"/>
    <s v="OT-29123"/>
    <x v="371"/>
    <x v="330"/>
    <s v="UN"/>
    <x v="4"/>
    <s v="INGRESO"/>
    <n v="15"/>
    <s v="Ago"/>
    <n v="2018"/>
  </r>
  <r>
    <d v="2018-05-17T00:00:00"/>
    <s v="OT-46388"/>
    <x v="920"/>
    <x v="713"/>
    <s v="UN"/>
    <x v="7"/>
    <s v="INGRESO"/>
    <n v="15"/>
    <s v="May"/>
    <n v="2018"/>
  </r>
  <r>
    <d v="2018-06-28T00:00:00"/>
    <s v="OT-33852"/>
    <x v="96"/>
    <x v="91"/>
    <s v="UN"/>
    <x v="3"/>
    <s v="INGRESO"/>
    <n v="13"/>
    <s v="Jun"/>
    <n v="2018"/>
  </r>
  <r>
    <d v="2018-04-18T00:00:00"/>
    <s v="OT-13608"/>
    <x v="606"/>
    <x v="499"/>
    <s v="UN"/>
    <x v="8"/>
    <s v="INGRESO"/>
    <n v="13"/>
    <s v="Abr"/>
    <n v="2018"/>
  </r>
  <r>
    <d v="2018-03-19T00:00:00"/>
    <s v="OT-19992"/>
    <x v="246"/>
    <x v="223"/>
    <s v="UN"/>
    <x v="12"/>
    <s v="SALIDA"/>
    <n v="-5"/>
    <s v="Mar"/>
    <n v="2018"/>
  </r>
  <r>
    <d v="2018-01-29T00:00:00"/>
    <s v="OT-48040"/>
    <x v="840"/>
    <x v="656"/>
    <s v="UN"/>
    <x v="7"/>
    <s v="INGRESO"/>
    <n v="14"/>
    <s v="Ene"/>
    <n v="2018"/>
  </r>
  <r>
    <d v="2018-01-25T00:00:00"/>
    <s v="OT-45019"/>
    <x v="66"/>
    <x v="62"/>
    <s v="UN"/>
    <x v="1"/>
    <s v="SALIDA"/>
    <n v="-18"/>
    <s v="Ene"/>
    <n v="2018"/>
  </r>
  <r>
    <d v="2018-03-27T00:00:00"/>
    <s v="OT-11431"/>
    <x v="975"/>
    <x v="221"/>
    <s v="UN"/>
    <x v="6"/>
    <s v="SALIDA"/>
    <n v="-5"/>
    <s v="Mar"/>
    <n v="2018"/>
  </r>
  <r>
    <d v="2018-08-01T00:00:00"/>
    <s v="OT-44670"/>
    <x v="605"/>
    <x v="498"/>
    <s v="UN"/>
    <x v="5"/>
    <s v="SALIDA"/>
    <n v="-9"/>
    <s v="Ago"/>
    <n v="2018"/>
  </r>
  <r>
    <d v="2018-05-19T00:00:00"/>
    <s v="OT-16620"/>
    <x v="830"/>
    <x v="348"/>
    <s v="UN"/>
    <x v="10"/>
    <s v="INGRESO"/>
    <n v="16"/>
    <s v="May"/>
    <n v="2018"/>
  </r>
  <r>
    <d v="2018-08-05T00:00:00"/>
    <s v="OT-27171"/>
    <x v="883"/>
    <x v="689"/>
    <s v="UN"/>
    <x v="12"/>
    <s v="SALIDA"/>
    <n v="-9"/>
    <s v="Ago"/>
    <n v="2018"/>
  </r>
  <r>
    <d v="2018-03-13T00:00:00"/>
    <s v="OT-39928"/>
    <x v="388"/>
    <x v="193"/>
    <s v="UN"/>
    <x v="9"/>
    <s v="SALIDA"/>
    <n v="-15"/>
    <s v="Mar"/>
    <n v="2018"/>
  </r>
  <r>
    <d v="2018-01-21T00:00:00"/>
    <s v="OT-47349"/>
    <x v="500"/>
    <x v="422"/>
    <s v="UN"/>
    <x v="1"/>
    <s v="SALIDA"/>
    <n v="-7"/>
    <s v="Ene"/>
    <n v="2018"/>
  </r>
  <r>
    <d v="2018-01-22T00:00:00"/>
    <s v="OT-10218"/>
    <x v="439"/>
    <x v="378"/>
    <s v="UN"/>
    <x v="9"/>
    <s v="SALIDA"/>
    <n v="-20"/>
    <s v="Ene"/>
    <n v="2018"/>
  </r>
  <r>
    <d v="2018-01-14T00:00:00"/>
    <s v="OT-42316"/>
    <x v="307"/>
    <x v="275"/>
    <s v="UN"/>
    <x v="7"/>
    <s v="INGRESO"/>
    <n v="12"/>
    <s v="Ene"/>
    <n v="2018"/>
  </r>
  <r>
    <d v="2018-02-01T00:00:00"/>
    <s v="OT-23321"/>
    <x v="465"/>
    <x v="395"/>
    <s v="UN"/>
    <x v="4"/>
    <s v="INGRESO"/>
    <n v="17"/>
    <s v="Feb"/>
    <n v="2018"/>
  </r>
  <r>
    <d v="2018-04-14T00:00:00"/>
    <s v="OT-26512"/>
    <x v="1006"/>
    <x v="766"/>
    <s v="UN"/>
    <x v="3"/>
    <s v="INGRESO"/>
    <n v="12"/>
    <s v="Abr"/>
    <n v="2018"/>
  </r>
  <r>
    <d v="2018-04-23T00:00:00"/>
    <s v="OT-28445"/>
    <x v="109"/>
    <x v="17"/>
    <s v="UN"/>
    <x v="1"/>
    <s v="INGRESO"/>
    <n v="17"/>
    <s v="Abr"/>
    <n v="2018"/>
  </r>
  <r>
    <d v="2018-03-02T00:00:00"/>
    <s v="OT-17273"/>
    <x v="505"/>
    <x v="424"/>
    <s v="UN"/>
    <x v="4"/>
    <s v="INGRESO"/>
    <n v="13"/>
    <s v="Mar"/>
    <n v="2018"/>
  </r>
  <r>
    <d v="2018-02-27T00:00:00"/>
    <s v="OT-46744"/>
    <x v="197"/>
    <x v="180"/>
    <s v="UN"/>
    <x v="9"/>
    <s v="INGRESO"/>
    <n v="15"/>
    <s v="Feb"/>
    <n v="2018"/>
  </r>
  <r>
    <d v="2018-01-24T00:00:00"/>
    <s v="OT-33895"/>
    <x v="947"/>
    <x v="503"/>
    <s v="UN"/>
    <x v="3"/>
    <s v="SALIDA"/>
    <n v="-7"/>
    <s v="Ene"/>
    <n v="2018"/>
  </r>
  <r>
    <d v="2018-01-05T00:00:00"/>
    <s v="OT-13385"/>
    <x v="561"/>
    <x v="465"/>
    <s v="UN"/>
    <x v="3"/>
    <s v="INGRESO"/>
    <n v="15"/>
    <s v="Ene"/>
    <n v="2018"/>
  </r>
  <r>
    <d v="2018-08-19T00:00:00"/>
    <s v="OT-28379"/>
    <x v="71"/>
    <x v="66"/>
    <s v="UN"/>
    <x v="8"/>
    <s v="SALIDA"/>
    <n v="-17"/>
    <s v="Ago"/>
    <n v="2018"/>
  </r>
  <r>
    <d v="2018-07-30T00:00:00"/>
    <s v="OT-36995"/>
    <x v="569"/>
    <x v="472"/>
    <s v="UN"/>
    <x v="5"/>
    <s v="INGRESO"/>
    <n v="13"/>
    <s v="Jul"/>
    <n v="2018"/>
  </r>
  <r>
    <d v="2018-01-27T00:00:00"/>
    <s v="OT-44621"/>
    <x v="496"/>
    <x v="420"/>
    <s v="UN"/>
    <x v="4"/>
    <s v="INGRESO"/>
    <n v="16"/>
    <s v="Ene"/>
    <n v="2018"/>
  </r>
  <r>
    <d v="2018-05-03T00:00:00"/>
    <s v="OT-39473"/>
    <x v="499"/>
    <x v="421"/>
    <s v="UN"/>
    <x v="7"/>
    <s v="INGRESO"/>
    <n v="12"/>
    <s v="May"/>
    <n v="2018"/>
  </r>
  <r>
    <d v="2018-04-20T00:00:00"/>
    <s v="OT-19714"/>
    <x v="81"/>
    <x v="76"/>
    <s v="UN"/>
    <x v="4"/>
    <s v="SALIDA"/>
    <n v="-10"/>
    <s v="Abr"/>
    <n v="2018"/>
  </r>
  <r>
    <d v="2018-02-26T00:00:00"/>
    <s v="OT-40106"/>
    <x v="122"/>
    <x v="115"/>
    <s v="UN"/>
    <x v="7"/>
    <s v="SALIDA"/>
    <n v="-20"/>
    <s v="Feb"/>
    <n v="2018"/>
  </r>
  <r>
    <d v="2018-06-21T00:00:00"/>
    <s v="OT-28657"/>
    <x v="662"/>
    <x v="162"/>
    <s v="UN"/>
    <x v="4"/>
    <s v="INGRESO"/>
    <n v="20"/>
    <s v="Jun"/>
    <n v="2018"/>
  </r>
  <r>
    <d v="2018-04-19T00:00:00"/>
    <s v="OT-33558"/>
    <x v="973"/>
    <x v="747"/>
    <s v="UN"/>
    <x v="9"/>
    <s v="SALIDA"/>
    <n v="-12"/>
    <s v="Abr"/>
    <n v="2018"/>
  </r>
  <r>
    <d v="2018-06-12T00:00:00"/>
    <s v="OT-10645"/>
    <x v="623"/>
    <x v="512"/>
    <s v="UN"/>
    <x v="0"/>
    <s v="INGRESO"/>
    <n v="11"/>
    <s v="Jun"/>
    <n v="2018"/>
  </r>
  <r>
    <d v="2018-06-12T00:00:00"/>
    <s v="OT-31389"/>
    <x v="801"/>
    <x v="630"/>
    <s v="UN"/>
    <x v="9"/>
    <s v="SALIDA"/>
    <n v="-16"/>
    <s v="Jun"/>
    <n v="2018"/>
  </r>
  <r>
    <d v="2018-08-17T00:00:00"/>
    <s v="OT-12992"/>
    <x v="446"/>
    <x v="381"/>
    <s v="UN"/>
    <x v="4"/>
    <s v="SALIDA"/>
    <n v="-14"/>
    <s v="Ago"/>
    <n v="2018"/>
  </r>
  <r>
    <d v="2018-04-13T00:00:00"/>
    <s v="OT-22317"/>
    <x v="627"/>
    <x v="14"/>
    <s v="UN"/>
    <x v="7"/>
    <s v="INGRESO"/>
    <n v="11"/>
    <s v="Abr"/>
    <n v="2018"/>
  </r>
  <r>
    <d v="2018-06-24T00:00:00"/>
    <s v="OT-25615"/>
    <x v="350"/>
    <x v="8"/>
    <s v="UN"/>
    <x v="9"/>
    <s v="INGRESO"/>
    <n v="10"/>
    <s v="Jun"/>
    <n v="2018"/>
  </r>
  <r>
    <d v="2018-06-06T00:00:00"/>
    <s v="OT-49987"/>
    <x v="10"/>
    <x v="9"/>
    <s v="UN"/>
    <x v="1"/>
    <s v="INGRESO"/>
    <n v="13"/>
    <s v="Jun"/>
    <n v="2018"/>
  </r>
  <r>
    <d v="2018-07-02T00:00:00"/>
    <s v="OT-25549"/>
    <x v="666"/>
    <x v="540"/>
    <s v="UN"/>
    <x v="2"/>
    <s v="INGRESO"/>
    <n v="15"/>
    <s v="Jul"/>
    <n v="2018"/>
  </r>
  <r>
    <d v="2018-05-04T00:00:00"/>
    <s v="OT-24043"/>
    <x v="994"/>
    <x v="756"/>
    <s v="UN"/>
    <x v="4"/>
    <s v="SALIDA"/>
    <n v="-8"/>
    <s v="May"/>
    <n v="2018"/>
  </r>
  <r>
    <d v="2018-06-12T00:00:00"/>
    <s v="OT-45908"/>
    <x v="102"/>
    <x v="97"/>
    <s v="UN"/>
    <x v="13"/>
    <s v="INGRESO"/>
    <n v="10"/>
    <s v="Jun"/>
    <n v="2018"/>
  </r>
  <r>
    <d v="2018-07-25T00:00:00"/>
    <s v="OT-32067"/>
    <x v="713"/>
    <x v="572"/>
    <s v="UN"/>
    <x v="4"/>
    <s v="SALIDA"/>
    <n v="-17"/>
    <s v="Jul"/>
    <n v="2018"/>
  </r>
  <r>
    <d v="2018-04-04T00:00:00"/>
    <s v="OT-33214"/>
    <x v="971"/>
    <x v="569"/>
    <s v="UN"/>
    <x v="8"/>
    <s v="INGRESO"/>
    <n v="15"/>
    <s v="Abr"/>
    <n v="2018"/>
  </r>
  <r>
    <d v="2018-01-24T00:00:00"/>
    <s v="OT-32909"/>
    <x v="513"/>
    <x v="431"/>
    <s v="UN"/>
    <x v="4"/>
    <s v="INGRESO"/>
    <n v="15"/>
    <s v="Ene"/>
    <n v="2018"/>
  </r>
  <r>
    <d v="2018-08-27T00:00:00"/>
    <s v="OT-25487"/>
    <x v="998"/>
    <x v="760"/>
    <s v="UN"/>
    <x v="4"/>
    <s v="SALIDA"/>
    <n v="-14"/>
    <s v="Ago"/>
    <n v="2018"/>
  </r>
  <r>
    <d v="2018-05-05T00:00:00"/>
    <s v="OT-41148"/>
    <x v="867"/>
    <x v="1"/>
    <s v="UN"/>
    <x v="1"/>
    <s v="SALIDA"/>
    <n v="-18"/>
    <s v="May"/>
    <n v="2018"/>
  </r>
  <r>
    <d v="2018-06-15T00:00:00"/>
    <s v="OT-13889"/>
    <x v="797"/>
    <x v="470"/>
    <s v="UN"/>
    <x v="7"/>
    <s v="INGRESO"/>
    <n v="11"/>
    <s v="Jun"/>
    <n v="2018"/>
  </r>
  <r>
    <d v="2018-04-10T00:00:00"/>
    <s v="OT-34109"/>
    <x v="390"/>
    <x v="343"/>
    <s v="UN"/>
    <x v="8"/>
    <s v="SALIDA"/>
    <n v="-8"/>
    <s v="Abr"/>
    <n v="2018"/>
  </r>
  <r>
    <d v="2018-03-06T00:00:00"/>
    <s v="OT-45182"/>
    <x v="979"/>
    <x v="750"/>
    <s v="UN"/>
    <x v="7"/>
    <s v="SALIDA"/>
    <n v="-5"/>
    <s v="Mar"/>
    <n v="2018"/>
  </r>
  <r>
    <d v="2018-05-09T00:00:00"/>
    <s v="OT-38730"/>
    <x v="774"/>
    <x v="616"/>
    <s v="UN"/>
    <x v="3"/>
    <s v="INGRESO"/>
    <n v="13"/>
    <s v="May"/>
    <n v="2018"/>
  </r>
  <r>
    <d v="2018-01-04T00:00:00"/>
    <s v="OT-42194"/>
    <x v="113"/>
    <x v="106"/>
    <s v="UN"/>
    <x v="3"/>
    <s v="INGRESO"/>
    <n v="16"/>
    <s v="Ene"/>
    <n v="2018"/>
  </r>
  <r>
    <d v="2018-06-06T00:00:00"/>
    <s v="OT-39181"/>
    <x v="43"/>
    <x v="40"/>
    <s v="UN"/>
    <x v="7"/>
    <s v="INGRESO"/>
    <n v="14"/>
    <s v="Jun"/>
    <n v="2018"/>
  </r>
  <r>
    <d v="2018-07-31T00:00:00"/>
    <s v="OT-18944"/>
    <x v="822"/>
    <x v="644"/>
    <s v="UN"/>
    <x v="5"/>
    <s v="INGRESO"/>
    <n v="15"/>
    <s v="Jul"/>
    <n v="2018"/>
  </r>
  <r>
    <d v="2018-07-28T00:00:00"/>
    <s v="OT-45743"/>
    <x v="1010"/>
    <x v="769"/>
    <s v="UN"/>
    <x v="7"/>
    <s v="INGRESO"/>
    <n v="16"/>
    <s v="Jul"/>
    <n v="2018"/>
  </r>
  <r>
    <d v="2018-07-13T00:00:00"/>
    <s v="OT-34004"/>
    <x v="1011"/>
    <x v="119"/>
    <s v="UN"/>
    <x v="4"/>
    <s v="SALIDA"/>
    <n v="-16"/>
    <s v="Jul"/>
    <n v="2018"/>
  </r>
  <r>
    <d v="2018-08-15T00:00:00"/>
    <s v="OT-36548"/>
    <x v="1012"/>
    <x v="485"/>
    <s v="UN"/>
    <x v="4"/>
    <s v="INGRESO"/>
    <n v="15"/>
    <s v="Ago"/>
    <n v="2018"/>
  </r>
  <r>
    <d v="2018-03-26T00:00:00"/>
    <s v="OT-38480"/>
    <x v="506"/>
    <x v="425"/>
    <s v="UN"/>
    <x v="3"/>
    <s v="SALIDA"/>
    <n v="-6"/>
    <s v="Mar"/>
    <n v="2018"/>
  </r>
  <r>
    <d v="2018-05-18T00:00:00"/>
    <s v="OT-25293"/>
    <x v="189"/>
    <x v="174"/>
    <s v="UN"/>
    <x v="4"/>
    <s v="INGRESO"/>
    <n v="13"/>
    <s v="May"/>
    <n v="2018"/>
  </r>
  <r>
    <d v="2018-07-20T00:00:00"/>
    <s v="OT-29395"/>
    <x v="699"/>
    <x v="564"/>
    <s v="UN"/>
    <x v="6"/>
    <s v="INGRESO"/>
    <n v="16"/>
    <s v="Jul"/>
    <n v="2018"/>
  </r>
  <r>
    <d v="2018-05-21T00:00:00"/>
    <s v="OT-29773"/>
    <x v="847"/>
    <x v="662"/>
    <s v="UN"/>
    <x v="9"/>
    <s v="INGRESO"/>
    <n v="10"/>
    <s v="May"/>
    <n v="2018"/>
  </r>
  <r>
    <d v="2018-06-26T00:00:00"/>
    <s v="OT-27430"/>
    <x v="792"/>
    <x v="627"/>
    <s v="UN"/>
    <x v="7"/>
    <s v="SALIDA"/>
    <n v="-14"/>
    <s v="Jun"/>
    <n v="2018"/>
  </r>
  <r>
    <d v="2018-05-10T00:00:00"/>
    <s v="OT-11034"/>
    <x v="742"/>
    <x v="592"/>
    <s v="UN"/>
    <x v="12"/>
    <s v="INGRESO"/>
    <n v="10"/>
    <s v="May"/>
    <n v="2018"/>
  </r>
  <r>
    <d v="2018-05-12T00:00:00"/>
    <s v="OT-35366"/>
    <x v="714"/>
    <x v="573"/>
    <s v="UN"/>
    <x v="12"/>
    <s v="SALIDA"/>
    <n v="-5"/>
    <s v="May"/>
    <n v="2018"/>
  </r>
  <r>
    <d v="2018-04-09T00:00:00"/>
    <s v="OT-25902"/>
    <x v="362"/>
    <x v="322"/>
    <s v="UN"/>
    <x v="4"/>
    <s v="INGRESO"/>
    <n v="11"/>
    <s v="Abr"/>
    <n v="2018"/>
  </r>
  <r>
    <d v="2018-07-27T00:00:00"/>
    <s v="OT-34145"/>
    <x v="920"/>
    <x v="713"/>
    <s v="UN"/>
    <x v="7"/>
    <s v="SALIDA"/>
    <n v="-6"/>
    <s v="Jul"/>
    <n v="2018"/>
  </r>
  <r>
    <d v="2018-02-18T00:00:00"/>
    <s v="OT-30376"/>
    <x v="126"/>
    <x v="118"/>
    <s v="UN"/>
    <x v="4"/>
    <s v="SALIDA"/>
    <n v="-13"/>
    <s v="Feb"/>
    <n v="2018"/>
  </r>
  <r>
    <d v="2018-03-06T00:00:00"/>
    <s v="OT-36712"/>
    <x v="765"/>
    <x v="608"/>
    <s v="UN"/>
    <x v="0"/>
    <s v="INGRESO"/>
    <n v="15"/>
    <s v="Mar"/>
    <n v="2018"/>
  </r>
  <r>
    <d v="2018-03-08T00:00:00"/>
    <s v="OT-28172"/>
    <x v="188"/>
    <x v="173"/>
    <s v="UN"/>
    <x v="7"/>
    <s v="SALIDA"/>
    <n v="-13"/>
    <s v="Mar"/>
    <n v="2018"/>
  </r>
  <r>
    <d v="2018-08-15T00:00:00"/>
    <s v="OT-45178"/>
    <x v="685"/>
    <x v="553"/>
    <s v="UN"/>
    <x v="3"/>
    <s v="SALIDA"/>
    <n v="-11"/>
    <s v="Ago"/>
    <n v="2018"/>
  </r>
  <r>
    <d v="2018-05-03T00:00:00"/>
    <s v="OT-29771"/>
    <x v="431"/>
    <x v="372"/>
    <s v="UN"/>
    <x v="7"/>
    <s v="SALIDA"/>
    <n v="-10"/>
    <s v="May"/>
    <n v="2018"/>
  </r>
  <r>
    <d v="2018-05-25T00:00:00"/>
    <s v="OT-49606"/>
    <x v="140"/>
    <x v="80"/>
    <s v="UN"/>
    <x v="4"/>
    <s v="SALIDA"/>
    <n v="-11"/>
    <s v="May"/>
    <n v="2018"/>
  </r>
  <r>
    <d v="2018-08-27T00:00:00"/>
    <s v="OT-49758"/>
    <x v="171"/>
    <x v="160"/>
    <s v="UN"/>
    <x v="1"/>
    <s v="INGRESO"/>
    <n v="20"/>
    <s v="Ago"/>
    <n v="2018"/>
  </r>
  <r>
    <d v="2018-07-11T00:00:00"/>
    <s v="OT-14059"/>
    <x v="994"/>
    <x v="756"/>
    <s v="UN"/>
    <x v="4"/>
    <s v="INGRESO"/>
    <n v="12"/>
    <s v="Jul"/>
    <n v="2018"/>
  </r>
  <r>
    <d v="2018-06-13T00:00:00"/>
    <s v="OT-10208"/>
    <x v="587"/>
    <x v="484"/>
    <s v="UN"/>
    <x v="4"/>
    <s v="INGRESO"/>
    <n v="20"/>
    <s v="Jun"/>
    <n v="2018"/>
  </r>
  <r>
    <d v="2018-05-03T00:00:00"/>
    <s v="OT-29736"/>
    <x v="429"/>
    <x v="370"/>
    <s v="UN"/>
    <x v="3"/>
    <s v="SALIDA"/>
    <n v="-11"/>
    <s v="May"/>
    <n v="2018"/>
  </r>
  <r>
    <d v="2018-07-07T00:00:00"/>
    <s v="OT-27544"/>
    <x v="52"/>
    <x v="49"/>
    <s v="UN"/>
    <x v="8"/>
    <s v="SALIDA"/>
    <n v="-8"/>
    <s v="Jul"/>
    <n v="2018"/>
  </r>
  <r>
    <d v="2018-03-10T00:00:00"/>
    <s v="OT-16775"/>
    <x v="888"/>
    <x v="97"/>
    <s v="UN"/>
    <x v="13"/>
    <s v="SALIDA"/>
    <n v="-12"/>
    <s v="Mar"/>
    <n v="2018"/>
  </r>
  <r>
    <d v="2018-08-22T00:00:00"/>
    <s v="OT-28459"/>
    <x v="882"/>
    <x v="688"/>
    <s v="UN"/>
    <x v="3"/>
    <s v="SALIDA"/>
    <n v="-7"/>
    <s v="Ago"/>
    <n v="2018"/>
  </r>
  <r>
    <d v="2018-01-04T00:00:00"/>
    <s v="OT-45868"/>
    <x v="959"/>
    <x v="372"/>
    <s v="UN"/>
    <x v="7"/>
    <s v="INGRESO"/>
    <n v="10"/>
    <s v="Ene"/>
    <n v="2018"/>
  </r>
  <r>
    <d v="2018-04-12T00:00:00"/>
    <s v="OT-47185"/>
    <x v="864"/>
    <x v="673"/>
    <s v="UN"/>
    <x v="4"/>
    <s v="SALIDA"/>
    <n v="-6"/>
    <s v="Abr"/>
    <n v="2018"/>
  </r>
  <r>
    <d v="2018-04-08T00:00:00"/>
    <s v="OT-13694"/>
    <x v="314"/>
    <x v="281"/>
    <s v="UN"/>
    <x v="4"/>
    <s v="INGRESO"/>
    <n v="11"/>
    <s v="Abr"/>
    <n v="2018"/>
  </r>
  <r>
    <d v="2018-02-09T00:00:00"/>
    <s v="OT-22003"/>
    <x v="125"/>
    <x v="117"/>
    <s v="UN"/>
    <x v="7"/>
    <s v="INGRESO"/>
    <n v="19"/>
    <s v="Feb"/>
    <n v="2018"/>
  </r>
  <r>
    <d v="2018-06-09T00:00:00"/>
    <s v="OT-32737"/>
    <x v="305"/>
    <x v="273"/>
    <s v="UN"/>
    <x v="10"/>
    <s v="INGRESO"/>
    <n v="10"/>
    <s v="Jun"/>
    <n v="2018"/>
  </r>
  <r>
    <d v="2018-05-31T00:00:00"/>
    <s v="OT-39631"/>
    <x v="93"/>
    <x v="88"/>
    <s v="UN"/>
    <x v="6"/>
    <s v="SALIDA"/>
    <n v="-14"/>
    <s v="May"/>
    <n v="2018"/>
  </r>
  <r>
    <d v="2018-05-24T00:00:00"/>
    <s v="OT-37410"/>
    <x v="468"/>
    <x v="397"/>
    <s v="UN"/>
    <x v="7"/>
    <s v="SALIDA"/>
    <n v="-20"/>
    <s v="May"/>
    <n v="2018"/>
  </r>
  <r>
    <d v="2018-07-09T00:00:00"/>
    <s v="OT-10042"/>
    <x v="815"/>
    <x v="100"/>
    <s v="UN"/>
    <x v="7"/>
    <s v="INGRESO"/>
    <n v="12"/>
    <s v="Jul"/>
    <n v="2018"/>
  </r>
  <r>
    <d v="2018-03-14T00:00:00"/>
    <s v="OT-30673"/>
    <x v="870"/>
    <x v="678"/>
    <s v="UN"/>
    <x v="4"/>
    <s v="INGRESO"/>
    <n v="13"/>
    <s v="Mar"/>
    <n v="2018"/>
  </r>
  <r>
    <d v="2018-07-25T00:00:00"/>
    <s v="OT-40970"/>
    <x v="874"/>
    <x v="682"/>
    <s v="UN"/>
    <x v="0"/>
    <s v="INGRESO"/>
    <n v="20"/>
    <s v="Jul"/>
    <n v="2018"/>
  </r>
  <r>
    <d v="2018-01-29T00:00:00"/>
    <s v="OT-34434"/>
    <x v="188"/>
    <x v="173"/>
    <s v="UN"/>
    <x v="7"/>
    <s v="INGRESO"/>
    <n v="15"/>
    <s v="Ene"/>
    <n v="2018"/>
  </r>
  <r>
    <d v="2018-02-03T00:00:00"/>
    <s v="OT-41393"/>
    <x v="503"/>
    <x v="423"/>
    <s v="UN"/>
    <x v="12"/>
    <s v="INGRESO"/>
    <n v="17"/>
    <s v="Feb"/>
    <n v="2018"/>
  </r>
  <r>
    <d v="2018-07-29T00:00:00"/>
    <s v="OT-29515"/>
    <x v="3"/>
    <x v="3"/>
    <s v="UN"/>
    <x v="1"/>
    <s v="SALIDA"/>
    <n v="-10"/>
    <s v="Jul"/>
    <n v="2018"/>
  </r>
  <r>
    <d v="2018-04-17T00:00:00"/>
    <s v="OT-39166"/>
    <x v="432"/>
    <x v="373"/>
    <s v="UN"/>
    <x v="3"/>
    <s v="SALIDA"/>
    <n v="-10"/>
    <s v="Abr"/>
    <n v="2018"/>
  </r>
  <r>
    <d v="2018-01-19T00:00:00"/>
    <s v="OT-31517"/>
    <x v="846"/>
    <x v="661"/>
    <s v="UN"/>
    <x v="8"/>
    <s v="SALIDA"/>
    <n v="-14"/>
    <s v="Ene"/>
    <n v="2018"/>
  </r>
  <r>
    <d v="2018-06-01T00:00:00"/>
    <s v="OT-32842"/>
    <x v="632"/>
    <x v="517"/>
    <s v="UN"/>
    <x v="13"/>
    <s v="SALIDA"/>
    <n v="-5"/>
    <s v="Jun"/>
    <n v="2018"/>
  </r>
  <r>
    <d v="2018-07-31T00:00:00"/>
    <s v="OT-10556"/>
    <x v="717"/>
    <x v="29"/>
    <s v="UN"/>
    <x v="7"/>
    <s v="INGRESO"/>
    <n v="17"/>
    <s v="Jul"/>
    <n v="2018"/>
  </r>
  <r>
    <d v="2018-07-03T00:00:00"/>
    <s v="OT-23476"/>
    <x v="294"/>
    <x v="159"/>
    <s v="UN"/>
    <x v="6"/>
    <s v="SALIDA"/>
    <n v="-5"/>
    <s v="Jul"/>
    <n v="2018"/>
  </r>
  <r>
    <d v="2018-03-30T00:00:00"/>
    <s v="OT-39896"/>
    <x v="179"/>
    <x v="9"/>
    <s v="UN"/>
    <x v="1"/>
    <s v="INGRESO"/>
    <n v="10"/>
    <s v="Mar"/>
    <n v="2018"/>
  </r>
  <r>
    <d v="2018-06-18T00:00:00"/>
    <s v="OT-15419"/>
    <x v="109"/>
    <x v="17"/>
    <s v="UN"/>
    <x v="1"/>
    <s v="SALIDA"/>
    <n v="-9"/>
    <s v="Jun"/>
    <n v="2018"/>
  </r>
  <r>
    <d v="2018-03-21T00:00:00"/>
    <s v="OT-30598"/>
    <x v="886"/>
    <x v="692"/>
    <s v="UN"/>
    <x v="4"/>
    <s v="SALIDA"/>
    <n v="-5"/>
    <s v="Mar"/>
    <n v="2018"/>
  </r>
  <r>
    <d v="2018-01-16T00:00:00"/>
    <s v="OT-12551"/>
    <x v="804"/>
    <x v="632"/>
    <s v="UN"/>
    <x v="4"/>
    <s v="SALIDA"/>
    <n v="-16"/>
    <s v="Ene"/>
    <n v="2018"/>
  </r>
  <r>
    <d v="2018-02-23T00:00:00"/>
    <s v="OT-20685"/>
    <x v="641"/>
    <x v="525"/>
    <s v="UN"/>
    <x v="12"/>
    <s v="INGRESO"/>
    <n v="13"/>
    <s v="Feb"/>
    <n v="2018"/>
  </r>
  <r>
    <d v="2018-05-17T00:00:00"/>
    <s v="OT-13824"/>
    <x v="940"/>
    <x v="725"/>
    <s v="UN"/>
    <x v="5"/>
    <s v="INGRESO"/>
    <n v="16"/>
    <s v="May"/>
    <n v="2018"/>
  </r>
  <r>
    <d v="2018-08-01T00:00:00"/>
    <s v="OT-22949"/>
    <x v="495"/>
    <x v="53"/>
    <s v="UN"/>
    <x v="4"/>
    <s v="SALIDA"/>
    <n v="-15"/>
    <s v="Ago"/>
    <n v="2018"/>
  </r>
  <r>
    <d v="2018-07-14T00:00:00"/>
    <s v="OT-23412"/>
    <x v="779"/>
    <x v="118"/>
    <s v="UN"/>
    <x v="4"/>
    <s v="INGRESO"/>
    <n v="18"/>
    <s v="Jul"/>
    <n v="2018"/>
  </r>
  <r>
    <d v="2018-04-27T00:00:00"/>
    <s v="OT-27970"/>
    <x v="245"/>
    <x v="222"/>
    <s v="UN"/>
    <x v="9"/>
    <s v="SALIDA"/>
    <n v="-16"/>
    <s v="Abr"/>
    <n v="2018"/>
  </r>
  <r>
    <d v="2018-01-09T00:00:00"/>
    <s v="OT-18535"/>
    <x v="350"/>
    <x v="8"/>
    <s v="UN"/>
    <x v="9"/>
    <s v="INGRESO"/>
    <n v="17"/>
    <s v="Ene"/>
    <n v="2018"/>
  </r>
  <r>
    <d v="2018-05-30T00:00:00"/>
    <s v="OT-18271"/>
    <x v="192"/>
    <x v="177"/>
    <s v="UN"/>
    <x v="12"/>
    <s v="SALIDA"/>
    <n v="-20"/>
    <s v="May"/>
    <n v="2018"/>
  </r>
  <r>
    <d v="2018-05-06T00:00:00"/>
    <s v="OT-14417"/>
    <x v="520"/>
    <x v="436"/>
    <s v="UN"/>
    <x v="4"/>
    <s v="INGRESO"/>
    <n v="11"/>
    <s v="May"/>
    <n v="2018"/>
  </r>
  <r>
    <d v="2018-04-11T00:00:00"/>
    <s v="OT-17979"/>
    <x v="179"/>
    <x v="9"/>
    <s v="UN"/>
    <x v="1"/>
    <s v="SALIDA"/>
    <n v="-11"/>
    <s v="Abr"/>
    <n v="2018"/>
  </r>
  <r>
    <d v="2018-05-18T00:00:00"/>
    <s v="OT-21741"/>
    <x v="104"/>
    <x v="99"/>
    <s v="UN"/>
    <x v="12"/>
    <s v="SALIDA"/>
    <n v="-6"/>
    <s v="May"/>
    <n v="2018"/>
  </r>
  <r>
    <d v="2018-01-05T00:00:00"/>
    <s v="OT-13327"/>
    <x v="521"/>
    <x v="437"/>
    <s v="UN"/>
    <x v="1"/>
    <s v="INGRESO"/>
    <n v="17"/>
    <s v="Ene"/>
    <n v="2018"/>
  </r>
  <r>
    <d v="2018-07-08T00:00:00"/>
    <s v="OT-35141"/>
    <x v="743"/>
    <x v="593"/>
    <s v="UN"/>
    <x v="2"/>
    <s v="SALIDA"/>
    <n v="-12"/>
    <s v="Jul"/>
    <n v="2018"/>
  </r>
  <r>
    <d v="2018-05-14T00:00:00"/>
    <s v="OT-44854"/>
    <x v="629"/>
    <x v="514"/>
    <s v="UN"/>
    <x v="7"/>
    <s v="INGRESO"/>
    <n v="14"/>
    <s v="May"/>
    <n v="2018"/>
  </r>
  <r>
    <d v="2018-07-02T00:00:00"/>
    <s v="OT-13554"/>
    <x v="547"/>
    <x v="454"/>
    <s v="UN"/>
    <x v="2"/>
    <s v="SALIDA"/>
    <n v="-6"/>
    <s v="Jul"/>
    <n v="2018"/>
  </r>
  <r>
    <d v="2018-03-16T00:00:00"/>
    <s v="OT-34044"/>
    <x v="939"/>
    <x v="724"/>
    <s v="UN"/>
    <x v="0"/>
    <s v="SALIDA"/>
    <n v="-5"/>
    <s v="Mar"/>
    <n v="2018"/>
  </r>
  <r>
    <d v="2018-08-20T00:00:00"/>
    <s v="OT-38934"/>
    <x v="126"/>
    <x v="118"/>
    <s v="UN"/>
    <x v="4"/>
    <s v="INGRESO"/>
    <n v="15"/>
    <s v="Ago"/>
    <n v="2018"/>
  </r>
  <r>
    <d v="2018-01-18T00:00:00"/>
    <s v="OT-13952"/>
    <x v="320"/>
    <x v="287"/>
    <s v="UN"/>
    <x v="9"/>
    <s v="INGRESO"/>
    <n v="20"/>
    <s v="Ene"/>
    <n v="2018"/>
  </r>
  <r>
    <d v="2018-01-09T00:00:00"/>
    <s v="OT-45757"/>
    <x v="356"/>
    <x v="317"/>
    <s v="UN"/>
    <x v="3"/>
    <s v="SALIDA"/>
    <n v="-8"/>
    <s v="Ene"/>
    <n v="2018"/>
  </r>
  <r>
    <d v="2018-05-26T00:00:00"/>
    <s v="OT-23496"/>
    <x v="973"/>
    <x v="747"/>
    <s v="UN"/>
    <x v="9"/>
    <s v="INGRESO"/>
    <n v="18"/>
    <s v="May"/>
    <n v="2018"/>
  </r>
  <r>
    <d v="2018-03-17T00:00:00"/>
    <s v="OT-41726"/>
    <x v="269"/>
    <x v="243"/>
    <s v="UN"/>
    <x v="10"/>
    <s v="SALIDA"/>
    <n v="-16"/>
    <s v="Mar"/>
    <n v="2018"/>
  </r>
  <r>
    <d v="2018-03-08T00:00:00"/>
    <s v="OT-19187"/>
    <x v="312"/>
    <x v="279"/>
    <s v="UN"/>
    <x v="7"/>
    <s v="SALIDA"/>
    <n v="-10"/>
    <s v="Mar"/>
    <n v="2018"/>
  </r>
  <r>
    <d v="2018-03-18T00:00:00"/>
    <s v="OT-24936"/>
    <x v="677"/>
    <x v="547"/>
    <s v="UN"/>
    <x v="3"/>
    <s v="SALIDA"/>
    <n v="-13"/>
    <s v="Mar"/>
    <n v="2018"/>
  </r>
  <r>
    <d v="2018-06-16T00:00:00"/>
    <s v="OT-48130"/>
    <x v="99"/>
    <x v="94"/>
    <s v="UN"/>
    <x v="4"/>
    <s v="SALIDA"/>
    <n v="-11"/>
    <s v="Jun"/>
    <n v="2018"/>
  </r>
  <r>
    <d v="2018-08-03T00:00:00"/>
    <s v="OT-21810"/>
    <x v="571"/>
    <x v="474"/>
    <s v="UN"/>
    <x v="10"/>
    <s v="SALIDA"/>
    <n v="-12"/>
    <s v="Ago"/>
    <n v="2018"/>
  </r>
  <r>
    <d v="2018-08-11T00:00:00"/>
    <s v="OT-28301"/>
    <x v="141"/>
    <x v="132"/>
    <s v="UN"/>
    <x v="0"/>
    <s v="INGRESO"/>
    <n v="10"/>
    <s v="Ago"/>
    <n v="2018"/>
  </r>
  <r>
    <d v="2018-03-04T00:00:00"/>
    <s v="OT-27769"/>
    <x v="661"/>
    <x v="537"/>
    <s v="UN"/>
    <x v="9"/>
    <s v="SALIDA"/>
    <n v="-19"/>
    <s v="Mar"/>
    <n v="2018"/>
  </r>
  <r>
    <d v="2018-06-11T00:00:00"/>
    <s v="OT-18819"/>
    <x v="42"/>
    <x v="39"/>
    <s v="UN"/>
    <x v="8"/>
    <s v="INGRESO"/>
    <n v="15"/>
    <s v="Jun"/>
    <n v="2018"/>
  </r>
  <r>
    <d v="2018-07-24T00:00:00"/>
    <s v="OT-27064"/>
    <x v="226"/>
    <x v="204"/>
    <s v="UN"/>
    <x v="10"/>
    <s v="SALIDA"/>
    <n v="-6"/>
    <s v="Jul"/>
    <n v="2018"/>
  </r>
  <r>
    <d v="2018-04-08T00:00:00"/>
    <s v="OT-13282"/>
    <x v="606"/>
    <x v="499"/>
    <s v="UN"/>
    <x v="8"/>
    <s v="INGRESO"/>
    <n v="10"/>
    <s v="Abr"/>
    <n v="2018"/>
  </r>
  <r>
    <d v="2018-03-22T00:00:00"/>
    <s v="OT-13675"/>
    <x v="878"/>
    <x v="685"/>
    <s v="UN"/>
    <x v="12"/>
    <s v="INGRESO"/>
    <n v="13"/>
    <s v="Mar"/>
    <n v="2018"/>
  </r>
  <r>
    <d v="2018-03-01T00:00:00"/>
    <s v="OT-13300"/>
    <x v="386"/>
    <x v="15"/>
    <s v="UN"/>
    <x v="4"/>
    <s v="INGRESO"/>
    <n v="13"/>
    <s v="Mar"/>
    <n v="2018"/>
  </r>
  <r>
    <d v="2018-05-24T00:00:00"/>
    <s v="OT-35323"/>
    <x v="405"/>
    <x v="353"/>
    <s v="UN"/>
    <x v="4"/>
    <s v="INGRESO"/>
    <n v="18"/>
    <s v="May"/>
    <n v="2018"/>
  </r>
  <r>
    <d v="2018-08-16T00:00:00"/>
    <s v="OT-11654"/>
    <x v="207"/>
    <x v="188"/>
    <s v="UN"/>
    <x v="8"/>
    <s v="INGRESO"/>
    <n v="15"/>
    <s v="Ago"/>
    <n v="2018"/>
  </r>
  <r>
    <d v="2018-05-10T00:00:00"/>
    <s v="OT-21169"/>
    <x v="576"/>
    <x v="65"/>
    <s v="UN"/>
    <x v="6"/>
    <s v="SALIDA"/>
    <n v="-12"/>
    <s v="May"/>
    <n v="2018"/>
  </r>
  <r>
    <d v="2018-06-23T00:00:00"/>
    <s v="OT-41582"/>
    <x v="626"/>
    <x v="351"/>
    <s v="UN"/>
    <x v="1"/>
    <s v="INGRESO"/>
    <n v="16"/>
    <s v="Jun"/>
    <n v="2018"/>
  </r>
  <r>
    <d v="2018-06-15T00:00:00"/>
    <s v="OT-34545"/>
    <x v="755"/>
    <x v="601"/>
    <s v="UN"/>
    <x v="12"/>
    <s v="SALIDA"/>
    <n v="-15"/>
    <s v="Jun"/>
    <n v="2018"/>
  </r>
  <r>
    <d v="2018-08-22T00:00:00"/>
    <s v="OT-28780"/>
    <x v="217"/>
    <x v="197"/>
    <s v="UN"/>
    <x v="12"/>
    <s v="SALIDA"/>
    <n v="-17"/>
    <s v="Ago"/>
    <n v="2018"/>
  </r>
  <r>
    <d v="2018-07-06T00:00:00"/>
    <s v="OT-16815"/>
    <x v="1013"/>
    <x v="770"/>
    <s v="UN"/>
    <x v="5"/>
    <s v="SALIDA"/>
    <n v="-5"/>
    <s v="Jul"/>
    <n v="2018"/>
  </r>
  <r>
    <d v="2018-03-04T00:00:00"/>
    <s v="OT-26205"/>
    <x v="624"/>
    <x v="513"/>
    <s v="UN"/>
    <x v="3"/>
    <s v="SALIDA"/>
    <n v="-7"/>
    <s v="Mar"/>
    <n v="2018"/>
  </r>
  <r>
    <d v="2018-06-03T00:00:00"/>
    <s v="OT-26150"/>
    <x v="208"/>
    <x v="189"/>
    <s v="UN"/>
    <x v="3"/>
    <s v="INGRESO"/>
    <n v="20"/>
    <s v="Jun"/>
    <n v="2018"/>
  </r>
  <r>
    <d v="2018-08-29T00:00:00"/>
    <s v="OT-16904"/>
    <x v="433"/>
    <x v="374"/>
    <s v="UN"/>
    <x v="4"/>
    <s v="INGRESO"/>
    <n v="15"/>
    <s v="Ago"/>
    <n v="2018"/>
  </r>
  <r>
    <d v="2018-05-12T00:00:00"/>
    <s v="OT-32911"/>
    <x v="1014"/>
    <x v="337"/>
    <s v="UN"/>
    <x v="5"/>
    <s v="SALIDA"/>
    <n v="-17"/>
    <s v="May"/>
    <n v="2018"/>
  </r>
  <r>
    <d v="2018-01-30T00:00:00"/>
    <s v="OT-24705"/>
    <x v="503"/>
    <x v="423"/>
    <s v="UN"/>
    <x v="12"/>
    <s v="INGRESO"/>
    <n v="12"/>
    <s v="Ene"/>
    <n v="2018"/>
  </r>
  <r>
    <d v="2018-01-28T00:00:00"/>
    <s v="OT-23624"/>
    <x v="898"/>
    <x v="699"/>
    <s v="UN"/>
    <x v="9"/>
    <s v="SALIDA"/>
    <n v="-16"/>
    <s v="Ene"/>
    <n v="2018"/>
  </r>
  <r>
    <d v="2018-02-26T00:00:00"/>
    <s v="OT-42869"/>
    <x v="138"/>
    <x v="130"/>
    <s v="UN"/>
    <x v="4"/>
    <s v="SALIDA"/>
    <n v="-5"/>
    <s v="Feb"/>
    <n v="2018"/>
  </r>
  <r>
    <d v="2018-06-05T00:00:00"/>
    <s v="OT-20620"/>
    <x v="149"/>
    <x v="140"/>
    <s v="UN"/>
    <x v="7"/>
    <s v="SALIDA"/>
    <n v="-13"/>
    <s v="Jun"/>
    <n v="2018"/>
  </r>
  <r>
    <d v="2018-07-07T00:00:00"/>
    <s v="OT-38985"/>
    <x v="736"/>
    <x v="587"/>
    <s v="UN"/>
    <x v="7"/>
    <s v="INGRESO"/>
    <n v="16"/>
    <s v="Jul"/>
    <n v="2018"/>
  </r>
  <r>
    <d v="2018-07-24T00:00:00"/>
    <s v="OT-21065"/>
    <x v="118"/>
    <x v="111"/>
    <s v="UN"/>
    <x v="10"/>
    <s v="INGRESO"/>
    <n v="16"/>
    <s v="Jul"/>
    <n v="2018"/>
  </r>
  <r>
    <d v="2018-05-05T00:00:00"/>
    <s v="OT-31022"/>
    <x v="1015"/>
    <x v="771"/>
    <s v="UN"/>
    <x v="9"/>
    <s v="SALIDA"/>
    <n v="-14"/>
    <s v="May"/>
    <n v="2018"/>
  </r>
  <r>
    <d v="2018-03-02T00:00:00"/>
    <s v="OT-20413"/>
    <x v="790"/>
    <x v="625"/>
    <s v="UN"/>
    <x v="4"/>
    <s v="INGRESO"/>
    <n v="16"/>
    <s v="Mar"/>
    <n v="2018"/>
  </r>
  <r>
    <d v="2018-02-06T00:00:00"/>
    <s v="OT-47964"/>
    <x v="95"/>
    <x v="90"/>
    <s v="UN"/>
    <x v="7"/>
    <s v="SALIDA"/>
    <n v="-7"/>
    <s v="Feb"/>
    <n v="2018"/>
  </r>
  <r>
    <d v="2018-03-19T00:00:00"/>
    <s v="OT-26461"/>
    <x v="833"/>
    <x v="652"/>
    <s v="UN"/>
    <x v="9"/>
    <s v="INGRESO"/>
    <n v="14"/>
    <s v="Mar"/>
    <n v="2018"/>
  </r>
  <r>
    <d v="2018-03-24T00:00:00"/>
    <s v="OT-27381"/>
    <x v="348"/>
    <x v="310"/>
    <s v="UN"/>
    <x v="4"/>
    <s v="SALIDA"/>
    <n v="-9"/>
    <s v="Mar"/>
    <n v="2018"/>
  </r>
  <r>
    <d v="2018-04-30T00:00:00"/>
    <s v="OT-33628"/>
    <x v="222"/>
    <x v="201"/>
    <s v="UN"/>
    <x v="4"/>
    <s v="INGRESO"/>
    <n v="14"/>
    <s v="Abr"/>
    <n v="2018"/>
  </r>
  <r>
    <d v="2018-07-17T00:00:00"/>
    <s v="OT-42631"/>
    <x v="836"/>
    <x v="654"/>
    <s v="UN"/>
    <x v="4"/>
    <s v="INGRESO"/>
    <n v="15"/>
    <s v="Jul"/>
    <n v="2018"/>
  </r>
  <r>
    <d v="2018-01-09T00:00:00"/>
    <s v="OT-18959"/>
    <x v="824"/>
    <x v="645"/>
    <s v="UN"/>
    <x v="4"/>
    <s v="INGRESO"/>
    <n v="19"/>
    <s v="Ene"/>
    <n v="2018"/>
  </r>
  <r>
    <d v="2018-08-20T00:00:00"/>
    <s v="OT-24579"/>
    <x v="903"/>
    <x v="91"/>
    <s v="UN"/>
    <x v="3"/>
    <s v="SALIDA"/>
    <n v="-5"/>
    <s v="Ago"/>
    <n v="2018"/>
  </r>
  <r>
    <d v="2018-03-14T00:00:00"/>
    <s v="OT-19856"/>
    <x v="726"/>
    <x v="581"/>
    <s v="UN"/>
    <x v="7"/>
    <s v="SALIDA"/>
    <n v="-17"/>
    <s v="Mar"/>
    <n v="2018"/>
  </r>
  <r>
    <d v="2018-02-09T00:00:00"/>
    <s v="OT-10513"/>
    <x v="237"/>
    <x v="214"/>
    <s v="UN"/>
    <x v="12"/>
    <s v="INGRESO"/>
    <n v="17"/>
    <s v="Feb"/>
    <n v="2018"/>
  </r>
  <r>
    <d v="2018-02-07T00:00:00"/>
    <s v="OT-23931"/>
    <x v="199"/>
    <x v="181"/>
    <s v="UN"/>
    <x v="5"/>
    <s v="INGRESO"/>
    <n v="10"/>
    <s v="Feb"/>
    <n v="2018"/>
  </r>
  <r>
    <d v="2018-08-07T00:00:00"/>
    <s v="OT-19633"/>
    <x v="309"/>
    <x v="189"/>
    <s v="UN"/>
    <x v="3"/>
    <s v="SALIDA"/>
    <n v="-15"/>
    <s v="Ago"/>
    <n v="2018"/>
  </r>
  <r>
    <d v="2018-05-16T00:00:00"/>
    <s v="OT-38028"/>
    <x v="671"/>
    <x v="543"/>
    <s v="UN"/>
    <x v="4"/>
    <s v="SALIDA"/>
    <n v="-18"/>
    <s v="May"/>
    <n v="2018"/>
  </r>
  <r>
    <d v="2018-01-15T00:00:00"/>
    <s v="OT-35237"/>
    <x v="86"/>
    <x v="81"/>
    <s v="UN"/>
    <x v="9"/>
    <s v="INGRESO"/>
    <n v="15"/>
    <s v="Ene"/>
    <n v="2018"/>
  </r>
  <r>
    <d v="2018-02-28T00:00:00"/>
    <s v="OT-17541"/>
    <x v="125"/>
    <x v="117"/>
    <s v="UN"/>
    <x v="7"/>
    <s v="INGRESO"/>
    <n v="10"/>
    <s v="Feb"/>
    <n v="2018"/>
  </r>
  <r>
    <d v="2018-04-23T00:00:00"/>
    <s v="OT-23296"/>
    <x v="645"/>
    <x v="527"/>
    <s v="UN"/>
    <x v="4"/>
    <s v="INGRESO"/>
    <n v="14"/>
    <s v="Abr"/>
    <n v="2018"/>
  </r>
  <r>
    <d v="2018-03-17T00:00:00"/>
    <s v="OT-31373"/>
    <x v="371"/>
    <x v="330"/>
    <s v="UN"/>
    <x v="4"/>
    <s v="INGRESO"/>
    <n v="17"/>
    <s v="Mar"/>
    <n v="2018"/>
  </r>
  <r>
    <d v="2018-05-19T00:00:00"/>
    <s v="OT-26736"/>
    <x v="164"/>
    <x v="153"/>
    <s v="UN"/>
    <x v="12"/>
    <s v="SALIDA"/>
    <n v="-20"/>
    <s v="May"/>
    <n v="2018"/>
  </r>
  <r>
    <d v="2018-03-14T00:00:00"/>
    <s v="OT-19593"/>
    <x v="510"/>
    <x v="24"/>
    <s v="UN"/>
    <x v="4"/>
    <s v="SALIDA"/>
    <n v="-11"/>
    <s v="Mar"/>
    <n v="2018"/>
  </r>
  <r>
    <d v="2018-07-09T00:00:00"/>
    <s v="OT-28577"/>
    <x v="540"/>
    <x v="449"/>
    <s v="UN"/>
    <x v="4"/>
    <s v="SALIDA"/>
    <n v="-6"/>
    <s v="Jul"/>
    <n v="2018"/>
  </r>
  <r>
    <d v="2018-04-16T00:00:00"/>
    <s v="OT-27965"/>
    <x v="94"/>
    <x v="89"/>
    <s v="UN"/>
    <x v="7"/>
    <s v="SALIDA"/>
    <n v="-20"/>
    <s v="Abr"/>
    <n v="2018"/>
  </r>
  <r>
    <d v="2018-07-23T00:00:00"/>
    <s v="OT-46680"/>
    <x v="476"/>
    <x v="405"/>
    <s v="UN"/>
    <x v="4"/>
    <s v="SALIDA"/>
    <n v="-6"/>
    <s v="Jul"/>
    <n v="2018"/>
  </r>
  <r>
    <d v="2018-08-19T00:00:00"/>
    <s v="OT-23120"/>
    <x v="559"/>
    <x v="313"/>
    <s v="UN"/>
    <x v="12"/>
    <s v="SALIDA"/>
    <n v="-18"/>
    <s v="Ago"/>
    <n v="2018"/>
  </r>
  <r>
    <d v="2018-08-01T00:00:00"/>
    <s v="OT-29310"/>
    <x v="260"/>
    <x v="237"/>
    <s v="UN"/>
    <x v="4"/>
    <s v="SALIDA"/>
    <n v="-5"/>
    <s v="Ago"/>
    <n v="2018"/>
  </r>
  <r>
    <d v="2018-05-10T00:00:00"/>
    <s v="OT-47847"/>
    <x v="462"/>
    <x v="393"/>
    <s v="UN"/>
    <x v="3"/>
    <s v="SALIDA"/>
    <n v="-19"/>
    <s v="May"/>
    <n v="2018"/>
  </r>
  <r>
    <d v="2018-01-28T00:00:00"/>
    <s v="OT-26628"/>
    <x v="180"/>
    <x v="165"/>
    <s v="UN"/>
    <x v="7"/>
    <s v="INGRESO"/>
    <n v="10"/>
    <s v="Ene"/>
    <n v="2018"/>
  </r>
  <r>
    <d v="2018-03-09T00:00:00"/>
    <s v="OT-25245"/>
    <x v="755"/>
    <x v="601"/>
    <s v="UN"/>
    <x v="12"/>
    <s v="SALIDA"/>
    <n v="-9"/>
    <s v="Mar"/>
    <n v="2018"/>
  </r>
  <r>
    <d v="2018-07-25T00:00:00"/>
    <s v="OT-16920"/>
    <x v="679"/>
    <x v="100"/>
    <s v="UN"/>
    <x v="7"/>
    <s v="INGRESO"/>
    <n v="19"/>
    <s v="Jul"/>
    <n v="2018"/>
  </r>
  <r>
    <d v="2018-05-03T00:00:00"/>
    <s v="OT-43987"/>
    <x v="1016"/>
    <x v="772"/>
    <s v="UN"/>
    <x v="4"/>
    <s v="SALIDA"/>
    <n v="-18"/>
    <s v="May"/>
    <n v="2018"/>
  </r>
  <r>
    <d v="2018-06-25T00:00:00"/>
    <s v="OT-20683"/>
    <x v="343"/>
    <x v="306"/>
    <s v="UN"/>
    <x v="10"/>
    <s v="SALIDA"/>
    <n v="-17"/>
    <s v="Jun"/>
    <n v="2018"/>
  </r>
  <r>
    <d v="2018-08-07T00:00:00"/>
    <s v="OT-39052"/>
    <x v="999"/>
    <x v="73"/>
    <s v="UN"/>
    <x v="3"/>
    <s v="SALIDA"/>
    <n v="-13"/>
    <s v="Ago"/>
    <n v="2018"/>
  </r>
  <r>
    <d v="2018-06-12T00:00:00"/>
    <s v="OT-35278"/>
    <x v="521"/>
    <x v="437"/>
    <s v="UN"/>
    <x v="1"/>
    <s v="SALIDA"/>
    <n v="-11"/>
    <s v="Jun"/>
    <n v="2018"/>
  </r>
  <r>
    <d v="2018-07-22T00:00:00"/>
    <s v="OT-44536"/>
    <x v="988"/>
    <x v="70"/>
    <s v="UN"/>
    <x v="6"/>
    <s v="SALIDA"/>
    <n v="-20"/>
    <s v="Jul"/>
    <n v="2018"/>
  </r>
  <r>
    <d v="2018-05-14T00:00:00"/>
    <s v="OT-39773"/>
    <x v="530"/>
    <x v="346"/>
    <s v="UN"/>
    <x v="7"/>
    <s v="SALIDA"/>
    <n v="-5"/>
    <s v="May"/>
    <n v="2018"/>
  </r>
  <r>
    <d v="2018-05-08T00:00:00"/>
    <s v="OT-38071"/>
    <x v="179"/>
    <x v="9"/>
    <s v="UN"/>
    <x v="1"/>
    <s v="INGRESO"/>
    <n v="17"/>
    <s v="May"/>
    <n v="2018"/>
  </r>
  <r>
    <d v="2018-03-23T00:00:00"/>
    <s v="OT-16801"/>
    <x v="645"/>
    <x v="527"/>
    <s v="UN"/>
    <x v="4"/>
    <s v="INGRESO"/>
    <n v="13"/>
    <s v="Mar"/>
    <n v="2018"/>
  </r>
  <r>
    <d v="2018-06-03T00:00:00"/>
    <s v="OT-47716"/>
    <x v="370"/>
    <x v="329"/>
    <s v="UN"/>
    <x v="9"/>
    <s v="SALIDA"/>
    <n v="-20"/>
    <s v="Jun"/>
    <n v="2018"/>
  </r>
  <r>
    <d v="2018-03-11T00:00:00"/>
    <s v="OT-42703"/>
    <x v="633"/>
    <x v="518"/>
    <s v="UN"/>
    <x v="4"/>
    <s v="INGRESO"/>
    <n v="11"/>
    <s v="Mar"/>
    <n v="2018"/>
  </r>
  <r>
    <d v="2018-07-13T00:00:00"/>
    <s v="OT-46494"/>
    <x v="1010"/>
    <x v="769"/>
    <s v="UN"/>
    <x v="7"/>
    <s v="SALIDA"/>
    <n v="-9"/>
    <s v="Jul"/>
    <n v="2018"/>
  </r>
  <r>
    <d v="2018-05-28T00:00:00"/>
    <s v="OT-20613"/>
    <x v="782"/>
    <x v="346"/>
    <s v="UN"/>
    <x v="7"/>
    <s v="INGRESO"/>
    <n v="17"/>
    <s v="May"/>
    <n v="2018"/>
  </r>
  <r>
    <d v="2018-08-30T00:00:00"/>
    <s v="OT-43403"/>
    <x v="60"/>
    <x v="57"/>
    <s v="UN"/>
    <x v="4"/>
    <s v="SALIDA"/>
    <n v="-16"/>
    <s v="Ago"/>
    <n v="2018"/>
  </r>
  <r>
    <d v="2018-02-18T00:00:00"/>
    <s v="OT-12157"/>
    <x v="592"/>
    <x v="489"/>
    <s v="UN"/>
    <x v="9"/>
    <s v="SALIDA"/>
    <n v="-14"/>
    <s v="Feb"/>
    <n v="2018"/>
  </r>
  <r>
    <d v="2018-01-09T00:00:00"/>
    <s v="OT-16030"/>
    <x v="807"/>
    <x v="634"/>
    <s v="UN"/>
    <x v="4"/>
    <s v="SALIDA"/>
    <n v="-16"/>
    <s v="Ene"/>
    <n v="2018"/>
  </r>
  <r>
    <d v="2018-03-18T00:00:00"/>
    <s v="OT-20988"/>
    <x v="186"/>
    <x v="171"/>
    <s v="UN"/>
    <x v="9"/>
    <s v="INGRESO"/>
    <n v="16"/>
    <s v="Mar"/>
    <n v="2018"/>
  </r>
  <r>
    <d v="2018-04-03T00:00:00"/>
    <s v="OT-26892"/>
    <x v="392"/>
    <x v="345"/>
    <s v="UN"/>
    <x v="7"/>
    <s v="INGRESO"/>
    <n v="12"/>
    <s v="Abr"/>
    <n v="2018"/>
  </r>
  <r>
    <d v="2018-05-07T00:00:00"/>
    <s v="OT-44410"/>
    <x v="1017"/>
    <x v="98"/>
    <s v="UN"/>
    <x v="7"/>
    <s v="INGRESO"/>
    <n v="19"/>
    <s v="May"/>
    <n v="2018"/>
  </r>
  <r>
    <d v="2018-05-03T00:00:00"/>
    <s v="OT-32727"/>
    <x v="230"/>
    <x v="208"/>
    <s v="UN"/>
    <x v="7"/>
    <s v="INGRESO"/>
    <n v="18"/>
    <s v="May"/>
    <n v="2018"/>
  </r>
  <r>
    <d v="2018-03-15T00:00:00"/>
    <s v="OT-14291"/>
    <x v="402"/>
    <x v="320"/>
    <s v="UN"/>
    <x v="7"/>
    <s v="INGRESO"/>
    <n v="11"/>
    <s v="Mar"/>
    <n v="2018"/>
  </r>
  <r>
    <d v="2018-06-25T00:00:00"/>
    <s v="OT-45836"/>
    <x v="433"/>
    <x v="374"/>
    <s v="UN"/>
    <x v="4"/>
    <s v="SALIDA"/>
    <n v="-18"/>
    <s v="Jun"/>
    <n v="2018"/>
  </r>
  <r>
    <d v="2018-08-21T00:00:00"/>
    <s v="OT-45753"/>
    <x v="1008"/>
    <x v="767"/>
    <s v="UN"/>
    <x v="7"/>
    <s v="SALIDA"/>
    <n v="-11"/>
    <s v="Ago"/>
    <n v="2018"/>
  </r>
  <r>
    <d v="2018-03-24T00:00:00"/>
    <s v="OT-16174"/>
    <x v="408"/>
    <x v="355"/>
    <s v="UN"/>
    <x v="7"/>
    <s v="SALIDA"/>
    <n v="-12"/>
    <s v="Mar"/>
    <n v="2018"/>
  </r>
  <r>
    <d v="2018-05-08T00:00:00"/>
    <s v="OT-43056"/>
    <x v="178"/>
    <x v="164"/>
    <s v="UN"/>
    <x v="8"/>
    <s v="INGRESO"/>
    <n v="19"/>
    <s v="May"/>
    <n v="2018"/>
  </r>
  <r>
    <d v="2018-03-07T00:00:00"/>
    <s v="OT-17062"/>
    <x v="698"/>
    <x v="457"/>
    <s v="UN"/>
    <x v="9"/>
    <s v="SALIDA"/>
    <n v="-8"/>
    <s v="Mar"/>
    <n v="2018"/>
  </r>
  <r>
    <d v="2018-06-16T00:00:00"/>
    <s v="OT-23642"/>
    <x v="800"/>
    <x v="38"/>
    <s v="UN"/>
    <x v="0"/>
    <s v="SALIDA"/>
    <n v="-18"/>
    <s v="Jun"/>
    <n v="2018"/>
  </r>
  <r>
    <d v="2018-05-11T00:00:00"/>
    <s v="OT-41941"/>
    <x v="332"/>
    <x v="296"/>
    <s v="UN"/>
    <x v="5"/>
    <s v="SALIDA"/>
    <n v="-16"/>
    <s v="May"/>
    <n v="2018"/>
  </r>
  <r>
    <d v="2018-01-30T00:00:00"/>
    <s v="OT-44730"/>
    <x v="806"/>
    <x v="57"/>
    <s v="UN"/>
    <x v="4"/>
    <s v="INGRESO"/>
    <n v="16"/>
    <s v="Ene"/>
    <n v="2018"/>
  </r>
  <r>
    <d v="2018-06-20T00:00:00"/>
    <s v="OT-36039"/>
    <x v="72"/>
    <x v="67"/>
    <s v="UN"/>
    <x v="12"/>
    <s v="INGRESO"/>
    <n v="16"/>
    <s v="Jun"/>
    <n v="2018"/>
  </r>
  <r>
    <d v="2018-08-29T00:00:00"/>
    <s v="OT-48403"/>
    <x v="549"/>
    <x v="455"/>
    <s v="UN"/>
    <x v="4"/>
    <s v="SALIDA"/>
    <n v="-13"/>
    <s v="Ago"/>
    <n v="2018"/>
  </r>
  <r>
    <d v="2018-05-27T00:00:00"/>
    <s v="OT-12461"/>
    <x v="516"/>
    <x v="433"/>
    <s v="UN"/>
    <x v="4"/>
    <s v="SALIDA"/>
    <n v="-7"/>
    <s v="May"/>
    <n v="2018"/>
  </r>
  <r>
    <d v="2018-05-16T00:00:00"/>
    <s v="OT-18743"/>
    <x v="71"/>
    <x v="66"/>
    <s v="UN"/>
    <x v="8"/>
    <s v="INGRESO"/>
    <n v="11"/>
    <s v="May"/>
    <n v="2018"/>
  </r>
  <r>
    <d v="2018-02-06T00:00:00"/>
    <s v="OT-30904"/>
    <x v="993"/>
    <x v="434"/>
    <s v="UN"/>
    <x v="12"/>
    <s v="SALIDA"/>
    <n v="-9"/>
    <s v="Feb"/>
    <n v="2018"/>
  </r>
  <r>
    <d v="2018-05-15T00:00:00"/>
    <s v="OT-48266"/>
    <x v="696"/>
    <x v="562"/>
    <s v="UN"/>
    <x v="7"/>
    <s v="SALIDA"/>
    <n v="-17"/>
    <s v="May"/>
    <n v="2018"/>
  </r>
  <r>
    <d v="2018-06-21T00:00:00"/>
    <s v="OT-22863"/>
    <x v="591"/>
    <x v="488"/>
    <s v="UN"/>
    <x v="9"/>
    <s v="SALIDA"/>
    <n v="-19"/>
    <s v="Jun"/>
    <n v="2018"/>
  </r>
  <r>
    <d v="2018-08-20T00:00:00"/>
    <s v="OT-15209"/>
    <x v="260"/>
    <x v="237"/>
    <s v="UN"/>
    <x v="4"/>
    <s v="SALIDA"/>
    <n v="-6"/>
    <s v="Ago"/>
    <n v="2018"/>
  </r>
  <r>
    <d v="2018-05-18T00:00:00"/>
    <s v="OT-22552"/>
    <x v="1018"/>
    <x v="773"/>
    <s v="UN"/>
    <x v="9"/>
    <s v="SALIDA"/>
    <n v="-17"/>
    <s v="May"/>
    <n v="2018"/>
  </r>
  <r>
    <d v="2018-06-14T00:00:00"/>
    <s v="OT-49344"/>
    <x v="329"/>
    <x v="293"/>
    <s v="UN"/>
    <x v="3"/>
    <s v="SALIDA"/>
    <n v="-6"/>
    <s v="Jun"/>
    <n v="2018"/>
  </r>
  <r>
    <d v="2018-07-13T00:00:00"/>
    <s v="OT-21288"/>
    <x v="772"/>
    <x v="614"/>
    <s v="UN"/>
    <x v="4"/>
    <s v="INGRESO"/>
    <n v="17"/>
    <s v="Jul"/>
    <n v="2018"/>
  </r>
  <r>
    <d v="2018-08-24T00:00:00"/>
    <s v="OT-46295"/>
    <x v="32"/>
    <x v="30"/>
    <s v="UN"/>
    <x v="9"/>
    <s v="INGRESO"/>
    <n v="15"/>
    <s v="Ago"/>
    <n v="2018"/>
  </r>
  <r>
    <d v="2018-03-22T00:00:00"/>
    <s v="OT-31252"/>
    <x v="375"/>
    <x v="178"/>
    <s v="UN"/>
    <x v="10"/>
    <s v="SALIDA"/>
    <n v="-13"/>
    <s v="Mar"/>
    <n v="2018"/>
  </r>
  <r>
    <d v="2018-07-22T00:00:00"/>
    <s v="OT-35260"/>
    <x v="569"/>
    <x v="472"/>
    <s v="UN"/>
    <x v="5"/>
    <s v="SALIDA"/>
    <n v="-8"/>
    <s v="Jul"/>
    <n v="2018"/>
  </r>
  <r>
    <d v="2018-04-19T00:00:00"/>
    <s v="OT-43474"/>
    <x v="737"/>
    <x v="446"/>
    <s v="UN"/>
    <x v="1"/>
    <s v="INGRESO"/>
    <n v="15"/>
    <s v="Abr"/>
    <n v="2018"/>
  </r>
  <r>
    <d v="2018-04-09T00:00:00"/>
    <s v="OT-31699"/>
    <x v="854"/>
    <x v="523"/>
    <s v="UN"/>
    <x v="9"/>
    <s v="INGRESO"/>
    <n v="20"/>
    <s v="Abr"/>
    <n v="2018"/>
  </r>
  <r>
    <d v="2018-06-08T00:00:00"/>
    <s v="OT-39815"/>
    <x v="253"/>
    <x v="230"/>
    <s v="UN"/>
    <x v="5"/>
    <s v="SALIDA"/>
    <n v="-19"/>
    <s v="Jun"/>
    <n v="2018"/>
  </r>
  <r>
    <d v="2018-05-13T00:00:00"/>
    <s v="OT-36855"/>
    <x v="111"/>
    <x v="104"/>
    <s v="UN"/>
    <x v="10"/>
    <s v="SALIDA"/>
    <n v="-12"/>
    <s v="May"/>
    <n v="2018"/>
  </r>
  <r>
    <d v="2018-04-10T00:00:00"/>
    <s v="OT-46571"/>
    <x v="523"/>
    <x v="115"/>
    <s v="UN"/>
    <x v="7"/>
    <s v="SALIDA"/>
    <n v="-16"/>
    <s v="Abr"/>
    <n v="2018"/>
  </r>
  <r>
    <d v="2018-08-11T00:00:00"/>
    <s v="OT-30532"/>
    <x v="492"/>
    <x v="418"/>
    <s v="UN"/>
    <x v="8"/>
    <s v="SALIDA"/>
    <n v="-9"/>
    <s v="Ago"/>
    <n v="2018"/>
  </r>
  <r>
    <d v="2018-08-03T00:00:00"/>
    <s v="OT-35784"/>
    <x v="957"/>
    <x v="736"/>
    <s v="UN"/>
    <x v="10"/>
    <s v="INGRESO"/>
    <n v="20"/>
    <s v="Ago"/>
    <n v="2018"/>
  </r>
  <r>
    <d v="2018-01-22T00:00:00"/>
    <s v="OT-41173"/>
    <x v="1019"/>
    <x v="774"/>
    <s v="UN"/>
    <x v="4"/>
    <s v="SALIDA"/>
    <n v="-20"/>
    <s v="Ene"/>
    <n v="2018"/>
  </r>
  <r>
    <d v="2018-02-24T00:00:00"/>
    <s v="OT-39495"/>
    <x v="781"/>
    <x v="620"/>
    <s v="UN"/>
    <x v="5"/>
    <s v="SALIDA"/>
    <n v="-16"/>
    <s v="Feb"/>
    <n v="2018"/>
  </r>
  <r>
    <d v="2018-01-25T00:00:00"/>
    <s v="OT-16160"/>
    <x v="268"/>
    <x v="207"/>
    <s v="UN"/>
    <x v="4"/>
    <s v="INGRESO"/>
    <n v="16"/>
    <s v="Ene"/>
    <n v="2018"/>
  </r>
  <r>
    <d v="2018-01-07T00:00:00"/>
    <s v="OT-30081"/>
    <x v="841"/>
    <x v="657"/>
    <s v="UN"/>
    <x v="5"/>
    <s v="INGRESO"/>
    <n v="11"/>
    <s v="Ene"/>
    <n v="2018"/>
  </r>
  <r>
    <d v="2018-05-24T00:00:00"/>
    <s v="OT-21134"/>
    <x v="428"/>
    <x v="369"/>
    <s v="UN"/>
    <x v="1"/>
    <s v="SALIDA"/>
    <n v="-11"/>
    <s v="May"/>
    <n v="2018"/>
  </r>
  <r>
    <d v="2018-07-28T00:00:00"/>
    <s v="OT-28074"/>
    <x v="854"/>
    <x v="523"/>
    <s v="UN"/>
    <x v="9"/>
    <s v="INGRESO"/>
    <n v="12"/>
    <s v="Jul"/>
    <n v="2018"/>
  </r>
  <r>
    <d v="2018-05-25T00:00:00"/>
    <s v="OT-21344"/>
    <x v="323"/>
    <x v="152"/>
    <s v="UN"/>
    <x v="2"/>
    <s v="INGRESO"/>
    <n v="10"/>
    <s v="May"/>
    <n v="2018"/>
  </r>
  <r>
    <d v="2018-04-25T00:00:00"/>
    <s v="OT-23289"/>
    <x v="19"/>
    <x v="17"/>
    <s v="UN"/>
    <x v="1"/>
    <s v="SALIDA"/>
    <n v="-13"/>
    <s v="Abr"/>
    <n v="2018"/>
  </r>
  <r>
    <d v="2018-01-26T00:00:00"/>
    <s v="OT-15390"/>
    <x v="671"/>
    <x v="543"/>
    <s v="UN"/>
    <x v="4"/>
    <s v="SALIDA"/>
    <n v="-7"/>
    <s v="Ene"/>
    <n v="2018"/>
  </r>
  <r>
    <d v="2018-07-23T00:00:00"/>
    <s v="OT-32393"/>
    <x v="223"/>
    <x v="19"/>
    <s v="UN"/>
    <x v="10"/>
    <s v="INGRESO"/>
    <n v="15"/>
    <s v="Jul"/>
    <n v="2018"/>
  </r>
  <r>
    <d v="2018-08-09T00:00:00"/>
    <s v="OT-20963"/>
    <x v="276"/>
    <x v="250"/>
    <s v="UN"/>
    <x v="7"/>
    <s v="SALIDA"/>
    <n v="-13"/>
    <s v="Ago"/>
    <n v="2018"/>
  </r>
  <r>
    <d v="2018-04-22T00:00:00"/>
    <s v="OT-45588"/>
    <x v="518"/>
    <x v="434"/>
    <s v="UN"/>
    <x v="12"/>
    <s v="INGRESO"/>
    <n v="13"/>
    <s v="Abr"/>
    <n v="2018"/>
  </r>
  <r>
    <d v="2018-03-15T00:00:00"/>
    <s v="OT-48129"/>
    <x v="938"/>
    <x v="723"/>
    <s v="UN"/>
    <x v="8"/>
    <s v="INGRESO"/>
    <n v="13"/>
    <s v="Mar"/>
    <n v="2018"/>
  </r>
  <r>
    <d v="2018-05-27T00:00:00"/>
    <s v="OT-46246"/>
    <x v="1020"/>
    <x v="238"/>
    <s v="UN"/>
    <x v="4"/>
    <s v="INGRESO"/>
    <n v="19"/>
    <s v="May"/>
    <n v="2018"/>
  </r>
  <r>
    <d v="2018-05-30T00:00:00"/>
    <s v="OT-29040"/>
    <x v="259"/>
    <x v="236"/>
    <s v="UN"/>
    <x v="9"/>
    <s v="SALIDA"/>
    <n v="-11"/>
    <s v="May"/>
    <n v="2018"/>
  </r>
  <r>
    <d v="2018-05-29T00:00:00"/>
    <s v="OT-18377"/>
    <x v="115"/>
    <x v="108"/>
    <s v="UN"/>
    <x v="9"/>
    <s v="INGRESO"/>
    <n v="19"/>
    <s v="May"/>
    <n v="2018"/>
  </r>
  <r>
    <d v="2018-02-01T00:00:00"/>
    <s v="OT-36325"/>
    <x v="635"/>
    <x v="520"/>
    <s v="UN"/>
    <x v="12"/>
    <s v="SALIDA"/>
    <n v="-18"/>
    <s v="Feb"/>
    <n v="2018"/>
  </r>
  <r>
    <d v="2018-06-30T00:00:00"/>
    <s v="OT-11591"/>
    <x v="263"/>
    <x v="239"/>
    <s v="UN"/>
    <x v="3"/>
    <s v="SALIDA"/>
    <n v="-18"/>
    <s v="Jun"/>
    <n v="2018"/>
  </r>
  <r>
    <d v="2018-01-15T00:00:00"/>
    <s v="OT-32260"/>
    <x v="172"/>
    <x v="161"/>
    <s v="UN"/>
    <x v="4"/>
    <s v="INGRESO"/>
    <n v="16"/>
    <s v="Ene"/>
    <n v="2018"/>
  </r>
  <r>
    <d v="2018-07-25T00:00:00"/>
    <s v="OT-34987"/>
    <x v="827"/>
    <x v="648"/>
    <s v="UN"/>
    <x v="7"/>
    <s v="INGRESO"/>
    <n v="11"/>
    <s v="Jul"/>
    <n v="2018"/>
  </r>
  <r>
    <d v="2018-06-14T00:00:00"/>
    <s v="OT-48813"/>
    <x v="738"/>
    <x v="588"/>
    <s v="UN"/>
    <x v="1"/>
    <s v="SALIDA"/>
    <n v="-17"/>
    <s v="Jun"/>
    <n v="2018"/>
  </r>
  <r>
    <d v="2018-05-22T00:00:00"/>
    <s v="OT-31716"/>
    <x v="60"/>
    <x v="57"/>
    <s v="UN"/>
    <x v="4"/>
    <s v="SALIDA"/>
    <n v="-12"/>
    <s v="May"/>
    <n v="2018"/>
  </r>
  <r>
    <d v="2018-03-26T00:00:00"/>
    <s v="OT-47727"/>
    <x v="30"/>
    <x v="28"/>
    <s v="UN"/>
    <x v="12"/>
    <s v="INGRESO"/>
    <n v="13"/>
    <s v="Mar"/>
    <n v="2018"/>
  </r>
  <r>
    <d v="2018-05-31T00:00:00"/>
    <s v="OT-31972"/>
    <x v="318"/>
    <x v="285"/>
    <s v="UN"/>
    <x v="9"/>
    <s v="SALIDA"/>
    <n v="-12"/>
    <s v="May"/>
    <n v="2018"/>
  </r>
  <r>
    <d v="2018-04-25T00:00:00"/>
    <s v="OT-26789"/>
    <x v="177"/>
    <x v="51"/>
    <s v="UN"/>
    <x v="7"/>
    <s v="INGRESO"/>
    <n v="13"/>
    <s v="Abr"/>
    <n v="2018"/>
  </r>
  <r>
    <d v="2018-01-13T00:00:00"/>
    <s v="OT-18402"/>
    <x v="694"/>
    <x v="561"/>
    <s v="UN"/>
    <x v="7"/>
    <s v="INGRESO"/>
    <n v="16"/>
    <s v="Ene"/>
    <n v="2018"/>
  </r>
  <r>
    <d v="2018-05-04T00:00:00"/>
    <s v="OT-42201"/>
    <x v="53"/>
    <x v="50"/>
    <s v="UN"/>
    <x v="4"/>
    <s v="INGRESO"/>
    <n v="11"/>
    <s v="May"/>
    <n v="2018"/>
  </r>
  <r>
    <d v="2018-06-24T00:00:00"/>
    <s v="OT-46287"/>
    <x v="328"/>
    <x v="292"/>
    <s v="UN"/>
    <x v="4"/>
    <s v="INGRESO"/>
    <n v="16"/>
    <s v="Jun"/>
    <n v="2018"/>
  </r>
  <r>
    <d v="2018-02-18T00:00:00"/>
    <s v="OT-35779"/>
    <x v="343"/>
    <x v="306"/>
    <s v="UN"/>
    <x v="10"/>
    <s v="INGRESO"/>
    <n v="10"/>
    <s v="Feb"/>
    <n v="2018"/>
  </r>
  <r>
    <d v="2018-07-03T00:00:00"/>
    <s v="OT-37817"/>
    <x v="625"/>
    <x v="503"/>
    <s v="UN"/>
    <x v="3"/>
    <s v="SALIDA"/>
    <n v="-7"/>
    <s v="Jul"/>
    <n v="2018"/>
  </r>
  <r>
    <d v="2018-06-28T00:00:00"/>
    <s v="OT-12621"/>
    <x v="119"/>
    <x v="112"/>
    <s v="UN"/>
    <x v="10"/>
    <s v="INGRESO"/>
    <n v="14"/>
    <s v="Jun"/>
    <n v="2018"/>
  </r>
  <r>
    <d v="2018-03-26T00:00:00"/>
    <s v="OT-31975"/>
    <x v="18"/>
    <x v="15"/>
    <s v="UN"/>
    <x v="4"/>
    <s v="INGRESO"/>
    <n v="13"/>
    <s v="Mar"/>
    <n v="2018"/>
  </r>
  <r>
    <d v="2018-03-22T00:00:00"/>
    <s v="OT-42405"/>
    <x v="508"/>
    <x v="427"/>
    <s v="UN"/>
    <x v="2"/>
    <s v="INGRESO"/>
    <n v="20"/>
    <s v="Mar"/>
    <n v="2018"/>
  </r>
  <r>
    <d v="2018-03-24T00:00:00"/>
    <s v="OT-28880"/>
    <x v="867"/>
    <x v="1"/>
    <s v="UN"/>
    <x v="1"/>
    <s v="INGRESO"/>
    <n v="19"/>
    <s v="Mar"/>
    <n v="2018"/>
  </r>
  <r>
    <d v="2018-02-13T00:00:00"/>
    <s v="OT-45237"/>
    <x v="985"/>
    <x v="424"/>
    <s v="UN"/>
    <x v="4"/>
    <s v="INGRESO"/>
    <n v="17"/>
    <s v="Feb"/>
    <n v="2018"/>
  </r>
  <r>
    <d v="2018-08-14T00:00:00"/>
    <s v="OT-44873"/>
    <x v="862"/>
    <x v="337"/>
    <s v="UN"/>
    <x v="5"/>
    <s v="SALIDA"/>
    <n v="-16"/>
    <s v="Ago"/>
    <n v="2018"/>
  </r>
  <r>
    <d v="2018-02-19T00:00:00"/>
    <s v="OT-11458"/>
    <x v="157"/>
    <x v="147"/>
    <s v="UN"/>
    <x v="10"/>
    <s v="INGRESO"/>
    <n v="17"/>
    <s v="Feb"/>
    <n v="2018"/>
  </r>
  <r>
    <d v="2018-01-14T00:00:00"/>
    <s v="OT-31453"/>
    <x v="706"/>
    <x v="568"/>
    <s v="UN"/>
    <x v="4"/>
    <s v="SALIDA"/>
    <n v="-10"/>
    <s v="Ene"/>
    <n v="2018"/>
  </r>
  <r>
    <d v="2018-03-21T00:00:00"/>
    <s v="OT-34513"/>
    <x v="179"/>
    <x v="9"/>
    <s v="UN"/>
    <x v="1"/>
    <s v="INGRESO"/>
    <n v="13"/>
    <s v="Mar"/>
    <n v="2018"/>
  </r>
  <r>
    <d v="2018-02-24T00:00:00"/>
    <s v="OT-33528"/>
    <x v="384"/>
    <x v="340"/>
    <s v="UN"/>
    <x v="4"/>
    <s v="SALIDA"/>
    <n v="-18"/>
    <s v="Feb"/>
    <n v="2018"/>
  </r>
  <r>
    <d v="2018-01-01T00:00:00"/>
    <s v="OT-28545"/>
    <x v="391"/>
    <x v="344"/>
    <s v="UN"/>
    <x v="9"/>
    <s v="INGRESO"/>
    <n v="11"/>
    <s v="Ene"/>
    <n v="2018"/>
  </r>
  <r>
    <d v="2018-08-24T00:00:00"/>
    <s v="OT-10094"/>
    <x v="949"/>
    <x v="152"/>
    <s v="UN"/>
    <x v="2"/>
    <s v="SALIDA"/>
    <n v="-19"/>
    <s v="Ago"/>
    <n v="2018"/>
  </r>
  <r>
    <d v="2018-04-09T00:00:00"/>
    <s v="OT-29056"/>
    <x v="625"/>
    <x v="503"/>
    <s v="UN"/>
    <x v="3"/>
    <s v="INGRESO"/>
    <n v="17"/>
    <s v="Abr"/>
    <n v="2018"/>
  </r>
  <r>
    <d v="2018-08-18T00:00:00"/>
    <s v="OT-15128"/>
    <x v="818"/>
    <x v="387"/>
    <s v="UN"/>
    <x v="7"/>
    <s v="SALIDA"/>
    <n v="-18"/>
    <s v="Ago"/>
    <n v="2018"/>
  </r>
  <r>
    <d v="2018-03-29T00:00:00"/>
    <s v="OT-12243"/>
    <x v="556"/>
    <x v="461"/>
    <s v="UN"/>
    <x v="7"/>
    <s v="INGRESO"/>
    <n v="11"/>
    <s v="Mar"/>
    <n v="2018"/>
  </r>
  <r>
    <d v="2018-01-16T00:00:00"/>
    <s v="OT-44332"/>
    <x v="1021"/>
    <x v="775"/>
    <s v="UN"/>
    <x v="4"/>
    <s v="INGRESO"/>
    <n v="16"/>
    <s v="Ene"/>
    <n v="2018"/>
  </r>
  <r>
    <d v="2018-07-26T00:00:00"/>
    <s v="OT-35404"/>
    <x v="1022"/>
    <x v="776"/>
    <s v="UN"/>
    <x v="12"/>
    <s v="INGRESO"/>
    <n v="18"/>
    <s v="Jul"/>
    <n v="2018"/>
  </r>
  <r>
    <d v="2018-06-11T00:00:00"/>
    <s v="OT-12072"/>
    <x v="217"/>
    <x v="197"/>
    <s v="UN"/>
    <x v="12"/>
    <s v="SALIDA"/>
    <n v="-19"/>
    <s v="Jun"/>
    <n v="2018"/>
  </r>
  <r>
    <d v="2018-06-01T00:00:00"/>
    <s v="OT-44915"/>
    <x v="45"/>
    <x v="42"/>
    <s v="UN"/>
    <x v="6"/>
    <s v="INGRESO"/>
    <n v="13"/>
    <s v="Jun"/>
    <n v="2018"/>
  </r>
  <r>
    <d v="2018-08-14T00:00:00"/>
    <s v="OT-23410"/>
    <x v="436"/>
    <x v="102"/>
    <s v="UN"/>
    <x v="3"/>
    <s v="INGRESO"/>
    <n v="16"/>
    <s v="Ago"/>
    <n v="2018"/>
  </r>
  <r>
    <d v="2018-04-23T00:00:00"/>
    <s v="OT-25951"/>
    <x v="738"/>
    <x v="588"/>
    <s v="UN"/>
    <x v="1"/>
    <s v="INGRESO"/>
    <n v="16"/>
    <s v="Abr"/>
    <n v="2018"/>
  </r>
  <r>
    <d v="2018-01-12T00:00:00"/>
    <s v="OT-16985"/>
    <x v="1005"/>
    <x v="765"/>
    <s v="UN"/>
    <x v="5"/>
    <s v="SALIDA"/>
    <n v="-9"/>
    <s v="Ene"/>
    <n v="2018"/>
  </r>
  <r>
    <d v="2018-06-02T00:00:00"/>
    <s v="OT-30260"/>
    <x v="148"/>
    <x v="139"/>
    <s v="UN"/>
    <x v="4"/>
    <s v="INGRESO"/>
    <n v="18"/>
    <s v="Jun"/>
    <n v="2018"/>
  </r>
  <r>
    <d v="2018-06-07T00:00:00"/>
    <s v="OT-31057"/>
    <x v="618"/>
    <x v="507"/>
    <s v="UN"/>
    <x v="4"/>
    <s v="INGRESO"/>
    <n v="14"/>
    <s v="Jun"/>
    <n v="2018"/>
  </r>
  <r>
    <d v="2018-01-09T00:00:00"/>
    <s v="OT-37932"/>
    <x v="529"/>
    <x v="443"/>
    <s v="UN"/>
    <x v="1"/>
    <s v="SALIDA"/>
    <n v="-13"/>
    <s v="Ene"/>
    <n v="2018"/>
  </r>
  <r>
    <d v="2018-08-18T00:00:00"/>
    <s v="OT-30692"/>
    <x v="353"/>
    <x v="314"/>
    <s v="UN"/>
    <x v="4"/>
    <s v="INGRESO"/>
    <n v="20"/>
    <s v="Ago"/>
    <n v="2018"/>
  </r>
  <r>
    <d v="2018-02-12T00:00:00"/>
    <s v="OT-22111"/>
    <x v="4"/>
    <x v="4"/>
    <s v="UN"/>
    <x v="3"/>
    <s v="INGRESO"/>
    <n v="14"/>
    <s v="Feb"/>
    <n v="2018"/>
  </r>
  <r>
    <d v="2018-06-06T00:00:00"/>
    <s v="OT-18331"/>
    <x v="432"/>
    <x v="373"/>
    <s v="UN"/>
    <x v="3"/>
    <s v="SALIDA"/>
    <n v="-6"/>
    <s v="Jun"/>
    <n v="2018"/>
  </r>
  <r>
    <d v="2018-04-11T00:00:00"/>
    <s v="OT-11732"/>
    <x v="836"/>
    <x v="654"/>
    <s v="UN"/>
    <x v="4"/>
    <s v="INGRESO"/>
    <n v="16"/>
    <s v="Abr"/>
    <n v="2018"/>
  </r>
  <r>
    <d v="2018-04-14T00:00:00"/>
    <s v="OT-26114"/>
    <x v="1023"/>
    <x v="777"/>
    <s v="UN"/>
    <x v="5"/>
    <s v="SALIDA"/>
    <n v="-13"/>
    <s v="Abr"/>
    <n v="2018"/>
  </r>
  <r>
    <d v="2018-03-03T00:00:00"/>
    <s v="OT-28092"/>
    <x v="883"/>
    <x v="689"/>
    <s v="UN"/>
    <x v="12"/>
    <s v="INGRESO"/>
    <n v="16"/>
    <s v="Mar"/>
    <n v="2018"/>
  </r>
  <r>
    <d v="2018-08-12T00:00:00"/>
    <s v="OT-49592"/>
    <x v="367"/>
    <x v="327"/>
    <s v="UN"/>
    <x v="4"/>
    <s v="SALIDA"/>
    <n v="-7"/>
    <s v="Ago"/>
    <n v="2018"/>
  </r>
  <r>
    <d v="2018-03-30T00:00:00"/>
    <s v="OT-32890"/>
    <x v="576"/>
    <x v="65"/>
    <s v="UN"/>
    <x v="6"/>
    <s v="INGRESO"/>
    <n v="13"/>
    <s v="Mar"/>
    <n v="2018"/>
  </r>
  <r>
    <d v="2018-07-09T00:00:00"/>
    <s v="OT-29925"/>
    <x v="729"/>
    <x v="540"/>
    <s v="UN"/>
    <x v="2"/>
    <s v="INGRESO"/>
    <n v="18"/>
    <s v="Jul"/>
    <n v="2018"/>
  </r>
  <r>
    <d v="2018-04-05T00:00:00"/>
    <s v="OT-49103"/>
    <x v="6"/>
    <x v="6"/>
    <s v="UN"/>
    <x v="4"/>
    <s v="INGRESO"/>
    <n v="20"/>
    <s v="Abr"/>
    <n v="2018"/>
  </r>
  <r>
    <d v="2018-04-21T00:00:00"/>
    <s v="OT-33329"/>
    <x v="808"/>
    <x v="635"/>
    <s v="UN"/>
    <x v="4"/>
    <s v="INGRESO"/>
    <n v="12"/>
    <s v="Abr"/>
    <n v="2018"/>
  </r>
  <r>
    <d v="2018-08-31T00:00:00"/>
    <s v="OT-11703"/>
    <x v="484"/>
    <x v="411"/>
    <s v="UN"/>
    <x v="4"/>
    <s v="INGRESO"/>
    <n v="15"/>
    <s v="Ago"/>
    <n v="2018"/>
  </r>
  <r>
    <d v="2018-03-01T00:00:00"/>
    <s v="OT-34483"/>
    <x v="723"/>
    <x v="578"/>
    <s v="UN"/>
    <x v="5"/>
    <s v="SALIDA"/>
    <n v="-14"/>
    <s v="Mar"/>
    <n v="2018"/>
  </r>
  <r>
    <d v="2018-01-24T00:00:00"/>
    <s v="OT-48140"/>
    <x v="104"/>
    <x v="99"/>
    <s v="UN"/>
    <x v="12"/>
    <s v="SALIDA"/>
    <n v="-6"/>
    <s v="Ene"/>
    <n v="2018"/>
  </r>
  <r>
    <d v="2018-01-26T00:00:00"/>
    <s v="OT-36785"/>
    <x v="446"/>
    <x v="381"/>
    <s v="UN"/>
    <x v="4"/>
    <s v="SALIDA"/>
    <n v="-5"/>
    <s v="Ene"/>
    <n v="2018"/>
  </r>
  <r>
    <d v="2018-06-26T00:00:00"/>
    <s v="OT-31136"/>
    <x v="159"/>
    <x v="149"/>
    <s v="UN"/>
    <x v="10"/>
    <s v="INGRESO"/>
    <n v="16"/>
    <s v="Jun"/>
    <n v="2018"/>
  </r>
  <r>
    <d v="2018-01-06T00:00:00"/>
    <s v="OT-43203"/>
    <x v="1024"/>
    <x v="578"/>
    <s v="UN"/>
    <x v="5"/>
    <s v="SALIDA"/>
    <n v="-9"/>
    <s v="Ene"/>
    <n v="2018"/>
  </r>
  <r>
    <d v="2018-06-18T00:00:00"/>
    <s v="OT-49223"/>
    <x v="54"/>
    <x v="51"/>
    <s v="UN"/>
    <x v="7"/>
    <s v="SALIDA"/>
    <n v="-19"/>
    <s v="Jun"/>
    <n v="2018"/>
  </r>
  <r>
    <d v="2018-05-22T00:00:00"/>
    <s v="OT-46126"/>
    <x v="876"/>
    <x v="503"/>
    <s v="UN"/>
    <x v="3"/>
    <s v="SALIDA"/>
    <n v="-16"/>
    <s v="May"/>
    <n v="2018"/>
  </r>
  <r>
    <d v="2018-07-11T00:00:00"/>
    <s v="OT-17619"/>
    <x v="10"/>
    <x v="9"/>
    <s v="UN"/>
    <x v="1"/>
    <s v="SALIDA"/>
    <n v="-17"/>
    <s v="Jul"/>
    <n v="2018"/>
  </r>
  <r>
    <d v="2018-05-23T00:00:00"/>
    <s v="OT-48086"/>
    <x v="497"/>
    <x v="259"/>
    <s v="UN"/>
    <x v="1"/>
    <s v="INGRESO"/>
    <n v="17"/>
    <s v="May"/>
    <n v="2018"/>
  </r>
  <r>
    <d v="2018-04-25T00:00:00"/>
    <s v="OT-41206"/>
    <x v="527"/>
    <x v="26"/>
    <s v="UN"/>
    <x v="6"/>
    <s v="INGRESO"/>
    <n v="14"/>
    <s v="Abr"/>
    <n v="2018"/>
  </r>
  <r>
    <d v="2018-07-11T00:00:00"/>
    <s v="OT-35162"/>
    <x v="568"/>
    <x v="471"/>
    <s v="UN"/>
    <x v="6"/>
    <s v="INGRESO"/>
    <n v="10"/>
    <s v="Jul"/>
    <n v="2018"/>
  </r>
  <r>
    <d v="2018-01-04T00:00:00"/>
    <s v="OT-17660"/>
    <x v="764"/>
    <x v="607"/>
    <s v="UN"/>
    <x v="6"/>
    <s v="INGRESO"/>
    <n v="20"/>
    <s v="Ene"/>
    <n v="2018"/>
  </r>
  <r>
    <d v="2018-02-04T00:00:00"/>
    <s v="OT-22173"/>
    <x v="371"/>
    <x v="330"/>
    <s v="UN"/>
    <x v="4"/>
    <s v="SALIDA"/>
    <n v="-6"/>
    <s v="Feb"/>
    <n v="2018"/>
  </r>
  <r>
    <d v="2018-07-07T00:00:00"/>
    <s v="OT-35248"/>
    <x v="258"/>
    <x v="235"/>
    <s v="UN"/>
    <x v="10"/>
    <s v="INGRESO"/>
    <n v="13"/>
    <s v="Jul"/>
    <n v="2018"/>
  </r>
  <r>
    <d v="2018-08-24T00:00:00"/>
    <s v="OT-36510"/>
    <x v="545"/>
    <x v="213"/>
    <s v="UN"/>
    <x v="3"/>
    <s v="INGRESO"/>
    <n v="20"/>
    <s v="Ago"/>
    <n v="2018"/>
  </r>
  <r>
    <d v="2018-06-16T00:00:00"/>
    <s v="OT-49195"/>
    <x v="592"/>
    <x v="489"/>
    <s v="UN"/>
    <x v="9"/>
    <s v="SALIDA"/>
    <n v="-12"/>
    <s v="Jun"/>
    <n v="2018"/>
  </r>
  <r>
    <d v="2018-06-07T00:00:00"/>
    <s v="OT-11992"/>
    <x v="968"/>
    <x v="343"/>
    <s v="UN"/>
    <x v="8"/>
    <s v="INGRESO"/>
    <n v="19"/>
    <s v="Jun"/>
    <n v="2018"/>
  </r>
  <r>
    <d v="2018-04-12T00:00:00"/>
    <s v="OT-41483"/>
    <x v="37"/>
    <x v="34"/>
    <s v="UN"/>
    <x v="10"/>
    <s v="INGRESO"/>
    <n v="10"/>
    <s v="Abr"/>
    <n v="2018"/>
  </r>
  <r>
    <d v="2018-07-11T00:00:00"/>
    <s v="OT-23948"/>
    <x v="119"/>
    <x v="112"/>
    <s v="UN"/>
    <x v="10"/>
    <s v="SALIDA"/>
    <n v="-6"/>
    <s v="Jul"/>
    <n v="2018"/>
  </r>
  <r>
    <d v="2018-03-29T00:00:00"/>
    <s v="OT-15876"/>
    <x v="233"/>
    <x v="211"/>
    <s v="UN"/>
    <x v="4"/>
    <s v="INGRESO"/>
    <n v="19"/>
    <s v="Mar"/>
    <n v="2018"/>
  </r>
  <r>
    <d v="2018-02-27T00:00:00"/>
    <s v="OT-10496"/>
    <x v="152"/>
    <x v="143"/>
    <s v="UN"/>
    <x v="9"/>
    <s v="INGRESO"/>
    <n v="11"/>
    <s v="Feb"/>
    <n v="2018"/>
  </r>
  <r>
    <d v="2018-04-18T00:00:00"/>
    <s v="OT-20020"/>
    <x v="365"/>
    <x v="325"/>
    <s v="UN"/>
    <x v="5"/>
    <s v="INGRESO"/>
    <n v="16"/>
    <s v="Abr"/>
    <n v="2018"/>
  </r>
  <r>
    <d v="2018-03-13T00:00:00"/>
    <s v="OT-25900"/>
    <x v="376"/>
    <x v="333"/>
    <s v="UN"/>
    <x v="4"/>
    <s v="SALIDA"/>
    <n v="-6"/>
    <s v="Mar"/>
    <n v="2018"/>
  </r>
  <r>
    <d v="2018-03-11T00:00:00"/>
    <s v="OT-35563"/>
    <x v="437"/>
    <x v="376"/>
    <s v="UN"/>
    <x v="6"/>
    <s v="SALIDA"/>
    <n v="-17"/>
    <s v="Mar"/>
    <n v="2018"/>
  </r>
  <r>
    <d v="2018-08-05T00:00:00"/>
    <s v="OT-17468"/>
    <x v="367"/>
    <x v="327"/>
    <s v="UN"/>
    <x v="4"/>
    <s v="SALIDA"/>
    <n v="-20"/>
    <s v="Ago"/>
    <n v="2018"/>
  </r>
  <r>
    <d v="2018-03-23T00:00:00"/>
    <s v="OT-14145"/>
    <x v="747"/>
    <x v="596"/>
    <s v="UN"/>
    <x v="8"/>
    <s v="INGRESO"/>
    <n v="12"/>
    <s v="Mar"/>
    <n v="2018"/>
  </r>
  <r>
    <d v="2018-06-19T00:00:00"/>
    <s v="OT-10457"/>
    <x v="548"/>
    <x v="51"/>
    <s v="UN"/>
    <x v="7"/>
    <s v="SALIDA"/>
    <n v="-6"/>
    <s v="Jun"/>
    <n v="2018"/>
  </r>
  <r>
    <d v="2018-04-21T00:00:00"/>
    <s v="OT-20618"/>
    <x v="869"/>
    <x v="677"/>
    <s v="UN"/>
    <x v="0"/>
    <s v="INGRESO"/>
    <n v="18"/>
    <s v="Abr"/>
    <n v="2018"/>
  </r>
  <r>
    <d v="2018-01-09T00:00:00"/>
    <s v="OT-38046"/>
    <x v="293"/>
    <x v="265"/>
    <s v="UN"/>
    <x v="12"/>
    <s v="SALIDA"/>
    <n v="-12"/>
    <s v="Ene"/>
    <n v="2018"/>
  </r>
  <r>
    <d v="2018-06-27T00:00:00"/>
    <s v="OT-36526"/>
    <x v="917"/>
    <x v="712"/>
    <s v="UN"/>
    <x v="7"/>
    <s v="INGRESO"/>
    <n v="20"/>
    <s v="Jun"/>
    <n v="2018"/>
  </r>
  <r>
    <d v="2018-02-05T00:00:00"/>
    <s v="OT-14238"/>
    <x v="593"/>
    <x v="268"/>
    <s v="UN"/>
    <x v="1"/>
    <s v="SALIDA"/>
    <n v="-12"/>
    <s v="Feb"/>
    <n v="2018"/>
  </r>
  <r>
    <d v="2018-08-31T00:00:00"/>
    <s v="OT-42058"/>
    <x v="800"/>
    <x v="38"/>
    <s v="UN"/>
    <x v="0"/>
    <s v="INGRESO"/>
    <n v="20"/>
    <s v="Ago"/>
    <n v="2018"/>
  </r>
  <r>
    <d v="2018-07-29T00:00:00"/>
    <s v="OT-36356"/>
    <x v="145"/>
    <x v="136"/>
    <s v="UN"/>
    <x v="4"/>
    <s v="SALIDA"/>
    <n v="-20"/>
    <s v="Jul"/>
    <n v="2018"/>
  </r>
  <r>
    <d v="2018-08-05T00:00:00"/>
    <s v="OT-13738"/>
    <x v="153"/>
    <x v="60"/>
    <s v="UN"/>
    <x v="12"/>
    <s v="INGRESO"/>
    <n v="14"/>
    <s v="Ago"/>
    <n v="2018"/>
  </r>
  <r>
    <d v="2018-01-23T00:00:00"/>
    <s v="OT-11722"/>
    <x v="48"/>
    <x v="45"/>
    <s v="UN"/>
    <x v="7"/>
    <s v="INGRESO"/>
    <n v="14"/>
    <s v="Ene"/>
    <n v="2018"/>
  </r>
  <r>
    <d v="2018-06-27T00:00:00"/>
    <s v="OT-44744"/>
    <x v="1014"/>
    <x v="337"/>
    <s v="UN"/>
    <x v="5"/>
    <s v="SALIDA"/>
    <n v="-16"/>
    <s v="Jun"/>
    <n v="2018"/>
  </r>
  <r>
    <d v="2018-04-03T00:00:00"/>
    <s v="OT-39262"/>
    <x v="822"/>
    <x v="644"/>
    <s v="UN"/>
    <x v="5"/>
    <s v="SALIDA"/>
    <n v="-14"/>
    <s v="Abr"/>
    <n v="2018"/>
  </r>
  <r>
    <d v="2018-04-05T00:00:00"/>
    <s v="OT-21433"/>
    <x v="851"/>
    <x v="582"/>
    <s v="UN"/>
    <x v="7"/>
    <s v="INGRESO"/>
    <n v="17"/>
    <s v="Abr"/>
    <n v="2018"/>
  </r>
  <r>
    <d v="2018-03-27T00:00:00"/>
    <s v="OT-15998"/>
    <x v="278"/>
    <x v="252"/>
    <s v="UN"/>
    <x v="4"/>
    <s v="SALIDA"/>
    <n v="-20"/>
    <s v="Mar"/>
    <n v="2018"/>
  </r>
  <r>
    <d v="2018-01-19T00:00:00"/>
    <s v="OT-20062"/>
    <x v="929"/>
    <x v="718"/>
    <s v="UN"/>
    <x v="4"/>
    <s v="SALIDA"/>
    <n v="-16"/>
    <s v="Ene"/>
    <n v="2018"/>
  </r>
  <r>
    <d v="2018-01-06T00:00:00"/>
    <s v="OT-14680"/>
    <x v="2"/>
    <x v="2"/>
    <s v="UN"/>
    <x v="2"/>
    <s v="INGRESO"/>
    <n v="10"/>
    <s v="Ene"/>
    <n v="2018"/>
  </r>
  <r>
    <d v="2018-05-06T00:00:00"/>
    <s v="OT-46467"/>
    <x v="418"/>
    <x v="362"/>
    <s v="UN"/>
    <x v="2"/>
    <s v="INGRESO"/>
    <n v="11"/>
    <s v="May"/>
    <n v="2018"/>
  </r>
  <r>
    <d v="2018-03-02T00:00:00"/>
    <s v="OT-34310"/>
    <x v="486"/>
    <x v="412"/>
    <s v="UN"/>
    <x v="13"/>
    <s v="INGRESO"/>
    <n v="11"/>
    <s v="Mar"/>
    <n v="2018"/>
  </r>
  <r>
    <d v="2018-02-15T00:00:00"/>
    <s v="OT-13670"/>
    <x v="262"/>
    <x v="238"/>
    <s v="UN"/>
    <x v="4"/>
    <s v="SALIDA"/>
    <n v="-14"/>
    <s v="Feb"/>
    <n v="2018"/>
  </r>
  <r>
    <d v="2018-06-22T00:00:00"/>
    <s v="OT-17564"/>
    <x v="207"/>
    <x v="188"/>
    <s v="UN"/>
    <x v="8"/>
    <s v="INGRESO"/>
    <n v="11"/>
    <s v="Jun"/>
    <n v="2018"/>
  </r>
  <r>
    <d v="2018-03-03T00:00:00"/>
    <s v="OT-27716"/>
    <x v="980"/>
    <x v="751"/>
    <s v="UN"/>
    <x v="3"/>
    <s v="INGRESO"/>
    <n v="15"/>
    <s v="Mar"/>
    <n v="2018"/>
  </r>
  <r>
    <d v="2018-06-17T00:00:00"/>
    <s v="OT-18144"/>
    <x v="515"/>
    <x v="15"/>
    <s v="UN"/>
    <x v="4"/>
    <s v="SALIDA"/>
    <n v="-16"/>
    <s v="Jun"/>
    <n v="2018"/>
  </r>
  <r>
    <d v="2018-05-21T00:00:00"/>
    <s v="OT-23728"/>
    <x v="924"/>
    <x v="716"/>
    <s v="UN"/>
    <x v="12"/>
    <s v="SALIDA"/>
    <n v="-14"/>
    <s v="May"/>
    <n v="2018"/>
  </r>
  <r>
    <d v="2018-02-05T00:00:00"/>
    <s v="OT-36314"/>
    <x v="894"/>
    <x v="698"/>
    <s v="UN"/>
    <x v="12"/>
    <s v="INGRESO"/>
    <n v="19"/>
    <s v="Feb"/>
    <n v="2018"/>
  </r>
  <r>
    <d v="2018-03-06T00:00:00"/>
    <s v="OT-10770"/>
    <x v="47"/>
    <x v="44"/>
    <s v="UN"/>
    <x v="5"/>
    <s v="INGRESO"/>
    <n v="16"/>
    <s v="Mar"/>
    <n v="2018"/>
  </r>
  <r>
    <d v="2018-01-05T00:00:00"/>
    <s v="OT-40674"/>
    <x v="671"/>
    <x v="543"/>
    <s v="UN"/>
    <x v="4"/>
    <s v="SALIDA"/>
    <n v="-14"/>
    <s v="Ene"/>
    <n v="2018"/>
  </r>
  <r>
    <d v="2018-03-17T00:00:00"/>
    <s v="OT-34193"/>
    <x v="764"/>
    <x v="607"/>
    <s v="UN"/>
    <x v="6"/>
    <s v="SALIDA"/>
    <n v="-17"/>
    <s v="Mar"/>
    <n v="2018"/>
  </r>
  <r>
    <d v="2018-07-05T00:00:00"/>
    <s v="OT-16700"/>
    <x v="763"/>
    <x v="606"/>
    <s v="UN"/>
    <x v="12"/>
    <s v="SALIDA"/>
    <n v="-15"/>
    <s v="Jul"/>
    <n v="2018"/>
  </r>
  <r>
    <d v="2018-08-26T00:00:00"/>
    <s v="OT-37290"/>
    <x v="157"/>
    <x v="147"/>
    <s v="UN"/>
    <x v="10"/>
    <s v="INGRESO"/>
    <n v="13"/>
    <s v="Ago"/>
    <n v="2018"/>
  </r>
  <r>
    <d v="2018-02-05T00:00:00"/>
    <s v="OT-37558"/>
    <x v="812"/>
    <x v="637"/>
    <s v="UN"/>
    <x v="9"/>
    <s v="SALIDA"/>
    <n v="-6"/>
    <s v="Feb"/>
    <n v="2018"/>
  </r>
  <r>
    <d v="2018-08-09T00:00:00"/>
    <s v="OT-16371"/>
    <x v="993"/>
    <x v="434"/>
    <s v="UN"/>
    <x v="12"/>
    <s v="SALIDA"/>
    <n v="-10"/>
    <s v="Ago"/>
    <n v="2018"/>
  </r>
  <r>
    <d v="2018-08-22T00:00:00"/>
    <s v="OT-45669"/>
    <x v="701"/>
    <x v="529"/>
    <s v="UN"/>
    <x v="9"/>
    <s v="INGRESO"/>
    <n v="13"/>
    <s v="Ago"/>
    <n v="2018"/>
  </r>
  <r>
    <d v="2018-06-30T00:00:00"/>
    <s v="OT-24973"/>
    <x v="737"/>
    <x v="446"/>
    <s v="UN"/>
    <x v="1"/>
    <s v="SALIDA"/>
    <n v="-19"/>
    <s v="Jun"/>
    <n v="2018"/>
  </r>
  <r>
    <d v="2018-02-20T00:00:00"/>
    <s v="OT-35660"/>
    <x v="891"/>
    <x v="696"/>
    <s v="UN"/>
    <x v="8"/>
    <s v="INGRESO"/>
    <n v="19"/>
    <s v="Feb"/>
    <n v="2018"/>
  </r>
  <r>
    <d v="2018-04-30T00:00:00"/>
    <s v="OT-28905"/>
    <x v="889"/>
    <x v="694"/>
    <s v="UN"/>
    <x v="7"/>
    <s v="INGRESO"/>
    <n v="19"/>
    <s v="Abr"/>
    <n v="2018"/>
  </r>
  <r>
    <d v="2018-05-03T00:00:00"/>
    <s v="OT-14908"/>
    <x v="533"/>
    <x v="444"/>
    <s v="UN"/>
    <x v="8"/>
    <s v="INGRESO"/>
    <n v="15"/>
    <s v="May"/>
    <n v="2018"/>
  </r>
  <r>
    <d v="2018-03-19T00:00:00"/>
    <s v="OT-18382"/>
    <x v="355"/>
    <x v="316"/>
    <s v="UN"/>
    <x v="7"/>
    <s v="INGRESO"/>
    <n v="20"/>
    <s v="Mar"/>
    <n v="2018"/>
  </r>
  <r>
    <d v="2018-01-02T00:00:00"/>
    <s v="OT-30193"/>
    <x v="541"/>
    <x v="450"/>
    <s v="UN"/>
    <x v="7"/>
    <s v="INGRESO"/>
    <n v="18"/>
    <s v="Ene"/>
    <n v="2018"/>
  </r>
  <r>
    <d v="2018-01-17T00:00:00"/>
    <s v="OT-12981"/>
    <x v="1025"/>
    <x v="778"/>
    <s v="UN"/>
    <x v="7"/>
    <s v="INGRESO"/>
    <n v="14"/>
    <s v="Ene"/>
    <n v="2018"/>
  </r>
  <r>
    <d v="2018-08-01T00:00:00"/>
    <s v="OT-35906"/>
    <x v="852"/>
    <x v="665"/>
    <s v="UN"/>
    <x v="5"/>
    <s v="SALIDA"/>
    <n v="-12"/>
    <s v="Ago"/>
    <n v="2018"/>
  </r>
  <r>
    <d v="2018-04-05T00:00:00"/>
    <s v="OT-44205"/>
    <x v="382"/>
    <x v="339"/>
    <s v="UN"/>
    <x v="4"/>
    <s v="SALIDA"/>
    <n v="-20"/>
    <s v="Abr"/>
    <n v="2018"/>
  </r>
  <r>
    <d v="2018-04-26T00:00:00"/>
    <s v="OT-25685"/>
    <x v="365"/>
    <x v="325"/>
    <s v="UN"/>
    <x v="5"/>
    <s v="SALIDA"/>
    <n v="-8"/>
    <s v="Abr"/>
    <n v="2018"/>
  </r>
  <r>
    <d v="2018-04-30T00:00:00"/>
    <s v="OT-19379"/>
    <x v="856"/>
    <x v="668"/>
    <s v="UN"/>
    <x v="4"/>
    <s v="INGRESO"/>
    <n v="20"/>
    <s v="Abr"/>
    <n v="2018"/>
  </r>
  <r>
    <d v="2018-02-05T00:00:00"/>
    <s v="OT-46371"/>
    <x v="797"/>
    <x v="470"/>
    <s v="UN"/>
    <x v="7"/>
    <s v="SALIDA"/>
    <n v="-10"/>
    <s v="Feb"/>
    <n v="2018"/>
  </r>
  <r>
    <d v="2018-08-25T00:00:00"/>
    <s v="OT-44463"/>
    <x v="919"/>
    <x v="401"/>
    <s v="UN"/>
    <x v="3"/>
    <s v="INGRESO"/>
    <n v="18"/>
    <s v="Ago"/>
    <n v="2018"/>
  </r>
  <r>
    <d v="2018-03-13T00:00:00"/>
    <s v="OT-33286"/>
    <x v="560"/>
    <x v="464"/>
    <s v="UN"/>
    <x v="7"/>
    <s v="INGRESO"/>
    <n v="15"/>
    <s v="Mar"/>
    <n v="2018"/>
  </r>
  <r>
    <d v="2018-02-11T00:00:00"/>
    <s v="OT-23931"/>
    <x v="956"/>
    <x v="735"/>
    <s v="UN"/>
    <x v="9"/>
    <s v="INGRESO"/>
    <n v="15"/>
    <s v="Feb"/>
    <n v="2018"/>
  </r>
  <r>
    <d v="2018-06-03T00:00:00"/>
    <s v="OT-24482"/>
    <x v="372"/>
    <x v="331"/>
    <s v="UN"/>
    <x v="7"/>
    <s v="INGRESO"/>
    <n v="12"/>
    <s v="Jun"/>
    <n v="2018"/>
  </r>
  <r>
    <d v="2018-07-07T00:00:00"/>
    <s v="OT-29798"/>
    <x v="884"/>
    <x v="690"/>
    <s v="UN"/>
    <x v="4"/>
    <s v="SALIDA"/>
    <n v="-15"/>
    <s v="Jul"/>
    <n v="2018"/>
  </r>
  <r>
    <d v="2018-08-21T00:00:00"/>
    <s v="OT-12212"/>
    <x v="129"/>
    <x v="121"/>
    <s v="UN"/>
    <x v="7"/>
    <s v="SALIDA"/>
    <n v="-15"/>
    <s v="Ago"/>
    <n v="2018"/>
  </r>
  <r>
    <d v="2018-01-05T00:00:00"/>
    <s v="OT-24813"/>
    <x v="324"/>
    <x v="289"/>
    <s v="UN"/>
    <x v="4"/>
    <s v="INGRESO"/>
    <n v="18"/>
    <s v="Ene"/>
    <n v="2018"/>
  </r>
  <r>
    <d v="2018-02-07T00:00:00"/>
    <s v="OT-42981"/>
    <x v="98"/>
    <x v="93"/>
    <s v="UN"/>
    <x v="10"/>
    <s v="INGRESO"/>
    <n v="16"/>
    <s v="Feb"/>
    <n v="2018"/>
  </r>
  <r>
    <d v="2018-08-04T00:00:00"/>
    <s v="OT-17849"/>
    <x v="230"/>
    <x v="208"/>
    <s v="UN"/>
    <x v="7"/>
    <s v="SALIDA"/>
    <n v="-10"/>
    <s v="Ago"/>
    <n v="2018"/>
  </r>
  <r>
    <d v="2018-07-01T00:00:00"/>
    <s v="OT-34844"/>
    <x v="554"/>
    <x v="459"/>
    <s v="UN"/>
    <x v="9"/>
    <s v="INGRESO"/>
    <n v="15"/>
    <s v="Jul"/>
    <n v="2018"/>
  </r>
  <r>
    <d v="2018-08-11T00:00:00"/>
    <s v="OT-36435"/>
    <x v="786"/>
    <x v="622"/>
    <s v="UN"/>
    <x v="4"/>
    <s v="INGRESO"/>
    <n v="15"/>
    <s v="Ago"/>
    <n v="2018"/>
  </r>
  <r>
    <d v="2018-05-13T00:00:00"/>
    <s v="OT-12094"/>
    <x v="565"/>
    <x v="469"/>
    <s v="UN"/>
    <x v="0"/>
    <s v="INGRESO"/>
    <n v="10"/>
    <s v="May"/>
    <n v="2018"/>
  </r>
  <r>
    <d v="2018-04-29T00:00:00"/>
    <s v="OT-14938"/>
    <x v="645"/>
    <x v="527"/>
    <s v="UN"/>
    <x v="4"/>
    <s v="INGRESO"/>
    <n v="18"/>
    <s v="Abr"/>
    <n v="2018"/>
  </r>
  <r>
    <d v="2018-04-11T00:00:00"/>
    <s v="OT-11774"/>
    <x v="425"/>
    <x v="367"/>
    <s v="UN"/>
    <x v="4"/>
    <s v="INGRESO"/>
    <n v="14"/>
    <s v="Abr"/>
    <n v="2018"/>
  </r>
  <r>
    <d v="2018-05-13T00:00:00"/>
    <s v="OT-45198"/>
    <x v="282"/>
    <x v="256"/>
    <s v="UN"/>
    <x v="3"/>
    <s v="INGRESO"/>
    <n v="11"/>
    <s v="May"/>
    <n v="2018"/>
  </r>
  <r>
    <d v="2018-06-13T00:00:00"/>
    <s v="OT-40276"/>
    <x v="793"/>
    <x v="628"/>
    <s v="UN"/>
    <x v="4"/>
    <s v="SALIDA"/>
    <n v="-20"/>
    <s v="Jun"/>
    <n v="2018"/>
  </r>
  <r>
    <d v="2018-03-22T00:00:00"/>
    <s v="OT-26731"/>
    <x v="0"/>
    <x v="0"/>
    <s v="UN"/>
    <x v="0"/>
    <s v="SALIDA"/>
    <n v="-16"/>
    <s v="Mar"/>
    <n v="2018"/>
  </r>
  <r>
    <d v="2018-03-17T00:00:00"/>
    <s v="OT-43825"/>
    <x v="750"/>
    <x v="339"/>
    <s v="UN"/>
    <x v="4"/>
    <s v="INGRESO"/>
    <n v="19"/>
    <s v="Mar"/>
    <n v="2018"/>
  </r>
  <r>
    <d v="2018-06-11T00:00:00"/>
    <s v="OT-21297"/>
    <x v="254"/>
    <x v="231"/>
    <s v="UN"/>
    <x v="7"/>
    <s v="SALIDA"/>
    <n v="-11"/>
    <s v="Jun"/>
    <n v="2018"/>
  </r>
  <r>
    <d v="2018-05-11T00:00:00"/>
    <s v="OT-28500"/>
    <x v="778"/>
    <x v="619"/>
    <s v="UN"/>
    <x v="10"/>
    <s v="SALIDA"/>
    <n v="-13"/>
    <s v="May"/>
    <n v="2018"/>
  </r>
  <r>
    <d v="2018-02-17T00:00:00"/>
    <s v="OT-39123"/>
    <x v="540"/>
    <x v="449"/>
    <s v="UN"/>
    <x v="4"/>
    <s v="INGRESO"/>
    <n v="15"/>
    <s v="Feb"/>
    <n v="2018"/>
  </r>
  <r>
    <d v="2018-03-27T00:00:00"/>
    <s v="OT-26906"/>
    <x v="600"/>
    <x v="494"/>
    <s v="UN"/>
    <x v="4"/>
    <s v="SALIDA"/>
    <n v="-8"/>
    <s v="Mar"/>
    <n v="2018"/>
  </r>
  <r>
    <d v="2018-03-07T00:00:00"/>
    <s v="OT-15816"/>
    <x v="803"/>
    <x v="31"/>
    <s v="UN"/>
    <x v="1"/>
    <s v="SALIDA"/>
    <n v="-14"/>
    <s v="Mar"/>
    <n v="2018"/>
  </r>
  <r>
    <d v="2018-03-18T00:00:00"/>
    <s v="OT-40306"/>
    <x v="921"/>
    <x v="714"/>
    <s v="UN"/>
    <x v="12"/>
    <s v="SALIDA"/>
    <n v="-17"/>
    <s v="Mar"/>
    <n v="2018"/>
  </r>
  <r>
    <d v="2018-08-31T00:00:00"/>
    <s v="OT-10084"/>
    <x v="355"/>
    <x v="316"/>
    <s v="UN"/>
    <x v="7"/>
    <s v="INGRESO"/>
    <n v="15"/>
    <s v="Ago"/>
    <n v="2018"/>
  </r>
  <r>
    <d v="2018-08-08T00:00:00"/>
    <s v="OT-48085"/>
    <x v="747"/>
    <x v="596"/>
    <s v="UN"/>
    <x v="8"/>
    <s v="SALIDA"/>
    <n v="-12"/>
    <s v="Ago"/>
    <n v="2018"/>
  </r>
  <r>
    <d v="2018-04-30T00:00:00"/>
    <s v="OT-43649"/>
    <x v="754"/>
    <x v="600"/>
    <s v="UN"/>
    <x v="7"/>
    <s v="INGRESO"/>
    <n v="14"/>
    <s v="Abr"/>
    <n v="2018"/>
  </r>
  <r>
    <d v="2018-01-22T00:00:00"/>
    <s v="OT-36042"/>
    <x v="44"/>
    <x v="41"/>
    <s v="UN"/>
    <x v="8"/>
    <s v="INGRESO"/>
    <n v="17"/>
    <s v="Ene"/>
    <n v="2018"/>
  </r>
  <r>
    <d v="2018-08-28T00:00:00"/>
    <s v="OT-36929"/>
    <x v="40"/>
    <x v="37"/>
    <s v="UN"/>
    <x v="8"/>
    <s v="INGRESO"/>
    <n v="14"/>
    <s v="Ago"/>
    <n v="2018"/>
  </r>
  <r>
    <d v="2018-01-25T00:00:00"/>
    <s v="OT-30122"/>
    <x v="962"/>
    <x v="738"/>
    <s v="UN"/>
    <x v="12"/>
    <s v="SALIDA"/>
    <n v="-14"/>
    <s v="Ene"/>
    <n v="2018"/>
  </r>
  <r>
    <d v="2018-05-04T00:00:00"/>
    <s v="OT-48137"/>
    <x v="144"/>
    <x v="135"/>
    <s v="UN"/>
    <x v="7"/>
    <s v="SALIDA"/>
    <n v="-11"/>
    <s v="May"/>
    <n v="2018"/>
  </r>
  <r>
    <d v="2018-04-11T00:00:00"/>
    <s v="OT-44276"/>
    <x v="959"/>
    <x v="372"/>
    <s v="UN"/>
    <x v="7"/>
    <s v="SALIDA"/>
    <n v="-7"/>
    <s v="Abr"/>
    <n v="2018"/>
  </r>
  <r>
    <d v="2018-01-07T00:00:00"/>
    <s v="OT-27502"/>
    <x v="914"/>
    <x v="709"/>
    <s v="UN"/>
    <x v="2"/>
    <s v="INGRESO"/>
    <n v="12"/>
    <s v="Ene"/>
    <n v="2018"/>
  </r>
  <r>
    <d v="2018-01-31T00:00:00"/>
    <s v="OT-10924"/>
    <x v="74"/>
    <x v="69"/>
    <s v="UN"/>
    <x v="4"/>
    <s v="SALIDA"/>
    <n v="-14"/>
    <s v="Ene"/>
    <n v="2018"/>
  </r>
  <r>
    <d v="2018-06-29T00:00:00"/>
    <s v="OT-15647"/>
    <x v="436"/>
    <x v="102"/>
    <s v="UN"/>
    <x v="3"/>
    <s v="SALIDA"/>
    <n v="-16"/>
    <s v="Jun"/>
    <n v="2018"/>
  </r>
  <r>
    <d v="2018-06-09T00:00:00"/>
    <s v="OT-47016"/>
    <x v="861"/>
    <x v="536"/>
    <s v="UN"/>
    <x v="11"/>
    <s v="INGRESO"/>
    <n v="18"/>
    <s v="Jun"/>
    <n v="2018"/>
  </r>
  <r>
    <d v="2018-07-26T00:00:00"/>
    <s v="OT-11486"/>
    <x v="8"/>
    <x v="7"/>
    <s v="UN"/>
    <x v="5"/>
    <s v="SALIDA"/>
    <n v="-10"/>
    <s v="Jul"/>
    <n v="2018"/>
  </r>
  <r>
    <d v="2018-03-16T00:00:00"/>
    <s v="OT-40775"/>
    <x v="807"/>
    <x v="634"/>
    <s v="UN"/>
    <x v="4"/>
    <s v="SALIDA"/>
    <n v="-6"/>
    <s v="Mar"/>
    <n v="2018"/>
  </r>
  <r>
    <d v="2018-01-04T00:00:00"/>
    <s v="OT-49461"/>
    <x v="274"/>
    <x v="248"/>
    <s v="UN"/>
    <x v="7"/>
    <s v="INGRESO"/>
    <n v="19"/>
    <s v="Ene"/>
    <n v="2018"/>
  </r>
  <r>
    <d v="2018-02-02T00:00:00"/>
    <s v="OT-37910"/>
    <x v="444"/>
    <x v="110"/>
    <s v="UN"/>
    <x v="8"/>
    <s v="SALIDA"/>
    <n v="-13"/>
    <s v="Feb"/>
    <n v="2018"/>
  </r>
  <r>
    <d v="2018-07-14T00:00:00"/>
    <s v="OT-20055"/>
    <x v="551"/>
    <x v="220"/>
    <s v="UN"/>
    <x v="4"/>
    <s v="INGRESO"/>
    <n v="20"/>
    <s v="Jul"/>
    <n v="2018"/>
  </r>
  <r>
    <d v="2018-04-06T00:00:00"/>
    <s v="OT-11147"/>
    <x v="393"/>
    <x v="346"/>
    <s v="UN"/>
    <x v="7"/>
    <s v="INGRESO"/>
    <n v="12"/>
    <s v="Abr"/>
    <n v="2018"/>
  </r>
  <r>
    <d v="2018-07-19T00:00:00"/>
    <s v="OT-20012"/>
    <x v="146"/>
    <x v="137"/>
    <s v="UN"/>
    <x v="4"/>
    <s v="INGRESO"/>
    <n v="18"/>
    <s v="Jul"/>
    <n v="2018"/>
  </r>
  <r>
    <d v="2018-08-12T00:00:00"/>
    <s v="OT-12961"/>
    <x v="812"/>
    <x v="637"/>
    <s v="UN"/>
    <x v="9"/>
    <s v="INGRESO"/>
    <n v="14"/>
    <s v="Ago"/>
    <n v="2018"/>
  </r>
  <r>
    <d v="2018-02-23T00:00:00"/>
    <s v="OT-46867"/>
    <x v="192"/>
    <x v="177"/>
    <s v="UN"/>
    <x v="12"/>
    <s v="SALIDA"/>
    <n v="-18"/>
    <s v="Feb"/>
    <n v="2018"/>
  </r>
  <r>
    <d v="2018-03-09T00:00:00"/>
    <s v="OT-27911"/>
    <x v="992"/>
    <x v="672"/>
    <s v="UN"/>
    <x v="5"/>
    <s v="INGRESO"/>
    <n v="20"/>
    <s v="Mar"/>
    <n v="2018"/>
  </r>
  <r>
    <d v="2018-06-05T00:00:00"/>
    <s v="OT-47082"/>
    <x v="487"/>
    <x v="413"/>
    <s v="UN"/>
    <x v="9"/>
    <s v="SALIDA"/>
    <n v="-14"/>
    <s v="Jun"/>
    <n v="2018"/>
  </r>
  <r>
    <d v="2018-03-13T00:00:00"/>
    <s v="OT-48907"/>
    <x v="675"/>
    <x v="546"/>
    <s v="UN"/>
    <x v="5"/>
    <s v="SALIDA"/>
    <n v="-19"/>
    <s v="Mar"/>
    <n v="2018"/>
  </r>
  <r>
    <d v="2018-07-08T00:00:00"/>
    <s v="OT-30948"/>
    <x v="422"/>
    <x v="290"/>
    <s v="UN"/>
    <x v="2"/>
    <s v="INGRESO"/>
    <n v="13"/>
    <s v="Jul"/>
    <n v="2018"/>
  </r>
  <r>
    <d v="2018-02-15T00:00:00"/>
    <s v="OT-18985"/>
    <x v="1019"/>
    <x v="774"/>
    <s v="UN"/>
    <x v="4"/>
    <s v="SALIDA"/>
    <n v="-20"/>
    <s v="Feb"/>
    <n v="2018"/>
  </r>
  <r>
    <d v="2018-04-12T00:00:00"/>
    <s v="OT-48144"/>
    <x v="348"/>
    <x v="310"/>
    <s v="UN"/>
    <x v="4"/>
    <s v="SALIDA"/>
    <n v="-12"/>
    <s v="Abr"/>
    <n v="2018"/>
  </r>
  <r>
    <d v="2018-08-09T00:00:00"/>
    <s v="OT-36856"/>
    <x v="922"/>
    <x v="53"/>
    <s v="UN"/>
    <x v="4"/>
    <s v="SALIDA"/>
    <n v="-12"/>
    <s v="Ago"/>
    <n v="2018"/>
  </r>
  <r>
    <d v="2018-04-03T00:00:00"/>
    <s v="OT-32017"/>
    <x v="452"/>
    <x v="385"/>
    <s v="UN"/>
    <x v="5"/>
    <s v="INGRESO"/>
    <n v="11"/>
    <s v="Abr"/>
    <n v="2018"/>
  </r>
  <r>
    <d v="2018-07-03T00:00:00"/>
    <s v="OT-25480"/>
    <x v="492"/>
    <x v="418"/>
    <s v="UN"/>
    <x v="8"/>
    <s v="INGRESO"/>
    <n v="17"/>
    <s v="Jul"/>
    <n v="2018"/>
  </r>
  <r>
    <d v="2018-05-07T00:00:00"/>
    <s v="OT-20277"/>
    <x v="405"/>
    <x v="353"/>
    <s v="UN"/>
    <x v="4"/>
    <s v="SALIDA"/>
    <n v="-18"/>
    <s v="May"/>
    <n v="2018"/>
  </r>
  <r>
    <d v="2018-05-12T00:00:00"/>
    <s v="OT-46109"/>
    <x v="681"/>
    <x v="549"/>
    <s v="UN"/>
    <x v="7"/>
    <s v="INGRESO"/>
    <n v="18"/>
    <s v="May"/>
    <n v="2018"/>
  </r>
  <r>
    <d v="2018-05-09T00:00:00"/>
    <s v="OT-14051"/>
    <x v="179"/>
    <x v="9"/>
    <s v="UN"/>
    <x v="1"/>
    <s v="INGRESO"/>
    <n v="19"/>
    <s v="May"/>
    <n v="2018"/>
  </r>
  <r>
    <d v="2018-06-18T00:00:00"/>
    <s v="OT-47877"/>
    <x v="569"/>
    <x v="472"/>
    <s v="UN"/>
    <x v="5"/>
    <s v="SALIDA"/>
    <n v="-8"/>
    <s v="Jun"/>
    <n v="2018"/>
  </r>
  <r>
    <d v="2018-03-08T00:00:00"/>
    <s v="OT-48699"/>
    <x v="640"/>
    <x v="265"/>
    <s v="UN"/>
    <x v="12"/>
    <s v="INGRESO"/>
    <n v="13"/>
    <s v="Mar"/>
    <n v="2018"/>
  </r>
  <r>
    <d v="2018-05-17T00:00:00"/>
    <s v="OT-46806"/>
    <x v="591"/>
    <x v="488"/>
    <s v="UN"/>
    <x v="9"/>
    <s v="INGRESO"/>
    <n v="13"/>
    <s v="May"/>
    <n v="2018"/>
  </r>
  <r>
    <d v="2018-02-25T00:00:00"/>
    <s v="OT-47472"/>
    <x v="992"/>
    <x v="672"/>
    <s v="UN"/>
    <x v="5"/>
    <s v="SALIDA"/>
    <n v="-15"/>
    <s v="Feb"/>
    <n v="2018"/>
  </r>
  <r>
    <d v="2018-05-24T00:00:00"/>
    <s v="OT-12348"/>
    <x v="864"/>
    <x v="673"/>
    <s v="UN"/>
    <x v="4"/>
    <s v="SALIDA"/>
    <n v="-10"/>
    <s v="May"/>
    <n v="2018"/>
  </r>
  <r>
    <d v="2018-05-08T00:00:00"/>
    <s v="OT-13704"/>
    <x v="273"/>
    <x v="247"/>
    <s v="UN"/>
    <x v="1"/>
    <s v="SALIDA"/>
    <n v="-11"/>
    <s v="May"/>
    <n v="2018"/>
  </r>
  <r>
    <d v="2018-02-16T00:00:00"/>
    <s v="OT-42988"/>
    <x v="9"/>
    <x v="8"/>
    <s v="UN"/>
    <x v="6"/>
    <s v="SALIDA"/>
    <n v="-10"/>
    <s v="Feb"/>
    <n v="2018"/>
  </r>
  <r>
    <d v="2018-06-23T00:00:00"/>
    <s v="OT-36140"/>
    <x v="293"/>
    <x v="265"/>
    <s v="UN"/>
    <x v="12"/>
    <s v="SALIDA"/>
    <n v="-14"/>
    <s v="Jun"/>
    <n v="2018"/>
  </r>
  <r>
    <d v="2018-06-07T00:00:00"/>
    <s v="OT-32384"/>
    <x v="745"/>
    <x v="594"/>
    <s v="UN"/>
    <x v="7"/>
    <s v="SALIDA"/>
    <n v="-13"/>
    <s v="Jun"/>
    <n v="2018"/>
  </r>
  <r>
    <d v="2018-02-01T00:00:00"/>
    <s v="OT-14596"/>
    <x v="438"/>
    <x v="377"/>
    <s v="UN"/>
    <x v="4"/>
    <s v="SALIDA"/>
    <n v="-20"/>
    <s v="Feb"/>
    <n v="2018"/>
  </r>
  <r>
    <d v="2018-01-02T00:00:00"/>
    <s v="OT-27743"/>
    <x v="131"/>
    <x v="123"/>
    <s v="UN"/>
    <x v="7"/>
    <s v="INGRESO"/>
    <n v="20"/>
    <s v="Ene"/>
    <n v="2018"/>
  </r>
  <r>
    <d v="2018-02-02T00:00:00"/>
    <s v="OT-41912"/>
    <x v="450"/>
    <x v="316"/>
    <s v="UN"/>
    <x v="7"/>
    <s v="SALIDA"/>
    <n v="-11"/>
    <s v="Feb"/>
    <n v="2018"/>
  </r>
  <r>
    <d v="2018-02-27T00:00:00"/>
    <s v="OT-22832"/>
    <x v="350"/>
    <x v="8"/>
    <s v="UN"/>
    <x v="9"/>
    <s v="SALIDA"/>
    <n v="-18"/>
    <s v="Feb"/>
    <n v="2018"/>
  </r>
  <r>
    <d v="2018-06-01T00:00:00"/>
    <s v="OT-37601"/>
    <x v="312"/>
    <x v="279"/>
    <s v="UN"/>
    <x v="7"/>
    <s v="SALIDA"/>
    <n v="-8"/>
    <s v="Jun"/>
    <n v="2018"/>
  </r>
  <r>
    <d v="2018-06-26T00:00:00"/>
    <s v="OT-31016"/>
    <x v="1026"/>
    <x v="680"/>
    <s v="UN"/>
    <x v="12"/>
    <s v="INGRESO"/>
    <n v="15"/>
    <s v="Jun"/>
    <n v="2018"/>
  </r>
  <r>
    <d v="2018-03-14T00:00:00"/>
    <s v="OT-18893"/>
    <x v="941"/>
    <x v="726"/>
    <s v="UN"/>
    <x v="4"/>
    <s v="INGRESO"/>
    <n v="17"/>
    <s v="Mar"/>
    <n v="2018"/>
  </r>
  <r>
    <d v="2018-03-27T00:00:00"/>
    <s v="OT-33864"/>
    <x v="833"/>
    <x v="652"/>
    <s v="UN"/>
    <x v="9"/>
    <s v="INGRESO"/>
    <n v="13"/>
    <s v="Mar"/>
    <n v="2018"/>
  </r>
  <r>
    <d v="2018-02-21T00:00:00"/>
    <s v="OT-45770"/>
    <x v="1027"/>
    <x v="779"/>
    <s v="UN"/>
    <x v="9"/>
    <s v="INGRESO"/>
    <n v="13"/>
    <s v="Feb"/>
    <n v="2018"/>
  </r>
  <r>
    <d v="2018-07-13T00:00:00"/>
    <s v="OT-33810"/>
    <x v="230"/>
    <x v="208"/>
    <s v="UN"/>
    <x v="7"/>
    <s v="SALIDA"/>
    <n v="-12"/>
    <s v="Jul"/>
    <n v="2018"/>
  </r>
  <r>
    <d v="2018-02-26T00:00:00"/>
    <s v="OT-13542"/>
    <x v="181"/>
    <x v="166"/>
    <s v="UN"/>
    <x v="8"/>
    <s v="SALIDA"/>
    <n v="-14"/>
    <s v="Feb"/>
    <n v="2018"/>
  </r>
  <r>
    <d v="2018-07-30T00:00:00"/>
    <s v="OT-18852"/>
    <x v="240"/>
    <x v="217"/>
    <s v="UN"/>
    <x v="4"/>
    <s v="SALIDA"/>
    <n v="-17"/>
    <s v="Jul"/>
    <n v="2018"/>
  </r>
  <r>
    <d v="2018-08-30T00:00:00"/>
    <s v="OT-46944"/>
    <x v="49"/>
    <x v="46"/>
    <s v="UN"/>
    <x v="6"/>
    <s v="INGRESO"/>
    <n v="10"/>
    <s v="Ago"/>
    <n v="2018"/>
  </r>
  <r>
    <d v="2018-07-02T00:00:00"/>
    <s v="OT-47612"/>
    <x v="806"/>
    <x v="57"/>
    <s v="UN"/>
    <x v="4"/>
    <s v="INGRESO"/>
    <n v="17"/>
    <s v="Jul"/>
    <n v="2018"/>
  </r>
  <r>
    <d v="2018-04-03T00:00:00"/>
    <s v="OT-29613"/>
    <x v="960"/>
    <x v="369"/>
    <s v="UN"/>
    <x v="1"/>
    <s v="SALIDA"/>
    <n v="-19"/>
    <s v="Abr"/>
    <n v="2018"/>
  </r>
  <r>
    <d v="2018-01-08T00:00:00"/>
    <s v="OT-13804"/>
    <x v="153"/>
    <x v="60"/>
    <s v="UN"/>
    <x v="12"/>
    <s v="INGRESO"/>
    <n v="18"/>
    <s v="Ene"/>
    <n v="2018"/>
  </r>
  <r>
    <d v="2018-03-28T00:00:00"/>
    <s v="OT-47122"/>
    <x v="881"/>
    <x v="14"/>
    <s v="UN"/>
    <x v="7"/>
    <s v="INGRESO"/>
    <n v="15"/>
    <s v="Mar"/>
    <n v="2018"/>
  </r>
  <r>
    <d v="2018-06-16T00:00:00"/>
    <s v="OT-20927"/>
    <x v="117"/>
    <x v="110"/>
    <s v="UN"/>
    <x v="8"/>
    <s v="SALIDA"/>
    <n v="-11"/>
    <s v="Jun"/>
    <n v="2018"/>
  </r>
  <r>
    <d v="2018-01-30T00:00:00"/>
    <s v="OT-19647"/>
    <x v="765"/>
    <x v="608"/>
    <s v="UN"/>
    <x v="0"/>
    <s v="INGRESO"/>
    <n v="17"/>
    <s v="Ene"/>
    <n v="2018"/>
  </r>
  <r>
    <d v="2018-07-06T00:00:00"/>
    <s v="OT-18884"/>
    <x v="794"/>
    <x v="73"/>
    <s v="UN"/>
    <x v="3"/>
    <s v="INGRESO"/>
    <n v="13"/>
    <s v="Jul"/>
    <n v="2018"/>
  </r>
  <r>
    <d v="2018-02-14T00:00:00"/>
    <s v="OT-11342"/>
    <x v="647"/>
    <x v="529"/>
    <s v="UN"/>
    <x v="10"/>
    <s v="SALIDA"/>
    <n v="-9"/>
    <s v="Feb"/>
    <n v="2018"/>
  </r>
  <r>
    <d v="2018-03-27T00:00:00"/>
    <s v="OT-44959"/>
    <x v="478"/>
    <x v="407"/>
    <s v="UN"/>
    <x v="4"/>
    <s v="SALIDA"/>
    <n v="-17"/>
    <s v="Mar"/>
    <n v="2018"/>
  </r>
  <r>
    <d v="2018-01-11T00:00:00"/>
    <s v="OT-10852"/>
    <x v="732"/>
    <x v="584"/>
    <s v="UN"/>
    <x v="9"/>
    <s v="INGRESO"/>
    <n v="10"/>
    <s v="Ene"/>
    <n v="2018"/>
  </r>
  <r>
    <d v="2018-01-02T00:00:00"/>
    <s v="OT-31992"/>
    <x v="211"/>
    <x v="192"/>
    <s v="UN"/>
    <x v="9"/>
    <s v="SALIDA"/>
    <n v="-17"/>
    <s v="Ene"/>
    <n v="2018"/>
  </r>
  <r>
    <d v="2018-08-16T00:00:00"/>
    <s v="OT-25581"/>
    <x v="548"/>
    <x v="51"/>
    <s v="UN"/>
    <x v="7"/>
    <s v="INGRESO"/>
    <n v="11"/>
    <s v="Ago"/>
    <n v="2018"/>
  </r>
  <r>
    <d v="2018-03-20T00:00:00"/>
    <s v="OT-47894"/>
    <x v="898"/>
    <x v="699"/>
    <s v="UN"/>
    <x v="9"/>
    <s v="INGRESO"/>
    <n v="20"/>
    <s v="Mar"/>
    <n v="2018"/>
  </r>
  <r>
    <d v="2018-05-14T00:00:00"/>
    <s v="OT-16510"/>
    <x v="727"/>
    <x v="224"/>
    <s v="UN"/>
    <x v="6"/>
    <s v="SALIDA"/>
    <n v="-11"/>
    <s v="May"/>
    <n v="2018"/>
  </r>
  <r>
    <d v="2018-04-16T00:00:00"/>
    <s v="OT-32116"/>
    <x v="253"/>
    <x v="230"/>
    <s v="UN"/>
    <x v="5"/>
    <s v="INGRESO"/>
    <n v="20"/>
    <s v="Abr"/>
    <n v="2018"/>
  </r>
  <r>
    <d v="2018-02-13T00:00:00"/>
    <s v="OT-23643"/>
    <x v="259"/>
    <x v="236"/>
    <s v="UN"/>
    <x v="9"/>
    <s v="INGRESO"/>
    <n v="10"/>
    <s v="Feb"/>
    <n v="2018"/>
  </r>
  <r>
    <d v="2018-07-06T00:00:00"/>
    <s v="OT-13235"/>
    <x v="846"/>
    <x v="661"/>
    <s v="UN"/>
    <x v="8"/>
    <s v="SALIDA"/>
    <n v="-5"/>
    <s v="Jul"/>
    <n v="2018"/>
  </r>
  <r>
    <d v="2018-06-17T00:00:00"/>
    <s v="OT-12803"/>
    <x v="668"/>
    <x v="149"/>
    <s v="UN"/>
    <x v="10"/>
    <s v="SALIDA"/>
    <n v="-14"/>
    <s v="Jun"/>
    <n v="2018"/>
  </r>
  <r>
    <d v="2018-07-02T00:00:00"/>
    <s v="OT-40276"/>
    <x v="360"/>
    <x v="321"/>
    <s v="UN"/>
    <x v="7"/>
    <s v="INGRESO"/>
    <n v="11"/>
    <s v="Jul"/>
    <n v="2018"/>
  </r>
  <r>
    <d v="2018-03-05T00:00:00"/>
    <s v="OT-24236"/>
    <x v="971"/>
    <x v="569"/>
    <s v="UN"/>
    <x v="8"/>
    <s v="INGRESO"/>
    <n v="10"/>
    <s v="Mar"/>
    <n v="2018"/>
  </r>
  <r>
    <d v="2018-06-19T00:00:00"/>
    <s v="OT-14460"/>
    <x v="235"/>
    <x v="213"/>
    <s v="UN"/>
    <x v="3"/>
    <s v="SALIDA"/>
    <n v="-12"/>
    <s v="Jun"/>
    <n v="2018"/>
  </r>
  <r>
    <d v="2018-06-02T00:00:00"/>
    <s v="OT-46484"/>
    <x v="545"/>
    <x v="213"/>
    <s v="UN"/>
    <x v="3"/>
    <s v="INGRESO"/>
    <n v="19"/>
    <s v="Jun"/>
    <n v="2018"/>
  </r>
  <r>
    <d v="2018-04-07T00:00:00"/>
    <s v="OT-37973"/>
    <x v="381"/>
    <x v="338"/>
    <s v="UN"/>
    <x v="9"/>
    <s v="SALIDA"/>
    <n v="-16"/>
    <s v="Abr"/>
    <n v="2018"/>
  </r>
  <r>
    <d v="2018-07-31T00:00:00"/>
    <s v="OT-23413"/>
    <x v="908"/>
    <x v="705"/>
    <s v="UN"/>
    <x v="9"/>
    <s v="SALIDA"/>
    <n v="-17"/>
    <s v="Jul"/>
    <n v="2018"/>
  </r>
  <r>
    <d v="2018-05-01T00:00:00"/>
    <s v="OT-27000"/>
    <x v="985"/>
    <x v="424"/>
    <s v="UN"/>
    <x v="4"/>
    <s v="SALIDA"/>
    <n v="-13"/>
    <s v="May"/>
    <n v="2018"/>
  </r>
  <r>
    <d v="2018-05-03T00:00:00"/>
    <s v="OT-29621"/>
    <x v="80"/>
    <x v="75"/>
    <s v="UN"/>
    <x v="7"/>
    <s v="INGRESO"/>
    <n v="18"/>
    <s v="May"/>
    <n v="2018"/>
  </r>
  <r>
    <d v="2018-01-12T00:00:00"/>
    <s v="OT-29652"/>
    <x v="220"/>
    <x v="199"/>
    <s v="UN"/>
    <x v="7"/>
    <s v="SALIDA"/>
    <n v="-13"/>
    <s v="Ene"/>
    <n v="2018"/>
  </r>
  <r>
    <d v="2018-05-24T00:00:00"/>
    <s v="OT-16826"/>
    <x v="857"/>
    <x v="669"/>
    <s v="UN"/>
    <x v="2"/>
    <s v="SALIDA"/>
    <n v="-19"/>
    <s v="May"/>
    <n v="2018"/>
  </r>
  <r>
    <d v="2018-08-16T00:00:00"/>
    <s v="OT-34355"/>
    <x v="88"/>
    <x v="83"/>
    <s v="UN"/>
    <x v="6"/>
    <s v="INGRESO"/>
    <n v="20"/>
    <s v="Ago"/>
    <n v="2018"/>
  </r>
  <r>
    <d v="2018-05-28T00:00:00"/>
    <s v="OT-32816"/>
    <x v="458"/>
    <x v="105"/>
    <s v="UN"/>
    <x v="1"/>
    <s v="INGRESO"/>
    <n v="13"/>
    <s v="May"/>
    <n v="2018"/>
  </r>
  <r>
    <d v="2018-01-17T00:00:00"/>
    <s v="OT-37867"/>
    <x v="831"/>
    <x v="38"/>
    <s v="UN"/>
    <x v="0"/>
    <s v="SALIDA"/>
    <n v="-13"/>
    <s v="Ene"/>
    <n v="2018"/>
  </r>
  <r>
    <d v="2018-08-04T00:00:00"/>
    <s v="OT-31652"/>
    <x v="345"/>
    <x v="308"/>
    <s v="UN"/>
    <x v="4"/>
    <s v="SALIDA"/>
    <n v="-16"/>
    <s v="Ago"/>
    <n v="2018"/>
  </r>
  <r>
    <d v="2018-07-11T00:00:00"/>
    <s v="OT-45630"/>
    <x v="211"/>
    <x v="192"/>
    <s v="UN"/>
    <x v="9"/>
    <s v="SALIDA"/>
    <n v="-19"/>
    <s v="Jul"/>
    <n v="2018"/>
  </r>
  <r>
    <d v="2018-01-20T00:00:00"/>
    <s v="OT-14977"/>
    <x v="708"/>
    <x v="569"/>
    <s v="UN"/>
    <x v="8"/>
    <s v="INGRESO"/>
    <n v="15"/>
    <s v="Ene"/>
    <n v="2018"/>
  </r>
  <r>
    <d v="2018-04-02T00:00:00"/>
    <s v="OT-31984"/>
    <x v="337"/>
    <x v="300"/>
    <s v="UN"/>
    <x v="9"/>
    <s v="SALIDA"/>
    <n v="-13"/>
    <s v="Abr"/>
    <n v="2018"/>
  </r>
  <r>
    <d v="2018-07-16T00:00:00"/>
    <s v="OT-42867"/>
    <x v="936"/>
    <x v="722"/>
    <s v="UN"/>
    <x v="8"/>
    <s v="INGRESO"/>
    <n v="16"/>
    <s v="Jul"/>
    <n v="2018"/>
  </r>
  <r>
    <d v="2018-06-12T00:00:00"/>
    <s v="OT-24014"/>
    <x v="585"/>
    <x v="482"/>
    <s v="UN"/>
    <x v="9"/>
    <s v="SALIDA"/>
    <n v="-6"/>
    <s v="Jun"/>
    <n v="2018"/>
  </r>
  <r>
    <d v="2018-03-27T00:00:00"/>
    <s v="OT-34579"/>
    <x v="417"/>
    <x v="361"/>
    <s v="UN"/>
    <x v="10"/>
    <s v="SALIDA"/>
    <n v="-13"/>
    <s v="Mar"/>
    <n v="2018"/>
  </r>
  <r>
    <d v="2018-05-14T00:00:00"/>
    <s v="OT-33379"/>
    <x v="534"/>
    <x v="125"/>
    <s v="UN"/>
    <x v="7"/>
    <s v="INGRESO"/>
    <n v="10"/>
    <s v="May"/>
    <n v="2018"/>
  </r>
  <r>
    <d v="2018-08-24T00:00:00"/>
    <s v="OT-48986"/>
    <x v="809"/>
    <x v="27"/>
    <s v="UN"/>
    <x v="6"/>
    <s v="SALIDA"/>
    <n v="-8"/>
    <s v="Ago"/>
    <n v="2018"/>
  </r>
  <r>
    <d v="2018-02-23T00:00:00"/>
    <s v="OT-17092"/>
    <x v="216"/>
    <x v="196"/>
    <s v="UN"/>
    <x v="4"/>
    <s v="INGRESO"/>
    <n v="16"/>
    <s v="Feb"/>
    <n v="2018"/>
  </r>
  <r>
    <d v="2018-04-26T00:00:00"/>
    <s v="OT-44900"/>
    <x v="530"/>
    <x v="346"/>
    <s v="UN"/>
    <x v="7"/>
    <s v="INGRESO"/>
    <n v="18"/>
    <s v="Abr"/>
    <n v="2018"/>
  </r>
  <r>
    <d v="2018-08-01T00:00:00"/>
    <s v="OT-21611"/>
    <x v="828"/>
    <x v="649"/>
    <s v="UN"/>
    <x v="4"/>
    <s v="INGRESO"/>
    <n v="19"/>
    <s v="Ago"/>
    <n v="2018"/>
  </r>
  <r>
    <d v="2018-01-30T00:00:00"/>
    <s v="OT-46614"/>
    <x v="89"/>
    <x v="84"/>
    <s v="UN"/>
    <x v="7"/>
    <s v="INGRESO"/>
    <n v="12"/>
    <s v="Ene"/>
    <n v="2018"/>
  </r>
  <r>
    <d v="2018-08-17T00:00:00"/>
    <s v="OT-41978"/>
    <x v="423"/>
    <x v="365"/>
    <s v="UN"/>
    <x v="5"/>
    <s v="SALIDA"/>
    <n v="-9"/>
    <s v="Ago"/>
    <n v="2018"/>
  </r>
  <r>
    <d v="2018-01-08T00:00:00"/>
    <s v="OT-20620"/>
    <x v="757"/>
    <x v="603"/>
    <s v="UN"/>
    <x v="7"/>
    <s v="SALIDA"/>
    <n v="-13"/>
    <s v="Ene"/>
    <n v="2018"/>
  </r>
  <r>
    <d v="2018-04-27T00:00:00"/>
    <s v="OT-47515"/>
    <x v="7"/>
    <x v="0"/>
    <s v="UN"/>
    <x v="0"/>
    <s v="SALIDA"/>
    <n v="-15"/>
    <s v="Abr"/>
    <n v="2018"/>
  </r>
  <r>
    <d v="2018-06-21T00:00:00"/>
    <s v="OT-32253"/>
    <x v="878"/>
    <x v="685"/>
    <s v="UN"/>
    <x v="12"/>
    <s v="SALIDA"/>
    <n v="-10"/>
    <s v="Jun"/>
    <n v="2018"/>
  </r>
  <r>
    <d v="2018-04-18T00:00:00"/>
    <s v="OT-44874"/>
    <x v="209"/>
    <x v="190"/>
    <s v="UN"/>
    <x v="9"/>
    <s v="SALIDA"/>
    <n v="-7"/>
    <s v="Abr"/>
    <n v="2018"/>
  </r>
  <r>
    <d v="2018-08-14T00:00:00"/>
    <s v="OT-14133"/>
    <x v="465"/>
    <x v="395"/>
    <s v="UN"/>
    <x v="4"/>
    <s v="SALIDA"/>
    <n v="-6"/>
    <s v="Ago"/>
    <n v="2018"/>
  </r>
  <r>
    <d v="2018-02-20T00:00:00"/>
    <s v="OT-48722"/>
    <x v="667"/>
    <x v="541"/>
    <s v="UN"/>
    <x v="7"/>
    <s v="INGRESO"/>
    <n v="10"/>
    <s v="Feb"/>
    <n v="2018"/>
  </r>
  <r>
    <d v="2018-04-13T00:00:00"/>
    <s v="OT-29524"/>
    <x v="346"/>
    <x v="97"/>
    <s v="UN"/>
    <x v="13"/>
    <s v="SALIDA"/>
    <n v="-6"/>
    <s v="Abr"/>
    <n v="2018"/>
  </r>
  <r>
    <d v="2018-02-19T00:00:00"/>
    <s v="OT-27710"/>
    <x v="1016"/>
    <x v="772"/>
    <s v="UN"/>
    <x v="4"/>
    <s v="INGRESO"/>
    <n v="15"/>
    <s v="Feb"/>
    <n v="2018"/>
  </r>
  <r>
    <d v="2018-03-02T00:00:00"/>
    <s v="OT-11155"/>
    <x v="623"/>
    <x v="512"/>
    <s v="UN"/>
    <x v="0"/>
    <s v="SALIDA"/>
    <n v="-10"/>
    <s v="Mar"/>
    <n v="2018"/>
  </r>
  <r>
    <d v="2018-05-10T00:00:00"/>
    <s v="OT-12007"/>
    <x v="15"/>
    <x v="14"/>
    <s v="UN"/>
    <x v="7"/>
    <s v="INGRESO"/>
    <n v="18"/>
    <s v="May"/>
    <n v="2018"/>
  </r>
  <r>
    <d v="2018-07-07T00:00:00"/>
    <s v="OT-47780"/>
    <x v="213"/>
    <x v="193"/>
    <s v="UN"/>
    <x v="9"/>
    <s v="INGRESO"/>
    <n v="20"/>
    <s v="Jul"/>
    <n v="2018"/>
  </r>
  <r>
    <d v="2018-01-03T00:00:00"/>
    <s v="OT-30311"/>
    <x v="828"/>
    <x v="649"/>
    <s v="UN"/>
    <x v="4"/>
    <s v="INGRESO"/>
    <n v="14"/>
    <s v="Ene"/>
    <n v="2018"/>
  </r>
  <r>
    <d v="2018-01-21T00:00:00"/>
    <s v="OT-38091"/>
    <x v="300"/>
    <x v="270"/>
    <s v="UN"/>
    <x v="7"/>
    <s v="SALIDA"/>
    <n v="-11"/>
    <s v="Ene"/>
    <n v="2018"/>
  </r>
  <r>
    <d v="2018-02-13T00:00:00"/>
    <s v="OT-28567"/>
    <x v="897"/>
    <x v="598"/>
    <s v="UN"/>
    <x v="7"/>
    <s v="SALIDA"/>
    <n v="-9"/>
    <s v="Feb"/>
    <n v="2018"/>
  </r>
  <r>
    <d v="2018-07-04T00:00:00"/>
    <s v="OT-11673"/>
    <x v="603"/>
    <x v="497"/>
    <s v="UN"/>
    <x v="4"/>
    <s v="INGRESO"/>
    <n v="20"/>
    <s v="Jul"/>
    <n v="2018"/>
  </r>
  <r>
    <d v="2018-01-23T00:00:00"/>
    <s v="OT-32696"/>
    <x v="905"/>
    <x v="703"/>
    <s v="UN"/>
    <x v="12"/>
    <s v="INGRESO"/>
    <n v="18"/>
    <s v="Ene"/>
    <n v="2018"/>
  </r>
  <r>
    <d v="2018-02-12T00:00:00"/>
    <s v="OT-33862"/>
    <x v="668"/>
    <x v="149"/>
    <s v="UN"/>
    <x v="10"/>
    <s v="SALIDA"/>
    <n v="-9"/>
    <s v="Feb"/>
    <n v="2018"/>
  </r>
  <r>
    <d v="2018-06-10T00:00:00"/>
    <s v="OT-34553"/>
    <x v="400"/>
    <x v="350"/>
    <s v="UN"/>
    <x v="7"/>
    <s v="INGRESO"/>
    <n v="10"/>
    <s v="Jun"/>
    <n v="2018"/>
  </r>
  <r>
    <d v="2018-03-04T00:00:00"/>
    <s v="OT-39511"/>
    <x v="581"/>
    <x v="14"/>
    <s v="UN"/>
    <x v="7"/>
    <s v="SALIDA"/>
    <n v="-5"/>
    <s v="Mar"/>
    <n v="2018"/>
  </r>
  <r>
    <d v="2018-01-24T00:00:00"/>
    <s v="OT-34140"/>
    <x v="186"/>
    <x v="171"/>
    <s v="UN"/>
    <x v="9"/>
    <s v="INGRESO"/>
    <n v="13"/>
    <s v="Ene"/>
    <n v="2018"/>
  </r>
  <r>
    <d v="2018-03-22T00:00:00"/>
    <s v="OT-31704"/>
    <x v="679"/>
    <x v="100"/>
    <s v="UN"/>
    <x v="7"/>
    <s v="SALIDA"/>
    <n v="-11"/>
    <s v="Mar"/>
    <n v="2018"/>
  </r>
  <r>
    <d v="2018-07-16T00:00:00"/>
    <s v="OT-26675"/>
    <x v="713"/>
    <x v="572"/>
    <s v="UN"/>
    <x v="4"/>
    <s v="INGRESO"/>
    <n v="10"/>
    <s v="Jul"/>
    <n v="2018"/>
  </r>
  <r>
    <d v="2018-06-30T00:00:00"/>
    <s v="OT-47441"/>
    <x v="19"/>
    <x v="17"/>
    <s v="UN"/>
    <x v="1"/>
    <s v="INGRESO"/>
    <n v="18"/>
    <s v="Jun"/>
    <n v="2018"/>
  </r>
  <r>
    <d v="2018-08-10T00:00:00"/>
    <s v="OT-23153"/>
    <x v="1014"/>
    <x v="337"/>
    <s v="UN"/>
    <x v="5"/>
    <s v="INGRESO"/>
    <n v="13"/>
    <s v="Ago"/>
    <n v="2018"/>
  </r>
  <r>
    <d v="2018-07-27T00:00:00"/>
    <s v="OT-10597"/>
    <x v="387"/>
    <x v="342"/>
    <s v="UN"/>
    <x v="12"/>
    <s v="INGRESO"/>
    <n v="11"/>
    <s v="Jul"/>
    <n v="2018"/>
  </r>
  <r>
    <d v="2018-03-21T00:00:00"/>
    <s v="OT-38450"/>
    <x v="723"/>
    <x v="578"/>
    <s v="UN"/>
    <x v="5"/>
    <s v="INGRESO"/>
    <n v="16"/>
    <s v="Mar"/>
    <n v="2018"/>
  </r>
  <r>
    <d v="2018-02-27T00:00:00"/>
    <s v="OT-47248"/>
    <x v="579"/>
    <x v="479"/>
    <s v="UN"/>
    <x v="2"/>
    <s v="SALIDA"/>
    <n v="-17"/>
    <s v="Feb"/>
    <n v="2018"/>
  </r>
  <r>
    <d v="2018-08-31T00:00:00"/>
    <s v="OT-48036"/>
    <x v="205"/>
    <x v="187"/>
    <s v="UN"/>
    <x v="12"/>
    <s v="INGRESO"/>
    <n v="14"/>
    <s v="Ago"/>
    <n v="2018"/>
  </r>
  <r>
    <d v="2018-04-27T00:00:00"/>
    <s v="OT-19539"/>
    <x v="731"/>
    <x v="284"/>
    <s v="UN"/>
    <x v="6"/>
    <s v="INGRESO"/>
    <n v="15"/>
    <s v="Abr"/>
    <n v="2018"/>
  </r>
  <r>
    <d v="2018-08-13T00:00:00"/>
    <s v="OT-14904"/>
    <x v="38"/>
    <x v="35"/>
    <s v="UN"/>
    <x v="4"/>
    <s v="SALIDA"/>
    <n v="-16"/>
    <s v="Ago"/>
    <n v="2018"/>
  </r>
  <r>
    <d v="2018-01-15T00:00:00"/>
    <s v="OT-36817"/>
    <x v="923"/>
    <x v="715"/>
    <s v="UN"/>
    <x v="2"/>
    <s v="INGRESO"/>
    <n v="19"/>
    <s v="Ene"/>
    <n v="2018"/>
  </r>
  <r>
    <d v="2018-01-20T00:00:00"/>
    <s v="OT-28858"/>
    <x v="781"/>
    <x v="620"/>
    <s v="UN"/>
    <x v="5"/>
    <s v="SALIDA"/>
    <n v="-10"/>
    <s v="Ene"/>
    <n v="2018"/>
  </r>
  <r>
    <d v="2018-03-26T00:00:00"/>
    <s v="OT-28906"/>
    <x v="516"/>
    <x v="433"/>
    <s v="UN"/>
    <x v="4"/>
    <s v="INGRESO"/>
    <n v="15"/>
    <s v="Mar"/>
    <n v="2018"/>
  </r>
  <r>
    <d v="2018-07-04T00:00:00"/>
    <s v="OT-29272"/>
    <x v="189"/>
    <x v="174"/>
    <s v="UN"/>
    <x v="4"/>
    <s v="INGRESO"/>
    <n v="12"/>
    <s v="Jul"/>
    <n v="2018"/>
  </r>
  <r>
    <d v="2018-05-10T00:00:00"/>
    <s v="OT-15391"/>
    <x v="716"/>
    <x v="574"/>
    <s v="UN"/>
    <x v="4"/>
    <s v="SALIDA"/>
    <n v="-14"/>
    <s v="May"/>
    <n v="2018"/>
  </r>
  <r>
    <d v="2018-05-28T00:00:00"/>
    <s v="OT-13341"/>
    <x v="306"/>
    <x v="274"/>
    <s v="UN"/>
    <x v="12"/>
    <s v="INGRESO"/>
    <n v="18"/>
    <s v="May"/>
    <n v="2018"/>
  </r>
  <r>
    <d v="2018-02-04T00:00:00"/>
    <s v="OT-17555"/>
    <x v="239"/>
    <x v="216"/>
    <s v="UN"/>
    <x v="9"/>
    <s v="INGRESO"/>
    <n v="16"/>
    <s v="Feb"/>
    <n v="2018"/>
  </r>
  <r>
    <d v="2018-03-15T00:00:00"/>
    <s v="OT-25114"/>
    <x v="859"/>
    <x v="671"/>
    <s v="UN"/>
    <x v="4"/>
    <s v="SALIDA"/>
    <n v="-14"/>
    <s v="Mar"/>
    <n v="2018"/>
  </r>
  <r>
    <d v="2018-06-02T00:00:00"/>
    <s v="OT-20322"/>
    <x v="462"/>
    <x v="393"/>
    <s v="UN"/>
    <x v="3"/>
    <s v="SALIDA"/>
    <n v="-18"/>
    <s v="Jun"/>
    <n v="2018"/>
  </r>
  <r>
    <d v="2018-02-08T00:00:00"/>
    <s v="OT-49607"/>
    <x v="846"/>
    <x v="661"/>
    <s v="UN"/>
    <x v="8"/>
    <s v="INGRESO"/>
    <n v="10"/>
    <s v="Feb"/>
    <n v="2018"/>
  </r>
  <r>
    <d v="2018-08-27T00:00:00"/>
    <s v="OT-12570"/>
    <x v="888"/>
    <x v="97"/>
    <s v="UN"/>
    <x v="13"/>
    <s v="INGRESO"/>
    <n v="13"/>
    <s v="Ago"/>
    <n v="2018"/>
  </r>
  <r>
    <d v="2018-04-23T00:00:00"/>
    <s v="OT-34021"/>
    <x v="872"/>
    <x v="680"/>
    <s v="UN"/>
    <x v="12"/>
    <s v="INGRESO"/>
    <n v="15"/>
    <s v="Abr"/>
    <n v="2018"/>
  </r>
  <r>
    <d v="2018-07-26T00:00:00"/>
    <s v="OT-21700"/>
    <x v="673"/>
    <x v="544"/>
    <s v="UN"/>
    <x v="4"/>
    <s v="INGRESO"/>
    <n v="14"/>
    <s v="Jul"/>
    <n v="2018"/>
  </r>
  <r>
    <d v="2018-06-04T00:00:00"/>
    <s v="OT-41996"/>
    <x v="509"/>
    <x v="428"/>
    <s v="UN"/>
    <x v="10"/>
    <s v="SALIDA"/>
    <n v="-8"/>
    <s v="Jun"/>
    <n v="2018"/>
  </r>
  <r>
    <d v="2018-07-17T00:00:00"/>
    <s v="OT-30780"/>
    <x v="901"/>
    <x v="700"/>
    <s v="UN"/>
    <x v="10"/>
    <s v="SALIDA"/>
    <n v="-8"/>
    <s v="Jul"/>
    <n v="2018"/>
  </r>
  <r>
    <d v="2018-08-01T00:00:00"/>
    <s v="OT-43373"/>
    <x v="978"/>
    <x v="115"/>
    <s v="UN"/>
    <x v="7"/>
    <s v="INGRESO"/>
    <n v="14"/>
    <s v="Ago"/>
    <n v="2018"/>
  </r>
  <r>
    <d v="2018-05-29T00:00:00"/>
    <s v="OT-33204"/>
    <x v="96"/>
    <x v="91"/>
    <s v="UN"/>
    <x v="3"/>
    <s v="SALIDA"/>
    <n v="-12"/>
    <s v="May"/>
    <n v="2018"/>
  </r>
  <r>
    <d v="2018-06-26T00:00:00"/>
    <s v="OT-37718"/>
    <x v="542"/>
    <x v="17"/>
    <s v="UN"/>
    <x v="1"/>
    <s v="INGRESO"/>
    <n v="13"/>
    <s v="Jun"/>
    <n v="2018"/>
  </r>
  <r>
    <d v="2018-04-02T00:00:00"/>
    <s v="OT-40889"/>
    <x v="847"/>
    <x v="662"/>
    <s v="UN"/>
    <x v="9"/>
    <s v="SALIDA"/>
    <n v="-9"/>
    <s v="Abr"/>
    <n v="2018"/>
  </r>
  <r>
    <d v="2018-06-13T00:00:00"/>
    <s v="OT-24863"/>
    <x v="617"/>
    <x v="506"/>
    <s v="UN"/>
    <x v="2"/>
    <s v="SALIDA"/>
    <n v="-12"/>
    <s v="Jun"/>
    <n v="2018"/>
  </r>
  <r>
    <d v="2018-08-30T00:00:00"/>
    <s v="OT-24221"/>
    <x v="352"/>
    <x v="313"/>
    <s v="UN"/>
    <x v="12"/>
    <s v="INGRESO"/>
    <n v="14"/>
    <s v="Ago"/>
    <n v="2018"/>
  </r>
  <r>
    <d v="2018-05-30T00:00:00"/>
    <s v="OT-20690"/>
    <x v="345"/>
    <x v="308"/>
    <s v="UN"/>
    <x v="4"/>
    <s v="SALIDA"/>
    <n v="-11"/>
    <s v="May"/>
    <n v="2018"/>
  </r>
  <r>
    <d v="2018-04-20T00:00:00"/>
    <s v="OT-13445"/>
    <x v="243"/>
    <x v="220"/>
    <s v="UN"/>
    <x v="4"/>
    <s v="SALIDA"/>
    <n v="-14"/>
    <s v="Abr"/>
    <n v="2018"/>
  </r>
  <r>
    <d v="2018-04-05T00:00:00"/>
    <s v="OT-13929"/>
    <x v="17"/>
    <x v="16"/>
    <s v="UN"/>
    <x v="9"/>
    <s v="SALIDA"/>
    <n v="-13"/>
    <s v="Abr"/>
    <n v="2018"/>
  </r>
  <r>
    <d v="2018-04-10T00:00:00"/>
    <s v="OT-48046"/>
    <x v="307"/>
    <x v="275"/>
    <s v="UN"/>
    <x v="7"/>
    <s v="SALIDA"/>
    <n v="-9"/>
    <s v="Abr"/>
    <n v="2018"/>
  </r>
  <r>
    <d v="2018-03-14T00:00:00"/>
    <s v="OT-38097"/>
    <x v="748"/>
    <x v="597"/>
    <s v="UN"/>
    <x v="12"/>
    <s v="SALIDA"/>
    <n v="-9"/>
    <s v="Mar"/>
    <n v="2018"/>
  </r>
  <r>
    <d v="2018-07-07T00:00:00"/>
    <s v="OT-46071"/>
    <x v="1028"/>
    <x v="780"/>
    <s v="UN"/>
    <x v="4"/>
    <s v="INGRESO"/>
    <n v="18"/>
    <s v="Jul"/>
    <n v="2018"/>
  </r>
  <r>
    <d v="2018-06-18T00:00:00"/>
    <s v="OT-38472"/>
    <x v="492"/>
    <x v="418"/>
    <s v="UN"/>
    <x v="8"/>
    <s v="INGRESO"/>
    <n v="10"/>
    <s v="Jun"/>
    <n v="2018"/>
  </r>
  <r>
    <d v="2018-06-27T00:00:00"/>
    <s v="OT-38016"/>
    <x v="835"/>
    <x v="653"/>
    <s v="UN"/>
    <x v="9"/>
    <s v="INGRESO"/>
    <n v="18"/>
    <s v="Jun"/>
    <n v="2018"/>
  </r>
  <r>
    <d v="2018-02-02T00:00:00"/>
    <s v="OT-45428"/>
    <x v="556"/>
    <x v="461"/>
    <s v="UN"/>
    <x v="7"/>
    <s v="INGRESO"/>
    <n v="15"/>
    <s v="Feb"/>
    <n v="2018"/>
  </r>
  <r>
    <d v="2018-04-02T00:00:00"/>
    <s v="OT-34976"/>
    <x v="362"/>
    <x v="322"/>
    <s v="UN"/>
    <x v="4"/>
    <s v="SALIDA"/>
    <n v="-15"/>
    <s v="Abr"/>
    <n v="2018"/>
  </r>
  <r>
    <d v="2018-01-31T00:00:00"/>
    <s v="OT-34281"/>
    <x v="314"/>
    <x v="281"/>
    <s v="UN"/>
    <x v="4"/>
    <s v="SALIDA"/>
    <n v="-19"/>
    <s v="Ene"/>
    <n v="2018"/>
  </r>
  <r>
    <d v="2018-02-10T00:00:00"/>
    <s v="OT-18009"/>
    <x v="190"/>
    <x v="175"/>
    <s v="UN"/>
    <x v="10"/>
    <s v="SALIDA"/>
    <n v="-6"/>
    <s v="Feb"/>
    <n v="2018"/>
  </r>
  <r>
    <d v="2018-05-17T00:00:00"/>
    <s v="OT-37325"/>
    <x v="809"/>
    <x v="27"/>
    <s v="UN"/>
    <x v="6"/>
    <s v="INGRESO"/>
    <n v="12"/>
    <s v="May"/>
    <n v="2018"/>
  </r>
  <r>
    <d v="2018-06-23T00:00:00"/>
    <s v="OT-29158"/>
    <x v="193"/>
    <x v="65"/>
    <s v="UN"/>
    <x v="6"/>
    <s v="SALIDA"/>
    <n v="-19"/>
    <s v="Jun"/>
    <n v="2018"/>
  </r>
  <r>
    <d v="2018-07-26T00:00:00"/>
    <s v="OT-48664"/>
    <x v="622"/>
    <x v="511"/>
    <s v="UN"/>
    <x v="9"/>
    <s v="SALIDA"/>
    <n v="-8"/>
    <s v="Jul"/>
    <n v="2018"/>
  </r>
  <r>
    <d v="2018-03-05T00:00:00"/>
    <s v="OT-21400"/>
    <x v="459"/>
    <x v="90"/>
    <s v="UN"/>
    <x v="7"/>
    <s v="SALIDA"/>
    <n v="-20"/>
    <s v="Mar"/>
    <n v="2018"/>
  </r>
  <r>
    <d v="2018-08-28T00:00:00"/>
    <s v="OT-42419"/>
    <x v="563"/>
    <x v="467"/>
    <s v="UN"/>
    <x v="2"/>
    <s v="INGRESO"/>
    <n v="12"/>
    <s v="Ago"/>
    <n v="2018"/>
  </r>
  <r>
    <d v="2018-03-20T00:00:00"/>
    <s v="OT-13215"/>
    <x v="74"/>
    <x v="69"/>
    <s v="UN"/>
    <x v="4"/>
    <s v="INGRESO"/>
    <n v="18"/>
    <s v="Mar"/>
    <n v="2018"/>
  </r>
  <r>
    <d v="2018-05-02T00:00:00"/>
    <s v="OT-12971"/>
    <x v="173"/>
    <x v="40"/>
    <s v="UN"/>
    <x v="7"/>
    <s v="SALIDA"/>
    <n v="-12"/>
    <s v="May"/>
    <n v="2018"/>
  </r>
  <r>
    <d v="2018-04-14T00:00:00"/>
    <s v="OT-30844"/>
    <x v="630"/>
    <x v="515"/>
    <s v="UN"/>
    <x v="8"/>
    <s v="SALIDA"/>
    <n v="-13"/>
    <s v="Abr"/>
    <n v="2018"/>
  </r>
  <r>
    <d v="2018-04-08T00:00:00"/>
    <s v="OT-29678"/>
    <x v="495"/>
    <x v="53"/>
    <s v="UN"/>
    <x v="4"/>
    <s v="INGRESO"/>
    <n v="10"/>
    <s v="Abr"/>
    <n v="2018"/>
  </r>
  <r>
    <d v="2018-04-01T00:00:00"/>
    <s v="OT-21710"/>
    <x v="571"/>
    <x v="474"/>
    <s v="UN"/>
    <x v="10"/>
    <s v="INGRESO"/>
    <n v="16"/>
    <s v="Abr"/>
    <n v="2018"/>
  </r>
  <r>
    <d v="2018-06-19T00:00:00"/>
    <s v="OT-18518"/>
    <x v="1015"/>
    <x v="771"/>
    <s v="UN"/>
    <x v="9"/>
    <s v="SALIDA"/>
    <n v="-5"/>
    <s v="Jun"/>
    <n v="2018"/>
  </r>
  <r>
    <d v="2018-03-30T00:00:00"/>
    <s v="OT-14705"/>
    <x v="985"/>
    <x v="424"/>
    <s v="UN"/>
    <x v="4"/>
    <s v="INGRESO"/>
    <n v="18"/>
    <s v="Mar"/>
    <n v="2018"/>
  </r>
  <r>
    <d v="2018-03-04T00:00:00"/>
    <s v="OT-26706"/>
    <x v="653"/>
    <x v="533"/>
    <s v="UN"/>
    <x v="5"/>
    <s v="INGRESO"/>
    <n v="17"/>
    <s v="Mar"/>
    <n v="2018"/>
  </r>
  <r>
    <d v="2018-08-19T00:00:00"/>
    <s v="OT-18129"/>
    <x v="435"/>
    <x v="125"/>
    <s v="UN"/>
    <x v="7"/>
    <s v="INGRESO"/>
    <n v="10"/>
    <s v="Ago"/>
    <n v="2018"/>
  </r>
  <r>
    <d v="2018-04-23T00:00:00"/>
    <s v="OT-16594"/>
    <x v="469"/>
    <x v="398"/>
    <s v="UN"/>
    <x v="12"/>
    <s v="INGRESO"/>
    <n v="14"/>
    <s v="Abr"/>
    <n v="2018"/>
  </r>
  <r>
    <d v="2018-07-18T00:00:00"/>
    <s v="OT-32066"/>
    <x v="623"/>
    <x v="512"/>
    <s v="UN"/>
    <x v="0"/>
    <s v="INGRESO"/>
    <n v="13"/>
    <s v="Jul"/>
    <n v="2018"/>
  </r>
  <r>
    <d v="2018-04-29T00:00:00"/>
    <s v="OT-14373"/>
    <x v="310"/>
    <x v="277"/>
    <s v="UN"/>
    <x v="2"/>
    <s v="SALIDA"/>
    <n v="-11"/>
    <s v="Abr"/>
    <n v="2018"/>
  </r>
  <r>
    <d v="2018-01-10T00:00:00"/>
    <s v="OT-34571"/>
    <x v="122"/>
    <x v="115"/>
    <s v="UN"/>
    <x v="7"/>
    <s v="SALIDA"/>
    <n v="-17"/>
    <s v="Ene"/>
    <n v="2018"/>
  </r>
  <r>
    <d v="2018-06-03T00:00:00"/>
    <s v="OT-10477"/>
    <x v="460"/>
    <x v="391"/>
    <s v="UN"/>
    <x v="4"/>
    <s v="INGRESO"/>
    <n v="17"/>
    <s v="Jun"/>
    <n v="2018"/>
  </r>
  <r>
    <d v="2018-02-06T00:00:00"/>
    <s v="OT-12355"/>
    <x v="550"/>
    <x v="456"/>
    <s v="UN"/>
    <x v="4"/>
    <s v="INGRESO"/>
    <n v="19"/>
    <s v="Feb"/>
    <n v="2018"/>
  </r>
  <r>
    <d v="2018-03-24T00:00:00"/>
    <s v="OT-40361"/>
    <x v="468"/>
    <x v="397"/>
    <s v="UN"/>
    <x v="7"/>
    <s v="INGRESO"/>
    <n v="18"/>
    <s v="Mar"/>
    <n v="2018"/>
  </r>
  <r>
    <d v="2018-04-11T00:00:00"/>
    <s v="OT-42991"/>
    <x v="528"/>
    <x v="442"/>
    <s v="UN"/>
    <x v="9"/>
    <s v="INGRESO"/>
    <n v="14"/>
    <s v="Abr"/>
    <n v="2018"/>
  </r>
  <r>
    <d v="2018-01-20T00:00:00"/>
    <s v="OT-33628"/>
    <x v="784"/>
    <x v="615"/>
    <s v="UN"/>
    <x v="8"/>
    <s v="INGRESO"/>
    <n v="16"/>
    <s v="Ene"/>
    <n v="2018"/>
  </r>
  <r>
    <d v="2018-05-08T00:00:00"/>
    <s v="OT-16702"/>
    <x v="307"/>
    <x v="275"/>
    <s v="UN"/>
    <x v="7"/>
    <s v="SALIDA"/>
    <n v="-15"/>
    <s v="May"/>
    <n v="2018"/>
  </r>
  <r>
    <d v="2018-08-24T00:00:00"/>
    <s v="OT-21646"/>
    <x v="136"/>
    <x v="128"/>
    <s v="UN"/>
    <x v="6"/>
    <s v="SALIDA"/>
    <n v="-9"/>
    <s v="Ago"/>
    <n v="2018"/>
  </r>
  <r>
    <d v="2018-07-17T00:00:00"/>
    <s v="OT-24868"/>
    <x v="341"/>
    <x v="304"/>
    <s v="UN"/>
    <x v="4"/>
    <s v="SALIDA"/>
    <n v="-7"/>
    <s v="Jul"/>
    <n v="2018"/>
  </r>
  <r>
    <d v="2018-06-19T00:00:00"/>
    <s v="OT-13692"/>
    <x v="279"/>
    <x v="253"/>
    <s v="UN"/>
    <x v="7"/>
    <s v="SALIDA"/>
    <n v="-14"/>
    <s v="Jun"/>
    <n v="2018"/>
  </r>
  <r>
    <d v="2018-03-08T00:00:00"/>
    <s v="OT-48389"/>
    <x v="935"/>
    <x v="721"/>
    <s v="UN"/>
    <x v="12"/>
    <s v="SALIDA"/>
    <n v="-14"/>
    <s v="Mar"/>
    <n v="2018"/>
  </r>
  <r>
    <d v="2018-03-12T00:00:00"/>
    <s v="OT-36454"/>
    <x v="450"/>
    <x v="316"/>
    <s v="UN"/>
    <x v="7"/>
    <s v="INGRESO"/>
    <n v="11"/>
    <s v="Mar"/>
    <n v="2018"/>
  </r>
  <r>
    <d v="2018-02-15T00:00:00"/>
    <s v="OT-33182"/>
    <x v="545"/>
    <x v="213"/>
    <s v="UN"/>
    <x v="3"/>
    <s v="SALIDA"/>
    <n v="-13"/>
    <s v="Feb"/>
    <n v="2018"/>
  </r>
  <r>
    <d v="2018-05-02T00:00:00"/>
    <s v="OT-33151"/>
    <x v="347"/>
    <x v="309"/>
    <s v="UN"/>
    <x v="10"/>
    <s v="SALIDA"/>
    <n v="-17"/>
    <s v="May"/>
    <n v="2018"/>
  </r>
  <r>
    <d v="2018-08-04T00:00:00"/>
    <s v="OT-46120"/>
    <x v="530"/>
    <x v="346"/>
    <s v="UN"/>
    <x v="7"/>
    <s v="SALIDA"/>
    <n v="-20"/>
    <s v="Ago"/>
    <n v="2018"/>
  </r>
  <r>
    <d v="2018-01-22T00:00:00"/>
    <s v="OT-33844"/>
    <x v="198"/>
    <x v="49"/>
    <s v="UN"/>
    <x v="8"/>
    <s v="SALIDA"/>
    <n v="-10"/>
    <s v="Ene"/>
    <n v="2018"/>
  </r>
  <r>
    <d v="2018-05-18T00:00:00"/>
    <s v="OT-26527"/>
    <x v="489"/>
    <x v="415"/>
    <s v="UN"/>
    <x v="2"/>
    <s v="INGRESO"/>
    <n v="11"/>
    <s v="May"/>
    <n v="2018"/>
  </r>
  <r>
    <d v="2018-04-18T00:00:00"/>
    <s v="OT-43798"/>
    <x v="372"/>
    <x v="331"/>
    <s v="UN"/>
    <x v="7"/>
    <s v="INGRESO"/>
    <n v="16"/>
    <s v="Abr"/>
    <n v="2018"/>
  </r>
  <r>
    <d v="2018-08-17T00:00:00"/>
    <s v="OT-10105"/>
    <x v="611"/>
    <x v="503"/>
    <s v="UN"/>
    <x v="3"/>
    <s v="SALIDA"/>
    <n v="-8"/>
    <s v="Ago"/>
    <n v="2018"/>
  </r>
  <r>
    <d v="2018-04-25T00:00:00"/>
    <s v="OT-38004"/>
    <x v="498"/>
    <x v="363"/>
    <s v="UN"/>
    <x v="7"/>
    <s v="INGRESO"/>
    <n v="16"/>
    <s v="Abr"/>
    <n v="2018"/>
  </r>
  <r>
    <d v="2018-06-10T00:00:00"/>
    <s v="OT-10986"/>
    <x v="570"/>
    <x v="473"/>
    <s v="UN"/>
    <x v="2"/>
    <s v="SALIDA"/>
    <n v="-9"/>
    <s v="Jun"/>
    <n v="2018"/>
  </r>
  <r>
    <d v="2018-08-14T00:00:00"/>
    <s v="OT-35020"/>
    <x v="483"/>
    <x v="410"/>
    <s v="UN"/>
    <x v="4"/>
    <s v="SALIDA"/>
    <n v="-8"/>
    <s v="Ago"/>
    <n v="2018"/>
  </r>
  <r>
    <d v="2018-08-30T00:00:00"/>
    <s v="OT-29308"/>
    <x v="567"/>
    <x v="347"/>
    <s v="UN"/>
    <x v="4"/>
    <s v="INGRESO"/>
    <n v="16"/>
    <s v="Ago"/>
    <n v="2018"/>
  </r>
  <r>
    <d v="2018-07-01T00:00:00"/>
    <s v="OT-48352"/>
    <x v="688"/>
    <x v="556"/>
    <s v="UN"/>
    <x v="0"/>
    <s v="INGRESO"/>
    <n v="14"/>
    <s v="Jul"/>
    <n v="2018"/>
  </r>
  <r>
    <d v="2018-03-22T00:00:00"/>
    <s v="OT-43727"/>
    <x v="518"/>
    <x v="434"/>
    <s v="UN"/>
    <x v="12"/>
    <s v="SALIDA"/>
    <n v="-9"/>
    <s v="Mar"/>
    <n v="2018"/>
  </r>
  <r>
    <d v="2018-06-23T00:00:00"/>
    <s v="OT-15957"/>
    <x v="467"/>
    <x v="396"/>
    <s v="UN"/>
    <x v="9"/>
    <s v="INGRESO"/>
    <n v="10"/>
    <s v="Jun"/>
    <n v="2018"/>
  </r>
  <r>
    <d v="2018-07-18T00:00:00"/>
    <s v="OT-33905"/>
    <x v="456"/>
    <x v="389"/>
    <s v="UN"/>
    <x v="4"/>
    <s v="INGRESO"/>
    <n v="19"/>
    <s v="Jul"/>
    <n v="2018"/>
  </r>
  <r>
    <d v="2018-04-25T00:00:00"/>
    <s v="OT-41417"/>
    <x v="51"/>
    <x v="48"/>
    <s v="UN"/>
    <x v="10"/>
    <s v="SALIDA"/>
    <n v="-8"/>
    <s v="Abr"/>
    <n v="2018"/>
  </r>
  <r>
    <d v="2018-07-02T00:00:00"/>
    <s v="OT-28574"/>
    <x v="273"/>
    <x v="247"/>
    <s v="UN"/>
    <x v="1"/>
    <s v="INGRESO"/>
    <n v="20"/>
    <s v="Jul"/>
    <n v="2018"/>
  </r>
  <r>
    <d v="2018-03-28T00:00:00"/>
    <s v="OT-21507"/>
    <x v="894"/>
    <x v="698"/>
    <s v="UN"/>
    <x v="12"/>
    <s v="INGRESO"/>
    <n v="16"/>
    <s v="Mar"/>
    <n v="2018"/>
  </r>
  <r>
    <d v="2018-04-13T00:00:00"/>
    <s v="OT-41359"/>
    <x v="108"/>
    <x v="102"/>
    <s v="UN"/>
    <x v="3"/>
    <s v="INGRESO"/>
    <n v="16"/>
    <s v="Abr"/>
    <n v="2018"/>
  </r>
  <r>
    <d v="2018-07-20T00:00:00"/>
    <s v="OT-35890"/>
    <x v="632"/>
    <x v="517"/>
    <s v="UN"/>
    <x v="13"/>
    <s v="INGRESO"/>
    <n v="13"/>
    <s v="Jul"/>
    <n v="2018"/>
  </r>
  <r>
    <d v="2018-05-06T00:00:00"/>
    <s v="OT-20019"/>
    <x v="1029"/>
    <x v="431"/>
    <s v="UN"/>
    <x v="4"/>
    <s v="INGRESO"/>
    <n v="12"/>
    <s v="May"/>
    <n v="2018"/>
  </r>
  <r>
    <d v="2018-04-17T00:00:00"/>
    <s v="OT-20204"/>
    <x v="969"/>
    <x v="744"/>
    <s v="UN"/>
    <x v="7"/>
    <s v="INGRESO"/>
    <n v="15"/>
    <s v="Abr"/>
    <n v="2018"/>
  </r>
  <r>
    <d v="2018-02-14T00:00:00"/>
    <s v="OT-41347"/>
    <x v="299"/>
    <x v="269"/>
    <s v="UN"/>
    <x v="2"/>
    <s v="SALIDA"/>
    <n v="-15"/>
    <s v="Feb"/>
    <n v="2018"/>
  </r>
  <r>
    <d v="2018-07-21T00:00:00"/>
    <s v="OT-28102"/>
    <x v="698"/>
    <x v="457"/>
    <s v="UN"/>
    <x v="9"/>
    <s v="SALIDA"/>
    <n v="-20"/>
    <s v="Jul"/>
    <n v="2018"/>
  </r>
  <r>
    <d v="2018-08-08T00:00:00"/>
    <s v="OT-10471"/>
    <x v="19"/>
    <x v="17"/>
    <s v="UN"/>
    <x v="1"/>
    <s v="INGRESO"/>
    <n v="16"/>
    <s v="Ago"/>
    <n v="2018"/>
  </r>
  <r>
    <d v="2018-07-10T00:00:00"/>
    <s v="OT-21162"/>
    <x v="1030"/>
    <x v="781"/>
    <s v="UN"/>
    <x v="4"/>
    <s v="INGRESO"/>
    <n v="11"/>
    <s v="Jul"/>
    <n v="2018"/>
  </r>
  <r>
    <d v="2018-07-22T00:00:00"/>
    <s v="OT-24635"/>
    <x v="717"/>
    <x v="29"/>
    <s v="UN"/>
    <x v="7"/>
    <s v="INGRESO"/>
    <n v="16"/>
    <s v="Jul"/>
    <n v="2018"/>
  </r>
  <r>
    <d v="2018-02-05T00:00:00"/>
    <s v="OT-31910"/>
    <x v="12"/>
    <x v="11"/>
    <s v="UN"/>
    <x v="7"/>
    <s v="SALIDA"/>
    <n v="-15"/>
    <s v="Feb"/>
    <n v="2018"/>
  </r>
  <r>
    <d v="2018-08-21T00:00:00"/>
    <s v="OT-27970"/>
    <x v="258"/>
    <x v="235"/>
    <s v="UN"/>
    <x v="10"/>
    <s v="SALIDA"/>
    <n v="-5"/>
    <s v="Ago"/>
    <n v="2018"/>
  </r>
  <r>
    <d v="2018-05-17T00:00:00"/>
    <s v="OT-18570"/>
    <x v="468"/>
    <x v="397"/>
    <s v="UN"/>
    <x v="7"/>
    <s v="INGRESO"/>
    <n v="20"/>
    <s v="May"/>
    <n v="2018"/>
  </r>
  <r>
    <d v="2018-08-08T00:00:00"/>
    <s v="OT-35671"/>
    <x v="992"/>
    <x v="672"/>
    <s v="UN"/>
    <x v="5"/>
    <s v="SALIDA"/>
    <n v="-7"/>
    <s v="Ago"/>
    <n v="2018"/>
  </r>
  <r>
    <d v="2018-01-21T00:00:00"/>
    <s v="OT-20523"/>
    <x v="147"/>
    <x v="138"/>
    <s v="UN"/>
    <x v="8"/>
    <s v="SALIDA"/>
    <n v="-20"/>
    <s v="Ene"/>
    <n v="2018"/>
  </r>
  <r>
    <d v="2018-08-02T00:00:00"/>
    <s v="OT-18659"/>
    <x v="426"/>
    <x v="368"/>
    <s v="UN"/>
    <x v="4"/>
    <s v="INGRESO"/>
    <n v="15"/>
    <s v="Ago"/>
    <n v="2018"/>
  </r>
  <r>
    <d v="2018-04-22T00:00:00"/>
    <s v="OT-39367"/>
    <x v="474"/>
    <x v="403"/>
    <s v="UN"/>
    <x v="4"/>
    <s v="SALIDA"/>
    <n v="-18"/>
    <s v="Abr"/>
    <n v="2018"/>
  </r>
  <r>
    <d v="2018-07-01T00:00:00"/>
    <s v="OT-27108"/>
    <x v="234"/>
    <x v="212"/>
    <s v="UN"/>
    <x v="3"/>
    <s v="INGRESO"/>
    <n v="10"/>
    <s v="Jul"/>
    <n v="2018"/>
  </r>
  <r>
    <d v="2018-06-24T00:00:00"/>
    <s v="OT-16835"/>
    <x v="548"/>
    <x v="51"/>
    <s v="UN"/>
    <x v="7"/>
    <s v="INGRESO"/>
    <n v="19"/>
    <s v="Jun"/>
    <n v="2018"/>
  </r>
  <r>
    <d v="2018-05-01T00:00:00"/>
    <s v="OT-28418"/>
    <x v="885"/>
    <x v="691"/>
    <s v="UN"/>
    <x v="3"/>
    <s v="INGRESO"/>
    <n v="16"/>
    <s v="May"/>
    <n v="2018"/>
  </r>
  <r>
    <d v="2018-07-07T00:00:00"/>
    <s v="OT-39886"/>
    <x v="623"/>
    <x v="512"/>
    <s v="UN"/>
    <x v="0"/>
    <s v="SALIDA"/>
    <n v="-8"/>
    <s v="Jul"/>
    <n v="2018"/>
  </r>
  <r>
    <d v="2018-07-09T00:00:00"/>
    <s v="OT-30809"/>
    <x v="643"/>
    <x v="421"/>
    <s v="UN"/>
    <x v="7"/>
    <s v="SALIDA"/>
    <n v="-11"/>
    <s v="Jul"/>
    <n v="2018"/>
  </r>
  <r>
    <d v="2018-06-21T00:00:00"/>
    <s v="OT-44499"/>
    <x v="136"/>
    <x v="128"/>
    <s v="UN"/>
    <x v="6"/>
    <s v="SALIDA"/>
    <n v="-10"/>
    <s v="Jun"/>
    <n v="2018"/>
  </r>
  <r>
    <d v="2018-01-26T00:00:00"/>
    <s v="OT-44488"/>
    <x v="906"/>
    <x v="147"/>
    <s v="UN"/>
    <x v="10"/>
    <s v="SALIDA"/>
    <n v="-18"/>
    <s v="Ene"/>
    <n v="2018"/>
  </r>
  <r>
    <d v="2018-08-24T00:00:00"/>
    <s v="OT-17539"/>
    <x v="229"/>
    <x v="207"/>
    <s v="UN"/>
    <x v="4"/>
    <s v="SALIDA"/>
    <n v="-15"/>
    <s v="Ago"/>
    <n v="2018"/>
  </r>
  <r>
    <d v="2018-04-03T00:00:00"/>
    <s v="OT-49379"/>
    <x v="151"/>
    <x v="142"/>
    <s v="UN"/>
    <x v="1"/>
    <s v="SALIDA"/>
    <n v="-17"/>
    <s v="Abr"/>
    <n v="2018"/>
  </r>
  <r>
    <d v="2018-08-08T00:00:00"/>
    <s v="OT-32754"/>
    <x v="977"/>
    <x v="749"/>
    <s v="UN"/>
    <x v="9"/>
    <s v="SALIDA"/>
    <n v="-5"/>
    <s v="Ago"/>
    <n v="2018"/>
  </r>
  <r>
    <d v="2018-07-06T00:00:00"/>
    <s v="OT-14756"/>
    <x v="627"/>
    <x v="14"/>
    <s v="UN"/>
    <x v="7"/>
    <s v="SALIDA"/>
    <n v="-7"/>
    <s v="Jul"/>
    <n v="2018"/>
  </r>
  <r>
    <d v="2018-03-06T00:00:00"/>
    <s v="OT-23258"/>
    <x v="1031"/>
    <x v="106"/>
    <s v="UN"/>
    <x v="3"/>
    <s v="INGRESO"/>
    <n v="19"/>
    <s v="Mar"/>
    <n v="2018"/>
  </r>
  <r>
    <d v="2018-08-22T00:00:00"/>
    <s v="OT-41821"/>
    <x v="429"/>
    <x v="370"/>
    <s v="UN"/>
    <x v="3"/>
    <s v="INGRESO"/>
    <n v="17"/>
    <s v="Ago"/>
    <n v="2018"/>
  </r>
  <r>
    <d v="2018-02-11T00:00:00"/>
    <s v="OT-38487"/>
    <x v="407"/>
    <x v="354"/>
    <s v="UN"/>
    <x v="4"/>
    <s v="INGRESO"/>
    <n v="14"/>
    <s v="Feb"/>
    <n v="2018"/>
  </r>
  <r>
    <d v="2018-08-15T00:00:00"/>
    <s v="OT-37773"/>
    <x v="733"/>
    <x v="585"/>
    <s v="UN"/>
    <x v="4"/>
    <s v="INGRESO"/>
    <n v="14"/>
    <s v="Ago"/>
    <n v="2018"/>
  </r>
  <r>
    <d v="2018-06-08T00:00:00"/>
    <s v="OT-30721"/>
    <x v="492"/>
    <x v="418"/>
    <s v="UN"/>
    <x v="8"/>
    <s v="SALIDA"/>
    <n v="-14"/>
    <s v="Jun"/>
    <n v="2018"/>
  </r>
  <r>
    <d v="2018-01-05T00:00:00"/>
    <s v="OT-18663"/>
    <x v="944"/>
    <x v="728"/>
    <s v="UN"/>
    <x v="4"/>
    <s v="SALIDA"/>
    <n v="-19"/>
    <s v="Ene"/>
    <n v="2018"/>
  </r>
  <r>
    <d v="2018-03-28T00:00:00"/>
    <s v="OT-31094"/>
    <x v="392"/>
    <x v="345"/>
    <s v="UN"/>
    <x v="7"/>
    <s v="INGRESO"/>
    <n v="12"/>
    <s v="Mar"/>
    <n v="2018"/>
  </r>
  <r>
    <d v="2018-08-19T00:00:00"/>
    <s v="OT-21645"/>
    <x v="331"/>
    <x v="295"/>
    <s v="UN"/>
    <x v="5"/>
    <s v="SALIDA"/>
    <n v="-16"/>
    <s v="Ago"/>
    <n v="2018"/>
  </r>
  <r>
    <d v="2018-01-16T00:00:00"/>
    <s v="OT-29371"/>
    <x v="365"/>
    <x v="325"/>
    <s v="UN"/>
    <x v="5"/>
    <s v="INGRESO"/>
    <n v="17"/>
    <s v="Ene"/>
    <n v="2018"/>
  </r>
  <r>
    <d v="2018-03-19T00:00:00"/>
    <s v="OT-32922"/>
    <x v="579"/>
    <x v="479"/>
    <s v="UN"/>
    <x v="2"/>
    <s v="INGRESO"/>
    <n v="20"/>
    <s v="Mar"/>
    <n v="2018"/>
  </r>
  <r>
    <d v="2018-04-19T00:00:00"/>
    <s v="OT-39306"/>
    <x v="72"/>
    <x v="67"/>
    <s v="UN"/>
    <x v="12"/>
    <s v="INGRESO"/>
    <n v="16"/>
    <s v="Abr"/>
    <n v="2018"/>
  </r>
  <r>
    <d v="2018-03-04T00:00:00"/>
    <s v="OT-22918"/>
    <x v="319"/>
    <x v="286"/>
    <s v="UN"/>
    <x v="7"/>
    <s v="INGRESO"/>
    <n v="10"/>
    <s v="Mar"/>
    <n v="2018"/>
  </r>
  <r>
    <d v="2018-05-27T00:00:00"/>
    <s v="OT-35991"/>
    <x v="993"/>
    <x v="434"/>
    <s v="UN"/>
    <x v="12"/>
    <s v="SALIDA"/>
    <n v="-7"/>
    <s v="May"/>
    <n v="2018"/>
  </r>
  <r>
    <d v="2018-08-05T00:00:00"/>
    <s v="OT-37994"/>
    <x v="753"/>
    <x v="443"/>
    <s v="UN"/>
    <x v="1"/>
    <s v="SALIDA"/>
    <n v="-13"/>
    <s v="Ago"/>
    <n v="2018"/>
  </r>
  <r>
    <d v="2018-04-24T00:00:00"/>
    <s v="OT-39488"/>
    <x v="537"/>
    <x v="288"/>
    <s v="UN"/>
    <x v="3"/>
    <s v="SALIDA"/>
    <n v="-5"/>
    <s v="Abr"/>
    <n v="2018"/>
  </r>
  <r>
    <d v="2018-03-09T00:00:00"/>
    <s v="OT-31651"/>
    <x v="304"/>
    <x v="145"/>
    <s v="UN"/>
    <x v="4"/>
    <s v="SALIDA"/>
    <n v="-13"/>
    <s v="Mar"/>
    <n v="2018"/>
  </r>
  <r>
    <d v="2018-07-28T00:00:00"/>
    <s v="OT-26528"/>
    <x v="532"/>
    <x v="373"/>
    <s v="UN"/>
    <x v="10"/>
    <s v="INGRESO"/>
    <n v="13"/>
    <s v="Jul"/>
    <n v="2018"/>
  </r>
  <r>
    <d v="2018-05-29T00:00:00"/>
    <s v="OT-16592"/>
    <x v="1027"/>
    <x v="779"/>
    <s v="UN"/>
    <x v="9"/>
    <s v="SALIDA"/>
    <n v="-20"/>
    <s v="May"/>
    <n v="2018"/>
  </r>
  <r>
    <d v="2018-01-20T00:00:00"/>
    <s v="OT-24447"/>
    <x v="1008"/>
    <x v="767"/>
    <s v="UN"/>
    <x v="7"/>
    <s v="SALIDA"/>
    <n v="-14"/>
    <s v="Ene"/>
    <n v="2018"/>
  </r>
  <r>
    <d v="2018-02-11T00:00:00"/>
    <s v="OT-10004"/>
    <x v="927"/>
    <x v="110"/>
    <s v="UN"/>
    <x v="8"/>
    <s v="INGRESO"/>
    <n v="11"/>
    <s v="Feb"/>
    <n v="2018"/>
  </r>
  <r>
    <d v="2018-01-29T00:00:00"/>
    <s v="OT-43608"/>
    <x v="543"/>
    <x v="451"/>
    <s v="UN"/>
    <x v="7"/>
    <s v="INGRESO"/>
    <n v="10"/>
    <s v="Ene"/>
    <n v="2018"/>
  </r>
  <r>
    <d v="2018-01-20T00:00:00"/>
    <s v="OT-14366"/>
    <x v="366"/>
    <x v="326"/>
    <s v="UN"/>
    <x v="7"/>
    <s v="SALIDA"/>
    <n v="-13"/>
    <s v="Ene"/>
    <n v="2018"/>
  </r>
  <r>
    <d v="2018-01-01T00:00:00"/>
    <s v="OT-29444"/>
    <x v="935"/>
    <x v="721"/>
    <s v="UN"/>
    <x v="12"/>
    <s v="INGRESO"/>
    <n v="18"/>
    <s v="Ene"/>
    <n v="2018"/>
  </r>
  <r>
    <d v="2018-06-29T00:00:00"/>
    <s v="OT-11654"/>
    <x v="86"/>
    <x v="81"/>
    <s v="UN"/>
    <x v="9"/>
    <s v="INGRESO"/>
    <n v="15"/>
    <s v="Jun"/>
    <n v="2018"/>
  </r>
  <r>
    <d v="2018-03-20T00:00:00"/>
    <s v="OT-36665"/>
    <x v="671"/>
    <x v="543"/>
    <s v="UN"/>
    <x v="4"/>
    <s v="SALIDA"/>
    <n v="-12"/>
    <s v="Mar"/>
    <n v="2018"/>
  </r>
  <r>
    <d v="2018-07-21T00:00:00"/>
    <s v="OT-32829"/>
    <x v="1032"/>
    <x v="782"/>
    <s v="UN"/>
    <x v="4"/>
    <s v="INGRESO"/>
    <n v="19"/>
    <s v="Jul"/>
    <n v="2018"/>
  </r>
  <r>
    <d v="2018-03-31T00:00:00"/>
    <s v="OT-10192"/>
    <x v="936"/>
    <x v="722"/>
    <s v="UN"/>
    <x v="8"/>
    <s v="SALIDA"/>
    <n v="-14"/>
    <s v="Mar"/>
    <n v="2018"/>
  </r>
  <r>
    <d v="2018-06-20T00:00:00"/>
    <s v="OT-22773"/>
    <x v="103"/>
    <x v="98"/>
    <s v="UN"/>
    <x v="7"/>
    <s v="INGRESO"/>
    <n v="18"/>
    <s v="Jun"/>
    <n v="2018"/>
  </r>
  <r>
    <d v="2018-05-19T00:00:00"/>
    <s v="OT-33287"/>
    <x v="212"/>
    <x v="155"/>
    <s v="UN"/>
    <x v="9"/>
    <s v="SALIDA"/>
    <n v="-20"/>
    <s v="May"/>
    <n v="2018"/>
  </r>
  <r>
    <d v="2018-03-25T00:00:00"/>
    <s v="OT-33270"/>
    <x v="65"/>
    <x v="61"/>
    <s v="UN"/>
    <x v="7"/>
    <s v="INGRESO"/>
    <n v="16"/>
    <s v="Mar"/>
    <n v="2018"/>
  </r>
  <r>
    <d v="2018-07-04T00:00:00"/>
    <s v="OT-29585"/>
    <x v="438"/>
    <x v="377"/>
    <s v="UN"/>
    <x v="4"/>
    <s v="SALIDA"/>
    <n v="-13"/>
    <s v="Jul"/>
    <n v="2018"/>
  </r>
  <r>
    <d v="2018-02-05T00:00:00"/>
    <s v="OT-48026"/>
    <x v="88"/>
    <x v="83"/>
    <s v="UN"/>
    <x v="6"/>
    <s v="INGRESO"/>
    <n v="15"/>
    <s v="Feb"/>
    <n v="2018"/>
  </r>
  <r>
    <d v="2018-05-21T00:00:00"/>
    <s v="OT-11463"/>
    <x v="153"/>
    <x v="60"/>
    <s v="UN"/>
    <x v="12"/>
    <s v="INGRESO"/>
    <n v="19"/>
    <s v="May"/>
    <n v="2018"/>
  </r>
  <r>
    <d v="2018-08-31T00:00:00"/>
    <s v="OT-38858"/>
    <x v="797"/>
    <x v="470"/>
    <s v="UN"/>
    <x v="7"/>
    <s v="SALIDA"/>
    <n v="-20"/>
    <s v="Ago"/>
    <n v="2018"/>
  </r>
  <r>
    <d v="2018-06-18T00:00:00"/>
    <s v="OT-37588"/>
    <x v="3"/>
    <x v="3"/>
    <s v="UN"/>
    <x v="1"/>
    <s v="SALIDA"/>
    <n v="-11"/>
    <s v="Jun"/>
    <n v="2018"/>
  </r>
  <r>
    <d v="2018-02-14T00:00:00"/>
    <s v="OT-42613"/>
    <x v="906"/>
    <x v="147"/>
    <s v="UN"/>
    <x v="10"/>
    <s v="INGRESO"/>
    <n v="17"/>
    <s v="Feb"/>
    <n v="2018"/>
  </r>
  <r>
    <d v="2018-06-11T00:00:00"/>
    <s v="OT-14367"/>
    <x v="27"/>
    <x v="25"/>
    <s v="UN"/>
    <x v="9"/>
    <s v="SALIDA"/>
    <n v="-6"/>
    <s v="Jun"/>
    <n v="2018"/>
  </r>
  <r>
    <d v="2018-02-15T00:00:00"/>
    <s v="OT-46366"/>
    <x v="484"/>
    <x v="411"/>
    <s v="UN"/>
    <x v="4"/>
    <s v="SALIDA"/>
    <n v="-11"/>
    <s v="Feb"/>
    <n v="2018"/>
  </r>
  <r>
    <d v="2018-08-26T00:00:00"/>
    <s v="OT-16680"/>
    <x v="933"/>
    <x v="106"/>
    <s v="UN"/>
    <x v="3"/>
    <s v="INGRESO"/>
    <n v="13"/>
    <s v="Ago"/>
    <n v="2018"/>
  </r>
  <r>
    <d v="2018-07-22T00:00:00"/>
    <s v="OT-31176"/>
    <x v="431"/>
    <x v="372"/>
    <s v="UN"/>
    <x v="7"/>
    <s v="INGRESO"/>
    <n v="11"/>
    <s v="Jul"/>
    <n v="2018"/>
  </r>
  <r>
    <d v="2018-06-20T00:00:00"/>
    <s v="OT-35248"/>
    <x v="94"/>
    <x v="89"/>
    <s v="UN"/>
    <x v="7"/>
    <s v="SALIDA"/>
    <n v="-18"/>
    <s v="Jun"/>
    <n v="2018"/>
  </r>
  <r>
    <d v="2018-03-06T00:00:00"/>
    <s v="OT-27039"/>
    <x v="171"/>
    <x v="160"/>
    <s v="UN"/>
    <x v="1"/>
    <s v="INGRESO"/>
    <n v="10"/>
    <s v="Mar"/>
    <n v="2018"/>
  </r>
  <r>
    <d v="2018-07-14T00:00:00"/>
    <s v="OT-36166"/>
    <x v="304"/>
    <x v="145"/>
    <s v="UN"/>
    <x v="4"/>
    <s v="SALIDA"/>
    <n v="-16"/>
    <s v="Jul"/>
    <n v="2018"/>
  </r>
  <r>
    <d v="2018-03-30T00:00:00"/>
    <s v="OT-14217"/>
    <x v="118"/>
    <x v="111"/>
    <s v="UN"/>
    <x v="10"/>
    <s v="INGRESO"/>
    <n v="13"/>
    <s v="Mar"/>
    <n v="2018"/>
  </r>
  <r>
    <d v="2018-03-22T00:00:00"/>
    <s v="OT-31370"/>
    <x v="594"/>
    <x v="490"/>
    <s v="UN"/>
    <x v="12"/>
    <s v="INGRESO"/>
    <n v="16"/>
    <s v="Mar"/>
    <n v="2018"/>
  </r>
  <r>
    <d v="2018-04-25T00:00:00"/>
    <s v="OT-20811"/>
    <x v="997"/>
    <x v="759"/>
    <s v="UN"/>
    <x v="12"/>
    <s v="INGRESO"/>
    <n v="12"/>
    <s v="Abr"/>
    <n v="2018"/>
  </r>
  <r>
    <d v="2018-02-13T00:00:00"/>
    <s v="OT-26734"/>
    <x v="852"/>
    <x v="665"/>
    <s v="UN"/>
    <x v="5"/>
    <s v="INGRESO"/>
    <n v="10"/>
    <s v="Feb"/>
    <n v="2018"/>
  </r>
  <r>
    <d v="2018-03-26T00:00:00"/>
    <s v="OT-40584"/>
    <x v="857"/>
    <x v="669"/>
    <s v="UN"/>
    <x v="2"/>
    <s v="SALIDA"/>
    <n v="-8"/>
    <s v="Mar"/>
    <n v="2018"/>
  </r>
  <r>
    <d v="2018-03-06T00:00:00"/>
    <s v="OT-32735"/>
    <x v="673"/>
    <x v="544"/>
    <s v="UN"/>
    <x v="4"/>
    <s v="SALIDA"/>
    <n v="-12"/>
    <s v="Mar"/>
    <n v="2018"/>
  </r>
  <r>
    <d v="2018-08-07T00:00:00"/>
    <s v="OT-41250"/>
    <x v="250"/>
    <x v="227"/>
    <s v="UN"/>
    <x v="0"/>
    <s v="INGRESO"/>
    <n v="14"/>
    <s v="Ago"/>
    <n v="2018"/>
  </r>
  <r>
    <d v="2018-04-19T00:00:00"/>
    <s v="OT-39476"/>
    <x v="320"/>
    <x v="287"/>
    <s v="UN"/>
    <x v="9"/>
    <s v="INGRESO"/>
    <n v="19"/>
    <s v="Abr"/>
    <n v="2018"/>
  </r>
  <r>
    <d v="2018-07-21T00:00:00"/>
    <s v="OT-10303"/>
    <x v="642"/>
    <x v="526"/>
    <s v="UN"/>
    <x v="9"/>
    <s v="INGRESO"/>
    <n v="20"/>
    <s v="Jul"/>
    <n v="2018"/>
  </r>
  <r>
    <d v="2018-03-23T00:00:00"/>
    <s v="OT-20066"/>
    <x v="935"/>
    <x v="721"/>
    <s v="UN"/>
    <x v="12"/>
    <s v="SALIDA"/>
    <n v="-7"/>
    <s v="Mar"/>
    <n v="2018"/>
  </r>
  <r>
    <d v="2018-03-14T00:00:00"/>
    <s v="OT-18601"/>
    <x v="136"/>
    <x v="128"/>
    <s v="UN"/>
    <x v="6"/>
    <s v="INGRESO"/>
    <n v="10"/>
    <s v="Mar"/>
    <n v="2018"/>
  </r>
  <r>
    <d v="2018-03-15T00:00:00"/>
    <s v="OT-34541"/>
    <x v="498"/>
    <x v="363"/>
    <s v="UN"/>
    <x v="7"/>
    <s v="SALIDA"/>
    <n v="-6"/>
    <s v="Mar"/>
    <n v="2018"/>
  </r>
  <r>
    <d v="2018-01-08T00:00:00"/>
    <s v="OT-12164"/>
    <x v="678"/>
    <x v="548"/>
    <s v="UN"/>
    <x v="7"/>
    <s v="SALIDA"/>
    <n v="-15"/>
    <s v="Ene"/>
    <n v="2018"/>
  </r>
  <r>
    <d v="2018-03-10T00:00:00"/>
    <s v="OT-19788"/>
    <x v="20"/>
    <x v="18"/>
    <s v="UN"/>
    <x v="7"/>
    <s v="SALIDA"/>
    <n v="-11"/>
    <s v="Mar"/>
    <n v="2018"/>
  </r>
  <r>
    <d v="2018-03-31T00:00:00"/>
    <s v="OT-49477"/>
    <x v="904"/>
    <x v="702"/>
    <s v="UN"/>
    <x v="7"/>
    <s v="INGRESO"/>
    <n v="18"/>
    <s v="Mar"/>
    <n v="2018"/>
  </r>
  <r>
    <d v="2018-05-25T00:00:00"/>
    <s v="OT-30116"/>
    <x v="1004"/>
    <x v="105"/>
    <s v="UN"/>
    <x v="1"/>
    <s v="INGRESO"/>
    <n v="10"/>
    <s v="May"/>
    <n v="2018"/>
  </r>
  <r>
    <d v="2018-07-07T00:00:00"/>
    <s v="OT-23529"/>
    <x v="640"/>
    <x v="265"/>
    <s v="UN"/>
    <x v="12"/>
    <s v="INGRESO"/>
    <n v="16"/>
    <s v="Jul"/>
    <n v="2018"/>
  </r>
  <r>
    <d v="2018-05-25T00:00:00"/>
    <s v="OT-39455"/>
    <x v="339"/>
    <x v="302"/>
    <s v="UN"/>
    <x v="7"/>
    <s v="SALIDA"/>
    <n v="-6"/>
    <s v="May"/>
    <n v="2018"/>
  </r>
  <r>
    <d v="2018-06-22T00:00:00"/>
    <s v="OT-41255"/>
    <x v="622"/>
    <x v="511"/>
    <s v="UN"/>
    <x v="9"/>
    <s v="SALIDA"/>
    <n v="-10"/>
    <s v="Jun"/>
    <n v="2018"/>
  </r>
  <r>
    <d v="2018-04-07T00:00:00"/>
    <s v="OT-46140"/>
    <x v="930"/>
    <x v="719"/>
    <s v="UN"/>
    <x v="12"/>
    <s v="INGRESO"/>
    <n v="11"/>
    <s v="Abr"/>
    <n v="2018"/>
  </r>
  <r>
    <d v="2018-02-09T00:00:00"/>
    <s v="OT-27513"/>
    <x v="1003"/>
    <x v="764"/>
    <s v="UN"/>
    <x v="6"/>
    <s v="SALIDA"/>
    <n v="-13"/>
    <s v="Feb"/>
    <n v="2018"/>
  </r>
  <r>
    <d v="2018-06-03T00:00:00"/>
    <s v="OT-11197"/>
    <x v="324"/>
    <x v="289"/>
    <s v="UN"/>
    <x v="4"/>
    <s v="INGRESO"/>
    <n v="17"/>
    <s v="Jun"/>
    <n v="2018"/>
  </r>
  <r>
    <d v="2018-03-11T00:00:00"/>
    <s v="OT-14031"/>
    <x v="697"/>
    <x v="563"/>
    <s v="UN"/>
    <x v="5"/>
    <s v="SALIDA"/>
    <n v="-12"/>
    <s v="Mar"/>
    <n v="2018"/>
  </r>
  <r>
    <d v="2018-01-01T00:00:00"/>
    <s v="OT-22014"/>
    <x v="514"/>
    <x v="432"/>
    <s v="UN"/>
    <x v="4"/>
    <s v="SALIDA"/>
    <n v="-12"/>
    <s v="Ene"/>
    <n v="2018"/>
  </r>
  <r>
    <d v="2018-03-28T00:00:00"/>
    <s v="OT-14686"/>
    <x v="742"/>
    <x v="592"/>
    <s v="UN"/>
    <x v="12"/>
    <s v="INGRESO"/>
    <n v="20"/>
    <s v="Mar"/>
    <n v="2018"/>
  </r>
  <r>
    <d v="2018-06-17T00:00:00"/>
    <s v="OT-13193"/>
    <x v="78"/>
    <x v="73"/>
    <s v="UN"/>
    <x v="3"/>
    <s v="SALIDA"/>
    <n v="-9"/>
    <s v="Jun"/>
    <n v="2018"/>
  </r>
  <r>
    <d v="2018-04-11T00:00:00"/>
    <s v="OT-43279"/>
    <x v="631"/>
    <x v="516"/>
    <s v="UN"/>
    <x v="4"/>
    <s v="INGRESO"/>
    <n v="15"/>
    <s v="Abr"/>
    <n v="2018"/>
  </r>
  <r>
    <d v="2018-04-14T00:00:00"/>
    <s v="OT-14629"/>
    <x v="8"/>
    <x v="7"/>
    <s v="UN"/>
    <x v="5"/>
    <s v="INGRESO"/>
    <n v="16"/>
    <s v="Abr"/>
    <n v="2018"/>
  </r>
  <r>
    <d v="2018-01-04T00:00:00"/>
    <s v="OT-45489"/>
    <x v="330"/>
    <x v="294"/>
    <s v="UN"/>
    <x v="4"/>
    <s v="INGRESO"/>
    <n v="11"/>
    <s v="Ene"/>
    <n v="2018"/>
  </r>
  <r>
    <d v="2018-06-06T00:00:00"/>
    <s v="OT-20414"/>
    <x v="915"/>
    <x v="710"/>
    <s v="UN"/>
    <x v="3"/>
    <s v="INGRESO"/>
    <n v="18"/>
    <s v="Jun"/>
    <n v="2018"/>
  </r>
  <r>
    <d v="2018-08-05T00:00:00"/>
    <s v="OT-33953"/>
    <x v="187"/>
    <x v="172"/>
    <s v="UN"/>
    <x v="8"/>
    <s v="SALIDA"/>
    <n v="-13"/>
    <s v="Ago"/>
    <n v="2018"/>
  </r>
  <r>
    <d v="2018-06-24T00:00:00"/>
    <s v="OT-14101"/>
    <x v="809"/>
    <x v="27"/>
    <s v="UN"/>
    <x v="6"/>
    <s v="INGRESO"/>
    <n v="15"/>
    <s v="Jun"/>
    <n v="2018"/>
  </r>
  <r>
    <d v="2018-06-02T00:00:00"/>
    <s v="OT-10357"/>
    <x v="972"/>
    <x v="746"/>
    <s v="UN"/>
    <x v="4"/>
    <s v="INGRESO"/>
    <n v="10"/>
    <s v="Jun"/>
    <n v="2018"/>
  </r>
  <r>
    <d v="2018-02-01T00:00:00"/>
    <s v="OT-21569"/>
    <x v="278"/>
    <x v="252"/>
    <s v="UN"/>
    <x v="4"/>
    <s v="INGRESO"/>
    <n v="14"/>
    <s v="Feb"/>
    <n v="2018"/>
  </r>
  <r>
    <d v="2018-02-08T00:00:00"/>
    <s v="OT-35614"/>
    <x v="724"/>
    <x v="579"/>
    <s v="UN"/>
    <x v="4"/>
    <s v="SALIDA"/>
    <n v="-8"/>
    <s v="Feb"/>
    <n v="2018"/>
  </r>
  <r>
    <d v="2018-02-02T00:00:00"/>
    <s v="OT-26644"/>
    <x v="75"/>
    <x v="70"/>
    <s v="UN"/>
    <x v="6"/>
    <s v="INGRESO"/>
    <n v="14"/>
    <s v="Feb"/>
    <n v="2018"/>
  </r>
  <r>
    <d v="2018-06-09T00:00:00"/>
    <s v="OT-44979"/>
    <x v="505"/>
    <x v="424"/>
    <s v="UN"/>
    <x v="4"/>
    <s v="INGRESO"/>
    <n v="14"/>
    <s v="Jun"/>
    <n v="2018"/>
  </r>
  <r>
    <d v="2018-01-28T00:00:00"/>
    <s v="OT-45242"/>
    <x v="599"/>
    <x v="121"/>
    <s v="UN"/>
    <x v="7"/>
    <s v="INGRESO"/>
    <n v="14"/>
    <s v="Ene"/>
    <n v="2018"/>
  </r>
  <r>
    <d v="2018-06-29T00:00:00"/>
    <s v="OT-13110"/>
    <x v="934"/>
    <x v="720"/>
    <s v="UN"/>
    <x v="5"/>
    <s v="INGRESO"/>
    <n v="18"/>
    <s v="Jun"/>
    <n v="2018"/>
  </r>
  <r>
    <d v="2018-06-26T00:00:00"/>
    <s v="OT-29060"/>
    <x v="697"/>
    <x v="563"/>
    <s v="UN"/>
    <x v="5"/>
    <s v="SALIDA"/>
    <n v="-9"/>
    <s v="Jun"/>
    <n v="2018"/>
  </r>
  <r>
    <d v="2018-07-16T00:00:00"/>
    <s v="OT-25858"/>
    <x v="965"/>
    <x v="741"/>
    <s v="UN"/>
    <x v="4"/>
    <s v="INGRESO"/>
    <n v="11"/>
    <s v="Jul"/>
    <n v="2018"/>
  </r>
  <r>
    <d v="2018-08-25T00:00:00"/>
    <s v="OT-14076"/>
    <x v="585"/>
    <x v="482"/>
    <s v="UN"/>
    <x v="9"/>
    <s v="INGRESO"/>
    <n v="14"/>
    <s v="Ago"/>
    <n v="2018"/>
  </r>
  <r>
    <d v="2018-08-29T00:00:00"/>
    <s v="OT-46948"/>
    <x v="797"/>
    <x v="470"/>
    <s v="UN"/>
    <x v="7"/>
    <s v="SALIDA"/>
    <n v="-5"/>
    <s v="Ago"/>
    <n v="2018"/>
  </r>
  <r>
    <d v="2018-08-12T00:00:00"/>
    <s v="OT-49585"/>
    <x v="1016"/>
    <x v="772"/>
    <s v="UN"/>
    <x v="4"/>
    <s v="SALIDA"/>
    <n v="-14"/>
    <s v="Ago"/>
    <n v="2018"/>
  </r>
  <r>
    <d v="2018-01-30T00:00:00"/>
    <s v="OT-46229"/>
    <x v="482"/>
    <x v="409"/>
    <s v="UN"/>
    <x v="7"/>
    <s v="INGRESO"/>
    <n v="11"/>
    <s v="Ene"/>
    <n v="2018"/>
  </r>
  <r>
    <d v="2018-05-27T00:00:00"/>
    <s v="OT-47332"/>
    <x v="687"/>
    <x v="555"/>
    <s v="UN"/>
    <x v="12"/>
    <s v="INGRESO"/>
    <n v="20"/>
    <s v="May"/>
    <n v="2018"/>
  </r>
  <r>
    <d v="2018-03-07T00:00:00"/>
    <s v="OT-12158"/>
    <x v="11"/>
    <x v="10"/>
    <s v="UN"/>
    <x v="4"/>
    <s v="SALIDA"/>
    <n v="-19"/>
    <s v="Mar"/>
    <n v="2018"/>
  </r>
  <r>
    <d v="2018-06-03T00:00:00"/>
    <s v="OT-30312"/>
    <x v="340"/>
    <x v="303"/>
    <s v="UN"/>
    <x v="7"/>
    <s v="SALIDA"/>
    <n v="-18"/>
    <s v="Jun"/>
    <n v="2018"/>
  </r>
  <r>
    <d v="2018-03-20T00:00:00"/>
    <s v="OT-21097"/>
    <x v="815"/>
    <x v="100"/>
    <s v="UN"/>
    <x v="7"/>
    <s v="INGRESO"/>
    <n v="18"/>
    <s v="Mar"/>
    <n v="2018"/>
  </r>
  <r>
    <d v="2018-05-19T00:00:00"/>
    <s v="OT-25436"/>
    <x v="324"/>
    <x v="289"/>
    <s v="UN"/>
    <x v="4"/>
    <s v="INGRESO"/>
    <n v="19"/>
    <s v="May"/>
    <n v="2018"/>
  </r>
  <r>
    <d v="2018-01-28T00:00:00"/>
    <s v="OT-44714"/>
    <x v="929"/>
    <x v="718"/>
    <s v="UN"/>
    <x v="4"/>
    <s v="INGRESO"/>
    <n v="11"/>
    <s v="Ene"/>
    <n v="2018"/>
  </r>
  <r>
    <d v="2018-02-09T00:00:00"/>
    <s v="OT-18281"/>
    <x v="712"/>
    <x v="52"/>
    <s v="UN"/>
    <x v="9"/>
    <s v="SALIDA"/>
    <n v="-15"/>
    <s v="Feb"/>
    <n v="2018"/>
  </r>
  <r>
    <d v="2018-03-19T00:00:00"/>
    <s v="OT-10112"/>
    <x v="15"/>
    <x v="14"/>
    <s v="UN"/>
    <x v="7"/>
    <s v="SALIDA"/>
    <n v="-13"/>
    <s v="Mar"/>
    <n v="2018"/>
  </r>
  <r>
    <d v="2018-03-22T00:00:00"/>
    <s v="OT-20158"/>
    <x v="503"/>
    <x v="423"/>
    <s v="UN"/>
    <x v="12"/>
    <s v="SALIDA"/>
    <n v="-15"/>
    <s v="Mar"/>
    <n v="2018"/>
  </r>
  <r>
    <d v="2018-03-11T00:00:00"/>
    <s v="OT-48687"/>
    <x v="835"/>
    <x v="653"/>
    <s v="UN"/>
    <x v="9"/>
    <s v="INGRESO"/>
    <n v="18"/>
    <s v="Mar"/>
    <n v="2018"/>
  </r>
  <r>
    <d v="2018-01-27T00:00:00"/>
    <s v="OT-30491"/>
    <x v="996"/>
    <x v="758"/>
    <s v="UN"/>
    <x v="5"/>
    <s v="SALIDA"/>
    <n v="-16"/>
    <s v="Ene"/>
    <n v="2018"/>
  </r>
  <r>
    <d v="2018-06-12T00:00:00"/>
    <s v="OT-16669"/>
    <x v="446"/>
    <x v="381"/>
    <s v="UN"/>
    <x v="4"/>
    <s v="INGRESO"/>
    <n v="20"/>
    <s v="Jun"/>
    <n v="2018"/>
  </r>
  <r>
    <d v="2018-08-22T00:00:00"/>
    <s v="OT-11887"/>
    <x v="283"/>
    <x v="27"/>
    <s v="UN"/>
    <x v="6"/>
    <s v="INGRESO"/>
    <n v="17"/>
    <s v="Ago"/>
    <n v="2018"/>
  </r>
  <r>
    <d v="2018-05-24T00:00:00"/>
    <s v="OT-42794"/>
    <x v="514"/>
    <x v="432"/>
    <s v="UN"/>
    <x v="4"/>
    <s v="SALIDA"/>
    <n v="-18"/>
    <s v="May"/>
    <n v="2018"/>
  </r>
  <r>
    <d v="2018-06-11T00:00:00"/>
    <s v="OT-35465"/>
    <x v="407"/>
    <x v="354"/>
    <s v="UN"/>
    <x v="4"/>
    <s v="SALIDA"/>
    <n v="-12"/>
    <s v="Jun"/>
    <n v="2018"/>
  </r>
  <r>
    <d v="2018-02-08T00:00:00"/>
    <s v="OT-10765"/>
    <x v="148"/>
    <x v="139"/>
    <s v="UN"/>
    <x v="4"/>
    <s v="INGRESO"/>
    <n v="12"/>
    <s v="Feb"/>
    <n v="2018"/>
  </r>
  <r>
    <d v="2018-01-21T00:00:00"/>
    <s v="OT-37477"/>
    <x v="823"/>
    <x v="375"/>
    <s v="UN"/>
    <x v="7"/>
    <s v="SALIDA"/>
    <n v="-12"/>
    <s v="Ene"/>
    <n v="2018"/>
  </r>
  <r>
    <d v="2018-08-04T00:00:00"/>
    <s v="OT-21878"/>
    <x v="673"/>
    <x v="544"/>
    <s v="UN"/>
    <x v="4"/>
    <s v="INGRESO"/>
    <n v="16"/>
    <s v="Ago"/>
    <n v="2018"/>
  </r>
  <r>
    <d v="2018-05-14T00:00:00"/>
    <s v="OT-46650"/>
    <x v="406"/>
    <x v="343"/>
    <s v="UN"/>
    <x v="8"/>
    <s v="SALIDA"/>
    <n v="-11"/>
    <s v="May"/>
    <n v="2018"/>
  </r>
  <r>
    <d v="2018-03-09T00:00:00"/>
    <s v="OT-29722"/>
    <x v="596"/>
    <x v="492"/>
    <s v="UN"/>
    <x v="8"/>
    <s v="SALIDA"/>
    <n v="-9"/>
    <s v="Mar"/>
    <n v="2018"/>
  </r>
  <r>
    <d v="2018-08-19T00:00:00"/>
    <s v="OT-43345"/>
    <x v="648"/>
    <x v="366"/>
    <s v="UN"/>
    <x v="2"/>
    <s v="INGRESO"/>
    <n v="12"/>
    <s v="Ago"/>
    <n v="2018"/>
  </r>
  <r>
    <d v="2018-07-06T00:00:00"/>
    <s v="OT-39444"/>
    <x v="244"/>
    <x v="221"/>
    <s v="UN"/>
    <x v="6"/>
    <s v="INGRESO"/>
    <n v="19"/>
    <s v="Jul"/>
    <n v="2018"/>
  </r>
  <r>
    <d v="2018-02-05T00:00:00"/>
    <s v="OT-47240"/>
    <x v="240"/>
    <x v="217"/>
    <s v="UN"/>
    <x v="4"/>
    <s v="SALIDA"/>
    <n v="-19"/>
    <s v="Feb"/>
    <n v="2018"/>
  </r>
  <r>
    <d v="2018-05-01T00:00:00"/>
    <s v="OT-13635"/>
    <x v="671"/>
    <x v="543"/>
    <s v="UN"/>
    <x v="4"/>
    <s v="SALIDA"/>
    <n v="-20"/>
    <s v="May"/>
    <n v="2018"/>
  </r>
  <r>
    <d v="2018-04-06T00:00:00"/>
    <s v="OT-39111"/>
    <x v="368"/>
    <x v="270"/>
    <s v="UN"/>
    <x v="7"/>
    <s v="SALIDA"/>
    <n v="-18"/>
    <s v="Abr"/>
    <n v="2018"/>
  </r>
  <r>
    <d v="2018-07-28T00:00:00"/>
    <s v="OT-28857"/>
    <x v="78"/>
    <x v="73"/>
    <s v="UN"/>
    <x v="3"/>
    <s v="SALIDA"/>
    <n v="-16"/>
    <s v="Jul"/>
    <n v="2018"/>
  </r>
  <r>
    <d v="2018-08-28T00:00:00"/>
    <s v="OT-11851"/>
    <x v="238"/>
    <x v="215"/>
    <s v="UN"/>
    <x v="4"/>
    <s v="INGRESO"/>
    <n v="12"/>
    <s v="Ago"/>
    <n v="2018"/>
  </r>
  <r>
    <d v="2018-08-23T00:00:00"/>
    <s v="OT-20686"/>
    <x v="83"/>
    <x v="78"/>
    <s v="UN"/>
    <x v="7"/>
    <s v="INGRESO"/>
    <n v="19"/>
    <s v="Ago"/>
    <n v="2018"/>
  </r>
  <r>
    <d v="2018-08-27T00:00:00"/>
    <s v="OT-18145"/>
    <x v="745"/>
    <x v="594"/>
    <s v="UN"/>
    <x v="7"/>
    <s v="SALIDA"/>
    <n v="-13"/>
    <s v="Ago"/>
    <n v="2018"/>
  </r>
  <r>
    <d v="2018-08-04T00:00:00"/>
    <s v="OT-33899"/>
    <x v="1023"/>
    <x v="777"/>
    <s v="UN"/>
    <x v="5"/>
    <s v="SALIDA"/>
    <n v="-7"/>
    <s v="Ago"/>
    <n v="2018"/>
  </r>
  <r>
    <d v="2018-02-28T00:00:00"/>
    <s v="OT-36445"/>
    <x v="170"/>
    <x v="159"/>
    <s v="UN"/>
    <x v="4"/>
    <s v="SALIDA"/>
    <n v="-17"/>
    <s v="Feb"/>
    <n v="2018"/>
  </r>
  <r>
    <d v="2018-03-18T00:00:00"/>
    <s v="OT-21451"/>
    <x v="499"/>
    <x v="421"/>
    <s v="UN"/>
    <x v="7"/>
    <s v="INGRESO"/>
    <n v="15"/>
    <s v="Mar"/>
    <n v="2018"/>
  </r>
  <r>
    <d v="2018-04-21T00:00:00"/>
    <s v="OT-15986"/>
    <x v="126"/>
    <x v="118"/>
    <s v="UN"/>
    <x v="4"/>
    <s v="SALIDA"/>
    <n v="-19"/>
    <s v="Abr"/>
    <n v="2018"/>
  </r>
  <r>
    <d v="2018-04-29T00:00:00"/>
    <s v="OT-35402"/>
    <x v="104"/>
    <x v="99"/>
    <s v="UN"/>
    <x v="12"/>
    <s v="SALIDA"/>
    <n v="-17"/>
    <s v="Abr"/>
    <n v="2018"/>
  </r>
  <r>
    <d v="2018-07-09T00:00:00"/>
    <s v="OT-48968"/>
    <x v="191"/>
    <x v="176"/>
    <s v="UN"/>
    <x v="0"/>
    <s v="SALIDA"/>
    <n v="-15"/>
    <s v="Jul"/>
    <n v="2018"/>
  </r>
  <r>
    <d v="2018-04-12T00:00:00"/>
    <s v="OT-45218"/>
    <x v="966"/>
    <x v="742"/>
    <s v="UN"/>
    <x v="9"/>
    <s v="SALIDA"/>
    <n v="-9"/>
    <s v="Abr"/>
    <n v="2018"/>
  </r>
  <r>
    <d v="2018-03-23T00:00:00"/>
    <s v="OT-47077"/>
    <x v="363"/>
    <x v="323"/>
    <s v="UN"/>
    <x v="0"/>
    <s v="SALIDA"/>
    <n v="-7"/>
    <s v="Mar"/>
    <n v="2018"/>
  </r>
  <r>
    <d v="2018-04-29T00:00:00"/>
    <s v="OT-43069"/>
    <x v="426"/>
    <x v="368"/>
    <s v="UN"/>
    <x v="4"/>
    <s v="SALIDA"/>
    <n v="-18"/>
    <s v="Abr"/>
    <n v="2018"/>
  </r>
  <r>
    <d v="2018-02-18T00:00:00"/>
    <s v="OT-38146"/>
    <x v="314"/>
    <x v="281"/>
    <s v="UN"/>
    <x v="4"/>
    <s v="INGRESO"/>
    <n v="14"/>
    <s v="Feb"/>
    <n v="2018"/>
  </r>
  <r>
    <d v="2018-01-31T00:00:00"/>
    <s v="OT-41221"/>
    <x v="796"/>
    <x v="270"/>
    <s v="UN"/>
    <x v="7"/>
    <s v="INGRESO"/>
    <n v="10"/>
    <s v="Ene"/>
    <n v="2018"/>
  </r>
  <r>
    <d v="2018-02-23T00:00:00"/>
    <s v="OT-38319"/>
    <x v="43"/>
    <x v="40"/>
    <s v="UN"/>
    <x v="7"/>
    <s v="SALIDA"/>
    <n v="-20"/>
    <s v="Feb"/>
    <n v="2018"/>
  </r>
  <r>
    <d v="2018-04-01T00:00:00"/>
    <s v="OT-41241"/>
    <x v="755"/>
    <x v="601"/>
    <s v="UN"/>
    <x v="12"/>
    <s v="INGRESO"/>
    <n v="19"/>
    <s v="Abr"/>
    <n v="2018"/>
  </r>
  <r>
    <d v="2018-08-16T00:00:00"/>
    <s v="OT-35538"/>
    <x v="440"/>
    <x v="210"/>
    <s v="UN"/>
    <x v="3"/>
    <s v="SALIDA"/>
    <n v="-14"/>
    <s v="Ago"/>
    <n v="2018"/>
  </r>
  <r>
    <d v="2018-08-07T00:00:00"/>
    <s v="OT-23531"/>
    <x v="508"/>
    <x v="427"/>
    <s v="UN"/>
    <x v="2"/>
    <s v="INGRESO"/>
    <n v="16"/>
    <s v="Ago"/>
    <n v="2018"/>
  </r>
  <r>
    <d v="2018-06-10T00:00:00"/>
    <s v="OT-49095"/>
    <x v="688"/>
    <x v="556"/>
    <s v="UN"/>
    <x v="0"/>
    <s v="SALIDA"/>
    <n v="-8"/>
    <s v="Jun"/>
    <n v="2018"/>
  </r>
  <r>
    <d v="2018-05-31T00:00:00"/>
    <s v="OT-21480"/>
    <x v="45"/>
    <x v="42"/>
    <s v="UN"/>
    <x v="6"/>
    <s v="SALIDA"/>
    <n v="-6"/>
    <s v="May"/>
    <n v="2018"/>
  </r>
  <r>
    <d v="2018-06-03T00:00:00"/>
    <s v="OT-40977"/>
    <x v="192"/>
    <x v="177"/>
    <s v="UN"/>
    <x v="12"/>
    <s v="INGRESO"/>
    <n v="13"/>
    <s v="Jun"/>
    <n v="2018"/>
  </r>
  <r>
    <d v="2018-07-23T00:00:00"/>
    <s v="OT-13570"/>
    <x v="394"/>
    <x v="18"/>
    <s v="UN"/>
    <x v="9"/>
    <s v="INGRESO"/>
    <n v="20"/>
    <s v="Jul"/>
    <n v="2018"/>
  </r>
  <r>
    <d v="2018-03-24T00:00:00"/>
    <s v="OT-32537"/>
    <x v="711"/>
    <x v="571"/>
    <s v="UN"/>
    <x v="9"/>
    <s v="INGRESO"/>
    <n v="17"/>
    <s v="Mar"/>
    <n v="2018"/>
  </r>
  <r>
    <d v="2018-02-21T00:00:00"/>
    <s v="OT-31513"/>
    <x v="810"/>
    <x v="246"/>
    <s v="UN"/>
    <x v="4"/>
    <s v="INGRESO"/>
    <n v="20"/>
    <s v="Feb"/>
    <n v="2018"/>
  </r>
  <r>
    <d v="2018-07-29T00:00:00"/>
    <s v="OT-31013"/>
    <x v="656"/>
    <x v="178"/>
    <s v="UN"/>
    <x v="10"/>
    <s v="INGRESO"/>
    <n v="16"/>
    <s v="Jul"/>
    <n v="2018"/>
  </r>
  <r>
    <d v="2018-02-17T00:00:00"/>
    <s v="OT-20507"/>
    <x v="284"/>
    <x v="257"/>
    <s v="UN"/>
    <x v="12"/>
    <s v="INGRESO"/>
    <n v="10"/>
    <s v="Feb"/>
    <n v="2018"/>
  </r>
  <r>
    <d v="2018-07-26T00:00:00"/>
    <s v="OT-18127"/>
    <x v="565"/>
    <x v="469"/>
    <s v="UN"/>
    <x v="0"/>
    <s v="SALIDA"/>
    <n v="-10"/>
    <s v="Jul"/>
    <n v="2018"/>
  </r>
  <r>
    <d v="2018-06-05T00:00:00"/>
    <s v="OT-28332"/>
    <x v="572"/>
    <x v="363"/>
    <s v="UN"/>
    <x v="7"/>
    <s v="SALIDA"/>
    <n v="-15"/>
    <s v="Jun"/>
    <n v="2018"/>
  </r>
  <r>
    <d v="2018-03-16T00:00:00"/>
    <s v="OT-36972"/>
    <x v="75"/>
    <x v="70"/>
    <s v="UN"/>
    <x v="6"/>
    <s v="INGRESO"/>
    <n v="15"/>
    <s v="Mar"/>
    <n v="2018"/>
  </r>
  <r>
    <d v="2018-06-12T00:00:00"/>
    <s v="OT-24531"/>
    <x v="1033"/>
    <x v="316"/>
    <s v="UN"/>
    <x v="7"/>
    <s v="INGRESO"/>
    <n v="18"/>
    <s v="Jun"/>
    <n v="2018"/>
  </r>
  <r>
    <d v="2018-03-01T00:00:00"/>
    <s v="OT-32875"/>
    <x v="331"/>
    <x v="295"/>
    <s v="UN"/>
    <x v="5"/>
    <s v="SALIDA"/>
    <n v="-17"/>
    <s v="Mar"/>
    <n v="2018"/>
  </r>
  <r>
    <d v="2018-06-23T00:00:00"/>
    <s v="OT-11077"/>
    <x v="101"/>
    <x v="96"/>
    <s v="UN"/>
    <x v="4"/>
    <s v="SALIDA"/>
    <n v="-11"/>
    <s v="Jun"/>
    <n v="2018"/>
  </r>
  <r>
    <d v="2018-06-07T00:00:00"/>
    <s v="OT-25679"/>
    <x v="100"/>
    <x v="95"/>
    <s v="UN"/>
    <x v="5"/>
    <s v="SALIDA"/>
    <n v="-8"/>
    <s v="Jun"/>
    <n v="2018"/>
  </r>
  <r>
    <d v="2018-06-24T00:00:00"/>
    <s v="OT-40410"/>
    <x v="758"/>
    <x v="604"/>
    <s v="UN"/>
    <x v="1"/>
    <s v="SALIDA"/>
    <n v="-5"/>
    <s v="Jun"/>
    <n v="2018"/>
  </r>
  <r>
    <d v="2018-06-12T00:00:00"/>
    <s v="OT-39284"/>
    <x v="602"/>
    <x v="496"/>
    <s v="UN"/>
    <x v="6"/>
    <s v="SALIDA"/>
    <n v="-8"/>
    <s v="Jun"/>
    <n v="2018"/>
  </r>
  <r>
    <d v="2018-05-02T00:00:00"/>
    <s v="OT-21806"/>
    <x v="893"/>
    <x v="697"/>
    <s v="UN"/>
    <x v="8"/>
    <s v="INGRESO"/>
    <n v="12"/>
    <s v="May"/>
    <n v="2018"/>
  </r>
  <r>
    <d v="2018-08-30T00:00:00"/>
    <s v="OT-29707"/>
    <x v="509"/>
    <x v="428"/>
    <s v="UN"/>
    <x v="10"/>
    <s v="INGRESO"/>
    <n v="12"/>
    <s v="Ago"/>
    <n v="2018"/>
  </r>
  <r>
    <d v="2018-01-16T00:00:00"/>
    <s v="OT-16157"/>
    <x v="132"/>
    <x v="124"/>
    <s v="UN"/>
    <x v="6"/>
    <s v="INGRESO"/>
    <n v="10"/>
    <s v="Ene"/>
    <n v="2018"/>
  </r>
  <r>
    <d v="2018-04-21T00:00:00"/>
    <s v="OT-29306"/>
    <x v="17"/>
    <x v="16"/>
    <s v="UN"/>
    <x v="9"/>
    <s v="SALIDA"/>
    <n v="-8"/>
    <s v="Abr"/>
    <n v="2018"/>
  </r>
  <r>
    <d v="2018-03-18T00:00:00"/>
    <s v="OT-41479"/>
    <x v="1002"/>
    <x v="763"/>
    <s v="UN"/>
    <x v="7"/>
    <s v="INGRESO"/>
    <n v="17"/>
    <s v="Mar"/>
    <n v="2018"/>
  </r>
  <r>
    <d v="2018-01-17T00:00:00"/>
    <s v="OT-20132"/>
    <x v="67"/>
    <x v="63"/>
    <s v="UN"/>
    <x v="4"/>
    <s v="INGRESO"/>
    <n v="14"/>
    <s v="Ene"/>
    <n v="2018"/>
  </r>
  <r>
    <d v="2018-06-28T00:00:00"/>
    <s v="OT-22820"/>
    <x v="806"/>
    <x v="57"/>
    <s v="UN"/>
    <x v="4"/>
    <s v="INGRESO"/>
    <n v="11"/>
    <s v="Jun"/>
    <n v="2018"/>
  </r>
  <r>
    <d v="2018-04-09T00:00:00"/>
    <s v="OT-23857"/>
    <x v="148"/>
    <x v="139"/>
    <s v="UN"/>
    <x v="4"/>
    <s v="SALIDA"/>
    <n v="-20"/>
    <s v="Abr"/>
    <n v="2018"/>
  </r>
  <r>
    <d v="2018-02-23T00:00:00"/>
    <s v="OT-31239"/>
    <x v="311"/>
    <x v="278"/>
    <s v="UN"/>
    <x v="12"/>
    <s v="INGRESO"/>
    <n v="16"/>
    <s v="Feb"/>
    <n v="2018"/>
  </r>
  <r>
    <d v="2018-04-11T00:00:00"/>
    <s v="OT-21404"/>
    <x v="723"/>
    <x v="578"/>
    <s v="UN"/>
    <x v="5"/>
    <s v="INGRESO"/>
    <n v="18"/>
    <s v="Abr"/>
    <n v="2018"/>
  </r>
  <r>
    <d v="2018-07-13T00:00:00"/>
    <s v="OT-29994"/>
    <x v="870"/>
    <x v="678"/>
    <s v="UN"/>
    <x v="4"/>
    <s v="INGRESO"/>
    <n v="13"/>
    <s v="Jul"/>
    <n v="2018"/>
  </r>
  <r>
    <d v="2018-08-30T00:00:00"/>
    <s v="OT-29517"/>
    <x v="11"/>
    <x v="10"/>
    <s v="UN"/>
    <x v="4"/>
    <s v="SALIDA"/>
    <n v="-20"/>
    <s v="Ago"/>
    <n v="2018"/>
  </r>
  <r>
    <d v="2018-08-08T00:00:00"/>
    <s v="OT-10029"/>
    <x v="1015"/>
    <x v="771"/>
    <s v="UN"/>
    <x v="9"/>
    <s v="SALIDA"/>
    <n v="-8"/>
    <s v="Ago"/>
    <n v="2018"/>
  </r>
  <r>
    <d v="2018-01-23T00:00:00"/>
    <s v="OT-30466"/>
    <x v="27"/>
    <x v="25"/>
    <s v="UN"/>
    <x v="9"/>
    <s v="INGRESO"/>
    <n v="13"/>
    <s v="Ene"/>
    <n v="2018"/>
  </r>
  <r>
    <d v="2018-03-28T00:00:00"/>
    <s v="OT-27670"/>
    <x v="312"/>
    <x v="279"/>
    <s v="UN"/>
    <x v="7"/>
    <s v="INGRESO"/>
    <n v="11"/>
    <s v="Mar"/>
    <n v="2018"/>
  </r>
  <r>
    <d v="2018-04-21T00:00:00"/>
    <s v="OT-18160"/>
    <x v="109"/>
    <x v="17"/>
    <s v="UN"/>
    <x v="1"/>
    <s v="INGRESO"/>
    <n v="14"/>
    <s v="Abr"/>
    <n v="2018"/>
  </r>
  <r>
    <d v="2018-06-26T00:00:00"/>
    <s v="OT-47949"/>
    <x v="142"/>
    <x v="133"/>
    <s v="UN"/>
    <x v="9"/>
    <s v="SALIDA"/>
    <n v="-7"/>
    <s v="Jun"/>
    <n v="2018"/>
  </r>
  <r>
    <d v="2018-01-15T00:00:00"/>
    <s v="OT-16405"/>
    <x v="420"/>
    <x v="186"/>
    <s v="UN"/>
    <x v="12"/>
    <s v="INGRESO"/>
    <n v="13"/>
    <s v="Ene"/>
    <n v="2018"/>
  </r>
  <r>
    <d v="2018-08-28T00:00:00"/>
    <s v="OT-32695"/>
    <x v="867"/>
    <x v="1"/>
    <s v="UN"/>
    <x v="1"/>
    <s v="SALIDA"/>
    <n v="-15"/>
    <s v="Ago"/>
    <n v="2018"/>
  </r>
  <r>
    <d v="2018-07-24T00:00:00"/>
    <s v="OT-12901"/>
    <x v="902"/>
    <x v="701"/>
    <s v="UN"/>
    <x v="5"/>
    <s v="INGRESO"/>
    <n v="19"/>
    <s v="Jul"/>
    <n v="2018"/>
  </r>
  <r>
    <d v="2018-07-02T00:00:00"/>
    <s v="OT-48884"/>
    <x v="601"/>
    <x v="495"/>
    <s v="UN"/>
    <x v="8"/>
    <s v="INGRESO"/>
    <n v="20"/>
    <s v="Jul"/>
    <n v="2018"/>
  </r>
  <r>
    <d v="2018-02-14T00:00:00"/>
    <s v="OT-13638"/>
    <x v="288"/>
    <x v="235"/>
    <s v="UN"/>
    <x v="10"/>
    <s v="INGRESO"/>
    <n v="15"/>
    <s v="Feb"/>
    <n v="2018"/>
  </r>
  <r>
    <d v="2018-01-26T00:00:00"/>
    <s v="OT-37389"/>
    <x v="940"/>
    <x v="725"/>
    <s v="UN"/>
    <x v="5"/>
    <s v="SALIDA"/>
    <n v="-11"/>
    <s v="Ene"/>
    <n v="2018"/>
  </r>
  <r>
    <d v="2018-05-29T00:00:00"/>
    <s v="OT-14878"/>
    <x v="988"/>
    <x v="70"/>
    <s v="UN"/>
    <x v="6"/>
    <s v="INGRESO"/>
    <n v="17"/>
    <s v="May"/>
    <n v="2018"/>
  </r>
  <r>
    <d v="2018-08-02T00:00:00"/>
    <s v="OT-32716"/>
    <x v="257"/>
    <x v="234"/>
    <s v="UN"/>
    <x v="5"/>
    <s v="SALIDA"/>
    <n v="-6"/>
    <s v="Ago"/>
    <n v="2018"/>
  </r>
  <r>
    <d v="2018-06-24T00:00:00"/>
    <s v="OT-21437"/>
    <x v="904"/>
    <x v="702"/>
    <s v="UN"/>
    <x v="7"/>
    <s v="INGRESO"/>
    <n v="12"/>
    <s v="Jun"/>
    <n v="2018"/>
  </r>
  <r>
    <d v="2018-06-13T00:00:00"/>
    <s v="OT-30525"/>
    <x v="960"/>
    <x v="369"/>
    <s v="UN"/>
    <x v="1"/>
    <s v="INGRESO"/>
    <n v="14"/>
    <s v="Jun"/>
    <n v="2018"/>
  </r>
  <r>
    <d v="2018-07-11T00:00:00"/>
    <s v="OT-13630"/>
    <x v="547"/>
    <x v="454"/>
    <s v="UN"/>
    <x v="2"/>
    <s v="SALIDA"/>
    <n v="-6"/>
    <s v="Jul"/>
    <n v="2018"/>
  </r>
  <r>
    <d v="2018-04-11T00:00:00"/>
    <s v="OT-35917"/>
    <x v="711"/>
    <x v="571"/>
    <s v="UN"/>
    <x v="9"/>
    <s v="INGRESO"/>
    <n v="18"/>
    <s v="Abr"/>
    <n v="2018"/>
  </r>
  <r>
    <d v="2018-02-04T00:00:00"/>
    <s v="OT-12487"/>
    <x v="276"/>
    <x v="250"/>
    <s v="UN"/>
    <x v="7"/>
    <s v="SALIDA"/>
    <n v="-9"/>
    <s v="Feb"/>
    <n v="2018"/>
  </r>
  <r>
    <d v="2018-07-21T00:00:00"/>
    <s v="OT-17618"/>
    <x v="145"/>
    <x v="136"/>
    <s v="UN"/>
    <x v="4"/>
    <s v="INGRESO"/>
    <n v="16"/>
    <s v="Jul"/>
    <n v="2018"/>
  </r>
  <r>
    <d v="2018-03-14T00:00:00"/>
    <s v="OT-24461"/>
    <x v="188"/>
    <x v="173"/>
    <s v="UN"/>
    <x v="7"/>
    <s v="INGRESO"/>
    <n v="20"/>
    <s v="Mar"/>
    <n v="2018"/>
  </r>
  <r>
    <d v="2018-02-06T00:00:00"/>
    <s v="OT-39920"/>
    <x v="441"/>
    <x v="284"/>
    <s v="UN"/>
    <x v="6"/>
    <s v="INGRESO"/>
    <n v="16"/>
    <s v="Feb"/>
    <n v="2018"/>
  </r>
  <r>
    <d v="2018-05-16T00:00:00"/>
    <s v="OT-48065"/>
    <x v="703"/>
    <x v="26"/>
    <s v="UN"/>
    <x v="6"/>
    <s v="SALIDA"/>
    <n v="-17"/>
    <s v="May"/>
    <n v="2018"/>
  </r>
  <r>
    <d v="2018-07-12T00:00:00"/>
    <s v="OT-35178"/>
    <x v="1034"/>
    <x v="783"/>
    <s v="UN"/>
    <x v="3"/>
    <s v="SALIDA"/>
    <n v="-8"/>
    <s v="Jul"/>
    <n v="2018"/>
  </r>
  <r>
    <d v="2018-06-08T00:00:00"/>
    <s v="OT-40114"/>
    <x v="194"/>
    <x v="178"/>
    <s v="UN"/>
    <x v="10"/>
    <s v="SALIDA"/>
    <n v="-8"/>
    <s v="Jun"/>
    <n v="2018"/>
  </r>
  <r>
    <d v="2018-07-07T00:00:00"/>
    <s v="OT-39133"/>
    <x v="383"/>
    <x v="257"/>
    <s v="UN"/>
    <x v="12"/>
    <s v="SALIDA"/>
    <n v="-16"/>
    <s v="Jul"/>
    <n v="2018"/>
  </r>
  <r>
    <d v="2018-07-27T00:00:00"/>
    <s v="OT-21556"/>
    <x v="556"/>
    <x v="461"/>
    <s v="UN"/>
    <x v="7"/>
    <s v="INGRESO"/>
    <n v="18"/>
    <s v="Jul"/>
    <n v="2018"/>
  </r>
  <r>
    <d v="2018-01-10T00:00:00"/>
    <s v="OT-35630"/>
    <x v="992"/>
    <x v="672"/>
    <s v="UN"/>
    <x v="5"/>
    <s v="INGRESO"/>
    <n v="11"/>
    <s v="Ene"/>
    <n v="2018"/>
  </r>
  <r>
    <d v="2018-08-12T00:00:00"/>
    <s v="OT-23407"/>
    <x v="412"/>
    <x v="358"/>
    <s v="UN"/>
    <x v="9"/>
    <s v="SALIDA"/>
    <n v="-18"/>
    <s v="Ago"/>
    <n v="2018"/>
  </r>
  <r>
    <d v="2018-06-15T00:00:00"/>
    <s v="OT-17068"/>
    <x v="320"/>
    <x v="287"/>
    <s v="UN"/>
    <x v="9"/>
    <s v="SALIDA"/>
    <n v="-7"/>
    <s v="Jun"/>
    <n v="2018"/>
  </r>
  <r>
    <d v="2018-07-21T00:00:00"/>
    <s v="OT-34289"/>
    <x v="627"/>
    <x v="14"/>
    <s v="UN"/>
    <x v="7"/>
    <s v="SALIDA"/>
    <n v="-13"/>
    <s v="Jul"/>
    <n v="2018"/>
  </r>
  <r>
    <d v="2018-02-08T00:00:00"/>
    <s v="OT-22190"/>
    <x v="382"/>
    <x v="339"/>
    <s v="UN"/>
    <x v="4"/>
    <s v="SALIDA"/>
    <n v="-20"/>
    <s v="Feb"/>
    <n v="2018"/>
  </r>
  <r>
    <d v="2018-06-08T00:00:00"/>
    <s v="OT-35837"/>
    <x v="1035"/>
    <x v="387"/>
    <s v="UN"/>
    <x v="7"/>
    <s v="INGRESO"/>
    <n v="18"/>
    <s v="Jun"/>
    <n v="2018"/>
  </r>
  <r>
    <d v="2018-03-31T00:00:00"/>
    <s v="OT-13176"/>
    <x v="512"/>
    <x v="430"/>
    <s v="UN"/>
    <x v="7"/>
    <s v="SALIDA"/>
    <n v="-14"/>
    <s v="Mar"/>
    <n v="2018"/>
  </r>
  <r>
    <d v="2018-08-31T00:00:00"/>
    <s v="OT-26549"/>
    <x v="673"/>
    <x v="544"/>
    <s v="UN"/>
    <x v="4"/>
    <s v="INGRESO"/>
    <n v="15"/>
    <s v="Ago"/>
    <n v="2018"/>
  </r>
  <r>
    <d v="2018-08-25T00:00:00"/>
    <s v="OT-33849"/>
    <x v="43"/>
    <x v="40"/>
    <s v="UN"/>
    <x v="7"/>
    <s v="INGRESO"/>
    <n v="16"/>
    <s v="Ago"/>
    <n v="2018"/>
  </r>
  <r>
    <d v="2018-07-05T00:00:00"/>
    <s v="OT-19718"/>
    <x v="607"/>
    <x v="500"/>
    <s v="UN"/>
    <x v="7"/>
    <s v="INGRESO"/>
    <n v="15"/>
    <s v="Jul"/>
    <n v="2018"/>
  </r>
  <r>
    <d v="2018-01-05T00:00:00"/>
    <s v="OT-45345"/>
    <x v="849"/>
    <x v="664"/>
    <s v="UN"/>
    <x v="6"/>
    <s v="SALIDA"/>
    <n v="-11"/>
    <s v="Ene"/>
    <n v="2018"/>
  </r>
  <r>
    <d v="2018-08-24T00:00:00"/>
    <s v="OT-19896"/>
    <x v="315"/>
    <x v="282"/>
    <s v="UN"/>
    <x v="7"/>
    <s v="SALIDA"/>
    <n v="-11"/>
    <s v="Ago"/>
    <n v="2018"/>
  </r>
  <r>
    <d v="2018-04-03T00:00:00"/>
    <s v="OT-15320"/>
    <x v="445"/>
    <x v="380"/>
    <s v="UN"/>
    <x v="9"/>
    <s v="SALIDA"/>
    <n v="-11"/>
    <s v="Abr"/>
    <n v="2018"/>
  </r>
  <r>
    <d v="2018-02-15T00:00:00"/>
    <s v="OT-23108"/>
    <x v="729"/>
    <x v="540"/>
    <s v="UN"/>
    <x v="2"/>
    <s v="INGRESO"/>
    <n v="20"/>
    <s v="Feb"/>
    <n v="2018"/>
  </r>
  <r>
    <d v="2018-04-06T00:00:00"/>
    <s v="OT-13246"/>
    <x v="468"/>
    <x v="397"/>
    <s v="UN"/>
    <x v="7"/>
    <s v="INGRESO"/>
    <n v="19"/>
    <s v="Abr"/>
    <n v="2018"/>
  </r>
  <r>
    <d v="2018-08-07T00:00:00"/>
    <s v="OT-42784"/>
    <x v="931"/>
    <x v="541"/>
    <s v="UN"/>
    <x v="7"/>
    <s v="INGRESO"/>
    <n v="18"/>
    <s v="Ago"/>
    <n v="2018"/>
  </r>
  <r>
    <d v="2018-03-02T00:00:00"/>
    <s v="OT-47347"/>
    <x v="774"/>
    <x v="616"/>
    <s v="UN"/>
    <x v="3"/>
    <s v="SALIDA"/>
    <n v="-20"/>
    <s v="Mar"/>
    <n v="2018"/>
  </r>
  <r>
    <d v="2018-08-26T00:00:00"/>
    <s v="OT-23009"/>
    <x v="954"/>
    <x v="459"/>
    <s v="UN"/>
    <x v="9"/>
    <s v="SALIDA"/>
    <n v="-19"/>
    <s v="Ago"/>
    <n v="2018"/>
  </r>
  <r>
    <d v="2018-07-22T00:00:00"/>
    <s v="OT-24079"/>
    <x v="535"/>
    <x v="445"/>
    <s v="UN"/>
    <x v="7"/>
    <s v="INGRESO"/>
    <n v="16"/>
    <s v="Jul"/>
    <n v="2018"/>
  </r>
  <r>
    <d v="2018-05-10T00:00:00"/>
    <s v="OT-32285"/>
    <x v="772"/>
    <x v="614"/>
    <s v="UN"/>
    <x v="4"/>
    <s v="INGRESO"/>
    <n v="11"/>
    <s v="May"/>
    <n v="2018"/>
  </r>
  <r>
    <d v="2018-08-04T00:00:00"/>
    <s v="OT-20172"/>
    <x v="592"/>
    <x v="489"/>
    <s v="UN"/>
    <x v="9"/>
    <s v="INGRESO"/>
    <n v="12"/>
    <s v="Ago"/>
    <n v="2018"/>
  </r>
  <r>
    <d v="2018-07-03T00:00:00"/>
    <s v="OT-25411"/>
    <x v="996"/>
    <x v="758"/>
    <s v="UN"/>
    <x v="5"/>
    <s v="SALIDA"/>
    <n v="-13"/>
    <s v="Jul"/>
    <n v="2018"/>
  </r>
  <r>
    <d v="2018-03-19T00:00:00"/>
    <s v="OT-29337"/>
    <x v="170"/>
    <x v="159"/>
    <s v="UN"/>
    <x v="4"/>
    <s v="INGRESO"/>
    <n v="18"/>
    <s v="Mar"/>
    <n v="2018"/>
  </r>
  <r>
    <d v="2018-05-29T00:00:00"/>
    <s v="OT-34072"/>
    <x v="838"/>
    <x v="70"/>
    <s v="UN"/>
    <x v="6"/>
    <s v="INGRESO"/>
    <n v="10"/>
    <s v="May"/>
    <n v="2018"/>
  </r>
  <r>
    <d v="2018-01-20T00:00:00"/>
    <s v="OT-20230"/>
    <x v="104"/>
    <x v="99"/>
    <s v="UN"/>
    <x v="12"/>
    <s v="INGRESO"/>
    <n v="15"/>
    <s v="Ene"/>
    <n v="2018"/>
  </r>
  <r>
    <d v="2018-05-24T00:00:00"/>
    <s v="OT-37260"/>
    <x v="525"/>
    <x v="440"/>
    <s v="UN"/>
    <x v="7"/>
    <s v="INGRESO"/>
    <n v="11"/>
    <s v="May"/>
    <n v="2018"/>
  </r>
  <r>
    <d v="2018-05-23T00:00:00"/>
    <s v="OT-18687"/>
    <x v="645"/>
    <x v="527"/>
    <s v="UN"/>
    <x v="4"/>
    <s v="INGRESO"/>
    <n v="16"/>
    <s v="May"/>
    <n v="2018"/>
  </r>
  <r>
    <d v="2018-04-09T00:00:00"/>
    <s v="OT-21644"/>
    <x v="662"/>
    <x v="162"/>
    <s v="UN"/>
    <x v="4"/>
    <s v="INGRESO"/>
    <n v="13"/>
    <s v="Abr"/>
    <n v="2018"/>
  </r>
  <r>
    <d v="2018-03-10T00:00:00"/>
    <s v="OT-29155"/>
    <x v="0"/>
    <x v="0"/>
    <s v="UN"/>
    <x v="0"/>
    <s v="SALIDA"/>
    <n v="-20"/>
    <s v="Mar"/>
    <n v="2018"/>
  </r>
  <r>
    <d v="2018-05-06T00:00:00"/>
    <s v="OT-45789"/>
    <x v="360"/>
    <x v="321"/>
    <s v="UN"/>
    <x v="7"/>
    <s v="SALIDA"/>
    <n v="-8"/>
    <s v="May"/>
    <n v="2018"/>
  </r>
  <r>
    <d v="2018-04-15T00:00:00"/>
    <s v="OT-44411"/>
    <x v="757"/>
    <x v="603"/>
    <s v="UN"/>
    <x v="7"/>
    <s v="SALIDA"/>
    <n v="-18"/>
    <s v="Abr"/>
    <n v="2018"/>
  </r>
  <r>
    <d v="2018-03-12T00:00:00"/>
    <s v="OT-31671"/>
    <x v="421"/>
    <x v="364"/>
    <s v="UN"/>
    <x v="4"/>
    <s v="INGRESO"/>
    <n v="11"/>
    <s v="Mar"/>
    <n v="2018"/>
  </r>
  <r>
    <d v="2018-08-01T00:00:00"/>
    <s v="OT-34988"/>
    <x v="948"/>
    <x v="731"/>
    <s v="UN"/>
    <x v="4"/>
    <s v="INGRESO"/>
    <n v="14"/>
    <s v="Ago"/>
    <n v="2018"/>
  </r>
  <r>
    <d v="2018-02-16T00:00:00"/>
    <s v="OT-37637"/>
    <x v="391"/>
    <x v="344"/>
    <s v="UN"/>
    <x v="9"/>
    <s v="SALIDA"/>
    <n v="-9"/>
    <s v="Feb"/>
    <n v="2018"/>
  </r>
  <r>
    <d v="2018-06-18T00:00:00"/>
    <s v="OT-12536"/>
    <x v="155"/>
    <x v="145"/>
    <s v="UN"/>
    <x v="4"/>
    <s v="INGRESO"/>
    <n v="20"/>
    <s v="Jun"/>
    <n v="2018"/>
  </r>
  <r>
    <d v="2018-06-09T00:00:00"/>
    <s v="OT-12316"/>
    <x v="665"/>
    <x v="539"/>
    <s v="UN"/>
    <x v="12"/>
    <s v="SALIDA"/>
    <n v="-5"/>
    <s v="Jun"/>
    <n v="2018"/>
  </r>
  <r>
    <d v="2018-05-16T00:00:00"/>
    <s v="OT-45868"/>
    <x v="955"/>
    <x v="734"/>
    <s v="UN"/>
    <x v="7"/>
    <s v="INGRESO"/>
    <n v="14"/>
    <s v="May"/>
    <n v="2018"/>
  </r>
  <r>
    <d v="2018-08-19T00:00:00"/>
    <s v="OT-39345"/>
    <x v="360"/>
    <x v="321"/>
    <s v="UN"/>
    <x v="7"/>
    <s v="SALIDA"/>
    <n v="-9"/>
    <s v="Ago"/>
    <n v="2018"/>
  </r>
  <r>
    <d v="2018-08-27T00:00:00"/>
    <s v="OT-27280"/>
    <x v="505"/>
    <x v="424"/>
    <s v="UN"/>
    <x v="4"/>
    <s v="SALIDA"/>
    <n v="-13"/>
    <s v="Ago"/>
    <n v="2018"/>
  </r>
  <r>
    <d v="2018-06-07T00:00:00"/>
    <s v="OT-12120"/>
    <x v="891"/>
    <x v="696"/>
    <s v="UN"/>
    <x v="8"/>
    <s v="INGRESO"/>
    <n v="15"/>
    <s v="Jun"/>
    <n v="2018"/>
  </r>
  <r>
    <d v="2018-04-18T00:00:00"/>
    <s v="OT-27938"/>
    <x v="384"/>
    <x v="340"/>
    <s v="UN"/>
    <x v="4"/>
    <s v="INGRESO"/>
    <n v="12"/>
    <s v="Abr"/>
    <n v="2018"/>
  </r>
  <r>
    <d v="2018-02-19T00:00:00"/>
    <s v="OT-11352"/>
    <x v="383"/>
    <x v="257"/>
    <s v="UN"/>
    <x v="12"/>
    <s v="INGRESO"/>
    <n v="16"/>
    <s v="Feb"/>
    <n v="2018"/>
  </r>
  <r>
    <d v="2018-03-10T00:00:00"/>
    <s v="OT-45051"/>
    <x v="120"/>
    <x v="113"/>
    <s v="UN"/>
    <x v="4"/>
    <s v="INGRESO"/>
    <n v="11"/>
    <s v="Mar"/>
    <n v="2018"/>
  </r>
  <r>
    <d v="2018-04-15T00:00:00"/>
    <s v="OT-46314"/>
    <x v="822"/>
    <x v="644"/>
    <s v="UN"/>
    <x v="5"/>
    <s v="INGRESO"/>
    <n v="16"/>
    <s v="Abr"/>
    <n v="2018"/>
  </r>
  <r>
    <d v="2018-05-31T00:00:00"/>
    <s v="OT-28310"/>
    <x v="466"/>
    <x v="282"/>
    <s v="UN"/>
    <x v="7"/>
    <s v="INGRESO"/>
    <n v="14"/>
    <s v="May"/>
    <n v="2018"/>
  </r>
  <r>
    <d v="2018-06-11T00:00:00"/>
    <s v="OT-28393"/>
    <x v="492"/>
    <x v="418"/>
    <s v="UN"/>
    <x v="8"/>
    <s v="INGRESO"/>
    <n v="15"/>
    <s v="Jun"/>
    <n v="2018"/>
  </r>
  <r>
    <d v="2018-06-10T00:00:00"/>
    <s v="OT-20198"/>
    <x v="220"/>
    <x v="199"/>
    <s v="UN"/>
    <x v="7"/>
    <s v="INGRESO"/>
    <n v="19"/>
    <s v="Jun"/>
    <n v="2018"/>
  </r>
  <r>
    <d v="2018-04-13T00:00:00"/>
    <s v="OT-20525"/>
    <x v="118"/>
    <x v="111"/>
    <s v="UN"/>
    <x v="10"/>
    <s v="INGRESO"/>
    <n v="12"/>
    <s v="Abr"/>
    <n v="2018"/>
  </r>
  <r>
    <d v="2018-07-14T00:00:00"/>
    <s v="OT-43363"/>
    <x v="472"/>
    <x v="401"/>
    <s v="UN"/>
    <x v="3"/>
    <s v="INGRESO"/>
    <n v="15"/>
    <s v="Jul"/>
    <n v="2018"/>
  </r>
  <r>
    <d v="2018-08-30T00:00:00"/>
    <s v="OT-25523"/>
    <x v="740"/>
    <x v="590"/>
    <s v="UN"/>
    <x v="0"/>
    <s v="INGRESO"/>
    <n v="16"/>
    <s v="Ago"/>
    <n v="2018"/>
  </r>
  <r>
    <d v="2018-06-21T00:00:00"/>
    <s v="OT-30411"/>
    <x v="724"/>
    <x v="579"/>
    <s v="UN"/>
    <x v="4"/>
    <s v="SALIDA"/>
    <n v="-5"/>
    <s v="Jun"/>
    <n v="2018"/>
  </r>
  <r>
    <d v="2018-02-19T00:00:00"/>
    <s v="OT-24889"/>
    <x v="458"/>
    <x v="105"/>
    <s v="UN"/>
    <x v="1"/>
    <s v="SALIDA"/>
    <n v="-8"/>
    <s v="Feb"/>
    <n v="2018"/>
  </r>
  <r>
    <d v="2018-08-24T00:00:00"/>
    <s v="OT-30668"/>
    <x v="476"/>
    <x v="405"/>
    <s v="UN"/>
    <x v="4"/>
    <s v="SALIDA"/>
    <n v="-18"/>
    <s v="Ago"/>
    <n v="2018"/>
  </r>
  <r>
    <d v="2018-07-12T00:00:00"/>
    <s v="OT-32168"/>
    <x v="511"/>
    <x v="429"/>
    <s v="UN"/>
    <x v="4"/>
    <s v="INGRESO"/>
    <n v="11"/>
    <s v="Jul"/>
    <n v="2018"/>
  </r>
  <r>
    <d v="2018-03-13T00:00:00"/>
    <s v="OT-38159"/>
    <x v="989"/>
    <x v="125"/>
    <s v="UN"/>
    <x v="7"/>
    <s v="INGRESO"/>
    <n v="13"/>
    <s v="Mar"/>
    <n v="2018"/>
  </r>
  <r>
    <d v="2018-06-25T00:00:00"/>
    <s v="OT-38567"/>
    <x v="728"/>
    <x v="582"/>
    <s v="UN"/>
    <x v="7"/>
    <s v="INGRESO"/>
    <n v="10"/>
    <s v="Jun"/>
    <n v="2018"/>
  </r>
  <r>
    <d v="2018-06-04T00:00:00"/>
    <s v="OT-46439"/>
    <x v="949"/>
    <x v="152"/>
    <s v="UN"/>
    <x v="2"/>
    <s v="INGRESO"/>
    <n v="17"/>
    <s v="Jun"/>
    <n v="2018"/>
  </r>
  <r>
    <d v="2018-07-11T00:00:00"/>
    <s v="OT-49523"/>
    <x v="888"/>
    <x v="97"/>
    <s v="UN"/>
    <x v="13"/>
    <s v="INGRESO"/>
    <n v="14"/>
    <s v="Jul"/>
    <n v="2018"/>
  </r>
  <r>
    <d v="2018-07-30T00:00:00"/>
    <s v="OT-23601"/>
    <x v="364"/>
    <x v="324"/>
    <s v="UN"/>
    <x v="7"/>
    <s v="INGRESO"/>
    <n v="17"/>
    <s v="Jul"/>
    <n v="2018"/>
  </r>
  <r>
    <d v="2018-05-04T00:00:00"/>
    <s v="OT-23035"/>
    <x v="570"/>
    <x v="473"/>
    <s v="UN"/>
    <x v="2"/>
    <s v="SALIDA"/>
    <n v="-20"/>
    <s v="May"/>
    <n v="2018"/>
  </r>
  <r>
    <d v="2018-06-02T00:00:00"/>
    <s v="OT-48591"/>
    <x v="321"/>
    <x v="288"/>
    <s v="UN"/>
    <x v="3"/>
    <s v="SALIDA"/>
    <n v="-18"/>
    <s v="Jun"/>
    <n v="2018"/>
  </r>
  <r>
    <d v="2018-07-04T00:00:00"/>
    <s v="OT-20214"/>
    <x v="969"/>
    <x v="744"/>
    <s v="UN"/>
    <x v="7"/>
    <s v="SALIDA"/>
    <n v="-15"/>
    <s v="Jul"/>
    <n v="2018"/>
  </r>
  <r>
    <d v="2018-03-21T00:00:00"/>
    <s v="OT-26476"/>
    <x v="602"/>
    <x v="496"/>
    <s v="UN"/>
    <x v="6"/>
    <s v="SALIDA"/>
    <n v="-5"/>
    <s v="Mar"/>
    <n v="2018"/>
  </r>
  <r>
    <d v="2018-05-20T00:00:00"/>
    <s v="OT-27963"/>
    <x v="162"/>
    <x v="151"/>
    <s v="UN"/>
    <x v="7"/>
    <s v="SALIDA"/>
    <n v="-10"/>
    <s v="May"/>
    <n v="2018"/>
  </r>
  <r>
    <d v="2018-03-01T00:00:00"/>
    <s v="OT-10544"/>
    <x v="494"/>
    <x v="419"/>
    <s v="UN"/>
    <x v="4"/>
    <s v="INGRESO"/>
    <n v="14"/>
    <s v="Mar"/>
    <n v="2018"/>
  </r>
  <r>
    <d v="2018-03-15T00:00:00"/>
    <s v="OT-41734"/>
    <x v="457"/>
    <x v="390"/>
    <s v="UN"/>
    <x v="4"/>
    <s v="SALIDA"/>
    <n v="-18"/>
    <s v="Mar"/>
    <n v="2018"/>
  </r>
  <r>
    <d v="2018-06-13T00:00:00"/>
    <s v="OT-46635"/>
    <x v="357"/>
    <x v="318"/>
    <s v="UN"/>
    <x v="6"/>
    <s v="SALIDA"/>
    <n v="-15"/>
    <s v="Jun"/>
    <n v="2018"/>
  </r>
  <r>
    <d v="2018-08-27T00:00:00"/>
    <s v="OT-22162"/>
    <x v="609"/>
    <x v="13"/>
    <s v="UN"/>
    <x v="8"/>
    <s v="SALIDA"/>
    <n v="-14"/>
    <s v="Ago"/>
    <n v="2018"/>
  </r>
  <r>
    <d v="2018-07-30T00:00:00"/>
    <s v="OT-47999"/>
    <x v="815"/>
    <x v="100"/>
    <s v="UN"/>
    <x v="7"/>
    <s v="SALIDA"/>
    <n v="-20"/>
    <s v="Jul"/>
    <n v="2018"/>
  </r>
  <r>
    <d v="2018-01-18T00:00:00"/>
    <s v="OT-44110"/>
    <x v="291"/>
    <x v="263"/>
    <s v="UN"/>
    <x v="5"/>
    <s v="SALIDA"/>
    <n v="-20"/>
    <s v="Ene"/>
    <n v="2018"/>
  </r>
  <r>
    <d v="2018-01-16T00:00:00"/>
    <s v="OT-32860"/>
    <x v="841"/>
    <x v="657"/>
    <s v="UN"/>
    <x v="5"/>
    <s v="SALIDA"/>
    <n v="-18"/>
    <s v="Ene"/>
    <n v="2018"/>
  </r>
  <r>
    <d v="2018-02-09T00:00:00"/>
    <s v="OT-41286"/>
    <x v="505"/>
    <x v="424"/>
    <s v="UN"/>
    <x v="4"/>
    <s v="SALIDA"/>
    <n v="-5"/>
    <s v="Feb"/>
    <n v="2018"/>
  </r>
  <r>
    <d v="2018-05-03T00:00:00"/>
    <s v="OT-22668"/>
    <x v="805"/>
    <x v="633"/>
    <s v="UN"/>
    <x v="4"/>
    <s v="INGRESO"/>
    <n v="19"/>
    <s v="May"/>
    <n v="2018"/>
  </r>
  <r>
    <d v="2018-05-09T00:00:00"/>
    <s v="OT-28688"/>
    <x v="1023"/>
    <x v="777"/>
    <s v="UN"/>
    <x v="5"/>
    <s v="SALIDA"/>
    <n v="-7"/>
    <s v="May"/>
    <n v="2018"/>
  </r>
  <r>
    <d v="2018-02-02T00:00:00"/>
    <s v="OT-11901"/>
    <x v="699"/>
    <x v="564"/>
    <s v="UN"/>
    <x v="6"/>
    <s v="SALIDA"/>
    <n v="-17"/>
    <s v="Feb"/>
    <n v="2018"/>
  </r>
  <r>
    <d v="2018-04-08T00:00:00"/>
    <s v="OT-46986"/>
    <x v="597"/>
    <x v="493"/>
    <s v="UN"/>
    <x v="4"/>
    <s v="INGRESO"/>
    <n v="19"/>
    <s v="Abr"/>
    <n v="2018"/>
  </r>
  <r>
    <d v="2018-08-24T00:00:00"/>
    <s v="OT-20360"/>
    <x v="233"/>
    <x v="211"/>
    <s v="UN"/>
    <x v="4"/>
    <s v="INGRESO"/>
    <n v="18"/>
    <s v="Ago"/>
    <n v="2018"/>
  </r>
  <r>
    <d v="2018-08-30T00:00:00"/>
    <s v="OT-27840"/>
    <x v="800"/>
    <x v="38"/>
    <s v="UN"/>
    <x v="0"/>
    <s v="SALIDA"/>
    <n v="-12"/>
    <s v="Ago"/>
    <n v="2018"/>
  </r>
  <r>
    <d v="2018-05-08T00:00:00"/>
    <s v="OT-47580"/>
    <x v="789"/>
    <x v="178"/>
    <s v="UN"/>
    <x v="10"/>
    <s v="INGRESO"/>
    <n v="19"/>
    <s v="May"/>
    <n v="2018"/>
  </r>
  <r>
    <d v="2018-07-20T00:00:00"/>
    <s v="OT-40956"/>
    <x v="961"/>
    <x v="108"/>
    <s v="UN"/>
    <x v="9"/>
    <s v="SALIDA"/>
    <n v="-20"/>
    <s v="Jul"/>
    <n v="2018"/>
  </r>
  <r>
    <d v="2018-06-04T00:00:00"/>
    <s v="OT-36355"/>
    <x v="1034"/>
    <x v="783"/>
    <s v="UN"/>
    <x v="3"/>
    <s v="SALIDA"/>
    <n v="-5"/>
    <s v="Jun"/>
    <n v="2018"/>
  </r>
  <r>
    <d v="2018-04-29T00:00:00"/>
    <s v="OT-20186"/>
    <x v="635"/>
    <x v="520"/>
    <s v="UN"/>
    <x v="12"/>
    <s v="SALIDA"/>
    <n v="-16"/>
    <s v="Abr"/>
    <n v="2018"/>
  </r>
  <r>
    <d v="2018-03-18T00:00:00"/>
    <s v="OT-43094"/>
    <x v="565"/>
    <x v="469"/>
    <s v="UN"/>
    <x v="0"/>
    <s v="SALIDA"/>
    <n v="-20"/>
    <s v="Mar"/>
    <n v="2018"/>
  </r>
  <r>
    <d v="2018-05-03T00:00:00"/>
    <s v="OT-16403"/>
    <x v="861"/>
    <x v="536"/>
    <s v="UN"/>
    <x v="11"/>
    <s v="SALIDA"/>
    <n v="-19"/>
    <s v="May"/>
    <n v="2018"/>
  </r>
  <r>
    <d v="2018-04-11T00:00:00"/>
    <s v="OT-10814"/>
    <x v="781"/>
    <x v="620"/>
    <s v="UN"/>
    <x v="5"/>
    <s v="SALIDA"/>
    <n v="-19"/>
    <s v="Abr"/>
    <n v="2018"/>
  </r>
  <r>
    <d v="2018-05-29T00:00:00"/>
    <s v="OT-36677"/>
    <x v="763"/>
    <x v="606"/>
    <s v="UN"/>
    <x v="12"/>
    <s v="INGRESO"/>
    <n v="13"/>
    <s v="May"/>
    <n v="2018"/>
  </r>
  <r>
    <d v="2018-04-15T00:00:00"/>
    <s v="OT-35233"/>
    <x v="88"/>
    <x v="83"/>
    <s v="UN"/>
    <x v="6"/>
    <s v="SALIDA"/>
    <n v="-8"/>
    <s v="Abr"/>
    <n v="2018"/>
  </r>
  <r>
    <d v="2018-01-26T00:00:00"/>
    <s v="OT-47715"/>
    <x v="603"/>
    <x v="497"/>
    <s v="UN"/>
    <x v="4"/>
    <s v="INGRESO"/>
    <n v="11"/>
    <s v="Ene"/>
    <n v="2018"/>
  </r>
  <r>
    <d v="2018-06-19T00:00:00"/>
    <s v="OT-11710"/>
    <x v="142"/>
    <x v="133"/>
    <s v="UN"/>
    <x v="9"/>
    <s v="SALIDA"/>
    <n v="-6"/>
    <s v="Jun"/>
    <n v="2018"/>
  </r>
  <r>
    <d v="2018-04-20T00:00:00"/>
    <s v="OT-28632"/>
    <x v="404"/>
    <x v="29"/>
    <s v="UN"/>
    <x v="7"/>
    <s v="SALIDA"/>
    <n v="-11"/>
    <s v="Abr"/>
    <n v="2018"/>
  </r>
  <r>
    <d v="2018-06-21T00:00:00"/>
    <s v="OT-17754"/>
    <x v="768"/>
    <x v="611"/>
    <s v="UN"/>
    <x v="2"/>
    <s v="INGRESO"/>
    <n v="17"/>
    <s v="Jun"/>
    <n v="2018"/>
  </r>
  <r>
    <d v="2018-07-31T00:00:00"/>
    <s v="OT-36188"/>
    <x v="304"/>
    <x v="145"/>
    <s v="UN"/>
    <x v="4"/>
    <s v="INGRESO"/>
    <n v="16"/>
    <s v="Jul"/>
    <n v="2018"/>
  </r>
  <r>
    <d v="2018-03-11T00:00:00"/>
    <s v="OT-29873"/>
    <x v="863"/>
    <x v="363"/>
    <s v="UN"/>
    <x v="7"/>
    <s v="SALIDA"/>
    <n v="-18"/>
    <s v="Mar"/>
    <n v="2018"/>
  </r>
  <r>
    <d v="2018-08-17T00:00:00"/>
    <s v="OT-46333"/>
    <x v="605"/>
    <x v="498"/>
    <s v="UN"/>
    <x v="5"/>
    <s v="INGRESO"/>
    <n v="15"/>
    <s v="Ago"/>
    <n v="2018"/>
  </r>
  <r>
    <d v="2018-07-27T00:00:00"/>
    <s v="OT-22367"/>
    <x v="836"/>
    <x v="654"/>
    <s v="UN"/>
    <x v="4"/>
    <s v="INGRESO"/>
    <n v="17"/>
    <s v="Jul"/>
    <n v="2018"/>
  </r>
  <r>
    <d v="2018-08-31T00:00:00"/>
    <s v="OT-18363"/>
    <x v="511"/>
    <x v="429"/>
    <s v="UN"/>
    <x v="4"/>
    <s v="SALIDA"/>
    <n v="-9"/>
    <s v="Ago"/>
    <n v="2018"/>
  </r>
  <r>
    <d v="2018-07-12T00:00:00"/>
    <s v="OT-27322"/>
    <x v="1036"/>
    <x v="512"/>
    <s v="UN"/>
    <x v="0"/>
    <s v="INGRESO"/>
    <n v="11"/>
    <s v="Jul"/>
    <n v="2018"/>
  </r>
  <r>
    <d v="2018-07-31T00:00:00"/>
    <s v="OT-31425"/>
    <x v="953"/>
    <x v="430"/>
    <s v="UN"/>
    <x v="7"/>
    <s v="SALIDA"/>
    <n v="-10"/>
    <s v="Jul"/>
    <n v="2018"/>
  </r>
  <r>
    <d v="2018-06-25T00:00:00"/>
    <s v="OT-42948"/>
    <x v="66"/>
    <x v="62"/>
    <s v="UN"/>
    <x v="1"/>
    <s v="SALIDA"/>
    <n v="-12"/>
    <s v="Jun"/>
    <n v="2018"/>
  </r>
  <r>
    <d v="2018-05-01T00:00:00"/>
    <s v="OT-42453"/>
    <x v="1037"/>
    <x v="784"/>
    <s v="UN"/>
    <x v="4"/>
    <s v="SALIDA"/>
    <n v="-10"/>
    <s v="May"/>
    <n v="2018"/>
  </r>
  <r>
    <d v="2018-03-27T00:00:00"/>
    <s v="OT-12759"/>
    <x v="614"/>
    <x v="132"/>
    <s v="UN"/>
    <x v="0"/>
    <s v="SALIDA"/>
    <n v="-12"/>
    <s v="Mar"/>
    <n v="2018"/>
  </r>
  <r>
    <d v="2018-05-11T00:00:00"/>
    <s v="OT-14639"/>
    <x v="801"/>
    <x v="630"/>
    <s v="UN"/>
    <x v="9"/>
    <s v="SALIDA"/>
    <n v="-9"/>
    <s v="May"/>
    <n v="2018"/>
  </r>
  <r>
    <d v="2018-03-05T00:00:00"/>
    <s v="OT-17571"/>
    <x v="462"/>
    <x v="393"/>
    <s v="UN"/>
    <x v="3"/>
    <s v="SALIDA"/>
    <n v="-17"/>
    <s v="Mar"/>
    <n v="2018"/>
  </r>
  <r>
    <d v="2018-07-02T00:00:00"/>
    <s v="OT-49993"/>
    <x v="1"/>
    <x v="1"/>
    <s v="UN"/>
    <x v="1"/>
    <s v="INGRESO"/>
    <n v="16"/>
    <s v="Jul"/>
    <n v="2018"/>
  </r>
  <r>
    <d v="2018-08-22T00:00:00"/>
    <s v="OT-38410"/>
    <x v="810"/>
    <x v="246"/>
    <s v="UN"/>
    <x v="4"/>
    <s v="SALIDA"/>
    <n v="-10"/>
    <s v="Ago"/>
    <n v="2018"/>
  </r>
  <r>
    <d v="2018-04-05T00:00:00"/>
    <s v="OT-10991"/>
    <x v="757"/>
    <x v="603"/>
    <s v="UN"/>
    <x v="7"/>
    <s v="SALIDA"/>
    <n v="-10"/>
    <s v="Abr"/>
    <n v="2018"/>
  </r>
  <r>
    <d v="2018-07-04T00:00:00"/>
    <s v="OT-15068"/>
    <x v="475"/>
    <x v="404"/>
    <s v="UN"/>
    <x v="3"/>
    <s v="SALIDA"/>
    <n v="-18"/>
    <s v="Jul"/>
    <n v="2018"/>
  </r>
  <r>
    <d v="2018-04-21T00:00:00"/>
    <s v="OT-16970"/>
    <x v="686"/>
    <x v="554"/>
    <s v="UN"/>
    <x v="9"/>
    <s v="SALIDA"/>
    <n v="-19"/>
    <s v="Abr"/>
    <n v="2018"/>
  </r>
  <r>
    <d v="2018-06-14T00:00:00"/>
    <s v="OT-47575"/>
    <x v="494"/>
    <x v="419"/>
    <s v="UN"/>
    <x v="4"/>
    <s v="SALIDA"/>
    <n v="-15"/>
    <s v="Jun"/>
    <n v="2018"/>
  </r>
  <r>
    <d v="2018-04-22T00:00:00"/>
    <s v="OT-48835"/>
    <x v="576"/>
    <x v="65"/>
    <s v="UN"/>
    <x v="6"/>
    <s v="INGRESO"/>
    <n v="20"/>
    <s v="Abr"/>
    <n v="2018"/>
  </r>
  <r>
    <d v="2018-05-30T00:00:00"/>
    <s v="OT-36231"/>
    <x v="773"/>
    <x v="615"/>
    <s v="UN"/>
    <x v="8"/>
    <s v="SALIDA"/>
    <n v="-20"/>
    <s v="May"/>
    <n v="2018"/>
  </r>
  <r>
    <d v="2018-08-12T00:00:00"/>
    <s v="OT-23137"/>
    <x v="1036"/>
    <x v="512"/>
    <s v="UN"/>
    <x v="0"/>
    <s v="INGRESO"/>
    <n v="12"/>
    <s v="Ago"/>
    <n v="2018"/>
  </r>
  <r>
    <d v="2018-02-14T00:00:00"/>
    <s v="OT-20527"/>
    <x v="199"/>
    <x v="181"/>
    <s v="UN"/>
    <x v="5"/>
    <s v="INGRESO"/>
    <n v="17"/>
    <s v="Feb"/>
    <n v="2018"/>
  </r>
  <r>
    <d v="2018-03-02T00:00:00"/>
    <s v="OT-12457"/>
    <x v="342"/>
    <x v="305"/>
    <s v="UN"/>
    <x v="3"/>
    <s v="SALIDA"/>
    <n v="-15"/>
    <s v="Mar"/>
    <n v="2018"/>
  </r>
  <r>
    <d v="2018-04-23T00:00:00"/>
    <s v="OT-17055"/>
    <x v="726"/>
    <x v="581"/>
    <s v="UN"/>
    <x v="7"/>
    <s v="SALIDA"/>
    <n v="-7"/>
    <s v="Abr"/>
    <n v="2018"/>
  </r>
  <r>
    <d v="2018-02-20T00:00:00"/>
    <s v="OT-27551"/>
    <x v="190"/>
    <x v="175"/>
    <s v="UN"/>
    <x v="10"/>
    <s v="INGRESO"/>
    <n v="14"/>
    <s v="Feb"/>
    <n v="2018"/>
  </r>
  <r>
    <d v="2018-02-11T00:00:00"/>
    <s v="OT-49810"/>
    <x v="691"/>
    <x v="559"/>
    <s v="UN"/>
    <x v="4"/>
    <s v="INGRESO"/>
    <n v="14"/>
    <s v="Feb"/>
    <n v="2018"/>
  </r>
  <r>
    <d v="2018-01-27T00:00:00"/>
    <s v="OT-48656"/>
    <x v="1038"/>
    <x v="785"/>
    <s v="UN"/>
    <x v="4"/>
    <s v="INGRESO"/>
    <n v="20"/>
    <s v="Ene"/>
    <n v="2018"/>
  </r>
  <r>
    <d v="2018-04-07T00:00:00"/>
    <s v="OT-23231"/>
    <x v="68"/>
    <x v="38"/>
    <s v="UN"/>
    <x v="0"/>
    <s v="SALIDA"/>
    <n v="-11"/>
    <s v="Abr"/>
    <n v="2018"/>
  </r>
  <r>
    <d v="2018-08-02T00:00:00"/>
    <s v="OT-35046"/>
    <x v="402"/>
    <x v="320"/>
    <s v="UN"/>
    <x v="7"/>
    <s v="SALIDA"/>
    <n v="-20"/>
    <s v="Ago"/>
    <n v="2018"/>
  </r>
  <r>
    <d v="2018-06-25T00:00:00"/>
    <s v="OT-10830"/>
    <x v="379"/>
    <x v="336"/>
    <s v="UN"/>
    <x v="12"/>
    <s v="INGRESO"/>
    <n v="13"/>
    <s v="Jun"/>
    <n v="2018"/>
  </r>
  <r>
    <d v="2018-04-28T00:00:00"/>
    <s v="OT-35332"/>
    <x v="347"/>
    <x v="309"/>
    <s v="UN"/>
    <x v="10"/>
    <s v="SALIDA"/>
    <n v="-19"/>
    <s v="Abr"/>
    <n v="2018"/>
  </r>
  <r>
    <d v="2018-02-03T00:00:00"/>
    <s v="OT-40294"/>
    <x v="597"/>
    <x v="493"/>
    <s v="UN"/>
    <x v="4"/>
    <s v="INGRESO"/>
    <n v="15"/>
    <s v="Feb"/>
    <n v="2018"/>
  </r>
  <r>
    <d v="2018-01-16T00:00:00"/>
    <s v="OT-12439"/>
    <x v="801"/>
    <x v="630"/>
    <s v="UN"/>
    <x v="9"/>
    <s v="SALIDA"/>
    <n v="-16"/>
    <s v="Ene"/>
    <n v="2018"/>
  </r>
  <r>
    <d v="2018-07-31T00:00:00"/>
    <s v="OT-26109"/>
    <x v="890"/>
    <x v="695"/>
    <s v="UN"/>
    <x v="9"/>
    <s v="SALIDA"/>
    <n v="-9"/>
    <s v="Jul"/>
    <n v="2018"/>
  </r>
  <r>
    <d v="2018-08-31T00:00:00"/>
    <s v="OT-36423"/>
    <x v="108"/>
    <x v="102"/>
    <s v="UN"/>
    <x v="3"/>
    <s v="SALIDA"/>
    <n v="-5"/>
    <s v="Ago"/>
    <n v="2018"/>
  </r>
  <r>
    <d v="2018-05-29T00:00:00"/>
    <s v="OT-33241"/>
    <x v="691"/>
    <x v="559"/>
    <s v="UN"/>
    <x v="4"/>
    <s v="SALIDA"/>
    <n v="-5"/>
    <s v="May"/>
    <n v="2018"/>
  </r>
  <r>
    <d v="2018-02-17T00:00:00"/>
    <s v="OT-32546"/>
    <x v="740"/>
    <x v="590"/>
    <s v="UN"/>
    <x v="0"/>
    <s v="INGRESO"/>
    <n v="13"/>
    <s v="Feb"/>
    <n v="2018"/>
  </r>
  <r>
    <d v="2018-02-07T00:00:00"/>
    <s v="OT-18574"/>
    <x v="28"/>
    <x v="26"/>
    <s v="UN"/>
    <x v="6"/>
    <s v="INGRESO"/>
    <n v="14"/>
    <s v="Feb"/>
    <n v="2018"/>
  </r>
  <r>
    <d v="2018-07-09T00:00:00"/>
    <s v="OT-36763"/>
    <x v="667"/>
    <x v="541"/>
    <s v="UN"/>
    <x v="7"/>
    <s v="SALIDA"/>
    <n v="-15"/>
    <s v="Jul"/>
    <n v="2018"/>
  </r>
  <r>
    <d v="2018-04-23T00:00:00"/>
    <s v="OT-23182"/>
    <x v="670"/>
    <x v="542"/>
    <s v="UN"/>
    <x v="7"/>
    <s v="INGRESO"/>
    <n v="19"/>
    <s v="Abr"/>
    <n v="2018"/>
  </r>
  <r>
    <d v="2018-04-23T00:00:00"/>
    <s v="OT-36230"/>
    <x v="800"/>
    <x v="38"/>
    <s v="UN"/>
    <x v="0"/>
    <s v="SALIDA"/>
    <n v="-6"/>
    <s v="Abr"/>
    <n v="2018"/>
  </r>
  <r>
    <d v="2018-06-07T00:00:00"/>
    <s v="OT-32205"/>
    <x v="666"/>
    <x v="540"/>
    <s v="UN"/>
    <x v="2"/>
    <s v="INGRESO"/>
    <n v="17"/>
    <s v="Jun"/>
    <n v="2018"/>
  </r>
  <r>
    <d v="2018-01-18T00:00:00"/>
    <s v="OT-35357"/>
    <x v="356"/>
    <x v="317"/>
    <s v="UN"/>
    <x v="3"/>
    <s v="SALIDA"/>
    <n v="-18"/>
    <s v="Ene"/>
    <n v="2018"/>
  </r>
  <r>
    <d v="2018-06-02T00:00:00"/>
    <s v="OT-25012"/>
    <x v="220"/>
    <x v="199"/>
    <s v="UN"/>
    <x v="7"/>
    <s v="SALIDA"/>
    <n v="-14"/>
    <s v="Jun"/>
    <n v="2018"/>
  </r>
  <r>
    <d v="2018-05-01T00:00:00"/>
    <s v="OT-19105"/>
    <x v="293"/>
    <x v="265"/>
    <s v="UN"/>
    <x v="12"/>
    <s v="INGRESO"/>
    <n v="20"/>
    <s v="May"/>
    <n v="2018"/>
  </r>
  <r>
    <d v="2018-03-18T00:00:00"/>
    <s v="OT-25796"/>
    <x v="142"/>
    <x v="133"/>
    <s v="UN"/>
    <x v="9"/>
    <s v="INGRESO"/>
    <n v="11"/>
    <s v="Mar"/>
    <n v="2018"/>
  </r>
  <r>
    <d v="2018-07-14T00:00:00"/>
    <s v="OT-39961"/>
    <x v="274"/>
    <x v="248"/>
    <s v="UN"/>
    <x v="7"/>
    <s v="SALIDA"/>
    <n v="-12"/>
    <s v="Jul"/>
    <n v="2018"/>
  </r>
  <r>
    <d v="2018-03-29T00:00:00"/>
    <s v="OT-41651"/>
    <x v="358"/>
    <x v="319"/>
    <s v="UN"/>
    <x v="4"/>
    <s v="SALIDA"/>
    <n v="-12"/>
    <s v="Mar"/>
    <n v="2018"/>
  </r>
  <r>
    <d v="2018-07-13T00:00:00"/>
    <s v="OT-41093"/>
    <x v="162"/>
    <x v="151"/>
    <s v="UN"/>
    <x v="7"/>
    <s v="INGRESO"/>
    <n v="18"/>
    <s v="Jul"/>
    <n v="2018"/>
  </r>
  <r>
    <d v="2018-03-02T00:00:00"/>
    <s v="OT-47064"/>
    <x v="748"/>
    <x v="597"/>
    <s v="UN"/>
    <x v="12"/>
    <s v="SALIDA"/>
    <n v="-18"/>
    <s v="Mar"/>
    <n v="2018"/>
  </r>
  <r>
    <d v="2018-06-14T00:00:00"/>
    <s v="OT-38981"/>
    <x v="301"/>
    <x v="271"/>
    <s v="UN"/>
    <x v="12"/>
    <s v="SALIDA"/>
    <n v="-6"/>
    <s v="Jun"/>
    <n v="2018"/>
  </r>
  <r>
    <d v="2018-07-21T00:00:00"/>
    <s v="OT-27411"/>
    <x v="27"/>
    <x v="25"/>
    <s v="UN"/>
    <x v="9"/>
    <s v="SALIDA"/>
    <n v="-13"/>
    <s v="Jul"/>
    <n v="2018"/>
  </r>
  <r>
    <d v="2018-04-05T00:00:00"/>
    <s v="OT-45898"/>
    <x v="889"/>
    <x v="694"/>
    <s v="UN"/>
    <x v="7"/>
    <s v="SALIDA"/>
    <n v="-8"/>
    <s v="Abr"/>
    <n v="2018"/>
  </r>
  <r>
    <d v="2018-02-08T00:00:00"/>
    <s v="OT-40541"/>
    <x v="747"/>
    <x v="596"/>
    <s v="UN"/>
    <x v="8"/>
    <s v="INGRESO"/>
    <n v="12"/>
    <s v="Feb"/>
    <n v="2018"/>
  </r>
  <r>
    <d v="2018-01-20T00:00:00"/>
    <s v="OT-47135"/>
    <x v="74"/>
    <x v="69"/>
    <s v="UN"/>
    <x v="4"/>
    <s v="SALIDA"/>
    <n v="-20"/>
    <s v="Ene"/>
    <n v="2018"/>
  </r>
  <r>
    <d v="2018-01-29T00:00:00"/>
    <s v="OT-33400"/>
    <x v="628"/>
    <x v="100"/>
    <s v="UN"/>
    <x v="7"/>
    <s v="INGRESO"/>
    <n v="12"/>
    <s v="Ene"/>
    <n v="2018"/>
  </r>
  <r>
    <d v="2018-02-17T00:00:00"/>
    <s v="OT-19940"/>
    <x v="64"/>
    <x v="60"/>
    <s v="UN"/>
    <x v="12"/>
    <s v="SALIDA"/>
    <n v="-16"/>
    <s v="Feb"/>
    <n v="2018"/>
  </r>
  <r>
    <d v="2018-06-29T00:00:00"/>
    <s v="OT-20786"/>
    <x v="211"/>
    <x v="192"/>
    <s v="UN"/>
    <x v="9"/>
    <s v="SALIDA"/>
    <n v="-20"/>
    <s v="Jun"/>
    <n v="2018"/>
  </r>
  <r>
    <d v="2018-01-26T00:00:00"/>
    <s v="OT-36466"/>
    <x v="297"/>
    <x v="268"/>
    <s v="UN"/>
    <x v="1"/>
    <s v="SALIDA"/>
    <n v="-11"/>
    <s v="Ene"/>
    <n v="2018"/>
  </r>
  <r>
    <d v="2018-02-19T00:00:00"/>
    <s v="OT-44857"/>
    <x v="878"/>
    <x v="685"/>
    <s v="UN"/>
    <x v="12"/>
    <s v="INGRESO"/>
    <n v="11"/>
    <s v="Feb"/>
    <n v="2018"/>
  </r>
  <r>
    <d v="2018-05-10T00:00:00"/>
    <s v="OT-42115"/>
    <x v="1014"/>
    <x v="337"/>
    <s v="UN"/>
    <x v="5"/>
    <s v="SALIDA"/>
    <n v="-9"/>
    <s v="May"/>
    <n v="2018"/>
  </r>
  <r>
    <d v="2018-03-17T00:00:00"/>
    <s v="OT-37148"/>
    <x v="1039"/>
    <x v="786"/>
    <s v="UN"/>
    <x v="7"/>
    <s v="INGRESO"/>
    <n v="18"/>
    <s v="Mar"/>
    <n v="2018"/>
  </r>
  <r>
    <d v="2018-01-23T00:00:00"/>
    <s v="OT-37210"/>
    <x v="913"/>
    <x v="348"/>
    <s v="UN"/>
    <x v="10"/>
    <s v="INGRESO"/>
    <n v="15"/>
    <s v="Ene"/>
    <n v="2018"/>
  </r>
  <r>
    <d v="2018-08-20T00:00:00"/>
    <s v="OT-35388"/>
    <x v="130"/>
    <x v="122"/>
    <s v="UN"/>
    <x v="9"/>
    <s v="INGRESO"/>
    <n v="12"/>
    <s v="Ago"/>
    <n v="2018"/>
  </r>
  <r>
    <d v="2018-04-03T00:00:00"/>
    <s v="OT-13745"/>
    <x v="94"/>
    <x v="89"/>
    <s v="UN"/>
    <x v="7"/>
    <s v="SALIDA"/>
    <n v="-16"/>
    <s v="Abr"/>
    <n v="2018"/>
  </r>
  <r>
    <d v="2018-03-23T00:00:00"/>
    <s v="OT-30453"/>
    <x v="911"/>
    <x v="707"/>
    <s v="UN"/>
    <x v="1"/>
    <s v="SALIDA"/>
    <n v="-19"/>
    <s v="Mar"/>
    <n v="2018"/>
  </r>
  <r>
    <d v="2018-01-15T00:00:00"/>
    <s v="OT-47036"/>
    <x v="287"/>
    <x v="260"/>
    <s v="UN"/>
    <x v="1"/>
    <s v="INGRESO"/>
    <n v="17"/>
    <s v="Ene"/>
    <n v="2018"/>
  </r>
  <r>
    <d v="2018-05-04T00:00:00"/>
    <s v="OT-41893"/>
    <x v="739"/>
    <x v="589"/>
    <s v="UN"/>
    <x v="9"/>
    <s v="SALIDA"/>
    <n v="-20"/>
    <s v="May"/>
    <n v="2018"/>
  </r>
  <r>
    <d v="2018-08-13T00:00:00"/>
    <s v="OT-35083"/>
    <x v="586"/>
    <x v="483"/>
    <s v="UN"/>
    <x v="9"/>
    <s v="INGRESO"/>
    <n v="12"/>
    <s v="Ago"/>
    <n v="2018"/>
  </r>
  <r>
    <d v="2018-01-10T00:00:00"/>
    <s v="OT-12775"/>
    <x v="160"/>
    <x v="31"/>
    <s v="UN"/>
    <x v="1"/>
    <s v="SALIDA"/>
    <n v="-16"/>
    <s v="Ene"/>
    <n v="2018"/>
  </r>
  <r>
    <d v="2018-05-24T00:00:00"/>
    <s v="OT-44848"/>
    <x v="766"/>
    <x v="609"/>
    <s v="UN"/>
    <x v="3"/>
    <s v="SALIDA"/>
    <n v="-7"/>
    <s v="May"/>
    <n v="2018"/>
  </r>
  <r>
    <d v="2018-02-14T00:00:00"/>
    <s v="OT-33002"/>
    <x v="694"/>
    <x v="561"/>
    <s v="UN"/>
    <x v="7"/>
    <s v="SALIDA"/>
    <n v="-5"/>
    <s v="Feb"/>
    <n v="2018"/>
  </r>
  <r>
    <d v="2018-08-31T00:00:00"/>
    <s v="OT-48073"/>
    <x v="478"/>
    <x v="407"/>
    <s v="UN"/>
    <x v="4"/>
    <s v="INGRESO"/>
    <n v="10"/>
    <s v="Ago"/>
    <n v="2018"/>
  </r>
  <r>
    <d v="2018-08-12T00:00:00"/>
    <s v="OT-45664"/>
    <x v="940"/>
    <x v="725"/>
    <s v="UN"/>
    <x v="5"/>
    <s v="INGRESO"/>
    <n v="10"/>
    <s v="Ago"/>
    <n v="2018"/>
  </r>
  <r>
    <d v="2018-06-10T00:00:00"/>
    <s v="OT-25217"/>
    <x v="330"/>
    <x v="294"/>
    <s v="UN"/>
    <x v="4"/>
    <s v="SALIDA"/>
    <n v="-14"/>
    <s v="Jun"/>
    <n v="2018"/>
  </r>
  <r>
    <d v="2018-08-01T00:00:00"/>
    <s v="OT-31970"/>
    <x v="188"/>
    <x v="173"/>
    <s v="UN"/>
    <x v="7"/>
    <s v="INGRESO"/>
    <n v="18"/>
    <s v="Ago"/>
    <n v="2018"/>
  </r>
  <r>
    <d v="2018-01-19T00:00:00"/>
    <s v="OT-36393"/>
    <x v="940"/>
    <x v="725"/>
    <s v="UN"/>
    <x v="5"/>
    <s v="INGRESO"/>
    <n v="17"/>
    <s v="Ene"/>
    <n v="2018"/>
  </r>
  <r>
    <d v="2018-02-04T00:00:00"/>
    <s v="OT-18736"/>
    <x v="519"/>
    <x v="435"/>
    <s v="UN"/>
    <x v="9"/>
    <s v="SALIDA"/>
    <n v="-13"/>
    <s v="Feb"/>
    <n v="2018"/>
  </r>
  <r>
    <d v="2018-08-06T00:00:00"/>
    <s v="OT-10128"/>
    <x v="664"/>
    <x v="538"/>
    <s v="UN"/>
    <x v="4"/>
    <s v="SALIDA"/>
    <n v="-6"/>
    <s v="Ago"/>
    <n v="2018"/>
  </r>
  <r>
    <d v="2018-03-17T00:00:00"/>
    <s v="OT-36444"/>
    <x v="430"/>
    <x v="371"/>
    <s v="UN"/>
    <x v="10"/>
    <s v="INGRESO"/>
    <n v="18"/>
    <s v="Mar"/>
    <n v="2018"/>
  </r>
  <r>
    <d v="2018-08-13T00:00:00"/>
    <s v="OT-36680"/>
    <x v="257"/>
    <x v="234"/>
    <s v="UN"/>
    <x v="5"/>
    <s v="SALIDA"/>
    <n v="-9"/>
    <s v="Ago"/>
    <n v="2018"/>
  </r>
  <r>
    <d v="2018-06-13T00:00:00"/>
    <s v="OT-21163"/>
    <x v="111"/>
    <x v="104"/>
    <s v="UN"/>
    <x v="10"/>
    <s v="SALIDA"/>
    <n v="-17"/>
    <s v="Jun"/>
    <n v="2018"/>
  </r>
  <r>
    <d v="2018-05-26T00:00:00"/>
    <s v="OT-17559"/>
    <x v="186"/>
    <x v="171"/>
    <s v="UN"/>
    <x v="9"/>
    <s v="SALIDA"/>
    <n v="-17"/>
    <s v="May"/>
    <n v="2018"/>
  </r>
  <r>
    <d v="2018-03-07T00:00:00"/>
    <s v="OT-20092"/>
    <x v="712"/>
    <x v="52"/>
    <s v="UN"/>
    <x v="9"/>
    <s v="SALIDA"/>
    <n v="-11"/>
    <s v="Mar"/>
    <n v="2018"/>
  </r>
  <r>
    <d v="2018-03-15T00:00:00"/>
    <s v="OT-18395"/>
    <x v="527"/>
    <x v="26"/>
    <s v="UN"/>
    <x v="6"/>
    <s v="SALIDA"/>
    <n v="-16"/>
    <s v="Mar"/>
    <n v="2018"/>
  </r>
  <r>
    <d v="2018-05-21T00:00:00"/>
    <s v="OT-34165"/>
    <x v="332"/>
    <x v="296"/>
    <s v="UN"/>
    <x v="5"/>
    <s v="INGRESO"/>
    <n v="11"/>
    <s v="May"/>
    <n v="2018"/>
  </r>
  <r>
    <d v="2018-01-09T00:00:00"/>
    <s v="OT-36380"/>
    <x v="427"/>
    <x v="34"/>
    <s v="UN"/>
    <x v="10"/>
    <s v="INGRESO"/>
    <n v="16"/>
    <s v="Ene"/>
    <n v="2018"/>
  </r>
  <r>
    <d v="2018-06-08T00:00:00"/>
    <s v="OT-25198"/>
    <x v="848"/>
    <x v="663"/>
    <s v="UN"/>
    <x v="4"/>
    <s v="INGRESO"/>
    <n v="19"/>
    <s v="Jun"/>
    <n v="2018"/>
  </r>
  <r>
    <d v="2018-06-03T00:00:00"/>
    <s v="OT-26658"/>
    <x v="407"/>
    <x v="354"/>
    <s v="UN"/>
    <x v="4"/>
    <s v="INGRESO"/>
    <n v="10"/>
    <s v="Jun"/>
    <n v="2018"/>
  </r>
  <r>
    <d v="2018-07-01T00:00:00"/>
    <s v="OT-31742"/>
    <x v="1025"/>
    <x v="778"/>
    <s v="UN"/>
    <x v="7"/>
    <s v="INGRESO"/>
    <n v="10"/>
    <s v="Jul"/>
    <n v="2018"/>
  </r>
  <r>
    <d v="2018-01-13T00:00:00"/>
    <s v="OT-21196"/>
    <x v="383"/>
    <x v="257"/>
    <s v="UN"/>
    <x v="12"/>
    <s v="INGRESO"/>
    <n v="14"/>
    <s v="Ene"/>
    <n v="2018"/>
  </r>
  <r>
    <d v="2018-06-18T00:00:00"/>
    <s v="OT-17932"/>
    <x v="863"/>
    <x v="363"/>
    <s v="UN"/>
    <x v="7"/>
    <s v="SALIDA"/>
    <n v="-8"/>
    <s v="Jun"/>
    <n v="2018"/>
  </r>
  <r>
    <d v="2018-06-22T00:00:00"/>
    <s v="OT-17964"/>
    <x v="910"/>
    <x v="706"/>
    <s v="UN"/>
    <x v="9"/>
    <s v="SALIDA"/>
    <n v="-9"/>
    <s v="Jun"/>
    <n v="2018"/>
  </r>
  <r>
    <d v="2018-02-23T00:00:00"/>
    <s v="OT-29932"/>
    <x v="273"/>
    <x v="247"/>
    <s v="UN"/>
    <x v="1"/>
    <s v="SALIDA"/>
    <n v="-12"/>
    <s v="Feb"/>
    <n v="2018"/>
  </r>
  <r>
    <d v="2018-08-01T00:00:00"/>
    <s v="OT-13765"/>
    <x v="770"/>
    <x v="613"/>
    <s v="UN"/>
    <x v="10"/>
    <s v="SALIDA"/>
    <n v="-11"/>
    <s v="Ago"/>
    <n v="2018"/>
  </r>
  <r>
    <d v="2018-05-28T00:00:00"/>
    <s v="OT-31272"/>
    <x v="513"/>
    <x v="431"/>
    <s v="UN"/>
    <x v="4"/>
    <s v="SALIDA"/>
    <n v="-5"/>
    <s v="May"/>
    <n v="2018"/>
  </r>
  <r>
    <d v="2018-04-01T00:00:00"/>
    <s v="OT-38495"/>
    <x v="474"/>
    <x v="403"/>
    <s v="UN"/>
    <x v="4"/>
    <s v="INGRESO"/>
    <n v="19"/>
    <s v="Abr"/>
    <n v="2018"/>
  </r>
  <r>
    <d v="2018-03-14T00:00:00"/>
    <s v="OT-43889"/>
    <x v="54"/>
    <x v="51"/>
    <s v="UN"/>
    <x v="7"/>
    <s v="INGRESO"/>
    <n v="18"/>
    <s v="Mar"/>
    <n v="2018"/>
  </r>
  <r>
    <d v="2018-05-17T00:00:00"/>
    <s v="OT-43501"/>
    <x v="406"/>
    <x v="343"/>
    <s v="UN"/>
    <x v="8"/>
    <s v="INGRESO"/>
    <n v="14"/>
    <s v="May"/>
    <n v="2018"/>
  </r>
  <r>
    <d v="2018-07-08T00:00:00"/>
    <s v="OT-10827"/>
    <x v="97"/>
    <x v="92"/>
    <s v="UN"/>
    <x v="4"/>
    <s v="INGRESO"/>
    <n v="19"/>
    <s v="Jul"/>
    <n v="2018"/>
  </r>
  <r>
    <d v="2018-01-22T00:00:00"/>
    <s v="OT-20770"/>
    <x v="870"/>
    <x v="678"/>
    <s v="UN"/>
    <x v="4"/>
    <s v="INGRESO"/>
    <n v="19"/>
    <s v="Ene"/>
    <n v="2018"/>
  </r>
  <r>
    <d v="2018-01-02T00:00:00"/>
    <s v="OT-36186"/>
    <x v="539"/>
    <x v="448"/>
    <s v="UN"/>
    <x v="10"/>
    <s v="SALIDA"/>
    <n v="-19"/>
    <s v="Ene"/>
    <n v="2018"/>
  </r>
  <r>
    <d v="2018-01-30T00:00:00"/>
    <s v="OT-23111"/>
    <x v="958"/>
    <x v="737"/>
    <s v="UN"/>
    <x v="0"/>
    <s v="INGRESO"/>
    <n v="10"/>
    <s v="Ene"/>
    <n v="2018"/>
  </r>
  <r>
    <d v="2018-06-05T00:00:00"/>
    <s v="OT-16774"/>
    <x v="591"/>
    <x v="488"/>
    <s v="UN"/>
    <x v="9"/>
    <s v="SALIDA"/>
    <n v="-16"/>
    <s v="Jun"/>
    <n v="2018"/>
  </r>
  <r>
    <d v="2018-05-07T00:00:00"/>
    <s v="OT-32451"/>
    <x v="682"/>
    <x v="550"/>
    <s v="UN"/>
    <x v="4"/>
    <s v="INGRESO"/>
    <n v="14"/>
    <s v="May"/>
    <n v="2018"/>
  </r>
  <r>
    <d v="2018-03-16T00:00:00"/>
    <s v="OT-19514"/>
    <x v="647"/>
    <x v="529"/>
    <s v="UN"/>
    <x v="10"/>
    <s v="INGRESO"/>
    <n v="19"/>
    <s v="Mar"/>
    <n v="2018"/>
  </r>
  <r>
    <d v="2018-08-22T00:00:00"/>
    <s v="OT-40119"/>
    <x v="705"/>
    <x v="567"/>
    <s v="UN"/>
    <x v="4"/>
    <s v="INGRESO"/>
    <n v="15"/>
    <s v="Ago"/>
    <n v="2018"/>
  </r>
  <r>
    <d v="2018-06-25T00:00:00"/>
    <s v="OT-24276"/>
    <x v="575"/>
    <x v="477"/>
    <s v="UN"/>
    <x v="4"/>
    <s v="SALIDA"/>
    <n v="-10"/>
    <s v="Jun"/>
    <n v="2018"/>
  </r>
  <r>
    <d v="2018-06-15T00:00:00"/>
    <s v="OT-13584"/>
    <x v="616"/>
    <x v="505"/>
    <s v="UN"/>
    <x v="7"/>
    <s v="INGRESO"/>
    <n v="10"/>
    <s v="Jun"/>
    <n v="2018"/>
  </r>
  <r>
    <d v="2018-02-02T00:00:00"/>
    <s v="OT-41089"/>
    <x v="429"/>
    <x v="370"/>
    <s v="UN"/>
    <x v="3"/>
    <s v="SALIDA"/>
    <n v="-13"/>
    <s v="Feb"/>
    <n v="2018"/>
  </r>
  <r>
    <d v="2018-08-22T00:00:00"/>
    <s v="OT-33258"/>
    <x v="999"/>
    <x v="73"/>
    <s v="UN"/>
    <x v="3"/>
    <s v="SALIDA"/>
    <n v="-15"/>
    <s v="Ago"/>
    <n v="2018"/>
  </r>
  <r>
    <d v="2018-02-01T00:00:00"/>
    <s v="OT-41900"/>
    <x v="759"/>
    <x v="206"/>
    <s v="UN"/>
    <x v="4"/>
    <s v="INGRESO"/>
    <n v="11"/>
    <s v="Feb"/>
    <n v="2018"/>
  </r>
  <r>
    <d v="2018-07-25T00:00:00"/>
    <s v="OT-23723"/>
    <x v="268"/>
    <x v="207"/>
    <s v="UN"/>
    <x v="4"/>
    <s v="SALIDA"/>
    <n v="-12"/>
    <s v="Jul"/>
    <n v="2018"/>
  </r>
  <r>
    <d v="2018-04-08T00:00:00"/>
    <s v="OT-42893"/>
    <x v="536"/>
    <x v="446"/>
    <s v="UN"/>
    <x v="1"/>
    <s v="SALIDA"/>
    <n v="-9"/>
    <s v="Abr"/>
    <n v="2018"/>
  </r>
  <r>
    <d v="2018-05-20T00:00:00"/>
    <s v="OT-30902"/>
    <x v="748"/>
    <x v="597"/>
    <s v="UN"/>
    <x v="12"/>
    <s v="INGRESO"/>
    <n v="17"/>
    <s v="May"/>
    <n v="2018"/>
  </r>
  <r>
    <d v="2018-01-07T00:00:00"/>
    <s v="OT-39058"/>
    <x v="235"/>
    <x v="213"/>
    <s v="UN"/>
    <x v="3"/>
    <s v="SALIDA"/>
    <n v="-16"/>
    <s v="Ene"/>
    <n v="2018"/>
  </r>
  <r>
    <d v="2018-03-01T00:00:00"/>
    <s v="OT-34743"/>
    <x v="312"/>
    <x v="279"/>
    <s v="UN"/>
    <x v="7"/>
    <s v="INGRESO"/>
    <n v="20"/>
    <s v="Mar"/>
    <n v="2018"/>
  </r>
  <r>
    <d v="2018-07-07T00:00:00"/>
    <s v="OT-17725"/>
    <x v="540"/>
    <x v="449"/>
    <s v="UN"/>
    <x v="4"/>
    <s v="INGRESO"/>
    <n v="12"/>
    <s v="Jul"/>
    <n v="2018"/>
  </r>
  <r>
    <d v="2018-07-14T00:00:00"/>
    <s v="OT-29556"/>
    <x v="634"/>
    <x v="519"/>
    <s v="UN"/>
    <x v="4"/>
    <s v="SALIDA"/>
    <n v="-12"/>
    <s v="Jul"/>
    <n v="2018"/>
  </r>
  <r>
    <d v="2018-08-14T00:00:00"/>
    <s v="OT-29213"/>
    <x v="1031"/>
    <x v="106"/>
    <s v="UN"/>
    <x v="3"/>
    <s v="INGRESO"/>
    <n v="20"/>
    <s v="Ago"/>
    <n v="2018"/>
  </r>
  <r>
    <d v="2018-06-28T00:00:00"/>
    <s v="OT-16172"/>
    <x v="634"/>
    <x v="519"/>
    <s v="UN"/>
    <x v="4"/>
    <s v="SALIDA"/>
    <n v="-12"/>
    <s v="Jun"/>
    <n v="2018"/>
  </r>
  <r>
    <d v="2018-08-13T00:00:00"/>
    <s v="OT-14249"/>
    <x v="121"/>
    <x v="114"/>
    <s v="UN"/>
    <x v="7"/>
    <s v="SALIDA"/>
    <n v="-7"/>
    <s v="Ago"/>
    <n v="2018"/>
  </r>
  <r>
    <d v="2018-03-27T00:00:00"/>
    <s v="OT-43787"/>
    <x v="133"/>
    <x v="125"/>
    <s v="UN"/>
    <x v="7"/>
    <s v="SALIDA"/>
    <n v="-18"/>
    <s v="Mar"/>
    <n v="2018"/>
  </r>
  <r>
    <d v="2018-06-06T00:00:00"/>
    <s v="OT-40771"/>
    <x v="108"/>
    <x v="102"/>
    <s v="UN"/>
    <x v="3"/>
    <s v="SALIDA"/>
    <n v="-5"/>
    <s v="Jun"/>
    <n v="2018"/>
  </r>
  <r>
    <d v="2018-06-22T00:00:00"/>
    <s v="OT-27693"/>
    <x v="143"/>
    <x v="134"/>
    <s v="UN"/>
    <x v="6"/>
    <s v="SALIDA"/>
    <n v="-6"/>
    <s v="Jun"/>
    <n v="2018"/>
  </r>
  <r>
    <d v="2018-07-16T00:00:00"/>
    <s v="OT-42431"/>
    <x v="613"/>
    <x v="504"/>
    <s v="UN"/>
    <x v="12"/>
    <s v="SALIDA"/>
    <n v="-10"/>
    <s v="Jul"/>
    <n v="2018"/>
  </r>
  <r>
    <d v="2018-04-13T00:00:00"/>
    <s v="OT-28933"/>
    <x v="223"/>
    <x v="19"/>
    <s v="UN"/>
    <x v="10"/>
    <s v="INGRESO"/>
    <n v="17"/>
    <s v="Abr"/>
    <n v="2018"/>
  </r>
  <r>
    <d v="2018-06-27T00:00:00"/>
    <s v="OT-42240"/>
    <x v="84"/>
    <x v="79"/>
    <s v="UN"/>
    <x v="12"/>
    <s v="INGRESO"/>
    <n v="12"/>
    <s v="Jun"/>
    <n v="2018"/>
  </r>
  <r>
    <d v="2018-01-11T00:00:00"/>
    <s v="OT-33196"/>
    <x v="1005"/>
    <x v="765"/>
    <s v="UN"/>
    <x v="5"/>
    <s v="SALIDA"/>
    <n v="-19"/>
    <s v="Ene"/>
    <n v="2018"/>
  </r>
  <r>
    <d v="2018-06-17T00:00:00"/>
    <s v="OT-36836"/>
    <x v="631"/>
    <x v="516"/>
    <s v="UN"/>
    <x v="4"/>
    <s v="INGRESO"/>
    <n v="18"/>
    <s v="Jun"/>
    <n v="2018"/>
  </r>
  <r>
    <d v="2018-02-12T00:00:00"/>
    <s v="OT-37501"/>
    <x v="221"/>
    <x v="200"/>
    <s v="UN"/>
    <x v="4"/>
    <s v="SALIDA"/>
    <n v="-18"/>
    <s v="Feb"/>
    <n v="2018"/>
  </r>
  <r>
    <d v="2018-06-04T00:00:00"/>
    <s v="OT-19864"/>
    <x v="153"/>
    <x v="60"/>
    <s v="UN"/>
    <x v="12"/>
    <s v="INGRESO"/>
    <n v="15"/>
    <s v="Jun"/>
    <n v="2018"/>
  </r>
  <r>
    <d v="2018-04-29T00:00:00"/>
    <s v="OT-28052"/>
    <x v="1016"/>
    <x v="772"/>
    <s v="UN"/>
    <x v="4"/>
    <s v="INGRESO"/>
    <n v="11"/>
    <s v="Abr"/>
    <n v="2018"/>
  </r>
  <r>
    <d v="2018-04-08T00:00:00"/>
    <s v="OT-33056"/>
    <x v="1040"/>
    <x v="787"/>
    <s v="UN"/>
    <x v="7"/>
    <s v="INGRESO"/>
    <n v="10"/>
    <s v="Abr"/>
    <n v="2018"/>
  </r>
  <r>
    <d v="2018-07-12T00:00:00"/>
    <s v="OT-30524"/>
    <x v="808"/>
    <x v="635"/>
    <s v="UN"/>
    <x v="4"/>
    <s v="SALIDA"/>
    <n v="-9"/>
    <s v="Jul"/>
    <n v="2018"/>
  </r>
  <r>
    <d v="2018-07-13T00:00:00"/>
    <s v="OT-27239"/>
    <x v="424"/>
    <x v="366"/>
    <s v="UN"/>
    <x v="2"/>
    <s v="INGRESO"/>
    <n v="19"/>
    <s v="Jul"/>
    <n v="2018"/>
  </r>
  <r>
    <d v="2018-06-21T00:00:00"/>
    <s v="OT-29356"/>
    <x v="479"/>
    <x v="408"/>
    <s v="UN"/>
    <x v="6"/>
    <s v="SALIDA"/>
    <n v="-17"/>
    <s v="Jun"/>
    <n v="2018"/>
  </r>
  <r>
    <d v="2018-02-15T00:00:00"/>
    <s v="OT-21102"/>
    <x v="400"/>
    <x v="350"/>
    <s v="UN"/>
    <x v="7"/>
    <s v="SALIDA"/>
    <n v="-12"/>
    <s v="Feb"/>
    <n v="2018"/>
  </r>
  <r>
    <d v="2018-02-24T00:00:00"/>
    <s v="OT-32788"/>
    <x v="621"/>
    <x v="510"/>
    <s v="UN"/>
    <x v="2"/>
    <s v="SALIDA"/>
    <n v="-16"/>
    <s v="Feb"/>
    <n v="2018"/>
  </r>
  <r>
    <d v="2018-06-14T00:00:00"/>
    <s v="OT-18660"/>
    <x v="536"/>
    <x v="446"/>
    <s v="UN"/>
    <x v="1"/>
    <s v="INGRESO"/>
    <n v="17"/>
    <s v="Jun"/>
    <n v="2018"/>
  </r>
  <r>
    <d v="2018-04-22T00:00:00"/>
    <s v="OT-33184"/>
    <x v="798"/>
    <x v="142"/>
    <s v="UN"/>
    <x v="1"/>
    <s v="INGRESO"/>
    <n v="12"/>
    <s v="Abr"/>
    <n v="2018"/>
  </r>
  <r>
    <d v="2018-05-27T00:00:00"/>
    <s v="OT-45395"/>
    <x v="327"/>
    <x v="172"/>
    <s v="UN"/>
    <x v="8"/>
    <s v="SALIDA"/>
    <n v="-18"/>
    <s v="May"/>
    <n v="2018"/>
  </r>
  <r>
    <d v="2018-06-25T00:00:00"/>
    <s v="OT-14950"/>
    <x v="10"/>
    <x v="9"/>
    <s v="UN"/>
    <x v="1"/>
    <s v="SALIDA"/>
    <n v="-14"/>
    <s v="Jun"/>
    <n v="2018"/>
  </r>
  <r>
    <d v="2018-03-26T00:00:00"/>
    <s v="OT-47100"/>
    <x v="1003"/>
    <x v="764"/>
    <s v="UN"/>
    <x v="6"/>
    <s v="SALIDA"/>
    <n v="-7"/>
    <s v="Mar"/>
    <n v="2018"/>
  </r>
  <r>
    <d v="2018-02-14T00:00:00"/>
    <s v="OT-19019"/>
    <x v="41"/>
    <x v="38"/>
    <s v="UN"/>
    <x v="0"/>
    <s v="SALIDA"/>
    <n v="-9"/>
    <s v="Feb"/>
    <n v="2018"/>
  </r>
  <r>
    <d v="2018-06-29T00:00:00"/>
    <s v="OT-27485"/>
    <x v="322"/>
    <x v="100"/>
    <s v="UN"/>
    <x v="7"/>
    <s v="INGRESO"/>
    <n v="10"/>
    <s v="Jun"/>
    <n v="2018"/>
  </r>
  <r>
    <d v="2018-03-19T00:00:00"/>
    <s v="OT-34757"/>
    <x v="624"/>
    <x v="513"/>
    <s v="UN"/>
    <x v="3"/>
    <s v="INGRESO"/>
    <n v="11"/>
    <s v="Mar"/>
    <n v="2018"/>
  </r>
  <r>
    <d v="2018-08-19T00:00:00"/>
    <s v="OT-22468"/>
    <x v="706"/>
    <x v="568"/>
    <s v="UN"/>
    <x v="4"/>
    <s v="INGRESO"/>
    <n v="12"/>
    <s v="Ago"/>
    <n v="2018"/>
  </r>
  <r>
    <d v="2018-03-08T00:00:00"/>
    <s v="OT-29997"/>
    <x v="767"/>
    <x v="610"/>
    <s v="UN"/>
    <x v="4"/>
    <s v="INGRESO"/>
    <n v="19"/>
    <s v="Mar"/>
    <n v="2018"/>
  </r>
  <r>
    <d v="2018-03-22T00:00:00"/>
    <s v="OT-36171"/>
    <x v="467"/>
    <x v="396"/>
    <s v="UN"/>
    <x v="9"/>
    <s v="SALIDA"/>
    <n v="-17"/>
    <s v="Mar"/>
    <n v="2018"/>
  </r>
  <r>
    <d v="2018-02-04T00:00:00"/>
    <s v="OT-25565"/>
    <x v="360"/>
    <x v="321"/>
    <s v="UN"/>
    <x v="7"/>
    <s v="SALIDA"/>
    <n v="-7"/>
    <s v="Feb"/>
    <n v="2018"/>
  </r>
  <r>
    <d v="2018-07-05T00:00:00"/>
    <s v="OT-44856"/>
    <x v="37"/>
    <x v="34"/>
    <s v="UN"/>
    <x v="10"/>
    <s v="SALIDA"/>
    <n v="-9"/>
    <s v="Jul"/>
    <n v="2018"/>
  </r>
  <r>
    <d v="2018-04-03T00:00:00"/>
    <s v="OT-32578"/>
    <x v="706"/>
    <x v="568"/>
    <s v="UN"/>
    <x v="4"/>
    <s v="SALIDA"/>
    <n v="-16"/>
    <s v="Abr"/>
    <n v="2018"/>
  </r>
  <r>
    <d v="2018-03-29T00:00:00"/>
    <s v="OT-48113"/>
    <x v="829"/>
    <x v="650"/>
    <s v="UN"/>
    <x v="9"/>
    <s v="INGRESO"/>
    <n v="15"/>
    <s v="Mar"/>
    <n v="2018"/>
  </r>
  <r>
    <d v="2018-03-07T00:00:00"/>
    <s v="OT-12776"/>
    <x v="832"/>
    <x v="651"/>
    <s v="UN"/>
    <x v="7"/>
    <s v="SALIDA"/>
    <n v="-17"/>
    <s v="Mar"/>
    <n v="2018"/>
  </r>
  <r>
    <d v="2018-02-13T00:00:00"/>
    <s v="OT-45565"/>
    <x v="671"/>
    <x v="543"/>
    <s v="UN"/>
    <x v="4"/>
    <s v="SALIDA"/>
    <n v="-6"/>
    <s v="Feb"/>
    <n v="2018"/>
  </r>
  <r>
    <d v="2018-03-08T00:00:00"/>
    <s v="OT-44906"/>
    <x v="815"/>
    <x v="100"/>
    <s v="UN"/>
    <x v="7"/>
    <s v="SALIDA"/>
    <n v="-18"/>
    <s v="Mar"/>
    <n v="2018"/>
  </r>
  <r>
    <d v="2018-02-22T00:00:00"/>
    <s v="OT-12662"/>
    <x v="696"/>
    <x v="562"/>
    <s v="UN"/>
    <x v="7"/>
    <s v="SALIDA"/>
    <n v="-20"/>
    <s v="Feb"/>
    <n v="2018"/>
  </r>
  <r>
    <d v="2018-06-21T00:00:00"/>
    <s v="OT-27154"/>
    <x v="569"/>
    <x v="472"/>
    <s v="UN"/>
    <x v="5"/>
    <s v="SALIDA"/>
    <n v="-5"/>
    <s v="Jun"/>
    <n v="2018"/>
  </r>
  <r>
    <d v="2018-07-10T00:00:00"/>
    <s v="OT-16744"/>
    <x v="348"/>
    <x v="310"/>
    <s v="UN"/>
    <x v="4"/>
    <s v="INGRESO"/>
    <n v="11"/>
    <s v="Jul"/>
    <n v="2018"/>
  </r>
  <r>
    <d v="2018-01-23T00:00:00"/>
    <s v="OT-46848"/>
    <x v="836"/>
    <x v="654"/>
    <s v="UN"/>
    <x v="4"/>
    <s v="SALIDA"/>
    <n v="-20"/>
    <s v="Ene"/>
    <n v="2018"/>
  </r>
  <r>
    <d v="2018-07-10T00:00:00"/>
    <s v="OT-47823"/>
    <x v="366"/>
    <x v="326"/>
    <s v="UN"/>
    <x v="7"/>
    <s v="SALIDA"/>
    <n v="-11"/>
    <s v="Jul"/>
    <n v="2018"/>
  </r>
  <r>
    <d v="2018-02-20T00:00:00"/>
    <s v="OT-31156"/>
    <x v="782"/>
    <x v="346"/>
    <s v="UN"/>
    <x v="7"/>
    <s v="SALIDA"/>
    <n v="-14"/>
    <s v="Feb"/>
    <n v="2018"/>
  </r>
  <r>
    <d v="2018-04-15T00:00:00"/>
    <s v="OT-24163"/>
    <x v="906"/>
    <x v="147"/>
    <s v="UN"/>
    <x v="10"/>
    <s v="SALIDA"/>
    <n v="-6"/>
    <s v="Abr"/>
    <n v="2018"/>
  </r>
  <r>
    <d v="2018-06-07T00:00:00"/>
    <s v="OT-42746"/>
    <x v="768"/>
    <x v="611"/>
    <s v="UN"/>
    <x v="2"/>
    <s v="SALIDA"/>
    <n v="-18"/>
    <s v="Jun"/>
    <n v="2018"/>
  </r>
  <r>
    <d v="2018-02-20T00:00:00"/>
    <s v="OT-30730"/>
    <x v="848"/>
    <x v="663"/>
    <s v="UN"/>
    <x v="4"/>
    <s v="SALIDA"/>
    <n v="-15"/>
    <s v="Feb"/>
    <n v="2018"/>
  </r>
  <r>
    <d v="2018-07-27T00:00:00"/>
    <s v="OT-31527"/>
    <x v="861"/>
    <x v="536"/>
    <s v="UN"/>
    <x v="11"/>
    <s v="INGRESO"/>
    <n v="13"/>
    <s v="Jul"/>
    <n v="2018"/>
  </r>
  <r>
    <d v="2018-03-25T00:00:00"/>
    <s v="OT-18575"/>
    <x v="470"/>
    <x v="399"/>
    <s v="UN"/>
    <x v="4"/>
    <s v="SALIDA"/>
    <n v="-13"/>
    <s v="Mar"/>
    <n v="2018"/>
  </r>
  <r>
    <d v="2018-08-18T00:00:00"/>
    <s v="OT-28510"/>
    <x v="197"/>
    <x v="180"/>
    <s v="UN"/>
    <x v="9"/>
    <s v="SALIDA"/>
    <n v="-19"/>
    <s v="Ago"/>
    <n v="2018"/>
  </r>
  <r>
    <d v="2018-05-19T00:00:00"/>
    <s v="OT-19157"/>
    <x v="861"/>
    <x v="536"/>
    <s v="UN"/>
    <x v="11"/>
    <s v="INGRESO"/>
    <n v="10"/>
    <s v="May"/>
    <n v="2018"/>
  </r>
  <r>
    <d v="2018-08-22T00:00:00"/>
    <s v="OT-19515"/>
    <x v="903"/>
    <x v="91"/>
    <s v="UN"/>
    <x v="3"/>
    <s v="INGRESO"/>
    <n v="13"/>
    <s v="Ago"/>
    <n v="2018"/>
  </r>
  <r>
    <d v="2018-07-27T00:00:00"/>
    <s v="OT-11394"/>
    <x v="162"/>
    <x v="151"/>
    <s v="UN"/>
    <x v="7"/>
    <s v="SALIDA"/>
    <n v="-9"/>
    <s v="Jul"/>
    <n v="2018"/>
  </r>
  <r>
    <d v="2018-02-16T00:00:00"/>
    <s v="OT-40463"/>
    <x v="831"/>
    <x v="38"/>
    <s v="UN"/>
    <x v="0"/>
    <s v="SALIDA"/>
    <n v="-12"/>
    <s v="Feb"/>
    <n v="2018"/>
  </r>
  <r>
    <d v="2018-05-27T00:00:00"/>
    <s v="OT-16674"/>
    <x v="486"/>
    <x v="412"/>
    <s v="UN"/>
    <x v="13"/>
    <s v="SALIDA"/>
    <n v="-19"/>
    <s v="May"/>
    <n v="2018"/>
  </r>
  <r>
    <d v="2018-01-29T00:00:00"/>
    <s v="OT-38203"/>
    <x v="968"/>
    <x v="343"/>
    <s v="UN"/>
    <x v="8"/>
    <s v="SALIDA"/>
    <n v="-20"/>
    <s v="Ene"/>
    <n v="2018"/>
  </r>
  <r>
    <d v="2018-03-17T00:00:00"/>
    <s v="OT-41530"/>
    <x v="479"/>
    <x v="408"/>
    <s v="UN"/>
    <x v="6"/>
    <s v="SALIDA"/>
    <n v="-8"/>
    <s v="Mar"/>
    <n v="2018"/>
  </r>
  <r>
    <d v="2018-05-03T00:00:00"/>
    <s v="OT-32704"/>
    <x v="548"/>
    <x v="51"/>
    <s v="UN"/>
    <x v="7"/>
    <s v="SALIDA"/>
    <n v="-13"/>
    <s v="May"/>
    <n v="2018"/>
  </r>
  <r>
    <d v="2018-04-07T00:00:00"/>
    <s v="OT-35299"/>
    <x v="972"/>
    <x v="746"/>
    <s v="UN"/>
    <x v="4"/>
    <s v="INGRESO"/>
    <n v="17"/>
    <s v="Abr"/>
    <n v="2018"/>
  </r>
  <r>
    <d v="2018-07-14T00:00:00"/>
    <s v="OT-27225"/>
    <x v="845"/>
    <x v="660"/>
    <s v="UN"/>
    <x v="7"/>
    <s v="INGRESO"/>
    <n v="20"/>
    <s v="Jul"/>
    <n v="2018"/>
  </r>
  <r>
    <d v="2018-07-30T00:00:00"/>
    <s v="OT-26810"/>
    <x v="263"/>
    <x v="239"/>
    <s v="UN"/>
    <x v="3"/>
    <s v="SALIDA"/>
    <n v="-8"/>
    <s v="Jul"/>
    <n v="2018"/>
  </r>
  <r>
    <d v="2018-01-09T00:00:00"/>
    <s v="OT-21645"/>
    <x v="308"/>
    <x v="276"/>
    <s v="UN"/>
    <x v="4"/>
    <s v="SALIDA"/>
    <n v="-9"/>
    <s v="Ene"/>
    <n v="2018"/>
  </r>
  <r>
    <d v="2018-07-31T00:00:00"/>
    <s v="OT-11318"/>
    <x v="478"/>
    <x v="407"/>
    <s v="UN"/>
    <x v="4"/>
    <s v="SALIDA"/>
    <n v="-19"/>
    <s v="Jul"/>
    <n v="2018"/>
  </r>
  <r>
    <d v="2018-04-13T00:00:00"/>
    <s v="OT-40454"/>
    <x v="83"/>
    <x v="78"/>
    <s v="UN"/>
    <x v="7"/>
    <s v="INGRESO"/>
    <n v="17"/>
    <s v="Abr"/>
    <n v="2018"/>
  </r>
  <r>
    <d v="2018-05-29T00:00:00"/>
    <s v="OT-11028"/>
    <x v="90"/>
    <x v="85"/>
    <s v="UN"/>
    <x v="2"/>
    <s v="SALIDA"/>
    <n v="-14"/>
    <s v="May"/>
    <n v="2018"/>
  </r>
  <r>
    <d v="2018-04-18T00:00:00"/>
    <s v="OT-33382"/>
    <x v="417"/>
    <x v="361"/>
    <s v="UN"/>
    <x v="10"/>
    <s v="INGRESO"/>
    <n v="20"/>
    <s v="Abr"/>
    <n v="2018"/>
  </r>
  <r>
    <d v="2018-08-07T00:00:00"/>
    <s v="OT-15525"/>
    <x v="719"/>
    <x v="576"/>
    <s v="UN"/>
    <x v="5"/>
    <s v="INGRESO"/>
    <n v="12"/>
    <s v="Ago"/>
    <n v="2018"/>
  </r>
  <r>
    <d v="2018-01-18T00:00:00"/>
    <s v="OT-12506"/>
    <x v="362"/>
    <x v="322"/>
    <s v="UN"/>
    <x v="4"/>
    <s v="INGRESO"/>
    <n v="12"/>
    <s v="Ene"/>
    <n v="2018"/>
  </r>
  <r>
    <d v="2018-07-16T00:00:00"/>
    <s v="OT-43837"/>
    <x v="166"/>
    <x v="155"/>
    <s v="UN"/>
    <x v="9"/>
    <s v="SALIDA"/>
    <n v="-16"/>
    <s v="Jul"/>
    <n v="2018"/>
  </r>
  <r>
    <d v="2018-08-06T00:00:00"/>
    <s v="OT-27109"/>
    <x v="353"/>
    <x v="314"/>
    <s v="UN"/>
    <x v="4"/>
    <s v="SALIDA"/>
    <n v="-15"/>
    <s v="Ago"/>
    <n v="2018"/>
  </r>
  <r>
    <d v="2018-05-11T00:00:00"/>
    <s v="OT-48902"/>
    <x v="104"/>
    <x v="99"/>
    <s v="UN"/>
    <x v="12"/>
    <s v="SALIDA"/>
    <n v="-13"/>
    <s v="May"/>
    <n v="2018"/>
  </r>
  <r>
    <d v="2018-05-22T00:00:00"/>
    <s v="OT-32474"/>
    <x v="755"/>
    <x v="601"/>
    <s v="UN"/>
    <x v="12"/>
    <s v="INGRESO"/>
    <n v="13"/>
    <s v="May"/>
    <n v="2018"/>
  </r>
  <r>
    <d v="2018-08-03T00:00:00"/>
    <s v="OT-23164"/>
    <x v="899"/>
    <x v="248"/>
    <s v="UN"/>
    <x v="7"/>
    <s v="INGRESO"/>
    <n v="11"/>
    <s v="Ago"/>
    <n v="2018"/>
  </r>
  <r>
    <d v="2018-02-26T00:00:00"/>
    <s v="OT-45252"/>
    <x v="918"/>
    <x v="697"/>
    <s v="UN"/>
    <x v="8"/>
    <s v="SALIDA"/>
    <n v="-15"/>
    <s v="Feb"/>
    <n v="2018"/>
  </r>
  <r>
    <d v="2018-07-25T00:00:00"/>
    <s v="OT-30806"/>
    <x v="761"/>
    <x v="126"/>
    <s v="UN"/>
    <x v="7"/>
    <s v="SALIDA"/>
    <n v="-20"/>
    <s v="Jul"/>
    <n v="2018"/>
  </r>
  <r>
    <d v="2018-03-18T00:00:00"/>
    <s v="OT-44773"/>
    <x v="280"/>
    <x v="254"/>
    <s v="UN"/>
    <x v="0"/>
    <s v="SALIDA"/>
    <n v="-18"/>
    <s v="Mar"/>
    <n v="2018"/>
  </r>
  <r>
    <d v="2018-04-16T00:00:00"/>
    <s v="OT-35719"/>
    <x v="176"/>
    <x v="163"/>
    <s v="UN"/>
    <x v="2"/>
    <s v="SALIDA"/>
    <n v="-19"/>
    <s v="Abr"/>
    <n v="2018"/>
  </r>
  <r>
    <d v="2018-08-02T00:00:00"/>
    <s v="OT-35687"/>
    <x v="935"/>
    <x v="721"/>
    <s v="UN"/>
    <x v="12"/>
    <s v="SALIDA"/>
    <n v="-6"/>
    <s v="Ago"/>
    <n v="2018"/>
  </r>
  <r>
    <d v="2018-01-03T00:00:00"/>
    <s v="OT-11134"/>
    <x v="429"/>
    <x v="370"/>
    <s v="UN"/>
    <x v="3"/>
    <s v="SALIDA"/>
    <n v="-19"/>
    <s v="Ene"/>
    <n v="2018"/>
  </r>
  <r>
    <d v="2018-05-01T00:00:00"/>
    <s v="OT-48001"/>
    <x v="39"/>
    <x v="36"/>
    <s v="UN"/>
    <x v="10"/>
    <s v="INGRESO"/>
    <n v="19"/>
    <s v="May"/>
    <n v="2018"/>
  </r>
  <r>
    <d v="2018-01-20T00:00:00"/>
    <s v="OT-15494"/>
    <x v="318"/>
    <x v="285"/>
    <s v="UN"/>
    <x v="9"/>
    <s v="INGRESO"/>
    <n v="13"/>
    <s v="Ene"/>
    <n v="2018"/>
  </r>
  <r>
    <d v="2018-06-28T00:00:00"/>
    <s v="OT-47350"/>
    <x v="656"/>
    <x v="178"/>
    <s v="UN"/>
    <x v="10"/>
    <s v="INGRESO"/>
    <n v="12"/>
    <s v="Jun"/>
    <n v="2018"/>
  </r>
  <r>
    <d v="2018-05-21T00:00:00"/>
    <s v="OT-49151"/>
    <x v="955"/>
    <x v="734"/>
    <s v="UN"/>
    <x v="7"/>
    <s v="INGRESO"/>
    <n v="15"/>
    <s v="May"/>
    <n v="2018"/>
  </r>
  <r>
    <d v="2018-06-28T00:00:00"/>
    <s v="OT-43259"/>
    <x v="961"/>
    <x v="108"/>
    <s v="UN"/>
    <x v="9"/>
    <s v="INGRESO"/>
    <n v="16"/>
    <s v="Jun"/>
    <n v="2018"/>
  </r>
  <r>
    <d v="2018-08-03T00:00:00"/>
    <s v="OT-11745"/>
    <x v="437"/>
    <x v="376"/>
    <s v="UN"/>
    <x v="6"/>
    <s v="SALIDA"/>
    <n v="-13"/>
    <s v="Ago"/>
    <n v="2018"/>
  </r>
  <r>
    <d v="2018-01-21T00:00:00"/>
    <s v="OT-19337"/>
    <x v="664"/>
    <x v="538"/>
    <s v="UN"/>
    <x v="4"/>
    <s v="SALIDA"/>
    <n v="-19"/>
    <s v="Ene"/>
    <n v="2018"/>
  </r>
  <r>
    <d v="2018-07-22T00:00:00"/>
    <s v="OT-13216"/>
    <x v="90"/>
    <x v="85"/>
    <s v="UN"/>
    <x v="2"/>
    <s v="SALIDA"/>
    <n v="-12"/>
    <s v="Jul"/>
    <n v="2018"/>
  </r>
  <r>
    <d v="2018-08-17T00:00:00"/>
    <s v="OT-32695"/>
    <x v="918"/>
    <x v="697"/>
    <s v="UN"/>
    <x v="8"/>
    <s v="INGRESO"/>
    <n v="14"/>
    <s v="Ago"/>
    <n v="2018"/>
  </r>
  <r>
    <d v="2018-07-02T00:00:00"/>
    <s v="OT-19643"/>
    <x v="740"/>
    <x v="590"/>
    <s v="UN"/>
    <x v="0"/>
    <s v="SALIDA"/>
    <n v="-14"/>
    <s v="Jul"/>
    <n v="2018"/>
  </r>
  <r>
    <d v="2018-08-11T00:00:00"/>
    <s v="OT-32304"/>
    <x v="930"/>
    <x v="719"/>
    <s v="UN"/>
    <x v="12"/>
    <s v="INGRESO"/>
    <n v="15"/>
    <s v="Ago"/>
    <n v="2018"/>
  </r>
  <r>
    <d v="2018-05-29T00:00:00"/>
    <s v="OT-26930"/>
    <x v="411"/>
    <x v="305"/>
    <s v="UN"/>
    <x v="3"/>
    <s v="INGRESO"/>
    <n v="15"/>
    <s v="May"/>
    <n v="2018"/>
  </r>
  <r>
    <d v="2018-08-23T00:00:00"/>
    <s v="OT-13350"/>
    <x v="333"/>
    <x v="49"/>
    <s v="UN"/>
    <x v="8"/>
    <s v="INGRESO"/>
    <n v="19"/>
    <s v="Ago"/>
    <n v="2018"/>
  </r>
  <r>
    <d v="2018-07-23T00:00:00"/>
    <s v="OT-34800"/>
    <x v="549"/>
    <x v="455"/>
    <s v="UN"/>
    <x v="4"/>
    <s v="INGRESO"/>
    <n v="20"/>
    <s v="Jul"/>
    <n v="2018"/>
  </r>
  <r>
    <d v="2018-01-19T00:00:00"/>
    <s v="OT-37271"/>
    <x v="1041"/>
    <x v="302"/>
    <s v="UN"/>
    <x v="7"/>
    <s v="INGRESO"/>
    <n v="19"/>
    <s v="Ene"/>
    <n v="2018"/>
  </r>
  <r>
    <d v="2018-04-27T00:00:00"/>
    <s v="OT-22353"/>
    <x v="355"/>
    <x v="316"/>
    <s v="UN"/>
    <x v="7"/>
    <s v="SALIDA"/>
    <n v="-13"/>
    <s v="Abr"/>
    <n v="2018"/>
  </r>
  <r>
    <d v="2018-04-25T00:00:00"/>
    <s v="OT-37649"/>
    <x v="840"/>
    <x v="656"/>
    <s v="UN"/>
    <x v="7"/>
    <s v="INGRESO"/>
    <n v="15"/>
    <s v="Abr"/>
    <n v="2018"/>
  </r>
  <r>
    <d v="2018-08-19T00:00:00"/>
    <s v="OT-48170"/>
    <x v="808"/>
    <x v="635"/>
    <s v="UN"/>
    <x v="4"/>
    <s v="SALIDA"/>
    <n v="-18"/>
    <s v="Ago"/>
    <n v="2018"/>
  </r>
  <r>
    <d v="2018-02-19T00:00:00"/>
    <s v="OT-24293"/>
    <x v="539"/>
    <x v="448"/>
    <s v="UN"/>
    <x v="10"/>
    <s v="SALIDA"/>
    <n v="-14"/>
    <s v="Feb"/>
    <n v="2018"/>
  </r>
  <r>
    <d v="2018-01-07T00:00:00"/>
    <s v="OT-49169"/>
    <x v="983"/>
    <x v="709"/>
    <s v="UN"/>
    <x v="2"/>
    <s v="INGRESO"/>
    <n v="10"/>
    <s v="Ene"/>
    <n v="2018"/>
  </r>
  <r>
    <d v="2018-01-08T00:00:00"/>
    <s v="OT-37529"/>
    <x v="730"/>
    <x v="583"/>
    <s v="UN"/>
    <x v="4"/>
    <s v="INGRESO"/>
    <n v="15"/>
    <s v="Ene"/>
    <n v="2018"/>
  </r>
  <r>
    <d v="2018-06-21T00:00:00"/>
    <s v="OT-29504"/>
    <x v="89"/>
    <x v="84"/>
    <s v="UN"/>
    <x v="7"/>
    <s v="SALIDA"/>
    <n v="-12"/>
    <s v="Jun"/>
    <n v="2018"/>
  </r>
  <r>
    <d v="2018-04-04T00:00:00"/>
    <s v="OT-26361"/>
    <x v="1042"/>
    <x v="788"/>
    <s v="UN"/>
    <x v="9"/>
    <s v="SALIDA"/>
    <n v="-10"/>
    <s v="Abr"/>
    <n v="2018"/>
  </r>
  <r>
    <d v="2018-07-10T00:00:00"/>
    <s v="OT-35048"/>
    <x v="436"/>
    <x v="102"/>
    <s v="UN"/>
    <x v="3"/>
    <s v="SALIDA"/>
    <n v="-18"/>
    <s v="Jul"/>
    <n v="2018"/>
  </r>
  <r>
    <d v="2018-05-28T00:00:00"/>
    <s v="OT-17479"/>
    <x v="954"/>
    <x v="459"/>
    <s v="UN"/>
    <x v="9"/>
    <s v="INGRESO"/>
    <n v="11"/>
    <s v="May"/>
    <n v="2018"/>
  </r>
  <r>
    <d v="2018-08-01T00:00:00"/>
    <s v="OT-38526"/>
    <x v="629"/>
    <x v="514"/>
    <s v="UN"/>
    <x v="7"/>
    <s v="SALIDA"/>
    <n v="-11"/>
    <s v="Ago"/>
    <n v="2018"/>
  </r>
  <r>
    <d v="2018-02-28T00:00:00"/>
    <s v="OT-12619"/>
    <x v="423"/>
    <x v="365"/>
    <s v="UN"/>
    <x v="5"/>
    <s v="INGRESO"/>
    <n v="10"/>
    <s v="Feb"/>
    <n v="2018"/>
  </r>
  <r>
    <d v="2018-02-19T00:00:00"/>
    <s v="OT-27218"/>
    <x v="323"/>
    <x v="152"/>
    <s v="UN"/>
    <x v="2"/>
    <s v="SALIDA"/>
    <n v="-12"/>
    <s v="Feb"/>
    <n v="2018"/>
  </r>
  <r>
    <d v="2018-04-22T00:00:00"/>
    <s v="OT-46039"/>
    <x v="697"/>
    <x v="563"/>
    <s v="UN"/>
    <x v="5"/>
    <s v="INGRESO"/>
    <n v="19"/>
    <s v="Abr"/>
    <n v="2018"/>
  </r>
  <r>
    <d v="2018-05-02T00:00:00"/>
    <s v="OT-36384"/>
    <x v="985"/>
    <x v="424"/>
    <s v="UN"/>
    <x v="4"/>
    <s v="INGRESO"/>
    <n v="19"/>
    <s v="May"/>
    <n v="2018"/>
  </r>
  <r>
    <d v="2018-04-01T00:00:00"/>
    <s v="OT-46246"/>
    <x v="270"/>
    <x v="244"/>
    <s v="UN"/>
    <x v="6"/>
    <s v="INGRESO"/>
    <n v="16"/>
    <s v="Abr"/>
    <n v="2018"/>
  </r>
  <r>
    <d v="2018-08-31T00:00:00"/>
    <s v="OT-38525"/>
    <x v="889"/>
    <x v="694"/>
    <s v="UN"/>
    <x v="7"/>
    <s v="SALIDA"/>
    <n v="-7"/>
    <s v="Ago"/>
    <n v="2018"/>
  </r>
  <r>
    <d v="2018-06-08T00:00:00"/>
    <s v="OT-12358"/>
    <x v="684"/>
    <x v="552"/>
    <s v="UN"/>
    <x v="10"/>
    <s v="INGRESO"/>
    <n v="14"/>
    <s v="Jun"/>
    <n v="2018"/>
  </r>
  <r>
    <d v="2018-08-31T00:00:00"/>
    <s v="OT-29615"/>
    <x v="696"/>
    <x v="562"/>
    <s v="UN"/>
    <x v="7"/>
    <s v="SALIDA"/>
    <n v="-12"/>
    <s v="Ago"/>
    <n v="2018"/>
  </r>
  <r>
    <d v="2018-05-09T00:00:00"/>
    <s v="OT-27023"/>
    <x v="322"/>
    <x v="100"/>
    <s v="UN"/>
    <x v="7"/>
    <s v="SALIDA"/>
    <n v="-13"/>
    <s v="May"/>
    <n v="2018"/>
  </r>
  <r>
    <d v="2018-08-08T00:00:00"/>
    <s v="OT-16861"/>
    <x v="591"/>
    <x v="488"/>
    <s v="UN"/>
    <x v="9"/>
    <s v="INGRESO"/>
    <n v="18"/>
    <s v="Ago"/>
    <n v="2018"/>
  </r>
  <r>
    <d v="2018-08-19T00:00:00"/>
    <s v="OT-21839"/>
    <x v="1034"/>
    <x v="783"/>
    <s v="UN"/>
    <x v="3"/>
    <s v="SALIDA"/>
    <n v="-12"/>
    <s v="Ago"/>
    <n v="2018"/>
  </r>
  <r>
    <d v="2018-08-06T00:00:00"/>
    <s v="OT-26122"/>
    <x v="177"/>
    <x v="51"/>
    <s v="UN"/>
    <x v="7"/>
    <s v="SALIDA"/>
    <n v="-5"/>
    <s v="Ago"/>
    <n v="2018"/>
  </r>
  <r>
    <d v="2018-03-14T00:00:00"/>
    <s v="OT-47004"/>
    <x v="1024"/>
    <x v="578"/>
    <s v="UN"/>
    <x v="5"/>
    <s v="SALIDA"/>
    <n v="-8"/>
    <s v="Mar"/>
    <n v="2018"/>
  </r>
  <r>
    <d v="2018-03-30T00:00:00"/>
    <s v="OT-24373"/>
    <x v="866"/>
    <x v="675"/>
    <s v="UN"/>
    <x v="2"/>
    <s v="INGRESO"/>
    <n v="15"/>
    <s v="Mar"/>
    <n v="2018"/>
  </r>
  <r>
    <d v="2018-08-06T00:00:00"/>
    <s v="OT-14233"/>
    <x v="812"/>
    <x v="637"/>
    <s v="UN"/>
    <x v="9"/>
    <s v="SALIDA"/>
    <n v="-15"/>
    <s v="Ago"/>
    <n v="2018"/>
  </r>
  <r>
    <d v="2018-05-28T00:00:00"/>
    <s v="OT-26910"/>
    <x v="297"/>
    <x v="268"/>
    <s v="UN"/>
    <x v="1"/>
    <s v="SALIDA"/>
    <n v="-15"/>
    <s v="May"/>
    <n v="2018"/>
  </r>
  <r>
    <d v="2018-07-04T00:00:00"/>
    <s v="OT-49972"/>
    <x v="891"/>
    <x v="696"/>
    <s v="UN"/>
    <x v="8"/>
    <s v="SALIDA"/>
    <n v="-19"/>
    <s v="Jul"/>
    <n v="2018"/>
  </r>
  <r>
    <d v="2018-02-12T00:00:00"/>
    <s v="OT-48306"/>
    <x v="834"/>
    <x v="22"/>
    <s v="UN"/>
    <x v="6"/>
    <s v="SALIDA"/>
    <n v="-20"/>
    <s v="Feb"/>
    <n v="2018"/>
  </r>
  <r>
    <d v="2018-02-01T00:00:00"/>
    <s v="OT-23193"/>
    <x v="447"/>
    <x v="382"/>
    <s v="UN"/>
    <x v="7"/>
    <s v="INGRESO"/>
    <n v="11"/>
    <s v="Feb"/>
    <n v="2018"/>
  </r>
  <r>
    <d v="2018-05-19T00:00:00"/>
    <s v="OT-46071"/>
    <x v="176"/>
    <x v="163"/>
    <s v="UN"/>
    <x v="2"/>
    <s v="SALIDA"/>
    <n v="-12"/>
    <s v="May"/>
    <n v="2018"/>
  </r>
  <r>
    <d v="2018-02-26T00:00:00"/>
    <s v="OT-38170"/>
    <x v="5"/>
    <x v="5"/>
    <s v="UN"/>
    <x v="2"/>
    <s v="INGRESO"/>
    <n v="17"/>
    <s v="Feb"/>
    <n v="2018"/>
  </r>
  <r>
    <d v="2018-02-26T00:00:00"/>
    <s v="OT-11236"/>
    <x v="975"/>
    <x v="221"/>
    <s v="UN"/>
    <x v="6"/>
    <s v="SALIDA"/>
    <n v="-10"/>
    <s v="Feb"/>
    <n v="2018"/>
  </r>
  <r>
    <d v="2018-04-24T00:00:00"/>
    <s v="OT-45328"/>
    <x v="763"/>
    <x v="606"/>
    <s v="UN"/>
    <x v="12"/>
    <s v="SALIDA"/>
    <n v="-11"/>
    <s v="Abr"/>
    <n v="2018"/>
  </r>
  <r>
    <d v="2018-04-09T00:00:00"/>
    <s v="OT-21122"/>
    <x v="77"/>
    <x v="72"/>
    <s v="UN"/>
    <x v="9"/>
    <s v="SALIDA"/>
    <n v="-7"/>
    <s v="Abr"/>
    <n v="2018"/>
  </r>
  <r>
    <d v="2018-08-12T00:00:00"/>
    <s v="OT-35500"/>
    <x v="351"/>
    <x v="312"/>
    <s v="UN"/>
    <x v="9"/>
    <s v="SALIDA"/>
    <n v="-7"/>
    <s v="Ago"/>
    <n v="2018"/>
  </r>
  <r>
    <d v="2018-08-12T00:00:00"/>
    <s v="OT-18120"/>
    <x v="788"/>
    <x v="624"/>
    <s v="UN"/>
    <x v="2"/>
    <s v="INGRESO"/>
    <n v="13"/>
    <s v="Ago"/>
    <n v="2018"/>
  </r>
  <r>
    <d v="2018-01-01T00:00:00"/>
    <s v="OT-10246"/>
    <x v="874"/>
    <x v="682"/>
    <s v="UN"/>
    <x v="0"/>
    <s v="INGRESO"/>
    <n v="19"/>
    <s v="Ene"/>
    <n v="2018"/>
  </r>
  <r>
    <d v="2018-05-13T00:00:00"/>
    <s v="OT-42705"/>
    <x v="639"/>
    <x v="524"/>
    <s v="UN"/>
    <x v="9"/>
    <s v="SALIDA"/>
    <n v="-17"/>
    <s v="May"/>
    <n v="2018"/>
  </r>
  <r>
    <d v="2018-03-11T00:00:00"/>
    <s v="OT-32010"/>
    <x v="692"/>
    <x v="408"/>
    <s v="UN"/>
    <x v="6"/>
    <s v="INGRESO"/>
    <n v="12"/>
    <s v="Mar"/>
    <n v="2018"/>
  </r>
  <r>
    <d v="2018-04-21T00:00:00"/>
    <s v="OT-45339"/>
    <x v="640"/>
    <x v="265"/>
    <s v="UN"/>
    <x v="12"/>
    <s v="INGRESO"/>
    <n v="17"/>
    <s v="Abr"/>
    <n v="2018"/>
  </r>
  <r>
    <d v="2018-06-02T00:00:00"/>
    <s v="OT-26138"/>
    <x v="790"/>
    <x v="625"/>
    <s v="UN"/>
    <x v="4"/>
    <s v="SALIDA"/>
    <n v="-15"/>
    <s v="Jun"/>
    <n v="2018"/>
  </r>
  <r>
    <d v="2018-03-31T00:00:00"/>
    <s v="OT-49395"/>
    <x v="563"/>
    <x v="467"/>
    <s v="UN"/>
    <x v="2"/>
    <s v="INGRESO"/>
    <n v="20"/>
    <s v="Mar"/>
    <n v="2018"/>
  </r>
  <r>
    <d v="2018-02-06T00:00:00"/>
    <s v="OT-18895"/>
    <x v="652"/>
    <x v="532"/>
    <s v="UN"/>
    <x v="4"/>
    <s v="SALIDA"/>
    <n v="-17"/>
    <s v="Feb"/>
    <n v="2018"/>
  </r>
  <r>
    <d v="2018-03-18T00:00:00"/>
    <s v="OT-40561"/>
    <x v="885"/>
    <x v="691"/>
    <s v="UN"/>
    <x v="3"/>
    <s v="SALIDA"/>
    <n v="-5"/>
    <s v="Mar"/>
    <n v="2018"/>
  </r>
  <r>
    <d v="2018-01-25T00:00:00"/>
    <s v="OT-11373"/>
    <x v="171"/>
    <x v="160"/>
    <s v="UN"/>
    <x v="1"/>
    <s v="SALIDA"/>
    <n v="-15"/>
    <s v="Ene"/>
    <n v="2018"/>
  </r>
  <r>
    <d v="2018-08-02T00:00:00"/>
    <s v="OT-32099"/>
    <x v="577"/>
    <x v="350"/>
    <s v="UN"/>
    <x v="7"/>
    <s v="SALIDA"/>
    <n v="-13"/>
    <s v="Ago"/>
    <n v="2018"/>
  </r>
  <r>
    <d v="2018-01-26T00:00:00"/>
    <s v="OT-48278"/>
    <x v="533"/>
    <x v="444"/>
    <s v="UN"/>
    <x v="8"/>
    <s v="SALIDA"/>
    <n v="-11"/>
    <s v="Ene"/>
    <n v="2018"/>
  </r>
  <r>
    <d v="2018-08-10T00:00:00"/>
    <s v="OT-37352"/>
    <x v="377"/>
    <x v="334"/>
    <s v="UN"/>
    <x v="4"/>
    <s v="INGRESO"/>
    <n v="13"/>
    <s v="Ago"/>
    <n v="2018"/>
  </r>
  <r>
    <d v="2018-04-10T00:00:00"/>
    <s v="OT-15863"/>
    <x v="358"/>
    <x v="319"/>
    <s v="UN"/>
    <x v="4"/>
    <s v="SALIDA"/>
    <n v="-12"/>
    <s v="Abr"/>
    <n v="2018"/>
  </r>
  <r>
    <d v="2018-05-07T00:00:00"/>
    <s v="OT-29483"/>
    <x v="327"/>
    <x v="172"/>
    <s v="UN"/>
    <x v="8"/>
    <s v="INGRESO"/>
    <n v="19"/>
    <s v="May"/>
    <n v="2018"/>
  </r>
  <r>
    <d v="2018-05-05T00:00:00"/>
    <s v="OT-18372"/>
    <x v="802"/>
    <x v="631"/>
    <s v="UN"/>
    <x v="7"/>
    <s v="INGRESO"/>
    <n v="20"/>
    <s v="May"/>
    <n v="2018"/>
  </r>
  <r>
    <d v="2018-05-15T00:00:00"/>
    <s v="OT-26792"/>
    <x v="449"/>
    <x v="384"/>
    <s v="UN"/>
    <x v="5"/>
    <s v="SALIDA"/>
    <n v="-13"/>
    <s v="May"/>
    <n v="2018"/>
  </r>
  <r>
    <d v="2018-07-07T00:00:00"/>
    <s v="OT-14021"/>
    <x v="990"/>
    <x v="755"/>
    <s v="UN"/>
    <x v="4"/>
    <s v="INGRESO"/>
    <n v="17"/>
    <s v="Jul"/>
    <n v="2018"/>
  </r>
  <r>
    <d v="2018-08-07T00:00:00"/>
    <s v="OT-28578"/>
    <x v="749"/>
    <x v="598"/>
    <s v="UN"/>
    <x v="7"/>
    <s v="INGRESO"/>
    <n v="19"/>
    <s v="Ago"/>
    <n v="2018"/>
  </r>
  <r>
    <d v="2018-06-24T00:00:00"/>
    <s v="OT-29418"/>
    <x v="323"/>
    <x v="152"/>
    <s v="UN"/>
    <x v="2"/>
    <s v="INGRESO"/>
    <n v="12"/>
    <s v="Jun"/>
    <n v="2018"/>
  </r>
  <r>
    <d v="2018-01-07T00:00:00"/>
    <s v="OT-40655"/>
    <x v="297"/>
    <x v="268"/>
    <s v="UN"/>
    <x v="1"/>
    <s v="SALIDA"/>
    <n v="-16"/>
    <s v="Ene"/>
    <n v="2018"/>
  </r>
  <r>
    <d v="2018-08-24T00:00:00"/>
    <s v="OT-11099"/>
    <x v="448"/>
    <x v="383"/>
    <s v="UN"/>
    <x v="6"/>
    <s v="SALIDA"/>
    <n v="-12"/>
    <s v="Ago"/>
    <n v="2018"/>
  </r>
  <r>
    <d v="2018-07-22T00:00:00"/>
    <s v="OT-44369"/>
    <x v="280"/>
    <x v="254"/>
    <s v="UN"/>
    <x v="0"/>
    <s v="SALIDA"/>
    <n v="-16"/>
    <s v="Jul"/>
    <n v="2018"/>
  </r>
  <r>
    <d v="2018-01-03T00:00:00"/>
    <s v="OT-22201"/>
    <x v="709"/>
    <x v="383"/>
    <s v="UN"/>
    <x v="4"/>
    <s v="SALIDA"/>
    <n v="-10"/>
    <s v="Ene"/>
    <n v="2018"/>
  </r>
  <r>
    <d v="2018-05-23T00:00:00"/>
    <s v="OT-30634"/>
    <x v="517"/>
    <x v="78"/>
    <s v="UN"/>
    <x v="7"/>
    <s v="INGRESO"/>
    <n v="17"/>
    <s v="May"/>
    <n v="2018"/>
  </r>
  <r>
    <d v="2018-05-06T00:00:00"/>
    <s v="OT-37539"/>
    <x v="752"/>
    <x v="0"/>
    <s v="UN"/>
    <x v="0"/>
    <s v="INGRESO"/>
    <n v="18"/>
    <s v="May"/>
    <n v="2018"/>
  </r>
  <r>
    <d v="2018-05-30T00:00:00"/>
    <s v="OT-26383"/>
    <x v="304"/>
    <x v="145"/>
    <s v="UN"/>
    <x v="4"/>
    <s v="SALIDA"/>
    <n v="-18"/>
    <s v="May"/>
    <n v="2018"/>
  </r>
  <r>
    <d v="2018-03-29T00:00:00"/>
    <s v="OT-13855"/>
    <x v="379"/>
    <x v="336"/>
    <s v="UN"/>
    <x v="12"/>
    <s v="SALIDA"/>
    <n v="-14"/>
    <s v="Mar"/>
    <n v="2018"/>
  </r>
  <r>
    <d v="2018-04-06T00:00:00"/>
    <s v="OT-49110"/>
    <x v="837"/>
    <x v="278"/>
    <s v="UN"/>
    <x v="2"/>
    <s v="SALIDA"/>
    <n v="-18"/>
    <s v="Abr"/>
    <n v="2018"/>
  </r>
  <r>
    <d v="2018-07-15T00:00:00"/>
    <s v="OT-22562"/>
    <x v="156"/>
    <x v="146"/>
    <s v="UN"/>
    <x v="10"/>
    <s v="SALIDA"/>
    <n v="-19"/>
    <s v="Jul"/>
    <n v="2018"/>
  </r>
  <r>
    <d v="2018-03-22T00:00:00"/>
    <s v="OT-20520"/>
    <x v="735"/>
    <x v="586"/>
    <s v="UN"/>
    <x v="13"/>
    <s v="INGRESO"/>
    <n v="13"/>
    <s v="Mar"/>
    <n v="2018"/>
  </r>
  <r>
    <d v="2018-07-14T00:00:00"/>
    <s v="OT-28407"/>
    <x v="898"/>
    <x v="699"/>
    <s v="UN"/>
    <x v="9"/>
    <s v="SALIDA"/>
    <n v="-15"/>
    <s v="Jul"/>
    <n v="2018"/>
  </r>
  <r>
    <d v="2018-04-03T00:00:00"/>
    <s v="OT-46902"/>
    <x v="449"/>
    <x v="384"/>
    <s v="UN"/>
    <x v="5"/>
    <s v="SALIDA"/>
    <n v="-8"/>
    <s v="Abr"/>
    <n v="2018"/>
  </r>
  <r>
    <d v="2018-07-27T00:00:00"/>
    <s v="OT-22744"/>
    <x v="775"/>
    <x v="261"/>
    <s v="UN"/>
    <x v="12"/>
    <s v="SALIDA"/>
    <n v="-18"/>
    <s v="Jul"/>
    <n v="2018"/>
  </r>
  <r>
    <d v="2018-06-09T00:00:00"/>
    <s v="OT-48024"/>
    <x v="654"/>
    <x v="275"/>
    <s v="UN"/>
    <x v="7"/>
    <s v="SALIDA"/>
    <n v="-12"/>
    <s v="Jun"/>
    <n v="2018"/>
  </r>
  <r>
    <d v="2018-08-17T00:00:00"/>
    <s v="OT-40052"/>
    <x v="202"/>
    <x v="184"/>
    <s v="UN"/>
    <x v="5"/>
    <s v="SALIDA"/>
    <n v="-12"/>
    <s v="Ago"/>
    <n v="2018"/>
  </r>
  <r>
    <d v="2018-02-14T00:00:00"/>
    <s v="OT-27755"/>
    <x v="522"/>
    <x v="438"/>
    <s v="UN"/>
    <x v="1"/>
    <s v="INGRESO"/>
    <n v="18"/>
    <s v="Feb"/>
    <n v="2018"/>
  </r>
  <r>
    <d v="2018-06-15T00:00:00"/>
    <s v="OT-43312"/>
    <x v="428"/>
    <x v="369"/>
    <s v="UN"/>
    <x v="1"/>
    <s v="INGRESO"/>
    <n v="17"/>
    <s v="Jun"/>
    <n v="2018"/>
  </r>
  <r>
    <d v="2018-03-18T00:00:00"/>
    <s v="OT-31408"/>
    <x v="715"/>
    <x v="151"/>
    <s v="UN"/>
    <x v="7"/>
    <s v="SALIDA"/>
    <n v="-17"/>
    <s v="Mar"/>
    <n v="2018"/>
  </r>
  <r>
    <d v="2018-01-26T00:00:00"/>
    <s v="OT-35780"/>
    <x v="92"/>
    <x v="87"/>
    <s v="UN"/>
    <x v="4"/>
    <s v="INGRESO"/>
    <n v="14"/>
    <s v="Ene"/>
    <n v="2018"/>
  </r>
  <r>
    <d v="2018-08-27T00:00:00"/>
    <s v="OT-20819"/>
    <x v="533"/>
    <x v="444"/>
    <s v="UN"/>
    <x v="8"/>
    <s v="SALIDA"/>
    <n v="-15"/>
    <s v="Ago"/>
    <n v="2018"/>
  </r>
  <r>
    <d v="2018-04-04T00:00:00"/>
    <s v="OT-32436"/>
    <x v="1038"/>
    <x v="785"/>
    <s v="UN"/>
    <x v="4"/>
    <s v="SALIDA"/>
    <n v="-16"/>
    <s v="Abr"/>
    <n v="2018"/>
  </r>
  <r>
    <d v="2018-05-17T00:00:00"/>
    <s v="OT-20626"/>
    <x v="606"/>
    <x v="499"/>
    <s v="UN"/>
    <x v="8"/>
    <s v="INGRESO"/>
    <n v="12"/>
    <s v="May"/>
    <n v="2018"/>
  </r>
  <r>
    <d v="2018-07-19T00:00:00"/>
    <s v="OT-20012"/>
    <x v="996"/>
    <x v="758"/>
    <s v="UN"/>
    <x v="5"/>
    <s v="SALIDA"/>
    <n v="-18"/>
    <s v="Jul"/>
    <n v="2018"/>
  </r>
  <r>
    <d v="2018-05-30T00:00:00"/>
    <s v="OT-43333"/>
    <x v="973"/>
    <x v="747"/>
    <s v="UN"/>
    <x v="9"/>
    <s v="SALIDA"/>
    <n v="-17"/>
    <s v="May"/>
    <n v="2018"/>
  </r>
  <r>
    <d v="2018-04-17T00:00:00"/>
    <s v="OT-12815"/>
    <x v="407"/>
    <x v="354"/>
    <s v="UN"/>
    <x v="4"/>
    <s v="SALIDA"/>
    <n v="-19"/>
    <s v="Abr"/>
    <n v="2018"/>
  </r>
  <r>
    <d v="2018-06-22T00:00:00"/>
    <s v="OT-28397"/>
    <x v="794"/>
    <x v="73"/>
    <s v="UN"/>
    <x v="3"/>
    <s v="SALIDA"/>
    <n v="-17"/>
    <s v="Jun"/>
    <n v="2018"/>
  </r>
  <r>
    <d v="2018-01-17T00:00:00"/>
    <s v="OT-22010"/>
    <x v="407"/>
    <x v="354"/>
    <s v="UN"/>
    <x v="4"/>
    <s v="SALIDA"/>
    <n v="-12"/>
    <s v="Ene"/>
    <n v="2018"/>
  </r>
  <r>
    <d v="2018-04-22T00:00:00"/>
    <s v="OT-16851"/>
    <x v="861"/>
    <x v="536"/>
    <s v="UN"/>
    <x v="11"/>
    <s v="INGRESO"/>
    <n v="16"/>
    <s v="Abr"/>
    <n v="2018"/>
  </r>
  <r>
    <d v="2018-03-29T00:00:00"/>
    <s v="OT-44590"/>
    <x v="252"/>
    <x v="229"/>
    <s v="UN"/>
    <x v="4"/>
    <s v="SALIDA"/>
    <n v="-5"/>
    <s v="Mar"/>
    <n v="2018"/>
  </r>
  <r>
    <d v="2018-08-16T00:00:00"/>
    <s v="OT-38801"/>
    <x v="594"/>
    <x v="490"/>
    <s v="UN"/>
    <x v="12"/>
    <s v="INGRESO"/>
    <n v="20"/>
    <s v="Ago"/>
    <n v="2018"/>
  </r>
  <r>
    <d v="2018-02-25T00:00:00"/>
    <s v="OT-12680"/>
    <x v="869"/>
    <x v="677"/>
    <s v="UN"/>
    <x v="0"/>
    <s v="SALIDA"/>
    <n v="-16"/>
    <s v="Feb"/>
    <n v="2018"/>
  </r>
  <r>
    <d v="2018-06-17T00:00:00"/>
    <s v="OT-12376"/>
    <x v="975"/>
    <x v="221"/>
    <s v="UN"/>
    <x v="6"/>
    <s v="SALIDA"/>
    <n v="-20"/>
    <s v="Jun"/>
    <n v="2018"/>
  </r>
  <r>
    <d v="2018-03-24T00:00:00"/>
    <s v="OT-26306"/>
    <x v="945"/>
    <x v="729"/>
    <s v="UN"/>
    <x v="5"/>
    <s v="INGRESO"/>
    <n v="19"/>
    <s v="Mar"/>
    <n v="2018"/>
  </r>
  <r>
    <d v="2018-02-14T00:00:00"/>
    <s v="OT-21749"/>
    <x v="170"/>
    <x v="159"/>
    <s v="UN"/>
    <x v="4"/>
    <s v="SALIDA"/>
    <n v="-5"/>
    <s v="Feb"/>
    <n v="2018"/>
  </r>
  <r>
    <d v="2018-02-06T00:00:00"/>
    <s v="OT-37491"/>
    <x v="730"/>
    <x v="583"/>
    <s v="UN"/>
    <x v="4"/>
    <s v="SALIDA"/>
    <n v="-9"/>
    <s v="Feb"/>
    <n v="2018"/>
  </r>
  <r>
    <d v="2018-08-01T00:00:00"/>
    <s v="OT-25325"/>
    <x v="468"/>
    <x v="397"/>
    <s v="UN"/>
    <x v="7"/>
    <s v="INGRESO"/>
    <n v="10"/>
    <s v="Ago"/>
    <n v="2018"/>
  </r>
  <r>
    <d v="2018-01-25T00:00:00"/>
    <s v="OT-47839"/>
    <x v="930"/>
    <x v="719"/>
    <s v="UN"/>
    <x v="12"/>
    <s v="INGRESO"/>
    <n v="16"/>
    <s v="Ene"/>
    <n v="2018"/>
  </r>
  <r>
    <d v="2018-04-22T00:00:00"/>
    <s v="OT-31334"/>
    <x v="731"/>
    <x v="284"/>
    <s v="UN"/>
    <x v="6"/>
    <s v="INGRESO"/>
    <n v="18"/>
    <s v="Abr"/>
    <n v="2018"/>
  </r>
  <r>
    <d v="2018-06-18T00:00:00"/>
    <s v="OT-29547"/>
    <x v="874"/>
    <x v="682"/>
    <s v="UN"/>
    <x v="0"/>
    <s v="SALIDA"/>
    <n v="-12"/>
    <s v="Jun"/>
    <n v="2018"/>
  </r>
  <r>
    <d v="2018-07-10T00:00:00"/>
    <s v="OT-25414"/>
    <x v="391"/>
    <x v="344"/>
    <s v="UN"/>
    <x v="9"/>
    <s v="INGRESO"/>
    <n v="15"/>
    <s v="Jul"/>
    <n v="2018"/>
  </r>
  <r>
    <d v="2018-01-15T00:00:00"/>
    <s v="OT-43381"/>
    <x v="457"/>
    <x v="390"/>
    <s v="UN"/>
    <x v="4"/>
    <s v="INGRESO"/>
    <n v="19"/>
    <s v="Ene"/>
    <n v="2018"/>
  </r>
  <r>
    <d v="2018-03-28T00:00:00"/>
    <s v="OT-43440"/>
    <x v="617"/>
    <x v="506"/>
    <s v="UN"/>
    <x v="2"/>
    <s v="INGRESO"/>
    <n v="18"/>
    <s v="Mar"/>
    <n v="2018"/>
  </r>
  <r>
    <d v="2018-03-03T00:00:00"/>
    <s v="OT-36780"/>
    <x v="664"/>
    <x v="538"/>
    <s v="UN"/>
    <x v="4"/>
    <s v="SALIDA"/>
    <n v="-15"/>
    <s v="Mar"/>
    <n v="2018"/>
  </r>
  <r>
    <d v="2018-08-26T00:00:00"/>
    <s v="OT-44341"/>
    <x v="374"/>
    <x v="83"/>
    <s v="UN"/>
    <x v="6"/>
    <s v="INGRESO"/>
    <n v="19"/>
    <s v="Ago"/>
    <n v="2018"/>
  </r>
  <r>
    <d v="2018-05-01T00:00:00"/>
    <s v="OT-46809"/>
    <x v="95"/>
    <x v="90"/>
    <s v="UN"/>
    <x v="7"/>
    <s v="SALIDA"/>
    <n v="-17"/>
    <s v="May"/>
    <n v="2018"/>
  </r>
  <r>
    <d v="2018-08-06T00:00:00"/>
    <s v="OT-34222"/>
    <x v="653"/>
    <x v="533"/>
    <s v="UN"/>
    <x v="5"/>
    <s v="SALIDA"/>
    <n v="-17"/>
    <s v="Ago"/>
    <n v="2018"/>
  </r>
  <r>
    <d v="2018-05-26T00:00:00"/>
    <s v="OT-14827"/>
    <x v="921"/>
    <x v="714"/>
    <s v="UN"/>
    <x v="12"/>
    <s v="SALIDA"/>
    <n v="-14"/>
    <s v="May"/>
    <n v="2018"/>
  </r>
  <r>
    <d v="2018-03-09T00:00:00"/>
    <s v="OT-29525"/>
    <x v="806"/>
    <x v="57"/>
    <s v="UN"/>
    <x v="4"/>
    <s v="INGRESO"/>
    <n v="20"/>
    <s v="Mar"/>
    <n v="2018"/>
  </r>
  <r>
    <d v="2018-04-17T00:00:00"/>
    <s v="OT-19171"/>
    <x v="261"/>
    <x v="66"/>
    <s v="UN"/>
    <x v="8"/>
    <s v="INGRESO"/>
    <n v="14"/>
    <s v="Abr"/>
    <n v="2018"/>
  </r>
  <r>
    <d v="2018-08-17T00:00:00"/>
    <s v="OT-39490"/>
    <x v="227"/>
    <x v="205"/>
    <s v="UN"/>
    <x v="4"/>
    <s v="SALIDA"/>
    <n v="-9"/>
    <s v="Ago"/>
    <n v="2018"/>
  </r>
  <r>
    <d v="2018-07-01T00:00:00"/>
    <s v="OT-30312"/>
    <x v="645"/>
    <x v="527"/>
    <s v="UN"/>
    <x v="4"/>
    <s v="INGRESO"/>
    <n v="15"/>
    <s v="Jul"/>
    <n v="2018"/>
  </r>
  <r>
    <d v="2018-02-04T00:00:00"/>
    <s v="OT-28340"/>
    <x v="907"/>
    <x v="704"/>
    <s v="UN"/>
    <x v="12"/>
    <s v="SALIDA"/>
    <n v="-12"/>
    <s v="Feb"/>
    <n v="2018"/>
  </r>
  <r>
    <d v="2018-03-17T00:00:00"/>
    <s v="OT-39119"/>
    <x v="212"/>
    <x v="155"/>
    <s v="UN"/>
    <x v="9"/>
    <s v="INGRESO"/>
    <n v="14"/>
    <s v="Mar"/>
    <n v="2018"/>
  </r>
  <r>
    <d v="2018-02-12T00:00:00"/>
    <s v="OT-41974"/>
    <x v="173"/>
    <x v="40"/>
    <s v="UN"/>
    <x v="7"/>
    <s v="SALIDA"/>
    <n v="-20"/>
    <s v="Feb"/>
    <n v="2018"/>
  </r>
  <r>
    <d v="2018-08-21T00:00:00"/>
    <s v="OT-32349"/>
    <x v="263"/>
    <x v="239"/>
    <s v="UN"/>
    <x v="3"/>
    <s v="INGRESO"/>
    <n v="14"/>
    <s v="Ago"/>
    <n v="2018"/>
  </r>
  <r>
    <d v="2018-03-28T00:00:00"/>
    <s v="OT-15162"/>
    <x v="925"/>
    <x v="125"/>
    <s v="UN"/>
    <x v="7"/>
    <s v="INGRESO"/>
    <n v="14"/>
    <s v="Mar"/>
    <n v="2018"/>
  </r>
  <r>
    <d v="2018-07-12T00:00:00"/>
    <s v="OT-10472"/>
    <x v="69"/>
    <x v="64"/>
    <s v="UN"/>
    <x v="0"/>
    <s v="SALIDA"/>
    <n v="-16"/>
    <s v="Jul"/>
    <n v="2018"/>
  </r>
  <r>
    <d v="2018-03-15T00:00:00"/>
    <s v="OT-33542"/>
    <x v="242"/>
    <x v="219"/>
    <s v="UN"/>
    <x v="12"/>
    <s v="SALIDA"/>
    <n v="-9"/>
    <s v="Mar"/>
    <n v="2018"/>
  </r>
  <r>
    <d v="2018-02-14T00:00:00"/>
    <s v="OT-28736"/>
    <x v="245"/>
    <x v="222"/>
    <s v="UN"/>
    <x v="9"/>
    <s v="INGRESO"/>
    <n v="12"/>
    <s v="Feb"/>
    <n v="2018"/>
  </r>
  <r>
    <d v="2018-04-15T00:00:00"/>
    <s v="OT-45621"/>
    <x v="1034"/>
    <x v="783"/>
    <s v="UN"/>
    <x v="3"/>
    <s v="INGRESO"/>
    <n v="17"/>
    <s v="Abr"/>
    <n v="2018"/>
  </r>
  <r>
    <d v="2018-04-29T00:00:00"/>
    <s v="OT-22838"/>
    <x v="434"/>
    <x v="375"/>
    <s v="UN"/>
    <x v="7"/>
    <s v="SALIDA"/>
    <n v="-17"/>
    <s v="Abr"/>
    <n v="2018"/>
  </r>
  <r>
    <d v="2018-02-02T00:00:00"/>
    <s v="OT-30355"/>
    <x v="827"/>
    <x v="648"/>
    <s v="UN"/>
    <x v="7"/>
    <s v="INGRESO"/>
    <n v="10"/>
    <s v="Feb"/>
    <n v="2018"/>
  </r>
  <r>
    <d v="2018-05-07T00:00:00"/>
    <s v="OT-34793"/>
    <x v="972"/>
    <x v="746"/>
    <s v="UN"/>
    <x v="4"/>
    <s v="SALIDA"/>
    <n v="-20"/>
    <s v="May"/>
    <n v="2018"/>
  </r>
  <r>
    <d v="2018-01-06T00:00:00"/>
    <s v="OT-20689"/>
    <x v="674"/>
    <x v="545"/>
    <s v="UN"/>
    <x v="7"/>
    <s v="SALIDA"/>
    <n v="-17"/>
    <s v="Ene"/>
    <n v="2018"/>
  </r>
  <r>
    <d v="2018-08-02T00:00:00"/>
    <s v="OT-40688"/>
    <x v="756"/>
    <x v="602"/>
    <s v="UN"/>
    <x v="3"/>
    <s v="SALIDA"/>
    <n v="-14"/>
    <s v="Ago"/>
    <n v="2018"/>
  </r>
  <r>
    <d v="2018-07-25T00:00:00"/>
    <s v="OT-35883"/>
    <x v="315"/>
    <x v="282"/>
    <s v="UN"/>
    <x v="7"/>
    <s v="INGRESO"/>
    <n v="12"/>
    <s v="Jul"/>
    <n v="2018"/>
  </r>
  <r>
    <d v="2018-07-21T00:00:00"/>
    <s v="OT-36286"/>
    <x v="503"/>
    <x v="423"/>
    <s v="UN"/>
    <x v="12"/>
    <s v="SALIDA"/>
    <n v="-7"/>
    <s v="Jul"/>
    <n v="2018"/>
  </r>
  <r>
    <d v="2018-03-25T00:00:00"/>
    <s v="OT-32642"/>
    <x v="568"/>
    <x v="471"/>
    <s v="UN"/>
    <x v="6"/>
    <s v="SALIDA"/>
    <n v="-12"/>
    <s v="Mar"/>
    <n v="2018"/>
  </r>
  <r>
    <d v="2018-08-09T00:00:00"/>
    <s v="OT-21082"/>
    <x v="297"/>
    <x v="268"/>
    <s v="UN"/>
    <x v="1"/>
    <s v="SALIDA"/>
    <n v="-15"/>
    <s v="Ago"/>
    <n v="2018"/>
  </r>
  <r>
    <d v="2018-03-05T00:00:00"/>
    <s v="OT-39974"/>
    <x v="103"/>
    <x v="98"/>
    <s v="UN"/>
    <x v="7"/>
    <s v="SALIDA"/>
    <n v="-8"/>
    <s v="Mar"/>
    <n v="2018"/>
  </r>
  <r>
    <d v="2018-06-05T00:00:00"/>
    <s v="OT-11614"/>
    <x v="625"/>
    <x v="503"/>
    <s v="UN"/>
    <x v="3"/>
    <s v="SALIDA"/>
    <n v="-12"/>
    <s v="Jun"/>
    <n v="2018"/>
  </r>
  <r>
    <d v="2018-03-10T00:00:00"/>
    <s v="OT-38843"/>
    <x v="378"/>
    <x v="335"/>
    <s v="UN"/>
    <x v="2"/>
    <s v="SALIDA"/>
    <n v="-13"/>
    <s v="Mar"/>
    <n v="2018"/>
  </r>
  <r>
    <d v="2018-03-25T00:00:00"/>
    <s v="OT-39728"/>
    <x v="366"/>
    <x v="326"/>
    <s v="UN"/>
    <x v="7"/>
    <s v="SALIDA"/>
    <n v="-17"/>
    <s v="Mar"/>
    <n v="2018"/>
  </r>
  <r>
    <d v="2018-08-01T00:00:00"/>
    <s v="OT-10923"/>
    <x v="719"/>
    <x v="576"/>
    <s v="UN"/>
    <x v="5"/>
    <s v="INGRESO"/>
    <n v="14"/>
    <s v="Ago"/>
    <n v="2018"/>
  </r>
  <r>
    <d v="2018-08-17T00:00:00"/>
    <s v="OT-16967"/>
    <x v="800"/>
    <x v="38"/>
    <s v="UN"/>
    <x v="0"/>
    <s v="SALIDA"/>
    <n v="-13"/>
    <s v="Ago"/>
    <n v="2018"/>
  </r>
  <r>
    <d v="2018-06-19T00:00:00"/>
    <s v="OT-33445"/>
    <x v="82"/>
    <x v="77"/>
    <s v="UN"/>
    <x v="3"/>
    <s v="SALIDA"/>
    <n v="-18"/>
    <s v="Jun"/>
    <n v="2018"/>
  </r>
  <r>
    <d v="2018-06-20T00:00:00"/>
    <s v="OT-49802"/>
    <x v="230"/>
    <x v="208"/>
    <s v="UN"/>
    <x v="7"/>
    <s v="SALIDA"/>
    <n v="-8"/>
    <s v="Jun"/>
    <n v="2018"/>
  </r>
  <r>
    <d v="2018-07-31T00:00:00"/>
    <s v="OT-42124"/>
    <x v="360"/>
    <x v="321"/>
    <s v="UN"/>
    <x v="7"/>
    <s v="INGRESO"/>
    <n v="11"/>
    <s v="Jul"/>
    <n v="2018"/>
  </r>
  <r>
    <d v="2018-06-30T00:00:00"/>
    <s v="OT-26591"/>
    <x v="345"/>
    <x v="308"/>
    <s v="UN"/>
    <x v="4"/>
    <s v="INGRESO"/>
    <n v="17"/>
    <s v="Jun"/>
    <n v="2018"/>
  </r>
  <r>
    <d v="2018-04-17T00:00:00"/>
    <s v="OT-12650"/>
    <x v="70"/>
    <x v="65"/>
    <s v="UN"/>
    <x v="6"/>
    <s v="SALIDA"/>
    <n v="-8"/>
    <s v="Abr"/>
    <n v="2018"/>
  </r>
  <r>
    <d v="2018-08-30T00:00:00"/>
    <s v="OT-19867"/>
    <x v="719"/>
    <x v="576"/>
    <s v="UN"/>
    <x v="5"/>
    <s v="SALIDA"/>
    <n v="-17"/>
    <s v="Ago"/>
    <n v="2018"/>
  </r>
  <r>
    <d v="2018-01-15T00:00:00"/>
    <s v="OT-24209"/>
    <x v="804"/>
    <x v="632"/>
    <s v="UN"/>
    <x v="4"/>
    <s v="SALIDA"/>
    <n v="-9"/>
    <s v="Ene"/>
    <n v="2018"/>
  </r>
  <r>
    <d v="2018-06-01T00:00:00"/>
    <s v="OT-26974"/>
    <x v="168"/>
    <x v="157"/>
    <s v="UN"/>
    <x v="4"/>
    <s v="SALIDA"/>
    <n v="-11"/>
    <s v="Jun"/>
    <n v="2018"/>
  </r>
  <r>
    <d v="2018-02-27T00:00:00"/>
    <s v="OT-36598"/>
    <x v="603"/>
    <x v="497"/>
    <s v="UN"/>
    <x v="4"/>
    <s v="SALIDA"/>
    <n v="-8"/>
    <s v="Feb"/>
    <n v="2018"/>
  </r>
  <r>
    <d v="2018-05-22T00:00:00"/>
    <s v="OT-15756"/>
    <x v="44"/>
    <x v="41"/>
    <s v="UN"/>
    <x v="8"/>
    <s v="SALIDA"/>
    <n v="-17"/>
    <s v="May"/>
    <n v="2018"/>
  </r>
  <r>
    <d v="2018-02-19T00:00:00"/>
    <s v="OT-25258"/>
    <x v="70"/>
    <x v="65"/>
    <s v="UN"/>
    <x v="6"/>
    <s v="SALIDA"/>
    <n v="-6"/>
    <s v="Feb"/>
    <n v="2018"/>
  </r>
  <r>
    <d v="2018-07-10T00:00:00"/>
    <s v="OT-16827"/>
    <x v="313"/>
    <x v="280"/>
    <s v="UN"/>
    <x v="3"/>
    <s v="SALIDA"/>
    <n v="-19"/>
    <s v="Jul"/>
    <n v="2018"/>
  </r>
  <r>
    <d v="2018-02-04T00:00:00"/>
    <s v="OT-29936"/>
    <x v="281"/>
    <x v="255"/>
    <s v="UN"/>
    <x v="4"/>
    <s v="INGRESO"/>
    <n v="12"/>
    <s v="Feb"/>
    <n v="2018"/>
  </r>
  <r>
    <d v="2018-04-15T00:00:00"/>
    <s v="OT-21747"/>
    <x v="854"/>
    <x v="523"/>
    <s v="UN"/>
    <x v="9"/>
    <s v="SALIDA"/>
    <n v="-9"/>
    <s v="Abr"/>
    <n v="2018"/>
  </r>
  <r>
    <d v="2018-01-17T00:00:00"/>
    <s v="OT-13660"/>
    <x v="295"/>
    <x v="266"/>
    <s v="UN"/>
    <x v="2"/>
    <s v="SALIDA"/>
    <n v="-14"/>
    <s v="Ene"/>
    <n v="2018"/>
  </r>
  <r>
    <d v="2018-05-29T00:00:00"/>
    <s v="OT-20246"/>
    <x v="446"/>
    <x v="381"/>
    <s v="UN"/>
    <x v="4"/>
    <s v="INGRESO"/>
    <n v="12"/>
    <s v="May"/>
    <n v="2018"/>
  </r>
  <r>
    <d v="2018-03-12T00:00:00"/>
    <s v="OT-25009"/>
    <x v="67"/>
    <x v="63"/>
    <s v="UN"/>
    <x v="4"/>
    <s v="SALIDA"/>
    <n v="-17"/>
    <s v="Mar"/>
    <n v="2018"/>
  </r>
  <r>
    <d v="2018-04-05T00:00:00"/>
    <s v="OT-35025"/>
    <x v="294"/>
    <x v="159"/>
    <s v="UN"/>
    <x v="6"/>
    <s v="INGRESO"/>
    <n v="16"/>
    <s v="Abr"/>
    <n v="2018"/>
  </r>
  <r>
    <d v="2018-04-28T00:00:00"/>
    <s v="OT-19668"/>
    <x v="754"/>
    <x v="600"/>
    <s v="UN"/>
    <x v="7"/>
    <s v="SALIDA"/>
    <n v="-8"/>
    <s v="Abr"/>
    <n v="2018"/>
  </r>
  <r>
    <d v="2018-07-19T00:00:00"/>
    <s v="OT-16124"/>
    <x v="876"/>
    <x v="503"/>
    <s v="UN"/>
    <x v="3"/>
    <s v="SALIDA"/>
    <n v="-14"/>
    <s v="Jul"/>
    <n v="2018"/>
  </r>
  <r>
    <d v="2018-03-29T00:00:00"/>
    <s v="OT-17820"/>
    <x v="633"/>
    <x v="518"/>
    <s v="UN"/>
    <x v="4"/>
    <s v="INGRESO"/>
    <n v="19"/>
    <s v="Mar"/>
    <n v="2018"/>
  </r>
  <r>
    <d v="2018-04-22T00:00:00"/>
    <s v="OT-36678"/>
    <x v="258"/>
    <x v="235"/>
    <s v="UN"/>
    <x v="10"/>
    <s v="INGRESO"/>
    <n v="20"/>
    <s v="Abr"/>
    <n v="2018"/>
  </r>
  <r>
    <d v="2018-07-20T00:00:00"/>
    <s v="OT-24939"/>
    <x v="915"/>
    <x v="710"/>
    <s v="UN"/>
    <x v="3"/>
    <s v="INGRESO"/>
    <n v="19"/>
    <s v="Jul"/>
    <n v="2018"/>
  </r>
  <r>
    <d v="2018-06-09T00:00:00"/>
    <s v="OT-43914"/>
    <x v="523"/>
    <x v="115"/>
    <s v="UN"/>
    <x v="7"/>
    <s v="SALIDA"/>
    <n v="-19"/>
    <s v="Jun"/>
    <n v="2018"/>
  </r>
  <r>
    <d v="2018-05-26T00:00:00"/>
    <s v="OT-49050"/>
    <x v="583"/>
    <x v="268"/>
    <s v="UN"/>
    <x v="1"/>
    <s v="INGRESO"/>
    <n v="10"/>
    <s v="May"/>
    <n v="2018"/>
  </r>
  <r>
    <d v="2018-05-20T00:00:00"/>
    <s v="OT-25510"/>
    <x v="999"/>
    <x v="73"/>
    <s v="UN"/>
    <x v="3"/>
    <s v="SALIDA"/>
    <n v="-14"/>
    <s v="May"/>
    <n v="2018"/>
  </r>
  <r>
    <d v="2018-05-12T00:00:00"/>
    <s v="OT-27236"/>
    <x v="515"/>
    <x v="15"/>
    <s v="UN"/>
    <x v="4"/>
    <s v="INGRESO"/>
    <n v="16"/>
    <s v="May"/>
    <n v="2018"/>
  </r>
  <r>
    <d v="2018-02-10T00:00:00"/>
    <s v="OT-45374"/>
    <x v="1043"/>
    <x v="789"/>
    <s v="UN"/>
    <x v="4"/>
    <s v="INGRESO"/>
    <n v="18"/>
    <s v="Feb"/>
    <n v="2018"/>
  </r>
  <r>
    <d v="2018-05-21T00:00:00"/>
    <s v="OT-11356"/>
    <x v="391"/>
    <x v="344"/>
    <s v="UN"/>
    <x v="9"/>
    <s v="INGRESO"/>
    <n v="17"/>
    <s v="May"/>
    <n v="2018"/>
  </r>
  <r>
    <d v="2018-05-11T00:00:00"/>
    <s v="OT-40579"/>
    <x v="179"/>
    <x v="9"/>
    <s v="UN"/>
    <x v="1"/>
    <s v="SALIDA"/>
    <n v="-15"/>
    <s v="May"/>
    <n v="2018"/>
  </r>
  <r>
    <d v="2018-01-06T00:00:00"/>
    <s v="OT-29852"/>
    <x v="691"/>
    <x v="559"/>
    <s v="UN"/>
    <x v="4"/>
    <s v="SALIDA"/>
    <n v="-6"/>
    <s v="Ene"/>
    <n v="2018"/>
  </r>
  <r>
    <d v="2018-03-03T00:00:00"/>
    <s v="OT-39006"/>
    <x v="281"/>
    <x v="255"/>
    <s v="UN"/>
    <x v="4"/>
    <s v="INGRESO"/>
    <n v="19"/>
    <s v="Mar"/>
    <n v="2018"/>
  </r>
  <r>
    <d v="2018-05-20T00:00:00"/>
    <s v="OT-37593"/>
    <x v="547"/>
    <x v="454"/>
    <s v="UN"/>
    <x v="2"/>
    <s v="SALIDA"/>
    <n v="-5"/>
    <s v="May"/>
    <n v="2018"/>
  </r>
  <r>
    <d v="2018-08-08T00:00:00"/>
    <s v="OT-44409"/>
    <x v="600"/>
    <x v="494"/>
    <s v="UN"/>
    <x v="4"/>
    <s v="SALIDA"/>
    <n v="-15"/>
    <s v="Ago"/>
    <n v="2018"/>
  </r>
  <r>
    <d v="2018-08-13T00:00:00"/>
    <s v="OT-41919"/>
    <x v="834"/>
    <x v="22"/>
    <s v="UN"/>
    <x v="6"/>
    <s v="SALIDA"/>
    <n v="-11"/>
    <s v="Ago"/>
    <n v="2018"/>
  </r>
  <r>
    <d v="2018-08-13T00:00:00"/>
    <s v="OT-15914"/>
    <x v="724"/>
    <x v="579"/>
    <s v="UN"/>
    <x v="4"/>
    <s v="SALIDA"/>
    <n v="-16"/>
    <s v="Ago"/>
    <n v="2018"/>
  </r>
  <r>
    <d v="2018-06-25T00:00:00"/>
    <s v="OT-41571"/>
    <x v="418"/>
    <x v="362"/>
    <s v="UN"/>
    <x v="2"/>
    <s v="SALIDA"/>
    <n v="-11"/>
    <s v="Jun"/>
    <n v="2018"/>
  </r>
  <r>
    <d v="2018-03-11T00:00:00"/>
    <s v="OT-23957"/>
    <x v="438"/>
    <x v="377"/>
    <s v="UN"/>
    <x v="4"/>
    <s v="INGRESO"/>
    <n v="20"/>
    <s v="Mar"/>
    <n v="2018"/>
  </r>
  <r>
    <d v="2018-05-10T00:00:00"/>
    <s v="OT-13829"/>
    <x v="790"/>
    <x v="625"/>
    <s v="UN"/>
    <x v="4"/>
    <s v="SALIDA"/>
    <n v="-9"/>
    <s v="May"/>
    <n v="2018"/>
  </r>
  <r>
    <d v="2018-04-03T00:00:00"/>
    <s v="OT-23918"/>
    <x v="810"/>
    <x v="246"/>
    <s v="UN"/>
    <x v="4"/>
    <s v="SALIDA"/>
    <n v="-12"/>
    <s v="Abr"/>
    <n v="2018"/>
  </r>
  <r>
    <d v="2018-06-02T00:00:00"/>
    <s v="OT-40285"/>
    <x v="414"/>
    <x v="359"/>
    <s v="UN"/>
    <x v="2"/>
    <s v="SALIDA"/>
    <n v="-6"/>
    <s v="Jun"/>
    <n v="2018"/>
  </r>
  <r>
    <d v="2018-08-18T00:00:00"/>
    <s v="OT-10694"/>
    <x v="892"/>
    <x v="176"/>
    <s v="UN"/>
    <x v="0"/>
    <s v="INGRESO"/>
    <n v="14"/>
    <s v="Ago"/>
    <n v="2018"/>
  </r>
  <r>
    <d v="2018-05-09T00:00:00"/>
    <s v="OT-38070"/>
    <x v="475"/>
    <x v="404"/>
    <s v="UN"/>
    <x v="3"/>
    <s v="INGRESO"/>
    <n v="19"/>
    <s v="May"/>
    <n v="2018"/>
  </r>
  <r>
    <d v="2018-05-25T00:00:00"/>
    <s v="OT-23882"/>
    <x v="1044"/>
    <x v="96"/>
    <s v="UN"/>
    <x v="4"/>
    <s v="SALIDA"/>
    <n v="-10"/>
    <s v="May"/>
    <n v="2018"/>
  </r>
  <r>
    <d v="2018-05-23T00:00:00"/>
    <s v="OT-15646"/>
    <x v="544"/>
    <x v="452"/>
    <s v="UN"/>
    <x v="7"/>
    <s v="SALIDA"/>
    <n v="-10"/>
    <s v="May"/>
    <n v="2018"/>
  </r>
  <r>
    <d v="2018-06-03T00:00:00"/>
    <s v="OT-29025"/>
    <x v="165"/>
    <x v="154"/>
    <s v="UN"/>
    <x v="4"/>
    <s v="INGRESO"/>
    <n v="11"/>
    <s v="Jun"/>
    <n v="2018"/>
  </r>
  <r>
    <d v="2018-06-12T00:00:00"/>
    <s v="OT-21147"/>
    <x v="147"/>
    <x v="138"/>
    <s v="UN"/>
    <x v="8"/>
    <s v="SALIDA"/>
    <n v="-12"/>
    <s v="Jun"/>
    <n v="2018"/>
  </r>
  <r>
    <d v="2018-04-08T00:00:00"/>
    <s v="OT-10606"/>
    <x v="371"/>
    <x v="330"/>
    <s v="UN"/>
    <x v="4"/>
    <s v="SALIDA"/>
    <n v="-8"/>
    <s v="Abr"/>
    <n v="2018"/>
  </r>
  <r>
    <d v="2018-04-02T00:00:00"/>
    <s v="OT-17382"/>
    <x v="175"/>
    <x v="162"/>
    <s v="UN"/>
    <x v="4"/>
    <s v="INGRESO"/>
    <n v="18"/>
    <s v="Abr"/>
    <n v="2018"/>
  </r>
  <r>
    <d v="2018-07-15T00:00:00"/>
    <s v="OT-45267"/>
    <x v="693"/>
    <x v="560"/>
    <s v="UN"/>
    <x v="9"/>
    <s v="INGRESO"/>
    <n v="10"/>
    <s v="Jul"/>
    <n v="2018"/>
  </r>
  <r>
    <d v="2018-01-26T00:00:00"/>
    <s v="OT-14276"/>
    <x v="81"/>
    <x v="76"/>
    <s v="UN"/>
    <x v="4"/>
    <s v="SALIDA"/>
    <n v="-9"/>
    <s v="Ene"/>
    <n v="2018"/>
  </r>
  <r>
    <d v="2018-06-07T00:00:00"/>
    <s v="OT-10457"/>
    <x v="5"/>
    <x v="5"/>
    <s v="UN"/>
    <x v="2"/>
    <s v="SALIDA"/>
    <n v="-18"/>
    <s v="Jun"/>
    <n v="2018"/>
  </r>
  <r>
    <d v="2018-06-13T00:00:00"/>
    <s v="OT-10836"/>
    <x v="182"/>
    <x v="167"/>
    <s v="UN"/>
    <x v="5"/>
    <s v="SALIDA"/>
    <n v="-6"/>
    <s v="Jun"/>
    <n v="2018"/>
  </r>
  <r>
    <d v="2018-05-07T00:00:00"/>
    <s v="OT-46290"/>
    <x v="915"/>
    <x v="710"/>
    <s v="UN"/>
    <x v="3"/>
    <s v="INGRESO"/>
    <n v="14"/>
    <s v="May"/>
    <n v="2018"/>
  </r>
  <r>
    <d v="2018-02-26T00:00:00"/>
    <s v="OT-34933"/>
    <x v="750"/>
    <x v="339"/>
    <s v="UN"/>
    <x v="4"/>
    <s v="INGRESO"/>
    <n v="18"/>
    <s v="Feb"/>
    <n v="2018"/>
  </r>
  <r>
    <d v="2018-01-23T00:00:00"/>
    <s v="OT-22036"/>
    <x v="475"/>
    <x v="404"/>
    <s v="UN"/>
    <x v="3"/>
    <s v="SALIDA"/>
    <n v="-9"/>
    <s v="Ene"/>
    <n v="2018"/>
  </r>
  <r>
    <d v="2018-03-11T00:00:00"/>
    <s v="OT-22854"/>
    <x v="675"/>
    <x v="546"/>
    <s v="UN"/>
    <x v="5"/>
    <s v="INGRESO"/>
    <n v="14"/>
    <s v="Mar"/>
    <n v="2018"/>
  </r>
  <r>
    <d v="2018-01-22T00:00:00"/>
    <s v="OT-44841"/>
    <x v="192"/>
    <x v="177"/>
    <s v="UN"/>
    <x v="12"/>
    <s v="SALIDA"/>
    <n v="-16"/>
    <s v="Ene"/>
    <n v="2018"/>
  </r>
  <r>
    <d v="2018-07-30T00:00:00"/>
    <s v="OT-30484"/>
    <x v="829"/>
    <x v="650"/>
    <s v="UN"/>
    <x v="9"/>
    <s v="SALIDA"/>
    <n v="-16"/>
    <s v="Jul"/>
    <n v="2018"/>
  </r>
  <r>
    <d v="2018-04-07T00:00:00"/>
    <s v="OT-21717"/>
    <x v="920"/>
    <x v="713"/>
    <s v="UN"/>
    <x v="7"/>
    <s v="SALIDA"/>
    <n v="-11"/>
    <s v="Abr"/>
    <n v="2018"/>
  </r>
  <r>
    <d v="2018-08-02T00:00:00"/>
    <s v="OT-25430"/>
    <x v="983"/>
    <x v="709"/>
    <s v="UN"/>
    <x v="2"/>
    <s v="SALIDA"/>
    <n v="-11"/>
    <s v="Ago"/>
    <n v="2018"/>
  </r>
  <r>
    <d v="2018-06-01T00:00:00"/>
    <s v="OT-33850"/>
    <x v="795"/>
    <x v="629"/>
    <s v="UN"/>
    <x v="3"/>
    <s v="INGRESO"/>
    <n v="17"/>
    <s v="Jun"/>
    <n v="2018"/>
  </r>
  <r>
    <d v="2018-04-10T00:00:00"/>
    <s v="OT-12440"/>
    <x v="467"/>
    <x v="396"/>
    <s v="UN"/>
    <x v="9"/>
    <s v="INGRESO"/>
    <n v="15"/>
    <s v="Abr"/>
    <n v="2018"/>
  </r>
  <r>
    <d v="2018-08-30T00:00:00"/>
    <s v="OT-47893"/>
    <x v="916"/>
    <x v="711"/>
    <s v="UN"/>
    <x v="4"/>
    <s v="SALIDA"/>
    <n v="-6"/>
    <s v="Ago"/>
    <n v="2018"/>
  </r>
  <r>
    <d v="2018-07-07T00:00:00"/>
    <s v="OT-15358"/>
    <x v="697"/>
    <x v="563"/>
    <s v="UN"/>
    <x v="5"/>
    <s v="INGRESO"/>
    <n v="12"/>
    <s v="Jul"/>
    <n v="2018"/>
  </r>
  <r>
    <d v="2018-05-11T00:00:00"/>
    <s v="OT-10049"/>
    <x v="271"/>
    <x v="245"/>
    <s v="UN"/>
    <x v="2"/>
    <s v="INGRESO"/>
    <n v="15"/>
    <s v="May"/>
    <n v="2018"/>
  </r>
  <r>
    <d v="2018-08-09T00:00:00"/>
    <s v="OT-42602"/>
    <x v="961"/>
    <x v="108"/>
    <s v="UN"/>
    <x v="9"/>
    <s v="SALIDA"/>
    <n v="-8"/>
    <s v="Ago"/>
    <n v="2018"/>
  </r>
  <r>
    <d v="2018-01-22T00:00:00"/>
    <s v="OT-35446"/>
    <x v="766"/>
    <x v="609"/>
    <s v="UN"/>
    <x v="3"/>
    <s v="INGRESO"/>
    <n v="17"/>
    <s v="Ene"/>
    <n v="2018"/>
  </r>
  <r>
    <d v="2018-02-24T00:00:00"/>
    <s v="OT-26726"/>
    <x v="627"/>
    <x v="14"/>
    <s v="UN"/>
    <x v="7"/>
    <s v="SALIDA"/>
    <n v="-7"/>
    <s v="Feb"/>
    <n v="2018"/>
  </r>
  <r>
    <d v="2018-02-16T00:00:00"/>
    <s v="OT-28197"/>
    <x v="259"/>
    <x v="236"/>
    <s v="UN"/>
    <x v="9"/>
    <s v="INGRESO"/>
    <n v="20"/>
    <s v="Feb"/>
    <n v="2018"/>
  </r>
  <r>
    <d v="2018-06-17T00:00:00"/>
    <s v="OT-47410"/>
    <x v="165"/>
    <x v="154"/>
    <s v="UN"/>
    <x v="4"/>
    <s v="SALIDA"/>
    <n v="-8"/>
    <s v="Jun"/>
    <n v="2018"/>
  </r>
  <r>
    <d v="2018-02-24T00:00:00"/>
    <s v="OT-35459"/>
    <x v="909"/>
    <x v="484"/>
    <s v="UN"/>
    <x v="4"/>
    <s v="INGRESO"/>
    <n v="11"/>
    <s v="Feb"/>
    <n v="2018"/>
  </r>
  <r>
    <d v="2018-06-28T00:00:00"/>
    <s v="OT-13767"/>
    <x v="153"/>
    <x v="60"/>
    <s v="UN"/>
    <x v="12"/>
    <s v="SALIDA"/>
    <n v="-11"/>
    <s v="Jun"/>
    <n v="2018"/>
  </r>
  <r>
    <d v="2018-07-24T00:00:00"/>
    <s v="OT-34909"/>
    <x v="803"/>
    <x v="31"/>
    <s v="UN"/>
    <x v="1"/>
    <s v="SALIDA"/>
    <n v="-20"/>
    <s v="Jul"/>
    <n v="2018"/>
  </r>
  <r>
    <d v="2018-03-18T00:00:00"/>
    <s v="OT-24979"/>
    <x v="967"/>
    <x v="743"/>
    <s v="UN"/>
    <x v="3"/>
    <s v="SALIDA"/>
    <n v="-7"/>
    <s v="Mar"/>
    <n v="2018"/>
  </r>
  <r>
    <d v="2018-03-22T00:00:00"/>
    <s v="OT-43450"/>
    <x v="1005"/>
    <x v="765"/>
    <s v="UN"/>
    <x v="5"/>
    <s v="SALIDA"/>
    <n v="-13"/>
    <s v="Mar"/>
    <n v="2018"/>
  </r>
  <r>
    <d v="2018-05-14T00:00:00"/>
    <s v="OT-36164"/>
    <x v="833"/>
    <x v="652"/>
    <s v="UN"/>
    <x v="9"/>
    <s v="INGRESO"/>
    <n v="19"/>
    <s v="May"/>
    <n v="2018"/>
  </r>
  <r>
    <d v="2018-01-01T00:00:00"/>
    <s v="OT-10784"/>
    <x v="1045"/>
    <x v="470"/>
    <s v="UN"/>
    <x v="7"/>
    <s v="INGRESO"/>
    <n v="12"/>
    <s v="Ene"/>
    <n v="2018"/>
  </r>
  <r>
    <d v="2018-04-17T00:00:00"/>
    <s v="OT-13086"/>
    <x v="766"/>
    <x v="609"/>
    <s v="UN"/>
    <x v="3"/>
    <s v="SALIDA"/>
    <n v="-8"/>
    <s v="Abr"/>
    <n v="2018"/>
  </r>
  <r>
    <d v="2018-07-21T00:00:00"/>
    <s v="OT-42665"/>
    <x v="71"/>
    <x v="66"/>
    <s v="UN"/>
    <x v="8"/>
    <s v="INGRESO"/>
    <n v="17"/>
    <s v="Jul"/>
    <n v="2018"/>
  </r>
  <r>
    <d v="2018-08-19T00:00:00"/>
    <s v="OT-43031"/>
    <x v="341"/>
    <x v="304"/>
    <s v="UN"/>
    <x v="4"/>
    <s v="SALIDA"/>
    <n v="-19"/>
    <s v="Ago"/>
    <n v="2018"/>
  </r>
  <r>
    <d v="2018-03-19T00:00:00"/>
    <s v="OT-30494"/>
    <x v="1043"/>
    <x v="789"/>
    <s v="UN"/>
    <x v="4"/>
    <s v="SALIDA"/>
    <n v="-10"/>
    <s v="Mar"/>
    <n v="2018"/>
  </r>
  <r>
    <d v="2018-03-09T00:00:00"/>
    <s v="OT-31692"/>
    <x v="740"/>
    <x v="590"/>
    <s v="UN"/>
    <x v="0"/>
    <s v="INGRESO"/>
    <n v="12"/>
    <s v="Mar"/>
    <n v="2018"/>
  </r>
  <r>
    <d v="2018-02-10T00:00:00"/>
    <s v="OT-28476"/>
    <x v="277"/>
    <x v="251"/>
    <s v="UN"/>
    <x v="7"/>
    <s v="INGRESO"/>
    <n v="15"/>
    <s v="Feb"/>
    <n v="2018"/>
  </r>
  <r>
    <d v="2018-07-08T00:00:00"/>
    <s v="OT-14562"/>
    <x v="998"/>
    <x v="760"/>
    <s v="UN"/>
    <x v="4"/>
    <s v="INGRESO"/>
    <n v="18"/>
    <s v="Jul"/>
    <n v="2018"/>
  </r>
  <r>
    <d v="2018-04-11T00:00:00"/>
    <s v="OT-26106"/>
    <x v="951"/>
    <x v="733"/>
    <s v="UN"/>
    <x v="4"/>
    <s v="SALIDA"/>
    <n v="-16"/>
    <s v="Abr"/>
    <n v="2018"/>
  </r>
  <r>
    <d v="2018-01-07T00:00:00"/>
    <s v="OT-13809"/>
    <x v="438"/>
    <x v="377"/>
    <s v="UN"/>
    <x v="4"/>
    <s v="SALIDA"/>
    <n v="-15"/>
    <s v="Ene"/>
    <n v="2018"/>
  </r>
  <r>
    <d v="2018-05-24T00:00:00"/>
    <s v="OT-10715"/>
    <x v="393"/>
    <x v="346"/>
    <s v="UN"/>
    <x v="7"/>
    <s v="SALIDA"/>
    <n v="-18"/>
    <s v="May"/>
    <n v="2018"/>
  </r>
  <r>
    <d v="2018-02-19T00:00:00"/>
    <s v="OT-12905"/>
    <x v="1025"/>
    <x v="778"/>
    <s v="UN"/>
    <x v="7"/>
    <s v="SALIDA"/>
    <n v="-11"/>
    <s v="Feb"/>
    <n v="2018"/>
  </r>
  <r>
    <d v="2018-08-24T00:00:00"/>
    <s v="OT-18312"/>
    <x v="198"/>
    <x v="49"/>
    <s v="UN"/>
    <x v="8"/>
    <s v="INGRESO"/>
    <n v="17"/>
    <s v="Ago"/>
    <n v="2018"/>
  </r>
  <r>
    <d v="2018-02-10T00:00:00"/>
    <s v="OT-38998"/>
    <x v="757"/>
    <x v="603"/>
    <s v="UN"/>
    <x v="7"/>
    <s v="INGRESO"/>
    <n v="14"/>
    <s v="Feb"/>
    <n v="2018"/>
  </r>
  <r>
    <d v="2018-05-07T00:00:00"/>
    <s v="OT-34997"/>
    <x v="210"/>
    <x v="191"/>
    <s v="UN"/>
    <x v="7"/>
    <s v="SALIDA"/>
    <n v="-11"/>
    <s v="May"/>
    <n v="2018"/>
  </r>
  <r>
    <d v="2018-05-24T00:00:00"/>
    <s v="OT-11544"/>
    <x v="922"/>
    <x v="53"/>
    <s v="UN"/>
    <x v="4"/>
    <s v="INGRESO"/>
    <n v="20"/>
    <s v="May"/>
    <n v="2018"/>
  </r>
  <r>
    <d v="2018-05-30T00:00:00"/>
    <s v="OT-40897"/>
    <x v="651"/>
    <x v="316"/>
    <s v="UN"/>
    <x v="7"/>
    <s v="SALIDA"/>
    <n v="-7"/>
    <s v="May"/>
    <n v="2018"/>
  </r>
  <r>
    <d v="2018-01-14T00:00:00"/>
    <s v="OT-32737"/>
    <x v="1034"/>
    <x v="783"/>
    <s v="UN"/>
    <x v="3"/>
    <s v="SALIDA"/>
    <n v="-12"/>
    <s v="Ene"/>
    <n v="2018"/>
  </r>
  <r>
    <d v="2018-08-11T00:00:00"/>
    <s v="OT-28986"/>
    <x v="321"/>
    <x v="288"/>
    <s v="UN"/>
    <x v="3"/>
    <s v="INGRESO"/>
    <n v="20"/>
    <s v="Ago"/>
    <n v="2018"/>
  </r>
  <r>
    <d v="2018-08-24T00:00:00"/>
    <s v="OT-38158"/>
    <x v="945"/>
    <x v="729"/>
    <s v="UN"/>
    <x v="5"/>
    <s v="SALIDA"/>
    <n v="-5"/>
    <s v="Ago"/>
    <n v="2018"/>
  </r>
  <r>
    <d v="2018-07-23T00:00:00"/>
    <s v="OT-17694"/>
    <x v="819"/>
    <x v="73"/>
    <s v="UN"/>
    <x v="3"/>
    <s v="INGRESO"/>
    <n v="20"/>
    <s v="Jul"/>
    <n v="2018"/>
  </r>
  <r>
    <d v="2018-08-06T00:00:00"/>
    <s v="OT-38198"/>
    <x v="219"/>
    <x v="198"/>
    <s v="UN"/>
    <x v="10"/>
    <s v="INGRESO"/>
    <n v="17"/>
    <s v="Ago"/>
    <n v="2018"/>
  </r>
  <r>
    <d v="2018-08-29T00:00:00"/>
    <s v="OT-37969"/>
    <x v="99"/>
    <x v="94"/>
    <s v="UN"/>
    <x v="4"/>
    <s v="SALIDA"/>
    <n v="-20"/>
    <s v="Ago"/>
    <n v="2018"/>
  </r>
  <r>
    <d v="2018-04-26T00:00:00"/>
    <s v="OT-37442"/>
    <x v="460"/>
    <x v="391"/>
    <s v="UN"/>
    <x v="4"/>
    <s v="INGRESO"/>
    <n v="10"/>
    <s v="Abr"/>
    <n v="2018"/>
  </r>
  <r>
    <d v="2018-06-23T00:00:00"/>
    <s v="OT-36564"/>
    <x v="988"/>
    <x v="70"/>
    <s v="UN"/>
    <x v="6"/>
    <s v="SALIDA"/>
    <n v="-13"/>
    <s v="Jun"/>
    <n v="2018"/>
  </r>
  <r>
    <d v="2018-01-28T00:00:00"/>
    <s v="OT-14762"/>
    <x v="114"/>
    <x v="107"/>
    <s v="UN"/>
    <x v="7"/>
    <s v="INGRESO"/>
    <n v="10"/>
    <s v="Ene"/>
    <n v="2018"/>
  </r>
  <r>
    <d v="2018-05-29T00:00:00"/>
    <s v="OT-15089"/>
    <x v="306"/>
    <x v="274"/>
    <s v="UN"/>
    <x v="12"/>
    <s v="INGRESO"/>
    <n v="18"/>
    <s v="May"/>
    <n v="2018"/>
  </r>
  <r>
    <d v="2018-03-10T00:00:00"/>
    <s v="OT-38859"/>
    <x v="512"/>
    <x v="430"/>
    <s v="UN"/>
    <x v="7"/>
    <s v="INGRESO"/>
    <n v="17"/>
    <s v="Mar"/>
    <n v="2018"/>
  </r>
  <r>
    <d v="2018-01-13T00:00:00"/>
    <s v="OT-21868"/>
    <x v="963"/>
    <x v="739"/>
    <s v="UN"/>
    <x v="4"/>
    <s v="SALIDA"/>
    <n v="-10"/>
    <s v="Ene"/>
    <n v="2018"/>
  </r>
  <r>
    <d v="2018-02-15T00:00:00"/>
    <s v="OT-29177"/>
    <x v="984"/>
    <x v="754"/>
    <s v="UN"/>
    <x v="4"/>
    <s v="SALIDA"/>
    <n v="-6"/>
    <s v="Feb"/>
    <n v="2018"/>
  </r>
  <r>
    <d v="2018-03-16T00:00:00"/>
    <s v="OT-29855"/>
    <x v="309"/>
    <x v="189"/>
    <s v="UN"/>
    <x v="3"/>
    <s v="INGRESO"/>
    <n v="15"/>
    <s v="Mar"/>
    <n v="2018"/>
  </r>
  <r>
    <d v="2018-08-24T00:00:00"/>
    <s v="OT-30537"/>
    <x v="82"/>
    <x v="77"/>
    <s v="UN"/>
    <x v="3"/>
    <s v="INGRESO"/>
    <n v="16"/>
    <s v="Ago"/>
    <n v="2018"/>
  </r>
  <r>
    <d v="2018-01-07T00:00:00"/>
    <s v="OT-49553"/>
    <x v="800"/>
    <x v="38"/>
    <s v="UN"/>
    <x v="0"/>
    <s v="INGRESO"/>
    <n v="11"/>
    <s v="Ene"/>
    <n v="2018"/>
  </r>
  <r>
    <d v="2018-05-08T00:00:00"/>
    <s v="OT-29988"/>
    <x v="442"/>
    <x v="379"/>
    <s v="UN"/>
    <x v="12"/>
    <s v="INGRESO"/>
    <n v="12"/>
    <s v="May"/>
    <n v="2018"/>
  </r>
  <r>
    <d v="2018-01-20T00:00:00"/>
    <s v="OT-21582"/>
    <x v="321"/>
    <x v="288"/>
    <s v="UN"/>
    <x v="3"/>
    <s v="SALIDA"/>
    <n v="-14"/>
    <s v="Ene"/>
    <n v="2018"/>
  </r>
  <r>
    <d v="2018-06-23T00:00:00"/>
    <s v="OT-33460"/>
    <x v="166"/>
    <x v="155"/>
    <s v="UN"/>
    <x v="9"/>
    <s v="INGRESO"/>
    <n v="20"/>
    <s v="Jun"/>
    <n v="2018"/>
  </r>
  <r>
    <d v="2018-03-11T00:00:00"/>
    <s v="OT-14195"/>
    <x v="332"/>
    <x v="296"/>
    <s v="UN"/>
    <x v="5"/>
    <s v="INGRESO"/>
    <n v="16"/>
    <s v="Mar"/>
    <n v="2018"/>
  </r>
  <r>
    <d v="2018-05-15T00:00:00"/>
    <s v="OT-17650"/>
    <x v="367"/>
    <x v="327"/>
    <s v="UN"/>
    <x v="4"/>
    <s v="SALIDA"/>
    <n v="-18"/>
    <s v="May"/>
    <n v="2018"/>
  </r>
  <r>
    <d v="2018-03-27T00:00:00"/>
    <s v="OT-25068"/>
    <x v="98"/>
    <x v="93"/>
    <s v="UN"/>
    <x v="10"/>
    <s v="SALIDA"/>
    <n v="-8"/>
    <s v="Mar"/>
    <n v="2018"/>
  </r>
  <r>
    <d v="2018-06-24T00:00:00"/>
    <s v="OT-22279"/>
    <x v="617"/>
    <x v="506"/>
    <s v="UN"/>
    <x v="2"/>
    <s v="SALIDA"/>
    <n v="-20"/>
    <s v="Jun"/>
    <n v="2018"/>
  </r>
  <r>
    <d v="2018-02-26T00:00:00"/>
    <s v="OT-44047"/>
    <x v="759"/>
    <x v="206"/>
    <s v="UN"/>
    <x v="4"/>
    <s v="INGRESO"/>
    <n v="10"/>
    <s v="Feb"/>
    <n v="2018"/>
  </r>
  <r>
    <d v="2018-03-17T00:00:00"/>
    <s v="OT-42671"/>
    <x v="1046"/>
    <x v="231"/>
    <s v="UN"/>
    <x v="7"/>
    <s v="INGRESO"/>
    <n v="17"/>
    <s v="Mar"/>
    <n v="2018"/>
  </r>
  <r>
    <d v="2018-08-12T00:00:00"/>
    <s v="OT-48036"/>
    <x v="501"/>
    <x v="72"/>
    <s v="UN"/>
    <x v="9"/>
    <s v="INGRESO"/>
    <n v="10"/>
    <s v="Ago"/>
    <n v="2018"/>
  </r>
  <r>
    <d v="2018-01-09T00:00:00"/>
    <s v="OT-33407"/>
    <x v="988"/>
    <x v="70"/>
    <s v="UN"/>
    <x v="6"/>
    <s v="INGRESO"/>
    <n v="10"/>
    <s v="Ene"/>
    <n v="2018"/>
  </r>
  <r>
    <d v="2018-05-03T00:00:00"/>
    <s v="OT-15954"/>
    <x v="135"/>
    <x v="127"/>
    <s v="UN"/>
    <x v="7"/>
    <s v="INGRESO"/>
    <n v="20"/>
    <s v="May"/>
    <n v="2018"/>
  </r>
  <r>
    <d v="2018-04-25T00:00:00"/>
    <s v="OT-40038"/>
    <x v="18"/>
    <x v="15"/>
    <s v="UN"/>
    <x v="4"/>
    <s v="INGRESO"/>
    <n v="16"/>
    <s v="Abr"/>
    <n v="2018"/>
  </r>
  <r>
    <d v="2018-05-30T00:00:00"/>
    <s v="OT-21309"/>
    <x v="547"/>
    <x v="454"/>
    <s v="UN"/>
    <x v="2"/>
    <s v="SALIDA"/>
    <n v="-10"/>
    <s v="May"/>
    <n v="2018"/>
  </r>
  <r>
    <d v="2018-02-15T00:00:00"/>
    <s v="OT-43703"/>
    <x v="443"/>
    <x v="115"/>
    <s v="UN"/>
    <x v="7"/>
    <s v="INGRESO"/>
    <n v="13"/>
    <s v="Feb"/>
    <n v="2018"/>
  </r>
  <r>
    <d v="2018-01-14T00:00:00"/>
    <s v="OT-29642"/>
    <x v="474"/>
    <x v="403"/>
    <s v="UN"/>
    <x v="4"/>
    <s v="INGRESO"/>
    <n v="12"/>
    <s v="Ene"/>
    <n v="2018"/>
  </r>
  <r>
    <d v="2018-07-21T00:00:00"/>
    <s v="OT-47037"/>
    <x v="178"/>
    <x v="164"/>
    <s v="UN"/>
    <x v="8"/>
    <s v="INGRESO"/>
    <n v="15"/>
    <s v="Jul"/>
    <n v="2018"/>
  </r>
  <r>
    <d v="2018-06-20T00:00:00"/>
    <s v="OT-33616"/>
    <x v="651"/>
    <x v="316"/>
    <s v="UN"/>
    <x v="7"/>
    <s v="INGRESO"/>
    <n v="18"/>
    <s v="Jun"/>
    <n v="2018"/>
  </r>
  <r>
    <d v="2018-08-18T00:00:00"/>
    <s v="OT-33774"/>
    <x v="899"/>
    <x v="248"/>
    <s v="UN"/>
    <x v="7"/>
    <s v="SALIDA"/>
    <n v="-13"/>
    <s v="Ago"/>
    <n v="2018"/>
  </r>
  <r>
    <d v="2018-05-14T00:00:00"/>
    <s v="OT-16781"/>
    <x v="326"/>
    <x v="291"/>
    <s v="UN"/>
    <x v="2"/>
    <s v="SALIDA"/>
    <n v="-16"/>
    <s v="May"/>
    <n v="2018"/>
  </r>
  <r>
    <d v="2018-07-27T00:00:00"/>
    <s v="OT-30020"/>
    <x v="793"/>
    <x v="628"/>
    <s v="UN"/>
    <x v="4"/>
    <s v="INGRESO"/>
    <n v="14"/>
    <s v="Jul"/>
    <n v="2018"/>
  </r>
  <r>
    <d v="2018-07-01T00:00:00"/>
    <s v="OT-17589"/>
    <x v="434"/>
    <x v="375"/>
    <s v="UN"/>
    <x v="7"/>
    <s v="INGRESO"/>
    <n v="16"/>
    <s v="Jul"/>
    <n v="2018"/>
  </r>
  <r>
    <d v="2018-02-13T00:00:00"/>
    <s v="OT-19866"/>
    <x v="965"/>
    <x v="741"/>
    <s v="UN"/>
    <x v="4"/>
    <s v="INGRESO"/>
    <n v="14"/>
    <s v="Feb"/>
    <n v="2018"/>
  </r>
  <r>
    <d v="2018-08-13T00:00:00"/>
    <s v="OT-29704"/>
    <x v="717"/>
    <x v="29"/>
    <s v="UN"/>
    <x v="7"/>
    <s v="SALIDA"/>
    <n v="-13"/>
    <s v="Ago"/>
    <n v="2018"/>
  </r>
  <r>
    <d v="2018-01-16T00:00:00"/>
    <s v="OT-37555"/>
    <x v="57"/>
    <x v="54"/>
    <s v="UN"/>
    <x v="12"/>
    <s v="INGRESO"/>
    <n v="14"/>
    <s v="Ene"/>
    <n v="2018"/>
  </r>
  <r>
    <d v="2018-07-05T00:00:00"/>
    <s v="OT-44366"/>
    <x v="343"/>
    <x v="306"/>
    <s v="UN"/>
    <x v="10"/>
    <s v="SALIDA"/>
    <n v="-7"/>
    <s v="Jul"/>
    <n v="2018"/>
  </r>
  <r>
    <d v="2018-05-18T00:00:00"/>
    <s v="OT-14082"/>
    <x v="721"/>
    <x v="134"/>
    <s v="UN"/>
    <x v="6"/>
    <s v="SALIDA"/>
    <n v="-18"/>
    <s v="May"/>
    <n v="2018"/>
  </r>
  <r>
    <d v="2018-07-02T00:00:00"/>
    <s v="OT-13581"/>
    <x v="55"/>
    <x v="52"/>
    <s v="UN"/>
    <x v="9"/>
    <s v="SALIDA"/>
    <n v="-5"/>
    <s v="Jul"/>
    <n v="2018"/>
  </r>
  <r>
    <d v="2018-03-26T00:00:00"/>
    <s v="OT-22785"/>
    <x v="534"/>
    <x v="125"/>
    <s v="UN"/>
    <x v="7"/>
    <s v="INGRESO"/>
    <n v="12"/>
    <s v="Mar"/>
    <n v="2018"/>
  </r>
  <r>
    <d v="2018-03-06T00:00:00"/>
    <s v="OT-11994"/>
    <x v="879"/>
    <x v="686"/>
    <s v="UN"/>
    <x v="4"/>
    <s v="SALIDA"/>
    <n v="-13"/>
    <s v="Mar"/>
    <n v="2018"/>
  </r>
  <r>
    <d v="2018-04-19T00:00:00"/>
    <s v="OT-49115"/>
    <x v="299"/>
    <x v="269"/>
    <s v="UN"/>
    <x v="2"/>
    <s v="INGRESO"/>
    <n v="12"/>
    <s v="Abr"/>
    <n v="2018"/>
  </r>
  <r>
    <d v="2018-07-10T00:00:00"/>
    <s v="OT-22473"/>
    <x v="609"/>
    <x v="13"/>
    <s v="UN"/>
    <x v="8"/>
    <s v="INGRESO"/>
    <n v="14"/>
    <s v="Jul"/>
    <n v="2018"/>
  </r>
  <r>
    <d v="2018-01-29T00:00:00"/>
    <s v="OT-44665"/>
    <x v="359"/>
    <x v="320"/>
    <s v="UN"/>
    <x v="7"/>
    <s v="INGRESO"/>
    <n v="10"/>
    <s v="Ene"/>
    <n v="2018"/>
  </r>
  <r>
    <d v="2018-04-18T00:00:00"/>
    <s v="OT-47592"/>
    <x v="1044"/>
    <x v="96"/>
    <s v="UN"/>
    <x v="4"/>
    <s v="INGRESO"/>
    <n v="14"/>
    <s v="Abr"/>
    <n v="2018"/>
  </r>
  <r>
    <d v="2018-01-06T00:00:00"/>
    <s v="OT-24665"/>
    <x v="441"/>
    <x v="284"/>
    <s v="UN"/>
    <x v="6"/>
    <s v="SALIDA"/>
    <n v="-14"/>
    <s v="Ene"/>
    <n v="2018"/>
  </r>
  <r>
    <d v="2018-08-14T00:00:00"/>
    <s v="OT-17337"/>
    <x v="615"/>
    <x v="173"/>
    <s v="UN"/>
    <x v="7"/>
    <s v="SALIDA"/>
    <n v="-11"/>
    <s v="Ago"/>
    <n v="2018"/>
  </r>
  <r>
    <d v="2018-06-14T00:00:00"/>
    <s v="OT-47336"/>
    <x v="453"/>
    <x v="386"/>
    <s v="UN"/>
    <x v="13"/>
    <s v="INGRESO"/>
    <n v="17"/>
    <s v="Jun"/>
    <n v="2018"/>
  </r>
  <r>
    <d v="2018-08-13T00:00:00"/>
    <s v="OT-22030"/>
    <x v="431"/>
    <x v="372"/>
    <s v="UN"/>
    <x v="7"/>
    <s v="INGRESO"/>
    <n v="11"/>
    <s v="Ago"/>
    <n v="2018"/>
  </r>
  <r>
    <d v="2018-01-24T00:00:00"/>
    <s v="OT-21927"/>
    <x v="946"/>
    <x v="730"/>
    <s v="UN"/>
    <x v="4"/>
    <s v="INGRESO"/>
    <n v="11"/>
    <s v="Ene"/>
    <n v="2018"/>
  </r>
  <r>
    <d v="2018-03-18T00:00:00"/>
    <s v="OT-42490"/>
    <x v="604"/>
    <x v="421"/>
    <s v="UN"/>
    <x v="7"/>
    <s v="INGRESO"/>
    <n v="11"/>
    <s v="Mar"/>
    <n v="2018"/>
  </r>
  <r>
    <d v="2018-04-14T00:00:00"/>
    <s v="OT-20372"/>
    <x v="915"/>
    <x v="710"/>
    <s v="UN"/>
    <x v="3"/>
    <s v="SALIDA"/>
    <n v="-17"/>
    <s v="Abr"/>
    <n v="2018"/>
  </r>
  <r>
    <d v="2018-05-09T00:00:00"/>
    <s v="OT-31791"/>
    <x v="245"/>
    <x v="222"/>
    <s v="UN"/>
    <x v="9"/>
    <s v="INGRESO"/>
    <n v="20"/>
    <s v="May"/>
    <n v="2018"/>
  </r>
  <r>
    <d v="2018-01-24T00:00:00"/>
    <s v="OT-41776"/>
    <x v="915"/>
    <x v="710"/>
    <s v="UN"/>
    <x v="3"/>
    <s v="SALIDA"/>
    <n v="-19"/>
    <s v="Ene"/>
    <n v="2018"/>
  </r>
  <r>
    <d v="2018-08-03T00:00:00"/>
    <s v="OT-19848"/>
    <x v="432"/>
    <x v="373"/>
    <s v="UN"/>
    <x v="3"/>
    <s v="INGRESO"/>
    <n v="17"/>
    <s v="Ago"/>
    <n v="2018"/>
  </r>
  <r>
    <d v="2018-06-08T00:00:00"/>
    <s v="OT-19176"/>
    <x v="903"/>
    <x v="91"/>
    <s v="UN"/>
    <x v="3"/>
    <s v="INGRESO"/>
    <n v="10"/>
    <s v="Jun"/>
    <n v="2018"/>
  </r>
  <r>
    <d v="2018-03-16T00:00:00"/>
    <s v="OT-24239"/>
    <x v="742"/>
    <x v="592"/>
    <s v="UN"/>
    <x v="12"/>
    <s v="SALIDA"/>
    <n v="-20"/>
    <s v="Mar"/>
    <n v="2018"/>
  </r>
  <r>
    <d v="2018-07-01T00:00:00"/>
    <s v="OT-44903"/>
    <x v="981"/>
    <x v="752"/>
    <s v="UN"/>
    <x v="7"/>
    <s v="SALIDA"/>
    <n v="-5"/>
    <s v="Jul"/>
    <n v="2018"/>
  </r>
  <r>
    <d v="2018-04-07T00:00:00"/>
    <s v="OT-40534"/>
    <x v="583"/>
    <x v="268"/>
    <s v="UN"/>
    <x v="1"/>
    <s v="INGRESO"/>
    <n v="11"/>
    <s v="Abr"/>
    <n v="2018"/>
  </r>
  <r>
    <d v="2018-06-11T00:00:00"/>
    <s v="OT-24646"/>
    <x v="972"/>
    <x v="746"/>
    <s v="UN"/>
    <x v="4"/>
    <s v="SALIDA"/>
    <n v="-12"/>
    <s v="Jun"/>
    <n v="2018"/>
  </r>
  <r>
    <d v="2018-07-17T00:00:00"/>
    <s v="OT-37667"/>
    <x v="910"/>
    <x v="706"/>
    <s v="UN"/>
    <x v="9"/>
    <s v="SALIDA"/>
    <n v="-16"/>
    <s v="Jul"/>
    <n v="2018"/>
  </r>
  <r>
    <d v="2018-02-02T00:00:00"/>
    <s v="OT-35844"/>
    <x v="728"/>
    <x v="582"/>
    <s v="UN"/>
    <x v="7"/>
    <s v="SALIDA"/>
    <n v="-20"/>
    <s v="Feb"/>
    <n v="2018"/>
  </r>
  <r>
    <d v="2018-08-25T00:00:00"/>
    <s v="OT-40526"/>
    <x v="264"/>
    <x v="126"/>
    <s v="UN"/>
    <x v="7"/>
    <s v="SALIDA"/>
    <n v="-12"/>
    <s v="Ago"/>
    <n v="2018"/>
  </r>
  <r>
    <d v="2018-05-05T00:00:00"/>
    <s v="OT-18118"/>
    <x v="630"/>
    <x v="515"/>
    <s v="UN"/>
    <x v="8"/>
    <s v="SALIDA"/>
    <n v="-19"/>
    <s v="May"/>
    <n v="2018"/>
  </r>
  <r>
    <d v="2018-07-13T00:00:00"/>
    <s v="OT-25687"/>
    <x v="320"/>
    <x v="287"/>
    <s v="UN"/>
    <x v="9"/>
    <s v="INGRESO"/>
    <n v="17"/>
    <s v="Jul"/>
    <n v="2018"/>
  </r>
  <r>
    <d v="2018-05-01T00:00:00"/>
    <s v="OT-48769"/>
    <x v="864"/>
    <x v="673"/>
    <s v="UN"/>
    <x v="4"/>
    <s v="INGRESO"/>
    <n v="12"/>
    <s v="May"/>
    <n v="2018"/>
  </r>
  <r>
    <d v="2018-02-05T00:00:00"/>
    <s v="OT-35944"/>
    <x v="663"/>
    <x v="343"/>
    <s v="UN"/>
    <x v="8"/>
    <s v="SALIDA"/>
    <n v="-20"/>
    <s v="Feb"/>
    <n v="2018"/>
  </r>
  <r>
    <d v="2018-06-03T00:00:00"/>
    <s v="OT-20486"/>
    <x v="37"/>
    <x v="34"/>
    <s v="UN"/>
    <x v="10"/>
    <s v="INGRESO"/>
    <n v="10"/>
    <s v="Jun"/>
    <n v="2018"/>
  </r>
  <r>
    <d v="2018-05-03T00:00:00"/>
    <s v="OT-16873"/>
    <x v="21"/>
    <x v="19"/>
    <s v="UN"/>
    <x v="10"/>
    <s v="INGRESO"/>
    <n v="14"/>
    <s v="May"/>
    <n v="2018"/>
  </r>
  <r>
    <d v="2018-08-10T00:00:00"/>
    <s v="OT-33684"/>
    <x v="778"/>
    <x v="619"/>
    <s v="UN"/>
    <x v="10"/>
    <s v="SALIDA"/>
    <n v="-5"/>
    <s v="Ago"/>
    <n v="2018"/>
  </r>
  <r>
    <d v="2018-06-09T00:00:00"/>
    <s v="OT-46220"/>
    <x v="423"/>
    <x v="365"/>
    <s v="UN"/>
    <x v="5"/>
    <s v="SALIDA"/>
    <n v="-6"/>
    <s v="Jun"/>
    <n v="2018"/>
  </r>
  <r>
    <d v="2018-04-26T00:00:00"/>
    <s v="OT-49956"/>
    <x v="315"/>
    <x v="282"/>
    <s v="UN"/>
    <x v="7"/>
    <s v="SALIDA"/>
    <n v="-18"/>
    <s v="Abr"/>
    <n v="2018"/>
  </r>
  <r>
    <d v="2018-03-22T00:00:00"/>
    <s v="OT-19815"/>
    <x v="806"/>
    <x v="57"/>
    <s v="UN"/>
    <x v="4"/>
    <s v="INGRESO"/>
    <n v="17"/>
    <s v="Mar"/>
    <n v="2018"/>
  </r>
  <r>
    <d v="2018-07-24T00:00:00"/>
    <s v="OT-17678"/>
    <x v="440"/>
    <x v="210"/>
    <s v="UN"/>
    <x v="3"/>
    <s v="SALIDA"/>
    <n v="-5"/>
    <s v="Jul"/>
    <n v="2018"/>
  </r>
  <r>
    <d v="2018-06-23T00:00:00"/>
    <s v="OT-44928"/>
    <x v="745"/>
    <x v="594"/>
    <s v="UN"/>
    <x v="7"/>
    <s v="INGRESO"/>
    <n v="20"/>
    <s v="Jun"/>
    <n v="2018"/>
  </r>
  <r>
    <d v="2018-06-13T00:00:00"/>
    <s v="OT-39418"/>
    <x v="126"/>
    <x v="118"/>
    <s v="UN"/>
    <x v="4"/>
    <s v="INGRESO"/>
    <n v="16"/>
    <s v="Jun"/>
    <n v="2018"/>
  </r>
  <r>
    <d v="2018-05-03T00:00:00"/>
    <s v="OT-35567"/>
    <x v="286"/>
    <x v="259"/>
    <s v="UN"/>
    <x v="1"/>
    <s v="SALIDA"/>
    <n v="-6"/>
    <s v="May"/>
    <n v="2018"/>
  </r>
  <r>
    <d v="2018-06-01T00:00:00"/>
    <s v="OT-48411"/>
    <x v="93"/>
    <x v="88"/>
    <s v="UN"/>
    <x v="6"/>
    <s v="SALIDA"/>
    <n v="-20"/>
    <s v="Jun"/>
    <n v="2018"/>
  </r>
  <r>
    <d v="2018-01-17T00:00:00"/>
    <s v="OT-10215"/>
    <x v="323"/>
    <x v="152"/>
    <s v="UN"/>
    <x v="2"/>
    <s v="SALIDA"/>
    <n v="-19"/>
    <s v="Ene"/>
    <n v="2018"/>
  </r>
  <r>
    <d v="2018-08-06T00:00:00"/>
    <s v="OT-31048"/>
    <x v="352"/>
    <x v="313"/>
    <s v="UN"/>
    <x v="12"/>
    <s v="INGRESO"/>
    <n v="17"/>
    <s v="Ago"/>
    <n v="2018"/>
  </r>
  <r>
    <d v="2018-02-12T00:00:00"/>
    <s v="OT-40660"/>
    <x v="644"/>
    <x v="149"/>
    <s v="UN"/>
    <x v="10"/>
    <s v="INGRESO"/>
    <n v="12"/>
    <s v="Feb"/>
    <n v="2018"/>
  </r>
  <r>
    <d v="2018-08-24T00:00:00"/>
    <s v="OT-30392"/>
    <x v="550"/>
    <x v="456"/>
    <s v="UN"/>
    <x v="4"/>
    <s v="SALIDA"/>
    <n v="-13"/>
    <s v="Ago"/>
    <n v="2018"/>
  </r>
  <r>
    <d v="2018-08-01T00:00:00"/>
    <s v="OT-17657"/>
    <x v="963"/>
    <x v="739"/>
    <s v="UN"/>
    <x v="4"/>
    <s v="SALIDA"/>
    <n v="-20"/>
    <s v="Ago"/>
    <n v="2018"/>
  </r>
  <r>
    <d v="2018-01-16T00:00:00"/>
    <s v="OT-13729"/>
    <x v="416"/>
    <x v="360"/>
    <s v="UN"/>
    <x v="4"/>
    <s v="INGRESO"/>
    <n v="19"/>
    <s v="Ene"/>
    <n v="2018"/>
  </r>
  <r>
    <d v="2018-06-12T00:00:00"/>
    <s v="OT-15202"/>
    <x v="78"/>
    <x v="73"/>
    <s v="UN"/>
    <x v="3"/>
    <s v="SALIDA"/>
    <n v="-20"/>
    <s v="Jun"/>
    <n v="2018"/>
  </r>
  <r>
    <d v="2018-05-23T00:00:00"/>
    <s v="OT-11198"/>
    <x v="1047"/>
    <x v="790"/>
    <s v="UN"/>
    <x v="6"/>
    <s v="SALIDA"/>
    <n v="-20"/>
    <s v="May"/>
    <n v="2018"/>
  </r>
  <r>
    <d v="2018-08-12T00:00:00"/>
    <s v="OT-19779"/>
    <x v="1048"/>
    <x v="791"/>
    <s v="UN"/>
    <x v="12"/>
    <s v="SALIDA"/>
    <n v="-10"/>
    <s v="Ago"/>
    <n v="2018"/>
  </r>
  <r>
    <d v="2018-06-27T00:00:00"/>
    <s v="OT-19770"/>
    <x v="741"/>
    <x v="591"/>
    <s v="UN"/>
    <x v="12"/>
    <s v="INGRESO"/>
    <n v="11"/>
    <s v="Jun"/>
    <n v="2018"/>
  </r>
  <r>
    <d v="2018-04-09T00:00:00"/>
    <s v="OT-48608"/>
    <x v="230"/>
    <x v="208"/>
    <s v="UN"/>
    <x v="7"/>
    <s v="SALIDA"/>
    <n v="-10"/>
    <s v="Abr"/>
    <n v="2018"/>
  </r>
  <r>
    <d v="2018-06-25T00:00:00"/>
    <s v="OT-20642"/>
    <x v="1022"/>
    <x v="776"/>
    <s v="UN"/>
    <x v="12"/>
    <s v="SALIDA"/>
    <n v="-20"/>
    <s v="Jun"/>
    <n v="2018"/>
  </r>
  <r>
    <d v="2018-07-02T00:00:00"/>
    <s v="OT-34728"/>
    <x v="410"/>
    <x v="357"/>
    <s v="UN"/>
    <x v="5"/>
    <s v="INGRESO"/>
    <n v="11"/>
    <s v="Jul"/>
    <n v="2018"/>
  </r>
  <r>
    <d v="2018-07-12T00:00:00"/>
    <s v="OT-26545"/>
    <x v="335"/>
    <x v="298"/>
    <s v="UN"/>
    <x v="7"/>
    <s v="INGRESO"/>
    <n v="19"/>
    <s v="Jul"/>
    <n v="2018"/>
  </r>
  <r>
    <d v="2018-05-17T00:00:00"/>
    <s v="OT-18072"/>
    <x v="373"/>
    <x v="332"/>
    <s v="UN"/>
    <x v="3"/>
    <s v="INGRESO"/>
    <n v="10"/>
    <s v="May"/>
    <n v="2018"/>
  </r>
  <r>
    <d v="2018-07-23T00:00:00"/>
    <s v="OT-18286"/>
    <x v="396"/>
    <x v="348"/>
    <s v="UN"/>
    <x v="10"/>
    <s v="SALIDA"/>
    <n v="-19"/>
    <s v="Jul"/>
    <n v="2018"/>
  </r>
  <r>
    <d v="2018-04-13T00:00:00"/>
    <s v="OT-21202"/>
    <x v="722"/>
    <x v="103"/>
    <s v="UN"/>
    <x v="6"/>
    <s v="SALIDA"/>
    <n v="-16"/>
    <s v="Abr"/>
    <n v="2018"/>
  </r>
  <r>
    <d v="2018-02-11T00:00:00"/>
    <s v="OT-18495"/>
    <x v="246"/>
    <x v="223"/>
    <s v="UN"/>
    <x v="12"/>
    <s v="INGRESO"/>
    <n v="18"/>
    <s v="Feb"/>
    <n v="2018"/>
  </r>
  <r>
    <d v="2018-07-09T00:00:00"/>
    <s v="OT-25568"/>
    <x v="705"/>
    <x v="567"/>
    <s v="UN"/>
    <x v="4"/>
    <s v="INGRESO"/>
    <n v="13"/>
    <s v="Jul"/>
    <n v="2018"/>
  </r>
  <r>
    <d v="2018-07-15T00:00:00"/>
    <s v="OT-45455"/>
    <x v="120"/>
    <x v="113"/>
    <s v="UN"/>
    <x v="4"/>
    <s v="SALIDA"/>
    <n v="-20"/>
    <s v="Jul"/>
    <n v="2018"/>
  </r>
  <r>
    <d v="2018-08-12T00:00:00"/>
    <s v="OT-32702"/>
    <x v="403"/>
    <x v="352"/>
    <s v="UN"/>
    <x v="7"/>
    <s v="INGRESO"/>
    <n v="13"/>
    <s v="Ago"/>
    <n v="2018"/>
  </r>
  <r>
    <d v="2018-04-28T00:00:00"/>
    <s v="OT-36173"/>
    <x v="881"/>
    <x v="14"/>
    <s v="UN"/>
    <x v="7"/>
    <s v="SALIDA"/>
    <n v="-6"/>
    <s v="Abr"/>
    <n v="2018"/>
  </r>
  <r>
    <d v="2018-04-10T00:00:00"/>
    <s v="OT-18130"/>
    <x v="28"/>
    <x v="26"/>
    <s v="UN"/>
    <x v="6"/>
    <s v="SALIDA"/>
    <n v="-13"/>
    <s v="Abr"/>
    <n v="2018"/>
  </r>
  <r>
    <d v="2018-03-24T00:00:00"/>
    <s v="OT-43425"/>
    <x v="20"/>
    <x v="18"/>
    <s v="UN"/>
    <x v="7"/>
    <s v="SALIDA"/>
    <n v="-18"/>
    <s v="Mar"/>
    <n v="2018"/>
  </r>
  <r>
    <d v="2018-04-11T00:00:00"/>
    <s v="OT-19979"/>
    <x v="130"/>
    <x v="122"/>
    <s v="UN"/>
    <x v="9"/>
    <s v="SALIDA"/>
    <n v="-18"/>
    <s v="Abr"/>
    <n v="2018"/>
  </r>
  <r>
    <d v="2018-05-28T00:00:00"/>
    <s v="OT-28556"/>
    <x v="815"/>
    <x v="100"/>
    <s v="UN"/>
    <x v="7"/>
    <s v="INGRESO"/>
    <n v="19"/>
    <s v="May"/>
    <n v="2018"/>
  </r>
  <r>
    <d v="2018-02-20T00:00:00"/>
    <s v="OT-32797"/>
    <x v="106"/>
    <x v="84"/>
    <s v="UN"/>
    <x v="7"/>
    <s v="INGRESO"/>
    <n v="10"/>
    <s v="Feb"/>
    <n v="2018"/>
  </r>
  <r>
    <d v="2018-03-17T00:00:00"/>
    <s v="OT-47948"/>
    <x v="565"/>
    <x v="469"/>
    <s v="UN"/>
    <x v="0"/>
    <s v="INGRESO"/>
    <n v="14"/>
    <s v="Mar"/>
    <n v="2018"/>
  </r>
  <r>
    <d v="2018-08-08T00:00:00"/>
    <s v="OT-38674"/>
    <x v="159"/>
    <x v="149"/>
    <s v="UN"/>
    <x v="10"/>
    <s v="INGRESO"/>
    <n v="16"/>
    <s v="Ago"/>
    <n v="2018"/>
  </r>
  <r>
    <d v="2018-02-09T00:00:00"/>
    <s v="OT-37335"/>
    <x v="29"/>
    <x v="27"/>
    <s v="UN"/>
    <x v="6"/>
    <s v="SALIDA"/>
    <n v="-10"/>
    <s v="Feb"/>
    <n v="2018"/>
  </r>
  <r>
    <d v="2018-03-06T00:00:00"/>
    <s v="OT-46892"/>
    <x v="380"/>
    <x v="337"/>
    <s v="UN"/>
    <x v="5"/>
    <s v="INGRESO"/>
    <n v="11"/>
    <s v="Mar"/>
    <n v="2018"/>
  </r>
  <r>
    <d v="2018-07-09T00:00:00"/>
    <s v="OT-16816"/>
    <x v="780"/>
    <x v="240"/>
    <s v="UN"/>
    <x v="7"/>
    <s v="SALIDA"/>
    <n v="-13"/>
    <s v="Jul"/>
    <n v="2018"/>
  </r>
  <r>
    <d v="2018-02-04T00:00:00"/>
    <s v="OT-13954"/>
    <x v="1042"/>
    <x v="788"/>
    <s v="UN"/>
    <x v="9"/>
    <s v="INGRESO"/>
    <n v="20"/>
    <s v="Feb"/>
    <n v="2018"/>
  </r>
  <r>
    <d v="2018-01-14T00:00:00"/>
    <s v="OT-11512"/>
    <x v="249"/>
    <x v="226"/>
    <s v="UN"/>
    <x v="7"/>
    <s v="SALIDA"/>
    <n v="-15"/>
    <s v="Ene"/>
    <n v="2018"/>
  </r>
  <r>
    <d v="2018-08-26T00:00:00"/>
    <s v="OT-39619"/>
    <x v="965"/>
    <x v="741"/>
    <s v="UN"/>
    <x v="4"/>
    <s v="SALIDA"/>
    <n v="-7"/>
    <s v="Ago"/>
    <n v="2018"/>
  </r>
  <r>
    <d v="2018-07-18T00:00:00"/>
    <s v="OT-46876"/>
    <x v="47"/>
    <x v="44"/>
    <s v="UN"/>
    <x v="5"/>
    <s v="INGRESO"/>
    <n v="11"/>
    <s v="Jul"/>
    <n v="2018"/>
  </r>
  <r>
    <d v="2018-06-27T00:00:00"/>
    <s v="OT-36833"/>
    <x v="748"/>
    <x v="597"/>
    <s v="UN"/>
    <x v="12"/>
    <s v="INGRESO"/>
    <n v="16"/>
    <s v="Jun"/>
    <n v="2018"/>
  </r>
  <r>
    <d v="2018-02-15T00:00:00"/>
    <s v="OT-43728"/>
    <x v="778"/>
    <x v="619"/>
    <s v="UN"/>
    <x v="10"/>
    <s v="SALIDA"/>
    <n v="-16"/>
    <s v="Feb"/>
    <n v="2018"/>
  </r>
  <r>
    <d v="2018-03-30T00:00:00"/>
    <s v="OT-44075"/>
    <x v="223"/>
    <x v="19"/>
    <s v="UN"/>
    <x v="10"/>
    <s v="INGRESO"/>
    <n v="19"/>
    <s v="Mar"/>
    <n v="2018"/>
  </r>
  <r>
    <d v="2018-08-11T00:00:00"/>
    <s v="OT-47299"/>
    <x v="658"/>
    <x v="535"/>
    <s v="UN"/>
    <x v="4"/>
    <s v="SALIDA"/>
    <n v="-16"/>
    <s v="Ago"/>
    <n v="2018"/>
  </r>
  <r>
    <d v="2018-06-03T00:00:00"/>
    <s v="OT-30359"/>
    <x v="152"/>
    <x v="143"/>
    <s v="UN"/>
    <x v="9"/>
    <s v="SALIDA"/>
    <n v="-5"/>
    <s v="Jun"/>
    <n v="2018"/>
  </r>
  <r>
    <d v="2018-07-17T00:00:00"/>
    <s v="OT-25283"/>
    <x v="1049"/>
    <x v="601"/>
    <s v="UN"/>
    <x v="9"/>
    <s v="SALIDA"/>
    <n v="-18"/>
    <s v="Jul"/>
    <n v="2018"/>
  </r>
  <r>
    <d v="2018-06-17T00:00:00"/>
    <s v="OT-37019"/>
    <x v="53"/>
    <x v="50"/>
    <s v="UN"/>
    <x v="4"/>
    <s v="SALIDA"/>
    <n v="-7"/>
    <s v="Jun"/>
    <n v="2018"/>
  </r>
  <r>
    <d v="2018-04-11T00:00:00"/>
    <s v="OT-31662"/>
    <x v="93"/>
    <x v="88"/>
    <s v="UN"/>
    <x v="6"/>
    <s v="INGRESO"/>
    <n v="18"/>
    <s v="Abr"/>
    <n v="2018"/>
  </r>
  <r>
    <d v="2018-04-29T00:00:00"/>
    <s v="OT-11167"/>
    <x v="313"/>
    <x v="280"/>
    <s v="UN"/>
    <x v="3"/>
    <s v="INGRESO"/>
    <n v="12"/>
    <s v="Abr"/>
    <n v="2018"/>
  </r>
  <r>
    <d v="2018-04-09T00:00:00"/>
    <s v="OT-41285"/>
    <x v="29"/>
    <x v="27"/>
    <s v="UN"/>
    <x v="6"/>
    <s v="SALIDA"/>
    <n v="-16"/>
    <s v="Abr"/>
    <n v="2018"/>
  </r>
  <r>
    <d v="2018-08-17T00:00:00"/>
    <s v="OT-46322"/>
    <x v="156"/>
    <x v="146"/>
    <s v="UN"/>
    <x v="10"/>
    <s v="INGRESO"/>
    <n v="11"/>
    <s v="Ago"/>
    <n v="2018"/>
  </r>
  <r>
    <d v="2018-02-14T00:00:00"/>
    <s v="OT-39565"/>
    <x v="967"/>
    <x v="743"/>
    <s v="UN"/>
    <x v="3"/>
    <s v="SALIDA"/>
    <n v="-20"/>
    <s v="Feb"/>
    <n v="2018"/>
  </r>
  <r>
    <d v="2018-01-17T00:00:00"/>
    <s v="OT-18730"/>
    <x v="265"/>
    <x v="240"/>
    <s v="UN"/>
    <x v="0"/>
    <s v="SALIDA"/>
    <n v="-12"/>
    <s v="Ene"/>
    <n v="2018"/>
  </r>
  <r>
    <d v="2018-03-11T00:00:00"/>
    <s v="OT-25354"/>
    <x v="811"/>
    <x v="636"/>
    <s v="UN"/>
    <x v="9"/>
    <s v="SALIDA"/>
    <n v="-11"/>
    <s v="Mar"/>
    <n v="2018"/>
  </r>
  <r>
    <d v="2018-01-16T00:00:00"/>
    <s v="OT-34630"/>
    <x v="691"/>
    <x v="559"/>
    <s v="UN"/>
    <x v="4"/>
    <s v="INGRESO"/>
    <n v="16"/>
    <s v="Ene"/>
    <n v="2018"/>
  </r>
  <r>
    <d v="2018-04-19T00:00:00"/>
    <s v="OT-46225"/>
    <x v="882"/>
    <x v="688"/>
    <s v="UN"/>
    <x v="3"/>
    <s v="SALIDA"/>
    <n v="-19"/>
    <s v="Abr"/>
    <n v="2018"/>
  </r>
  <r>
    <d v="2018-06-22T00:00:00"/>
    <s v="OT-47784"/>
    <x v="478"/>
    <x v="407"/>
    <s v="UN"/>
    <x v="4"/>
    <s v="SALIDA"/>
    <n v="-9"/>
    <s v="Jun"/>
    <n v="2018"/>
  </r>
  <r>
    <d v="2018-04-02T00:00:00"/>
    <s v="OT-10766"/>
    <x v="13"/>
    <x v="12"/>
    <s v="UN"/>
    <x v="4"/>
    <s v="INGRESO"/>
    <n v="12"/>
    <s v="Abr"/>
    <n v="2018"/>
  </r>
  <r>
    <d v="2018-08-15T00:00:00"/>
    <s v="OT-31176"/>
    <x v="996"/>
    <x v="758"/>
    <s v="UN"/>
    <x v="5"/>
    <s v="SALIDA"/>
    <n v="-17"/>
    <s v="Ago"/>
    <n v="2018"/>
  </r>
  <r>
    <d v="2018-05-07T00:00:00"/>
    <s v="OT-20193"/>
    <x v="481"/>
    <x v="188"/>
    <s v="UN"/>
    <x v="6"/>
    <s v="SALIDA"/>
    <n v="-17"/>
    <s v="May"/>
    <n v="2018"/>
  </r>
  <r>
    <d v="2018-03-19T00:00:00"/>
    <s v="OT-27241"/>
    <x v="1050"/>
    <x v="97"/>
    <s v="UN"/>
    <x v="13"/>
    <s v="INGRESO"/>
    <n v="19"/>
    <s v="Mar"/>
    <n v="2018"/>
  </r>
  <r>
    <d v="2018-05-13T00:00:00"/>
    <s v="OT-27021"/>
    <x v="248"/>
    <x v="225"/>
    <s v="UN"/>
    <x v="4"/>
    <s v="SALIDA"/>
    <n v="-6"/>
    <s v="May"/>
    <n v="2018"/>
  </r>
  <r>
    <d v="2018-03-19T00:00:00"/>
    <s v="OT-38183"/>
    <x v="229"/>
    <x v="207"/>
    <s v="UN"/>
    <x v="4"/>
    <s v="SALIDA"/>
    <n v="-13"/>
    <s v="Mar"/>
    <n v="2018"/>
  </r>
  <r>
    <d v="2018-06-21T00:00:00"/>
    <s v="OT-31708"/>
    <x v="557"/>
    <x v="462"/>
    <s v="UN"/>
    <x v="9"/>
    <s v="SALIDA"/>
    <n v="-14"/>
    <s v="Jun"/>
    <n v="2018"/>
  </r>
  <r>
    <d v="2018-02-12T00:00:00"/>
    <s v="OT-17080"/>
    <x v="124"/>
    <x v="31"/>
    <s v="UN"/>
    <x v="1"/>
    <s v="SALIDA"/>
    <n v="-16"/>
    <s v="Feb"/>
    <n v="2018"/>
  </r>
  <r>
    <d v="2018-02-22T00:00:00"/>
    <s v="OT-38398"/>
    <x v="971"/>
    <x v="569"/>
    <s v="UN"/>
    <x v="8"/>
    <s v="SALIDA"/>
    <n v="-16"/>
    <s v="Feb"/>
    <n v="2018"/>
  </r>
  <r>
    <d v="2018-01-20T00:00:00"/>
    <s v="OT-36837"/>
    <x v="646"/>
    <x v="528"/>
    <s v="UN"/>
    <x v="5"/>
    <s v="INGRESO"/>
    <n v="15"/>
    <s v="Ene"/>
    <n v="2018"/>
  </r>
  <r>
    <d v="2018-01-15T00:00:00"/>
    <s v="OT-41933"/>
    <x v="990"/>
    <x v="755"/>
    <s v="UN"/>
    <x v="4"/>
    <s v="SALIDA"/>
    <n v="-6"/>
    <s v="Ene"/>
    <n v="2018"/>
  </r>
  <r>
    <d v="2018-08-02T00:00:00"/>
    <s v="OT-49164"/>
    <x v="570"/>
    <x v="473"/>
    <s v="UN"/>
    <x v="2"/>
    <s v="SALIDA"/>
    <n v="-5"/>
    <s v="Ago"/>
    <n v="2018"/>
  </r>
  <r>
    <d v="2018-01-21T00:00:00"/>
    <s v="OT-34667"/>
    <x v="899"/>
    <x v="248"/>
    <s v="UN"/>
    <x v="7"/>
    <s v="SALIDA"/>
    <n v="-18"/>
    <s v="Ene"/>
    <n v="2018"/>
  </r>
  <r>
    <d v="2018-06-17T00:00:00"/>
    <s v="OT-14863"/>
    <x v="282"/>
    <x v="256"/>
    <s v="UN"/>
    <x v="3"/>
    <s v="INGRESO"/>
    <n v="16"/>
    <s v="Jun"/>
    <n v="2018"/>
  </r>
  <r>
    <d v="2018-03-21T00:00:00"/>
    <s v="OT-16718"/>
    <x v="945"/>
    <x v="729"/>
    <s v="UN"/>
    <x v="5"/>
    <s v="SALIDA"/>
    <n v="-19"/>
    <s v="Mar"/>
    <n v="2018"/>
  </r>
  <r>
    <d v="2018-08-29T00:00:00"/>
    <s v="OT-43268"/>
    <x v="881"/>
    <x v="14"/>
    <s v="UN"/>
    <x v="7"/>
    <s v="SALIDA"/>
    <n v="-12"/>
    <s v="Ago"/>
    <n v="2018"/>
  </r>
  <r>
    <d v="2018-03-12T00:00:00"/>
    <s v="OT-24531"/>
    <x v="321"/>
    <x v="288"/>
    <s v="UN"/>
    <x v="3"/>
    <s v="SALIDA"/>
    <n v="-18"/>
    <s v="Mar"/>
    <n v="2018"/>
  </r>
  <r>
    <d v="2018-07-21T00:00:00"/>
    <s v="OT-17378"/>
    <x v="764"/>
    <x v="607"/>
    <s v="UN"/>
    <x v="6"/>
    <s v="SALIDA"/>
    <n v="-16"/>
    <s v="Jul"/>
    <n v="2018"/>
  </r>
  <r>
    <d v="2018-07-25T00:00:00"/>
    <s v="OT-29948"/>
    <x v="895"/>
    <x v="517"/>
    <s v="UN"/>
    <x v="13"/>
    <s v="SALIDA"/>
    <n v="-14"/>
    <s v="Jul"/>
    <n v="2018"/>
  </r>
  <r>
    <d v="2018-03-31T00:00:00"/>
    <s v="OT-10315"/>
    <x v="356"/>
    <x v="317"/>
    <s v="UN"/>
    <x v="3"/>
    <s v="SALIDA"/>
    <n v="-11"/>
    <s v="Mar"/>
    <n v="2018"/>
  </r>
  <r>
    <d v="2018-07-10T00:00:00"/>
    <s v="OT-49228"/>
    <x v="836"/>
    <x v="654"/>
    <s v="UN"/>
    <x v="4"/>
    <s v="SALIDA"/>
    <n v="-14"/>
    <s v="Jul"/>
    <n v="2018"/>
  </r>
  <r>
    <d v="2018-05-10T00:00:00"/>
    <s v="OT-31599"/>
    <x v="997"/>
    <x v="759"/>
    <s v="UN"/>
    <x v="12"/>
    <s v="SALIDA"/>
    <n v="-6"/>
    <s v="May"/>
    <n v="2018"/>
  </r>
  <r>
    <d v="2018-03-21T00:00:00"/>
    <s v="OT-39735"/>
    <x v="1035"/>
    <x v="387"/>
    <s v="UN"/>
    <x v="7"/>
    <s v="SALIDA"/>
    <n v="-17"/>
    <s v="Mar"/>
    <n v="2018"/>
  </r>
  <r>
    <d v="2018-04-27T00:00:00"/>
    <s v="OT-10934"/>
    <x v="587"/>
    <x v="484"/>
    <s v="UN"/>
    <x v="4"/>
    <s v="INGRESO"/>
    <n v="16"/>
    <s v="Abr"/>
    <n v="2018"/>
  </r>
  <r>
    <d v="2018-06-10T00:00:00"/>
    <s v="OT-20213"/>
    <x v="695"/>
    <x v="394"/>
    <s v="UN"/>
    <x v="4"/>
    <s v="INGRESO"/>
    <n v="12"/>
    <s v="Jun"/>
    <n v="2018"/>
  </r>
  <r>
    <d v="2018-06-28T00:00:00"/>
    <s v="OT-18582"/>
    <x v="14"/>
    <x v="13"/>
    <s v="UN"/>
    <x v="8"/>
    <s v="SALIDA"/>
    <n v="-19"/>
    <s v="Jun"/>
    <n v="2018"/>
  </r>
  <r>
    <d v="2018-05-12T00:00:00"/>
    <s v="OT-33403"/>
    <x v="359"/>
    <x v="320"/>
    <s v="UN"/>
    <x v="7"/>
    <s v="INGRESO"/>
    <n v="14"/>
    <s v="May"/>
    <n v="2018"/>
  </r>
  <r>
    <d v="2018-03-18T00:00:00"/>
    <s v="OT-34852"/>
    <x v="504"/>
    <x v="196"/>
    <s v="UN"/>
    <x v="4"/>
    <s v="SALIDA"/>
    <n v="-9"/>
    <s v="Mar"/>
    <n v="2018"/>
  </r>
  <r>
    <d v="2018-07-03T00:00:00"/>
    <s v="OT-13607"/>
    <x v="847"/>
    <x v="662"/>
    <s v="UN"/>
    <x v="9"/>
    <s v="SALIDA"/>
    <n v="-6"/>
    <s v="Jul"/>
    <n v="2018"/>
  </r>
  <r>
    <d v="2018-03-21T00:00:00"/>
    <s v="OT-10456"/>
    <x v="1050"/>
    <x v="97"/>
    <s v="UN"/>
    <x v="13"/>
    <s v="INGRESO"/>
    <n v="14"/>
    <s v="Mar"/>
    <n v="2018"/>
  </r>
  <r>
    <d v="2018-04-10T00:00:00"/>
    <s v="OT-35466"/>
    <x v="938"/>
    <x v="723"/>
    <s v="UN"/>
    <x v="8"/>
    <s v="SALIDA"/>
    <n v="-20"/>
    <s v="Abr"/>
    <n v="2018"/>
  </r>
  <r>
    <d v="2018-01-03T00:00:00"/>
    <s v="OT-28744"/>
    <x v="727"/>
    <x v="224"/>
    <s v="UN"/>
    <x v="6"/>
    <s v="SALIDA"/>
    <n v="-5"/>
    <s v="Ene"/>
    <n v="2018"/>
  </r>
  <r>
    <d v="2018-04-17T00:00:00"/>
    <s v="OT-23368"/>
    <x v="125"/>
    <x v="117"/>
    <s v="UN"/>
    <x v="7"/>
    <s v="INGRESO"/>
    <n v="16"/>
    <s v="Abr"/>
    <n v="2018"/>
  </r>
  <r>
    <d v="2018-02-13T00:00:00"/>
    <s v="OT-37119"/>
    <x v="899"/>
    <x v="248"/>
    <s v="UN"/>
    <x v="7"/>
    <s v="INGRESO"/>
    <n v="16"/>
    <s v="Feb"/>
    <n v="2018"/>
  </r>
  <r>
    <d v="2018-07-15T00:00:00"/>
    <s v="OT-45832"/>
    <x v="965"/>
    <x v="741"/>
    <s v="UN"/>
    <x v="4"/>
    <s v="SALIDA"/>
    <n v="-10"/>
    <s v="Jul"/>
    <n v="2018"/>
  </r>
  <r>
    <d v="2018-03-08T00:00:00"/>
    <s v="OT-38279"/>
    <x v="925"/>
    <x v="125"/>
    <s v="UN"/>
    <x v="7"/>
    <s v="SALIDA"/>
    <n v="-18"/>
    <s v="Mar"/>
    <n v="2018"/>
  </r>
  <r>
    <d v="2018-03-17T00:00:00"/>
    <s v="OT-11367"/>
    <x v="45"/>
    <x v="42"/>
    <s v="UN"/>
    <x v="6"/>
    <s v="INGRESO"/>
    <n v="16"/>
    <s v="Mar"/>
    <n v="2018"/>
  </r>
  <r>
    <d v="2018-07-20T00:00:00"/>
    <s v="OT-38040"/>
    <x v="804"/>
    <x v="632"/>
    <s v="UN"/>
    <x v="4"/>
    <s v="SALIDA"/>
    <n v="-19"/>
    <s v="Jul"/>
    <n v="2018"/>
  </r>
  <r>
    <d v="2018-04-05T00:00:00"/>
    <s v="OT-21321"/>
    <x v="962"/>
    <x v="738"/>
    <s v="UN"/>
    <x v="12"/>
    <s v="INGRESO"/>
    <n v="11"/>
    <s v="Abr"/>
    <n v="2018"/>
  </r>
  <r>
    <d v="2018-06-19T00:00:00"/>
    <s v="OT-48271"/>
    <x v="955"/>
    <x v="734"/>
    <s v="UN"/>
    <x v="7"/>
    <s v="INGRESO"/>
    <n v="15"/>
    <s v="Jun"/>
    <n v="2018"/>
  </r>
  <r>
    <d v="2018-01-05T00:00:00"/>
    <s v="OT-34169"/>
    <x v="69"/>
    <x v="64"/>
    <s v="UN"/>
    <x v="0"/>
    <s v="SALIDA"/>
    <n v="-7"/>
    <s v="Ene"/>
    <n v="2018"/>
  </r>
  <r>
    <d v="2018-05-07T00:00:00"/>
    <s v="OT-24219"/>
    <x v="297"/>
    <x v="268"/>
    <s v="UN"/>
    <x v="1"/>
    <s v="SALIDA"/>
    <n v="-14"/>
    <s v="May"/>
    <n v="2018"/>
  </r>
  <r>
    <d v="2018-02-15T00:00:00"/>
    <s v="OT-17402"/>
    <x v="444"/>
    <x v="110"/>
    <s v="UN"/>
    <x v="8"/>
    <s v="INGRESO"/>
    <n v="13"/>
    <s v="Feb"/>
    <n v="2018"/>
  </r>
  <r>
    <d v="2018-02-17T00:00:00"/>
    <s v="OT-30428"/>
    <x v="232"/>
    <x v="210"/>
    <s v="UN"/>
    <x v="3"/>
    <s v="INGRESO"/>
    <n v="10"/>
    <s v="Feb"/>
    <n v="2018"/>
  </r>
  <r>
    <d v="2018-08-04T00:00:00"/>
    <s v="OT-20833"/>
    <x v="434"/>
    <x v="375"/>
    <s v="UN"/>
    <x v="7"/>
    <s v="SALIDA"/>
    <n v="-12"/>
    <s v="Ago"/>
    <n v="2018"/>
  </r>
  <r>
    <d v="2018-02-16T00:00:00"/>
    <s v="OT-39364"/>
    <x v="753"/>
    <x v="443"/>
    <s v="UN"/>
    <x v="1"/>
    <s v="INGRESO"/>
    <n v="14"/>
    <s v="Feb"/>
    <n v="2018"/>
  </r>
  <r>
    <d v="2018-05-14T00:00:00"/>
    <s v="OT-15766"/>
    <x v="684"/>
    <x v="552"/>
    <s v="UN"/>
    <x v="10"/>
    <s v="INGRESO"/>
    <n v="20"/>
    <s v="May"/>
    <n v="2018"/>
  </r>
  <r>
    <d v="2018-07-17T00:00:00"/>
    <s v="OT-43769"/>
    <x v="850"/>
    <x v="316"/>
    <s v="UN"/>
    <x v="7"/>
    <s v="INGRESO"/>
    <n v="17"/>
    <s v="Jul"/>
    <n v="2018"/>
  </r>
  <r>
    <d v="2018-03-11T00:00:00"/>
    <s v="OT-23890"/>
    <x v="926"/>
    <x v="717"/>
    <s v="UN"/>
    <x v="7"/>
    <s v="INGRESO"/>
    <n v="20"/>
    <s v="Mar"/>
    <n v="2018"/>
  </r>
  <r>
    <d v="2018-08-21T00:00:00"/>
    <s v="OT-12594"/>
    <x v="96"/>
    <x v="91"/>
    <s v="UN"/>
    <x v="3"/>
    <s v="INGRESO"/>
    <n v="18"/>
    <s v="Ago"/>
    <n v="2018"/>
  </r>
  <r>
    <d v="2018-02-25T00:00:00"/>
    <s v="OT-22908"/>
    <x v="465"/>
    <x v="395"/>
    <s v="UN"/>
    <x v="4"/>
    <s v="SALIDA"/>
    <n v="-15"/>
    <s v="Feb"/>
    <n v="2018"/>
  </r>
  <r>
    <d v="2018-08-23T00:00:00"/>
    <s v="OT-21320"/>
    <x v="974"/>
    <x v="748"/>
    <s v="UN"/>
    <x v="10"/>
    <s v="SALIDA"/>
    <n v="-17"/>
    <s v="Ago"/>
    <n v="2018"/>
  </r>
  <r>
    <d v="2018-07-04T00:00:00"/>
    <s v="OT-43286"/>
    <x v="40"/>
    <x v="37"/>
    <s v="UN"/>
    <x v="8"/>
    <s v="INGRESO"/>
    <n v="15"/>
    <s v="Jul"/>
    <n v="2018"/>
  </r>
  <r>
    <d v="2018-04-29T00:00:00"/>
    <s v="OT-48574"/>
    <x v="793"/>
    <x v="628"/>
    <s v="UN"/>
    <x v="4"/>
    <s v="INGRESO"/>
    <n v="20"/>
    <s v="Abr"/>
    <n v="2018"/>
  </r>
  <r>
    <d v="2018-04-21T00:00:00"/>
    <s v="OT-29305"/>
    <x v="680"/>
    <x v="63"/>
    <s v="UN"/>
    <x v="4"/>
    <s v="SALIDA"/>
    <n v="-12"/>
    <s v="Abr"/>
    <n v="2018"/>
  </r>
  <r>
    <d v="2018-04-08T00:00:00"/>
    <s v="OT-34875"/>
    <x v="360"/>
    <x v="321"/>
    <s v="UN"/>
    <x v="7"/>
    <s v="SALIDA"/>
    <n v="-18"/>
    <s v="Abr"/>
    <n v="2018"/>
  </r>
  <r>
    <d v="2018-01-30T00:00:00"/>
    <s v="OT-41886"/>
    <x v="554"/>
    <x v="459"/>
    <s v="UN"/>
    <x v="9"/>
    <s v="INGRESO"/>
    <n v="19"/>
    <s v="Ene"/>
    <n v="2018"/>
  </r>
  <r>
    <d v="2018-05-19T00:00:00"/>
    <s v="OT-23113"/>
    <x v="782"/>
    <x v="346"/>
    <s v="UN"/>
    <x v="7"/>
    <s v="SALIDA"/>
    <n v="-10"/>
    <s v="May"/>
    <n v="2018"/>
  </r>
  <r>
    <d v="2018-06-14T00:00:00"/>
    <s v="OT-15876"/>
    <x v="152"/>
    <x v="143"/>
    <s v="UN"/>
    <x v="9"/>
    <s v="INGRESO"/>
    <n v="14"/>
    <s v="Jun"/>
    <n v="2018"/>
  </r>
  <r>
    <d v="2018-07-24T00:00:00"/>
    <s v="OT-10499"/>
    <x v="211"/>
    <x v="192"/>
    <s v="UN"/>
    <x v="9"/>
    <s v="SALIDA"/>
    <n v="-14"/>
    <s v="Jul"/>
    <n v="2018"/>
  </r>
  <r>
    <d v="2018-08-06T00:00:00"/>
    <s v="OT-26011"/>
    <x v="205"/>
    <x v="187"/>
    <s v="UN"/>
    <x v="12"/>
    <s v="SALIDA"/>
    <n v="-19"/>
    <s v="Ago"/>
    <n v="2018"/>
  </r>
  <r>
    <d v="2018-02-13T00:00:00"/>
    <s v="OT-15622"/>
    <x v="1042"/>
    <x v="788"/>
    <s v="UN"/>
    <x v="9"/>
    <s v="SALIDA"/>
    <n v="-17"/>
    <s v="Feb"/>
    <n v="2018"/>
  </r>
  <r>
    <d v="2018-05-12T00:00:00"/>
    <s v="OT-18909"/>
    <x v="965"/>
    <x v="741"/>
    <s v="UN"/>
    <x v="4"/>
    <s v="SALIDA"/>
    <n v="-13"/>
    <s v="May"/>
    <n v="2018"/>
  </r>
  <r>
    <d v="2018-07-30T00:00:00"/>
    <s v="OT-34280"/>
    <x v="605"/>
    <x v="498"/>
    <s v="UN"/>
    <x v="5"/>
    <s v="SALIDA"/>
    <n v="-19"/>
    <s v="Jul"/>
    <n v="2018"/>
  </r>
  <r>
    <d v="2018-01-31T00:00:00"/>
    <s v="OT-38091"/>
    <x v="57"/>
    <x v="54"/>
    <s v="UN"/>
    <x v="12"/>
    <s v="INGRESO"/>
    <n v="14"/>
    <s v="Ene"/>
    <n v="2018"/>
  </r>
  <r>
    <d v="2018-05-16T00:00:00"/>
    <s v="OT-48885"/>
    <x v="444"/>
    <x v="110"/>
    <s v="UN"/>
    <x v="8"/>
    <s v="SALIDA"/>
    <n v="-7"/>
    <s v="May"/>
    <n v="2018"/>
  </r>
  <r>
    <d v="2018-06-09T00:00:00"/>
    <s v="OT-36163"/>
    <x v="865"/>
    <x v="674"/>
    <s v="UN"/>
    <x v="9"/>
    <s v="SALIDA"/>
    <n v="-14"/>
    <s v="Jun"/>
    <n v="2018"/>
  </r>
  <r>
    <d v="2018-04-14T00:00:00"/>
    <s v="OT-44869"/>
    <x v="599"/>
    <x v="121"/>
    <s v="UN"/>
    <x v="7"/>
    <s v="INGRESO"/>
    <n v="11"/>
    <s v="Abr"/>
    <n v="2018"/>
  </r>
  <r>
    <d v="2018-05-28T00:00:00"/>
    <s v="OT-22247"/>
    <x v="338"/>
    <x v="301"/>
    <s v="UN"/>
    <x v="5"/>
    <s v="SALIDA"/>
    <n v="-6"/>
    <s v="May"/>
    <n v="2018"/>
  </r>
  <r>
    <d v="2018-04-14T00:00:00"/>
    <s v="OT-26955"/>
    <x v="1050"/>
    <x v="97"/>
    <s v="UN"/>
    <x v="13"/>
    <s v="SALIDA"/>
    <n v="-8"/>
    <s v="Abr"/>
    <n v="2018"/>
  </r>
  <r>
    <d v="2018-04-30T00:00:00"/>
    <s v="OT-37593"/>
    <x v="860"/>
    <x v="672"/>
    <s v="UN"/>
    <x v="5"/>
    <s v="INGRESO"/>
    <n v="11"/>
    <s v="Abr"/>
    <n v="2018"/>
  </r>
  <r>
    <d v="2018-06-15T00:00:00"/>
    <s v="OT-38525"/>
    <x v="850"/>
    <x v="316"/>
    <s v="UN"/>
    <x v="7"/>
    <s v="SALIDA"/>
    <n v="-16"/>
    <s v="Jun"/>
    <n v="2018"/>
  </r>
  <r>
    <d v="2018-08-13T00:00:00"/>
    <s v="OT-38177"/>
    <x v="748"/>
    <x v="597"/>
    <s v="UN"/>
    <x v="12"/>
    <s v="INGRESO"/>
    <n v="13"/>
    <s v="Ago"/>
    <n v="2018"/>
  </r>
  <r>
    <d v="2018-03-22T00:00:00"/>
    <s v="OT-11890"/>
    <x v="308"/>
    <x v="276"/>
    <s v="UN"/>
    <x v="4"/>
    <s v="INGRESO"/>
    <n v="15"/>
    <s v="Mar"/>
    <n v="2018"/>
  </r>
  <r>
    <d v="2018-06-02T00:00:00"/>
    <s v="OT-34306"/>
    <x v="914"/>
    <x v="709"/>
    <s v="UN"/>
    <x v="2"/>
    <s v="SALIDA"/>
    <n v="-15"/>
    <s v="Jun"/>
    <n v="2018"/>
  </r>
  <r>
    <d v="2018-02-16T00:00:00"/>
    <s v="OT-41890"/>
    <x v="807"/>
    <x v="634"/>
    <s v="UN"/>
    <x v="4"/>
    <s v="SALIDA"/>
    <n v="-13"/>
    <s v="Feb"/>
    <n v="2018"/>
  </r>
  <r>
    <d v="2018-03-20T00:00:00"/>
    <s v="OT-12869"/>
    <x v="280"/>
    <x v="254"/>
    <s v="UN"/>
    <x v="0"/>
    <s v="SALIDA"/>
    <n v="-12"/>
    <s v="Mar"/>
    <n v="2018"/>
  </r>
  <r>
    <d v="2018-03-04T00:00:00"/>
    <s v="OT-42832"/>
    <x v="564"/>
    <x v="468"/>
    <s v="UN"/>
    <x v="8"/>
    <s v="INGRESO"/>
    <n v="14"/>
    <s v="Mar"/>
    <n v="2018"/>
  </r>
  <r>
    <d v="2018-01-20T00:00:00"/>
    <s v="OT-38392"/>
    <x v="89"/>
    <x v="84"/>
    <s v="UN"/>
    <x v="7"/>
    <s v="INGRESO"/>
    <n v="14"/>
    <s v="Ene"/>
    <n v="2018"/>
  </r>
  <r>
    <d v="2018-07-12T00:00:00"/>
    <s v="OT-11683"/>
    <x v="150"/>
    <x v="141"/>
    <s v="UN"/>
    <x v="7"/>
    <s v="SALIDA"/>
    <n v="-16"/>
    <s v="Jul"/>
    <n v="2018"/>
  </r>
  <r>
    <d v="2018-01-01T00:00:00"/>
    <s v="OT-41252"/>
    <x v="428"/>
    <x v="369"/>
    <s v="UN"/>
    <x v="1"/>
    <s v="SALIDA"/>
    <n v="-13"/>
    <s v="Ene"/>
    <n v="2018"/>
  </r>
  <r>
    <d v="2018-01-17T00:00:00"/>
    <s v="OT-29829"/>
    <x v="789"/>
    <x v="178"/>
    <s v="UN"/>
    <x v="10"/>
    <s v="INGRESO"/>
    <n v="20"/>
    <s v="Ene"/>
    <n v="2018"/>
  </r>
  <r>
    <d v="2018-03-02T00:00:00"/>
    <s v="OT-45301"/>
    <x v="247"/>
    <x v="224"/>
    <s v="UN"/>
    <x v="6"/>
    <s v="INGRESO"/>
    <n v="10"/>
    <s v="Mar"/>
    <n v="2018"/>
  </r>
  <r>
    <d v="2018-08-16T00:00:00"/>
    <s v="OT-47979"/>
    <x v="681"/>
    <x v="549"/>
    <s v="UN"/>
    <x v="7"/>
    <s v="SALIDA"/>
    <n v="-20"/>
    <s v="Ago"/>
    <n v="2018"/>
  </r>
  <r>
    <d v="2018-02-26T00:00:00"/>
    <s v="OT-31495"/>
    <x v="1018"/>
    <x v="773"/>
    <s v="UN"/>
    <x v="9"/>
    <s v="INGRESO"/>
    <n v="15"/>
    <s v="Feb"/>
    <n v="2018"/>
  </r>
  <r>
    <d v="2018-07-21T00:00:00"/>
    <s v="OT-24434"/>
    <x v="171"/>
    <x v="160"/>
    <s v="UN"/>
    <x v="1"/>
    <s v="SALIDA"/>
    <n v="-11"/>
    <s v="Jul"/>
    <n v="2018"/>
  </r>
  <r>
    <d v="2018-02-03T00:00:00"/>
    <s v="OT-15458"/>
    <x v="348"/>
    <x v="310"/>
    <s v="UN"/>
    <x v="4"/>
    <s v="INGRESO"/>
    <n v="10"/>
    <s v="Feb"/>
    <n v="2018"/>
  </r>
  <r>
    <d v="2018-05-16T00:00:00"/>
    <s v="OT-38791"/>
    <x v="151"/>
    <x v="142"/>
    <s v="UN"/>
    <x v="1"/>
    <s v="SALIDA"/>
    <n v="-13"/>
    <s v="May"/>
    <n v="2018"/>
  </r>
  <r>
    <d v="2018-02-05T00:00:00"/>
    <s v="OT-33281"/>
    <x v="444"/>
    <x v="110"/>
    <s v="UN"/>
    <x v="8"/>
    <s v="INGRESO"/>
    <n v="20"/>
    <s v="Feb"/>
    <n v="2018"/>
  </r>
  <r>
    <d v="2018-04-27T00:00:00"/>
    <s v="OT-18989"/>
    <x v="577"/>
    <x v="350"/>
    <s v="UN"/>
    <x v="7"/>
    <s v="INGRESO"/>
    <n v="18"/>
    <s v="Abr"/>
    <n v="2018"/>
  </r>
  <r>
    <d v="2018-01-06T00:00:00"/>
    <s v="OT-39678"/>
    <x v="974"/>
    <x v="748"/>
    <s v="UN"/>
    <x v="10"/>
    <s v="SALIDA"/>
    <n v="-18"/>
    <s v="Ene"/>
    <n v="2018"/>
  </r>
  <r>
    <d v="2018-07-24T00:00:00"/>
    <s v="OT-42509"/>
    <x v="273"/>
    <x v="247"/>
    <s v="UN"/>
    <x v="1"/>
    <s v="SALIDA"/>
    <n v="-12"/>
    <s v="Jul"/>
    <n v="2018"/>
  </r>
  <r>
    <d v="2018-07-12T00:00:00"/>
    <s v="OT-11715"/>
    <x v="630"/>
    <x v="515"/>
    <s v="UN"/>
    <x v="8"/>
    <s v="SALIDA"/>
    <n v="-14"/>
    <s v="Jul"/>
    <n v="2018"/>
  </r>
  <r>
    <d v="2018-03-29T00:00:00"/>
    <s v="OT-43085"/>
    <x v="800"/>
    <x v="38"/>
    <s v="UN"/>
    <x v="0"/>
    <s v="SALIDA"/>
    <n v="-18"/>
    <s v="Mar"/>
    <n v="2018"/>
  </r>
  <r>
    <d v="2018-05-23T00:00:00"/>
    <s v="OT-49638"/>
    <x v="140"/>
    <x v="80"/>
    <s v="UN"/>
    <x v="4"/>
    <s v="INGRESO"/>
    <n v="14"/>
    <s v="May"/>
    <n v="2018"/>
  </r>
  <r>
    <d v="2018-05-14T00:00:00"/>
    <s v="OT-15435"/>
    <x v="376"/>
    <x v="333"/>
    <s v="UN"/>
    <x v="4"/>
    <s v="SALIDA"/>
    <n v="-13"/>
    <s v="May"/>
    <n v="2018"/>
  </r>
  <r>
    <d v="2018-05-20T00:00:00"/>
    <s v="OT-18667"/>
    <x v="895"/>
    <x v="517"/>
    <s v="UN"/>
    <x v="13"/>
    <s v="SALIDA"/>
    <n v="-7"/>
    <s v="May"/>
    <n v="2018"/>
  </r>
  <r>
    <d v="2018-05-20T00:00:00"/>
    <s v="OT-23208"/>
    <x v="847"/>
    <x v="662"/>
    <s v="UN"/>
    <x v="9"/>
    <s v="INGRESO"/>
    <n v="18"/>
    <s v="May"/>
    <n v="2018"/>
  </r>
  <r>
    <d v="2018-04-23T00:00:00"/>
    <s v="OT-44137"/>
    <x v="528"/>
    <x v="442"/>
    <s v="UN"/>
    <x v="9"/>
    <s v="INGRESO"/>
    <n v="17"/>
    <s v="Abr"/>
    <n v="2018"/>
  </r>
  <r>
    <d v="2018-02-10T00:00:00"/>
    <s v="OT-40746"/>
    <x v="622"/>
    <x v="511"/>
    <s v="UN"/>
    <x v="9"/>
    <s v="SALIDA"/>
    <n v="-12"/>
    <s v="Feb"/>
    <n v="2018"/>
  </r>
  <r>
    <d v="2018-08-19T00:00:00"/>
    <s v="OT-34138"/>
    <x v="296"/>
    <x v="267"/>
    <s v="UN"/>
    <x v="7"/>
    <s v="SALIDA"/>
    <n v="-11"/>
    <s v="Ago"/>
    <n v="2018"/>
  </r>
  <r>
    <d v="2018-07-21T00:00:00"/>
    <s v="OT-38387"/>
    <x v="755"/>
    <x v="601"/>
    <s v="UN"/>
    <x v="12"/>
    <s v="SALIDA"/>
    <n v="-7"/>
    <s v="Jul"/>
    <n v="2018"/>
  </r>
  <r>
    <d v="2018-03-17T00:00:00"/>
    <s v="OT-19231"/>
    <x v="303"/>
    <x v="272"/>
    <s v="UN"/>
    <x v="12"/>
    <s v="SALIDA"/>
    <n v="-18"/>
    <s v="Mar"/>
    <n v="2018"/>
  </r>
  <r>
    <d v="2018-05-10T00:00:00"/>
    <s v="OT-46738"/>
    <x v="452"/>
    <x v="385"/>
    <s v="UN"/>
    <x v="5"/>
    <s v="SALIDA"/>
    <n v="-12"/>
    <s v="May"/>
    <n v="2018"/>
  </r>
  <r>
    <d v="2018-03-17T00:00:00"/>
    <s v="OT-43009"/>
    <x v="655"/>
    <x v="222"/>
    <s v="UN"/>
    <x v="9"/>
    <s v="SALIDA"/>
    <n v="-13"/>
    <s v="Mar"/>
    <n v="2018"/>
  </r>
  <r>
    <d v="2018-08-12T00:00:00"/>
    <s v="OT-13622"/>
    <x v="1013"/>
    <x v="770"/>
    <s v="UN"/>
    <x v="5"/>
    <s v="SALIDA"/>
    <n v="-15"/>
    <s v="Ago"/>
    <n v="2018"/>
  </r>
  <r>
    <d v="2018-03-27T00:00:00"/>
    <s v="OT-22217"/>
    <x v="762"/>
    <x v="268"/>
    <s v="UN"/>
    <x v="1"/>
    <s v="SALIDA"/>
    <n v="-12"/>
    <s v="Mar"/>
    <n v="2018"/>
  </r>
  <r>
    <d v="2018-02-28T00:00:00"/>
    <s v="OT-31256"/>
    <x v="217"/>
    <x v="197"/>
    <s v="UN"/>
    <x v="12"/>
    <s v="SALIDA"/>
    <n v="-5"/>
    <s v="Feb"/>
    <n v="2018"/>
  </r>
  <r>
    <d v="2018-01-27T00:00:00"/>
    <s v="OT-26656"/>
    <x v="31"/>
    <x v="29"/>
    <s v="UN"/>
    <x v="7"/>
    <s v="SALIDA"/>
    <n v="-11"/>
    <s v="Ene"/>
    <n v="2018"/>
  </r>
  <r>
    <d v="2018-03-05T00:00:00"/>
    <s v="OT-33597"/>
    <x v="358"/>
    <x v="319"/>
    <s v="UN"/>
    <x v="4"/>
    <s v="INGRESO"/>
    <n v="10"/>
    <s v="Mar"/>
    <n v="2018"/>
  </r>
  <r>
    <d v="2018-08-12T00:00:00"/>
    <s v="OT-12774"/>
    <x v="1006"/>
    <x v="766"/>
    <s v="UN"/>
    <x v="3"/>
    <s v="INGRESO"/>
    <n v="17"/>
    <s v="Ago"/>
    <n v="2018"/>
  </r>
  <r>
    <d v="2018-02-27T00:00:00"/>
    <s v="OT-10920"/>
    <x v="449"/>
    <x v="384"/>
    <s v="UN"/>
    <x v="5"/>
    <s v="INGRESO"/>
    <n v="15"/>
    <s v="Feb"/>
    <n v="2018"/>
  </r>
  <r>
    <d v="2018-02-13T00:00:00"/>
    <s v="OT-24904"/>
    <x v="742"/>
    <x v="592"/>
    <s v="UN"/>
    <x v="12"/>
    <s v="SALIDA"/>
    <n v="-11"/>
    <s v="Feb"/>
    <n v="201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96">
  <r>
    <n v="300001"/>
    <s v="TIMON"/>
    <x v="0"/>
    <s v="UN"/>
    <n v="14"/>
    <n v="31"/>
    <n v="4"/>
    <n v="0"/>
    <n v="0"/>
    <n v="0"/>
    <n v="0"/>
    <n v="18"/>
    <n v="17"/>
    <n v="0"/>
    <n v="0"/>
    <n v="5.666666666666667"/>
    <x v="0"/>
    <n v="21.176470588235293"/>
    <n v="1.5126050420168067"/>
    <x v="0"/>
  </r>
  <r>
    <n v="300002"/>
    <s v="GOMA POSAPIE FT"/>
    <x v="1"/>
    <s v="UN"/>
    <n v="20"/>
    <n v="9"/>
    <n v="3"/>
    <n v="0"/>
    <n v="15"/>
    <n v="0"/>
    <n v="0"/>
    <n v="0"/>
    <n v="0"/>
    <n v="11"/>
    <n v="0"/>
    <n v="3.6666666666666665"/>
    <x v="1"/>
    <n v="24.545454545454547"/>
    <n v="1.2272727272727273"/>
    <x v="0"/>
  </r>
  <r>
    <n v="300003"/>
    <s v="CADENA DE TRACCION"/>
    <x v="2"/>
    <s v="UN"/>
    <n v="28"/>
    <n v="7"/>
    <n v="7"/>
    <n v="0"/>
    <n v="0"/>
    <n v="0"/>
    <n v="6"/>
    <n v="6"/>
    <n v="0"/>
    <n v="0"/>
    <n v="0"/>
    <n v="0"/>
    <x v="1"/>
    <n v="0"/>
    <n v="0"/>
    <x v="1"/>
  </r>
  <r>
    <n v="300004"/>
    <s v="CATALINA"/>
    <x v="2"/>
    <s v="UN"/>
    <n v="30"/>
    <n v="13"/>
    <n v="5"/>
    <n v="0"/>
    <n v="0"/>
    <n v="0"/>
    <n v="0"/>
    <n v="0"/>
    <n v="0"/>
    <n v="0"/>
    <n v="0"/>
    <n v="0"/>
    <x v="0"/>
    <n v="0"/>
    <n v="0"/>
    <x v="1"/>
  </r>
  <r>
    <n v="300005"/>
    <s v="CONJUNTO DE TUBO DE ESCAPE"/>
    <x v="3"/>
    <s v="UN"/>
    <n v="8"/>
    <n v="13"/>
    <n v="5"/>
    <n v="0"/>
    <n v="0"/>
    <n v="0"/>
    <n v="0"/>
    <n v="16"/>
    <n v="0"/>
    <n v="0"/>
    <n v="0"/>
    <n v="0"/>
    <x v="2"/>
    <n v="0"/>
    <n v="0"/>
    <x v="1"/>
  </r>
  <r>
    <n v="300006"/>
    <s v="ZAPATAS DE FRENO"/>
    <x v="4"/>
    <s v="UN"/>
    <n v="16"/>
    <n v="30"/>
    <n v="4"/>
    <n v="0"/>
    <n v="0"/>
    <n v="17"/>
    <n v="31"/>
    <n v="0"/>
    <n v="0"/>
    <n v="0"/>
    <n v="17"/>
    <n v="5.666666666666667"/>
    <x v="2"/>
    <n v="21.176470588235293"/>
    <n v="1.3235294117647058"/>
    <x v="0"/>
  </r>
  <r>
    <n v="300007"/>
    <s v="BATERIA DIABOLO"/>
    <x v="5"/>
    <s v="UN"/>
    <n v="15"/>
    <n v="21"/>
    <n v="6"/>
    <n v="0"/>
    <n v="0"/>
    <n v="0"/>
    <n v="0"/>
    <n v="39"/>
    <n v="0"/>
    <n v="6"/>
    <n v="0"/>
    <n v="2"/>
    <x v="1"/>
    <n v="90"/>
    <n v="6"/>
    <x v="2"/>
  </r>
  <r>
    <n v="300008"/>
    <s v="CONJ. COMPLETO PATADA ARRANQUE"/>
    <x v="6"/>
    <s v="UN"/>
    <n v="13"/>
    <n v="12"/>
    <n v="1"/>
    <n v="0"/>
    <n v="0"/>
    <n v="0"/>
    <n v="18"/>
    <n v="0"/>
    <n v="0"/>
    <n v="0"/>
    <n v="0"/>
    <n v="0"/>
    <x v="0"/>
    <n v="0"/>
    <n v="0"/>
    <x v="1"/>
  </r>
  <r>
    <n v="300009"/>
    <s v="ALTERNADOR"/>
    <x v="7"/>
    <s v="UN"/>
    <n v="19"/>
    <n v="22"/>
    <n v="9"/>
    <n v="12"/>
    <n v="0"/>
    <n v="0"/>
    <n v="0"/>
    <n v="0"/>
    <n v="0"/>
    <n v="0"/>
    <n v="0"/>
    <n v="0"/>
    <x v="0"/>
    <n v="0"/>
    <n v="0"/>
    <x v="1"/>
  </r>
  <r>
    <n v="300010"/>
    <s v="BATERIA CITY"/>
    <x v="5"/>
    <s v="UN"/>
    <n v="29"/>
    <n v="24"/>
    <n v="5"/>
    <n v="6"/>
    <n v="19"/>
    <n v="0"/>
    <n v="0"/>
    <n v="0"/>
    <n v="0"/>
    <n v="0"/>
    <n v="0"/>
    <n v="0"/>
    <x v="2"/>
    <n v="0"/>
    <n v="0"/>
    <x v="1"/>
  </r>
  <r>
    <n v="300011"/>
    <s v="REGULADOR RECTIFICADOR"/>
    <x v="7"/>
    <s v="UN"/>
    <n v="23"/>
    <n v="6"/>
    <n v="10"/>
    <n v="0"/>
    <n v="0"/>
    <n v="17"/>
    <n v="11"/>
    <n v="19"/>
    <n v="18"/>
    <n v="0"/>
    <n v="20"/>
    <n v="12.666666666666666"/>
    <x v="2"/>
    <n v="23.684210526315791"/>
    <n v="1.0297482837528604"/>
    <x v="0"/>
  </r>
  <r>
    <n v="300012"/>
    <s v="FOCO FARO (12V35W/35W)"/>
    <x v="8"/>
    <s v="UN"/>
    <n v="28"/>
    <n v="49"/>
    <n v="0"/>
    <n v="0"/>
    <n v="10"/>
    <n v="0"/>
    <n v="0"/>
    <n v="16"/>
    <n v="19"/>
    <n v="7"/>
    <n v="0"/>
    <n v="8.6666666666666661"/>
    <x v="1"/>
    <n v="0"/>
    <n v="0"/>
    <x v="1"/>
  </r>
  <r>
    <n v="300013"/>
    <s v="BOTON INTERRUPTOR DE LUZ BAJA/"/>
    <x v="9"/>
    <s v="UN"/>
    <n v="20"/>
    <n v="39"/>
    <n v="3"/>
    <n v="0"/>
    <n v="0"/>
    <n v="0"/>
    <n v="0"/>
    <n v="0"/>
    <n v="0"/>
    <n v="0"/>
    <n v="0"/>
    <n v="0"/>
    <x v="0"/>
    <n v="0"/>
    <n v="0"/>
    <x v="1"/>
  </r>
  <r>
    <n v="300014"/>
    <s v="CABLE DE VELOCIMETRO"/>
    <x v="9"/>
    <s v="UN"/>
    <n v="21"/>
    <n v="15"/>
    <n v="4"/>
    <n v="19"/>
    <n v="0"/>
    <n v="14"/>
    <n v="0"/>
    <n v="0"/>
    <n v="0"/>
    <n v="20"/>
    <n v="0"/>
    <n v="6.666666666666667"/>
    <x v="0"/>
    <n v="18"/>
    <n v="0.8571428571428571"/>
    <x v="3"/>
  </r>
  <r>
    <n v="300015"/>
    <s v="MOTOR DE ARRANQUE COMPLETO"/>
    <x v="7"/>
    <s v="UN"/>
    <n v="8"/>
    <n v="23"/>
    <n v="9"/>
    <n v="0"/>
    <n v="12"/>
    <n v="0"/>
    <n v="0"/>
    <n v="12"/>
    <n v="34"/>
    <n v="0"/>
    <n v="0"/>
    <n v="11.333333333333334"/>
    <x v="2"/>
    <n v="23.823529411764703"/>
    <n v="2.9779411764705879"/>
    <x v="2"/>
  </r>
  <r>
    <n v="300016"/>
    <s v="MANIJA DE FRENO DELANTERO"/>
    <x v="9"/>
    <s v="UN"/>
    <n v="29"/>
    <n v="15"/>
    <n v="7"/>
    <n v="0"/>
    <n v="20"/>
    <n v="0"/>
    <n v="0"/>
    <n v="0"/>
    <n v="11"/>
    <n v="10"/>
    <n v="0"/>
    <n v="7"/>
    <x v="1"/>
    <n v="30"/>
    <n v="1.0344827586206897"/>
    <x v="0"/>
  </r>
  <r>
    <n v="300017"/>
    <s v="BASE DE MOTOR"/>
    <x v="6"/>
    <s v="UN"/>
    <n v="8"/>
    <n v="24"/>
    <n v="8"/>
    <n v="0"/>
    <n v="5"/>
    <n v="0"/>
    <n v="0"/>
    <n v="0"/>
    <n v="0"/>
    <n v="20"/>
    <n v="8"/>
    <n v="9.3333333333333339"/>
    <x v="1"/>
    <n v="25.714285714285712"/>
    <n v="3.214285714285714"/>
    <x v="2"/>
  </r>
  <r>
    <n v="300018"/>
    <s v="BUJE GOMA, SOPORTE MOTOR DEL."/>
    <x v="1"/>
    <s v="UN"/>
    <n v="30"/>
    <n v="33"/>
    <n v="6"/>
    <n v="11"/>
    <n v="0"/>
    <n v="0"/>
    <n v="7"/>
    <n v="0"/>
    <n v="0"/>
    <n v="0"/>
    <n v="0"/>
    <n v="0"/>
    <x v="1"/>
    <n v="0"/>
    <n v="0"/>
    <x v="1"/>
  </r>
  <r>
    <n v="300019"/>
    <s v="FILTRO DE COMBUSTIBLE"/>
    <x v="10"/>
    <s v="UN"/>
    <n v="26"/>
    <n v="18"/>
    <n v="7"/>
    <n v="0"/>
    <n v="16"/>
    <n v="0"/>
    <n v="0"/>
    <n v="8"/>
    <n v="0"/>
    <n v="6"/>
    <n v="14"/>
    <n v="6.666666666666667"/>
    <x v="1"/>
    <n v="31.5"/>
    <n v="1.2115384615384615"/>
    <x v="0"/>
  </r>
  <r>
    <n v="300020"/>
    <s v="LLAVE DE GASOLINA"/>
    <x v="10"/>
    <s v="UN"/>
    <n v="26"/>
    <n v="48"/>
    <n v="6"/>
    <n v="0"/>
    <n v="0"/>
    <n v="12"/>
    <n v="0"/>
    <n v="15"/>
    <n v="0"/>
    <n v="0"/>
    <n v="0"/>
    <n v="0"/>
    <x v="0"/>
    <n v="0"/>
    <n v="0"/>
    <x v="1"/>
  </r>
  <r>
    <n v="300021"/>
    <s v="CUBIERTA MANDO FRONTAL AZUL"/>
    <x v="8"/>
    <s v="UN"/>
    <n v="23"/>
    <n v="27"/>
    <n v="3"/>
    <n v="0"/>
    <n v="0"/>
    <n v="13"/>
    <n v="0"/>
    <n v="0"/>
    <n v="0"/>
    <n v="0"/>
    <n v="0"/>
    <n v="0"/>
    <x v="0"/>
    <n v="0"/>
    <n v="0"/>
    <x v="1"/>
  </r>
  <r>
    <n v="300022"/>
    <s v="PARADOR CENTRAL"/>
    <x v="3"/>
    <s v="UN"/>
    <n v="28"/>
    <n v="47"/>
    <n v="9"/>
    <n v="0"/>
    <n v="10"/>
    <n v="5"/>
    <n v="13"/>
    <n v="15"/>
    <n v="20"/>
    <n v="0"/>
    <n v="0"/>
    <n v="6.666666666666667"/>
    <x v="1"/>
    <n v="40.499999999999993"/>
    <n v="1.4464285714285712"/>
    <x v="0"/>
  </r>
  <r>
    <n v="300023"/>
    <s v="RETROVISOR IZQUIER/AMARI/."/>
    <x v="0"/>
    <s v="UN"/>
    <n v="26"/>
    <n v="25"/>
    <n v="7"/>
    <n v="0"/>
    <n v="0"/>
    <n v="7"/>
    <n v="16"/>
    <n v="9"/>
    <n v="0"/>
    <n v="0"/>
    <n v="0"/>
    <n v="0"/>
    <x v="0"/>
    <n v="0"/>
    <n v="0"/>
    <x v="1"/>
  </r>
  <r>
    <n v="300024"/>
    <s v="RETROVISOR DERECHO/AMARI/."/>
    <x v="0"/>
    <s v="UN"/>
    <n v="27"/>
    <n v="17"/>
    <n v="2"/>
    <n v="0"/>
    <n v="0"/>
    <n v="0"/>
    <n v="0"/>
    <n v="35"/>
    <n v="17"/>
    <n v="0"/>
    <n v="17"/>
    <n v="11.333333333333334"/>
    <x v="2"/>
    <n v="5.2941176470588234"/>
    <n v="0.19607843137254902"/>
    <x v="1"/>
  </r>
  <r>
    <n v="300025"/>
    <s v="RIN RUEDA TRASERA (PLATEADO)"/>
    <x v="2"/>
    <s v="UN"/>
    <n v="28"/>
    <n v="50"/>
    <n v="6"/>
    <n v="0"/>
    <n v="0"/>
    <n v="0"/>
    <n v="0"/>
    <n v="0"/>
    <n v="0"/>
    <n v="11"/>
    <n v="0"/>
    <n v="3.6666666666666665"/>
    <x v="0"/>
    <n v="49.090909090909093"/>
    <n v="1.7532467532467533"/>
    <x v="0"/>
  </r>
  <r>
    <n v="300026"/>
    <s v="CUBIERTA TRASERA IZQ AMARILLO"/>
    <x v="0"/>
    <s v="UN"/>
    <n v="23"/>
    <n v="39"/>
    <n v="10"/>
    <n v="12"/>
    <n v="0"/>
    <n v="0"/>
    <n v="18"/>
    <n v="0"/>
    <n v="0"/>
    <n v="0"/>
    <n v="0"/>
    <n v="0"/>
    <x v="2"/>
    <n v="0"/>
    <n v="0"/>
    <x v="1"/>
  </r>
  <r>
    <n v="300027"/>
    <s v="CADENA DE TRACCION (428*100)"/>
    <x v="2"/>
    <s v="UN"/>
    <n v="7"/>
    <n v="32"/>
    <n v="9"/>
    <n v="0"/>
    <n v="0"/>
    <n v="0"/>
    <n v="0"/>
    <n v="5"/>
    <n v="13"/>
    <n v="0"/>
    <n v="0"/>
    <n v="4.333333333333333"/>
    <x v="1"/>
    <n v="62.307692307692314"/>
    <n v="8.9010989010989015"/>
    <x v="2"/>
  </r>
  <r>
    <n v="300028"/>
    <s v="JUEGO DE ZAPATAS DE FRENO"/>
    <x v="4"/>
    <s v="UN"/>
    <n v="6"/>
    <n v="19"/>
    <n v="0"/>
    <n v="0"/>
    <n v="0"/>
    <n v="26"/>
    <n v="0"/>
    <n v="0"/>
    <n v="0"/>
    <n v="0"/>
    <n v="7"/>
    <n v="2.3333333333333335"/>
    <x v="0"/>
    <n v="0"/>
    <n v="0"/>
    <x v="1"/>
  </r>
  <r>
    <n v="300029"/>
    <s v="PISTON (STANDARD)"/>
    <x v="11"/>
    <s v="UN"/>
    <n v="5"/>
    <n v="5"/>
    <n v="8"/>
    <n v="0"/>
    <n v="14"/>
    <n v="0"/>
    <n v="15"/>
    <n v="13"/>
    <n v="0"/>
    <n v="0"/>
    <n v="0"/>
    <n v="0"/>
    <x v="2"/>
    <n v="0"/>
    <n v="0"/>
    <x v="1"/>
  </r>
  <r>
    <n v="300030"/>
    <s v="PIN DE PISTON"/>
    <x v="11"/>
    <s v="UN"/>
    <n v="23"/>
    <n v="14"/>
    <n v="0"/>
    <n v="7"/>
    <n v="0"/>
    <n v="0"/>
    <n v="6"/>
    <n v="0"/>
    <n v="0"/>
    <n v="0"/>
    <n v="12"/>
    <n v="4"/>
    <x v="0"/>
    <n v="0"/>
    <n v="0"/>
    <x v="1"/>
  </r>
  <r>
    <n v="300031"/>
    <s v="BALANCIN"/>
    <x v="11"/>
    <s v="UN"/>
    <n v="17"/>
    <n v="6"/>
    <n v="7"/>
    <n v="0"/>
    <n v="0"/>
    <n v="0"/>
    <n v="11"/>
    <n v="10"/>
    <n v="0"/>
    <n v="16"/>
    <n v="20"/>
    <n v="12"/>
    <x v="2"/>
    <n v="17.5"/>
    <n v="1.0294117647058822"/>
    <x v="0"/>
  </r>
  <r>
    <n v="300032"/>
    <s v="JUEGO DE ANILLOS DE PISTON"/>
    <x v="11"/>
    <s v="UN"/>
    <n v="10"/>
    <n v="20"/>
    <n v="3"/>
    <n v="0"/>
    <n v="0"/>
    <n v="0"/>
    <n v="16"/>
    <n v="0"/>
    <n v="19"/>
    <n v="0"/>
    <n v="0"/>
    <n v="6.333333333333333"/>
    <x v="1"/>
    <n v="14.210526315789474"/>
    <n v="1.4210526315789473"/>
    <x v="0"/>
  </r>
  <r>
    <n v="300033"/>
    <s v="MARTILLO IMPULSOR DE VALVULA"/>
    <x v="11"/>
    <s v="UN"/>
    <n v="7"/>
    <n v="16"/>
    <n v="5"/>
    <n v="0"/>
    <n v="7"/>
    <n v="20"/>
    <n v="0"/>
    <n v="17"/>
    <n v="0"/>
    <n v="0"/>
    <n v="0"/>
    <n v="0"/>
    <x v="1"/>
    <n v="0"/>
    <n v="0"/>
    <x v="1"/>
  </r>
  <r>
    <n v="300034"/>
    <s v="CUBIERTA TRASERA IZQ PLATA"/>
    <x v="0"/>
    <s v="UN"/>
    <n v="14"/>
    <n v="34"/>
    <n v="2"/>
    <n v="0"/>
    <n v="19"/>
    <n v="19"/>
    <n v="0"/>
    <n v="5"/>
    <n v="14"/>
    <n v="0"/>
    <n v="0"/>
    <n v="4.666666666666667"/>
    <x v="1"/>
    <n v="12.857142857142856"/>
    <n v="0.91836734693877542"/>
    <x v="3"/>
  </r>
  <r>
    <n v="300035"/>
    <s v="CUBIERTA FRONTAL SUP NEGRO"/>
    <x v="0"/>
    <s v="UN"/>
    <n v="23"/>
    <n v="20"/>
    <n v="0"/>
    <n v="0"/>
    <n v="0"/>
    <n v="0"/>
    <n v="0"/>
    <n v="29"/>
    <n v="0"/>
    <n v="0"/>
    <n v="25"/>
    <n v="8.3333333333333339"/>
    <x v="2"/>
    <n v="0"/>
    <n v="0"/>
    <x v="1"/>
  </r>
  <r>
    <n v="300036"/>
    <s v="CUBIERTA DE INDICADORES"/>
    <x v="0"/>
    <s v="UN"/>
    <n v="19"/>
    <n v="41"/>
    <n v="0"/>
    <n v="0"/>
    <n v="0"/>
    <n v="0"/>
    <n v="12"/>
    <n v="0"/>
    <n v="20"/>
    <n v="0"/>
    <n v="0"/>
    <n v="6.666666666666667"/>
    <x v="1"/>
    <n v="0"/>
    <n v="0"/>
    <x v="1"/>
  </r>
  <r>
    <n v="300037"/>
    <s v="ASIENTO DOBLE/GR/RO/."/>
    <x v="6"/>
    <s v="UN"/>
    <n v="21"/>
    <n v="15"/>
    <n v="3"/>
    <n v="0"/>
    <n v="0"/>
    <n v="19"/>
    <n v="6"/>
    <n v="0"/>
    <n v="0"/>
    <n v="0"/>
    <n v="18"/>
    <n v="6"/>
    <x v="1"/>
    <n v="15"/>
    <n v="0.7142857142857143"/>
    <x v="3"/>
  </r>
  <r>
    <n v="300038"/>
    <s v="TIMON"/>
    <x v="0"/>
    <s v="UN"/>
    <n v="11"/>
    <n v="16"/>
    <n v="2"/>
    <n v="19"/>
    <n v="21"/>
    <n v="0"/>
    <n v="0"/>
    <n v="0"/>
    <n v="0"/>
    <n v="16"/>
    <n v="0"/>
    <n v="5.333333333333333"/>
    <x v="2"/>
    <n v="11.25"/>
    <n v="1.0227272727272727"/>
    <x v="0"/>
  </r>
  <r>
    <n v="300039"/>
    <s v="CABLE DE EMBRAGUE"/>
    <x v="9"/>
    <s v="UN"/>
    <n v="28"/>
    <n v="12"/>
    <n v="10"/>
    <n v="0"/>
    <n v="0"/>
    <n v="0"/>
    <n v="0"/>
    <n v="0"/>
    <n v="0"/>
    <n v="0"/>
    <n v="0"/>
    <n v="0"/>
    <x v="0"/>
    <n v="0"/>
    <n v="0"/>
    <x v="1"/>
  </r>
  <r>
    <n v="300040"/>
    <s v="CABLE DE ACELERADOR"/>
    <x v="9"/>
    <s v="UN"/>
    <n v="9"/>
    <n v="11"/>
    <n v="6"/>
    <n v="0"/>
    <n v="0"/>
    <n v="12"/>
    <n v="0"/>
    <n v="0"/>
    <n v="0"/>
    <n v="0"/>
    <n v="15"/>
    <n v="5"/>
    <x v="0"/>
    <n v="36"/>
    <n v="4"/>
    <x v="2"/>
  </r>
  <r>
    <n v="300041"/>
    <s v="FOCO DE FARO 12V/21W/5W"/>
    <x v="12"/>
    <s v="UN"/>
    <n v="22"/>
    <n v="49"/>
    <n v="5"/>
    <n v="0"/>
    <n v="0"/>
    <n v="5"/>
    <n v="0"/>
    <n v="0"/>
    <n v="0"/>
    <n v="0"/>
    <n v="0"/>
    <n v="0"/>
    <x v="2"/>
    <n v="0"/>
    <n v="0"/>
    <x v="1"/>
  </r>
  <r>
    <n v="300042"/>
    <s v="UNIDAD CDI"/>
    <x v="7"/>
    <s v="UN"/>
    <n v="24"/>
    <n v="7"/>
    <n v="4"/>
    <n v="0"/>
    <n v="0"/>
    <n v="0"/>
    <n v="0"/>
    <n v="0"/>
    <n v="0"/>
    <n v="0"/>
    <n v="0"/>
    <n v="0"/>
    <x v="0"/>
    <n v="0"/>
    <n v="0"/>
    <x v="1"/>
  </r>
  <r>
    <n v="300043"/>
    <s v="UNIDAD C.D.I"/>
    <x v="7"/>
    <s v="UN"/>
    <n v="14"/>
    <n v="32"/>
    <n v="4"/>
    <n v="0"/>
    <n v="0"/>
    <n v="16"/>
    <n v="0"/>
    <n v="0"/>
    <n v="16"/>
    <n v="18"/>
    <n v="0"/>
    <n v="11.333333333333334"/>
    <x v="2"/>
    <n v="10.588235294117647"/>
    <n v="0.75630252100840334"/>
    <x v="3"/>
  </r>
  <r>
    <n v="300044"/>
    <s v="DIRECCIONAL DELANTERA"/>
    <x v="12"/>
    <s v="UN"/>
    <n v="25"/>
    <n v="22"/>
    <n v="7"/>
    <n v="0"/>
    <n v="0"/>
    <n v="16"/>
    <n v="0"/>
    <n v="18"/>
    <n v="8"/>
    <n v="0"/>
    <n v="0"/>
    <n v="2.6666666666666665"/>
    <x v="0"/>
    <n v="78.75"/>
    <n v="3.15"/>
    <x v="2"/>
  </r>
  <r>
    <n v="300045"/>
    <s v="DIRECCIONAL IZQUIERDA DELANTER"/>
    <x v="12"/>
    <s v="UN"/>
    <n v="8"/>
    <n v="5"/>
    <n v="2"/>
    <n v="28"/>
    <n v="0"/>
    <n v="0"/>
    <n v="6"/>
    <n v="0"/>
    <n v="0"/>
    <n v="0"/>
    <n v="0"/>
    <n v="0"/>
    <x v="2"/>
    <n v="0"/>
    <n v="0"/>
    <x v="1"/>
  </r>
  <r>
    <n v="300046"/>
    <s v="TUBO DE ESCAPE/SILENCIADOR"/>
    <x v="6"/>
    <s v="UN"/>
    <n v="12"/>
    <n v="38"/>
    <n v="9"/>
    <n v="0"/>
    <n v="0"/>
    <n v="0"/>
    <n v="0"/>
    <n v="0"/>
    <n v="0"/>
    <n v="0"/>
    <n v="0"/>
    <n v="0"/>
    <x v="0"/>
    <n v="0"/>
    <n v="0"/>
    <x v="1"/>
  </r>
  <r>
    <n v="300047"/>
    <s v="BATERIA ARGENTA"/>
    <x v="5"/>
    <s v="UN"/>
    <n v="9"/>
    <n v="49"/>
    <n v="3"/>
    <n v="39"/>
    <n v="0"/>
    <n v="17"/>
    <n v="0"/>
    <n v="0"/>
    <n v="0"/>
    <n v="0"/>
    <n v="0"/>
    <n v="0"/>
    <x v="1"/>
    <n v="0"/>
    <n v="0"/>
    <x v="1"/>
  </r>
  <r>
    <n v="300048"/>
    <s v="CAMARA DE AIRE RUEDA TRA R18"/>
    <x v="1"/>
    <s v="UN"/>
    <n v="16"/>
    <n v="44"/>
    <n v="7"/>
    <n v="0"/>
    <n v="16"/>
    <n v="0"/>
    <n v="0"/>
    <n v="0"/>
    <n v="14"/>
    <n v="0"/>
    <n v="0"/>
    <n v="4.666666666666667"/>
    <x v="1"/>
    <n v="45"/>
    <n v="2.8125"/>
    <x v="2"/>
  </r>
  <r>
    <n v="300049"/>
    <s v="LLANTA TRASERA 3.00/R18"/>
    <x v="1"/>
    <s v="UN"/>
    <n v="12"/>
    <n v="34"/>
    <n v="9"/>
    <n v="0"/>
    <n v="0"/>
    <n v="0"/>
    <n v="0"/>
    <n v="0"/>
    <n v="18"/>
    <n v="10"/>
    <n v="0"/>
    <n v="9.3333333333333339"/>
    <x v="1"/>
    <n v="28.928571428571427"/>
    <n v="2.4107142857142856"/>
    <x v="2"/>
  </r>
  <r>
    <n v="300050"/>
    <s v="LLANTA DELANTERA 2.75/R18"/>
    <x v="1"/>
    <s v="UN"/>
    <n v="6"/>
    <n v="39"/>
    <n v="8"/>
    <n v="0"/>
    <n v="0"/>
    <n v="0"/>
    <n v="19"/>
    <n v="14"/>
    <n v="15"/>
    <n v="12"/>
    <n v="0"/>
    <n v="9"/>
    <x v="2"/>
    <n v="26.666666666666664"/>
    <n v="4.4444444444444438"/>
    <x v="2"/>
  </r>
  <r>
    <n v="300051"/>
    <s v="CAMARA DE AIRE RUEDA DEL R18"/>
    <x v="1"/>
    <s v="UN"/>
    <n v="27"/>
    <n v="43"/>
    <n v="7"/>
    <n v="0"/>
    <n v="19"/>
    <n v="20"/>
    <n v="0"/>
    <n v="0"/>
    <n v="0"/>
    <n v="0"/>
    <n v="0"/>
    <n v="0"/>
    <x v="0"/>
    <n v="0"/>
    <n v="0"/>
    <x v="1"/>
  </r>
  <r>
    <n v="300052"/>
    <s v="CUBIERTA SUPERIOR DE MEDIDORES"/>
    <x v="7"/>
    <s v="UN"/>
    <n v="22"/>
    <n v="8"/>
    <n v="7"/>
    <n v="0"/>
    <n v="12"/>
    <n v="6"/>
    <n v="0"/>
    <n v="0"/>
    <n v="0"/>
    <n v="9"/>
    <n v="0"/>
    <n v="3"/>
    <x v="2"/>
    <n v="70"/>
    <n v="3.1818181818181817"/>
    <x v="2"/>
  </r>
  <r>
    <n v="300053"/>
    <s v="CUBIERTA INFERIOR"/>
    <x v="7"/>
    <s v="UN"/>
    <n v="8"/>
    <n v="42"/>
    <n v="9"/>
    <n v="0"/>
    <n v="0"/>
    <n v="0"/>
    <n v="18"/>
    <n v="0"/>
    <n v="18"/>
    <n v="0"/>
    <n v="13"/>
    <n v="10.333333333333334"/>
    <x v="2"/>
    <n v="26.129032258064516"/>
    <n v="3.2661290322580645"/>
    <x v="2"/>
  </r>
  <r>
    <n v="300054"/>
    <s v="BOTON INTERRUPTOR FARO/LUCES"/>
    <x v="9"/>
    <s v="UN"/>
    <n v="10"/>
    <n v="16"/>
    <n v="5"/>
    <n v="0"/>
    <n v="0"/>
    <n v="0"/>
    <n v="0"/>
    <n v="0"/>
    <n v="0"/>
    <n v="0"/>
    <n v="0"/>
    <n v="0"/>
    <x v="0"/>
    <n v="0"/>
    <n v="0"/>
    <x v="1"/>
  </r>
  <r>
    <n v="300055"/>
    <s v="PASTILLAS DE FRENO DEL"/>
    <x v="4"/>
    <s v="UN"/>
    <n v="29"/>
    <n v="19"/>
    <n v="8"/>
    <n v="0"/>
    <n v="0"/>
    <n v="18"/>
    <n v="0"/>
    <n v="0"/>
    <n v="28"/>
    <n v="0"/>
    <n v="0"/>
    <n v="9.3333333333333339"/>
    <x v="1"/>
    <n v="25.714285714285712"/>
    <n v="0.88669950738916248"/>
    <x v="3"/>
  </r>
  <r>
    <n v="300056"/>
    <s v="CONJUNTO DE MANDO IZQUIERDO"/>
    <x v="9"/>
    <s v="UN"/>
    <n v="21"/>
    <n v="46"/>
    <n v="0"/>
    <n v="7"/>
    <n v="0"/>
    <n v="0"/>
    <n v="0"/>
    <n v="0"/>
    <n v="0"/>
    <n v="0"/>
    <n v="0"/>
    <n v="0"/>
    <x v="1"/>
    <n v="0"/>
    <n v="0"/>
    <x v="1"/>
  </r>
  <r>
    <n v="300057"/>
    <s v="CONJUNTO DE MANDO DERECHO"/>
    <x v="9"/>
    <s v="UN"/>
    <n v="20"/>
    <n v="30"/>
    <n v="4"/>
    <n v="0"/>
    <n v="0"/>
    <n v="6"/>
    <n v="19"/>
    <n v="0"/>
    <n v="0"/>
    <n v="0"/>
    <n v="0"/>
    <n v="0"/>
    <x v="0"/>
    <n v="0"/>
    <n v="0"/>
    <x v="1"/>
  </r>
  <r>
    <n v="300058"/>
    <s v="CABLE DE VELOCIMETRO"/>
    <x v="9"/>
    <s v="UN"/>
    <n v="10"/>
    <n v="17"/>
    <n v="9"/>
    <n v="0"/>
    <n v="21"/>
    <n v="9"/>
    <n v="0"/>
    <n v="0"/>
    <n v="0"/>
    <n v="0"/>
    <n v="12"/>
    <n v="4"/>
    <x v="2"/>
    <n v="67.5"/>
    <n v="6.75"/>
    <x v="2"/>
  </r>
  <r>
    <n v="300059"/>
    <s v="CONJUNTO DE CARBURADOR"/>
    <x v="6"/>
    <s v="UN"/>
    <n v="17"/>
    <n v="19"/>
    <n v="3"/>
    <n v="0"/>
    <n v="11"/>
    <n v="0"/>
    <n v="12"/>
    <n v="0"/>
    <n v="0"/>
    <n v="0"/>
    <n v="0"/>
    <n v="0"/>
    <x v="0"/>
    <n v="0"/>
    <n v="0"/>
    <x v="1"/>
  </r>
  <r>
    <n v="300060"/>
    <s v="RELE DE ENCENDIDO"/>
    <x v="7"/>
    <s v="UN"/>
    <n v="16"/>
    <n v="29"/>
    <n v="6"/>
    <n v="16"/>
    <n v="0"/>
    <n v="0"/>
    <n v="0"/>
    <n v="11"/>
    <n v="0"/>
    <n v="0"/>
    <n v="9"/>
    <n v="3"/>
    <x v="1"/>
    <n v="60"/>
    <n v="3.75"/>
    <x v="2"/>
  </r>
  <r>
    <n v="300061"/>
    <s v="BOBINA DE IGNICION"/>
    <x v="7"/>
    <s v="UN"/>
    <n v="18"/>
    <n v="5"/>
    <n v="6"/>
    <n v="14"/>
    <n v="0"/>
    <n v="18"/>
    <n v="0"/>
    <n v="0"/>
    <n v="27"/>
    <n v="0"/>
    <n v="0"/>
    <n v="9"/>
    <x v="2"/>
    <n v="20"/>
    <n v="1.1111111111111112"/>
    <x v="0"/>
  </r>
  <r>
    <n v="300062"/>
    <s v="DIRECCIONAL IZQUIERDA TRASERA"/>
    <x v="12"/>
    <s v="UN"/>
    <n v="22"/>
    <n v="24"/>
    <n v="2"/>
    <n v="0"/>
    <n v="16"/>
    <n v="18"/>
    <n v="9"/>
    <n v="0"/>
    <n v="0"/>
    <n v="0"/>
    <n v="0"/>
    <n v="0"/>
    <x v="1"/>
    <n v="0"/>
    <n v="0"/>
    <x v="1"/>
  </r>
  <r>
    <n v="300063"/>
    <s v="DIRECCIONAL TRASERA"/>
    <x v="12"/>
    <s v="UN"/>
    <n v="25"/>
    <n v="9"/>
    <n v="9"/>
    <n v="15"/>
    <n v="17"/>
    <n v="0"/>
    <n v="33"/>
    <n v="0"/>
    <n v="0"/>
    <n v="34"/>
    <n v="0"/>
    <n v="11.333333333333334"/>
    <x v="2"/>
    <n v="23.823529411764703"/>
    <n v="0.95294117647058807"/>
    <x v="3"/>
  </r>
  <r>
    <n v="300064"/>
    <s v="ARNES DE CABLES"/>
    <x v="7"/>
    <s v="UN"/>
    <n v="7"/>
    <n v="13"/>
    <n v="6"/>
    <n v="0"/>
    <n v="0"/>
    <n v="9"/>
    <n v="28"/>
    <n v="20"/>
    <n v="29"/>
    <n v="16"/>
    <n v="10"/>
    <n v="18.333333333333332"/>
    <x v="2"/>
    <n v="9.8181818181818183"/>
    <n v="1.4025974025974026"/>
    <x v="0"/>
  </r>
  <r>
    <n v="300065"/>
    <s v="CAJA GUANTERA"/>
    <x v="0"/>
    <s v="UN"/>
    <n v="28"/>
    <n v="15"/>
    <n v="6"/>
    <n v="0"/>
    <n v="0"/>
    <n v="0"/>
    <n v="0"/>
    <n v="9"/>
    <n v="15"/>
    <n v="0"/>
    <n v="0"/>
    <n v="5"/>
    <x v="1"/>
    <n v="36"/>
    <n v="1.2857142857142858"/>
    <x v="0"/>
  </r>
  <r>
    <n v="300066"/>
    <s v="CONJUNTO DE FARO"/>
    <x v="12"/>
    <s v="UN"/>
    <n v="5"/>
    <n v="42"/>
    <n v="7"/>
    <n v="0"/>
    <n v="13"/>
    <n v="0"/>
    <n v="0"/>
    <n v="11"/>
    <n v="0"/>
    <n v="0"/>
    <n v="0"/>
    <n v="0"/>
    <x v="1"/>
    <n v="0"/>
    <n v="0"/>
    <x v="1"/>
  </r>
  <r>
    <n v="300067"/>
    <s v="ESPEJO RETROVISOR IZQ"/>
    <x v="0"/>
    <s v="UN"/>
    <n v="5"/>
    <n v="6"/>
    <n v="9"/>
    <n v="0"/>
    <n v="0"/>
    <n v="0"/>
    <n v="0"/>
    <n v="0"/>
    <n v="0"/>
    <n v="0"/>
    <n v="0"/>
    <n v="0"/>
    <x v="0"/>
    <n v="0"/>
    <n v="0"/>
    <x v="1"/>
  </r>
  <r>
    <n v="300068"/>
    <s v="ESPEJO RETROVISOR DER"/>
    <x v="0"/>
    <s v="UN"/>
    <n v="9"/>
    <n v="12"/>
    <n v="2"/>
    <n v="9"/>
    <n v="0"/>
    <n v="0"/>
    <n v="0"/>
    <n v="0"/>
    <n v="0"/>
    <n v="0"/>
    <n v="0"/>
    <n v="0"/>
    <x v="0"/>
    <n v="0"/>
    <n v="0"/>
    <x v="1"/>
  </r>
  <r>
    <n v="300069"/>
    <s v="CONJUNTO DE FILTRO DE AIRE"/>
    <x v="10"/>
    <s v="UN"/>
    <n v="27"/>
    <n v="45"/>
    <n v="5"/>
    <n v="0"/>
    <n v="0"/>
    <n v="0"/>
    <n v="0"/>
    <n v="0"/>
    <n v="5"/>
    <n v="9"/>
    <n v="0"/>
    <n v="4.666666666666667"/>
    <x v="1"/>
    <n v="32.142857142857139"/>
    <n v="1.1904761904761902"/>
    <x v="0"/>
  </r>
  <r>
    <n v="300070"/>
    <s v="BATERIA FORZA"/>
    <x v="5"/>
    <s v="UN"/>
    <n v="10"/>
    <n v="45"/>
    <n v="0"/>
    <n v="0"/>
    <n v="12"/>
    <n v="0"/>
    <n v="0"/>
    <n v="0"/>
    <n v="0"/>
    <n v="0"/>
    <n v="0"/>
    <n v="0"/>
    <x v="1"/>
    <n v="0"/>
    <n v="0"/>
    <x v="1"/>
  </r>
  <r>
    <n v="300071"/>
    <s v="LLANTA TRASERA 2.75/R17"/>
    <x v="1"/>
    <s v="UN"/>
    <n v="30"/>
    <n v="29"/>
    <n v="0"/>
    <n v="0"/>
    <n v="0"/>
    <n v="0"/>
    <n v="0"/>
    <n v="0"/>
    <n v="0"/>
    <n v="12"/>
    <n v="0"/>
    <n v="4"/>
    <x v="0"/>
    <n v="0"/>
    <n v="0"/>
    <x v="1"/>
  </r>
  <r>
    <n v="300072"/>
    <s v="CAMARA DE AIRE RUEDA TRA R17"/>
    <x v="1"/>
    <s v="UN"/>
    <n v="18"/>
    <n v="6"/>
    <n v="9"/>
    <n v="9"/>
    <n v="0"/>
    <n v="0"/>
    <n v="9"/>
    <n v="0"/>
    <n v="6"/>
    <n v="0"/>
    <n v="0"/>
    <n v="2"/>
    <x v="1"/>
    <n v="135"/>
    <n v="7.5"/>
    <x v="2"/>
  </r>
  <r>
    <n v="300073"/>
    <s v="CABLE DE VELOCIMETRO"/>
    <x v="9"/>
    <s v="UN"/>
    <n v="7"/>
    <n v="7"/>
    <n v="9"/>
    <n v="0"/>
    <n v="0"/>
    <n v="0"/>
    <n v="0"/>
    <n v="0"/>
    <n v="0"/>
    <n v="11"/>
    <n v="9"/>
    <n v="6.666666666666667"/>
    <x v="1"/>
    <n v="40.499999999999993"/>
    <n v="5.7857142857142847"/>
    <x v="2"/>
  </r>
  <r>
    <n v="300074"/>
    <s v="TAPABARRO DEL GRIS"/>
    <x v="0"/>
    <s v="UN"/>
    <n v="10"/>
    <n v="17"/>
    <n v="0"/>
    <n v="5"/>
    <n v="0"/>
    <n v="0"/>
    <n v="0"/>
    <n v="0"/>
    <n v="0"/>
    <n v="18"/>
    <n v="14"/>
    <n v="10.666666666666666"/>
    <x v="2"/>
    <n v="0"/>
    <n v="0"/>
    <x v="1"/>
  </r>
  <r>
    <n v="300075"/>
    <s v="EMPAQUETADURA DE ESCAPE"/>
    <x v="3"/>
    <s v="UN"/>
    <n v="27"/>
    <n v="12"/>
    <n v="7"/>
    <n v="0"/>
    <n v="16"/>
    <n v="0"/>
    <n v="16"/>
    <n v="0"/>
    <n v="0"/>
    <n v="0"/>
    <n v="0"/>
    <n v="0"/>
    <x v="1"/>
    <n v="0"/>
    <n v="0"/>
    <x v="1"/>
  </r>
  <r>
    <n v="300076"/>
    <s v="ARNES DE CABLES"/>
    <x v="7"/>
    <s v="UN"/>
    <n v="11"/>
    <n v="12"/>
    <n v="5"/>
    <n v="0"/>
    <n v="15"/>
    <n v="0"/>
    <n v="0"/>
    <n v="0"/>
    <n v="17"/>
    <n v="0"/>
    <n v="0"/>
    <n v="5.666666666666667"/>
    <x v="2"/>
    <n v="26.470588235294116"/>
    <n v="2.4064171122994651"/>
    <x v="2"/>
  </r>
  <r>
    <n v="300077"/>
    <s v="ARNES PRINCIPAL"/>
    <x v="7"/>
    <s v="UN"/>
    <n v="29"/>
    <n v="33"/>
    <n v="6"/>
    <n v="0"/>
    <n v="18"/>
    <n v="11"/>
    <n v="0"/>
    <n v="13"/>
    <n v="0"/>
    <n v="0"/>
    <n v="0"/>
    <n v="0"/>
    <x v="1"/>
    <n v="0"/>
    <n v="0"/>
    <x v="1"/>
  </r>
  <r>
    <n v="300078"/>
    <s v="CADENA IMPULSORA BOMBA DE ACEI"/>
    <x v="11"/>
    <s v="UN"/>
    <n v="20"/>
    <n v="44"/>
    <n v="6"/>
    <n v="35"/>
    <n v="0"/>
    <n v="0"/>
    <n v="0"/>
    <n v="0"/>
    <n v="0"/>
    <n v="16"/>
    <n v="8"/>
    <n v="8"/>
    <x v="1"/>
    <n v="22.5"/>
    <n v="1.125"/>
    <x v="0"/>
  </r>
  <r>
    <n v="300079"/>
    <s v="ZAPATAS DE FRENO"/>
    <x v="4"/>
    <s v="UN"/>
    <n v="11"/>
    <n v="41"/>
    <n v="5"/>
    <n v="0"/>
    <n v="0"/>
    <n v="0"/>
    <n v="20"/>
    <n v="0"/>
    <n v="9"/>
    <n v="0"/>
    <n v="0"/>
    <n v="3"/>
    <x v="0"/>
    <n v="50"/>
    <n v="4.5454545454545459"/>
    <x v="2"/>
  </r>
  <r>
    <n v="300080"/>
    <s v="JUEGO DE ZAPATA DE FRENO TRASE"/>
    <x v="4"/>
    <s v="UN"/>
    <n v="18"/>
    <n v="46"/>
    <n v="3"/>
    <n v="0"/>
    <n v="18"/>
    <n v="0"/>
    <n v="0"/>
    <n v="0"/>
    <n v="0"/>
    <n v="25"/>
    <n v="0"/>
    <n v="8.3333333333333339"/>
    <x v="2"/>
    <n v="10.799999999999999"/>
    <n v="0.6"/>
    <x v="3"/>
  </r>
  <r>
    <n v="300081"/>
    <s v="PASTILLAS DE FRENO DEL"/>
    <x v="4"/>
    <s v="UN"/>
    <n v="23"/>
    <n v="42"/>
    <n v="4"/>
    <n v="0"/>
    <n v="13"/>
    <n v="0"/>
    <n v="0"/>
    <n v="24"/>
    <n v="0"/>
    <n v="0"/>
    <n v="0"/>
    <n v="0"/>
    <x v="2"/>
    <n v="0"/>
    <n v="0"/>
    <x v="1"/>
  </r>
  <r>
    <n v="300082"/>
    <s v="HORQUILLA TRASERA (BRAZO OCCI"/>
    <x v="13"/>
    <s v="UN"/>
    <n v="12"/>
    <n v="44"/>
    <n v="2"/>
    <n v="0"/>
    <n v="0"/>
    <n v="14"/>
    <n v="0"/>
    <n v="0"/>
    <n v="0"/>
    <n v="0"/>
    <n v="0"/>
    <n v="0"/>
    <x v="1"/>
    <n v="0"/>
    <n v="0"/>
    <x v="1"/>
  </r>
  <r>
    <n v="300083"/>
    <s v="GUIA DE CADENA TRASERA"/>
    <x v="2"/>
    <s v="UN"/>
    <n v="5"/>
    <n v="49"/>
    <n v="3"/>
    <n v="0"/>
    <n v="0"/>
    <n v="25"/>
    <n v="0"/>
    <n v="0"/>
    <n v="6"/>
    <n v="0"/>
    <n v="0"/>
    <n v="2"/>
    <x v="1"/>
    <n v="45"/>
    <n v="9"/>
    <x v="2"/>
  </r>
  <r>
    <n v="300084"/>
    <s v="EJE DE HORQUILLA TRASERA"/>
    <x v="13"/>
    <s v="UN"/>
    <n v="18"/>
    <n v="23"/>
    <n v="10"/>
    <n v="0"/>
    <n v="15"/>
    <n v="0"/>
    <n v="0"/>
    <n v="10"/>
    <n v="0"/>
    <n v="0"/>
    <n v="7"/>
    <n v="2.3333333333333335"/>
    <x v="1"/>
    <n v="128.57142857142856"/>
    <n v="7.1428571428571423"/>
    <x v="2"/>
  </r>
  <r>
    <n v="300085"/>
    <s v="CAJA UTILITARIA"/>
    <x v="0"/>
    <s v="UN"/>
    <n v="27"/>
    <n v="5"/>
    <n v="7"/>
    <n v="0"/>
    <n v="0"/>
    <n v="0"/>
    <n v="0"/>
    <n v="6"/>
    <n v="0"/>
    <n v="0"/>
    <n v="0"/>
    <n v="0"/>
    <x v="0"/>
    <n v="0"/>
    <n v="0"/>
    <x v="1"/>
  </r>
  <r>
    <n v="300086"/>
    <s v="CUBIERTA DE CAJA GUANTERA"/>
    <x v="0"/>
    <s v="UN"/>
    <n v="21"/>
    <n v="44"/>
    <n v="9"/>
    <n v="0"/>
    <n v="13"/>
    <n v="15"/>
    <n v="19"/>
    <n v="0"/>
    <n v="0"/>
    <n v="0"/>
    <n v="0"/>
    <n v="0"/>
    <x v="2"/>
    <n v="0"/>
    <n v="0"/>
    <x v="1"/>
  </r>
  <r>
    <n v="300087"/>
    <s v="TUBO DE ESCAPE/SILENCIADOR"/>
    <x v="6"/>
    <s v="UN"/>
    <n v="28"/>
    <n v="17"/>
    <n v="0"/>
    <n v="7"/>
    <n v="14"/>
    <n v="0"/>
    <n v="0"/>
    <n v="0"/>
    <n v="14"/>
    <n v="0"/>
    <n v="0"/>
    <n v="4.666666666666667"/>
    <x v="1"/>
    <n v="0"/>
    <n v="0"/>
    <x v="1"/>
  </r>
  <r>
    <n v="300088"/>
    <s v="ENGRANAJE SECUNDARIO DE TERCER"/>
    <x v="11"/>
    <s v="UN"/>
    <n v="17"/>
    <n v="37"/>
    <n v="1"/>
    <n v="0"/>
    <n v="0"/>
    <n v="17"/>
    <n v="0"/>
    <n v="0"/>
    <n v="0"/>
    <n v="0"/>
    <n v="0"/>
    <n v="0"/>
    <x v="1"/>
    <n v="0"/>
    <n v="0"/>
    <x v="1"/>
  </r>
  <r>
    <n v="300089"/>
    <s v="CONJUNTO DE FRENO TRASERO COMP"/>
    <x v="4"/>
    <s v="UN"/>
    <n v="22"/>
    <n v="21"/>
    <n v="9"/>
    <n v="0"/>
    <n v="0"/>
    <n v="0"/>
    <n v="0"/>
    <n v="0"/>
    <n v="6"/>
    <n v="0"/>
    <n v="13"/>
    <n v="6.333333333333333"/>
    <x v="0"/>
    <n v="42.631578947368418"/>
    <n v="1.9377990430622007"/>
    <x v="0"/>
  </r>
  <r>
    <n v="300090"/>
    <s v="RIN TRASERO"/>
    <x v="2"/>
    <s v="UN"/>
    <n v="21"/>
    <n v="20"/>
    <n v="4"/>
    <n v="13"/>
    <n v="14"/>
    <n v="19"/>
    <n v="0"/>
    <n v="0"/>
    <n v="0"/>
    <n v="10"/>
    <n v="5"/>
    <n v="5"/>
    <x v="2"/>
    <n v="24"/>
    <n v="1.1428571428571428"/>
    <x v="0"/>
  </r>
  <r>
    <n v="300091"/>
    <s v="AMORTIGUADOR DELANTERO IZQUIER"/>
    <x v="13"/>
    <s v="UN"/>
    <n v="18"/>
    <n v="14"/>
    <n v="9"/>
    <n v="0"/>
    <n v="0"/>
    <n v="17"/>
    <n v="8"/>
    <n v="15"/>
    <n v="0"/>
    <n v="0"/>
    <n v="0"/>
    <n v="0"/>
    <x v="2"/>
    <n v="0"/>
    <n v="0"/>
    <x v="1"/>
  </r>
  <r>
    <n v="300092"/>
    <s v="AMORTIGUADOR DELANTERO DERECHO"/>
    <x v="13"/>
    <s v="UN"/>
    <n v="26"/>
    <n v="24"/>
    <n v="7"/>
    <n v="0"/>
    <n v="0"/>
    <n v="0"/>
    <n v="0"/>
    <n v="9"/>
    <n v="0"/>
    <n v="5"/>
    <n v="0"/>
    <n v="1.6666666666666667"/>
    <x v="2"/>
    <n v="126"/>
    <n v="4.8461538461538458"/>
    <x v="2"/>
  </r>
  <r>
    <n v="300093"/>
    <s v="TAPABARRO DEL AZUL"/>
    <x v="0"/>
    <s v="UN"/>
    <n v="13"/>
    <n v="9"/>
    <n v="9"/>
    <n v="0"/>
    <n v="0"/>
    <n v="0"/>
    <n v="0"/>
    <n v="0"/>
    <n v="0"/>
    <n v="0"/>
    <n v="0"/>
    <n v="0"/>
    <x v="2"/>
    <n v="0"/>
    <n v="0"/>
    <x v="1"/>
  </r>
  <r>
    <n v="300094"/>
    <s v="ARNES SUPLEMENTARIO"/>
    <x v="7"/>
    <s v="UN"/>
    <n v="11"/>
    <n v="9"/>
    <n v="4"/>
    <n v="0"/>
    <n v="0"/>
    <n v="0"/>
    <n v="0"/>
    <n v="0"/>
    <n v="0"/>
    <n v="6"/>
    <n v="0"/>
    <n v="2"/>
    <x v="0"/>
    <n v="60"/>
    <n v="5.4545454545454541"/>
    <x v="2"/>
  </r>
  <r>
    <n v="300095"/>
    <s v="BOTON INTERRUPTOR EMERGENCIA"/>
    <x v="9"/>
    <s v="UN"/>
    <n v="9"/>
    <n v="9"/>
    <n v="0"/>
    <n v="38"/>
    <n v="0"/>
    <n v="0"/>
    <n v="28"/>
    <n v="0"/>
    <n v="0"/>
    <n v="23"/>
    <n v="0"/>
    <n v="7.666666666666667"/>
    <x v="2"/>
    <n v="0"/>
    <n v="0"/>
    <x v="1"/>
  </r>
  <r>
    <n v="300096"/>
    <s v="TELESCOPIO DE DIRECCION"/>
    <x v="13"/>
    <s v="UN"/>
    <n v="21"/>
    <n v="41"/>
    <n v="0"/>
    <n v="0"/>
    <n v="0"/>
    <n v="0"/>
    <n v="0"/>
    <n v="26"/>
    <n v="16"/>
    <n v="0"/>
    <n v="0"/>
    <n v="5.333333333333333"/>
    <x v="0"/>
    <n v="0"/>
    <n v="0"/>
    <x v="1"/>
  </r>
  <r>
    <n v="300097"/>
    <s v="TAPABARRO INTERNO DEL PLATA"/>
    <x v="0"/>
    <s v="UN"/>
    <n v="30"/>
    <n v="45"/>
    <n v="0"/>
    <n v="0"/>
    <n v="20"/>
    <n v="0"/>
    <n v="0"/>
    <n v="0"/>
    <n v="0"/>
    <n v="0"/>
    <n v="0"/>
    <n v="0"/>
    <x v="0"/>
    <n v="0"/>
    <n v="0"/>
    <x v="1"/>
  </r>
  <r>
    <n v="300098"/>
    <s v="CONJ. DE INTERRUPTOR Y MANIJA"/>
    <x v="9"/>
    <s v="UN"/>
    <n v="26"/>
    <n v="12"/>
    <n v="1"/>
    <n v="15"/>
    <n v="0"/>
    <n v="0"/>
    <n v="9"/>
    <n v="0"/>
    <n v="0"/>
    <n v="0"/>
    <n v="18"/>
    <n v="6"/>
    <x v="1"/>
    <n v="5"/>
    <n v="0.19230769230769232"/>
    <x v="1"/>
  </r>
  <r>
    <n v="300099"/>
    <s v="CUBIERTA DE INDICADORES"/>
    <x v="0"/>
    <s v="UN"/>
    <n v="27"/>
    <n v="28"/>
    <n v="5"/>
    <n v="0"/>
    <n v="0"/>
    <n v="0"/>
    <n v="0"/>
    <n v="0"/>
    <n v="0"/>
    <n v="0"/>
    <n v="17"/>
    <n v="5.666666666666667"/>
    <x v="2"/>
    <n v="26.470588235294116"/>
    <n v="0.98039215686274506"/>
    <x v="3"/>
  </r>
  <r>
    <n v="300100"/>
    <s v="RETROVISOR IZQUIER/PLATA/."/>
    <x v="0"/>
    <s v="UN"/>
    <n v="8"/>
    <n v="42"/>
    <n v="1"/>
    <n v="13"/>
    <n v="20"/>
    <n v="0"/>
    <n v="21"/>
    <n v="0"/>
    <n v="0"/>
    <n v="12"/>
    <n v="0"/>
    <n v="4"/>
    <x v="2"/>
    <n v="7.5"/>
    <n v="0.9375"/>
    <x v="3"/>
  </r>
  <r>
    <n v="300101"/>
    <s v="RETROVISOR DERECHO/PLATA/."/>
    <x v="0"/>
    <s v="UN"/>
    <n v="15"/>
    <n v="37"/>
    <n v="2"/>
    <n v="0"/>
    <n v="0"/>
    <n v="8"/>
    <n v="0"/>
    <n v="0"/>
    <n v="0"/>
    <n v="0"/>
    <n v="15"/>
    <n v="5"/>
    <x v="0"/>
    <n v="12"/>
    <n v="0.8"/>
    <x v="3"/>
  </r>
  <r>
    <n v="300102"/>
    <s v="BARRA DE DIRECCIONALES"/>
    <x v="12"/>
    <s v="UN"/>
    <n v="12"/>
    <n v="25"/>
    <n v="5"/>
    <n v="0"/>
    <n v="0"/>
    <n v="48"/>
    <n v="0"/>
    <n v="16"/>
    <n v="0"/>
    <n v="0"/>
    <n v="10"/>
    <n v="3.3333333333333335"/>
    <x v="2"/>
    <n v="45"/>
    <n v="3.75"/>
    <x v="2"/>
  </r>
  <r>
    <n v="300103"/>
    <s v="CUBIERTA FRONTAL INF PLATA"/>
    <x v="0"/>
    <s v="UN"/>
    <n v="19"/>
    <n v="23"/>
    <n v="1"/>
    <n v="0"/>
    <n v="0"/>
    <n v="0"/>
    <n v="0"/>
    <n v="0"/>
    <n v="0"/>
    <n v="0"/>
    <n v="0"/>
    <n v="0"/>
    <x v="0"/>
    <n v="0"/>
    <n v="0"/>
    <x v="1"/>
  </r>
  <r>
    <n v="300104"/>
    <s v="DIRECCIONAL IZQUIERDA"/>
    <x v="12"/>
    <s v="UN"/>
    <n v="14"/>
    <n v="15"/>
    <n v="3"/>
    <n v="0"/>
    <n v="0"/>
    <n v="0"/>
    <n v="9"/>
    <n v="0"/>
    <n v="0"/>
    <n v="0"/>
    <n v="0"/>
    <n v="0"/>
    <x v="1"/>
    <n v="0"/>
    <n v="0"/>
    <x v="1"/>
  </r>
  <r>
    <n v="300105"/>
    <s v="DIRECCIONAL DERECHA"/>
    <x v="12"/>
    <s v="UN"/>
    <n v="7"/>
    <n v="48"/>
    <n v="10"/>
    <n v="0"/>
    <n v="15"/>
    <n v="0"/>
    <n v="0"/>
    <n v="10"/>
    <n v="0"/>
    <n v="0"/>
    <n v="0"/>
    <n v="0"/>
    <x v="1"/>
    <n v="0"/>
    <n v="0"/>
    <x v="1"/>
  </r>
  <r>
    <n v="300106"/>
    <s v="BOTON INTERRUPTOR DE LUZ BAJA/"/>
    <x v="9"/>
    <s v="UN"/>
    <n v="29"/>
    <n v="48"/>
    <n v="1"/>
    <n v="8"/>
    <n v="0"/>
    <n v="14"/>
    <n v="17"/>
    <n v="13"/>
    <n v="0"/>
    <n v="0"/>
    <n v="17"/>
    <n v="5.666666666666667"/>
    <x v="2"/>
    <n v="5.2941176470588234"/>
    <n v="0.18255578093306288"/>
    <x v="1"/>
  </r>
  <r>
    <n v="300107"/>
    <s v="BOTON INTERRUPTOR DE DIRECCION"/>
    <x v="9"/>
    <s v="UN"/>
    <n v="17"/>
    <n v="41"/>
    <n v="10"/>
    <n v="0"/>
    <n v="0"/>
    <n v="0"/>
    <n v="0"/>
    <n v="18"/>
    <n v="0"/>
    <n v="0"/>
    <n v="15"/>
    <n v="5"/>
    <x v="1"/>
    <n v="60"/>
    <n v="3.5294117647058822"/>
    <x v="2"/>
  </r>
  <r>
    <n v="300108"/>
    <s v="BOTON INTERRUPTOR DE CLAXON"/>
    <x v="9"/>
    <s v="UN"/>
    <n v="19"/>
    <n v="10"/>
    <n v="5"/>
    <n v="0"/>
    <n v="17"/>
    <n v="16"/>
    <n v="11"/>
    <n v="15"/>
    <n v="0"/>
    <n v="0"/>
    <n v="0"/>
    <n v="0"/>
    <x v="2"/>
    <n v="0"/>
    <n v="0"/>
    <x v="1"/>
  </r>
  <r>
    <n v="300109"/>
    <s v="BOTON INTERRUPTOR DE ARRANQUE"/>
    <x v="9"/>
    <s v="UN"/>
    <n v="12"/>
    <n v="16"/>
    <n v="5"/>
    <n v="0"/>
    <n v="0"/>
    <n v="0"/>
    <n v="0"/>
    <n v="0"/>
    <n v="7"/>
    <n v="0"/>
    <n v="0"/>
    <n v="2.3333333333333335"/>
    <x v="1"/>
    <n v="64.285714285714278"/>
    <n v="5.3571428571428568"/>
    <x v="2"/>
  </r>
  <r>
    <n v="300110"/>
    <s v="CUBIERTA IZQ AMARILLO"/>
    <x v="0"/>
    <s v="UN"/>
    <n v="29"/>
    <n v="18"/>
    <n v="1"/>
    <n v="0"/>
    <n v="0"/>
    <n v="0"/>
    <n v="0"/>
    <n v="0"/>
    <n v="0"/>
    <n v="9"/>
    <n v="13"/>
    <n v="7.333333333333333"/>
    <x v="1"/>
    <n v="4.0909090909090917"/>
    <n v="0.14106583072100315"/>
    <x v="1"/>
  </r>
  <r>
    <n v="300111"/>
    <s v="TAPABARRO DEL AMARILLO"/>
    <x v="0"/>
    <s v="UN"/>
    <n v="30"/>
    <n v="45"/>
    <n v="5"/>
    <n v="12"/>
    <n v="0"/>
    <n v="0"/>
    <n v="26"/>
    <n v="0"/>
    <n v="12"/>
    <n v="18"/>
    <n v="0"/>
    <n v="10"/>
    <x v="2"/>
    <n v="15"/>
    <n v="0.5"/>
    <x v="3"/>
  </r>
  <r>
    <n v="300112"/>
    <s v="CUBIERTA MANDO FRONTAL PLATA"/>
    <x v="0"/>
    <s v="UN"/>
    <n v="12"/>
    <n v="7"/>
    <n v="1"/>
    <n v="0"/>
    <n v="0"/>
    <n v="0"/>
    <n v="0"/>
    <n v="9"/>
    <n v="0"/>
    <n v="0"/>
    <n v="0"/>
    <n v="0"/>
    <x v="2"/>
    <n v="0"/>
    <n v="0"/>
    <x v="1"/>
  </r>
  <r>
    <n v="300113"/>
    <s v="CUBIERTA FRONTAL INF AMARILLO"/>
    <x v="0"/>
    <s v="UN"/>
    <n v="6"/>
    <n v="39"/>
    <n v="3"/>
    <n v="0"/>
    <n v="0"/>
    <n v="17"/>
    <n v="20"/>
    <n v="0"/>
    <n v="10"/>
    <n v="0"/>
    <n v="32"/>
    <n v="14"/>
    <x v="2"/>
    <n v="6.4285714285714279"/>
    <n v="1.0714285714285714"/>
    <x v="0"/>
  </r>
  <r>
    <n v="300114"/>
    <s v="CUBIERTA FRONTAL SUP AMARILLO"/>
    <x v="0"/>
    <s v="UN"/>
    <n v="8"/>
    <n v="29"/>
    <n v="4"/>
    <n v="26"/>
    <n v="0"/>
    <n v="0"/>
    <n v="0"/>
    <n v="0"/>
    <n v="0"/>
    <n v="0"/>
    <n v="0"/>
    <n v="0"/>
    <x v="1"/>
    <n v="0"/>
    <n v="0"/>
    <x v="1"/>
  </r>
  <r>
    <n v="300115"/>
    <s v="JUEGO DE ANILLOS DE PISTON"/>
    <x v="11"/>
    <s v="UN"/>
    <n v="28"/>
    <n v="34"/>
    <n v="2"/>
    <n v="0"/>
    <n v="6"/>
    <n v="12"/>
    <n v="0"/>
    <n v="0"/>
    <n v="0"/>
    <n v="0"/>
    <n v="0"/>
    <n v="0"/>
    <x v="1"/>
    <n v="0"/>
    <n v="0"/>
    <x v="1"/>
  </r>
  <r>
    <n v="300116"/>
    <s v="PALANCA DERECHA DE FRENO"/>
    <x v="9"/>
    <s v="UN"/>
    <n v="23"/>
    <n v="37"/>
    <n v="1"/>
    <n v="0"/>
    <n v="0"/>
    <n v="8"/>
    <n v="15"/>
    <n v="0"/>
    <n v="0"/>
    <n v="0"/>
    <n v="0"/>
    <n v="0"/>
    <x v="1"/>
    <n v="0"/>
    <n v="0"/>
    <x v="1"/>
  </r>
  <r>
    <n v="300117"/>
    <s v="CONJUNTO DE AMORTIGUADOR TRASE"/>
    <x v="13"/>
    <s v="UN"/>
    <n v="26"/>
    <n v="18"/>
    <n v="9"/>
    <n v="0"/>
    <n v="0"/>
    <n v="17"/>
    <n v="0"/>
    <n v="7"/>
    <n v="0"/>
    <n v="0"/>
    <n v="16"/>
    <n v="5.333333333333333"/>
    <x v="1"/>
    <n v="50.625"/>
    <n v="1.9471153846153846"/>
    <x v="0"/>
  </r>
  <r>
    <n v="300118"/>
    <s v="CARCASA DE CADENA"/>
    <x v="2"/>
    <s v="UN"/>
    <n v="10"/>
    <n v="15"/>
    <n v="0"/>
    <n v="0"/>
    <n v="0"/>
    <n v="0"/>
    <n v="0"/>
    <n v="19"/>
    <n v="0"/>
    <n v="16"/>
    <n v="0"/>
    <n v="5.333333333333333"/>
    <x v="2"/>
    <n v="0"/>
    <n v="0"/>
    <x v="1"/>
  </r>
  <r>
    <n v="300119"/>
    <s v="GOMA POSAPIE TRASERO"/>
    <x v="1"/>
    <s v="UN"/>
    <n v="25"/>
    <n v="50"/>
    <n v="6"/>
    <n v="0"/>
    <n v="0"/>
    <n v="7"/>
    <n v="0"/>
    <n v="0"/>
    <n v="12"/>
    <n v="0"/>
    <n v="0"/>
    <n v="4"/>
    <x v="2"/>
    <n v="45"/>
    <n v="1.8"/>
    <x v="0"/>
  </r>
  <r>
    <n v="300120"/>
    <s v="PUÑO IZQUIERDO"/>
    <x v="1"/>
    <s v="UN"/>
    <n v="24"/>
    <n v="34"/>
    <n v="9"/>
    <n v="0"/>
    <n v="0"/>
    <n v="10"/>
    <n v="20"/>
    <n v="0"/>
    <n v="0"/>
    <n v="0"/>
    <n v="0"/>
    <n v="0"/>
    <x v="1"/>
    <n v="0"/>
    <n v="0"/>
    <x v="1"/>
  </r>
  <r>
    <n v="300121"/>
    <s v="PUÑO ACELERADOR"/>
    <x v="1"/>
    <s v="UN"/>
    <n v="6"/>
    <n v="44"/>
    <n v="7"/>
    <n v="19"/>
    <n v="28"/>
    <n v="0"/>
    <n v="0"/>
    <n v="0"/>
    <n v="0"/>
    <n v="13"/>
    <n v="0"/>
    <n v="4.333333333333333"/>
    <x v="2"/>
    <n v="48.46153846153846"/>
    <n v="8.0769230769230766"/>
    <x v="2"/>
  </r>
  <r>
    <n v="300122"/>
    <s v="CONJUNTO DE IGNICION"/>
    <x v="7"/>
    <s v="UN"/>
    <n v="8"/>
    <n v="12"/>
    <n v="6"/>
    <n v="0"/>
    <n v="0"/>
    <n v="15"/>
    <n v="8"/>
    <n v="7"/>
    <n v="0"/>
    <n v="0"/>
    <n v="0"/>
    <n v="0"/>
    <x v="2"/>
    <n v="0"/>
    <n v="0"/>
    <x v="1"/>
  </r>
  <r>
    <n v="300123"/>
    <s v="CUBIERTA IZQ AZUL"/>
    <x v="0"/>
    <s v="UN"/>
    <n v="11"/>
    <n v="16"/>
    <n v="8"/>
    <n v="0"/>
    <n v="0"/>
    <n v="0"/>
    <n v="0"/>
    <n v="10"/>
    <n v="0"/>
    <n v="0"/>
    <n v="0"/>
    <n v="0"/>
    <x v="0"/>
    <n v="0"/>
    <n v="0"/>
    <x v="1"/>
  </r>
  <r>
    <n v="300124"/>
    <s v="TAPABARRO"/>
    <x v="0"/>
    <s v="UN"/>
    <n v="24"/>
    <n v="48"/>
    <n v="1"/>
    <n v="0"/>
    <n v="0"/>
    <n v="0"/>
    <n v="18"/>
    <n v="0"/>
    <n v="6"/>
    <n v="0"/>
    <n v="6"/>
    <n v="4"/>
    <x v="0"/>
    <n v="7.5"/>
    <n v="0.3125"/>
    <x v="1"/>
  </r>
  <r>
    <n v="300125"/>
    <s v="CAJA DE VELOCIMETRO"/>
    <x v="2"/>
    <s v="UN"/>
    <n v="21"/>
    <n v="8"/>
    <n v="3"/>
    <n v="0"/>
    <n v="0"/>
    <n v="0"/>
    <n v="0"/>
    <n v="0"/>
    <n v="0"/>
    <n v="20"/>
    <n v="0"/>
    <n v="6.666666666666667"/>
    <x v="0"/>
    <n v="13.499999999999998"/>
    <n v="0.64285714285714279"/>
    <x v="3"/>
  </r>
  <r>
    <n v="300126"/>
    <s v="SENSOR DE COMBUSTIBLE"/>
    <x v="10"/>
    <s v="UN"/>
    <n v="14"/>
    <n v="43"/>
    <n v="4"/>
    <n v="0"/>
    <n v="0"/>
    <n v="18"/>
    <n v="6"/>
    <n v="0"/>
    <n v="18"/>
    <n v="0"/>
    <n v="25"/>
    <n v="14.333333333333334"/>
    <x v="2"/>
    <n v="8.3720930232558146"/>
    <n v="0.59800664451827246"/>
    <x v="3"/>
  </r>
  <r>
    <n v="300127"/>
    <s v="EMPAQUETADURA CABEZA CILINDRO"/>
    <x v="11"/>
    <s v="UN"/>
    <n v="7"/>
    <n v="49"/>
    <n v="5"/>
    <n v="18"/>
    <n v="0"/>
    <n v="0"/>
    <n v="0"/>
    <n v="0"/>
    <n v="0"/>
    <n v="0"/>
    <n v="0"/>
    <n v="0"/>
    <x v="0"/>
    <n v="0"/>
    <n v="0"/>
    <x v="1"/>
  </r>
  <r>
    <n v="300128"/>
    <s v="VALVULA DE ADMISION"/>
    <x v="11"/>
    <s v="UN"/>
    <n v="21"/>
    <n v="14"/>
    <n v="9"/>
    <n v="0"/>
    <n v="0"/>
    <n v="0"/>
    <n v="13"/>
    <n v="15"/>
    <n v="13"/>
    <n v="0"/>
    <n v="0"/>
    <n v="4.333333333333333"/>
    <x v="2"/>
    <n v="62.307692307692314"/>
    <n v="2.9670329670329672"/>
    <x v="2"/>
  </r>
  <r>
    <n v="300129"/>
    <s v="VALVULA DE ESCAPE"/>
    <x v="11"/>
    <s v="UN"/>
    <n v="7"/>
    <n v="41"/>
    <n v="7"/>
    <n v="0"/>
    <n v="0"/>
    <n v="0"/>
    <n v="0"/>
    <n v="0"/>
    <n v="0"/>
    <n v="0"/>
    <n v="0"/>
    <n v="0"/>
    <x v="0"/>
    <n v="0"/>
    <n v="0"/>
    <x v="1"/>
  </r>
  <r>
    <n v="300130"/>
    <s v="EMPAQUETADURA CUB DER CABEZA"/>
    <x v="11"/>
    <s v="UN"/>
    <n v="18"/>
    <n v="9"/>
    <n v="10"/>
    <n v="12"/>
    <n v="0"/>
    <n v="0"/>
    <n v="0"/>
    <n v="0"/>
    <n v="0"/>
    <n v="0"/>
    <n v="0"/>
    <n v="0"/>
    <x v="0"/>
    <n v="0"/>
    <n v="0"/>
    <x v="1"/>
  </r>
  <r>
    <n v="300131"/>
    <s v="EMPAQUETADURA CUBIERTA CABEZA"/>
    <x v="11"/>
    <s v="UN"/>
    <n v="28"/>
    <n v="26"/>
    <n v="10"/>
    <n v="0"/>
    <n v="0"/>
    <n v="0"/>
    <n v="0"/>
    <n v="0"/>
    <n v="0"/>
    <n v="0"/>
    <n v="0"/>
    <n v="0"/>
    <x v="0"/>
    <n v="0"/>
    <n v="0"/>
    <x v="1"/>
  </r>
  <r>
    <n v="300132"/>
    <s v="BALANCIN"/>
    <x v="11"/>
    <s v="UN"/>
    <n v="21"/>
    <n v="9"/>
    <n v="7"/>
    <n v="16"/>
    <n v="0"/>
    <n v="0"/>
    <n v="0"/>
    <n v="0"/>
    <n v="14"/>
    <n v="0"/>
    <n v="0"/>
    <n v="4.666666666666667"/>
    <x v="2"/>
    <n v="45"/>
    <n v="2.1428571428571428"/>
    <x v="2"/>
  </r>
  <r>
    <n v="300133"/>
    <s v="DISCO DE FRICCION DE EMBRAGUE"/>
    <x v="4"/>
    <s v="UN"/>
    <n v="5"/>
    <n v="48"/>
    <n v="8"/>
    <n v="0"/>
    <n v="0"/>
    <n v="18"/>
    <n v="19"/>
    <n v="0"/>
    <n v="0"/>
    <n v="0"/>
    <n v="19"/>
    <n v="6.333333333333333"/>
    <x v="2"/>
    <n v="37.894736842105267"/>
    <n v="7.5789473684210531"/>
    <x v="2"/>
  </r>
  <r>
    <n v="300134"/>
    <s v="DISCO DE PRESION DE EMBRAGUE"/>
    <x v="4"/>
    <s v="UN"/>
    <n v="22"/>
    <n v="30"/>
    <n v="2"/>
    <n v="9"/>
    <n v="0"/>
    <n v="0"/>
    <n v="20"/>
    <n v="0"/>
    <n v="0"/>
    <n v="20"/>
    <n v="0"/>
    <n v="6.666666666666667"/>
    <x v="0"/>
    <n v="9"/>
    <n v="0.40909090909090912"/>
    <x v="1"/>
  </r>
  <r>
    <n v="300135"/>
    <s v="MULTIPLE"/>
    <x v="11"/>
    <s v="UN"/>
    <n v="12"/>
    <n v="14"/>
    <n v="2"/>
    <n v="0"/>
    <n v="0"/>
    <n v="0"/>
    <n v="0"/>
    <n v="6"/>
    <n v="0"/>
    <n v="0"/>
    <n v="0"/>
    <n v="0"/>
    <x v="0"/>
    <n v="0"/>
    <n v="0"/>
    <x v="1"/>
  </r>
  <r>
    <n v="300136"/>
    <s v="RELE DE ENCENDIDO"/>
    <x v="7"/>
    <s v="UN"/>
    <n v="30"/>
    <n v="11"/>
    <n v="3"/>
    <n v="0"/>
    <n v="0"/>
    <n v="0"/>
    <n v="0"/>
    <n v="20"/>
    <n v="12"/>
    <n v="5"/>
    <n v="14"/>
    <n v="10.333333333333334"/>
    <x v="2"/>
    <n v="8.7096774193548381"/>
    <n v="0.29032258064516125"/>
    <x v="1"/>
  </r>
  <r>
    <n v="300137"/>
    <s v="BUJIA"/>
    <x v="8"/>
    <s v="UN"/>
    <n v="25"/>
    <n v="34"/>
    <n v="10"/>
    <n v="0"/>
    <n v="0"/>
    <n v="0"/>
    <n v="0"/>
    <n v="0"/>
    <n v="0"/>
    <n v="6"/>
    <n v="0"/>
    <n v="2"/>
    <x v="0"/>
    <n v="150"/>
    <n v="6"/>
    <x v="2"/>
  </r>
  <r>
    <n v="300138"/>
    <s v="FOCO DE LUZ FARO 12V/25W/25W"/>
    <x v="12"/>
    <s v="UN"/>
    <n v="14"/>
    <n v="23"/>
    <n v="9"/>
    <n v="0"/>
    <n v="0"/>
    <n v="0"/>
    <n v="0"/>
    <n v="0"/>
    <n v="0"/>
    <n v="0"/>
    <n v="0"/>
    <n v="0"/>
    <x v="0"/>
    <n v="0"/>
    <n v="0"/>
    <x v="1"/>
  </r>
  <r>
    <n v="300139"/>
    <s v="FOCO LUZ NEUTRAL 12V/3W"/>
    <x v="12"/>
    <s v="UN"/>
    <n v="14"/>
    <n v="8"/>
    <n v="2"/>
    <n v="0"/>
    <n v="0"/>
    <n v="0"/>
    <n v="0"/>
    <n v="0"/>
    <n v="0"/>
    <n v="0"/>
    <n v="0"/>
    <n v="0"/>
    <x v="0"/>
    <n v="0"/>
    <n v="0"/>
    <x v="1"/>
  </r>
  <r>
    <n v="300140"/>
    <s v="FOCO DE DIRECCIONAL 12V/10W"/>
    <x v="12"/>
    <s v="UN"/>
    <n v="7"/>
    <n v="50"/>
    <n v="2"/>
    <n v="0"/>
    <n v="0"/>
    <n v="0"/>
    <n v="0"/>
    <n v="0"/>
    <n v="0"/>
    <n v="0"/>
    <n v="0"/>
    <n v="0"/>
    <x v="0"/>
    <n v="0"/>
    <n v="0"/>
    <x v="1"/>
  </r>
  <r>
    <n v="300141"/>
    <s v="CONJUNTO VELOCIMETRO"/>
    <x v="7"/>
    <s v="UN"/>
    <n v="6"/>
    <n v="6"/>
    <n v="7"/>
    <n v="0"/>
    <n v="0"/>
    <n v="0"/>
    <n v="0"/>
    <n v="6"/>
    <n v="0"/>
    <n v="0"/>
    <n v="6"/>
    <n v="2"/>
    <x v="0"/>
    <n v="105"/>
    <n v="17.5"/>
    <x v="2"/>
  </r>
  <r>
    <n v="300142"/>
    <s v="DISCO DE FRENO"/>
    <x v="4"/>
    <s v="UN"/>
    <n v="10"/>
    <n v="20"/>
    <n v="7"/>
    <n v="0"/>
    <n v="0"/>
    <n v="0"/>
    <n v="8"/>
    <n v="16"/>
    <n v="0"/>
    <n v="0"/>
    <n v="0"/>
    <n v="0"/>
    <x v="1"/>
    <n v="0"/>
    <n v="0"/>
    <x v="1"/>
  </r>
  <r>
    <n v="300143"/>
    <s v="RECTIFICADOR/REGULADOR DE CORR"/>
    <x v="7"/>
    <s v="UN"/>
    <n v="17"/>
    <n v="47"/>
    <n v="5"/>
    <n v="0"/>
    <n v="0"/>
    <n v="6"/>
    <n v="0"/>
    <n v="0"/>
    <n v="0"/>
    <n v="0"/>
    <n v="0"/>
    <n v="0"/>
    <x v="0"/>
    <n v="0"/>
    <n v="0"/>
    <x v="1"/>
  </r>
  <r>
    <n v="300144"/>
    <s v="ENGRANE DE TRACCION (PIÑON)"/>
    <x v="11"/>
    <s v="UN"/>
    <n v="5"/>
    <n v="5"/>
    <n v="2"/>
    <n v="0"/>
    <n v="0"/>
    <n v="0"/>
    <n v="0"/>
    <n v="0"/>
    <n v="0"/>
    <n v="0"/>
    <n v="0"/>
    <n v="0"/>
    <x v="0"/>
    <n v="0"/>
    <n v="0"/>
    <x v="1"/>
  </r>
  <r>
    <n v="300145"/>
    <s v="RIN RUEDA DELANTERA (AMARILLO)"/>
    <x v="2"/>
    <s v="UN"/>
    <n v="27"/>
    <n v="35"/>
    <n v="3"/>
    <n v="0"/>
    <n v="0"/>
    <n v="9"/>
    <n v="0"/>
    <n v="0"/>
    <n v="10"/>
    <n v="0"/>
    <n v="0"/>
    <n v="3.3333333333333335"/>
    <x v="1"/>
    <n v="26.999999999999996"/>
    <n v="0.99999999999999989"/>
    <x v="3"/>
  </r>
  <r>
    <n v="300146"/>
    <s v="ELEMENTO DEL FILTRO DE AIRE"/>
    <x v="10"/>
    <s v="UN"/>
    <n v="22"/>
    <n v="17"/>
    <n v="8"/>
    <n v="18"/>
    <n v="0"/>
    <n v="36"/>
    <n v="19"/>
    <n v="0"/>
    <n v="0"/>
    <n v="0"/>
    <n v="0"/>
    <n v="0"/>
    <x v="2"/>
    <n v="0"/>
    <n v="0"/>
    <x v="1"/>
  </r>
  <r>
    <n v="300147"/>
    <s v="SENSOR DE COMBUSTIBLE"/>
    <x v="10"/>
    <s v="UN"/>
    <n v="27"/>
    <n v="47"/>
    <n v="3"/>
    <n v="0"/>
    <n v="9"/>
    <n v="0"/>
    <n v="14"/>
    <n v="0"/>
    <n v="0"/>
    <n v="17"/>
    <n v="0"/>
    <n v="5.666666666666667"/>
    <x v="1"/>
    <n v="15.882352941176471"/>
    <n v="0.58823529411764708"/>
    <x v="3"/>
  </r>
  <r>
    <n v="300148"/>
    <s v="TAPABARRO TRASERO"/>
    <x v="0"/>
    <s v="UN"/>
    <n v="22"/>
    <n v="13"/>
    <n v="4"/>
    <n v="0"/>
    <n v="0"/>
    <n v="0"/>
    <n v="13"/>
    <n v="0"/>
    <n v="7"/>
    <n v="0"/>
    <n v="19"/>
    <n v="8.6666666666666661"/>
    <x v="2"/>
    <n v="13.846153846153847"/>
    <n v="0.62937062937062938"/>
    <x v="3"/>
  </r>
  <r>
    <n v="300149"/>
    <s v="ASIENTO DOBLE/PLATA/."/>
    <x v="6"/>
    <s v="UN"/>
    <n v="30"/>
    <n v="26"/>
    <n v="10"/>
    <n v="0"/>
    <n v="0"/>
    <n v="0"/>
    <n v="0"/>
    <n v="0"/>
    <n v="19"/>
    <n v="16"/>
    <n v="0"/>
    <n v="11.666666666666666"/>
    <x v="1"/>
    <n v="25.714285714285715"/>
    <n v="0.85714285714285721"/>
    <x v="3"/>
  </r>
  <r>
    <n v="300150"/>
    <s v="ENGRANE ACTUADOR ARRANQUE DE P"/>
    <x v="6"/>
    <s v="UN"/>
    <n v="20"/>
    <n v="18"/>
    <n v="5"/>
    <n v="0"/>
    <n v="17"/>
    <n v="0"/>
    <n v="10"/>
    <n v="0"/>
    <n v="0"/>
    <n v="0"/>
    <n v="0"/>
    <n v="0"/>
    <x v="0"/>
    <n v="0"/>
    <n v="0"/>
    <x v="1"/>
  </r>
  <r>
    <n v="300151"/>
    <s v="RELE DE DIRECCIONALES"/>
    <x v="7"/>
    <s v="UN"/>
    <n v="30"/>
    <n v="23"/>
    <n v="2"/>
    <n v="0"/>
    <n v="13"/>
    <n v="0"/>
    <n v="0"/>
    <n v="0"/>
    <n v="0"/>
    <n v="0"/>
    <n v="13"/>
    <n v="4.333333333333333"/>
    <x v="1"/>
    <n v="13.846153846153847"/>
    <n v="0.46153846153846156"/>
    <x v="1"/>
  </r>
  <r>
    <n v="300152"/>
    <s v="CLAXON"/>
    <x v="7"/>
    <s v="UN"/>
    <n v="11"/>
    <n v="18"/>
    <n v="10"/>
    <n v="0"/>
    <n v="0"/>
    <n v="0"/>
    <n v="0"/>
    <n v="0"/>
    <n v="12"/>
    <n v="13"/>
    <n v="18"/>
    <n v="14.333333333333334"/>
    <x v="2"/>
    <n v="20.930232558139537"/>
    <n v="1.9027484143763216"/>
    <x v="0"/>
  </r>
  <r>
    <n v="300153"/>
    <s v="ALTERNADOR / ESTATOR"/>
    <x v="7"/>
    <s v="UN"/>
    <n v="7"/>
    <n v="47"/>
    <n v="4"/>
    <n v="0"/>
    <n v="0"/>
    <n v="7"/>
    <n v="0"/>
    <n v="0"/>
    <n v="0"/>
    <n v="0"/>
    <n v="5"/>
    <n v="1.6666666666666667"/>
    <x v="0"/>
    <n v="72"/>
    <n v="10.285714285714286"/>
    <x v="2"/>
  </r>
  <r>
    <n v="300154"/>
    <s v="CUBIERTA DECORATIV/AMARI/."/>
    <x v="0"/>
    <s v="UN"/>
    <n v="24"/>
    <n v="49"/>
    <n v="4"/>
    <n v="9"/>
    <n v="8"/>
    <n v="0"/>
    <n v="0"/>
    <n v="0"/>
    <n v="11"/>
    <n v="12"/>
    <n v="0"/>
    <n v="7.666666666666667"/>
    <x v="2"/>
    <n v="15.652173913043478"/>
    <n v="0.65217391304347827"/>
    <x v="3"/>
  </r>
  <r>
    <n v="300155"/>
    <s v="FUSIBLE"/>
    <x v="7"/>
    <s v="UN"/>
    <n v="13"/>
    <n v="25"/>
    <n v="5"/>
    <n v="9"/>
    <n v="12"/>
    <n v="0"/>
    <n v="0"/>
    <n v="0"/>
    <n v="0"/>
    <n v="0"/>
    <n v="8"/>
    <n v="2.6666666666666665"/>
    <x v="1"/>
    <n v="56.25"/>
    <n v="4.3269230769230766"/>
    <x v="2"/>
  </r>
  <r>
    <n v="300156"/>
    <s v="PORTA FUSIBLE"/>
    <x v="7"/>
    <s v="UN"/>
    <n v="19"/>
    <n v="28"/>
    <n v="8"/>
    <n v="0"/>
    <n v="0"/>
    <n v="10"/>
    <n v="0"/>
    <n v="13"/>
    <n v="16"/>
    <n v="0"/>
    <n v="0"/>
    <n v="5.333333333333333"/>
    <x v="1"/>
    <n v="45"/>
    <n v="2.3684210526315788"/>
    <x v="2"/>
  </r>
  <r>
    <n v="300157"/>
    <s v="PALANCA IZQUIERDA DE EMBRAGUE"/>
    <x v="9"/>
    <s v="UN"/>
    <n v="19"/>
    <n v="8"/>
    <n v="2"/>
    <n v="0"/>
    <n v="27"/>
    <n v="0"/>
    <n v="0"/>
    <n v="0"/>
    <n v="0"/>
    <n v="0"/>
    <n v="0"/>
    <n v="0"/>
    <x v="1"/>
    <n v="0"/>
    <n v="0"/>
    <x v="1"/>
  </r>
  <r>
    <n v="300158"/>
    <s v="O-RING,27.4*2.4"/>
    <x v="11"/>
    <s v="UN"/>
    <n v="24"/>
    <n v="41"/>
    <n v="8"/>
    <n v="0"/>
    <n v="0"/>
    <n v="0"/>
    <n v="16"/>
    <n v="0"/>
    <n v="23"/>
    <n v="0"/>
    <n v="10"/>
    <n v="11"/>
    <x v="2"/>
    <n v="21.81818181818182"/>
    <n v="0.90909090909090917"/>
    <x v="3"/>
  </r>
  <r>
    <n v="300159"/>
    <s v="PEDAL DE FRENO"/>
    <x v="3"/>
    <s v="UN"/>
    <n v="30"/>
    <n v="5"/>
    <n v="0"/>
    <n v="33"/>
    <n v="0"/>
    <n v="5"/>
    <n v="0"/>
    <n v="20"/>
    <n v="0"/>
    <n v="0"/>
    <n v="10"/>
    <n v="3.3333333333333335"/>
    <x v="2"/>
    <n v="0"/>
    <n v="0"/>
    <x v="1"/>
  </r>
  <r>
    <n v="300160"/>
    <s v="CLAXON"/>
    <x v="7"/>
    <s v="UN"/>
    <n v="15"/>
    <n v="23"/>
    <n v="10"/>
    <n v="0"/>
    <n v="0"/>
    <n v="0"/>
    <n v="0"/>
    <n v="21"/>
    <n v="0"/>
    <n v="14"/>
    <n v="0"/>
    <n v="4.666666666666667"/>
    <x v="0"/>
    <n v="64.285714285714278"/>
    <n v="4.2857142857142856"/>
    <x v="2"/>
  </r>
  <r>
    <n v="300161"/>
    <s v="SEGURO DE PIN DE PISTON"/>
    <x v="11"/>
    <s v="UN"/>
    <n v="30"/>
    <n v="45"/>
    <n v="8"/>
    <n v="0"/>
    <n v="0"/>
    <n v="0"/>
    <n v="20"/>
    <n v="0"/>
    <n v="0"/>
    <n v="0"/>
    <n v="0"/>
    <n v="0"/>
    <x v="1"/>
    <n v="0"/>
    <n v="0"/>
    <x v="1"/>
  </r>
  <r>
    <n v="300162"/>
    <s v="CUÑA 25*14*4"/>
    <x v="11"/>
    <s v="UN"/>
    <n v="10"/>
    <n v="43"/>
    <n v="0"/>
    <n v="13"/>
    <n v="0"/>
    <n v="0"/>
    <n v="65"/>
    <n v="9"/>
    <n v="0"/>
    <n v="0"/>
    <n v="0"/>
    <n v="0"/>
    <x v="2"/>
    <n v="0"/>
    <n v="0"/>
    <x v="1"/>
  </r>
  <r>
    <n v="300163"/>
    <s v="PIN DE SUJECION 10*16"/>
    <x v="11"/>
    <s v="UN"/>
    <n v="7"/>
    <n v="28"/>
    <n v="8"/>
    <n v="0"/>
    <n v="0"/>
    <n v="17"/>
    <n v="0"/>
    <n v="0"/>
    <n v="0"/>
    <n v="20"/>
    <n v="8"/>
    <n v="9.3333333333333339"/>
    <x v="1"/>
    <n v="25.714285714285712"/>
    <n v="3.6734693877551017"/>
    <x v="2"/>
  </r>
  <r>
    <n v="300164"/>
    <s v="EMPAQUETADURA DE CILINDRO"/>
    <x v="11"/>
    <s v="UN"/>
    <n v="24"/>
    <n v="33"/>
    <n v="8"/>
    <n v="0"/>
    <n v="0"/>
    <n v="0"/>
    <n v="0"/>
    <n v="5"/>
    <n v="0"/>
    <n v="0"/>
    <n v="0"/>
    <n v="0"/>
    <x v="0"/>
    <n v="0"/>
    <n v="0"/>
    <x v="1"/>
  </r>
  <r>
    <n v="300165"/>
    <s v="CILINDRO"/>
    <x v="11"/>
    <s v="UN"/>
    <n v="6"/>
    <n v="35"/>
    <n v="2"/>
    <n v="0"/>
    <n v="14"/>
    <n v="20"/>
    <n v="0"/>
    <n v="10"/>
    <n v="0"/>
    <n v="0"/>
    <n v="0"/>
    <n v="0"/>
    <x v="1"/>
    <n v="0"/>
    <n v="0"/>
    <x v="1"/>
  </r>
  <r>
    <n v="300166"/>
    <s v="PISTON"/>
    <x v="11"/>
    <s v="UN"/>
    <n v="21"/>
    <n v="21"/>
    <n v="3"/>
    <n v="11"/>
    <n v="0"/>
    <n v="49"/>
    <n v="6"/>
    <n v="0"/>
    <n v="0"/>
    <n v="0"/>
    <n v="0"/>
    <n v="0"/>
    <x v="2"/>
    <n v="0"/>
    <n v="0"/>
    <x v="1"/>
  </r>
  <r>
    <n v="300167"/>
    <s v="PIN DE PISTON"/>
    <x v="11"/>
    <s v="UN"/>
    <n v="27"/>
    <n v="14"/>
    <n v="8"/>
    <n v="5"/>
    <n v="17"/>
    <n v="26"/>
    <n v="0"/>
    <n v="0"/>
    <n v="0"/>
    <n v="0"/>
    <n v="10"/>
    <n v="3.3333333333333335"/>
    <x v="2"/>
    <n v="72"/>
    <n v="2.6666666666666665"/>
    <x v="2"/>
  </r>
  <r>
    <n v="300168"/>
    <s v="CUBIERTA TRASERA PLATA"/>
    <x v="0"/>
    <s v="UN"/>
    <n v="9"/>
    <n v="11"/>
    <n v="1"/>
    <n v="0"/>
    <n v="0"/>
    <n v="0"/>
    <n v="0"/>
    <n v="13"/>
    <n v="0"/>
    <n v="0"/>
    <n v="0"/>
    <n v="0"/>
    <x v="1"/>
    <n v="0"/>
    <n v="0"/>
    <x v="1"/>
  </r>
  <r>
    <n v="300169"/>
    <s v="DISCO DE EMBRAGUE"/>
    <x v="4"/>
    <s v="UN"/>
    <n v="10"/>
    <n v="12"/>
    <n v="8"/>
    <n v="0"/>
    <n v="15"/>
    <n v="0"/>
    <n v="0"/>
    <n v="0"/>
    <n v="0"/>
    <n v="0"/>
    <n v="0"/>
    <n v="0"/>
    <x v="0"/>
    <n v="0"/>
    <n v="0"/>
    <x v="1"/>
  </r>
  <r>
    <n v="300170"/>
    <s v="ARO RUEDA TRASERA COMPLETO"/>
    <x v="2"/>
    <s v="UN"/>
    <n v="10"/>
    <n v="48"/>
    <n v="4"/>
    <n v="18"/>
    <n v="11"/>
    <n v="9"/>
    <n v="0"/>
    <n v="14"/>
    <n v="7"/>
    <n v="0"/>
    <n v="19"/>
    <n v="8.6666666666666661"/>
    <x v="2"/>
    <n v="13.846153846153847"/>
    <n v="1.3846153846153846"/>
    <x v="0"/>
  </r>
  <r>
    <n v="300171"/>
    <s v="PEDAL DE CAMBIOS"/>
    <x v="3"/>
    <s v="UN"/>
    <n v="8"/>
    <n v="31"/>
    <n v="2"/>
    <n v="0"/>
    <n v="0"/>
    <n v="0"/>
    <n v="8"/>
    <n v="0"/>
    <n v="0"/>
    <n v="0"/>
    <n v="0"/>
    <n v="0"/>
    <x v="1"/>
    <n v="0"/>
    <n v="0"/>
    <x v="1"/>
  </r>
  <r>
    <n v="300172"/>
    <s v="MEDIDOR DE ACEITE"/>
    <x v="11"/>
    <s v="UN"/>
    <n v="8"/>
    <n v="16"/>
    <n v="3"/>
    <n v="12"/>
    <n v="0"/>
    <n v="0"/>
    <n v="0"/>
    <n v="0"/>
    <n v="0"/>
    <n v="11"/>
    <n v="0"/>
    <n v="3.6666666666666665"/>
    <x v="1"/>
    <n v="24.545454545454547"/>
    <n v="3.0681818181818183"/>
    <x v="2"/>
  </r>
  <r>
    <n v="300173"/>
    <s v="PISTON"/>
    <x v="11"/>
    <s v="UN"/>
    <n v="6"/>
    <n v="35"/>
    <n v="5"/>
    <n v="0"/>
    <n v="0"/>
    <n v="28"/>
    <n v="0"/>
    <n v="11"/>
    <n v="8"/>
    <n v="0"/>
    <n v="15"/>
    <n v="7.666666666666667"/>
    <x v="2"/>
    <n v="19.565217391304348"/>
    <n v="3.2608695652173911"/>
    <x v="2"/>
  </r>
  <r>
    <n v="300174"/>
    <s v="PIN DE PISTON"/>
    <x v="11"/>
    <s v="UN"/>
    <n v="18"/>
    <n v="24"/>
    <n v="1"/>
    <n v="0"/>
    <n v="0"/>
    <n v="18"/>
    <n v="0"/>
    <n v="6"/>
    <n v="0"/>
    <n v="0"/>
    <n v="0"/>
    <n v="0"/>
    <x v="0"/>
    <n v="0"/>
    <n v="0"/>
    <x v="1"/>
  </r>
  <r>
    <n v="300175"/>
    <s v="JUEGO DE ANILLOS DE PISTON"/>
    <x v="11"/>
    <s v="UN"/>
    <n v="27"/>
    <n v="9"/>
    <n v="9"/>
    <n v="0"/>
    <n v="0"/>
    <n v="0"/>
    <n v="0"/>
    <n v="0"/>
    <n v="0"/>
    <n v="0"/>
    <n v="0"/>
    <n v="0"/>
    <x v="0"/>
    <n v="0"/>
    <n v="0"/>
    <x v="1"/>
  </r>
  <r>
    <n v="300176"/>
    <s v="BIELA"/>
    <x v="11"/>
    <s v="UN"/>
    <n v="11"/>
    <n v="19"/>
    <n v="6"/>
    <n v="0"/>
    <n v="0"/>
    <n v="0"/>
    <n v="0"/>
    <n v="0"/>
    <n v="14"/>
    <n v="0"/>
    <n v="15"/>
    <n v="9.6666666666666661"/>
    <x v="0"/>
    <n v="18.620689655172413"/>
    <n v="1.6927899686520376"/>
    <x v="0"/>
  </r>
  <r>
    <n v="300177"/>
    <s v="RODAJE RADIAL 63/28LUA"/>
    <x v="11"/>
    <s v="UN"/>
    <n v="6"/>
    <n v="6"/>
    <n v="9"/>
    <n v="0"/>
    <n v="0"/>
    <n v="0"/>
    <n v="0"/>
    <n v="0"/>
    <n v="0"/>
    <n v="0"/>
    <n v="0"/>
    <n v="0"/>
    <x v="0"/>
    <n v="0"/>
    <n v="0"/>
    <x v="1"/>
  </r>
  <r>
    <n v="300178"/>
    <s v="PIN DE CIGÜEÑAL"/>
    <x v="11"/>
    <s v="UN"/>
    <n v="18"/>
    <n v="49"/>
    <n v="6"/>
    <n v="0"/>
    <n v="0"/>
    <n v="0"/>
    <n v="16"/>
    <n v="0"/>
    <n v="0"/>
    <n v="10"/>
    <n v="0"/>
    <n v="3.3333333333333335"/>
    <x v="1"/>
    <n v="53.999999999999993"/>
    <n v="2.9999999999999996"/>
    <x v="2"/>
  </r>
  <r>
    <n v="300179"/>
    <s v="RODAJE DE BIELA"/>
    <x v="11"/>
    <s v="UN"/>
    <n v="16"/>
    <n v="25"/>
    <n v="8"/>
    <n v="14"/>
    <n v="0"/>
    <n v="10"/>
    <n v="0"/>
    <n v="0"/>
    <n v="0"/>
    <n v="0"/>
    <n v="11"/>
    <n v="3.6666666666666665"/>
    <x v="0"/>
    <n v="65.454545454545467"/>
    <n v="4.0909090909090917"/>
    <x v="2"/>
  </r>
  <r>
    <n v="300180"/>
    <s v="TAPON DE COMBUSTIBLE"/>
    <x v="0"/>
    <s v="UN"/>
    <n v="20"/>
    <n v="46"/>
    <n v="10"/>
    <n v="0"/>
    <n v="0"/>
    <n v="14"/>
    <n v="0"/>
    <n v="19"/>
    <n v="12"/>
    <n v="0"/>
    <n v="0"/>
    <n v="4"/>
    <x v="2"/>
    <n v="75"/>
    <n v="3.75"/>
    <x v="2"/>
  </r>
  <r>
    <n v="300181"/>
    <s v="LLAVE DE GASOLINA"/>
    <x v="10"/>
    <s v="UN"/>
    <n v="24"/>
    <n v="24"/>
    <n v="10"/>
    <n v="0"/>
    <n v="0"/>
    <n v="18"/>
    <n v="0"/>
    <n v="0"/>
    <n v="0"/>
    <n v="0"/>
    <n v="0"/>
    <n v="0"/>
    <x v="0"/>
    <n v="0"/>
    <n v="0"/>
    <x v="1"/>
  </r>
  <r>
    <n v="300182"/>
    <s v="CONJUNTO DE EMBRAGUE"/>
    <x v="4"/>
    <s v="UN"/>
    <n v="5"/>
    <n v="12"/>
    <n v="5"/>
    <n v="20"/>
    <n v="0"/>
    <n v="0"/>
    <n v="0"/>
    <n v="0"/>
    <n v="23"/>
    <n v="17"/>
    <n v="0"/>
    <n v="13.333333333333334"/>
    <x v="1"/>
    <n v="11.25"/>
    <n v="2.25"/>
    <x v="2"/>
  </r>
  <r>
    <n v="300183"/>
    <s v="ENGRANE DE BANDA DE EMBRAGUE"/>
    <x v="1"/>
    <s v="UN"/>
    <n v="12"/>
    <n v="37"/>
    <n v="0"/>
    <n v="0"/>
    <n v="16"/>
    <n v="20"/>
    <n v="0"/>
    <n v="0"/>
    <n v="11"/>
    <n v="13"/>
    <n v="0"/>
    <n v="8"/>
    <x v="2"/>
    <n v="0"/>
    <n v="0"/>
    <x v="1"/>
  </r>
  <r>
    <n v="300184"/>
    <s v="CONJUNTO VELOCIMETRO"/>
    <x v="7"/>
    <s v="UN"/>
    <n v="8"/>
    <n v="20"/>
    <n v="2"/>
    <n v="0"/>
    <n v="0"/>
    <n v="9"/>
    <n v="0"/>
    <n v="0"/>
    <n v="0"/>
    <n v="0"/>
    <n v="5"/>
    <n v="1.6666666666666667"/>
    <x v="1"/>
    <n v="36"/>
    <n v="4.5"/>
    <x v="2"/>
  </r>
  <r>
    <n v="300185"/>
    <s v="RETEN DE ACEITE AMORTIGUADOR D"/>
    <x v="13"/>
    <s v="UN"/>
    <n v="26"/>
    <n v="27"/>
    <n v="10"/>
    <n v="0"/>
    <n v="11"/>
    <n v="0"/>
    <n v="0"/>
    <n v="6"/>
    <n v="19"/>
    <n v="0"/>
    <n v="0"/>
    <n v="6.333333333333333"/>
    <x v="2"/>
    <n v="47.368421052631582"/>
    <n v="1.8218623481781377"/>
    <x v="0"/>
  </r>
  <r>
    <n v="300186"/>
    <s v="CONJUNTO DE CIGÜEÑAL"/>
    <x v="11"/>
    <s v="UN"/>
    <n v="11"/>
    <n v="22"/>
    <n v="9"/>
    <n v="0"/>
    <n v="0"/>
    <n v="0"/>
    <n v="0"/>
    <n v="13"/>
    <n v="6"/>
    <n v="15"/>
    <n v="0"/>
    <n v="7"/>
    <x v="2"/>
    <n v="38.571428571428577"/>
    <n v="3.506493506493507"/>
    <x v="2"/>
  </r>
  <r>
    <n v="300187"/>
    <s v="FARO TRASERO"/>
    <x v="12"/>
    <s v="UN"/>
    <n v="17"/>
    <n v="8"/>
    <n v="4"/>
    <n v="7"/>
    <n v="0"/>
    <n v="0"/>
    <n v="0"/>
    <n v="0"/>
    <n v="0"/>
    <n v="0"/>
    <n v="0"/>
    <n v="0"/>
    <x v="0"/>
    <n v="0"/>
    <n v="0"/>
    <x v="1"/>
  </r>
  <r>
    <n v="300188"/>
    <s v="PUÑO ACELERADOR"/>
    <x v="1"/>
    <s v="UN"/>
    <n v="14"/>
    <n v="43"/>
    <n v="10"/>
    <n v="0"/>
    <n v="0"/>
    <n v="0"/>
    <n v="0"/>
    <n v="0"/>
    <n v="0"/>
    <n v="0"/>
    <n v="0"/>
    <n v="0"/>
    <x v="1"/>
    <n v="0"/>
    <n v="0"/>
    <x v="1"/>
  </r>
  <r>
    <n v="300189"/>
    <s v="TAMBOR DE EMBRAGUE"/>
    <x v="4"/>
    <s v="UN"/>
    <n v="23"/>
    <n v="18"/>
    <n v="6"/>
    <n v="0"/>
    <n v="0"/>
    <n v="0"/>
    <n v="0"/>
    <n v="0"/>
    <n v="0"/>
    <n v="0"/>
    <n v="13"/>
    <n v="4.333333333333333"/>
    <x v="2"/>
    <n v="41.538461538461547"/>
    <n v="1.8060200668896325"/>
    <x v="0"/>
  </r>
  <r>
    <n v="300190"/>
    <s v="CONTRAPESO DE EMBRAGUE"/>
    <x v="4"/>
    <s v="UN"/>
    <n v="7"/>
    <n v="19"/>
    <n v="1"/>
    <n v="0"/>
    <n v="0"/>
    <n v="0"/>
    <n v="0"/>
    <n v="0"/>
    <n v="0"/>
    <n v="20"/>
    <n v="12"/>
    <n v="10.666666666666666"/>
    <x v="2"/>
    <n v="2.8125"/>
    <n v="0.4017857142857143"/>
    <x v="1"/>
  </r>
  <r>
    <n v="300191"/>
    <s v="JUEGO COMPLETO DE DISCO DE ARR"/>
    <x v="7"/>
    <s v="UN"/>
    <n v="28"/>
    <n v="30"/>
    <n v="10"/>
    <n v="9"/>
    <n v="0"/>
    <n v="0"/>
    <n v="0"/>
    <n v="13"/>
    <n v="0"/>
    <n v="18"/>
    <n v="0"/>
    <n v="6"/>
    <x v="2"/>
    <n v="50"/>
    <n v="1.7857142857142858"/>
    <x v="0"/>
  </r>
  <r>
    <n v="300192"/>
    <s v="TAPABARRO INTERNO DEL AMARILLO"/>
    <x v="0"/>
    <s v="UN"/>
    <n v="29"/>
    <n v="8"/>
    <n v="6"/>
    <n v="0"/>
    <n v="0"/>
    <n v="0"/>
    <n v="0"/>
    <n v="0"/>
    <n v="0"/>
    <n v="0"/>
    <n v="0"/>
    <n v="0"/>
    <x v="0"/>
    <n v="0"/>
    <n v="0"/>
    <x v="1"/>
  </r>
  <r>
    <n v="300193"/>
    <s v="ASIENTO DOBLE"/>
    <x v="6"/>
    <s v="UN"/>
    <n v="24"/>
    <n v="23"/>
    <n v="8"/>
    <n v="0"/>
    <n v="0"/>
    <n v="0"/>
    <n v="0"/>
    <n v="0"/>
    <n v="5"/>
    <n v="0"/>
    <n v="0"/>
    <n v="1.6666666666666667"/>
    <x v="0"/>
    <n v="144"/>
    <n v="6"/>
    <x v="2"/>
  </r>
  <r>
    <n v="300194"/>
    <s v="RIN RUEDA TRASERA (AMARILLO)"/>
    <x v="2"/>
    <s v="UN"/>
    <n v="11"/>
    <n v="44"/>
    <n v="0"/>
    <n v="16"/>
    <n v="18"/>
    <n v="0"/>
    <n v="0"/>
    <n v="20"/>
    <n v="19"/>
    <n v="0"/>
    <n v="20"/>
    <n v="13"/>
    <x v="2"/>
    <n v="0"/>
    <n v="0"/>
    <x v="1"/>
  </r>
  <r>
    <n v="300195"/>
    <s v="ASIENTO DOBLE PLATA NEGRO"/>
    <x v="6"/>
    <s v="UN"/>
    <n v="24"/>
    <n v="47"/>
    <n v="7"/>
    <n v="20"/>
    <n v="0"/>
    <n v="10"/>
    <n v="0"/>
    <n v="17"/>
    <n v="0"/>
    <n v="18"/>
    <n v="0"/>
    <n v="6"/>
    <x v="2"/>
    <n v="35"/>
    <n v="1.4583333333333333"/>
    <x v="0"/>
  </r>
  <r>
    <n v="300196"/>
    <s v="CUBIERTA MANDO FRONTAL NEGRO"/>
    <x v="0"/>
    <s v="UN"/>
    <n v="24"/>
    <n v="48"/>
    <n v="2"/>
    <n v="0"/>
    <n v="0"/>
    <n v="0"/>
    <n v="0"/>
    <n v="18"/>
    <n v="0"/>
    <n v="0"/>
    <n v="14"/>
    <n v="4.666666666666667"/>
    <x v="1"/>
    <n v="12.857142857142856"/>
    <n v="0.5357142857142857"/>
    <x v="3"/>
  </r>
  <r>
    <n v="300197"/>
    <s v="CONJ. ENCENDIDO E INTER IZQ"/>
    <x v="9"/>
    <s v="UN"/>
    <n v="25"/>
    <n v="47"/>
    <n v="6"/>
    <n v="0"/>
    <n v="0"/>
    <n v="19"/>
    <n v="18"/>
    <n v="0"/>
    <n v="19"/>
    <n v="0"/>
    <n v="0"/>
    <n v="6.333333333333333"/>
    <x v="0"/>
    <n v="28.421052631578949"/>
    <n v="1.1368421052631579"/>
    <x v="0"/>
  </r>
  <r>
    <n v="300198"/>
    <s v="CONJ. ENCENDIDO E INTER DER"/>
    <x v="9"/>
    <s v="UN"/>
    <n v="23"/>
    <n v="10"/>
    <n v="10"/>
    <n v="0"/>
    <n v="0"/>
    <n v="0"/>
    <n v="16"/>
    <n v="0"/>
    <n v="0"/>
    <n v="0"/>
    <n v="0"/>
    <n v="0"/>
    <x v="0"/>
    <n v="0"/>
    <n v="0"/>
    <x v="1"/>
  </r>
  <r>
    <n v="300199"/>
    <s v="DAMPER/CORONA DE TRACCION"/>
    <x v="1"/>
    <s v="UN"/>
    <n v="6"/>
    <n v="9"/>
    <n v="3"/>
    <n v="0"/>
    <n v="11"/>
    <n v="0"/>
    <n v="18"/>
    <n v="0"/>
    <n v="29"/>
    <n v="0"/>
    <n v="0"/>
    <n v="9.6666666666666661"/>
    <x v="0"/>
    <n v="9.3103448275862064"/>
    <n v="1.5517241379310345"/>
    <x v="0"/>
  </r>
  <r>
    <n v="300200"/>
    <s v="CAJA DE VELOCIMETRO ROJO"/>
    <x v="2"/>
    <s v="UN"/>
    <n v="12"/>
    <n v="7"/>
    <n v="8"/>
    <n v="0"/>
    <n v="20"/>
    <n v="0"/>
    <n v="16"/>
    <n v="0"/>
    <n v="0"/>
    <n v="0"/>
    <n v="0"/>
    <n v="0"/>
    <x v="1"/>
    <n v="0"/>
    <n v="0"/>
    <x v="1"/>
  </r>
  <r>
    <n v="300201"/>
    <s v="EMPAQUETADURA CUBIERTA IZQ"/>
    <x v="11"/>
    <s v="UN"/>
    <n v="20"/>
    <n v="32"/>
    <n v="10"/>
    <n v="11"/>
    <n v="0"/>
    <n v="0"/>
    <n v="0"/>
    <n v="0"/>
    <n v="0"/>
    <n v="0"/>
    <n v="13"/>
    <n v="4.333333333333333"/>
    <x v="0"/>
    <n v="69.230769230769241"/>
    <n v="3.4615384615384621"/>
    <x v="2"/>
  </r>
  <r>
    <n v="300202"/>
    <s v="CILINDRO"/>
    <x v="11"/>
    <s v="UN"/>
    <n v="5"/>
    <n v="48"/>
    <n v="3"/>
    <n v="0"/>
    <n v="0"/>
    <n v="0"/>
    <n v="12"/>
    <n v="0"/>
    <n v="15"/>
    <n v="15"/>
    <n v="0"/>
    <n v="10"/>
    <x v="2"/>
    <n v="9"/>
    <n v="1.8"/>
    <x v="0"/>
  </r>
  <r>
    <n v="300203"/>
    <s v="EJE MARTILLO IMPULSOR DE VAL"/>
    <x v="11"/>
    <s v="UN"/>
    <n v="12"/>
    <n v="35"/>
    <n v="4"/>
    <n v="0"/>
    <n v="0"/>
    <n v="5"/>
    <n v="8"/>
    <n v="27"/>
    <n v="0"/>
    <n v="0"/>
    <n v="0"/>
    <n v="0"/>
    <x v="1"/>
    <n v="0"/>
    <n v="0"/>
    <x v="1"/>
  </r>
  <r>
    <n v="300204"/>
    <s v="TAMBOR DE EMBRAGUE"/>
    <x v="4"/>
    <s v="UN"/>
    <n v="18"/>
    <n v="28"/>
    <n v="9"/>
    <n v="0"/>
    <n v="0"/>
    <n v="0"/>
    <n v="0"/>
    <n v="18"/>
    <n v="0"/>
    <n v="10"/>
    <n v="5"/>
    <n v="5"/>
    <x v="1"/>
    <n v="54"/>
    <n v="3"/>
    <x v="2"/>
  </r>
  <r>
    <n v="300205"/>
    <s v="ACCIONADOR DE EMBRAGUE"/>
    <x v="11"/>
    <s v="UN"/>
    <n v="23"/>
    <n v="42"/>
    <n v="4"/>
    <n v="5"/>
    <n v="0"/>
    <n v="41"/>
    <n v="0"/>
    <n v="0"/>
    <n v="15"/>
    <n v="0"/>
    <n v="0"/>
    <n v="5"/>
    <x v="2"/>
    <n v="24"/>
    <n v="1.0434782608695652"/>
    <x v="0"/>
  </r>
  <r>
    <n v="300206"/>
    <s v="CADENA DE CAMARA"/>
    <x v="11"/>
    <s v="UN"/>
    <n v="20"/>
    <n v="12"/>
    <n v="3"/>
    <n v="16"/>
    <n v="0"/>
    <n v="0"/>
    <n v="0"/>
    <n v="6"/>
    <n v="0"/>
    <n v="0"/>
    <n v="21"/>
    <n v="7"/>
    <x v="1"/>
    <n v="12.857142857142856"/>
    <n v="0.64285714285714279"/>
    <x v="3"/>
  </r>
  <r>
    <n v="300207"/>
    <s v="IMPULSOR DE TENSOR DE CADENA"/>
    <x v="11"/>
    <s v="UN"/>
    <n v="22"/>
    <n v="17"/>
    <n v="10"/>
    <n v="0"/>
    <n v="0"/>
    <n v="5"/>
    <n v="11"/>
    <n v="0"/>
    <n v="13"/>
    <n v="10"/>
    <n v="11"/>
    <n v="11.333333333333334"/>
    <x v="2"/>
    <n v="26.470588235294116"/>
    <n v="1.2032085561497325"/>
    <x v="0"/>
  </r>
  <r>
    <n v="300208"/>
    <s v="TAPABARRO DEL BLANCO"/>
    <x v="0"/>
    <s v="UN"/>
    <n v="14"/>
    <n v="8"/>
    <n v="6"/>
    <n v="0"/>
    <n v="0"/>
    <n v="0"/>
    <n v="0"/>
    <n v="0"/>
    <n v="8"/>
    <n v="0"/>
    <n v="0"/>
    <n v="2.6666666666666665"/>
    <x v="1"/>
    <n v="67.5"/>
    <n v="4.8214285714285712"/>
    <x v="2"/>
  </r>
  <r>
    <n v="300209"/>
    <s v="INTERRUPTOR DE ENCENDIDO"/>
    <x v="7"/>
    <s v="UN"/>
    <n v="13"/>
    <n v="17"/>
    <n v="10"/>
    <n v="0"/>
    <n v="0"/>
    <n v="0"/>
    <n v="0"/>
    <n v="0"/>
    <n v="10"/>
    <n v="0"/>
    <n v="0"/>
    <n v="3.3333333333333335"/>
    <x v="0"/>
    <n v="90"/>
    <n v="6.9230769230769234"/>
    <x v="2"/>
  </r>
  <r>
    <n v="300210"/>
    <s v="CATALINA"/>
    <x v="2"/>
    <s v="UN"/>
    <n v="23"/>
    <n v="15"/>
    <n v="9"/>
    <n v="0"/>
    <n v="0"/>
    <n v="0"/>
    <n v="0"/>
    <n v="0"/>
    <n v="0"/>
    <n v="0"/>
    <n v="0"/>
    <n v="0"/>
    <x v="2"/>
    <n v="0"/>
    <n v="0"/>
    <x v="1"/>
  </r>
  <r>
    <n v="300211"/>
    <s v="TAPABARRO DEL ROJO"/>
    <x v="0"/>
    <s v="UN"/>
    <n v="8"/>
    <n v="25"/>
    <n v="8"/>
    <n v="0"/>
    <n v="0"/>
    <n v="0"/>
    <n v="0"/>
    <n v="9"/>
    <n v="8"/>
    <n v="0"/>
    <n v="12"/>
    <n v="6.666666666666667"/>
    <x v="1"/>
    <n v="36"/>
    <n v="4.5"/>
    <x v="2"/>
  </r>
  <r>
    <n v="300212"/>
    <s v="LLANTA DEL / TRAS 5.12 / R13"/>
    <x v="1"/>
    <s v="UN"/>
    <n v="16"/>
    <n v="30"/>
    <n v="9"/>
    <n v="0"/>
    <n v="18"/>
    <n v="0"/>
    <n v="0"/>
    <n v="0"/>
    <n v="0"/>
    <n v="0"/>
    <n v="0"/>
    <n v="0"/>
    <x v="0"/>
    <n v="0"/>
    <n v="0"/>
    <x v="1"/>
  </r>
  <r>
    <n v="300213"/>
    <s v="CUBIERTA DE TIMON IZQ"/>
    <x v="0"/>
    <s v="UN"/>
    <n v="12"/>
    <n v="17"/>
    <n v="8"/>
    <n v="0"/>
    <n v="0"/>
    <n v="13"/>
    <n v="15"/>
    <n v="0"/>
    <n v="18"/>
    <n v="0"/>
    <n v="0"/>
    <n v="6"/>
    <x v="2"/>
    <n v="40"/>
    <n v="3.3333333333333335"/>
    <x v="2"/>
  </r>
  <r>
    <n v="300214"/>
    <s v="CUBIERTA DE TIMON DER"/>
    <x v="0"/>
    <s v="UN"/>
    <n v="23"/>
    <n v="47"/>
    <n v="6"/>
    <n v="9"/>
    <n v="19"/>
    <n v="9"/>
    <n v="18"/>
    <n v="12"/>
    <n v="14"/>
    <n v="14"/>
    <n v="0"/>
    <n v="9.3333333333333339"/>
    <x v="2"/>
    <n v="19.285714285714285"/>
    <n v="0.83850931677018625"/>
    <x v="3"/>
  </r>
  <r>
    <n v="300215"/>
    <s v="CUBIERTA CILINDRO MAESTRO"/>
    <x v="0"/>
    <s v="UN"/>
    <n v="8"/>
    <n v="32"/>
    <n v="10"/>
    <n v="9"/>
    <n v="0"/>
    <n v="14"/>
    <n v="0"/>
    <n v="0"/>
    <n v="13"/>
    <n v="7"/>
    <n v="0"/>
    <n v="6.666666666666667"/>
    <x v="1"/>
    <n v="45"/>
    <n v="5.625"/>
    <x v="2"/>
  </r>
  <r>
    <n v="300216"/>
    <s v="RIN TRASERO/AZUL/."/>
    <x v="2"/>
    <s v="UN"/>
    <n v="25"/>
    <n v="6"/>
    <n v="5"/>
    <n v="0"/>
    <n v="0"/>
    <n v="0"/>
    <n v="0"/>
    <n v="0"/>
    <n v="5"/>
    <n v="0"/>
    <n v="0"/>
    <n v="1.6666666666666667"/>
    <x v="0"/>
    <n v="90"/>
    <n v="3.6"/>
    <x v="2"/>
  </r>
  <r>
    <n v="300217"/>
    <s v="RETROVISOR DERECHO/NEGRO/."/>
    <x v="0"/>
    <s v="UN"/>
    <n v="21"/>
    <n v="35"/>
    <n v="8"/>
    <n v="0"/>
    <n v="6"/>
    <n v="0"/>
    <n v="0"/>
    <n v="0"/>
    <n v="0"/>
    <n v="0"/>
    <n v="0"/>
    <n v="0"/>
    <x v="0"/>
    <n v="0"/>
    <n v="0"/>
    <x v="1"/>
  </r>
  <r>
    <n v="300218"/>
    <s v="RETROVISOR IZQUIER/NEGRO/."/>
    <x v="0"/>
    <s v="UN"/>
    <n v="18"/>
    <n v="24"/>
    <n v="0"/>
    <n v="0"/>
    <n v="0"/>
    <n v="25"/>
    <n v="0"/>
    <n v="10"/>
    <n v="0"/>
    <n v="0"/>
    <n v="16"/>
    <n v="5.333333333333333"/>
    <x v="1"/>
    <n v="0"/>
    <n v="0"/>
    <x v="1"/>
  </r>
  <r>
    <n v="300219"/>
    <s v="ARO RUEDA DELANTERA COMPLETO"/>
    <x v="2"/>
    <s v="UN"/>
    <n v="27"/>
    <n v="9"/>
    <n v="4"/>
    <n v="0"/>
    <n v="12"/>
    <n v="0"/>
    <n v="0"/>
    <n v="0"/>
    <n v="5"/>
    <n v="0"/>
    <n v="0"/>
    <n v="1.6666666666666667"/>
    <x v="0"/>
    <n v="72"/>
    <n v="2.6666666666666665"/>
    <x v="2"/>
  </r>
  <r>
    <n v="300220"/>
    <s v="CONJUNTO DE FARO"/>
    <x v="12"/>
    <s v="UN"/>
    <n v="22"/>
    <n v="7"/>
    <n v="0"/>
    <n v="0"/>
    <n v="0"/>
    <n v="13"/>
    <n v="0"/>
    <n v="11"/>
    <n v="0"/>
    <n v="0"/>
    <n v="0"/>
    <n v="0"/>
    <x v="0"/>
    <n v="0"/>
    <n v="0"/>
    <x v="1"/>
  </r>
  <r>
    <n v="300221"/>
    <s v="FARO TRASERO"/>
    <x v="12"/>
    <s v="UN"/>
    <n v="13"/>
    <n v="21"/>
    <n v="3"/>
    <n v="15"/>
    <n v="0"/>
    <n v="0"/>
    <n v="16"/>
    <n v="12"/>
    <n v="5"/>
    <n v="19"/>
    <n v="0"/>
    <n v="8"/>
    <x v="2"/>
    <n v="11.25"/>
    <n v="0.86538461538461542"/>
    <x v="3"/>
  </r>
  <r>
    <n v="300222"/>
    <s v="PARADOR LATERAL"/>
    <x v="3"/>
    <s v="UN"/>
    <n v="26"/>
    <n v="12"/>
    <n v="4"/>
    <n v="0"/>
    <n v="0"/>
    <n v="0"/>
    <n v="0"/>
    <n v="17"/>
    <n v="0"/>
    <n v="0"/>
    <n v="0"/>
    <n v="0"/>
    <x v="0"/>
    <n v="0"/>
    <n v="0"/>
    <x v="1"/>
  </r>
  <r>
    <n v="300223"/>
    <s v="RIN DELANTERO/AZUL/."/>
    <x v="2"/>
    <s v="UN"/>
    <n v="8"/>
    <n v="44"/>
    <n v="1"/>
    <n v="0"/>
    <n v="0"/>
    <n v="0"/>
    <n v="0"/>
    <n v="0"/>
    <n v="0"/>
    <n v="0"/>
    <n v="0"/>
    <n v="0"/>
    <x v="2"/>
    <n v="0"/>
    <n v="0"/>
    <x v="1"/>
  </r>
  <r>
    <n v="300224"/>
    <s v="RECIPIENTE DE CAJUELA (NEGRO)"/>
    <x v="0"/>
    <s v="UN"/>
    <n v="26"/>
    <n v="9"/>
    <n v="4"/>
    <n v="0"/>
    <n v="0"/>
    <n v="0"/>
    <n v="0"/>
    <n v="0"/>
    <n v="0"/>
    <n v="0"/>
    <n v="0"/>
    <n v="0"/>
    <x v="1"/>
    <n v="0"/>
    <n v="0"/>
    <x v="1"/>
  </r>
  <r>
    <n v="300225"/>
    <s v="PLACA IZQ PORTA EQUIPAJE"/>
    <x v="0"/>
    <s v="UN"/>
    <n v="15"/>
    <n v="21"/>
    <n v="1"/>
    <n v="0"/>
    <n v="0"/>
    <n v="0"/>
    <n v="0"/>
    <n v="0"/>
    <n v="14"/>
    <n v="0"/>
    <n v="17"/>
    <n v="10.333333333333334"/>
    <x v="0"/>
    <n v="2.903225806451613"/>
    <n v="0.19354838709677419"/>
    <x v="1"/>
  </r>
  <r>
    <n v="300226"/>
    <s v="PLACA DER PORTA EQUIPAJE"/>
    <x v="0"/>
    <s v="UN"/>
    <n v="7"/>
    <n v="6"/>
    <n v="5"/>
    <n v="0"/>
    <n v="0"/>
    <n v="0"/>
    <n v="0"/>
    <n v="0"/>
    <n v="0"/>
    <n v="0"/>
    <n v="0"/>
    <n v="0"/>
    <x v="0"/>
    <n v="0"/>
    <n v="0"/>
    <x v="1"/>
  </r>
  <r>
    <n v="300227"/>
    <s v="BASE PLATAFORMA POSAPIES"/>
    <x v="0"/>
    <s v="UN"/>
    <n v="28"/>
    <n v="34"/>
    <n v="9"/>
    <n v="0"/>
    <n v="14"/>
    <n v="0"/>
    <n v="0"/>
    <n v="22"/>
    <n v="7"/>
    <n v="0"/>
    <n v="0"/>
    <n v="2.3333333333333335"/>
    <x v="1"/>
    <n v="115.71428571428571"/>
    <n v="4.1326530612244898"/>
    <x v="2"/>
  </r>
  <r>
    <n v="300228"/>
    <s v="CUBIERTA TOPE POSAPIE DER"/>
    <x v="0"/>
    <s v="UN"/>
    <n v="21"/>
    <n v="21"/>
    <n v="4"/>
    <n v="0"/>
    <n v="0"/>
    <n v="45"/>
    <n v="0"/>
    <n v="0"/>
    <n v="16"/>
    <n v="0"/>
    <n v="0"/>
    <n v="5.333333333333333"/>
    <x v="2"/>
    <n v="22.5"/>
    <n v="1.0714285714285714"/>
    <x v="0"/>
  </r>
  <r>
    <n v="300229"/>
    <s v="CUBIERTA TOPE POSAPIE IZQ"/>
    <x v="0"/>
    <s v="UN"/>
    <n v="12"/>
    <n v="47"/>
    <n v="9"/>
    <n v="0"/>
    <n v="9"/>
    <n v="13"/>
    <n v="0"/>
    <n v="0"/>
    <n v="0"/>
    <n v="0"/>
    <n v="11"/>
    <n v="3.6666666666666665"/>
    <x v="0"/>
    <n v="73.63636363636364"/>
    <n v="6.1363636363636367"/>
    <x v="2"/>
  </r>
  <r>
    <n v="300230"/>
    <s v="CLAXON DOBLE CON BASE"/>
    <x v="7"/>
    <s v="UN"/>
    <n v="26"/>
    <n v="37"/>
    <n v="5"/>
    <n v="0"/>
    <n v="0"/>
    <n v="0"/>
    <n v="12"/>
    <n v="0"/>
    <n v="0"/>
    <n v="16"/>
    <n v="0"/>
    <n v="5.333333333333333"/>
    <x v="0"/>
    <n v="28.125"/>
    <n v="1.0817307692307692"/>
    <x v="0"/>
  </r>
  <r>
    <n v="300231"/>
    <s v="CHUPON DE BUJIA"/>
    <x v="7"/>
    <s v="UN"/>
    <n v="29"/>
    <n v="15"/>
    <n v="0"/>
    <n v="0"/>
    <n v="0"/>
    <n v="21"/>
    <n v="0"/>
    <n v="0"/>
    <n v="0"/>
    <n v="16"/>
    <n v="0"/>
    <n v="5.333333333333333"/>
    <x v="2"/>
    <n v="0"/>
    <n v="0"/>
    <x v="1"/>
  </r>
  <r>
    <n v="300232"/>
    <s v="ENGRANE DE TIEMPO"/>
    <x v="11"/>
    <s v="UN"/>
    <n v="5"/>
    <n v="35"/>
    <n v="4"/>
    <n v="0"/>
    <n v="7"/>
    <n v="0"/>
    <n v="0"/>
    <n v="0"/>
    <n v="13"/>
    <n v="0"/>
    <n v="13"/>
    <n v="8.6666666666666661"/>
    <x v="0"/>
    <n v="13.846153846153847"/>
    <n v="2.7692307692307692"/>
    <x v="2"/>
  </r>
  <r>
    <n v="300233"/>
    <s v="TAPABARRO DEL PLATA"/>
    <x v="0"/>
    <s v="UN"/>
    <n v="17"/>
    <n v="45"/>
    <n v="10"/>
    <n v="5"/>
    <n v="6"/>
    <n v="0"/>
    <n v="0"/>
    <n v="22"/>
    <n v="0"/>
    <n v="0"/>
    <n v="0"/>
    <n v="0"/>
    <x v="2"/>
    <n v="0"/>
    <n v="0"/>
    <x v="1"/>
  </r>
  <r>
    <n v="300234"/>
    <s v="CONJUNTO VELOCIMETRO"/>
    <x v="7"/>
    <s v="UN"/>
    <n v="30"/>
    <n v="29"/>
    <n v="5"/>
    <n v="0"/>
    <n v="0"/>
    <n v="0"/>
    <n v="0"/>
    <n v="0"/>
    <n v="15"/>
    <n v="0"/>
    <n v="0"/>
    <n v="5"/>
    <x v="0"/>
    <n v="30"/>
    <n v="1"/>
    <x v="0"/>
  </r>
  <r>
    <n v="300235"/>
    <s v="CHASIS"/>
    <x v="6"/>
    <s v="UN"/>
    <n v="17"/>
    <n v="15"/>
    <n v="9"/>
    <n v="0"/>
    <n v="0"/>
    <n v="14"/>
    <n v="0"/>
    <n v="0"/>
    <n v="0"/>
    <n v="16"/>
    <n v="0"/>
    <n v="5.333333333333333"/>
    <x v="1"/>
    <n v="50.625"/>
    <n v="2.9779411764705883"/>
    <x v="2"/>
  </r>
  <r>
    <n v="300236"/>
    <s v="CUBIERTA IZQ BLANCO"/>
    <x v="0"/>
    <s v="UN"/>
    <n v="27"/>
    <n v="10"/>
    <n v="1"/>
    <n v="9"/>
    <n v="7"/>
    <n v="0"/>
    <n v="13"/>
    <n v="0"/>
    <n v="0"/>
    <n v="0"/>
    <n v="6"/>
    <n v="2"/>
    <x v="1"/>
    <n v="15"/>
    <n v="0.55555555555555558"/>
    <x v="3"/>
  </r>
  <r>
    <n v="300237"/>
    <s v="RIN DELANTERO/NEGRO/."/>
    <x v="2"/>
    <s v="UN"/>
    <n v="23"/>
    <n v="39"/>
    <n v="8"/>
    <n v="0"/>
    <n v="0"/>
    <n v="0"/>
    <n v="0"/>
    <n v="0"/>
    <n v="20"/>
    <n v="0"/>
    <n v="0"/>
    <n v="6.666666666666667"/>
    <x v="0"/>
    <n v="36"/>
    <n v="1.5652173913043479"/>
    <x v="0"/>
  </r>
  <r>
    <n v="300238"/>
    <s v="MEDIDOR DE ACEITE"/>
    <x v="11"/>
    <s v="UN"/>
    <n v="19"/>
    <n v="42"/>
    <n v="3"/>
    <n v="0"/>
    <n v="0"/>
    <n v="0"/>
    <n v="0"/>
    <n v="0"/>
    <n v="0"/>
    <n v="0"/>
    <n v="0"/>
    <n v="0"/>
    <x v="0"/>
    <n v="0"/>
    <n v="0"/>
    <x v="1"/>
  </r>
  <r>
    <n v="300239"/>
    <s v="HORQUILLA DELANTERA IZQUIERDA"/>
    <x v="13"/>
    <s v="UN"/>
    <n v="12"/>
    <n v="48"/>
    <n v="2"/>
    <n v="0"/>
    <n v="0"/>
    <n v="0"/>
    <n v="0"/>
    <n v="16"/>
    <n v="22"/>
    <n v="0"/>
    <n v="0"/>
    <n v="7.333333333333333"/>
    <x v="2"/>
    <n v="8.1818181818181834"/>
    <n v="0.68181818181818199"/>
    <x v="3"/>
  </r>
  <r>
    <n v="300240"/>
    <s v="HORQUILLA DELANTERA DERECHA"/>
    <x v="13"/>
    <s v="UN"/>
    <n v="25"/>
    <n v="25"/>
    <n v="10"/>
    <n v="19"/>
    <n v="0"/>
    <n v="0"/>
    <n v="0"/>
    <n v="0"/>
    <n v="6"/>
    <n v="0"/>
    <n v="9"/>
    <n v="5"/>
    <x v="2"/>
    <n v="60"/>
    <n v="2.4"/>
    <x v="2"/>
  </r>
  <r>
    <n v="300241"/>
    <s v="CUBIERTA DER AZUL"/>
    <x v="0"/>
    <s v="UN"/>
    <n v="9"/>
    <n v="23"/>
    <n v="9"/>
    <n v="0"/>
    <n v="0"/>
    <n v="0"/>
    <n v="27"/>
    <n v="0"/>
    <n v="0"/>
    <n v="0"/>
    <n v="0"/>
    <n v="0"/>
    <x v="0"/>
    <n v="0"/>
    <n v="0"/>
    <x v="1"/>
  </r>
  <r>
    <n v="300242"/>
    <s v="TANQUE DE COMBUSTI/AZUL/."/>
    <x v="0"/>
    <s v="UN"/>
    <n v="23"/>
    <n v="37"/>
    <n v="2"/>
    <n v="0"/>
    <n v="0"/>
    <n v="0"/>
    <n v="0"/>
    <n v="0"/>
    <n v="5"/>
    <n v="0"/>
    <n v="8"/>
    <n v="4.333333333333333"/>
    <x v="1"/>
    <n v="13.846153846153847"/>
    <n v="0.60200668896321075"/>
    <x v="3"/>
  </r>
  <r>
    <n v="300243"/>
    <s v="SENSOR DE COMBUSTIBLE"/>
    <x v="10"/>
    <s v="UN"/>
    <n v="10"/>
    <n v="6"/>
    <n v="7"/>
    <n v="46"/>
    <n v="12"/>
    <n v="0"/>
    <n v="0"/>
    <n v="0"/>
    <n v="20"/>
    <n v="0"/>
    <n v="0"/>
    <n v="6.666666666666667"/>
    <x v="1"/>
    <n v="31.5"/>
    <n v="3.15"/>
    <x v="2"/>
  </r>
  <r>
    <n v="300244"/>
    <s v="BOTON INTERRUPTOR DE FARO/LUCE"/>
    <x v="9"/>
    <s v="UN"/>
    <n v="7"/>
    <n v="8"/>
    <n v="1"/>
    <n v="19"/>
    <n v="0"/>
    <n v="0"/>
    <n v="0"/>
    <n v="0"/>
    <n v="0"/>
    <n v="0"/>
    <n v="0"/>
    <n v="0"/>
    <x v="0"/>
    <n v="0"/>
    <n v="0"/>
    <x v="1"/>
  </r>
  <r>
    <n v="300245"/>
    <s v="PUÑO DE GOMA DERECHO"/>
    <x v="1"/>
    <s v="UN"/>
    <n v="22"/>
    <n v="7"/>
    <n v="9"/>
    <n v="17"/>
    <n v="0"/>
    <n v="0"/>
    <n v="0"/>
    <n v="0"/>
    <n v="0"/>
    <n v="19"/>
    <n v="0"/>
    <n v="6.333333333333333"/>
    <x v="2"/>
    <n v="42.631578947368418"/>
    <n v="1.9377990430622007"/>
    <x v="0"/>
  </r>
  <r>
    <n v="300246"/>
    <s v="CABLE DE ACELERADOR"/>
    <x v="9"/>
    <s v="UN"/>
    <n v="26"/>
    <n v="5"/>
    <n v="1"/>
    <n v="0"/>
    <n v="12"/>
    <n v="0"/>
    <n v="0"/>
    <n v="10"/>
    <n v="0"/>
    <n v="16"/>
    <n v="15"/>
    <n v="10.333333333333334"/>
    <x v="1"/>
    <n v="2.903225806451613"/>
    <n v="0.11166253101736973"/>
    <x v="1"/>
  </r>
  <r>
    <n v="300247"/>
    <s v="VISOR DE FARO/PLATA/."/>
    <x v="0"/>
    <s v="UN"/>
    <n v="18"/>
    <n v="25"/>
    <n v="5"/>
    <n v="0"/>
    <n v="0"/>
    <n v="0"/>
    <n v="0"/>
    <n v="0"/>
    <n v="0"/>
    <n v="0"/>
    <n v="0"/>
    <n v="0"/>
    <x v="0"/>
    <n v="0"/>
    <n v="0"/>
    <x v="1"/>
  </r>
  <r>
    <n v="300248"/>
    <s v="CUBIERTA FRONTAL SUP NE/PL"/>
    <x v="0"/>
    <s v="UN"/>
    <n v="8"/>
    <n v="26"/>
    <n v="7"/>
    <n v="0"/>
    <n v="15"/>
    <n v="16"/>
    <n v="0"/>
    <n v="12"/>
    <n v="0"/>
    <n v="0"/>
    <n v="0"/>
    <n v="0"/>
    <x v="1"/>
    <n v="0"/>
    <n v="0"/>
    <x v="1"/>
  </r>
  <r>
    <n v="300249"/>
    <s v="CONJUNTO DE TUBO DE ESCAPE"/>
    <x v="3"/>
    <s v="UN"/>
    <n v="15"/>
    <n v="11"/>
    <n v="6"/>
    <n v="12"/>
    <n v="0"/>
    <n v="0"/>
    <n v="10"/>
    <n v="0"/>
    <n v="0"/>
    <n v="0"/>
    <n v="0"/>
    <n v="0"/>
    <x v="2"/>
    <n v="0"/>
    <n v="0"/>
    <x v="1"/>
  </r>
  <r>
    <n v="300250"/>
    <s v="CUBIERTA IZQ NEGRO"/>
    <x v="0"/>
    <s v="UN"/>
    <n v="15"/>
    <n v="13"/>
    <n v="1"/>
    <n v="0"/>
    <n v="0"/>
    <n v="0"/>
    <n v="0"/>
    <n v="0"/>
    <n v="12"/>
    <n v="0"/>
    <n v="0"/>
    <n v="4"/>
    <x v="0"/>
    <n v="7.5"/>
    <n v="0.5"/>
    <x v="3"/>
  </r>
  <r>
    <n v="300251"/>
    <s v="CUBIERTA TRASERA IZQ PLATA"/>
    <x v="0"/>
    <s v="UN"/>
    <n v="23"/>
    <n v="42"/>
    <n v="5"/>
    <n v="0"/>
    <n v="0"/>
    <n v="0"/>
    <n v="0"/>
    <n v="0"/>
    <n v="0"/>
    <n v="0"/>
    <n v="12"/>
    <n v="4"/>
    <x v="1"/>
    <n v="37.5"/>
    <n v="1.6304347826086956"/>
    <x v="0"/>
  </r>
  <r>
    <n v="300252"/>
    <s v="PUÑO DE GOMA IZQUIERDO"/>
    <x v="1"/>
    <s v="UN"/>
    <n v="11"/>
    <n v="6"/>
    <n v="6"/>
    <n v="5"/>
    <n v="0"/>
    <n v="0"/>
    <n v="0"/>
    <n v="0"/>
    <n v="15"/>
    <n v="0"/>
    <n v="0"/>
    <n v="5"/>
    <x v="0"/>
    <n v="36"/>
    <n v="3.2727272727272729"/>
    <x v="2"/>
  </r>
  <r>
    <n v="300253"/>
    <s v="EMPAQUETADURA DE CILINDRO"/>
    <x v="11"/>
    <s v="UN"/>
    <n v="15"/>
    <n v="10"/>
    <n v="9"/>
    <n v="0"/>
    <n v="0"/>
    <n v="0"/>
    <n v="0"/>
    <n v="35"/>
    <n v="0"/>
    <n v="0"/>
    <n v="5"/>
    <n v="1.6666666666666667"/>
    <x v="0"/>
    <n v="161.99999999999997"/>
    <n v="10.799999999999999"/>
    <x v="2"/>
  </r>
  <r>
    <n v="300254"/>
    <s v="EMPAQUETADURA CABEZA CILINDRO"/>
    <x v="11"/>
    <s v="UN"/>
    <n v="6"/>
    <n v="16"/>
    <n v="0"/>
    <n v="0"/>
    <n v="0"/>
    <n v="19"/>
    <n v="18"/>
    <n v="0"/>
    <n v="0"/>
    <n v="0"/>
    <n v="0"/>
    <n v="0"/>
    <x v="1"/>
    <n v="0"/>
    <n v="0"/>
    <x v="1"/>
  </r>
  <r>
    <n v="300255"/>
    <s v="GUIA TENSORA DE CADENA"/>
    <x v="11"/>
    <s v="UN"/>
    <n v="20"/>
    <n v="38"/>
    <n v="5"/>
    <n v="0"/>
    <n v="20"/>
    <n v="7"/>
    <n v="0"/>
    <n v="0"/>
    <n v="0"/>
    <n v="16"/>
    <n v="0"/>
    <n v="5.333333333333333"/>
    <x v="0"/>
    <n v="28.125"/>
    <n v="1.40625"/>
    <x v="0"/>
  </r>
  <r>
    <n v="300256"/>
    <s v="PISTON"/>
    <x v="11"/>
    <s v="UN"/>
    <n v="16"/>
    <n v="33"/>
    <n v="8"/>
    <n v="0"/>
    <n v="0"/>
    <n v="20"/>
    <n v="0"/>
    <n v="0"/>
    <n v="0"/>
    <n v="0"/>
    <n v="0"/>
    <n v="0"/>
    <x v="0"/>
    <n v="0"/>
    <n v="0"/>
    <x v="1"/>
  </r>
  <r>
    <n v="300257"/>
    <s v="JUEGO DE ANILLOS DE PISTON"/>
    <x v="11"/>
    <s v="UN"/>
    <n v="10"/>
    <n v="36"/>
    <n v="0"/>
    <n v="28"/>
    <n v="20"/>
    <n v="0"/>
    <n v="0"/>
    <n v="0"/>
    <n v="11"/>
    <n v="19"/>
    <n v="0"/>
    <n v="10"/>
    <x v="2"/>
    <n v="0"/>
    <n v="0"/>
    <x v="1"/>
  </r>
  <r>
    <n v="300258"/>
    <s v="GUARDA DE GOMA RUEDA TRAS"/>
    <x v="2"/>
    <s v="UN"/>
    <n v="27"/>
    <n v="32"/>
    <n v="9"/>
    <n v="0"/>
    <n v="11"/>
    <n v="0"/>
    <n v="0"/>
    <n v="19"/>
    <n v="0"/>
    <n v="0"/>
    <n v="0"/>
    <n v="0"/>
    <x v="2"/>
    <n v="0"/>
    <n v="0"/>
    <x v="1"/>
  </r>
  <r>
    <n v="300259"/>
    <s v="GUARDAPOLVO"/>
    <x v="13"/>
    <s v="UN"/>
    <n v="28"/>
    <n v="40"/>
    <n v="0"/>
    <n v="10"/>
    <n v="0"/>
    <n v="0"/>
    <n v="0"/>
    <n v="18"/>
    <n v="0"/>
    <n v="0"/>
    <n v="13"/>
    <n v="4.333333333333333"/>
    <x v="2"/>
    <n v="0"/>
    <n v="0"/>
    <x v="1"/>
  </r>
  <r>
    <n v="300260"/>
    <s v="CARRERA DE COPA SUP E INF"/>
    <x v="13"/>
    <s v="UN"/>
    <n v="27"/>
    <n v="30"/>
    <n v="10"/>
    <n v="23"/>
    <n v="0"/>
    <n v="0"/>
    <n v="0"/>
    <n v="0"/>
    <n v="0"/>
    <n v="0"/>
    <n v="0"/>
    <n v="0"/>
    <x v="1"/>
    <n v="0"/>
    <n v="0"/>
    <x v="1"/>
  </r>
  <r>
    <n v="300261"/>
    <s v="CUB. PIERNA DELANTERA DER GRIS"/>
    <x v="0"/>
    <s v="UN"/>
    <n v="23"/>
    <n v="7"/>
    <n v="0"/>
    <n v="16"/>
    <n v="0"/>
    <n v="0"/>
    <n v="0"/>
    <n v="0"/>
    <n v="19"/>
    <n v="0"/>
    <n v="0"/>
    <n v="6.333333333333333"/>
    <x v="1"/>
    <n v="0"/>
    <n v="0"/>
    <x v="1"/>
  </r>
  <r>
    <n v="300262"/>
    <s v="CHASIS"/>
    <x v="6"/>
    <s v="UN"/>
    <n v="25"/>
    <n v="42"/>
    <n v="2"/>
    <n v="0"/>
    <n v="0"/>
    <n v="0"/>
    <n v="0"/>
    <n v="20"/>
    <n v="0"/>
    <n v="0"/>
    <n v="0"/>
    <n v="0"/>
    <x v="2"/>
    <n v="0"/>
    <n v="0"/>
    <x v="1"/>
  </r>
  <r>
    <n v="300263"/>
    <s v="CUBIERTA IZQ ROJO"/>
    <x v="0"/>
    <s v="UN"/>
    <n v="5"/>
    <n v="10"/>
    <n v="6"/>
    <n v="0"/>
    <n v="0"/>
    <n v="0"/>
    <n v="13"/>
    <n v="0"/>
    <n v="15"/>
    <n v="15"/>
    <n v="0"/>
    <n v="10"/>
    <x v="1"/>
    <n v="18"/>
    <n v="3.6"/>
    <x v="2"/>
  </r>
  <r>
    <n v="300264"/>
    <s v="CUBIERTA DER ROJO"/>
    <x v="0"/>
    <s v="UN"/>
    <n v="8"/>
    <n v="17"/>
    <n v="1"/>
    <n v="0"/>
    <n v="0"/>
    <n v="14"/>
    <n v="0"/>
    <n v="0"/>
    <n v="0"/>
    <n v="0"/>
    <n v="16"/>
    <n v="5.333333333333333"/>
    <x v="2"/>
    <n v="5.625"/>
    <n v="0.703125"/>
    <x v="3"/>
  </r>
  <r>
    <n v="300265"/>
    <s v="TANQUE DE COMBUSTI/ROJO/."/>
    <x v="0"/>
    <s v="UN"/>
    <n v="29"/>
    <n v="12"/>
    <n v="7"/>
    <n v="0"/>
    <n v="0"/>
    <n v="0"/>
    <n v="0"/>
    <n v="0"/>
    <n v="0"/>
    <n v="20"/>
    <n v="0"/>
    <n v="6.666666666666667"/>
    <x v="2"/>
    <n v="31.5"/>
    <n v="1.0862068965517242"/>
    <x v="0"/>
  </r>
  <r>
    <n v="300266"/>
    <s v="BOMBA DE FRENO DELANTERO"/>
    <x v="4"/>
    <s v="UN"/>
    <n v="19"/>
    <n v="27"/>
    <n v="6"/>
    <n v="0"/>
    <n v="0"/>
    <n v="0"/>
    <n v="0"/>
    <n v="0"/>
    <n v="0"/>
    <n v="0"/>
    <n v="0"/>
    <n v="0"/>
    <x v="0"/>
    <n v="0"/>
    <n v="0"/>
    <x v="1"/>
  </r>
  <r>
    <n v="300267"/>
    <s v="CAJA DE VELOCIMETRO"/>
    <x v="2"/>
    <s v="UN"/>
    <n v="30"/>
    <n v="35"/>
    <n v="2"/>
    <n v="0"/>
    <n v="0"/>
    <n v="0"/>
    <n v="0"/>
    <n v="0"/>
    <n v="0"/>
    <n v="0"/>
    <n v="19"/>
    <n v="6.333333333333333"/>
    <x v="0"/>
    <n v="9.4736842105263168"/>
    <n v="0.31578947368421056"/>
    <x v="1"/>
  </r>
  <r>
    <n v="300268"/>
    <s v="CABLE DE VELOCIMETRO"/>
    <x v="9"/>
    <s v="UN"/>
    <n v="17"/>
    <n v="25"/>
    <n v="0"/>
    <n v="15"/>
    <n v="0"/>
    <n v="17"/>
    <n v="0"/>
    <n v="22"/>
    <n v="16"/>
    <n v="16"/>
    <n v="0"/>
    <n v="10.666666666666666"/>
    <x v="2"/>
    <n v="0"/>
    <n v="0"/>
    <x v="1"/>
  </r>
  <r>
    <n v="300269"/>
    <s v="CONJUNTO DE CALIPER"/>
    <x v="4"/>
    <s v="UN"/>
    <n v="27"/>
    <n v="23"/>
    <n v="1"/>
    <n v="0"/>
    <n v="0"/>
    <n v="0"/>
    <n v="16"/>
    <n v="0"/>
    <n v="0"/>
    <n v="0"/>
    <n v="0"/>
    <n v="0"/>
    <x v="0"/>
    <n v="0"/>
    <n v="0"/>
    <x v="1"/>
  </r>
  <r>
    <n v="300270"/>
    <s v="MANGUERAS DE FRENO DELANTERO"/>
    <x v="1"/>
    <s v="UN"/>
    <n v="5"/>
    <n v="24"/>
    <n v="0"/>
    <n v="0"/>
    <n v="12"/>
    <n v="17"/>
    <n v="0"/>
    <n v="0"/>
    <n v="0"/>
    <n v="0"/>
    <n v="0"/>
    <n v="0"/>
    <x v="1"/>
    <n v="0"/>
    <n v="0"/>
    <x v="1"/>
  </r>
  <r>
    <n v="300271"/>
    <s v="CUBIERTA IZQ AZUL"/>
    <x v="0"/>
    <s v="UN"/>
    <n v="21"/>
    <n v="47"/>
    <n v="4"/>
    <n v="0"/>
    <n v="0"/>
    <n v="0"/>
    <n v="0"/>
    <n v="0"/>
    <n v="20"/>
    <n v="0"/>
    <n v="7"/>
    <n v="9"/>
    <x v="1"/>
    <n v="13.333333333333332"/>
    <n v="0.63492063492063489"/>
    <x v="3"/>
  </r>
  <r>
    <n v="300272"/>
    <s v="CUBIERTA DER AZUL"/>
    <x v="0"/>
    <s v="UN"/>
    <n v="12"/>
    <n v="13"/>
    <n v="1"/>
    <n v="0"/>
    <n v="0"/>
    <n v="0"/>
    <n v="0"/>
    <n v="0"/>
    <n v="0"/>
    <n v="0"/>
    <n v="13"/>
    <n v="4.333333333333333"/>
    <x v="0"/>
    <n v="6.9230769230769234"/>
    <n v="0.57692307692307698"/>
    <x v="3"/>
  </r>
  <r>
    <n v="300273"/>
    <s v="PARRILLA/ NEGRO"/>
    <x v="0"/>
    <s v="UN"/>
    <n v="14"/>
    <n v="6"/>
    <n v="9"/>
    <n v="0"/>
    <n v="0"/>
    <n v="0"/>
    <n v="12"/>
    <n v="0"/>
    <n v="0"/>
    <n v="0"/>
    <n v="0"/>
    <n v="0"/>
    <x v="2"/>
    <n v="0"/>
    <n v="0"/>
    <x v="1"/>
  </r>
  <r>
    <n v="300274"/>
    <s v="CUBIERTA TRASERA IZQ AZUL"/>
    <x v="0"/>
    <s v="UN"/>
    <n v="30"/>
    <n v="50"/>
    <n v="2"/>
    <n v="0"/>
    <n v="0"/>
    <n v="0"/>
    <n v="0"/>
    <n v="0"/>
    <n v="0"/>
    <n v="0"/>
    <n v="0"/>
    <n v="0"/>
    <x v="0"/>
    <n v="0"/>
    <n v="0"/>
    <x v="1"/>
  </r>
  <r>
    <n v="300275"/>
    <s v="RETROVISOR DERECHO/AZUL/."/>
    <x v="0"/>
    <s v="UN"/>
    <n v="27"/>
    <n v="17"/>
    <n v="2"/>
    <n v="7"/>
    <n v="0"/>
    <n v="0"/>
    <n v="12"/>
    <n v="0"/>
    <n v="0"/>
    <n v="0"/>
    <n v="0"/>
    <n v="0"/>
    <x v="0"/>
    <n v="0"/>
    <n v="0"/>
    <x v="1"/>
  </r>
  <r>
    <n v="300276"/>
    <s v="RETROVISOR IZQUIER/AZUL/."/>
    <x v="0"/>
    <s v="UN"/>
    <n v="16"/>
    <n v="19"/>
    <n v="5"/>
    <n v="14"/>
    <n v="0"/>
    <n v="0"/>
    <n v="0"/>
    <n v="27"/>
    <n v="17"/>
    <n v="0"/>
    <n v="0"/>
    <n v="5.666666666666667"/>
    <x v="2"/>
    <n v="26.470588235294116"/>
    <n v="1.6544117647058822"/>
    <x v="0"/>
  </r>
  <r>
    <n v="300277"/>
    <s v="ASIENTO DOBLE/AZUL/."/>
    <x v="6"/>
    <s v="UN"/>
    <n v="15"/>
    <n v="43"/>
    <n v="3"/>
    <n v="0"/>
    <n v="0"/>
    <n v="0"/>
    <n v="0"/>
    <n v="0"/>
    <n v="26"/>
    <n v="0"/>
    <n v="0"/>
    <n v="8.6666666666666661"/>
    <x v="0"/>
    <n v="10.384615384615387"/>
    <n v="0.6923076923076924"/>
    <x v="3"/>
  </r>
  <r>
    <n v="300278"/>
    <s v="PALANCA IMPULSORA DE BALANCIN"/>
    <x v="11"/>
    <s v="UN"/>
    <n v="15"/>
    <n v="50"/>
    <n v="1"/>
    <n v="0"/>
    <n v="0"/>
    <n v="0"/>
    <n v="0"/>
    <n v="0"/>
    <n v="0"/>
    <n v="0"/>
    <n v="0"/>
    <n v="0"/>
    <x v="1"/>
    <n v="0"/>
    <n v="0"/>
    <x v="1"/>
  </r>
  <r>
    <n v="300279"/>
    <s v="EJE DE LA RUEDA TRASERA"/>
    <x v="2"/>
    <s v="UN"/>
    <n v="10"/>
    <n v="19"/>
    <n v="2"/>
    <n v="0"/>
    <n v="5"/>
    <n v="0"/>
    <n v="0"/>
    <n v="0"/>
    <n v="11"/>
    <n v="0"/>
    <n v="10"/>
    <n v="7"/>
    <x v="2"/>
    <n v="8.5714285714285712"/>
    <n v="0.8571428571428571"/>
    <x v="3"/>
  </r>
  <r>
    <n v="300280"/>
    <s v="RIN RUEDA DELANTERA (PLATEADO)"/>
    <x v="2"/>
    <s v="UN"/>
    <n v="13"/>
    <n v="50"/>
    <n v="4"/>
    <n v="0"/>
    <n v="18"/>
    <n v="0"/>
    <n v="16"/>
    <n v="0"/>
    <n v="0"/>
    <n v="0"/>
    <n v="0"/>
    <n v="0"/>
    <x v="1"/>
    <n v="0"/>
    <n v="0"/>
    <x v="1"/>
  </r>
  <r>
    <n v="300281"/>
    <s v="FOCO DE DIRECCIONAL 12V/10W"/>
    <x v="12"/>
    <s v="UN"/>
    <n v="30"/>
    <n v="43"/>
    <n v="6"/>
    <n v="29"/>
    <n v="0"/>
    <n v="0"/>
    <n v="0"/>
    <n v="0"/>
    <n v="0"/>
    <n v="9"/>
    <n v="0"/>
    <n v="3"/>
    <x v="2"/>
    <n v="60"/>
    <n v="2"/>
    <x v="2"/>
  </r>
  <r>
    <n v="300282"/>
    <s v="CONJ. COMPLETO PATADA ARRANQUE"/>
    <x v="3"/>
    <s v="UN"/>
    <n v="9"/>
    <n v="29"/>
    <n v="1"/>
    <n v="0"/>
    <n v="17"/>
    <n v="17"/>
    <n v="0"/>
    <n v="0"/>
    <n v="0"/>
    <n v="0"/>
    <n v="13"/>
    <n v="4.333333333333333"/>
    <x v="2"/>
    <n v="6.9230769230769234"/>
    <n v="0.76923076923076927"/>
    <x v="3"/>
  </r>
  <r>
    <n v="300283"/>
    <s v="ASIENTO DOBLE/GR/NE/."/>
    <x v="6"/>
    <s v="UN"/>
    <n v="22"/>
    <n v="28"/>
    <n v="8"/>
    <n v="0"/>
    <n v="0"/>
    <n v="0"/>
    <n v="0"/>
    <n v="0"/>
    <n v="42"/>
    <n v="0"/>
    <n v="0"/>
    <n v="14"/>
    <x v="1"/>
    <n v="17.142857142857142"/>
    <n v="0.77922077922077915"/>
    <x v="3"/>
  </r>
  <r>
    <n v="300284"/>
    <s v="CUBIERTA TRASERA C/AZUL/."/>
    <x v="0"/>
    <s v="UN"/>
    <n v="15"/>
    <n v="17"/>
    <n v="9"/>
    <n v="0"/>
    <n v="25"/>
    <n v="6"/>
    <n v="0"/>
    <n v="0"/>
    <n v="0"/>
    <n v="6"/>
    <n v="18"/>
    <n v="8"/>
    <x v="2"/>
    <n v="33.75"/>
    <n v="2.25"/>
    <x v="2"/>
  </r>
  <r>
    <n v="300285"/>
    <s v="ESPEJO RETROVISOR DER"/>
    <x v="0"/>
    <s v="UN"/>
    <n v="8"/>
    <n v="36"/>
    <n v="8"/>
    <n v="0"/>
    <n v="0"/>
    <n v="23"/>
    <n v="0"/>
    <n v="0"/>
    <n v="0"/>
    <n v="10"/>
    <n v="0"/>
    <n v="3.3333333333333335"/>
    <x v="2"/>
    <n v="72"/>
    <n v="9"/>
    <x v="2"/>
  </r>
  <r>
    <n v="300286"/>
    <s v="ESPEJO RETROVISOR IZQ"/>
    <x v="0"/>
    <s v="UN"/>
    <n v="6"/>
    <n v="22"/>
    <n v="3"/>
    <n v="5"/>
    <n v="0"/>
    <n v="0"/>
    <n v="0"/>
    <n v="5"/>
    <n v="0"/>
    <n v="0"/>
    <n v="0"/>
    <n v="0"/>
    <x v="1"/>
    <n v="0"/>
    <n v="0"/>
    <x v="1"/>
  </r>
  <r>
    <n v="300287"/>
    <s v="TOPE POSAPIE IZQUIERDA"/>
    <x v="0"/>
    <s v="UN"/>
    <n v="25"/>
    <n v="39"/>
    <n v="3"/>
    <n v="0"/>
    <n v="27"/>
    <n v="0"/>
    <n v="0"/>
    <n v="26"/>
    <n v="0"/>
    <n v="0"/>
    <n v="0"/>
    <n v="0"/>
    <x v="2"/>
    <n v="0"/>
    <n v="0"/>
    <x v="1"/>
  </r>
  <r>
    <n v="300288"/>
    <s v="TOPE POSAPIE DERECHA"/>
    <x v="0"/>
    <s v="UN"/>
    <n v="21"/>
    <n v="36"/>
    <n v="9"/>
    <n v="10"/>
    <n v="0"/>
    <n v="15"/>
    <n v="0"/>
    <n v="0"/>
    <n v="0"/>
    <n v="0"/>
    <n v="0"/>
    <n v="0"/>
    <x v="1"/>
    <n v="0"/>
    <n v="0"/>
    <x v="1"/>
  </r>
  <r>
    <n v="300289"/>
    <s v="CUBIERTAS IZQ GRIS"/>
    <x v="0"/>
    <s v="UN"/>
    <n v="29"/>
    <n v="12"/>
    <n v="2"/>
    <n v="25"/>
    <n v="0"/>
    <n v="0"/>
    <n v="0"/>
    <n v="0"/>
    <n v="8"/>
    <n v="19"/>
    <n v="0"/>
    <n v="9"/>
    <x v="2"/>
    <n v="6.6666666666666661"/>
    <n v="0.22988505747126434"/>
    <x v="1"/>
  </r>
  <r>
    <n v="300290"/>
    <s v="PLACA CONECTORA AMORTIGUADOR"/>
    <x v="6"/>
    <s v="UN"/>
    <n v="18"/>
    <n v="49"/>
    <n v="2"/>
    <n v="11"/>
    <n v="0"/>
    <n v="13"/>
    <n v="0"/>
    <n v="0"/>
    <n v="0"/>
    <n v="0"/>
    <n v="18"/>
    <n v="6"/>
    <x v="0"/>
    <n v="10"/>
    <n v="0.55555555555555558"/>
    <x v="3"/>
  </r>
  <r>
    <n v="300291"/>
    <s v="BUJE GOMA, SOPORTE MOTOR TRAS."/>
    <x v="1"/>
    <s v="UN"/>
    <n v="7"/>
    <n v="21"/>
    <n v="10"/>
    <n v="16"/>
    <n v="0"/>
    <n v="16"/>
    <n v="0"/>
    <n v="0"/>
    <n v="32"/>
    <n v="0"/>
    <n v="0"/>
    <n v="10.666666666666666"/>
    <x v="2"/>
    <n v="28.125"/>
    <n v="4.0178571428571432"/>
    <x v="2"/>
  </r>
  <r>
    <n v="300292"/>
    <s v="CONJUNTO DE FARO DELANTERO"/>
    <x v="12"/>
    <s v="UN"/>
    <n v="25"/>
    <n v="6"/>
    <n v="8"/>
    <n v="0"/>
    <n v="0"/>
    <n v="0"/>
    <n v="0"/>
    <n v="0"/>
    <n v="0"/>
    <n v="0"/>
    <n v="8"/>
    <n v="2.6666666666666665"/>
    <x v="2"/>
    <n v="90"/>
    <n v="3.6"/>
    <x v="2"/>
  </r>
  <r>
    <n v="300293"/>
    <s v="TAPABARRO DELANTERO"/>
    <x v="0"/>
    <s v="UN"/>
    <n v="5"/>
    <n v="13"/>
    <n v="6"/>
    <n v="0"/>
    <n v="0"/>
    <n v="0"/>
    <n v="0"/>
    <n v="0"/>
    <n v="0"/>
    <n v="0"/>
    <n v="0"/>
    <n v="0"/>
    <x v="0"/>
    <n v="0"/>
    <n v="0"/>
    <x v="1"/>
  </r>
  <r>
    <n v="300294"/>
    <s v="CUBIERTA DE CAJA GUANTERA"/>
    <x v="0"/>
    <s v="UN"/>
    <n v="15"/>
    <n v="17"/>
    <n v="8"/>
    <n v="13"/>
    <n v="0"/>
    <n v="0"/>
    <n v="0"/>
    <n v="6"/>
    <n v="0"/>
    <n v="0"/>
    <n v="0"/>
    <n v="0"/>
    <x v="1"/>
    <n v="0"/>
    <n v="0"/>
    <x v="1"/>
  </r>
  <r>
    <n v="300295"/>
    <s v="CUBIERTA FRONTAL SUP AZUL"/>
    <x v="0"/>
    <s v="UN"/>
    <n v="28"/>
    <n v="16"/>
    <n v="10"/>
    <n v="0"/>
    <n v="0"/>
    <n v="0"/>
    <n v="14"/>
    <n v="0"/>
    <n v="0"/>
    <n v="0"/>
    <n v="0"/>
    <n v="0"/>
    <x v="0"/>
    <n v="0"/>
    <n v="0"/>
    <x v="1"/>
  </r>
  <r>
    <n v="300296"/>
    <s v="PALANCA IZQUIERDA DE FRENO"/>
    <x v="9"/>
    <s v="UN"/>
    <n v="10"/>
    <n v="20"/>
    <n v="5"/>
    <n v="18"/>
    <n v="0"/>
    <n v="0"/>
    <n v="0"/>
    <n v="0"/>
    <n v="12"/>
    <n v="0"/>
    <n v="0"/>
    <n v="4"/>
    <x v="2"/>
    <n v="37.5"/>
    <n v="3.75"/>
    <x v="2"/>
  </r>
  <r>
    <n v="300297"/>
    <s v="PALANCA DERECHA DE FRENO"/>
    <x v="9"/>
    <s v="UN"/>
    <n v="20"/>
    <n v="10"/>
    <n v="9"/>
    <n v="0"/>
    <n v="0"/>
    <n v="0"/>
    <n v="33"/>
    <n v="0"/>
    <n v="0"/>
    <n v="0"/>
    <n v="0"/>
    <n v="0"/>
    <x v="1"/>
    <n v="0"/>
    <n v="0"/>
    <x v="1"/>
  </r>
  <r>
    <n v="300298"/>
    <s v="TAPETE DE GOMA POSAPIES"/>
    <x v="1"/>
    <s v="UN"/>
    <n v="20"/>
    <n v="29"/>
    <n v="6"/>
    <n v="0"/>
    <n v="0"/>
    <n v="0"/>
    <n v="0"/>
    <n v="0"/>
    <n v="0"/>
    <n v="0"/>
    <n v="0"/>
    <n v="0"/>
    <x v="0"/>
    <n v="0"/>
    <n v="0"/>
    <x v="1"/>
  </r>
  <r>
    <n v="300299"/>
    <s v="CUBIERTA TRASERA DER PLATA"/>
    <x v="0"/>
    <s v="UN"/>
    <n v="30"/>
    <n v="20"/>
    <n v="0"/>
    <n v="0"/>
    <n v="0"/>
    <n v="0"/>
    <n v="0"/>
    <n v="0"/>
    <n v="6"/>
    <n v="0"/>
    <n v="0"/>
    <n v="2"/>
    <x v="0"/>
    <n v="0"/>
    <n v="0"/>
    <x v="1"/>
  </r>
  <r>
    <n v="300300"/>
    <s v="BUJIA"/>
    <x v="8"/>
    <s v="UN"/>
    <n v="16"/>
    <n v="35"/>
    <n v="1"/>
    <n v="0"/>
    <n v="0"/>
    <n v="0"/>
    <n v="0"/>
    <n v="0"/>
    <n v="0"/>
    <n v="0"/>
    <n v="11"/>
    <n v="3.6666666666666665"/>
    <x v="0"/>
    <n v="8.1818181818181834"/>
    <n v="0.51136363636363646"/>
    <x v="3"/>
  </r>
  <r>
    <n v="300301"/>
    <s v="BUZO IMPULSOR DE VALVULA"/>
    <x v="11"/>
    <s v="UN"/>
    <n v="6"/>
    <n v="49"/>
    <n v="5"/>
    <n v="0"/>
    <n v="0"/>
    <n v="0"/>
    <n v="10"/>
    <n v="10"/>
    <n v="18"/>
    <n v="12"/>
    <n v="19"/>
    <n v="16.333333333333332"/>
    <x v="2"/>
    <n v="9.183673469387756"/>
    <n v="1.5306122448979593"/>
    <x v="0"/>
  </r>
  <r>
    <n v="300302"/>
    <s v="CONJUNTO DE CARBURADOR"/>
    <x v="6"/>
    <s v="UN"/>
    <n v="28"/>
    <n v="46"/>
    <n v="2"/>
    <n v="0"/>
    <n v="0"/>
    <n v="15"/>
    <n v="0"/>
    <n v="0"/>
    <n v="0"/>
    <n v="0"/>
    <n v="0"/>
    <n v="0"/>
    <x v="1"/>
    <n v="0"/>
    <n v="0"/>
    <x v="1"/>
  </r>
  <r>
    <n v="300303"/>
    <s v="ELEMENTO DEL FILTRO DE AIRE"/>
    <x v="10"/>
    <s v="UN"/>
    <n v="26"/>
    <n v="24"/>
    <n v="10"/>
    <n v="0"/>
    <n v="0"/>
    <n v="0"/>
    <n v="0"/>
    <n v="6"/>
    <n v="0"/>
    <n v="0"/>
    <n v="15"/>
    <n v="5"/>
    <x v="1"/>
    <n v="60"/>
    <n v="2.3076923076923075"/>
    <x v="2"/>
  </r>
  <r>
    <n v="300304"/>
    <s v="TAPABARRO INTERNO DELANTERO"/>
    <x v="0"/>
    <s v="UN"/>
    <n v="21"/>
    <n v="47"/>
    <n v="6"/>
    <n v="0"/>
    <n v="0"/>
    <n v="9"/>
    <n v="16"/>
    <n v="0"/>
    <n v="0"/>
    <n v="0"/>
    <n v="0"/>
    <n v="0"/>
    <x v="1"/>
    <n v="0"/>
    <n v="0"/>
    <x v="1"/>
  </r>
  <r>
    <n v="300305"/>
    <s v="TAPABARRO DEL. PIEZA TRASERA"/>
    <x v="0"/>
    <s v="UN"/>
    <n v="10"/>
    <n v="38"/>
    <n v="4"/>
    <n v="0"/>
    <n v="37"/>
    <n v="0"/>
    <n v="0"/>
    <n v="5"/>
    <n v="0"/>
    <n v="0"/>
    <n v="0"/>
    <n v="0"/>
    <x v="2"/>
    <n v="0"/>
    <n v="0"/>
    <x v="1"/>
  </r>
  <r>
    <n v="300306"/>
    <s v="CUBIERTA DE NUMERO DE SERIE"/>
    <x v="0"/>
    <s v="UN"/>
    <n v="17"/>
    <n v="15"/>
    <n v="7"/>
    <n v="0"/>
    <n v="0"/>
    <n v="5"/>
    <n v="0"/>
    <n v="0"/>
    <n v="0"/>
    <n v="0"/>
    <n v="0"/>
    <n v="0"/>
    <x v="0"/>
    <n v="0"/>
    <n v="0"/>
    <x v="1"/>
  </r>
  <r>
    <n v="300307"/>
    <s v="TIMON"/>
    <x v="0"/>
    <s v="UN"/>
    <n v="18"/>
    <n v="14"/>
    <n v="7"/>
    <n v="0"/>
    <n v="0"/>
    <n v="16"/>
    <n v="0"/>
    <n v="0"/>
    <n v="0"/>
    <n v="0"/>
    <n v="0"/>
    <n v="0"/>
    <x v="0"/>
    <n v="0"/>
    <n v="0"/>
    <x v="1"/>
  </r>
  <r>
    <n v="300308"/>
    <s v="TELESCOPIO DE DIRECCION"/>
    <x v="13"/>
    <s v="UN"/>
    <n v="21"/>
    <n v="24"/>
    <n v="5"/>
    <n v="20"/>
    <n v="0"/>
    <n v="0"/>
    <n v="7"/>
    <n v="12"/>
    <n v="0"/>
    <n v="0"/>
    <n v="0"/>
    <n v="0"/>
    <x v="2"/>
    <n v="0"/>
    <n v="0"/>
    <x v="1"/>
  </r>
  <r>
    <n v="300309"/>
    <s v="TAPABARRO TRASERO"/>
    <x v="0"/>
    <s v="UN"/>
    <n v="10"/>
    <n v="37"/>
    <n v="9"/>
    <n v="20"/>
    <n v="0"/>
    <n v="0"/>
    <n v="0"/>
    <n v="0"/>
    <n v="12"/>
    <n v="14"/>
    <n v="10"/>
    <n v="12"/>
    <x v="2"/>
    <n v="22.5"/>
    <n v="2.25"/>
    <x v="2"/>
  </r>
  <r>
    <n v="300310"/>
    <s v="CUBIERTA DE INDICADORES"/>
    <x v="0"/>
    <s v="UN"/>
    <n v="23"/>
    <n v="46"/>
    <n v="6"/>
    <n v="0"/>
    <n v="0"/>
    <n v="0"/>
    <n v="0"/>
    <n v="12"/>
    <n v="12"/>
    <n v="0"/>
    <n v="16"/>
    <n v="9.3333333333333339"/>
    <x v="1"/>
    <n v="19.285714285714285"/>
    <n v="0.83850931677018625"/>
    <x v="3"/>
  </r>
  <r>
    <n v="300311"/>
    <s v="TAPABARRO DEL ROJO"/>
    <x v="0"/>
    <s v="UN"/>
    <n v="8"/>
    <n v="49"/>
    <n v="10"/>
    <n v="0"/>
    <n v="0"/>
    <n v="0"/>
    <n v="18"/>
    <n v="0"/>
    <n v="0"/>
    <n v="7"/>
    <n v="10"/>
    <n v="5.666666666666667"/>
    <x v="2"/>
    <n v="52.941176470588232"/>
    <n v="6.617647058823529"/>
    <x v="2"/>
  </r>
  <r>
    <n v="300312"/>
    <s v="CUB. PIERNA DELANTERA DER ROJA"/>
    <x v="0"/>
    <s v="UN"/>
    <n v="5"/>
    <n v="24"/>
    <n v="2"/>
    <n v="19"/>
    <n v="0"/>
    <n v="0"/>
    <n v="0"/>
    <n v="0"/>
    <n v="0"/>
    <n v="0"/>
    <n v="0"/>
    <n v="0"/>
    <x v="0"/>
    <n v="0"/>
    <n v="0"/>
    <x v="1"/>
  </r>
  <r>
    <n v="300313"/>
    <s v="CUB. PIERNA DELANTERA IZQ ROJA"/>
    <x v="0"/>
    <s v="UN"/>
    <n v="8"/>
    <n v="34"/>
    <n v="2"/>
    <n v="0"/>
    <n v="5"/>
    <n v="0"/>
    <n v="0"/>
    <n v="0"/>
    <n v="0"/>
    <n v="8"/>
    <n v="0"/>
    <n v="2.6666666666666665"/>
    <x v="2"/>
    <n v="22.5"/>
    <n v="2.8125"/>
    <x v="2"/>
  </r>
  <r>
    <n v="300314"/>
    <s v="VISOR DE FARO/ROJO/."/>
    <x v="0"/>
    <s v="UN"/>
    <n v="6"/>
    <n v="44"/>
    <n v="7"/>
    <n v="0"/>
    <n v="17"/>
    <n v="0"/>
    <n v="0"/>
    <n v="0"/>
    <n v="0"/>
    <n v="0"/>
    <n v="0"/>
    <n v="0"/>
    <x v="1"/>
    <n v="0"/>
    <n v="0"/>
    <x v="1"/>
  </r>
  <r>
    <n v="300315"/>
    <s v="CRISTAL DEL FARO"/>
    <x v="12"/>
    <s v="UN"/>
    <n v="24"/>
    <n v="29"/>
    <n v="9"/>
    <n v="12"/>
    <n v="33"/>
    <n v="0"/>
    <n v="0"/>
    <n v="0"/>
    <n v="9"/>
    <n v="0"/>
    <n v="0"/>
    <n v="3"/>
    <x v="2"/>
    <n v="90"/>
    <n v="3.75"/>
    <x v="2"/>
  </r>
  <r>
    <n v="300316"/>
    <s v="DIRECCIONAL IZQUIERDA DELANTER"/>
    <x v="12"/>
    <s v="UN"/>
    <n v="5"/>
    <n v="29"/>
    <n v="2"/>
    <n v="0"/>
    <n v="0"/>
    <n v="0"/>
    <n v="0"/>
    <n v="0"/>
    <n v="0"/>
    <n v="0"/>
    <n v="0"/>
    <n v="0"/>
    <x v="2"/>
    <n v="0"/>
    <n v="0"/>
    <x v="1"/>
  </r>
  <r>
    <n v="300317"/>
    <s v="DIRECCIONAL DERECHA DELANTERA"/>
    <x v="12"/>
    <s v="UN"/>
    <n v="20"/>
    <n v="46"/>
    <n v="9"/>
    <n v="0"/>
    <n v="0"/>
    <n v="0"/>
    <n v="26"/>
    <n v="0"/>
    <n v="8"/>
    <n v="0"/>
    <n v="17"/>
    <n v="8.3333333333333339"/>
    <x v="1"/>
    <n v="32.4"/>
    <n v="1.6199999999999999"/>
    <x v="0"/>
  </r>
  <r>
    <n v="300318"/>
    <s v="LLAVE DE BLOQUEO DE ASIENTO"/>
    <x v="6"/>
    <s v="UN"/>
    <n v="19"/>
    <n v="30"/>
    <n v="1"/>
    <n v="0"/>
    <n v="0"/>
    <n v="0"/>
    <n v="13"/>
    <n v="0"/>
    <n v="0"/>
    <n v="0"/>
    <n v="0"/>
    <n v="0"/>
    <x v="0"/>
    <n v="0"/>
    <n v="0"/>
    <x v="1"/>
  </r>
  <r>
    <n v="300319"/>
    <s v="CERRADURA DEL ASIENTO"/>
    <x v="6"/>
    <s v="UN"/>
    <n v="20"/>
    <n v="26"/>
    <n v="1"/>
    <n v="0"/>
    <n v="0"/>
    <n v="0"/>
    <n v="0"/>
    <n v="0"/>
    <n v="23"/>
    <n v="15"/>
    <n v="0"/>
    <n v="12.666666666666666"/>
    <x v="2"/>
    <n v="2.3684210526315792"/>
    <n v="0.11842105263157895"/>
    <x v="1"/>
  </r>
  <r>
    <n v="300320"/>
    <s v="AMORTIGUADOR TRASERO COMPLETO"/>
    <x v="13"/>
    <s v="UN"/>
    <n v="25"/>
    <n v="30"/>
    <n v="3"/>
    <n v="28"/>
    <n v="0"/>
    <n v="13"/>
    <n v="0"/>
    <n v="0"/>
    <n v="0"/>
    <n v="9"/>
    <n v="0"/>
    <n v="3"/>
    <x v="0"/>
    <n v="30"/>
    <n v="1.2"/>
    <x v="0"/>
  </r>
  <r>
    <n v="300321"/>
    <s v="POSAPIES DE GOMA"/>
    <x v="1"/>
    <s v="UN"/>
    <n v="12"/>
    <n v="47"/>
    <n v="9"/>
    <n v="0"/>
    <n v="16"/>
    <n v="0"/>
    <n v="0"/>
    <n v="0"/>
    <n v="0"/>
    <n v="0"/>
    <n v="0"/>
    <n v="0"/>
    <x v="0"/>
    <n v="0"/>
    <n v="0"/>
    <x v="1"/>
  </r>
  <r>
    <n v="300322"/>
    <s v="SUJETADOR BASE DE POSAPIES IZQ"/>
    <x v="3"/>
    <s v="UN"/>
    <n v="5"/>
    <n v="6"/>
    <n v="5"/>
    <n v="0"/>
    <n v="0"/>
    <n v="0"/>
    <n v="17"/>
    <n v="12"/>
    <n v="0"/>
    <n v="0"/>
    <n v="0"/>
    <n v="0"/>
    <x v="2"/>
    <n v="0"/>
    <n v="0"/>
    <x v="1"/>
  </r>
  <r>
    <n v="300323"/>
    <s v="CUBIERTA DE PIERNA DER ROJO"/>
    <x v="0"/>
    <s v="UN"/>
    <n v="22"/>
    <n v="37"/>
    <n v="7"/>
    <n v="0"/>
    <n v="0"/>
    <n v="0"/>
    <n v="8"/>
    <n v="0"/>
    <n v="0"/>
    <n v="0"/>
    <n v="0"/>
    <n v="0"/>
    <x v="1"/>
    <n v="0"/>
    <n v="0"/>
    <x v="1"/>
  </r>
  <r>
    <n v="300324"/>
    <s v="CUBIERTA DE PIERNA DER ROJO"/>
    <x v="0"/>
    <s v="UN"/>
    <n v="22"/>
    <n v="49"/>
    <n v="5"/>
    <n v="0"/>
    <n v="0"/>
    <n v="0"/>
    <n v="0"/>
    <n v="0"/>
    <n v="0"/>
    <n v="16"/>
    <n v="0"/>
    <n v="5.333333333333333"/>
    <x v="0"/>
    <n v="28.125"/>
    <n v="1.2784090909090908"/>
    <x v="0"/>
  </r>
  <r>
    <n v="300325"/>
    <s v="CUB. PIERNA DELANTERA IZQ GRIS"/>
    <x v="0"/>
    <s v="UN"/>
    <n v="20"/>
    <n v="21"/>
    <n v="10"/>
    <n v="0"/>
    <n v="0"/>
    <n v="0"/>
    <n v="0"/>
    <n v="0"/>
    <n v="0"/>
    <n v="0"/>
    <n v="0"/>
    <n v="0"/>
    <x v="0"/>
    <n v="0"/>
    <n v="0"/>
    <x v="1"/>
  </r>
  <r>
    <n v="300326"/>
    <s v="LLANTA DEL / TRAS 3.50 -R10"/>
    <x v="1"/>
    <s v="UN"/>
    <n v="24"/>
    <n v="20"/>
    <n v="6"/>
    <n v="0"/>
    <n v="0"/>
    <n v="0"/>
    <n v="0"/>
    <n v="7"/>
    <n v="30"/>
    <n v="0"/>
    <n v="40"/>
    <n v="23.333333333333332"/>
    <x v="2"/>
    <n v="7.7142857142857153"/>
    <n v="0.32142857142857145"/>
    <x v="1"/>
  </r>
  <r>
    <n v="300327"/>
    <s v="CLAXON"/>
    <x v="7"/>
    <s v="UN"/>
    <n v="5"/>
    <n v="28"/>
    <n v="10"/>
    <n v="7"/>
    <n v="19"/>
    <n v="0"/>
    <n v="0"/>
    <n v="0"/>
    <n v="0"/>
    <n v="0"/>
    <n v="12"/>
    <n v="4"/>
    <x v="1"/>
    <n v="75"/>
    <n v="15"/>
    <x v="2"/>
  </r>
  <r>
    <n v="300328"/>
    <s v="AMORTIGUADOR TRASERO CROMADO"/>
    <x v="13"/>
    <s v="UN"/>
    <n v="21"/>
    <n v="14"/>
    <n v="4"/>
    <n v="0"/>
    <n v="12"/>
    <n v="0"/>
    <n v="0"/>
    <n v="0"/>
    <n v="0"/>
    <n v="0"/>
    <n v="14"/>
    <n v="4.666666666666667"/>
    <x v="1"/>
    <n v="25.714285714285712"/>
    <n v="1.2244897959183672"/>
    <x v="0"/>
  </r>
  <r>
    <n v="300329"/>
    <s v="PLACA CONECTORA DE/NEGRO/."/>
    <x v="0"/>
    <s v="UN"/>
    <n v="18"/>
    <n v="11"/>
    <n v="5"/>
    <n v="0"/>
    <n v="0"/>
    <n v="0"/>
    <n v="0"/>
    <n v="20"/>
    <n v="0"/>
    <n v="0"/>
    <n v="0"/>
    <n v="0"/>
    <x v="0"/>
    <n v="0"/>
    <n v="0"/>
    <x v="1"/>
  </r>
  <r>
    <n v="300330"/>
    <s v="EMPAQUETADURA DE CILINDRO"/>
    <x v="11"/>
    <s v="UN"/>
    <n v="5"/>
    <n v="32"/>
    <n v="1"/>
    <n v="0"/>
    <n v="10"/>
    <n v="0"/>
    <n v="0"/>
    <n v="0"/>
    <n v="0"/>
    <n v="0"/>
    <n v="12"/>
    <n v="4"/>
    <x v="0"/>
    <n v="7.5"/>
    <n v="1.5"/>
    <x v="0"/>
  </r>
  <r>
    <n v="300331"/>
    <s v="CONJUNTO DE CIGÜEÑAL"/>
    <x v="11"/>
    <s v="UN"/>
    <n v="13"/>
    <n v="43"/>
    <n v="8"/>
    <n v="7"/>
    <n v="0"/>
    <n v="0"/>
    <n v="0"/>
    <n v="17"/>
    <n v="46"/>
    <n v="0"/>
    <n v="0"/>
    <n v="15.333333333333334"/>
    <x v="2"/>
    <n v="15.652173913043478"/>
    <n v="1.2040133779264215"/>
    <x v="0"/>
  </r>
  <r>
    <n v="300332"/>
    <s v="SEGURO DE VALVULA"/>
    <x v="11"/>
    <s v="UN"/>
    <n v="26"/>
    <n v="5"/>
    <n v="5"/>
    <n v="0"/>
    <n v="0"/>
    <n v="0"/>
    <n v="0"/>
    <n v="0"/>
    <n v="0"/>
    <n v="0"/>
    <n v="13"/>
    <n v="4.333333333333333"/>
    <x v="2"/>
    <n v="34.61538461538462"/>
    <n v="1.3313609467455623"/>
    <x v="0"/>
  </r>
  <r>
    <n v="300333"/>
    <s v="PANTALLA DE PARTICULAS FILTRO"/>
    <x v="10"/>
    <s v="UN"/>
    <n v="7"/>
    <n v="25"/>
    <n v="2"/>
    <n v="18"/>
    <n v="7"/>
    <n v="0"/>
    <n v="0"/>
    <n v="0"/>
    <n v="8"/>
    <n v="0"/>
    <n v="8"/>
    <n v="5.333333333333333"/>
    <x v="2"/>
    <n v="11.25"/>
    <n v="1.6071428571428572"/>
    <x v="0"/>
  </r>
  <r>
    <n v="300334"/>
    <s v="MICA REFLECTORA LATERAL"/>
    <x v="12"/>
    <s v="UN"/>
    <n v="23"/>
    <n v="48"/>
    <n v="4"/>
    <n v="0"/>
    <n v="0"/>
    <n v="0"/>
    <n v="0"/>
    <n v="0"/>
    <n v="0"/>
    <n v="6"/>
    <n v="0"/>
    <n v="2"/>
    <x v="2"/>
    <n v="60"/>
    <n v="2.6086956521739131"/>
    <x v="2"/>
  </r>
  <r>
    <n v="300335"/>
    <s v="MICA REFLECTORA TRASERA"/>
    <x v="12"/>
    <s v="UN"/>
    <n v="23"/>
    <n v="29"/>
    <n v="9"/>
    <n v="14"/>
    <n v="18"/>
    <n v="0"/>
    <n v="0"/>
    <n v="0"/>
    <n v="14"/>
    <n v="0"/>
    <n v="0"/>
    <n v="4.666666666666667"/>
    <x v="1"/>
    <n v="57.857142857142854"/>
    <n v="2.5155279503105588"/>
    <x v="2"/>
  </r>
  <r>
    <n v="300336"/>
    <s v="BASE PLATAFORMA POSAPIES"/>
    <x v="0"/>
    <s v="UN"/>
    <n v="17"/>
    <n v="40"/>
    <n v="3"/>
    <n v="0"/>
    <n v="0"/>
    <n v="0"/>
    <n v="0"/>
    <n v="0"/>
    <n v="0"/>
    <n v="0"/>
    <n v="0"/>
    <n v="0"/>
    <x v="0"/>
    <n v="0"/>
    <n v="0"/>
    <x v="1"/>
  </r>
  <r>
    <n v="300337"/>
    <s v="TAPABARRO INT TRASERA (LODERA)"/>
    <x v="0"/>
    <s v="UN"/>
    <n v="16"/>
    <n v="30"/>
    <n v="10"/>
    <n v="10"/>
    <n v="8"/>
    <n v="0"/>
    <n v="11"/>
    <n v="0"/>
    <n v="5"/>
    <n v="13"/>
    <n v="16"/>
    <n v="11.333333333333334"/>
    <x v="2"/>
    <n v="26.470588235294116"/>
    <n v="1.6544117647058822"/>
    <x v="0"/>
  </r>
  <r>
    <n v="300338"/>
    <s v="EJE GIRATORIO DE ARRANQUE DE P"/>
    <x v="6"/>
    <s v="UN"/>
    <n v="29"/>
    <n v="42"/>
    <n v="5"/>
    <n v="0"/>
    <n v="0"/>
    <n v="0"/>
    <n v="0"/>
    <n v="0"/>
    <n v="14"/>
    <n v="0"/>
    <n v="0"/>
    <n v="4.666666666666667"/>
    <x v="1"/>
    <n v="32.142857142857139"/>
    <n v="1.1083743842364531"/>
    <x v="0"/>
  </r>
  <r>
    <n v="300339"/>
    <s v="RODAJE BOLA RADIAL,6301"/>
    <x v="2"/>
    <s v="UN"/>
    <n v="5"/>
    <n v="42"/>
    <n v="9"/>
    <n v="0"/>
    <n v="0"/>
    <n v="9"/>
    <n v="0"/>
    <n v="15"/>
    <n v="15"/>
    <n v="7"/>
    <n v="0"/>
    <n v="7.333333333333333"/>
    <x v="2"/>
    <n v="36.81818181818182"/>
    <n v="7.3636363636363642"/>
    <x v="2"/>
  </r>
  <r>
    <n v="300340"/>
    <s v="CUBIERTA FRONTAL GUANTERA"/>
    <x v="0"/>
    <s v="UN"/>
    <n v="26"/>
    <n v="34"/>
    <n v="8"/>
    <n v="0"/>
    <n v="0"/>
    <n v="16"/>
    <n v="19"/>
    <n v="0"/>
    <n v="0"/>
    <n v="0"/>
    <n v="0"/>
    <n v="0"/>
    <x v="0"/>
    <n v="0"/>
    <n v="0"/>
    <x v="1"/>
  </r>
  <r>
    <n v="300341"/>
    <s v="PLACA IZQUIERDA PORTA EQUIPAJE"/>
    <x v="0"/>
    <s v="UN"/>
    <n v="21"/>
    <n v="21"/>
    <n v="8"/>
    <n v="0"/>
    <n v="0"/>
    <n v="0"/>
    <n v="16"/>
    <n v="0"/>
    <n v="0"/>
    <n v="0"/>
    <n v="0"/>
    <n v="0"/>
    <x v="0"/>
    <n v="0"/>
    <n v="0"/>
    <x v="1"/>
  </r>
  <r>
    <n v="300342"/>
    <s v="PLACA DERECHA PORTA EQUIPAJE"/>
    <x v="0"/>
    <s v="UN"/>
    <n v="16"/>
    <n v="6"/>
    <n v="7"/>
    <n v="0"/>
    <n v="0"/>
    <n v="0"/>
    <n v="0"/>
    <n v="0"/>
    <n v="18"/>
    <n v="0"/>
    <n v="5"/>
    <n v="7.666666666666667"/>
    <x v="2"/>
    <n v="27.391304347826086"/>
    <n v="1.7119565217391304"/>
    <x v="0"/>
  </r>
  <r>
    <n v="300343"/>
    <s v="PLACA CONECTORA DE CUB TRASERA"/>
    <x v="0"/>
    <s v="UN"/>
    <n v="17"/>
    <n v="43"/>
    <n v="10"/>
    <n v="0"/>
    <n v="0"/>
    <n v="0"/>
    <n v="0"/>
    <n v="0"/>
    <n v="26"/>
    <n v="15"/>
    <n v="0"/>
    <n v="13.666666666666666"/>
    <x v="1"/>
    <n v="21.95121951219512"/>
    <n v="1.2912482065997128"/>
    <x v="0"/>
  </r>
  <r>
    <n v="300344"/>
    <s v="CUBIERTA TRASERA DER PLATA"/>
    <x v="0"/>
    <s v="UN"/>
    <n v="19"/>
    <n v="20"/>
    <n v="8"/>
    <n v="0"/>
    <n v="0"/>
    <n v="0"/>
    <n v="0"/>
    <n v="0"/>
    <n v="15"/>
    <n v="11"/>
    <n v="9"/>
    <n v="11.666666666666666"/>
    <x v="1"/>
    <n v="20.571428571428573"/>
    <n v="1.0827067669172934"/>
    <x v="0"/>
  </r>
  <r>
    <n v="300345"/>
    <s v="CUBIERTA DERECHA PLATA"/>
    <x v="0"/>
    <s v="UN"/>
    <n v="7"/>
    <n v="50"/>
    <n v="7"/>
    <n v="0"/>
    <n v="0"/>
    <n v="15"/>
    <n v="19"/>
    <n v="7"/>
    <n v="0"/>
    <n v="0"/>
    <n v="0"/>
    <n v="0"/>
    <x v="1"/>
    <n v="0"/>
    <n v="0"/>
    <x v="1"/>
  </r>
  <r>
    <n v="300346"/>
    <s v="CUBIERTA DE CABEZA DE CILINDRO"/>
    <x v="11"/>
    <s v="UN"/>
    <n v="10"/>
    <n v="10"/>
    <n v="5"/>
    <n v="6"/>
    <n v="0"/>
    <n v="0"/>
    <n v="0"/>
    <n v="0"/>
    <n v="0"/>
    <n v="0"/>
    <n v="0"/>
    <n v="0"/>
    <x v="0"/>
    <n v="0"/>
    <n v="0"/>
    <x v="1"/>
  </r>
  <r>
    <n v="300347"/>
    <s v="COMPONENTE INTERNO DE EMBRAGUE"/>
    <x v="10"/>
    <s v="UN"/>
    <n v="5"/>
    <n v="16"/>
    <n v="1"/>
    <n v="5"/>
    <n v="0"/>
    <n v="30"/>
    <n v="0"/>
    <n v="24"/>
    <n v="0"/>
    <n v="24"/>
    <n v="0"/>
    <n v="8"/>
    <x v="2"/>
    <n v="3.75"/>
    <n v="0.75"/>
    <x v="3"/>
  </r>
  <r>
    <n v="300348"/>
    <s v="ELEMENTO DEL FILTRO DE AIRE"/>
    <x v="10"/>
    <s v="UN"/>
    <n v="6"/>
    <n v="23"/>
    <n v="10"/>
    <n v="9"/>
    <n v="0"/>
    <n v="13"/>
    <n v="0"/>
    <n v="15"/>
    <n v="0"/>
    <n v="11"/>
    <n v="6"/>
    <n v="5.666666666666667"/>
    <x v="2"/>
    <n v="52.941176470588232"/>
    <n v="8.8235294117647047"/>
    <x v="2"/>
  </r>
  <r>
    <n v="300349"/>
    <s v="UNIDAD C.D.I"/>
    <x v="7"/>
    <s v="UN"/>
    <n v="7"/>
    <n v="17"/>
    <n v="1"/>
    <n v="14"/>
    <n v="14"/>
    <n v="0"/>
    <n v="0"/>
    <n v="0"/>
    <n v="15"/>
    <n v="0"/>
    <n v="5"/>
    <n v="6.666666666666667"/>
    <x v="2"/>
    <n v="4.5"/>
    <n v="0.6428571428571429"/>
    <x v="3"/>
  </r>
  <r>
    <n v="300350"/>
    <s v="CONJUNTO DE FARO DELANTERO"/>
    <x v="12"/>
    <s v="UN"/>
    <n v="11"/>
    <n v="15"/>
    <n v="3"/>
    <n v="0"/>
    <n v="0"/>
    <n v="37"/>
    <n v="0"/>
    <n v="0"/>
    <n v="0"/>
    <n v="0"/>
    <n v="0"/>
    <n v="0"/>
    <x v="0"/>
    <n v="0"/>
    <n v="0"/>
    <x v="1"/>
  </r>
  <r>
    <n v="300351"/>
    <s v="INTERRUPTOR DE FRENO TRASERO"/>
    <x v="4"/>
    <s v="UN"/>
    <n v="17"/>
    <n v="41"/>
    <n v="8"/>
    <n v="0"/>
    <n v="0"/>
    <n v="0"/>
    <n v="17"/>
    <n v="0"/>
    <n v="0"/>
    <n v="0"/>
    <n v="0"/>
    <n v="0"/>
    <x v="1"/>
    <n v="0"/>
    <n v="0"/>
    <x v="1"/>
  </r>
  <r>
    <n v="300352"/>
    <s v="PIN DE RUEDA TRASERA"/>
    <x v="2"/>
    <s v="UN"/>
    <n v="23"/>
    <n v="23"/>
    <n v="0"/>
    <n v="14"/>
    <n v="0"/>
    <n v="27"/>
    <n v="0"/>
    <n v="0"/>
    <n v="0"/>
    <n v="0"/>
    <n v="0"/>
    <n v="0"/>
    <x v="2"/>
    <n v="0"/>
    <n v="0"/>
    <x v="1"/>
  </r>
  <r>
    <n v="300353"/>
    <s v="CABLE DE ESTRANGULADOR"/>
    <x v="9"/>
    <s v="UN"/>
    <n v="11"/>
    <n v="34"/>
    <n v="1"/>
    <n v="19"/>
    <n v="0"/>
    <n v="0"/>
    <n v="0"/>
    <n v="0"/>
    <n v="5"/>
    <n v="0"/>
    <n v="0"/>
    <n v="1.6666666666666667"/>
    <x v="1"/>
    <n v="18"/>
    <n v="1.6363636363636365"/>
    <x v="0"/>
  </r>
  <r>
    <n v="300354"/>
    <s v="CUB TIMON DER/ROJO/."/>
    <x v="0"/>
    <s v="UN"/>
    <n v="14"/>
    <n v="32"/>
    <n v="1"/>
    <n v="37"/>
    <n v="14"/>
    <n v="0"/>
    <n v="0"/>
    <n v="0"/>
    <n v="0"/>
    <n v="14"/>
    <n v="0"/>
    <n v="4.666666666666667"/>
    <x v="2"/>
    <n v="6.4285714285714279"/>
    <n v="0.45918367346938771"/>
    <x v="1"/>
  </r>
  <r>
    <n v="300355"/>
    <s v="CUB TIMON IZQUI/ROJO/."/>
    <x v="0"/>
    <s v="UN"/>
    <n v="25"/>
    <n v="27"/>
    <n v="6"/>
    <n v="0"/>
    <n v="17"/>
    <n v="17"/>
    <n v="35"/>
    <n v="22"/>
    <n v="0"/>
    <n v="0"/>
    <n v="0"/>
    <n v="0"/>
    <x v="2"/>
    <n v="0"/>
    <n v="0"/>
    <x v="1"/>
  </r>
  <r>
    <n v="300356"/>
    <s v="TOPE POSAPIE IZQUIERDA"/>
    <x v="3"/>
    <s v="UN"/>
    <n v="22"/>
    <n v="8"/>
    <n v="8"/>
    <n v="0"/>
    <n v="13"/>
    <n v="0"/>
    <n v="0"/>
    <n v="0"/>
    <n v="0"/>
    <n v="32"/>
    <n v="18"/>
    <n v="16.666666666666668"/>
    <x v="2"/>
    <n v="14.399999999999999"/>
    <n v="0.65454545454545443"/>
    <x v="3"/>
  </r>
  <r>
    <n v="300357"/>
    <s v="TOPE POSAPIE DERECHA"/>
    <x v="3"/>
    <s v="UN"/>
    <n v="22"/>
    <n v="45"/>
    <n v="1"/>
    <n v="0"/>
    <n v="0"/>
    <n v="0"/>
    <n v="0"/>
    <n v="13"/>
    <n v="0"/>
    <n v="0"/>
    <n v="12"/>
    <n v="4"/>
    <x v="0"/>
    <n v="7.5"/>
    <n v="0.34090909090909088"/>
    <x v="1"/>
  </r>
  <r>
    <n v="300358"/>
    <s v="TAPABARRO INTERNO TRASERO"/>
    <x v="0"/>
    <s v="UN"/>
    <n v="23"/>
    <n v="27"/>
    <n v="1"/>
    <n v="0"/>
    <n v="0"/>
    <n v="0"/>
    <n v="12"/>
    <n v="0"/>
    <n v="0"/>
    <n v="0"/>
    <n v="14"/>
    <n v="4.666666666666667"/>
    <x v="0"/>
    <n v="6.4285714285714279"/>
    <n v="0.27950310559006208"/>
    <x v="1"/>
  </r>
  <r>
    <n v="300359"/>
    <s v="RESORTE DE FRICCION DEL ARRANQ"/>
    <x v="6"/>
    <s v="UN"/>
    <n v="17"/>
    <n v="41"/>
    <n v="6"/>
    <n v="0"/>
    <n v="0"/>
    <n v="0"/>
    <n v="0"/>
    <n v="20"/>
    <n v="0"/>
    <n v="0"/>
    <n v="0"/>
    <n v="0"/>
    <x v="0"/>
    <n v="0"/>
    <n v="0"/>
    <x v="1"/>
  </r>
  <r>
    <n v="300360"/>
    <s v="CARCASA DEL FILTRO DE AIRE"/>
    <x v="10"/>
    <s v="UN"/>
    <n v="17"/>
    <n v="29"/>
    <n v="6"/>
    <n v="22"/>
    <n v="0"/>
    <n v="9"/>
    <n v="0"/>
    <n v="0"/>
    <n v="12"/>
    <n v="16"/>
    <n v="0"/>
    <n v="9.3333333333333339"/>
    <x v="2"/>
    <n v="19.285714285714285"/>
    <n v="1.134453781512605"/>
    <x v="0"/>
  </r>
  <r>
    <n v="300361"/>
    <s v="ELEMENTO DEL FILTRO DE AIRE"/>
    <x v="10"/>
    <s v="UN"/>
    <n v="9"/>
    <n v="6"/>
    <n v="2"/>
    <n v="0"/>
    <n v="9"/>
    <n v="0"/>
    <n v="15"/>
    <n v="0"/>
    <n v="0"/>
    <n v="5"/>
    <n v="0"/>
    <n v="1.6666666666666667"/>
    <x v="0"/>
    <n v="36"/>
    <n v="4"/>
    <x v="2"/>
  </r>
  <r>
    <n v="300362"/>
    <s v="LLANTA DELANTERA 2.50/R17"/>
    <x v="1"/>
    <s v="UN"/>
    <n v="8"/>
    <n v="17"/>
    <n v="0"/>
    <n v="0"/>
    <n v="25"/>
    <n v="0"/>
    <n v="20"/>
    <n v="0"/>
    <n v="0"/>
    <n v="0"/>
    <n v="0"/>
    <n v="0"/>
    <x v="1"/>
    <n v="0"/>
    <n v="0"/>
    <x v="1"/>
  </r>
  <r>
    <n v="300363"/>
    <s v="RAYO EXTERNO RUEDA TRAS"/>
    <x v="2"/>
    <s v="UN"/>
    <n v="14"/>
    <n v="24"/>
    <n v="4"/>
    <n v="0"/>
    <n v="16"/>
    <n v="0"/>
    <n v="0"/>
    <n v="0"/>
    <n v="0"/>
    <n v="0"/>
    <n v="0"/>
    <n v="0"/>
    <x v="0"/>
    <n v="0"/>
    <n v="0"/>
    <x v="1"/>
  </r>
  <r>
    <n v="300364"/>
    <s v="RAYO INTERNO RUEDA TRAS"/>
    <x v="2"/>
    <s v="UN"/>
    <n v="8"/>
    <n v="15"/>
    <n v="3"/>
    <n v="0"/>
    <n v="0"/>
    <n v="0"/>
    <n v="0"/>
    <n v="9"/>
    <n v="0"/>
    <n v="0"/>
    <n v="0"/>
    <n v="0"/>
    <x v="1"/>
    <n v="0"/>
    <n v="0"/>
    <x v="1"/>
  </r>
  <r>
    <n v="300365"/>
    <s v="DAMPER/CORONA DE TRACCION"/>
    <x v="2"/>
    <s v="UN"/>
    <n v="14"/>
    <n v="14"/>
    <n v="2"/>
    <n v="0"/>
    <n v="0"/>
    <n v="0"/>
    <n v="0"/>
    <n v="0"/>
    <n v="0"/>
    <n v="0"/>
    <n v="0"/>
    <n v="0"/>
    <x v="0"/>
    <n v="0"/>
    <n v="0"/>
    <x v="1"/>
  </r>
  <r>
    <n v="300366"/>
    <s v="TORNILLO BIRLO"/>
    <x v="2"/>
    <s v="UN"/>
    <n v="26"/>
    <n v="37"/>
    <n v="5"/>
    <n v="18"/>
    <n v="0"/>
    <n v="0"/>
    <n v="18"/>
    <n v="0"/>
    <n v="15"/>
    <n v="26"/>
    <n v="0"/>
    <n v="13.666666666666666"/>
    <x v="2"/>
    <n v="10.97560975609756"/>
    <n v="0.42213883677298308"/>
    <x v="1"/>
  </r>
  <r>
    <n v="300367"/>
    <s v="PEDAL DE FRENO"/>
    <x v="3"/>
    <s v="UN"/>
    <n v="23"/>
    <n v="44"/>
    <n v="6"/>
    <n v="0"/>
    <n v="0"/>
    <n v="17"/>
    <n v="0"/>
    <n v="0"/>
    <n v="23"/>
    <n v="20"/>
    <n v="0"/>
    <n v="14.333333333333334"/>
    <x v="2"/>
    <n v="12.55813953488372"/>
    <n v="0.54600606673407481"/>
    <x v="3"/>
  </r>
  <r>
    <n v="300368"/>
    <s v="BOMBA DE FRENO DELANTERO"/>
    <x v="4"/>
    <s v="UN"/>
    <n v="6"/>
    <n v="20"/>
    <n v="6"/>
    <n v="0"/>
    <n v="0"/>
    <n v="5"/>
    <n v="0"/>
    <n v="17"/>
    <n v="0"/>
    <n v="0"/>
    <n v="9"/>
    <n v="3"/>
    <x v="2"/>
    <n v="60"/>
    <n v="10"/>
    <x v="2"/>
  </r>
  <r>
    <n v="300369"/>
    <s v="PASTILLAS DE FRENO DEL"/>
    <x v="4"/>
    <s v="UN"/>
    <n v="6"/>
    <n v="12"/>
    <n v="0"/>
    <n v="0"/>
    <n v="0"/>
    <n v="0"/>
    <n v="0"/>
    <n v="8"/>
    <n v="0"/>
    <n v="0"/>
    <n v="0"/>
    <n v="0"/>
    <x v="0"/>
    <n v="0"/>
    <n v="0"/>
    <x v="1"/>
  </r>
  <r>
    <n v="300370"/>
    <s v="MANGUERAS DE FRENO DELANTERO"/>
    <x v="1"/>
    <s v="UN"/>
    <n v="18"/>
    <n v="39"/>
    <n v="10"/>
    <n v="0"/>
    <n v="0"/>
    <n v="0"/>
    <n v="0"/>
    <n v="0"/>
    <n v="0"/>
    <n v="0"/>
    <n v="0"/>
    <n v="0"/>
    <x v="0"/>
    <n v="0"/>
    <n v="0"/>
    <x v="1"/>
  </r>
  <r>
    <n v="300371"/>
    <s v="PIEZA DE AJUSTE DE CADENA"/>
    <x v="13"/>
    <s v="UN"/>
    <n v="9"/>
    <n v="41"/>
    <n v="3"/>
    <n v="0"/>
    <n v="0"/>
    <n v="0"/>
    <n v="0"/>
    <n v="0"/>
    <n v="11"/>
    <n v="0"/>
    <n v="7"/>
    <n v="6"/>
    <x v="0"/>
    <n v="15"/>
    <n v="1.6666666666666667"/>
    <x v="0"/>
  </r>
  <r>
    <n v="300372"/>
    <s v="BARRA DE POSAPIES"/>
    <x v="3"/>
    <s v="UN"/>
    <n v="15"/>
    <n v="16"/>
    <n v="3"/>
    <n v="0"/>
    <n v="0"/>
    <n v="0"/>
    <n v="0"/>
    <n v="0"/>
    <n v="0"/>
    <n v="20"/>
    <n v="0"/>
    <n v="6.666666666666667"/>
    <x v="2"/>
    <n v="13.499999999999998"/>
    <n v="0.89999999999999991"/>
    <x v="3"/>
  </r>
  <r>
    <n v="300373"/>
    <s v="RESORTE PARADOR LATERAL"/>
    <x v="3"/>
    <s v="UN"/>
    <n v="23"/>
    <n v="27"/>
    <n v="8"/>
    <n v="0"/>
    <n v="20"/>
    <n v="9"/>
    <n v="0"/>
    <n v="0"/>
    <n v="0"/>
    <n v="0"/>
    <n v="11"/>
    <n v="3.6666666666666665"/>
    <x v="2"/>
    <n v="65.454545454545467"/>
    <n v="2.8458498023715419"/>
    <x v="2"/>
  </r>
  <r>
    <n v="300374"/>
    <s v="BARRA DE POSAPIES"/>
    <x v="3"/>
    <s v="UN"/>
    <n v="19"/>
    <n v="13"/>
    <n v="5"/>
    <n v="0"/>
    <n v="10"/>
    <n v="0"/>
    <n v="0"/>
    <n v="0"/>
    <n v="0"/>
    <n v="0"/>
    <n v="12"/>
    <n v="4"/>
    <x v="0"/>
    <n v="37.5"/>
    <n v="1.9736842105263157"/>
    <x v="0"/>
  </r>
  <r>
    <n v="300375"/>
    <s v="RESORTE PARADOR CENTRAL"/>
    <x v="3"/>
    <s v="UN"/>
    <n v="7"/>
    <n v="37"/>
    <n v="10"/>
    <n v="0"/>
    <n v="6"/>
    <n v="0"/>
    <n v="0"/>
    <n v="0"/>
    <n v="0"/>
    <n v="17"/>
    <n v="0"/>
    <n v="5.666666666666667"/>
    <x v="0"/>
    <n v="52.941176470588232"/>
    <n v="7.5630252100840334"/>
    <x v="2"/>
  </r>
  <r>
    <n v="300376"/>
    <s v="PALANCA DE FRENO DELANTERO"/>
    <x v="9"/>
    <s v="UN"/>
    <n v="23"/>
    <n v="14"/>
    <n v="1"/>
    <n v="10"/>
    <n v="0"/>
    <n v="0"/>
    <n v="20"/>
    <n v="0"/>
    <n v="0"/>
    <n v="19"/>
    <n v="0"/>
    <n v="6.333333333333333"/>
    <x v="1"/>
    <n v="4.7368421052631584"/>
    <n v="0.20594965675057211"/>
    <x v="1"/>
  </r>
  <r>
    <n v="300377"/>
    <s v="SEGURO CIRCLIP"/>
    <x v="2"/>
    <s v="UN"/>
    <n v="15"/>
    <n v="16"/>
    <n v="7"/>
    <n v="0"/>
    <n v="0"/>
    <n v="0"/>
    <n v="0"/>
    <n v="0"/>
    <n v="0"/>
    <n v="0"/>
    <n v="9"/>
    <n v="3"/>
    <x v="1"/>
    <n v="70"/>
    <n v="4.666666666666667"/>
    <x v="2"/>
  </r>
  <r>
    <n v="300378"/>
    <s v="RODAJE BOLA RADIAL,6302"/>
    <x v="2"/>
    <s v="UN"/>
    <n v="22"/>
    <n v="44"/>
    <n v="9"/>
    <n v="10"/>
    <n v="0"/>
    <n v="0"/>
    <n v="0"/>
    <n v="0"/>
    <n v="0"/>
    <n v="0"/>
    <n v="0"/>
    <n v="0"/>
    <x v="1"/>
    <n v="0"/>
    <n v="0"/>
    <x v="1"/>
  </r>
  <r>
    <n v="300379"/>
    <s v="CONTRA PESO"/>
    <x v="7"/>
    <s v="UN"/>
    <n v="5"/>
    <n v="47"/>
    <n v="9"/>
    <n v="0"/>
    <n v="16"/>
    <n v="0"/>
    <n v="14"/>
    <n v="0"/>
    <n v="0"/>
    <n v="0"/>
    <n v="16"/>
    <n v="5.333333333333333"/>
    <x v="1"/>
    <n v="50.625"/>
    <n v="10.125"/>
    <x v="2"/>
  </r>
  <r>
    <n v="300380"/>
    <s v="AMORTIGUADOR TRASERO AMARILLO"/>
    <x v="13"/>
    <s v="UN"/>
    <n v="24"/>
    <n v="15"/>
    <n v="9"/>
    <n v="0"/>
    <n v="0"/>
    <n v="19"/>
    <n v="0"/>
    <n v="0"/>
    <n v="17"/>
    <n v="0"/>
    <n v="5"/>
    <n v="7.333333333333333"/>
    <x v="1"/>
    <n v="36.81818181818182"/>
    <n v="1.5340909090909092"/>
    <x v="0"/>
  </r>
  <r>
    <n v="300381"/>
    <s v="MULTIPLE/PIPETA"/>
    <x v="11"/>
    <s v="UN"/>
    <n v="13"/>
    <n v="12"/>
    <n v="1"/>
    <n v="0"/>
    <n v="0"/>
    <n v="26"/>
    <n v="0"/>
    <n v="0"/>
    <n v="0"/>
    <n v="0"/>
    <n v="0"/>
    <n v="0"/>
    <x v="1"/>
    <n v="0"/>
    <n v="0"/>
    <x v="1"/>
  </r>
  <r>
    <n v="300382"/>
    <s v="ALTERNADOR"/>
    <x v="7"/>
    <s v="UN"/>
    <n v="13"/>
    <n v="38"/>
    <n v="3"/>
    <n v="0"/>
    <n v="0"/>
    <n v="0"/>
    <n v="6"/>
    <n v="0"/>
    <n v="0"/>
    <n v="0"/>
    <n v="0"/>
    <n v="0"/>
    <x v="0"/>
    <n v="0"/>
    <n v="0"/>
    <x v="1"/>
  </r>
  <r>
    <n v="300383"/>
    <s v="MOTOR DE ARRANQUE COMPLETO"/>
    <x v="7"/>
    <s v="UN"/>
    <n v="29"/>
    <n v="26"/>
    <n v="9"/>
    <n v="0"/>
    <n v="20"/>
    <n v="0"/>
    <n v="0"/>
    <n v="6"/>
    <n v="0"/>
    <n v="0"/>
    <n v="15"/>
    <n v="5"/>
    <x v="1"/>
    <n v="54"/>
    <n v="1.8620689655172413"/>
    <x v="0"/>
  </r>
  <r>
    <n v="300384"/>
    <s v="COMPUESTO DE LA BOTA"/>
    <x v="13"/>
    <s v="UN"/>
    <n v="9"/>
    <n v="29"/>
    <n v="10"/>
    <n v="0"/>
    <n v="0"/>
    <n v="15"/>
    <n v="0"/>
    <n v="0"/>
    <n v="0"/>
    <n v="0"/>
    <n v="0"/>
    <n v="0"/>
    <x v="0"/>
    <n v="0"/>
    <n v="0"/>
    <x v="1"/>
  </r>
  <r>
    <n v="300385"/>
    <s v="PUÑO DE GOMA IZQUIERDO"/>
    <x v="1"/>
    <s v="UN"/>
    <n v="12"/>
    <n v="37"/>
    <n v="1"/>
    <n v="0"/>
    <n v="0"/>
    <n v="0"/>
    <n v="0"/>
    <n v="0"/>
    <n v="0"/>
    <n v="0"/>
    <n v="25"/>
    <n v="8.3333333333333339"/>
    <x v="0"/>
    <n v="3.5999999999999996"/>
    <n v="0.3"/>
    <x v="1"/>
  </r>
  <r>
    <n v="300386"/>
    <s v="TAPON DE GASOLINA"/>
    <x v="0"/>
    <s v="UN"/>
    <n v="6"/>
    <n v="11"/>
    <n v="4"/>
    <n v="20"/>
    <n v="13"/>
    <n v="18"/>
    <n v="0"/>
    <n v="0"/>
    <n v="0"/>
    <n v="0"/>
    <n v="19"/>
    <n v="6.333333333333333"/>
    <x v="0"/>
    <n v="18.947368421052634"/>
    <n v="3.1578947368421058"/>
    <x v="2"/>
  </r>
  <r>
    <n v="300387"/>
    <s v="ENGRANAJE PRINCIPAL DE TERCERA"/>
    <x v="11"/>
    <s v="UN"/>
    <n v="27"/>
    <n v="38"/>
    <n v="5"/>
    <n v="0"/>
    <n v="20"/>
    <n v="0"/>
    <n v="16"/>
    <n v="0"/>
    <n v="0"/>
    <n v="0"/>
    <n v="0"/>
    <n v="0"/>
    <x v="2"/>
    <n v="0"/>
    <n v="0"/>
    <x v="1"/>
  </r>
  <r>
    <n v="300388"/>
    <s v="CUB TIMON DER/GRIS/."/>
    <x v="0"/>
    <s v="UN"/>
    <n v="9"/>
    <n v="23"/>
    <n v="3"/>
    <n v="0"/>
    <n v="6"/>
    <n v="0"/>
    <n v="14"/>
    <n v="8"/>
    <n v="10"/>
    <n v="0"/>
    <n v="37"/>
    <n v="15.666666666666666"/>
    <x v="2"/>
    <n v="5.7446808510638299"/>
    <n v="0.63829787234042556"/>
    <x v="3"/>
  </r>
  <r>
    <n v="300389"/>
    <s v="CUB TIMON IZQUI/GRIS/."/>
    <x v="0"/>
    <s v="UN"/>
    <n v="26"/>
    <n v="41"/>
    <n v="7"/>
    <n v="6"/>
    <n v="15"/>
    <n v="0"/>
    <n v="0"/>
    <n v="0"/>
    <n v="0"/>
    <n v="10"/>
    <n v="6"/>
    <n v="5.333333333333333"/>
    <x v="2"/>
    <n v="39.375"/>
    <n v="1.5144230769230769"/>
    <x v="0"/>
  </r>
  <r>
    <n v="300390"/>
    <s v="JUEGO DE MANGUERA DE FRENO DIABOLO"/>
    <x v="1"/>
    <s v="UN"/>
    <n v="10"/>
    <n v="30"/>
    <n v="3"/>
    <n v="0"/>
    <n v="0"/>
    <n v="32"/>
    <n v="16"/>
    <n v="0"/>
    <n v="0"/>
    <n v="0"/>
    <n v="0"/>
    <n v="0"/>
    <x v="1"/>
    <n v="0"/>
    <n v="0"/>
    <x v="1"/>
  </r>
  <r>
    <n v="300391"/>
    <s v="JUEGO DE MANGUERA DE FRENO"/>
    <x v="1"/>
    <s v="UN"/>
    <n v="11"/>
    <n v="37"/>
    <n v="8"/>
    <n v="0"/>
    <n v="0"/>
    <n v="0"/>
    <n v="0"/>
    <n v="7"/>
    <n v="16"/>
    <n v="0"/>
    <n v="0"/>
    <n v="5.333333333333333"/>
    <x v="1"/>
    <n v="45"/>
    <n v="4.0909090909090908"/>
    <x v="2"/>
  </r>
  <r>
    <n v="300392"/>
    <s v="SISTEMA COMPLETO DE FRENO DELA"/>
    <x v="4"/>
    <s v="UN"/>
    <n v="14"/>
    <n v="14"/>
    <n v="0"/>
    <n v="0"/>
    <n v="16"/>
    <n v="0"/>
    <n v="0"/>
    <n v="0"/>
    <n v="19"/>
    <n v="0"/>
    <n v="0"/>
    <n v="6.333333333333333"/>
    <x v="0"/>
    <n v="0"/>
    <n v="0"/>
    <x v="1"/>
  </r>
  <r>
    <n v="300393"/>
    <s v="TORNILLO GUIA 6M*32"/>
    <x v="11"/>
    <s v="UN"/>
    <n v="8"/>
    <n v="45"/>
    <n v="3"/>
    <n v="0"/>
    <n v="0"/>
    <n v="0"/>
    <n v="0"/>
    <n v="0"/>
    <n v="0"/>
    <n v="0"/>
    <n v="0"/>
    <n v="0"/>
    <x v="0"/>
    <n v="0"/>
    <n v="0"/>
    <x v="1"/>
  </r>
  <r>
    <n v="300394"/>
    <s v="TORNILLO GUIA 6M*60"/>
    <x v="11"/>
    <s v="UN"/>
    <n v="11"/>
    <n v="46"/>
    <n v="10"/>
    <n v="0"/>
    <n v="14"/>
    <n v="0"/>
    <n v="0"/>
    <n v="0"/>
    <n v="0"/>
    <n v="6"/>
    <n v="0"/>
    <n v="2"/>
    <x v="1"/>
    <n v="150"/>
    <n v="13.636363636363637"/>
    <x v="2"/>
  </r>
  <r>
    <n v="300395"/>
    <s v="CABLE DE ACELERADOR"/>
    <x v="9"/>
    <s v="UN"/>
    <n v="7"/>
    <n v="23"/>
    <n v="6"/>
    <n v="27"/>
    <n v="0"/>
    <n v="0"/>
    <n v="0"/>
    <n v="29"/>
    <n v="11"/>
    <n v="0"/>
    <n v="15"/>
    <n v="8.6666666666666661"/>
    <x v="2"/>
    <n v="20.769230769230774"/>
    <n v="2.9670329670329676"/>
    <x v="2"/>
  </r>
  <r>
    <n v="300396"/>
    <s v="CABLE DE FRENO TRASERO"/>
    <x v="9"/>
    <s v="UN"/>
    <n v="12"/>
    <n v="46"/>
    <n v="2"/>
    <n v="0"/>
    <n v="0"/>
    <n v="0"/>
    <n v="0"/>
    <n v="0"/>
    <n v="0"/>
    <n v="0"/>
    <n v="13"/>
    <n v="4.333333333333333"/>
    <x v="1"/>
    <n v="13.846153846153847"/>
    <n v="1.153846153846154"/>
    <x v="0"/>
  </r>
  <r>
    <n v="300397"/>
    <s v="HORQUILLA DELANTERA"/>
    <x v="13"/>
    <s v="UN"/>
    <n v="11"/>
    <n v="30"/>
    <n v="3"/>
    <n v="0"/>
    <n v="16"/>
    <n v="20"/>
    <n v="0"/>
    <n v="0"/>
    <n v="0"/>
    <n v="8"/>
    <n v="0"/>
    <n v="2.6666666666666665"/>
    <x v="0"/>
    <n v="33.75"/>
    <n v="3.0681818181818183"/>
    <x v="2"/>
  </r>
  <r>
    <n v="300398"/>
    <s v="CUBIERTA DER NEGRO"/>
    <x v="0"/>
    <s v="UN"/>
    <n v="28"/>
    <n v="14"/>
    <n v="7"/>
    <n v="12"/>
    <n v="10"/>
    <n v="0"/>
    <n v="0"/>
    <n v="0"/>
    <n v="0"/>
    <n v="0"/>
    <n v="0"/>
    <n v="0"/>
    <x v="1"/>
    <n v="0"/>
    <n v="0"/>
    <x v="1"/>
  </r>
  <r>
    <n v="300399"/>
    <s v="CUBIERTA TRASERA C/ROJO/."/>
    <x v="0"/>
    <s v="UN"/>
    <n v="22"/>
    <n v="48"/>
    <n v="10"/>
    <n v="0"/>
    <n v="0"/>
    <n v="0"/>
    <n v="0"/>
    <n v="0"/>
    <n v="0"/>
    <n v="0"/>
    <n v="0"/>
    <n v="0"/>
    <x v="0"/>
    <n v="0"/>
    <n v="0"/>
    <x v="1"/>
  </r>
  <r>
    <n v="300400"/>
    <s v="CONJUNTO DE FARO TRASERO"/>
    <x v="12"/>
    <s v="UN"/>
    <n v="8"/>
    <n v="45"/>
    <n v="8"/>
    <n v="0"/>
    <n v="0"/>
    <n v="0"/>
    <n v="0"/>
    <n v="0"/>
    <n v="0"/>
    <n v="0"/>
    <n v="0"/>
    <n v="0"/>
    <x v="0"/>
    <n v="0"/>
    <n v="0"/>
    <x v="1"/>
  </r>
  <r>
    <n v="300401"/>
    <s v="CONJUNTO DE ENGRANE PRIMARIO D"/>
    <x v="11"/>
    <s v="UN"/>
    <n v="5"/>
    <n v="8"/>
    <n v="6"/>
    <n v="0"/>
    <n v="7"/>
    <n v="0"/>
    <n v="18"/>
    <n v="8"/>
    <n v="0"/>
    <n v="0"/>
    <n v="35"/>
    <n v="11.666666666666666"/>
    <x v="2"/>
    <n v="15.428571428571431"/>
    <n v="3.0857142857142863"/>
    <x v="2"/>
  </r>
  <r>
    <n v="300402"/>
    <s v="EJE SECUNDARIO DE TRANSMISION("/>
    <x v="11"/>
    <s v="UN"/>
    <n v="22"/>
    <n v="12"/>
    <n v="4"/>
    <n v="0"/>
    <n v="0"/>
    <n v="0"/>
    <n v="0"/>
    <n v="16"/>
    <n v="12"/>
    <n v="0"/>
    <n v="0"/>
    <n v="4"/>
    <x v="2"/>
    <n v="30"/>
    <n v="1.3636363636363635"/>
    <x v="0"/>
  </r>
  <r>
    <n v="300403"/>
    <s v="EMPAQUETADURA CAJA TRANSMISION"/>
    <x v="11"/>
    <s v="UN"/>
    <n v="14"/>
    <n v="14"/>
    <n v="5"/>
    <n v="0"/>
    <n v="0"/>
    <n v="6"/>
    <n v="0"/>
    <n v="0"/>
    <n v="15"/>
    <n v="0"/>
    <n v="0"/>
    <n v="5"/>
    <x v="2"/>
    <n v="30"/>
    <n v="2.1428571428571428"/>
    <x v="2"/>
  </r>
  <r>
    <n v="300404"/>
    <s v="CABLE DE ACELERADOR"/>
    <x v="9"/>
    <s v="UN"/>
    <n v="21"/>
    <n v="23"/>
    <n v="8"/>
    <n v="0"/>
    <n v="0"/>
    <n v="15"/>
    <n v="0"/>
    <n v="0"/>
    <n v="0"/>
    <n v="18"/>
    <n v="0"/>
    <n v="6"/>
    <x v="2"/>
    <n v="40"/>
    <n v="1.9047619047619047"/>
    <x v="0"/>
  </r>
  <r>
    <n v="300405"/>
    <s v="CUBIERTA DE BATERIA"/>
    <x v="0"/>
    <s v="UN"/>
    <n v="28"/>
    <n v="20"/>
    <n v="7"/>
    <n v="8"/>
    <n v="0"/>
    <n v="13"/>
    <n v="0"/>
    <n v="18"/>
    <n v="0"/>
    <n v="34"/>
    <n v="0"/>
    <n v="11.333333333333334"/>
    <x v="2"/>
    <n v="18.52941176470588"/>
    <n v="0.66176470588235292"/>
    <x v="3"/>
  </r>
  <r>
    <n v="300406"/>
    <s v="PUÑO IZQUIERDO"/>
    <x v="1"/>
    <s v="UN"/>
    <n v="6"/>
    <n v="46"/>
    <n v="4"/>
    <n v="0"/>
    <n v="36"/>
    <n v="0"/>
    <n v="0"/>
    <n v="0"/>
    <n v="16"/>
    <n v="14"/>
    <n v="10"/>
    <n v="13.333333333333334"/>
    <x v="2"/>
    <n v="9"/>
    <n v="1.5"/>
    <x v="0"/>
  </r>
  <r>
    <n v="300407"/>
    <s v="EMPAQUETADURA CUB IZQ CARTER"/>
    <x v="11"/>
    <s v="UN"/>
    <n v="26"/>
    <n v="6"/>
    <n v="6"/>
    <n v="0"/>
    <n v="7"/>
    <n v="0"/>
    <n v="0"/>
    <n v="0"/>
    <n v="29"/>
    <n v="0"/>
    <n v="0"/>
    <n v="9.6666666666666661"/>
    <x v="1"/>
    <n v="18.620689655172413"/>
    <n v="0.71618037135278512"/>
    <x v="3"/>
  </r>
  <r>
    <n v="300408"/>
    <s v="CUBIERTA IZQUIERDA DE CARTER"/>
    <x v="11"/>
    <s v="UN"/>
    <n v="22"/>
    <n v="33"/>
    <n v="9"/>
    <n v="0"/>
    <n v="0"/>
    <n v="18"/>
    <n v="0"/>
    <n v="0"/>
    <n v="0"/>
    <n v="25"/>
    <n v="0"/>
    <n v="8.3333333333333339"/>
    <x v="2"/>
    <n v="32.4"/>
    <n v="1.4727272727272727"/>
    <x v="0"/>
  </r>
  <r>
    <n v="300409"/>
    <s v="MEDIDOR DE VELOCIMETRO"/>
    <x v="2"/>
    <s v="UN"/>
    <n v="12"/>
    <n v="34"/>
    <n v="1"/>
    <n v="0"/>
    <n v="0"/>
    <n v="14"/>
    <n v="0"/>
    <n v="0"/>
    <n v="0"/>
    <n v="0"/>
    <n v="16"/>
    <n v="5.333333333333333"/>
    <x v="2"/>
    <n v="5.625"/>
    <n v="0.46875"/>
    <x v="1"/>
  </r>
  <r>
    <n v="300410"/>
    <s v="BALANCIN"/>
    <x v="11"/>
    <s v="UN"/>
    <n v="11"/>
    <n v="24"/>
    <n v="5"/>
    <n v="0"/>
    <n v="16"/>
    <n v="0"/>
    <n v="20"/>
    <n v="20"/>
    <n v="0"/>
    <n v="0"/>
    <n v="0"/>
    <n v="0"/>
    <x v="0"/>
    <n v="0"/>
    <n v="0"/>
    <x v="1"/>
  </r>
  <r>
    <n v="300411"/>
    <s v="MARTILLO IMPULSOR DE VALVULA"/>
    <x v="11"/>
    <s v="UN"/>
    <n v="10"/>
    <n v="22"/>
    <n v="6"/>
    <n v="0"/>
    <n v="0"/>
    <n v="29"/>
    <n v="0"/>
    <n v="0"/>
    <n v="0"/>
    <n v="0"/>
    <n v="0"/>
    <n v="0"/>
    <x v="1"/>
    <n v="0"/>
    <n v="0"/>
    <x v="1"/>
  </r>
  <r>
    <n v="300412"/>
    <s v="VALVULA DE ADMISION"/>
    <x v="11"/>
    <s v="UN"/>
    <n v="17"/>
    <n v="20"/>
    <n v="4"/>
    <n v="10"/>
    <n v="0"/>
    <n v="0"/>
    <n v="0"/>
    <n v="0"/>
    <n v="16"/>
    <n v="5"/>
    <n v="0"/>
    <n v="7"/>
    <x v="1"/>
    <n v="17.142857142857142"/>
    <n v="1.0084033613445378"/>
    <x v="0"/>
  </r>
  <r>
    <n v="300413"/>
    <s v="VALVULA DE ESCAPE"/>
    <x v="11"/>
    <s v="UN"/>
    <n v="25"/>
    <n v="39"/>
    <n v="5"/>
    <n v="14"/>
    <n v="0"/>
    <n v="18"/>
    <n v="0"/>
    <n v="0"/>
    <n v="0"/>
    <n v="0"/>
    <n v="32"/>
    <n v="10.666666666666666"/>
    <x v="1"/>
    <n v="14.0625"/>
    <n v="0.5625"/>
    <x v="3"/>
  </r>
  <r>
    <n v="300414"/>
    <s v="CONJUNTO DE CABEZA DE CILINDRO"/>
    <x v="11"/>
    <s v="UN"/>
    <n v="10"/>
    <n v="23"/>
    <n v="7"/>
    <n v="0"/>
    <n v="0"/>
    <n v="0"/>
    <n v="0"/>
    <n v="0"/>
    <n v="0"/>
    <n v="0"/>
    <n v="16"/>
    <n v="5.333333333333333"/>
    <x v="0"/>
    <n v="39.375"/>
    <n v="3.9375"/>
    <x v="2"/>
  </r>
  <r>
    <n v="300415"/>
    <s v="RAYO EXTERNO RUEDA DEL"/>
    <x v="2"/>
    <s v="UN"/>
    <n v="12"/>
    <n v="34"/>
    <n v="5"/>
    <n v="0"/>
    <n v="0"/>
    <n v="13"/>
    <n v="0"/>
    <n v="0"/>
    <n v="0"/>
    <n v="0"/>
    <n v="10"/>
    <n v="3.3333333333333335"/>
    <x v="0"/>
    <n v="45"/>
    <n v="3.75"/>
    <x v="2"/>
  </r>
  <r>
    <n v="300416"/>
    <s v="CABLE DE FRENO TRASERO"/>
    <x v="9"/>
    <s v="UN"/>
    <n v="25"/>
    <n v="35"/>
    <n v="9"/>
    <n v="13"/>
    <n v="14"/>
    <n v="9"/>
    <n v="0"/>
    <n v="0"/>
    <n v="0"/>
    <n v="14"/>
    <n v="0"/>
    <n v="4.666666666666667"/>
    <x v="0"/>
    <n v="57.857142857142854"/>
    <n v="2.3142857142857141"/>
    <x v="2"/>
  </r>
  <r>
    <n v="300417"/>
    <s v="DISCO DE TRACCION"/>
    <x v="7"/>
    <s v="UN"/>
    <n v="12"/>
    <n v="23"/>
    <n v="9"/>
    <n v="0"/>
    <n v="0"/>
    <n v="27"/>
    <n v="0"/>
    <n v="0"/>
    <n v="0"/>
    <n v="18"/>
    <n v="7"/>
    <n v="8.3333333333333339"/>
    <x v="2"/>
    <n v="32.4"/>
    <n v="2.6999999999999997"/>
    <x v="2"/>
  </r>
  <r>
    <n v="300418"/>
    <s v="EMPAQUETADURA CUB IZQ CARTER"/>
    <x v="11"/>
    <s v="UN"/>
    <n v="29"/>
    <n v="23"/>
    <n v="1"/>
    <n v="0"/>
    <n v="9"/>
    <n v="0"/>
    <n v="36"/>
    <n v="0"/>
    <n v="18"/>
    <n v="0"/>
    <n v="0"/>
    <n v="6"/>
    <x v="2"/>
    <n v="5"/>
    <n v="0.17241379310344829"/>
    <x v="1"/>
  </r>
  <r>
    <n v="300419"/>
    <s v="GUARDA CADENA SUPERIOR"/>
    <x v="13"/>
    <s v="UN"/>
    <n v="24"/>
    <n v="48"/>
    <n v="1"/>
    <n v="18"/>
    <n v="8"/>
    <n v="0"/>
    <n v="11"/>
    <n v="0"/>
    <n v="0"/>
    <n v="0"/>
    <n v="0"/>
    <n v="0"/>
    <x v="1"/>
    <n v="0"/>
    <n v="0"/>
    <x v="1"/>
  </r>
  <r>
    <n v="300420"/>
    <s v="BUJIA"/>
    <x v="8"/>
    <s v="UN"/>
    <n v="30"/>
    <n v="22"/>
    <n v="6"/>
    <n v="0"/>
    <n v="0"/>
    <n v="0"/>
    <n v="0"/>
    <n v="44"/>
    <n v="0"/>
    <n v="0"/>
    <n v="0"/>
    <n v="0"/>
    <x v="2"/>
    <n v="0"/>
    <n v="0"/>
    <x v="1"/>
  </r>
  <r>
    <n v="300421"/>
    <s v="CILINDRO"/>
    <x v="11"/>
    <s v="UN"/>
    <n v="23"/>
    <n v="49"/>
    <n v="10"/>
    <n v="0"/>
    <n v="12"/>
    <n v="0"/>
    <n v="0"/>
    <n v="18"/>
    <n v="0"/>
    <n v="0"/>
    <n v="0"/>
    <n v="0"/>
    <x v="1"/>
    <n v="0"/>
    <n v="0"/>
    <x v="1"/>
  </r>
  <r>
    <n v="300422"/>
    <s v="PIN DE PISTON"/>
    <x v="11"/>
    <s v="UN"/>
    <n v="20"/>
    <n v="44"/>
    <n v="5"/>
    <n v="0"/>
    <n v="7"/>
    <n v="20"/>
    <n v="0"/>
    <n v="0"/>
    <n v="0"/>
    <n v="20"/>
    <n v="0"/>
    <n v="6.666666666666667"/>
    <x v="2"/>
    <n v="22.5"/>
    <n v="1.125"/>
    <x v="0"/>
  </r>
  <r>
    <n v="300423"/>
    <s v="CONJUNTO CAJA DE TRANSMISION"/>
    <x v="11"/>
    <s v="UN"/>
    <n v="27"/>
    <n v="18"/>
    <n v="10"/>
    <n v="0"/>
    <n v="0"/>
    <n v="0"/>
    <n v="0"/>
    <n v="0"/>
    <n v="0"/>
    <n v="9"/>
    <n v="0"/>
    <n v="3"/>
    <x v="0"/>
    <n v="100"/>
    <n v="3.7037037037037037"/>
    <x v="2"/>
  </r>
  <r>
    <n v="300424"/>
    <s v="EMPAQUETADURA CUBIERTA CABEZA"/>
    <x v="11"/>
    <s v="UN"/>
    <n v="18"/>
    <n v="10"/>
    <n v="2"/>
    <n v="0"/>
    <n v="14"/>
    <n v="9"/>
    <n v="0"/>
    <n v="0"/>
    <n v="0"/>
    <n v="0"/>
    <n v="0"/>
    <n v="0"/>
    <x v="2"/>
    <n v="0"/>
    <n v="0"/>
    <x v="1"/>
  </r>
  <r>
    <n v="300425"/>
    <s v="RODAJE BOLA RADIAL,6301"/>
    <x v="6"/>
    <s v="UN"/>
    <n v="9"/>
    <n v="24"/>
    <n v="5"/>
    <n v="0"/>
    <n v="0"/>
    <n v="0"/>
    <n v="0"/>
    <n v="0"/>
    <n v="0"/>
    <n v="18"/>
    <n v="0"/>
    <n v="6"/>
    <x v="0"/>
    <n v="25"/>
    <n v="2.7777777777777777"/>
    <x v="2"/>
  </r>
  <r>
    <n v="300426"/>
    <s v="RODAJE BOLA RADIAL,6004"/>
    <x v="6"/>
    <s v="UN"/>
    <n v="30"/>
    <n v="30"/>
    <n v="4"/>
    <n v="0"/>
    <n v="12"/>
    <n v="0"/>
    <n v="0"/>
    <n v="0"/>
    <n v="10"/>
    <n v="8"/>
    <n v="0"/>
    <n v="6"/>
    <x v="2"/>
    <n v="20"/>
    <n v="0.66666666666666663"/>
    <x v="3"/>
  </r>
  <r>
    <n v="300427"/>
    <s v="RODAJE BOLA RADIAL,6002"/>
    <x v="6"/>
    <s v="UN"/>
    <n v="20"/>
    <n v="28"/>
    <n v="7"/>
    <n v="0"/>
    <n v="0"/>
    <n v="0"/>
    <n v="15"/>
    <n v="0"/>
    <n v="19"/>
    <n v="0"/>
    <n v="0"/>
    <n v="6.333333333333333"/>
    <x v="0"/>
    <n v="33.15789473684211"/>
    <n v="1.6578947368421055"/>
    <x v="0"/>
  </r>
  <r>
    <n v="300428"/>
    <s v="EJE DE ENGRANAJE DE TRACCION"/>
    <x v="11"/>
    <s v="UN"/>
    <n v="23"/>
    <n v="18"/>
    <n v="5"/>
    <n v="0"/>
    <n v="0"/>
    <n v="0"/>
    <n v="0"/>
    <n v="0"/>
    <n v="0"/>
    <n v="0"/>
    <n v="11"/>
    <n v="3.6666666666666665"/>
    <x v="2"/>
    <n v="40.909090909090914"/>
    <n v="1.7786561264822136"/>
    <x v="0"/>
  </r>
  <r>
    <n v="300429"/>
    <s v="RETEN DE ACEITE 20*32*6"/>
    <x v="1"/>
    <s v="UN"/>
    <n v="30"/>
    <n v="25"/>
    <n v="5"/>
    <n v="0"/>
    <n v="0"/>
    <n v="0"/>
    <n v="20"/>
    <n v="0"/>
    <n v="10"/>
    <n v="0"/>
    <n v="0"/>
    <n v="3.3333333333333335"/>
    <x v="1"/>
    <n v="45"/>
    <n v="1.5"/>
    <x v="0"/>
  </r>
  <r>
    <n v="300430"/>
    <s v="RODAJE BOLA RADIAL,6202"/>
    <x v="11"/>
    <s v="UN"/>
    <n v="11"/>
    <n v="7"/>
    <n v="9"/>
    <n v="0"/>
    <n v="0"/>
    <n v="0"/>
    <n v="0"/>
    <n v="0"/>
    <n v="0"/>
    <n v="0"/>
    <n v="0"/>
    <n v="0"/>
    <x v="0"/>
    <n v="0"/>
    <n v="0"/>
    <x v="1"/>
  </r>
  <r>
    <n v="300431"/>
    <s v="RODAJE BOLA RADIAL,6203"/>
    <x v="11"/>
    <s v="UN"/>
    <n v="22"/>
    <n v="26"/>
    <n v="6"/>
    <n v="0"/>
    <n v="0"/>
    <n v="17"/>
    <n v="15"/>
    <n v="0"/>
    <n v="0"/>
    <n v="0"/>
    <n v="0"/>
    <n v="0"/>
    <x v="1"/>
    <n v="0"/>
    <n v="0"/>
    <x v="1"/>
  </r>
  <r>
    <n v="300432"/>
    <s v="RODAJE BOLA RADIAL,6204"/>
    <x v="11"/>
    <s v="UN"/>
    <n v="21"/>
    <n v="32"/>
    <n v="9"/>
    <n v="15"/>
    <n v="0"/>
    <n v="0"/>
    <n v="0"/>
    <n v="11"/>
    <n v="0"/>
    <n v="0"/>
    <n v="0"/>
    <n v="0"/>
    <x v="0"/>
    <n v="0"/>
    <n v="0"/>
    <x v="1"/>
  </r>
  <r>
    <n v="300433"/>
    <s v="VALVULA DE ADMISION"/>
    <x v="11"/>
    <s v="UN"/>
    <n v="30"/>
    <n v="46"/>
    <n v="3"/>
    <n v="0"/>
    <n v="0"/>
    <n v="0"/>
    <n v="0"/>
    <n v="7"/>
    <n v="0"/>
    <n v="0"/>
    <n v="0"/>
    <n v="0"/>
    <x v="0"/>
    <n v="0"/>
    <n v="0"/>
    <x v="1"/>
  </r>
  <r>
    <n v="300434"/>
    <s v="VALVULA DE ESCAPE"/>
    <x v="11"/>
    <s v="UN"/>
    <n v="17"/>
    <n v="41"/>
    <n v="10"/>
    <n v="0"/>
    <n v="0"/>
    <n v="0"/>
    <n v="0"/>
    <n v="0"/>
    <n v="0"/>
    <n v="0"/>
    <n v="0"/>
    <n v="0"/>
    <x v="0"/>
    <n v="0"/>
    <n v="0"/>
    <x v="1"/>
  </r>
  <r>
    <n v="300435"/>
    <s v="RIN TRASERO/NEGRO/."/>
    <x v="2"/>
    <s v="UN"/>
    <n v="11"/>
    <n v="34"/>
    <n v="7"/>
    <n v="0"/>
    <n v="18"/>
    <n v="0"/>
    <n v="0"/>
    <n v="6"/>
    <n v="0"/>
    <n v="0"/>
    <n v="0"/>
    <n v="0"/>
    <x v="0"/>
    <n v="0"/>
    <n v="0"/>
    <x v="1"/>
  </r>
  <r>
    <n v="300436"/>
    <s v="CUBIERTA FRONTAL INF PLATA"/>
    <x v="0"/>
    <s v="UN"/>
    <n v="11"/>
    <n v="17"/>
    <n v="3"/>
    <n v="0"/>
    <n v="0"/>
    <n v="0"/>
    <n v="13"/>
    <n v="0"/>
    <n v="15"/>
    <n v="0"/>
    <n v="0"/>
    <n v="5"/>
    <x v="1"/>
    <n v="18"/>
    <n v="1.6363636363636365"/>
    <x v="0"/>
  </r>
  <r>
    <n v="300437"/>
    <s v="PLACA PROTECTORA DE MOTOR"/>
    <x v="0"/>
    <s v="UN"/>
    <n v="15"/>
    <n v="45"/>
    <n v="3"/>
    <n v="19"/>
    <n v="0"/>
    <n v="0"/>
    <n v="0"/>
    <n v="0"/>
    <n v="0"/>
    <n v="0"/>
    <n v="0"/>
    <n v="0"/>
    <x v="0"/>
    <n v="0"/>
    <n v="0"/>
    <x v="1"/>
  </r>
  <r>
    <n v="300438"/>
    <s v="EMPAQUETADURA CUB DER CARTER"/>
    <x v="11"/>
    <s v="UN"/>
    <n v="23"/>
    <n v="42"/>
    <n v="6"/>
    <n v="0"/>
    <n v="0"/>
    <n v="0"/>
    <n v="0"/>
    <n v="0"/>
    <n v="0"/>
    <n v="0"/>
    <n v="15"/>
    <n v="5"/>
    <x v="1"/>
    <n v="36"/>
    <n v="1.5652173913043479"/>
    <x v="0"/>
  </r>
  <r>
    <n v="300439"/>
    <s v="CUBIERTA IZQ DE HORQUILLA"/>
    <x v="0"/>
    <s v="UN"/>
    <n v="29"/>
    <n v="16"/>
    <n v="10"/>
    <n v="10"/>
    <n v="0"/>
    <n v="0"/>
    <n v="36"/>
    <n v="0"/>
    <n v="0"/>
    <n v="0"/>
    <n v="0"/>
    <n v="0"/>
    <x v="1"/>
    <n v="0"/>
    <n v="0"/>
    <x v="1"/>
  </r>
  <r>
    <n v="300440"/>
    <s v="CUBIERTA DER DE HORQUILLA"/>
    <x v="0"/>
    <s v="UN"/>
    <n v="8"/>
    <n v="5"/>
    <n v="3"/>
    <n v="0"/>
    <n v="0"/>
    <n v="11"/>
    <n v="16"/>
    <n v="0"/>
    <n v="15"/>
    <n v="6"/>
    <n v="8"/>
    <n v="9.6666666666666661"/>
    <x v="2"/>
    <n v="9.3103448275862064"/>
    <n v="1.1637931034482758"/>
    <x v="0"/>
  </r>
  <r>
    <n v="300441"/>
    <s v="TAPABARRO INTERNO TRASERO"/>
    <x v="0"/>
    <s v="UN"/>
    <n v="20"/>
    <n v="47"/>
    <n v="9"/>
    <n v="0"/>
    <n v="12"/>
    <n v="17"/>
    <n v="0"/>
    <n v="0"/>
    <n v="0"/>
    <n v="0"/>
    <n v="13"/>
    <n v="4.333333333333333"/>
    <x v="1"/>
    <n v="62.307692307692314"/>
    <n v="3.1153846153846159"/>
    <x v="2"/>
  </r>
  <r>
    <n v="300442"/>
    <s v="CUBIERTA TRASERA DER AMARILLO"/>
    <x v="0"/>
    <s v="UN"/>
    <n v="25"/>
    <n v="14"/>
    <n v="3"/>
    <n v="0"/>
    <n v="6"/>
    <n v="0"/>
    <n v="0"/>
    <n v="0"/>
    <n v="0"/>
    <n v="0"/>
    <n v="0"/>
    <n v="0"/>
    <x v="0"/>
    <n v="0"/>
    <n v="0"/>
    <x v="1"/>
  </r>
  <r>
    <n v="300443"/>
    <s v="FARO TRASERO"/>
    <x v="12"/>
    <s v="UN"/>
    <n v="15"/>
    <n v="39"/>
    <n v="9"/>
    <n v="14"/>
    <n v="0"/>
    <n v="11"/>
    <n v="0"/>
    <n v="0"/>
    <n v="0"/>
    <n v="0"/>
    <n v="0"/>
    <n v="0"/>
    <x v="0"/>
    <n v="0"/>
    <n v="0"/>
    <x v="1"/>
  </r>
  <r>
    <n v="300444"/>
    <s v="BASE DE VELOCIMETRO"/>
    <x v="7"/>
    <s v="UN"/>
    <n v="5"/>
    <n v="50"/>
    <n v="4"/>
    <n v="8"/>
    <n v="14"/>
    <n v="12"/>
    <n v="0"/>
    <n v="0"/>
    <n v="0"/>
    <n v="9"/>
    <n v="20"/>
    <n v="9.6666666666666661"/>
    <x v="2"/>
    <n v="12.413793103448278"/>
    <n v="2.4827586206896557"/>
    <x v="2"/>
  </r>
  <r>
    <n v="300445"/>
    <s v="EJE DE ENGRANAJE DE TRACCION"/>
    <x v="11"/>
    <s v="UN"/>
    <n v="22"/>
    <n v="27"/>
    <n v="5"/>
    <n v="20"/>
    <n v="0"/>
    <n v="17"/>
    <n v="0"/>
    <n v="0"/>
    <n v="0"/>
    <n v="0"/>
    <n v="18"/>
    <n v="6"/>
    <x v="1"/>
    <n v="25"/>
    <n v="1.1363636363636365"/>
    <x v="0"/>
  </r>
  <r>
    <n v="300446"/>
    <s v="CUBIERTA DECORATIV/PLATA/."/>
    <x v="0"/>
    <s v="UN"/>
    <n v="29"/>
    <n v="12"/>
    <n v="0"/>
    <n v="0"/>
    <n v="0"/>
    <n v="0"/>
    <n v="0"/>
    <n v="6"/>
    <n v="0"/>
    <n v="0"/>
    <n v="0"/>
    <n v="0"/>
    <x v="0"/>
    <n v="0"/>
    <n v="0"/>
    <x v="1"/>
  </r>
  <r>
    <n v="300447"/>
    <s v="PUÑO ACELERADOR"/>
    <x v="1"/>
    <s v="UN"/>
    <n v="13"/>
    <n v="14"/>
    <n v="1"/>
    <n v="0"/>
    <n v="0"/>
    <n v="0"/>
    <n v="0"/>
    <n v="0"/>
    <n v="0"/>
    <n v="15"/>
    <n v="19"/>
    <n v="11.333333333333334"/>
    <x v="0"/>
    <n v="2.6470588235294117"/>
    <n v="0.20361990950226244"/>
    <x v="1"/>
  </r>
  <r>
    <n v="300448"/>
    <s v="EMPAQUETADURA CENTRAL CARTER"/>
    <x v="6"/>
    <s v="UN"/>
    <n v="24"/>
    <n v="48"/>
    <n v="9"/>
    <n v="8"/>
    <n v="0"/>
    <n v="0"/>
    <n v="0"/>
    <n v="0"/>
    <n v="0"/>
    <n v="0"/>
    <n v="0"/>
    <n v="0"/>
    <x v="0"/>
    <n v="0"/>
    <n v="0"/>
    <x v="1"/>
  </r>
  <r>
    <n v="300449"/>
    <s v="CUBIERTA DEL CUERPO IZQUIERDA"/>
    <x v="0"/>
    <s v="UN"/>
    <n v="16"/>
    <n v="18"/>
    <n v="4"/>
    <n v="0"/>
    <n v="0"/>
    <n v="0"/>
    <n v="8"/>
    <n v="6"/>
    <n v="0"/>
    <n v="0"/>
    <n v="0"/>
    <n v="0"/>
    <x v="0"/>
    <n v="0"/>
    <n v="0"/>
    <x v="1"/>
  </r>
  <r>
    <n v="300450"/>
    <s v="CUBIERTA DE COLA PLATA"/>
    <x v="0"/>
    <s v="UN"/>
    <n v="6"/>
    <n v="46"/>
    <n v="7"/>
    <n v="0"/>
    <n v="9"/>
    <n v="0"/>
    <n v="0"/>
    <n v="19"/>
    <n v="12"/>
    <n v="24"/>
    <n v="0"/>
    <n v="12"/>
    <x v="2"/>
    <n v="17.5"/>
    <n v="2.9166666666666665"/>
    <x v="2"/>
  </r>
  <r>
    <n v="300451"/>
    <s v="EMPAQUETADURA CENTRAL CARTER"/>
    <x v="6"/>
    <s v="UN"/>
    <n v="26"/>
    <n v="15"/>
    <n v="2"/>
    <n v="0"/>
    <n v="0"/>
    <n v="0"/>
    <n v="7"/>
    <n v="5"/>
    <n v="0"/>
    <n v="0"/>
    <n v="13"/>
    <n v="4.333333333333333"/>
    <x v="2"/>
    <n v="13.846153846153847"/>
    <n v="0.53254437869822491"/>
    <x v="3"/>
  </r>
  <r>
    <n v="300452"/>
    <s v="CRISTAL DEL FARO"/>
    <x v="12"/>
    <s v="UN"/>
    <n v="17"/>
    <n v="37"/>
    <n v="10"/>
    <n v="0"/>
    <n v="10"/>
    <n v="8"/>
    <n v="0"/>
    <n v="7"/>
    <n v="0"/>
    <n v="0"/>
    <n v="5"/>
    <n v="1.6666666666666667"/>
    <x v="2"/>
    <n v="180"/>
    <n v="10.588235294117647"/>
    <x v="2"/>
  </r>
  <r>
    <n v="300453"/>
    <s v="PLATAFORMA POSAPIES"/>
    <x v="0"/>
    <s v="UN"/>
    <n v="6"/>
    <n v="47"/>
    <n v="5"/>
    <n v="7"/>
    <n v="0"/>
    <n v="5"/>
    <n v="0"/>
    <n v="5"/>
    <n v="0"/>
    <n v="0"/>
    <n v="0"/>
    <n v="0"/>
    <x v="2"/>
    <n v="0"/>
    <n v="0"/>
    <x v="1"/>
  </r>
  <r>
    <n v="300454"/>
    <s v="RECTIFICADOR/REGULADOR DE CORR"/>
    <x v="7"/>
    <s v="UN"/>
    <n v="22"/>
    <n v="40"/>
    <n v="4"/>
    <n v="19"/>
    <n v="0"/>
    <n v="0"/>
    <n v="0"/>
    <n v="0"/>
    <n v="0"/>
    <n v="0"/>
    <n v="0"/>
    <n v="0"/>
    <x v="0"/>
    <n v="0"/>
    <n v="0"/>
    <x v="1"/>
  </r>
  <r>
    <n v="300455"/>
    <s v="RETEN DE ACEITE 19.8*30*5"/>
    <x v="6"/>
    <s v="UN"/>
    <n v="5"/>
    <n v="19"/>
    <n v="1"/>
    <n v="0"/>
    <n v="0"/>
    <n v="10"/>
    <n v="0"/>
    <n v="19"/>
    <n v="0"/>
    <n v="0"/>
    <n v="0"/>
    <n v="0"/>
    <x v="0"/>
    <n v="0"/>
    <n v="0"/>
    <x v="1"/>
  </r>
  <r>
    <n v="300456"/>
    <s v="RETEN DE ACEITE 27*42*7"/>
    <x v="1"/>
    <s v="UN"/>
    <n v="27"/>
    <n v="42"/>
    <n v="4"/>
    <n v="0"/>
    <n v="0"/>
    <n v="0"/>
    <n v="19"/>
    <n v="12"/>
    <n v="14"/>
    <n v="0"/>
    <n v="0"/>
    <n v="4.666666666666667"/>
    <x v="2"/>
    <n v="25.714285714285712"/>
    <n v="0.95238095238095233"/>
    <x v="3"/>
  </r>
  <r>
    <n v="300457"/>
    <s v="PEDAL DE CAMBIOS"/>
    <x v="3"/>
    <s v="UN"/>
    <n v="24"/>
    <n v="22"/>
    <n v="2"/>
    <n v="5"/>
    <n v="0"/>
    <n v="7"/>
    <n v="0"/>
    <n v="18"/>
    <n v="24"/>
    <n v="0"/>
    <n v="0"/>
    <n v="8"/>
    <x v="2"/>
    <n v="7.5"/>
    <n v="0.3125"/>
    <x v="1"/>
  </r>
  <r>
    <n v="300458"/>
    <s v="BOTON INTERRUPTOR DE ARRANQUE"/>
    <x v="9"/>
    <s v="UN"/>
    <n v="11"/>
    <n v="24"/>
    <n v="9"/>
    <n v="0"/>
    <n v="0"/>
    <n v="0"/>
    <n v="0"/>
    <n v="0"/>
    <n v="0"/>
    <n v="0"/>
    <n v="13"/>
    <n v="4.333333333333333"/>
    <x v="0"/>
    <n v="62.307692307692314"/>
    <n v="5.664335664335665"/>
    <x v="2"/>
  </r>
  <r>
    <n v="300459"/>
    <s v="REDUCCION DE MARCHA (54/13D)"/>
    <x v="6"/>
    <s v="UN"/>
    <n v="30"/>
    <n v="19"/>
    <n v="4"/>
    <n v="0"/>
    <n v="0"/>
    <n v="0"/>
    <n v="0"/>
    <n v="0"/>
    <n v="0"/>
    <n v="0"/>
    <n v="20"/>
    <n v="6.666666666666667"/>
    <x v="0"/>
    <n v="18"/>
    <n v="0.6"/>
    <x v="3"/>
  </r>
  <r>
    <n v="300460"/>
    <s v="ENGRANE EMBRAGUE DE ARRANQUE"/>
    <x v="6"/>
    <s v="UN"/>
    <n v="18"/>
    <n v="27"/>
    <n v="9"/>
    <n v="11"/>
    <n v="0"/>
    <n v="0"/>
    <n v="0"/>
    <n v="11"/>
    <n v="0"/>
    <n v="0"/>
    <n v="0"/>
    <n v="0"/>
    <x v="1"/>
    <n v="0"/>
    <n v="0"/>
    <x v="1"/>
  </r>
  <r>
    <n v="300461"/>
    <s v="BOMBA DE ACEITE"/>
    <x v="10"/>
    <s v="UN"/>
    <n v="14"/>
    <n v="26"/>
    <n v="4"/>
    <n v="0"/>
    <n v="0"/>
    <n v="0"/>
    <n v="0"/>
    <n v="19"/>
    <n v="9"/>
    <n v="0"/>
    <n v="0"/>
    <n v="3"/>
    <x v="2"/>
    <n v="40"/>
    <n v="2.8571428571428572"/>
    <x v="2"/>
  </r>
  <r>
    <n v="300462"/>
    <s v="CUBIERTA FRONTAL SUP GRIS"/>
    <x v="0"/>
    <s v="UN"/>
    <n v="5"/>
    <n v="39"/>
    <n v="8"/>
    <n v="0"/>
    <n v="0"/>
    <n v="5"/>
    <n v="8"/>
    <n v="15"/>
    <n v="0"/>
    <n v="0"/>
    <n v="0"/>
    <n v="0"/>
    <x v="1"/>
    <n v="0"/>
    <n v="0"/>
    <x v="1"/>
  </r>
  <r>
    <n v="300463"/>
    <s v="CUBIERTA IZQ DE CARTER  TRAS"/>
    <x v="11"/>
    <s v="UN"/>
    <n v="25"/>
    <n v="39"/>
    <n v="7"/>
    <n v="0"/>
    <n v="0"/>
    <n v="0"/>
    <n v="0"/>
    <n v="17"/>
    <n v="7"/>
    <n v="16"/>
    <n v="0"/>
    <n v="7.666666666666667"/>
    <x v="2"/>
    <n v="27.391304347826086"/>
    <n v="1.0956521739130434"/>
    <x v="0"/>
  </r>
  <r>
    <n v="300464"/>
    <s v="CONJUNTO DE CARBURADOR"/>
    <x v="6"/>
    <s v="UN"/>
    <n v="6"/>
    <n v="44"/>
    <n v="3"/>
    <n v="0"/>
    <n v="0"/>
    <n v="0"/>
    <n v="0"/>
    <n v="0"/>
    <n v="0"/>
    <n v="0"/>
    <n v="13"/>
    <n v="4.333333333333333"/>
    <x v="0"/>
    <n v="20.769230769230774"/>
    <n v="3.4615384615384621"/>
    <x v="2"/>
  </r>
  <r>
    <n v="300465"/>
    <s v="CUBIERTA DEL CUERP/ROJO/."/>
    <x v="0"/>
    <s v="UN"/>
    <n v="17"/>
    <n v="25"/>
    <n v="2"/>
    <n v="29"/>
    <n v="0"/>
    <n v="13"/>
    <n v="0"/>
    <n v="12"/>
    <n v="0"/>
    <n v="0"/>
    <n v="15"/>
    <n v="5"/>
    <x v="2"/>
    <n v="12"/>
    <n v="0.70588235294117652"/>
    <x v="3"/>
  </r>
  <r>
    <n v="300466"/>
    <s v="GUIA DE CADENA"/>
    <x v="11"/>
    <s v="UN"/>
    <n v="20"/>
    <n v="34"/>
    <n v="0"/>
    <n v="0"/>
    <n v="0"/>
    <n v="0"/>
    <n v="0"/>
    <n v="9"/>
    <n v="30"/>
    <n v="0"/>
    <n v="0"/>
    <n v="10"/>
    <x v="2"/>
    <n v="0"/>
    <n v="0"/>
    <x v="1"/>
  </r>
  <r>
    <n v="300467"/>
    <s v="CONJUNTO DE CABEZA DE CILINDRO"/>
    <x v="11"/>
    <s v="UN"/>
    <n v="19"/>
    <n v="19"/>
    <n v="8"/>
    <n v="0"/>
    <n v="0"/>
    <n v="8"/>
    <n v="0"/>
    <n v="0"/>
    <n v="0"/>
    <n v="5"/>
    <n v="0"/>
    <n v="1.6666666666666667"/>
    <x v="1"/>
    <n v="144"/>
    <n v="7.5789473684210522"/>
    <x v="2"/>
  </r>
  <r>
    <n v="300468"/>
    <s v="CERRADURA DE ASIENTO"/>
    <x v="6"/>
    <s v="UN"/>
    <n v="11"/>
    <n v="47"/>
    <n v="3"/>
    <n v="0"/>
    <n v="0"/>
    <n v="0"/>
    <n v="15"/>
    <n v="0"/>
    <n v="0"/>
    <n v="0"/>
    <n v="0"/>
    <n v="0"/>
    <x v="0"/>
    <n v="0"/>
    <n v="0"/>
    <x v="1"/>
  </r>
  <r>
    <n v="300469"/>
    <s v="GANCHO PARA CASCO"/>
    <x v="0"/>
    <s v="UN"/>
    <n v="15"/>
    <n v="44"/>
    <n v="8"/>
    <n v="0"/>
    <n v="0"/>
    <n v="0"/>
    <n v="0"/>
    <n v="19"/>
    <n v="0"/>
    <n v="0"/>
    <n v="0"/>
    <n v="0"/>
    <x v="0"/>
    <n v="0"/>
    <n v="0"/>
    <x v="1"/>
  </r>
  <r>
    <n v="300470"/>
    <s v="RECIPIENTE DE CAJUELA (NEGRO)"/>
    <x v="0"/>
    <s v="UN"/>
    <n v="30"/>
    <n v="29"/>
    <n v="10"/>
    <n v="0"/>
    <n v="26"/>
    <n v="0"/>
    <n v="20"/>
    <n v="0"/>
    <n v="0"/>
    <n v="0"/>
    <n v="0"/>
    <n v="0"/>
    <x v="2"/>
    <n v="0"/>
    <n v="0"/>
    <x v="1"/>
  </r>
  <r>
    <n v="300471"/>
    <s v="CUBIERTA DE CAJUELA (NEGRO)"/>
    <x v="0"/>
    <s v="UN"/>
    <n v="25"/>
    <n v="30"/>
    <n v="8"/>
    <n v="0"/>
    <n v="0"/>
    <n v="0"/>
    <n v="0"/>
    <n v="0"/>
    <n v="0"/>
    <n v="0"/>
    <n v="0"/>
    <n v="0"/>
    <x v="1"/>
    <n v="0"/>
    <n v="0"/>
    <x v="1"/>
  </r>
  <r>
    <n v="300472"/>
    <s v="TAPA DE GUANTERA"/>
    <x v="0"/>
    <s v="UN"/>
    <n v="16"/>
    <n v="48"/>
    <n v="4"/>
    <n v="0"/>
    <n v="0"/>
    <n v="0"/>
    <n v="0"/>
    <n v="13"/>
    <n v="0"/>
    <n v="10"/>
    <n v="7"/>
    <n v="5.666666666666667"/>
    <x v="2"/>
    <n v="21.176470588235293"/>
    <n v="1.3235294117647058"/>
    <x v="0"/>
  </r>
  <r>
    <n v="300473"/>
    <s v="PLACA PROTECTORA DE MOTOR"/>
    <x v="0"/>
    <s v="UN"/>
    <n v="12"/>
    <n v="33"/>
    <n v="0"/>
    <n v="0"/>
    <n v="0"/>
    <n v="0"/>
    <n v="0"/>
    <n v="0"/>
    <n v="0"/>
    <n v="16"/>
    <n v="0"/>
    <n v="5.333333333333333"/>
    <x v="0"/>
    <n v="0"/>
    <n v="0"/>
    <x v="1"/>
  </r>
  <r>
    <n v="300474"/>
    <s v="CUBIERTA DE NUMERO DE SERIE"/>
    <x v="0"/>
    <s v="UN"/>
    <n v="7"/>
    <n v="40"/>
    <n v="4"/>
    <n v="15"/>
    <n v="0"/>
    <n v="0"/>
    <n v="0"/>
    <n v="0"/>
    <n v="0"/>
    <n v="0"/>
    <n v="0"/>
    <n v="0"/>
    <x v="0"/>
    <n v="0"/>
    <n v="0"/>
    <x v="1"/>
  </r>
  <r>
    <n v="300475"/>
    <s v="SOSTENEDOR DE TREN DE VALVULAS"/>
    <x v="11"/>
    <s v="UN"/>
    <n v="29"/>
    <n v="45"/>
    <n v="3"/>
    <n v="19"/>
    <n v="0"/>
    <n v="16"/>
    <n v="0"/>
    <n v="0"/>
    <n v="0"/>
    <n v="0"/>
    <n v="19"/>
    <n v="6.333333333333333"/>
    <x v="1"/>
    <n v="14.210526315789474"/>
    <n v="0.49001814882032668"/>
    <x v="1"/>
  </r>
  <r>
    <n v="300476"/>
    <s v="CONJUNTO FILTRO DE AIRE"/>
    <x v="10"/>
    <s v="UN"/>
    <n v="23"/>
    <n v="23"/>
    <n v="8"/>
    <n v="0"/>
    <n v="0"/>
    <n v="7"/>
    <n v="0"/>
    <n v="0"/>
    <n v="0"/>
    <n v="12"/>
    <n v="0"/>
    <n v="4"/>
    <x v="0"/>
    <n v="60"/>
    <n v="2.6086956521739131"/>
    <x v="2"/>
  </r>
  <r>
    <n v="300477"/>
    <s v="CONJUNTO VELOCIMETRO"/>
    <x v="7"/>
    <s v="UN"/>
    <n v="23"/>
    <n v="42"/>
    <n v="2"/>
    <n v="0"/>
    <n v="0"/>
    <n v="0"/>
    <n v="5"/>
    <n v="12"/>
    <n v="0"/>
    <n v="0"/>
    <n v="0"/>
    <n v="0"/>
    <x v="2"/>
    <n v="0"/>
    <n v="0"/>
    <x v="1"/>
  </r>
  <r>
    <n v="300478"/>
    <s v="VALVULA DE ADMISION"/>
    <x v="11"/>
    <s v="UN"/>
    <n v="11"/>
    <n v="23"/>
    <n v="0"/>
    <n v="0"/>
    <n v="11"/>
    <n v="6"/>
    <n v="0"/>
    <n v="0"/>
    <n v="0"/>
    <n v="0"/>
    <n v="0"/>
    <n v="0"/>
    <x v="1"/>
    <n v="0"/>
    <n v="0"/>
    <x v="1"/>
  </r>
  <r>
    <n v="300479"/>
    <s v="VALVULA DE ESCAPE"/>
    <x v="11"/>
    <s v="UN"/>
    <n v="13"/>
    <n v="28"/>
    <n v="0"/>
    <n v="0"/>
    <n v="0"/>
    <n v="18"/>
    <n v="0"/>
    <n v="13"/>
    <n v="5"/>
    <n v="17"/>
    <n v="15"/>
    <n v="12.333333333333334"/>
    <x v="2"/>
    <n v="0"/>
    <n v="0"/>
    <x v="1"/>
  </r>
  <r>
    <n v="300480"/>
    <s v="TORNILLO DE AJUSTE DE VALVULAS"/>
    <x v="11"/>
    <s v="UN"/>
    <n v="10"/>
    <n v="46"/>
    <n v="0"/>
    <n v="19"/>
    <n v="0"/>
    <n v="20"/>
    <n v="9"/>
    <n v="0"/>
    <n v="0"/>
    <n v="18"/>
    <n v="7"/>
    <n v="8.3333333333333339"/>
    <x v="2"/>
    <n v="0"/>
    <n v="0"/>
    <x v="1"/>
  </r>
  <r>
    <n v="300481"/>
    <s v="RETEN DE VALVULA"/>
    <x v="11"/>
    <s v="UN"/>
    <n v="5"/>
    <n v="38"/>
    <n v="1"/>
    <n v="0"/>
    <n v="0"/>
    <n v="0"/>
    <n v="0"/>
    <n v="0"/>
    <n v="0"/>
    <n v="0"/>
    <n v="0"/>
    <n v="0"/>
    <x v="0"/>
    <n v="0"/>
    <n v="0"/>
    <x v="1"/>
  </r>
  <r>
    <n v="300482"/>
    <s v="RESORTE DE ARRANQUE DE PATADA"/>
    <x v="6"/>
    <s v="UN"/>
    <n v="14"/>
    <n v="45"/>
    <n v="0"/>
    <n v="0"/>
    <n v="14"/>
    <n v="0"/>
    <n v="0"/>
    <n v="16"/>
    <n v="0"/>
    <n v="0"/>
    <n v="0"/>
    <n v="0"/>
    <x v="1"/>
    <n v="0"/>
    <n v="0"/>
    <x v="1"/>
  </r>
  <r>
    <n v="300483"/>
    <s v="BOTON INTERRUPTOR DE DIRECCION"/>
    <x v="9"/>
    <s v="UN"/>
    <n v="11"/>
    <n v="28"/>
    <n v="5"/>
    <n v="12"/>
    <n v="0"/>
    <n v="10"/>
    <n v="13"/>
    <n v="0"/>
    <n v="0"/>
    <n v="0"/>
    <n v="5"/>
    <n v="1.6666666666666667"/>
    <x v="2"/>
    <n v="90"/>
    <n v="8.1818181818181817"/>
    <x v="2"/>
  </r>
  <r>
    <n v="300484"/>
    <s v="PLATO EXTERNO EMBRAGUE DE ARRA"/>
    <x v="6"/>
    <s v="UN"/>
    <n v="26"/>
    <n v="35"/>
    <n v="2"/>
    <n v="16"/>
    <n v="0"/>
    <n v="0"/>
    <n v="0"/>
    <n v="9"/>
    <n v="16"/>
    <n v="0"/>
    <n v="0"/>
    <n v="5.333333333333333"/>
    <x v="2"/>
    <n v="11.25"/>
    <n v="0.43269230769230771"/>
    <x v="1"/>
  </r>
  <r>
    <n v="300485"/>
    <s v="CONJUNTO DE CABEZA DE CILINDRO"/>
    <x v="11"/>
    <s v="UN"/>
    <n v="11"/>
    <n v="9"/>
    <n v="5"/>
    <n v="0"/>
    <n v="0"/>
    <n v="0"/>
    <n v="0"/>
    <n v="0"/>
    <n v="0"/>
    <n v="0"/>
    <n v="0"/>
    <n v="0"/>
    <x v="0"/>
    <n v="0"/>
    <n v="0"/>
    <x v="1"/>
  </r>
  <r>
    <n v="300486"/>
    <s v="CUBIERTA DEL VENTILADOR DE ENF"/>
    <x v="6"/>
    <s v="UN"/>
    <n v="8"/>
    <n v="11"/>
    <n v="4"/>
    <n v="0"/>
    <n v="0"/>
    <n v="0"/>
    <n v="19"/>
    <n v="0"/>
    <n v="0"/>
    <n v="0"/>
    <n v="9"/>
    <n v="3"/>
    <x v="0"/>
    <n v="40"/>
    <n v="5"/>
    <x v="2"/>
  </r>
  <r>
    <n v="300487"/>
    <s v="SISTEMA COMPLETO DE FRENO DELA"/>
    <x v="4"/>
    <s v="UN"/>
    <n v="9"/>
    <n v="11"/>
    <n v="1"/>
    <n v="0"/>
    <n v="0"/>
    <n v="0"/>
    <n v="0"/>
    <n v="0"/>
    <n v="0"/>
    <n v="0"/>
    <n v="14"/>
    <n v="4.666666666666667"/>
    <x v="1"/>
    <n v="6.4285714285714279"/>
    <n v="0.71428571428571419"/>
    <x v="3"/>
  </r>
  <r>
    <n v="300488"/>
    <s v="BANDA DE EMBRAGUE"/>
    <x v="1"/>
    <s v="UN"/>
    <n v="29"/>
    <n v="21"/>
    <n v="5"/>
    <n v="22"/>
    <n v="0"/>
    <n v="0"/>
    <n v="0"/>
    <n v="11"/>
    <n v="0"/>
    <n v="7"/>
    <n v="0"/>
    <n v="2.3333333333333335"/>
    <x v="2"/>
    <n v="64.285714285714278"/>
    <n v="2.2167487684729061"/>
    <x v="2"/>
  </r>
  <r>
    <n v="300489"/>
    <s v="LLAVE DE GASOLINA"/>
    <x v="10"/>
    <s v="UN"/>
    <n v="16"/>
    <n v="47"/>
    <n v="6"/>
    <n v="0"/>
    <n v="0"/>
    <n v="19"/>
    <n v="0"/>
    <n v="0"/>
    <n v="0"/>
    <n v="0"/>
    <n v="0"/>
    <n v="0"/>
    <x v="0"/>
    <n v="0"/>
    <n v="0"/>
    <x v="1"/>
  </r>
  <r>
    <n v="300490"/>
    <s v="EMPAQUETADURA CABEZA CILINDRO"/>
    <x v="2"/>
    <s v="UN"/>
    <n v="17"/>
    <n v="24"/>
    <n v="3"/>
    <n v="0"/>
    <n v="0"/>
    <n v="0"/>
    <n v="0"/>
    <n v="19"/>
    <n v="0"/>
    <n v="0"/>
    <n v="0"/>
    <n v="0"/>
    <x v="0"/>
    <n v="0"/>
    <n v="0"/>
    <x v="1"/>
  </r>
  <r>
    <n v="300491"/>
    <s v="CONJUNTO DE CIGÜEÑAL"/>
    <x v="11"/>
    <s v="UN"/>
    <n v="18"/>
    <n v="39"/>
    <n v="9"/>
    <n v="0"/>
    <n v="13"/>
    <n v="0"/>
    <n v="0"/>
    <n v="0"/>
    <n v="0"/>
    <n v="0"/>
    <n v="5"/>
    <n v="1.6666666666666667"/>
    <x v="1"/>
    <n v="161.99999999999997"/>
    <n v="8.9999999999999982"/>
    <x v="2"/>
  </r>
  <r>
    <n v="300492"/>
    <s v="EMPAQUETADURA CUBIERTA CABEZA"/>
    <x v="11"/>
    <s v="UN"/>
    <n v="14"/>
    <n v="30"/>
    <n v="2"/>
    <n v="0"/>
    <n v="0"/>
    <n v="11"/>
    <n v="0"/>
    <n v="17"/>
    <n v="0"/>
    <n v="0"/>
    <n v="0"/>
    <n v="0"/>
    <x v="2"/>
    <n v="0"/>
    <n v="0"/>
    <x v="1"/>
  </r>
  <r>
    <n v="300493"/>
    <s v="DISCO DE FRENO"/>
    <x v="4"/>
    <s v="UN"/>
    <n v="7"/>
    <n v="16"/>
    <n v="6"/>
    <n v="20"/>
    <n v="16"/>
    <n v="0"/>
    <n v="0"/>
    <n v="0"/>
    <n v="0"/>
    <n v="0"/>
    <n v="0"/>
    <n v="0"/>
    <x v="1"/>
    <n v="0"/>
    <n v="0"/>
    <x v="1"/>
  </r>
  <r>
    <n v="300494"/>
    <s v="CERRADURA DE ASIENTO"/>
    <x v="6"/>
    <s v="UN"/>
    <n v="16"/>
    <n v="37"/>
    <n v="7"/>
    <n v="0"/>
    <n v="0"/>
    <n v="8"/>
    <n v="18"/>
    <n v="0"/>
    <n v="0"/>
    <n v="20"/>
    <n v="14"/>
    <n v="11.333333333333334"/>
    <x v="1"/>
    <n v="18.52941176470588"/>
    <n v="1.1580882352941175"/>
    <x v="0"/>
  </r>
  <r>
    <n v="300495"/>
    <s v="CABLE DE ASIENTO"/>
    <x v="9"/>
    <s v="UN"/>
    <n v="17"/>
    <n v="36"/>
    <n v="8"/>
    <n v="0"/>
    <n v="0"/>
    <n v="0"/>
    <n v="0"/>
    <n v="5"/>
    <n v="0"/>
    <n v="0"/>
    <n v="0"/>
    <n v="0"/>
    <x v="0"/>
    <n v="0"/>
    <n v="0"/>
    <x v="1"/>
  </r>
  <r>
    <n v="300496"/>
    <s v="CABLE DE ASIENTO"/>
    <x v="9"/>
    <s v="UN"/>
    <n v="23"/>
    <n v="15"/>
    <n v="3"/>
    <n v="0"/>
    <n v="0"/>
    <n v="0"/>
    <n v="0"/>
    <n v="6"/>
    <n v="0"/>
    <n v="0"/>
    <n v="0"/>
    <n v="0"/>
    <x v="0"/>
    <n v="0"/>
    <n v="0"/>
    <x v="1"/>
  </r>
  <r>
    <n v="300497"/>
    <s v="CUBIERTA DE PIERNA DER GRIS"/>
    <x v="0"/>
    <s v="UN"/>
    <n v="29"/>
    <n v="48"/>
    <n v="8"/>
    <n v="0"/>
    <n v="0"/>
    <n v="0"/>
    <n v="0"/>
    <n v="0"/>
    <n v="7"/>
    <n v="0"/>
    <n v="12"/>
    <n v="6.333333333333333"/>
    <x v="2"/>
    <n v="37.894736842105267"/>
    <n v="1.3067150635208713"/>
    <x v="0"/>
  </r>
  <r>
    <n v="300498"/>
    <s v="CUBIERTA DE PIERNA IZQ GRIS"/>
    <x v="0"/>
    <s v="UN"/>
    <n v="19"/>
    <n v="13"/>
    <n v="7"/>
    <n v="25"/>
    <n v="0"/>
    <n v="0"/>
    <n v="0"/>
    <n v="0"/>
    <n v="0"/>
    <n v="0"/>
    <n v="17"/>
    <n v="5.666666666666667"/>
    <x v="1"/>
    <n v="37.058823529411761"/>
    <n v="1.9504643962848296"/>
    <x v="0"/>
  </r>
  <r>
    <n v="300499"/>
    <s v="ARO RUEDA DELANTERA PLATA"/>
    <x v="2"/>
    <s v="UN"/>
    <n v="21"/>
    <n v="25"/>
    <n v="2"/>
    <n v="0"/>
    <n v="10"/>
    <n v="12"/>
    <n v="17"/>
    <n v="14"/>
    <n v="16"/>
    <n v="16"/>
    <n v="17"/>
    <n v="16.333333333333332"/>
    <x v="2"/>
    <n v="3.6734693877551026"/>
    <n v="0.17492711370262393"/>
    <x v="1"/>
  </r>
  <r>
    <n v="300500"/>
    <s v="AMORTIGUADOR DELANTERO IZQ"/>
    <x v="13"/>
    <s v="UN"/>
    <n v="14"/>
    <n v="20"/>
    <n v="7"/>
    <n v="5"/>
    <n v="0"/>
    <n v="0"/>
    <n v="14"/>
    <n v="0"/>
    <n v="0"/>
    <n v="0"/>
    <n v="26"/>
    <n v="8.6666666666666661"/>
    <x v="1"/>
    <n v="24.23076923076923"/>
    <n v="1.7307692307692306"/>
    <x v="0"/>
  </r>
  <r>
    <n v="300501"/>
    <s v="AMORTIGUADOR DELANTERO DER"/>
    <x v="13"/>
    <s v="UN"/>
    <n v="27"/>
    <n v="24"/>
    <n v="2"/>
    <n v="27"/>
    <n v="0"/>
    <n v="7"/>
    <n v="0"/>
    <n v="0"/>
    <n v="0"/>
    <n v="10"/>
    <n v="0"/>
    <n v="3.3333333333333335"/>
    <x v="1"/>
    <n v="18"/>
    <n v="0.66666666666666663"/>
    <x v="3"/>
  </r>
  <r>
    <n v="300502"/>
    <s v="ARO RUEDA TRASERA/ROJO/ALUMI"/>
    <x v="2"/>
    <s v="UN"/>
    <n v="20"/>
    <n v="40"/>
    <n v="6"/>
    <n v="0"/>
    <n v="0"/>
    <n v="21"/>
    <n v="0"/>
    <n v="0"/>
    <n v="0"/>
    <n v="0"/>
    <n v="15"/>
    <n v="5"/>
    <x v="2"/>
    <n v="36"/>
    <n v="1.8"/>
    <x v="0"/>
  </r>
  <r>
    <n v="300503"/>
    <s v="CUBIERTA FRONTAL SUP ROJO"/>
    <x v="0"/>
    <s v="UN"/>
    <n v="19"/>
    <n v="20"/>
    <n v="5"/>
    <n v="0"/>
    <n v="36"/>
    <n v="0"/>
    <n v="9"/>
    <n v="0"/>
    <n v="11"/>
    <n v="0"/>
    <n v="20"/>
    <n v="10.333333333333334"/>
    <x v="2"/>
    <n v="14.516129032258064"/>
    <n v="0.76400679117147707"/>
    <x v="3"/>
  </r>
  <r>
    <n v="300504"/>
    <s v="CUBIERTA FRONTAL INF AMARILLA"/>
    <x v="0"/>
    <s v="UN"/>
    <n v="13"/>
    <n v="26"/>
    <n v="7"/>
    <n v="14"/>
    <n v="6"/>
    <n v="0"/>
    <n v="0"/>
    <n v="0"/>
    <n v="11"/>
    <n v="0"/>
    <n v="0"/>
    <n v="3.6666666666666665"/>
    <x v="2"/>
    <n v="57.272727272727273"/>
    <n v="4.4055944055944058"/>
    <x v="2"/>
  </r>
  <r>
    <n v="300505"/>
    <s v="CUBIERTA MANDO FRONTAL NARA"/>
    <x v="0"/>
    <s v="UN"/>
    <n v="16"/>
    <n v="38"/>
    <n v="10"/>
    <n v="0"/>
    <n v="8"/>
    <n v="19"/>
    <n v="0"/>
    <n v="0"/>
    <n v="18"/>
    <n v="0"/>
    <n v="0"/>
    <n v="6"/>
    <x v="1"/>
    <n v="50"/>
    <n v="3.125"/>
    <x v="2"/>
  </r>
  <r>
    <n v="300506"/>
    <s v="CUBIERTA LATERAL IZQ ROJA"/>
    <x v="0"/>
    <s v="UN"/>
    <n v="23"/>
    <n v="20"/>
    <n v="9"/>
    <n v="0"/>
    <n v="0"/>
    <n v="0"/>
    <n v="0"/>
    <n v="0"/>
    <n v="0"/>
    <n v="20"/>
    <n v="0"/>
    <n v="6.666666666666667"/>
    <x v="1"/>
    <n v="40.499999999999993"/>
    <n v="1.7608695652173909"/>
    <x v="0"/>
  </r>
  <r>
    <n v="300507"/>
    <s v="CUBIERTA LATERAL DERECHA ROJA"/>
    <x v="0"/>
    <s v="UN"/>
    <n v="20"/>
    <n v="27"/>
    <n v="4"/>
    <n v="0"/>
    <n v="0"/>
    <n v="30"/>
    <n v="0"/>
    <n v="6"/>
    <n v="0"/>
    <n v="0"/>
    <n v="0"/>
    <n v="0"/>
    <x v="2"/>
    <n v="0"/>
    <n v="0"/>
    <x v="1"/>
  </r>
  <r>
    <n v="300508"/>
    <s v="CUBIERTA FRONTAL SUP AZUL"/>
    <x v="0"/>
    <s v="UN"/>
    <n v="14"/>
    <n v="11"/>
    <n v="5"/>
    <n v="11"/>
    <n v="0"/>
    <n v="0"/>
    <n v="0"/>
    <n v="0"/>
    <n v="0"/>
    <n v="0"/>
    <n v="0"/>
    <n v="0"/>
    <x v="1"/>
    <n v="0"/>
    <n v="0"/>
    <x v="1"/>
  </r>
  <r>
    <n v="300509"/>
    <s v="FOCO DE LUZ FARO 12V/25W/25W"/>
    <x v="12"/>
    <s v="UN"/>
    <n v="25"/>
    <n v="28"/>
    <n v="7"/>
    <n v="0"/>
    <n v="0"/>
    <n v="0"/>
    <n v="0"/>
    <n v="10"/>
    <n v="0"/>
    <n v="6"/>
    <n v="0"/>
    <n v="2"/>
    <x v="0"/>
    <n v="105"/>
    <n v="4.2"/>
    <x v="2"/>
  </r>
  <r>
    <n v="300510"/>
    <s v="ENGRANAJE PRINCIPAL DE SEGUNDA"/>
    <x v="11"/>
    <s v="UN"/>
    <n v="11"/>
    <n v="35"/>
    <n v="9"/>
    <n v="0"/>
    <n v="0"/>
    <n v="16"/>
    <n v="7"/>
    <n v="0"/>
    <n v="0"/>
    <n v="0"/>
    <n v="0"/>
    <n v="0"/>
    <x v="1"/>
    <n v="0"/>
    <n v="0"/>
    <x v="1"/>
  </r>
  <r>
    <n v="300511"/>
    <s v="ENGRANAJE PRINCIPAL DE CUARTA"/>
    <x v="11"/>
    <s v="UN"/>
    <n v="27"/>
    <n v="15"/>
    <n v="0"/>
    <n v="0"/>
    <n v="0"/>
    <n v="0"/>
    <n v="0"/>
    <n v="0"/>
    <n v="0"/>
    <n v="0"/>
    <n v="18"/>
    <n v="6"/>
    <x v="0"/>
    <n v="0"/>
    <n v="0"/>
    <x v="1"/>
  </r>
  <r>
    <n v="300512"/>
    <s v="ENGRANAJE PRINCIPAL DE QUINTA"/>
    <x v="11"/>
    <s v="UN"/>
    <n v="14"/>
    <n v="44"/>
    <n v="9"/>
    <n v="0"/>
    <n v="0"/>
    <n v="5"/>
    <n v="0"/>
    <n v="0"/>
    <n v="0"/>
    <n v="0"/>
    <n v="0"/>
    <n v="0"/>
    <x v="0"/>
    <n v="0"/>
    <n v="0"/>
    <x v="1"/>
  </r>
  <r>
    <n v="300513"/>
    <s v="ENGRANE PRIMARIO DE TRACCION"/>
    <x v="11"/>
    <s v="UN"/>
    <n v="14"/>
    <n v="24"/>
    <n v="8"/>
    <n v="0"/>
    <n v="0"/>
    <n v="0"/>
    <n v="0"/>
    <n v="0"/>
    <n v="0"/>
    <n v="0"/>
    <n v="19"/>
    <n v="6.333333333333333"/>
    <x v="1"/>
    <n v="37.894736842105267"/>
    <n v="2.7067669172932334"/>
    <x v="2"/>
  </r>
  <r>
    <n v="300514"/>
    <s v="ENGRANAJE SECUNDARIO DE TRANSM"/>
    <x v="11"/>
    <s v="UN"/>
    <n v="9"/>
    <n v="39"/>
    <n v="2"/>
    <n v="13"/>
    <n v="16"/>
    <n v="0"/>
    <n v="0"/>
    <n v="0"/>
    <n v="14"/>
    <n v="0"/>
    <n v="0"/>
    <n v="4.666666666666667"/>
    <x v="2"/>
    <n v="12.857142857142856"/>
    <n v="1.4285714285714284"/>
    <x v="0"/>
  </r>
  <r>
    <n v="300515"/>
    <s v="ENGRANAJE SECUNDARIO DE SEGUND"/>
    <x v="11"/>
    <s v="UN"/>
    <n v="17"/>
    <n v="13"/>
    <n v="5"/>
    <n v="5"/>
    <n v="0"/>
    <n v="0"/>
    <n v="0"/>
    <n v="0"/>
    <n v="0"/>
    <n v="0"/>
    <n v="0"/>
    <n v="0"/>
    <x v="2"/>
    <n v="0"/>
    <n v="0"/>
    <x v="1"/>
  </r>
  <r>
    <n v="300516"/>
    <s v="ENGRANAJE SECUNDARIO DE CUARTA"/>
    <x v="11"/>
    <s v="UN"/>
    <n v="25"/>
    <n v="44"/>
    <n v="9"/>
    <n v="0"/>
    <n v="11"/>
    <n v="14"/>
    <n v="11"/>
    <n v="0"/>
    <n v="0"/>
    <n v="5"/>
    <n v="0"/>
    <n v="1.6666666666666667"/>
    <x v="2"/>
    <n v="161.99999999999997"/>
    <n v="6.4799999999999986"/>
    <x v="2"/>
  </r>
  <r>
    <n v="300517"/>
    <s v="ENGRANAJE SECUNDARIO DE QUINTA"/>
    <x v="11"/>
    <s v="UN"/>
    <n v="14"/>
    <n v="15"/>
    <n v="2"/>
    <n v="45"/>
    <n v="0"/>
    <n v="5"/>
    <n v="0"/>
    <n v="0"/>
    <n v="0"/>
    <n v="0"/>
    <n v="0"/>
    <n v="0"/>
    <x v="2"/>
    <n v="0"/>
    <n v="0"/>
    <x v="1"/>
  </r>
  <r>
    <n v="300518"/>
    <s v="RODAJE RADIAL BOLA,6006"/>
    <x v="6"/>
    <s v="UN"/>
    <n v="17"/>
    <n v="16"/>
    <n v="4"/>
    <n v="0"/>
    <n v="0"/>
    <n v="0"/>
    <n v="0"/>
    <n v="0"/>
    <n v="0"/>
    <n v="0"/>
    <n v="5"/>
    <n v="1.6666666666666667"/>
    <x v="0"/>
    <n v="72"/>
    <n v="4.2352941176470589"/>
    <x v="2"/>
  </r>
  <r>
    <n v="300519"/>
    <s v="RODAJE RADIAL BOLA,6204"/>
    <x v="6"/>
    <s v="UN"/>
    <n v="18"/>
    <n v="21"/>
    <n v="8"/>
    <n v="0"/>
    <n v="0"/>
    <n v="0"/>
    <n v="0"/>
    <n v="0"/>
    <n v="0"/>
    <n v="0"/>
    <n v="0"/>
    <n v="0"/>
    <x v="0"/>
    <n v="0"/>
    <n v="0"/>
    <x v="1"/>
  </r>
  <r>
    <n v="300520"/>
    <s v="CUBIERTA FRONTAL INF NARANJA"/>
    <x v="0"/>
    <s v="UN"/>
    <n v="13"/>
    <n v="14"/>
    <n v="1"/>
    <n v="0"/>
    <n v="0"/>
    <n v="0"/>
    <n v="0"/>
    <n v="42"/>
    <n v="0"/>
    <n v="0"/>
    <n v="0"/>
    <n v="0"/>
    <x v="2"/>
    <n v="0"/>
    <n v="0"/>
    <x v="1"/>
  </r>
  <r>
    <n v="300521"/>
    <s v="ASIENTO CONFORT AMARILLO"/>
    <x v="6"/>
    <s v="UN"/>
    <n v="19"/>
    <n v="7"/>
    <n v="3"/>
    <n v="0"/>
    <n v="8"/>
    <n v="0"/>
    <n v="0"/>
    <n v="18"/>
    <n v="0"/>
    <n v="31"/>
    <n v="0"/>
    <n v="10.333333333333334"/>
    <x v="2"/>
    <n v="8.7096774193548381"/>
    <n v="0.45840407470288619"/>
    <x v="1"/>
  </r>
  <r>
    <n v="300522"/>
    <s v="AMORTIGUADOR DELANTERO"/>
    <x v="13"/>
    <s v="UN"/>
    <n v="22"/>
    <n v="38"/>
    <n v="4"/>
    <n v="10"/>
    <n v="0"/>
    <n v="0"/>
    <n v="0"/>
    <n v="0"/>
    <n v="0"/>
    <n v="19"/>
    <n v="9"/>
    <n v="9.3333333333333339"/>
    <x v="2"/>
    <n v="12.857142857142856"/>
    <n v="0.58441558441558439"/>
    <x v="3"/>
  </r>
  <r>
    <n v="300523"/>
    <s v="COMPONENTE INTERNO TAPABARRO"/>
    <x v="0"/>
    <s v="UN"/>
    <n v="13"/>
    <n v="41"/>
    <n v="2"/>
    <n v="0"/>
    <n v="0"/>
    <n v="0"/>
    <n v="0"/>
    <n v="0"/>
    <n v="9"/>
    <n v="0"/>
    <n v="0"/>
    <n v="3"/>
    <x v="1"/>
    <n v="20"/>
    <n v="1.5384615384615385"/>
    <x v="0"/>
  </r>
  <r>
    <n v="300524"/>
    <s v="PROTECTOR DE CORRIENTE"/>
    <x v="7"/>
    <s v="UN"/>
    <n v="11"/>
    <n v="32"/>
    <n v="2"/>
    <n v="14"/>
    <n v="0"/>
    <n v="0"/>
    <n v="19"/>
    <n v="6"/>
    <n v="5"/>
    <n v="0"/>
    <n v="7"/>
    <n v="4"/>
    <x v="1"/>
    <n v="15"/>
    <n v="1.3636363636363635"/>
    <x v="0"/>
  </r>
  <r>
    <n v="300525"/>
    <s v="BOTON INTERRUPTOR DE CLAXON"/>
    <x v="9"/>
    <s v="UN"/>
    <n v="20"/>
    <n v="28"/>
    <n v="1"/>
    <n v="0"/>
    <n v="7"/>
    <n v="6"/>
    <n v="0"/>
    <n v="0"/>
    <n v="14"/>
    <n v="17"/>
    <n v="0"/>
    <n v="10.333333333333334"/>
    <x v="2"/>
    <n v="2.903225806451613"/>
    <n v="0.14516129032258066"/>
    <x v="1"/>
  </r>
  <r>
    <n v="300526"/>
    <s v="BASE DE MOTOR"/>
    <x v="6"/>
    <s v="UN"/>
    <n v="15"/>
    <n v="15"/>
    <n v="2"/>
    <n v="0"/>
    <n v="20"/>
    <n v="0"/>
    <n v="18"/>
    <n v="0"/>
    <n v="0"/>
    <n v="0"/>
    <n v="13"/>
    <n v="4.333333333333333"/>
    <x v="2"/>
    <n v="13.846153846153847"/>
    <n v="0.92307692307692313"/>
    <x v="3"/>
  </r>
  <r>
    <n v="300527"/>
    <s v="RESORTE PARADOR LATERAL"/>
    <x v="3"/>
    <s v="UN"/>
    <n v="24"/>
    <n v="37"/>
    <n v="9"/>
    <n v="0"/>
    <n v="9"/>
    <n v="0"/>
    <n v="0"/>
    <n v="5"/>
    <n v="0"/>
    <n v="0"/>
    <n v="0"/>
    <n v="0"/>
    <x v="0"/>
    <n v="0"/>
    <n v="0"/>
    <x v="1"/>
  </r>
  <r>
    <n v="300528"/>
    <s v="CUBIERTA MANDO FRONTAL AMAR"/>
    <x v="0"/>
    <s v="UN"/>
    <n v="28"/>
    <n v="11"/>
    <n v="3"/>
    <n v="10"/>
    <n v="0"/>
    <n v="10"/>
    <n v="0"/>
    <n v="0"/>
    <n v="0"/>
    <n v="0"/>
    <n v="0"/>
    <n v="0"/>
    <x v="0"/>
    <n v="0"/>
    <n v="0"/>
    <x v="1"/>
  </r>
  <r>
    <n v="300529"/>
    <s v="CUBIERTA FRONT SUP AMARILLA"/>
    <x v="0"/>
    <s v="UN"/>
    <n v="10"/>
    <n v="43"/>
    <n v="2"/>
    <n v="10"/>
    <n v="0"/>
    <n v="0"/>
    <n v="0"/>
    <n v="5"/>
    <n v="0"/>
    <n v="0"/>
    <n v="20"/>
    <n v="6.666666666666667"/>
    <x v="1"/>
    <n v="9"/>
    <n v="0.9"/>
    <x v="3"/>
  </r>
  <r>
    <n v="300530"/>
    <s v="CUBIERTA FRONT SUP NARANJA"/>
    <x v="0"/>
    <s v="UN"/>
    <n v="26"/>
    <n v="44"/>
    <n v="6"/>
    <n v="0"/>
    <n v="7"/>
    <n v="0"/>
    <n v="0"/>
    <n v="0"/>
    <n v="11"/>
    <n v="19"/>
    <n v="0"/>
    <n v="10"/>
    <x v="1"/>
    <n v="18"/>
    <n v="0.69230769230769229"/>
    <x v="3"/>
  </r>
  <r>
    <n v="300531"/>
    <s v="CUBIERTA IZQUIERDA NARANJA"/>
    <x v="0"/>
    <s v="UN"/>
    <n v="6"/>
    <n v="45"/>
    <n v="0"/>
    <n v="12"/>
    <n v="0"/>
    <n v="0"/>
    <n v="16"/>
    <n v="0"/>
    <n v="0"/>
    <n v="0"/>
    <n v="20"/>
    <n v="6.666666666666667"/>
    <x v="1"/>
    <n v="0"/>
    <n v="0"/>
    <x v="1"/>
  </r>
  <r>
    <n v="300532"/>
    <s v="CUBIERTA DERECHA NARANJA"/>
    <x v="0"/>
    <s v="UN"/>
    <n v="13"/>
    <n v="9"/>
    <n v="0"/>
    <n v="0"/>
    <n v="0"/>
    <n v="31"/>
    <n v="0"/>
    <n v="0"/>
    <n v="0"/>
    <n v="0"/>
    <n v="0"/>
    <n v="0"/>
    <x v="0"/>
    <n v="0"/>
    <n v="0"/>
    <x v="1"/>
  </r>
  <r>
    <n v="300533"/>
    <s v="CUBIERTA DER SUP AMARILLA"/>
    <x v="0"/>
    <s v="UN"/>
    <n v="12"/>
    <n v="36"/>
    <n v="8"/>
    <n v="12"/>
    <n v="0"/>
    <n v="0"/>
    <n v="0"/>
    <n v="18"/>
    <n v="0"/>
    <n v="0"/>
    <n v="0"/>
    <n v="0"/>
    <x v="1"/>
    <n v="0"/>
    <n v="0"/>
    <x v="1"/>
  </r>
  <r>
    <n v="300534"/>
    <s v="CUBIERTA TRASERA IZQ NEGRO"/>
    <x v="0"/>
    <s v="UN"/>
    <n v="24"/>
    <n v="13"/>
    <n v="5"/>
    <n v="0"/>
    <n v="0"/>
    <n v="12"/>
    <n v="17"/>
    <n v="0"/>
    <n v="0"/>
    <n v="12"/>
    <n v="0"/>
    <n v="4"/>
    <x v="1"/>
    <n v="37.5"/>
    <n v="1.5625"/>
    <x v="0"/>
  </r>
  <r>
    <n v="300535"/>
    <s v="CUBIERTA TRASERA DER AZUL"/>
    <x v="0"/>
    <s v="UN"/>
    <n v="16"/>
    <n v="31"/>
    <n v="1"/>
    <n v="0"/>
    <n v="0"/>
    <n v="0"/>
    <n v="0"/>
    <n v="0"/>
    <n v="0"/>
    <n v="0"/>
    <n v="0"/>
    <n v="0"/>
    <x v="0"/>
    <n v="0"/>
    <n v="0"/>
    <x v="1"/>
  </r>
  <r>
    <n v="300536"/>
    <s v="CUBIERTA TRASERA DER NEGRO"/>
    <x v="0"/>
    <s v="UN"/>
    <n v="12"/>
    <n v="23"/>
    <n v="9"/>
    <n v="0"/>
    <n v="0"/>
    <n v="0"/>
    <n v="6"/>
    <n v="10"/>
    <n v="0"/>
    <n v="19"/>
    <n v="0"/>
    <n v="6.333333333333333"/>
    <x v="1"/>
    <n v="42.631578947368418"/>
    <n v="3.5526315789473681"/>
    <x v="2"/>
  </r>
  <r>
    <n v="300537"/>
    <s v="CUBIERTA IZQUIERDA AMARILLA"/>
    <x v="0"/>
    <s v="UN"/>
    <n v="9"/>
    <n v="19"/>
    <n v="9"/>
    <n v="16"/>
    <n v="0"/>
    <n v="0"/>
    <n v="0"/>
    <n v="0"/>
    <n v="0"/>
    <n v="0"/>
    <n v="14"/>
    <n v="4.666666666666667"/>
    <x v="0"/>
    <n v="57.857142857142854"/>
    <n v="6.4285714285714279"/>
    <x v="2"/>
  </r>
  <r>
    <n v="300538"/>
    <s v="ENGRANE DE TRANSMISION DE FUER"/>
    <x v="6"/>
    <s v="UN"/>
    <n v="27"/>
    <n v="23"/>
    <n v="0"/>
    <n v="0"/>
    <n v="9"/>
    <n v="0"/>
    <n v="0"/>
    <n v="6"/>
    <n v="15"/>
    <n v="0"/>
    <n v="0"/>
    <n v="5"/>
    <x v="1"/>
    <n v="0"/>
    <n v="0"/>
    <x v="1"/>
  </r>
  <r>
    <n v="300539"/>
    <s v="JUEGO DE RODAJES DE TELESCOPIO"/>
    <x v="13"/>
    <s v="UN"/>
    <n v="5"/>
    <n v="11"/>
    <n v="8"/>
    <n v="0"/>
    <n v="0"/>
    <n v="0"/>
    <n v="13"/>
    <n v="7"/>
    <n v="0"/>
    <n v="0"/>
    <n v="7"/>
    <n v="2.3333333333333335"/>
    <x v="0"/>
    <n v="102.85714285714285"/>
    <n v="20.571428571428569"/>
    <x v="2"/>
  </r>
  <r>
    <n v="300540"/>
    <s v="CUBIERTA DERECHA AMARILLA"/>
    <x v="0"/>
    <s v="UN"/>
    <n v="18"/>
    <n v="22"/>
    <n v="0"/>
    <n v="0"/>
    <n v="0"/>
    <n v="0"/>
    <n v="16"/>
    <n v="0"/>
    <n v="8"/>
    <n v="0"/>
    <n v="0"/>
    <n v="2.6666666666666665"/>
    <x v="0"/>
    <n v="0"/>
    <n v="0"/>
    <x v="1"/>
  </r>
  <r>
    <n v="300541"/>
    <s v="IMPULSOR ARRANQUE DE EMBRAGUE"/>
    <x v="7"/>
    <s v="UN"/>
    <n v="22"/>
    <n v="32"/>
    <n v="5"/>
    <n v="0"/>
    <n v="11"/>
    <n v="20"/>
    <n v="0"/>
    <n v="0"/>
    <n v="0"/>
    <n v="0"/>
    <n v="0"/>
    <n v="0"/>
    <x v="0"/>
    <n v="0"/>
    <n v="0"/>
    <x v="1"/>
  </r>
  <r>
    <n v="300542"/>
    <s v="ESCAPE ROJO"/>
    <x v="3"/>
    <s v="UN"/>
    <n v="10"/>
    <n v="17"/>
    <n v="7"/>
    <n v="13"/>
    <n v="0"/>
    <n v="0"/>
    <n v="0"/>
    <n v="5"/>
    <n v="0"/>
    <n v="0"/>
    <n v="18"/>
    <n v="6"/>
    <x v="2"/>
    <n v="35"/>
    <n v="3.5"/>
    <x v="2"/>
  </r>
  <r>
    <n v="300543"/>
    <s v="CUBIERTA DER AMARILLO"/>
    <x v="0"/>
    <s v="UN"/>
    <n v="25"/>
    <n v="27"/>
    <n v="1"/>
    <n v="18"/>
    <n v="14"/>
    <n v="0"/>
    <n v="0"/>
    <n v="0"/>
    <n v="0"/>
    <n v="9"/>
    <n v="0"/>
    <n v="3"/>
    <x v="0"/>
    <n v="10"/>
    <n v="0.4"/>
    <x v="1"/>
  </r>
  <r>
    <n v="300544"/>
    <s v="CUBIERTA IZQUIERDA DE CARTER"/>
    <x v="11"/>
    <s v="UN"/>
    <n v="25"/>
    <n v="6"/>
    <n v="1"/>
    <n v="0"/>
    <n v="0"/>
    <n v="0"/>
    <n v="9"/>
    <n v="12"/>
    <n v="0"/>
    <n v="0"/>
    <n v="0"/>
    <n v="0"/>
    <x v="2"/>
    <n v="0"/>
    <n v="0"/>
    <x v="1"/>
  </r>
  <r>
    <n v="300545"/>
    <s v="SISTEMA COMPLETO DE GENERADOR"/>
    <x v="7"/>
    <s v="UN"/>
    <n v="19"/>
    <n v="14"/>
    <n v="7"/>
    <n v="24"/>
    <n v="0"/>
    <n v="13"/>
    <n v="0"/>
    <n v="0"/>
    <n v="6"/>
    <n v="0"/>
    <n v="12"/>
    <n v="6"/>
    <x v="1"/>
    <n v="35"/>
    <n v="1.8421052631578947"/>
    <x v="0"/>
  </r>
  <r>
    <n v="300546"/>
    <s v="BUJE DE EJE GIRATORIO 14*18*16"/>
    <x v="6"/>
    <s v="UN"/>
    <n v="30"/>
    <n v="14"/>
    <n v="0"/>
    <n v="0"/>
    <n v="6"/>
    <n v="0"/>
    <n v="8"/>
    <n v="0"/>
    <n v="0"/>
    <n v="0"/>
    <n v="24"/>
    <n v="8"/>
    <x v="2"/>
    <n v="0"/>
    <n v="0"/>
    <x v="1"/>
  </r>
  <r>
    <n v="300547"/>
    <s v="PIN DE ADMISION DE CAMBIO DE A"/>
    <x v="6"/>
    <s v="UN"/>
    <n v="9"/>
    <n v="45"/>
    <n v="2"/>
    <n v="0"/>
    <n v="0"/>
    <n v="0"/>
    <n v="21"/>
    <n v="0"/>
    <n v="0"/>
    <n v="0"/>
    <n v="24"/>
    <n v="8"/>
    <x v="2"/>
    <n v="7.5"/>
    <n v="0.83333333333333337"/>
    <x v="3"/>
  </r>
  <r>
    <n v="300548"/>
    <s v="PESO DE TIMON"/>
    <x v="6"/>
    <s v="UN"/>
    <n v="20"/>
    <n v="41"/>
    <n v="10"/>
    <n v="0"/>
    <n v="0"/>
    <n v="0"/>
    <n v="0"/>
    <n v="0"/>
    <n v="6"/>
    <n v="13"/>
    <n v="0"/>
    <n v="6.333333333333333"/>
    <x v="1"/>
    <n v="47.368421052631582"/>
    <n v="2.3684210526315792"/>
    <x v="2"/>
  </r>
  <r>
    <n v="300549"/>
    <s v="ESCAPE AMARILLO"/>
    <x v="3"/>
    <s v="UN"/>
    <n v="6"/>
    <n v="5"/>
    <n v="1"/>
    <n v="0"/>
    <n v="0"/>
    <n v="0"/>
    <n v="0"/>
    <n v="7"/>
    <n v="10"/>
    <n v="0"/>
    <n v="9"/>
    <n v="6.333333333333333"/>
    <x v="1"/>
    <n v="4.7368421052631584"/>
    <n v="0.78947368421052644"/>
    <x v="3"/>
  </r>
  <r>
    <n v="300550"/>
    <s v="BASE DE FARO DERECHO"/>
    <x v="13"/>
    <s v="UN"/>
    <n v="18"/>
    <n v="49"/>
    <n v="4"/>
    <n v="0"/>
    <n v="11"/>
    <n v="19"/>
    <n v="0"/>
    <n v="0"/>
    <n v="8"/>
    <n v="6"/>
    <n v="0"/>
    <n v="4.666666666666667"/>
    <x v="2"/>
    <n v="25.714285714285712"/>
    <n v="1.4285714285714284"/>
    <x v="0"/>
  </r>
  <r>
    <n v="300551"/>
    <s v="BASE DE FARO IZQUIERDO"/>
    <x v="13"/>
    <s v="UN"/>
    <n v="6"/>
    <n v="34"/>
    <n v="5"/>
    <n v="9"/>
    <n v="0"/>
    <n v="0"/>
    <n v="0"/>
    <n v="0"/>
    <n v="12"/>
    <n v="0"/>
    <n v="15"/>
    <n v="9"/>
    <x v="2"/>
    <n v="16.666666666666668"/>
    <n v="2.7777777777777781"/>
    <x v="2"/>
  </r>
  <r>
    <n v="300552"/>
    <s v="BOBINA DE ENCENDIDO"/>
    <x v="7"/>
    <s v="UN"/>
    <n v="28"/>
    <n v="41"/>
    <n v="4"/>
    <n v="0"/>
    <n v="20"/>
    <n v="7"/>
    <n v="0"/>
    <n v="35"/>
    <n v="0"/>
    <n v="0"/>
    <n v="0"/>
    <n v="0"/>
    <x v="1"/>
    <n v="0"/>
    <n v="0"/>
    <x v="1"/>
  </r>
  <r>
    <n v="300553"/>
    <s v="CUBIERTA DE COLA IZQ AZUL"/>
    <x v="0"/>
    <s v="UN"/>
    <n v="10"/>
    <n v="8"/>
    <n v="6"/>
    <n v="13"/>
    <n v="0"/>
    <n v="0"/>
    <n v="0"/>
    <n v="0"/>
    <n v="16"/>
    <n v="11"/>
    <n v="0"/>
    <n v="9"/>
    <x v="1"/>
    <n v="20"/>
    <n v="2"/>
    <x v="2"/>
  </r>
  <r>
    <n v="300554"/>
    <s v="CUBIERTA DE COLA DER AZUL"/>
    <x v="0"/>
    <s v="UN"/>
    <n v="18"/>
    <n v="49"/>
    <n v="3"/>
    <n v="0"/>
    <n v="0"/>
    <n v="0"/>
    <n v="9"/>
    <n v="0"/>
    <n v="0"/>
    <n v="17"/>
    <n v="7"/>
    <n v="8"/>
    <x v="2"/>
    <n v="11.25"/>
    <n v="0.625"/>
    <x v="3"/>
  </r>
  <r>
    <n v="300555"/>
    <s v="TANQUE DE COMBUSTIBLE"/>
    <x v="0"/>
    <s v="UN"/>
    <n v="27"/>
    <n v="31"/>
    <n v="7"/>
    <n v="0"/>
    <n v="0"/>
    <n v="0"/>
    <n v="10"/>
    <n v="0"/>
    <n v="0"/>
    <n v="0"/>
    <n v="15"/>
    <n v="5"/>
    <x v="0"/>
    <n v="42"/>
    <n v="1.5555555555555556"/>
    <x v="0"/>
  </r>
  <r>
    <n v="300556"/>
    <s v="ABRAZADERA MANGUERA DE RESPIRA"/>
    <x v="6"/>
    <s v="UN"/>
    <n v="26"/>
    <n v="10"/>
    <n v="6"/>
    <n v="0"/>
    <n v="0"/>
    <n v="0"/>
    <n v="14"/>
    <n v="16"/>
    <n v="0"/>
    <n v="0"/>
    <n v="0"/>
    <n v="0"/>
    <x v="0"/>
    <n v="0"/>
    <n v="0"/>
    <x v="1"/>
  </r>
  <r>
    <n v="300557"/>
    <s v="CUBIERTA PROTECTORA INFERIOR"/>
    <x v="6"/>
    <s v="UN"/>
    <n v="27"/>
    <n v="10"/>
    <n v="0"/>
    <n v="0"/>
    <n v="0"/>
    <n v="5"/>
    <n v="0"/>
    <n v="0"/>
    <n v="0"/>
    <n v="0"/>
    <n v="0"/>
    <n v="0"/>
    <x v="0"/>
    <n v="0"/>
    <n v="0"/>
    <x v="1"/>
  </r>
  <r>
    <n v="300558"/>
    <s v="CUBIERTA PROTECTORA SUPERIOR"/>
    <x v="6"/>
    <s v="UN"/>
    <n v="24"/>
    <n v="25"/>
    <n v="3"/>
    <n v="0"/>
    <n v="14"/>
    <n v="0"/>
    <n v="0"/>
    <n v="7"/>
    <n v="12"/>
    <n v="0"/>
    <n v="0"/>
    <n v="4"/>
    <x v="1"/>
    <n v="22.5"/>
    <n v="0.9375"/>
    <x v="3"/>
  </r>
  <r>
    <n v="300559"/>
    <s v="PARRILLA/PLATA/."/>
    <x v="0"/>
    <s v="UN"/>
    <n v="5"/>
    <n v="44"/>
    <n v="1"/>
    <n v="0"/>
    <n v="0"/>
    <n v="0"/>
    <n v="0"/>
    <n v="0"/>
    <n v="19"/>
    <n v="6"/>
    <n v="0"/>
    <n v="8.3333333333333339"/>
    <x v="1"/>
    <n v="3.5999999999999996"/>
    <n v="0.72"/>
    <x v="3"/>
  </r>
  <r>
    <n v="300560"/>
    <s v="EJE PRIMARIO DE TRANSMISION (1"/>
    <x v="11"/>
    <s v="UN"/>
    <n v="30"/>
    <n v="25"/>
    <n v="0"/>
    <n v="0"/>
    <n v="11"/>
    <n v="0"/>
    <n v="0"/>
    <n v="18"/>
    <n v="20"/>
    <n v="0"/>
    <n v="0"/>
    <n v="6.666666666666667"/>
    <x v="1"/>
    <n v="0"/>
    <n v="0"/>
    <x v="1"/>
  </r>
  <r>
    <n v="300561"/>
    <s v="TANQUE DE COMBUSTIBLE"/>
    <x v="0"/>
    <s v="UN"/>
    <n v="24"/>
    <n v="13"/>
    <n v="0"/>
    <n v="6"/>
    <n v="0"/>
    <n v="0"/>
    <n v="0"/>
    <n v="0"/>
    <n v="0"/>
    <n v="0"/>
    <n v="18"/>
    <n v="6"/>
    <x v="1"/>
    <n v="0"/>
    <n v="0"/>
    <x v="1"/>
  </r>
  <r>
    <n v="300562"/>
    <s v="CUBIERTA MEDIA/GRIS/."/>
    <x v="0"/>
    <s v="UN"/>
    <n v="21"/>
    <n v="31"/>
    <n v="0"/>
    <n v="15"/>
    <n v="20"/>
    <n v="0"/>
    <n v="18"/>
    <n v="0"/>
    <n v="0"/>
    <n v="13"/>
    <n v="0"/>
    <n v="4.333333333333333"/>
    <x v="2"/>
    <n v="0"/>
    <n v="0"/>
    <x v="1"/>
  </r>
  <r>
    <n v="300563"/>
    <s v="EMPAQUETADURA DE CILINDRO"/>
    <x v="11"/>
    <s v="UN"/>
    <n v="17"/>
    <n v="20"/>
    <n v="10"/>
    <n v="0"/>
    <n v="0"/>
    <n v="0"/>
    <n v="0"/>
    <n v="12"/>
    <n v="0"/>
    <n v="20"/>
    <n v="0"/>
    <n v="6.666666666666667"/>
    <x v="0"/>
    <n v="45"/>
    <n v="2.6470588235294117"/>
    <x v="2"/>
  </r>
  <r>
    <n v="300564"/>
    <s v="RETEN DE RESORTE DE VAL SUP"/>
    <x v="11"/>
    <s v="UN"/>
    <n v="14"/>
    <n v="9"/>
    <n v="4"/>
    <n v="0"/>
    <n v="0"/>
    <n v="6"/>
    <n v="0"/>
    <n v="0"/>
    <n v="0"/>
    <n v="0"/>
    <n v="28"/>
    <n v="9.3333333333333339"/>
    <x v="0"/>
    <n v="12.857142857142856"/>
    <n v="0.91836734693877542"/>
    <x v="3"/>
  </r>
  <r>
    <n v="300565"/>
    <s v="RETEN DE VALVULA"/>
    <x v="11"/>
    <s v="UN"/>
    <n v="25"/>
    <n v="15"/>
    <n v="2"/>
    <n v="0"/>
    <n v="0"/>
    <n v="0"/>
    <n v="0"/>
    <n v="16"/>
    <n v="0"/>
    <n v="0"/>
    <n v="0"/>
    <n v="0"/>
    <x v="1"/>
    <n v="0"/>
    <n v="0"/>
    <x v="1"/>
  </r>
  <r>
    <n v="300566"/>
    <s v="RESORTE DE EMBRAGUE"/>
    <x v="4"/>
    <s v="UN"/>
    <n v="14"/>
    <n v="14"/>
    <n v="3"/>
    <n v="0"/>
    <n v="0"/>
    <n v="0"/>
    <n v="0"/>
    <n v="0"/>
    <n v="17"/>
    <n v="0"/>
    <n v="0"/>
    <n v="5.666666666666667"/>
    <x v="1"/>
    <n v="15.882352941176471"/>
    <n v="1.134453781512605"/>
    <x v="0"/>
  </r>
  <r>
    <n v="300567"/>
    <s v="COMPONENTE DE CARTER DERECHO"/>
    <x v="6"/>
    <s v="UN"/>
    <n v="20"/>
    <n v="42"/>
    <n v="4"/>
    <n v="0"/>
    <n v="0"/>
    <n v="0"/>
    <n v="0"/>
    <n v="0"/>
    <n v="0"/>
    <n v="32"/>
    <n v="0"/>
    <n v="10.666666666666666"/>
    <x v="2"/>
    <n v="11.25"/>
    <n v="0.5625"/>
    <x v="3"/>
  </r>
  <r>
    <n v="300568"/>
    <s v="BUJE MANZANA DEL RIN DELANTERO"/>
    <x v="2"/>
    <s v="UN"/>
    <n v="28"/>
    <n v="10"/>
    <n v="0"/>
    <n v="0"/>
    <n v="0"/>
    <n v="0"/>
    <n v="0"/>
    <n v="0"/>
    <n v="0"/>
    <n v="0"/>
    <n v="0"/>
    <n v="0"/>
    <x v="0"/>
    <n v="0"/>
    <n v="0"/>
    <x v="1"/>
  </r>
  <r>
    <n v="300569"/>
    <s v="KIT DE CERRADURAS"/>
    <x v="7"/>
    <s v="UN"/>
    <n v="13"/>
    <n v="32"/>
    <n v="2"/>
    <n v="0"/>
    <n v="0"/>
    <n v="0"/>
    <n v="0"/>
    <n v="14"/>
    <n v="0"/>
    <n v="0"/>
    <n v="0"/>
    <n v="0"/>
    <x v="1"/>
    <n v="0"/>
    <n v="0"/>
    <x v="1"/>
  </r>
  <r>
    <n v="300570"/>
    <s v="EMPAQUETADURA DE MULTIPLE"/>
    <x v="11"/>
    <s v="UN"/>
    <n v="7"/>
    <n v="23"/>
    <n v="9"/>
    <n v="0"/>
    <n v="0"/>
    <n v="0"/>
    <n v="0"/>
    <n v="0"/>
    <n v="0"/>
    <n v="0"/>
    <n v="0"/>
    <n v="0"/>
    <x v="0"/>
    <n v="0"/>
    <n v="0"/>
    <x v="1"/>
  </r>
  <r>
    <n v="300571"/>
    <s v="EMPAQUETADURA DE MULTIPLE"/>
    <x v="11"/>
    <s v="UN"/>
    <n v="19"/>
    <n v="39"/>
    <n v="1"/>
    <n v="12"/>
    <n v="0"/>
    <n v="0"/>
    <n v="0"/>
    <n v="0"/>
    <n v="11"/>
    <n v="0"/>
    <n v="19"/>
    <n v="10"/>
    <x v="0"/>
    <n v="3"/>
    <n v="0.15789473684210525"/>
    <x v="1"/>
  </r>
  <r>
    <n v="300572"/>
    <s v="PIN DE MARTILLO DE ESCAPE"/>
    <x v="11"/>
    <s v="UN"/>
    <n v="29"/>
    <n v="46"/>
    <n v="4"/>
    <n v="18"/>
    <n v="0"/>
    <n v="0"/>
    <n v="0"/>
    <n v="0"/>
    <n v="0"/>
    <n v="0"/>
    <n v="0"/>
    <n v="0"/>
    <x v="0"/>
    <n v="0"/>
    <n v="0"/>
    <x v="1"/>
  </r>
  <r>
    <n v="300573"/>
    <s v="O-RING,27*2.0"/>
    <x v="1"/>
    <s v="UN"/>
    <n v="19"/>
    <n v="20"/>
    <n v="1"/>
    <n v="0"/>
    <n v="0"/>
    <n v="8"/>
    <n v="0"/>
    <n v="19"/>
    <n v="17"/>
    <n v="0"/>
    <n v="0"/>
    <n v="5.666666666666667"/>
    <x v="2"/>
    <n v="5.2941176470588234"/>
    <n v="0.27863777089783281"/>
    <x v="1"/>
  </r>
  <r>
    <n v="300574"/>
    <s v="PIN DE MARTILLO DE ADMISION"/>
    <x v="11"/>
    <s v="UN"/>
    <n v="12"/>
    <n v="17"/>
    <n v="0"/>
    <n v="0"/>
    <n v="0"/>
    <n v="0"/>
    <n v="0"/>
    <n v="0"/>
    <n v="0"/>
    <n v="0"/>
    <n v="0"/>
    <n v="0"/>
    <x v="0"/>
    <n v="0"/>
    <n v="0"/>
    <x v="1"/>
  </r>
  <r>
    <n v="300575"/>
    <s v="RESORTE EXTERNO DE VALVULA"/>
    <x v="11"/>
    <s v="UN"/>
    <n v="16"/>
    <n v="31"/>
    <n v="0"/>
    <n v="14"/>
    <n v="0"/>
    <n v="0"/>
    <n v="11"/>
    <n v="0"/>
    <n v="0"/>
    <n v="6"/>
    <n v="0"/>
    <n v="2"/>
    <x v="2"/>
    <n v="0"/>
    <n v="0"/>
    <x v="1"/>
  </r>
  <r>
    <n v="300576"/>
    <s v="RESORTE INTERNO DE VALVULA"/>
    <x v="11"/>
    <s v="UN"/>
    <n v="15"/>
    <n v="28"/>
    <n v="6"/>
    <n v="0"/>
    <n v="0"/>
    <n v="0"/>
    <n v="0"/>
    <n v="0"/>
    <n v="0"/>
    <n v="0"/>
    <n v="0"/>
    <n v="0"/>
    <x v="0"/>
    <n v="0"/>
    <n v="0"/>
    <x v="1"/>
  </r>
  <r>
    <n v="300577"/>
    <s v="RETEN DE RESORTE DE VAL SUP"/>
    <x v="11"/>
    <s v="UN"/>
    <n v="27"/>
    <n v="31"/>
    <n v="4"/>
    <n v="0"/>
    <n v="0"/>
    <n v="0"/>
    <n v="0"/>
    <n v="0"/>
    <n v="12"/>
    <n v="0"/>
    <n v="5"/>
    <n v="5.666666666666667"/>
    <x v="1"/>
    <n v="21.176470588235293"/>
    <n v="0.78431372549019607"/>
    <x v="3"/>
  </r>
  <r>
    <n v="300578"/>
    <s v="SEGURO DE VALVULA"/>
    <x v="11"/>
    <s v="UN"/>
    <n v="6"/>
    <n v="6"/>
    <n v="4"/>
    <n v="11"/>
    <n v="0"/>
    <n v="0"/>
    <n v="26"/>
    <n v="0"/>
    <n v="0"/>
    <n v="0"/>
    <n v="0"/>
    <n v="0"/>
    <x v="0"/>
    <n v="0"/>
    <n v="0"/>
    <x v="1"/>
  </r>
  <r>
    <n v="300579"/>
    <s v="EMPAQUETADURA TENSOR DE CADENA"/>
    <x v="11"/>
    <s v="UN"/>
    <n v="21"/>
    <n v="16"/>
    <n v="8"/>
    <n v="0"/>
    <n v="11"/>
    <n v="0"/>
    <n v="0"/>
    <n v="0"/>
    <n v="0"/>
    <n v="0"/>
    <n v="0"/>
    <n v="0"/>
    <x v="0"/>
    <n v="0"/>
    <n v="0"/>
    <x v="1"/>
  </r>
  <r>
    <n v="300580"/>
    <s v="ENGRANAJE IMPULSOR BOMBA DE AC"/>
    <x v="10"/>
    <s v="UN"/>
    <n v="9"/>
    <n v="46"/>
    <n v="7"/>
    <n v="18"/>
    <n v="0"/>
    <n v="0"/>
    <n v="0"/>
    <n v="11"/>
    <n v="0"/>
    <n v="0"/>
    <n v="0"/>
    <n v="0"/>
    <x v="1"/>
    <n v="0"/>
    <n v="0"/>
    <x v="1"/>
  </r>
  <r>
    <n v="300581"/>
    <s v="EMPAQUETADURA CABEZA CILINDRO"/>
    <x v="11"/>
    <s v="UN"/>
    <n v="16"/>
    <n v="27"/>
    <n v="5"/>
    <n v="0"/>
    <n v="0"/>
    <n v="0"/>
    <n v="0"/>
    <n v="0"/>
    <n v="0"/>
    <n v="0"/>
    <n v="0"/>
    <n v="0"/>
    <x v="0"/>
    <n v="0"/>
    <n v="0"/>
    <x v="1"/>
  </r>
  <r>
    <n v="300582"/>
    <s v="TAPABARRO DEL ROJA"/>
    <x v="0"/>
    <s v="UN"/>
    <n v="9"/>
    <n v="19"/>
    <n v="1"/>
    <n v="0"/>
    <n v="0"/>
    <n v="26"/>
    <n v="0"/>
    <n v="0"/>
    <n v="0"/>
    <n v="0"/>
    <n v="0"/>
    <n v="0"/>
    <x v="2"/>
    <n v="0"/>
    <n v="0"/>
    <x v="1"/>
  </r>
  <r>
    <n v="300583"/>
    <s v="CUBIERTA FRONTAL INFERIOR ROJO"/>
    <x v="0"/>
    <s v="UN"/>
    <n v="26"/>
    <n v="10"/>
    <n v="8"/>
    <n v="0"/>
    <n v="0"/>
    <n v="0"/>
    <n v="0"/>
    <n v="0"/>
    <n v="0"/>
    <n v="0"/>
    <n v="0"/>
    <n v="0"/>
    <x v="0"/>
    <n v="0"/>
    <n v="0"/>
    <x v="1"/>
  </r>
  <r>
    <n v="300584"/>
    <s v="HORQUILLA TRASERA (BRAZO OCCI"/>
    <x v="13"/>
    <s v="UN"/>
    <n v="30"/>
    <n v="24"/>
    <n v="1"/>
    <n v="9"/>
    <n v="0"/>
    <n v="8"/>
    <n v="0"/>
    <n v="0"/>
    <n v="0"/>
    <n v="0"/>
    <n v="0"/>
    <n v="0"/>
    <x v="0"/>
    <n v="0"/>
    <n v="0"/>
    <x v="1"/>
  </r>
  <r>
    <n v="300585"/>
    <s v="BATERIA YUASA"/>
    <x v="5"/>
    <s v="UN"/>
    <n v="17"/>
    <n v="41"/>
    <n v="2"/>
    <n v="0"/>
    <n v="0"/>
    <n v="18"/>
    <n v="0"/>
    <n v="0"/>
    <n v="0"/>
    <n v="0"/>
    <n v="0"/>
    <n v="0"/>
    <x v="0"/>
    <n v="0"/>
    <n v="0"/>
    <x v="1"/>
  </r>
  <r>
    <n v="300586"/>
    <s v="CUBIERTA FRONTAL GUANTERA"/>
    <x v="0"/>
    <s v="UN"/>
    <n v="11"/>
    <n v="32"/>
    <n v="3"/>
    <n v="0"/>
    <n v="0"/>
    <n v="0"/>
    <n v="0"/>
    <n v="26"/>
    <n v="0"/>
    <n v="0"/>
    <n v="0"/>
    <n v="0"/>
    <x v="1"/>
    <n v="0"/>
    <n v="0"/>
    <x v="1"/>
  </r>
  <r>
    <n v="300587"/>
    <s v="PLACA DE VENTILACION IZQUIERDA"/>
    <x v="0"/>
    <s v="UN"/>
    <n v="28"/>
    <n v="9"/>
    <n v="5"/>
    <n v="0"/>
    <n v="0"/>
    <n v="0"/>
    <n v="0"/>
    <n v="0"/>
    <n v="0"/>
    <n v="0"/>
    <n v="6"/>
    <n v="2"/>
    <x v="1"/>
    <n v="75"/>
    <n v="2.6785714285714284"/>
    <x v="2"/>
  </r>
  <r>
    <n v="300588"/>
    <s v="PLACA DE VENTILACION DERECHA"/>
    <x v="0"/>
    <s v="UN"/>
    <n v="23"/>
    <n v="50"/>
    <n v="8"/>
    <n v="34"/>
    <n v="0"/>
    <n v="0"/>
    <n v="0"/>
    <n v="0"/>
    <n v="0"/>
    <n v="11"/>
    <n v="0"/>
    <n v="3.6666666666666665"/>
    <x v="2"/>
    <n v="65.454545454545467"/>
    <n v="2.8458498023715419"/>
    <x v="2"/>
  </r>
  <r>
    <n v="300589"/>
    <s v="CUBIERTA TRASERA NARANJA"/>
    <x v="0"/>
    <s v="UN"/>
    <n v="17"/>
    <n v="6"/>
    <n v="5"/>
    <n v="0"/>
    <n v="18"/>
    <n v="0"/>
    <n v="0"/>
    <n v="0"/>
    <n v="0"/>
    <n v="0"/>
    <n v="0"/>
    <n v="0"/>
    <x v="0"/>
    <n v="0"/>
    <n v="0"/>
    <x v="1"/>
  </r>
  <r>
    <n v="300590"/>
    <s v="BATERIA YUASA"/>
    <x v="5"/>
    <s v="UN"/>
    <n v="10"/>
    <n v="40"/>
    <n v="0"/>
    <n v="0"/>
    <n v="0"/>
    <n v="0"/>
    <n v="0"/>
    <n v="0"/>
    <n v="7"/>
    <n v="0"/>
    <n v="14"/>
    <n v="7"/>
    <x v="2"/>
    <n v="0"/>
    <n v="0"/>
    <x v="1"/>
  </r>
  <r>
    <n v="300591"/>
    <s v="CUBIERTA MANDO FRONTAL AZUL"/>
    <x v="0"/>
    <s v="UN"/>
    <n v="26"/>
    <n v="18"/>
    <n v="9"/>
    <n v="0"/>
    <n v="0"/>
    <n v="0"/>
    <n v="11"/>
    <n v="0"/>
    <n v="0"/>
    <n v="0"/>
    <n v="7"/>
    <n v="2.3333333333333335"/>
    <x v="0"/>
    <n v="115.71428571428571"/>
    <n v="4.4505494505494507"/>
    <x v="2"/>
  </r>
  <r>
    <n v="300592"/>
    <s v="AJUSTADOR DE CADENA"/>
    <x v="2"/>
    <s v="UN"/>
    <n v="23"/>
    <n v="5"/>
    <n v="3"/>
    <n v="0"/>
    <n v="0"/>
    <n v="21"/>
    <n v="14"/>
    <n v="0"/>
    <n v="0"/>
    <n v="7"/>
    <n v="0"/>
    <n v="2.3333333333333335"/>
    <x v="1"/>
    <n v="38.571428571428569"/>
    <n v="1.6770186335403725"/>
    <x v="0"/>
  </r>
  <r>
    <n v="300593"/>
    <s v="PARADOR CENTRAL"/>
    <x v="3"/>
    <s v="UN"/>
    <n v="18"/>
    <n v="36"/>
    <n v="2"/>
    <n v="10"/>
    <n v="0"/>
    <n v="0"/>
    <n v="0"/>
    <n v="0"/>
    <n v="0"/>
    <n v="0"/>
    <n v="0"/>
    <n v="0"/>
    <x v="0"/>
    <n v="0"/>
    <n v="0"/>
    <x v="1"/>
  </r>
  <r>
    <n v="300594"/>
    <s v="BATERIA YUASA"/>
    <x v="5"/>
    <s v="UN"/>
    <n v="7"/>
    <n v="42"/>
    <n v="3"/>
    <n v="0"/>
    <n v="0"/>
    <n v="0"/>
    <n v="6"/>
    <n v="0"/>
    <n v="0"/>
    <n v="0"/>
    <n v="0"/>
    <n v="0"/>
    <x v="0"/>
    <n v="0"/>
    <n v="0"/>
    <x v="1"/>
  </r>
  <r>
    <n v="300595"/>
    <s v="PANEL DE FRENO TRASERO GRIS"/>
    <x v="4"/>
    <s v="UN"/>
    <n v="5"/>
    <n v="47"/>
    <n v="0"/>
    <n v="20"/>
    <n v="10"/>
    <n v="0"/>
    <n v="0"/>
    <n v="16"/>
    <n v="0"/>
    <n v="7"/>
    <n v="0"/>
    <n v="2.3333333333333335"/>
    <x v="2"/>
    <n v="0"/>
    <n v="0"/>
    <x v="1"/>
  </r>
  <r>
    <n v="300596"/>
    <s v="BATERIA YUASA"/>
    <x v="5"/>
    <s v="UN"/>
    <n v="23"/>
    <n v="49"/>
    <n v="2"/>
    <n v="0"/>
    <n v="0"/>
    <n v="0"/>
    <n v="8"/>
    <n v="0"/>
    <n v="0"/>
    <n v="0"/>
    <n v="0"/>
    <n v="0"/>
    <x v="0"/>
    <n v="0"/>
    <n v="0"/>
    <x v="1"/>
  </r>
  <r>
    <n v="300597"/>
    <s v="ARNES DE CABLES"/>
    <x v="7"/>
    <s v="UN"/>
    <n v="24"/>
    <n v="16"/>
    <n v="7"/>
    <n v="0"/>
    <n v="0"/>
    <n v="0"/>
    <n v="0"/>
    <n v="0"/>
    <n v="0"/>
    <n v="0"/>
    <n v="0"/>
    <n v="0"/>
    <x v="1"/>
    <n v="0"/>
    <n v="0"/>
    <x v="1"/>
  </r>
  <r>
    <n v="300598"/>
    <s v="KIT DE CERRADURA"/>
    <x v="7"/>
    <s v="UN"/>
    <n v="26"/>
    <n v="15"/>
    <n v="8"/>
    <n v="19"/>
    <n v="13"/>
    <n v="0"/>
    <n v="0"/>
    <n v="11"/>
    <n v="0"/>
    <n v="7"/>
    <n v="0"/>
    <n v="2.3333333333333335"/>
    <x v="2"/>
    <n v="102.85714285714285"/>
    <n v="3.9560439560439558"/>
    <x v="2"/>
  </r>
  <r>
    <n v="300599"/>
    <s v="FOCO DE FARO 12V/21W/5W"/>
    <x v="12"/>
    <s v="UN"/>
    <n v="26"/>
    <n v="45"/>
    <n v="4"/>
    <n v="8"/>
    <n v="0"/>
    <n v="0"/>
    <n v="0"/>
    <n v="0"/>
    <n v="0"/>
    <n v="0"/>
    <n v="0"/>
    <n v="0"/>
    <x v="0"/>
    <n v="0"/>
    <n v="0"/>
    <x v="1"/>
  </r>
  <r>
    <n v="300600"/>
    <s v="CUB. DECORATIVA DER DE CARTER"/>
    <x v="11"/>
    <s v="UN"/>
    <n v="20"/>
    <n v="12"/>
    <n v="1"/>
    <n v="0"/>
    <n v="0"/>
    <n v="7"/>
    <n v="0"/>
    <n v="8"/>
    <n v="0"/>
    <n v="0"/>
    <n v="0"/>
    <n v="0"/>
    <x v="1"/>
    <n v="0"/>
    <n v="0"/>
    <x v="1"/>
  </r>
  <r>
    <n v="300601"/>
    <s v="EMPAQUETADUR PROTECTOR CUB INF"/>
    <x v="6"/>
    <s v="UN"/>
    <n v="25"/>
    <n v="27"/>
    <n v="7"/>
    <n v="0"/>
    <n v="0"/>
    <n v="0"/>
    <n v="0"/>
    <n v="0"/>
    <n v="0"/>
    <n v="0"/>
    <n v="0"/>
    <n v="0"/>
    <x v="0"/>
    <n v="0"/>
    <n v="0"/>
    <x v="1"/>
  </r>
  <r>
    <n v="300602"/>
    <s v="RAYO INTERNO RUEDA DEL"/>
    <x v="2"/>
    <s v="UN"/>
    <n v="13"/>
    <n v="20"/>
    <n v="6"/>
    <n v="0"/>
    <n v="0"/>
    <n v="0"/>
    <n v="0"/>
    <n v="0"/>
    <n v="0"/>
    <n v="0"/>
    <n v="10"/>
    <n v="3.3333333333333335"/>
    <x v="0"/>
    <n v="53.999999999999993"/>
    <n v="4.1538461538461533"/>
    <x v="2"/>
  </r>
  <r>
    <n v="300603"/>
    <s v="CUBIERTA LATERAL IZQ AZUL"/>
    <x v="0"/>
    <s v="UN"/>
    <n v="7"/>
    <n v="11"/>
    <n v="0"/>
    <n v="0"/>
    <n v="0"/>
    <n v="19"/>
    <n v="0"/>
    <n v="0"/>
    <n v="13"/>
    <n v="0"/>
    <n v="35"/>
    <n v="16"/>
    <x v="2"/>
    <n v="0"/>
    <n v="0"/>
    <x v="1"/>
  </r>
  <r>
    <n v="300604"/>
    <s v="CUBIERTA LATERAL DERECHA AZUL"/>
    <x v="0"/>
    <s v="UN"/>
    <n v="22"/>
    <n v="23"/>
    <n v="10"/>
    <n v="0"/>
    <n v="6"/>
    <n v="0"/>
    <n v="8"/>
    <n v="0"/>
    <n v="0"/>
    <n v="0"/>
    <n v="6"/>
    <n v="2"/>
    <x v="2"/>
    <n v="150"/>
    <n v="6.8181818181818183"/>
    <x v="2"/>
  </r>
  <r>
    <n v="300605"/>
    <s v="CUBIERTA TRASERA AZUL"/>
    <x v="0"/>
    <s v="UN"/>
    <n v="22"/>
    <n v="41"/>
    <n v="9"/>
    <n v="0"/>
    <n v="0"/>
    <n v="20"/>
    <n v="9"/>
    <n v="0"/>
    <n v="0"/>
    <n v="0"/>
    <n v="0"/>
    <n v="0"/>
    <x v="0"/>
    <n v="0"/>
    <n v="0"/>
    <x v="1"/>
  </r>
  <r>
    <n v="300606"/>
    <s v="EMPAQUETADURA CUB DER CABEZA"/>
    <x v="11"/>
    <s v="UN"/>
    <n v="16"/>
    <n v="47"/>
    <n v="9"/>
    <n v="0"/>
    <n v="0"/>
    <n v="0"/>
    <n v="0"/>
    <n v="0"/>
    <n v="18"/>
    <n v="0"/>
    <n v="0"/>
    <n v="6"/>
    <x v="0"/>
    <n v="45"/>
    <n v="2.8125"/>
    <x v="2"/>
  </r>
  <r>
    <n v="300607"/>
    <s v="IMPULSOR LEVANTADOR DE EMBRAG"/>
    <x v="11"/>
    <s v="UN"/>
    <n v="5"/>
    <n v="28"/>
    <n v="1"/>
    <n v="0"/>
    <n v="0"/>
    <n v="10"/>
    <n v="0"/>
    <n v="12"/>
    <n v="0"/>
    <n v="0"/>
    <n v="0"/>
    <n v="0"/>
    <x v="2"/>
    <n v="0"/>
    <n v="0"/>
    <x v="1"/>
  </r>
  <r>
    <n v="300608"/>
    <s v="BASE DE POSAPIES IZQUIERDO"/>
    <x v="3"/>
    <s v="UN"/>
    <n v="17"/>
    <n v="41"/>
    <n v="6"/>
    <n v="0"/>
    <n v="0"/>
    <n v="0"/>
    <n v="12"/>
    <n v="0"/>
    <n v="0"/>
    <n v="10"/>
    <n v="0"/>
    <n v="3.3333333333333335"/>
    <x v="1"/>
    <n v="53.999999999999993"/>
    <n v="3.1764705882352935"/>
    <x v="2"/>
  </r>
  <r>
    <n v="300609"/>
    <s v="BASE DE POSAPIES DERECHO"/>
    <x v="3"/>
    <s v="UN"/>
    <n v="15"/>
    <n v="11"/>
    <n v="9"/>
    <n v="0"/>
    <n v="17"/>
    <n v="0"/>
    <n v="0"/>
    <n v="0"/>
    <n v="0"/>
    <n v="12"/>
    <n v="0"/>
    <n v="4"/>
    <x v="1"/>
    <n v="67.5"/>
    <n v="4.5"/>
    <x v="2"/>
  </r>
  <r>
    <n v="300610"/>
    <s v="COMPONENTE IZQUIERDO DE CARTER"/>
    <x v="6"/>
    <s v="UN"/>
    <n v="11"/>
    <n v="21"/>
    <n v="4"/>
    <n v="8"/>
    <n v="7"/>
    <n v="0"/>
    <n v="0"/>
    <n v="11"/>
    <n v="0"/>
    <n v="0"/>
    <n v="0"/>
    <n v="0"/>
    <x v="2"/>
    <n v="0"/>
    <n v="0"/>
    <x v="1"/>
  </r>
  <r>
    <n v="300611"/>
    <s v="BASE INF MANUBRIO Y DIRECCION"/>
    <x v="13"/>
    <s v="UN"/>
    <n v="15"/>
    <n v="18"/>
    <n v="4"/>
    <n v="0"/>
    <n v="0"/>
    <n v="0"/>
    <n v="0"/>
    <n v="8"/>
    <n v="0"/>
    <n v="0"/>
    <n v="15"/>
    <n v="5"/>
    <x v="2"/>
    <n v="24"/>
    <n v="1.6"/>
    <x v="0"/>
  </r>
  <r>
    <n v="300612"/>
    <s v="IMPULSOR DE BALANCIN"/>
    <x v="11"/>
    <s v="UN"/>
    <n v="16"/>
    <n v="13"/>
    <n v="1"/>
    <n v="0"/>
    <n v="0"/>
    <n v="0"/>
    <n v="0"/>
    <n v="0"/>
    <n v="0"/>
    <n v="0"/>
    <n v="0"/>
    <n v="0"/>
    <x v="1"/>
    <n v="0"/>
    <n v="0"/>
    <x v="1"/>
  </r>
  <r>
    <n v="300613"/>
    <s v="RODAMIENTO DEL TENSIONADOR DE"/>
    <x v="11"/>
    <s v="UN"/>
    <n v="9"/>
    <n v="27"/>
    <n v="2"/>
    <n v="0"/>
    <n v="0"/>
    <n v="0"/>
    <n v="0"/>
    <n v="0"/>
    <n v="14"/>
    <n v="10"/>
    <n v="0"/>
    <n v="8"/>
    <x v="0"/>
    <n v="7.5"/>
    <n v="0.83333333333333337"/>
    <x v="3"/>
  </r>
  <r>
    <n v="300614"/>
    <s v="RESORTE TENSIONADOR DE CADENA"/>
    <x v="11"/>
    <s v="UN"/>
    <n v="17"/>
    <n v="50"/>
    <n v="6"/>
    <n v="0"/>
    <n v="0"/>
    <n v="0"/>
    <n v="0"/>
    <n v="0"/>
    <n v="0"/>
    <n v="5"/>
    <n v="0"/>
    <n v="1.6666666666666667"/>
    <x v="0"/>
    <n v="107.99999999999999"/>
    <n v="6.352941176470587"/>
    <x v="2"/>
  </r>
  <r>
    <n v="300615"/>
    <s v="CADENA DE CAMARA"/>
    <x v="11"/>
    <s v="UN"/>
    <n v="9"/>
    <n v="23"/>
    <n v="9"/>
    <n v="0"/>
    <n v="18"/>
    <n v="19"/>
    <n v="0"/>
    <n v="0"/>
    <n v="0"/>
    <n v="0"/>
    <n v="0"/>
    <n v="0"/>
    <x v="2"/>
    <n v="0"/>
    <n v="0"/>
    <x v="1"/>
  </r>
  <r>
    <n v="300616"/>
    <s v="VARILLA IMPULSORA DE BALANCIN"/>
    <x v="11"/>
    <s v="UN"/>
    <n v="30"/>
    <n v="30"/>
    <n v="10"/>
    <n v="0"/>
    <n v="5"/>
    <n v="0"/>
    <n v="0"/>
    <n v="0"/>
    <n v="6"/>
    <n v="0"/>
    <n v="0"/>
    <n v="2"/>
    <x v="0"/>
    <n v="150"/>
    <n v="5"/>
    <x v="2"/>
  </r>
  <r>
    <n v="300617"/>
    <s v="RODAMIENTO GUIA DE CADENA"/>
    <x v="11"/>
    <s v="UN"/>
    <n v="13"/>
    <n v="15"/>
    <n v="0"/>
    <n v="14"/>
    <n v="0"/>
    <n v="23"/>
    <n v="0"/>
    <n v="0"/>
    <n v="0"/>
    <n v="8"/>
    <n v="0"/>
    <n v="2.6666666666666665"/>
    <x v="2"/>
    <n v="0"/>
    <n v="0"/>
    <x v="1"/>
  </r>
  <r>
    <n v="300618"/>
    <s v="ENGRANAJE GUIA DE CADENA"/>
    <x v="11"/>
    <s v="UN"/>
    <n v="17"/>
    <n v="13"/>
    <n v="9"/>
    <n v="15"/>
    <n v="0"/>
    <n v="0"/>
    <n v="0"/>
    <n v="11"/>
    <n v="5"/>
    <n v="0"/>
    <n v="0"/>
    <n v="1.6666666666666667"/>
    <x v="2"/>
    <n v="161.99999999999997"/>
    <n v="9.5294117647058805"/>
    <x v="2"/>
  </r>
  <r>
    <n v="300619"/>
    <s v="CONJ. DE INTERRUPTOR Y MANIJA"/>
    <x v="9"/>
    <s v="UN"/>
    <n v="27"/>
    <n v="18"/>
    <n v="6"/>
    <n v="0"/>
    <n v="0"/>
    <n v="0"/>
    <n v="0"/>
    <n v="0"/>
    <n v="19"/>
    <n v="0"/>
    <n v="0"/>
    <n v="6.333333333333333"/>
    <x v="0"/>
    <n v="28.421052631578949"/>
    <n v="1.0526315789473684"/>
    <x v="0"/>
  </r>
  <r>
    <n v="300620"/>
    <s v="CUBIERTA DE COLA IZQ ROJA"/>
    <x v="0"/>
    <s v="UN"/>
    <n v="20"/>
    <n v="41"/>
    <n v="2"/>
    <n v="0"/>
    <n v="0"/>
    <n v="0"/>
    <n v="0"/>
    <n v="0"/>
    <n v="0"/>
    <n v="0"/>
    <n v="0"/>
    <n v="0"/>
    <x v="0"/>
    <n v="0"/>
    <n v="0"/>
    <x v="1"/>
  </r>
  <r>
    <n v="300621"/>
    <s v="TIMON"/>
    <x v="0"/>
    <s v="UN"/>
    <n v="18"/>
    <n v="23"/>
    <n v="7"/>
    <n v="0"/>
    <n v="0"/>
    <n v="0"/>
    <n v="29"/>
    <n v="0"/>
    <n v="16"/>
    <n v="12"/>
    <n v="0"/>
    <n v="9.3333333333333339"/>
    <x v="1"/>
    <n v="22.5"/>
    <n v="1.25"/>
    <x v="0"/>
  </r>
  <r>
    <n v="300622"/>
    <s v="CUBIERTA DERECHA DE CARTER"/>
    <x v="11"/>
    <s v="UN"/>
    <n v="5"/>
    <n v="32"/>
    <n v="7"/>
    <n v="0"/>
    <n v="0"/>
    <n v="17"/>
    <n v="17"/>
    <n v="5"/>
    <n v="0"/>
    <n v="0"/>
    <n v="0"/>
    <n v="0"/>
    <x v="1"/>
    <n v="0"/>
    <n v="0"/>
    <x v="1"/>
  </r>
  <r>
    <n v="300623"/>
    <s v="RESORTE DE ACCIONADOR DE EMBRA"/>
    <x v="11"/>
    <s v="UN"/>
    <n v="16"/>
    <n v="45"/>
    <n v="1"/>
    <n v="11"/>
    <n v="14"/>
    <n v="0"/>
    <n v="0"/>
    <n v="13"/>
    <n v="0"/>
    <n v="0"/>
    <n v="0"/>
    <n v="0"/>
    <x v="1"/>
    <n v="0"/>
    <n v="0"/>
    <x v="1"/>
  </r>
  <r>
    <n v="300624"/>
    <s v="CAMARA SEPARADORA DE EMBRAGUE"/>
    <x v="11"/>
    <s v="UN"/>
    <n v="15"/>
    <n v="9"/>
    <n v="6"/>
    <n v="27"/>
    <n v="0"/>
    <n v="17"/>
    <n v="0"/>
    <n v="0"/>
    <n v="0"/>
    <n v="25"/>
    <n v="5"/>
    <n v="10"/>
    <x v="2"/>
    <n v="18"/>
    <n v="1.2"/>
    <x v="0"/>
  </r>
  <r>
    <n v="300625"/>
    <s v="BOBINA DE IGNICION"/>
    <x v="7"/>
    <s v="UN"/>
    <n v="28"/>
    <n v="35"/>
    <n v="6"/>
    <n v="0"/>
    <n v="0"/>
    <n v="0"/>
    <n v="10"/>
    <n v="0"/>
    <n v="0"/>
    <n v="0"/>
    <n v="0"/>
    <n v="0"/>
    <x v="0"/>
    <n v="0"/>
    <n v="0"/>
    <x v="1"/>
  </r>
  <r>
    <n v="300626"/>
    <s v="PARADOR CENTRAL"/>
    <x v="3"/>
    <s v="UN"/>
    <n v="11"/>
    <n v="31"/>
    <n v="0"/>
    <n v="0"/>
    <n v="20"/>
    <n v="0"/>
    <n v="0"/>
    <n v="0"/>
    <n v="0"/>
    <n v="0"/>
    <n v="0"/>
    <n v="0"/>
    <x v="0"/>
    <n v="0"/>
    <n v="0"/>
    <x v="1"/>
  </r>
  <r>
    <n v="300627"/>
    <s v="EMPAQUETADURA DE ESCAPE"/>
    <x v="3"/>
    <s v="UN"/>
    <n v="28"/>
    <n v="44"/>
    <n v="7"/>
    <n v="0"/>
    <n v="0"/>
    <n v="0"/>
    <n v="18"/>
    <n v="0"/>
    <n v="20"/>
    <n v="18"/>
    <n v="0"/>
    <n v="12.666666666666666"/>
    <x v="1"/>
    <n v="16.578947368421055"/>
    <n v="0.5921052631578948"/>
    <x v="3"/>
  </r>
  <r>
    <n v="300628"/>
    <s v="CUBIERTA IZQ SUP AMARILLA"/>
    <x v="0"/>
    <s v="UN"/>
    <n v="24"/>
    <n v="11"/>
    <n v="8"/>
    <n v="14"/>
    <n v="0"/>
    <n v="0"/>
    <n v="13"/>
    <n v="0"/>
    <n v="11"/>
    <n v="0"/>
    <n v="0"/>
    <n v="3.6666666666666665"/>
    <x v="1"/>
    <n v="65.454545454545467"/>
    <n v="2.727272727272728"/>
    <x v="2"/>
  </r>
  <r>
    <n v="300629"/>
    <s v="TAPABARRO DEL AZUL"/>
    <x v="0"/>
    <s v="UN"/>
    <n v="23"/>
    <n v="23"/>
    <n v="10"/>
    <n v="0"/>
    <n v="0"/>
    <n v="9"/>
    <n v="0"/>
    <n v="0"/>
    <n v="0"/>
    <n v="0"/>
    <n v="0"/>
    <n v="0"/>
    <x v="0"/>
    <n v="0"/>
    <n v="0"/>
    <x v="1"/>
  </r>
  <r>
    <n v="300630"/>
    <s v="CUBIERTA DECORATIVA DELANTERA"/>
    <x v="0"/>
    <s v="UN"/>
    <n v="7"/>
    <n v="20"/>
    <n v="9"/>
    <n v="0"/>
    <n v="0"/>
    <n v="0"/>
    <n v="0"/>
    <n v="0"/>
    <n v="8"/>
    <n v="0"/>
    <n v="17"/>
    <n v="8.3333333333333339"/>
    <x v="0"/>
    <n v="32.4"/>
    <n v="4.6285714285714281"/>
    <x v="2"/>
  </r>
  <r>
    <n v="300631"/>
    <s v="CUBIERTA MEDIA/ROJO/."/>
    <x v="0"/>
    <s v="UN"/>
    <n v="29"/>
    <n v="42"/>
    <n v="0"/>
    <n v="19"/>
    <n v="0"/>
    <n v="0"/>
    <n v="0"/>
    <n v="0"/>
    <n v="0"/>
    <n v="0"/>
    <n v="0"/>
    <n v="0"/>
    <x v="0"/>
    <n v="0"/>
    <n v="0"/>
    <x v="1"/>
  </r>
  <r>
    <n v="300632"/>
    <s v="PLACA CONECTORA AMORTIGUADOR"/>
    <x v="6"/>
    <s v="UN"/>
    <n v="18"/>
    <n v="30"/>
    <n v="9"/>
    <n v="0"/>
    <n v="0"/>
    <n v="0"/>
    <n v="21"/>
    <n v="0"/>
    <n v="16"/>
    <n v="14"/>
    <n v="0"/>
    <n v="10"/>
    <x v="2"/>
    <n v="27"/>
    <n v="1.5"/>
    <x v="0"/>
  </r>
  <r>
    <n v="300633"/>
    <s v="ESCAPE AZUL"/>
    <x v="3"/>
    <s v="UN"/>
    <n v="6"/>
    <n v="26"/>
    <n v="3"/>
    <n v="0"/>
    <n v="0"/>
    <n v="0"/>
    <n v="0"/>
    <n v="0"/>
    <n v="0"/>
    <n v="0"/>
    <n v="15"/>
    <n v="5"/>
    <x v="0"/>
    <n v="18"/>
    <n v="3"/>
    <x v="2"/>
  </r>
  <r>
    <n v="300634"/>
    <s v="CUBIERTA DER SUP NARANJA"/>
    <x v="0"/>
    <s v="UN"/>
    <n v="12"/>
    <n v="45"/>
    <n v="7"/>
    <n v="15"/>
    <n v="0"/>
    <n v="0"/>
    <n v="0"/>
    <n v="7"/>
    <n v="0"/>
    <n v="0"/>
    <n v="0"/>
    <n v="0"/>
    <x v="2"/>
    <n v="0"/>
    <n v="0"/>
    <x v="1"/>
  </r>
  <r>
    <n v="300635"/>
    <s v="CUBIERTA IZQ SUP NARANJA"/>
    <x v="0"/>
    <s v="UN"/>
    <n v="25"/>
    <n v="42"/>
    <n v="5"/>
    <n v="0"/>
    <n v="19"/>
    <n v="0"/>
    <n v="20"/>
    <n v="0"/>
    <n v="0"/>
    <n v="0"/>
    <n v="10"/>
    <n v="3.3333333333333335"/>
    <x v="2"/>
    <n v="45"/>
    <n v="1.8"/>
    <x v="0"/>
  </r>
  <r>
    <n v="300636"/>
    <s v="ASIENTO CONFORT NARANJA"/>
    <x v="6"/>
    <s v="UN"/>
    <n v="17"/>
    <n v="15"/>
    <n v="7"/>
    <n v="0"/>
    <n v="0"/>
    <n v="18"/>
    <n v="9"/>
    <n v="0"/>
    <n v="0"/>
    <n v="6"/>
    <n v="0"/>
    <n v="2"/>
    <x v="2"/>
    <n v="105"/>
    <n v="6.1764705882352944"/>
    <x v="2"/>
  </r>
  <r>
    <n v="300637"/>
    <s v="AMORTIGUADOR TRASERO"/>
    <x v="13"/>
    <s v="UN"/>
    <n v="25"/>
    <n v="28"/>
    <n v="10"/>
    <n v="0"/>
    <n v="0"/>
    <n v="0"/>
    <n v="0"/>
    <n v="0"/>
    <n v="0"/>
    <n v="0"/>
    <n v="10"/>
    <n v="3.3333333333333335"/>
    <x v="1"/>
    <n v="90"/>
    <n v="3.6"/>
    <x v="2"/>
  </r>
  <r>
    <n v="300638"/>
    <s v="AMORTIGUADOR TRASERO ROJO"/>
    <x v="13"/>
    <s v="UN"/>
    <n v="19"/>
    <n v="8"/>
    <n v="9"/>
    <n v="0"/>
    <n v="0"/>
    <n v="0"/>
    <n v="0"/>
    <n v="0"/>
    <n v="0"/>
    <n v="0"/>
    <n v="9"/>
    <n v="3"/>
    <x v="1"/>
    <n v="90"/>
    <n v="4.7368421052631575"/>
    <x v="2"/>
  </r>
  <r>
    <n v="300639"/>
    <s v="AMORTIGUADOR TRASERO AZUL"/>
    <x v="13"/>
    <s v="UN"/>
    <n v="8"/>
    <n v="29"/>
    <n v="2"/>
    <n v="16"/>
    <n v="0"/>
    <n v="0"/>
    <n v="0"/>
    <n v="0"/>
    <n v="0"/>
    <n v="41"/>
    <n v="17"/>
    <n v="19.333333333333332"/>
    <x v="1"/>
    <n v="3.1034482758620694"/>
    <n v="0.38793103448275867"/>
    <x v="1"/>
  </r>
  <r>
    <n v="300640"/>
    <s v="SENSOR DE COMBUSTIBLE"/>
    <x v="10"/>
    <s v="UN"/>
    <n v="18"/>
    <n v="44"/>
    <n v="6"/>
    <n v="0"/>
    <n v="0"/>
    <n v="0"/>
    <n v="11"/>
    <n v="0"/>
    <n v="9"/>
    <n v="19"/>
    <n v="0"/>
    <n v="9.3333333333333339"/>
    <x v="2"/>
    <n v="19.285714285714285"/>
    <n v="1.0714285714285714"/>
    <x v="0"/>
  </r>
  <r>
    <n v="300641"/>
    <s v="TAPA TANQUE DE GASOLINA"/>
    <x v="0"/>
    <s v="UN"/>
    <n v="12"/>
    <n v="38"/>
    <n v="10"/>
    <n v="0"/>
    <n v="5"/>
    <n v="0"/>
    <n v="0"/>
    <n v="0"/>
    <n v="0"/>
    <n v="9"/>
    <n v="18"/>
    <n v="9"/>
    <x v="1"/>
    <n v="33.333333333333336"/>
    <n v="2.7777777777777781"/>
    <x v="2"/>
  </r>
  <r>
    <n v="300642"/>
    <s v="FILTRO DE ACEITE"/>
    <x v="10"/>
    <s v="UN"/>
    <n v="5"/>
    <n v="43"/>
    <n v="8"/>
    <n v="0"/>
    <n v="8"/>
    <n v="0"/>
    <n v="0"/>
    <n v="15"/>
    <n v="0"/>
    <n v="0"/>
    <n v="0"/>
    <n v="0"/>
    <x v="1"/>
    <n v="0"/>
    <n v="0"/>
    <x v="1"/>
  </r>
  <r>
    <n v="300643"/>
    <s v="CUBIERTA TRASERA IZQUIERDA DE"/>
    <x v="6"/>
    <s v="UN"/>
    <n v="13"/>
    <n v="30"/>
    <n v="1"/>
    <n v="16"/>
    <n v="0"/>
    <n v="0"/>
    <n v="0"/>
    <n v="0"/>
    <n v="0"/>
    <n v="15"/>
    <n v="0"/>
    <n v="5"/>
    <x v="1"/>
    <n v="6"/>
    <n v="0.46153846153846156"/>
    <x v="1"/>
  </r>
  <r>
    <n v="300644"/>
    <s v="PARRILLA"/>
    <x v="0"/>
    <s v="UN"/>
    <n v="5"/>
    <n v="20"/>
    <n v="10"/>
    <n v="0"/>
    <n v="0"/>
    <n v="18"/>
    <n v="0"/>
    <n v="0"/>
    <n v="0"/>
    <n v="0"/>
    <n v="0"/>
    <n v="0"/>
    <x v="0"/>
    <n v="0"/>
    <n v="0"/>
    <x v="1"/>
  </r>
  <r>
    <n v="300645"/>
    <s v="CUBIERTA FRONTAL INFERIOR AZUL"/>
    <x v="0"/>
    <s v="UN"/>
    <n v="16"/>
    <n v="16"/>
    <n v="6"/>
    <n v="9"/>
    <n v="0"/>
    <n v="0"/>
    <n v="0"/>
    <n v="0"/>
    <n v="0"/>
    <n v="0"/>
    <n v="0"/>
    <n v="0"/>
    <x v="0"/>
    <n v="0"/>
    <n v="0"/>
    <x v="1"/>
  </r>
  <r>
    <n v="300646"/>
    <s v="JUEGO DE ABRAZADERAS"/>
    <x v="3"/>
    <s v="UN"/>
    <n v="24"/>
    <n v="27"/>
    <n v="9"/>
    <n v="0"/>
    <n v="0"/>
    <n v="0"/>
    <n v="0"/>
    <n v="20"/>
    <n v="15"/>
    <n v="0"/>
    <n v="0"/>
    <n v="5"/>
    <x v="0"/>
    <n v="54"/>
    <n v="2.25"/>
    <x v="2"/>
  </r>
  <r>
    <n v="300647"/>
    <s v="TIRA DE GOMA DE MOFLE"/>
    <x v="1"/>
    <s v="UN"/>
    <n v="20"/>
    <n v="9"/>
    <n v="2"/>
    <n v="10"/>
    <n v="7"/>
    <n v="0"/>
    <n v="0"/>
    <n v="5"/>
    <n v="6"/>
    <n v="0"/>
    <n v="0"/>
    <n v="2"/>
    <x v="1"/>
    <n v="30"/>
    <n v="1.5"/>
    <x v="0"/>
  </r>
  <r>
    <n v="300648"/>
    <s v="PARILLA DE CARGA COMBINADA"/>
    <x v="0"/>
    <s v="UN"/>
    <n v="13"/>
    <n v="29"/>
    <n v="6"/>
    <n v="0"/>
    <n v="0"/>
    <n v="0"/>
    <n v="0"/>
    <n v="0"/>
    <n v="0"/>
    <n v="0"/>
    <n v="0"/>
    <n v="0"/>
    <x v="0"/>
    <n v="0"/>
    <n v="0"/>
    <x v="1"/>
  </r>
  <r>
    <n v="300649"/>
    <s v="CUBIERTA MANDO FRONTAL ROJA"/>
    <x v="0"/>
    <s v="UN"/>
    <n v="20"/>
    <n v="17"/>
    <n v="8"/>
    <n v="0"/>
    <n v="0"/>
    <n v="0"/>
    <n v="0"/>
    <n v="14"/>
    <n v="16"/>
    <n v="0"/>
    <n v="0"/>
    <n v="5.333333333333333"/>
    <x v="1"/>
    <n v="45"/>
    <n v="2.25"/>
    <x v="2"/>
  </r>
  <r>
    <n v="300650"/>
    <s v="PARABRISAS"/>
    <x v="0"/>
    <s v="UN"/>
    <n v="5"/>
    <n v="6"/>
    <n v="4"/>
    <n v="16"/>
    <n v="13"/>
    <n v="6"/>
    <n v="0"/>
    <n v="0"/>
    <n v="0"/>
    <n v="0"/>
    <n v="0"/>
    <n v="0"/>
    <x v="1"/>
    <n v="0"/>
    <n v="0"/>
    <x v="1"/>
  </r>
  <r>
    <n v="300651"/>
    <s v="FILTRO DE COMBUSTIBLE"/>
    <x v="10"/>
    <s v="UN"/>
    <n v="21"/>
    <n v="30"/>
    <n v="3"/>
    <n v="0"/>
    <n v="0"/>
    <n v="0"/>
    <n v="0"/>
    <n v="10"/>
    <n v="0"/>
    <n v="0"/>
    <n v="0"/>
    <n v="0"/>
    <x v="0"/>
    <n v="0"/>
    <n v="0"/>
    <x v="1"/>
  </r>
  <r>
    <n v="300652"/>
    <s v="PLACA DECORATIVA"/>
    <x v="0"/>
    <s v="UN"/>
    <n v="22"/>
    <n v="45"/>
    <n v="1"/>
    <n v="0"/>
    <n v="0"/>
    <n v="0"/>
    <n v="0"/>
    <n v="13"/>
    <n v="0"/>
    <n v="0"/>
    <n v="12"/>
    <n v="4"/>
    <x v="1"/>
    <n v="7.5"/>
    <n v="0.34090909090909088"/>
    <x v="1"/>
  </r>
  <r>
    <n v="300653"/>
    <s v="EJE DEL PARADOR CENTRAL"/>
    <x v="3"/>
    <s v="UN"/>
    <n v="28"/>
    <n v="32"/>
    <n v="4"/>
    <n v="0"/>
    <n v="10"/>
    <n v="0"/>
    <n v="0"/>
    <n v="0"/>
    <n v="0"/>
    <n v="0"/>
    <n v="0"/>
    <n v="0"/>
    <x v="1"/>
    <n v="0"/>
    <n v="0"/>
    <x v="1"/>
  </r>
  <r>
    <n v="300654"/>
    <s v="POTENCIADOR FINAL"/>
    <x v="2"/>
    <s v="UN"/>
    <n v="13"/>
    <n v="25"/>
    <n v="2"/>
    <n v="0"/>
    <n v="19"/>
    <n v="0"/>
    <n v="0"/>
    <n v="0"/>
    <n v="19"/>
    <n v="0"/>
    <n v="17"/>
    <n v="12"/>
    <x v="1"/>
    <n v="5"/>
    <n v="0.38461538461538464"/>
    <x v="1"/>
  </r>
  <r>
    <n v="300655"/>
    <s v="RETEN DE RESORTE DE VAL SUP"/>
    <x v="11"/>
    <s v="UN"/>
    <n v="22"/>
    <n v="43"/>
    <n v="1"/>
    <n v="0"/>
    <n v="0"/>
    <n v="10"/>
    <n v="9"/>
    <n v="15"/>
    <n v="14"/>
    <n v="0"/>
    <n v="0"/>
    <n v="4.666666666666667"/>
    <x v="2"/>
    <n v="6.4285714285714279"/>
    <n v="0.29220779220779219"/>
    <x v="1"/>
  </r>
  <r>
    <n v="300656"/>
    <s v="DISCO DE FRENO"/>
    <x v="4"/>
    <s v="UN"/>
    <n v="15"/>
    <n v="42"/>
    <n v="9"/>
    <n v="0"/>
    <n v="0"/>
    <n v="0"/>
    <n v="0"/>
    <n v="11"/>
    <n v="9"/>
    <n v="0"/>
    <n v="0"/>
    <n v="3"/>
    <x v="1"/>
    <n v="90"/>
    <n v="6"/>
    <x v="2"/>
  </r>
  <r>
    <n v="300657"/>
    <s v="TAPON DE INSPECCION"/>
    <x v="11"/>
    <s v="UN"/>
    <n v="7"/>
    <n v="50"/>
    <n v="2"/>
    <n v="0"/>
    <n v="28"/>
    <n v="0"/>
    <n v="0"/>
    <n v="0"/>
    <n v="13"/>
    <n v="0"/>
    <n v="0"/>
    <n v="4.333333333333333"/>
    <x v="2"/>
    <n v="13.846153846153847"/>
    <n v="1.9780219780219781"/>
    <x v="0"/>
  </r>
  <r>
    <n v="300658"/>
    <s v="CUBIERTA DEL CUERP/ROJO/."/>
    <x v="0"/>
    <s v="UN"/>
    <n v="25"/>
    <n v="48"/>
    <n v="6"/>
    <n v="0"/>
    <n v="0"/>
    <n v="8"/>
    <n v="0"/>
    <n v="0"/>
    <n v="0"/>
    <n v="32"/>
    <n v="0"/>
    <n v="10.666666666666666"/>
    <x v="2"/>
    <n v="16.875"/>
    <n v="0.67500000000000004"/>
    <x v="3"/>
  </r>
  <r>
    <n v="300659"/>
    <s v="RIN DELANTERO"/>
    <x v="2"/>
    <s v="UN"/>
    <n v="21"/>
    <n v="31"/>
    <n v="4"/>
    <n v="0"/>
    <n v="0"/>
    <n v="0"/>
    <n v="0"/>
    <n v="17"/>
    <n v="0"/>
    <n v="0"/>
    <n v="0"/>
    <n v="0"/>
    <x v="1"/>
    <n v="0"/>
    <n v="0"/>
    <x v="1"/>
  </r>
  <r>
    <n v="300660"/>
    <s v="TELESCOPIO DE DIRECCION"/>
    <x v="13"/>
    <s v="UN"/>
    <n v="5"/>
    <n v="27"/>
    <n v="10"/>
    <n v="0"/>
    <n v="0"/>
    <n v="0"/>
    <n v="0"/>
    <n v="0"/>
    <n v="0"/>
    <n v="0"/>
    <n v="16"/>
    <n v="5.333333333333333"/>
    <x v="0"/>
    <n v="56.25"/>
    <n v="11.25"/>
    <x v="2"/>
  </r>
  <r>
    <n v="300661"/>
    <s v="RETEN DE RESORTE EXTERNO DE VA"/>
    <x v="11"/>
    <s v="UN"/>
    <n v="7"/>
    <n v="20"/>
    <n v="2"/>
    <n v="0"/>
    <n v="0"/>
    <n v="0"/>
    <n v="0"/>
    <n v="0"/>
    <n v="0"/>
    <n v="0"/>
    <n v="0"/>
    <n v="0"/>
    <x v="0"/>
    <n v="0"/>
    <n v="0"/>
    <x v="1"/>
  </r>
  <r>
    <n v="300662"/>
    <s v="RETEN DE RESORTE INTERNO DE VA"/>
    <x v="11"/>
    <s v="UN"/>
    <n v="21"/>
    <n v="10"/>
    <n v="9"/>
    <n v="0"/>
    <n v="0"/>
    <n v="0"/>
    <n v="0"/>
    <n v="0"/>
    <n v="14"/>
    <n v="7"/>
    <n v="0"/>
    <n v="7"/>
    <x v="0"/>
    <n v="38.571428571428577"/>
    <n v="1.8367346938775513"/>
    <x v="0"/>
  </r>
  <r>
    <n v="300663"/>
    <s v="VOLANTE"/>
    <x v="7"/>
    <s v="UN"/>
    <n v="11"/>
    <n v="38"/>
    <n v="3"/>
    <n v="0"/>
    <n v="0"/>
    <n v="20"/>
    <n v="6"/>
    <n v="0"/>
    <n v="0"/>
    <n v="14"/>
    <n v="0"/>
    <n v="4.666666666666667"/>
    <x v="1"/>
    <n v="19.285714285714285"/>
    <n v="1.7532467532467531"/>
    <x v="0"/>
  </r>
  <r>
    <n v="300664"/>
    <s v="TORNILLO DE DRENADO"/>
    <x v="11"/>
    <s v="UN"/>
    <n v="8"/>
    <n v="5"/>
    <n v="2"/>
    <n v="0"/>
    <n v="0"/>
    <n v="0"/>
    <n v="0"/>
    <n v="0"/>
    <n v="0"/>
    <n v="15"/>
    <n v="0"/>
    <n v="5"/>
    <x v="0"/>
    <n v="12"/>
    <n v="1.5"/>
    <x v="0"/>
  </r>
  <r>
    <n v="300665"/>
    <s v="CAMARA DE AIRE RUEDA DEL R17"/>
    <x v="1"/>
    <s v="UN"/>
    <n v="24"/>
    <n v="17"/>
    <n v="4"/>
    <n v="0"/>
    <n v="0"/>
    <n v="0"/>
    <n v="0"/>
    <n v="0"/>
    <n v="0"/>
    <n v="0"/>
    <n v="0"/>
    <n v="0"/>
    <x v="0"/>
    <n v="0"/>
    <n v="0"/>
    <x v="1"/>
  </r>
  <r>
    <n v="300666"/>
    <s v="O-RING,30.8*3"/>
    <x v="1"/>
    <s v="UN"/>
    <n v="11"/>
    <n v="17"/>
    <n v="4"/>
    <n v="0"/>
    <n v="0"/>
    <n v="12"/>
    <n v="0"/>
    <n v="39"/>
    <n v="0"/>
    <n v="12"/>
    <n v="13"/>
    <n v="8.3333333333333339"/>
    <x v="2"/>
    <n v="14.399999999999999"/>
    <n v="1.3090909090909089"/>
    <x v="0"/>
  </r>
  <r>
    <n v="300667"/>
    <s v="PANTALLA DE PARTICULAS FILTRO"/>
    <x v="11"/>
    <s v="UN"/>
    <n v="16"/>
    <n v="27"/>
    <n v="2"/>
    <n v="16"/>
    <n v="0"/>
    <n v="0"/>
    <n v="0"/>
    <n v="0"/>
    <n v="0"/>
    <n v="13"/>
    <n v="0"/>
    <n v="4.333333333333333"/>
    <x v="0"/>
    <n v="13.846153846153847"/>
    <n v="0.86538461538461542"/>
    <x v="3"/>
  </r>
  <r>
    <n v="300668"/>
    <s v="RESORTE DE PANTALLA DEL FILTRO"/>
    <x v="11"/>
    <s v="UN"/>
    <n v="13"/>
    <n v="21"/>
    <n v="9"/>
    <n v="0"/>
    <n v="0"/>
    <n v="5"/>
    <n v="39"/>
    <n v="0"/>
    <n v="0"/>
    <n v="0"/>
    <n v="0"/>
    <n v="0"/>
    <x v="2"/>
    <n v="0"/>
    <n v="0"/>
    <x v="1"/>
  </r>
  <r>
    <n v="300669"/>
    <s v="PORTA OBJETOS"/>
    <x v="0"/>
    <s v="UN"/>
    <n v="12"/>
    <n v="28"/>
    <n v="5"/>
    <n v="11"/>
    <n v="0"/>
    <n v="0"/>
    <n v="0"/>
    <n v="0"/>
    <n v="0"/>
    <n v="0"/>
    <n v="10"/>
    <n v="3.3333333333333335"/>
    <x v="0"/>
    <n v="45"/>
    <n v="3.75"/>
    <x v="2"/>
  </r>
  <r>
    <n v="300670"/>
    <s v="ACTUADOR DE FRENO TRASERO"/>
    <x v="4"/>
    <s v="UN"/>
    <n v="12"/>
    <n v="6"/>
    <n v="4"/>
    <n v="0"/>
    <n v="0"/>
    <n v="0"/>
    <n v="0"/>
    <n v="0"/>
    <n v="0"/>
    <n v="0"/>
    <n v="0"/>
    <n v="0"/>
    <x v="1"/>
    <n v="0"/>
    <n v="0"/>
    <x v="1"/>
  </r>
  <r>
    <n v="300671"/>
    <s v="RESORTE DE PEDAL DE FRENO"/>
    <x v="3"/>
    <s v="UN"/>
    <n v="30"/>
    <n v="48"/>
    <n v="7"/>
    <n v="7"/>
    <n v="11"/>
    <n v="0"/>
    <n v="0"/>
    <n v="0"/>
    <n v="12"/>
    <n v="0"/>
    <n v="16"/>
    <n v="9.3333333333333339"/>
    <x v="1"/>
    <n v="22.5"/>
    <n v="0.75"/>
    <x v="3"/>
  </r>
  <r>
    <n v="300672"/>
    <s v="BLOQUEADOR DE TELESCOPIO"/>
    <x v="13"/>
    <s v="UN"/>
    <n v="15"/>
    <n v="27"/>
    <n v="7"/>
    <n v="0"/>
    <n v="0"/>
    <n v="0"/>
    <n v="0"/>
    <n v="0"/>
    <n v="0"/>
    <n v="5"/>
    <n v="15"/>
    <n v="6.666666666666667"/>
    <x v="0"/>
    <n v="31.5"/>
    <n v="2.1"/>
    <x v="2"/>
  </r>
  <r>
    <n v="300673"/>
    <s v="VARILLA DE FRENO TRASERO"/>
    <x v="3"/>
    <s v="UN"/>
    <n v="22"/>
    <n v="5"/>
    <n v="9"/>
    <n v="0"/>
    <n v="0"/>
    <n v="0"/>
    <n v="0"/>
    <n v="19"/>
    <n v="0"/>
    <n v="0"/>
    <n v="0"/>
    <n v="0"/>
    <x v="1"/>
    <n v="0"/>
    <n v="0"/>
    <x v="1"/>
  </r>
  <r>
    <n v="300674"/>
    <s v="ACCIONADOR DE FRENO"/>
    <x v="4"/>
    <s v="UN"/>
    <n v="14"/>
    <n v="26"/>
    <n v="3"/>
    <n v="0"/>
    <n v="0"/>
    <n v="16"/>
    <n v="16"/>
    <n v="0"/>
    <n v="17"/>
    <n v="8"/>
    <n v="0"/>
    <n v="8.3333333333333339"/>
    <x v="1"/>
    <n v="10.799999999999999"/>
    <n v="0.77142857142857135"/>
    <x v="3"/>
  </r>
  <r>
    <n v="300675"/>
    <s v="DISCO DE FRICCION DE EMBRAGUE"/>
    <x v="4"/>
    <s v="UN"/>
    <n v="10"/>
    <n v="17"/>
    <n v="8"/>
    <n v="9"/>
    <n v="0"/>
    <n v="0"/>
    <n v="26"/>
    <n v="20"/>
    <n v="0"/>
    <n v="0"/>
    <n v="0"/>
    <n v="0"/>
    <x v="2"/>
    <n v="0"/>
    <n v="0"/>
    <x v="1"/>
  </r>
  <r>
    <n v="300676"/>
    <s v="CARRERA DE COPA SUPERIOR"/>
    <x v="13"/>
    <s v="UN"/>
    <n v="10"/>
    <n v="40"/>
    <n v="6"/>
    <n v="0"/>
    <n v="0"/>
    <n v="0"/>
    <n v="0"/>
    <n v="0"/>
    <n v="28"/>
    <n v="15"/>
    <n v="11"/>
    <n v="18"/>
    <x v="0"/>
    <n v="10"/>
    <n v="1"/>
    <x v="0"/>
  </r>
  <r>
    <n v="300677"/>
    <s v="CARRERA DE COPA INFERIOR"/>
    <x v="13"/>
    <s v="UN"/>
    <n v="20"/>
    <n v="31"/>
    <n v="3"/>
    <n v="0"/>
    <n v="0"/>
    <n v="0"/>
    <n v="9"/>
    <n v="0"/>
    <n v="36"/>
    <n v="8"/>
    <n v="15"/>
    <n v="19.666666666666668"/>
    <x v="2"/>
    <n v="4.5762711864406773"/>
    <n v="0.22881355932203387"/>
    <x v="1"/>
  </r>
  <r>
    <n v="300678"/>
    <s v="PARADOR LATERAL"/>
    <x v="3"/>
    <s v="UN"/>
    <n v="10"/>
    <n v="16"/>
    <n v="7"/>
    <n v="0"/>
    <n v="0"/>
    <n v="0"/>
    <n v="13"/>
    <n v="0"/>
    <n v="0"/>
    <n v="0"/>
    <n v="0"/>
    <n v="0"/>
    <x v="1"/>
    <n v="0"/>
    <n v="0"/>
    <x v="1"/>
  </r>
  <r>
    <n v="300679"/>
    <s v="ASIENTO ROJO Y PLATA"/>
    <x v="6"/>
    <s v="UN"/>
    <n v="28"/>
    <n v="40"/>
    <n v="9"/>
    <n v="43"/>
    <n v="0"/>
    <n v="0"/>
    <n v="17"/>
    <n v="0"/>
    <n v="26"/>
    <n v="33"/>
    <n v="8"/>
    <n v="22.333333333333332"/>
    <x v="2"/>
    <n v="12.08955223880597"/>
    <n v="0.43176972281449894"/>
    <x v="1"/>
  </r>
  <r>
    <n v="300680"/>
    <s v="CUBIERTA CILINDRO ROJO"/>
    <x v="0"/>
    <s v="UN"/>
    <n v="13"/>
    <n v="24"/>
    <n v="6"/>
    <n v="0"/>
    <n v="29"/>
    <n v="0"/>
    <n v="0"/>
    <n v="0"/>
    <n v="0"/>
    <n v="0"/>
    <n v="0"/>
    <n v="0"/>
    <x v="2"/>
    <n v="0"/>
    <n v="0"/>
    <x v="1"/>
  </r>
  <r>
    <n v="300681"/>
    <s v="CUBIERTA DE COLA DER ROJA"/>
    <x v="0"/>
    <s v="UN"/>
    <n v="17"/>
    <n v="23"/>
    <n v="3"/>
    <n v="0"/>
    <n v="22"/>
    <n v="0"/>
    <n v="0"/>
    <n v="0"/>
    <n v="0"/>
    <n v="5"/>
    <n v="0"/>
    <n v="1.6666666666666667"/>
    <x v="2"/>
    <n v="53.999999999999993"/>
    <n v="3.1764705882352935"/>
    <x v="2"/>
  </r>
  <r>
    <n v="300682"/>
    <s v="CUBIERTA TRASERA ROJO"/>
    <x v="0"/>
    <s v="UN"/>
    <n v="11"/>
    <n v="28"/>
    <n v="0"/>
    <n v="6"/>
    <n v="0"/>
    <n v="0"/>
    <n v="0"/>
    <n v="0"/>
    <n v="0"/>
    <n v="0"/>
    <n v="0"/>
    <n v="0"/>
    <x v="0"/>
    <n v="0"/>
    <n v="0"/>
    <x v="1"/>
  </r>
  <r>
    <n v="300683"/>
    <s v="PLACA CONECTORA TRASERA ROJA"/>
    <x v="0"/>
    <s v="UN"/>
    <n v="25"/>
    <n v="18"/>
    <n v="6"/>
    <n v="0"/>
    <n v="11"/>
    <n v="0"/>
    <n v="0"/>
    <n v="0"/>
    <n v="0"/>
    <n v="0"/>
    <n v="17"/>
    <n v="5.666666666666667"/>
    <x v="1"/>
    <n v="31.764705882352942"/>
    <n v="1.2705882352941176"/>
    <x v="0"/>
  </r>
  <r>
    <n v="300684"/>
    <s v="TAPABARRO INTERNO DEL ROJO"/>
    <x v="0"/>
    <s v="UN"/>
    <n v="29"/>
    <n v="17"/>
    <n v="3"/>
    <n v="0"/>
    <n v="0"/>
    <n v="0"/>
    <n v="0"/>
    <n v="10"/>
    <n v="0"/>
    <n v="0"/>
    <n v="0"/>
    <n v="0"/>
    <x v="0"/>
    <n v="0"/>
    <n v="0"/>
    <x v="1"/>
  </r>
  <r>
    <n v="300685"/>
    <s v="TAMBOR DE CAJA DE CAMBIOS"/>
    <x v="6"/>
    <s v="UN"/>
    <n v="7"/>
    <n v="33"/>
    <n v="8"/>
    <n v="0"/>
    <n v="0"/>
    <n v="0"/>
    <n v="0"/>
    <n v="20"/>
    <n v="0"/>
    <n v="0"/>
    <n v="0"/>
    <n v="0"/>
    <x v="0"/>
    <n v="0"/>
    <n v="0"/>
    <x v="1"/>
  </r>
  <r>
    <n v="300686"/>
    <s v="ACCIONADOR DE FRENO"/>
    <x v="4"/>
    <s v="UN"/>
    <n v="21"/>
    <n v="23"/>
    <n v="2"/>
    <n v="0"/>
    <n v="0"/>
    <n v="6"/>
    <n v="0"/>
    <n v="0"/>
    <n v="0"/>
    <n v="0"/>
    <n v="5"/>
    <n v="1.6666666666666667"/>
    <x v="0"/>
    <n v="36"/>
    <n v="1.7142857142857142"/>
    <x v="0"/>
  </r>
  <r>
    <n v="300687"/>
    <s v="BRAZO HORQUILLA DERECHA"/>
    <x v="13"/>
    <s v="UN"/>
    <n v="17"/>
    <n v="44"/>
    <n v="1"/>
    <n v="0"/>
    <n v="0"/>
    <n v="0"/>
    <n v="0"/>
    <n v="0"/>
    <n v="19"/>
    <n v="0"/>
    <n v="17"/>
    <n v="12"/>
    <x v="0"/>
    <n v="2.5"/>
    <n v="0.14705882352941177"/>
    <x v="1"/>
  </r>
  <r>
    <n v="300688"/>
    <s v="BRAZO HORQUILLA IZQUIERDA"/>
    <x v="13"/>
    <s v="UN"/>
    <n v="23"/>
    <n v="21"/>
    <n v="3"/>
    <n v="0"/>
    <n v="0"/>
    <n v="0"/>
    <n v="0"/>
    <n v="14"/>
    <n v="9"/>
    <n v="6"/>
    <n v="0"/>
    <n v="5"/>
    <x v="0"/>
    <n v="18"/>
    <n v="0.78260869565217395"/>
    <x v="3"/>
  </r>
  <r>
    <n v="300689"/>
    <s v="PARADOR LATERAL"/>
    <x v="3"/>
    <s v="UN"/>
    <n v="19"/>
    <n v="12"/>
    <n v="10"/>
    <n v="0"/>
    <n v="16"/>
    <n v="0"/>
    <n v="18"/>
    <n v="6"/>
    <n v="8"/>
    <n v="0"/>
    <n v="0"/>
    <n v="2.6666666666666665"/>
    <x v="1"/>
    <n v="112.5"/>
    <n v="5.9210526315789478"/>
    <x v="2"/>
  </r>
  <r>
    <n v="300690"/>
    <s v="INDICADOR DE CAMBIOS"/>
    <x v="6"/>
    <s v="UN"/>
    <n v="20"/>
    <n v="19"/>
    <n v="9"/>
    <n v="0"/>
    <n v="0"/>
    <n v="0"/>
    <n v="0"/>
    <n v="14"/>
    <n v="5"/>
    <n v="0"/>
    <n v="8"/>
    <n v="4.333333333333333"/>
    <x v="0"/>
    <n v="62.307692307692314"/>
    <n v="3.1153846153846159"/>
    <x v="2"/>
  </r>
  <r>
    <n v="300691"/>
    <s v="FOCO DE LUZ FARO 12V/18W/18W"/>
    <x v="12"/>
    <s v="UN"/>
    <n v="21"/>
    <n v="41"/>
    <n v="9"/>
    <n v="0"/>
    <n v="0"/>
    <n v="20"/>
    <n v="19"/>
    <n v="17"/>
    <n v="0"/>
    <n v="0"/>
    <n v="0"/>
    <n v="0"/>
    <x v="0"/>
    <n v="0"/>
    <n v="0"/>
    <x v="1"/>
  </r>
  <r>
    <n v="300692"/>
    <s v="VARILLA DE FRENO TRASERO"/>
    <x v="3"/>
    <s v="UN"/>
    <n v="20"/>
    <n v="33"/>
    <n v="0"/>
    <n v="0"/>
    <n v="6"/>
    <n v="8"/>
    <n v="8"/>
    <n v="0"/>
    <n v="0"/>
    <n v="0"/>
    <n v="0"/>
    <n v="0"/>
    <x v="0"/>
    <n v="0"/>
    <n v="0"/>
    <x v="1"/>
  </r>
  <r>
    <n v="300693"/>
    <s v="MICA REFLECTORA TRASERA"/>
    <x v="12"/>
    <s v="UN"/>
    <n v="16"/>
    <n v="47"/>
    <n v="3"/>
    <n v="0"/>
    <n v="0"/>
    <n v="0"/>
    <n v="0"/>
    <n v="0"/>
    <n v="8"/>
    <n v="0"/>
    <n v="13"/>
    <n v="7"/>
    <x v="0"/>
    <n v="12.857142857142856"/>
    <n v="0.80357142857142849"/>
    <x v="3"/>
  </r>
  <r>
    <n v="300694"/>
    <s v="CUBIERTA TRASERA PLATA"/>
    <x v="0"/>
    <s v="UN"/>
    <n v="15"/>
    <n v="33"/>
    <n v="10"/>
    <n v="0"/>
    <n v="5"/>
    <n v="0"/>
    <n v="0"/>
    <n v="0"/>
    <n v="9"/>
    <n v="0"/>
    <n v="13"/>
    <n v="7.333333333333333"/>
    <x v="2"/>
    <n v="40.909090909090914"/>
    <n v="2.7272727272727275"/>
    <x v="2"/>
  </r>
  <r>
    <n v="300695"/>
    <s v="CUBIERTA DE MASTER AZUL"/>
    <x v="0"/>
    <s v="UN"/>
    <n v="25"/>
    <n v="39"/>
    <n v="5"/>
    <n v="21"/>
    <n v="13"/>
    <n v="12"/>
    <n v="6"/>
    <n v="38"/>
    <n v="0"/>
    <n v="0"/>
    <n v="14"/>
    <n v="4.666666666666667"/>
    <x v="2"/>
    <n v="32.142857142857139"/>
    <n v="1.2857142857142856"/>
    <x v="0"/>
  </r>
  <r>
    <n v="300696"/>
    <s v="TAPABARRO INTERNO DEL AZUL"/>
    <x v="0"/>
    <s v="UN"/>
    <n v="14"/>
    <n v="27"/>
    <n v="10"/>
    <n v="0"/>
    <n v="0"/>
    <n v="5"/>
    <n v="0"/>
    <n v="0"/>
    <n v="0"/>
    <n v="0"/>
    <n v="0"/>
    <n v="0"/>
    <x v="2"/>
    <n v="0"/>
    <n v="0"/>
    <x v="1"/>
  </r>
  <r>
    <n v="300697"/>
    <s v="EJE RUEDA DELANTERA 12M*245"/>
    <x v="2"/>
    <s v="UN"/>
    <n v="12"/>
    <n v="10"/>
    <n v="8"/>
    <n v="0"/>
    <n v="0"/>
    <n v="19"/>
    <n v="12"/>
    <n v="0"/>
    <n v="0"/>
    <n v="0"/>
    <n v="0"/>
    <n v="0"/>
    <x v="0"/>
    <n v="0"/>
    <n v="0"/>
    <x v="1"/>
  </r>
  <r>
    <n v="300698"/>
    <s v="RESORTE DE EMBRAGUE"/>
    <x v="4"/>
    <s v="UN"/>
    <n v="18"/>
    <n v="26"/>
    <n v="8"/>
    <n v="0"/>
    <n v="16"/>
    <n v="0"/>
    <n v="20"/>
    <n v="0"/>
    <n v="0"/>
    <n v="0"/>
    <n v="0"/>
    <n v="0"/>
    <x v="2"/>
    <n v="0"/>
    <n v="0"/>
    <x v="1"/>
  </r>
  <r>
    <n v="300699"/>
    <s v="FOCO INDICADOR DE GIRO 12V/1.7"/>
    <x v="12"/>
    <s v="UN"/>
    <n v="16"/>
    <n v="21"/>
    <n v="8"/>
    <n v="0"/>
    <n v="0"/>
    <n v="0"/>
    <n v="0"/>
    <n v="0"/>
    <n v="14"/>
    <n v="0"/>
    <n v="0"/>
    <n v="4.666666666666667"/>
    <x v="1"/>
    <n v="51.428571428571423"/>
    <n v="3.214285714285714"/>
    <x v="2"/>
  </r>
  <r>
    <n v="300700"/>
    <s v="MEDIDOR DE ACEITE"/>
    <x v="11"/>
    <s v="UN"/>
    <n v="20"/>
    <n v="32"/>
    <n v="3"/>
    <n v="0"/>
    <n v="0"/>
    <n v="0"/>
    <n v="18"/>
    <n v="0"/>
    <n v="0"/>
    <n v="0"/>
    <n v="13"/>
    <n v="4.333333333333333"/>
    <x v="1"/>
    <n v="20.769230769230774"/>
    <n v="1.0384615384615388"/>
    <x v="0"/>
  </r>
  <r>
    <n v="300701"/>
    <s v="PLACA CONECTORA TRASERA AZUL"/>
    <x v="0"/>
    <s v="UN"/>
    <n v="19"/>
    <n v="17"/>
    <n v="2"/>
    <n v="0"/>
    <n v="15"/>
    <n v="0"/>
    <n v="0"/>
    <n v="20"/>
    <n v="12"/>
    <n v="0"/>
    <n v="0"/>
    <n v="4"/>
    <x v="1"/>
    <n v="15"/>
    <n v="0.78947368421052633"/>
    <x v="3"/>
  </r>
  <r>
    <n v="300702"/>
    <s v="EJE GIRATORIO DE ARRANQUE"/>
    <x v="11"/>
    <s v="UN"/>
    <n v="24"/>
    <n v="17"/>
    <n v="3"/>
    <n v="0"/>
    <n v="15"/>
    <n v="16"/>
    <n v="0"/>
    <n v="0"/>
    <n v="11"/>
    <n v="14"/>
    <n v="15"/>
    <n v="13.333333333333334"/>
    <x v="2"/>
    <n v="6.7499999999999991"/>
    <n v="0.28124999999999994"/>
    <x v="1"/>
  </r>
  <r>
    <n v="300703"/>
    <s v="PLACA CONECTORA DE/AZUL/."/>
    <x v="0"/>
    <s v="UN"/>
    <n v="20"/>
    <n v="19"/>
    <n v="8"/>
    <n v="0"/>
    <n v="0"/>
    <n v="7"/>
    <n v="0"/>
    <n v="0"/>
    <n v="0"/>
    <n v="0"/>
    <n v="0"/>
    <n v="0"/>
    <x v="2"/>
    <n v="0"/>
    <n v="0"/>
    <x v="1"/>
  </r>
  <r>
    <n v="300704"/>
    <s v="MANGUERA DE COMBUSTIBLE"/>
    <x v="0"/>
    <s v="UN"/>
    <n v="15"/>
    <n v="27"/>
    <n v="6"/>
    <n v="0"/>
    <n v="12"/>
    <n v="0"/>
    <n v="20"/>
    <n v="0"/>
    <n v="18"/>
    <n v="10"/>
    <n v="16"/>
    <n v="14.666666666666666"/>
    <x v="2"/>
    <n v="12.272727272727273"/>
    <n v="0.81818181818181823"/>
    <x v="3"/>
  </r>
  <r>
    <n v="300705"/>
    <s v="AJUSTADOR DE CADENA DERECHO"/>
    <x v="2"/>
    <s v="UN"/>
    <n v="28"/>
    <n v="14"/>
    <n v="1"/>
    <n v="14"/>
    <n v="0"/>
    <n v="0"/>
    <n v="0"/>
    <n v="0"/>
    <n v="0"/>
    <n v="0"/>
    <n v="0"/>
    <n v="0"/>
    <x v="0"/>
    <n v="0"/>
    <n v="0"/>
    <x v="1"/>
  </r>
  <r>
    <n v="300706"/>
    <s v="AJUSTADOR DE CADENA IZQUIERDO"/>
    <x v="2"/>
    <s v="UN"/>
    <n v="12"/>
    <n v="11"/>
    <n v="7"/>
    <n v="0"/>
    <n v="0"/>
    <n v="0"/>
    <n v="0"/>
    <n v="9"/>
    <n v="0"/>
    <n v="0"/>
    <n v="0"/>
    <n v="0"/>
    <x v="0"/>
    <n v="0"/>
    <n v="0"/>
    <x v="1"/>
  </r>
  <r>
    <n v="300707"/>
    <s v="EJE PRIMARIO DE TRANSMISION"/>
    <x v="11"/>
    <s v="UN"/>
    <n v="16"/>
    <n v="17"/>
    <n v="0"/>
    <n v="15"/>
    <n v="0"/>
    <n v="0"/>
    <n v="0"/>
    <n v="0"/>
    <n v="6"/>
    <n v="0"/>
    <n v="0"/>
    <n v="2"/>
    <x v="0"/>
    <n v="0"/>
    <n v="0"/>
    <x v="1"/>
  </r>
  <r>
    <n v="300708"/>
    <s v="EJE SECUNDARIO DE TRANSMISION"/>
    <x v="11"/>
    <s v="UN"/>
    <n v="9"/>
    <n v="24"/>
    <n v="9"/>
    <n v="0"/>
    <n v="0"/>
    <n v="0"/>
    <n v="0"/>
    <n v="18"/>
    <n v="0"/>
    <n v="29"/>
    <n v="0"/>
    <n v="9.6666666666666661"/>
    <x v="2"/>
    <n v="27.931034482758623"/>
    <n v="3.1034482758620694"/>
    <x v="2"/>
  </r>
  <r>
    <n v="300709"/>
    <s v="RODAJE RADIAL BOLA,NK152312"/>
    <x v="6"/>
    <s v="UN"/>
    <n v="18"/>
    <n v="24"/>
    <n v="10"/>
    <n v="0"/>
    <n v="0"/>
    <n v="14"/>
    <n v="5"/>
    <n v="0"/>
    <n v="0"/>
    <n v="0"/>
    <n v="0"/>
    <n v="0"/>
    <x v="0"/>
    <n v="0"/>
    <n v="0"/>
    <x v="1"/>
  </r>
  <r>
    <n v="300710"/>
    <s v="ASIENTO DOBLE AMARILLO NEGRO"/>
    <x v="6"/>
    <s v="UN"/>
    <n v="7"/>
    <n v="32"/>
    <n v="1"/>
    <n v="0"/>
    <n v="0"/>
    <n v="17"/>
    <n v="0"/>
    <n v="0"/>
    <n v="0"/>
    <n v="8"/>
    <n v="0"/>
    <n v="2.6666666666666665"/>
    <x v="1"/>
    <n v="11.25"/>
    <n v="1.6071428571428572"/>
    <x v="0"/>
  </r>
  <r>
    <n v="300711"/>
    <s v="CONJUNTO DE DISCOS DE CLUTCH"/>
    <x v="4"/>
    <s v="UN"/>
    <n v="13"/>
    <n v="47"/>
    <n v="7"/>
    <n v="0"/>
    <n v="0"/>
    <n v="0"/>
    <n v="0"/>
    <n v="5"/>
    <n v="14"/>
    <n v="0"/>
    <n v="9"/>
    <n v="7.666666666666667"/>
    <x v="2"/>
    <n v="27.391304347826086"/>
    <n v="2.1070234113712374"/>
    <x v="2"/>
  </r>
  <r>
    <n v="300712"/>
    <s v="INTERRUPTOR DE FRENO TRASERO"/>
    <x v="3"/>
    <s v="UN"/>
    <n v="5"/>
    <n v="6"/>
    <n v="8"/>
    <n v="0"/>
    <n v="0"/>
    <n v="13"/>
    <n v="0"/>
    <n v="17"/>
    <n v="0"/>
    <n v="12"/>
    <n v="0"/>
    <n v="4"/>
    <x v="0"/>
    <n v="60"/>
    <n v="12"/>
    <x v="2"/>
  </r>
  <r>
    <n v="300713"/>
    <s v="PLACA CONECTORA DE AMORTIGUADO"/>
    <x v="6"/>
    <s v="UN"/>
    <n v="21"/>
    <n v="50"/>
    <n v="1"/>
    <n v="0"/>
    <n v="10"/>
    <n v="0"/>
    <n v="18"/>
    <n v="0"/>
    <n v="0"/>
    <n v="0"/>
    <n v="0"/>
    <n v="0"/>
    <x v="0"/>
    <n v="0"/>
    <n v="0"/>
    <x v="1"/>
  </r>
  <r>
    <n v="300714"/>
    <s v="TAPON DE INSPECCION CADENA"/>
    <x v="2"/>
    <s v="UN"/>
    <n v="5"/>
    <n v="5"/>
    <n v="10"/>
    <n v="0"/>
    <n v="0"/>
    <n v="0"/>
    <n v="0"/>
    <n v="0"/>
    <n v="0"/>
    <n v="29"/>
    <n v="0"/>
    <n v="9.6666666666666661"/>
    <x v="1"/>
    <n v="31.03448275862069"/>
    <n v="6.2068965517241379"/>
    <x v="2"/>
  </r>
  <r>
    <n v="300715"/>
    <s v="RIN ALUMINIO DEL"/>
    <x v="2"/>
    <s v="UN"/>
    <n v="11"/>
    <n v="21"/>
    <n v="10"/>
    <n v="0"/>
    <n v="0"/>
    <n v="0"/>
    <n v="0"/>
    <n v="0"/>
    <n v="0"/>
    <n v="0"/>
    <n v="0"/>
    <n v="0"/>
    <x v="0"/>
    <n v="0"/>
    <n v="0"/>
    <x v="1"/>
  </r>
  <r>
    <n v="300716"/>
    <s v="CUBIERTA DE CABEZA DE CILINDRO"/>
    <x v="11"/>
    <s v="UN"/>
    <n v="23"/>
    <n v="41"/>
    <n v="1"/>
    <n v="0"/>
    <n v="20"/>
    <n v="5"/>
    <n v="7"/>
    <n v="0"/>
    <n v="0"/>
    <n v="0"/>
    <n v="0"/>
    <n v="0"/>
    <x v="1"/>
    <n v="0"/>
    <n v="0"/>
    <x v="1"/>
  </r>
  <r>
    <n v="300717"/>
    <s v="CUBIERTA DEL CUERP/GRIS/."/>
    <x v="0"/>
    <s v="UN"/>
    <n v="15"/>
    <n v="13"/>
    <n v="4"/>
    <n v="0"/>
    <n v="19"/>
    <n v="0"/>
    <n v="0"/>
    <n v="0"/>
    <n v="0"/>
    <n v="0"/>
    <n v="0"/>
    <n v="0"/>
    <x v="0"/>
    <n v="0"/>
    <n v="0"/>
    <x v="1"/>
  </r>
  <r>
    <n v="300718"/>
    <s v="CUBIERTA LATERAL DER GRIS"/>
    <x v="0"/>
    <s v="UN"/>
    <n v="12"/>
    <n v="9"/>
    <n v="8"/>
    <n v="0"/>
    <n v="0"/>
    <n v="13"/>
    <n v="0"/>
    <n v="0"/>
    <n v="0"/>
    <n v="0"/>
    <n v="17"/>
    <n v="5.666666666666667"/>
    <x v="1"/>
    <n v="42.352941176470587"/>
    <n v="3.5294117647058822"/>
    <x v="2"/>
  </r>
  <r>
    <n v="300719"/>
    <s v="ENGRANE DE TRACCION"/>
    <x v="11"/>
    <s v="UN"/>
    <n v="13"/>
    <n v="22"/>
    <n v="9"/>
    <n v="14"/>
    <n v="0"/>
    <n v="0"/>
    <n v="0"/>
    <n v="0"/>
    <n v="8"/>
    <n v="0"/>
    <n v="27"/>
    <n v="11.666666666666666"/>
    <x v="1"/>
    <n v="23.142857142857142"/>
    <n v="1.7802197802197801"/>
    <x v="0"/>
  </r>
  <r>
    <n v="300720"/>
    <s v="PARADOR"/>
    <x v="3"/>
    <s v="UN"/>
    <n v="30"/>
    <n v="27"/>
    <n v="1"/>
    <n v="13"/>
    <n v="0"/>
    <n v="22"/>
    <n v="0"/>
    <n v="13"/>
    <n v="0"/>
    <n v="16"/>
    <n v="0"/>
    <n v="5.333333333333333"/>
    <x v="2"/>
    <n v="5.625"/>
    <n v="0.1875"/>
    <x v="1"/>
  </r>
  <r>
    <n v="300721"/>
    <s v="PLACA SUJETADORA DE ENGRANE DE"/>
    <x v="11"/>
    <s v="UN"/>
    <n v="16"/>
    <n v="30"/>
    <n v="9"/>
    <n v="0"/>
    <n v="15"/>
    <n v="17"/>
    <n v="0"/>
    <n v="0"/>
    <n v="0"/>
    <n v="0"/>
    <n v="0"/>
    <n v="0"/>
    <x v="0"/>
    <n v="0"/>
    <n v="0"/>
    <x v="1"/>
  </r>
  <r>
    <n v="300722"/>
    <s v="TORNILLO EJE DE MANIJAS"/>
    <x v="9"/>
    <s v="UN"/>
    <n v="9"/>
    <n v="43"/>
    <n v="7"/>
    <n v="0"/>
    <n v="0"/>
    <n v="0"/>
    <n v="5"/>
    <n v="0"/>
    <n v="17"/>
    <n v="0"/>
    <n v="0"/>
    <n v="5.666666666666667"/>
    <x v="0"/>
    <n v="37.058823529411761"/>
    <n v="4.117647058823529"/>
    <x v="2"/>
  </r>
  <r>
    <n v="300723"/>
    <s v="O-RING 3*33.5"/>
    <x v="11"/>
    <s v="UN"/>
    <n v="16"/>
    <n v="46"/>
    <n v="0"/>
    <n v="40"/>
    <n v="0"/>
    <n v="0"/>
    <n v="0"/>
    <n v="7"/>
    <n v="0"/>
    <n v="0"/>
    <n v="0"/>
    <n v="0"/>
    <x v="2"/>
    <n v="0"/>
    <n v="0"/>
    <x v="1"/>
  </r>
  <r>
    <n v="300724"/>
    <s v="SUJETADOR DE ASIENTO"/>
    <x v="0"/>
    <s v="UN"/>
    <n v="17"/>
    <n v="8"/>
    <n v="7"/>
    <n v="35"/>
    <n v="0"/>
    <n v="0"/>
    <n v="15"/>
    <n v="0"/>
    <n v="0"/>
    <n v="0"/>
    <n v="0"/>
    <n v="0"/>
    <x v="2"/>
    <n v="0"/>
    <n v="0"/>
    <x v="1"/>
  </r>
  <r>
    <n v="300725"/>
    <s v="COMPONENTE DE CARTER DERECHO"/>
    <x v="6"/>
    <s v="UN"/>
    <n v="19"/>
    <n v="20"/>
    <n v="9"/>
    <n v="0"/>
    <n v="15"/>
    <n v="11"/>
    <n v="0"/>
    <n v="0"/>
    <n v="12"/>
    <n v="0"/>
    <n v="10"/>
    <n v="7.333333333333333"/>
    <x v="1"/>
    <n v="36.81818181818182"/>
    <n v="1.937799043062201"/>
    <x v="0"/>
  </r>
  <r>
    <n v="300726"/>
    <s v="EMPAQUETADURA CUERPO BOMBA AC"/>
    <x v="10"/>
    <s v="UN"/>
    <n v="24"/>
    <n v="28"/>
    <n v="1"/>
    <n v="0"/>
    <n v="10"/>
    <n v="0"/>
    <n v="0"/>
    <n v="0"/>
    <n v="8"/>
    <n v="13"/>
    <n v="0"/>
    <n v="7"/>
    <x v="2"/>
    <n v="4.2857142857142856"/>
    <n v="0.17857142857142858"/>
    <x v="1"/>
  </r>
  <r>
    <n v="300727"/>
    <s v="GANCHO RESORTE DEL PARADOR"/>
    <x v="3"/>
    <s v="UN"/>
    <n v="13"/>
    <n v="31"/>
    <n v="6"/>
    <n v="18"/>
    <n v="0"/>
    <n v="0"/>
    <n v="20"/>
    <n v="0"/>
    <n v="20"/>
    <n v="0"/>
    <n v="20"/>
    <n v="13.333333333333334"/>
    <x v="2"/>
    <n v="13.499999999999998"/>
    <n v="1.0384615384615383"/>
    <x v="0"/>
  </r>
  <r>
    <n v="300728"/>
    <s v="GUIA DE CADENA DE ARRANQUE"/>
    <x v="6"/>
    <s v="UN"/>
    <n v="27"/>
    <n v="6"/>
    <n v="1"/>
    <n v="0"/>
    <n v="0"/>
    <n v="0"/>
    <n v="0"/>
    <n v="0"/>
    <n v="0"/>
    <n v="17"/>
    <n v="0"/>
    <n v="5.666666666666667"/>
    <x v="0"/>
    <n v="5.2941176470588234"/>
    <n v="0.19607843137254902"/>
    <x v="1"/>
  </r>
  <r>
    <n v="300729"/>
    <s v="PROTECTOR DE CADENA DE ARRANQU"/>
    <x v="6"/>
    <s v="UN"/>
    <n v="17"/>
    <n v="49"/>
    <n v="4"/>
    <n v="13"/>
    <n v="0"/>
    <n v="0"/>
    <n v="0"/>
    <n v="0"/>
    <n v="0"/>
    <n v="0"/>
    <n v="0"/>
    <n v="0"/>
    <x v="0"/>
    <n v="0"/>
    <n v="0"/>
    <x v="1"/>
  </r>
  <r>
    <n v="300730"/>
    <s v="SET DE BALEROS"/>
    <x v="13"/>
    <s v="UN"/>
    <n v="15"/>
    <n v="7"/>
    <n v="4"/>
    <n v="0"/>
    <n v="29"/>
    <n v="0"/>
    <n v="0"/>
    <n v="0"/>
    <n v="0"/>
    <n v="0"/>
    <n v="17"/>
    <n v="5.666666666666667"/>
    <x v="1"/>
    <n v="21.176470588235293"/>
    <n v="1.4117647058823528"/>
    <x v="0"/>
  </r>
  <r>
    <n v="300731"/>
    <s v="SISTEMA DE FRENO DEL ABS"/>
    <x v="4"/>
    <s v="UN"/>
    <n v="15"/>
    <n v="31"/>
    <n v="1"/>
    <n v="0"/>
    <n v="0"/>
    <n v="0"/>
    <n v="0"/>
    <n v="5"/>
    <n v="9"/>
    <n v="19"/>
    <n v="0"/>
    <n v="9.3333333333333339"/>
    <x v="2"/>
    <n v="3.214285714285714"/>
    <n v="0.21428571428571427"/>
    <x v="1"/>
  </r>
  <r>
    <n v="300732"/>
    <s v="O-RING,13.8*2.5"/>
    <x v="11"/>
    <s v="UN"/>
    <n v="30"/>
    <n v="37"/>
    <n v="1"/>
    <n v="0"/>
    <n v="0"/>
    <n v="0"/>
    <n v="0"/>
    <n v="0"/>
    <n v="0"/>
    <n v="0"/>
    <n v="0"/>
    <n v="0"/>
    <x v="1"/>
    <n v="0"/>
    <n v="0"/>
    <x v="1"/>
  </r>
  <r>
    <n v="300733"/>
    <s v="RETEN DE ACEITE 17*29*5"/>
    <x v="1"/>
    <s v="UN"/>
    <n v="13"/>
    <n v="31"/>
    <n v="9"/>
    <n v="0"/>
    <n v="8"/>
    <n v="0"/>
    <n v="15"/>
    <n v="17"/>
    <n v="18"/>
    <n v="0"/>
    <n v="0"/>
    <n v="6"/>
    <x v="2"/>
    <n v="45"/>
    <n v="3.4615384615384617"/>
    <x v="2"/>
  </r>
  <r>
    <n v="300734"/>
    <s v="RESORTE DEL INTERRUPTOR DE FRE"/>
    <x v="3"/>
    <s v="UN"/>
    <n v="10"/>
    <n v="21"/>
    <n v="3"/>
    <n v="14"/>
    <n v="0"/>
    <n v="0"/>
    <n v="0"/>
    <n v="0"/>
    <n v="6"/>
    <n v="15"/>
    <n v="0"/>
    <n v="7"/>
    <x v="2"/>
    <n v="12.857142857142856"/>
    <n v="1.2857142857142856"/>
    <x v="0"/>
  </r>
  <r>
    <n v="300735"/>
    <s v="BLOQUE REDUCTOR DE VIBRACION A"/>
    <x v="11"/>
    <s v="UN"/>
    <n v="6"/>
    <n v="28"/>
    <n v="10"/>
    <n v="0"/>
    <n v="0"/>
    <n v="0"/>
    <n v="0"/>
    <n v="0"/>
    <n v="0"/>
    <n v="0"/>
    <n v="12"/>
    <n v="4"/>
    <x v="0"/>
    <n v="75"/>
    <n v="12.5"/>
    <x v="2"/>
  </r>
  <r>
    <n v="300736"/>
    <s v="BLOQUE REDUCTOR DE VIBRACION B"/>
    <x v="11"/>
    <s v="UN"/>
    <n v="23"/>
    <n v="32"/>
    <n v="6"/>
    <n v="16"/>
    <n v="0"/>
    <n v="0"/>
    <n v="8"/>
    <n v="18"/>
    <n v="0"/>
    <n v="0"/>
    <n v="0"/>
    <n v="0"/>
    <x v="1"/>
    <n v="0"/>
    <n v="0"/>
    <x v="1"/>
  </r>
  <r>
    <n v="300737"/>
    <s v="CILINDRO"/>
    <x v="11"/>
    <s v="UN"/>
    <n v="14"/>
    <n v="12"/>
    <n v="8"/>
    <n v="0"/>
    <n v="0"/>
    <n v="0"/>
    <n v="0"/>
    <n v="23"/>
    <n v="0"/>
    <n v="0"/>
    <n v="20"/>
    <n v="6.666666666666667"/>
    <x v="0"/>
    <n v="36"/>
    <n v="2.5714285714285716"/>
    <x v="2"/>
  </r>
  <r>
    <n v="300738"/>
    <s v="EMPAQUETADU CUB LAT CABEZA DER"/>
    <x v="11"/>
    <s v="UN"/>
    <n v="6"/>
    <n v="39"/>
    <n v="5"/>
    <n v="0"/>
    <n v="20"/>
    <n v="0"/>
    <n v="16"/>
    <n v="17"/>
    <n v="0"/>
    <n v="0"/>
    <n v="12"/>
    <n v="4"/>
    <x v="1"/>
    <n v="37.5"/>
    <n v="6.25"/>
    <x v="2"/>
  </r>
  <r>
    <n v="300739"/>
    <s v="EMPAQUETADURA CUB LAT CABEZA"/>
    <x v="11"/>
    <s v="UN"/>
    <n v="7"/>
    <n v="8"/>
    <n v="10"/>
    <n v="0"/>
    <n v="0"/>
    <n v="12"/>
    <n v="16"/>
    <n v="0"/>
    <n v="18"/>
    <n v="0"/>
    <n v="0"/>
    <n v="6"/>
    <x v="1"/>
    <n v="50"/>
    <n v="7.1428571428571432"/>
    <x v="2"/>
  </r>
  <r>
    <n v="300740"/>
    <s v="SEGURO DE PIN DE PISTON"/>
    <x v="11"/>
    <s v="UN"/>
    <n v="10"/>
    <n v="46"/>
    <n v="6"/>
    <n v="11"/>
    <n v="9"/>
    <n v="0"/>
    <n v="0"/>
    <n v="0"/>
    <n v="0"/>
    <n v="0"/>
    <n v="0"/>
    <n v="0"/>
    <x v="0"/>
    <n v="0"/>
    <n v="0"/>
    <x v="1"/>
  </r>
  <r>
    <n v="300741"/>
    <s v="CUBIERTA IZQUIERDA DE CARTER"/>
    <x v="11"/>
    <s v="UN"/>
    <n v="5"/>
    <n v="11"/>
    <n v="7"/>
    <n v="0"/>
    <n v="6"/>
    <n v="0"/>
    <n v="0"/>
    <n v="0"/>
    <n v="0"/>
    <n v="0"/>
    <n v="0"/>
    <n v="0"/>
    <x v="0"/>
    <n v="0"/>
    <n v="0"/>
    <x v="1"/>
  </r>
  <r>
    <n v="300742"/>
    <s v="EMPAQUETADURA CUBIERTA IZQ"/>
    <x v="11"/>
    <s v="UN"/>
    <n v="21"/>
    <n v="29"/>
    <n v="3"/>
    <n v="0"/>
    <n v="12"/>
    <n v="0"/>
    <n v="0"/>
    <n v="0"/>
    <n v="0"/>
    <n v="0"/>
    <n v="8"/>
    <n v="2.6666666666666665"/>
    <x v="1"/>
    <n v="33.75"/>
    <n v="1.6071428571428572"/>
    <x v="0"/>
  </r>
  <r>
    <n v="300743"/>
    <s v="TAPON A"/>
    <x v="11"/>
    <s v="UN"/>
    <n v="26"/>
    <n v="17"/>
    <n v="2"/>
    <n v="0"/>
    <n v="0"/>
    <n v="0"/>
    <n v="0"/>
    <n v="12"/>
    <n v="0"/>
    <n v="0"/>
    <n v="18"/>
    <n v="6"/>
    <x v="1"/>
    <n v="10"/>
    <n v="0.38461538461538464"/>
    <x v="1"/>
  </r>
  <r>
    <n v="300744"/>
    <s v="RESORTE DEL PIN DE ADMISION DE"/>
    <x v="6"/>
    <s v="UN"/>
    <n v="8"/>
    <n v="45"/>
    <n v="0"/>
    <n v="0"/>
    <n v="0"/>
    <n v="0"/>
    <n v="16"/>
    <n v="0"/>
    <n v="0"/>
    <n v="0"/>
    <n v="0"/>
    <n v="0"/>
    <x v="0"/>
    <n v="0"/>
    <n v="0"/>
    <x v="1"/>
  </r>
  <r>
    <n v="300745"/>
    <s v="EJE DEL PARADOR CENTRAL"/>
    <x v="3"/>
    <s v="UN"/>
    <n v="6"/>
    <n v="19"/>
    <n v="8"/>
    <n v="0"/>
    <n v="0"/>
    <n v="0"/>
    <n v="0"/>
    <n v="0"/>
    <n v="11"/>
    <n v="0"/>
    <n v="0"/>
    <n v="3.6666666666666665"/>
    <x v="0"/>
    <n v="65.454545454545467"/>
    <n v="10.909090909090912"/>
    <x v="2"/>
  </r>
  <r>
    <n v="300746"/>
    <s v="PLACA SUJETADORA DE ENGRANE"/>
    <x v="11"/>
    <s v="UN"/>
    <n v="13"/>
    <n v="34"/>
    <n v="7"/>
    <n v="0"/>
    <n v="0"/>
    <n v="0"/>
    <n v="0"/>
    <n v="8"/>
    <n v="0"/>
    <n v="0"/>
    <n v="0"/>
    <n v="0"/>
    <x v="0"/>
    <n v="0"/>
    <n v="0"/>
    <x v="1"/>
  </r>
  <r>
    <n v="300747"/>
    <s v="CADENA DE ARRANQUE"/>
    <x v="6"/>
    <s v="UN"/>
    <n v="16"/>
    <n v="11"/>
    <n v="4"/>
    <n v="0"/>
    <n v="0"/>
    <n v="0"/>
    <n v="0"/>
    <n v="11"/>
    <n v="0"/>
    <n v="0"/>
    <n v="0"/>
    <n v="0"/>
    <x v="0"/>
    <n v="0"/>
    <n v="0"/>
    <x v="1"/>
  </r>
  <r>
    <n v="300748"/>
    <s v="RETEN DE ACEITE 30*42*4.5"/>
    <x v="1"/>
    <s v="UN"/>
    <n v="8"/>
    <n v="8"/>
    <n v="5"/>
    <n v="0"/>
    <n v="0"/>
    <n v="0"/>
    <n v="11"/>
    <n v="0"/>
    <n v="0"/>
    <n v="0"/>
    <n v="0"/>
    <n v="0"/>
    <x v="1"/>
    <n v="0"/>
    <n v="0"/>
    <x v="1"/>
  </r>
  <r>
    <n v="300749"/>
    <s v="ROTOR (VOLANTE)"/>
    <x v="7"/>
    <s v="UN"/>
    <n v="25"/>
    <n v="34"/>
    <n v="5"/>
    <n v="19"/>
    <n v="0"/>
    <n v="0"/>
    <n v="17"/>
    <n v="0"/>
    <n v="0"/>
    <n v="0"/>
    <n v="0"/>
    <n v="0"/>
    <x v="2"/>
    <n v="0"/>
    <n v="0"/>
    <x v="1"/>
  </r>
  <r>
    <n v="300750"/>
    <s v="CUBIERTA LATERAL DER ROJO"/>
    <x v="0"/>
    <s v="UN"/>
    <n v="16"/>
    <n v="39"/>
    <n v="8"/>
    <n v="0"/>
    <n v="0"/>
    <n v="12"/>
    <n v="0"/>
    <n v="0"/>
    <n v="0"/>
    <n v="0"/>
    <n v="0"/>
    <n v="0"/>
    <x v="0"/>
    <n v="0"/>
    <n v="0"/>
    <x v="1"/>
  </r>
  <r>
    <n v="300751"/>
    <s v="EMPAQUETADURA DEL MULTIPLE"/>
    <x v="11"/>
    <s v="UN"/>
    <n v="14"/>
    <n v="44"/>
    <n v="10"/>
    <n v="0"/>
    <n v="10"/>
    <n v="0"/>
    <n v="0"/>
    <n v="0"/>
    <n v="0"/>
    <n v="0"/>
    <n v="25"/>
    <n v="8.3333333333333339"/>
    <x v="2"/>
    <n v="36"/>
    <n v="2.5714285714285716"/>
    <x v="2"/>
  </r>
  <r>
    <n v="300752"/>
    <s v="O-RING,107*2"/>
    <x v="1"/>
    <s v="UN"/>
    <n v="11"/>
    <n v="44"/>
    <n v="10"/>
    <n v="0"/>
    <n v="16"/>
    <n v="0"/>
    <n v="0"/>
    <n v="0"/>
    <n v="0"/>
    <n v="19"/>
    <n v="0"/>
    <n v="6.333333333333333"/>
    <x v="0"/>
    <n v="47.368421052631582"/>
    <n v="4.3062200956937806"/>
    <x v="2"/>
  </r>
  <r>
    <n v="300753"/>
    <s v="RESORTE DE RETORNO DE ARRANQUE"/>
    <x v="11"/>
    <s v="UN"/>
    <n v="28"/>
    <n v="49"/>
    <n v="10"/>
    <n v="0"/>
    <n v="0"/>
    <n v="0"/>
    <n v="10"/>
    <n v="0"/>
    <n v="19"/>
    <n v="0"/>
    <n v="12"/>
    <n v="10.333333333333334"/>
    <x v="1"/>
    <n v="29.032258064516128"/>
    <n v="1.0368663594470047"/>
    <x v="0"/>
  </r>
  <r>
    <n v="300754"/>
    <s v="RETEN DE ACEITE 19.8*30*5"/>
    <x v="1"/>
    <s v="UN"/>
    <n v="9"/>
    <n v="30"/>
    <n v="2"/>
    <n v="0"/>
    <n v="17"/>
    <n v="0"/>
    <n v="0"/>
    <n v="0"/>
    <n v="0"/>
    <n v="0"/>
    <n v="0"/>
    <n v="0"/>
    <x v="0"/>
    <n v="0"/>
    <n v="0"/>
    <x v="1"/>
  </r>
  <r>
    <n v="300755"/>
    <s v="RESORTE PARADOR CENTRAL"/>
    <x v="3"/>
    <s v="UN"/>
    <n v="22"/>
    <n v="35"/>
    <n v="0"/>
    <n v="0"/>
    <n v="0"/>
    <n v="15"/>
    <n v="0"/>
    <n v="0"/>
    <n v="36"/>
    <n v="0"/>
    <n v="0"/>
    <n v="12"/>
    <x v="2"/>
    <n v="0"/>
    <n v="0"/>
    <x v="1"/>
  </r>
  <r>
    <n v="300756"/>
    <s v="CUBIERTA IZQUIERDA DE CARTER"/>
    <x v="11"/>
    <s v="UN"/>
    <n v="19"/>
    <n v="35"/>
    <n v="1"/>
    <n v="0"/>
    <n v="0"/>
    <n v="11"/>
    <n v="0"/>
    <n v="0"/>
    <n v="0"/>
    <n v="0"/>
    <n v="0"/>
    <n v="0"/>
    <x v="2"/>
    <n v="0"/>
    <n v="0"/>
    <x v="1"/>
  </r>
  <r>
    <n v="300757"/>
    <s v="BUJE DEL EJE TRASERO"/>
    <x v="2"/>
    <s v="UN"/>
    <n v="9"/>
    <n v="40"/>
    <n v="7"/>
    <n v="0"/>
    <n v="29"/>
    <n v="0"/>
    <n v="0"/>
    <n v="0"/>
    <n v="0"/>
    <n v="0"/>
    <n v="0"/>
    <n v="0"/>
    <x v="1"/>
    <n v="0"/>
    <n v="0"/>
    <x v="1"/>
  </r>
  <r>
    <n v="300758"/>
    <s v="CRISTAL DE FARO"/>
    <x v="12"/>
    <s v="UN"/>
    <n v="20"/>
    <n v="14"/>
    <n v="5"/>
    <n v="0"/>
    <n v="0"/>
    <n v="0"/>
    <n v="0"/>
    <n v="0"/>
    <n v="6"/>
    <n v="0"/>
    <n v="0"/>
    <n v="2"/>
    <x v="2"/>
    <n v="75"/>
    <n v="3.75"/>
    <x v="2"/>
  </r>
  <r>
    <n v="300759"/>
    <s v="LENTE DE VELOCIMETRO"/>
    <x v="7"/>
    <s v="UN"/>
    <n v="18"/>
    <n v="27"/>
    <n v="10"/>
    <n v="12"/>
    <n v="0"/>
    <n v="0"/>
    <n v="0"/>
    <n v="0"/>
    <n v="5"/>
    <n v="8"/>
    <n v="12"/>
    <n v="8.3333333333333339"/>
    <x v="1"/>
    <n v="36"/>
    <n v="2"/>
    <x v="2"/>
  </r>
  <r>
    <n v="300760"/>
    <s v="VISOR DE FARO"/>
    <x v="12"/>
    <s v="UN"/>
    <n v="10"/>
    <n v="7"/>
    <n v="10"/>
    <n v="0"/>
    <n v="5"/>
    <n v="0"/>
    <n v="0"/>
    <n v="0"/>
    <n v="0"/>
    <n v="8"/>
    <n v="0"/>
    <n v="2.6666666666666665"/>
    <x v="0"/>
    <n v="112.5"/>
    <n v="11.25"/>
    <x v="2"/>
  </r>
  <r>
    <n v="300761"/>
    <s v="CHICOTE DE TACOMETRO"/>
    <x v="9"/>
    <s v="UN"/>
    <n v="19"/>
    <n v="35"/>
    <n v="5"/>
    <n v="0"/>
    <n v="0"/>
    <n v="0"/>
    <n v="0"/>
    <n v="6"/>
    <n v="0"/>
    <n v="0"/>
    <n v="0"/>
    <n v="0"/>
    <x v="0"/>
    <n v="0"/>
    <n v="0"/>
    <x v="1"/>
  </r>
  <r>
    <n v="300762"/>
    <s v="DIRECCIONAL TRAS IZQ"/>
    <x v="12"/>
    <s v="UN"/>
    <n v="17"/>
    <n v="36"/>
    <n v="1"/>
    <n v="0"/>
    <n v="0"/>
    <n v="8"/>
    <n v="0"/>
    <n v="0"/>
    <n v="0"/>
    <n v="0"/>
    <n v="0"/>
    <n v="0"/>
    <x v="1"/>
    <n v="0"/>
    <n v="0"/>
    <x v="1"/>
  </r>
  <r>
    <n v="300763"/>
    <s v="RESORTE DEL INTERRUPTOR DE FRE"/>
    <x v="3"/>
    <s v="UN"/>
    <n v="7"/>
    <n v="12"/>
    <n v="7"/>
    <n v="5"/>
    <n v="0"/>
    <n v="0"/>
    <n v="0"/>
    <n v="18"/>
    <n v="0"/>
    <n v="0"/>
    <n v="0"/>
    <n v="0"/>
    <x v="0"/>
    <n v="0"/>
    <n v="0"/>
    <x v="1"/>
  </r>
  <r>
    <n v="300764"/>
    <s v="TORNILLO &quot;A&quot; CILINDRO (BIRLO)"/>
    <x v="6"/>
    <s v="UN"/>
    <n v="28"/>
    <n v="34"/>
    <n v="9"/>
    <n v="0"/>
    <n v="0"/>
    <n v="0"/>
    <n v="0"/>
    <n v="0"/>
    <n v="0"/>
    <n v="19"/>
    <n v="0"/>
    <n v="6.333333333333333"/>
    <x v="1"/>
    <n v="42.631578947368418"/>
    <n v="1.5225563909774436"/>
    <x v="0"/>
  </r>
  <r>
    <n v="300765"/>
    <s v="TORNILLO &quot;B&quot; CILINDRO (BIRLO)"/>
    <x v="6"/>
    <s v="UN"/>
    <n v="26"/>
    <n v="27"/>
    <n v="5"/>
    <n v="14"/>
    <n v="0"/>
    <n v="0"/>
    <n v="0"/>
    <n v="0"/>
    <n v="10"/>
    <n v="0"/>
    <n v="0"/>
    <n v="3.3333333333333335"/>
    <x v="1"/>
    <n v="45"/>
    <n v="1.7307692307692308"/>
    <x v="0"/>
  </r>
  <r>
    <n v="300766"/>
    <s v="CONJ POSAPIES FT 08"/>
    <x v="3"/>
    <s v="UN"/>
    <n v="24"/>
    <n v="47"/>
    <n v="6"/>
    <n v="0"/>
    <n v="0"/>
    <n v="12"/>
    <n v="5"/>
    <n v="0"/>
    <n v="0"/>
    <n v="0"/>
    <n v="0"/>
    <n v="0"/>
    <x v="1"/>
    <n v="0"/>
    <n v="0"/>
    <x v="1"/>
  </r>
  <r>
    <n v="300767"/>
    <s v="CUBIERTA DERECHA DE CARTER"/>
    <x v="11"/>
    <s v="UN"/>
    <n v="22"/>
    <n v="5"/>
    <n v="1"/>
    <n v="0"/>
    <n v="0"/>
    <n v="0"/>
    <n v="0"/>
    <n v="35"/>
    <n v="0"/>
    <n v="9"/>
    <n v="0"/>
    <n v="3"/>
    <x v="1"/>
    <n v="10"/>
    <n v="0.45454545454545453"/>
    <x v="1"/>
  </r>
  <r>
    <n v="300768"/>
    <s v="EJE DE HORQUILLA TRASERA"/>
    <x v="13"/>
    <s v="UN"/>
    <n v="16"/>
    <n v="30"/>
    <n v="0"/>
    <n v="0"/>
    <n v="0"/>
    <n v="0"/>
    <n v="0"/>
    <n v="0"/>
    <n v="0"/>
    <n v="0"/>
    <n v="0"/>
    <n v="0"/>
    <x v="1"/>
    <n v="0"/>
    <n v="0"/>
    <x v="1"/>
  </r>
  <r>
    <n v="300769"/>
    <s v="EJE DE LA RUEDA TRASERA"/>
    <x v="2"/>
    <s v="UN"/>
    <n v="28"/>
    <n v="11"/>
    <n v="6"/>
    <n v="0"/>
    <n v="16"/>
    <n v="0"/>
    <n v="0"/>
    <n v="0"/>
    <n v="0"/>
    <n v="0"/>
    <n v="0"/>
    <n v="0"/>
    <x v="0"/>
    <n v="0"/>
    <n v="0"/>
    <x v="1"/>
  </r>
  <r>
    <n v="300770"/>
    <s v="GUIA DE CADENA TRASERA"/>
    <x v="2"/>
    <s v="UN"/>
    <n v="14"/>
    <n v="21"/>
    <n v="5"/>
    <n v="0"/>
    <n v="9"/>
    <n v="0"/>
    <n v="0"/>
    <n v="7"/>
    <n v="0"/>
    <n v="0"/>
    <n v="10"/>
    <n v="3.3333333333333335"/>
    <x v="1"/>
    <n v="45"/>
    <n v="3.2142857142857144"/>
    <x v="2"/>
  </r>
  <r>
    <n v="300771"/>
    <s v="MICA DIRECCIONAL DERECHA"/>
    <x v="12"/>
    <s v="UN"/>
    <n v="20"/>
    <n v="27"/>
    <n v="1"/>
    <n v="0"/>
    <n v="0"/>
    <n v="0"/>
    <n v="0"/>
    <n v="0"/>
    <n v="0"/>
    <n v="22"/>
    <n v="11"/>
    <n v="11"/>
    <x v="1"/>
    <n v="2.7272727272727275"/>
    <n v="0.13636363636363638"/>
    <x v="1"/>
  </r>
  <r>
    <n v="300772"/>
    <s v="MICA DIRECCIONAL IZQUIERDA"/>
    <x v="12"/>
    <s v="UN"/>
    <n v="21"/>
    <n v="18"/>
    <n v="0"/>
    <n v="0"/>
    <n v="6"/>
    <n v="0"/>
    <n v="5"/>
    <n v="0"/>
    <n v="16"/>
    <n v="0"/>
    <n v="12"/>
    <n v="9.3333333333333339"/>
    <x v="2"/>
    <n v="0"/>
    <n v="0"/>
    <x v="1"/>
  </r>
  <r>
    <n v="300773"/>
    <s v="O-RING,18*3.5"/>
    <x v="11"/>
    <s v="UN"/>
    <n v="28"/>
    <n v="44"/>
    <n v="0"/>
    <n v="0"/>
    <n v="0"/>
    <n v="0"/>
    <n v="0"/>
    <n v="0"/>
    <n v="12"/>
    <n v="0"/>
    <n v="20"/>
    <n v="10.666666666666666"/>
    <x v="0"/>
    <n v="0"/>
    <n v="0"/>
    <x v="1"/>
  </r>
  <r>
    <n v="300774"/>
    <s v="PANTALLA PARTICULAS FILTRO AC"/>
    <x v="10"/>
    <s v="UN"/>
    <n v="7"/>
    <n v="33"/>
    <n v="5"/>
    <n v="0"/>
    <n v="0"/>
    <n v="0"/>
    <n v="20"/>
    <n v="0"/>
    <n v="0"/>
    <n v="14"/>
    <n v="0"/>
    <n v="4.666666666666667"/>
    <x v="1"/>
    <n v="32.142857142857139"/>
    <n v="4.5918367346938771"/>
    <x v="2"/>
  </r>
  <r>
    <n v="300775"/>
    <s v="RESORTE DE ARRANQUE DE PATADA"/>
    <x v="6"/>
    <s v="UN"/>
    <n v="5"/>
    <n v="41"/>
    <n v="2"/>
    <n v="0"/>
    <n v="0"/>
    <n v="0"/>
    <n v="0"/>
    <n v="0"/>
    <n v="0"/>
    <n v="0"/>
    <n v="19"/>
    <n v="6.333333333333333"/>
    <x v="1"/>
    <n v="9.4736842105263168"/>
    <n v="1.8947368421052633"/>
    <x v="0"/>
  </r>
  <r>
    <n v="300776"/>
    <s v="TAPON DEL AJUSTE DE ELEVADORES"/>
    <x v="2"/>
    <s v="UN"/>
    <n v="16"/>
    <n v="32"/>
    <n v="9"/>
    <n v="20"/>
    <n v="0"/>
    <n v="18"/>
    <n v="33"/>
    <n v="0"/>
    <n v="0"/>
    <n v="0"/>
    <n v="0"/>
    <n v="0"/>
    <x v="1"/>
    <n v="0"/>
    <n v="0"/>
    <x v="1"/>
  </r>
  <r>
    <n v="300777"/>
    <s v="DIRECC. DEL. IZQ. MOD.ANTERIOR"/>
    <x v="12"/>
    <s v="UN"/>
    <n v="27"/>
    <n v="28"/>
    <n v="6"/>
    <n v="0"/>
    <n v="16"/>
    <n v="0"/>
    <n v="8"/>
    <n v="33"/>
    <n v="0"/>
    <n v="0"/>
    <n v="5"/>
    <n v="1.6666666666666667"/>
    <x v="1"/>
    <n v="107.99999999999999"/>
    <n v="3.9999999999999996"/>
    <x v="2"/>
  </r>
  <r>
    <n v="300778"/>
    <s v="TUERCA HEXAGONAL"/>
    <x v="2"/>
    <s v="UN"/>
    <n v="24"/>
    <n v="18"/>
    <n v="1"/>
    <n v="0"/>
    <n v="0"/>
    <n v="0"/>
    <n v="0"/>
    <n v="6"/>
    <n v="0"/>
    <n v="0"/>
    <n v="18"/>
    <n v="6"/>
    <x v="0"/>
    <n v="5"/>
    <n v="0.20833333333333334"/>
    <x v="1"/>
  </r>
  <r>
    <n v="300779"/>
    <s v="RETEN DE ACEITE"/>
    <x v="1"/>
    <s v="UN"/>
    <n v="24"/>
    <n v="10"/>
    <n v="6"/>
    <n v="7"/>
    <n v="0"/>
    <n v="0"/>
    <n v="0"/>
    <n v="0"/>
    <n v="0"/>
    <n v="18"/>
    <n v="0"/>
    <n v="6"/>
    <x v="1"/>
    <n v="30"/>
    <n v="1.25"/>
    <x v="0"/>
  </r>
  <r>
    <n v="300780"/>
    <s v="O-RING 18*3*3.5"/>
    <x v="1"/>
    <s v="UN"/>
    <n v="15"/>
    <n v="16"/>
    <n v="9"/>
    <n v="0"/>
    <n v="10"/>
    <n v="0"/>
    <n v="11"/>
    <n v="0"/>
    <n v="0"/>
    <n v="0"/>
    <n v="0"/>
    <n v="0"/>
    <x v="0"/>
    <n v="0"/>
    <n v="0"/>
    <x v="1"/>
  </r>
  <r>
    <n v="300781"/>
    <s v="ACCIONADOR DE FRENO"/>
    <x v="4"/>
    <s v="UN"/>
    <n v="22"/>
    <n v="17"/>
    <n v="3"/>
    <n v="10"/>
    <n v="0"/>
    <n v="13"/>
    <n v="0"/>
    <n v="13"/>
    <n v="0"/>
    <n v="0"/>
    <n v="0"/>
    <n v="0"/>
    <x v="2"/>
    <n v="0"/>
    <n v="0"/>
    <x v="1"/>
  </r>
  <r>
    <n v="300782"/>
    <s v="CRISTAL DIRECCIONAL"/>
    <x v="12"/>
    <s v="UN"/>
    <n v="13"/>
    <n v="12"/>
    <n v="0"/>
    <n v="0"/>
    <n v="18"/>
    <n v="0"/>
    <n v="11"/>
    <n v="12"/>
    <n v="17"/>
    <n v="15"/>
    <n v="0"/>
    <n v="10.666666666666666"/>
    <x v="2"/>
    <n v="0"/>
    <n v="0"/>
    <x v="1"/>
  </r>
  <r>
    <n v="300783"/>
    <s v="DISCO DE FRENO ABS"/>
    <x v="4"/>
    <s v="UN"/>
    <n v="27"/>
    <n v="43"/>
    <n v="1"/>
    <n v="0"/>
    <n v="6"/>
    <n v="0"/>
    <n v="0"/>
    <n v="0"/>
    <n v="0"/>
    <n v="0"/>
    <n v="0"/>
    <n v="0"/>
    <x v="0"/>
    <n v="0"/>
    <n v="0"/>
    <x v="1"/>
  </r>
  <r>
    <n v="300784"/>
    <s v="BUJE DE HORQUILLA TRASERA"/>
    <x v="13"/>
    <s v="UN"/>
    <n v="10"/>
    <n v="9"/>
    <n v="1"/>
    <n v="0"/>
    <n v="0"/>
    <n v="10"/>
    <n v="0"/>
    <n v="0"/>
    <n v="0"/>
    <n v="0"/>
    <n v="9"/>
    <n v="3"/>
    <x v="0"/>
    <n v="10"/>
    <n v="1"/>
    <x v="0"/>
  </r>
  <r>
    <n v="300785"/>
    <s v="EJE DE LA RUEDA DELANTERA"/>
    <x v="2"/>
    <s v="UN"/>
    <n v="13"/>
    <n v="38"/>
    <n v="7"/>
    <n v="7"/>
    <n v="0"/>
    <n v="18"/>
    <n v="0"/>
    <n v="0"/>
    <n v="0"/>
    <n v="12"/>
    <n v="0"/>
    <n v="4"/>
    <x v="1"/>
    <n v="52.5"/>
    <n v="4.0384615384615383"/>
    <x v="2"/>
  </r>
  <r>
    <n v="300786"/>
    <s v="MICA REFLECTORA TRASERA"/>
    <x v="12"/>
    <s v="UN"/>
    <n v="9"/>
    <n v="46"/>
    <n v="0"/>
    <n v="0"/>
    <n v="0"/>
    <n v="0"/>
    <n v="0"/>
    <n v="0"/>
    <n v="16"/>
    <n v="5"/>
    <n v="0"/>
    <n v="7"/>
    <x v="1"/>
    <n v="0"/>
    <n v="0"/>
    <x v="1"/>
  </r>
  <r>
    <n v="300787"/>
    <s v="PARADOR LATERAL"/>
    <x v="3"/>
    <s v="UN"/>
    <n v="23"/>
    <n v="29"/>
    <n v="9"/>
    <n v="16"/>
    <n v="0"/>
    <n v="16"/>
    <n v="0"/>
    <n v="0"/>
    <n v="0"/>
    <n v="0"/>
    <n v="15"/>
    <n v="5"/>
    <x v="1"/>
    <n v="54"/>
    <n v="2.347826086956522"/>
    <x v="2"/>
  </r>
  <r>
    <n v="300788"/>
    <s v="PIN DE MARTILLO"/>
    <x v="11"/>
    <s v="UN"/>
    <n v="14"/>
    <n v="47"/>
    <n v="1"/>
    <n v="20"/>
    <n v="9"/>
    <n v="11"/>
    <n v="0"/>
    <n v="0"/>
    <n v="0"/>
    <n v="13"/>
    <n v="18"/>
    <n v="10.333333333333334"/>
    <x v="2"/>
    <n v="2.903225806451613"/>
    <n v="0.20737327188940094"/>
    <x v="1"/>
  </r>
  <r>
    <n v="300789"/>
    <s v="PIÑON DE ARRANQUE DE PATADA"/>
    <x v="6"/>
    <s v="UN"/>
    <n v="18"/>
    <n v="27"/>
    <n v="6"/>
    <n v="12"/>
    <n v="0"/>
    <n v="0"/>
    <n v="17"/>
    <n v="0"/>
    <n v="0"/>
    <n v="17"/>
    <n v="0"/>
    <n v="5.666666666666667"/>
    <x v="2"/>
    <n v="31.764705882352942"/>
    <n v="1.7647058823529411"/>
    <x v="0"/>
  </r>
  <r>
    <n v="300790"/>
    <s v="VALVULA DE ESCAPE"/>
    <x v="11"/>
    <s v="UN"/>
    <n v="6"/>
    <n v="24"/>
    <n v="9"/>
    <n v="32"/>
    <n v="0"/>
    <n v="0"/>
    <n v="0"/>
    <n v="0"/>
    <n v="0"/>
    <n v="0"/>
    <n v="0"/>
    <n v="0"/>
    <x v="1"/>
    <n v="0"/>
    <n v="0"/>
    <x v="1"/>
  </r>
  <r>
    <n v="300791"/>
    <s v="INTERRUPTOR DE FRENO DERECHO"/>
    <x v="4"/>
    <s v="UN"/>
    <n v="15"/>
    <n v="30"/>
    <n v="0"/>
    <n v="0"/>
    <n v="0"/>
    <n v="14"/>
    <n v="0"/>
    <n v="0"/>
    <n v="0"/>
    <n v="0"/>
    <n v="0"/>
    <n v="0"/>
    <x v="0"/>
    <n v="0"/>
    <n v="0"/>
    <x v="1"/>
  </r>
  <r>
    <n v="300792"/>
    <s v="TORNILLO PLANO 6M * 16"/>
    <x v="11"/>
    <s v="UN"/>
    <n v="24"/>
    <n v="27"/>
    <n v="6"/>
    <n v="0"/>
    <n v="0"/>
    <n v="0"/>
    <n v="0"/>
    <n v="0"/>
    <n v="0"/>
    <n v="0"/>
    <n v="0"/>
    <n v="0"/>
    <x v="0"/>
    <n v="0"/>
    <n v="0"/>
    <x v="1"/>
  </r>
  <r>
    <n v="300793"/>
    <s v="O-RING,18*3.55"/>
    <x v="1"/>
    <s v="UN"/>
    <n v="18"/>
    <n v="13"/>
    <n v="4"/>
    <n v="0"/>
    <n v="0"/>
    <n v="0"/>
    <n v="15"/>
    <n v="35"/>
    <n v="0"/>
    <n v="0"/>
    <n v="0"/>
    <n v="0"/>
    <x v="1"/>
    <n v="0"/>
    <n v="0"/>
    <x v="1"/>
  </r>
  <r>
    <n v="300794"/>
    <s v="DIRECCIONAL DERECHA"/>
    <x v="6"/>
    <s v="UN"/>
    <n v="21"/>
    <n v="32"/>
    <n v="6"/>
    <n v="0"/>
    <n v="0"/>
    <n v="0"/>
    <n v="0"/>
    <n v="0"/>
    <n v="0"/>
    <n v="0"/>
    <n v="0"/>
    <n v="0"/>
    <x v="0"/>
    <n v="0"/>
    <n v="0"/>
    <x v="1"/>
  </r>
  <r>
    <n v="300795"/>
    <s v="GUARDA CADENA"/>
    <x v="6"/>
    <s v="UN"/>
    <n v="10"/>
    <n v="32"/>
    <n v="7"/>
    <n v="0"/>
    <n v="6"/>
    <n v="0"/>
    <n v="0"/>
    <n v="0"/>
    <n v="20"/>
    <n v="0"/>
    <n v="0"/>
    <n v="6.666666666666667"/>
    <x v="0"/>
    <n v="31.5"/>
    <n v="3.15"/>
    <x v="2"/>
  </r>
  <r>
    <n v="300796"/>
    <s v="RETROVISOR IZQUIERDO VINO"/>
    <x v="0"/>
    <s v="UN"/>
    <n v="25"/>
    <n v="15"/>
    <n v="6"/>
    <n v="0"/>
    <n v="0"/>
    <n v="0"/>
    <n v="0"/>
    <n v="23"/>
    <n v="5"/>
    <n v="20"/>
    <n v="0"/>
    <n v="8.3333333333333339"/>
    <x v="2"/>
    <n v="21.599999999999998"/>
    <n v="0.86399999999999988"/>
    <x v="3"/>
  </r>
  <r>
    <n v="300797"/>
    <s v="EJE DEL PARADOR CENTRAL"/>
    <x v="6"/>
    <s v="UN"/>
    <n v="11"/>
    <n v="27"/>
    <n v="5"/>
    <n v="5"/>
    <n v="18"/>
    <n v="0"/>
    <n v="0"/>
    <n v="0"/>
    <n v="0"/>
    <n v="0"/>
    <n v="0"/>
    <n v="0"/>
    <x v="2"/>
    <n v="0"/>
    <n v="0"/>
    <x v="1"/>
  </r>
  <r>
    <n v="300798"/>
    <s v="DIRECCIONAL DEL DER"/>
    <x v="12"/>
    <s v="UN"/>
    <n v="7"/>
    <n v="45"/>
    <n v="4"/>
    <n v="0"/>
    <n v="0"/>
    <n v="0"/>
    <n v="0"/>
    <n v="0"/>
    <n v="11"/>
    <n v="0"/>
    <n v="20"/>
    <n v="10.333333333333334"/>
    <x v="1"/>
    <n v="11.612903225806452"/>
    <n v="1.6589861751152075"/>
    <x v="0"/>
  </r>
  <r>
    <n v="300799"/>
    <s v="DIRECCIONAL IZQUIERDA DELANTER"/>
    <x v="6"/>
    <s v="UN"/>
    <n v="25"/>
    <n v="42"/>
    <n v="3"/>
    <n v="19"/>
    <n v="0"/>
    <n v="0"/>
    <n v="0"/>
    <n v="14"/>
    <n v="10"/>
    <n v="0"/>
    <n v="0"/>
    <n v="3.3333333333333335"/>
    <x v="1"/>
    <n v="26.999999999999996"/>
    <n v="1.0799999999999998"/>
    <x v="0"/>
  </r>
  <r>
    <n v="300800"/>
    <s v="DIRECCIONAL TRAS DER"/>
    <x v="6"/>
    <s v="UN"/>
    <n v="5"/>
    <n v="45"/>
    <n v="3"/>
    <n v="19"/>
    <n v="0"/>
    <n v="0"/>
    <n v="14"/>
    <n v="0"/>
    <n v="0"/>
    <n v="0"/>
    <n v="0"/>
    <n v="0"/>
    <x v="0"/>
    <n v="0"/>
    <n v="0"/>
    <x v="1"/>
  </r>
  <r>
    <n v="300801"/>
    <s v="ARO DE ALUMINIO TRASERO"/>
    <x v="2"/>
    <s v="UN"/>
    <n v="15"/>
    <n v="19"/>
    <n v="2"/>
    <n v="0"/>
    <n v="0"/>
    <n v="15"/>
    <n v="0"/>
    <n v="0"/>
    <n v="0"/>
    <n v="0"/>
    <n v="0"/>
    <n v="0"/>
    <x v="0"/>
    <n v="0"/>
    <n v="0"/>
    <x v="1"/>
  </r>
  <r>
    <n v="300802"/>
    <s v="EJE DE LA RUEDA DELANTERA"/>
    <x v="2"/>
    <s v="UN"/>
    <n v="17"/>
    <n v="28"/>
    <n v="2"/>
    <n v="0"/>
    <n v="33"/>
    <n v="0"/>
    <n v="0"/>
    <n v="0"/>
    <n v="0"/>
    <n v="16"/>
    <n v="0"/>
    <n v="5.333333333333333"/>
    <x v="2"/>
    <n v="11.25"/>
    <n v="0.66176470588235292"/>
    <x v="3"/>
  </r>
  <r>
    <n v="300803"/>
    <s v="TUERCA DE DISCO"/>
    <x v="2"/>
    <s v="UN"/>
    <n v="18"/>
    <n v="29"/>
    <n v="5"/>
    <n v="0"/>
    <n v="6"/>
    <n v="0"/>
    <n v="17"/>
    <n v="0"/>
    <n v="0"/>
    <n v="0"/>
    <n v="0"/>
    <n v="0"/>
    <x v="0"/>
    <n v="0"/>
    <n v="0"/>
    <x v="1"/>
  </r>
  <r>
    <n v="300804"/>
    <s v="CONJUNTO DE BOMBA DE ACEITE"/>
    <x v="10"/>
    <s v="UN"/>
    <n v="14"/>
    <n v="14"/>
    <n v="5"/>
    <n v="14"/>
    <n v="0"/>
    <n v="18"/>
    <n v="0"/>
    <n v="0"/>
    <n v="0"/>
    <n v="8"/>
    <n v="0"/>
    <n v="2.6666666666666665"/>
    <x v="2"/>
    <n v="56.25"/>
    <n v="4.0178571428571432"/>
    <x v="2"/>
  </r>
  <r>
    <n v="300805"/>
    <s v="MULTIPLE"/>
    <x v="11"/>
    <s v="UN"/>
    <n v="22"/>
    <n v="11"/>
    <n v="5"/>
    <n v="0"/>
    <n v="0"/>
    <n v="0"/>
    <n v="0"/>
    <n v="0"/>
    <n v="0"/>
    <n v="0"/>
    <n v="0"/>
    <n v="0"/>
    <x v="0"/>
    <n v="0"/>
    <n v="0"/>
    <x v="1"/>
  </r>
  <r>
    <n v="300806"/>
    <s v="RECTIFICADOR CONJUNTO"/>
    <x v="7"/>
    <s v="UN"/>
    <n v="9"/>
    <n v="42"/>
    <n v="2"/>
    <n v="0"/>
    <n v="0"/>
    <n v="0"/>
    <n v="0"/>
    <n v="13"/>
    <n v="18"/>
    <n v="17"/>
    <n v="14"/>
    <n v="16.333333333333332"/>
    <x v="0"/>
    <n v="3.6734693877551026"/>
    <n v="0.40816326530612251"/>
    <x v="1"/>
  </r>
  <r>
    <n v="300807"/>
    <s v="CUBIERTA DEL DER ROJO Y NEGRO"/>
    <x v="0"/>
    <s v="UN"/>
    <n v="16"/>
    <n v="44"/>
    <n v="9"/>
    <n v="0"/>
    <n v="0"/>
    <n v="18"/>
    <n v="0"/>
    <n v="16"/>
    <n v="0"/>
    <n v="0"/>
    <n v="0"/>
    <n v="0"/>
    <x v="0"/>
    <n v="0"/>
    <n v="0"/>
    <x v="1"/>
  </r>
  <r>
    <n v="300808"/>
    <s v="FOCO DE DIRECCIONAL 12V/10W"/>
    <x v="12"/>
    <s v="UN"/>
    <n v="6"/>
    <n v="7"/>
    <n v="1"/>
    <n v="0"/>
    <n v="0"/>
    <n v="0"/>
    <n v="0"/>
    <n v="25"/>
    <n v="0"/>
    <n v="8"/>
    <n v="0"/>
    <n v="2.6666666666666665"/>
    <x v="0"/>
    <n v="11.25"/>
    <n v="1.875"/>
    <x v="0"/>
  </r>
  <r>
    <n v="300809"/>
    <s v="BIELA"/>
    <x v="11"/>
    <s v="UN"/>
    <n v="8"/>
    <n v="33"/>
    <n v="5"/>
    <n v="6"/>
    <n v="0"/>
    <n v="15"/>
    <n v="0"/>
    <n v="0"/>
    <n v="0"/>
    <n v="0"/>
    <n v="0"/>
    <n v="0"/>
    <x v="2"/>
    <n v="0"/>
    <n v="0"/>
    <x v="1"/>
  </r>
  <r>
    <n v="300810"/>
    <s v="CARBURADOR"/>
    <x v="6"/>
    <s v="UN"/>
    <n v="29"/>
    <n v="26"/>
    <n v="8"/>
    <n v="0"/>
    <n v="0"/>
    <n v="0"/>
    <n v="0"/>
    <n v="0"/>
    <n v="0"/>
    <n v="9"/>
    <n v="15"/>
    <n v="8"/>
    <x v="0"/>
    <n v="30"/>
    <n v="1.0344827586206897"/>
    <x v="0"/>
  </r>
  <r>
    <n v="300811"/>
    <s v="GOMA POSAPIES"/>
    <x v="1"/>
    <s v="UN"/>
    <n v="12"/>
    <n v="50"/>
    <n v="4"/>
    <n v="0"/>
    <n v="0"/>
    <n v="11"/>
    <n v="0"/>
    <n v="0"/>
    <n v="0"/>
    <n v="0"/>
    <n v="0"/>
    <n v="0"/>
    <x v="0"/>
    <n v="0"/>
    <n v="0"/>
    <x v="1"/>
  </r>
  <r>
    <n v="300812"/>
    <s v="BUJE DE LA RUEDA TRASERA"/>
    <x v="2"/>
    <s v="UN"/>
    <n v="24"/>
    <n v="43"/>
    <n v="10"/>
    <n v="0"/>
    <n v="0"/>
    <n v="0"/>
    <n v="0"/>
    <n v="0"/>
    <n v="0"/>
    <n v="0"/>
    <n v="0"/>
    <n v="0"/>
    <x v="0"/>
    <n v="0"/>
    <n v="0"/>
    <x v="1"/>
  </r>
  <r>
    <n v="300813"/>
    <s v="ARO DEL RIN RUEDA TRASERA"/>
    <x v="2"/>
    <s v="UN"/>
    <n v="29"/>
    <n v="27"/>
    <n v="7"/>
    <n v="0"/>
    <n v="7"/>
    <n v="0"/>
    <n v="0"/>
    <n v="5"/>
    <n v="0"/>
    <n v="18"/>
    <n v="5"/>
    <n v="7.666666666666667"/>
    <x v="2"/>
    <n v="27.391304347826086"/>
    <n v="0.94452773613193397"/>
    <x v="3"/>
  </r>
  <r>
    <n v="300814"/>
    <s v="BASE DE BATERIA"/>
    <x v="6"/>
    <s v="UN"/>
    <n v="27"/>
    <n v="37"/>
    <n v="8"/>
    <n v="30"/>
    <n v="0"/>
    <n v="0"/>
    <n v="0"/>
    <n v="8"/>
    <n v="0"/>
    <n v="0"/>
    <n v="18"/>
    <n v="6"/>
    <x v="1"/>
    <n v="40"/>
    <n v="1.4814814814814814"/>
    <x v="0"/>
  </r>
  <r>
    <n v="300815"/>
    <s v="UNIDAD CDI"/>
    <x v="7"/>
    <s v="UN"/>
    <n v="24"/>
    <n v="23"/>
    <n v="4"/>
    <n v="0"/>
    <n v="7"/>
    <n v="0"/>
    <n v="0"/>
    <n v="0"/>
    <n v="0"/>
    <n v="0"/>
    <n v="0"/>
    <n v="0"/>
    <x v="1"/>
    <n v="0"/>
    <n v="0"/>
    <x v="1"/>
  </r>
  <r>
    <n v="300816"/>
    <s v="EMPAQUE DE CENTRAL DE CARTER"/>
    <x v="6"/>
    <s v="UN"/>
    <n v="27"/>
    <n v="33"/>
    <n v="3"/>
    <n v="0"/>
    <n v="0"/>
    <n v="0"/>
    <n v="7"/>
    <n v="0"/>
    <n v="13"/>
    <n v="0"/>
    <n v="11"/>
    <n v="8"/>
    <x v="2"/>
    <n v="11.25"/>
    <n v="0.41666666666666669"/>
    <x v="1"/>
  </r>
  <r>
    <n v="300817"/>
    <s v="GUARDA CADENA INFERIOR"/>
    <x v="13"/>
    <s v="UN"/>
    <n v="20"/>
    <n v="13"/>
    <n v="7"/>
    <n v="0"/>
    <n v="0"/>
    <n v="11"/>
    <n v="0"/>
    <n v="0"/>
    <n v="0"/>
    <n v="10"/>
    <n v="12"/>
    <n v="7.333333333333333"/>
    <x v="1"/>
    <n v="28.636363636363637"/>
    <n v="1.4318181818181819"/>
    <x v="0"/>
  </r>
  <r>
    <n v="300818"/>
    <s v="PUÑO IZQUIERDO"/>
    <x v="1"/>
    <s v="UN"/>
    <n v="16"/>
    <n v="20"/>
    <n v="7"/>
    <n v="0"/>
    <n v="15"/>
    <n v="0"/>
    <n v="0"/>
    <n v="5"/>
    <n v="0"/>
    <n v="0"/>
    <n v="0"/>
    <n v="0"/>
    <x v="0"/>
    <n v="0"/>
    <n v="0"/>
    <x v="1"/>
  </r>
  <r>
    <n v="300819"/>
    <s v="VENTILADOR"/>
    <x v="4"/>
    <s v="UN"/>
    <n v="13"/>
    <n v="44"/>
    <n v="8"/>
    <n v="0"/>
    <n v="0"/>
    <n v="0"/>
    <n v="0"/>
    <n v="16"/>
    <n v="0"/>
    <n v="0"/>
    <n v="0"/>
    <n v="0"/>
    <x v="1"/>
    <n v="0"/>
    <n v="0"/>
    <x v="1"/>
  </r>
  <r>
    <n v="300820"/>
    <s v="ESPACIADOR INTERNO EJE TRASERO"/>
    <x v="2"/>
    <s v="UN"/>
    <n v="12"/>
    <n v="16"/>
    <n v="9"/>
    <n v="6"/>
    <n v="9"/>
    <n v="8"/>
    <n v="17"/>
    <n v="35"/>
    <n v="0"/>
    <n v="0"/>
    <n v="0"/>
    <n v="0"/>
    <x v="2"/>
    <n v="0"/>
    <n v="0"/>
    <x v="1"/>
  </r>
  <r>
    <n v="300821"/>
    <s v="RIN RUEDA TRASERA/ROJO/ALUMI"/>
    <x v="2"/>
    <s v="UN"/>
    <n v="22"/>
    <n v="14"/>
    <n v="2"/>
    <n v="12"/>
    <n v="0"/>
    <n v="0"/>
    <n v="0"/>
    <n v="0"/>
    <n v="6"/>
    <n v="6"/>
    <n v="0"/>
    <n v="4"/>
    <x v="2"/>
    <n v="15"/>
    <n v="0.68181818181818177"/>
    <x v="3"/>
  </r>
  <r>
    <n v="300822"/>
    <s v="BASE POSAPIES DERECHO"/>
    <x v="3"/>
    <s v="UN"/>
    <n v="22"/>
    <n v="13"/>
    <n v="0"/>
    <n v="0"/>
    <n v="0"/>
    <n v="0"/>
    <n v="0"/>
    <n v="6"/>
    <n v="0"/>
    <n v="0"/>
    <n v="0"/>
    <n v="0"/>
    <x v="0"/>
    <n v="0"/>
    <n v="0"/>
    <x v="1"/>
  </r>
  <r>
    <n v="300823"/>
    <s v="BASE POSAPIES IZQUIERDO"/>
    <x v="3"/>
    <s v="UN"/>
    <n v="20"/>
    <n v="13"/>
    <n v="9"/>
    <n v="0"/>
    <n v="0"/>
    <n v="0"/>
    <n v="0"/>
    <n v="0"/>
    <n v="0"/>
    <n v="12"/>
    <n v="0"/>
    <n v="4"/>
    <x v="0"/>
    <n v="67.5"/>
    <n v="3.375"/>
    <x v="2"/>
  </r>
  <r>
    <n v="300824"/>
    <s v="RESORTE PARADOR LATERAL"/>
    <x v="3"/>
    <s v="UN"/>
    <n v="8"/>
    <n v="9"/>
    <n v="9"/>
    <n v="0"/>
    <n v="0"/>
    <n v="0"/>
    <n v="0"/>
    <n v="0"/>
    <n v="0"/>
    <n v="0"/>
    <n v="0"/>
    <n v="0"/>
    <x v="0"/>
    <n v="0"/>
    <n v="0"/>
    <x v="1"/>
  </r>
  <r>
    <n v="300825"/>
    <s v="VOLANTE"/>
    <x v="7"/>
    <s v="UN"/>
    <n v="6"/>
    <n v="46"/>
    <n v="0"/>
    <n v="25"/>
    <n v="0"/>
    <n v="0"/>
    <n v="0"/>
    <n v="0"/>
    <n v="18"/>
    <n v="15"/>
    <n v="0"/>
    <n v="11"/>
    <x v="2"/>
    <n v="0"/>
    <n v="0"/>
    <x v="1"/>
  </r>
  <r>
    <n v="300826"/>
    <s v="CUBIERTAS DE TANQUE IZQU AMAR"/>
    <x v="0"/>
    <s v="UN"/>
    <n v="9"/>
    <n v="25"/>
    <n v="7"/>
    <n v="0"/>
    <n v="0"/>
    <n v="16"/>
    <n v="0"/>
    <n v="5"/>
    <n v="14"/>
    <n v="0"/>
    <n v="0"/>
    <n v="4.666666666666667"/>
    <x v="0"/>
    <n v="45"/>
    <n v="5"/>
    <x v="2"/>
  </r>
  <r>
    <n v="300827"/>
    <s v="CALAVERA"/>
    <x v="12"/>
    <s v="UN"/>
    <n v="25"/>
    <n v="43"/>
    <n v="4"/>
    <n v="0"/>
    <n v="0"/>
    <n v="0"/>
    <n v="0"/>
    <n v="0"/>
    <n v="7"/>
    <n v="0"/>
    <n v="0"/>
    <n v="2.3333333333333335"/>
    <x v="1"/>
    <n v="51.428571428571423"/>
    <n v="2.0571428571428569"/>
    <x v="2"/>
  </r>
  <r>
    <n v="300828"/>
    <s v="EJE DE REDUCCION DE MARCHA"/>
    <x v="6"/>
    <s v="UN"/>
    <n v="18"/>
    <n v="42"/>
    <n v="3"/>
    <n v="20"/>
    <n v="0"/>
    <n v="14"/>
    <n v="9"/>
    <n v="0"/>
    <n v="0"/>
    <n v="0"/>
    <n v="19"/>
    <n v="6.333333333333333"/>
    <x v="2"/>
    <n v="14.210526315789474"/>
    <n v="0.78947368421052633"/>
    <x v="3"/>
  </r>
  <r>
    <n v="300829"/>
    <s v="ENGRANAJE CADENA CAMARA"/>
    <x v="11"/>
    <s v="UN"/>
    <n v="30"/>
    <n v="13"/>
    <n v="6"/>
    <n v="0"/>
    <n v="0"/>
    <n v="0"/>
    <n v="0"/>
    <n v="0"/>
    <n v="14"/>
    <n v="0"/>
    <n v="16"/>
    <n v="10"/>
    <x v="2"/>
    <n v="18"/>
    <n v="0.6"/>
    <x v="3"/>
  </r>
  <r>
    <n v="300830"/>
    <s v="RUTEADOR DE CABLE"/>
    <x v="11"/>
    <s v="UN"/>
    <n v="13"/>
    <n v="28"/>
    <n v="6"/>
    <n v="0"/>
    <n v="0"/>
    <n v="15"/>
    <n v="0"/>
    <n v="20"/>
    <n v="0"/>
    <n v="0"/>
    <n v="0"/>
    <n v="0"/>
    <x v="2"/>
    <n v="0"/>
    <n v="0"/>
    <x v="1"/>
  </r>
  <r>
    <n v="300831"/>
    <s v="DEFENSA TACONERA"/>
    <x v="3"/>
    <s v="UN"/>
    <n v="30"/>
    <n v="17"/>
    <n v="7"/>
    <n v="0"/>
    <n v="0"/>
    <n v="0"/>
    <n v="0"/>
    <n v="14"/>
    <n v="20"/>
    <n v="0"/>
    <n v="0"/>
    <n v="6.666666666666667"/>
    <x v="2"/>
    <n v="31.5"/>
    <n v="1.05"/>
    <x v="0"/>
  </r>
  <r>
    <n v="300832"/>
    <s v="AGARRADERA COPILOTO"/>
    <x v="0"/>
    <s v="UN"/>
    <n v="29"/>
    <n v="14"/>
    <n v="6"/>
    <n v="43"/>
    <n v="0"/>
    <n v="27"/>
    <n v="12"/>
    <n v="0"/>
    <n v="0"/>
    <n v="0"/>
    <n v="0"/>
    <n v="0"/>
    <x v="2"/>
    <n v="0"/>
    <n v="0"/>
    <x v="1"/>
  </r>
  <r>
    <n v="300833"/>
    <s v="ENGRANAJE DE TRANSMISION BAJA"/>
    <x v="11"/>
    <s v="UN"/>
    <n v="10"/>
    <n v="17"/>
    <n v="7"/>
    <n v="0"/>
    <n v="0"/>
    <n v="0"/>
    <n v="0"/>
    <n v="0"/>
    <n v="0"/>
    <n v="0"/>
    <n v="0"/>
    <n v="0"/>
    <x v="1"/>
    <n v="0"/>
    <n v="0"/>
    <x v="1"/>
  </r>
  <r>
    <n v="300834"/>
    <s v="ENGRANAJE PRINCIPAL DE CUARTA"/>
    <x v="11"/>
    <s v="UN"/>
    <n v="29"/>
    <n v="28"/>
    <n v="3"/>
    <n v="0"/>
    <n v="11"/>
    <n v="0"/>
    <n v="0"/>
    <n v="8"/>
    <n v="0"/>
    <n v="32"/>
    <n v="0"/>
    <n v="10.666666666666666"/>
    <x v="2"/>
    <n v="8.4375"/>
    <n v="0.29094827586206895"/>
    <x v="1"/>
  </r>
  <r>
    <n v="300835"/>
    <s v="ENGRANAJE PRINCIPAL DE SEGUNDA"/>
    <x v="11"/>
    <s v="UN"/>
    <n v="16"/>
    <n v="30"/>
    <n v="1"/>
    <n v="18"/>
    <n v="6"/>
    <n v="0"/>
    <n v="0"/>
    <n v="16"/>
    <n v="0"/>
    <n v="0"/>
    <n v="0"/>
    <n v="0"/>
    <x v="2"/>
    <n v="0"/>
    <n v="0"/>
    <x v="1"/>
  </r>
  <r>
    <n v="300836"/>
    <s v="ENGRANAJE PRINCIPAL DE TERCERA"/>
    <x v="11"/>
    <s v="UN"/>
    <n v="12"/>
    <n v="29"/>
    <n v="8"/>
    <n v="0"/>
    <n v="20"/>
    <n v="0"/>
    <n v="0"/>
    <n v="12"/>
    <n v="0"/>
    <n v="0"/>
    <n v="0"/>
    <n v="0"/>
    <x v="0"/>
    <n v="0"/>
    <n v="0"/>
    <x v="1"/>
  </r>
  <r>
    <n v="300837"/>
    <s v="ENGRANAJE SECUNDARIO DE CUARTA"/>
    <x v="11"/>
    <s v="UN"/>
    <n v="30"/>
    <n v="31"/>
    <n v="4"/>
    <n v="5"/>
    <n v="0"/>
    <n v="0"/>
    <n v="0"/>
    <n v="0"/>
    <n v="0"/>
    <n v="10"/>
    <n v="0"/>
    <n v="3.3333333333333335"/>
    <x v="0"/>
    <n v="36"/>
    <n v="1.2"/>
    <x v="0"/>
  </r>
  <r>
    <n v="300838"/>
    <s v="ENGRANAJE SECUNDARIO DE SEGUND"/>
    <x v="11"/>
    <s v="UN"/>
    <n v="28"/>
    <n v="6"/>
    <n v="7"/>
    <n v="16"/>
    <n v="0"/>
    <n v="0"/>
    <n v="0"/>
    <n v="0"/>
    <n v="11"/>
    <n v="0"/>
    <n v="0"/>
    <n v="3.6666666666666665"/>
    <x v="1"/>
    <n v="57.272727272727273"/>
    <n v="2.0454545454545454"/>
    <x v="2"/>
  </r>
  <r>
    <n v="300839"/>
    <s v="ENGRANAJE SECUNDARIO DE TERCER"/>
    <x v="11"/>
    <s v="UN"/>
    <n v="14"/>
    <n v="30"/>
    <n v="0"/>
    <n v="0"/>
    <n v="0"/>
    <n v="0"/>
    <n v="24"/>
    <n v="0"/>
    <n v="20"/>
    <n v="0"/>
    <n v="11"/>
    <n v="10.333333333333334"/>
    <x v="2"/>
    <n v="0"/>
    <n v="0"/>
    <x v="1"/>
  </r>
  <r>
    <n v="300840"/>
    <s v="HORQUILLA DE CAMBIOS"/>
    <x v="6"/>
    <s v="UN"/>
    <n v="20"/>
    <n v="33"/>
    <n v="5"/>
    <n v="0"/>
    <n v="17"/>
    <n v="0"/>
    <n v="6"/>
    <n v="0"/>
    <n v="0"/>
    <n v="13"/>
    <n v="14"/>
    <n v="9"/>
    <x v="2"/>
    <n v="16.666666666666668"/>
    <n v="0.83333333333333337"/>
    <x v="3"/>
  </r>
  <r>
    <n v="300841"/>
    <s v="RETEN DEL TAMBOR DE CAMBIOS"/>
    <x v="6"/>
    <s v="UN"/>
    <n v="7"/>
    <n v="35"/>
    <n v="0"/>
    <n v="0"/>
    <n v="0"/>
    <n v="6"/>
    <n v="0"/>
    <n v="0"/>
    <n v="0"/>
    <n v="0"/>
    <n v="17"/>
    <n v="5.666666666666667"/>
    <x v="2"/>
    <n v="0"/>
    <n v="0"/>
    <x v="1"/>
  </r>
  <r>
    <n v="300842"/>
    <s v="SUJETADOR DE PUÑO ACELERADOR"/>
    <x v="9"/>
    <s v="UN"/>
    <n v="29"/>
    <n v="12"/>
    <n v="10"/>
    <n v="15"/>
    <n v="9"/>
    <n v="0"/>
    <n v="0"/>
    <n v="0"/>
    <n v="0"/>
    <n v="11"/>
    <n v="14"/>
    <n v="8.3333333333333339"/>
    <x v="2"/>
    <n v="36"/>
    <n v="1.2413793103448276"/>
    <x v="0"/>
  </r>
  <r>
    <n v="300843"/>
    <s v="DIRECCIONAL IZQ DELANTERA"/>
    <x v="12"/>
    <s v="UN"/>
    <n v="9"/>
    <n v="43"/>
    <n v="8"/>
    <n v="18"/>
    <n v="5"/>
    <n v="0"/>
    <n v="0"/>
    <n v="0"/>
    <n v="0"/>
    <n v="0"/>
    <n v="17"/>
    <n v="5.666666666666667"/>
    <x v="0"/>
    <n v="42.352941176470587"/>
    <n v="4.7058823529411766"/>
    <x v="2"/>
  </r>
  <r>
    <n v="300844"/>
    <s v="PLACA CONECTORA DE MOTOR"/>
    <x v="6"/>
    <s v="UN"/>
    <n v="11"/>
    <n v="14"/>
    <n v="3"/>
    <n v="0"/>
    <n v="0"/>
    <n v="0"/>
    <n v="0"/>
    <n v="0"/>
    <n v="0"/>
    <n v="0"/>
    <n v="13"/>
    <n v="4.333333333333333"/>
    <x v="0"/>
    <n v="20.769230769230774"/>
    <n v="1.8881118881118886"/>
    <x v="0"/>
  </r>
  <r>
    <n v="300845"/>
    <s v="BATERIA"/>
    <x v="5"/>
    <s v="UN"/>
    <n v="16"/>
    <n v="31"/>
    <n v="2"/>
    <n v="0"/>
    <n v="0"/>
    <n v="0"/>
    <n v="0"/>
    <n v="7"/>
    <n v="0"/>
    <n v="14"/>
    <n v="0"/>
    <n v="4.666666666666667"/>
    <x v="0"/>
    <n v="12.857142857142856"/>
    <n v="0.80357142857142849"/>
    <x v="3"/>
  </r>
  <r>
    <n v="300846"/>
    <s v="EJE SECUNDARIO DE TRANSMISION"/>
    <x v="11"/>
    <s v="UN"/>
    <n v="26"/>
    <n v="12"/>
    <n v="0"/>
    <n v="25"/>
    <n v="0"/>
    <n v="0"/>
    <n v="0"/>
    <n v="0"/>
    <n v="0"/>
    <n v="0"/>
    <n v="13"/>
    <n v="4.333333333333333"/>
    <x v="2"/>
    <n v="0"/>
    <n v="0"/>
    <x v="1"/>
  </r>
  <r>
    <n v="300847"/>
    <s v="FOCO LUZ NEUTRAL 12V/3W"/>
    <x v="7"/>
    <s v="UN"/>
    <n v="25"/>
    <n v="47"/>
    <n v="4"/>
    <n v="6"/>
    <n v="10"/>
    <n v="0"/>
    <n v="10"/>
    <n v="0"/>
    <n v="6"/>
    <n v="0"/>
    <n v="0"/>
    <n v="2"/>
    <x v="2"/>
    <n v="60"/>
    <n v="2.4"/>
    <x v="2"/>
  </r>
  <r>
    <n v="300848"/>
    <s v="FOCO VELOCIMETRO 12V 3W"/>
    <x v="7"/>
    <s v="UN"/>
    <n v="15"/>
    <n v="12"/>
    <n v="6"/>
    <n v="26"/>
    <n v="0"/>
    <n v="11"/>
    <n v="0"/>
    <n v="14"/>
    <n v="0"/>
    <n v="19"/>
    <n v="23"/>
    <n v="14"/>
    <x v="2"/>
    <n v="12.857142857142856"/>
    <n v="0.8571428571428571"/>
    <x v="3"/>
  </r>
  <r>
    <n v="300849"/>
    <s v="PALANCA DE ESTRANGULADOR"/>
    <x v="9"/>
    <s v="UN"/>
    <n v="21"/>
    <n v="25"/>
    <n v="7"/>
    <n v="0"/>
    <n v="0"/>
    <n v="0"/>
    <n v="0"/>
    <n v="0"/>
    <n v="11"/>
    <n v="0"/>
    <n v="0"/>
    <n v="3.6666666666666665"/>
    <x v="1"/>
    <n v="57.272727272727273"/>
    <n v="2.7272727272727275"/>
    <x v="2"/>
  </r>
  <r>
    <n v="300850"/>
    <s v="EMPAQUETADURA PROTECT CUB SUP"/>
    <x v="6"/>
    <s v="UN"/>
    <n v="14"/>
    <n v="49"/>
    <n v="3"/>
    <n v="0"/>
    <n v="0"/>
    <n v="0"/>
    <n v="0"/>
    <n v="20"/>
    <n v="26"/>
    <n v="0"/>
    <n v="0"/>
    <n v="8.6666666666666661"/>
    <x v="2"/>
    <n v="10.384615384615387"/>
    <n v="0.7417582417582419"/>
    <x v="3"/>
  </r>
  <r>
    <n v="300851"/>
    <s v="TAPON PLASTICO"/>
    <x v="6"/>
    <s v="UN"/>
    <n v="30"/>
    <n v="43"/>
    <n v="7"/>
    <n v="0"/>
    <n v="0"/>
    <n v="0"/>
    <n v="11"/>
    <n v="0"/>
    <n v="6"/>
    <n v="10"/>
    <n v="0"/>
    <n v="5.333333333333333"/>
    <x v="1"/>
    <n v="39.375"/>
    <n v="1.3125"/>
    <x v="0"/>
  </r>
  <r>
    <n v="300852"/>
    <s v="CALCOMANIA LATERAL"/>
    <x v="0"/>
    <s v="UN"/>
    <n v="5"/>
    <n v="39"/>
    <n v="1"/>
    <n v="0"/>
    <n v="0"/>
    <n v="0"/>
    <n v="13"/>
    <n v="0"/>
    <n v="0"/>
    <n v="0"/>
    <n v="0"/>
    <n v="0"/>
    <x v="0"/>
    <n v="0"/>
    <n v="0"/>
    <x v="1"/>
  </r>
  <r>
    <n v="300853"/>
    <s v="DISCO DE EMBRAGUE"/>
    <x v="4"/>
    <s v="UN"/>
    <n v="13"/>
    <n v="8"/>
    <n v="1"/>
    <n v="0"/>
    <n v="0"/>
    <n v="0"/>
    <n v="0"/>
    <n v="0"/>
    <n v="0"/>
    <n v="0"/>
    <n v="0"/>
    <n v="0"/>
    <x v="0"/>
    <n v="0"/>
    <n v="0"/>
    <x v="1"/>
  </r>
  <r>
    <n v="300854"/>
    <s v="SEGURO CIRCLIP EXTERNO 17M"/>
    <x v="6"/>
    <s v="UN"/>
    <n v="29"/>
    <n v="23"/>
    <n v="4"/>
    <n v="0"/>
    <n v="0"/>
    <n v="8"/>
    <n v="0"/>
    <n v="0"/>
    <n v="14"/>
    <n v="0"/>
    <n v="0"/>
    <n v="4.666666666666667"/>
    <x v="1"/>
    <n v="25.714285714285712"/>
    <n v="0.88669950738916248"/>
    <x v="3"/>
  </r>
  <r>
    <n v="300855"/>
    <s v="SEGURO DE VALVULA"/>
    <x v="11"/>
    <s v="UN"/>
    <n v="8"/>
    <n v="38"/>
    <n v="8"/>
    <n v="0"/>
    <n v="9"/>
    <n v="0"/>
    <n v="11"/>
    <n v="0"/>
    <n v="0"/>
    <n v="0"/>
    <n v="24"/>
    <n v="8"/>
    <x v="1"/>
    <n v="30"/>
    <n v="3.75"/>
    <x v="2"/>
  </r>
  <r>
    <n v="300856"/>
    <s v="TORNILLO FIJACION PARADOR LATE"/>
    <x v="3"/>
    <s v="UN"/>
    <n v="7"/>
    <n v="49"/>
    <n v="0"/>
    <n v="20"/>
    <n v="0"/>
    <n v="0"/>
    <n v="0"/>
    <n v="0"/>
    <n v="0"/>
    <n v="0"/>
    <n v="0"/>
    <n v="0"/>
    <x v="0"/>
    <n v="0"/>
    <n v="0"/>
    <x v="1"/>
  </r>
  <r>
    <n v="300857"/>
    <s v="BASE/TOPE PARADOR PRINCIPAL"/>
    <x v="6"/>
    <s v="UN"/>
    <n v="20"/>
    <n v="21"/>
    <n v="2"/>
    <n v="0"/>
    <n v="0"/>
    <n v="0"/>
    <n v="12"/>
    <n v="17"/>
    <n v="0"/>
    <n v="0"/>
    <n v="0"/>
    <n v="0"/>
    <x v="1"/>
    <n v="0"/>
    <n v="0"/>
    <x v="1"/>
  </r>
  <r>
    <n v="300858"/>
    <s v="CARCASA DE FARO"/>
    <x v="12"/>
    <s v="UN"/>
    <n v="20"/>
    <n v="11"/>
    <n v="6"/>
    <n v="0"/>
    <n v="0"/>
    <n v="0"/>
    <n v="38"/>
    <n v="0"/>
    <n v="14"/>
    <n v="0"/>
    <n v="0"/>
    <n v="4.666666666666667"/>
    <x v="2"/>
    <n v="38.571428571428569"/>
    <n v="1.9285714285714284"/>
    <x v="0"/>
  </r>
  <r>
    <n v="300859"/>
    <s v="TUERCA HEXAGONAL"/>
    <x v="2"/>
    <s v="UN"/>
    <n v="6"/>
    <n v="46"/>
    <n v="4"/>
    <n v="0"/>
    <n v="0"/>
    <n v="0"/>
    <n v="0"/>
    <n v="0"/>
    <n v="0"/>
    <n v="18"/>
    <n v="0"/>
    <n v="6"/>
    <x v="1"/>
    <n v="20"/>
    <n v="3.3333333333333335"/>
    <x v="2"/>
  </r>
  <r>
    <n v="300860"/>
    <s v="ASIENTO AZUL Y PLATA"/>
    <x v="6"/>
    <s v="UN"/>
    <n v="30"/>
    <n v="43"/>
    <n v="0"/>
    <n v="0"/>
    <n v="0"/>
    <n v="0"/>
    <n v="0"/>
    <n v="0"/>
    <n v="20"/>
    <n v="13"/>
    <n v="19"/>
    <n v="17.333333333333332"/>
    <x v="2"/>
    <n v="0"/>
    <n v="0"/>
    <x v="1"/>
  </r>
  <r>
    <n v="300861"/>
    <s v="ARO DEL RIN RUEDA DELANTERA"/>
    <x v="2"/>
    <s v="UN"/>
    <n v="21"/>
    <n v="17"/>
    <n v="8"/>
    <n v="14"/>
    <n v="0"/>
    <n v="7"/>
    <n v="0"/>
    <n v="20"/>
    <n v="0"/>
    <n v="0"/>
    <n v="0"/>
    <n v="0"/>
    <x v="2"/>
    <n v="0"/>
    <n v="0"/>
    <x v="1"/>
  </r>
  <r>
    <n v="300862"/>
    <s v="ARO DEL RIN RUEDA TRASERA"/>
    <x v="2"/>
    <s v="UN"/>
    <n v="22"/>
    <n v="24"/>
    <n v="2"/>
    <n v="0"/>
    <n v="0"/>
    <n v="0"/>
    <n v="0"/>
    <n v="0"/>
    <n v="0"/>
    <n v="0"/>
    <n v="0"/>
    <n v="0"/>
    <x v="0"/>
    <n v="0"/>
    <n v="0"/>
    <x v="1"/>
  </r>
  <r>
    <n v="300863"/>
    <s v="PALANCA IZQUIERDA DE EMBRAGUE"/>
    <x v="9"/>
    <s v="UN"/>
    <n v="14"/>
    <n v="37"/>
    <n v="3"/>
    <n v="0"/>
    <n v="0"/>
    <n v="0"/>
    <n v="0"/>
    <n v="12"/>
    <n v="7"/>
    <n v="0"/>
    <n v="0"/>
    <n v="2.3333333333333335"/>
    <x v="2"/>
    <n v="38.571428571428569"/>
    <n v="2.7551020408163263"/>
    <x v="2"/>
  </r>
  <r>
    <n v="300864"/>
    <s v="TANQUE COMBUSTIBLE GRIS"/>
    <x v="0"/>
    <s v="UN"/>
    <n v="18"/>
    <n v="40"/>
    <n v="0"/>
    <n v="20"/>
    <n v="17"/>
    <n v="0"/>
    <n v="17"/>
    <n v="0"/>
    <n v="0"/>
    <n v="0"/>
    <n v="0"/>
    <n v="0"/>
    <x v="0"/>
    <n v="0"/>
    <n v="0"/>
    <x v="1"/>
  </r>
  <r>
    <n v="300865"/>
    <s v="VALVULA DE ADMISION"/>
    <x v="11"/>
    <s v="UN"/>
    <n v="5"/>
    <n v="15"/>
    <n v="1"/>
    <n v="0"/>
    <n v="0"/>
    <n v="0"/>
    <n v="0"/>
    <n v="0"/>
    <n v="0"/>
    <n v="0"/>
    <n v="0"/>
    <n v="0"/>
    <x v="0"/>
    <n v="0"/>
    <n v="0"/>
    <x v="1"/>
  </r>
  <r>
    <n v="300866"/>
    <s v="CONJUNTO DE FARO."/>
    <x v="12"/>
    <s v="UN"/>
    <n v="10"/>
    <n v="18"/>
    <n v="6"/>
    <n v="0"/>
    <n v="0"/>
    <n v="0"/>
    <n v="18"/>
    <n v="0"/>
    <n v="0"/>
    <n v="23"/>
    <n v="0"/>
    <n v="7.666666666666667"/>
    <x v="1"/>
    <n v="23.478260869565215"/>
    <n v="2.3478260869565215"/>
    <x v="2"/>
  </r>
  <r>
    <n v="300867"/>
    <s v="ASIENTO NEGRO CON LOGO AZUL"/>
    <x v="6"/>
    <s v="UN"/>
    <n v="13"/>
    <n v="26"/>
    <n v="10"/>
    <n v="0"/>
    <n v="13"/>
    <n v="0"/>
    <n v="9"/>
    <n v="0"/>
    <n v="0"/>
    <n v="0"/>
    <n v="0"/>
    <n v="0"/>
    <x v="0"/>
    <n v="0"/>
    <n v="0"/>
    <x v="1"/>
  </r>
  <r>
    <n v="300868"/>
    <s v="UNIDAD CDI"/>
    <x v="7"/>
    <s v="UN"/>
    <n v="23"/>
    <n v="27"/>
    <n v="3"/>
    <n v="0"/>
    <n v="0"/>
    <n v="0"/>
    <n v="0"/>
    <n v="0"/>
    <n v="0"/>
    <n v="0"/>
    <n v="0"/>
    <n v="0"/>
    <x v="0"/>
    <n v="0"/>
    <n v="0"/>
    <x v="1"/>
  </r>
  <r>
    <n v="300869"/>
    <s v="CUBIERTA DELANTERA IZQ. ROJO Y NEGRO"/>
    <x v="0"/>
    <s v="UN"/>
    <n v="13"/>
    <n v="15"/>
    <n v="5"/>
    <n v="13"/>
    <n v="0"/>
    <n v="6"/>
    <n v="0"/>
    <n v="0"/>
    <n v="0"/>
    <n v="13"/>
    <n v="0"/>
    <n v="4.333333333333333"/>
    <x v="0"/>
    <n v="34.61538461538462"/>
    <n v="2.6627218934911245"/>
    <x v="2"/>
  </r>
  <r>
    <n v="300870"/>
    <s v="RETROVISOR IZQUIERDO ROJO"/>
    <x v="0"/>
    <s v="UN"/>
    <n v="25"/>
    <n v="18"/>
    <n v="9"/>
    <n v="0"/>
    <n v="0"/>
    <n v="0"/>
    <n v="0"/>
    <n v="0"/>
    <n v="0"/>
    <n v="0"/>
    <n v="0"/>
    <n v="0"/>
    <x v="0"/>
    <n v="0"/>
    <n v="0"/>
    <x v="1"/>
  </r>
  <r>
    <n v="300871"/>
    <s v="CUBIERTA DELANTERA DERECHA VERDE Y NEGRO"/>
    <x v="0"/>
    <s v="UN"/>
    <n v="27"/>
    <n v="29"/>
    <n v="0"/>
    <n v="0"/>
    <n v="0"/>
    <n v="21"/>
    <n v="0"/>
    <n v="13"/>
    <n v="0"/>
    <n v="0"/>
    <n v="0"/>
    <n v="0"/>
    <x v="1"/>
    <n v="0"/>
    <n v="0"/>
    <x v="1"/>
  </r>
  <r>
    <n v="300872"/>
    <s v="RETROVISOR IZQUIERDO VERDE"/>
    <x v="0"/>
    <s v="UN"/>
    <n v="27"/>
    <n v="7"/>
    <n v="7"/>
    <n v="12"/>
    <n v="0"/>
    <n v="0"/>
    <n v="0"/>
    <n v="0"/>
    <n v="14"/>
    <n v="0"/>
    <n v="0"/>
    <n v="4.666666666666667"/>
    <x v="1"/>
    <n v="45"/>
    <n v="1.6666666666666667"/>
    <x v="0"/>
  </r>
  <r>
    <n v="300873"/>
    <s v="SEGURO DE PASADOR DE PISTON"/>
    <x v="11"/>
    <s v="UN"/>
    <n v="8"/>
    <n v="11"/>
    <n v="0"/>
    <n v="0"/>
    <n v="0"/>
    <n v="0"/>
    <n v="0"/>
    <n v="0"/>
    <n v="0"/>
    <n v="12"/>
    <n v="0"/>
    <n v="4"/>
    <x v="0"/>
    <n v="0"/>
    <n v="0"/>
    <x v="1"/>
  </r>
  <r>
    <n v="300874"/>
    <s v="CUBIERTAS DE TANQUE DER AZUL"/>
    <x v="0"/>
    <s v="UN"/>
    <n v="30"/>
    <n v="43"/>
    <n v="1"/>
    <n v="0"/>
    <n v="0"/>
    <n v="0"/>
    <n v="0"/>
    <n v="13"/>
    <n v="0"/>
    <n v="0"/>
    <n v="0"/>
    <n v="0"/>
    <x v="0"/>
    <n v="0"/>
    <n v="0"/>
    <x v="1"/>
  </r>
  <r>
    <n v="300875"/>
    <s v="CUBIERTAS DE TANQUE IZQU AZUL"/>
    <x v="0"/>
    <s v="UN"/>
    <n v="30"/>
    <n v="7"/>
    <n v="10"/>
    <n v="0"/>
    <n v="0"/>
    <n v="0"/>
    <n v="0"/>
    <n v="0"/>
    <n v="0"/>
    <n v="0"/>
    <n v="0"/>
    <n v="0"/>
    <x v="0"/>
    <n v="0"/>
    <n v="0"/>
    <x v="1"/>
  </r>
  <r>
    <n v="300876"/>
    <s v="EJE GIRATORIO-ARRANQUE PATADA"/>
    <x v="6"/>
    <s v="UN"/>
    <n v="20"/>
    <n v="30"/>
    <n v="2"/>
    <n v="17"/>
    <n v="26"/>
    <n v="0"/>
    <n v="0"/>
    <n v="0"/>
    <n v="0"/>
    <n v="17"/>
    <n v="0"/>
    <n v="5.666666666666667"/>
    <x v="1"/>
    <n v="10.588235294117647"/>
    <n v="0.52941176470588236"/>
    <x v="3"/>
  </r>
  <r>
    <n v="300877"/>
    <s v="RESORTE DE PEDAL DE FRENO"/>
    <x v="3"/>
    <s v="UN"/>
    <n v="10"/>
    <n v="33"/>
    <n v="0"/>
    <n v="0"/>
    <n v="10"/>
    <n v="8"/>
    <n v="16"/>
    <n v="0"/>
    <n v="20"/>
    <n v="0"/>
    <n v="0"/>
    <n v="6.666666666666667"/>
    <x v="2"/>
    <n v="0"/>
    <n v="0"/>
    <x v="1"/>
  </r>
  <r>
    <n v="300878"/>
    <s v="CUBIERTA FILTRO DE AIRE"/>
    <x v="10"/>
    <s v="UN"/>
    <n v="22"/>
    <n v="23"/>
    <n v="1"/>
    <n v="0"/>
    <n v="0"/>
    <n v="5"/>
    <n v="15"/>
    <n v="0"/>
    <n v="0"/>
    <n v="0"/>
    <n v="0"/>
    <n v="0"/>
    <x v="0"/>
    <n v="0"/>
    <n v="0"/>
    <x v="1"/>
  </r>
  <r>
    <n v="300879"/>
    <s v="CONJUNTO POTENCIADOR FINAL"/>
    <x v="2"/>
    <s v="UN"/>
    <n v="14"/>
    <n v="24"/>
    <n v="4"/>
    <n v="0"/>
    <n v="0"/>
    <n v="0"/>
    <n v="7"/>
    <n v="7"/>
    <n v="0"/>
    <n v="0"/>
    <n v="13"/>
    <n v="4.333333333333333"/>
    <x v="2"/>
    <n v="27.692307692307693"/>
    <n v="1.9780219780219781"/>
    <x v="0"/>
  </r>
  <r>
    <n v="300880"/>
    <s v="EMPAQUETADURA CENTRAL CARTER"/>
    <x v="6"/>
    <s v="UN"/>
    <n v="23"/>
    <n v="14"/>
    <n v="7"/>
    <n v="0"/>
    <n v="22"/>
    <n v="0"/>
    <n v="6"/>
    <n v="0"/>
    <n v="0"/>
    <n v="11"/>
    <n v="0"/>
    <n v="3.6666666666666665"/>
    <x v="2"/>
    <n v="57.272727272727273"/>
    <n v="2.4901185770750986"/>
    <x v="2"/>
  </r>
  <r>
    <n v="300881"/>
    <s v="PIN DE BIELA EN CIGÜEÑAL"/>
    <x v="11"/>
    <s v="UN"/>
    <n v="22"/>
    <n v="22"/>
    <n v="3"/>
    <n v="0"/>
    <n v="0"/>
    <n v="0"/>
    <n v="0"/>
    <n v="0"/>
    <n v="0"/>
    <n v="0"/>
    <n v="0"/>
    <n v="0"/>
    <x v="1"/>
    <n v="0"/>
    <n v="0"/>
    <x v="1"/>
  </r>
  <r>
    <n v="300882"/>
    <s v="RAYO EXTERNO RUEDA"/>
    <x v="2"/>
    <s v="UN"/>
    <n v="28"/>
    <n v="10"/>
    <n v="4"/>
    <n v="0"/>
    <n v="0"/>
    <n v="21"/>
    <n v="0"/>
    <n v="0"/>
    <n v="13"/>
    <n v="7"/>
    <n v="0"/>
    <n v="6.666666666666667"/>
    <x v="2"/>
    <n v="18"/>
    <n v="0.6428571428571429"/>
    <x v="3"/>
  </r>
  <r>
    <n v="300883"/>
    <s v="RAYO EXTERNO RUEDA TRAS"/>
    <x v="2"/>
    <s v="UN"/>
    <n v="25"/>
    <n v="7"/>
    <n v="6"/>
    <n v="0"/>
    <n v="9"/>
    <n v="0"/>
    <n v="0"/>
    <n v="0"/>
    <n v="12"/>
    <n v="10"/>
    <n v="0"/>
    <n v="7.333333333333333"/>
    <x v="2"/>
    <n v="24.545454545454547"/>
    <n v="0.98181818181818192"/>
    <x v="3"/>
  </r>
  <r>
    <n v="300884"/>
    <s v="RAYO INTERNO RUEDA"/>
    <x v="2"/>
    <s v="UN"/>
    <n v="9"/>
    <n v="11"/>
    <n v="2"/>
    <n v="0"/>
    <n v="0"/>
    <n v="0"/>
    <n v="0"/>
    <n v="7"/>
    <n v="0"/>
    <n v="0"/>
    <n v="0"/>
    <n v="0"/>
    <x v="2"/>
    <n v="0"/>
    <n v="0"/>
    <x v="1"/>
  </r>
  <r>
    <n v="300885"/>
    <s v="RAYO INTERNO RUEDA TRAS"/>
    <x v="2"/>
    <s v="UN"/>
    <n v="23"/>
    <n v="31"/>
    <n v="7"/>
    <n v="0"/>
    <n v="0"/>
    <n v="0"/>
    <n v="0"/>
    <n v="0"/>
    <n v="0"/>
    <n v="0"/>
    <n v="0"/>
    <n v="0"/>
    <x v="0"/>
    <n v="0"/>
    <n v="0"/>
    <x v="1"/>
  </r>
  <r>
    <n v="300886"/>
    <s v="RIN RUEDA TRASERA/PLATA/RAYO"/>
    <x v="2"/>
    <s v="UN"/>
    <n v="23"/>
    <n v="34"/>
    <n v="4"/>
    <n v="0"/>
    <n v="0"/>
    <n v="25"/>
    <n v="0"/>
    <n v="14"/>
    <n v="0"/>
    <n v="0"/>
    <n v="0"/>
    <n v="0"/>
    <x v="0"/>
    <n v="0"/>
    <n v="0"/>
    <x v="1"/>
  </r>
  <r>
    <n v="300887"/>
    <s v="RODAJE RADIAL BOLA,6201"/>
    <x v="6"/>
    <s v="UN"/>
    <n v="28"/>
    <n v="44"/>
    <n v="9"/>
    <n v="0"/>
    <n v="12"/>
    <n v="0"/>
    <n v="0"/>
    <n v="0"/>
    <n v="0"/>
    <n v="14"/>
    <n v="0"/>
    <n v="4.666666666666667"/>
    <x v="0"/>
    <n v="57.857142857142854"/>
    <n v="2.0663265306122449"/>
    <x v="2"/>
  </r>
  <r>
    <n v="300888"/>
    <s v="RODAJE RADIAL DE BOLA,6203"/>
    <x v="11"/>
    <s v="UN"/>
    <n v="21"/>
    <n v="46"/>
    <n v="5"/>
    <n v="0"/>
    <n v="18"/>
    <n v="14"/>
    <n v="0"/>
    <n v="10"/>
    <n v="0"/>
    <n v="0"/>
    <n v="13"/>
    <n v="4.333333333333333"/>
    <x v="1"/>
    <n v="34.61538461538462"/>
    <n v="1.6483516483516485"/>
    <x v="0"/>
  </r>
  <r>
    <n v="300889"/>
    <s v="BOTA INFERIOR DERECHA"/>
    <x v="13"/>
    <s v="UN"/>
    <n v="13"/>
    <n v="23"/>
    <n v="5"/>
    <n v="5"/>
    <n v="0"/>
    <n v="0"/>
    <n v="14"/>
    <n v="19"/>
    <n v="0"/>
    <n v="0"/>
    <n v="0"/>
    <n v="0"/>
    <x v="2"/>
    <n v="0"/>
    <n v="0"/>
    <x v="1"/>
  </r>
  <r>
    <n v="300890"/>
    <s v="BOTA INFERIOR IZQUIERDA"/>
    <x v="13"/>
    <s v="UN"/>
    <n v="11"/>
    <n v="24"/>
    <n v="2"/>
    <n v="0"/>
    <n v="0"/>
    <n v="0"/>
    <n v="14"/>
    <n v="0"/>
    <n v="0"/>
    <n v="0"/>
    <n v="0"/>
    <n v="0"/>
    <x v="0"/>
    <n v="0"/>
    <n v="0"/>
    <x v="1"/>
  </r>
  <r>
    <n v="300891"/>
    <s v="FOCO VELOCIMETRO 12V/1.7W"/>
    <x v="7"/>
    <s v="UN"/>
    <n v="10"/>
    <n v="38"/>
    <n v="4"/>
    <n v="0"/>
    <n v="19"/>
    <n v="0"/>
    <n v="0"/>
    <n v="0"/>
    <n v="19"/>
    <n v="0"/>
    <n v="0"/>
    <n v="6.333333333333333"/>
    <x v="0"/>
    <n v="18.947368421052634"/>
    <n v="1.8947368421052633"/>
    <x v="0"/>
  </r>
  <r>
    <n v="300892"/>
    <s v="PANEL DE FRENO TRASERO"/>
    <x v="4"/>
    <s v="UN"/>
    <n v="15"/>
    <n v="32"/>
    <n v="7"/>
    <n v="18"/>
    <n v="0"/>
    <n v="13"/>
    <n v="6"/>
    <n v="21"/>
    <n v="0"/>
    <n v="0"/>
    <n v="0"/>
    <n v="0"/>
    <x v="2"/>
    <n v="0"/>
    <n v="0"/>
    <x v="1"/>
  </r>
  <r>
    <n v="300893"/>
    <s v="TUBO DE AMORTIGUADOR DELANTERO"/>
    <x v="13"/>
    <s v="UN"/>
    <n v="21"/>
    <n v="26"/>
    <n v="6"/>
    <n v="19"/>
    <n v="0"/>
    <n v="0"/>
    <n v="17"/>
    <n v="0"/>
    <n v="0"/>
    <n v="0"/>
    <n v="13"/>
    <n v="4.333333333333333"/>
    <x v="2"/>
    <n v="41.538461538461547"/>
    <n v="1.9780219780219785"/>
    <x v="0"/>
  </r>
  <r>
    <n v="300894"/>
    <s v="VARILLA DE FRENO TRASERO"/>
    <x v="3"/>
    <s v="UN"/>
    <n v="24"/>
    <n v="19"/>
    <n v="5"/>
    <n v="0"/>
    <n v="0"/>
    <n v="9"/>
    <n v="0"/>
    <n v="0"/>
    <n v="36"/>
    <n v="0"/>
    <n v="0"/>
    <n v="12"/>
    <x v="2"/>
    <n v="12.5"/>
    <n v="0.52083333333333337"/>
    <x v="3"/>
  </r>
  <r>
    <n v="300895"/>
    <s v="DISCO DE FRENO"/>
    <x v="4"/>
    <s v="UN"/>
    <n v="17"/>
    <n v="6"/>
    <n v="5"/>
    <n v="0"/>
    <n v="20"/>
    <n v="0"/>
    <n v="0"/>
    <n v="8"/>
    <n v="0"/>
    <n v="0"/>
    <n v="0"/>
    <n v="0"/>
    <x v="0"/>
    <n v="0"/>
    <n v="0"/>
    <x v="1"/>
  </r>
  <r>
    <n v="300896"/>
    <s v="MANGUERA DE FRENO TRASERO"/>
    <x v="1"/>
    <s v="UN"/>
    <n v="24"/>
    <n v="39"/>
    <n v="9"/>
    <n v="0"/>
    <n v="0"/>
    <n v="0"/>
    <n v="13"/>
    <n v="0"/>
    <n v="0"/>
    <n v="18"/>
    <n v="0"/>
    <n v="6"/>
    <x v="0"/>
    <n v="45"/>
    <n v="1.875"/>
    <x v="0"/>
  </r>
  <r>
    <n v="300897"/>
    <s v="EJE RUEDA DELANTERA 12M*242"/>
    <x v="2"/>
    <s v="UN"/>
    <n v="8"/>
    <n v="30"/>
    <n v="10"/>
    <n v="0"/>
    <n v="0"/>
    <n v="0"/>
    <n v="0"/>
    <n v="0"/>
    <n v="0"/>
    <n v="15"/>
    <n v="19"/>
    <n v="11.333333333333334"/>
    <x v="1"/>
    <n v="26.470588235294116"/>
    <n v="3.3088235294117645"/>
    <x v="2"/>
  </r>
  <r>
    <n v="300898"/>
    <s v="SUJETADOR DE TIMON"/>
    <x v="0"/>
    <s v="UN"/>
    <n v="23"/>
    <n v="43"/>
    <n v="7"/>
    <n v="6"/>
    <n v="0"/>
    <n v="0"/>
    <n v="0"/>
    <n v="13"/>
    <n v="0"/>
    <n v="0"/>
    <n v="16"/>
    <n v="5.333333333333333"/>
    <x v="2"/>
    <n v="39.375"/>
    <n v="1.7119565217391304"/>
    <x v="0"/>
  </r>
  <r>
    <n v="300899"/>
    <s v="EMPAQUE CABEZA DE CILINDRO"/>
    <x v="11"/>
    <s v="UN"/>
    <n v="25"/>
    <n v="49"/>
    <n v="2"/>
    <n v="0"/>
    <n v="0"/>
    <n v="0"/>
    <n v="8"/>
    <n v="0"/>
    <n v="0"/>
    <n v="17"/>
    <n v="7"/>
    <n v="8"/>
    <x v="1"/>
    <n v="7.5"/>
    <n v="0.3"/>
    <x v="1"/>
  </r>
  <r>
    <n v="300900"/>
    <s v="JUEGO DE ANILLOS"/>
    <x v="11"/>
    <s v="UN"/>
    <n v="11"/>
    <n v="16"/>
    <n v="4"/>
    <n v="15"/>
    <n v="0"/>
    <n v="0"/>
    <n v="0"/>
    <n v="0"/>
    <n v="0"/>
    <n v="0"/>
    <n v="14"/>
    <n v="4.666666666666667"/>
    <x v="1"/>
    <n v="25.714285714285712"/>
    <n v="2.3376623376623376"/>
    <x v="2"/>
  </r>
  <r>
    <n v="300901"/>
    <s v="RETROVISOR DERECHO AMARILLO"/>
    <x v="0"/>
    <s v="UN"/>
    <n v="5"/>
    <n v="43"/>
    <n v="4"/>
    <n v="0"/>
    <n v="0"/>
    <n v="0"/>
    <n v="0"/>
    <n v="0"/>
    <n v="0"/>
    <n v="6"/>
    <n v="0"/>
    <n v="2"/>
    <x v="1"/>
    <n v="60"/>
    <n v="12"/>
    <x v="2"/>
  </r>
  <r>
    <n v="300902"/>
    <s v="RETROVISOR IZQUIERDO AMARILLO"/>
    <x v="0"/>
    <s v="UN"/>
    <n v="18"/>
    <n v="30"/>
    <n v="2"/>
    <n v="0"/>
    <n v="0"/>
    <n v="10"/>
    <n v="0"/>
    <n v="0"/>
    <n v="0"/>
    <n v="0"/>
    <n v="0"/>
    <n v="0"/>
    <x v="0"/>
    <n v="0"/>
    <n v="0"/>
    <x v="1"/>
  </r>
  <r>
    <n v="300903"/>
    <s v="EJE FIJADOR DE TENSOR"/>
    <x v="11"/>
    <s v="UN"/>
    <n v="12"/>
    <n v="41"/>
    <n v="4"/>
    <n v="14"/>
    <n v="0"/>
    <n v="0"/>
    <n v="0"/>
    <n v="0"/>
    <n v="0"/>
    <n v="12"/>
    <n v="14"/>
    <n v="8.6666666666666661"/>
    <x v="2"/>
    <n v="13.846153846153847"/>
    <n v="1.153846153846154"/>
    <x v="0"/>
  </r>
  <r>
    <n v="300904"/>
    <s v="SUJETADOR"/>
    <x v="6"/>
    <s v="UN"/>
    <n v="28"/>
    <n v="38"/>
    <n v="1"/>
    <n v="0"/>
    <n v="0"/>
    <n v="0"/>
    <n v="0"/>
    <n v="17"/>
    <n v="0"/>
    <n v="0"/>
    <n v="0"/>
    <n v="0"/>
    <x v="0"/>
    <n v="0"/>
    <n v="0"/>
    <x v="1"/>
  </r>
  <r>
    <n v="300905"/>
    <s v="CARCASA DE BATERIA"/>
    <x v="0"/>
    <s v="UN"/>
    <n v="8"/>
    <n v="34"/>
    <n v="9"/>
    <n v="0"/>
    <n v="15"/>
    <n v="0"/>
    <n v="0"/>
    <n v="0"/>
    <n v="7"/>
    <n v="0"/>
    <n v="0"/>
    <n v="2.3333333333333335"/>
    <x v="1"/>
    <n v="115.71428571428571"/>
    <n v="14.464285714285714"/>
    <x v="2"/>
  </r>
  <r>
    <n v="300906"/>
    <s v="RESORTE DEL ACCIONADOR DE CAMB"/>
    <x v="6"/>
    <s v="UN"/>
    <n v="8"/>
    <n v="22"/>
    <n v="2"/>
    <n v="0"/>
    <n v="0"/>
    <n v="17"/>
    <n v="0"/>
    <n v="0"/>
    <n v="0"/>
    <n v="0"/>
    <n v="0"/>
    <n v="0"/>
    <x v="1"/>
    <n v="0"/>
    <n v="0"/>
    <x v="1"/>
  </r>
  <r>
    <n v="300907"/>
    <s v="ENGRANE IMPULSOR DE ARRANQUE"/>
    <x v="6"/>
    <s v="UN"/>
    <n v="8"/>
    <n v="49"/>
    <n v="6"/>
    <n v="0"/>
    <n v="20"/>
    <n v="0"/>
    <n v="0"/>
    <n v="0"/>
    <n v="0"/>
    <n v="11"/>
    <n v="0"/>
    <n v="3.6666666666666665"/>
    <x v="1"/>
    <n v="49.090909090909093"/>
    <n v="6.1363636363636367"/>
    <x v="2"/>
  </r>
  <r>
    <n v="300908"/>
    <s v="MANGUERA CONEXON DEL FILTRO"/>
    <x v="10"/>
    <s v="UN"/>
    <n v="17"/>
    <n v="5"/>
    <n v="8"/>
    <n v="0"/>
    <n v="0"/>
    <n v="20"/>
    <n v="0"/>
    <n v="0"/>
    <n v="0"/>
    <n v="10"/>
    <n v="0"/>
    <n v="3.3333333333333335"/>
    <x v="2"/>
    <n v="72"/>
    <n v="4.2352941176470589"/>
    <x v="2"/>
  </r>
  <r>
    <n v="300909"/>
    <s v="RETEN DE HORQUILLA"/>
    <x v="13"/>
    <s v="UN"/>
    <n v="5"/>
    <n v="48"/>
    <n v="6"/>
    <n v="10"/>
    <n v="0"/>
    <n v="0"/>
    <n v="8"/>
    <n v="33"/>
    <n v="0"/>
    <n v="0"/>
    <n v="0"/>
    <n v="0"/>
    <x v="2"/>
    <n v="0"/>
    <n v="0"/>
    <x v="1"/>
  </r>
  <r>
    <n v="300910"/>
    <s v="RESTRICCION DE MOVIMIENTO DE H"/>
    <x v="1"/>
    <s v="UN"/>
    <n v="23"/>
    <n v="35"/>
    <n v="8"/>
    <n v="0"/>
    <n v="0"/>
    <n v="13"/>
    <n v="0"/>
    <n v="0"/>
    <n v="0"/>
    <n v="17"/>
    <n v="0"/>
    <n v="5.666666666666667"/>
    <x v="2"/>
    <n v="42.352941176470587"/>
    <n v="1.8414322250639386"/>
    <x v="0"/>
  </r>
  <r>
    <n v="300911"/>
    <s v="MOTOR DE ARRANQUE"/>
    <x v="6"/>
    <s v="UN"/>
    <n v="27"/>
    <n v="34"/>
    <n v="2"/>
    <n v="14"/>
    <n v="0"/>
    <n v="14"/>
    <n v="0"/>
    <n v="0"/>
    <n v="0"/>
    <n v="0"/>
    <n v="0"/>
    <n v="0"/>
    <x v="1"/>
    <n v="0"/>
    <n v="0"/>
    <x v="1"/>
  </r>
  <r>
    <n v="300912"/>
    <s v="CONJUNTO FILTRO DE AIRE"/>
    <x v="10"/>
    <s v="UN"/>
    <n v="21"/>
    <n v="37"/>
    <n v="0"/>
    <n v="0"/>
    <n v="0"/>
    <n v="0"/>
    <n v="0"/>
    <n v="0"/>
    <n v="11"/>
    <n v="0"/>
    <n v="0"/>
    <n v="3.6666666666666665"/>
    <x v="1"/>
    <n v="0"/>
    <n v="0"/>
    <x v="1"/>
  </r>
  <r>
    <n v="300913"/>
    <s v="BRAZO TENSOR DE CADENA"/>
    <x v="11"/>
    <s v="UN"/>
    <n v="11"/>
    <n v="13"/>
    <n v="4"/>
    <n v="0"/>
    <n v="17"/>
    <n v="0"/>
    <n v="0"/>
    <n v="0"/>
    <n v="17"/>
    <n v="0"/>
    <n v="0"/>
    <n v="5.666666666666667"/>
    <x v="0"/>
    <n v="21.176470588235293"/>
    <n v="1.9251336898395721"/>
    <x v="0"/>
  </r>
  <r>
    <n v="300914"/>
    <s v="RIN DELANTERO"/>
    <x v="2"/>
    <s v="UN"/>
    <n v="28"/>
    <n v="33"/>
    <n v="10"/>
    <n v="29"/>
    <n v="12"/>
    <n v="0"/>
    <n v="14"/>
    <n v="0"/>
    <n v="14"/>
    <n v="0"/>
    <n v="0"/>
    <n v="4.666666666666667"/>
    <x v="2"/>
    <n v="64.285714285714278"/>
    <n v="2.2959183673469385"/>
    <x v="2"/>
  </r>
  <r>
    <n v="300915"/>
    <s v="ACCIONADOR DE EMBRAGUE"/>
    <x v="6"/>
    <s v="UN"/>
    <n v="13"/>
    <n v="7"/>
    <n v="0"/>
    <n v="0"/>
    <n v="0"/>
    <n v="20"/>
    <n v="0"/>
    <n v="0"/>
    <n v="0"/>
    <n v="0"/>
    <n v="0"/>
    <n v="0"/>
    <x v="1"/>
    <n v="0"/>
    <n v="0"/>
    <x v="1"/>
  </r>
  <r>
    <n v="300916"/>
    <s v="PLACA DE COLOCACION DE ESCAPES"/>
    <x v="3"/>
    <s v="UN"/>
    <n v="9"/>
    <n v="43"/>
    <n v="7"/>
    <n v="0"/>
    <n v="0"/>
    <n v="0"/>
    <n v="0"/>
    <n v="0"/>
    <n v="23"/>
    <n v="9"/>
    <n v="0"/>
    <n v="10.666666666666666"/>
    <x v="2"/>
    <n v="19.6875"/>
    <n v="2.1875"/>
    <x v="2"/>
  </r>
  <r>
    <n v="300917"/>
    <s v="CUBIERTA DE CAJUELA"/>
    <x v="0"/>
    <s v="UN"/>
    <n v="23"/>
    <n v="11"/>
    <n v="0"/>
    <n v="0"/>
    <n v="35"/>
    <n v="0"/>
    <n v="10"/>
    <n v="0"/>
    <n v="27"/>
    <n v="17"/>
    <n v="0"/>
    <n v="14.666666666666666"/>
    <x v="2"/>
    <n v="0"/>
    <n v="0"/>
    <x v="1"/>
  </r>
  <r>
    <n v="300918"/>
    <s v="ARNES PRINCIPAL"/>
    <x v="7"/>
    <s v="UN"/>
    <n v="9"/>
    <n v="9"/>
    <n v="2"/>
    <n v="0"/>
    <n v="0"/>
    <n v="0"/>
    <n v="11"/>
    <n v="0"/>
    <n v="18"/>
    <n v="8"/>
    <n v="12"/>
    <n v="12.666666666666666"/>
    <x v="2"/>
    <n v="4.7368421052631584"/>
    <n v="0.52631578947368429"/>
    <x v="3"/>
  </r>
  <r>
    <n v="300919"/>
    <s v="CONJUNTO DE MANDO DERECHO"/>
    <x v="9"/>
    <s v="UN"/>
    <n v="27"/>
    <n v="9"/>
    <n v="7"/>
    <n v="43"/>
    <n v="0"/>
    <n v="0"/>
    <n v="0"/>
    <n v="11"/>
    <n v="0"/>
    <n v="19"/>
    <n v="16"/>
    <n v="11.666666666666666"/>
    <x v="2"/>
    <n v="18"/>
    <n v="0.66666666666666663"/>
    <x v="3"/>
  </r>
  <r>
    <n v="300920"/>
    <s v="GENERADOR"/>
    <x v="7"/>
    <s v="UN"/>
    <n v="14"/>
    <n v="42"/>
    <n v="1"/>
    <n v="0"/>
    <n v="0"/>
    <n v="11"/>
    <n v="0"/>
    <n v="0"/>
    <n v="0"/>
    <n v="0"/>
    <n v="0"/>
    <n v="0"/>
    <x v="0"/>
    <n v="0"/>
    <n v="0"/>
    <x v="1"/>
  </r>
  <r>
    <n v="300921"/>
    <s v="ACTUADOR DE FRENO"/>
    <x v="4"/>
    <s v="UN"/>
    <n v="27"/>
    <n v="43"/>
    <n v="4"/>
    <n v="11"/>
    <n v="0"/>
    <n v="0"/>
    <n v="0"/>
    <n v="0"/>
    <n v="14"/>
    <n v="0"/>
    <n v="15"/>
    <n v="9.6666666666666661"/>
    <x v="1"/>
    <n v="12.413793103448278"/>
    <n v="0.45977011494252878"/>
    <x v="1"/>
  </r>
  <r>
    <n v="300922"/>
    <s v="CALAVERA TRASERA"/>
    <x v="12"/>
    <s v="UN"/>
    <n v="22"/>
    <n v="14"/>
    <n v="4"/>
    <n v="0"/>
    <n v="6"/>
    <n v="13"/>
    <n v="0"/>
    <n v="0"/>
    <n v="0"/>
    <n v="0"/>
    <n v="0"/>
    <n v="0"/>
    <x v="1"/>
    <n v="0"/>
    <n v="0"/>
    <x v="1"/>
  </r>
  <r>
    <n v="300923"/>
    <s v="BASE DEFENSA HORQUILLA DEL"/>
    <x v="6"/>
    <s v="UN"/>
    <n v="22"/>
    <n v="27"/>
    <n v="10"/>
    <n v="17"/>
    <n v="9"/>
    <n v="0"/>
    <n v="0"/>
    <n v="20"/>
    <n v="0"/>
    <n v="0"/>
    <n v="0"/>
    <n v="0"/>
    <x v="2"/>
    <n v="0"/>
    <n v="0"/>
    <x v="1"/>
  </r>
  <r>
    <n v="300924"/>
    <s v="AMORTIGUADOR DELANTERO DERECHO"/>
    <x v="13"/>
    <s v="UN"/>
    <n v="10"/>
    <n v="34"/>
    <n v="9"/>
    <n v="11"/>
    <n v="0"/>
    <n v="0"/>
    <n v="18"/>
    <n v="0"/>
    <n v="0"/>
    <n v="0"/>
    <n v="0"/>
    <n v="0"/>
    <x v="0"/>
    <n v="0"/>
    <n v="0"/>
    <x v="1"/>
  </r>
  <r>
    <n v="300925"/>
    <s v="CONJUNTO PEDALES Y POSPIE IZQ"/>
    <x v="3"/>
    <s v="UN"/>
    <n v="14"/>
    <n v="5"/>
    <n v="4"/>
    <n v="0"/>
    <n v="13"/>
    <n v="7"/>
    <n v="0"/>
    <n v="0"/>
    <n v="0"/>
    <n v="0"/>
    <n v="0"/>
    <n v="0"/>
    <x v="0"/>
    <n v="0"/>
    <n v="0"/>
    <x v="1"/>
  </r>
  <r>
    <n v="300926"/>
    <s v="UNIDAD MEDIDORA DE TACOMETRO"/>
    <x v="11"/>
    <s v="UN"/>
    <n v="11"/>
    <n v="24"/>
    <n v="4"/>
    <n v="13"/>
    <n v="0"/>
    <n v="0"/>
    <n v="0"/>
    <n v="0"/>
    <n v="0"/>
    <n v="0"/>
    <n v="0"/>
    <n v="0"/>
    <x v="0"/>
    <n v="0"/>
    <n v="0"/>
    <x v="1"/>
  </r>
  <r>
    <n v="300927"/>
    <s v="CUBIERTA DE BATERIA"/>
    <x v="0"/>
    <s v="UN"/>
    <n v="16"/>
    <n v="50"/>
    <n v="10"/>
    <n v="0"/>
    <n v="0"/>
    <n v="19"/>
    <n v="0"/>
    <n v="0"/>
    <n v="0"/>
    <n v="0"/>
    <n v="0"/>
    <n v="0"/>
    <x v="1"/>
    <n v="0"/>
    <n v="0"/>
    <x v="1"/>
  </r>
  <r>
    <n v="300928"/>
    <s v="COMPONENTE DE CARTER IZQUIERDO"/>
    <x v="6"/>
    <s v="UN"/>
    <n v="30"/>
    <n v="50"/>
    <n v="10"/>
    <n v="0"/>
    <n v="0"/>
    <n v="0"/>
    <n v="0"/>
    <n v="0"/>
    <n v="0"/>
    <n v="0"/>
    <n v="0"/>
    <n v="0"/>
    <x v="0"/>
    <n v="0"/>
    <n v="0"/>
    <x v="1"/>
  </r>
  <r>
    <n v="300929"/>
    <s v="EMPAQUETADURA FILTRO DE ACEITE"/>
    <x v="10"/>
    <s v="UN"/>
    <n v="25"/>
    <n v="19"/>
    <n v="5"/>
    <n v="0"/>
    <n v="0"/>
    <n v="0"/>
    <n v="0"/>
    <n v="0"/>
    <n v="26"/>
    <n v="0"/>
    <n v="0"/>
    <n v="8.6666666666666661"/>
    <x v="0"/>
    <n v="17.30769230769231"/>
    <n v="0.6923076923076924"/>
    <x v="3"/>
  </r>
  <r>
    <n v="300930"/>
    <s v="CONJUNTO DE FARO"/>
    <x v="12"/>
    <s v="UN"/>
    <n v="15"/>
    <n v="25"/>
    <n v="7"/>
    <n v="0"/>
    <n v="0"/>
    <n v="13"/>
    <n v="0"/>
    <n v="0"/>
    <n v="0"/>
    <n v="0"/>
    <n v="0"/>
    <n v="0"/>
    <x v="2"/>
    <n v="0"/>
    <n v="0"/>
    <x v="1"/>
  </r>
  <r>
    <n v="300931"/>
    <s v="JUEGO DE CERRADURA"/>
    <x v="7"/>
    <s v="UN"/>
    <n v="17"/>
    <n v="7"/>
    <n v="10"/>
    <n v="0"/>
    <n v="0"/>
    <n v="0"/>
    <n v="0"/>
    <n v="0"/>
    <n v="0"/>
    <n v="0"/>
    <n v="0"/>
    <n v="0"/>
    <x v="0"/>
    <n v="0"/>
    <n v="0"/>
    <x v="1"/>
  </r>
  <r>
    <n v="300932"/>
    <s v="RELE DE ENCENDIDO"/>
    <x v="7"/>
    <s v="UN"/>
    <n v="24"/>
    <n v="34"/>
    <n v="3"/>
    <n v="0"/>
    <n v="14"/>
    <n v="0"/>
    <n v="0"/>
    <n v="0"/>
    <n v="0"/>
    <n v="15"/>
    <n v="0"/>
    <n v="5"/>
    <x v="1"/>
    <n v="18"/>
    <n v="0.75"/>
    <x v="3"/>
  </r>
  <r>
    <n v="300933"/>
    <s v="CUBIERTA IZQ DE CABEZA CILINDR"/>
    <x v="11"/>
    <s v="UN"/>
    <n v="25"/>
    <n v="35"/>
    <n v="1"/>
    <n v="0"/>
    <n v="0"/>
    <n v="0"/>
    <n v="0"/>
    <n v="11"/>
    <n v="0"/>
    <n v="0"/>
    <n v="6"/>
    <n v="2"/>
    <x v="1"/>
    <n v="15"/>
    <n v="0.6"/>
    <x v="3"/>
  </r>
  <r>
    <n v="300934"/>
    <s v="PLACA DER FIJACION TAPABARRO"/>
    <x v="0"/>
    <s v="UN"/>
    <n v="15"/>
    <n v="42"/>
    <n v="7"/>
    <n v="0"/>
    <n v="0"/>
    <n v="0"/>
    <n v="0"/>
    <n v="0"/>
    <n v="0"/>
    <n v="0"/>
    <n v="0"/>
    <n v="0"/>
    <x v="0"/>
    <n v="0"/>
    <n v="0"/>
    <x v="1"/>
  </r>
  <r>
    <n v="300935"/>
    <s v="PLACA IZQ FIJACION TAPABARRO"/>
    <x v="0"/>
    <s v="UN"/>
    <n v="12"/>
    <n v="39"/>
    <n v="6"/>
    <n v="0"/>
    <n v="0"/>
    <n v="9"/>
    <n v="0"/>
    <n v="11"/>
    <n v="0"/>
    <n v="7"/>
    <n v="24"/>
    <n v="10.333333333333334"/>
    <x v="2"/>
    <n v="17.419354838709676"/>
    <n v="1.4516129032258063"/>
    <x v="0"/>
  </r>
  <r>
    <n v="300936"/>
    <s v="RESORTE DE PEDAL DE FRENO"/>
    <x v="3"/>
    <s v="UN"/>
    <n v="8"/>
    <n v="32"/>
    <n v="1"/>
    <n v="0"/>
    <n v="14"/>
    <n v="0"/>
    <n v="0"/>
    <n v="0"/>
    <n v="0"/>
    <n v="0"/>
    <n v="27"/>
    <n v="9"/>
    <x v="1"/>
    <n v="3.333333333333333"/>
    <n v="0.41666666666666663"/>
    <x v="1"/>
  </r>
  <r>
    <n v="300937"/>
    <s v="ARNES DE CABLES"/>
    <x v="7"/>
    <s v="UN"/>
    <n v="8"/>
    <n v="37"/>
    <n v="6"/>
    <n v="0"/>
    <n v="0"/>
    <n v="0"/>
    <n v="0"/>
    <n v="14"/>
    <n v="7"/>
    <n v="0"/>
    <n v="28"/>
    <n v="11.666666666666666"/>
    <x v="1"/>
    <n v="15.428571428571431"/>
    <n v="1.9285714285714288"/>
    <x v="0"/>
  </r>
  <r>
    <n v="300938"/>
    <s v="RELE DE DIRECCIONALES"/>
    <x v="7"/>
    <s v="UN"/>
    <n v="9"/>
    <n v="40"/>
    <n v="3"/>
    <n v="16"/>
    <n v="0"/>
    <n v="0"/>
    <n v="0"/>
    <n v="0"/>
    <n v="12"/>
    <n v="0"/>
    <n v="0"/>
    <n v="4"/>
    <x v="1"/>
    <n v="22.5"/>
    <n v="2.5"/>
    <x v="2"/>
  </r>
  <r>
    <n v="300939"/>
    <s v="RETROVISOR DERECHO ROJO"/>
    <x v="0"/>
    <s v="UN"/>
    <n v="10"/>
    <n v="13"/>
    <n v="6"/>
    <n v="0"/>
    <n v="0"/>
    <n v="7"/>
    <n v="0"/>
    <n v="18"/>
    <n v="0"/>
    <n v="14"/>
    <n v="0"/>
    <n v="4.666666666666667"/>
    <x v="1"/>
    <n v="38.571428571428569"/>
    <n v="3.8571428571428568"/>
    <x v="2"/>
  </r>
  <r>
    <n v="300940"/>
    <s v="PLACA SUJETADORA DE TAMBOR DE"/>
    <x v="6"/>
    <s v="UN"/>
    <n v="27"/>
    <n v="6"/>
    <n v="5"/>
    <n v="0"/>
    <n v="0"/>
    <n v="11"/>
    <n v="0"/>
    <n v="0"/>
    <n v="13"/>
    <n v="18"/>
    <n v="0"/>
    <n v="10.333333333333334"/>
    <x v="1"/>
    <n v="14.516129032258064"/>
    <n v="0.5376344086021505"/>
    <x v="3"/>
  </r>
  <r>
    <n v="300941"/>
    <s v="CONJUNTO DE CALIPER"/>
    <x v="4"/>
    <s v="UN"/>
    <n v="30"/>
    <n v="6"/>
    <n v="0"/>
    <n v="0"/>
    <n v="0"/>
    <n v="0"/>
    <n v="20"/>
    <n v="0"/>
    <n v="0"/>
    <n v="0"/>
    <n v="0"/>
    <n v="0"/>
    <x v="0"/>
    <n v="0"/>
    <n v="0"/>
    <x v="1"/>
  </r>
  <r>
    <n v="300942"/>
    <s v="CUBIERTA DERECHA DE CARTER"/>
    <x v="11"/>
    <s v="UN"/>
    <n v="24"/>
    <n v="39"/>
    <n v="8"/>
    <n v="0"/>
    <n v="13"/>
    <n v="0"/>
    <n v="0"/>
    <n v="0"/>
    <n v="0"/>
    <n v="0"/>
    <n v="13"/>
    <n v="4.333333333333333"/>
    <x v="2"/>
    <n v="55.384615384615387"/>
    <n v="2.3076923076923079"/>
    <x v="2"/>
  </r>
  <r>
    <n v="300943"/>
    <s v="BASE CUBIERTA DELANTERA"/>
    <x v="6"/>
    <s v="UN"/>
    <n v="24"/>
    <n v="14"/>
    <n v="5"/>
    <n v="0"/>
    <n v="0"/>
    <n v="0"/>
    <n v="0"/>
    <n v="0"/>
    <n v="14"/>
    <n v="0"/>
    <n v="0"/>
    <n v="4.666666666666667"/>
    <x v="1"/>
    <n v="32.142857142857139"/>
    <n v="1.3392857142857142"/>
    <x v="0"/>
  </r>
  <r>
    <n v="300944"/>
    <s v="COMPONENTE DE CARTER IZQUIERDO"/>
    <x v="6"/>
    <s v="UN"/>
    <n v="9"/>
    <n v="22"/>
    <n v="8"/>
    <n v="0"/>
    <n v="12"/>
    <n v="0"/>
    <n v="9"/>
    <n v="0"/>
    <n v="27"/>
    <n v="0"/>
    <n v="0"/>
    <n v="9"/>
    <x v="2"/>
    <n v="26.666666666666664"/>
    <n v="2.9629629629629628"/>
    <x v="2"/>
  </r>
  <r>
    <n v="300945"/>
    <s v="PASADOR GUIA 10*20"/>
    <x v="11"/>
    <s v="UN"/>
    <n v="12"/>
    <n v="34"/>
    <n v="1"/>
    <n v="6"/>
    <n v="0"/>
    <n v="0"/>
    <n v="0"/>
    <n v="35"/>
    <n v="0"/>
    <n v="0"/>
    <n v="20"/>
    <n v="6.666666666666667"/>
    <x v="2"/>
    <n v="4.5"/>
    <n v="0.375"/>
    <x v="1"/>
  </r>
  <r>
    <n v="300946"/>
    <s v="TANQUE DE COMBUSTIBLE"/>
    <x v="0"/>
    <s v="UN"/>
    <n v="26"/>
    <n v="31"/>
    <n v="5"/>
    <n v="12"/>
    <n v="0"/>
    <n v="0"/>
    <n v="0"/>
    <n v="16"/>
    <n v="0"/>
    <n v="14"/>
    <n v="16"/>
    <n v="10"/>
    <x v="2"/>
    <n v="15"/>
    <n v="0.57692307692307687"/>
    <x v="3"/>
  </r>
  <r>
    <n v="300947"/>
    <s v="CARCASA DE FARO"/>
    <x v="12"/>
    <s v="UN"/>
    <n v="30"/>
    <n v="9"/>
    <n v="9"/>
    <n v="19"/>
    <n v="0"/>
    <n v="0"/>
    <n v="8"/>
    <n v="0"/>
    <n v="0"/>
    <n v="0"/>
    <n v="0"/>
    <n v="0"/>
    <x v="1"/>
    <n v="0"/>
    <n v="0"/>
    <x v="1"/>
  </r>
  <r>
    <n v="300948"/>
    <s v="TANQUE DE COMBUSTIBLE  ROJO"/>
    <x v="0"/>
    <s v="UN"/>
    <n v="7"/>
    <n v="34"/>
    <n v="5"/>
    <n v="15"/>
    <n v="0"/>
    <n v="0"/>
    <n v="0"/>
    <n v="0"/>
    <n v="0"/>
    <n v="0"/>
    <n v="0"/>
    <n v="0"/>
    <x v="0"/>
    <n v="0"/>
    <n v="0"/>
    <x v="1"/>
  </r>
  <r>
    <n v="300949"/>
    <s v="COMPONENTE MOBIL DEL DISCO DE"/>
    <x v="7"/>
    <s v="UN"/>
    <n v="15"/>
    <n v="12"/>
    <n v="5"/>
    <n v="0"/>
    <n v="0"/>
    <n v="0"/>
    <n v="0"/>
    <n v="12"/>
    <n v="0"/>
    <n v="0"/>
    <n v="11"/>
    <n v="3.6666666666666665"/>
    <x v="0"/>
    <n v="40.909090909090914"/>
    <n v="2.7272727272727275"/>
    <x v="2"/>
  </r>
  <r>
    <n v="300950"/>
    <s v="ASIENTO"/>
    <x v="6"/>
    <s v="UN"/>
    <n v="16"/>
    <n v="32"/>
    <n v="9"/>
    <n v="25"/>
    <n v="8"/>
    <n v="7"/>
    <n v="0"/>
    <n v="0"/>
    <n v="0"/>
    <n v="18"/>
    <n v="0"/>
    <n v="6"/>
    <x v="2"/>
    <n v="45"/>
    <n v="2.8125"/>
    <x v="2"/>
  </r>
  <r>
    <n v="300951"/>
    <s v="PLACA DE RETORNO DE ARRANQUE"/>
    <x v="6"/>
    <s v="UN"/>
    <n v="19"/>
    <n v="16"/>
    <n v="8"/>
    <n v="0"/>
    <n v="0"/>
    <n v="0"/>
    <n v="20"/>
    <n v="12"/>
    <n v="0"/>
    <n v="0"/>
    <n v="0"/>
    <n v="0"/>
    <x v="2"/>
    <n v="0"/>
    <n v="0"/>
    <x v="1"/>
  </r>
  <r>
    <n v="300952"/>
    <s v="ASIENTO DE RESORTE EXTERNO DE"/>
    <x v="11"/>
    <s v="UN"/>
    <n v="16"/>
    <n v="36"/>
    <n v="8"/>
    <n v="0"/>
    <n v="9"/>
    <n v="0"/>
    <n v="0"/>
    <n v="0"/>
    <n v="0"/>
    <n v="0"/>
    <n v="0"/>
    <n v="0"/>
    <x v="1"/>
    <n v="0"/>
    <n v="0"/>
    <x v="1"/>
  </r>
  <r>
    <n v="300953"/>
    <s v="RETROVISOR DERECHO VERDE"/>
    <x v="0"/>
    <s v="UN"/>
    <n v="13"/>
    <n v="47"/>
    <n v="6"/>
    <n v="0"/>
    <n v="0"/>
    <n v="8"/>
    <n v="0"/>
    <n v="0"/>
    <n v="0"/>
    <n v="0"/>
    <n v="13"/>
    <n v="4.333333333333333"/>
    <x v="2"/>
    <n v="41.538461538461547"/>
    <n v="3.1952662721893499"/>
    <x v="2"/>
  </r>
  <r>
    <n v="300954"/>
    <s v="BASE CALABERA TRASERA"/>
    <x v="0"/>
    <s v="UN"/>
    <n v="23"/>
    <n v="37"/>
    <n v="0"/>
    <n v="0"/>
    <n v="0"/>
    <n v="0"/>
    <n v="0"/>
    <n v="0"/>
    <n v="0"/>
    <n v="0"/>
    <n v="13"/>
    <n v="4.333333333333333"/>
    <x v="0"/>
    <n v="0"/>
    <n v="0"/>
    <x v="1"/>
  </r>
  <r>
    <n v="300955"/>
    <s v="O-RING 9*1.6"/>
    <x v="11"/>
    <s v="UN"/>
    <n v="24"/>
    <n v="47"/>
    <n v="5"/>
    <n v="0"/>
    <n v="0"/>
    <n v="0"/>
    <n v="0"/>
    <n v="0"/>
    <n v="0"/>
    <n v="0"/>
    <n v="0"/>
    <n v="0"/>
    <x v="0"/>
    <n v="0"/>
    <n v="0"/>
    <x v="1"/>
  </r>
  <r>
    <n v="300956"/>
    <s v="CUBIERTA CALAVERA"/>
    <x v="12"/>
    <s v="UN"/>
    <n v="8"/>
    <n v="13"/>
    <n v="3"/>
    <n v="19"/>
    <n v="14"/>
    <n v="0"/>
    <n v="0"/>
    <n v="0"/>
    <n v="0"/>
    <n v="0"/>
    <n v="0"/>
    <n v="0"/>
    <x v="0"/>
    <n v="0"/>
    <n v="0"/>
    <x v="1"/>
  </r>
  <r>
    <n v="300957"/>
    <s v="PANTALLA DIFUSORA DE LUZ"/>
    <x v="12"/>
    <s v="UN"/>
    <n v="13"/>
    <n v="9"/>
    <n v="7"/>
    <n v="0"/>
    <n v="0"/>
    <n v="0"/>
    <n v="0"/>
    <n v="18"/>
    <n v="0"/>
    <n v="0"/>
    <n v="17"/>
    <n v="5.666666666666667"/>
    <x v="1"/>
    <n v="37.058823529411761"/>
    <n v="2.8506787330316739"/>
    <x v="2"/>
  </r>
  <r>
    <n v="300958"/>
    <s v="ABRAZADERA MULTIPLE"/>
    <x v="11"/>
    <s v="UN"/>
    <n v="25"/>
    <n v="5"/>
    <n v="4"/>
    <n v="0"/>
    <n v="0"/>
    <n v="0"/>
    <n v="0"/>
    <n v="0"/>
    <n v="0"/>
    <n v="0"/>
    <n v="0"/>
    <n v="0"/>
    <x v="0"/>
    <n v="0"/>
    <n v="0"/>
    <x v="1"/>
  </r>
  <r>
    <n v="300959"/>
    <s v="PLACA CON NOMBRE EN CUADRO"/>
    <x v="6"/>
    <s v="UN"/>
    <n v="10"/>
    <n v="39"/>
    <n v="1"/>
    <n v="11"/>
    <n v="0"/>
    <n v="19"/>
    <n v="0"/>
    <n v="0"/>
    <n v="0"/>
    <n v="16"/>
    <n v="0"/>
    <n v="5.333333333333333"/>
    <x v="1"/>
    <n v="5.625"/>
    <n v="0.5625"/>
    <x v="3"/>
  </r>
  <r>
    <n v="300960"/>
    <s v="RESORTE DE CHICOTE DE FRENO"/>
    <x v="9"/>
    <s v="UN"/>
    <n v="19"/>
    <n v="20"/>
    <n v="10"/>
    <n v="0"/>
    <n v="0"/>
    <n v="0"/>
    <n v="0"/>
    <n v="0"/>
    <n v="10"/>
    <n v="0"/>
    <n v="0"/>
    <n v="3.3333333333333335"/>
    <x v="0"/>
    <n v="90"/>
    <n v="4.7368421052631575"/>
    <x v="2"/>
  </r>
  <r>
    <n v="300961"/>
    <s v="FOCO FARO"/>
    <x v="12"/>
    <s v="UN"/>
    <n v="23"/>
    <n v="37"/>
    <n v="2"/>
    <n v="0"/>
    <n v="11"/>
    <n v="0"/>
    <n v="0"/>
    <n v="0"/>
    <n v="0"/>
    <n v="0"/>
    <n v="17"/>
    <n v="5.666666666666667"/>
    <x v="0"/>
    <n v="10.588235294117647"/>
    <n v="0.46035805626598464"/>
    <x v="1"/>
  </r>
  <r>
    <n v="300962"/>
    <s v="PIEZAS INCRUSTABLES"/>
    <x v="7"/>
    <s v="UN"/>
    <n v="19"/>
    <n v="49"/>
    <n v="9"/>
    <n v="9"/>
    <n v="0"/>
    <n v="20"/>
    <n v="0"/>
    <n v="0"/>
    <n v="0"/>
    <n v="19"/>
    <n v="0"/>
    <n v="6.333333333333333"/>
    <x v="2"/>
    <n v="42.631578947368418"/>
    <n v="2.2437673130193905"/>
    <x v="2"/>
  </r>
  <r>
    <n v="300963"/>
    <s v="BUJE DEL EJE DEL DISCO DE TRAC"/>
    <x v="7"/>
    <s v="UN"/>
    <n v="20"/>
    <n v="25"/>
    <n v="1"/>
    <n v="11"/>
    <n v="0"/>
    <n v="0"/>
    <n v="0"/>
    <n v="0"/>
    <n v="6"/>
    <n v="17"/>
    <n v="0"/>
    <n v="7.666666666666667"/>
    <x v="1"/>
    <n v="3.9130434782608696"/>
    <n v="0.19565217391304349"/>
    <x v="1"/>
  </r>
  <r>
    <n v="300964"/>
    <s v="ELEVADOR DE PLACA"/>
    <x v="7"/>
    <s v="UN"/>
    <n v="12"/>
    <n v="41"/>
    <n v="10"/>
    <n v="0"/>
    <n v="0"/>
    <n v="0"/>
    <n v="28"/>
    <n v="0"/>
    <n v="0"/>
    <n v="0"/>
    <n v="0"/>
    <n v="0"/>
    <x v="0"/>
    <n v="0"/>
    <n v="0"/>
    <x v="1"/>
  </r>
  <r>
    <n v="300965"/>
    <s v="CAJA DE VELOCIMETRO GRIS"/>
    <x v="2"/>
    <s v="UN"/>
    <n v="11"/>
    <n v="33"/>
    <n v="7"/>
    <n v="11"/>
    <n v="0"/>
    <n v="0"/>
    <n v="0"/>
    <n v="0"/>
    <n v="0"/>
    <n v="0"/>
    <n v="0"/>
    <n v="0"/>
    <x v="0"/>
    <n v="0"/>
    <n v="0"/>
    <x v="1"/>
  </r>
  <r>
    <n v="300966"/>
    <s v="CAJA UTILITARIA"/>
    <x v="0"/>
    <s v="UN"/>
    <n v="5"/>
    <n v="6"/>
    <n v="4"/>
    <n v="7"/>
    <n v="0"/>
    <n v="0"/>
    <n v="0"/>
    <n v="0"/>
    <n v="0"/>
    <n v="0"/>
    <n v="0"/>
    <n v="0"/>
    <x v="0"/>
    <n v="0"/>
    <n v="0"/>
    <x v="1"/>
  </r>
  <r>
    <n v="300967"/>
    <s v="AMORTIGUADOR DELANTERO IZQUIERDO"/>
    <x v="13"/>
    <s v="UN"/>
    <n v="14"/>
    <n v="28"/>
    <n v="8"/>
    <n v="20"/>
    <n v="0"/>
    <n v="0"/>
    <n v="0"/>
    <n v="0"/>
    <n v="0"/>
    <n v="0"/>
    <n v="0"/>
    <n v="0"/>
    <x v="0"/>
    <n v="0"/>
    <n v="0"/>
    <x v="1"/>
  </r>
  <r>
    <n v="300968"/>
    <s v="CONJUNTO PEDALES Y POSPIE DER"/>
    <x v="3"/>
    <s v="UN"/>
    <n v="18"/>
    <n v="42"/>
    <n v="5"/>
    <n v="0"/>
    <n v="0"/>
    <n v="0"/>
    <n v="0"/>
    <n v="20"/>
    <n v="0"/>
    <n v="0"/>
    <n v="0"/>
    <n v="0"/>
    <x v="0"/>
    <n v="0"/>
    <n v="0"/>
    <x v="1"/>
  </r>
  <r>
    <n v="300969"/>
    <s v="CUBIERTA CABEZA DE CILINDRO"/>
    <x v="11"/>
    <s v="UN"/>
    <n v="12"/>
    <n v="12"/>
    <n v="9"/>
    <n v="0"/>
    <n v="0"/>
    <n v="0"/>
    <n v="0"/>
    <n v="0"/>
    <n v="0"/>
    <n v="0"/>
    <n v="14"/>
    <n v="4.666666666666667"/>
    <x v="1"/>
    <n v="57.857142857142854"/>
    <n v="4.8214285714285712"/>
    <x v="2"/>
  </r>
  <r>
    <n v="300970"/>
    <s v="CUBIERTA IZQUIERDA ROJA"/>
    <x v="0"/>
    <s v="UN"/>
    <n v="18"/>
    <n v="44"/>
    <n v="4"/>
    <n v="6"/>
    <n v="0"/>
    <n v="0"/>
    <n v="16"/>
    <n v="0"/>
    <n v="0"/>
    <n v="0"/>
    <n v="0"/>
    <n v="0"/>
    <x v="0"/>
    <n v="0"/>
    <n v="0"/>
    <x v="1"/>
  </r>
  <r>
    <n v="300971"/>
    <s v="BARRA DE POSAPIES"/>
    <x v="3"/>
    <s v="UN"/>
    <n v="30"/>
    <n v="5"/>
    <n v="1"/>
    <n v="14"/>
    <n v="6"/>
    <n v="0"/>
    <n v="0"/>
    <n v="0"/>
    <n v="0"/>
    <n v="0"/>
    <n v="0"/>
    <n v="0"/>
    <x v="2"/>
    <n v="0"/>
    <n v="0"/>
    <x v="1"/>
  </r>
  <r>
    <n v="300972"/>
    <s v="BATERIA"/>
    <x v="5"/>
    <s v="UN"/>
    <n v="18"/>
    <n v="40"/>
    <n v="5"/>
    <n v="13"/>
    <n v="0"/>
    <n v="0"/>
    <n v="5"/>
    <n v="0"/>
    <n v="5"/>
    <n v="0"/>
    <n v="0"/>
    <n v="1.6666666666666667"/>
    <x v="2"/>
    <n v="90"/>
    <n v="5"/>
    <x v="2"/>
  </r>
  <r>
    <n v="300973"/>
    <s v="CUBIERTA DERECHA"/>
    <x v="0"/>
    <s v="UN"/>
    <n v="11"/>
    <n v="6"/>
    <n v="3"/>
    <n v="0"/>
    <n v="0"/>
    <n v="9"/>
    <n v="12"/>
    <n v="0"/>
    <n v="0"/>
    <n v="0"/>
    <n v="0"/>
    <n v="0"/>
    <x v="1"/>
    <n v="0"/>
    <n v="0"/>
    <x v="1"/>
  </r>
  <r>
    <n v="300974"/>
    <s v="CUBIERTA DER ROJA"/>
    <x v="0"/>
    <s v="UN"/>
    <n v="27"/>
    <n v="22"/>
    <n v="9"/>
    <n v="0"/>
    <n v="0"/>
    <n v="0"/>
    <n v="18"/>
    <n v="19"/>
    <n v="0"/>
    <n v="0"/>
    <n v="0"/>
    <n v="0"/>
    <x v="1"/>
    <n v="0"/>
    <n v="0"/>
    <x v="1"/>
  </r>
  <r>
    <n v="300975"/>
    <s v="CUBIERTA IZQ"/>
    <x v="0"/>
    <s v="UN"/>
    <n v="20"/>
    <n v="15"/>
    <n v="2"/>
    <n v="0"/>
    <n v="0"/>
    <n v="0"/>
    <n v="0"/>
    <n v="0"/>
    <n v="0"/>
    <n v="0"/>
    <n v="13"/>
    <n v="4.333333333333333"/>
    <x v="0"/>
    <n v="13.846153846153847"/>
    <n v="0.69230769230769229"/>
    <x v="3"/>
  </r>
  <r>
    <n v="300976"/>
    <s v="MANUBRIO CROMADO"/>
    <x v="0"/>
    <s v="UN"/>
    <n v="14"/>
    <n v="21"/>
    <n v="5"/>
    <n v="0"/>
    <n v="0"/>
    <n v="0"/>
    <n v="0"/>
    <n v="0"/>
    <n v="18"/>
    <n v="0"/>
    <n v="0"/>
    <n v="6"/>
    <x v="0"/>
    <n v="25"/>
    <n v="1.7857142857142858"/>
    <x v="0"/>
  </r>
  <r>
    <n v="300977"/>
    <s v="PEDAL DE ARRANQUE"/>
    <x v="3"/>
    <s v="UN"/>
    <n v="9"/>
    <n v="5"/>
    <n v="7"/>
    <n v="0"/>
    <n v="0"/>
    <n v="0"/>
    <n v="0"/>
    <n v="0"/>
    <n v="0"/>
    <n v="20"/>
    <n v="10"/>
    <n v="10"/>
    <x v="1"/>
    <n v="21"/>
    <n v="2.3333333333333335"/>
    <x v="2"/>
  </r>
  <r>
    <n v="300978"/>
    <s v="PEDAL DE FRENO"/>
    <x v="3"/>
    <s v="UN"/>
    <n v="18"/>
    <n v="18"/>
    <n v="9"/>
    <n v="0"/>
    <n v="17"/>
    <n v="0"/>
    <n v="0"/>
    <n v="14"/>
    <n v="0"/>
    <n v="0"/>
    <n v="0"/>
    <n v="0"/>
    <x v="1"/>
    <n v="0"/>
    <n v="0"/>
    <x v="1"/>
  </r>
  <r>
    <n v="300979"/>
    <s v="HUESO DE CADENA"/>
    <x v="2"/>
    <s v="UN"/>
    <n v="21"/>
    <n v="19"/>
    <n v="6"/>
    <n v="0"/>
    <n v="0"/>
    <n v="0"/>
    <n v="0"/>
    <n v="0"/>
    <n v="0"/>
    <n v="18"/>
    <n v="0"/>
    <n v="6"/>
    <x v="1"/>
    <n v="30"/>
    <n v="1.4285714285714286"/>
    <x v="0"/>
  </r>
  <r>
    <n v="300980"/>
    <s v="RESORTE INTERRUPTOR DE FRENO"/>
    <x v="3"/>
    <s v="UN"/>
    <n v="19"/>
    <n v="43"/>
    <n v="6"/>
    <n v="0"/>
    <n v="0"/>
    <n v="0"/>
    <n v="0"/>
    <n v="0"/>
    <n v="0"/>
    <n v="0"/>
    <n v="0"/>
    <n v="0"/>
    <x v="0"/>
    <n v="0"/>
    <n v="0"/>
    <x v="1"/>
  </r>
  <r>
    <n v="300981"/>
    <s v="RETROVISOR DERECHO AZUL"/>
    <x v="0"/>
    <s v="UN"/>
    <n v="7"/>
    <n v="34"/>
    <n v="8"/>
    <n v="0"/>
    <n v="0"/>
    <n v="21"/>
    <n v="0"/>
    <n v="0"/>
    <n v="0"/>
    <n v="0"/>
    <n v="0"/>
    <n v="0"/>
    <x v="1"/>
    <n v="0"/>
    <n v="0"/>
    <x v="1"/>
  </r>
  <r>
    <n v="300982"/>
    <s v="RETROVISOR DERECHO VINO"/>
    <x v="0"/>
    <s v="UN"/>
    <n v="10"/>
    <n v="25"/>
    <n v="8"/>
    <n v="0"/>
    <n v="20"/>
    <n v="0"/>
    <n v="36"/>
    <n v="0"/>
    <n v="14"/>
    <n v="0"/>
    <n v="0"/>
    <n v="4.666666666666667"/>
    <x v="2"/>
    <n v="51.428571428571423"/>
    <n v="5.1428571428571423"/>
    <x v="2"/>
  </r>
  <r>
    <n v="300983"/>
    <s v="RETROVISOR IZQUIERDO AZUL"/>
    <x v="0"/>
    <s v="UN"/>
    <n v="30"/>
    <n v="25"/>
    <n v="2"/>
    <n v="0"/>
    <n v="0"/>
    <n v="0"/>
    <n v="0"/>
    <n v="0"/>
    <n v="0"/>
    <n v="31"/>
    <n v="16"/>
    <n v="15.666666666666666"/>
    <x v="2"/>
    <n v="3.8297872340425538"/>
    <n v="0.12765957446808512"/>
    <x v="1"/>
  </r>
  <r>
    <n v="300984"/>
    <s v="CLAXON"/>
    <x v="7"/>
    <s v="UN"/>
    <n v="13"/>
    <n v="26"/>
    <n v="5"/>
    <n v="0"/>
    <n v="0"/>
    <n v="0"/>
    <n v="0"/>
    <n v="0"/>
    <n v="0"/>
    <n v="19"/>
    <n v="8"/>
    <n v="9"/>
    <x v="0"/>
    <n v="16.666666666666668"/>
    <n v="1.2820512820512822"/>
    <x v="0"/>
  </r>
  <r>
    <n v="300985"/>
    <s v="POSICIONADOR FIJADOR DE TREN D"/>
    <x v="11"/>
    <s v="UN"/>
    <n v="7"/>
    <n v="37"/>
    <n v="8"/>
    <n v="0"/>
    <n v="0"/>
    <n v="10"/>
    <n v="0"/>
    <n v="0"/>
    <n v="28"/>
    <n v="0"/>
    <n v="0"/>
    <n v="9.3333333333333339"/>
    <x v="2"/>
    <n v="25.714285714285712"/>
    <n v="3.6734693877551017"/>
    <x v="2"/>
  </r>
  <r>
    <n v="300986"/>
    <s v="PALANCA DERECHA DE FRENO"/>
    <x v="9"/>
    <s v="UN"/>
    <n v="22"/>
    <n v="47"/>
    <n v="2"/>
    <n v="0"/>
    <n v="0"/>
    <n v="0"/>
    <n v="0"/>
    <n v="0"/>
    <n v="9"/>
    <n v="0"/>
    <n v="0"/>
    <n v="3"/>
    <x v="2"/>
    <n v="20"/>
    <n v="0.90909090909090906"/>
    <x v="3"/>
  </r>
  <r>
    <n v="300987"/>
    <s v="PEDAL DE ARRANQUE"/>
    <x v="3"/>
    <s v="UN"/>
    <n v="23"/>
    <n v="30"/>
    <n v="1"/>
    <n v="5"/>
    <n v="0"/>
    <n v="0"/>
    <n v="0"/>
    <n v="11"/>
    <n v="11"/>
    <n v="0"/>
    <n v="33"/>
    <n v="14.666666666666666"/>
    <x v="2"/>
    <n v="2.0454545454545459"/>
    <n v="8.8932806324110686E-2"/>
    <x v="1"/>
  </r>
  <r>
    <n v="300988"/>
    <s v="CADENA 428H-150L"/>
    <x v="2"/>
    <s v="UN"/>
    <n v="9"/>
    <n v="19"/>
    <n v="4"/>
    <n v="0"/>
    <n v="0"/>
    <n v="0"/>
    <n v="0"/>
    <n v="0"/>
    <n v="15"/>
    <n v="0"/>
    <n v="0"/>
    <n v="5"/>
    <x v="1"/>
    <n v="24"/>
    <n v="2.6666666666666665"/>
    <x v="2"/>
  </r>
  <r>
    <n v="300989"/>
    <s v="RODAJE 6302ZZE"/>
    <x v="13"/>
    <s v="UN"/>
    <n v="25"/>
    <n v="13"/>
    <n v="6"/>
    <n v="17"/>
    <n v="0"/>
    <n v="12"/>
    <n v="0"/>
    <n v="0"/>
    <n v="18"/>
    <n v="0"/>
    <n v="0"/>
    <n v="6"/>
    <x v="2"/>
    <n v="30"/>
    <n v="1.2"/>
    <x v="0"/>
  </r>
  <r>
    <n v="300990"/>
    <s v="CUBIERTA DE CALAVER NEGRO"/>
    <x v="0"/>
    <s v="UN"/>
    <n v="16"/>
    <n v="35"/>
    <n v="9"/>
    <n v="0"/>
    <n v="0"/>
    <n v="0"/>
    <n v="0"/>
    <n v="0"/>
    <n v="0"/>
    <n v="17"/>
    <n v="0"/>
    <n v="5.666666666666667"/>
    <x v="0"/>
    <n v="47.647058823529406"/>
    <n v="2.9779411764705879"/>
    <x v="2"/>
  </r>
  <r>
    <n v="300991"/>
    <s v="CARTER IZQUIERDO NEGRO"/>
    <x v="6"/>
    <s v="UN"/>
    <n v="21"/>
    <n v="25"/>
    <n v="7"/>
    <n v="15"/>
    <n v="0"/>
    <n v="11"/>
    <n v="0"/>
    <n v="0"/>
    <n v="7"/>
    <n v="12"/>
    <n v="0"/>
    <n v="6.333333333333333"/>
    <x v="2"/>
    <n v="33.15789473684211"/>
    <n v="1.5789473684210529"/>
    <x v="0"/>
  </r>
  <r>
    <n v="300992"/>
    <s v="CUBIERTA IZQUIERDA DE CARTER"/>
    <x v="11"/>
    <s v="UN"/>
    <n v="25"/>
    <n v="7"/>
    <n v="3"/>
    <n v="0"/>
    <n v="0"/>
    <n v="0"/>
    <n v="15"/>
    <n v="13"/>
    <n v="0"/>
    <n v="0"/>
    <n v="0"/>
    <n v="0"/>
    <x v="0"/>
    <n v="0"/>
    <n v="0"/>
    <x v="1"/>
  </r>
  <r>
    <n v="300993"/>
    <s v="TAPON DE INSPECCION NEGRO"/>
    <x v="11"/>
    <s v="UN"/>
    <n v="24"/>
    <n v="36"/>
    <n v="5"/>
    <n v="17"/>
    <n v="0"/>
    <n v="0"/>
    <n v="27"/>
    <n v="0"/>
    <n v="0"/>
    <n v="0"/>
    <n v="0"/>
    <n v="0"/>
    <x v="2"/>
    <n v="0"/>
    <n v="0"/>
    <x v="1"/>
  </r>
  <r>
    <n v="300994"/>
    <s v="PARADOR CENTRAL"/>
    <x v="3"/>
    <s v="UN"/>
    <n v="18"/>
    <n v="45"/>
    <n v="2"/>
    <n v="16"/>
    <n v="0"/>
    <n v="9"/>
    <n v="0"/>
    <n v="0"/>
    <n v="8"/>
    <n v="20"/>
    <n v="0"/>
    <n v="9.3333333333333339"/>
    <x v="1"/>
    <n v="6.4285714285714279"/>
    <n v="0.3571428571428571"/>
    <x v="1"/>
  </r>
  <r>
    <n v="300995"/>
    <s v="SOPORTE DE MOTOR"/>
    <x v="6"/>
    <s v="UN"/>
    <n v="24"/>
    <n v="28"/>
    <n v="10"/>
    <n v="0"/>
    <n v="0"/>
    <n v="0"/>
    <n v="11"/>
    <n v="0"/>
    <n v="0"/>
    <n v="7"/>
    <n v="8"/>
    <n v="5"/>
    <x v="0"/>
    <n v="60"/>
    <n v="2.5"/>
    <x v="2"/>
  </r>
  <r>
    <n v="300996"/>
    <s v="BARRA POSAPIES FT 08"/>
    <x v="3"/>
    <s v="UN"/>
    <n v="23"/>
    <n v="28"/>
    <n v="4"/>
    <n v="0"/>
    <n v="0"/>
    <n v="5"/>
    <n v="0"/>
    <n v="0"/>
    <n v="8"/>
    <n v="0"/>
    <n v="0"/>
    <n v="2.6666666666666665"/>
    <x v="0"/>
    <n v="45"/>
    <n v="1.9565217391304348"/>
    <x v="0"/>
  </r>
  <r>
    <n v="300997"/>
    <s v="TORNILLO TAPON DE DRENADO"/>
    <x v="6"/>
    <s v="UN"/>
    <n v="14"/>
    <n v="31"/>
    <n v="2"/>
    <n v="5"/>
    <n v="10"/>
    <n v="20"/>
    <n v="20"/>
    <n v="0"/>
    <n v="19"/>
    <n v="11"/>
    <n v="0"/>
    <n v="10"/>
    <x v="2"/>
    <n v="6"/>
    <n v="0.42857142857142855"/>
    <x v="1"/>
  </r>
  <r>
    <n v="300998"/>
    <s v="EMPAQUETADURA DEL MULTIPLE"/>
    <x v="11"/>
    <s v="UN"/>
    <n v="17"/>
    <n v="27"/>
    <n v="9"/>
    <n v="0"/>
    <n v="0"/>
    <n v="0"/>
    <n v="0"/>
    <n v="0"/>
    <n v="0"/>
    <n v="0"/>
    <n v="0"/>
    <n v="0"/>
    <x v="0"/>
    <n v="0"/>
    <n v="0"/>
    <x v="1"/>
  </r>
  <r>
    <n v="300999"/>
    <s v="SET ANILLOS"/>
    <x v="11"/>
    <s v="UN"/>
    <n v="18"/>
    <n v="18"/>
    <n v="0"/>
    <n v="0"/>
    <n v="0"/>
    <n v="0"/>
    <n v="15"/>
    <n v="0"/>
    <n v="0"/>
    <n v="0"/>
    <n v="0"/>
    <n v="0"/>
    <x v="1"/>
    <n v="0"/>
    <n v="0"/>
    <x v="1"/>
  </r>
  <r>
    <n v="301000"/>
    <s v="CUBIERTA DER"/>
    <x v="0"/>
    <s v="UN"/>
    <n v="29"/>
    <n v="21"/>
    <n v="6"/>
    <n v="0"/>
    <n v="0"/>
    <n v="0"/>
    <n v="0"/>
    <n v="0"/>
    <n v="0"/>
    <n v="0"/>
    <n v="0"/>
    <n v="0"/>
    <x v="1"/>
    <n v="0"/>
    <n v="0"/>
    <x v="1"/>
  </r>
  <r>
    <n v="301001"/>
    <s v="CUBIERTA DERECHA ROJA"/>
    <x v="0"/>
    <s v="UN"/>
    <n v="13"/>
    <n v="5"/>
    <n v="6"/>
    <n v="0"/>
    <n v="0"/>
    <n v="12"/>
    <n v="29"/>
    <n v="8"/>
    <n v="0"/>
    <n v="0"/>
    <n v="0"/>
    <n v="0"/>
    <x v="2"/>
    <n v="0"/>
    <n v="0"/>
    <x v="1"/>
  </r>
  <r>
    <n v="301002"/>
    <s v="LAPABARRO DEL. PIEZA TRASERA"/>
    <x v="0"/>
    <s v="UN"/>
    <n v="19"/>
    <n v="23"/>
    <n v="5"/>
    <n v="0"/>
    <n v="0"/>
    <n v="0"/>
    <n v="19"/>
    <n v="0"/>
    <n v="0"/>
    <n v="0"/>
    <n v="9"/>
    <n v="3"/>
    <x v="1"/>
    <n v="50"/>
    <n v="2.6315789473684212"/>
    <x v="2"/>
  </r>
  <r>
    <n v="301003"/>
    <s v="RETROVISOR DERECHO ROJO"/>
    <x v="0"/>
    <s v="UN"/>
    <n v="5"/>
    <n v="15"/>
    <n v="8"/>
    <n v="0"/>
    <n v="0"/>
    <n v="0"/>
    <n v="0"/>
    <n v="0"/>
    <n v="0"/>
    <n v="0"/>
    <n v="0"/>
    <n v="0"/>
    <x v="0"/>
    <n v="0"/>
    <n v="0"/>
    <x v="1"/>
  </r>
  <r>
    <n v="301004"/>
    <s v="COVERTOR LATERAL IZQ/DER ROJO"/>
    <x v="0"/>
    <s v="UN"/>
    <n v="13"/>
    <n v="12"/>
    <n v="4"/>
    <n v="0"/>
    <n v="0"/>
    <n v="17"/>
    <n v="0"/>
    <n v="0"/>
    <n v="9"/>
    <n v="19"/>
    <n v="0"/>
    <n v="9.3333333333333339"/>
    <x v="2"/>
    <n v="12.857142857142856"/>
    <n v="0.98901098901098894"/>
    <x v="3"/>
  </r>
  <r>
    <n v="301005"/>
    <s v="CONJUNTO DE FILTRO DE AIRE"/>
    <x v="10"/>
    <s v="UN"/>
    <n v="11"/>
    <n v="25"/>
    <n v="3"/>
    <n v="8"/>
    <n v="0"/>
    <n v="0"/>
    <n v="0"/>
    <n v="0"/>
    <n v="9"/>
    <n v="15"/>
    <n v="0"/>
    <n v="8"/>
    <x v="0"/>
    <n v="11.25"/>
    <n v="1.0227272727272727"/>
    <x v="0"/>
  </r>
  <r>
    <n v="301006"/>
    <s v="BASE DE MANUBRIO/HORQUILLA"/>
    <x v="13"/>
    <s v="UN"/>
    <n v="23"/>
    <n v="28"/>
    <n v="9"/>
    <n v="0"/>
    <n v="19"/>
    <n v="28"/>
    <n v="0"/>
    <n v="0"/>
    <n v="9"/>
    <n v="0"/>
    <n v="0"/>
    <n v="3"/>
    <x v="2"/>
    <n v="90"/>
    <n v="3.9130434782608696"/>
    <x v="2"/>
  </r>
  <r>
    <n v="301007"/>
    <s v="CUBIERTA DEL DER VERDE Y NEGRO"/>
    <x v="0"/>
    <s v="UN"/>
    <n v="12"/>
    <n v="34"/>
    <n v="6"/>
    <n v="0"/>
    <n v="0"/>
    <n v="0"/>
    <n v="0"/>
    <n v="8"/>
    <n v="8"/>
    <n v="0"/>
    <n v="0"/>
    <n v="2.6666666666666665"/>
    <x v="0"/>
    <n v="67.5"/>
    <n v="5.625"/>
    <x v="2"/>
  </r>
  <r>
    <n v="301008"/>
    <s v="CONJUNTO DE FARO FT 08"/>
    <x v="12"/>
    <s v="UN"/>
    <n v="22"/>
    <n v="8"/>
    <n v="10"/>
    <n v="0"/>
    <n v="0"/>
    <n v="0"/>
    <n v="0"/>
    <n v="0"/>
    <n v="0"/>
    <n v="0"/>
    <n v="0"/>
    <n v="0"/>
    <x v="0"/>
    <n v="0"/>
    <n v="0"/>
    <x v="1"/>
  </r>
  <r>
    <n v="301009"/>
    <s v="CUBIERTA DE COLA/ROJO/."/>
    <x v="0"/>
    <s v="UN"/>
    <n v="25"/>
    <n v="23"/>
    <n v="8"/>
    <n v="0"/>
    <n v="0"/>
    <n v="0"/>
    <n v="0"/>
    <n v="6"/>
    <n v="0"/>
    <n v="0"/>
    <n v="25"/>
    <n v="8.3333333333333339"/>
    <x v="0"/>
    <n v="28.799999999999997"/>
    <n v="1.1519999999999999"/>
    <x v="0"/>
  </r>
  <r>
    <n v="301010"/>
    <s v="LAPABARRO INT TRASERA (LODERA)"/>
    <x v="0"/>
    <s v="UN"/>
    <n v="11"/>
    <n v="28"/>
    <n v="8"/>
    <n v="0"/>
    <n v="0"/>
    <n v="0"/>
    <n v="0"/>
    <n v="18"/>
    <n v="0"/>
    <n v="0"/>
    <n v="9"/>
    <n v="3"/>
    <x v="1"/>
    <n v="80"/>
    <n v="7.2727272727272725"/>
    <x v="2"/>
  </r>
  <r>
    <n v="301011"/>
    <s v="PUÑO DE GOMA DERCHO"/>
    <x v="1"/>
    <s v="UN"/>
    <n v="11"/>
    <n v="28"/>
    <n v="1"/>
    <n v="0"/>
    <n v="0"/>
    <n v="0"/>
    <n v="7"/>
    <n v="20"/>
    <n v="9"/>
    <n v="28"/>
    <n v="16"/>
    <n v="17.666666666666668"/>
    <x v="2"/>
    <n v="1.6981132075471697"/>
    <n v="0.15437392795883362"/>
    <x v="1"/>
  </r>
  <r>
    <n v="301012"/>
    <s v="BUJE 12*16*12"/>
    <x v="6"/>
    <s v="UN"/>
    <n v="28"/>
    <n v="29"/>
    <n v="7"/>
    <n v="0"/>
    <n v="0"/>
    <n v="6"/>
    <n v="32"/>
    <n v="0"/>
    <n v="0"/>
    <n v="0"/>
    <n v="6"/>
    <n v="2"/>
    <x v="2"/>
    <n v="105"/>
    <n v="3.75"/>
    <x v="2"/>
  </r>
  <r>
    <n v="301013"/>
    <s v="AMORTIGUADOR DEL IZQUIERDO"/>
    <x v="13"/>
    <s v="UN"/>
    <n v="29"/>
    <n v="19"/>
    <n v="3"/>
    <n v="0"/>
    <n v="0"/>
    <n v="0"/>
    <n v="0"/>
    <n v="0"/>
    <n v="0"/>
    <n v="0"/>
    <n v="0"/>
    <n v="0"/>
    <x v="0"/>
    <n v="0"/>
    <n v="0"/>
    <x v="1"/>
  </r>
  <r>
    <n v="301014"/>
    <s v="BALATAS DEL"/>
    <x v="4"/>
    <s v="UN"/>
    <n v="14"/>
    <n v="46"/>
    <n v="0"/>
    <n v="0"/>
    <n v="0"/>
    <n v="0"/>
    <n v="13"/>
    <n v="19"/>
    <n v="0"/>
    <n v="14"/>
    <n v="0"/>
    <n v="4.666666666666667"/>
    <x v="1"/>
    <n v="0"/>
    <n v="0"/>
    <x v="1"/>
  </r>
  <r>
    <n v="301015"/>
    <s v="SENSOR DE COMBUSTIBLE"/>
    <x v="10"/>
    <s v="UN"/>
    <n v="25"/>
    <n v="31"/>
    <n v="0"/>
    <n v="0"/>
    <n v="0"/>
    <n v="0"/>
    <n v="0"/>
    <n v="0"/>
    <n v="0"/>
    <n v="13"/>
    <n v="13"/>
    <n v="8.6666666666666661"/>
    <x v="0"/>
    <n v="0"/>
    <n v="0"/>
    <x v="1"/>
  </r>
  <r>
    <n v="301016"/>
    <s v="BALERO RADIAL BOLA,6001"/>
    <x v="4"/>
    <s v="UN"/>
    <n v="18"/>
    <n v="23"/>
    <n v="4"/>
    <n v="14"/>
    <n v="0"/>
    <n v="0"/>
    <n v="14"/>
    <n v="0"/>
    <n v="0"/>
    <n v="5"/>
    <n v="0"/>
    <n v="1.6666666666666667"/>
    <x v="2"/>
    <n v="72"/>
    <n v="4"/>
    <x v="2"/>
  </r>
  <r>
    <n v="301017"/>
    <s v="ROLDANA DE PRESION,20*37*26(D1"/>
    <x v="4"/>
    <s v="UN"/>
    <n v="24"/>
    <n v="27"/>
    <n v="0"/>
    <n v="0"/>
    <n v="0"/>
    <n v="0"/>
    <n v="0"/>
    <n v="0"/>
    <n v="0"/>
    <n v="0"/>
    <n v="0"/>
    <n v="0"/>
    <x v="0"/>
    <n v="0"/>
    <n v="0"/>
    <x v="1"/>
  </r>
  <r>
    <n v="301018"/>
    <s v="VARILLA SEPARADORA"/>
    <x v="4"/>
    <s v="UN"/>
    <n v="19"/>
    <n v="6"/>
    <n v="8"/>
    <n v="0"/>
    <n v="14"/>
    <n v="0"/>
    <n v="0"/>
    <n v="0"/>
    <n v="0"/>
    <n v="7"/>
    <n v="0"/>
    <n v="2.3333333333333335"/>
    <x v="2"/>
    <n v="102.85714285714285"/>
    <n v="5.4135338345864659"/>
    <x v="2"/>
  </r>
  <r>
    <n v="301019"/>
    <s v="EMPAQUETADURA DEL MULTIPLE"/>
    <x v="11"/>
    <s v="UN"/>
    <n v="10"/>
    <n v="34"/>
    <n v="1"/>
    <n v="0"/>
    <n v="0"/>
    <n v="0"/>
    <n v="0"/>
    <n v="0"/>
    <n v="0"/>
    <n v="10"/>
    <n v="0"/>
    <n v="3.3333333333333335"/>
    <x v="0"/>
    <n v="9"/>
    <n v="0.9"/>
    <x v="3"/>
  </r>
  <r>
    <n v="301020"/>
    <s v="JUEGO DE LLAVES"/>
    <x v="6"/>
    <s v="UN"/>
    <n v="7"/>
    <n v="9"/>
    <n v="3"/>
    <n v="18"/>
    <n v="0"/>
    <n v="0"/>
    <n v="0"/>
    <n v="0"/>
    <n v="7"/>
    <n v="0"/>
    <n v="18"/>
    <n v="8.3333333333333339"/>
    <x v="2"/>
    <n v="10.799999999999999"/>
    <n v="1.5428571428571427"/>
    <x v="0"/>
  </r>
  <r>
    <n v="301021"/>
    <s v="MICA PARABRISAS DER"/>
    <x v="0"/>
    <s v="UN"/>
    <n v="7"/>
    <n v="41"/>
    <n v="10"/>
    <n v="0"/>
    <n v="0"/>
    <n v="0"/>
    <n v="0"/>
    <n v="6"/>
    <n v="0"/>
    <n v="0"/>
    <n v="0"/>
    <n v="0"/>
    <x v="0"/>
    <n v="0"/>
    <n v="0"/>
    <x v="1"/>
  </r>
  <r>
    <n v="301022"/>
    <s v="ENGRANE DE POTENCIA FINAL"/>
    <x v="2"/>
    <s v="UN"/>
    <n v="10"/>
    <n v="36"/>
    <n v="4"/>
    <n v="0"/>
    <n v="11"/>
    <n v="20"/>
    <n v="0"/>
    <n v="0"/>
    <n v="0"/>
    <n v="0"/>
    <n v="0"/>
    <n v="0"/>
    <x v="1"/>
    <n v="0"/>
    <n v="0"/>
    <x v="1"/>
  </r>
  <r>
    <n v="301023"/>
    <s v="COJIN DE CODERAS"/>
    <x v="6"/>
    <s v="UN"/>
    <n v="16"/>
    <n v="7"/>
    <n v="0"/>
    <n v="7"/>
    <n v="0"/>
    <n v="0"/>
    <n v="10"/>
    <n v="0"/>
    <n v="0"/>
    <n v="0"/>
    <n v="0"/>
    <n v="0"/>
    <x v="2"/>
    <n v="0"/>
    <n v="0"/>
    <x v="1"/>
  </r>
  <r>
    <n v="301024"/>
    <s v="VIDRIO CENTRAL TEMPLADO"/>
    <x v="0"/>
    <s v="UN"/>
    <n v="10"/>
    <n v="13"/>
    <n v="1"/>
    <n v="0"/>
    <n v="0"/>
    <n v="0"/>
    <n v="0"/>
    <n v="0"/>
    <n v="20"/>
    <n v="0"/>
    <n v="0"/>
    <n v="6.666666666666667"/>
    <x v="1"/>
    <n v="4.5"/>
    <n v="0.45"/>
    <x v="1"/>
  </r>
  <r>
    <n v="301025"/>
    <s v="AMORTIGUADOR 115 (TRAS)"/>
    <x v="13"/>
    <s v="UN"/>
    <n v="20"/>
    <n v="35"/>
    <n v="5"/>
    <n v="10"/>
    <n v="16"/>
    <n v="0"/>
    <n v="35"/>
    <n v="0"/>
    <n v="0"/>
    <n v="6"/>
    <n v="0"/>
    <n v="2"/>
    <x v="2"/>
    <n v="75"/>
    <n v="3.75"/>
    <x v="2"/>
  </r>
  <r>
    <n v="301026"/>
    <s v="RETROVISOR DERECHO"/>
    <x v="0"/>
    <s v="UN"/>
    <n v="5"/>
    <n v="22"/>
    <n v="3"/>
    <n v="8"/>
    <n v="0"/>
    <n v="0"/>
    <n v="9"/>
    <n v="30"/>
    <n v="0"/>
    <n v="0"/>
    <n v="16"/>
    <n v="5.333333333333333"/>
    <x v="2"/>
    <n v="16.875"/>
    <n v="3.375"/>
    <x v="2"/>
  </r>
  <r>
    <n v="301027"/>
    <s v="RETROVISOR IZQUIERDO"/>
    <x v="0"/>
    <s v="UN"/>
    <n v="19"/>
    <n v="45"/>
    <n v="1"/>
    <n v="8"/>
    <n v="0"/>
    <n v="5"/>
    <n v="34"/>
    <n v="0"/>
    <n v="19"/>
    <n v="0"/>
    <n v="0"/>
    <n v="6.333333333333333"/>
    <x v="2"/>
    <n v="4.7368421052631584"/>
    <n v="0.24930747922437677"/>
    <x v="1"/>
  </r>
  <r>
    <n v="301028"/>
    <s v="JUNTA DE CILINDRO"/>
    <x v="11"/>
    <s v="UN"/>
    <n v="28"/>
    <n v="38"/>
    <n v="2"/>
    <n v="18"/>
    <n v="0"/>
    <n v="0"/>
    <n v="17"/>
    <n v="0"/>
    <n v="0"/>
    <n v="0"/>
    <n v="18"/>
    <n v="6"/>
    <x v="2"/>
    <n v="10"/>
    <n v="0.35714285714285715"/>
    <x v="1"/>
  </r>
  <r>
    <n v="301029"/>
    <s v="PASADOR DE PISTON"/>
    <x v="11"/>
    <s v="UN"/>
    <n v="18"/>
    <n v="26"/>
    <n v="2"/>
    <n v="0"/>
    <n v="0"/>
    <n v="32"/>
    <n v="10"/>
    <n v="0"/>
    <n v="8"/>
    <n v="12"/>
    <n v="29"/>
    <n v="16.333333333333332"/>
    <x v="2"/>
    <n v="3.6734693877551026"/>
    <n v="0.20408163265306126"/>
    <x v="1"/>
  </r>
  <r>
    <n v="301030"/>
    <s v="PISTON"/>
    <x v="11"/>
    <s v="UN"/>
    <n v="29"/>
    <n v="21"/>
    <n v="1"/>
    <n v="6"/>
    <n v="0"/>
    <n v="8"/>
    <n v="17"/>
    <n v="0"/>
    <n v="15"/>
    <n v="0"/>
    <n v="0"/>
    <n v="5"/>
    <x v="1"/>
    <n v="6"/>
    <n v="0.20689655172413793"/>
    <x v="1"/>
  </r>
  <r>
    <n v="301031"/>
    <s v="TOLDO DE TECHO ROJO"/>
    <x v="0"/>
    <s v="UN"/>
    <n v="13"/>
    <n v="23"/>
    <n v="2"/>
    <n v="20"/>
    <n v="20"/>
    <n v="0"/>
    <n v="0"/>
    <n v="0"/>
    <n v="0"/>
    <n v="0"/>
    <n v="0"/>
    <n v="0"/>
    <x v="0"/>
    <n v="0"/>
    <n v="0"/>
    <x v="1"/>
  </r>
  <r>
    <n v="301032"/>
    <s v="PALANCA DE FRENO DELANTERO"/>
    <x v="9"/>
    <s v="UN"/>
    <n v="12"/>
    <n v="45"/>
    <n v="2"/>
    <n v="0"/>
    <n v="22"/>
    <n v="0"/>
    <n v="0"/>
    <n v="0"/>
    <n v="0"/>
    <n v="0"/>
    <n v="0"/>
    <n v="0"/>
    <x v="0"/>
    <n v="0"/>
    <n v="0"/>
    <x v="1"/>
  </r>
  <r>
    <n v="301033"/>
    <s v="CONJUNTO DE FARO"/>
    <x v="12"/>
    <s v="UN"/>
    <n v="26"/>
    <n v="21"/>
    <n v="8"/>
    <n v="0"/>
    <n v="14"/>
    <n v="0"/>
    <n v="0"/>
    <n v="0"/>
    <n v="8"/>
    <n v="8"/>
    <n v="0"/>
    <n v="5.333333333333333"/>
    <x v="2"/>
    <n v="45"/>
    <n v="1.7307692307692308"/>
    <x v="0"/>
  </r>
  <r>
    <n v="301034"/>
    <s v="CUBIERTA DEL IZQ. ROJO Y NEGRO"/>
    <x v="0"/>
    <s v="UN"/>
    <n v="29"/>
    <n v="34"/>
    <n v="1"/>
    <n v="38"/>
    <n v="16"/>
    <n v="27"/>
    <n v="0"/>
    <n v="7"/>
    <n v="0"/>
    <n v="0"/>
    <n v="6"/>
    <n v="2"/>
    <x v="2"/>
    <n v="15"/>
    <n v="0.51724137931034486"/>
    <x v="3"/>
  </r>
  <r>
    <n v="301035"/>
    <s v="DIRECCIONAL DEL IZQUIERDA"/>
    <x v="12"/>
    <s v="UN"/>
    <n v="9"/>
    <n v="14"/>
    <n v="1"/>
    <n v="10"/>
    <n v="0"/>
    <n v="0"/>
    <n v="0"/>
    <n v="12"/>
    <n v="17"/>
    <n v="7"/>
    <n v="0"/>
    <n v="8"/>
    <x v="2"/>
    <n v="3.75"/>
    <n v="0.41666666666666669"/>
    <x v="1"/>
  </r>
  <r>
    <n v="301036"/>
    <s v="DIRECCIONAL DELANTERA DERECHA"/>
    <x v="12"/>
    <s v="UN"/>
    <n v="15"/>
    <n v="37"/>
    <n v="5"/>
    <n v="0"/>
    <n v="0"/>
    <n v="0"/>
    <n v="0"/>
    <n v="12"/>
    <n v="0"/>
    <n v="0"/>
    <n v="12"/>
    <n v="4"/>
    <x v="2"/>
    <n v="37.5"/>
    <n v="2.5"/>
    <x v="2"/>
  </r>
  <r>
    <n v="301037"/>
    <s v="PALANCA DE FRENO DELANTERO"/>
    <x v="9"/>
    <s v="UN"/>
    <n v="7"/>
    <n v="8"/>
    <n v="5"/>
    <n v="0"/>
    <n v="12"/>
    <n v="0"/>
    <n v="0"/>
    <n v="0"/>
    <n v="0"/>
    <n v="0"/>
    <n v="0"/>
    <n v="0"/>
    <x v="0"/>
    <n v="0"/>
    <n v="0"/>
    <x v="1"/>
  </r>
  <r>
    <n v="301038"/>
    <s v="CHICOTE DE ACELERADOR"/>
    <x v="9"/>
    <s v="UN"/>
    <n v="25"/>
    <n v="18"/>
    <n v="8"/>
    <n v="0"/>
    <n v="12"/>
    <n v="11"/>
    <n v="0"/>
    <n v="11"/>
    <n v="0"/>
    <n v="12"/>
    <n v="0"/>
    <n v="4"/>
    <x v="1"/>
    <n v="60"/>
    <n v="2.4"/>
    <x v="2"/>
  </r>
  <r>
    <n v="301039"/>
    <s v="CUBIERTA PLASTICA"/>
    <x v="0"/>
    <s v="UN"/>
    <n v="19"/>
    <n v="17"/>
    <n v="4"/>
    <n v="15"/>
    <n v="0"/>
    <n v="18"/>
    <n v="0"/>
    <n v="0"/>
    <n v="0"/>
    <n v="0"/>
    <n v="0"/>
    <n v="0"/>
    <x v="1"/>
    <n v="0"/>
    <n v="0"/>
    <x v="1"/>
  </r>
  <r>
    <n v="301040"/>
    <s v="EJE SECUNDARIO DE TRANSMISION("/>
    <x v="11"/>
    <s v="UN"/>
    <n v="12"/>
    <n v="37"/>
    <n v="9"/>
    <n v="0"/>
    <n v="8"/>
    <n v="0"/>
    <n v="0"/>
    <n v="31"/>
    <n v="16"/>
    <n v="0"/>
    <n v="0"/>
    <n v="5.333333333333333"/>
    <x v="2"/>
    <n v="50.625"/>
    <n v="4.21875"/>
    <x v="2"/>
  </r>
  <r>
    <n v="301041"/>
    <s v="CUENTA KILOMETROS"/>
    <x v="2"/>
    <s v="UN"/>
    <n v="27"/>
    <n v="37"/>
    <n v="8"/>
    <n v="0"/>
    <n v="0"/>
    <n v="9"/>
    <n v="0"/>
    <n v="0"/>
    <n v="0"/>
    <n v="0"/>
    <n v="17"/>
    <n v="5.666666666666667"/>
    <x v="2"/>
    <n v="42.352941176470587"/>
    <n v="1.5686274509803921"/>
    <x v="0"/>
  </r>
  <r>
    <n v="301042"/>
    <s v="BANDA DE TRACCIÓN"/>
    <x v="1"/>
    <s v="UN"/>
    <n v="19"/>
    <n v="35"/>
    <n v="0"/>
    <n v="0"/>
    <n v="17"/>
    <n v="7"/>
    <n v="16"/>
    <n v="0"/>
    <n v="0"/>
    <n v="0"/>
    <n v="0"/>
    <n v="0"/>
    <x v="2"/>
    <n v="0"/>
    <n v="0"/>
    <x v="1"/>
  </r>
  <r>
    <n v="301043"/>
    <s v="RESORTE DE PANTALLA DE PARTICU"/>
    <x v="11"/>
    <s v="UN"/>
    <n v="26"/>
    <n v="48"/>
    <n v="3"/>
    <n v="0"/>
    <n v="0"/>
    <n v="9"/>
    <n v="10"/>
    <n v="0"/>
    <n v="0"/>
    <n v="0"/>
    <n v="0"/>
    <n v="0"/>
    <x v="1"/>
    <n v="0"/>
    <n v="0"/>
    <x v="1"/>
  </r>
  <r>
    <n v="301044"/>
    <s v="SALPICADERA TRAS ROJO"/>
    <x v="0"/>
    <s v="UN"/>
    <n v="14"/>
    <n v="26"/>
    <n v="5"/>
    <n v="0"/>
    <n v="15"/>
    <n v="0"/>
    <n v="0"/>
    <n v="0"/>
    <n v="0"/>
    <n v="0"/>
    <n v="0"/>
    <n v="0"/>
    <x v="0"/>
    <n v="0"/>
    <n v="0"/>
    <x v="1"/>
  </r>
  <r>
    <n v="301045"/>
    <s v="CONJUNTO DE BOMBA DE ACEITE"/>
    <x v="10"/>
    <s v="UN"/>
    <n v="12"/>
    <n v="20"/>
    <n v="2"/>
    <n v="0"/>
    <n v="0"/>
    <n v="0"/>
    <n v="0"/>
    <n v="0"/>
    <n v="0"/>
    <n v="0"/>
    <n v="0"/>
    <n v="0"/>
    <x v="0"/>
    <n v="0"/>
    <n v="0"/>
    <x v="1"/>
  </r>
  <r>
    <n v="301046"/>
    <s v="MANUBRIO"/>
    <x v="0"/>
    <s v="UN"/>
    <n v="29"/>
    <n v="10"/>
    <n v="4"/>
    <n v="0"/>
    <n v="0"/>
    <n v="0"/>
    <n v="0"/>
    <n v="0"/>
    <n v="0"/>
    <n v="12"/>
    <n v="19"/>
    <n v="10.333333333333334"/>
    <x v="0"/>
    <n v="11.612903225806452"/>
    <n v="0.40044493882091214"/>
    <x v="1"/>
  </r>
  <r>
    <n v="301047"/>
    <s v="EJE DE ENGRANAJE DE TRACCION"/>
    <x v="11"/>
    <s v="UN"/>
    <n v="14"/>
    <n v="33"/>
    <n v="7"/>
    <n v="0"/>
    <n v="0"/>
    <n v="17"/>
    <n v="0"/>
    <n v="0"/>
    <n v="0"/>
    <n v="0"/>
    <n v="0"/>
    <n v="0"/>
    <x v="0"/>
    <n v="0"/>
    <n v="0"/>
    <x v="1"/>
  </r>
  <r>
    <n v="301048"/>
    <s v="CABLE DE VELOCIMETRO"/>
    <x v="9"/>
    <s v="UN"/>
    <n v="11"/>
    <n v="5"/>
    <n v="7"/>
    <n v="16"/>
    <n v="0"/>
    <n v="6"/>
    <n v="0"/>
    <n v="0"/>
    <n v="16"/>
    <n v="10"/>
    <n v="0"/>
    <n v="8.6666666666666661"/>
    <x v="2"/>
    <n v="24.23076923076923"/>
    <n v="2.2027972027972029"/>
    <x v="2"/>
  </r>
  <r>
    <n v="301049"/>
    <s v="EMPAQUE CUBIERTA DERECHA DE CA"/>
    <x v="11"/>
    <s v="UN"/>
    <n v="30"/>
    <n v="8"/>
    <n v="1"/>
    <n v="0"/>
    <n v="0"/>
    <n v="0"/>
    <n v="0"/>
    <n v="0"/>
    <n v="0"/>
    <n v="0"/>
    <n v="0"/>
    <n v="0"/>
    <x v="0"/>
    <n v="0"/>
    <n v="0"/>
    <x v="1"/>
  </r>
  <r>
    <n v="301050"/>
    <s v="EMPAQUE CUBIERTA IZQUIERDA DE"/>
    <x v="11"/>
    <s v="UN"/>
    <n v="9"/>
    <n v="15"/>
    <n v="8"/>
    <n v="7"/>
    <n v="0"/>
    <n v="0"/>
    <n v="0"/>
    <n v="0"/>
    <n v="18"/>
    <n v="5"/>
    <n v="0"/>
    <n v="7.666666666666667"/>
    <x v="0"/>
    <n v="31.304347826086957"/>
    <n v="3.4782608695652173"/>
    <x v="2"/>
  </r>
  <r>
    <n v="301051"/>
    <s v="EMPAQUE DE CABEZA DE CILINDRO"/>
    <x v="11"/>
    <s v="UN"/>
    <n v="19"/>
    <n v="14"/>
    <n v="3"/>
    <n v="0"/>
    <n v="0"/>
    <n v="0"/>
    <n v="0"/>
    <n v="0"/>
    <n v="0"/>
    <n v="0"/>
    <n v="0"/>
    <n v="0"/>
    <x v="0"/>
    <n v="0"/>
    <n v="0"/>
    <x v="1"/>
  </r>
  <r>
    <n v="301052"/>
    <s v="EMPAQUE DE CARTER"/>
    <x v="6"/>
    <s v="UN"/>
    <n v="11"/>
    <n v="19"/>
    <n v="3"/>
    <n v="0"/>
    <n v="6"/>
    <n v="0"/>
    <n v="10"/>
    <n v="17"/>
    <n v="0"/>
    <n v="0"/>
    <n v="0"/>
    <n v="0"/>
    <x v="2"/>
    <n v="0"/>
    <n v="0"/>
    <x v="1"/>
  </r>
  <r>
    <n v="301053"/>
    <s v="ENGRANE DE ARRANQUE"/>
    <x v="11"/>
    <s v="UN"/>
    <n v="10"/>
    <n v="24"/>
    <n v="8"/>
    <n v="0"/>
    <n v="0"/>
    <n v="29"/>
    <n v="0"/>
    <n v="0"/>
    <n v="0"/>
    <n v="0"/>
    <n v="0"/>
    <n v="0"/>
    <x v="0"/>
    <n v="0"/>
    <n v="0"/>
    <x v="1"/>
  </r>
  <r>
    <n v="301054"/>
    <s v="JUNTA DE CILINDRO"/>
    <x v="11"/>
    <s v="UN"/>
    <n v="16"/>
    <n v="23"/>
    <n v="5"/>
    <n v="12"/>
    <n v="0"/>
    <n v="6"/>
    <n v="0"/>
    <n v="0"/>
    <n v="0"/>
    <n v="10"/>
    <n v="0"/>
    <n v="3.3333333333333335"/>
    <x v="1"/>
    <n v="45"/>
    <n v="2.8125"/>
    <x v="2"/>
  </r>
  <r>
    <n v="301055"/>
    <s v="LODERA"/>
    <x v="0"/>
    <s v="UN"/>
    <n v="29"/>
    <n v="30"/>
    <n v="4"/>
    <n v="0"/>
    <n v="0"/>
    <n v="0"/>
    <n v="0"/>
    <n v="18"/>
    <n v="0"/>
    <n v="0"/>
    <n v="42"/>
    <n v="14"/>
    <x v="2"/>
    <n v="8.5714285714285712"/>
    <n v="0.29556650246305416"/>
    <x v="1"/>
  </r>
  <r>
    <n v="301056"/>
    <s v="CUBIERTA DECORATIVA IZQUIERDA"/>
    <x v="11"/>
    <s v="UN"/>
    <n v="8"/>
    <n v="20"/>
    <n v="9"/>
    <n v="0"/>
    <n v="0"/>
    <n v="0"/>
    <n v="10"/>
    <n v="0"/>
    <n v="0"/>
    <n v="0"/>
    <n v="0"/>
    <n v="0"/>
    <x v="0"/>
    <n v="0"/>
    <n v="0"/>
    <x v="1"/>
  </r>
  <r>
    <n v="301057"/>
    <s v="SELLO DE ACEITE,65*145*7"/>
    <x v="1"/>
    <s v="UN"/>
    <n v="21"/>
    <n v="43"/>
    <n v="8"/>
    <n v="0"/>
    <n v="0"/>
    <n v="0"/>
    <n v="0"/>
    <n v="0"/>
    <n v="18"/>
    <n v="0"/>
    <n v="9"/>
    <n v="9"/>
    <x v="2"/>
    <n v="26.666666666666664"/>
    <n v="1.2698412698412698"/>
    <x v="0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  <r>
    <s v=""/>
    <s v=""/>
    <x v="14"/>
    <s v=""/>
    <s v=""/>
    <s v=""/>
    <s v=""/>
    <s v=""/>
    <s v=""/>
    <s v=""/>
    <s v=""/>
    <s v=""/>
    <s v=""/>
    <s v=""/>
    <s v=""/>
    <s v=""/>
    <x v="3"/>
    <s v=""/>
    <s v="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42313-73AE-448B-81D1-1A03150A2B9E}" name="TablaDinámica2" cacheId="13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>
  <location ref="B5:M64" firstHeaderRow="1" firstDataRow="3" firstDataCol="2"/>
  <pivotFields count="20">
    <pivotField compact="0" outline="0" showAll="0"/>
    <pivotField compact="0" outline="0" showAll="0"/>
    <pivotField axis="axisRow" compact="0" outline="0" showAll="0">
      <items count="16">
        <item h="1" x="14"/>
        <item x="5"/>
        <item x="8"/>
        <item x="10"/>
        <item x="4"/>
        <item x="0"/>
        <item x="13"/>
        <item x="3"/>
        <item x="7"/>
        <item x="11"/>
        <item x="9"/>
        <item x="1"/>
        <item x="2"/>
        <item x="12"/>
        <item x="6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5">
        <item x="3"/>
        <item x="2"/>
        <item x="1"/>
        <item x="0"/>
        <item t="default"/>
      </items>
    </pivotField>
    <pivotField compact="0" outline="0" showAll="0"/>
    <pivotField compact="0" outline="0" showAll="0"/>
    <pivotField axis="axisCol" dataField="1" compact="0" outline="0" showAll="0">
      <items count="6">
        <item x="4"/>
        <item x="1"/>
        <item x="3"/>
        <item x="0"/>
        <item x="2"/>
        <item t="default"/>
      </items>
    </pivotField>
  </pivotFields>
  <rowFields count="2">
    <field x="2"/>
    <field x="16"/>
  </rowFields>
  <rowItems count="57">
    <i>
      <x v="1"/>
      <x v="1"/>
    </i>
    <i r="1">
      <x v="2"/>
    </i>
    <i r="1">
      <x v="3"/>
    </i>
    <i t="default">
      <x v="1"/>
    </i>
    <i>
      <x v="2"/>
      <x v="1"/>
    </i>
    <i r="1">
      <x v="2"/>
    </i>
    <i r="1">
      <x v="3"/>
    </i>
    <i t="default">
      <x v="2"/>
    </i>
    <i>
      <x v="3"/>
      <x v="1"/>
    </i>
    <i r="1">
      <x v="2"/>
    </i>
    <i r="1">
      <x v="3"/>
    </i>
    <i t="default">
      <x v="3"/>
    </i>
    <i>
      <x v="4"/>
      <x v="1"/>
    </i>
    <i r="1">
      <x v="2"/>
    </i>
    <i r="1">
      <x v="3"/>
    </i>
    <i t="default">
      <x v="4"/>
    </i>
    <i>
      <x v="5"/>
      <x v="1"/>
    </i>
    <i r="1">
      <x v="2"/>
    </i>
    <i r="1">
      <x v="3"/>
    </i>
    <i t="default">
      <x v="5"/>
    </i>
    <i>
      <x v="6"/>
      <x v="1"/>
    </i>
    <i r="1">
      <x v="2"/>
    </i>
    <i r="1">
      <x v="3"/>
    </i>
    <i t="default">
      <x v="6"/>
    </i>
    <i>
      <x v="7"/>
      <x v="1"/>
    </i>
    <i r="1">
      <x v="2"/>
    </i>
    <i r="1">
      <x v="3"/>
    </i>
    <i t="default">
      <x v="7"/>
    </i>
    <i>
      <x v="8"/>
      <x v="1"/>
    </i>
    <i r="1">
      <x v="2"/>
    </i>
    <i r="1">
      <x v="3"/>
    </i>
    <i t="default">
      <x v="8"/>
    </i>
    <i>
      <x v="9"/>
      <x v="1"/>
    </i>
    <i r="1">
      <x v="2"/>
    </i>
    <i r="1">
      <x v="3"/>
    </i>
    <i t="default">
      <x v="9"/>
    </i>
    <i>
      <x v="10"/>
      <x v="1"/>
    </i>
    <i r="1">
      <x v="2"/>
    </i>
    <i r="1">
      <x v="3"/>
    </i>
    <i t="default">
      <x v="10"/>
    </i>
    <i>
      <x v="11"/>
      <x v="1"/>
    </i>
    <i r="1">
      <x v="2"/>
    </i>
    <i r="1">
      <x v="3"/>
    </i>
    <i t="default">
      <x v="11"/>
    </i>
    <i>
      <x v="12"/>
      <x v="1"/>
    </i>
    <i r="1">
      <x v="2"/>
    </i>
    <i r="1">
      <x v="3"/>
    </i>
    <i t="default">
      <x v="12"/>
    </i>
    <i>
      <x v="13"/>
      <x v="1"/>
    </i>
    <i r="1">
      <x v="2"/>
    </i>
    <i r="1">
      <x v="3"/>
    </i>
    <i t="default">
      <x v="13"/>
    </i>
    <i>
      <x v="14"/>
      <x v="1"/>
    </i>
    <i r="1">
      <x v="2"/>
    </i>
    <i r="1">
      <x v="3"/>
    </i>
    <i t="default">
      <x v="14"/>
    </i>
    <i t="grand">
      <x/>
    </i>
  </rowItems>
  <colFields count="2">
    <field x="19"/>
    <field x="-2"/>
  </colFields>
  <colItems count="10"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 t="grand">
      <x/>
    </i>
    <i t="grand" i="1">
      <x/>
    </i>
  </colItems>
  <dataFields count="2">
    <dataField name="NRO ITEMS" fld="19" subtotal="count" baseField="0" baseItem="0"/>
    <dataField name="%" fld="19" subtotal="count" showDataAs="percentOfRow" baseField="16" baseItem="1" numFmtId="10"/>
  </dataFields>
  <formats count="48">
    <format dxfId="2336">
      <pivotArea type="all" dataOnly="0" outline="0" fieldPosition="0"/>
    </format>
    <format dxfId="2335">
      <pivotArea outline="0" collapsedLevelsAreSubtotals="1" fieldPosition="0"/>
    </format>
    <format dxfId="2334">
      <pivotArea type="origin" dataOnly="0" labelOnly="1" outline="0" fieldPosition="0"/>
    </format>
    <format dxfId="2333">
      <pivotArea field="19" type="button" dataOnly="0" labelOnly="1" outline="0" axis="axisCol" fieldPosition="0"/>
    </format>
    <format dxfId="2332">
      <pivotArea type="topRight" dataOnly="0" labelOnly="1" outline="0" fieldPosition="0"/>
    </format>
    <format dxfId="2331">
      <pivotArea field="2" type="button" dataOnly="0" labelOnly="1" outline="0" axis="axisRow" fieldPosition="0"/>
    </format>
    <format dxfId="2330">
      <pivotArea field="16" type="button" dataOnly="0" labelOnly="1" outline="0" axis="axisRow" fieldPosition="1"/>
    </format>
    <format dxfId="2329">
      <pivotArea dataOnly="0" labelOnly="1" outline="0" fieldPosition="0">
        <references count="1">
          <reference field="2" count="0"/>
        </references>
      </pivotArea>
    </format>
    <format dxfId="2328">
      <pivotArea dataOnly="0" labelOnly="1" outline="0" fieldPosition="0">
        <references count="1">
          <reference field="2" count="0" defaultSubtotal="1"/>
        </references>
      </pivotArea>
    </format>
    <format dxfId="2327">
      <pivotArea dataOnly="0" labelOnly="1" grandRow="1" outline="0" fieldPosition="0"/>
    </format>
    <format dxfId="2326">
      <pivotArea dataOnly="0" labelOnly="1" outline="0" fieldPosition="0">
        <references count="2">
          <reference field="2" count="1" selected="0">
            <x v="1"/>
          </reference>
          <reference field="16" count="3">
            <x v="1"/>
            <x v="2"/>
            <x v="3"/>
          </reference>
        </references>
      </pivotArea>
    </format>
    <format dxfId="2325">
      <pivotArea dataOnly="0" labelOnly="1" outline="0" fieldPosition="0">
        <references count="2">
          <reference field="2" count="1" selected="0">
            <x v="2"/>
          </reference>
          <reference field="16" count="3">
            <x v="1"/>
            <x v="2"/>
            <x v="3"/>
          </reference>
        </references>
      </pivotArea>
    </format>
    <format dxfId="2324">
      <pivotArea dataOnly="0" labelOnly="1" outline="0" fieldPosition="0">
        <references count="2">
          <reference field="2" count="1" selected="0">
            <x v="3"/>
          </reference>
          <reference field="16" count="3">
            <x v="1"/>
            <x v="2"/>
            <x v="3"/>
          </reference>
        </references>
      </pivotArea>
    </format>
    <format dxfId="2323">
      <pivotArea dataOnly="0" labelOnly="1" outline="0" fieldPosition="0">
        <references count="2">
          <reference field="2" count="1" selected="0">
            <x v="4"/>
          </reference>
          <reference field="16" count="3">
            <x v="1"/>
            <x v="2"/>
            <x v="3"/>
          </reference>
        </references>
      </pivotArea>
    </format>
    <format dxfId="2322">
      <pivotArea dataOnly="0" labelOnly="1" outline="0" fieldPosition="0">
        <references count="2">
          <reference field="2" count="1" selected="0">
            <x v="5"/>
          </reference>
          <reference field="16" count="3">
            <x v="1"/>
            <x v="2"/>
            <x v="3"/>
          </reference>
        </references>
      </pivotArea>
    </format>
    <format dxfId="2321">
      <pivotArea dataOnly="0" labelOnly="1" outline="0" fieldPosition="0">
        <references count="2">
          <reference field="2" count="1" selected="0">
            <x v="6"/>
          </reference>
          <reference field="16" count="3">
            <x v="1"/>
            <x v="2"/>
            <x v="3"/>
          </reference>
        </references>
      </pivotArea>
    </format>
    <format dxfId="2320">
      <pivotArea dataOnly="0" labelOnly="1" outline="0" fieldPosition="0">
        <references count="2">
          <reference field="2" count="1" selected="0">
            <x v="7"/>
          </reference>
          <reference field="16" count="3">
            <x v="1"/>
            <x v="2"/>
            <x v="3"/>
          </reference>
        </references>
      </pivotArea>
    </format>
    <format dxfId="2319">
      <pivotArea dataOnly="0" labelOnly="1" outline="0" fieldPosition="0">
        <references count="2">
          <reference field="2" count="1" selected="0">
            <x v="8"/>
          </reference>
          <reference field="16" count="3">
            <x v="1"/>
            <x v="2"/>
            <x v="3"/>
          </reference>
        </references>
      </pivotArea>
    </format>
    <format dxfId="2318">
      <pivotArea dataOnly="0" labelOnly="1" outline="0" fieldPosition="0">
        <references count="2">
          <reference field="2" count="1" selected="0">
            <x v="9"/>
          </reference>
          <reference field="16" count="3">
            <x v="1"/>
            <x v="2"/>
            <x v="3"/>
          </reference>
        </references>
      </pivotArea>
    </format>
    <format dxfId="2317">
      <pivotArea dataOnly="0" labelOnly="1" outline="0" fieldPosition="0">
        <references count="2">
          <reference field="2" count="1" selected="0">
            <x v="10"/>
          </reference>
          <reference field="16" count="3">
            <x v="1"/>
            <x v="2"/>
            <x v="3"/>
          </reference>
        </references>
      </pivotArea>
    </format>
    <format dxfId="2316">
      <pivotArea dataOnly="0" labelOnly="1" outline="0" fieldPosition="0">
        <references count="2">
          <reference field="2" count="1" selected="0">
            <x v="11"/>
          </reference>
          <reference field="16" count="3">
            <x v="1"/>
            <x v="2"/>
            <x v="3"/>
          </reference>
        </references>
      </pivotArea>
    </format>
    <format dxfId="2315">
      <pivotArea dataOnly="0" labelOnly="1" outline="0" fieldPosition="0">
        <references count="2">
          <reference field="2" count="1" selected="0">
            <x v="12"/>
          </reference>
          <reference field="16" count="3">
            <x v="1"/>
            <x v="2"/>
            <x v="3"/>
          </reference>
        </references>
      </pivotArea>
    </format>
    <format dxfId="2314">
      <pivotArea dataOnly="0" labelOnly="1" outline="0" fieldPosition="0">
        <references count="2">
          <reference field="2" count="1" selected="0">
            <x v="13"/>
          </reference>
          <reference field="16" count="3">
            <x v="1"/>
            <x v="2"/>
            <x v="3"/>
          </reference>
        </references>
      </pivotArea>
    </format>
    <format dxfId="2313">
      <pivotArea dataOnly="0" labelOnly="1" outline="0" fieldPosition="0">
        <references count="2">
          <reference field="2" count="1" selected="0">
            <x v="14"/>
          </reference>
          <reference field="16" count="3">
            <x v="1"/>
            <x v="2"/>
            <x v="3"/>
          </reference>
        </references>
      </pivotArea>
    </format>
    <format dxfId="2312">
      <pivotArea dataOnly="0" labelOnly="1" outline="0" fieldPosition="0">
        <references count="1">
          <reference field="19" count="4">
            <x v="1"/>
            <x v="2"/>
            <x v="3"/>
            <x v="4"/>
          </reference>
        </references>
      </pivotArea>
    </format>
    <format dxfId="2311">
      <pivotArea dataOnly="0" labelOnly="1" grandCol="1" outline="0" fieldPosition="0"/>
    </format>
    <format dxfId="2310">
      <pivotArea field="2" type="button" dataOnly="0" labelOnly="1" outline="0" axis="axisRow" fieldPosition="0"/>
    </format>
    <format dxfId="2309">
      <pivotArea field="16" type="button" dataOnly="0" labelOnly="1" outline="0" axis="axisRow" fieldPosition="1"/>
    </format>
    <format dxfId="2308">
      <pivotArea dataOnly="0" labelOnly="1" outline="0" fieldPosition="0">
        <references count="1">
          <reference field="19" count="4">
            <x v="1"/>
            <x v="2"/>
            <x v="3"/>
            <x v="4"/>
          </reference>
        </references>
      </pivotArea>
    </format>
    <format dxfId="2307">
      <pivotArea dataOnly="0" labelOnly="1" grandCol="1" outline="0" fieldPosition="0"/>
    </format>
    <format dxfId="2306">
      <pivotArea field="2" type="button" dataOnly="0" labelOnly="1" outline="0" axis="axisRow" fieldPosition="0"/>
    </format>
    <format dxfId="2305">
      <pivotArea field="16" type="button" dataOnly="0" labelOnly="1" outline="0" axis="axisRow" fieldPosition="1"/>
    </format>
    <format dxfId="2304">
      <pivotArea dataOnly="0" labelOnly="1" grandCol="1" outline="0" fieldPosition="0"/>
    </format>
    <format dxfId="2303">
      <pivotArea field="2" type="button" dataOnly="0" labelOnly="1" outline="0" axis="axisRow" fieldPosition="0"/>
    </format>
    <format dxfId="2302">
      <pivotArea field="16" type="button" dataOnly="0" labelOnly="1" outline="0" axis="axisRow" fieldPosition="1"/>
    </format>
    <format dxfId="2301">
      <pivotArea dataOnly="0" labelOnly="1" outline="0" fieldPosition="0">
        <references count="1">
          <reference field="19" count="4">
            <x v="1"/>
            <x v="2"/>
            <x v="3"/>
            <x v="4"/>
          </reference>
        </references>
      </pivotArea>
    </format>
    <format dxfId="2300">
      <pivotArea dataOnly="0" labelOnly="1" grandCol="1" outline="0" fieldPosition="0"/>
    </format>
    <format dxfId="2299">
      <pivotArea dataOnly="0" outline="0" fieldPosition="0">
        <references count="1">
          <reference field="2" count="0" defaultSubtotal="1"/>
        </references>
      </pivotArea>
    </format>
    <format dxfId="2298">
      <pivotArea dataOnly="0" outline="0" fieldPosition="0">
        <references count="1">
          <reference field="4294967294" count="1">
            <x v="1"/>
          </reference>
        </references>
      </pivotArea>
    </format>
    <format dxfId="2297">
      <pivotArea dataOnly="0" labelOnly="1" outline="0" fieldPosition="0">
        <references count="1">
          <reference field="19" count="4">
            <x v="1"/>
            <x v="2"/>
            <x v="3"/>
            <x v="4"/>
          </reference>
        </references>
      </pivotArea>
    </format>
    <format dxfId="2296">
      <pivotArea field="19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295">
      <pivotArea field="19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294">
      <pivotArea dataOnly="0" labelOnly="1" outline="0" fieldPosition="0">
        <references count="1">
          <reference field="19" count="1">
            <x v="1"/>
          </reference>
        </references>
      </pivotArea>
    </format>
    <format dxfId="2293">
      <pivotArea dataOnly="0" labelOnly="1" outline="0" fieldPosition="0">
        <references count="1">
          <reference field="19" count="1">
            <x v="2"/>
          </reference>
        </references>
      </pivotArea>
    </format>
    <format dxfId="2292">
      <pivotArea dataOnly="0" labelOnly="1" outline="0" fieldPosition="0">
        <references count="1">
          <reference field="19" count="1">
            <x v="3"/>
          </reference>
        </references>
      </pivotArea>
    </format>
    <format dxfId="2291">
      <pivotArea dataOnly="0" labelOnly="1" outline="0" fieldPosition="0">
        <references count="1">
          <reference field="19" count="1">
            <x v="4"/>
          </reference>
        </references>
      </pivotArea>
    </format>
    <format dxfId="2290">
      <pivotArea dataOnly="0" labelOnly="1" outline="0" fieldPosition="0">
        <references count="1">
          <reference field="19" count="1">
            <x v="4"/>
          </reference>
        </references>
      </pivotArea>
    </format>
    <format dxfId="2289">
      <pivotArea dataOnly="0" labelOnly="1" outline="0" fieldPosition="0">
        <references count="1">
          <reference field="19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E27CC0-E024-49C9-855B-EBC2A44BA668}" name="TablaDinámica1" cacheId="7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6" indent="0" compact="0" compactData="0" multipleFieldFilters="0">
  <location ref="B3:E1054" firstHeaderRow="1" firstDataRow="1" firstDataCol="3"/>
  <pivotFields count="10">
    <pivotField compact="0" numFmtId="1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sortType="descending" defaultSubtotal="0">
      <items count="1057">
        <item x="16"/>
        <item x="299"/>
        <item x="905"/>
        <item x="204"/>
        <item x="87"/>
        <item x="71"/>
        <item x="486"/>
        <item x="928"/>
        <item x="472"/>
        <item x="453"/>
        <item x="462"/>
        <item x="23"/>
        <item x="798"/>
        <item x="803"/>
        <item x="208"/>
        <item x="3"/>
        <item x="961"/>
        <item x="73"/>
        <item x="869"/>
        <item x="614"/>
        <item x="991"/>
        <item x="975"/>
        <item x="578"/>
        <item x="62"/>
        <item x="718"/>
        <item x="474"/>
        <item x="714"/>
        <item x="596"/>
        <item x="670"/>
        <item x="881"/>
        <item x="402"/>
        <item x="523"/>
        <item x="95"/>
        <item x="175"/>
        <item x="158"/>
        <item x="61"/>
        <item x="661"/>
        <item x="386"/>
        <item x="1000"/>
        <item x="762"/>
        <item x="35"/>
        <item x="933"/>
        <item x="436"/>
        <item x="269"/>
        <item x="906"/>
        <item x="987"/>
        <item x="735"/>
        <item x="621"/>
        <item x="5"/>
        <item x="90"/>
        <item x="657"/>
        <item x="282"/>
        <item x="82"/>
        <item x="995"/>
        <item x="117"/>
        <item x="500"/>
        <item x="960"/>
        <item x="124"/>
        <item x="302"/>
        <item x="413"/>
        <item x="321"/>
        <item x="107"/>
        <item x="156"/>
        <item x="78"/>
        <item x="790"/>
        <item x="656"/>
        <item x="1029"/>
        <item x="26"/>
        <item x="892"/>
        <item x="589"/>
        <item x="743"/>
        <item x="414"/>
        <item x="672"/>
        <item x="446"/>
        <item x="722"/>
        <item x="794"/>
        <item x="361"/>
        <item x="674"/>
        <item x="261"/>
        <item x="601"/>
        <item x="444"/>
        <item x="723"/>
        <item x="518"/>
        <item x="992"/>
        <item x="395"/>
        <item x="126"/>
        <item x="557"/>
        <item x="466"/>
        <item x="91"/>
        <item x="613"/>
        <item x="365"/>
        <item x="199"/>
        <item x="216"/>
        <item x="373"/>
        <item x="287"/>
        <item x="1014"/>
        <item x="416"/>
        <item x="536"/>
        <item x="806"/>
        <item x="169"/>
        <item x="600"/>
        <item x="219"/>
        <item x="1012"/>
        <item x="558"/>
        <item x="647"/>
        <item x="151"/>
        <item x="867"/>
        <item x="179"/>
        <item x="491"/>
        <item x="550"/>
        <item x="407"/>
        <item x="256"/>
        <item x="353"/>
        <item x="241"/>
        <item x="443"/>
        <item x="542"/>
        <item x="331"/>
        <item x="594"/>
        <item x="508"/>
        <item x="424"/>
        <item x="323"/>
        <item x="766"/>
        <item x="1044"/>
        <item x="916"/>
        <item x="266"/>
        <item x="800"/>
        <item x="300"/>
        <item x="355"/>
        <item x="435"/>
        <item x="590"/>
        <item x="702"/>
        <item x="359"/>
        <item x="784"/>
        <item x="397"/>
        <item x="339"/>
        <item x="440"/>
        <item x="900"/>
        <item m="1" x="1051"/>
        <item x="532"/>
        <item x="427"/>
        <item x="932"/>
        <item x="390"/>
        <item x="506"/>
        <item x="543"/>
        <item x="878"/>
        <item x="0"/>
        <item x="41"/>
        <item x="228"/>
        <item x="910"/>
        <item x="1042"/>
        <item x="545"/>
        <item x="625"/>
        <item x="46"/>
        <item x="168"/>
        <item x="255"/>
        <item x="234"/>
        <item x="401"/>
        <item x="149"/>
        <item x="75"/>
        <item x="876"/>
        <item x="749"/>
        <item x="757"/>
        <item x="215"/>
        <item x="134"/>
        <item x="782"/>
        <item x="498"/>
        <item x="15"/>
        <item x="985"/>
        <item x="918"/>
        <item x="924"/>
        <item x="88"/>
        <item x="643"/>
        <item x="863"/>
        <item x="581"/>
        <item x="978"/>
        <item x="129"/>
        <item x="580"/>
        <item x="48"/>
        <item x="1008"/>
        <item x="324"/>
        <item x="141"/>
        <item x="147"/>
        <item x="290"/>
        <item x="903"/>
        <item x="253"/>
        <item x="548"/>
        <item x="913"/>
        <item x="163"/>
        <item x="187"/>
        <item x="747"/>
        <item x="475"/>
        <item x="720"/>
        <item x="855"/>
        <item x="192"/>
        <item x="186"/>
        <item x="1016"/>
        <item x="911"/>
        <item x="522"/>
        <item x="837"/>
        <item x="237"/>
        <item x="577"/>
        <item x="502"/>
        <item x="144"/>
        <item x="327"/>
        <item x="20"/>
        <item x="615"/>
        <item x="629"/>
        <item x="165"/>
        <item x="1006"/>
        <item x="420"/>
        <item x="272"/>
        <item x="1009"/>
        <item x="433"/>
        <item x="81"/>
        <item x="859"/>
        <item x="741"/>
        <item x="984"/>
        <item x="658"/>
        <item x="907"/>
        <item x="375"/>
        <item x="396"/>
        <item x="703"/>
        <item x="57"/>
        <item x="750"/>
        <item x="746"/>
        <item x="1001"/>
        <item x="262"/>
        <item x="278"/>
        <item x="470"/>
        <item x="813"/>
        <item x="538"/>
        <item x="745"/>
        <item x="281"/>
        <item x="842"/>
        <item x="166"/>
        <item x="308"/>
        <item x="604"/>
        <item x="332"/>
        <item x="423"/>
        <item x="328"/>
        <item x="189"/>
        <item x="831"/>
        <item x="526"/>
        <item x="524"/>
        <item x="593"/>
        <item x="1032"/>
        <item x="769"/>
        <item x="531"/>
        <item x="631"/>
        <item x="662"/>
        <item x="914"/>
        <item x="669"/>
        <item x="368"/>
        <item x="541"/>
        <item x="419"/>
        <item x="122"/>
        <item x="687"/>
        <item x="452"/>
        <item x="940"/>
        <item x="929"/>
        <item x="212"/>
        <item x="494"/>
        <item x="167"/>
        <item x="377"/>
        <item x="799"/>
        <item x="1007"/>
        <item x="33"/>
        <item x="986"/>
        <item x="666"/>
        <item x="101"/>
        <item x="734"/>
        <item x="828"/>
        <item x="1021"/>
        <item x="292"/>
        <item x="184"/>
        <item x="700"/>
        <item x="904"/>
        <item x="635"/>
        <item x="37"/>
        <item x="437"/>
        <item x="591"/>
        <item x="476"/>
        <item x="510"/>
        <item x="513"/>
        <item x="170"/>
        <item x="709"/>
        <item x="804"/>
        <item x="655"/>
        <item x="617"/>
        <item x="223"/>
        <item m="1" x="1053"/>
        <item x="779"/>
        <item x="243"/>
        <item x="66"/>
        <item x="19"/>
        <item x="385"/>
        <item x="464"/>
        <item x="659"/>
        <item x="200"/>
        <item x="388"/>
        <item x="752"/>
        <item x="203"/>
        <item x="460"/>
        <item x="252"/>
        <item x="18"/>
        <item x="380"/>
        <item x="759"/>
        <item x="60"/>
        <item x="79"/>
        <item x="138"/>
        <item x="582"/>
        <item x="288"/>
        <item x="157"/>
        <item x="509"/>
        <item x="209"/>
        <item x="152"/>
        <item x="1005"/>
        <item x="788"/>
        <item x="132"/>
        <item x="127"/>
        <item x="1011"/>
        <item x="704"/>
        <item x="418"/>
        <item x="947"/>
        <item x="410"/>
        <item x="946"/>
        <item x="264"/>
        <item x="54"/>
        <item x="717"/>
        <item x="265"/>
        <item x="226"/>
        <item x="668"/>
        <item x="1020"/>
        <item x="724"/>
        <item x="487"/>
        <item x="755"/>
        <item x="1038"/>
        <item x="238"/>
        <item x="884"/>
        <item x="695"/>
        <item x="777"/>
        <item x="851"/>
        <item x="280"/>
        <item x="36"/>
        <item x="108"/>
        <item x="21"/>
        <item x="207"/>
        <item x="748"/>
        <item x="758"/>
        <item x="836"/>
        <item x="362"/>
        <item x="294"/>
        <item x="448"/>
        <item x="275"/>
        <item x="69"/>
        <item x="7"/>
        <item x="415"/>
        <item x="872"/>
        <item x="311"/>
        <item x="763"/>
        <item x="988"/>
        <item x="44"/>
        <item x="927"/>
        <item x="729"/>
        <item x="546"/>
        <item x="731"/>
        <item x="834"/>
        <item x="317"/>
        <item x="692"/>
        <item x="112"/>
        <item x="883"/>
        <item x="894"/>
        <item x="636"/>
        <item x="945"/>
        <item x="816"/>
        <item x="919"/>
        <item x="309"/>
        <item x="934"/>
        <item x="983"/>
        <item x="251"/>
        <item x="43"/>
        <item x="575"/>
        <item x="465"/>
        <item x="2"/>
        <item x="825"/>
        <item x="14"/>
        <item m="1" x="1054"/>
        <item x="736"/>
        <item x="297"/>
        <item x="753"/>
        <item x="843"/>
        <item x="633"/>
        <item m="1" x="1055"/>
        <item x="39"/>
        <item x="360"/>
        <item x="89"/>
        <item x="535"/>
        <item x="583"/>
        <item x="304"/>
        <item x="648"/>
        <item x="196"/>
        <item x="815"/>
        <item x="379"/>
        <item x="398"/>
        <item x="459"/>
        <item x="850"/>
        <item x="925"/>
        <item x="776"/>
        <item x="529"/>
        <item x="624"/>
        <item x="94"/>
        <item x="841"/>
        <item x="861"/>
        <item x="393"/>
        <item x="627"/>
        <item x="1010"/>
        <item x="83"/>
        <item x="1049"/>
        <item x="622"/>
        <item x="956"/>
        <item x="454"/>
        <item x="271"/>
        <item x="1002"/>
        <item x="726"/>
        <item x="249"/>
        <item x="651"/>
        <item x="989"/>
        <item x="997"/>
        <item x="588"/>
        <item x="909"/>
        <item x="135"/>
        <item x="706"/>
        <item x="483"/>
        <item x="67"/>
        <item x="185"/>
        <item x="830"/>
        <item x="4"/>
        <item x="818"/>
        <item x="948"/>
        <item x="949"/>
        <item x="218"/>
        <item x="369"/>
        <item x="634"/>
        <item x="77"/>
        <item x="258"/>
        <item x="6"/>
        <item x="612"/>
        <item x="325"/>
        <item x="176"/>
        <item x="374"/>
        <item x="493"/>
        <item x="351"/>
        <item x="586"/>
        <item x="250"/>
        <item x="886"/>
        <item x="150"/>
        <item x="213"/>
        <item x="229"/>
        <item x="125"/>
        <item x="103"/>
        <item x="552"/>
        <item x="912"/>
        <item x="382"/>
        <item x="146"/>
        <item x="965"/>
        <item x="587"/>
        <item x="485"/>
        <item x="560"/>
        <item x="363"/>
        <item x="96"/>
        <item x="450"/>
        <item x="133"/>
        <item x="121"/>
        <item m="1" x="1056"/>
        <item x="554"/>
        <item x="1"/>
        <item x="801"/>
        <item x="1017"/>
        <item x="686"/>
        <item x="609"/>
        <item x="295"/>
        <item x="976"/>
        <item x="676"/>
        <item x="177"/>
        <item x="517"/>
        <item x="968"/>
        <item x="698"/>
        <item x="497"/>
        <item x="286"/>
        <item x="97"/>
        <item x="682"/>
        <item x="665"/>
        <item x="852"/>
        <item x="8"/>
        <item x="935"/>
        <item x="99"/>
        <item x="705"/>
        <item x="603"/>
        <item x="120"/>
        <item x="551"/>
        <item x="119"/>
        <item x="959"/>
        <item x="931"/>
        <item x="979"/>
        <item x="607"/>
        <item x="220"/>
        <item x="174"/>
        <item x="512"/>
        <item x="25"/>
        <item x="977"/>
        <item x="821"/>
        <item x="716"/>
        <item x="239"/>
        <item x="605"/>
        <item x="856"/>
        <item x="882"/>
        <item x="10"/>
        <item x="115"/>
        <item x="24"/>
        <item x="791"/>
        <item x="963"/>
        <item x="13"/>
        <item x="574"/>
        <item x="879"/>
        <item x="514"/>
        <item x="421"/>
        <item x="767"/>
        <item x="864"/>
        <item x="998"/>
        <item x="711"/>
        <item x="1023"/>
        <item x="231"/>
        <item x="774"/>
        <item x="270"/>
        <item x="873"/>
        <item x="628"/>
        <item x="677"/>
        <item x="812"/>
        <item x="17"/>
        <item x="27"/>
        <item x="136"/>
        <item x="675"/>
        <item x="182"/>
        <item x="967"/>
        <item x="964"/>
        <item x="334"/>
        <item x="495"/>
        <item x="649"/>
        <item x="86"/>
        <item x="592"/>
        <item x="540"/>
        <item x="840"/>
        <item x="922"/>
        <item x="438"/>
        <item x="761"/>
        <item x="707"/>
        <item x="277"/>
        <item x="708"/>
        <item x="55"/>
        <item x="387"/>
        <item x="561"/>
        <item x="1046"/>
        <item x="254"/>
        <item x="880"/>
        <item x="857"/>
        <item x="1039"/>
        <item x="920"/>
        <item x="917"/>
        <item x="654"/>
        <item x="1025"/>
        <item x="765"/>
        <item x="796"/>
        <item x="645"/>
        <item x="871"/>
        <item x="1024"/>
        <item x="888"/>
        <item x="140"/>
        <item x="267"/>
        <item x="314"/>
        <item x="384"/>
        <item x="102"/>
        <item x="982"/>
        <item x="246"/>
        <item x="244"/>
        <item x="346"/>
        <item x="564"/>
        <item x="1050"/>
        <item x="819"/>
        <item x="429"/>
        <item x="783"/>
        <item x="63"/>
        <item x="970"/>
        <item x="1048"/>
        <item x="11"/>
        <item x="371"/>
        <item x="618"/>
        <item x="660"/>
        <item x="556"/>
        <item x="225"/>
        <item x="699"/>
        <item x="259"/>
        <item x="257"/>
        <item x="316"/>
        <item x="792"/>
        <item x="981"/>
        <item x="188"/>
        <item x="694"/>
        <item x="403"/>
        <item x="210"/>
        <item x="737"/>
        <item x="285"/>
        <item x="515"/>
        <item x="715"/>
        <item x="447"/>
        <item x="366"/>
        <item x="537"/>
        <item x="298"/>
        <item x="110"/>
        <item x="471"/>
        <item x="504"/>
        <item x="260"/>
        <item x="944"/>
        <item x="245"/>
        <item x="354"/>
        <item x="516"/>
        <item x="148"/>
        <item x="847"/>
        <item x="47"/>
        <item x="507"/>
        <item x="996"/>
        <item x="68"/>
        <item x="808"/>
        <item x="958"/>
        <item x="898"/>
        <item x="817"/>
        <item x="858"/>
        <item x="357"/>
        <item x="751"/>
        <item x="1028"/>
        <item x="456"/>
        <item x="807"/>
        <item x="943"/>
        <item x="222"/>
        <item x="9"/>
        <item x="217"/>
        <item x="307"/>
        <item x="406"/>
        <item x="319"/>
        <item x="268"/>
        <item x="640"/>
        <item x="862"/>
        <item m="1" x="1052"/>
        <item x="137"/>
        <item x="342"/>
        <item x="969"/>
        <item x="923"/>
        <item x="547"/>
        <item x="780"/>
        <item x="131"/>
        <item x="128"/>
        <item x="40"/>
        <item x="1013"/>
        <item x="576"/>
        <item x="52"/>
        <item x="773"/>
        <item x="100"/>
        <item x="569"/>
        <item x="28"/>
        <item x="211"/>
        <item x="221"/>
        <item x="730"/>
        <item x="990"/>
        <item x="484"/>
        <item x="1037"/>
        <item x="1027"/>
        <item x="333"/>
        <item x="653"/>
        <item x="950"/>
        <item x="206"/>
        <item x="1015"/>
        <item x="347"/>
        <item x="70"/>
        <item x="159"/>
        <item x="505"/>
        <item x="671"/>
        <item x="772"/>
        <item x="608"/>
        <item x="971"/>
        <item x="76"/>
        <item x="499"/>
        <item x="972"/>
        <item x="12"/>
        <item x="233"/>
        <item x="38"/>
        <item x="962"/>
        <item x="344"/>
        <item x="678"/>
        <item x="274"/>
        <item x="835"/>
        <item x="467"/>
        <item x="492"/>
        <item x="481"/>
        <item x="130"/>
        <item x="442"/>
        <item x="641"/>
        <item x="728"/>
        <item x="877"/>
        <item x="425"/>
        <item x="296"/>
        <item x="764"/>
        <item x="689"/>
        <item x="738"/>
        <item x="620"/>
        <item x="92"/>
        <item x="712"/>
        <item x="688"/>
        <item x="849"/>
        <item x="908"/>
        <item x="32"/>
        <item x="719"/>
        <item x="891"/>
        <item x="372"/>
        <item x="143"/>
        <item x="619"/>
        <item x="754"/>
        <item x="530"/>
        <item x="696"/>
        <item x="408"/>
        <item x="897"/>
        <item x="105"/>
        <item x="400"/>
        <item x="845"/>
        <item x="381"/>
        <item x="952"/>
        <item x="875"/>
        <item x="887"/>
        <item x="915"/>
        <item x="733"/>
        <item x="797"/>
        <item x="866"/>
        <item x="180"/>
        <item x="422"/>
        <item x="479"/>
        <item x="679"/>
        <item x="306"/>
        <item x="118"/>
        <item x="1034"/>
        <item x="901"/>
        <item x="183"/>
        <item x="98"/>
        <item x="721"/>
        <item x="650"/>
        <item x="642"/>
        <item x="162"/>
        <item x="860"/>
        <item x="64"/>
        <item x="993"/>
        <item x="770"/>
        <item x="681"/>
        <item x="740"/>
        <item x="954"/>
        <item x="303"/>
        <item x="778"/>
        <item x="559"/>
        <item x="563"/>
        <item x="310"/>
        <item x="198"/>
        <item x="111"/>
        <item x="760"/>
        <item x="902"/>
        <item x="284"/>
        <item x="644"/>
        <item x="527"/>
        <item x="276"/>
        <item x="445"/>
        <item x="534"/>
        <item x="936"/>
        <item x="455"/>
        <item x="326"/>
        <item x="701"/>
        <item x="370"/>
        <item x="145"/>
        <item x="350"/>
        <item x="957"/>
        <item x="451"/>
        <item x="693"/>
        <item x="710"/>
        <item x="383"/>
        <item x="573"/>
        <item x="623"/>
        <item x="1041"/>
        <item x="756"/>
        <item x="520"/>
        <item x="598"/>
        <item x="599"/>
        <item x="890"/>
        <item x="820"/>
        <item x="477"/>
        <item x="775"/>
        <item x="412"/>
        <item x="113"/>
        <item x="142"/>
        <item x="202"/>
        <item x="463"/>
        <item x="178"/>
        <item x="104"/>
        <item x="301"/>
        <item x="45"/>
        <item x="49"/>
        <item x="771"/>
        <item x="411"/>
        <item x="330"/>
        <item x="430"/>
        <item x="439"/>
        <item x="279"/>
        <item x="468"/>
        <item x="93"/>
        <item x="74"/>
        <item x="926"/>
        <item x="667"/>
        <item x="431"/>
        <item x="173"/>
        <item x="953"/>
        <item x="22"/>
        <item x="315"/>
        <item x="349"/>
        <item x="195"/>
        <item x="171"/>
        <item x="974"/>
        <item x="461"/>
        <item x="895"/>
        <item x="899"/>
        <item x="432"/>
        <item x="356"/>
        <item x="521"/>
        <item x="739"/>
        <item x="585"/>
        <item x="805"/>
        <item x="893"/>
        <item x="214"/>
        <item x="404"/>
        <item x="610"/>
        <item x="973"/>
        <item x="480"/>
        <item x="352"/>
        <item x="197"/>
        <item x="164"/>
        <item x="289"/>
        <item x="626"/>
        <item x="652"/>
        <item x="1033"/>
        <item x="305"/>
        <item x="966"/>
        <item x="1031"/>
        <item x="139"/>
        <item x="786"/>
        <item x="376"/>
        <item x="844"/>
        <item x="942"/>
        <item x="50"/>
        <item x="868"/>
        <item x="519"/>
        <item x="29"/>
        <item x="939"/>
        <item x="84"/>
        <item x="501"/>
        <item x="616"/>
        <item x="503"/>
        <item x="30"/>
        <item x="72"/>
        <item x="1026"/>
        <item x="921"/>
        <item x="123"/>
        <item x="544"/>
        <item x="338"/>
        <item x="822"/>
        <item x="473"/>
        <item x="606"/>
        <item x="646"/>
        <item x="193"/>
        <item x="663"/>
        <item x="553"/>
        <item x="205"/>
        <item x="691"/>
        <item x="889"/>
        <item x="409"/>
        <item x="870"/>
        <item x="1043"/>
        <item x="827"/>
        <item x="1018"/>
        <item x="53"/>
        <item x="732"/>
        <item x="853"/>
        <item x="565"/>
        <item x="449"/>
        <item x="378"/>
        <item x="201"/>
        <item x="389"/>
        <item x="725"/>
        <item x="293"/>
        <item x="394"/>
        <item x="555"/>
        <item x="240"/>
        <item x="263"/>
        <item x="428"/>
        <item x="885"/>
        <item x="533"/>
        <item x="417"/>
        <item x="391"/>
        <item x="399"/>
        <item x="1003"/>
        <item x="802"/>
        <item x="155"/>
        <item x="638"/>
        <item x="874"/>
        <item x="789"/>
        <item x="795"/>
        <item x="232"/>
        <item x="114"/>
        <item x="1030"/>
        <item x="341"/>
        <item x="809"/>
        <item x="999"/>
        <item x="235"/>
        <item x="405"/>
        <item x="562"/>
        <item x="938"/>
        <item x="236"/>
        <item x="865"/>
        <item x="854"/>
        <item x="392"/>
        <item x="56"/>
        <item x="51"/>
        <item x="59"/>
        <item x="685"/>
        <item x="488"/>
        <item x="318"/>
        <item x="955"/>
        <item x="116"/>
        <item x="34"/>
        <item x="65"/>
        <item x="539"/>
        <item x="684"/>
        <item x="1040"/>
        <item x="829"/>
        <item x="826"/>
        <item x="637"/>
        <item x="313"/>
        <item x="329"/>
        <item x="980"/>
        <item x="336"/>
        <item x="567"/>
        <item x="291"/>
        <item x="1047"/>
        <item x="364"/>
        <item x="951"/>
        <item x="441"/>
        <item x="632"/>
        <item x="348"/>
        <item x="941"/>
        <item x="549"/>
        <item x="172"/>
        <item x="247"/>
        <item x="838"/>
        <item x="930"/>
        <item x="224"/>
        <item x="496"/>
        <item x="426"/>
        <item x="597"/>
        <item x="611"/>
        <item x="312"/>
        <item x="109"/>
        <item x="727"/>
        <item x="469"/>
        <item x="154"/>
        <item x="713"/>
        <item x="811"/>
        <item x="322"/>
        <item x="335"/>
        <item x="744"/>
        <item x="595"/>
        <item x="602"/>
        <item x="528"/>
        <item x="1045"/>
        <item x="482"/>
        <item x="824"/>
        <item x="358"/>
        <item x="511"/>
        <item x="937"/>
        <item x="478"/>
        <item x="191"/>
        <item x="697"/>
        <item x="994"/>
        <item x="683"/>
        <item x="248"/>
        <item x="227"/>
        <item x="570"/>
        <item x="337"/>
        <item x="161"/>
        <item x="630"/>
        <item x="584"/>
        <item x="846"/>
        <item x="42"/>
        <item x="181"/>
        <item x="566"/>
        <item x="320"/>
        <item x="490"/>
        <item x="742"/>
        <item x="833"/>
        <item x="793"/>
        <item x="781"/>
        <item x="345"/>
        <item x="58"/>
        <item x="434"/>
        <item x="230"/>
        <item x="572"/>
        <item x="1019"/>
        <item x="458"/>
        <item x="194"/>
        <item x="664"/>
        <item x="343"/>
        <item x="571"/>
        <item x="1004"/>
        <item x="273"/>
        <item x="457"/>
        <item x="106"/>
        <item x="242"/>
        <item x="579"/>
        <item x="80"/>
        <item x="848"/>
        <item x="690"/>
        <item x="1035"/>
        <item x="160"/>
        <item x="785"/>
        <item x="340"/>
        <item x="525"/>
        <item x="639"/>
        <item x="832"/>
        <item x="823"/>
        <item x="367"/>
        <item x="839"/>
        <item x="768"/>
        <item x="190"/>
        <item x="810"/>
        <item x="673"/>
        <item x="153"/>
        <item x="283"/>
        <item x="568"/>
        <item x="680"/>
        <item x="1036"/>
        <item x="787"/>
        <item x="896"/>
        <item x="85"/>
        <item x="489"/>
        <item x="31"/>
        <item x="1022"/>
        <item x="81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96">
        <item x="530"/>
        <item x="787"/>
        <item x="18"/>
        <item x="49"/>
        <item x="444"/>
        <item x="37"/>
        <item x="69"/>
        <item x="223"/>
        <item x="738"/>
        <item x="307"/>
        <item x="401"/>
        <item x="43"/>
        <item x="620"/>
        <item x="150"/>
        <item x="498"/>
        <item x="7"/>
        <item x="181"/>
        <item x="665"/>
        <item x="325"/>
        <item x="263"/>
        <item x="44"/>
        <item x="729"/>
        <item x="758"/>
        <item x="765"/>
        <item x="357"/>
        <item x="426"/>
        <item x="73"/>
        <item x="239"/>
        <item x="332"/>
        <item x="570"/>
        <item x="153"/>
        <item x="261"/>
        <item x="704"/>
        <item x="539"/>
        <item x="716"/>
        <item x="721"/>
        <item x="414"/>
        <item x="180"/>
        <item x="216"/>
        <item x="662"/>
        <item x="734"/>
        <item x="667"/>
        <item x="171"/>
        <item x="396"/>
        <item x="565"/>
        <item x="488"/>
        <item x="537"/>
        <item x="706"/>
        <item x="742"/>
        <item x="192"/>
        <item x="320"/>
        <item x="515"/>
        <item x="661"/>
        <item x="266"/>
        <item x="479"/>
        <item x="198"/>
        <item x="284"/>
        <item x="496"/>
        <item x="32"/>
        <item x="674"/>
        <item x="358"/>
        <item x="546"/>
        <item x="167"/>
        <item x="563"/>
        <item x="108"/>
        <item x="564"/>
        <item x="203"/>
        <item x="4"/>
        <item x="344"/>
        <item x="234"/>
        <item x="238"/>
        <item x="42"/>
        <item x="46"/>
        <item x="747"/>
        <item x="517"/>
        <item x="586"/>
        <item x="386"/>
        <item x="412"/>
        <item x="486"/>
        <item x="97"/>
        <item x="121"/>
        <item x="508"/>
        <item x="600"/>
        <item x="770"/>
        <item x="743"/>
        <item x="288"/>
        <item x="227"/>
        <item x="41"/>
        <item x="301"/>
        <item x="644"/>
        <item x="417"/>
        <item x="9"/>
        <item x="1"/>
        <item x="441"/>
        <item x="142"/>
        <item x="260"/>
        <item x="757"/>
        <item x="533"/>
        <item x="732"/>
        <item x="580"/>
        <item x="300"/>
        <item x="637"/>
        <item x="701"/>
        <item x="406"/>
        <item x="293"/>
        <item x="274"/>
        <item x="68"/>
        <item x="506"/>
        <item x="342"/>
        <item x="536"/>
        <item x="182"/>
        <item x="268"/>
        <item x="259"/>
        <item x="761"/>
        <item x="604"/>
        <item x="443"/>
        <item x="31"/>
        <item x="398"/>
        <item x="693"/>
        <item x="173"/>
        <item x="703"/>
        <item x="573"/>
        <item x="545"/>
        <item x="241"/>
        <item x="299"/>
        <item x="214"/>
        <item x="625"/>
        <item x="347"/>
        <item x="371"/>
        <item x="361"/>
        <item x="633"/>
        <item x="715"/>
        <item x="534"/>
        <item x="359"/>
        <item x="510"/>
        <item x="326"/>
        <item x="695"/>
        <item x="50"/>
        <item x="490"/>
        <item x="48"/>
        <item x="64"/>
        <item x="472"/>
        <item x="725"/>
        <item x="95"/>
        <item x="636"/>
        <item x="186"/>
        <item x="457"/>
        <item x="143"/>
        <item x="155"/>
        <item x="247"/>
        <item x="168"/>
        <item x="447"/>
        <item x="346"/>
        <item x="503"/>
        <item x="638"/>
        <item x="652"/>
        <item x="52"/>
        <item x="523"/>
        <item x="254"/>
        <item x="668"/>
        <item x="236"/>
        <item x="553"/>
        <item x="720"/>
        <item x="376"/>
        <item x="446"/>
        <item x="438"/>
        <item x="707"/>
        <item x="769"/>
        <item x="295"/>
        <item x="512"/>
        <item x="98"/>
        <item x="723"/>
        <item x="193"/>
        <item x="51"/>
        <item x="418"/>
        <item x="138"/>
        <item x="321"/>
        <item x="178"/>
        <item x="19"/>
        <item x="551"/>
        <item x="36"/>
        <item x="273"/>
        <item x="176"/>
        <item x="86"/>
        <item x="609"/>
        <item x="369"/>
        <item x="422"/>
        <item x="82"/>
        <item x="323"/>
        <item x="790"/>
        <item x="764"/>
        <item x="79"/>
        <item x="91"/>
        <item x="521"/>
        <item x="596"/>
        <item x="407"/>
        <item x="111"/>
        <item x="235"/>
        <item x="104"/>
        <item x="477"/>
        <item x="654"/>
        <item x="395"/>
        <item x="322"/>
        <item x="59"/>
        <item x="718"/>
        <item x="74"/>
        <item x="566"/>
        <item x="130"/>
        <item x="324"/>
        <item x="448"/>
        <item x="671"/>
        <item x="200"/>
        <item x="145"/>
        <item x="582"/>
        <item x="118"/>
        <item x="217"/>
        <item x="137"/>
        <item x="572"/>
        <item x="297"/>
        <item x="583"/>
        <item x="740"/>
        <item x="258"/>
        <item x="519"/>
        <item x="225"/>
        <item x="57"/>
        <item x="543"/>
        <item x="229"/>
        <item x="92"/>
        <item x="119"/>
        <item x="550"/>
        <item x="76"/>
        <item x="374"/>
        <item x="157"/>
        <item x="731"/>
        <item x="237"/>
        <item x="655"/>
        <item x="684"/>
        <item x="207"/>
        <item x="328"/>
        <item x="436"/>
        <item x="756"/>
        <item x="538"/>
        <item x="554"/>
        <item x="333"/>
        <item x="131"/>
        <item x="645"/>
        <item x="681"/>
        <item x="292"/>
        <item x="410"/>
        <item x="518"/>
        <item x="726"/>
        <item x="156"/>
        <item x="432"/>
        <item x="433"/>
        <item x="310"/>
        <item x="209"/>
        <item x="151"/>
        <item x="686"/>
        <item x="618"/>
        <item x="319"/>
        <item x="724"/>
        <item x="739"/>
        <item x="12"/>
        <item x="80"/>
        <item x="567"/>
        <item x="314"/>
        <item x="574"/>
        <item x="485"/>
        <item x="670"/>
        <item x="679"/>
        <item x="218"/>
        <item x="220"/>
        <item x="692"/>
        <item x="612"/>
        <item x="148"/>
        <item x="94"/>
        <item x="77"/>
        <item x="455"/>
        <item x="456"/>
        <item x="96"/>
        <item x="276"/>
        <item x="107"/>
        <item x="141"/>
        <item x="568"/>
        <item x="516"/>
        <item x="419"/>
        <item x="400"/>
        <item x="139"/>
        <item x="760"/>
        <item x="100"/>
        <item x="476"/>
        <item x="733"/>
        <item x="367"/>
        <item x="585"/>
        <item x="330"/>
        <item x="10"/>
        <item x="113"/>
        <item x="626"/>
        <item x="753"/>
        <item x="497"/>
        <item x="772"/>
        <item x="233"/>
        <item x="389"/>
        <item x="377"/>
        <item x="728"/>
        <item x="390"/>
        <item x="81"/>
        <item x="489"/>
        <item x="256"/>
        <item x="252"/>
        <item x="399"/>
        <item x="507"/>
        <item x="405"/>
        <item m="1" x="792"/>
        <item x="170"/>
        <item x="610"/>
        <item x="673"/>
        <item x="394"/>
        <item x="403"/>
        <item x="775"/>
        <item x="364"/>
        <item x="162"/>
        <item x="699"/>
        <item x="340"/>
        <item x="424"/>
        <item x="755"/>
        <item x="47"/>
        <item x="294"/>
        <item x="676"/>
        <item x="632"/>
        <item x="219"/>
        <item x="603"/>
        <item x="278"/>
        <item x="88"/>
        <item x="619"/>
        <item x="736"/>
        <item x="306"/>
        <item x="243"/>
        <item x="474"/>
        <item x="529"/>
        <item x="428"/>
        <item x="748"/>
        <item x="463"/>
        <item x="147"/>
        <item x="101"/>
        <item x="560"/>
        <item x="93"/>
        <item x="146"/>
        <item x="697"/>
        <item x="343"/>
        <item x="605"/>
        <item x="615"/>
        <item x="349"/>
        <item x="513"/>
        <item x="387"/>
        <item x="672"/>
        <item x="257"/>
        <item x="60"/>
        <item x="378"/>
        <item x="8"/>
        <item x="648"/>
        <item x="11"/>
        <item x="413"/>
        <item x="435"/>
        <item x="135"/>
        <item x="548"/>
        <item x="656"/>
        <item x="187"/>
        <item x="501"/>
        <item x="248"/>
        <item x="84"/>
        <item x="0"/>
        <item x="751"/>
        <item x="694"/>
        <item x="621"/>
        <item x="303"/>
        <item x="440"/>
        <item x="524"/>
        <item x="133"/>
        <item x="562"/>
        <item x="745"/>
        <item x="270"/>
        <item x="445"/>
        <item x="72"/>
        <item x="487"/>
        <item x="127"/>
        <item x="89"/>
        <item x="355"/>
        <item x="78"/>
        <item x="350"/>
        <item x="556"/>
        <item x="126"/>
        <item x="103"/>
        <item x="231"/>
        <item x="470"/>
        <item x="682"/>
        <item x="589"/>
        <item x="778"/>
        <item x="253"/>
        <item x="717"/>
        <item x="191"/>
        <item x="608"/>
        <item x="541"/>
        <item x="750"/>
        <item x="372"/>
        <item x="40"/>
        <item x="430"/>
        <item x="23"/>
        <item x="20"/>
        <item x="282"/>
        <item x="199"/>
        <item x="788"/>
        <item x="651"/>
        <item x="262"/>
        <item x="592"/>
        <item x="594"/>
        <item x="267"/>
        <item x="451"/>
        <item x="571"/>
        <item x="483"/>
        <item x="666"/>
        <item x="500"/>
        <item x="128"/>
        <item x="315"/>
        <item x="244"/>
        <item x="99"/>
        <item x="24"/>
        <item x="431"/>
        <item x="348"/>
        <item x="737"/>
        <item x="677"/>
        <item x="34"/>
        <item x="33"/>
        <item x="309"/>
        <item x="112"/>
        <item x="522"/>
        <item x="21"/>
        <item x="71"/>
        <item x="373"/>
        <item x="317"/>
        <item x="402"/>
        <item x="232"/>
        <item x="708"/>
        <item x="664"/>
        <item x="691"/>
        <item x="269"/>
        <item x="427"/>
        <item x="642"/>
        <item x="329"/>
        <item x="184"/>
        <item x="657"/>
        <item x="555"/>
        <item x="385"/>
        <item x="117"/>
        <item x="705"/>
        <item x="434"/>
        <item x="450"/>
        <item x="311"/>
        <item x="658"/>
        <item x="365"/>
        <item x="296"/>
        <item x="578"/>
        <item x="719"/>
        <item x="616"/>
        <item x="283"/>
        <item x="514"/>
        <item x="461"/>
        <item x="771"/>
        <item x="766"/>
        <item x="722"/>
        <item x="188"/>
        <item x="404"/>
        <item x="318"/>
        <item x="356"/>
        <item x="115"/>
        <item x="629"/>
        <item x="287"/>
        <item x="646"/>
        <item x="2"/>
        <item x="777"/>
        <item x="495"/>
        <item x="492"/>
        <item x="375"/>
        <item x="370"/>
        <item x="465"/>
        <item x="429"/>
        <item x="205"/>
        <item x="783"/>
        <item x="362"/>
        <item x="768"/>
        <item x="85"/>
        <item x="593"/>
        <item x="5"/>
        <item x="190"/>
        <item x="132"/>
        <item x="327"/>
        <item x="469"/>
        <item x="35"/>
        <item x="458"/>
        <item x="540"/>
        <item x="3"/>
        <item x="558"/>
        <item x="161"/>
        <item x="90"/>
        <item x="421"/>
        <item x="336"/>
        <item x="613"/>
        <item x="416"/>
        <item x="204"/>
        <item x="149"/>
        <item x="183"/>
        <item x="189"/>
        <item x="302"/>
        <item x="640"/>
        <item x="277"/>
        <item x="509"/>
        <item x="61"/>
        <item x="675"/>
        <item x="331"/>
        <item x="549"/>
        <item x="291"/>
        <item x="669"/>
        <item x="140"/>
        <item x="454"/>
        <item x="437"/>
        <item x="105"/>
        <item x="17"/>
        <item x="702"/>
        <item x="351"/>
        <item x="62"/>
        <item x="499"/>
        <item x="468"/>
        <item x="240"/>
        <item x="552"/>
        <item x="590"/>
        <item x="634"/>
        <item x="607"/>
        <item x="221"/>
        <item x="26"/>
        <item x="780"/>
        <item x="641"/>
        <item x="649"/>
        <item x="449"/>
        <item x="208"/>
        <item x="345"/>
        <item x="110"/>
        <item x="224"/>
        <item x="83"/>
        <item x="70"/>
        <item x="25"/>
        <item x="453"/>
        <item x="280"/>
        <item x="16"/>
        <item x="505"/>
        <item x="45"/>
        <item x="250"/>
        <item x="786"/>
        <item x="687"/>
        <item x="14"/>
        <item x="597"/>
        <item x="195"/>
        <item x="380"/>
        <item x="363"/>
        <item x="542"/>
        <item x="650"/>
        <item x="222"/>
        <item x="122"/>
        <item x="690"/>
        <item x="392"/>
        <item x="211"/>
        <item x="730"/>
        <item x="746"/>
        <item x="411"/>
        <item x="460"/>
        <item x="285"/>
        <item x="281"/>
        <item x="242"/>
        <item x="201"/>
        <item x="781"/>
        <item x="762"/>
        <item x="215"/>
        <item x="304"/>
        <item x="595"/>
        <item x="785"/>
        <item x="484"/>
        <item x="683"/>
        <item x="557"/>
        <item x="466"/>
        <item x="6"/>
        <item x="630"/>
        <item x="212"/>
        <item x="120"/>
        <item x="624"/>
        <item x="279"/>
        <item x="197"/>
        <item x="30"/>
        <item x="688"/>
        <item x="152"/>
        <item x="473"/>
        <item x="439"/>
        <item x="709"/>
        <item x="366"/>
        <item x="423"/>
        <item x="617"/>
        <item x="28"/>
        <item x="67"/>
        <item x="791"/>
        <item x="680"/>
        <item x="339"/>
        <item x="602"/>
        <item x="425"/>
        <item x="312"/>
        <item x="393"/>
        <item x="213"/>
        <item x="210"/>
        <item x="382"/>
        <item x="459"/>
        <item x="647"/>
        <item x="569"/>
        <item x="249"/>
        <item x="75"/>
        <item x="123"/>
        <item x="27"/>
        <item x="165"/>
        <item x="584"/>
        <item x="134"/>
        <item x="338"/>
        <item x="713"/>
        <item x="712"/>
        <item x="202"/>
        <item x="408"/>
        <item x="22"/>
        <item x="752"/>
        <item x="335"/>
        <item x="467"/>
        <item x="290"/>
        <item x="245"/>
        <item x="163"/>
        <item x="230"/>
        <item x="384"/>
        <item x="275"/>
        <item m="1" x="795"/>
        <item x="129"/>
        <item x="251"/>
        <item x="179"/>
        <item x="308"/>
        <item x="678"/>
        <item x="420"/>
        <item x="353"/>
        <item x="109"/>
        <item x="368"/>
        <item x="58"/>
        <item x="264"/>
        <item x="754"/>
        <item x="494"/>
        <item x="478"/>
        <item x="169"/>
        <item x="535"/>
        <item x="158"/>
        <item x="55"/>
        <item x="789"/>
        <item x="493"/>
        <item x="622"/>
        <item x="659"/>
        <item x="136"/>
        <item x="525"/>
        <item x="265"/>
        <item x="54"/>
        <item x="685"/>
        <item x="520"/>
        <item x="177"/>
        <item x="575"/>
        <item x="714"/>
        <item x="271"/>
        <item x="504"/>
        <item x="591"/>
        <item x="759"/>
        <item x="144"/>
        <item x="735"/>
        <item x="511"/>
        <item x="763"/>
        <item x="581"/>
        <item x="226"/>
        <item x="601"/>
        <item x="698"/>
        <item x="767"/>
        <item x="480"/>
        <item x="749"/>
        <item x="116"/>
        <item x="643"/>
        <item x="653"/>
        <item x="452"/>
        <item x="627"/>
        <item x="352"/>
        <item x="39"/>
        <item x="710"/>
        <item x="397"/>
        <item x="663"/>
        <item x="689"/>
        <item x="194"/>
        <item x="727"/>
        <item x="598"/>
        <item x="29"/>
        <item x="611"/>
        <item x="38"/>
        <item x="409"/>
        <item x="576"/>
        <item x="13"/>
        <item x="547"/>
        <item x="696"/>
        <item x="491"/>
        <item x="464"/>
        <item x="773"/>
        <item x="124"/>
        <item x="87"/>
        <item x="160"/>
        <item x="559"/>
        <item x="779"/>
        <item x="172"/>
        <item x="532"/>
        <item x="174"/>
        <item x="334"/>
        <item x="53"/>
        <item x="56"/>
        <item x="741"/>
        <item x="635"/>
        <item x="711"/>
        <item x="354"/>
        <item x="196"/>
        <item x="154"/>
        <item x="381"/>
        <item x="255"/>
        <item x="527"/>
        <item x="246"/>
        <item x="391"/>
        <item m="1" x="793"/>
        <item x="579"/>
        <item x="577"/>
        <item x="614"/>
        <item x="360"/>
        <item x="784"/>
        <item x="185"/>
        <item x="63"/>
        <item x="206"/>
        <item x="341"/>
        <item x="660"/>
        <item x="289"/>
        <item x="228"/>
        <item x="286"/>
        <item x="379"/>
        <item x="298"/>
        <item x="272"/>
        <item x="482"/>
        <item x="337"/>
        <item x="15"/>
        <item x="599"/>
        <item x="774"/>
        <item x="383"/>
        <item x="159"/>
        <item x="531"/>
        <item x="526"/>
        <item x="606"/>
        <item x="114"/>
        <item x="744"/>
        <item x="588"/>
        <item x="502"/>
        <item m="1" x="794"/>
        <item x="587"/>
        <item x="388"/>
        <item x="442"/>
        <item x="528"/>
        <item x="462"/>
        <item x="475"/>
        <item x="313"/>
        <item x="102"/>
        <item x="106"/>
        <item x="631"/>
        <item x="316"/>
        <item x="125"/>
        <item x="65"/>
        <item x="561"/>
        <item x="166"/>
        <item x="164"/>
        <item x="628"/>
        <item x="700"/>
        <item x="782"/>
        <item x="481"/>
        <item x="305"/>
        <item x="66"/>
        <item x="175"/>
        <item x="544"/>
        <item x="471"/>
        <item x="623"/>
        <item x="415"/>
        <item x="776"/>
        <item x="63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4">
        <item x="13"/>
        <item x="11"/>
        <item x="0"/>
        <item x="8"/>
        <item x="4"/>
        <item x="5"/>
        <item x="6"/>
        <item x="3"/>
        <item x="7"/>
        <item x="1"/>
        <item x="2"/>
        <item x="12"/>
        <item x="1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5"/>
    <field x="2"/>
    <field x="3"/>
  </rowFields>
  <rowItems count="1051">
    <i>
      <x/>
      <x v="957"/>
      <x v="74"/>
    </i>
    <i r="1">
      <x v="580"/>
      <x v="79"/>
    </i>
    <i r="1">
      <x v="9"/>
      <x v="76"/>
    </i>
    <i r="1">
      <x v="6"/>
      <x v="77"/>
    </i>
    <i r="1">
      <x v="69"/>
      <x v="78"/>
    </i>
    <i r="1">
      <x v="46"/>
      <x v="75"/>
    </i>
    <i r="1">
      <x v="575"/>
      <x v="79"/>
    </i>
    <i r="1">
      <x v="586"/>
      <x v="79"/>
    </i>
    <i r="1">
      <x v="830"/>
      <x v="74"/>
    </i>
    <i r="1">
      <x v="584"/>
      <x v="79"/>
    </i>
    <i>
      <x v="1"/>
      <x v="412"/>
      <x v="109"/>
    </i>
    <i r="1">
      <x v="11"/>
      <x v="436"/>
    </i>
    <i r="1">
      <x v="297"/>
      <x v="109"/>
    </i>
    <i r="1">
      <x v="136"/>
      <x v="109"/>
    </i>
    <i r="1">
      <x v="20"/>
      <x v="298"/>
    </i>
    <i>
      <x v="2"/>
      <x v="715"/>
      <x v="390"/>
    </i>
    <i r="1">
      <x v="329"/>
      <x v="532"/>
    </i>
    <i r="1">
      <x v="342"/>
      <x v="158"/>
    </i>
    <i r="1">
      <x v="125"/>
      <x v="704"/>
    </i>
    <i r="1">
      <x v="343"/>
      <x v="371"/>
    </i>
    <i r="1">
      <x v="893"/>
      <x v="496"/>
    </i>
    <i r="1">
      <x v="354"/>
      <x v="140"/>
    </i>
    <i r="1">
      <x v="789"/>
      <x v="169"/>
    </i>
    <i r="1">
      <x v="145"/>
      <x v="371"/>
    </i>
    <i r="1">
      <x v="453"/>
      <x v="86"/>
    </i>
    <i r="1">
      <x v="630"/>
      <x v="704"/>
    </i>
    <i r="1">
      <x v="146"/>
      <x v="704"/>
    </i>
    <i r="1">
      <x v="18"/>
      <x v="430"/>
    </i>
    <i r="1">
      <x v="570"/>
      <x v="401"/>
    </i>
    <i r="1">
      <x v="300"/>
      <x v="371"/>
    </i>
    <i r="1">
      <x v="759"/>
      <x v="534"/>
    </i>
    <i r="1">
      <x v="897"/>
      <x v="188"/>
    </i>
    <i r="1">
      <x v="241"/>
      <x v="704"/>
    </i>
    <i r="1">
      <x v="632"/>
      <x v="429"/>
    </i>
    <i r="1">
      <x v="68"/>
      <x v="182"/>
    </i>
    <i r="1">
      <x v="1000"/>
      <x v="704"/>
    </i>
    <i r="1">
      <x v="914"/>
      <x v="395"/>
    </i>
    <i r="1">
      <x v="990"/>
      <x v="182"/>
    </i>
    <i r="1">
      <x v="863"/>
      <x v="260"/>
    </i>
    <i r="1">
      <x v="180"/>
      <x v="494"/>
    </i>
    <i r="1">
      <x v="355"/>
      <x v="371"/>
    </i>
    <i r="1">
      <x v="468"/>
      <x v="188"/>
    </i>
    <i r="1">
      <x v="19"/>
      <x v="494"/>
    </i>
    <i r="1">
      <x v="481"/>
      <x v="494"/>
    </i>
    <i r="1">
      <x v="1049"/>
      <x v="169"/>
    </i>
    <i r="1">
      <x v="641"/>
      <x v="430"/>
    </i>
    <i>
      <x v="3"/>
      <x v="700"/>
      <x v="174"/>
    </i>
    <i r="1">
      <x v="877"/>
      <x v="530"/>
    </i>
    <i r="1">
      <x v="361"/>
      <x v="87"/>
    </i>
    <i r="1">
      <x v="189"/>
      <x v="194"/>
    </i>
    <i r="1">
      <x v="585"/>
      <x v="531"/>
    </i>
    <i r="1">
      <x v="1003"/>
      <x v="781"/>
    </i>
    <i r="1">
      <x v="1001"/>
      <x v="52"/>
    </i>
    <i r="1">
      <x v="5"/>
      <x v="788"/>
    </i>
    <i r="1">
      <x v="664"/>
      <x v="351"/>
    </i>
    <i r="1">
      <x v="720"/>
      <x v="709"/>
    </i>
    <i r="1">
      <x v="687"/>
      <x v="618"/>
    </i>
    <i r="1">
      <x v="80"/>
      <x v="545"/>
    </i>
    <i r="1">
      <x v="766"/>
      <x v="3"/>
    </i>
    <i r="1">
      <x v="132"/>
      <x v="351"/>
    </i>
    <i r="1">
      <x v="79"/>
      <x v="480"/>
    </i>
    <i r="1">
      <x v="188"/>
      <x v="718"/>
    </i>
    <i r="1">
      <x v="804"/>
      <x v="782"/>
    </i>
    <i r="1">
      <x v="181"/>
      <x v="175"/>
    </i>
    <i r="1">
      <x v="479"/>
      <x v="707"/>
    </i>
    <i r="1">
      <x v="999"/>
      <x v="51"/>
    </i>
    <i r="1">
      <x v="141"/>
      <x v="349"/>
    </i>
    <i r="1">
      <x v="660"/>
      <x v="5"/>
    </i>
    <i r="1">
      <x v="203"/>
      <x v="718"/>
    </i>
    <i r="1">
      <x v="663"/>
      <x v="3"/>
    </i>
    <i r="1">
      <x v="557"/>
      <x v="618"/>
    </i>
    <i r="1">
      <x v="485"/>
      <x v="349"/>
    </i>
    <i r="1">
      <x v="906"/>
      <x v="4"/>
    </i>
    <i r="1">
      <x v="54"/>
      <x v="545"/>
    </i>
    <i r="1">
      <x v="646"/>
      <x v="349"/>
    </i>
    <i r="1">
      <x v="346"/>
      <x v="470"/>
    </i>
    <i r="1">
      <x v="880"/>
      <x v="349"/>
    </i>
    <i r="1">
      <x v="27"/>
      <x v="481"/>
    </i>
    <i r="1">
      <x v="1002"/>
      <x v="694"/>
    </i>
    <i r="1">
      <x v="385"/>
      <x v="707"/>
    </i>
    <i r="1">
      <x v="168"/>
      <x v="348"/>
    </i>
    <i r="1">
      <x v="776"/>
      <x v="469"/>
    </i>
    <i r="1">
      <x v="78"/>
      <x v="788"/>
    </i>
    <i r="1">
      <x v="88"/>
      <x v="183"/>
    </i>
    <i r="1">
      <x v="133"/>
      <x v="352"/>
    </i>
    <i r="1">
      <x v="926"/>
      <x v="171"/>
    </i>
    <i r="1">
      <x v="675"/>
      <x v="3"/>
    </i>
    <i r="1">
      <x v="768"/>
      <x v="350"/>
    </i>
    <i r="1">
      <x v="838"/>
      <x v="348"/>
    </i>
    <i r="1">
      <x v="267"/>
      <x v="171"/>
    </i>
    <i r="1">
      <x v="362"/>
      <x v="545"/>
    </i>
    <i r="1">
      <x v="264"/>
      <x v="87"/>
    </i>
    <i>
      <x v="4"/>
      <x v="572"/>
      <x v="732"/>
    </i>
    <i r="1">
      <x v="684"/>
      <x v="225"/>
    </i>
    <i r="1">
      <x v="213"/>
      <x v="230"/>
    </i>
    <i r="1">
      <x v="349"/>
      <x v="200"/>
    </i>
    <i r="1">
      <x v="624"/>
      <x v="253"/>
    </i>
    <i r="1">
      <x v="1044"/>
      <x v="790"/>
    </i>
    <i r="1">
      <x v="73"/>
      <x v="730"/>
    </i>
    <i r="1">
      <x v="381"/>
      <x v="199"/>
    </i>
    <i r="1">
      <x v="1039"/>
      <x v="495"/>
    </i>
    <i r="1">
      <x v="350"/>
      <x v="202"/>
    </i>
    <i r="1">
      <x v="445"/>
      <x v="588"/>
    </i>
    <i r="1">
      <x v="817"/>
      <x v="6"/>
    </i>
    <i r="1">
      <x v="625"/>
      <x v="287"/>
    </i>
    <i r="1">
      <x v="920"/>
      <x v="581"/>
    </i>
    <i r="1">
      <x v="112"/>
      <x v="265"/>
    </i>
    <i r="1">
      <x v="683"/>
      <x v="324"/>
    </i>
    <i r="1">
      <x v="263"/>
      <x v="721"/>
    </i>
    <i r="1">
      <x v="902"/>
      <x v="215"/>
    </i>
    <i r="1">
      <x v="284"/>
      <x v="758"/>
    </i>
    <i r="1">
      <x v="1019"/>
      <x v="241"/>
    </i>
    <i r="1">
      <x v="1012"/>
      <x v="659"/>
    </i>
    <i r="1">
      <x v="306"/>
      <x v="743"/>
    </i>
    <i r="1">
      <x v="25"/>
      <x v="318"/>
    </i>
    <i r="1">
      <x v="931"/>
      <x v="722"/>
    </i>
    <i r="1">
      <x v="85"/>
      <x v="214"/>
    </i>
    <i r="1">
      <x v="713"/>
      <x v="714"/>
    </i>
    <i r="1">
      <x v="462"/>
      <x v="608"/>
    </i>
    <i r="1">
      <x v="337"/>
      <x v="580"/>
    </i>
    <i r="1">
      <x v="489"/>
      <x v="227"/>
    </i>
    <i r="1">
      <x v="382"/>
      <x v="201"/>
    </i>
    <i r="1">
      <x v="511"/>
      <x v="266"/>
    </i>
    <i r="1">
      <x v="693"/>
      <x v="497"/>
    </i>
    <i r="1">
      <x v="989"/>
      <x v="195"/>
    </i>
    <i r="1">
      <x v="781"/>
      <x v="664"/>
    </i>
    <i r="1">
      <x v="232"/>
      <x v="731"/>
    </i>
    <i r="1">
      <x v="883"/>
      <x v="716"/>
    </i>
    <i r="1">
      <x v="594"/>
      <x v="294"/>
    </i>
    <i r="1">
      <x v="37"/>
      <x v="754"/>
    </i>
    <i r="1">
      <x v="98"/>
      <x v="224"/>
    </i>
    <i r="1">
      <x v="968"/>
      <x v="661"/>
    </i>
    <i r="1">
      <x v="179"/>
      <x v="746"/>
    </i>
    <i r="1">
      <x v="669"/>
      <x v="211"/>
    </i>
    <i r="1">
      <x v="553"/>
      <x v="303"/>
    </i>
    <i r="1">
      <x v="110"/>
      <x v="727"/>
    </i>
    <i r="1">
      <x v="578"/>
      <x v="575"/>
    </i>
    <i r="1">
      <x v="111"/>
      <x v="301"/>
    </i>
    <i r="1">
      <x v="153"/>
      <x v="232"/>
    </i>
    <i r="1">
      <x v="938"/>
      <x v="649"/>
    </i>
    <i r="1">
      <x v="432"/>
      <x v="248"/>
    </i>
    <i r="1">
      <x v="286"/>
      <x v="329"/>
    </i>
    <i r="1">
      <x v="464"/>
      <x v="724"/>
    </i>
    <i r="1">
      <x v="92"/>
      <x v="728"/>
    </i>
    <i r="1">
      <x v="271"/>
      <x v="541"/>
    </i>
    <i r="1">
      <x v="302"/>
      <x v="734"/>
    </i>
    <i r="1">
      <x v="274"/>
      <x v="656"/>
    </i>
    <i r="1">
      <x v="593"/>
      <x v="295"/>
    </i>
    <i r="1">
      <x v="281"/>
      <x v="312"/>
    </i>
    <i r="1">
      <x v="227"/>
      <x v="309"/>
    </i>
    <i r="1">
      <x v="282"/>
      <x v="426"/>
    </i>
    <i r="1">
      <x v="309"/>
      <x v="207"/>
    </i>
    <i r="1">
      <x v="23"/>
      <x v="651"/>
    </i>
    <i r="1">
      <x v="333"/>
      <x v="736"/>
    </i>
    <i r="1">
      <x v="398"/>
      <x v="212"/>
    </i>
    <i r="1">
      <x v="648"/>
      <x v="237"/>
    </i>
    <i r="1">
      <x v="442"/>
      <x v="222"/>
    </i>
    <i r="1">
      <x v="147"/>
      <x v="743"/>
    </i>
    <i r="1">
      <x v="457"/>
      <x v="237"/>
    </i>
    <i r="1">
      <x v="670"/>
      <x v="219"/>
    </i>
    <i r="1">
      <x v="967"/>
      <x v="650"/>
    </i>
    <i r="1">
      <x v="34"/>
      <x v="274"/>
    </i>
    <i r="1">
      <x v="986"/>
      <x v="259"/>
    </i>
    <i r="1">
      <x v="99"/>
      <x v="658"/>
    </i>
    <i r="1">
      <x v="1011"/>
      <x v="645"/>
    </i>
    <i r="1">
      <x v="685"/>
      <x v="738"/>
    </i>
    <i r="1">
      <x v="1043"/>
      <x v="733"/>
    </i>
    <i r="1">
      <x v="692"/>
      <x v="569"/>
    </i>
    <i r="1">
      <x v="545"/>
      <x v="218"/>
    </i>
    <i r="1">
      <x v="212"/>
      <x v="231"/>
    </i>
    <i r="1">
      <x v="495"/>
      <x v="275"/>
    </i>
    <i r="1">
      <x v="496"/>
      <x v="264"/>
    </i>
    <i r="1">
      <x v="262"/>
      <x v="251"/>
    </i>
    <i r="1">
      <x v="33"/>
      <x v="321"/>
    </i>
    <i r="1">
      <x v="283"/>
      <x v="427"/>
    </i>
    <i r="1">
      <x v="310"/>
      <x v="786"/>
    </i>
    <i r="1">
      <x v="249"/>
      <x v="321"/>
    </i>
    <i r="1">
      <x v="319"/>
      <x v="228"/>
    </i>
    <i r="1">
      <x v="857"/>
      <x v="663"/>
    </i>
    <i r="1">
      <x v="207"/>
      <x v="729"/>
    </i>
    <i r="1">
      <x v="987"/>
      <x v="485"/>
    </i>
    <i r="1">
      <x v="210"/>
      <x v="733"/>
    </i>
    <i r="1">
      <x v="618"/>
      <x v="286"/>
    </i>
    <i r="1">
      <x v="64"/>
      <x v="126"/>
    </i>
    <i r="1">
      <x v="640"/>
      <x v="535"/>
    </i>
    <i r="1">
      <x v="428"/>
      <x v="267"/>
    </i>
    <i r="1">
      <x v="690"/>
      <x v="571"/>
    </i>
    <i r="1">
      <x v="431"/>
      <x v="283"/>
    </i>
    <i r="1">
      <x v="886"/>
      <x v="646"/>
    </i>
    <i r="1">
      <x v="214"/>
      <x v="210"/>
    </i>
    <i r="1">
      <x v="958"/>
      <x v="254"/>
    </i>
    <i r="1">
      <x v="433"/>
      <x v="742"/>
    </i>
    <i r="1">
      <x v="1009"/>
      <x v="783"/>
    </i>
    <i r="1">
      <x v="217"/>
      <x v="657"/>
    </i>
    <i r="1">
      <x v="611"/>
      <x v="754"/>
    </i>
    <i r="1">
      <x v="454"/>
      <x v="272"/>
    </i>
    <i r="1">
      <x v="167"/>
      <x v="324"/>
    </i>
    <i r="1">
      <x v="226"/>
      <x v="70"/>
    </i>
    <i r="1">
      <x v="631"/>
      <x v="725"/>
    </i>
    <i r="1">
      <x v="490"/>
      <x v="229"/>
    </i>
    <i r="1">
      <x v="261"/>
      <x v="285"/>
    </i>
    <i r="1">
      <x v="497"/>
      <x v="299"/>
    </i>
    <i r="1">
      <x v="672"/>
      <x v="572"/>
    </i>
    <i r="1">
      <x v="498"/>
      <x v="296"/>
    </i>
    <i r="1">
      <x v="856"/>
      <x v="243"/>
    </i>
    <i r="1">
      <x v="514"/>
      <x v="159"/>
    </i>
    <i r="1">
      <x v="113"/>
      <x v="270"/>
    </i>
    <i r="1">
      <x v="521"/>
      <x v="262"/>
    </i>
    <i r="1">
      <x v="890"/>
      <x v="137"/>
    </i>
    <i r="1">
      <x v="524"/>
      <x v="252"/>
    </i>
    <i r="1">
      <x v="924"/>
      <x v="648"/>
    </i>
    <i r="1">
      <x v="544"/>
      <x v="220"/>
    </i>
    <i r="1">
      <x v="291"/>
      <x v="214"/>
    </i>
    <i r="1">
      <x v="550"/>
      <x v="542"/>
    </i>
    <i r="1">
      <x v="301"/>
      <x v="741"/>
    </i>
    <i r="1">
      <x v="552"/>
      <x v="722"/>
    </i>
    <i r="1">
      <x v="35"/>
      <x v="224"/>
    </i>
    <i r="1">
      <x v="235"/>
      <x v="280"/>
    </i>
    <i r="1">
      <x v="240"/>
      <x v="720"/>
    </i>
    <i r="1">
      <x v="246"/>
      <x v="273"/>
    </i>
    <i r="1">
      <x v="985"/>
      <x v="245"/>
    </i>
    <i r="1">
      <x v="338"/>
      <x v="567"/>
    </i>
    <i r="1">
      <x v="1024"/>
      <x v="305"/>
    </i>
    <i r="1">
      <x v="340"/>
      <x v="258"/>
    </i>
    <i r="1">
      <x v="577"/>
      <x v="576"/>
    </i>
    <i r="1">
      <x v="520"/>
      <x v="261"/>
    </i>
    <i r="1">
      <x v="995"/>
      <x v="486"/>
    </i>
    <i r="1">
      <x v="639"/>
      <x v="302"/>
    </i>
    <i r="1">
      <x v="463"/>
      <x v="216"/>
    </i>
    <i r="1">
      <x v="391"/>
      <x v="249"/>
    </i>
    <i r="1">
      <x v="576"/>
      <x v="263"/>
    </i>
    <i r="1">
      <x v="642"/>
      <x v="577"/>
    </i>
    <i r="1">
      <x v="966"/>
      <x v="647"/>
    </i>
    <i r="1">
      <x v="259"/>
      <x v="204"/>
    </i>
    <i r="1">
      <x v="307"/>
      <x v="224"/>
    </i>
    <i r="1">
      <x v="522"/>
      <x v="290"/>
    </i>
    <i r="1">
      <x v="339"/>
      <x v="317"/>
    </i>
    <i r="1">
      <x v="223"/>
      <x v="608"/>
    </i>
    <i r="1">
      <x v="499"/>
      <x v="271"/>
    </i>
    <i r="1">
      <x v="525"/>
      <x v="320"/>
    </i>
    <i r="1">
      <x v="195"/>
      <x v="300"/>
    </i>
    <i r="1">
      <x v="109"/>
      <x v="278"/>
    </i>
    <i r="1">
      <x v="912"/>
      <x v="212"/>
    </i>
    <i r="1">
      <x v="269"/>
      <x v="279"/>
    </i>
    <i r="1">
      <x v="285"/>
      <x v="757"/>
    </i>
    <i r="1">
      <x v="527"/>
      <x v="316"/>
    </i>
    <i r="1">
      <x v="959"/>
      <x v="250"/>
    </i>
    <i r="1">
      <x v="707"/>
      <x v="292"/>
    </i>
    <i r="1">
      <x/>
      <x v="754"/>
    </i>
    <i r="1">
      <x v="792"/>
      <x v="239"/>
    </i>
    <i r="1">
      <x v="579"/>
      <x v="323"/>
    </i>
    <i r="1">
      <x v="811"/>
      <x v="327"/>
    </i>
    <i r="1">
      <x v="994"/>
      <x v="223"/>
    </i>
    <i r="1">
      <x v="837"/>
      <x v="130"/>
    </i>
    <i r="1">
      <x v="379"/>
      <x v="747"/>
    </i>
    <i r="1">
      <x v="854"/>
      <x v="244"/>
    </i>
    <i r="1">
      <x v="304"/>
      <x v="754"/>
    </i>
    <i r="1">
      <x v="528"/>
      <x v="288"/>
    </i>
    <i r="1">
      <x v="620"/>
      <x v="234"/>
    </i>
    <i r="1">
      <x v="224"/>
      <x v="582"/>
    </i>
    <i r="1">
      <x v="546"/>
      <x v="722"/>
    </i>
    <i r="1">
      <x v="248"/>
      <x v="284"/>
    </i>
    <i r="1">
      <x v="296"/>
      <x v="317"/>
    </i>
    <i r="1">
      <x v="610"/>
      <x v="221"/>
    </i>
    <i r="1">
      <x v="308"/>
      <x v="205"/>
    </i>
    <i r="1">
      <x v="659"/>
      <x v="591"/>
    </i>
    <i r="1">
      <x v="619"/>
      <x v="728"/>
    </i>
    <i r="1">
      <x v="325"/>
      <x v="570"/>
    </i>
    <i r="1">
      <x v="523"/>
      <x v="257"/>
    </i>
    <i r="1">
      <x v="671"/>
      <x v="325"/>
    </i>
    <i r="1">
      <x v="951"/>
      <x v="127"/>
    </i>
    <i r="1">
      <x v="531"/>
      <x v="255"/>
    </i>
    <i r="1">
      <x v="960"/>
      <x v="277"/>
    </i>
    <i r="1">
      <x v="534"/>
      <x v="246"/>
    </i>
    <i r="1">
      <x v="975"/>
      <x v="217"/>
    </i>
    <i r="1">
      <x v="270"/>
      <x v="247"/>
    </i>
    <i r="1">
      <x v="634"/>
      <x v="540"/>
    </i>
    <i r="1">
      <x v="67"/>
      <x v="426"/>
    </i>
    <i r="1">
      <x v="1030"/>
      <x v="501"/>
    </i>
    <i r="1">
      <x v="465"/>
      <x v="584"/>
    </i>
    <i r="1">
      <x v="939"/>
      <x v="58"/>
    </i>
    <i r="1">
      <x v="737"/>
      <x v="293"/>
    </i>
    <i r="1">
      <x v="955"/>
      <x v="291"/>
    </i>
    <i r="1">
      <x v="22"/>
      <x v="655"/>
    </i>
    <i r="1">
      <x v="228"/>
      <x v="310"/>
    </i>
    <i r="1">
      <x v="429"/>
      <x v="584"/>
    </i>
    <i r="1">
      <x v="961"/>
      <x v="502"/>
    </i>
    <i r="1">
      <x v="84"/>
      <x v="127"/>
    </i>
    <i r="1">
      <x v="292"/>
      <x v="271"/>
    </i>
    <i r="1">
      <x v="849"/>
      <x v="719"/>
    </i>
    <i r="1">
      <x v="519"/>
      <x v="297"/>
    </i>
    <i r="1">
      <x v="239"/>
      <x v="247"/>
    </i>
    <i r="1">
      <x v="992"/>
      <x v="240"/>
    </i>
    <i r="1">
      <x v="855"/>
      <x v="662"/>
    </i>
    <i r="1">
      <x v="303"/>
      <x v="226"/>
    </i>
    <i r="1">
      <x v="100"/>
      <x v="654"/>
    </i>
    <i r="1">
      <x v="1029"/>
      <x v="697"/>
    </i>
    <i r="1">
      <x v="1052"/>
      <x v="263"/>
    </i>
    <i r="1">
      <x v="321"/>
      <x v="206"/>
    </i>
    <i r="1">
      <x v="933"/>
      <x v="723"/>
    </i>
    <i r="1">
      <x v="1048"/>
      <x v="742"/>
    </i>
    <i r="1">
      <x v="123"/>
      <x v="726"/>
    </i>
    <i r="1">
      <x v="595"/>
      <x v="311"/>
    </i>
    <i r="1">
      <x v="438"/>
      <x v="233"/>
    </i>
    <i r="1">
      <x v="434"/>
      <x v="314"/>
    </i>
    <i r="1">
      <x v="887"/>
      <x v="660"/>
    </i>
    <i r="1">
      <x v="466"/>
      <x v="226"/>
    </i>
    <i r="1">
      <x v="526"/>
      <x v="315"/>
    </i>
    <i r="1">
      <x v="859"/>
      <x v="326"/>
    </i>
    <i r="1">
      <x v="573"/>
      <x v="269"/>
    </i>
    <i r="1">
      <x v="621"/>
      <x v="304"/>
    </i>
    <i r="1">
      <x v="1016"/>
      <x v="756"/>
    </i>
    <i r="1">
      <x v="988"/>
      <x v="648"/>
    </i>
    <i r="1">
      <x v="581"/>
      <x v="298"/>
    </i>
    <i r="1">
      <x v="216"/>
      <x v="653"/>
    </i>
    <i r="1">
      <x v="441"/>
      <x v="238"/>
    </i>
    <i r="1">
      <x v="96"/>
      <x v="739"/>
    </i>
    <i r="1">
      <x v="273"/>
      <x v="652"/>
    </i>
    <i r="1">
      <x v="191"/>
      <x v="737"/>
    </i>
    <i r="1">
      <x v="336"/>
      <x v="583"/>
    </i>
    <i r="1">
      <x v="122"/>
      <x v="279"/>
    </i>
    <i r="1">
      <x v="320"/>
      <x v="228"/>
    </i>
    <i r="1">
      <x v="461"/>
      <x v="442"/>
    </i>
    <i r="1">
      <x v="245"/>
      <x v="785"/>
    </i>
    <i r="1">
      <x v="1006"/>
      <x v="507"/>
    </i>
    <i r="1">
      <x v="225"/>
      <x v="579"/>
    </i>
    <i r="1">
      <x v="332"/>
      <x v="70"/>
    </i>
    <i r="1">
      <x v="272"/>
      <x v="319"/>
    </i>
    <i r="1">
      <x v="635"/>
      <x v="268"/>
    </i>
    <i r="1">
      <x v="919"/>
      <x v="578"/>
    </i>
    <i r="1">
      <x v="673"/>
      <x v="740"/>
    </i>
    <i r="1">
      <x v="706"/>
      <x v="236"/>
    </i>
    <i r="1">
      <x v="102"/>
      <x v="267"/>
    </i>
    <i r="1">
      <x v="860"/>
      <x v="328"/>
    </i>
    <i r="1">
      <x v="638"/>
      <x v="539"/>
    </i>
    <i r="1">
      <x v="66"/>
      <x v="427"/>
    </i>
    <i>
      <x v="5"/>
      <x v="666"/>
      <x v="141"/>
    </i>
    <i r="1">
      <x v="874"/>
      <x v="88"/>
    </i>
    <i r="1">
      <x v="90"/>
      <x v="18"/>
    </i>
    <i r="1">
      <x v="601"/>
      <x v="69"/>
    </i>
    <i r="1">
      <x v="878"/>
      <x v="770"/>
    </i>
    <i r="1">
      <x v="91"/>
      <x v="16"/>
    </i>
    <i r="1">
      <x v="991"/>
      <x v="63"/>
    </i>
    <i r="1">
      <x v="257"/>
      <x v="452"/>
    </i>
    <i r="1">
      <x v="542"/>
      <x v="62"/>
    </i>
    <i r="1">
      <x v="237"/>
      <x v="460"/>
    </i>
    <i r="1">
      <x v="1010"/>
      <x v="12"/>
    </i>
    <i r="1">
      <x v="974"/>
      <x v="677"/>
    </i>
    <i r="1">
      <x v="305"/>
      <x v="753"/>
    </i>
    <i r="1">
      <x v="184"/>
      <x v="638"/>
    </i>
    <i r="1">
      <x v="513"/>
      <x v="14"/>
    </i>
    <i r="1">
      <x v="894"/>
      <x v="639"/>
    </i>
    <i r="1">
      <x v="541"/>
      <x v="61"/>
    </i>
    <i r="1">
      <x v="238"/>
      <x v="459"/>
    </i>
    <i r="1">
      <x v="627"/>
      <x v="20"/>
    </i>
    <i r="1">
      <x v="83"/>
      <x v="355"/>
    </i>
    <i r="1">
      <x v="629"/>
      <x v="22"/>
    </i>
    <i r="1">
      <x v="754"/>
      <x v="355"/>
    </i>
    <i r="1">
      <x v="492"/>
      <x v="17"/>
    </i>
    <i r="1">
      <x v="373"/>
      <x v="21"/>
    </i>
    <i r="1">
      <x v="81"/>
      <x v="461"/>
    </i>
    <i r="1">
      <x v="719"/>
      <x v="706"/>
    </i>
    <i r="1">
      <x v="324"/>
      <x v="24"/>
    </i>
    <i r="1">
      <x v="802"/>
      <x v="449"/>
    </i>
    <i r="1">
      <x v="628"/>
      <x v="25"/>
    </i>
    <i r="1">
      <x v="411"/>
      <x v="450"/>
    </i>
    <i r="1">
      <x v="116"/>
      <x v="168"/>
    </i>
    <i r="1">
      <x v="493"/>
      <x v="15"/>
    </i>
    <i r="1">
      <x v="258"/>
      <x v="142"/>
    </i>
    <i r="1">
      <x v="677"/>
      <x v="98"/>
    </i>
    <i r="1">
      <x v="769"/>
      <x v="102"/>
    </i>
    <i r="1">
      <x v="390"/>
      <x v="458"/>
    </i>
    <i r="1">
      <x v="364"/>
      <x v="550"/>
    </i>
    <i r="1">
      <x v="95"/>
      <x v="753"/>
    </i>
    <i r="1">
      <x v="665"/>
      <x v="143"/>
    </i>
    <i r="1">
      <x v="316"/>
      <x v="23"/>
    </i>
    <i r="1">
      <x v="875"/>
      <x v="89"/>
    </i>
    <i r="1">
      <x v="998"/>
      <x v="13"/>
    </i>
    <i r="1">
      <x v="676"/>
      <x v="97"/>
    </i>
    <i r="1">
      <x v="530"/>
      <x v="479"/>
    </i>
    <i r="1">
      <x v="377"/>
      <x v="162"/>
    </i>
    <i r="1">
      <x v="661"/>
      <x v="83"/>
    </i>
    <i r="1">
      <x v="650"/>
      <x v="753"/>
    </i>
    <i r="1">
      <x v="574"/>
      <x v="461"/>
    </i>
    <i r="1">
      <x v="909"/>
      <x v="16"/>
    </i>
    <i r="1">
      <x v="952"/>
      <x v="19"/>
    </i>
    <i>
      <x v="6"/>
      <x v="709"/>
      <x v="536"/>
    </i>
    <i r="1">
      <x v="722"/>
      <x v="625"/>
    </i>
    <i r="1">
      <x v="879"/>
      <x v="779"/>
    </i>
    <i r="1">
      <x v="247"/>
      <x v="187"/>
    </i>
    <i r="1">
      <x v="533"/>
      <x v="424"/>
    </i>
    <i r="1">
      <x v="351"/>
      <x v="758"/>
    </i>
    <i r="1">
      <x v="158"/>
      <x v="548"/>
    </i>
    <i r="1">
      <x v="816"/>
      <x v="333"/>
    </i>
    <i r="1">
      <x v="449"/>
      <x v="547"/>
    </i>
    <i r="1">
      <x v="360"/>
      <x v="548"/>
    </i>
    <i r="1">
      <x v="742"/>
      <x v="630"/>
    </i>
    <i r="1">
      <x v="318"/>
      <x v="713"/>
    </i>
    <i r="1">
      <x v="862"/>
      <x v="622"/>
    </i>
    <i r="1">
      <x v="279"/>
      <x v="163"/>
    </i>
    <i r="1">
      <x v="956"/>
      <x v="56"/>
    </i>
    <i r="1">
      <x v="365"/>
      <x v="56"/>
    </i>
    <i r="1">
      <x v="366"/>
      <x v="631"/>
    </i>
    <i r="1">
      <x v="716"/>
      <x v="443"/>
    </i>
    <i r="1">
      <x v="972"/>
      <x v="546"/>
    </i>
    <i r="1">
      <x v="901"/>
      <x v="573"/>
    </i>
    <i r="1">
      <x v="4"/>
      <x v="187"/>
    </i>
    <i r="1">
      <x v="678"/>
      <x v="538"/>
    </i>
    <i r="1">
      <x v="979"/>
      <x v="537"/>
    </i>
    <i r="1">
      <x v="643"/>
      <x v="359"/>
    </i>
    <i r="1">
      <x v="667"/>
      <x v="538"/>
    </i>
    <i r="1">
      <x v="921"/>
      <x v="622"/>
    </i>
    <i r="1">
      <x v="540"/>
      <x v="422"/>
    </i>
    <i r="1">
      <x v="963"/>
      <x v="548"/>
    </i>
    <i r="1">
      <x v="21"/>
      <x v="537"/>
    </i>
    <i r="1">
      <x v="598"/>
      <x v="66"/>
    </i>
    <i r="1">
      <x v="170"/>
      <x v="547"/>
    </i>
    <i r="1">
      <x v="962"/>
      <x v="546"/>
    </i>
    <i r="1">
      <x v="1046"/>
      <x v="622"/>
    </i>
    <i r="1">
      <x v="1047"/>
      <x v="791"/>
    </i>
    <i r="1">
      <x v="772"/>
      <x v="538"/>
    </i>
    <i r="1">
      <x v="662"/>
      <x v="779"/>
    </i>
    <i r="1">
      <x v="599"/>
      <x v="65"/>
    </i>
    <i r="1">
      <x v="617"/>
      <x v="392"/>
    </i>
    <i r="1">
      <x v="74"/>
      <x v="392"/>
    </i>
    <i r="1">
      <x v="368"/>
      <x v="630"/>
    </i>
    <i r="1">
      <x v="583"/>
      <x v="537"/>
    </i>
    <i r="1">
      <x v="616"/>
      <x v="537"/>
    </i>
    <i r="1">
      <x v="681"/>
      <x v="779"/>
    </i>
    <i r="1">
      <x v="636"/>
      <x v="472"/>
    </i>
    <i r="1">
      <x v="367"/>
      <x v="56"/>
    </i>
    <i r="1">
      <x v="807"/>
      <x v="71"/>
    </i>
    <i r="1">
      <x v="809"/>
      <x v="631"/>
    </i>
    <i r="1">
      <x v="733"/>
      <x v="359"/>
    </i>
    <i r="1">
      <x v="352"/>
      <x v="757"/>
    </i>
    <i r="1">
      <x v="750"/>
      <x v="625"/>
    </i>
    <i r="1">
      <x v="910"/>
      <x v="190"/>
    </i>
    <i r="1">
      <x v="981"/>
      <x v="57"/>
    </i>
    <i r="1">
      <x v="701"/>
      <x v="470"/>
    </i>
    <i r="1">
      <x v="518"/>
      <x v="631"/>
    </i>
    <i r="1">
      <x v="808"/>
      <x v="72"/>
    </i>
    <i r="1">
      <x v="841"/>
      <x v="765"/>
    </i>
    <i r="1">
      <x v="221"/>
      <x v="538"/>
    </i>
    <i r="1">
      <x v="623"/>
      <x v="423"/>
    </i>
    <i r="1">
      <x v="953"/>
      <x v="189"/>
    </i>
    <i r="1">
      <x v="965"/>
      <x v="629"/>
    </i>
    <i>
      <x v="7"/>
      <x v="63"/>
      <x v="26"/>
    </i>
    <i r="1">
      <x v="230"/>
      <x v="151"/>
    </i>
    <i r="1">
      <x v="947"/>
      <x v="551"/>
    </i>
    <i r="1">
      <x v="10"/>
      <x v="612"/>
    </i>
    <i r="1">
      <x v="190"/>
      <x v="471"/>
    </i>
    <i r="1">
      <x v="52"/>
      <x v="276"/>
    </i>
    <i r="1">
      <x v="436"/>
      <x v="67"/>
    </i>
    <i r="1">
      <x v="60"/>
      <x v="85"/>
    </i>
    <i r="1">
      <x v="903"/>
      <x v="27"/>
    </i>
    <i r="1">
      <x v="588"/>
      <x v="483"/>
    </i>
    <i r="1">
      <x v="810"/>
      <x v="787"/>
    </i>
    <i r="1">
      <x v="51"/>
      <x v="308"/>
    </i>
    <i r="1">
      <x v="344"/>
      <x v="774"/>
    </i>
    <i r="1">
      <x v="833"/>
      <x v="439"/>
    </i>
    <i r="1">
      <x v="736"/>
      <x v="695"/>
    </i>
    <i r="1">
      <x v="469"/>
      <x v="192"/>
    </i>
    <i r="1">
      <x v="75"/>
      <x v="26"/>
    </i>
    <i r="1">
      <x v="121"/>
      <x v="184"/>
    </i>
    <i r="1">
      <x v="14"/>
      <x v="511"/>
    </i>
    <i r="1">
      <x v="135"/>
      <x v="614"/>
    </i>
    <i r="1">
      <x v="42"/>
      <x v="774"/>
    </i>
    <i r="1">
      <x v="409"/>
      <x v="353"/>
    </i>
    <i r="1">
      <x v="832"/>
      <x v="438"/>
    </i>
    <i r="1">
      <x v="151"/>
      <x v="153"/>
    </i>
    <i r="1">
      <x v="154"/>
      <x v="441"/>
    </i>
    <i r="1">
      <x v="948"/>
      <x v="104"/>
    </i>
    <i r="1">
      <x v="515"/>
      <x v="596"/>
    </i>
    <i r="1">
      <x v="587"/>
      <x v="26"/>
    </i>
    <i r="1">
      <x v="922"/>
      <x v="26"/>
    </i>
    <i r="1">
      <x v="372"/>
      <x v="193"/>
    </i>
    <i r="1">
      <x v="150"/>
      <x v="613"/>
    </i>
    <i r="1">
      <x v="653"/>
      <x v="787"/>
    </i>
    <i r="1">
      <x v="536"/>
      <x v="708"/>
    </i>
    <i r="1">
      <x v="59"/>
      <x v="614"/>
    </i>
    <i r="1">
      <x v="923"/>
      <x v="613"/>
    </i>
    <i r="1">
      <x v="746"/>
      <x v="487"/>
    </i>
    <i r="1">
      <x v="76"/>
      <x v="27"/>
    </i>
    <i r="1">
      <x v="323"/>
      <x v="153"/>
    </i>
    <i r="1">
      <x v="376"/>
      <x v="511"/>
    </i>
    <i r="1">
      <x v="183"/>
      <x v="192"/>
    </i>
    <i r="1">
      <x v="155"/>
      <x v="590"/>
    </i>
    <i r="1">
      <x v="800"/>
      <x v="775"/>
    </i>
    <i r="1">
      <x v="543"/>
      <x v="84"/>
    </i>
    <i r="1">
      <x v="917"/>
      <x v="614"/>
    </i>
    <i r="1">
      <x v="560"/>
      <x v="484"/>
    </i>
    <i r="1">
      <x v="791"/>
      <x v="609"/>
    </i>
    <i r="1">
      <x v="229"/>
      <x v="154"/>
    </i>
    <i r="1">
      <x v="8"/>
      <x v="10"/>
    </i>
    <i r="1">
      <x v="615"/>
      <x v="85"/>
    </i>
    <i r="1">
      <x v="905"/>
      <x v="444"/>
    </i>
    <i r="1">
      <x v="233"/>
      <x v="192"/>
    </i>
    <i r="1">
      <x v="159"/>
      <x v="153"/>
    </i>
    <i r="1">
      <x v="93"/>
      <x v="28"/>
    </i>
    <i r="1">
      <x v="152"/>
      <x v="11"/>
    </i>
    <i r="1">
      <x v="532"/>
      <x v="463"/>
    </i>
    <i r="1">
      <x v="949"/>
      <x v="372"/>
    </i>
    <i r="1">
      <x v="934"/>
      <x v="161"/>
    </i>
    <i r="1">
      <x v="446"/>
      <x v="610"/>
    </i>
    <i r="1">
      <x v="41"/>
      <x v="775"/>
    </i>
    <i r="1">
      <x v="142"/>
      <x v="610"/>
    </i>
    <i r="1">
      <x v="140"/>
      <x v="192"/>
    </i>
    <i r="1">
      <x v="969"/>
      <x v="153"/>
    </i>
    <i r="1">
      <x v="208"/>
      <x v="468"/>
    </i>
    <i r="1">
      <x v="853"/>
      <x v="775"/>
    </i>
    <i r="1">
      <x v="876"/>
      <x v="440"/>
    </i>
    <i r="1">
      <x v="916"/>
      <x v="475"/>
    </i>
    <i r="1">
      <x v="375"/>
      <x v="10"/>
    </i>
    <i>
      <x v="8"/>
      <x v="165"/>
      <x v="562"/>
    </i>
    <i r="1">
      <x v="1014"/>
      <x v="543"/>
    </i>
    <i r="1">
      <x v="507"/>
      <x v="406"/>
    </i>
    <i r="1">
      <x v="820"/>
      <x v="404"/>
    </i>
    <i r="1">
      <x v="773"/>
      <x v="555"/>
    </i>
    <i r="1">
      <x v="743"/>
      <x v="289"/>
    </i>
    <i r="1">
      <x v="455"/>
      <x v="282"/>
    </i>
    <i r="1">
      <x v="819"/>
      <x v="402"/>
    </i>
    <i r="1">
      <x v="298"/>
      <x v="110"/>
    </i>
    <i r="1">
      <x v="394"/>
      <x v="176"/>
    </i>
    <i r="1">
      <x v="645"/>
      <x v="640"/>
    </i>
    <i r="1">
      <x v="605"/>
      <x v="119"/>
    </i>
    <i r="1">
      <x v="824"/>
      <x v="409"/>
    </i>
    <i r="1">
      <x v="204"/>
      <x v="2"/>
    </i>
    <i r="1">
      <x v="161"/>
      <x v="331"/>
    </i>
    <i r="1">
      <x v="712"/>
      <x v="515"/>
    </i>
    <i r="1">
      <x v="1025"/>
      <x v="370"/>
    </i>
    <i r="1">
      <x v="166"/>
      <x v="558"/>
    </i>
    <i r="1">
      <x v="1013"/>
      <x v="482"/>
    </i>
    <i r="1">
      <x v="201"/>
      <x v="152"/>
    </i>
    <i r="1">
      <x v="647"/>
      <x v="748"/>
    </i>
    <i r="1">
      <x v="815"/>
      <x v="696"/>
    </i>
    <i r="1">
      <x v="508"/>
      <x v="407"/>
    </i>
    <i r="1">
      <x v="607"/>
      <x v="693"/>
    </i>
    <i r="1">
      <x v="505"/>
      <x v="410"/>
    </i>
    <i r="1">
      <x v="930"/>
      <x v="544"/>
    </i>
    <i r="1">
      <x v="255"/>
      <x v="474"/>
    </i>
    <i r="1">
      <x v="597"/>
      <x v="466"/>
    </i>
    <i r="1">
      <x v="328"/>
      <x v="702"/>
    </i>
    <i r="1">
      <x v="658"/>
      <x v="621"/>
    </i>
    <i r="1">
      <x v="396"/>
      <x v="382"/>
    </i>
    <i r="1">
      <x v="185"/>
      <x v="173"/>
    </i>
    <i r="1">
      <x v="401"/>
      <x v="289"/>
    </i>
    <i r="1">
      <x v="131"/>
      <x v="50"/>
    </i>
    <i r="1">
      <x v="414"/>
      <x v="558"/>
    </i>
    <i r="1">
      <x v="157"/>
      <x v="522"/>
    </i>
    <i r="1">
      <x v="416"/>
      <x v="388"/>
    </i>
    <i r="1">
      <x v="614"/>
      <x v="135"/>
    </i>
    <i r="1">
      <x v="127"/>
      <x v="777"/>
    </i>
    <i r="1">
      <x v="30"/>
      <x v="50"/>
    </i>
    <i r="1">
      <x v="458"/>
      <x v="453"/>
    </i>
    <i r="1">
      <x v="970"/>
      <x v="593"/>
    </i>
    <i r="1">
      <x v="472"/>
      <x v="762"/>
    </i>
    <i r="1">
      <x v="484"/>
      <x v="388"/>
    </i>
    <i r="1">
      <x v="608"/>
      <x v="400"/>
    </i>
    <i r="1">
      <x v="831"/>
      <x v="369"/>
    </i>
    <i r="1">
      <x v="978"/>
      <x v="750"/>
    </i>
    <i r="1">
      <x v="691"/>
      <x v="361"/>
    </i>
    <i r="1">
      <x v="471"/>
      <x v="778"/>
    </i>
    <i r="1">
      <x v="327"/>
      <x v="173"/>
    </i>
    <i r="1">
      <x v="395"/>
      <x v="370"/>
    </i>
    <i r="1">
      <x v="420"/>
      <x v="354"/>
    </i>
    <i r="1">
      <x v="206"/>
      <x v="465"/>
    </i>
    <i r="1">
      <x v="697"/>
      <x v="369"/>
    </i>
    <i r="1">
      <x v="506"/>
      <x v="408"/>
    </i>
    <i r="1">
      <x v="738"/>
      <x v="394"/>
    </i>
    <i r="1">
      <x v="535"/>
      <x v="289"/>
    </i>
    <i r="1">
      <x v="814"/>
      <x v="398"/>
    </i>
    <i r="1">
      <x v="28"/>
      <x v="563"/>
    </i>
    <i r="1">
      <x v="927"/>
      <x v="256"/>
    </i>
    <i r="1">
      <x v="566"/>
      <x v="627"/>
    </i>
    <i r="1">
      <x v="410"/>
      <x v="386"/>
    </i>
    <i r="1">
      <x v="380"/>
      <x v="405"/>
    </i>
    <i r="1">
      <x v="888"/>
      <x v="360"/>
    </i>
    <i r="1">
      <x v="172"/>
      <x v="562"/>
    </i>
    <i r="1">
      <x v="794"/>
      <x v="80"/>
    </i>
    <i r="1">
      <x v="413"/>
      <x v="152"/>
    </i>
    <i r="1">
      <x v="840"/>
      <x v="702"/>
    </i>
    <i r="1">
      <x v="160"/>
      <x v="701"/>
    </i>
    <i r="1">
      <x v="954"/>
      <x v="208"/>
    </i>
    <i r="1">
      <x v="87"/>
      <x v="409"/>
    </i>
    <i r="1">
      <x v="31"/>
      <x v="474"/>
    </i>
    <i r="1">
      <x v="689"/>
      <x v="504"/>
    </i>
    <i r="1">
      <x v="177"/>
      <x v="554"/>
    </i>
    <i r="1">
      <x v="551"/>
      <x v="366"/>
    </i>
    <i r="1">
      <x v="873"/>
      <x v="691"/>
    </i>
    <i r="1">
      <x v="556"/>
      <x v="643"/>
    </i>
    <i r="1">
      <x v="114"/>
      <x v="474"/>
    </i>
    <i r="1">
      <x v="705"/>
      <x v="213"/>
    </i>
    <i r="1">
      <x v="613"/>
      <x v="615"/>
    </i>
    <i r="1">
      <x v="721"/>
      <x v="518"/>
    </i>
    <i r="1">
      <x v="405"/>
      <x v="777"/>
    </i>
    <i r="1">
      <x v="501"/>
      <x v="404"/>
    </i>
    <i r="1">
      <x v="818"/>
      <x v="399"/>
    </i>
    <i r="1">
      <x v="467"/>
      <x v="711"/>
    </i>
    <i r="1">
      <x v="823"/>
      <x v="408"/>
    </i>
    <i r="1">
      <x v="727"/>
      <x v="387"/>
    </i>
    <i r="1">
      <x v="406"/>
      <x v="778"/>
    </i>
    <i r="1">
      <x v="730"/>
      <x v="389"/>
    </i>
    <i r="1">
      <x v="866"/>
      <x v="553"/>
    </i>
    <i r="1">
      <x v="77"/>
      <x v="122"/>
    </i>
    <i r="1">
      <x v="884"/>
      <x v="373"/>
    </i>
    <i r="1">
      <x v="740"/>
      <x v="623"/>
    </i>
    <i r="1">
      <x v="918"/>
      <x v="281"/>
    </i>
    <i r="1">
      <x v="164"/>
      <x v="152"/>
    </i>
    <i r="1">
      <x v="32"/>
      <x v="503"/>
    </i>
    <i r="1">
      <x v="753"/>
      <x v="256"/>
    </i>
    <i r="1">
      <x v="205"/>
      <x v="119"/>
    </i>
    <i r="1">
      <x v="568"/>
      <x v="640"/>
    </i>
    <i r="1">
      <x v="775"/>
      <x v="778"/>
    </i>
    <i r="1">
      <x v="724"/>
      <x v="82"/>
    </i>
    <i r="1">
      <x v="726"/>
      <x v="379"/>
    </i>
    <i r="1">
      <x v="202"/>
      <x v="364"/>
    </i>
    <i r="1">
      <x v="984"/>
      <x v="705"/>
    </i>
    <i r="1">
      <x v="423"/>
      <x v="681"/>
    </i>
    <i r="1">
      <x v="504"/>
      <x v="421"/>
    </i>
    <i r="1">
      <x v="731"/>
      <x v="745"/>
    </i>
    <i r="1">
      <x v="937"/>
      <x v="40"/>
    </i>
    <i r="1">
      <x v="459"/>
      <x v="170"/>
    </i>
    <i r="1">
      <x v="1015"/>
      <x v="562"/>
    </i>
    <i r="1">
      <x v="590"/>
      <x v="203"/>
    </i>
    <i r="1">
      <x v="374"/>
      <x v="513"/>
    </i>
    <i r="1">
      <x v="276"/>
      <x v="527"/>
    </i>
    <i r="1">
      <x v="708"/>
      <x v="416"/>
    </i>
    <i r="1">
      <x v="602"/>
      <x v="464"/>
    </i>
    <i r="1">
      <x v="430"/>
      <x v="385"/>
    </i>
    <i r="1">
      <x v="470"/>
      <x v="777"/>
    </i>
    <i r="1">
      <x v="437"/>
      <x v="354"/>
    </i>
    <i r="1">
      <x v="1028"/>
      <x v="620"/>
    </i>
    <i r="1">
      <x v="404"/>
      <x v="503"/>
    </i>
    <i r="1">
      <x v="387"/>
      <x v="767"/>
    </i>
    <i r="1">
      <x v="400"/>
      <x v="386"/>
    </i>
    <i r="1">
      <x v="252"/>
      <x v="381"/>
    </i>
    <i r="1">
      <x v="885"/>
      <x v="473"/>
    </i>
    <i r="1">
      <x v="612"/>
      <x v="256"/>
    </i>
    <i r="1">
      <x v="1038"/>
      <x v="482"/>
    </i>
    <i r="1">
      <x v="483"/>
      <x v="173"/>
    </i>
    <i r="1">
      <x v="162"/>
      <x v="560"/>
    </i>
    <i r="1">
      <x v="171"/>
      <x v="504"/>
    </i>
    <i r="1">
      <x v="425"/>
      <x v="777"/>
    </i>
    <i r="1">
      <x v="253"/>
      <x v="456"/>
    </i>
    <i r="1">
      <x v="725"/>
      <x v="152"/>
    </i>
    <i r="1">
      <x v="822"/>
      <x v="406"/>
    </i>
    <i r="1">
      <x v="1004"/>
      <x v="394"/>
    </i>
    <i r="1">
      <x v="231"/>
      <x v="415"/>
    </i>
    <i r="1">
      <x v="200"/>
      <x v="389"/>
    </i>
    <i r="1">
      <x v="29"/>
      <x v="558"/>
    </i>
    <i r="1">
      <x v="403"/>
      <x v="50"/>
    </i>
    <i r="1">
      <x v="652"/>
      <x v="642"/>
    </i>
    <i r="1">
      <x v="657"/>
      <x v="532"/>
    </i>
    <i r="1">
      <x v="606"/>
      <x v="780"/>
    </i>
    <i r="1">
      <x v="562"/>
      <x v="393"/>
    </i>
    <i r="1">
      <x v="654"/>
      <x v="763"/>
    </i>
    <i r="1">
      <x v="555"/>
      <x v="640"/>
    </i>
    <i r="1">
      <x v="977"/>
      <x v="289"/>
    </i>
    <i r="1">
      <x v="734"/>
      <x v="585"/>
    </i>
    <i r="1">
      <x v="1040"/>
      <x v="235"/>
    </i>
    <i r="1">
      <x v="173"/>
      <x v="558"/>
    </i>
    <i r="1">
      <x v="911"/>
      <x v="776"/>
    </i>
    <i r="1">
      <x v="569"/>
      <x v="397"/>
    </i>
    <i r="1">
      <x v="710"/>
      <x v="586"/>
    </i>
    <i r="1">
      <x v="758"/>
      <x v="519"/>
    </i>
    <i r="1">
      <x v="1035"/>
      <x v="376"/>
    </i>
    <i r="1">
      <x v="236"/>
      <x v="504"/>
    </i>
    <i r="1">
      <x v="502"/>
      <x v="402"/>
    </i>
    <i r="1">
      <x v="251"/>
      <x v="391"/>
    </i>
    <i r="1">
      <x v="1054"/>
      <x v="702"/>
    </i>
    <i r="1">
      <x v="603"/>
      <x v="692"/>
    </i>
    <i r="1">
      <x v="696"/>
      <x v="365"/>
    </i>
    <i r="1">
      <x v="175"/>
      <x v="80"/>
    </i>
    <i r="1">
      <x v="424"/>
      <x v="682"/>
    </i>
    <i r="1">
      <x v="821"/>
      <x v="405"/>
    </i>
    <i r="1">
      <x v="554"/>
      <x v="391"/>
    </i>
    <i r="1">
      <x v="126"/>
      <x v="381"/>
    </i>
    <i r="1">
      <x v="1034"/>
      <x v="375"/>
    </i>
    <i r="1">
      <x v="178"/>
      <x v="685"/>
    </i>
    <i r="1">
      <x v="1037"/>
      <x v="412"/>
    </i>
    <i r="1">
      <x v="163"/>
      <x v="391"/>
    </i>
    <i r="1">
      <x v="326"/>
      <x v="391"/>
    </i>
    <i r="1">
      <x v="134"/>
      <x v="512"/>
    </i>
    <i r="1">
      <x v="1033"/>
      <x v="374"/>
    </i>
    <i r="1">
      <x v="723"/>
      <x v="81"/>
    </i>
    <i r="1">
      <x v="415"/>
      <x v="167"/>
    </i>
    <i r="1">
      <x v="341"/>
      <x v="213"/>
    </i>
    <i r="1">
      <x v="426"/>
      <x v="778"/>
    </i>
    <i r="1">
      <x v="567"/>
      <x v="628"/>
    </i>
    <i r="1">
      <x v="898"/>
      <x v="99"/>
    </i>
    <i r="1">
      <x v="940"/>
      <x v="516"/>
    </i>
    <i r="1">
      <x v="143"/>
      <x v="417"/>
    </i>
    <i r="1">
      <x v="422"/>
      <x v="680"/>
    </i>
    <i r="1">
      <x v="129"/>
      <x v="384"/>
    </i>
    <i r="1">
      <x v="128"/>
      <x v="778"/>
    </i>
    <i r="1">
      <x v="1031"/>
      <x v="354"/>
    </i>
    <i r="1">
      <x v="571"/>
      <x v="381"/>
    </i>
    <i r="1">
      <x v="596"/>
      <x v="384"/>
    </i>
    <i r="1">
      <x v="729"/>
      <x v="289"/>
    </i>
    <i r="1">
      <x v="777"/>
      <x v="768"/>
    </i>
    <i r="1">
      <x v="604"/>
      <x v="632"/>
    </i>
    <i r="1">
      <x v="1051"/>
      <x v="170"/>
    </i>
    <i r="1">
      <x v="728"/>
      <x v="701"/>
    </i>
    <i r="1">
      <x v="174"/>
      <x v="474"/>
    </i>
    <i r="1">
      <x v="503"/>
      <x v="403"/>
    </i>
    <i r="1">
      <x v="790"/>
      <x v="512"/>
    </i>
    <i r="1">
      <x v="477"/>
      <x v="170"/>
    </i>
    <i r="1">
      <x v="254"/>
      <x v="562"/>
    </i>
    <i r="1">
      <x v="561"/>
      <x v="393"/>
    </i>
    <i r="1">
      <x v="983"/>
      <x v="394"/>
    </i>
    <i r="1">
      <x v="565"/>
      <x v="556"/>
    </i>
    <i r="1">
      <x v="563"/>
      <x v="557"/>
    </i>
    <i r="1">
      <x v="176"/>
      <x v="686"/>
    </i>
    <i r="1">
      <x v="130"/>
      <x v="388"/>
    </i>
    <i r="1">
      <x v="850"/>
      <x v="777"/>
    </i>
    <i r="1">
      <x v="943"/>
      <x v="1"/>
    </i>
    <i r="1">
      <x v="858"/>
      <x v="700"/>
    </i>
    <i>
      <x v="9"/>
      <x v="904"/>
      <x v="185"/>
    </i>
    <i r="1">
      <x v="105"/>
      <x v="94"/>
    </i>
    <i r="1">
      <x v="827"/>
      <x v="715"/>
    </i>
    <i r="1">
      <x v="94"/>
      <x v="95"/>
    </i>
    <i r="1">
      <x v="388"/>
      <x v="111"/>
    </i>
    <i r="1">
      <x v="107"/>
      <x v="91"/>
    </i>
    <i r="1">
      <x v="516"/>
      <x v="91"/>
    </i>
    <i r="1">
      <x v="57"/>
      <x v="116"/>
    </i>
    <i r="1">
      <x v="397"/>
      <x v="111"/>
    </i>
    <i r="1">
      <x v="266"/>
      <x v="116"/>
    </i>
    <i r="1">
      <x v="971"/>
      <x v="526"/>
    </i>
    <i r="1">
      <x v="848"/>
      <x v="528"/>
    </i>
    <i r="1">
      <x v="1032"/>
      <x v="116"/>
    </i>
    <i r="1">
      <x v="293"/>
      <x v="529"/>
    </i>
    <i r="1">
      <x v="475"/>
      <x v="92"/>
    </i>
    <i r="1">
      <x v="294"/>
      <x v="526"/>
    </i>
    <i r="1">
      <x v="1023"/>
      <x v="149"/>
    </i>
    <i r="1">
      <x v="97"/>
      <x v="164"/>
    </i>
    <i r="1">
      <x v="115"/>
      <x v="526"/>
    </i>
    <i r="1">
      <x v="156"/>
      <x v="528"/>
    </i>
    <i r="1">
      <x v="106"/>
      <x v="92"/>
    </i>
    <i r="1">
      <x v="244"/>
      <x v="111"/>
    </i>
    <i r="1">
      <x v="389"/>
      <x v="115"/>
    </i>
    <i r="1">
      <x v="72"/>
      <x v="116"/>
    </i>
    <i r="1">
      <x v="15"/>
      <x v="500"/>
    </i>
    <i r="1">
      <x v="55"/>
      <x v="186"/>
    </i>
    <i r="1">
      <x v="834"/>
      <x v="524"/>
    </i>
    <i r="1">
      <x v="348"/>
      <x v="114"/>
    </i>
    <i r="1">
      <x v="108"/>
      <x v="90"/>
    </i>
    <i r="1">
      <x v="369"/>
      <x v="525"/>
    </i>
    <i r="1">
      <x v="711"/>
      <x v="764"/>
    </i>
    <i r="1">
      <x v="56"/>
      <x v="185"/>
    </i>
    <i r="1">
      <x v="39"/>
      <x v="111"/>
    </i>
    <i r="1">
      <x v="13"/>
      <x v="116"/>
    </i>
    <i r="1">
      <x v="408"/>
      <x v="115"/>
    </i>
    <i r="1">
      <x v="197"/>
      <x v="165"/>
    </i>
    <i r="1">
      <x v="1017"/>
      <x v="525"/>
    </i>
    <i r="1">
      <x v="196"/>
      <x v="166"/>
    </i>
    <i r="1">
      <x v="487"/>
      <x v="112"/>
    </i>
    <i r="1">
      <x v="609"/>
      <x v="164"/>
    </i>
    <i r="1">
      <x v="1022"/>
      <x v="525"/>
    </i>
    <i r="1">
      <x v="450"/>
      <x v="90"/>
    </i>
    <i r="1">
      <x v="488"/>
      <x v="112"/>
    </i>
    <i r="1">
      <x v="242"/>
      <x v="93"/>
    </i>
    <i r="1">
      <x v="12"/>
      <x v="94"/>
    </i>
    <i r="1">
      <x v="38"/>
      <x v="113"/>
    </i>
    <i r="1">
      <x v="748"/>
      <x v="150"/>
    </i>
    <i r="1">
      <x v="53"/>
      <x v="96"/>
    </i>
    <i r="1">
      <x v="945"/>
      <x v="617"/>
    </i>
    <i>
      <x v="10"/>
      <x v="480"/>
      <x v="53"/>
    </i>
    <i r="1">
      <x v="656"/>
      <x v="523"/>
    </i>
    <i r="1">
      <x v="322"/>
      <x v="488"/>
    </i>
    <i r="1">
      <x v="1027"/>
      <x v="54"/>
    </i>
    <i r="1">
      <x v="895"/>
      <x v="633"/>
    </i>
    <i r="1">
      <x v="564"/>
      <x v="521"/>
    </i>
    <i r="1">
      <x v="243"/>
      <x v="599"/>
    </i>
    <i r="1">
      <x v="996"/>
      <x v="598"/>
    </i>
    <i r="1">
      <x v="288"/>
      <x v="107"/>
    </i>
    <i r="1">
      <x v="118"/>
      <x v="446"/>
    </i>
    <i r="1">
      <x v="399"/>
      <x v="601"/>
    </i>
    <i r="1">
      <x v="1041"/>
      <x v="703"/>
    </i>
    <i r="1">
      <x v="120"/>
      <x v="597"/>
    </i>
    <i r="1">
      <x v="1050"/>
      <x v="792"/>
    </i>
    <i r="1">
      <x v="182"/>
      <x v="413"/>
    </i>
    <i r="1">
      <x v="49"/>
      <x v="490"/>
    </i>
    <i r="1">
      <x v="448"/>
      <x v="637"/>
    </i>
    <i r="1">
      <x v="17"/>
      <x v="106"/>
    </i>
    <i r="1">
      <x v="268"/>
      <x v="499"/>
    </i>
    <i r="1">
      <x v="637"/>
      <x v="755"/>
    </i>
    <i r="1">
      <x v="1053"/>
      <x v="793"/>
    </i>
    <i r="1">
      <x v="1"/>
      <x v="445"/>
    </i>
    <i r="1">
      <x v="383"/>
      <x v="478"/>
    </i>
    <i r="1">
      <x v="764"/>
      <x v="634"/>
    </i>
    <i r="1">
      <x v="119"/>
      <x v="601"/>
    </i>
    <i r="1">
      <x v="71"/>
      <x v="133"/>
    </i>
    <i r="1">
      <x v="47"/>
      <x v="134"/>
    </i>
    <i r="1">
      <x v="1056"/>
      <x v="795"/>
    </i>
    <i r="1">
      <x v="384"/>
      <x v="477"/>
    </i>
    <i r="1">
      <x v="778"/>
      <x v="520"/>
    </i>
    <i r="1">
      <x v="421"/>
      <x v="636"/>
    </i>
    <i r="1">
      <x v="48"/>
      <x v="492"/>
    </i>
    <i r="1">
      <x v="187"/>
      <x v="597"/>
    </i>
    <i r="1">
      <x v="198"/>
      <x v="332"/>
    </i>
    <i r="1">
      <x v="378"/>
      <x v="600"/>
    </i>
    <i r="1">
      <x v="295"/>
      <x v="744"/>
    </i>
    <i r="1">
      <x v="439"/>
      <x v="597"/>
    </i>
    <i r="1">
      <x v="50"/>
      <x v="132"/>
    </i>
    <i r="1">
      <x v="765"/>
      <x v="514"/>
    </i>
    <i r="1">
      <x v="739"/>
      <x v="517"/>
    </i>
    <i r="1">
      <x v="70"/>
      <x v="491"/>
    </i>
    <i r="1">
      <x v="317"/>
      <x v="592"/>
    </i>
    <i r="1">
      <x v="803"/>
      <x v="601"/>
    </i>
    <i r="1">
      <x v="363"/>
      <x v="499"/>
    </i>
    <i r="1">
      <x v="881"/>
      <x v="498"/>
    </i>
    <i r="1">
      <x v="250"/>
      <x v="600"/>
    </i>
    <i r="1">
      <x v="741"/>
      <x v="635"/>
    </i>
    <i r="1">
      <x v="796"/>
      <x v="447"/>
    </i>
    <i r="1">
      <x v="655"/>
      <x v="131"/>
    </i>
    <i r="1">
      <x v="211"/>
      <x v="489"/>
    </i>
    <i>
      <x v="11"/>
      <x v="899"/>
      <x v="666"/>
    </i>
    <i r="1">
      <x v="805"/>
      <x v="425"/>
    </i>
    <i r="1">
      <x v="347"/>
      <x v="559"/>
    </i>
    <i r="1">
      <x v="867"/>
      <x v="602"/>
    </i>
    <i r="1">
      <x v="491"/>
      <x v="33"/>
    </i>
    <i r="1">
      <x v="1045"/>
      <x v="357"/>
    </i>
    <i r="1">
      <x v="359"/>
      <x v="761"/>
    </i>
    <i r="1">
      <x v="864"/>
      <x v="191"/>
    </i>
    <i r="1">
      <x v="193"/>
      <x v="670"/>
    </i>
    <i r="1">
      <x v="1026"/>
      <x v="330"/>
    </i>
    <i r="1">
      <x v="787"/>
      <x v="356"/>
    </i>
    <i r="1">
      <x v="169"/>
      <x v="34"/>
    </i>
    <i r="1">
      <x v="335"/>
      <x v="683"/>
    </i>
    <i r="1">
      <x v="798"/>
      <x v="31"/>
    </i>
    <i r="1">
      <x v="89"/>
      <x v="674"/>
    </i>
    <i r="1">
      <x v="869"/>
      <x v="605"/>
    </i>
    <i r="1">
      <x v="117"/>
      <x v="138"/>
    </i>
    <i r="1">
      <x v="222"/>
      <x v="667"/>
    </i>
    <i r="1">
      <x v="846"/>
      <x v="30"/>
    </i>
    <i r="1">
      <x v="402"/>
      <x v="505"/>
    </i>
    <i r="1">
      <x v="494"/>
      <x v="35"/>
    </i>
    <i r="1">
      <x v="868"/>
      <x v="604"/>
    </i>
    <i r="1">
      <x v="806"/>
      <x v="673"/>
    </i>
    <i r="1">
      <x v="209"/>
      <x v="145"/>
    </i>
    <i r="1">
      <x v="256"/>
      <x v="451"/>
    </i>
    <i r="1">
      <x v="770"/>
      <x v="356"/>
    </i>
    <i r="1">
      <x v="82"/>
      <x v="455"/>
    </i>
    <i r="1">
      <x v="277"/>
      <x v="669"/>
    </i>
    <i r="1">
      <x v="964"/>
      <x v="462"/>
    </i>
    <i r="1">
      <x v="2"/>
      <x v="120"/>
    </i>
    <i r="1">
      <x v="1007"/>
      <x v="414"/>
    </i>
    <i r="1">
      <x v="744"/>
      <x v="105"/>
    </i>
    <i r="1">
      <x v="761"/>
      <x v="751"/>
    </i>
    <i r="1">
      <x v="582"/>
      <x v="7"/>
    </i>
    <i r="1">
      <x v="644"/>
      <x v="594"/>
    </i>
    <i r="1">
      <x v="370"/>
      <x v="698"/>
    </i>
    <i r="1">
      <x v="26"/>
      <x v="121"/>
    </i>
    <i r="1">
      <x v="882"/>
      <x v="367"/>
    </i>
    <i r="1">
      <x v="649"/>
      <x v="666"/>
    </i>
    <i r="1">
      <x v="844"/>
      <x v="773"/>
    </i>
    <i r="1">
      <x v="703"/>
      <x v="749"/>
    </i>
    <i r="1">
      <x v="371"/>
      <x v="684"/>
    </i>
    <i r="1">
      <x v="756"/>
      <x v="455"/>
    </i>
    <i r="1">
      <x v="144"/>
      <x v="668"/>
    </i>
    <i r="1">
      <x v="199"/>
      <x v="125"/>
    </i>
    <i r="1">
      <x v="357"/>
      <x v="607"/>
    </i>
    <i r="1">
      <x v="973"/>
      <x v="117"/>
    </i>
    <i r="1">
      <x v="427"/>
      <x v="676"/>
    </i>
    <i r="1">
      <x v="695"/>
      <x v="9"/>
    </i>
    <i r="1">
      <x v="786"/>
      <x v="29"/>
    </i>
    <i r="1">
      <x v="482"/>
      <x v="381"/>
    </i>
    <i r="1">
      <x v="356"/>
      <x v="604"/>
    </i>
    <i r="1">
      <x v="694"/>
      <x v="8"/>
    </i>
    <i r="1">
      <x v="788"/>
      <x v="772"/>
    </i>
    <i r="1">
      <x v="407"/>
      <x v="603"/>
    </i>
    <i r="1">
      <x v="797"/>
      <x v="103"/>
    </i>
    <i r="1">
      <x v="871"/>
      <x v="672"/>
    </i>
    <i r="1">
      <x v="686"/>
      <x v="368"/>
    </i>
    <i r="1">
      <x v="218"/>
      <x v="32"/>
    </i>
    <i r="1">
      <x v="704"/>
      <x v="665"/>
    </i>
    <i r="1">
      <x v="763"/>
      <x v="773"/>
    </i>
    <i r="1">
      <x v="847"/>
      <x v="31"/>
    </i>
    <i r="1">
      <x v="215"/>
      <x v="675"/>
    </i>
    <i r="1">
      <x v="124"/>
      <x v="123"/>
    </i>
    <i r="1">
      <x v="1055"/>
      <x v="794"/>
    </i>
    <i r="1">
      <x v="559"/>
      <x v="108"/>
    </i>
    <i r="1">
      <x v="755"/>
      <x v="357"/>
    </i>
    <i r="1">
      <x v="950"/>
      <x v="124"/>
    </i>
    <i r="1">
      <x v="24"/>
      <x v="671"/>
    </i>
    <i r="1">
      <x v="358"/>
      <x v="332"/>
    </i>
    <i r="1">
      <x v="265"/>
      <x v="123"/>
    </i>
    <i r="1">
      <x v="592"/>
      <x v="606"/>
    </i>
    <i r="1">
      <x v="3"/>
      <x v="145"/>
    </i>
    <i r="1">
      <x v="870"/>
      <x v="607"/>
    </i>
    <i>
      <x v="12"/>
      <x v="62"/>
      <x v="347"/>
    </i>
    <i r="1">
      <x v="1042"/>
      <x v="789"/>
    </i>
    <i r="1">
      <x v="767"/>
      <x v="198"/>
    </i>
    <i r="1">
      <x v="1020"/>
      <x v="336"/>
    </i>
    <i r="1">
      <x v="312"/>
      <x v="343"/>
    </i>
    <i r="1">
      <x v="220"/>
      <x v="428"/>
    </i>
    <i r="1">
      <x v="745"/>
      <x v="196"/>
    </i>
    <i r="1">
      <x v="278"/>
      <x v="431"/>
    </i>
    <i r="1">
      <x v="843"/>
      <x v="139"/>
    </i>
    <i r="1">
      <x v="311"/>
      <x v="197"/>
    </i>
    <i r="1">
      <x v="444"/>
      <x v="197"/>
    </i>
    <i r="1">
      <x v="101"/>
      <x v="55"/>
    </i>
    <i r="1">
      <x v="1018"/>
      <x v="177"/>
    </i>
    <i r="1">
      <x v="1021"/>
      <x v="338"/>
    </i>
    <i r="1">
      <x v="330"/>
      <x v="508"/>
    </i>
    <i r="1">
      <x v="289"/>
      <x v="178"/>
    </i>
    <i r="1">
      <x v="44"/>
      <x v="343"/>
    </i>
    <i r="1">
      <x v="915"/>
      <x v="177"/>
    </i>
    <i r="1">
      <x v="40"/>
      <x v="432"/>
    </i>
    <i r="1">
      <x v="104"/>
      <x v="339"/>
    </i>
    <i r="1">
      <x v="331"/>
      <x v="509"/>
    </i>
    <i r="1">
      <x v="65"/>
      <x v="177"/>
    </i>
    <i r="1">
      <x v="812"/>
      <x v="128"/>
    </i>
    <i r="1">
      <x v="762"/>
      <x v="334"/>
    </i>
    <i r="1">
      <x v="851"/>
      <x v="181"/>
    </i>
    <i r="1">
      <x v="313"/>
      <x v="340"/>
    </i>
    <i r="1">
      <x v="757"/>
      <x v="506"/>
    </i>
    <i r="1">
      <x v="783"/>
      <x v="335"/>
    </i>
    <i r="1">
      <x v="749"/>
      <x v="346"/>
    </i>
    <i r="1">
      <x v="688"/>
      <x v="437"/>
    </i>
    <i r="1">
      <x v="907"/>
      <x v="129"/>
    </i>
    <i r="1">
      <x v="771"/>
      <x v="509"/>
    </i>
    <i r="1">
      <x v="942"/>
      <x v="533"/>
    </i>
    <i r="1">
      <x v="103"/>
      <x v="342"/>
    </i>
    <i r="1">
      <x v="61"/>
      <x v="344"/>
    </i>
    <i r="1">
      <x v="932"/>
      <x v="139"/>
    </i>
    <i r="1">
      <x v="941"/>
      <x v="209"/>
    </i>
    <i r="1">
      <x v="682"/>
      <x v="509"/>
    </i>
    <i r="1">
      <x v="589"/>
      <x v="432"/>
    </i>
    <i r="1">
      <x v="435"/>
      <x v="428"/>
    </i>
    <i r="1">
      <x v="219"/>
      <x v="177"/>
    </i>
    <i r="1">
      <x v="186"/>
      <x v="428"/>
    </i>
    <i r="1">
      <x v="828"/>
      <x v="341"/>
    </i>
    <i r="1">
      <x v="680"/>
      <x v="433"/>
    </i>
    <i r="1">
      <x v="43"/>
      <x v="337"/>
    </i>
    <i r="1">
      <x v="946"/>
      <x v="435"/>
    </i>
    <i r="1">
      <x v="138"/>
      <x v="438"/>
    </i>
    <i r="1">
      <x v="500"/>
      <x v="434"/>
    </i>
    <i r="1">
      <x v="139"/>
      <x v="431"/>
    </i>
    <i r="1">
      <x v="793"/>
      <x v="431"/>
    </i>
    <i r="1">
      <x v="345"/>
      <x v="178"/>
    </i>
    <i r="1">
      <x v="393"/>
      <x v="180"/>
    </i>
    <i r="1">
      <x v="747"/>
      <x v="784"/>
    </i>
    <i r="1">
      <x v="993"/>
      <x v="179"/>
    </i>
    <i>
      <x v="13"/>
      <x v="668"/>
      <x v="49"/>
    </i>
    <i r="1">
      <x v="908"/>
      <x v="68"/>
    </i>
    <i r="1">
      <x v="813"/>
      <x v="358"/>
    </i>
    <i r="1">
      <x v="517"/>
      <x v="64"/>
    </i>
    <i r="1">
      <x v="801"/>
      <x v="378"/>
    </i>
    <i r="1">
      <x v="982"/>
      <x v="769"/>
    </i>
    <i r="1">
      <x v="512"/>
      <x v="38"/>
    </i>
    <i r="1">
      <x v="194"/>
      <x v="42"/>
    </i>
    <i r="1">
      <x v="622"/>
      <x v="565"/>
    </i>
    <i r="1">
      <x v="1005"/>
      <x v="476"/>
    </i>
    <i r="1">
      <x v="935"/>
      <x v="36"/>
    </i>
    <i r="1">
      <x v="626"/>
      <x v="39"/>
    </i>
    <i r="1">
      <x v="865"/>
      <x v="383"/>
    </i>
    <i r="1">
      <x v="976"/>
      <x v="144"/>
    </i>
    <i r="1">
      <x v="929"/>
      <x v="157"/>
    </i>
    <i r="1">
      <x v="825"/>
      <x v="457"/>
    </i>
    <i r="1">
      <x v="600"/>
      <x v="160"/>
    </i>
    <i r="1">
      <x v="835"/>
      <x v="396"/>
    </i>
    <i r="1">
      <x v="997"/>
      <x v="100"/>
    </i>
    <i r="1">
      <x v="774"/>
      <x v="561"/>
    </i>
    <i r="1">
      <x v="1008"/>
      <x v="155"/>
    </i>
    <i r="1">
      <x v="936"/>
      <x v="574"/>
    </i>
    <i r="1">
      <x v="418"/>
      <x v="679"/>
    </i>
    <i r="1">
      <x v="315"/>
      <x v="147"/>
    </i>
    <i r="1">
      <x v="558"/>
      <x v="156"/>
    </i>
    <i r="1">
      <x v="443"/>
      <x v="383"/>
    </i>
    <i r="1">
      <x v="1036"/>
      <x v="377"/>
    </i>
    <i r="1">
      <x v="782"/>
      <x v="359"/>
    </i>
    <i r="1">
      <x v="537"/>
      <x v="101"/>
    </i>
    <i r="1">
      <x v="476"/>
      <x v="589"/>
    </i>
    <i r="1">
      <x v="826"/>
      <x v="644"/>
    </i>
    <i r="1">
      <x v="538"/>
      <x v="552"/>
    </i>
    <i r="1">
      <x v="260"/>
      <x v="148"/>
    </i>
    <i r="1">
      <x v="845"/>
      <x v="37"/>
    </i>
    <i r="1">
      <x v="699"/>
      <x v="43"/>
    </i>
    <i r="1">
      <x v="36"/>
      <x v="46"/>
    </i>
    <i r="1">
      <x v="280"/>
      <x v="45"/>
    </i>
    <i r="1">
      <x v="529"/>
      <x v="418"/>
    </i>
    <i r="1">
      <x v="751"/>
      <x v="759"/>
    </i>
    <i r="1">
      <x v="839"/>
      <x v="699"/>
    </i>
    <i r="1">
      <x v="760"/>
      <x v="616"/>
    </i>
    <i r="1">
      <x v="861"/>
      <x v="363"/>
    </i>
    <i r="1">
      <x v="549"/>
      <x v="307"/>
    </i>
    <i r="1">
      <x v="486"/>
      <x v="146"/>
    </i>
    <i r="1">
      <x v="784"/>
      <x v="343"/>
    </i>
    <i r="1">
      <x v="799"/>
      <x v="60"/>
    </i>
    <i r="1">
      <x v="836"/>
      <x v="752"/>
    </i>
    <i r="1">
      <x v="234"/>
      <x v="148"/>
    </i>
    <i r="1">
      <x v="925"/>
      <x v="587"/>
    </i>
    <i r="1">
      <x v="633"/>
      <x v="322"/>
    </i>
    <i r="1">
      <x v="714"/>
      <x v="156"/>
    </i>
    <i r="1">
      <x v="148"/>
      <x v="47"/>
    </i>
    <i r="1">
      <x v="842"/>
      <x v="73"/>
    </i>
    <i r="1">
      <x v="16"/>
      <x v="64"/>
    </i>
    <i r="1">
      <x v="299"/>
      <x v="172"/>
    </i>
    <i r="1">
      <x v="474"/>
      <x v="616"/>
    </i>
    <i r="1">
      <x v="539"/>
      <x v="549"/>
    </i>
    <i r="1">
      <x v="928"/>
      <x v="59"/>
    </i>
    <i r="1">
      <x v="452"/>
      <x v="419"/>
    </i>
    <i r="1">
      <x v="752"/>
      <x v="760"/>
    </i>
    <i r="1">
      <x v="891"/>
      <x v="624"/>
    </i>
    <i r="1">
      <x v="944"/>
      <x v="564"/>
    </i>
    <i r="1">
      <x v="892"/>
      <x v="420"/>
    </i>
    <i r="1">
      <x v="86"/>
      <x v="771"/>
    </i>
    <i r="1">
      <x v="896"/>
      <x v="510"/>
    </i>
    <i r="1">
      <x v="900"/>
      <x v="2"/>
    </i>
    <i r="1">
      <x v="334"/>
      <x v="362"/>
    </i>
    <i r="1">
      <x v="702"/>
      <x v="566"/>
    </i>
    <i r="1">
      <x v="698"/>
      <x v="690"/>
    </i>
    <i r="1">
      <x v="980"/>
      <x v="710"/>
    </i>
    <i r="1">
      <x v="419"/>
      <x v="678"/>
    </i>
    <i r="1">
      <x v="547"/>
      <x/>
    </i>
    <i r="1">
      <x v="275"/>
      <x v="44"/>
    </i>
    <i r="1">
      <x v="58"/>
      <x v="172"/>
    </i>
    <i r="1">
      <x v="872"/>
      <x v="688"/>
    </i>
    <i r="1">
      <x v="717"/>
      <x v="454"/>
    </i>
    <i r="1">
      <x v="149"/>
      <x v="411"/>
    </i>
    <i r="1">
      <x v="287"/>
      <x v="565"/>
    </i>
    <i r="1">
      <x v="780"/>
      <x v="448"/>
    </i>
    <i r="1">
      <x v="440"/>
      <x v="383"/>
    </i>
    <i r="1">
      <x v="478"/>
      <x v="242"/>
    </i>
    <i r="1">
      <x v="314"/>
      <x v="493"/>
    </i>
    <i r="1">
      <x v="353"/>
      <x v="619"/>
    </i>
    <i r="1">
      <x v="460"/>
      <x v="146"/>
    </i>
    <i r="1">
      <x v="785"/>
      <x v="345"/>
    </i>
    <i r="1">
      <x v="718"/>
      <x v="595"/>
    </i>
    <i r="1">
      <x v="795"/>
      <x v="136"/>
    </i>
    <i r="1">
      <x v="548"/>
      <x v="306"/>
    </i>
    <i r="1">
      <x v="510"/>
      <x v="689"/>
    </i>
    <i r="1">
      <x v="679"/>
      <x v="467"/>
    </i>
    <i r="1">
      <x v="451"/>
      <x v="611"/>
    </i>
    <i r="1">
      <x v="447"/>
      <x v="635"/>
    </i>
    <i r="1">
      <x v="509"/>
      <x v="687"/>
    </i>
    <i r="1">
      <x v="456"/>
      <x v="172"/>
    </i>
    <i r="1">
      <x v="852"/>
      <x v="48"/>
    </i>
    <i r="1">
      <x v="829"/>
      <x v="568"/>
    </i>
    <i r="1">
      <x v="889"/>
      <x v="712"/>
    </i>
    <i r="1">
      <x v="674"/>
      <x v="717"/>
    </i>
    <i r="1">
      <x v="732"/>
      <x v="626"/>
    </i>
    <i r="1">
      <x v="779"/>
      <x v="339"/>
    </i>
    <i r="1">
      <x v="45"/>
      <x v="771"/>
    </i>
    <i r="1">
      <x v="913"/>
      <x v="157"/>
    </i>
    <i r="1">
      <x v="735"/>
      <x v="118"/>
    </i>
    <i r="1">
      <x v="591"/>
      <x v="380"/>
    </i>
    <i r="1">
      <x v="7"/>
      <x v="163"/>
    </i>
    <i r="1">
      <x v="417"/>
      <x v="683"/>
    </i>
    <i r="1">
      <x v="192"/>
      <x v="41"/>
    </i>
  </rowItems>
  <colItems count="1">
    <i/>
  </colItems>
  <dataFields count="1">
    <dataField name="Nro movimientos" fld="2" subtotal="count" baseField="5" baseItem="0"/>
  </dataFields>
  <formats count="1102">
    <format dxfId="2288">
      <pivotArea field="5" type="button" dataOnly="0" labelOnly="1" outline="0" axis="axisRow" fieldPosition="0"/>
    </format>
    <format dxfId="2287">
      <pivotArea field="2" type="button" dataOnly="0" labelOnly="1" outline="0" axis="axisRow" fieldPosition="1"/>
    </format>
    <format dxfId="2286">
      <pivotArea dataOnly="0" labelOnly="1" outline="0" axis="axisValues" fieldPosition="0"/>
    </format>
    <format dxfId="2285">
      <pivotArea field="5" type="button" dataOnly="0" labelOnly="1" outline="0" axis="axisRow" fieldPosition="0"/>
    </format>
    <format dxfId="2284">
      <pivotArea field="2" type="button" dataOnly="0" labelOnly="1" outline="0" axis="axisRow" fieldPosition="1"/>
    </format>
    <format dxfId="2283">
      <pivotArea dataOnly="0" labelOnly="1" outline="0" axis="axisValues" fieldPosition="0"/>
    </format>
    <format dxfId="2282">
      <pivotArea field="5" type="button" dataOnly="0" labelOnly="1" outline="0" axis="axisRow" fieldPosition="0"/>
    </format>
    <format dxfId="2281">
      <pivotArea field="2" type="button" dataOnly="0" labelOnly="1" outline="0" axis="axisRow" fieldPosition="1"/>
    </format>
    <format dxfId="2280">
      <pivotArea dataOnly="0" labelOnly="1" outline="0" axis="axisValues" fieldPosition="0"/>
    </format>
    <format dxfId="2279">
      <pivotArea type="all" dataOnly="0" outline="0" fieldPosition="0"/>
    </format>
    <format dxfId="2278">
      <pivotArea field="5" type="button" dataOnly="0" labelOnly="1" outline="0" axis="axisRow" fieldPosition="0"/>
    </format>
    <format dxfId="2277">
      <pivotArea field="2" type="button" dataOnly="0" labelOnly="1" outline="0" axis="axisRow" fieldPosition="1"/>
    </format>
    <format dxfId="2276">
      <pivotArea dataOnly="0" labelOnly="1" outline="0" axis="axisValues" fieldPosition="0"/>
    </format>
    <format dxfId="2275">
      <pivotArea field="5" type="button" dataOnly="0" labelOnly="1" outline="0" axis="axisRow" fieldPosition="0"/>
    </format>
    <format dxfId="2274">
      <pivotArea field="2" type="button" dataOnly="0" labelOnly="1" outline="0" axis="axisRow" fieldPosition="1"/>
    </format>
    <format dxfId="2273">
      <pivotArea field="3" type="button" dataOnly="0" labelOnly="1" outline="0" axis="axisRow" fieldPosition="2"/>
    </format>
    <format dxfId="2272">
      <pivotArea dataOnly="0" labelOnly="1" outline="0" axis="axisValues" fieldPosition="0"/>
    </format>
    <format dxfId="2271">
      <pivotArea field="5" type="button" dataOnly="0" labelOnly="1" outline="0" axis="axisRow" fieldPosition="0"/>
    </format>
    <format dxfId="2270">
      <pivotArea field="2" type="button" dataOnly="0" labelOnly="1" outline="0" axis="axisRow" fieldPosition="1"/>
    </format>
    <format dxfId="2269">
      <pivotArea field="3" type="button" dataOnly="0" labelOnly="1" outline="0" axis="axisRow" fieldPosition="2"/>
    </format>
    <format dxfId="2268">
      <pivotArea dataOnly="0" labelOnly="1" outline="0" axis="axisValues" fieldPosition="0"/>
    </format>
    <format dxfId="2267">
      <pivotArea type="all" dataOnly="0" outline="0" fieldPosition="0"/>
    </format>
    <format dxfId="2266">
      <pivotArea outline="0" collapsedLevelsAreSubtotals="1" fieldPosition="0"/>
    </format>
    <format dxfId="2265">
      <pivotArea field="5" type="button" dataOnly="0" labelOnly="1" outline="0" axis="axisRow" fieldPosition="0"/>
    </format>
    <format dxfId="2264">
      <pivotArea field="2" type="button" dataOnly="0" labelOnly="1" outline="0" axis="axisRow" fieldPosition="1"/>
    </format>
    <format dxfId="2263">
      <pivotArea field="3" type="button" dataOnly="0" labelOnly="1" outline="0" axis="axisRow" fieldPosition="2"/>
    </format>
    <format dxfId="2262">
      <pivotArea dataOnly="0" labelOnly="1" outline="0" fieldPosition="0">
        <references count="1">
          <reference field="5" count="0"/>
        </references>
      </pivotArea>
    </format>
    <format dxfId="2261">
      <pivotArea dataOnly="0" labelOnly="1" outline="0" fieldPosition="0">
        <references count="2">
          <reference field="2" count="10">
            <x v="6"/>
            <x v="9"/>
            <x v="46"/>
            <x v="69"/>
            <x v="575"/>
            <x v="580"/>
            <x v="584"/>
            <x v="586"/>
            <x v="830"/>
            <x v="957"/>
          </reference>
          <reference field="5" count="1" selected="0">
            <x v="0"/>
          </reference>
        </references>
      </pivotArea>
    </format>
    <format dxfId="2260">
      <pivotArea dataOnly="0" labelOnly="1" outline="0" fieldPosition="0">
        <references count="2">
          <reference field="2" count="5">
            <x v="11"/>
            <x v="20"/>
            <x v="136"/>
            <x v="297"/>
            <x v="412"/>
          </reference>
          <reference field="5" count="1" selected="0">
            <x v="1"/>
          </reference>
        </references>
      </pivotArea>
    </format>
    <format dxfId="2259">
      <pivotArea dataOnly="0" labelOnly="1" outline="0" fieldPosition="0">
        <references count="2">
          <reference field="2" count="30">
            <x v="18"/>
            <x v="19"/>
            <x v="68"/>
            <x v="125"/>
            <x v="145"/>
            <x v="146"/>
            <x v="180"/>
            <x v="241"/>
            <x v="300"/>
            <x v="329"/>
            <x v="342"/>
            <x v="343"/>
            <x v="354"/>
            <x v="355"/>
            <x v="453"/>
            <x v="468"/>
            <x v="481"/>
            <x v="570"/>
            <x v="630"/>
            <x v="632"/>
            <x v="641"/>
            <x v="715"/>
            <x v="759"/>
            <x v="789"/>
            <x v="863"/>
            <x v="893"/>
            <x v="897"/>
            <x v="914"/>
            <x v="990"/>
            <x v="1000"/>
          </reference>
          <reference field="5" count="1" selected="0">
            <x v="2"/>
          </reference>
        </references>
      </pivotArea>
    </format>
    <format dxfId="2258">
      <pivotArea dataOnly="0" labelOnly="1" outline="0" fieldPosition="0">
        <references count="2">
          <reference field="2" count="46">
            <x v="5"/>
            <x v="27"/>
            <x v="54"/>
            <x v="78"/>
            <x v="79"/>
            <x v="80"/>
            <x v="88"/>
            <x v="132"/>
            <x v="133"/>
            <x v="141"/>
            <x v="168"/>
            <x v="181"/>
            <x v="188"/>
            <x v="189"/>
            <x v="203"/>
            <x v="264"/>
            <x v="267"/>
            <x v="346"/>
            <x v="361"/>
            <x v="362"/>
            <x v="385"/>
            <x v="479"/>
            <x v="485"/>
            <x v="557"/>
            <x v="585"/>
            <x v="646"/>
            <x v="660"/>
            <x v="663"/>
            <x v="664"/>
            <x v="675"/>
            <x v="687"/>
            <x v="700"/>
            <x v="720"/>
            <x v="766"/>
            <x v="768"/>
            <x v="776"/>
            <x v="804"/>
            <x v="838"/>
            <x v="877"/>
            <x v="880"/>
            <x v="906"/>
            <x v="926"/>
            <x v="999"/>
            <x v="1001"/>
            <x v="1002"/>
            <x v="1003"/>
          </reference>
          <reference field="5" count="1" selected="0">
            <x v="3"/>
          </reference>
        </references>
      </pivotArea>
    </format>
    <format dxfId="2257">
      <pivotArea dataOnly="0" labelOnly="1" outline="0" fieldPosition="0">
        <references count="2">
          <reference field="2" count="50">
            <x v="23"/>
            <x v="25"/>
            <x v="33"/>
            <x v="35"/>
            <x v="64"/>
            <x v="84"/>
            <x v="96"/>
            <x v="102"/>
            <x v="110"/>
            <x v="167"/>
            <x v="191"/>
            <x v="223"/>
            <x v="249"/>
            <x v="262"/>
            <x v="270"/>
            <x v="286"/>
            <x v="333"/>
            <x v="336"/>
            <x v="338"/>
            <x v="379"/>
            <x v="382"/>
            <x v="432"/>
            <x v="441"/>
            <x v="445"/>
            <x v="466"/>
            <x v="489"/>
            <x v="490"/>
            <x v="495"/>
            <x v="496"/>
            <x v="534"/>
            <x v="545"/>
            <x v="631"/>
            <x v="673"/>
            <x v="692"/>
            <x v="693"/>
            <x v="737"/>
            <x v="811"/>
            <x v="854"/>
            <x v="857"/>
            <x v="902"/>
            <x v="919"/>
            <x v="958"/>
            <x v="985"/>
            <x v="988"/>
            <x v="992"/>
            <x v="995"/>
            <x v="1009"/>
            <x v="1016"/>
            <x v="1030"/>
            <x v="1039"/>
          </reference>
          <reference field="5" count="1" selected="0">
            <x v="4"/>
          </reference>
        </references>
      </pivotArea>
    </format>
    <format dxfId="2256">
      <pivotArea dataOnly="0" labelOnly="1" outline="0" fieldPosition="0">
        <references count="2">
          <reference field="2" count="50">
            <x v="34"/>
            <x v="37"/>
            <x v="113"/>
            <x v="122"/>
            <x v="179"/>
            <x v="212"/>
            <x v="225"/>
            <x v="226"/>
            <x v="227"/>
            <x v="228"/>
            <x v="285"/>
            <x v="291"/>
            <x v="292"/>
            <x v="296"/>
            <x v="307"/>
            <x v="321"/>
            <x v="325"/>
            <x v="332"/>
            <x v="337"/>
            <x v="350"/>
            <x v="391"/>
            <x v="428"/>
            <x v="433"/>
            <x v="454"/>
            <x v="457"/>
            <x v="462"/>
            <x v="465"/>
            <x v="525"/>
            <x v="552"/>
            <x v="577"/>
            <x v="579"/>
            <x v="594"/>
            <x v="595"/>
            <x v="611"/>
            <x v="621"/>
            <x v="659"/>
            <x v="685"/>
            <x v="792"/>
            <x v="837"/>
            <x v="849"/>
            <x v="855"/>
            <x v="860"/>
            <x v="886"/>
            <x v="920"/>
            <x v="951"/>
            <x v="959"/>
            <x v="966"/>
            <x v="987"/>
            <x v="994"/>
            <x v="1019"/>
          </reference>
          <reference field="5" count="1" selected="0">
            <x v="4"/>
          </reference>
        </references>
      </pivotArea>
    </format>
    <format dxfId="2255">
      <pivotArea dataOnly="0" labelOnly="1" outline="0" fieldPosition="0">
        <references count="2">
          <reference field="2" count="50">
            <x v="92"/>
            <x v="99"/>
            <x v="100"/>
            <x v="112"/>
            <x v="232"/>
            <x v="239"/>
            <x v="240"/>
            <x v="246"/>
            <x v="269"/>
            <x v="274"/>
            <x v="281"/>
            <x v="303"/>
            <x v="306"/>
            <x v="308"/>
            <x v="309"/>
            <x v="340"/>
            <x v="381"/>
            <x v="434"/>
            <x v="463"/>
            <x v="464"/>
            <x v="497"/>
            <x v="498"/>
            <x v="514"/>
            <x v="519"/>
            <x v="520"/>
            <x v="522"/>
            <x v="523"/>
            <x v="546"/>
            <x v="610"/>
            <x v="624"/>
            <x v="625"/>
            <x v="635"/>
            <x v="640"/>
            <x v="642"/>
            <x v="671"/>
            <x v="690"/>
            <x v="707"/>
            <x v="713"/>
            <x v="781"/>
            <x v="817"/>
            <x v="887"/>
            <x v="924"/>
            <x v="931"/>
            <x v="933"/>
            <x v="960"/>
            <x v="968"/>
            <x v="986"/>
            <x v="1006"/>
            <x v="1024"/>
            <x v="1029"/>
          </reference>
          <reference field="5" count="1" selected="0">
            <x v="4"/>
          </reference>
        </references>
      </pivotArea>
    </format>
    <format dxfId="2254">
      <pivotArea dataOnly="0" labelOnly="1" outline="0" fieldPosition="0">
        <references count="2">
          <reference field="2" count="50">
            <x v="0"/>
            <x v="66"/>
            <x v="73"/>
            <x v="85"/>
            <x v="98"/>
            <x v="109"/>
            <x v="123"/>
            <x v="147"/>
            <x v="153"/>
            <x v="195"/>
            <x v="213"/>
            <x v="214"/>
            <x v="216"/>
            <x v="217"/>
            <x v="224"/>
            <x v="235"/>
            <x v="259"/>
            <x v="263"/>
            <x v="272"/>
            <x v="273"/>
            <x v="282"/>
            <x v="283"/>
            <x v="290"/>
            <x v="302"/>
            <x v="310"/>
            <x v="392"/>
            <x v="442"/>
            <x v="511"/>
            <x v="521"/>
            <x v="524"/>
            <x v="528"/>
            <x v="544"/>
            <x v="550"/>
            <x v="553"/>
            <x v="578"/>
            <x v="581"/>
            <x v="593"/>
            <x v="619"/>
            <x v="634"/>
            <x v="638"/>
            <x v="639"/>
            <x v="670"/>
            <x v="683"/>
            <x v="684"/>
            <x v="706"/>
            <x v="859"/>
            <x v="890"/>
            <x v="955"/>
            <x v="967"/>
            <x v="1011"/>
          </reference>
          <reference field="5" count="1" selected="0">
            <x v="4"/>
          </reference>
        </references>
      </pivotArea>
    </format>
    <format dxfId="2253">
      <pivotArea dataOnly="0" labelOnly="1" outline="0" fieldPosition="0">
        <references count="2">
          <reference field="2" count="42">
            <x v="22"/>
            <x v="67"/>
            <x v="111"/>
            <x v="207"/>
            <x v="210"/>
            <x v="245"/>
            <x v="248"/>
            <x v="261"/>
            <x v="271"/>
            <x v="284"/>
            <x v="301"/>
            <x v="304"/>
            <x v="319"/>
            <x v="320"/>
            <x v="339"/>
            <x v="349"/>
            <x v="398"/>
            <x v="429"/>
            <x v="431"/>
            <x v="438"/>
            <x v="461"/>
            <x v="499"/>
            <x v="526"/>
            <x v="527"/>
            <x v="531"/>
            <x v="572"/>
            <x v="573"/>
            <x v="576"/>
            <x v="618"/>
            <x v="620"/>
            <x v="648"/>
            <x v="669"/>
            <x v="672"/>
            <x v="856"/>
            <x v="883"/>
            <x v="912"/>
            <x v="938"/>
            <x v="939"/>
            <x v="961"/>
            <x v="975"/>
            <x v="989"/>
            <x v="1012"/>
          </reference>
          <reference field="5" count="1" selected="0">
            <x v="4"/>
          </reference>
        </references>
      </pivotArea>
    </format>
    <format dxfId="2252">
      <pivotArea dataOnly="0" labelOnly="1" outline="0" fieldPosition="0">
        <references count="2">
          <reference field="2" count="50">
            <x v="81"/>
            <x v="83"/>
            <x v="90"/>
            <x v="91"/>
            <x v="95"/>
            <x v="116"/>
            <x v="184"/>
            <x v="237"/>
            <x v="238"/>
            <x v="257"/>
            <x v="258"/>
            <x v="305"/>
            <x v="316"/>
            <x v="324"/>
            <x v="364"/>
            <x v="373"/>
            <x v="377"/>
            <x v="390"/>
            <x v="411"/>
            <x v="492"/>
            <x v="493"/>
            <x v="513"/>
            <x v="530"/>
            <x v="541"/>
            <x v="542"/>
            <x v="574"/>
            <x v="601"/>
            <x v="627"/>
            <x v="628"/>
            <x v="629"/>
            <x v="650"/>
            <x v="661"/>
            <x v="665"/>
            <x v="666"/>
            <x v="676"/>
            <x v="677"/>
            <x v="719"/>
            <x v="754"/>
            <x v="769"/>
            <x v="802"/>
            <x v="874"/>
            <x v="875"/>
            <x v="878"/>
            <x v="894"/>
            <x v="909"/>
            <x v="952"/>
            <x v="974"/>
            <x v="991"/>
            <x v="998"/>
            <x v="1010"/>
          </reference>
          <reference field="5" count="1" selected="0">
            <x v="5"/>
          </reference>
        </references>
      </pivotArea>
    </format>
    <format dxfId="2251">
      <pivotArea dataOnly="0" labelOnly="1" outline="0" fieldPosition="0">
        <references count="2">
          <reference field="2" count="50">
            <x v="4"/>
            <x v="21"/>
            <x v="74"/>
            <x v="170"/>
            <x v="221"/>
            <x v="279"/>
            <x v="318"/>
            <x v="351"/>
            <x v="352"/>
            <x v="360"/>
            <x v="365"/>
            <x v="366"/>
            <x v="367"/>
            <x v="368"/>
            <x v="449"/>
            <x v="533"/>
            <x v="540"/>
            <x v="583"/>
            <x v="598"/>
            <x v="599"/>
            <x v="616"/>
            <x v="617"/>
            <x v="623"/>
            <x v="636"/>
            <x v="643"/>
            <x v="662"/>
            <x v="667"/>
            <x v="678"/>
            <x v="701"/>
            <x v="709"/>
            <x v="716"/>
            <x v="722"/>
            <x v="733"/>
            <x v="750"/>
            <x v="807"/>
            <x v="808"/>
            <x v="809"/>
            <x v="816"/>
            <x v="841"/>
            <x v="862"/>
            <x v="879"/>
            <x v="901"/>
            <x v="953"/>
            <x v="956"/>
            <x v="962"/>
            <x v="963"/>
            <x v="965"/>
            <x v="972"/>
            <x v="979"/>
            <x v="981"/>
          </reference>
          <reference field="5" count="1" selected="0">
            <x v="6"/>
          </reference>
        </references>
      </pivotArea>
    </format>
    <format dxfId="2250">
      <pivotArea dataOnly="0" labelOnly="1" outline="0" fieldPosition="0">
        <references count="2">
          <reference field="2" count="8">
            <x v="158"/>
            <x v="247"/>
            <x v="518"/>
            <x v="681"/>
            <x v="742"/>
            <x v="772"/>
            <x v="910"/>
            <x v="921"/>
          </reference>
          <reference field="5" count="1" selected="0">
            <x v="6"/>
          </reference>
        </references>
      </pivotArea>
    </format>
    <format dxfId="2249">
      <pivotArea dataOnly="0" labelOnly="1" outline="0" fieldPosition="0">
        <references count="2">
          <reference field="2" count="50">
            <x v="14"/>
            <x v="41"/>
            <x v="51"/>
            <x v="52"/>
            <x v="60"/>
            <x v="63"/>
            <x v="75"/>
            <x v="93"/>
            <x v="121"/>
            <x v="135"/>
            <x v="140"/>
            <x v="142"/>
            <x v="150"/>
            <x v="151"/>
            <x v="154"/>
            <x v="155"/>
            <x v="190"/>
            <x v="229"/>
            <x v="230"/>
            <x v="233"/>
            <x v="323"/>
            <x v="344"/>
            <x v="372"/>
            <x v="375"/>
            <x v="376"/>
            <x v="409"/>
            <x v="436"/>
            <x v="446"/>
            <x v="515"/>
            <x v="532"/>
            <x v="536"/>
            <x v="543"/>
            <x v="560"/>
            <x v="587"/>
            <x v="588"/>
            <x v="736"/>
            <x v="746"/>
            <x v="791"/>
            <x v="810"/>
            <x v="832"/>
            <x v="833"/>
            <x v="853"/>
            <x v="876"/>
            <x v="905"/>
            <x v="916"/>
            <x v="917"/>
            <x v="922"/>
            <x v="923"/>
            <x v="934"/>
            <x v="949"/>
          </reference>
          <reference field="5" count="1" selected="0">
            <x v="7"/>
          </reference>
        </references>
      </pivotArea>
    </format>
    <format dxfId="2248">
      <pivotArea dataOnly="0" labelOnly="1" outline="0" fieldPosition="0">
        <references count="2">
          <reference field="2" count="17">
            <x v="8"/>
            <x v="10"/>
            <x v="42"/>
            <x v="59"/>
            <x v="76"/>
            <x v="152"/>
            <x v="159"/>
            <x v="183"/>
            <x v="208"/>
            <x v="469"/>
            <x v="615"/>
            <x v="653"/>
            <x v="800"/>
            <x v="903"/>
            <x v="947"/>
            <x v="948"/>
            <x v="969"/>
          </reference>
          <reference field="5" count="1" selected="0">
            <x v="7"/>
          </reference>
        </references>
      </pivotArea>
    </format>
    <format dxfId="2247">
      <pivotArea dataOnly="0" labelOnly="1" outline="0" fieldPosition="0">
        <references count="2">
          <reference field="2" count="50">
            <x v="28"/>
            <x v="29"/>
            <x v="77"/>
            <x v="127"/>
            <x v="129"/>
            <x v="131"/>
            <x v="143"/>
            <x v="163"/>
            <x v="165"/>
            <x v="174"/>
            <x v="202"/>
            <x v="251"/>
            <x v="252"/>
            <x v="276"/>
            <x v="326"/>
            <x v="328"/>
            <x v="374"/>
            <x v="394"/>
            <x v="400"/>
            <x v="401"/>
            <x v="405"/>
            <x v="415"/>
            <x v="416"/>
            <x v="425"/>
            <x v="458"/>
            <x v="471"/>
            <x v="503"/>
            <x v="506"/>
            <x v="508"/>
            <x v="554"/>
            <x v="566"/>
            <x v="603"/>
            <x v="606"/>
            <x v="612"/>
            <x v="652"/>
            <x v="705"/>
            <x v="728"/>
            <x v="729"/>
            <x v="740"/>
            <x v="758"/>
            <x v="773"/>
            <x v="775"/>
            <x v="777"/>
            <x v="818"/>
            <x v="819"/>
            <x v="831"/>
            <x v="943"/>
            <x v="984"/>
            <x v="1015"/>
            <x v="1025"/>
          </reference>
          <reference field="5" count="1" selected="0">
            <x v="8"/>
          </reference>
        </references>
      </pivotArea>
    </format>
    <format dxfId="2246">
      <pivotArea dataOnly="0" labelOnly="1" outline="0" fieldPosition="0">
        <references count="2">
          <reference field="2" count="50">
            <x v="30"/>
            <x v="31"/>
            <x v="87"/>
            <x v="128"/>
            <x v="134"/>
            <x v="157"/>
            <x v="161"/>
            <x v="164"/>
            <x v="173"/>
            <x v="177"/>
            <x v="178"/>
            <x v="201"/>
            <x v="204"/>
            <x v="205"/>
            <x v="341"/>
            <x v="386"/>
            <x v="403"/>
            <x v="413"/>
            <x v="422"/>
            <x v="423"/>
            <x v="424"/>
            <x v="430"/>
            <x v="501"/>
            <x v="502"/>
            <x v="505"/>
            <x v="551"/>
            <x v="556"/>
            <x v="563"/>
            <x v="567"/>
            <x v="568"/>
            <x v="596"/>
            <x v="597"/>
            <x v="696"/>
            <x v="708"/>
            <x v="710"/>
            <x v="712"/>
            <x v="731"/>
            <x v="734"/>
            <x v="815"/>
            <x v="840"/>
            <x v="884"/>
            <x v="888"/>
            <x v="911"/>
            <x v="918"/>
            <x v="927"/>
            <x v="977"/>
            <x v="978"/>
            <x v="1013"/>
            <x v="1033"/>
            <x v="1037"/>
          </reference>
          <reference field="5" count="1" selected="0">
            <x v="8"/>
          </reference>
        </references>
      </pivotArea>
    </format>
    <format dxfId="2245">
      <pivotArea dataOnly="0" labelOnly="1" outline="0" fieldPosition="0">
        <references count="2">
          <reference field="2" count="50">
            <x v="32"/>
            <x v="114"/>
            <x v="162"/>
            <x v="166"/>
            <x v="172"/>
            <x v="185"/>
            <x v="206"/>
            <x v="236"/>
            <x v="254"/>
            <x v="255"/>
            <x v="298"/>
            <x v="395"/>
            <x v="404"/>
            <x v="406"/>
            <x v="410"/>
            <x v="420"/>
            <x v="455"/>
            <x v="504"/>
            <x v="507"/>
            <x v="535"/>
            <x v="561"/>
            <x v="562"/>
            <x v="565"/>
            <x v="590"/>
            <x v="602"/>
            <x v="604"/>
            <x v="613"/>
            <x v="647"/>
            <x v="651"/>
            <x v="658"/>
            <x v="689"/>
            <x v="721"/>
            <x v="723"/>
            <x v="724"/>
            <x v="725"/>
            <x v="726"/>
            <x v="730"/>
            <x v="820"/>
            <x v="822"/>
            <x v="823"/>
            <x v="858"/>
            <x v="930"/>
            <x v="940"/>
            <x v="954"/>
            <x v="970"/>
            <x v="983"/>
            <x v="1014"/>
            <x v="1028"/>
            <x v="1034"/>
            <x v="1035"/>
          </reference>
          <reference field="5" count="1" selected="0">
            <x v="8"/>
          </reference>
        </references>
      </pivotArea>
    </format>
    <format dxfId="2244">
      <pivotArea dataOnly="0" labelOnly="1" outline="0" fieldPosition="0">
        <references count="2">
          <reference field="2" count="50">
            <x v="126"/>
            <x v="130"/>
            <x v="160"/>
            <x v="171"/>
            <x v="175"/>
            <x v="176"/>
            <x v="200"/>
            <x v="231"/>
            <x v="253"/>
            <x v="327"/>
            <x v="380"/>
            <x v="387"/>
            <x v="414"/>
            <x v="426"/>
            <x v="437"/>
            <x v="459"/>
            <x v="467"/>
            <x v="470"/>
            <x v="472"/>
            <x v="473"/>
            <x v="477"/>
            <x v="483"/>
            <x v="484"/>
            <x v="555"/>
            <x v="569"/>
            <x v="571"/>
            <x v="605"/>
            <x v="607"/>
            <x v="608"/>
            <x v="614"/>
            <x v="645"/>
            <x v="657"/>
            <x v="691"/>
            <x v="697"/>
            <x v="727"/>
            <x v="738"/>
            <x v="743"/>
            <x v="753"/>
            <x v="790"/>
            <x v="794"/>
            <x v="814"/>
            <x v="821"/>
            <x v="850"/>
            <x v="866"/>
            <x v="873"/>
            <x v="898"/>
            <x v="937"/>
            <x v="1004"/>
            <x v="1031"/>
            <x v="1038"/>
          </reference>
          <reference field="5" count="1" selected="0">
            <x v="8"/>
          </reference>
        </references>
      </pivotArea>
    </format>
    <format dxfId="2243">
      <pivotArea dataOnly="0" labelOnly="1" outline="0" fieldPosition="0">
        <references count="2">
          <reference field="2" count="5">
            <x v="396"/>
            <x v="654"/>
            <x v="824"/>
            <x v="885"/>
            <x v="1040"/>
          </reference>
          <reference field="5" count="1" selected="0">
            <x v="8"/>
          </reference>
        </references>
      </pivotArea>
    </format>
    <format dxfId="2242">
      <pivotArea dataOnly="0" labelOnly="1" outline="0" fieldPosition="0">
        <references count="2">
          <reference field="2" count="49">
            <x v="12"/>
            <x v="13"/>
            <x v="15"/>
            <x v="38"/>
            <x v="39"/>
            <x v="53"/>
            <x v="55"/>
            <x v="56"/>
            <x v="57"/>
            <x v="72"/>
            <x v="94"/>
            <x v="97"/>
            <x v="105"/>
            <x v="106"/>
            <x v="107"/>
            <x v="108"/>
            <x v="115"/>
            <x v="156"/>
            <x v="196"/>
            <x v="197"/>
            <x v="242"/>
            <x v="244"/>
            <x v="266"/>
            <x v="293"/>
            <x v="294"/>
            <x v="348"/>
            <x v="369"/>
            <x v="388"/>
            <x v="389"/>
            <x v="397"/>
            <x v="408"/>
            <x v="450"/>
            <x v="475"/>
            <x v="487"/>
            <x v="488"/>
            <x v="516"/>
            <x v="609"/>
            <x v="711"/>
            <x v="748"/>
            <x v="827"/>
            <x v="834"/>
            <x v="848"/>
            <x v="904"/>
            <x v="945"/>
            <x v="971"/>
            <x v="1017"/>
            <x v="1022"/>
            <x v="1023"/>
            <x v="1032"/>
          </reference>
          <reference field="5" count="1" selected="0">
            <x v="9"/>
          </reference>
        </references>
      </pivotArea>
    </format>
    <format dxfId="2241">
      <pivotArea dataOnly="0" labelOnly="1" outline="0" fieldPosition="0">
        <references count="2">
          <reference field="2" count="47">
            <x v="1"/>
            <x v="17"/>
            <x v="47"/>
            <x v="48"/>
            <x v="49"/>
            <x v="50"/>
            <x v="70"/>
            <x v="71"/>
            <x v="118"/>
            <x v="119"/>
            <x v="120"/>
            <x v="182"/>
            <x v="187"/>
            <x v="198"/>
            <x v="211"/>
            <x v="243"/>
            <x v="250"/>
            <x v="268"/>
            <x v="288"/>
            <x v="295"/>
            <x v="317"/>
            <x v="322"/>
            <x v="363"/>
            <x v="378"/>
            <x v="383"/>
            <x v="384"/>
            <x v="399"/>
            <x v="421"/>
            <x v="439"/>
            <x v="448"/>
            <x v="480"/>
            <x v="564"/>
            <x v="637"/>
            <x v="655"/>
            <x v="656"/>
            <x v="739"/>
            <x v="741"/>
            <x v="764"/>
            <x v="765"/>
            <x v="778"/>
            <x v="796"/>
            <x v="803"/>
            <x v="881"/>
            <x v="895"/>
            <x v="996"/>
            <x v="1027"/>
            <x v="1041"/>
          </reference>
          <reference field="5" count="1" selected="0">
            <x v="10"/>
          </reference>
        </references>
      </pivotArea>
    </format>
    <format dxfId="2240">
      <pivotArea dataOnly="0" labelOnly="1" outline="0" fieldPosition="0">
        <references count="2">
          <reference field="2" count="50">
            <x v="2"/>
            <x v="3"/>
            <x v="24"/>
            <x v="26"/>
            <x v="82"/>
            <x v="117"/>
            <x v="169"/>
            <x v="199"/>
            <x v="209"/>
            <x v="215"/>
            <x v="218"/>
            <x v="222"/>
            <x v="256"/>
            <x v="265"/>
            <x v="335"/>
            <x v="347"/>
            <x v="356"/>
            <x v="358"/>
            <x v="359"/>
            <x v="370"/>
            <x v="407"/>
            <x v="491"/>
            <x v="494"/>
            <x v="559"/>
            <x v="592"/>
            <x v="644"/>
            <x v="649"/>
            <x v="694"/>
            <x v="703"/>
            <x v="744"/>
            <x v="756"/>
            <x v="761"/>
            <x v="763"/>
            <x v="786"/>
            <x v="787"/>
            <x v="788"/>
            <x v="797"/>
            <x v="798"/>
            <x v="805"/>
            <x v="806"/>
            <x v="844"/>
            <x v="846"/>
            <x v="847"/>
            <x v="868"/>
            <x v="869"/>
            <x v="871"/>
            <x v="882"/>
            <x v="964"/>
            <x v="1007"/>
            <x v="1026"/>
          </reference>
          <reference field="5" count="1" selected="0">
            <x v="11"/>
          </reference>
        </references>
      </pivotArea>
    </format>
    <format dxfId="2239">
      <pivotArea dataOnly="0" labelOnly="1" outline="0" fieldPosition="0">
        <references count="2">
          <reference field="2" count="22">
            <x v="89"/>
            <x v="124"/>
            <x v="144"/>
            <x v="193"/>
            <x v="277"/>
            <x v="357"/>
            <x v="371"/>
            <x v="402"/>
            <x v="427"/>
            <x v="482"/>
            <x v="582"/>
            <x v="686"/>
            <x v="695"/>
            <x v="704"/>
            <x v="755"/>
            <x v="770"/>
            <x v="864"/>
            <x v="867"/>
            <x v="870"/>
            <x v="899"/>
            <x v="950"/>
            <x v="973"/>
          </reference>
          <reference field="5" count="1" selected="0">
            <x v="11"/>
          </reference>
        </references>
      </pivotArea>
    </format>
    <format dxfId="2238">
      <pivotArea dataOnly="0" labelOnly="1" outline="0" fieldPosition="0">
        <references count="2">
          <reference field="2" count="50">
            <x v="43"/>
            <x v="61"/>
            <x v="62"/>
            <x v="65"/>
            <x v="101"/>
            <x v="103"/>
            <x v="104"/>
            <x v="137"/>
            <x v="138"/>
            <x v="139"/>
            <x v="186"/>
            <x v="219"/>
            <x v="220"/>
            <x v="278"/>
            <x v="289"/>
            <x v="311"/>
            <x v="312"/>
            <x v="313"/>
            <x v="330"/>
            <x v="331"/>
            <x v="345"/>
            <x v="393"/>
            <x v="435"/>
            <x v="444"/>
            <x v="500"/>
            <x v="589"/>
            <x v="680"/>
            <x v="682"/>
            <x v="688"/>
            <x v="745"/>
            <x v="747"/>
            <x v="757"/>
            <x v="762"/>
            <x v="767"/>
            <x v="783"/>
            <x v="793"/>
            <x v="812"/>
            <x v="828"/>
            <x v="843"/>
            <x v="851"/>
            <x v="907"/>
            <x v="915"/>
            <x v="932"/>
            <x v="941"/>
            <x v="942"/>
            <x v="946"/>
            <x v="993"/>
            <x v="1018"/>
            <x v="1020"/>
            <x v="1021"/>
          </reference>
          <reference field="5" count="1" selected="0">
            <x v="12"/>
          </reference>
        </references>
      </pivotArea>
    </format>
    <format dxfId="2237">
      <pivotArea dataOnly="0" labelOnly="1" outline="0" fieldPosition="0">
        <references count="2">
          <reference field="2" count="4">
            <x v="40"/>
            <x v="44"/>
            <x v="749"/>
            <x v="771"/>
          </reference>
          <reference field="5" count="1" selected="0">
            <x v="12"/>
          </reference>
        </references>
      </pivotArea>
    </format>
    <format dxfId="2236">
      <pivotArea dataOnly="0" labelOnly="1" outline="0" fieldPosition="0">
        <references count="2">
          <reference field="2" count="50">
            <x v="7"/>
            <x v="16"/>
            <x v="45"/>
            <x v="86"/>
            <x v="149"/>
            <x v="234"/>
            <x v="260"/>
            <x v="287"/>
            <x v="314"/>
            <x v="315"/>
            <x v="353"/>
            <x v="417"/>
            <x v="418"/>
            <x v="419"/>
            <x v="440"/>
            <x v="452"/>
            <x v="460"/>
            <x v="474"/>
            <x v="476"/>
            <x v="509"/>
            <x v="537"/>
            <x v="539"/>
            <x v="591"/>
            <x v="622"/>
            <x v="626"/>
            <x v="668"/>
            <x v="674"/>
            <x v="718"/>
            <x v="735"/>
            <x v="760"/>
            <x v="779"/>
            <x v="780"/>
            <x v="782"/>
            <x v="795"/>
            <x v="799"/>
            <x v="829"/>
            <x v="836"/>
            <x v="842"/>
            <x v="852"/>
            <x v="872"/>
            <x v="889"/>
            <x v="891"/>
            <x v="900"/>
            <x v="928"/>
            <x v="935"/>
            <x v="944"/>
            <x v="976"/>
            <x v="982"/>
            <x v="1008"/>
            <x v="1036"/>
          </reference>
          <reference field="5" count="1" selected="0">
            <x v="13"/>
          </reference>
        </references>
      </pivotArea>
    </format>
    <format dxfId="2235">
      <pivotArea dataOnly="0" labelOnly="1" outline="0" fieldPosition="0">
        <references count="2">
          <reference field="2" count="50">
            <x v="36"/>
            <x v="58"/>
            <x v="148"/>
            <x v="192"/>
            <x v="194"/>
            <x v="275"/>
            <x v="280"/>
            <x v="299"/>
            <x v="443"/>
            <x v="447"/>
            <x v="456"/>
            <x v="486"/>
            <x v="510"/>
            <x v="512"/>
            <x v="517"/>
            <x v="529"/>
            <x v="538"/>
            <x v="547"/>
            <x v="548"/>
            <x v="549"/>
            <x v="558"/>
            <x v="600"/>
            <x v="698"/>
            <x v="702"/>
            <x v="714"/>
            <x v="717"/>
            <x v="732"/>
            <x v="751"/>
            <x v="752"/>
            <x v="774"/>
            <x v="784"/>
            <x v="785"/>
            <x v="801"/>
            <x v="813"/>
            <x v="825"/>
            <x v="826"/>
            <x v="835"/>
            <x v="839"/>
            <x v="845"/>
            <x v="861"/>
            <x v="865"/>
            <x v="892"/>
            <x v="896"/>
            <x v="908"/>
            <x v="913"/>
            <x v="925"/>
            <x v="929"/>
            <x v="980"/>
            <x v="997"/>
            <x v="1005"/>
          </reference>
          <reference field="5" count="1" selected="0">
            <x v="13"/>
          </reference>
        </references>
      </pivotArea>
    </format>
    <format dxfId="2234">
      <pivotArea dataOnly="0" labelOnly="1" outline="0" fieldPosition="0">
        <references count="2">
          <reference field="2" count="7">
            <x v="334"/>
            <x v="451"/>
            <x v="478"/>
            <x v="633"/>
            <x v="679"/>
            <x v="699"/>
            <x v="936"/>
          </reference>
          <reference field="5" count="1" selected="0">
            <x v="13"/>
          </reference>
        </references>
      </pivotArea>
    </format>
    <format dxfId="2233">
      <pivotArea dataOnly="0" labelOnly="1" outline="0" fieldPosition="0">
        <references count="3">
          <reference field="2" count="1" selected="0">
            <x v="575"/>
          </reference>
          <reference field="3" count="1">
            <x v="79"/>
          </reference>
          <reference field="5" count="1" selected="0">
            <x v="0"/>
          </reference>
        </references>
      </pivotArea>
    </format>
    <format dxfId="2232">
      <pivotArea dataOnly="0" labelOnly="1" outline="0" fieldPosition="0">
        <references count="3">
          <reference field="2" count="1" selected="0">
            <x v="584"/>
          </reference>
          <reference field="3" count="1">
            <x v="79"/>
          </reference>
          <reference field="5" count="1" selected="0">
            <x v="0"/>
          </reference>
        </references>
      </pivotArea>
    </format>
    <format dxfId="2231">
      <pivotArea dataOnly="0" labelOnly="1" outline="0" fieldPosition="0">
        <references count="3">
          <reference field="2" count="1" selected="0">
            <x v="6"/>
          </reference>
          <reference field="3" count="1">
            <x v="77"/>
          </reference>
          <reference field="5" count="1" selected="0">
            <x v="0"/>
          </reference>
        </references>
      </pivotArea>
    </format>
    <format dxfId="2230">
      <pivotArea dataOnly="0" labelOnly="1" outline="0" fieldPosition="0">
        <references count="3">
          <reference field="2" count="1" selected="0">
            <x v="830"/>
          </reference>
          <reference field="3" count="1">
            <x v="74"/>
          </reference>
          <reference field="5" count="1" selected="0">
            <x v="0"/>
          </reference>
        </references>
      </pivotArea>
    </format>
    <format dxfId="2229">
      <pivotArea dataOnly="0" labelOnly="1" outline="0" fieldPosition="0">
        <references count="3">
          <reference field="2" count="1" selected="0">
            <x v="9"/>
          </reference>
          <reference field="3" count="1">
            <x v="76"/>
          </reference>
          <reference field="5" count="1" selected="0">
            <x v="0"/>
          </reference>
        </references>
      </pivotArea>
    </format>
    <format dxfId="2228">
      <pivotArea dataOnly="0" labelOnly="1" outline="0" fieldPosition="0">
        <references count="3">
          <reference field="2" count="1" selected="0">
            <x v="69"/>
          </reference>
          <reference field="3" count="1">
            <x v="78"/>
          </reference>
          <reference field="5" count="1" selected="0">
            <x v="0"/>
          </reference>
        </references>
      </pivotArea>
    </format>
    <format dxfId="2227">
      <pivotArea dataOnly="0" labelOnly="1" outline="0" fieldPosition="0">
        <references count="3">
          <reference field="2" count="1" selected="0">
            <x v="586"/>
          </reference>
          <reference field="3" count="1">
            <x v="79"/>
          </reference>
          <reference field="5" count="1" selected="0">
            <x v="0"/>
          </reference>
        </references>
      </pivotArea>
    </format>
    <format dxfId="2226">
      <pivotArea dataOnly="0" labelOnly="1" outline="0" fieldPosition="0">
        <references count="3">
          <reference field="2" count="1" selected="0">
            <x v="46"/>
          </reference>
          <reference field="3" count="1">
            <x v="75"/>
          </reference>
          <reference field="5" count="1" selected="0">
            <x v="0"/>
          </reference>
        </references>
      </pivotArea>
    </format>
    <format dxfId="2225">
      <pivotArea dataOnly="0" labelOnly="1" outline="0" fieldPosition="0">
        <references count="3">
          <reference field="2" count="1" selected="0">
            <x v="957"/>
          </reference>
          <reference field="3" count="1">
            <x v="74"/>
          </reference>
          <reference field="5" count="1" selected="0">
            <x v="0"/>
          </reference>
        </references>
      </pivotArea>
    </format>
    <format dxfId="2224">
      <pivotArea dataOnly="0" labelOnly="1" outline="0" fieldPosition="0">
        <references count="3">
          <reference field="2" count="1" selected="0">
            <x v="580"/>
          </reference>
          <reference field="3" count="1">
            <x v="79"/>
          </reference>
          <reference field="5" count="1" selected="0">
            <x v="0"/>
          </reference>
        </references>
      </pivotArea>
    </format>
    <format dxfId="2223">
      <pivotArea dataOnly="0" labelOnly="1" outline="0" fieldPosition="0">
        <references count="3">
          <reference field="2" count="1" selected="0">
            <x v="412"/>
          </reference>
          <reference field="3" count="1">
            <x v="109"/>
          </reference>
          <reference field="5" count="1" selected="0">
            <x v="1"/>
          </reference>
        </references>
      </pivotArea>
    </format>
    <format dxfId="2222">
      <pivotArea dataOnly="0" labelOnly="1" outline="0" fieldPosition="0">
        <references count="3">
          <reference field="2" count="1" selected="0">
            <x v="20"/>
          </reference>
          <reference field="3" count="1">
            <x v="298"/>
          </reference>
          <reference field="5" count="1" selected="0">
            <x v="1"/>
          </reference>
        </references>
      </pivotArea>
    </format>
    <format dxfId="2221">
      <pivotArea dataOnly="0" labelOnly="1" outline="0" fieldPosition="0">
        <references count="3">
          <reference field="2" count="1" selected="0">
            <x v="136"/>
          </reference>
          <reference field="3" count="1">
            <x v="109"/>
          </reference>
          <reference field="5" count="1" selected="0">
            <x v="1"/>
          </reference>
        </references>
      </pivotArea>
    </format>
    <format dxfId="2220">
      <pivotArea dataOnly="0" labelOnly="1" outline="0" fieldPosition="0">
        <references count="3">
          <reference field="2" count="1" selected="0">
            <x v="11"/>
          </reference>
          <reference field="3" count="1">
            <x v="436"/>
          </reference>
          <reference field="5" count="1" selected="0">
            <x v="1"/>
          </reference>
        </references>
      </pivotArea>
    </format>
    <format dxfId="2219">
      <pivotArea dataOnly="0" labelOnly="1" outline="0" fieldPosition="0">
        <references count="3">
          <reference field="2" count="1" selected="0">
            <x v="297"/>
          </reference>
          <reference field="3" count="1">
            <x v="109"/>
          </reference>
          <reference field="5" count="1" selected="0">
            <x v="1"/>
          </reference>
        </references>
      </pivotArea>
    </format>
    <format dxfId="2218">
      <pivotArea dataOnly="0" labelOnly="1" outline="0" fieldPosition="0">
        <references count="3">
          <reference field="2" count="1" selected="0">
            <x v="481"/>
          </reference>
          <reference field="3" count="1">
            <x v="494"/>
          </reference>
          <reference field="5" count="1" selected="0">
            <x v="2"/>
          </reference>
        </references>
      </pivotArea>
    </format>
    <format dxfId="2217">
      <pivotArea dataOnly="0" labelOnly="1" outline="0" fieldPosition="0">
        <references count="3">
          <reference field="2" count="1" selected="0">
            <x v="329"/>
          </reference>
          <reference field="3" count="1">
            <x v="532"/>
          </reference>
          <reference field="5" count="1" selected="0">
            <x v="2"/>
          </reference>
        </references>
      </pivotArea>
    </format>
    <format dxfId="2216">
      <pivotArea dataOnly="0" labelOnly="1" outline="0" fieldPosition="0">
        <references count="3">
          <reference field="2" count="1" selected="0">
            <x v="355"/>
          </reference>
          <reference field="3" count="1">
            <x v="371"/>
          </reference>
          <reference field="5" count="1" selected="0">
            <x v="2"/>
          </reference>
        </references>
      </pivotArea>
    </format>
    <format dxfId="2215">
      <pivotArea dataOnly="0" labelOnly="1" outline="0" fieldPosition="0">
        <references count="3">
          <reference field="2" count="1" selected="0">
            <x v="1000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214">
      <pivotArea dataOnly="0" labelOnly="1" outline="0" fieldPosition="0">
        <references count="3">
          <reference field="2" count="1" selected="0">
            <x v="914"/>
          </reference>
          <reference field="3" count="1">
            <x v="395"/>
          </reference>
          <reference field="5" count="1" selected="0">
            <x v="2"/>
          </reference>
        </references>
      </pivotArea>
    </format>
    <format dxfId="2213">
      <pivotArea dataOnly="0" labelOnly="1" outline="0" fieldPosition="0">
        <references count="3">
          <reference field="2" count="1" selected="0">
            <x v="990"/>
          </reference>
          <reference field="3" count="1">
            <x v="182"/>
          </reference>
          <reference field="5" count="1" selected="0">
            <x v="2"/>
          </reference>
        </references>
      </pivotArea>
    </format>
    <format dxfId="2212">
      <pivotArea dataOnly="0" labelOnly="1" outline="0" fieldPosition="0">
        <references count="3">
          <reference field="2" count="1" selected="0">
            <x v="570"/>
          </reference>
          <reference field="3" count="1">
            <x v="401"/>
          </reference>
          <reference field="5" count="1" selected="0">
            <x v="2"/>
          </reference>
        </references>
      </pivotArea>
    </format>
    <format dxfId="2211">
      <pivotArea dataOnly="0" labelOnly="1" outline="0" fieldPosition="0">
        <references count="3">
          <reference field="2" count="1" selected="0">
            <x v="145"/>
          </reference>
          <reference field="3" count="1">
            <x v="371"/>
          </reference>
          <reference field="5" count="1" selected="0">
            <x v="2"/>
          </reference>
        </references>
      </pivotArea>
    </format>
    <format dxfId="2210">
      <pivotArea dataOnly="0" labelOnly="1" outline="0" fieldPosition="0">
        <references count="3">
          <reference field="2" count="1" selected="0">
            <x v="468"/>
          </reference>
          <reference field="3" count="1">
            <x v="188"/>
          </reference>
          <reference field="5" count="1" selected="0">
            <x v="2"/>
          </reference>
        </references>
      </pivotArea>
    </format>
    <format dxfId="2209">
      <pivotArea dataOnly="0" labelOnly="1" outline="0" fieldPosition="0">
        <references count="3">
          <reference field="2" count="1" selected="0">
            <x v="641"/>
          </reference>
          <reference field="3" count="1">
            <x v="430"/>
          </reference>
          <reference field="5" count="1" selected="0">
            <x v="2"/>
          </reference>
        </references>
      </pivotArea>
    </format>
    <format dxfId="2208">
      <pivotArea dataOnly="0" labelOnly="1" outline="0" fieldPosition="0">
        <references count="3">
          <reference field="2" count="1" selected="0">
            <x v="632"/>
          </reference>
          <reference field="3" count="1">
            <x v="429"/>
          </reference>
          <reference field="5" count="1" selected="0">
            <x v="2"/>
          </reference>
        </references>
      </pivotArea>
    </format>
    <format dxfId="2207">
      <pivotArea dataOnly="0" labelOnly="1" outline="0" fieldPosition="0">
        <references count="3">
          <reference field="2" count="1" selected="0">
            <x v="68"/>
          </reference>
          <reference field="3" count="1">
            <x v="182"/>
          </reference>
          <reference field="5" count="1" selected="0">
            <x v="2"/>
          </reference>
        </references>
      </pivotArea>
    </format>
    <format dxfId="2206">
      <pivotArea dataOnly="0" labelOnly="1" outline="0" fieldPosition="0">
        <references count="3">
          <reference field="2" count="1" selected="0">
            <x v="343"/>
          </reference>
          <reference field="3" count="1">
            <x v="371"/>
          </reference>
          <reference field="5" count="1" selected="0">
            <x v="2"/>
          </reference>
        </references>
      </pivotArea>
    </format>
    <format dxfId="2205">
      <pivotArea dataOnly="0" labelOnly="1" outline="0" fieldPosition="0">
        <references count="3">
          <reference field="2" count="1" selected="0">
            <x v="180"/>
          </reference>
          <reference field="3" count="1">
            <x v="494"/>
          </reference>
          <reference field="5" count="1" selected="0">
            <x v="2"/>
          </reference>
        </references>
      </pivotArea>
    </format>
    <format dxfId="2204">
      <pivotArea dataOnly="0" labelOnly="1" outline="0" fieldPosition="0">
        <references count="3">
          <reference field="2" count="1" selected="0">
            <x v="630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203">
      <pivotArea dataOnly="0" labelOnly="1" outline="0" fieldPosition="0">
        <references count="3">
          <reference field="2" count="1" selected="0">
            <x v="354"/>
          </reference>
          <reference field="3" count="1">
            <x v="140"/>
          </reference>
          <reference field="5" count="1" selected="0">
            <x v="2"/>
          </reference>
        </references>
      </pivotArea>
    </format>
    <format dxfId="2202">
      <pivotArea dataOnly="0" labelOnly="1" outline="0" fieldPosition="0">
        <references count="3">
          <reference field="2" count="1" selected="0">
            <x v="789"/>
          </reference>
          <reference field="3" count="1">
            <x v="169"/>
          </reference>
          <reference field="5" count="1" selected="0">
            <x v="2"/>
          </reference>
        </references>
      </pivotArea>
    </format>
    <format dxfId="2201">
      <pivotArea dataOnly="0" labelOnly="1" outline="0" fieldPosition="0">
        <references count="3">
          <reference field="2" count="1" selected="0">
            <x v="18"/>
          </reference>
          <reference field="3" count="1">
            <x v="430"/>
          </reference>
          <reference field="5" count="1" selected="0">
            <x v="2"/>
          </reference>
        </references>
      </pivotArea>
    </format>
    <format dxfId="2200">
      <pivotArea dataOnly="0" labelOnly="1" outline="0" fieldPosition="0">
        <references count="3">
          <reference field="2" count="1" selected="0">
            <x v="125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199">
      <pivotArea dataOnly="0" labelOnly="1" outline="0" fieldPosition="0">
        <references count="3">
          <reference field="2" count="1" selected="0">
            <x v="342"/>
          </reference>
          <reference field="3" count="1">
            <x v="158"/>
          </reference>
          <reference field="5" count="1" selected="0">
            <x v="2"/>
          </reference>
        </references>
      </pivotArea>
    </format>
    <format dxfId="2198">
      <pivotArea dataOnly="0" labelOnly="1" outline="0" fieldPosition="0">
        <references count="3">
          <reference field="2" count="1" selected="0">
            <x v="897"/>
          </reference>
          <reference field="3" count="1">
            <x v="188"/>
          </reference>
          <reference field="5" count="1" selected="0">
            <x v="2"/>
          </reference>
        </references>
      </pivotArea>
    </format>
    <format dxfId="2197">
      <pivotArea dataOnly="0" labelOnly="1" outline="0" fieldPosition="0">
        <references count="3">
          <reference field="2" count="1" selected="0">
            <x v="715"/>
          </reference>
          <reference field="3" count="1">
            <x v="390"/>
          </reference>
          <reference field="5" count="1" selected="0">
            <x v="2"/>
          </reference>
        </references>
      </pivotArea>
    </format>
    <format dxfId="2196">
      <pivotArea dataOnly="0" labelOnly="1" outline="0" fieldPosition="0">
        <references count="3">
          <reference field="2" count="1" selected="0">
            <x v="146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195">
      <pivotArea dataOnly="0" labelOnly="1" outline="0" fieldPosition="0">
        <references count="3">
          <reference field="2" count="1" selected="0">
            <x v="19"/>
          </reference>
          <reference field="3" count="1">
            <x v="494"/>
          </reference>
          <reference field="5" count="1" selected="0">
            <x v="2"/>
          </reference>
        </references>
      </pivotArea>
    </format>
    <format dxfId="2194">
      <pivotArea dataOnly="0" labelOnly="1" outline="0" fieldPosition="0">
        <references count="3">
          <reference field="2" count="1" selected="0">
            <x v="893"/>
          </reference>
          <reference field="3" count="1">
            <x v="496"/>
          </reference>
          <reference field="5" count="1" selected="0">
            <x v="2"/>
          </reference>
        </references>
      </pivotArea>
    </format>
    <format dxfId="2193">
      <pivotArea dataOnly="0" labelOnly="1" outline="0" fieldPosition="0">
        <references count="3">
          <reference field="2" count="1" selected="0">
            <x v="453"/>
          </reference>
          <reference field="3" count="1">
            <x v="86"/>
          </reference>
          <reference field="5" count="1" selected="0">
            <x v="2"/>
          </reference>
        </references>
      </pivotArea>
    </format>
    <format dxfId="2192">
      <pivotArea dataOnly="0" labelOnly="1" outline="0" fieldPosition="0">
        <references count="3">
          <reference field="2" count="1" selected="0">
            <x v="759"/>
          </reference>
          <reference field="3" count="1">
            <x v="534"/>
          </reference>
          <reference field="5" count="1" selected="0">
            <x v="2"/>
          </reference>
        </references>
      </pivotArea>
    </format>
    <format dxfId="2191">
      <pivotArea dataOnly="0" labelOnly="1" outline="0" fieldPosition="0">
        <references count="3">
          <reference field="2" count="1" selected="0">
            <x v="863"/>
          </reference>
          <reference field="3" count="1">
            <x v="260"/>
          </reference>
          <reference field="5" count="1" selected="0">
            <x v="2"/>
          </reference>
        </references>
      </pivotArea>
    </format>
    <format dxfId="2190">
      <pivotArea dataOnly="0" labelOnly="1" outline="0" fieldPosition="0">
        <references count="3">
          <reference field="2" count="1" selected="0">
            <x v="300"/>
          </reference>
          <reference field="3" count="1">
            <x v="371"/>
          </reference>
          <reference field="5" count="1" selected="0">
            <x v="2"/>
          </reference>
        </references>
      </pivotArea>
    </format>
    <format dxfId="2189">
      <pivotArea dataOnly="0" labelOnly="1" outline="0" fieldPosition="0">
        <references count="3">
          <reference field="2" count="1" selected="0">
            <x v="241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188">
      <pivotArea dataOnly="0" labelOnly="1" outline="0" fieldPosition="0">
        <references count="3">
          <reference field="2" count="1" selected="0">
            <x v="664"/>
          </reference>
          <reference field="3" count="1">
            <x v="351"/>
          </reference>
          <reference field="5" count="1" selected="0">
            <x v="3"/>
          </reference>
        </references>
      </pivotArea>
    </format>
    <format dxfId="2187">
      <pivotArea dataOnly="0" labelOnly="1" outline="0" fieldPosition="0">
        <references count="3">
          <reference field="2" count="1" selected="0">
            <x v="906"/>
          </reference>
          <reference field="3" count="1">
            <x v="4"/>
          </reference>
          <reference field="5" count="1" selected="0">
            <x v="3"/>
          </reference>
        </references>
      </pivotArea>
    </format>
    <format dxfId="2186">
      <pivotArea dataOnly="0" labelOnly="1" outline="0" fieldPosition="0">
        <references count="3">
          <reference field="2" count="1" selected="0">
            <x v="877"/>
          </reference>
          <reference field="3" count="1">
            <x v="530"/>
          </reference>
          <reference field="5" count="1" selected="0">
            <x v="3"/>
          </reference>
        </references>
      </pivotArea>
    </format>
    <format dxfId="2185">
      <pivotArea dataOnly="0" labelOnly="1" outline="0" fieldPosition="0">
        <references count="3">
          <reference field="2" count="1" selected="0">
            <x v="700"/>
          </reference>
          <reference field="3" count="1">
            <x v="174"/>
          </reference>
          <reference field="5" count="1" selected="0">
            <x v="3"/>
          </reference>
        </references>
      </pivotArea>
    </format>
    <format dxfId="2184">
      <pivotArea dataOnly="0" labelOnly="1" outline="0" fieldPosition="0">
        <references count="3">
          <reference field="2" count="1" selected="0">
            <x v="133"/>
          </reference>
          <reference field="3" count="1">
            <x v="352"/>
          </reference>
          <reference field="5" count="1" selected="0">
            <x v="3"/>
          </reference>
        </references>
      </pivotArea>
    </format>
    <format dxfId="2183">
      <pivotArea dataOnly="0" labelOnly="1" outline="0" fieldPosition="0">
        <references count="3">
          <reference field="2" count="1" selected="0">
            <x v="479"/>
          </reference>
          <reference field="3" count="1">
            <x v="707"/>
          </reference>
          <reference field="5" count="1" selected="0">
            <x v="3"/>
          </reference>
        </references>
      </pivotArea>
    </format>
    <format dxfId="2182">
      <pivotArea dataOnly="0" labelOnly="1" outline="0" fieldPosition="0">
        <references count="3">
          <reference field="2" count="1" selected="0">
            <x v="585"/>
          </reference>
          <reference field="3" count="1">
            <x v="531"/>
          </reference>
          <reference field="5" count="1" selected="0">
            <x v="3"/>
          </reference>
        </references>
      </pivotArea>
    </format>
    <format dxfId="2181">
      <pivotArea dataOnly="0" labelOnly="1" outline="0" fieldPosition="0">
        <references count="3">
          <reference field="2" count="1" selected="0">
            <x v="27"/>
          </reference>
          <reference field="3" count="1">
            <x v="481"/>
          </reference>
          <reference field="5" count="1" selected="0">
            <x v="3"/>
          </reference>
        </references>
      </pivotArea>
    </format>
    <format dxfId="2180">
      <pivotArea dataOnly="0" labelOnly="1" outline="0" fieldPosition="0">
        <references count="3">
          <reference field="2" count="1" selected="0">
            <x v="675"/>
          </reference>
          <reference field="3" count="1">
            <x v="3"/>
          </reference>
          <reference field="5" count="1" selected="0">
            <x v="3"/>
          </reference>
        </references>
      </pivotArea>
    </format>
    <format dxfId="2179">
      <pivotArea dataOnly="0" labelOnly="1" outline="0" fieldPosition="0">
        <references count="3">
          <reference field="2" count="1" selected="0">
            <x v="660"/>
          </reference>
          <reference field="3" count="1">
            <x v="5"/>
          </reference>
          <reference field="5" count="1" selected="0">
            <x v="3"/>
          </reference>
        </references>
      </pivotArea>
    </format>
    <format dxfId="2178">
      <pivotArea dataOnly="0" labelOnly="1" outline="0" fieldPosition="0">
        <references count="3">
          <reference field="2" count="1" selected="0">
            <x v="203"/>
          </reference>
          <reference field="3" count="1">
            <x v="718"/>
          </reference>
          <reference field="5" count="1" selected="0">
            <x v="3"/>
          </reference>
        </references>
      </pivotArea>
    </format>
    <format dxfId="2177">
      <pivotArea dataOnly="0" labelOnly="1" outline="0" fieldPosition="0">
        <references count="3">
          <reference field="2" count="1" selected="0">
            <x v="687"/>
          </reference>
          <reference field="3" count="1">
            <x v="618"/>
          </reference>
          <reference field="5" count="1" selected="0">
            <x v="3"/>
          </reference>
        </references>
      </pivotArea>
    </format>
    <format dxfId="2176">
      <pivotArea dataOnly="0" labelOnly="1" outline="0" fieldPosition="0">
        <references count="3">
          <reference field="2" count="1" selected="0">
            <x v="267"/>
          </reference>
          <reference field="3" count="1">
            <x v="171"/>
          </reference>
          <reference field="5" count="1" selected="0">
            <x v="3"/>
          </reference>
        </references>
      </pivotArea>
    </format>
    <format dxfId="2175">
      <pivotArea dataOnly="0" labelOnly="1" outline="0" fieldPosition="0">
        <references count="3">
          <reference field="2" count="1" selected="0">
            <x v="776"/>
          </reference>
          <reference field="3" count="1">
            <x v="469"/>
          </reference>
          <reference field="5" count="1" selected="0">
            <x v="3"/>
          </reference>
        </references>
      </pivotArea>
    </format>
    <format dxfId="2174">
      <pivotArea dataOnly="0" labelOnly="1" outline="0" fieldPosition="0">
        <references count="3">
          <reference field="2" count="1" selected="0">
            <x v="5"/>
          </reference>
          <reference field="3" count="1">
            <x v="788"/>
          </reference>
          <reference field="5" count="1" selected="0">
            <x v="3"/>
          </reference>
        </references>
      </pivotArea>
    </format>
    <format dxfId="2173">
      <pivotArea dataOnly="0" labelOnly="1" outline="0" fieldPosition="0">
        <references count="3">
          <reference field="2" count="1" selected="0">
            <x v="663"/>
          </reference>
          <reference field="3" count="1">
            <x v="3"/>
          </reference>
          <reference field="5" count="1" selected="0">
            <x v="3"/>
          </reference>
        </references>
      </pivotArea>
    </format>
    <format dxfId="2172">
      <pivotArea dataOnly="0" labelOnly="1" outline="0" fieldPosition="0">
        <references count="3">
          <reference field="2" count="1" selected="0">
            <x v="168"/>
          </reference>
          <reference field="3" count="1">
            <x v="348"/>
          </reference>
          <reference field="5" count="1" selected="0">
            <x v="3"/>
          </reference>
        </references>
      </pivotArea>
    </format>
    <format dxfId="2171">
      <pivotArea dataOnly="0" labelOnly="1" outline="0" fieldPosition="0">
        <references count="3">
          <reference field="2" count="1" selected="0">
            <x v="999"/>
          </reference>
          <reference field="3" count="1">
            <x v="51"/>
          </reference>
          <reference field="5" count="1" selected="0">
            <x v="3"/>
          </reference>
        </references>
      </pivotArea>
    </format>
    <format dxfId="2170">
      <pivotArea dataOnly="0" labelOnly="1" outline="0" fieldPosition="0">
        <references count="3">
          <reference field="2" count="1" selected="0">
            <x v="768"/>
          </reference>
          <reference field="3" count="1">
            <x v="350"/>
          </reference>
          <reference field="5" count="1" selected="0">
            <x v="3"/>
          </reference>
        </references>
      </pivotArea>
    </format>
    <format dxfId="2169">
      <pivotArea dataOnly="0" labelOnly="1" outline="0" fieldPosition="0">
        <references count="3">
          <reference field="2" count="1" selected="0">
            <x v="557"/>
          </reference>
          <reference field="3" count="1">
            <x v="618"/>
          </reference>
          <reference field="5" count="1" selected="0">
            <x v="3"/>
          </reference>
        </references>
      </pivotArea>
    </format>
    <format dxfId="2168">
      <pivotArea dataOnly="0" labelOnly="1" outline="0" fieldPosition="0">
        <references count="3">
          <reference field="2" count="1" selected="0">
            <x v="838"/>
          </reference>
          <reference field="3" count="1">
            <x v="348"/>
          </reference>
          <reference field="5" count="1" selected="0">
            <x v="3"/>
          </reference>
        </references>
      </pivotArea>
    </format>
    <format dxfId="2167">
      <pivotArea dataOnly="0" labelOnly="1" outline="0" fieldPosition="0">
        <references count="3">
          <reference field="2" count="1" selected="0">
            <x v="1002"/>
          </reference>
          <reference field="3" count="1">
            <x v="694"/>
          </reference>
          <reference field="5" count="1" selected="0">
            <x v="3"/>
          </reference>
        </references>
      </pivotArea>
    </format>
    <format dxfId="2166">
      <pivotArea dataOnly="0" labelOnly="1" outline="0" fieldPosition="0">
        <references count="3">
          <reference field="2" count="1" selected="0">
            <x v="181"/>
          </reference>
          <reference field="3" count="1">
            <x v="175"/>
          </reference>
          <reference field="5" count="1" selected="0">
            <x v="3"/>
          </reference>
        </references>
      </pivotArea>
    </format>
    <format dxfId="2165">
      <pivotArea dataOnly="0" labelOnly="1" outline="0" fieldPosition="0">
        <references count="3">
          <reference field="2" count="1" selected="0">
            <x v="264"/>
          </reference>
          <reference field="3" count="1">
            <x v="87"/>
          </reference>
          <reference field="5" count="1" selected="0">
            <x v="3"/>
          </reference>
        </references>
      </pivotArea>
    </format>
    <format dxfId="2164">
      <pivotArea dataOnly="0" labelOnly="1" outline="0" fieldPosition="0">
        <references count="3">
          <reference field="2" count="1" selected="0">
            <x v="88"/>
          </reference>
          <reference field="3" count="1">
            <x v="183"/>
          </reference>
          <reference field="5" count="1" selected="0">
            <x v="3"/>
          </reference>
        </references>
      </pivotArea>
    </format>
    <format dxfId="2163">
      <pivotArea dataOnly="0" labelOnly="1" outline="0" fieldPosition="0">
        <references count="3">
          <reference field="2" count="1" selected="0">
            <x v="188"/>
          </reference>
          <reference field="3" count="1">
            <x v="718"/>
          </reference>
          <reference field="5" count="1" selected="0">
            <x v="3"/>
          </reference>
        </references>
      </pivotArea>
    </format>
    <format dxfId="2162">
      <pivotArea dataOnly="0" labelOnly="1" outline="0" fieldPosition="0">
        <references count="3">
          <reference field="2" count="1" selected="0">
            <x v="720"/>
          </reference>
          <reference field="3" count="1">
            <x v="709"/>
          </reference>
          <reference field="5" count="1" selected="0">
            <x v="3"/>
          </reference>
        </references>
      </pivotArea>
    </format>
    <format dxfId="2161">
      <pivotArea dataOnly="0" labelOnly="1" outline="0" fieldPosition="0">
        <references count="3">
          <reference field="2" count="1" selected="0">
            <x v="880"/>
          </reference>
          <reference field="3" count="1">
            <x v="349"/>
          </reference>
          <reference field="5" count="1" selected="0">
            <x v="3"/>
          </reference>
        </references>
      </pivotArea>
    </format>
    <format dxfId="2160">
      <pivotArea dataOnly="0" labelOnly="1" outline="0" fieldPosition="0">
        <references count="3">
          <reference field="2" count="1" selected="0">
            <x v="804"/>
          </reference>
          <reference field="3" count="1">
            <x v="782"/>
          </reference>
          <reference field="5" count="1" selected="0">
            <x v="3"/>
          </reference>
        </references>
      </pivotArea>
    </format>
    <format dxfId="2159">
      <pivotArea dataOnly="0" labelOnly="1" outline="0" fieldPosition="0">
        <references count="3">
          <reference field="2" count="1" selected="0">
            <x v="54"/>
          </reference>
          <reference field="3" count="1">
            <x v="545"/>
          </reference>
          <reference field="5" count="1" selected="0">
            <x v="3"/>
          </reference>
        </references>
      </pivotArea>
    </format>
    <format dxfId="2158">
      <pivotArea dataOnly="0" labelOnly="1" outline="0" fieldPosition="0">
        <references count="3">
          <reference field="2" count="1" selected="0">
            <x v="646"/>
          </reference>
          <reference field="3" count="1">
            <x v="349"/>
          </reference>
          <reference field="5" count="1" selected="0">
            <x v="3"/>
          </reference>
        </references>
      </pivotArea>
    </format>
    <format dxfId="2157">
      <pivotArea dataOnly="0" labelOnly="1" outline="0" fieldPosition="0">
        <references count="3">
          <reference field="2" count="1" selected="0">
            <x v="141"/>
          </reference>
          <reference field="3" count="1">
            <x v="349"/>
          </reference>
          <reference field="5" count="1" selected="0">
            <x v="3"/>
          </reference>
        </references>
      </pivotArea>
    </format>
    <format dxfId="2156">
      <pivotArea dataOnly="0" labelOnly="1" outline="0" fieldPosition="0">
        <references count="3">
          <reference field="2" count="1" selected="0">
            <x v="485"/>
          </reference>
          <reference field="3" count="1">
            <x v="349"/>
          </reference>
          <reference field="5" count="1" selected="0">
            <x v="3"/>
          </reference>
        </references>
      </pivotArea>
    </format>
    <format dxfId="2155">
      <pivotArea dataOnly="0" labelOnly="1" outline="0" fieldPosition="0">
        <references count="3">
          <reference field="2" count="1" selected="0">
            <x v="926"/>
          </reference>
          <reference field="3" count="1">
            <x v="171"/>
          </reference>
          <reference field="5" count="1" selected="0">
            <x v="3"/>
          </reference>
        </references>
      </pivotArea>
    </format>
    <format dxfId="2154">
      <pivotArea dataOnly="0" labelOnly="1" outline="0" fieldPosition="0">
        <references count="3">
          <reference field="2" count="1" selected="0">
            <x v="80"/>
          </reference>
          <reference field="3" count="1">
            <x v="545"/>
          </reference>
          <reference field="5" count="1" selected="0">
            <x v="3"/>
          </reference>
        </references>
      </pivotArea>
    </format>
    <format dxfId="2153">
      <pivotArea dataOnly="0" labelOnly="1" outline="0" fieldPosition="0">
        <references count="3">
          <reference field="2" count="1" selected="0">
            <x v="1001"/>
          </reference>
          <reference field="3" count="1">
            <x v="52"/>
          </reference>
          <reference field="5" count="1" selected="0">
            <x v="3"/>
          </reference>
        </references>
      </pivotArea>
    </format>
    <format dxfId="2152">
      <pivotArea dataOnly="0" labelOnly="1" outline="0" fieldPosition="0">
        <references count="3">
          <reference field="2" count="1" selected="0">
            <x v="132"/>
          </reference>
          <reference field="3" count="1">
            <x v="351"/>
          </reference>
          <reference field="5" count="1" selected="0">
            <x v="3"/>
          </reference>
        </references>
      </pivotArea>
    </format>
    <format dxfId="2151">
      <pivotArea dataOnly="0" labelOnly="1" outline="0" fieldPosition="0">
        <references count="3">
          <reference field="2" count="1" selected="0">
            <x v="361"/>
          </reference>
          <reference field="3" count="1">
            <x v="87"/>
          </reference>
          <reference field="5" count="1" selected="0">
            <x v="3"/>
          </reference>
        </references>
      </pivotArea>
    </format>
    <format dxfId="2150">
      <pivotArea dataOnly="0" labelOnly="1" outline="0" fieldPosition="0">
        <references count="3">
          <reference field="2" count="1" selected="0">
            <x v="385"/>
          </reference>
          <reference field="3" count="1">
            <x v="707"/>
          </reference>
          <reference field="5" count="1" selected="0">
            <x v="3"/>
          </reference>
        </references>
      </pivotArea>
    </format>
    <format dxfId="2149">
      <pivotArea dataOnly="0" labelOnly="1" outline="0" fieldPosition="0">
        <references count="3">
          <reference field="2" count="1" selected="0">
            <x v="78"/>
          </reference>
          <reference field="3" count="1">
            <x v="788"/>
          </reference>
          <reference field="5" count="1" selected="0">
            <x v="3"/>
          </reference>
        </references>
      </pivotArea>
    </format>
    <format dxfId="2148">
      <pivotArea dataOnly="0" labelOnly="1" outline="0" fieldPosition="0">
        <references count="3">
          <reference field="2" count="1" selected="0">
            <x v="766"/>
          </reference>
          <reference field="3" count="1">
            <x v="3"/>
          </reference>
          <reference field="5" count="1" selected="0">
            <x v="3"/>
          </reference>
        </references>
      </pivotArea>
    </format>
    <format dxfId="2147">
      <pivotArea dataOnly="0" labelOnly="1" outline="0" fieldPosition="0">
        <references count="3">
          <reference field="2" count="1" selected="0">
            <x v="362"/>
          </reference>
          <reference field="3" count="1">
            <x v="545"/>
          </reference>
          <reference field="5" count="1" selected="0">
            <x v="3"/>
          </reference>
        </references>
      </pivotArea>
    </format>
    <format dxfId="2146">
      <pivotArea dataOnly="0" labelOnly="1" outline="0" fieldPosition="0">
        <references count="3">
          <reference field="2" count="1" selected="0">
            <x v="1003"/>
          </reference>
          <reference field="3" count="1">
            <x v="781"/>
          </reference>
          <reference field="5" count="1" selected="0">
            <x v="3"/>
          </reference>
        </references>
      </pivotArea>
    </format>
    <format dxfId="2145">
      <pivotArea dataOnly="0" labelOnly="1" outline="0" fieldPosition="0">
        <references count="3">
          <reference field="2" count="1" selected="0">
            <x v="346"/>
          </reference>
          <reference field="3" count="1">
            <x v="470"/>
          </reference>
          <reference field="5" count="1" selected="0">
            <x v="3"/>
          </reference>
        </references>
      </pivotArea>
    </format>
    <format dxfId="2144">
      <pivotArea dataOnly="0" labelOnly="1" outline="0" fieldPosition="0">
        <references count="3">
          <reference field="2" count="1" selected="0">
            <x v="79"/>
          </reference>
          <reference field="3" count="1">
            <x v="480"/>
          </reference>
          <reference field="5" count="1" selected="0">
            <x v="3"/>
          </reference>
        </references>
      </pivotArea>
    </format>
    <format dxfId="2143">
      <pivotArea dataOnly="0" labelOnly="1" outline="0" fieldPosition="0">
        <references count="3">
          <reference field="2" count="1" selected="0">
            <x v="189"/>
          </reference>
          <reference field="3" count="1">
            <x v="194"/>
          </reference>
          <reference field="5" count="1" selected="0">
            <x v="3"/>
          </reference>
        </references>
      </pivotArea>
    </format>
    <format dxfId="2142">
      <pivotArea dataOnly="0" labelOnly="1" outline="0" fieldPosition="0">
        <references count="3">
          <reference field="2" count="1" selected="0">
            <x v="902"/>
          </reference>
          <reference field="3" count="1">
            <x v="215"/>
          </reference>
          <reference field="5" count="1" selected="0">
            <x v="4"/>
          </reference>
        </references>
      </pivotArea>
    </format>
    <format dxfId="2141">
      <pivotArea dataOnly="0" labelOnly="1" outline="0" fieldPosition="0">
        <references count="3">
          <reference field="2" count="1" selected="0">
            <x v="1039"/>
          </reference>
          <reference field="3" count="1">
            <x v="495"/>
          </reference>
          <reference field="5" count="1" selected="0">
            <x v="4"/>
          </reference>
        </references>
      </pivotArea>
    </format>
    <format dxfId="2140">
      <pivotArea dataOnly="0" labelOnly="1" outline="0" fieldPosition="0">
        <references count="3">
          <reference field="2" count="1" selected="0">
            <x v="333"/>
          </reference>
          <reference field="3" count="1">
            <x v="736"/>
          </reference>
          <reference field="5" count="1" selected="0">
            <x v="4"/>
          </reference>
        </references>
      </pivotArea>
    </format>
    <format dxfId="2139">
      <pivotArea dataOnly="0" labelOnly="1" outline="0" fieldPosition="0">
        <references count="3">
          <reference field="2" count="1" selected="0">
            <x v="534"/>
          </reference>
          <reference field="3" count="1">
            <x v="246"/>
          </reference>
          <reference field="5" count="1" selected="0">
            <x v="4"/>
          </reference>
        </references>
      </pivotArea>
    </format>
    <format dxfId="2138">
      <pivotArea dataOnly="0" labelOnly="1" outline="0" fieldPosition="0">
        <references count="3">
          <reference field="2" count="1" selected="0">
            <x v="110"/>
          </reference>
          <reference field="3" count="1">
            <x v="727"/>
          </reference>
          <reference field="5" count="1" selected="0">
            <x v="4"/>
          </reference>
        </references>
      </pivotArea>
    </format>
    <format dxfId="2137">
      <pivotArea dataOnly="0" labelOnly="1" outline="0" fieldPosition="0">
        <references count="3">
          <reference field="2" count="1" selected="0">
            <x v="270"/>
          </reference>
          <reference field="3" count="1">
            <x v="247"/>
          </reference>
          <reference field="5" count="1" selected="0">
            <x v="4"/>
          </reference>
        </references>
      </pivotArea>
    </format>
    <format dxfId="2136">
      <pivotArea dataOnly="0" labelOnly="1" outline="0" fieldPosition="0">
        <references count="3">
          <reference field="2" count="1" selected="0">
            <x v="919"/>
          </reference>
          <reference field="3" count="1">
            <x v="578"/>
          </reference>
          <reference field="5" count="1" selected="0">
            <x v="4"/>
          </reference>
        </references>
      </pivotArea>
    </format>
    <format dxfId="2135">
      <pivotArea dataOnly="0" labelOnly="1" outline="0" fieldPosition="0">
        <references count="3">
          <reference field="2" count="1" selected="0">
            <x v="286"/>
          </reference>
          <reference field="3" count="1">
            <x v="329"/>
          </reference>
          <reference field="5" count="1" selected="0">
            <x v="4"/>
          </reference>
        </references>
      </pivotArea>
    </format>
    <format dxfId="2134">
      <pivotArea dataOnly="0" labelOnly="1" outline="0" fieldPosition="0">
        <references count="3">
          <reference field="2" count="1" selected="0">
            <x v="445"/>
          </reference>
          <reference field="3" count="1">
            <x v="588"/>
          </reference>
          <reference field="5" count="1" selected="0">
            <x v="4"/>
          </reference>
        </references>
      </pivotArea>
    </format>
    <format dxfId="2133">
      <pivotArea dataOnly="0" labelOnly="1" outline="0" fieldPosition="0">
        <references count="3">
          <reference field="2" count="1" selected="0">
            <x v="490"/>
          </reference>
          <reference field="3" count="1">
            <x v="229"/>
          </reference>
          <reference field="5" count="1" selected="0">
            <x v="4"/>
          </reference>
        </references>
      </pivotArea>
    </format>
    <format dxfId="2132">
      <pivotArea dataOnly="0" labelOnly="1" outline="0" fieldPosition="0">
        <references count="3">
          <reference field="2" count="1" selected="0">
            <x v="988"/>
          </reference>
          <reference field="3" count="1">
            <x v="648"/>
          </reference>
          <reference field="5" count="1" selected="0">
            <x v="4"/>
          </reference>
        </references>
      </pivotArea>
    </format>
    <format dxfId="2131">
      <pivotArea dataOnly="0" labelOnly="1" outline="0" fieldPosition="0">
        <references count="3">
          <reference field="2" count="1" selected="0">
            <x v="545"/>
          </reference>
          <reference field="3" count="1">
            <x v="218"/>
          </reference>
          <reference field="5" count="1" selected="0">
            <x v="4"/>
          </reference>
        </references>
      </pivotArea>
    </format>
    <format dxfId="2130">
      <pivotArea dataOnly="0" labelOnly="1" outline="0" fieldPosition="0">
        <references count="3">
          <reference field="2" count="1" selected="0">
            <x v="167"/>
          </reference>
          <reference field="3" count="1">
            <x v="324"/>
          </reference>
          <reference field="5" count="1" selected="0">
            <x v="4"/>
          </reference>
        </references>
      </pivotArea>
    </format>
    <format dxfId="2129">
      <pivotArea dataOnly="0" labelOnly="1" outline="0" fieldPosition="0">
        <references count="3">
          <reference field="2" count="1" selected="0">
            <x v="223"/>
          </reference>
          <reference field="3" count="1">
            <x v="608"/>
          </reference>
          <reference field="5" count="1" selected="0">
            <x v="4"/>
          </reference>
        </references>
      </pivotArea>
    </format>
    <format dxfId="2128">
      <pivotArea dataOnly="0" labelOnly="1" outline="0" fieldPosition="0">
        <references count="3">
          <reference field="2" count="1" selected="0">
            <x v="336"/>
          </reference>
          <reference field="3" count="1">
            <x v="583"/>
          </reference>
          <reference field="5" count="1" selected="0">
            <x v="4"/>
          </reference>
        </references>
      </pivotArea>
    </format>
    <format dxfId="2127">
      <pivotArea dataOnly="0" labelOnly="1" outline="0" fieldPosition="0">
        <references count="3">
          <reference field="2" count="1" selected="0">
            <x v="1016"/>
          </reference>
          <reference field="3" count="1">
            <x v="756"/>
          </reference>
          <reference field="5" count="1" selected="0">
            <x v="4"/>
          </reference>
        </references>
      </pivotArea>
    </format>
    <format dxfId="2126">
      <pivotArea dataOnly="0" labelOnly="1" outline="0" fieldPosition="0">
        <references count="3">
          <reference field="2" count="1" selected="0">
            <x v="995"/>
          </reference>
          <reference field="3" count="1">
            <x v="486"/>
          </reference>
          <reference field="5" count="1" selected="0">
            <x v="4"/>
          </reference>
        </references>
      </pivotArea>
    </format>
    <format dxfId="2125">
      <pivotArea dataOnly="0" labelOnly="1" outline="0" fieldPosition="0">
        <references count="3">
          <reference field="2" count="1" selected="0">
            <x v="854"/>
          </reference>
          <reference field="3" count="1">
            <x v="244"/>
          </reference>
          <reference field="5" count="1" selected="0">
            <x v="4"/>
          </reference>
        </references>
      </pivotArea>
    </format>
    <format dxfId="2124">
      <pivotArea dataOnly="0" labelOnly="1" outline="0" fieldPosition="0">
        <references count="3">
          <reference field="2" count="1" selected="0">
            <x v="64"/>
          </reference>
          <reference field="3" count="1">
            <x v="126"/>
          </reference>
          <reference field="5" count="1" selected="0">
            <x v="4"/>
          </reference>
        </references>
      </pivotArea>
    </format>
    <format dxfId="2123">
      <pivotArea dataOnly="0" labelOnly="1" outline="0" fieldPosition="0">
        <references count="3">
          <reference field="2" count="1" selected="0">
            <x v="338"/>
          </reference>
          <reference field="3" count="1">
            <x v="567"/>
          </reference>
          <reference field="5" count="1" selected="0">
            <x v="4"/>
          </reference>
        </references>
      </pivotArea>
    </format>
    <format dxfId="2122">
      <pivotArea dataOnly="0" labelOnly="1" outline="0" fieldPosition="0">
        <references count="3">
          <reference field="2" count="1" selected="0">
            <x v="489"/>
          </reference>
          <reference field="3" count="1">
            <x v="227"/>
          </reference>
          <reference field="5" count="1" selected="0">
            <x v="4"/>
          </reference>
        </references>
      </pivotArea>
    </format>
    <format dxfId="2121">
      <pivotArea dataOnly="0" labelOnly="1" outline="0" fieldPosition="0">
        <references count="3">
          <reference field="2" count="1" selected="0">
            <x v="673"/>
          </reference>
          <reference field="3" count="1">
            <x v="740"/>
          </reference>
          <reference field="5" count="1" selected="0">
            <x v="4"/>
          </reference>
        </references>
      </pivotArea>
    </format>
    <format dxfId="2120">
      <pivotArea dataOnly="0" labelOnly="1" outline="0" fieldPosition="0">
        <references count="3">
          <reference field="2" count="1" selected="0">
            <x v="985"/>
          </reference>
          <reference field="3" count="1">
            <x v="245"/>
          </reference>
          <reference field="5" count="1" selected="0">
            <x v="4"/>
          </reference>
        </references>
      </pivotArea>
    </format>
    <format dxfId="2119">
      <pivotArea dataOnly="0" labelOnly="1" outline="0" fieldPosition="0">
        <references count="3">
          <reference field="2" count="1" selected="0">
            <x v="811"/>
          </reference>
          <reference field="3" count="1">
            <x v="327"/>
          </reference>
          <reference field="5" count="1" selected="0">
            <x v="4"/>
          </reference>
        </references>
      </pivotArea>
    </format>
    <format dxfId="2118">
      <pivotArea dataOnly="0" labelOnly="1" outline="0" fieldPosition="0">
        <references count="3">
          <reference field="2" count="1" selected="0">
            <x v="25"/>
          </reference>
          <reference field="3" count="1">
            <x v="318"/>
          </reference>
          <reference field="5" count="1" selected="0">
            <x v="4"/>
          </reference>
        </references>
      </pivotArea>
    </format>
    <format dxfId="2117">
      <pivotArea dataOnly="0" labelOnly="1" outline="0" fieldPosition="0">
        <references count="3">
          <reference field="2" count="1" selected="0">
            <x v="84"/>
          </reference>
          <reference field="3" count="1">
            <x v="127"/>
          </reference>
          <reference field="5" count="1" selected="0">
            <x v="4"/>
          </reference>
        </references>
      </pivotArea>
    </format>
    <format dxfId="2116">
      <pivotArea dataOnly="0" labelOnly="1" outline="0" fieldPosition="0">
        <references count="3">
          <reference field="2" count="1" selected="0">
            <x v="191"/>
          </reference>
          <reference field="3" count="1">
            <x v="737"/>
          </reference>
          <reference field="5" count="1" selected="0">
            <x v="4"/>
          </reference>
        </references>
      </pivotArea>
    </format>
    <format dxfId="2115">
      <pivotArea dataOnly="0" labelOnly="1" outline="0" fieldPosition="0">
        <references count="3">
          <reference field="2" count="1" selected="0">
            <x v="693"/>
          </reference>
          <reference field="3" count="1">
            <x v="497"/>
          </reference>
          <reference field="5" count="1" selected="0">
            <x v="4"/>
          </reference>
        </references>
      </pivotArea>
    </format>
    <format dxfId="2114">
      <pivotArea dataOnly="0" labelOnly="1" outline="0" fieldPosition="0">
        <references count="3">
          <reference field="2" count="1" selected="0">
            <x v="33"/>
          </reference>
          <reference field="3" count="1">
            <x v="321"/>
          </reference>
          <reference field="5" count="1" selected="0">
            <x v="4"/>
          </reference>
        </references>
      </pivotArea>
    </format>
    <format dxfId="2113">
      <pivotArea dataOnly="0" labelOnly="1" outline="0" fieldPosition="0">
        <references count="3">
          <reference field="2" count="1" selected="0">
            <x v="96"/>
          </reference>
          <reference field="3" count="1">
            <x v="739"/>
          </reference>
          <reference field="5" count="1" selected="0">
            <x v="4"/>
          </reference>
        </references>
      </pivotArea>
    </format>
    <format dxfId="2112">
      <pivotArea dataOnly="0" labelOnly="1" outline="0" fieldPosition="0">
        <references count="3">
          <reference field="2" count="1" selected="0">
            <x v="262"/>
          </reference>
          <reference field="3" count="1">
            <x v="251"/>
          </reference>
          <reference field="5" count="1" selected="0">
            <x v="4"/>
          </reference>
        </references>
      </pivotArea>
    </format>
    <format dxfId="2111">
      <pivotArea dataOnly="0" labelOnly="1" outline="0" fieldPosition="0">
        <references count="3">
          <reference field="2" count="1" selected="0">
            <x v="1009"/>
          </reference>
          <reference field="3" count="1">
            <x v="783"/>
          </reference>
          <reference field="5" count="1" selected="0">
            <x v="4"/>
          </reference>
        </references>
      </pivotArea>
    </format>
    <format dxfId="2110">
      <pivotArea dataOnly="0" labelOnly="1" outline="0" fieldPosition="0">
        <references count="3">
          <reference field="2" count="1" selected="0">
            <x v="35"/>
          </reference>
          <reference field="3" count="1">
            <x v="224"/>
          </reference>
          <reference field="5" count="1" selected="0">
            <x v="4"/>
          </reference>
        </references>
      </pivotArea>
    </format>
    <format dxfId="2109">
      <pivotArea dataOnly="0" labelOnly="1" outline="0" fieldPosition="0">
        <references count="3">
          <reference field="2" count="1" selected="0">
            <x v="631"/>
          </reference>
          <reference field="3" count="1">
            <x v="725"/>
          </reference>
          <reference field="5" count="1" selected="0">
            <x v="4"/>
          </reference>
        </references>
      </pivotArea>
    </format>
    <format dxfId="2108">
      <pivotArea dataOnly="0" labelOnly="1" outline="0" fieldPosition="0">
        <references count="3">
          <reference field="2" count="1" selected="0">
            <x v="379"/>
          </reference>
          <reference field="3" count="1">
            <x v="747"/>
          </reference>
          <reference field="5" count="1" selected="0">
            <x v="4"/>
          </reference>
        </references>
      </pivotArea>
    </format>
    <format dxfId="2107">
      <pivotArea dataOnly="0" labelOnly="1" outline="0" fieldPosition="0">
        <references count="3">
          <reference field="2" count="1" selected="0">
            <x v="692"/>
          </reference>
          <reference field="3" count="1">
            <x v="569"/>
          </reference>
          <reference field="5" count="1" selected="0">
            <x v="4"/>
          </reference>
        </references>
      </pivotArea>
    </format>
    <format dxfId="2106">
      <pivotArea dataOnly="0" labelOnly="1" outline="0" fieldPosition="0">
        <references count="3">
          <reference field="2" count="1" selected="0">
            <x v="382"/>
          </reference>
          <reference field="3" count="1">
            <x v="201"/>
          </reference>
          <reference field="5" count="1" selected="0">
            <x v="4"/>
          </reference>
        </references>
      </pivotArea>
    </format>
    <format dxfId="2105">
      <pivotArea dataOnly="0" labelOnly="1" outline="0" fieldPosition="0">
        <references count="3">
          <reference field="2" count="1" selected="0">
            <x v="737"/>
          </reference>
          <reference field="3" count="1">
            <x v="293"/>
          </reference>
          <reference field="5" count="1" selected="0">
            <x v="4"/>
          </reference>
        </references>
      </pivotArea>
    </format>
    <format dxfId="2104">
      <pivotArea dataOnly="0" labelOnly="1" outline="0" fieldPosition="0">
        <references count="3">
          <reference field="2" count="1" selected="0">
            <x v="432"/>
          </reference>
          <reference field="3" count="1">
            <x v="248"/>
          </reference>
          <reference field="5" count="1" selected="0">
            <x v="4"/>
          </reference>
        </references>
      </pivotArea>
    </format>
    <format dxfId="2103">
      <pivotArea dataOnly="0" labelOnly="1" outline="0" fieldPosition="0">
        <references count="3">
          <reference field="2" count="1" selected="0">
            <x v="857"/>
          </reference>
          <reference field="3" count="1">
            <x v="663"/>
          </reference>
          <reference field="5" count="1" selected="0">
            <x v="4"/>
          </reference>
        </references>
      </pivotArea>
    </format>
    <format dxfId="2102">
      <pivotArea dataOnly="0" labelOnly="1" outline="0" fieldPosition="0">
        <references count="3">
          <reference field="2" count="1" selected="0">
            <x v="441"/>
          </reference>
          <reference field="3" count="1">
            <x v="238"/>
          </reference>
          <reference field="5" count="1" selected="0">
            <x v="4"/>
          </reference>
        </references>
      </pivotArea>
    </format>
    <format dxfId="2101">
      <pivotArea dataOnly="0" labelOnly="1" outline="0" fieldPosition="0">
        <references count="3">
          <reference field="2" count="1" selected="0">
            <x v="958"/>
          </reference>
          <reference field="3" count="1">
            <x v="254"/>
          </reference>
          <reference field="5" count="1" selected="0">
            <x v="4"/>
          </reference>
        </references>
      </pivotArea>
    </format>
    <format dxfId="2100">
      <pivotArea dataOnly="0" labelOnly="1" outline="0" fieldPosition="0">
        <references count="3">
          <reference field="2" count="1" selected="0">
            <x v="466"/>
          </reference>
          <reference field="3" count="1">
            <x v="226"/>
          </reference>
          <reference field="5" count="1" selected="0">
            <x v="4"/>
          </reference>
        </references>
      </pivotArea>
    </format>
    <format dxfId="2099">
      <pivotArea dataOnly="0" labelOnly="1" outline="0" fieldPosition="0">
        <references count="3">
          <reference field="2" count="1" selected="0">
            <x v="992"/>
          </reference>
          <reference field="3" count="1">
            <x v="240"/>
          </reference>
          <reference field="5" count="1" selected="0">
            <x v="4"/>
          </reference>
        </references>
      </pivotArea>
    </format>
    <format dxfId="2098">
      <pivotArea dataOnly="0" labelOnly="1" outline="0" fieldPosition="0">
        <references count="3">
          <reference field="2" count="1" selected="0">
            <x v="495"/>
          </reference>
          <reference field="3" count="1">
            <x v="275"/>
          </reference>
          <reference field="5" count="1" selected="0">
            <x v="4"/>
          </reference>
        </references>
      </pivotArea>
    </format>
    <format dxfId="2097">
      <pivotArea dataOnly="0" labelOnly="1" outline="0" fieldPosition="0">
        <references count="3">
          <reference field="2" count="1" selected="0">
            <x v="1030"/>
          </reference>
          <reference field="3" count="1">
            <x v="501"/>
          </reference>
          <reference field="5" count="1" selected="0">
            <x v="4"/>
          </reference>
        </references>
      </pivotArea>
    </format>
    <format dxfId="2096">
      <pivotArea dataOnly="0" labelOnly="1" outline="0" fieldPosition="0">
        <references count="3">
          <reference field="2" count="1" selected="0">
            <x v="23"/>
          </reference>
          <reference field="3" count="1">
            <x v="651"/>
          </reference>
          <reference field="5" count="1" selected="0">
            <x v="4"/>
          </reference>
        </references>
      </pivotArea>
    </format>
    <format dxfId="2095">
      <pivotArea dataOnly="0" labelOnly="1" outline="0" fieldPosition="0">
        <references count="3">
          <reference field="2" count="1" selected="0">
            <x v="496"/>
          </reference>
          <reference field="3" count="1">
            <x v="264"/>
          </reference>
          <reference field="5" count="1" selected="0">
            <x v="4"/>
          </reference>
        </references>
      </pivotArea>
    </format>
    <format dxfId="2094">
      <pivotArea dataOnly="0" labelOnly="1" outline="0" fieldPosition="0">
        <references count="3">
          <reference field="2" count="1" selected="0">
            <x v="249"/>
          </reference>
          <reference field="3" count="1">
            <x v="321"/>
          </reference>
          <reference field="5" count="1" selected="0">
            <x v="4"/>
          </reference>
        </references>
      </pivotArea>
    </format>
    <format dxfId="2093">
      <pivotArea dataOnly="0" labelOnly="1" outline="0" fieldPosition="0">
        <references count="3">
          <reference field="2" count="1" selected="0">
            <x v="102"/>
          </reference>
          <reference field="3" count="1">
            <x v="267"/>
          </reference>
          <reference field="5" count="1" selected="0">
            <x v="4"/>
          </reference>
        </references>
      </pivotArea>
    </format>
    <format dxfId="2092">
      <pivotArea dataOnly="0" labelOnly="1" outline="0" fieldPosition="0">
        <references count="3">
          <reference field="2" count="1" selected="0">
            <x v="291"/>
          </reference>
          <reference field="3" count="1">
            <x v="214"/>
          </reference>
          <reference field="5" count="1" selected="0">
            <x v="4"/>
          </reference>
        </references>
      </pivotArea>
    </format>
    <format dxfId="2091">
      <pivotArea dataOnly="0" labelOnly="1" outline="0" fieldPosition="0">
        <references count="3">
          <reference field="2" count="1" selected="0">
            <x v="462"/>
          </reference>
          <reference field="3" count="1">
            <x v="608"/>
          </reference>
          <reference field="5" count="1" selected="0">
            <x v="4"/>
          </reference>
        </references>
      </pivotArea>
    </format>
    <format dxfId="2090">
      <pivotArea dataOnly="0" labelOnly="1" outline="0" fieldPosition="0">
        <references count="3">
          <reference field="2" count="1" selected="0">
            <x v="292"/>
          </reference>
          <reference field="3" count="1">
            <x v="271"/>
          </reference>
          <reference field="5" count="1" selected="0">
            <x v="4"/>
          </reference>
        </references>
      </pivotArea>
    </format>
    <format dxfId="2089">
      <pivotArea dataOnly="0" labelOnly="1" outline="0" fieldPosition="0">
        <references count="3">
          <reference field="2" count="1" selected="0">
            <x v="552"/>
          </reference>
          <reference field="3" count="1">
            <x v="722"/>
          </reference>
          <reference field="5" count="1" selected="0">
            <x v="4"/>
          </reference>
        </references>
      </pivotArea>
    </format>
    <format dxfId="2088">
      <pivotArea dataOnly="0" labelOnly="1" outline="0" fieldPosition="0">
        <references count="3">
          <reference field="2" count="1" selected="0">
            <x v="296"/>
          </reference>
          <reference field="3" count="1">
            <x v="317"/>
          </reference>
          <reference field="5" count="1" selected="0">
            <x v="4"/>
          </reference>
        </references>
      </pivotArea>
    </format>
    <format dxfId="2087">
      <pivotArea dataOnly="0" labelOnly="1" outline="0" fieldPosition="0">
        <references count="3">
          <reference field="2" count="1" selected="0">
            <x v="792"/>
          </reference>
          <reference field="3" count="1">
            <x v="239"/>
          </reference>
          <reference field="5" count="1" selected="0">
            <x v="4"/>
          </reference>
        </references>
      </pivotArea>
    </format>
    <format dxfId="2086">
      <pivotArea dataOnly="0" labelOnly="1" outline="0" fieldPosition="0">
        <references count="3">
          <reference field="2" count="1" selected="0">
            <x v="307"/>
          </reference>
          <reference field="3" count="1">
            <x v="224"/>
          </reference>
          <reference field="5" count="1" selected="0">
            <x v="4"/>
          </reference>
        </references>
      </pivotArea>
    </format>
    <format dxfId="2085">
      <pivotArea dataOnly="0" labelOnly="1" outline="0" fieldPosition="0">
        <references count="3">
          <reference field="2" count="1" selected="0">
            <x v="966"/>
          </reference>
          <reference field="3" count="1">
            <x v="647"/>
          </reference>
          <reference field="5" count="1" selected="0">
            <x v="4"/>
          </reference>
        </references>
      </pivotArea>
    </format>
    <format dxfId="2084">
      <pivotArea dataOnly="0" labelOnly="1" outline="0" fieldPosition="0">
        <references count="3">
          <reference field="2" count="1" selected="0">
            <x v="325"/>
          </reference>
          <reference field="3" count="1">
            <x v="570"/>
          </reference>
          <reference field="5" count="1" selected="0">
            <x v="4"/>
          </reference>
        </references>
      </pivotArea>
    </format>
    <format dxfId="2083">
      <pivotArea dataOnly="0" labelOnly="1" outline="0" fieldPosition="0">
        <references count="3">
          <reference field="2" count="1" selected="0">
            <x v="122"/>
          </reference>
          <reference field="3" count="1">
            <x v="279"/>
          </reference>
          <reference field="5" count="1" selected="0">
            <x v="4"/>
          </reference>
        </references>
      </pivotArea>
    </format>
    <format dxfId="2082">
      <pivotArea dataOnly="0" labelOnly="1" outline="0" fieldPosition="0">
        <references count="3">
          <reference field="2" count="1" selected="0">
            <x v="337"/>
          </reference>
          <reference field="3" count="1">
            <x v="580"/>
          </reference>
          <reference field="5" count="1" selected="0">
            <x v="4"/>
          </reference>
        </references>
      </pivotArea>
    </format>
    <format dxfId="2081">
      <pivotArea dataOnly="0" labelOnly="1" outline="0" fieldPosition="0">
        <references count="3">
          <reference field="2" count="1" selected="0">
            <x v="525"/>
          </reference>
          <reference field="3" count="1">
            <x v="320"/>
          </reference>
          <reference field="5" count="1" selected="0">
            <x v="4"/>
          </reference>
        </references>
      </pivotArea>
    </format>
    <format dxfId="2080">
      <pivotArea dataOnly="0" labelOnly="1" outline="0" fieldPosition="0">
        <references count="3">
          <reference field="2" count="1" selected="0">
            <x v="350"/>
          </reference>
          <reference field="3" count="1">
            <x v="202"/>
          </reference>
          <reference field="5" count="1" selected="0">
            <x v="4"/>
          </reference>
        </references>
      </pivotArea>
    </format>
    <format dxfId="2079">
      <pivotArea dataOnly="0" labelOnly="1" outline="0" fieldPosition="0">
        <references count="3">
          <reference field="2" count="1" selected="0">
            <x v="577"/>
          </reference>
          <reference field="3" count="1">
            <x v="576"/>
          </reference>
          <reference field="5" count="1" selected="0">
            <x v="4"/>
          </reference>
        </references>
      </pivotArea>
    </format>
    <format dxfId="2078">
      <pivotArea dataOnly="0" labelOnly="1" outline="0" fieldPosition="0">
        <references count="3">
          <reference field="2" count="1" selected="0">
            <x v="113"/>
          </reference>
          <reference field="3" count="1">
            <x v="270"/>
          </reference>
          <reference field="5" count="1" selected="0">
            <x v="4"/>
          </reference>
        </references>
      </pivotArea>
    </format>
    <format dxfId="2077">
      <pivotArea dataOnly="0" labelOnly="1" outline="0" fieldPosition="0">
        <references count="3">
          <reference field="2" count="1" selected="0">
            <x v="228"/>
          </reference>
          <reference field="3" count="1">
            <x v="310"/>
          </reference>
          <reference field="5" count="1" selected="0">
            <x v="4"/>
          </reference>
        </references>
      </pivotArea>
    </format>
    <format dxfId="2076">
      <pivotArea dataOnly="0" labelOnly="1" outline="0" fieldPosition="0">
        <references count="3">
          <reference field="2" count="1" selected="0">
            <x v="212"/>
          </reference>
          <reference field="3" count="1">
            <x v="231"/>
          </reference>
          <reference field="5" count="1" selected="0">
            <x v="4"/>
          </reference>
        </references>
      </pivotArea>
    </format>
    <format dxfId="2075">
      <pivotArea dataOnly="0" labelOnly="1" outline="0" fieldPosition="0">
        <references count="3">
          <reference field="2" count="1" selected="0">
            <x v="855"/>
          </reference>
          <reference field="3" count="1">
            <x v="662"/>
          </reference>
          <reference field="5" count="1" selected="0">
            <x v="4"/>
          </reference>
        </references>
      </pivotArea>
    </format>
    <format dxfId="2074">
      <pivotArea dataOnly="0" labelOnly="1" outline="0" fieldPosition="0">
        <references count="3">
          <reference field="2" count="1" selected="0">
            <x v="433"/>
          </reference>
          <reference field="3" count="1">
            <x v="742"/>
          </reference>
          <reference field="5" count="1" selected="0">
            <x v="4"/>
          </reference>
        </references>
      </pivotArea>
    </format>
    <format dxfId="2073">
      <pivotArea dataOnly="0" labelOnly="1" outline="0" fieldPosition="0">
        <references count="3">
          <reference field="2" count="1" selected="0">
            <x v="886"/>
          </reference>
          <reference field="3" count="1">
            <x v="646"/>
          </reference>
          <reference field="5" count="1" selected="0">
            <x v="4"/>
          </reference>
        </references>
      </pivotArea>
    </format>
    <format dxfId="2072">
      <pivotArea dataOnly="0" labelOnly="1" outline="0" fieldPosition="0">
        <references count="3">
          <reference field="2" count="1" selected="0">
            <x v="454"/>
          </reference>
          <reference field="3" count="1">
            <x v="272"/>
          </reference>
          <reference field="5" count="1" selected="0">
            <x v="4"/>
          </reference>
        </references>
      </pivotArea>
    </format>
    <format dxfId="2071">
      <pivotArea dataOnly="0" labelOnly="1" outline="0" fieldPosition="0">
        <references count="3">
          <reference field="2" count="1" selected="0">
            <x v="994"/>
          </reference>
          <reference field="3" count="1">
            <x v="223"/>
          </reference>
          <reference field="5" count="1" selected="0">
            <x v="4"/>
          </reference>
        </references>
      </pivotArea>
    </format>
    <format dxfId="2070">
      <pivotArea dataOnly="0" labelOnly="1" outline="0" fieldPosition="0">
        <references count="3">
          <reference field="2" count="1" selected="0">
            <x v="457"/>
          </reference>
          <reference field="3" count="1">
            <x v="237"/>
          </reference>
          <reference field="5" count="1" selected="0">
            <x v="4"/>
          </reference>
        </references>
      </pivotArea>
    </format>
    <format dxfId="2069">
      <pivotArea dataOnly="0" labelOnly="1" outline="0" fieldPosition="0">
        <references count="3">
          <reference field="2" count="1" selected="0">
            <x v="621"/>
          </reference>
          <reference field="3" count="1">
            <x v="304"/>
          </reference>
          <reference field="5" count="1" selected="0">
            <x v="4"/>
          </reference>
        </references>
      </pivotArea>
    </format>
    <format dxfId="2068">
      <pivotArea dataOnly="0" labelOnly="1" outline="0" fieldPosition="0">
        <references count="3">
          <reference field="2" count="1" selected="0">
            <x v="951"/>
          </reference>
          <reference field="3" count="1">
            <x v="127"/>
          </reference>
          <reference field="5" count="1" selected="0">
            <x v="4"/>
          </reference>
        </references>
      </pivotArea>
    </format>
    <format dxfId="2067">
      <pivotArea dataOnly="0" labelOnly="1" outline="0" fieldPosition="0">
        <references count="3">
          <reference field="2" count="1" selected="0">
            <x v="849"/>
          </reference>
          <reference field="3" count="1">
            <x v="719"/>
          </reference>
          <reference field="5" count="1" selected="0">
            <x v="4"/>
          </reference>
        </references>
      </pivotArea>
    </format>
    <format dxfId="2066">
      <pivotArea dataOnly="0" labelOnly="1" outline="0" fieldPosition="0">
        <references count="3">
          <reference field="2" count="1" selected="0">
            <x v="987"/>
          </reference>
          <reference field="3" count="1">
            <x v="485"/>
          </reference>
          <reference field="5" count="1" selected="0">
            <x v="4"/>
          </reference>
        </references>
      </pivotArea>
    </format>
    <format dxfId="2065">
      <pivotArea dataOnly="0" labelOnly="1" outline="0" fieldPosition="0">
        <references count="3">
          <reference field="2" count="1" selected="0">
            <x v="321"/>
          </reference>
          <reference field="3" count="1">
            <x v="206"/>
          </reference>
          <reference field="5" count="1" selected="0">
            <x v="4"/>
          </reference>
        </references>
      </pivotArea>
    </format>
    <format dxfId="2064">
      <pivotArea dataOnly="0" labelOnly="1" outline="0" fieldPosition="0">
        <references count="3">
          <reference field="2" count="1" selected="0">
            <x v="428"/>
          </reference>
          <reference field="3" count="1">
            <x v="267"/>
          </reference>
          <reference field="5" count="1" selected="0">
            <x v="4"/>
          </reference>
        </references>
      </pivotArea>
    </format>
    <format dxfId="2063">
      <pivotArea dataOnly="0" labelOnly="1" outline="0" fieldPosition="0">
        <references count="3">
          <reference field="2" count="1" selected="0">
            <x v="285"/>
          </reference>
          <reference field="3" count="1">
            <x v="757"/>
          </reference>
          <reference field="5" count="1" selected="0">
            <x v="4"/>
          </reference>
        </references>
      </pivotArea>
    </format>
    <format dxfId="2062">
      <pivotArea dataOnly="0" labelOnly="1" outline="0" fieldPosition="0">
        <references count="3">
          <reference field="2" count="1" selected="0">
            <x v="225"/>
          </reference>
          <reference field="3" count="1">
            <x v="579"/>
          </reference>
          <reference field="5" count="1" selected="0">
            <x v="4"/>
          </reference>
        </references>
      </pivotArea>
    </format>
    <format dxfId="2061">
      <pivotArea dataOnly="0" labelOnly="1" outline="0" fieldPosition="0">
        <references count="3">
          <reference field="2" count="1" selected="0">
            <x v="579"/>
          </reference>
          <reference field="3" count="1">
            <x v="323"/>
          </reference>
          <reference field="5" count="1" selected="0">
            <x v="4"/>
          </reference>
        </references>
      </pivotArea>
    </format>
    <format dxfId="2060">
      <pivotArea dataOnly="0" labelOnly="1" outline="0" fieldPosition="0">
        <references count="3">
          <reference field="2" count="1" selected="0">
            <x v="226"/>
          </reference>
          <reference field="3" count="1">
            <x v="70"/>
          </reference>
          <reference field="5" count="1" selected="0">
            <x v="4"/>
          </reference>
        </references>
      </pivotArea>
    </format>
    <format dxfId="2059">
      <pivotArea dataOnly="0" labelOnly="1" outline="0" fieldPosition="0">
        <references count="3">
          <reference field="2" count="1" selected="0">
            <x v="594"/>
          </reference>
          <reference field="3" count="1">
            <x v="294"/>
          </reference>
          <reference field="5" count="1" selected="0">
            <x v="4"/>
          </reference>
        </references>
      </pivotArea>
    </format>
    <format dxfId="2058">
      <pivotArea dataOnly="0" labelOnly="1" outline="0" fieldPosition="0">
        <references count="3">
          <reference field="2" count="1" selected="0">
            <x v="391"/>
          </reference>
          <reference field="3" count="1">
            <x v="249"/>
          </reference>
          <reference field="5" count="1" selected="0">
            <x v="4"/>
          </reference>
        </references>
      </pivotArea>
    </format>
    <format dxfId="2057">
      <pivotArea dataOnly="0" labelOnly="1" outline="0" fieldPosition="0">
        <references count="3">
          <reference field="2" count="1" selected="0">
            <x v="595"/>
          </reference>
          <reference field="3" count="1">
            <x v="311"/>
          </reference>
          <reference field="5" count="1" selected="0">
            <x v="4"/>
          </reference>
        </references>
      </pivotArea>
    </format>
    <format dxfId="2056">
      <pivotArea dataOnly="0" labelOnly="1" outline="0" fieldPosition="0">
        <references count="3">
          <reference field="2" count="1" selected="0">
            <x v="920"/>
          </reference>
          <reference field="3" count="1">
            <x v="581"/>
          </reference>
          <reference field="5" count="1" selected="0">
            <x v="4"/>
          </reference>
        </references>
      </pivotArea>
    </format>
    <format dxfId="2055">
      <pivotArea dataOnly="0" labelOnly="1" outline="0" fieldPosition="0">
        <references count="3">
          <reference field="2" count="1" selected="0">
            <x v="611"/>
          </reference>
          <reference field="3" count="1">
            <x v="754"/>
          </reference>
          <reference field="5" count="1" selected="0">
            <x v="4"/>
          </reference>
        </references>
      </pivotArea>
    </format>
    <format dxfId="2054">
      <pivotArea dataOnly="0" labelOnly="1" outline="0" fieldPosition="0">
        <references count="3">
          <reference field="2" count="1" selected="0">
            <x v="959"/>
          </reference>
          <reference field="3" count="1">
            <x v="250"/>
          </reference>
          <reference field="5" count="1" selected="0">
            <x v="4"/>
          </reference>
        </references>
      </pivotArea>
    </format>
    <format dxfId="2053">
      <pivotArea dataOnly="0" labelOnly="1" outline="0" fieldPosition="0">
        <references count="3">
          <reference field="2" count="1" selected="0">
            <x v="179"/>
          </reference>
          <reference field="3" count="1">
            <x v="746"/>
          </reference>
          <reference field="5" count="1" selected="0">
            <x v="4"/>
          </reference>
        </references>
      </pivotArea>
    </format>
    <format dxfId="2052">
      <pivotArea dataOnly="0" labelOnly="1" outline="0" fieldPosition="0">
        <references count="3">
          <reference field="2" count="1" selected="0">
            <x v="34"/>
          </reference>
          <reference field="3" count="1">
            <x v="274"/>
          </reference>
          <reference field="5" count="1" selected="0">
            <x v="4"/>
          </reference>
        </references>
      </pivotArea>
    </format>
    <format dxfId="2051">
      <pivotArea dataOnly="0" labelOnly="1" outline="0" fieldPosition="0">
        <references count="3">
          <reference field="2" count="1" selected="0">
            <x v="1019"/>
          </reference>
          <reference field="3" count="1">
            <x v="241"/>
          </reference>
          <reference field="5" count="1" selected="0">
            <x v="4"/>
          </reference>
        </references>
      </pivotArea>
    </format>
    <format dxfId="2050">
      <pivotArea dataOnly="0" labelOnly="1" outline="0" fieldPosition="0">
        <references count="3">
          <reference field="2" count="1" selected="0">
            <x v="37"/>
          </reference>
          <reference field="3" count="1">
            <x v="754"/>
          </reference>
          <reference field="5" count="1" selected="0">
            <x v="4"/>
          </reference>
        </references>
      </pivotArea>
    </format>
    <format dxfId="2049">
      <pivotArea dataOnly="0" labelOnly="1" outline="0" fieldPosition="0">
        <references count="3">
          <reference field="2" count="1" selected="0">
            <x v="227"/>
          </reference>
          <reference field="3" count="1">
            <x v="309"/>
          </reference>
          <reference field="5" count="1" selected="0">
            <x v="4"/>
          </reference>
        </references>
      </pivotArea>
    </format>
    <format dxfId="2048">
      <pivotArea dataOnly="0" labelOnly="1" outline="0" fieldPosition="0">
        <references count="3">
          <reference field="2" count="1" selected="0">
            <x v="837"/>
          </reference>
          <reference field="3" count="1">
            <x v="130"/>
          </reference>
          <reference field="5" count="1" selected="0">
            <x v="4"/>
          </reference>
        </references>
      </pivotArea>
    </format>
    <format dxfId="2047">
      <pivotArea dataOnly="0" labelOnly="1" outline="0" fieldPosition="0">
        <references count="3">
          <reference field="2" count="1" selected="0">
            <x v="659"/>
          </reference>
          <reference field="3" count="1">
            <x v="591"/>
          </reference>
          <reference field="5" count="1" selected="0">
            <x v="4"/>
          </reference>
        </references>
      </pivotArea>
    </format>
    <format dxfId="2046">
      <pivotArea dataOnly="0" labelOnly="1" outline="0" fieldPosition="0">
        <references count="3">
          <reference field="2" count="1" selected="0">
            <x v="465"/>
          </reference>
          <reference field="3" count="1">
            <x v="584"/>
          </reference>
          <reference field="5" count="1" selected="0">
            <x v="4"/>
          </reference>
        </references>
      </pivotArea>
    </format>
    <format dxfId="2045">
      <pivotArea dataOnly="0" labelOnly="1" outline="0" fieldPosition="0">
        <references count="3">
          <reference field="2" count="1" selected="0">
            <x v="332"/>
          </reference>
          <reference field="3" count="1">
            <x v="70"/>
          </reference>
          <reference field="5" count="1" selected="0">
            <x v="4"/>
          </reference>
        </references>
      </pivotArea>
    </format>
    <format dxfId="2044">
      <pivotArea dataOnly="0" labelOnly="1" outline="0" fieldPosition="0">
        <references count="3">
          <reference field="2" count="1" selected="0">
            <x v="860"/>
          </reference>
          <reference field="3" count="1">
            <x v="328"/>
          </reference>
          <reference field="5" count="1" selected="0">
            <x v="4"/>
          </reference>
        </references>
      </pivotArea>
    </format>
    <format dxfId="2043">
      <pivotArea dataOnly="0" labelOnly="1" outline="0" fieldPosition="0">
        <references count="3">
          <reference field="2" count="1" selected="0">
            <x v="685"/>
          </reference>
          <reference field="3" count="1">
            <x v="738"/>
          </reference>
          <reference field="5" count="1" selected="0">
            <x v="4"/>
          </reference>
        </references>
      </pivotArea>
    </format>
    <format dxfId="2042">
      <pivotArea dataOnly="0" labelOnly="1" outline="0" fieldPosition="0">
        <references count="3">
          <reference field="2" count="1" selected="0">
            <x v="887"/>
          </reference>
          <reference field="3" count="1">
            <x v="660"/>
          </reference>
          <reference field="5" count="1" selected="0">
            <x v="4"/>
          </reference>
        </references>
      </pivotArea>
    </format>
    <format dxfId="2041">
      <pivotArea dataOnly="0" labelOnly="1" outline="0" fieldPosition="0">
        <references count="3">
          <reference field="2" count="1" selected="0">
            <x v="690"/>
          </reference>
          <reference field="3" count="1">
            <x v="571"/>
          </reference>
          <reference field="5" count="1" selected="0">
            <x v="4"/>
          </reference>
        </references>
      </pivotArea>
    </format>
    <format dxfId="2040">
      <pivotArea dataOnly="0" labelOnly="1" outline="0" fieldPosition="0">
        <references count="3">
          <reference field="2" count="1" selected="0">
            <x v="933"/>
          </reference>
          <reference field="3" count="1">
            <x v="723"/>
          </reference>
          <reference field="5" count="1" selected="0">
            <x v="4"/>
          </reference>
        </references>
      </pivotArea>
    </format>
    <format dxfId="2039">
      <pivotArea dataOnly="0" labelOnly="1" outline="0" fieldPosition="0">
        <references count="3">
          <reference field="2" count="1" selected="0">
            <x v="232"/>
          </reference>
          <reference field="3" count="1">
            <x v="731"/>
          </reference>
          <reference field="5" count="1" selected="0">
            <x v="4"/>
          </reference>
        </references>
      </pivotArea>
    </format>
    <format dxfId="2038">
      <pivotArea dataOnly="0" labelOnly="1" outline="0" fieldPosition="0">
        <references count="3">
          <reference field="2" count="1" selected="0">
            <x v="269"/>
          </reference>
          <reference field="3" count="1">
            <x v="279"/>
          </reference>
          <reference field="5" count="1" selected="0">
            <x v="4"/>
          </reference>
        </references>
      </pivotArea>
    </format>
    <format dxfId="2037">
      <pivotArea dataOnly="0" labelOnly="1" outline="0" fieldPosition="0">
        <references count="3">
          <reference field="2" count="1" selected="0">
            <x v="707"/>
          </reference>
          <reference field="3" count="1">
            <x v="292"/>
          </reference>
          <reference field="5" count="1" selected="0">
            <x v="4"/>
          </reference>
        </references>
      </pivotArea>
    </format>
    <format dxfId="2036">
      <pivotArea dataOnly="0" labelOnly="1" outline="0" fieldPosition="0">
        <references count="3">
          <reference field="2" count="1" selected="0">
            <x v="960"/>
          </reference>
          <reference field="3" count="1">
            <x v="277"/>
          </reference>
          <reference field="5" count="1" selected="0">
            <x v="4"/>
          </reference>
        </references>
      </pivotArea>
    </format>
    <format dxfId="2035">
      <pivotArea dataOnly="0" labelOnly="1" outline="0" fieldPosition="0">
        <references count="3">
          <reference field="2" count="1" selected="0">
            <x v="713"/>
          </reference>
          <reference field="3" count="1">
            <x v="714"/>
          </reference>
          <reference field="5" count="1" selected="0">
            <x v="4"/>
          </reference>
        </references>
      </pivotArea>
    </format>
    <format dxfId="2034">
      <pivotArea dataOnly="0" labelOnly="1" outline="0" fieldPosition="0">
        <references count="3">
          <reference field="2" count="1" selected="0">
            <x v="968"/>
          </reference>
          <reference field="3" count="1">
            <x v="661"/>
          </reference>
          <reference field="5" count="1" selected="0">
            <x v="4"/>
          </reference>
        </references>
      </pivotArea>
    </format>
    <format dxfId="2033">
      <pivotArea dataOnly="0" labelOnly="1" outline="0" fieldPosition="0">
        <references count="3">
          <reference field="2" count="1" selected="0">
            <x v="240"/>
          </reference>
          <reference field="3" count="1">
            <x v="720"/>
          </reference>
          <reference field="5" count="1" selected="0">
            <x v="4"/>
          </reference>
        </references>
      </pivotArea>
    </format>
    <format dxfId="2032">
      <pivotArea dataOnly="0" labelOnly="1" outline="0" fieldPosition="0">
        <references count="3">
          <reference field="2" count="1" selected="0">
            <x v="986"/>
          </reference>
          <reference field="3" count="1">
            <x v="259"/>
          </reference>
          <reference field="5" count="1" selected="0">
            <x v="4"/>
          </reference>
        </references>
      </pivotArea>
    </format>
    <format dxfId="2031">
      <pivotArea dataOnly="0" labelOnly="1" outline="0" fieldPosition="0">
        <references count="3">
          <reference field="2" count="1" selected="0">
            <x v="781"/>
          </reference>
          <reference field="3" count="1">
            <x v="664"/>
          </reference>
          <reference field="5" count="1" selected="0">
            <x v="4"/>
          </reference>
        </references>
      </pivotArea>
    </format>
    <format dxfId="2030">
      <pivotArea dataOnly="0" labelOnly="1" outline="0" fieldPosition="0">
        <references count="3">
          <reference field="2" count="1" selected="0">
            <x v="99"/>
          </reference>
          <reference field="3" count="1">
            <x v="658"/>
          </reference>
          <reference field="5" count="1" selected="0">
            <x v="4"/>
          </reference>
        </references>
      </pivotArea>
    </format>
    <format dxfId="2029">
      <pivotArea dataOnly="0" labelOnly="1" outline="0" fieldPosition="0">
        <references count="3">
          <reference field="2" count="1" selected="0">
            <x v="463"/>
          </reference>
          <reference field="3" count="1">
            <x v="216"/>
          </reference>
          <reference field="5" count="1" selected="0">
            <x v="4"/>
          </reference>
        </references>
      </pivotArea>
    </format>
    <format dxfId="2028">
      <pivotArea dataOnly="0" labelOnly="1" outline="0" fieldPosition="0">
        <references count="3">
          <reference field="2" count="1" selected="0">
            <x v="100"/>
          </reference>
          <reference field="3" count="1">
            <x v="654"/>
          </reference>
          <reference field="5" count="1" selected="0">
            <x v="4"/>
          </reference>
        </references>
      </pivotArea>
    </format>
    <format dxfId="2027">
      <pivotArea dataOnly="0" labelOnly="1" outline="0" fieldPosition="0">
        <references count="3">
          <reference field="2" count="1" selected="0">
            <x v="246"/>
          </reference>
          <reference field="3" count="1">
            <x v="273"/>
          </reference>
          <reference field="5" count="1" selected="0">
            <x v="4"/>
          </reference>
        </references>
      </pivotArea>
    </format>
    <format dxfId="2026">
      <pivotArea dataOnly="0" labelOnly="1" outline="0" fieldPosition="0">
        <references count="3">
          <reference field="2" count="1" selected="0">
            <x v="817"/>
          </reference>
          <reference field="3" count="1">
            <x v="6"/>
          </reference>
          <reference field="5" count="1" selected="0">
            <x v="4"/>
          </reference>
        </references>
      </pivotArea>
    </format>
    <format dxfId="2025">
      <pivotArea dataOnly="0" labelOnly="1" outline="0" fieldPosition="0">
        <references count="3">
          <reference field="2" count="1" selected="0">
            <x v="1029"/>
          </reference>
          <reference field="3" count="1">
            <x v="697"/>
          </reference>
          <reference field="5" count="1" selected="0">
            <x v="4"/>
          </reference>
        </references>
      </pivotArea>
    </format>
    <format dxfId="2024">
      <pivotArea dataOnly="0" labelOnly="1" outline="0" fieldPosition="0">
        <references count="3">
          <reference field="2" count="1" selected="0">
            <x v="624"/>
          </reference>
          <reference field="3" count="1">
            <x v="253"/>
          </reference>
          <reference field="5" count="1" selected="0">
            <x v="4"/>
          </reference>
        </references>
      </pivotArea>
    </format>
    <format dxfId="2023">
      <pivotArea dataOnly="0" labelOnly="1" outline="0" fieldPosition="0">
        <references count="3">
          <reference field="2" count="1" selected="0">
            <x v="610"/>
          </reference>
          <reference field="3" count="1">
            <x v="221"/>
          </reference>
          <reference field="5" count="1" selected="0">
            <x v="4"/>
          </reference>
        </references>
      </pivotArea>
    </format>
    <format dxfId="2022">
      <pivotArea dataOnly="0" labelOnly="1" outline="0" fieldPosition="0">
        <references count="3">
          <reference field="2" count="1" selected="0">
            <x v="381"/>
          </reference>
          <reference field="3" count="1">
            <x v="199"/>
          </reference>
          <reference field="5" count="1" selected="0">
            <x v="4"/>
          </reference>
        </references>
      </pivotArea>
    </format>
    <format dxfId="2021">
      <pivotArea dataOnly="0" labelOnly="1" outline="0" fieldPosition="0">
        <references count="3">
          <reference field="2" count="1" selected="0">
            <x v="924"/>
          </reference>
          <reference field="3" count="1">
            <x v="648"/>
          </reference>
          <reference field="5" count="1" selected="0">
            <x v="4"/>
          </reference>
        </references>
      </pivotArea>
    </format>
    <format dxfId="2020">
      <pivotArea dataOnly="0" labelOnly="1" outline="0" fieldPosition="0">
        <references count="3">
          <reference field="2" count="1" selected="0">
            <x v="1006"/>
          </reference>
          <reference field="3" count="1">
            <x v="507"/>
          </reference>
          <reference field="5" count="1" selected="0">
            <x v="4"/>
          </reference>
        </references>
      </pivotArea>
    </format>
    <format dxfId="2019">
      <pivotArea dataOnly="0" labelOnly="1" outline="0" fieldPosition="0">
        <references count="3">
          <reference field="2" count="1" selected="0">
            <x v="497"/>
          </reference>
          <reference field="3" count="1">
            <x v="299"/>
          </reference>
          <reference field="5" count="1" selected="0">
            <x v="4"/>
          </reference>
        </references>
      </pivotArea>
    </format>
    <format dxfId="2018">
      <pivotArea dataOnly="0" labelOnly="1" outline="0" fieldPosition="0">
        <references count="3">
          <reference field="2" count="1" selected="0">
            <x v="308"/>
          </reference>
          <reference field="3" count="1">
            <x v="205"/>
          </reference>
          <reference field="5" count="1" selected="0">
            <x v="4"/>
          </reference>
        </references>
      </pivotArea>
    </format>
    <format dxfId="2017">
      <pivotArea dataOnly="0" labelOnly="1" outline="0" fieldPosition="0">
        <references count="3">
          <reference field="2" count="1" selected="0">
            <x v="498"/>
          </reference>
          <reference field="3" count="1">
            <x v="296"/>
          </reference>
          <reference field="5" count="1" selected="0">
            <x v="4"/>
          </reference>
        </references>
      </pivotArea>
    </format>
    <format dxfId="2016">
      <pivotArea dataOnly="0" labelOnly="1" outline="0" fieldPosition="0">
        <references count="3">
          <reference field="2" count="1" selected="0">
            <x v="640"/>
          </reference>
          <reference field="3" count="1">
            <x v="535"/>
          </reference>
          <reference field="5" count="1" selected="0">
            <x v="4"/>
          </reference>
        </references>
      </pivotArea>
    </format>
    <format dxfId="2015">
      <pivotArea dataOnly="0" labelOnly="1" outline="0" fieldPosition="0">
        <references count="3">
          <reference field="2" count="1" selected="0">
            <x v="239"/>
          </reference>
          <reference field="3" count="1">
            <x v="247"/>
          </reference>
          <reference field="5" count="1" selected="0">
            <x v="4"/>
          </reference>
        </references>
      </pivotArea>
    </format>
    <format dxfId="2014">
      <pivotArea dataOnly="0" labelOnly="1" outline="0" fieldPosition="0">
        <references count="3">
          <reference field="2" count="1" selected="0">
            <x v="1024"/>
          </reference>
          <reference field="3" count="1">
            <x v="305"/>
          </reference>
          <reference field="5" count="1" selected="0">
            <x v="4"/>
          </reference>
        </references>
      </pivotArea>
    </format>
    <format dxfId="2013">
      <pivotArea dataOnly="0" labelOnly="1" outline="0" fieldPosition="0">
        <references count="3">
          <reference field="2" count="1" selected="0">
            <x v="514"/>
          </reference>
          <reference field="3" count="1">
            <x v="159"/>
          </reference>
          <reference field="5" count="1" selected="0">
            <x v="4"/>
          </reference>
        </references>
      </pivotArea>
    </format>
    <format dxfId="2012">
      <pivotArea dataOnly="0" labelOnly="1" outline="0" fieldPosition="0">
        <references count="3">
          <reference field="2" count="1" selected="0">
            <x v="340"/>
          </reference>
          <reference field="3" count="1">
            <x v="258"/>
          </reference>
          <reference field="5" count="1" selected="0">
            <x v="4"/>
          </reference>
        </references>
      </pivotArea>
    </format>
    <format dxfId="2011">
      <pivotArea dataOnly="0" labelOnly="1" outline="0" fieldPosition="0">
        <references count="3">
          <reference field="2" count="1" selected="0">
            <x v="519"/>
          </reference>
          <reference field="3" count="1">
            <x v="297"/>
          </reference>
          <reference field="5" count="1" selected="0">
            <x v="4"/>
          </reference>
        </references>
      </pivotArea>
    </format>
    <format dxfId="2010">
      <pivotArea dataOnly="0" labelOnly="1" outline="0" fieldPosition="0">
        <references count="3">
          <reference field="2" count="1" selected="0">
            <x v="464"/>
          </reference>
          <reference field="3" count="1">
            <x v="724"/>
          </reference>
          <reference field="5" count="1" selected="0">
            <x v="4"/>
          </reference>
        </references>
      </pivotArea>
    </format>
    <format dxfId="2009">
      <pivotArea dataOnly="0" labelOnly="1" outline="0" fieldPosition="0">
        <references count="3">
          <reference field="2" count="1" selected="0">
            <x v="520"/>
          </reference>
          <reference field="3" count="1">
            <x v="261"/>
          </reference>
          <reference field="5" count="1" selected="0">
            <x v="4"/>
          </reference>
        </references>
      </pivotArea>
    </format>
    <format dxfId="2008">
      <pivotArea dataOnly="0" labelOnly="1" outline="0" fieldPosition="0">
        <references count="3">
          <reference field="2" count="1" selected="0">
            <x v="635"/>
          </reference>
          <reference field="3" count="1">
            <x v="268"/>
          </reference>
          <reference field="5" count="1" selected="0">
            <x v="4"/>
          </reference>
        </references>
      </pivotArea>
    </format>
    <format dxfId="2007">
      <pivotArea dataOnly="0" labelOnly="1" outline="0" fieldPosition="0">
        <references count="3">
          <reference field="2" count="1" selected="0">
            <x v="112"/>
          </reference>
          <reference field="3" count="1">
            <x v="265"/>
          </reference>
          <reference field="5" count="1" selected="0">
            <x v="4"/>
          </reference>
        </references>
      </pivotArea>
    </format>
    <format dxfId="2006">
      <pivotArea dataOnly="0" labelOnly="1" outline="0" fieldPosition="0">
        <references count="3">
          <reference field="2" count="1" selected="0">
            <x v="642"/>
          </reference>
          <reference field="3" count="1">
            <x v="577"/>
          </reference>
          <reference field="5" count="1" selected="0">
            <x v="4"/>
          </reference>
        </references>
      </pivotArea>
    </format>
    <format dxfId="2005">
      <pivotArea dataOnly="0" labelOnly="1" outline="0" fieldPosition="0">
        <references count="3">
          <reference field="2" count="1" selected="0">
            <x v="522"/>
          </reference>
          <reference field="3" count="1">
            <x v="290"/>
          </reference>
          <reference field="5" count="1" selected="0">
            <x v="4"/>
          </reference>
        </references>
      </pivotArea>
    </format>
    <format dxfId="2004">
      <pivotArea dataOnly="0" labelOnly="1" outline="0" fieldPosition="0">
        <references count="3">
          <reference field="2" count="1" selected="0">
            <x v="671"/>
          </reference>
          <reference field="3" count="1">
            <x v="325"/>
          </reference>
          <reference field="5" count="1" selected="0">
            <x v="4"/>
          </reference>
        </references>
      </pivotArea>
    </format>
    <format dxfId="2003">
      <pivotArea dataOnly="0" labelOnly="1" outline="0" fieldPosition="0">
        <references count="3">
          <reference field="2" count="1" selected="0">
            <x v="523"/>
          </reference>
          <reference field="3" count="1">
            <x v="257"/>
          </reference>
          <reference field="5" count="1" selected="0">
            <x v="4"/>
          </reference>
        </references>
      </pivotArea>
    </format>
    <format dxfId="2002">
      <pivotArea dataOnly="0" labelOnly="1" outline="0" fieldPosition="0">
        <references count="3">
          <reference field="2" count="1" selected="0">
            <x v="281"/>
          </reference>
          <reference field="3" count="1">
            <x v="312"/>
          </reference>
          <reference field="5" count="1" selected="0">
            <x v="4"/>
          </reference>
        </references>
      </pivotArea>
    </format>
    <format dxfId="2001">
      <pivotArea dataOnly="0" labelOnly="1" outline="0" fieldPosition="0">
        <references count="3">
          <reference field="2" count="1" selected="0">
            <x v="303"/>
          </reference>
          <reference field="3" count="1">
            <x v="226"/>
          </reference>
          <reference field="5" count="1" selected="0">
            <x v="4"/>
          </reference>
        </references>
      </pivotArea>
    </format>
    <format dxfId="2000">
      <pivotArea dataOnly="0" labelOnly="1" outline="0" fieldPosition="0">
        <references count="3">
          <reference field="2" count="1" selected="0">
            <x v="931"/>
          </reference>
          <reference field="3" count="1">
            <x v="722"/>
          </reference>
          <reference field="5" count="1" selected="0">
            <x v="4"/>
          </reference>
        </references>
      </pivotArea>
    </format>
    <format dxfId="1999">
      <pivotArea dataOnly="0" labelOnly="1" outline="0" fieldPosition="0">
        <references count="3">
          <reference field="2" count="1" selected="0">
            <x v="306"/>
          </reference>
          <reference field="3" count="1">
            <x v="743"/>
          </reference>
          <reference field="5" count="1" selected="0">
            <x v="4"/>
          </reference>
        </references>
      </pivotArea>
    </format>
    <format dxfId="1998">
      <pivotArea dataOnly="0" labelOnly="1" outline="0" fieldPosition="0">
        <references count="3">
          <reference field="2" count="1" selected="0">
            <x v="274"/>
          </reference>
          <reference field="3" count="1">
            <x v="656"/>
          </reference>
          <reference field="5" count="1" selected="0">
            <x v="4"/>
          </reference>
        </references>
      </pivotArea>
    </format>
    <format dxfId="1997">
      <pivotArea dataOnly="0" labelOnly="1" outline="0" fieldPosition="0">
        <references count="3">
          <reference field="2" count="1" selected="0">
            <x v="546"/>
          </reference>
          <reference field="3" count="1">
            <x v="722"/>
          </reference>
          <reference field="5" count="1" selected="0">
            <x v="4"/>
          </reference>
        </references>
      </pivotArea>
    </format>
    <format dxfId="1996">
      <pivotArea dataOnly="0" labelOnly="1" outline="0" fieldPosition="0">
        <references count="3">
          <reference field="2" count="1" selected="0">
            <x v="309"/>
          </reference>
          <reference field="3" count="1">
            <x v="207"/>
          </reference>
          <reference field="5" count="1" selected="0">
            <x v="4"/>
          </reference>
        </references>
      </pivotArea>
    </format>
    <format dxfId="1995">
      <pivotArea dataOnly="0" labelOnly="1" outline="0" fieldPosition="0">
        <references count="3">
          <reference field="2" count="1" selected="0">
            <x v="92"/>
          </reference>
          <reference field="3" count="1">
            <x v="728"/>
          </reference>
          <reference field="5" count="1" selected="0">
            <x v="4"/>
          </reference>
        </references>
      </pivotArea>
    </format>
    <format dxfId="1994">
      <pivotArea dataOnly="0" labelOnly="1" outline="0" fieldPosition="0">
        <references count="3">
          <reference field="2" count="1" selected="0">
            <x v="625"/>
          </reference>
          <reference field="3" count="1">
            <x v="287"/>
          </reference>
          <reference field="5" count="1" selected="0">
            <x v="4"/>
          </reference>
        </references>
      </pivotArea>
    </format>
    <format dxfId="1993">
      <pivotArea dataOnly="0" labelOnly="1" outline="0" fieldPosition="0">
        <references count="3">
          <reference field="2" count="1" selected="0">
            <x v="434"/>
          </reference>
          <reference field="3" count="1">
            <x v="314"/>
          </reference>
          <reference field="5" count="1" selected="0">
            <x v="4"/>
          </reference>
        </references>
      </pivotArea>
    </format>
    <format dxfId="1992">
      <pivotArea dataOnly="0" labelOnly="1" outline="0" fieldPosition="0">
        <references count="3">
          <reference field="2" count="1" selected="0">
            <x v="634"/>
          </reference>
          <reference field="3" count="1">
            <x v="540"/>
          </reference>
          <reference field="5" count="1" selected="0">
            <x v="4"/>
          </reference>
        </references>
      </pivotArea>
    </format>
    <format dxfId="1991">
      <pivotArea dataOnly="0" labelOnly="1" outline="0" fieldPosition="0">
        <references count="3">
          <reference field="2" count="1" selected="0">
            <x v="553"/>
          </reference>
          <reference field="3" count="1">
            <x v="303"/>
          </reference>
          <reference field="5" count="1" selected="0">
            <x v="4"/>
          </reference>
        </references>
      </pivotArea>
    </format>
    <format dxfId="1990">
      <pivotArea dataOnly="0" labelOnly="1" outline="0" fieldPosition="0">
        <references count="3">
          <reference field="2" count="1" selected="0">
            <x v="639"/>
          </reference>
          <reference field="3" count="1">
            <x v="302"/>
          </reference>
          <reference field="5" count="1" selected="0">
            <x v="4"/>
          </reference>
        </references>
      </pivotArea>
    </format>
    <format dxfId="1989">
      <pivotArea dataOnly="0" labelOnly="1" outline="0" fieldPosition="0">
        <references count="3">
          <reference field="2" count="1" selected="0">
            <x v="859"/>
          </reference>
          <reference field="3" count="1">
            <x v="326"/>
          </reference>
          <reference field="5" count="1" selected="0">
            <x v="4"/>
          </reference>
        </references>
      </pivotArea>
    </format>
    <format dxfId="1988">
      <pivotArea dataOnly="0" labelOnly="1" outline="0" fieldPosition="0">
        <references count="3">
          <reference field="2" count="1" selected="0">
            <x v="272"/>
          </reference>
          <reference field="3" count="1">
            <x v="319"/>
          </reference>
          <reference field="5" count="1" selected="0">
            <x v="4"/>
          </reference>
        </references>
      </pivotArea>
    </format>
    <format dxfId="1987">
      <pivotArea dataOnly="0" labelOnly="1" outline="0" fieldPosition="0">
        <references count="3">
          <reference field="2" count="1" selected="0">
            <x v="213"/>
          </reference>
          <reference field="3" count="1">
            <x v="230"/>
          </reference>
          <reference field="5" count="1" selected="0">
            <x v="4"/>
          </reference>
        </references>
      </pivotArea>
    </format>
    <format dxfId="1986">
      <pivotArea dataOnly="0" labelOnly="1" outline="0" fieldPosition="0">
        <references count="3">
          <reference field="2" count="1" selected="0">
            <x v="216"/>
          </reference>
          <reference field="3" count="1">
            <x v="653"/>
          </reference>
          <reference field="5" count="1" selected="0">
            <x v="4"/>
          </reference>
        </references>
      </pivotArea>
    </format>
    <format dxfId="1985">
      <pivotArea dataOnly="0" labelOnly="1" outline="0" fieldPosition="0">
        <references count="3">
          <reference field="2" count="1" selected="0">
            <x v="442"/>
          </reference>
          <reference field="3" count="1">
            <x v="222"/>
          </reference>
          <reference field="5" count="1" selected="0">
            <x v="4"/>
          </reference>
        </references>
      </pivotArea>
    </format>
    <format dxfId="1984">
      <pivotArea dataOnly="0" labelOnly="1" outline="0" fieldPosition="0">
        <references count="3">
          <reference field="2" count="1" selected="0">
            <x v="273"/>
          </reference>
          <reference field="3" count="1">
            <x v="652"/>
          </reference>
          <reference field="5" count="1" selected="0">
            <x v="4"/>
          </reference>
        </references>
      </pivotArea>
    </format>
    <format dxfId="1983">
      <pivotArea dataOnly="0" labelOnly="1" outline="0" fieldPosition="0">
        <references count="3">
          <reference field="2" count="1" selected="0">
            <x v="593"/>
          </reference>
          <reference field="3" count="1">
            <x v="295"/>
          </reference>
          <reference field="5" count="1" selected="0">
            <x v="4"/>
          </reference>
        </references>
      </pivotArea>
    </format>
    <format dxfId="1982">
      <pivotArea dataOnly="0" labelOnly="1" outline="0" fieldPosition="0">
        <references count="3">
          <reference field="2" count="1" selected="0">
            <x v="310"/>
          </reference>
          <reference field="3" count="1">
            <x v="786"/>
          </reference>
          <reference field="5" count="1" selected="0">
            <x v="4"/>
          </reference>
        </references>
      </pivotArea>
    </format>
    <format dxfId="1981">
      <pivotArea dataOnly="0" labelOnly="1" outline="0" fieldPosition="0">
        <references count="3">
          <reference field="2" count="1" selected="0">
            <x v="153"/>
          </reference>
          <reference field="3" count="1">
            <x v="232"/>
          </reference>
          <reference field="5" count="1" selected="0">
            <x v="4"/>
          </reference>
        </references>
      </pivotArea>
    </format>
    <format dxfId="1980">
      <pivotArea dataOnly="0" labelOnly="1" outline="0" fieldPosition="0">
        <references count="3">
          <reference field="2" count="1" selected="0">
            <x v="683"/>
          </reference>
          <reference field="3" count="1">
            <x v="324"/>
          </reference>
          <reference field="5" count="1" selected="0">
            <x v="4"/>
          </reference>
        </references>
      </pivotArea>
    </format>
    <format dxfId="1979">
      <pivotArea dataOnly="0" labelOnly="1" outline="0" fieldPosition="0">
        <references count="3">
          <reference field="2" count="1" selected="0">
            <x v="98"/>
          </reference>
          <reference field="3" count="1">
            <x v="224"/>
          </reference>
          <reference field="5" count="1" selected="0">
            <x v="4"/>
          </reference>
        </references>
      </pivotArea>
    </format>
    <format dxfId="1978">
      <pivotArea dataOnly="0" labelOnly="1" outline="0" fieldPosition="0">
        <references count="3">
          <reference field="2" count="1" selected="0">
            <x v="282"/>
          </reference>
          <reference field="3" count="1">
            <x v="426"/>
          </reference>
          <reference field="5" count="1" selected="0">
            <x v="4"/>
          </reference>
        </references>
      </pivotArea>
    </format>
    <format dxfId="1977">
      <pivotArea dataOnly="0" labelOnly="1" outline="0" fieldPosition="0">
        <references count="3">
          <reference field="2" count="1" selected="0">
            <x v="521"/>
          </reference>
          <reference field="3" count="1">
            <x v="262"/>
          </reference>
          <reference field="5" count="1" selected="0">
            <x v="4"/>
          </reference>
        </references>
      </pivotArea>
    </format>
    <format dxfId="1976">
      <pivotArea dataOnly="0" labelOnly="1" outline="0" fieldPosition="0">
        <references count="3">
          <reference field="2" count="1" selected="0">
            <x v="581"/>
          </reference>
          <reference field="3" count="1">
            <x v="298"/>
          </reference>
          <reference field="5" count="1" selected="0">
            <x v="4"/>
          </reference>
        </references>
      </pivotArea>
    </format>
    <format dxfId="1975">
      <pivotArea dataOnly="0" labelOnly="1" outline="0" fieldPosition="0">
        <references count="3">
          <reference field="2" count="1" selected="0">
            <x v="85"/>
          </reference>
          <reference field="3" count="1">
            <x v="214"/>
          </reference>
          <reference field="5" count="1" selected="0">
            <x v="4"/>
          </reference>
        </references>
      </pivotArea>
    </format>
    <format dxfId="1974">
      <pivotArea dataOnly="0" labelOnly="1" outline="0" fieldPosition="0">
        <references count="3">
          <reference field="2" count="1" selected="0">
            <x v="109"/>
          </reference>
          <reference field="3" count="1">
            <x v="278"/>
          </reference>
          <reference field="5" count="1" selected="0">
            <x v="4"/>
          </reference>
        </references>
      </pivotArea>
    </format>
    <format dxfId="1973">
      <pivotArea dataOnly="0" labelOnly="1" outline="0" fieldPosition="0">
        <references count="3">
          <reference field="2" count="1" selected="0">
            <x v="638"/>
          </reference>
          <reference field="3" count="1">
            <x v="539"/>
          </reference>
          <reference field="5" count="1" selected="0">
            <x v="4"/>
          </reference>
        </references>
      </pivotArea>
    </format>
    <format dxfId="1972">
      <pivotArea dataOnly="0" labelOnly="1" outline="0" fieldPosition="0">
        <references count="3">
          <reference field="2" count="1" selected="0">
            <x v="955"/>
          </reference>
          <reference field="3" count="1">
            <x v="291"/>
          </reference>
          <reference field="5" count="1" selected="0">
            <x v="4"/>
          </reference>
        </references>
      </pivotArea>
    </format>
    <format dxfId="1971">
      <pivotArea dataOnly="0" labelOnly="1" outline="0" fieldPosition="0">
        <references count="3">
          <reference field="2" count="1" selected="0">
            <x v="263"/>
          </reference>
          <reference field="3" count="1">
            <x v="721"/>
          </reference>
          <reference field="5" count="1" selected="0">
            <x v="4"/>
          </reference>
        </references>
      </pivotArea>
    </format>
    <format dxfId="1970">
      <pivotArea dataOnly="0" labelOnly="1" outline="0" fieldPosition="0">
        <references count="3">
          <reference field="2" count="1" selected="0">
            <x v="1011"/>
          </reference>
          <reference field="3" count="1">
            <x v="645"/>
          </reference>
          <reference field="5" count="1" selected="0">
            <x v="4"/>
          </reference>
        </references>
      </pivotArea>
    </format>
    <format dxfId="1969">
      <pivotArea dataOnly="0" labelOnly="1" outline="0" fieldPosition="0">
        <references count="3">
          <reference field="2" count="1" selected="0">
            <x v="123"/>
          </reference>
          <reference field="3" count="1">
            <x v="726"/>
          </reference>
          <reference field="5" count="1" selected="0">
            <x v="4"/>
          </reference>
        </references>
      </pivotArea>
    </format>
    <format dxfId="1968">
      <pivotArea dataOnly="0" labelOnly="1" outline="0" fieldPosition="0">
        <references count="3">
          <reference field="2" count="1" selected="0">
            <x v="890"/>
          </reference>
          <reference field="3" count="1">
            <x v="137"/>
          </reference>
          <reference field="5" count="1" selected="0">
            <x v="4"/>
          </reference>
        </references>
      </pivotArea>
    </format>
    <format dxfId="1967">
      <pivotArea dataOnly="0" labelOnly="1" outline="0" fieldPosition="0">
        <references count="3">
          <reference field="2" count="1" selected="0">
            <x v="670"/>
          </reference>
          <reference field="3" count="1">
            <x v="219"/>
          </reference>
          <reference field="5" count="1" selected="0">
            <x v="4"/>
          </reference>
        </references>
      </pivotArea>
    </format>
    <format dxfId="1966">
      <pivotArea dataOnly="0" labelOnly="1" outline="0" fieldPosition="0">
        <references count="3">
          <reference field="2" count="1" selected="0">
            <x v="550"/>
          </reference>
          <reference field="3" count="1">
            <x v="542"/>
          </reference>
          <reference field="5" count="1" selected="0">
            <x v="4"/>
          </reference>
        </references>
      </pivotArea>
    </format>
    <format dxfId="1965">
      <pivotArea dataOnly="0" labelOnly="1" outline="0" fieldPosition="0">
        <references count="3">
          <reference field="2" count="1" selected="0">
            <x v="684"/>
          </reference>
          <reference field="3" count="1">
            <x v="225"/>
          </reference>
          <reference field="5" count="1" selected="0">
            <x v="4"/>
          </reference>
        </references>
      </pivotArea>
    </format>
    <format dxfId="1964">
      <pivotArea dataOnly="0" labelOnly="1" outline="0" fieldPosition="0">
        <references count="3">
          <reference field="2" count="1" selected="0">
            <x v="967"/>
          </reference>
          <reference field="3" count="1">
            <x v="650"/>
          </reference>
          <reference field="5" count="1" selected="0">
            <x v="4"/>
          </reference>
        </references>
      </pivotArea>
    </format>
    <format dxfId="1963">
      <pivotArea dataOnly="0" labelOnly="1" outline="0" fieldPosition="0">
        <references count="3">
          <reference field="2" count="1" selected="0">
            <x v="0"/>
          </reference>
          <reference field="3" count="1">
            <x v="754"/>
          </reference>
          <reference field="5" count="1" selected="0">
            <x v="4"/>
          </reference>
        </references>
      </pivotArea>
    </format>
    <format dxfId="1962">
      <pivotArea dataOnly="0" labelOnly="1" outline="0" fieldPosition="0">
        <references count="3">
          <reference field="2" count="1" selected="0">
            <x v="259"/>
          </reference>
          <reference field="3" count="1">
            <x v="204"/>
          </reference>
          <reference field="5" count="1" selected="0">
            <x v="4"/>
          </reference>
        </references>
      </pivotArea>
    </format>
    <format dxfId="1961">
      <pivotArea dataOnly="0" labelOnly="1" outline="0" fieldPosition="0">
        <references count="3">
          <reference field="2" count="1" selected="0">
            <x v="73"/>
          </reference>
          <reference field="3" count="1">
            <x v="730"/>
          </reference>
          <reference field="5" count="1" selected="0">
            <x v="4"/>
          </reference>
        </references>
      </pivotArea>
    </format>
    <format dxfId="1960">
      <pivotArea dataOnly="0" labelOnly="1" outline="0" fieldPosition="0">
        <references count="3">
          <reference field="2" count="1" selected="0">
            <x v="302"/>
          </reference>
          <reference field="3" count="1">
            <x v="734"/>
          </reference>
          <reference field="5" count="1" selected="0">
            <x v="4"/>
          </reference>
        </references>
      </pivotArea>
    </format>
    <format dxfId="1959">
      <pivotArea dataOnly="0" labelOnly="1" outline="0" fieldPosition="0">
        <references count="3">
          <reference field="2" count="1" selected="0">
            <x v="147"/>
          </reference>
          <reference field="3" count="1">
            <x v="743"/>
          </reference>
          <reference field="5" count="1" selected="0">
            <x v="4"/>
          </reference>
        </references>
      </pivotArea>
    </format>
    <format dxfId="1958">
      <pivotArea dataOnly="0" labelOnly="1" outline="0" fieldPosition="0">
        <references count="3">
          <reference field="2" count="1" selected="0">
            <x v="528"/>
          </reference>
          <reference field="3" count="1">
            <x v="288"/>
          </reference>
          <reference field="5" count="1" selected="0">
            <x v="4"/>
          </reference>
        </references>
      </pivotArea>
    </format>
    <format dxfId="1957">
      <pivotArea dataOnly="0" labelOnly="1" outline="0" fieldPosition="0">
        <references count="3">
          <reference field="2" count="1" selected="0">
            <x v="214"/>
          </reference>
          <reference field="3" count="1">
            <x v="210"/>
          </reference>
          <reference field="5" count="1" selected="0">
            <x v="4"/>
          </reference>
        </references>
      </pivotArea>
    </format>
    <format dxfId="1956">
      <pivotArea dataOnly="0" labelOnly="1" outline="0" fieldPosition="0">
        <references count="3">
          <reference field="2" count="1" selected="0">
            <x v="544"/>
          </reference>
          <reference field="3" count="1">
            <x v="220"/>
          </reference>
          <reference field="5" count="1" selected="0">
            <x v="4"/>
          </reference>
        </references>
      </pivotArea>
    </format>
    <format dxfId="1955">
      <pivotArea dataOnly="0" labelOnly="1" outline="0" fieldPosition="0">
        <references count="3">
          <reference field="2" count="1" selected="0">
            <x v="706"/>
          </reference>
          <reference field="3" count="1">
            <x v="236"/>
          </reference>
          <reference field="5" count="1" selected="0">
            <x v="4"/>
          </reference>
        </references>
      </pivotArea>
    </format>
    <format dxfId="1954">
      <pivotArea dataOnly="0" labelOnly="1" outline="0" fieldPosition="0">
        <references count="3">
          <reference field="2" count="1" selected="0">
            <x v="195"/>
          </reference>
          <reference field="3" count="1">
            <x v="300"/>
          </reference>
          <reference field="5" count="1" selected="0">
            <x v="4"/>
          </reference>
        </references>
      </pivotArea>
    </format>
    <format dxfId="1953">
      <pivotArea dataOnly="0" labelOnly="1" outline="0" fieldPosition="0">
        <references count="3">
          <reference field="2" count="1" selected="0">
            <x v="235"/>
          </reference>
          <reference field="3" count="1">
            <x v="280"/>
          </reference>
          <reference field="5" count="1" selected="0">
            <x v="4"/>
          </reference>
        </references>
      </pivotArea>
    </format>
    <format dxfId="1952">
      <pivotArea dataOnly="0" labelOnly="1" outline="0" fieldPosition="0">
        <references count="3">
          <reference field="2" count="1" selected="0">
            <x v="290"/>
          </reference>
          <reference field="3" count="1">
            <x v="735"/>
          </reference>
          <reference field="5" count="1" selected="0">
            <x v="4"/>
          </reference>
        </references>
      </pivotArea>
    </format>
    <format dxfId="1951">
      <pivotArea dataOnly="0" labelOnly="1" outline="0" fieldPosition="0">
        <references count="3">
          <reference field="2" count="1" selected="0">
            <x v="511"/>
          </reference>
          <reference field="3" count="1">
            <x v="266"/>
          </reference>
          <reference field="5" count="1" selected="0">
            <x v="4"/>
          </reference>
        </references>
      </pivotArea>
    </format>
    <format dxfId="1950">
      <pivotArea dataOnly="0" labelOnly="1" outline="0" fieldPosition="0">
        <references count="3">
          <reference field="2" count="1" selected="0">
            <x v="392"/>
          </reference>
          <reference field="3" count="1">
            <x v="313"/>
          </reference>
          <reference field="5" count="1" selected="0">
            <x v="4"/>
          </reference>
        </references>
      </pivotArea>
    </format>
    <format dxfId="1949">
      <pivotArea dataOnly="0" labelOnly="1" outline="0" fieldPosition="0">
        <references count="3">
          <reference field="2" count="1" selected="0">
            <x v="217"/>
          </reference>
          <reference field="3" count="1">
            <x v="657"/>
          </reference>
          <reference field="5" count="1" selected="0">
            <x v="4"/>
          </reference>
        </references>
      </pivotArea>
    </format>
    <format dxfId="1948">
      <pivotArea dataOnly="0" labelOnly="1" outline="0" fieldPosition="0">
        <references count="3">
          <reference field="2" count="1" selected="0">
            <x v="578"/>
          </reference>
          <reference field="3" count="1">
            <x v="575"/>
          </reference>
          <reference field="5" count="1" selected="0">
            <x v="4"/>
          </reference>
        </references>
      </pivotArea>
    </format>
    <format dxfId="1947">
      <pivotArea dataOnly="0" labelOnly="1" outline="0" fieldPosition="0">
        <references count="3">
          <reference field="2" count="1" selected="0">
            <x v="66"/>
          </reference>
          <reference field="3" count="1">
            <x v="427"/>
          </reference>
          <reference field="5" count="1" selected="0">
            <x v="4"/>
          </reference>
        </references>
      </pivotArea>
    </format>
    <format dxfId="1946">
      <pivotArea dataOnly="0" labelOnly="1" outline="0" fieldPosition="0">
        <references count="3">
          <reference field="2" count="1" selected="0">
            <x v="224"/>
          </reference>
          <reference field="3" count="1">
            <x v="582"/>
          </reference>
          <reference field="5" count="1" selected="0">
            <x v="4"/>
          </reference>
        </references>
      </pivotArea>
    </format>
    <format dxfId="1945">
      <pivotArea dataOnly="0" labelOnly="1" outline="0" fieldPosition="0">
        <references count="3">
          <reference field="2" count="1" selected="0">
            <x v="283"/>
          </reference>
          <reference field="3" count="1">
            <x v="427"/>
          </reference>
          <reference field="5" count="1" selected="0">
            <x v="4"/>
          </reference>
        </references>
      </pivotArea>
    </format>
    <format dxfId="1944">
      <pivotArea dataOnly="0" labelOnly="1" outline="0" fieldPosition="0">
        <references count="3">
          <reference field="2" count="1" selected="0">
            <x v="619"/>
          </reference>
          <reference field="3" count="1">
            <x v="728"/>
          </reference>
          <reference field="5" count="1" selected="0">
            <x v="4"/>
          </reference>
        </references>
      </pivotArea>
    </format>
    <format dxfId="1943">
      <pivotArea dataOnly="0" labelOnly="1" outline="0" fieldPosition="0">
        <references count="3">
          <reference field="2" count="1" selected="0">
            <x v="524"/>
          </reference>
          <reference field="3" count="1">
            <x v="252"/>
          </reference>
          <reference field="5" count="1" selected="0">
            <x v="4"/>
          </reference>
        </references>
      </pivotArea>
    </format>
    <format dxfId="1942">
      <pivotArea dataOnly="0" labelOnly="1" outline="0" fieldPosition="0">
        <references count="3">
          <reference field="2" count="1" selected="0">
            <x v="620"/>
          </reference>
          <reference field="3" count="1">
            <x v="234"/>
          </reference>
          <reference field="5" count="1" selected="0">
            <x v="4"/>
          </reference>
        </references>
      </pivotArea>
    </format>
    <format dxfId="1941">
      <pivotArea dataOnly="0" labelOnly="1" outline="0" fieldPosition="0">
        <references count="3">
          <reference field="2" count="1" selected="0">
            <x v="856"/>
          </reference>
          <reference field="3" count="1">
            <x v="243"/>
          </reference>
          <reference field="5" count="1" selected="0">
            <x v="4"/>
          </reference>
        </references>
      </pivotArea>
    </format>
    <format dxfId="1940">
      <pivotArea dataOnly="0" labelOnly="1" outline="0" fieldPosition="0">
        <references count="3">
          <reference field="2" count="1" selected="0">
            <x v="438"/>
          </reference>
          <reference field="3" count="1">
            <x v="233"/>
          </reference>
          <reference field="5" count="1" selected="0">
            <x v="4"/>
          </reference>
        </references>
      </pivotArea>
    </format>
    <format dxfId="1939">
      <pivotArea dataOnly="0" labelOnly="1" outline="0" fieldPosition="0">
        <references count="3">
          <reference field="2" count="1" selected="0">
            <x v="284"/>
          </reference>
          <reference field="3" count="1">
            <x v="758"/>
          </reference>
          <reference field="5" count="1" selected="0">
            <x v="4"/>
          </reference>
        </references>
      </pivotArea>
    </format>
    <format dxfId="1938">
      <pivotArea dataOnly="0" labelOnly="1" outline="0" fieldPosition="0">
        <references count="3">
          <reference field="2" count="1" selected="0">
            <x v="526"/>
          </reference>
          <reference field="3" count="1">
            <x v="315"/>
          </reference>
          <reference field="5" count="1" selected="0">
            <x v="4"/>
          </reference>
        </references>
      </pivotArea>
    </format>
    <format dxfId="1937">
      <pivotArea dataOnly="0" labelOnly="1" outline="0" fieldPosition="0">
        <references count="3">
          <reference field="2" count="1" selected="0">
            <x v="531"/>
          </reference>
          <reference field="3" count="1">
            <x v="255"/>
          </reference>
          <reference field="5" count="1" selected="0">
            <x v="4"/>
          </reference>
        </references>
      </pivotArea>
    </format>
    <format dxfId="1936">
      <pivotArea dataOnly="0" labelOnly="1" outline="0" fieldPosition="0">
        <references count="3">
          <reference field="2" count="1" selected="0">
            <x v="301"/>
          </reference>
          <reference field="3" count="1">
            <x v="741"/>
          </reference>
          <reference field="5" count="1" selected="0">
            <x v="4"/>
          </reference>
        </references>
      </pivotArea>
    </format>
    <format dxfId="1935">
      <pivotArea dataOnly="0" labelOnly="1" outline="0" fieldPosition="0">
        <references count="3">
          <reference field="2" count="1" selected="0">
            <x v="245"/>
          </reference>
          <reference field="3" count="1">
            <x v="785"/>
          </reference>
          <reference field="5" count="1" selected="0">
            <x v="4"/>
          </reference>
        </references>
      </pivotArea>
    </format>
    <format dxfId="1934">
      <pivotArea dataOnly="0" labelOnly="1" outline="0" fieldPosition="0">
        <references count="3">
          <reference field="2" count="1" selected="0">
            <x v="1012"/>
          </reference>
          <reference field="3" count="1">
            <x v="659"/>
          </reference>
          <reference field="5" count="1" selected="0">
            <x v="4"/>
          </reference>
        </references>
      </pivotArea>
    </format>
    <format dxfId="1933">
      <pivotArea dataOnly="0" labelOnly="1" outline="0" fieldPosition="0">
        <references count="3">
          <reference field="2" count="1" selected="0">
            <x v="499"/>
          </reference>
          <reference field="3" count="1">
            <x v="271"/>
          </reference>
          <reference field="5" count="1" selected="0">
            <x v="4"/>
          </reference>
        </references>
      </pivotArea>
    </format>
    <format dxfId="1932">
      <pivotArea dataOnly="0" labelOnly="1" outline="0" fieldPosition="0">
        <references count="3">
          <reference field="2" count="1" selected="0">
            <x v="461"/>
          </reference>
          <reference field="3" count="1">
            <x v="442"/>
          </reference>
          <reference field="5" count="1" selected="0">
            <x v="4"/>
          </reference>
        </references>
      </pivotArea>
    </format>
    <format dxfId="1931">
      <pivotArea dataOnly="0" labelOnly="1" outline="0" fieldPosition="0">
        <references count="3">
          <reference field="2" count="1" selected="0">
            <x v="210"/>
          </reference>
          <reference field="3" count="1">
            <x v="733"/>
          </reference>
          <reference field="5" count="1" selected="0">
            <x v="4"/>
          </reference>
        </references>
      </pivotArea>
    </format>
    <format dxfId="1930">
      <pivotArea dataOnly="0" labelOnly="1" outline="0" fieldPosition="0">
        <references count="3">
          <reference field="2" count="1" selected="0">
            <x v="527"/>
          </reference>
          <reference field="3" count="1">
            <x v="316"/>
          </reference>
          <reference field="5" count="1" selected="0">
            <x v="4"/>
          </reference>
        </references>
      </pivotArea>
    </format>
    <format dxfId="1929">
      <pivotArea dataOnly="0" labelOnly="1" outline="0" fieldPosition="0">
        <references count="3">
          <reference field="2" count="1" selected="0">
            <x v="938"/>
          </reference>
          <reference field="3" count="1">
            <x v="649"/>
          </reference>
          <reference field="5" count="1" selected="0">
            <x v="4"/>
          </reference>
        </references>
      </pivotArea>
    </format>
    <format dxfId="1928">
      <pivotArea dataOnly="0" labelOnly="1" outline="0" fieldPosition="0">
        <references count="3">
          <reference field="2" count="1" selected="0">
            <x v="67"/>
          </reference>
          <reference field="3" count="1">
            <x v="426"/>
          </reference>
          <reference field="5" count="1" selected="0">
            <x v="4"/>
          </reference>
        </references>
      </pivotArea>
    </format>
    <format dxfId="1927">
      <pivotArea dataOnly="0" labelOnly="1" outline="0" fieldPosition="0">
        <references count="3">
          <reference field="2" count="1" selected="0">
            <x v="939"/>
          </reference>
          <reference field="3" count="1">
            <x v="58"/>
          </reference>
          <reference field="5" count="1" selected="0">
            <x v="4"/>
          </reference>
        </references>
      </pivotArea>
    </format>
    <format dxfId="1926">
      <pivotArea dataOnly="0" labelOnly="1" outline="0" fieldPosition="0">
        <references count="3">
          <reference field="2" count="1" selected="0">
            <x v="398"/>
          </reference>
          <reference field="3" count="1">
            <x v="212"/>
          </reference>
          <reference field="5" count="1" selected="0">
            <x v="4"/>
          </reference>
        </references>
      </pivotArea>
    </format>
    <format dxfId="1925">
      <pivotArea dataOnly="0" labelOnly="1" outline="0" fieldPosition="0">
        <references count="3">
          <reference field="2" count="1" selected="0">
            <x v="248"/>
          </reference>
          <reference field="3" count="1">
            <x v="284"/>
          </reference>
          <reference field="5" count="1" selected="0">
            <x v="4"/>
          </reference>
        </references>
      </pivotArea>
    </format>
    <format dxfId="1924">
      <pivotArea dataOnly="0" labelOnly="1" outline="0" fieldPosition="0">
        <references count="3">
          <reference field="2" count="1" selected="0">
            <x v="431"/>
          </reference>
          <reference field="3" count="1">
            <x v="283"/>
          </reference>
          <reference field="5" count="1" selected="0">
            <x v="4"/>
          </reference>
        </references>
      </pivotArea>
    </format>
    <format dxfId="1923">
      <pivotArea dataOnly="0" labelOnly="1" outline="0" fieldPosition="0">
        <references count="3">
          <reference field="2" count="1" selected="0">
            <x v="572"/>
          </reference>
          <reference field="3" count="1">
            <x v="732"/>
          </reference>
          <reference field="5" count="1" selected="0">
            <x v="4"/>
          </reference>
        </references>
      </pivotArea>
    </format>
    <format dxfId="1922">
      <pivotArea dataOnly="0" labelOnly="1" outline="0" fieldPosition="0">
        <references count="3">
          <reference field="2" count="1" selected="0">
            <x v="618"/>
          </reference>
          <reference field="3" count="1">
            <x v="286"/>
          </reference>
          <reference field="5" count="1" selected="0">
            <x v="4"/>
          </reference>
        </references>
      </pivotArea>
    </format>
    <format dxfId="1921">
      <pivotArea dataOnly="0" labelOnly="1" outline="0" fieldPosition="0">
        <references count="3">
          <reference field="2" count="1" selected="0">
            <x v="573"/>
          </reference>
          <reference field="3" count="1">
            <x v="269"/>
          </reference>
          <reference field="5" count="1" selected="0">
            <x v="4"/>
          </reference>
        </references>
      </pivotArea>
    </format>
    <format dxfId="1920">
      <pivotArea dataOnly="0" labelOnly="1" outline="0" fieldPosition="0">
        <references count="3">
          <reference field="2" count="1" selected="0">
            <x v="883"/>
          </reference>
          <reference field="3" count="1">
            <x v="716"/>
          </reference>
          <reference field="5" count="1" selected="0">
            <x v="4"/>
          </reference>
        </references>
      </pivotArea>
    </format>
    <format dxfId="1919">
      <pivotArea dataOnly="0" labelOnly="1" outline="0" fieldPosition="0">
        <references count="3">
          <reference field="2" count="1" selected="0">
            <x v="576"/>
          </reference>
          <reference field="3" count="1">
            <x v="263"/>
          </reference>
          <reference field="5" count="1" selected="0">
            <x v="4"/>
          </reference>
        </references>
      </pivotArea>
    </format>
    <format dxfId="1918">
      <pivotArea dataOnly="0" labelOnly="1" outline="0" fieldPosition="0">
        <references count="3">
          <reference field="2" count="1" selected="0">
            <x v="672"/>
          </reference>
          <reference field="3" count="1">
            <x v="572"/>
          </reference>
          <reference field="5" count="1" selected="0">
            <x v="4"/>
          </reference>
        </references>
      </pivotArea>
    </format>
    <format dxfId="1917">
      <pivotArea dataOnly="0" labelOnly="1" outline="0" fieldPosition="0">
        <references count="3">
          <reference field="2" count="1" selected="0">
            <x v="349"/>
          </reference>
          <reference field="3" count="1">
            <x v="200"/>
          </reference>
          <reference field="5" count="1" selected="0">
            <x v="4"/>
          </reference>
        </references>
      </pivotArea>
    </format>
    <format dxfId="1916">
      <pivotArea dataOnly="0" labelOnly="1" outline="0" fieldPosition="0">
        <references count="3">
          <reference field="2" count="1" selected="0">
            <x v="111"/>
          </reference>
          <reference field="3" count="1">
            <x v="301"/>
          </reference>
          <reference field="5" count="1" selected="0">
            <x v="4"/>
          </reference>
        </references>
      </pivotArea>
    </format>
    <format dxfId="1915">
      <pivotArea dataOnly="0" labelOnly="1" outline="0" fieldPosition="0">
        <references count="3">
          <reference field="2" count="1" selected="0">
            <x v="207"/>
          </reference>
          <reference field="3" count="1">
            <x v="729"/>
          </reference>
          <reference field="5" count="1" selected="0">
            <x v="4"/>
          </reference>
        </references>
      </pivotArea>
    </format>
    <format dxfId="1914">
      <pivotArea dataOnly="0" labelOnly="1" outline="0" fieldPosition="0">
        <references count="3">
          <reference field="2" count="1" selected="0">
            <x v="912"/>
          </reference>
          <reference field="3" count="1">
            <x v="212"/>
          </reference>
          <reference field="5" count="1" selected="0">
            <x v="4"/>
          </reference>
        </references>
      </pivotArea>
    </format>
    <format dxfId="1913">
      <pivotArea dataOnly="0" labelOnly="1" outline="0" fieldPosition="0">
        <references count="3">
          <reference field="2" count="1" selected="0">
            <x v="961"/>
          </reference>
          <reference field="3" count="1">
            <x v="502"/>
          </reference>
          <reference field="5" count="1" selected="0">
            <x v="4"/>
          </reference>
        </references>
      </pivotArea>
    </format>
    <format dxfId="1912">
      <pivotArea dataOnly="0" labelOnly="1" outline="0" fieldPosition="0">
        <references count="3">
          <reference field="2" count="1" selected="0">
            <x v="304"/>
          </reference>
          <reference field="3" count="1">
            <x v="754"/>
          </reference>
          <reference field="5" count="1" selected="0">
            <x v="4"/>
          </reference>
        </references>
      </pivotArea>
    </format>
    <format dxfId="1911">
      <pivotArea dataOnly="0" labelOnly="1" outline="0" fieldPosition="0">
        <references count="3">
          <reference field="2" count="1" selected="0">
            <x v="989"/>
          </reference>
          <reference field="3" count="1">
            <x v="195"/>
          </reference>
          <reference field="5" count="1" selected="0">
            <x v="4"/>
          </reference>
        </references>
      </pivotArea>
    </format>
    <format dxfId="1910">
      <pivotArea dataOnly="0" labelOnly="1" outline="0" fieldPosition="0">
        <references count="3">
          <reference field="2" count="1" selected="0">
            <x v="271"/>
          </reference>
          <reference field="3" count="1">
            <x v="541"/>
          </reference>
          <reference field="5" count="1" selected="0">
            <x v="4"/>
          </reference>
        </references>
      </pivotArea>
    </format>
    <format dxfId="1909">
      <pivotArea dataOnly="0" labelOnly="1" outline="0" fieldPosition="0">
        <references count="3">
          <reference field="2" count="1" selected="0">
            <x v="669"/>
          </reference>
          <reference field="3" count="1">
            <x v="211"/>
          </reference>
          <reference field="5" count="1" selected="0">
            <x v="4"/>
          </reference>
        </references>
      </pivotArea>
    </format>
    <format dxfId="1908">
      <pivotArea dataOnly="0" labelOnly="1" outline="0" fieldPosition="0">
        <references count="3">
          <reference field="2" count="1" selected="0">
            <x v="339"/>
          </reference>
          <reference field="3" count="1">
            <x v="317"/>
          </reference>
          <reference field="5" count="1" selected="0">
            <x v="4"/>
          </reference>
        </references>
      </pivotArea>
    </format>
    <format dxfId="1907">
      <pivotArea dataOnly="0" labelOnly="1" outline="0" fieldPosition="0">
        <references count="3">
          <reference field="2" count="1" selected="0">
            <x v="429"/>
          </reference>
          <reference field="3" count="1">
            <x v="584"/>
          </reference>
          <reference field="5" count="1" selected="0">
            <x v="4"/>
          </reference>
        </references>
      </pivotArea>
    </format>
    <format dxfId="1906">
      <pivotArea dataOnly="0" labelOnly="1" outline="0" fieldPosition="0">
        <references count="3">
          <reference field="2" count="1" selected="0">
            <x v="22"/>
          </reference>
          <reference field="3" count="1">
            <x v="655"/>
          </reference>
          <reference field="5" count="1" selected="0">
            <x v="4"/>
          </reference>
        </references>
      </pivotArea>
    </format>
    <format dxfId="1905">
      <pivotArea dataOnly="0" labelOnly="1" outline="0" fieldPosition="0">
        <references count="3">
          <reference field="2" count="1" selected="0">
            <x v="261"/>
          </reference>
          <reference field="3" count="1">
            <x v="285"/>
          </reference>
          <reference field="5" count="1" selected="0">
            <x v="4"/>
          </reference>
        </references>
      </pivotArea>
    </format>
    <format dxfId="1904">
      <pivotArea dataOnly="0" labelOnly="1" outline="0" fieldPosition="0">
        <references count="3">
          <reference field="2" count="1" selected="0">
            <x v="320"/>
          </reference>
          <reference field="3" count="1">
            <x v="228"/>
          </reference>
          <reference field="5" count="1" selected="0">
            <x v="4"/>
          </reference>
        </references>
      </pivotArea>
    </format>
    <format dxfId="1903">
      <pivotArea dataOnly="0" labelOnly="1" outline="0" fieldPosition="0">
        <references count="3">
          <reference field="2" count="1" selected="0">
            <x v="648"/>
          </reference>
          <reference field="3" count="1">
            <x v="237"/>
          </reference>
          <reference field="5" count="1" selected="0">
            <x v="4"/>
          </reference>
        </references>
      </pivotArea>
    </format>
    <format dxfId="1902">
      <pivotArea dataOnly="0" labelOnly="1" outline="0" fieldPosition="0">
        <references count="3">
          <reference field="2" count="1" selected="0">
            <x v="319"/>
          </reference>
          <reference field="3" count="1">
            <x v="228"/>
          </reference>
          <reference field="5" count="1" selected="0">
            <x v="4"/>
          </reference>
        </references>
      </pivotArea>
    </format>
    <format dxfId="1901">
      <pivotArea dataOnly="0" labelOnly="1" outline="0" fieldPosition="0">
        <references count="3">
          <reference field="2" count="1" selected="0">
            <x v="975"/>
          </reference>
          <reference field="3" count="1">
            <x v="217"/>
          </reference>
          <reference field="5" count="1" selected="0">
            <x v="4"/>
          </reference>
        </references>
      </pivotArea>
    </format>
    <format dxfId="1900">
      <pivotArea dataOnly="0" labelOnly="1" outline="0" fieldPosition="0">
        <references count="3">
          <reference field="2" count="1" selected="0">
            <x v="492"/>
          </reference>
          <reference field="3" count="1">
            <x v="17"/>
          </reference>
          <reference field="5" count="1" selected="0">
            <x v="5"/>
          </reference>
        </references>
      </pivotArea>
    </format>
    <format dxfId="1899">
      <pivotArea dataOnly="0" labelOnly="1" outline="0" fieldPosition="0">
        <references count="3">
          <reference field="2" count="1" selected="0">
            <x v="661"/>
          </reference>
          <reference field="3" count="1">
            <x v="83"/>
          </reference>
          <reference field="5" count="1" selected="0">
            <x v="5"/>
          </reference>
        </references>
      </pivotArea>
    </format>
    <format dxfId="1898">
      <pivotArea dataOnly="0" labelOnly="1" outline="0" fieldPosition="0">
        <references count="3">
          <reference field="2" count="1" selected="0">
            <x v="258"/>
          </reference>
          <reference field="3" count="1">
            <x v="142"/>
          </reference>
          <reference field="5" count="1" selected="0">
            <x v="5"/>
          </reference>
        </references>
      </pivotArea>
    </format>
    <format dxfId="1897">
      <pivotArea dataOnly="0" labelOnly="1" outline="0" fieldPosition="0">
        <references count="3">
          <reference field="2" count="1" selected="0">
            <x v="998"/>
          </reference>
          <reference field="3" count="1">
            <x v="13"/>
          </reference>
          <reference field="5" count="1" selected="0">
            <x v="5"/>
          </reference>
        </references>
      </pivotArea>
    </format>
    <format dxfId="1896">
      <pivotArea dataOnly="0" labelOnly="1" outline="0" fieldPosition="0">
        <references count="3">
          <reference field="2" count="1" selected="0">
            <x v="530"/>
          </reference>
          <reference field="3" count="1">
            <x v="479"/>
          </reference>
          <reference field="5" count="1" selected="0">
            <x v="5"/>
          </reference>
        </references>
      </pivotArea>
    </format>
    <format dxfId="1895">
      <pivotArea dataOnly="0" labelOnly="1" outline="0" fieldPosition="0">
        <references count="3">
          <reference field="2" count="1" selected="0">
            <x v="305"/>
          </reference>
          <reference field="3" count="1">
            <x v="753"/>
          </reference>
          <reference field="5" count="1" selected="0">
            <x v="5"/>
          </reference>
        </references>
      </pivotArea>
    </format>
    <format dxfId="1894">
      <pivotArea dataOnly="0" labelOnly="1" outline="0" fieldPosition="0">
        <references count="3">
          <reference field="2" count="1" selected="0">
            <x v="754"/>
          </reference>
          <reference field="3" count="1">
            <x v="355"/>
          </reference>
          <reference field="5" count="1" selected="0">
            <x v="5"/>
          </reference>
        </references>
      </pivotArea>
    </format>
    <format dxfId="1893">
      <pivotArea dataOnly="0" labelOnly="1" outline="0" fieldPosition="0">
        <references count="3">
          <reference field="2" count="1" selected="0">
            <x v="364"/>
          </reference>
          <reference field="3" count="1">
            <x v="550"/>
          </reference>
          <reference field="5" count="1" selected="0">
            <x v="5"/>
          </reference>
        </references>
      </pivotArea>
    </format>
    <format dxfId="1892">
      <pivotArea dataOnly="0" labelOnly="1" outline="0" fieldPosition="0">
        <references count="3">
          <reference field="2" count="1" selected="0">
            <x v="373"/>
          </reference>
          <reference field="3" count="1">
            <x v="21"/>
          </reference>
          <reference field="5" count="1" selected="0">
            <x v="5"/>
          </reference>
        </references>
      </pivotArea>
    </format>
    <format dxfId="1891">
      <pivotArea dataOnly="0" labelOnly="1" outline="0" fieldPosition="0">
        <references count="3">
          <reference field="2" count="1" selected="0">
            <x v="513"/>
          </reference>
          <reference field="3" count="1">
            <x v="14"/>
          </reference>
          <reference field="5" count="1" selected="0">
            <x v="5"/>
          </reference>
        </references>
      </pivotArea>
    </format>
    <format dxfId="1890">
      <pivotArea dataOnly="0" labelOnly="1" outline="0" fieldPosition="0">
        <references count="3">
          <reference field="2" count="1" selected="0">
            <x v="377"/>
          </reference>
          <reference field="3" count="1">
            <x v="162"/>
          </reference>
          <reference field="5" count="1" selected="0">
            <x v="5"/>
          </reference>
        </references>
      </pivotArea>
    </format>
    <format dxfId="1889">
      <pivotArea dataOnly="0" labelOnly="1" outline="0" fieldPosition="0">
        <references count="3">
          <reference field="2" count="1" selected="0">
            <x v="874"/>
          </reference>
          <reference field="3" count="1">
            <x v="88"/>
          </reference>
          <reference field="5" count="1" selected="0">
            <x v="5"/>
          </reference>
        </references>
      </pivotArea>
    </format>
    <format dxfId="1888">
      <pivotArea dataOnly="0" labelOnly="1" outline="0" fieldPosition="0">
        <references count="3">
          <reference field="2" count="1" selected="0">
            <x v="802"/>
          </reference>
          <reference field="3" count="1">
            <x v="449"/>
          </reference>
          <reference field="5" count="1" selected="0">
            <x v="5"/>
          </reference>
        </references>
      </pivotArea>
    </format>
    <format dxfId="1887">
      <pivotArea dataOnly="0" labelOnly="1" outline="0" fieldPosition="0">
        <references count="3">
          <reference field="2" count="1" selected="0">
            <x v="650"/>
          </reference>
          <reference field="3" count="1">
            <x v="753"/>
          </reference>
          <reference field="5" count="1" selected="0">
            <x v="5"/>
          </reference>
        </references>
      </pivotArea>
    </format>
    <format dxfId="1886">
      <pivotArea dataOnly="0" labelOnly="1" outline="0" fieldPosition="0">
        <references count="3">
          <reference field="2" count="1" selected="0">
            <x v="894"/>
          </reference>
          <reference field="3" count="1">
            <x v="639"/>
          </reference>
          <reference field="5" count="1" selected="0">
            <x v="5"/>
          </reference>
        </references>
      </pivotArea>
    </format>
    <format dxfId="1885">
      <pivotArea dataOnly="0" labelOnly="1" outline="0" fieldPosition="0">
        <references count="3">
          <reference field="2" count="1" selected="0">
            <x v="184"/>
          </reference>
          <reference field="3" count="1">
            <x v="638"/>
          </reference>
          <reference field="5" count="1" selected="0">
            <x v="5"/>
          </reference>
        </references>
      </pivotArea>
    </format>
    <format dxfId="1884">
      <pivotArea dataOnly="0" labelOnly="1" outline="0" fieldPosition="0">
        <references count="3">
          <reference field="2" count="1" selected="0">
            <x v="719"/>
          </reference>
          <reference field="3" count="1">
            <x v="706"/>
          </reference>
          <reference field="5" count="1" selected="0">
            <x v="5"/>
          </reference>
        </references>
      </pivotArea>
    </format>
    <format dxfId="1883">
      <pivotArea dataOnly="0" labelOnly="1" outline="0" fieldPosition="0">
        <references count="3">
          <reference field="2" count="1" selected="0">
            <x v="677"/>
          </reference>
          <reference field="3" count="1">
            <x v="98"/>
          </reference>
          <reference field="5" count="1" selected="0">
            <x v="5"/>
          </reference>
        </references>
      </pivotArea>
    </format>
    <format dxfId="1882">
      <pivotArea dataOnly="0" labelOnly="1" outline="0" fieldPosition="0">
        <references count="3">
          <reference field="2" count="1" selected="0">
            <x v="324"/>
          </reference>
          <reference field="3" count="1">
            <x v="24"/>
          </reference>
          <reference field="5" count="1" selected="0">
            <x v="5"/>
          </reference>
        </references>
      </pivotArea>
    </format>
    <format dxfId="1881">
      <pivotArea dataOnly="0" labelOnly="1" outline="0" fieldPosition="0">
        <references count="3">
          <reference field="2" count="1" selected="0">
            <x v="1010"/>
          </reference>
          <reference field="3" count="1">
            <x v="12"/>
          </reference>
          <reference field="5" count="1" selected="0">
            <x v="5"/>
          </reference>
        </references>
      </pivotArea>
    </format>
    <format dxfId="1880">
      <pivotArea dataOnly="0" labelOnly="1" outline="0" fieldPosition="0">
        <references count="3">
          <reference field="2" count="1" selected="0">
            <x v="878"/>
          </reference>
          <reference field="3" count="1">
            <x v="770"/>
          </reference>
          <reference field="5" count="1" selected="0">
            <x v="5"/>
          </reference>
        </references>
      </pivotArea>
    </format>
    <format dxfId="1879">
      <pivotArea dataOnly="0" labelOnly="1" outline="0" fieldPosition="0">
        <references count="3">
          <reference field="2" count="1" selected="0">
            <x v="257"/>
          </reference>
          <reference field="3" count="1">
            <x v="452"/>
          </reference>
          <reference field="5" count="1" selected="0">
            <x v="5"/>
          </reference>
        </references>
      </pivotArea>
    </format>
    <format dxfId="1878">
      <pivotArea dataOnly="0" labelOnly="1" outline="0" fieldPosition="0">
        <references count="3">
          <reference field="2" count="1" selected="0">
            <x v="316"/>
          </reference>
          <reference field="3" count="1">
            <x v="23"/>
          </reference>
          <reference field="5" count="1" selected="0">
            <x v="5"/>
          </reference>
        </references>
      </pivotArea>
    </format>
    <format dxfId="1877">
      <pivotArea dataOnly="0" labelOnly="1" outline="0" fieldPosition="0">
        <references count="3">
          <reference field="2" count="1" selected="0">
            <x v="81"/>
          </reference>
          <reference field="3" count="1">
            <x v="461"/>
          </reference>
          <reference field="5" count="1" selected="0">
            <x v="5"/>
          </reference>
        </references>
      </pivotArea>
    </format>
    <format dxfId="1876">
      <pivotArea dataOnly="0" labelOnly="1" outline="0" fieldPosition="0">
        <references count="3">
          <reference field="2" count="1" selected="0">
            <x v="493"/>
          </reference>
          <reference field="3" count="1">
            <x v="15"/>
          </reference>
          <reference field="5" count="1" selected="0">
            <x v="5"/>
          </reference>
        </references>
      </pivotArea>
    </format>
    <format dxfId="1875">
      <pivotArea dataOnly="0" labelOnly="1" outline="0" fieldPosition="0">
        <references count="3">
          <reference field="2" count="1" selected="0">
            <x v="542"/>
          </reference>
          <reference field="3" count="1">
            <x v="62"/>
          </reference>
          <reference field="5" count="1" selected="0">
            <x v="5"/>
          </reference>
        </references>
      </pivotArea>
    </format>
    <format dxfId="1874">
      <pivotArea dataOnly="0" labelOnly="1" outline="0" fieldPosition="0">
        <references count="3">
          <reference field="2" count="1" selected="0">
            <x v="952"/>
          </reference>
          <reference field="3" count="1">
            <x v="19"/>
          </reference>
          <reference field="5" count="1" selected="0">
            <x v="5"/>
          </reference>
        </references>
      </pivotArea>
    </format>
    <format dxfId="1873">
      <pivotArea dataOnly="0" labelOnly="1" outline="0" fieldPosition="0">
        <references count="3">
          <reference field="2" count="1" selected="0">
            <x v="237"/>
          </reference>
          <reference field="3" count="1">
            <x v="460"/>
          </reference>
          <reference field="5" count="1" selected="0">
            <x v="5"/>
          </reference>
        </references>
      </pivotArea>
    </format>
    <format dxfId="1872">
      <pivotArea dataOnly="0" labelOnly="1" outline="0" fieldPosition="0">
        <references count="3">
          <reference field="2" count="1" selected="0">
            <x v="991"/>
          </reference>
          <reference field="3" count="1">
            <x v="63"/>
          </reference>
          <reference field="5" count="1" selected="0">
            <x v="5"/>
          </reference>
        </references>
      </pivotArea>
    </format>
    <format dxfId="1871">
      <pivotArea dataOnly="0" labelOnly="1" outline="0" fieldPosition="0">
        <references count="3">
          <reference field="2" count="1" selected="0">
            <x v="238"/>
          </reference>
          <reference field="3" count="1">
            <x v="459"/>
          </reference>
          <reference field="5" count="1" selected="0">
            <x v="5"/>
          </reference>
        </references>
      </pivotArea>
    </format>
    <format dxfId="1870">
      <pivotArea dataOnly="0" labelOnly="1" outline="0" fieldPosition="0">
        <references count="3">
          <reference field="2" count="1" selected="0">
            <x v="95"/>
          </reference>
          <reference field="3" count="1">
            <x v="753"/>
          </reference>
          <reference field="5" count="1" selected="0">
            <x v="5"/>
          </reference>
        </references>
      </pivotArea>
    </format>
    <format dxfId="1869">
      <pivotArea dataOnly="0" labelOnly="1" outline="0" fieldPosition="0">
        <references count="3">
          <reference field="2" count="1" selected="0">
            <x v="91"/>
          </reference>
          <reference field="3" count="1">
            <x v="16"/>
          </reference>
          <reference field="5" count="1" selected="0">
            <x v="5"/>
          </reference>
        </references>
      </pivotArea>
    </format>
    <format dxfId="1868">
      <pivotArea dataOnly="0" labelOnly="1" outline="0" fieldPosition="0">
        <references count="3">
          <reference field="2" count="1" selected="0">
            <x v="90"/>
          </reference>
          <reference field="3" count="1">
            <x v="18"/>
          </reference>
          <reference field="5" count="1" selected="0">
            <x v="5"/>
          </reference>
        </references>
      </pivotArea>
    </format>
    <format dxfId="1867">
      <pivotArea dataOnly="0" labelOnly="1" outline="0" fieldPosition="0">
        <references count="3">
          <reference field="2" count="1" selected="0">
            <x v="541"/>
          </reference>
          <reference field="3" count="1">
            <x v="61"/>
          </reference>
          <reference field="5" count="1" selected="0">
            <x v="5"/>
          </reference>
        </references>
      </pivotArea>
    </format>
    <format dxfId="1866">
      <pivotArea dataOnly="0" labelOnly="1" outline="0" fieldPosition="0">
        <references count="3">
          <reference field="2" count="1" selected="0">
            <x v="628"/>
          </reference>
          <reference field="3" count="1">
            <x v="25"/>
          </reference>
          <reference field="5" count="1" selected="0">
            <x v="5"/>
          </reference>
        </references>
      </pivotArea>
    </format>
    <format dxfId="1865">
      <pivotArea dataOnly="0" labelOnly="1" outline="0" fieldPosition="0">
        <references count="3">
          <reference field="2" count="1" selected="0">
            <x v="676"/>
          </reference>
          <reference field="3" count="1">
            <x v="97"/>
          </reference>
          <reference field="5" count="1" selected="0">
            <x v="5"/>
          </reference>
        </references>
      </pivotArea>
    </format>
    <format dxfId="1864">
      <pivotArea dataOnly="0" labelOnly="1" outline="0" fieldPosition="0">
        <references count="3">
          <reference field="2" count="1" selected="0">
            <x v="627"/>
          </reference>
          <reference field="3" count="1">
            <x v="20"/>
          </reference>
          <reference field="5" count="1" selected="0">
            <x v="5"/>
          </reference>
        </references>
      </pivotArea>
    </format>
    <format dxfId="1863">
      <pivotArea dataOnly="0" labelOnly="1" outline="0" fieldPosition="0">
        <references count="3">
          <reference field="2" count="1" selected="0">
            <x v="601"/>
          </reference>
          <reference field="3" count="1">
            <x v="69"/>
          </reference>
          <reference field="5" count="1" selected="0">
            <x v="5"/>
          </reference>
        </references>
      </pivotArea>
    </format>
    <format dxfId="1862">
      <pivotArea dataOnly="0" labelOnly="1" outline="0" fieldPosition="0">
        <references count="3">
          <reference field="2" count="1" selected="0">
            <x v="769"/>
          </reference>
          <reference field="3" count="1">
            <x v="102"/>
          </reference>
          <reference field="5" count="1" selected="0">
            <x v="5"/>
          </reference>
        </references>
      </pivotArea>
    </format>
    <format dxfId="1861">
      <pivotArea dataOnly="0" labelOnly="1" outline="0" fieldPosition="0">
        <references count="3">
          <reference field="2" count="1" selected="0">
            <x v="116"/>
          </reference>
          <reference field="3" count="1">
            <x v="168"/>
          </reference>
          <reference field="5" count="1" selected="0">
            <x v="5"/>
          </reference>
        </references>
      </pivotArea>
    </format>
    <format dxfId="1860">
      <pivotArea dataOnly="0" labelOnly="1" outline="0" fieldPosition="0">
        <references count="3">
          <reference field="2" count="1" selected="0">
            <x v="665"/>
          </reference>
          <reference field="3" count="1">
            <x v="143"/>
          </reference>
          <reference field="5" count="1" selected="0">
            <x v="5"/>
          </reference>
        </references>
      </pivotArea>
    </format>
    <format dxfId="1859">
      <pivotArea dataOnly="0" labelOnly="1" outline="0" fieldPosition="0">
        <references count="3">
          <reference field="2" count="1" selected="0">
            <x v="574"/>
          </reference>
          <reference field="3" count="1">
            <x v="461"/>
          </reference>
          <reference field="5" count="1" selected="0">
            <x v="5"/>
          </reference>
        </references>
      </pivotArea>
    </format>
    <format dxfId="1858">
      <pivotArea dataOnly="0" labelOnly="1" outline="0" fieldPosition="0">
        <references count="3">
          <reference field="2" count="1" selected="0">
            <x v="390"/>
          </reference>
          <reference field="3" count="1">
            <x v="458"/>
          </reference>
          <reference field="5" count="1" selected="0">
            <x v="5"/>
          </reference>
        </references>
      </pivotArea>
    </format>
    <format dxfId="1857">
      <pivotArea dataOnly="0" labelOnly="1" outline="0" fieldPosition="0">
        <references count="3">
          <reference field="2" count="1" selected="0">
            <x v="83"/>
          </reference>
          <reference field="3" count="1">
            <x v="355"/>
          </reference>
          <reference field="5" count="1" selected="0">
            <x v="5"/>
          </reference>
        </references>
      </pivotArea>
    </format>
    <format dxfId="1856">
      <pivotArea dataOnly="0" labelOnly="1" outline="0" fieldPosition="0">
        <references count="3">
          <reference field="2" count="1" selected="0">
            <x v="666"/>
          </reference>
          <reference field="3" count="1">
            <x v="141"/>
          </reference>
          <reference field="5" count="1" selected="0">
            <x v="5"/>
          </reference>
        </references>
      </pivotArea>
    </format>
    <format dxfId="1855">
      <pivotArea dataOnly="0" labelOnly="1" outline="0" fieldPosition="0">
        <references count="3">
          <reference field="2" count="1" selected="0">
            <x v="909"/>
          </reference>
          <reference field="3" count="1">
            <x v="16"/>
          </reference>
          <reference field="5" count="1" selected="0">
            <x v="5"/>
          </reference>
        </references>
      </pivotArea>
    </format>
    <format dxfId="1854">
      <pivotArea dataOnly="0" labelOnly="1" outline="0" fieldPosition="0">
        <references count="3">
          <reference field="2" count="1" selected="0">
            <x v="629"/>
          </reference>
          <reference field="3" count="1">
            <x v="22"/>
          </reference>
          <reference field="5" count="1" selected="0">
            <x v="5"/>
          </reference>
        </references>
      </pivotArea>
    </format>
    <format dxfId="1853">
      <pivotArea dataOnly="0" labelOnly="1" outline="0" fieldPosition="0">
        <references count="3">
          <reference field="2" count="1" selected="0">
            <x v="411"/>
          </reference>
          <reference field="3" count="1">
            <x v="450"/>
          </reference>
          <reference field="5" count="1" selected="0">
            <x v="5"/>
          </reference>
        </references>
      </pivotArea>
    </format>
    <format dxfId="1852">
      <pivotArea dataOnly="0" labelOnly="1" outline="0" fieldPosition="0">
        <references count="3">
          <reference field="2" count="1" selected="0">
            <x v="974"/>
          </reference>
          <reference field="3" count="1">
            <x v="677"/>
          </reference>
          <reference field="5" count="1" selected="0">
            <x v="5"/>
          </reference>
        </references>
      </pivotArea>
    </format>
    <format dxfId="1851">
      <pivotArea dataOnly="0" labelOnly="1" outline="0" fieldPosition="0">
        <references count="3">
          <reference field="2" count="1" selected="0">
            <x v="875"/>
          </reference>
          <reference field="3" count="1">
            <x v="89"/>
          </reference>
          <reference field="5" count="1" selected="0">
            <x v="5"/>
          </reference>
        </references>
      </pivotArea>
    </format>
    <format dxfId="1850">
      <pivotArea dataOnly="0" labelOnly="1" outline="0" fieldPosition="0">
        <references count="3">
          <reference field="2" count="1" selected="0">
            <x v="979"/>
          </reference>
          <reference field="3" count="1">
            <x v="537"/>
          </reference>
          <reference field="5" count="1" selected="0">
            <x v="6"/>
          </reference>
        </references>
      </pivotArea>
    </format>
    <format dxfId="1849">
      <pivotArea dataOnly="0" labelOnly="1" outline="0" fieldPosition="0">
        <references count="3">
          <reference field="2" count="1" selected="0">
            <x v="701"/>
          </reference>
          <reference field="3" count="1">
            <x v="470"/>
          </reference>
          <reference field="5" count="1" selected="0">
            <x v="6"/>
          </reference>
        </references>
      </pivotArea>
    </format>
    <format dxfId="1848">
      <pivotArea dataOnly="0" labelOnly="1" outline="0" fieldPosition="0">
        <references count="3">
          <reference field="2" count="1" selected="0">
            <x v="901"/>
          </reference>
          <reference field="3" count="1">
            <x v="573"/>
          </reference>
          <reference field="5" count="1" selected="0">
            <x v="6"/>
          </reference>
        </references>
      </pivotArea>
    </format>
    <format dxfId="1847">
      <pivotArea dataOnly="0" labelOnly="1" outline="0" fieldPosition="0">
        <references count="3">
          <reference field="2" count="1" selected="0">
            <x v="623"/>
          </reference>
          <reference field="3" count="1">
            <x v="423"/>
          </reference>
          <reference field="5" count="1" selected="0">
            <x v="6"/>
          </reference>
        </references>
      </pivotArea>
    </format>
    <format dxfId="1846">
      <pivotArea dataOnly="0" labelOnly="1" outline="0" fieldPosition="0">
        <references count="3">
          <reference field="2" count="1" selected="0">
            <x v="808"/>
          </reference>
          <reference field="3" count="1">
            <x v="72"/>
          </reference>
          <reference field="5" count="1" selected="0">
            <x v="6"/>
          </reference>
        </references>
      </pivotArea>
    </format>
    <format dxfId="1845">
      <pivotArea dataOnly="0" labelOnly="1" outline="0" fieldPosition="0">
        <references count="3">
          <reference field="2" count="1" selected="0">
            <x v="678"/>
          </reference>
          <reference field="3" count="1">
            <x v="538"/>
          </reference>
          <reference field="5" count="1" selected="0">
            <x v="6"/>
          </reference>
        </references>
      </pivotArea>
    </format>
    <format dxfId="1844">
      <pivotArea dataOnly="0" labelOnly="1" outline="0" fieldPosition="0">
        <references count="3">
          <reference field="2" count="1" selected="0">
            <x v="221"/>
          </reference>
          <reference field="3" count="1">
            <x v="538"/>
          </reference>
          <reference field="5" count="1" selected="0">
            <x v="6"/>
          </reference>
        </references>
      </pivotArea>
    </format>
    <format dxfId="1843">
      <pivotArea dataOnly="0" labelOnly="1" outline="0" fieldPosition="0">
        <references count="3">
          <reference field="2" count="1" selected="0">
            <x v="279"/>
          </reference>
          <reference field="3" count="1">
            <x v="163"/>
          </reference>
          <reference field="5" count="1" selected="0">
            <x v="6"/>
          </reference>
        </references>
      </pivotArea>
    </format>
    <format dxfId="1842">
      <pivotArea dataOnly="0" labelOnly="1" outline="0" fieldPosition="0">
        <references count="3">
          <reference field="2" count="1" selected="0">
            <x v="953"/>
          </reference>
          <reference field="3" count="1">
            <x v="189"/>
          </reference>
          <reference field="5" count="1" selected="0">
            <x v="6"/>
          </reference>
        </references>
      </pivotArea>
    </format>
    <format dxfId="1841">
      <pivotArea dataOnly="0" labelOnly="1" outline="0" fieldPosition="0">
        <references count="3">
          <reference field="2" count="1" selected="0">
            <x v="981"/>
          </reference>
          <reference field="3" count="1">
            <x v="57"/>
          </reference>
          <reference field="5" count="1" selected="0">
            <x v="6"/>
          </reference>
        </references>
      </pivotArea>
    </format>
    <format dxfId="1840">
      <pivotArea dataOnly="0" labelOnly="1" outline="0" fieldPosition="0">
        <references count="3">
          <reference field="2" count="1" selected="0">
            <x v="667"/>
          </reference>
          <reference field="3" count="1">
            <x v="538"/>
          </reference>
          <reference field="5" count="1" selected="0">
            <x v="6"/>
          </reference>
        </references>
      </pivotArea>
    </format>
    <format dxfId="1839">
      <pivotArea dataOnly="0" labelOnly="1" outline="0" fieldPosition="0">
        <references count="3">
          <reference field="2" count="1" selected="0">
            <x v="636"/>
          </reference>
          <reference field="3" count="1">
            <x v="472"/>
          </reference>
          <reference field="5" count="1" selected="0">
            <x v="6"/>
          </reference>
        </references>
      </pivotArea>
    </format>
    <format dxfId="1838">
      <pivotArea dataOnly="0" labelOnly="1" outline="0" fieldPosition="0">
        <references count="3">
          <reference field="2" count="1" selected="0">
            <x v="962"/>
          </reference>
          <reference field="3" count="1">
            <x v="546"/>
          </reference>
          <reference field="5" count="1" selected="0">
            <x v="6"/>
          </reference>
        </references>
      </pivotArea>
    </format>
    <format dxfId="1837">
      <pivotArea dataOnly="0" labelOnly="1" outline="0" fieldPosition="0">
        <references count="3">
          <reference field="2" count="1" selected="0">
            <x v="352"/>
          </reference>
          <reference field="3" count="1">
            <x v="757"/>
          </reference>
          <reference field="5" count="1" selected="0">
            <x v="6"/>
          </reference>
        </references>
      </pivotArea>
    </format>
    <format dxfId="1836">
      <pivotArea dataOnly="0" labelOnly="1" outline="0" fieldPosition="0">
        <references count="3">
          <reference field="2" count="1" selected="0">
            <x v="366"/>
          </reference>
          <reference field="3" count="1">
            <x v="631"/>
          </reference>
          <reference field="5" count="1" selected="0">
            <x v="6"/>
          </reference>
        </references>
      </pivotArea>
    </format>
    <format dxfId="1835">
      <pivotArea dataOnly="0" labelOnly="1" outline="0" fieldPosition="0">
        <references count="3">
          <reference field="2" count="1" selected="0">
            <x v="716"/>
          </reference>
          <reference field="3" count="1">
            <x v="443"/>
          </reference>
          <reference field="5" count="1" selected="0">
            <x v="6"/>
          </reference>
        </references>
      </pivotArea>
    </format>
    <format dxfId="1834">
      <pivotArea dataOnly="0" labelOnly="1" outline="0" fieldPosition="0">
        <references count="3">
          <reference field="2" count="1" selected="0">
            <x v="709"/>
          </reference>
          <reference field="3" count="1">
            <x v="536"/>
          </reference>
          <reference field="5" count="1" selected="0">
            <x v="6"/>
          </reference>
        </references>
      </pivotArea>
    </format>
    <format dxfId="1833">
      <pivotArea dataOnly="0" labelOnly="1" outline="0" fieldPosition="0">
        <references count="3">
          <reference field="2" count="1" selected="0">
            <x v="643"/>
          </reference>
          <reference field="3" count="1">
            <x v="359"/>
          </reference>
          <reference field="5" count="1" selected="0">
            <x v="6"/>
          </reference>
        </references>
      </pivotArea>
    </format>
    <format dxfId="1832">
      <pivotArea dataOnly="0" labelOnly="1" outline="0" fieldPosition="0">
        <references count="3">
          <reference field="2" count="1" selected="0">
            <x v="722"/>
          </reference>
          <reference field="3" count="1">
            <x v="625"/>
          </reference>
          <reference field="5" count="1" selected="0">
            <x v="6"/>
          </reference>
        </references>
      </pivotArea>
    </format>
    <format dxfId="1831">
      <pivotArea dataOnly="0" labelOnly="1" outline="0" fieldPosition="0">
        <references count="3">
          <reference field="2" count="1" selected="0">
            <x v="368"/>
          </reference>
          <reference field="3" count="1">
            <x v="630"/>
          </reference>
          <reference field="5" count="1" selected="0">
            <x v="6"/>
          </reference>
        </references>
      </pivotArea>
    </format>
    <format dxfId="1830">
      <pivotArea dataOnly="0" labelOnly="1" outline="0" fieldPosition="0">
        <references count="3">
          <reference field="2" count="1" selected="0">
            <x v="598"/>
          </reference>
          <reference field="3" count="1">
            <x v="66"/>
          </reference>
          <reference field="5" count="1" selected="0">
            <x v="6"/>
          </reference>
        </references>
      </pivotArea>
    </format>
    <format dxfId="1829">
      <pivotArea dataOnly="0" labelOnly="1" outline="0" fieldPosition="0">
        <references count="3">
          <reference field="2" count="1" selected="0">
            <x v="963"/>
          </reference>
          <reference field="3" count="1">
            <x v="548"/>
          </reference>
          <reference field="5" count="1" selected="0">
            <x v="6"/>
          </reference>
        </references>
      </pivotArea>
    </format>
    <format dxfId="1828">
      <pivotArea dataOnly="0" labelOnly="1" outline="0" fieldPosition="0">
        <references count="3">
          <reference field="2" count="1" selected="0">
            <x v="21"/>
          </reference>
          <reference field="3" count="1">
            <x v="537"/>
          </reference>
          <reference field="5" count="1" selected="0">
            <x v="6"/>
          </reference>
        </references>
      </pivotArea>
    </format>
    <format dxfId="1827">
      <pivotArea dataOnly="0" labelOnly="1" outline="0" fieldPosition="0">
        <references count="3">
          <reference field="2" count="1" selected="0">
            <x v="733"/>
          </reference>
          <reference field="3" count="1">
            <x v="359"/>
          </reference>
          <reference field="5" count="1" selected="0">
            <x v="6"/>
          </reference>
        </references>
      </pivotArea>
    </format>
    <format dxfId="1826">
      <pivotArea dataOnly="0" labelOnly="1" outline="0" fieldPosition="0">
        <references count="3">
          <reference field="2" count="1" selected="0">
            <x v="816"/>
          </reference>
          <reference field="3" count="1">
            <x v="333"/>
          </reference>
          <reference field="5" count="1" selected="0">
            <x v="6"/>
          </reference>
        </references>
      </pivotArea>
    </format>
    <format dxfId="1825">
      <pivotArea dataOnly="0" labelOnly="1" outline="0" fieldPosition="0">
        <references count="3">
          <reference field="2" count="1" selected="0">
            <x v="750"/>
          </reference>
          <reference field="3" count="1">
            <x v="625"/>
          </reference>
          <reference field="5" count="1" selected="0">
            <x v="6"/>
          </reference>
        </references>
      </pivotArea>
    </format>
    <format dxfId="1824">
      <pivotArea dataOnly="0" labelOnly="1" outline="0" fieldPosition="0">
        <references count="3">
          <reference field="2" count="1" selected="0">
            <x v="956"/>
          </reference>
          <reference field="3" count="1">
            <x v="56"/>
          </reference>
          <reference field="5" count="1" selected="0">
            <x v="6"/>
          </reference>
        </references>
      </pivotArea>
    </format>
    <format dxfId="1823">
      <pivotArea dataOnly="0" labelOnly="1" outline="0" fieldPosition="0">
        <references count="3">
          <reference field="2" count="1" selected="0">
            <x v="318"/>
          </reference>
          <reference field="3" count="1">
            <x v="713"/>
          </reference>
          <reference field="5" count="1" selected="0">
            <x v="6"/>
          </reference>
        </references>
      </pivotArea>
    </format>
    <format dxfId="1822">
      <pivotArea dataOnly="0" labelOnly="1" outline="0" fieldPosition="0">
        <references count="3">
          <reference field="2" count="1" selected="0">
            <x v="449"/>
          </reference>
          <reference field="3" count="1">
            <x v="547"/>
          </reference>
          <reference field="5" count="1" selected="0">
            <x v="6"/>
          </reference>
        </references>
      </pivotArea>
    </format>
    <format dxfId="1821">
      <pivotArea dataOnly="0" labelOnly="1" outline="0" fieldPosition="0">
        <references count="3">
          <reference field="2" count="1" selected="0">
            <x v="367"/>
          </reference>
          <reference field="3" count="1">
            <x v="56"/>
          </reference>
          <reference field="5" count="1" selected="0">
            <x v="6"/>
          </reference>
        </references>
      </pivotArea>
    </format>
    <format dxfId="1820">
      <pivotArea dataOnly="0" labelOnly="1" outline="0" fieldPosition="0">
        <references count="3">
          <reference field="2" count="1" selected="0">
            <x v="360"/>
          </reference>
          <reference field="3" count="1">
            <x v="548"/>
          </reference>
          <reference field="5" count="1" selected="0">
            <x v="6"/>
          </reference>
        </references>
      </pivotArea>
    </format>
    <format dxfId="1819">
      <pivotArea dataOnly="0" labelOnly="1" outline="0" fieldPosition="0">
        <references count="3">
          <reference field="2" count="1" selected="0">
            <x v="617"/>
          </reference>
          <reference field="3" count="1">
            <x v="392"/>
          </reference>
          <reference field="5" count="1" selected="0">
            <x v="6"/>
          </reference>
        </references>
      </pivotArea>
    </format>
    <format dxfId="1818">
      <pivotArea dataOnly="0" labelOnly="1" outline="0" fieldPosition="0">
        <references count="3">
          <reference field="2" count="1" selected="0">
            <x v="599"/>
          </reference>
          <reference field="3" count="1">
            <x v="65"/>
          </reference>
          <reference field="5" count="1" selected="0">
            <x v="6"/>
          </reference>
        </references>
      </pivotArea>
    </format>
    <format dxfId="1817">
      <pivotArea dataOnly="0" labelOnly="1" outline="0" fieldPosition="0">
        <references count="3">
          <reference field="2" count="1" selected="0">
            <x v="583"/>
          </reference>
          <reference field="3" count="1">
            <x v="537"/>
          </reference>
          <reference field="5" count="1" selected="0">
            <x v="6"/>
          </reference>
        </references>
      </pivotArea>
    </format>
    <format dxfId="1816">
      <pivotArea dataOnly="0" labelOnly="1" outline="0" fieldPosition="0">
        <references count="3">
          <reference field="2" count="1" selected="0">
            <x v="616"/>
          </reference>
          <reference field="3" count="1">
            <x v="537"/>
          </reference>
          <reference field="5" count="1" selected="0">
            <x v="6"/>
          </reference>
        </references>
      </pivotArea>
    </format>
    <format dxfId="1815">
      <pivotArea dataOnly="0" labelOnly="1" outline="0" fieldPosition="0">
        <references count="3">
          <reference field="2" count="1" selected="0">
            <x v="4"/>
          </reference>
          <reference field="3" count="1">
            <x v="187"/>
          </reference>
          <reference field="5" count="1" selected="0">
            <x v="6"/>
          </reference>
        </references>
      </pivotArea>
    </format>
    <format dxfId="1814">
      <pivotArea dataOnly="0" labelOnly="1" outline="0" fieldPosition="0">
        <references count="3">
          <reference field="2" count="1" selected="0">
            <x v="74"/>
          </reference>
          <reference field="3" count="1">
            <x v="392"/>
          </reference>
          <reference field="5" count="1" selected="0">
            <x v="6"/>
          </reference>
        </references>
      </pivotArea>
    </format>
    <format dxfId="1813">
      <pivotArea dataOnly="0" labelOnly="1" outline="0" fieldPosition="0">
        <references count="3">
          <reference field="2" count="1" selected="0">
            <x v="365"/>
          </reference>
          <reference field="3" count="1">
            <x v="56"/>
          </reference>
          <reference field="5" count="1" selected="0">
            <x v="6"/>
          </reference>
        </references>
      </pivotArea>
    </format>
    <format dxfId="1812">
      <pivotArea dataOnly="0" labelOnly="1" outline="0" fieldPosition="0">
        <references count="3">
          <reference field="2" count="1" selected="0">
            <x v="841"/>
          </reference>
          <reference field="3" count="1">
            <x v="765"/>
          </reference>
          <reference field="5" count="1" selected="0">
            <x v="6"/>
          </reference>
        </references>
      </pivotArea>
    </format>
    <format dxfId="1811">
      <pivotArea dataOnly="0" labelOnly="1" outline="0" fieldPosition="0">
        <references count="3">
          <reference field="2" count="1" selected="0">
            <x v="533"/>
          </reference>
          <reference field="3" count="1">
            <x v="424"/>
          </reference>
          <reference field="5" count="1" selected="0">
            <x v="6"/>
          </reference>
        </references>
      </pivotArea>
    </format>
    <format dxfId="1810">
      <pivotArea dataOnly="0" labelOnly="1" outline="0" fieldPosition="0">
        <references count="3">
          <reference field="2" count="1" selected="0">
            <x v="862"/>
          </reference>
          <reference field="3" count="1">
            <x v="622"/>
          </reference>
          <reference field="5" count="1" selected="0">
            <x v="6"/>
          </reference>
        </references>
      </pivotArea>
    </format>
    <format dxfId="1809">
      <pivotArea dataOnly="0" labelOnly="1" outline="0" fieldPosition="0">
        <references count="3">
          <reference field="2" count="1" selected="0">
            <x v="972"/>
          </reference>
          <reference field="3" count="1">
            <x v="546"/>
          </reference>
          <reference field="5" count="1" selected="0">
            <x v="6"/>
          </reference>
        </references>
      </pivotArea>
    </format>
    <format dxfId="1808">
      <pivotArea dataOnly="0" labelOnly="1" outline="0" fieldPosition="0">
        <references count="3">
          <reference field="2" count="1" selected="0">
            <x v="540"/>
          </reference>
          <reference field="3" count="1">
            <x v="422"/>
          </reference>
          <reference field="5" count="1" selected="0">
            <x v="6"/>
          </reference>
        </references>
      </pivotArea>
    </format>
    <format dxfId="1807">
      <pivotArea dataOnly="0" labelOnly="1" outline="0" fieldPosition="0">
        <references count="3">
          <reference field="2" count="1" selected="0">
            <x v="879"/>
          </reference>
          <reference field="3" count="1">
            <x v="779"/>
          </reference>
          <reference field="5" count="1" selected="0">
            <x v="6"/>
          </reference>
        </references>
      </pivotArea>
    </format>
    <format dxfId="1806">
      <pivotArea dataOnly="0" labelOnly="1" outline="0" fieldPosition="0">
        <references count="3">
          <reference field="2" count="1" selected="0">
            <x v="965"/>
          </reference>
          <reference field="3" count="1">
            <x v="629"/>
          </reference>
          <reference field="5" count="1" selected="0">
            <x v="6"/>
          </reference>
        </references>
      </pivotArea>
    </format>
    <format dxfId="1805">
      <pivotArea dataOnly="0" labelOnly="1" outline="0" fieldPosition="0">
        <references count="3">
          <reference field="2" count="1" selected="0">
            <x v="170"/>
          </reference>
          <reference field="3" count="1">
            <x v="547"/>
          </reference>
          <reference field="5" count="1" selected="0">
            <x v="6"/>
          </reference>
        </references>
      </pivotArea>
    </format>
    <format dxfId="1804">
      <pivotArea dataOnly="0" labelOnly="1" outline="0" fieldPosition="0">
        <references count="3">
          <reference field="2" count="1" selected="0">
            <x v="351"/>
          </reference>
          <reference field="3" count="1">
            <x v="758"/>
          </reference>
          <reference field="5" count="1" selected="0">
            <x v="6"/>
          </reference>
        </references>
      </pivotArea>
    </format>
    <format dxfId="1803">
      <pivotArea dataOnly="0" labelOnly="1" outline="0" fieldPosition="0">
        <references count="3">
          <reference field="2" count="1" selected="0">
            <x v="809"/>
          </reference>
          <reference field="3" count="1">
            <x v="631"/>
          </reference>
          <reference field="5" count="1" selected="0">
            <x v="6"/>
          </reference>
        </references>
      </pivotArea>
    </format>
    <format dxfId="1802">
      <pivotArea dataOnly="0" labelOnly="1" outline="0" fieldPosition="0">
        <references count="3">
          <reference field="2" count="1" selected="0">
            <x v="662"/>
          </reference>
          <reference field="3" count="1">
            <x v="779"/>
          </reference>
          <reference field="5" count="1" selected="0">
            <x v="6"/>
          </reference>
        </references>
      </pivotArea>
    </format>
    <format dxfId="1801">
      <pivotArea dataOnly="0" labelOnly="1" outline="0" fieldPosition="0">
        <references count="3">
          <reference field="2" count="1" selected="0">
            <x v="807"/>
          </reference>
          <reference field="3" count="1">
            <x v="71"/>
          </reference>
          <reference field="5" count="1" selected="0">
            <x v="6"/>
          </reference>
        </references>
      </pivotArea>
    </format>
    <format dxfId="1800">
      <pivotArea dataOnly="0" labelOnly="1" outline="0" fieldPosition="0">
        <references count="3">
          <reference field="2" count="1" selected="0">
            <x v="772"/>
          </reference>
          <reference field="3" count="1">
            <x v="538"/>
          </reference>
          <reference field="5" count="1" selected="0">
            <x v="6"/>
          </reference>
        </references>
      </pivotArea>
    </format>
    <format dxfId="1799">
      <pivotArea dataOnly="0" labelOnly="1" outline="0" fieldPosition="0">
        <references count="3">
          <reference field="2" count="1" selected="0">
            <x v="910"/>
          </reference>
          <reference field="3" count="1">
            <x v="190"/>
          </reference>
          <reference field="5" count="1" selected="0">
            <x v="6"/>
          </reference>
        </references>
      </pivotArea>
    </format>
    <format dxfId="1798">
      <pivotArea dataOnly="0" labelOnly="1" outline="0" fieldPosition="0">
        <references count="3">
          <reference field="2" count="1" selected="0">
            <x v="158"/>
          </reference>
          <reference field="3" count="1">
            <x v="548"/>
          </reference>
          <reference field="5" count="1" selected="0">
            <x v="6"/>
          </reference>
        </references>
      </pivotArea>
    </format>
    <format dxfId="1797">
      <pivotArea dataOnly="0" labelOnly="1" outline="0" fieldPosition="0">
        <references count="3">
          <reference field="2" count="1" selected="0">
            <x v="742"/>
          </reference>
          <reference field="3" count="1">
            <x v="630"/>
          </reference>
          <reference field="5" count="1" selected="0">
            <x v="6"/>
          </reference>
        </references>
      </pivotArea>
    </format>
    <format dxfId="1796">
      <pivotArea dataOnly="0" labelOnly="1" outline="0" fieldPosition="0">
        <references count="3">
          <reference field="2" count="1" selected="0">
            <x v="921"/>
          </reference>
          <reference field="3" count="1">
            <x v="622"/>
          </reference>
          <reference field="5" count="1" selected="0">
            <x v="6"/>
          </reference>
        </references>
      </pivotArea>
    </format>
    <format dxfId="1795">
      <pivotArea dataOnly="0" labelOnly="1" outline="0" fieldPosition="0">
        <references count="3">
          <reference field="2" count="1" selected="0">
            <x v="247"/>
          </reference>
          <reference field="3" count="1">
            <x v="187"/>
          </reference>
          <reference field="5" count="1" selected="0">
            <x v="6"/>
          </reference>
        </references>
      </pivotArea>
    </format>
    <format dxfId="1794">
      <pivotArea dataOnly="0" labelOnly="1" outline="0" fieldPosition="0">
        <references count="3">
          <reference field="2" count="1" selected="0">
            <x v="518"/>
          </reference>
          <reference field="3" count="1">
            <x v="631"/>
          </reference>
          <reference field="5" count="1" selected="0">
            <x v="6"/>
          </reference>
        </references>
      </pivotArea>
    </format>
    <format dxfId="1793">
      <pivotArea dataOnly="0" labelOnly="1" outline="0" fieldPosition="0">
        <references count="3">
          <reference field="2" count="1" selected="0">
            <x v="681"/>
          </reference>
          <reference field="3" count="1">
            <x v="779"/>
          </reference>
          <reference field="5" count="1" selected="0">
            <x v="6"/>
          </reference>
        </references>
      </pivotArea>
    </format>
    <format dxfId="1792">
      <pivotArea dataOnly="0" labelOnly="1" outline="0" fieldPosition="0">
        <references count="3">
          <reference field="2" count="1" selected="0">
            <x v="532"/>
          </reference>
          <reference field="3" count="1">
            <x v="463"/>
          </reference>
          <reference field="5" count="1" selected="0">
            <x v="7"/>
          </reference>
        </references>
      </pivotArea>
    </format>
    <format dxfId="1791">
      <pivotArea dataOnly="0" labelOnly="1" outline="0" fieldPosition="0">
        <references count="3">
          <reference field="2" count="1" selected="0">
            <x v="587"/>
          </reference>
          <reference field="3" count="1">
            <x v="26"/>
          </reference>
          <reference field="5" count="1" selected="0">
            <x v="7"/>
          </reference>
        </references>
      </pivotArea>
    </format>
    <format dxfId="1790">
      <pivotArea dataOnly="0" labelOnly="1" outline="0" fieldPosition="0">
        <references count="3">
          <reference field="2" count="1" selected="0">
            <x v="51"/>
          </reference>
          <reference field="3" count="1">
            <x v="308"/>
          </reference>
          <reference field="5" count="1" selected="0">
            <x v="7"/>
          </reference>
        </references>
      </pivotArea>
    </format>
    <format dxfId="1789">
      <pivotArea dataOnly="0" labelOnly="1" outline="0" fieldPosition="0">
        <references count="3">
          <reference field="2" count="1" selected="0">
            <x v="934"/>
          </reference>
          <reference field="3" count="1">
            <x v="161"/>
          </reference>
          <reference field="5" count="1" selected="0">
            <x v="7"/>
          </reference>
        </references>
      </pivotArea>
    </format>
    <format dxfId="1788">
      <pivotArea dataOnly="0" labelOnly="1" outline="0" fieldPosition="0">
        <references count="3">
          <reference field="2" count="1" selected="0">
            <x v="135"/>
          </reference>
          <reference field="3" count="1">
            <x v="614"/>
          </reference>
          <reference field="5" count="1" selected="0">
            <x v="7"/>
          </reference>
        </references>
      </pivotArea>
    </format>
    <format dxfId="1787">
      <pivotArea dataOnly="0" labelOnly="1" outline="0" fieldPosition="0">
        <references count="3">
          <reference field="2" count="1" selected="0">
            <x v="230"/>
          </reference>
          <reference field="3" count="1">
            <x v="151"/>
          </reference>
          <reference field="5" count="1" selected="0">
            <x v="7"/>
          </reference>
        </references>
      </pivotArea>
    </format>
    <format dxfId="1786">
      <pivotArea dataOnly="0" labelOnly="1" outline="0" fieldPosition="0">
        <references count="3">
          <reference field="2" count="1" selected="0">
            <x v="151"/>
          </reference>
          <reference field="3" count="1">
            <x v="153"/>
          </reference>
          <reference field="5" count="1" selected="0">
            <x v="7"/>
          </reference>
        </references>
      </pivotArea>
    </format>
    <format dxfId="1785">
      <pivotArea dataOnly="0" labelOnly="1" outline="0" fieldPosition="0">
        <references count="3">
          <reference field="2" count="1" selected="0">
            <x v="949"/>
          </reference>
          <reference field="3" count="1">
            <x v="372"/>
          </reference>
          <reference field="5" count="1" selected="0">
            <x v="7"/>
          </reference>
        </references>
      </pivotArea>
    </format>
    <format dxfId="1784">
      <pivotArea dataOnly="0" labelOnly="1" outline="0" fieldPosition="0">
        <references count="3">
          <reference field="2" count="1" selected="0">
            <x v="155"/>
          </reference>
          <reference field="3" count="1">
            <x v="590"/>
          </reference>
          <reference field="5" count="1" selected="0">
            <x v="7"/>
          </reference>
        </references>
      </pivotArea>
    </format>
    <format dxfId="1783">
      <pivotArea dataOnly="0" labelOnly="1" outline="0" fieldPosition="0">
        <references count="3">
          <reference field="2" count="1" selected="0">
            <x v="436"/>
          </reference>
          <reference field="3" count="1">
            <x v="67"/>
          </reference>
          <reference field="5" count="1" selected="0">
            <x v="7"/>
          </reference>
        </references>
      </pivotArea>
    </format>
    <format dxfId="1782">
      <pivotArea dataOnly="0" labelOnly="1" outline="0" fieldPosition="0">
        <references count="3">
          <reference field="2" count="1" selected="0">
            <x v="409"/>
          </reference>
          <reference field="3" count="1">
            <x v="353"/>
          </reference>
          <reference field="5" count="1" selected="0">
            <x v="7"/>
          </reference>
        </references>
      </pivotArea>
    </format>
    <format dxfId="1781">
      <pivotArea dataOnly="0" labelOnly="1" outline="0" fieldPosition="0">
        <references count="3">
          <reference field="2" count="1" selected="0">
            <x v="515"/>
          </reference>
          <reference field="3" count="1">
            <x v="596"/>
          </reference>
          <reference field="5" count="1" selected="0">
            <x v="7"/>
          </reference>
        </references>
      </pivotArea>
    </format>
    <format dxfId="1780">
      <pivotArea dataOnly="0" labelOnly="1" outline="0" fieldPosition="0">
        <references count="3">
          <reference field="2" count="1" selected="0">
            <x v="376"/>
          </reference>
          <reference field="3" count="1">
            <x v="511"/>
          </reference>
          <reference field="5" count="1" selected="0">
            <x v="7"/>
          </reference>
        </references>
      </pivotArea>
    </format>
    <format dxfId="1779">
      <pivotArea dataOnly="0" labelOnly="1" outline="0" fieldPosition="0">
        <references count="3">
          <reference field="2" count="1" selected="0">
            <x v="536"/>
          </reference>
          <reference field="3" count="1">
            <x v="708"/>
          </reference>
          <reference field="5" count="1" selected="0">
            <x v="7"/>
          </reference>
        </references>
      </pivotArea>
    </format>
    <format dxfId="1778">
      <pivotArea dataOnly="0" labelOnly="1" outline="0" fieldPosition="0">
        <references count="3">
          <reference field="2" count="1" selected="0">
            <x v="923"/>
          </reference>
          <reference field="3" count="1">
            <x v="613"/>
          </reference>
          <reference field="5" count="1" selected="0">
            <x v="7"/>
          </reference>
        </references>
      </pivotArea>
    </format>
    <format dxfId="1777">
      <pivotArea dataOnly="0" labelOnly="1" outline="0" fieldPosition="0">
        <references count="3">
          <reference field="2" count="1" selected="0">
            <x v="917"/>
          </reference>
          <reference field="3" count="1">
            <x v="614"/>
          </reference>
          <reference field="5" count="1" selected="0">
            <x v="7"/>
          </reference>
        </references>
      </pivotArea>
    </format>
    <format dxfId="1776">
      <pivotArea dataOnly="0" labelOnly="1" outline="0" fieldPosition="0">
        <references count="3">
          <reference field="2" count="1" selected="0">
            <x v="14"/>
          </reference>
          <reference field="3" count="1">
            <x v="511"/>
          </reference>
          <reference field="5" count="1" selected="0">
            <x v="7"/>
          </reference>
        </references>
      </pivotArea>
    </format>
    <format dxfId="1775">
      <pivotArea dataOnly="0" labelOnly="1" outline="0" fieldPosition="0">
        <references count="3">
          <reference field="2" count="1" selected="0">
            <x v="121"/>
          </reference>
          <reference field="3" count="1">
            <x v="184"/>
          </reference>
          <reference field="5" count="1" selected="0">
            <x v="7"/>
          </reference>
        </references>
      </pivotArea>
    </format>
    <format dxfId="1774">
      <pivotArea dataOnly="0" labelOnly="1" outline="0" fieldPosition="0">
        <references count="3">
          <reference field="2" count="1" selected="0">
            <x v="140"/>
          </reference>
          <reference field="3" count="1">
            <x v="192"/>
          </reference>
          <reference field="5" count="1" selected="0">
            <x v="7"/>
          </reference>
        </references>
      </pivotArea>
    </format>
    <format dxfId="1773">
      <pivotArea dataOnly="0" labelOnly="1" outline="0" fieldPosition="0">
        <references count="3">
          <reference field="2" count="1" selected="0">
            <x v="905"/>
          </reference>
          <reference field="3" count="1">
            <x v="444"/>
          </reference>
          <reference field="5" count="1" selected="0">
            <x v="7"/>
          </reference>
        </references>
      </pivotArea>
    </format>
    <format dxfId="1772">
      <pivotArea dataOnly="0" labelOnly="1" outline="0" fieldPosition="0">
        <references count="3">
          <reference field="2" count="1" selected="0">
            <x v="229"/>
          </reference>
          <reference field="3" count="1">
            <x v="154"/>
          </reference>
          <reference field="5" count="1" selected="0">
            <x v="7"/>
          </reference>
        </references>
      </pivotArea>
    </format>
    <format dxfId="1771">
      <pivotArea dataOnly="0" labelOnly="1" outline="0" fieldPosition="0">
        <references count="3">
          <reference field="2" count="1" selected="0">
            <x v="922"/>
          </reference>
          <reference field="3" count="1">
            <x v="26"/>
          </reference>
          <reference field="5" count="1" selected="0">
            <x v="7"/>
          </reference>
        </references>
      </pivotArea>
    </format>
    <format dxfId="1770">
      <pivotArea dataOnly="0" labelOnly="1" outline="0" fieldPosition="0">
        <references count="3">
          <reference field="2" count="1" selected="0">
            <x v="233"/>
          </reference>
          <reference field="3" count="1">
            <x v="192"/>
          </reference>
          <reference field="5" count="1" selected="0">
            <x v="7"/>
          </reference>
        </references>
      </pivotArea>
    </format>
    <format dxfId="1769">
      <pivotArea dataOnly="0" labelOnly="1" outline="0" fieldPosition="0">
        <references count="3">
          <reference field="2" count="1" selected="0">
            <x v="52"/>
          </reference>
          <reference field="3" count="1">
            <x v="276"/>
          </reference>
          <reference field="5" count="1" selected="0">
            <x v="7"/>
          </reference>
        </references>
      </pivotArea>
    </format>
    <format dxfId="1768">
      <pivotArea dataOnly="0" labelOnly="1" outline="0" fieldPosition="0">
        <references count="3">
          <reference field="2" count="1" selected="0">
            <x v="63"/>
          </reference>
          <reference field="3" count="1">
            <x v="26"/>
          </reference>
          <reference field="5" count="1" selected="0">
            <x v="7"/>
          </reference>
        </references>
      </pivotArea>
    </format>
    <format dxfId="1767">
      <pivotArea dataOnly="0" labelOnly="1" outline="0" fieldPosition="0">
        <references count="3">
          <reference field="2" count="1" selected="0">
            <x v="746"/>
          </reference>
          <reference field="3" count="1">
            <x v="487"/>
          </reference>
          <reference field="5" count="1" selected="0">
            <x v="7"/>
          </reference>
        </references>
      </pivotArea>
    </format>
    <format dxfId="1766">
      <pivotArea dataOnly="0" labelOnly="1" outline="0" fieldPosition="0">
        <references count="3">
          <reference field="2" count="1" selected="0">
            <x v="560"/>
          </reference>
          <reference field="3" count="1">
            <x v="484"/>
          </reference>
          <reference field="5" count="1" selected="0">
            <x v="7"/>
          </reference>
        </references>
      </pivotArea>
    </format>
    <format dxfId="1765">
      <pivotArea dataOnly="0" labelOnly="1" outline="0" fieldPosition="0">
        <references count="3">
          <reference field="2" count="1" selected="0">
            <x v="832"/>
          </reference>
          <reference field="3" count="1">
            <x v="438"/>
          </reference>
          <reference field="5" count="1" selected="0">
            <x v="7"/>
          </reference>
        </references>
      </pivotArea>
    </format>
    <format dxfId="1764">
      <pivotArea dataOnly="0" labelOnly="1" outline="0" fieldPosition="0">
        <references count="3">
          <reference field="2" count="1" selected="0">
            <x v="150"/>
          </reference>
          <reference field="3" count="1">
            <x v="613"/>
          </reference>
          <reference field="5" count="1" selected="0">
            <x v="7"/>
          </reference>
        </references>
      </pivotArea>
    </format>
    <format dxfId="1763">
      <pivotArea dataOnly="0" labelOnly="1" outline="0" fieldPosition="0">
        <references count="3">
          <reference field="2" count="1" selected="0">
            <x v="736"/>
          </reference>
          <reference field="3" count="1">
            <x v="695"/>
          </reference>
          <reference field="5" count="1" selected="0">
            <x v="7"/>
          </reference>
        </references>
      </pivotArea>
    </format>
    <format dxfId="1762">
      <pivotArea dataOnly="0" labelOnly="1" outline="0" fieldPosition="0">
        <references count="3">
          <reference field="2" count="1" selected="0">
            <x v="344"/>
          </reference>
          <reference field="3" count="1">
            <x v="774"/>
          </reference>
          <reference field="5" count="1" selected="0">
            <x v="7"/>
          </reference>
        </references>
      </pivotArea>
    </format>
    <format dxfId="1761">
      <pivotArea dataOnly="0" labelOnly="1" outline="0" fieldPosition="0">
        <references count="3">
          <reference field="2" count="1" selected="0">
            <x v="791"/>
          </reference>
          <reference field="3" count="1">
            <x v="609"/>
          </reference>
          <reference field="5" count="1" selected="0">
            <x v="7"/>
          </reference>
        </references>
      </pivotArea>
    </format>
    <format dxfId="1760">
      <pivotArea dataOnly="0" labelOnly="1" outline="0" fieldPosition="0">
        <references count="3">
          <reference field="2" count="1" selected="0">
            <x v="41"/>
          </reference>
          <reference field="3" count="1">
            <x v="775"/>
          </reference>
          <reference field="5" count="1" selected="0">
            <x v="7"/>
          </reference>
        </references>
      </pivotArea>
    </format>
    <format dxfId="1759">
      <pivotArea dataOnly="0" labelOnly="1" outline="0" fieldPosition="0">
        <references count="3">
          <reference field="2" count="1" selected="0">
            <x v="190"/>
          </reference>
          <reference field="3" count="1">
            <x v="471"/>
          </reference>
          <reference field="5" count="1" selected="0">
            <x v="7"/>
          </reference>
        </references>
      </pivotArea>
    </format>
    <format dxfId="1758">
      <pivotArea dataOnly="0" labelOnly="1" outline="0" fieldPosition="0">
        <references count="3">
          <reference field="2" count="1" selected="0">
            <x v="876"/>
          </reference>
          <reference field="3" count="1">
            <x v="440"/>
          </reference>
          <reference field="5" count="1" selected="0">
            <x v="7"/>
          </reference>
        </references>
      </pivotArea>
    </format>
    <format dxfId="1757">
      <pivotArea dataOnly="0" labelOnly="1" outline="0" fieldPosition="0">
        <references count="3">
          <reference field="2" count="1" selected="0">
            <x v="446"/>
          </reference>
          <reference field="3" count="1">
            <x v="610"/>
          </reference>
          <reference field="5" count="1" selected="0">
            <x v="7"/>
          </reference>
        </references>
      </pivotArea>
    </format>
    <format dxfId="1756">
      <pivotArea dataOnly="0" labelOnly="1" outline="0" fieldPosition="0">
        <references count="3">
          <reference field="2" count="1" selected="0">
            <x v="853"/>
          </reference>
          <reference field="3" count="1">
            <x v="775"/>
          </reference>
          <reference field="5" count="1" selected="0">
            <x v="7"/>
          </reference>
        </references>
      </pivotArea>
    </format>
    <format dxfId="1755">
      <pivotArea dataOnly="0" labelOnly="1" outline="0" fieldPosition="0">
        <references count="3">
          <reference field="2" count="1" selected="0">
            <x v="60"/>
          </reference>
          <reference field="3" count="1">
            <x v="85"/>
          </reference>
          <reference field="5" count="1" selected="0">
            <x v="7"/>
          </reference>
        </references>
      </pivotArea>
    </format>
    <format dxfId="1754">
      <pivotArea dataOnly="0" labelOnly="1" outline="0" fieldPosition="0">
        <references count="3">
          <reference field="2" count="1" selected="0">
            <x v="142"/>
          </reference>
          <reference field="3" count="1">
            <x v="610"/>
          </reference>
          <reference field="5" count="1" selected="0">
            <x v="7"/>
          </reference>
        </references>
      </pivotArea>
    </format>
    <format dxfId="1753">
      <pivotArea dataOnly="0" labelOnly="1" outline="0" fieldPosition="0">
        <references count="3">
          <reference field="2" count="1" selected="0">
            <x v="323"/>
          </reference>
          <reference field="3" count="1">
            <x v="153"/>
          </reference>
          <reference field="5" count="1" selected="0">
            <x v="7"/>
          </reference>
        </references>
      </pivotArea>
    </format>
    <format dxfId="1752">
      <pivotArea dataOnly="0" labelOnly="1" outline="0" fieldPosition="0">
        <references count="3">
          <reference field="2" count="1" selected="0">
            <x v="372"/>
          </reference>
          <reference field="3" count="1">
            <x v="193"/>
          </reference>
          <reference field="5" count="1" selected="0">
            <x v="7"/>
          </reference>
        </references>
      </pivotArea>
    </format>
    <format dxfId="1751">
      <pivotArea dataOnly="0" labelOnly="1" outline="0" fieldPosition="0">
        <references count="3">
          <reference field="2" count="1" selected="0">
            <x v="810"/>
          </reference>
          <reference field="3" count="1">
            <x v="787"/>
          </reference>
          <reference field="5" count="1" selected="0">
            <x v="7"/>
          </reference>
        </references>
      </pivotArea>
    </format>
    <format dxfId="1750">
      <pivotArea dataOnly="0" labelOnly="1" outline="0" fieldPosition="0">
        <references count="3">
          <reference field="2" count="1" selected="0">
            <x v="75"/>
          </reference>
          <reference field="3" count="1">
            <x v="26"/>
          </reference>
          <reference field="5" count="1" selected="0">
            <x v="7"/>
          </reference>
        </references>
      </pivotArea>
    </format>
    <format dxfId="1749">
      <pivotArea dataOnly="0" labelOnly="1" outline="0" fieldPosition="0">
        <references count="3">
          <reference field="2" count="1" selected="0">
            <x v="833"/>
          </reference>
          <reference field="3" count="1">
            <x v="439"/>
          </reference>
          <reference field="5" count="1" selected="0">
            <x v="7"/>
          </reference>
        </references>
      </pivotArea>
    </format>
    <format dxfId="1748">
      <pivotArea dataOnly="0" labelOnly="1" outline="0" fieldPosition="0">
        <references count="3">
          <reference field="2" count="1" selected="0">
            <x v="93"/>
          </reference>
          <reference field="3" count="1">
            <x v="28"/>
          </reference>
          <reference field="5" count="1" selected="0">
            <x v="7"/>
          </reference>
        </references>
      </pivotArea>
    </format>
    <format dxfId="1747">
      <pivotArea dataOnly="0" labelOnly="1" outline="0" fieldPosition="0">
        <references count="3">
          <reference field="2" count="1" selected="0">
            <x v="375"/>
          </reference>
          <reference field="3" count="1">
            <x v="10"/>
          </reference>
          <reference field="5" count="1" selected="0">
            <x v="7"/>
          </reference>
        </references>
      </pivotArea>
    </format>
    <format dxfId="1746">
      <pivotArea dataOnly="0" labelOnly="1" outline="0" fieldPosition="0">
        <references count="3">
          <reference field="2" count="1" selected="0">
            <x v="154"/>
          </reference>
          <reference field="3" count="1">
            <x v="441"/>
          </reference>
          <reference field="5" count="1" selected="0">
            <x v="7"/>
          </reference>
        </references>
      </pivotArea>
    </format>
    <format dxfId="1745">
      <pivotArea dataOnly="0" labelOnly="1" outline="0" fieldPosition="0">
        <references count="3">
          <reference field="2" count="1" selected="0">
            <x v="543"/>
          </reference>
          <reference field="3" count="1">
            <x v="84"/>
          </reference>
          <reference field="5" count="1" selected="0">
            <x v="7"/>
          </reference>
        </references>
      </pivotArea>
    </format>
    <format dxfId="1744">
      <pivotArea dataOnly="0" labelOnly="1" outline="0" fieldPosition="0">
        <references count="3">
          <reference field="2" count="1" selected="0">
            <x v="588"/>
          </reference>
          <reference field="3" count="1">
            <x v="483"/>
          </reference>
          <reference field="5" count="1" selected="0">
            <x v="7"/>
          </reference>
        </references>
      </pivotArea>
    </format>
    <format dxfId="1743">
      <pivotArea dataOnly="0" labelOnly="1" outline="0" fieldPosition="0">
        <references count="3">
          <reference field="2" count="1" selected="0">
            <x v="916"/>
          </reference>
          <reference field="3" count="1">
            <x v="475"/>
          </reference>
          <reference field="5" count="1" selected="0">
            <x v="7"/>
          </reference>
        </references>
      </pivotArea>
    </format>
    <format dxfId="1742">
      <pivotArea dataOnly="0" labelOnly="1" outline="0" fieldPosition="0">
        <references count="3">
          <reference field="2" count="1" selected="0">
            <x v="208"/>
          </reference>
          <reference field="3" count="1">
            <x v="468"/>
          </reference>
          <reference field="5" count="1" selected="0">
            <x v="7"/>
          </reference>
        </references>
      </pivotArea>
    </format>
    <format dxfId="1741">
      <pivotArea dataOnly="0" labelOnly="1" outline="0" fieldPosition="0">
        <references count="3">
          <reference field="2" count="1" selected="0">
            <x v="800"/>
          </reference>
          <reference field="3" count="1">
            <x v="775"/>
          </reference>
          <reference field="5" count="1" selected="0">
            <x v="7"/>
          </reference>
        </references>
      </pivotArea>
    </format>
    <format dxfId="1740">
      <pivotArea dataOnly="0" labelOnly="1" outline="0" fieldPosition="0">
        <references count="3">
          <reference field="2" count="1" selected="0">
            <x v="653"/>
          </reference>
          <reference field="3" count="1">
            <x v="787"/>
          </reference>
          <reference field="5" count="1" selected="0">
            <x v="7"/>
          </reference>
        </references>
      </pivotArea>
    </format>
    <format dxfId="1739">
      <pivotArea dataOnly="0" labelOnly="1" outline="0" fieldPosition="0">
        <references count="3">
          <reference field="2" count="1" selected="0">
            <x v="42"/>
          </reference>
          <reference field="3" count="1">
            <x v="774"/>
          </reference>
          <reference field="5" count="1" selected="0">
            <x v="7"/>
          </reference>
        </references>
      </pivotArea>
    </format>
    <format dxfId="1738">
      <pivotArea dataOnly="0" labelOnly="1" outline="0" fieldPosition="0">
        <references count="3">
          <reference field="2" count="1" selected="0">
            <x v="59"/>
          </reference>
          <reference field="3" count="1">
            <x v="614"/>
          </reference>
          <reference field="5" count="1" selected="0">
            <x v="7"/>
          </reference>
        </references>
      </pivotArea>
    </format>
    <format dxfId="1737">
      <pivotArea dataOnly="0" labelOnly="1" outline="0" fieldPosition="0">
        <references count="3">
          <reference field="2" count="1" selected="0">
            <x v="183"/>
          </reference>
          <reference field="3" count="1">
            <x v="192"/>
          </reference>
          <reference field="5" count="1" selected="0">
            <x v="7"/>
          </reference>
        </references>
      </pivotArea>
    </format>
    <format dxfId="1736">
      <pivotArea dataOnly="0" labelOnly="1" outline="0" fieldPosition="0">
        <references count="3">
          <reference field="2" count="1" selected="0">
            <x v="10"/>
          </reference>
          <reference field="3" count="1">
            <x v="612"/>
          </reference>
          <reference field="5" count="1" selected="0">
            <x v="7"/>
          </reference>
        </references>
      </pivotArea>
    </format>
    <format dxfId="1735">
      <pivotArea dataOnly="0" labelOnly="1" outline="0" fieldPosition="0">
        <references count="3">
          <reference field="2" count="1" selected="0">
            <x v="948"/>
          </reference>
          <reference field="3" count="1">
            <x v="104"/>
          </reference>
          <reference field="5" count="1" selected="0">
            <x v="7"/>
          </reference>
        </references>
      </pivotArea>
    </format>
    <format dxfId="1734">
      <pivotArea dataOnly="0" labelOnly="1" outline="0" fieldPosition="0">
        <references count="3">
          <reference field="2" count="1" selected="0">
            <x v="469"/>
          </reference>
          <reference field="3" count="1">
            <x v="192"/>
          </reference>
          <reference field="5" count="1" selected="0">
            <x v="7"/>
          </reference>
        </references>
      </pivotArea>
    </format>
    <format dxfId="1733">
      <pivotArea dataOnly="0" labelOnly="1" outline="0" fieldPosition="0">
        <references count="3">
          <reference field="2" count="1" selected="0">
            <x v="903"/>
          </reference>
          <reference field="3" count="1">
            <x v="27"/>
          </reference>
          <reference field="5" count="1" selected="0">
            <x v="7"/>
          </reference>
        </references>
      </pivotArea>
    </format>
    <format dxfId="1732">
      <pivotArea dataOnly="0" labelOnly="1" outline="0" fieldPosition="0">
        <references count="3">
          <reference field="2" count="1" selected="0">
            <x v="615"/>
          </reference>
          <reference field="3" count="1">
            <x v="85"/>
          </reference>
          <reference field="5" count="1" selected="0">
            <x v="7"/>
          </reference>
        </references>
      </pivotArea>
    </format>
    <format dxfId="1731">
      <pivotArea dataOnly="0" labelOnly="1" outline="0" fieldPosition="0">
        <references count="3">
          <reference field="2" count="1" selected="0">
            <x v="152"/>
          </reference>
          <reference field="3" count="1">
            <x v="11"/>
          </reference>
          <reference field="5" count="1" selected="0">
            <x v="7"/>
          </reference>
        </references>
      </pivotArea>
    </format>
    <format dxfId="1730">
      <pivotArea dataOnly="0" labelOnly="1" outline="0" fieldPosition="0">
        <references count="3">
          <reference field="2" count="1" selected="0">
            <x v="8"/>
          </reference>
          <reference field="3" count="1">
            <x v="10"/>
          </reference>
          <reference field="5" count="1" selected="0">
            <x v="7"/>
          </reference>
        </references>
      </pivotArea>
    </format>
    <format dxfId="1729">
      <pivotArea dataOnly="0" labelOnly="1" outline="0" fieldPosition="0">
        <references count="3">
          <reference field="2" count="1" selected="0">
            <x v="969"/>
          </reference>
          <reference field="3" count="1">
            <x v="153"/>
          </reference>
          <reference field="5" count="1" selected="0">
            <x v="7"/>
          </reference>
        </references>
      </pivotArea>
    </format>
    <format dxfId="1728">
      <pivotArea dataOnly="0" labelOnly="1" outline="0" fieldPosition="0">
        <references count="3">
          <reference field="2" count="1" selected="0">
            <x v="76"/>
          </reference>
          <reference field="3" count="1">
            <x v="27"/>
          </reference>
          <reference field="5" count="1" selected="0">
            <x v="7"/>
          </reference>
        </references>
      </pivotArea>
    </format>
    <format dxfId="1727">
      <pivotArea dataOnly="0" labelOnly="1" outline="0" fieldPosition="0">
        <references count="3">
          <reference field="2" count="1" selected="0">
            <x v="947"/>
          </reference>
          <reference field="3" count="1">
            <x v="551"/>
          </reference>
          <reference field="5" count="1" selected="0">
            <x v="7"/>
          </reference>
        </references>
      </pivotArea>
    </format>
    <format dxfId="1726">
      <pivotArea dataOnly="0" labelOnly="1" outline="0" fieldPosition="0">
        <references count="3">
          <reference field="2" count="1" selected="0">
            <x v="159"/>
          </reference>
          <reference field="3" count="1">
            <x v="153"/>
          </reference>
          <reference field="5" count="1" selected="0">
            <x v="7"/>
          </reference>
        </references>
      </pivotArea>
    </format>
    <format dxfId="1725">
      <pivotArea dataOnly="0" labelOnly="1" outline="0" fieldPosition="0">
        <references count="3">
          <reference field="2" count="1" selected="0">
            <x v="405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724">
      <pivotArea dataOnly="0" labelOnly="1" outline="0" fieldPosition="0">
        <references count="3">
          <reference field="2" count="1" selected="0">
            <x v="603"/>
          </reference>
          <reference field="3" count="1">
            <x v="692"/>
          </reference>
          <reference field="5" count="1" selected="0">
            <x v="8"/>
          </reference>
        </references>
      </pivotArea>
    </format>
    <format dxfId="1723">
      <pivotArea dataOnly="0" labelOnly="1" outline="0" fieldPosition="0">
        <references count="3">
          <reference field="2" count="1" selected="0">
            <x v="554"/>
          </reference>
          <reference field="3" count="1">
            <x v="391"/>
          </reference>
          <reference field="5" count="1" selected="0">
            <x v="8"/>
          </reference>
        </references>
      </pivotArea>
    </format>
    <format dxfId="1722">
      <pivotArea dataOnly="0" labelOnly="1" outline="0" fieldPosition="0">
        <references count="3">
          <reference field="2" count="1" selected="0">
            <x v="415"/>
          </reference>
          <reference field="3" count="1">
            <x v="167"/>
          </reference>
          <reference field="5" count="1" selected="0">
            <x v="8"/>
          </reference>
        </references>
      </pivotArea>
    </format>
    <format dxfId="1721">
      <pivotArea dataOnly="0" labelOnly="1" outline="0" fieldPosition="0">
        <references count="3">
          <reference field="2" count="1" selected="0">
            <x v="506"/>
          </reference>
          <reference field="3" count="1">
            <x v="408"/>
          </reference>
          <reference field="5" count="1" selected="0">
            <x v="8"/>
          </reference>
        </references>
      </pivotArea>
    </format>
    <format dxfId="1720">
      <pivotArea dataOnly="0" labelOnly="1" outline="0" fieldPosition="0">
        <references count="3">
          <reference field="2" count="1" selected="0">
            <x v="328"/>
          </reference>
          <reference field="3" count="1">
            <x v="702"/>
          </reference>
          <reference field="5" count="1" selected="0">
            <x v="8"/>
          </reference>
        </references>
      </pivotArea>
    </format>
    <format dxfId="1719">
      <pivotArea dataOnly="0" labelOnly="1" outline="0" fieldPosition="0">
        <references count="3">
          <reference field="2" count="1" selected="0">
            <x v="131"/>
          </reference>
          <reference field="3" count="1">
            <x v="50"/>
          </reference>
          <reference field="5" count="1" selected="0">
            <x v="8"/>
          </reference>
        </references>
      </pivotArea>
    </format>
    <format dxfId="1718">
      <pivotArea dataOnly="0" labelOnly="1" outline="0" fieldPosition="0">
        <references count="3">
          <reference field="2" count="1" selected="0">
            <x v="416"/>
          </reference>
          <reference field="3" count="1">
            <x v="388"/>
          </reference>
          <reference field="5" count="1" selected="0">
            <x v="8"/>
          </reference>
        </references>
      </pivotArea>
    </format>
    <format dxfId="1717">
      <pivotArea dataOnly="0" labelOnly="1" outline="0" fieldPosition="0">
        <references count="3">
          <reference field="2" count="1" selected="0">
            <x v="1015"/>
          </reference>
          <reference field="3" count="1">
            <x v="562"/>
          </reference>
          <reference field="5" count="1" selected="0">
            <x v="8"/>
          </reference>
        </references>
      </pivotArea>
    </format>
    <format dxfId="1716">
      <pivotArea dataOnly="0" labelOnly="1" outline="0" fieldPosition="0">
        <references count="3">
          <reference field="2" count="1" selected="0">
            <x v="831"/>
          </reference>
          <reference field="3" count="1">
            <x v="369"/>
          </reference>
          <reference field="5" count="1" selected="0">
            <x v="8"/>
          </reference>
        </references>
      </pivotArea>
    </format>
    <format dxfId="1715">
      <pivotArea dataOnly="0" labelOnly="1" outline="0" fieldPosition="0">
        <references count="3">
          <reference field="2" count="1" selected="0">
            <x v="163"/>
          </reference>
          <reference field="3" count="1">
            <x v="391"/>
          </reference>
          <reference field="5" count="1" selected="0">
            <x v="8"/>
          </reference>
        </references>
      </pivotArea>
    </format>
    <format dxfId="1714">
      <pivotArea dataOnly="0" labelOnly="1" outline="0" fieldPosition="0">
        <references count="3">
          <reference field="2" count="1" selected="0">
            <x v="252"/>
          </reference>
          <reference field="3" count="1">
            <x v="381"/>
          </reference>
          <reference field="5" count="1" selected="0">
            <x v="8"/>
          </reference>
        </references>
      </pivotArea>
    </format>
    <format dxfId="1713">
      <pivotArea dataOnly="0" labelOnly="1" outline="0" fieldPosition="0">
        <references count="3">
          <reference field="2" count="1" selected="0">
            <x v="202"/>
          </reference>
          <reference field="3" count="1">
            <x v="364"/>
          </reference>
          <reference field="5" count="1" selected="0">
            <x v="8"/>
          </reference>
        </references>
      </pivotArea>
    </format>
    <format dxfId="1712">
      <pivotArea dataOnly="0" labelOnly="1" outline="0" fieldPosition="0">
        <references count="3">
          <reference field="2" count="1" selected="0">
            <x v="143"/>
          </reference>
          <reference field="3" count="1">
            <x v="417"/>
          </reference>
          <reference field="5" count="1" selected="0">
            <x v="8"/>
          </reference>
        </references>
      </pivotArea>
    </format>
    <format dxfId="1711">
      <pivotArea dataOnly="0" labelOnly="1" outline="0" fieldPosition="0">
        <references count="3">
          <reference field="2" count="1" selected="0">
            <x v="606"/>
          </reference>
          <reference field="3" count="1">
            <x v="780"/>
          </reference>
          <reference field="5" count="1" selected="0">
            <x v="8"/>
          </reference>
        </references>
      </pivotArea>
    </format>
    <format dxfId="1710">
      <pivotArea dataOnly="0" labelOnly="1" outline="0" fieldPosition="0">
        <references count="3">
          <reference field="2" count="1" selected="0">
            <x v="374"/>
          </reference>
          <reference field="3" count="1">
            <x v="513"/>
          </reference>
          <reference field="5" count="1" selected="0">
            <x v="8"/>
          </reference>
        </references>
      </pivotArea>
    </format>
    <format dxfId="1709">
      <pivotArea dataOnly="0" labelOnly="1" outline="0" fieldPosition="0">
        <references count="3">
          <reference field="2" count="1" selected="0">
            <x v="425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708">
      <pivotArea dataOnly="0" labelOnly="1" outline="0" fieldPosition="0">
        <references count="3">
          <reference field="2" count="1" selected="0">
            <x v="29"/>
          </reference>
          <reference field="3" count="1">
            <x v="558"/>
          </reference>
          <reference field="5" count="1" selected="0">
            <x v="8"/>
          </reference>
        </references>
      </pivotArea>
    </format>
    <format dxfId="1707">
      <pivotArea dataOnly="0" labelOnly="1" outline="0" fieldPosition="0">
        <references count="3">
          <reference field="2" count="1" selected="0">
            <x v="773"/>
          </reference>
          <reference field="3" count="1">
            <x v="555"/>
          </reference>
          <reference field="5" count="1" selected="0">
            <x v="8"/>
          </reference>
        </references>
      </pivotArea>
    </format>
    <format dxfId="1706">
      <pivotArea dataOnly="0" labelOnly="1" outline="0" fieldPosition="0">
        <references count="3">
          <reference field="2" count="1" selected="0">
            <x v="740"/>
          </reference>
          <reference field="3" count="1">
            <x v="623"/>
          </reference>
          <reference field="5" count="1" selected="0">
            <x v="8"/>
          </reference>
        </references>
      </pivotArea>
    </format>
    <format dxfId="1705">
      <pivotArea dataOnly="0" labelOnly="1" outline="0" fieldPosition="0">
        <references count="3">
          <reference field="2" count="1" selected="0">
            <x v="165"/>
          </reference>
          <reference field="3" count="1">
            <x v="562"/>
          </reference>
          <reference field="5" count="1" selected="0">
            <x v="8"/>
          </reference>
        </references>
      </pivotArea>
    </format>
    <format dxfId="1704">
      <pivotArea dataOnly="0" labelOnly="1" outline="0" fieldPosition="0">
        <references count="3">
          <reference field="2" count="1" selected="0">
            <x v="819"/>
          </reference>
          <reference field="3" count="1">
            <x v="402"/>
          </reference>
          <reference field="5" count="1" selected="0">
            <x v="8"/>
          </reference>
        </references>
      </pivotArea>
    </format>
    <format dxfId="1703">
      <pivotArea dataOnly="0" labelOnly="1" outline="0" fieldPosition="0">
        <references count="3">
          <reference field="2" count="1" selected="0">
            <x v="508"/>
          </reference>
          <reference field="3" count="1">
            <x v="407"/>
          </reference>
          <reference field="5" count="1" selected="0">
            <x v="8"/>
          </reference>
        </references>
      </pivotArea>
    </format>
    <format dxfId="1702">
      <pivotArea dataOnly="0" labelOnly="1" outline="0" fieldPosition="0">
        <references count="3">
          <reference field="2" count="1" selected="0">
            <x v="729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701">
      <pivotArea dataOnly="0" labelOnly="1" outline="0" fieldPosition="0">
        <references count="3">
          <reference field="2" count="1" selected="0">
            <x v="276"/>
          </reference>
          <reference field="3" count="1">
            <x v="527"/>
          </reference>
          <reference field="5" count="1" selected="0">
            <x v="8"/>
          </reference>
        </references>
      </pivotArea>
    </format>
    <format dxfId="1700">
      <pivotArea dataOnly="0" labelOnly="1" outline="0" fieldPosition="0">
        <references count="3">
          <reference field="2" count="1" selected="0">
            <x v="758"/>
          </reference>
          <reference field="3" count="1">
            <x v="519"/>
          </reference>
          <reference field="5" count="1" selected="0">
            <x v="8"/>
          </reference>
        </references>
      </pivotArea>
    </format>
    <format dxfId="1699">
      <pivotArea dataOnly="0" labelOnly="1" outline="0" fieldPosition="0">
        <references count="3">
          <reference field="2" count="1" selected="0">
            <x v="174"/>
          </reference>
          <reference field="3" count="1">
            <x v="474"/>
          </reference>
          <reference field="5" count="1" selected="0">
            <x v="8"/>
          </reference>
        </references>
      </pivotArea>
    </format>
    <format dxfId="1698">
      <pivotArea dataOnly="0" labelOnly="1" outline="0" fieldPosition="0">
        <references count="3">
          <reference field="2" count="1" selected="0">
            <x v="818"/>
          </reference>
          <reference field="3" count="1">
            <x v="399"/>
          </reference>
          <reference field="5" count="1" selected="0">
            <x v="8"/>
          </reference>
        </references>
      </pivotArea>
    </format>
    <format dxfId="1697">
      <pivotArea dataOnly="0" labelOnly="1" outline="0" fieldPosition="0">
        <references count="3">
          <reference field="2" count="1" selected="0">
            <x v="943"/>
          </reference>
          <reference field="3" count="1">
            <x v="1"/>
          </reference>
          <reference field="5" count="1" selected="0">
            <x v="8"/>
          </reference>
        </references>
      </pivotArea>
    </format>
    <format dxfId="1696">
      <pivotArea dataOnly="0" labelOnly="1" outline="0" fieldPosition="0">
        <references count="3">
          <reference field="2" count="1" selected="0">
            <x v="984"/>
          </reference>
          <reference field="3" count="1">
            <x v="705"/>
          </reference>
          <reference field="5" count="1" selected="0">
            <x v="8"/>
          </reference>
        </references>
      </pivotArea>
    </format>
    <format dxfId="1695">
      <pivotArea dataOnly="0" labelOnly="1" outline="0" fieldPosition="0">
        <references count="3">
          <reference field="2" count="1" selected="0">
            <x v="705"/>
          </reference>
          <reference field="3" count="1">
            <x v="213"/>
          </reference>
          <reference field="5" count="1" selected="0">
            <x v="8"/>
          </reference>
        </references>
      </pivotArea>
    </format>
    <format dxfId="1694">
      <pivotArea dataOnly="0" labelOnly="1" outline="0" fieldPosition="0">
        <references count="3">
          <reference field="2" count="1" selected="0">
            <x v="728"/>
          </reference>
          <reference field="3" count="1">
            <x v="701"/>
          </reference>
          <reference field="5" count="1" selected="0">
            <x v="8"/>
          </reference>
        </references>
      </pivotArea>
    </format>
    <format dxfId="1693">
      <pivotArea dataOnly="0" labelOnly="1" outline="0" fieldPosition="0">
        <references count="3">
          <reference field="2" count="1" selected="0">
            <x v="471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692">
      <pivotArea dataOnly="0" labelOnly="1" outline="0" fieldPosition="0">
        <references count="3">
          <reference field="2" count="1" selected="0">
            <x v="1025"/>
          </reference>
          <reference field="3" count="1">
            <x v="370"/>
          </reference>
          <reference field="5" count="1" selected="0">
            <x v="8"/>
          </reference>
        </references>
      </pivotArea>
    </format>
    <format dxfId="1691">
      <pivotArea dataOnly="0" labelOnly="1" outline="0" fieldPosition="0">
        <references count="3">
          <reference field="2" count="1" selected="0">
            <x v="458"/>
          </reference>
          <reference field="3" count="1">
            <x v="453"/>
          </reference>
          <reference field="5" count="1" selected="0">
            <x v="8"/>
          </reference>
        </references>
      </pivotArea>
    </format>
    <format dxfId="1690">
      <pivotArea dataOnly="0" labelOnly="1" outline="0" fieldPosition="0">
        <references count="3">
          <reference field="2" count="1" selected="0">
            <x v="326"/>
          </reference>
          <reference field="3" count="1">
            <x v="391"/>
          </reference>
          <reference field="5" count="1" selected="0">
            <x v="8"/>
          </reference>
        </references>
      </pivotArea>
    </format>
    <format dxfId="1689">
      <pivotArea dataOnly="0" labelOnly="1" outline="0" fieldPosition="0">
        <references count="3">
          <reference field="2" count="1" selected="0">
            <x v="129"/>
          </reference>
          <reference field="3" count="1">
            <x v="384"/>
          </reference>
          <reference field="5" count="1" selected="0">
            <x v="8"/>
          </reference>
        </references>
      </pivotArea>
    </format>
    <format dxfId="1688">
      <pivotArea dataOnly="0" labelOnly="1" outline="0" fieldPosition="0">
        <references count="3">
          <reference field="2" count="1" selected="0">
            <x v="28"/>
          </reference>
          <reference field="3" count="1">
            <x v="563"/>
          </reference>
          <reference field="5" count="1" selected="0">
            <x v="8"/>
          </reference>
        </references>
      </pivotArea>
    </format>
    <format dxfId="1687">
      <pivotArea dataOnly="0" labelOnly="1" outline="0" fieldPosition="0">
        <references count="3">
          <reference field="2" count="1" selected="0">
            <x v="127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686">
      <pivotArea dataOnly="0" labelOnly="1" outline="0" fieldPosition="0">
        <references count="3">
          <reference field="2" count="1" selected="0">
            <x v="566"/>
          </reference>
          <reference field="3" count="1">
            <x v="627"/>
          </reference>
          <reference field="5" count="1" selected="0">
            <x v="8"/>
          </reference>
        </references>
      </pivotArea>
    </format>
    <format dxfId="1685">
      <pivotArea dataOnly="0" labelOnly="1" outline="0" fieldPosition="0">
        <references count="3">
          <reference field="2" count="1" selected="0">
            <x v="777"/>
          </reference>
          <reference field="3" count="1">
            <x v="768"/>
          </reference>
          <reference field="5" count="1" selected="0">
            <x v="8"/>
          </reference>
        </references>
      </pivotArea>
    </format>
    <format dxfId="1684">
      <pivotArea dataOnly="0" labelOnly="1" outline="0" fieldPosition="0">
        <references count="3">
          <reference field="2" count="1" selected="0">
            <x v="394"/>
          </reference>
          <reference field="3" count="1">
            <x v="176"/>
          </reference>
          <reference field="5" count="1" selected="0">
            <x v="8"/>
          </reference>
        </references>
      </pivotArea>
    </format>
    <format dxfId="1683">
      <pivotArea dataOnly="0" labelOnly="1" outline="0" fieldPosition="0">
        <references count="3">
          <reference field="2" count="1" selected="0">
            <x v="503"/>
          </reference>
          <reference field="3" count="1">
            <x v="403"/>
          </reference>
          <reference field="5" count="1" selected="0">
            <x v="8"/>
          </reference>
        </references>
      </pivotArea>
    </format>
    <format dxfId="1682">
      <pivotArea dataOnly="0" labelOnly="1" outline="0" fieldPosition="0">
        <references count="3">
          <reference field="2" count="1" selected="0">
            <x v="400"/>
          </reference>
          <reference field="3" count="1">
            <x v="386"/>
          </reference>
          <reference field="5" count="1" selected="0">
            <x v="8"/>
          </reference>
        </references>
      </pivotArea>
    </format>
    <format dxfId="1681">
      <pivotArea dataOnly="0" labelOnly="1" outline="0" fieldPosition="0">
        <references count="3">
          <reference field="2" count="1" selected="0">
            <x v="77"/>
          </reference>
          <reference field="3" count="1">
            <x v="122"/>
          </reference>
          <reference field="5" count="1" selected="0">
            <x v="8"/>
          </reference>
        </references>
      </pivotArea>
    </format>
    <format dxfId="1680">
      <pivotArea dataOnly="0" labelOnly="1" outline="0" fieldPosition="0">
        <references count="3">
          <reference field="2" count="1" selected="0">
            <x v="612"/>
          </reference>
          <reference field="3" count="1">
            <x v="256"/>
          </reference>
          <reference field="5" count="1" selected="0">
            <x v="8"/>
          </reference>
        </references>
      </pivotArea>
    </format>
    <format dxfId="1679">
      <pivotArea dataOnly="0" labelOnly="1" outline="0" fieldPosition="0">
        <references count="3">
          <reference field="2" count="1" selected="0">
            <x v="251"/>
          </reference>
          <reference field="3" count="1">
            <x v="391"/>
          </reference>
          <reference field="5" count="1" selected="0">
            <x v="8"/>
          </reference>
        </references>
      </pivotArea>
    </format>
    <format dxfId="1678">
      <pivotArea dataOnly="0" labelOnly="1" outline="0" fieldPosition="0">
        <references count="3">
          <reference field="2" count="1" selected="0">
            <x v="652"/>
          </reference>
          <reference field="3" count="1">
            <x v="642"/>
          </reference>
          <reference field="5" count="1" selected="0">
            <x v="8"/>
          </reference>
        </references>
      </pivotArea>
    </format>
    <format dxfId="1677">
      <pivotArea dataOnly="0" labelOnly="1" outline="0" fieldPosition="0">
        <references count="3">
          <reference field="2" count="1" selected="0">
            <x v="775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676">
      <pivotArea dataOnly="0" labelOnly="1" outline="0" fieldPosition="0">
        <references count="3">
          <reference field="2" count="1" selected="0">
            <x v="401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675">
      <pivotArea dataOnly="0" labelOnly="1" outline="0" fieldPosition="0">
        <references count="3">
          <reference field="2" count="1" selected="0">
            <x v="815"/>
          </reference>
          <reference field="3" count="1">
            <x v="696"/>
          </reference>
          <reference field="5" count="1" selected="0">
            <x v="8"/>
          </reference>
        </references>
      </pivotArea>
    </format>
    <format dxfId="1674">
      <pivotArea dataOnly="0" labelOnly="1" outline="0" fieldPosition="0">
        <references count="3">
          <reference field="2" count="1" selected="0">
            <x v="708"/>
          </reference>
          <reference field="3" count="1">
            <x v="416"/>
          </reference>
          <reference field="5" count="1" selected="0">
            <x v="8"/>
          </reference>
        </references>
      </pivotArea>
    </format>
    <format dxfId="1673">
      <pivotArea dataOnly="0" labelOnly="1" outline="0" fieldPosition="0">
        <references count="3">
          <reference field="2" count="1" selected="0">
            <x v="164"/>
          </reference>
          <reference field="3" count="1">
            <x v="152"/>
          </reference>
          <reference field="5" count="1" selected="0">
            <x v="8"/>
          </reference>
        </references>
      </pivotArea>
    </format>
    <format dxfId="1672">
      <pivotArea dataOnly="0" labelOnly="1" outline="0" fieldPosition="0">
        <references count="3">
          <reference field="2" count="1" selected="0">
            <x v="712"/>
          </reference>
          <reference field="3" count="1">
            <x v="515"/>
          </reference>
          <reference field="5" count="1" selected="0">
            <x v="8"/>
          </reference>
        </references>
      </pivotArea>
    </format>
    <format dxfId="1671">
      <pivotArea dataOnly="0" labelOnly="1" outline="0" fieldPosition="0">
        <references count="3">
          <reference field="2" count="1" selected="0">
            <x v="918"/>
          </reference>
          <reference field="3" count="1">
            <x v="281"/>
          </reference>
          <reference field="5" count="1" selected="0">
            <x v="8"/>
          </reference>
        </references>
      </pivotArea>
    </format>
    <format dxfId="1670">
      <pivotArea dataOnly="0" labelOnly="1" outline="0" fieldPosition="0">
        <references count="3">
          <reference field="2" count="1" selected="0">
            <x v="177"/>
          </reference>
          <reference field="3" count="1">
            <x v="554"/>
          </reference>
          <reference field="5" count="1" selected="0">
            <x v="8"/>
          </reference>
        </references>
      </pivotArea>
    </format>
    <format dxfId="1669">
      <pivotArea dataOnly="0" labelOnly="1" outline="0" fieldPosition="0">
        <references count="3">
          <reference field="2" count="1" selected="0">
            <x v="977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668">
      <pivotArea dataOnly="0" labelOnly="1" outline="0" fieldPosition="0">
        <references count="3">
          <reference field="2" count="1" selected="0">
            <x v="178"/>
          </reference>
          <reference field="3" count="1">
            <x v="685"/>
          </reference>
          <reference field="5" count="1" selected="0">
            <x v="8"/>
          </reference>
        </references>
      </pivotArea>
    </format>
    <format dxfId="1667">
      <pivotArea dataOnly="0" labelOnly="1" outline="0" fieldPosition="0">
        <references count="3">
          <reference field="2" count="1" selected="0">
            <x v="1013"/>
          </reference>
          <reference field="3" count="1">
            <x v="482"/>
          </reference>
          <reference field="5" count="1" selected="0">
            <x v="8"/>
          </reference>
        </references>
      </pivotArea>
    </format>
    <format dxfId="1666">
      <pivotArea dataOnly="0" labelOnly="1" outline="0" fieldPosition="0">
        <references count="3">
          <reference field="2" count="1" selected="0">
            <x v="734"/>
          </reference>
          <reference field="3" count="1">
            <x v="585"/>
          </reference>
          <reference field="5" count="1" selected="0">
            <x v="8"/>
          </reference>
        </references>
      </pivotArea>
    </format>
    <format dxfId="1665">
      <pivotArea dataOnly="0" labelOnly="1" outline="0" fieldPosition="0">
        <references count="3">
          <reference field="2" count="1" selected="0">
            <x v="161"/>
          </reference>
          <reference field="3" count="1">
            <x v="331"/>
          </reference>
          <reference field="5" count="1" selected="0">
            <x v="8"/>
          </reference>
        </references>
      </pivotArea>
    </format>
    <format dxfId="1664">
      <pivotArea dataOnly="0" labelOnly="1" outline="0" fieldPosition="0">
        <references count="3">
          <reference field="2" count="1" selected="0">
            <x v="502"/>
          </reference>
          <reference field="3" count="1">
            <x v="402"/>
          </reference>
          <reference field="5" count="1" selected="0">
            <x v="8"/>
          </reference>
        </references>
      </pivotArea>
    </format>
    <format dxfId="1663">
      <pivotArea dataOnly="0" labelOnly="1" outline="0" fieldPosition="0">
        <references count="3">
          <reference field="2" count="1" selected="0">
            <x v="551"/>
          </reference>
          <reference field="3" count="1">
            <x v="366"/>
          </reference>
          <reference field="5" count="1" selected="0">
            <x v="8"/>
          </reference>
        </references>
      </pivotArea>
    </format>
    <format dxfId="1662">
      <pivotArea dataOnly="0" labelOnly="1" outline="0" fieldPosition="0">
        <references count="3">
          <reference field="2" count="1" selected="0">
            <x v="888"/>
          </reference>
          <reference field="3" count="1">
            <x v="360"/>
          </reference>
          <reference field="5" count="1" selected="0">
            <x v="8"/>
          </reference>
        </references>
      </pivotArea>
    </format>
    <format dxfId="1661">
      <pivotArea dataOnly="0" labelOnly="1" outline="0" fieldPosition="0">
        <references count="3">
          <reference field="2" count="1" selected="0">
            <x v="31"/>
          </reference>
          <reference field="3" count="1">
            <x v="474"/>
          </reference>
          <reference field="5" count="1" selected="0">
            <x v="8"/>
          </reference>
        </references>
      </pivotArea>
    </format>
    <format dxfId="1660">
      <pivotArea dataOnly="0" labelOnly="1" outline="0" fieldPosition="0">
        <references count="3">
          <reference field="2" count="1" selected="0">
            <x v="1033"/>
          </reference>
          <reference field="3" count="1">
            <x v="374"/>
          </reference>
          <reference field="5" count="1" selected="0">
            <x v="8"/>
          </reference>
        </references>
      </pivotArea>
    </format>
    <format dxfId="1659">
      <pivotArea dataOnly="0" labelOnly="1" outline="0" fieldPosition="0">
        <references count="3">
          <reference field="2" count="1" selected="0">
            <x v="1037"/>
          </reference>
          <reference field="3" count="1">
            <x v="412"/>
          </reference>
          <reference field="5" count="1" selected="0">
            <x v="8"/>
          </reference>
        </references>
      </pivotArea>
    </format>
    <format dxfId="1658">
      <pivotArea dataOnly="0" labelOnly="1" outline="0" fieldPosition="0">
        <references count="3">
          <reference field="2" count="1" selected="0">
            <x v="204"/>
          </reference>
          <reference field="3" count="1">
            <x v="2"/>
          </reference>
          <reference field="5" count="1" selected="0">
            <x v="8"/>
          </reference>
        </references>
      </pivotArea>
    </format>
    <format dxfId="1657">
      <pivotArea dataOnly="0" labelOnly="1" outline="0" fieldPosition="0">
        <references count="3">
          <reference field="2" count="1" selected="0">
            <x v="30"/>
          </reference>
          <reference field="3" count="1">
            <x v="50"/>
          </reference>
          <reference field="5" count="1" selected="0">
            <x v="8"/>
          </reference>
        </references>
      </pivotArea>
    </format>
    <format dxfId="1656">
      <pivotArea dataOnly="0" labelOnly="1" outline="0" fieldPosition="0">
        <references count="3">
          <reference field="2" count="1" selected="0">
            <x v="501"/>
          </reference>
          <reference field="3" count="1">
            <x v="404"/>
          </reference>
          <reference field="5" count="1" selected="0">
            <x v="8"/>
          </reference>
        </references>
      </pivotArea>
    </format>
    <format dxfId="1655">
      <pivotArea dataOnly="0" labelOnly="1" outline="0" fieldPosition="0">
        <references count="3">
          <reference field="2" count="1" selected="0">
            <x v="556"/>
          </reference>
          <reference field="3" count="1">
            <x v="643"/>
          </reference>
          <reference field="5" count="1" selected="0">
            <x v="8"/>
          </reference>
        </references>
      </pivotArea>
    </format>
    <format dxfId="1654">
      <pivotArea dataOnly="0" labelOnly="1" outline="0" fieldPosition="0">
        <references count="3">
          <reference field="2" count="1" selected="0">
            <x v="413"/>
          </reference>
          <reference field="3" count="1">
            <x v="152"/>
          </reference>
          <reference field="5" count="1" selected="0">
            <x v="8"/>
          </reference>
        </references>
      </pivotArea>
    </format>
    <format dxfId="1653">
      <pivotArea dataOnly="0" labelOnly="1" outline="0" fieldPosition="0">
        <references count="3">
          <reference field="2" count="1" selected="0">
            <x v="563"/>
          </reference>
          <reference field="3" count="1">
            <x v="557"/>
          </reference>
          <reference field="5" count="1" selected="0">
            <x v="8"/>
          </reference>
        </references>
      </pivotArea>
    </format>
    <format dxfId="1652">
      <pivotArea dataOnly="0" labelOnly="1" outline="0" fieldPosition="0">
        <references count="3">
          <reference field="2" count="1" selected="0">
            <x v="423"/>
          </reference>
          <reference field="3" count="1">
            <x v="681"/>
          </reference>
          <reference field="5" count="1" selected="0">
            <x v="8"/>
          </reference>
        </references>
      </pivotArea>
    </format>
    <format dxfId="1651">
      <pivotArea dataOnly="0" labelOnly="1" outline="0" fieldPosition="0">
        <references count="3">
          <reference field="2" count="1" selected="0">
            <x v="567"/>
          </reference>
          <reference field="3" count="1">
            <x v="628"/>
          </reference>
          <reference field="5" count="1" selected="0">
            <x v="8"/>
          </reference>
        </references>
      </pivotArea>
    </format>
    <format dxfId="1650">
      <pivotArea dataOnly="0" labelOnly="1" outline="0" fieldPosition="0">
        <references count="3">
          <reference field="2" count="1" selected="0">
            <x v="840"/>
          </reference>
          <reference field="3" count="1">
            <x v="702"/>
          </reference>
          <reference field="5" count="1" selected="0">
            <x v="8"/>
          </reference>
        </references>
      </pivotArea>
    </format>
    <format dxfId="1649">
      <pivotArea dataOnly="0" labelOnly="1" outline="0" fieldPosition="0">
        <references count="3">
          <reference field="2" count="1" selected="0">
            <x v="568"/>
          </reference>
          <reference field="3" count="1">
            <x v="640"/>
          </reference>
          <reference field="5" count="1" selected="0">
            <x v="8"/>
          </reference>
        </references>
      </pivotArea>
    </format>
    <format dxfId="1648">
      <pivotArea dataOnly="0" labelOnly="1" outline="0" fieldPosition="0">
        <references count="3">
          <reference field="2" count="1" selected="0">
            <x v="205"/>
          </reference>
          <reference field="3" count="1">
            <x v="119"/>
          </reference>
          <reference field="5" count="1" selected="0">
            <x v="8"/>
          </reference>
        </references>
      </pivotArea>
    </format>
    <format dxfId="1647">
      <pivotArea dataOnly="0" labelOnly="1" outline="0" fieldPosition="0">
        <references count="3">
          <reference field="2" count="1" selected="0">
            <x v="596"/>
          </reference>
          <reference field="3" count="1">
            <x v="384"/>
          </reference>
          <reference field="5" count="1" selected="0">
            <x v="8"/>
          </reference>
        </references>
      </pivotArea>
    </format>
    <format dxfId="1646">
      <pivotArea dataOnly="0" labelOnly="1" outline="0" fieldPosition="0">
        <references count="3">
          <reference field="2" count="1" selected="0">
            <x v="128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645">
      <pivotArea dataOnly="0" labelOnly="1" outline="0" fieldPosition="0">
        <references count="3">
          <reference field="2" count="1" selected="0">
            <x v="597"/>
          </reference>
          <reference field="3" count="1">
            <x v="466"/>
          </reference>
          <reference field="5" count="1" selected="0">
            <x v="8"/>
          </reference>
        </references>
      </pivotArea>
    </format>
    <format dxfId="1644">
      <pivotArea dataOnly="0" labelOnly="1" outline="0" fieldPosition="0">
        <references count="3">
          <reference field="2" count="1" selected="0">
            <x v="731"/>
          </reference>
          <reference field="3" count="1">
            <x v="745"/>
          </reference>
          <reference field="5" count="1" selected="0">
            <x v="8"/>
          </reference>
        </references>
      </pivotArea>
    </format>
    <format dxfId="1643">
      <pivotArea dataOnly="0" labelOnly="1" outline="0" fieldPosition="0">
        <references count="3">
          <reference field="2" count="1" selected="0">
            <x v="341"/>
          </reference>
          <reference field="3" count="1">
            <x v="213"/>
          </reference>
          <reference field="5" count="1" selected="0">
            <x v="8"/>
          </reference>
        </references>
      </pivotArea>
    </format>
    <format dxfId="1642">
      <pivotArea dataOnly="0" labelOnly="1" outline="0" fieldPosition="0">
        <references count="3">
          <reference field="2" count="1" selected="0">
            <x v="201"/>
          </reference>
          <reference field="3" count="1">
            <x v="152"/>
          </reference>
          <reference field="5" count="1" selected="0">
            <x v="8"/>
          </reference>
        </references>
      </pivotArea>
    </format>
    <format dxfId="1641">
      <pivotArea dataOnly="0" labelOnly="1" outline="0" fieldPosition="0">
        <references count="3">
          <reference field="2" count="1" selected="0">
            <x v="173"/>
          </reference>
          <reference field="3" count="1">
            <x v="558"/>
          </reference>
          <reference field="5" count="1" selected="0">
            <x v="8"/>
          </reference>
        </references>
      </pivotArea>
    </format>
    <format dxfId="1640">
      <pivotArea dataOnly="0" labelOnly="1" outline="0" fieldPosition="0">
        <references count="3">
          <reference field="2" count="1" selected="0">
            <x v="422"/>
          </reference>
          <reference field="3" count="1">
            <x v="680"/>
          </reference>
          <reference field="5" count="1" selected="0">
            <x v="8"/>
          </reference>
        </references>
      </pivotArea>
    </format>
    <format dxfId="1639">
      <pivotArea dataOnly="0" labelOnly="1" outline="0" fieldPosition="0">
        <references count="3">
          <reference field="2" count="1" selected="0">
            <x v="386"/>
          </reference>
          <reference field="3" count="1">
            <x v="766"/>
          </reference>
          <reference field="5" count="1" selected="0">
            <x v="8"/>
          </reference>
        </references>
      </pivotArea>
    </format>
    <format dxfId="1638">
      <pivotArea dataOnly="0" labelOnly="1" outline="0" fieldPosition="0">
        <references count="3">
          <reference field="2" count="1" selected="0">
            <x v="424"/>
          </reference>
          <reference field="3" count="1">
            <x v="682"/>
          </reference>
          <reference field="5" count="1" selected="0">
            <x v="8"/>
          </reference>
        </references>
      </pivotArea>
    </format>
    <format dxfId="1637">
      <pivotArea dataOnly="0" labelOnly="1" outline="0" fieldPosition="0">
        <references count="3">
          <reference field="2" count="1" selected="0">
            <x v="134"/>
          </reference>
          <reference field="3" count="1">
            <x v="512"/>
          </reference>
          <reference field="5" count="1" selected="0">
            <x v="8"/>
          </reference>
        </references>
      </pivotArea>
    </format>
    <format dxfId="1636">
      <pivotArea dataOnly="0" labelOnly="1" outline="0" fieldPosition="0">
        <references count="3">
          <reference field="2" count="1" selected="0">
            <x v="430"/>
          </reference>
          <reference field="3" count="1">
            <x v="385"/>
          </reference>
          <reference field="5" count="1" selected="0">
            <x v="8"/>
          </reference>
        </references>
      </pivotArea>
    </format>
    <format dxfId="1635">
      <pivotArea dataOnly="0" labelOnly="1" outline="0" fieldPosition="0">
        <references count="3">
          <reference field="2" count="1" selected="0">
            <x v="696"/>
          </reference>
          <reference field="3" count="1">
            <x v="365"/>
          </reference>
          <reference field="5" count="1" selected="0">
            <x v="8"/>
          </reference>
        </references>
      </pivotArea>
    </format>
    <format dxfId="1634">
      <pivotArea dataOnly="0" labelOnly="1" outline="0" fieldPosition="0">
        <references count="3">
          <reference field="2" count="1" selected="0">
            <x v="884"/>
          </reference>
          <reference field="3" count="1">
            <x v="373"/>
          </reference>
          <reference field="5" count="1" selected="0">
            <x v="8"/>
          </reference>
        </references>
      </pivotArea>
    </format>
    <format dxfId="1633">
      <pivotArea dataOnly="0" labelOnly="1" outline="0" fieldPosition="0">
        <references count="3">
          <reference field="2" count="1" selected="0">
            <x v="87"/>
          </reference>
          <reference field="3" count="1">
            <x v="409"/>
          </reference>
          <reference field="5" count="1" selected="0">
            <x v="8"/>
          </reference>
        </references>
      </pivotArea>
    </format>
    <format dxfId="1632">
      <pivotArea dataOnly="0" labelOnly="1" outline="0" fieldPosition="0">
        <references count="3">
          <reference field="2" count="1" selected="0">
            <x v="911"/>
          </reference>
          <reference field="3" count="1">
            <x v="776"/>
          </reference>
          <reference field="5" count="1" selected="0">
            <x v="8"/>
          </reference>
        </references>
      </pivotArea>
    </format>
    <format dxfId="1631">
      <pivotArea dataOnly="0" labelOnly="1" outline="0" fieldPosition="0">
        <references count="3">
          <reference field="2" count="1" selected="0">
            <x v="157"/>
          </reference>
          <reference field="3" count="1">
            <x v="522"/>
          </reference>
          <reference field="5" count="1" selected="0">
            <x v="8"/>
          </reference>
        </references>
      </pivotArea>
    </format>
    <format dxfId="1630">
      <pivotArea dataOnly="0" labelOnly="1" outline="0" fieldPosition="0">
        <references count="3">
          <reference field="2" count="1" selected="0">
            <x v="927"/>
          </reference>
          <reference field="3" count="1">
            <x v="256"/>
          </reference>
          <reference field="5" count="1" selected="0">
            <x v="8"/>
          </reference>
        </references>
      </pivotArea>
    </format>
    <format dxfId="1629">
      <pivotArea dataOnly="0" labelOnly="1" outline="0" fieldPosition="0">
        <references count="3">
          <reference field="2" count="1" selected="0">
            <x v="710"/>
          </reference>
          <reference field="3" count="1">
            <x v="586"/>
          </reference>
          <reference field="5" count="1" selected="0">
            <x v="8"/>
          </reference>
        </references>
      </pivotArea>
    </format>
    <format dxfId="1628">
      <pivotArea dataOnly="0" labelOnly="1" outline="0" fieldPosition="0">
        <references count="3">
          <reference field="2" count="1" selected="0">
            <x v="978"/>
          </reference>
          <reference field="3" count="1">
            <x v="750"/>
          </reference>
          <reference field="5" count="1" selected="0">
            <x v="8"/>
          </reference>
        </references>
      </pivotArea>
    </format>
    <format dxfId="1627">
      <pivotArea dataOnly="0" labelOnly="1" outline="0" fieldPosition="0">
        <references count="3">
          <reference field="2" count="1" selected="0">
            <x v="403"/>
          </reference>
          <reference field="3" count="1">
            <x v="50"/>
          </reference>
          <reference field="5" count="1" selected="0">
            <x v="8"/>
          </reference>
        </references>
      </pivotArea>
    </format>
    <format dxfId="1626">
      <pivotArea dataOnly="0" labelOnly="1" outline="0" fieldPosition="0">
        <references count="3">
          <reference field="2" count="1" selected="0">
            <x v="505"/>
          </reference>
          <reference field="3" count="1">
            <x v="410"/>
          </reference>
          <reference field="5" count="1" selected="0">
            <x v="8"/>
          </reference>
        </references>
      </pivotArea>
    </format>
    <format dxfId="1625">
      <pivotArea dataOnly="0" labelOnly="1" outline="0" fieldPosition="0">
        <references count="3">
          <reference field="2" count="1" selected="0">
            <x v="721"/>
          </reference>
          <reference field="3" count="1">
            <x v="518"/>
          </reference>
          <reference field="5" count="1" selected="0">
            <x v="8"/>
          </reference>
        </references>
      </pivotArea>
    </format>
    <format dxfId="1624">
      <pivotArea dataOnly="0" labelOnly="1" outline="0" fieldPosition="0">
        <references count="3">
          <reference field="2" count="1" selected="0">
            <x v="1035"/>
          </reference>
          <reference field="3" count="1">
            <x v="376"/>
          </reference>
          <reference field="5" count="1" selected="0">
            <x v="8"/>
          </reference>
        </references>
      </pivotArea>
    </format>
    <format dxfId="1623">
      <pivotArea dataOnly="0" labelOnly="1" outline="0" fieldPosition="0">
        <references count="3">
          <reference field="2" count="1" selected="0">
            <x v="32"/>
          </reference>
          <reference field="3" count="1">
            <x v="503"/>
          </reference>
          <reference field="5" count="1" selected="0">
            <x v="8"/>
          </reference>
        </references>
      </pivotArea>
    </format>
    <format dxfId="1622">
      <pivotArea dataOnly="0" labelOnly="1" outline="0" fieldPosition="0">
        <references count="3">
          <reference field="2" count="1" selected="0">
            <x v="404"/>
          </reference>
          <reference field="3" count="1">
            <x v="503"/>
          </reference>
          <reference field="5" count="1" selected="0">
            <x v="8"/>
          </reference>
        </references>
      </pivotArea>
    </format>
    <format dxfId="1621">
      <pivotArea dataOnly="0" labelOnly="1" outline="0" fieldPosition="0">
        <references count="3">
          <reference field="2" count="1" selected="0">
            <x v="406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620">
      <pivotArea dataOnly="0" labelOnly="1" outline="0" fieldPosition="0">
        <references count="3">
          <reference field="2" count="1" selected="0">
            <x v="236"/>
          </reference>
          <reference field="3" count="1">
            <x v="504"/>
          </reference>
          <reference field="5" count="1" selected="0">
            <x v="8"/>
          </reference>
        </references>
      </pivotArea>
    </format>
    <format dxfId="1619">
      <pivotArea dataOnly="0" labelOnly="1" outline="0" fieldPosition="0">
        <references count="3">
          <reference field="2" count="1" selected="0">
            <x v="206"/>
          </reference>
          <reference field="3" count="1">
            <x v="465"/>
          </reference>
          <reference field="5" count="1" selected="0">
            <x v="8"/>
          </reference>
        </references>
      </pivotArea>
    </format>
    <format dxfId="1618">
      <pivotArea dataOnly="0" labelOnly="1" outline="0" fieldPosition="0">
        <references count="3">
          <reference field="2" count="1" selected="0">
            <x v="647"/>
          </reference>
          <reference field="3" count="1">
            <x v="748"/>
          </reference>
          <reference field="5" count="1" selected="0">
            <x v="8"/>
          </reference>
        </references>
      </pivotArea>
    </format>
    <format dxfId="1617">
      <pivotArea dataOnly="0" labelOnly="1" outline="0" fieldPosition="0">
        <references count="3">
          <reference field="2" count="1" selected="0">
            <x v="730"/>
          </reference>
          <reference field="3" count="1">
            <x v="389"/>
          </reference>
          <reference field="5" count="1" selected="0">
            <x v="8"/>
          </reference>
        </references>
      </pivotArea>
    </format>
    <format dxfId="1616">
      <pivotArea dataOnly="0" labelOnly="1" outline="0" fieldPosition="0">
        <references count="3">
          <reference field="2" count="1" selected="0">
            <x v="651"/>
          </reference>
          <reference field="3" count="1">
            <x v="641"/>
          </reference>
          <reference field="5" count="1" selected="0">
            <x v="8"/>
          </reference>
        </references>
      </pivotArea>
    </format>
    <format dxfId="1615">
      <pivotArea dataOnly="0" labelOnly="1" outline="0" fieldPosition="0">
        <references count="3">
          <reference field="2" count="1" selected="0">
            <x v="930"/>
          </reference>
          <reference field="3" count="1">
            <x v="544"/>
          </reference>
          <reference field="5" count="1" selected="0">
            <x v="8"/>
          </reference>
        </references>
      </pivotArea>
    </format>
    <format dxfId="1614">
      <pivotArea dataOnly="0" labelOnly="1" outline="0" fieldPosition="0">
        <references count="3">
          <reference field="2" count="1" selected="0">
            <x v="420"/>
          </reference>
          <reference field="3" count="1">
            <x v="354"/>
          </reference>
          <reference field="5" count="1" selected="0">
            <x v="8"/>
          </reference>
        </references>
      </pivotArea>
    </format>
    <format dxfId="1613">
      <pivotArea dataOnly="0" labelOnly="1" outline="0" fieldPosition="0">
        <references count="3">
          <reference field="2" count="1" selected="0">
            <x v="726"/>
          </reference>
          <reference field="3" count="1">
            <x v="379"/>
          </reference>
          <reference field="5" count="1" selected="0">
            <x v="8"/>
          </reference>
        </references>
      </pivotArea>
    </format>
    <format dxfId="1612">
      <pivotArea dataOnly="0" labelOnly="1" outline="0" fieldPosition="0">
        <references count="3">
          <reference field="2" count="1" selected="0">
            <x v="254"/>
          </reference>
          <reference field="3" count="1">
            <x v="562"/>
          </reference>
          <reference field="5" count="1" selected="0">
            <x v="8"/>
          </reference>
        </references>
      </pivotArea>
    </format>
    <format dxfId="1611">
      <pivotArea dataOnly="0" labelOnly="1" outline="0" fieldPosition="0">
        <references count="3">
          <reference field="2" count="1" selected="0">
            <x v="1014"/>
          </reference>
          <reference field="3" count="1">
            <x v="543"/>
          </reference>
          <reference field="5" count="1" selected="0">
            <x v="8"/>
          </reference>
        </references>
      </pivotArea>
    </format>
    <format dxfId="1610">
      <pivotArea dataOnly="0" labelOnly="1" outline="0" fieldPosition="0">
        <references count="3">
          <reference field="2" count="1" selected="0">
            <x v="658"/>
          </reference>
          <reference field="3" count="1">
            <x v="621"/>
          </reference>
          <reference field="5" count="1" selected="0">
            <x v="8"/>
          </reference>
        </references>
      </pivotArea>
    </format>
    <format dxfId="1609">
      <pivotArea dataOnly="0" labelOnly="1" outline="0" fieldPosition="0">
        <references count="3">
          <reference field="2" count="1" selected="0">
            <x v="565"/>
          </reference>
          <reference field="3" count="1">
            <x v="556"/>
          </reference>
          <reference field="5" count="1" selected="0">
            <x v="8"/>
          </reference>
        </references>
      </pivotArea>
    </format>
    <format dxfId="1608">
      <pivotArea dataOnly="0" labelOnly="1" outline="0" fieldPosition="0">
        <references count="3">
          <reference field="2" count="1" selected="0">
            <x v="689"/>
          </reference>
          <reference field="3" count="1">
            <x v="504"/>
          </reference>
          <reference field="5" count="1" selected="0">
            <x v="8"/>
          </reference>
        </references>
      </pivotArea>
    </format>
    <format dxfId="1607">
      <pivotArea dataOnly="0" labelOnly="1" outline="0" fieldPosition="0">
        <references count="3">
          <reference field="2" count="1" selected="0">
            <x v="725"/>
          </reference>
          <reference field="3" count="1">
            <x v="152"/>
          </reference>
          <reference field="5" count="1" selected="0">
            <x v="8"/>
          </reference>
        </references>
      </pivotArea>
    </format>
    <format dxfId="1606">
      <pivotArea dataOnly="0" labelOnly="1" outline="0" fieldPosition="0">
        <references count="3">
          <reference field="2" count="1" selected="0">
            <x v="535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605">
      <pivotArea dataOnly="0" labelOnly="1" outline="0" fieldPosition="0">
        <references count="3">
          <reference field="2" count="1" selected="0">
            <x v="940"/>
          </reference>
          <reference field="3" count="1">
            <x v="516"/>
          </reference>
          <reference field="5" count="1" selected="0">
            <x v="8"/>
          </reference>
        </references>
      </pivotArea>
    </format>
    <format dxfId="1604">
      <pivotArea dataOnly="0" labelOnly="1" outline="0" fieldPosition="0">
        <references count="3">
          <reference field="2" count="1" selected="0">
            <x v="820"/>
          </reference>
          <reference field="3" count="1">
            <x v="404"/>
          </reference>
          <reference field="5" count="1" selected="0">
            <x v="8"/>
          </reference>
        </references>
      </pivotArea>
    </format>
    <format dxfId="1603">
      <pivotArea dataOnly="0" labelOnly="1" outline="0" fieldPosition="0">
        <references count="3">
          <reference field="2" count="1" selected="0">
            <x v="970"/>
          </reference>
          <reference field="3" count="1">
            <x v="593"/>
          </reference>
          <reference field="5" count="1" selected="0">
            <x v="8"/>
          </reference>
        </references>
      </pivotArea>
    </format>
    <format dxfId="1602">
      <pivotArea dataOnly="0" labelOnly="1" outline="0" fieldPosition="0">
        <references count="3">
          <reference field="2" count="1" selected="0">
            <x v="823"/>
          </reference>
          <reference field="3" count="1">
            <x v="408"/>
          </reference>
          <reference field="5" count="1" selected="0">
            <x v="8"/>
          </reference>
        </references>
      </pivotArea>
    </format>
    <format dxfId="1601">
      <pivotArea dataOnly="0" labelOnly="1" outline="0" fieldPosition="0">
        <references count="3">
          <reference field="2" count="1" selected="0">
            <x v="604"/>
          </reference>
          <reference field="3" count="1">
            <x v="632"/>
          </reference>
          <reference field="5" count="1" selected="0">
            <x v="8"/>
          </reference>
        </references>
      </pivotArea>
    </format>
    <format dxfId="1600">
      <pivotArea dataOnly="0" labelOnly="1" outline="0" fieldPosition="0">
        <references count="3">
          <reference field="2" count="1" selected="0">
            <x v="590"/>
          </reference>
          <reference field="3" count="1">
            <x v="203"/>
          </reference>
          <reference field="5" count="1" selected="0">
            <x v="8"/>
          </reference>
        </references>
      </pivotArea>
    </format>
    <format dxfId="1599">
      <pivotArea dataOnly="0" labelOnly="1" outline="0" fieldPosition="0">
        <references count="3">
          <reference field="2" count="1" selected="0">
            <x v="185"/>
          </reference>
          <reference field="3" count="1">
            <x v="173"/>
          </reference>
          <reference field="5" count="1" selected="0">
            <x v="8"/>
          </reference>
        </references>
      </pivotArea>
    </format>
    <format dxfId="1598">
      <pivotArea dataOnly="0" labelOnly="1" outline="0" fieldPosition="0">
        <references count="3">
          <reference field="2" count="1" selected="0">
            <x v="166"/>
          </reference>
          <reference field="3" count="1">
            <x v="558"/>
          </reference>
          <reference field="5" count="1" selected="0">
            <x v="8"/>
          </reference>
        </references>
      </pivotArea>
    </format>
    <format dxfId="1597">
      <pivotArea dataOnly="0" labelOnly="1" outline="0" fieldPosition="0">
        <references count="3">
          <reference field="2" count="1" selected="0">
            <x v="504"/>
          </reference>
          <reference field="3" count="1">
            <x v="421"/>
          </reference>
          <reference field="5" count="1" selected="0">
            <x v="8"/>
          </reference>
        </references>
      </pivotArea>
    </format>
    <format dxfId="1596">
      <pivotArea dataOnly="0" labelOnly="1" outline="0" fieldPosition="0">
        <references count="3">
          <reference field="2" count="1" selected="0">
            <x v="562"/>
          </reference>
          <reference field="3" count="1">
            <x v="393"/>
          </reference>
          <reference field="5" count="1" selected="0">
            <x v="8"/>
          </reference>
        </references>
      </pivotArea>
    </format>
    <format dxfId="1595">
      <pivotArea dataOnly="0" labelOnly="1" outline="0" fieldPosition="0">
        <references count="3">
          <reference field="2" count="1" selected="0">
            <x v="1028"/>
          </reference>
          <reference field="3" count="1">
            <x v="620"/>
          </reference>
          <reference field="5" count="1" selected="0">
            <x v="8"/>
          </reference>
        </references>
      </pivotArea>
    </format>
    <format dxfId="1594">
      <pivotArea dataOnly="0" labelOnly="1" outline="0" fieldPosition="0">
        <references count="3">
          <reference field="2" count="1" selected="0">
            <x v="602"/>
          </reference>
          <reference field="3" count="1">
            <x v="464"/>
          </reference>
          <reference field="5" count="1" selected="0">
            <x v="8"/>
          </reference>
        </references>
      </pivotArea>
    </format>
    <format dxfId="1593">
      <pivotArea dataOnly="0" labelOnly="1" outline="0" fieldPosition="0">
        <references count="3">
          <reference field="2" count="1" selected="0">
            <x v="1034"/>
          </reference>
          <reference field="3" count="1">
            <x v="375"/>
          </reference>
          <reference field="5" count="1" selected="0">
            <x v="8"/>
          </reference>
        </references>
      </pivotArea>
    </format>
    <format dxfId="1592">
      <pivotArea dataOnly="0" labelOnly="1" outline="0" fieldPosition="0">
        <references count="3">
          <reference field="2" count="1" selected="0">
            <x v="507"/>
          </reference>
          <reference field="3" count="1">
            <x v="406"/>
          </reference>
          <reference field="5" count="1" selected="0">
            <x v="8"/>
          </reference>
        </references>
      </pivotArea>
    </format>
    <format dxfId="1591">
      <pivotArea dataOnly="0" labelOnly="1" outline="0" fieldPosition="0">
        <references count="3">
          <reference field="2" count="1" selected="0">
            <x v="172"/>
          </reference>
          <reference field="3" count="1">
            <x v="562"/>
          </reference>
          <reference field="5" count="1" selected="0">
            <x v="8"/>
          </reference>
        </references>
      </pivotArea>
    </format>
    <format dxfId="1590">
      <pivotArea dataOnly="0" labelOnly="1" outline="0" fieldPosition="0">
        <references count="3">
          <reference field="2" count="1" selected="0">
            <x v="723"/>
          </reference>
          <reference field="3" count="1">
            <x v="81"/>
          </reference>
          <reference field="5" count="1" selected="0">
            <x v="8"/>
          </reference>
        </references>
      </pivotArea>
    </format>
    <format dxfId="1589">
      <pivotArea dataOnly="0" labelOnly="1" outline="0" fieldPosition="0">
        <references count="3">
          <reference field="2" count="1" selected="0">
            <x v="561"/>
          </reference>
          <reference field="3" count="1">
            <x v="393"/>
          </reference>
          <reference field="5" count="1" selected="0">
            <x v="8"/>
          </reference>
        </references>
      </pivotArea>
    </format>
    <format dxfId="1588">
      <pivotArea dataOnly="0" labelOnly="1" outline="0" fieldPosition="0">
        <references count="3">
          <reference field="2" count="1" selected="0">
            <x v="983"/>
          </reference>
          <reference field="3" count="1">
            <x v="394"/>
          </reference>
          <reference field="5" count="1" selected="0">
            <x v="8"/>
          </reference>
        </references>
      </pivotArea>
    </format>
    <format dxfId="1587">
      <pivotArea dataOnly="0" labelOnly="1" outline="0" fieldPosition="0">
        <references count="3">
          <reference field="2" count="1" selected="0">
            <x v="858"/>
          </reference>
          <reference field="3" count="1">
            <x v="700"/>
          </reference>
          <reference field="5" count="1" selected="0">
            <x v="8"/>
          </reference>
        </references>
      </pivotArea>
    </format>
    <format dxfId="1586">
      <pivotArea dataOnly="0" labelOnly="1" outline="0" fieldPosition="0">
        <references count="3">
          <reference field="2" count="1" selected="0">
            <x v="455"/>
          </reference>
          <reference field="3" count="1">
            <x v="282"/>
          </reference>
          <reference field="5" count="1" selected="0">
            <x v="8"/>
          </reference>
        </references>
      </pivotArea>
    </format>
    <format dxfId="1585">
      <pivotArea dataOnly="0" labelOnly="1" outline="0" fieldPosition="0">
        <references count="3">
          <reference field="2" count="1" selected="0">
            <x v="255"/>
          </reference>
          <reference field="3" count="1">
            <x v="474"/>
          </reference>
          <reference field="5" count="1" selected="0">
            <x v="8"/>
          </reference>
        </references>
      </pivotArea>
    </format>
    <format dxfId="1584">
      <pivotArea dataOnly="0" labelOnly="1" outline="0" fieldPosition="0">
        <references count="3">
          <reference field="2" count="1" selected="0">
            <x v="613"/>
          </reference>
          <reference field="3" count="1">
            <x v="615"/>
          </reference>
          <reference field="5" count="1" selected="0">
            <x v="8"/>
          </reference>
        </references>
      </pivotArea>
    </format>
    <format dxfId="1583">
      <pivotArea dataOnly="0" labelOnly="1" outline="0" fieldPosition="0">
        <references count="3">
          <reference field="2" count="1" selected="0">
            <x v="162"/>
          </reference>
          <reference field="3" count="1">
            <x v="560"/>
          </reference>
          <reference field="5" count="1" selected="0">
            <x v="8"/>
          </reference>
        </references>
      </pivotArea>
    </format>
    <format dxfId="1582">
      <pivotArea dataOnly="0" labelOnly="1" outline="0" fieldPosition="0">
        <references count="3">
          <reference field="2" count="1" selected="0">
            <x v="114"/>
          </reference>
          <reference field="3" count="1">
            <x v="474"/>
          </reference>
          <reference field="5" count="1" selected="0">
            <x v="8"/>
          </reference>
        </references>
      </pivotArea>
    </format>
    <format dxfId="1581">
      <pivotArea dataOnly="0" labelOnly="1" outline="0" fieldPosition="0">
        <references count="3">
          <reference field="2" count="1" selected="0">
            <x v="410"/>
          </reference>
          <reference field="3" count="1">
            <x v="386"/>
          </reference>
          <reference field="5" count="1" selected="0">
            <x v="8"/>
          </reference>
        </references>
      </pivotArea>
    </format>
    <format dxfId="1580">
      <pivotArea dataOnly="0" labelOnly="1" outline="0" fieldPosition="0">
        <references count="3">
          <reference field="2" count="1" selected="0">
            <x v="822"/>
          </reference>
          <reference field="3" count="1">
            <x v="406"/>
          </reference>
          <reference field="5" count="1" selected="0">
            <x v="8"/>
          </reference>
        </references>
      </pivotArea>
    </format>
    <format dxfId="1579">
      <pivotArea dataOnly="0" labelOnly="1" outline="0" fieldPosition="0">
        <references count="3">
          <reference field="2" count="1" selected="0">
            <x v="724"/>
          </reference>
          <reference field="3" count="1">
            <x v="82"/>
          </reference>
          <reference field="5" count="1" selected="0">
            <x v="8"/>
          </reference>
        </references>
      </pivotArea>
    </format>
    <format dxfId="1578">
      <pivotArea dataOnly="0" labelOnly="1" outline="0" fieldPosition="0">
        <references count="3">
          <reference field="2" count="1" selected="0">
            <x v="395"/>
          </reference>
          <reference field="3" count="1">
            <x v="370"/>
          </reference>
          <reference field="5" count="1" selected="0">
            <x v="8"/>
          </reference>
        </references>
      </pivotArea>
    </format>
    <format dxfId="1577">
      <pivotArea dataOnly="0" labelOnly="1" outline="0" fieldPosition="0">
        <references count="3">
          <reference field="2" count="1" selected="0">
            <x v="298"/>
          </reference>
          <reference field="3" count="1">
            <x v="110"/>
          </reference>
          <reference field="5" count="1" selected="0">
            <x v="8"/>
          </reference>
        </references>
      </pivotArea>
    </format>
    <format dxfId="1576">
      <pivotArea dataOnly="0" labelOnly="1" outline="0" fieldPosition="0">
        <references count="3">
          <reference field="2" count="1" selected="0">
            <x v="954"/>
          </reference>
          <reference field="3" count="1">
            <x v="208"/>
          </reference>
          <reference field="5" count="1" selected="0">
            <x v="8"/>
          </reference>
        </references>
      </pivotArea>
    </format>
    <format dxfId="1575">
      <pivotArea dataOnly="0" labelOnly="1" outline="0" fieldPosition="0">
        <references count="3">
          <reference field="2" count="1" selected="0">
            <x v="414"/>
          </reference>
          <reference field="3" count="1">
            <x v="558"/>
          </reference>
          <reference field="5" count="1" selected="0">
            <x v="8"/>
          </reference>
        </references>
      </pivotArea>
    </format>
    <format dxfId="1574">
      <pivotArea dataOnly="0" labelOnly="1" outline="0" fieldPosition="0">
        <references count="3">
          <reference field="2" count="1" selected="0">
            <x v="657"/>
          </reference>
          <reference field="3" count="1">
            <x v="532"/>
          </reference>
          <reference field="5" count="1" selected="0">
            <x v="8"/>
          </reference>
        </references>
      </pivotArea>
    </format>
    <format dxfId="1573">
      <pivotArea dataOnly="0" labelOnly="1" outline="0" fieldPosition="0">
        <references count="3">
          <reference field="2" count="1" selected="0">
            <x v="727"/>
          </reference>
          <reference field="3" count="1">
            <x v="387"/>
          </reference>
          <reference field="5" count="1" selected="0">
            <x v="8"/>
          </reference>
        </references>
      </pivotArea>
    </format>
    <format dxfId="1572">
      <pivotArea dataOnly="0" labelOnly="1" outline="0" fieldPosition="0">
        <references count="3">
          <reference field="2" count="1" selected="0">
            <x v="437"/>
          </reference>
          <reference field="3" count="1">
            <x v="354"/>
          </reference>
          <reference field="5" count="1" selected="0">
            <x v="8"/>
          </reference>
        </references>
      </pivotArea>
    </format>
    <format dxfId="1571">
      <pivotArea dataOnly="0" labelOnly="1" outline="0" fieldPosition="0">
        <references count="3">
          <reference field="2" count="1" selected="0">
            <x v="130"/>
          </reference>
          <reference field="3" count="1">
            <x v="388"/>
          </reference>
          <reference field="5" count="1" selected="0">
            <x v="8"/>
          </reference>
        </references>
      </pivotArea>
    </format>
    <format dxfId="1570">
      <pivotArea dataOnly="0" labelOnly="1" outline="0" fieldPosition="0">
        <references count="3">
          <reference field="2" count="1" selected="0">
            <x v="821"/>
          </reference>
          <reference field="3" count="1">
            <x v="405"/>
          </reference>
          <reference field="5" count="1" selected="0">
            <x v="8"/>
          </reference>
        </references>
      </pivotArea>
    </format>
    <format dxfId="1569">
      <pivotArea dataOnly="0" labelOnly="1" outline="0" fieldPosition="0">
        <references count="3">
          <reference field="2" count="1" selected="0">
            <x v="327"/>
          </reference>
          <reference field="3" count="1">
            <x v="173"/>
          </reference>
          <reference field="5" count="1" selected="0">
            <x v="8"/>
          </reference>
        </references>
      </pivotArea>
    </format>
    <format dxfId="1568">
      <pivotArea dataOnly="0" labelOnly="1" outline="0" fieldPosition="0">
        <references count="3">
          <reference field="2" count="1" selected="0">
            <x v="459"/>
          </reference>
          <reference field="3" count="1">
            <x v="170"/>
          </reference>
          <reference field="5" count="1" selected="0">
            <x v="8"/>
          </reference>
        </references>
      </pivotArea>
    </format>
    <format dxfId="1567">
      <pivotArea dataOnly="0" labelOnly="1" outline="0" fieldPosition="0">
        <references count="3">
          <reference field="2" count="1" selected="0">
            <x v="126"/>
          </reference>
          <reference field="3" count="1">
            <x v="381"/>
          </reference>
          <reference field="5" count="1" selected="0">
            <x v="8"/>
          </reference>
        </references>
      </pivotArea>
    </format>
    <format dxfId="1566">
      <pivotArea dataOnly="0" labelOnly="1" outline="0" fieldPosition="0">
        <references count="3">
          <reference field="2" count="1" selected="0">
            <x v="898"/>
          </reference>
          <reference field="3" count="1">
            <x v="99"/>
          </reference>
          <reference field="5" count="1" selected="0">
            <x v="8"/>
          </reference>
        </references>
      </pivotArea>
    </format>
    <format dxfId="1565">
      <pivotArea dataOnly="0" labelOnly="1" outline="0" fieldPosition="0">
        <references count="3">
          <reference field="2" count="1" selected="0">
            <x v="175"/>
          </reference>
          <reference field="3" count="1">
            <x v="80"/>
          </reference>
          <reference field="5" count="1" selected="0">
            <x v="8"/>
          </reference>
        </references>
      </pivotArea>
    </format>
    <format dxfId="1564">
      <pivotArea dataOnly="0" labelOnly="1" outline="0" fieldPosition="0">
        <references count="3">
          <reference field="2" count="1" selected="0">
            <x v="607"/>
          </reference>
          <reference field="3" count="1">
            <x v="693"/>
          </reference>
          <reference field="5" count="1" selected="0">
            <x v="8"/>
          </reference>
        </references>
      </pivotArea>
    </format>
    <format dxfId="1563">
      <pivotArea dataOnly="0" labelOnly="1" outline="0" fieldPosition="0">
        <references count="3">
          <reference field="2" count="1" selected="0">
            <x v="738"/>
          </reference>
          <reference field="3" count="1">
            <x v="394"/>
          </reference>
          <reference field="5" count="1" selected="0">
            <x v="8"/>
          </reference>
        </references>
      </pivotArea>
    </format>
    <format dxfId="1562">
      <pivotArea dataOnly="0" labelOnly="1" outline="0" fieldPosition="0">
        <references count="3">
          <reference field="2" count="1" selected="0">
            <x v="614"/>
          </reference>
          <reference field="3" count="1">
            <x v="135"/>
          </reference>
          <reference field="5" count="1" selected="0">
            <x v="8"/>
          </reference>
        </references>
      </pivotArea>
    </format>
    <format dxfId="1561">
      <pivotArea dataOnly="0" labelOnly="1" outline="0" fieldPosition="0">
        <references count="3">
          <reference field="2" count="1" selected="0">
            <x v="753"/>
          </reference>
          <reference field="3" count="1">
            <x v="256"/>
          </reference>
          <reference field="5" count="1" selected="0">
            <x v="8"/>
          </reference>
        </references>
      </pivotArea>
    </format>
    <format dxfId="1560">
      <pivotArea dataOnly="0" labelOnly="1" outline="0" fieldPosition="0">
        <references count="3">
          <reference field="2" count="1" selected="0">
            <x v="645"/>
          </reference>
          <reference field="3" count="1">
            <x v="640"/>
          </reference>
          <reference field="5" count="1" selected="0">
            <x v="8"/>
          </reference>
        </references>
      </pivotArea>
    </format>
    <format dxfId="1559">
      <pivotArea dataOnly="0" labelOnly="1" outline="0" fieldPosition="0">
        <references count="3">
          <reference field="2" count="1" selected="0">
            <x v="380"/>
          </reference>
          <reference field="3" count="1">
            <x v="405"/>
          </reference>
          <reference field="5" count="1" selected="0">
            <x v="8"/>
          </reference>
        </references>
      </pivotArea>
    </format>
    <format dxfId="1558">
      <pivotArea dataOnly="0" labelOnly="1" outline="0" fieldPosition="0">
        <references count="3">
          <reference field="2" count="1" selected="0">
            <x v="483"/>
          </reference>
          <reference field="3" count="1">
            <x v="173"/>
          </reference>
          <reference field="5" count="1" selected="0">
            <x v="8"/>
          </reference>
        </references>
      </pivotArea>
    </format>
    <format dxfId="1557">
      <pivotArea dataOnly="0" labelOnly="1" outline="0" fieldPosition="0">
        <references count="3">
          <reference field="2" count="1" selected="0">
            <x v="387"/>
          </reference>
          <reference field="3" count="1">
            <x v="767"/>
          </reference>
          <reference field="5" count="1" selected="0">
            <x v="8"/>
          </reference>
        </references>
      </pivotArea>
    </format>
    <format dxfId="1556">
      <pivotArea dataOnly="0" labelOnly="1" outline="0" fieldPosition="0">
        <references count="3">
          <reference field="2" count="1" selected="0">
            <x v="484"/>
          </reference>
          <reference field="3" count="1">
            <x v="388"/>
          </reference>
          <reference field="5" count="1" selected="0">
            <x v="8"/>
          </reference>
        </references>
      </pivotArea>
    </format>
    <format dxfId="1555">
      <pivotArea dataOnly="0" labelOnly="1" outline="0" fieldPosition="0">
        <references count="3">
          <reference field="2" count="1" selected="0">
            <x v="794"/>
          </reference>
          <reference field="3" count="1">
            <x v="80"/>
          </reference>
          <reference field="5" count="1" selected="0">
            <x v="8"/>
          </reference>
        </references>
      </pivotArea>
    </format>
    <format dxfId="1554">
      <pivotArea dataOnly="0" labelOnly="1" outline="0" fieldPosition="0">
        <references count="3">
          <reference field="2" count="1" selected="0">
            <x v="1038"/>
          </reference>
          <reference field="3" count="1">
            <x v="482"/>
          </reference>
          <reference field="5" count="1" selected="0">
            <x v="8"/>
          </reference>
        </references>
      </pivotArea>
    </format>
    <format dxfId="1553">
      <pivotArea dataOnly="0" labelOnly="1" outline="0" fieldPosition="0">
        <references count="3">
          <reference field="2" count="1" selected="0">
            <x v="569"/>
          </reference>
          <reference field="3" count="1">
            <x v="397"/>
          </reference>
          <reference field="5" count="1" selected="0">
            <x v="8"/>
          </reference>
        </references>
      </pivotArea>
    </format>
    <format dxfId="1552">
      <pivotArea dataOnly="0" labelOnly="1" outline="0" fieldPosition="0">
        <references count="3">
          <reference field="2" count="1" selected="0">
            <x v="467"/>
          </reference>
          <reference field="3" count="1">
            <x v="711"/>
          </reference>
          <reference field="5" count="1" selected="0">
            <x v="8"/>
          </reference>
        </references>
      </pivotArea>
    </format>
    <format dxfId="1551">
      <pivotArea dataOnly="0" labelOnly="1" outline="0" fieldPosition="0">
        <references count="3">
          <reference field="2" count="1" selected="0">
            <x v="1004"/>
          </reference>
          <reference field="3" count="1">
            <x v="394"/>
          </reference>
          <reference field="5" count="1" selected="0">
            <x v="8"/>
          </reference>
        </references>
      </pivotArea>
    </format>
    <format dxfId="1550">
      <pivotArea dataOnly="0" labelOnly="1" outline="0" fieldPosition="0">
        <references count="3">
          <reference field="2" count="1" selected="0">
            <x v="866"/>
          </reference>
          <reference field="3" count="1">
            <x v="553"/>
          </reference>
          <reference field="5" count="1" selected="0">
            <x v="8"/>
          </reference>
        </references>
      </pivotArea>
    </format>
    <format dxfId="1549">
      <pivotArea dataOnly="0" labelOnly="1" outline="0" fieldPosition="0">
        <references count="3">
          <reference field="2" count="1" selected="0">
            <x v="814"/>
          </reference>
          <reference field="3" count="1">
            <x v="398"/>
          </reference>
          <reference field="5" count="1" selected="0">
            <x v="8"/>
          </reference>
        </references>
      </pivotArea>
    </format>
    <format dxfId="1548">
      <pivotArea dataOnly="0" labelOnly="1" outline="0" fieldPosition="0">
        <references count="3">
          <reference field="2" count="1" selected="0">
            <x v="470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547">
      <pivotArea dataOnly="0" labelOnly="1" outline="0" fieldPosition="0">
        <references count="3">
          <reference field="2" count="1" selected="0">
            <x v="873"/>
          </reference>
          <reference field="3" count="1">
            <x v="691"/>
          </reference>
          <reference field="5" count="1" selected="0">
            <x v="8"/>
          </reference>
        </references>
      </pivotArea>
    </format>
    <format dxfId="1546">
      <pivotArea dataOnly="0" labelOnly="1" outline="0" fieldPosition="0">
        <references count="3">
          <reference field="2" count="1" selected="0">
            <x v="605"/>
          </reference>
          <reference field="3" count="1">
            <x v="119"/>
          </reference>
          <reference field="5" count="1" selected="0">
            <x v="8"/>
          </reference>
        </references>
      </pivotArea>
    </format>
    <format dxfId="1545">
      <pivotArea dataOnly="0" labelOnly="1" outline="0" fieldPosition="0">
        <references count="3">
          <reference field="2" count="1" selected="0">
            <x v="850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544">
      <pivotArea dataOnly="0" labelOnly="1" outline="0" fieldPosition="0">
        <references count="3">
          <reference field="2" count="1" selected="0">
            <x v="176"/>
          </reference>
          <reference field="3" count="1">
            <x v="686"/>
          </reference>
          <reference field="5" count="1" selected="0">
            <x v="8"/>
          </reference>
        </references>
      </pivotArea>
    </format>
    <format dxfId="1543">
      <pivotArea dataOnly="0" labelOnly="1" outline="0" fieldPosition="0">
        <references count="3">
          <reference field="2" count="1" selected="0">
            <x v="171"/>
          </reference>
          <reference field="3" count="1">
            <x v="504"/>
          </reference>
          <reference field="5" count="1" selected="0">
            <x v="8"/>
          </reference>
        </references>
      </pivotArea>
    </format>
    <format dxfId="1542">
      <pivotArea dataOnly="0" labelOnly="1" outline="0" fieldPosition="0">
        <references count="3">
          <reference field="2" count="1" selected="0">
            <x v="571"/>
          </reference>
          <reference field="3" count="1">
            <x v="381"/>
          </reference>
          <reference field="5" count="1" selected="0">
            <x v="8"/>
          </reference>
        </references>
      </pivotArea>
    </format>
    <format dxfId="1541">
      <pivotArea dataOnly="0" labelOnly="1" outline="0" fieldPosition="0">
        <references count="3">
          <reference field="2" count="1" selected="0">
            <x v="473"/>
          </reference>
          <reference field="3" count="1">
            <x v="643"/>
          </reference>
          <reference field="5" count="1" selected="0">
            <x v="8"/>
          </reference>
        </references>
      </pivotArea>
    </format>
    <format dxfId="1540">
      <pivotArea dataOnly="0" labelOnly="1" outline="0" fieldPosition="0">
        <references count="3">
          <reference field="2" count="1" selected="0">
            <x v="231"/>
          </reference>
          <reference field="3" count="1">
            <x v="415"/>
          </reference>
          <reference field="5" count="1" selected="0">
            <x v="8"/>
          </reference>
        </references>
      </pivotArea>
    </format>
    <format dxfId="1539">
      <pivotArea dataOnly="0" labelOnly="1" outline="0" fieldPosition="0">
        <references count="3">
          <reference field="2" count="1" selected="0">
            <x v="555"/>
          </reference>
          <reference field="3" count="1">
            <x v="640"/>
          </reference>
          <reference field="5" count="1" selected="0">
            <x v="8"/>
          </reference>
        </references>
      </pivotArea>
    </format>
    <format dxfId="1538">
      <pivotArea dataOnly="0" labelOnly="1" outline="0" fieldPosition="0">
        <references count="3">
          <reference field="2" count="1" selected="0">
            <x v="608"/>
          </reference>
          <reference field="3" count="1">
            <x v="400"/>
          </reference>
          <reference field="5" count="1" selected="0">
            <x v="8"/>
          </reference>
        </references>
      </pivotArea>
    </format>
    <format dxfId="1537">
      <pivotArea dataOnly="0" labelOnly="1" outline="0" fieldPosition="0">
        <references count="3">
          <reference field="2" count="1" selected="0">
            <x v="200"/>
          </reference>
          <reference field="3" count="1">
            <x v="389"/>
          </reference>
          <reference field="5" count="1" selected="0">
            <x v="8"/>
          </reference>
        </references>
      </pivotArea>
    </format>
    <format dxfId="1536">
      <pivotArea dataOnly="0" labelOnly="1" outline="0" fieldPosition="0">
        <references count="3">
          <reference field="2" count="1" selected="0">
            <x v="472"/>
          </reference>
          <reference field="3" count="1">
            <x v="762"/>
          </reference>
          <reference field="5" count="1" selected="0">
            <x v="8"/>
          </reference>
        </references>
      </pivotArea>
    </format>
    <format dxfId="1535">
      <pivotArea dataOnly="0" labelOnly="1" outline="0" fieldPosition="0">
        <references count="3">
          <reference field="2" count="1" selected="0">
            <x v="691"/>
          </reference>
          <reference field="3" count="1">
            <x v="361"/>
          </reference>
          <reference field="5" count="1" selected="0">
            <x v="8"/>
          </reference>
        </references>
      </pivotArea>
    </format>
    <format dxfId="1534">
      <pivotArea dataOnly="0" labelOnly="1" outline="0" fieldPosition="0">
        <references count="3">
          <reference field="2" count="1" selected="0">
            <x v="937"/>
          </reference>
          <reference field="3" count="1">
            <x v="40"/>
          </reference>
          <reference field="5" count="1" selected="0">
            <x v="8"/>
          </reference>
        </references>
      </pivotArea>
    </format>
    <format dxfId="1533">
      <pivotArea dataOnly="0" labelOnly="1" outline="0" fieldPosition="0">
        <references count="3">
          <reference field="2" count="1" selected="0">
            <x v="697"/>
          </reference>
          <reference field="3" count="1">
            <x v="369"/>
          </reference>
          <reference field="5" count="1" selected="0">
            <x v="8"/>
          </reference>
        </references>
      </pivotArea>
    </format>
    <format dxfId="1532">
      <pivotArea dataOnly="0" labelOnly="1" outline="0" fieldPosition="0">
        <references count="3">
          <reference field="2" count="1" selected="0">
            <x v="426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531">
      <pivotArea dataOnly="0" labelOnly="1" outline="0" fieldPosition="0">
        <references count="3">
          <reference field="2" count="1" selected="0">
            <x v="253"/>
          </reference>
          <reference field="3" count="1">
            <x v="456"/>
          </reference>
          <reference field="5" count="1" selected="0">
            <x v="8"/>
          </reference>
        </references>
      </pivotArea>
    </format>
    <format dxfId="1530">
      <pivotArea dataOnly="0" labelOnly="1" outline="0" fieldPosition="0">
        <references count="3">
          <reference field="2" count="1" selected="0">
            <x v="743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529">
      <pivotArea dataOnly="0" labelOnly="1" outline="0" fieldPosition="0">
        <references count="3">
          <reference field="2" count="1" selected="0">
            <x v="790"/>
          </reference>
          <reference field="3" count="1">
            <x v="512"/>
          </reference>
          <reference field="5" count="1" selected="0">
            <x v="8"/>
          </reference>
        </references>
      </pivotArea>
    </format>
    <format dxfId="1528">
      <pivotArea dataOnly="0" labelOnly="1" outline="0" fieldPosition="0">
        <references count="3">
          <reference field="2" count="1" selected="0">
            <x v="477"/>
          </reference>
          <reference field="3" count="1">
            <x v="170"/>
          </reference>
          <reference field="5" count="1" selected="0">
            <x v="8"/>
          </reference>
        </references>
      </pivotArea>
    </format>
    <format dxfId="1527">
      <pivotArea dataOnly="0" labelOnly="1" outline="0" fieldPosition="0">
        <references count="3">
          <reference field="2" count="1" selected="0">
            <x v="1031"/>
          </reference>
          <reference field="3" count="1">
            <x v="354"/>
          </reference>
          <reference field="5" count="1" selected="0">
            <x v="8"/>
          </reference>
        </references>
      </pivotArea>
    </format>
    <format dxfId="1526">
      <pivotArea dataOnly="0" labelOnly="1" outline="0" fieldPosition="0">
        <references count="3">
          <reference field="2" count="1" selected="0">
            <x v="160"/>
          </reference>
          <reference field="3" count="1">
            <x v="701"/>
          </reference>
          <reference field="5" count="1" selected="0">
            <x v="8"/>
          </reference>
        </references>
      </pivotArea>
    </format>
    <format dxfId="1525">
      <pivotArea dataOnly="0" labelOnly="1" outline="0" fieldPosition="0">
        <references count="3">
          <reference field="2" count="1" selected="0">
            <x v="396"/>
          </reference>
          <reference field="3" count="1">
            <x v="382"/>
          </reference>
          <reference field="5" count="1" selected="0">
            <x v="8"/>
          </reference>
        </references>
      </pivotArea>
    </format>
    <format dxfId="1524">
      <pivotArea dataOnly="0" labelOnly="1" outline="0" fieldPosition="0">
        <references count="3">
          <reference field="2" count="1" selected="0">
            <x v="654"/>
          </reference>
          <reference field="3" count="1">
            <x v="763"/>
          </reference>
          <reference field="5" count="1" selected="0">
            <x v="8"/>
          </reference>
        </references>
      </pivotArea>
    </format>
    <format dxfId="1523">
      <pivotArea dataOnly="0" labelOnly="1" outline="0" fieldPosition="0">
        <references count="3">
          <reference field="2" count="1" selected="0">
            <x v="1040"/>
          </reference>
          <reference field="3" count="1">
            <x v="235"/>
          </reference>
          <reference field="5" count="1" selected="0">
            <x v="8"/>
          </reference>
        </references>
      </pivotArea>
    </format>
    <format dxfId="1522">
      <pivotArea dataOnly="0" labelOnly="1" outline="0" fieldPosition="0">
        <references count="3">
          <reference field="2" count="1" selected="0">
            <x v="824"/>
          </reference>
          <reference field="3" count="1">
            <x v="409"/>
          </reference>
          <reference field="5" count="1" selected="0">
            <x v="8"/>
          </reference>
        </references>
      </pivotArea>
    </format>
    <format dxfId="1521">
      <pivotArea dataOnly="0" labelOnly="1" outline="0" fieldPosition="0">
        <references count="3">
          <reference field="2" count="1" selected="0">
            <x v="885"/>
          </reference>
          <reference field="3" count="1">
            <x v="473"/>
          </reference>
          <reference field="5" count="1" selected="0">
            <x v="8"/>
          </reference>
        </references>
      </pivotArea>
    </format>
    <format dxfId="1520">
      <pivotArea dataOnly="0" labelOnly="1" outline="0" fieldPosition="0">
        <references count="3">
          <reference field="2" count="1" selected="0">
            <x v="450"/>
          </reference>
          <reference field="3" count="1">
            <x v="90"/>
          </reference>
          <reference field="5" count="1" selected="0">
            <x v="9"/>
          </reference>
        </references>
      </pivotArea>
    </format>
    <format dxfId="1519">
      <pivotArea dataOnly="0" labelOnly="1" outline="0" fieldPosition="0">
        <references count="3">
          <reference field="2" count="1" selected="0">
            <x v="72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518">
      <pivotArea dataOnly="0" labelOnly="1" outline="0" fieldPosition="0">
        <references count="3">
          <reference field="2" count="1" selected="0">
            <x v="609"/>
          </reference>
          <reference field="3" count="1">
            <x v="164"/>
          </reference>
          <reference field="5" count="1" selected="0">
            <x v="9"/>
          </reference>
        </references>
      </pivotArea>
    </format>
    <format dxfId="1517">
      <pivotArea dataOnly="0" labelOnly="1" outline="0" fieldPosition="0">
        <references count="3">
          <reference field="2" count="1" selected="0">
            <x v="57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516">
      <pivotArea dataOnly="0" labelOnly="1" outline="0" fieldPosition="0">
        <references count="3">
          <reference field="2" count="1" selected="0">
            <x v="827"/>
          </reference>
          <reference field="3" count="1">
            <x v="715"/>
          </reference>
          <reference field="5" count="1" selected="0">
            <x v="9"/>
          </reference>
        </references>
      </pivotArea>
    </format>
    <format dxfId="1515">
      <pivotArea dataOnly="0" labelOnly="1" outline="0" fieldPosition="0">
        <references count="3">
          <reference field="2" count="1" selected="0">
            <x v="516"/>
          </reference>
          <reference field="3" count="1">
            <x v="91"/>
          </reference>
          <reference field="5" count="1" selected="0">
            <x v="9"/>
          </reference>
        </references>
      </pivotArea>
    </format>
    <format dxfId="1514">
      <pivotArea dataOnly="0" labelOnly="1" outline="0" fieldPosition="0">
        <references count="3">
          <reference field="2" count="1" selected="0">
            <x v="848"/>
          </reference>
          <reference field="3" count="1">
            <x v="528"/>
          </reference>
          <reference field="5" count="1" selected="0">
            <x v="9"/>
          </reference>
        </references>
      </pivotArea>
    </format>
    <format dxfId="1513">
      <pivotArea dataOnly="0" labelOnly="1" outline="0" fieldPosition="0">
        <references count="3">
          <reference field="2" count="1" selected="0">
            <x v="748"/>
          </reference>
          <reference field="3" count="1">
            <x v="150"/>
          </reference>
          <reference field="5" count="1" selected="0">
            <x v="9"/>
          </reference>
        </references>
      </pivotArea>
    </format>
    <format dxfId="1512">
      <pivotArea dataOnly="0" labelOnly="1" outline="0" fieldPosition="0">
        <references count="3">
          <reference field="2" count="1" selected="0">
            <x v="197"/>
          </reference>
          <reference field="3" count="1">
            <x v="165"/>
          </reference>
          <reference field="5" count="1" selected="0">
            <x v="9"/>
          </reference>
        </references>
      </pivotArea>
    </format>
    <format dxfId="1511">
      <pivotArea dataOnly="0" labelOnly="1" outline="0" fieldPosition="0">
        <references count="3">
          <reference field="2" count="1" selected="0">
            <x v="106"/>
          </reference>
          <reference field="3" count="1">
            <x v="92"/>
          </reference>
          <reference field="5" count="1" selected="0">
            <x v="9"/>
          </reference>
        </references>
      </pivotArea>
    </format>
    <format dxfId="1510">
      <pivotArea dataOnly="0" labelOnly="1" outline="0" fieldPosition="0">
        <references count="3">
          <reference field="2" count="1" selected="0">
            <x v="108"/>
          </reference>
          <reference field="3" count="1">
            <x v="90"/>
          </reference>
          <reference field="5" count="1" selected="0">
            <x v="9"/>
          </reference>
        </references>
      </pivotArea>
    </format>
    <format dxfId="1509">
      <pivotArea dataOnly="0" labelOnly="1" outline="0" fieldPosition="0">
        <references count="3">
          <reference field="2" count="1" selected="0">
            <x v="107"/>
          </reference>
          <reference field="3" count="1">
            <x v="91"/>
          </reference>
          <reference field="5" count="1" selected="0">
            <x v="9"/>
          </reference>
        </references>
      </pivotArea>
    </format>
    <format dxfId="1508">
      <pivotArea dataOnly="0" labelOnly="1" outline="0" fieldPosition="0">
        <references count="3">
          <reference field="2" count="1" selected="0">
            <x v="266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507">
      <pivotArea dataOnly="0" labelOnly="1" outline="0" fieldPosition="0">
        <references count="3">
          <reference field="2" count="1" selected="0">
            <x v="242"/>
          </reference>
          <reference field="3" count="1">
            <x v="93"/>
          </reference>
          <reference field="5" count="1" selected="0">
            <x v="9"/>
          </reference>
        </references>
      </pivotArea>
    </format>
    <format dxfId="1506">
      <pivotArea dataOnly="0" labelOnly="1" outline="0" fieldPosition="0">
        <references count="3">
          <reference field="2" count="1" selected="0">
            <x v="55"/>
          </reference>
          <reference field="3" count="1">
            <x v="186"/>
          </reference>
          <reference field="5" count="1" selected="0">
            <x v="9"/>
          </reference>
        </references>
      </pivotArea>
    </format>
    <format dxfId="1505">
      <pivotArea dataOnly="0" labelOnly="1" outline="0" fieldPosition="0">
        <references count="3">
          <reference field="2" count="1" selected="0">
            <x v="53"/>
          </reference>
          <reference field="3" count="1">
            <x v="96"/>
          </reference>
          <reference field="5" count="1" selected="0">
            <x v="9"/>
          </reference>
        </references>
      </pivotArea>
    </format>
    <format dxfId="1504">
      <pivotArea dataOnly="0" labelOnly="1" outline="0" fieldPosition="0">
        <references count="3">
          <reference field="2" count="1" selected="0">
            <x v="1022"/>
          </reference>
          <reference field="3" count="1">
            <x v="525"/>
          </reference>
          <reference field="5" count="1" selected="0">
            <x v="9"/>
          </reference>
        </references>
      </pivotArea>
    </format>
    <format dxfId="1503">
      <pivotArea dataOnly="0" labelOnly="1" outline="0" fieldPosition="0">
        <references count="3">
          <reference field="2" count="1" selected="0">
            <x v="115"/>
          </reference>
          <reference field="3" count="1">
            <x v="526"/>
          </reference>
          <reference field="5" count="1" selected="0">
            <x v="9"/>
          </reference>
        </references>
      </pivotArea>
    </format>
    <format dxfId="1502">
      <pivotArea dataOnly="0" labelOnly="1" outline="0" fieldPosition="0">
        <references count="3">
          <reference field="2" count="1" selected="0">
            <x v="294"/>
          </reference>
          <reference field="3" count="1">
            <x v="526"/>
          </reference>
          <reference field="5" count="1" selected="0">
            <x v="9"/>
          </reference>
        </references>
      </pivotArea>
    </format>
    <format dxfId="1501">
      <pivotArea dataOnly="0" labelOnly="1" outline="0" fieldPosition="0">
        <references count="3">
          <reference field="2" count="1" selected="0">
            <x v="711"/>
          </reference>
          <reference field="3" count="1">
            <x v="764"/>
          </reference>
          <reference field="5" count="1" selected="0">
            <x v="9"/>
          </reference>
        </references>
      </pivotArea>
    </format>
    <format dxfId="1500">
      <pivotArea dataOnly="0" labelOnly="1" outline="0" fieldPosition="0">
        <references count="3">
          <reference field="2" count="1" selected="0">
            <x v="945"/>
          </reference>
          <reference field="3" count="1">
            <x v="617"/>
          </reference>
          <reference field="5" count="1" selected="0">
            <x v="9"/>
          </reference>
        </references>
      </pivotArea>
    </format>
    <format dxfId="1499">
      <pivotArea dataOnly="0" labelOnly="1" outline="0" fieldPosition="0">
        <references count="3">
          <reference field="2" count="1" selected="0">
            <x v="834"/>
          </reference>
          <reference field="3" count="1">
            <x v="524"/>
          </reference>
          <reference field="5" count="1" selected="0">
            <x v="9"/>
          </reference>
        </references>
      </pivotArea>
    </format>
    <format dxfId="1498">
      <pivotArea dataOnly="0" labelOnly="1" outline="0" fieldPosition="0">
        <references count="3">
          <reference field="2" count="1" selected="0">
            <x v="94"/>
          </reference>
          <reference field="3" count="1">
            <x v="95"/>
          </reference>
          <reference field="5" count="1" selected="0">
            <x v="9"/>
          </reference>
        </references>
      </pivotArea>
    </format>
    <format dxfId="1497">
      <pivotArea dataOnly="0" labelOnly="1" outline="0" fieldPosition="0">
        <references count="3">
          <reference field="2" count="1" selected="0">
            <x v="1017"/>
          </reference>
          <reference field="3" count="1">
            <x v="525"/>
          </reference>
          <reference field="5" count="1" selected="0">
            <x v="9"/>
          </reference>
        </references>
      </pivotArea>
    </format>
    <format dxfId="1496">
      <pivotArea dataOnly="0" labelOnly="1" outline="0" fieldPosition="0">
        <references count="3">
          <reference field="2" count="1" selected="0">
            <x v="12"/>
          </reference>
          <reference field="3" count="1">
            <x v="94"/>
          </reference>
          <reference field="5" count="1" selected="0">
            <x v="9"/>
          </reference>
        </references>
      </pivotArea>
    </format>
    <format dxfId="1495">
      <pivotArea dataOnly="0" labelOnly="1" outline="0" fieldPosition="0">
        <references count="3">
          <reference field="2" count="1" selected="0">
            <x v="38"/>
          </reference>
          <reference field="3" count="1">
            <x v="113"/>
          </reference>
          <reference field="5" count="1" selected="0">
            <x v="9"/>
          </reference>
        </references>
      </pivotArea>
    </format>
    <format dxfId="1494">
      <pivotArea dataOnly="0" labelOnly="1" outline="0" fieldPosition="0">
        <references count="3">
          <reference field="2" count="1" selected="0">
            <x v="348"/>
          </reference>
          <reference field="3" count="1">
            <x v="114"/>
          </reference>
          <reference field="5" count="1" selected="0">
            <x v="9"/>
          </reference>
        </references>
      </pivotArea>
    </format>
    <format dxfId="1493">
      <pivotArea dataOnly="0" labelOnly="1" outline="0" fieldPosition="0">
        <references count="3">
          <reference field="2" count="1" selected="0">
            <x v="156"/>
          </reference>
          <reference field="3" count="1">
            <x v="528"/>
          </reference>
          <reference field="5" count="1" selected="0">
            <x v="9"/>
          </reference>
        </references>
      </pivotArea>
    </format>
    <format dxfId="1492">
      <pivotArea dataOnly="0" labelOnly="1" outline="0" fieldPosition="0">
        <references count="3">
          <reference field="2" count="1" selected="0">
            <x v="397"/>
          </reference>
          <reference field="3" count="1">
            <x v="111"/>
          </reference>
          <reference field="5" count="1" selected="0">
            <x v="9"/>
          </reference>
        </references>
      </pivotArea>
    </format>
    <format dxfId="1491">
      <pivotArea dataOnly="0" labelOnly="1" outline="0" fieldPosition="0">
        <references count="3">
          <reference field="2" count="1" selected="0">
            <x v="971"/>
          </reference>
          <reference field="3" count="1">
            <x v="526"/>
          </reference>
          <reference field="5" count="1" selected="0">
            <x v="9"/>
          </reference>
        </references>
      </pivotArea>
    </format>
    <format dxfId="1490">
      <pivotArea dataOnly="0" labelOnly="1" outline="0" fieldPosition="0">
        <references count="3">
          <reference field="2" count="1" selected="0">
            <x v="408"/>
          </reference>
          <reference field="3" count="1">
            <x v="115"/>
          </reference>
          <reference field="5" count="1" selected="0">
            <x v="9"/>
          </reference>
        </references>
      </pivotArea>
    </format>
    <format dxfId="1489">
      <pivotArea dataOnly="0" labelOnly="1" outline="0" fieldPosition="0">
        <references count="3">
          <reference field="2" count="1" selected="0">
            <x v="488"/>
          </reference>
          <reference field="3" count="1">
            <x v="112"/>
          </reference>
          <reference field="5" count="1" selected="0">
            <x v="9"/>
          </reference>
        </references>
      </pivotArea>
    </format>
    <format dxfId="1488">
      <pivotArea dataOnly="0" labelOnly="1" outline="0" fieldPosition="0">
        <references count="3">
          <reference field="2" count="1" selected="0">
            <x v="39"/>
          </reference>
          <reference field="3" count="1">
            <x v="111"/>
          </reference>
          <reference field="5" count="1" selected="0">
            <x v="9"/>
          </reference>
        </references>
      </pivotArea>
    </format>
    <format dxfId="1487">
      <pivotArea dataOnly="0" labelOnly="1" outline="0" fieldPosition="0">
        <references count="3">
          <reference field="2" count="1" selected="0">
            <x v="105"/>
          </reference>
          <reference field="3" count="1">
            <x v="94"/>
          </reference>
          <reference field="5" count="1" selected="0">
            <x v="9"/>
          </reference>
        </references>
      </pivotArea>
    </format>
    <format dxfId="1486">
      <pivotArea dataOnly="0" labelOnly="1" outline="0" fieldPosition="0">
        <references count="3">
          <reference field="2" count="1" selected="0">
            <x v="369"/>
          </reference>
          <reference field="3" count="1">
            <x v="525"/>
          </reference>
          <reference field="5" count="1" selected="0">
            <x v="9"/>
          </reference>
        </references>
      </pivotArea>
    </format>
    <format dxfId="1485">
      <pivotArea dataOnly="0" labelOnly="1" outline="0" fieldPosition="0">
        <references count="3">
          <reference field="2" count="1" selected="0">
            <x v="904"/>
          </reference>
          <reference field="3" count="1">
            <x v="185"/>
          </reference>
          <reference field="5" count="1" selected="0">
            <x v="9"/>
          </reference>
        </references>
      </pivotArea>
    </format>
    <format dxfId="1484">
      <pivotArea dataOnly="0" labelOnly="1" outline="0" fieldPosition="0">
        <references count="3">
          <reference field="2" count="1" selected="0">
            <x v="196"/>
          </reference>
          <reference field="3" count="1">
            <x v="166"/>
          </reference>
          <reference field="5" count="1" selected="0">
            <x v="9"/>
          </reference>
        </references>
      </pivotArea>
    </format>
    <format dxfId="1483">
      <pivotArea dataOnly="0" labelOnly="1" outline="0" fieldPosition="0">
        <references count="3">
          <reference field="2" count="1" selected="0">
            <x v="487"/>
          </reference>
          <reference field="3" count="1">
            <x v="112"/>
          </reference>
          <reference field="5" count="1" selected="0">
            <x v="9"/>
          </reference>
        </references>
      </pivotArea>
    </format>
    <format dxfId="1482">
      <pivotArea dataOnly="0" labelOnly="1" outline="0" fieldPosition="0">
        <references count="3">
          <reference field="2" count="1" selected="0">
            <x v="1032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481">
      <pivotArea dataOnly="0" labelOnly="1" outline="0" fieldPosition="0">
        <references count="3">
          <reference field="2" count="1" selected="0">
            <x v="15"/>
          </reference>
          <reference field="3" count="1">
            <x v="500"/>
          </reference>
          <reference field="5" count="1" selected="0">
            <x v="9"/>
          </reference>
        </references>
      </pivotArea>
    </format>
    <format dxfId="1480">
      <pivotArea dataOnly="0" labelOnly="1" outline="0" fieldPosition="0">
        <references count="3">
          <reference field="2" count="1" selected="0">
            <x v="56"/>
          </reference>
          <reference field="3" count="1">
            <x v="185"/>
          </reference>
          <reference field="5" count="1" selected="0">
            <x v="9"/>
          </reference>
        </references>
      </pivotArea>
    </format>
    <format dxfId="1479">
      <pivotArea dataOnly="0" labelOnly="1" outline="0" fieldPosition="0">
        <references count="3">
          <reference field="2" count="1" selected="0">
            <x v="293"/>
          </reference>
          <reference field="3" count="1">
            <x v="529"/>
          </reference>
          <reference field="5" count="1" selected="0">
            <x v="9"/>
          </reference>
        </references>
      </pivotArea>
    </format>
    <format dxfId="1478">
      <pivotArea dataOnly="0" labelOnly="1" outline="0" fieldPosition="0">
        <references count="3">
          <reference field="2" count="1" selected="0">
            <x v="1023"/>
          </reference>
          <reference field="3" count="1">
            <x v="149"/>
          </reference>
          <reference field="5" count="1" selected="0">
            <x v="9"/>
          </reference>
        </references>
      </pivotArea>
    </format>
    <format dxfId="1477">
      <pivotArea dataOnly="0" labelOnly="1" outline="0" fieldPosition="0">
        <references count="3">
          <reference field="2" count="1" selected="0">
            <x v="475"/>
          </reference>
          <reference field="3" count="1">
            <x v="92"/>
          </reference>
          <reference field="5" count="1" selected="0">
            <x v="9"/>
          </reference>
        </references>
      </pivotArea>
    </format>
    <format dxfId="1476">
      <pivotArea dataOnly="0" labelOnly="1" outline="0" fieldPosition="0">
        <references count="3">
          <reference field="2" count="1" selected="0">
            <x v="388"/>
          </reference>
          <reference field="3" count="1">
            <x v="111"/>
          </reference>
          <reference field="5" count="1" selected="0">
            <x v="9"/>
          </reference>
        </references>
      </pivotArea>
    </format>
    <format dxfId="1475">
      <pivotArea dataOnly="0" labelOnly="1" outline="0" fieldPosition="0">
        <references count="3">
          <reference field="2" count="1" selected="0">
            <x v="389"/>
          </reference>
          <reference field="3" count="1">
            <x v="115"/>
          </reference>
          <reference field="5" count="1" selected="0">
            <x v="9"/>
          </reference>
        </references>
      </pivotArea>
    </format>
    <format dxfId="1474">
      <pivotArea dataOnly="0" labelOnly="1" outline="0" fieldPosition="0">
        <references count="3">
          <reference field="2" count="1" selected="0">
            <x v="244"/>
          </reference>
          <reference field="3" count="1">
            <x v="111"/>
          </reference>
          <reference field="5" count="1" selected="0">
            <x v="9"/>
          </reference>
        </references>
      </pivotArea>
    </format>
    <format dxfId="1473">
      <pivotArea dataOnly="0" labelOnly="1" outline="0" fieldPosition="0">
        <references count="3">
          <reference field="2" count="1" selected="0">
            <x v="97"/>
          </reference>
          <reference field="3" count="1">
            <x v="164"/>
          </reference>
          <reference field="5" count="1" selected="0">
            <x v="9"/>
          </reference>
        </references>
      </pivotArea>
    </format>
    <format dxfId="1472">
      <pivotArea dataOnly="0" labelOnly="1" outline="0" fieldPosition="0">
        <references count="3">
          <reference field="2" count="1" selected="0">
            <x v="13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471">
      <pivotArea dataOnly="0" labelOnly="1" outline="0" fieldPosition="0">
        <references count="3">
          <reference field="2" count="1" selected="0">
            <x v="384"/>
          </reference>
          <reference field="3" count="1">
            <x v="477"/>
          </reference>
          <reference field="5" count="1" selected="0">
            <x v="10"/>
          </reference>
        </references>
      </pivotArea>
    </format>
    <format dxfId="1470">
      <pivotArea dataOnly="0" labelOnly="1" outline="0" fieldPosition="0">
        <references count="3">
          <reference field="2" count="1" selected="0">
            <x v="243"/>
          </reference>
          <reference field="3" count="1">
            <x v="599"/>
          </reference>
          <reference field="5" count="1" selected="0">
            <x v="10"/>
          </reference>
        </references>
      </pivotArea>
    </format>
    <format dxfId="1469">
      <pivotArea dataOnly="0" labelOnly="1" outline="0" fieldPosition="0">
        <references count="3">
          <reference field="2" count="1" selected="0">
            <x v="796"/>
          </reference>
          <reference field="3" count="1">
            <x v="447"/>
          </reference>
          <reference field="5" count="1" selected="0">
            <x v="10"/>
          </reference>
        </references>
      </pivotArea>
    </format>
    <format dxfId="1468">
      <pivotArea dataOnly="0" labelOnly="1" outline="0" fieldPosition="0">
        <references count="3">
          <reference field="2" count="1" selected="0">
            <x v="17"/>
          </reference>
          <reference field="3" count="1">
            <x v="106"/>
          </reference>
          <reference field="5" count="1" selected="0">
            <x v="10"/>
          </reference>
        </references>
      </pivotArea>
    </format>
    <format dxfId="1467">
      <pivotArea dataOnly="0" labelOnly="1" outline="0" fieldPosition="0">
        <references count="3">
          <reference field="2" count="1" selected="0">
            <x v="317"/>
          </reference>
          <reference field="3" count="1">
            <x v="592"/>
          </reference>
          <reference field="5" count="1" selected="0">
            <x v="10"/>
          </reference>
        </references>
      </pivotArea>
    </format>
    <format dxfId="1466">
      <pivotArea dataOnly="0" labelOnly="1" outline="0" fieldPosition="0">
        <references count="3">
          <reference field="2" count="1" selected="0">
            <x v="448"/>
          </reference>
          <reference field="3" count="1">
            <x v="637"/>
          </reference>
          <reference field="5" count="1" selected="0">
            <x v="10"/>
          </reference>
        </references>
      </pivotArea>
    </format>
    <format dxfId="1465">
      <pivotArea dataOnly="0" labelOnly="1" outline="0" fieldPosition="0">
        <references count="3">
          <reference field="2" count="1" selected="0">
            <x v="288"/>
          </reference>
          <reference field="3" count="1">
            <x v="107"/>
          </reference>
          <reference field="5" count="1" selected="0">
            <x v="10"/>
          </reference>
        </references>
      </pivotArea>
    </format>
    <format dxfId="1464">
      <pivotArea dataOnly="0" labelOnly="1" outline="0" fieldPosition="0">
        <references count="3">
          <reference field="2" count="1" selected="0">
            <x v="778"/>
          </reference>
          <reference field="3" count="1">
            <x v="520"/>
          </reference>
          <reference field="5" count="1" selected="0">
            <x v="10"/>
          </reference>
        </references>
      </pivotArea>
    </format>
    <format dxfId="1463">
      <pivotArea dataOnly="0" labelOnly="1" outline="0" fieldPosition="0">
        <references count="3">
          <reference field="2" count="1" selected="0">
            <x v="50"/>
          </reference>
          <reference field="3" count="1">
            <x v="132"/>
          </reference>
          <reference field="5" count="1" selected="0">
            <x v="10"/>
          </reference>
        </references>
      </pivotArea>
    </format>
    <format dxfId="1462">
      <pivotArea dataOnly="0" labelOnly="1" outline="0" fieldPosition="0">
        <references count="3">
          <reference field="2" count="1" selected="0">
            <x v="421"/>
          </reference>
          <reference field="3" count="1">
            <x v="636"/>
          </reference>
          <reference field="5" count="1" selected="0">
            <x v="10"/>
          </reference>
        </references>
      </pivotArea>
    </format>
    <format dxfId="1461">
      <pivotArea dataOnly="0" labelOnly="1" outline="0" fieldPosition="0">
        <references count="3">
          <reference field="2" count="1" selected="0">
            <x v="49"/>
          </reference>
          <reference field="3" count="1">
            <x v="490"/>
          </reference>
          <reference field="5" count="1" selected="0">
            <x v="10"/>
          </reference>
        </references>
      </pivotArea>
    </format>
    <format dxfId="1460">
      <pivotArea dataOnly="0" labelOnly="1" outline="0" fieldPosition="0">
        <references count="3">
          <reference field="2" count="1" selected="0">
            <x v="322"/>
          </reference>
          <reference field="3" count="1">
            <x v="488"/>
          </reference>
          <reference field="5" count="1" selected="0">
            <x v="10"/>
          </reference>
        </references>
      </pivotArea>
    </format>
    <format dxfId="1459">
      <pivotArea dataOnly="0" labelOnly="1" outline="0" fieldPosition="0">
        <references count="3">
          <reference field="2" count="1" selected="0">
            <x v="996"/>
          </reference>
          <reference field="3" count="1">
            <x v="598"/>
          </reference>
          <reference field="5" count="1" selected="0">
            <x v="10"/>
          </reference>
        </references>
      </pivotArea>
    </format>
    <format dxfId="1458">
      <pivotArea dataOnly="0" labelOnly="1" outline="0" fieldPosition="0">
        <references count="3">
          <reference field="2" count="1" selected="0">
            <x v="480"/>
          </reference>
          <reference field="3" count="1">
            <x v="53"/>
          </reference>
          <reference field="5" count="1" selected="0">
            <x v="10"/>
          </reference>
        </references>
      </pivotArea>
    </format>
    <format dxfId="1457">
      <pivotArea dataOnly="0" labelOnly="1" outline="0" fieldPosition="0">
        <references count="3">
          <reference field="2" count="1" selected="0">
            <x v="383"/>
          </reference>
          <reference field="3" count="1">
            <x v="478"/>
          </reference>
          <reference field="5" count="1" selected="0">
            <x v="10"/>
          </reference>
        </references>
      </pivotArea>
    </format>
    <format dxfId="1456">
      <pivotArea dataOnly="0" labelOnly="1" outline="0" fieldPosition="0">
        <references count="3">
          <reference field="2" count="1" selected="0">
            <x v="881"/>
          </reference>
          <reference field="3" count="1">
            <x v="498"/>
          </reference>
          <reference field="5" count="1" selected="0">
            <x v="10"/>
          </reference>
        </references>
      </pivotArea>
    </format>
    <format dxfId="1455">
      <pivotArea dataOnly="0" labelOnly="1" outline="0" fieldPosition="0">
        <references count="3">
          <reference field="2" count="1" selected="0">
            <x v="250"/>
          </reference>
          <reference field="3" count="1">
            <x v="600"/>
          </reference>
          <reference field="5" count="1" selected="0">
            <x v="10"/>
          </reference>
        </references>
      </pivotArea>
    </format>
    <format dxfId="1454">
      <pivotArea dataOnly="0" labelOnly="1" outline="0" fieldPosition="0">
        <references count="3">
          <reference field="2" count="1" selected="0">
            <x v="120"/>
          </reference>
          <reference field="3" count="1">
            <x v="597"/>
          </reference>
          <reference field="5" count="1" selected="0">
            <x v="10"/>
          </reference>
        </references>
      </pivotArea>
    </format>
    <format dxfId="1453">
      <pivotArea dataOnly="0" labelOnly="1" outline="0" fieldPosition="0">
        <references count="3">
          <reference field="2" count="1" selected="0">
            <x v="47"/>
          </reference>
          <reference field="3" count="1">
            <x v="134"/>
          </reference>
          <reference field="5" count="1" selected="0">
            <x v="10"/>
          </reference>
        </references>
      </pivotArea>
    </format>
    <format dxfId="1452">
      <pivotArea dataOnly="0" labelOnly="1" outline="0" fieldPosition="0">
        <references count="3">
          <reference field="2" count="1" selected="0">
            <x v="803"/>
          </reference>
          <reference field="3" count="1">
            <x v="601"/>
          </reference>
          <reference field="5" count="1" selected="0">
            <x v="10"/>
          </reference>
        </references>
      </pivotArea>
    </format>
    <format dxfId="1451">
      <pivotArea dataOnly="0" labelOnly="1" outline="0" fieldPosition="0">
        <references count="3">
          <reference field="2" count="1" selected="0">
            <x v="655"/>
          </reference>
          <reference field="3" count="1">
            <x v="131"/>
          </reference>
          <reference field="5" count="1" selected="0">
            <x v="10"/>
          </reference>
        </references>
      </pivotArea>
    </format>
    <format dxfId="1450">
      <pivotArea dataOnly="0" labelOnly="1" outline="0" fieldPosition="0">
        <references count="3">
          <reference field="2" count="1" selected="0">
            <x v="895"/>
          </reference>
          <reference field="3" count="1">
            <x v="633"/>
          </reference>
          <reference field="5" count="1" selected="0">
            <x v="10"/>
          </reference>
        </references>
      </pivotArea>
    </format>
    <format dxfId="1449">
      <pivotArea dataOnly="0" labelOnly="1" outline="0" fieldPosition="0">
        <references count="3">
          <reference field="2" count="1" selected="0">
            <x v="739"/>
          </reference>
          <reference field="3" count="1">
            <x v="517"/>
          </reference>
          <reference field="5" count="1" selected="0">
            <x v="10"/>
          </reference>
        </references>
      </pivotArea>
    </format>
    <format dxfId="1448">
      <pivotArea dataOnly="0" labelOnly="1" outline="0" fieldPosition="0">
        <references count="3">
          <reference field="2" count="1" selected="0">
            <x v="187"/>
          </reference>
          <reference field="3" count="1">
            <x v="597"/>
          </reference>
          <reference field="5" count="1" selected="0">
            <x v="10"/>
          </reference>
        </references>
      </pivotArea>
    </format>
    <format dxfId="1447">
      <pivotArea dataOnly="0" labelOnly="1" outline="0" fieldPosition="0">
        <references count="3">
          <reference field="2" count="1" selected="0">
            <x v="1041"/>
          </reference>
          <reference field="3" count="1">
            <x v="703"/>
          </reference>
          <reference field="5" count="1" selected="0">
            <x v="10"/>
          </reference>
        </references>
      </pivotArea>
    </format>
    <format dxfId="1446">
      <pivotArea dataOnly="0" labelOnly="1" outline="0" fieldPosition="0">
        <references count="3">
          <reference field="2" count="1" selected="0">
            <x v="378"/>
          </reference>
          <reference field="3" count="1">
            <x v="600"/>
          </reference>
          <reference field="5" count="1" selected="0">
            <x v="10"/>
          </reference>
        </references>
      </pivotArea>
    </format>
    <format dxfId="1445">
      <pivotArea dataOnly="0" labelOnly="1" outline="0" fieldPosition="0">
        <references count="3">
          <reference field="2" count="1" selected="0">
            <x v="70"/>
          </reference>
          <reference field="3" count="1">
            <x v="491"/>
          </reference>
          <reference field="5" count="1" selected="0">
            <x v="10"/>
          </reference>
        </references>
      </pivotArea>
    </format>
    <format dxfId="1444">
      <pivotArea dataOnly="0" labelOnly="1" outline="0" fieldPosition="0">
        <references count="3">
          <reference field="2" count="1" selected="0">
            <x v="48"/>
          </reference>
          <reference field="3" count="1">
            <x v="492"/>
          </reference>
          <reference field="5" count="1" selected="0">
            <x v="10"/>
          </reference>
        </references>
      </pivotArea>
    </format>
    <format dxfId="1443">
      <pivotArea dataOnly="0" labelOnly="1" outline="0" fieldPosition="0">
        <references count="3">
          <reference field="2" count="1" selected="0">
            <x v="295"/>
          </reference>
          <reference field="3" count="1">
            <x v="744"/>
          </reference>
          <reference field="5" count="1" selected="0">
            <x v="10"/>
          </reference>
        </references>
      </pivotArea>
    </format>
    <format dxfId="1442">
      <pivotArea dataOnly="0" labelOnly="1" outline="0" fieldPosition="0">
        <references count="3">
          <reference field="2" count="1" selected="0">
            <x v="656"/>
          </reference>
          <reference field="3" count="1">
            <x v="523"/>
          </reference>
          <reference field="5" count="1" selected="0">
            <x v="10"/>
          </reference>
        </references>
      </pivotArea>
    </format>
    <format dxfId="1441">
      <pivotArea dataOnly="0" labelOnly="1" outline="0" fieldPosition="0">
        <references count="3">
          <reference field="2" count="1" selected="0">
            <x v="363"/>
          </reference>
          <reference field="3" count="1">
            <x v="499"/>
          </reference>
          <reference field="5" count="1" selected="0">
            <x v="10"/>
          </reference>
        </references>
      </pivotArea>
    </format>
    <format dxfId="1440">
      <pivotArea dataOnly="0" labelOnly="1" outline="0" fieldPosition="0">
        <references count="3">
          <reference field="2" count="1" selected="0">
            <x v="119"/>
          </reference>
          <reference field="3" count="1">
            <x v="601"/>
          </reference>
          <reference field="5" count="1" selected="0">
            <x v="10"/>
          </reference>
        </references>
      </pivotArea>
    </format>
    <format dxfId="1439">
      <pivotArea dataOnly="0" labelOnly="1" outline="0" fieldPosition="0">
        <references count="3">
          <reference field="2" count="1" selected="0">
            <x v="764"/>
          </reference>
          <reference field="3" count="1">
            <x v="634"/>
          </reference>
          <reference field="5" count="1" selected="0">
            <x v="10"/>
          </reference>
        </references>
      </pivotArea>
    </format>
    <format dxfId="1438">
      <pivotArea dataOnly="0" labelOnly="1" outline="0" fieldPosition="0">
        <references count="3">
          <reference field="2" count="1" selected="0">
            <x v="741"/>
          </reference>
          <reference field="3" count="1">
            <x v="635"/>
          </reference>
          <reference field="5" count="1" selected="0">
            <x v="10"/>
          </reference>
        </references>
      </pivotArea>
    </format>
    <format dxfId="1437">
      <pivotArea dataOnly="0" labelOnly="1" outline="0" fieldPosition="0">
        <references count="3">
          <reference field="2" count="1" selected="0">
            <x v="268"/>
          </reference>
          <reference field="3" count="1">
            <x v="499"/>
          </reference>
          <reference field="5" count="1" selected="0">
            <x v="10"/>
          </reference>
        </references>
      </pivotArea>
    </format>
    <format dxfId="1436">
      <pivotArea dataOnly="0" labelOnly="1" outline="0" fieldPosition="0">
        <references count="3">
          <reference field="2" count="1" selected="0">
            <x v="637"/>
          </reference>
          <reference field="3" count="1">
            <x v="755"/>
          </reference>
          <reference field="5" count="1" selected="0">
            <x v="10"/>
          </reference>
        </references>
      </pivotArea>
    </format>
    <format dxfId="1435">
      <pivotArea dataOnly="0" labelOnly="1" outline="0" fieldPosition="0">
        <references count="3">
          <reference field="2" count="1" selected="0">
            <x v="198"/>
          </reference>
          <reference field="3" count="1">
            <x v="332"/>
          </reference>
          <reference field="5" count="1" selected="0">
            <x v="10"/>
          </reference>
        </references>
      </pivotArea>
    </format>
    <format dxfId="1434">
      <pivotArea dataOnly="0" labelOnly="1" outline="0" fieldPosition="0">
        <references count="3">
          <reference field="2" count="1" selected="0">
            <x v="439"/>
          </reference>
          <reference field="3" count="1">
            <x v="597"/>
          </reference>
          <reference field="5" count="1" selected="0">
            <x v="10"/>
          </reference>
        </references>
      </pivotArea>
    </format>
    <format dxfId="1433">
      <pivotArea dataOnly="0" labelOnly="1" outline="0" fieldPosition="0">
        <references count="3">
          <reference field="2" count="1" selected="0">
            <x v="1"/>
          </reference>
          <reference field="3" count="1">
            <x v="445"/>
          </reference>
          <reference field="5" count="1" selected="0">
            <x v="10"/>
          </reference>
        </references>
      </pivotArea>
    </format>
    <format dxfId="1432">
      <pivotArea dataOnly="0" labelOnly="1" outline="0" fieldPosition="0">
        <references count="3">
          <reference field="2" count="1" selected="0">
            <x v="118"/>
          </reference>
          <reference field="3" count="1">
            <x v="446"/>
          </reference>
          <reference field="5" count="1" selected="0">
            <x v="10"/>
          </reference>
        </references>
      </pivotArea>
    </format>
    <format dxfId="1431">
      <pivotArea dataOnly="0" labelOnly="1" outline="0" fieldPosition="0">
        <references count="3">
          <reference field="2" count="1" selected="0">
            <x v="1027"/>
          </reference>
          <reference field="3" count="1">
            <x v="54"/>
          </reference>
          <reference field="5" count="1" selected="0">
            <x v="10"/>
          </reference>
        </references>
      </pivotArea>
    </format>
    <format dxfId="1430">
      <pivotArea dataOnly="0" labelOnly="1" outline="0" fieldPosition="0">
        <references count="3">
          <reference field="2" count="1" selected="0">
            <x v="211"/>
          </reference>
          <reference field="3" count="1">
            <x v="489"/>
          </reference>
          <reference field="5" count="1" selected="0">
            <x v="10"/>
          </reference>
        </references>
      </pivotArea>
    </format>
    <format dxfId="1429">
      <pivotArea dataOnly="0" labelOnly="1" outline="0" fieldPosition="0">
        <references count="3">
          <reference field="2" count="1" selected="0">
            <x v="182"/>
          </reference>
          <reference field="3" count="1">
            <x v="413"/>
          </reference>
          <reference field="5" count="1" selected="0">
            <x v="10"/>
          </reference>
        </references>
      </pivotArea>
    </format>
    <format dxfId="1428">
      <pivotArea dataOnly="0" labelOnly="1" outline="0" fieldPosition="0">
        <references count="3">
          <reference field="2" count="1" selected="0">
            <x v="564"/>
          </reference>
          <reference field="3" count="1">
            <x v="521"/>
          </reference>
          <reference field="5" count="1" selected="0">
            <x v="10"/>
          </reference>
        </references>
      </pivotArea>
    </format>
    <format dxfId="1427">
      <pivotArea dataOnly="0" labelOnly="1" outline="0" fieldPosition="0">
        <references count="3">
          <reference field="2" count="1" selected="0">
            <x v="765"/>
          </reference>
          <reference field="3" count="1">
            <x v="514"/>
          </reference>
          <reference field="5" count="1" selected="0">
            <x v="10"/>
          </reference>
        </references>
      </pivotArea>
    </format>
    <format dxfId="1426">
      <pivotArea dataOnly="0" labelOnly="1" outline="0" fieldPosition="0">
        <references count="3">
          <reference field="2" count="1" selected="0">
            <x v="71"/>
          </reference>
          <reference field="3" count="1">
            <x v="133"/>
          </reference>
          <reference field="5" count="1" selected="0">
            <x v="10"/>
          </reference>
        </references>
      </pivotArea>
    </format>
    <format dxfId="1425">
      <pivotArea dataOnly="0" labelOnly="1" outline="0" fieldPosition="0">
        <references count="3">
          <reference field="2" count="1" selected="0">
            <x v="399"/>
          </reference>
          <reference field="3" count="1">
            <x v="601"/>
          </reference>
          <reference field="5" count="1" selected="0">
            <x v="10"/>
          </reference>
        </references>
      </pivotArea>
    </format>
    <format dxfId="1424">
      <pivotArea dataOnly="0" labelOnly="1" outline="0" fieldPosition="0">
        <references count="3">
          <reference field="2" count="1" selected="0">
            <x v="2"/>
          </reference>
          <reference field="3" count="1">
            <x v="120"/>
          </reference>
          <reference field="5" count="1" selected="0">
            <x v="11"/>
          </reference>
        </references>
      </pivotArea>
    </format>
    <format dxfId="1423">
      <pivotArea dataOnly="0" labelOnly="1" outline="0" fieldPosition="0">
        <references count="3">
          <reference field="2" count="1" selected="0">
            <x v="359"/>
          </reference>
          <reference field="3" count="1">
            <x v="761"/>
          </reference>
          <reference field="5" count="1" selected="0">
            <x v="11"/>
          </reference>
        </references>
      </pivotArea>
    </format>
    <format dxfId="1422">
      <pivotArea dataOnly="0" labelOnly="1" outline="0" fieldPosition="0">
        <references count="3">
          <reference field="2" count="1" selected="0">
            <x v="882"/>
          </reference>
          <reference field="3" count="1">
            <x v="367"/>
          </reference>
          <reference field="5" count="1" selected="0">
            <x v="11"/>
          </reference>
        </references>
      </pivotArea>
    </format>
    <format dxfId="1421">
      <pivotArea dataOnly="0" labelOnly="1" outline="0" fieldPosition="0">
        <references count="3">
          <reference field="2" count="1" selected="0">
            <x v="358"/>
          </reference>
          <reference field="3" count="1">
            <x v="332"/>
          </reference>
          <reference field="5" count="1" selected="0">
            <x v="11"/>
          </reference>
        </references>
      </pivotArea>
    </format>
    <format dxfId="1420">
      <pivotArea dataOnly="0" labelOnly="1" outline="0" fieldPosition="0">
        <references count="3">
          <reference field="2" count="1" selected="0">
            <x v="868"/>
          </reference>
          <reference field="3" count="1">
            <x v="604"/>
          </reference>
          <reference field="5" count="1" selected="0">
            <x v="11"/>
          </reference>
        </references>
      </pivotArea>
    </format>
    <format dxfId="1419">
      <pivotArea dataOnly="0" labelOnly="1" outline="0" fieldPosition="0">
        <references count="3">
          <reference field="2" count="1" selected="0">
            <x v="335"/>
          </reference>
          <reference field="3" count="1">
            <x v="683"/>
          </reference>
          <reference field="5" count="1" selected="0">
            <x v="11"/>
          </reference>
        </references>
      </pivotArea>
    </format>
    <format dxfId="1418">
      <pivotArea dataOnly="0" labelOnly="1" outline="0" fieldPosition="0">
        <references count="3">
          <reference field="2" count="1" selected="0">
            <x v="199"/>
          </reference>
          <reference field="3" count="1">
            <x v="125"/>
          </reference>
          <reference field="5" count="1" selected="0">
            <x v="11"/>
          </reference>
        </references>
      </pivotArea>
    </format>
    <format dxfId="1417">
      <pivotArea dataOnly="0" labelOnly="1" outline="0" fieldPosition="0">
        <references count="3">
          <reference field="2" count="1" selected="0">
            <x v="559"/>
          </reference>
          <reference field="3" count="1">
            <x v="108"/>
          </reference>
          <reference field="5" count="1" selected="0">
            <x v="11"/>
          </reference>
        </references>
      </pivotArea>
    </format>
    <format dxfId="1416">
      <pivotArea dataOnly="0" labelOnly="1" outline="0" fieldPosition="0">
        <references count="3">
          <reference field="2" count="1" selected="0">
            <x v="117"/>
          </reference>
          <reference field="3" count="1">
            <x v="138"/>
          </reference>
          <reference field="5" count="1" selected="0">
            <x v="11"/>
          </reference>
        </references>
      </pivotArea>
    </format>
    <format dxfId="1415">
      <pivotArea dataOnly="0" labelOnly="1" outline="0" fieldPosition="0">
        <references count="3">
          <reference field="2" count="1" selected="0">
            <x v="797"/>
          </reference>
          <reference field="3" count="1">
            <x v="103"/>
          </reference>
          <reference field="5" count="1" selected="0">
            <x v="11"/>
          </reference>
        </references>
      </pivotArea>
    </format>
    <format dxfId="1414">
      <pivotArea dataOnly="0" labelOnly="1" outline="0" fieldPosition="0">
        <references count="3">
          <reference field="2" count="1" selected="0">
            <x v="265"/>
          </reference>
          <reference field="3" count="1">
            <x v="123"/>
          </reference>
          <reference field="5" count="1" selected="0">
            <x v="11"/>
          </reference>
        </references>
      </pivotArea>
    </format>
    <format dxfId="1413">
      <pivotArea dataOnly="0" labelOnly="1" outline="0" fieldPosition="0">
        <references count="3">
          <reference field="2" count="1" selected="0">
            <x v="694"/>
          </reference>
          <reference field="3" count="1">
            <x v="8"/>
          </reference>
          <reference field="5" count="1" selected="0">
            <x v="11"/>
          </reference>
        </references>
      </pivotArea>
    </format>
    <format dxfId="1412">
      <pivotArea dataOnly="0" labelOnly="1" outline="0" fieldPosition="0">
        <references count="3">
          <reference field="2" count="1" selected="0">
            <x v="592"/>
          </reference>
          <reference field="3" count="1">
            <x v="606"/>
          </reference>
          <reference field="5" count="1" selected="0">
            <x v="11"/>
          </reference>
        </references>
      </pivotArea>
    </format>
    <format dxfId="1411">
      <pivotArea dataOnly="0" labelOnly="1" outline="0" fieldPosition="0">
        <references count="3">
          <reference field="2" count="1" selected="0">
            <x v="644"/>
          </reference>
          <reference field="3" count="1">
            <x v="594"/>
          </reference>
          <reference field="5" count="1" selected="0">
            <x v="11"/>
          </reference>
        </references>
      </pivotArea>
    </format>
    <format dxfId="1410">
      <pivotArea dataOnly="0" labelOnly="1" outline="0" fieldPosition="0">
        <references count="3">
          <reference field="2" count="1" selected="0">
            <x v="964"/>
          </reference>
          <reference field="3" count="1">
            <x v="462"/>
          </reference>
          <reference field="5" count="1" selected="0">
            <x v="11"/>
          </reference>
        </references>
      </pivotArea>
    </format>
    <format dxfId="1409">
      <pivotArea dataOnly="0" labelOnly="1" outline="0" fieldPosition="0">
        <references count="3">
          <reference field="2" count="1" selected="0">
            <x v="1026"/>
          </reference>
          <reference field="3" count="1">
            <x v="330"/>
          </reference>
          <reference field="5" count="1" selected="0">
            <x v="11"/>
          </reference>
        </references>
      </pivotArea>
    </format>
    <format dxfId="1408">
      <pivotArea dataOnly="0" labelOnly="1" outline="0" fieldPosition="0">
        <references count="3">
          <reference field="2" count="1" selected="0">
            <x v="847"/>
          </reference>
          <reference field="3" count="1">
            <x v="31"/>
          </reference>
          <reference field="5" count="1" selected="0">
            <x v="11"/>
          </reference>
        </references>
      </pivotArea>
    </format>
    <format dxfId="1407">
      <pivotArea dataOnly="0" labelOnly="1" outline="0" fieldPosition="0">
        <references count="3">
          <reference field="2" count="1" selected="0">
            <x v="3"/>
          </reference>
          <reference field="3" count="1">
            <x v="145"/>
          </reference>
          <reference field="5" count="1" selected="0">
            <x v="11"/>
          </reference>
        </references>
      </pivotArea>
    </format>
    <format dxfId="1406">
      <pivotArea dataOnly="0" labelOnly="1" outline="0" fieldPosition="0">
        <references count="3">
          <reference field="2" count="1" selected="0">
            <x v="756"/>
          </reference>
          <reference field="3" count="1">
            <x v="455"/>
          </reference>
          <reference field="5" count="1" selected="0">
            <x v="11"/>
          </reference>
        </references>
      </pivotArea>
    </format>
    <format dxfId="1405">
      <pivotArea dataOnly="0" labelOnly="1" outline="0" fieldPosition="0">
        <references count="3">
          <reference field="2" count="1" selected="0">
            <x v="82"/>
          </reference>
          <reference field="3" count="1">
            <x v="455"/>
          </reference>
          <reference field="5" count="1" selected="0">
            <x v="11"/>
          </reference>
        </references>
      </pivotArea>
    </format>
    <format dxfId="1404">
      <pivotArea dataOnly="0" labelOnly="1" outline="0" fieldPosition="0">
        <references count="3">
          <reference field="2" count="1" selected="0">
            <x v="356"/>
          </reference>
          <reference field="3" count="1">
            <x v="604"/>
          </reference>
          <reference field="5" count="1" selected="0">
            <x v="11"/>
          </reference>
        </references>
      </pivotArea>
    </format>
    <format dxfId="1403">
      <pivotArea dataOnly="0" labelOnly="1" outline="0" fieldPosition="0">
        <references count="3">
          <reference field="2" count="1" selected="0">
            <x v="806"/>
          </reference>
          <reference field="3" count="1">
            <x v="673"/>
          </reference>
          <reference field="5" count="1" selected="0">
            <x v="11"/>
          </reference>
        </references>
      </pivotArea>
    </format>
    <format dxfId="1402">
      <pivotArea dataOnly="0" labelOnly="1" outline="0" fieldPosition="0">
        <references count="3">
          <reference field="2" count="1" selected="0">
            <x v="1007"/>
          </reference>
          <reference field="3" count="1">
            <x v="414"/>
          </reference>
          <reference field="5" count="1" selected="0">
            <x v="11"/>
          </reference>
        </references>
      </pivotArea>
    </format>
    <format dxfId="1401">
      <pivotArea dataOnly="0" labelOnly="1" outline="0" fieldPosition="0">
        <references count="3">
          <reference field="2" count="1" selected="0">
            <x v="218"/>
          </reference>
          <reference field="3" count="1">
            <x v="32"/>
          </reference>
          <reference field="5" count="1" selected="0">
            <x v="11"/>
          </reference>
        </references>
      </pivotArea>
    </format>
    <format dxfId="1400">
      <pivotArea dataOnly="0" labelOnly="1" outline="0" fieldPosition="0">
        <references count="3">
          <reference field="2" count="1" selected="0">
            <x v="788"/>
          </reference>
          <reference field="3" count="1">
            <x v="772"/>
          </reference>
          <reference field="5" count="1" selected="0">
            <x v="11"/>
          </reference>
        </references>
      </pivotArea>
    </format>
    <format dxfId="1399">
      <pivotArea dataOnly="0" labelOnly="1" outline="0" fieldPosition="0">
        <references count="3">
          <reference field="2" count="1" selected="0">
            <x v="222"/>
          </reference>
          <reference field="3" count="1">
            <x v="667"/>
          </reference>
          <reference field="5" count="1" selected="0">
            <x v="11"/>
          </reference>
        </references>
      </pivotArea>
    </format>
    <format dxfId="1398">
      <pivotArea dataOnly="0" labelOnly="1" outline="0" fieldPosition="0">
        <references count="3">
          <reference field="2" count="1" selected="0">
            <x v="256"/>
          </reference>
          <reference field="3" count="1">
            <x v="451"/>
          </reference>
          <reference field="5" count="1" selected="0">
            <x v="11"/>
          </reference>
        </references>
      </pivotArea>
    </format>
    <format dxfId="1397">
      <pivotArea dataOnly="0" labelOnly="1" outline="0" fieldPosition="0">
        <references count="3">
          <reference field="2" count="1" selected="0">
            <x v="871"/>
          </reference>
          <reference field="3" count="1">
            <x v="672"/>
          </reference>
          <reference field="5" count="1" selected="0">
            <x v="11"/>
          </reference>
        </references>
      </pivotArea>
    </format>
    <format dxfId="1396">
      <pivotArea dataOnly="0" labelOnly="1" outline="0" fieldPosition="0">
        <references count="3">
          <reference field="2" count="1" selected="0">
            <x v="370"/>
          </reference>
          <reference field="3" count="1">
            <x v="698"/>
          </reference>
          <reference field="5" count="1" selected="0">
            <x v="11"/>
          </reference>
        </references>
      </pivotArea>
    </format>
    <format dxfId="1395">
      <pivotArea dataOnly="0" labelOnly="1" outline="0" fieldPosition="0">
        <references count="3">
          <reference field="2" count="1" selected="0">
            <x v="491"/>
          </reference>
          <reference field="3" count="1">
            <x v="33"/>
          </reference>
          <reference field="5" count="1" selected="0">
            <x v="11"/>
          </reference>
        </references>
      </pivotArea>
    </format>
    <format dxfId="1394">
      <pivotArea dataOnly="0" labelOnly="1" outline="0" fieldPosition="0">
        <references count="3">
          <reference field="2" count="1" selected="0">
            <x v="215"/>
          </reference>
          <reference field="3" count="1">
            <x v="675"/>
          </reference>
          <reference field="5" count="1" selected="0">
            <x v="11"/>
          </reference>
        </references>
      </pivotArea>
    </format>
    <format dxfId="1393">
      <pivotArea dataOnly="0" labelOnly="1" outline="0" fieldPosition="0">
        <references count="3">
          <reference field="2" count="1" selected="0">
            <x v="209"/>
          </reference>
          <reference field="3" count="1">
            <x v="145"/>
          </reference>
          <reference field="5" count="1" selected="0">
            <x v="11"/>
          </reference>
        </references>
      </pivotArea>
    </format>
    <format dxfId="1392">
      <pivotArea dataOnly="0" labelOnly="1" outline="0" fieldPosition="0">
        <references count="3">
          <reference field="2" count="1" selected="0">
            <x v="846"/>
          </reference>
          <reference field="3" count="1">
            <x v="30"/>
          </reference>
          <reference field="5" count="1" selected="0">
            <x v="11"/>
          </reference>
        </references>
      </pivotArea>
    </format>
    <format dxfId="1391">
      <pivotArea dataOnly="0" labelOnly="1" outline="0" fieldPosition="0">
        <references count="3">
          <reference field="2" count="1" selected="0">
            <x v="649"/>
          </reference>
          <reference field="3" count="1">
            <x v="666"/>
          </reference>
          <reference field="5" count="1" selected="0">
            <x v="11"/>
          </reference>
        </references>
      </pivotArea>
    </format>
    <format dxfId="1390">
      <pivotArea dataOnly="0" labelOnly="1" outline="0" fieldPosition="0">
        <references count="3">
          <reference field="2" count="1" selected="0">
            <x v="494"/>
          </reference>
          <reference field="3" count="1">
            <x v="35"/>
          </reference>
          <reference field="5" count="1" selected="0">
            <x v="11"/>
          </reference>
        </references>
      </pivotArea>
    </format>
    <format dxfId="1389">
      <pivotArea dataOnly="0" labelOnly="1" outline="0" fieldPosition="0">
        <references count="3">
          <reference field="2" count="1" selected="0">
            <x v="869"/>
          </reference>
          <reference field="3" count="1">
            <x v="605"/>
          </reference>
          <reference field="5" count="1" selected="0">
            <x v="11"/>
          </reference>
        </references>
      </pivotArea>
    </format>
    <format dxfId="1388">
      <pivotArea dataOnly="0" labelOnly="1" outline="0" fieldPosition="0">
        <references count="3">
          <reference field="2" count="1" selected="0">
            <x v="761"/>
          </reference>
          <reference field="3" count="1">
            <x v="751"/>
          </reference>
          <reference field="5" count="1" selected="0">
            <x v="11"/>
          </reference>
        </references>
      </pivotArea>
    </format>
    <format dxfId="1387">
      <pivotArea dataOnly="0" labelOnly="1" outline="0" fieldPosition="0">
        <references count="3">
          <reference field="2" count="1" selected="0">
            <x v="744"/>
          </reference>
          <reference field="3" count="1">
            <x v="105"/>
          </reference>
          <reference field="5" count="1" selected="0">
            <x v="11"/>
          </reference>
        </references>
      </pivotArea>
    </format>
    <format dxfId="1386">
      <pivotArea dataOnly="0" labelOnly="1" outline="0" fieldPosition="0">
        <references count="3">
          <reference field="2" count="1" selected="0">
            <x v="763"/>
          </reference>
          <reference field="3" count="1">
            <x v="773"/>
          </reference>
          <reference field="5" count="1" selected="0">
            <x v="11"/>
          </reference>
        </references>
      </pivotArea>
    </format>
    <format dxfId="1385">
      <pivotArea dataOnly="0" labelOnly="1" outline="0" fieldPosition="0">
        <references count="3">
          <reference field="2" count="1" selected="0">
            <x v="844"/>
          </reference>
          <reference field="3" count="1">
            <x v="773"/>
          </reference>
          <reference field="5" count="1" selected="0">
            <x v="11"/>
          </reference>
        </references>
      </pivotArea>
    </format>
    <format dxfId="1384">
      <pivotArea dataOnly="0" labelOnly="1" outline="0" fieldPosition="0">
        <references count="3">
          <reference field="2" count="1" selected="0">
            <x v="786"/>
          </reference>
          <reference field="3" count="1">
            <x v="29"/>
          </reference>
          <reference field="5" count="1" selected="0">
            <x v="11"/>
          </reference>
        </references>
      </pivotArea>
    </format>
    <format dxfId="1383">
      <pivotArea dataOnly="0" labelOnly="1" outline="0" fieldPosition="0">
        <references count="3">
          <reference field="2" count="1" selected="0">
            <x v="169"/>
          </reference>
          <reference field="3" count="1">
            <x v="34"/>
          </reference>
          <reference field="5" count="1" selected="0">
            <x v="11"/>
          </reference>
        </references>
      </pivotArea>
    </format>
    <format dxfId="1382">
      <pivotArea dataOnly="0" labelOnly="1" outline="0" fieldPosition="0">
        <references count="3">
          <reference field="2" count="1" selected="0">
            <x v="787"/>
          </reference>
          <reference field="3" count="1">
            <x v="356"/>
          </reference>
          <reference field="5" count="1" selected="0">
            <x v="11"/>
          </reference>
        </references>
      </pivotArea>
    </format>
    <format dxfId="1381">
      <pivotArea dataOnly="0" labelOnly="1" outline="0" fieldPosition="0">
        <references count="3">
          <reference field="2" count="1" selected="0">
            <x v="407"/>
          </reference>
          <reference field="3" count="1">
            <x v="603"/>
          </reference>
          <reference field="5" count="1" selected="0">
            <x v="11"/>
          </reference>
        </references>
      </pivotArea>
    </format>
    <format dxfId="1380">
      <pivotArea dataOnly="0" labelOnly="1" outline="0" fieldPosition="0">
        <references count="3">
          <reference field="2" count="1" selected="0">
            <x v="26"/>
          </reference>
          <reference field="3" count="1">
            <x v="121"/>
          </reference>
          <reference field="5" count="1" selected="0">
            <x v="11"/>
          </reference>
        </references>
      </pivotArea>
    </format>
    <format dxfId="1379">
      <pivotArea dataOnly="0" labelOnly="1" outline="0" fieldPosition="0">
        <references count="3">
          <reference field="2" count="1" selected="0">
            <x v="347"/>
          </reference>
          <reference field="3" count="1">
            <x v="559"/>
          </reference>
          <reference field="5" count="1" selected="0">
            <x v="11"/>
          </reference>
        </references>
      </pivotArea>
    </format>
    <format dxfId="1378">
      <pivotArea dataOnly="0" labelOnly="1" outline="0" fieldPosition="0">
        <references count="3">
          <reference field="2" count="1" selected="0">
            <x v="798"/>
          </reference>
          <reference field="3" count="1">
            <x v="31"/>
          </reference>
          <reference field="5" count="1" selected="0">
            <x v="11"/>
          </reference>
        </references>
      </pivotArea>
    </format>
    <format dxfId="1377">
      <pivotArea dataOnly="0" labelOnly="1" outline="0" fieldPosition="0">
        <references count="3">
          <reference field="2" count="1" selected="0">
            <x v="805"/>
          </reference>
          <reference field="3" count="1">
            <x v="425"/>
          </reference>
          <reference field="5" count="1" selected="0">
            <x v="11"/>
          </reference>
        </references>
      </pivotArea>
    </format>
    <format dxfId="1376">
      <pivotArea dataOnly="0" labelOnly="1" outline="0" fieldPosition="0">
        <references count="3">
          <reference field="2" count="1" selected="0">
            <x v="703"/>
          </reference>
          <reference field="3" count="1">
            <x v="749"/>
          </reference>
          <reference field="5" count="1" selected="0">
            <x v="11"/>
          </reference>
        </references>
      </pivotArea>
    </format>
    <format dxfId="1375">
      <pivotArea dataOnly="0" labelOnly="1" outline="0" fieldPosition="0">
        <references count="3">
          <reference field="2" count="1" selected="0">
            <x v="24"/>
          </reference>
          <reference field="3" count="1">
            <x v="671"/>
          </reference>
          <reference field="5" count="1" selected="0">
            <x v="11"/>
          </reference>
        </references>
      </pivotArea>
    </format>
    <format dxfId="1374">
      <pivotArea dataOnly="0" labelOnly="1" outline="0" fieldPosition="0">
        <references count="3">
          <reference field="2" count="1" selected="0">
            <x v="277"/>
          </reference>
          <reference field="3" count="1">
            <x v="669"/>
          </reference>
          <reference field="5" count="1" selected="0">
            <x v="11"/>
          </reference>
        </references>
      </pivotArea>
    </format>
    <format dxfId="1373">
      <pivotArea dataOnly="0" labelOnly="1" outline="0" fieldPosition="0">
        <references count="3">
          <reference field="2" count="1" selected="0">
            <x v="870"/>
          </reference>
          <reference field="3" count="1">
            <x v="607"/>
          </reference>
          <reference field="5" count="1" selected="0">
            <x v="11"/>
          </reference>
        </references>
      </pivotArea>
    </format>
    <format dxfId="1372">
      <pivotArea dataOnly="0" labelOnly="1" outline="0" fieldPosition="0">
        <references count="3">
          <reference field="2" count="1" selected="0">
            <x v="402"/>
          </reference>
          <reference field="3" count="1">
            <x v="505"/>
          </reference>
          <reference field="5" count="1" selected="0">
            <x v="11"/>
          </reference>
        </references>
      </pivotArea>
    </format>
    <format dxfId="1371">
      <pivotArea dataOnly="0" labelOnly="1" outline="0" fieldPosition="0">
        <references count="3">
          <reference field="2" count="1" selected="0">
            <x v="144"/>
          </reference>
          <reference field="3" count="1">
            <x v="668"/>
          </reference>
          <reference field="5" count="1" selected="0">
            <x v="11"/>
          </reference>
        </references>
      </pivotArea>
    </format>
    <format dxfId="1370">
      <pivotArea dataOnly="0" labelOnly="1" outline="0" fieldPosition="0">
        <references count="3">
          <reference field="2" count="1" selected="0">
            <x v="686"/>
          </reference>
          <reference field="3" count="1">
            <x v="368"/>
          </reference>
          <reference field="5" count="1" selected="0">
            <x v="11"/>
          </reference>
        </references>
      </pivotArea>
    </format>
    <format dxfId="1369">
      <pivotArea dataOnly="0" labelOnly="1" outline="0" fieldPosition="0">
        <references count="3">
          <reference field="2" count="1" selected="0">
            <x v="755"/>
          </reference>
          <reference field="3" count="1">
            <x v="357"/>
          </reference>
          <reference field="5" count="1" selected="0">
            <x v="11"/>
          </reference>
        </references>
      </pivotArea>
    </format>
    <format dxfId="1368">
      <pivotArea dataOnly="0" labelOnly="1" outline="0" fieldPosition="0">
        <references count="3">
          <reference field="2" count="1" selected="0">
            <x v="89"/>
          </reference>
          <reference field="3" count="1">
            <x v="674"/>
          </reference>
          <reference field="5" count="1" selected="0">
            <x v="11"/>
          </reference>
        </references>
      </pivotArea>
    </format>
    <format dxfId="1367">
      <pivotArea dataOnly="0" labelOnly="1" outline="0" fieldPosition="0">
        <references count="3">
          <reference field="2" count="1" selected="0">
            <x v="124"/>
          </reference>
          <reference field="3" count="1">
            <x v="123"/>
          </reference>
          <reference field="5" count="1" selected="0">
            <x v="11"/>
          </reference>
        </references>
      </pivotArea>
    </format>
    <format dxfId="1366">
      <pivotArea dataOnly="0" labelOnly="1" outline="0" fieldPosition="0">
        <references count="3">
          <reference field="2" count="1" selected="0">
            <x v="770"/>
          </reference>
          <reference field="3" count="1">
            <x v="356"/>
          </reference>
          <reference field="5" count="1" selected="0">
            <x v="11"/>
          </reference>
        </references>
      </pivotArea>
    </format>
    <format dxfId="1365">
      <pivotArea dataOnly="0" labelOnly="1" outline="0" fieldPosition="0">
        <references count="3">
          <reference field="2" count="1" selected="0">
            <x v="695"/>
          </reference>
          <reference field="3" count="1">
            <x v="9"/>
          </reference>
          <reference field="5" count="1" selected="0">
            <x v="11"/>
          </reference>
        </references>
      </pivotArea>
    </format>
    <format dxfId="1364">
      <pivotArea dataOnly="0" labelOnly="1" outline="0" fieldPosition="0">
        <references count="3">
          <reference field="2" count="1" selected="0">
            <x v="193"/>
          </reference>
          <reference field="3" count="1">
            <x v="670"/>
          </reference>
          <reference field="5" count="1" selected="0">
            <x v="11"/>
          </reference>
        </references>
      </pivotArea>
    </format>
    <format dxfId="1363">
      <pivotArea dataOnly="0" labelOnly="1" outline="0" fieldPosition="0">
        <references count="3">
          <reference field="2" count="1" selected="0">
            <x v="371"/>
          </reference>
          <reference field="3" count="1">
            <x v="684"/>
          </reference>
          <reference field="5" count="1" selected="0">
            <x v="11"/>
          </reference>
        </references>
      </pivotArea>
    </format>
    <format dxfId="1362">
      <pivotArea dataOnly="0" labelOnly="1" outline="0" fieldPosition="0">
        <references count="3">
          <reference field="2" count="1" selected="0">
            <x v="973"/>
          </reference>
          <reference field="3" count="1">
            <x v="117"/>
          </reference>
          <reference field="5" count="1" selected="0">
            <x v="11"/>
          </reference>
        </references>
      </pivotArea>
    </format>
    <format dxfId="1361">
      <pivotArea dataOnly="0" labelOnly="1" outline="0" fieldPosition="0">
        <references count="3">
          <reference field="2" count="1" selected="0">
            <x v="482"/>
          </reference>
          <reference field="3" count="1">
            <x v="381"/>
          </reference>
          <reference field="5" count="1" selected="0">
            <x v="11"/>
          </reference>
        </references>
      </pivotArea>
    </format>
    <format dxfId="1360">
      <pivotArea dataOnly="0" labelOnly="1" outline="0" fieldPosition="0">
        <references count="3">
          <reference field="2" count="1" selected="0">
            <x v="864"/>
          </reference>
          <reference field="3" count="1">
            <x v="191"/>
          </reference>
          <reference field="5" count="1" selected="0">
            <x v="11"/>
          </reference>
        </references>
      </pivotArea>
    </format>
    <format dxfId="1359">
      <pivotArea dataOnly="0" labelOnly="1" outline="0" fieldPosition="0">
        <references count="3">
          <reference field="2" count="1" selected="0">
            <x v="867"/>
          </reference>
          <reference field="3" count="1">
            <x v="602"/>
          </reference>
          <reference field="5" count="1" selected="0">
            <x v="11"/>
          </reference>
        </references>
      </pivotArea>
    </format>
    <format dxfId="1358">
      <pivotArea dataOnly="0" labelOnly="1" outline="0" fieldPosition="0">
        <references count="3">
          <reference field="2" count="1" selected="0">
            <x v="357"/>
          </reference>
          <reference field="3" count="1">
            <x v="607"/>
          </reference>
          <reference field="5" count="1" selected="0">
            <x v="11"/>
          </reference>
        </references>
      </pivotArea>
    </format>
    <format dxfId="1357">
      <pivotArea dataOnly="0" labelOnly="1" outline="0" fieldPosition="0">
        <references count="3">
          <reference field="2" count="1" selected="0">
            <x v="950"/>
          </reference>
          <reference field="3" count="1">
            <x v="124"/>
          </reference>
          <reference field="5" count="1" selected="0">
            <x v="11"/>
          </reference>
        </references>
      </pivotArea>
    </format>
    <format dxfId="1356">
      <pivotArea dataOnly="0" labelOnly="1" outline="0" fieldPosition="0">
        <references count="3">
          <reference field="2" count="1" selected="0">
            <x v="582"/>
          </reference>
          <reference field="3" count="1">
            <x v="7"/>
          </reference>
          <reference field="5" count="1" selected="0">
            <x v="11"/>
          </reference>
        </references>
      </pivotArea>
    </format>
    <format dxfId="1355">
      <pivotArea dataOnly="0" labelOnly="1" outline="0" fieldPosition="0">
        <references count="3">
          <reference field="2" count="1" selected="0">
            <x v="899"/>
          </reference>
          <reference field="3" count="1">
            <x v="666"/>
          </reference>
          <reference field="5" count="1" selected="0">
            <x v="11"/>
          </reference>
        </references>
      </pivotArea>
    </format>
    <format dxfId="1354">
      <pivotArea dataOnly="0" labelOnly="1" outline="0" fieldPosition="0">
        <references count="3">
          <reference field="2" count="1" selected="0">
            <x v="427"/>
          </reference>
          <reference field="3" count="1">
            <x v="676"/>
          </reference>
          <reference field="5" count="1" selected="0">
            <x v="11"/>
          </reference>
        </references>
      </pivotArea>
    </format>
    <format dxfId="1353">
      <pivotArea dataOnly="0" labelOnly="1" outline="0" fieldPosition="0">
        <references count="3">
          <reference field="2" count="1" selected="0">
            <x v="704"/>
          </reference>
          <reference field="3" count="1">
            <x v="665"/>
          </reference>
          <reference field="5" count="1" selected="0">
            <x v="11"/>
          </reference>
        </references>
      </pivotArea>
    </format>
    <format dxfId="1352">
      <pivotArea dataOnly="0" labelOnly="1" outline="0" fieldPosition="0">
        <references count="3">
          <reference field="2" count="1" selected="0">
            <x v="1020"/>
          </reference>
          <reference field="3" count="1">
            <x v="336"/>
          </reference>
          <reference field="5" count="1" selected="0">
            <x v="12"/>
          </reference>
        </references>
      </pivotArea>
    </format>
    <format dxfId="1351">
      <pivotArea dataOnly="0" labelOnly="1" outline="0" fieldPosition="0">
        <references count="3">
          <reference field="2" count="1" selected="0">
            <x v="330"/>
          </reference>
          <reference field="3" count="1">
            <x v="508"/>
          </reference>
          <reference field="5" count="1" selected="0">
            <x v="12"/>
          </reference>
        </references>
      </pivotArea>
    </format>
    <format dxfId="1350">
      <pivotArea dataOnly="0" labelOnly="1" outline="0" fieldPosition="0">
        <references count="3">
          <reference field="2" count="1" selected="0">
            <x v="104"/>
          </reference>
          <reference field="3" count="1">
            <x v="339"/>
          </reference>
          <reference field="5" count="1" selected="0">
            <x v="12"/>
          </reference>
        </references>
      </pivotArea>
    </format>
    <format dxfId="1349">
      <pivotArea dataOnly="0" labelOnly="1" outline="0" fieldPosition="0">
        <references count="3">
          <reference field="2" count="1" selected="0">
            <x v="993"/>
          </reference>
          <reference field="3" count="1">
            <x v="179"/>
          </reference>
          <reference field="5" count="1" selected="0">
            <x v="12"/>
          </reference>
        </references>
      </pivotArea>
    </format>
    <format dxfId="1348">
      <pivotArea dataOnly="0" labelOnly="1" outline="0" fieldPosition="0">
        <references count="3">
          <reference field="2" count="1" selected="0">
            <x v="311"/>
          </reference>
          <reference field="3" count="1">
            <x v="197"/>
          </reference>
          <reference field="5" count="1" selected="0">
            <x v="12"/>
          </reference>
        </references>
      </pivotArea>
    </format>
    <format dxfId="1347">
      <pivotArea dataOnly="0" labelOnly="1" outline="0" fieldPosition="0">
        <references count="3">
          <reference field="2" count="1" selected="0">
            <x v="61"/>
          </reference>
          <reference field="3" count="1">
            <x v="344"/>
          </reference>
          <reference field="5" count="1" selected="0">
            <x v="12"/>
          </reference>
        </references>
      </pivotArea>
    </format>
    <format dxfId="1346">
      <pivotArea dataOnly="0" labelOnly="1" outline="0" fieldPosition="0">
        <references count="3">
          <reference field="2" count="1" selected="0">
            <x v="747"/>
          </reference>
          <reference field="3" count="1">
            <x v="784"/>
          </reference>
          <reference field="5" count="1" selected="0">
            <x v="12"/>
          </reference>
        </references>
      </pivotArea>
    </format>
    <format dxfId="1345">
      <pivotArea dataOnly="0" labelOnly="1" outline="0" fieldPosition="0">
        <references count="3">
          <reference field="2" count="1" selected="0">
            <x v="138"/>
          </reference>
          <reference field="3" count="1">
            <x v="438"/>
          </reference>
          <reference field="5" count="1" selected="0">
            <x v="12"/>
          </reference>
        </references>
      </pivotArea>
    </format>
    <format dxfId="1344">
      <pivotArea dataOnly="0" labelOnly="1" outline="0" fieldPosition="0">
        <references count="3">
          <reference field="2" count="1" selected="0">
            <x v="757"/>
          </reference>
          <reference field="3" count="1">
            <x v="506"/>
          </reference>
          <reference field="5" count="1" selected="0">
            <x v="12"/>
          </reference>
        </references>
      </pivotArea>
    </format>
    <format dxfId="1343">
      <pivotArea dataOnly="0" labelOnly="1" outline="0" fieldPosition="0">
        <references count="3">
          <reference field="2" count="1" selected="0">
            <x v="137"/>
          </reference>
          <reference field="3" count="1">
            <x v="434"/>
          </reference>
          <reference field="5" count="1" selected="0">
            <x v="12"/>
          </reference>
        </references>
      </pivotArea>
    </format>
    <format dxfId="1342">
      <pivotArea dataOnly="0" labelOnly="1" outline="0" fieldPosition="0">
        <references count="3">
          <reference field="2" count="1" selected="0">
            <x v="680"/>
          </reference>
          <reference field="3" count="1">
            <x v="433"/>
          </reference>
          <reference field="5" count="1" selected="0">
            <x v="12"/>
          </reference>
        </references>
      </pivotArea>
    </format>
    <format dxfId="1341">
      <pivotArea dataOnly="0" labelOnly="1" outline="0" fieldPosition="0">
        <references count="3">
          <reference field="2" count="1" selected="0">
            <x v="1021"/>
          </reference>
          <reference field="3" count="1">
            <x v="338"/>
          </reference>
          <reference field="5" count="1" selected="0">
            <x v="12"/>
          </reference>
        </references>
      </pivotArea>
    </format>
    <format dxfId="1340">
      <pivotArea dataOnly="0" labelOnly="1" outline="0" fieldPosition="0">
        <references count="3">
          <reference field="2" count="1" selected="0">
            <x v="444"/>
          </reference>
          <reference field="3" count="1">
            <x v="197"/>
          </reference>
          <reference field="5" count="1" selected="0">
            <x v="12"/>
          </reference>
        </references>
      </pivotArea>
    </format>
    <format dxfId="1339">
      <pivotArea dataOnly="0" labelOnly="1" outline="0" fieldPosition="0">
        <references count="3">
          <reference field="2" count="1" selected="0">
            <x v="500"/>
          </reference>
          <reference field="3" count="1">
            <x v="434"/>
          </reference>
          <reference field="5" count="1" selected="0">
            <x v="12"/>
          </reference>
        </references>
      </pivotArea>
    </format>
    <format dxfId="1338">
      <pivotArea dataOnly="0" labelOnly="1" outline="0" fieldPosition="0">
        <references count="3">
          <reference field="2" count="1" selected="0">
            <x v="843"/>
          </reference>
          <reference field="3" count="1">
            <x v="139"/>
          </reference>
          <reference field="5" count="1" selected="0">
            <x v="12"/>
          </reference>
        </references>
      </pivotArea>
    </format>
    <format dxfId="1337">
      <pivotArea dataOnly="0" labelOnly="1" outline="0" fieldPosition="0">
        <references count="3">
          <reference field="2" count="1" selected="0">
            <x v="312"/>
          </reference>
          <reference field="3" count="1">
            <x v="343"/>
          </reference>
          <reference field="5" count="1" selected="0">
            <x v="12"/>
          </reference>
        </references>
      </pivotArea>
    </format>
    <format dxfId="1336">
      <pivotArea dataOnly="0" labelOnly="1" outline="0" fieldPosition="0">
        <references count="3">
          <reference field="2" count="1" selected="0">
            <x v="907"/>
          </reference>
          <reference field="3" count="1">
            <x v="129"/>
          </reference>
          <reference field="5" count="1" selected="0">
            <x v="12"/>
          </reference>
        </references>
      </pivotArea>
    </format>
    <format dxfId="1335">
      <pivotArea dataOnly="0" labelOnly="1" outline="0" fieldPosition="0">
        <references count="3">
          <reference field="2" count="1" selected="0">
            <x v="278"/>
          </reference>
          <reference field="3" count="1">
            <x v="431"/>
          </reference>
          <reference field="5" count="1" selected="0">
            <x v="12"/>
          </reference>
        </references>
      </pivotArea>
    </format>
    <format dxfId="1334">
      <pivotArea dataOnly="0" labelOnly="1" outline="0" fieldPosition="0">
        <references count="3">
          <reference field="2" count="1" selected="0">
            <x v="682"/>
          </reference>
          <reference field="3" count="1">
            <x v="509"/>
          </reference>
          <reference field="5" count="1" selected="0">
            <x v="12"/>
          </reference>
        </references>
      </pivotArea>
    </format>
    <format dxfId="1333">
      <pivotArea dataOnly="0" labelOnly="1" outline="0" fieldPosition="0">
        <references count="3">
          <reference field="2" count="1" selected="0">
            <x v="435"/>
          </reference>
          <reference field="3" count="1">
            <x v="428"/>
          </reference>
          <reference field="5" count="1" selected="0">
            <x v="12"/>
          </reference>
        </references>
      </pivotArea>
    </format>
    <format dxfId="1332">
      <pivotArea dataOnly="0" labelOnly="1" outline="0" fieldPosition="0">
        <references count="3">
          <reference field="2" count="1" selected="0">
            <x v="783"/>
          </reference>
          <reference field="3" count="1">
            <x v="335"/>
          </reference>
          <reference field="5" count="1" selected="0">
            <x v="12"/>
          </reference>
        </references>
      </pivotArea>
    </format>
    <format dxfId="1331">
      <pivotArea dataOnly="0" labelOnly="1" outline="0" fieldPosition="0">
        <references count="3">
          <reference field="2" count="1" selected="0">
            <x v="62"/>
          </reference>
          <reference field="3" count="1">
            <x v="347"/>
          </reference>
          <reference field="5" count="1" selected="0">
            <x v="12"/>
          </reference>
        </references>
      </pivotArea>
    </format>
    <format dxfId="1330">
      <pivotArea dataOnly="0" labelOnly="1" outline="0" fieldPosition="0">
        <references count="3">
          <reference field="2" count="1" selected="0">
            <x v="941"/>
          </reference>
          <reference field="3" count="1">
            <x v="209"/>
          </reference>
          <reference field="5" count="1" selected="0">
            <x v="12"/>
          </reference>
        </references>
      </pivotArea>
    </format>
    <format dxfId="1329">
      <pivotArea dataOnly="0" labelOnly="1" outline="0" fieldPosition="0">
        <references count="3">
          <reference field="2" count="1" selected="0">
            <x v="101"/>
          </reference>
          <reference field="3" count="1">
            <x v="55"/>
          </reference>
          <reference field="5" count="1" selected="0">
            <x v="12"/>
          </reference>
        </references>
      </pivotArea>
    </format>
    <format dxfId="1328">
      <pivotArea dataOnly="0" labelOnly="1" outline="0" fieldPosition="0">
        <references count="3">
          <reference field="2" count="1" selected="0">
            <x v="688"/>
          </reference>
          <reference field="3" count="1">
            <x v="437"/>
          </reference>
          <reference field="5" count="1" selected="0">
            <x v="12"/>
          </reference>
        </references>
      </pivotArea>
    </format>
    <format dxfId="1327">
      <pivotArea dataOnly="0" labelOnly="1" outline="0" fieldPosition="0">
        <references count="3">
          <reference field="2" count="1" selected="0">
            <x v="103"/>
          </reference>
          <reference field="3" count="1">
            <x v="342"/>
          </reference>
          <reference field="5" count="1" selected="0">
            <x v="12"/>
          </reference>
        </references>
      </pivotArea>
    </format>
    <format dxfId="1326">
      <pivotArea dataOnly="0" labelOnly="1" outline="0" fieldPosition="0">
        <references count="3">
          <reference field="2" count="1" selected="0">
            <x v="139"/>
          </reference>
          <reference field="3" count="1">
            <x v="431"/>
          </reference>
          <reference field="5" count="1" selected="0">
            <x v="12"/>
          </reference>
        </references>
      </pivotArea>
    </format>
    <format dxfId="1325">
      <pivotArea dataOnly="0" labelOnly="1" outline="0" fieldPosition="0">
        <references count="3">
          <reference field="2" count="1" selected="0">
            <x v="43"/>
          </reference>
          <reference field="3" count="1">
            <x v="337"/>
          </reference>
          <reference field="5" count="1" selected="0">
            <x v="12"/>
          </reference>
        </references>
      </pivotArea>
    </format>
    <format dxfId="1324">
      <pivotArea dataOnly="0" labelOnly="1" outline="0" fieldPosition="0">
        <references count="3">
          <reference field="2" count="1" selected="0">
            <x v="812"/>
          </reference>
          <reference field="3" count="1">
            <x v="128"/>
          </reference>
          <reference field="5" count="1" selected="0">
            <x v="12"/>
          </reference>
        </references>
      </pivotArea>
    </format>
    <format dxfId="1323">
      <pivotArea dataOnly="0" labelOnly="1" outline="0" fieldPosition="0">
        <references count="3">
          <reference field="2" count="1" selected="0">
            <x v="793"/>
          </reference>
          <reference field="3" count="1">
            <x v="431"/>
          </reference>
          <reference field="5" count="1" selected="0">
            <x v="12"/>
          </reference>
        </references>
      </pivotArea>
    </format>
    <format dxfId="1322">
      <pivotArea dataOnly="0" labelOnly="1" outline="0" fieldPosition="0">
        <references count="3">
          <reference field="2" count="1" selected="0">
            <x v="932"/>
          </reference>
          <reference field="3" count="1">
            <x v="139"/>
          </reference>
          <reference field="5" count="1" selected="0">
            <x v="12"/>
          </reference>
        </references>
      </pivotArea>
    </format>
    <format dxfId="1321">
      <pivotArea dataOnly="0" labelOnly="1" outline="0" fieldPosition="0">
        <references count="3">
          <reference field="2" count="1" selected="0">
            <x v="393"/>
          </reference>
          <reference field="3" count="1">
            <x v="180"/>
          </reference>
          <reference field="5" count="1" selected="0">
            <x v="12"/>
          </reference>
        </references>
      </pivotArea>
    </format>
    <format dxfId="1320">
      <pivotArea dataOnly="0" labelOnly="1" outline="0" fieldPosition="0">
        <references count="3">
          <reference field="2" count="1" selected="0">
            <x v="942"/>
          </reference>
          <reference field="3" count="1">
            <x v="533"/>
          </reference>
          <reference field="5" count="1" selected="0">
            <x v="12"/>
          </reference>
        </references>
      </pivotArea>
    </format>
    <format dxfId="1319">
      <pivotArea dataOnly="0" labelOnly="1" outline="0" fieldPosition="0">
        <references count="3">
          <reference field="2" count="1" selected="0">
            <x v="313"/>
          </reference>
          <reference field="3" count="1">
            <x v="340"/>
          </reference>
          <reference field="5" count="1" selected="0">
            <x v="12"/>
          </reference>
        </references>
      </pivotArea>
    </format>
    <format dxfId="1318">
      <pivotArea dataOnly="0" labelOnly="1" outline="0" fieldPosition="0">
        <references count="3">
          <reference field="2" count="1" selected="0">
            <x v="915"/>
          </reference>
          <reference field="3" count="1">
            <x v="177"/>
          </reference>
          <reference field="5" count="1" selected="0">
            <x v="12"/>
          </reference>
        </references>
      </pivotArea>
    </format>
    <format dxfId="1317">
      <pivotArea dataOnly="0" labelOnly="1" outline="0" fieldPosition="0">
        <references count="3">
          <reference field="2" count="1" selected="0">
            <x v="220"/>
          </reference>
          <reference field="3" count="1">
            <x v="428"/>
          </reference>
          <reference field="5" count="1" selected="0">
            <x v="12"/>
          </reference>
        </references>
      </pivotArea>
    </format>
    <format dxfId="1316">
      <pivotArea dataOnly="0" labelOnly="1" outline="0" fieldPosition="0">
        <references count="3">
          <reference field="2" count="1" selected="0">
            <x v="946"/>
          </reference>
          <reference field="3" count="1">
            <x v="435"/>
          </reference>
          <reference field="5" count="1" selected="0">
            <x v="12"/>
          </reference>
        </references>
      </pivotArea>
    </format>
    <format dxfId="1315">
      <pivotArea dataOnly="0" labelOnly="1" outline="0" fieldPosition="0">
        <references count="3">
          <reference field="2" count="1" selected="0">
            <x v="762"/>
          </reference>
          <reference field="3" count="1">
            <x v="334"/>
          </reference>
          <reference field="5" count="1" selected="0">
            <x v="12"/>
          </reference>
        </references>
      </pivotArea>
    </format>
    <format dxfId="1314">
      <pivotArea dataOnly="0" labelOnly="1" outline="0" fieldPosition="0">
        <references count="3">
          <reference field="2" count="1" selected="0">
            <x v="1018"/>
          </reference>
          <reference field="3" count="1">
            <x v="177"/>
          </reference>
          <reference field="5" count="1" selected="0">
            <x v="12"/>
          </reference>
        </references>
      </pivotArea>
    </format>
    <format dxfId="1313">
      <pivotArea dataOnly="0" labelOnly="1" outline="0" fieldPosition="0">
        <references count="3">
          <reference field="2" count="1" selected="0">
            <x v="65"/>
          </reference>
          <reference field="3" count="1">
            <x v="177"/>
          </reference>
          <reference field="5" count="1" selected="0">
            <x v="12"/>
          </reference>
        </references>
      </pivotArea>
    </format>
    <format dxfId="1312">
      <pivotArea dataOnly="0" labelOnly="1" outline="0" fieldPosition="0">
        <references count="3">
          <reference field="2" count="1" selected="0">
            <x v="767"/>
          </reference>
          <reference field="3" count="1">
            <x v="198"/>
          </reference>
          <reference field="5" count="1" selected="0">
            <x v="12"/>
          </reference>
        </references>
      </pivotArea>
    </format>
    <format dxfId="1311">
      <pivotArea dataOnly="0" labelOnly="1" outline="0" fieldPosition="0">
        <references count="3">
          <reference field="2" count="1" selected="0">
            <x v="745"/>
          </reference>
          <reference field="3" count="1">
            <x v="196"/>
          </reference>
          <reference field="5" count="1" selected="0">
            <x v="12"/>
          </reference>
        </references>
      </pivotArea>
    </format>
    <format dxfId="1310">
      <pivotArea dataOnly="0" labelOnly="1" outline="0" fieldPosition="0">
        <references count="3">
          <reference field="2" count="1" selected="0">
            <x v="589"/>
          </reference>
          <reference field="3" count="1">
            <x v="432"/>
          </reference>
          <reference field="5" count="1" selected="0">
            <x v="12"/>
          </reference>
        </references>
      </pivotArea>
    </format>
    <format dxfId="1309">
      <pivotArea dataOnly="0" labelOnly="1" outline="0" fieldPosition="0">
        <references count="3">
          <reference field="2" count="1" selected="0">
            <x v="851"/>
          </reference>
          <reference field="3" count="1">
            <x v="181"/>
          </reference>
          <reference field="5" count="1" selected="0">
            <x v="12"/>
          </reference>
        </references>
      </pivotArea>
    </format>
    <format dxfId="1308">
      <pivotArea dataOnly="0" labelOnly="1" outline="0" fieldPosition="0">
        <references count="3">
          <reference field="2" count="1" selected="0">
            <x v="331"/>
          </reference>
          <reference field="3" count="1">
            <x v="509"/>
          </reference>
          <reference field="5" count="1" selected="0">
            <x v="12"/>
          </reference>
        </references>
      </pivotArea>
    </format>
    <format dxfId="1307">
      <pivotArea dataOnly="0" labelOnly="1" outline="0" fieldPosition="0">
        <references count="3">
          <reference field="2" count="1" selected="0">
            <x v="219"/>
          </reference>
          <reference field="3" count="1">
            <x v="177"/>
          </reference>
          <reference field="5" count="1" selected="0">
            <x v="12"/>
          </reference>
        </references>
      </pivotArea>
    </format>
    <format dxfId="1306">
      <pivotArea dataOnly="0" labelOnly="1" outline="0" fieldPosition="0">
        <references count="3">
          <reference field="2" count="1" selected="0">
            <x v="186"/>
          </reference>
          <reference field="3" count="1">
            <x v="428"/>
          </reference>
          <reference field="5" count="1" selected="0">
            <x v="12"/>
          </reference>
        </references>
      </pivotArea>
    </format>
    <format dxfId="1305">
      <pivotArea dataOnly="0" labelOnly="1" outline="0" fieldPosition="0">
        <references count="3">
          <reference field="2" count="1" selected="0">
            <x v="345"/>
          </reference>
          <reference field="3" count="1">
            <x v="178"/>
          </reference>
          <reference field="5" count="1" selected="0">
            <x v="12"/>
          </reference>
        </references>
      </pivotArea>
    </format>
    <format dxfId="1304">
      <pivotArea dataOnly="0" labelOnly="1" outline="0" fieldPosition="0">
        <references count="3">
          <reference field="2" count="1" selected="0">
            <x v="828"/>
          </reference>
          <reference field="3" count="1">
            <x v="341"/>
          </reference>
          <reference field="5" count="1" selected="0">
            <x v="12"/>
          </reference>
        </references>
      </pivotArea>
    </format>
    <format dxfId="1303">
      <pivotArea dataOnly="0" labelOnly="1" outline="0" fieldPosition="0">
        <references count="3">
          <reference field="2" count="1" selected="0">
            <x v="289"/>
          </reference>
          <reference field="3" count="1">
            <x v="178"/>
          </reference>
          <reference field="5" count="1" selected="0">
            <x v="12"/>
          </reference>
        </references>
      </pivotArea>
    </format>
    <format dxfId="1302">
      <pivotArea dataOnly="0" labelOnly="1" outline="0" fieldPosition="0">
        <references count="3">
          <reference field="2" count="1" selected="0">
            <x v="749"/>
          </reference>
          <reference field="3" count="1">
            <x v="346"/>
          </reference>
          <reference field="5" count="1" selected="0">
            <x v="12"/>
          </reference>
        </references>
      </pivotArea>
    </format>
    <format dxfId="1301">
      <pivotArea dataOnly="0" labelOnly="1" outline="0" fieldPosition="0">
        <references count="3">
          <reference field="2" count="1" selected="0">
            <x v="44"/>
          </reference>
          <reference field="3" count="1">
            <x v="343"/>
          </reference>
          <reference field="5" count="1" selected="0">
            <x v="12"/>
          </reference>
        </references>
      </pivotArea>
    </format>
    <format dxfId="1300">
      <pivotArea dataOnly="0" labelOnly="1" outline="0" fieldPosition="0">
        <references count="3">
          <reference field="2" count="1" selected="0">
            <x v="40"/>
          </reference>
          <reference field="3" count="1">
            <x v="432"/>
          </reference>
          <reference field="5" count="1" selected="0">
            <x v="12"/>
          </reference>
        </references>
      </pivotArea>
    </format>
    <format dxfId="1299">
      <pivotArea dataOnly="0" labelOnly="1" outline="0" fieldPosition="0">
        <references count="3">
          <reference field="2" count="1" selected="0">
            <x v="771"/>
          </reference>
          <reference field="3" count="1">
            <x v="509"/>
          </reference>
          <reference field="5" count="1" selected="0">
            <x v="12"/>
          </reference>
        </references>
      </pivotArea>
    </format>
    <format dxfId="1298">
      <pivotArea dataOnly="0" labelOnly="1" outline="0" fieldPosition="0">
        <references count="3">
          <reference field="2" count="1" selected="0">
            <x v="626"/>
          </reference>
          <reference field="3" count="1">
            <x v="39"/>
          </reference>
          <reference field="5" count="1" selected="0">
            <x v="13"/>
          </reference>
        </references>
      </pivotArea>
    </format>
    <format dxfId="1297">
      <pivotArea dataOnly="0" labelOnly="1" outline="0" fieldPosition="0">
        <references count="3">
          <reference field="2" count="1" selected="0">
            <x v="795"/>
          </reference>
          <reference field="3" count="1">
            <x v="136"/>
          </reference>
          <reference field="5" count="1" selected="0">
            <x v="13"/>
          </reference>
        </references>
      </pivotArea>
    </format>
    <format dxfId="1296">
      <pivotArea dataOnly="0" labelOnly="1" outline="0" fieldPosition="0">
        <references count="3">
          <reference field="2" count="1" selected="0">
            <x v="1036"/>
          </reference>
          <reference field="3" count="1">
            <x v="377"/>
          </reference>
          <reference field="5" count="1" selected="0">
            <x v="13"/>
          </reference>
        </references>
      </pivotArea>
    </format>
    <format dxfId="1295">
      <pivotArea dataOnly="0" labelOnly="1" outline="0" fieldPosition="0">
        <references count="3">
          <reference field="2" count="1" selected="0">
            <x v="419"/>
          </reference>
          <reference field="3" count="1">
            <x v="678"/>
          </reference>
          <reference field="5" count="1" selected="0">
            <x v="13"/>
          </reference>
        </references>
      </pivotArea>
    </format>
    <format dxfId="1294">
      <pivotArea dataOnly="0" labelOnly="1" outline="0" fieldPosition="0">
        <references count="3">
          <reference field="2" count="1" selected="0">
            <x v="460"/>
          </reference>
          <reference field="3" count="1">
            <x v="146"/>
          </reference>
          <reference field="5" count="1" selected="0">
            <x v="13"/>
          </reference>
        </references>
      </pivotArea>
    </format>
    <format dxfId="1293">
      <pivotArea dataOnly="0" labelOnly="1" outline="0" fieldPosition="0">
        <references count="3">
          <reference field="2" count="1" selected="0">
            <x v="7"/>
          </reference>
          <reference field="3" count="1">
            <x v="163"/>
          </reference>
          <reference field="5" count="1" selected="0">
            <x v="13"/>
          </reference>
        </references>
      </pivotArea>
    </format>
    <format dxfId="1292">
      <pivotArea dataOnly="0" labelOnly="1" outline="0" fieldPosition="0">
        <references count="3">
          <reference field="2" count="1" selected="0">
            <x v="891"/>
          </reference>
          <reference field="3" count="1">
            <x v="624"/>
          </reference>
          <reference field="5" count="1" selected="0">
            <x v="13"/>
          </reference>
        </references>
      </pivotArea>
    </format>
    <format dxfId="1291">
      <pivotArea dataOnly="0" labelOnly="1" outline="0" fieldPosition="0">
        <references count="3">
          <reference field="2" count="1" selected="0">
            <x v="829"/>
          </reference>
          <reference field="3" count="1">
            <x v="568"/>
          </reference>
          <reference field="5" count="1" selected="0">
            <x v="13"/>
          </reference>
        </references>
      </pivotArea>
    </format>
    <format dxfId="1290">
      <pivotArea dataOnly="0" labelOnly="1" outline="0" fieldPosition="0">
        <references count="3">
          <reference field="2" count="1" selected="0">
            <x v="944"/>
          </reference>
          <reference field="3" count="1">
            <x v="564"/>
          </reference>
          <reference field="5" count="1" selected="0">
            <x v="13"/>
          </reference>
        </references>
      </pivotArea>
    </format>
    <format dxfId="1289">
      <pivotArea dataOnly="0" labelOnly="1" outline="0" fieldPosition="0">
        <references count="3">
          <reference field="2" count="1" selected="0">
            <x v="476"/>
          </reference>
          <reference field="3" count="1">
            <x v="589"/>
          </reference>
          <reference field="5" count="1" selected="0">
            <x v="13"/>
          </reference>
        </references>
      </pivotArea>
    </format>
    <format dxfId="1288">
      <pivotArea dataOnly="0" labelOnly="1" outline="0" fieldPosition="0">
        <references count="3">
          <reference field="2" count="1" selected="0">
            <x v="842"/>
          </reference>
          <reference field="3" count="1">
            <x v="73"/>
          </reference>
          <reference field="5" count="1" selected="0">
            <x v="13"/>
          </reference>
        </references>
      </pivotArea>
    </format>
    <format dxfId="1287">
      <pivotArea dataOnly="0" labelOnly="1" outline="0" fieldPosition="0">
        <references count="3">
          <reference field="2" count="1" selected="0">
            <x v="539"/>
          </reference>
          <reference field="3" count="1">
            <x v="549"/>
          </reference>
          <reference field="5" count="1" selected="0">
            <x v="13"/>
          </reference>
        </references>
      </pivotArea>
    </format>
    <format dxfId="1286">
      <pivotArea dataOnly="0" labelOnly="1" outline="0" fieldPosition="0">
        <references count="3">
          <reference field="2" count="1" selected="0">
            <x v="900"/>
          </reference>
          <reference field="3" count="1">
            <x v="2"/>
          </reference>
          <reference field="5" count="1" selected="0">
            <x v="13"/>
          </reference>
        </references>
      </pivotArea>
    </format>
    <format dxfId="1285">
      <pivotArea dataOnly="0" labelOnly="1" outline="0" fieldPosition="0">
        <references count="3">
          <reference field="2" count="1" selected="0">
            <x v="668"/>
          </reference>
          <reference field="3" count="1">
            <x v="49"/>
          </reference>
          <reference field="5" count="1" selected="0">
            <x v="13"/>
          </reference>
        </references>
      </pivotArea>
    </format>
    <format dxfId="1284">
      <pivotArea dataOnly="0" labelOnly="1" outline="0" fieldPosition="0">
        <references count="3">
          <reference field="2" count="1" selected="0">
            <x v="1008"/>
          </reference>
          <reference field="3" count="1">
            <x v="155"/>
          </reference>
          <reference field="5" count="1" selected="0">
            <x v="13"/>
          </reference>
        </references>
      </pivotArea>
    </format>
    <format dxfId="1283">
      <pivotArea dataOnly="0" labelOnly="1" outline="0" fieldPosition="0">
        <references count="3">
          <reference field="2" count="1" selected="0">
            <x v="982"/>
          </reference>
          <reference field="3" count="1">
            <x v="769"/>
          </reference>
          <reference field="5" count="1" selected="0">
            <x v="13"/>
          </reference>
        </references>
      </pivotArea>
    </format>
    <format dxfId="1282">
      <pivotArea dataOnly="0" labelOnly="1" outline="0" fieldPosition="0">
        <references count="3">
          <reference field="2" count="1" selected="0">
            <x v="779"/>
          </reference>
          <reference field="3" count="1">
            <x v="339"/>
          </reference>
          <reference field="5" count="1" selected="0">
            <x v="13"/>
          </reference>
        </references>
      </pivotArea>
    </format>
    <format dxfId="1281">
      <pivotArea dataOnly="0" labelOnly="1" outline="0" fieldPosition="0">
        <references count="3">
          <reference field="2" count="1" selected="0">
            <x v="718"/>
          </reference>
          <reference field="3" count="1">
            <x v="595"/>
          </reference>
          <reference field="5" count="1" selected="0">
            <x v="13"/>
          </reference>
        </references>
      </pivotArea>
    </format>
    <format dxfId="1280">
      <pivotArea dataOnly="0" labelOnly="1" outline="0" fieldPosition="0">
        <references count="3">
          <reference field="2" count="1" selected="0">
            <x v="836"/>
          </reference>
          <reference field="3" count="1">
            <x v="752"/>
          </reference>
          <reference field="5" count="1" selected="0">
            <x v="13"/>
          </reference>
        </references>
      </pivotArea>
    </format>
    <format dxfId="1279">
      <pivotArea dataOnly="0" labelOnly="1" outline="0" fieldPosition="0">
        <references count="3">
          <reference field="2" count="1" selected="0">
            <x v="474"/>
          </reference>
          <reference field="3" count="1">
            <x v="616"/>
          </reference>
          <reference field="5" count="1" selected="0">
            <x v="13"/>
          </reference>
        </references>
      </pivotArea>
    </format>
    <format dxfId="1278">
      <pivotArea dataOnly="0" labelOnly="1" outline="0" fieldPosition="0">
        <references count="3">
          <reference field="2" count="1" selected="0">
            <x v="287"/>
          </reference>
          <reference field="3" count="1">
            <x v="565"/>
          </reference>
          <reference field="5" count="1" selected="0">
            <x v="13"/>
          </reference>
        </references>
      </pivotArea>
    </format>
    <format dxfId="1277">
      <pivotArea dataOnly="0" labelOnly="1" outline="0" fieldPosition="0">
        <references count="3">
          <reference field="2" count="1" selected="0">
            <x v="799"/>
          </reference>
          <reference field="3" count="1">
            <x v="60"/>
          </reference>
          <reference field="5" count="1" selected="0">
            <x v="13"/>
          </reference>
        </references>
      </pivotArea>
    </format>
    <format dxfId="1276">
      <pivotArea dataOnly="0" labelOnly="1" outline="0" fieldPosition="0">
        <references count="3">
          <reference field="2" count="1" selected="0">
            <x v="417"/>
          </reference>
          <reference field="3" count="1">
            <x v="683"/>
          </reference>
          <reference field="5" count="1" selected="0">
            <x v="13"/>
          </reference>
        </references>
      </pivotArea>
    </format>
    <format dxfId="1275">
      <pivotArea dataOnly="0" labelOnly="1" outline="0" fieldPosition="0">
        <references count="3">
          <reference field="2" count="1" selected="0">
            <x v="149"/>
          </reference>
          <reference field="3" count="1">
            <x v="411"/>
          </reference>
          <reference field="5" count="1" selected="0">
            <x v="13"/>
          </reference>
        </references>
      </pivotArea>
    </format>
    <format dxfId="1274">
      <pivotArea dataOnly="0" labelOnly="1" outline="0" fieldPosition="0">
        <references count="3">
          <reference field="2" count="1" selected="0">
            <x v="452"/>
          </reference>
          <reference field="3" count="1">
            <x v="419"/>
          </reference>
          <reference field="5" count="1" selected="0">
            <x v="13"/>
          </reference>
        </references>
      </pivotArea>
    </format>
    <format dxfId="1273">
      <pivotArea dataOnly="0" labelOnly="1" outline="0" fieldPosition="0">
        <references count="3">
          <reference field="2" count="1" selected="0">
            <x v="674"/>
          </reference>
          <reference field="3" count="1">
            <x v="717"/>
          </reference>
          <reference field="5" count="1" selected="0">
            <x v="13"/>
          </reference>
        </references>
      </pivotArea>
    </format>
    <format dxfId="1272">
      <pivotArea dataOnly="0" labelOnly="1" outline="0" fieldPosition="0">
        <references count="3">
          <reference field="2" count="1" selected="0">
            <x v="440"/>
          </reference>
          <reference field="3" count="1">
            <x v="383"/>
          </reference>
          <reference field="5" count="1" selected="0">
            <x v="13"/>
          </reference>
        </references>
      </pivotArea>
    </format>
    <format dxfId="1271">
      <pivotArea dataOnly="0" labelOnly="1" outline="0" fieldPosition="0">
        <references count="3">
          <reference field="2" count="1" selected="0">
            <x v="509"/>
          </reference>
          <reference field="3" count="1">
            <x v="687"/>
          </reference>
          <reference field="5" count="1" selected="0">
            <x v="13"/>
          </reference>
        </references>
      </pivotArea>
    </format>
    <format dxfId="1270">
      <pivotArea dataOnly="0" labelOnly="1" outline="0" fieldPosition="0">
        <references count="3">
          <reference field="2" count="1" selected="0">
            <x v="735"/>
          </reference>
          <reference field="3" count="1">
            <x v="118"/>
          </reference>
          <reference field="5" count="1" selected="0">
            <x v="13"/>
          </reference>
        </references>
      </pivotArea>
    </format>
    <format dxfId="1269">
      <pivotArea dataOnly="0" labelOnly="1" outline="0" fieldPosition="0">
        <references count="3">
          <reference field="2" count="1" selected="0">
            <x v="537"/>
          </reference>
          <reference field="3" count="1">
            <x v="101"/>
          </reference>
          <reference field="5" count="1" selected="0">
            <x v="13"/>
          </reference>
        </references>
      </pivotArea>
    </format>
    <format dxfId="1268">
      <pivotArea dataOnly="0" labelOnly="1" outline="0" fieldPosition="0">
        <references count="3">
          <reference field="2" count="1" selected="0">
            <x v="780"/>
          </reference>
          <reference field="3" count="1">
            <x v="448"/>
          </reference>
          <reference field="5" count="1" selected="0">
            <x v="13"/>
          </reference>
        </references>
      </pivotArea>
    </format>
    <format dxfId="1267">
      <pivotArea dataOnly="0" labelOnly="1" outline="0" fieldPosition="0">
        <references count="3">
          <reference field="2" count="1" selected="0">
            <x v="234"/>
          </reference>
          <reference field="3" count="1">
            <x v="148"/>
          </reference>
          <reference field="5" count="1" selected="0">
            <x v="13"/>
          </reference>
        </references>
      </pivotArea>
    </format>
    <format dxfId="1266">
      <pivotArea dataOnly="0" labelOnly="1" outline="0" fieldPosition="0">
        <references count="3">
          <reference field="2" count="1" selected="0">
            <x v="314"/>
          </reference>
          <reference field="3" count="1">
            <x v="493"/>
          </reference>
          <reference field="5" count="1" selected="0">
            <x v="13"/>
          </reference>
        </references>
      </pivotArea>
    </format>
    <format dxfId="1265">
      <pivotArea dataOnly="0" labelOnly="1" outline="0" fieldPosition="0">
        <references count="3">
          <reference field="2" count="1" selected="0">
            <x v="591"/>
          </reference>
          <reference field="3" count="1">
            <x v="380"/>
          </reference>
          <reference field="5" count="1" selected="0">
            <x v="13"/>
          </reference>
        </references>
      </pivotArea>
    </format>
    <format dxfId="1264">
      <pivotArea dataOnly="0" labelOnly="1" outline="0" fieldPosition="0">
        <references count="3">
          <reference field="2" count="1" selected="0">
            <x v="353"/>
          </reference>
          <reference field="3" count="1">
            <x v="619"/>
          </reference>
          <reference field="5" count="1" selected="0">
            <x v="13"/>
          </reference>
        </references>
      </pivotArea>
    </format>
    <format dxfId="1263">
      <pivotArea dataOnly="0" labelOnly="1" outline="0" fieldPosition="0">
        <references count="3">
          <reference field="2" count="1" selected="0">
            <x v="45"/>
          </reference>
          <reference field="3" count="1">
            <x v="771"/>
          </reference>
          <reference field="5" count="1" selected="0">
            <x v="13"/>
          </reference>
        </references>
      </pivotArea>
    </format>
    <format dxfId="1262">
      <pivotArea dataOnly="0" labelOnly="1" outline="0" fieldPosition="0">
        <references count="3">
          <reference field="2" count="1" selected="0">
            <x v="928"/>
          </reference>
          <reference field="3" count="1">
            <x v="59"/>
          </reference>
          <reference field="5" count="1" selected="0">
            <x v="13"/>
          </reference>
        </references>
      </pivotArea>
    </format>
    <format dxfId="1261">
      <pivotArea dataOnly="0" labelOnly="1" outline="0" fieldPosition="0">
        <references count="3">
          <reference field="2" count="1" selected="0">
            <x v="260"/>
          </reference>
          <reference field="3" count="1">
            <x v="148"/>
          </reference>
          <reference field="5" count="1" selected="0">
            <x v="13"/>
          </reference>
        </references>
      </pivotArea>
    </format>
    <format dxfId="1260">
      <pivotArea dataOnly="0" labelOnly="1" outline="0" fieldPosition="0">
        <references count="3">
          <reference field="2" count="1" selected="0">
            <x v="418"/>
          </reference>
          <reference field="3" count="1">
            <x v="679"/>
          </reference>
          <reference field="5" count="1" selected="0">
            <x v="13"/>
          </reference>
        </references>
      </pivotArea>
    </format>
    <format dxfId="1259">
      <pivotArea dataOnly="0" labelOnly="1" outline="0" fieldPosition="0">
        <references count="3">
          <reference field="2" count="1" selected="0">
            <x v="16"/>
          </reference>
          <reference field="3" count="1">
            <x v="64"/>
          </reference>
          <reference field="5" count="1" selected="0">
            <x v="13"/>
          </reference>
        </references>
      </pivotArea>
    </format>
    <format dxfId="1258">
      <pivotArea dataOnly="0" labelOnly="1" outline="0" fieldPosition="0">
        <references count="3">
          <reference field="2" count="1" selected="0">
            <x v="872"/>
          </reference>
          <reference field="3" count="1">
            <x v="688"/>
          </reference>
          <reference field="5" count="1" selected="0">
            <x v="13"/>
          </reference>
        </references>
      </pivotArea>
    </format>
    <format dxfId="1257">
      <pivotArea dataOnly="0" labelOnly="1" outline="0" fieldPosition="0">
        <references count="3">
          <reference field="2" count="1" selected="0">
            <x v="315"/>
          </reference>
          <reference field="3" count="1">
            <x v="147"/>
          </reference>
          <reference field="5" count="1" selected="0">
            <x v="13"/>
          </reference>
        </references>
      </pivotArea>
    </format>
    <format dxfId="1256">
      <pivotArea dataOnly="0" labelOnly="1" outline="0" fieldPosition="0">
        <references count="3">
          <reference field="2" count="1" selected="0">
            <x v="976"/>
          </reference>
          <reference field="3" count="1">
            <x v="144"/>
          </reference>
          <reference field="5" count="1" selected="0">
            <x v="13"/>
          </reference>
        </references>
      </pivotArea>
    </format>
    <format dxfId="1255">
      <pivotArea dataOnly="0" labelOnly="1" outline="0" fieldPosition="0">
        <references count="3">
          <reference field="2" count="1" selected="0">
            <x v="935"/>
          </reference>
          <reference field="3" count="1">
            <x v="36"/>
          </reference>
          <reference field="5" count="1" selected="0">
            <x v="13"/>
          </reference>
        </references>
      </pivotArea>
    </format>
    <format dxfId="1254">
      <pivotArea dataOnly="0" labelOnly="1" outline="0" fieldPosition="0">
        <references count="3">
          <reference field="2" count="1" selected="0">
            <x v="782"/>
          </reference>
          <reference field="3" count="1">
            <x v="359"/>
          </reference>
          <reference field="5" count="1" selected="0">
            <x v="13"/>
          </reference>
        </references>
      </pivotArea>
    </format>
    <format dxfId="1253">
      <pivotArea dataOnly="0" labelOnly="1" outline="0" fieldPosition="0">
        <references count="3">
          <reference field="2" count="1" selected="0">
            <x v="760"/>
          </reference>
          <reference field="3" count="1">
            <x v="616"/>
          </reference>
          <reference field="5" count="1" selected="0">
            <x v="13"/>
          </reference>
        </references>
      </pivotArea>
    </format>
    <format dxfId="1252">
      <pivotArea dataOnly="0" labelOnly="1" outline="0" fieldPosition="0">
        <references count="3">
          <reference field="2" count="1" selected="0">
            <x v="86"/>
          </reference>
          <reference field="3" count="1">
            <x v="771"/>
          </reference>
          <reference field="5" count="1" selected="0">
            <x v="13"/>
          </reference>
        </references>
      </pivotArea>
    </format>
    <format dxfId="1251">
      <pivotArea dataOnly="0" labelOnly="1" outline="0" fieldPosition="0">
        <references count="3">
          <reference field="2" count="1" selected="0">
            <x v="852"/>
          </reference>
          <reference field="3" count="1">
            <x v="48"/>
          </reference>
          <reference field="5" count="1" selected="0">
            <x v="13"/>
          </reference>
        </references>
      </pivotArea>
    </format>
    <format dxfId="1250">
      <pivotArea dataOnly="0" labelOnly="1" outline="0" fieldPosition="0">
        <references count="3">
          <reference field="2" count="1" selected="0">
            <x v="622"/>
          </reference>
          <reference field="3" count="1">
            <x v="565"/>
          </reference>
          <reference field="5" count="1" selected="0">
            <x v="13"/>
          </reference>
        </references>
      </pivotArea>
    </format>
    <format dxfId="1249">
      <pivotArea dataOnly="0" labelOnly="1" outline="0" fieldPosition="0">
        <references count="3">
          <reference field="2" count="1" selected="0">
            <x v="889"/>
          </reference>
          <reference field="3" count="1">
            <x v="712"/>
          </reference>
          <reference field="5" count="1" selected="0">
            <x v="13"/>
          </reference>
        </references>
      </pivotArea>
    </format>
    <format dxfId="1248">
      <pivotArea dataOnly="0" labelOnly="1" outline="0" fieldPosition="0">
        <references count="3">
          <reference field="2" count="1" selected="0">
            <x v="825"/>
          </reference>
          <reference field="3" count="1">
            <x v="457"/>
          </reference>
          <reference field="5" count="1" selected="0">
            <x v="13"/>
          </reference>
        </references>
      </pivotArea>
    </format>
    <format dxfId="1247">
      <pivotArea dataOnly="0" labelOnly="1" outline="0" fieldPosition="0">
        <references count="3">
          <reference field="2" count="1" selected="0">
            <x v="896"/>
          </reference>
          <reference field="3" count="1">
            <x v="510"/>
          </reference>
          <reference field="5" count="1" selected="0">
            <x v="13"/>
          </reference>
        </references>
      </pivotArea>
    </format>
    <format dxfId="1246">
      <pivotArea dataOnly="0" labelOnly="1" outline="0" fieldPosition="0">
        <references count="3">
          <reference field="2" count="1" selected="0">
            <x v="443"/>
          </reference>
          <reference field="3" count="1">
            <x v="383"/>
          </reference>
          <reference field="5" count="1" selected="0">
            <x v="13"/>
          </reference>
        </references>
      </pivotArea>
    </format>
    <format dxfId="1245">
      <pivotArea dataOnly="0" labelOnly="1" outline="0" fieldPosition="0">
        <references count="3">
          <reference field="2" count="1" selected="0">
            <x v="925"/>
          </reference>
          <reference field="3" count="1">
            <x v="587"/>
          </reference>
          <reference field="5" count="1" selected="0">
            <x v="13"/>
          </reference>
        </references>
      </pivotArea>
    </format>
    <format dxfId="1244">
      <pivotArea dataOnly="0" labelOnly="1" outline="0" fieldPosition="0">
        <references count="3">
          <reference field="2" count="1" selected="0">
            <x v="58"/>
          </reference>
          <reference field="3" count="1">
            <x v="172"/>
          </reference>
          <reference field="5" count="1" selected="0">
            <x v="13"/>
          </reference>
        </references>
      </pivotArea>
    </format>
    <format dxfId="1243">
      <pivotArea dataOnly="0" labelOnly="1" outline="0" fieldPosition="0">
        <references count="3">
          <reference field="2" count="1" selected="0">
            <x v="698"/>
          </reference>
          <reference field="3" count="1">
            <x v="690"/>
          </reference>
          <reference field="5" count="1" selected="0">
            <x v="13"/>
          </reference>
        </references>
      </pivotArea>
    </format>
    <format dxfId="1242">
      <pivotArea dataOnly="0" labelOnly="1" outline="0" fieldPosition="0">
        <references count="3">
          <reference field="2" count="1" selected="0">
            <x v="839"/>
          </reference>
          <reference field="3" count="1">
            <x v="699"/>
          </reference>
          <reference field="5" count="1" selected="0">
            <x v="13"/>
          </reference>
        </references>
      </pivotArea>
    </format>
    <format dxfId="1241">
      <pivotArea dataOnly="0" labelOnly="1" outline="0" fieldPosition="0">
        <references count="3">
          <reference field="2" count="1" selected="0">
            <x v="751"/>
          </reference>
          <reference field="3" count="1">
            <x v="759"/>
          </reference>
          <reference field="5" count="1" selected="0">
            <x v="13"/>
          </reference>
        </references>
      </pivotArea>
    </format>
    <format dxfId="1240">
      <pivotArea dataOnly="0" labelOnly="1" outline="0" fieldPosition="0">
        <references count="3">
          <reference field="2" count="1" selected="0">
            <x v="752"/>
          </reference>
          <reference field="3" count="1">
            <x v="760"/>
          </reference>
          <reference field="5" count="1" selected="0">
            <x v="13"/>
          </reference>
        </references>
      </pivotArea>
    </format>
    <format dxfId="1239">
      <pivotArea dataOnly="0" labelOnly="1" outline="0" fieldPosition="0">
        <references count="3">
          <reference field="2" count="1" selected="0">
            <x v="148"/>
          </reference>
          <reference field="3" count="1">
            <x v="47"/>
          </reference>
          <reference field="5" count="1" selected="0">
            <x v="13"/>
          </reference>
        </references>
      </pivotArea>
    </format>
    <format dxfId="1238">
      <pivotArea dataOnly="0" labelOnly="1" outline="0" fieldPosition="0">
        <references count="3">
          <reference field="2" count="1" selected="0">
            <x v="714"/>
          </reference>
          <reference field="3" count="1">
            <x v="156"/>
          </reference>
          <reference field="5" count="1" selected="0">
            <x v="13"/>
          </reference>
        </references>
      </pivotArea>
    </format>
    <format dxfId="1237">
      <pivotArea dataOnly="0" labelOnly="1" outline="0" fieldPosition="0">
        <references count="3">
          <reference field="2" count="1" selected="0">
            <x v="280"/>
          </reference>
          <reference field="3" count="1">
            <x v="45"/>
          </reference>
          <reference field="5" count="1" selected="0">
            <x v="13"/>
          </reference>
        </references>
      </pivotArea>
    </format>
    <format dxfId="1236">
      <pivotArea dataOnly="0" labelOnly="1" outline="0" fieldPosition="0">
        <references count="3">
          <reference field="2" count="1" selected="0">
            <x v="929"/>
          </reference>
          <reference field="3" count="1">
            <x v="157"/>
          </reference>
          <reference field="5" count="1" selected="0">
            <x v="13"/>
          </reference>
        </references>
      </pivotArea>
    </format>
    <format dxfId="1235">
      <pivotArea dataOnly="0" labelOnly="1" outline="0" fieldPosition="0">
        <references count="3">
          <reference field="2" count="1" selected="0">
            <x v="510"/>
          </reference>
          <reference field="3" count="1">
            <x v="689"/>
          </reference>
          <reference field="5" count="1" selected="0">
            <x v="13"/>
          </reference>
        </references>
      </pivotArea>
    </format>
    <format dxfId="1234">
      <pivotArea dataOnly="0" labelOnly="1" outline="0" fieldPosition="0">
        <references count="3">
          <reference field="2" count="1" selected="0">
            <x v="845"/>
          </reference>
          <reference field="3" count="1">
            <x v="37"/>
          </reference>
          <reference field="5" count="1" selected="0">
            <x v="13"/>
          </reference>
        </references>
      </pivotArea>
    </format>
    <format dxfId="1233">
      <pivotArea dataOnly="0" labelOnly="1" outline="0" fieldPosition="0">
        <references count="3">
          <reference field="2" count="1" selected="0">
            <x v="835"/>
          </reference>
          <reference field="3" count="1">
            <x v="396"/>
          </reference>
          <reference field="5" count="1" selected="0">
            <x v="13"/>
          </reference>
        </references>
      </pivotArea>
    </format>
    <format dxfId="1232">
      <pivotArea dataOnly="0" labelOnly="1" outline="0" fieldPosition="0">
        <references count="3">
          <reference field="2" count="1" selected="0">
            <x v="549"/>
          </reference>
          <reference field="3" count="1">
            <x v="307"/>
          </reference>
          <reference field="5" count="1" selected="0">
            <x v="13"/>
          </reference>
        </references>
      </pivotArea>
    </format>
    <format dxfId="1231">
      <pivotArea dataOnly="0" labelOnly="1" outline="0" fieldPosition="0">
        <references count="3">
          <reference field="2" count="1" selected="0">
            <x v="813"/>
          </reference>
          <reference field="3" count="1">
            <x v="358"/>
          </reference>
          <reference field="5" count="1" selected="0">
            <x v="13"/>
          </reference>
        </references>
      </pivotArea>
    </format>
    <format dxfId="1230">
      <pivotArea dataOnly="0" labelOnly="1" outline="0" fieldPosition="0">
        <references count="3">
          <reference field="2" count="1" selected="0">
            <x v="861"/>
          </reference>
          <reference field="3" count="1">
            <x v="363"/>
          </reference>
          <reference field="5" count="1" selected="0">
            <x v="13"/>
          </reference>
        </references>
      </pivotArea>
    </format>
    <format dxfId="1229">
      <pivotArea dataOnly="0" labelOnly="1" outline="0" fieldPosition="0">
        <references count="3">
          <reference field="2" count="1" selected="0">
            <x v="826"/>
          </reference>
          <reference field="3" count="1">
            <x v="644"/>
          </reference>
          <reference field="5" count="1" selected="0">
            <x v="13"/>
          </reference>
        </references>
      </pivotArea>
    </format>
    <format dxfId="1228">
      <pivotArea dataOnly="0" labelOnly="1" outline="0" fieldPosition="0">
        <references count="3">
          <reference field="2" count="1" selected="0">
            <x v="275"/>
          </reference>
          <reference field="3" count="1">
            <x v="44"/>
          </reference>
          <reference field="5" count="1" selected="0">
            <x v="13"/>
          </reference>
        </references>
      </pivotArea>
    </format>
    <format dxfId="1227">
      <pivotArea dataOnly="0" labelOnly="1" outline="0" fieldPosition="0">
        <references count="3">
          <reference field="2" count="1" selected="0">
            <x v="529"/>
          </reference>
          <reference field="3" count="1">
            <x v="418"/>
          </reference>
          <reference field="5" count="1" selected="0">
            <x v="13"/>
          </reference>
        </references>
      </pivotArea>
    </format>
    <format dxfId="1226">
      <pivotArea dataOnly="0" labelOnly="1" outline="0" fieldPosition="0">
        <references count="3">
          <reference field="2" count="1" selected="0">
            <x v="784"/>
          </reference>
          <reference field="3" count="1">
            <x v="343"/>
          </reference>
          <reference field="5" count="1" selected="0">
            <x v="13"/>
          </reference>
        </references>
      </pivotArea>
    </format>
    <format dxfId="1225">
      <pivotArea dataOnly="0" labelOnly="1" outline="0" fieldPosition="0">
        <references count="3">
          <reference field="2" count="1" selected="0">
            <x v="456"/>
          </reference>
          <reference field="3" count="1">
            <x v="172"/>
          </reference>
          <reference field="5" count="1" selected="0">
            <x v="13"/>
          </reference>
        </references>
      </pivotArea>
    </format>
    <format dxfId="1224">
      <pivotArea dataOnly="0" labelOnly="1" outline="0" fieldPosition="0">
        <references count="3">
          <reference field="2" count="1" selected="0">
            <x v="299"/>
          </reference>
          <reference field="3" count="1">
            <x v="172"/>
          </reference>
          <reference field="5" count="1" selected="0">
            <x v="13"/>
          </reference>
        </references>
      </pivotArea>
    </format>
    <format dxfId="1223">
      <pivotArea dataOnly="0" labelOnly="1" outline="0" fieldPosition="0">
        <references count="3">
          <reference field="2" count="1" selected="0">
            <x v="548"/>
          </reference>
          <reference field="3" count="1">
            <x v="306"/>
          </reference>
          <reference field="5" count="1" selected="0">
            <x v="13"/>
          </reference>
        </references>
      </pivotArea>
    </format>
    <format dxfId="1222">
      <pivotArea dataOnly="0" labelOnly="1" outline="0" fieldPosition="0">
        <references count="3">
          <reference field="2" count="1" selected="0">
            <x v="732"/>
          </reference>
          <reference field="3" count="1">
            <x v="626"/>
          </reference>
          <reference field="5" count="1" selected="0">
            <x v="13"/>
          </reference>
        </references>
      </pivotArea>
    </format>
    <format dxfId="1221">
      <pivotArea dataOnly="0" labelOnly="1" outline="0" fieldPosition="0">
        <references count="3">
          <reference field="2" count="1" selected="0">
            <x v="702"/>
          </reference>
          <reference field="3" count="1">
            <x v="566"/>
          </reference>
          <reference field="5" count="1" selected="0">
            <x v="13"/>
          </reference>
        </references>
      </pivotArea>
    </format>
    <format dxfId="1220">
      <pivotArea dataOnly="0" labelOnly="1" outline="0" fieldPosition="0">
        <references count="3">
          <reference field="2" count="1" selected="0">
            <x v="600"/>
          </reference>
          <reference field="3" count="1">
            <x v="160"/>
          </reference>
          <reference field="5" count="1" selected="0">
            <x v="13"/>
          </reference>
        </references>
      </pivotArea>
    </format>
    <format dxfId="1219">
      <pivotArea dataOnly="0" labelOnly="1" outline="0" fieldPosition="0">
        <references count="3">
          <reference field="2" count="1" selected="0">
            <x v="717"/>
          </reference>
          <reference field="3" count="1">
            <x v="454"/>
          </reference>
          <reference field="5" count="1" selected="0">
            <x v="13"/>
          </reference>
        </references>
      </pivotArea>
    </format>
    <format dxfId="1218">
      <pivotArea dataOnly="0" labelOnly="1" outline="0" fieldPosition="0">
        <references count="3">
          <reference field="2" count="1" selected="0">
            <x v="547"/>
          </reference>
          <reference field="3" count="1">
            <x v="0"/>
          </reference>
          <reference field="5" count="1" selected="0">
            <x v="13"/>
          </reference>
        </references>
      </pivotArea>
    </format>
    <format dxfId="1217">
      <pivotArea dataOnly="0" labelOnly="1" outline="0" fieldPosition="0">
        <references count="3">
          <reference field="2" count="1" selected="0">
            <x v="512"/>
          </reference>
          <reference field="3" count="1">
            <x v="38"/>
          </reference>
          <reference field="5" count="1" selected="0">
            <x v="13"/>
          </reference>
        </references>
      </pivotArea>
    </format>
    <format dxfId="1216">
      <pivotArea dataOnly="0" labelOnly="1" outline="0" fieldPosition="0">
        <references count="3">
          <reference field="2" count="1" selected="0">
            <x v="1005"/>
          </reference>
          <reference field="3" count="1">
            <x v="476"/>
          </reference>
          <reference field="5" count="1" selected="0">
            <x v="13"/>
          </reference>
        </references>
      </pivotArea>
    </format>
    <format dxfId="1215">
      <pivotArea dataOnly="0" labelOnly="1" outline="0" fieldPosition="0">
        <references count="3">
          <reference field="2" count="1" selected="0">
            <x v="517"/>
          </reference>
          <reference field="3" count="1">
            <x v="64"/>
          </reference>
          <reference field="5" count="1" selected="0">
            <x v="13"/>
          </reference>
        </references>
      </pivotArea>
    </format>
    <format dxfId="1214">
      <pivotArea dataOnly="0" labelOnly="1" outline="0" fieldPosition="0">
        <references count="3">
          <reference field="2" count="1" selected="0">
            <x v="801"/>
          </reference>
          <reference field="3" count="1">
            <x v="378"/>
          </reference>
          <reference field="5" count="1" selected="0">
            <x v="13"/>
          </reference>
        </references>
      </pivotArea>
    </format>
    <format dxfId="1213">
      <pivotArea dataOnly="0" labelOnly="1" outline="0" fieldPosition="0">
        <references count="3">
          <reference field="2" count="1" selected="0">
            <x v="774"/>
          </reference>
          <reference field="3" count="1">
            <x v="561"/>
          </reference>
          <reference field="5" count="1" selected="0">
            <x v="13"/>
          </reference>
        </references>
      </pivotArea>
    </format>
    <format dxfId="1212">
      <pivotArea dataOnly="0" labelOnly="1" outline="0" fieldPosition="0">
        <references count="3">
          <reference field="2" count="1" selected="0">
            <x v="486"/>
          </reference>
          <reference field="3" count="1">
            <x v="146"/>
          </reference>
          <reference field="5" count="1" selected="0">
            <x v="13"/>
          </reference>
        </references>
      </pivotArea>
    </format>
    <format dxfId="1211">
      <pivotArea dataOnly="0" labelOnly="1" outline="0" fieldPosition="0">
        <references count="3">
          <reference field="2" count="1" selected="0">
            <x v="447"/>
          </reference>
          <reference field="3" count="1">
            <x v="635"/>
          </reference>
          <reference field="5" count="1" selected="0">
            <x v="13"/>
          </reference>
        </references>
      </pivotArea>
    </format>
    <format dxfId="1210">
      <pivotArea dataOnly="0" labelOnly="1" outline="0" fieldPosition="0">
        <references count="3">
          <reference field="2" count="1" selected="0">
            <x v="192"/>
          </reference>
          <reference field="3" count="1">
            <x v="41"/>
          </reference>
          <reference field="5" count="1" selected="0">
            <x v="13"/>
          </reference>
        </references>
      </pivotArea>
    </format>
    <format dxfId="1209">
      <pivotArea dataOnly="0" labelOnly="1" outline="0" fieldPosition="0">
        <references count="3">
          <reference field="2" count="1" selected="0">
            <x v="892"/>
          </reference>
          <reference field="3" count="1">
            <x v="420"/>
          </reference>
          <reference field="5" count="1" selected="0">
            <x v="13"/>
          </reference>
        </references>
      </pivotArea>
    </format>
    <format dxfId="1208">
      <pivotArea dataOnly="0" labelOnly="1" outline="0" fieldPosition="0">
        <references count="3">
          <reference field="2" count="1" selected="0">
            <x v="194"/>
          </reference>
          <reference field="3" count="1">
            <x v="42"/>
          </reference>
          <reference field="5" count="1" selected="0">
            <x v="13"/>
          </reference>
        </references>
      </pivotArea>
    </format>
    <format dxfId="1207">
      <pivotArea dataOnly="0" labelOnly="1" outline="0" fieldPosition="0">
        <references count="3">
          <reference field="2" count="1" selected="0">
            <x v="785"/>
          </reference>
          <reference field="3" count="1">
            <x v="345"/>
          </reference>
          <reference field="5" count="1" selected="0">
            <x v="13"/>
          </reference>
        </references>
      </pivotArea>
    </format>
    <format dxfId="1206">
      <pivotArea dataOnly="0" labelOnly="1" outline="0" fieldPosition="0">
        <references count="3">
          <reference field="2" count="1" selected="0">
            <x v="908"/>
          </reference>
          <reference field="3" count="1">
            <x v="68"/>
          </reference>
          <reference field="5" count="1" selected="0">
            <x v="13"/>
          </reference>
        </references>
      </pivotArea>
    </format>
    <format dxfId="1205">
      <pivotArea dataOnly="0" labelOnly="1" outline="0" fieldPosition="0">
        <references count="3">
          <reference field="2" count="1" selected="0">
            <x v="558"/>
          </reference>
          <reference field="3" count="1">
            <x v="156"/>
          </reference>
          <reference field="5" count="1" selected="0">
            <x v="13"/>
          </reference>
        </references>
      </pivotArea>
    </format>
    <format dxfId="1204">
      <pivotArea dataOnly="0" labelOnly="1" outline="0" fieldPosition="0">
        <references count="3">
          <reference field="2" count="1" selected="0">
            <x v="538"/>
          </reference>
          <reference field="3" count="1">
            <x v="552"/>
          </reference>
          <reference field="5" count="1" selected="0">
            <x v="13"/>
          </reference>
        </references>
      </pivotArea>
    </format>
    <format dxfId="1203">
      <pivotArea dataOnly="0" labelOnly="1" outline="0" fieldPosition="0">
        <references count="3">
          <reference field="2" count="1" selected="0">
            <x v="913"/>
          </reference>
          <reference field="3" count="1">
            <x v="157"/>
          </reference>
          <reference field="5" count="1" selected="0">
            <x v="13"/>
          </reference>
        </references>
      </pivotArea>
    </format>
    <format dxfId="1202">
      <pivotArea dataOnly="0" labelOnly="1" outline="0" fieldPosition="0">
        <references count="3">
          <reference field="2" count="1" selected="0">
            <x v="865"/>
          </reference>
          <reference field="3" count="1">
            <x v="383"/>
          </reference>
          <reference field="5" count="1" selected="0">
            <x v="13"/>
          </reference>
        </references>
      </pivotArea>
    </format>
    <format dxfId="1201">
      <pivotArea dataOnly="0" labelOnly="1" outline="0" fieldPosition="0">
        <references count="3">
          <reference field="2" count="1" selected="0">
            <x v="980"/>
          </reference>
          <reference field="3" count="1">
            <x v="710"/>
          </reference>
          <reference field="5" count="1" selected="0">
            <x v="13"/>
          </reference>
        </references>
      </pivotArea>
    </format>
    <format dxfId="1200">
      <pivotArea dataOnly="0" labelOnly="1" outline="0" fieldPosition="0">
        <references count="3">
          <reference field="2" count="1" selected="0">
            <x v="36"/>
          </reference>
          <reference field="3" count="1">
            <x v="46"/>
          </reference>
          <reference field="5" count="1" selected="0">
            <x v="13"/>
          </reference>
        </references>
      </pivotArea>
    </format>
    <format dxfId="1199">
      <pivotArea dataOnly="0" labelOnly="1" outline="0" fieldPosition="0">
        <references count="3">
          <reference field="2" count="1" selected="0">
            <x v="997"/>
          </reference>
          <reference field="3" count="1">
            <x v="100"/>
          </reference>
          <reference field="5" count="1" selected="0">
            <x v="13"/>
          </reference>
        </references>
      </pivotArea>
    </format>
    <format dxfId="1198">
      <pivotArea dataOnly="0" labelOnly="1" outline="0" fieldPosition="0">
        <references count="3">
          <reference field="2" count="1" selected="0">
            <x v="936"/>
          </reference>
          <reference field="3" count="1">
            <x v="574"/>
          </reference>
          <reference field="5" count="1" selected="0">
            <x v="13"/>
          </reference>
        </references>
      </pivotArea>
    </format>
    <format dxfId="1197">
      <pivotArea dataOnly="0" labelOnly="1" outline="0" fieldPosition="0">
        <references count="3">
          <reference field="2" count="1" selected="0">
            <x v="699"/>
          </reference>
          <reference field="3" count="1">
            <x v="43"/>
          </reference>
          <reference field="5" count="1" selected="0">
            <x v="13"/>
          </reference>
        </references>
      </pivotArea>
    </format>
    <format dxfId="1196">
      <pivotArea dataOnly="0" labelOnly="1" outline="0" fieldPosition="0">
        <references count="3">
          <reference field="2" count="1" selected="0">
            <x v="451"/>
          </reference>
          <reference field="3" count="1">
            <x v="611"/>
          </reference>
          <reference field="5" count="1" selected="0">
            <x v="13"/>
          </reference>
        </references>
      </pivotArea>
    </format>
    <format dxfId="1195">
      <pivotArea dataOnly="0" labelOnly="1" outline="0" fieldPosition="0">
        <references count="3">
          <reference field="2" count="1" selected="0">
            <x v="633"/>
          </reference>
          <reference field="3" count="1">
            <x v="322"/>
          </reference>
          <reference field="5" count="1" selected="0">
            <x v="13"/>
          </reference>
        </references>
      </pivotArea>
    </format>
    <format dxfId="1194">
      <pivotArea dataOnly="0" labelOnly="1" outline="0" fieldPosition="0">
        <references count="3">
          <reference field="2" count="1" selected="0">
            <x v="679"/>
          </reference>
          <reference field="3" count="1">
            <x v="467"/>
          </reference>
          <reference field="5" count="1" selected="0">
            <x v="13"/>
          </reference>
        </references>
      </pivotArea>
    </format>
    <format dxfId="1193">
      <pivotArea dataOnly="0" labelOnly="1" outline="0" fieldPosition="0">
        <references count="3">
          <reference field="2" count="1" selected="0">
            <x v="478"/>
          </reference>
          <reference field="3" count="1">
            <x v="242"/>
          </reference>
          <reference field="5" count="1" selected="0">
            <x v="13"/>
          </reference>
        </references>
      </pivotArea>
    </format>
    <format dxfId="1192">
      <pivotArea dataOnly="0" labelOnly="1" outline="0" fieldPosition="0">
        <references count="3">
          <reference field="2" count="1" selected="0">
            <x v="334"/>
          </reference>
          <reference field="3" count="1">
            <x v="362"/>
          </reference>
          <reference field="5" count="1" selected="0">
            <x v="13"/>
          </reference>
        </references>
      </pivotArea>
    </format>
    <format dxfId="1191">
      <pivotArea dataOnly="0" labelOnly="1" outline="0" axis="axisValues" fieldPosition="0"/>
    </format>
    <format dxfId="1190">
      <pivotArea field="5" type="button" dataOnly="0" labelOnly="1" outline="0" axis="axisRow" fieldPosition="0"/>
    </format>
    <format dxfId="1189">
      <pivotArea field="2" type="button" dataOnly="0" labelOnly="1" outline="0" axis="axisRow" fieldPosition="1"/>
    </format>
    <format dxfId="1188">
      <pivotArea field="3" type="button" dataOnly="0" labelOnly="1" outline="0" axis="axisRow" fieldPosition="2"/>
    </format>
    <format dxfId="1187">
      <pivotArea dataOnly="0" labelOnly="1" outline="0" axis="axisValues" fieldPosition="0"/>
    </format>
  </format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a7" displayName="Tabla7" ref="B10:K5000" totalsRowShown="0" headerRowDxfId="1186" dataDxfId="1185">
  <autoFilter ref="B10:K5000" xr:uid="{00000000-0009-0000-0100-000006000000}"/>
  <tableColumns count="10">
    <tableColumn id="1" xr3:uid="{00000000-0010-0000-0000-000001000000}" name="Fecha del movimiento" dataDxfId="1184"/>
    <tableColumn id="2" xr3:uid="{00000000-0010-0000-0000-000002000000}" name="Nro de Pedido" dataDxfId="1183"/>
    <tableColumn id="3" xr3:uid="{00000000-0010-0000-0000-000003000000}" name="Código del producto" dataDxfId="1182"/>
    <tableColumn id="4" xr3:uid="{00000000-0010-0000-0000-000004000000}" name="Producto" dataDxfId="1181"/>
    <tableColumn id="5" xr3:uid="{00000000-0010-0000-0000-000005000000}" name="Unidad de medida" dataDxfId="1180"/>
    <tableColumn id="6" xr3:uid="{00000000-0010-0000-0000-000006000000}" name="Categoría" dataDxfId="1179"/>
    <tableColumn id="7" xr3:uid="{9F3251CE-1A85-4D83-B3E1-930685D263B0}" name="Tipo de movimiento" dataDxfId="1178"/>
    <tableColumn id="8" xr3:uid="{9F54989F-1888-48AC-B57B-0420ACBE81E9}" name="Cantidad" dataDxfId="1177"/>
    <tableColumn id="15" xr3:uid="{00000000-0010-0000-0000-00000F000000}" name="Mes" dataDxfId="1176">
      <calculatedColumnFormula>VLOOKUP(MONTH(Tabla7[[#This Row],[Fecha del movimiento]]),Tablas!$O$4:$P$15,2,0)</calculatedColumnFormula>
    </tableColumn>
    <tableColumn id="16" xr3:uid="{00000000-0010-0000-0000-000010000000}" name="Año" dataDxfId="1175">
      <calculatedColumnFormula>YEAR(Tabla7[[#This Row],[Fecha del movimiento]])</calculatedColumnFormula>
    </tableColumn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1345" displayName="Tabla1345" ref="B3:I1060" totalsRowShown="0" headerRowDxfId="1174" dataDxfId="1173">
  <autoFilter ref="B3:I1060" xr:uid="{00000000-0009-0000-0100-000001000000}"/>
  <tableColumns count="8">
    <tableColumn id="1" xr3:uid="{00000000-0010-0000-0100-000001000000}" name="COD PRODUCTO" dataDxfId="1172">
      <calculatedColumnFormula>RANDBETWEEN(300001,399999)</calculatedColumnFormula>
    </tableColumn>
    <tableColumn id="2" xr3:uid="{00000000-0010-0000-0100-000002000000}" name="DESCRIPCIÓN" dataDxfId="1171"/>
    <tableColumn id="4" xr3:uid="{00000000-0010-0000-0100-000004000000}" name="CATEGORÍA" dataDxfId="1170"/>
    <tableColumn id="5" xr3:uid="{00000000-0010-0000-0100-000005000000}" name="UM" dataDxfId="1169"/>
    <tableColumn id="3" xr3:uid="{00000000-0010-0000-0100-000003000000}" name="LEAD TIME (DÍAS)" dataDxfId="1168"/>
    <tableColumn id="6" xr3:uid="{00000000-0010-0000-0100-000006000000}" name="PESO UNIT (KG)" dataDxfId="1167" dataCellStyle="Millares"/>
    <tableColumn id="7" xr3:uid="{00000000-0010-0000-0100-000007000000}" name="VOL UNIT (M3)" dataDxfId="1166" dataCellStyle="Millares"/>
    <tableColumn id="8" xr3:uid="{262E08E0-BC19-4514-839E-7FC4135434F6}" name="COSTO UNIT" dataDxfId="1165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a3" displayName="Tabla3" ref="K3:K17" totalsRowShown="0" headerRowDxfId="1164" dataDxfId="1163">
  <autoFilter ref="K3:K17" xr:uid="{00000000-0009-0000-0100-000003000000}"/>
  <tableColumns count="1">
    <tableColumn id="1" xr3:uid="{00000000-0010-0000-0300-000001000000}" name="CATEGORÍA" dataDxfId="1162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104D10F-4F5F-4DF0-8CD9-3E37C97E07B6}" name="Tabla4" displayName="Tabla4" ref="M3:M10" totalsRowShown="0" headerRowDxfId="1161" dataDxfId="1160">
  <autoFilter ref="M3:M10" xr:uid="{FA3F0B09-E5EB-41A0-B06F-CCA3AAD4A666}"/>
  <tableColumns count="1">
    <tableColumn id="1" xr3:uid="{2481F801-5757-4A97-BE0D-9010F234ED38}" name="TIPO DE CLIENTE" dataDxfId="1159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87184D-02EC-4BE1-B4D1-E2F09030F40B}" name="Tabla5" displayName="Tabla5" ref="U3:V6" totalsRowShown="0" headerRowDxfId="1158" dataDxfId="1157">
  <autoFilter ref="U3:V6" xr:uid="{98A5B7CC-E436-4933-BC19-D29F5A48E788}"/>
  <tableColumns count="2">
    <tableColumn id="1" xr3:uid="{AD815ED8-3BBC-4C94-8F5B-B7DE9B66CAD1}" name="%" dataDxfId="1156"/>
    <tableColumn id="2" xr3:uid="{4CD2D8F5-E41F-4D9C-9A97-489E3EE1DAF6}" name="ABC" dataDxfId="1155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10CC-1779-4943-9BE7-A1474D1B4EE1}">
  <sheetPr>
    <tabColor rgb="FF00B0F0"/>
  </sheetPr>
  <dimension ref="B2:M6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P13" sqref="P13"/>
    </sheetView>
  </sheetViews>
  <sheetFormatPr baseColWidth="10" defaultRowHeight="11.25" x14ac:dyDescent="0.2"/>
  <cols>
    <col min="1" max="1" width="1.7109375" style="1" customWidth="1"/>
    <col min="2" max="2" width="25.7109375" style="1" customWidth="1"/>
    <col min="3" max="3" width="15.42578125" style="51" bestFit="1" customWidth="1"/>
    <col min="4" max="11" width="8.42578125" style="1" customWidth="1"/>
    <col min="12" max="12" width="11.7109375" style="1" bestFit="1" customWidth="1"/>
    <col min="13" max="13" width="8.42578125" style="1" customWidth="1"/>
    <col min="14" max="16384" width="11.42578125" style="1"/>
  </cols>
  <sheetData>
    <row r="2" spans="2:13" ht="15.75" x14ac:dyDescent="0.25">
      <c r="B2" s="17" t="s">
        <v>5610</v>
      </c>
    </row>
    <row r="5" spans="2:13" x14ac:dyDescent="0.2">
      <c r="C5" s="1"/>
      <c r="D5" s="52" t="s">
        <v>905</v>
      </c>
      <c r="E5" s="52" t="s">
        <v>912</v>
      </c>
    </row>
    <row r="6" spans="2:13" s="25" customFormat="1" x14ac:dyDescent="0.2">
      <c r="B6" s="1"/>
      <c r="C6" s="1"/>
      <c r="D6" s="58" t="s">
        <v>910</v>
      </c>
      <c r="E6" s="58"/>
      <c r="F6" s="55" t="s">
        <v>887</v>
      </c>
      <c r="G6" s="55"/>
      <c r="H6" s="56" t="s">
        <v>889</v>
      </c>
      <c r="I6" s="56"/>
      <c r="J6" s="57" t="s">
        <v>891</v>
      </c>
      <c r="K6" s="57"/>
      <c r="L6" s="30" t="s">
        <v>913</v>
      </c>
      <c r="M6" s="30" t="s">
        <v>915</v>
      </c>
    </row>
    <row r="7" spans="2:13" x14ac:dyDescent="0.2">
      <c r="B7" s="26" t="s">
        <v>14</v>
      </c>
      <c r="C7" s="26" t="s">
        <v>882</v>
      </c>
      <c r="D7" s="1" t="s">
        <v>914</v>
      </c>
      <c r="E7" s="29" t="s">
        <v>878</v>
      </c>
      <c r="F7" s="1" t="s">
        <v>914</v>
      </c>
      <c r="G7" s="29" t="s">
        <v>878</v>
      </c>
      <c r="H7" s="1" t="s">
        <v>914</v>
      </c>
      <c r="I7" s="29" t="s">
        <v>878</v>
      </c>
      <c r="J7" s="1" t="s">
        <v>914</v>
      </c>
      <c r="K7" s="29" t="s">
        <v>878</v>
      </c>
      <c r="L7" s="30"/>
      <c r="M7" s="30"/>
    </row>
    <row r="8" spans="2:13" x14ac:dyDescent="0.2">
      <c r="B8" s="1" t="s">
        <v>8</v>
      </c>
      <c r="C8" s="1" t="s">
        <v>879</v>
      </c>
      <c r="D8" s="59">
        <v>2</v>
      </c>
      <c r="E8" s="29">
        <v>0.66666666666666663</v>
      </c>
      <c r="F8" s="59"/>
      <c r="G8" s="29">
        <v>0</v>
      </c>
      <c r="H8" s="59"/>
      <c r="I8" s="29">
        <v>0</v>
      </c>
      <c r="J8" s="59">
        <v>1</v>
      </c>
      <c r="K8" s="29">
        <v>0.33333333333333331</v>
      </c>
      <c r="L8" s="59">
        <v>3</v>
      </c>
      <c r="M8" s="29">
        <v>1</v>
      </c>
    </row>
    <row r="9" spans="2:13" x14ac:dyDescent="0.2">
      <c r="C9" s="1" t="s">
        <v>880</v>
      </c>
      <c r="D9" s="59">
        <v>2</v>
      </c>
      <c r="E9" s="29">
        <v>0.66666666666666663</v>
      </c>
      <c r="F9" s="59"/>
      <c r="G9" s="29">
        <v>0</v>
      </c>
      <c r="H9" s="59"/>
      <c r="I9" s="29">
        <v>0</v>
      </c>
      <c r="J9" s="59">
        <v>1</v>
      </c>
      <c r="K9" s="29">
        <v>0.33333333333333331</v>
      </c>
      <c r="L9" s="59">
        <v>3</v>
      </c>
      <c r="M9" s="29">
        <v>1</v>
      </c>
    </row>
    <row r="10" spans="2:13" x14ac:dyDescent="0.2">
      <c r="C10" s="1" t="s">
        <v>881</v>
      </c>
      <c r="D10" s="59">
        <v>3</v>
      </c>
      <c r="E10" s="29">
        <v>0.75</v>
      </c>
      <c r="F10" s="59">
        <v>1</v>
      </c>
      <c r="G10" s="29">
        <v>0.25</v>
      </c>
      <c r="H10" s="59"/>
      <c r="I10" s="29">
        <v>0</v>
      </c>
      <c r="J10" s="59"/>
      <c r="K10" s="29">
        <v>0</v>
      </c>
      <c r="L10" s="59">
        <v>4</v>
      </c>
      <c r="M10" s="29">
        <v>1</v>
      </c>
    </row>
    <row r="11" spans="2:13" x14ac:dyDescent="0.2">
      <c r="B11" s="53" t="s">
        <v>861</v>
      </c>
      <c r="C11" s="53"/>
      <c r="D11" s="60">
        <v>7</v>
      </c>
      <c r="E11" s="54">
        <v>0.7</v>
      </c>
      <c r="F11" s="60">
        <v>1</v>
      </c>
      <c r="G11" s="54">
        <v>0.1</v>
      </c>
      <c r="H11" s="60"/>
      <c r="I11" s="54">
        <v>0</v>
      </c>
      <c r="J11" s="60">
        <v>2</v>
      </c>
      <c r="K11" s="54">
        <v>0.2</v>
      </c>
      <c r="L11" s="60">
        <v>10</v>
      </c>
      <c r="M11" s="54">
        <v>1</v>
      </c>
    </row>
    <row r="12" spans="2:13" x14ac:dyDescent="0.2">
      <c r="B12" s="1" t="s">
        <v>0</v>
      </c>
      <c r="C12" s="1" t="s">
        <v>879</v>
      </c>
      <c r="D12" s="59">
        <v>1</v>
      </c>
      <c r="E12" s="29">
        <v>1</v>
      </c>
      <c r="F12" s="59"/>
      <c r="G12" s="29">
        <v>0</v>
      </c>
      <c r="H12" s="59"/>
      <c r="I12" s="29">
        <v>0</v>
      </c>
      <c r="J12" s="59"/>
      <c r="K12" s="29">
        <v>0</v>
      </c>
      <c r="L12" s="59">
        <v>1</v>
      </c>
      <c r="M12" s="29">
        <v>1</v>
      </c>
    </row>
    <row r="13" spans="2:13" x14ac:dyDescent="0.2">
      <c r="C13" s="1" t="s">
        <v>880</v>
      </c>
      <c r="D13" s="59">
        <v>1</v>
      </c>
      <c r="E13" s="29">
        <v>1</v>
      </c>
      <c r="F13" s="59"/>
      <c r="G13" s="29">
        <v>0</v>
      </c>
      <c r="H13" s="59"/>
      <c r="I13" s="29">
        <v>0</v>
      </c>
      <c r="J13" s="59"/>
      <c r="K13" s="29">
        <v>0</v>
      </c>
      <c r="L13" s="59">
        <v>1</v>
      </c>
      <c r="M13" s="29">
        <v>1</v>
      </c>
    </row>
    <row r="14" spans="2:13" x14ac:dyDescent="0.2">
      <c r="C14" s="1" t="s">
        <v>881</v>
      </c>
      <c r="D14" s="59">
        <v>1</v>
      </c>
      <c r="E14" s="29">
        <v>0.33333333333333331</v>
      </c>
      <c r="F14" s="59">
        <v>1</v>
      </c>
      <c r="G14" s="29">
        <v>0.33333333333333331</v>
      </c>
      <c r="H14" s="59"/>
      <c r="I14" s="29">
        <v>0</v>
      </c>
      <c r="J14" s="59">
        <v>1</v>
      </c>
      <c r="K14" s="29">
        <v>0.33333333333333331</v>
      </c>
      <c r="L14" s="59">
        <v>3</v>
      </c>
      <c r="M14" s="29">
        <v>1</v>
      </c>
    </row>
    <row r="15" spans="2:13" x14ac:dyDescent="0.2">
      <c r="B15" s="53" t="s">
        <v>862</v>
      </c>
      <c r="C15" s="53"/>
      <c r="D15" s="60">
        <v>3</v>
      </c>
      <c r="E15" s="54">
        <v>0.6</v>
      </c>
      <c r="F15" s="60">
        <v>1</v>
      </c>
      <c r="G15" s="54">
        <v>0.2</v>
      </c>
      <c r="H15" s="60"/>
      <c r="I15" s="54">
        <v>0</v>
      </c>
      <c r="J15" s="60">
        <v>1</v>
      </c>
      <c r="K15" s="54">
        <v>0.2</v>
      </c>
      <c r="L15" s="60">
        <v>5</v>
      </c>
      <c r="M15" s="54">
        <v>1</v>
      </c>
    </row>
    <row r="16" spans="2:13" x14ac:dyDescent="0.2">
      <c r="B16" s="1" t="s">
        <v>3</v>
      </c>
      <c r="C16" s="1" t="s">
        <v>879</v>
      </c>
      <c r="D16" s="59">
        <v>2</v>
      </c>
      <c r="E16" s="29">
        <v>0.18181818181818182</v>
      </c>
      <c r="F16" s="59">
        <v>2</v>
      </c>
      <c r="G16" s="29">
        <v>0.18181818181818182</v>
      </c>
      <c r="H16" s="59">
        <v>3</v>
      </c>
      <c r="I16" s="29">
        <v>0.27272727272727271</v>
      </c>
      <c r="J16" s="59">
        <v>4</v>
      </c>
      <c r="K16" s="29">
        <v>0.36363636363636365</v>
      </c>
      <c r="L16" s="59">
        <v>11</v>
      </c>
      <c r="M16" s="29">
        <v>1</v>
      </c>
    </row>
    <row r="17" spans="2:13" x14ac:dyDescent="0.2">
      <c r="C17" s="1" t="s">
        <v>880</v>
      </c>
      <c r="D17" s="59">
        <v>3</v>
      </c>
      <c r="E17" s="29">
        <v>0.33333333333333331</v>
      </c>
      <c r="F17" s="59">
        <v>1</v>
      </c>
      <c r="G17" s="29">
        <v>0.1111111111111111</v>
      </c>
      <c r="H17" s="59">
        <v>2</v>
      </c>
      <c r="I17" s="29">
        <v>0.22222222222222221</v>
      </c>
      <c r="J17" s="59">
        <v>3</v>
      </c>
      <c r="K17" s="29">
        <v>0.33333333333333331</v>
      </c>
      <c r="L17" s="59">
        <v>9</v>
      </c>
      <c r="M17" s="29">
        <v>1</v>
      </c>
    </row>
    <row r="18" spans="2:13" x14ac:dyDescent="0.2">
      <c r="C18" s="1" t="s">
        <v>881</v>
      </c>
      <c r="D18" s="59">
        <v>7</v>
      </c>
      <c r="E18" s="29">
        <v>0.63636363636363635</v>
      </c>
      <c r="F18" s="59">
        <v>1</v>
      </c>
      <c r="G18" s="29">
        <v>9.0909090909090912E-2</v>
      </c>
      <c r="H18" s="59">
        <v>1</v>
      </c>
      <c r="I18" s="29">
        <v>9.0909090909090912E-2</v>
      </c>
      <c r="J18" s="59">
        <v>2</v>
      </c>
      <c r="K18" s="29">
        <v>0.18181818181818182</v>
      </c>
      <c r="L18" s="59">
        <v>11</v>
      </c>
      <c r="M18" s="29">
        <v>1</v>
      </c>
    </row>
    <row r="19" spans="2:13" x14ac:dyDescent="0.2">
      <c r="B19" s="53" t="s">
        <v>863</v>
      </c>
      <c r="C19" s="53"/>
      <c r="D19" s="60">
        <v>12</v>
      </c>
      <c r="E19" s="54">
        <v>0.38709677419354838</v>
      </c>
      <c r="F19" s="60">
        <v>4</v>
      </c>
      <c r="G19" s="54">
        <v>0.12903225806451613</v>
      </c>
      <c r="H19" s="60">
        <v>6</v>
      </c>
      <c r="I19" s="54">
        <v>0.19354838709677419</v>
      </c>
      <c r="J19" s="60">
        <v>9</v>
      </c>
      <c r="K19" s="54">
        <v>0.29032258064516131</v>
      </c>
      <c r="L19" s="60">
        <v>31</v>
      </c>
      <c r="M19" s="54">
        <v>1</v>
      </c>
    </row>
    <row r="20" spans="2:13" x14ac:dyDescent="0.2">
      <c r="B20" s="1" t="s">
        <v>9</v>
      </c>
      <c r="C20" s="1" t="s">
        <v>879</v>
      </c>
      <c r="D20" s="59">
        <v>8</v>
      </c>
      <c r="E20" s="29">
        <v>0.5</v>
      </c>
      <c r="F20" s="59">
        <v>1</v>
      </c>
      <c r="G20" s="29">
        <v>6.25E-2</v>
      </c>
      <c r="H20" s="59">
        <v>2</v>
      </c>
      <c r="I20" s="29">
        <v>0.125</v>
      </c>
      <c r="J20" s="59">
        <v>5</v>
      </c>
      <c r="K20" s="29">
        <v>0.3125</v>
      </c>
      <c r="L20" s="59">
        <v>16</v>
      </c>
      <c r="M20" s="29">
        <v>1</v>
      </c>
    </row>
    <row r="21" spans="2:13" x14ac:dyDescent="0.2">
      <c r="C21" s="1" t="s">
        <v>880</v>
      </c>
      <c r="D21" s="59">
        <v>7</v>
      </c>
      <c r="E21" s="29">
        <v>0.5</v>
      </c>
      <c r="F21" s="59">
        <v>3</v>
      </c>
      <c r="G21" s="29">
        <v>0.21428571428571427</v>
      </c>
      <c r="H21" s="59">
        <v>1</v>
      </c>
      <c r="I21" s="29">
        <v>7.1428571428571425E-2</v>
      </c>
      <c r="J21" s="59">
        <v>3</v>
      </c>
      <c r="K21" s="29">
        <v>0.21428571428571427</v>
      </c>
      <c r="L21" s="59">
        <v>14</v>
      </c>
      <c r="M21" s="29">
        <v>1</v>
      </c>
    </row>
    <row r="22" spans="2:13" x14ac:dyDescent="0.2">
      <c r="C22" s="1" t="s">
        <v>881</v>
      </c>
      <c r="D22" s="59">
        <v>13</v>
      </c>
      <c r="E22" s="29">
        <v>0.8125</v>
      </c>
      <c r="F22" s="59"/>
      <c r="G22" s="29">
        <v>0</v>
      </c>
      <c r="H22" s="59">
        <v>2</v>
      </c>
      <c r="I22" s="29">
        <v>0.125</v>
      </c>
      <c r="J22" s="59">
        <v>1</v>
      </c>
      <c r="K22" s="29">
        <v>6.25E-2</v>
      </c>
      <c r="L22" s="59">
        <v>16</v>
      </c>
      <c r="M22" s="29">
        <v>1</v>
      </c>
    </row>
    <row r="23" spans="2:13" x14ac:dyDescent="0.2">
      <c r="B23" s="53" t="s">
        <v>864</v>
      </c>
      <c r="C23" s="53"/>
      <c r="D23" s="60">
        <v>28</v>
      </c>
      <c r="E23" s="54">
        <v>0.60869565217391308</v>
      </c>
      <c r="F23" s="60">
        <v>4</v>
      </c>
      <c r="G23" s="54">
        <v>8.6956521739130432E-2</v>
      </c>
      <c r="H23" s="60">
        <v>5</v>
      </c>
      <c r="I23" s="54">
        <v>0.10869565217391304</v>
      </c>
      <c r="J23" s="60">
        <v>9</v>
      </c>
      <c r="K23" s="54">
        <v>0.19565217391304349</v>
      </c>
      <c r="L23" s="60">
        <v>46</v>
      </c>
      <c r="M23" s="54">
        <v>1</v>
      </c>
    </row>
    <row r="24" spans="2:13" x14ac:dyDescent="0.2">
      <c r="B24" s="1" t="s">
        <v>13</v>
      </c>
      <c r="C24" s="1" t="s">
        <v>879</v>
      </c>
      <c r="D24" s="59">
        <v>32</v>
      </c>
      <c r="E24" s="29">
        <v>0.39506172839506171</v>
      </c>
      <c r="F24" s="59">
        <v>18</v>
      </c>
      <c r="G24" s="29">
        <v>0.22222222222222221</v>
      </c>
      <c r="H24" s="59">
        <v>15</v>
      </c>
      <c r="I24" s="29">
        <v>0.18518518518518517</v>
      </c>
      <c r="J24" s="59">
        <v>16</v>
      </c>
      <c r="K24" s="29">
        <v>0.19753086419753085</v>
      </c>
      <c r="L24" s="59">
        <v>81</v>
      </c>
      <c r="M24" s="29">
        <v>1</v>
      </c>
    </row>
    <row r="25" spans="2:13" x14ac:dyDescent="0.2">
      <c r="C25" s="1" t="s">
        <v>880</v>
      </c>
      <c r="D25" s="59">
        <v>34</v>
      </c>
      <c r="E25" s="29">
        <v>0.45333333333333331</v>
      </c>
      <c r="F25" s="59">
        <v>10</v>
      </c>
      <c r="G25" s="29">
        <v>0.13333333333333333</v>
      </c>
      <c r="H25" s="59">
        <v>12</v>
      </c>
      <c r="I25" s="29">
        <v>0.16</v>
      </c>
      <c r="J25" s="59">
        <v>19</v>
      </c>
      <c r="K25" s="29">
        <v>0.25333333333333335</v>
      </c>
      <c r="L25" s="59">
        <v>75</v>
      </c>
      <c r="M25" s="29">
        <v>1</v>
      </c>
    </row>
    <row r="26" spans="2:13" x14ac:dyDescent="0.2">
      <c r="C26" s="1" t="s">
        <v>881</v>
      </c>
      <c r="D26" s="59">
        <v>71</v>
      </c>
      <c r="E26" s="29">
        <v>0.78888888888888886</v>
      </c>
      <c r="F26" s="59">
        <v>4</v>
      </c>
      <c r="G26" s="29">
        <v>4.4444444444444446E-2</v>
      </c>
      <c r="H26" s="59">
        <v>5</v>
      </c>
      <c r="I26" s="29">
        <v>5.5555555555555552E-2</v>
      </c>
      <c r="J26" s="59">
        <v>10</v>
      </c>
      <c r="K26" s="29">
        <v>0.1111111111111111</v>
      </c>
      <c r="L26" s="59">
        <v>90</v>
      </c>
      <c r="M26" s="29">
        <v>1</v>
      </c>
    </row>
    <row r="27" spans="2:13" x14ac:dyDescent="0.2">
      <c r="B27" s="53" t="s">
        <v>865</v>
      </c>
      <c r="C27" s="53"/>
      <c r="D27" s="60">
        <v>137</v>
      </c>
      <c r="E27" s="54">
        <v>0.55691056910569103</v>
      </c>
      <c r="F27" s="60">
        <v>32</v>
      </c>
      <c r="G27" s="54">
        <v>0.13008130081300814</v>
      </c>
      <c r="H27" s="60">
        <v>32</v>
      </c>
      <c r="I27" s="54">
        <v>0.13008130081300814</v>
      </c>
      <c r="J27" s="60">
        <v>45</v>
      </c>
      <c r="K27" s="54">
        <v>0.18292682926829268</v>
      </c>
      <c r="L27" s="60">
        <v>246</v>
      </c>
      <c r="M27" s="54">
        <v>1</v>
      </c>
    </row>
    <row r="28" spans="2:13" x14ac:dyDescent="0.2">
      <c r="B28" s="1" t="s">
        <v>1</v>
      </c>
      <c r="C28" s="1" t="s">
        <v>879</v>
      </c>
      <c r="D28" s="59">
        <v>6</v>
      </c>
      <c r="E28" s="29">
        <v>0.33333333333333331</v>
      </c>
      <c r="F28" s="59">
        <v>2</v>
      </c>
      <c r="G28" s="29">
        <v>0.1111111111111111</v>
      </c>
      <c r="H28" s="59">
        <v>5</v>
      </c>
      <c r="I28" s="29">
        <v>0.27777777777777779</v>
      </c>
      <c r="J28" s="59">
        <v>5</v>
      </c>
      <c r="K28" s="29">
        <v>0.27777777777777779</v>
      </c>
      <c r="L28" s="59">
        <v>18</v>
      </c>
      <c r="M28" s="29">
        <v>1</v>
      </c>
    </row>
    <row r="29" spans="2:13" x14ac:dyDescent="0.2">
      <c r="C29" s="1" t="s">
        <v>880</v>
      </c>
      <c r="D29" s="59">
        <v>5</v>
      </c>
      <c r="E29" s="29">
        <v>0.33333333333333331</v>
      </c>
      <c r="F29" s="59">
        <v>1</v>
      </c>
      <c r="G29" s="29">
        <v>6.6666666666666666E-2</v>
      </c>
      <c r="H29" s="59">
        <v>6</v>
      </c>
      <c r="I29" s="29">
        <v>0.4</v>
      </c>
      <c r="J29" s="59">
        <v>3</v>
      </c>
      <c r="K29" s="29">
        <v>0.2</v>
      </c>
      <c r="L29" s="59">
        <v>15</v>
      </c>
      <c r="M29" s="29">
        <v>1</v>
      </c>
    </row>
    <row r="30" spans="2:13" x14ac:dyDescent="0.2">
      <c r="C30" s="1" t="s">
        <v>881</v>
      </c>
      <c r="D30" s="59">
        <v>8</v>
      </c>
      <c r="E30" s="29">
        <v>0.47058823529411764</v>
      </c>
      <c r="F30" s="59">
        <v>1</v>
      </c>
      <c r="G30" s="29">
        <v>5.8823529411764705E-2</v>
      </c>
      <c r="H30" s="59">
        <v>4</v>
      </c>
      <c r="I30" s="29">
        <v>0.23529411764705882</v>
      </c>
      <c r="J30" s="59">
        <v>4</v>
      </c>
      <c r="K30" s="29">
        <v>0.23529411764705882</v>
      </c>
      <c r="L30" s="59">
        <v>17</v>
      </c>
      <c r="M30" s="29">
        <v>1</v>
      </c>
    </row>
    <row r="31" spans="2:13" x14ac:dyDescent="0.2">
      <c r="B31" s="53" t="s">
        <v>866</v>
      </c>
      <c r="C31" s="53"/>
      <c r="D31" s="60">
        <v>19</v>
      </c>
      <c r="E31" s="54">
        <v>0.38</v>
      </c>
      <c r="F31" s="60">
        <v>4</v>
      </c>
      <c r="G31" s="54">
        <v>0.08</v>
      </c>
      <c r="H31" s="60">
        <v>15</v>
      </c>
      <c r="I31" s="54">
        <v>0.3</v>
      </c>
      <c r="J31" s="60">
        <v>12</v>
      </c>
      <c r="K31" s="54">
        <v>0.24</v>
      </c>
      <c r="L31" s="60">
        <v>50</v>
      </c>
      <c r="M31" s="54">
        <v>1</v>
      </c>
    </row>
    <row r="32" spans="2:13" x14ac:dyDescent="0.2">
      <c r="B32" s="1" t="s">
        <v>10</v>
      </c>
      <c r="C32" s="1" t="s">
        <v>879</v>
      </c>
      <c r="D32" s="59">
        <v>10</v>
      </c>
      <c r="E32" s="29">
        <v>0.47619047619047616</v>
      </c>
      <c r="F32" s="59">
        <v>5</v>
      </c>
      <c r="G32" s="29">
        <v>0.23809523809523808</v>
      </c>
      <c r="H32" s="59">
        <v>3</v>
      </c>
      <c r="I32" s="29">
        <v>0.14285714285714285</v>
      </c>
      <c r="J32" s="59">
        <v>3</v>
      </c>
      <c r="K32" s="29">
        <v>0.14285714285714285</v>
      </c>
      <c r="L32" s="59">
        <v>21</v>
      </c>
      <c r="M32" s="29">
        <v>1</v>
      </c>
    </row>
    <row r="33" spans="2:13" x14ac:dyDescent="0.2">
      <c r="C33" s="1" t="s">
        <v>880</v>
      </c>
      <c r="D33" s="59">
        <v>9</v>
      </c>
      <c r="E33" s="29">
        <v>0.5</v>
      </c>
      <c r="F33" s="59">
        <v>3</v>
      </c>
      <c r="G33" s="29">
        <v>0.16666666666666666</v>
      </c>
      <c r="H33" s="59">
        <v>1</v>
      </c>
      <c r="I33" s="29">
        <v>5.5555555555555552E-2</v>
      </c>
      <c r="J33" s="59">
        <v>5</v>
      </c>
      <c r="K33" s="29">
        <v>0.27777777777777779</v>
      </c>
      <c r="L33" s="59">
        <v>18</v>
      </c>
      <c r="M33" s="29">
        <v>1</v>
      </c>
    </row>
    <row r="34" spans="2:13" x14ac:dyDescent="0.2">
      <c r="C34" s="1" t="s">
        <v>881</v>
      </c>
      <c r="D34" s="59">
        <v>13</v>
      </c>
      <c r="E34" s="29">
        <v>0.61904761904761907</v>
      </c>
      <c r="F34" s="59"/>
      <c r="G34" s="29">
        <v>0</v>
      </c>
      <c r="H34" s="59">
        <v>2</v>
      </c>
      <c r="I34" s="29">
        <v>9.5238095238095233E-2</v>
      </c>
      <c r="J34" s="59">
        <v>6</v>
      </c>
      <c r="K34" s="29">
        <v>0.2857142857142857</v>
      </c>
      <c r="L34" s="59">
        <v>21</v>
      </c>
      <c r="M34" s="29">
        <v>1</v>
      </c>
    </row>
    <row r="35" spans="2:13" x14ac:dyDescent="0.2">
      <c r="B35" s="53" t="s">
        <v>867</v>
      </c>
      <c r="C35" s="53"/>
      <c r="D35" s="60">
        <v>32</v>
      </c>
      <c r="E35" s="54">
        <v>0.53333333333333333</v>
      </c>
      <c r="F35" s="60">
        <v>8</v>
      </c>
      <c r="G35" s="54">
        <v>0.13333333333333333</v>
      </c>
      <c r="H35" s="60">
        <v>6</v>
      </c>
      <c r="I35" s="54">
        <v>0.1</v>
      </c>
      <c r="J35" s="60">
        <v>14</v>
      </c>
      <c r="K35" s="54">
        <v>0.23333333333333334</v>
      </c>
      <c r="L35" s="60">
        <v>60</v>
      </c>
      <c r="M35" s="54">
        <v>1</v>
      </c>
    </row>
    <row r="36" spans="2:13" x14ac:dyDescent="0.2">
      <c r="B36" s="1" t="s">
        <v>6</v>
      </c>
      <c r="C36" s="1" t="s">
        <v>879</v>
      </c>
      <c r="D36" s="59">
        <v>6</v>
      </c>
      <c r="E36" s="29">
        <v>0.25</v>
      </c>
      <c r="F36" s="59">
        <v>4</v>
      </c>
      <c r="G36" s="29">
        <v>0.16666666666666666</v>
      </c>
      <c r="H36" s="59">
        <v>5</v>
      </c>
      <c r="I36" s="29">
        <v>0.20833333333333334</v>
      </c>
      <c r="J36" s="59">
        <v>9</v>
      </c>
      <c r="K36" s="29">
        <v>0.375</v>
      </c>
      <c r="L36" s="59">
        <v>24</v>
      </c>
      <c r="M36" s="29">
        <v>1</v>
      </c>
    </row>
    <row r="37" spans="2:13" x14ac:dyDescent="0.2">
      <c r="C37" s="1" t="s">
        <v>880</v>
      </c>
      <c r="D37" s="59">
        <v>7</v>
      </c>
      <c r="E37" s="29">
        <v>0.33333333333333331</v>
      </c>
      <c r="F37" s="59">
        <v>1</v>
      </c>
      <c r="G37" s="29">
        <v>4.7619047619047616E-2</v>
      </c>
      <c r="H37" s="59">
        <v>5</v>
      </c>
      <c r="I37" s="29">
        <v>0.23809523809523808</v>
      </c>
      <c r="J37" s="59">
        <v>8</v>
      </c>
      <c r="K37" s="29">
        <v>0.38095238095238093</v>
      </c>
      <c r="L37" s="59">
        <v>21</v>
      </c>
      <c r="M37" s="29">
        <v>1</v>
      </c>
    </row>
    <row r="38" spans="2:13" x14ac:dyDescent="0.2">
      <c r="C38" s="1" t="s">
        <v>881</v>
      </c>
      <c r="D38" s="59">
        <v>12</v>
      </c>
      <c r="E38" s="29">
        <v>0.54545454545454541</v>
      </c>
      <c r="F38" s="59"/>
      <c r="G38" s="29">
        <v>0</v>
      </c>
      <c r="H38" s="59">
        <v>4</v>
      </c>
      <c r="I38" s="29">
        <v>0.18181818181818182</v>
      </c>
      <c r="J38" s="59">
        <v>6</v>
      </c>
      <c r="K38" s="29">
        <v>0.27272727272727271</v>
      </c>
      <c r="L38" s="59">
        <v>22</v>
      </c>
      <c r="M38" s="29">
        <v>1</v>
      </c>
    </row>
    <row r="39" spans="2:13" x14ac:dyDescent="0.2">
      <c r="B39" s="53" t="s">
        <v>868</v>
      </c>
      <c r="C39" s="53"/>
      <c r="D39" s="60">
        <v>25</v>
      </c>
      <c r="E39" s="54">
        <v>0.37313432835820898</v>
      </c>
      <c r="F39" s="60">
        <v>5</v>
      </c>
      <c r="G39" s="54">
        <v>7.4626865671641784E-2</v>
      </c>
      <c r="H39" s="60">
        <v>14</v>
      </c>
      <c r="I39" s="54">
        <v>0.20895522388059701</v>
      </c>
      <c r="J39" s="60">
        <v>23</v>
      </c>
      <c r="K39" s="54">
        <v>0.34328358208955223</v>
      </c>
      <c r="L39" s="60">
        <v>67</v>
      </c>
      <c r="M39" s="54">
        <v>1</v>
      </c>
    </row>
    <row r="40" spans="2:13" x14ac:dyDescent="0.2">
      <c r="B40" s="1" t="s">
        <v>2</v>
      </c>
      <c r="C40" s="1" t="s">
        <v>879</v>
      </c>
      <c r="D40" s="59">
        <v>34</v>
      </c>
      <c r="E40" s="29">
        <v>0.51515151515151514</v>
      </c>
      <c r="F40" s="59">
        <v>2</v>
      </c>
      <c r="G40" s="29">
        <v>3.0303030303030304E-2</v>
      </c>
      <c r="H40" s="59">
        <v>16</v>
      </c>
      <c r="I40" s="29">
        <v>0.24242424242424243</v>
      </c>
      <c r="J40" s="59">
        <v>14</v>
      </c>
      <c r="K40" s="29">
        <v>0.21212121212121213</v>
      </c>
      <c r="L40" s="59">
        <v>66</v>
      </c>
      <c r="M40" s="29">
        <v>1</v>
      </c>
    </row>
    <row r="41" spans="2:13" x14ac:dyDescent="0.2">
      <c r="C41" s="1" t="s">
        <v>880</v>
      </c>
      <c r="D41" s="59">
        <v>34</v>
      </c>
      <c r="E41" s="29">
        <v>0.53968253968253965</v>
      </c>
      <c r="F41" s="59">
        <v>5</v>
      </c>
      <c r="G41" s="29">
        <v>7.9365079365079361E-2</v>
      </c>
      <c r="H41" s="59">
        <v>10</v>
      </c>
      <c r="I41" s="29">
        <v>0.15873015873015872</v>
      </c>
      <c r="J41" s="59">
        <v>14</v>
      </c>
      <c r="K41" s="29">
        <v>0.22222222222222221</v>
      </c>
      <c r="L41" s="59">
        <v>63</v>
      </c>
      <c r="M41" s="29">
        <v>1</v>
      </c>
    </row>
    <row r="42" spans="2:13" x14ac:dyDescent="0.2">
      <c r="C42" s="1" t="s">
        <v>881</v>
      </c>
      <c r="D42" s="59">
        <v>54</v>
      </c>
      <c r="E42" s="29">
        <v>0.69230769230769229</v>
      </c>
      <c r="F42" s="59">
        <v>4</v>
      </c>
      <c r="G42" s="29">
        <v>5.128205128205128E-2</v>
      </c>
      <c r="H42" s="59">
        <v>7</v>
      </c>
      <c r="I42" s="29">
        <v>8.9743589743589744E-2</v>
      </c>
      <c r="J42" s="59">
        <v>13</v>
      </c>
      <c r="K42" s="29">
        <v>0.16666666666666666</v>
      </c>
      <c r="L42" s="59">
        <v>78</v>
      </c>
      <c r="M42" s="29">
        <v>1</v>
      </c>
    </row>
    <row r="43" spans="2:13" x14ac:dyDescent="0.2">
      <c r="B43" s="53" t="s">
        <v>869</v>
      </c>
      <c r="C43" s="53"/>
      <c r="D43" s="60">
        <v>122</v>
      </c>
      <c r="E43" s="54">
        <v>0.58937198067632846</v>
      </c>
      <c r="F43" s="60">
        <v>11</v>
      </c>
      <c r="G43" s="54">
        <v>5.3140096618357488E-2</v>
      </c>
      <c r="H43" s="60">
        <v>33</v>
      </c>
      <c r="I43" s="54">
        <v>0.15942028985507245</v>
      </c>
      <c r="J43" s="60">
        <v>41</v>
      </c>
      <c r="K43" s="54">
        <v>0.19806763285024154</v>
      </c>
      <c r="L43" s="60">
        <v>207</v>
      </c>
      <c r="M43" s="54">
        <v>1</v>
      </c>
    </row>
    <row r="44" spans="2:13" x14ac:dyDescent="0.2">
      <c r="B44" s="1" t="s">
        <v>4</v>
      </c>
      <c r="C44" s="1" t="s">
        <v>879</v>
      </c>
      <c r="D44" s="59">
        <v>5</v>
      </c>
      <c r="E44" s="29">
        <v>0.33333333333333331</v>
      </c>
      <c r="F44" s="59">
        <v>2</v>
      </c>
      <c r="G44" s="29">
        <v>0.13333333333333333</v>
      </c>
      <c r="H44" s="59">
        <v>2</v>
      </c>
      <c r="I44" s="29">
        <v>0.13333333333333333</v>
      </c>
      <c r="J44" s="59">
        <v>6</v>
      </c>
      <c r="K44" s="29">
        <v>0.4</v>
      </c>
      <c r="L44" s="59">
        <v>15</v>
      </c>
      <c r="M44" s="29">
        <v>1</v>
      </c>
    </row>
    <row r="45" spans="2:13" x14ac:dyDescent="0.2">
      <c r="C45" s="1" t="s">
        <v>880</v>
      </c>
      <c r="D45" s="59">
        <v>7</v>
      </c>
      <c r="E45" s="29">
        <v>0.46666666666666667</v>
      </c>
      <c r="F45" s="59"/>
      <c r="G45" s="29">
        <v>0</v>
      </c>
      <c r="H45" s="59">
        <v>3</v>
      </c>
      <c r="I45" s="29">
        <v>0.2</v>
      </c>
      <c r="J45" s="59">
        <v>5</v>
      </c>
      <c r="K45" s="29">
        <v>0.33333333333333331</v>
      </c>
      <c r="L45" s="59">
        <v>15</v>
      </c>
      <c r="M45" s="29">
        <v>1</v>
      </c>
    </row>
    <row r="46" spans="2:13" x14ac:dyDescent="0.2">
      <c r="C46" s="1" t="s">
        <v>881</v>
      </c>
      <c r="D46" s="59">
        <v>11</v>
      </c>
      <c r="E46" s="29">
        <v>0.57894736842105265</v>
      </c>
      <c r="F46" s="59">
        <v>1</v>
      </c>
      <c r="G46" s="29">
        <v>5.2631578947368418E-2</v>
      </c>
      <c r="H46" s="59">
        <v>2</v>
      </c>
      <c r="I46" s="29">
        <v>0.10526315789473684</v>
      </c>
      <c r="J46" s="59">
        <v>5</v>
      </c>
      <c r="K46" s="29">
        <v>0.26315789473684209</v>
      </c>
      <c r="L46" s="59">
        <v>19</v>
      </c>
      <c r="M46" s="29">
        <v>1</v>
      </c>
    </row>
    <row r="47" spans="2:13" x14ac:dyDescent="0.2">
      <c r="B47" s="53" t="s">
        <v>870</v>
      </c>
      <c r="C47" s="53"/>
      <c r="D47" s="60">
        <v>23</v>
      </c>
      <c r="E47" s="54">
        <v>0.46938775510204084</v>
      </c>
      <c r="F47" s="60">
        <v>3</v>
      </c>
      <c r="G47" s="54">
        <v>6.1224489795918366E-2</v>
      </c>
      <c r="H47" s="60">
        <v>7</v>
      </c>
      <c r="I47" s="54">
        <v>0.14285714285714285</v>
      </c>
      <c r="J47" s="60">
        <v>16</v>
      </c>
      <c r="K47" s="54">
        <v>0.32653061224489793</v>
      </c>
      <c r="L47" s="60">
        <v>49</v>
      </c>
      <c r="M47" s="54">
        <v>1</v>
      </c>
    </row>
    <row r="48" spans="2:13" x14ac:dyDescent="0.2">
      <c r="B48" s="1" t="s">
        <v>12</v>
      </c>
      <c r="C48" s="1" t="s">
        <v>879</v>
      </c>
      <c r="D48" s="59">
        <v>5</v>
      </c>
      <c r="E48" s="29">
        <v>0.29411764705882354</v>
      </c>
      <c r="F48" s="59">
        <v>1</v>
      </c>
      <c r="G48" s="29">
        <v>5.8823529411764705E-2</v>
      </c>
      <c r="H48" s="59">
        <v>6</v>
      </c>
      <c r="I48" s="29">
        <v>0.35294117647058826</v>
      </c>
      <c r="J48" s="59">
        <v>5</v>
      </c>
      <c r="K48" s="29">
        <v>0.29411764705882354</v>
      </c>
      <c r="L48" s="59">
        <v>17</v>
      </c>
      <c r="M48" s="29">
        <v>1</v>
      </c>
    </row>
    <row r="49" spans="2:13" x14ac:dyDescent="0.2">
      <c r="C49" s="1" t="s">
        <v>880</v>
      </c>
      <c r="D49" s="59">
        <v>8</v>
      </c>
      <c r="E49" s="29">
        <v>0.5</v>
      </c>
      <c r="F49" s="59"/>
      <c r="G49" s="29">
        <v>0</v>
      </c>
      <c r="H49" s="59">
        <v>4</v>
      </c>
      <c r="I49" s="29">
        <v>0.25</v>
      </c>
      <c r="J49" s="59">
        <v>4</v>
      </c>
      <c r="K49" s="29">
        <v>0.25</v>
      </c>
      <c r="L49" s="59">
        <v>16</v>
      </c>
      <c r="M49" s="29">
        <v>1</v>
      </c>
    </row>
    <row r="50" spans="2:13" x14ac:dyDescent="0.2">
      <c r="C50" s="1" t="s">
        <v>881</v>
      </c>
      <c r="D50" s="59">
        <v>13</v>
      </c>
      <c r="E50" s="29">
        <v>0.76470588235294112</v>
      </c>
      <c r="F50" s="59"/>
      <c r="G50" s="29">
        <v>0</v>
      </c>
      <c r="H50" s="59">
        <v>2</v>
      </c>
      <c r="I50" s="29">
        <v>0.11764705882352941</v>
      </c>
      <c r="J50" s="59">
        <v>2</v>
      </c>
      <c r="K50" s="29">
        <v>0.11764705882352941</v>
      </c>
      <c r="L50" s="59">
        <v>17</v>
      </c>
      <c r="M50" s="29">
        <v>1</v>
      </c>
    </row>
    <row r="51" spans="2:13" x14ac:dyDescent="0.2">
      <c r="B51" s="53" t="s">
        <v>871</v>
      </c>
      <c r="C51" s="53"/>
      <c r="D51" s="60">
        <v>26</v>
      </c>
      <c r="E51" s="54">
        <v>0.52</v>
      </c>
      <c r="F51" s="60">
        <v>1</v>
      </c>
      <c r="G51" s="54">
        <v>0.02</v>
      </c>
      <c r="H51" s="60">
        <v>12</v>
      </c>
      <c r="I51" s="54">
        <v>0.24</v>
      </c>
      <c r="J51" s="60">
        <v>11</v>
      </c>
      <c r="K51" s="54">
        <v>0.22</v>
      </c>
      <c r="L51" s="60">
        <v>50</v>
      </c>
      <c r="M51" s="54">
        <v>1</v>
      </c>
    </row>
    <row r="52" spans="2:13" x14ac:dyDescent="0.2">
      <c r="B52" s="1" t="s">
        <v>11</v>
      </c>
      <c r="C52" s="1" t="s">
        <v>879</v>
      </c>
      <c r="D52" s="59">
        <v>12</v>
      </c>
      <c r="E52" s="29">
        <v>0.48</v>
      </c>
      <c r="F52" s="59">
        <v>6</v>
      </c>
      <c r="G52" s="29">
        <v>0.24</v>
      </c>
      <c r="H52" s="59">
        <v>5</v>
      </c>
      <c r="I52" s="29">
        <v>0.2</v>
      </c>
      <c r="J52" s="59">
        <v>2</v>
      </c>
      <c r="K52" s="29">
        <v>0.08</v>
      </c>
      <c r="L52" s="59">
        <v>25</v>
      </c>
      <c r="M52" s="29">
        <v>1</v>
      </c>
    </row>
    <row r="53" spans="2:13" x14ac:dyDescent="0.2">
      <c r="C53" s="1" t="s">
        <v>880</v>
      </c>
      <c r="D53" s="59">
        <v>10</v>
      </c>
      <c r="E53" s="29">
        <v>0.45454545454545453</v>
      </c>
      <c r="F53" s="59">
        <v>1</v>
      </c>
      <c r="G53" s="29">
        <v>4.5454545454545456E-2</v>
      </c>
      <c r="H53" s="59">
        <v>2</v>
      </c>
      <c r="I53" s="29">
        <v>9.0909090909090912E-2</v>
      </c>
      <c r="J53" s="59">
        <v>9</v>
      </c>
      <c r="K53" s="29">
        <v>0.40909090909090912</v>
      </c>
      <c r="L53" s="59">
        <v>22</v>
      </c>
      <c r="M53" s="29">
        <v>1</v>
      </c>
    </row>
    <row r="54" spans="2:13" x14ac:dyDescent="0.2">
      <c r="C54" s="1" t="s">
        <v>881</v>
      </c>
      <c r="D54" s="59">
        <v>20</v>
      </c>
      <c r="E54" s="29">
        <v>0.7407407407407407</v>
      </c>
      <c r="F54" s="59">
        <v>1</v>
      </c>
      <c r="G54" s="29">
        <v>3.7037037037037035E-2</v>
      </c>
      <c r="H54" s="59">
        <v>2</v>
      </c>
      <c r="I54" s="29">
        <v>7.407407407407407E-2</v>
      </c>
      <c r="J54" s="59">
        <v>4</v>
      </c>
      <c r="K54" s="29">
        <v>0.14814814814814814</v>
      </c>
      <c r="L54" s="59">
        <v>27</v>
      </c>
      <c r="M54" s="29">
        <v>1</v>
      </c>
    </row>
    <row r="55" spans="2:13" x14ac:dyDescent="0.2">
      <c r="B55" s="53" t="s">
        <v>872</v>
      </c>
      <c r="C55" s="53"/>
      <c r="D55" s="60">
        <v>42</v>
      </c>
      <c r="E55" s="54">
        <v>0.56756756756756754</v>
      </c>
      <c r="F55" s="60">
        <v>8</v>
      </c>
      <c r="G55" s="54">
        <v>0.10810810810810811</v>
      </c>
      <c r="H55" s="60">
        <v>9</v>
      </c>
      <c r="I55" s="54">
        <v>0.12162162162162163</v>
      </c>
      <c r="J55" s="60">
        <v>15</v>
      </c>
      <c r="K55" s="54">
        <v>0.20270270270270271</v>
      </c>
      <c r="L55" s="60">
        <v>74</v>
      </c>
      <c r="M55" s="54">
        <v>1</v>
      </c>
    </row>
    <row r="56" spans="2:13" x14ac:dyDescent="0.2">
      <c r="B56" s="1" t="s">
        <v>5</v>
      </c>
      <c r="C56" s="1" t="s">
        <v>879</v>
      </c>
      <c r="D56" s="59">
        <v>7</v>
      </c>
      <c r="E56" s="29">
        <v>0.36842105263157893</v>
      </c>
      <c r="F56" s="59">
        <v>2</v>
      </c>
      <c r="G56" s="29">
        <v>0.10526315789473684</v>
      </c>
      <c r="H56" s="59">
        <v>2</v>
      </c>
      <c r="I56" s="29">
        <v>0.10526315789473684</v>
      </c>
      <c r="J56" s="59">
        <v>8</v>
      </c>
      <c r="K56" s="29">
        <v>0.42105263157894735</v>
      </c>
      <c r="L56" s="59">
        <v>19</v>
      </c>
      <c r="M56" s="29">
        <v>1</v>
      </c>
    </row>
    <row r="57" spans="2:13" x14ac:dyDescent="0.2">
      <c r="C57" s="1" t="s">
        <v>880</v>
      </c>
      <c r="D57" s="59">
        <v>9</v>
      </c>
      <c r="E57" s="29">
        <v>0.52941176470588236</v>
      </c>
      <c r="F57" s="59"/>
      <c r="G57" s="29">
        <v>0</v>
      </c>
      <c r="H57" s="59">
        <v>2</v>
      </c>
      <c r="I57" s="29">
        <v>0.11764705882352941</v>
      </c>
      <c r="J57" s="59">
        <v>6</v>
      </c>
      <c r="K57" s="29">
        <v>0.35294117647058826</v>
      </c>
      <c r="L57" s="59">
        <v>17</v>
      </c>
      <c r="M57" s="29">
        <v>1</v>
      </c>
    </row>
    <row r="58" spans="2:13" x14ac:dyDescent="0.2">
      <c r="C58" s="1" t="s">
        <v>881</v>
      </c>
      <c r="D58" s="59">
        <v>13</v>
      </c>
      <c r="E58" s="29">
        <v>0.68421052631578949</v>
      </c>
      <c r="F58" s="59">
        <v>1</v>
      </c>
      <c r="G58" s="29">
        <v>5.2631578947368418E-2</v>
      </c>
      <c r="H58" s="59">
        <v>1</v>
      </c>
      <c r="I58" s="29">
        <v>5.2631578947368418E-2</v>
      </c>
      <c r="J58" s="59">
        <v>4</v>
      </c>
      <c r="K58" s="29">
        <v>0.21052631578947367</v>
      </c>
      <c r="L58" s="59">
        <v>19</v>
      </c>
      <c r="M58" s="29">
        <v>1</v>
      </c>
    </row>
    <row r="59" spans="2:13" x14ac:dyDescent="0.2">
      <c r="B59" s="53" t="s">
        <v>873</v>
      </c>
      <c r="C59" s="53"/>
      <c r="D59" s="60">
        <v>29</v>
      </c>
      <c r="E59" s="54">
        <v>0.52727272727272723</v>
      </c>
      <c r="F59" s="60">
        <v>3</v>
      </c>
      <c r="G59" s="54">
        <v>5.4545454545454543E-2</v>
      </c>
      <c r="H59" s="60">
        <v>5</v>
      </c>
      <c r="I59" s="54">
        <v>9.0909090909090912E-2</v>
      </c>
      <c r="J59" s="60">
        <v>18</v>
      </c>
      <c r="K59" s="54">
        <v>0.32727272727272727</v>
      </c>
      <c r="L59" s="60">
        <v>55</v>
      </c>
      <c r="M59" s="54">
        <v>1</v>
      </c>
    </row>
    <row r="60" spans="2:13" x14ac:dyDescent="0.2">
      <c r="B60" s="1" t="s">
        <v>7</v>
      </c>
      <c r="C60" s="1" t="s">
        <v>879</v>
      </c>
      <c r="D60" s="59">
        <v>16</v>
      </c>
      <c r="E60" s="29">
        <v>0.47058823529411764</v>
      </c>
      <c r="F60" s="59">
        <v>8</v>
      </c>
      <c r="G60" s="29">
        <v>0.23529411764705882</v>
      </c>
      <c r="H60" s="59">
        <v>5</v>
      </c>
      <c r="I60" s="29">
        <v>0.14705882352941177</v>
      </c>
      <c r="J60" s="59">
        <v>5</v>
      </c>
      <c r="K60" s="29">
        <v>0.14705882352941177</v>
      </c>
      <c r="L60" s="59">
        <v>34</v>
      </c>
      <c r="M60" s="29">
        <v>1</v>
      </c>
    </row>
    <row r="61" spans="2:13" x14ac:dyDescent="0.2">
      <c r="C61" s="1" t="s">
        <v>880</v>
      </c>
      <c r="D61" s="59">
        <v>10</v>
      </c>
      <c r="E61" s="29">
        <v>0.30303030303030304</v>
      </c>
      <c r="F61" s="59">
        <v>8</v>
      </c>
      <c r="G61" s="29">
        <v>0.24242424242424243</v>
      </c>
      <c r="H61" s="59">
        <v>11</v>
      </c>
      <c r="I61" s="29">
        <v>0.33333333333333331</v>
      </c>
      <c r="J61" s="59">
        <v>4</v>
      </c>
      <c r="K61" s="29">
        <v>0.12121212121212122</v>
      </c>
      <c r="L61" s="59">
        <v>33</v>
      </c>
      <c r="M61" s="29">
        <v>1</v>
      </c>
    </row>
    <row r="62" spans="2:13" x14ac:dyDescent="0.2">
      <c r="C62" s="1" t="s">
        <v>881</v>
      </c>
      <c r="D62" s="59">
        <v>25</v>
      </c>
      <c r="E62" s="29">
        <v>0.625</v>
      </c>
      <c r="F62" s="59">
        <v>3</v>
      </c>
      <c r="G62" s="29">
        <v>7.4999999999999997E-2</v>
      </c>
      <c r="H62" s="59">
        <v>3</v>
      </c>
      <c r="I62" s="29">
        <v>7.4999999999999997E-2</v>
      </c>
      <c r="J62" s="59">
        <v>9</v>
      </c>
      <c r="K62" s="29">
        <v>0.22500000000000001</v>
      </c>
      <c r="L62" s="59">
        <v>40</v>
      </c>
      <c r="M62" s="29">
        <v>1</v>
      </c>
    </row>
    <row r="63" spans="2:13" x14ac:dyDescent="0.2">
      <c r="B63" s="53" t="s">
        <v>874</v>
      </c>
      <c r="C63" s="53"/>
      <c r="D63" s="60">
        <v>51</v>
      </c>
      <c r="E63" s="54">
        <v>0.47663551401869159</v>
      </c>
      <c r="F63" s="60">
        <v>19</v>
      </c>
      <c r="G63" s="54">
        <v>0.17757009345794392</v>
      </c>
      <c r="H63" s="60">
        <v>19</v>
      </c>
      <c r="I63" s="54">
        <v>0.17757009345794392</v>
      </c>
      <c r="J63" s="60">
        <v>18</v>
      </c>
      <c r="K63" s="54">
        <v>0.16822429906542055</v>
      </c>
      <c r="L63" s="60">
        <v>107</v>
      </c>
      <c r="M63" s="54">
        <v>1</v>
      </c>
    </row>
    <row r="64" spans="2:13" x14ac:dyDescent="0.2">
      <c r="B64" s="1" t="s">
        <v>860</v>
      </c>
      <c r="C64" s="1"/>
      <c r="D64" s="59">
        <v>556</v>
      </c>
      <c r="E64" s="29">
        <v>0.52601702932828764</v>
      </c>
      <c r="F64" s="59">
        <v>104</v>
      </c>
      <c r="G64" s="29">
        <v>9.8391674550614955E-2</v>
      </c>
      <c r="H64" s="59">
        <v>163</v>
      </c>
      <c r="I64" s="29">
        <v>0.15421002838221382</v>
      </c>
      <c r="J64" s="59">
        <v>234</v>
      </c>
      <c r="K64" s="29">
        <v>0.22138126773888364</v>
      </c>
      <c r="L64" s="59">
        <v>1057</v>
      </c>
      <c r="M64" s="29">
        <v>1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26DFE-2CB1-4FF8-BD20-A5DE375730C9}">
  <sheetPr>
    <tabColor rgb="FF00B050"/>
  </sheetPr>
  <dimension ref="B2:U5001"/>
  <sheetViews>
    <sheetView showGridLines="0" workbookViewId="0">
      <pane xSplit="8" ySplit="5" topLeftCell="N6" activePane="bottomRight" state="frozen"/>
      <selection pane="topRight" activeCell="I1" sqref="I1"/>
      <selection pane="bottomLeft" activeCell="A6" sqref="A6"/>
      <selection pane="bottomRight" activeCell="B5" sqref="B5"/>
    </sheetView>
  </sheetViews>
  <sheetFormatPr baseColWidth="10" defaultRowHeight="11.25" x14ac:dyDescent="0.2"/>
  <cols>
    <col min="1" max="1" width="2.85546875" style="1" customWidth="1"/>
    <col min="2" max="2" width="11.42578125" style="1"/>
    <col min="3" max="3" width="32.140625" style="1" bestFit="1" customWidth="1"/>
    <col min="4" max="4" width="18.140625" style="1" bestFit="1" customWidth="1"/>
    <col min="5" max="5" width="8" style="1" customWidth="1"/>
    <col min="6" max="8" width="9.42578125" style="1" customWidth="1"/>
    <col min="9" max="16" width="6.140625" style="39" customWidth="1"/>
    <col min="17" max="17" width="11.42578125" style="39"/>
    <col min="18" max="18" width="11.42578125" style="23"/>
    <col min="19" max="19" width="11.42578125" style="39"/>
    <col min="20" max="20" width="11.42578125" style="38"/>
    <col min="21" max="21" width="11.42578125" style="23"/>
    <col min="22" max="16384" width="11.42578125" style="1"/>
  </cols>
  <sheetData>
    <row r="2" spans="2:21" ht="18.75" x14ac:dyDescent="0.3">
      <c r="B2" s="31" t="s">
        <v>893</v>
      </c>
    </row>
    <row r="4" spans="2:21" x14ac:dyDescent="0.2">
      <c r="I4" s="44" t="s">
        <v>895</v>
      </c>
      <c r="J4" s="44"/>
      <c r="K4" s="44"/>
      <c r="L4" s="44"/>
      <c r="M4" s="44"/>
      <c r="N4" s="44"/>
      <c r="O4" s="44"/>
      <c r="P4" s="44"/>
    </row>
    <row r="5" spans="2:21" s="18" customFormat="1" ht="33.75" x14ac:dyDescent="0.25">
      <c r="B5" s="43" t="s">
        <v>821</v>
      </c>
      <c r="C5" s="43" t="s">
        <v>820</v>
      </c>
      <c r="D5" s="43" t="s">
        <v>14</v>
      </c>
      <c r="E5" s="43" t="s">
        <v>819</v>
      </c>
      <c r="F5" s="43" t="s">
        <v>827</v>
      </c>
      <c r="G5" s="43" t="s">
        <v>855</v>
      </c>
      <c r="H5" s="43" t="s">
        <v>894</v>
      </c>
      <c r="I5" s="45" t="s">
        <v>896</v>
      </c>
      <c r="J5" s="45" t="s">
        <v>897</v>
      </c>
      <c r="K5" s="45" t="s">
        <v>898</v>
      </c>
      <c r="L5" s="45" t="s">
        <v>899</v>
      </c>
      <c r="M5" s="45" t="s">
        <v>900</v>
      </c>
      <c r="N5" s="45" t="s">
        <v>901</v>
      </c>
      <c r="O5" s="45" t="s">
        <v>902</v>
      </c>
      <c r="P5" s="45" t="s">
        <v>903</v>
      </c>
      <c r="Q5" s="46" t="s">
        <v>904</v>
      </c>
      <c r="R5" s="47" t="s">
        <v>882</v>
      </c>
      <c r="S5" s="48" t="s">
        <v>906</v>
      </c>
      <c r="T5" s="49" t="s">
        <v>909</v>
      </c>
      <c r="U5" s="50" t="s">
        <v>905</v>
      </c>
    </row>
    <row r="6" spans="2:21" x14ac:dyDescent="0.2">
      <c r="B6" s="1">
        <f>IF(Tablas!B4="","",Tablas!B4)</f>
        <v>300001</v>
      </c>
      <c r="C6" s="1" t="str">
        <f>IF(Tablas!C4="","",Tablas!C4)</f>
        <v>TIMON</v>
      </c>
      <c r="D6" s="1" t="str">
        <f>IF(Tablas!D4="","",Tablas!D4)</f>
        <v>05 - COLISION</v>
      </c>
      <c r="E6" s="1" t="str">
        <f>IF(Tablas!E4="","",Tablas!E4)</f>
        <v>UN</v>
      </c>
      <c r="F6" s="1">
        <f>IF(Tablas!F4="","",Tablas!F4)</f>
        <v>14</v>
      </c>
      <c r="G6" s="1">
        <f>IF(Tablas!I4="","",Tablas!I4)</f>
        <v>31</v>
      </c>
      <c r="H6" s="1">
        <v>4</v>
      </c>
      <c r="I6" s="39">
        <f>IF($B6="","",-SUMIFS(Tabla7[Cantidad],Tabla7[Código del producto],$B6,Tabla7[Tipo de movimiento],"SALIDA",Tabla7[Mes],I$5))</f>
        <v>0</v>
      </c>
      <c r="J6" s="39">
        <f>IF($B6="","",-SUMIFS(Tabla7[Cantidad],Tabla7[Código del producto],$B6,Tabla7[Tipo de movimiento],"SALIDA",Tabla7[Mes],J$5))</f>
        <v>0</v>
      </c>
      <c r="K6" s="39">
        <f>IF($B6="","",-SUMIFS(Tabla7[Cantidad],Tabla7[Código del producto],$B6,Tabla7[Tipo de movimiento],"SALIDA",Tabla7[Mes],K$5))</f>
        <v>0</v>
      </c>
      <c r="L6" s="39">
        <f>IF($B6="","",-SUMIFS(Tabla7[Cantidad],Tabla7[Código del producto],$B6,Tabla7[Tipo de movimiento],"SALIDA",Tabla7[Mes],L$5))</f>
        <v>0</v>
      </c>
      <c r="M6" s="39">
        <f>IF($B6="","",-SUMIFS(Tabla7[Cantidad],Tabla7[Código del producto],$B6,Tabla7[Tipo de movimiento],"SALIDA",Tabla7[Mes],M$5))</f>
        <v>18</v>
      </c>
      <c r="N6" s="39">
        <f>IF($B6="","",-SUMIFS(Tabla7[Cantidad],Tabla7[Código del producto],$B6,Tabla7[Tipo de movimiento],"SALIDA",Tabla7[Mes],N$5))</f>
        <v>17</v>
      </c>
      <c r="O6" s="39">
        <f>IF($B6="","",-SUMIFS(Tabla7[Cantidad],Tabla7[Código del producto],$B6,Tabla7[Tipo de movimiento],"SALIDA",Tabla7[Mes],O$5))</f>
        <v>0</v>
      </c>
      <c r="P6" s="39">
        <f>IF($B6="","",-SUMIFS(Tabla7[Cantidad],Tabla7[Código del producto],$B6,Tabla7[Tipo de movimiento],"SALIDA",Tabla7[Mes],P$5))</f>
        <v>0</v>
      </c>
      <c r="Q6" s="39">
        <f>IF($B6="","",IFERROR(AVERAGE(N6:P6),0))</f>
        <v>5.666666666666667</v>
      </c>
      <c r="R6" s="51" t="str">
        <f>IF($B6="","",IFERROR(VLOOKUP($B6,'ABC rotación'!$C:$G,5,0),"C"))</f>
        <v>C</v>
      </c>
      <c r="S6" s="41">
        <f>IF($B6="","",IFERROR(H6/Q6*30,0))</f>
        <v>21.176470588235293</v>
      </c>
      <c r="T6" s="40">
        <f>IF($B6="","",S6/F6)</f>
        <v>1.5126050420168067</v>
      </c>
      <c r="U6" s="23" t="str">
        <f>IF($B6="","",VLOOKUP($T6,Tablas!$X$14:$Y$17,2,1))</f>
        <v>3. VERDE</v>
      </c>
    </row>
    <row r="7" spans="2:21" x14ac:dyDescent="0.2">
      <c r="B7" s="1">
        <f>IF(Tablas!B5="","",Tablas!B5)</f>
        <v>300002</v>
      </c>
      <c r="C7" s="1" t="str">
        <f>IF(Tablas!C5="","",Tablas!C5)</f>
        <v>GOMA POSAPIE FT</v>
      </c>
      <c r="D7" s="1" t="str">
        <f>IF(Tablas!D5="","",Tablas!D5)</f>
        <v>11 - LLANTAS Y HULES</v>
      </c>
      <c r="E7" s="1" t="str">
        <f>IF(Tablas!E5="","",Tablas!E5)</f>
        <v>UN</v>
      </c>
      <c r="F7" s="1">
        <f>IF(Tablas!F5="","",Tablas!F5)</f>
        <v>20</v>
      </c>
      <c r="G7" s="1">
        <f>IF(Tablas!I5="","",Tablas!I5)</f>
        <v>9</v>
      </c>
      <c r="H7" s="1">
        <v>3</v>
      </c>
      <c r="I7" s="39">
        <f>IF($B7="","",-SUMIFS(Tabla7[Cantidad],Tabla7[Código del producto],$B7,Tabla7[Tipo de movimiento],"SALIDA",Tabla7[Mes],I$5))</f>
        <v>0</v>
      </c>
      <c r="J7" s="39">
        <f>IF($B7="","",-SUMIFS(Tabla7[Cantidad],Tabla7[Código del producto],$B7,Tabla7[Tipo de movimiento],"SALIDA",Tabla7[Mes],J$5))</f>
        <v>15</v>
      </c>
      <c r="K7" s="39">
        <f>IF($B7="","",-SUMIFS(Tabla7[Cantidad],Tabla7[Código del producto],$B7,Tabla7[Tipo de movimiento],"SALIDA",Tabla7[Mes],K$5))</f>
        <v>0</v>
      </c>
      <c r="L7" s="39">
        <f>IF($B7="","",-SUMIFS(Tabla7[Cantidad],Tabla7[Código del producto],$B7,Tabla7[Tipo de movimiento],"SALIDA",Tabla7[Mes],L$5))</f>
        <v>0</v>
      </c>
      <c r="M7" s="39">
        <f>IF($B7="","",-SUMIFS(Tabla7[Cantidad],Tabla7[Código del producto],$B7,Tabla7[Tipo de movimiento],"SALIDA",Tabla7[Mes],M$5))</f>
        <v>0</v>
      </c>
      <c r="N7" s="39">
        <f>IF($B7="","",-SUMIFS(Tabla7[Cantidad],Tabla7[Código del producto],$B7,Tabla7[Tipo de movimiento],"SALIDA",Tabla7[Mes],N$5))</f>
        <v>0</v>
      </c>
      <c r="O7" s="39">
        <f>IF($B7="","",-SUMIFS(Tabla7[Cantidad],Tabla7[Código del producto],$B7,Tabla7[Tipo de movimiento],"SALIDA",Tabla7[Mes],O$5))</f>
        <v>11</v>
      </c>
      <c r="P7" s="39">
        <f>IF($B7="","",-SUMIFS(Tabla7[Cantidad],Tabla7[Código del producto],$B7,Tabla7[Tipo de movimiento],"SALIDA",Tabla7[Mes],P$5))</f>
        <v>0</v>
      </c>
      <c r="Q7" s="39">
        <f t="shared" ref="Q7:Q70" si="0">IF($B7="","",IFERROR(AVERAGE(N7:P7),0))</f>
        <v>3.6666666666666665</v>
      </c>
      <c r="R7" s="51" t="str">
        <f>IF($B7="","",IFERROR(VLOOKUP($B7,'ABC rotación'!$C:$G,5,0),"C"))</f>
        <v>B</v>
      </c>
      <c r="S7" s="41">
        <f t="shared" ref="S7:S70" si="1">IF($B7="","",IFERROR(H7/Q7*30,0))</f>
        <v>24.545454545454547</v>
      </c>
      <c r="T7" s="40">
        <f t="shared" ref="T7:T70" si="2">IF($B7="","",S7/F7)</f>
        <v>1.2272727272727273</v>
      </c>
      <c r="U7" s="23" t="str">
        <f>IF($B7="","",VLOOKUP($T7,Tablas!$X$14:$Y$17,2,1))</f>
        <v>3. VERDE</v>
      </c>
    </row>
    <row r="8" spans="2:21" x14ac:dyDescent="0.2">
      <c r="B8" s="1">
        <f>IF(Tablas!B6="","",Tablas!B6)</f>
        <v>300003</v>
      </c>
      <c r="C8" s="1" t="str">
        <f>IF(Tablas!C6="","",Tablas!C6)</f>
        <v>CADENA DE TRACCION</v>
      </c>
      <c r="D8" s="1" t="str">
        <f>IF(Tablas!D6="","",Tablas!D6)</f>
        <v>13 - TRACCION</v>
      </c>
      <c r="E8" s="1" t="str">
        <f>IF(Tablas!E6="","",Tablas!E6)</f>
        <v>UN</v>
      </c>
      <c r="F8" s="1">
        <f>IF(Tablas!F6="","",Tablas!F6)</f>
        <v>28</v>
      </c>
      <c r="G8" s="1">
        <f>IF(Tablas!I6="","",Tablas!I6)</f>
        <v>7</v>
      </c>
      <c r="H8" s="1">
        <v>7</v>
      </c>
      <c r="I8" s="39">
        <f>IF($B8="","",-SUMIFS(Tabla7[Cantidad],Tabla7[Código del producto],$B8,Tabla7[Tipo de movimiento],"SALIDA",Tabla7[Mes],I$5))</f>
        <v>0</v>
      </c>
      <c r="J8" s="39">
        <f>IF($B8="","",-SUMIFS(Tabla7[Cantidad],Tabla7[Código del producto],$B8,Tabla7[Tipo de movimiento],"SALIDA",Tabla7[Mes],J$5))</f>
        <v>0</v>
      </c>
      <c r="K8" s="39">
        <f>IF($B8="","",-SUMIFS(Tabla7[Cantidad],Tabla7[Código del producto],$B8,Tabla7[Tipo de movimiento],"SALIDA",Tabla7[Mes],K$5))</f>
        <v>0</v>
      </c>
      <c r="L8" s="39">
        <f>IF($B8="","",-SUMIFS(Tabla7[Cantidad],Tabla7[Código del producto],$B8,Tabla7[Tipo de movimiento],"SALIDA",Tabla7[Mes],L$5))</f>
        <v>6</v>
      </c>
      <c r="M8" s="39">
        <f>IF($B8="","",-SUMIFS(Tabla7[Cantidad],Tabla7[Código del producto],$B8,Tabla7[Tipo de movimiento],"SALIDA",Tabla7[Mes],M$5))</f>
        <v>6</v>
      </c>
      <c r="N8" s="39">
        <f>IF($B8="","",-SUMIFS(Tabla7[Cantidad],Tabla7[Código del producto],$B8,Tabla7[Tipo de movimiento],"SALIDA",Tabla7[Mes],N$5))</f>
        <v>0</v>
      </c>
      <c r="O8" s="39">
        <f>IF($B8="","",-SUMIFS(Tabla7[Cantidad],Tabla7[Código del producto],$B8,Tabla7[Tipo de movimiento],"SALIDA",Tabla7[Mes],O$5))</f>
        <v>0</v>
      </c>
      <c r="P8" s="39">
        <f>IF($B8="","",-SUMIFS(Tabla7[Cantidad],Tabla7[Código del producto],$B8,Tabla7[Tipo de movimiento],"SALIDA",Tabla7[Mes],P$5))</f>
        <v>0</v>
      </c>
      <c r="Q8" s="39">
        <f t="shared" si="0"/>
        <v>0</v>
      </c>
      <c r="R8" s="51" t="str">
        <f>IF($B8="","",IFERROR(VLOOKUP($B8,'ABC rotación'!$C:$G,5,0),"C"))</f>
        <v>B</v>
      </c>
      <c r="S8" s="41">
        <f t="shared" si="1"/>
        <v>0</v>
      </c>
      <c r="T8" s="40">
        <f t="shared" si="2"/>
        <v>0</v>
      </c>
      <c r="U8" s="23" t="str">
        <f>IF($B8="","",VLOOKUP($T8,Tablas!$X$14:$Y$17,2,1))</f>
        <v>1. ROJO</v>
      </c>
    </row>
    <row r="9" spans="2:21" x14ac:dyDescent="0.2">
      <c r="B9" s="1">
        <f>IF(Tablas!B7="","",Tablas!B7)</f>
        <v>300004</v>
      </c>
      <c r="C9" s="1" t="str">
        <f>IF(Tablas!C7="","",Tablas!C7)</f>
        <v>CATALINA</v>
      </c>
      <c r="D9" s="1" t="str">
        <f>IF(Tablas!D7="","",Tablas!D7)</f>
        <v>13 - TRACCION</v>
      </c>
      <c r="E9" s="1" t="str">
        <f>IF(Tablas!E7="","",Tablas!E7)</f>
        <v>UN</v>
      </c>
      <c r="F9" s="1">
        <f>IF(Tablas!F7="","",Tablas!F7)</f>
        <v>30</v>
      </c>
      <c r="G9" s="1">
        <f>IF(Tablas!I7="","",Tablas!I7)</f>
        <v>13</v>
      </c>
      <c r="H9" s="1">
        <v>5</v>
      </c>
      <c r="I9" s="39">
        <f>IF($B9="","",-SUMIFS(Tabla7[Cantidad],Tabla7[Código del producto],$B9,Tabla7[Tipo de movimiento],"SALIDA",Tabla7[Mes],I$5))</f>
        <v>0</v>
      </c>
      <c r="J9" s="39">
        <f>IF($B9="","",-SUMIFS(Tabla7[Cantidad],Tabla7[Código del producto],$B9,Tabla7[Tipo de movimiento],"SALIDA",Tabla7[Mes],J$5))</f>
        <v>0</v>
      </c>
      <c r="K9" s="39">
        <f>IF($B9="","",-SUMIFS(Tabla7[Cantidad],Tabla7[Código del producto],$B9,Tabla7[Tipo de movimiento],"SALIDA",Tabla7[Mes],K$5))</f>
        <v>0</v>
      </c>
      <c r="L9" s="39">
        <f>IF($B9="","",-SUMIFS(Tabla7[Cantidad],Tabla7[Código del producto],$B9,Tabla7[Tipo de movimiento],"SALIDA",Tabla7[Mes],L$5))</f>
        <v>0</v>
      </c>
      <c r="M9" s="39">
        <f>IF($B9="","",-SUMIFS(Tabla7[Cantidad],Tabla7[Código del producto],$B9,Tabla7[Tipo de movimiento],"SALIDA",Tabla7[Mes],M$5))</f>
        <v>0</v>
      </c>
      <c r="N9" s="39">
        <f>IF($B9="","",-SUMIFS(Tabla7[Cantidad],Tabla7[Código del producto],$B9,Tabla7[Tipo de movimiento],"SALIDA",Tabla7[Mes],N$5))</f>
        <v>0</v>
      </c>
      <c r="O9" s="39">
        <f>IF($B9="","",-SUMIFS(Tabla7[Cantidad],Tabla7[Código del producto],$B9,Tabla7[Tipo de movimiento],"SALIDA",Tabla7[Mes],O$5))</f>
        <v>0</v>
      </c>
      <c r="P9" s="39">
        <f>IF($B9="","",-SUMIFS(Tabla7[Cantidad],Tabla7[Código del producto],$B9,Tabla7[Tipo de movimiento],"SALIDA",Tabla7[Mes],P$5))</f>
        <v>0</v>
      </c>
      <c r="Q9" s="39">
        <f t="shared" si="0"/>
        <v>0</v>
      </c>
      <c r="R9" s="51" t="str">
        <f>IF($B9="","",IFERROR(VLOOKUP($B9,'ABC rotación'!$C:$G,5,0),"C"))</f>
        <v>C</v>
      </c>
      <c r="S9" s="41">
        <f t="shared" si="1"/>
        <v>0</v>
      </c>
      <c r="T9" s="40">
        <f t="shared" si="2"/>
        <v>0</v>
      </c>
      <c r="U9" s="23" t="str">
        <f>IF($B9="","",VLOOKUP($T9,Tablas!$X$14:$Y$17,2,1))</f>
        <v>1. ROJO</v>
      </c>
    </row>
    <row r="10" spans="2:21" x14ac:dyDescent="0.2">
      <c r="B10" s="1">
        <f>IF(Tablas!B8="","",Tablas!B8)</f>
        <v>300005</v>
      </c>
      <c r="C10" s="1" t="str">
        <f>IF(Tablas!C8="","",Tablas!C8)</f>
        <v>CONJUNTO DE TUBO DE ESCAPE</v>
      </c>
      <c r="D10" s="1" t="str">
        <f>IF(Tablas!D8="","",Tablas!D8)</f>
        <v>07 - PEDALES Y POSAPIES</v>
      </c>
      <c r="E10" s="1" t="str">
        <f>IF(Tablas!E8="","",Tablas!E8)</f>
        <v>UN</v>
      </c>
      <c r="F10" s="1">
        <f>IF(Tablas!F8="","",Tablas!F8)</f>
        <v>8</v>
      </c>
      <c r="G10" s="1">
        <f>IF(Tablas!I8="","",Tablas!I8)</f>
        <v>13</v>
      </c>
      <c r="H10" s="1">
        <v>5</v>
      </c>
      <c r="I10" s="39">
        <f>IF($B10="","",-SUMIFS(Tabla7[Cantidad],Tabla7[Código del producto],$B10,Tabla7[Tipo de movimiento],"SALIDA",Tabla7[Mes],I$5))</f>
        <v>0</v>
      </c>
      <c r="J10" s="39">
        <f>IF($B10="","",-SUMIFS(Tabla7[Cantidad],Tabla7[Código del producto],$B10,Tabla7[Tipo de movimiento],"SALIDA",Tabla7[Mes],J$5))</f>
        <v>0</v>
      </c>
      <c r="K10" s="39">
        <f>IF($B10="","",-SUMIFS(Tabla7[Cantidad],Tabla7[Código del producto],$B10,Tabla7[Tipo de movimiento],"SALIDA",Tabla7[Mes],K$5))</f>
        <v>0</v>
      </c>
      <c r="L10" s="39">
        <f>IF($B10="","",-SUMIFS(Tabla7[Cantidad],Tabla7[Código del producto],$B10,Tabla7[Tipo de movimiento],"SALIDA",Tabla7[Mes],L$5))</f>
        <v>0</v>
      </c>
      <c r="M10" s="39">
        <f>IF($B10="","",-SUMIFS(Tabla7[Cantidad],Tabla7[Código del producto],$B10,Tabla7[Tipo de movimiento],"SALIDA",Tabla7[Mes],M$5))</f>
        <v>16</v>
      </c>
      <c r="N10" s="39">
        <f>IF($B10="","",-SUMIFS(Tabla7[Cantidad],Tabla7[Código del producto],$B10,Tabla7[Tipo de movimiento],"SALIDA",Tabla7[Mes],N$5))</f>
        <v>0</v>
      </c>
      <c r="O10" s="39">
        <f>IF($B10="","",-SUMIFS(Tabla7[Cantidad],Tabla7[Código del producto],$B10,Tabla7[Tipo de movimiento],"SALIDA",Tabla7[Mes],O$5))</f>
        <v>0</v>
      </c>
      <c r="P10" s="39">
        <f>IF($B10="","",-SUMIFS(Tabla7[Cantidad],Tabla7[Código del producto],$B10,Tabla7[Tipo de movimiento],"SALIDA",Tabla7[Mes],P$5))</f>
        <v>0</v>
      </c>
      <c r="Q10" s="39">
        <f t="shared" si="0"/>
        <v>0</v>
      </c>
      <c r="R10" s="51" t="str">
        <f>IF($B10="","",IFERROR(VLOOKUP($B10,'ABC rotación'!$C:$G,5,0),"C"))</f>
        <v>A</v>
      </c>
      <c r="S10" s="41">
        <f t="shared" si="1"/>
        <v>0</v>
      </c>
      <c r="T10" s="40">
        <f t="shared" si="2"/>
        <v>0</v>
      </c>
      <c r="U10" s="23" t="str">
        <f>IF($B10="","",VLOOKUP($T10,Tablas!$X$14:$Y$17,2,1))</f>
        <v>1. ROJO</v>
      </c>
    </row>
    <row r="11" spans="2:21" x14ac:dyDescent="0.2">
      <c r="B11" s="1">
        <f>IF(Tablas!B9="","",Tablas!B9)</f>
        <v>300006</v>
      </c>
      <c r="C11" s="1" t="str">
        <f>IF(Tablas!C9="","",Tablas!C9)</f>
        <v>ZAPATAS DE FRENO</v>
      </c>
      <c r="D11" s="1" t="str">
        <f>IF(Tablas!D9="","",Tablas!D9)</f>
        <v>04 - FRENOS Y EMBRAGUES</v>
      </c>
      <c r="E11" s="1" t="str">
        <f>IF(Tablas!E9="","",Tablas!E9)</f>
        <v>UN</v>
      </c>
      <c r="F11" s="1">
        <f>IF(Tablas!F9="","",Tablas!F9)</f>
        <v>16</v>
      </c>
      <c r="G11" s="1">
        <f>IF(Tablas!I9="","",Tablas!I9)</f>
        <v>30</v>
      </c>
      <c r="H11" s="1">
        <v>4</v>
      </c>
      <c r="I11" s="39">
        <f>IF($B11="","",-SUMIFS(Tabla7[Cantidad],Tabla7[Código del producto],$B11,Tabla7[Tipo de movimiento],"SALIDA",Tabla7[Mes],I$5))</f>
        <v>0</v>
      </c>
      <c r="J11" s="39">
        <f>IF($B11="","",-SUMIFS(Tabla7[Cantidad],Tabla7[Código del producto],$B11,Tabla7[Tipo de movimiento],"SALIDA",Tabla7[Mes],J$5))</f>
        <v>0</v>
      </c>
      <c r="K11" s="39">
        <f>IF($B11="","",-SUMIFS(Tabla7[Cantidad],Tabla7[Código del producto],$B11,Tabla7[Tipo de movimiento],"SALIDA",Tabla7[Mes],K$5))</f>
        <v>17</v>
      </c>
      <c r="L11" s="39">
        <f>IF($B11="","",-SUMIFS(Tabla7[Cantidad],Tabla7[Código del producto],$B11,Tabla7[Tipo de movimiento],"SALIDA",Tabla7[Mes],L$5))</f>
        <v>31</v>
      </c>
      <c r="M11" s="39">
        <f>IF($B11="","",-SUMIFS(Tabla7[Cantidad],Tabla7[Código del producto],$B11,Tabla7[Tipo de movimiento],"SALIDA",Tabla7[Mes],M$5))</f>
        <v>0</v>
      </c>
      <c r="N11" s="39">
        <f>IF($B11="","",-SUMIFS(Tabla7[Cantidad],Tabla7[Código del producto],$B11,Tabla7[Tipo de movimiento],"SALIDA",Tabla7[Mes],N$5))</f>
        <v>0</v>
      </c>
      <c r="O11" s="39">
        <f>IF($B11="","",-SUMIFS(Tabla7[Cantidad],Tabla7[Código del producto],$B11,Tabla7[Tipo de movimiento],"SALIDA",Tabla7[Mes],O$5))</f>
        <v>0</v>
      </c>
      <c r="P11" s="39">
        <f>IF($B11="","",-SUMIFS(Tabla7[Cantidad],Tabla7[Código del producto],$B11,Tabla7[Tipo de movimiento],"SALIDA",Tabla7[Mes],P$5))</f>
        <v>17</v>
      </c>
      <c r="Q11" s="39">
        <f t="shared" si="0"/>
        <v>5.666666666666667</v>
      </c>
      <c r="R11" s="51" t="str">
        <f>IF($B11="","",IFERROR(VLOOKUP($B11,'ABC rotación'!$C:$G,5,0),"C"))</f>
        <v>A</v>
      </c>
      <c r="S11" s="41">
        <f t="shared" si="1"/>
        <v>21.176470588235293</v>
      </c>
      <c r="T11" s="40">
        <f t="shared" si="2"/>
        <v>1.3235294117647058</v>
      </c>
      <c r="U11" s="23" t="str">
        <f>IF($B11="","",VLOOKUP($T11,Tablas!$X$14:$Y$17,2,1))</f>
        <v>3. VERDE</v>
      </c>
    </row>
    <row r="12" spans="2:21" x14ac:dyDescent="0.2">
      <c r="B12" s="1">
        <f>IF(Tablas!B10="","",Tablas!B10)</f>
        <v>300007</v>
      </c>
      <c r="C12" s="1" t="str">
        <f>IF(Tablas!C10="","",Tablas!C10)</f>
        <v>BATERIA DIABOLO</v>
      </c>
      <c r="D12" s="1" t="str">
        <f>IF(Tablas!D10="","",Tablas!D10)</f>
        <v>01 - BATERIAS</v>
      </c>
      <c r="E12" s="1" t="str">
        <f>IF(Tablas!E10="","",Tablas!E10)</f>
        <v>UN</v>
      </c>
      <c r="F12" s="1">
        <f>IF(Tablas!F10="","",Tablas!F10)</f>
        <v>15</v>
      </c>
      <c r="G12" s="1">
        <f>IF(Tablas!I10="","",Tablas!I10)</f>
        <v>21</v>
      </c>
      <c r="H12" s="1">
        <v>6</v>
      </c>
      <c r="I12" s="39">
        <f>IF($B12="","",-SUMIFS(Tabla7[Cantidad],Tabla7[Código del producto],$B12,Tabla7[Tipo de movimiento],"SALIDA",Tabla7[Mes],I$5))</f>
        <v>0</v>
      </c>
      <c r="J12" s="39">
        <f>IF($B12="","",-SUMIFS(Tabla7[Cantidad],Tabla7[Código del producto],$B12,Tabla7[Tipo de movimiento],"SALIDA",Tabla7[Mes],J$5))</f>
        <v>0</v>
      </c>
      <c r="K12" s="39">
        <f>IF($B12="","",-SUMIFS(Tabla7[Cantidad],Tabla7[Código del producto],$B12,Tabla7[Tipo de movimiento],"SALIDA",Tabla7[Mes],K$5))</f>
        <v>0</v>
      </c>
      <c r="L12" s="39">
        <f>IF($B12="","",-SUMIFS(Tabla7[Cantidad],Tabla7[Código del producto],$B12,Tabla7[Tipo de movimiento],"SALIDA",Tabla7[Mes],L$5))</f>
        <v>0</v>
      </c>
      <c r="M12" s="39">
        <f>IF($B12="","",-SUMIFS(Tabla7[Cantidad],Tabla7[Código del producto],$B12,Tabla7[Tipo de movimiento],"SALIDA",Tabla7[Mes],M$5))</f>
        <v>39</v>
      </c>
      <c r="N12" s="39">
        <f>IF($B12="","",-SUMIFS(Tabla7[Cantidad],Tabla7[Código del producto],$B12,Tabla7[Tipo de movimiento],"SALIDA",Tabla7[Mes],N$5))</f>
        <v>0</v>
      </c>
      <c r="O12" s="39">
        <f>IF($B12="","",-SUMIFS(Tabla7[Cantidad],Tabla7[Código del producto],$B12,Tabla7[Tipo de movimiento],"SALIDA",Tabla7[Mes],O$5))</f>
        <v>6</v>
      </c>
      <c r="P12" s="39">
        <f>IF($B12="","",-SUMIFS(Tabla7[Cantidad],Tabla7[Código del producto],$B12,Tabla7[Tipo de movimiento],"SALIDA",Tabla7[Mes],P$5))</f>
        <v>0</v>
      </c>
      <c r="Q12" s="39">
        <f t="shared" si="0"/>
        <v>2</v>
      </c>
      <c r="R12" s="51" t="str">
        <f>IF($B12="","",IFERROR(VLOOKUP($B12,'ABC rotación'!$C:$G,5,0),"C"))</f>
        <v>B</v>
      </c>
      <c r="S12" s="41">
        <f t="shared" si="1"/>
        <v>90</v>
      </c>
      <c r="T12" s="40">
        <f t="shared" si="2"/>
        <v>6</v>
      </c>
      <c r="U12" s="23" t="str">
        <f>IF($B12="","",VLOOKUP($T12,Tablas!$X$14:$Y$17,2,1))</f>
        <v>4. NEGRO</v>
      </c>
    </row>
    <row r="13" spans="2:21" x14ac:dyDescent="0.2">
      <c r="B13" s="1">
        <f>IF(Tablas!B11="","",Tablas!B11)</f>
        <v>300008</v>
      </c>
      <c r="C13" s="1" t="str">
        <f>IF(Tablas!C11="","",Tablas!C11)</f>
        <v>CONJ. COMPLETO PATADA ARRANQUE</v>
      </c>
      <c r="D13" s="1" t="str">
        <f>IF(Tablas!D11="","",Tablas!D11)</f>
        <v>15 - MISCELANEOS</v>
      </c>
      <c r="E13" s="1" t="str">
        <f>IF(Tablas!E11="","",Tablas!E11)</f>
        <v>UN</v>
      </c>
      <c r="F13" s="1">
        <f>IF(Tablas!F11="","",Tablas!F11)</f>
        <v>13</v>
      </c>
      <c r="G13" s="1">
        <f>IF(Tablas!I11="","",Tablas!I11)</f>
        <v>12</v>
      </c>
      <c r="H13" s="1">
        <v>1</v>
      </c>
      <c r="I13" s="39">
        <f>IF($B13="","",-SUMIFS(Tabla7[Cantidad],Tabla7[Código del producto],$B13,Tabla7[Tipo de movimiento],"SALIDA",Tabla7[Mes],I$5))</f>
        <v>0</v>
      </c>
      <c r="J13" s="39">
        <f>IF($B13="","",-SUMIFS(Tabla7[Cantidad],Tabla7[Código del producto],$B13,Tabla7[Tipo de movimiento],"SALIDA",Tabla7[Mes],J$5))</f>
        <v>0</v>
      </c>
      <c r="K13" s="39">
        <f>IF($B13="","",-SUMIFS(Tabla7[Cantidad],Tabla7[Código del producto],$B13,Tabla7[Tipo de movimiento],"SALIDA",Tabla7[Mes],K$5))</f>
        <v>0</v>
      </c>
      <c r="L13" s="39">
        <f>IF($B13="","",-SUMIFS(Tabla7[Cantidad],Tabla7[Código del producto],$B13,Tabla7[Tipo de movimiento],"SALIDA",Tabla7[Mes],L$5))</f>
        <v>18</v>
      </c>
      <c r="M13" s="39">
        <f>IF($B13="","",-SUMIFS(Tabla7[Cantidad],Tabla7[Código del producto],$B13,Tabla7[Tipo de movimiento],"SALIDA",Tabla7[Mes],M$5))</f>
        <v>0</v>
      </c>
      <c r="N13" s="39">
        <f>IF($B13="","",-SUMIFS(Tabla7[Cantidad],Tabla7[Código del producto],$B13,Tabla7[Tipo de movimiento],"SALIDA",Tabla7[Mes],N$5))</f>
        <v>0</v>
      </c>
      <c r="O13" s="39">
        <f>IF($B13="","",-SUMIFS(Tabla7[Cantidad],Tabla7[Código del producto],$B13,Tabla7[Tipo de movimiento],"SALIDA",Tabla7[Mes],O$5))</f>
        <v>0</v>
      </c>
      <c r="P13" s="39">
        <f>IF($B13="","",-SUMIFS(Tabla7[Cantidad],Tabla7[Código del producto],$B13,Tabla7[Tipo de movimiento],"SALIDA",Tabla7[Mes],P$5))</f>
        <v>0</v>
      </c>
      <c r="Q13" s="39">
        <f t="shared" si="0"/>
        <v>0</v>
      </c>
      <c r="R13" s="51" t="str">
        <f>IF($B13="","",IFERROR(VLOOKUP($B13,'ABC rotación'!$C:$G,5,0),"C"))</f>
        <v>C</v>
      </c>
      <c r="S13" s="41">
        <f t="shared" si="1"/>
        <v>0</v>
      </c>
      <c r="T13" s="40">
        <f t="shared" si="2"/>
        <v>0</v>
      </c>
      <c r="U13" s="23" t="str">
        <f>IF($B13="","",VLOOKUP($T13,Tablas!$X$14:$Y$17,2,1))</f>
        <v>1. ROJO</v>
      </c>
    </row>
    <row r="14" spans="2:21" x14ac:dyDescent="0.2">
      <c r="B14" s="1">
        <f>IF(Tablas!B12="","",Tablas!B12)</f>
        <v>300009</v>
      </c>
      <c r="C14" s="1" t="str">
        <f>IF(Tablas!C12="","",Tablas!C12)</f>
        <v>ALTERNADOR</v>
      </c>
      <c r="D14" s="1" t="str">
        <f>IF(Tablas!D12="","",Tablas!D12)</f>
        <v>08 - ELECTRICO</v>
      </c>
      <c r="E14" s="1" t="str">
        <f>IF(Tablas!E12="","",Tablas!E12)</f>
        <v>UN</v>
      </c>
      <c r="F14" s="1">
        <f>IF(Tablas!F12="","",Tablas!F12)</f>
        <v>19</v>
      </c>
      <c r="G14" s="1">
        <f>IF(Tablas!I12="","",Tablas!I12)</f>
        <v>22</v>
      </c>
      <c r="H14" s="1">
        <v>9</v>
      </c>
      <c r="I14" s="39">
        <f>IF($B14="","",-SUMIFS(Tabla7[Cantidad],Tabla7[Código del producto],$B14,Tabla7[Tipo de movimiento],"SALIDA",Tabla7[Mes],I$5))</f>
        <v>12</v>
      </c>
      <c r="J14" s="39">
        <f>IF($B14="","",-SUMIFS(Tabla7[Cantidad],Tabla7[Código del producto],$B14,Tabla7[Tipo de movimiento],"SALIDA",Tabla7[Mes],J$5))</f>
        <v>0</v>
      </c>
      <c r="K14" s="39">
        <f>IF($B14="","",-SUMIFS(Tabla7[Cantidad],Tabla7[Código del producto],$B14,Tabla7[Tipo de movimiento],"SALIDA",Tabla7[Mes],K$5))</f>
        <v>0</v>
      </c>
      <c r="L14" s="39">
        <f>IF($B14="","",-SUMIFS(Tabla7[Cantidad],Tabla7[Código del producto],$B14,Tabla7[Tipo de movimiento],"SALIDA",Tabla7[Mes],L$5))</f>
        <v>0</v>
      </c>
      <c r="M14" s="39">
        <f>IF($B14="","",-SUMIFS(Tabla7[Cantidad],Tabla7[Código del producto],$B14,Tabla7[Tipo de movimiento],"SALIDA",Tabla7[Mes],M$5))</f>
        <v>0</v>
      </c>
      <c r="N14" s="39">
        <f>IF($B14="","",-SUMIFS(Tabla7[Cantidad],Tabla7[Código del producto],$B14,Tabla7[Tipo de movimiento],"SALIDA",Tabla7[Mes],N$5))</f>
        <v>0</v>
      </c>
      <c r="O14" s="39">
        <f>IF($B14="","",-SUMIFS(Tabla7[Cantidad],Tabla7[Código del producto],$B14,Tabla7[Tipo de movimiento],"SALIDA",Tabla7[Mes],O$5))</f>
        <v>0</v>
      </c>
      <c r="P14" s="39">
        <f>IF($B14="","",-SUMIFS(Tabla7[Cantidad],Tabla7[Código del producto],$B14,Tabla7[Tipo de movimiento],"SALIDA",Tabla7[Mes],P$5))</f>
        <v>0</v>
      </c>
      <c r="Q14" s="39">
        <f t="shared" si="0"/>
        <v>0</v>
      </c>
      <c r="R14" s="51" t="str">
        <f>IF($B14="","",IFERROR(VLOOKUP($B14,'ABC rotación'!$C:$G,5,0),"C"))</f>
        <v>C</v>
      </c>
      <c r="S14" s="41">
        <f t="shared" si="1"/>
        <v>0</v>
      </c>
      <c r="T14" s="40">
        <f t="shared" si="2"/>
        <v>0</v>
      </c>
      <c r="U14" s="23" t="str">
        <f>IF($B14="","",VLOOKUP($T14,Tablas!$X$14:$Y$17,2,1))</f>
        <v>1. ROJO</v>
      </c>
    </row>
    <row r="15" spans="2:21" x14ac:dyDescent="0.2">
      <c r="B15" s="1">
        <f>IF(Tablas!B13="","",Tablas!B13)</f>
        <v>300010</v>
      </c>
      <c r="C15" s="1" t="str">
        <f>IF(Tablas!C13="","",Tablas!C13)</f>
        <v>BATERIA CITY</v>
      </c>
      <c r="D15" s="1" t="str">
        <f>IF(Tablas!D13="","",Tablas!D13)</f>
        <v>01 - BATERIAS</v>
      </c>
      <c r="E15" s="1" t="str">
        <f>IF(Tablas!E13="","",Tablas!E13)</f>
        <v>UN</v>
      </c>
      <c r="F15" s="1">
        <f>IF(Tablas!F13="","",Tablas!F13)</f>
        <v>29</v>
      </c>
      <c r="G15" s="1">
        <f>IF(Tablas!I13="","",Tablas!I13)</f>
        <v>24</v>
      </c>
      <c r="H15" s="1">
        <v>5</v>
      </c>
      <c r="I15" s="39">
        <f>IF($B15="","",-SUMIFS(Tabla7[Cantidad],Tabla7[Código del producto],$B15,Tabla7[Tipo de movimiento],"SALIDA",Tabla7[Mes],I$5))</f>
        <v>6</v>
      </c>
      <c r="J15" s="39">
        <f>IF($B15="","",-SUMIFS(Tabla7[Cantidad],Tabla7[Código del producto],$B15,Tabla7[Tipo de movimiento],"SALIDA",Tabla7[Mes],J$5))</f>
        <v>19</v>
      </c>
      <c r="K15" s="39">
        <f>IF($B15="","",-SUMIFS(Tabla7[Cantidad],Tabla7[Código del producto],$B15,Tabla7[Tipo de movimiento],"SALIDA",Tabla7[Mes],K$5))</f>
        <v>0</v>
      </c>
      <c r="L15" s="39">
        <f>IF($B15="","",-SUMIFS(Tabla7[Cantidad],Tabla7[Código del producto],$B15,Tabla7[Tipo de movimiento],"SALIDA",Tabla7[Mes],L$5))</f>
        <v>0</v>
      </c>
      <c r="M15" s="39">
        <f>IF($B15="","",-SUMIFS(Tabla7[Cantidad],Tabla7[Código del producto],$B15,Tabla7[Tipo de movimiento],"SALIDA",Tabla7[Mes],M$5))</f>
        <v>0</v>
      </c>
      <c r="N15" s="39">
        <f>IF($B15="","",-SUMIFS(Tabla7[Cantidad],Tabla7[Código del producto],$B15,Tabla7[Tipo de movimiento],"SALIDA",Tabla7[Mes],N$5))</f>
        <v>0</v>
      </c>
      <c r="O15" s="39">
        <f>IF($B15="","",-SUMIFS(Tabla7[Cantidad],Tabla7[Código del producto],$B15,Tabla7[Tipo de movimiento],"SALIDA",Tabla7[Mes],O$5))</f>
        <v>0</v>
      </c>
      <c r="P15" s="39">
        <f>IF($B15="","",-SUMIFS(Tabla7[Cantidad],Tabla7[Código del producto],$B15,Tabla7[Tipo de movimiento],"SALIDA",Tabla7[Mes],P$5))</f>
        <v>0</v>
      </c>
      <c r="Q15" s="39">
        <f t="shared" si="0"/>
        <v>0</v>
      </c>
      <c r="R15" s="51" t="str">
        <f>IF($B15="","",IFERROR(VLOOKUP($B15,'ABC rotación'!$C:$G,5,0),"C"))</f>
        <v>A</v>
      </c>
      <c r="S15" s="41">
        <f t="shared" si="1"/>
        <v>0</v>
      </c>
      <c r="T15" s="40">
        <f t="shared" si="2"/>
        <v>0</v>
      </c>
      <c r="U15" s="23" t="str">
        <f>IF($B15="","",VLOOKUP($T15,Tablas!$X$14:$Y$17,2,1))</f>
        <v>1. ROJO</v>
      </c>
    </row>
    <row r="16" spans="2:21" x14ac:dyDescent="0.2">
      <c r="B16" s="1">
        <f>IF(Tablas!B14="","",Tablas!B14)</f>
        <v>300011</v>
      </c>
      <c r="C16" s="1" t="str">
        <f>IF(Tablas!C14="","",Tablas!C14)</f>
        <v>REGULADOR RECTIFICADOR</v>
      </c>
      <c r="D16" s="1" t="str">
        <f>IF(Tablas!D14="","",Tablas!D14)</f>
        <v>08 - ELECTRICO</v>
      </c>
      <c r="E16" s="1" t="str">
        <f>IF(Tablas!E14="","",Tablas!E14)</f>
        <v>UN</v>
      </c>
      <c r="F16" s="1">
        <f>IF(Tablas!F14="","",Tablas!F14)</f>
        <v>23</v>
      </c>
      <c r="G16" s="1">
        <f>IF(Tablas!I14="","",Tablas!I14)</f>
        <v>6</v>
      </c>
      <c r="H16" s="1">
        <v>10</v>
      </c>
      <c r="I16" s="39">
        <f>IF($B16="","",-SUMIFS(Tabla7[Cantidad],Tabla7[Código del producto],$B16,Tabla7[Tipo de movimiento],"SALIDA",Tabla7[Mes],I$5))</f>
        <v>0</v>
      </c>
      <c r="J16" s="39">
        <f>IF($B16="","",-SUMIFS(Tabla7[Cantidad],Tabla7[Código del producto],$B16,Tabla7[Tipo de movimiento],"SALIDA",Tabla7[Mes],J$5))</f>
        <v>0</v>
      </c>
      <c r="K16" s="39">
        <f>IF($B16="","",-SUMIFS(Tabla7[Cantidad],Tabla7[Código del producto],$B16,Tabla7[Tipo de movimiento],"SALIDA",Tabla7[Mes],K$5))</f>
        <v>17</v>
      </c>
      <c r="L16" s="39">
        <f>IF($B16="","",-SUMIFS(Tabla7[Cantidad],Tabla7[Código del producto],$B16,Tabla7[Tipo de movimiento],"SALIDA",Tabla7[Mes],L$5))</f>
        <v>11</v>
      </c>
      <c r="M16" s="39">
        <f>IF($B16="","",-SUMIFS(Tabla7[Cantidad],Tabla7[Código del producto],$B16,Tabla7[Tipo de movimiento],"SALIDA",Tabla7[Mes],M$5))</f>
        <v>19</v>
      </c>
      <c r="N16" s="39">
        <f>IF($B16="","",-SUMIFS(Tabla7[Cantidad],Tabla7[Código del producto],$B16,Tabla7[Tipo de movimiento],"SALIDA",Tabla7[Mes],N$5))</f>
        <v>18</v>
      </c>
      <c r="O16" s="39">
        <f>IF($B16="","",-SUMIFS(Tabla7[Cantidad],Tabla7[Código del producto],$B16,Tabla7[Tipo de movimiento],"SALIDA",Tabla7[Mes],O$5))</f>
        <v>0</v>
      </c>
      <c r="P16" s="39">
        <f>IF($B16="","",-SUMIFS(Tabla7[Cantidad],Tabla7[Código del producto],$B16,Tabla7[Tipo de movimiento],"SALIDA",Tabla7[Mes],P$5))</f>
        <v>20</v>
      </c>
      <c r="Q16" s="39">
        <f t="shared" si="0"/>
        <v>12.666666666666666</v>
      </c>
      <c r="R16" s="51" t="str">
        <f>IF($B16="","",IFERROR(VLOOKUP($B16,'ABC rotación'!$C:$G,5,0),"C"))</f>
        <v>A</v>
      </c>
      <c r="S16" s="41">
        <f t="shared" si="1"/>
        <v>23.684210526315791</v>
      </c>
      <c r="T16" s="40">
        <f t="shared" si="2"/>
        <v>1.0297482837528604</v>
      </c>
      <c r="U16" s="23" t="str">
        <f>IF($B16="","",VLOOKUP($T16,Tablas!$X$14:$Y$17,2,1))</f>
        <v>3. VERDE</v>
      </c>
    </row>
    <row r="17" spans="2:21" x14ac:dyDescent="0.2">
      <c r="B17" s="1">
        <f>IF(Tablas!B15="","",Tablas!B15)</f>
        <v>300012</v>
      </c>
      <c r="C17" s="1" t="str">
        <f>IF(Tablas!C15="","",Tablas!C15)</f>
        <v>FOCO FARO (12V35W/35W)</v>
      </c>
      <c r="D17" s="1" t="str">
        <f>IF(Tablas!D15="","",Tablas!D15)</f>
        <v>02 - BUJIAS</v>
      </c>
      <c r="E17" s="1" t="str">
        <f>IF(Tablas!E15="","",Tablas!E15)</f>
        <v>UN</v>
      </c>
      <c r="F17" s="1">
        <f>IF(Tablas!F15="","",Tablas!F15)</f>
        <v>28</v>
      </c>
      <c r="G17" s="1">
        <f>IF(Tablas!I15="","",Tablas!I15)</f>
        <v>49</v>
      </c>
      <c r="H17" s="1">
        <v>0</v>
      </c>
      <c r="I17" s="39">
        <f>IF($B17="","",-SUMIFS(Tabla7[Cantidad],Tabla7[Código del producto],$B17,Tabla7[Tipo de movimiento],"SALIDA",Tabla7[Mes],I$5))</f>
        <v>0</v>
      </c>
      <c r="J17" s="39">
        <f>IF($B17="","",-SUMIFS(Tabla7[Cantidad],Tabla7[Código del producto],$B17,Tabla7[Tipo de movimiento],"SALIDA",Tabla7[Mes],J$5))</f>
        <v>10</v>
      </c>
      <c r="K17" s="39">
        <f>IF($B17="","",-SUMIFS(Tabla7[Cantidad],Tabla7[Código del producto],$B17,Tabla7[Tipo de movimiento],"SALIDA",Tabla7[Mes],K$5))</f>
        <v>0</v>
      </c>
      <c r="L17" s="39">
        <f>IF($B17="","",-SUMIFS(Tabla7[Cantidad],Tabla7[Código del producto],$B17,Tabla7[Tipo de movimiento],"SALIDA",Tabla7[Mes],L$5))</f>
        <v>0</v>
      </c>
      <c r="M17" s="39">
        <f>IF($B17="","",-SUMIFS(Tabla7[Cantidad],Tabla7[Código del producto],$B17,Tabla7[Tipo de movimiento],"SALIDA",Tabla7[Mes],M$5))</f>
        <v>16</v>
      </c>
      <c r="N17" s="39">
        <f>IF($B17="","",-SUMIFS(Tabla7[Cantidad],Tabla7[Código del producto],$B17,Tabla7[Tipo de movimiento],"SALIDA",Tabla7[Mes],N$5))</f>
        <v>19</v>
      </c>
      <c r="O17" s="39">
        <f>IF($B17="","",-SUMIFS(Tabla7[Cantidad],Tabla7[Código del producto],$B17,Tabla7[Tipo de movimiento],"SALIDA",Tabla7[Mes],O$5))</f>
        <v>7</v>
      </c>
      <c r="P17" s="39">
        <f>IF($B17="","",-SUMIFS(Tabla7[Cantidad],Tabla7[Código del producto],$B17,Tabla7[Tipo de movimiento],"SALIDA",Tabla7[Mes],P$5))</f>
        <v>0</v>
      </c>
      <c r="Q17" s="39">
        <f t="shared" si="0"/>
        <v>8.6666666666666661</v>
      </c>
      <c r="R17" s="51" t="str">
        <f>IF($B17="","",IFERROR(VLOOKUP($B17,'ABC rotación'!$C:$G,5,0),"C"))</f>
        <v>B</v>
      </c>
      <c r="S17" s="41">
        <f t="shared" si="1"/>
        <v>0</v>
      </c>
      <c r="T17" s="40">
        <f t="shared" si="2"/>
        <v>0</v>
      </c>
      <c r="U17" s="23" t="str">
        <f>IF($B17="","",VLOOKUP($T17,Tablas!$X$14:$Y$17,2,1))</f>
        <v>1. ROJO</v>
      </c>
    </row>
    <row r="18" spans="2:21" x14ac:dyDescent="0.2">
      <c r="B18" s="1">
        <f>IF(Tablas!B16="","",Tablas!B16)</f>
        <v>300013</v>
      </c>
      <c r="C18" s="1" t="str">
        <f>IF(Tablas!C16="","",Tablas!C16)</f>
        <v>BOTON INTERRUPTOR DE LUZ BAJA/</v>
      </c>
      <c r="D18" s="1" t="str">
        <f>IF(Tablas!D16="","",Tablas!D16)</f>
        <v>10 - PALANCAS Y CHICOTES</v>
      </c>
      <c r="E18" s="1" t="str">
        <f>IF(Tablas!E16="","",Tablas!E16)</f>
        <v>UN</v>
      </c>
      <c r="F18" s="1">
        <f>IF(Tablas!F16="","",Tablas!F16)</f>
        <v>20</v>
      </c>
      <c r="G18" s="1">
        <f>IF(Tablas!I16="","",Tablas!I16)</f>
        <v>39</v>
      </c>
      <c r="H18" s="1">
        <v>3</v>
      </c>
      <c r="I18" s="39">
        <f>IF($B18="","",-SUMIFS(Tabla7[Cantidad],Tabla7[Código del producto],$B18,Tabla7[Tipo de movimiento],"SALIDA",Tabla7[Mes],I$5))</f>
        <v>0</v>
      </c>
      <c r="J18" s="39">
        <f>IF($B18="","",-SUMIFS(Tabla7[Cantidad],Tabla7[Código del producto],$B18,Tabla7[Tipo de movimiento],"SALIDA",Tabla7[Mes],J$5))</f>
        <v>0</v>
      </c>
      <c r="K18" s="39">
        <f>IF($B18="","",-SUMIFS(Tabla7[Cantidad],Tabla7[Código del producto],$B18,Tabla7[Tipo de movimiento],"SALIDA",Tabla7[Mes],K$5))</f>
        <v>0</v>
      </c>
      <c r="L18" s="39">
        <f>IF($B18="","",-SUMIFS(Tabla7[Cantidad],Tabla7[Código del producto],$B18,Tabla7[Tipo de movimiento],"SALIDA",Tabla7[Mes],L$5))</f>
        <v>0</v>
      </c>
      <c r="M18" s="39">
        <f>IF($B18="","",-SUMIFS(Tabla7[Cantidad],Tabla7[Código del producto],$B18,Tabla7[Tipo de movimiento],"SALIDA",Tabla7[Mes],M$5))</f>
        <v>0</v>
      </c>
      <c r="N18" s="39">
        <f>IF($B18="","",-SUMIFS(Tabla7[Cantidad],Tabla7[Código del producto],$B18,Tabla7[Tipo de movimiento],"SALIDA",Tabla7[Mes],N$5))</f>
        <v>0</v>
      </c>
      <c r="O18" s="39">
        <f>IF($B18="","",-SUMIFS(Tabla7[Cantidad],Tabla7[Código del producto],$B18,Tabla7[Tipo de movimiento],"SALIDA",Tabla7[Mes],O$5))</f>
        <v>0</v>
      </c>
      <c r="P18" s="39">
        <f>IF($B18="","",-SUMIFS(Tabla7[Cantidad],Tabla7[Código del producto],$B18,Tabla7[Tipo de movimiento],"SALIDA",Tabla7[Mes],P$5))</f>
        <v>0</v>
      </c>
      <c r="Q18" s="39">
        <f t="shared" si="0"/>
        <v>0</v>
      </c>
      <c r="R18" s="51" t="str">
        <f>IF($B18="","",IFERROR(VLOOKUP($B18,'ABC rotación'!$C:$G,5,0),"C"))</f>
        <v>C</v>
      </c>
      <c r="S18" s="41">
        <f t="shared" si="1"/>
        <v>0</v>
      </c>
      <c r="T18" s="40">
        <f t="shared" si="2"/>
        <v>0</v>
      </c>
      <c r="U18" s="23" t="str">
        <f>IF($B18="","",VLOOKUP($T18,Tablas!$X$14:$Y$17,2,1))</f>
        <v>1. ROJO</v>
      </c>
    </row>
    <row r="19" spans="2:21" x14ac:dyDescent="0.2">
      <c r="B19" s="1">
        <f>IF(Tablas!B17="","",Tablas!B17)</f>
        <v>300014</v>
      </c>
      <c r="C19" s="1" t="str">
        <f>IF(Tablas!C17="","",Tablas!C17)</f>
        <v>CABLE DE VELOCIMETRO</v>
      </c>
      <c r="D19" s="1" t="str">
        <f>IF(Tablas!D17="","",Tablas!D17)</f>
        <v>10 - PALANCAS Y CHICOTES</v>
      </c>
      <c r="E19" s="1" t="str">
        <f>IF(Tablas!E17="","",Tablas!E17)</f>
        <v>UN</v>
      </c>
      <c r="F19" s="1">
        <f>IF(Tablas!F17="","",Tablas!F17)</f>
        <v>21</v>
      </c>
      <c r="G19" s="1">
        <f>IF(Tablas!I17="","",Tablas!I17)</f>
        <v>15</v>
      </c>
      <c r="H19" s="1">
        <v>4</v>
      </c>
      <c r="I19" s="39">
        <f>IF($B19="","",-SUMIFS(Tabla7[Cantidad],Tabla7[Código del producto],$B19,Tabla7[Tipo de movimiento],"SALIDA",Tabla7[Mes],I$5))</f>
        <v>19</v>
      </c>
      <c r="J19" s="39">
        <f>IF($B19="","",-SUMIFS(Tabla7[Cantidad],Tabla7[Código del producto],$B19,Tabla7[Tipo de movimiento],"SALIDA",Tabla7[Mes],J$5))</f>
        <v>0</v>
      </c>
      <c r="K19" s="39">
        <f>IF($B19="","",-SUMIFS(Tabla7[Cantidad],Tabla7[Código del producto],$B19,Tabla7[Tipo de movimiento],"SALIDA",Tabla7[Mes],K$5))</f>
        <v>14</v>
      </c>
      <c r="L19" s="39">
        <f>IF($B19="","",-SUMIFS(Tabla7[Cantidad],Tabla7[Código del producto],$B19,Tabla7[Tipo de movimiento],"SALIDA",Tabla7[Mes],L$5))</f>
        <v>0</v>
      </c>
      <c r="M19" s="39">
        <f>IF($B19="","",-SUMIFS(Tabla7[Cantidad],Tabla7[Código del producto],$B19,Tabla7[Tipo de movimiento],"SALIDA",Tabla7[Mes],M$5))</f>
        <v>0</v>
      </c>
      <c r="N19" s="39">
        <f>IF($B19="","",-SUMIFS(Tabla7[Cantidad],Tabla7[Código del producto],$B19,Tabla7[Tipo de movimiento],"SALIDA",Tabla7[Mes],N$5))</f>
        <v>0</v>
      </c>
      <c r="O19" s="39">
        <f>IF($B19="","",-SUMIFS(Tabla7[Cantidad],Tabla7[Código del producto],$B19,Tabla7[Tipo de movimiento],"SALIDA",Tabla7[Mes],O$5))</f>
        <v>20</v>
      </c>
      <c r="P19" s="39">
        <f>IF($B19="","",-SUMIFS(Tabla7[Cantidad],Tabla7[Código del producto],$B19,Tabla7[Tipo de movimiento],"SALIDA",Tabla7[Mes],P$5))</f>
        <v>0</v>
      </c>
      <c r="Q19" s="39">
        <f t="shared" si="0"/>
        <v>6.666666666666667</v>
      </c>
      <c r="R19" s="51" t="str">
        <f>IF($B19="","",IFERROR(VLOOKUP($B19,'ABC rotación'!$C:$G,5,0),"C"))</f>
        <v>C</v>
      </c>
      <c r="S19" s="41">
        <f t="shared" si="1"/>
        <v>18</v>
      </c>
      <c r="T19" s="40">
        <f t="shared" si="2"/>
        <v>0.8571428571428571</v>
      </c>
      <c r="U19" s="23" t="str">
        <f>IF($B19="","",VLOOKUP($T19,Tablas!$X$14:$Y$17,2,1))</f>
        <v>2. AMARILLO</v>
      </c>
    </row>
    <row r="20" spans="2:21" x14ac:dyDescent="0.2">
      <c r="B20" s="1">
        <f>IF(Tablas!B18="","",Tablas!B18)</f>
        <v>300015</v>
      </c>
      <c r="C20" s="1" t="str">
        <f>IF(Tablas!C18="","",Tablas!C18)</f>
        <v>MOTOR DE ARRANQUE COMPLETO</v>
      </c>
      <c r="D20" s="1" t="str">
        <f>IF(Tablas!D18="","",Tablas!D18)</f>
        <v>08 - ELECTRICO</v>
      </c>
      <c r="E20" s="1" t="str">
        <f>IF(Tablas!E18="","",Tablas!E18)</f>
        <v>UN</v>
      </c>
      <c r="F20" s="1">
        <f>IF(Tablas!F18="","",Tablas!F18)</f>
        <v>8</v>
      </c>
      <c r="G20" s="1">
        <f>IF(Tablas!I18="","",Tablas!I18)</f>
        <v>23</v>
      </c>
      <c r="H20" s="1">
        <v>9</v>
      </c>
      <c r="I20" s="39">
        <f>IF($B20="","",-SUMIFS(Tabla7[Cantidad],Tabla7[Código del producto],$B20,Tabla7[Tipo de movimiento],"SALIDA",Tabla7[Mes],I$5))</f>
        <v>0</v>
      </c>
      <c r="J20" s="39">
        <f>IF($B20="","",-SUMIFS(Tabla7[Cantidad],Tabla7[Código del producto],$B20,Tabla7[Tipo de movimiento],"SALIDA",Tabla7[Mes],J$5))</f>
        <v>12</v>
      </c>
      <c r="K20" s="39">
        <f>IF($B20="","",-SUMIFS(Tabla7[Cantidad],Tabla7[Código del producto],$B20,Tabla7[Tipo de movimiento],"SALIDA",Tabla7[Mes],K$5))</f>
        <v>0</v>
      </c>
      <c r="L20" s="39">
        <f>IF($B20="","",-SUMIFS(Tabla7[Cantidad],Tabla7[Código del producto],$B20,Tabla7[Tipo de movimiento],"SALIDA",Tabla7[Mes],L$5))</f>
        <v>0</v>
      </c>
      <c r="M20" s="39">
        <f>IF($B20="","",-SUMIFS(Tabla7[Cantidad],Tabla7[Código del producto],$B20,Tabla7[Tipo de movimiento],"SALIDA",Tabla7[Mes],M$5))</f>
        <v>12</v>
      </c>
      <c r="N20" s="39">
        <f>IF($B20="","",-SUMIFS(Tabla7[Cantidad],Tabla7[Código del producto],$B20,Tabla7[Tipo de movimiento],"SALIDA",Tabla7[Mes],N$5))</f>
        <v>34</v>
      </c>
      <c r="O20" s="39">
        <f>IF($B20="","",-SUMIFS(Tabla7[Cantidad],Tabla7[Código del producto],$B20,Tabla7[Tipo de movimiento],"SALIDA",Tabla7[Mes],O$5))</f>
        <v>0</v>
      </c>
      <c r="P20" s="39">
        <f>IF($B20="","",-SUMIFS(Tabla7[Cantidad],Tabla7[Código del producto],$B20,Tabla7[Tipo de movimiento],"SALIDA",Tabla7[Mes],P$5))</f>
        <v>0</v>
      </c>
      <c r="Q20" s="39">
        <f t="shared" si="0"/>
        <v>11.333333333333334</v>
      </c>
      <c r="R20" s="51" t="str">
        <f>IF($B20="","",IFERROR(VLOOKUP($B20,'ABC rotación'!$C:$G,5,0),"C"))</f>
        <v>A</v>
      </c>
      <c r="S20" s="41">
        <f t="shared" si="1"/>
        <v>23.823529411764703</v>
      </c>
      <c r="T20" s="40">
        <f t="shared" si="2"/>
        <v>2.9779411764705879</v>
      </c>
      <c r="U20" s="23" t="str">
        <f>IF($B20="","",VLOOKUP($T20,Tablas!$X$14:$Y$17,2,1))</f>
        <v>4. NEGRO</v>
      </c>
    </row>
    <row r="21" spans="2:21" x14ac:dyDescent="0.2">
      <c r="B21" s="1">
        <f>IF(Tablas!B19="","",Tablas!B19)</f>
        <v>300016</v>
      </c>
      <c r="C21" s="1" t="str">
        <f>IF(Tablas!C19="","",Tablas!C19)</f>
        <v>MANIJA DE FRENO DELANTERO</v>
      </c>
      <c r="D21" s="1" t="str">
        <f>IF(Tablas!D19="","",Tablas!D19)</f>
        <v>10 - PALANCAS Y CHICOTES</v>
      </c>
      <c r="E21" s="1" t="str">
        <f>IF(Tablas!E19="","",Tablas!E19)</f>
        <v>UN</v>
      </c>
      <c r="F21" s="1">
        <f>IF(Tablas!F19="","",Tablas!F19)</f>
        <v>29</v>
      </c>
      <c r="G21" s="1">
        <f>IF(Tablas!I19="","",Tablas!I19)</f>
        <v>15</v>
      </c>
      <c r="H21" s="1">
        <v>7</v>
      </c>
      <c r="I21" s="39">
        <f>IF($B21="","",-SUMIFS(Tabla7[Cantidad],Tabla7[Código del producto],$B21,Tabla7[Tipo de movimiento],"SALIDA",Tabla7[Mes],I$5))</f>
        <v>0</v>
      </c>
      <c r="J21" s="39">
        <f>IF($B21="","",-SUMIFS(Tabla7[Cantidad],Tabla7[Código del producto],$B21,Tabla7[Tipo de movimiento],"SALIDA",Tabla7[Mes],J$5))</f>
        <v>20</v>
      </c>
      <c r="K21" s="39">
        <f>IF($B21="","",-SUMIFS(Tabla7[Cantidad],Tabla7[Código del producto],$B21,Tabla7[Tipo de movimiento],"SALIDA",Tabla7[Mes],K$5))</f>
        <v>0</v>
      </c>
      <c r="L21" s="39">
        <f>IF($B21="","",-SUMIFS(Tabla7[Cantidad],Tabla7[Código del producto],$B21,Tabla7[Tipo de movimiento],"SALIDA",Tabla7[Mes],L$5))</f>
        <v>0</v>
      </c>
      <c r="M21" s="39">
        <f>IF($B21="","",-SUMIFS(Tabla7[Cantidad],Tabla7[Código del producto],$B21,Tabla7[Tipo de movimiento],"SALIDA",Tabla7[Mes],M$5))</f>
        <v>0</v>
      </c>
      <c r="N21" s="39">
        <f>IF($B21="","",-SUMIFS(Tabla7[Cantidad],Tabla7[Código del producto],$B21,Tabla7[Tipo de movimiento],"SALIDA",Tabla7[Mes],N$5))</f>
        <v>11</v>
      </c>
      <c r="O21" s="39">
        <f>IF($B21="","",-SUMIFS(Tabla7[Cantidad],Tabla7[Código del producto],$B21,Tabla7[Tipo de movimiento],"SALIDA",Tabla7[Mes],O$5))</f>
        <v>10</v>
      </c>
      <c r="P21" s="39">
        <f>IF($B21="","",-SUMIFS(Tabla7[Cantidad],Tabla7[Código del producto],$B21,Tabla7[Tipo de movimiento],"SALIDA",Tabla7[Mes],P$5))</f>
        <v>0</v>
      </c>
      <c r="Q21" s="39">
        <f t="shared" si="0"/>
        <v>7</v>
      </c>
      <c r="R21" s="51" t="str">
        <f>IF($B21="","",IFERROR(VLOOKUP($B21,'ABC rotación'!$C:$G,5,0),"C"))</f>
        <v>B</v>
      </c>
      <c r="S21" s="41">
        <f t="shared" si="1"/>
        <v>30</v>
      </c>
      <c r="T21" s="40">
        <f t="shared" si="2"/>
        <v>1.0344827586206897</v>
      </c>
      <c r="U21" s="23" t="str">
        <f>IF($B21="","",VLOOKUP($T21,Tablas!$X$14:$Y$17,2,1))</f>
        <v>3. VERDE</v>
      </c>
    </row>
    <row r="22" spans="2:21" x14ac:dyDescent="0.2">
      <c r="B22" s="1">
        <f>IF(Tablas!B20="","",Tablas!B20)</f>
        <v>300017</v>
      </c>
      <c r="C22" s="1" t="str">
        <f>IF(Tablas!C20="","",Tablas!C20)</f>
        <v>BASE DE MOTOR</v>
      </c>
      <c r="D22" s="1" t="str">
        <f>IF(Tablas!D20="","",Tablas!D20)</f>
        <v>15 - MISCELANEOS</v>
      </c>
      <c r="E22" s="1" t="str">
        <f>IF(Tablas!E20="","",Tablas!E20)</f>
        <v>UN</v>
      </c>
      <c r="F22" s="1">
        <f>IF(Tablas!F20="","",Tablas!F20)</f>
        <v>8</v>
      </c>
      <c r="G22" s="1">
        <f>IF(Tablas!I20="","",Tablas!I20)</f>
        <v>24</v>
      </c>
      <c r="H22" s="1">
        <v>8</v>
      </c>
      <c r="I22" s="39">
        <f>IF($B22="","",-SUMIFS(Tabla7[Cantidad],Tabla7[Código del producto],$B22,Tabla7[Tipo de movimiento],"SALIDA",Tabla7[Mes],I$5))</f>
        <v>0</v>
      </c>
      <c r="J22" s="39">
        <f>IF($B22="","",-SUMIFS(Tabla7[Cantidad],Tabla7[Código del producto],$B22,Tabla7[Tipo de movimiento],"SALIDA",Tabla7[Mes],J$5))</f>
        <v>5</v>
      </c>
      <c r="K22" s="39">
        <f>IF($B22="","",-SUMIFS(Tabla7[Cantidad],Tabla7[Código del producto],$B22,Tabla7[Tipo de movimiento],"SALIDA",Tabla7[Mes],K$5))</f>
        <v>0</v>
      </c>
      <c r="L22" s="39">
        <f>IF($B22="","",-SUMIFS(Tabla7[Cantidad],Tabla7[Código del producto],$B22,Tabla7[Tipo de movimiento],"SALIDA",Tabla7[Mes],L$5))</f>
        <v>0</v>
      </c>
      <c r="M22" s="39">
        <f>IF($B22="","",-SUMIFS(Tabla7[Cantidad],Tabla7[Código del producto],$B22,Tabla7[Tipo de movimiento],"SALIDA",Tabla7[Mes],M$5))</f>
        <v>0</v>
      </c>
      <c r="N22" s="39">
        <f>IF($B22="","",-SUMIFS(Tabla7[Cantidad],Tabla7[Código del producto],$B22,Tabla7[Tipo de movimiento],"SALIDA",Tabla7[Mes],N$5))</f>
        <v>0</v>
      </c>
      <c r="O22" s="39">
        <f>IF($B22="","",-SUMIFS(Tabla7[Cantidad],Tabla7[Código del producto],$B22,Tabla7[Tipo de movimiento],"SALIDA",Tabla7[Mes],O$5))</f>
        <v>20</v>
      </c>
      <c r="P22" s="39">
        <f>IF($B22="","",-SUMIFS(Tabla7[Cantidad],Tabla7[Código del producto],$B22,Tabla7[Tipo de movimiento],"SALIDA",Tabla7[Mes],P$5))</f>
        <v>8</v>
      </c>
      <c r="Q22" s="39">
        <f t="shared" si="0"/>
        <v>9.3333333333333339</v>
      </c>
      <c r="R22" s="51" t="str">
        <f>IF($B22="","",IFERROR(VLOOKUP($B22,'ABC rotación'!$C:$G,5,0),"C"))</f>
        <v>B</v>
      </c>
      <c r="S22" s="41">
        <f t="shared" si="1"/>
        <v>25.714285714285712</v>
      </c>
      <c r="T22" s="40">
        <f t="shared" si="2"/>
        <v>3.214285714285714</v>
      </c>
      <c r="U22" s="23" t="str">
        <f>IF($B22="","",VLOOKUP($T22,Tablas!$X$14:$Y$17,2,1))</f>
        <v>4. NEGRO</v>
      </c>
    </row>
    <row r="23" spans="2:21" x14ac:dyDescent="0.2">
      <c r="B23" s="1">
        <f>IF(Tablas!B21="","",Tablas!B21)</f>
        <v>300018</v>
      </c>
      <c r="C23" s="1" t="str">
        <f>IF(Tablas!C21="","",Tablas!C21)</f>
        <v>BUJE GOMA, SOPORTE MOTOR DEL.</v>
      </c>
      <c r="D23" s="1" t="str">
        <f>IF(Tablas!D21="","",Tablas!D21)</f>
        <v>11 - LLANTAS Y HULES</v>
      </c>
      <c r="E23" s="1" t="str">
        <f>IF(Tablas!E21="","",Tablas!E21)</f>
        <v>UN</v>
      </c>
      <c r="F23" s="1">
        <f>IF(Tablas!F21="","",Tablas!F21)</f>
        <v>30</v>
      </c>
      <c r="G23" s="1">
        <f>IF(Tablas!I21="","",Tablas!I21)</f>
        <v>33</v>
      </c>
      <c r="H23" s="1">
        <v>6</v>
      </c>
      <c r="I23" s="39">
        <f>IF($B23="","",-SUMIFS(Tabla7[Cantidad],Tabla7[Código del producto],$B23,Tabla7[Tipo de movimiento],"SALIDA",Tabla7[Mes],I$5))</f>
        <v>11</v>
      </c>
      <c r="J23" s="39">
        <f>IF($B23="","",-SUMIFS(Tabla7[Cantidad],Tabla7[Código del producto],$B23,Tabla7[Tipo de movimiento],"SALIDA",Tabla7[Mes],J$5))</f>
        <v>0</v>
      </c>
      <c r="K23" s="39">
        <f>IF($B23="","",-SUMIFS(Tabla7[Cantidad],Tabla7[Código del producto],$B23,Tabla7[Tipo de movimiento],"SALIDA",Tabla7[Mes],K$5))</f>
        <v>0</v>
      </c>
      <c r="L23" s="39">
        <f>IF($B23="","",-SUMIFS(Tabla7[Cantidad],Tabla7[Código del producto],$B23,Tabla7[Tipo de movimiento],"SALIDA",Tabla7[Mes],L$5))</f>
        <v>7</v>
      </c>
      <c r="M23" s="39">
        <f>IF($B23="","",-SUMIFS(Tabla7[Cantidad],Tabla7[Código del producto],$B23,Tabla7[Tipo de movimiento],"SALIDA",Tabla7[Mes],M$5))</f>
        <v>0</v>
      </c>
      <c r="N23" s="39">
        <f>IF($B23="","",-SUMIFS(Tabla7[Cantidad],Tabla7[Código del producto],$B23,Tabla7[Tipo de movimiento],"SALIDA",Tabla7[Mes],N$5))</f>
        <v>0</v>
      </c>
      <c r="O23" s="39">
        <f>IF($B23="","",-SUMIFS(Tabla7[Cantidad],Tabla7[Código del producto],$B23,Tabla7[Tipo de movimiento],"SALIDA",Tabla7[Mes],O$5))</f>
        <v>0</v>
      </c>
      <c r="P23" s="39">
        <f>IF($B23="","",-SUMIFS(Tabla7[Cantidad],Tabla7[Código del producto],$B23,Tabla7[Tipo de movimiento],"SALIDA",Tabla7[Mes],P$5))</f>
        <v>0</v>
      </c>
      <c r="Q23" s="39">
        <f t="shared" si="0"/>
        <v>0</v>
      </c>
      <c r="R23" s="51" t="str">
        <f>IF($B23="","",IFERROR(VLOOKUP($B23,'ABC rotación'!$C:$G,5,0),"C"))</f>
        <v>B</v>
      </c>
      <c r="S23" s="41">
        <f t="shared" si="1"/>
        <v>0</v>
      </c>
      <c r="T23" s="40">
        <f t="shared" si="2"/>
        <v>0</v>
      </c>
      <c r="U23" s="23" t="str">
        <f>IF($B23="","",VLOOKUP($T23,Tablas!$X$14:$Y$17,2,1))</f>
        <v>1. ROJO</v>
      </c>
    </row>
    <row r="24" spans="2:21" x14ac:dyDescent="0.2">
      <c r="B24" s="1">
        <f>IF(Tablas!B22="","",Tablas!B22)</f>
        <v>300019</v>
      </c>
      <c r="C24" s="1" t="str">
        <f>IF(Tablas!C22="","",Tablas!C22)</f>
        <v>FILTRO DE COMBUSTIBLE</v>
      </c>
      <c r="D24" s="1" t="str">
        <f>IF(Tablas!D22="","",Tablas!D22)</f>
        <v>03 - FILTROS</v>
      </c>
      <c r="E24" s="1" t="str">
        <f>IF(Tablas!E22="","",Tablas!E22)</f>
        <v>UN</v>
      </c>
      <c r="F24" s="1">
        <f>IF(Tablas!F22="","",Tablas!F22)</f>
        <v>26</v>
      </c>
      <c r="G24" s="1">
        <f>IF(Tablas!I22="","",Tablas!I22)</f>
        <v>18</v>
      </c>
      <c r="H24" s="1">
        <v>7</v>
      </c>
      <c r="I24" s="39">
        <f>IF($B24="","",-SUMIFS(Tabla7[Cantidad],Tabla7[Código del producto],$B24,Tabla7[Tipo de movimiento],"SALIDA",Tabla7[Mes],I$5))</f>
        <v>0</v>
      </c>
      <c r="J24" s="39">
        <f>IF($B24="","",-SUMIFS(Tabla7[Cantidad],Tabla7[Código del producto],$B24,Tabla7[Tipo de movimiento],"SALIDA",Tabla7[Mes],J$5))</f>
        <v>16</v>
      </c>
      <c r="K24" s="39">
        <f>IF($B24="","",-SUMIFS(Tabla7[Cantidad],Tabla7[Código del producto],$B24,Tabla7[Tipo de movimiento],"SALIDA",Tabla7[Mes],K$5))</f>
        <v>0</v>
      </c>
      <c r="L24" s="39">
        <f>IF($B24="","",-SUMIFS(Tabla7[Cantidad],Tabla7[Código del producto],$B24,Tabla7[Tipo de movimiento],"SALIDA",Tabla7[Mes],L$5))</f>
        <v>0</v>
      </c>
      <c r="M24" s="39">
        <f>IF($B24="","",-SUMIFS(Tabla7[Cantidad],Tabla7[Código del producto],$B24,Tabla7[Tipo de movimiento],"SALIDA",Tabla7[Mes],M$5))</f>
        <v>8</v>
      </c>
      <c r="N24" s="39">
        <f>IF($B24="","",-SUMIFS(Tabla7[Cantidad],Tabla7[Código del producto],$B24,Tabla7[Tipo de movimiento],"SALIDA",Tabla7[Mes],N$5))</f>
        <v>0</v>
      </c>
      <c r="O24" s="39">
        <f>IF($B24="","",-SUMIFS(Tabla7[Cantidad],Tabla7[Código del producto],$B24,Tabla7[Tipo de movimiento],"SALIDA",Tabla7[Mes],O$5))</f>
        <v>6</v>
      </c>
      <c r="P24" s="39">
        <f>IF($B24="","",-SUMIFS(Tabla7[Cantidad],Tabla7[Código del producto],$B24,Tabla7[Tipo de movimiento],"SALIDA",Tabla7[Mes],P$5))</f>
        <v>14</v>
      </c>
      <c r="Q24" s="39">
        <f t="shared" si="0"/>
        <v>6.666666666666667</v>
      </c>
      <c r="R24" s="51" t="str">
        <f>IF($B24="","",IFERROR(VLOOKUP($B24,'ABC rotación'!$C:$G,5,0),"C"))</f>
        <v>B</v>
      </c>
      <c r="S24" s="41">
        <f t="shared" si="1"/>
        <v>31.5</v>
      </c>
      <c r="T24" s="40">
        <f t="shared" si="2"/>
        <v>1.2115384615384615</v>
      </c>
      <c r="U24" s="23" t="str">
        <f>IF($B24="","",VLOOKUP($T24,Tablas!$X$14:$Y$17,2,1))</f>
        <v>3. VERDE</v>
      </c>
    </row>
    <row r="25" spans="2:21" x14ac:dyDescent="0.2">
      <c r="B25" s="1">
        <f>IF(Tablas!B23="","",Tablas!B23)</f>
        <v>300020</v>
      </c>
      <c r="C25" s="1" t="str">
        <f>IF(Tablas!C23="","",Tablas!C23)</f>
        <v>LLAVE DE GASOLINA</v>
      </c>
      <c r="D25" s="1" t="str">
        <f>IF(Tablas!D23="","",Tablas!D23)</f>
        <v>03 - FILTROS</v>
      </c>
      <c r="E25" s="1" t="str">
        <f>IF(Tablas!E23="","",Tablas!E23)</f>
        <v>UN</v>
      </c>
      <c r="F25" s="1">
        <f>IF(Tablas!F23="","",Tablas!F23)</f>
        <v>26</v>
      </c>
      <c r="G25" s="1">
        <f>IF(Tablas!I23="","",Tablas!I23)</f>
        <v>48</v>
      </c>
      <c r="H25" s="1">
        <v>6</v>
      </c>
      <c r="I25" s="39">
        <f>IF($B25="","",-SUMIFS(Tabla7[Cantidad],Tabla7[Código del producto],$B25,Tabla7[Tipo de movimiento],"SALIDA",Tabla7[Mes],I$5))</f>
        <v>0</v>
      </c>
      <c r="J25" s="39">
        <f>IF($B25="","",-SUMIFS(Tabla7[Cantidad],Tabla7[Código del producto],$B25,Tabla7[Tipo de movimiento],"SALIDA",Tabla7[Mes],J$5))</f>
        <v>0</v>
      </c>
      <c r="K25" s="39">
        <f>IF($B25="","",-SUMIFS(Tabla7[Cantidad],Tabla7[Código del producto],$B25,Tabla7[Tipo de movimiento],"SALIDA",Tabla7[Mes],K$5))</f>
        <v>12</v>
      </c>
      <c r="L25" s="39">
        <f>IF($B25="","",-SUMIFS(Tabla7[Cantidad],Tabla7[Código del producto],$B25,Tabla7[Tipo de movimiento],"SALIDA",Tabla7[Mes],L$5))</f>
        <v>0</v>
      </c>
      <c r="M25" s="39">
        <f>IF($B25="","",-SUMIFS(Tabla7[Cantidad],Tabla7[Código del producto],$B25,Tabla7[Tipo de movimiento],"SALIDA",Tabla7[Mes],M$5))</f>
        <v>15</v>
      </c>
      <c r="N25" s="39">
        <f>IF($B25="","",-SUMIFS(Tabla7[Cantidad],Tabla7[Código del producto],$B25,Tabla7[Tipo de movimiento],"SALIDA",Tabla7[Mes],N$5))</f>
        <v>0</v>
      </c>
      <c r="O25" s="39">
        <f>IF($B25="","",-SUMIFS(Tabla7[Cantidad],Tabla7[Código del producto],$B25,Tabla7[Tipo de movimiento],"SALIDA",Tabla7[Mes],O$5))</f>
        <v>0</v>
      </c>
      <c r="P25" s="39">
        <f>IF($B25="","",-SUMIFS(Tabla7[Cantidad],Tabla7[Código del producto],$B25,Tabla7[Tipo de movimiento],"SALIDA",Tabla7[Mes],P$5))</f>
        <v>0</v>
      </c>
      <c r="Q25" s="39">
        <f t="shared" si="0"/>
        <v>0</v>
      </c>
      <c r="R25" s="51" t="str">
        <f>IF($B25="","",IFERROR(VLOOKUP($B25,'ABC rotación'!$C:$G,5,0),"C"))</f>
        <v>C</v>
      </c>
      <c r="S25" s="41">
        <f t="shared" si="1"/>
        <v>0</v>
      </c>
      <c r="T25" s="40">
        <f t="shared" si="2"/>
        <v>0</v>
      </c>
      <c r="U25" s="23" t="str">
        <f>IF($B25="","",VLOOKUP($T25,Tablas!$X$14:$Y$17,2,1))</f>
        <v>1. ROJO</v>
      </c>
    </row>
    <row r="26" spans="2:21" x14ac:dyDescent="0.2">
      <c r="B26" s="1">
        <f>IF(Tablas!B24="","",Tablas!B24)</f>
        <v>300021</v>
      </c>
      <c r="C26" s="1" t="str">
        <f>IF(Tablas!C24="","",Tablas!C24)</f>
        <v>CUBIERTA MANDO FRONTAL AZUL</v>
      </c>
      <c r="D26" s="1" t="str">
        <f>IF(Tablas!D24="","",Tablas!D24)</f>
        <v>02 - BUJIAS</v>
      </c>
      <c r="E26" s="1" t="str">
        <f>IF(Tablas!E24="","",Tablas!E24)</f>
        <v>UN</v>
      </c>
      <c r="F26" s="1">
        <f>IF(Tablas!F24="","",Tablas!F24)</f>
        <v>23</v>
      </c>
      <c r="G26" s="1">
        <f>IF(Tablas!I24="","",Tablas!I24)</f>
        <v>27</v>
      </c>
      <c r="H26" s="1">
        <v>3</v>
      </c>
      <c r="I26" s="39">
        <f>IF($B26="","",-SUMIFS(Tabla7[Cantidad],Tabla7[Código del producto],$B26,Tabla7[Tipo de movimiento],"SALIDA",Tabla7[Mes],I$5))</f>
        <v>0</v>
      </c>
      <c r="J26" s="39">
        <f>IF($B26="","",-SUMIFS(Tabla7[Cantidad],Tabla7[Código del producto],$B26,Tabla7[Tipo de movimiento],"SALIDA",Tabla7[Mes],J$5))</f>
        <v>0</v>
      </c>
      <c r="K26" s="39">
        <f>IF($B26="","",-SUMIFS(Tabla7[Cantidad],Tabla7[Código del producto],$B26,Tabla7[Tipo de movimiento],"SALIDA",Tabla7[Mes],K$5))</f>
        <v>13</v>
      </c>
      <c r="L26" s="39">
        <f>IF($B26="","",-SUMIFS(Tabla7[Cantidad],Tabla7[Código del producto],$B26,Tabla7[Tipo de movimiento],"SALIDA",Tabla7[Mes],L$5))</f>
        <v>0</v>
      </c>
      <c r="M26" s="39">
        <f>IF($B26="","",-SUMIFS(Tabla7[Cantidad],Tabla7[Código del producto],$B26,Tabla7[Tipo de movimiento],"SALIDA",Tabla7[Mes],M$5))</f>
        <v>0</v>
      </c>
      <c r="N26" s="39">
        <f>IF($B26="","",-SUMIFS(Tabla7[Cantidad],Tabla7[Código del producto],$B26,Tabla7[Tipo de movimiento],"SALIDA",Tabla7[Mes],N$5))</f>
        <v>0</v>
      </c>
      <c r="O26" s="39">
        <f>IF($B26="","",-SUMIFS(Tabla7[Cantidad],Tabla7[Código del producto],$B26,Tabla7[Tipo de movimiento],"SALIDA",Tabla7[Mes],O$5))</f>
        <v>0</v>
      </c>
      <c r="P26" s="39">
        <f>IF($B26="","",-SUMIFS(Tabla7[Cantidad],Tabla7[Código del producto],$B26,Tabla7[Tipo de movimiento],"SALIDA",Tabla7[Mes],P$5))</f>
        <v>0</v>
      </c>
      <c r="Q26" s="39">
        <f t="shared" si="0"/>
        <v>0</v>
      </c>
      <c r="R26" s="51" t="str">
        <f>IF($B26="","",IFERROR(VLOOKUP($B26,'ABC rotación'!$C:$G,5,0),"C"))</f>
        <v>C</v>
      </c>
      <c r="S26" s="41">
        <f t="shared" si="1"/>
        <v>0</v>
      </c>
      <c r="T26" s="40">
        <f t="shared" si="2"/>
        <v>0</v>
      </c>
      <c r="U26" s="23" t="str">
        <f>IF($B26="","",VLOOKUP($T26,Tablas!$X$14:$Y$17,2,1))</f>
        <v>1. ROJO</v>
      </c>
    </row>
    <row r="27" spans="2:21" x14ac:dyDescent="0.2">
      <c r="B27" s="1">
        <f>IF(Tablas!B25="","",Tablas!B25)</f>
        <v>300022</v>
      </c>
      <c r="C27" s="1" t="str">
        <f>IF(Tablas!C25="","",Tablas!C25)</f>
        <v>PARADOR CENTRAL</v>
      </c>
      <c r="D27" s="1" t="str">
        <f>IF(Tablas!D25="","",Tablas!D25)</f>
        <v>07 - PEDALES Y POSAPIES</v>
      </c>
      <c r="E27" s="1" t="str">
        <f>IF(Tablas!E25="","",Tablas!E25)</f>
        <v>UN</v>
      </c>
      <c r="F27" s="1">
        <f>IF(Tablas!F25="","",Tablas!F25)</f>
        <v>28</v>
      </c>
      <c r="G27" s="1">
        <f>IF(Tablas!I25="","",Tablas!I25)</f>
        <v>47</v>
      </c>
      <c r="H27" s="1">
        <v>9</v>
      </c>
      <c r="I27" s="39">
        <f>IF($B27="","",-SUMIFS(Tabla7[Cantidad],Tabla7[Código del producto],$B27,Tabla7[Tipo de movimiento],"SALIDA",Tabla7[Mes],I$5))</f>
        <v>0</v>
      </c>
      <c r="J27" s="39">
        <f>IF($B27="","",-SUMIFS(Tabla7[Cantidad],Tabla7[Código del producto],$B27,Tabla7[Tipo de movimiento],"SALIDA",Tabla7[Mes],J$5))</f>
        <v>10</v>
      </c>
      <c r="K27" s="39">
        <f>IF($B27="","",-SUMIFS(Tabla7[Cantidad],Tabla7[Código del producto],$B27,Tabla7[Tipo de movimiento],"SALIDA",Tabla7[Mes],K$5))</f>
        <v>5</v>
      </c>
      <c r="L27" s="39">
        <f>IF($B27="","",-SUMIFS(Tabla7[Cantidad],Tabla7[Código del producto],$B27,Tabla7[Tipo de movimiento],"SALIDA",Tabla7[Mes],L$5))</f>
        <v>13</v>
      </c>
      <c r="M27" s="39">
        <f>IF($B27="","",-SUMIFS(Tabla7[Cantidad],Tabla7[Código del producto],$B27,Tabla7[Tipo de movimiento],"SALIDA",Tabla7[Mes],M$5))</f>
        <v>15</v>
      </c>
      <c r="N27" s="39">
        <f>IF($B27="","",-SUMIFS(Tabla7[Cantidad],Tabla7[Código del producto],$B27,Tabla7[Tipo de movimiento],"SALIDA",Tabla7[Mes],N$5))</f>
        <v>20</v>
      </c>
      <c r="O27" s="39">
        <f>IF($B27="","",-SUMIFS(Tabla7[Cantidad],Tabla7[Código del producto],$B27,Tabla7[Tipo de movimiento],"SALIDA",Tabla7[Mes],O$5))</f>
        <v>0</v>
      </c>
      <c r="P27" s="39">
        <f>IF($B27="","",-SUMIFS(Tabla7[Cantidad],Tabla7[Código del producto],$B27,Tabla7[Tipo de movimiento],"SALIDA",Tabla7[Mes],P$5))</f>
        <v>0</v>
      </c>
      <c r="Q27" s="39">
        <f t="shared" si="0"/>
        <v>6.666666666666667</v>
      </c>
      <c r="R27" s="51" t="str">
        <f>IF($B27="","",IFERROR(VLOOKUP($B27,'ABC rotación'!$C:$G,5,0),"C"))</f>
        <v>B</v>
      </c>
      <c r="S27" s="41">
        <f t="shared" si="1"/>
        <v>40.499999999999993</v>
      </c>
      <c r="T27" s="40">
        <f t="shared" si="2"/>
        <v>1.4464285714285712</v>
      </c>
      <c r="U27" s="23" t="str">
        <f>IF($B27="","",VLOOKUP($T27,Tablas!$X$14:$Y$17,2,1))</f>
        <v>3. VERDE</v>
      </c>
    </row>
    <row r="28" spans="2:21" x14ac:dyDescent="0.2">
      <c r="B28" s="1">
        <f>IF(Tablas!B26="","",Tablas!B26)</f>
        <v>300023</v>
      </c>
      <c r="C28" s="1" t="str">
        <f>IF(Tablas!C26="","",Tablas!C26)</f>
        <v>RETROVISOR IZQUIER/AMARI/.</v>
      </c>
      <c r="D28" s="1" t="str">
        <f>IF(Tablas!D26="","",Tablas!D26)</f>
        <v>05 - COLISION</v>
      </c>
      <c r="E28" s="1" t="str">
        <f>IF(Tablas!E26="","",Tablas!E26)</f>
        <v>UN</v>
      </c>
      <c r="F28" s="1">
        <f>IF(Tablas!F26="","",Tablas!F26)</f>
        <v>26</v>
      </c>
      <c r="G28" s="1">
        <f>IF(Tablas!I26="","",Tablas!I26)</f>
        <v>25</v>
      </c>
      <c r="H28" s="1">
        <v>7</v>
      </c>
      <c r="I28" s="39">
        <f>IF($B28="","",-SUMIFS(Tabla7[Cantidad],Tabla7[Código del producto],$B28,Tabla7[Tipo de movimiento],"SALIDA",Tabla7[Mes],I$5))</f>
        <v>0</v>
      </c>
      <c r="J28" s="39">
        <f>IF($B28="","",-SUMIFS(Tabla7[Cantidad],Tabla7[Código del producto],$B28,Tabla7[Tipo de movimiento],"SALIDA",Tabla7[Mes],J$5))</f>
        <v>0</v>
      </c>
      <c r="K28" s="39">
        <f>IF($B28="","",-SUMIFS(Tabla7[Cantidad],Tabla7[Código del producto],$B28,Tabla7[Tipo de movimiento],"SALIDA",Tabla7[Mes],K$5))</f>
        <v>7</v>
      </c>
      <c r="L28" s="39">
        <f>IF($B28="","",-SUMIFS(Tabla7[Cantidad],Tabla7[Código del producto],$B28,Tabla7[Tipo de movimiento],"SALIDA",Tabla7[Mes],L$5))</f>
        <v>16</v>
      </c>
      <c r="M28" s="39">
        <f>IF($B28="","",-SUMIFS(Tabla7[Cantidad],Tabla7[Código del producto],$B28,Tabla7[Tipo de movimiento],"SALIDA",Tabla7[Mes],M$5))</f>
        <v>9</v>
      </c>
      <c r="N28" s="39">
        <f>IF($B28="","",-SUMIFS(Tabla7[Cantidad],Tabla7[Código del producto],$B28,Tabla7[Tipo de movimiento],"SALIDA",Tabla7[Mes],N$5))</f>
        <v>0</v>
      </c>
      <c r="O28" s="39">
        <f>IF($B28="","",-SUMIFS(Tabla7[Cantidad],Tabla7[Código del producto],$B28,Tabla7[Tipo de movimiento],"SALIDA",Tabla7[Mes],O$5))</f>
        <v>0</v>
      </c>
      <c r="P28" s="39">
        <f>IF($B28="","",-SUMIFS(Tabla7[Cantidad],Tabla7[Código del producto],$B28,Tabla7[Tipo de movimiento],"SALIDA",Tabla7[Mes],P$5))</f>
        <v>0</v>
      </c>
      <c r="Q28" s="39">
        <f t="shared" si="0"/>
        <v>0</v>
      </c>
      <c r="R28" s="51" t="str">
        <f>IF($B28="","",IFERROR(VLOOKUP($B28,'ABC rotación'!$C:$G,5,0),"C"))</f>
        <v>C</v>
      </c>
      <c r="S28" s="41">
        <f t="shared" si="1"/>
        <v>0</v>
      </c>
      <c r="T28" s="40">
        <f t="shared" si="2"/>
        <v>0</v>
      </c>
      <c r="U28" s="23" t="str">
        <f>IF($B28="","",VLOOKUP($T28,Tablas!$X$14:$Y$17,2,1))</f>
        <v>1. ROJO</v>
      </c>
    </row>
    <row r="29" spans="2:21" x14ac:dyDescent="0.2">
      <c r="B29" s="1">
        <f>IF(Tablas!B27="","",Tablas!B27)</f>
        <v>300024</v>
      </c>
      <c r="C29" s="1" t="str">
        <f>IF(Tablas!C27="","",Tablas!C27)</f>
        <v>RETROVISOR DERECHO/AMARI/.</v>
      </c>
      <c r="D29" s="1" t="str">
        <f>IF(Tablas!D27="","",Tablas!D27)</f>
        <v>05 - COLISION</v>
      </c>
      <c r="E29" s="1" t="str">
        <f>IF(Tablas!E27="","",Tablas!E27)</f>
        <v>UN</v>
      </c>
      <c r="F29" s="1">
        <f>IF(Tablas!F27="","",Tablas!F27)</f>
        <v>27</v>
      </c>
      <c r="G29" s="1">
        <f>IF(Tablas!I27="","",Tablas!I27)</f>
        <v>17</v>
      </c>
      <c r="H29" s="1">
        <v>2</v>
      </c>
      <c r="I29" s="39">
        <f>IF($B29="","",-SUMIFS(Tabla7[Cantidad],Tabla7[Código del producto],$B29,Tabla7[Tipo de movimiento],"SALIDA",Tabla7[Mes],I$5))</f>
        <v>0</v>
      </c>
      <c r="J29" s="39">
        <f>IF($B29="","",-SUMIFS(Tabla7[Cantidad],Tabla7[Código del producto],$B29,Tabla7[Tipo de movimiento],"SALIDA",Tabla7[Mes],J$5))</f>
        <v>0</v>
      </c>
      <c r="K29" s="39">
        <f>IF($B29="","",-SUMIFS(Tabla7[Cantidad],Tabla7[Código del producto],$B29,Tabla7[Tipo de movimiento],"SALIDA",Tabla7[Mes],K$5))</f>
        <v>0</v>
      </c>
      <c r="L29" s="39">
        <f>IF($B29="","",-SUMIFS(Tabla7[Cantidad],Tabla7[Código del producto],$B29,Tabla7[Tipo de movimiento],"SALIDA",Tabla7[Mes],L$5))</f>
        <v>0</v>
      </c>
      <c r="M29" s="39">
        <f>IF($B29="","",-SUMIFS(Tabla7[Cantidad],Tabla7[Código del producto],$B29,Tabla7[Tipo de movimiento],"SALIDA",Tabla7[Mes],M$5))</f>
        <v>35</v>
      </c>
      <c r="N29" s="39">
        <f>IF($B29="","",-SUMIFS(Tabla7[Cantidad],Tabla7[Código del producto],$B29,Tabla7[Tipo de movimiento],"SALIDA",Tabla7[Mes],N$5))</f>
        <v>17</v>
      </c>
      <c r="O29" s="39">
        <f>IF($B29="","",-SUMIFS(Tabla7[Cantidad],Tabla7[Código del producto],$B29,Tabla7[Tipo de movimiento],"SALIDA",Tabla7[Mes],O$5))</f>
        <v>0</v>
      </c>
      <c r="P29" s="39">
        <f>IF($B29="","",-SUMIFS(Tabla7[Cantidad],Tabla7[Código del producto],$B29,Tabla7[Tipo de movimiento],"SALIDA",Tabla7[Mes],P$5))</f>
        <v>17</v>
      </c>
      <c r="Q29" s="39">
        <f t="shared" si="0"/>
        <v>11.333333333333334</v>
      </c>
      <c r="R29" s="51" t="str">
        <f>IF($B29="","",IFERROR(VLOOKUP($B29,'ABC rotación'!$C:$G,5,0),"C"))</f>
        <v>A</v>
      </c>
      <c r="S29" s="41">
        <f t="shared" si="1"/>
        <v>5.2941176470588234</v>
      </c>
      <c r="T29" s="40">
        <f t="shared" si="2"/>
        <v>0.19607843137254902</v>
      </c>
      <c r="U29" s="23" t="str">
        <f>IF($B29="","",VLOOKUP($T29,Tablas!$X$14:$Y$17,2,1))</f>
        <v>1. ROJO</v>
      </c>
    </row>
    <row r="30" spans="2:21" x14ac:dyDescent="0.2">
      <c r="B30" s="1">
        <f>IF(Tablas!B28="","",Tablas!B28)</f>
        <v>300025</v>
      </c>
      <c r="C30" s="1" t="str">
        <f>IF(Tablas!C28="","",Tablas!C28)</f>
        <v>RIN RUEDA TRASERA (PLATEADO)</v>
      </c>
      <c r="D30" s="1" t="str">
        <f>IF(Tablas!D28="","",Tablas!D28)</f>
        <v>13 - TRACCION</v>
      </c>
      <c r="E30" s="1" t="str">
        <f>IF(Tablas!E28="","",Tablas!E28)</f>
        <v>UN</v>
      </c>
      <c r="F30" s="1">
        <f>IF(Tablas!F28="","",Tablas!F28)</f>
        <v>28</v>
      </c>
      <c r="G30" s="1">
        <f>IF(Tablas!I28="","",Tablas!I28)</f>
        <v>50</v>
      </c>
      <c r="H30" s="1">
        <v>6</v>
      </c>
      <c r="I30" s="39">
        <f>IF($B30="","",-SUMIFS(Tabla7[Cantidad],Tabla7[Código del producto],$B30,Tabla7[Tipo de movimiento],"SALIDA",Tabla7[Mes],I$5))</f>
        <v>0</v>
      </c>
      <c r="J30" s="39">
        <f>IF($B30="","",-SUMIFS(Tabla7[Cantidad],Tabla7[Código del producto],$B30,Tabla7[Tipo de movimiento],"SALIDA",Tabla7[Mes],J$5))</f>
        <v>0</v>
      </c>
      <c r="K30" s="39">
        <f>IF($B30="","",-SUMIFS(Tabla7[Cantidad],Tabla7[Código del producto],$B30,Tabla7[Tipo de movimiento],"SALIDA",Tabla7[Mes],K$5))</f>
        <v>0</v>
      </c>
      <c r="L30" s="39">
        <f>IF($B30="","",-SUMIFS(Tabla7[Cantidad],Tabla7[Código del producto],$B30,Tabla7[Tipo de movimiento],"SALIDA",Tabla7[Mes],L$5))</f>
        <v>0</v>
      </c>
      <c r="M30" s="39">
        <f>IF($B30="","",-SUMIFS(Tabla7[Cantidad],Tabla7[Código del producto],$B30,Tabla7[Tipo de movimiento],"SALIDA",Tabla7[Mes],M$5))</f>
        <v>0</v>
      </c>
      <c r="N30" s="39">
        <f>IF($B30="","",-SUMIFS(Tabla7[Cantidad],Tabla7[Código del producto],$B30,Tabla7[Tipo de movimiento],"SALIDA",Tabla7[Mes],N$5))</f>
        <v>0</v>
      </c>
      <c r="O30" s="39">
        <f>IF($B30="","",-SUMIFS(Tabla7[Cantidad],Tabla7[Código del producto],$B30,Tabla7[Tipo de movimiento],"SALIDA",Tabla7[Mes],O$5))</f>
        <v>11</v>
      </c>
      <c r="P30" s="39">
        <f>IF($B30="","",-SUMIFS(Tabla7[Cantidad],Tabla7[Código del producto],$B30,Tabla7[Tipo de movimiento],"SALIDA",Tabla7[Mes],P$5))</f>
        <v>0</v>
      </c>
      <c r="Q30" s="39">
        <f t="shared" si="0"/>
        <v>3.6666666666666665</v>
      </c>
      <c r="R30" s="51" t="str">
        <f>IF($B30="","",IFERROR(VLOOKUP($B30,'ABC rotación'!$C:$G,5,0),"C"))</f>
        <v>C</v>
      </c>
      <c r="S30" s="41">
        <f t="shared" si="1"/>
        <v>49.090909090909093</v>
      </c>
      <c r="T30" s="40">
        <f t="shared" si="2"/>
        <v>1.7532467532467533</v>
      </c>
      <c r="U30" s="23" t="str">
        <f>IF($B30="","",VLOOKUP($T30,Tablas!$X$14:$Y$17,2,1))</f>
        <v>3. VERDE</v>
      </c>
    </row>
    <row r="31" spans="2:21" x14ac:dyDescent="0.2">
      <c r="B31" s="1">
        <f>IF(Tablas!B29="","",Tablas!B29)</f>
        <v>300026</v>
      </c>
      <c r="C31" s="1" t="str">
        <f>IF(Tablas!C29="","",Tablas!C29)</f>
        <v>CUBIERTA TRASERA IZQ AMARILLO</v>
      </c>
      <c r="D31" s="1" t="str">
        <f>IF(Tablas!D29="","",Tablas!D29)</f>
        <v>05 - COLISION</v>
      </c>
      <c r="E31" s="1" t="str">
        <f>IF(Tablas!E29="","",Tablas!E29)</f>
        <v>UN</v>
      </c>
      <c r="F31" s="1">
        <f>IF(Tablas!F29="","",Tablas!F29)</f>
        <v>23</v>
      </c>
      <c r="G31" s="1">
        <f>IF(Tablas!I29="","",Tablas!I29)</f>
        <v>39</v>
      </c>
      <c r="H31" s="1">
        <v>10</v>
      </c>
      <c r="I31" s="39">
        <f>IF($B31="","",-SUMIFS(Tabla7[Cantidad],Tabla7[Código del producto],$B31,Tabla7[Tipo de movimiento],"SALIDA",Tabla7[Mes],I$5))</f>
        <v>12</v>
      </c>
      <c r="J31" s="39">
        <f>IF($B31="","",-SUMIFS(Tabla7[Cantidad],Tabla7[Código del producto],$B31,Tabla7[Tipo de movimiento],"SALIDA",Tabla7[Mes],J$5))</f>
        <v>0</v>
      </c>
      <c r="K31" s="39">
        <f>IF($B31="","",-SUMIFS(Tabla7[Cantidad],Tabla7[Código del producto],$B31,Tabla7[Tipo de movimiento],"SALIDA",Tabla7[Mes],K$5))</f>
        <v>0</v>
      </c>
      <c r="L31" s="39">
        <f>IF($B31="","",-SUMIFS(Tabla7[Cantidad],Tabla7[Código del producto],$B31,Tabla7[Tipo de movimiento],"SALIDA",Tabla7[Mes],L$5))</f>
        <v>18</v>
      </c>
      <c r="M31" s="39">
        <f>IF($B31="","",-SUMIFS(Tabla7[Cantidad],Tabla7[Código del producto],$B31,Tabla7[Tipo de movimiento],"SALIDA",Tabla7[Mes],M$5))</f>
        <v>0</v>
      </c>
      <c r="N31" s="39">
        <f>IF($B31="","",-SUMIFS(Tabla7[Cantidad],Tabla7[Código del producto],$B31,Tabla7[Tipo de movimiento],"SALIDA",Tabla7[Mes],N$5))</f>
        <v>0</v>
      </c>
      <c r="O31" s="39">
        <f>IF($B31="","",-SUMIFS(Tabla7[Cantidad],Tabla7[Código del producto],$B31,Tabla7[Tipo de movimiento],"SALIDA",Tabla7[Mes],O$5))</f>
        <v>0</v>
      </c>
      <c r="P31" s="39">
        <f>IF($B31="","",-SUMIFS(Tabla7[Cantidad],Tabla7[Código del producto],$B31,Tabla7[Tipo de movimiento],"SALIDA",Tabla7[Mes],P$5))</f>
        <v>0</v>
      </c>
      <c r="Q31" s="39">
        <f t="shared" si="0"/>
        <v>0</v>
      </c>
      <c r="R31" s="51" t="str">
        <f>IF($B31="","",IFERROR(VLOOKUP($B31,'ABC rotación'!$C:$G,5,0),"C"))</f>
        <v>A</v>
      </c>
      <c r="S31" s="41">
        <f t="shared" si="1"/>
        <v>0</v>
      </c>
      <c r="T31" s="40">
        <f t="shared" si="2"/>
        <v>0</v>
      </c>
      <c r="U31" s="23" t="str">
        <f>IF($B31="","",VLOOKUP($T31,Tablas!$X$14:$Y$17,2,1))</f>
        <v>1. ROJO</v>
      </c>
    </row>
    <row r="32" spans="2:21" x14ac:dyDescent="0.2">
      <c r="B32" s="1">
        <f>IF(Tablas!B30="","",Tablas!B30)</f>
        <v>300027</v>
      </c>
      <c r="C32" s="1" t="str">
        <f>IF(Tablas!C30="","",Tablas!C30)</f>
        <v>CADENA DE TRACCION (428*100)</v>
      </c>
      <c r="D32" s="1" t="str">
        <f>IF(Tablas!D30="","",Tablas!D30)</f>
        <v>13 - TRACCION</v>
      </c>
      <c r="E32" s="1" t="str">
        <f>IF(Tablas!E30="","",Tablas!E30)</f>
        <v>UN</v>
      </c>
      <c r="F32" s="1">
        <f>IF(Tablas!F30="","",Tablas!F30)</f>
        <v>7</v>
      </c>
      <c r="G32" s="1">
        <f>IF(Tablas!I30="","",Tablas!I30)</f>
        <v>32</v>
      </c>
      <c r="H32" s="1">
        <v>9</v>
      </c>
      <c r="I32" s="39">
        <f>IF($B32="","",-SUMIFS(Tabla7[Cantidad],Tabla7[Código del producto],$B32,Tabla7[Tipo de movimiento],"SALIDA",Tabla7[Mes],I$5))</f>
        <v>0</v>
      </c>
      <c r="J32" s="39">
        <f>IF($B32="","",-SUMIFS(Tabla7[Cantidad],Tabla7[Código del producto],$B32,Tabla7[Tipo de movimiento],"SALIDA",Tabla7[Mes],J$5))</f>
        <v>0</v>
      </c>
      <c r="K32" s="39">
        <f>IF($B32="","",-SUMIFS(Tabla7[Cantidad],Tabla7[Código del producto],$B32,Tabla7[Tipo de movimiento],"SALIDA",Tabla7[Mes],K$5))</f>
        <v>0</v>
      </c>
      <c r="L32" s="39">
        <f>IF($B32="","",-SUMIFS(Tabla7[Cantidad],Tabla7[Código del producto],$B32,Tabla7[Tipo de movimiento],"SALIDA",Tabla7[Mes],L$5))</f>
        <v>0</v>
      </c>
      <c r="M32" s="39">
        <f>IF($B32="","",-SUMIFS(Tabla7[Cantidad],Tabla7[Código del producto],$B32,Tabla7[Tipo de movimiento],"SALIDA",Tabla7[Mes],M$5))</f>
        <v>5</v>
      </c>
      <c r="N32" s="39">
        <f>IF($B32="","",-SUMIFS(Tabla7[Cantidad],Tabla7[Código del producto],$B32,Tabla7[Tipo de movimiento],"SALIDA",Tabla7[Mes],N$5))</f>
        <v>13</v>
      </c>
      <c r="O32" s="39">
        <f>IF($B32="","",-SUMIFS(Tabla7[Cantidad],Tabla7[Código del producto],$B32,Tabla7[Tipo de movimiento],"SALIDA",Tabla7[Mes],O$5))</f>
        <v>0</v>
      </c>
      <c r="P32" s="39">
        <f>IF($B32="","",-SUMIFS(Tabla7[Cantidad],Tabla7[Código del producto],$B32,Tabla7[Tipo de movimiento],"SALIDA",Tabla7[Mes],P$5))</f>
        <v>0</v>
      </c>
      <c r="Q32" s="39">
        <f t="shared" si="0"/>
        <v>4.333333333333333</v>
      </c>
      <c r="R32" s="51" t="str">
        <f>IF($B32="","",IFERROR(VLOOKUP($B32,'ABC rotación'!$C:$G,5,0),"C"))</f>
        <v>B</v>
      </c>
      <c r="S32" s="41">
        <f t="shared" si="1"/>
        <v>62.307692307692314</v>
      </c>
      <c r="T32" s="40">
        <f t="shared" si="2"/>
        <v>8.9010989010989015</v>
      </c>
      <c r="U32" s="23" t="str">
        <f>IF($B32="","",VLOOKUP($T32,Tablas!$X$14:$Y$17,2,1))</f>
        <v>4. NEGRO</v>
      </c>
    </row>
    <row r="33" spans="2:21" x14ac:dyDescent="0.2">
      <c r="B33" s="1">
        <f>IF(Tablas!B31="","",Tablas!B31)</f>
        <v>300028</v>
      </c>
      <c r="C33" s="1" t="str">
        <f>IF(Tablas!C31="","",Tablas!C31)</f>
        <v>JUEGO DE ZAPATAS DE FRENO</v>
      </c>
      <c r="D33" s="1" t="str">
        <f>IF(Tablas!D31="","",Tablas!D31)</f>
        <v>04 - FRENOS Y EMBRAGUES</v>
      </c>
      <c r="E33" s="1" t="str">
        <f>IF(Tablas!E31="","",Tablas!E31)</f>
        <v>UN</v>
      </c>
      <c r="F33" s="1">
        <f>IF(Tablas!F31="","",Tablas!F31)</f>
        <v>6</v>
      </c>
      <c r="G33" s="1">
        <f>IF(Tablas!I31="","",Tablas!I31)</f>
        <v>19</v>
      </c>
      <c r="H33" s="1">
        <v>0</v>
      </c>
      <c r="I33" s="39">
        <f>IF($B33="","",-SUMIFS(Tabla7[Cantidad],Tabla7[Código del producto],$B33,Tabla7[Tipo de movimiento],"SALIDA",Tabla7[Mes],I$5))</f>
        <v>0</v>
      </c>
      <c r="J33" s="39">
        <f>IF($B33="","",-SUMIFS(Tabla7[Cantidad],Tabla7[Código del producto],$B33,Tabla7[Tipo de movimiento],"SALIDA",Tabla7[Mes],J$5))</f>
        <v>0</v>
      </c>
      <c r="K33" s="39">
        <f>IF($B33="","",-SUMIFS(Tabla7[Cantidad],Tabla7[Código del producto],$B33,Tabla7[Tipo de movimiento],"SALIDA",Tabla7[Mes],K$5))</f>
        <v>26</v>
      </c>
      <c r="L33" s="39">
        <f>IF($B33="","",-SUMIFS(Tabla7[Cantidad],Tabla7[Código del producto],$B33,Tabla7[Tipo de movimiento],"SALIDA",Tabla7[Mes],L$5))</f>
        <v>0</v>
      </c>
      <c r="M33" s="39">
        <f>IF($B33="","",-SUMIFS(Tabla7[Cantidad],Tabla7[Código del producto],$B33,Tabla7[Tipo de movimiento],"SALIDA",Tabla7[Mes],M$5))</f>
        <v>0</v>
      </c>
      <c r="N33" s="39">
        <f>IF($B33="","",-SUMIFS(Tabla7[Cantidad],Tabla7[Código del producto],$B33,Tabla7[Tipo de movimiento],"SALIDA",Tabla7[Mes],N$5))</f>
        <v>0</v>
      </c>
      <c r="O33" s="39">
        <f>IF($B33="","",-SUMIFS(Tabla7[Cantidad],Tabla7[Código del producto],$B33,Tabla7[Tipo de movimiento],"SALIDA",Tabla7[Mes],O$5))</f>
        <v>0</v>
      </c>
      <c r="P33" s="39">
        <f>IF($B33="","",-SUMIFS(Tabla7[Cantidad],Tabla7[Código del producto],$B33,Tabla7[Tipo de movimiento],"SALIDA",Tabla7[Mes],P$5))</f>
        <v>7</v>
      </c>
      <c r="Q33" s="39">
        <f t="shared" si="0"/>
        <v>2.3333333333333335</v>
      </c>
      <c r="R33" s="51" t="str">
        <f>IF($B33="","",IFERROR(VLOOKUP($B33,'ABC rotación'!$C:$G,5,0),"C"))</f>
        <v>C</v>
      </c>
      <c r="S33" s="41">
        <f t="shared" si="1"/>
        <v>0</v>
      </c>
      <c r="T33" s="40">
        <f t="shared" si="2"/>
        <v>0</v>
      </c>
      <c r="U33" s="23" t="str">
        <f>IF($B33="","",VLOOKUP($T33,Tablas!$X$14:$Y$17,2,1))</f>
        <v>1. ROJO</v>
      </c>
    </row>
    <row r="34" spans="2:21" x14ac:dyDescent="0.2">
      <c r="B34" s="1">
        <f>IF(Tablas!B32="","",Tablas!B32)</f>
        <v>300029</v>
      </c>
      <c r="C34" s="1" t="str">
        <f>IF(Tablas!C32="","",Tablas!C32)</f>
        <v>PISTON (STANDARD)</v>
      </c>
      <c r="D34" s="1" t="str">
        <f>IF(Tablas!D32="","",Tablas!D32)</f>
        <v>09 - PARTES DE MOTOR</v>
      </c>
      <c r="E34" s="1" t="str">
        <f>IF(Tablas!E32="","",Tablas!E32)</f>
        <v>UN</v>
      </c>
      <c r="F34" s="1">
        <f>IF(Tablas!F32="","",Tablas!F32)</f>
        <v>5</v>
      </c>
      <c r="G34" s="1">
        <f>IF(Tablas!I32="","",Tablas!I32)</f>
        <v>5</v>
      </c>
      <c r="H34" s="1">
        <v>8</v>
      </c>
      <c r="I34" s="39">
        <f>IF($B34="","",-SUMIFS(Tabla7[Cantidad],Tabla7[Código del producto],$B34,Tabla7[Tipo de movimiento],"SALIDA",Tabla7[Mes],I$5))</f>
        <v>0</v>
      </c>
      <c r="J34" s="39">
        <f>IF($B34="","",-SUMIFS(Tabla7[Cantidad],Tabla7[Código del producto],$B34,Tabla7[Tipo de movimiento],"SALIDA",Tabla7[Mes],J$5))</f>
        <v>14</v>
      </c>
      <c r="K34" s="39">
        <f>IF($B34="","",-SUMIFS(Tabla7[Cantidad],Tabla7[Código del producto],$B34,Tabla7[Tipo de movimiento],"SALIDA",Tabla7[Mes],K$5))</f>
        <v>0</v>
      </c>
      <c r="L34" s="39">
        <f>IF($B34="","",-SUMIFS(Tabla7[Cantidad],Tabla7[Código del producto],$B34,Tabla7[Tipo de movimiento],"SALIDA",Tabla7[Mes],L$5))</f>
        <v>15</v>
      </c>
      <c r="M34" s="39">
        <f>IF($B34="","",-SUMIFS(Tabla7[Cantidad],Tabla7[Código del producto],$B34,Tabla7[Tipo de movimiento],"SALIDA",Tabla7[Mes],M$5))</f>
        <v>13</v>
      </c>
      <c r="N34" s="39">
        <f>IF($B34="","",-SUMIFS(Tabla7[Cantidad],Tabla7[Código del producto],$B34,Tabla7[Tipo de movimiento],"SALIDA",Tabla7[Mes],N$5))</f>
        <v>0</v>
      </c>
      <c r="O34" s="39">
        <f>IF($B34="","",-SUMIFS(Tabla7[Cantidad],Tabla7[Código del producto],$B34,Tabla7[Tipo de movimiento],"SALIDA",Tabla7[Mes],O$5))</f>
        <v>0</v>
      </c>
      <c r="P34" s="39">
        <f>IF($B34="","",-SUMIFS(Tabla7[Cantidad],Tabla7[Código del producto],$B34,Tabla7[Tipo de movimiento],"SALIDA",Tabla7[Mes],P$5))</f>
        <v>0</v>
      </c>
      <c r="Q34" s="39">
        <f t="shared" si="0"/>
        <v>0</v>
      </c>
      <c r="R34" s="51" t="str">
        <f>IF($B34="","",IFERROR(VLOOKUP($B34,'ABC rotación'!$C:$G,5,0),"C"))</f>
        <v>A</v>
      </c>
      <c r="S34" s="41">
        <f t="shared" si="1"/>
        <v>0</v>
      </c>
      <c r="T34" s="40">
        <f t="shared" si="2"/>
        <v>0</v>
      </c>
      <c r="U34" s="23" t="str">
        <f>IF($B34="","",VLOOKUP($T34,Tablas!$X$14:$Y$17,2,1))</f>
        <v>1. ROJO</v>
      </c>
    </row>
    <row r="35" spans="2:21" x14ac:dyDescent="0.2">
      <c r="B35" s="1">
        <f>IF(Tablas!B33="","",Tablas!B33)</f>
        <v>300030</v>
      </c>
      <c r="C35" s="1" t="str">
        <f>IF(Tablas!C33="","",Tablas!C33)</f>
        <v>PIN DE PISTON</v>
      </c>
      <c r="D35" s="1" t="str">
        <f>IF(Tablas!D33="","",Tablas!D33)</f>
        <v>09 - PARTES DE MOTOR</v>
      </c>
      <c r="E35" s="1" t="str">
        <f>IF(Tablas!E33="","",Tablas!E33)</f>
        <v>UN</v>
      </c>
      <c r="F35" s="1">
        <f>IF(Tablas!F33="","",Tablas!F33)</f>
        <v>23</v>
      </c>
      <c r="G35" s="1">
        <f>IF(Tablas!I33="","",Tablas!I33)</f>
        <v>14</v>
      </c>
      <c r="H35" s="1">
        <v>0</v>
      </c>
      <c r="I35" s="39">
        <f>IF($B35="","",-SUMIFS(Tabla7[Cantidad],Tabla7[Código del producto],$B35,Tabla7[Tipo de movimiento],"SALIDA",Tabla7[Mes],I$5))</f>
        <v>7</v>
      </c>
      <c r="J35" s="39">
        <f>IF($B35="","",-SUMIFS(Tabla7[Cantidad],Tabla7[Código del producto],$B35,Tabla7[Tipo de movimiento],"SALIDA",Tabla7[Mes],J$5))</f>
        <v>0</v>
      </c>
      <c r="K35" s="39">
        <f>IF($B35="","",-SUMIFS(Tabla7[Cantidad],Tabla7[Código del producto],$B35,Tabla7[Tipo de movimiento],"SALIDA",Tabla7[Mes],K$5))</f>
        <v>0</v>
      </c>
      <c r="L35" s="39">
        <f>IF($B35="","",-SUMIFS(Tabla7[Cantidad],Tabla7[Código del producto],$B35,Tabla7[Tipo de movimiento],"SALIDA",Tabla7[Mes],L$5))</f>
        <v>6</v>
      </c>
      <c r="M35" s="39">
        <f>IF($B35="","",-SUMIFS(Tabla7[Cantidad],Tabla7[Código del producto],$B35,Tabla7[Tipo de movimiento],"SALIDA",Tabla7[Mes],M$5))</f>
        <v>0</v>
      </c>
      <c r="N35" s="39">
        <f>IF($B35="","",-SUMIFS(Tabla7[Cantidad],Tabla7[Código del producto],$B35,Tabla7[Tipo de movimiento],"SALIDA",Tabla7[Mes],N$5))</f>
        <v>0</v>
      </c>
      <c r="O35" s="39">
        <f>IF($B35="","",-SUMIFS(Tabla7[Cantidad],Tabla7[Código del producto],$B35,Tabla7[Tipo de movimiento],"SALIDA",Tabla7[Mes],O$5))</f>
        <v>0</v>
      </c>
      <c r="P35" s="39">
        <f>IF($B35="","",-SUMIFS(Tabla7[Cantidad],Tabla7[Código del producto],$B35,Tabla7[Tipo de movimiento],"SALIDA",Tabla7[Mes],P$5))</f>
        <v>12</v>
      </c>
      <c r="Q35" s="39">
        <f t="shared" si="0"/>
        <v>4</v>
      </c>
      <c r="R35" s="51" t="str">
        <f>IF($B35="","",IFERROR(VLOOKUP($B35,'ABC rotación'!$C:$G,5,0),"C"))</f>
        <v>C</v>
      </c>
      <c r="S35" s="41">
        <f t="shared" si="1"/>
        <v>0</v>
      </c>
      <c r="T35" s="40">
        <f t="shared" si="2"/>
        <v>0</v>
      </c>
      <c r="U35" s="23" t="str">
        <f>IF($B35="","",VLOOKUP($T35,Tablas!$X$14:$Y$17,2,1))</f>
        <v>1. ROJO</v>
      </c>
    </row>
    <row r="36" spans="2:21" x14ac:dyDescent="0.2">
      <c r="B36" s="1">
        <f>IF(Tablas!B34="","",Tablas!B34)</f>
        <v>300031</v>
      </c>
      <c r="C36" s="1" t="str">
        <f>IF(Tablas!C34="","",Tablas!C34)</f>
        <v>BALANCIN</v>
      </c>
      <c r="D36" s="1" t="str">
        <f>IF(Tablas!D34="","",Tablas!D34)</f>
        <v>09 - PARTES DE MOTOR</v>
      </c>
      <c r="E36" s="1" t="str">
        <f>IF(Tablas!E34="","",Tablas!E34)</f>
        <v>UN</v>
      </c>
      <c r="F36" s="1">
        <f>IF(Tablas!F34="","",Tablas!F34)</f>
        <v>17</v>
      </c>
      <c r="G36" s="1">
        <f>IF(Tablas!I34="","",Tablas!I34)</f>
        <v>6</v>
      </c>
      <c r="H36" s="1">
        <v>7</v>
      </c>
      <c r="I36" s="39">
        <f>IF($B36="","",-SUMIFS(Tabla7[Cantidad],Tabla7[Código del producto],$B36,Tabla7[Tipo de movimiento],"SALIDA",Tabla7[Mes],I$5))</f>
        <v>0</v>
      </c>
      <c r="J36" s="39">
        <f>IF($B36="","",-SUMIFS(Tabla7[Cantidad],Tabla7[Código del producto],$B36,Tabla7[Tipo de movimiento],"SALIDA",Tabla7[Mes],J$5))</f>
        <v>0</v>
      </c>
      <c r="K36" s="39">
        <f>IF($B36="","",-SUMIFS(Tabla7[Cantidad],Tabla7[Código del producto],$B36,Tabla7[Tipo de movimiento],"SALIDA",Tabla7[Mes],K$5))</f>
        <v>0</v>
      </c>
      <c r="L36" s="39">
        <f>IF($B36="","",-SUMIFS(Tabla7[Cantidad],Tabla7[Código del producto],$B36,Tabla7[Tipo de movimiento],"SALIDA",Tabla7[Mes],L$5))</f>
        <v>11</v>
      </c>
      <c r="M36" s="39">
        <f>IF($B36="","",-SUMIFS(Tabla7[Cantidad],Tabla7[Código del producto],$B36,Tabla7[Tipo de movimiento],"SALIDA",Tabla7[Mes],M$5))</f>
        <v>10</v>
      </c>
      <c r="N36" s="39">
        <f>IF($B36="","",-SUMIFS(Tabla7[Cantidad],Tabla7[Código del producto],$B36,Tabla7[Tipo de movimiento],"SALIDA",Tabla7[Mes],N$5))</f>
        <v>0</v>
      </c>
      <c r="O36" s="39">
        <f>IF($B36="","",-SUMIFS(Tabla7[Cantidad],Tabla7[Código del producto],$B36,Tabla7[Tipo de movimiento],"SALIDA",Tabla7[Mes],O$5))</f>
        <v>16</v>
      </c>
      <c r="P36" s="39">
        <f>IF($B36="","",-SUMIFS(Tabla7[Cantidad],Tabla7[Código del producto],$B36,Tabla7[Tipo de movimiento],"SALIDA",Tabla7[Mes],P$5))</f>
        <v>20</v>
      </c>
      <c r="Q36" s="39">
        <f t="shared" si="0"/>
        <v>12</v>
      </c>
      <c r="R36" s="51" t="str">
        <f>IF($B36="","",IFERROR(VLOOKUP($B36,'ABC rotación'!$C:$G,5,0),"C"))</f>
        <v>A</v>
      </c>
      <c r="S36" s="41">
        <f t="shared" si="1"/>
        <v>17.5</v>
      </c>
      <c r="T36" s="40">
        <f t="shared" si="2"/>
        <v>1.0294117647058822</v>
      </c>
      <c r="U36" s="23" t="str">
        <f>IF($B36="","",VLOOKUP($T36,Tablas!$X$14:$Y$17,2,1))</f>
        <v>3. VERDE</v>
      </c>
    </row>
    <row r="37" spans="2:21" x14ac:dyDescent="0.2">
      <c r="B37" s="1">
        <f>IF(Tablas!B35="","",Tablas!B35)</f>
        <v>300032</v>
      </c>
      <c r="C37" s="1" t="str">
        <f>IF(Tablas!C35="","",Tablas!C35)</f>
        <v>JUEGO DE ANILLOS DE PISTON</v>
      </c>
      <c r="D37" s="1" t="str">
        <f>IF(Tablas!D35="","",Tablas!D35)</f>
        <v>09 - PARTES DE MOTOR</v>
      </c>
      <c r="E37" s="1" t="str">
        <f>IF(Tablas!E35="","",Tablas!E35)</f>
        <v>UN</v>
      </c>
      <c r="F37" s="1">
        <f>IF(Tablas!F35="","",Tablas!F35)</f>
        <v>10</v>
      </c>
      <c r="G37" s="1">
        <f>IF(Tablas!I35="","",Tablas!I35)</f>
        <v>20</v>
      </c>
      <c r="H37" s="1">
        <v>3</v>
      </c>
      <c r="I37" s="39">
        <f>IF($B37="","",-SUMIFS(Tabla7[Cantidad],Tabla7[Código del producto],$B37,Tabla7[Tipo de movimiento],"SALIDA",Tabla7[Mes],I$5))</f>
        <v>0</v>
      </c>
      <c r="J37" s="39">
        <f>IF($B37="","",-SUMIFS(Tabla7[Cantidad],Tabla7[Código del producto],$B37,Tabla7[Tipo de movimiento],"SALIDA",Tabla7[Mes],J$5))</f>
        <v>0</v>
      </c>
      <c r="K37" s="39">
        <f>IF($B37="","",-SUMIFS(Tabla7[Cantidad],Tabla7[Código del producto],$B37,Tabla7[Tipo de movimiento],"SALIDA",Tabla7[Mes],K$5))</f>
        <v>0</v>
      </c>
      <c r="L37" s="39">
        <f>IF($B37="","",-SUMIFS(Tabla7[Cantidad],Tabla7[Código del producto],$B37,Tabla7[Tipo de movimiento],"SALIDA",Tabla7[Mes],L$5))</f>
        <v>16</v>
      </c>
      <c r="M37" s="39">
        <f>IF($B37="","",-SUMIFS(Tabla7[Cantidad],Tabla7[Código del producto],$B37,Tabla7[Tipo de movimiento],"SALIDA",Tabla7[Mes],M$5))</f>
        <v>0</v>
      </c>
      <c r="N37" s="39">
        <f>IF($B37="","",-SUMIFS(Tabla7[Cantidad],Tabla7[Código del producto],$B37,Tabla7[Tipo de movimiento],"SALIDA",Tabla7[Mes],N$5))</f>
        <v>19</v>
      </c>
      <c r="O37" s="39">
        <f>IF($B37="","",-SUMIFS(Tabla7[Cantidad],Tabla7[Código del producto],$B37,Tabla7[Tipo de movimiento],"SALIDA",Tabla7[Mes],O$5))</f>
        <v>0</v>
      </c>
      <c r="P37" s="39">
        <f>IF($B37="","",-SUMIFS(Tabla7[Cantidad],Tabla7[Código del producto],$B37,Tabla7[Tipo de movimiento],"SALIDA",Tabla7[Mes],P$5))</f>
        <v>0</v>
      </c>
      <c r="Q37" s="39">
        <f t="shared" si="0"/>
        <v>6.333333333333333</v>
      </c>
      <c r="R37" s="51" t="str">
        <f>IF($B37="","",IFERROR(VLOOKUP($B37,'ABC rotación'!$C:$G,5,0),"C"))</f>
        <v>B</v>
      </c>
      <c r="S37" s="41">
        <f t="shared" si="1"/>
        <v>14.210526315789474</v>
      </c>
      <c r="T37" s="40">
        <f t="shared" si="2"/>
        <v>1.4210526315789473</v>
      </c>
      <c r="U37" s="23" t="str">
        <f>IF($B37="","",VLOOKUP($T37,Tablas!$X$14:$Y$17,2,1))</f>
        <v>3. VERDE</v>
      </c>
    </row>
    <row r="38" spans="2:21" x14ac:dyDescent="0.2">
      <c r="B38" s="1">
        <f>IF(Tablas!B36="","",Tablas!B36)</f>
        <v>300033</v>
      </c>
      <c r="C38" s="1" t="str">
        <f>IF(Tablas!C36="","",Tablas!C36)</f>
        <v>MARTILLO IMPULSOR DE VALVULA</v>
      </c>
      <c r="D38" s="1" t="str">
        <f>IF(Tablas!D36="","",Tablas!D36)</f>
        <v>09 - PARTES DE MOTOR</v>
      </c>
      <c r="E38" s="1" t="str">
        <f>IF(Tablas!E36="","",Tablas!E36)</f>
        <v>UN</v>
      </c>
      <c r="F38" s="1">
        <f>IF(Tablas!F36="","",Tablas!F36)</f>
        <v>7</v>
      </c>
      <c r="G38" s="1">
        <f>IF(Tablas!I36="","",Tablas!I36)</f>
        <v>16</v>
      </c>
      <c r="H38" s="1">
        <v>5</v>
      </c>
      <c r="I38" s="39">
        <f>IF($B38="","",-SUMIFS(Tabla7[Cantidad],Tabla7[Código del producto],$B38,Tabla7[Tipo de movimiento],"SALIDA",Tabla7[Mes],I$5))</f>
        <v>0</v>
      </c>
      <c r="J38" s="39">
        <f>IF($B38="","",-SUMIFS(Tabla7[Cantidad],Tabla7[Código del producto],$B38,Tabla7[Tipo de movimiento],"SALIDA",Tabla7[Mes],J$5))</f>
        <v>7</v>
      </c>
      <c r="K38" s="39">
        <f>IF($B38="","",-SUMIFS(Tabla7[Cantidad],Tabla7[Código del producto],$B38,Tabla7[Tipo de movimiento],"SALIDA",Tabla7[Mes],K$5))</f>
        <v>20</v>
      </c>
      <c r="L38" s="39">
        <f>IF($B38="","",-SUMIFS(Tabla7[Cantidad],Tabla7[Código del producto],$B38,Tabla7[Tipo de movimiento],"SALIDA",Tabla7[Mes],L$5))</f>
        <v>0</v>
      </c>
      <c r="M38" s="39">
        <f>IF($B38="","",-SUMIFS(Tabla7[Cantidad],Tabla7[Código del producto],$B38,Tabla7[Tipo de movimiento],"SALIDA",Tabla7[Mes],M$5))</f>
        <v>17</v>
      </c>
      <c r="N38" s="39">
        <f>IF($B38="","",-SUMIFS(Tabla7[Cantidad],Tabla7[Código del producto],$B38,Tabla7[Tipo de movimiento],"SALIDA",Tabla7[Mes],N$5))</f>
        <v>0</v>
      </c>
      <c r="O38" s="39">
        <f>IF($B38="","",-SUMIFS(Tabla7[Cantidad],Tabla7[Código del producto],$B38,Tabla7[Tipo de movimiento],"SALIDA",Tabla7[Mes],O$5))</f>
        <v>0</v>
      </c>
      <c r="P38" s="39">
        <f>IF($B38="","",-SUMIFS(Tabla7[Cantidad],Tabla7[Código del producto],$B38,Tabla7[Tipo de movimiento],"SALIDA",Tabla7[Mes],P$5))</f>
        <v>0</v>
      </c>
      <c r="Q38" s="39">
        <f t="shared" si="0"/>
        <v>0</v>
      </c>
      <c r="R38" s="51" t="str">
        <f>IF($B38="","",IFERROR(VLOOKUP($B38,'ABC rotación'!$C:$G,5,0),"C"))</f>
        <v>B</v>
      </c>
      <c r="S38" s="41">
        <f t="shared" si="1"/>
        <v>0</v>
      </c>
      <c r="T38" s="40">
        <f t="shared" si="2"/>
        <v>0</v>
      </c>
      <c r="U38" s="23" t="str">
        <f>IF($B38="","",VLOOKUP($T38,Tablas!$X$14:$Y$17,2,1))</f>
        <v>1. ROJO</v>
      </c>
    </row>
    <row r="39" spans="2:21" x14ac:dyDescent="0.2">
      <c r="B39" s="1">
        <f>IF(Tablas!B37="","",Tablas!B37)</f>
        <v>300034</v>
      </c>
      <c r="C39" s="1" t="str">
        <f>IF(Tablas!C37="","",Tablas!C37)</f>
        <v>CUBIERTA TRASERA IZQ PLATA</v>
      </c>
      <c r="D39" s="1" t="str">
        <f>IF(Tablas!D37="","",Tablas!D37)</f>
        <v>05 - COLISION</v>
      </c>
      <c r="E39" s="1" t="str">
        <f>IF(Tablas!E37="","",Tablas!E37)</f>
        <v>UN</v>
      </c>
      <c r="F39" s="1">
        <f>IF(Tablas!F37="","",Tablas!F37)</f>
        <v>14</v>
      </c>
      <c r="G39" s="1">
        <f>IF(Tablas!I37="","",Tablas!I37)</f>
        <v>34</v>
      </c>
      <c r="H39" s="1">
        <v>2</v>
      </c>
      <c r="I39" s="39">
        <f>IF($B39="","",-SUMIFS(Tabla7[Cantidad],Tabla7[Código del producto],$B39,Tabla7[Tipo de movimiento],"SALIDA",Tabla7[Mes],I$5))</f>
        <v>0</v>
      </c>
      <c r="J39" s="39">
        <f>IF($B39="","",-SUMIFS(Tabla7[Cantidad],Tabla7[Código del producto],$B39,Tabla7[Tipo de movimiento],"SALIDA",Tabla7[Mes],J$5))</f>
        <v>19</v>
      </c>
      <c r="K39" s="39">
        <f>IF($B39="","",-SUMIFS(Tabla7[Cantidad],Tabla7[Código del producto],$B39,Tabla7[Tipo de movimiento],"SALIDA",Tabla7[Mes],K$5))</f>
        <v>19</v>
      </c>
      <c r="L39" s="39">
        <f>IF($B39="","",-SUMIFS(Tabla7[Cantidad],Tabla7[Código del producto],$B39,Tabla7[Tipo de movimiento],"SALIDA",Tabla7[Mes],L$5))</f>
        <v>0</v>
      </c>
      <c r="M39" s="39">
        <f>IF($B39="","",-SUMIFS(Tabla7[Cantidad],Tabla7[Código del producto],$B39,Tabla7[Tipo de movimiento],"SALIDA",Tabla7[Mes],M$5))</f>
        <v>5</v>
      </c>
      <c r="N39" s="39">
        <f>IF($B39="","",-SUMIFS(Tabla7[Cantidad],Tabla7[Código del producto],$B39,Tabla7[Tipo de movimiento],"SALIDA",Tabla7[Mes],N$5))</f>
        <v>14</v>
      </c>
      <c r="O39" s="39">
        <f>IF($B39="","",-SUMIFS(Tabla7[Cantidad],Tabla7[Código del producto],$B39,Tabla7[Tipo de movimiento],"SALIDA",Tabla7[Mes],O$5))</f>
        <v>0</v>
      </c>
      <c r="P39" s="39">
        <f>IF($B39="","",-SUMIFS(Tabla7[Cantidad],Tabla7[Código del producto],$B39,Tabla7[Tipo de movimiento],"SALIDA",Tabla7[Mes],P$5))</f>
        <v>0</v>
      </c>
      <c r="Q39" s="39">
        <f t="shared" si="0"/>
        <v>4.666666666666667</v>
      </c>
      <c r="R39" s="51" t="str">
        <f>IF($B39="","",IFERROR(VLOOKUP($B39,'ABC rotación'!$C:$G,5,0),"C"))</f>
        <v>B</v>
      </c>
      <c r="S39" s="41">
        <f t="shared" si="1"/>
        <v>12.857142857142856</v>
      </c>
      <c r="T39" s="40">
        <f t="shared" si="2"/>
        <v>0.91836734693877542</v>
      </c>
      <c r="U39" s="23" t="str">
        <f>IF($B39="","",VLOOKUP($T39,Tablas!$X$14:$Y$17,2,1))</f>
        <v>2. AMARILLO</v>
      </c>
    </row>
    <row r="40" spans="2:21" x14ac:dyDescent="0.2">
      <c r="B40" s="1">
        <f>IF(Tablas!B38="","",Tablas!B38)</f>
        <v>300035</v>
      </c>
      <c r="C40" s="1" t="str">
        <f>IF(Tablas!C38="","",Tablas!C38)</f>
        <v>CUBIERTA FRONTAL SUP NEGRO</v>
      </c>
      <c r="D40" s="1" t="str">
        <f>IF(Tablas!D38="","",Tablas!D38)</f>
        <v>05 - COLISION</v>
      </c>
      <c r="E40" s="1" t="str">
        <f>IF(Tablas!E38="","",Tablas!E38)</f>
        <v>UN</v>
      </c>
      <c r="F40" s="1">
        <f>IF(Tablas!F38="","",Tablas!F38)</f>
        <v>23</v>
      </c>
      <c r="G40" s="1">
        <f>IF(Tablas!I38="","",Tablas!I38)</f>
        <v>20</v>
      </c>
      <c r="H40" s="1">
        <v>0</v>
      </c>
      <c r="I40" s="39">
        <f>IF($B40="","",-SUMIFS(Tabla7[Cantidad],Tabla7[Código del producto],$B40,Tabla7[Tipo de movimiento],"SALIDA",Tabla7[Mes],I$5))</f>
        <v>0</v>
      </c>
      <c r="J40" s="39">
        <f>IF($B40="","",-SUMIFS(Tabla7[Cantidad],Tabla7[Código del producto],$B40,Tabla7[Tipo de movimiento],"SALIDA",Tabla7[Mes],J$5))</f>
        <v>0</v>
      </c>
      <c r="K40" s="39">
        <f>IF($B40="","",-SUMIFS(Tabla7[Cantidad],Tabla7[Código del producto],$B40,Tabla7[Tipo de movimiento],"SALIDA",Tabla7[Mes],K$5))</f>
        <v>0</v>
      </c>
      <c r="L40" s="39">
        <f>IF($B40="","",-SUMIFS(Tabla7[Cantidad],Tabla7[Código del producto],$B40,Tabla7[Tipo de movimiento],"SALIDA",Tabla7[Mes],L$5))</f>
        <v>0</v>
      </c>
      <c r="M40" s="39">
        <f>IF($B40="","",-SUMIFS(Tabla7[Cantidad],Tabla7[Código del producto],$B40,Tabla7[Tipo de movimiento],"SALIDA",Tabla7[Mes],M$5))</f>
        <v>29</v>
      </c>
      <c r="N40" s="39">
        <f>IF($B40="","",-SUMIFS(Tabla7[Cantidad],Tabla7[Código del producto],$B40,Tabla7[Tipo de movimiento],"SALIDA",Tabla7[Mes],N$5))</f>
        <v>0</v>
      </c>
      <c r="O40" s="39">
        <f>IF($B40="","",-SUMIFS(Tabla7[Cantidad],Tabla7[Código del producto],$B40,Tabla7[Tipo de movimiento],"SALIDA",Tabla7[Mes],O$5))</f>
        <v>0</v>
      </c>
      <c r="P40" s="39">
        <f>IF($B40="","",-SUMIFS(Tabla7[Cantidad],Tabla7[Código del producto],$B40,Tabla7[Tipo de movimiento],"SALIDA",Tabla7[Mes],P$5))</f>
        <v>25</v>
      </c>
      <c r="Q40" s="39">
        <f t="shared" si="0"/>
        <v>8.3333333333333339</v>
      </c>
      <c r="R40" s="51" t="str">
        <f>IF($B40="","",IFERROR(VLOOKUP($B40,'ABC rotación'!$C:$G,5,0),"C"))</f>
        <v>A</v>
      </c>
      <c r="S40" s="41">
        <f t="shared" si="1"/>
        <v>0</v>
      </c>
      <c r="T40" s="40">
        <f t="shared" si="2"/>
        <v>0</v>
      </c>
      <c r="U40" s="23" t="str">
        <f>IF($B40="","",VLOOKUP($T40,Tablas!$X$14:$Y$17,2,1))</f>
        <v>1. ROJO</v>
      </c>
    </row>
    <row r="41" spans="2:21" x14ac:dyDescent="0.2">
      <c r="B41" s="1">
        <f>IF(Tablas!B39="","",Tablas!B39)</f>
        <v>300036</v>
      </c>
      <c r="C41" s="1" t="str">
        <f>IF(Tablas!C39="","",Tablas!C39)</f>
        <v>CUBIERTA DE INDICADORES</v>
      </c>
      <c r="D41" s="1" t="str">
        <f>IF(Tablas!D39="","",Tablas!D39)</f>
        <v>05 - COLISION</v>
      </c>
      <c r="E41" s="1" t="str">
        <f>IF(Tablas!E39="","",Tablas!E39)</f>
        <v>UN</v>
      </c>
      <c r="F41" s="1">
        <f>IF(Tablas!F39="","",Tablas!F39)</f>
        <v>19</v>
      </c>
      <c r="G41" s="1">
        <f>IF(Tablas!I39="","",Tablas!I39)</f>
        <v>41</v>
      </c>
      <c r="H41" s="1">
        <v>0</v>
      </c>
      <c r="I41" s="39">
        <f>IF($B41="","",-SUMIFS(Tabla7[Cantidad],Tabla7[Código del producto],$B41,Tabla7[Tipo de movimiento],"SALIDA",Tabla7[Mes],I$5))</f>
        <v>0</v>
      </c>
      <c r="J41" s="39">
        <f>IF($B41="","",-SUMIFS(Tabla7[Cantidad],Tabla7[Código del producto],$B41,Tabla7[Tipo de movimiento],"SALIDA",Tabla7[Mes],J$5))</f>
        <v>0</v>
      </c>
      <c r="K41" s="39">
        <f>IF($B41="","",-SUMIFS(Tabla7[Cantidad],Tabla7[Código del producto],$B41,Tabla7[Tipo de movimiento],"SALIDA",Tabla7[Mes],K$5))</f>
        <v>0</v>
      </c>
      <c r="L41" s="39">
        <f>IF($B41="","",-SUMIFS(Tabla7[Cantidad],Tabla7[Código del producto],$B41,Tabla7[Tipo de movimiento],"SALIDA",Tabla7[Mes],L$5))</f>
        <v>12</v>
      </c>
      <c r="M41" s="39">
        <f>IF($B41="","",-SUMIFS(Tabla7[Cantidad],Tabla7[Código del producto],$B41,Tabla7[Tipo de movimiento],"SALIDA",Tabla7[Mes],M$5))</f>
        <v>0</v>
      </c>
      <c r="N41" s="39">
        <f>IF($B41="","",-SUMIFS(Tabla7[Cantidad],Tabla7[Código del producto],$B41,Tabla7[Tipo de movimiento],"SALIDA",Tabla7[Mes],N$5))</f>
        <v>20</v>
      </c>
      <c r="O41" s="39">
        <f>IF($B41="","",-SUMIFS(Tabla7[Cantidad],Tabla7[Código del producto],$B41,Tabla7[Tipo de movimiento],"SALIDA",Tabla7[Mes],O$5))</f>
        <v>0</v>
      </c>
      <c r="P41" s="39">
        <f>IF($B41="","",-SUMIFS(Tabla7[Cantidad],Tabla7[Código del producto],$B41,Tabla7[Tipo de movimiento],"SALIDA",Tabla7[Mes],P$5))</f>
        <v>0</v>
      </c>
      <c r="Q41" s="39">
        <f t="shared" si="0"/>
        <v>6.666666666666667</v>
      </c>
      <c r="R41" s="51" t="str">
        <f>IF($B41="","",IFERROR(VLOOKUP($B41,'ABC rotación'!$C:$G,5,0),"C"))</f>
        <v>B</v>
      </c>
      <c r="S41" s="41">
        <f t="shared" si="1"/>
        <v>0</v>
      </c>
      <c r="T41" s="40">
        <f t="shared" si="2"/>
        <v>0</v>
      </c>
      <c r="U41" s="23" t="str">
        <f>IF($B41="","",VLOOKUP($T41,Tablas!$X$14:$Y$17,2,1))</f>
        <v>1. ROJO</v>
      </c>
    </row>
    <row r="42" spans="2:21" x14ac:dyDescent="0.2">
      <c r="B42" s="1">
        <f>IF(Tablas!B40="","",Tablas!B40)</f>
        <v>300037</v>
      </c>
      <c r="C42" s="1" t="str">
        <f>IF(Tablas!C40="","",Tablas!C40)</f>
        <v>ASIENTO DOBLE/GR/RO/.</v>
      </c>
      <c r="D42" s="1" t="str">
        <f>IF(Tablas!D40="","",Tablas!D40)</f>
        <v>15 - MISCELANEOS</v>
      </c>
      <c r="E42" s="1" t="str">
        <f>IF(Tablas!E40="","",Tablas!E40)</f>
        <v>UN</v>
      </c>
      <c r="F42" s="1">
        <f>IF(Tablas!F40="","",Tablas!F40)</f>
        <v>21</v>
      </c>
      <c r="G42" s="1">
        <f>IF(Tablas!I40="","",Tablas!I40)</f>
        <v>15</v>
      </c>
      <c r="H42" s="1">
        <v>3</v>
      </c>
      <c r="I42" s="39">
        <f>IF($B42="","",-SUMIFS(Tabla7[Cantidad],Tabla7[Código del producto],$B42,Tabla7[Tipo de movimiento],"SALIDA",Tabla7[Mes],I$5))</f>
        <v>0</v>
      </c>
      <c r="J42" s="39">
        <f>IF($B42="","",-SUMIFS(Tabla7[Cantidad],Tabla7[Código del producto],$B42,Tabla7[Tipo de movimiento],"SALIDA",Tabla7[Mes],J$5))</f>
        <v>0</v>
      </c>
      <c r="K42" s="39">
        <f>IF($B42="","",-SUMIFS(Tabla7[Cantidad],Tabla7[Código del producto],$B42,Tabla7[Tipo de movimiento],"SALIDA",Tabla7[Mes],K$5))</f>
        <v>19</v>
      </c>
      <c r="L42" s="39">
        <f>IF($B42="","",-SUMIFS(Tabla7[Cantidad],Tabla7[Código del producto],$B42,Tabla7[Tipo de movimiento],"SALIDA",Tabla7[Mes],L$5))</f>
        <v>6</v>
      </c>
      <c r="M42" s="39">
        <f>IF($B42="","",-SUMIFS(Tabla7[Cantidad],Tabla7[Código del producto],$B42,Tabla7[Tipo de movimiento],"SALIDA",Tabla7[Mes],M$5))</f>
        <v>0</v>
      </c>
      <c r="N42" s="39">
        <f>IF($B42="","",-SUMIFS(Tabla7[Cantidad],Tabla7[Código del producto],$B42,Tabla7[Tipo de movimiento],"SALIDA",Tabla7[Mes],N$5))</f>
        <v>0</v>
      </c>
      <c r="O42" s="39">
        <f>IF($B42="","",-SUMIFS(Tabla7[Cantidad],Tabla7[Código del producto],$B42,Tabla7[Tipo de movimiento],"SALIDA",Tabla7[Mes],O$5))</f>
        <v>0</v>
      </c>
      <c r="P42" s="39">
        <f>IF($B42="","",-SUMIFS(Tabla7[Cantidad],Tabla7[Código del producto],$B42,Tabla7[Tipo de movimiento],"SALIDA",Tabla7[Mes],P$5))</f>
        <v>18</v>
      </c>
      <c r="Q42" s="39">
        <f t="shared" si="0"/>
        <v>6</v>
      </c>
      <c r="R42" s="51" t="str">
        <f>IF($B42="","",IFERROR(VLOOKUP($B42,'ABC rotación'!$C:$G,5,0),"C"))</f>
        <v>B</v>
      </c>
      <c r="S42" s="41">
        <f t="shared" si="1"/>
        <v>15</v>
      </c>
      <c r="T42" s="40">
        <f t="shared" si="2"/>
        <v>0.7142857142857143</v>
      </c>
      <c r="U42" s="23" t="str">
        <f>IF($B42="","",VLOOKUP($T42,Tablas!$X$14:$Y$17,2,1))</f>
        <v>2. AMARILLO</v>
      </c>
    </row>
    <row r="43" spans="2:21" x14ac:dyDescent="0.2">
      <c r="B43" s="1">
        <f>IF(Tablas!B41="","",Tablas!B41)</f>
        <v>300038</v>
      </c>
      <c r="C43" s="1" t="str">
        <f>IF(Tablas!C41="","",Tablas!C41)</f>
        <v>TIMON</v>
      </c>
      <c r="D43" s="1" t="str">
        <f>IF(Tablas!D41="","",Tablas!D41)</f>
        <v>05 - COLISION</v>
      </c>
      <c r="E43" s="1" t="str">
        <f>IF(Tablas!E41="","",Tablas!E41)</f>
        <v>UN</v>
      </c>
      <c r="F43" s="1">
        <f>IF(Tablas!F41="","",Tablas!F41)</f>
        <v>11</v>
      </c>
      <c r="G43" s="1">
        <f>IF(Tablas!I41="","",Tablas!I41)</f>
        <v>16</v>
      </c>
      <c r="H43" s="1">
        <v>2</v>
      </c>
      <c r="I43" s="39">
        <f>IF($B43="","",-SUMIFS(Tabla7[Cantidad],Tabla7[Código del producto],$B43,Tabla7[Tipo de movimiento],"SALIDA",Tabla7[Mes],I$5))</f>
        <v>19</v>
      </c>
      <c r="J43" s="39">
        <f>IF($B43="","",-SUMIFS(Tabla7[Cantidad],Tabla7[Código del producto],$B43,Tabla7[Tipo de movimiento],"SALIDA",Tabla7[Mes],J$5))</f>
        <v>21</v>
      </c>
      <c r="K43" s="39">
        <f>IF($B43="","",-SUMIFS(Tabla7[Cantidad],Tabla7[Código del producto],$B43,Tabla7[Tipo de movimiento],"SALIDA",Tabla7[Mes],K$5))</f>
        <v>0</v>
      </c>
      <c r="L43" s="39">
        <f>IF($B43="","",-SUMIFS(Tabla7[Cantidad],Tabla7[Código del producto],$B43,Tabla7[Tipo de movimiento],"SALIDA",Tabla7[Mes],L$5))</f>
        <v>0</v>
      </c>
      <c r="M43" s="39">
        <f>IF($B43="","",-SUMIFS(Tabla7[Cantidad],Tabla7[Código del producto],$B43,Tabla7[Tipo de movimiento],"SALIDA",Tabla7[Mes],M$5))</f>
        <v>0</v>
      </c>
      <c r="N43" s="39">
        <f>IF($B43="","",-SUMIFS(Tabla7[Cantidad],Tabla7[Código del producto],$B43,Tabla7[Tipo de movimiento],"SALIDA",Tabla7[Mes],N$5))</f>
        <v>0</v>
      </c>
      <c r="O43" s="39">
        <f>IF($B43="","",-SUMIFS(Tabla7[Cantidad],Tabla7[Código del producto],$B43,Tabla7[Tipo de movimiento],"SALIDA",Tabla7[Mes],O$5))</f>
        <v>16</v>
      </c>
      <c r="P43" s="39">
        <f>IF($B43="","",-SUMIFS(Tabla7[Cantidad],Tabla7[Código del producto],$B43,Tabla7[Tipo de movimiento],"SALIDA",Tabla7[Mes],P$5))</f>
        <v>0</v>
      </c>
      <c r="Q43" s="39">
        <f t="shared" si="0"/>
        <v>5.333333333333333</v>
      </c>
      <c r="R43" s="51" t="str">
        <f>IF($B43="","",IFERROR(VLOOKUP($B43,'ABC rotación'!$C:$G,5,0),"C"))</f>
        <v>A</v>
      </c>
      <c r="S43" s="41">
        <f t="shared" si="1"/>
        <v>11.25</v>
      </c>
      <c r="T43" s="40">
        <f t="shared" si="2"/>
        <v>1.0227272727272727</v>
      </c>
      <c r="U43" s="23" t="str">
        <f>IF($B43="","",VLOOKUP($T43,Tablas!$X$14:$Y$17,2,1))</f>
        <v>3. VERDE</v>
      </c>
    </row>
    <row r="44" spans="2:21" x14ac:dyDescent="0.2">
      <c r="B44" s="1">
        <f>IF(Tablas!B42="","",Tablas!B42)</f>
        <v>300039</v>
      </c>
      <c r="C44" s="1" t="str">
        <f>IF(Tablas!C42="","",Tablas!C42)</f>
        <v>CABLE DE EMBRAGUE</v>
      </c>
      <c r="D44" s="1" t="str">
        <f>IF(Tablas!D42="","",Tablas!D42)</f>
        <v>10 - PALANCAS Y CHICOTES</v>
      </c>
      <c r="E44" s="1" t="str">
        <f>IF(Tablas!E42="","",Tablas!E42)</f>
        <v>UN</v>
      </c>
      <c r="F44" s="1">
        <f>IF(Tablas!F42="","",Tablas!F42)</f>
        <v>28</v>
      </c>
      <c r="G44" s="1">
        <f>IF(Tablas!I42="","",Tablas!I42)</f>
        <v>12</v>
      </c>
      <c r="H44" s="1">
        <v>10</v>
      </c>
      <c r="I44" s="39">
        <f>IF($B44="","",-SUMIFS(Tabla7[Cantidad],Tabla7[Código del producto],$B44,Tabla7[Tipo de movimiento],"SALIDA",Tabla7[Mes],I$5))</f>
        <v>0</v>
      </c>
      <c r="J44" s="39">
        <f>IF($B44="","",-SUMIFS(Tabla7[Cantidad],Tabla7[Código del producto],$B44,Tabla7[Tipo de movimiento],"SALIDA",Tabla7[Mes],J$5))</f>
        <v>0</v>
      </c>
      <c r="K44" s="39">
        <f>IF($B44="","",-SUMIFS(Tabla7[Cantidad],Tabla7[Código del producto],$B44,Tabla7[Tipo de movimiento],"SALIDA",Tabla7[Mes],K$5))</f>
        <v>0</v>
      </c>
      <c r="L44" s="39">
        <f>IF($B44="","",-SUMIFS(Tabla7[Cantidad],Tabla7[Código del producto],$B44,Tabla7[Tipo de movimiento],"SALIDA",Tabla7[Mes],L$5))</f>
        <v>0</v>
      </c>
      <c r="M44" s="39">
        <f>IF($B44="","",-SUMIFS(Tabla7[Cantidad],Tabla7[Código del producto],$B44,Tabla7[Tipo de movimiento],"SALIDA",Tabla7[Mes],M$5))</f>
        <v>0</v>
      </c>
      <c r="N44" s="39">
        <f>IF($B44="","",-SUMIFS(Tabla7[Cantidad],Tabla7[Código del producto],$B44,Tabla7[Tipo de movimiento],"SALIDA",Tabla7[Mes],N$5))</f>
        <v>0</v>
      </c>
      <c r="O44" s="39">
        <f>IF($B44="","",-SUMIFS(Tabla7[Cantidad],Tabla7[Código del producto],$B44,Tabla7[Tipo de movimiento],"SALIDA",Tabla7[Mes],O$5))</f>
        <v>0</v>
      </c>
      <c r="P44" s="39">
        <f>IF($B44="","",-SUMIFS(Tabla7[Cantidad],Tabla7[Código del producto],$B44,Tabla7[Tipo de movimiento],"SALIDA",Tabla7[Mes],P$5))</f>
        <v>0</v>
      </c>
      <c r="Q44" s="39">
        <f t="shared" si="0"/>
        <v>0</v>
      </c>
      <c r="R44" s="51" t="str">
        <f>IF($B44="","",IFERROR(VLOOKUP($B44,'ABC rotación'!$C:$G,5,0),"C"))</f>
        <v>C</v>
      </c>
      <c r="S44" s="41">
        <f t="shared" si="1"/>
        <v>0</v>
      </c>
      <c r="T44" s="40">
        <f t="shared" si="2"/>
        <v>0</v>
      </c>
      <c r="U44" s="23" t="str">
        <f>IF($B44="","",VLOOKUP($T44,Tablas!$X$14:$Y$17,2,1))</f>
        <v>1. ROJO</v>
      </c>
    </row>
    <row r="45" spans="2:21" x14ac:dyDescent="0.2">
      <c r="B45" s="1">
        <f>IF(Tablas!B43="","",Tablas!B43)</f>
        <v>300040</v>
      </c>
      <c r="C45" s="1" t="str">
        <f>IF(Tablas!C43="","",Tablas!C43)</f>
        <v>CABLE DE ACELERADOR</v>
      </c>
      <c r="D45" s="1" t="str">
        <f>IF(Tablas!D43="","",Tablas!D43)</f>
        <v>10 - PALANCAS Y CHICOTES</v>
      </c>
      <c r="E45" s="1" t="str">
        <f>IF(Tablas!E43="","",Tablas!E43)</f>
        <v>UN</v>
      </c>
      <c r="F45" s="1">
        <f>IF(Tablas!F43="","",Tablas!F43)</f>
        <v>9</v>
      </c>
      <c r="G45" s="1">
        <f>IF(Tablas!I43="","",Tablas!I43)</f>
        <v>11</v>
      </c>
      <c r="H45" s="1">
        <v>6</v>
      </c>
      <c r="I45" s="39">
        <f>IF($B45="","",-SUMIFS(Tabla7[Cantidad],Tabla7[Código del producto],$B45,Tabla7[Tipo de movimiento],"SALIDA",Tabla7[Mes],I$5))</f>
        <v>0</v>
      </c>
      <c r="J45" s="39">
        <f>IF($B45="","",-SUMIFS(Tabla7[Cantidad],Tabla7[Código del producto],$B45,Tabla7[Tipo de movimiento],"SALIDA",Tabla7[Mes],J$5))</f>
        <v>0</v>
      </c>
      <c r="K45" s="39">
        <f>IF($B45="","",-SUMIFS(Tabla7[Cantidad],Tabla7[Código del producto],$B45,Tabla7[Tipo de movimiento],"SALIDA",Tabla7[Mes],K$5))</f>
        <v>12</v>
      </c>
      <c r="L45" s="39">
        <f>IF($B45="","",-SUMIFS(Tabla7[Cantidad],Tabla7[Código del producto],$B45,Tabla7[Tipo de movimiento],"SALIDA",Tabla7[Mes],L$5))</f>
        <v>0</v>
      </c>
      <c r="M45" s="39">
        <f>IF($B45="","",-SUMIFS(Tabla7[Cantidad],Tabla7[Código del producto],$B45,Tabla7[Tipo de movimiento],"SALIDA",Tabla7[Mes],M$5))</f>
        <v>0</v>
      </c>
      <c r="N45" s="39">
        <f>IF($B45="","",-SUMIFS(Tabla7[Cantidad],Tabla7[Código del producto],$B45,Tabla7[Tipo de movimiento],"SALIDA",Tabla7[Mes],N$5))</f>
        <v>0</v>
      </c>
      <c r="O45" s="39">
        <f>IF($B45="","",-SUMIFS(Tabla7[Cantidad],Tabla7[Código del producto],$B45,Tabla7[Tipo de movimiento],"SALIDA",Tabla7[Mes],O$5))</f>
        <v>0</v>
      </c>
      <c r="P45" s="39">
        <f>IF($B45="","",-SUMIFS(Tabla7[Cantidad],Tabla7[Código del producto],$B45,Tabla7[Tipo de movimiento],"SALIDA",Tabla7[Mes],P$5))</f>
        <v>15</v>
      </c>
      <c r="Q45" s="39">
        <f t="shared" si="0"/>
        <v>5</v>
      </c>
      <c r="R45" s="51" t="str">
        <f>IF($B45="","",IFERROR(VLOOKUP($B45,'ABC rotación'!$C:$G,5,0),"C"))</f>
        <v>C</v>
      </c>
      <c r="S45" s="41">
        <f t="shared" si="1"/>
        <v>36</v>
      </c>
      <c r="T45" s="40">
        <f t="shared" si="2"/>
        <v>4</v>
      </c>
      <c r="U45" s="23" t="str">
        <f>IF($B45="","",VLOOKUP($T45,Tablas!$X$14:$Y$17,2,1))</f>
        <v>4. NEGRO</v>
      </c>
    </row>
    <row r="46" spans="2:21" x14ac:dyDescent="0.2">
      <c r="B46" s="1">
        <f>IF(Tablas!B44="","",Tablas!B44)</f>
        <v>300041</v>
      </c>
      <c r="C46" s="1" t="str">
        <f>IF(Tablas!C44="","",Tablas!C44)</f>
        <v>FOCO DE FARO 12V/21W/5W</v>
      </c>
      <c r="D46" s="1" t="str">
        <f>IF(Tablas!D44="","",Tablas!D44)</f>
        <v>14 - LUCES</v>
      </c>
      <c r="E46" s="1" t="str">
        <f>IF(Tablas!E44="","",Tablas!E44)</f>
        <v>UN</v>
      </c>
      <c r="F46" s="1">
        <f>IF(Tablas!F44="","",Tablas!F44)</f>
        <v>22</v>
      </c>
      <c r="G46" s="1">
        <f>IF(Tablas!I44="","",Tablas!I44)</f>
        <v>49</v>
      </c>
      <c r="H46" s="1">
        <v>5</v>
      </c>
      <c r="I46" s="39">
        <f>IF($B46="","",-SUMIFS(Tabla7[Cantidad],Tabla7[Código del producto],$B46,Tabla7[Tipo de movimiento],"SALIDA",Tabla7[Mes],I$5))</f>
        <v>0</v>
      </c>
      <c r="J46" s="39">
        <f>IF($B46="","",-SUMIFS(Tabla7[Cantidad],Tabla7[Código del producto],$B46,Tabla7[Tipo de movimiento],"SALIDA",Tabla7[Mes],J$5))</f>
        <v>0</v>
      </c>
      <c r="K46" s="39">
        <f>IF($B46="","",-SUMIFS(Tabla7[Cantidad],Tabla7[Código del producto],$B46,Tabla7[Tipo de movimiento],"SALIDA",Tabla7[Mes],K$5))</f>
        <v>5</v>
      </c>
      <c r="L46" s="39">
        <f>IF($B46="","",-SUMIFS(Tabla7[Cantidad],Tabla7[Código del producto],$B46,Tabla7[Tipo de movimiento],"SALIDA",Tabla7[Mes],L$5))</f>
        <v>0</v>
      </c>
      <c r="M46" s="39">
        <f>IF($B46="","",-SUMIFS(Tabla7[Cantidad],Tabla7[Código del producto],$B46,Tabla7[Tipo de movimiento],"SALIDA",Tabla7[Mes],M$5))</f>
        <v>0</v>
      </c>
      <c r="N46" s="39">
        <f>IF($B46="","",-SUMIFS(Tabla7[Cantidad],Tabla7[Código del producto],$B46,Tabla7[Tipo de movimiento],"SALIDA",Tabla7[Mes],N$5))</f>
        <v>0</v>
      </c>
      <c r="O46" s="39">
        <f>IF($B46="","",-SUMIFS(Tabla7[Cantidad],Tabla7[Código del producto],$B46,Tabla7[Tipo de movimiento],"SALIDA",Tabla7[Mes],O$5))</f>
        <v>0</v>
      </c>
      <c r="P46" s="39">
        <f>IF($B46="","",-SUMIFS(Tabla7[Cantidad],Tabla7[Código del producto],$B46,Tabla7[Tipo de movimiento],"SALIDA",Tabla7[Mes],P$5))</f>
        <v>0</v>
      </c>
      <c r="Q46" s="39">
        <f t="shared" si="0"/>
        <v>0</v>
      </c>
      <c r="R46" s="51" t="str">
        <f>IF($B46="","",IFERROR(VLOOKUP($B46,'ABC rotación'!$C:$G,5,0),"C"))</f>
        <v>A</v>
      </c>
      <c r="S46" s="41">
        <f t="shared" si="1"/>
        <v>0</v>
      </c>
      <c r="T46" s="40">
        <f t="shared" si="2"/>
        <v>0</v>
      </c>
      <c r="U46" s="23" t="str">
        <f>IF($B46="","",VLOOKUP($T46,Tablas!$X$14:$Y$17,2,1))</f>
        <v>1. ROJO</v>
      </c>
    </row>
    <row r="47" spans="2:21" x14ac:dyDescent="0.2">
      <c r="B47" s="1">
        <f>IF(Tablas!B45="","",Tablas!B45)</f>
        <v>300042</v>
      </c>
      <c r="C47" s="1" t="str">
        <f>IF(Tablas!C45="","",Tablas!C45)</f>
        <v>UNIDAD CDI</v>
      </c>
      <c r="D47" s="1" t="str">
        <f>IF(Tablas!D45="","",Tablas!D45)</f>
        <v>08 - ELECTRICO</v>
      </c>
      <c r="E47" s="1" t="str">
        <f>IF(Tablas!E45="","",Tablas!E45)</f>
        <v>UN</v>
      </c>
      <c r="F47" s="1">
        <f>IF(Tablas!F45="","",Tablas!F45)</f>
        <v>24</v>
      </c>
      <c r="G47" s="1">
        <f>IF(Tablas!I45="","",Tablas!I45)</f>
        <v>7</v>
      </c>
      <c r="H47" s="1">
        <v>4</v>
      </c>
      <c r="I47" s="39">
        <f>IF($B47="","",-SUMIFS(Tabla7[Cantidad],Tabla7[Código del producto],$B47,Tabla7[Tipo de movimiento],"SALIDA",Tabla7[Mes],I$5))</f>
        <v>0</v>
      </c>
      <c r="J47" s="39">
        <f>IF($B47="","",-SUMIFS(Tabla7[Cantidad],Tabla7[Código del producto],$B47,Tabla7[Tipo de movimiento],"SALIDA",Tabla7[Mes],J$5))</f>
        <v>0</v>
      </c>
      <c r="K47" s="39">
        <f>IF($B47="","",-SUMIFS(Tabla7[Cantidad],Tabla7[Código del producto],$B47,Tabla7[Tipo de movimiento],"SALIDA",Tabla7[Mes],K$5))</f>
        <v>0</v>
      </c>
      <c r="L47" s="39">
        <f>IF($B47="","",-SUMIFS(Tabla7[Cantidad],Tabla7[Código del producto],$B47,Tabla7[Tipo de movimiento],"SALIDA",Tabla7[Mes],L$5))</f>
        <v>0</v>
      </c>
      <c r="M47" s="39">
        <f>IF($B47="","",-SUMIFS(Tabla7[Cantidad],Tabla7[Código del producto],$B47,Tabla7[Tipo de movimiento],"SALIDA",Tabla7[Mes],M$5))</f>
        <v>0</v>
      </c>
      <c r="N47" s="39">
        <f>IF($B47="","",-SUMIFS(Tabla7[Cantidad],Tabla7[Código del producto],$B47,Tabla7[Tipo de movimiento],"SALIDA",Tabla7[Mes],N$5))</f>
        <v>0</v>
      </c>
      <c r="O47" s="39">
        <f>IF($B47="","",-SUMIFS(Tabla7[Cantidad],Tabla7[Código del producto],$B47,Tabla7[Tipo de movimiento],"SALIDA",Tabla7[Mes],O$5))</f>
        <v>0</v>
      </c>
      <c r="P47" s="39">
        <f>IF($B47="","",-SUMIFS(Tabla7[Cantidad],Tabla7[Código del producto],$B47,Tabla7[Tipo de movimiento],"SALIDA",Tabla7[Mes],P$5))</f>
        <v>0</v>
      </c>
      <c r="Q47" s="39">
        <f t="shared" si="0"/>
        <v>0</v>
      </c>
      <c r="R47" s="51" t="str">
        <f>IF($B47="","",IFERROR(VLOOKUP($B47,'ABC rotación'!$C:$G,5,0),"C"))</f>
        <v>C</v>
      </c>
      <c r="S47" s="41">
        <f t="shared" si="1"/>
        <v>0</v>
      </c>
      <c r="T47" s="40">
        <f t="shared" si="2"/>
        <v>0</v>
      </c>
      <c r="U47" s="23" t="str">
        <f>IF($B47="","",VLOOKUP($T47,Tablas!$X$14:$Y$17,2,1))</f>
        <v>1. ROJO</v>
      </c>
    </row>
    <row r="48" spans="2:21" x14ac:dyDescent="0.2">
      <c r="B48" s="1">
        <f>IF(Tablas!B46="","",Tablas!B46)</f>
        <v>300043</v>
      </c>
      <c r="C48" s="1" t="str">
        <f>IF(Tablas!C46="","",Tablas!C46)</f>
        <v>UNIDAD C.D.I</v>
      </c>
      <c r="D48" s="1" t="str">
        <f>IF(Tablas!D46="","",Tablas!D46)</f>
        <v>08 - ELECTRICO</v>
      </c>
      <c r="E48" s="1" t="str">
        <f>IF(Tablas!E46="","",Tablas!E46)</f>
        <v>UN</v>
      </c>
      <c r="F48" s="1">
        <f>IF(Tablas!F46="","",Tablas!F46)</f>
        <v>14</v>
      </c>
      <c r="G48" s="1">
        <f>IF(Tablas!I46="","",Tablas!I46)</f>
        <v>32</v>
      </c>
      <c r="H48" s="1">
        <v>4</v>
      </c>
      <c r="I48" s="39">
        <f>IF($B48="","",-SUMIFS(Tabla7[Cantidad],Tabla7[Código del producto],$B48,Tabla7[Tipo de movimiento],"SALIDA",Tabla7[Mes],I$5))</f>
        <v>0</v>
      </c>
      <c r="J48" s="39">
        <f>IF($B48="","",-SUMIFS(Tabla7[Cantidad],Tabla7[Código del producto],$B48,Tabla7[Tipo de movimiento],"SALIDA",Tabla7[Mes],J$5))</f>
        <v>0</v>
      </c>
      <c r="K48" s="39">
        <f>IF($B48="","",-SUMIFS(Tabla7[Cantidad],Tabla7[Código del producto],$B48,Tabla7[Tipo de movimiento],"SALIDA",Tabla7[Mes],K$5))</f>
        <v>16</v>
      </c>
      <c r="L48" s="39">
        <f>IF($B48="","",-SUMIFS(Tabla7[Cantidad],Tabla7[Código del producto],$B48,Tabla7[Tipo de movimiento],"SALIDA",Tabla7[Mes],L$5))</f>
        <v>0</v>
      </c>
      <c r="M48" s="39">
        <f>IF($B48="","",-SUMIFS(Tabla7[Cantidad],Tabla7[Código del producto],$B48,Tabla7[Tipo de movimiento],"SALIDA",Tabla7[Mes],M$5))</f>
        <v>0</v>
      </c>
      <c r="N48" s="39">
        <f>IF($B48="","",-SUMIFS(Tabla7[Cantidad],Tabla7[Código del producto],$B48,Tabla7[Tipo de movimiento],"SALIDA",Tabla7[Mes],N$5))</f>
        <v>16</v>
      </c>
      <c r="O48" s="39">
        <f>IF($B48="","",-SUMIFS(Tabla7[Cantidad],Tabla7[Código del producto],$B48,Tabla7[Tipo de movimiento],"SALIDA",Tabla7[Mes],O$5))</f>
        <v>18</v>
      </c>
      <c r="P48" s="39">
        <f>IF($B48="","",-SUMIFS(Tabla7[Cantidad],Tabla7[Código del producto],$B48,Tabla7[Tipo de movimiento],"SALIDA",Tabla7[Mes],P$5))</f>
        <v>0</v>
      </c>
      <c r="Q48" s="39">
        <f t="shared" si="0"/>
        <v>11.333333333333334</v>
      </c>
      <c r="R48" s="51" t="str">
        <f>IF($B48="","",IFERROR(VLOOKUP($B48,'ABC rotación'!$C:$G,5,0),"C"))</f>
        <v>A</v>
      </c>
      <c r="S48" s="41">
        <f t="shared" si="1"/>
        <v>10.588235294117647</v>
      </c>
      <c r="T48" s="40">
        <f t="shared" si="2"/>
        <v>0.75630252100840334</v>
      </c>
      <c r="U48" s="23" t="str">
        <f>IF($B48="","",VLOOKUP($T48,Tablas!$X$14:$Y$17,2,1))</f>
        <v>2. AMARILLO</v>
      </c>
    </row>
    <row r="49" spans="2:21" x14ac:dyDescent="0.2">
      <c r="B49" s="1">
        <f>IF(Tablas!B47="","",Tablas!B47)</f>
        <v>300044</v>
      </c>
      <c r="C49" s="1" t="str">
        <f>IF(Tablas!C47="","",Tablas!C47)</f>
        <v>DIRECCIONAL DELANTERA</v>
      </c>
      <c r="D49" s="1" t="str">
        <f>IF(Tablas!D47="","",Tablas!D47)</f>
        <v>14 - LUCES</v>
      </c>
      <c r="E49" s="1" t="str">
        <f>IF(Tablas!E47="","",Tablas!E47)</f>
        <v>UN</v>
      </c>
      <c r="F49" s="1">
        <f>IF(Tablas!F47="","",Tablas!F47)</f>
        <v>25</v>
      </c>
      <c r="G49" s="1">
        <f>IF(Tablas!I47="","",Tablas!I47)</f>
        <v>22</v>
      </c>
      <c r="H49" s="1">
        <v>7</v>
      </c>
      <c r="I49" s="39">
        <f>IF($B49="","",-SUMIFS(Tabla7[Cantidad],Tabla7[Código del producto],$B49,Tabla7[Tipo de movimiento],"SALIDA",Tabla7[Mes],I$5))</f>
        <v>0</v>
      </c>
      <c r="J49" s="39">
        <f>IF($B49="","",-SUMIFS(Tabla7[Cantidad],Tabla7[Código del producto],$B49,Tabla7[Tipo de movimiento],"SALIDA",Tabla7[Mes],J$5))</f>
        <v>0</v>
      </c>
      <c r="K49" s="39">
        <f>IF($B49="","",-SUMIFS(Tabla7[Cantidad],Tabla7[Código del producto],$B49,Tabla7[Tipo de movimiento],"SALIDA",Tabla7[Mes],K$5))</f>
        <v>16</v>
      </c>
      <c r="L49" s="39">
        <f>IF($B49="","",-SUMIFS(Tabla7[Cantidad],Tabla7[Código del producto],$B49,Tabla7[Tipo de movimiento],"SALIDA",Tabla7[Mes],L$5))</f>
        <v>0</v>
      </c>
      <c r="M49" s="39">
        <f>IF($B49="","",-SUMIFS(Tabla7[Cantidad],Tabla7[Código del producto],$B49,Tabla7[Tipo de movimiento],"SALIDA",Tabla7[Mes],M$5))</f>
        <v>18</v>
      </c>
      <c r="N49" s="39">
        <f>IF($B49="","",-SUMIFS(Tabla7[Cantidad],Tabla7[Código del producto],$B49,Tabla7[Tipo de movimiento],"SALIDA",Tabla7[Mes],N$5))</f>
        <v>8</v>
      </c>
      <c r="O49" s="39">
        <f>IF($B49="","",-SUMIFS(Tabla7[Cantidad],Tabla7[Código del producto],$B49,Tabla7[Tipo de movimiento],"SALIDA",Tabla7[Mes],O$5))</f>
        <v>0</v>
      </c>
      <c r="P49" s="39">
        <f>IF($B49="","",-SUMIFS(Tabla7[Cantidad],Tabla7[Código del producto],$B49,Tabla7[Tipo de movimiento],"SALIDA",Tabla7[Mes],P$5))</f>
        <v>0</v>
      </c>
      <c r="Q49" s="39">
        <f t="shared" si="0"/>
        <v>2.6666666666666665</v>
      </c>
      <c r="R49" s="51" t="str">
        <f>IF($B49="","",IFERROR(VLOOKUP($B49,'ABC rotación'!$C:$G,5,0),"C"))</f>
        <v>C</v>
      </c>
      <c r="S49" s="41">
        <f t="shared" si="1"/>
        <v>78.75</v>
      </c>
      <c r="T49" s="40">
        <f t="shared" si="2"/>
        <v>3.15</v>
      </c>
      <c r="U49" s="23" t="str">
        <f>IF($B49="","",VLOOKUP($T49,Tablas!$X$14:$Y$17,2,1))</f>
        <v>4. NEGRO</v>
      </c>
    </row>
    <row r="50" spans="2:21" x14ac:dyDescent="0.2">
      <c r="B50" s="1">
        <f>IF(Tablas!B48="","",Tablas!B48)</f>
        <v>300045</v>
      </c>
      <c r="C50" s="1" t="str">
        <f>IF(Tablas!C48="","",Tablas!C48)</f>
        <v>DIRECCIONAL IZQUIERDA DELANTER</v>
      </c>
      <c r="D50" s="1" t="str">
        <f>IF(Tablas!D48="","",Tablas!D48)</f>
        <v>14 - LUCES</v>
      </c>
      <c r="E50" s="1" t="str">
        <f>IF(Tablas!E48="","",Tablas!E48)</f>
        <v>UN</v>
      </c>
      <c r="F50" s="1">
        <f>IF(Tablas!F48="","",Tablas!F48)</f>
        <v>8</v>
      </c>
      <c r="G50" s="1">
        <f>IF(Tablas!I48="","",Tablas!I48)</f>
        <v>5</v>
      </c>
      <c r="H50" s="1">
        <v>2</v>
      </c>
      <c r="I50" s="39">
        <f>IF($B50="","",-SUMIFS(Tabla7[Cantidad],Tabla7[Código del producto],$B50,Tabla7[Tipo de movimiento],"SALIDA",Tabla7[Mes],I$5))</f>
        <v>28</v>
      </c>
      <c r="J50" s="39">
        <f>IF($B50="","",-SUMIFS(Tabla7[Cantidad],Tabla7[Código del producto],$B50,Tabla7[Tipo de movimiento],"SALIDA",Tabla7[Mes],J$5))</f>
        <v>0</v>
      </c>
      <c r="K50" s="39">
        <f>IF($B50="","",-SUMIFS(Tabla7[Cantidad],Tabla7[Código del producto],$B50,Tabla7[Tipo de movimiento],"SALIDA",Tabla7[Mes],K$5))</f>
        <v>0</v>
      </c>
      <c r="L50" s="39">
        <f>IF($B50="","",-SUMIFS(Tabla7[Cantidad],Tabla7[Código del producto],$B50,Tabla7[Tipo de movimiento],"SALIDA",Tabla7[Mes],L$5))</f>
        <v>6</v>
      </c>
      <c r="M50" s="39">
        <f>IF($B50="","",-SUMIFS(Tabla7[Cantidad],Tabla7[Código del producto],$B50,Tabla7[Tipo de movimiento],"SALIDA",Tabla7[Mes],M$5))</f>
        <v>0</v>
      </c>
      <c r="N50" s="39">
        <f>IF($B50="","",-SUMIFS(Tabla7[Cantidad],Tabla7[Código del producto],$B50,Tabla7[Tipo de movimiento],"SALIDA",Tabla7[Mes],N$5))</f>
        <v>0</v>
      </c>
      <c r="O50" s="39">
        <f>IF($B50="","",-SUMIFS(Tabla7[Cantidad],Tabla7[Código del producto],$B50,Tabla7[Tipo de movimiento],"SALIDA",Tabla7[Mes],O$5))</f>
        <v>0</v>
      </c>
      <c r="P50" s="39">
        <f>IF($B50="","",-SUMIFS(Tabla7[Cantidad],Tabla7[Código del producto],$B50,Tabla7[Tipo de movimiento],"SALIDA",Tabla7[Mes],P$5))</f>
        <v>0</v>
      </c>
      <c r="Q50" s="39">
        <f t="shared" si="0"/>
        <v>0</v>
      </c>
      <c r="R50" s="51" t="str">
        <f>IF($B50="","",IFERROR(VLOOKUP($B50,'ABC rotación'!$C:$G,5,0),"C"))</f>
        <v>A</v>
      </c>
      <c r="S50" s="41">
        <f t="shared" si="1"/>
        <v>0</v>
      </c>
      <c r="T50" s="40">
        <f t="shared" si="2"/>
        <v>0</v>
      </c>
      <c r="U50" s="23" t="str">
        <f>IF($B50="","",VLOOKUP($T50,Tablas!$X$14:$Y$17,2,1))</f>
        <v>1. ROJO</v>
      </c>
    </row>
    <row r="51" spans="2:21" x14ac:dyDescent="0.2">
      <c r="B51" s="1">
        <f>IF(Tablas!B49="","",Tablas!B49)</f>
        <v>300046</v>
      </c>
      <c r="C51" s="1" t="str">
        <f>IF(Tablas!C49="","",Tablas!C49)</f>
        <v>TUBO DE ESCAPE/SILENCIADOR</v>
      </c>
      <c r="D51" s="1" t="str">
        <f>IF(Tablas!D49="","",Tablas!D49)</f>
        <v>15 - MISCELANEOS</v>
      </c>
      <c r="E51" s="1" t="str">
        <f>IF(Tablas!E49="","",Tablas!E49)</f>
        <v>UN</v>
      </c>
      <c r="F51" s="1">
        <f>IF(Tablas!F49="","",Tablas!F49)</f>
        <v>12</v>
      </c>
      <c r="G51" s="1">
        <f>IF(Tablas!I49="","",Tablas!I49)</f>
        <v>38</v>
      </c>
      <c r="H51" s="1">
        <v>9</v>
      </c>
      <c r="I51" s="39">
        <f>IF($B51="","",-SUMIFS(Tabla7[Cantidad],Tabla7[Código del producto],$B51,Tabla7[Tipo de movimiento],"SALIDA",Tabla7[Mes],I$5))</f>
        <v>0</v>
      </c>
      <c r="J51" s="39">
        <f>IF($B51="","",-SUMIFS(Tabla7[Cantidad],Tabla7[Código del producto],$B51,Tabla7[Tipo de movimiento],"SALIDA",Tabla7[Mes],J$5))</f>
        <v>0</v>
      </c>
      <c r="K51" s="39">
        <f>IF($B51="","",-SUMIFS(Tabla7[Cantidad],Tabla7[Código del producto],$B51,Tabla7[Tipo de movimiento],"SALIDA",Tabla7[Mes],K$5))</f>
        <v>0</v>
      </c>
      <c r="L51" s="39">
        <f>IF($B51="","",-SUMIFS(Tabla7[Cantidad],Tabla7[Código del producto],$B51,Tabla7[Tipo de movimiento],"SALIDA",Tabla7[Mes],L$5))</f>
        <v>0</v>
      </c>
      <c r="M51" s="39">
        <f>IF($B51="","",-SUMIFS(Tabla7[Cantidad],Tabla7[Código del producto],$B51,Tabla7[Tipo de movimiento],"SALIDA",Tabla7[Mes],M$5))</f>
        <v>0</v>
      </c>
      <c r="N51" s="39">
        <f>IF($B51="","",-SUMIFS(Tabla7[Cantidad],Tabla7[Código del producto],$B51,Tabla7[Tipo de movimiento],"SALIDA",Tabla7[Mes],N$5))</f>
        <v>0</v>
      </c>
      <c r="O51" s="39">
        <f>IF($B51="","",-SUMIFS(Tabla7[Cantidad],Tabla7[Código del producto],$B51,Tabla7[Tipo de movimiento],"SALIDA",Tabla7[Mes],O$5))</f>
        <v>0</v>
      </c>
      <c r="P51" s="39">
        <f>IF($B51="","",-SUMIFS(Tabla7[Cantidad],Tabla7[Código del producto],$B51,Tabla7[Tipo de movimiento],"SALIDA",Tabla7[Mes],P$5))</f>
        <v>0</v>
      </c>
      <c r="Q51" s="39">
        <f t="shared" si="0"/>
        <v>0</v>
      </c>
      <c r="R51" s="51" t="str">
        <f>IF($B51="","",IFERROR(VLOOKUP($B51,'ABC rotación'!$C:$G,5,0),"C"))</f>
        <v>C</v>
      </c>
      <c r="S51" s="41">
        <f t="shared" si="1"/>
        <v>0</v>
      </c>
      <c r="T51" s="40">
        <f t="shared" si="2"/>
        <v>0</v>
      </c>
      <c r="U51" s="23" t="str">
        <f>IF($B51="","",VLOOKUP($T51,Tablas!$X$14:$Y$17,2,1))</f>
        <v>1. ROJO</v>
      </c>
    </row>
    <row r="52" spans="2:21" x14ac:dyDescent="0.2">
      <c r="B52" s="1">
        <f>IF(Tablas!B50="","",Tablas!B50)</f>
        <v>300047</v>
      </c>
      <c r="C52" s="1" t="str">
        <f>IF(Tablas!C50="","",Tablas!C50)</f>
        <v>BATERIA ARGENTA</v>
      </c>
      <c r="D52" s="1" t="str">
        <f>IF(Tablas!D50="","",Tablas!D50)</f>
        <v>01 - BATERIAS</v>
      </c>
      <c r="E52" s="1" t="str">
        <f>IF(Tablas!E50="","",Tablas!E50)</f>
        <v>UN</v>
      </c>
      <c r="F52" s="1">
        <f>IF(Tablas!F50="","",Tablas!F50)</f>
        <v>9</v>
      </c>
      <c r="G52" s="1">
        <f>IF(Tablas!I50="","",Tablas!I50)</f>
        <v>49</v>
      </c>
      <c r="H52" s="1">
        <v>3</v>
      </c>
      <c r="I52" s="39">
        <f>IF($B52="","",-SUMIFS(Tabla7[Cantidad],Tabla7[Código del producto],$B52,Tabla7[Tipo de movimiento],"SALIDA",Tabla7[Mes],I$5))</f>
        <v>39</v>
      </c>
      <c r="J52" s="39">
        <f>IF($B52="","",-SUMIFS(Tabla7[Cantidad],Tabla7[Código del producto],$B52,Tabla7[Tipo de movimiento],"SALIDA",Tabla7[Mes],J$5))</f>
        <v>0</v>
      </c>
      <c r="K52" s="39">
        <f>IF($B52="","",-SUMIFS(Tabla7[Cantidad],Tabla7[Código del producto],$B52,Tabla7[Tipo de movimiento],"SALIDA",Tabla7[Mes],K$5))</f>
        <v>17</v>
      </c>
      <c r="L52" s="39">
        <f>IF($B52="","",-SUMIFS(Tabla7[Cantidad],Tabla7[Código del producto],$B52,Tabla7[Tipo de movimiento],"SALIDA",Tabla7[Mes],L$5))</f>
        <v>0</v>
      </c>
      <c r="M52" s="39">
        <f>IF($B52="","",-SUMIFS(Tabla7[Cantidad],Tabla7[Código del producto],$B52,Tabla7[Tipo de movimiento],"SALIDA",Tabla7[Mes],M$5))</f>
        <v>0</v>
      </c>
      <c r="N52" s="39">
        <f>IF($B52="","",-SUMIFS(Tabla7[Cantidad],Tabla7[Código del producto],$B52,Tabla7[Tipo de movimiento],"SALIDA",Tabla7[Mes],N$5))</f>
        <v>0</v>
      </c>
      <c r="O52" s="39">
        <f>IF($B52="","",-SUMIFS(Tabla7[Cantidad],Tabla7[Código del producto],$B52,Tabla7[Tipo de movimiento],"SALIDA",Tabla7[Mes],O$5))</f>
        <v>0</v>
      </c>
      <c r="P52" s="39">
        <f>IF($B52="","",-SUMIFS(Tabla7[Cantidad],Tabla7[Código del producto],$B52,Tabla7[Tipo de movimiento],"SALIDA",Tabla7[Mes],P$5))</f>
        <v>0</v>
      </c>
      <c r="Q52" s="39">
        <f t="shared" si="0"/>
        <v>0</v>
      </c>
      <c r="R52" s="51" t="str">
        <f>IF($B52="","",IFERROR(VLOOKUP($B52,'ABC rotación'!$C:$G,5,0),"C"))</f>
        <v>B</v>
      </c>
      <c r="S52" s="41">
        <f t="shared" si="1"/>
        <v>0</v>
      </c>
      <c r="T52" s="40">
        <f t="shared" si="2"/>
        <v>0</v>
      </c>
      <c r="U52" s="23" t="str">
        <f>IF($B52="","",VLOOKUP($T52,Tablas!$X$14:$Y$17,2,1))</f>
        <v>1. ROJO</v>
      </c>
    </row>
    <row r="53" spans="2:21" x14ac:dyDescent="0.2">
      <c r="B53" s="1">
        <f>IF(Tablas!B51="","",Tablas!B51)</f>
        <v>300048</v>
      </c>
      <c r="C53" s="1" t="str">
        <f>IF(Tablas!C51="","",Tablas!C51)</f>
        <v>CAMARA DE AIRE RUEDA TRA R18</v>
      </c>
      <c r="D53" s="1" t="str">
        <f>IF(Tablas!D51="","",Tablas!D51)</f>
        <v>11 - LLANTAS Y HULES</v>
      </c>
      <c r="E53" s="1" t="str">
        <f>IF(Tablas!E51="","",Tablas!E51)</f>
        <v>UN</v>
      </c>
      <c r="F53" s="1">
        <f>IF(Tablas!F51="","",Tablas!F51)</f>
        <v>16</v>
      </c>
      <c r="G53" s="1">
        <f>IF(Tablas!I51="","",Tablas!I51)</f>
        <v>44</v>
      </c>
      <c r="H53" s="1">
        <v>7</v>
      </c>
      <c r="I53" s="39">
        <f>IF($B53="","",-SUMIFS(Tabla7[Cantidad],Tabla7[Código del producto],$B53,Tabla7[Tipo de movimiento],"SALIDA",Tabla7[Mes],I$5))</f>
        <v>0</v>
      </c>
      <c r="J53" s="39">
        <f>IF($B53="","",-SUMIFS(Tabla7[Cantidad],Tabla7[Código del producto],$B53,Tabla7[Tipo de movimiento],"SALIDA",Tabla7[Mes],J$5))</f>
        <v>16</v>
      </c>
      <c r="K53" s="39">
        <f>IF($B53="","",-SUMIFS(Tabla7[Cantidad],Tabla7[Código del producto],$B53,Tabla7[Tipo de movimiento],"SALIDA",Tabla7[Mes],K$5))</f>
        <v>0</v>
      </c>
      <c r="L53" s="39">
        <f>IF($B53="","",-SUMIFS(Tabla7[Cantidad],Tabla7[Código del producto],$B53,Tabla7[Tipo de movimiento],"SALIDA",Tabla7[Mes],L$5))</f>
        <v>0</v>
      </c>
      <c r="M53" s="39">
        <f>IF($B53="","",-SUMIFS(Tabla7[Cantidad],Tabla7[Código del producto],$B53,Tabla7[Tipo de movimiento],"SALIDA",Tabla7[Mes],M$5))</f>
        <v>0</v>
      </c>
      <c r="N53" s="39">
        <f>IF($B53="","",-SUMIFS(Tabla7[Cantidad],Tabla7[Código del producto],$B53,Tabla7[Tipo de movimiento],"SALIDA",Tabla7[Mes],N$5))</f>
        <v>14</v>
      </c>
      <c r="O53" s="39">
        <f>IF($B53="","",-SUMIFS(Tabla7[Cantidad],Tabla7[Código del producto],$B53,Tabla7[Tipo de movimiento],"SALIDA",Tabla7[Mes],O$5))</f>
        <v>0</v>
      </c>
      <c r="P53" s="39">
        <f>IF($B53="","",-SUMIFS(Tabla7[Cantidad],Tabla7[Código del producto],$B53,Tabla7[Tipo de movimiento],"SALIDA",Tabla7[Mes],P$5))</f>
        <v>0</v>
      </c>
      <c r="Q53" s="39">
        <f t="shared" si="0"/>
        <v>4.666666666666667</v>
      </c>
      <c r="R53" s="51" t="str">
        <f>IF($B53="","",IFERROR(VLOOKUP($B53,'ABC rotación'!$C:$G,5,0),"C"))</f>
        <v>B</v>
      </c>
      <c r="S53" s="41">
        <f t="shared" si="1"/>
        <v>45</v>
      </c>
      <c r="T53" s="40">
        <f t="shared" si="2"/>
        <v>2.8125</v>
      </c>
      <c r="U53" s="23" t="str">
        <f>IF($B53="","",VLOOKUP($T53,Tablas!$X$14:$Y$17,2,1))</f>
        <v>4. NEGRO</v>
      </c>
    </row>
    <row r="54" spans="2:21" x14ac:dyDescent="0.2">
      <c r="B54" s="1">
        <f>IF(Tablas!B52="","",Tablas!B52)</f>
        <v>300049</v>
      </c>
      <c r="C54" s="1" t="str">
        <f>IF(Tablas!C52="","",Tablas!C52)</f>
        <v>LLANTA TRASERA 3.00/R18</v>
      </c>
      <c r="D54" s="1" t="str">
        <f>IF(Tablas!D52="","",Tablas!D52)</f>
        <v>11 - LLANTAS Y HULES</v>
      </c>
      <c r="E54" s="1" t="str">
        <f>IF(Tablas!E52="","",Tablas!E52)</f>
        <v>UN</v>
      </c>
      <c r="F54" s="1">
        <f>IF(Tablas!F52="","",Tablas!F52)</f>
        <v>12</v>
      </c>
      <c r="G54" s="1">
        <f>IF(Tablas!I52="","",Tablas!I52)</f>
        <v>34</v>
      </c>
      <c r="H54" s="1">
        <v>9</v>
      </c>
      <c r="I54" s="39">
        <f>IF($B54="","",-SUMIFS(Tabla7[Cantidad],Tabla7[Código del producto],$B54,Tabla7[Tipo de movimiento],"SALIDA",Tabla7[Mes],I$5))</f>
        <v>0</v>
      </c>
      <c r="J54" s="39">
        <f>IF($B54="","",-SUMIFS(Tabla7[Cantidad],Tabla7[Código del producto],$B54,Tabla7[Tipo de movimiento],"SALIDA",Tabla7[Mes],J$5))</f>
        <v>0</v>
      </c>
      <c r="K54" s="39">
        <f>IF($B54="","",-SUMIFS(Tabla7[Cantidad],Tabla7[Código del producto],$B54,Tabla7[Tipo de movimiento],"SALIDA",Tabla7[Mes],K$5))</f>
        <v>0</v>
      </c>
      <c r="L54" s="39">
        <f>IF($B54="","",-SUMIFS(Tabla7[Cantidad],Tabla7[Código del producto],$B54,Tabla7[Tipo de movimiento],"SALIDA",Tabla7[Mes],L$5))</f>
        <v>0</v>
      </c>
      <c r="M54" s="39">
        <f>IF($B54="","",-SUMIFS(Tabla7[Cantidad],Tabla7[Código del producto],$B54,Tabla7[Tipo de movimiento],"SALIDA",Tabla7[Mes],M$5))</f>
        <v>0</v>
      </c>
      <c r="N54" s="39">
        <f>IF($B54="","",-SUMIFS(Tabla7[Cantidad],Tabla7[Código del producto],$B54,Tabla7[Tipo de movimiento],"SALIDA",Tabla7[Mes],N$5))</f>
        <v>18</v>
      </c>
      <c r="O54" s="39">
        <f>IF($B54="","",-SUMIFS(Tabla7[Cantidad],Tabla7[Código del producto],$B54,Tabla7[Tipo de movimiento],"SALIDA",Tabla7[Mes],O$5))</f>
        <v>10</v>
      </c>
      <c r="P54" s="39">
        <f>IF($B54="","",-SUMIFS(Tabla7[Cantidad],Tabla7[Código del producto],$B54,Tabla7[Tipo de movimiento],"SALIDA",Tabla7[Mes],P$5))</f>
        <v>0</v>
      </c>
      <c r="Q54" s="39">
        <f t="shared" si="0"/>
        <v>9.3333333333333339</v>
      </c>
      <c r="R54" s="51" t="str">
        <f>IF($B54="","",IFERROR(VLOOKUP($B54,'ABC rotación'!$C:$G,5,0),"C"))</f>
        <v>B</v>
      </c>
      <c r="S54" s="41">
        <f t="shared" si="1"/>
        <v>28.928571428571427</v>
      </c>
      <c r="T54" s="40">
        <f t="shared" si="2"/>
        <v>2.4107142857142856</v>
      </c>
      <c r="U54" s="23" t="str">
        <f>IF($B54="","",VLOOKUP($T54,Tablas!$X$14:$Y$17,2,1))</f>
        <v>4. NEGRO</v>
      </c>
    </row>
    <row r="55" spans="2:21" x14ac:dyDescent="0.2">
      <c r="B55" s="1">
        <f>IF(Tablas!B53="","",Tablas!B53)</f>
        <v>300050</v>
      </c>
      <c r="C55" s="1" t="str">
        <f>IF(Tablas!C53="","",Tablas!C53)</f>
        <v>LLANTA DELANTERA 2.75/R18</v>
      </c>
      <c r="D55" s="1" t="str">
        <f>IF(Tablas!D53="","",Tablas!D53)</f>
        <v>11 - LLANTAS Y HULES</v>
      </c>
      <c r="E55" s="1" t="str">
        <f>IF(Tablas!E53="","",Tablas!E53)</f>
        <v>UN</v>
      </c>
      <c r="F55" s="1">
        <f>IF(Tablas!F53="","",Tablas!F53)</f>
        <v>6</v>
      </c>
      <c r="G55" s="1">
        <f>IF(Tablas!I53="","",Tablas!I53)</f>
        <v>39</v>
      </c>
      <c r="H55" s="1">
        <v>8</v>
      </c>
      <c r="I55" s="39">
        <f>IF($B55="","",-SUMIFS(Tabla7[Cantidad],Tabla7[Código del producto],$B55,Tabla7[Tipo de movimiento],"SALIDA",Tabla7[Mes],I$5))</f>
        <v>0</v>
      </c>
      <c r="J55" s="39">
        <f>IF($B55="","",-SUMIFS(Tabla7[Cantidad],Tabla7[Código del producto],$B55,Tabla7[Tipo de movimiento],"SALIDA",Tabla7[Mes],J$5))</f>
        <v>0</v>
      </c>
      <c r="K55" s="39">
        <f>IF($B55="","",-SUMIFS(Tabla7[Cantidad],Tabla7[Código del producto],$B55,Tabla7[Tipo de movimiento],"SALIDA",Tabla7[Mes],K$5))</f>
        <v>0</v>
      </c>
      <c r="L55" s="39">
        <f>IF($B55="","",-SUMIFS(Tabla7[Cantidad],Tabla7[Código del producto],$B55,Tabla7[Tipo de movimiento],"SALIDA",Tabla7[Mes],L$5))</f>
        <v>19</v>
      </c>
      <c r="M55" s="39">
        <f>IF($B55="","",-SUMIFS(Tabla7[Cantidad],Tabla7[Código del producto],$B55,Tabla7[Tipo de movimiento],"SALIDA",Tabla7[Mes],M$5))</f>
        <v>14</v>
      </c>
      <c r="N55" s="39">
        <f>IF($B55="","",-SUMIFS(Tabla7[Cantidad],Tabla7[Código del producto],$B55,Tabla7[Tipo de movimiento],"SALIDA",Tabla7[Mes],N$5))</f>
        <v>15</v>
      </c>
      <c r="O55" s="39">
        <f>IF($B55="","",-SUMIFS(Tabla7[Cantidad],Tabla7[Código del producto],$B55,Tabla7[Tipo de movimiento],"SALIDA",Tabla7[Mes],O$5))</f>
        <v>12</v>
      </c>
      <c r="P55" s="39">
        <f>IF($B55="","",-SUMIFS(Tabla7[Cantidad],Tabla7[Código del producto],$B55,Tabla7[Tipo de movimiento],"SALIDA",Tabla7[Mes],P$5))</f>
        <v>0</v>
      </c>
      <c r="Q55" s="39">
        <f t="shared" si="0"/>
        <v>9</v>
      </c>
      <c r="R55" s="51" t="str">
        <f>IF($B55="","",IFERROR(VLOOKUP($B55,'ABC rotación'!$C:$G,5,0),"C"))</f>
        <v>A</v>
      </c>
      <c r="S55" s="41">
        <f t="shared" si="1"/>
        <v>26.666666666666664</v>
      </c>
      <c r="T55" s="40">
        <f t="shared" si="2"/>
        <v>4.4444444444444438</v>
      </c>
      <c r="U55" s="23" t="str">
        <f>IF($B55="","",VLOOKUP($T55,Tablas!$X$14:$Y$17,2,1))</f>
        <v>4. NEGRO</v>
      </c>
    </row>
    <row r="56" spans="2:21" x14ac:dyDescent="0.2">
      <c r="B56" s="1">
        <f>IF(Tablas!B54="","",Tablas!B54)</f>
        <v>300051</v>
      </c>
      <c r="C56" s="1" t="str">
        <f>IF(Tablas!C54="","",Tablas!C54)</f>
        <v>CAMARA DE AIRE RUEDA DEL R18</v>
      </c>
      <c r="D56" s="1" t="str">
        <f>IF(Tablas!D54="","",Tablas!D54)</f>
        <v>11 - LLANTAS Y HULES</v>
      </c>
      <c r="E56" s="1" t="str">
        <f>IF(Tablas!E54="","",Tablas!E54)</f>
        <v>UN</v>
      </c>
      <c r="F56" s="1">
        <f>IF(Tablas!F54="","",Tablas!F54)</f>
        <v>27</v>
      </c>
      <c r="G56" s="1">
        <f>IF(Tablas!I54="","",Tablas!I54)</f>
        <v>43</v>
      </c>
      <c r="H56" s="1">
        <v>7</v>
      </c>
      <c r="I56" s="39">
        <f>IF($B56="","",-SUMIFS(Tabla7[Cantidad],Tabla7[Código del producto],$B56,Tabla7[Tipo de movimiento],"SALIDA",Tabla7[Mes],I$5))</f>
        <v>0</v>
      </c>
      <c r="J56" s="39">
        <f>IF($B56="","",-SUMIFS(Tabla7[Cantidad],Tabla7[Código del producto],$B56,Tabla7[Tipo de movimiento],"SALIDA",Tabla7[Mes],J$5))</f>
        <v>19</v>
      </c>
      <c r="K56" s="39">
        <f>IF($B56="","",-SUMIFS(Tabla7[Cantidad],Tabla7[Código del producto],$B56,Tabla7[Tipo de movimiento],"SALIDA",Tabla7[Mes],K$5))</f>
        <v>20</v>
      </c>
      <c r="L56" s="39">
        <f>IF($B56="","",-SUMIFS(Tabla7[Cantidad],Tabla7[Código del producto],$B56,Tabla7[Tipo de movimiento],"SALIDA",Tabla7[Mes],L$5))</f>
        <v>0</v>
      </c>
      <c r="M56" s="39">
        <f>IF($B56="","",-SUMIFS(Tabla7[Cantidad],Tabla7[Código del producto],$B56,Tabla7[Tipo de movimiento],"SALIDA",Tabla7[Mes],M$5))</f>
        <v>0</v>
      </c>
      <c r="N56" s="39">
        <f>IF($B56="","",-SUMIFS(Tabla7[Cantidad],Tabla7[Código del producto],$B56,Tabla7[Tipo de movimiento],"SALIDA",Tabla7[Mes],N$5))</f>
        <v>0</v>
      </c>
      <c r="O56" s="39">
        <f>IF($B56="","",-SUMIFS(Tabla7[Cantidad],Tabla7[Código del producto],$B56,Tabla7[Tipo de movimiento],"SALIDA",Tabla7[Mes],O$5))</f>
        <v>0</v>
      </c>
      <c r="P56" s="39">
        <f>IF($B56="","",-SUMIFS(Tabla7[Cantidad],Tabla7[Código del producto],$B56,Tabla7[Tipo de movimiento],"SALIDA",Tabla7[Mes],P$5))</f>
        <v>0</v>
      </c>
      <c r="Q56" s="39">
        <f t="shared" si="0"/>
        <v>0</v>
      </c>
      <c r="R56" s="51" t="str">
        <f>IF($B56="","",IFERROR(VLOOKUP($B56,'ABC rotación'!$C:$G,5,0),"C"))</f>
        <v>C</v>
      </c>
      <c r="S56" s="41">
        <f t="shared" si="1"/>
        <v>0</v>
      </c>
      <c r="T56" s="40">
        <f t="shared" si="2"/>
        <v>0</v>
      </c>
      <c r="U56" s="23" t="str">
        <f>IF($B56="","",VLOOKUP($T56,Tablas!$X$14:$Y$17,2,1))</f>
        <v>1. ROJO</v>
      </c>
    </row>
    <row r="57" spans="2:21" x14ac:dyDescent="0.2">
      <c r="B57" s="1">
        <f>IF(Tablas!B55="","",Tablas!B55)</f>
        <v>300052</v>
      </c>
      <c r="C57" s="1" t="str">
        <f>IF(Tablas!C55="","",Tablas!C55)</f>
        <v>CUBIERTA SUPERIOR DE MEDIDORES</v>
      </c>
      <c r="D57" s="1" t="str">
        <f>IF(Tablas!D55="","",Tablas!D55)</f>
        <v>08 - ELECTRICO</v>
      </c>
      <c r="E57" s="1" t="str">
        <f>IF(Tablas!E55="","",Tablas!E55)</f>
        <v>UN</v>
      </c>
      <c r="F57" s="1">
        <f>IF(Tablas!F55="","",Tablas!F55)</f>
        <v>22</v>
      </c>
      <c r="G57" s="1">
        <f>IF(Tablas!I55="","",Tablas!I55)</f>
        <v>8</v>
      </c>
      <c r="H57" s="1">
        <v>7</v>
      </c>
      <c r="I57" s="39">
        <f>IF($B57="","",-SUMIFS(Tabla7[Cantidad],Tabla7[Código del producto],$B57,Tabla7[Tipo de movimiento],"SALIDA",Tabla7[Mes],I$5))</f>
        <v>0</v>
      </c>
      <c r="J57" s="39">
        <f>IF($B57="","",-SUMIFS(Tabla7[Cantidad],Tabla7[Código del producto],$B57,Tabla7[Tipo de movimiento],"SALIDA",Tabla7[Mes],J$5))</f>
        <v>12</v>
      </c>
      <c r="K57" s="39">
        <f>IF($B57="","",-SUMIFS(Tabla7[Cantidad],Tabla7[Código del producto],$B57,Tabla7[Tipo de movimiento],"SALIDA",Tabla7[Mes],K$5))</f>
        <v>6</v>
      </c>
      <c r="L57" s="39">
        <f>IF($B57="","",-SUMIFS(Tabla7[Cantidad],Tabla7[Código del producto],$B57,Tabla7[Tipo de movimiento],"SALIDA",Tabla7[Mes],L$5))</f>
        <v>0</v>
      </c>
      <c r="M57" s="39">
        <f>IF($B57="","",-SUMIFS(Tabla7[Cantidad],Tabla7[Código del producto],$B57,Tabla7[Tipo de movimiento],"SALIDA",Tabla7[Mes],M$5))</f>
        <v>0</v>
      </c>
      <c r="N57" s="39">
        <f>IF($B57="","",-SUMIFS(Tabla7[Cantidad],Tabla7[Código del producto],$B57,Tabla7[Tipo de movimiento],"SALIDA",Tabla7[Mes],N$5))</f>
        <v>0</v>
      </c>
      <c r="O57" s="39">
        <f>IF($B57="","",-SUMIFS(Tabla7[Cantidad],Tabla7[Código del producto],$B57,Tabla7[Tipo de movimiento],"SALIDA",Tabla7[Mes],O$5))</f>
        <v>9</v>
      </c>
      <c r="P57" s="39">
        <f>IF($B57="","",-SUMIFS(Tabla7[Cantidad],Tabla7[Código del producto],$B57,Tabla7[Tipo de movimiento],"SALIDA",Tabla7[Mes],P$5))</f>
        <v>0</v>
      </c>
      <c r="Q57" s="39">
        <f t="shared" si="0"/>
        <v>3</v>
      </c>
      <c r="R57" s="51" t="str">
        <f>IF($B57="","",IFERROR(VLOOKUP($B57,'ABC rotación'!$C:$G,5,0),"C"))</f>
        <v>A</v>
      </c>
      <c r="S57" s="41">
        <f t="shared" si="1"/>
        <v>70</v>
      </c>
      <c r="T57" s="40">
        <f t="shared" si="2"/>
        <v>3.1818181818181817</v>
      </c>
      <c r="U57" s="23" t="str">
        <f>IF($B57="","",VLOOKUP($T57,Tablas!$X$14:$Y$17,2,1))</f>
        <v>4. NEGRO</v>
      </c>
    </row>
    <row r="58" spans="2:21" x14ac:dyDescent="0.2">
      <c r="B58" s="1">
        <f>IF(Tablas!B56="","",Tablas!B56)</f>
        <v>300053</v>
      </c>
      <c r="C58" s="1" t="str">
        <f>IF(Tablas!C56="","",Tablas!C56)</f>
        <v>CUBIERTA INFERIOR</v>
      </c>
      <c r="D58" s="1" t="str">
        <f>IF(Tablas!D56="","",Tablas!D56)</f>
        <v>08 - ELECTRICO</v>
      </c>
      <c r="E58" s="1" t="str">
        <f>IF(Tablas!E56="","",Tablas!E56)</f>
        <v>UN</v>
      </c>
      <c r="F58" s="1">
        <f>IF(Tablas!F56="","",Tablas!F56)</f>
        <v>8</v>
      </c>
      <c r="G58" s="1">
        <f>IF(Tablas!I56="","",Tablas!I56)</f>
        <v>42</v>
      </c>
      <c r="H58" s="1">
        <v>9</v>
      </c>
      <c r="I58" s="39">
        <f>IF($B58="","",-SUMIFS(Tabla7[Cantidad],Tabla7[Código del producto],$B58,Tabla7[Tipo de movimiento],"SALIDA",Tabla7[Mes],I$5))</f>
        <v>0</v>
      </c>
      <c r="J58" s="39">
        <f>IF($B58="","",-SUMIFS(Tabla7[Cantidad],Tabla7[Código del producto],$B58,Tabla7[Tipo de movimiento],"SALIDA",Tabla7[Mes],J$5))</f>
        <v>0</v>
      </c>
      <c r="K58" s="39">
        <f>IF($B58="","",-SUMIFS(Tabla7[Cantidad],Tabla7[Código del producto],$B58,Tabla7[Tipo de movimiento],"SALIDA",Tabla7[Mes],K$5))</f>
        <v>0</v>
      </c>
      <c r="L58" s="39">
        <f>IF($B58="","",-SUMIFS(Tabla7[Cantidad],Tabla7[Código del producto],$B58,Tabla7[Tipo de movimiento],"SALIDA",Tabla7[Mes],L$5))</f>
        <v>18</v>
      </c>
      <c r="M58" s="39">
        <f>IF($B58="","",-SUMIFS(Tabla7[Cantidad],Tabla7[Código del producto],$B58,Tabla7[Tipo de movimiento],"SALIDA",Tabla7[Mes],M$5))</f>
        <v>0</v>
      </c>
      <c r="N58" s="39">
        <f>IF($B58="","",-SUMIFS(Tabla7[Cantidad],Tabla7[Código del producto],$B58,Tabla7[Tipo de movimiento],"SALIDA",Tabla7[Mes],N$5))</f>
        <v>18</v>
      </c>
      <c r="O58" s="39">
        <f>IF($B58="","",-SUMIFS(Tabla7[Cantidad],Tabla7[Código del producto],$B58,Tabla7[Tipo de movimiento],"SALIDA",Tabla7[Mes],O$5))</f>
        <v>0</v>
      </c>
      <c r="P58" s="39">
        <f>IF($B58="","",-SUMIFS(Tabla7[Cantidad],Tabla7[Código del producto],$B58,Tabla7[Tipo de movimiento],"SALIDA",Tabla7[Mes],P$5))</f>
        <v>13</v>
      </c>
      <c r="Q58" s="39">
        <f t="shared" si="0"/>
        <v>10.333333333333334</v>
      </c>
      <c r="R58" s="51" t="str">
        <f>IF($B58="","",IFERROR(VLOOKUP($B58,'ABC rotación'!$C:$G,5,0),"C"))</f>
        <v>A</v>
      </c>
      <c r="S58" s="41">
        <f t="shared" si="1"/>
        <v>26.129032258064516</v>
      </c>
      <c r="T58" s="40">
        <f t="shared" si="2"/>
        <v>3.2661290322580645</v>
      </c>
      <c r="U58" s="23" t="str">
        <f>IF($B58="","",VLOOKUP($T58,Tablas!$X$14:$Y$17,2,1))</f>
        <v>4. NEGRO</v>
      </c>
    </row>
    <row r="59" spans="2:21" x14ac:dyDescent="0.2">
      <c r="B59" s="1">
        <f>IF(Tablas!B57="","",Tablas!B57)</f>
        <v>300054</v>
      </c>
      <c r="C59" s="1" t="str">
        <f>IF(Tablas!C57="","",Tablas!C57)</f>
        <v>BOTON INTERRUPTOR FARO/LUCES</v>
      </c>
      <c r="D59" s="1" t="str">
        <f>IF(Tablas!D57="","",Tablas!D57)</f>
        <v>10 - PALANCAS Y CHICOTES</v>
      </c>
      <c r="E59" s="1" t="str">
        <f>IF(Tablas!E57="","",Tablas!E57)</f>
        <v>UN</v>
      </c>
      <c r="F59" s="1">
        <f>IF(Tablas!F57="","",Tablas!F57)</f>
        <v>10</v>
      </c>
      <c r="G59" s="1">
        <f>IF(Tablas!I57="","",Tablas!I57)</f>
        <v>16</v>
      </c>
      <c r="H59" s="1">
        <v>5</v>
      </c>
      <c r="I59" s="39">
        <f>IF($B59="","",-SUMIFS(Tabla7[Cantidad],Tabla7[Código del producto],$B59,Tabla7[Tipo de movimiento],"SALIDA",Tabla7[Mes],I$5))</f>
        <v>0</v>
      </c>
      <c r="J59" s="39">
        <f>IF($B59="","",-SUMIFS(Tabla7[Cantidad],Tabla7[Código del producto],$B59,Tabla7[Tipo de movimiento],"SALIDA",Tabla7[Mes],J$5))</f>
        <v>0</v>
      </c>
      <c r="K59" s="39">
        <f>IF($B59="","",-SUMIFS(Tabla7[Cantidad],Tabla7[Código del producto],$B59,Tabla7[Tipo de movimiento],"SALIDA",Tabla7[Mes],K$5))</f>
        <v>0</v>
      </c>
      <c r="L59" s="39">
        <f>IF($B59="","",-SUMIFS(Tabla7[Cantidad],Tabla7[Código del producto],$B59,Tabla7[Tipo de movimiento],"SALIDA",Tabla7[Mes],L$5))</f>
        <v>0</v>
      </c>
      <c r="M59" s="39">
        <f>IF($B59="","",-SUMIFS(Tabla7[Cantidad],Tabla7[Código del producto],$B59,Tabla7[Tipo de movimiento],"SALIDA",Tabla7[Mes],M$5))</f>
        <v>0</v>
      </c>
      <c r="N59" s="39">
        <f>IF($B59="","",-SUMIFS(Tabla7[Cantidad],Tabla7[Código del producto],$B59,Tabla7[Tipo de movimiento],"SALIDA",Tabla7[Mes],N$5))</f>
        <v>0</v>
      </c>
      <c r="O59" s="39">
        <f>IF($B59="","",-SUMIFS(Tabla7[Cantidad],Tabla7[Código del producto],$B59,Tabla7[Tipo de movimiento],"SALIDA",Tabla7[Mes],O$5))</f>
        <v>0</v>
      </c>
      <c r="P59" s="39">
        <f>IF($B59="","",-SUMIFS(Tabla7[Cantidad],Tabla7[Código del producto],$B59,Tabla7[Tipo de movimiento],"SALIDA",Tabla7[Mes],P$5))</f>
        <v>0</v>
      </c>
      <c r="Q59" s="39">
        <f t="shared" si="0"/>
        <v>0</v>
      </c>
      <c r="R59" s="51" t="str">
        <f>IF($B59="","",IFERROR(VLOOKUP($B59,'ABC rotación'!$C:$G,5,0),"C"))</f>
        <v>C</v>
      </c>
      <c r="S59" s="41">
        <f t="shared" si="1"/>
        <v>0</v>
      </c>
      <c r="T59" s="40">
        <f t="shared" si="2"/>
        <v>0</v>
      </c>
      <c r="U59" s="23" t="str">
        <f>IF($B59="","",VLOOKUP($T59,Tablas!$X$14:$Y$17,2,1))</f>
        <v>1. ROJO</v>
      </c>
    </row>
    <row r="60" spans="2:21" x14ac:dyDescent="0.2">
      <c r="B60" s="1">
        <f>IF(Tablas!B58="","",Tablas!B58)</f>
        <v>300055</v>
      </c>
      <c r="C60" s="1" t="str">
        <f>IF(Tablas!C58="","",Tablas!C58)</f>
        <v>PASTILLAS DE FRENO DEL</v>
      </c>
      <c r="D60" s="1" t="str">
        <f>IF(Tablas!D58="","",Tablas!D58)</f>
        <v>04 - FRENOS Y EMBRAGUES</v>
      </c>
      <c r="E60" s="1" t="str">
        <f>IF(Tablas!E58="","",Tablas!E58)</f>
        <v>UN</v>
      </c>
      <c r="F60" s="1">
        <f>IF(Tablas!F58="","",Tablas!F58)</f>
        <v>29</v>
      </c>
      <c r="G60" s="1">
        <f>IF(Tablas!I58="","",Tablas!I58)</f>
        <v>19</v>
      </c>
      <c r="H60" s="1">
        <v>8</v>
      </c>
      <c r="I60" s="39">
        <f>IF($B60="","",-SUMIFS(Tabla7[Cantidad],Tabla7[Código del producto],$B60,Tabla7[Tipo de movimiento],"SALIDA",Tabla7[Mes],I$5))</f>
        <v>0</v>
      </c>
      <c r="J60" s="39">
        <f>IF($B60="","",-SUMIFS(Tabla7[Cantidad],Tabla7[Código del producto],$B60,Tabla7[Tipo de movimiento],"SALIDA",Tabla7[Mes],J$5))</f>
        <v>0</v>
      </c>
      <c r="K60" s="39">
        <f>IF($B60="","",-SUMIFS(Tabla7[Cantidad],Tabla7[Código del producto],$B60,Tabla7[Tipo de movimiento],"SALIDA",Tabla7[Mes],K$5))</f>
        <v>18</v>
      </c>
      <c r="L60" s="39">
        <f>IF($B60="","",-SUMIFS(Tabla7[Cantidad],Tabla7[Código del producto],$B60,Tabla7[Tipo de movimiento],"SALIDA",Tabla7[Mes],L$5))</f>
        <v>0</v>
      </c>
      <c r="M60" s="39">
        <f>IF($B60="","",-SUMIFS(Tabla7[Cantidad],Tabla7[Código del producto],$B60,Tabla7[Tipo de movimiento],"SALIDA",Tabla7[Mes],M$5))</f>
        <v>0</v>
      </c>
      <c r="N60" s="39">
        <f>IF($B60="","",-SUMIFS(Tabla7[Cantidad],Tabla7[Código del producto],$B60,Tabla7[Tipo de movimiento],"SALIDA",Tabla7[Mes],N$5))</f>
        <v>28</v>
      </c>
      <c r="O60" s="39">
        <f>IF($B60="","",-SUMIFS(Tabla7[Cantidad],Tabla7[Código del producto],$B60,Tabla7[Tipo de movimiento],"SALIDA",Tabla7[Mes],O$5))</f>
        <v>0</v>
      </c>
      <c r="P60" s="39">
        <f>IF($B60="","",-SUMIFS(Tabla7[Cantidad],Tabla7[Código del producto],$B60,Tabla7[Tipo de movimiento],"SALIDA",Tabla7[Mes],P$5))</f>
        <v>0</v>
      </c>
      <c r="Q60" s="39">
        <f t="shared" si="0"/>
        <v>9.3333333333333339</v>
      </c>
      <c r="R60" s="51" t="str">
        <f>IF($B60="","",IFERROR(VLOOKUP($B60,'ABC rotación'!$C:$G,5,0),"C"))</f>
        <v>B</v>
      </c>
      <c r="S60" s="41">
        <f t="shared" si="1"/>
        <v>25.714285714285712</v>
      </c>
      <c r="T60" s="40">
        <f t="shared" si="2"/>
        <v>0.88669950738916248</v>
      </c>
      <c r="U60" s="23" t="str">
        <f>IF($B60="","",VLOOKUP($T60,Tablas!$X$14:$Y$17,2,1))</f>
        <v>2. AMARILLO</v>
      </c>
    </row>
    <row r="61" spans="2:21" x14ac:dyDescent="0.2">
      <c r="B61" s="1">
        <f>IF(Tablas!B59="","",Tablas!B59)</f>
        <v>300056</v>
      </c>
      <c r="C61" s="1" t="str">
        <f>IF(Tablas!C59="","",Tablas!C59)</f>
        <v>CONJUNTO DE MANDO IZQUIERDO</v>
      </c>
      <c r="D61" s="1" t="str">
        <f>IF(Tablas!D59="","",Tablas!D59)</f>
        <v>10 - PALANCAS Y CHICOTES</v>
      </c>
      <c r="E61" s="1" t="str">
        <f>IF(Tablas!E59="","",Tablas!E59)</f>
        <v>UN</v>
      </c>
      <c r="F61" s="1">
        <f>IF(Tablas!F59="","",Tablas!F59)</f>
        <v>21</v>
      </c>
      <c r="G61" s="1">
        <f>IF(Tablas!I59="","",Tablas!I59)</f>
        <v>46</v>
      </c>
      <c r="H61" s="1">
        <v>0</v>
      </c>
      <c r="I61" s="39">
        <f>IF($B61="","",-SUMIFS(Tabla7[Cantidad],Tabla7[Código del producto],$B61,Tabla7[Tipo de movimiento],"SALIDA",Tabla7[Mes],I$5))</f>
        <v>7</v>
      </c>
      <c r="J61" s="39">
        <f>IF($B61="","",-SUMIFS(Tabla7[Cantidad],Tabla7[Código del producto],$B61,Tabla7[Tipo de movimiento],"SALIDA",Tabla7[Mes],J$5))</f>
        <v>0</v>
      </c>
      <c r="K61" s="39">
        <f>IF($B61="","",-SUMIFS(Tabla7[Cantidad],Tabla7[Código del producto],$B61,Tabla7[Tipo de movimiento],"SALIDA",Tabla7[Mes],K$5))</f>
        <v>0</v>
      </c>
      <c r="L61" s="39">
        <f>IF($B61="","",-SUMIFS(Tabla7[Cantidad],Tabla7[Código del producto],$B61,Tabla7[Tipo de movimiento],"SALIDA",Tabla7[Mes],L$5))</f>
        <v>0</v>
      </c>
      <c r="M61" s="39">
        <f>IF($B61="","",-SUMIFS(Tabla7[Cantidad],Tabla7[Código del producto],$B61,Tabla7[Tipo de movimiento],"SALIDA",Tabla7[Mes],M$5))</f>
        <v>0</v>
      </c>
      <c r="N61" s="39">
        <f>IF($B61="","",-SUMIFS(Tabla7[Cantidad],Tabla7[Código del producto],$B61,Tabla7[Tipo de movimiento],"SALIDA",Tabla7[Mes],N$5))</f>
        <v>0</v>
      </c>
      <c r="O61" s="39">
        <f>IF($B61="","",-SUMIFS(Tabla7[Cantidad],Tabla7[Código del producto],$B61,Tabla7[Tipo de movimiento],"SALIDA",Tabla7[Mes],O$5))</f>
        <v>0</v>
      </c>
      <c r="P61" s="39">
        <f>IF($B61="","",-SUMIFS(Tabla7[Cantidad],Tabla7[Código del producto],$B61,Tabla7[Tipo de movimiento],"SALIDA",Tabla7[Mes],P$5))</f>
        <v>0</v>
      </c>
      <c r="Q61" s="39">
        <f t="shared" si="0"/>
        <v>0</v>
      </c>
      <c r="R61" s="51" t="str">
        <f>IF($B61="","",IFERROR(VLOOKUP($B61,'ABC rotación'!$C:$G,5,0),"C"))</f>
        <v>B</v>
      </c>
      <c r="S61" s="41">
        <f t="shared" si="1"/>
        <v>0</v>
      </c>
      <c r="T61" s="40">
        <f t="shared" si="2"/>
        <v>0</v>
      </c>
      <c r="U61" s="23" t="str">
        <f>IF($B61="","",VLOOKUP($T61,Tablas!$X$14:$Y$17,2,1))</f>
        <v>1. ROJO</v>
      </c>
    </row>
    <row r="62" spans="2:21" x14ac:dyDescent="0.2">
      <c r="B62" s="1">
        <f>IF(Tablas!B60="","",Tablas!B60)</f>
        <v>300057</v>
      </c>
      <c r="C62" s="1" t="str">
        <f>IF(Tablas!C60="","",Tablas!C60)</f>
        <v>CONJUNTO DE MANDO DERECHO</v>
      </c>
      <c r="D62" s="1" t="str">
        <f>IF(Tablas!D60="","",Tablas!D60)</f>
        <v>10 - PALANCAS Y CHICOTES</v>
      </c>
      <c r="E62" s="1" t="str">
        <f>IF(Tablas!E60="","",Tablas!E60)</f>
        <v>UN</v>
      </c>
      <c r="F62" s="1">
        <f>IF(Tablas!F60="","",Tablas!F60)</f>
        <v>20</v>
      </c>
      <c r="G62" s="1">
        <f>IF(Tablas!I60="","",Tablas!I60)</f>
        <v>30</v>
      </c>
      <c r="H62" s="1">
        <v>4</v>
      </c>
      <c r="I62" s="39">
        <f>IF($B62="","",-SUMIFS(Tabla7[Cantidad],Tabla7[Código del producto],$B62,Tabla7[Tipo de movimiento],"SALIDA",Tabla7[Mes],I$5))</f>
        <v>0</v>
      </c>
      <c r="J62" s="39">
        <f>IF($B62="","",-SUMIFS(Tabla7[Cantidad],Tabla7[Código del producto],$B62,Tabla7[Tipo de movimiento],"SALIDA",Tabla7[Mes],J$5))</f>
        <v>0</v>
      </c>
      <c r="K62" s="39">
        <f>IF($B62="","",-SUMIFS(Tabla7[Cantidad],Tabla7[Código del producto],$B62,Tabla7[Tipo de movimiento],"SALIDA",Tabla7[Mes],K$5))</f>
        <v>6</v>
      </c>
      <c r="L62" s="39">
        <f>IF($B62="","",-SUMIFS(Tabla7[Cantidad],Tabla7[Código del producto],$B62,Tabla7[Tipo de movimiento],"SALIDA",Tabla7[Mes],L$5))</f>
        <v>19</v>
      </c>
      <c r="M62" s="39">
        <f>IF($B62="","",-SUMIFS(Tabla7[Cantidad],Tabla7[Código del producto],$B62,Tabla7[Tipo de movimiento],"SALIDA",Tabla7[Mes],M$5))</f>
        <v>0</v>
      </c>
      <c r="N62" s="39">
        <f>IF($B62="","",-SUMIFS(Tabla7[Cantidad],Tabla7[Código del producto],$B62,Tabla7[Tipo de movimiento],"SALIDA",Tabla7[Mes],N$5))</f>
        <v>0</v>
      </c>
      <c r="O62" s="39">
        <f>IF($B62="","",-SUMIFS(Tabla7[Cantidad],Tabla7[Código del producto],$B62,Tabla7[Tipo de movimiento],"SALIDA",Tabla7[Mes],O$5))</f>
        <v>0</v>
      </c>
      <c r="P62" s="39">
        <f>IF($B62="","",-SUMIFS(Tabla7[Cantidad],Tabla7[Código del producto],$B62,Tabla7[Tipo de movimiento],"SALIDA",Tabla7[Mes],P$5))</f>
        <v>0</v>
      </c>
      <c r="Q62" s="39">
        <f t="shared" si="0"/>
        <v>0</v>
      </c>
      <c r="R62" s="51" t="str">
        <f>IF($B62="","",IFERROR(VLOOKUP($B62,'ABC rotación'!$C:$G,5,0),"C"))</f>
        <v>C</v>
      </c>
      <c r="S62" s="41">
        <f t="shared" si="1"/>
        <v>0</v>
      </c>
      <c r="T62" s="40">
        <f t="shared" si="2"/>
        <v>0</v>
      </c>
      <c r="U62" s="23" t="str">
        <f>IF($B62="","",VLOOKUP($T62,Tablas!$X$14:$Y$17,2,1))</f>
        <v>1. ROJO</v>
      </c>
    </row>
    <row r="63" spans="2:21" x14ac:dyDescent="0.2">
      <c r="B63" s="1">
        <f>IF(Tablas!B61="","",Tablas!B61)</f>
        <v>300058</v>
      </c>
      <c r="C63" s="1" t="str">
        <f>IF(Tablas!C61="","",Tablas!C61)</f>
        <v>CABLE DE VELOCIMETRO</v>
      </c>
      <c r="D63" s="1" t="str">
        <f>IF(Tablas!D61="","",Tablas!D61)</f>
        <v>10 - PALANCAS Y CHICOTES</v>
      </c>
      <c r="E63" s="1" t="str">
        <f>IF(Tablas!E61="","",Tablas!E61)</f>
        <v>UN</v>
      </c>
      <c r="F63" s="1">
        <f>IF(Tablas!F61="","",Tablas!F61)</f>
        <v>10</v>
      </c>
      <c r="G63" s="1">
        <f>IF(Tablas!I61="","",Tablas!I61)</f>
        <v>17</v>
      </c>
      <c r="H63" s="1">
        <v>9</v>
      </c>
      <c r="I63" s="39">
        <f>IF($B63="","",-SUMIFS(Tabla7[Cantidad],Tabla7[Código del producto],$B63,Tabla7[Tipo de movimiento],"SALIDA",Tabla7[Mes],I$5))</f>
        <v>0</v>
      </c>
      <c r="J63" s="39">
        <f>IF($B63="","",-SUMIFS(Tabla7[Cantidad],Tabla7[Código del producto],$B63,Tabla7[Tipo de movimiento],"SALIDA",Tabla7[Mes],J$5))</f>
        <v>21</v>
      </c>
      <c r="K63" s="39">
        <f>IF($B63="","",-SUMIFS(Tabla7[Cantidad],Tabla7[Código del producto],$B63,Tabla7[Tipo de movimiento],"SALIDA",Tabla7[Mes],K$5))</f>
        <v>9</v>
      </c>
      <c r="L63" s="39">
        <f>IF($B63="","",-SUMIFS(Tabla7[Cantidad],Tabla7[Código del producto],$B63,Tabla7[Tipo de movimiento],"SALIDA",Tabla7[Mes],L$5))</f>
        <v>0</v>
      </c>
      <c r="M63" s="39">
        <f>IF($B63="","",-SUMIFS(Tabla7[Cantidad],Tabla7[Código del producto],$B63,Tabla7[Tipo de movimiento],"SALIDA",Tabla7[Mes],M$5))</f>
        <v>0</v>
      </c>
      <c r="N63" s="39">
        <f>IF($B63="","",-SUMIFS(Tabla7[Cantidad],Tabla7[Código del producto],$B63,Tabla7[Tipo de movimiento],"SALIDA",Tabla7[Mes],N$5))</f>
        <v>0</v>
      </c>
      <c r="O63" s="39">
        <f>IF($B63="","",-SUMIFS(Tabla7[Cantidad],Tabla7[Código del producto],$B63,Tabla7[Tipo de movimiento],"SALIDA",Tabla7[Mes],O$5))</f>
        <v>0</v>
      </c>
      <c r="P63" s="39">
        <f>IF($B63="","",-SUMIFS(Tabla7[Cantidad],Tabla7[Código del producto],$B63,Tabla7[Tipo de movimiento],"SALIDA",Tabla7[Mes],P$5))</f>
        <v>12</v>
      </c>
      <c r="Q63" s="39">
        <f t="shared" si="0"/>
        <v>4</v>
      </c>
      <c r="R63" s="51" t="str">
        <f>IF($B63="","",IFERROR(VLOOKUP($B63,'ABC rotación'!$C:$G,5,0),"C"))</f>
        <v>A</v>
      </c>
      <c r="S63" s="41">
        <f t="shared" si="1"/>
        <v>67.5</v>
      </c>
      <c r="T63" s="40">
        <f t="shared" si="2"/>
        <v>6.75</v>
      </c>
      <c r="U63" s="23" t="str">
        <f>IF($B63="","",VLOOKUP($T63,Tablas!$X$14:$Y$17,2,1))</f>
        <v>4. NEGRO</v>
      </c>
    </row>
    <row r="64" spans="2:21" x14ac:dyDescent="0.2">
      <c r="B64" s="1">
        <f>IF(Tablas!B62="","",Tablas!B62)</f>
        <v>300059</v>
      </c>
      <c r="C64" s="1" t="str">
        <f>IF(Tablas!C62="","",Tablas!C62)</f>
        <v>CONJUNTO DE CARBURADOR</v>
      </c>
      <c r="D64" s="1" t="str">
        <f>IF(Tablas!D62="","",Tablas!D62)</f>
        <v>15 - MISCELANEOS</v>
      </c>
      <c r="E64" s="1" t="str">
        <f>IF(Tablas!E62="","",Tablas!E62)</f>
        <v>UN</v>
      </c>
      <c r="F64" s="1">
        <f>IF(Tablas!F62="","",Tablas!F62)</f>
        <v>17</v>
      </c>
      <c r="G64" s="1">
        <f>IF(Tablas!I62="","",Tablas!I62)</f>
        <v>19</v>
      </c>
      <c r="H64" s="1">
        <v>3</v>
      </c>
      <c r="I64" s="39">
        <f>IF($B64="","",-SUMIFS(Tabla7[Cantidad],Tabla7[Código del producto],$B64,Tabla7[Tipo de movimiento],"SALIDA",Tabla7[Mes],I$5))</f>
        <v>0</v>
      </c>
      <c r="J64" s="39">
        <f>IF($B64="","",-SUMIFS(Tabla7[Cantidad],Tabla7[Código del producto],$B64,Tabla7[Tipo de movimiento],"SALIDA",Tabla7[Mes],J$5))</f>
        <v>11</v>
      </c>
      <c r="K64" s="39">
        <f>IF($B64="","",-SUMIFS(Tabla7[Cantidad],Tabla7[Código del producto],$B64,Tabla7[Tipo de movimiento],"SALIDA",Tabla7[Mes],K$5))</f>
        <v>0</v>
      </c>
      <c r="L64" s="39">
        <f>IF($B64="","",-SUMIFS(Tabla7[Cantidad],Tabla7[Código del producto],$B64,Tabla7[Tipo de movimiento],"SALIDA",Tabla7[Mes],L$5))</f>
        <v>12</v>
      </c>
      <c r="M64" s="39">
        <f>IF($B64="","",-SUMIFS(Tabla7[Cantidad],Tabla7[Código del producto],$B64,Tabla7[Tipo de movimiento],"SALIDA",Tabla7[Mes],M$5))</f>
        <v>0</v>
      </c>
      <c r="N64" s="39">
        <f>IF($B64="","",-SUMIFS(Tabla7[Cantidad],Tabla7[Código del producto],$B64,Tabla7[Tipo de movimiento],"SALIDA",Tabla7[Mes],N$5))</f>
        <v>0</v>
      </c>
      <c r="O64" s="39">
        <f>IF($B64="","",-SUMIFS(Tabla7[Cantidad],Tabla7[Código del producto],$B64,Tabla7[Tipo de movimiento],"SALIDA",Tabla7[Mes],O$5))</f>
        <v>0</v>
      </c>
      <c r="P64" s="39">
        <f>IF($B64="","",-SUMIFS(Tabla7[Cantidad],Tabla7[Código del producto],$B64,Tabla7[Tipo de movimiento],"SALIDA",Tabla7[Mes],P$5))</f>
        <v>0</v>
      </c>
      <c r="Q64" s="39">
        <f t="shared" si="0"/>
        <v>0</v>
      </c>
      <c r="R64" s="51" t="str">
        <f>IF($B64="","",IFERROR(VLOOKUP($B64,'ABC rotación'!$C:$G,5,0),"C"))</f>
        <v>C</v>
      </c>
      <c r="S64" s="41">
        <f t="shared" si="1"/>
        <v>0</v>
      </c>
      <c r="T64" s="40">
        <f t="shared" si="2"/>
        <v>0</v>
      </c>
      <c r="U64" s="23" t="str">
        <f>IF($B64="","",VLOOKUP($T64,Tablas!$X$14:$Y$17,2,1))</f>
        <v>1. ROJO</v>
      </c>
    </row>
    <row r="65" spans="2:21" x14ac:dyDescent="0.2">
      <c r="B65" s="1">
        <f>IF(Tablas!B63="","",Tablas!B63)</f>
        <v>300060</v>
      </c>
      <c r="C65" s="1" t="str">
        <f>IF(Tablas!C63="","",Tablas!C63)</f>
        <v>RELE DE ENCENDIDO</v>
      </c>
      <c r="D65" s="1" t="str">
        <f>IF(Tablas!D63="","",Tablas!D63)</f>
        <v>08 - ELECTRICO</v>
      </c>
      <c r="E65" s="1" t="str">
        <f>IF(Tablas!E63="","",Tablas!E63)</f>
        <v>UN</v>
      </c>
      <c r="F65" s="1">
        <f>IF(Tablas!F63="","",Tablas!F63)</f>
        <v>16</v>
      </c>
      <c r="G65" s="1">
        <f>IF(Tablas!I63="","",Tablas!I63)</f>
        <v>29</v>
      </c>
      <c r="H65" s="1">
        <v>6</v>
      </c>
      <c r="I65" s="39">
        <f>IF($B65="","",-SUMIFS(Tabla7[Cantidad],Tabla7[Código del producto],$B65,Tabla7[Tipo de movimiento],"SALIDA",Tabla7[Mes],I$5))</f>
        <v>16</v>
      </c>
      <c r="J65" s="39">
        <f>IF($B65="","",-SUMIFS(Tabla7[Cantidad],Tabla7[Código del producto],$B65,Tabla7[Tipo de movimiento],"SALIDA",Tabla7[Mes],J$5))</f>
        <v>0</v>
      </c>
      <c r="K65" s="39">
        <f>IF($B65="","",-SUMIFS(Tabla7[Cantidad],Tabla7[Código del producto],$B65,Tabla7[Tipo de movimiento],"SALIDA",Tabla7[Mes],K$5))</f>
        <v>0</v>
      </c>
      <c r="L65" s="39">
        <f>IF($B65="","",-SUMIFS(Tabla7[Cantidad],Tabla7[Código del producto],$B65,Tabla7[Tipo de movimiento],"SALIDA",Tabla7[Mes],L$5))</f>
        <v>0</v>
      </c>
      <c r="M65" s="39">
        <f>IF($B65="","",-SUMIFS(Tabla7[Cantidad],Tabla7[Código del producto],$B65,Tabla7[Tipo de movimiento],"SALIDA",Tabla7[Mes],M$5))</f>
        <v>11</v>
      </c>
      <c r="N65" s="39">
        <f>IF($B65="","",-SUMIFS(Tabla7[Cantidad],Tabla7[Código del producto],$B65,Tabla7[Tipo de movimiento],"SALIDA",Tabla7[Mes],N$5))</f>
        <v>0</v>
      </c>
      <c r="O65" s="39">
        <f>IF($B65="","",-SUMIFS(Tabla7[Cantidad],Tabla7[Código del producto],$B65,Tabla7[Tipo de movimiento],"SALIDA",Tabla7[Mes],O$5))</f>
        <v>0</v>
      </c>
      <c r="P65" s="39">
        <f>IF($B65="","",-SUMIFS(Tabla7[Cantidad],Tabla7[Código del producto],$B65,Tabla7[Tipo de movimiento],"SALIDA",Tabla7[Mes],P$5))</f>
        <v>9</v>
      </c>
      <c r="Q65" s="39">
        <f t="shared" si="0"/>
        <v>3</v>
      </c>
      <c r="R65" s="51" t="str">
        <f>IF($B65="","",IFERROR(VLOOKUP($B65,'ABC rotación'!$C:$G,5,0),"C"))</f>
        <v>B</v>
      </c>
      <c r="S65" s="41">
        <f t="shared" si="1"/>
        <v>60</v>
      </c>
      <c r="T65" s="40">
        <f t="shared" si="2"/>
        <v>3.75</v>
      </c>
      <c r="U65" s="23" t="str">
        <f>IF($B65="","",VLOOKUP($T65,Tablas!$X$14:$Y$17,2,1))</f>
        <v>4. NEGRO</v>
      </c>
    </row>
    <row r="66" spans="2:21" x14ac:dyDescent="0.2">
      <c r="B66" s="1">
        <f>IF(Tablas!B64="","",Tablas!B64)</f>
        <v>300061</v>
      </c>
      <c r="C66" s="1" t="str">
        <f>IF(Tablas!C64="","",Tablas!C64)</f>
        <v>BOBINA DE IGNICION</v>
      </c>
      <c r="D66" s="1" t="str">
        <f>IF(Tablas!D64="","",Tablas!D64)</f>
        <v>08 - ELECTRICO</v>
      </c>
      <c r="E66" s="1" t="str">
        <f>IF(Tablas!E64="","",Tablas!E64)</f>
        <v>UN</v>
      </c>
      <c r="F66" s="1">
        <f>IF(Tablas!F64="","",Tablas!F64)</f>
        <v>18</v>
      </c>
      <c r="G66" s="1">
        <f>IF(Tablas!I64="","",Tablas!I64)</f>
        <v>5</v>
      </c>
      <c r="H66" s="1">
        <v>6</v>
      </c>
      <c r="I66" s="39">
        <f>IF($B66="","",-SUMIFS(Tabla7[Cantidad],Tabla7[Código del producto],$B66,Tabla7[Tipo de movimiento],"SALIDA",Tabla7[Mes],I$5))</f>
        <v>14</v>
      </c>
      <c r="J66" s="39">
        <f>IF($B66="","",-SUMIFS(Tabla7[Cantidad],Tabla7[Código del producto],$B66,Tabla7[Tipo de movimiento],"SALIDA",Tabla7[Mes],J$5))</f>
        <v>0</v>
      </c>
      <c r="K66" s="39">
        <f>IF($B66="","",-SUMIFS(Tabla7[Cantidad],Tabla7[Código del producto],$B66,Tabla7[Tipo de movimiento],"SALIDA",Tabla7[Mes],K$5))</f>
        <v>18</v>
      </c>
      <c r="L66" s="39">
        <f>IF($B66="","",-SUMIFS(Tabla7[Cantidad],Tabla7[Código del producto],$B66,Tabla7[Tipo de movimiento],"SALIDA",Tabla7[Mes],L$5))</f>
        <v>0</v>
      </c>
      <c r="M66" s="39">
        <f>IF($B66="","",-SUMIFS(Tabla7[Cantidad],Tabla7[Código del producto],$B66,Tabla7[Tipo de movimiento],"SALIDA",Tabla7[Mes],M$5))</f>
        <v>0</v>
      </c>
      <c r="N66" s="39">
        <f>IF($B66="","",-SUMIFS(Tabla7[Cantidad],Tabla7[Código del producto],$B66,Tabla7[Tipo de movimiento],"SALIDA",Tabla7[Mes],N$5))</f>
        <v>27</v>
      </c>
      <c r="O66" s="39">
        <f>IF($B66="","",-SUMIFS(Tabla7[Cantidad],Tabla7[Código del producto],$B66,Tabla7[Tipo de movimiento],"SALIDA",Tabla7[Mes],O$5))</f>
        <v>0</v>
      </c>
      <c r="P66" s="39">
        <f>IF($B66="","",-SUMIFS(Tabla7[Cantidad],Tabla7[Código del producto],$B66,Tabla7[Tipo de movimiento],"SALIDA",Tabla7[Mes],P$5))</f>
        <v>0</v>
      </c>
      <c r="Q66" s="39">
        <f t="shared" si="0"/>
        <v>9</v>
      </c>
      <c r="R66" s="51" t="str">
        <f>IF($B66="","",IFERROR(VLOOKUP($B66,'ABC rotación'!$C:$G,5,0),"C"))</f>
        <v>A</v>
      </c>
      <c r="S66" s="41">
        <f t="shared" si="1"/>
        <v>20</v>
      </c>
      <c r="T66" s="40">
        <f t="shared" si="2"/>
        <v>1.1111111111111112</v>
      </c>
      <c r="U66" s="23" t="str">
        <f>IF($B66="","",VLOOKUP($T66,Tablas!$X$14:$Y$17,2,1))</f>
        <v>3. VERDE</v>
      </c>
    </row>
    <row r="67" spans="2:21" x14ac:dyDescent="0.2">
      <c r="B67" s="1">
        <f>IF(Tablas!B65="","",Tablas!B65)</f>
        <v>300062</v>
      </c>
      <c r="C67" s="1" t="str">
        <f>IF(Tablas!C65="","",Tablas!C65)</f>
        <v>DIRECCIONAL IZQUIERDA TRASERA</v>
      </c>
      <c r="D67" s="1" t="str">
        <f>IF(Tablas!D65="","",Tablas!D65)</f>
        <v>14 - LUCES</v>
      </c>
      <c r="E67" s="1" t="str">
        <f>IF(Tablas!E65="","",Tablas!E65)</f>
        <v>UN</v>
      </c>
      <c r="F67" s="1">
        <f>IF(Tablas!F65="","",Tablas!F65)</f>
        <v>22</v>
      </c>
      <c r="G67" s="1">
        <f>IF(Tablas!I65="","",Tablas!I65)</f>
        <v>24</v>
      </c>
      <c r="H67" s="1">
        <v>2</v>
      </c>
      <c r="I67" s="39">
        <f>IF($B67="","",-SUMIFS(Tabla7[Cantidad],Tabla7[Código del producto],$B67,Tabla7[Tipo de movimiento],"SALIDA",Tabla7[Mes],I$5))</f>
        <v>0</v>
      </c>
      <c r="J67" s="39">
        <f>IF($B67="","",-SUMIFS(Tabla7[Cantidad],Tabla7[Código del producto],$B67,Tabla7[Tipo de movimiento],"SALIDA",Tabla7[Mes],J$5))</f>
        <v>16</v>
      </c>
      <c r="K67" s="39">
        <f>IF($B67="","",-SUMIFS(Tabla7[Cantidad],Tabla7[Código del producto],$B67,Tabla7[Tipo de movimiento],"SALIDA",Tabla7[Mes],K$5))</f>
        <v>18</v>
      </c>
      <c r="L67" s="39">
        <f>IF($B67="","",-SUMIFS(Tabla7[Cantidad],Tabla7[Código del producto],$B67,Tabla7[Tipo de movimiento],"SALIDA",Tabla7[Mes],L$5))</f>
        <v>9</v>
      </c>
      <c r="M67" s="39">
        <f>IF($B67="","",-SUMIFS(Tabla7[Cantidad],Tabla7[Código del producto],$B67,Tabla7[Tipo de movimiento],"SALIDA",Tabla7[Mes],M$5))</f>
        <v>0</v>
      </c>
      <c r="N67" s="39">
        <f>IF($B67="","",-SUMIFS(Tabla7[Cantidad],Tabla7[Código del producto],$B67,Tabla7[Tipo de movimiento],"SALIDA",Tabla7[Mes],N$5))</f>
        <v>0</v>
      </c>
      <c r="O67" s="39">
        <f>IF($B67="","",-SUMIFS(Tabla7[Cantidad],Tabla7[Código del producto],$B67,Tabla7[Tipo de movimiento],"SALIDA",Tabla7[Mes],O$5))</f>
        <v>0</v>
      </c>
      <c r="P67" s="39">
        <f>IF($B67="","",-SUMIFS(Tabla7[Cantidad],Tabla7[Código del producto],$B67,Tabla7[Tipo de movimiento],"SALIDA",Tabla7[Mes],P$5))</f>
        <v>0</v>
      </c>
      <c r="Q67" s="39">
        <f t="shared" si="0"/>
        <v>0</v>
      </c>
      <c r="R67" s="51" t="str">
        <f>IF($B67="","",IFERROR(VLOOKUP($B67,'ABC rotación'!$C:$G,5,0),"C"))</f>
        <v>B</v>
      </c>
      <c r="S67" s="41">
        <f t="shared" si="1"/>
        <v>0</v>
      </c>
      <c r="T67" s="40">
        <f t="shared" si="2"/>
        <v>0</v>
      </c>
      <c r="U67" s="23" t="str">
        <f>IF($B67="","",VLOOKUP($T67,Tablas!$X$14:$Y$17,2,1))</f>
        <v>1. ROJO</v>
      </c>
    </row>
    <row r="68" spans="2:21" x14ac:dyDescent="0.2">
      <c r="B68" s="1">
        <f>IF(Tablas!B66="","",Tablas!B66)</f>
        <v>300063</v>
      </c>
      <c r="C68" s="1" t="str">
        <f>IF(Tablas!C66="","",Tablas!C66)</f>
        <v>DIRECCIONAL TRASERA</v>
      </c>
      <c r="D68" s="1" t="str">
        <f>IF(Tablas!D66="","",Tablas!D66)</f>
        <v>14 - LUCES</v>
      </c>
      <c r="E68" s="1" t="str">
        <f>IF(Tablas!E66="","",Tablas!E66)</f>
        <v>UN</v>
      </c>
      <c r="F68" s="1">
        <f>IF(Tablas!F66="","",Tablas!F66)</f>
        <v>25</v>
      </c>
      <c r="G68" s="1">
        <f>IF(Tablas!I66="","",Tablas!I66)</f>
        <v>9</v>
      </c>
      <c r="H68" s="1">
        <v>9</v>
      </c>
      <c r="I68" s="39">
        <f>IF($B68="","",-SUMIFS(Tabla7[Cantidad],Tabla7[Código del producto],$B68,Tabla7[Tipo de movimiento],"SALIDA",Tabla7[Mes],I$5))</f>
        <v>15</v>
      </c>
      <c r="J68" s="39">
        <f>IF($B68="","",-SUMIFS(Tabla7[Cantidad],Tabla7[Código del producto],$B68,Tabla7[Tipo de movimiento],"SALIDA",Tabla7[Mes],J$5))</f>
        <v>17</v>
      </c>
      <c r="K68" s="39">
        <f>IF($B68="","",-SUMIFS(Tabla7[Cantidad],Tabla7[Código del producto],$B68,Tabla7[Tipo de movimiento],"SALIDA",Tabla7[Mes],K$5))</f>
        <v>0</v>
      </c>
      <c r="L68" s="39">
        <f>IF($B68="","",-SUMIFS(Tabla7[Cantidad],Tabla7[Código del producto],$B68,Tabla7[Tipo de movimiento],"SALIDA",Tabla7[Mes],L$5))</f>
        <v>33</v>
      </c>
      <c r="M68" s="39">
        <f>IF($B68="","",-SUMIFS(Tabla7[Cantidad],Tabla7[Código del producto],$B68,Tabla7[Tipo de movimiento],"SALIDA",Tabla7[Mes],M$5))</f>
        <v>0</v>
      </c>
      <c r="N68" s="39">
        <f>IF($B68="","",-SUMIFS(Tabla7[Cantidad],Tabla7[Código del producto],$B68,Tabla7[Tipo de movimiento],"SALIDA",Tabla7[Mes],N$5))</f>
        <v>0</v>
      </c>
      <c r="O68" s="39">
        <f>IF($B68="","",-SUMIFS(Tabla7[Cantidad],Tabla7[Código del producto],$B68,Tabla7[Tipo de movimiento],"SALIDA",Tabla7[Mes],O$5))</f>
        <v>34</v>
      </c>
      <c r="P68" s="39">
        <f>IF($B68="","",-SUMIFS(Tabla7[Cantidad],Tabla7[Código del producto],$B68,Tabla7[Tipo de movimiento],"SALIDA",Tabla7[Mes],P$5))</f>
        <v>0</v>
      </c>
      <c r="Q68" s="39">
        <f t="shared" si="0"/>
        <v>11.333333333333334</v>
      </c>
      <c r="R68" s="51" t="str">
        <f>IF($B68="","",IFERROR(VLOOKUP($B68,'ABC rotación'!$C:$G,5,0),"C"))</f>
        <v>A</v>
      </c>
      <c r="S68" s="41">
        <f t="shared" si="1"/>
        <v>23.823529411764703</v>
      </c>
      <c r="T68" s="40">
        <f t="shared" si="2"/>
        <v>0.95294117647058807</v>
      </c>
      <c r="U68" s="23" t="str">
        <f>IF($B68="","",VLOOKUP($T68,Tablas!$X$14:$Y$17,2,1))</f>
        <v>2. AMARILLO</v>
      </c>
    </row>
    <row r="69" spans="2:21" x14ac:dyDescent="0.2">
      <c r="B69" s="1">
        <f>IF(Tablas!B67="","",Tablas!B67)</f>
        <v>300064</v>
      </c>
      <c r="C69" s="1" t="str">
        <f>IF(Tablas!C67="","",Tablas!C67)</f>
        <v>ARNES DE CABLES</v>
      </c>
      <c r="D69" s="1" t="str">
        <f>IF(Tablas!D67="","",Tablas!D67)</f>
        <v>08 - ELECTRICO</v>
      </c>
      <c r="E69" s="1" t="str">
        <f>IF(Tablas!E67="","",Tablas!E67)</f>
        <v>UN</v>
      </c>
      <c r="F69" s="1">
        <f>IF(Tablas!F67="","",Tablas!F67)</f>
        <v>7</v>
      </c>
      <c r="G69" s="1">
        <f>IF(Tablas!I67="","",Tablas!I67)</f>
        <v>13</v>
      </c>
      <c r="H69" s="1">
        <v>6</v>
      </c>
      <c r="I69" s="39">
        <f>IF($B69="","",-SUMIFS(Tabla7[Cantidad],Tabla7[Código del producto],$B69,Tabla7[Tipo de movimiento],"SALIDA",Tabla7[Mes],I$5))</f>
        <v>0</v>
      </c>
      <c r="J69" s="39">
        <f>IF($B69="","",-SUMIFS(Tabla7[Cantidad],Tabla7[Código del producto],$B69,Tabla7[Tipo de movimiento],"SALIDA",Tabla7[Mes],J$5))</f>
        <v>0</v>
      </c>
      <c r="K69" s="39">
        <f>IF($B69="","",-SUMIFS(Tabla7[Cantidad],Tabla7[Código del producto],$B69,Tabla7[Tipo de movimiento],"SALIDA",Tabla7[Mes],K$5))</f>
        <v>9</v>
      </c>
      <c r="L69" s="39">
        <f>IF($B69="","",-SUMIFS(Tabla7[Cantidad],Tabla7[Código del producto],$B69,Tabla7[Tipo de movimiento],"SALIDA",Tabla7[Mes],L$5))</f>
        <v>28</v>
      </c>
      <c r="M69" s="39">
        <f>IF($B69="","",-SUMIFS(Tabla7[Cantidad],Tabla7[Código del producto],$B69,Tabla7[Tipo de movimiento],"SALIDA",Tabla7[Mes],M$5))</f>
        <v>20</v>
      </c>
      <c r="N69" s="39">
        <f>IF($B69="","",-SUMIFS(Tabla7[Cantidad],Tabla7[Código del producto],$B69,Tabla7[Tipo de movimiento],"SALIDA",Tabla7[Mes],N$5))</f>
        <v>29</v>
      </c>
      <c r="O69" s="39">
        <f>IF($B69="","",-SUMIFS(Tabla7[Cantidad],Tabla7[Código del producto],$B69,Tabla7[Tipo de movimiento],"SALIDA",Tabla7[Mes],O$5))</f>
        <v>16</v>
      </c>
      <c r="P69" s="39">
        <f>IF($B69="","",-SUMIFS(Tabla7[Cantidad],Tabla7[Código del producto],$B69,Tabla7[Tipo de movimiento],"SALIDA",Tabla7[Mes],P$5))</f>
        <v>10</v>
      </c>
      <c r="Q69" s="39">
        <f t="shared" si="0"/>
        <v>18.333333333333332</v>
      </c>
      <c r="R69" s="51" t="str">
        <f>IF($B69="","",IFERROR(VLOOKUP($B69,'ABC rotación'!$C:$G,5,0),"C"))</f>
        <v>A</v>
      </c>
      <c r="S69" s="41">
        <f t="shared" si="1"/>
        <v>9.8181818181818183</v>
      </c>
      <c r="T69" s="40">
        <f t="shared" si="2"/>
        <v>1.4025974025974026</v>
      </c>
      <c r="U69" s="23" t="str">
        <f>IF($B69="","",VLOOKUP($T69,Tablas!$X$14:$Y$17,2,1))</f>
        <v>3. VERDE</v>
      </c>
    </row>
    <row r="70" spans="2:21" x14ac:dyDescent="0.2">
      <c r="B70" s="1">
        <f>IF(Tablas!B68="","",Tablas!B68)</f>
        <v>300065</v>
      </c>
      <c r="C70" s="1" t="str">
        <f>IF(Tablas!C68="","",Tablas!C68)</f>
        <v>CAJA GUANTERA</v>
      </c>
      <c r="D70" s="1" t="str">
        <f>IF(Tablas!D68="","",Tablas!D68)</f>
        <v>05 - COLISION</v>
      </c>
      <c r="E70" s="1" t="str">
        <f>IF(Tablas!E68="","",Tablas!E68)</f>
        <v>UN</v>
      </c>
      <c r="F70" s="1">
        <f>IF(Tablas!F68="","",Tablas!F68)</f>
        <v>28</v>
      </c>
      <c r="G70" s="1">
        <f>IF(Tablas!I68="","",Tablas!I68)</f>
        <v>15</v>
      </c>
      <c r="H70" s="1">
        <v>6</v>
      </c>
      <c r="I70" s="39">
        <f>IF($B70="","",-SUMIFS(Tabla7[Cantidad],Tabla7[Código del producto],$B70,Tabla7[Tipo de movimiento],"SALIDA",Tabla7[Mes],I$5))</f>
        <v>0</v>
      </c>
      <c r="J70" s="39">
        <f>IF($B70="","",-SUMIFS(Tabla7[Cantidad],Tabla7[Código del producto],$B70,Tabla7[Tipo de movimiento],"SALIDA",Tabla7[Mes],J$5))</f>
        <v>0</v>
      </c>
      <c r="K70" s="39">
        <f>IF($B70="","",-SUMIFS(Tabla7[Cantidad],Tabla7[Código del producto],$B70,Tabla7[Tipo de movimiento],"SALIDA",Tabla7[Mes],K$5))</f>
        <v>0</v>
      </c>
      <c r="L70" s="39">
        <f>IF($B70="","",-SUMIFS(Tabla7[Cantidad],Tabla7[Código del producto],$B70,Tabla7[Tipo de movimiento],"SALIDA",Tabla7[Mes],L$5))</f>
        <v>0</v>
      </c>
      <c r="M70" s="39">
        <f>IF($B70="","",-SUMIFS(Tabla7[Cantidad],Tabla7[Código del producto],$B70,Tabla7[Tipo de movimiento],"SALIDA",Tabla7[Mes],M$5))</f>
        <v>9</v>
      </c>
      <c r="N70" s="39">
        <f>IF($B70="","",-SUMIFS(Tabla7[Cantidad],Tabla7[Código del producto],$B70,Tabla7[Tipo de movimiento],"SALIDA",Tabla7[Mes],N$5))</f>
        <v>15</v>
      </c>
      <c r="O70" s="39">
        <f>IF($B70="","",-SUMIFS(Tabla7[Cantidad],Tabla7[Código del producto],$B70,Tabla7[Tipo de movimiento],"SALIDA",Tabla7[Mes],O$5))</f>
        <v>0</v>
      </c>
      <c r="P70" s="39">
        <f>IF($B70="","",-SUMIFS(Tabla7[Cantidad],Tabla7[Código del producto],$B70,Tabla7[Tipo de movimiento],"SALIDA",Tabla7[Mes],P$5))</f>
        <v>0</v>
      </c>
      <c r="Q70" s="39">
        <f t="shared" si="0"/>
        <v>5</v>
      </c>
      <c r="R70" s="51" t="str">
        <f>IF($B70="","",IFERROR(VLOOKUP($B70,'ABC rotación'!$C:$G,5,0),"C"))</f>
        <v>B</v>
      </c>
      <c r="S70" s="41">
        <f t="shared" si="1"/>
        <v>36</v>
      </c>
      <c r="T70" s="40">
        <f t="shared" si="2"/>
        <v>1.2857142857142858</v>
      </c>
      <c r="U70" s="23" t="str">
        <f>IF($B70="","",VLOOKUP($T70,Tablas!$X$14:$Y$17,2,1))</f>
        <v>3. VERDE</v>
      </c>
    </row>
    <row r="71" spans="2:21" x14ac:dyDescent="0.2">
      <c r="B71" s="1">
        <f>IF(Tablas!B69="","",Tablas!B69)</f>
        <v>300066</v>
      </c>
      <c r="C71" s="1" t="str">
        <f>IF(Tablas!C69="","",Tablas!C69)</f>
        <v>CONJUNTO DE FARO</v>
      </c>
      <c r="D71" s="1" t="str">
        <f>IF(Tablas!D69="","",Tablas!D69)</f>
        <v>14 - LUCES</v>
      </c>
      <c r="E71" s="1" t="str">
        <f>IF(Tablas!E69="","",Tablas!E69)</f>
        <v>UN</v>
      </c>
      <c r="F71" s="1">
        <f>IF(Tablas!F69="","",Tablas!F69)</f>
        <v>5</v>
      </c>
      <c r="G71" s="1">
        <f>IF(Tablas!I69="","",Tablas!I69)</f>
        <v>42</v>
      </c>
      <c r="H71" s="1">
        <v>7</v>
      </c>
      <c r="I71" s="39">
        <f>IF($B71="","",-SUMIFS(Tabla7[Cantidad],Tabla7[Código del producto],$B71,Tabla7[Tipo de movimiento],"SALIDA",Tabla7[Mes],I$5))</f>
        <v>0</v>
      </c>
      <c r="J71" s="39">
        <f>IF($B71="","",-SUMIFS(Tabla7[Cantidad],Tabla7[Código del producto],$B71,Tabla7[Tipo de movimiento],"SALIDA",Tabla7[Mes],J$5))</f>
        <v>13</v>
      </c>
      <c r="K71" s="39">
        <f>IF($B71="","",-SUMIFS(Tabla7[Cantidad],Tabla7[Código del producto],$B71,Tabla7[Tipo de movimiento],"SALIDA",Tabla7[Mes],K$5))</f>
        <v>0</v>
      </c>
      <c r="L71" s="39">
        <f>IF($B71="","",-SUMIFS(Tabla7[Cantidad],Tabla7[Código del producto],$B71,Tabla7[Tipo de movimiento],"SALIDA",Tabla7[Mes],L$5))</f>
        <v>0</v>
      </c>
      <c r="M71" s="39">
        <f>IF($B71="","",-SUMIFS(Tabla7[Cantidad],Tabla7[Código del producto],$B71,Tabla7[Tipo de movimiento],"SALIDA",Tabla7[Mes],M$5))</f>
        <v>11</v>
      </c>
      <c r="N71" s="39">
        <f>IF($B71="","",-SUMIFS(Tabla7[Cantidad],Tabla7[Código del producto],$B71,Tabla7[Tipo de movimiento],"SALIDA",Tabla7[Mes],N$5))</f>
        <v>0</v>
      </c>
      <c r="O71" s="39">
        <f>IF($B71="","",-SUMIFS(Tabla7[Cantidad],Tabla7[Código del producto],$B71,Tabla7[Tipo de movimiento],"SALIDA",Tabla7[Mes],O$5))</f>
        <v>0</v>
      </c>
      <c r="P71" s="39">
        <f>IF($B71="","",-SUMIFS(Tabla7[Cantidad],Tabla7[Código del producto],$B71,Tabla7[Tipo de movimiento],"SALIDA",Tabla7[Mes],P$5))</f>
        <v>0</v>
      </c>
      <c r="Q71" s="39">
        <f t="shared" ref="Q71:Q134" si="3">IF($B71="","",IFERROR(AVERAGE(N71:P71),0))</f>
        <v>0</v>
      </c>
      <c r="R71" s="51" t="str">
        <f>IF($B71="","",IFERROR(VLOOKUP($B71,'ABC rotación'!$C:$G,5,0),"C"))</f>
        <v>B</v>
      </c>
      <c r="S71" s="41">
        <f t="shared" ref="S71:S134" si="4">IF($B71="","",IFERROR(H71/Q71*30,0))</f>
        <v>0</v>
      </c>
      <c r="T71" s="40">
        <f t="shared" ref="T71:T134" si="5">IF($B71="","",S71/F71)</f>
        <v>0</v>
      </c>
      <c r="U71" s="23" t="str">
        <f>IF($B71="","",VLOOKUP($T71,Tablas!$X$14:$Y$17,2,1))</f>
        <v>1. ROJO</v>
      </c>
    </row>
    <row r="72" spans="2:21" x14ac:dyDescent="0.2">
      <c r="B72" s="1">
        <f>IF(Tablas!B70="","",Tablas!B70)</f>
        <v>300067</v>
      </c>
      <c r="C72" s="1" t="str">
        <f>IF(Tablas!C70="","",Tablas!C70)</f>
        <v>ESPEJO RETROVISOR IZQ</v>
      </c>
      <c r="D72" s="1" t="str">
        <f>IF(Tablas!D70="","",Tablas!D70)</f>
        <v>05 - COLISION</v>
      </c>
      <c r="E72" s="1" t="str">
        <f>IF(Tablas!E70="","",Tablas!E70)</f>
        <v>UN</v>
      </c>
      <c r="F72" s="1">
        <f>IF(Tablas!F70="","",Tablas!F70)</f>
        <v>5</v>
      </c>
      <c r="G72" s="1">
        <f>IF(Tablas!I70="","",Tablas!I70)</f>
        <v>6</v>
      </c>
      <c r="H72" s="1">
        <v>9</v>
      </c>
      <c r="I72" s="39">
        <f>IF($B72="","",-SUMIFS(Tabla7[Cantidad],Tabla7[Código del producto],$B72,Tabla7[Tipo de movimiento],"SALIDA",Tabla7[Mes],I$5))</f>
        <v>0</v>
      </c>
      <c r="J72" s="39">
        <f>IF($B72="","",-SUMIFS(Tabla7[Cantidad],Tabla7[Código del producto],$B72,Tabla7[Tipo de movimiento],"SALIDA",Tabla7[Mes],J$5))</f>
        <v>0</v>
      </c>
      <c r="K72" s="39">
        <f>IF($B72="","",-SUMIFS(Tabla7[Cantidad],Tabla7[Código del producto],$B72,Tabla7[Tipo de movimiento],"SALIDA",Tabla7[Mes],K$5))</f>
        <v>0</v>
      </c>
      <c r="L72" s="39">
        <f>IF($B72="","",-SUMIFS(Tabla7[Cantidad],Tabla7[Código del producto],$B72,Tabla7[Tipo de movimiento],"SALIDA",Tabla7[Mes],L$5))</f>
        <v>0</v>
      </c>
      <c r="M72" s="39">
        <f>IF($B72="","",-SUMIFS(Tabla7[Cantidad],Tabla7[Código del producto],$B72,Tabla7[Tipo de movimiento],"SALIDA",Tabla7[Mes],M$5))</f>
        <v>0</v>
      </c>
      <c r="N72" s="39">
        <f>IF($B72="","",-SUMIFS(Tabla7[Cantidad],Tabla7[Código del producto],$B72,Tabla7[Tipo de movimiento],"SALIDA",Tabla7[Mes],N$5))</f>
        <v>0</v>
      </c>
      <c r="O72" s="39">
        <f>IF($B72="","",-SUMIFS(Tabla7[Cantidad],Tabla7[Código del producto],$B72,Tabla7[Tipo de movimiento],"SALIDA",Tabla7[Mes],O$5))</f>
        <v>0</v>
      </c>
      <c r="P72" s="39">
        <f>IF($B72="","",-SUMIFS(Tabla7[Cantidad],Tabla7[Código del producto],$B72,Tabla7[Tipo de movimiento],"SALIDA",Tabla7[Mes],P$5))</f>
        <v>0</v>
      </c>
      <c r="Q72" s="39">
        <f t="shared" si="3"/>
        <v>0</v>
      </c>
      <c r="R72" s="51" t="str">
        <f>IF($B72="","",IFERROR(VLOOKUP($B72,'ABC rotación'!$C:$G,5,0),"C"))</f>
        <v>C</v>
      </c>
      <c r="S72" s="41">
        <f t="shared" si="4"/>
        <v>0</v>
      </c>
      <c r="T72" s="40">
        <f t="shared" si="5"/>
        <v>0</v>
      </c>
      <c r="U72" s="23" t="str">
        <f>IF($B72="","",VLOOKUP($T72,Tablas!$X$14:$Y$17,2,1))</f>
        <v>1. ROJO</v>
      </c>
    </row>
    <row r="73" spans="2:21" x14ac:dyDescent="0.2">
      <c r="B73" s="1">
        <f>IF(Tablas!B71="","",Tablas!B71)</f>
        <v>300068</v>
      </c>
      <c r="C73" s="1" t="str">
        <f>IF(Tablas!C71="","",Tablas!C71)</f>
        <v>ESPEJO RETROVISOR DER</v>
      </c>
      <c r="D73" s="1" t="str">
        <f>IF(Tablas!D71="","",Tablas!D71)</f>
        <v>05 - COLISION</v>
      </c>
      <c r="E73" s="1" t="str">
        <f>IF(Tablas!E71="","",Tablas!E71)</f>
        <v>UN</v>
      </c>
      <c r="F73" s="1">
        <f>IF(Tablas!F71="","",Tablas!F71)</f>
        <v>9</v>
      </c>
      <c r="G73" s="1">
        <f>IF(Tablas!I71="","",Tablas!I71)</f>
        <v>12</v>
      </c>
      <c r="H73" s="1">
        <v>2</v>
      </c>
      <c r="I73" s="39">
        <f>IF($B73="","",-SUMIFS(Tabla7[Cantidad],Tabla7[Código del producto],$B73,Tabla7[Tipo de movimiento],"SALIDA",Tabla7[Mes],I$5))</f>
        <v>9</v>
      </c>
      <c r="J73" s="39">
        <f>IF($B73="","",-SUMIFS(Tabla7[Cantidad],Tabla7[Código del producto],$B73,Tabla7[Tipo de movimiento],"SALIDA",Tabla7[Mes],J$5))</f>
        <v>0</v>
      </c>
      <c r="K73" s="39">
        <f>IF($B73="","",-SUMIFS(Tabla7[Cantidad],Tabla7[Código del producto],$B73,Tabla7[Tipo de movimiento],"SALIDA",Tabla7[Mes],K$5))</f>
        <v>0</v>
      </c>
      <c r="L73" s="39">
        <f>IF($B73="","",-SUMIFS(Tabla7[Cantidad],Tabla7[Código del producto],$B73,Tabla7[Tipo de movimiento],"SALIDA",Tabla7[Mes],L$5))</f>
        <v>0</v>
      </c>
      <c r="M73" s="39">
        <f>IF($B73="","",-SUMIFS(Tabla7[Cantidad],Tabla7[Código del producto],$B73,Tabla7[Tipo de movimiento],"SALIDA",Tabla7[Mes],M$5))</f>
        <v>0</v>
      </c>
      <c r="N73" s="39">
        <f>IF($B73="","",-SUMIFS(Tabla7[Cantidad],Tabla7[Código del producto],$B73,Tabla7[Tipo de movimiento],"SALIDA",Tabla7[Mes],N$5))</f>
        <v>0</v>
      </c>
      <c r="O73" s="39">
        <f>IF($B73="","",-SUMIFS(Tabla7[Cantidad],Tabla7[Código del producto],$B73,Tabla7[Tipo de movimiento],"SALIDA",Tabla7[Mes],O$5))</f>
        <v>0</v>
      </c>
      <c r="P73" s="39">
        <f>IF($B73="","",-SUMIFS(Tabla7[Cantidad],Tabla7[Código del producto],$B73,Tabla7[Tipo de movimiento],"SALIDA",Tabla7[Mes],P$5))</f>
        <v>0</v>
      </c>
      <c r="Q73" s="39">
        <f t="shared" si="3"/>
        <v>0</v>
      </c>
      <c r="R73" s="51" t="str">
        <f>IF($B73="","",IFERROR(VLOOKUP($B73,'ABC rotación'!$C:$G,5,0),"C"))</f>
        <v>C</v>
      </c>
      <c r="S73" s="41">
        <f t="shared" si="4"/>
        <v>0</v>
      </c>
      <c r="T73" s="40">
        <f t="shared" si="5"/>
        <v>0</v>
      </c>
      <c r="U73" s="23" t="str">
        <f>IF($B73="","",VLOOKUP($T73,Tablas!$X$14:$Y$17,2,1))</f>
        <v>1. ROJO</v>
      </c>
    </row>
    <row r="74" spans="2:21" x14ac:dyDescent="0.2">
      <c r="B74" s="1">
        <f>IF(Tablas!B72="","",Tablas!B72)</f>
        <v>300069</v>
      </c>
      <c r="C74" s="1" t="str">
        <f>IF(Tablas!C72="","",Tablas!C72)</f>
        <v>CONJUNTO DE FILTRO DE AIRE</v>
      </c>
      <c r="D74" s="1" t="str">
        <f>IF(Tablas!D72="","",Tablas!D72)</f>
        <v>03 - FILTROS</v>
      </c>
      <c r="E74" s="1" t="str">
        <f>IF(Tablas!E72="","",Tablas!E72)</f>
        <v>UN</v>
      </c>
      <c r="F74" s="1">
        <f>IF(Tablas!F72="","",Tablas!F72)</f>
        <v>27</v>
      </c>
      <c r="G74" s="1">
        <f>IF(Tablas!I72="","",Tablas!I72)</f>
        <v>45</v>
      </c>
      <c r="H74" s="1">
        <v>5</v>
      </c>
      <c r="I74" s="39">
        <f>IF($B74="","",-SUMIFS(Tabla7[Cantidad],Tabla7[Código del producto],$B74,Tabla7[Tipo de movimiento],"SALIDA",Tabla7[Mes],I$5))</f>
        <v>0</v>
      </c>
      <c r="J74" s="39">
        <f>IF($B74="","",-SUMIFS(Tabla7[Cantidad],Tabla7[Código del producto],$B74,Tabla7[Tipo de movimiento],"SALIDA",Tabla7[Mes],J$5))</f>
        <v>0</v>
      </c>
      <c r="K74" s="39">
        <f>IF($B74="","",-SUMIFS(Tabla7[Cantidad],Tabla7[Código del producto],$B74,Tabla7[Tipo de movimiento],"SALIDA",Tabla7[Mes],K$5))</f>
        <v>0</v>
      </c>
      <c r="L74" s="39">
        <f>IF($B74="","",-SUMIFS(Tabla7[Cantidad],Tabla7[Código del producto],$B74,Tabla7[Tipo de movimiento],"SALIDA",Tabla7[Mes],L$5))</f>
        <v>0</v>
      </c>
      <c r="M74" s="39">
        <f>IF($B74="","",-SUMIFS(Tabla7[Cantidad],Tabla7[Código del producto],$B74,Tabla7[Tipo de movimiento],"SALIDA",Tabla7[Mes],M$5))</f>
        <v>0</v>
      </c>
      <c r="N74" s="39">
        <f>IF($B74="","",-SUMIFS(Tabla7[Cantidad],Tabla7[Código del producto],$B74,Tabla7[Tipo de movimiento],"SALIDA",Tabla7[Mes],N$5))</f>
        <v>5</v>
      </c>
      <c r="O74" s="39">
        <f>IF($B74="","",-SUMIFS(Tabla7[Cantidad],Tabla7[Código del producto],$B74,Tabla7[Tipo de movimiento],"SALIDA",Tabla7[Mes],O$5))</f>
        <v>9</v>
      </c>
      <c r="P74" s="39">
        <f>IF($B74="","",-SUMIFS(Tabla7[Cantidad],Tabla7[Código del producto],$B74,Tabla7[Tipo de movimiento],"SALIDA",Tabla7[Mes],P$5))</f>
        <v>0</v>
      </c>
      <c r="Q74" s="39">
        <f t="shared" si="3"/>
        <v>4.666666666666667</v>
      </c>
      <c r="R74" s="51" t="str">
        <f>IF($B74="","",IFERROR(VLOOKUP($B74,'ABC rotación'!$C:$G,5,0),"C"))</f>
        <v>B</v>
      </c>
      <c r="S74" s="41">
        <f t="shared" si="4"/>
        <v>32.142857142857139</v>
      </c>
      <c r="T74" s="40">
        <f t="shared" si="5"/>
        <v>1.1904761904761902</v>
      </c>
      <c r="U74" s="23" t="str">
        <f>IF($B74="","",VLOOKUP($T74,Tablas!$X$14:$Y$17,2,1))</f>
        <v>3. VERDE</v>
      </c>
    </row>
    <row r="75" spans="2:21" x14ac:dyDescent="0.2">
      <c r="B75" s="1">
        <f>IF(Tablas!B73="","",Tablas!B73)</f>
        <v>300070</v>
      </c>
      <c r="C75" s="1" t="str">
        <f>IF(Tablas!C73="","",Tablas!C73)</f>
        <v>BATERIA FORZA</v>
      </c>
      <c r="D75" s="1" t="str">
        <f>IF(Tablas!D73="","",Tablas!D73)</f>
        <v>01 - BATERIAS</v>
      </c>
      <c r="E75" s="1" t="str">
        <f>IF(Tablas!E73="","",Tablas!E73)</f>
        <v>UN</v>
      </c>
      <c r="F75" s="1">
        <f>IF(Tablas!F73="","",Tablas!F73)</f>
        <v>10</v>
      </c>
      <c r="G75" s="1">
        <f>IF(Tablas!I73="","",Tablas!I73)</f>
        <v>45</v>
      </c>
      <c r="H75" s="1">
        <v>0</v>
      </c>
      <c r="I75" s="39">
        <f>IF($B75="","",-SUMIFS(Tabla7[Cantidad],Tabla7[Código del producto],$B75,Tabla7[Tipo de movimiento],"SALIDA",Tabla7[Mes],I$5))</f>
        <v>0</v>
      </c>
      <c r="J75" s="39">
        <f>IF($B75="","",-SUMIFS(Tabla7[Cantidad],Tabla7[Código del producto],$B75,Tabla7[Tipo de movimiento],"SALIDA",Tabla7[Mes],J$5))</f>
        <v>12</v>
      </c>
      <c r="K75" s="39">
        <f>IF($B75="","",-SUMIFS(Tabla7[Cantidad],Tabla7[Código del producto],$B75,Tabla7[Tipo de movimiento],"SALIDA",Tabla7[Mes],K$5))</f>
        <v>0</v>
      </c>
      <c r="L75" s="39">
        <f>IF($B75="","",-SUMIFS(Tabla7[Cantidad],Tabla7[Código del producto],$B75,Tabla7[Tipo de movimiento],"SALIDA",Tabla7[Mes],L$5))</f>
        <v>0</v>
      </c>
      <c r="M75" s="39">
        <f>IF($B75="","",-SUMIFS(Tabla7[Cantidad],Tabla7[Código del producto],$B75,Tabla7[Tipo de movimiento],"SALIDA",Tabla7[Mes],M$5))</f>
        <v>0</v>
      </c>
      <c r="N75" s="39">
        <f>IF($B75="","",-SUMIFS(Tabla7[Cantidad],Tabla7[Código del producto],$B75,Tabla7[Tipo de movimiento],"SALIDA",Tabla7[Mes],N$5))</f>
        <v>0</v>
      </c>
      <c r="O75" s="39">
        <f>IF($B75="","",-SUMIFS(Tabla7[Cantidad],Tabla7[Código del producto],$B75,Tabla7[Tipo de movimiento],"SALIDA",Tabla7[Mes],O$5))</f>
        <v>0</v>
      </c>
      <c r="P75" s="39">
        <f>IF($B75="","",-SUMIFS(Tabla7[Cantidad],Tabla7[Código del producto],$B75,Tabla7[Tipo de movimiento],"SALIDA",Tabla7[Mes],P$5))</f>
        <v>0</v>
      </c>
      <c r="Q75" s="39">
        <f t="shared" si="3"/>
        <v>0</v>
      </c>
      <c r="R75" s="51" t="str">
        <f>IF($B75="","",IFERROR(VLOOKUP($B75,'ABC rotación'!$C:$G,5,0),"C"))</f>
        <v>B</v>
      </c>
      <c r="S75" s="41">
        <f t="shared" si="4"/>
        <v>0</v>
      </c>
      <c r="T75" s="40">
        <f t="shared" si="5"/>
        <v>0</v>
      </c>
      <c r="U75" s="23" t="str">
        <f>IF($B75="","",VLOOKUP($T75,Tablas!$X$14:$Y$17,2,1))</f>
        <v>1. ROJO</v>
      </c>
    </row>
    <row r="76" spans="2:21" x14ac:dyDescent="0.2">
      <c r="B76" s="1">
        <f>IF(Tablas!B74="","",Tablas!B74)</f>
        <v>300071</v>
      </c>
      <c r="C76" s="1" t="str">
        <f>IF(Tablas!C74="","",Tablas!C74)</f>
        <v>LLANTA TRASERA 2.75/R17</v>
      </c>
      <c r="D76" s="1" t="str">
        <f>IF(Tablas!D74="","",Tablas!D74)</f>
        <v>11 - LLANTAS Y HULES</v>
      </c>
      <c r="E76" s="1" t="str">
        <f>IF(Tablas!E74="","",Tablas!E74)</f>
        <v>UN</v>
      </c>
      <c r="F76" s="1">
        <f>IF(Tablas!F74="","",Tablas!F74)</f>
        <v>30</v>
      </c>
      <c r="G76" s="1">
        <f>IF(Tablas!I74="","",Tablas!I74)</f>
        <v>29</v>
      </c>
      <c r="H76" s="1">
        <v>0</v>
      </c>
      <c r="I76" s="39">
        <f>IF($B76="","",-SUMIFS(Tabla7[Cantidad],Tabla7[Código del producto],$B76,Tabla7[Tipo de movimiento],"SALIDA",Tabla7[Mes],I$5))</f>
        <v>0</v>
      </c>
      <c r="J76" s="39">
        <f>IF($B76="","",-SUMIFS(Tabla7[Cantidad],Tabla7[Código del producto],$B76,Tabla7[Tipo de movimiento],"SALIDA",Tabla7[Mes],J$5))</f>
        <v>0</v>
      </c>
      <c r="K76" s="39">
        <f>IF($B76="","",-SUMIFS(Tabla7[Cantidad],Tabla7[Código del producto],$B76,Tabla7[Tipo de movimiento],"SALIDA",Tabla7[Mes],K$5))</f>
        <v>0</v>
      </c>
      <c r="L76" s="39">
        <f>IF($B76="","",-SUMIFS(Tabla7[Cantidad],Tabla7[Código del producto],$B76,Tabla7[Tipo de movimiento],"SALIDA",Tabla7[Mes],L$5))</f>
        <v>0</v>
      </c>
      <c r="M76" s="39">
        <f>IF($B76="","",-SUMIFS(Tabla7[Cantidad],Tabla7[Código del producto],$B76,Tabla7[Tipo de movimiento],"SALIDA",Tabla7[Mes],M$5))</f>
        <v>0</v>
      </c>
      <c r="N76" s="39">
        <f>IF($B76="","",-SUMIFS(Tabla7[Cantidad],Tabla7[Código del producto],$B76,Tabla7[Tipo de movimiento],"SALIDA",Tabla7[Mes],N$5))</f>
        <v>0</v>
      </c>
      <c r="O76" s="39">
        <f>IF($B76="","",-SUMIFS(Tabla7[Cantidad],Tabla7[Código del producto],$B76,Tabla7[Tipo de movimiento],"SALIDA",Tabla7[Mes],O$5))</f>
        <v>12</v>
      </c>
      <c r="P76" s="39">
        <f>IF($B76="","",-SUMIFS(Tabla7[Cantidad],Tabla7[Código del producto],$B76,Tabla7[Tipo de movimiento],"SALIDA",Tabla7[Mes],P$5))</f>
        <v>0</v>
      </c>
      <c r="Q76" s="39">
        <f t="shared" si="3"/>
        <v>4</v>
      </c>
      <c r="R76" s="51" t="str">
        <f>IF($B76="","",IFERROR(VLOOKUP($B76,'ABC rotación'!$C:$G,5,0),"C"))</f>
        <v>C</v>
      </c>
      <c r="S76" s="41">
        <f t="shared" si="4"/>
        <v>0</v>
      </c>
      <c r="T76" s="40">
        <f t="shared" si="5"/>
        <v>0</v>
      </c>
      <c r="U76" s="23" t="str">
        <f>IF($B76="","",VLOOKUP($T76,Tablas!$X$14:$Y$17,2,1))</f>
        <v>1. ROJO</v>
      </c>
    </row>
    <row r="77" spans="2:21" x14ac:dyDescent="0.2">
      <c r="B77" s="1">
        <f>IF(Tablas!B75="","",Tablas!B75)</f>
        <v>300072</v>
      </c>
      <c r="C77" s="1" t="str">
        <f>IF(Tablas!C75="","",Tablas!C75)</f>
        <v>CAMARA DE AIRE RUEDA TRA R17</v>
      </c>
      <c r="D77" s="1" t="str">
        <f>IF(Tablas!D75="","",Tablas!D75)</f>
        <v>11 - LLANTAS Y HULES</v>
      </c>
      <c r="E77" s="1" t="str">
        <f>IF(Tablas!E75="","",Tablas!E75)</f>
        <v>UN</v>
      </c>
      <c r="F77" s="1">
        <f>IF(Tablas!F75="","",Tablas!F75)</f>
        <v>18</v>
      </c>
      <c r="G77" s="1">
        <f>IF(Tablas!I75="","",Tablas!I75)</f>
        <v>6</v>
      </c>
      <c r="H77" s="1">
        <v>9</v>
      </c>
      <c r="I77" s="39">
        <f>IF($B77="","",-SUMIFS(Tabla7[Cantidad],Tabla7[Código del producto],$B77,Tabla7[Tipo de movimiento],"SALIDA",Tabla7[Mes],I$5))</f>
        <v>9</v>
      </c>
      <c r="J77" s="39">
        <f>IF($B77="","",-SUMIFS(Tabla7[Cantidad],Tabla7[Código del producto],$B77,Tabla7[Tipo de movimiento],"SALIDA",Tabla7[Mes],J$5))</f>
        <v>0</v>
      </c>
      <c r="K77" s="39">
        <f>IF($B77="","",-SUMIFS(Tabla7[Cantidad],Tabla7[Código del producto],$B77,Tabla7[Tipo de movimiento],"SALIDA",Tabla7[Mes],K$5))</f>
        <v>0</v>
      </c>
      <c r="L77" s="39">
        <f>IF($B77="","",-SUMIFS(Tabla7[Cantidad],Tabla7[Código del producto],$B77,Tabla7[Tipo de movimiento],"SALIDA",Tabla7[Mes],L$5))</f>
        <v>9</v>
      </c>
      <c r="M77" s="39">
        <f>IF($B77="","",-SUMIFS(Tabla7[Cantidad],Tabla7[Código del producto],$B77,Tabla7[Tipo de movimiento],"SALIDA",Tabla7[Mes],M$5))</f>
        <v>0</v>
      </c>
      <c r="N77" s="39">
        <f>IF($B77="","",-SUMIFS(Tabla7[Cantidad],Tabla7[Código del producto],$B77,Tabla7[Tipo de movimiento],"SALIDA",Tabla7[Mes],N$5))</f>
        <v>6</v>
      </c>
      <c r="O77" s="39">
        <f>IF($B77="","",-SUMIFS(Tabla7[Cantidad],Tabla7[Código del producto],$B77,Tabla7[Tipo de movimiento],"SALIDA",Tabla7[Mes],O$5))</f>
        <v>0</v>
      </c>
      <c r="P77" s="39">
        <f>IF($B77="","",-SUMIFS(Tabla7[Cantidad],Tabla7[Código del producto],$B77,Tabla7[Tipo de movimiento],"SALIDA",Tabla7[Mes],P$5))</f>
        <v>0</v>
      </c>
      <c r="Q77" s="39">
        <f t="shared" si="3"/>
        <v>2</v>
      </c>
      <c r="R77" s="51" t="str">
        <f>IF($B77="","",IFERROR(VLOOKUP($B77,'ABC rotación'!$C:$G,5,0),"C"))</f>
        <v>B</v>
      </c>
      <c r="S77" s="41">
        <f t="shared" si="4"/>
        <v>135</v>
      </c>
      <c r="T77" s="40">
        <f t="shared" si="5"/>
        <v>7.5</v>
      </c>
      <c r="U77" s="23" t="str">
        <f>IF($B77="","",VLOOKUP($T77,Tablas!$X$14:$Y$17,2,1))</f>
        <v>4. NEGRO</v>
      </c>
    </row>
    <row r="78" spans="2:21" x14ac:dyDescent="0.2">
      <c r="B78" s="1">
        <f>IF(Tablas!B76="","",Tablas!B76)</f>
        <v>300073</v>
      </c>
      <c r="C78" s="1" t="str">
        <f>IF(Tablas!C76="","",Tablas!C76)</f>
        <v>CABLE DE VELOCIMETRO</v>
      </c>
      <c r="D78" s="1" t="str">
        <f>IF(Tablas!D76="","",Tablas!D76)</f>
        <v>10 - PALANCAS Y CHICOTES</v>
      </c>
      <c r="E78" s="1" t="str">
        <f>IF(Tablas!E76="","",Tablas!E76)</f>
        <v>UN</v>
      </c>
      <c r="F78" s="1">
        <f>IF(Tablas!F76="","",Tablas!F76)</f>
        <v>7</v>
      </c>
      <c r="G78" s="1">
        <f>IF(Tablas!I76="","",Tablas!I76)</f>
        <v>7</v>
      </c>
      <c r="H78" s="1">
        <v>9</v>
      </c>
      <c r="I78" s="39">
        <f>IF($B78="","",-SUMIFS(Tabla7[Cantidad],Tabla7[Código del producto],$B78,Tabla7[Tipo de movimiento],"SALIDA",Tabla7[Mes],I$5))</f>
        <v>0</v>
      </c>
      <c r="J78" s="39">
        <f>IF($B78="","",-SUMIFS(Tabla7[Cantidad],Tabla7[Código del producto],$B78,Tabla7[Tipo de movimiento],"SALIDA",Tabla7[Mes],J$5))</f>
        <v>0</v>
      </c>
      <c r="K78" s="39">
        <f>IF($B78="","",-SUMIFS(Tabla7[Cantidad],Tabla7[Código del producto],$B78,Tabla7[Tipo de movimiento],"SALIDA",Tabla7[Mes],K$5))</f>
        <v>0</v>
      </c>
      <c r="L78" s="39">
        <f>IF($B78="","",-SUMIFS(Tabla7[Cantidad],Tabla7[Código del producto],$B78,Tabla7[Tipo de movimiento],"SALIDA",Tabla7[Mes],L$5))</f>
        <v>0</v>
      </c>
      <c r="M78" s="39">
        <f>IF($B78="","",-SUMIFS(Tabla7[Cantidad],Tabla7[Código del producto],$B78,Tabla7[Tipo de movimiento],"SALIDA",Tabla7[Mes],M$5))</f>
        <v>0</v>
      </c>
      <c r="N78" s="39">
        <f>IF($B78="","",-SUMIFS(Tabla7[Cantidad],Tabla7[Código del producto],$B78,Tabla7[Tipo de movimiento],"SALIDA",Tabla7[Mes],N$5))</f>
        <v>0</v>
      </c>
      <c r="O78" s="39">
        <f>IF($B78="","",-SUMIFS(Tabla7[Cantidad],Tabla7[Código del producto],$B78,Tabla7[Tipo de movimiento],"SALIDA",Tabla7[Mes],O$5))</f>
        <v>11</v>
      </c>
      <c r="P78" s="39">
        <f>IF($B78="","",-SUMIFS(Tabla7[Cantidad],Tabla7[Código del producto],$B78,Tabla7[Tipo de movimiento],"SALIDA",Tabla7[Mes],P$5))</f>
        <v>9</v>
      </c>
      <c r="Q78" s="39">
        <f t="shared" si="3"/>
        <v>6.666666666666667</v>
      </c>
      <c r="R78" s="51" t="str">
        <f>IF($B78="","",IFERROR(VLOOKUP($B78,'ABC rotación'!$C:$G,5,0),"C"))</f>
        <v>B</v>
      </c>
      <c r="S78" s="41">
        <f t="shared" si="4"/>
        <v>40.499999999999993</v>
      </c>
      <c r="T78" s="40">
        <f t="shared" si="5"/>
        <v>5.7857142857142847</v>
      </c>
      <c r="U78" s="23" t="str">
        <f>IF($B78="","",VLOOKUP($T78,Tablas!$X$14:$Y$17,2,1))</f>
        <v>4. NEGRO</v>
      </c>
    </row>
    <row r="79" spans="2:21" x14ac:dyDescent="0.2">
      <c r="B79" s="1">
        <f>IF(Tablas!B77="","",Tablas!B77)</f>
        <v>300074</v>
      </c>
      <c r="C79" s="1" t="str">
        <f>IF(Tablas!C77="","",Tablas!C77)</f>
        <v>TAPABARRO DEL GRIS</v>
      </c>
      <c r="D79" s="1" t="str">
        <f>IF(Tablas!D77="","",Tablas!D77)</f>
        <v>05 - COLISION</v>
      </c>
      <c r="E79" s="1" t="str">
        <f>IF(Tablas!E77="","",Tablas!E77)</f>
        <v>UN</v>
      </c>
      <c r="F79" s="1">
        <f>IF(Tablas!F77="","",Tablas!F77)</f>
        <v>10</v>
      </c>
      <c r="G79" s="1">
        <f>IF(Tablas!I77="","",Tablas!I77)</f>
        <v>17</v>
      </c>
      <c r="H79" s="1">
        <v>0</v>
      </c>
      <c r="I79" s="39">
        <f>IF($B79="","",-SUMIFS(Tabla7[Cantidad],Tabla7[Código del producto],$B79,Tabla7[Tipo de movimiento],"SALIDA",Tabla7[Mes],I$5))</f>
        <v>5</v>
      </c>
      <c r="J79" s="39">
        <f>IF($B79="","",-SUMIFS(Tabla7[Cantidad],Tabla7[Código del producto],$B79,Tabla7[Tipo de movimiento],"SALIDA",Tabla7[Mes],J$5))</f>
        <v>0</v>
      </c>
      <c r="K79" s="39">
        <f>IF($B79="","",-SUMIFS(Tabla7[Cantidad],Tabla7[Código del producto],$B79,Tabla7[Tipo de movimiento],"SALIDA",Tabla7[Mes],K$5))</f>
        <v>0</v>
      </c>
      <c r="L79" s="39">
        <f>IF($B79="","",-SUMIFS(Tabla7[Cantidad],Tabla7[Código del producto],$B79,Tabla7[Tipo de movimiento],"SALIDA",Tabla7[Mes],L$5))</f>
        <v>0</v>
      </c>
      <c r="M79" s="39">
        <f>IF($B79="","",-SUMIFS(Tabla7[Cantidad],Tabla7[Código del producto],$B79,Tabla7[Tipo de movimiento],"SALIDA",Tabla7[Mes],M$5))</f>
        <v>0</v>
      </c>
      <c r="N79" s="39">
        <f>IF($B79="","",-SUMIFS(Tabla7[Cantidad],Tabla7[Código del producto],$B79,Tabla7[Tipo de movimiento],"SALIDA",Tabla7[Mes],N$5))</f>
        <v>0</v>
      </c>
      <c r="O79" s="39">
        <f>IF($B79="","",-SUMIFS(Tabla7[Cantidad],Tabla7[Código del producto],$B79,Tabla7[Tipo de movimiento],"SALIDA",Tabla7[Mes],O$5))</f>
        <v>18</v>
      </c>
      <c r="P79" s="39">
        <f>IF($B79="","",-SUMIFS(Tabla7[Cantidad],Tabla7[Código del producto],$B79,Tabla7[Tipo de movimiento],"SALIDA",Tabla7[Mes],P$5))</f>
        <v>14</v>
      </c>
      <c r="Q79" s="39">
        <f t="shared" si="3"/>
        <v>10.666666666666666</v>
      </c>
      <c r="R79" s="51" t="str">
        <f>IF($B79="","",IFERROR(VLOOKUP($B79,'ABC rotación'!$C:$G,5,0),"C"))</f>
        <v>A</v>
      </c>
      <c r="S79" s="41">
        <f t="shared" si="4"/>
        <v>0</v>
      </c>
      <c r="T79" s="40">
        <f t="shared" si="5"/>
        <v>0</v>
      </c>
      <c r="U79" s="23" t="str">
        <f>IF($B79="","",VLOOKUP($T79,Tablas!$X$14:$Y$17,2,1))</f>
        <v>1. ROJO</v>
      </c>
    </row>
    <row r="80" spans="2:21" x14ac:dyDescent="0.2">
      <c r="B80" s="1">
        <f>IF(Tablas!B78="","",Tablas!B78)</f>
        <v>300075</v>
      </c>
      <c r="C80" s="1" t="str">
        <f>IF(Tablas!C78="","",Tablas!C78)</f>
        <v>EMPAQUETADURA DE ESCAPE</v>
      </c>
      <c r="D80" s="1" t="str">
        <f>IF(Tablas!D78="","",Tablas!D78)</f>
        <v>07 - PEDALES Y POSAPIES</v>
      </c>
      <c r="E80" s="1" t="str">
        <f>IF(Tablas!E78="","",Tablas!E78)</f>
        <v>UN</v>
      </c>
      <c r="F80" s="1">
        <f>IF(Tablas!F78="","",Tablas!F78)</f>
        <v>27</v>
      </c>
      <c r="G80" s="1">
        <f>IF(Tablas!I78="","",Tablas!I78)</f>
        <v>12</v>
      </c>
      <c r="H80" s="1">
        <v>7</v>
      </c>
      <c r="I80" s="39">
        <f>IF($B80="","",-SUMIFS(Tabla7[Cantidad],Tabla7[Código del producto],$B80,Tabla7[Tipo de movimiento],"SALIDA",Tabla7[Mes],I$5))</f>
        <v>0</v>
      </c>
      <c r="J80" s="39">
        <f>IF($B80="","",-SUMIFS(Tabla7[Cantidad],Tabla7[Código del producto],$B80,Tabla7[Tipo de movimiento],"SALIDA",Tabla7[Mes],J$5))</f>
        <v>16</v>
      </c>
      <c r="K80" s="39">
        <f>IF($B80="","",-SUMIFS(Tabla7[Cantidad],Tabla7[Código del producto],$B80,Tabla7[Tipo de movimiento],"SALIDA",Tabla7[Mes],K$5))</f>
        <v>0</v>
      </c>
      <c r="L80" s="39">
        <f>IF($B80="","",-SUMIFS(Tabla7[Cantidad],Tabla7[Código del producto],$B80,Tabla7[Tipo de movimiento],"SALIDA",Tabla7[Mes],L$5))</f>
        <v>16</v>
      </c>
      <c r="M80" s="39">
        <f>IF($B80="","",-SUMIFS(Tabla7[Cantidad],Tabla7[Código del producto],$B80,Tabla7[Tipo de movimiento],"SALIDA",Tabla7[Mes],M$5))</f>
        <v>0</v>
      </c>
      <c r="N80" s="39">
        <f>IF($B80="","",-SUMIFS(Tabla7[Cantidad],Tabla7[Código del producto],$B80,Tabla7[Tipo de movimiento],"SALIDA",Tabla7[Mes],N$5))</f>
        <v>0</v>
      </c>
      <c r="O80" s="39">
        <f>IF($B80="","",-SUMIFS(Tabla7[Cantidad],Tabla7[Código del producto],$B80,Tabla7[Tipo de movimiento],"SALIDA",Tabla7[Mes],O$5))</f>
        <v>0</v>
      </c>
      <c r="P80" s="39">
        <f>IF($B80="","",-SUMIFS(Tabla7[Cantidad],Tabla7[Código del producto],$B80,Tabla7[Tipo de movimiento],"SALIDA",Tabla7[Mes],P$5))</f>
        <v>0</v>
      </c>
      <c r="Q80" s="39">
        <f t="shared" si="3"/>
        <v>0</v>
      </c>
      <c r="R80" s="51" t="str">
        <f>IF($B80="","",IFERROR(VLOOKUP($B80,'ABC rotación'!$C:$G,5,0),"C"))</f>
        <v>B</v>
      </c>
      <c r="S80" s="41">
        <f t="shared" si="4"/>
        <v>0</v>
      </c>
      <c r="T80" s="40">
        <f t="shared" si="5"/>
        <v>0</v>
      </c>
      <c r="U80" s="23" t="str">
        <f>IF($B80="","",VLOOKUP($T80,Tablas!$X$14:$Y$17,2,1))</f>
        <v>1. ROJO</v>
      </c>
    </row>
    <row r="81" spans="2:21" x14ac:dyDescent="0.2">
      <c r="B81" s="1">
        <f>IF(Tablas!B79="","",Tablas!B79)</f>
        <v>300076</v>
      </c>
      <c r="C81" s="1" t="str">
        <f>IF(Tablas!C79="","",Tablas!C79)</f>
        <v>ARNES DE CABLES</v>
      </c>
      <c r="D81" s="1" t="str">
        <f>IF(Tablas!D79="","",Tablas!D79)</f>
        <v>08 - ELECTRICO</v>
      </c>
      <c r="E81" s="1" t="str">
        <f>IF(Tablas!E79="","",Tablas!E79)</f>
        <v>UN</v>
      </c>
      <c r="F81" s="1">
        <f>IF(Tablas!F79="","",Tablas!F79)</f>
        <v>11</v>
      </c>
      <c r="G81" s="1">
        <f>IF(Tablas!I79="","",Tablas!I79)</f>
        <v>12</v>
      </c>
      <c r="H81" s="1">
        <v>5</v>
      </c>
      <c r="I81" s="39">
        <f>IF($B81="","",-SUMIFS(Tabla7[Cantidad],Tabla7[Código del producto],$B81,Tabla7[Tipo de movimiento],"SALIDA",Tabla7[Mes],I$5))</f>
        <v>0</v>
      </c>
      <c r="J81" s="39">
        <f>IF($B81="","",-SUMIFS(Tabla7[Cantidad],Tabla7[Código del producto],$B81,Tabla7[Tipo de movimiento],"SALIDA",Tabla7[Mes],J$5))</f>
        <v>15</v>
      </c>
      <c r="K81" s="39">
        <f>IF($B81="","",-SUMIFS(Tabla7[Cantidad],Tabla7[Código del producto],$B81,Tabla7[Tipo de movimiento],"SALIDA",Tabla7[Mes],K$5))</f>
        <v>0</v>
      </c>
      <c r="L81" s="39">
        <f>IF($B81="","",-SUMIFS(Tabla7[Cantidad],Tabla7[Código del producto],$B81,Tabla7[Tipo de movimiento],"SALIDA",Tabla7[Mes],L$5))</f>
        <v>0</v>
      </c>
      <c r="M81" s="39">
        <f>IF($B81="","",-SUMIFS(Tabla7[Cantidad],Tabla7[Código del producto],$B81,Tabla7[Tipo de movimiento],"SALIDA",Tabla7[Mes],M$5))</f>
        <v>0</v>
      </c>
      <c r="N81" s="39">
        <f>IF($B81="","",-SUMIFS(Tabla7[Cantidad],Tabla7[Código del producto],$B81,Tabla7[Tipo de movimiento],"SALIDA",Tabla7[Mes],N$5))</f>
        <v>17</v>
      </c>
      <c r="O81" s="39">
        <f>IF($B81="","",-SUMIFS(Tabla7[Cantidad],Tabla7[Código del producto],$B81,Tabla7[Tipo de movimiento],"SALIDA",Tabla7[Mes],O$5))</f>
        <v>0</v>
      </c>
      <c r="P81" s="39">
        <f>IF($B81="","",-SUMIFS(Tabla7[Cantidad],Tabla7[Código del producto],$B81,Tabla7[Tipo de movimiento],"SALIDA",Tabla7[Mes],P$5))</f>
        <v>0</v>
      </c>
      <c r="Q81" s="39">
        <f t="shared" si="3"/>
        <v>5.666666666666667</v>
      </c>
      <c r="R81" s="51" t="str">
        <f>IF($B81="","",IFERROR(VLOOKUP($B81,'ABC rotación'!$C:$G,5,0),"C"))</f>
        <v>A</v>
      </c>
      <c r="S81" s="41">
        <f t="shared" si="4"/>
        <v>26.470588235294116</v>
      </c>
      <c r="T81" s="40">
        <f t="shared" si="5"/>
        <v>2.4064171122994651</v>
      </c>
      <c r="U81" s="23" t="str">
        <f>IF($B81="","",VLOOKUP($T81,Tablas!$X$14:$Y$17,2,1))</f>
        <v>4. NEGRO</v>
      </c>
    </row>
    <row r="82" spans="2:21" x14ac:dyDescent="0.2">
      <c r="B82" s="1">
        <f>IF(Tablas!B80="","",Tablas!B80)</f>
        <v>300077</v>
      </c>
      <c r="C82" s="1" t="str">
        <f>IF(Tablas!C80="","",Tablas!C80)</f>
        <v>ARNES PRINCIPAL</v>
      </c>
      <c r="D82" s="1" t="str">
        <f>IF(Tablas!D80="","",Tablas!D80)</f>
        <v>08 - ELECTRICO</v>
      </c>
      <c r="E82" s="1" t="str">
        <f>IF(Tablas!E80="","",Tablas!E80)</f>
        <v>UN</v>
      </c>
      <c r="F82" s="1">
        <f>IF(Tablas!F80="","",Tablas!F80)</f>
        <v>29</v>
      </c>
      <c r="G82" s="1">
        <f>IF(Tablas!I80="","",Tablas!I80)</f>
        <v>33</v>
      </c>
      <c r="H82" s="1">
        <v>6</v>
      </c>
      <c r="I82" s="39">
        <f>IF($B82="","",-SUMIFS(Tabla7[Cantidad],Tabla7[Código del producto],$B82,Tabla7[Tipo de movimiento],"SALIDA",Tabla7[Mes],I$5))</f>
        <v>0</v>
      </c>
      <c r="J82" s="39">
        <f>IF($B82="","",-SUMIFS(Tabla7[Cantidad],Tabla7[Código del producto],$B82,Tabla7[Tipo de movimiento],"SALIDA",Tabla7[Mes],J$5))</f>
        <v>18</v>
      </c>
      <c r="K82" s="39">
        <f>IF($B82="","",-SUMIFS(Tabla7[Cantidad],Tabla7[Código del producto],$B82,Tabla7[Tipo de movimiento],"SALIDA",Tabla7[Mes],K$5))</f>
        <v>11</v>
      </c>
      <c r="L82" s="39">
        <f>IF($B82="","",-SUMIFS(Tabla7[Cantidad],Tabla7[Código del producto],$B82,Tabla7[Tipo de movimiento],"SALIDA",Tabla7[Mes],L$5))</f>
        <v>0</v>
      </c>
      <c r="M82" s="39">
        <f>IF($B82="","",-SUMIFS(Tabla7[Cantidad],Tabla7[Código del producto],$B82,Tabla7[Tipo de movimiento],"SALIDA",Tabla7[Mes],M$5))</f>
        <v>13</v>
      </c>
      <c r="N82" s="39">
        <f>IF($B82="","",-SUMIFS(Tabla7[Cantidad],Tabla7[Código del producto],$B82,Tabla7[Tipo de movimiento],"SALIDA",Tabla7[Mes],N$5))</f>
        <v>0</v>
      </c>
      <c r="O82" s="39">
        <f>IF($B82="","",-SUMIFS(Tabla7[Cantidad],Tabla7[Código del producto],$B82,Tabla7[Tipo de movimiento],"SALIDA",Tabla7[Mes],O$5))</f>
        <v>0</v>
      </c>
      <c r="P82" s="39">
        <f>IF($B82="","",-SUMIFS(Tabla7[Cantidad],Tabla7[Código del producto],$B82,Tabla7[Tipo de movimiento],"SALIDA",Tabla7[Mes],P$5))</f>
        <v>0</v>
      </c>
      <c r="Q82" s="39">
        <f t="shared" si="3"/>
        <v>0</v>
      </c>
      <c r="R82" s="51" t="str">
        <f>IF($B82="","",IFERROR(VLOOKUP($B82,'ABC rotación'!$C:$G,5,0),"C"))</f>
        <v>B</v>
      </c>
      <c r="S82" s="41">
        <f t="shared" si="4"/>
        <v>0</v>
      </c>
      <c r="T82" s="40">
        <f t="shared" si="5"/>
        <v>0</v>
      </c>
      <c r="U82" s="23" t="str">
        <f>IF($B82="","",VLOOKUP($T82,Tablas!$X$14:$Y$17,2,1))</f>
        <v>1. ROJO</v>
      </c>
    </row>
    <row r="83" spans="2:21" x14ac:dyDescent="0.2">
      <c r="B83" s="1">
        <f>IF(Tablas!B81="","",Tablas!B81)</f>
        <v>300078</v>
      </c>
      <c r="C83" s="1" t="str">
        <f>IF(Tablas!C81="","",Tablas!C81)</f>
        <v>CADENA IMPULSORA BOMBA DE ACEI</v>
      </c>
      <c r="D83" s="1" t="str">
        <f>IF(Tablas!D81="","",Tablas!D81)</f>
        <v>09 - PARTES DE MOTOR</v>
      </c>
      <c r="E83" s="1" t="str">
        <f>IF(Tablas!E81="","",Tablas!E81)</f>
        <v>UN</v>
      </c>
      <c r="F83" s="1">
        <f>IF(Tablas!F81="","",Tablas!F81)</f>
        <v>20</v>
      </c>
      <c r="G83" s="1">
        <f>IF(Tablas!I81="","",Tablas!I81)</f>
        <v>44</v>
      </c>
      <c r="H83" s="1">
        <v>6</v>
      </c>
      <c r="I83" s="39">
        <f>IF($B83="","",-SUMIFS(Tabla7[Cantidad],Tabla7[Código del producto],$B83,Tabla7[Tipo de movimiento],"SALIDA",Tabla7[Mes],I$5))</f>
        <v>35</v>
      </c>
      <c r="J83" s="39">
        <f>IF($B83="","",-SUMIFS(Tabla7[Cantidad],Tabla7[Código del producto],$B83,Tabla7[Tipo de movimiento],"SALIDA",Tabla7[Mes],J$5))</f>
        <v>0</v>
      </c>
      <c r="K83" s="39">
        <f>IF($B83="","",-SUMIFS(Tabla7[Cantidad],Tabla7[Código del producto],$B83,Tabla7[Tipo de movimiento],"SALIDA",Tabla7[Mes],K$5))</f>
        <v>0</v>
      </c>
      <c r="L83" s="39">
        <f>IF($B83="","",-SUMIFS(Tabla7[Cantidad],Tabla7[Código del producto],$B83,Tabla7[Tipo de movimiento],"SALIDA",Tabla7[Mes],L$5))</f>
        <v>0</v>
      </c>
      <c r="M83" s="39">
        <f>IF($B83="","",-SUMIFS(Tabla7[Cantidad],Tabla7[Código del producto],$B83,Tabla7[Tipo de movimiento],"SALIDA",Tabla7[Mes],M$5))</f>
        <v>0</v>
      </c>
      <c r="N83" s="39">
        <f>IF($B83="","",-SUMIFS(Tabla7[Cantidad],Tabla7[Código del producto],$B83,Tabla7[Tipo de movimiento],"SALIDA",Tabla7[Mes],N$5))</f>
        <v>0</v>
      </c>
      <c r="O83" s="39">
        <f>IF($B83="","",-SUMIFS(Tabla7[Cantidad],Tabla7[Código del producto],$B83,Tabla7[Tipo de movimiento],"SALIDA",Tabla7[Mes],O$5))</f>
        <v>16</v>
      </c>
      <c r="P83" s="39">
        <f>IF($B83="","",-SUMIFS(Tabla7[Cantidad],Tabla7[Código del producto],$B83,Tabla7[Tipo de movimiento],"SALIDA",Tabla7[Mes],P$5))</f>
        <v>8</v>
      </c>
      <c r="Q83" s="39">
        <f t="shared" si="3"/>
        <v>8</v>
      </c>
      <c r="R83" s="51" t="str">
        <f>IF($B83="","",IFERROR(VLOOKUP($B83,'ABC rotación'!$C:$G,5,0),"C"))</f>
        <v>B</v>
      </c>
      <c r="S83" s="41">
        <f t="shared" si="4"/>
        <v>22.5</v>
      </c>
      <c r="T83" s="40">
        <f t="shared" si="5"/>
        <v>1.125</v>
      </c>
      <c r="U83" s="23" t="str">
        <f>IF($B83="","",VLOOKUP($T83,Tablas!$X$14:$Y$17,2,1))</f>
        <v>3. VERDE</v>
      </c>
    </row>
    <row r="84" spans="2:21" x14ac:dyDescent="0.2">
      <c r="B84" s="1">
        <f>IF(Tablas!B82="","",Tablas!B82)</f>
        <v>300079</v>
      </c>
      <c r="C84" s="1" t="str">
        <f>IF(Tablas!C82="","",Tablas!C82)</f>
        <v>ZAPATAS DE FRENO</v>
      </c>
      <c r="D84" s="1" t="str">
        <f>IF(Tablas!D82="","",Tablas!D82)</f>
        <v>04 - FRENOS Y EMBRAGUES</v>
      </c>
      <c r="E84" s="1" t="str">
        <f>IF(Tablas!E82="","",Tablas!E82)</f>
        <v>UN</v>
      </c>
      <c r="F84" s="1">
        <f>IF(Tablas!F82="","",Tablas!F82)</f>
        <v>11</v>
      </c>
      <c r="G84" s="1">
        <f>IF(Tablas!I82="","",Tablas!I82)</f>
        <v>41</v>
      </c>
      <c r="H84" s="1">
        <v>5</v>
      </c>
      <c r="I84" s="39">
        <f>IF($B84="","",-SUMIFS(Tabla7[Cantidad],Tabla7[Código del producto],$B84,Tabla7[Tipo de movimiento],"SALIDA",Tabla7[Mes],I$5))</f>
        <v>0</v>
      </c>
      <c r="J84" s="39">
        <f>IF($B84="","",-SUMIFS(Tabla7[Cantidad],Tabla7[Código del producto],$B84,Tabla7[Tipo de movimiento],"SALIDA",Tabla7[Mes],J$5))</f>
        <v>0</v>
      </c>
      <c r="K84" s="39">
        <f>IF($B84="","",-SUMIFS(Tabla7[Cantidad],Tabla7[Código del producto],$B84,Tabla7[Tipo de movimiento],"SALIDA",Tabla7[Mes],K$5))</f>
        <v>0</v>
      </c>
      <c r="L84" s="39">
        <f>IF($B84="","",-SUMIFS(Tabla7[Cantidad],Tabla7[Código del producto],$B84,Tabla7[Tipo de movimiento],"SALIDA",Tabla7[Mes],L$5))</f>
        <v>20</v>
      </c>
      <c r="M84" s="39">
        <f>IF($B84="","",-SUMIFS(Tabla7[Cantidad],Tabla7[Código del producto],$B84,Tabla7[Tipo de movimiento],"SALIDA",Tabla7[Mes],M$5))</f>
        <v>0</v>
      </c>
      <c r="N84" s="39">
        <f>IF($B84="","",-SUMIFS(Tabla7[Cantidad],Tabla7[Código del producto],$B84,Tabla7[Tipo de movimiento],"SALIDA",Tabla7[Mes],N$5))</f>
        <v>9</v>
      </c>
      <c r="O84" s="39">
        <f>IF($B84="","",-SUMIFS(Tabla7[Cantidad],Tabla7[Código del producto],$B84,Tabla7[Tipo de movimiento],"SALIDA",Tabla7[Mes],O$5))</f>
        <v>0</v>
      </c>
      <c r="P84" s="39">
        <f>IF($B84="","",-SUMIFS(Tabla7[Cantidad],Tabla7[Código del producto],$B84,Tabla7[Tipo de movimiento],"SALIDA",Tabla7[Mes],P$5))</f>
        <v>0</v>
      </c>
      <c r="Q84" s="39">
        <f t="shared" si="3"/>
        <v>3</v>
      </c>
      <c r="R84" s="51" t="str">
        <f>IF($B84="","",IFERROR(VLOOKUP($B84,'ABC rotación'!$C:$G,5,0),"C"))</f>
        <v>C</v>
      </c>
      <c r="S84" s="41">
        <f t="shared" si="4"/>
        <v>50</v>
      </c>
      <c r="T84" s="40">
        <f t="shared" si="5"/>
        <v>4.5454545454545459</v>
      </c>
      <c r="U84" s="23" t="str">
        <f>IF($B84="","",VLOOKUP($T84,Tablas!$X$14:$Y$17,2,1))</f>
        <v>4. NEGRO</v>
      </c>
    </row>
    <row r="85" spans="2:21" x14ac:dyDescent="0.2">
      <c r="B85" s="1">
        <f>IF(Tablas!B83="","",Tablas!B83)</f>
        <v>300080</v>
      </c>
      <c r="C85" s="1" t="str">
        <f>IF(Tablas!C83="","",Tablas!C83)</f>
        <v>JUEGO DE ZAPATA DE FRENO TRASE</v>
      </c>
      <c r="D85" s="1" t="str">
        <f>IF(Tablas!D83="","",Tablas!D83)</f>
        <v>04 - FRENOS Y EMBRAGUES</v>
      </c>
      <c r="E85" s="1" t="str">
        <f>IF(Tablas!E83="","",Tablas!E83)</f>
        <v>UN</v>
      </c>
      <c r="F85" s="1">
        <f>IF(Tablas!F83="","",Tablas!F83)</f>
        <v>18</v>
      </c>
      <c r="G85" s="1">
        <f>IF(Tablas!I83="","",Tablas!I83)</f>
        <v>46</v>
      </c>
      <c r="H85" s="1">
        <v>3</v>
      </c>
      <c r="I85" s="39">
        <f>IF($B85="","",-SUMIFS(Tabla7[Cantidad],Tabla7[Código del producto],$B85,Tabla7[Tipo de movimiento],"SALIDA",Tabla7[Mes],I$5))</f>
        <v>0</v>
      </c>
      <c r="J85" s="39">
        <f>IF($B85="","",-SUMIFS(Tabla7[Cantidad],Tabla7[Código del producto],$B85,Tabla7[Tipo de movimiento],"SALIDA",Tabla7[Mes],J$5))</f>
        <v>18</v>
      </c>
      <c r="K85" s="39">
        <f>IF($B85="","",-SUMIFS(Tabla7[Cantidad],Tabla7[Código del producto],$B85,Tabla7[Tipo de movimiento],"SALIDA",Tabla7[Mes],K$5))</f>
        <v>0</v>
      </c>
      <c r="L85" s="39">
        <f>IF($B85="","",-SUMIFS(Tabla7[Cantidad],Tabla7[Código del producto],$B85,Tabla7[Tipo de movimiento],"SALIDA",Tabla7[Mes],L$5))</f>
        <v>0</v>
      </c>
      <c r="M85" s="39">
        <f>IF($B85="","",-SUMIFS(Tabla7[Cantidad],Tabla7[Código del producto],$B85,Tabla7[Tipo de movimiento],"SALIDA",Tabla7[Mes],M$5))</f>
        <v>0</v>
      </c>
      <c r="N85" s="39">
        <f>IF($B85="","",-SUMIFS(Tabla7[Cantidad],Tabla7[Código del producto],$B85,Tabla7[Tipo de movimiento],"SALIDA",Tabla7[Mes],N$5))</f>
        <v>0</v>
      </c>
      <c r="O85" s="39">
        <f>IF($B85="","",-SUMIFS(Tabla7[Cantidad],Tabla7[Código del producto],$B85,Tabla7[Tipo de movimiento],"SALIDA",Tabla7[Mes],O$5))</f>
        <v>25</v>
      </c>
      <c r="P85" s="39">
        <f>IF($B85="","",-SUMIFS(Tabla7[Cantidad],Tabla7[Código del producto],$B85,Tabla7[Tipo de movimiento],"SALIDA",Tabla7[Mes],P$5))</f>
        <v>0</v>
      </c>
      <c r="Q85" s="39">
        <f t="shared" si="3"/>
        <v>8.3333333333333339</v>
      </c>
      <c r="R85" s="51" t="str">
        <f>IF($B85="","",IFERROR(VLOOKUP($B85,'ABC rotación'!$C:$G,5,0),"C"))</f>
        <v>A</v>
      </c>
      <c r="S85" s="41">
        <f t="shared" si="4"/>
        <v>10.799999999999999</v>
      </c>
      <c r="T85" s="40">
        <f t="shared" si="5"/>
        <v>0.6</v>
      </c>
      <c r="U85" s="23" t="str">
        <f>IF($B85="","",VLOOKUP($T85,Tablas!$X$14:$Y$17,2,1))</f>
        <v>2. AMARILLO</v>
      </c>
    </row>
    <row r="86" spans="2:21" x14ac:dyDescent="0.2">
      <c r="B86" s="1">
        <f>IF(Tablas!B84="","",Tablas!B84)</f>
        <v>300081</v>
      </c>
      <c r="C86" s="1" t="str">
        <f>IF(Tablas!C84="","",Tablas!C84)</f>
        <v>PASTILLAS DE FRENO DEL</v>
      </c>
      <c r="D86" s="1" t="str">
        <f>IF(Tablas!D84="","",Tablas!D84)</f>
        <v>04 - FRENOS Y EMBRAGUES</v>
      </c>
      <c r="E86" s="1" t="str">
        <f>IF(Tablas!E84="","",Tablas!E84)</f>
        <v>UN</v>
      </c>
      <c r="F86" s="1">
        <f>IF(Tablas!F84="","",Tablas!F84)</f>
        <v>23</v>
      </c>
      <c r="G86" s="1">
        <f>IF(Tablas!I84="","",Tablas!I84)</f>
        <v>42</v>
      </c>
      <c r="H86" s="1">
        <v>4</v>
      </c>
      <c r="I86" s="39">
        <f>IF($B86="","",-SUMIFS(Tabla7[Cantidad],Tabla7[Código del producto],$B86,Tabla7[Tipo de movimiento],"SALIDA",Tabla7[Mes],I$5))</f>
        <v>0</v>
      </c>
      <c r="J86" s="39">
        <f>IF($B86="","",-SUMIFS(Tabla7[Cantidad],Tabla7[Código del producto],$B86,Tabla7[Tipo de movimiento],"SALIDA",Tabla7[Mes],J$5))</f>
        <v>13</v>
      </c>
      <c r="K86" s="39">
        <f>IF($B86="","",-SUMIFS(Tabla7[Cantidad],Tabla7[Código del producto],$B86,Tabla7[Tipo de movimiento],"SALIDA",Tabla7[Mes],K$5))</f>
        <v>0</v>
      </c>
      <c r="L86" s="39">
        <f>IF($B86="","",-SUMIFS(Tabla7[Cantidad],Tabla7[Código del producto],$B86,Tabla7[Tipo de movimiento],"SALIDA",Tabla7[Mes],L$5))</f>
        <v>0</v>
      </c>
      <c r="M86" s="39">
        <f>IF($B86="","",-SUMIFS(Tabla7[Cantidad],Tabla7[Código del producto],$B86,Tabla7[Tipo de movimiento],"SALIDA",Tabla7[Mes],M$5))</f>
        <v>24</v>
      </c>
      <c r="N86" s="39">
        <f>IF($B86="","",-SUMIFS(Tabla7[Cantidad],Tabla7[Código del producto],$B86,Tabla7[Tipo de movimiento],"SALIDA",Tabla7[Mes],N$5))</f>
        <v>0</v>
      </c>
      <c r="O86" s="39">
        <f>IF($B86="","",-SUMIFS(Tabla7[Cantidad],Tabla7[Código del producto],$B86,Tabla7[Tipo de movimiento],"SALIDA",Tabla7[Mes],O$5))</f>
        <v>0</v>
      </c>
      <c r="P86" s="39">
        <f>IF($B86="","",-SUMIFS(Tabla7[Cantidad],Tabla7[Código del producto],$B86,Tabla7[Tipo de movimiento],"SALIDA",Tabla7[Mes],P$5))</f>
        <v>0</v>
      </c>
      <c r="Q86" s="39">
        <f t="shared" si="3"/>
        <v>0</v>
      </c>
      <c r="R86" s="51" t="str">
        <f>IF($B86="","",IFERROR(VLOOKUP($B86,'ABC rotación'!$C:$G,5,0),"C"))</f>
        <v>A</v>
      </c>
      <c r="S86" s="41">
        <f t="shared" si="4"/>
        <v>0</v>
      </c>
      <c r="T86" s="40">
        <f t="shared" si="5"/>
        <v>0</v>
      </c>
      <c r="U86" s="23" t="str">
        <f>IF($B86="","",VLOOKUP($T86,Tablas!$X$14:$Y$17,2,1))</f>
        <v>1. ROJO</v>
      </c>
    </row>
    <row r="87" spans="2:21" x14ac:dyDescent="0.2">
      <c r="B87" s="1">
        <f>IF(Tablas!B85="","",Tablas!B85)</f>
        <v>300082</v>
      </c>
      <c r="C87" s="1" t="str">
        <f>IF(Tablas!C85="","",Tablas!C85)</f>
        <v>HORQUILLA TRASERA (BRAZO OCCI</v>
      </c>
      <c r="D87" s="1" t="str">
        <f>IF(Tablas!D85="","",Tablas!D85)</f>
        <v>06 - AMORTIGUADORES</v>
      </c>
      <c r="E87" s="1" t="str">
        <f>IF(Tablas!E85="","",Tablas!E85)</f>
        <v>UN</v>
      </c>
      <c r="F87" s="1">
        <f>IF(Tablas!F85="","",Tablas!F85)</f>
        <v>12</v>
      </c>
      <c r="G87" s="1">
        <f>IF(Tablas!I85="","",Tablas!I85)</f>
        <v>44</v>
      </c>
      <c r="H87" s="1">
        <v>2</v>
      </c>
      <c r="I87" s="39">
        <f>IF($B87="","",-SUMIFS(Tabla7[Cantidad],Tabla7[Código del producto],$B87,Tabla7[Tipo de movimiento],"SALIDA",Tabla7[Mes],I$5))</f>
        <v>0</v>
      </c>
      <c r="J87" s="39">
        <f>IF($B87="","",-SUMIFS(Tabla7[Cantidad],Tabla7[Código del producto],$B87,Tabla7[Tipo de movimiento],"SALIDA",Tabla7[Mes],J$5))</f>
        <v>0</v>
      </c>
      <c r="K87" s="39">
        <f>IF($B87="","",-SUMIFS(Tabla7[Cantidad],Tabla7[Código del producto],$B87,Tabla7[Tipo de movimiento],"SALIDA",Tabla7[Mes],K$5))</f>
        <v>14</v>
      </c>
      <c r="L87" s="39">
        <f>IF($B87="","",-SUMIFS(Tabla7[Cantidad],Tabla7[Código del producto],$B87,Tabla7[Tipo de movimiento],"SALIDA",Tabla7[Mes],L$5))</f>
        <v>0</v>
      </c>
      <c r="M87" s="39">
        <f>IF($B87="","",-SUMIFS(Tabla7[Cantidad],Tabla7[Código del producto],$B87,Tabla7[Tipo de movimiento],"SALIDA",Tabla7[Mes],M$5))</f>
        <v>0</v>
      </c>
      <c r="N87" s="39">
        <f>IF($B87="","",-SUMIFS(Tabla7[Cantidad],Tabla7[Código del producto],$B87,Tabla7[Tipo de movimiento],"SALIDA",Tabla7[Mes],N$5))</f>
        <v>0</v>
      </c>
      <c r="O87" s="39">
        <f>IF($B87="","",-SUMIFS(Tabla7[Cantidad],Tabla7[Código del producto],$B87,Tabla7[Tipo de movimiento],"SALIDA",Tabla7[Mes],O$5))</f>
        <v>0</v>
      </c>
      <c r="P87" s="39">
        <f>IF($B87="","",-SUMIFS(Tabla7[Cantidad],Tabla7[Código del producto],$B87,Tabla7[Tipo de movimiento],"SALIDA",Tabla7[Mes],P$5))</f>
        <v>0</v>
      </c>
      <c r="Q87" s="39">
        <f t="shared" si="3"/>
        <v>0</v>
      </c>
      <c r="R87" s="51" t="str">
        <f>IF($B87="","",IFERROR(VLOOKUP($B87,'ABC rotación'!$C:$G,5,0),"C"))</f>
        <v>B</v>
      </c>
      <c r="S87" s="41">
        <f t="shared" si="4"/>
        <v>0</v>
      </c>
      <c r="T87" s="40">
        <f t="shared" si="5"/>
        <v>0</v>
      </c>
      <c r="U87" s="23" t="str">
        <f>IF($B87="","",VLOOKUP($T87,Tablas!$X$14:$Y$17,2,1))</f>
        <v>1. ROJO</v>
      </c>
    </row>
    <row r="88" spans="2:21" x14ac:dyDescent="0.2">
      <c r="B88" s="1">
        <f>IF(Tablas!B86="","",Tablas!B86)</f>
        <v>300083</v>
      </c>
      <c r="C88" s="1" t="str">
        <f>IF(Tablas!C86="","",Tablas!C86)</f>
        <v>GUIA DE CADENA TRASERA</v>
      </c>
      <c r="D88" s="1" t="str">
        <f>IF(Tablas!D86="","",Tablas!D86)</f>
        <v>13 - TRACCION</v>
      </c>
      <c r="E88" s="1" t="str">
        <f>IF(Tablas!E86="","",Tablas!E86)</f>
        <v>UN</v>
      </c>
      <c r="F88" s="1">
        <f>IF(Tablas!F86="","",Tablas!F86)</f>
        <v>5</v>
      </c>
      <c r="G88" s="1">
        <f>IF(Tablas!I86="","",Tablas!I86)</f>
        <v>49</v>
      </c>
      <c r="H88" s="1">
        <v>3</v>
      </c>
      <c r="I88" s="39">
        <f>IF($B88="","",-SUMIFS(Tabla7[Cantidad],Tabla7[Código del producto],$B88,Tabla7[Tipo de movimiento],"SALIDA",Tabla7[Mes],I$5))</f>
        <v>0</v>
      </c>
      <c r="J88" s="39">
        <f>IF($B88="","",-SUMIFS(Tabla7[Cantidad],Tabla7[Código del producto],$B88,Tabla7[Tipo de movimiento],"SALIDA",Tabla7[Mes],J$5))</f>
        <v>0</v>
      </c>
      <c r="K88" s="39">
        <f>IF($B88="","",-SUMIFS(Tabla7[Cantidad],Tabla7[Código del producto],$B88,Tabla7[Tipo de movimiento],"SALIDA",Tabla7[Mes],K$5))</f>
        <v>25</v>
      </c>
      <c r="L88" s="39">
        <f>IF($B88="","",-SUMIFS(Tabla7[Cantidad],Tabla7[Código del producto],$B88,Tabla7[Tipo de movimiento],"SALIDA",Tabla7[Mes],L$5))</f>
        <v>0</v>
      </c>
      <c r="M88" s="39">
        <f>IF($B88="","",-SUMIFS(Tabla7[Cantidad],Tabla7[Código del producto],$B88,Tabla7[Tipo de movimiento],"SALIDA",Tabla7[Mes],M$5))</f>
        <v>0</v>
      </c>
      <c r="N88" s="39">
        <f>IF($B88="","",-SUMIFS(Tabla7[Cantidad],Tabla7[Código del producto],$B88,Tabla7[Tipo de movimiento],"SALIDA",Tabla7[Mes],N$5))</f>
        <v>6</v>
      </c>
      <c r="O88" s="39">
        <f>IF($B88="","",-SUMIFS(Tabla7[Cantidad],Tabla7[Código del producto],$B88,Tabla7[Tipo de movimiento],"SALIDA",Tabla7[Mes],O$5))</f>
        <v>0</v>
      </c>
      <c r="P88" s="39">
        <f>IF($B88="","",-SUMIFS(Tabla7[Cantidad],Tabla7[Código del producto],$B88,Tabla7[Tipo de movimiento],"SALIDA",Tabla7[Mes],P$5))</f>
        <v>0</v>
      </c>
      <c r="Q88" s="39">
        <f t="shared" si="3"/>
        <v>2</v>
      </c>
      <c r="R88" s="51" t="str">
        <f>IF($B88="","",IFERROR(VLOOKUP($B88,'ABC rotación'!$C:$G,5,0),"C"))</f>
        <v>B</v>
      </c>
      <c r="S88" s="41">
        <f t="shared" si="4"/>
        <v>45</v>
      </c>
      <c r="T88" s="40">
        <f t="shared" si="5"/>
        <v>9</v>
      </c>
      <c r="U88" s="23" t="str">
        <f>IF($B88="","",VLOOKUP($T88,Tablas!$X$14:$Y$17,2,1))</f>
        <v>4. NEGRO</v>
      </c>
    </row>
    <row r="89" spans="2:21" x14ac:dyDescent="0.2">
      <c r="B89" s="1">
        <f>IF(Tablas!B87="","",Tablas!B87)</f>
        <v>300084</v>
      </c>
      <c r="C89" s="1" t="str">
        <f>IF(Tablas!C87="","",Tablas!C87)</f>
        <v>EJE DE HORQUILLA TRASERA</v>
      </c>
      <c r="D89" s="1" t="str">
        <f>IF(Tablas!D87="","",Tablas!D87)</f>
        <v>06 - AMORTIGUADORES</v>
      </c>
      <c r="E89" s="1" t="str">
        <f>IF(Tablas!E87="","",Tablas!E87)</f>
        <v>UN</v>
      </c>
      <c r="F89" s="1">
        <f>IF(Tablas!F87="","",Tablas!F87)</f>
        <v>18</v>
      </c>
      <c r="G89" s="1">
        <f>IF(Tablas!I87="","",Tablas!I87)</f>
        <v>23</v>
      </c>
      <c r="H89" s="1">
        <v>10</v>
      </c>
      <c r="I89" s="39">
        <f>IF($B89="","",-SUMIFS(Tabla7[Cantidad],Tabla7[Código del producto],$B89,Tabla7[Tipo de movimiento],"SALIDA",Tabla7[Mes],I$5))</f>
        <v>0</v>
      </c>
      <c r="J89" s="39">
        <f>IF($B89="","",-SUMIFS(Tabla7[Cantidad],Tabla7[Código del producto],$B89,Tabla7[Tipo de movimiento],"SALIDA",Tabla7[Mes],J$5))</f>
        <v>15</v>
      </c>
      <c r="K89" s="39">
        <f>IF($B89="","",-SUMIFS(Tabla7[Cantidad],Tabla7[Código del producto],$B89,Tabla7[Tipo de movimiento],"SALIDA",Tabla7[Mes],K$5))</f>
        <v>0</v>
      </c>
      <c r="L89" s="39">
        <f>IF($B89="","",-SUMIFS(Tabla7[Cantidad],Tabla7[Código del producto],$B89,Tabla7[Tipo de movimiento],"SALIDA",Tabla7[Mes],L$5))</f>
        <v>0</v>
      </c>
      <c r="M89" s="39">
        <f>IF($B89="","",-SUMIFS(Tabla7[Cantidad],Tabla7[Código del producto],$B89,Tabla7[Tipo de movimiento],"SALIDA",Tabla7[Mes],M$5))</f>
        <v>10</v>
      </c>
      <c r="N89" s="39">
        <f>IF($B89="","",-SUMIFS(Tabla7[Cantidad],Tabla7[Código del producto],$B89,Tabla7[Tipo de movimiento],"SALIDA",Tabla7[Mes],N$5))</f>
        <v>0</v>
      </c>
      <c r="O89" s="39">
        <f>IF($B89="","",-SUMIFS(Tabla7[Cantidad],Tabla7[Código del producto],$B89,Tabla7[Tipo de movimiento],"SALIDA",Tabla7[Mes],O$5))</f>
        <v>0</v>
      </c>
      <c r="P89" s="39">
        <f>IF($B89="","",-SUMIFS(Tabla7[Cantidad],Tabla7[Código del producto],$B89,Tabla7[Tipo de movimiento],"SALIDA",Tabla7[Mes],P$5))</f>
        <v>7</v>
      </c>
      <c r="Q89" s="39">
        <f t="shared" si="3"/>
        <v>2.3333333333333335</v>
      </c>
      <c r="R89" s="51" t="str">
        <f>IF($B89="","",IFERROR(VLOOKUP($B89,'ABC rotación'!$C:$G,5,0),"C"))</f>
        <v>B</v>
      </c>
      <c r="S89" s="41">
        <f t="shared" si="4"/>
        <v>128.57142857142856</v>
      </c>
      <c r="T89" s="40">
        <f t="shared" si="5"/>
        <v>7.1428571428571423</v>
      </c>
      <c r="U89" s="23" t="str">
        <f>IF($B89="","",VLOOKUP($T89,Tablas!$X$14:$Y$17,2,1))</f>
        <v>4. NEGRO</v>
      </c>
    </row>
    <row r="90" spans="2:21" x14ac:dyDescent="0.2">
      <c r="B90" s="1">
        <f>IF(Tablas!B88="","",Tablas!B88)</f>
        <v>300085</v>
      </c>
      <c r="C90" s="1" t="str">
        <f>IF(Tablas!C88="","",Tablas!C88)</f>
        <v>CAJA UTILITARIA</v>
      </c>
      <c r="D90" s="1" t="str">
        <f>IF(Tablas!D88="","",Tablas!D88)</f>
        <v>05 - COLISION</v>
      </c>
      <c r="E90" s="1" t="str">
        <f>IF(Tablas!E88="","",Tablas!E88)</f>
        <v>UN</v>
      </c>
      <c r="F90" s="1">
        <f>IF(Tablas!F88="","",Tablas!F88)</f>
        <v>27</v>
      </c>
      <c r="G90" s="1">
        <f>IF(Tablas!I88="","",Tablas!I88)</f>
        <v>5</v>
      </c>
      <c r="H90" s="1">
        <v>7</v>
      </c>
      <c r="I90" s="39">
        <f>IF($B90="","",-SUMIFS(Tabla7[Cantidad],Tabla7[Código del producto],$B90,Tabla7[Tipo de movimiento],"SALIDA",Tabla7[Mes],I$5))</f>
        <v>0</v>
      </c>
      <c r="J90" s="39">
        <f>IF($B90="","",-SUMIFS(Tabla7[Cantidad],Tabla7[Código del producto],$B90,Tabla7[Tipo de movimiento],"SALIDA",Tabla7[Mes],J$5))</f>
        <v>0</v>
      </c>
      <c r="K90" s="39">
        <f>IF($B90="","",-SUMIFS(Tabla7[Cantidad],Tabla7[Código del producto],$B90,Tabla7[Tipo de movimiento],"SALIDA",Tabla7[Mes],K$5))</f>
        <v>0</v>
      </c>
      <c r="L90" s="39">
        <f>IF($B90="","",-SUMIFS(Tabla7[Cantidad],Tabla7[Código del producto],$B90,Tabla7[Tipo de movimiento],"SALIDA",Tabla7[Mes],L$5))</f>
        <v>0</v>
      </c>
      <c r="M90" s="39">
        <f>IF($B90="","",-SUMIFS(Tabla7[Cantidad],Tabla7[Código del producto],$B90,Tabla7[Tipo de movimiento],"SALIDA",Tabla7[Mes],M$5))</f>
        <v>6</v>
      </c>
      <c r="N90" s="39">
        <f>IF($B90="","",-SUMIFS(Tabla7[Cantidad],Tabla7[Código del producto],$B90,Tabla7[Tipo de movimiento],"SALIDA",Tabla7[Mes],N$5))</f>
        <v>0</v>
      </c>
      <c r="O90" s="39">
        <f>IF($B90="","",-SUMIFS(Tabla7[Cantidad],Tabla7[Código del producto],$B90,Tabla7[Tipo de movimiento],"SALIDA",Tabla7[Mes],O$5))</f>
        <v>0</v>
      </c>
      <c r="P90" s="39">
        <f>IF($B90="","",-SUMIFS(Tabla7[Cantidad],Tabla7[Código del producto],$B90,Tabla7[Tipo de movimiento],"SALIDA",Tabla7[Mes],P$5))</f>
        <v>0</v>
      </c>
      <c r="Q90" s="39">
        <f t="shared" si="3"/>
        <v>0</v>
      </c>
      <c r="R90" s="51" t="str">
        <f>IF($B90="","",IFERROR(VLOOKUP($B90,'ABC rotación'!$C:$G,5,0),"C"))</f>
        <v>C</v>
      </c>
      <c r="S90" s="41">
        <f t="shared" si="4"/>
        <v>0</v>
      </c>
      <c r="T90" s="40">
        <f t="shared" si="5"/>
        <v>0</v>
      </c>
      <c r="U90" s="23" t="str">
        <f>IF($B90="","",VLOOKUP($T90,Tablas!$X$14:$Y$17,2,1))</f>
        <v>1. ROJO</v>
      </c>
    </row>
    <row r="91" spans="2:21" x14ac:dyDescent="0.2">
      <c r="B91" s="1">
        <f>IF(Tablas!B89="","",Tablas!B89)</f>
        <v>300086</v>
      </c>
      <c r="C91" s="1" t="str">
        <f>IF(Tablas!C89="","",Tablas!C89)</f>
        <v>CUBIERTA DE CAJA GUANTERA</v>
      </c>
      <c r="D91" s="1" t="str">
        <f>IF(Tablas!D89="","",Tablas!D89)</f>
        <v>05 - COLISION</v>
      </c>
      <c r="E91" s="1" t="str">
        <f>IF(Tablas!E89="","",Tablas!E89)</f>
        <v>UN</v>
      </c>
      <c r="F91" s="1">
        <f>IF(Tablas!F89="","",Tablas!F89)</f>
        <v>21</v>
      </c>
      <c r="G91" s="1">
        <f>IF(Tablas!I89="","",Tablas!I89)</f>
        <v>44</v>
      </c>
      <c r="H91" s="1">
        <v>9</v>
      </c>
      <c r="I91" s="39">
        <f>IF($B91="","",-SUMIFS(Tabla7[Cantidad],Tabla7[Código del producto],$B91,Tabla7[Tipo de movimiento],"SALIDA",Tabla7[Mes],I$5))</f>
        <v>0</v>
      </c>
      <c r="J91" s="39">
        <f>IF($B91="","",-SUMIFS(Tabla7[Cantidad],Tabla7[Código del producto],$B91,Tabla7[Tipo de movimiento],"SALIDA",Tabla7[Mes],J$5))</f>
        <v>13</v>
      </c>
      <c r="K91" s="39">
        <f>IF($B91="","",-SUMIFS(Tabla7[Cantidad],Tabla7[Código del producto],$B91,Tabla7[Tipo de movimiento],"SALIDA",Tabla7[Mes],K$5))</f>
        <v>15</v>
      </c>
      <c r="L91" s="39">
        <f>IF($B91="","",-SUMIFS(Tabla7[Cantidad],Tabla7[Código del producto],$B91,Tabla7[Tipo de movimiento],"SALIDA",Tabla7[Mes],L$5))</f>
        <v>19</v>
      </c>
      <c r="M91" s="39">
        <f>IF($B91="","",-SUMIFS(Tabla7[Cantidad],Tabla7[Código del producto],$B91,Tabla7[Tipo de movimiento],"SALIDA",Tabla7[Mes],M$5))</f>
        <v>0</v>
      </c>
      <c r="N91" s="39">
        <f>IF($B91="","",-SUMIFS(Tabla7[Cantidad],Tabla7[Código del producto],$B91,Tabla7[Tipo de movimiento],"SALIDA",Tabla7[Mes],N$5))</f>
        <v>0</v>
      </c>
      <c r="O91" s="39">
        <f>IF($B91="","",-SUMIFS(Tabla7[Cantidad],Tabla7[Código del producto],$B91,Tabla7[Tipo de movimiento],"SALIDA",Tabla7[Mes],O$5))</f>
        <v>0</v>
      </c>
      <c r="P91" s="39">
        <f>IF($B91="","",-SUMIFS(Tabla7[Cantidad],Tabla7[Código del producto],$B91,Tabla7[Tipo de movimiento],"SALIDA",Tabla7[Mes],P$5))</f>
        <v>0</v>
      </c>
      <c r="Q91" s="39">
        <f t="shared" si="3"/>
        <v>0</v>
      </c>
      <c r="R91" s="51" t="str">
        <f>IF($B91="","",IFERROR(VLOOKUP($B91,'ABC rotación'!$C:$G,5,0),"C"))</f>
        <v>A</v>
      </c>
      <c r="S91" s="41">
        <f t="shared" si="4"/>
        <v>0</v>
      </c>
      <c r="T91" s="40">
        <f t="shared" si="5"/>
        <v>0</v>
      </c>
      <c r="U91" s="23" t="str">
        <f>IF($B91="","",VLOOKUP($T91,Tablas!$X$14:$Y$17,2,1))</f>
        <v>1. ROJO</v>
      </c>
    </row>
    <row r="92" spans="2:21" x14ac:dyDescent="0.2">
      <c r="B92" s="1">
        <f>IF(Tablas!B90="","",Tablas!B90)</f>
        <v>300087</v>
      </c>
      <c r="C92" s="1" t="str">
        <f>IF(Tablas!C90="","",Tablas!C90)</f>
        <v>TUBO DE ESCAPE/SILENCIADOR</v>
      </c>
      <c r="D92" s="1" t="str">
        <f>IF(Tablas!D90="","",Tablas!D90)</f>
        <v>15 - MISCELANEOS</v>
      </c>
      <c r="E92" s="1" t="str">
        <f>IF(Tablas!E90="","",Tablas!E90)</f>
        <v>UN</v>
      </c>
      <c r="F92" s="1">
        <f>IF(Tablas!F90="","",Tablas!F90)</f>
        <v>28</v>
      </c>
      <c r="G92" s="1">
        <f>IF(Tablas!I90="","",Tablas!I90)</f>
        <v>17</v>
      </c>
      <c r="H92" s="1">
        <v>0</v>
      </c>
      <c r="I92" s="39">
        <f>IF($B92="","",-SUMIFS(Tabla7[Cantidad],Tabla7[Código del producto],$B92,Tabla7[Tipo de movimiento],"SALIDA",Tabla7[Mes],I$5))</f>
        <v>7</v>
      </c>
      <c r="J92" s="39">
        <f>IF($B92="","",-SUMIFS(Tabla7[Cantidad],Tabla7[Código del producto],$B92,Tabla7[Tipo de movimiento],"SALIDA",Tabla7[Mes],J$5))</f>
        <v>14</v>
      </c>
      <c r="K92" s="39">
        <f>IF($B92="","",-SUMIFS(Tabla7[Cantidad],Tabla7[Código del producto],$B92,Tabla7[Tipo de movimiento],"SALIDA",Tabla7[Mes],K$5))</f>
        <v>0</v>
      </c>
      <c r="L92" s="39">
        <f>IF($B92="","",-SUMIFS(Tabla7[Cantidad],Tabla7[Código del producto],$B92,Tabla7[Tipo de movimiento],"SALIDA",Tabla7[Mes],L$5))</f>
        <v>0</v>
      </c>
      <c r="M92" s="39">
        <f>IF($B92="","",-SUMIFS(Tabla7[Cantidad],Tabla7[Código del producto],$B92,Tabla7[Tipo de movimiento],"SALIDA",Tabla7[Mes],M$5))</f>
        <v>0</v>
      </c>
      <c r="N92" s="39">
        <f>IF($B92="","",-SUMIFS(Tabla7[Cantidad],Tabla7[Código del producto],$B92,Tabla7[Tipo de movimiento],"SALIDA",Tabla7[Mes],N$5))</f>
        <v>14</v>
      </c>
      <c r="O92" s="39">
        <f>IF($B92="","",-SUMIFS(Tabla7[Cantidad],Tabla7[Código del producto],$B92,Tabla7[Tipo de movimiento],"SALIDA",Tabla7[Mes],O$5))</f>
        <v>0</v>
      </c>
      <c r="P92" s="39">
        <f>IF($B92="","",-SUMIFS(Tabla7[Cantidad],Tabla7[Código del producto],$B92,Tabla7[Tipo de movimiento],"SALIDA",Tabla7[Mes],P$5))</f>
        <v>0</v>
      </c>
      <c r="Q92" s="39">
        <f t="shared" si="3"/>
        <v>4.666666666666667</v>
      </c>
      <c r="R92" s="51" t="str">
        <f>IF($B92="","",IFERROR(VLOOKUP($B92,'ABC rotación'!$C:$G,5,0),"C"))</f>
        <v>B</v>
      </c>
      <c r="S92" s="41">
        <f t="shared" si="4"/>
        <v>0</v>
      </c>
      <c r="T92" s="40">
        <f t="shared" si="5"/>
        <v>0</v>
      </c>
      <c r="U92" s="23" t="str">
        <f>IF($B92="","",VLOOKUP($T92,Tablas!$X$14:$Y$17,2,1))</f>
        <v>1. ROJO</v>
      </c>
    </row>
    <row r="93" spans="2:21" x14ac:dyDescent="0.2">
      <c r="B93" s="1">
        <f>IF(Tablas!B91="","",Tablas!B91)</f>
        <v>300088</v>
      </c>
      <c r="C93" s="1" t="str">
        <f>IF(Tablas!C91="","",Tablas!C91)</f>
        <v>ENGRANAJE SECUNDARIO DE TERCER</v>
      </c>
      <c r="D93" s="1" t="str">
        <f>IF(Tablas!D91="","",Tablas!D91)</f>
        <v>09 - PARTES DE MOTOR</v>
      </c>
      <c r="E93" s="1" t="str">
        <f>IF(Tablas!E91="","",Tablas!E91)</f>
        <v>UN</v>
      </c>
      <c r="F93" s="1">
        <f>IF(Tablas!F91="","",Tablas!F91)</f>
        <v>17</v>
      </c>
      <c r="G93" s="1">
        <f>IF(Tablas!I91="","",Tablas!I91)</f>
        <v>37</v>
      </c>
      <c r="H93" s="1">
        <v>1</v>
      </c>
      <c r="I93" s="39">
        <f>IF($B93="","",-SUMIFS(Tabla7[Cantidad],Tabla7[Código del producto],$B93,Tabla7[Tipo de movimiento],"SALIDA",Tabla7[Mes],I$5))</f>
        <v>0</v>
      </c>
      <c r="J93" s="39">
        <f>IF($B93="","",-SUMIFS(Tabla7[Cantidad],Tabla7[Código del producto],$B93,Tabla7[Tipo de movimiento],"SALIDA",Tabla7[Mes],J$5))</f>
        <v>0</v>
      </c>
      <c r="K93" s="39">
        <f>IF($B93="","",-SUMIFS(Tabla7[Cantidad],Tabla7[Código del producto],$B93,Tabla7[Tipo de movimiento],"SALIDA",Tabla7[Mes],K$5))</f>
        <v>17</v>
      </c>
      <c r="L93" s="39">
        <f>IF($B93="","",-SUMIFS(Tabla7[Cantidad],Tabla7[Código del producto],$B93,Tabla7[Tipo de movimiento],"SALIDA",Tabla7[Mes],L$5))</f>
        <v>0</v>
      </c>
      <c r="M93" s="39">
        <f>IF($B93="","",-SUMIFS(Tabla7[Cantidad],Tabla7[Código del producto],$B93,Tabla7[Tipo de movimiento],"SALIDA",Tabla7[Mes],M$5))</f>
        <v>0</v>
      </c>
      <c r="N93" s="39">
        <f>IF($B93="","",-SUMIFS(Tabla7[Cantidad],Tabla7[Código del producto],$B93,Tabla7[Tipo de movimiento],"SALIDA",Tabla7[Mes],N$5))</f>
        <v>0</v>
      </c>
      <c r="O93" s="39">
        <f>IF($B93="","",-SUMIFS(Tabla7[Cantidad],Tabla7[Código del producto],$B93,Tabla7[Tipo de movimiento],"SALIDA",Tabla7[Mes],O$5))</f>
        <v>0</v>
      </c>
      <c r="P93" s="39">
        <f>IF($B93="","",-SUMIFS(Tabla7[Cantidad],Tabla7[Código del producto],$B93,Tabla7[Tipo de movimiento],"SALIDA",Tabla7[Mes],P$5))</f>
        <v>0</v>
      </c>
      <c r="Q93" s="39">
        <f t="shared" si="3"/>
        <v>0</v>
      </c>
      <c r="R93" s="51" t="str">
        <f>IF($B93="","",IFERROR(VLOOKUP($B93,'ABC rotación'!$C:$G,5,0),"C"))</f>
        <v>B</v>
      </c>
      <c r="S93" s="41">
        <f t="shared" si="4"/>
        <v>0</v>
      </c>
      <c r="T93" s="40">
        <f t="shared" si="5"/>
        <v>0</v>
      </c>
      <c r="U93" s="23" t="str">
        <f>IF($B93="","",VLOOKUP($T93,Tablas!$X$14:$Y$17,2,1))</f>
        <v>1. ROJO</v>
      </c>
    </row>
    <row r="94" spans="2:21" x14ac:dyDescent="0.2">
      <c r="B94" s="1">
        <f>IF(Tablas!B92="","",Tablas!B92)</f>
        <v>300089</v>
      </c>
      <c r="C94" s="1" t="str">
        <f>IF(Tablas!C92="","",Tablas!C92)</f>
        <v>CONJUNTO DE FRENO TRASERO COMP</v>
      </c>
      <c r="D94" s="1" t="str">
        <f>IF(Tablas!D92="","",Tablas!D92)</f>
        <v>04 - FRENOS Y EMBRAGUES</v>
      </c>
      <c r="E94" s="1" t="str">
        <f>IF(Tablas!E92="","",Tablas!E92)</f>
        <v>UN</v>
      </c>
      <c r="F94" s="1">
        <f>IF(Tablas!F92="","",Tablas!F92)</f>
        <v>22</v>
      </c>
      <c r="G94" s="1">
        <f>IF(Tablas!I92="","",Tablas!I92)</f>
        <v>21</v>
      </c>
      <c r="H94" s="1">
        <v>9</v>
      </c>
      <c r="I94" s="39">
        <f>IF($B94="","",-SUMIFS(Tabla7[Cantidad],Tabla7[Código del producto],$B94,Tabla7[Tipo de movimiento],"SALIDA",Tabla7[Mes],I$5))</f>
        <v>0</v>
      </c>
      <c r="J94" s="39">
        <f>IF($B94="","",-SUMIFS(Tabla7[Cantidad],Tabla7[Código del producto],$B94,Tabla7[Tipo de movimiento],"SALIDA",Tabla7[Mes],J$5))</f>
        <v>0</v>
      </c>
      <c r="K94" s="39">
        <f>IF($B94="","",-SUMIFS(Tabla7[Cantidad],Tabla7[Código del producto],$B94,Tabla7[Tipo de movimiento],"SALIDA",Tabla7[Mes],K$5))</f>
        <v>0</v>
      </c>
      <c r="L94" s="39">
        <f>IF($B94="","",-SUMIFS(Tabla7[Cantidad],Tabla7[Código del producto],$B94,Tabla7[Tipo de movimiento],"SALIDA",Tabla7[Mes],L$5))</f>
        <v>0</v>
      </c>
      <c r="M94" s="39">
        <f>IF($B94="","",-SUMIFS(Tabla7[Cantidad],Tabla7[Código del producto],$B94,Tabla7[Tipo de movimiento],"SALIDA",Tabla7[Mes],M$5))</f>
        <v>0</v>
      </c>
      <c r="N94" s="39">
        <f>IF($B94="","",-SUMIFS(Tabla7[Cantidad],Tabla7[Código del producto],$B94,Tabla7[Tipo de movimiento],"SALIDA",Tabla7[Mes],N$5))</f>
        <v>6</v>
      </c>
      <c r="O94" s="39">
        <f>IF($B94="","",-SUMIFS(Tabla7[Cantidad],Tabla7[Código del producto],$B94,Tabla7[Tipo de movimiento],"SALIDA",Tabla7[Mes],O$5))</f>
        <v>0</v>
      </c>
      <c r="P94" s="39">
        <f>IF($B94="","",-SUMIFS(Tabla7[Cantidad],Tabla7[Código del producto],$B94,Tabla7[Tipo de movimiento],"SALIDA",Tabla7[Mes],P$5))</f>
        <v>13</v>
      </c>
      <c r="Q94" s="39">
        <f t="shared" si="3"/>
        <v>6.333333333333333</v>
      </c>
      <c r="R94" s="51" t="str">
        <f>IF($B94="","",IFERROR(VLOOKUP($B94,'ABC rotación'!$C:$G,5,0),"C"))</f>
        <v>C</v>
      </c>
      <c r="S94" s="41">
        <f t="shared" si="4"/>
        <v>42.631578947368418</v>
      </c>
      <c r="T94" s="40">
        <f t="shared" si="5"/>
        <v>1.9377990430622007</v>
      </c>
      <c r="U94" s="23" t="str">
        <f>IF($B94="","",VLOOKUP($T94,Tablas!$X$14:$Y$17,2,1))</f>
        <v>3. VERDE</v>
      </c>
    </row>
    <row r="95" spans="2:21" x14ac:dyDescent="0.2">
      <c r="B95" s="1">
        <f>IF(Tablas!B93="","",Tablas!B93)</f>
        <v>300090</v>
      </c>
      <c r="C95" s="1" t="str">
        <f>IF(Tablas!C93="","",Tablas!C93)</f>
        <v>RIN TRASERO</v>
      </c>
      <c r="D95" s="1" t="str">
        <f>IF(Tablas!D93="","",Tablas!D93)</f>
        <v>13 - TRACCION</v>
      </c>
      <c r="E95" s="1" t="str">
        <f>IF(Tablas!E93="","",Tablas!E93)</f>
        <v>UN</v>
      </c>
      <c r="F95" s="1">
        <f>IF(Tablas!F93="","",Tablas!F93)</f>
        <v>21</v>
      </c>
      <c r="G95" s="1">
        <f>IF(Tablas!I93="","",Tablas!I93)</f>
        <v>20</v>
      </c>
      <c r="H95" s="1">
        <v>4</v>
      </c>
      <c r="I95" s="39">
        <f>IF($B95="","",-SUMIFS(Tabla7[Cantidad],Tabla7[Código del producto],$B95,Tabla7[Tipo de movimiento],"SALIDA",Tabla7[Mes],I$5))</f>
        <v>13</v>
      </c>
      <c r="J95" s="39">
        <f>IF($B95="","",-SUMIFS(Tabla7[Cantidad],Tabla7[Código del producto],$B95,Tabla7[Tipo de movimiento],"SALIDA",Tabla7[Mes],J$5))</f>
        <v>14</v>
      </c>
      <c r="K95" s="39">
        <f>IF($B95="","",-SUMIFS(Tabla7[Cantidad],Tabla7[Código del producto],$B95,Tabla7[Tipo de movimiento],"SALIDA",Tabla7[Mes],K$5))</f>
        <v>19</v>
      </c>
      <c r="L95" s="39">
        <f>IF($B95="","",-SUMIFS(Tabla7[Cantidad],Tabla7[Código del producto],$B95,Tabla7[Tipo de movimiento],"SALIDA",Tabla7[Mes],L$5))</f>
        <v>0</v>
      </c>
      <c r="M95" s="39">
        <f>IF($B95="","",-SUMIFS(Tabla7[Cantidad],Tabla7[Código del producto],$B95,Tabla7[Tipo de movimiento],"SALIDA",Tabla7[Mes],M$5))</f>
        <v>0</v>
      </c>
      <c r="N95" s="39">
        <f>IF($B95="","",-SUMIFS(Tabla7[Cantidad],Tabla7[Código del producto],$B95,Tabla7[Tipo de movimiento],"SALIDA",Tabla7[Mes],N$5))</f>
        <v>0</v>
      </c>
      <c r="O95" s="39">
        <f>IF($B95="","",-SUMIFS(Tabla7[Cantidad],Tabla7[Código del producto],$B95,Tabla7[Tipo de movimiento],"SALIDA",Tabla7[Mes],O$5))</f>
        <v>10</v>
      </c>
      <c r="P95" s="39">
        <f>IF($B95="","",-SUMIFS(Tabla7[Cantidad],Tabla7[Código del producto],$B95,Tabla7[Tipo de movimiento],"SALIDA",Tabla7[Mes],P$5))</f>
        <v>5</v>
      </c>
      <c r="Q95" s="39">
        <f t="shared" si="3"/>
        <v>5</v>
      </c>
      <c r="R95" s="51" t="str">
        <f>IF($B95="","",IFERROR(VLOOKUP($B95,'ABC rotación'!$C:$G,5,0),"C"))</f>
        <v>A</v>
      </c>
      <c r="S95" s="41">
        <f t="shared" si="4"/>
        <v>24</v>
      </c>
      <c r="T95" s="40">
        <f t="shared" si="5"/>
        <v>1.1428571428571428</v>
      </c>
      <c r="U95" s="23" t="str">
        <f>IF($B95="","",VLOOKUP($T95,Tablas!$X$14:$Y$17,2,1))</f>
        <v>3. VERDE</v>
      </c>
    </row>
    <row r="96" spans="2:21" x14ac:dyDescent="0.2">
      <c r="B96" s="1">
        <f>IF(Tablas!B94="","",Tablas!B94)</f>
        <v>300091</v>
      </c>
      <c r="C96" s="1" t="str">
        <f>IF(Tablas!C94="","",Tablas!C94)</f>
        <v>AMORTIGUADOR DELANTERO IZQUIER</v>
      </c>
      <c r="D96" s="1" t="str">
        <f>IF(Tablas!D94="","",Tablas!D94)</f>
        <v>06 - AMORTIGUADORES</v>
      </c>
      <c r="E96" s="1" t="str">
        <f>IF(Tablas!E94="","",Tablas!E94)</f>
        <v>UN</v>
      </c>
      <c r="F96" s="1">
        <f>IF(Tablas!F94="","",Tablas!F94)</f>
        <v>18</v>
      </c>
      <c r="G96" s="1">
        <f>IF(Tablas!I94="","",Tablas!I94)</f>
        <v>14</v>
      </c>
      <c r="H96" s="1">
        <v>9</v>
      </c>
      <c r="I96" s="39">
        <f>IF($B96="","",-SUMIFS(Tabla7[Cantidad],Tabla7[Código del producto],$B96,Tabla7[Tipo de movimiento],"SALIDA",Tabla7[Mes],I$5))</f>
        <v>0</v>
      </c>
      <c r="J96" s="39">
        <f>IF($B96="","",-SUMIFS(Tabla7[Cantidad],Tabla7[Código del producto],$B96,Tabla7[Tipo de movimiento],"SALIDA",Tabla7[Mes],J$5))</f>
        <v>0</v>
      </c>
      <c r="K96" s="39">
        <f>IF($B96="","",-SUMIFS(Tabla7[Cantidad],Tabla7[Código del producto],$B96,Tabla7[Tipo de movimiento],"SALIDA",Tabla7[Mes],K$5))</f>
        <v>17</v>
      </c>
      <c r="L96" s="39">
        <f>IF($B96="","",-SUMIFS(Tabla7[Cantidad],Tabla7[Código del producto],$B96,Tabla7[Tipo de movimiento],"SALIDA",Tabla7[Mes],L$5))</f>
        <v>8</v>
      </c>
      <c r="M96" s="39">
        <f>IF($B96="","",-SUMIFS(Tabla7[Cantidad],Tabla7[Código del producto],$B96,Tabla7[Tipo de movimiento],"SALIDA",Tabla7[Mes],M$5))</f>
        <v>15</v>
      </c>
      <c r="N96" s="39">
        <f>IF($B96="","",-SUMIFS(Tabla7[Cantidad],Tabla7[Código del producto],$B96,Tabla7[Tipo de movimiento],"SALIDA",Tabla7[Mes],N$5))</f>
        <v>0</v>
      </c>
      <c r="O96" s="39">
        <f>IF($B96="","",-SUMIFS(Tabla7[Cantidad],Tabla7[Código del producto],$B96,Tabla7[Tipo de movimiento],"SALIDA",Tabla7[Mes],O$5))</f>
        <v>0</v>
      </c>
      <c r="P96" s="39">
        <f>IF($B96="","",-SUMIFS(Tabla7[Cantidad],Tabla7[Código del producto],$B96,Tabla7[Tipo de movimiento],"SALIDA",Tabla7[Mes],P$5))</f>
        <v>0</v>
      </c>
      <c r="Q96" s="39">
        <f t="shared" si="3"/>
        <v>0</v>
      </c>
      <c r="R96" s="51" t="str">
        <f>IF($B96="","",IFERROR(VLOOKUP($B96,'ABC rotación'!$C:$G,5,0),"C"))</f>
        <v>A</v>
      </c>
      <c r="S96" s="41">
        <f t="shared" si="4"/>
        <v>0</v>
      </c>
      <c r="T96" s="40">
        <f t="shared" si="5"/>
        <v>0</v>
      </c>
      <c r="U96" s="23" t="str">
        <f>IF($B96="","",VLOOKUP($T96,Tablas!$X$14:$Y$17,2,1))</f>
        <v>1. ROJO</v>
      </c>
    </row>
    <row r="97" spans="2:21" x14ac:dyDescent="0.2">
      <c r="B97" s="1">
        <f>IF(Tablas!B95="","",Tablas!B95)</f>
        <v>300092</v>
      </c>
      <c r="C97" s="1" t="str">
        <f>IF(Tablas!C95="","",Tablas!C95)</f>
        <v>AMORTIGUADOR DELANTERO DERECHO</v>
      </c>
      <c r="D97" s="1" t="str">
        <f>IF(Tablas!D95="","",Tablas!D95)</f>
        <v>06 - AMORTIGUADORES</v>
      </c>
      <c r="E97" s="1" t="str">
        <f>IF(Tablas!E95="","",Tablas!E95)</f>
        <v>UN</v>
      </c>
      <c r="F97" s="1">
        <f>IF(Tablas!F95="","",Tablas!F95)</f>
        <v>26</v>
      </c>
      <c r="G97" s="1">
        <f>IF(Tablas!I95="","",Tablas!I95)</f>
        <v>24</v>
      </c>
      <c r="H97" s="1">
        <v>7</v>
      </c>
      <c r="I97" s="39">
        <f>IF($B97="","",-SUMIFS(Tabla7[Cantidad],Tabla7[Código del producto],$B97,Tabla7[Tipo de movimiento],"SALIDA",Tabla7[Mes],I$5))</f>
        <v>0</v>
      </c>
      <c r="J97" s="39">
        <f>IF($B97="","",-SUMIFS(Tabla7[Cantidad],Tabla7[Código del producto],$B97,Tabla7[Tipo de movimiento],"SALIDA",Tabla7[Mes],J$5))</f>
        <v>0</v>
      </c>
      <c r="K97" s="39">
        <f>IF($B97="","",-SUMIFS(Tabla7[Cantidad],Tabla7[Código del producto],$B97,Tabla7[Tipo de movimiento],"SALIDA",Tabla7[Mes],K$5))</f>
        <v>0</v>
      </c>
      <c r="L97" s="39">
        <f>IF($B97="","",-SUMIFS(Tabla7[Cantidad],Tabla7[Código del producto],$B97,Tabla7[Tipo de movimiento],"SALIDA",Tabla7[Mes],L$5))</f>
        <v>0</v>
      </c>
      <c r="M97" s="39">
        <f>IF($B97="","",-SUMIFS(Tabla7[Cantidad],Tabla7[Código del producto],$B97,Tabla7[Tipo de movimiento],"SALIDA",Tabla7[Mes],M$5))</f>
        <v>9</v>
      </c>
      <c r="N97" s="39">
        <f>IF($B97="","",-SUMIFS(Tabla7[Cantidad],Tabla7[Código del producto],$B97,Tabla7[Tipo de movimiento],"SALIDA",Tabla7[Mes],N$5))</f>
        <v>0</v>
      </c>
      <c r="O97" s="39">
        <f>IF($B97="","",-SUMIFS(Tabla7[Cantidad],Tabla7[Código del producto],$B97,Tabla7[Tipo de movimiento],"SALIDA",Tabla7[Mes],O$5))</f>
        <v>5</v>
      </c>
      <c r="P97" s="39">
        <f>IF($B97="","",-SUMIFS(Tabla7[Cantidad],Tabla7[Código del producto],$B97,Tabla7[Tipo de movimiento],"SALIDA",Tabla7[Mes],P$5))</f>
        <v>0</v>
      </c>
      <c r="Q97" s="39">
        <f t="shared" si="3"/>
        <v>1.6666666666666667</v>
      </c>
      <c r="R97" s="51" t="str">
        <f>IF($B97="","",IFERROR(VLOOKUP($B97,'ABC rotación'!$C:$G,5,0),"C"))</f>
        <v>A</v>
      </c>
      <c r="S97" s="41">
        <f t="shared" si="4"/>
        <v>126</v>
      </c>
      <c r="T97" s="40">
        <f t="shared" si="5"/>
        <v>4.8461538461538458</v>
      </c>
      <c r="U97" s="23" t="str">
        <f>IF($B97="","",VLOOKUP($T97,Tablas!$X$14:$Y$17,2,1))</f>
        <v>4. NEGRO</v>
      </c>
    </row>
    <row r="98" spans="2:21" x14ac:dyDescent="0.2">
      <c r="B98" s="1">
        <f>IF(Tablas!B96="","",Tablas!B96)</f>
        <v>300093</v>
      </c>
      <c r="C98" s="1" t="str">
        <f>IF(Tablas!C96="","",Tablas!C96)</f>
        <v>TAPABARRO DEL AZUL</v>
      </c>
      <c r="D98" s="1" t="str">
        <f>IF(Tablas!D96="","",Tablas!D96)</f>
        <v>05 - COLISION</v>
      </c>
      <c r="E98" s="1" t="str">
        <f>IF(Tablas!E96="","",Tablas!E96)</f>
        <v>UN</v>
      </c>
      <c r="F98" s="1">
        <f>IF(Tablas!F96="","",Tablas!F96)</f>
        <v>13</v>
      </c>
      <c r="G98" s="1">
        <f>IF(Tablas!I96="","",Tablas!I96)</f>
        <v>9</v>
      </c>
      <c r="H98" s="1">
        <v>9</v>
      </c>
      <c r="I98" s="39">
        <f>IF($B98="","",-SUMIFS(Tabla7[Cantidad],Tabla7[Código del producto],$B98,Tabla7[Tipo de movimiento],"SALIDA",Tabla7[Mes],I$5))</f>
        <v>0</v>
      </c>
      <c r="J98" s="39">
        <f>IF($B98="","",-SUMIFS(Tabla7[Cantidad],Tabla7[Código del producto],$B98,Tabla7[Tipo de movimiento],"SALIDA",Tabla7[Mes],J$5))</f>
        <v>0</v>
      </c>
      <c r="K98" s="39">
        <f>IF($B98="","",-SUMIFS(Tabla7[Cantidad],Tabla7[Código del producto],$B98,Tabla7[Tipo de movimiento],"SALIDA",Tabla7[Mes],K$5))</f>
        <v>0</v>
      </c>
      <c r="L98" s="39">
        <f>IF($B98="","",-SUMIFS(Tabla7[Cantidad],Tabla7[Código del producto],$B98,Tabla7[Tipo de movimiento],"SALIDA",Tabla7[Mes],L$5))</f>
        <v>0</v>
      </c>
      <c r="M98" s="39">
        <f>IF($B98="","",-SUMIFS(Tabla7[Cantidad],Tabla7[Código del producto],$B98,Tabla7[Tipo de movimiento],"SALIDA",Tabla7[Mes],M$5))</f>
        <v>0</v>
      </c>
      <c r="N98" s="39">
        <f>IF($B98="","",-SUMIFS(Tabla7[Cantidad],Tabla7[Código del producto],$B98,Tabla7[Tipo de movimiento],"SALIDA",Tabla7[Mes],N$5))</f>
        <v>0</v>
      </c>
      <c r="O98" s="39">
        <f>IF($B98="","",-SUMIFS(Tabla7[Cantidad],Tabla7[Código del producto],$B98,Tabla7[Tipo de movimiento],"SALIDA",Tabla7[Mes],O$5))</f>
        <v>0</v>
      </c>
      <c r="P98" s="39">
        <f>IF($B98="","",-SUMIFS(Tabla7[Cantidad],Tabla7[Código del producto],$B98,Tabla7[Tipo de movimiento],"SALIDA",Tabla7[Mes],P$5))</f>
        <v>0</v>
      </c>
      <c r="Q98" s="39">
        <f t="shared" si="3"/>
        <v>0</v>
      </c>
      <c r="R98" s="51" t="str">
        <f>IF($B98="","",IFERROR(VLOOKUP($B98,'ABC rotación'!$C:$G,5,0),"C"))</f>
        <v>A</v>
      </c>
      <c r="S98" s="41">
        <f t="shared" si="4"/>
        <v>0</v>
      </c>
      <c r="T98" s="40">
        <f t="shared" si="5"/>
        <v>0</v>
      </c>
      <c r="U98" s="23" t="str">
        <f>IF($B98="","",VLOOKUP($T98,Tablas!$X$14:$Y$17,2,1))</f>
        <v>1. ROJO</v>
      </c>
    </row>
    <row r="99" spans="2:21" x14ac:dyDescent="0.2">
      <c r="B99" s="1">
        <f>IF(Tablas!B97="","",Tablas!B97)</f>
        <v>300094</v>
      </c>
      <c r="C99" s="1" t="str">
        <f>IF(Tablas!C97="","",Tablas!C97)</f>
        <v>ARNES SUPLEMENTARIO</v>
      </c>
      <c r="D99" s="1" t="str">
        <f>IF(Tablas!D97="","",Tablas!D97)</f>
        <v>08 - ELECTRICO</v>
      </c>
      <c r="E99" s="1" t="str">
        <f>IF(Tablas!E97="","",Tablas!E97)</f>
        <v>UN</v>
      </c>
      <c r="F99" s="1">
        <f>IF(Tablas!F97="","",Tablas!F97)</f>
        <v>11</v>
      </c>
      <c r="G99" s="1">
        <f>IF(Tablas!I97="","",Tablas!I97)</f>
        <v>9</v>
      </c>
      <c r="H99" s="1">
        <v>4</v>
      </c>
      <c r="I99" s="39">
        <f>IF($B99="","",-SUMIFS(Tabla7[Cantidad],Tabla7[Código del producto],$B99,Tabla7[Tipo de movimiento],"SALIDA",Tabla7[Mes],I$5))</f>
        <v>0</v>
      </c>
      <c r="J99" s="39">
        <f>IF($B99="","",-SUMIFS(Tabla7[Cantidad],Tabla7[Código del producto],$B99,Tabla7[Tipo de movimiento],"SALIDA",Tabla7[Mes],J$5))</f>
        <v>0</v>
      </c>
      <c r="K99" s="39">
        <f>IF($B99="","",-SUMIFS(Tabla7[Cantidad],Tabla7[Código del producto],$B99,Tabla7[Tipo de movimiento],"SALIDA",Tabla7[Mes],K$5))</f>
        <v>0</v>
      </c>
      <c r="L99" s="39">
        <f>IF($B99="","",-SUMIFS(Tabla7[Cantidad],Tabla7[Código del producto],$B99,Tabla7[Tipo de movimiento],"SALIDA",Tabla7[Mes],L$5))</f>
        <v>0</v>
      </c>
      <c r="M99" s="39">
        <f>IF($B99="","",-SUMIFS(Tabla7[Cantidad],Tabla7[Código del producto],$B99,Tabla7[Tipo de movimiento],"SALIDA",Tabla7[Mes],M$5))</f>
        <v>0</v>
      </c>
      <c r="N99" s="39">
        <f>IF($B99="","",-SUMIFS(Tabla7[Cantidad],Tabla7[Código del producto],$B99,Tabla7[Tipo de movimiento],"SALIDA",Tabla7[Mes],N$5))</f>
        <v>0</v>
      </c>
      <c r="O99" s="39">
        <f>IF($B99="","",-SUMIFS(Tabla7[Cantidad],Tabla7[Código del producto],$B99,Tabla7[Tipo de movimiento],"SALIDA",Tabla7[Mes],O$5))</f>
        <v>6</v>
      </c>
      <c r="P99" s="39">
        <f>IF($B99="","",-SUMIFS(Tabla7[Cantidad],Tabla7[Código del producto],$B99,Tabla7[Tipo de movimiento],"SALIDA",Tabla7[Mes],P$5))</f>
        <v>0</v>
      </c>
      <c r="Q99" s="39">
        <f t="shared" si="3"/>
        <v>2</v>
      </c>
      <c r="R99" s="51" t="str">
        <f>IF($B99="","",IFERROR(VLOOKUP($B99,'ABC rotación'!$C:$G,5,0),"C"))</f>
        <v>C</v>
      </c>
      <c r="S99" s="41">
        <f t="shared" si="4"/>
        <v>60</v>
      </c>
      <c r="T99" s="40">
        <f t="shared" si="5"/>
        <v>5.4545454545454541</v>
      </c>
      <c r="U99" s="23" t="str">
        <f>IF($B99="","",VLOOKUP($T99,Tablas!$X$14:$Y$17,2,1))</f>
        <v>4. NEGRO</v>
      </c>
    </row>
    <row r="100" spans="2:21" x14ac:dyDescent="0.2">
      <c r="B100" s="1">
        <f>IF(Tablas!B98="","",Tablas!B98)</f>
        <v>300095</v>
      </c>
      <c r="C100" s="1" t="str">
        <f>IF(Tablas!C98="","",Tablas!C98)</f>
        <v>BOTON INTERRUPTOR EMERGENCIA</v>
      </c>
      <c r="D100" s="1" t="str">
        <f>IF(Tablas!D98="","",Tablas!D98)</f>
        <v>10 - PALANCAS Y CHICOTES</v>
      </c>
      <c r="E100" s="1" t="str">
        <f>IF(Tablas!E98="","",Tablas!E98)</f>
        <v>UN</v>
      </c>
      <c r="F100" s="1">
        <f>IF(Tablas!F98="","",Tablas!F98)</f>
        <v>9</v>
      </c>
      <c r="G100" s="1">
        <f>IF(Tablas!I98="","",Tablas!I98)</f>
        <v>9</v>
      </c>
      <c r="H100" s="1">
        <v>0</v>
      </c>
      <c r="I100" s="39">
        <f>IF($B100="","",-SUMIFS(Tabla7[Cantidad],Tabla7[Código del producto],$B100,Tabla7[Tipo de movimiento],"SALIDA",Tabla7[Mes],I$5))</f>
        <v>38</v>
      </c>
      <c r="J100" s="39">
        <f>IF($B100="","",-SUMIFS(Tabla7[Cantidad],Tabla7[Código del producto],$B100,Tabla7[Tipo de movimiento],"SALIDA",Tabla7[Mes],J$5))</f>
        <v>0</v>
      </c>
      <c r="K100" s="39">
        <f>IF($B100="","",-SUMIFS(Tabla7[Cantidad],Tabla7[Código del producto],$B100,Tabla7[Tipo de movimiento],"SALIDA",Tabla7[Mes],K$5))</f>
        <v>0</v>
      </c>
      <c r="L100" s="39">
        <f>IF($B100="","",-SUMIFS(Tabla7[Cantidad],Tabla7[Código del producto],$B100,Tabla7[Tipo de movimiento],"SALIDA",Tabla7[Mes],L$5))</f>
        <v>28</v>
      </c>
      <c r="M100" s="39">
        <f>IF($B100="","",-SUMIFS(Tabla7[Cantidad],Tabla7[Código del producto],$B100,Tabla7[Tipo de movimiento],"SALIDA",Tabla7[Mes],M$5))</f>
        <v>0</v>
      </c>
      <c r="N100" s="39">
        <f>IF($B100="","",-SUMIFS(Tabla7[Cantidad],Tabla7[Código del producto],$B100,Tabla7[Tipo de movimiento],"SALIDA",Tabla7[Mes],N$5))</f>
        <v>0</v>
      </c>
      <c r="O100" s="39">
        <f>IF($B100="","",-SUMIFS(Tabla7[Cantidad],Tabla7[Código del producto],$B100,Tabla7[Tipo de movimiento],"SALIDA",Tabla7[Mes],O$5))</f>
        <v>23</v>
      </c>
      <c r="P100" s="39">
        <f>IF($B100="","",-SUMIFS(Tabla7[Cantidad],Tabla7[Código del producto],$B100,Tabla7[Tipo de movimiento],"SALIDA",Tabla7[Mes],P$5))</f>
        <v>0</v>
      </c>
      <c r="Q100" s="39">
        <f t="shared" si="3"/>
        <v>7.666666666666667</v>
      </c>
      <c r="R100" s="51" t="str">
        <f>IF($B100="","",IFERROR(VLOOKUP($B100,'ABC rotación'!$C:$G,5,0),"C"))</f>
        <v>A</v>
      </c>
      <c r="S100" s="41">
        <f t="shared" si="4"/>
        <v>0</v>
      </c>
      <c r="T100" s="40">
        <f t="shared" si="5"/>
        <v>0</v>
      </c>
      <c r="U100" s="23" t="str">
        <f>IF($B100="","",VLOOKUP($T100,Tablas!$X$14:$Y$17,2,1))</f>
        <v>1. ROJO</v>
      </c>
    </row>
    <row r="101" spans="2:21" x14ac:dyDescent="0.2">
      <c r="B101" s="1">
        <f>IF(Tablas!B99="","",Tablas!B99)</f>
        <v>300096</v>
      </c>
      <c r="C101" s="1" t="str">
        <f>IF(Tablas!C99="","",Tablas!C99)</f>
        <v>TELESCOPIO DE DIRECCION</v>
      </c>
      <c r="D101" s="1" t="str">
        <f>IF(Tablas!D99="","",Tablas!D99)</f>
        <v>06 - AMORTIGUADORES</v>
      </c>
      <c r="E101" s="1" t="str">
        <f>IF(Tablas!E99="","",Tablas!E99)</f>
        <v>UN</v>
      </c>
      <c r="F101" s="1">
        <f>IF(Tablas!F99="","",Tablas!F99)</f>
        <v>21</v>
      </c>
      <c r="G101" s="1">
        <f>IF(Tablas!I99="","",Tablas!I99)</f>
        <v>41</v>
      </c>
      <c r="H101" s="1">
        <v>0</v>
      </c>
      <c r="I101" s="39">
        <f>IF($B101="","",-SUMIFS(Tabla7[Cantidad],Tabla7[Código del producto],$B101,Tabla7[Tipo de movimiento],"SALIDA",Tabla7[Mes],I$5))</f>
        <v>0</v>
      </c>
      <c r="J101" s="39">
        <f>IF($B101="","",-SUMIFS(Tabla7[Cantidad],Tabla7[Código del producto],$B101,Tabla7[Tipo de movimiento],"SALIDA",Tabla7[Mes],J$5))</f>
        <v>0</v>
      </c>
      <c r="K101" s="39">
        <f>IF($B101="","",-SUMIFS(Tabla7[Cantidad],Tabla7[Código del producto],$B101,Tabla7[Tipo de movimiento],"SALIDA",Tabla7[Mes],K$5))</f>
        <v>0</v>
      </c>
      <c r="L101" s="39">
        <f>IF($B101="","",-SUMIFS(Tabla7[Cantidad],Tabla7[Código del producto],$B101,Tabla7[Tipo de movimiento],"SALIDA",Tabla7[Mes],L$5))</f>
        <v>0</v>
      </c>
      <c r="M101" s="39">
        <f>IF($B101="","",-SUMIFS(Tabla7[Cantidad],Tabla7[Código del producto],$B101,Tabla7[Tipo de movimiento],"SALIDA",Tabla7[Mes],M$5))</f>
        <v>26</v>
      </c>
      <c r="N101" s="39">
        <f>IF($B101="","",-SUMIFS(Tabla7[Cantidad],Tabla7[Código del producto],$B101,Tabla7[Tipo de movimiento],"SALIDA",Tabla7[Mes],N$5))</f>
        <v>16</v>
      </c>
      <c r="O101" s="39">
        <f>IF($B101="","",-SUMIFS(Tabla7[Cantidad],Tabla7[Código del producto],$B101,Tabla7[Tipo de movimiento],"SALIDA",Tabla7[Mes],O$5))</f>
        <v>0</v>
      </c>
      <c r="P101" s="39">
        <f>IF($B101="","",-SUMIFS(Tabla7[Cantidad],Tabla7[Código del producto],$B101,Tabla7[Tipo de movimiento],"SALIDA",Tabla7[Mes],P$5))</f>
        <v>0</v>
      </c>
      <c r="Q101" s="39">
        <f t="shared" si="3"/>
        <v>5.333333333333333</v>
      </c>
      <c r="R101" s="51" t="str">
        <f>IF($B101="","",IFERROR(VLOOKUP($B101,'ABC rotación'!$C:$G,5,0),"C"))</f>
        <v>C</v>
      </c>
      <c r="S101" s="41">
        <f t="shared" si="4"/>
        <v>0</v>
      </c>
      <c r="T101" s="40">
        <f t="shared" si="5"/>
        <v>0</v>
      </c>
      <c r="U101" s="23" t="str">
        <f>IF($B101="","",VLOOKUP($T101,Tablas!$X$14:$Y$17,2,1))</f>
        <v>1. ROJO</v>
      </c>
    </row>
    <row r="102" spans="2:21" x14ac:dyDescent="0.2">
      <c r="B102" s="1">
        <f>IF(Tablas!B100="","",Tablas!B100)</f>
        <v>300097</v>
      </c>
      <c r="C102" s="1" t="str">
        <f>IF(Tablas!C100="","",Tablas!C100)</f>
        <v>TAPABARRO INTERNO DEL PLATA</v>
      </c>
      <c r="D102" s="1" t="str">
        <f>IF(Tablas!D100="","",Tablas!D100)</f>
        <v>05 - COLISION</v>
      </c>
      <c r="E102" s="1" t="str">
        <f>IF(Tablas!E100="","",Tablas!E100)</f>
        <v>UN</v>
      </c>
      <c r="F102" s="1">
        <f>IF(Tablas!F100="","",Tablas!F100)</f>
        <v>30</v>
      </c>
      <c r="G102" s="1">
        <f>IF(Tablas!I100="","",Tablas!I100)</f>
        <v>45</v>
      </c>
      <c r="H102" s="1">
        <v>0</v>
      </c>
      <c r="I102" s="39">
        <f>IF($B102="","",-SUMIFS(Tabla7[Cantidad],Tabla7[Código del producto],$B102,Tabla7[Tipo de movimiento],"SALIDA",Tabla7[Mes],I$5))</f>
        <v>0</v>
      </c>
      <c r="J102" s="39">
        <f>IF($B102="","",-SUMIFS(Tabla7[Cantidad],Tabla7[Código del producto],$B102,Tabla7[Tipo de movimiento],"SALIDA",Tabla7[Mes],J$5))</f>
        <v>20</v>
      </c>
      <c r="K102" s="39">
        <f>IF($B102="","",-SUMIFS(Tabla7[Cantidad],Tabla7[Código del producto],$B102,Tabla7[Tipo de movimiento],"SALIDA",Tabla7[Mes],K$5))</f>
        <v>0</v>
      </c>
      <c r="L102" s="39">
        <f>IF($B102="","",-SUMIFS(Tabla7[Cantidad],Tabla7[Código del producto],$B102,Tabla7[Tipo de movimiento],"SALIDA",Tabla7[Mes],L$5))</f>
        <v>0</v>
      </c>
      <c r="M102" s="39">
        <f>IF($B102="","",-SUMIFS(Tabla7[Cantidad],Tabla7[Código del producto],$B102,Tabla7[Tipo de movimiento],"SALIDA",Tabla7[Mes],M$5))</f>
        <v>0</v>
      </c>
      <c r="N102" s="39">
        <f>IF($B102="","",-SUMIFS(Tabla7[Cantidad],Tabla7[Código del producto],$B102,Tabla7[Tipo de movimiento],"SALIDA",Tabla7[Mes],N$5))</f>
        <v>0</v>
      </c>
      <c r="O102" s="39">
        <f>IF($B102="","",-SUMIFS(Tabla7[Cantidad],Tabla7[Código del producto],$B102,Tabla7[Tipo de movimiento],"SALIDA",Tabla7[Mes],O$5))</f>
        <v>0</v>
      </c>
      <c r="P102" s="39">
        <f>IF($B102="","",-SUMIFS(Tabla7[Cantidad],Tabla7[Código del producto],$B102,Tabla7[Tipo de movimiento],"SALIDA",Tabla7[Mes],P$5))</f>
        <v>0</v>
      </c>
      <c r="Q102" s="39">
        <f t="shared" si="3"/>
        <v>0</v>
      </c>
      <c r="R102" s="51" t="str">
        <f>IF($B102="","",IFERROR(VLOOKUP($B102,'ABC rotación'!$C:$G,5,0),"C"))</f>
        <v>C</v>
      </c>
      <c r="S102" s="41">
        <f t="shared" si="4"/>
        <v>0</v>
      </c>
      <c r="T102" s="40">
        <f t="shared" si="5"/>
        <v>0</v>
      </c>
      <c r="U102" s="23" t="str">
        <f>IF($B102="","",VLOOKUP($T102,Tablas!$X$14:$Y$17,2,1))</f>
        <v>1. ROJO</v>
      </c>
    </row>
    <row r="103" spans="2:21" x14ac:dyDescent="0.2">
      <c r="B103" s="1">
        <f>IF(Tablas!B101="","",Tablas!B101)</f>
        <v>300098</v>
      </c>
      <c r="C103" s="1" t="str">
        <f>IF(Tablas!C101="","",Tablas!C101)</f>
        <v>CONJ. DE INTERRUPTOR Y MANIJA</v>
      </c>
      <c r="D103" s="1" t="str">
        <f>IF(Tablas!D101="","",Tablas!D101)</f>
        <v>10 - PALANCAS Y CHICOTES</v>
      </c>
      <c r="E103" s="1" t="str">
        <f>IF(Tablas!E101="","",Tablas!E101)</f>
        <v>UN</v>
      </c>
      <c r="F103" s="1">
        <f>IF(Tablas!F101="","",Tablas!F101)</f>
        <v>26</v>
      </c>
      <c r="G103" s="1">
        <f>IF(Tablas!I101="","",Tablas!I101)</f>
        <v>12</v>
      </c>
      <c r="H103" s="1">
        <v>1</v>
      </c>
      <c r="I103" s="39">
        <f>IF($B103="","",-SUMIFS(Tabla7[Cantidad],Tabla7[Código del producto],$B103,Tabla7[Tipo de movimiento],"SALIDA",Tabla7[Mes],I$5))</f>
        <v>15</v>
      </c>
      <c r="J103" s="39">
        <f>IF($B103="","",-SUMIFS(Tabla7[Cantidad],Tabla7[Código del producto],$B103,Tabla7[Tipo de movimiento],"SALIDA",Tabla7[Mes],J$5))</f>
        <v>0</v>
      </c>
      <c r="K103" s="39">
        <f>IF($B103="","",-SUMIFS(Tabla7[Cantidad],Tabla7[Código del producto],$B103,Tabla7[Tipo de movimiento],"SALIDA",Tabla7[Mes],K$5))</f>
        <v>0</v>
      </c>
      <c r="L103" s="39">
        <f>IF($B103="","",-SUMIFS(Tabla7[Cantidad],Tabla7[Código del producto],$B103,Tabla7[Tipo de movimiento],"SALIDA",Tabla7[Mes],L$5))</f>
        <v>9</v>
      </c>
      <c r="M103" s="39">
        <f>IF($B103="","",-SUMIFS(Tabla7[Cantidad],Tabla7[Código del producto],$B103,Tabla7[Tipo de movimiento],"SALIDA",Tabla7[Mes],M$5))</f>
        <v>0</v>
      </c>
      <c r="N103" s="39">
        <f>IF($B103="","",-SUMIFS(Tabla7[Cantidad],Tabla7[Código del producto],$B103,Tabla7[Tipo de movimiento],"SALIDA",Tabla7[Mes],N$5))</f>
        <v>0</v>
      </c>
      <c r="O103" s="39">
        <f>IF($B103="","",-SUMIFS(Tabla7[Cantidad],Tabla7[Código del producto],$B103,Tabla7[Tipo de movimiento],"SALIDA",Tabla7[Mes],O$5))</f>
        <v>0</v>
      </c>
      <c r="P103" s="39">
        <f>IF($B103="","",-SUMIFS(Tabla7[Cantidad],Tabla7[Código del producto],$B103,Tabla7[Tipo de movimiento],"SALIDA",Tabla7[Mes],P$5))</f>
        <v>18</v>
      </c>
      <c r="Q103" s="39">
        <f t="shared" si="3"/>
        <v>6</v>
      </c>
      <c r="R103" s="51" t="str">
        <f>IF($B103="","",IFERROR(VLOOKUP($B103,'ABC rotación'!$C:$G,5,0),"C"))</f>
        <v>B</v>
      </c>
      <c r="S103" s="41">
        <f t="shared" si="4"/>
        <v>5</v>
      </c>
      <c r="T103" s="40">
        <f t="shared" si="5"/>
        <v>0.19230769230769232</v>
      </c>
      <c r="U103" s="23" t="str">
        <f>IF($B103="","",VLOOKUP($T103,Tablas!$X$14:$Y$17,2,1))</f>
        <v>1. ROJO</v>
      </c>
    </row>
    <row r="104" spans="2:21" x14ac:dyDescent="0.2">
      <c r="B104" s="1">
        <f>IF(Tablas!B102="","",Tablas!B102)</f>
        <v>300099</v>
      </c>
      <c r="C104" s="1" t="str">
        <f>IF(Tablas!C102="","",Tablas!C102)</f>
        <v>CUBIERTA DE INDICADORES</v>
      </c>
      <c r="D104" s="1" t="str">
        <f>IF(Tablas!D102="","",Tablas!D102)</f>
        <v>05 - COLISION</v>
      </c>
      <c r="E104" s="1" t="str">
        <f>IF(Tablas!E102="","",Tablas!E102)</f>
        <v>UN</v>
      </c>
      <c r="F104" s="1">
        <f>IF(Tablas!F102="","",Tablas!F102)</f>
        <v>27</v>
      </c>
      <c r="G104" s="1">
        <f>IF(Tablas!I102="","",Tablas!I102)</f>
        <v>28</v>
      </c>
      <c r="H104" s="1">
        <v>5</v>
      </c>
      <c r="I104" s="39">
        <f>IF($B104="","",-SUMIFS(Tabla7[Cantidad],Tabla7[Código del producto],$B104,Tabla7[Tipo de movimiento],"SALIDA",Tabla7[Mes],I$5))</f>
        <v>0</v>
      </c>
      <c r="J104" s="39">
        <f>IF($B104="","",-SUMIFS(Tabla7[Cantidad],Tabla7[Código del producto],$B104,Tabla7[Tipo de movimiento],"SALIDA",Tabla7[Mes],J$5))</f>
        <v>0</v>
      </c>
      <c r="K104" s="39">
        <f>IF($B104="","",-SUMIFS(Tabla7[Cantidad],Tabla7[Código del producto],$B104,Tabla7[Tipo de movimiento],"SALIDA",Tabla7[Mes],K$5))</f>
        <v>0</v>
      </c>
      <c r="L104" s="39">
        <f>IF($B104="","",-SUMIFS(Tabla7[Cantidad],Tabla7[Código del producto],$B104,Tabla7[Tipo de movimiento],"SALIDA",Tabla7[Mes],L$5))</f>
        <v>0</v>
      </c>
      <c r="M104" s="39">
        <f>IF($B104="","",-SUMIFS(Tabla7[Cantidad],Tabla7[Código del producto],$B104,Tabla7[Tipo de movimiento],"SALIDA",Tabla7[Mes],M$5))</f>
        <v>0</v>
      </c>
      <c r="N104" s="39">
        <f>IF($B104="","",-SUMIFS(Tabla7[Cantidad],Tabla7[Código del producto],$B104,Tabla7[Tipo de movimiento],"SALIDA",Tabla7[Mes],N$5))</f>
        <v>0</v>
      </c>
      <c r="O104" s="39">
        <f>IF($B104="","",-SUMIFS(Tabla7[Cantidad],Tabla7[Código del producto],$B104,Tabla7[Tipo de movimiento],"SALIDA",Tabla7[Mes],O$5))</f>
        <v>0</v>
      </c>
      <c r="P104" s="39">
        <f>IF($B104="","",-SUMIFS(Tabla7[Cantidad],Tabla7[Código del producto],$B104,Tabla7[Tipo de movimiento],"SALIDA",Tabla7[Mes],P$5))</f>
        <v>17</v>
      </c>
      <c r="Q104" s="39">
        <f t="shared" si="3"/>
        <v>5.666666666666667</v>
      </c>
      <c r="R104" s="51" t="str">
        <f>IF($B104="","",IFERROR(VLOOKUP($B104,'ABC rotación'!$C:$G,5,0),"C"))</f>
        <v>A</v>
      </c>
      <c r="S104" s="41">
        <f t="shared" si="4"/>
        <v>26.470588235294116</v>
      </c>
      <c r="T104" s="40">
        <f t="shared" si="5"/>
        <v>0.98039215686274506</v>
      </c>
      <c r="U104" s="23" t="str">
        <f>IF($B104="","",VLOOKUP($T104,Tablas!$X$14:$Y$17,2,1))</f>
        <v>2. AMARILLO</v>
      </c>
    </row>
    <row r="105" spans="2:21" x14ac:dyDescent="0.2">
      <c r="B105" s="1">
        <f>IF(Tablas!B103="","",Tablas!B103)</f>
        <v>300100</v>
      </c>
      <c r="C105" s="1" t="str">
        <f>IF(Tablas!C103="","",Tablas!C103)</f>
        <v>RETROVISOR IZQUIER/PLATA/.</v>
      </c>
      <c r="D105" s="1" t="str">
        <f>IF(Tablas!D103="","",Tablas!D103)</f>
        <v>05 - COLISION</v>
      </c>
      <c r="E105" s="1" t="str">
        <f>IF(Tablas!E103="","",Tablas!E103)</f>
        <v>UN</v>
      </c>
      <c r="F105" s="1">
        <f>IF(Tablas!F103="","",Tablas!F103)</f>
        <v>8</v>
      </c>
      <c r="G105" s="1">
        <f>IF(Tablas!I103="","",Tablas!I103)</f>
        <v>42</v>
      </c>
      <c r="H105" s="1">
        <v>1</v>
      </c>
      <c r="I105" s="39">
        <f>IF($B105="","",-SUMIFS(Tabla7[Cantidad],Tabla7[Código del producto],$B105,Tabla7[Tipo de movimiento],"SALIDA",Tabla7[Mes],I$5))</f>
        <v>13</v>
      </c>
      <c r="J105" s="39">
        <f>IF($B105="","",-SUMIFS(Tabla7[Cantidad],Tabla7[Código del producto],$B105,Tabla7[Tipo de movimiento],"SALIDA",Tabla7[Mes],J$5))</f>
        <v>20</v>
      </c>
      <c r="K105" s="39">
        <f>IF($B105="","",-SUMIFS(Tabla7[Cantidad],Tabla7[Código del producto],$B105,Tabla7[Tipo de movimiento],"SALIDA",Tabla7[Mes],K$5))</f>
        <v>0</v>
      </c>
      <c r="L105" s="39">
        <f>IF($B105="","",-SUMIFS(Tabla7[Cantidad],Tabla7[Código del producto],$B105,Tabla7[Tipo de movimiento],"SALIDA",Tabla7[Mes],L$5))</f>
        <v>21</v>
      </c>
      <c r="M105" s="39">
        <f>IF($B105="","",-SUMIFS(Tabla7[Cantidad],Tabla7[Código del producto],$B105,Tabla7[Tipo de movimiento],"SALIDA",Tabla7[Mes],M$5))</f>
        <v>0</v>
      </c>
      <c r="N105" s="39">
        <f>IF($B105="","",-SUMIFS(Tabla7[Cantidad],Tabla7[Código del producto],$B105,Tabla7[Tipo de movimiento],"SALIDA",Tabla7[Mes],N$5))</f>
        <v>0</v>
      </c>
      <c r="O105" s="39">
        <f>IF($B105="","",-SUMIFS(Tabla7[Cantidad],Tabla7[Código del producto],$B105,Tabla7[Tipo de movimiento],"SALIDA",Tabla7[Mes],O$5))</f>
        <v>12</v>
      </c>
      <c r="P105" s="39">
        <f>IF($B105="","",-SUMIFS(Tabla7[Cantidad],Tabla7[Código del producto],$B105,Tabla7[Tipo de movimiento],"SALIDA",Tabla7[Mes],P$5))</f>
        <v>0</v>
      </c>
      <c r="Q105" s="39">
        <f t="shared" si="3"/>
        <v>4</v>
      </c>
      <c r="R105" s="51" t="str">
        <f>IF($B105="","",IFERROR(VLOOKUP($B105,'ABC rotación'!$C:$G,5,0),"C"))</f>
        <v>A</v>
      </c>
      <c r="S105" s="41">
        <f t="shared" si="4"/>
        <v>7.5</v>
      </c>
      <c r="T105" s="40">
        <f t="shared" si="5"/>
        <v>0.9375</v>
      </c>
      <c r="U105" s="23" t="str">
        <f>IF($B105="","",VLOOKUP($T105,Tablas!$X$14:$Y$17,2,1))</f>
        <v>2. AMARILLO</v>
      </c>
    </row>
    <row r="106" spans="2:21" x14ac:dyDescent="0.2">
      <c r="B106" s="1">
        <f>IF(Tablas!B104="","",Tablas!B104)</f>
        <v>300101</v>
      </c>
      <c r="C106" s="1" t="str">
        <f>IF(Tablas!C104="","",Tablas!C104)</f>
        <v>RETROVISOR DERECHO/PLATA/.</v>
      </c>
      <c r="D106" s="1" t="str">
        <f>IF(Tablas!D104="","",Tablas!D104)</f>
        <v>05 - COLISION</v>
      </c>
      <c r="E106" s="1" t="str">
        <f>IF(Tablas!E104="","",Tablas!E104)</f>
        <v>UN</v>
      </c>
      <c r="F106" s="1">
        <f>IF(Tablas!F104="","",Tablas!F104)</f>
        <v>15</v>
      </c>
      <c r="G106" s="1">
        <f>IF(Tablas!I104="","",Tablas!I104)</f>
        <v>37</v>
      </c>
      <c r="H106" s="1">
        <v>2</v>
      </c>
      <c r="I106" s="39">
        <f>IF($B106="","",-SUMIFS(Tabla7[Cantidad],Tabla7[Código del producto],$B106,Tabla7[Tipo de movimiento],"SALIDA",Tabla7[Mes],I$5))</f>
        <v>0</v>
      </c>
      <c r="J106" s="39">
        <f>IF($B106="","",-SUMIFS(Tabla7[Cantidad],Tabla7[Código del producto],$B106,Tabla7[Tipo de movimiento],"SALIDA",Tabla7[Mes],J$5))</f>
        <v>0</v>
      </c>
      <c r="K106" s="39">
        <f>IF($B106="","",-SUMIFS(Tabla7[Cantidad],Tabla7[Código del producto],$B106,Tabla7[Tipo de movimiento],"SALIDA",Tabla7[Mes],K$5))</f>
        <v>8</v>
      </c>
      <c r="L106" s="39">
        <f>IF($B106="","",-SUMIFS(Tabla7[Cantidad],Tabla7[Código del producto],$B106,Tabla7[Tipo de movimiento],"SALIDA",Tabla7[Mes],L$5))</f>
        <v>0</v>
      </c>
      <c r="M106" s="39">
        <f>IF($B106="","",-SUMIFS(Tabla7[Cantidad],Tabla7[Código del producto],$B106,Tabla7[Tipo de movimiento],"SALIDA",Tabla7[Mes],M$5))</f>
        <v>0</v>
      </c>
      <c r="N106" s="39">
        <f>IF($B106="","",-SUMIFS(Tabla7[Cantidad],Tabla7[Código del producto],$B106,Tabla7[Tipo de movimiento],"SALIDA",Tabla7[Mes],N$5))</f>
        <v>0</v>
      </c>
      <c r="O106" s="39">
        <f>IF($B106="","",-SUMIFS(Tabla7[Cantidad],Tabla7[Código del producto],$B106,Tabla7[Tipo de movimiento],"SALIDA",Tabla7[Mes],O$5))</f>
        <v>0</v>
      </c>
      <c r="P106" s="39">
        <f>IF($B106="","",-SUMIFS(Tabla7[Cantidad],Tabla7[Código del producto],$B106,Tabla7[Tipo de movimiento],"SALIDA",Tabla7[Mes],P$5))</f>
        <v>15</v>
      </c>
      <c r="Q106" s="39">
        <f t="shared" si="3"/>
        <v>5</v>
      </c>
      <c r="R106" s="51" t="str">
        <f>IF($B106="","",IFERROR(VLOOKUP($B106,'ABC rotación'!$C:$G,5,0),"C"))</f>
        <v>C</v>
      </c>
      <c r="S106" s="41">
        <f t="shared" si="4"/>
        <v>12</v>
      </c>
      <c r="T106" s="40">
        <f t="shared" si="5"/>
        <v>0.8</v>
      </c>
      <c r="U106" s="23" t="str">
        <f>IF($B106="","",VLOOKUP($T106,Tablas!$X$14:$Y$17,2,1))</f>
        <v>2. AMARILLO</v>
      </c>
    </row>
    <row r="107" spans="2:21" x14ac:dyDescent="0.2">
      <c r="B107" s="1">
        <f>IF(Tablas!B105="","",Tablas!B105)</f>
        <v>300102</v>
      </c>
      <c r="C107" s="1" t="str">
        <f>IF(Tablas!C105="","",Tablas!C105)</f>
        <v>BARRA DE DIRECCIONALES</v>
      </c>
      <c r="D107" s="1" t="str">
        <f>IF(Tablas!D105="","",Tablas!D105)</f>
        <v>14 - LUCES</v>
      </c>
      <c r="E107" s="1" t="str">
        <f>IF(Tablas!E105="","",Tablas!E105)</f>
        <v>UN</v>
      </c>
      <c r="F107" s="1">
        <f>IF(Tablas!F105="","",Tablas!F105)</f>
        <v>12</v>
      </c>
      <c r="G107" s="1">
        <f>IF(Tablas!I105="","",Tablas!I105)</f>
        <v>25</v>
      </c>
      <c r="H107" s="1">
        <v>5</v>
      </c>
      <c r="I107" s="39">
        <f>IF($B107="","",-SUMIFS(Tabla7[Cantidad],Tabla7[Código del producto],$B107,Tabla7[Tipo de movimiento],"SALIDA",Tabla7[Mes],I$5))</f>
        <v>0</v>
      </c>
      <c r="J107" s="39">
        <f>IF($B107="","",-SUMIFS(Tabla7[Cantidad],Tabla7[Código del producto],$B107,Tabla7[Tipo de movimiento],"SALIDA",Tabla7[Mes],J$5))</f>
        <v>0</v>
      </c>
      <c r="K107" s="39">
        <f>IF($B107="","",-SUMIFS(Tabla7[Cantidad],Tabla7[Código del producto],$B107,Tabla7[Tipo de movimiento],"SALIDA",Tabla7[Mes],K$5))</f>
        <v>48</v>
      </c>
      <c r="L107" s="39">
        <f>IF($B107="","",-SUMIFS(Tabla7[Cantidad],Tabla7[Código del producto],$B107,Tabla7[Tipo de movimiento],"SALIDA",Tabla7[Mes],L$5))</f>
        <v>0</v>
      </c>
      <c r="M107" s="39">
        <f>IF($B107="","",-SUMIFS(Tabla7[Cantidad],Tabla7[Código del producto],$B107,Tabla7[Tipo de movimiento],"SALIDA",Tabla7[Mes],M$5))</f>
        <v>16</v>
      </c>
      <c r="N107" s="39">
        <f>IF($B107="","",-SUMIFS(Tabla7[Cantidad],Tabla7[Código del producto],$B107,Tabla7[Tipo de movimiento],"SALIDA",Tabla7[Mes],N$5))</f>
        <v>0</v>
      </c>
      <c r="O107" s="39">
        <f>IF($B107="","",-SUMIFS(Tabla7[Cantidad],Tabla7[Código del producto],$B107,Tabla7[Tipo de movimiento],"SALIDA",Tabla7[Mes],O$5))</f>
        <v>0</v>
      </c>
      <c r="P107" s="39">
        <f>IF($B107="","",-SUMIFS(Tabla7[Cantidad],Tabla7[Código del producto],$B107,Tabla7[Tipo de movimiento],"SALIDA",Tabla7[Mes],P$5))</f>
        <v>10</v>
      </c>
      <c r="Q107" s="39">
        <f t="shared" si="3"/>
        <v>3.3333333333333335</v>
      </c>
      <c r="R107" s="51" t="str">
        <f>IF($B107="","",IFERROR(VLOOKUP($B107,'ABC rotación'!$C:$G,5,0),"C"))</f>
        <v>A</v>
      </c>
      <c r="S107" s="41">
        <f t="shared" si="4"/>
        <v>45</v>
      </c>
      <c r="T107" s="40">
        <f t="shared" si="5"/>
        <v>3.75</v>
      </c>
      <c r="U107" s="23" t="str">
        <f>IF($B107="","",VLOOKUP($T107,Tablas!$X$14:$Y$17,2,1))</f>
        <v>4. NEGRO</v>
      </c>
    </row>
    <row r="108" spans="2:21" x14ac:dyDescent="0.2">
      <c r="B108" s="1">
        <f>IF(Tablas!B106="","",Tablas!B106)</f>
        <v>300103</v>
      </c>
      <c r="C108" s="1" t="str">
        <f>IF(Tablas!C106="","",Tablas!C106)</f>
        <v>CUBIERTA FRONTAL INF PLATA</v>
      </c>
      <c r="D108" s="1" t="str">
        <f>IF(Tablas!D106="","",Tablas!D106)</f>
        <v>05 - COLISION</v>
      </c>
      <c r="E108" s="1" t="str">
        <f>IF(Tablas!E106="","",Tablas!E106)</f>
        <v>UN</v>
      </c>
      <c r="F108" s="1">
        <f>IF(Tablas!F106="","",Tablas!F106)</f>
        <v>19</v>
      </c>
      <c r="G108" s="1">
        <f>IF(Tablas!I106="","",Tablas!I106)</f>
        <v>23</v>
      </c>
      <c r="H108" s="1">
        <v>1</v>
      </c>
      <c r="I108" s="39">
        <f>IF($B108="","",-SUMIFS(Tabla7[Cantidad],Tabla7[Código del producto],$B108,Tabla7[Tipo de movimiento],"SALIDA",Tabla7[Mes],I$5))</f>
        <v>0</v>
      </c>
      <c r="J108" s="39">
        <f>IF($B108="","",-SUMIFS(Tabla7[Cantidad],Tabla7[Código del producto],$B108,Tabla7[Tipo de movimiento],"SALIDA",Tabla7[Mes],J$5))</f>
        <v>0</v>
      </c>
      <c r="K108" s="39">
        <f>IF($B108="","",-SUMIFS(Tabla7[Cantidad],Tabla7[Código del producto],$B108,Tabla7[Tipo de movimiento],"SALIDA",Tabla7[Mes],K$5))</f>
        <v>0</v>
      </c>
      <c r="L108" s="39">
        <f>IF($B108="","",-SUMIFS(Tabla7[Cantidad],Tabla7[Código del producto],$B108,Tabla7[Tipo de movimiento],"SALIDA",Tabla7[Mes],L$5))</f>
        <v>0</v>
      </c>
      <c r="M108" s="39">
        <f>IF($B108="","",-SUMIFS(Tabla7[Cantidad],Tabla7[Código del producto],$B108,Tabla7[Tipo de movimiento],"SALIDA",Tabla7[Mes],M$5))</f>
        <v>0</v>
      </c>
      <c r="N108" s="39">
        <f>IF($B108="","",-SUMIFS(Tabla7[Cantidad],Tabla7[Código del producto],$B108,Tabla7[Tipo de movimiento],"SALIDA",Tabla7[Mes],N$5))</f>
        <v>0</v>
      </c>
      <c r="O108" s="39">
        <f>IF($B108="","",-SUMIFS(Tabla7[Cantidad],Tabla7[Código del producto],$B108,Tabla7[Tipo de movimiento],"SALIDA",Tabla7[Mes],O$5))</f>
        <v>0</v>
      </c>
      <c r="P108" s="39">
        <f>IF($B108="","",-SUMIFS(Tabla7[Cantidad],Tabla7[Código del producto],$B108,Tabla7[Tipo de movimiento],"SALIDA",Tabla7[Mes],P$5))</f>
        <v>0</v>
      </c>
      <c r="Q108" s="39">
        <f t="shared" si="3"/>
        <v>0</v>
      </c>
      <c r="R108" s="51" t="str">
        <f>IF($B108="","",IFERROR(VLOOKUP($B108,'ABC rotación'!$C:$G,5,0),"C"))</f>
        <v>C</v>
      </c>
      <c r="S108" s="41">
        <f t="shared" si="4"/>
        <v>0</v>
      </c>
      <c r="T108" s="40">
        <f t="shared" si="5"/>
        <v>0</v>
      </c>
      <c r="U108" s="23" t="str">
        <f>IF($B108="","",VLOOKUP($T108,Tablas!$X$14:$Y$17,2,1))</f>
        <v>1. ROJO</v>
      </c>
    </row>
    <row r="109" spans="2:21" x14ac:dyDescent="0.2">
      <c r="B109" s="1">
        <f>IF(Tablas!B107="","",Tablas!B107)</f>
        <v>300104</v>
      </c>
      <c r="C109" s="1" t="str">
        <f>IF(Tablas!C107="","",Tablas!C107)</f>
        <v>DIRECCIONAL IZQUIERDA</v>
      </c>
      <c r="D109" s="1" t="str">
        <f>IF(Tablas!D107="","",Tablas!D107)</f>
        <v>14 - LUCES</v>
      </c>
      <c r="E109" s="1" t="str">
        <f>IF(Tablas!E107="","",Tablas!E107)</f>
        <v>UN</v>
      </c>
      <c r="F109" s="1">
        <f>IF(Tablas!F107="","",Tablas!F107)</f>
        <v>14</v>
      </c>
      <c r="G109" s="1">
        <f>IF(Tablas!I107="","",Tablas!I107)</f>
        <v>15</v>
      </c>
      <c r="H109" s="1">
        <v>3</v>
      </c>
      <c r="I109" s="39">
        <f>IF($B109="","",-SUMIFS(Tabla7[Cantidad],Tabla7[Código del producto],$B109,Tabla7[Tipo de movimiento],"SALIDA",Tabla7[Mes],I$5))</f>
        <v>0</v>
      </c>
      <c r="J109" s="39">
        <f>IF($B109="","",-SUMIFS(Tabla7[Cantidad],Tabla7[Código del producto],$B109,Tabla7[Tipo de movimiento],"SALIDA",Tabla7[Mes],J$5))</f>
        <v>0</v>
      </c>
      <c r="K109" s="39">
        <f>IF($B109="","",-SUMIFS(Tabla7[Cantidad],Tabla7[Código del producto],$B109,Tabla7[Tipo de movimiento],"SALIDA",Tabla7[Mes],K$5))</f>
        <v>0</v>
      </c>
      <c r="L109" s="39">
        <f>IF($B109="","",-SUMIFS(Tabla7[Cantidad],Tabla7[Código del producto],$B109,Tabla7[Tipo de movimiento],"SALIDA",Tabla7[Mes],L$5))</f>
        <v>9</v>
      </c>
      <c r="M109" s="39">
        <f>IF($B109="","",-SUMIFS(Tabla7[Cantidad],Tabla7[Código del producto],$B109,Tabla7[Tipo de movimiento],"SALIDA",Tabla7[Mes],M$5))</f>
        <v>0</v>
      </c>
      <c r="N109" s="39">
        <f>IF($B109="","",-SUMIFS(Tabla7[Cantidad],Tabla7[Código del producto],$B109,Tabla7[Tipo de movimiento],"SALIDA",Tabla7[Mes],N$5))</f>
        <v>0</v>
      </c>
      <c r="O109" s="39">
        <f>IF($B109="","",-SUMIFS(Tabla7[Cantidad],Tabla7[Código del producto],$B109,Tabla7[Tipo de movimiento],"SALIDA",Tabla7[Mes],O$5))</f>
        <v>0</v>
      </c>
      <c r="P109" s="39">
        <f>IF($B109="","",-SUMIFS(Tabla7[Cantidad],Tabla7[Código del producto],$B109,Tabla7[Tipo de movimiento],"SALIDA",Tabla7[Mes],P$5))</f>
        <v>0</v>
      </c>
      <c r="Q109" s="39">
        <f t="shared" si="3"/>
        <v>0</v>
      </c>
      <c r="R109" s="51" t="str">
        <f>IF($B109="","",IFERROR(VLOOKUP($B109,'ABC rotación'!$C:$G,5,0),"C"))</f>
        <v>B</v>
      </c>
      <c r="S109" s="41">
        <f t="shared" si="4"/>
        <v>0</v>
      </c>
      <c r="T109" s="40">
        <f t="shared" si="5"/>
        <v>0</v>
      </c>
      <c r="U109" s="23" t="str">
        <f>IF($B109="","",VLOOKUP($T109,Tablas!$X$14:$Y$17,2,1))</f>
        <v>1. ROJO</v>
      </c>
    </row>
    <row r="110" spans="2:21" x14ac:dyDescent="0.2">
      <c r="B110" s="1">
        <f>IF(Tablas!B108="","",Tablas!B108)</f>
        <v>300105</v>
      </c>
      <c r="C110" s="1" t="str">
        <f>IF(Tablas!C108="","",Tablas!C108)</f>
        <v>DIRECCIONAL DERECHA</v>
      </c>
      <c r="D110" s="1" t="str">
        <f>IF(Tablas!D108="","",Tablas!D108)</f>
        <v>14 - LUCES</v>
      </c>
      <c r="E110" s="1" t="str">
        <f>IF(Tablas!E108="","",Tablas!E108)</f>
        <v>UN</v>
      </c>
      <c r="F110" s="1">
        <f>IF(Tablas!F108="","",Tablas!F108)</f>
        <v>7</v>
      </c>
      <c r="G110" s="1">
        <f>IF(Tablas!I108="","",Tablas!I108)</f>
        <v>48</v>
      </c>
      <c r="H110" s="1">
        <v>10</v>
      </c>
      <c r="I110" s="39">
        <f>IF($B110="","",-SUMIFS(Tabla7[Cantidad],Tabla7[Código del producto],$B110,Tabla7[Tipo de movimiento],"SALIDA",Tabla7[Mes],I$5))</f>
        <v>0</v>
      </c>
      <c r="J110" s="39">
        <f>IF($B110="","",-SUMIFS(Tabla7[Cantidad],Tabla7[Código del producto],$B110,Tabla7[Tipo de movimiento],"SALIDA",Tabla7[Mes],J$5))</f>
        <v>15</v>
      </c>
      <c r="K110" s="39">
        <f>IF($B110="","",-SUMIFS(Tabla7[Cantidad],Tabla7[Código del producto],$B110,Tabla7[Tipo de movimiento],"SALIDA",Tabla7[Mes],K$5))</f>
        <v>0</v>
      </c>
      <c r="L110" s="39">
        <f>IF($B110="","",-SUMIFS(Tabla7[Cantidad],Tabla7[Código del producto],$B110,Tabla7[Tipo de movimiento],"SALIDA",Tabla7[Mes],L$5))</f>
        <v>0</v>
      </c>
      <c r="M110" s="39">
        <f>IF($B110="","",-SUMIFS(Tabla7[Cantidad],Tabla7[Código del producto],$B110,Tabla7[Tipo de movimiento],"SALIDA",Tabla7[Mes],M$5))</f>
        <v>10</v>
      </c>
      <c r="N110" s="39">
        <f>IF($B110="","",-SUMIFS(Tabla7[Cantidad],Tabla7[Código del producto],$B110,Tabla7[Tipo de movimiento],"SALIDA",Tabla7[Mes],N$5))</f>
        <v>0</v>
      </c>
      <c r="O110" s="39">
        <f>IF($B110="","",-SUMIFS(Tabla7[Cantidad],Tabla7[Código del producto],$B110,Tabla7[Tipo de movimiento],"SALIDA",Tabla7[Mes],O$5))</f>
        <v>0</v>
      </c>
      <c r="P110" s="39">
        <f>IF($B110="","",-SUMIFS(Tabla7[Cantidad],Tabla7[Código del producto],$B110,Tabla7[Tipo de movimiento],"SALIDA",Tabla7[Mes],P$5))</f>
        <v>0</v>
      </c>
      <c r="Q110" s="39">
        <f t="shared" si="3"/>
        <v>0</v>
      </c>
      <c r="R110" s="51" t="str">
        <f>IF($B110="","",IFERROR(VLOOKUP($B110,'ABC rotación'!$C:$G,5,0),"C"))</f>
        <v>B</v>
      </c>
      <c r="S110" s="41">
        <f t="shared" si="4"/>
        <v>0</v>
      </c>
      <c r="T110" s="40">
        <f t="shared" si="5"/>
        <v>0</v>
      </c>
      <c r="U110" s="23" t="str">
        <f>IF($B110="","",VLOOKUP($T110,Tablas!$X$14:$Y$17,2,1))</f>
        <v>1. ROJO</v>
      </c>
    </row>
    <row r="111" spans="2:21" x14ac:dyDescent="0.2">
      <c r="B111" s="1">
        <f>IF(Tablas!B109="","",Tablas!B109)</f>
        <v>300106</v>
      </c>
      <c r="C111" s="1" t="str">
        <f>IF(Tablas!C109="","",Tablas!C109)</f>
        <v>BOTON INTERRUPTOR DE LUZ BAJA/</v>
      </c>
      <c r="D111" s="1" t="str">
        <f>IF(Tablas!D109="","",Tablas!D109)</f>
        <v>10 - PALANCAS Y CHICOTES</v>
      </c>
      <c r="E111" s="1" t="str">
        <f>IF(Tablas!E109="","",Tablas!E109)</f>
        <v>UN</v>
      </c>
      <c r="F111" s="1">
        <f>IF(Tablas!F109="","",Tablas!F109)</f>
        <v>29</v>
      </c>
      <c r="G111" s="1">
        <f>IF(Tablas!I109="","",Tablas!I109)</f>
        <v>48</v>
      </c>
      <c r="H111" s="1">
        <v>1</v>
      </c>
      <c r="I111" s="39">
        <f>IF($B111="","",-SUMIFS(Tabla7[Cantidad],Tabla7[Código del producto],$B111,Tabla7[Tipo de movimiento],"SALIDA",Tabla7[Mes],I$5))</f>
        <v>8</v>
      </c>
      <c r="J111" s="39">
        <f>IF($B111="","",-SUMIFS(Tabla7[Cantidad],Tabla7[Código del producto],$B111,Tabla7[Tipo de movimiento],"SALIDA",Tabla7[Mes],J$5))</f>
        <v>0</v>
      </c>
      <c r="K111" s="39">
        <f>IF($B111="","",-SUMIFS(Tabla7[Cantidad],Tabla7[Código del producto],$B111,Tabla7[Tipo de movimiento],"SALIDA",Tabla7[Mes],K$5))</f>
        <v>14</v>
      </c>
      <c r="L111" s="39">
        <f>IF($B111="","",-SUMIFS(Tabla7[Cantidad],Tabla7[Código del producto],$B111,Tabla7[Tipo de movimiento],"SALIDA",Tabla7[Mes],L$5))</f>
        <v>17</v>
      </c>
      <c r="M111" s="39">
        <f>IF($B111="","",-SUMIFS(Tabla7[Cantidad],Tabla7[Código del producto],$B111,Tabla7[Tipo de movimiento],"SALIDA",Tabla7[Mes],M$5))</f>
        <v>13</v>
      </c>
      <c r="N111" s="39">
        <f>IF($B111="","",-SUMIFS(Tabla7[Cantidad],Tabla7[Código del producto],$B111,Tabla7[Tipo de movimiento],"SALIDA",Tabla7[Mes],N$5))</f>
        <v>0</v>
      </c>
      <c r="O111" s="39">
        <f>IF($B111="","",-SUMIFS(Tabla7[Cantidad],Tabla7[Código del producto],$B111,Tabla7[Tipo de movimiento],"SALIDA",Tabla7[Mes],O$5))</f>
        <v>0</v>
      </c>
      <c r="P111" s="39">
        <f>IF($B111="","",-SUMIFS(Tabla7[Cantidad],Tabla7[Código del producto],$B111,Tabla7[Tipo de movimiento],"SALIDA",Tabla7[Mes],P$5))</f>
        <v>17</v>
      </c>
      <c r="Q111" s="39">
        <f t="shared" si="3"/>
        <v>5.666666666666667</v>
      </c>
      <c r="R111" s="51" t="str">
        <f>IF($B111="","",IFERROR(VLOOKUP($B111,'ABC rotación'!$C:$G,5,0),"C"))</f>
        <v>A</v>
      </c>
      <c r="S111" s="41">
        <f t="shared" si="4"/>
        <v>5.2941176470588234</v>
      </c>
      <c r="T111" s="40">
        <f t="shared" si="5"/>
        <v>0.18255578093306288</v>
      </c>
      <c r="U111" s="23" t="str">
        <f>IF($B111="","",VLOOKUP($T111,Tablas!$X$14:$Y$17,2,1))</f>
        <v>1. ROJO</v>
      </c>
    </row>
    <row r="112" spans="2:21" x14ac:dyDescent="0.2">
      <c r="B112" s="1">
        <f>IF(Tablas!B110="","",Tablas!B110)</f>
        <v>300107</v>
      </c>
      <c r="C112" s="1" t="str">
        <f>IF(Tablas!C110="","",Tablas!C110)</f>
        <v>BOTON INTERRUPTOR DE DIRECCION</v>
      </c>
      <c r="D112" s="1" t="str">
        <f>IF(Tablas!D110="","",Tablas!D110)</f>
        <v>10 - PALANCAS Y CHICOTES</v>
      </c>
      <c r="E112" s="1" t="str">
        <f>IF(Tablas!E110="","",Tablas!E110)</f>
        <v>UN</v>
      </c>
      <c r="F112" s="1">
        <f>IF(Tablas!F110="","",Tablas!F110)</f>
        <v>17</v>
      </c>
      <c r="G112" s="1">
        <f>IF(Tablas!I110="","",Tablas!I110)</f>
        <v>41</v>
      </c>
      <c r="H112" s="1">
        <v>10</v>
      </c>
      <c r="I112" s="39">
        <f>IF($B112="","",-SUMIFS(Tabla7[Cantidad],Tabla7[Código del producto],$B112,Tabla7[Tipo de movimiento],"SALIDA",Tabla7[Mes],I$5))</f>
        <v>0</v>
      </c>
      <c r="J112" s="39">
        <f>IF($B112="","",-SUMIFS(Tabla7[Cantidad],Tabla7[Código del producto],$B112,Tabla7[Tipo de movimiento],"SALIDA",Tabla7[Mes],J$5))</f>
        <v>0</v>
      </c>
      <c r="K112" s="39">
        <f>IF($B112="","",-SUMIFS(Tabla7[Cantidad],Tabla7[Código del producto],$B112,Tabla7[Tipo de movimiento],"SALIDA",Tabla7[Mes],K$5))</f>
        <v>0</v>
      </c>
      <c r="L112" s="39">
        <f>IF($B112="","",-SUMIFS(Tabla7[Cantidad],Tabla7[Código del producto],$B112,Tabla7[Tipo de movimiento],"SALIDA",Tabla7[Mes],L$5))</f>
        <v>0</v>
      </c>
      <c r="M112" s="39">
        <f>IF($B112="","",-SUMIFS(Tabla7[Cantidad],Tabla7[Código del producto],$B112,Tabla7[Tipo de movimiento],"SALIDA",Tabla7[Mes],M$5))</f>
        <v>18</v>
      </c>
      <c r="N112" s="39">
        <f>IF($B112="","",-SUMIFS(Tabla7[Cantidad],Tabla7[Código del producto],$B112,Tabla7[Tipo de movimiento],"SALIDA",Tabla7[Mes],N$5))</f>
        <v>0</v>
      </c>
      <c r="O112" s="39">
        <f>IF($B112="","",-SUMIFS(Tabla7[Cantidad],Tabla7[Código del producto],$B112,Tabla7[Tipo de movimiento],"SALIDA",Tabla7[Mes],O$5))</f>
        <v>0</v>
      </c>
      <c r="P112" s="39">
        <f>IF($B112="","",-SUMIFS(Tabla7[Cantidad],Tabla7[Código del producto],$B112,Tabla7[Tipo de movimiento],"SALIDA",Tabla7[Mes],P$5))</f>
        <v>15</v>
      </c>
      <c r="Q112" s="39">
        <f t="shared" si="3"/>
        <v>5</v>
      </c>
      <c r="R112" s="51" t="str">
        <f>IF($B112="","",IFERROR(VLOOKUP($B112,'ABC rotación'!$C:$G,5,0),"C"))</f>
        <v>B</v>
      </c>
      <c r="S112" s="41">
        <f t="shared" si="4"/>
        <v>60</v>
      </c>
      <c r="T112" s="40">
        <f t="shared" si="5"/>
        <v>3.5294117647058822</v>
      </c>
      <c r="U112" s="23" t="str">
        <f>IF($B112="","",VLOOKUP($T112,Tablas!$X$14:$Y$17,2,1))</f>
        <v>4. NEGRO</v>
      </c>
    </row>
    <row r="113" spans="2:21" x14ac:dyDescent="0.2">
      <c r="B113" s="1">
        <f>IF(Tablas!B111="","",Tablas!B111)</f>
        <v>300108</v>
      </c>
      <c r="C113" s="1" t="str">
        <f>IF(Tablas!C111="","",Tablas!C111)</f>
        <v>BOTON INTERRUPTOR DE CLAXON</v>
      </c>
      <c r="D113" s="1" t="str">
        <f>IF(Tablas!D111="","",Tablas!D111)</f>
        <v>10 - PALANCAS Y CHICOTES</v>
      </c>
      <c r="E113" s="1" t="str">
        <f>IF(Tablas!E111="","",Tablas!E111)</f>
        <v>UN</v>
      </c>
      <c r="F113" s="1">
        <f>IF(Tablas!F111="","",Tablas!F111)</f>
        <v>19</v>
      </c>
      <c r="G113" s="1">
        <f>IF(Tablas!I111="","",Tablas!I111)</f>
        <v>10</v>
      </c>
      <c r="H113" s="1">
        <v>5</v>
      </c>
      <c r="I113" s="39">
        <f>IF($B113="","",-SUMIFS(Tabla7[Cantidad],Tabla7[Código del producto],$B113,Tabla7[Tipo de movimiento],"SALIDA",Tabla7[Mes],I$5))</f>
        <v>0</v>
      </c>
      <c r="J113" s="39">
        <f>IF($B113="","",-SUMIFS(Tabla7[Cantidad],Tabla7[Código del producto],$B113,Tabla7[Tipo de movimiento],"SALIDA",Tabla7[Mes],J$5))</f>
        <v>17</v>
      </c>
      <c r="K113" s="39">
        <f>IF($B113="","",-SUMIFS(Tabla7[Cantidad],Tabla7[Código del producto],$B113,Tabla7[Tipo de movimiento],"SALIDA",Tabla7[Mes],K$5))</f>
        <v>16</v>
      </c>
      <c r="L113" s="39">
        <f>IF($B113="","",-SUMIFS(Tabla7[Cantidad],Tabla7[Código del producto],$B113,Tabla7[Tipo de movimiento],"SALIDA",Tabla7[Mes],L$5))</f>
        <v>11</v>
      </c>
      <c r="M113" s="39">
        <f>IF($B113="","",-SUMIFS(Tabla7[Cantidad],Tabla7[Código del producto],$B113,Tabla7[Tipo de movimiento],"SALIDA",Tabla7[Mes],M$5))</f>
        <v>15</v>
      </c>
      <c r="N113" s="39">
        <f>IF($B113="","",-SUMIFS(Tabla7[Cantidad],Tabla7[Código del producto],$B113,Tabla7[Tipo de movimiento],"SALIDA",Tabla7[Mes],N$5))</f>
        <v>0</v>
      </c>
      <c r="O113" s="39">
        <f>IF($B113="","",-SUMIFS(Tabla7[Cantidad],Tabla7[Código del producto],$B113,Tabla7[Tipo de movimiento],"SALIDA",Tabla7[Mes],O$5))</f>
        <v>0</v>
      </c>
      <c r="P113" s="39">
        <f>IF($B113="","",-SUMIFS(Tabla7[Cantidad],Tabla7[Código del producto],$B113,Tabla7[Tipo de movimiento],"SALIDA",Tabla7[Mes],P$5))</f>
        <v>0</v>
      </c>
      <c r="Q113" s="39">
        <f t="shared" si="3"/>
        <v>0</v>
      </c>
      <c r="R113" s="51" t="str">
        <f>IF($B113="","",IFERROR(VLOOKUP($B113,'ABC rotación'!$C:$G,5,0),"C"))</f>
        <v>A</v>
      </c>
      <c r="S113" s="41">
        <f t="shared" si="4"/>
        <v>0</v>
      </c>
      <c r="T113" s="40">
        <f t="shared" si="5"/>
        <v>0</v>
      </c>
      <c r="U113" s="23" t="str">
        <f>IF($B113="","",VLOOKUP($T113,Tablas!$X$14:$Y$17,2,1))</f>
        <v>1. ROJO</v>
      </c>
    </row>
    <row r="114" spans="2:21" x14ac:dyDescent="0.2">
      <c r="B114" s="1">
        <f>IF(Tablas!B112="","",Tablas!B112)</f>
        <v>300109</v>
      </c>
      <c r="C114" s="1" t="str">
        <f>IF(Tablas!C112="","",Tablas!C112)</f>
        <v>BOTON INTERRUPTOR DE ARRANQUE</v>
      </c>
      <c r="D114" s="1" t="str">
        <f>IF(Tablas!D112="","",Tablas!D112)</f>
        <v>10 - PALANCAS Y CHICOTES</v>
      </c>
      <c r="E114" s="1" t="str">
        <f>IF(Tablas!E112="","",Tablas!E112)</f>
        <v>UN</v>
      </c>
      <c r="F114" s="1">
        <f>IF(Tablas!F112="","",Tablas!F112)</f>
        <v>12</v>
      </c>
      <c r="G114" s="1">
        <f>IF(Tablas!I112="","",Tablas!I112)</f>
        <v>16</v>
      </c>
      <c r="H114" s="1">
        <v>5</v>
      </c>
      <c r="I114" s="39">
        <f>IF($B114="","",-SUMIFS(Tabla7[Cantidad],Tabla7[Código del producto],$B114,Tabla7[Tipo de movimiento],"SALIDA",Tabla7[Mes],I$5))</f>
        <v>0</v>
      </c>
      <c r="J114" s="39">
        <f>IF($B114="","",-SUMIFS(Tabla7[Cantidad],Tabla7[Código del producto],$B114,Tabla7[Tipo de movimiento],"SALIDA",Tabla7[Mes],J$5))</f>
        <v>0</v>
      </c>
      <c r="K114" s="39">
        <f>IF($B114="","",-SUMIFS(Tabla7[Cantidad],Tabla7[Código del producto],$B114,Tabla7[Tipo de movimiento],"SALIDA",Tabla7[Mes],K$5))</f>
        <v>0</v>
      </c>
      <c r="L114" s="39">
        <f>IF($B114="","",-SUMIFS(Tabla7[Cantidad],Tabla7[Código del producto],$B114,Tabla7[Tipo de movimiento],"SALIDA",Tabla7[Mes],L$5))</f>
        <v>0</v>
      </c>
      <c r="M114" s="39">
        <f>IF($B114="","",-SUMIFS(Tabla7[Cantidad],Tabla7[Código del producto],$B114,Tabla7[Tipo de movimiento],"SALIDA",Tabla7[Mes],M$5))</f>
        <v>0</v>
      </c>
      <c r="N114" s="39">
        <f>IF($B114="","",-SUMIFS(Tabla7[Cantidad],Tabla7[Código del producto],$B114,Tabla7[Tipo de movimiento],"SALIDA",Tabla7[Mes],N$5))</f>
        <v>7</v>
      </c>
      <c r="O114" s="39">
        <f>IF($B114="","",-SUMIFS(Tabla7[Cantidad],Tabla7[Código del producto],$B114,Tabla7[Tipo de movimiento],"SALIDA",Tabla7[Mes],O$5))</f>
        <v>0</v>
      </c>
      <c r="P114" s="39">
        <f>IF($B114="","",-SUMIFS(Tabla7[Cantidad],Tabla7[Código del producto],$B114,Tabla7[Tipo de movimiento],"SALIDA",Tabla7[Mes],P$5))</f>
        <v>0</v>
      </c>
      <c r="Q114" s="39">
        <f t="shared" si="3"/>
        <v>2.3333333333333335</v>
      </c>
      <c r="R114" s="51" t="str">
        <f>IF($B114="","",IFERROR(VLOOKUP($B114,'ABC rotación'!$C:$G,5,0),"C"))</f>
        <v>B</v>
      </c>
      <c r="S114" s="41">
        <f t="shared" si="4"/>
        <v>64.285714285714278</v>
      </c>
      <c r="T114" s="40">
        <f t="shared" si="5"/>
        <v>5.3571428571428568</v>
      </c>
      <c r="U114" s="23" t="str">
        <f>IF($B114="","",VLOOKUP($T114,Tablas!$X$14:$Y$17,2,1))</f>
        <v>4. NEGRO</v>
      </c>
    </row>
    <row r="115" spans="2:21" x14ac:dyDescent="0.2">
      <c r="B115" s="1">
        <f>IF(Tablas!B113="","",Tablas!B113)</f>
        <v>300110</v>
      </c>
      <c r="C115" s="1" t="str">
        <f>IF(Tablas!C113="","",Tablas!C113)</f>
        <v>CUBIERTA IZQ AMARILLO</v>
      </c>
      <c r="D115" s="1" t="str">
        <f>IF(Tablas!D113="","",Tablas!D113)</f>
        <v>05 - COLISION</v>
      </c>
      <c r="E115" s="1" t="str">
        <f>IF(Tablas!E113="","",Tablas!E113)</f>
        <v>UN</v>
      </c>
      <c r="F115" s="1">
        <f>IF(Tablas!F113="","",Tablas!F113)</f>
        <v>29</v>
      </c>
      <c r="G115" s="1">
        <f>IF(Tablas!I113="","",Tablas!I113)</f>
        <v>18</v>
      </c>
      <c r="H115" s="1">
        <v>1</v>
      </c>
      <c r="I115" s="39">
        <f>IF($B115="","",-SUMIFS(Tabla7[Cantidad],Tabla7[Código del producto],$B115,Tabla7[Tipo de movimiento],"SALIDA",Tabla7[Mes],I$5))</f>
        <v>0</v>
      </c>
      <c r="J115" s="39">
        <f>IF($B115="","",-SUMIFS(Tabla7[Cantidad],Tabla7[Código del producto],$B115,Tabla7[Tipo de movimiento],"SALIDA",Tabla7[Mes],J$5))</f>
        <v>0</v>
      </c>
      <c r="K115" s="39">
        <f>IF($B115="","",-SUMIFS(Tabla7[Cantidad],Tabla7[Código del producto],$B115,Tabla7[Tipo de movimiento],"SALIDA",Tabla7[Mes],K$5))</f>
        <v>0</v>
      </c>
      <c r="L115" s="39">
        <f>IF($B115="","",-SUMIFS(Tabla7[Cantidad],Tabla7[Código del producto],$B115,Tabla7[Tipo de movimiento],"SALIDA",Tabla7[Mes],L$5))</f>
        <v>0</v>
      </c>
      <c r="M115" s="39">
        <f>IF($B115="","",-SUMIFS(Tabla7[Cantidad],Tabla7[Código del producto],$B115,Tabla7[Tipo de movimiento],"SALIDA",Tabla7[Mes],M$5))</f>
        <v>0</v>
      </c>
      <c r="N115" s="39">
        <f>IF($B115="","",-SUMIFS(Tabla7[Cantidad],Tabla7[Código del producto],$B115,Tabla7[Tipo de movimiento],"SALIDA",Tabla7[Mes],N$5))</f>
        <v>0</v>
      </c>
      <c r="O115" s="39">
        <f>IF($B115="","",-SUMIFS(Tabla7[Cantidad],Tabla7[Código del producto],$B115,Tabla7[Tipo de movimiento],"SALIDA",Tabla7[Mes],O$5))</f>
        <v>9</v>
      </c>
      <c r="P115" s="39">
        <f>IF($B115="","",-SUMIFS(Tabla7[Cantidad],Tabla7[Código del producto],$B115,Tabla7[Tipo de movimiento],"SALIDA",Tabla7[Mes],P$5))</f>
        <v>13</v>
      </c>
      <c r="Q115" s="39">
        <f t="shared" si="3"/>
        <v>7.333333333333333</v>
      </c>
      <c r="R115" s="51" t="str">
        <f>IF($B115="","",IFERROR(VLOOKUP($B115,'ABC rotación'!$C:$G,5,0),"C"))</f>
        <v>B</v>
      </c>
      <c r="S115" s="41">
        <f t="shared" si="4"/>
        <v>4.0909090909090917</v>
      </c>
      <c r="T115" s="40">
        <f t="shared" si="5"/>
        <v>0.14106583072100315</v>
      </c>
      <c r="U115" s="23" t="str">
        <f>IF($B115="","",VLOOKUP($T115,Tablas!$X$14:$Y$17,2,1))</f>
        <v>1. ROJO</v>
      </c>
    </row>
    <row r="116" spans="2:21" x14ac:dyDescent="0.2">
      <c r="B116" s="1">
        <f>IF(Tablas!B114="","",Tablas!B114)</f>
        <v>300111</v>
      </c>
      <c r="C116" s="1" t="str">
        <f>IF(Tablas!C114="","",Tablas!C114)</f>
        <v>TAPABARRO DEL AMARILLO</v>
      </c>
      <c r="D116" s="1" t="str">
        <f>IF(Tablas!D114="","",Tablas!D114)</f>
        <v>05 - COLISION</v>
      </c>
      <c r="E116" s="1" t="str">
        <f>IF(Tablas!E114="","",Tablas!E114)</f>
        <v>UN</v>
      </c>
      <c r="F116" s="1">
        <f>IF(Tablas!F114="","",Tablas!F114)</f>
        <v>30</v>
      </c>
      <c r="G116" s="1">
        <f>IF(Tablas!I114="","",Tablas!I114)</f>
        <v>45</v>
      </c>
      <c r="H116" s="1">
        <v>5</v>
      </c>
      <c r="I116" s="39">
        <f>IF($B116="","",-SUMIFS(Tabla7[Cantidad],Tabla7[Código del producto],$B116,Tabla7[Tipo de movimiento],"SALIDA",Tabla7[Mes],I$5))</f>
        <v>12</v>
      </c>
      <c r="J116" s="39">
        <f>IF($B116="","",-SUMIFS(Tabla7[Cantidad],Tabla7[Código del producto],$B116,Tabla7[Tipo de movimiento],"SALIDA",Tabla7[Mes],J$5))</f>
        <v>0</v>
      </c>
      <c r="K116" s="39">
        <f>IF($B116="","",-SUMIFS(Tabla7[Cantidad],Tabla7[Código del producto],$B116,Tabla7[Tipo de movimiento],"SALIDA",Tabla7[Mes],K$5))</f>
        <v>0</v>
      </c>
      <c r="L116" s="39">
        <f>IF($B116="","",-SUMIFS(Tabla7[Cantidad],Tabla7[Código del producto],$B116,Tabla7[Tipo de movimiento],"SALIDA",Tabla7[Mes],L$5))</f>
        <v>26</v>
      </c>
      <c r="M116" s="39">
        <f>IF($B116="","",-SUMIFS(Tabla7[Cantidad],Tabla7[Código del producto],$B116,Tabla7[Tipo de movimiento],"SALIDA",Tabla7[Mes],M$5))</f>
        <v>0</v>
      </c>
      <c r="N116" s="39">
        <f>IF($B116="","",-SUMIFS(Tabla7[Cantidad],Tabla7[Código del producto],$B116,Tabla7[Tipo de movimiento],"SALIDA",Tabla7[Mes],N$5))</f>
        <v>12</v>
      </c>
      <c r="O116" s="39">
        <f>IF($B116="","",-SUMIFS(Tabla7[Cantidad],Tabla7[Código del producto],$B116,Tabla7[Tipo de movimiento],"SALIDA",Tabla7[Mes],O$5))</f>
        <v>18</v>
      </c>
      <c r="P116" s="39">
        <f>IF($B116="","",-SUMIFS(Tabla7[Cantidad],Tabla7[Código del producto],$B116,Tabla7[Tipo de movimiento],"SALIDA",Tabla7[Mes],P$5))</f>
        <v>0</v>
      </c>
      <c r="Q116" s="39">
        <f t="shared" si="3"/>
        <v>10</v>
      </c>
      <c r="R116" s="51" t="str">
        <f>IF($B116="","",IFERROR(VLOOKUP($B116,'ABC rotación'!$C:$G,5,0),"C"))</f>
        <v>A</v>
      </c>
      <c r="S116" s="41">
        <f t="shared" si="4"/>
        <v>15</v>
      </c>
      <c r="T116" s="40">
        <f t="shared" si="5"/>
        <v>0.5</v>
      </c>
      <c r="U116" s="23" t="str">
        <f>IF($B116="","",VLOOKUP($T116,Tablas!$X$14:$Y$17,2,1))</f>
        <v>2. AMARILLO</v>
      </c>
    </row>
    <row r="117" spans="2:21" x14ac:dyDescent="0.2">
      <c r="B117" s="1">
        <f>IF(Tablas!B115="","",Tablas!B115)</f>
        <v>300112</v>
      </c>
      <c r="C117" s="1" t="str">
        <f>IF(Tablas!C115="","",Tablas!C115)</f>
        <v>CUBIERTA MANDO FRONTAL PLATA</v>
      </c>
      <c r="D117" s="1" t="str">
        <f>IF(Tablas!D115="","",Tablas!D115)</f>
        <v>05 - COLISION</v>
      </c>
      <c r="E117" s="1" t="str">
        <f>IF(Tablas!E115="","",Tablas!E115)</f>
        <v>UN</v>
      </c>
      <c r="F117" s="1">
        <f>IF(Tablas!F115="","",Tablas!F115)</f>
        <v>12</v>
      </c>
      <c r="G117" s="1">
        <f>IF(Tablas!I115="","",Tablas!I115)</f>
        <v>7</v>
      </c>
      <c r="H117" s="1">
        <v>1</v>
      </c>
      <c r="I117" s="39">
        <f>IF($B117="","",-SUMIFS(Tabla7[Cantidad],Tabla7[Código del producto],$B117,Tabla7[Tipo de movimiento],"SALIDA",Tabla7[Mes],I$5))</f>
        <v>0</v>
      </c>
      <c r="J117" s="39">
        <f>IF($B117="","",-SUMIFS(Tabla7[Cantidad],Tabla7[Código del producto],$B117,Tabla7[Tipo de movimiento],"SALIDA",Tabla7[Mes],J$5))</f>
        <v>0</v>
      </c>
      <c r="K117" s="39">
        <f>IF($B117="","",-SUMIFS(Tabla7[Cantidad],Tabla7[Código del producto],$B117,Tabla7[Tipo de movimiento],"SALIDA",Tabla7[Mes],K$5))</f>
        <v>0</v>
      </c>
      <c r="L117" s="39">
        <f>IF($B117="","",-SUMIFS(Tabla7[Cantidad],Tabla7[Código del producto],$B117,Tabla7[Tipo de movimiento],"SALIDA",Tabla7[Mes],L$5))</f>
        <v>0</v>
      </c>
      <c r="M117" s="39">
        <f>IF($B117="","",-SUMIFS(Tabla7[Cantidad],Tabla7[Código del producto],$B117,Tabla7[Tipo de movimiento],"SALIDA",Tabla7[Mes],M$5))</f>
        <v>9</v>
      </c>
      <c r="N117" s="39">
        <f>IF($B117="","",-SUMIFS(Tabla7[Cantidad],Tabla7[Código del producto],$B117,Tabla7[Tipo de movimiento],"SALIDA",Tabla7[Mes],N$5))</f>
        <v>0</v>
      </c>
      <c r="O117" s="39">
        <f>IF($B117="","",-SUMIFS(Tabla7[Cantidad],Tabla7[Código del producto],$B117,Tabla7[Tipo de movimiento],"SALIDA",Tabla7[Mes],O$5))</f>
        <v>0</v>
      </c>
      <c r="P117" s="39">
        <f>IF($B117="","",-SUMIFS(Tabla7[Cantidad],Tabla7[Código del producto],$B117,Tabla7[Tipo de movimiento],"SALIDA",Tabla7[Mes],P$5))</f>
        <v>0</v>
      </c>
      <c r="Q117" s="39">
        <f t="shared" si="3"/>
        <v>0</v>
      </c>
      <c r="R117" s="51" t="str">
        <f>IF($B117="","",IFERROR(VLOOKUP($B117,'ABC rotación'!$C:$G,5,0),"C"))</f>
        <v>A</v>
      </c>
      <c r="S117" s="41">
        <f t="shared" si="4"/>
        <v>0</v>
      </c>
      <c r="T117" s="40">
        <f t="shared" si="5"/>
        <v>0</v>
      </c>
      <c r="U117" s="23" t="str">
        <f>IF($B117="","",VLOOKUP($T117,Tablas!$X$14:$Y$17,2,1))</f>
        <v>1. ROJO</v>
      </c>
    </row>
    <row r="118" spans="2:21" x14ac:dyDescent="0.2">
      <c r="B118" s="1">
        <f>IF(Tablas!B116="","",Tablas!B116)</f>
        <v>300113</v>
      </c>
      <c r="C118" s="1" t="str">
        <f>IF(Tablas!C116="","",Tablas!C116)</f>
        <v>CUBIERTA FRONTAL INF AMARILLO</v>
      </c>
      <c r="D118" s="1" t="str">
        <f>IF(Tablas!D116="","",Tablas!D116)</f>
        <v>05 - COLISION</v>
      </c>
      <c r="E118" s="1" t="str">
        <f>IF(Tablas!E116="","",Tablas!E116)</f>
        <v>UN</v>
      </c>
      <c r="F118" s="1">
        <f>IF(Tablas!F116="","",Tablas!F116)</f>
        <v>6</v>
      </c>
      <c r="G118" s="1">
        <f>IF(Tablas!I116="","",Tablas!I116)</f>
        <v>39</v>
      </c>
      <c r="H118" s="1">
        <v>3</v>
      </c>
      <c r="I118" s="39">
        <f>IF($B118="","",-SUMIFS(Tabla7[Cantidad],Tabla7[Código del producto],$B118,Tabla7[Tipo de movimiento],"SALIDA",Tabla7[Mes],I$5))</f>
        <v>0</v>
      </c>
      <c r="J118" s="39">
        <f>IF($B118="","",-SUMIFS(Tabla7[Cantidad],Tabla7[Código del producto],$B118,Tabla7[Tipo de movimiento],"SALIDA",Tabla7[Mes],J$5))</f>
        <v>0</v>
      </c>
      <c r="K118" s="39">
        <f>IF($B118="","",-SUMIFS(Tabla7[Cantidad],Tabla7[Código del producto],$B118,Tabla7[Tipo de movimiento],"SALIDA",Tabla7[Mes],K$5))</f>
        <v>17</v>
      </c>
      <c r="L118" s="39">
        <f>IF($B118="","",-SUMIFS(Tabla7[Cantidad],Tabla7[Código del producto],$B118,Tabla7[Tipo de movimiento],"SALIDA",Tabla7[Mes],L$5))</f>
        <v>20</v>
      </c>
      <c r="M118" s="39">
        <f>IF($B118="","",-SUMIFS(Tabla7[Cantidad],Tabla7[Código del producto],$B118,Tabla7[Tipo de movimiento],"SALIDA",Tabla7[Mes],M$5))</f>
        <v>0</v>
      </c>
      <c r="N118" s="39">
        <f>IF($B118="","",-SUMIFS(Tabla7[Cantidad],Tabla7[Código del producto],$B118,Tabla7[Tipo de movimiento],"SALIDA",Tabla7[Mes],N$5))</f>
        <v>10</v>
      </c>
      <c r="O118" s="39">
        <f>IF($B118="","",-SUMIFS(Tabla7[Cantidad],Tabla7[Código del producto],$B118,Tabla7[Tipo de movimiento],"SALIDA",Tabla7[Mes],O$5))</f>
        <v>0</v>
      </c>
      <c r="P118" s="39">
        <f>IF($B118="","",-SUMIFS(Tabla7[Cantidad],Tabla7[Código del producto],$B118,Tabla7[Tipo de movimiento],"SALIDA",Tabla7[Mes],P$5))</f>
        <v>32</v>
      </c>
      <c r="Q118" s="39">
        <f t="shared" si="3"/>
        <v>14</v>
      </c>
      <c r="R118" s="51" t="str">
        <f>IF($B118="","",IFERROR(VLOOKUP($B118,'ABC rotación'!$C:$G,5,0),"C"))</f>
        <v>A</v>
      </c>
      <c r="S118" s="41">
        <f t="shared" si="4"/>
        <v>6.4285714285714279</v>
      </c>
      <c r="T118" s="40">
        <f t="shared" si="5"/>
        <v>1.0714285714285714</v>
      </c>
      <c r="U118" s="23" t="str">
        <f>IF($B118="","",VLOOKUP($T118,Tablas!$X$14:$Y$17,2,1))</f>
        <v>3. VERDE</v>
      </c>
    </row>
    <row r="119" spans="2:21" x14ac:dyDescent="0.2">
      <c r="B119" s="1">
        <f>IF(Tablas!B117="","",Tablas!B117)</f>
        <v>300114</v>
      </c>
      <c r="C119" s="1" t="str">
        <f>IF(Tablas!C117="","",Tablas!C117)</f>
        <v>CUBIERTA FRONTAL SUP AMARILLO</v>
      </c>
      <c r="D119" s="1" t="str">
        <f>IF(Tablas!D117="","",Tablas!D117)</f>
        <v>05 - COLISION</v>
      </c>
      <c r="E119" s="1" t="str">
        <f>IF(Tablas!E117="","",Tablas!E117)</f>
        <v>UN</v>
      </c>
      <c r="F119" s="1">
        <f>IF(Tablas!F117="","",Tablas!F117)</f>
        <v>8</v>
      </c>
      <c r="G119" s="1">
        <f>IF(Tablas!I117="","",Tablas!I117)</f>
        <v>29</v>
      </c>
      <c r="H119" s="1">
        <v>4</v>
      </c>
      <c r="I119" s="39">
        <f>IF($B119="","",-SUMIFS(Tabla7[Cantidad],Tabla7[Código del producto],$B119,Tabla7[Tipo de movimiento],"SALIDA",Tabla7[Mes],I$5))</f>
        <v>26</v>
      </c>
      <c r="J119" s="39">
        <f>IF($B119="","",-SUMIFS(Tabla7[Cantidad],Tabla7[Código del producto],$B119,Tabla7[Tipo de movimiento],"SALIDA",Tabla7[Mes],J$5))</f>
        <v>0</v>
      </c>
      <c r="K119" s="39">
        <f>IF($B119="","",-SUMIFS(Tabla7[Cantidad],Tabla7[Código del producto],$B119,Tabla7[Tipo de movimiento],"SALIDA",Tabla7[Mes],K$5))</f>
        <v>0</v>
      </c>
      <c r="L119" s="39">
        <f>IF($B119="","",-SUMIFS(Tabla7[Cantidad],Tabla7[Código del producto],$B119,Tabla7[Tipo de movimiento],"SALIDA",Tabla7[Mes],L$5))</f>
        <v>0</v>
      </c>
      <c r="M119" s="39">
        <f>IF($B119="","",-SUMIFS(Tabla7[Cantidad],Tabla7[Código del producto],$B119,Tabla7[Tipo de movimiento],"SALIDA",Tabla7[Mes],M$5))</f>
        <v>0</v>
      </c>
      <c r="N119" s="39">
        <f>IF($B119="","",-SUMIFS(Tabla7[Cantidad],Tabla7[Código del producto],$B119,Tabla7[Tipo de movimiento],"SALIDA",Tabla7[Mes],N$5))</f>
        <v>0</v>
      </c>
      <c r="O119" s="39">
        <f>IF($B119="","",-SUMIFS(Tabla7[Cantidad],Tabla7[Código del producto],$B119,Tabla7[Tipo de movimiento],"SALIDA",Tabla7[Mes],O$5))</f>
        <v>0</v>
      </c>
      <c r="P119" s="39">
        <f>IF($B119="","",-SUMIFS(Tabla7[Cantidad],Tabla7[Código del producto],$B119,Tabla7[Tipo de movimiento],"SALIDA",Tabla7[Mes],P$5))</f>
        <v>0</v>
      </c>
      <c r="Q119" s="39">
        <f t="shared" si="3"/>
        <v>0</v>
      </c>
      <c r="R119" s="51" t="str">
        <f>IF($B119="","",IFERROR(VLOOKUP($B119,'ABC rotación'!$C:$G,5,0),"C"))</f>
        <v>B</v>
      </c>
      <c r="S119" s="41">
        <f t="shared" si="4"/>
        <v>0</v>
      </c>
      <c r="T119" s="40">
        <f t="shared" si="5"/>
        <v>0</v>
      </c>
      <c r="U119" s="23" t="str">
        <f>IF($B119="","",VLOOKUP($T119,Tablas!$X$14:$Y$17,2,1))</f>
        <v>1. ROJO</v>
      </c>
    </row>
    <row r="120" spans="2:21" x14ac:dyDescent="0.2">
      <c r="B120" s="1">
        <f>IF(Tablas!B118="","",Tablas!B118)</f>
        <v>300115</v>
      </c>
      <c r="C120" s="1" t="str">
        <f>IF(Tablas!C118="","",Tablas!C118)</f>
        <v>JUEGO DE ANILLOS DE PISTON</v>
      </c>
      <c r="D120" s="1" t="str">
        <f>IF(Tablas!D118="","",Tablas!D118)</f>
        <v>09 - PARTES DE MOTOR</v>
      </c>
      <c r="E120" s="1" t="str">
        <f>IF(Tablas!E118="","",Tablas!E118)</f>
        <v>UN</v>
      </c>
      <c r="F120" s="1">
        <f>IF(Tablas!F118="","",Tablas!F118)</f>
        <v>28</v>
      </c>
      <c r="G120" s="1">
        <f>IF(Tablas!I118="","",Tablas!I118)</f>
        <v>34</v>
      </c>
      <c r="H120" s="1">
        <v>2</v>
      </c>
      <c r="I120" s="39">
        <f>IF($B120="","",-SUMIFS(Tabla7[Cantidad],Tabla7[Código del producto],$B120,Tabla7[Tipo de movimiento],"SALIDA",Tabla7[Mes],I$5))</f>
        <v>0</v>
      </c>
      <c r="J120" s="39">
        <f>IF($B120="","",-SUMIFS(Tabla7[Cantidad],Tabla7[Código del producto],$B120,Tabla7[Tipo de movimiento],"SALIDA",Tabla7[Mes],J$5))</f>
        <v>6</v>
      </c>
      <c r="K120" s="39">
        <f>IF($B120="","",-SUMIFS(Tabla7[Cantidad],Tabla7[Código del producto],$B120,Tabla7[Tipo de movimiento],"SALIDA",Tabla7[Mes],K$5))</f>
        <v>12</v>
      </c>
      <c r="L120" s="39">
        <f>IF($B120="","",-SUMIFS(Tabla7[Cantidad],Tabla7[Código del producto],$B120,Tabla7[Tipo de movimiento],"SALIDA",Tabla7[Mes],L$5))</f>
        <v>0</v>
      </c>
      <c r="M120" s="39">
        <f>IF($B120="","",-SUMIFS(Tabla7[Cantidad],Tabla7[Código del producto],$B120,Tabla7[Tipo de movimiento],"SALIDA",Tabla7[Mes],M$5))</f>
        <v>0</v>
      </c>
      <c r="N120" s="39">
        <f>IF($B120="","",-SUMIFS(Tabla7[Cantidad],Tabla7[Código del producto],$B120,Tabla7[Tipo de movimiento],"SALIDA",Tabla7[Mes],N$5))</f>
        <v>0</v>
      </c>
      <c r="O120" s="39">
        <f>IF($B120="","",-SUMIFS(Tabla7[Cantidad],Tabla7[Código del producto],$B120,Tabla7[Tipo de movimiento],"SALIDA",Tabla7[Mes],O$5))</f>
        <v>0</v>
      </c>
      <c r="P120" s="39">
        <f>IF($B120="","",-SUMIFS(Tabla7[Cantidad],Tabla7[Código del producto],$B120,Tabla7[Tipo de movimiento],"SALIDA",Tabla7[Mes],P$5))</f>
        <v>0</v>
      </c>
      <c r="Q120" s="39">
        <f t="shared" si="3"/>
        <v>0</v>
      </c>
      <c r="R120" s="51" t="str">
        <f>IF($B120="","",IFERROR(VLOOKUP($B120,'ABC rotación'!$C:$G,5,0),"C"))</f>
        <v>B</v>
      </c>
      <c r="S120" s="41">
        <f t="shared" si="4"/>
        <v>0</v>
      </c>
      <c r="T120" s="40">
        <f t="shared" si="5"/>
        <v>0</v>
      </c>
      <c r="U120" s="23" t="str">
        <f>IF($B120="","",VLOOKUP($T120,Tablas!$X$14:$Y$17,2,1))</f>
        <v>1. ROJO</v>
      </c>
    </row>
    <row r="121" spans="2:21" x14ac:dyDescent="0.2">
      <c r="B121" s="1">
        <f>IF(Tablas!B119="","",Tablas!B119)</f>
        <v>300116</v>
      </c>
      <c r="C121" s="1" t="str">
        <f>IF(Tablas!C119="","",Tablas!C119)</f>
        <v>PALANCA DERECHA DE FRENO</v>
      </c>
      <c r="D121" s="1" t="str">
        <f>IF(Tablas!D119="","",Tablas!D119)</f>
        <v>10 - PALANCAS Y CHICOTES</v>
      </c>
      <c r="E121" s="1" t="str">
        <f>IF(Tablas!E119="","",Tablas!E119)</f>
        <v>UN</v>
      </c>
      <c r="F121" s="1">
        <f>IF(Tablas!F119="","",Tablas!F119)</f>
        <v>23</v>
      </c>
      <c r="G121" s="1">
        <f>IF(Tablas!I119="","",Tablas!I119)</f>
        <v>37</v>
      </c>
      <c r="H121" s="1">
        <v>1</v>
      </c>
      <c r="I121" s="39">
        <f>IF($B121="","",-SUMIFS(Tabla7[Cantidad],Tabla7[Código del producto],$B121,Tabla7[Tipo de movimiento],"SALIDA",Tabla7[Mes],I$5))</f>
        <v>0</v>
      </c>
      <c r="J121" s="39">
        <f>IF($B121="","",-SUMIFS(Tabla7[Cantidad],Tabla7[Código del producto],$B121,Tabla7[Tipo de movimiento],"SALIDA",Tabla7[Mes],J$5))</f>
        <v>0</v>
      </c>
      <c r="K121" s="39">
        <f>IF($B121="","",-SUMIFS(Tabla7[Cantidad],Tabla7[Código del producto],$B121,Tabla7[Tipo de movimiento],"SALIDA",Tabla7[Mes],K$5))</f>
        <v>8</v>
      </c>
      <c r="L121" s="39">
        <f>IF($B121="","",-SUMIFS(Tabla7[Cantidad],Tabla7[Código del producto],$B121,Tabla7[Tipo de movimiento],"SALIDA",Tabla7[Mes],L$5))</f>
        <v>15</v>
      </c>
      <c r="M121" s="39">
        <f>IF($B121="","",-SUMIFS(Tabla7[Cantidad],Tabla7[Código del producto],$B121,Tabla7[Tipo de movimiento],"SALIDA",Tabla7[Mes],M$5))</f>
        <v>0</v>
      </c>
      <c r="N121" s="39">
        <f>IF($B121="","",-SUMIFS(Tabla7[Cantidad],Tabla7[Código del producto],$B121,Tabla7[Tipo de movimiento],"SALIDA",Tabla7[Mes],N$5))</f>
        <v>0</v>
      </c>
      <c r="O121" s="39">
        <f>IF($B121="","",-SUMIFS(Tabla7[Cantidad],Tabla7[Código del producto],$B121,Tabla7[Tipo de movimiento],"SALIDA",Tabla7[Mes],O$5))</f>
        <v>0</v>
      </c>
      <c r="P121" s="39">
        <f>IF($B121="","",-SUMIFS(Tabla7[Cantidad],Tabla7[Código del producto],$B121,Tabla7[Tipo de movimiento],"SALIDA",Tabla7[Mes],P$5))</f>
        <v>0</v>
      </c>
      <c r="Q121" s="39">
        <f t="shared" si="3"/>
        <v>0</v>
      </c>
      <c r="R121" s="51" t="str">
        <f>IF($B121="","",IFERROR(VLOOKUP($B121,'ABC rotación'!$C:$G,5,0),"C"))</f>
        <v>B</v>
      </c>
      <c r="S121" s="41">
        <f t="shared" si="4"/>
        <v>0</v>
      </c>
      <c r="T121" s="40">
        <f t="shared" si="5"/>
        <v>0</v>
      </c>
      <c r="U121" s="23" t="str">
        <f>IF($B121="","",VLOOKUP($T121,Tablas!$X$14:$Y$17,2,1))</f>
        <v>1. ROJO</v>
      </c>
    </row>
    <row r="122" spans="2:21" x14ac:dyDescent="0.2">
      <c r="B122" s="1">
        <f>IF(Tablas!B120="","",Tablas!B120)</f>
        <v>300117</v>
      </c>
      <c r="C122" s="1" t="str">
        <f>IF(Tablas!C120="","",Tablas!C120)</f>
        <v>CONJUNTO DE AMORTIGUADOR TRASE</v>
      </c>
      <c r="D122" s="1" t="str">
        <f>IF(Tablas!D120="","",Tablas!D120)</f>
        <v>06 - AMORTIGUADORES</v>
      </c>
      <c r="E122" s="1" t="str">
        <f>IF(Tablas!E120="","",Tablas!E120)</f>
        <v>UN</v>
      </c>
      <c r="F122" s="1">
        <f>IF(Tablas!F120="","",Tablas!F120)</f>
        <v>26</v>
      </c>
      <c r="G122" s="1">
        <f>IF(Tablas!I120="","",Tablas!I120)</f>
        <v>18</v>
      </c>
      <c r="H122" s="1">
        <v>9</v>
      </c>
      <c r="I122" s="39">
        <f>IF($B122="","",-SUMIFS(Tabla7[Cantidad],Tabla7[Código del producto],$B122,Tabla7[Tipo de movimiento],"SALIDA",Tabla7[Mes],I$5))</f>
        <v>0</v>
      </c>
      <c r="J122" s="39">
        <f>IF($B122="","",-SUMIFS(Tabla7[Cantidad],Tabla7[Código del producto],$B122,Tabla7[Tipo de movimiento],"SALIDA",Tabla7[Mes],J$5))</f>
        <v>0</v>
      </c>
      <c r="K122" s="39">
        <f>IF($B122="","",-SUMIFS(Tabla7[Cantidad],Tabla7[Código del producto],$B122,Tabla7[Tipo de movimiento],"SALIDA",Tabla7[Mes],K$5))</f>
        <v>17</v>
      </c>
      <c r="L122" s="39">
        <f>IF($B122="","",-SUMIFS(Tabla7[Cantidad],Tabla7[Código del producto],$B122,Tabla7[Tipo de movimiento],"SALIDA",Tabla7[Mes],L$5))</f>
        <v>0</v>
      </c>
      <c r="M122" s="39">
        <f>IF($B122="","",-SUMIFS(Tabla7[Cantidad],Tabla7[Código del producto],$B122,Tabla7[Tipo de movimiento],"SALIDA",Tabla7[Mes],M$5))</f>
        <v>7</v>
      </c>
      <c r="N122" s="39">
        <f>IF($B122="","",-SUMIFS(Tabla7[Cantidad],Tabla7[Código del producto],$B122,Tabla7[Tipo de movimiento],"SALIDA",Tabla7[Mes],N$5))</f>
        <v>0</v>
      </c>
      <c r="O122" s="39">
        <f>IF($B122="","",-SUMIFS(Tabla7[Cantidad],Tabla7[Código del producto],$B122,Tabla7[Tipo de movimiento],"SALIDA",Tabla7[Mes],O$5))</f>
        <v>0</v>
      </c>
      <c r="P122" s="39">
        <f>IF($B122="","",-SUMIFS(Tabla7[Cantidad],Tabla7[Código del producto],$B122,Tabla7[Tipo de movimiento],"SALIDA",Tabla7[Mes],P$5))</f>
        <v>16</v>
      </c>
      <c r="Q122" s="39">
        <f t="shared" si="3"/>
        <v>5.333333333333333</v>
      </c>
      <c r="R122" s="51" t="str">
        <f>IF($B122="","",IFERROR(VLOOKUP($B122,'ABC rotación'!$C:$G,5,0),"C"))</f>
        <v>B</v>
      </c>
      <c r="S122" s="41">
        <f t="shared" si="4"/>
        <v>50.625</v>
      </c>
      <c r="T122" s="40">
        <f t="shared" si="5"/>
        <v>1.9471153846153846</v>
      </c>
      <c r="U122" s="23" t="str">
        <f>IF($B122="","",VLOOKUP($T122,Tablas!$X$14:$Y$17,2,1))</f>
        <v>3. VERDE</v>
      </c>
    </row>
    <row r="123" spans="2:21" x14ac:dyDescent="0.2">
      <c r="B123" s="1">
        <f>IF(Tablas!B121="","",Tablas!B121)</f>
        <v>300118</v>
      </c>
      <c r="C123" s="1" t="str">
        <f>IF(Tablas!C121="","",Tablas!C121)</f>
        <v>CARCASA DE CADENA</v>
      </c>
      <c r="D123" s="1" t="str">
        <f>IF(Tablas!D121="","",Tablas!D121)</f>
        <v>13 - TRACCION</v>
      </c>
      <c r="E123" s="1" t="str">
        <f>IF(Tablas!E121="","",Tablas!E121)</f>
        <v>UN</v>
      </c>
      <c r="F123" s="1">
        <f>IF(Tablas!F121="","",Tablas!F121)</f>
        <v>10</v>
      </c>
      <c r="G123" s="1">
        <f>IF(Tablas!I121="","",Tablas!I121)</f>
        <v>15</v>
      </c>
      <c r="H123" s="1">
        <v>0</v>
      </c>
      <c r="I123" s="39">
        <f>IF($B123="","",-SUMIFS(Tabla7[Cantidad],Tabla7[Código del producto],$B123,Tabla7[Tipo de movimiento],"SALIDA",Tabla7[Mes],I$5))</f>
        <v>0</v>
      </c>
      <c r="J123" s="39">
        <f>IF($B123="","",-SUMIFS(Tabla7[Cantidad],Tabla7[Código del producto],$B123,Tabla7[Tipo de movimiento],"SALIDA",Tabla7[Mes],J$5))</f>
        <v>0</v>
      </c>
      <c r="K123" s="39">
        <f>IF($B123="","",-SUMIFS(Tabla7[Cantidad],Tabla7[Código del producto],$B123,Tabla7[Tipo de movimiento],"SALIDA",Tabla7[Mes],K$5))</f>
        <v>0</v>
      </c>
      <c r="L123" s="39">
        <f>IF($B123="","",-SUMIFS(Tabla7[Cantidad],Tabla7[Código del producto],$B123,Tabla7[Tipo de movimiento],"SALIDA",Tabla7[Mes],L$5))</f>
        <v>0</v>
      </c>
      <c r="M123" s="39">
        <f>IF($B123="","",-SUMIFS(Tabla7[Cantidad],Tabla7[Código del producto],$B123,Tabla7[Tipo de movimiento],"SALIDA",Tabla7[Mes],M$5))</f>
        <v>19</v>
      </c>
      <c r="N123" s="39">
        <f>IF($B123="","",-SUMIFS(Tabla7[Cantidad],Tabla7[Código del producto],$B123,Tabla7[Tipo de movimiento],"SALIDA",Tabla7[Mes],N$5))</f>
        <v>0</v>
      </c>
      <c r="O123" s="39">
        <f>IF($B123="","",-SUMIFS(Tabla7[Cantidad],Tabla7[Código del producto],$B123,Tabla7[Tipo de movimiento],"SALIDA",Tabla7[Mes],O$5))</f>
        <v>16</v>
      </c>
      <c r="P123" s="39">
        <f>IF($B123="","",-SUMIFS(Tabla7[Cantidad],Tabla7[Código del producto],$B123,Tabla7[Tipo de movimiento],"SALIDA",Tabla7[Mes],P$5))</f>
        <v>0</v>
      </c>
      <c r="Q123" s="39">
        <f t="shared" si="3"/>
        <v>5.333333333333333</v>
      </c>
      <c r="R123" s="51" t="str">
        <f>IF($B123="","",IFERROR(VLOOKUP($B123,'ABC rotación'!$C:$G,5,0),"C"))</f>
        <v>A</v>
      </c>
      <c r="S123" s="41">
        <f t="shared" si="4"/>
        <v>0</v>
      </c>
      <c r="T123" s="40">
        <f t="shared" si="5"/>
        <v>0</v>
      </c>
      <c r="U123" s="23" t="str">
        <f>IF($B123="","",VLOOKUP($T123,Tablas!$X$14:$Y$17,2,1))</f>
        <v>1. ROJO</v>
      </c>
    </row>
    <row r="124" spans="2:21" x14ac:dyDescent="0.2">
      <c r="B124" s="1">
        <f>IF(Tablas!B122="","",Tablas!B122)</f>
        <v>300119</v>
      </c>
      <c r="C124" s="1" t="str">
        <f>IF(Tablas!C122="","",Tablas!C122)</f>
        <v>GOMA POSAPIE TRASERO</v>
      </c>
      <c r="D124" s="1" t="str">
        <f>IF(Tablas!D122="","",Tablas!D122)</f>
        <v>11 - LLANTAS Y HULES</v>
      </c>
      <c r="E124" s="1" t="str">
        <f>IF(Tablas!E122="","",Tablas!E122)</f>
        <v>UN</v>
      </c>
      <c r="F124" s="1">
        <f>IF(Tablas!F122="","",Tablas!F122)</f>
        <v>25</v>
      </c>
      <c r="G124" s="1">
        <f>IF(Tablas!I122="","",Tablas!I122)</f>
        <v>50</v>
      </c>
      <c r="H124" s="1">
        <v>6</v>
      </c>
      <c r="I124" s="39">
        <f>IF($B124="","",-SUMIFS(Tabla7[Cantidad],Tabla7[Código del producto],$B124,Tabla7[Tipo de movimiento],"SALIDA",Tabla7[Mes],I$5))</f>
        <v>0</v>
      </c>
      <c r="J124" s="39">
        <f>IF($B124="","",-SUMIFS(Tabla7[Cantidad],Tabla7[Código del producto],$B124,Tabla7[Tipo de movimiento],"SALIDA",Tabla7[Mes],J$5))</f>
        <v>0</v>
      </c>
      <c r="K124" s="39">
        <f>IF($B124="","",-SUMIFS(Tabla7[Cantidad],Tabla7[Código del producto],$B124,Tabla7[Tipo de movimiento],"SALIDA",Tabla7[Mes],K$5))</f>
        <v>7</v>
      </c>
      <c r="L124" s="39">
        <f>IF($B124="","",-SUMIFS(Tabla7[Cantidad],Tabla7[Código del producto],$B124,Tabla7[Tipo de movimiento],"SALIDA",Tabla7[Mes],L$5))</f>
        <v>0</v>
      </c>
      <c r="M124" s="39">
        <f>IF($B124="","",-SUMIFS(Tabla7[Cantidad],Tabla7[Código del producto],$B124,Tabla7[Tipo de movimiento],"SALIDA",Tabla7[Mes],M$5))</f>
        <v>0</v>
      </c>
      <c r="N124" s="39">
        <f>IF($B124="","",-SUMIFS(Tabla7[Cantidad],Tabla7[Código del producto],$B124,Tabla7[Tipo de movimiento],"SALIDA",Tabla7[Mes],N$5))</f>
        <v>12</v>
      </c>
      <c r="O124" s="39">
        <f>IF($B124="","",-SUMIFS(Tabla7[Cantidad],Tabla7[Código del producto],$B124,Tabla7[Tipo de movimiento],"SALIDA",Tabla7[Mes],O$5))</f>
        <v>0</v>
      </c>
      <c r="P124" s="39">
        <f>IF($B124="","",-SUMIFS(Tabla7[Cantidad],Tabla7[Código del producto],$B124,Tabla7[Tipo de movimiento],"SALIDA",Tabla7[Mes],P$5))</f>
        <v>0</v>
      </c>
      <c r="Q124" s="39">
        <f t="shared" si="3"/>
        <v>4</v>
      </c>
      <c r="R124" s="51" t="str">
        <f>IF($B124="","",IFERROR(VLOOKUP($B124,'ABC rotación'!$C:$G,5,0),"C"))</f>
        <v>A</v>
      </c>
      <c r="S124" s="41">
        <f t="shared" si="4"/>
        <v>45</v>
      </c>
      <c r="T124" s="40">
        <f t="shared" si="5"/>
        <v>1.8</v>
      </c>
      <c r="U124" s="23" t="str">
        <f>IF($B124="","",VLOOKUP($T124,Tablas!$X$14:$Y$17,2,1))</f>
        <v>3. VERDE</v>
      </c>
    </row>
    <row r="125" spans="2:21" x14ac:dyDescent="0.2">
      <c r="B125" s="1">
        <f>IF(Tablas!B123="","",Tablas!B123)</f>
        <v>300120</v>
      </c>
      <c r="C125" s="1" t="str">
        <f>IF(Tablas!C123="","",Tablas!C123)</f>
        <v>PUÑO IZQUIERDO</v>
      </c>
      <c r="D125" s="1" t="str">
        <f>IF(Tablas!D123="","",Tablas!D123)</f>
        <v>11 - LLANTAS Y HULES</v>
      </c>
      <c r="E125" s="1" t="str">
        <f>IF(Tablas!E123="","",Tablas!E123)</f>
        <v>UN</v>
      </c>
      <c r="F125" s="1">
        <f>IF(Tablas!F123="","",Tablas!F123)</f>
        <v>24</v>
      </c>
      <c r="G125" s="1">
        <f>IF(Tablas!I123="","",Tablas!I123)</f>
        <v>34</v>
      </c>
      <c r="H125" s="1">
        <v>9</v>
      </c>
      <c r="I125" s="39">
        <f>IF($B125="","",-SUMIFS(Tabla7[Cantidad],Tabla7[Código del producto],$B125,Tabla7[Tipo de movimiento],"SALIDA",Tabla7[Mes],I$5))</f>
        <v>0</v>
      </c>
      <c r="J125" s="39">
        <f>IF($B125="","",-SUMIFS(Tabla7[Cantidad],Tabla7[Código del producto],$B125,Tabla7[Tipo de movimiento],"SALIDA",Tabla7[Mes],J$5))</f>
        <v>0</v>
      </c>
      <c r="K125" s="39">
        <f>IF($B125="","",-SUMIFS(Tabla7[Cantidad],Tabla7[Código del producto],$B125,Tabla7[Tipo de movimiento],"SALIDA",Tabla7[Mes],K$5))</f>
        <v>10</v>
      </c>
      <c r="L125" s="39">
        <f>IF($B125="","",-SUMIFS(Tabla7[Cantidad],Tabla7[Código del producto],$B125,Tabla7[Tipo de movimiento],"SALIDA",Tabla7[Mes],L$5))</f>
        <v>20</v>
      </c>
      <c r="M125" s="39">
        <f>IF($B125="","",-SUMIFS(Tabla7[Cantidad],Tabla7[Código del producto],$B125,Tabla7[Tipo de movimiento],"SALIDA",Tabla7[Mes],M$5))</f>
        <v>0</v>
      </c>
      <c r="N125" s="39">
        <f>IF($B125="","",-SUMIFS(Tabla7[Cantidad],Tabla7[Código del producto],$B125,Tabla7[Tipo de movimiento],"SALIDA",Tabla7[Mes],N$5))</f>
        <v>0</v>
      </c>
      <c r="O125" s="39">
        <f>IF($B125="","",-SUMIFS(Tabla7[Cantidad],Tabla7[Código del producto],$B125,Tabla7[Tipo de movimiento],"SALIDA",Tabla7[Mes],O$5))</f>
        <v>0</v>
      </c>
      <c r="P125" s="39">
        <f>IF($B125="","",-SUMIFS(Tabla7[Cantidad],Tabla7[Código del producto],$B125,Tabla7[Tipo de movimiento],"SALIDA",Tabla7[Mes],P$5))</f>
        <v>0</v>
      </c>
      <c r="Q125" s="39">
        <f t="shared" si="3"/>
        <v>0</v>
      </c>
      <c r="R125" s="51" t="str">
        <f>IF($B125="","",IFERROR(VLOOKUP($B125,'ABC rotación'!$C:$G,5,0),"C"))</f>
        <v>B</v>
      </c>
      <c r="S125" s="41">
        <f t="shared" si="4"/>
        <v>0</v>
      </c>
      <c r="T125" s="40">
        <f t="shared" si="5"/>
        <v>0</v>
      </c>
      <c r="U125" s="23" t="str">
        <f>IF($B125="","",VLOOKUP($T125,Tablas!$X$14:$Y$17,2,1))</f>
        <v>1. ROJO</v>
      </c>
    </row>
    <row r="126" spans="2:21" x14ac:dyDescent="0.2">
      <c r="B126" s="1">
        <f>IF(Tablas!B124="","",Tablas!B124)</f>
        <v>300121</v>
      </c>
      <c r="C126" s="1" t="str">
        <f>IF(Tablas!C124="","",Tablas!C124)</f>
        <v>PUÑO ACELERADOR</v>
      </c>
      <c r="D126" s="1" t="str">
        <f>IF(Tablas!D124="","",Tablas!D124)</f>
        <v>11 - LLANTAS Y HULES</v>
      </c>
      <c r="E126" s="1" t="str">
        <f>IF(Tablas!E124="","",Tablas!E124)</f>
        <v>UN</v>
      </c>
      <c r="F126" s="1">
        <f>IF(Tablas!F124="","",Tablas!F124)</f>
        <v>6</v>
      </c>
      <c r="G126" s="1">
        <f>IF(Tablas!I124="","",Tablas!I124)</f>
        <v>44</v>
      </c>
      <c r="H126" s="1">
        <v>7</v>
      </c>
      <c r="I126" s="39">
        <f>IF($B126="","",-SUMIFS(Tabla7[Cantidad],Tabla7[Código del producto],$B126,Tabla7[Tipo de movimiento],"SALIDA",Tabla7[Mes],I$5))</f>
        <v>19</v>
      </c>
      <c r="J126" s="39">
        <f>IF($B126="","",-SUMIFS(Tabla7[Cantidad],Tabla7[Código del producto],$B126,Tabla7[Tipo de movimiento],"SALIDA",Tabla7[Mes],J$5))</f>
        <v>28</v>
      </c>
      <c r="K126" s="39">
        <f>IF($B126="","",-SUMIFS(Tabla7[Cantidad],Tabla7[Código del producto],$B126,Tabla7[Tipo de movimiento],"SALIDA",Tabla7[Mes],K$5))</f>
        <v>0</v>
      </c>
      <c r="L126" s="39">
        <f>IF($B126="","",-SUMIFS(Tabla7[Cantidad],Tabla7[Código del producto],$B126,Tabla7[Tipo de movimiento],"SALIDA",Tabla7[Mes],L$5))</f>
        <v>0</v>
      </c>
      <c r="M126" s="39">
        <f>IF($B126="","",-SUMIFS(Tabla7[Cantidad],Tabla7[Código del producto],$B126,Tabla7[Tipo de movimiento],"SALIDA",Tabla7[Mes],M$5))</f>
        <v>0</v>
      </c>
      <c r="N126" s="39">
        <f>IF($B126="","",-SUMIFS(Tabla7[Cantidad],Tabla7[Código del producto],$B126,Tabla7[Tipo de movimiento],"SALIDA",Tabla7[Mes],N$5))</f>
        <v>0</v>
      </c>
      <c r="O126" s="39">
        <f>IF($B126="","",-SUMIFS(Tabla7[Cantidad],Tabla7[Código del producto],$B126,Tabla7[Tipo de movimiento],"SALIDA",Tabla7[Mes],O$5))</f>
        <v>13</v>
      </c>
      <c r="P126" s="39">
        <f>IF($B126="","",-SUMIFS(Tabla7[Cantidad],Tabla7[Código del producto],$B126,Tabla7[Tipo de movimiento],"SALIDA",Tabla7[Mes],P$5))</f>
        <v>0</v>
      </c>
      <c r="Q126" s="39">
        <f t="shared" si="3"/>
        <v>4.333333333333333</v>
      </c>
      <c r="R126" s="51" t="str">
        <f>IF($B126="","",IFERROR(VLOOKUP($B126,'ABC rotación'!$C:$G,5,0),"C"))</f>
        <v>A</v>
      </c>
      <c r="S126" s="41">
        <f t="shared" si="4"/>
        <v>48.46153846153846</v>
      </c>
      <c r="T126" s="40">
        <f t="shared" si="5"/>
        <v>8.0769230769230766</v>
      </c>
      <c r="U126" s="23" t="str">
        <f>IF($B126="","",VLOOKUP($T126,Tablas!$X$14:$Y$17,2,1))</f>
        <v>4. NEGRO</v>
      </c>
    </row>
    <row r="127" spans="2:21" x14ac:dyDescent="0.2">
      <c r="B127" s="1">
        <f>IF(Tablas!B125="","",Tablas!B125)</f>
        <v>300122</v>
      </c>
      <c r="C127" s="1" t="str">
        <f>IF(Tablas!C125="","",Tablas!C125)</f>
        <v>CONJUNTO DE IGNICION</v>
      </c>
      <c r="D127" s="1" t="str">
        <f>IF(Tablas!D125="","",Tablas!D125)</f>
        <v>08 - ELECTRICO</v>
      </c>
      <c r="E127" s="1" t="str">
        <f>IF(Tablas!E125="","",Tablas!E125)</f>
        <v>UN</v>
      </c>
      <c r="F127" s="1">
        <f>IF(Tablas!F125="","",Tablas!F125)</f>
        <v>8</v>
      </c>
      <c r="G127" s="1">
        <f>IF(Tablas!I125="","",Tablas!I125)</f>
        <v>12</v>
      </c>
      <c r="H127" s="1">
        <v>6</v>
      </c>
      <c r="I127" s="39">
        <f>IF($B127="","",-SUMIFS(Tabla7[Cantidad],Tabla7[Código del producto],$B127,Tabla7[Tipo de movimiento],"SALIDA",Tabla7[Mes],I$5))</f>
        <v>0</v>
      </c>
      <c r="J127" s="39">
        <f>IF($B127="","",-SUMIFS(Tabla7[Cantidad],Tabla7[Código del producto],$B127,Tabla7[Tipo de movimiento],"SALIDA",Tabla7[Mes],J$5))</f>
        <v>0</v>
      </c>
      <c r="K127" s="39">
        <f>IF($B127="","",-SUMIFS(Tabla7[Cantidad],Tabla7[Código del producto],$B127,Tabla7[Tipo de movimiento],"SALIDA",Tabla7[Mes],K$5))</f>
        <v>15</v>
      </c>
      <c r="L127" s="39">
        <f>IF($B127="","",-SUMIFS(Tabla7[Cantidad],Tabla7[Código del producto],$B127,Tabla7[Tipo de movimiento],"SALIDA",Tabla7[Mes],L$5))</f>
        <v>8</v>
      </c>
      <c r="M127" s="39">
        <f>IF($B127="","",-SUMIFS(Tabla7[Cantidad],Tabla7[Código del producto],$B127,Tabla7[Tipo de movimiento],"SALIDA",Tabla7[Mes],M$5))</f>
        <v>7</v>
      </c>
      <c r="N127" s="39">
        <f>IF($B127="","",-SUMIFS(Tabla7[Cantidad],Tabla7[Código del producto],$B127,Tabla7[Tipo de movimiento],"SALIDA",Tabla7[Mes],N$5))</f>
        <v>0</v>
      </c>
      <c r="O127" s="39">
        <f>IF($B127="","",-SUMIFS(Tabla7[Cantidad],Tabla7[Código del producto],$B127,Tabla7[Tipo de movimiento],"SALIDA",Tabla7[Mes],O$5))</f>
        <v>0</v>
      </c>
      <c r="P127" s="39">
        <f>IF($B127="","",-SUMIFS(Tabla7[Cantidad],Tabla7[Código del producto],$B127,Tabla7[Tipo de movimiento],"SALIDA",Tabla7[Mes],P$5))</f>
        <v>0</v>
      </c>
      <c r="Q127" s="39">
        <f t="shared" si="3"/>
        <v>0</v>
      </c>
      <c r="R127" s="51" t="str">
        <f>IF($B127="","",IFERROR(VLOOKUP($B127,'ABC rotación'!$C:$G,5,0),"C"))</f>
        <v>A</v>
      </c>
      <c r="S127" s="41">
        <f t="shared" si="4"/>
        <v>0</v>
      </c>
      <c r="T127" s="40">
        <f t="shared" si="5"/>
        <v>0</v>
      </c>
      <c r="U127" s="23" t="str">
        <f>IF($B127="","",VLOOKUP($T127,Tablas!$X$14:$Y$17,2,1))</f>
        <v>1. ROJO</v>
      </c>
    </row>
    <row r="128" spans="2:21" x14ac:dyDescent="0.2">
      <c r="B128" s="1">
        <f>IF(Tablas!B126="","",Tablas!B126)</f>
        <v>300123</v>
      </c>
      <c r="C128" s="1" t="str">
        <f>IF(Tablas!C126="","",Tablas!C126)</f>
        <v>CUBIERTA IZQ AZUL</v>
      </c>
      <c r="D128" s="1" t="str">
        <f>IF(Tablas!D126="","",Tablas!D126)</f>
        <v>05 - COLISION</v>
      </c>
      <c r="E128" s="1" t="str">
        <f>IF(Tablas!E126="","",Tablas!E126)</f>
        <v>UN</v>
      </c>
      <c r="F128" s="1">
        <f>IF(Tablas!F126="","",Tablas!F126)</f>
        <v>11</v>
      </c>
      <c r="G128" s="1">
        <f>IF(Tablas!I126="","",Tablas!I126)</f>
        <v>16</v>
      </c>
      <c r="H128" s="1">
        <v>8</v>
      </c>
      <c r="I128" s="39">
        <f>IF($B128="","",-SUMIFS(Tabla7[Cantidad],Tabla7[Código del producto],$B128,Tabla7[Tipo de movimiento],"SALIDA",Tabla7[Mes],I$5))</f>
        <v>0</v>
      </c>
      <c r="J128" s="39">
        <f>IF($B128="","",-SUMIFS(Tabla7[Cantidad],Tabla7[Código del producto],$B128,Tabla7[Tipo de movimiento],"SALIDA",Tabla7[Mes],J$5))</f>
        <v>0</v>
      </c>
      <c r="K128" s="39">
        <f>IF($B128="","",-SUMIFS(Tabla7[Cantidad],Tabla7[Código del producto],$B128,Tabla7[Tipo de movimiento],"SALIDA",Tabla7[Mes],K$5))</f>
        <v>0</v>
      </c>
      <c r="L128" s="39">
        <f>IF($B128="","",-SUMIFS(Tabla7[Cantidad],Tabla7[Código del producto],$B128,Tabla7[Tipo de movimiento],"SALIDA",Tabla7[Mes],L$5))</f>
        <v>0</v>
      </c>
      <c r="M128" s="39">
        <f>IF($B128="","",-SUMIFS(Tabla7[Cantidad],Tabla7[Código del producto],$B128,Tabla7[Tipo de movimiento],"SALIDA",Tabla7[Mes],M$5))</f>
        <v>10</v>
      </c>
      <c r="N128" s="39">
        <f>IF($B128="","",-SUMIFS(Tabla7[Cantidad],Tabla7[Código del producto],$B128,Tabla7[Tipo de movimiento],"SALIDA",Tabla7[Mes],N$5))</f>
        <v>0</v>
      </c>
      <c r="O128" s="39">
        <f>IF($B128="","",-SUMIFS(Tabla7[Cantidad],Tabla7[Código del producto],$B128,Tabla7[Tipo de movimiento],"SALIDA",Tabla7[Mes],O$5))</f>
        <v>0</v>
      </c>
      <c r="P128" s="39">
        <f>IF($B128="","",-SUMIFS(Tabla7[Cantidad],Tabla7[Código del producto],$B128,Tabla7[Tipo de movimiento],"SALIDA",Tabla7[Mes],P$5))</f>
        <v>0</v>
      </c>
      <c r="Q128" s="39">
        <f t="shared" si="3"/>
        <v>0</v>
      </c>
      <c r="R128" s="51" t="str">
        <f>IF($B128="","",IFERROR(VLOOKUP($B128,'ABC rotación'!$C:$G,5,0),"C"))</f>
        <v>C</v>
      </c>
      <c r="S128" s="41">
        <f t="shared" si="4"/>
        <v>0</v>
      </c>
      <c r="T128" s="40">
        <f t="shared" si="5"/>
        <v>0</v>
      </c>
      <c r="U128" s="23" t="str">
        <f>IF($B128="","",VLOOKUP($T128,Tablas!$X$14:$Y$17,2,1))</f>
        <v>1. ROJO</v>
      </c>
    </row>
    <row r="129" spans="2:21" x14ac:dyDescent="0.2">
      <c r="B129" s="1">
        <f>IF(Tablas!B127="","",Tablas!B127)</f>
        <v>300124</v>
      </c>
      <c r="C129" s="1" t="str">
        <f>IF(Tablas!C127="","",Tablas!C127)</f>
        <v>TAPABARRO</v>
      </c>
      <c r="D129" s="1" t="str">
        <f>IF(Tablas!D127="","",Tablas!D127)</f>
        <v>05 - COLISION</v>
      </c>
      <c r="E129" s="1" t="str">
        <f>IF(Tablas!E127="","",Tablas!E127)</f>
        <v>UN</v>
      </c>
      <c r="F129" s="1">
        <f>IF(Tablas!F127="","",Tablas!F127)</f>
        <v>24</v>
      </c>
      <c r="G129" s="1">
        <f>IF(Tablas!I127="","",Tablas!I127)</f>
        <v>48</v>
      </c>
      <c r="H129" s="1">
        <v>1</v>
      </c>
      <c r="I129" s="39">
        <f>IF($B129="","",-SUMIFS(Tabla7[Cantidad],Tabla7[Código del producto],$B129,Tabla7[Tipo de movimiento],"SALIDA",Tabla7[Mes],I$5))</f>
        <v>0</v>
      </c>
      <c r="J129" s="39">
        <f>IF($B129="","",-SUMIFS(Tabla7[Cantidad],Tabla7[Código del producto],$B129,Tabla7[Tipo de movimiento],"SALIDA",Tabla7[Mes],J$5))</f>
        <v>0</v>
      </c>
      <c r="K129" s="39">
        <f>IF($B129="","",-SUMIFS(Tabla7[Cantidad],Tabla7[Código del producto],$B129,Tabla7[Tipo de movimiento],"SALIDA",Tabla7[Mes],K$5))</f>
        <v>0</v>
      </c>
      <c r="L129" s="39">
        <f>IF($B129="","",-SUMIFS(Tabla7[Cantidad],Tabla7[Código del producto],$B129,Tabla7[Tipo de movimiento],"SALIDA",Tabla7[Mes],L$5))</f>
        <v>18</v>
      </c>
      <c r="M129" s="39">
        <f>IF($B129="","",-SUMIFS(Tabla7[Cantidad],Tabla7[Código del producto],$B129,Tabla7[Tipo de movimiento],"SALIDA",Tabla7[Mes],M$5))</f>
        <v>0</v>
      </c>
      <c r="N129" s="39">
        <f>IF($B129="","",-SUMIFS(Tabla7[Cantidad],Tabla7[Código del producto],$B129,Tabla7[Tipo de movimiento],"SALIDA",Tabla7[Mes],N$5))</f>
        <v>6</v>
      </c>
      <c r="O129" s="39">
        <f>IF($B129="","",-SUMIFS(Tabla7[Cantidad],Tabla7[Código del producto],$B129,Tabla7[Tipo de movimiento],"SALIDA",Tabla7[Mes],O$5))</f>
        <v>0</v>
      </c>
      <c r="P129" s="39">
        <f>IF($B129="","",-SUMIFS(Tabla7[Cantidad],Tabla7[Código del producto],$B129,Tabla7[Tipo de movimiento],"SALIDA",Tabla7[Mes],P$5))</f>
        <v>6</v>
      </c>
      <c r="Q129" s="39">
        <f t="shared" si="3"/>
        <v>4</v>
      </c>
      <c r="R129" s="51" t="str">
        <f>IF($B129="","",IFERROR(VLOOKUP($B129,'ABC rotación'!$C:$G,5,0),"C"))</f>
        <v>C</v>
      </c>
      <c r="S129" s="41">
        <f t="shared" si="4"/>
        <v>7.5</v>
      </c>
      <c r="T129" s="40">
        <f t="shared" si="5"/>
        <v>0.3125</v>
      </c>
      <c r="U129" s="23" t="str">
        <f>IF($B129="","",VLOOKUP($T129,Tablas!$X$14:$Y$17,2,1))</f>
        <v>1. ROJO</v>
      </c>
    </row>
    <row r="130" spans="2:21" x14ac:dyDescent="0.2">
      <c r="B130" s="1">
        <f>IF(Tablas!B128="","",Tablas!B128)</f>
        <v>300125</v>
      </c>
      <c r="C130" s="1" t="str">
        <f>IF(Tablas!C128="","",Tablas!C128)</f>
        <v>CAJA DE VELOCIMETRO</v>
      </c>
      <c r="D130" s="1" t="str">
        <f>IF(Tablas!D128="","",Tablas!D128)</f>
        <v>13 - TRACCION</v>
      </c>
      <c r="E130" s="1" t="str">
        <f>IF(Tablas!E128="","",Tablas!E128)</f>
        <v>UN</v>
      </c>
      <c r="F130" s="1">
        <f>IF(Tablas!F128="","",Tablas!F128)</f>
        <v>21</v>
      </c>
      <c r="G130" s="1">
        <f>IF(Tablas!I128="","",Tablas!I128)</f>
        <v>8</v>
      </c>
      <c r="H130" s="1">
        <v>3</v>
      </c>
      <c r="I130" s="39">
        <f>IF($B130="","",-SUMIFS(Tabla7[Cantidad],Tabla7[Código del producto],$B130,Tabla7[Tipo de movimiento],"SALIDA",Tabla7[Mes],I$5))</f>
        <v>0</v>
      </c>
      <c r="J130" s="39">
        <f>IF($B130="","",-SUMIFS(Tabla7[Cantidad],Tabla7[Código del producto],$B130,Tabla7[Tipo de movimiento],"SALIDA",Tabla7[Mes],J$5))</f>
        <v>0</v>
      </c>
      <c r="K130" s="39">
        <f>IF($B130="","",-SUMIFS(Tabla7[Cantidad],Tabla7[Código del producto],$B130,Tabla7[Tipo de movimiento],"SALIDA",Tabla7[Mes],K$5))</f>
        <v>0</v>
      </c>
      <c r="L130" s="39">
        <f>IF($B130="","",-SUMIFS(Tabla7[Cantidad],Tabla7[Código del producto],$B130,Tabla7[Tipo de movimiento],"SALIDA",Tabla7[Mes],L$5))</f>
        <v>0</v>
      </c>
      <c r="M130" s="39">
        <f>IF($B130="","",-SUMIFS(Tabla7[Cantidad],Tabla7[Código del producto],$B130,Tabla7[Tipo de movimiento],"SALIDA",Tabla7[Mes],M$5))</f>
        <v>0</v>
      </c>
      <c r="N130" s="39">
        <f>IF($B130="","",-SUMIFS(Tabla7[Cantidad],Tabla7[Código del producto],$B130,Tabla7[Tipo de movimiento],"SALIDA",Tabla7[Mes],N$5))</f>
        <v>0</v>
      </c>
      <c r="O130" s="39">
        <f>IF($B130="","",-SUMIFS(Tabla7[Cantidad],Tabla7[Código del producto],$B130,Tabla7[Tipo de movimiento],"SALIDA",Tabla7[Mes],O$5))</f>
        <v>20</v>
      </c>
      <c r="P130" s="39">
        <f>IF($B130="","",-SUMIFS(Tabla7[Cantidad],Tabla7[Código del producto],$B130,Tabla7[Tipo de movimiento],"SALIDA",Tabla7[Mes],P$5))</f>
        <v>0</v>
      </c>
      <c r="Q130" s="39">
        <f t="shared" si="3"/>
        <v>6.666666666666667</v>
      </c>
      <c r="R130" s="51" t="str">
        <f>IF($B130="","",IFERROR(VLOOKUP($B130,'ABC rotación'!$C:$G,5,0),"C"))</f>
        <v>C</v>
      </c>
      <c r="S130" s="41">
        <f t="shared" si="4"/>
        <v>13.499999999999998</v>
      </c>
      <c r="T130" s="40">
        <f t="shared" si="5"/>
        <v>0.64285714285714279</v>
      </c>
      <c r="U130" s="23" t="str">
        <f>IF($B130="","",VLOOKUP($T130,Tablas!$X$14:$Y$17,2,1))</f>
        <v>2. AMARILLO</v>
      </c>
    </row>
    <row r="131" spans="2:21" x14ac:dyDescent="0.2">
      <c r="B131" s="1">
        <f>IF(Tablas!B129="","",Tablas!B129)</f>
        <v>300126</v>
      </c>
      <c r="C131" s="1" t="str">
        <f>IF(Tablas!C129="","",Tablas!C129)</f>
        <v>SENSOR DE COMBUSTIBLE</v>
      </c>
      <c r="D131" s="1" t="str">
        <f>IF(Tablas!D129="","",Tablas!D129)</f>
        <v>03 - FILTROS</v>
      </c>
      <c r="E131" s="1" t="str">
        <f>IF(Tablas!E129="","",Tablas!E129)</f>
        <v>UN</v>
      </c>
      <c r="F131" s="1">
        <f>IF(Tablas!F129="","",Tablas!F129)</f>
        <v>14</v>
      </c>
      <c r="G131" s="1">
        <f>IF(Tablas!I129="","",Tablas!I129)</f>
        <v>43</v>
      </c>
      <c r="H131" s="1">
        <v>4</v>
      </c>
      <c r="I131" s="39">
        <f>IF($B131="","",-SUMIFS(Tabla7[Cantidad],Tabla7[Código del producto],$B131,Tabla7[Tipo de movimiento],"SALIDA",Tabla7[Mes],I$5))</f>
        <v>0</v>
      </c>
      <c r="J131" s="39">
        <f>IF($B131="","",-SUMIFS(Tabla7[Cantidad],Tabla7[Código del producto],$B131,Tabla7[Tipo de movimiento],"SALIDA",Tabla7[Mes],J$5))</f>
        <v>0</v>
      </c>
      <c r="K131" s="39">
        <f>IF($B131="","",-SUMIFS(Tabla7[Cantidad],Tabla7[Código del producto],$B131,Tabla7[Tipo de movimiento],"SALIDA",Tabla7[Mes],K$5))</f>
        <v>18</v>
      </c>
      <c r="L131" s="39">
        <f>IF($B131="","",-SUMIFS(Tabla7[Cantidad],Tabla7[Código del producto],$B131,Tabla7[Tipo de movimiento],"SALIDA",Tabla7[Mes],L$5))</f>
        <v>6</v>
      </c>
      <c r="M131" s="39">
        <f>IF($B131="","",-SUMIFS(Tabla7[Cantidad],Tabla7[Código del producto],$B131,Tabla7[Tipo de movimiento],"SALIDA",Tabla7[Mes],M$5))</f>
        <v>0</v>
      </c>
      <c r="N131" s="39">
        <f>IF($B131="","",-SUMIFS(Tabla7[Cantidad],Tabla7[Código del producto],$B131,Tabla7[Tipo de movimiento],"SALIDA",Tabla7[Mes],N$5))</f>
        <v>18</v>
      </c>
      <c r="O131" s="39">
        <f>IF($B131="","",-SUMIFS(Tabla7[Cantidad],Tabla7[Código del producto],$B131,Tabla7[Tipo de movimiento],"SALIDA",Tabla7[Mes],O$5))</f>
        <v>0</v>
      </c>
      <c r="P131" s="39">
        <f>IF($B131="","",-SUMIFS(Tabla7[Cantidad],Tabla7[Código del producto],$B131,Tabla7[Tipo de movimiento],"SALIDA",Tabla7[Mes],P$5))</f>
        <v>25</v>
      </c>
      <c r="Q131" s="39">
        <f t="shared" si="3"/>
        <v>14.333333333333334</v>
      </c>
      <c r="R131" s="51" t="str">
        <f>IF($B131="","",IFERROR(VLOOKUP($B131,'ABC rotación'!$C:$G,5,0),"C"))</f>
        <v>A</v>
      </c>
      <c r="S131" s="41">
        <f t="shared" si="4"/>
        <v>8.3720930232558146</v>
      </c>
      <c r="T131" s="40">
        <f t="shared" si="5"/>
        <v>0.59800664451827246</v>
      </c>
      <c r="U131" s="23" t="str">
        <f>IF($B131="","",VLOOKUP($T131,Tablas!$X$14:$Y$17,2,1))</f>
        <v>2. AMARILLO</v>
      </c>
    </row>
    <row r="132" spans="2:21" x14ac:dyDescent="0.2">
      <c r="B132" s="1">
        <f>IF(Tablas!B130="","",Tablas!B130)</f>
        <v>300127</v>
      </c>
      <c r="C132" s="1" t="str">
        <f>IF(Tablas!C130="","",Tablas!C130)</f>
        <v>EMPAQUETADURA CABEZA CILINDRO</v>
      </c>
      <c r="D132" s="1" t="str">
        <f>IF(Tablas!D130="","",Tablas!D130)</f>
        <v>09 - PARTES DE MOTOR</v>
      </c>
      <c r="E132" s="1" t="str">
        <f>IF(Tablas!E130="","",Tablas!E130)</f>
        <v>UN</v>
      </c>
      <c r="F132" s="1">
        <f>IF(Tablas!F130="","",Tablas!F130)</f>
        <v>7</v>
      </c>
      <c r="G132" s="1">
        <f>IF(Tablas!I130="","",Tablas!I130)</f>
        <v>49</v>
      </c>
      <c r="H132" s="1">
        <v>5</v>
      </c>
      <c r="I132" s="39">
        <f>IF($B132="","",-SUMIFS(Tabla7[Cantidad],Tabla7[Código del producto],$B132,Tabla7[Tipo de movimiento],"SALIDA",Tabla7[Mes],I$5))</f>
        <v>18</v>
      </c>
      <c r="J132" s="39">
        <f>IF($B132="","",-SUMIFS(Tabla7[Cantidad],Tabla7[Código del producto],$B132,Tabla7[Tipo de movimiento],"SALIDA",Tabla7[Mes],J$5))</f>
        <v>0</v>
      </c>
      <c r="K132" s="39">
        <f>IF($B132="","",-SUMIFS(Tabla7[Cantidad],Tabla7[Código del producto],$B132,Tabla7[Tipo de movimiento],"SALIDA",Tabla7[Mes],K$5))</f>
        <v>0</v>
      </c>
      <c r="L132" s="39">
        <f>IF($B132="","",-SUMIFS(Tabla7[Cantidad],Tabla7[Código del producto],$B132,Tabla7[Tipo de movimiento],"SALIDA",Tabla7[Mes],L$5))</f>
        <v>0</v>
      </c>
      <c r="M132" s="39">
        <f>IF($B132="","",-SUMIFS(Tabla7[Cantidad],Tabla7[Código del producto],$B132,Tabla7[Tipo de movimiento],"SALIDA",Tabla7[Mes],M$5))</f>
        <v>0</v>
      </c>
      <c r="N132" s="39">
        <f>IF($B132="","",-SUMIFS(Tabla7[Cantidad],Tabla7[Código del producto],$B132,Tabla7[Tipo de movimiento],"SALIDA",Tabla7[Mes],N$5))</f>
        <v>0</v>
      </c>
      <c r="O132" s="39">
        <f>IF($B132="","",-SUMIFS(Tabla7[Cantidad],Tabla7[Código del producto],$B132,Tabla7[Tipo de movimiento],"SALIDA",Tabla7[Mes],O$5))</f>
        <v>0</v>
      </c>
      <c r="P132" s="39">
        <f>IF($B132="","",-SUMIFS(Tabla7[Cantidad],Tabla7[Código del producto],$B132,Tabla7[Tipo de movimiento],"SALIDA",Tabla7[Mes],P$5))</f>
        <v>0</v>
      </c>
      <c r="Q132" s="39">
        <f t="shared" si="3"/>
        <v>0</v>
      </c>
      <c r="R132" s="51" t="str">
        <f>IF($B132="","",IFERROR(VLOOKUP($B132,'ABC rotación'!$C:$G,5,0),"C"))</f>
        <v>C</v>
      </c>
      <c r="S132" s="41">
        <f t="shared" si="4"/>
        <v>0</v>
      </c>
      <c r="T132" s="40">
        <f t="shared" si="5"/>
        <v>0</v>
      </c>
      <c r="U132" s="23" t="str">
        <f>IF($B132="","",VLOOKUP($T132,Tablas!$X$14:$Y$17,2,1))</f>
        <v>1. ROJO</v>
      </c>
    </row>
    <row r="133" spans="2:21" x14ac:dyDescent="0.2">
      <c r="B133" s="1">
        <f>IF(Tablas!B131="","",Tablas!B131)</f>
        <v>300128</v>
      </c>
      <c r="C133" s="1" t="str">
        <f>IF(Tablas!C131="","",Tablas!C131)</f>
        <v>VALVULA DE ADMISION</v>
      </c>
      <c r="D133" s="1" t="str">
        <f>IF(Tablas!D131="","",Tablas!D131)</f>
        <v>09 - PARTES DE MOTOR</v>
      </c>
      <c r="E133" s="1" t="str">
        <f>IF(Tablas!E131="","",Tablas!E131)</f>
        <v>UN</v>
      </c>
      <c r="F133" s="1">
        <f>IF(Tablas!F131="","",Tablas!F131)</f>
        <v>21</v>
      </c>
      <c r="G133" s="1">
        <f>IF(Tablas!I131="","",Tablas!I131)</f>
        <v>14</v>
      </c>
      <c r="H133" s="1">
        <v>9</v>
      </c>
      <c r="I133" s="39">
        <f>IF($B133="","",-SUMIFS(Tabla7[Cantidad],Tabla7[Código del producto],$B133,Tabla7[Tipo de movimiento],"SALIDA",Tabla7[Mes],I$5))</f>
        <v>0</v>
      </c>
      <c r="J133" s="39">
        <f>IF($B133="","",-SUMIFS(Tabla7[Cantidad],Tabla7[Código del producto],$B133,Tabla7[Tipo de movimiento],"SALIDA",Tabla7[Mes],J$5))</f>
        <v>0</v>
      </c>
      <c r="K133" s="39">
        <f>IF($B133="","",-SUMIFS(Tabla7[Cantidad],Tabla7[Código del producto],$B133,Tabla7[Tipo de movimiento],"SALIDA",Tabla7[Mes],K$5))</f>
        <v>0</v>
      </c>
      <c r="L133" s="39">
        <f>IF($B133="","",-SUMIFS(Tabla7[Cantidad],Tabla7[Código del producto],$B133,Tabla7[Tipo de movimiento],"SALIDA",Tabla7[Mes],L$5))</f>
        <v>13</v>
      </c>
      <c r="M133" s="39">
        <f>IF($B133="","",-SUMIFS(Tabla7[Cantidad],Tabla7[Código del producto],$B133,Tabla7[Tipo de movimiento],"SALIDA",Tabla7[Mes],M$5))</f>
        <v>15</v>
      </c>
      <c r="N133" s="39">
        <f>IF($B133="","",-SUMIFS(Tabla7[Cantidad],Tabla7[Código del producto],$B133,Tabla7[Tipo de movimiento],"SALIDA",Tabla7[Mes],N$5))</f>
        <v>13</v>
      </c>
      <c r="O133" s="39">
        <f>IF($B133="","",-SUMIFS(Tabla7[Cantidad],Tabla7[Código del producto],$B133,Tabla7[Tipo de movimiento],"SALIDA",Tabla7[Mes],O$5))</f>
        <v>0</v>
      </c>
      <c r="P133" s="39">
        <f>IF($B133="","",-SUMIFS(Tabla7[Cantidad],Tabla7[Código del producto],$B133,Tabla7[Tipo de movimiento],"SALIDA",Tabla7[Mes],P$5))</f>
        <v>0</v>
      </c>
      <c r="Q133" s="39">
        <f t="shared" si="3"/>
        <v>4.333333333333333</v>
      </c>
      <c r="R133" s="51" t="str">
        <f>IF($B133="","",IFERROR(VLOOKUP($B133,'ABC rotación'!$C:$G,5,0),"C"))</f>
        <v>A</v>
      </c>
      <c r="S133" s="41">
        <f t="shared" si="4"/>
        <v>62.307692307692314</v>
      </c>
      <c r="T133" s="40">
        <f t="shared" si="5"/>
        <v>2.9670329670329672</v>
      </c>
      <c r="U133" s="23" t="str">
        <f>IF($B133="","",VLOOKUP($T133,Tablas!$X$14:$Y$17,2,1))</f>
        <v>4. NEGRO</v>
      </c>
    </row>
    <row r="134" spans="2:21" x14ac:dyDescent="0.2">
      <c r="B134" s="1">
        <f>IF(Tablas!B132="","",Tablas!B132)</f>
        <v>300129</v>
      </c>
      <c r="C134" s="1" t="str">
        <f>IF(Tablas!C132="","",Tablas!C132)</f>
        <v>VALVULA DE ESCAPE</v>
      </c>
      <c r="D134" s="1" t="str">
        <f>IF(Tablas!D132="","",Tablas!D132)</f>
        <v>09 - PARTES DE MOTOR</v>
      </c>
      <c r="E134" s="1" t="str">
        <f>IF(Tablas!E132="","",Tablas!E132)</f>
        <v>UN</v>
      </c>
      <c r="F134" s="1">
        <f>IF(Tablas!F132="","",Tablas!F132)</f>
        <v>7</v>
      </c>
      <c r="G134" s="1">
        <f>IF(Tablas!I132="","",Tablas!I132)</f>
        <v>41</v>
      </c>
      <c r="H134" s="1">
        <v>7</v>
      </c>
      <c r="I134" s="39">
        <f>IF($B134="","",-SUMIFS(Tabla7[Cantidad],Tabla7[Código del producto],$B134,Tabla7[Tipo de movimiento],"SALIDA",Tabla7[Mes],I$5))</f>
        <v>0</v>
      </c>
      <c r="J134" s="39">
        <f>IF($B134="","",-SUMIFS(Tabla7[Cantidad],Tabla7[Código del producto],$B134,Tabla7[Tipo de movimiento],"SALIDA",Tabla7[Mes],J$5))</f>
        <v>0</v>
      </c>
      <c r="K134" s="39">
        <f>IF($B134="","",-SUMIFS(Tabla7[Cantidad],Tabla7[Código del producto],$B134,Tabla7[Tipo de movimiento],"SALIDA",Tabla7[Mes],K$5))</f>
        <v>0</v>
      </c>
      <c r="L134" s="39">
        <f>IF($B134="","",-SUMIFS(Tabla7[Cantidad],Tabla7[Código del producto],$B134,Tabla7[Tipo de movimiento],"SALIDA",Tabla7[Mes],L$5))</f>
        <v>0</v>
      </c>
      <c r="M134" s="39">
        <f>IF($B134="","",-SUMIFS(Tabla7[Cantidad],Tabla7[Código del producto],$B134,Tabla7[Tipo de movimiento],"SALIDA",Tabla7[Mes],M$5))</f>
        <v>0</v>
      </c>
      <c r="N134" s="39">
        <f>IF($B134="","",-SUMIFS(Tabla7[Cantidad],Tabla7[Código del producto],$B134,Tabla7[Tipo de movimiento],"SALIDA",Tabla7[Mes],N$5))</f>
        <v>0</v>
      </c>
      <c r="O134" s="39">
        <f>IF($B134="","",-SUMIFS(Tabla7[Cantidad],Tabla7[Código del producto],$B134,Tabla7[Tipo de movimiento],"SALIDA",Tabla7[Mes],O$5))</f>
        <v>0</v>
      </c>
      <c r="P134" s="39">
        <f>IF($B134="","",-SUMIFS(Tabla7[Cantidad],Tabla7[Código del producto],$B134,Tabla7[Tipo de movimiento],"SALIDA",Tabla7[Mes],P$5))</f>
        <v>0</v>
      </c>
      <c r="Q134" s="39">
        <f t="shared" si="3"/>
        <v>0</v>
      </c>
      <c r="R134" s="51" t="str">
        <f>IF($B134="","",IFERROR(VLOOKUP($B134,'ABC rotación'!$C:$G,5,0),"C"))</f>
        <v>C</v>
      </c>
      <c r="S134" s="41">
        <f t="shared" si="4"/>
        <v>0</v>
      </c>
      <c r="T134" s="40">
        <f t="shared" si="5"/>
        <v>0</v>
      </c>
      <c r="U134" s="23" t="str">
        <f>IF($B134="","",VLOOKUP($T134,Tablas!$X$14:$Y$17,2,1))</f>
        <v>1. ROJO</v>
      </c>
    </row>
    <row r="135" spans="2:21" x14ac:dyDescent="0.2">
      <c r="B135" s="1">
        <f>IF(Tablas!B133="","",Tablas!B133)</f>
        <v>300130</v>
      </c>
      <c r="C135" s="1" t="str">
        <f>IF(Tablas!C133="","",Tablas!C133)</f>
        <v>EMPAQUETADURA CUB DER CABEZA</v>
      </c>
      <c r="D135" s="1" t="str">
        <f>IF(Tablas!D133="","",Tablas!D133)</f>
        <v>09 - PARTES DE MOTOR</v>
      </c>
      <c r="E135" s="1" t="str">
        <f>IF(Tablas!E133="","",Tablas!E133)</f>
        <v>UN</v>
      </c>
      <c r="F135" s="1">
        <f>IF(Tablas!F133="","",Tablas!F133)</f>
        <v>18</v>
      </c>
      <c r="G135" s="1">
        <f>IF(Tablas!I133="","",Tablas!I133)</f>
        <v>9</v>
      </c>
      <c r="H135" s="1">
        <v>10</v>
      </c>
      <c r="I135" s="39">
        <f>IF($B135="","",-SUMIFS(Tabla7[Cantidad],Tabla7[Código del producto],$B135,Tabla7[Tipo de movimiento],"SALIDA",Tabla7[Mes],I$5))</f>
        <v>12</v>
      </c>
      <c r="J135" s="39">
        <f>IF($B135="","",-SUMIFS(Tabla7[Cantidad],Tabla7[Código del producto],$B135,Tabla7[Tipo de movimiento],"SALIDA",Tabla7[Mes],J$5))</f>
        <v>0</v>
      </c>
      <c r="K135" s="39">
        <f>IF($B135="","",-SUMIFS(Tabla7[Cantidad],Tabla7[Código del producto],$B135,Tabla7[Tipo de movimiento],"SALIDA",Tabla7[Mes],K$5))</f>
        <v>0</v>
      </c>
      <c r="L135" s="39">
        <f>IF($B135="","",-SUMIFS(Tabla7[Cantidad],Tabla7[Código del producto],$B135,Tabla7[Tipo de movimiento],"SALIDA",Tabla7[Mes],L$5))</f>
        <v>0</v>
      </c>
      <c r="M135" s="39">
        <f>IF($B135="","",-SUMIFS(Tabla7[Cantidad],Tabla7[Código del producto],$B135,Tabla7[Tipo de movimiento],"SALIDA",Tabla7[Mes],M$5))</f>
        <v>0</v>
      </c>
      <c r="N135" s="39">
        <f>IF($B135="","",-SUMIFS(Tabla7[Cantidad],Tabla7[Código del producto],$B135,Tabla7[Tipo de movimiento],"SALIDA",Tabla7[Mes],N$5))</f>
        <v>0</v>
      </c>
      <c r="O135" s="39">
        <f>IF($B135="","",-SUMIFS(Tabla7[Cantidad],Tabla7[Código del producto],$B135,Tabla7[Tipo de movimiento],"SALIDA",Tabla7[Mes],O$5))</f>
        <v>0</v>
      </c>
      <c r="P135" s="39">
        <f>IF($B135="","",-SUMIFS(Tabla7[Cantidad],Tabla7[Código del producto],$B135,Tabla7[Tipo de movimiento],"SALIDA",Tabla7[Mes],P$5))</f>
        <v>0</v>
      </c>
      <c r="Q135" s="39">
        <f t="shared" ref="Q135:Q198" si="6">IF($B135="","",IFERROR(AVERAGE(N135:P135),0))</f>
        <v>0</v>
      </c>
      <c r="R135" s="51" t="str">
        <f>IF($B135="","",IFERROR(VLOOKUP($B135,'ABC rotación'!$C:$G,5,0),"C"))</f>
        <v>C</v>
      </c>
      <c r="S135" s="41">
        <f t="shared" ref="S135:S198" si="7">IF($B135="","",IFERROR(H135/Q135*30,0))</f>
        <v>0</v>
      </c>
      <c r="T135" s="40">
        <f t="shared" ref="T135:T198" si="8">IF($B135="","",S135/F135)</f>
        <v>0</v>
      </c>
      <c r="U135" s="23" t="str">
        <f>IF($B135="","",VLOOKUP($T135,Tablas!$X$14:$Y$17,2,1))</f>
        <v>1. ROJO</v>
      </c>
    </row>
    <row r="136" spans="2:21" x14ac:dyDescent="0.2">
      <c r="B136" s="1">
        <f>IF(Tablas!B134="","",Tablas!B134)</f>
        <v>300131</v>
      </c>
      <c r="C136" s="1" t="str">
        <f>IF(Tablas!C134="","",Tablas!C134)</f>
        <v>EMPAQUETADURA CUBIERTA CABEZA</v>
      </c>
      <c r="D136" s="1" t="str">
        <f>IF(Tablas!D134="","",Tablas!D134)</f>
        <v>09 - PARTES DE MOTOR</v>
      </c>
      <c r="E136" s="1" t="str">
        <f>IF(Tablas!E134="","",Tablas!E134)</f>
        <v>UN</v>
      </c>
      <c r="F136" s="1">
        <f>IF(Tablas!F134="","",Tablas!F134)</f>
        <v>28</v>
      </c>
      <c r="G136" s="1">
        <f>IF(Tablas!I134="","",Tablas!I134)</f>
        <v>26</v>
      </c>
      <c r="H136" s="1">
        <v>10</v>
      </c>
      <c r="I136" s="39">
        <f>IF($B136="","",-SUMIFS(Tabla7[Cantidad],Tabla7[Código del producto],$B136,Tabla7[Tipo de movimiento],"SALIDA",Tabla7[Mes],I$5))</f>
        <v>0</v>
      </c>
      <c r="J136" s="39">
        <f>IF($B136="","",-SUMIFS(Tabla7[Cantidad],Tabla7[Código del producto],$B136,Tabla7[Tipo de movimiento],"SALIDA",Tabla7[Mes],J$5))</f>
        <v>0</v>
      </c>
      <c r="K136" s="39">
        <f>IF($B136="","",-SUMIFS(Tabla7[Cantidad],Tabla7[Código del producto],$B136,Tabla7[Tipo de movimiento],"SALIDA",Tabla7[Mes],K$5))</f>
        <v>0</v>
      </c>
      <c r="L136" s="39">
        <f>IF($B136="","",-SUMIFS(Tabla7[Cantidad],Tabla7[Código del producto],$B136,Tabla7[Tipo de movimiento],"SALIDA",Tabla7[Mes],L$5))</f>
        <v>0</v>
      </c>
      <c r="M136" s="39">
        <f>IF($B136="","",-SUMIFS(Tabla7[Cantidad],Tabla7[Código del producto],$B136,Tabla7[Tipo de movimiento],"SALIDA",Tabla7[Mes],M$5))</f>
        <v>0</v>
      </c>
      <c r="N136" s="39">
        <f>IF($B136="","",-SUMIFS(Tabla7[Cantidad],Tabla7[Código del producto],$B136,Tabla7[Tipo de movimiento],"SALIDA",Tabla7[Mes],N$5))</f>
        <v>0</v>
      </c>
      <c r="O136" s="39">
        <f>IF($B136="","",-SUMIFS(Tabla7[Cantidad],Tabla7[Código del producto],$B136,Tabla7[Tipo de movimiento],"SALIDA",Tabla7[Mes],O$5))</f>
        <v>0</v>
      </c>
      <c r="P136" s="39">
        <f>IF($B136="","",-SUMIFS(Tabla7[Cantidad],Tabla7[Código del producto],$B136,Tabla7[Tipo de movimiento],"SALIDA",Tabla7[Mes],P$5))</f>
        <v>0</v>
      </c>
      <c r="Q136" s="39">
        <f t="shared" si="6"/>
        <v>0</v>
      </c>
      <c r="R136" s="51" t="str">
        <f>IF($B136="","",IFERROR(VLOOKUP($B136,'ABC rotación'!$C:$G,5,0),"C"))</f>
        <v>C</v>
      </c>
      <c r="S136" s="41">
        <f t="shared" si="7"/>
        <v>0</v>
      </c>
      <c r="T136" s="40">
        <f t="shared" si="8"/>
        <v>0</v>
      </c>
      <c r="U136" s="23" t="str">
        <f>IF($B136="","",VLOOKUP($T136,Tablas!$X$14:$Y$17,2,1))</f>
        <v>1. ROJO</v>
      </c>
    </row>
    <row r="137" spans="2:21" x14ac:dyDescent="0.2">
      <c r="B137" s="1">
        <f>IF(Tablas!B135="","",Tablas!B135)</f>
        <v>300132</v>
      </c>
      <c r="C137" s="1" t="str">
        <f>IF(Tablas!C135="","",Tablas!C135)</f>
        <v>BALANCIN</v>
      </c>
      <c r="D137" s="1" t="str">
        <f>IF(Tablas!D135="","",Tablas!D135)</f>
        <v>09 - PARTES DE MOTOR</v>
      </c>
      <c r="E137" s="1" t="str">
        <f>IF(Tablas!E135="","",Tablas!E135)</f>
        <v>UN</v>
      </c>
      <c r="F137" s="1">
        <f>IF(Tablas!F135="","",Tablas!F135)</f>
        <v>21</v>
      </c>
      <c r="G137" s="1">
        <f>IF(Tablas!I135="","",Tablas!I135)</f>
        <v>9</v>
      </c>
      <c r="H137" s="1">
        <v>7</v>
      </c>
      <c r="I137" s="39">
        <f>IF($B137="","",-SUMIFS(Tabla7[Cantidad],Tabla7[Código del producto],$B137,Tabla7[Tipo de movimiento],"SALIDA",Tabla7[Mes],I$5))</f>
        <v>16</v>
      </c>
      <c r="J137" s="39">
        <f>IF($B137="","",-SUMIFS(Tabla7[Cantidad],Tabla7[Código del producto],$B137,Tabla7[Tipo de movimiento],"SALIDA",Tabla7[Mes],J$5))</f>
        <v>0</v>
      </c>
      <c r="K137" s="39">
        <f>IF($B137="","",-SUMIFS(Tabla7[Cantidad],Tabla7[Código del producto],$B137,Tabla7[Tipo de movimiento],"SALIDA",Tabla7[Mes],K$5))</f>
        <v>0</v>
      </c>
      <c r="L137" s="39">
        <f>IF($B137="","",-SUMIFS(Tabla7[Cantidad],Tabla7[Código del producto],$B137,Tabla7[Tipo de movimiento],"SALIDA",Tabla7[Mes],L$5))</f>
        <v>0</v>
      </c>
      <c r="M137" s="39">
        <f>IF($B137="","",-SUMIFS(Tabla7[Cantidad],Tabla7[Código del producto],$B137,Tabla7[Tipo de movimiento],"SALIDA",Tabla7[Mes],M$5))</f>
        <v>0</v>
      </c>
      <c r="N137" s="39">
        <f>IF($B137="","",-SUMIFS(Tabla7[Cantidad],Tabla7[Código del producto],$B137,Tabla7[Tipo de movimiento],"SALIDA",Tabla7[Mes],N$5))</f>
        <v>14</v>
      </c>
      <c r="O137" s="39">
        <f>IF($B137="","",-SUMIFS(Tabla7[Cantidad],Tabla7[Código del producto],$B137,Tabla7[Tipo de movimiento],"SALIDA",Tabla7[Mes],O$5))</f>
        <v>0</v>
      </c>
      <c r="P137" s="39">
        <f>IF($B137="","",-SUMIFS(Tabla7[Cantidad],Tabla7[Código del producto],$B137,Tabla7[Tipo de movimiento],"SALIDA",Tabla7[Mes],P$5))</f>
        <v>0</v>
      </c>
      <c r="Q137" s="39">
        <f t="shared" si="6"/>
        <v>4.666666666666667</v>
      </c>
      <c r="R137" s="51" t="str">
        <f>IF($B137="","",IFERROR(VLOOKUP($B137,'ABC rotación'!$C:$G,5,0),"C"))</f>
        <v>A</v>
      </c>
      <c r="S137" s="41">
        <f t="shared" si="7"/>
        <v>45</v>
      </c>
      <c r="T137" s="40">
        <f t="shared" si="8"/>
        <v>2.1428571428571428</v>
      </c>
      <c r="U137" s="23" t="str">
        <f>IF($B137="","",VLOOKUP($T137,Tablas!$X$14:$Y$17,2,1))</f>
        <v>4. NEGRO</v>
      </c>
    </row>
    <row r="138" spans="2:21" x14ac:dyDescent="0.2">
      <c r="B138" s="1">
        <f>IF(Tablas!B136="","",Tablas!B136)</f>
        <v>300133</v>
      </c>
      <c r="C138" s="1" t="str">
        <f>IF(Tablas!C136="","",Tablas!C136)</f>
        <v>DISCO DE FRICCION DE EMBRAGUE</v>
      </c>
      <c r="D138" s="1" t="str">
        <f>IF(Tablas!D136="","",Tablas!D136)</f>
        <v>04 - FRENOS Y EMBRAGUES</v>
      </c>
      <c r="E138" s="1" t="str">
        <f>IF(Tablas!E136="","",Tablas!E136)</f>
        <v>UN</v>
      </c>
      <c r="F138" s="1">
        <f>IF(Tablas!F136="","",Tablas!F136)</f>
        <v>5</v>
      </c>
      <c r="G138" s="1">
        <f>IF(Tablas!I136="","",Tablas!I136)</f>
        <v>48</v>
      </c>
      <c r="H138" s="1">
        <v>8</v>
      </c>
      <c r="I138" s="39">
        <f>IF($B138="","",-SUMIFS(Tabla7[Cantidad],Tabla7[Código del producto],$B138,Tabla7[Tipo de movimiento],"SALIDA",Tabla7[Mes],I$5))</f>
        <v>0</v>
      </c>
      <c r="J138" s="39">
        <f>IF($B138="","",-SUMIFS(Tabla7[Cantidad],Tabla7[Código del producto],$B138,Tabla7[Tipo de movimiento],"SALIDA",Tabla7[Mes],J$5))</f>
        <v>0</v>
      </c>
      <c r="K138" s="39">
        <f>IF($B138="","",-SUMIFS(Tabla7[Cantidad],Tabla7[Código del producto],$B138,Tabla7[Tipo de movimiento],"SALIDA",Tabla7[Mes],K$5))</f>
        <v>18</v>
      </c>
      <c r="L138" s="39">
        <f>IF($B138="","",-SUMIFS(Tabla7[Cantidad],Tabla7[Código del producto],$B138,Tabla7[Tipo de movimiento],"SALIDA",Tabla7[Mes],L$5))</f>
        <v>19</v>
      </c>
      <c r="M138" s="39">
        <f>IF($B138="","",-SUMIFS(Tabla7[Cantidad],Tabla7[Código del producto],$B138,Tabla7[Tipo de movimiento],"SALIDA",Tabla7[Mes],M$5))</f>
        <v>0</v>
      </c>
      <c r="N138" s="39">
        <f>IF($B138="","",-SUMIFS(Tabla7[Cantidad],Tabla7[Código del producto],$B138,Tabla7[Tipo de movimiento],"SALIDA",Tabla7[Mes],N$5))</f>
        <v>0</v>
      </c>
      <c r="O138" s="39">
        <f>IF($B138="","",-SUMIFS(Tabla7[Cantidad],Tabla7[Código del producto],$B138,Tabla7[Tipo de movimiento],"SALIDA",Tabla7[Mes],O$5))</f>
        <v>0</v>
      </c>
      <c r="P138" s="39">
        <f>IF($B138="","",-SUMIFS(Tabla7[Cantidad],Tabla7[Código del producto],$B138,Tabla7[Tipo de movimiento],"SALIDA",Tabla7[Mes],P$5))</f>
        <v>19</v>
      </c>
      <c r="Q138" s="39">
        <f t="shared" si="6"/>
        <v>6.333333333333333</v>
      </c>
      <c r="R138" s="51" t="str">
        <f>IF($B138="","",IFERROR(VLOOKUP($B138,'ABC rotación'!$C:$G,5,0),"C"))</f>
        <v>A</v>
      </c>
      <c r="S138" s="41">
        <f t="shared" si="7"/>
        <v>37.894736842105267</v>
      </c>
      <c r="T138" s="40">
        <f t="shared" si="8"/>
        <v>7.5789473684210531</v>
      </c>
      <c r="U138" s="23" t="str">
        <f>IF($B138="","",VLOOKUP($T138,Tablas!$X$14:$Y$17,2,1))</f>
        <v>4. NEGRO</v>
      </c>
    </row>
    <row r="139" spans="2:21" x14ac:dyDescent="0.2">
      <c r="B139" s="1">
        <f>IF(Tablas!B137="","",Tablas!B137)</f>
        <v>300134</v>
      </c>
      <c r="C139" s="1" t="str">
        <f>IF(Tablas!C137="","",Tablas!C137)</f>
        <v>DISCO DE PRESION DE EMBRAGUE</v>
      </c>
      <c r="D139" s="1" t="str">
        <f>IF(Tablas!D137="","",Tablas!D137)</f>
        <v>04 - FRENOS Y EMBRAGUES</v>
      </c>
      <c r="E139" s="1" t="str">
        <f>IF(Tablas!E137="","",Tablas!E137)</f>
        <v>UN</v>
      </c>
      <c r="F139" s="1">
        <f>IF(Tablas!F137="","",Tablas!F137)</f>
        <v>22</v>
      </c>
      <c r="G139" s="1">
        <f>IF(Tablas!I137="","",Tablas!I137)</f>
        <v>30</v>
      </c>
      <c r="H139" s="1">
        <v>2</v>
      </c>
      <c r="I139" s="39">
        <f>IF($B139="","",-SUMIFS(Tabla7[Cantidad],Tabla7[Código del producto],$B139,Tabla7[Tipo de movimiento],"SALIDA",Tabla7[Mes],I$5))</f>
        <v>9</v>
      </c>
      <c r="J139" s="39">
        <f>IF($B139="","",-SUMIFS(Tabla7[Cantidad],Tabla7[Código del producto],$B139,Tabla7[Tipo de movimiento],"SALIDA",Tabla7[Mes],J$5))</f>
        <v>0</v>
      </c>
      <c r="K139" s="39">
        <f>IF($B139="","",-SUMIFS(Tabla7[Cantidad],Tabla7[Código del producto],$B139,Tabla7[Tipo de movimiento],"SALIDA",Tabla7[Mes],K$5))</f>
        <v>0</v>
      </c>
      <c r="L139" s="39">
        <f>IF($B139="","",-SUMIFS(Tabla7[Cantidad],Tabla7[Código del producto],$B139,Tabla7[Tipo de movimiento],"SALIDA",Tabla7[Mes],L$5))</f>
        <v>20</v>
      </c>
      <c r="M139" s="39">
        <f>IF($B139="","",-SUMIFS(Tabla7[Cantidad],Tabla7[Código del producto],$B139,Tabla7[Tipo de movimiento],"SALIDA",Tabla7[Mes],M$5))</f>
        <v>0</v>
      </c>
      <c r="N139" s="39">
        <f>IF($B139="","",-SUMIFS(Tabla7[Cantidad],Tabla7[Código del producto],$B139,Tabla7[Tipo de movimiento],"SALIDA",Tabla7[Mes],N$5))</f>
        <v>0</v>
      </c>
      <c r="O139" s="39">
        <f>IF($B139="","",-SUMIFS(Tabla7[Cantidad],Tabla7[Código del producto],$B139,Tabla7[Tipo de movimiento],"SALIDA",Tabla7[Mes],O$5))</f>
        <v>20</v>
      </c>
      <c r="P139" s="39">
        <f>IF($B139="","",-SUMIFS(Tabla7[Cantidad],Tabla7[Código del producto],$B139,Tabla7[Tipo de movimiento],"SALIDA",Tabla7[Mes],P$5))</f>
        <v>0</v>
      </c>
      <c r="Q139" s="39">
        <f t="shared" si="6"/>
        <v>6.666666666666667</v>
      </c>
      <c r="R139" s="51" t="str">
        <f>IF($B139="","",IFERROR(VLOOKUP($B139,'ABC rotación'!$C:$G,5,0),"C"))</f>
        <v>C</v>
      </c>
      <c r="S139" s="41">
        <f t="shared" si="7"/>
        <v>9</v>
      </c>
      <c r="T139" s="40">
        <f t="shared" si="8"/>
        <v>0.40909090909090912</v>
      </c>
      <c r="U139" s="23" t="str">
        <f>IF($B139="","",VLOOKUP($T139,Tablas!$X$14:$Y$17,2,1))</f>
        <v>1. ROJO</v>
      </c>
    </row>
    <row r="140" spans="2:21" x14ac:dyDescent="0.2">
      <c r="B140" s="1">
        <f>IF(Tablas!B138="","",Tablas!B138)</f>
        <v>300135</v>
      </c>
      <c r="C140" s="1" t="str">
        <f>IF(Tablas!C138="","",Tablas!C138)</f>
        <v>MULTIPLE</v>
      </c>
      <c r="D140" s="1" t="str">
        <f>IF(Tablas!D138="","",Tablas!D138)</f>
        <v>09 - PARTES DE MOTOR</v>
      </c>
      <c r="E140" s="1" t="str">
        <f>IF(Tablas!E138="","",Tablas!E138)</f>
        <v>UN</v>
      </c>
      <c r="F140" s="1">
        <f>IF(Tablas!F138="","",Tablas!F138)</f>
        <v>12</v>
      </c>
      <c r="G140" s="1">
        <f>IF(Tablas!I138="","",Tablas!I138)</f>
        <v>14</v>
      </c>
      <c r="H140" s="1">
        <v>2</v>
      </c>
      <c r="I140" s="39">
        <f>IF($B140="","",-SUMIFS(Tabla7[Cantidad],Tabla7[Código del producto],$B140,Tabla7[Tipo de movimiento],"SALIDA",Tabla7[Mes],I$5))</f>
        <v>0</v>
      </c>
      <c r="J140" s="39">
        <f>IF($B140="","",-SUMIFS(Tabla7[Cantidad],Tabla7[Código del producto],$B140,Tabla7[Tipo de movimiento],"SALIDA",Tabla7[Mes],J$5))</f>
        <v>0</v>
      </c>
      <c r="K140" s="39">
        <f>IF($B140="","",-SUMIFS(Tabla7[Cantidad],Tabla7[Código del producto],$B140,Tabla7[Tipo de movimiento],"SALIDA",Tabla7[Mes],K$5))</f>
        <v>0</v>
      </c>
      <c r="L140" s="39">
        <f>IF($B140="","",-SUMIFS(Tabla7[Cantidad],Tabla7[Código del producto],$B140,Tabla7[Tipo de movimiento],"SALIDA",Tabla7[Mes],L$5))</f>
        <v>0</v>
      </c>
      <c r="M140" s="39">
        <f>IF($B140="","",-SUMIFS(Tabla7[Cantidad],Tabla7[Código del producto],$B140,Tabla7[Tipo de movimiento],"SALIDA",Tabla7[Mes],M$5))</f>
        <v>6</v>
      </c>
      <c r="N140" s="39">
        <f>IF($B140="","",-SUMIFS(Tabla7[Cantidad],Tabla7[Código del producto],$B140,Tabla7[Tipo de movimiento],"SALIDA",Tabla7[Mes],N$5))</f>
        <v>0</v>
      </c>
      <c r="O140" s="39">
        <f>IF($B140="","",-SUMIFS(Tabla7[Cantidad],Tabla7[Código del producto],$B140,Tabla7[Tipo de movimiento],"SALIDA",Tabla7[Mes],O$5))</f>
        <v>0</v>
      </c>
      <c r="P140" s="39">
        <f>IF($B140="","",-SUMIFS(Tabla7[Cantidad],Tabla7[Código del producto],$B140,Tabla7[Tipo de movimiento],"SALIDA",Tabla7[Mes],P$5))</f>
        <v>0</v>
      </c>
      <c r="Q140" s="39">
        <f t="shared" si="6"/>
        <v>0</v>
      </c>
      <c r="R140" s="51" t="str">
        <f>IF($B140="","",IFERROR(VLOOKUP($B140,'ABC rotación'!$C:$G,5,0),"C"))</f>
        <v>C</v>
      </c>
      <c r="S140" s="41">
        <f t="shared" si="7"/>
        <v>0</v>
      </c>
      <c r="T140" s="40">
        <f t="shared" si="8"/>
        <v>0</v>
      </c>
      <c r="U140" s="23" t="str">
        <f>IF($B140="","",VLOOKUP($T140,Tablas!$X$14:$Y$17,2,1))</f>
        <v>1. ROJO</v>
      </c>
    </row>
    <row r="141" spans="2:21" x14ac:dyDescent="0.2">
      <c r="B141" s="1">
        <f>IF(Tablas!B139="","",Tablas!B139)</f>
        <v>300136</v>
      </c>
      <c r="C141" s="1" t="str">
        <f>IF(Tablas!C139="","",Tablas!C139)</f>
        <v>RELE DE ENCENDIDO</v>
      </c>
      <c r="D141" s="1" t="str">
        <f>IF(Tablas!D139="","",Tablas!D139)</f>
        <v>08 - ELECTRICO</v>
      </c>
      <c r="E141" s="1" t="str">
        <f>IF(Tablas!E139="","",Tablas!E139)</f>
        <v>UN</v>
      </c>
      <c r="F141" s="1">
        <f>IF(Tablas!F139="","",Tablas!F139)</f>
        <v>30</v>
      </c>
      <c r="G141" s="1">
        <f>IF(Tablas!I139="","",Tablas!I139)</f>
        <v>11</v>
      </c>
      <c r="H141" s="1">
        <v>3</v>
      </c>
      <c r="I141" s="39">
        <f>IF($B141="","",-SUMIFS(Tabla7[Cantidad],Tabla7[Código del producto],$B141,Tabla7[Tipo de movimiento],"SALIDA",Tabla7[Mes],I$5))</f>
        <v>0</v>
      </c>
      <c r="J141" s="39">
        <f>IF($B141="","",-SUMIFS(Tabla7[Cantidad],Tabla7[Código del producto],$B141,Tabla7[Tipo de movimiento],"SALIDA",Tabla7[Mes],J$5))</f>
        <v>0</v>
      </c>
      <c r="K141" s="39">
        <f>IF($B141="","",-SUMIFS(Tabla7[Cantidad],Tabla7[Código del producto],$B141,Tabla7[Tipo de movimiento],"SALIDA",Tabla7[Mes],K$5))</f>
        <v>0</v>
      </c>
      <c r="L141" s="39">
        <f>IF($B141="","",-SUMIFS(Tabla7[Cantidad],Tabla7[Código del producto],$B141,Tabla7[Tipo de movimiento],"SALIDA",Tabla7[Mes],L$5))</f>
        <v>0</v>
      </c>
      <c r="M141" s="39">
        <f>IF($B141="","",-SUMIFS(Tabla7[Cantidad],Tabla7[Código del producto],$B141,Tabla7[Tipo de movimiento],"SALIDA",Tabla7[Mes],M$5))</f>
        <v>20</v>
      </c>
      <c r="N141" s="39">
        <f>IF($B141="","",-SUMIFS(Tabla7[Cantidad],Tabla7[Código del producto],$B141,Tabla7[Tipo de movimiento],"SALIDA",Tabla7[Mes],N$5))</f>
        <v>12</v>
      </c>
      <c r="O141" s="39">
        <f>IF($B141="","",-SUMIFS(Tabla7[Cantidad],Tabla7[Código del producto],$B141,Tabla7[Tipo de movimiento],"SALIDA",Tabla7[Mes],O$5))</f>
        <v>5</v>
      </c>
      <c r="P141" s="39">
        <f>IF($B141="","",-SUMIFS(Tabla7[Cantidad],Tabla7[Código del producto],$B141,Tabla7[Tipo de movimiento],"SALIDA",Tabla7[Mes],P$5))</f>
        <v>14</v>
      </c>
      <c r="Q141" s="39">
        <f t="shared" si="6"/>
        <v>10.333333333333334</v>
      </c>
      <c r="R141" s="51" t="str">
        <f>IF($B141="","",IFERROR(VLOOKUP($B141,'ABC rotación'!$C:$G,5,0),"C"))</f>
        <v>A</v>
      </c>
      <c r="S141" s="41">
        <f t="shared" si="7"/>
        <v>8.7096774193548381</v>
      </c>
      <c r="T141" s="40">
        <f t="shared" si="8"/>
        <v>0.29032258064516125</v>
      </c>
      <c r="U141" s="23" t="str">
        <f>IF($B141="","",VLOOKUP($T141,Tablas!$X$14:$Y$17,2,1))</f>
        <v>1. ROJO</v>
      </c>
    </row>
    <row r="142" spans="2:21" x14ac:dyDescent="0.2">
      <c r="B142" s="1">
        <f>IF(Tablas!B140="","",Tablas!B140)</f>
        <v>300137</v>
      </c>
      <c r="C142" s="1" t="str">
        <f>IF(Tablas!C140="","",Tablas!C140)</f>
        <v>BUJIA</v>
      </c>
      <c r="D142" s="1" t="str">
        <f>IF(Tablas!D140="","",Tablas!D140)</f>
        <v>02 - BUJIAS</v>
      </c>
      <c r="E142" s="1" t="str">
        <f>IF(Tablas!E140="","",Tablas!E140)</f>
        <v>UN</v>
      </c>
      <c r="F142" s="1">
        <f>IF(Tablas!F140="","",Tablas!F140)</f>
        <v>25</v>
      </c>
      <c r="G142" s="1">
        <f>IF(Tablas!I140="","",Tablas!I140)</f>
        <v>34</v>
      </c>
      <c r="H142" s="1">
        <v>10</v>
      </c>
      <c r="I142" s="39">
        <f>IF($B142="","",-SUMIFS(Tabla7[Cantidad],Tabla7[Código del producto],$B142,Tabla7[Tipo de movimiento],"SALIDA",Tabla7[Mes],I$5))</f>
        <v>0</v>
      </c>
      <c r="J142" s="39">
        <f>IF($B142="","",-SUMIFS(Tabla7[Cantidad],Tabla7[Código del producto],$B142,Tabla7[Tipo de movimiento],"SALIDA",Tabla7[Mes],J$5))</f>
        <v>0</v>
      </c>
      <c r="K142" s="39">
        <f>IF($B142="","",-SUMIFS(Tabla7[Cantidad],Tabla7[Código del producto],$B142,Tabla7[Tipo de movimiento],"SALIDA",Tabla7[Mes],K$5))</f>
        <v>0</v>
      </c>
      <c r="L142" s="39">
        <f>IF($B142="","",-SUMIFS(Tabla7[Cantidad],Tabla7[Código del producto],$B142,Tabla7[Tipo de movimiento],"SALIDA",Tabla7[Mes],L$5))</f>
        <v>0</v>
      </c>
      <c r="M142" s="39">
        <f>IF($B142="","",-SUMIFS(Tabla7[Cantidad],Tabla7[Código del producto],$B142,Tabla7[Tipo de movimiento],"SALIDA",Tabla7[Mes],M$5))</f>
        <v>0</v>
      </c>
      <c r="N142" s="39">
        <f>IF($B142="","",-SUMIFS(Tabla7[Cantidad],Tabla7[Código del producto],$B142,Tabla7[Tipo de movimiento],"SALIDA",Tabla7[Mes],N$5))</f>
        <v>0</v>
      </c>
      <c r="O142" s="39">
        <f>IF($B142="","",-SUMIFS(Tabla7[Cantidad],Tabla7[Código del producto],$B142,Tabla7[Tipo de movimiento],"SALIDA",Tabla7[Mes],O$5))</f>
        <v>6</v>
      </c>
      <c r="P142" s="39">
        <f>IF($B142="","",-SUMIFS(Tabla7[Cantidad],Tabla7[Código del producto],$B142,Tabla7[Tipo de movimiento],"SALIDA",Tabla7[Mes],P$5))</f>
        <v>0</v>
      </c>
      <c r="Q142" s="39">
        <f t="shared" si="6"/>
        <v>2</v>
      </c>
      <c r="R142" s="51" t="str">
        <f>IF($B142="","",IFERROR(VLOOKUP($B142,'ABC rotación'!$C:$G,5,0),"C"))</f>
        <v>C</v>
      </c>
      <c r="S142" s="41">
        <f t="shared" si="7"/>
        <v>150</v>
      </c>
      <c r="T142" s="40">
        <f t="shared" si="8"/>
        <v>6</v>
      </c>
      <c r="U142" s="23" t="str">
        <f>IF($B142="","",VLOOKUP($T142,Tablas!$X$14:$Y$17,2,1))</f>
        <v>4. NEGRO</v>
      </c>
    </row>
    <row r="143" spans="2:21" x14ac:dyDescent="0.2">
      <c r="B143" s="1">
        <f>IF(Tablas!B141="","",Tablas!B141)</f>
        <v>300138</v>
      </c>
      <c r="C143" s="1" t="str">
        <f>IF(Tablas!C141="","",Tablas!C141)</f>
        <v>FOCO DE LUZ FARO 12V/25W/25W</v>
      </c>
      <c r="D143" s="1" t="str">
        <f>IF(Tablas!D141="","",Tablas!D141)</f>
        <v>14 - LUCES</v>
      </c>
      <c r="E143" s="1" t="str">
        <f>IF(Tablas!E141="","",Tablas!E141)</f>
        <v>UN</v>
      </c>
      <c r="F143" s="1">
        <f>IF(Tablas!F141="","",Tablas!F141)</f>
        <v>14</v>
      </c>
      <c r="G143" s="1">
        <f>IF(Tablas!I141="","",Tablas!I141)</f>
        <v>23</v>
      </c>
      <c r="H143" s="1">
        <v>9</v>
      </c>
      <c r="I143" s="39">
        <f>IF($B143="","",-SUMIFS(Tabla7[Cantidad],Tabla7[Código del producto],$B143,Tabla7[Tipo de movimiento],"SALIDA",Tabla7[Mes],I$5))</f>
        <v>0</v>
      </c>
      <c r="J143" s="39">
        <f>IF($B143="","",-SUMIFS(Tabla7[Cantidad],Tabla7[Código del producto],$B143,Tabla7[Tipo de movimiento],"SALIDA",Tabla7[Mes],J$5))</f>
        <v>0</v>
      </c>
      <c r="K143" s="39">
        <f>IF($B143="","",-SUMIFS(Tabla7[Cantidad],Tabla7[Código del producto],$B143,Tabla7[Tipo de movimiento],"SALIDA",Tabla7[Mes],K$5))</f>
        <v>0</v>
      </c>
      <c r="L143" s="39">
        <f>IF($B143="","",-SUMIFS(Tabla7[Cantidad],Tabla7[Código del producto],$B143,Tabla7[Tipo de movimiento],"SALIDA",Tabla7[Mes],L$5))</f>
        <v>0</v>
      </c>
      <c r="M143" s="39">
        <f>IF($B143="","",-SUMIFS(Tabla7[Cantidad],Tabla7[Código del producto],$B143,Tabla7[Tipo de movimiento],"SALIDA",Tabla7[Mes],M$5))</f>
        <v>0</v>
      </c>
      <c r="N143" s="39">
        <f>IF($B143="","",-SUMIFS(Tabla7[Cantidad],Tabla7[Código del producto],$B143,Tabla7[Tipo de movimiento],"SALIDA",Tabla7[Mes],N$5))</f>
        <v>0</v>
      </c>
      <c r="O143" s="39">
        <f>IF($B143="","",-SUMIFS(Tabla7[Cantidad],Tabla7[Código del producto],$B143,Tabla7[Tipo de movimiento],"SALIDA",Tabla7[Mes],O$5))</f>
        <v>0</v>
      </c>
      <c r="P143" s="39">
        <f>IF($B143="","",-SUMIFS(Tabla7[Cantidad],Tabla7[Código del producto],$B143,Tabla7[Tipo de movimiento],"SALIDA",Tabla7[Mes],P$5))</f>
        <v>0</v>
      </c>
      <c r="Q143" s="39">
        <f t="shared" si="6"/>
        <v>0</v>
      </c>
      <c r="R143" s="51" t="str">
        <f>IF($B143="","",IFERROR(VLOOKUP($B143,'ABC rotación'!$C:$G,5,0),"C"))</f>
        <v>C</v>
      </c>
      <c r="S143" s="41">
        <f t="shared" si="7"/>
        <v>0</v>
      </c>
      <c r="T143" s="40">
        <f t="shared" si="8"/>
        <v>0</v>
      </c>
      <c r="U143" s="23" t="str">
        <f>IF($B143="","",VLOOKUP($T143,Tablas!$X$14:$Y$17,2,1))</f>
        <v>1. ROJO</v>
      </c>
    </row>
    <row r="144" spans="2:21" x14ac:dyDescent="0.2">
      <c r="B144" s="1">
        <f>IF(Tablas!B142="","",Tablas!B142)</f>
        <v>300139</v>
      </c>
      <c r="C144" s="1" t="str">
        <f>IF(Tablas!C142="","",Tablas!C142)</f>
        <v>FOCO LUZ NEUTRAL 12V/3W</v>
      </c>
      <c r="D144" s="1" t="str">
        <f>IF(Tablas!D142="","",Tablas!D142)</f>
        <v>14 - LUCES</v>
      </c>
      <c r="E144" s="1" t="str">
        <f>IF(Tablas!E142="","",Tablas!E142)</f>
        <v>UN</v>
      </c>
      <c r="F144" s="1">
        <f>IF(Tablas!F142="","",Tablas!F142)</f>
        <v>14</v>
      </c>
      <c r="G144" s="1">
        <f>IF(Tablas!I142="","",Tablas!I142)</f>
        <v>8</v>
      </c>
      <c r="H144" s="1">
        <v>2</v>
      </c>
      <c r="I144" s="39">
        <f>IF($B144="","",-SUMIFS(Tabla7[Cantidad],Tabla7[Código del producto],$B144,Tabla7[Tipo de movimiento],"SALIDA",Tabla7[Mes],I$5))</f>
        <v>0</v>
      </c>
      <c r="J144" s="39">
        <f>IF($B144="","",-SUMIFS(Tabla7[Cantidad],Tabla7[Código del producto],$B144,Tabla7[Tipo de movimiento],"SALIDA",Tabla7[Mes],J$5))</f>
        <v>0</v>
      </c>
      <c r="K144" s="39">
        <f>IF($B144="","",-SUMIFS(Tabla7[Cantidad],Tabla7[Código del producto],$B144,Tabla7[Tipo de movimiento],"SALIDA",Tabla7[Mes],K$5))</f>
        <v>0</v>
      </c>
      <c r="L144" s="39">
        <f>IF($B144="","",-SUMIFS(Tabla7[Cantidad],Tabla7[Código del producto],$B144,Tabla7[Tipo de movimiento],"SALIDA",Tabla7[Mes],L$5))</f>
        <v>0</v>
      </c>
      <c r="M144" s="39">
        <f>IF($B144="","",-SUMIFS(Tabla7[Cantidad],Tabla7[Código del producto],$B144,Tabla7[Tipo de movimiento],"SALIDA",Tabla7[Mes],M$5))</f>
        <v>0</v>
      </c>
      <c r="N144" s="39">
        <f>IF($B144="","",-SUMIFS(Tabla7[Cantidad],Tabla7[Código del producto],$B144,Tabla7[Tipo de movimiento],"SALIDA",Tabla7[Mes],N$5))</f>
        <v>0</v>
      </c>
      <c r="O144" s="39">
        <f>IF($B144="","",-SUMIFS(Tabla7[Cantidad],Tabla7[Código del producto],$B144,Tabla7[Tipo de movimiento],"SALIDA",Tabla7[Mes],O$5))</f>
        <v>0</v>
      </c>
      <c r="P144" s="39">
        <f>IF($B144="","",-SUMIFS(Tabla7[Cantidad],Tabla7[Código del producto],$B144,Tabla7[Tipo de movimiento],"SALIDA",Tabla7[Mes],P$5))</f>
        <v>0</v>
      </c>
      <c r="Q144" s="39">
        <f t="shared" si="6"/>
        <v>0</v>
      </c>
      <c r="R144" s="51" t="str">
        <f>IF($B144="","",IFERROR(VLOOKUP($B144,'ABC rotación'!$C:$G,5,0),"C"))</f>
        <v>C</v>
      </c>
      <c r="S144" s="41">
        <f t="shared" si="7"/>
        <v>0</v>
      </c>
      <c r="T144" s="40">
        <f t="shared" si="8"/>
        <v>0</v>
      </c>
      <c r="U144" s="23" t="str">
        <f>IF($B144="","",VLOOKUP($T144,Tablas!$X$14:$Y$17,2,1))</f>
        <v>1. ROJO</v>
      </c>
    </row>
    <row r="145" spans="2:21" x14ac:dyDescent="0.2">
      <c r="B145" s="1">
        <f>IF(Tablas!B143="","",Tablas!B143)</f>
        <v>300140</v>
      </c>
      <c r="C145" s="1" t="str">
        <f>IF(Tablas!C143="","",Tablas!C143)</f>
        <v>FOCO DE DIRECCIONAL 12V/10W</v>
      </c>
      <c r="D145" s="1" t="str">
        <f>IF(Tablas!D143="","",Tablas!D143)</f>
        <v>14 - LUCES</v>
      </c>
      <c r="E145" s="1" t="str">
        <f>IF(Tablas!E143="","",Tablas!E143)</f>
        <v>UN</v>
      </c>
      <c r="F145" s="1">
        <f>IF(Tablas!F143="","",Tablas!F143)</f>
        <v>7</v>
      </c>
      <c r="G145" s="1">
        <f>IF(Tablas!I143="","",Tablas!I143)</f>
        <v>50</v>
      </c>
      <c r="H145" s="1">
        <v>2</v>
      </c>
      <c r="I145" s="39">
        <f>IF($B145="","",-SUMIFS(Tabla7[Cantidad],Tabla7[Código del producto],$B145,Tabla7[Tipo de movimiento],"SALIDA",Tabla7[Mes],I$5))</f>
        <v>0</v>
      </c>
      <c r="J145" s="39">
        <f>IF($B145="","",-SUMIFS(Tabla7[Cantidad],Tabla7[Código del producto],$B145,Tabla7[Tipo de movimiento],"SALIDA",Tabla7[Mes],J$5))</f>
        <v>0</v>
      </c>
      <c r="K145" s="39">
        <f>IF($B145="","",-SUMIFS(Tabla7[Cantidad],Tabla7[Código del producto],$B145,Tabla7[Tipo de movimiento],"SALIDA",Tabla7[Mes],K$5))</f>
        <v>0</v>
      </c>
      <c r="L145" s="39">
        <f>IF($B145="","",-SUMIFS(Tabla7[Cantidad],Tabla7[Código del producto],$B145,Tabla7[Tipo de movimiento],"SALIDA",Tabla7[Mes],L$5))</f>
        <v>0</v>
      </c>
      <c r="M145" s="39">
        <f>IF($B145="","",-SUMIFS(Tabla7[Cantidad],Tabla7[Código del producto],$B145,Tabla7[Tipo de movimiento],"SALIDA",Tabla7[Mes],M$5))</f>
        <v>0</v>
      </c>
      <c r="N145" s="39">
        <f>IF($B145="","",-SUMIFS(Tabla7[Cantidad],Tabla7[Código del producto],$B145,Tabla7[Tipo de movimiento],"SALIDA",Tabla7[Mes],N$5))</f>
        <v>0</v>
      </c>
      <c r="O145" s="39">
        <f>IF($B145="","",-SUMIFS(Tabla7[Cantidad],Tabla7[Código del producto],$B145,Tabla7[Tipo de movimiento],"SALIDA",Tabla7[Mes],O$5))</f>
        <v>0</v>
      </c>
      <c r="P145" s="39">
        <f>IF($B145="","",-SUMIFS(Tabla7[Cantidad],Tabla7[Código del producto],$B145,Tabla7[Tipo de movimiento],"SALIDA",Tabla7[Mes],P$5))</f>
        <v>0</v>
      </c>
      <c r="Q145" s="39">
        <f t="shared" si="6"/>
        <v>0</v>
      </c>
      <c r="R145" s="51" t="str">
        <f>IF($B145="","",IFERROR(VLOOKUP($B145,'ABC rotación'!$C:$G,5,0),"C"))</f>
        <v>C</v>
      </c>
      <c r="S145" s="41">
        <f t="shared" si="7"/>
        <v>0</v>
      </c>
      <c r="T145" s="40">
        <f t="shared" si="8"/>
        <v>0</v>
      </c>
      <c r="U145" s="23" t="str">
        <f>IF($B145="","",VLOOKUP($T145,Tablas!$X$14:$Y$17,2,1))</f>
        <v>1. ROJO</v>
      </c>
    </row>
    <row r="146" spans="2:21" x14ac:dyDescent="0.2">
      <c r="B146" s="1">
        <f>IF(Tablas!B144="","",Tablas!B144)</f>
        <v>300141</v>
      </c>
      <c r="C146" s="1" t="str">
        <f>IF(Tablas!C144="","",Tablas!C144)</f>
        <v>CONJUNTO VELOCIMETRO</v>
      </c>
      <c r="D146" s="1" t="str">
        <f>IF(Tablas!D144="","",Tablas!D144)</f>
        <v>08 - ELECTRICO</v>
      </c>
      <c r="E146" s="1" t="str">
        <f>IF(Tablas!E144="","",Tablas!E144)</f>
        <v>UN</v>
      </c>
      <c r="F146" s="1">
        <f>IF(Tablas!F144="","",Tablas!F144)</f>
        <v>6</v>
      </c>
      <c r="G146" s="1">
        <f>IF(Tablas!I144="","",Tablas!I144)</f>
        <v>6</v>
      </c>
      <c r="H146" s="1">
        <v>7</v>
      </c>
      <c r="I146" s="39">
        <f>IF($B146="","",-SUMIFS(Tabla7[Cantidad],Tabla7[Código del producto],$B146,Tabla7[Tipo de movimiento],"SALIDA",Tabla7[Mes],I$5))</f>
        <v>0</v>
      </c>
      <c r="J146" s="39">
        <f>IF($B146="","",-SUMIFS(Tabla7[Cantidad],Tabla7[Código del producto],$B146,Tabla7[Tipo de movimiento],"SALIDA",Tabla7[Mes],J$5))</f>
        <v>0</v>
      </c>
      <c r="K146" s="39">
        <f>IF($B146="","",-SUMIFS(Tabla7[Cantidad],Tabla7[Código del producto],$B146,Tabla7[Tipo de movimiento],"SALIDA",Tabla7[Mes],K$5))</f>
        <v>0</v>
      </c>
      <c r="L146" s="39">
        <f>IF($B146="","",-SUMIFS(Tabla7[Cantidad],Tabla7[Código del producto],$B146,Tabla7[Tipo de movimiento],"SALIDA",Tabla7[Mes],L$5))</f>
        <v>0</v>
      </c>
      <c r="M146" s="39">
        <f>IF($B146="","",-SUMIFS(Tabla7[Cantidad],Tabla7[Código del producto],$B146,Tabla7[Tipo de movimiento],"SALIDA",Tabla7[Mes],M$5))</f>
        <v>6</v>
      </c>
      <c r="N146" s="39">
        <f>IF($B146="","",-SUMIFS(Tabla7[Cantidad],Tabla7[Código del producto],$B146,Tabla7[Tipo de movimiento],"SALIDA",Tabla7[Mes],N$5))</f>
        <v>0</v>
      </c>
      <c r="O146" s="39">
        <f>IF($B146="","",-SUMIFS(Tabla7[Cantidad],Tabla7[Código del producto],$B146,Tabla7[Tipo de movimiento],"SALIDA",Tabla7[Mes],O$5))</f>
        <v>0</v>
      </c>
      <c r="P146" s="39">
        <f>IF($B146="","",-SUMIFS(Tabla7[Cantidad],Tabla7[Código del producto],$B146,Tabla7[Tipo de movimiento],"SALIDA",Tabla7[Mes],P$5))</f>
        <v>6</v>
      </c>
      <c r="Q146" s="39">
        <f t="shared" si="6"/>
        <v>2</v>
      </c>
      <c r="R146" s="51" t="str">
        <f>IF($B146="","",IFERROR(VLOOKUP($B146,'ABC rotación'!$C:$G,5,0),"C"))</f>
        <v>C</v>
      </c>
      <c r="S146" s="41">
        <f t="shared" si="7"/>
        <v>105</v>
      </c>
      <c r="T146" s="40">
        <f t="shared" si="8"/>
        <v>17.5</v>
      </c>
      <c r="U146" s="23" t="str">
        <f>IF($B146="","",VLOOKUP($T146,Tablas!$X$14:$Y$17,2,1))</f>
        <v>4. NEGRO</v>
      </c>
    </row>
    <row r="147" spans="2:21" x14ac:dyDescent="0.2">
      <c r="B147" s="1">
        <f>IF(Tablas!B145="","",Tablas!B145)</f>
        <v>300142</v>
      </c>
      <c r="C147" s="1" t="str">
        <f>IF(Tablas!C145="","",Tablas!C145)</f>
        <v>DISCO DE FRENO</v>
      </c>
      <c r="D147" s="1" t="str">
        <f>IF(Tablas!D145="","",Tablas!D145)</f>
        <v>04 - FRENOS Y EMBRAGUES</v>
      </c>
      <c r="E147" s="1" t="str">
        <f>IF(Tablas!E145="","",Tablas!E145)</f>
        <v>UN</v>
      </c>
      <c r="F147" s="1">
        <f>IF(Tablas!F145="","",Tablas!F145)</f>
        <v>10</v>
      </c>
      <c r="G147" s="1">
        <f>IF(Tablas!I145="","",Tablas!I145)</f>
        <v>20</v>
      </c>
      <c r="H147" s="1">
        <v>7</v>
      </c>
      <c r="I147" s="39">
        <f>IF($B147="","",-SUMIFS(Tabla7[Cantidad],Tabla7[Código del producto],$B147,Tabla7[Tipo de movimiento],"SALIDA",Tabla7[Mes],I$5))</f>
        <v>0</v>
      </c>
      <c r="J147" s="39">
        <f>IF($B147="","",-SUMIFS(Tabla7[Cantidad],Tabla7[Código del producto],$B147,Tabla7[Tipo de movimiento],"SALIDA",Tabla7[Mes],J$5))</f>
        <v>0</v>
      </c>
      <c r="K147" s="39">
        <f>IF($B147="","",-SUMIFS(Tabla7[Cantidad],Tabla7[Código del producto],$B147,Tabla7[Tipo de movimiento],"SALIDA",Tabla7[Mes],K$5))</f>
        <v>0</v>
      </c>
      <c r="L147" s="39">
        <f>IF($B147="","",-SUMIFS(Tabla7[Cantidad],Tabla7[Código del producto],$B147,Tabla7[Tipo de movimiento],"SALIDA",Tabla7[Mes],L$5))</f>
        <v>8</v>
      </c>
      <c r="M147" s="39">
        <f>IF($B147="","",-SUMIFS(Tabla7[Cantidad],Tabla7[Código del producto],$B147,Tabla7[Tipo de movimiento],"SALIDA",Tabla7[Mes],M$5))</f>
        <v>16</v>
      </c>
      <c r="N147" s="39">
        <f>IF($B147="","",-SUMIFS(Tabla7[Cantidad],Tabla7[Código del producto],$B147,Tabla7[Tipo de movimiento],"SALIDA",Tabla7[Mes],N$5))</f>
        <v>0</v>
      </c>
      <c r="O147" s="39">
        <f>IF($B147="","",-SUMIFS(Tabla7[Cantidad],Tabla7[Código del producto],$B147,Tabla7[Tipo de movimiento],"SALIDA",Tabla7[Mes],O$5))</f>
        <v>0</v>
      </c>
      <c r="P147" s="39">
        <f>IF($B147="","",-SUMIFS(Tabla7[Cantidad],Tabla7[Código del producto],$B147,Tabla7[Tipo de movimiento],"SALIDA",Tabla7[Mes],P$5))</f>
        <v>0</v>
      </c>
      <c r="Q147" s="39">
        <f t="shared" si="6"/>
        <v>0</v>
      </c>
      <c r="R147" s="51" t="str">
        <f>IF($B147="","",IFERROR(VLOOKUP($B147,'ABC rotación'!$C:$G,5,0),"C"))</f>
        <v>B</v>
      </c>
      <c r="S147" s="41">
        <f t="shared" si="7"/>
        <v>0</v>
      </c>
      <c r="T147" s="40">
        <f t="shared" si="8"/>
        <v>0</v>
      </c>
      <c r="U147" s="23" t="str">
        <f>IF($B147="","",VLOOKUP($T147,Tablas!$X$14:$Y$17,2,1))</f>
        <v>1. ROJO</v>
      </c>
    </row>
    <row r="148" spans="2:21" x14ac:dyDescent="0.2">
      <c r="B148" s="1">
        <f>IF(Tablas!B146="","",Tablas!B146)</f>
        <v>300143</v>
      </c>
      <c r="C148" s="1" t="str">
        <f>IF(Tablas!C146="","",Tablas!C146)</f>
        <v>RECTIFICADOR/REGULADOR DE CORR</v>
      </c>
      <c r="D148" s="1" t="str">
        <f>IF(Tablas!D146="","",Tablas!D146)</f>
        <v>08 - ELECTRICO</v>
      </c>
      <c r="E148" s="1" t="str">
        <f>IF(Tablas!E146="","",Tablas!E146)</f>
        <v>UN</v>
      </c>
      <c r="F148" s="1">
        <f>IF(Tablas!F146="","",Tablas!F146)</f>
        <v>17</v>
      </c>
      <c r="G148" s="1">
        <f>IF(Tablas!I146="","",Tablas!I146)</f>
        <v>47</v>
      </c>
      <c r="H148" s="1">
        <v>5</v>
      </c>
      <c r="I148" s="39">
        <f>IF($B148="","",-SUMIFS(Tabla7[Cantidad],Tabla7[Código del producto],$B148,Tabla7[Tipo de movimiento],"SALIDA",Tabla7[Mes],I$5))</f>
        <v>0</v>
      </c>
      <c r="J148" s="39">
        <f>IF($B148="","",-SUMIFS(Tabla7[Cantidad],Tabla7[Código del producto],$B148,Tabla7[Tipo de movimiento],"SALIDA",Tabla7[Mes],J$5))</f>
        <v>0</v>
      </c>
      <c r="K148" s="39">
        <f>IF($B148="","",-SUMIFS(Tabla7[Cantidad],Tabla7[Código del producto],$B148,Tabla7[Tipo de movimiento],"SALIDA",Tabla7[Mes],K$5))</f>
        <v>6</v>
      </c>
      <c r="L148" s="39">
        <f>IF($B148="","",-SUMIFS(Tabla7[Cantidad],Tabla7[Código del producto],$B148,Tabla7[Tipo de movimiento],"SALIDA",Tabla7[Mes],L$5))</f>
        <v>0</v>
      </c>
      <c r="M148" s="39">
        <f>IF($B148="","",-SUMIFS(Tabla7[Cantidad],Tabla7[Código del producto],$B148,Tabla7[Tipo de movimiento],"SALIDA",Tabla7[Mes],M$5))</f>
        <v>0</v>
      </c>
      <c r="N148" s="39">
        <f>IF($B148="","",-SUMIFS(Tabla7[Cantidad],Tabla7[Código del producto],$B148,Tabla7[Tipo de movimiento],"SALIDA",Tabla7[Mes],N$5))</f>
        <v>0</v>
      </c>
      <c r="O148" s="39">
        <f>IF($B148="","",-SUMIFS(Tabla7[Cantidad],Tabla7[Código del producto],$B148,Tabla7[Tipo de movimiento],"SALIDA",Tabla7[Mes],O$5))</f>
        <v>0</v>
      </c>
      <c r="P148" s="39">
        <f>IF($B148="","",-SUMIFS(Tabla7[Cantidad],Tabla7[Código del producto],$B148,Tabla7[Tipo de movimiento],"SALIDA",Tabla7[Mes],P$5))</f>
        <v>0</v>
      </c>
      <c r="Q148" s="39">
        <f t="shared" si="6"/>
        <v>0</v>
      </c>
      <c r="R148" s="51" t="str">
        <f>IF($B148="","",IFERROR(VLOOKUP($B148,'ABC rotación'!$C:$G,5,0),"C"))</f>
        <v>C</v>
      </c>
      <c r="S148" s="41">
        <f t="shared" si="7"/>
        <v>0</v>
      </c>
      <c r="T148" s="40">
        <f t="shared" si="8"/>
        <v>0</v>
      </c>
      <c r="U148" s="23" t="str">
        <f>IF($B148="","",VLOOKUP($T148,Tablas!$X$14:$Y$17,2,1))</f>
        <v>1. ROJO</v>
      </c>
    </row>
    <row r="149" spans="2:21" x14ac:dyDescent="0.2">
      <c r="B149" s="1">
        <f>IF(Tablas!B147="","",Tablas!B147)</f>
        <v>300144</v>
      </c>
      <c r="C149" s="1" t="str">
        <f>IF(Tablas!C147="","",Tablas!C147)</f>
        <v>ENGRANE DE TRACCION (PIÑON)</v>
      </c>
      <c r="D149" s="1" t="str">
        <f>IF(Tablas!D147="","",Tablas!D147)</f>
        <v>09 - PARTES DE MOTOR</v>
      </c>
      <c r="E149" s="1" t="str">
        <f>IF(Tablas!E147="","",Tablas!E147)</f>
        <v>UN</v>
      </c>
      <c r="F149" s="1">
        <f>IF(Tablas!F147="","",Tablas!F147)</f>
        <v>5</v>
      </c>
      <c r="G149" s="1">
        <f>IF(Tablas!I147="","",Tablas!I147)</f>
        <v>5</v>
      </c>
      <c r="H149" s="1">
        <v>2</v>
      </c>
      <c r="I149" s="39">
        <f>IF($B149="","",-SUMIFS(Tabla7[Cantidad],Tabla7[Código del producto],$B149,Tabla7[Tipo de movimiento],"SALIDA",Tabla7[Mes],I$5))</f>
        <v>0</v>
      </c>
      <c r="J149" s="39">
        <f>IF($B149="","",-SUMIFS(Tabla7[Cantidad],Tabla7[Código del producto],$B149,Tabla7[Tipo de movimiento],"SALIDA",Tabla7[Mes],J$5))</f>
        <v>0</v>
      </c>
      <c r="K149" s="39">
        <f>IF($B149="","",-SUMIFS(Tabla7[Cantidad],Tabla7[Código del producto],$B149,Tabla7[Tipo de movimiento],"SALIDA",Tabla7[Mes],K$5))</f>
        <v>0</v>
      </c>
      <c r="L149" s="39">
        <f>IF($B149="","",-SUMIFS(Tabla7[Cantidad],Tabla7[Código del producto],$B149,Tabla7[Tipo de movimiento],"SALIDA",Tabla7[Mes],L$5))</f>
        <v>0</v>
      </c>
      <c r="M149" s="39">
        <f>IF($B149="","",-SUMIFS(Tabla7[Cantidad],Tabla7[Código del producto],$B149,Tabla7[Tipo de movimiento],"SALIDA",Tabla7[Mes],M$5))</f>
        <v>0</v>
      </c>
      <c r="N149" s="39">
        <f>IF($B149="","",-SUMIFS(Tabla7[Cantidad],Tabla7[Código del producto],$B149,Tabla7[Tipo de movimiento],"SALIDA",Tabla7[Mes],N$5))</f>
        <v>0</v>
      </c>
      <c r="O149" s="39">
        <f>IF($B149="","",-SUMIFS(Tabla7[Cantidad],Tabla7[Código del producto],$B149,Tabla7[Tipo de movimiento],"SALIDA",Tabla7[Mes],O$5))</f>
        <v>0</v>
      </c>
      <c r="P149" s="39">
        <f>IF($B149="","",-SUMIFS(Tabla7[Cantidad],Tabla7[Código del producto],$B149,Tabla7[Tipo de movimiento],"SALIDA",Tabla7[Mes],P$5))</f>
        <v>0</v>
      </c>
      <c r="Q149" s="39">
        <f t="shared" si="6"/>
        <v>0</v>
      </c>
      <c r="R149" s="51" t="str">
        <f>IF($B149="","",IFERROR(VLOOKUP($B149,'ABC rotación'!$C:$G,5,0),"C"))</f>
        <v>C</v>
      </c>
      <c r="S149" s="41">
        <f t="shared" si="7"/>
        <v>0</v>
      </c>
      <c r="T149" s="40">
        <f t="shared" si="8"/>
        <v>0</v>
      </c>
      <c r="U149" s="23" t="str">
        <f>IF($B149="","",VLOOKUP($T149,Tablas!$X$14:$Y$17,2,1))</f>
        <v>1. ROJO</v>
      </c>
    </row>
    <row r="150" spans="2:21" x14ac:dyDescent="0.2">
      <c r="B150" s="1">
        <f>IF(Tablas!B148="","",Tablas!B148)</f>
        <v>300145</v>
      </c>
      <c r="C150" s="1" t="str">
        <f>IF(Tablas!C148="","",Tablas!C148)</f>
        <v>RIN RUEDA DELANTERA (AMARILLO)</v>
      </c>
      <c r="D150" s="1" t="str">
        <f>IF(Tablas!D148="","",Tablas!D148)</f>
        <v>13 - TRACCION</v>
      </c>
      <c r="E150" s="1" t="str">
        <f>IF(Tablas!E148="","",Tablas!E148)</f>
        <v>UN</v>
      </c>
      <c r="F150" s="1">
        <f>IF(Tablas!F148="","",Tablas!F148)</f>
        <v>27</v>
      </c>
      <c r="G150" s="1">
        <f>IF(Tablas!I148="","",Tablas!I148)</f>
        <v>35</v>
      </c>
      <c r="H150" s="1">
        <v>3</v>
      </c>
      <c r="I150" s="39">
        <f>IF($B150="","",-SUMIFS(Tabla7[Cantidad],Tabla7[Código del producto],$B150,Tabla7[Tipo de movimiento],"SALIDA",Tabla7[Mes],I$5))</f>
        <v>0</v>
      </c>
      <c r="J150" s="39">
        <f>IF($B150="","",-SUMIFS(Tabla7[Cantidad],Tabla7[Código del producto],$B150,Tabla7[Tipo de movimiento],"SALIDA",Tabla7[Mes],J$5))</f>
        <v>0</v>
      </c>
      <c r="K150" s="39">
        <f>IF($B150="","",-SUMIFS(Tabla7[Cantidad],Tabla7[Código del producto],$B150,Tabla7[Tipo de movimiento],"SALIDA",Tabla7[Mes],K$5))</f>
        <v>9</v>
      </c>
      <c r="L150" s="39">
        <f>IF($B150="","",-SUMIFS(Tabla7[Cantidad],Tabla7[Código del producto],$B150,Tabla7[Tipo de movimiento],"SALIDA",Tabla7[Mes],L$5))</f>
        <v>0</v>
      </c>
      <c r="M150" s="39">
        <f>IF($B150="","",-SUMIFS(Tabla7[Cantidad],Tabla7[Código del producto],$B150,Tabla7[Tipo de movimiento],"SALIDA",Tabla7[Mes],M$5))</f>
        <v>0</v>
      </c>
      <c r="N150" s="39">
        <f>IF($B150="","",-SUMIFS(Tabla7[Cantidad],Tabla7[Código del producto],$B150,Tabla7[Tipo de movimiento],"SALIDA",Tabla7[Mes],N$5))</f>
        <v>10</v>
      </c>
      <c r="O150" s="39">
        <f>IF($B150="","",-SUMIFS(Tabla7[Cantidad],Tabla7[Código del producto],$B150,Tabla7[Tipo de movimiento],"SALIDA",Tabla7[Mes],O$5))</f>
        <v>0</v>
      </c>
      <c r="P150" s="39">
        <f>IF($B150="","",-SUMIFS(Tabla7[Cantidad],Tabla7[Código del producto],$B150,Tabla7[Tipo de movimiento],"SALIDA",Tabla7[Mes],P$5))</f>
        <v>0</v>
      </c>
      <c r="Q150" s="39">
        <f t="shared" si="6"/>
        <v>3.3333333333333335</v>
      </c>
      <c r="R150" s="51" t="str">
        <f>IF($B150="","",IFERROR(VLOOKUP($B150,'ABC rotación'!$C:$G,5,0),"C"))</f>
        <v>B</v>
      </c>
      <c r="S150" s="41">
        <f t="shared" si="7"/>
        <v>26.999999999999996</v>
      </c>
      <c r="T150" s="40">
        <f t="shared" si="8"/>
        <v>0.99999999999999989</v>
      </c>
      <c r="U150" s="23" t="str">
        <f>IF($B150="","",VLOOKUP($T150,Tablas!$X$14:$Y$17,2,1))</f>
        <v>2. AMARILLO</v>
      </c>
    </row>
    <row r="151" spans="2:21" x14ac:dyDescent="0.2">
      <c r="B151" s="1">
        <f>IF(Tablas!B149="","",Tablas!B149)</f>
        <v>300146</v>
      </c>
      <c r="C151" s="1" t="str">
        <f>IF(Tablas!C149="","",Tablas!C149)</f>
        <v>ELEMENTO DEL FILTRO DE AIRE</v>
      </c>
      <c r="D151" s="1" t="str">
        <f>IF(Tablas!D149="","",Tablas!D149)</f>
        <v>03 - FILTROS</v>
      </c>
      <c r="E151" s="1" t="str">
        <f>IF(Tablas!E149="","",Tablas!E149)</f>
        <v>UN</v>
      </c>
      <c r="F151" s="1">
        <f>IF(Tablas!F149="","",Tablas!F149)</f>
        <v>22</v>
      </c>
      <c r="G151" s="1">
        <f>IF(Tablas!I149="","",Tablas!I149)</f>
        <v>17</v>
      </c>
      <c r="H151" s="1">
        <v>8</v>
      </c>
      <c r="I151" s="39">
        <f>IF($B151="","",-SUMIFS(Tabla7[Cantidad],Tabla7[Código del producto],$B151,Tabla7[Tipo de movimiento],"SALIDA",Tabla7[Mes],I$5))</f>
        <v>18</v>
      </c>
      <c r="J151" s="39">
        <f>IF($B151="","",-SUMIFS(Tabla7[Cantidad],Tabla7[Código del producto],$B151,Tabla7[Tipo de movimiento],"SALIDA",Tabla7[Mes],J$5))</f>
        <v>0</v>
      </c>
      <c r="K151" s="39">
        <f>IF($B151="","",-SUMIFS(Tabla7[Cantidad],Tabla7[Código del producto],$B151,Tabla7[Tipo de movimiento],"SALIDA",Tabla7[Mes],K$5))</f>
        <v>36</v>
      </c>
      <c r="L151" s="39">
        <f>IF($B151="","",-SUMIFS(Tabla7[Cantidad],Tabla7[Código del producto],$B151,Tabla7[Tipo de movimiento],"SALIDA",Tabla7[Mes],L$5))</f>
        <v>19</v>
      </c>
      <c r="M151" s="39">
        <f>IF($B151="","",-SUMIFS(Tabla7[Cantidad],Tabla7[Código del producto],$B151,Tabla7[Tipo de movimiento],"SALIDA",Tabla7[Mes],M$5))</f>
        <v>0</v>
      </c>
      <c r="N151" s="39">
        <f>IF($B151="","",-SUMIFS(Tabla7[Cantidad],Tabla7[Código del producto],$B151,Tabla7[Tipo de movimiento],"SALIDA",Tabla7[Mes],N$5))</f>
        <v>0</v>
      </c>
      <c r="O151" s="39">
        <f>IF($B151="","",-SUMIFS(Tabla7[Cantidad],Tabla7[Código del producto],$B151,Tabla7[Tipo de movimiento],"SALIDA",Tabla7[Mes],O$5))</f>
        <v>0</v>
      </c>
      <c r="P151" s="39">
        <f>IF($B151="","",-SUMIFS(Tabla7[Cantidad],Tabla7[Código del producto],$B151,Tabla7[Tipo de movimiento],"SALIDA",Tabla7[Mes],P$5))</f>
        <v>0</v>
      </c>
      <c r="Q151" s="39">
        <f t="shared" si="6"/>
        <v>0</v>
      </c>
      <c r="R151" s="51" t="str">
        <f>IF($B151="","",IFERROR(VLOOKUP($B151,'ABC rotación'!$C:$G,5,0),"C"))</f>
        <v>A</v>
      </c>
      <c r="S151" s="41">
        <f t="shared" si="7"/>
        <v>0</v>
      </c>
      <c r="T151" s="40">
        <f t="shared" si="8"/>
        <v>0</v>
      </c>
      <c r="U151" s="23" t="str">
        <f>IF($B151="","",VLOOKUP($T151,Tablas!$X$14:$Y$17,2,1))</f>
        <v>1. ROJO</v>
      </c>
    </row>
    <row r="152" spans="2:21" x14ac:dyDescent="0.2">
      <c r="B152" s="1">
        <f>IF(Tablas!B150="","",Tablas!B150)</f>
        <v>300147</v>
      </c>
      <c r="C152" s="1" t="str">
        <f>IF(Tablas!C150="","",Tablas!C150)</f>
        <v>SENSOR DE COMBUSTIBLE</v>
      </c>
      <c r="D152" s="1" t="str">
        <f>IF(Tablas!D150="","",Tablas!D150)</f>
        <v>03 - FILTROS</v>
      </c>
      <c r="E152" s="1" t="str">
        <f>IF(Tablas!E150="","",Tablas!E150)</f>
        <v>UN</v>
      </c>
      <c r="F152" s="1">
        <f>IF(Tablas!F150="","",Tablas!F150)</f>
        <v>27</v>
      </c>
      <c r="G152" s="1">
        <f>IF(Tablas!I150="","",Tablas!I150)</f>
        <v>47</v>
      </c>
      <c r="H152" s="1">
        <v>3</v>
      </c>
      <c r="I152" s="39">
        <f>IF($B152="","",-SUMIFS(Tabla7[Cantidad],Tabla7[Código del producto],$B152,Tabla7[Tipo de movimiento],"SALIDA",Tabla7[Mes],I$5))</f>
        <v>0</v>
      </c>
      <c r="J152" s="39">
        <f>IF($B152="","",-SUMIFS(Tabla7[Cantidad],Tabla7[Código del producto],$B152,Tabla7[Tipo de movimiento],"SALIDA",Tabla7[Mes],J$5))</f>
        <v>9</v>
      </c>
      <c r="K152" s="39">
        <f>IF($B152="","",-SUMIFS(Tabla7[Cantidad],Tabla7[Código del producto],$B152,Tabla7[Tipo de movimiento],"SALIDA",Tabla7[Mes],K$5))</f>
        <v>0</v>
      </c>
      <c r="L152" s="39">
        <f>IF($B152="","",-SUMIFS(Tabla7[Cantidad],Tabla7[Código del producto],$B152,Tabla7[Tipo de movimiento],"SALIDA",Tabla7[Mes],L$5))</f>
        <v>14</v>
      </c>
      <c r="M152" s="39">
        <f>IF($B152="","",-SUMIFS(Tabla7[Cantidad],Tabla7[Código del producto],$B152,Tabla7[Tipo de movimiento],"SALIDA",Tabla7[Mes],M$5))</f>
        <v>0</v>
      </c>
      <c r="N152" s="39">
        <f>IF($B152="","",-SUMIFS(Tabla7[Cantidad],Tabla7[Código del producto],$B152,Tabla7[Tipo de movimiento],"SALIDA",Tabla7[Mes],N$5))</f>
        <v>0</v>
      </c>
      <c r="O152" s="39">
        <f>IF($B152="","",-SUMIFS(Tabla7[Cantidad],Tabla7[Código del producto],$B152,Tabla7[Tipo de movimiento],"SALIDA",Tabla7[Mes],O$5))</f>
        <v>17</v>
      </c>
      <c r="P152" s="39">
        <f>IF($B152="","",-SUMIFS(Tabla7[Cantidad],Tabla7[Código del producto],$B152,Tabla7[Tipo de movimiento],"SALIDA",Tabla7[Mes],P$5))</f>
        <v>0</v>
      </c>
      <c r="Q152" s="39">
        <f t="shared" si="6"/>
        <v>5.666666666666667</v>
      </c>
      <c r="R152" s="51" t="str">
        <f>IF($B152="","",IFERROR(VLOOKUP($B152,'ABC rotación'!$C:$G,5,0),"C"))</f>
        <v>B</v>
      </c>
      <c r="S152" s="41">
        <f t="shared" si="7"/>
        <v>15.882352941176471</v>
      </c>
      <c r="T152" s="40">
        <f t="shared" si="8"/>
        <v>0.58823529411764708</v>
      </c>
      <c r="U152" s="23" t="str">
        <f>IF($B152="","",VLOOKUP($T152,Tablas!$X$14:$Y$17,2,1))</f>
        <v>2. AMARILLO</v>
      </c>
    </row>
    <row r="153" spans="2:21" x14ac:dyDescent="0.2">
      <c r="B153" s="1">
        <f>IF(Tablas!B151="","",Tablas!B151)</f>
        <v>300148</v>
      </c>
      <c r="C153" s="1" t="str">
        <f>IF(Tablas!C151="","",Tablas!C151)</f>
        <v>TAPABARRO TRASERO</v>
      </c>
      <c r="D153" s="1" t="str">
        <f>IF(Tablas!D151="","",Tablas!D151)</f>
        <v>05 - COLISION</v>
      </c>
      <c r="E153" s="1" t="str">
        <f>IF(Tablas!E151="","",Tablas!E151)</f>
        <v>UN</v>
      </c>
      <c r="F153" s="1">
        <f>IF(Tablas!F151="","",Tablas!F151)</f>
        <v>22</v>
      </c>
      <c r="G153" s="1">
        <f>IF(Tablas!I151="","",Tablas!I151)</f>
        <v>13</v>
      </c>
      <c r="H153" s="1">
        <v>4</v>
      </c>
      <c r="I153" s="39">
        <f>IF($B153="","",-SUMIFS(Tabla7[Cantidad],Tabla7[Código del producto],$B153,Tabla7[Tipo de movimiento],"SALIDA",Tabla7[Mes],I$5))</f>
        <v>0</v>
      </c>
      <c r="J153" s="39">
        <f>IF($B153="","",-SUMIFS(Tabla7[Cantidad],Tabla7[Código del producto],$B153,Tabla7[Tipo de movimiento],"SALIDA",Tabla7[Mes],J$5))</f>
        <v>0</v>
      </c>
      <c r="K153" s="39">
        <f>IF($B153="","",-SUMIFS(Tabla7[Cantidad],Tabla7[Código del producto],$B153,Tabla7[Tipo de movimiento],"SALIDA",Tabla7[Mes],K$5))</f>
        <v>0</v>
      </c>
      <c r="L153" s="39">
        <f>IF($B153="","",-SUMIFS(Tabla7[Cantidad],Tabla7[Código del producto],$B153,Tabla7[Tipo de movimiento],"SALIDA",Tabla7[Mes],L$5))</f>
        <v>13</v>
      </c>
      <c r="M153" s="39">
        <f>IF($B153="","",-SUMIFS(Tabla7[Cantidad],Tabla7[Código del producto],$B153,Tabla7[Tipo de movimiento],"SALIDA",Tabla7[Mes],M$5))</f>
        <v>0</v>
      </c>
      <c r="N153" s="39">
        <f>IF($B153="","",-SUMIFS(Tabla7[Cantidad],Tabla7[Código del producto],$B153,Tabla7[Tipo de movimiento],"SALIDA",Tabla7[Mes],N$5))</f>
        <v>7</v>
      </c>
      <c r="O153" s="39">
        <f>IF($B153="","",-SUMIFS(Tabla7[Cantidad],Tabla7[Código del producto],$B153,Tabla7[Tipo de movimiento],"SALIDA",Tabla7[Mes],O$5))</f>
        <v>0</v>
      </c>
      <c r="P153" s="39">
        <f>IF($B153="","",-SUMIFS(Tabla7[Cantidad],Tabla7[Código del producto],$B153,Tabla7[Tipo de movimiento],"SALIDA",Tabla7[Mes],P$5))</f>
        <v>19</v>
      </c>
      <c r="Q153" s="39">
        <f t="shared" si="6"/>
        <v>8.6666666666666661</v>
      </c>
      <c r="R153" s="51" t="str">
        <f>IF($B153="","",IFERROR(VLOOKUP($B153,'ABC rotación'!$C:$G,5,0),"C"))</f>
        <v>A</v>
      </c>
      <c r="S153" s="41">
        <f t="shared" si="7"/>
        <v>13.846153846153847</v>
      </c>
      <c r="T153" s="40">
        <f t="shared" si="8"/>
        <v>0.62937062937062938</v>
      </c>
      <c r="U153" s="23" t="str">
        <f>IF($B153="","",VLOOKUP($T153,Tablas!$X$14:$Y$17,2,1))</f>
        <v>2. AMARILLO</v>
      </c>
    </row>
    <row r="154" spans="2:21" x14ac:dyDescent="0.2">
      <c r="B154" s="1">
        <f>IF(Tablas!B152="","",Tablas!B152)</f>
        <v>300149</v>
      </c>
      <c r="C154" s="1" t="str">
        <f>IF(Tablas!C152="","",Tablas!C152)</f>
        <v>ASIENTO DOBLE/PLATA/.</v>
      </c>
      <c r="D154" s="1" t="str">
        <f>IF(Tablas!D152="","",Tablas!D152)</f>
        <v>15 - MISCELANEOS</v>
      </c>
      <c r="E154" s="1" t="str">
        <f>IF(Tablas!E152="","",Tablas!E152)</f>
        <v>UN</v>
      </c>
      <c r="F154" s="1">
        <f>IF(Tablas!F152="","",Tablas!F152)</f>
        <v>30</v>
      </c>
      <c r="G154" s="1">
        <f>IF(Tablas!I152="","",Tablas!I152)</f>
        <v>26</v>
      </c>
      <c r="H154" s="1">
        <v>10</v>
      </c>
      <c r="I154" s="39">
        <f>IF($B154="","",-SUMIFS(Tabla7[Cantidad],Tabla7[Código del producto],$B154,Tabla7[Tipo de movimiento],"SALIDA",Tabla7[Mes],I$5))</f>
        <v>0</v>
      </c>
      <c r="J154" s="39">
        <f>IF($B154="","",-SUMIFS(Tabla7[Cantidad],Tabla7[Código del producto],$B154,Tabla7[Tipo de movimiento],"SALIDA",Tabla7[Mes],J$5))</f>
        <v>0</v>
      </c>
      <c r="K154" s="39">
        <f>IF($B154="","",-SUMIFS(Tabla7[Cantidad],Tabla7[Código del producto],$B154,Tabla7[Tipo de movimiento],"SALIDA",Tabla7[Mes],K$5))</f>
        <v>0</v>
      </c>
      <c r="L154" s="39">
        <f>IF($B154="","",-SUMIFS(Tabla7[Cantidad],Tabla7[Código del producto],$B154,Tabla7[Tipo de movimiento],"SALIDA",Tabla7[Mes],L$5))</f>
        <v>0</v>
      </c>
      <c r="M154" s="39">
        <f>IF($B154="","",-SUMIFS(Tabla7[Cantidad],Tabla7[Código del producto],$B154,Tabla7[Tipo de movimiento],"SALIDA",Tabla7[Mes],M$5))</f>
        <v>0</v>
      </c>
      <c r="N154" s="39">
        <f>IF($B154="","",-SUMIFS(Tabla7[Cantidad],Tabla7[Código del producto],$B154,Tabla7[Tipo de movimiento],"SALIDA",Tabla7[Mes],N$5))</f>
        <v>19</v>
      </c>
      <c r="O154" s="39">
        <f>IF($B154="","",-SUMIFS(Tabla7[Cantidad],Tabla7[Código del producto],$B154,Tabla7[Tipo de movimiento],"SALIDA",Tabla7[Mes],O$5))</f>
        <v>16</v>
      </c>
      <c r="P154" s="39">
        <f>IF($B154="","",-SUMIFS(Tabla7[Cantidad],Tabla7[Código del producto],$B154,Tabla7[Tipo de movimiento],"SALIDA",Tabla7[Mes],P$5))</f>
        <v>0</v>
      </c>
      <c r="Q154" s="39">
        <f t="shared" si="6"/>
        <v>11.666666666666666</v>
      </c>
      <c r="R154" s="51" t="str">
        <f>IF($B154="","",IFERROR(VLOOKUP($B154,'ABC rotación'!$C:$G,5,0),"C"))</f>
        <v>B</v>
      </c>
      <c r="S154" s="41">
        <f t="shared" si="7"/>
        <v>25.714285714285715</v>
      </c>
      <c r="T154" s="40">
        <f t="shared" si="8"/>
        <v>0.85714285714285721</v>
      </c>
      <c r="U154" s="23" t="str">
        <f>IF($B154="","",VLOOKUP($T154,Tablas!$X$14:$Y$17,2,1))</f>
        <v>2. AMARILLO</v>
      </c>
    </row>
    <row r="155" spans="2:21" x14ac:dyDescent="0.2">
      <c r="B155" s="1">
        <f>IF(Tablas!B153="","",Tablas!B153)</f>
        <v>300150</v>
      </c>
      <c r="C155" s="1" t="str">
        <f>IF(Tablas!C153="","",Tablas!C153)</f>
        <v>ENGRANE ACTUADOR ARRANQUE DE P</v>
      </c>
      <c r="D155" s="1" t="str">
        <f>IF(Tablas!D153="","",Tablas!D153)</f>
        <v>15 - MISCELANEOS</v>
      </c>
      <c r="E155" s="1" t="str">
        <f>IF(Tablas!E153="","",Tablas!E153)</f>
        <v>UN</v>
      </c>
      <c r="F155" s="1">
        <f>IF(Tablas!F153="","",Tablas!F153)</f>
        <v>20</v>
      </c>
      <c r="G155" s="1">
        <f>IF(Tablas!I153="","",Tablas!I153)</f>
        <v>18</v>
      </c>
      <c r="H155" s="1">
        <v>5</v>
      </c>
      <c r="I155" s="39">
        <f>IF($B155="","",-SUMIFS(Tabla7[Cantidad],Tabla7[Código del producto],$B155,Tabla7[Tipo de movimiento],"SALIDA",Tabla7[Mes],I$5))</f>
        <v>0</v>
      </c>
      <c r="J155" s="39">
        <f>IF($B155="","",-SUMIFS(Tabla7[Cantidad],Tabla7[Código del producto],$B155,Tabla7[Tipo de movimiento],"SALIDA",Tabla7[Mes],J$5))</f>
        <v>17</v>
      </c>
      <c r="K155" s="39">
        <f>IF($B155="","",-SUMIFS(Tabla7[Cantidad],Tabla7[Código del producto],$B155,Tabla7[Tipo de movimiento],"SALIDA",Tabla7[Mes],K$5))</f>
        <v>0</v>
      </c>
      <c r="L155" s="39">
        <f>IF($B155="","",-SUMIFS(Tabla7[Cantidad],Tabla7[Código del producto],$B155,Tabla7[Tipo de movimiento],"SALIDA",Tabla7[Mes],L$5))</f>
        <v>10</v>
      </c>
      <c r="M155" s="39">
        <f>IF($B155="","",-SUMIFS(Tabla7[Cantidad],Tabla7[Código del producto],$B155,Tabla7[Tipo de movimiento],"SALIDA",Tabla7[Mes],M$5))</f>
        <v>0</v>
      </c>
      <c r="N155" s="39">
        <f>IF($B155="","",-SUMIFS(Tabla7[Cantidad],Tabla7[Código del producto],$B155,Tabla7[Tipo de movimiento],"SALIDA",Tabla7[Mes],N$5))</f>
        <v>0</v>
      </c>
      <c r="O155" s="39">
        <f>IF($B155="","",-SUMIFS(Tabla7[Cantidad],Tabla7[Código del producto],$B155,Tabla7[Tipo de movimiento],"SALIDA",Tabla7[Mes],O$5))</f>
        <v>0</v>
      </c>
      <c r="P155" s="39">
        <f>IF($B155="","",-SUMIFS(Tabla7[Cantidad],Tabla7[Código del producto],$B155,Tabla7[Tipo de movimiento],"SALIDA",Tabla7[Mes],P$5))</f>
        <v>0</v>
      </c>
      <c r="Q155" s="39">
        <f t="shared" si="6"/>
        <v>0</v>
      </c>
      <c r="R155" s="51" t="str">
        <f>IF($B155="","",IFERROR(VLOOKUP($B155,'ABC rotación'!$C:$G,5,0),"C"))</f>
        <v>C</v>
      </c>
      <c r="S155" s="41">
        <f t="shared" si="7"/>
        <v>0</v>
      </c>
      <c r="T155" s="40">
        <f t="shared" si="8"/>
        <v>0</v>
      </c>
      <c r="U155" s="23" t="str">
        <f>IF($B155="","",VLOOKUP($T155,Tablas!$X$14:$Y$17,2,1))</f>
        <v>1. ROJO</v>
      </c>
    </row>
    <row r="156" spans="2:21" x14ac:dyDescent="0.2">
      <c r="B156" s="1">
        <f>IF(Tablas!B154="","",Tablas!B154)</f>
        <v>300151</v>
      </c>
      <c r="C156" s="1" t="str">
        <f>IF(Tablas!C154="","",Tablas!C154)</f>
        <v>RELE DE DIRECCIONALES</v>
      </c>
      <c r="D156" s="1" t="str">
        <f>IF(Tablas!D154="","",Tablas!D154)</f>
        <v>08 - ELECTRICO</v>
      </c>
      <c r="E156" s="1" t="str">
        <f>IF(Tablas!E154="","",Tablas!E154)</f>
        <v>UN</v>
      </c>
      <c r="F156" s="1">
        <f>IF(Tablas!F154="","",Tablas!F154)</f>
        <v>30</v>
      </c>
      <c r="G156" s="1">
        <f>IF(Tablas!I154="","",Tablas!I154)</f>
        <v>23</v>
      </c>
      <c r="H156" s="1">
        <v>2</v>
      </c>
      <c r="I156" s="39">
        <f>IF($B156="","",-SUMIFS(Tabla7[Cantidad],Tabla7[Código del producto],$B156,Tabla7[Tipo de movimiento],"SALIDA",Tabla7[Mes],I$5))</f>
        <v>0</v>
      </c>
      <c r="J156" s="39">
        <f>IF($B156="","",-SUMIFS(Tabla7[Cantidad],Tabla7[Código del producto],$B156,Tabla7[Tipo de movimiento],"SALIDA",Tabla7[Mes],J$5))</f>
        <v>13</v>
      </c>
      <c r="K156" s="39">
        <f>IF($B156="","",-SUMIFS(Tabla7[Cantidad],Tabla7[Código del producto],$B156,Tabla7[Tipo de movimiento],"SALIDA",Tabla7[Mes],K$5))</f>
        <v>0</v>
      </c>
      <c r="L156" s="39">
        <f>IF($B156="","",-SUMIFS(Tabla7[Cantidad],Tabla7[Código del producto],$B156,Tabla7[Tipo de movimiento],"SALIDA",Tabla7[Mes],L$5))</f>
        <v>0</v>
      </c>
      <c r="M156" s="39">
        <f>IF($B156="","",-SUMIFS(Tabla7[Cantidad],Tabla7[Código del producto],$B156,Tabla7[Tipo de movimiento],"SALIDA",Tabla7[Mes],M$5))</f>
        <v>0</v>
      </c>
      <c r="N156" s="39">
        <f>IF($B156="","",-SUMIFS(Tabla7[Cantidad],Tabla7[Código del producto],$B156,Tabla7[Tipo de movimiento],"SALIDA",Tabla7[Mes],N$5))</f>
        <v>0</v>
      </c>
      <c r="O156" s="39">
        <f>IF($B156="","",-SUMIFS(Tabla7[Cantidad],Tabla7[Código del producto],$B156,Tabla7[Tipo de movimiento],"SALIDA",Tabla7[Mes],O$5))</f>
        <v>0</v>
      </c>
      <c r="P156" s="39">
        <f>IF($B156="","",-SUMIFS(Tabla7[Cantidad],Tabla7[Código del producto],$B156,Tabla7[Tipo de movimiento],"SALIDA",Tabla7[Mes],P$5))</f>
        <v>13</v>
      </c>
      <c r="Q156" s="39">
        <f t="shared" si="6"/>
        <v>4.333333333333333</v>
      </c>
      <c r="R156" s="51" t="str">
        <f>IF($B156="","",IFERROR(VLOOKUP($B156,'ABC rotación'!$C:$G,5,0),"C"))</f>
        <v>B</v>
      </c>
      <c r="S156" s="41">
        <f t="shared" si="7"/>
        <v>13.846153846153847</v>
      </c>
      <c r="T156" s="40">
        <f t="shared" si="8"/>
        <v>0.46153846153846156</v>
      </c>
      <c r="U156" s="23" t="str">
        <f>IF($B156="","",VLOOKUP($T156,Tablas!$X$14:$Y$17,2,1))</f>
        <v>1. ROJO</v>
      </c>
    </row>
    <row r="157" spans="2:21" x14ac:dyDescent="0.2">
      <c r="B157" s="1">
        <f>IF(Tablas!B155="","",Tablas!B155)</f>
        <v>300152</v>
      </c>
      <c r="C157" s="1" t="str">
        <f>IF(Tablas!C155="","",Tablas!C155)</f>
        <v>CLAXON</v>
      </c>
      <c r="D157" s="1" t="str">
        <f>IF(Tablas!D155="","",Tablas!D155)</f>
        <v>08 - ELECTRICO</v>
      </c>
      <c r="E157" s="1" t="str">
        <f>IF(Tablas!E155="","",Tablas!E155)</f>
        <v>UN</v>
      </c>
      <c r="F157" s="1">
        <f>IF(Tablas!F155="","",Tablas!F155)</f>
        <v>11</v>
      </c>
      <c r="G157" s="1">
        <f>IF(Tablas!I155="","",Tablas!I155)</f>
        <v>18</v>
      </c>
      <c r="H157" s="1">
        <v>10</v>
      </c>
      <c r="I157" s="39">
        <f>IF($B157="","",-SUMIFS(Tabla7[Cantidad],Tabla7[Código del producto],$B157,Tabla7[Tipo de movimiento],"SALIDA",Tabla7[Mes],I$5))</f>
        <v>0</v>
      </c>
      <c r="J157" s="39">
        <f>IF($B157="","",-SUMIFS(Tabla7[Cantidad],Tabla7[Código del producto],$B157,Tabla7[Tipo de movimiento],"SALIDA",Tabla7[Mes],J$5))</f>
        <v>0</v>
      </c>
      <c r="K157" s="39">
        <f>IF($B157="","",-SUMIFS(Tabla7[Cantidad],Tabla7[Código del producto],$B157,Tabla7[Tipo de movimiento],"SALIDA",Tabla7[Mes],K$5))</f>
        <v>0</v>
      </c>
      <c r="L157" s="39">
        <f>IF($B157="","",-SUMIFS(Tabla7[Cantidad],Tabla7[Código del producto],$B157,Tabla7[Tipo de movimiento],"SALIDA",Tabla7[Mes],L$5))</f>
        <v>0</v>
      </c>
      <c r="M157" s="39">
        <f>IF($B157="","",-SUMIFS(Tabla7[Cantidad],Tabla7[Código del producto],$B157,Tabla7[Tipo de movimiento],"SALIDA",Tabla7[Mes],M$5))</f>
        <v>0</v>
      </c>
      <c r="N157" s="39">
        <f>IF($B157="","",-SUMIFS(Tabla7[Cantidad],Tabla7[Código del producto],$B157,Tabla7[Tipo de movimiento],"SALIDA",Tabla7[Mes],N$5))</f>
        <v>12</v>
      </c>
      <c r="O157" s="39">
        <f>IF($B157="","",-SUMIFS(Tabla7[Cantidad],Tabla7[Código del producto],$B157,Tabla7[Tipo de movimiento],"SALIDA",Tabla7[Mes],O$5))</f>
        <v>13</v>
      </c>
      <c r="P157" s="39">
        <f>IF($B157="","",-SUMIFS(Tabla7[Cantidad],Tabla7[Código del producto],$B157,Tabla7[Tipo de movimiento],"SALIDA",Tabla7[Mes],P$5))</f>
        <v>18</v>
      </c>
      <c r="Q157" s="39">
        <f t="shared" si="6"/>
        <v>14.333333333333334</v>
      </c>
      <c r="R157" s="51" t="str">
        <f>IF($B157="","",IFERROR(VLOOKUP($B157,'ABC rotación'!$C:$G,5,0),"C"))</f>
        <v>A</v>
      </c>
      <c r="S157" s="41">
        <f t="shared" si="7"/>
        <v>20.930232558139537</v>
      </c>
      <c r="T157" s="40">
        <f t="shared" si="8"/>
        <v>1.9027484143763216</v>
      </c>
      <c r="U157" s="23" t="str">
        <f>IF($B157="","",VLOOKUP($T157,Tablas!$X$14:$Y$17,2,1))</f>
        <v>3. VERDE</v>
      </c>
    </row>
    <row r="158" spans="2:21" x14ac:dyDescent="0.2">
      <c r="B158" s="1">
        <f>IF(Tablas!B156="","",Tablas!B156)</f>
        <v>300153</v>
      </c>
      <c r="C158" s="1" t="str">
        <f>IF(Tablas!C156="","",Tablas!C156)</f>
        <v>ALTERNADOR / ESTATOR</v>
      </c>
      <c r="D158" s="1" t="str">
        <f>IF(Tablas!D156="","",Tablas!D156)</f>
        <v>08 - ELECTRICO</v>
      </c>
      <c r="E158" s="1" t="str">
        <f>IF(Tablas!E156="","",Tablas!E156)</f>
        <v>UN</v>
      </c>
      <c r="F158" s="1">
        <f>IF(Tablas!F156="","",Tablas!F156)</f>
        <v>7</v>
      </c>
      <c r="G158" s="1">
        <f>IF(Tablas!I156="","",Tablas!I156)</f>
        <v>47</v>
      </c>
      <c r="H158" s="1">
        <v>4</v>
      </c>
      <c r="I158" s="39">
        <f>IF($B158="","",-SUMIFS(Tabla7[Cantidad],Tabla7[Código del producto],$B158,Tabla7[Tipo de movimiento],"SALIDA",Tabla7[Mes],I$5))</f>
        <v>0</v>
      </c>
      <c r="J158" s="39">
        <f>IF($B158="","",-SUMIFS(Tabla7[Cantidad],Tabla7[Código del producto],$B158,Tabla7[Tipo de movimiento],"SALIDA",Tabla7[Mes],J$5))</f>
        <v>0</v>
      </c>
      <c r="K158" s="39">
        <f>IF($B158="","",-SUMIFS(Tabla7[Cantidad],Tabla7[Código del producto],$B158,Tabla7[Tipo de movimiento],"SALIDA",Tabla7[Mes],K$5))</f>
        <v>7</v>
      </c>
      <c r="L158" s="39">
        <f>IF($B158="","",-SUMIFS(Tabla7[Cantidad],Tabla7[Código del producto],$B158,Tabla7[Tipo de movimiento],"SALIDA",Tabla7[Mes],L$5))</f>
        <v>0</v>
      </c>
      <c r="M158" s="39">
        <f>IF($B158="","",-SUMIFS(Tabla7[Cantidad],Tabla7[Código del producto],$B158,Tabla7[Tipo de movimiento],"SALIDA",Tabla7[Mes],M$5))</f>
        <v>0</v>
      </c>
      <c r="N158" s="39">
        <f>IF($B158="","",-SUMIFS(Tabla7[Cantidad],Tabla7[Código del producto],$B158,Tabla7[Tipo de movimiento],"SALIDA",Tabla7[Mes],N$5))</f>
        <v>0</v>
      </c>
      <c r="O158" s="39">
        <f>IF($B158="","",-SUMIFS(Tabla7[Cantidad],Tabla7[Código del producto],$B158,Tabla7[Tipo de movimiento],"SALIDA",Tabla7[Mes],O$5))</f>
        <v>0</v>
      </c>
      <c r="P158" s="39">
        <f>IF($B158="","",-SUMIFS(Tabla7[Cantidad],Tabla7[Código del producto],$B158,Tabla7[Tipo de movimiento],"SALIDA",Tabla7[Mes],P$5))</f>
        <v>5</v>
      </c>
      <c r="Q158" s="39">
        <f t="shared" si="6"/>
        <v>1.6666666666666667</v>
      </c>
      <c r="R158" s="51" t="str">
        <f>IF($B158="","",IFERROR(VLOOKUP($B158,'ABC rotación'!$C:$G,5,0),"C"))</f>
        <v>C</v>
      </c>
      <c r="S158" s="41">
        <f t="shared" si="7"/>
        <v>72</v>
      </c>
      <c r="T158" s="40">
        <f t="shared" si="8"/>
        <v>10.285714285714286</v>
      </c>
      <c r="U158" s="23" t="str">
        <f>IF($B158="","",VLOOKUP($T158,Tablas!$X$14:$Y$17,2,1))</f>
        <v>4. NEGRO</v>
      </c>
    </row>
    <row r="159" spans="2:21" x14ac:dyDescent="0.2">
      <c r="B159" s="1">
        <f>IF(Tablas!B157="","",Tablas!B157)</f>
        <v>300154</v>
      </c>
      <c r="C159" s="1" t="str">
        <f>IF(Tablas!C157="","",Tablas!C157)</f>
        <v>CUBIERTA DECORATIV/AMARI/.</v>
      </c>
      <c r="D159" s="1" t="str">
        <f>IF(Tablas!D157="","",Tablas!D157)</f>
        <v>05 - COLISION</v>
      </c>
      <c r="E159" s="1" t="str">
        <f>IF(Tablas!E157="","",Tablas!E157)</f>
        <v>UN</v>
      </c>
      <c r="F159" s="1">
        <f>IF(Tablas!F157="","",Tablas!F157)</f>
        <v>24</v>
      </c>
      <c r="G159" s="1">
        <f>IF(Tablas!I157="","",Tablas!I157)</f>
        <v>49</v>
      </c>
      <c r="H159" s="1">
        <v>4</v>
      </c>
      <c r="I159" s="39">
        <f>IF($B159="","",-SUMIFS(Tabla7[Cantidad],Tabla7[Código del producto],$B159,Tabla7[Tipo de movimiento],"SALIDA",Tabla7[Mes],I$5))</f>
        <v>9</v>
      </c>
      <c r="J159" s="39">
        <f>IF($B159="","",-SUMIFS(Tabla7[Cantidad],Tabla7[Código del producto],$B159,Tabla7[Tipo de movimiento],"SALIDA",Tabla7[Mes],J$5))</f>
        <v>8</v>
      </c>
      <c r="K159" s="39">
        <f>IF($B159="","",-SUMIFS(Tabla7[Cantidad],Tabla7[Código del producto],$B159,Tabla7[Tipo de movimiento],"SALIDA",Tabla7[Mes],K$5))</f>
        <v>0</v>
      </c>
      <c r="L159" s="39">
        <f>IF($B159="","",-SUMIFS(Tabla7[Cantidad],Tabla7[Código del producto],$B159,Tabla7[Tipo de movimiento],"SALIDA",Tabla7[Mes],L$5))</f>
        <v>0</v>
      </c>
      <c r="M159" s="39">
        <f>IF($B159="","",-SUMIFS(Tabla7[Cantidad],Tabla7[Código del producto],$B159,Tabla7[Tipo de movimiento],"SALIDA",Tabla7[Mes],M$5))</f>
        <v>0</v>
      </c>
      <c r="N159" s="39">
        <f>IF($B159="","",-SUMIFS(Tabla7[Cantidad],Tabla7[Código del producto],$B159,Tabla7[Tipo de movimiento],"SALIDA",Tabla7[Mes],N$5))</f>
        <v>11</v>
      </c>
      <c r="O159" s="39">
        <f>IF($B159="","",-SUMIFS(Tabla7[Cantidad],Tabla7[Código del producto],$B159,Tabla7[Tipo de movimiento],"SALIDA",Tabla7[Mes],O$5))</f>
        <v>12</v>
      </c>
      <c r="P159" s="39">
        <f>IF($B159="","",-SUMIFS(Tabla7[Cantidad],Tabla7[Código del producto],$B159,Tabla7[Tipo de movimiento],"SALIDA",Tabla7[Mes],P$5))</f>
        <v>0</v>
      </c>
      <c r="Q159" s="39">
        <f t="shared" si="6"/>
        <v>7.666666666666667</v>
      </c>
      <c r="R159" s="51" t="str">
        <f>IF($B159="","",IFERROR(VLOOKUP($B159,'ABC rotación'!$C:$G,5,0),"C"))</f>
        <v>A</v>
      </c>
      <c r="S159" s="41">
        <f t="shared" si="7"/>
        <v>15.652173913043478</v>
      </c>
      <c r="T159" s="40">
        <f t="shared" si="8"/>
        <v>0.65217391304347827</v>
      </c>
      <c r="U159" s="23" t="str">
        <f>IF($B159="","",VLOOKUP($T159,Tablas!$X$14:$Y$17,2,1))</f>
        <v>2. AMARILLO</v>
      </c>
    </row>
    <row r="160" spans="2:21" x14ac:dyDescent="0.2">
      <c r="B160" s="1">
        <f>IF(Tablas!B158="","",Tablas!B158)</f>
        <v>300155</v>
      </c>
      <c r="C160" s="1" t="str">
        <f>IF(Tablas!C158="","",Tablas!C158)</f>
        <v>FUSIBLE</v>
      </c>
      <c r="D160" s="1" t="str">
        <f>IF(Tablas!D158="","",Tablas!D158)</f>
        <v>08 - ELECTRICO</v>
      </c>
      <c r="E160" s="1" t="str">
        <f>IF(Tablas!E158="","",Tablas!E158)</f>
        <v>UN</v>
      </c>
      <c r="F160" s="1">
        <f>IF(Tablas!F158="","",Tablas!F158)</f>
        <v>13</v>
      </c>
      <c r="G160" s="1">
        <f>IF(Tablas!I158="","",Tablas!I158)</f>
        <v>25</v>
      </c>
      <c r="H160" s="1">
        <v>5</v>
      </c>
      <c r="I160" s="39">
        <f>IF($B160="","",-SUMIFS(Tabla7[Cantidad],Tabla7[Código del producto],$B160,Tabla7[Tipo de movimiento],"SALIDA",Tabla7[Mes],I$5))</f>
        <v>9</v>
      </c>
      <c r="J160" s="39">
        <f>IF($B160="","",-SUMIFS(Tabla7[Cantidad],Tabla7[Código del producto],$B160,Tabla7[Tipo de movimiento],"SALIDA",Tabla7[Mes],J$5))</f>
        <v>12</v>
      </c>
      <c r="K160" s="39">
        <f>IF($B160="","",-SUMIFS(Tabla7[Cantidad],Tabla7[Código del producto],$B160,Tabla7[Tipo de movimiento],"SALIDA",Tabla7[Mes],K$5))</f>
        <v>0</v>
      </c>
      <c r="L160" s="39">
        <f>IF($B160="","",-SUMIFS(Tabla7[Cantidad],Tabla7[Código del producto],$B160,Tabla7[Tipo de movimiento],"SALIDA",Tabla7[Mes],L$5))</f>
        <v>0</v>
      </c>
      <c r="M160" s="39">
        <f>IF($B160="","",-SUMIFS(Tabla7[Cantidad],Tabla7[Código del producto],$B160,Tabla7[Tipo de movimiento],"SALIDA",Tabla7[Mes],M$5))</f>
        <v>0</v>
      </c>
      <c r="N160" s="39">
        <f>IF($B160="","",-SUMIFS(Tabla7[Cantidad],Tabla7[Código del producto],$B160,Tabla7[Tipo de movimiento],"SALIDA",Tabla7[Mes],N$5))</f>
        <v>0</v>
      </c>
      <c r="O160" s="39">
        <f>IF($B160="","",-SUMIFS(Tabla7[Cantidad],Tabla7[Código del producto],$B160,Tabla7[Tipo de movimiento],"SALIDA",Tabla7[Mes],O$5))</f>
        <v>0</v>
      </c>
      <c r="P160" s="39">
        <f>IF($B160="","",-SUMIFS(Tabla7[Cantidad],Tabla7[Código del producto],$B160,Tabla7[Tipo de movimiento],"SALIDA",Tabla7[Mes],P$5))</f>
        <v>8</v>
      </c>
      <c r="Q160" s="39">
        <f t="shared" si="6"/>
        <v>2.6666666666666665</v>
      </c>
      <c r="R160" s="51" t="str">
        <f>IF($B160="","",IFERROR(VLOOKUP($B160,'ABC rotación'!$C:$G,5,0),"C"))</f>
        <v>B</v>
      </c>
      <c r="S160" s="41">
        <f t="shared" si="7"/>
        <v>56.25</v>
      </c>
      <c r="T160" s="40">
        <f t="shared" si="8"/>
        <v>4.3269230769230766</v>
      </c>
      <c r="U160" s="23" t="str">
        <f>IF($B160="","",VLOOKUP($T160,Tablas!$X$14:$Y$17,2,1))</f>
        <v>4. NEGRO</v>
      </c>
    </row>
    <row r="161" spans="2:21" x14ac:dyDescent="0.2">
      <c r="B161" s="1">
        <f>IF(Tablas!B159="","",Tablas!B159)</f>
        <v>300156</v>
      </c>
      <c r="C161" s="1" t="str">
        <f>IF(Tablas!C159="","",Tablas!C159)</f>
        <v>PORTA FUSIBLE</v>
      </c>
      <c r="D161" s="1" t="str">
        <f>IF(Tablas!D159="","",Tablas!D159)</f>
        <v>08 - ELECTRICO</v>
      </c>
      <c r="E161" s="1" t="str">
        <f>IF(Tablas!E159="","",Tablas!E159)</f>
        <v>UN</v>
      </c>
      <c r="F161" s="1">
        <f>IF(Tablas!F159="","",Tablas!F159)</f>
        <v>19</v>
      </c>
      <c r="G161" s="1">
        <f>IF(Tablas!I159="","",Tablas!I159)</f>
        <v>28</v>
      </c>
      <c r="H161" s="1">
        <v>8</v>
      </c>
      <c r="I161" s="39">
        <f>IF($B161="","",-SUMIFS(Tabla7[Cantidad],Tabla7[Código del producto],$B161,Tabla7[Tipo de movimiento],"SALIDA",Tabla7[Mes],I$5))</f>
        <v>0</v>
      </c>
      <c r="J161" s="39">
        <f>IF($B161="","",-SUMIFS(Tabla7[Cantidad],Tabla7[Código del producto],$B161,Tabla7[Tipo de movimiento],"SALIDA",Tabla7[Mes],J$5))</f>
        <v>0</v>
      </c>
      <c r="K161" s="39">
        <f>IF($B161="","",-SUMIFS(Tabla7[Cantidad],Tabla7[Código del producto],$B161,Tabla7[Tipo de movimiento],"SALIDA",Tabla7[Mes],K$5))</f>
        <v>10</v>
      </c>
      <c r="L161" s="39">
        <f>IF($B161="","",-SUMIFS(Tabla7[Cantidad],Tabla7[Código del producto],$B161,Tabla7[Tipo de movimiento],"SALIDA",Tabla7[Mes],L$5))</f>
        <v>0</v>
      </c>
      <c r="M161" s="39">
        <f>IF($B161="","",-SUMIFS(Tabla7[Cantidad],Tabla7[Código del producto],$B161,Tabla7[Tipo de movimiento],"SALIDA",Tabla7[Mes],M$5))</f>
        <v>13</v>
      </c>
      <c r="N161" s="39">
        <f>IF($B161="","",-SUMIFS(Tabla7[Cantidad],Tabla7[Código del producto],$B161,Tabla7[Tipo de movimiento],"SALIDA",Tabla7[Mes],N$5))</f>
        <v>16</v>
      </c>
      <c r="O161" s="39">
        <f>IF($B161="","",-SUMIFS(Tabla7[Cantidad],Tabla7[Código del producto],$B161,Tabla7[Tipo de movimiento],"SALIDA",Tabla7[Mes],O$5))</f>
        <v>0</v>
      </c>
      <c r="P161" s="39">
        <f>IF($B161="","",-SUMIFS(Tabla7[Cantidad],Tabla7[Código del producto],$B161,Tabla7[Tipo de movimiento],"SALIDA",Tabla7[Mes],P$5))</f>
        <v>0</v>
      </c>
      <c r="Q161" s="39">
        <f t="shared" si="6"/>
        <v>5.333333333333333</v>
      </c>
      <c r="R161" s="51" t="str">
        <f>IF($B161="","",IFERROR(VLOOKUP($B161,'ABC rotación'!$C:$G,5,0),"C"))</f>
        <v>B</v>
      </c>
      <c r="S161" s="41">
        <f t="shared" si="7"/>
        <v>45</v>
      </c>
      <c r="T161" s="40">
        <f t="shared" si="8"/>
        <v>2.3684210526315788</v>
      </c>
      <c r="U161" s="23" t="str">
        <f>IF($B161="","",VLOOKUP($T161,Tablas!$X$14:$Y$17,2,1))</f>
        <v>4. NEGRO</v>
      </c>
    </row>
    <row r="162" spans="2:21" x14ac:dyDescent="0.2">
      <c r="B162" s="1">
        <f>IF(Tablas!B160="","",Tablas!B160)</f>
        <v>300157</v>
      </c>
      <c r="C162" s="1" t="str">
        <f>IF(Tablas!C160="","",Tablas!C160)</f>
        <v>PALANCA IZQUIERDA DE EMBRAGUE</v>
      </c>
      <c r="D162" s="1" t="str">
        <f>IF(Tablas!D160="","",Tablas!D160)</f>
        <v>10 - PALANCAS Y CHICOTES</v>
      </c>
      <c r="E162" s="1" t="str">
        <f>IF(Tablas!E160="","",Tablas!E160)</f>
        <v>UN</v>
      </c>
      <c r="F162" s="1">
        <f>IF(Tablas!F160="","",Tablas!F160)</f>
        <v>19</v>
      </c>
      <c r="G162" s="1">
        <f>IF(Tablas!I160="","",Tablas!I160)</f>
        <v>8</v>
      </c>
      <c r="H162" s="1">
        <v>2</v>
      </c>
      <c r="I162" s="39">
        <f>IF($B162="","",-SUMIFS(Tabla7[Cantidad],Tabla7[Código del producto],$B162,Tabla7[Tipo de movimiento],"SALIDA",Tabla7[Mes],I$5))</f>
        <v>0</v>
      </c>
      <c r="J162" s="39">
        <f>IF($B162="","",-SUMIFS(Tabla7[Cantidad],Tabla7[Código del producto],$B162,Tabla7[Tipo de movimiento],"SALIDA",Tabla7[Mes],J$5))</f>
        <v>27</v>
      </c>
      <c r="K162" s="39">
        <f>IF($B162="","",-SUMIFS(Tabla7[Cantidad],Tabla7[Código del producto],$B162,Tabla7[Tipo de movimiento],"SALIDA",Tabla7[Mes],K$5))</f>
        <v>0</v>
      </c>
      <c r="L162" s="39">
        <f>IF($B162="","",-SUMIFS(Tabla7[Cantidad],Tabla7[Código del producto],$B162,Tabla7[Tipo de movimiento],"SALIDA",Tabla7[Mes],L$5))</f>
        <v>0</v>
      </c>
      <c r="M162" s="39">
        <f>IF($B162="","",-SUMIFS(Tabla7[Cantidad],Tabla7[Código del producto],$B162,Tabla7[Tipo de movimiento],"SALIDA",Tabla7[Mes],M$5))</f>
        <v>0</v>
      </c>
      <c r="N162" s="39">
        <f>IF($B162="","",-SUMIFS(Tabla7[Cantidad],Tabla7[Código del producto],$B162,Tabla7[Tipo de movimiento],"SALIDA",Tabla7[Mes],N$5))</f>
        <v>0</v>
      </c>
      <c r="O162" s="39">
        <f>IF($B162="","",-SUMIFS(Tabla7[Cantidad],Tabla7[Código del producto],$B162,Tabla7[Tipo de movimiento],"SALIDA",Tabla7[Mes],O$5))</f>
        <v>0</v>
      </c>
      <c r="P162" s="39">
        <f>IF($B162="","",-SUMIFS(Tabla7[Cantidad],Tabla7[Código del producto],$B162,Tabla7[Tipo de movimiento],"SALIDA",Tabla7[Mes],P$5))</f>
        <v>0</v>
      </c>
      <c r="Q162" s="39">
        <f t="shared" si="6"/>
        <v>0</v>
      </c>
      <c r="R162" s="51" t="str">
        <f>IF($B162="","",IFERROR(VLOOKUP($B162,'ABC rotación'!$C:$G,5,0),"C"))</f>
        <v>B</v>
      </c>
      <c r="S162" s="41">
        <f t="shared" si="7"/>
        <v>0</v>
      </c>
      <c r="T162" s="40">
        <f t="shared" si="8"/>
        <v>0</v>
      </c>
      <c r="U162" s="23" t="str">
        <f>IF($B162="","",VLOOKUP($T162,Tablas!$X$14:$Y$17,2,1))</f>
        <v>1. ROJO</v>
      </c>
    </row>
    <row r="163" spans="2:21" x14ac:dyDescent="0.2">
      <c r="B163" s="1">
        <f>IF(Tablas!B161="","",Tablas!B161)</f>
        <v>300158</v>
      </c>
      <c r="C163" s="1" t="str">
        <f>IF(Tablas!C161="","",Tablas!C161)</f>
        <v>O-RING,27.4*2.4</v>
      </c>
      <c r="D163" s="1" t="str">
        <f>IF(Tablas!D161="","",Tablas!D161)</f>
        <v>09 - PARTES DE MOTOR</v>
      </c>
      <c r="E163" s="1" t="str">
        <f>IF(Tablas!E161="","",Tablas!E161)</f>
        <v>UN</v>
      </c>
      <c r="F163" s="1">
        <f>IF(Tablas!F161="","",Tablas!F161)</f>
        <v>24</v>
      </c>
      <c r="G163" s="1">
        <f>IF(Tablas!I161="","",Tablas!I161)</f>
        <v>41</v>
      </c>
      <c r="H163" s="1">
        <v>8</v>
      </c>
      <c r="I163" s="39">
        <f>IF($B163="","",-SUMIFS(Tabla7[Cantidad],Tabla7[Código del producto],$B163,Tabla7[Tipo de movimiento],"SALIDA",Tabla7[Mes],I$5))</f>
        <v>0</v>
      </c>
      <c r="J163" s="39">
        <f>IF($B163="","",-SUMIFS(Tabla7[Cantidad],Tabla7[Código del producto],$B163,Tabla7[Tipo de movimiento],"SALIDA",Tabla7[Mes],J$5))</f>
        <v>0</v>
      </c>
      <c r="K163" s="39">
        <f>IF($B163="","",-SUMIFS(Tabla7[Cantidad],Tabla7[Código del producto],$B163,Tabla7[Tipo de movimiento],"SALIDA",Tabla7[Mes],K$5))</f>
        <v>0</v>
      </c>
      <c r="L163" s="39">
        <f>IF($B163="","",-SUMIFS(Tabla7[Cantidad],Tabla7[Código del producto],$B163,Tabla7[Tipo de movimiento],"SALIDA",Tabla7[Mes],L$5))</f>
        <v>16</v>
      </c>
      <c r="M163" s="39">
        <f>IF($B163="","",-SUMIFS(Tabla7[Cantidad],Tabla7[Código del producto],$B163,Tabla7[Tipo de movimiento],"SALIDA",Tabla7[Mes],M$5))</f>
        <v>0</v>
      </c>
      <c r="N163" s="39">
        <f>IF($B163="","",-SUMIFS(Tabla7[Cantidad],Tabla7[Código del producto],$B163,Tabla7[Tipo de movimiento],"SALIDA",Tabla7[Mes],N$5))</f>
        <v>23</v>
      </c>
      <c r="O163" s="39">
        <f>IF($B163="","",-SUMIFS(Tabla7[Cantidad],Tabla7[Código del producto],$B163,Tabla7[Tipo de movimiento],"SALIDA",Tabla7[Mes],O$5))</f>
        <v>0</v>
      </c>
      <c r="P163" s="39">
        <f>IF($B163="","",-SUMIFS(Tabla7[Cantidad],Tabla7[Código del producto],$B163,Tabla7[Tipo de movimiento],"SALIDA",Tabla7[Mes],P$5))</f>
        <v>10</v>
      </c>
      <c r="Q163" s="39">
        <f t="shared" si="6"/>
        <v>11</v>
      </c>
      <c r="R163" s="51" t="str">
        <f>IF($B163="","",IFERROR(VLOOKUP($B163,'ABC rotación'!$C:$G,5,0),"C"))</f>
        <v>A</v>
      </c>
      <c r="S163" s="41">
        <f t="shared" si="7"/>
        <v>21.81818181818182</v>
      </c>
      <c r="T163" s="40">
        <f t="shared" si="8"/>
        <v>0.90909090909090917</v>
      </c>
      <c r="U163" s="23" t="str">
        <f>IF($B163="","",VLOOKUP($T163,Tablas!$X$14:$Y$17,2,1))</f>
        <v>2. AMARILLO</v>
      </c>
    </row>
    <row r="164" spans="2:21" x14ac:dyDescent="0.2">
      <c r="B164" s="1">
        <f>IF(Tablas!B162="","",Tablas!B162)</f>
        <v>300159</v>
      </c>
      <c r="C164" s="1" t="str">
        <f>IF(Tablas!C162="","",Tablas!C162)</f>
        <v>PEDAL DE FRENO</v>
      </c>
      <c r="D164" s="1" t="str">
        <f>IF(Tablas!D162="","",Tablas!D162)</f>
        <v>07 - PEDALES Y POSAPIES</v>
      </c>
      <c r="E164" s="1" t="str">
        <f>IF(Tablas!E162="","",Tablas!E162)</f>
        <v>UN</v>
      </c>
      <c r="F164" s="1">
        <f>IF(Tablas!F162="","",Tablas!F162)</f>
        <v>30</v>
      </c>
      <c r="G164" s="1">
        <f>IF(Tablas!I162="","",Tablas!I162)</f>
        <v>5</v>
      </c>
      <c r="H164" s="1">
        <v>0</v>
      </c>
      <c r="I164" s="39">
        <f>IF($B164="","",-SUMIFS(Tabla7[Cantidad],Tabla7[Código del producto],$B164,Tabla7[Tipo de movimiento],"SALIDA",Tabla7[Mes],I$5))</f>
        <v>33</v>
      </c>
      <c r="J164" s="39">
        <f>IF($B164="","",-SUMIFS(Tabla7[Cantidad],Tabla7[Código del producto],$B164,Tabla7[Tipo de movimiento],"SALIDA",Tabla7[Mes],J$5))</f>
        <v>0</v>
      </c>
      <c r="K164" s="39">
        <f>IF($B164="","",-SUMIFS(Tabla7[Cantidad],Tabla7[Código del producto],$B164,Tabla7[Tipo de movimiento],"SALIDA",Tabla7[Mes],K$5))</f>
        <v>5</v>
      </c>
      <c r="L164" s="39">
        <f>IF($B164="","",-SUMIFS(Tabla7[Cantidad],Tabla7[Código del producto],$B164,Tabla7[Tipo de movimiento],"SALIDA",Tabla7[Mes],L$5))</f>
        <v>0</v>
      </c>
      <c r="M164" s="39">
        <f>IF($B164="","",-SUMIFS(Tabla7[Cantidad],Tabla7[Código del producto],$B164,Tabla7[Tipo de movimiento],"SALIDA",Tabla7[Mes],M$5))</f>
        <v>20</v>
      </c>
      <c r="N164" s="39">
        <f>IF($B164="","",-SUMIFS(Tabla7[Cantidad],Tabla7[Código del producto],$B164,Tabla7[Tipo de movimiento],"SALIDA",Tabla7[Mes],N$5))</f>
        <v>0</v>
      </c>
      <c r="O164" s="39">
        <f>IF($B164="","",-SUMIFS(Tabla7[Cantidad],Tabla7[Código del producto],$B164,Tabla7[Tipo de movimiento],"SALIDA",Tabla7[Mes],O$5))</f>
        <v>0</v>
      </c>
      <c r="P164" s="39">
        <f>IF($B164="","",-SUMIFS(Tabla7[Cantidad],Tabla7[Código del producto],$B164,Tabla7[Tipo de movimiento],"SALIDA",Tabla7[Mes],P$5))</f>
        <v>10</v>
      </c>
      <c r="Q164" s="39">
        <f t="shared" si="6"/>
        <v>3.3333333333333335</v>
      </c>
      <c r="R164" s="51" t="str">
        <f>IF($B164="","",IFERROR(VLOOKUP($B164,'ABC rotación'!$C:$G,5,0),"C"))</f>
        <v>A</v>
      </c>
      <c r="S164" s="41">
        <f t="shared" si="7"/>
        <v>0</v>
      </c>
      <c r="T164" s="40">
        <f t="shared" si="8"/>
        <v>0</v>
      </c>
      <c r="U164" s="23" t="str">
        <f>IF($B164="","",VLOOKUP($T164,Tablas!$X$14:$Y$17,2,1))</f>
        <v>1. ROJO</v>
      </c>
    </row>
    <row r="165" spans="2:21" x14ac:dyDescent="0.2">
      <c r="B165" s="1">
        <f>IF(Tablas!B163="","",Tablas!B163)</f>
        <v>300160</v>
      </c>
      <c r="C165" s="1" t="str">
        <f>IF(Tablas!C163="","",Tablas!C163)</f>
        <v>CLAXON</v>
      </c>
      <c r="D165" s="1" t="str">
        <f>IF(Tablas!D163="","",Tablas!D163)</f>
        <v>08 - ELECTRICO</v>
      </c>
      <c r="E165" s="1" t="str">
        <f>IF(Tablas!E163="","",Tablas!E163)</f>
        <v>UN</v>
      </c>
      <c r="F165" s="1">
        <f>IF(Tablas!F163="","",Tablas!F163)</f>
        <v>15</v>
      </c>
      <c r="G165" s="1">
        <f>IF(Tablas!I163="","",Tablas!I163)</f>
        <v>23</v>
      </c>
      <c r="H165" s="1">
        <v>10</v>
      </c>
      <c r="I165" s="39">
        <f>IF($B165="","",-SUMIFS(Tabla7[Cantidad],Tabla7[Código del producto],$B165,Tabla7[Tipo de movimiento],"SALIDA",Tabla7[Mes],I$5))</f>
        <v>0</v>
      </c>
      <c r="J165" s="39">
        <f>IF($B165="","",-SUMIFS(Tabla7[Cantidad],Tabla7[Código del producto],$B165,Tabla7[Tipo de movimiento],"SALIDA",Tabla7[Mes],J$5))</f>
        <v>0</v>
      </c>
      <c r="K165" s="39">
        <f>IF($B165="","",-SUMIFS(Tabla7[Cantidad],Tabla7[Código del producto],$B165,Tabla7[Tipo de movimiento],"SALIDA",Tabla7[Mes],K$5))</f>
        <v>0</v>
      </c>
      <c r="L165" s="39">
        <f>IF($B165="","",-SUMIFS(Tabla7[Cantidad],Tabla7[Código del producto],$B165,Tabla7[Tipo de movimiento],"SALIDA",Tabla7[Mes],L$5))</f>
        <v>0</v>
      </c>
      <c r="M165" s="39">
        <f>IF($B165="","",-SUMIFS(Tabla7[Cantidad],Tabla7[Código del producto],$B165,Tabla7[Tipo de movimiento],"SALIDA",Tabla7[Mes],M$5))</f>
        <v>21</v>
      </c>
      <c r="N165" s="39">
        <f>IF($B165="","",-SUMIFS(Tabla7[Cantidad],Tabla7[Código del producto],$B165,Tabla7[Tipo de movimiento],"SALIDA",Tabla7[Mes],N$5))</f>
        <v>0</v>
      </c>
      <c r="O165" s="39">
        <f>IF($B165="","",-SUMIFS(Tabla7[Cantidad],Tabla7[Código del producto],$B165,Tabla7[Tipo de movimiento],"SALIDA",Tabla7[Mes],O$5))</f>
        <v>14</v>
      </c>
      <c r="P165" s="39">
        <f>IF($B165="","",-SUMIFS(Tabla7[Cantidad],Tabla7[Código del producto],$B165,Tabla7[Tipo de movimiento],"SALIDA",Tabla7[Mes],P$5))</f>
        <v>0</v>
      </c>
      <c r="Q165" s="39">
        <f t="shared" si="6"/>
        <v>4.666666666666667</v>
      </c>
      <c r="R165" s="51" t="str">
        <f>IF($B165="","",IFERROR(VLOOKUP($B165,'ABC rotación'!$C:$G,5,0),"C"))</f>
        <v>C</v>
      </c>
      <c r="S165" s="41">
        <f t="shared" si="7"/>
        <v>64.285714285714278</v>
      </c>
      <c r="T165" s="40">
        <f t="shared" si="8"/>
        <v>4.2857142857142856</v>
      </c>
      <c r="U165" s="23" t="str">
        <f>IF($B165="","",VLOOKUP($T165,Tablas!$X$14:$Y$17,2,1))</f>
        <v>4. NEGRO</v>
      </c>
    </row>
    <row r="166" spans="2:21" x14ac:dyDescent="0.2">
      <c r="B166" s="1">
        <f>IF(Tablas!B164="","",Tablas!B164)</f>
        <v>300161</v>
      </c>
      <c r="C166" s="1" t="str">
        <f>IF(Tablas!C164="","",Tablas!C164)</f>
        <v>SEGURO DE PIN DE PISTON</v>
      </c>
      <c r="D166" s="1" t="str">
        <f>IF(Tablas!D164="","",Tablas!D164)</f>
        <v>09 - PARTES DE MOTOR</v>
      </c>
      <c r="E166" s="1" t="str">
        <f>IF(Tablas!E164="","",Tablas!E164)</f>
        <v>UN</v>
      </c>
      <c r="F166" s="1">
        <f>IF(Tablas!F164="","",Tablas!F164)</f>
        <v>30</v>
      </c>
      <c r="G166" s="1">
        <f>IF(Tablas!I164="","",Tablas!I164)</f>
        <v>45</v>
      </c>
      <c r="H166" s="1">
        <v>8</v>
      </c>
      <c r="I166" s="39">
        <f>IF($B166="","",-SUMIFS(Tabla7[Cantidad],Tabla7[Código del producto],$B166,Tabla7[Tipo de movimiento],"SALIDA",Tabla7[Mes],I$5))</f>
        <v>0</v>
      </c>
      <c r="J166" s="39">
        <f>IF($B166="","",-SUMIFS(Tabla7[Cantidad],Tabla7[Código del producto],$B166,Tabla7[Tipo de movimiento],"SALIDA",Tabla7[Mes],J$5))</f>
        <v>0</v>
      </c>
      <c r="K166" s="39">
        <f>IF($B166="","",-SUMIFS(Tabla7[Cantidad],Tabla7[Código del producto],$B166,Tabla7[Tipo de movimiento],"SALIDA",Tabla7[Mes],K$5))</f>
        <v>0</v>
      </c>
      <c r="L166" s="39">
        <f>IF($B166="","",-SUMIFS(Tabla7[Cantidad],Tabla7[Código del producto],$B166,Tabla7[Tipo de movimiento],"SALIDA",Tabla7[Mes],L$5))</f>
        <v>20</v>
      </c>
      <c r="M166" s="39">
        <f>IF($B166="","",-SUMIFS(Tabla7[Cantidad],Tabla7[Código del producto],$B166,Tabla7[Tipo de movimiento],"SALIDA",Tabla7[Mes],M$5))</f>
        <v>0</v>
      </c>
      <c r="N166" s="39">
        <f>IF($B166="","",-SUMIFS(Tabla7[Cantidad],Tabla7[Código del producto],$B166,Tabla7[Tipo de movimiento],"SALIDA",Tabla7[Mes],N$5))</f>
        <v>0</v>
      </c>
      <c r="O166" s="39">
        <f>IF($B166="","",-SUMIFS(Tabla7[Cantidad],Tabla7[Código del producto],$B166,Tabla7[Tipo de movimiento],"SALIDA",Tabla7[Mes],O$5))</f>
        <v>0</v>
      </c>
      <c r="P166" s="39">
        <f>IF($B166="","",-SUMIFS(Tabla7[Cantidad],Tabla7[Código del producto],$B166,Tabla7[Tipo de movimiento],"SALIDA",Tabla7[Mes],P$5))</f>
        <v>0</v>
      </c>
      <c r="Q166" s="39">
        <f t="shared" si="6"/>
        <v>0</v>
      </c>
      <c r="R166" s="51" t="str">
        <f>IF($B166="","",IFERROR(VLOOKUP($B166,'ABC rotación'!$C:$G,5,0),"C"))</f>
        <v>B</v>
      </c>
      <c r="S166" s="41">
        <f t="shared" si="7"/>
        <v>0</v>
      </c>
      <c r="T166" s="40">
        <f t="shared" si="8"/>
        <v>0</v>
      </c>
      <c r="U166" s="23" t="str">
        <f>IF($B166="","",VLOOKUP($T166,Tablas!$X$14:$Y$17,2,1))</f>
        <v>1. ROJO</v>
      </c>
    </row>
    <row r="167" spans="2:21" x14ac:dyDescent="0.2">
      <c r="B167" s="1">
        <f>IF(Tablas!B165="","",Tablas!B165)</f>
        <v>300162</v>
      </c>
      <c r="C167" s="1" t="str">
        <f>IF(Tablas!C165="","",Tablas!C165)</f>
        <v>CUÑA 25*14*4</v>
      </c>
      <c r="D167" s="1" t="str">
        <f>IF(Tablas!D165="","",Tablas!D165)</f>
        <v>09 - PARTES DE MOTOR</v>
      </c>
      <c r="E167" s="1" t="str">
        <f>IF(Tablas!E165="","",Tablas!E165)</f>
        <v>UN</v>
      </c>
      <c r="F167" s="1">
        <f>IF(Tablas!F165="","",Tablas!F165)</f>
        <v>10</v>
      </c>
      <c r="G167" s="1">
        <f>IF(Tablas!I165="","",Tablas!I165)</f>
        <v>43</v>
      </c>
      <c r="H167" s="1">
        <v>0</v>
      </c>
      <c r="I167" s="39">
        <f>IF($B167="","",-SUMIFS(Tabla7[Cantidad],Tabla7[Código del producto],$B167,Tabla7[Tipo de movimiento],"SALIDA",Tabla7[Mes],I$5))</f>
        <v>13</v>
      </c>
      <c r="J167" s="39">
        <f>IF($B167="","",-SUMIFS(Tabla7[Cantidad],Tabla7[Código del producto],$B167,Tabla7[Tipo de movimiento],"SALIDA",Tabla7[Mes],J$5))</f>
        <v>0</v>
      </c>
      <c r="K167" s="39">
        <f>IF($B167="","",-SUMIFS(Tabla7[Cantidad],Tabla7[Código del producto],$B167,Tabla7[Tipo de movimiento],"SALIDA",Tabla7[Mes],K$5))</f>
        <v>0</v>
      </c>
      <c r="L167" s="39">
        <f>IF($B167="","",-SUMIFS(Tabla7[Cantidad],Tabla7[Código del producto],$B167,Tabla7[Tipo de movimiento],"SALIDA",Tabla7[Mes],L$5))</f>
        <v>65</v>
      </c>
      <c r="M167" s="39">
        <f>IF($B167="","",-SUMIFS(Tabla7[Cantidad],Tabla7[Código del producto],$B167,Tabla7[Tipo de movimiento],"SALIDA",Tabla7[Mes],M$5))</f>
        <v>9</v>
      </c>
      <c r="N167" s="39">
        <f>IF($B167="","",-SUMIFS(Tabla7[Cantidad],Tabla7[Código del producto],$B167,Tabla7[Tipo de movimiento],"SALIDA",Tabla7[Mes],N$5))</f>
        <v>0</v>
      </c>
      <c r="O167" s="39">
        <f>IF($B167="","",-SUMIFS(Tabla7[Cantidad],Tabla7[Código del producto],$B167,Tabla7[Tipo de movimiento],"SALIDA",Tabla7[Mes],O$5))</f>
        <v>0</v>
      </c>
      <c r="P167" s="39">
        <f>IF($B167="","",-SUMIFS(Tabla7[Cantidad],Tabla7[Código del producto],$B167,Tabla7[Tipo de movimiento],"SALIDA",Tabla7[Mes],P$5))</f>
        <v>0</v>
      </c>
      <c r="Q167" s="39">
        <f t="shared" si="6"/>
        <v>0</v>
      </c>
      <c r="R167" s="51" t="str">
        <f>IF($B167="","",IFERROR(VLOOKUP($B167,'ABC rotación'!$C:$G,5,0),"C"))</f>
        <v>A</v>
      </c>
      <c r="S167" s="41">
        <f t="shared" si="7"/>
        <v>0</v>
      </c>
      <c r="T167" s="40">
        <f t="shared" si="8"/>
        <v>0</v>
      </c>
      <c r="U167" s="23" t="str">
        <f>IF($B167="","",VLOOKUP($T167,Tablas!$X$14:$Y$17,2,1))</f>
        <v>1. ROJO</v>
      </c>
    </row>
    <row r="168" spans="2:21" x14ac:dyDescent="0.2">
      <c r="B168" s="1">
        <f>IF(Tablas!B166="","",Tablas!B166)</f>
        <v>300163</v>
      </c>
      <c r="C168" s="1" t="str">
        <f>IF(Tablas!C166="","",Tablas!C166)</f>
        <v>PIN DE SUJECION 10*16</v>
      </c>
      <c r="D168" s="1" t="str">
        <f>IF(Tablas!D166="","",Tablas!D166)</f>
        <v>09 - PARTES DE MOTOR</v>
      </c>
      <c r="E168" s="1" t="str">
        <f>IF(Tablas!E166="","",Tablas!E166)</f>
        <v>UN</v>
      </c>
      <c r="F168" s="1">
        <f>IF(Tablas!F166="","",Tablas!F166)</f>
        <v>7</v>
      </c>
      <c r="G168" s="1">
        <f>IF(Tablas!I166="","",Tablas!I166)</f>
        <v>28</v>
      </c>
      <c r="H168" s="1">
        <v>8</v>
      </c>
      <c r="I168" s="39">
        <f>IF($B168="","",-SUMIFS(Tabla7[Cantidad],Tabla7[Código del producto],$B168,Tabla7[Tipo de movimiento],"SALIDA",Tabla7[Mes],I$5))</f>
        <v>0</v>
      </c>
      <c r="J168" s="39">
        <f>IF($B168="","",-SUMIFS(Tabla7[Cantidad],Tabla7[Código del producto],$B168,Tabla7[Tipo de movimiento],"SALIDA",Tabla7[Mes],J$5))</f>
        <v>0</v>
      </c>
      <c r="K168" s="39">
        <f>IF($B168="","",-SUMIFS(Tabla7[Cantidad],Tabla7[Código del producto],$B168,Tabla7[Tipo de movimiento],"SALIDA",Tabla7[Mes],K$5))</f>
        <v>17</v>
      </c>
      <c r="L168" s="39">
        <f>IF($B168="","",-SUMIFS(Tabla7[Cantidad],Tabla7[Código del producto],$B168,Tabla7[Tipo de movimiento],"SALIDA",Tabla7[Mes],L$5))</f>
        <v>0</v>
      </c>
      <c r="M168" s="39">
        <f>IF($B168="","",-SUMIFS(Tabla7[Cantidad],Tabla7[Código del producto],$B168,Tabla7[Tipo de movimiento],"SALIDA",Tabla7[Mes],M$5))</f>
        <v>0</v>
      </c>
      <c r="N168" s="39">
        <f>IF($B168="","",-SUMIFS(Tabla7[Cantidad],Tabla7[Código del producto],$B168,Tabla7[Tipo de movimiento],"SALIDA",Tabla7[Mes],N$5))</f>
        <v>0</v>
      </c>
      <c r="O168" s="39">
        <f>IF($B168="","",-SUMIFS(Tabla7[Cantidad],Tabla7[Código del producto],$B168,Tabla7[Tipo de movimiento],"SALIDA",Tabla7[Mes],O$5))</f>
        <v>20</v>
      </c>
      <c r="P168" s="39">
        <f>IF($B168="","",-SUMIFS(Tabla7[Cantidad],Tabla7[Código del producto],$B168,Tabla7[Tipo de movimiento],"SALIDA",Tabla7[Mes],P$5))</f>
        <v>8</v>
      </c>
      <c r="Q168" s="39">
        <f t="shared" si="6"/>
        <v>9.3333333333333339</v>
      </c>
      <c r="R168" s="51" t="str">
        <f>IF($B168="","",IFERROR(VLOOKUP($B168,'ABC rotación'!$C:$G,5,0),"C"))</f>
        <v>B</v>
      </c>
      <c r="S168" s="41">
        <f t="shared" si="7"/>
        <v>25.714285714285712</v>
      </c>
      <c r="T168" s="40">
        <f t="shared" si="8"/>
        <v>3.6734693877551017</v>
      </c>
      <c r="U168" s="23" t="str">
        <f>IF($B168="","",VLOOKUP($T168,Tablas!$X$14:$Y$17,2,1))</f>
        <v>4. NEGRO</v>
      </c>
    </row>
    <row r="169" spans="2:21" x14ac:dyDescent="0.2">
      <c r="B169" s="1">
        <f>IF(Tablas!B167="","",Tablas!B167)</f>
        <v>300164</v>
      </c>
      <c r="C169" s="1" t="str">
        <f>IF(Tablas!C167="","",Tablas!C167)</f>
        <v>EMPAQUETADURA DE CILINDRO</v>
      </c>
      <c r="D169" s="1" t="str">
        <f>IF(Tablas!D167="","",Tablas!D167)</f>
        <v>09 - PARTES DE MOTOR</v>
      </c>
      <c r="E169" s="1" t="str">
        <f>IF(Tablas!E167="","",Tablas!E167)</f>
        <v>UN</v>
      </c>
      <c r="F169" s="1">
        <f>IF(Tablas!F167="","",Tablas!F167)</f>
        <v>24</v>
      </c>
      <c r="G169" s="1">
        <f>IF(Tablas!I167="","",Tablas!I167)</f>
        <v>33</v>
      </c>
      <c r="H169" s="1">
        <v>8</v>
      </c>
      <c r="I169" s="39">
        <f>IF($B169="","",-SUMIFS(Tabla7[Cantidad],Tabla7[Código del producto],$B169,Tabla7[Tipo de movimiento],"SALIDA",Tabla7[Mes],I$5))</f>
        <v>0</v>
      </c>
      <c r="J169" s="39">
        <f>IF($B169="","",-SUMIFS(Tabla7[Cantidad],Tabla7[Código del producto],$B169,Tabla7[Tipo de movimiento],"SALIDA",Tabla7[Mes],J$5))</f>
        <v>0</v>
      </c>
      <c r="K169" s="39">
        <f>IF($B169="","",-SUMIFS(Tabla7[Cantidad],Tabla7[Código del producto],$B169,Tabla7[Tipo de movimiento],"SALIDA",Tabla7[Mes],K$5))</f>
        <v>0</v>
      </c>
      <c r="L169" s="39">
        <f>IF($B169="","",-SUMIFS(Tabla7[Cantidad],Tabla7[Código del producto],$B169,Tabla7[Tipo de movimiento],"SALIDA",Tabla7[Mes],L$5))</f>
        <v>0</v>
      </c>
      <c r="M169" s="39">
        <f>IF($B169="","",-SUMIFS(Tabla7[Cantidad],Tabla7[Código del producto],$B169,Tabla7[Tipo de movimiento],"SALIDA",Tabla7[Mes],M$5))</f>
        <v>5</v>
      </c>
      <c r="N169" s="39">
        <f>IF($B169="","",-SUMIFS(Tabla7[Cantidad],Tabla7[Código del producto],$B169,Tabla7[Tipo de movimiento],"SALIDA",Tabla7[Mes],N$5))</f>
        <v>0</v>
      </c>
      <c r="O169" s="39">
        <f>IF($B169="","",-SUMIFS(Tabla7[Cantidad],Tabla7[Código del producto],$B169,Tabla7[Tipo de movimiento],"SALIDA",Tabla7[Mes],O$5))</f>
        <v>0</v>
      </c>
      <c r="P169" s="39">
        <f>IF($B169="","",-SUMIFS(Tabla7[Cantidad],Tabla7[Código del producto],$B169,Tabla7[Tipo de movimiento],"SALIDA",Tabla7[Mes],P$5))</f>
        <v>0</v>
      </c>
      <c r="Q169" s="39">
        <f t="shared" si="6"/>
        <v>0</v>
      </c>
      <c r="R169" s="51" t="str">
        <f>IF($B169="","",IFERROR(VLOOKUP($B169,'ABC rotación'!$C:$G,5,0),"C"))</f>
        <v>C</v>
      </c>
      <c r="S169" s="41">
        <f t="shared" si="7"/>
        <v>0</v>
      </c>
      <c r="T169" s="40">
        <f t="shared" si="8"/>
        <v>0</v>
      </c>
      <c r="U169" s="23" t="str">
        <f>IF($B169="","",VLOOKUP($T169,Tablas!$X$14:$Y$17,2,1))</f>
        <v>1. ROJO</v>
      </c>
    </row>
    <row r="170" spans="2:21" x14ac:dyDescent="0.2">
      <c r="B170" s="1">
        <f>IF(Tablas!B168="","",Tablas!B168)</f>
        <v>300165</v>
      </c>
      <c r="C170" s="1" t="str">
        <f>IF(Tablas!C168="","",Tablas!C168)</f>
        <v>CILINDRO</v>
      </c>
      <c r="D170" s="1" t="str">
        <f>IF(Tablas!D168="","",Tablas!D168)</f>
        <v>09 - PARTES DE MOTOR</v>
      </c>
      <c r="E170" s="1" t="str">
        <f>IF(Tablas!E168="","",Tablas!E168)</f>
        <v>UN</v>
      </c>
      <c r="F170" s="1">
        <f>IF(Tablas!F168="","",Tablas!F168)</f>
        <v>6</v>
      </c>
      <c r="G170" s="1">
        <f>IF(Tablas!I168="","",Tablas!I168)</f>
        <v>35</v>
      </c>
      <c r="H170" s="1">
        <v>2</v>
      </c>
      <c r="I170" s="39">
        <f>IF($B170="","",-SUMIFS(Tabla7[Cantidad],Tabla7[Código del producto],$B170,Tabla7[Tipo de movimiento],"SALIDA",Tabla7[Mes],I$5))</f>
        <v>0</v>
      </c>
      <c r="J170" s="39">
        <f>IF($B170="","",-SUMIFS(Tabla7[Cantidad],Tabla7[Código del producto],$B170,Tabla7[Tipo de movimiento],"SALIDA",Tabla7[Mes],J$5))</f>
        <v>14</v>
      </c>
      <c r="K170" s="39">
        <f>IF($B170="","",-SUMIFS(Tabla7[Cantidad],Tabla7[Código del producto],$B170,Tabla7[Tipo de movimiento],"SALIDA",Tabla7[Mes],K$5))</f>
        <v>20</v>
      </c>
      <c r="L170" s="39">
        <f>IF($B170="","",-SUMIFS(Tabla7[Cantidad],Tabla7[Código del producto],$B170,Tabla7[Tipo de movimiento],"SALIDA",Tabla7[Mes],L$5))</f>
        <v>0</v>
      </c>
      <c r="M170" s="39">
        <f>IF($B170="","",-SUMIFS(Tabla7[Cantidad],Tabla7[Código del producto],$B170,Tabla7[Tipo de movimiento],"SALIDA",Tabla7[Mes],M$5))</f>
        <v>10</v>
      </c>
      <c r="N170" s="39">
        <f>IF($B170="","",-SUMIFS(Tabla7[Cantidad],Tabla7[Código del producto],$B170,Tabla7[Tipo de movimiento],"SALIDA",Tabla7[Mes],N$5))</f>
        <v>0</v>
      </c>
      <c r="O170" s="39">
        <f>IF($B170="","",-SUMIFS(Tabla7[Cantidad],Tabla7[Código del producto],$B170,Tabla7[Tipo de movimiento],"SALIDA",Tabla7[Mes],O$5))</f>
        <v>0</v>
      </c>
      <c r="P170" s="39">
        <f>IF($B170="","",-SUMIFS(Tabla7[Cantidad],Tabla7[Código del producto],$B170,Tabla7[Tipo de movimiento],"SALIDA",Tabla7[Mes],P$5))</f>
        <v>0</v>
      </c>
      <c r="Q170" s="39">
        <f t="shared" si="6"/>
        <v>0</v>
      </c>
      <c r="R170" s="51" t="str">
        <f>IF($B170="","",IFERROR(VLOOKUP($B170,'ABC rotación'!$C:$G,5,0),"C"))</f>
        <v>B</v>
      </c>
      <c r="S170" s="41">
        <f t="shared" si="7"/>
        <v>0</v>
      </c>
      <c r="T170" s="40">
        <f t="shared" si="8"/>
        <v>0</v>
      </c>
      <c r="U170" s="23" t="str">
        <f>IF($B170="","",VLOOKUP($T170,Tablas!$X$14:$Y$17,2,1))</f>
        <v>1. ROJO</v>
      </c>
    </row>
    <row r="171" spans="2:21" x14ac:dyDescent="0.2">
      <c r="B171" s="1">
        <f>IF(Tablas!B169="","",Tablas!B169)</f>
        <v>300166</v>
      </c>
      <c r="C171" s="1" t="str">
        <f>IF(Tablas!C169="","",Tablas!C169)</f>
        <v>PISTON</v>
      </c>
      <c r="D171" s="1" t="str">
        <f>IF(Tablas!D169="","",Tablas!D169)</f>
        <v>09 - PARTES DE MOTOR</v>
      </c>
      <c r="E171" s="1" t="str">
        <f>IF(Tablas!E169="","",Tablas!E169)</f>
        <v>UN</v>
      </c>
      <c r="F171" s="1">
        <f>IF(Tablas!F169="","",Tablas!F169)</f>
        <v>21</v>
      </c>
      <c r="G171" s="1">
        <f>IF(Tablas!I169="","",Tablas!I169)</f>
        <v>21</v>
      </c>
      <c r="H171" s="1">
        <v>3</v>
      </c>
      <c r="I171" s="39">
        <f>IF($B171="","",-SUMIFS(Tabla7[Cantidad],Tabla7[Código del producto],$B171,Tabla7[Tipo de movimiento],"SALIDA",Tabla7[Mes],I$5))</f>
        <v>11</v>
      </c>
      <c r="J171" s="39">
        <f>IF($B171="","",-SUMIFS(Tabla7[Cantidad],Tabla7[Código del producto],$B171,Tabla7[Tipo de movimiento],"SALIDA",Tabla7[Mes],J$5))</f>
        <v>0</v>
      </c>
      <c r="K171" s="39">
        <f>IF($B171="","",-SUMIFS(Tabla7[Cantidad],Tabla7[Código del producto],$B171,Tabla7[Tipo de movimiento],"SALIDA",Tabla7[Mes],K$5))</f>
        <v>49</v>
      </c>
      <c r="L171" s="39">
        <f>IF($B171="","",-SUMIFS(Tabla7[Cantidad],Tabla7[Código del producto],$B171,Tabla7[Tipo de movimiento],"SALIDA",Tabla7[Mes],L$5))</f>
        <v>6</v>
      </c>
      <c r="M171" s="39">
        <f>IF($B171="","",-SUMIFS(Tabla7[Cantidad],Tabla7[Código del producto],$B171,Tabla7[Tipo de movimiento],"SALIDA",Tabla7[Mes],M$5))</f>
        <v>0</v>
      </c>
      <c r="N171" s="39">
        <f>IF($B171="","",-SUMIFS(Tabla7[Cantidad],Tabla7[Código del producto],$B171,Tabla7[Tipo de movimiento],"SALIDA",Tabla7[Mes],N$5))</f>
        <v>0</v>
      </c>
      <c r="O171" s="39">
        <f>IF($B171="","",-SUMIFS(Tabla7[Cantidad],Tabla7[Código del producto],$B171,Tabla7[Tipo de movimiento],"SALIDA",Tabla7[Mes],O$5))</f>
        <v>0</v>
      </c>
      <c r="P171" s="39">
        <f>IF($B171="","",-SUMIFS(Tabla7[Cantidad],Tabla7[Código del producto],$B171,Tabla7[Tipo de movimiento],"SALIDA",Tabla7[Mes],P$5))</f>
        <v>0</v>
      </c>
      <c r="Q171" s="39">
        <f t="shared" si="6"/>
        <v>0</v>
      </c>
      <c r="R171" s="51" t="str">
        <f>IF($B171="","",IFERROR(VLOOKUP($B171,'ABC rotación'!$C:$G,5,0),"C"))</f>
        <v>A</v>
      </c>
      <c r="S171" s="41">
        <f t="shared" si="7"/>
        <v>0</v>
      </c>
      <c r="T171" s="40">
        <f t="shared" si="8"/>
        <v>0</v>
      </c>
      <c r="U171" s="23" t="str">
        <f>IF($B171="","",VLOOKUP($T171,Tablas!$X$14:$Y$17,2,1))</f>
        <v>1. ROJO</v>
      </c>
    </row>
    <row r="172" spans="2:21" x14ac:dyDescent="0.2">
      <c r="B172" s="1">
        <f>IF(Tablas!B170="","",Tablas!B170)</f>
        <v>300167</v>
      </c>
      <c r="C172" s="1" t="str">
        <f>IF(Tablas!C170="","",Tablas!C170)</f>
        <v>PIN DE PISTON</v>
      </c>
      <c r="D172" s="1" t="str">
        <f>IF(Tablas!D170="","",Tablas!D170)</f>
        <v>09 - PARTES DE MOTOR</v>
      </c>
      <c r="E172" s="1" t="str">
        <f>IF(Tablas!E170="","",Tablas!E170)</f>
        <v>UN</v>
      </c>
      <c r="F172" s="1">
        <f>IF(Tablas!F170="","",Tablas!F170)</f>
        <v>27</v>
      </c>
      <c r="G172" s="1">
        <f>IF(Tablas!I170="","",Tablas!I170)</f>
        <v>14</v>
      </c>
      <c r="H172" s="1">
        <v>8</v>
      </c>
      <c r="I172" s="39">
        <f>IF($B172="","",-SUMIFS(Tabla7[Cantidad],Tabla7[Código del producto],$B172,Tabla7[Tipo de movimiento],"SALIDA",Tabla7[Mes],I$5))</f>
        <v>5</v>
      </c>
      <c r="J172" s="39">
        <f>IF($B172="","",-SUMIFS(Tabla7[Cantidad],Tabla7[Código del producto],$B172,Tabla7[Tipo de movimiento],"SALIDA",Tabla7[Mes],J$5))</f>
        <v>17</v>
      </c>
      <c r="K172" s="39">
        <f>IF($B172="","",-SUMIFS(Tabla7[Cantidad],Tabla7[Código del producto],$B172,Tabla7[Tipo de movimiento],"SALIDA",Tabla7[Mes],K$5))</f>
        <v>26</v>
      </c>
      <c r="L172" s="39">
        <f>IF($B172="","",-SUMIFS(Tabla7[Cantidad],Tabla7[Código del producto],$B172,Tabla7[Tipo de movimiento],"SALIDA",Tabla7[Mes],L$5))</f>
        <v>0</v>
      </c>
      <c r="M172" s="39">
        <f>IF($B172="","",-SUMIFS(Tabla7[Cantidad],Tabla7[Código del producto],$B172,Tabla7[Tipo de movimiento],"SALIDA",Tabla7[Mes],M$5))</f>
        <v>0</v>
      </c>
      <c r="N172" s="39">
        <f>IF($B172="","",-SUMIFS(Tabla7[Cantidad],Tabla7[Código del producto],$B172,Tabla7[Tipo de movimiento],"SALIDA",Tabla7[Mes],N$5))</f>
        <v>0</v>
      </c>
      <c r="O172" s="39">
        <f>IF($B172="","",-SUMIFS(Tabla7[Cantidad],Tabla7[Código del producto],$B172,Tabla7[Tipo de movimiento],"SALIDA",Tabla7[Mes],O$5))</f>
        <v>0</v>
      </c>
      <c r="P172" s="39">
        <f>IF($B172="","",-SUMIFS(Tabla7[Cantidad],Tabla7[Código del producto],$B172,Tabla7[Tipo de movimiento],"SALIDA",Tabla7[Mes],P$5))</f>
        <v>10</v>
      </c>
      <c r="Q172" s="39">
        <f t="shared" si="6"/>
        <v>3.3333333333333335</v>
      </c>
      <c r="R172" s="51" t="str">
        <f>IF($B172="","",IFERROR(VLOOKUP($B172,'ABC rotación'!$C:$G,5,0),"C"))</f>
        <v>A</v>
      </c>
      <c r="S172" s="41">
        <f t="shared" si="7"/>
        <v>72</v>
      </c>
      <c r="T172" s="40">
        <f t="shared" si="8"/>
        <v>2.6666666666666665</v>
      </c>
      <c r="U172" s="23" t="str">
        <f>IF($B172="","",VLOOKUP($T172,Tablas!$X$14:$Y$17,2,1))</f>
        <v>4. NEGRO</v>
      </c>
    </row>
    <row r="173" spans="2:21" x14ac:dyDescent="0.2">
      <c r="B173" s="1">
        <f>IF(Tablas!B171="","",Tablas!B171)</f>
        <v>300168</v>
      </c>
      <c r="C173" s="1" t="str">
        <f>IF(Tablas!C171="","",Tablas!C171)</f>
        <v>CUBIERTA TRASERA PLATA</v>
      </c>
      <c r="D173" s="1" t="str">
        <f>IF(Tablas!D171="","",Tablas!D171)</f>
        <v>05 - COLISION</v>
      </c>
      <c r="E173" s="1" t="str">
        <f>IF(Tablas!E171="","",Tablas!E171)</f>
        <v>UN</v>
      </c>
      <c r="F173" s="1">
        <f>IF(Tablas!F171="","",Tablas!F171)</f>
        <v>9</v>
      </c>
      <c r="G173" s="1">
        <f>IF(Tablas!I171="","",Tablas!I171)</f>
        <v>11</v>
      </c>
      <c r="H173" s="1">
        <v>1</v>
      </c>
      <c r="I173" s="39">
        <f>IF($B173="","",-SUMIFS(Tabla7[Cantidad],Tabla7[Código del producto],$B173,Tabla7[Tipo de movimiento],"SALIDA",Tabla7[Mes],I$5))</f>
        <v>0</v>
      </c>
      <c r="J173" s="39">
        <f>IF($B173="","",-SUMIFS(Tabla7[Cantidad],Tabla7[Código del producto],$B173,Tabla7[Tipo de movimiento],"SALIDA",Tabla7[Mes],J$5))</f>
        <v>0</v>
      </c>
      <c r="K173" s="39">
        <f>IF($B173="","",-SUMIFS(Tabla7[Cantidad],Tabla7[Código del producto],$B173,Tabla7[Tipo de movimiento],"SALIDA",Tabla7[Mes],K$5))</f>
        <v>0</v>
      </c>
      <c r="L173" s="39">
        <f>IF($B173="","",-SUMIFS(Tabla7[Cantidad],Tabla7[Código del producto],$B173,Tabla7[Tipo de movimiento],"SALIDA",Tabla7[Mes],L$5))</f>
        <v>0</v>
      </c>
      <c r="M173" s="39">
        <f>IF($B173="","",-SUMIFS(Tabla7[Cantidad],Tabla7[Código del producto],$B173,Tabla7[Tipo de movimiento],"SALIDA",Tabla7[Mes],M$5))</f>
        <v>13</v>
      </c>
      <c r="N173" s="39">
        <f>IF($B173="","",-SUMIFS(Tabla7[Cantidad],Tabla7[Código del producto],$B173,Tabla7[Tipo de movimiento],"SALIDA",Tabla7[Mes],N$5))</f>
        <v>0</v>
      </c>
      <c r="O173" s="39">
        <f>IF($B173="","",-SUMIFS(Tabla7[Cantidad],Tabla7[Código del producto],$B173,Tabla7[Tipo de movimiento],"SALIDA",Tabla7[Mes],O$5))</f>
        <v>0</v>
      </c>
      <c r="P173" s="39">
        <f>IF($B173="","",-SUMIFS(Tabla7[Cantidad],Tabla7[Código del producto],$B173,Tabla7[Tipo de movimiento],"SALIDA",Tabla7[Mes],P$5))</f>
        <v>0</v>
      </c>
      <c r="Q173" s="39">
        <f t="shared" si="6"/>
        <v>0</v>
      </c>
      <c r="R173" s="51" t="str">
        <f>IF($B173="","",IFERROR(VLOOKUP($B173,'ABC rotación'!$C:$G,5,0),"C"))</f>
        <v>B</v>
      </c>
      <c r="S173" s="41">
        <f t="shared" si="7"/>
        <v>0</v>
      </c>
      <c r="T173" s="40">
        <f t="shared" si="8"/>
        <v>0</v>
      </c>
      <c r="U173" s="23" t="str">
        <f>IF($B173="","",VLOOKUP($T173,Tablas!$X$14:$Y$17,2,1))</f>
        <v>1. ROJO</v>
      </c>
    </row>
    <row r="174" spans="2:21" x14ac:dyDescent="0.2">
      <c r="B174" s="1">
        <f>IF(Tablas!B172="","",Tablas!B172)</f>
        <v>300169</v>
      </c>
      <c r="C174" s="1" t="str">
        <f>IF(Tablas!C172="","",Tablas!C172)</f>
        <v>DISCO DE EMBRAGUE</v>
      </c>
      <c r="D174" s="1" t="str">
        <f>IF(Tablas!D172="","",Tablas!D172)</f>
        <v>04 - FRENOS Y EMBRAGUES</v>
      </c>
      <c r="E174" s="1" t="str">
        <f>IF(Tablas!E172="","",Tablas!E172)</f>
        <v>UN</v>
      </c>
      <c r="F174" s="1">
        <f>IF(Tablas!F172="","",Tablas!F172)</f>
        <v>10</v>
      </c>
      <c r="G174" s="1">
        <f>IF(Tablas!I172="","",Tablas!I172)</f>
        <v>12</v>
      </c>
      <c r="H174" s="1">
        <v>8</v>
      </c>
      <c r="I174" s="39">
        <f>IF($B174="","",-SUMIFS(Tabla7[Cantidad],Tabla7[Código del producto],$B174,Tabla7[Tipo de movimiento],"SALIDA",Tabla7[Mes],I$5))</f>
        <v>0</v>
      </c>
      <c r="J174" s="39">
        <f>IF($B174="","",-SUMIFS(Tabla7[Cantidad],Tabla7[Código del producto],$B174,Tabla7[Tipo de movimiento],"SALIDA",Tabla7[Mes],J$5))</f>
        <v>15</v>
      </c>
      <c r="K174" s="39">
        <f>IF($B174="","",-SUMIFS(Tabla7[Cantidad],Tabla7[Código del producto],$B174,Tabla7[Tipo de movimiento],"SALIDA",Tabla7[Mes],K$5))</f>
        <v>0</v>
      </c>
      <c r="L174" s="39">
        <f>IF($B174="","",-SUMIFS(Tabla7[Cantidad],Tabla7[Código del producto],$B174,Tabla7[Tipo de movimiento],"SALIDA",Tabla7[Mes],L$5))</f>
        <v>0</v>
      </c>
      <c r="M174" s="39">
        <f>IF($B174="","",-SUMIFS(Tabla7[Cantidad],Tabla7[Código del producto],$B174,Tabla7[Tipo de movimiento],"SALIDA",Tabla7[Mes],M$5))</f>
        <v>0</v>
      </c>
      <c r="N174" s="39">
        <f>IF($B174="","",-SUMIFS(Tabla7[Cantidad],Tabla7[Código del producto],$B174,Tabla7[Tipo de movimiento],"SALIDA",Tabla7[Mes],N$5))</f>
        <v>0</v>
      </c>
      <c r="O174" s="39">
        <f>IF($B174="","",-SUMIFS(Tabla7[Cantidad],Tabla7[Código del producto],$B174,Tabla7[Tipo de movimiento],"SALIDA",Tabla7[Mes],O$5))</f>
        <v>0</v>
      </c>
      <c r="P174" s="39">
        <f>IF($B174="","",-SUMIFS(Tabla7[Cantidad],Tabla7[Código del producto],$B174,Tabla7[Tipo de movimiento],"SALIDA",Tabla7[Mes],P$5))</f>
        <v>0</v>
      </c>
      <c r="Q174" s="39">
        <f t="shared" si="6"/>
        <v>0</v>
      </c>
      <c r="R174" s="51" t="str">
        <f>IF($B174="","",IFERROR(VLOOKUP($B174,'ABC rotación'!$C:$G,5,0),"C"))</f>
        <v>C</v>
      </c>
      <c r="S174" s="41">
        <f t="shared" si="7"/>
        <v>0</v>
      </c>
      <c r="T174" s="40">
        <f t="shared" si="8"/>
        <v>0</v>
      </c>
      <c r="U174" s="23" t="str">
        <f>IF($B174="","",VLOOKUP($T174,Tablas!$X$14:$Y$17,2,1))</f>
        <v>1. ROJO</v>
      </c>
    </row>
    <row r="175" spans="2:21" x14ac:dyDescent="0.2">
      <c r="B175" s="1">
        <f>IF(Tablas!B173="","",Tablas!B173)</f>
        <v>300170</v>
      </c>
      <c r="C175" s="1" t="str">
        <f>IF(Tablas!C173="","",Tablas!C173)</f>
        <v>ARO RUEDA TRASERA COMPLETO</v>
      </c>
      <c r="D175" s="1" t="str">
        <f>IF(Tablas!D173="","",Tablas!D173)</f>
        <v>13 - TRACCION</v>
      </c>
      <c r="E175" s="1" t="str">
        <f>IF(Tablas!E173="","",Tablas!E173)</f>
        <v>UN</v>
      </c>
      <c r="F175" s="1">
        <f>IF(Tablas!F173="","",Tablas!F173)</f>
        <v>10</v>
      </c>
      <c r="G175" s="1">
        <f>IF(Tablas!I173="","",Tablas!I173)</f>
        <v>48</v>
      </c>
      <c r="H175" s="1">
        <v>4</v>
      </c>
      <c r="I175" s="39">
        <f>IF($B175="","",-SUMIFS(Tabla7[Cantidad],Tabla7[Código del producto],$B175,Tabla7[Tipo de movimiento],"SALIDA",Tabla7[Mes],I$5))</f>
        <v>18</v>
      </c>
      <c r="J175" s="39">
        <f>IF($B175="","",-SUMIFS(Tabla7[Cantidad],Tabla7[Código del producto],$B175,Tabla7[Tipo de movimiento],"SALIDA",Tabla7[Mes],J$5))</f>
        <v>11</v>
      </c>
      <c r="K175" s="39">
        <f>IF($B175="","",-SUMIFS(Tabla7[Cantidad],Tabla7[Código del producto],$B175,Tabla7[Tipo de movimiento],"SALIDA",Tabla7[Mes],K$5))</f>
        <v>9</v>
      </c>
      <c r="L175" s="39">
        <f>IF($B175="","",-SUMIFS(Tabla7[Cantidad],Tabla7[Código del producto],$B175,Tabla7[Tipo de movimiento],"SALIDA",Tabla7[Mes],L$5))</f>
        <v>0</v>
      </c>
      <c r="M175" s="39">
        <f>IF($B175="","",-SUMIFS(Tabla7[Cantidad],Tabla7[Código del producto],$B175,Tabla7[Tipo de movimiento],"SALIDA",Tabla7[Mes],M$5))</f>
        <v>14</v>
      </c>
      <c r="N175" s="39">
        <f>IF($B175="","",-SUMIFS(Tabla7[Cantidad],Tabla7[Código del producto],$B175,Tabla7[Tipo de movimiento],"SALIDA",Tabla7[Mes],N$5))</f>
        <v>7</v>
      </c>
      <c r="O175" s="39">
        <f>IF($B175="","",-SUMIFS(Tabla7[Cantidad],Tabla7[Código del producto],$B175,Tabla7[Tipo de movimiento],"SALIDA",Tabla7[Mes],O$5))</f>
        <v>0</v>
      </c>
      <c r="P175" s="39">
        <f>IF($B175="","",-SUMIFS(Tabla7[Cantidad],Tabla7[Código del producto],$B175,Tabla7[Tipo de movimiento],"SALIDA",Tabla7[Mes],P$5))</f>
        <v>19</v>
      </c>
      <c r="Q175" s="39">
        <f t="shared" si="6"/>
        <v>8.6666666666666661</v>
      </c>
      <c r="R175" s="51" t="str">
        <f>IF($B175="","",IFERROR(VLOOKUP($B175,'ABC rotación'!$C:$G,5,0),"C"))</f>
        <v>A</v>
      </c>
      <c r="S175" s="41">
        <f t="shared" si="7"/>
        <v>13.846153846153847</v>
      </c>
      <c r="T175" s="40">
        <f t="shared" si="8"/>
        <v>1.3846153846153846</v>
      </c>
      <c r="U175" s="23" t="str">
        <f>IF($B175="","",VLOOKUP($T175,Tablas!$X$14:$Y$17,2,1))</f>
        <v>3. VERDE</v>
      </c>
    </row>
    <row r="176" spans="2:21" x14ac:dyDescent="0.2">
      <c r="B176" s="1">
        <f>IF(Tablas!B174="","",Tablas!B174)</f>
        <v>300171</v>
      </c>
      <c r="C176" s="1" t="str">
        <f>IF(Tablas!C174="","",Tablas!C174)</f>
        <v>PEDAL DE CAMBIOS</v>
      </c>
      <c r="D176" s="1" t="str">
        <f>IF(Tablas!D174="","",Tablas!D174)</f>
        <v>07 - PEDALES Y POSAPIES</v>
      </c>
      <c r="E176" s="1" t="str">
        <f>IF(Tablas!E174="","",Tablas!E174)</f>
        <v>UN</v>
      </c>
      <c r="F176" s="1">
        <f>IF(Tablas!F174="","",Tablas!F174)</f>
        <v>8</v>
      </c>
      <c r="G176" s="1">
        <f>IF(Tablas!I174="","",Tablas!I174)</f>
        <v>31</v>
      </c>
      <c r="H176" s="1">
        <v>2</v>
      </c>
      <c r="I176" s="39">
        <f>IF($B176="","",-SUMIFS(Tabla7[Cantidad],Tabla7[Código del producto],$B176,Tabla7[Tipo de movimiento],"SALIDA",Tabla7[Mes],I$5))</f>
        <v>0</v>
      </c>
      <c r="J176" s="39">
        <f>IF($B176="","",-SUMIFS(Tabla7[Cantidad],Tabla7[Código del producto],$B176,Tabla7[Tipo de movimiento],"SALIDA",Tabla7[Mes],J$5))</f>
        <v>0</v>
      </c>
      <c r="K176" s="39">
        <f>IF($B176="","",-SUMIFS(Tabla7[Cantidad],Tabla7[Código del producto],$B176,Tabla7[Tipo de movimiento],"SALIDA",Tabla7[Mes],K$5))</f>
        <v>0</v>
      </c>
      <c r="L176" s="39">
        <f>IF($B176="","",-SUMIFS(Tabla7[Cantidad],Tabla7[Código del producto],$B176,Tabla7[Tipo de movimiento],"SALIDA",Tabla7[Mes],L$5))</f>
        <v>8</v>
      </c>
      <c r="M176" s="39">
        <f>IF($B176="","",-SUMIFS(Tabla7[Cantidad],Tabla7[Código del producto],$B176,Tabla7[Tipo de movimiento],"SALIDA",Tabla7[Mes],M$5))</f>
        <v>0</v>
      </c>
      <c r="N176" s="39">
        <f>IF($B176="","",-SUMIFS(Tabla7[Cantidad],Tabla7[Código del producto],$B176,Tabla7[Tipo de movimiento],"SALIDA",Tabla7[Mes],N$5))</f>
        <v>0</v>
      </c>
      <c r="O176" s="39">
        <f>IF($B176="","",-SUMIFS(Tabla7[Cantidad],Tabla7[Código del producto],$B176,Tabla7[Tipo de movimiento],"SALIDA",Tabla7[Mes],O$5))</f>
        <v>0</v>
      </c>
      <c r="P176" s="39">
        <f>IF($B176="","",-SUMIFS(Tabla7[Cantidad],Tabla7[Código del producto],$B176,Tabla7[Tipo de movimiento],"SALIDA",Tabla7[Mes],P$5))</f>
        <v>0</v>
      </c>
      <c r="Q176" s="39">
        <f t="shared" si="6"/>
        <v>0</v>
      </c>
      <c r="R176" s="51" t="str">
        <f>IF($B176="","",IFERROR(VLOOKUP($B176,'ABC rotación'!$C:$G,5,0),"C"))</f>
        <v>B</v>
      </c>
      <c r="S176" s="41">
        <f t="shared" si="7"/>
        <v>0</v>
      </c>
      <c r="T176" s="40">
        <f t="shared" si="8"/>
        <v>0</v>
      </c>
      <c r="U176" s="23" t="str">
        <f>IF($B176="","",VLOOKUP($T176,Tablas!$X$14:$Y$17,2,1))</f>
        <v>1. ROJO</v>
      </c>
    </row>
    <row r="177" spans="2:21" x14ac:dyDescent="0.2">
      <c r="B177" s="1">
        <f>IF(Tablas!B175="","",Tablas!B175)</f>
        <v>300172</v>
      </c>
      <c r="C177" s="1" t="str">
        <f>IF(Tablas!C175="","",Tablas!C175)</f>
        <v>MEDIDOR DE ACEITE</v>
      </c>
      <c r="D177" s="1" t="str">
        <f>IF(Tablas!D175="","",Tablas!D175)</f>
        <v>09 - PARTES DE MOTOR</v>
      </c>
      <c r="E177" s="1" t="str">
        <f>IF(Tablas!E175="","",Tablas!E175)</f>
        <v>UN</v>
      </c>
      <c r="F177" s="1">
        <f>IF(Tablas!F175="","",Tablas!F175)</f>
        <v>8</v>
      </c>
      <c r="G177" s="1">
        <f>IF(Tablas!I175="","",Tablas!I175)</f>
        <v>16</v>
      </c>
      <c r="H177" s="1">
        <v>3</v>
      </c>
      <c r="I177" s="39">
        <f>IF($B177="","",-SUMIFS(Tabla7[Cantidad],Tabla7[Código del producto],$B177,Tabla7[Tipo de movimiento],"SALIDA",Tabla7[Mes],I$5))</f>
        <v>12</v>
      </c>
      <c r="J177" s="39">
        <f>IF($B177="","",-SUMIFS(Tabla7[Cantidad],Tabla7[Código del producto],$B177,Tabla7[Tipo de movimiento],"SALIDA",Tabla7[Mes],J$5))</f>
        <v>0</v>
      </c>
      <c r="K177" s="39">
        <f>IF($B177="","",-SUMIFS(Tabla7[Cantidad],Tabla7[Código del producto],$B177,Tabla7[Tipo de movimiento],"SALIDA",Tabla7[Mes],K$5))</f>
        <v>0</v>
      </c>
      <c r="L177" s="39">
        <f>IF($B177="","",-SUMIFS(Tabla7[Cantidad],Tabla7[Código del producto],$B177,Tabla7[Tipo de movimiento],"SALIDA",Tabla7[Mes],L$5))</f>
        <v>0</v>
      </c>
      <c r="M177" s="39">
        <f>IF($B177="","",-SUMIFS(Tabla7[Cantidad],Tabla7[Código del producto],$B177,Tabla7[Tipo de movimiento],"SALIDA",Tabla7[Mes],M$5))</f>
        <v>0</v>
      </c>
      <c r="N177" s="39">
        <f>IF($B177="","",-SUMIFS(Tabla7[Cantidad],Tabla7[Código del producto],$B177,Tabla7[Tipo de movimiento],"SALIDA",Tabla7[Mes],N$5))</f>
        <v>0</v>
      </c>
      <c r="O177" s="39">
        <f>IF($B177="","",-SUMIFS(Tabla7[Cantidad],Tabla7[Código del producto],$B177,Tabla7[Tipo de movimiento],"SALIDA",Tabla7[Mes],O$5))</f>
        <v>11</v>
      </c>
      <c r="P177" s="39">
        <f>IF($B177="","",-SUMIFS(Tabla7[Cantidad],Tabla7[Código del producto],$B177,Tabla7[Tipo de movimiento],"SALIDA",Tabla7[Mes],P$5))</f>
        <v>0</v>
      </c>
      <c r="Q177" s="39">
        <f t="shared" si="6"/>
        <v>3.6666666666666665</v>
      </c>
      <c r="R177" s="51" t="str">
        <f>IF($B177="","",IFERROR(VLOOKUP($B177,'ABC rotación'!$C:$G,5,0),"C"))</f>
        <v>B</v>
      </c>
      <c r="S177" s="41">
        <f t="shared" si="7"/>
        <v>24.545454545454547</v>
      </c>
      <c r="T177" s="40">
        <f t="shared" si="8"/>
        <v>3.0681818181818183</v>
      </c>
      <c r="U177" s="23" t="str">
        <f>IF($B177="","",VLOOKUP($T177,Tablas!$X$14:$Y$17,2,1))</f>
        <v>4. NEGRO</v>
      </c>
    </row>
    <row r="178" spans="2:21" x14ac:dyDescent="0.2">
      <c r="B178" s="1">
        <f>IF(Tablas!B176="","",Tablas!B176)</f>
        <v>300173</v>
      </c>
      <c r="C178" s="1" t="str">
        <f>IF(Tablas!C176="","",Tablas!C176)</f>
        <v>PISTON</v>
      </c>
      <c r="D178" s="1" t="str">
        <f>IF(Tablas!D176="","",Tablas!D176)</f>
        <v>09 - PARTES DE MOTOR</v>
      </c>
      <c r="E178" s="1" t="str">
        <f>IF(Tablas!E176="","",Tablas!E176)</f>
        <v>UN</v>
      </c>
      <c r="F178" s="1">
        <f>IF(Tablas!F176="","",Tablas!F176)</f>
        <v>6</v>
      </c>
      <c r="G178" s="1">
        <f>IF(Tablas!I176="","",Tablas!I176)</f>
        <v>35</v>
      </c>
      <c r="H178" s="1">
        <v>5</v>
      </c>
      <c r="I178" s="39">
        <f>IF($B178="","",-SUMIFS(Tabla7[Cantidad],Tabla7[Código del producto],$B178,Tabla7[Tipo de movimiento],"SALIDA",Tabla7[Mes],I$5))</f>
        <v>0</v>
      </c>
      <c r="J178" s="39">
        <f>IF($B178="","",-SUMIFS(Tabla7[Cantidad],Tabla7[Código del producto],$B178,Tabla7[Tipo de movimiento],"SALIDA",Tabla7[Mes],J$5))</f>
        <v>0</v>
      </c>
      <c r="K178" s="39">
        <f>IF($B178="","",-SUMIFS(Tabla7[Cantidad],Tabla7[Código del producto],$B178,Tabla7[Tipo de movimiento],"SALIDA",Tabla7[Mes],K$5))</f>
        <v>28</v>
      </c>
      <c r="L178" s="39">
        <f>IF($B178="","",-SUMIFS(Tabla7[Cantidad],Tabla7[Código del producto],$B178,Tabla7[Tipo de movimiento],"SALIDA",Tabla7[Mes],L$5))</f>
        <v>0</v>
      </c>
      <c r="M178" s="39">
        <f>IF($B178="","",-SUMIFS(Tabla7[Cantidad],Tabla7[Código del producto],$B178,Tabla7[Tipo de movimiento],"SALIDA",Tabla7[Mes],M$5))</f>
        <v>11</v>
      </c>
      <c r="N178" s="39">
        <f>IF($B178="","",-SUMIFS(Tabla7[Cantidad],Tabla7[Código del producto],$B178,Tabla7[Tipo de movimiento],"SALIDA",Tabla7[Mes],N$5))</f>
        <v>8</v>
      </c>
      <c r="O178" s="39">
        <f>IF($B178="","",-SUMIFS(Tabla7[Cantidad],Tabla7[Código del producto],$B178,Tabla7[Tipo de movimiento],"SALIDA",Tabla7[Mes],O$5))</f>
        <v>0</v>
      </c>
      <c r="P178" s="39">
        <f>IF($B178="","",-SUMIFS(Tabla7[Cantidad],Tabla7[Código del producto],$B178,Tabla7[Tipo de movimiento],"SALIDA",Tabla7[Mes],P$5))</f>
        <v>15</v>
      </c>
      <c r="Q178" s="39">
        <f t="shared" si="6"/>
        <v>7.666666666666667</v>
      </c>
      <c r="R178" s="51" t="str">
        <f>IF($B178="","",IFERROR(VLOOKUP($B178,'ABC rotación'!$C:$G,5,0),"C"))</f>
        <v>A</v>
      </c>
      <c r="S178" s="41">
        <f t="shared" si="7"/>
        <v>19.565217391304348</v>
      </c>
      <c r="T178" s="40">
        <f t="shared" si="8"/>
        <v>3.2608695652173911</v>
      </c>
      <c r="U178" s="23" t="str">
        <f>IF($B178="","",VLOOKUP($T178,Tablas!$X$14:$Y$17,2,1))</f>
        <v>4. NEGRO</v>
      </c>
    </row>
    <row r="179" spans="2:21" x14ac:dyDescent="0.2">
      <c r="B179" s="1">
        <f>IF(Tablas!B177="","",Tablas!B177)</f>
        <v>300174</v>
      </c>
      <c r="C179" s="1" t="str">
        <f>IF(Tablas!C177="","",Tablas!C177)</f>
        <v>PIN DE PISTON</v>
      </c>
      <c r="D179" s="1" t="str">
        <f>IF(Tablas!D177="","",Tablas!D177)</f>
        <v>09 - PARTES DE MOTOR</v>
      </c>
      <c r="E179" s="1" t="str">
        <f>IF(Tablas!E177="","",Tablas!E177)</f>
        <v>UN</v>
      </c>
      <c r="F179" s="1">
        <f>IF(Tablas!F177="","",Tablas!F177)</f>
        <v>18</v>
      </c>
      <c r="G179" s="1">
        <f>IF(Tablas!I177="","",Tablas!I177)</f>
        <v>24</v>
      </c>
      <c r="H179" s="1">
        <v>1</v>
      </c>
      <c r="I179" s="39">
        <f>IF($B179="","",-SUMIFS(Tabla7[Cantidad],Tabla7[Código del producto],$B179,Tabla7[Tipo de movimiento],"SALIDA",Tabla7[Mes],I$5))</f>
        <v>0</v>
      </c>
      <c r="J179" s="39">
        <f>IF($B179="","",-SUMIFS(Tabla7[Cantidad],Tabla7[Código del producto],$B179,Tabla7[Tipo de movimiento],"SALIDA",Tabla7[Mes],J$5))</f>
        <v>0</v>
      </c>
      <c r="K179" s="39">
        <f>IF($B179="","",-SUMIFS(Tabla7[Cantidad],Tabla7[Código del producto],$B179,Tabla7[Tipo de movimiento],"SALIDA",Tabla7[Mes],K$5))</f>
        <v>18</v>
      </c>
      <c r="L179" s="39">
        <f>IF($B179="","",-SUMIFS(Tabla7[Cantidad],Tabla7[Código del producto],$B179,Tabla7[Tipo de movimiento],"SALIDA",Tabla7[Mes],L$5))</f>
        <v>0</v>
      </c>
      <c r="M179" s="39">
        <f>IF($B179="","",-SUMIFS(Tabla7[Cantidad],Tabla7[Código del producto],$B179,Tabla7[Tipo de movimiento],"SALIDA",Tabla7[Mes],M$5))</f>
        <v>6</v>
      </c>
      <c r="N179" s="39">
        <f>IF($B179="","",-SUMIFS(Tabla7[Cantidad],Tabla7[Código del producto],$B179,Tabla7[Tipo de movimiento],"SALIDA",Tabla7[Mes],N$5))</f>
        <v>0</v>
      </c>
      <c r="O179" s="39">
        <f>IF($B179="","",-SUMIFS(Tabla7[Cantidad],Tabla7[Código del producto],$B179,Tabla7[Tipo de movimiento],"SALIDA",Tabla7[Mes],O$5))</f>
        <v>0</v>
      </c>
      <c r="P179" s="39">
        <f>IF($B179="","",-SUMIFS(Tabla7[Cantidad],Tabla7[Código del producto],$B179,Tabla7[Tipo de movimiento],"SALIDA",Tabla7[Mes],P$5))</f>
        <v>0</v>
      </c>
      <c r="Q179" s="39">
        <f t="shared" si="6"/>
        <v>0</v>
      </c>
      <c r="R179" s="51" t="str">
        <f>IF($B179="","",IFERROR(VLOOKUP($B179,'ABC rotación'!$C:$G,5,0),"C"))</f>
        <v>C</v>
      </c>
      <c r="S179" s="41">
        <f t="shared" si="7"/>
        <v>0</v>
      </c>
      <c r="T179" s="40">
        <f t="shared" si="8"/>
        <v>0</v>
      </c>
      <c r="U179" s="23" t="str">
        <f>IF($B179="","",VLOOKUP($T179,Tablas!$X$14:$Y$17,2,1))</f>
        <v>1. ROJO</v>
      </c>
    </row>
    <row r="180" spans="2:21" x14ac:dyDescent="0.2">
      <c r="B180" s="1">
        <f>IF(Tablas!B178="","",Tablas!B178)</f>
        <v>300175</v>
      </c>
      <c r="C180" s="1" t="str">
        <f>IF(Tablas!C178="","",Tablas!C178)</f>
        <v>JUEGO DE ANILLOS DE PISTON</v>
      </c>
      <c r="D180" s="1" t="str">
        <f>IF(Tablas!D178="","",Tablas!D178)</f>
        <v>09 - PARTES DE MOTOR</v>
      </c>
      <c r="E180" s="1" t="str">
        <f>IF(Tablas!E178="","",Tablas!E178)</f>
        <v>UN</v>
      </c>
      <c r="F180" s="1">
        <f>IF(Tablas!F178="","",Tablas!F178)</f>
        <v>27</v>
      </c>
      <c r="G180" s="1">
        <f>IF(Tablas!I178="","",Tablas!I178)</f>
        <v>9</v>
      </c>
      <c r="H180" s="1">
        <v>9</v>
      </c>
      <c r="I180" s="39">
        <f>IF($B180="","",-SUMIFS(Tabla7[Cantidad],Tabla7[Código del producto],$B180,Tabla7[Tipo de movimiento],"SALIDA",Tabla7[Mes],I$5))</f>
        <v>0</v>
      </c>
      <c r="J180" s="39">
        <f>IF($B180="","",-SUMIFS(Tabla7[Cantidad],Tabla7[Código del producto],$B180,Tabla7[Tipo de movimiento],"SALIDA",Tabla7[Mes],J$5))</f>
        <v>0</v>
      </c>
      <c r="K180" s="39">
        <f>IF($B180="","",-SUMIFS(Tabla7[Cantidad],Tabla7[Código del producto],$B180,Tabla7[Tipo de movimiento],"SALIDA",Tabla7[Mes],K$5))</f>
        <v>0</v>
      </c>
      <c r="L180" s="39">
        <f>IF($B180="","",-SUMIFS(Tabla7[Cantidad],Tabla7[Código del producto],$B180,Tabla7[Tipo de movimiento],"SALIDA",Tabla7[Mes],L$5))</f>
        <v>0</v>
      </c>
      <c r="M180" s="39">
        <f>IF($B180="","",-SUMIFS(Tabla7[Cantidad],Tabla7[Código del producto],$B180,Tabla7[Tipo de movimiento],"SALIDA",Tabla7[Mes],M$5))</f>
        <v>0</v>
      </c>
      <c r="N180" s="39">
        <f>IF($B180="","",-SUMIFS(Tabla7[Cantidad],Tabla7[Código del producto],$B180,Tabla7[Tipo de movimiento],"SALIDA",Tabla7[Mes],N$5))</f>
        <v>0</v>
      </c>
      <c r="O180" s="39">
        <f>IF($B180="","",-SUMIFS(Tabla7[Cantidad],Tabla7[Código del producto],$B180,Tabla7[Tipo de movimiento],"SALIDA",Tabla7[Mes],O$5))</f>
        <v>0</v>
      </c>
      <c r="P180" s="39">
        <f>IF($B180="","",-SUMIFS(Tabla7[Cantidad],Tabla7[Código del producto],$B180,Tabla7[Tipo de movimiento],"SALIDA",Tabla7[Mes],P$5))</f>
        <v>0</v>
      </c>
      <c r="Q180" s="39">
        <f t="shared" si="6"/>
        <v>0</v>
      </c>
      <c r="R180" s="51" t="str">
        <f>IF($B180="","",IFERROR(VLOOKUP($B180,'ABC rotación'!$C:$G,5,0),"C"))</f>
        <v>C</v>
      </c>
      <c r="S180" s="41">
        <f t="shared" si="7"/>
        <v>0</v>
      </c>
      <c r="T180" s="40">
        <f t="shared" si="8"/>
        <v>0</v>
      </c>
      <c r="U180" s="23" t="str">
        <f>IF($B180="","",VLOOKUP($T180,Tablas!$X$14:$Y$17,2,1))</f>
        <v>1. ROJO</v>
      </c>
    </row>
    <row r="181" spans="2:21" x14ac:dyDescent="0.2">
      <c r="B181" s="1">
        <f>IF(Tablas!B179="","",Tablas!B179)</f>
        <v>300176</v>
      </c>
      <c r="C181" s="1" t="str">
        <f>IF(Tablas!C179="","",Tablas!C179)</f>
        <v>BIELA</v>
      </c>
      <c r="D181" s="1" t="str">
        <f>IF(Tablas!D179="","",Tablas!D179)</f>
        <v>09 - PARTES DE MOTOR</v>
      </c>
      <c r="E181" s="1" t="str">
        <f>IF(Tablas!E179="","",Tablas!E179)</f>
        <v>UN</v>
      </c>
      <c r="F181" s="1">
        <f>IF(Tablas!F179="","",Tablas!F179)</f>
        <v>11</v>
      </c>
      <c r="G181" s="1">
        <f>IF(Tablas!I179="","",Tablas!I179)</f>
        <v>19</v>
      </c>
      <c r="H181" s="1">
        <v>6</v>
      </c>
      <c r="I181" s="39">
        <f>IF($B181="","",-SUMIFS(Tabla7[Cantidad],Tabla7[Código del producto],$B181,Tabla7[Tipo de movimiento],"SALIDA",Tabla7[Mes],I$5))</f>
        <v>0</v>
      </c>
      <c r="J181" s="39">
        <f>IF($B181="","",-SUMIFS(Tabla7[Cantidad],Tabla7[Código del producto],$B181,Tabla7[Tipo de movimiento],"SALIDA",Tabla7[Mes],J$5))</f>
        <v>0</v>
      </c>
      <c r="K181" s="39">
        <f>IF($B181="","",-SUMIFS(Tabla7[Cantidad],Tabla7[Código del producto],$B181,Tabla7[Tipo de movimiento],"SALIDA",Tabla7[Mes],K$5))</f>
        <v>0</v>
      </c>
      <c r="L181" s="39">
        <f>IF($B181="","",-SUMIFS(Tabla7[Cantidad],Tabla7[Código del producto],$B181,Tabla7[Tipo de movimiento],"SALIDA",Tabla7[Mes],L$5))</f>
        <v>0</v>
      </c>
      <c r="M181" s="39">
        <f>IF($B181="","",-SUMIFS(Tabla7[Cantidad],Tabla7[Código del producto],$B181,Tabla7[Tipo de movimiento],"SALIDA",Tabla7[Mes],M$5))</f>
        <v>0</v>
      </c>
      <c r="N181" s="39">
        <f>IF($B181="","",-SUMIFS(Tabla7[Cantidad],Tabla7[Código del producto],$B181,Tabla7[Tipo de movimiento],"SALIDA",Tabla7[Mes],N$5))</f>
        <v>14</v>
      </c>
      <c r="O181" s="39">
        <f>IF($B181="","",-SUMIFS(Tabla7[Cantidad],Tabla7[Código del producto],$B181,Tabla7[Tipo de movimiento],"SALIDA",Tabla7[Mes],O$5))</f>
        <v>0</v>
      </c>
      <c r="P181" s="39">
        <f>IF($B181="","",-SUMIFS(Tabla7[Cantidad],Tabla7[Código del producto],$B181,Tabla7[Tipo de movimiento],"SALIDA",Tabla7[Mes],P$5))</f>
        <v>15</v>
      </c>
      <c r="Q181" s="39">
        <f t="shared" si="6"/>
        <v>9.6666666666666661</v>
      </c>
      <c r="R181" s="51" t="str">
        <f>IF($B181="","",IFERROR(VLOOKUP($B181,'ABC rotación'!$C:$G,5,0),"C"))</f>
        <v>C</v>
      </c>
      <c r="S181" s="41">
        <f t="shared" si="7"/>
        <v>18.620689655172413</v>
      </c>
      <c r="T181" s="40">
        <f t="shared" si="8"/>
        <v>1.6927899686520376</v>
      </c>
      <c r="U181" s="23" t="str">
        <f>IF($B181="","",VLOOKUP($T181,Tablas!$X$14:$Y$17,2,1))</f>
        <v>3. VERDE</v>
      </c>
    </row>
    <row r="182" spans="2:21" x14ac:dyDescent="0.2">
      <c r="B182" s="1">
        <f>IF(Tablas!B180="","",Tablas!B180)</f>
        <v>300177</v>
      </c>
      <c r="C182" s="1" t="str">
        <f>IF(Tablas!C180="","",Tablas!C180)</f>
        <v>RODAJE RADIAL 63/28LUA</v>
      </c>
      <c r="D182" s="1" t="str">
        <f>IF(Tablas!D180="","",Tablas!D180)</f>
        <v>09 - PARTES DE MOTOR</v>
      </c>
      <c r="E182" s="1" t="str">
        <f>IF(Tablas!E180="","",Tablas!E180)</f>
        <v>UN</v>
      </c>
      <c r="F182" s="1">
        <f>IF(Tablas!F180="","",Tablas!F180)</f>
        <v>6</v>
      </c>
      <c r="G182" s="1">
        <f>IF(Tablas!I180="","",Tablas!I180)</f>
        <v>6</v>
      </c>
      <c r="H182" s="1">
        <v>9</v>
      </c>
      <c r="I182" s="39">
        <f>IF($B182="","",-SUMIFS(Tabla7[Cantidad],Tabla7[Código del producto],$B182,Tabla7[Tipo de movimiento],"SALIDA",Tabla7[Mes],I$5))</f>
        <v>0</v>
      </c>
      <c r="J182" s="39">
        <f>IF($B182="","",-SUMIFS(Tabla7[Cantidad],Tabla7[Código del producto],$B182,Tabla7[Tipo de movimiento],"SALIDA",Tabla7[Mes],J$5))</f>
        <v>0</v>
      </c>
      <c r="K182" s="39">
        <f>IF($B182="","",-SUMIFS(Tabla7[Cantidad],Tabla7[Código del producto],$B182,Tabla7[Tipo de movimiento],"SALIDA",Tabla7[Mes],K$5))</f>
        <v>0</v>
      </c>
      <c r="L182" s="39">
        <f>IF($B182="","",-SUMIFS(Tabla7[Cantidad],Tabla7[Código del producto],$B182,Tabla7[Tipo de movimiento],"SALIDA",Tabla7[Mes],L$5))</f>
        <v>0</v>
      </c>
      <c r="M182" s="39">
        <f>IF($B182="","",-SUMIFS(Tabla7[Cantidad],Tabla7[Código del producto],$B182,Tabla7[Tipo de movimiento],"SALIDA",Tabla7[Mes],M$5))</f>
        <v>0</v>
      </c>
      <c r="N182" s="39">
        <f>IF($B182="","",-SUMIFS(Tabla7[Cantidad],Tabla7[Código del producto],$B182,Tabla7[Tipo de movimiento],"SALIDA",Tabla7[Mes],N$5))</f>
        <v>0</v>
      </c>
      <c r="O182" s="39">
        <f>IF($B182="","",-SUMIFS(Tabla7[Cantidad],Tabla7[Código del producto],$B182,Tabla7[Tipo de movimiento],"SALIDA",Tabla7[Mes],O$5))</f>
        <v>0</v>
      </c>
      <c r="P182" s="39">
        <f>IF($B182="","",-SUMIFS(Tabla7[Cantidad],Tabla7[Código del producto],$B182,Tabla7[Tipo de movimiento],"SALIDA",Tabla7[Mes],P$5))</f>
        <v>0</v>
      </c>
      <c r="Q182" s="39">
        <f t="shared" si="6"/>
        <v>0</v>
      </c>
      <c r="R182" s="51" t="str">
        <f>IF($B182="","",IFERROR(VLOOKUP($B182,'ABC rotación'!$C:$G,5,0),"C"))</f>
        <v>C</v>
      </c>
      <c r="S182" s="41">
        <f t="shared" si="7"/>
        <v>0</v>
      </c>
      <c r="T182" s="40">
        <f t="shared" si="8"/>
        <v>0</v>
      </c>
      <c r="U182" s="23" t="str">
        <f>IF($B182="","",VLOOKUP($T182,Tablas!$X$14:$Y$17,2,1))</f>
        <v>1. ROJO</v>
      </c>
    </row>
    <row r="183" spans="2:21" x14ac:dyDescent="0.2">
      <c r="B183" s="1">
        <f>IF(Tablas!B181="","",Tablas!B181)</f>
        <v>300178</v>
      </c>
      <c r="C183" s="1" t="str">
        <f>IF(Tablas!C181="","",Tablas!C181)</f>
        <v>PIN DE CIGÜEÑAL</v>
      </c>
      <c r="D183" s="1" t="str">
        <f>IF(Tablas!D181="","",Tablas!D181)</f>
        <v>09 - PARTES DE MOTOR</v>
      </c>
      <c r="E183" s="1" t="str">
        <f>IF(Tablas!E181="","",Tablas!E181)</f>
        <v>UN</v>
      </c>
      <c r="F183" s="1">
        <f>IF(Tablas!F181="","",Tablas!F181)</f>
        <v>18</v>
      </c>
      <c r="G183" s="1">
        <f>IF(Tablas!I181="","",Tablas!I181)</f>
        <v>49</v>
      </c>
      <c r="H183" s="1">
        <v>6</v>
      </c>
      <c r="I183" s="39">
        <f>IF($B183="","",-SUMIFS(Tabla7[Cantidad],Tabla7[Código del producto],$B183,Tabla7[Tipo de movimiento],"SALIDA",Tabla7[Mes],I$5))</f>
        <v>0</v>
      </c>
      <c r="J183" s="39">
        <f>IF($B183="","",-SUMIFS(Tabla7[Cantidad],Tabla7[Código del producto],$B183,Tabla7[Tipo de movimiento],"SALIDA",Tabla7[Mes],J$5))</f>
        <v>0</v>
      </c>
      <c r="K183" s="39">
        <f>IF($B183="","",-SUMIFS(Tabla7[Cantidad],Tabla7[Código del producto],$B183,Tabla7[Tipo de movimiento],"SALIDA",Tabla7[Mes],K$5))</f>
        <v>0</v>
      </c>
      <c r="L183" s="39">
        <f>IF($B183="","",-SUMIFS(Tabla7[Cantidad],Tabla7[Código del producto],$B183,Tabla7[Tipo de movimiento],"SALIDA",Tabla7[Mes],L$5))</f>
        <v>16</v>
      </c>
      <c r="M183" s="39">
        <f>IF($B183="","",-SUMIFS(Tabla7[Cantidad],Tabla7[Código del producto],$B183,Tabla7[Tipo de movimiento],"SALIDA",Tabla7[Mes],M$5))</f>
        <v>0</v>
      </c>
      <c r="N183" s="39">
        <f>IF($B183="","",-SUMIFS(Tabla7[Cantidad],Tabla7[Código del producto],$B183,Tabla7[Tipo de movimiento],"SALIDA",Tabla7[Mes],N$5))</f>
        <v>0</v>
      </c>
      <c r="O183" s="39">
        <f>IF($B183="","",-SUMIFS(Tabla7[Cantidad],Tabla7[Código del producto],$B183,Tabla7[Tipo de movimiento],"SALIDA",Tabla7[Mes],O$5))</f>
        <v>10</v>
      </c>
      <c r="P183" s="39">
        <f>IF($B183="","",-SUMIFS(Tabla7[Cantidad],Tabla7[Código del producto],$B183,Tabla7[Tipo de movimiento],"SALIDA",Tabla7[Mes],P$5))</f>
        <v>0</v>
      </c>
      <c r="Q183" s="39">
        <f t="shared" si="6"/>
        <v>3.3333333333333335</v>
      </c>
      <c r="R183" s="51" t="str">
        <f>IF($B183="","",IFERROR(VLOOKUP($B183,'ABC rotación'!$C:$G,5,0),"C"))</f>
        <v>B</v>
      </c>
      <c r="S183" s="41">
        <f t="shared" si="7"/>
        <v>53.999999999999993</v>
      </c>
      <c r="T183" s="40">
        <f t="shared" si="8"/>
        <v>2.9999999999999996</v>
      </c>
      <c r="U183" s="23" t="str">
        <f>IF($B183="","",VLOOKUP($T183,Tablas!$X$14:$Y$17,2,1))</f>
        <v>4. NEGRO</v>
      </c>
    </row>
    <row r="184" spans="2:21" x14ac:dyDescent="0.2">
      <c r="B184" s="1">
        <f>IF(Tablas!B182="","",Tablas!B182)</f>
        <v>300179</v>
      </c>
      <c r="C184" s="1" t="str">
        <f>IF(Tablas!C182="","",Tablas!C182)</f>
        <v>RODAJE DE BIELA</v>
      </c>
      <c r="D184" s="1" t="str">
        <f>IF(Tablas!D182="","",Tablas!D182)</f>
        <v>09 - PARTES DE MOTOR</v>
      </c>
      <c r="E184" s="1" t="str">
        <f>IF(Tablas!E182="","",Tablas!E182)</f>
        <v>UN</v>
      </c>
      <c r="F184" s="1">
        <f>IF(Tablas!F182="","",Tablas!F182)</f>
        <v>16</v>
      </c>
      <c r="G184" s="1">
        <f>IF(Tablas!I182="","",Tablas!I182)</f>
        <v>25</v>
      </c>
      <c r="H184" s="1">
        <v>8</v>
      </c>
      <c r="I184" s="39">
        <f>IF($B184="","",-SUMIFS(Tabla7[Cantidad],Tabla7[Código del producto],$B184,Tabla7[Tipo de movimiento],"SALIDA",Tabla7[Mes],I$5))</f>
        <v>14</v>
      </c>
      <c r="J184" s="39">
        <f>IF($B184="","",-SUMIFS(Tabla7[Cantidad],Tabla7[Código del producto],$B184,Tabla7[Tipo de movimiento],"SALIDA",Tabla7[Mes],J$5))</f>
        <v>0</v>
      </c>
      <c r="K184" s="39">
        <f>IF($B184="","",-SUMIFS(Tabla7[Cantidad],Tabla7[Código del producto],$B184,Tabla7[Tipo de movimiento],"SALIDA",Tabla7[Mes],K$5))</f>
        <v>10</v>
      </c>
      <c r="L184" s="39">
        <f>IF($B184="","",-SUMIFS(Tabla7[Cantidad],Tabla7[Código del producto],$B184,Tabla7[Tipo de movimiento],"SALIDA",Tabla7[Mes],L$5))</f>
        <v>0</v>
      </c>
      <c r="M184" s="39">
        <f>IF($B184="","",-SUMIFS(Tabla7[Cantidad],Tabla7[Código del producto],$B184,Tabla7[Tipo de movimiento],"SALIDA",Tabla7[Mes],M$5))</f>
        <v>0</v>
      </c>
      <c r="N184" s="39">
        <f>IF($B184="","",-SUMIFS(Tabla7[Cantidad],Tabla7[Código del producto],$B184,Tabla7[Tipo de movimiento],"SALIDA",Tabla7[Mes],N$5))</f>
        <v>0</v>
      </c>
      <c r="O184" s="39">
        <f>IF($B184="","",-SUMIFS(Tabla7[Cantidad],Tabla7[Código del producto],$B184,Tabla7[Tipo de movimiento],"SALIDA",Tabla7[Mes],O$5))</f>
        <v>0</v>
      </c>
      <c r="P184" s="39">
        <f>IF($B184="","",-SUMIFS(Tabla7[Cantidad],Tabla7[Código del producto],$B184,Tabla7[Tipo de movimiento],"SALIDA",Tabla7[Mes],P$5))</f>
        <v>11</v>
      </c>
      <c r="Q184" s="39">
        <f t="shared" si="6"/>
        <v>3.6666666666666665</v>
      </c>
      <c r="R184" s="51" t="str">
        <f>IF($B184="","",IFERROR(VLOOKUP($B184,'ABC rotación'!$C:$G,5,0),"C"))</f>
        <v>C</v>
      </c>
      <c r="S184" s="41">
        <f t="shared" si="7"/>
        <v>65.454545454545467</v>
      </c>
      <c r="T184" s="40">
        <f t="shared" si="8"/>
        <v>4.0909090909090917</v>
      </c>
      <c r="U184" s="23" t="str">
        <f>IF($B184="","",VLOOKUP($T184,Tablas!$X$14:$Y$17,2,1))</f>
        <v>4. NEGRO</v>
      </c>
    </row>
    <row r="185" spans="2:21" x14ac:dyDescent="0.2">
      <c r="B185" s="1">
        <f>IF(Tablas!B183="","",Tablas!B183)</f>
        <v>300180</v>
      </c>
      <c r="C185" s="1" t="str">
        <f>IF(Tablas!C183="","",Tablas!C183)</f>
        <v>TAPON DE COMBUSTIBLE</v>
      </c>
      <c r="D185" s="1" t="str">
        <f>IF(Tablas!D183="","",Tablas!D183)</f>
        <v>05 - COLISION</v>
      </c>
      <c r="E185" s="1" t="str">
        <f>IF(Tablas!E183="","",Tablas!E183)</f>
        <v>UN</v>
      </c>
      <c r="F185" s="1">
        <f>IF(Tablas!F183="","",Tablas!F183)</f>
        <v>20</v>
      </c>
      <c r="G185" s="1">
        <f>IF(Tablas!I183="","",Tablas!I183)</f>
        <v>46</v>
      </c>
      <c r="H185" s="1">
        <v>10</v>
      </c>
      <c r="I185" s="39">
        <f>IF($B185="","",-SUMIFS(Tabla7[Cantidad],Tabla7[Código del producto],$B185,Tabla7[Tipo de movimiento],"SALIDA",Tabla7[Mes],I$5))</f>
        <v>0</v>
      </c>
      <c r="J185" s="39">
        <f>IF($B185="","",-SUMIFS(Tabla7[Cantidad],Tabla7[Código del producto],$B185,Tabla7[Tipo de movimiento],"SALIDA",Tabla7[Mes],J$5))</f>
        <v>0</v>
      </c>
      <c r="K185" s="39">
        <f>IF($B185="","",-SUMIFS(Tabla7[Cantidad],Tabla7[Código del producto],$B185,Tabla7[Tipo de movimiento],"SALIDA",Tabla7[Mes],K$5))</f>
        <v>14</v>
      </c>
      <c r="L185" s="39">
        <f>IF($B185="","",-SUMIFS(Tabla7[Cantidad],Tabla7[Código del producto],$B185,Tabla7[Tipo de movimiento],"SALIDA",Tabla7[Mes],L$5))</f>
        <v>0</v>
      </c>
      <c r="M185" s="39">
        <f>IF($B185="","",-SUMIFS(Tabla7[Cantidad],Tabla7[Código del producto],$B185,Tabla7[Tipo de movimiento],"SALIDA",Tabla7[Mes],M$5))</f>
        <v>19</v>
      </c>
      <c r="N185" s="39">
        <f>IF($B185="","",-SUMIFS(Tabla7[Cantidad],Tabla7[Código del producto],$B185,Tabla7[Tipo de movimiento],"SALIDA",Tabla7[Mes],N$5))</f>
        <v>12</v>
      </c>
      <c r="O185" s="39">
        <f>IF($B185="","",-SUMIFS(Tabla7[Cantidad],Tabla7[Código del producto],$B185,Tabla7[Tipo de movimiento],"SALIDA",Tabla7[Mes],O$5))</f>
        <v>0</v>
      </c>
      <c r="P185" s="39">
        <f>IF($B185="","",-SUMIFS(Tabla7[Cantidad],Tabla7[Código del producto],$B185,Tabla7[Tipo de movimiento],"SALIDA",Tabla7[Mes],P$5))</f>
        <v>0</v>
      </c>
      <c r="Q185" s="39">
        <f t="shared" si="6"/>
        <v>4</v>
      </c>
      <c r="R185" s="51" t="str">
        <f>IF($B185="","",IFERROR(VLOOKUP($B185,'ABC rotación'!$C:$G,5,0),"C"))</f>
        <v>A</v>
      </c>
      <c r="S185" s="41">
        <f t="shared" si="7"/>
        <v>75</v>
      </c>
      <c r="T185" s="40">
        <f t="shared" si="8"/>
        <v>3.75</v>
      </c>
      <c r="U185" s="23" t="str">
        <f>IF($B185="","",VLOOKUP($T185,Tablas!$X$14:$Y$17,2,1))</f>
        <v>4. NEGRO</v>
      </c>
    </row>
    <row r="186" spans="2:21" x14ac:dyDescent="0.2">
      <c r="B186" s="1">
        <f>IF(Tablas!B184="","",Tablas!B184)</f>
        <v>300181</v>
      </c>
      <c r="C186" s="1" t="str">
        <f>IF(Tablas!C184="","",Tablas!C184)</f>
        <v>LLAVE DE GASOLINA</v>
      </c>
      <c r="D186" s="1" t="str">
        <f>IF(Tablas!D184="","",Tablas!D184)</f>
        <v>03 - FILTROS</v>
      </c>
      <c r="E186" s="1" t="str">
        <f>IF(Tablas!E184="","",Tablas!E184)</f>
        <v>UN</v>
      </c>
      <c r="F186" s="1">
        <f>IF(Tablas!F184="","",Tablas!F184)</f>
        <v>24</v>
      </c>
      <c r="G186" s="1">
        <f>IF(Tablas!I184="","",Tablas!I184)</f>
        <v>24</v>
      </c>
      <c r="H186" s="1">
        <v>10</v>
      </c>
      <c r="I186" s="39">
        <f>IF($B186="","",-SUMIFS(Tabla7[Cantidad],Tabla7[Código del producto],$B186,Tabla7[Tipo de movimiento],"SALIDA",Tabla7[Mes],I$5))</f>
        <v>0</v>
      </c>
      <c r="J186" s="39">
        <f>IF($B186="","",-SUMIFS(Tabla7[Cantidad],Tabla7[Código del producto],$B186,Tabla7[Tipo de movimiento],"SALIDA",Tabla7[Mes],J$5))</f>
        <v>0</v>
      </c>
      <c r="K186" s="39">
        <f>IF($B186="","",-SUMIFS(Tabla7[Cantidad],Tabla7[Código del producto],$B186,Tabla7[Tipo de movimiento],"SALIDA",Tabla7[Mes],K$5))</f>
        <v>18</v>
      </c>
      <c r="L186" s="39">
        <f>IF($B186="","",-SUMIFS(Tabla7[Cantidad],Tabla7[Código del producto],$B186,Tabla7[Tipo de movimiento],"SALIDA",Tabla7[Mes],L$5))</f>
        <v>0</v>
      </c>
      <c r="M186" s="39">
        <f>IF($B186="","",-SUMIFS(Tabla7[Cantidad],Tabla7[Código del producto],$B186,Tabla7[Tipo de movimiento],"SALIDA",Tabla7[Mes],M$5))</f>
        <v>0</v>
      </c>
      <c r="N186" s="39">
        <f>IF($B186="","",-SUMIFS(Tabla7[Cantidad],Tabla7[Código del producto],$B186,Tabla7[Tipo de movimiento],"SALIDA",Tabla7[Mes],N$5))</f>
        <v>0</v>
      </c>
      <c r="O186" s="39">
        <f>IF($B186="","",-SUMIFS(Tabla7[Cantidad],Tabla7[Código del producto],$B186,Tabla7[Tipo de movimiento],"SALIDA",Tabla7[Mes],O$5))</f>
        <v>0</v>
      </c>
      <c r="P186" s="39">
        <f>IF($B186="","",-SUMIFS(Tabla7[Cantidad],Tabla7[Código del producto],$B186,Tabla7[Tipo de movimiento],"SALIDA",Tabla7[Mes],P$5))</f>
        <v>0</v>
      </c>
      <c r="Q186" s="39">
        <f t="shared" si="6"/>
        <v>0</v>
      </c>
      <c r="R186" s="51" t="str">
        <f>IF($B186="","",IFERROR(VLOOKUP($B186,'ABC rotación'!$C:$G,5,0),"C"))</f>
        <v>C</v>
      </c>
      <c r="S186" s="41">
        <f t="shared" si="7"/>
        <v>0</v>
      </c>
      <c r="T186" s="40">
        <f t="shared" si="8"/>
        <v>0</v>
      </c>
      <c r="U186" s="23" t="str">
        <f>IF($B186="","",VLOOKUP($T186,Tablas!$X$14:$Y$17,2,1))</f>
        <v>1. ROJO</v>
      </c>
    </row>
    <row r="187" spans="2:21" x14ac:dyDescent="0.2">
      <c r="B187" s="1">
        <f>IF(Tablas!B185="","",Tablas!B185)</f>
        <v>300182</v>
      </c>
      <c r="C187" s="1" t="str">
        <f>IF(Tablas!C185="","",Tablas!C185)</f>
        <v>CONJUNTO DE EMBRAGUE</v>
      </c>
      <c r="D187" s="1" t="str">
        <f>IF(Tablas!D185="","",Tablas!D185)</f>
        <v>04 - FRENOS Y EMBRAGUES</v>
      </c>
      <c r="E187" s="1" t="str">
        <f>IF(Tablas!E185="","",Tablas!E185)</f>
        <v>UN</v>
      </c>
      <c r="F187" s="1">
        <f>IF(Tablas!F185="","",Tablas!F185)</f>
        <v>5</v>
      </c>
      <c r="G187" s="1">
        <f>IF(Tablas!I185="","",Tablas!I185)</f>
        <v>12</v>
      </c>
      <c r="H187" s="1">
        <v>5</v>
      </c>
      <c r="I187" s="39">
        <f>IF($B187="","",-SUMIFS(Tabla7[Cantidad],Tabla7[Código del producto],$B187,Tabla7[Tipo de movimiento],"SALIDA",Tabla7[Mes],I$5))</f>
        <v>20</v>
      </c>
      <c r="J187" s="39">
        <f>IF($B187="","",-SUMIFS(Tabla7[Cantidad],Tabla7[Código del producto],$B187,Tabla7[Tipo de movimiento],"SALIDA",Tabla7[Mes],J$5))</f>
        <v>0</v>
      </c>
      <c r="K187" s="39">
        <f>IF($B187="","",-SUMIFS(Tabla7[Cantidad],Tabla7[Código del producto],$B187,Tabla7[Tipo de movimiento],"SALIDA",Tabla7[Mes],K$5))</f>
        <v>0</v>
      </c>
      <c r="L187" s="39">
        <f>IF($B187="","",-SUMIFS(Tabla7[Cantidad],Tabla7[Código del producto],$B187,Tabla7[Tipo de movimiento],"SALIDA",Tabla7[Mes],L$5))</f>
        <v>0</v>
      </c>
      <c r="M187" s="39">
        <f>IF($B187="","",-SUMIFS(Tabla7[Cantidad],Tabla7[Código del producto],$B187,Tabla7[Tipo de movimiento],"SALIDA",Tabla7[Mes],M$5))</f>
        <v>0</v>
      </c>
      <c r="N187" s="39">
        <f>IF($B187="","",-SUMIFS(Tabla7[Cantidad],Tabla7[Código del producto],$B187,Tabla7[Tipo de movimiento],"SALIDA",Tabla7[Mes],N$5))</f>
        <v>23</v>
      </c>
      <c r="O187" s="39">
        <f>IF($B187="","",-SUMIFS(Tabla7[Cantidad],Tabla7[Código del producto],$B187,Tabla7[Tipo de movimiento],"SALIDA",Tabla7[Mes],O$5))</f>
        <v>17</v>
      </c>
      <c r="P187" s="39">
        <f>IF($B187="","",-SUMIFS(Tabla7[Cantidad],Tabla7[Código del producto],$B187,Tabla7[Tipo de movimiento],"SALIDA",Tabla7[Mes],P$5))</f>
        <v>0</v>
      </c>
      <c r="Q187" s="39">
        <f t="shared" si="6"/>
        <v>13.333333333333334</v>
      </c>
      <c r="R187" s="51" t="str">
        <f>IF($B187="","",IFERROR(VLOOKUP($B187,'ABC rotación'!$C:$G,5,0),"C"))</f>
        <v>B</v>
      </c>
      <c r="S187" s="41">
        <f t="shared" si="7"/>
        <v>11.25</v>
      </c>
      <c r="T187" s="40">
        <f t="shared" si="8"/>
        <v>2.25</v>
      </c>
      <c r="U187" s="23" t="str">
        <f>IF($B187="","",VLOOKUP($T187,Tablas!$X$14:$Y$17,2,1))</f>
        <v>4. NEGRO</v>
      </c>
    </row>
    <row r="188" spans="2:21" x14ac:dyDescent="0.2">
      <c r="B188" s="1">
        <f>IF(Tablas!B186="","",Tablas!B186)</f>
        <v>300183</v>
      </c>
      <c r="C188" s="1" t="str">
        <f>IF(Tablas!C186="","",Tablas!C186)</f>
        <v>ENGRANE DE BANDA DE EMBRAGUE</v>
      </c>
      <c r="D188" s="1" t="str">
        <f>IF(Tablas!D186="","",Tablas!D186)</f>
        <v>11 - LLANTAS Y HULES</v>
      </c>
      <c r="E188" s="1" t="str">
        <f>IF(Tablas!E186="","",Tablas!E186)</f>
        <v>UN</v>
      </c>
      <c r="F188" s="1">
        <f>IF(Tablas!F186="","",Tablas!F186)</f>
        <v>12</v>
      </c>
      <c r="G188" s="1">
        <f>IF(Tablas!I186="","",Tablas!I186)</f>
        <v>37</v>
      </c>
      <c r="H188" s="1">
        <v>0</v>
      </c>
      <c r="I188" s="39">
        <f>IF($B188="","",-SUMIFS(Tabla7[Cantidad],Tabla7[Código del producto],$B188,Tabla7[Tipo de movimiento],"SALIDA",Tabla7[Mes],I$5))</f>
        <v>0</v>
      </c>
      <c r="J188" s="39">
        <f>IF($B188="","",-SUMIFS(Tabla7[Cantidad],Tabla7[Código del producto],$B188,Tabla7[Tipo de movimiento],"SALIDA",Tabla7[Mes],J$5))</f>
        <v>16</v>
      </c>
      <c r="K188" s="39">
        <f>IF($B188="","",-SUMIFS(Tabla7[Cantidad],Tabla7[Código del producto],$B188,Tabla7[Tipo de movimiento],"SALIDA",Tabla7[Mes],K$5))</f>
        <v>20</v>
      </c>
      <c r="L188" s="39">
        <f>IF($B188="","",-SUMIFS(Tabla7[Cantidad],Tabla7[Código del producto],$B188,Tabla7[Tipo de movimiento],"SALIDA",Tabla7[Mes],L$5))</f>
        <v>0</v>
      </c>
      <c r="M188" s="39">
        <f>IF($B188="","",-SUMIFS(Tabla7[Cantidad],Tabla7[Código del producto],$B188,Tabla7[Tipo de movimiento],"SALIDA",Tabla7[Mes],M$5))</f>
        <v>0</v>
      </c>
      <c r="N188" s="39">
        <f>IF($B188="","",-SUMIFS(Tabla7[Cantidad],Tabla7[Código del producto],$B188,Tabla7[Tipo de movimiento],"SALIDA",Tabla7[Mes],N$5))</f>
        <v>11</v>
      </c>
      <c r="O188" s="39">
        <f>IF($B188="","",-SUMIFS(Tabla7[Cantidad],Tabla7[Código del producto],$B188,Tabla7[Tipo de movimiento],"SALIDA",Tabla7[Mes],O$5))</f>
        <v>13</v>
      </c>
      <c r="P188" s="39">
        <f>IF($B188="","",-SUMIFS(Tabla7[Cantidad],Tabla7[Código del producto],$B188,Tabla7[Tipo de movimiento],"SALIDA",Tabla7[Mes],P$5))</f>
        <v>0</v>
      </c>
      <c r="Q188" s="39">
        <f t="shared" si="6"/>
        <v>8</v>
      </c>
      <c r="R188" s="51" t="str">
        <f>IF($B188="","",IFERROR(VLOOKUP($B188,'ABC rotación'!$C:$G,5,0),"C"))</f>
        <v>A</v>
      </c>
      <c r="S188" s="41">
        <f t="shared" si="7"/>
        <v>0</v>
      </c>
      <c r="T188" s="40">
        <f t="shared" si="8"/>
        <v>0</v>
      </c>
      <c r="U188" s="23" t="str">
        <f>IF($B188="","",VLOOKUP($T188,Tablas!$X$14:$Y$17,2,1))</f>
        <v>1. ROJO</v>
      </c>
    </row>
    <row r="189" spans="2:21" x14ac:dyDescent="0.2">
      <c r="B189" s="1">
        <f>IF(Tablas!B187="","",Tablas!B187)</f>
        <v>300184</v>
      </c>
      <c r="C189" s="1" t="str">
        <f>IF(Tablas!C187="","",Tablas!C187)</f>
        <v>CONJUNTO VELOCIMETRO</v>
      </c>
      <c r="D189" s="1" t="str">
        <f>IF(Tablas!D187="","",Tablas!D187)</f>
        <v>08 - ELECTRICO</v>
      </c>
      <c r="E189" s="1" t="str">
        <f>IF(Tablas!E187="","",Tablas!E187)</f>
        <v>UN</v>
      </c>
      <c r="F189" s="1">
        <f>IF(Tablas!F187="","",Tablas!F187)</f>
        <v>8</v>
      </c>
      <c r="G189" s="1">
        <f>IF(Tablas!I187="","",Tablas!I187)</f>
        <v>20</v>
      </c>
      <c r="H189" s="1">
        <v>2</v>
      </c>
      <c r="I189" s="39">
        <f>IF($B189="","",-SUMIFS(Tabla7[Cantidad],Tabla7[Código del producto],$B189,Tabla7[Tipo de movimiento],"SALIDA",Tabla7[Mes],I$5))</f>
        <v>0</v>
      </c>
      <c r="J189" s="39">
        <f>IF($B189="","",-SUMIFS(Tabla7[Cantidad],Tabla7[Código del producto],$B189,Tabla7[Tipo de movimiento],"SALIDA",Tabla7[Mes],J$5))</f>
        <v>0</v>
      </c>
      <c r="K189" s="39">
        <f>IF($B189="","",-SUMIFS(Tabla7[Cantidad],Tabla7[Código del producto],$B189,Tabla7[Tipo de movimiento],"SALIDA",Tabla7[Mes],K$5))</f>
        <v>9</v>
      </c>
      <c r="L189" s="39">
        <f>IF($B189="","",-SUMIFS(Tabla7[Cantidad],Tabla7[Código del producto],$B189,Tabla7[Tipo de movimiento],"SALIDA",Tabla7[Mes],L$5))</f>
        <v>0</v>
      </c>
      <c r="M189" s="39">
        <f>IF($B189="","",-SUMIFS(Tabla7[Cantidad],Tabla7[Código del producto],$B189,Tabla7[Tipo de movimiento],"SALIDA",Tabla7[Mes],M$5))</f>
        <v>0</v>
      </c>
      <c r="N189" s="39">
        <f>IF($B189="","",-SUMIFS(Tabla7[Cantidad],Tabla7[Código del producto],$B189,Tabla7[Tipo de movimiento],"SALIDA",Tabla7[Mes],N$5))</f>
        <v>0</v>
      </c>
      <c r="O189" s="39">
        <f>IF($B189="","",-SUMIFS(Tabla7[Cantidad],Tabla7[Código del producto],$B189,Tabla7[Tipo de movimiento],"SALIDA",Tabla7[Mes],O$5))</f>
        <v>0</v>
      </c>
      <c r="P189" s="39">
        <f>IF($B189="","",-SUMIFS(Tabla7[Cantidad],Tabla7[Código del producto],$B189,Tabla7[Tipo de movimiento],"SALIDA",Tabla7[Mes],P$5))</f>
        <v>5</v>
      </c>
      <c r="Q189" s="39">
        <f t="shared" si="6"/>
        <v>1.6666666666666667</v>
      </c>
      <c r="R189" s="51" t="str">
        <f>IF($B189="","",IFERROR(VLOOKUP($B189,'ABC rotación'!$C:$G,5,0),"C"))</f>
        <v>B</v>
      </c>
      <c r="S189" s="41">
        <f t="shared" si="7"/>
        <v>36</v>
      </c>
      <c r="T189" s="40">
        <f t="shared" si="8"/>
        <v>4.5</v>
      </c>
      <c r="U189" s="23" t="str">
        <f>IF($B189="","",VLOOKUP($T189,Tablas!$X$14:$Y$17,2,1))</f>
        <v>4. NEGRO</v>
      </c>
    </row>
    <row r="190" spans="2:21" x14ac:dyDescent="0.2">
      <c r="B190" s="1">
        <f>IF(Tablas!B188="","",Tablas!B188)</f>
        <v>300185</v>
      </c>
      <c r="C190" s="1" t="str">
        <f>IF(Tablas!C188="","",Tablas!C188)</f>
        <v>RETEN DE ACEITE AMORTIGUADOR D</v>
      </c>
      <c r="D190" s="1" t="str">
        <f>IF(Tablas!D188="","",Tablas!D188)</f>
        <v>06 - AMORTIGUADORES</v>
      </c>
      <c r="E190" s="1" t="str">
        <f>IF(Tablas!E188="","",Tablas!E188)</f>
        <v>UN</v>
      </c>
      <c r="F190" s="1">
        <f>IF(Tablas!F188="","",Tablas!F188)</f>
        <v>26</v>
      </c>
      <c r="G190" s="1">
        <f>IF(Tablas!I188="","",Tablas!I188)</f>
        <v>27</v>
      </c>
      <c r="H190" s="1">
        <v>10</v>
      </c>
      <c r="I190" s="39">
        <f>IF($B190="","",-SUMIFS(Tabla7[Cantidad],Tabla7[Código del producto],$B190,Tabla7[Tipo de movimiento],"SALIDA",Tabla7[Mes],I$5))</f>
        <v>0</v>
      </c>
      <c r="J190" s="39">
        <f>IF($B190="","",-SUMIFS(Tabla7[Cantidad],Tabla7[Código del producto],$B190,Tabla7[Tipo de movimiento],"SALIDA",Tabla7[Mes],J$5))</f>
        <v>11</v>
      </c>
      <c r="K190" s="39">
        <f>IF($B190="","",-SUMIFS(Tabla7[Cantidad],Tabla7[Código del producto],$B190,Tabla7[Tipo de movimiento],"SALIDA",Tabla7[Mes],K$5))</f>
        <v>0</v>
      </c>
      <c r="L190" s="39">
        <f>IF($B190="","",-SUMIFS(Tabla7[Cantidad],Tabla7[Código del producto],$B190,Tabla7[Tipo de movimiento],"SALIDA",Tabla7[Mes],L$5))</f>
        <v>0</v>
      </c>
      <c r="M190" s="39">
        <f>IF($B190="","",-SUMIFS(Tabla7[Cantidad],Tabla7[Código del producto],$B190,Tabla7[Tipo de movimiento],"SALIDA",Tabla7[Mes],M$5))</f>
        <v>6</v>
      </c>
      <c r="N190" s="39">
        <f>IF($B190="","",-SUMIFS(Tabla7[Cantidad],Tabla7[Código del producto],$B190,Tabla7[Tipo de movimiento],"SALIDA",Tabla7[Mes],N$5))</f>
        <v>19</v>
      </c>
      <c r="O190" s="39">
        <f>IF($B190="","",-SUMIFS(Tabla7[Cantidad],Tabla7[Código del producto],$B190,Tabla7[Tipo de movimiento],"SALIDA",Tabla7[Mes],O$5))</f>
        <v>0</v>
      </c>
      <c r="P190" s="39">
        <f>IF($B190="","",-SUMIFS(Tabla7[Cantidad],Tabla7[Código del producto],$B190,Tabla7[Tipo de movimiento],"SALIDA",Tabla7[Mes],P$5))</f>
        <v>0</v>
      </c>
      <c r="Q190" s="39">
        <f t="shared" si="6"/>
        <v>6.333333333333333</v>
      </c>
      <c r="R190" s="51" t="str">
        <f>IF($B190="","",IFERROR(VLOOKUP($B190,'ABC rotación'!$C:$G,5,0),"C"))</f>
        <v>A</v>
      </c>
      <c r="S190" s="41">
        <f t="shared" si="7"/>
        <v>47.368421052631582</v>
      </c>
      <c r="T190" s="40">
        <f t="shared" si="8"/>
        <v>1.8218623481781377</v>
      </c>
      <c r="U190" s="23" t="str">
        <f>IF($B190="","",VLOOKUP($T190,Tablas!$X$14:$Y$17,2,1))</f>
        <v>3. VERDE</v>
      </c>
    </row>
    <row r="191" spans="2:21" x14ac:dyDescent="0.2">
      <c r="B191" s="1">
        <f>IF(Tablas!B189="","",Tablas!B189)</f>
        <v>300186</v>
      </c>
      <c r="C191" s="1" t="str">
        <f>IF(Tablas!C189="","",Tablas!C189)</f>
        <v>CONJUNTO DE CIGÜEÑAL</v>
      </c>
      <c r="D191" s="1" t="str">
        <f>IF(Tablas!D189="","",Tablas!D189)</f>
        <v>09 - PARTES DE MOTOR</v>
      </c>
      <c r="E191" s="1" t="str">
        <f>IF(Tablas!E189="","",Tablas!E189)</f>
        <v>UN</v>
      </c>
      <c r="F191" s="1">
        <f>IF(Tablas!F189="","",Tablas!F189)</f>
        <v>11</v>
      </c>
      <c r="G191" s="1">
        <f>IF(Tablas!I189="","",Tablas!I189)</f>
        <v>22</v>
      </c>
      <c r="H191" s="1">
        <v>9</v>
      </c>
      <c r="I191" s="39">
        <f>IF($B191="","",-SUMIFS(Tabla7[Cantidad],Tabla7[Código del producto],$B191,Tabla7[Tipo de movimiento],"SALIDA",Tabla7[Mes],I$5))</f>
        <v>0</v>
      </c>
      <c r="J191" s="39">
        <f>IF($B191="","",-SUMIFS(Tabla7[Cantidad],Tabla7[Código del producto],$B191,Tabla7[Tipo de movimiento],"SALIDA",Tabla7[Mes],J$5))</f>
        <v>0</v>
      </c>
      <c r="K191" s="39">
        <f>IF($B191="","",-SUMIFS(Tabla7[Cantidad],Tabla7[Código del producto],$B191,Tabla7[Tipo de movimiento],"SALIDA",Tabla7[Mes],K$5))</f>
        <v>0</v>
      </c>
      <c r="L191" s="39">
        <f>IF($B191="","",-SUMIFS(Tabla7[Cantidad],Tabla7[Código del producto],$B191,Tabla7[Tipo de movimiento],"SALIDA",Tabla7[Mes],L$5))</f>
        <v>0</v>
      </c>
      <c r="M191" s="39">
        <f>IF($B191="","",-SUMIFS(Tabla7[Cantidad],Tabla7[Código del producto],$B191,Tabla7[Tipo de movimiento],"SALIDA",Tabla7[Mes],M$5))</f>
        <v>13</v>
      </c>
      <c r="N191" s="39">
        <f>IF($B191="","",-SUMIFS(Tabla7[Cantidad],Tabla7[Código del producto],$B191,Tabla7[Tipo de movimiento],"SALIDA",Tabla7[Mes],N$5))</f>
        <v>6</v>
      </c>
      <c r="O191" s="39">
        <f>IF($B191="","",-SUMIFS(Tabla7[Cantidad],Tabla7[Código del producto],$B191,Tabla7[Tipo de movimiento],"SALIDA",Tabla7[Mes],O$5))</f>
        <v>15</v>
      </c>
      <c r="P191" s="39">
        <f>IF($B191="","",-SUMIFS(Tabla7[Cantidad],Tabla7[Código del producto],$B191,Tabla7[Tipo de movimiento],"SALIDA",Tabla7[Mes],P$5))</f>
        <v>0</v>
      </c>
      <c r="Q191" s="39">
        <f t="shared" si="6"/>
        <v>7</v>
      </c>
      <c r="R191" s="51" t="str">
        <f>IF($B191="","",IFERROR(VLOOKUP($B191,'ABC rotación'!$C:$G,5,0),"C"))</f>
        <v>A</v>
      </c>
      <c r="S191" s="41">
        <f t="shared" si="7"/>
        <v>38.571428571428577</v>
      </c>
      <c r="T191" s="40">
        <f t="shared" si="8"/>
        <v>3.506493506493507</v>
      </c>
      <c r="U191" s="23" t="str">
        <f>IF($B191="","",VLOOKUP($T191,Tablas!$X$14:$Y$17,2,1))</f>
        <v>4. NEGRO</v>
      </c>
    </row>
    <row r="192" spans="2:21" x14ac:dyDescent="0.2">
      <c r="B192" s="1">
        <f>IF(Tablas!B190="","",Tablas!B190)</f>
        <v>300187</v>
      </c>
      <c r="C192" s="1" t="str">
        <f>IF(Tablas!C190="","",Tablas!C190)</f>
        <v>FARO TRASERO</v>
      </c>
      <c r="D192" s="1" t="str">
        <f>IF(Tablas!D190="","",Tablas!D190)</f>
        <v>14 - LUCES</v>
      </c>
      <c r="E192" s="1" t="str">
        <f>IF(Tablas!E190="","",Tablas!E190)</f>
        <v>UN</v>
      </c>
      <c r="F192" s="1">
        <f>IF(Tablas!F190="","",Tablas!F190)</f>
        <v>17</v>
      </c>
      <c r="G192" s="1">
        <f>IF(Tablas!I190="","",Tablas!I190)</f>
        <v>8</v>
      </c>
      <c r="H192" s="1">
        <v>4</v>
      </c>
      <c r="I192" s="39">
        <f>IF($B192="","",-SUMIFS(Tabla7[Cantidad],Tabla7[Código del producto],$B192,Tabla7[Tipo de movimiento],"SALIDA",Tabla7[Mes],I$5))</f>
        <v>7</v>
      </c>
      <c r="J192" s="39">
        <f>IF($B192="","",-SUMIFS(Tabla7[Cantidad],Tabla7[Código del producto],$B192,Tabla7[Tipo de movimiento],"SALIDA",Tabla7[Mes],J$5))</f>
        <v>0</v>
      </c>
      <c r="K192" s="39">
        <f>IF($B192="","",-SUMIFS(Tabla7[Cantidad],Tabla7[Código del producto],$B192,Tabla7[Tipo de movimiento],"SALIDA",Tabla7[Mes],K$5))</f>
        <v>0</v>
      </c>
      <c r="L192" s="39">
        <f>IF($B192="","",-SUMIFS(Tabla7[Cantidad],Tabla7[Código del producto],$B192,Tabla7[Tipo de movimiento],"SALIDA",Tabla7[Mes],L$5))</f>
        <v>0</v>
      </c>
      <c r="M192" s="39">
        <f>IF($B192="","",-SUMIFS(Tabla7[Cantidad],Tabla7[Código del producto],$B192,Tabla7[Tipo de movimiento],"SALIDA",Tabla7[Mes],M$5))</f>
        <v>0</v>
      </c>
      <c r="N192" s="39">
        <f>IF($B192="","",-SUMIFS(Tabla7[Cantidad],Tabla7[Código del producto],$B192,Tabla7[Tipo de movimiento],"SALIDA",Tabla7[Mes],N$5))</f>
        <v>0</v>
      </c>
      <c r="O192" s="39">
        <f>IF($B192="","",-SUMIFS(Tabla7[Cantidad],Tabla7[Código del producto],$B192,Tabla7[Tipo de movimiento],"SALIDA",Tabla7[Mes],O$5))</f>
        <v>0</v>
      </c>
      <c r="P192" s="39">
        <f>IF($B192="","",-SUMIFS(Tabla7[Cantidad],Tabla7[Código del producto],$B192,Tabla7[Tipo de movimiento],"SALIDA",Tabla7[Mes],P$5))</f>
        <v>0</v>
      </c>
      <c r="Q192" s="39">
        <f t="shared" si="6"/>
        <v>0</v>
      </c>
      <c r="R192" s="51" t="str">
        <f>IF($B192="","",IFERROR(VLOOKUP($B192,'ABC rotación'!$C:$G,5,0),"C"))</f>
        <v>C</v>
      </c>
      <c r="S192" s="41">
        <f t="shared" si="7"/>
        <v>0</v>
      </c>
      <c r="T192" s="40">
        <f t="shared" si="8"/>
        <v>0</v>
      </c>
      <c r="U192" s="23" t="str">
        <f>IF($B192="","",VLOOKUP($T192,Tablas!$X$14:$Y$17,2,1))</f>
        <v>1. ROJO</v>
      </c>
    </row>
    <row r="193" spans="2:21" x14ac:dyDescent="0.2">
      <c r="B193" s="1">
        <f>IF(Tablas!B191="","",Tablas!B191)</f>
        <v>300188</v>
      </c>
      <c r="C193" s="1" t="str">
        <f>IF(Tablas!C191="","",Tablas!C191)</f>
        <v>PUÑO ACELERADOR</v>
      </c>
      <c r="D193" s="1" t="str">
        <f>IF(Tablas!D191="","",Tablas!D191)</f>
        <v>11 - LLANTAS Y HULES</v>
      </c>
      <c r="E193" s="1" t="str">
        <f>IF(Tablas!E191="","",Tablas!E191)</f>
        <v>UN</v>
      </c>
      <c r="F193" s="1">
        <f>IF(Tablas!F191="","",Tablas!F191)</f>
        <v>14</v>
      </c>
      <c r="G193" s="1">
        <f>IF(Tablas!I191="","",Tablas!I191)</f>
        <v>43</v>
      </c>
      <c r="H193" s="1">
        <v>10</v>
      </c>
      <c r="I193" s="39">
        <f>IF($B193="","",-SUMIFS(Tabla7[Cantidad],Tabla7[Código del producto],$B193,Tabla7[Tipo de movimiento],"SALIDA",Tabla7[Mes],I$5))</f>
        <v>0</v>
      </c>
      <c r="J193" s="39">
        <f>IF($B193="","",-SUMIFS(Tabla7[Cantidad],Tabla7[Código del producto],$B193,Tabla7[Tipo de movimiento],"SALIDA",Tabla7[Mes],J$5))</f>
        <v>0</v>
      </c>
      <c r="K193" s="39">
        <f>IF($B193="","",-SUMIFS(Tabla7[Cantidad],Tabla7[Código del producto],$B193,Tabla7[Tipo de movimiento],"SALIDA",Tabla7[Mes],K$5))</f>
        <v>0</v>
      </c>
      <c r="L193" s="39">
        <f>IF($B193="","",-SUMIFS(Tabla7[Cantidad],Tabla7[Código del producto],$B193,Tabla7[Tipo de movimiento],"SALIDA",Tabla7[Mes],L$5))</f>
        <v>0</v>
      </c>
      <c r="M193" s="39">
        <f>IF($B193="","",-SUMIFS(Tabla7[Cantidad],Tabla7[Código del producto],$B193,Tabla7[Tipo de movimiento],"SALIDA",Tabla7[Mes],M$5))</f>
        <v>0</v>
      </c>
      <c r="N193" s="39">
        <f>IF($B193="","",-SUMIFS(Tabla7[Cantidad],Tabla7[Código del producto],$B193,Tabla7[Tipo de movimiento],"SALIDA",Tabla7[Mes],N$5))</f>
        <v>0</v>
      </c>
      <c r="O193" s="39">
        <f>IF($B193="","",-SUMIFS(Tabla7[Cantidad],Tabla7[Código del producto],$B193,Tabla7[Tipo de movimiento],"SALIDA",Tabla7[Mes],O$5))</f>
        <v>0</v>
      </c>
      <c r="P193" s="39">
        <f>IF($B193="","",-SUMIFS(Tabla7[Cantidad],Tabla7[Código del producto],$B193,Tabla7[Tipo de movimiento],"SALIDA",Tabla7[Mes],P$5))</f>
        <v>0</v>
      </c>
      <c r="Q193" s="39">
        <f t="shared" si="6"/>
        <v>0</v>
      </c>
      <c r="R193" s="51" t="str">
        <f>IF($B193="","",IFERROR(VLOOKUP($B193,'ABC rotación'!$C:$G,5,0),"C"))</f>
        <v>B</v>
      </c>
      <c r="S193" s="41">
        <f t="shared" si="7"/>
        <v>0</v>
      </c>
      <c r="T193" s="40">
        <f t="shared" si="8"/>
        <v>0</v>
      </c>
      <c r="U193" s="23" t="str">
        <f>IF($B193="","",VLOOKUP($T193,Tablas!$X$14:$Y$17,2,1))</f>
        <v>1. ROJO</v>
      </c>
    </row>
    <row r="194" spans="2:21" x14ac:dyDescent="0.2">
      <c r="B194" s="1">
        <f>IF(Tablas!B192="","",Tablas!B192)</f>
        <v>300189</v>
      </c>
      <c r="C194" s="1" t="str">
        <f>IF(Tablas!C192="","",Tablas!C192)</f>
        <v>TAMBOR DE EMBRAGUE</v>
      </c>
      <c r="D194" s="1" t="str">
        <f>IF(Tablas!D192="","",Tablas!D192)</f>
        <v>04 - FRENOS Y EMBRAGUES</v>
      </c>
      <c r="E194" s="1" t="str">
        <f>IF(Tablas!E192="","",Tablas!E192)</f>
        <v>UN</v>
      </c>
      <c r="F194" s="1">
        <f>IF(Tablas!F192="","",Tablas!F192)</f>
        <v>23</v>
      </c>
      <c r="G194" s="1">
        <f>IF(Tablas!I192="","",Tablas!I192)</f>
        <v>18</v>
      </c>
      <c r="H194" s="1">
        <v>6</v>
      </c>
      <c r="I194" s="39">
        <f>IF($B194="","",-SUMIFS(Tabla7[Cantidad],Tabla7[Código del producto],$B194,Tabla7[Tipo de movimiento],"SALIDA",Tabla7[Mes],I$5))</f>
        <v>0</v>
      </c>
      <c r="J194" s="39">
        <f>IF($B194="","",-SUMIFS(Tabla7[Cantidad],Tabla7[Código del producto],$B194,Tabla7[Tipo de movimiento],"SALIDA",Tabla7[Mes],J$5))</f>
        <v>0</v>
      </c>
      <c r="K194" s="39">
        <f>IF($B194="","",-SUMIFS(Tabla7[Cantidad],Tabla7[Código del producto],$B194,Tabla7[Tipo de movimiento],"SALIDA",Tabla7[Mes],K$5))</f>
        <v>0</v>
      </c>
      <c r="L194" s="39">
        <f>IF($B194="","",-SUMIFS(Tabla7[Cantidad],Tabla7[Código del producto],$B194,Tabla7[Tipo de movimiento],"SALIDA",Tabla7[Mes],L$5))</f>
        <v>0</v>
      </c>
      <c r="M194" s="39">
        <f>IF($B194="","",-SUMIFS(Tabla7[Cantidad],Tabla7[Código del producto],$B194,Tabla7[Tipo de movimiento],"SALIDA",Tabla7[Mes],M$5))</f>
        <v>0</v>
      </c>
      <c r="N194" s="39">
        <f>IF($B194="","",-SUMIFS(Tabla7[Cantidad],Tabla7[Código del producto],$B194,Tabla7[Tipo de movimiento],"SALIDA",Tabla7[Mes],N$5))</f>
        <v>0</v>
      </c>
      <c r="O194" s="39">
        <f>IF($B194="","",-SUMIFS(Tabla7[Cantidad],Tabla7[Código del producto],$B194,Tabla7[Tipo de movimiento],"SALIDA",Tabla7[Mes],O$5))</f>
        <v>0</v>
      </c>
      <c r="P194" s="39">
        <f>IF($B194="","",-SUMIFS(Tabla7[Cantidad],Tabla7[Código del producto],$B194,Tabla7[Tipo de movimiento],"SALIDA",Tabla7[Mes],P$5))</f>
        <v>13</v>
      </c>
      <c r="Q194" s="39">
        <f t="shared" si="6"/>
        <v>4.333333333333333</v>
      </c>
      <c r="R194" s="51" t="str">
        <f>IF($B194="","",IFERROR(VLOOKUP($B194,'ABC rotación'!$C:$G,5,0),"C"))</f>
        <v>A</v>
      </c>
      <c r="S194" s="41">
        <f t="shared" si="7"/>
        <v>41.538461538461547</v>
      </c>
      <c r="T194" s="40">
        <f t="shared" si="8"/>
        <v>1.8060200668896325</v>
      </c>
      <c r="U194" s="23" t="str">
        <f>IF($B194="","",VLOOKUP($T194,Tablas!$X$14:$Y$17,2,1))</f>
        <v>3. VERDE</v>
      </c>
    </row>
    <row r="195" spans="2:21" x14ac:dyDescent="0.2">
      <c r="B195" s="1">
        <f>IF(Tablas!B193="","",Tablas!B193)</f>
        <v>300190</v>
      </c>
      <c r="C195" s="1" t="str">
        <f>IF(Tablas!C193="","",Tablas!C193)</f>
        <v>CONTRAPESO DE EMBRAGUE</v>
      </c>
      <c r="D195" s="1" t="str">
        <f>IF(Tablas!D193="","",Tablas!D193)</f>
        <v>04 - FRENOS Y EMBRAGUES</v>
      </c>
      <c r="E195" s="1" t="str">
        <f>IF(Tablas!E193="","",Tablas!E193)</f>
        <v>UN</v>
      </c>
      <c r="F195" s="1">
        <f>IF(Tablas!F193="","",Tablas!F193)</f>
        <v>7</v>
      </c>
      <c r="G195" s="1">
        <f>IF(Tablas!I193="","",Tablas!I193)</f>
        <v>19</v>
      </c>
      <c r="H195" s="1">
        <v>1</v>
      </c>
      <c r="I195" s="39">
        <f>IF($B195="","",-SUMIFS(Tabla7[Cantidad],Tabla7[Código del producto],$B195,Tabla7[Tipo de movimiento],"SALIDA",Tabla7[Mes],I$5))</f>
        <v>0</v>
      </c>
      <c r="J195" s="39">
        <f>IF($B195="","",-SUMIFS(Tabla7[Cantidad],Tabla7[Código del producto],$B195,Tabla7[Tipo de movimiento],"SALIDA",Tabla7[Mes],J$5))</f>
        <v>0</v>
      </c>
      <c r="K195" s="39">
        <f>IF($B195="","",-SUMIFS(Tabla7[Cantidad],Tabla7[Código del producto],$B195,Tabla7[Tipo de movimiento],"SALIDA",Tabla7[Mes],K$5))</f>
        <v>0</v>
      </c>
      <c r="L195" s="39">
        <f>IF($B195="","",-SUMIFS(Tabla7[Cantidad],Tabla7[Código del producto],$B195,Tabla7[Tipo de movimiento],"SALIDA",Tabla7[Mes],L$5))</f>
        <v>0</v>
      </c>
      <c r="M195" s="39">
        <f>IF($B195="","",-SUMIFS(Tabla7[Cantidad],Tabla7[Código del producto],$B195,Tabla7[Tipo de movimiento],"SALIDA",Tabla7[Mes],M$5))</f>
        <v>0</v>
      </c>
      <c r="N195" s="39">
        <f>IF($B195="","",-SUMIFS(Tabla7[Cantidad],Tabla7[Código del producto],$B195,Tabla7[Tipo de movimiento],"SALIDA",Tabla7[Mes],N$5))</f>
        <v>0</v>
      </c>
      <c r="O195" s="39">
        <f>IF($B195="","",-SUMIFS(Tabla7[Cantidad],Tabla7[Código del producto],$B195,Tabla7[Tipo de movimiento],"SALIDA",Tabla7[Mes],O$5))</f>
        <v>20</v>
      </c>
      <c r="P195" s="39">
        <f>IF($B195="","",-SUMIFS(Tabla7[Cantidad],Tabla7[Código del producto],$B195,Tabla7[Tipo de movimiento],"SALIDA",Tabla7[Mes],P$5))</f>
        <v>12</v>
      </c>
      <c r="Q195" s="39">
        <f t="shared" si="6"/>
        <v>10.666666666666666</v>
      </c>
      <c r="R195" s="51" t="str">
        <f>IF($B195="","",IFERROR(VLOOKUP($B195,'ABC rotación'!$C:$G,5,0),"C"))</f>
        <v>A</v>
      </c>
      <c r="S195" s="41">
        <f t="shared" si="7"/>
        <v>2.8125</v>
      </c>
      <c r="T195" s="40">
        <f t="shared" si="8"/>
        <v>0.4017857142857143</v>
      </c>
      <c r="U195" s="23" t="str">
        <f>IF($B195="","",VLOOKUP($T195,Tablas!$X$14:$Y$17,2,1))</f>
        <v>1. ROJO</v>
      </c>
    </row>
    <row r="196" spans="2:21" x14ac:dyDescent="0.2">
      <c r="B196" s="1">
        <f>IF(Tablas!B194="","",Tablas!B194)</f>
        <v>300191</v>
      </c>
      <c r="C196" s="1" t="str">
        <f>IF(Tablas!C194="","",Tablas!C194)</f>
        <v>JUEGO COMPLETO DE DISCO DE ARR</v>
      </c>
      <c r="D196" s="1" t="str">
        <f>IF(Tablas!D194="","",Tablas!D194)</f>
        <v>08 - ELECTRICO</v>
      </c>
      <c r="E196" s="1" t="str">
        <f>IF(Tablas!E194="","",Tablas!E194)</f>
        <v>UN</v>
      </c>
      <c r="F196" s="1">
        <f>IF(Tablas!F194="","",Tablas!F194)</f>
        <v>28</v>
      </c>
      <c r="G196" s="1">
        <f>IF(Tablas!I194="","",Tablas!I194)</f>
        <v>30</v>
      </c>
      <c r="H196" s="1">
        <v>10</v>
      </c>
      <c r="I196" s="39">
        <f>IF($B196="","",-SUMIFS(Tabla7[Cantidad],Tabla7[Código del producto],$B196,Tabla7[Tipo de movimiento],"SALIDA",Tabla7[Mes],I$5))</f>
        <v>9</v>
      </c>
      <c r="J196" s="39">
        <f>IF($B196="","",-SUMIFS(Tabla7[Cantidad],Tabla7[Código del producto],$B196,Tabla7[Tipo de movimiento],"SALIDA",Tabla7[Mes],J$5))</f>
        <v>0</v>
      </c>
      <c r="K196" s="39">
        <f>IF($B196="","",-SUMIFS(Tabla7[Cantidad],Tabla7[Código del producto],$B196,Tabla7[Tipo de movimiento],"SALIDA",Tabla7[Mes],K$5))</f>
        <v>0</v>
      </c>
      <c r="L196" s="39">
        <f>IF($B196="","",-SUMIFS(Tabla7[Cantidad],Tabla7[Código del producto],$B196,Tabla7[Tipo de movimiento],"SALIDA",Tabla7[Mes],L$5))</f>
        <v>0</v>
      </c>
      <c r="M196" s="39">
        <f>IF($B196="","",-SUMIFS(Tabla7[Cantidad],Tabla7[Código del producto],$B196,Tabla7[Tipo de movimiento],"SALIDA",Tabla7[Mes],M$5))</f>
        <v>13</v>
      </c>
      <c r="N196" s="39">
        <f>IF($B196="","",-SUMIFS(Tabla7[Cantidad],Tabla7[Código del producto],$B196,Tabla7[Tipo de movimiento],"SALIDA",Tabla7[Mes],N$5))</f>
        <v>0</v>
      </c>
      <c r="O196" s="39">
        <f>IF($B196="","",-SUMIFS(Tabla7[Cantidad],Tabla7[Código del producto],$B196,Tabla7[Tipo de movimiento],"SALIDA",Tabla7[Mes],O$5))</f>
        <v>18</v>
      </c>
      <c r="P196" s="39">
        <f>IF($B196="","",-SUMIFS(Tabla7[Cantidad],Tabla7[Código del producto],$B196,Tabla7[Tipo de movimiento],"SALIDA",Tabla7[Mes],P$5))</f>
        <v>0</v>
      </c>
      <c r="Q196" s="39">
        <f t="shared" si="6"/>
        <v>6</v>
      </c>
      <c r="R196" s="51" t="str">
        <f>IF($B196="","",IFERROR(VLOOKUP($B196,'ABC rotación'!$C:$G,5,0),"C"))</f>
        <v>A</v>
      </c>
      <c r="S196" s="41">
        <f t="shared" si="7"/>
        <v>50</v>
      </c>
      <c r="T196" s="40">
        <f t="shared" si="8"/>
        <v>1.7857142857142858</v>
      </c>
      <c r="U196" s="23" t="str">
        <f>IF($B196="","",VLOOKUP($T196,Tablas!$X$14:$Y$17,2,1))</f>
        <v>3. VERDE</v>
      </c>
    </row>
    <row r="197" spans="2:21" x14ac:dyDescent="0.2">
      <c r="B197" s="1">
        <f>IF(Tablas!B195="","",Tablas!B195)</f>
        <v>300192</v>
      </c>
      <c r="C197" s="1" t="str">
        <f>IF(Tablas!C195="","",Tablas!C195)</f>
        <v>TAPABARRO INTERNO DEL AMARILLO</v>
      </c>
      <c r="D197" s="1" t="str">
        <f>IF(Tablas!D195="","",Tablas!D195)</f>
        <v>05 - COLISION</v>
      </c>
      <c r="E197" s="1" t="str">
        <f>IF(Tablas!E195="","",Tablas!E195)</f>
        <v>UN</v>
      </c>
      <c r="F197" s="1">
        <f>IF(Tablas!F195="","",Tablas!F195)</f>
        <v>29</v>
      </c>
      <c r="G197" s="1">
        <f>IF(Tablas!I195="","",Tablas!I195)</f>
        <v>8</v>
      </c>
      <c r="H197" s="1">
        <v>6</v>
      </c>
      <c r="I197" s="39">
        <f>IF($B197="","",-SUMIFS(Tabla7[Cantidad],Tabla7[Código del producto],$B197,Tabla7[Tipo de movimiento],"SALIDA",Tabla7[Mes],I$5))</f>
        <v>0</v>
      </c>
      <c r="J197" s="39">
        <f>IF($B197="","",-SUMIFS(Tabla7[Cantidad],Tabla7[Código del producto],$B197,Tabla7[Tipo de movimiento],"SALIDA",Tabla7[Mes],J$5))</f>
        <v>0</v>
      </c>
      <c r="K197" s="39">
        <f>IF($B197="","",-SUMIFS(Tabla7[Cantidad],Tabla7[Código del producto],$B197,Tabla7[Tipo de movimiento],"SALIDA",Tabla7[Mes],K$5))</f>
        <v>0</v>
      </c>
      <c r="L197" s="39">
        <f>IF($B197="","",-SUMIFS(Tabla7[Cantidad],Tabla7[Código del producto],$B197,Tabla7[Tipo de movimiento],"SALIDA",Tabla7[Mes],L$5))</f>
        <v>0</v>
      </c>
      <c r="M197" s="39">
        <f>IF($B197="","",-SUMIFS(Tabla7[Cantidad],Tabla7[Código del producto],$B197,Tabla7[Tipo de movimiento],"SALIDA",Tabla7[Mes],M$5))</f>
        <v>0</v>
      </c>
      <c r="N197" s="39">
        <f>IF($B197="","",-SUMIFS(Tabla7[Cantidad],Tabla7[Código del producto],$B197,Tabla7[Tipo de movimiento],"SALIDA",Tabla7[Mes],N$5))</f>
        <v>0</v>
      </c>
      <c r="O197" s="39">
        <f>IF($B197="","",-SUMIFS(Tabla7[Cantidad],Tabla7[Código del producto],$B197,Tabla7[Tipo de movimiento],"SALIDA",Tabla7[Mes],O$5))</f>
        <v>0</v>
      </c>
      <c r="P197" s="39">
        <f>IF($B197="","",-SUMIFS(Tabla7[Cantidad],Tabla7[Código del producto],$B197,Tabla7[Tipo de movimiento],"SALIDA",Tabla7[Mes],P$5))</f>
        <v>0</v>
      </c>
      <c r="Q197" s="39">
        <f t="shared" si="6"/>
        <v>0</v>
      </c>
      <c r="R197" s="51" t="str">
        <f>IF($B197="","",IFERROR(VLOOKUP($B197,'ABC rotación'!$C:$G,5,0),"C"))</f>
        <v>C</v>
      </c>
      <c r="S197" s="41">
        <f t="shared" si="7"/>
        <v>0</v>
      </c>
      <c r="T197" s="40">
        <f t="shared" si="8"/>
        <v>0</v>
      </c>
      <c r="U197" s="23" t="str">
        <f>IF($B197="","",VLOOKUP($T197,Tablas!$X$14:$Y$17,2,1))</f>
        <v>1. ROJO</v>
      </c>
    </row>
    <row r="198" spans="2:21" x14ac:dyDescent="0.2">
      <c r="B198" s="1">
        <f>IF(Tablas!B196="","",Tablas!B196)</f>
        <v>300193</v>
      </c>
      <c r="C198" s="1" t="str">
        <f>IF(Tablas!C196="","",Tablas!C196)</f>
        <v>ASIENTO DOBLE</v>
      </c>
      <c r="D198" s="1" t="str">
        <f>IF(Tablas!D196="","",Tablas!D196)</f>
        <v>15 - MISCELANEOS</v>
      </c>
      <c r="E198" s="1" t="str">
        <f>IF(Tablas!E196="","",Tablas!E196)</f>
        <v>UN</v>
      </c>
      <c r="F198" s="1">
        <f>IF(Tablas!F196="","",Tablas!F196)</f>
        <v>24</v>
      </c>
      <c r="G198" s="1">
        <f>IF(Tablas!I196="","",Tablas!I196)</f>
        <v>23</v>
      </c>
      <c r="H198" s="1">
        <v>8</v>
      </c>
      <c r="I198" s="39">
        <f>IF($B198="","",-SUMIFS(Tabla7[Cantidad],Tabla7[Código del producto],$B198,Tabla7[Tipo de movimiento],"SALIDA",Tabla7[Mes],I$5))</f>
        <v>0</v>
      </c>
      <c r="J198" s="39">
        <f>IF($B198="","",-SUMIFS(Tabla7[Cantidad],Tabla7[Código del producto],$B198,Tabla7[Tipo de movimiento],"SALIDA",Tabla7[Mes],J$5))</f>
        <v>0</v>
      </c>
      <c r="K198" s="39">
        <f>IF($B198="","",-SUMIFS(Tabla7[Cantidad],Tabla7[Código del producto],$B198,Tabla7[Tipo de movimiento],"SALIDA",Tabla7[Mes],K$5))</f>
        <v>0</v>
      </c>
      <c r="L198" s="39">
        <f>IF($B198="","",-SUMIFS(Tabla7[Cantidad],Tabla7[Código del producto],$B198,Tabla7[Tipo de movimiento],"SALIDA",Tabla7[Mes],L$5))</f>
        <v>0</v>
      </c>
      <c r="M198" s="39">
        <f>IF($B198="","",-SUMIFS(Tabla7[Cantidad],Tabla7[Código del producto],$B198,Tabla7[Tipo de movimiento],"SALIDA",Tabla7[Mes],M$5))</f>
        <v>0</v>
      </c>
      <c r="N198" s="39">
        <f>IF($B198="","",-SUMIFS(Tabla7[Cantidad],Tabla7[Código del producto],$B198,Tabla7[Tipo de movimiento],"SALIDA",Tabla7[Mes],N$5))</f>
        <v>5</v>
      </c>
      <c r="O198" s="39">
        <f>IF($B198="","",-SUMIFS(Tabla7[Cantidad],Tabla7[Código del producto],$B198,Tabla7[Tipo de movimiento],"SALIDA",Tabla7[Mes],O$5))</f>
        <v>0</v>
      </c>
      <c r="P198" s="39">
        <f>IF($B198="","",-SUMIFS(Tabla7[Cantidad],Tabla7[Código del producto],$B198,Tabla7[Tipo de movimiento],"SALIDA",Tabla7[Mes],P$5))</f>
        <v>0</v>
      </c>
      <c r="Q198" s="39">
        <f t="shared" si="6"/>
        <v>1.6666666666666667</v>
      </c>
      <c r="R198" s="51" t="str">
        <f>IF($B198="","",IFERROR(VLOOKUP($B198,'ABC rotación'!$C:$G,5,0),"C"))</f>
        <v>C</v>
      </c>
      <c r="S198" s="41">
        <f t="shared" si="7"/>
        <v>144</v>
      </c>
      <c r="T198" s="40">
        <f t="shared" si="8"/>
        <v>6</v>
      </c>
      <c r="U198" s="23" t="str">
        <f>IF($B198="","",VLOOKUP($T198,Tablas!$X$14:$Y$17,2,1))</f>
        <v>4. NEGRO</v>
      </c>
    </row>
    <row r="199" spans="2:21" x14ac:dyDescent="0.2">
      <c r="B199" s="1">
        <f>IF(Tablas!B197="","",Tablas!B197)</f>
        <v>300194</v>
      </c>
      <c r="C199" s="1" t="str">
        <f>IF(Tablas!C197="","",Tablas!C197)</f>
        <v>RIN RUEDA TRASERA (AMARILLO)</v>
      </c>
      <c r="D199" s="1" t="str">
        <f>IF(Tablas!D197="","",Tablas!D197)</f>
        <v>13 - TRACCION</v>
      </c>
      <c r="E199" s="1" t="str">
        <f>IF(Tablas!E197="","",Tablas!E197)</f>
        <v>UN</v>
      </c>
      <c r="F199" s="1">
        <f>IF(Tablas!F197="","",Tablas!F197)</f>
        <v>11</v>
      </c>
      <c r="G199" s="1">
        <f>IF(Tablas!I197="","",Tablas!I197)</f>
        <v>44</v>
      </c>
      <c r="H199" s="1">
        <v>0</v>
      </c>
      <c r="I199" s="39">
        <f>IF($B199="","",-SUMIFS(Tabla7[Cantidad],Tabla7[Código del producto],$B199,Tabla7[Tipo de movimiento],"SALIDA",Tabla7[Mes],I$5))</f>
        <v>16</v>
      </c>
      <c r="J199" s="39">
        <f>IF($B199="","",-SUMIFS(Tabla7[Cantidad],Tabla7[Código del producto],$B199,Tabla7[Tipo de movimiento],"SALIDA",Tabla7[Mes],J$5))</f>
        <v>18</v>
      </c>
      <c r="K199" s="39">
        <f>IF($B199="","",-SUMIFS(Tabla7[Cantidad],Tabla7[Código del producto],$B199,Tabla7[Tipo de movimiento],"SALIDA",Tabla7[Mes],K$5))</f>
        <v>0</v>
      </c>
      <c r="L199" s="39">
        <f>IF($B199="","",-SUMIFS(Tabla7[Cantidad],Tabla7[Código del producto],$B199,Tabla7[Tipo de movimiento],"SALIDA",Tabla7[Mes],L$5))</f>
        <v>0</v>
      </c>
      <c r="M199" s="39">
        <f>IF($B199="","",-SUMIFS(Tabla7[Cantidad],Tabla7[Código del producto],$B199,Tabla7[Tipo de movimiento],"SALIDA",Tabla7[Mes],M$5))</f>
        <v>20</v>
      </c>
      <c r="N199" s="39">
        <f>IF($B199="","",-SUMIFS(Tabla7[Cantidad],Tabla7[Código del producto],$B199,Tabla7[Tipo de movimiento],"SALIDA",Tabla7[Mes],N$5))</f>
        <v>19</v>
      </c>
      <c r="O199" s="39">
        <f>IF($B199="","",-SUMIFS(Tabla7[Cantidad],Tabla7[Código del producto],$B199,Tabla7[Tipo de movimiento],"SALIDA",Tabla7[Mes],O$5))</f>
        <v>0</v>
      </c>
      <c r="P199" s="39">
        <f>IF($B199="","",-SUMIFS(Tabla7[Cantidad],Tabla7[Código del producto],$B199,Tabla7[Tipo de movimiento],"SALIDA",Tabla7[Mes],P$5))</f>
        <v>20</v>
      </c>
      <c r="Q199" s="39">
        <f t="shared" ref="Q199:Q262" si="9">IF($B199="","",IFERROR(AVERAGE(N199:P199),0))</f>
        <v>13</v>
      </c>
      <c r="R199" s="51" t="str">
        <f>IF($B199="","",IFERROR(VLOOKUP($B199,'ABC rotación'!$C:$G,5,0),"C"))</f>
        <v>A</v>
      </c>
      <c r="S199" s="41">
        <f t="shared" ref="S199:S262" si="10">IF($B199="","",IFERROR(H199/Q199*30,0))</f>
        <v>0</v>
      </c>
      <c r="T199" s="40">
        <f t="shared" ref="T199:T262" si="11">IF($B199="","",S199/F199)</f>
        <v>0</v>
      </c>
      <c r="U199" s="23" t="str">
        <f>IF($B199="","",VLOOKUP($T199,Tablas!$X$14:$Y$17,2,1))</f>
        <v>1. ROJO</v>
      </c>
    </row>
    <row r="200" spans="2:21" x14ac:dyDescent="0.2">
      <c r="B200" s="1">
        <f>IF(Tablas!B198="","",Tablas!B198)</f>
        <v>300195</v>
      </c>
      <c r="C200" s="1" t="str">
        <f>IF(Tablas!C198="","",Tablas!C198)</f>
        <v>ASIENTO DOBLE PLATA NEGRO</v>
      </c>
      <c r="D200" s="1" t="str">
        <f>IF(Tablas!D198="","",Tablas!D198)</f>
        <v>15 - MISCELANEOS</v>
      </c>
      <c r="E200" s="1" t="str">
        <f>IF(Tablas!E198="","",Tablas!E198)</f>
        <v>UN</v>
      </c>
      <c r="F200" s="1">
        <f>IF(Tablas!F198="","",Tablas!F198)</f>
        <v>24</v>
      </c>
      <c r="G200" s="1">
        <f>IF(Tablas!I198="","",Tablas!I198)</f>
        <v>47</v>
      </c>
      <c r="H200" s="1">
        <v>7</v>
      </c>
      <c r="I200" s="39">
        <f>IF($B200="","",-SUMIFS(Tabla7[Cantidad],Tabla7[Código del producto],$B200,Tabla7[Tipo de movimiento],"SALIDA",Tabla7[Mes],I$5))</f>
        <v>20</v>
      </c>
      <c r="J200" s="39">
        <f>IF($B200="","",-SUMIFS(Tabla7[Cantidad],Tabla7[Código del producto],$B200,Tabla7[Tipo de movimiento],"SALIDA",Tabla7[Mes],J$5))</f>
        <v>0</v>
      </c>
      <c r="K200" s="39">
        <f>IF($B200="","",-SUMIFS(Tabla7[Cantidad],Tabla7[Código del producto],$B200,Tabla7[Tipo de movimiento],"SALIDA",Tabla7[Mes],K$5))</f>
        <v>10</v>
      </c>
      <c r="L200" s="39">
        <f>IF($B200="","",-SUMIFS(Tabla7[Cantidad],Tabla7[Código del producto],$B200,Tabla7[Tipo de movimiento],"SALIDA",Tabla7[Mes],L$5))</f>
        <v>0</v>
      </c>
      <c r="M200" s="39">
        <f>IF($B200="","",-SUMIFS(Tabla7[Cantidad],Tabla7[Código del producto],$B200,Tabla7[Tipo de movimiento],"SALIDA",Tabla7[Mes],M$5))</f>
        <v>17</v>
      </c>
      <c r="N200" s="39">
        <f>IF($B200="","",-SUMIFS(Tabla7[Cantidad],Tabla7[Código del producto],$B200,Tabla7[Tipo de movimiento],"SALIDA",Tabla7[Mes],N$5))</f>
        <v>0</v>
      </c>
      <c r="O200" s="39">
        <f>IF($B200="","",-SUMIFS(Tabla7[Cantidad],Tabla7[Código del producto],$B200,Tabla7[Tipo de movimiento],"SALIDA",Tabla7[Mes],O$5))</f>
        <v>18</v>
      </c>
      <c r="P200" s="39">
        <f>IF($B200="","",-SUMIFS(Tabla7[Cantidad],Tabla7[Código del producto],$B200,Tabla7[Tipo de movimiento],"SALIDA",Tabla7[Mes],P$5))</f>
        <v>0</v>
      </c>
      <c r="Q200" s="39">
        <f t="shared" si="9"/>
        <v>6</v>
      </c>
      <c r="R200" s="51" t="str">
        <f>IF($B200="","",IFERROR(VLOOKUP($B200,'ABC rotación'!$C:$G,5,0),"C"))</f>
        <v>A</v>
      </c>
      <c r="S200" s="41">
        <f t="shared" si="10"/>
        <v>35</v>
      </c>
      <c r="T200" s="40">
        <f t="shared" si="11"/>
        <v>1.4583333333333333</v>
      </c>
      <c r="U200" s="23" t="str">
        <f>IF($B200="","",VLOOKUP($T200,Tablas!$X$14:$Y$17,2,1))</f>
        <v>3. VERDE</v>
      </c>
    </row>
    <row r="201" spans="2:21" x14ac:dyDescent="0.2">
      <c r="B201" s="1">
        <f>IF(Tablas!B199="","",Tablas!B199)</f>
        <v>300196</v>
      </c>
      <c r="C201" s="1" t="str">
        <f>IF(Tablas!C199="","",Tablas!C199)</f>
        <v>CUBIERTA MANDO FRONTAL NEGRO</v>
      </c>
      <c r="D201" s="1" t="str">
        <f>IF(Tablas!D199="","",Tablas!D199)</f>
        <v>05 - COLISION</v>
      </c>
      <c r="E201" s="1" t="str">
        <f>IF(Tablas!E199="","",Tablas!E199)</f>
        <v>UN</v>
      </c>
      <c r="F201" s="1">
        <f>IF(Tablas!F199="","",Tablas!F199)</f>
        <v>24</v>
      </c>
      <c r="G201" s="1">
        <f>IF(Tablas!I199="","",Tablas!I199)</f>
        <v>48</v>
      </c>
      <c r="H201" s="1">
        <v>2</v>
      </c>
      <c r="I201" s="39">
        <f>IF($B201="","",-SUMIFS(Tabla7[Cantidad],Tabla7[Código del producto],$B201,Tabla7[Tipo de movimiento],"SALIDA",Tabla7[Mes],I$5))</f>
        <v>0</v>
      </c>
      <c r="J201" s="39">
        <f>IF($B201="","",-SUMIFS(Tabla7[Cantidad],Tabla7[Código del producto],$B201,Tabla7[Tipo de movimiento],"SALIDA",Tabla7[Mes],J$5))</f>
        <v>0</v>
      </c>
      <c r="K201" s="39">
        <f>IF($B201="","",-SUMIFS(Tabla7[Cantidad],Tabla7[Código del producto],$B201,Tabla7[Tipo de movimiento],"SALIDA",Tabla7[Mes],K$5))</f>
        <v>0</v>
      </c>
      <c r="L201" s="39">
        <f>IF($B201="","",-SUMIFS(Tabla7[Cantidad],Tabla7[Código del producto],$B201,Tabla7[Tipo de movimiento],"SALIDA",Tabla7[Mes],L$5))</f>
        <v>0</v>
      </c>
      <c r="M201" s="39">
        <f>IF($B201="","",-SUMIFS(Tabla7[Cantidad],Tabla7[Código del producto],$B201,Tabla7[Tipo de movimiento],"SALIDA",Tabla7[Mes],M$5))</f>
        <v>18</v>
      </c>
      <c r="N201" s="39">
        <f>IF($B201="","",-SUMIFS(Tabla7[Cantidad],Tabla7[Código del producto],$B201,Tabla7[Tipo de movimiento],"SALIDA",Tabla7[Mes],N$5))</f>
        <v>0</v>
      </c>
      <c r="O201" s="39">
        <f>IF($B201="","",-SUMIFS(Tabla7[Cantidad],Tabla7[Código del producto],$B201,Tabla7[Tipo de movimiento],"SALIDA",Tabla7[Mes],O$5))</f>
        <v>0</v>
      </c>
      <c r="P201" s="39">
        <f>IF($B201="","",-SUMIFS(Tabla7[Cantidad],Tabla7[Código del producto],$B201,Tabla7[Tipo de movimiento],"SALIDA",Tabla7[Mes],P$5))</f>
        <v>14</v>
      </c>
      <c r="Q201" s="39">
        <f t="shared" si="9"/>
        <v>4.666666666666667</v>
      </c>
      <c r="R201" s="51" t="str">
        <f>IF($B201="","",IFERROR(VLOOKUP($B201,'ABC rotación'!$C:$G,5,0),"C"))</f>
        <v>B</v>
      </c>
      <c r="S201" s="41">
        <f t="shared" si="10"/>
        <v>12.857142857142856</v>
      </c>
      <c r="T201" s="40">
        <f t="shared" si="11"/>
        <v>0.5357142857142857</v>
      </c>
      <c r="U201" s="23" t="str">
        <f>IF($B201="","",VLOOKUP($T201,Tablas!$X$14:$Y$17,2,1))</f>
        <v>2. AMARILLO</v>
      </c>
    </row>
    <row r="202" spans="2:21" x14ac:dyDescent="0.2">
      <c r="B202" s="1">
        <f>IF(Tablas!B200="","",Tablas!B200)</f>
        <v>300197</v>
      </c>
      <c r="C202" s="1" t="str">
        <f>IF(Tablas!C200="","",Tablas!C200)</f>
        <v>CONJ. ENCENDIDO E INTER IZQ</v>
      </c>
      <c r="D202" s="1" t="str">
        <f>IF(Tablas!D200="","",Tablas!D200)</f>
        <v>10 - PALANCAS Y CHICOTES</v>
      </c>
      <c r="E202" s="1" t="str">
        <f>IF(Tablas!E200="","",Tablas!E200)</f>
        <v>UN</v>
      </c>
      <c r="F202" s="1">
        <f>IF(Tablas!F200="","",Tablas!F200)</f>
        <v>25</v>
      </c>
      <c r="G202" s="1">
        <f>IF(Tablas!I200="","",Tablas!I200)</f>
        <v>47</v>
      </c>
      <c r="H202" s="1">
        <v>6</v>
      </c>
      <c r="I202" s="39">
        <f>IF($B202="","",-SUMIFS(Tabla7[Cantidad],Tabla7[Código del producto],$B202,Tabla7[Tipo de movimiento],"SALIDA",Tabla7[Mes],I$5))</f>
        <v>0</v>
      </c>
      <c r="J202" s="39">
        <f>IF($B202="","",-SUMIFS(Tabla7[Cantidad],Tabla7[Código del producto],$B202,Tabla7[Tipo de movimiento],"SALIDA",Tabla7[Mes],J$5))</f>
        <v>0</v>
      </c>
      <c r="K202" s="39">
        <f>IF($B202="","",-SUMIFS(Tabla7[Cantidad],Tabla7[Código del producto],$B202,Tabla7[Tipo de movimiento],"SALIDA",Tabla7[Mes],K$5))</f>
        <v>19</v>
      </c>
      <c r="L202" s="39">
        <f>IF($B202="","",-SUMIFS(Tabla7[Cantidad],Tabla7[Código del producto],$B202,Tabla7[Tipo de movimiento],"SALIDA",Tabla7[Mes],L$5))</f>
        <v>18</v>
      </c>
      <c r="M202" s="39">
        <f>IF($B202="","",-SUMIFS(Tabla7[Cantidad],Tabla7[Código del producto],$B202,Tabla7[Tipo de movimiento],"SALIDA",Tabla7[Mes],M$5))</f>
        <v>0</v>
      </c>
      <c r="N202" s="39">
        <f>IF($B202="","",-SUMIFS(Tabla7[Cantidad],Tabla7[Código del producto],$B202,Tabla7[Tipo de movimiento],"SALIDA",Tabla7[Mes],N$5))</f>
        <v>19</v>
      </c>
      <c r="O202" s="39">
        <f>IF($B202="","",-SUMIFS(Tabla7[Cantidad],Tabla7[Código del producto],$B202,Tabla7[Tipo de movimiento],"SALIDA",Tabla7[Mes],O$5))</f>
        <v>0</v>
      </c>
      <c r="P202" s="39">
        <f>IF($B202="","",-SUMIFS(Tabla7[Cantidad],Tabla7[Código del producto],$B202,Tabla7[Tipo de movimiento],"SALIDA",Tabla7[Mes],P$5))</f>
        <v>0</v>
      </c>
      <c r="Q202" s="39">
        <f t="shared" si="9"/>
        <v>6.333333333333333</v>
      </c>
      <c r="R202" s="51" t="str">
        <f>IF($B202="","",IFERROR(VLOOKUP($B202,'ABC rotación'!$C:$G,5,0),"C"))</f>
        <v>C</v>
      </c>
      <c r="S202" s="41">
        <f t="shared" si="10"/>
        <v>28.421052631578949</v>
      </c>
      <c r="T202" s="40">
        <f t="shared" si="11"/>
        <v>1.1368421052631579</v>
      </c>
      <c r="U202" s="23" t="str">
        <f>IF($B202="","",VLOOKUP($T202,Tablas!$X$14:$Y$17,2,1))</f>
        <v>3. VERDE</v>
      </c>
    </row>
    <row r="203" spans="2:21" x14ac:dyDescent="0.2">
      <c r="B203" s="1">
        <f>IF(Tablas!B201="","",Tablas!B201)</f>
        <v>300198</v>
      </c>
      <c r="C203" s="1" t="str">
        <f>IF(Tablas!C201="","",Tablas!C201)</f>
        <v>CONJ. ENCENDIDO E INTER DER</v>
      </c>
      <c r="D203" s="1" t="str">
        <f>IF(Tablas!D201="","",Tablas!D201)</f>
        <v>10 - PALANCAS Y CHICOTES</v>
      </c>
      <c r="E203" s="1" t="str">
        <f>IF(Tablas!E201="","",Tablas!E201)</f>
        <v>UN</v>
      </c>
      <c r="F203" s="1">
        <f>IF(Tablas!F201="","",Tablas!F201)</f>
        <v>23</v>
      </c>
      <c r="G203" s="1">
        <f>IF(Tablas!I201="","",Tablas!I201)</f>
        <v>10</v>
      </c>
      <c r="H203" s="1">
        <v>10</v>
      </c>
      <c r="I203" s="39">
        <f>IF($B203="","",-SUMIFS(Tabla7[Cantidad],Tabla7[Código del producto],$B203,Tabla7[Tipo de movimiento],"SALIDA",Tabla7[Mes],I$5))</f>
        <v>0</v>
      </c>
      <c r="J203" s="39">
        <f>IF($B203="","",-SUMIFS(Tabla7[Cantidad],Tabla7[Código del producto],$B203,Tabla7[Tipo de movimiento],"SALIDA",Tabla7[Mes],J$5))</f>
        <v>0</v>
      </c>
      <c r="K203" s="39">
        <f>IF($B203="","",-SUMIFS(Tabla7[Cantidad],Tabla7[Código del producto],$B203,Tabla7[Tipo de movimiento],"SALIDA",Tabla7[Mes],K$5))</f>
        <v>0</v>
      </c>
      <c r="L203" s="39">
        <f>IF($B203="","",-SUMIFS(Tabla7[Cantidad],Tabla7[Código del producto],$B203,Tabla7[Tipo de movimiento],"SALIDA",Tabla7[Mes],L$5))</f>
        <v>16</v>
      </c>
      <c r="M203" s="39">
        <f>IF($B203="","",-SUMIFS(Tabla7[Cantidad],Tabla7[Código del producto],$B203,Tabla7[Tipo de movimiento],"SALIDA",Tabla7[Mes],M$5))</f>
        <v>0</v>
      </c>
      <c r="N203" s="39">
        <f>IF($B203="","",-SUMIFS(Tabla7[Cantidad],Tabla7[Código del producto],$B203,Tabla7[Tipo de movimiento],"SALIDA",Tabla7[Mes],N$5))</f>
        <v>0</v>
      </c>
      <c r="O203" s="39">
        <f>IF($B203="","",-SUMIFS(Tabla7[Cantidad],Tabla7[Código del producto],$B203,Tabla7[Tipo de movimiento],"SALIDA",Tabla7[Mes],O$5))</f>
        <v>0</v>
      </c>
      <c r="P203" s="39">
        <f>IF($B203="","",-SUMIFS(Tabla7[Cantidad],Tabla7[Código del producto],$B203,Tabla7[Tipo de movimiento],"SALIDA",Tabla7[Mes],P$5))</f>
        <v>0</v>
      </c>
      <c r="Q203" s="39">
        <f t="shared" si="9"/>
        <v>0</v>
      </c>
      <c r="R203" s="51" t="str">
        <f>IF($B203="","",IFERROR(VLOOKUP($B203,'ABC rotación'!$C:$G,5,0),"C"))</f>
        <v>C</v>
      </c>
      <c r="S203" s="41">
        <f t="shared" si="10"/>
        <v>0</v>
      </c>
      <c r="T203" s="40">
        <f t="shared" si="11"/>
        <v>0</v>
      </c>
      <c r="U203" s="23" t="str">
        <f>IF($B203="","",VLOOKUP($T203,Tablas!$X$14:$Y$17,2,1))</f>
        <v>1. ROJO</v>
      </c>
    </row>
    <row r="204" spans="2:21" x14ac:dyDescent="0.2">
      <c r="B204" s="1">
        <f>IF(Tablas!B202="","",Tablas!B202)</f>
        <v>300199</v>
      </c>
      <c r="C204" s="1" t="str">
        <f>IF(Tablas!C202="","",Tablas!C202)</f>
        <v>DAMPER/CORONA DE TRACCION</v>
      </c>
      <c r="D204" s="1" t="str">
        <f>IF(Tablas!D202="","",Tablas!D202)</f>
        <v>11 - LLANTAS Y HULES</v>
      </c>
      <c r="E204" s="1" t="str">
        <f>IF(Tablas!E202="","",Tablas!E202)</f>
        <v>UN</v>
      </c>
      <c r="F204" s="1">
        <f>IF(Tablas!F202="","",Tablas!F202)</f>
        <v>6</v>
      </c>
      <c r="G204" s="1">
        <f>IF(Tablas!I202="","",Tablas!I202)</f>
        <v>9</v>
      </c>
      <c r="H204" s="1">
        <v>3</v>
      </c>
      <c r="I204" s="39">
        <f>IF($B204="","",-SUMIFS(Tabla7[Cantidad],Tabla7[Código del producto],$B204,Tabla7[Tipo de movimiento],"SALIDA",Tabla7[Mes],I$5))</f>
        <v>0</v>
      </c>
      <c r="J204" s="39">
        <f>IF($B204="","",-SUMIFS(Tabla7[Cantidad],Tabla7[Código del producto],$B204,Tabla7[Tipo de movimiento],"SALIDA",Tabla7[Mes],J$5))</f>
        <v>11</v>
      </c>
      <c r="K204" s="39">
        <f>IF($B204="","",-SUMIFS(Tabla7[Cantidad],Tabla7[Código del producto],$B204,Tabla7[Tipo de movimiento],"SALIDA",Tabla7[Mes],K$5))</f>
        <v>0</v>
      </c>
      <c r="L204" s="39">
        <f>IF($B204="","",-SUMIFS(Tabla7[Cantidad],Tabla7[Código del producto],$B204,Tabla7[Tipo de movimiento],"SALIDA",Tabla7[Mes],L$5))</f>
        <v>18</v>
      </c>
      <c r="M204" s="39">
        <f>IF($B204="","",-SUMIFS(Tabla7[Cantidad],Tabla7[Código del producto],$B204,Tabla7[Tipo de movimiento],"SALIDA",Tabla7[Mes],M$5))</f>
        <v>0</v>
      </c>
      <c r="N204" s="39">
        <f>IF($B204="","",-SUMIFS(Tabla7[Cantidad],Tabla7[Código del producto],$B204,Tabla7[Tipo de movimiento],"SALIDA",Tabla7[Mes],N$5))</f>
        <v>29</v>
      </c>
      <c r="O204" s="39">
        <f>IF($B204="","",-SUMIFS(Tabla7[Cantidad],Tabla7[Código del producto],$B204,Tabla7[Tipo de movimiento],"SALIDA",Tabla7[Mes],O$5))</f>
        <v>0</v>
      </c>
      <c r="P204" s="39">
        <f>IF($B204="","",-SUMIFS(Tabla7[Cantidad],Tabla7[Código del producto],$B204,Tabla7[Tipo de movimiento],"SALIDA",Tabla7[Mes],P$5))</f>
        <v>0</v>
      </c>
      <c r="Q204" s="39">
        <f t="shared" si="9"/>
        <v>9.6666666666666661</v>
      </c>
      <c r="R204" s="51" t="str">
        <f>IF($B204="","",IFERROR(VLOOKUP($B204,'ABC rotación'!$C:$G,5,0),"C"))</f>
        <v>C</v>
      </c>
      <c r="S204" s="41">
        <f t="shared" si="10"/>
        <v>9.3103448275862064</v>
      </c>
      <c r="T204" s="40">
        <f t="shared" si="11"/>
        <v>1.5517241379310345</v>
      </c>
      <c r="U204" s="23" t="str">
        <f>IF($B204="","",VLOOKUP($T204,Tablas!$X$14:$Y$17,2,1))</f>
        <v>3. VERDE</v>
      </c>
    </row>
    <row r="205" spans="2:21" x14ac:dyDescent="0.2">
      <c r="B205" s="1">
        <f>IF(Tablas!B203="","",Tablas!B203)</f>
        <v>300200</v>
      </c>
      <c r="C205" s="1" t="str">
        <f>IF(Tablas!C203="","",Tablas!C203)</f>
        <v>CAJA DE VELOCIMETRO ROJO</v>
      </c>
      <c r="D205" s="1" t="str">
        <f>IF(Tablas!D203="","",Tablas!D203)</f>
        <v>13 - TRACCION</v>
      </c>
      <c r="E205" s="1" t="str">
        <f>IF(Tablas!E203="","",Tablas!E203)</f>
        <v>UN</v>
      </c>
      <c r="F205" s="1">
        <f>IF(Tablas!F203="","",Tablas!F203)</f>
        <v>12</v>
      </c>
      <c r="G205" s="1">
        <f>IF(Tablas!I203="","",Tablas!I203)</f>
        <v>7</v>
      </c>
      <c r="H205" s="1">
        <v>8</v>
      </c>
      <c r="I205" s="39">
        <f>IF($B205="","",-SUMIFS(Tabla7[Cantidad],Tabla7[Código del producto],$B205,Tabla7[Tipo de movimiento],"SALIDA",Tabla7[Mes],I$5))</f>
        <v>0</v>
      </c>
      <c r="J205" s="39">
        <f>IF($B205="","",-SUMIFS(Tabla7[Cantidad],Tabla7[Código del producto],$B205,Tabla7[Tipo de movimiento],"SALIDA",Tabla7[Mes],J$5))</f>
        <v>20</v>
      </c>
      <c r="K205" s="39">
        <f>IF($B205="","",-SUMIFS(Tabla7[Cantidad],Tabla7[Código del producto],$B205,Tabla7[Tipo de movimiento],"SALIDA",Tabla7[Mes],K$5))</f>
        <v>0</v>
      </c>
      <c r="L205" s="39">
        <f>IF($B205="","",-SUMIFS(Tabla7[Cantidad],Tabla7[Código del producto],$B205,Tabla7[Tipo de movimiento],"SALIDA",Tabla7[Mes],L$5))</f>
        <v>16</v>
      </c>
      <c r="M205" s="39">
        <f>IF($B205="","",-SUMIFS(Tabla7[Cantidad],Tabla7[Código del producto],$B205,Tabla7[Tipo de movimiento],"SALIDA",Tabla7[Mes],M$5))</f>
        <v>0</v>
      </c>
      <c r="N205" s="39">
        <f>IF($B205="","",-SUMIFS(Tabla7[Cantidad],Tabla7[Código del producto],$B205,Tabla7[Tipo de movimiento],"SALIDA",Tabla7[Mes],N$5))</f>
        <v>0</v>
      </c>
      <c r="O205" s="39">
        <f>IF($B205="","",-SUMIFS(Tabla7[Cantidad],Tabla7[Código del producto],$B205,Tabla7[Tipo de movimiento],"SALIDA",Tabla7[Mes],O$5))</f>
        <v>0</v>
      </c>
      <c r="P205" s="39">
        <f>IF($B205="","",-SUMIFS(Tabla7[Cantidad],Tabla7[Código del producto],$B205,Tabla7[Tipo de movimiento],"SALIDA",Tabla7[Mes],P$5))</f>
        <v>0</v>
      </c>
      <c r="Q205" s="39">
        <f t="shared" si="9"/>
        <v>0</v>
      </c>
      <c r="R205" s="51" t="str">
        <f>IF($B205="","",IFERROR(VLOOKUP($B205,'ABC rotación'!$C:$G,5,0),"C"))</f>
        <v>B</v>
      </c>
      <c r="S205" s="41">
        <f t="shared" si="10"/>
        <v>0</v>
      </c>
      <c r="T205" s="40">
        <f t="shared" si="11"/>
        <v>0</v>
      </c>
      <c r="U205" s="23" t="str">
        <f>IF($B205="","",VLOOKUP($T205,Tablas!$X$14:$Y$17,2,1))</f>
        <v>1. ROJO</v>
      </c>
    </row>
    <row r="206" spans="2:21" x14ac:dyDescent="0.2">
      <c r="B206" s="1">
        <f>IF(Tablas!B204="","",Tablas!B204)</f>
        <v>300201</v>
      </c>
      <c r="C206" s="1" t="str">
        <f>IF(Tablas!C204="","",Tablas!C204)</f>
        <v>EMPAQUETADURA CUBIERTA IZQ</v>
      </c>
      <c r="D206" s="1" t="str">
        <f>IF(Tablas!D204="","",Tablas!D204)</f>
        <v>09 - PARTES DE MOTOR</v>
      </c>
      <c r="E206" s="1" t="str">
        <f>IF(Tablas!E204="","",Tablas!E204)</f>
        <v>UN</v>
      </c>
      <c r="F206" s="1">
        <f>IF(Tablas!F204="","",Tablas!F204)</f>
        <v>20</v>
      </c>
      <c r="G206" s="1">
        <f>IF(Tablas!I204="","",Tablas!I204)</f>
        <v>32</v>
      </c>
      <c r="H206" s="1">
        <v>10</v>
      </c>
      <c r="I206" s="39">
        <f>IF($B206="","",-SUMIFS(Tabla7[Cantidad],Tabla7[Código del producto],$B206,Tabla7[Tipo de movimiento],"SALIDA",Tabla7[Mes],I$5))</f>
        <v>11</v>
      </c>
      <c r="J206" s="39">
        <f>IF($B206="","",-SUMIFS(Tabla7[Cantidad],Tabla7[Código del producto],$B206,Tabla7[Tipo de movimiento],"SALIDA",Tabla7[Mes],J$5))</f>
        <v>0</v>
      </c>
      <c r="K206" s="39">
        <f>IF($B206="","",-SUMIFS(Tabla7[Cantidad],Tabla7[Código del producto],$B206,Tabla7[Tipo de movimiento],"SALIDA",Tabla7[Mes],K$5))</f>
        <v>0</v>
      </c>
      <c r="L206" s="39">
        <f>IF($B206="","",-SUMIFS(Tabla7[Cantidad],Tabla7[Código del producto],$B206,Tabla7[Tipo de movimiento],"SALIDA",Tabla7[Mes],L$5))</f>
        <v>0</v>
      </c>
      <c r="M206" s="39">
        <f>IF($B206="","",-SUMIFS(Tabla7[Cantidad],Tabla7[Código del producto],$B206,Tabla7[Tipo de movimiento],"SALIDA",Tabla7[Mes],M$5))</f>
        <v>0</v>
      </c>
      <c r="N206" s="39">
        <f>IF($B206="","",-SUMIFS(Tabla7[Cantidad],Tabla7[Código del producto],$B206,Tabla7[Tipo de movimiento],"SALIDA",Tabla7[Mes],N$5))</f>
        <v>0</v>
      </c>
      <c r="O206" s="39">
        <f>IF($B206="","",-SUMIFS(Tabla7[Cantidad],Tabla7[Código del producto],$B206,Tabla7[Tipo de movimiento],"SALIDA",Tabla7[Mes],O$5))</f>
        <v>0</v>
      </c>
      <c r="P206" s="39">
        <f>IF($B206="","",-SUMIFS(Tabla7[Cantidad],Tabla7[Código del producto],$B206,Tabla7[Tipo de movimiento],"SALIDA",Tabla7[Mes],P$5))</f>
        <v>13</v>
      </c>
      <c r="Q206" s="39">
        <f t="shared" si="9"/>
        <v>4.333333333333333</v>
      </c>
      <c r="R206" s="51" t="str">
        <f>IF($B206="","",IFERROR(VLOOKUP($B206,'ABC rotación'!$C:$G,5,0),"C"))</f>
        <v>C</v>
      </c>
      <c r="S206" s="41">
        <f t="shared" si="10"/>
        <v>69.230769230769241</v>
      </c>
      <c r="T206" s="40">
        <f t="shared" si="11"/>
        <v>3.4615384615384621</v>
      </c>
      <c r="U206" s="23" t="str">
        <f>IF($B206="","",VLOOKUP($T206,Tablas!$X$14:$Y$17,2,1))</f>
        <v>4. NEGRO</v>
      </c>
    </row>
    <row r="207" spans="2:21" x14ac:dyDescent="0.2">
      <c r="B207" s="1">
        <f>IF(Tablas!B205="","",Tablas!B205)</f>
        <v>300202</v>
      </c>
      <c r="C207" s="1" t="str">
        <f>IF(Tablas!C205="","",Tablas!C205)</f>
        <v>CILINDRO</v>
      </c>
      <c r="D207" s="1" t="str">
        <f>IF(Tablas!D205="","",Tablas!D205)</f>
        <v>09 - PARTES DE MOTOR</v>
      </c>
      <c r="E207" s="1" t="str">
        <f>IF(Tablas!E205="","",Tablas!E205)</f>
        <v>UN</v>
      </c>
      <c r="F207" s="1">
        <f>IF(Tablas!F205="","",Tablas!F205)</f>
        <v>5</v>
      </c>
      <c r="G207" s="1">
        <f>IF(Tablas!I205="","",Tablas!I205)</f>
        <v>48</v>
      </c>
      <c r="H207" s="1">
        <v>3</v>
      </c>
      <c r="I207" s="39">
        <f>IF($B207="","",-SUMIFS(Tabla7[Cantidad],Tabla7[Código del producto],$B207,Tabla7[Tipo de movimiento],"SALIDA",Tabla7[Mes],I$5))</f>
        <v>0</v>
      </c>
      <c r="J207" s="39">
        <f>IF($B207="","",-SUMIFS(Tabla7[Cantidad],Tabla7[Código del producto],$B207,Tabla7[Tipo de movimiento],"SALIDA",Tabla7[Mes],J$5))</f>
        <v>0</v>
      </c>
      <c r="K207" s="39">
        <f>IF($B207="","",-SUMIFS(Tabla7[Cantidad],Tabla7[Código del producto],$B207,Tabla7[Tipo de movimiento],"SALIDA",Tabla7[Mes],K$5))</f>
        <v>0</v>
      </c>
      <c r="L207" s="39">
        <f>IF($B207="","",-SUMIFS(Tabla7[Cantidad],Tabla7[Código del producto],$B207,Tabla7[Tipo de movimiento],"SALIDA",Tabla7[Mes],L$5))</f>
        <v>12</v>
      </c>
      <c r="M207" s="39">
        <f>IF($B207="","",-SUMIFS(Tabla7[Cantidad],Tabla7[Código del producto],$B207,Tabla7[Tipo de movimiento],"SALIDA",Tabla7[Mes],M$5))</f>
        <v>0</v>
      </c>
      <c r="N207" s="39">
        <f>IF($B207="","",-SUMIFS(Tabla7[Cantidad],Tabla7[Código del producto],$B207,Tabla7[Tipo de movimiento],"SALIDA",Tabla7[Mes],N$5))</f>
        <v>15</v>
      </c>
      <c r="O207" s="39">
        <f>IF($B207="","",-SUMIFS(Tabla7[Cantidad],Tabla7[Código del producto],$B207,Tabla7[Tipo de movimiento],"SALIDA",Tabla7[Mes],O$5))</f>
        <v>15</v>
      </c>
      <c r="P207" s="39">
        <f>IF($B207="","",-SUMIFS(Tabla7[Cantidad],Tabla7[Código del producto],$B207,Tabla7[Tipo de movimiento],"SALIDA",Tabla7[Mes],P$5))</f>
        <v>0</v>
      </c>
      <c r="Q207" s="39">
        <f t="shared" si="9"/>
        <v>10</v>
      </c>
      <c r="R207" s="51" t="str">
        <f>IF($B207="","",IFERROR(VLOOKUP($B207,'ABC rotación'!$C:$G,5,0),"C"))</f>
        <v>A</v>
      </c>
      <c r="S207" s="41">
        <f t="shared" si="10"/>
        <v>9</v>
      </c>
      <c r="T207" s="40">
        <f t="shared" si="11"/>
        <v>1.8</v>
      </c>
      <c r="U207" s="23" t="str">
        <f>IF($B207="","",VLOOKUP($T207,Tablas!$X$14:$Y$17,2,1))</f>
        <v>3. VERDE</v>
      </c>
    </row>
    <row r="208" spans="2:21" x14ac:dyDescent="0.2">
      <c r="B208" s="1">
        <f>IF(Tablas!B206="","",Tablas!B206)</f>
        <v>300203</v>
      </c>
      <c r="C208" s="1" t="str">
        <f>IF(Tablas!C206="","",Tablas!C206)</f>
        <v>EJE MARTILLO IMPULSOR DE VAL</v>
      </c>
      <c r="D208" s="1" t="str">
        <f>IF(Tablas!D206="","",Tablas!D206)</f>
        <v>09 - PARTES DE MOTOR</v>
      </c>
      <c r="E208" s="1" t="str">
        <f>IF(Tablas!E206="","",Tablas!E206)</f>
        <v>UN</v>
      </c>
      <c r="F208" s="1">
        <f>IF(Tablas!F206="","",Tablas!F206)</f>
        <v>12</v>
      </c>
      <c r="G208" s="1">
        <f>IF(Tablas!I206="","",Tablas!I206)</f>
        <v>35</v>
      </c>
      <c r="H208" s="1">
        <v>4</v>
      </c>
      <c r="I208" s="39">
        <f>IF($B208="","",-SUMIFS(Tabla7[Cantidad],Tabla7[Código del producto],$B208,Tabla7[Tipo de movimiento],"SALIDA",Tabla7[Mes],I$5))</f>
        <v>0</v>
      </c>
      <c r="J208" s="39">
        <f>IF($B208="","",-SUMIFS(Tabla7[Cantidad],Tabla7[Código del producto],$B208,Tabla7[Tipo de movimiento],"SALIDA",Tabla7[Mes],J$5))</f>
        <v>0</v>
      </c>
      <c r="K208" s="39">
        <f>IF($B208="","",-SUMIFS(Tabla7[Cantidad],Tabla7[Código del producto],$B208,Tabla7[Tipo de movimiento],"SALIDA",Tabla7[Mes],K$5))</f>
        <v>5</v>
      </c>
      <c r="L208" s="39">
        <f>IF($B208="","",-SUMIFS(Tabla7[Cantidad],Tabla7[Código del producto],$B208,Tabla7[Tipo de movimiento],"SALIDA",Tabla7[Mes],L$5))</f>
        <v>8</v>
      </c>
      <c r="M208" s="39">
        <f>IF($B208="","",-SUMIFS(Tabla7[Cantidad],Tabla7[Código del producto],$B208,Tabla7[Tipo de movimiento],"SALIDA",Tabla7[Mes],M$5))</f>
        <v>27</v>
      </c>
      <c r="N208" s="39">
        <f>IF($B208="","",-SUMIFS(Tabla7[Cantidad],Tabla7[Código del producto],$B208,Tabla7[Tipo de movimiento],"SALIDA",Tabla7[Mes],N$5))</f>
        <v>0</v>
      </c>
      <c r="O208" s="39">
        <f>IF($B208="","",-SUMIFS(Tabla7[Cantidad],Tabla7[Código del producto],$B208,Tabla7[Tipo de movimiento],"SALIDA",Tabla7[Mes],O$5))</f>
        <v>0</v>
      </c>
      <c r="P208" s="39">
        <f>IF($B208="","",-SUMIFS(Tabla7[Cantidad],Tabla7[Código del producto],$B208,Tabla7[Tipo de movimiento],"SALIDA",Tabla7[Mes],P$5))</f>
        <v>0</v>
      </c>
      <c r="Q208" s="39">
        <f t="shared" si="9"/>
        <v>0</v>
      </c>
      <c r="R208" s="51" t="str">
        <f>IF($B208="","",IFERROR(VLOOKUP($B208,'ABC rotación'!$C:$G,5,0),"C"))</f>
        <v>B</v>
      </c>
      <c r="S208" s="41">
        <f t="shared" si="10"/>
        <v>0</v>
      </c>
      <c r="T208" s="40">
        <f t="shared" si="11"/>
        <v>0</v>
      </c>
      <c r="U208" s="23" t="str">
        <f>IF($B208="","",VLOOKUP($T208,Tablas!$X$14:$Y$17,2,1))</f>
        <v>1. ROJO</v>
      </c>
    </row>
    <row r="209" spans="2:21" x14ac:dyDescent="0.2">
      <c r="B209" s="1">
        <f>IF(Tablas!B207="","",Tablas!B207)</f>
        <v>300204</v>
      </c>
      <c r="C209" s="1" t="str">
        <f>IF(Tablas!C207="","",Tablas!C207)</f>
        <v>TAMBOR DE EMBRAGUE</v>
      </c>
      <c r="D209" s="1" t="str">
        <f>IF(Tablas!D207="","",Tablas!D207)</f>
        <v>04 - FRENOS Y EMBRAGUES</v>
      </c>
      <c r="E209" s="1" t="str">
        <f>IF(Tablas!E207="","",Tablas!E207)</f>
        <v>UN</v>
      </c>
      <c r="F209" s="1">
        <f>IF(Tablas!F207="","",Tablas!F207)</f>
        <v>18</v>
      </c>
      <c r="G209" s="1">
        <f>IF(Tablas!I207="","",Tablas!I207)</f>
        <v>28</v>
      </c>
      <c r="H209" s="1">
        <v>9</v>
      </c>
      <c r="I209" s="39">
        <f>IF($B209="","",-SUMIFS(Tabla7[Cantidad],Tabla7[Código del producto],$B209,Tabla7[Tipo de movimiento],"SALIDA",Tabla7[Mes],I$5))</f>
        <v>0</v>
      </c>
      <c r="J209" s="39">
        <f>IF($B209="","",-SUMIFS(Tabla7[Cantidad],Tabla7[Código del producto],$B209,Tabla7[Tipo de movimiento],"SALIDA",Tabla7[Mes],J$5))</f>
        <v>0</v>
      </c>
      <c r="K209" s="39">
        <f>IF($B209="","",-SUMIFS(Tabla7[Cantidad],Tabla7[Código del producto],$B209,Tabla7[Tipo de movimiento],"SALIDA",Tabla7[Mes],K$5))</f>
        <v>0</v>
      </c>
      <c r="L209" s="39">
        <f>IF($B209="","",-SUMIFS(Tabla7[Cantidad],Tabla7[Código del producto],$B209,Tabla7[Tipo de movimiento],"SALIDA",Tabla7[Mes],L$5))</f>
        <v>0</v>
      </c>
      <c r="M209" s="39">
        <f>IF($B209="","",-SUMIFS(Tabla7[Cantidad],Tabla7[Código del producto],$B209,Tabla7[Tipo de movimiento],"SALIDA",Tabla7[Mes],M$5))</f>
        <v>18</v>
      </c>
      <c r="N209" s="39">
        <f>IF($B209="","",-SUMIFS(Tabla7[Cantidad],Tabla7[Código del producto],$B209,Tabla7[Tipo de movimiento],"SALIDA",Tabla7[Mes],N$5))</f>
        <v>0</v>
      </c>
      <c r="O209" s="39">
        <f>IF($B209="","",-SUMIFS(Tabla7[Cantidad],Tabla7[Código del producto],$B209,Tabla7[Tipo de movimiento],"SALIDA",Tabla7[Mes],O$5))</f>
        <v>10</v>
      </c>
      <c r="P209" s="39">
        <f>IF($B209="","",-SUMIFS(Tabla7[Cantidad],Tabla7[Código del producto],$B209,Tabla7[Tipo de movimiento],"SALIDA",Tabla7[Mes],P$5))</f>
        <v>5</v>
      </c>
      <c r="Q209" s="39">
        <f t="shared" si="9"/>
        <v>5</v>
      </c>
      <c r="R209" s="51" t="str">
        <f>IF($B209="","",IFERROR(VLOOKUP($B209,'ABC rotación'!$C:$G,5,0),"C"))</f>
        <v>B</v>
      </c>
      <c r="S209" s="41">
        <f t="shared" si="10"/>
        <v>54</v>
      </c>
      <c r="T209" s="40">
        <f t="shared" si="11"/>
        <v>3</v>
      </c>
      <c r="U209" s="23" t="str">
        <f>IF($B209="","",VLOOKUP($T209,Tablas!$X$14:$Y$17,2,1))</f>
        <v>4. NEGRO</v>
      </c>
    </row>
    <row r="210" spans="2:21" x14ac:dyDescent="0.2">
      <c r="B210" s="1">
        <f>IF(Tablas!B208="","",Tablas!B208)</f>
        <v>300205</v>
      </c>
      <c r="C210" s="1" t="str">
        <f>IF(Tablas!C208="","",Tablas!C208)</f>
        <v>ACCIONADOR DE EMBRAGUE</v>
      </c>
      <c r="D210" s="1" t="str">
        <f>IF(Tablas!D208="","",Tablas!D208)</f>
        <v>09 - PARTES DE MOTOR</v>
      </c>
      <c r="E210" s="1" t="str">
        <f>IF(Tablas!E208="","",Tablas!E208)</f>
        <v>UN</v>
      </c>
      <c r="F210" s="1">
        <f>IF(Tablas!F208="","",Tablas!F208)</f>
        <v>23</v>
      </c>
      <c r="G210" s="1">
        <f>IF(Tablas!I208="","",Tablas!I208)</f>
        <v>42</v>
      </c>
      <c r="H210" s="1">
        <v>4</v>
      </c>
      <c r="I210" s="39">
        <f>IF($B210="","",-SUMIFS(Tabla7[Cantidad],Tabla7[Código del producto],$B210,Tabla7[Tipo de movimiento],"SALIDA",Tabla7[Mes],I$5))</f>
        <v>5</v>
      </c>
      <c r="J210" s="39">
        <f>IF($B210="","",-SUMIFS(Tabla7[Cantidad],Tabla7[Código del producto],$B210,Tabla7[Tipo de movimiento],"SALIDA",Tabla7[Mes],J$5))</f>
        <v>0</v>
      </c>
      <c r="K210" s="39">
        <f>IF($B210="","",-SUMIFS(Tabla7[Cantidad],Tabla7[Código del producto],$B210,Tabla7[Tipo de movimiento],"SALIDA",Tabla7[Mes],K$5))</f>
        <v>41</v>
      </c>
      <c r="L210" s="39">
        <f>IF($B210="","",-SUMIFS(Tabla7[Cantidad],Tabla7[Código del producto],$B210,Tabla7[Tipo de movimiento],"SALIDA",Tabla7[Mes],L$5))</f>
        <v>0</v>
      </c>
      <c r="M210" s="39">
        <f>IF($B210="","",-SUMIFS(Tabla7[Cantidad],Tabla7[Código del producto],$B210,Tabla7[Tipo de movimiento],"SALIDA",Tabla7[Mes],M$5))</f>
        <v>0</v>
      </c>
      <c r="N210" s="39">
        <f>IF($B210="","",-SUMIFS(Tabla7[Cantidad],Tabla7[Código del producto],$B210,Tabla7[Tipo de movimiento],"SALIDA",Tabla7[Mes],N$5))</f>
        <v>15</v>
      </c>
      <c r="O210" s="39">
        <f>IF($B210="","",-SUMIFS(Tabla7[Cantidad],Tabla7[Código del producto],$B210,Tabla7[Tipo de movimiento],"SALIDA",Tabla7[Mes],O$5))</f>
        <v>0</v>
      </c>
      <c r="P210" s="39">
        <f>IF($B210="","",-SUMIFS(Tabla7[Cantidad],Tabla7[Código del producto],$B210,Tabla7[Tipo de movimiento],"SALIDA",Tabla7[Mes],P$5))</f>
        <v>0</v>
      </c>
      <c r="Q210" s="39">
        <f t="shared" si="9"/>
        <v>5</v>
      </c>
      <c r="R210" s="51" t="str">
        <f>IF($B210="","",IFERROR(VLOOKUP($B210,'ABC rotación'!$C:$G,5,0),"C"))</f>
        <v>A</v>
      </c>
      <c r="S210" s="41">
        <f t="shared" si="10"/>
        <v>24</v>
      </c>
      <c r="T210" s="40">
        <f t="shared" si="11"/>
        <v>1.0434782608695652</v>
      </c>
      <c r="U210" s="23" t="str">
        <f>IF($B210="","",VLOOKUP($T210,Tablas!$X$14:$Y$17,2,1))</f>
        <v>3. VERDE</v>
      </c>
    </row>
    <row r="211" spans="2:21" x14ac:dyDescent="0.2">
      <c r="B211" s="1">
        <f>IF(Tablas!B209="","",Tablas!B209)</f>
        <v>300206</v>
      </c>
      <c r="C211" s="1" t="str">
        <f>IF(Tablas!C209="","",Tablas!C209)</f>
        <v>CADENA DE CAMARA</v>
      </c>
      <c r="D211" s="1" t="str">
        <f>IF(Tablas!D209="","",Tablas!D209)</f>
        <v>09 - PARTES DE MOTOR</v>
      </c>
      <c r="E211" s="1" t="str">
        <f>IF(Tablas!E209="","",Tablas!E209)</f>
        <v>UN</v>
      </c>
      <c r="F211" s="1">
        <f>IF(Tablas!F209="","",Tablas!F209)</f>
        <v>20</v>
      </c>
      <c r="G211" s="1">
        <f>IF(Tablas!I209="","",Tablas!I209)</f>
        <v>12</v>
      </c>
      <c r="H211" s="1">
        <v>3</v>
      </c>
      <c r="I211" s="39">
        <f>IF($B211="","",-SUMIFS(Tabla7[Cantidad],Tabla7[Código del producto],$B211,Tabla7[Tipo de movimiento],"SALIDA",Tabla7[Mes],I$5))</f>
        <v>16</v>
      </c>
      <c r="J211" s="39">
        <f>IF($B211="","",-SUMIFS(Tabla7[Cantidad],Tabla7[Código del producto],$B211,Tabla7[Tipo de movimiento],"SALIDA",Tabla7[Mes],J$5))</f>
        <v>0</v>
      </c>
      <c r="K211" s="39">
        <f>IF($B211="","",-SUMIFS(Tabla7[Cantidad],Tabla7[Código del producto],$B211,Tabla7[Tipo de movimiento],"SALIDA",Tabla7[Mes],K$5))</f>
        <v>0</v>
      </c>
      <c r="L211" s="39">
        <f>IF($B211="","",-SUMIFS(Tabla7[Cantidad],Tabla7[Código del producto],$B211,Tabla7[Tipo de movimiento],"SALIDA",Tabla7[Mes],L$5))</f>
        <v>0</v>
      </c>
      <c r="M211" s="39">
        <f>IF($B211="","",-SUMIFS(Tabla7[Cantidad],Tabla7[Código del producto],$B211,Tabla7[Tipo de movimiento],"SALIDA",Tabla7[Mes],M$5))</f>
        <v>6</v>
      </c>
      <c r="N211" s="39">
        <f>IF($B211="","",-SUMIFS(Tabla7[Cantidad],Tabla7[Código del producto],$B211,Tabla7[Tipo de movimiento],"SALIDA",Tabla7[Mes],N$5))</f>
        <v>0</v>
      </c>
      <c r="O211" s="39">
        <f>IF($B211="","",-SUMIFS(Tabla7[Cantidad],Tabla7[Código del producto],$B211,Tabla7[Tipo de movimiento],"SALIDA",Tabla7[Mes],O$5))</f>
        <v>0</v>
      </c>
      <c r="P211" s="39">
        <f>IF($B211="","",-SUMIFS(Tabla7[Cantidad],Tabla7[Código del producto],$B211,Tabla7[Tipo de movimiento],"SALIDA",Tabla7[Mes],P$5))</f>
        <v>21</v>
      </c>
      <c r="Q211" s="39">
        <f t="shared" si="9"/>
        <v>7</v>
      </c>
      <c r="R211" s="51" t="str">
        <f>IF($B211="","",IFERROR(VLOOKUP($B211,'ABC rotación'!$C:$G,5,0),"C"))</f>
        <v>B</v>
      </c>
      <c r="S211" s="41">
        <f t="shared" si="10"/>
        <v>12.857142857142856</v>
      </c>
      <c r="T211" s="40">
        <f t="shared" si="11"/>
        <v>0.64285714285714279</v>
      </c>
      <c r="U211" s="23" t="str">
        <f>IF($B211="","",VLOOKUP($T211,Tablas!$X$14:$Y$17,2,1))</f>
        <v>2. AMARILLO</v>
      </c>
    </row>
    <row r="212" spans="2:21" x14ac:dyDescent="0.2">
      <c r="B212" s="1">
        <f>IF(Tablas!B210="","",Tablas!B210)</f>
        <v>300207</v>
      </c>
      <c r="C212" s="1" t="str">
        <f>IF(Tablas!C210="","",Tablas!C210)</f>
        <v>IMPULSOR DE TENSOR DE CADENA</v>
      </c>
      <c r="D212" s="1" t="str">
        <f>IF(Tablas!D210="","",Tablas!D210)</f>
        <v>09 - PARTES DE MOTOR</v>
      </c>
      <c r="E212" s="1" t="str">
        <f>IF(Tablas!E210="","",Tablas!E210)</f>
        <v>UN</v>
      </c>
      <c r="F212" s="1">
        <f>IF(Tablas!F210="","",Tablas!F210)</f>
        <v>22</v>
      </c>
      <c r="G212" s="1">
        <f>IF(Tablas!I210="","",Tablas!I210)</f>
        <v>17</v>
      </c>
      <c r="H212" s="1">
        <v>10</v>
      </c>
      <c r="I212" s="39">
        <f>IF($B212="","",-SUMIFS(Tabla7[Cantidad],Tabla7[Código del producto],$B212,Tabla7[Tipo de movimiento],"SALIDA",Tabla7[Mes],I$5))</f>
        <v>0</v>
      </c>
      <c r="J212" s="39">
        <f>IF($B212="","",-SUMIFS(Tabla7[Cantidad],Tabla7[Código del producto],$B212,Tabla7[Tipo de movimiento],"SALIDA",Tabla7[Mes],J$5))</f>
        <v>0</v>
      </c>
      <c r="K212" s="39">
        <f>IF($B212="","",-SUMIFS(Tabla7[Cantidad],Tabla7[Código del producto],$B212,Tabla7[Tipo de movimiento],"SALIDA",Tabla7[Mes],K$5))</f>
        <v>5</v>
      </c>
      <c r="L212" s="39">
        <f>IF($B212="","",-SUMIFS(Tabla7[Cantidad],Tabla7[Código del producto],$B212,Tabla7[Tipo de movimiento],"SALIDA",Tabla7[Mes],L$5))</f>
        <v>11</v>
      </c>
      <c r="M212" s="39">
        <f>IF($B212="","",-SUMIFS(Tabla7[Cantidad],Tabla7[Código del producto],$B212,Tabla7[Tipo de movimiento],"SALIDA",Tabla7[Mes],M$5))</f>
        <v>0</v>
      </c>
      <c r="N212" s="39">
        <f>IF($B212="","",-SUMIFS(Tabla7[Cantidad],Tabla7[Código del producto],$B212,Tabla7[Tipo de movimiento],"SALIDA",Tabla7[Mes],N$5))</f>
        <v>13</v>
      </c>
      <c r="O212" s="39">
        <f>IF($B212="","",-SUMIFS(Tabla7[Cantidad],Tabla7[Código del producto],$B212,Tabla7[Tipo de movimiento],"SALIDA",Tabla7[Mes],O$5))</f>
        <v>10</v>
      </c>
      <c r="P212" s="39">
        <f>IF($B212="","",-SUMIFS(Tabla7[Cantidad],Tabla7[Código del producto],$B212,Tabla7[Tipo de movimiento],"SALIDA",Tabla7[Mes],P$5))</f>
        <v>11</v>
      </c>
      <c r="Q212" s="39">
        <f t="shared" si="9"/>
        <v>11.333333333333334</v>
      </c>
      <c r="R212" s="51" t="str">
        <f>IF($B212="","",IFERROR(VLOOKUP($B212,'ABC rotación'!$C:$G,5,0),"C"))</f>
        <v>A</v>
      </c>
      <c r="S212" s="41">
        <f t="shared" si="10"/>
        <v>26.470588235294116</v>
      </c>
      <c r="T212" s="40">
        <f t="shared" si="11"/>
        <v>1.2032085561497325</v>
      </c>
      <c r="U212" s="23" t="str">
        <f>IF($B212="","",VLOOKUP($T212,Tablas!$X$14:$Y$17,2,1))</f>
        <v>3. VERDE</v>
      </c>
    </row>
    <row r="213" spans="2:21" x14ac:dyDescent="0.2">
      <c r="B213" s="1">
        <f>IF(Tablas!B211="","",Tablas!B211)</f>
        <v>300208</v>
      </c>
      <c r="C213" s="1" t="str">
        <f>IF(Tablas!C211="","",Tablas!C211)</f>
        <v>TAPABARRO DEL BLANCO</v>
      </c>
      <c r="D213" s="1" t="str">
        <f>IF(Tablas!D211="","",Tablas!D211)</f>
        <v>05 - COLISION</v>
      </c>
      <c r="E213" s="1" t="str">
        <f>IF(Tablas!E211="","",Tablas!E211)</f>
        <v>UN</v>
      </c>
      <c r="F213" s="1">
        <f>IF(Tablas!F211="","",Tablas!F211)</f>
        <v>14</v>
      </c>
      <c r="G213" s="1">
        <f>IF(Tablas!I211="","",Tablas!I211)</f>
        <v>8</v>
      </c>
      <c r="H213" s="1">
        <v>6</v>
      </c>
      <c r="I213" s="39">
        <f>IF($B213="","",-SUMIFS(Tabla7[Cantidad],Tabla7[Código del producto],$B213,Tabla7[Tipo de movimiento],"SALIDA",Tabla7[Mes],I$5))</f>
        <v>0</v>
      </c>
      <c r="J213" s="39">
        <f>IF($B213="","",-SUMIFS(Tabla7[Cantidad],Tabla7[Código del producto],$B213,Tabla7[Tipo de movimiento],"SALIDA",Tabla7[Mes],J$5))</f>
        <v>0</v>
      </c>
      <c r="K213" s="39">
        <f>IF($B213="","",-SUMIFS(Tabla7[Cantidad],Tabla7[Código del producto],$B213,Tabla7[Tipo de movimiento],"SALIDA",Tabla7[Mes],K$5))</f>
        <v>0</v>
      </c>
      <c r="L213" s="39">
        <f>IF($B213="","",-SUMIFS(Tabla7[Cantidad],Tabla7[Código del producto],$B213,Tabla7[Tipo de movimiento],"SALIDA",Tabla7[Mes],L$5))</f>
        <v>0</v>
      </c>
      <c r="M213" s="39">
        <f>IF($B213="","",-SUMIFS(Tabla7[Cantidad],Tabla7[Código del producto],$B213,Tabla7[Tipo de movimiento],"SALIDA",Tabla7[Mes],M$5))</f>
        <v>0</v>
      </c>
      <c r="N213" s="39">
        <f>IF($B213="","",-SUMIFS(Tabla7[Cantidad],Tabla7[Código del producto],$B213,Tabla7[Tipo de movimiento],"SALIDA",Tabla7[Mes],N$5))</f>
        <v>8</v>
      </c>
      <c r="O213" s="39">
        <f>IF($B213="","",-SUMIFS(Tabla7[Cantidad],Tabla7[Código del producto],$B213,Tabla7[Tipo de movimiento],"SALIDA",Tabla7[Mes],O$5))</f>
        <v>0</v>
      </c>
      <c r="P213" s="39">
        <f>IF($B213="","",-SUMIFS(Tabla7[Cantidad],Tabla7[Código del producto],$B213,Tabla7[Tipo de movimiento],"SALIDA",Tabla7[Mes],P$5))</f>
        <v>0</v>
      </c>
      <c r="Q213" s="39">
        <f t="shared" si="9"/>
        <v>2.6666666666666665</v>
      </c>
      <c r="R213" s="51" t="str">
        <f>IF($B213="","",IFERROR(VLOOKUP($B213,'ABC rotación'!$C:$G,5,0),"C"))</f>
        <v>B</v>
      </c>
      <c r="S213" s="41">
        <f t="shared" si="10"/>
        <v>67.5</v>
      </c>
      <c r="T213" s="40">
        <f t="shared" si="11"/>
        <v>4.8214285714285712</v>
      </c>
      <c r="U213" s="23" t="str">
        <f>IF($B213="","",VLOOKUP($T213,Tablas!$X$14:$Y$17,2,1))</f>
        <v>4. NEGRO</v>
      </c>
    </row>
    <row r="214" spans="2:21" x14ac:dyDescent="0.2">
      <c r="B214" s="1">
        <f>IF(Tablas!B212="","",Tablas!B212)</f>
        <v>300209</v>
      </c>
      <c r="C214" s="1" t="str">
        <f>IF(Tablas!C212="","",Tablas!C212)</f>
        <v>INTERRUPTOR DE ENCENDIDO</v>
      </c>
      <c r="D214" s="1" t="str">
        <f>IF(Tablas!D212="","",Tablas!D212)</f>
        <v>08 - ELECTRICO</v>
      </c>
      <c r="E214" s="1" t="str">
        <f>IF(Tablas!E212="","",Tablas!E212)</f>
        <v>UN</v>
      </c>
      <c r="F214" s="1">
        <f>IF(Tablas!F212="","",Tablas!F212)</f>
        <v>13</v>
      </c>
      <c r="G214" s="1">
        <f>IF(Tablas!I212="","",Tablas!I212)</f>
        <v>17</v>
      </c>
      <c r="H214" s="1">
        <v>10</v>
      </c>
      <c r="I214" s="39">
        <f>IF($B214="","",-SUMIFS(Tabla7[Cantidad],Tabla7[Código del producto],$B214,Tabla7[Tipo de movimiento],"SALIDA",Tabla7[Mes],I$5))</f>
        <v>0</v>
      </c>
      <c r="J214" s="39">
        <f>IF($B214="","",-SUMIFS(Tabla7[Cantidad],Tabla7[Código del producto],$B214,Tabla7[Tipo de movimiento],"SALIDA",Tabla7[Mes],J$5))</f>
        <v>0</v>
      </c>
      <c r="K214" s="39">
        <f>IF($B214="","",-SUMIFS(Tabla7[Cantidad],Tabla7[Código del producto],$B214,Tabla7[Tipo de movimiento],"SALIDA",Tabla7[Mes],K$5))</f>
        <v>0</v>
      </c>
      <c r="L214" s="39">
        <f>IF($B214="","",-SUMIFS(Tabla7[Cantidad],Tabla7[Código del producto],$B214,Tabla7[Tipo de movimiento],"SALIDA",Tabla7[Mes],L$5))</f>
        <v>0</v>
      </c>
      <c r="M214" s="39">
        <f>IF($B214="","",-SUMIFS(Tabla7[Cantidad],Tabla7[Código del producto],$B214,Tabla7[Tipo de movimiento],"SALIDA",Tabla7[Mes],M$5))</f>
        <v>0</v>
      </c>
      <c r="N214" s="39">
        <f>IF($B214="","",-SUMIFS(Tabla7[Cantidad],Tabla7[Código del producto],$B214,Tabla7[Tipo de movimiento],"SALIDA",Tabla7[Mes],N$5))</f>
        <v>10</v>
      </c>
      <c r="O214" s="39">
        <f>IF($B214="","",-SUMIFS(Tabla7[Cantidad],Tabla7[Código del producto],$B214,Tabla7[Tipo de movimiento],"SALIDA",Tabla7[Mes],O$5))</f>
        <v>0</v>
      </c>
      <c r="P214" s="39">
        <f>IF($B214="","",-SUMIFS(Tabla7[Cantidad],Tabla7[Código del producto],$B214,Tabla7[Tipo de movimiento],"SALIDA",Tabla7[Mes],P$5))</f>
        <v>0</v>
      </c>
      <c r="Q214" s="39">
        <f t="shared" si="9"/>
        <v>3.3333333333333335</v>
      </c>
      <c r="R214" s="51" t="str">
        <f>IF($B214="","",IFERROR(VLOOKUP($B214,'ABC rotación'!$C:$G,5,0),"C"))</f>
        <v>C</v>
      </c>
      <c r="S214" s="41">
        <f t="shared" si="10"/>
        <v>90</v>
      </c>
      <c r="T214" s="40">
        <f t="shared" si="11"/>
        <v>6.9230769230769234</v>
      </c>
      <c r="U214" s="23" t="str">
        <f>IF($B214="","",VLOOKUP($T214,Tablas!$X$14:$Y$17,2,1))</f>
        <v>4. NEGRO</v>
      </c>
    </row>
    <row r="215" spans="2:21" x14ac:dyDescent="0.2">
      <c r="B215" s="1">
        <f>IF(Tablas!B213="","",Tablas!B213)</f>
        <v>300210</v>
      </c>
      <c r="C215" s="1" t="str">
        <f>IF(Tablas!C213="","",Tablas!C213)</f>
        <v>CATALINA</v>
      </c>
      <c r="D215" s="1" t="str">
        <f>IF(Tablas!D213="","",Tablas!D213)</f>
        <v>13 - TRACCION</v>
      </c>
      <c r="E215" s="1" t="str">
        <f>IF(Tablas!E213="","",Tablas!E213)</f>
        <v>UN</v>
      </c>
      <c r="F215" s="1">
        <f>IF(Tablas!F213="","",Tablas!F213)</f>
        <v>23</v>
      </c>
      <c r="G215" s="1">
        <f>IF(Tablas!I213="","",Tablas!I213)</f>
        <v>15</v>
      </c>
      <c r="H215" s="1">
        <v>9</v>
      </c>
      <c r="I215" s="39">
        <f>IF($B215="","",-SUMIFS(Tabla7[Cantidad],Tabla7[Código del producto],$B215,Tabla7[Tipo de movimiento],"SALIDA",Tabla7[Mes],I$5))</f>
        <v>0</v>
      </c>
      <c r="J215" s="39">
        <f>IF($B215="","",-SUMIFS(Tabla7[Cantidad],Tabla7[Código del producto],$B215,Tabla7[Tipo de movimiento],"SALIDA",Tabla7[Mes],J$5))</f>
        <v>0</v>
      </c>
      <c r="K215" s="39">
        <f>IF($B215="","",-SUMIFS(Tabla7[Cantidad],Tabla7[Código del producto],$B215,Tabla7[Tipo de movimiento],"SALIDA",Tabla7[Mes],K$5))</f>
        <v>0</v>
      </c>
      <c r="L215" s="39">
        <f>IF($B215="","",-SUMIFS(Tabla7[Cantidad],Tabla7[Código del producto],$B215,Tabla7[Tipo de movimiento],"SALIDA",Tabla7[Mes],L$5))</f>
        <v>0</v>
      </c>
      <c r="M215" s="39">
        <f>IF($B215="","",-SUMIFS(Tabla7[Cantidad],Tabla7[Código del producto],$B215,Tabla7[Tipo de movimiento],"SALIDA",Tabla7[Mes],M$5))</f>
        <v>0</v>
      </c>
      <c r="N215" s="39">
        <f>IF($B215="","",-SUMIFS(Tabla7[Cantidad],Tabla7[Código del producto],$B215,Tabla7[Tipo de movimiento],"SALIDA",Tabla7[Mes],N$5))</f>
        <v>0</v>
      </c>
      <c r="O215" s="39">
        <f>IF($B215="","",-SUMIFS(Tabla7[Cantidad],Tabla7[Código del producto],$B215,Tabla7[Tipo de movimiento],"SALIDA",Tabla7[Mes],O$5))</f>
        <v>0</v>
      </c>
      <c r="P215" s="39">
        <f>IF($B215="","",-SUMIFS(Tabla7[Cantidad],Tabla7[Código del producto],$B215,Tabla7[Tipo de movimiento],"SALIDA",Tabla7[Mes],P$5))</f>
        <v>0</v>
      </c>
      <c r="Q215" s="39">
        <f t="shared" si="9"/>
        <v>0</v>
      </c>
      <c r="R215" s="51" t="str">
        <f>IF($B215="","",IFERROR(VLOOKUP($B215,'ABC rotación'!$C:$G,5,0),"C"))</f>
        <v>A</v>
      </c>
      <c r="S215" s="41">
        <f t="shared" si="10"/>
        <v>0</v>
      </c>
      <c r="T215" s="40">
        <f t="shared" si="11"/>
        <v>0</v>
      </c>
      <c r="U215" s="23" t="str">
        <f>IF($B215="","",VLOOKUP($T215,Tablas!$X$14:$Y$17,2,1))</f>
        <v>1. ROJO</v>
      </c>
    </row>
    <row r="216" spans="2:21" x14ac:dyDescent="0.2">
      <c r="B216" s="1">
        <f>IF(Tablas!B214="","",Tablas!B214)</f>
        <v>300211</v>
      </c>
      <c r="C216" s="1" t="str">
        <f>IF(Tablas!C214="","",Tablas!C214)</f>
        <v>TAPABARRO DEL ROJO</v>
      </c>
      <c r="D216" s="1" t="str">
        <f>IF(Tablas!D214="","",Tablas!D214)</f>
        <v>05 - COLISION</v>
      </c>
      <c r="E216" s="1" t="str">
        <f>IF(Tablas!E214="","",Tablas!E214)</f>
        <v>UN</v>
      </c>
      <c r="F216" s="1">
        <f>IF(Tablas!F214="","",Tablas!F214)</f>
        <v>8</v>
      </c>
      <c r="G216" s="1">
        <f>IF(Tablas!I214="","",Tablas!I214)</f>
        <v>25</v>
      </c>
      <c r="H216" s="1">
        <v>8</v>
      </c>
      <c r="I216" s="39">
        <f>IF($B216="","",-SUMIFS(Tabla7[Cantidad],Tabla7[Código del producto],$B216,Tabla7[Tipo de movimiento],"SALIDA",Tabla7[Mes],I$5))</f>
        <v>0</v>
      </c>
      <c r="J216" s="39">
        <f>IF($B216="","",-SUMIFS(Tabla7[Cantidad],Tabla7[Código del producto],$B216,Tabla7[Tipo de movimiento],"SALIDA",Tabla7[Mes],J$5))</f>
        <v>0</v>
      </c>
      <c r="K216" s="39">
        <f>IF($B216="","",-SUMIFS(Tabla7[Cantidad],Tabla7[Código del producto],$B216,Tabla7[Tipo de movimiento],"SALIDA",Tabla7[Mes],K$5))</f>
        <v>0</v>
      </c>
      <c r="L216" s="39">
        <f>IF($B216="","",-SUMIFS(Tabla7[Cantidad],Tabla7[Código del producto],$B216,Tabla7[Tipo de movimiento],"SALIDA",Tabla7[Mes],L$5))</f>
        <v>0</v>
      </c>
      <c r="M216" s="39">
        <f>IF($B216="","",-SUMIFS(Tabla7[Cantidad],Tabla7[Código del producto],$B216,Tabla7[Tipo de movimiento],"SALIDA",Tabla7[Mes],M$5))</f>
        <v>9</v>
      </c>
      <c r="N216" s="39">
        <f>IF($B216="","",-SUMIFS(Tabla7[Cantidad],Tabla7[Código del producto],$B216,Tabla7[Tipo de movimiento],"SALIDA",Tabla7[Mes],N$5))</f>
        <v>8</v>
      </c>
      <c r="O216" s="39">
        <f>IF($B216="","",-SUMIFS(Tabla7[Cantidad],Tabla7[Código del producto],$B216,Tabla7[Tipo de movimiento],"SALIDA",Tabla7[Mes],O$5))</f>
        <v>0</v>
      </c>
      <c r="P216" s="39">
        <f>IF($B216="","",-SUMIFS(Tabla7[Cantidad],Tabla7[Código del producto],$B216,Tabla7[Tipo de movimiento],"SALIDA",Tabla7[Mes],P$5))</f>
        <v>12</v>
      </c>
      <c r="Q216" s="39">
        <f t="shared" si="9"/>
        <v>6.666666666666667</v>
      </c>
      <c r="R216" s="51" t="str">
        <f>IF($B216="","",IFERROR(VLOOKUP($B216,'ABC rotación'!$C:$G,5,0),"C"))</f>
        <v>B</v>
      </c>
      <c r="S216" s="41">
        <f t="shared" si="10"/>
        <v>36</v>
      </c>
      <c r="T216" s="40">
        <f t="shared" si="11"/>
        <v>4.5</v>
      </c>
      <c r="U216" s="23" t="str">
        <f>IF($B216="","",VLOOKUP($T216,Tablas!$X$14:$Y$17,2,1))</f>
        <v>4. NEGRO</v>
      </c>
    </row>
    <row r="217" spans="2:21" x14ac:dyDescent="0.2">
      <c r="B217" s="1">
        <f>IF(Tablas!B215="","",Tablas!B215)</f>
        <v>300212</v>
      </c>
      <c r="C217" s="1" t="str">
        <f>IF(Tablas!C215="","",Tablas!C215)</f>
        <v>LLANTA DEL / TRAS 5.12 / R13</v>
      </c>
      <c r="D217" s="1" t="str">
        <f>IF(Tablas!D215="","",Tablas!D215)</f>
        <v>11 - LLANTAS Y HULES</v>
      </c>
      <c r="E217" s="1" t="str">
        <f>IF(Tablas!E215="","",Tablas!E215)</f>
        <v>UN</v>
      </c>
      <c r="F217" s="1">
        <f>IF(Tablas!F215="","",Tablas!F215)</f>
        <v>16</v>
      </c>
      <c r="G217" s="1">
        <f>IF(Tablas!I215="","",Tablas!I215)</f>
        <v>30</v>
      </c>
      <c r="H217" s="1">
        <v>9</v>
      </c>
      <c r="I217" s="39">
        <f>IF($B217="","",-SUMIFS(Tabla7[Cantidad],Tabla7[Código del producto],$B217,Tabla7[Tipo de movimiento],"SALIDA",Tabla7[Mes],I$5))</f>
        <v>0</v>
      </c>
      <c r="J217" s="39">
        <f>IF($B217="","",-SUMIFS(Tabla7[Cantidad],Tabla7[Código del producto],$B217,Tabla7[Tipo de movimiento],"SALIDA",Tabla7[Mes],J$5))</f>
        <v>18</v>
      </c>
      <c r="K217" s="39">
        <f>IF($B217="","",-SUMIFS(Tabla7[Cantidad],Tabla7[Código del producto],$B217,Tabla7[Tipo de movimiento],"SALIDA",Tabla7[Mes],K$5))</f>
        <v>0</v>
      </c>
      <c r="L217" s="39">
        <f>IF($B217="","",-SUMIFS(Tabla7[Cantidad],Tabla7[Código del producto],$B217,Tabla7[Tipo de movimiento],"SALIDA",Tabla7[Mes],L$5))</f>
        <v>0</v>
      </c>
      <c r="M217" s="39">
        <f>IF($B217="","",-SUMIFS(Tabla7[Cantidad],Tabla7[Código del producto],$B217,Tabla7[Tipo de movimiento],"SALIDA",Tabla7[Mes],M$5))</f>
        <v>0</v>
      </c>
      <c r="N217" s="39">
        <f>IF($B217="","",-SUMIFS(Tabla7[Cantidad],Tabla7[Código del producto],$B217,Tabla7[Tipo de movimiento],"SALIDA",Tabla7[Mes],N$5))</f>
        <v>0</v>
      </c>
      <c r="O217" s="39">
        <f>IF($B217="","",-SUMIFS(Tabla7[Cantidad],Tabla7[Código del producto],$B217,Tabla7[Tipo de movimiento],"SALIDA",Tabla7[Mes],O$5))</f>
        <v>0</v>
      </c>
      <c r="P217" s="39">
        <f>IF($B217="","",-SUMIFS(Tabla7[Cantidad],Tabla7[Código del producto],$B217,Tabla7[Tipo de movimiento],"SALIDA",Tabla7[Mes],P$5))</f>
        <v>0</v>
      </c>
      <c r="Q217" s="39">
        <f t="shared" si="9"/>
        <v>0</v>
      </c>
      <c r="R217" s="51" t="str">
        <f>IF($B217="","",IFERROR(VLOOKUP($B217,'ABC rotación'!$C:$G,5,0),"C"))</f>
        <v>C</v>
      </c>
      <c r="S217" s="41">
        <f t="shared" si="10"/>
        <v>0</v>
      </c>
      <c r="T217" s="40">
        <f t="shared" si="11"/>
        <v>0</v>
      </c>
      <c r="U217" s="23" t="str">
        <f>IF($B217="","",VLOOKUP($T217,Tablas!$X$14:$Y$17,2,1))</f>
        <v>1. ROJO</v>
      </c>
    </row>
    <row r="218" spans="2:21" x14ac:dyDescent="0.2">
      <c r="B218" s="1">
        <f>IF(Tablas!B216="","",Tablas!B216)</f>
        <v>300213</v>
      </c>
      <c r="C218" s="1" t="str">
        <f>IF(Tablas!C216="","",Tablas!C216)</f>
        <v>CUBIERTA DE TIMON IZQ</v>
      </c>
      <c r="D218" s="1" t="str">
        <f>IF(Tablas!D216="","",Tablas!D216)</f>
        <v>05 - COLISION</v>
      </c>
      <c r="E218" s="1" t="str">
        <f>IF(Tablas!E216="","",Tablas!E216)</f>
        <v>UN</v>
      </c>
      <c r="F218" s="1">
        <f>IF(Tablas!F216="","",Tablas!F216)</f>
        <v>12</v>
      </c>
      <c r="G218" s="1">
        <f>IF(Tablas!I216="","",Tablas!I216)</f>
        <v>17</v>
      </c>
      <c r="H218" s="1">
        <v>8</v>
      </c>
      <c r="I218" s="39">
        <f>IF($B218="","",-SUMIFS(Tabla7[Cantidad],Tabla7[Código del producto],$B218,Tabla7[Tipo de movimiento],"SALIDA",Tabla7[Mes],I$5))</f>
        <v>0</v>
      </c>
      <c r="J218" s="39">
        <f>IF($B218="","",-SUMIFS(Tabla7[Cantidad],Tabla7[Código del producto],$B218,Tabla7[Tipo de movimiento],"SALIDA",Tabla7[Mes],J$5))</f>
        <v>0</v>
      </c>
      <c r="K218" s="39">
        <f>IF($B218="","",-SUMIFS(Tabla7[Cantidad],Tabla7[Código del producto],$B218,Tabla7[Tipo de movimiento],"SALIDA",Tabla7[Mes],K$5))</f>
        <v>13</v>
      </c>
      <c r="L218" s="39">
        <f>IF($B218="","",-SUMIFS(Tabla7[Cantidad],Tabla7[Código del producto],$B218,Tabla7[Tipo de movimiento],"SALIDA",Tabla7[Mes],L$5))</f>
        <v>15</v>
      </c>
      <c r="M218" s="39">
        <f>IF($B218="","",-SUMIFS(Tabla7[Cantidad],Tabla7[Código del producto],$B218,Tabla7[Tipo de movimiento],"SALIDA",Tabla7[Mes],M$5))</f>
        <v>0</v>
      </c>
      <c r="N218" s="39">
        <f>IF($B218="","",-SUMIFS(Tabla7[Cantidad],Tabla7[Código del producto],$B218,Tabla7[Tipo de movimiento],"SALIDA",Tabla7[Mes],N$5))</f>
        <v>18</v>
      </c>
      <c r="O218" s="39">
        <f>IF($B218="","",-SUMIFS(Tabla7[Cantidad],Tabla7[Código del producto],$B218,Tabla7[Tipo de movimiento],"SALIDA",Tabla7[Mes],O$5))</f>
        <v>0</v>
      </c>
      <c r="P218" s="39">
        <f>IF($B218="","",-SUMIFS(Tabla7[Cantidad],Tabla7[Código del producto],$B218,Tabla7[Tipo de movimiento],"SALIDA",Tabla7[Mes],P$5))</f>
        <v>0</v>
      </c>
      <c r="Q218" s="39">
        <f t="shared" si="9"/>
        <v>6</v>
      </c>
      <c r="R218" s="51" t="str">
        <f>IF($B218="","",IFERROR(VLOOKUP($B218,'ABC rotación'!$C:$G,5,0),"C"))</f>
        <v>A</v>
      </c>
      <c r="S218" s="41">
        <f t="shared" si="10"/>
        <v>40</v>
      </c>
      <c r="T218" s="40">
        <f t="shared" si="11"/>
        <v>3.3333333333333335</v>
      </c>
      <c r="U218" s="23" t="str">
        <f>IF($B218="","",VLOOKUP($T218,Tablas!$X$14:$Y$17,2,1))</f>
        <v>4. NEGRO</v>
      </c>
    </row>
    <row r="219" spans="2:21" x14ac:dyDescent="0.2">
      <c r="B219" s="1">
        <f>IF(Tablas!B217="","",Tablas!B217)</f>
        <v>300214</v>
      </c>
      <c r="C219" s="1" t="str">
        <f>IF(Tablas!C217="","",Tablas!C217)</f>
        <v>CUBIERTA DE TIMON DER</v>
      </c>
      <c r="D219" s="1" t="str">
        <f>IF(Tablas!D217="","",Tablas!D217)</f>
        <v>05 - COLISION</v>
      </c>
      <c r="E219" s="1" t="str">
        <f>IF(Tablas!E217="","",Tablas!E217)</f>
        <v>UN</v>
      </c>
      <c r="F219" s="1">
        <f>IF(Tablas!F217="","",Tablas!F217)</f>
        <v>23</v>
      </c>
      <c r="G219" s="1">
        <f>IF(Tablas!I217="","",Tablas!I217)</f>
        <v>47</v>
      </c>
      <c r="H219" s="1">
        <v>6</v>
      </c>
      <c r="I219" s="39">
        <f>IF($B219="","",-SUMIFS(Tabla7[Cantidad],Tabla7[Código del producto],$B219,Tabla7[Tipo de movimiento],"SALIDA",Tabla7[Mes],I$5))</f>
        <v>9</v>
      </c>
      <c r="J219" s="39">
        <f>IF($B219="","",-SUMIFS(Tabla7[Cantidad],Tabla7[Código del producto],$B219,Tabla7[Tipo de movimiento],"SALIDA",Tabla7[Mes],J$5))</f>
        <v>19</v>
      </c>
      <c r="K219" s="39">
        <f>IF($B219="","",-SUMIFS(Tabla7[Cantidad],Tabla7[Código del producto],$B219,Tabla7[Tipo de movimiento],"SALIDA",Tabla7[Mes],K$5))</f>
        <v>9</v>
      </c>
      <c r="L219" s="39">
        <f>IF($B219="","",-SUMIFS(Tabla7[Cantidad],Tabla7[Código del producto],$B219,Tabla7[Tipo de movimiento],"SALIDA",Tabla7[Mes],L$5))</f>
        <v>18</v>
      </c>
      <c r="M219" s="39">
        <f>IF($B219="","",-SUMIFS(Tabla7[Cantidad],Tabla7[Código del producto],$B219,Tabla7[Tipo de movimiento],"SALIDA",Tabla7[Mes],M$5))</f>
        <v>12</v>
      </c>
      <c r="N219" s="39">
        <f>IF($B219="","",-SUMIFS(Tabla7[Cantidad],Tabla7[Código del producto],$B219,Tabla7[Tipo de movimiento],"SALIDA",Tabla7[Mes],N$5))</f>
        <v>14</v>
      </c>
      <c r="O219" s="39">
        <f>IF($B219="","",-SUMIFS(Tabla7[Cantidad],Tabla7[Código del producto],$B219,Tabla7[Tipo de movimiento],"SALIDA",Tabla7[Mes],O$5))</f>
        <v>14</v>
      </c>
      <c r="P219" s="39">
        <f>IF($B219="","",-SUMIFS(Tabla7[Cantidad],Tabla7[Código del producto],$B219,Tabla7[Tipo de movimiento],"SALIDA",Tabla7[Mes],P$5))</f>
        <v>0</v>
      </c>
      <c r="Q219" s="39">
        <f t="shared" si="9"/>
        <v>9.3333333333333339</v>
      </c>
      <c r="R219" s="51" t="str">
        <f>IF($B219="","",IFERROR(VLOOKUP($B219,'ABC rotación'!$C:$G,5,0),"C"))</f>
        <v>A</v>
      </c>
      <c r="S219" s="41">
        <f t="shared" si="10"/>
        <v>19.285714285714285</v>
      </c>
      <c r="T219" s="40">
        <f t="shared" si="11"/>
        <v>0.83850931677018625</v>
      </c>
      <c r="U219" s="23" t="str">
        <f>IF($B219="","",VLOOKUP($T219,Tablas!$X$14:$Y$17,2,1))</f>
        <v>2. AMARILLO</v>
      </c>
    </row>
    <row r="220" spans="2:21" x14ac:dyDescent="0.2">
      <c r="B220" s="1">
        <f>IF(Tablas!B218="","",Tablas!B218)</f>
        <v>300215</v>
      </c>
      <c r="C220" s="1" t="str">
        <f>IF(Tablas!C218="","",Tablas!C218)</f>
        <v>CUBIERTA CILINDRO MAESTRO</v>
      </c>
      <c r="D220" s="1" t="str">
        <f>IF(Tablas!D218="","",Tablas!D218)</f>
        <v>05 - COLISION</v>
      </c>
      <c r="E220" s="1" t="str">
        <f>IF(Tablas!E218="","",Tablas!E218)</f>
        <v>UN</v>
      </c>
      <c r="F220" s="1">
        <f>IF(Tablas!F218="","",Tablas!F218)</f>
        <v>8</v>
      </c>
      <c r="G220" s="1">
        <f>IF(Tablas!I218="","",Tablas!I218)</f>
        <v>32</v>
      </c>
      <c r="H220" s="1">
        <v>10</v>
      </c>
      <c r="I220" s="39">
        <f>IF($B220="","",-SUMIFS(Tabla7[Cantidad],Tabla7[Código del producto],$B220,Tabla7[Tipo de movimiento],"SALIDA",Tabla7[Mes],I$5))</f>
        <v>9</v>
      </c>
      <c r="J220" s="39">
        <f>IF($B220="","",-SUMIFS(Tabla7[Cantidad],Tabla7[Código del producto],$B220,Tabla7[Tipo de movimiento],"SALIDA",Tabla7[Mes],J$5))</f>
        <v>0</v>
      </c>
      <c r="K220" s="39">
        <f>IF($B220="","",-SUMIFS(Tabla7[Cantidad],Tabla7[Código del producto],$B220,Tabla7[Tipo de movimiento],"SALIDA",Tabla7[Mes],K$5))</f>
        <v>14</v>
      </c>
      <c r="L220" s="39">
        <f>IF($B220="","",-SUMIFS(Tabla7[Cantidad],Tabla7[Código del producto],$B220,Tabla7[Tipo de movimiento],"SALIDA",Tabla7[Mes],L$5))</f>
        <v>0</v>
      </c>
      <c r="M220" s="39">
        <f>IF($B220="","",-SUMIFS(Tabla7[Cantidad],Tabla7[Código del producto],$B220,Tabla7[Tipo de movimiento],"SALIDA",Tabla7[Mes],M$5))</f>
        <v>0</v>
      </c>
      <c r="N220" s="39">
        <f>IF($B220="","",-SUMIFS(Tabla7[Cantidad],Tabla7[Código del producto],$B220,Tabla7[Tipo de movimiento],"SALIDA",Tabla7[Mes],N$5))</f>
        <v>13</v>
      </c>
      <c r="O220" s="39">
        <f>IF($B220="","",-SUMIFS(Tabla7[Cantidad],Tabla7[Código del producto],$B220,Tabla7[Tipo de movimiento],"SALIDA",Tabla7[Mes],O$5))</f>
        <v>7</v>
      </c>
      <c r="P220" s="39">
        <f>IF($B220="","",-SUMIFS(Tabla7[Cantidad],Tabla7[Código del producto],$B220,Tabla7[Tipo de movimiento],"SALIDA",Tabla7[Mes],P$5))</f>
        <v>0</v>
      </c>
      <c r="Q220" s="39">
        <f t="shared" si="9"/>
        <v>6.666666666666667</v>
      </c>
      <c r="R220" s="51" t="str">
        <f>IF($B220="","",IFERROR(VLOOKUP($B220,'ABC rotación'!$C:$G,5,0),"C"))</f>
        <v>B</v>
      </c>
      <c r="S220" s="41">
        <f t="shared" si="10"/>
        <v>45</v>
      </c>
      <c r="T220" s="40">
        <f t="shared" si="11"/>
        <v>5.625</v>
      </c>
      <c r="U220" s="23" t="str">
        <f>IF($B220="","",VLOOKUP($T220,Tablas!$X$14:$Y$17,2,1))</f>
        <v>4. NEGRO</v>
      </c>
    </row>
    <row r="221" spans="2:21" x14ac:dyDescent="0.2">
      <c r="B221" s="1">
        <f>IF(Tablas!B219="","",Tablas!B219)</f>
        <v>300216</v>
      </c>
      <c r="C221" s="1" t="str">
        <f>IF(Tablas!C219="","",Tablas!C219)</f>
        <v>RIN TRASERO/AZUL/.</v>
      </c>
      <c r="D221" s="1" t="str">
        <f>IF(Tablas!D219="","",Tablas!D219)</f>
        <v>13 - TRACCION</v>
      </c>
      <c r="E221" s="1" t="str">
        <f>IF(Tablas!E219="","",Tablas!E219)</f>
        <v>UN</v>
      </c>
      <c r="F221" s="1">
        <f>IF(Tablas!F219="","",Tablas!F219)</f>
        <v>25</v>
      </c>
      <c r="G221" s="1">
        <f>IF(Tablas!I219="","",Tablas!I219)</f>
        <v>6</v>
      </c>
      <c r="H221" s="1">
        <v>5</v>
      </c>
      <c r="I221" s="39">
        <f>IF($B221="","",-SUMIFS(Tabla7[Cantidad],Tabla7[Código del producto],$B221,Tabla7[Tipo de movimiento],"SALIDA",Tabla7[Mes],I$5))</f>
        <v>0</v>
      </c>
      <c r="J221" s="39">
        <f>IF($B221="","",-SUMIFS(Tabla7[Cantidad],Tabla7[Código del producto],$B221,Tabla7[Tipo de movimiento],"SALIDA",Tabla7[Mes],J$5))</f>
        <v>0</v>
      </c>
      <c r="K221" s="39">
        <f>IF($B221="","",-SUMIFS(Tabla7[Cantidad],Tabla7[Código del producto],$B221,Tabla7[Tipo de movimiento],"SALIDA",Tabla7[Mes],K$5))</f>
        <v>0</v>
      </c>
      <c r="L221" s="39">
        <f>IF($B221="","",-SUMIFS(Tabla7[Cantidad],Tabla7[Código del producto],$B221,Tabla7[Tipo de movimiento],"SALIDA",Tabla7[Mes],L$5))</f>
        <v>0</v>
      </c>
      <c r="M221" s="39">
        <f>IF($B221="","",-SUMIFS(Tabla7[Cantidad],Tabla7[Código del producto],$B221,Tabla7[Tipo de movimiento],"SALIDA",Tabla7[Mes],M$5))</f>
        <v>0</v>
      </c>
      <c r="N221" s="39">
        <f>IF($B221="","",-SUMIFS(Tabla7[Cantidad],Tabla7[Código del producto],$B221,Tabla7[Tipo de movimiento],"SALIDA",Tabla7[Mes],N$5))</f>
        <v>5</v>
      </c>
      <c r="O221" s="39">
        <f>IF($B221="","",-SUMIFS(Tabla7[Cantidad],Tabla7[Código del producto],$B221,Tabla7[Tipo de movimiento],"SALIDA",Tabla7[Mes],O$5))</f>
        <v>0</v>
      </c>
      <c r="P221" s="39">
        <f>IF($B221="","",-SUMIFS(Tabla7[Cantidad],Tabla7[Código del producto],$B221,Tabla7[Tipo de movimiento],"SALIDA",Tabla7[Mes],P$5))</f>
        <v>0</v>
      </c>
      <c r="Q221" s="39">
        <f t="shared" si="9"/>
        <v>1.6666666666666667</v>
      </c>
      <c r="R221" s="51" t="str">
        <f>IF($B221="","",IFERROR(VLOOKUP($B221,'ABC rotación'!$C:$G,5,0),"C"))</f>
        <v>C</v>
      </c>
      <c r="S221" s="41">
        <f t="shared" si="10"/>
        <v>90</v>
      </c>
      <c r="T221" s="40">
        <f t="shared" si="11"/>
        <v>3.6</v>
      </c>
      <c r="U221" s="23" t="str">
        <f>IF($B221="","",VLOOKUP($T221,Tablas!$X$14:$Y$17,2,1))</f>
        <v>4. NEGRO</v>
      </c>
    </row>
    <row r="222" spans="2:21" x14ac:dyDescent="0.2">
      <c r="B222" s="1">
        <f>IF(Tablas!B220="","",Tablas!B220)</f>
        <v>300217</v>
      </c>
      <c r="C222" s="1" t="str">
        <f>IF(Tablas!C220="","",Tablas!C220)</f>
        <v>RETROVISOR DERECHO/NEGRO/.</v>
      </c>
      <c r="D222" s="1" t="str">
        <f>IF(Tablas!D220="","",Tablas!D220)</f>
        <v>05 - COLISION</v>
      </c>
      <c r="E222" s="1" t="str">
        <f>IF(Tablas!E220="","",Tablas!E220)</f>
        <v>UN</v>
      </c>
      <c r="F222" s="1">
        <f>IF(Tablas!F220="","",Tablas!F220)</f>
        <v>21</v>
      </c>
      <c r="G222" s="1">
        <f>IF(Tablas!I220="","",Tablas!I220)</f>
        <v>35</v>
      </c>
      <c r="H222" s="1">
        <v>8</v>
      </c>
      <c r="I222" s="39">
        <f>IF($B222="","",-SUMIFS(Tabla7[Cantidad],Tabla7[Código del producto],$B222,Tabla7[Tipo de movimiento],"SALIDA",Tabla7[Mes],I$5))</f>
        <v>0</v>
      </c>
      <c r="J222" s="39">
        <f>IF($B222="","",-SUMIFS(Tabla7[Cantidad],Tabla7[Código del producto],$B222,Tabla7[Tipo de movimiento],"SALIDA",Tabla7[Mes],J$5))</f>
        <v>6</v>
      </c>
      <c r="K222" s="39">
        <f>IF($B222="","",-SUMIFS(Tabla7[Cantidad],Tabla7[Código del producto],$B222,Tabla7[Tipo de movimiento],"SALIDA",Tabla7[Mes],K$5))</f>
        <v>0</v>
      </c>
      <c r="L222" s="39">
        <f>IF($B222="","",-SUMIFS(Tabla7[Cantidad],Tabla7[Código del producto],$B222,Tabla7[Tipo de movimiento],"SALIDA",Tabla7[Mes],L$5))</f>
        <v>0</v>
      </c>
      <c r="M222" s="39">
        <f>IF($B222="","",-SUMIFS(Tabla7[Cantidad],Tabla7[Código del producto],$B222,Tabla7[Tipo de movimiento],"SALIDA",Tabla7[Mes],M$5))</f>
        <v>0</v>
      </c>
      <c r="N222" s="39">
        <f>IF($B222="","",-SUMIFS(Tabla7[Cantidad],Tabla7[Código del producto],$B222,Tabla7[Tipo de movimiento],"SALIDA",Tabla7[Mes],N$5))</f>
        <v>0</v>
      </c>
      <c r="O222" s="39">
        <f>IF($B222="","",-SUMIFS(Tabla7[Cantidad],Tabla7[Código del producto],$B222,Tabla7[Tipo de movimiento],"SALIDA",Tabla7[Mes],O$5))</f>
        <v>0</v>
      </c>
      <c r="P222" s="39">
        <f>IF($B222="","",-SUMIFS(Tabla7[Cantidad],Tabla7[Código del producto],$B222,Tabla7[Tipo de movimiento],"SALIDA",Tabla7[Mes],P$5))</f>
        <v>0</v>
      </c>
      <c r="Q222" s="39">
        <f t="shared" si="9"/>
        <v>0</v>
      </c>
      <c r="R222" s="51" t="str">
        <f>IF($B222="","",IFERROR(VLOOKUP($B222,'ABC rotación'!$C:$G,5,0),"C"))</f>
        <v>C</v>
      </c>
      <c r="S222" s="41">
        <f t="shared" si="10"/>
        <v>0</v>
      </c>
      <c r="T222" s="40">
        <f t="shared" si="11"/>
        <v>0</v>
      </c>
      <c r="U222" s="23" t="str">
        <f>IF($B222="","",VLOOKUP($T222,Tablas!$X$14:$Y$17,2,1))</f>
        <v>1. ROJO</v>
      </c>
    </row>
    <row r="223" spans="2:21" x14ac:dyDescent="0.2">
      <c r="B223" s="1">
        <f>IF(Tablas!B221="","",Tablas!B221)</f>
        <v>300218</v>
      </c>
      <c r="C223" s="1" t="str">
        <f>IF(Tablas!C221="","",Tablas!C221)</f>
        <v>RETROVISOR IZQUIER/NEGRO/.</v>
      </c>
      <c r="D223" s="1" t="str">
        <f>IF(Tablas!D221="","",Tablas!D221)</f>
        <v>05 - COLISION</v>
      </c>
      <c r="E223" s="1" t="str">
        <f>IF(Tablas!E221="","",Tablas!E221)</f>
        <v>UN</v>
      </c>
      <c r="F223" s="1">
        <f>IF(Tablas!F221="","",Tablas!F221)</f>
        <v>18</v>
      </c>
      <c r="G223" s="1">
        <f>IF(Tablas!I221="","",Tablas!I221)</f>
        <v>24</v>
      </c>
      <c r="H223" s="1">
        <v>0</v>
      </c>
      <c r="I223" s="39">
        <f>IF($B223="","",-SUMIFS(Tabla7[Cantidad],Tabla7[Código del producto],$B223,Tabla7[Tipo de movimiento],"SALIDA",Tabla7[Mes],I$5))</f>
        <v>0</v>
      </c>
      <c r="J223" s="39">
        <f>IF($B223="","",-SUMIFS(Tabla7[Cantidad],Tabla7[Código del producto],$B223,Tabla7[Tipo de movimiento],"SALIDA",Tabla7[Mes],J$5))</f>
        <v>0</v>
      </c>
      <c r="K223" s="39">
        <f>IF($B223="","",-SUMIFS(Tabla7[Cantidad],Tabla7[Código del producto],$B223,Tabla7[Tipo de movimiento],"SALIDA",Tabla7[Mes],K$5))</f>
        <v>25</v>
      </c>
      <c r="L223" s="39">
        <f>IF($B223="","",-SUMIFS(Tabla7[Cantidad],Tabla7[Código del producto],$B223,Tabla7[Tipo de movimiento],"SALIDA",Tabla7[Mes],L$5))</f>
        <v>0</v>
      </c>
      <c r="M223" s="39">
        <f>IF($B223="","",-SUMIFS(Tabla7[Cantidad],Tabla7[Código del producto],$B223,Tabla7[Tipo de movimiento],"SALIDA",Tabla7[Mes],M$5))</f>
        <v>10</v>
      </c>
      <c r="N223" s="39">
        <f>IF($B223="","",-SUMIFS(Tabla7[Cantidad],Tabla7[Código del producto],$B223,Tabla7[Tipo de movimiento],"SALIDA",Tabla7[Mes],N$5))</f>
        <v>0</v>
      </c>
      <c r="O223" s="39">
        <f>IF($B223="","",-SUMIFS(Tabla7[Cantidad],Tabla7[Código del producto],$B223,Tabla7[Tipo de movimiento],"SALIDA",Tabla7[Mes],O$5))</f>
        <v>0</v>
      </c>
      <c r="P223" s="39">
        <f>IF($B223="","",-SUMIFS(Tabla7[Cantidad],Tabla7[Código del producto],$B223,Tabla7[Tipo de movimiento],"SALIDA",Tabla7[Mes],P$5))</f>
        <v>16</v>
      </c>
      <c r="Q223" s="39">
        <f t="shared" si="9"/>
        <v>5.333333333333333</v>
      </c>
      <c r="R223" s="51" t="str">
        <f>IF($B223="","",IFERROR(VLOOKUP($B223,'ABC rotación'!$C:$G,5,0),"C"))</f>
        <v>B</v>
      </c>
      <c r="S223" s="41">
        <f t="shared" si="10"/>
        <v>0</v>
      </c>
      <c r="T223" s="40">
        <f t="shared" si="11"/>
        <v>0</v>
      </c>
      <c r="U223" s="23" t="str">
        <f>IF($B223="","",VLOOKUP($T223,Tablas!$X$14:$Y$17,2,1))</f>
        <v>1. ROJO</v>
      </c>
    </row>
    <row r="224" spans="2:21" x14ac:dyDescent="0.2">
      <c r="B224" s="1">
        <f>IF(Tablas!B222="","",Tablas!B222)</f>
        <v>300219</v>
      </c>
      <c r="C224" s="1" t="str">
        <f>IF(Tablas!C222="","",Tablas!C222)</f>
        <v>ARO RUEDA DELANTERA COMPLETO</v>
      </c>
      <c r="D224" s="1" t="str">
        <f>IF(Tablas!D222="","",Tablas!D222)</f>
        <v>13 - TRACCION</v>
      </c>
      <c r="E224" s="1" t="str">
        <f>IF(Tablas!E222="","",Tablas!E222)</f>
        <v>UN</v>
      </c>
      <c r="F224" s="1">
        <f>IF(Tablas!F222="","",Tablas!F222)</f>
        <v>27</v>
      </c>
      <c r="G224" s="1">
        <f>IF(Tablas!I222="","",Tablas!I222)</f>
        <v>9</v>
      </c>
      <c r="H224" s="1">
        <v>4</v>
      </c>
      <c r="I224" s="39">
        <f>IF($B224="","",-SUMIFS(Tabla7[Cantidad],Tabla7[Código del producto],$B224,Tabla7[Tipo de movimiento],"SALIDA",Tabla7[Mes],I$5))</f>
        <v>0</v>
      </c>
      <c r="J224" s="39">
        <f>IF($B224="","",-SUMIFS(Tabla7[Cantidad],Tabla7[Código del producto],$B224,Tabla7[Tipo de movimiento],"SALIDA",Tabla7[Mes],J$5))</f>
        <v>12</v>
      </c>
      <c r="K224" s="39">
        <f>IF($B224="","",-SUMIFS(Tabla7[Cantidad],Tabla7[Código del producto],$B224,Tabla7[Tipo de movimiento],"SALIDA",Tabla7[Mes],K$5))</f>
        <v>0</v>
      </c>
      <c r="L224" s="39">
        <f>IF($B224="","",-SUMIFS(Tabla7[Cantidad],Tabla7[Código del producto],$B224,Tabla7[Tipo de movimiento],"SALIDA",Tabla7[Mes],L$5))</f>
        <v>0</v>
      </c>
      <c r="M224" s="39">
        <f>IF($B224="","",-SUMIFS(Tabla7[Cantidad],Tabla7[Código del producto],$B224,Tabla7[Tipo de movimiento],"SALIDA",Tabla7[Mes],M$5))</f>
        <v>0</v>
      </c>
      <c r="N224" s="39">
        <f>IF($B224="","",-SUMIFS(Tabla7[Cantidad],Tabla7[Código del producto],$B224,Tabla7[Tipo de movimiento],"SALIDA",Tabla7[Mes],N$5))</f>
        <v>5</v>
      </c>
      <c r="O224" s="39">
        <f>IF($B224="","",-SUMIFS(Tabla7[Cantidad],Tabla7[Código del producto],$B224,Tabla7[Tipo de movimiento],"SALIDA",Tabla7[Mes],O$5))</f>
        <v>0</v>
      </c>
      <c r="P224" s="39">
        <f>IF($B224="","",-SUMIFS(Tabla7[Cantidad],Tabla7[Código del producto],$B224,Tabla7[Tipo de movimiento],"SALIDA",Tabla7[Mes],P$5))</f>
        <v>0</v>
      </c>
      <c r="Q224" s="39">
        <f t="shared" si="9"/>
        <v>1.6666666666666667</v>
      </c>
      <c r="R224" s="51" t="str">
        <f>IF($B224="","",IFERROR(VLOOKUP($B224,'ABC rotación'!$C:$G,5,0),"C"))</f>
        <v>C</v>
      </c>
      <c r="S224" s="41">
        <f t="shared" si="10"/>
        <v>72</v>
      </c>
      <c r="T224" s="40">
        <f t="shared" si="11"/>
        <v>2.6666666666666665</v>
      </c>
      <c r="U224" s="23" t="str">
        <f>IF($B224="","",VLOOKUP($T224,Tablas!$X$14:$Y$17,2,1))</f>
        <v>4. NEGRO</v>
      </c>
    </row>
    <row r="225" spans="2:21" x14ac:dyDescent="0.2">
      <c r="B225" s="1">
        <f>IF(Tablas!B223="","",Tablas!B223)</f>
        <v>300220</v>
      </c>
      <c r="C225" s="1" t="str">
        <f>IF(Tablas!C223="","",Tablas!C223)</f>
        <v>CONJUNTO DE FARO</v>
      </c>
      <c r="D225" s="1" t="str">
        <f>IF(Tablas!D223="","",Tablas!D223)</f>
        <v>14 - LUCES</v>
      </c>
      <c r="E225" s="1" t="str">
        <f>IF(Tablas!E223="","",Tablas!E223)</f>
        <v>UN</v>
      </c>
      <c r="F225" s="1">
        <f>IF(Tablas!F223="","",Tablas!F223)</f>
        <v>22</v>
      </c>
      <c r="G225" s="1">
        <f>IF(Tablas!I223="","",Tablas!I223)</f>
        <v>7</v>
      </c>
      <c r="H225" s="1">
        <v>0</v>
      </c>
      <c r="I225" s="39">
        <f>IF($B225="","",-SUMIFS(Tabla7[Cantidad],Tabla7[Código del producto],$B225,Tabla7[Tipo de movimiento],"SALIDA",Tabla7[Mes],I$5))</f>
        <v>0</v>
      </c>
      <c r="J225" s="39">
        <f>IF($B225="","",-SUMIFS(Tabla7[Cantidad],Tabla7[Código del producto],$B225,Tabla7[Tipo de movimiento],"SALIDA",Tabla7[Mes],J$5))</f>
        <v>0</v>
      </c>
      <c r="K225" s="39">
        <f>IF($B225="","",-SUMIFS(Tabla7[Cantidad],Tabla7[Código del producto],$B225,Tabla7[Tipo de movimiento],"SALIDA",Tabla7[Mes],K$5))</f>
        <v>13</v>
      </c>
      <c r="L225" s="39">
        <f>IF($B225="","",-SUMIFS(Tabla7[Cantidad],Tabla7[Código del producto],$B225,Tabla7[Tipo de movimiento],"SALIDA",Tabla7[Mes],L$5))</f>
        <v>0</v>
      </c>
      <c r="M225" s="39">
        <f>IF($B225="","",-SUMIFS(Tabla7[Cantidad],Tabla7[Código del producto],$B225,Tabla7[Tipo de movimiento],"SALIDA",Tabla7[Mes],M$5))</f>
        <v>11</v>
      </c>
      <c r="N225" s="39">
        <f>IF($B225="","",-SUMIFS(Tabla7[Cantidad],Tabla7[Código del producto],$B225,Tabla7[Tipo de movimiento],"SALIDA",Tabla7[Mes],N$5))</f>
        <v>0</v>
      </c>
      <c r="O225" s="39">
        <f>IF($B225="","",-SUMIFS(Tabla7[Cantidad],Tabla7[Código del producto],$B225,Tabla7[Tipo de movimiento],"SALIDA",Tabla7[Mes],O$5))</f>
        <v>0</v>
      </c>
      <c r="P225" s="39">
        <f>IF($B225="","",-SUMIFS(Tabla7[Cantidad],Tabla7[Código del producto],$B225,Tabla7[Tipo de movimiento],"SALIDA",Tabla7[Mes],P$5))</f>
        <v>0</v>
      </c>
      <c r="Q225" s="39">
        <f t="shared" si="9"/>
        <v>0</v>
      </c>
      <c r="R225" s="51" t="str">
        <f>IF($B225="","",IFERROR(VLOOKUP($B225,'ABC rotación'!$C:$G,5,0),"C"))</f>
        <v>C</v>
      </c>
      <c r="S225" s="41">
        <f t="shared" si="10"/>
        <v>0</v>
      </c>
      <c r="T225" s="40">
        <f t="shared" si="11"/>
        <v>0</v>
      </c>
      <c r="U225" s="23" t="str">
        <f>IF($B225="","",VLOOKUP($T225,Tablas!$X$14:$Y$17,2,1))</f>
        <v>1. ROJO</v>
      </c>
    </row>
    <row r="226" spans="2:21" x14ac:dyDescent="0.2">
      <c r="B226" s="1">
        <f>IF(Tablas!B224="","",Tablas!B224)</f>
        <v>300221</v>
      </c>
      <c r="C226" s="1" t="str">
        <f>IF(Tablas!C224="","",Tablas!C224)</f>
        <v>FARO TRASERO</v>
      </c>
      <c r="D226" s="1" t="str">
        <f>IF(Tablas!D224="","",Tablas!D224)</f>
        <v>14 - LUCES</v>
      </c>
      <c r="E226" s="1" t="str">
        <f>IF(Tablas!E224="","",Tablas!E224)</f>
        <v>UN</v>
      </c>
      <c r="F226" s="1">
        <f>IF(Tablas!F224="","",Tablas!F224)</f>
        <v>13</v>
      </c>
      <c r="G226" s="1">
        <f>IF(Tablas!I224="","",Tablas!I224)</f>
        <v>21</v>
      </c>
      <c r="H226" s="1">
        <v>3</v>
      </c>
      <c r="I226" s="39">
        <f>IF($B226="","",-SUMIFS(Tabla7[Cantidad],Tabla7[Código del producto],$B226,Tabla7[Tipo de movimiento],"SALIDA",Tabla7[Mes],I$5))</f>
        <v>15</v>
      </c>
      <c r="J226" s="39">
        <f>IF($B226="","",-SUMIFS(Tabla7[Cantidad],Tabla7[Código del producto],$B226,Tabla7[Tipo de movimiento],"SALIDA",Tabla7[Mes],J$5))</f>
        <v>0</v>
      </c>
      <c r="K226" s="39">
        <f>IF($B226="","",-SUMIFS(Tabla7[Cantidad],Tabla7[Código del producto],$B226,Tabla7[Tipo de movimiento],"SALIDA",Tabla7[Mes],K$5))</f>
        <v>0</v>
      </c>
      <c r="L226" s="39">
        <f>IF($B226="","",-SUMIFS(Tabla7[Cantidad],Tabla7[Código del producto],$B226,Tabla7[Tipo de movimiento],"SALIDA",Tabla7[Mes],L$5))</f>
        <v>16</v>
      </c>
      <c r="M226" s="39">
        <f>IF($B226="","",-SUMIFS(Tabla7[Cantidad],Tabla7[Código del producto],$B226,Tabla7[Tipo de movimiento],"SALIDA",Tabla7[Mes],M$5))</f>
        <v>12</v>
      </c>
      <c r="N226" s="39">
        <f>IF($B226="","",-SUMIFS(Tabla7[Cantidad],Tabla7[Código del producto],$B226,Tabla7[Tipo de movimiento],"SALIDA",Tabla7[Mes],N$5))</f>
        <v>5</v>
      </c>
      <c r="O226" s="39">
        <f>IF($B226="","",-SUMIFS(Tabla7[Cantidad],Tabla7[Código del producto],$B226,Tabla7[Tipo de movimiento],"SALIDA",Tabla7[Mes],O$5))</f>
        <v>19</v>
      </c>
      <c r="P226" s="39">
        <f>IF($B226="","",-SUMIFS(Tabla7[Cantidad],Tabla7[Código del producto],$B226,Tabla7[Tipo de movimiento],"SALIDA",Tabla7[Mes],P$5))</f>
        <v>0</v>
      </c>
      <c r="Q226" s="39">
        <f t="shared" si="9"/>
        <v>8</v>
      </c>
      <c r="R226" s="51" t="str">
        <f>IF($B226="","",IFERROR(VLOOKUP($B226,'ABC rotación'!$C:$G,5,0),"C"))</f>
        <v>A</v>
      </c>
      <c r="S226" s="41">
        <f t="shared" si="10"/>
        <v>11.25</v>
      </c>
      <c r="T226" s="40">
        <f t="shared" si="11"/>
        <v>0.86538461538461542</v>
      </c>
      <c r="U226" s="23" t="str">
        <f>IF($B226="","",VLOOKUP($T226,Tablas!$X$14:$Y$17,2,1))</f>
        <v>2. AMARILLO</v>
      </c>
    </row>
    <row r="227" spans="2:21" x14ac:dyDescent="0.2">
      <c r="B227" s="1">
        <f>IF(Tablas!B225="","",Tablas!B225)</f>
        <v>300222</v>
      </c>
      <c r="C227" s="1" t="str">
        <f>IF(Tablas!C225="","",Tablas!C225)</f>
        <v>PARADOR LATERAL</v>
      </c>
      <c r="D227" s="1" t="str">
        <f>IF(Tablas!D225="","",Tablas!D225)</f>
        <v>07 - PEDALES Y POSAPIES</v>
      </c>
      <c r="E227" s="1" t="str">
        <f>IF(Tablas!E225="","",Tablas!E225)</f>
        <v>UN</v>
      </c>
      <c r="F227" s="1">
        <f>IF(Tablas!F225="","",Tablas!F225)</f>
        <v>26</v>
      </c>
      <c r="G227" s="1">
        <f>IF(Tablas!I225="","",Tablas!I225)</f>
        <v>12</v>
      </c>
      <c r="H227" s="1">
        <v>4</v>
      </c>
      <c r="I227" s="39">
        <f>IF($B227="","",-SUMIFS(Tabla7[Cantidad],Tabla7[Código del producto],$B227,Tabla7[Tipo de movimiento],"SALIDA",Tabla7[Mes],I$5))</f>
        <v>0</v>
      </c>
      <c r="J227" s="39">
        <f>IF($B227="","",-SUMIFS(Tabla7[Cantidad],Tabla7[Código del producto],$B227,Tabla7[Tipo de movimiento],"SALIDA",Tabla7[Mes],J$5))</f>
        <v>0</v>
      </c>
      <c r="K227" s="39">
        <f>IF($B227="","",-SUMIFS(Tabla7[Cantidad],Tabla7[Código del producto],$B227,Tabla7[Tipo de movimiento],"SALIDA",Tabla7[Mes],K$5))</f>
        <v>0</v>
      </c>
      <c r="L227" s="39">
        <f>IF($B227="","",-SUMIFS(Tabla7[Cantidad],Tabla7[Código del producto],$B227,Tabla7[Tipo de movimiento],"SALIDA",Tabla7[Mes],L$5))</f>
        <v>0</v>
      </c>
      <c r="M227" s="39">
        <f>IF($B227="","",-SUMIFS(Tabla7[Cantidad],Tabla7[Código del producto],$B227,Tabla7[Tipo de movimiento],"SALIDA",Tabla7[Mes],M$5))</f>
        <v>17</v>
      </c>
      <c r="N227" s="39">
        <f>IF($B227="","",-SUMIFS(Tabla7[Cantidad],Tabla7[Código del producto],$B227,Tabla7[Tipo de movimiento],"SALIDA",Tabla7[Mes],N$5))</f>
        <v>0</v>
      </c>
      <c r="O227" s="39">
        <f>IF($B227="","",-SUMIFS(Tabla7[Cantidad],Tabla7[Código del producto],$B227,Tabla7[Tipo de movimiento],"SALIDA",Tabla7[Mes],O$5))</f>
        <v>0</v>
      </c>
      <c r="P227" s="39">
        <f>IF($B227="","",-SUMIFS(Tabla7[Cantidad],Tabla7[Código del producto],$B227,Tabla7[Tipo de movimiento],"SALIDA",Tabla7[Mes],P$5))</f>
        <v>0</v>
      </c>
      <c r="Q227" s="39">
        <f t="shared" si="9"/>
        <v>0</v>
      </c>
      <c r="R227" s="51" t="str">
        <f>IF($B227="","",IFERROR(VLOOKUP($B227,'ABC rotación'!$C:$G,5,0),"C"))</f>
        <v>C</v>
      </c>
      <c r="S227" s="41">
        <f t="shared" si="10"/>
        <v>0</v>
      </c>
      <c r="T227" s="40">
        <f t="shared" si="11"/>
        <v>0</v>
      </c>
      <c r="U227" s="23" t="str">
        <f>IF($B227="","",VLOOKUP($T227,Tablas!$X$14:$Y$17,2,1))</f>
        <v>1. ROJO</v>
      </c>
    </row>
    <row r="228" spans="2:21" x14ac:dyDescent="0.2">
      <c r="B228" s="1">
        <f>IF(Tablas!B226="","",Tablas!B226)</f>
        <v>300223</v>
      </c>
      <c r="C228" s="1" t="str">
        <f>IF(Tablas!C226="","",Tablas!C226)</f>
        <v>RIN DELANTERO/AZUL/.</v>
      </c>
      <c r="D228" s="1" t="str">
        <f>IF(Tablas!D226="","",Tablas!D226)</f>
        <v>13 - TRACCION</v>
      </c>
      <c r="E228" s="1" t="str">
        <f>IF(Tablas!E226="","",Tablas!E226)</f>
        <v>UN</v>
      </c>
      <c r="F228" s="1">
        <f>IF(Tablas!F226="","",Tablas!F226)</f>
        <v>8</v>
      </c>
      <c r="G228" s="1">
        <f>IF(Tablas!I226="","",Tablas!I226)</f>
        <v>44</v>
      </c>
      <c r="H228" s="1">
        <v>1</v>
      </c>
      <c r="I228" s="39">
        <f>IF($B228="","",-SUMIFS(Tabla7[Cantidad],Tabla7[Código del producto],$B228,Tabla7[Tipo de movimiento],"SALIDA",Tabla7[Mes],I$5))</f>
        <v>0</v>
      </c>
      <c r="J228" s="39">
        <f>IF($B228="","",-SUMIFS(Tabla7[Cantidad],Tabla7[Código del producto],$B228,Tabla7[Tipo de movimiento],"SALIDA",Tabla7[Mes],J$5))</f>
        <v>0</v>
      </c>
      <c r="K228" s="39">
        <f>IF($B228="","",-SUMIFS(Tabla7[Cantidad],Tabla7[Código del producto],$B228,Tabla7[Tipo de movimiento],"SALIDA",Tabla7[Mes],K$5))</f>
        <v>0</v>
      </c>
      <c r="L228" s="39">
        <f>IF($B228="","",-SUMIFS(Tabla7[Cantidad],Tabla7[Código del producto],$B228,Tabla7[Tipo de movimiento],"SALIDA",Tabla7[Mes],L$5))</f>
        <v>0</v>
      </c>
      <c r="M228" s="39">
        <f>IF($B228="","",-SUMIFS(Tabla7[Cantidad],Tabla7[Código del producto],$B228,Tabla7[Tipo de movimiento],"SALIDA",Tabla7[Mes],M$5))</f>
        <v>0</v>
      </c>
      <c r="N228" s="39">
        <f>IF($B228="","",-SUMIFS(Tabla7[Cantidad],Tabla7[Código del producto],$B228,Tabla7[Tipo de movimiento],"SALIDA",Tabla7[Mes],N$5))</f>
        <v>0</v>
      </c>
      <c r="O228" s="39">
        <f>IF($B228="","",-SUMIFS(Tabla7[Cantidad],Tabla7[Código del producto],$B228,Tabla7[Tipo de movimiento],"SALIDA",Tabla7[Mes],O$5))</f>
        <v>0</v>
      </c>
      <c r="P228" s="39">
        <f>IF($B228="","",-SUMIFS(Tabla7[Cantidad],Tabla7[Código del producto],$B228,Tabla7[Tipo de movimiento],"SALIDA",Tabla7[Mes],P$5))</f>
        <v>0</v>
      </c>
      <c r="Q228" s="39">
        <f t="shared" si="9"/>
        <v>0</v>
      </c>
      <c r="R228" s="51" t="str">
        <f>IF($B228="","",IFERROR(VLOOKUP($B228,'ABC rotación'!$C:$G,5,0),"C"))</f>
        <v>A</v>
      </c>
      <c r="S228" s="41">
        <f t="shared" si="10"/>
        <v>0</v>
      </c>
      <c r="T228" s="40">
        <f t="shared" si="11"/>
        <v>0</v>
      </c>
      <c r="U228" s="23" t="str">
        <f>IF($B228="","",VLOOKUP($T228,Tablas!$X$14:$Y$17,2,1))</f>
        <v>1. ROJO</v>
      </c>
    </row>
    <row r="229" spans="2:21" x14ac:dyDescent="0.2">
      <c r="B229" s="1">
        <f>IF(Tablas!B227="","",Tablas!B227)</f>
        <v>300224</v>
      </c>
      <c r="C229" s="1" t="str">
        <f>IF(Tablas!C227="","",Tablas!C227)</f>
        <v>RECIPIENTE DE CAJUELA (NEGRO)</v>
      </c>
      <c r="D229" s="1" t="str">
        <f>IF(Tablas!D227="","",Tablas!D227)</f>
        <v>05 - COLISION</v>
      </c>
      <c r="E229" s="1" t="str">
        <f>IF(Tablas!E227="","",Tablas!E227)</f>
        <v>UN</v>
      </c>
      <c r="F229" s="1">
        <f>IF(Tablas!F227="","",Tablas!F227)</f>
        <v>26</v>
      </c>
      <c r="G229" s="1">
        <f>IF(Tablas!I227="","",Tablas!I227)</f>
        <v>9</v>
      </c>
      <c r="H229" s="1">
        <v>4</v>
      </c>
      <c r="I229" s="39">
        <f>IF($B229="","",-SUMIFS(Tabla7[Cantidad],Tabla7[Código del producto],$B229,Tabla7[Tipo de movimiento],"SALIDA",Tabla7[Mes],I$5))</f>
        <v>0</v>
      </c>
      <c r="J229" s="39">
        <f>IF($B229="","",-SUMIFS(Tabla7[Cantidad],Tabla7[Código del producto],$B229,Tabla7[Tipo de movimiento],"SALIDA",Tabla7[Mes],J$5))</f>
        <v>0</v>
      </c>
      <c r="K229" s="39">
        <f>IF($B229="","",-SUMIFS(Tabla7[Cantidad],Tabla7[Código del producto],$B229,Tabla7[Tipo de movimiento],"SALIDA",Tabla7[Mes],K$5))</f>
        <v>0</v>
      </c>
      <c r="L229" s="39">
        <f>IF($B229="","",-SUMIFS(Tabla7[Cantidad],Tabla7[Código del producto],$B229,Tabla7[Tipo de movimiento],"SALIDA",Tabla7[Mes],L$5))</f>
        <v>0</v>
      </c>
      <c r="M229" s="39">
        <f>IF($B229="","",-SUMIFS(Tabla7[Cantidad],Tabla7[Código del producto],$B229,Tabla7[Tipo de movimiento],"SALIDA",Tabla7[Mes],M$5))</f>
        <v>0</v>
      </c>
      <c r="N229" s="39">
        <f>IF($B229="","",-SUMIFS(Tabla7[Cantidad],Tabla7[Código del producto],$B229,Tabla7[Tipo de movimiento],"SALIDA",Tabla7[Mes],N$5))</f>
        <v>0</v>
      </c>
      <c r="O229" s="39">
        <f>IF($B229="","",-SUMIFS(Tabla7[Cantidad],Tabla7[Código del producto],$B229,Tabla7[Tipo de movimiento],"SALIDA",Tabla7[Mes],O$5))</f>
        <v>0</v>
      </c>
      <c r="P229" s="39">
        <f>IF($B229="","",-SUMIFS(Tabla7[Cantidad],Tabla7[Código del producto],$B229,Tabla7[Tipo de movimiento],"SALIDA",Tabla7[Mes],P$5))</f>
        <v>0</v>
      </c>
      <c r="Q229" s="39">
        <f t="shared" si="9"/>
        <v>0</v>
      </c>
      <c r="R229" s="51" t="str">
        <f>IF($B229="","",IFERROR(VLOOKUP($B229,'ABC rotación'!$C:$G,5,0),"C"))</f>
        <v>B</v>
      </c>
      <c r="S229" s="41">
        <f t="shared" si="10"/>
        <v>0</v>
      </c>
      <c r="T229" s="40">
        <f t="shared" si="11"/>
        <v>0</v>
      </c>
      <c r="U229" s="23" t="str">
        <f>IF($B229="","",VLOOKUP($T229,Tablas!$X$14:$Y$17,2,1))</f>
        <v>1. ROJO</v>
      </c>
    </row>
    <row r="230" spans="2:21" x14ac:dyDescent="0.2">
      <c r="B230" s="1">
        <f>IF(Tablas!B228="","",Tablas!B228)</f>
        <v>300225</v>
      </c>
      <c r="C230" s="1" t="str">
        <f>IF(Tablas!C228="","",Tablas!C228)</f>
        <v>PLACA IZQ PORTA EQUIPAJE</v>
      </c>
      <c r="D230" s="1" t="str">
        <f>IF(Tablas!D228="","",Tablas!D228)</f>
        <v>05 - COLISION</v>
      </c>
      <c r="E230" s="1" t="str">
        <f>IF(Tablas!E228="","",Tablas!E228)</f>
        <v>UN</v>
      </c>
      <c r="F230" s="1">
        <f>IF(Tablas!F228="","",Tablas!F228)</f>
        <v>15</v>
      </c>
      <c r="G230" s="1">
        <f>IF(Tablas!I228="","",Tablas!I228)</f>
        <v>21</v>
      </c>
      <c r="H230" s="1">
        <v>1</v>
      </c>
      <c r="I230" s="39">
        <f>IF($B230="","",-SUMIFS(Tabla7[Cantidad],Tabla7[Código del producto],$B230,Tabla7[Tipo de movimiento],"SALIDA",Tabla7[Mes],I$5))</f>
        <v>0</v>
      </c>
      <c r="J230" s="39">
        <f>IF($B230="","",-SUMIFS(Tabla7[Cantidad],Tabla7[Código del producto],$B230,Tabla7[Tipo de movimiento],"SALIDA",Tabla7[Mes],J$5))</f>
        <v>0</v>
      </c>
      <c r="K230" s="39">
        <f>IF($B230="","",-SUMIFS(Tabla7[Cantidad],Tabla7[Código del producto],$B230,Tabla7[Tipo de movimiento],"SALIDA",Tabla7[Mes],K$5))</f>
        <v>0</v>
      </c>
      <c r="L230" s="39">
        <f>IF($B230="","",-SUMIFS(Tabla7[Cantidad],Tabla7[Código del producto],$B230,Tabla7[Tipo de movimiento],"SALIDA",Tabla7[Mes],L$5))</f>
        <v>0</v>
      </c>
      <c r="M230" s="39">
        <f>IF($B230="","",-SUMIFS(Tabla7[Cantidad],Tabla7[Código del producto],$B230,Tabla7[Tipo de movimiento],"SALIDA",Tabla7[Mes],M$5))</f>
        <v>0</v>
      </c>
      <c r="N230" s="39">
        <f>IF($B230="","",-SUMIFS(Tabla7[Cantidad],Tabla7[Código del producto],$B230,Tabla7[Tipo de movimiento],"SALIDA",Tabla7[Mes],N$5))</f>
        <v>14</v>
      </c>
      <c r="O230" s="39">
        <f>IF($B230="","",-SUMIFS(Tabla7[Cantidad],Tabla7[Código del producto],$B230,Tabla7[Tipo de movimiento],"SALIDA",Tabla7[Mes],O$5))</f>
        <v>0</v>
      </c>
      <c r="P230" s="39">
        <f>IF($B230="","",-SUMIFS(Tabla7[Cantidad],Tabla7[Código del producto],$B230,Tabla7[Tipo de movimiento],"SALIDA",Tabla7[Mes],P$5))</f>
        <v>17</v>
      </c>
      <c r="Q230" s="39">
        <f t="shared" si="9"/>
        <v>10.333333333333334</v>
      </c>
      <c r="R230" s="51" t="str">
        <f>IF($B230="","",IFERROR(VLOOKUP($B230,'ABC rotación'!$C:$G,5,0),"C"))</f>
        <v>C</v>
      </c>
      <c r="S230" s="41">
        <f t="shared" si="10"/>
        <v>2.903225806451613</v>
      </c>
      <c r="T230" s="40">
        <f t="shared" si="11"/>
        <v>0.19354838709677419</v>
      </c>
      <c r="U230" s="23" t="str">
        <f>IF($B230="","",VLOOKUP($T230,Tablas!$X$14:$Y$17,2,1))</f>
        <v>1. ROJO</v>
      </c>
    </row>
    <row r="231" spans="2:21" x14ac:dyDescent="0.2">
      <c r="B231" s="1">
        <f>IF(Tablas!B229="","",Tablas!B229)</f>
        <v>300226</v>
      </c>
      <c r="C231" s="1" t="str">
        <f>IF(Tablas!C229="","",Tablas!C229)</f>
        <v>PLACA DER PORTA EQUIPAJE</v>
      </c>
      <c r="D231" s="1" t="str">
        <f>IF(Tablas!D229="","",Tablas!D229)</f>
        <v>05 - COLISION</v>
      </c>
      <c r="E231" s="1" t="str">
        <f>IF(Tablas!E229="","",Tablas!E229)</f>
        <v>UN</v>
      </c>
      <c r="F231" s="1">
        <f>IF(Tablas!F229="","",Tablas!F229)</f>
        <v>7</v>
      </c>
      <c r="G231" s="1">
        <f>IF(Tablas!I229="","",Tablas!I229)</f>
        <v>6</v>
      </c>
      <c r="H231" s="1">
        <v>5</v>
      </c>
      <c r="I231" s="39">
        <f>IF($B231="","",-SUMIFS(Tabla7[Cantidad],Tabla7[Código del producto],$B231,Tabla7[Tipo de movimiento],"SALIDA",Tabla7[Mes],I$5))</f>
        <v>0</v>
      </c>
      <c r="J231" s="39">
        <f>IF($B231="","",-SUMIFS(Tabla7[Cantidad],Tabla7[Código del producto],$B231,Tabla7[Tipo de movimiento],"SALIDA",Tabla7[Mes],J$5))</f>
        <v>0</v>
      </c>
      <c r="K231" s="39">
        <f>IF($B231="","",-SUMIFS(Tabla7[Cantidad],Tabla7[Código del producto],$B231,Tabla7[Tipo de movimiento],"SALIDA",Tabla7[Mes],K$5))</f>
        <v>0</v>
      </c>
      <c r="L231" s="39">
        <f>IF($B231="","",-SUMIFS(Tabla7[Cantidad],Tabla7[Código del producto],$B231,Tabla7[Tipo de movimiento],"SALIDA",Tabla7[Mes],L$5))</f>
        <v>0</v>
      </c>
      <c r="M231" s="39">
        <f>IF($B231="","",-SUMIFS(Tabla7[Cantidad],Tabla7[Código del producto],$B231,Tabla7[Tipo de movimiento],"SALIDA",Tabla7[Mes],M$5))</f>
        <v>0</v>
      </c>
      <c r="N231" s="39">
        <f>IF($B231="","",-SUMIFS(Tabla7[Cantidad],Tabla7[Código del producto],$B231,Tabla7[Tipo de movimiento],"SALIDA",Tabla7[Mes],N$5))</f>
        <v>0</v>
      </c>
      <c r="O231" s="39">
        <f>IF($B231="","",-SUMIFS(Tabla7[Cantidad],Tabla7[Código del producto],$B231,Tabla7[Tipo de movimiento],"SALIDA",Tabla7[Mes],O$5))</f>
        <v>0</v>
      </c>
      <c r="P231" s="39">
        <f>IF($B231="","",-SUMIFS(Tabla7[Cantidad],Tabla7[Código del producto],$B231,Tabla7[Tipo de movimiento],"SALIDA",Tabla7[Mes],P$5))</f>
        <v>0</v>
      </c>
      <c r="Q231" s="39">
        <f t="shared" si="9"/>
        <v>0</v>
      </c>
      <c r="R231" s="51" t="str">
        <f>IF($B231="","",IFERROR(VLOOKUP($B231,'ABC rotación'!$C:$G,5,0),"C"))</f>
        <v>C</v>
      </c>
      <c r="S231" s="41">
        <f t="shared" si="10"/>
        <v>0</v>
      </c>
      <c r="T231" s="40">
        <f t="shared" si="11"/>
        <v>0</v>
      </c>
      <c r="U231" s="23" t="str">
        <f>IF($B231="","",VLOOKUP($T231,Tablas!$X$14:$Y$17,2,1))</f>
        <v>1. ROJO</v>
      </c>
    </row>
    <row r="232" spans="2:21" x14ac:dyDescent="0.2">
      <c r="B232" s="1">
        <f>IF(Tablas!B230="","",Tablas!B230)</f>
        <v>300227</v>
      </c>
      <c r="C232" s="1" t="str">
        <f>IF(Tablas!C230="","",Tablas!C230)</f>
        <v>BASE PLATAFORMA POSAPIES</v>
      </c>
      <c r="D232" s="1" t="str">
        <f>IF(Tablas!D230="","",Tablas!D230)</f>
        <v>05 - COLISION</v>
      </c>
      <c r="E232" s="1" t="str">
        <f>IF(Tablas!E230="","",Tablas!E230)</f>
        <v>UN</v>
      </c>
      <c r="F232" s="1">
        <f>IF(Tablas!F230="","",Tablas!F230)</f>
        <v>28</v>
      </c>
      <c r="G232" s="1">
        <f>IF(Tablas!I230="","",Tablas!I230)</f>
        <v>34</v>
      </c>
      <c r="H232" s="1">
        <v>9</v>
      </c>
      <c r="I232" s="39">
        <f>IF($B232="","",-SUMIFS(Tabla7[Cantidad],Tabla7[Código del producto],$B232,Tabla7[Tipo de movimiento],"SALIDA",Tabla7[Mes],I$5))</f>
        <v>0</v>
      </c>
      <c r="J232" s="39">
        <f>IF($B232="","",-SUMIFS(Tabla7[Cantidad],Tabla7[Código del producto],$B232,Tabla7[Tipo de movimiento],"SALIDA",Tabla7[Mes],J$5))</f>
        <v>14</v>
      </c>
      <c r="K232" s="39">
        <f>IF($B232="","",-SUMIFS(Tabla7[Cantidad],Tabla7[Código del producto],$B232,Tabla7[Tipo de movimiento],"SALIDA",Tabla7[Mes],K$5))</f>
        <v>0</v>
      </c>
      <c r="L232" s="39">
        <f>IF($B232="","",-SUMIFS(Tabla7[Cantidad],Tabla7[Código del producto],$B232,Tabla7[Tipo de movimiento],"SALIDA",Tabla7[Mes],L$5))</f>
        <v>0</v>
      </c>
      <c r="M232" s="39">
        <f>IF($B232="","",-SUMIFS(Tabla7[Cantidad],Tabla7[Código del producto],$B232,Tabla7[Tipo de movimiento],"SALIDA",Tabla7[Mes],M$5))</f>
        <v>22</v>
      </c>
      <c r="N232" s="39">
        <f>IF($B232="","",-SUMIFS(Tabla7[Cantidad],Tabla7[Código del producto],$B232,Tabla7[Tipo de movimiento],"SALIDA",Tabla7[Mes],N$5))</f>
        <v>7</v>
      </c>
      <c r="O232" s="39">
        <f>IF($B232="","",-SUMIFS(Tabla7[Cantidad],Tabla7[Código del producto],$B232,Tabla7[Tipo de movimiento],"SALIDA",Tabla7[Mes],O$5))</f>
        <v>0</v>
      </c>
      <c r="P232" s="39">
        <f>IF($B232="","",-SUMIFS(Tabla7[Cantidad],Tabla7[Código del producto],$B232,Tabla7[Tipo de movimiento],"SALIDA",Tabla7[Mes],P$5))</f>
        <v>0</v>
      </c>
      <c r="Q232" s="39">
        <f t="shared" si="9"/>
        <v>2.3333333333333335</v>
      </c>
      <c r="R232" s="51" t="str">
        <f>IF($B232="","",IFERROR(VLOOKUP($B232,'ABC rotación'!$C:$G,5,0),"C"))</f>
        <v>B</v>
      </c>
      <c r="S232" s="41">
        <f t="shared" si="10"/>
        <v>115.71428571428571</v>
      </c>
      <c r="T232" s="40">
        <f t="shared" si="11"/>
        <v>4.1326530612244898</v>
      </c>
      <c r="U232" s="23" t="str">
        <f>IF($B232="","",VLOOKUP($T232,Tablas!$X$14:$Y$17,2,1))</f>
        <v>4. NEGRO</v>
      </c>
    </row>
    <row r="233" spans="2:21" x14ac:dyDescent="0.2">
      <c r="B233" s="1">
        <f>IF(Tablas!B231="","",Tablas!B231)</f>
        <v>300228</v>
      </c>
      <c r="C233" s="1" t="str">
        <f>IF(Tablas!C231="","",Tablas!C231)</f>
        <v>CUBIERTA TOPE POSAPIE DER</v>
      </c>
      <c r="D233" s="1" t="str">
        <f>IF(Tablas!D231="","",Tablas!D231)</f>
        <v>05 - COLISION</v>
      </c>
      <c r="E233" s="1" t="str">
        <f>IF(Tablas!E231="","",Tablas!E231)</f>
        <v>UN</v>
      </c>
      <c r="F233" s="1">
        <f>IF(Tablas!F231="","",Tablas!F231)</f>
        <v>21</v>
      </c>
      <c r="G233" s="1">
        <f>IF(Tablas!I231="","",Tablas!I231)</f>
        <v>21</v>
      </c>
      <c r="H233" s="1">
        <v>4</v>
      </c>
      <c r="I233" s="39">
        <f>IF($B233="","",-SUMIFS(Tabla7[Cantidad],Tabla7[Código del producto],$B233,Tabla7[Tipo de movimiento],"SALIDA",Tabla7[Mes],I$5))</f>
        <v>0</v>
      </c>
      <c r="J233" s="39">
        <f>IF($B233="","",-SUMIFS(Tabla7[Cantidad],Tabla7[Código del producto],$B233,Tabla7[Tipo de movimiento],"SALIDA",Tabla7[Mes],J$5))</f>
        <v>0</v>
      </c>
      <c r="K233" s="39">
        <f>IF($B233="","",-SUMIFS(Tabla7[Cantidad],Tabla7[Código del producto],$B233,Tabla7[Tipo de movimiento],"SALIDA",Tabla7[Mes],K$5))</f>
        <v>45</v>
      </c>
      <c r="L233" s="39">
        <f>IF($B233="","",-SUMIFS(Tabla7[Cantidad],Tabla7[Código del producto],$B233,Tabla7[Tipo de movimiento],"SALIDA",Tabla7[Mes],L$5))</f>
        <v>0</v>
      </c>
      <c r="M233" s="39">
        <f>IF($B233="","",-SUMIFS(Tabla7[Cantidad],Tabla7[Código del producto],$B233,Tabla7[Tipo de movimiento],"SALIDA",Tabla7[Mes],M$5))</f>
        <v>0</v>
      </c>
      <c r="N233" s="39">
        <f>IF($B233="","",-SUMIFS(Tabla7[Cantidad],Tabla7[Código del producto],$B233,Tabla7[Tipo de movimiento],"SALIDA",Tabla7[Mes],N$5))</f>
        <v>16</v>
      </c>
      <c r="O233" s="39">
        <f>IF($B233="","",-SUMIFS(Tabla7[Cantidad],Tabla7[Código del producto],$B233,Tabla7[Tipo de movimiento],"SALIDA",Tabla7[Mes],O$5))</f>
        <v>0</v>
      </c>
      <c r="P233" s="39">
        <f>IF($B233="","",-SUMIFS(Tabla7[Cantidad],Tabla7[Código del producto],$B233,Tabla7[Tipo de movimiento],"SALIDA",Tabla7[Mes],P$5))</f>
        <v>0</v>
      </c>
      <c r="Q233" s="39">
        <f t="shared" si="9"/>
        <v>5.333333333333333</v>
      </c>
      <c r="R233" s="51" t="str">
        <f>IF($B233="","",IFERROR(VLOOKUP($B233,'ABC rotación'!$C:$G,5,0),"C"))</f>
        <v>A</v>
      </c>
      <c r="S233" s="41">
        <f t="shared" si="10"/>
        <v>22.5</v>
      </c>
      <c r="T233" s="40">
        <f t="shared" si="11"/>
        <v>1.0714285714285714</v>
      </c>
      <c r="U233" s="23" t="str">
        <f>IF($B233="","",VLOOKUP($T233,Tablas!$X$14:$Y$17,2,1))</f>
        <v>3. VERDE</v>
      </c>
    </row>
    <row r="234" spans="2:21" x14ac:dyDescent="0.2">
      <c r="B234" s="1">
        <f>IF(Tablas!B232="","",Tablas!B232)</f>
        <v>300229</v>
      </c>
      <c r="C234" s="1" t="str">
        <f>IF(Tablas!C232="","",Tablas!C232)</f>
        <v>CUBIERTA TOPE POSAPIE IZQ</v>
      </c>
      <c r="D234" s="1" t="str">
        <f>IF(Tablas!D232="","",Tablas!D232)</f>
        <v>05 - COLISION</v>
      </c>
      <c r="E234" s="1" t="str">
        <f>IF(Tablas!E232="","",Tablas!E232)</f>
        <v>UN</v>
      </c>
      <c r="F234" s="1">
        <f>IF(Tablas!F232="","",Tablas!F232)</f>
        <v>12</v>
      </c>
      <c r="G234" s="1">
        <f>IF(Tablas!I232="","",Tablas!I232)</f>
        <v>47</v>
      </c>
      <c r="H234" s="1">
        <v>9</v>
      </c>
      <c r="I234" s="39">
        <f>IF($B234="","",-SUMIFS(Tabla7[Cantidad],Tabla7[Código del producto],$B234,Tabla7[Tipo de movimiento],"SALIDA",Tabla7[Mes],I$5))</f>
        <v>0</v>
      </c>
      <c r="J234" s="39">
        <f>IF($B234="","",-SUMIFS(Tabla7[Cantidad],Tabla7[Código del producto],$B234,Tabla7[Tipo de movimiento],"SALIDA",Tabla7[Mes],J$5))</f>
        <v>9</v>
      </c>
      <c r="K234" s="39">
        <f>IF($B234="","",-SUMIFS(Tabla7[Cantidad],Tabla7[Código del producto],$B234,Tabla7[Tipo de movimiento],"SALIDA",Tabla7[Mes],K$5))</f>
        <v>13</v>
      </c>
      <c r="L234" s="39">
        <f>IF($B234="","",-SUMIFS(Tabla7[Cantidad],Tabla7[Código del producto],$B234,Tabla7[Tipo de movimiento],"SALIDA",Tabla7[Mes],L$5))</f>
        <v>0</v>
      </c>
      <c r="M234" s="39">
        <f>IF($B234="","",-SUMIFS(Tabla7[Cantidad],Tabla7[Código del producto],$B234,Tabla7[Tipo de movimiento],"SALIDA",Tabla7[Mes],M$5))</f>
        <v>0</v>
      </c>
      <c r="N234" s="39">
        <f>IF($B234="","",-SUMIFS(Tabla7[Cantidad],Tabla7[Código del producto],$B234,Tabla7[Tipo de movimiento],"SALIDA",Tabla7[Mes],N$5))</f>
        <v>0</v>
      </c>
      <c r="O234" s="39">
        <f>IF($B234="","",-SUMIFS(Tabla7[Cantidad],Tabla7[Código del producto],$B234,Tabla7[Tipo de movimiento],"SALIDA",Tabla7[Mes],O$5))</f>
        <v>0</v>
      </c>
      <c r="P234" s="39">
        <f>IF($B234="","",-SUMIFS(Tabla7[Cantidad],Tabla7[Código del producto],$B234,Tabla7[Tipo de movimiento],"SALIDA",Tabla7[Mes],P$5))</f>
        <v>11</v>
      </c>
      <c r="Q234" s="39">
        <f t="shared" si="9"/>
        <v>3.6666666666666665</v>
      </c>
      <c r="R234" s="51" t="str">
        <f>IF($B234="","",IFERROR(VLOOKUP($B234,'ABC rotación'!$C:$G,5,0),"C"))</f>
        <v>C</v>
      </c>
      <c r="S234" s="41">
        <f t="shared" si="10"/>
        <v>73.63636363636364</v>
      </c>
      <c r="T234" s="40">
        <f t="shared" si="11"/>
        <v>6.1363636363636367</v>
      </c>
      <c r="U234" s="23" t="str">
        <f>IF($B234="","",VLOOKUP($T234,Tablas!$X$14:$Y$17,2,1))</f>
        <v>4. NEGRO</v>
      </c>
    </row>
    <row r="235" spans="2:21" x14ac:dyDescent="0.2">
      <c r="B235" s="1">
        <f>IF(Tablas!B233="","",Tablas!B233)</f>
        <v>300230</v>
      </c>
      <c r="C235" s="1" t="str">
        <f>IF(Tablas!C233="","",Tablas!C233)</f>
        <v>CLAXON DOBLE CON BASE</v>
      </c>
      <c r="D235" s="1" t="str">
        <f>IF(Tablas!D233="","",Tablas!D233)</f>
        <v>08 - ELECTRICO</v>
      </c>
      <c r="E235" s="1" t="str">
        <f>IF(Tablas!E233="","",Tablas!E233)</f>
        <v>UN</v>
      </c>
      <c r="F235" s="1">
        <f>IF(Tablas!F233="","",Tablas!F233)</f>
        <v>26</v>
      </c>
      <c r="G235" s="1">
        <f>IF(Tablas!I233="","",Tablas!I233)</f>
        <v>37</v>
      </c>
      <c r="H235" s="1">
        <v>5</v>
      </c>
      <c r="I235" s="39">
        <f>IF($B235="","",-SUMIFS(Tabla7[Cantidad],Tabla7[Código del producto],$B235,Tabla7[Tipo de movimiento],"SALIDA",Tabla7[Mes],I$5))</f>
        <v>0</v>
      </c>
      <c r="J235" s="39">
        <f>IF($B235="","",-SUMIFS(Tabla7[Cantidad],Tabla7[Código del producto],$B235,Tabla7[Tipo de movimiento],"SALIDA",Tabla7[Mes],J$5))</f>
        <v>0</v>
      </c>
      <c r="K235" s="39">
        <f>IF($B235="","",-SUMIFS(Tabla7[Cantidad],Tabla7[Código del producto],$B235,Tabla7[Tipo de movimiento],"SALIDA",Tabla7[Mes],K$5))</f>
        <v>0</v>
      </c>
      <c r="L235" s="39">
        <f>IF($B235="","",-SUMIFS(Tabla7[Cantidad],Tabla7[Código del producto],$B235,Tabla7[Tipo de movimiento],"SALIDA",Tabla7[Mes],L$5))</f>
        <v>12</v>
      </c>
      <c r="M235" s="39">
        <f>IF($B235="","",-SUMIFS(Tabla7[Cantidad],Tabla7[Código del producto],$B235,Tabla7[Tipo de movimiento],"SALIDA",Tabla7[Mes],M$5))</f>
        <v>0</v>
      </c>
      <c r="N235" s="39">
        <f>IF($B235="","",-SUMIFS(Tabla7[Cantidad],Tabla7[Código del producto],$B235,Tabla7[Tipo de movimiento],"SALIDA",Tabla7[Mes],N$5))</f>
        <v>0</v>
      </c>
      <c r="O235" s="39">
        <f>IF($B235="","",-SUMIFS(Tabla7[Cantidad],Tabla7[Código del producto],$B235,Tabla7[Tipo de movimiento],"SALIDA",Tabla7[Mes],O$5))</f>
        <v>16</v>
      </c>
      <c r="P235" s="39">
        <f>IF($B235="","",-SUMIFS(Tabla7[Cantidad],Tabla7[Código del producto],$B235,Tabla7[Tipo de movimiento],"SALIDA",Tabla7[Mes],P$5))</f>
        <v>0</v>
      </c>
      <c r="Q235" s="39">
        <f t="shared" si="9"/>
        <v>5.333333333333333</v>
      </c>
      <c r="R235" s="51" t="str">
        <f>IF($B235="","",IFERROR(VLOOKUP($B235,'ABC rotación'!$C:$G,5,0),"C"))</f>
        <v>C</v>
      </c>
      <c r="S235" s="41">
        <f t="shared" si="10"/>
        <v>28.125</v>
      </c>
      <c r="T235" s="40">
        <f t="shared" si="11"/>
        <v>1.0817307692307692</v>
      </c>
      <c r="U235" s="23" t="str">
        <f>IF($B235="","",VLOOKUP($T235,Tablas!$X$14:$Y$17,2,1))</f>
        <v>3. VERDE</v>
      </c>
    </row>
    <row r="236" spans="2:21" x14ac:dyDescent="0.2">
      <c r="B236" s="1">
        <f>IF(Tablas!B234="","",Tablas!B234)</f>
        <v>300231</v>
      </c>
      <c r="C236" s="1" t="str">
        <f>IF(Tablas!C234="","",Tablas!C234)</f>
        <v>CHUPON DE BUJIA</v>
      </c>
      <c r="D236" s="1" t="str">
        <f>IF(Tablas!D234="","",Tablas!D234)</f>
        <v>08 - ELECTRICO</v>
      </c>
      <c r="E236" s="1" t="str">
        <f>IF(Tablas!E234="","",Tablas!E234)</f>
        <v>UN</v>
      </c>
      <c r="F236" s="1">
        <f>IF(Tablas!F234="","",Tablas!F234)</f>
        <v>29</v>
      </c>
      <c r="G236" s="1">
        <f>IF(Tablas!I234="","",Tablas!I234)</f>
        <v>15</v>
      </c>
      <c r="H236" s="1">
        <v>0</v>
      </c>
      <c r="I236" s="39">
        <f>IF($B236="","",-SUMIFS(Tabla7[Cantidad],Tabla7[Código del producto],$B236,Tabla7[Tipo de movimiento],"SALIDA",Tabla7[Mes],I$5))</f>
        <v>0</v>
      </c>
      <c r="J236" s="39">
        <f>IF($B236="","",-SUMIFS(Tabla7[Cantidad],Tabla7[Código del producto],$B236,Tabla7[Tipo de movimiento],"SALIDA",Tabla7[Mes],J$5))</f>
        <v>0</v>
      </c>
      <c r="K236" s="39">
        <f>IF($B236="","",-SUMIFS(Tabla7[Cantidad],Tabla7[Código del producto],$B236,Tabla7[Tipo de movimiento],"SALIDA",Tabla7[Mes],K$5))</f>
        <v>21</v>
      </c>
      <c r="L236" s="39">
        <f>IF($B236="","",-SUMIFS(Tabla7[Cantidad],Tabla7[Código del producto],$B236,Tabla7[Tipo de movimiento],"SALIDA",Tabla7[Mes],L$5))</f>
        <v>0</v>
      </c>
      <c r="M236" s="39">
        <f>IF($B236="","",-SUMIFS(Tabla7[Cantidad],Tabla7[Código del producto],$B236,Tabla7[Tipo de movimiento],"SALIDA",Tabla7[Mes],M$5))</f>
        <v>0</v>
      </c>
      <c r="N236" s="39">
        <f>IF($B236="","",-SUMIFS(Tabla7[Cantidad],Tabla7[Código del producto],$B236,Tabla7[Tipo de movimiento],"SALIDA",Tabla7[Mes],N$5))</f>
        <v>0</v>
      </c>
      <c r="O236" s="39">
        <f>IF($B236="","",-SUMIFS(Tabla7[Cantidad],Tabla7[Código del producto],$B236,Tabla7[Tipo de movimiento],"SALIDA",Tabla7[Mes],O$5))</f>
        <v>16</v>
      </c>
      <c r="P236" s="39">
        <f>IF($B236="","",-SUMIFS(Tabla7[Cantidad],Tabla7[Código del producto],$B236,Tabla7[Tipo de movimiento],"SALIDA",Tabla7[Mes],P$5))</f>
        <v>0</v>
      </c>
      <c r="Q236" s="39">
        <f t="shared" si="9"/>
        <v>5.333333333333333</v>
      </c>
      <c r="R236" s="51" t="str">
        <f>IF($B236="","",IFERROR(VLOOKUP($B236,'ABC rotación'!$C:$G,5,0),"C"))</f>
        <v>A</v>
      </c>
      <c r="S236" s="41">
        <f t="shared" si="10"/>
        <v>0</v>
      </c>
      <c r="T236" s="40">
        <f t="shared" si="11"/>
        <v>0</v>
      </c>
      <c r="U236" s="23" t="str">
        <f>IF($B236="","",VLOOKUP($T236,Tablas!$X$14:$Y$17,2,1))</f>
        <v>1. ROJO</v>
      </c>
    </row>
    <row r="237" spans="2:21" x14ac:dyDescent="0.2">
      <c r="B237" s="1">
        <f>IF(Tablas!B235="","",Tablas!B235)</f>
        <v>300232</v>
      </c>
      <c r="C237" s="1" t="str">
        <f>IF(Tablas!C235="","",Tablas!C235)</f>
        <v>ENGRANE DE TIEMPO</v>
      </c>
      <c r="D237" s="1" t="str">
        <f>IF(Tablas!D235="","",Tablas!D235)</f>
        <v>09 - PARTES DE MOTOR</v>
      </c>
      <c r="E237" s="1" t="str">
        <f>IF(Tablas!E235="","",Tablas!E235)</f>
        <v>UN</v>
      </c>
      <c r="F237" s="1">
        <f>IF(Tablas!F235="","",Tablas!F235)</f>
        <v>5</v>
      </c>
      <c r="G237" s="1">
        <f>IF(Tablas!I235="","",Tablas!I235)</f>
        <v>35</v>
      </c>
      <c r="H237" s="1">
        <v>4</v>
      </c>
      <c r="I237" s="39">
        <f>IF($B237="","",-SUMIFS(Tabla7[Cantidad],Tabla7[Código del producto],$B237,Tabla7[Tipo de movimiento],"SALIDA",Tabla7[Mes],I$5))</f>
        <v>0</v>
      </c>
      <c r="J237" s="39">
        <f>IF($B237="","",-SUMIFS(Tabla7[Cantidad],Tabla7[Código del producto],$B237,Tabla7[Tipo de movimiento],"SALIDA",Tabla7[Mes],J$5))</f>
        <v>7</v>
      </c>
      <c r="K237" s="39">
        <f>IF($B237="","",-SUMIFS(Tabla7[Cantidad],Tabla7[Código del producto],$B237,Tabla7[Tipo de movimiento],"SALIDA",Tabla7[Mes],K$5))</f>
        <v>0</v>
      </c>
      <c r="L237" s="39">
        <f>IF($B237="","",-SUMIFS(Tabla7[Cantidad],Tabla7[Código del producto],$B237,Tabla7[Tipo de movimiento],"SALIDA",Tabla7[Mes],L$5))</f>
        <v>0</v>
      </c>
      <c r="M237" s="39">
        <f>IF($B237="","",-SUMIFS(Tabla7[Cantidad],Tabla7[Código del producto],$B237,Tabla7[Tipo de movimiento],"SALIDA",Tabla7[Mes],M$5))</f>
        <v>0</v>
      </c>
      <c r="N237" s="39">
        <f>IF($B237="","",-SUMIFS(Tabla7[Cantidad],Tabla7[Código del producto],$B237,Tabla7[Tipo de movimiento],"SALIDA",Tabla7[Mes],N$5))</f>
        <v>13</v>
      </c>
      <c r="O237" s="39">
        <f>IF($B237="","",-SUMIFS(Tabla7[Cantidad],Tabla7[Código del producto],$B237,Tabla7[Tipo de movimiento],"SALIDA",Tabla7[Mes],O$5))</f>
        <v>0</v>
      </c>
      <c r="P237" s="39">
        <f>IF($B237="","",-SUMIFS(Tabla7[Cantidad],Tabla7[Código del producto],$B237,Tabla7[Tipo de movimiento],"SALIDA",Tabla7[Mes],P$5))</f>
        <v>13</v>
      </c>
      <c r="Q237" s="39">
        <f t="shared" si="9"/>
        <v>8.6666666666666661</v>
      </c>
      <c r="R237" s="51" t="str">
        <f>IF($B237="","",IFERROR(VLOOKUP($B237,'ABC rotación'!$C:$G,5,0),"C"))</f>
        <v>C</v>
      </c>
      <c r="S237" s="41">
        <f t="shared" si="10"/>
        <v>13.846153846153847</v>
      </c>
      <c r="T237" s="40">
        <f t="shared" si="11"/>
        <v>2.7692307692307692</v>
      </c>
      <c r="U237" s="23" t="str">
        <f>IF($B237="","",VLOOKUP($T237,Tablas!$X$14:$Y$17,2,1))</f>
        <v>4. NEGRO</v>
      </c>
    </row>
    <row r="238" spans="2:21" x14ac:dyDescent="0.2">
      <c r="B238" s="1">
        <f>IF(Tablas!B236="","",Tablas!B236)</f>
        <v>300233</v>
      </c>
      <c r="C238" s="1" t="str">
        <f>IF(Tablas!C236="","",Tablas!C236)</f>
        <v>TAPABARRO DEL PLATA</v>
      </c>
      <c r="D238" s="1" t="str">
        <f>IF(Tablas!D236="","",Tablas!D236)</f>
        <v>05 - COLISION</v>
      </c>
      <c r="E238" s="1" t="str">
        <f>IF(Tablas!E236="","",Tablas!E236)</f>
        <v>UN</v>
      </c>
      <c r="F238" s="1">
        <f>IF(Tablas!F236="","",Tablas!F236)</f>
        <v>17</v>
      </c>
      <c r="G238" s="1">
        <f>IF(Tablas!I236="","",Tablas!I236)</f>
        <v>45</v>
      </c>
      <c r="H238" s="1">
        <v>10</v>
      </c>
      <c r="I238" s="39">
        <f>IF($B238="","",-SUMIFS(Tabla7[Cantidad],Tabla7[Código del producto],$B238,Tabla7[Tipo de movimiento],"SALIDA",Tabla7[Mes],I$5))</f>
        <v>5</v>
      </c>
      <c r="J238" s="39">
        <f>IF($B238="","",-SUMIFS(Tabla7[Cantidad],Tabla7[Código del producto],$B238,Tabla7[Tipo de movimiento],"SALIDA",Tabla7[Mes],J$5))</f>
        <v>6</v>
      </c>
      <c r="K238" s="39">
        <f>IF($B238="","",-SUMIFS(Tabla7[Cantidad],Tabla7[Código del producto],$B238,Tabla7[Tipo de movimiento],"SALIDA",Tabla7[Mes],K$5))</f>
        <v>0</v>
      </c>
      <c r="L238" s="39">
        <f>IF($B238="","",-SUMIFS(Tabla7[Cantidad],Tabla7[Código del producto],$B238,Tabla7[Tipo de movimiento],"SALIDA",Tabla7[Mes],L$5))</f>
        <v>0</v>
      </c>
      <c r="M238" s="39">
        <f>IF($B238="","",-SUMIFS(Tabla7[Cantidad],Tabla7[Código del producto],$B238,Tabla7[Tipo de movimiento],"SALIDA",Tabla7[Mes],M$5))</f>
        <v>22</v>
      </c>
      <c r="N238" s="39">
        <f>IF($B238="","",-SUMIFS(Tabla7[Cantidad],Tabla7[Código del producto],$B238,Tabla7[Tipo de movimiento],"SALIDA",Tabla7[Mes],N$5))</f>
        <v>0</v>
      </c>
      <c r="O238" s="39">
        <f>IF($B238="","",-SUMIFS(Tabla7[Cantidad],Tabla7[Código del producto],$B238,Tabla7[Tipo de movimiento],"SALIDA",Tabla7[Mes],O$5))</f>
        <v>0</v>
      </c>
      <c r="P238" s="39">
        <f>IF($B238="","",-SUMIFS(Tabla7[Cantidad],Tabla7[Código del producto],$B238,Tabla7[Tipo de movimiento],"SALIDA",Tabla7[Mes],P$5))</f>
        <v>0</v>
      </c>
      <c r="Q238" s="39">
        <f t="shared" si="9"/>
        <v>0</v>
      </c>
      <c r="R238" s="51" t="str">
        <f>IF($B238="","",IFERROR(VLOOKUP($B238,'ABC rotación'!$C:$G,5,0),"C"))</f>
        <v>A</v>
      </c>
      <c r="S238" s="41">
        <f t="shared" si="10"/>
        <v>0</v>
      </c>
      <c r="T238" s="40">
        <f t="shared" si="11"/>
        <v>0</v>
      </c>
      <c r="U238" s="23" t="str">
        <f>IF($B238="","",VLOOKUP($T238,Tablas!$X$14:$Y$17,2,1))</f>
        <v>1. ROJO</v>
      </c>
    </row>
    <row r="239" spans="2:21" x14ac:dyDescent="0.2">
      <c r="B239" s="1">
        <f>IF(Tablas!B237="","",Tablas!B237)</f>
        <v>300234</v>
      </c>
      <c r="C239" s="1" t="str">
        <f>IF(Tablas!C237="","",Tablas!C237)</f>
        <v>CONJUNTO VELOCIMETRO</v>
      </c>
      <c r="D239" s="1" t="str">
        <f>IF(Tablas!D237="","",Tablas!D237)</f>
        <v>08 - ELECTRICO</v>
      </c>
      <c r="E239" s="1" t="str">
        <f>IF(Tablas!E237="","",Tablas!E237)</f>
        <v>UN</v>
      </c>
      <c r="F239" s="1">
        <f>IF(Tablas!F237="","",Tablas!F237)</f>
        <v>30</v>
      </c>
      <c r="G239" s="1">
        <f>IF(Tablas!I237="","",Tablas!I237)</f>
        <v>29</v>
      </c>
      <c r="H239" s="1">
        <v>5</v>
      </c>
      <c r="I239" s="39">
        <f>IF($B239="","",-SUMIFS(Tabla7[Cantidad],Tabla7[Código del producto],$B239,Tabla7[Tipo de movimiento],"SALIDA",Tabla7[Mes],I$5))</f>
        <v>0</v>
      </c>
      <c r="J239" s="39">
        <f>IF($B239="","",-SUMIFS(Tabla7[Cantidad],Tabla7[Código del producto],$B239,Tabla7[Tipo de movimiento],"SALIDA",Tabla7[Mes],J$5))</f>
        <v>0</v>
      </c>
      <c r="K239" s="39">
        <f>IF($B239="","",-SUMIFS(Tabla7[Cantidad],Tabla7[Código del producto],$B239,Tabla7[Tipo de movimiento],"SALIDA",Tabla7[Mes],K$5))</f>
        <v>0</v>
      </c>
      <c r="L239" s="39">
        <f>IF($B239="","",-SUMIFS(Tabla7[Cantidad],Tabla7[Código del producto],$B239,Tabla7[Tipo de movimiento],"SALIDA",Tabla7[Mes],L$5))</f>
        <v>0</v>
      </c>
      <c r="M239" s="39">
        <f>IF($B239="","",-SUMIFS(Tabla7[Cantidad],Tabla7[Código del producto],$B239,Tabla7[Tipo de movimiento],"SALIDA",Tabla7[Mes],M$5))</f>
        <v>0</v>
      </c>
      <c r="N239" s="39">
        <f>IF($B239="","",-SUMIFS(Tabla7[Cantidad],Tabla7[Código del producto],$B239,Tabla7[Tipo de movimiento],"SALIDA",Tabla7[Mes],N$5))</f>
        <v>15</v>
      </c>
      <c r="O239" s="39">
        <f>IF($B239="","",-SUMIFS(Tabla7[Cantidad],Tabla7[Código del producto],$B239,Tabla7[Tipo de movimiento],"SALIDA",Tabla7[Mes],O$5))</f>
        <v>0</v>
      </c>
      <c r="P239" s="39">
        <f>IF($B239="","",-SUMIFS(Tabla7[Cantidad],Tabla7[Código del producto],$B239,Tabla7[Tipo de movimiento],"SALIDA",Tabla7[Mes],P$5))</f>
        <v>0</v>
      </c>
      <c r="Q239" s="39">
        <f t="shared" si="9"/>
        <v>5</v>
      </c>
      <c r="R239" s="51" t="str">
        <f>IF($B239="","",IFERROR(VLOOKUP($B239,'ABC rotación'!$C:$G,5,0),"C"))</f>
        <v>C</v>
      </c>
      <c r="S239" s="41">
        <f t="shared" si="10"/>
        <v>30</v>
      </c>
      <c r="T239" s="40">
        <f t="shared" si="11"/>
        <v>1</v>
      </c>
      <c r="U239" s="23" t="str">
        <f>IF($B239="","",VLOOKUP($T239,Tablas!$X$14:$Y$17,2,1))</f>
        <v>3. VERDE</v>
      </c>
    </row>
    <row r="240" spans="2:21" x14ac:dyDescent="0.2">
      <c r="B240" s="1">
        <f>IF(Tablas!B238="","",Tablas!B238)</f>
        <v>300235</v>
      </c>
      <c r="C240" s="1" t="str">
        <f>IF(Tablas!C238="","",Tablas!C238)</f>
        <v>CHASIS</v>
      </c>
      <c r="D240" s="1" t="str">
        <f>IF(Tablas!D238="","",Tablas!D238)</f>
        <v>15 - MISCELANEOS</v>
      </c>
      <c r="E240" s="1" t="str">
        <f>IF(Tablas!E238="","",Tablas!E238)</f>
        <v>UN</v>
      </c>
      <c r="F240" s="1">
        <f>IF(Tablas!F238="","",Tablas!F238)</f>
        <v>17</v>
      </c>
      <c r="G240" s="1">
        <f>IF(Tablas!I238="","",Tablas!I238)</f>
        <v>15</v>
      </c>
      <c r="H240" s="1">
        <v>9</v>
      </c>
      <c r="I240" s="39">
        <f>IF($B240="","",-SUMIFS(Tabla7[Cantidad],Tabla7[Código del producto],$B240,Tabla7[Tipo de movimiento],"SALIDA",Tabla7[Mes],I$5))</f>
        <v>0</v>
      </c>
      <c r="J240" s="39">
        <f>IF($B240="","",-SUMIFS(Tabla7[Cantidad],Tabla7[Código del producto],$B240,Tabla7[Tipo de movimiento],"SALIDA",Tabla7[Mes],J$5))</f>
        <v>0</v>
      </c>
      <c r="K240" s="39">
        <f>IF($B240="","",-SUMIFS(Tabla7[Cantidad],Tabla7[Código del producto],$B240,Tabla7[Tipo de movimiento],"SALIDA",Tabla7[Mes],K$5))</f>
        <v>14</v>
      </c>
      <c r="L240" s="39">
        <f>IF($B240="","",-SUMIFS(Tabla7[Cantidad],Tabla7[Código del producto],$B240,Tabla7[Tipo de movimiento],"SALIDA",Tabla7[Mes],L$5))</f>
        <v>0</v>
      </c>
      <c r="M240" s="39">
        <f>IF($B240="","",-SUMIFS(Tabla7[Cantidad],Tabla7[Código del producto],$B240,Tabla7[Tipo de movimiento],"SALIDA",Tabla7[Mes],M$5))</f>
        <v>0</v>
      </c>
      <c r="N240" s="39">
        <f>IF($B240="","",-SUMIFS(Tabla7[Cantidad],Tabla7[Código del producto],$B240,Tabla7[Tipo de movimiento],"SALIDA",Tabla7[Mes],N$5))</f>
        <v>0</v>
      </c>
      <c r="O240" s="39">
        <f>IF($B240="","",-SUMIFS(Tabla7[Cantidad],Tabla7[Código del producto],$B240,Tabla7[Tipo de movimiento],"SALIDA",Tabla7[Mes],O$5))</f>
        <v>16</v>
      </c>
      <c r="P240" s="39">
        <f>IF($B240="","",-SUMIFS(Tabla7[Cantidad],Tabla7[Código del producto],$B240,Tabla7[Tipo de movimiento],"SALIDA",Tabla7[Mes],P$5))</f>
        <v>0</v>
      </c>
      <c r="Q240" s="39">
        <f t="shared" si="9"/>
        <v>5.333333333333333</v>
      </c>
      <c r="R240" s="51" t="str">
        <f>IF($B240="","",IFERROR(VLOOKUP($B240,'ABC rotación'!$C:$G,5,0),"C"))</f>
        <v>B</v>
      </c>
      <c r="S240" s="41">
        <f t="shared" si="10"/>
        <v>50.625</v>
      </c>
      <c r="T240" s="40">
        <f t="shared" si="11"/>
        <v>2.9779411764705883</v>
      </c>
      <c r="U240" s="23" t="str">
        <f>IF($B240="","",VLOOKUP($T240,Tablas!$X$14:$Y$17,2,1))</f>
        <v>4. NEGRO</v>
      </c>
    </row>
    <row r="241" spans="2:21" x14ac:dyDescent="0.2">
      <c r="B241" s="1">
        <f>IF(Tablas!B239="","",Tablas!B239)</f>
        <v>300236</v>
      </c>
      <c r="C241" s="1" t="str">
        <f>IF(Tablas!C239="","",Tablas!C239)</f>
        <v>CUBIERTA IZQ BLANCO</v>
      </c>
      <c r="D241" s="1" t="str">
        <f>IF(Tablas!D239="","",Tablas!D239)</f>
        <v>05 - COLISION</v>
      </c>
      <c r="E241" s="1" t="str">
        <f>IF(Tablas!E239="","",Tablas!E239)</f>
        <v>UN</v>
      </c>
      <c r="F241" s="1">
        <f>IF(Tablas!F239="","",Tablas!F239)</f>
        <v>27</v>
      </c>
      <c r="G241" s="1">
        <f>IF(Tablas!I239="","",Tablas!I239)</f>
        <v>10</v>
      </c>
      <c r="H241" s="1">
        <v>1</v>
      </c>
      <c r="I241" s="39">
        <f>IF($B241="","",-SUMIFS(Tabla7[Cantidad],Tabla7[Código del producto],$B241,Tabla7[Tipo de movimiento],"SALIDA",Tabla7[Mes],I$5))</f>
        <v>9</v>
      </c>
      <c r="J241" s="39">
        <f>IF($B241="","",-SUMIFS(Tabla7[Cantidad],Tabla7[Código del producto],$B241,Tabla7[Tipo de movimiento],"SALIDA",Tabla7[Mes],J$5))</f>
        <v>7</v>
      </c>
      <c r="K241" s="39">
        <f>IF($B241="","",-SUMIFS(Tabla7[Cantidad],Tabla7[Código del producto],$B241,Tabla7[Tipo de movimiento],"SALIDA",Tabla7[Mes],K$5))</f>
        <v>0</v>
      </c>
      <c r="L241" s="39">
        <f>IF($B241="","",-SUMIFS(Tabla7[Cantidad],Tabla7[Código del producto],$B241,Tabla7[Tipo de movimiento],"SALIDA",Tabla7[Mes],L$5))</f>
        <v>13</v>
      </c>
      <c r="M241" s="39">
        <f>IF($B241="","",-SUMIFS(Tabla7[Cantidad],Tabla7[Código del producto],$B241,Tabla7[Tipo de movimiento],"SALIDA",Tabla7[Mes],M$5))</f>
        <v>0</v>
      </c>
      <c r="N241" s="39">
        <f>IF($B241="","",-SUMIFS(Tabla7[Cantidad],Tabla7[Código del producto],$B241,Tabla7[Tipo de movimiento],"SALIDA",Tabla7[Mes],N$5))</f>
        <v>0</v>
      </c>
      <c r="O241" s="39">
        <f>IF($B241="","",-SUMIFS(Tabla7[Cantidad],Tabla7[Código del producto],$B241,Tabla7[Tipo de movimiento],"SALIDA",Tabla7[Mes],O$5))</f>
        <v>0</v>
      </c>
      <c r="P241" s="39">
        <f>IF($B241="","",-SUMIFS(Tabla7[Cantidad],Tabla7[Código del producto],$B241,Tabla7[Tipo de movimiento],"SALIDA",Tabla7[Mes],P$5))</f>
        <v>6</v>
      </c>
      <c r="Q241" s="39">
        <f t="shared" si="9"/>
        <v>2</v>
      </c>
      <c r="R241" s="51" t="str">
        <f>IF($B241="","",IFERROR(VLOOKUP($B241,'ABC rotación'!$C:$G,5,0),"C"))</f>
        <v>B</v>
      </c>
      <c r="S241" s="41">
        <f t="shared" si="10"/>
        <v>15</v>
      </c>
      <c r="T241" s="40">
        <f t="shared" si="11"/>
        <v>0.55555555555555558</v>
      </c>
      <c r="U241" s="23" t="str">
        <f>IF($B241="","",VLOOKUP($T241,Tablas!$X$14:$Y$17,2,1))</f>
        <v>2. AMARILLO</v>
      </c>
    </row>
    <row r="242" spans="2:21" x14ac:dyDescent="0.2">
      <c r="B242" s="1">
        <f>IF(Tablas!B240="","",Tablas!B240)</f>
        <v>300237</v>
      </c>
      <c r="C242" s="1" t="str">
        <f>IF(Tablas!C240="","",Tablas!C240)</f>
        <v>RIN DELANTERO/NEGRO/.</v>
      </c>
      <c r="D242" s="1" t="str">
        <f>IF(Tablas!D240="","",Tablas!D240)</f>
        <v>13 - TRACCION</v>
      </c>
      <c r="E242" s="1" t="str">
        <f>IF(Tablas!E240="","",Tablas!E240)</f>
        <v>UN</v>
      </c>
      <c r="F242" s="1">
        <f>IF(Tablas!F240="","",Tablas!F240)</f>
        <v>23</v>
      </c>
      <c r="G242" s="1">
        <f>IF(Tablas!I240="","",Tablas!I240)</f>
        <v>39</v>
      </c>
      <c r="H242" s="1">
        <v>8</v>
      </c>
      <c r="I242" s="39">
        <f>IF($B242="","",-SUMIFS(Tabla7[Cantidad],Tabla7[Código del producto],$B242,Tabla7[Tipo de movimiento],"SALIDA",Tabla7[Mes],I$5))</f>
        <v>0</v>
      </c>
      <c r="J242" s="39">
        <f>IF($B242="","",-SUMIFS(Tabla7[Cantidad],Tabla7[Código del producto],$B242,Tabla7[Tipo de movimiento],"SALIDA",Tabla7[Mes],J$5))</f>
        <v>0</v>
      </c>
      <c r="K242" s="39">
        <f>IF($B242="","",-SUMIFS(Tabla7[Cantidad],Tabla7[Código del producto],$B242,Tabla7[Tipo de movimiento],"SALIDA",Tabla7[Mes],K$5))</f>
        <v>0</v>
      </c>
      <c r="L242" s="39">
        <f>IF($B242="","",-SUMIFS(Tabla7[Cantidad],Tabla7[Código del producto],$B242,Tabla7[Tipo de movimiento],"SALIDA",Tabla7[Mes],L$5))</f>
        <v>0</v>
      </c>
      <c r="M242" s="39">
        <f>IF($B242="","",-SUMIFS(Tabla7[Cantidad],Tabla7[Código del producto],$B242,Tabla7[Tipo de movimiento],"SALIDA",Tabla7[Mes],M$5))</f>
        <v>0</v>
      </c>
      <c r="N242" s="39">
        <f>IF($B242="","",-SUMIFS(Tabla7[Cantidad],Tabla7[Código del producto],$B242,Tabla7[Tipo de movimiento],"SALIDA",Tabla7[Mes],N$5))</f>
        <v>20</v>
      </c>
      <c r="O242" s="39">
        <f>IF($B242="","",-SUMIFS(Tabla7[Cantidad],Tabla7[Código del producto],$B242,Tabla7[Tipo de movimiento],"SALIDA",Tabla7[Mes],O$5))</f>
        <v>0</v>
      </c>
      <c r="P242" s="39">
        <f>IF($B242="","",-SUMIFS(Tabla7[Cantidad],Tabla7[Código del producto],$B242,Tabla7[Tipo de movimiento],"SALIDA",Tabla7[Mes],P$5))</f>
        <v>0</v>
      </c>
      <c r="Q242" s="39">
        <f t="shared" si="9"/>
        <v>6.666666666666667</v>
      </c>
      <c r="R242" s="51" t="str">
        <f>IF($B242="","",IFERROR(VLOOKUP($B242,'ABC rotación'!$C:$G,5,0),"C"))</f>
        <v>C</v>
      </c>
      <c r="S242" s="41">
        <f t="shared" si="10"/>
        <v>36</v>
      </c>
      <c r="T242" s="40">
        <f t="shared" si="11"/>
        <v>1.5652173913043479</v>
      </c>
      <c r="U242" s="23" t="str">
        <f>IF($B242="","",VLOOKUP($T242,Tablas!$X$14:$Y$17,2,1))</f>
        <v>3. VERDE</v>
      </c>
    </row>
    <row r="243" spans="2:21" x14ac:dyDescent="0.2">
      <c r="B243" s="1">
        <f>IF(Tablas!B241="","",Tablas!B241)</f>
        <v>300238</v>
      </c>
      <c r="C243" s="1" t="str">
        <f>IF(Tablas!C241="","",Tablas!C241)</f>
        <v>MEDIDOR DE ACEITE</v>
      </c>
      <c r="D243" s="1" t="str">
        <f>IF(Tablas!D241="","",Tablas!D241)</f>
        <v>09 - PARTES DE MOTOR</v>
      </c>
      <c r="E243" s="1" t="str">
        <f>IF(Tablas!E241="","",Tablas!E241)</f>
        <v>UN</v>
      </c>
      <c r="F243" s="1">
        <f>IF(Tablas!F241="","",Tablas!F241)</f>
        <v>19</v>
      </c>
      <c r="G243" s="1">
        <f>IF(Tablas!I241="","",Tablas!I241)</f>
        <v>42</v>
      </c>
      <c r="H243" s="1">
        <v>3</v>
      </c>
      <c r="I243" s="39">
        <f>IF($B243="","",-SUMIFS(Tabla7[Cantidad],Tabla7[Código del producto],$B243,Tabla7[Tipo de movimiento],"SALIDA",Tabla7[Mes],I$5))</f>
        <v>0</v>
      </c>
      <c r="J243" s="39">
        <f>IF($B243="","",-SUMIFS(Tabla7[Cantidad],Tabla7[Código del producto],$B243,Tabla7[Tipo de movimiento],"SALIDA",Tabla7[Mes],J$5))</f>
        <v>0</v>
      </c>
      <c r="K243" s="39">
        <f>IF($B243="","",-SUMIFS(Tabla7[Cantidad],Tabla7[Código del producto],$B243,Tabla7[Tipo de movimiento],"SALIDA",Tabla7[Mes],K$5))</f>
        <v>0</v>
      </c>
      <c r="L243" s="39">
        <f>IF($B243="","",-SUMIFS(Tabla7[Cantidad],Tabla7[Código del producto],$B243,Tabla7[Tipo de movimiento],"SALIDA",Tabla7[Mes],L$5))</f>
        <v>0</v>
      </c>
      <c r="M243" s="39">
        <f>IF($B243="","",-SUMIFS(Tabla7[Cantidad],Tabla7[Código del producto],$B243,Tabla7[Tipo de movimiento],"SALIDA",Tabla7[Mes],M$5))</f>
        <v>0</v>
      </c>
      <c r="N243" s="39">
        <f>IF($B243="","",-SUMIFS(Tabla7[Cantidad],Tabla7[Código del producto],$B243,Tabla7[Tipo de movimiento],"SALIDA",Tabla7[Mes],N$5))</f>
        <v>0</v>
      </c>
      <c r="O243" s="39">
        <f>IF($B243="","",-SUMIFS(Tabla7[Cantidad],Tabla7[Código del producto],$B243,Tabla7[Tipo de movimiento],"SALIDA",Tabla7[Mes],O$5))</f>
        <v>0</v>
      </c>
      <c r="P243" s="39">
        <f>IF($B243="","",-SUMIFS(Tabla7[Cantidad],Tabla7[Código del producto],$B243,Tabla7[Tipo de movimiento],"SALIDA",Tabla7[Mes],P$5))</f>
        <v>0</v>
      </c>
      <c r="Q243" s="39">
        <f t="shared" si="9"/>
        <v>0</v>
      </c>
      <c r="R243" s="51" t="str">
        <f>IF($B243="","",IFERROR(VLOOKUP($B243,'ABC rotación'!$C:$G,5,0),"C"))</f>
        <v>C</v>
      </c>
      <c r="S243" s="41">
        <f t="shared" si="10"/>
        <v>0</v>
      </c>
      <c r="T243" s="40">
        <f t="shared" si="11"/>
        <v>0</v>
      </c>
      <c r="U243" s="23" t="str">
        <f>IF($B243="","",VLOOKUP($T243,Tablas!$X$14:$Y$17,2,1))</f>
        <v>1. ROJO</v>
      </c>
    </row>
    <row r="244" spans="2:21" x14ac:dyDescent="0.2">
      <c r="B244" s="1">
        <f>IF(Tablas!B242="","",Tablas!B242)</f>
        <v>300239</v>
      </c>
      <c r="C244" s="1" t="str">
        <f>IF(Tablas!C242="","",Tablas!C242)</f>
        <v>HORQUILLA DELANTERA IZQUIERDA</v>
      </c>
      <c r="D244" s="1" t="str">
        <f>IF(Tablas!D242="","",Tablas!D242)</f>
        <v>06 - AMORTIGUADORES</v>
      </c>
      <c r="E244" s="1" t="str">
        <f>IF(Tablas!E242="","",Tablas!E242)</f>
        <v>UN</v>
      </c>
      <c r="F244" s="1">
        <f>IF(Tablas!F242="","",Tablas!F242)</f>
        <v>12</v>
      </c>
      <c r="G244" s="1">
        <f>IF(Tablas!I242="","",Tablas!I242)</f>
        <v>48</v>
      </c>
      <c r="H244" s="1">
        <v>2</v>
      </c>
      <c r="I244" s="39">
        <f>IF($B244="","",-SUMIFS(Tabla7[Cantidad],Tabla7[Código del producto],$B244,Tabla7[Tipo de movimiento],"SALIDA",Tabla7[Mes],I$5))</f>
        <v>0</v>
      </c>
      <c r="J244" s="39">
        <f>IF($B244="","",-SUMIFS(Tabla7[Cantidad],Tabla7[Código del producto],$B244,Tabla7[Tipo de movimiento],"SALIDA",Tabla7[Mes],J$5))</f>
        <v>0</v>
      </c>
      <c r="K244" s="39">
        <f>IF($B244="","",-SUMIFS(Tabla7[Cantidad],Tabla7[Código del producto],$B244,Tabla7[Tipo de movimiento],"SALIDA",Tabla7[Mes],K$5))</f>
        <v>0</v>
      </c>
      <c r="L244" s="39">
        <f>IF($B244="","",-SUMIFS(Tabla7[Cantidad],Tabla7[Código del producto],$B244,Tabla7[Tipo de movimiento],"SALIDA",Tabla7[Mes],L$5))</f>
        <v>0</v>
      </c>
      <c r="M244" s="39">
        <f>IF($B244="","",-SUMIFS(Tabla7[Cantidad],Tabla7[Código del producto],$B244,Tabla7[Tipo de movimiento],"SALIDA",Tabla7[Mes],M$5))</f>
        <v>16</v>
      </c>
      <c r="N244" s="39">
        <f>IF($B244="","",-SUMIFS(Tabla7[Cantidad],Tabla7[Código del producto],$B244,Tabla7[Tipo de movimiento],"SALIDA",Tabla7[Mes],N$5))</f>
        <v>22</v>
      </c>
      <c r="O244" s="39">
        <f>IF($B244="","",-SUMIFS(Tabla7[Cantidad],Tabla7[Código del producto],$B244,Tabla7[Tipo de movimiento],"SALIDA",Tabla7[Mes],O$5))</f>
        <v>0</v>
      </c>
      <c r="P244" s="39">
        <f>IF($B244="","",-SUMIFS(Tabla7[Cantidad],Tabla7[Código del producto],$B244,Tabla7[Tipo de movimiento],"SALIDA",Tabla7[Mes],P$5))</f>
        <v>0</v>
      </c>
      <c r="Q244" s="39">
        <f t="shared" si="9"/>
        <v>7.333333333333333</v>
      </c>
      <c r="R244" s="51" t="str">
        <f>IF($B244="","",IFERROR(VLOOKUP($B244,'ABC rotación'!$C:$G,5,0),"C"))</f>
        <v>A</v>
      </c>
      <c r="S244" s="41">
        <f t="shared" si="10"/>
        <v>8.1818181818181834</v>
      </c>
      <c r="T244" s="40">
        <f t="shared" si="11"/>
        <v>0.68181818181818199</v>
      </c>
      <c r="U244" s="23" t="str">
        <f>IF($B244="","",VLOOKUP($T244,Tablas!$X$14:$Y$17,2,1))</f>
        <v>2. AMARILLO</v>
      </c>
    </row>
    <row r="245" spans="2:21" x14ac:dyDescent="0.2">
      <c r="B245" s="1">
        <f>IF(Tablas!B243="","",Tablas!B243)</f>
        <v>300240</v>
      </c>
      <c r="C245" s="1" t="str">
        <f>IF(Tablas!C243="","",Tablas!C243)</f>
        <v>HORQUILLA DELANTERA DERECHA</v>
      </c>
      <c r="D245" s="1" t="str">
        <f>IF(Tablas!D243="","",Tablas!D243)</f>
        <v>06 - AMORTIGUADORES</v>
      </c>
      <c r="E245" s="1" t="str">
        <f>IF(Tablas!E243="","",Tablas!E243)</f>
        <v>UN</v>
      </c>
      <c r="F245" s="1">
        <f>IF(Tablas!F243="","",Tablas!F243)</f>
        <v>25</v>
      </c>
      <c r="G245" s="1">
        <f>IF(Tablas!I243="","",Tablas!I243)</f>
        <v>25</v>
      </c>
      <c r="H245" s="1">
        <v>10</v>
      </c>
      <c r="I245" s="39">
        <f>IF($B245="","",-SUMIFS(Tabla7[Cantidad],Tabla7[Código del producto],$B245,Tabla7[Tipo de movimiento],"SALIDA",Tabla7[Mes],I$5))</f>
        <v>19</v>
      </c>
      <c r="J245" s="39">
        <f>IF($B245="","",-SUMIFS(Tabla7[Cantidad],Tabla7[Código del producto],$B245,Tabla7[Tipo de movimiento],"SALIDA",Tabla7[Mes],J$5))</f>
        <v>0</v>
      </c>
      <c r="K245" s="39">
        <f>IF($B245="","",-SUMIFS(Tabla7[Cantidad],Tabla7[Código del producto],$B245,Tabla7[Tipo de movimiento],"SALIDA",Tabla7[Mes],K$5))</f>
        <v>0</v>
      </c>
      <c r="L245" s="39">
        <f>IF($B245="","",-SUMIFS(Tabla7[Cantidad],Tabla7[Código del producto],$B245,Tabla7[Tipo de movimiento],"SALIDA",Tabla7[Mes],L$5))</f>
        <v>0</v>
      </c>
      <c r="M245" s="39">
        <f>IF($B245="","",-SUMIFS(Tabla7[Cantidad],Tabla7[Código del producto],$B245,Tabla7[Tipo de movimiento],"SALIDA",Tabla7[Mes],M$5))</f>
        <v>0</v>
      </c>
      <c r="N245" s="39">
        <f>IF($B245="","",-SUMIFS(Tabla7[Cantidad],Tabla7[Código del producto],$B245,Tabla7[Tipo de movimiento],"SALIDA",Tabla7[Mes],N$5))</f>
        <v>6</v>
      </c>
      <c r="O245" s="39">
        <f>IF($B245="","",-SUMIFS(Tabla7[Cantidad],Tabla7[Código del producto],$B245,Tabla7[Tipo de movimiento],"SALIDA",Tabla7[Mes],O$5))</f>
        <v>0</v>
      </c>
      <c r="P245" s="39">
        <f>IF($B245="","",-SUMIFS(Tabla7[Cantidad],Tabla7[Código del producto],$B245,Tabla7[Tipo de movimiento],"SALIDA",Tabla7[Mes],P$5))</f>
        <v>9</v>
      </c>
      <c r="Q245" s="39">
        <f t="shared" si="9"/>
        <v>5</v>
      </c>
      <c r="R245" s="51" t="str">
        <f>IF($B245="","",IFERROR(VLOOKUP($B245,'ABC rotación'!$C:$G,5,0),"C"))</f>
        <v>A</v>
      </c>
      <c r="S245" s="41">
        <f t="shared" si="10"/>
        <v>60</v>
      </c>
      <c r="T245" s="40">
        <f t="shared" si="11"/>
        <v>2.4</v>
      </c>
      <c r="U245" s="23" t="str">
        <f>IF($B245="","",VLOOKUP($T245,Tablas!$X$14:$Y$17,2,1))</f>
        <v>4. NEGRO</v>
      </c>
    </row>
    <row r="246" spans="2:21" x14ac:dyDescent="0.2">
      <c r="B246" s="1">
        <f>IF(Tablas!B244="","",Tablas!B244)</f>
        <v>300241</v>
      </c>
      <c r="C246" s="1" t="str">
        <f>IF(Tablas!C244="","",Tablas!C244)</f>
        <v>CUBIERTA DER AZUL</v>
      </c>
      <c r="D246" s="1" t="str">
        <f>IF(Tablas!D244="","",Tablas!D244)</f>
        <v>05 - COLISION</v>
      </c>
      <c r="E246" s="1" t="str">
        <f>IF(Tablas!E244="","",Tablas!E244)</f>
        <v>UN</v>
      </c>
      <c r="F246" s="1">
        <f>IF(Tablas!F244="","",Tablas!F244)</f>
        <v>9</v>
      </c>
      <c r="G246" s="1">
        <f>IF(Tablas!I244="","",Tablas!I244)</f>
        <v>23</v>
      </c>
      <c r="H246" s="1">
        <v>9</v>
      </c>
      <c r="I246" s="39">
        <f>IF($B246="","",-SUMIFS(Tabla7[Cantidad],Tabla7[Código del producto],$B246,Tabla7[Tipo de movimiento],"SALIDA",Tabla7[Mes],I$5))</f>
        <v>0</v>
      </c>
      <c r="J246" s="39">
        <f>IF($B246="","",-SUMIFS(Tabla7[Cantidad],Tabla7[Código del producto],$B246,Tabla7[Tipo de movimiento],"SALIDA",Tabla7[Mes],J$5))</f>
        <v>0</v>
      </c>
      <c r="K246" s="39">
        <f>IF($B246="","",-SUMIFS(Tabla7[Cantidad],Tabla7[Código del producto],$B246,Tabla7[Tipo de movimiento],"SALIDA",Tabla7[Mes],K$5))</f>
        <v>0</v>
      </c>
      <c r="L246" s="39">
        <f>IF($B246="","",-SUMIFS(Tabla7[Cantidad],Tabla7[Código del producto],$B246,Tabla7[Tipo de movimiento],"SALIDA",Tabla7[Mes],L$5))</f>
        <v>27</v>
      </c>
      <c r="M246" s="39">
        <f>IF($B246="","",-SUMIFS(Tabla7[Cantidad],Tabla7[Código del producto],$B246,Tabla7[Tipo de movimiento],"SALIDA",Tabla7[Mes],M$5))</f>
        <v>0</v>
      </c>
      <c r="N246" s="39">
        <f>IF($B246="","",-SUMIFS(Tabla7[Cantidad],Tabla7[Código del producto],$B246,Tabla7[Tipo de movimiento],"SALIDA",Tabla7[Mes],N$5))</f>
        <v>0</v>
      </c>
      <c r="O246" s="39">
        <f>IF($B246="","",-SUMIFS(Tabla7[Cantidad],Tabla7[Código del producto],$B246,Tabla7[Tipo de movimiento],"SALIDA",Tabla7[Mes],O$5))</f>
        <v>0</v>
      </c>
      <c r="P246" s="39">
        <f>IF($B246="","",-SUMIFS(Tabla7[Cantidad],Tabla7[Código del producto],$B246,Tabla7[Tipo de movimiento],"SALIDA",Tabla7[Mes],P$5))</f>
        <v>0</v>
      </c>
      <c r="Q246" s="39">
        <f t="shared" si="9"/>
        <v>0</v>
      </c>
      <c r="R246" s="51" t="str">
        <f>IF($B246="","",IFERROR(VLOOKUP($B246,'ABC rotación'!$C:$G,5,0),"C"))</f>
        <v>C</v>
      </c>
      <c r="S246" s="41">
        <f t="shared" si="10"/>
        <v>0</v>
      </c>
      <c r="T246" s="40">
        <f t="shared" si="11"/>
        <v>0</v>
      </c>
      <c r="U246" s="23" t="str">
        <f>IF($B246="","",VLOOKUP($T246,Tablas!$X$14:$Y$17,2,1))</f>
        <v>1. ROJO</v>
      </c>
    </row>
    <row r="247" spans="2:21" x14ac:dyDescent="0.2">
      <c r="B247" s="1">
        <f>IF(Tablas!B245="","",Tablas!B245)</f>
        <v>300242</v>
      </c>
      <c r="C247" s="1" t="str">
        <f>IF(Tablas!C245="","",Tablas!C245)</f>
        <v>TANQUE DE COMBUSTI/AZUL/.</v>
      </c>
      <c r="D247" s="1" t="str">
        <f>IF(Tablas!D245="","",Tablas!D245)</f>
        <v>05 - COLISION</v>
      </c>
      <c r="E247" s="1" t="str">
        <f>IF(Tablas!E245="","",Tablas!E245)</f>
        <v>UN</v>
      </c>
      <c r="F247" s="1">
        <f>IF(Tablas!F245="","",Tablas!F245)</f>
        <v>23</v>
      </c>
      <c r="G247" s="1">
        <f>IF(Tablas!I245="","",Tablas!I245)</f>
        <v>37</v>
      </c>
      <c r="H247" s="1">
        <v>2</v>
      </c>
      <c r="I247" s="39">
        <f>IF($B247="","",-SUMIFS(Tabla7[Cantidad],Tabla7[Código del producto],$B247,Tabla7[Tipo de movimiento],"SALIDA",Tabla7[Mes],I$5))</f>
        <v>0</v>
      </c>
      <c r="J247" s="39">
        <f>IF($B247="","",-SUMIFS(Tabla7[Cantidad],Tabla7[Código del producto],$B247,Tabla7[Tipo de movimiento],"SALIDA",Tabla7[Mes],J$5))</f>
        <v>0</v>
      </c>
      <c r="K247" s="39">
        <f>IF($B247="","",-SUMIFS(Tabla7[Cantidad],Tabla7[Código del producto],$B247,Tabla7[Tipo de movimiento],"SALIDA",Tabla7[Mes],K$5))</f>
        <v>0</v>
      </c>
      <c r="L247" s="39">
        <f>IF($B247="","",-SUMIFS(Tabla7[Cantidad],Tabla7[Código del producto],$B247,Tabla7[Tipo de movimiento],"SALIDA",Tabla7[Mes],L$5))</f>
        <v>0</v>
      </c>
      <c r="M247" s="39">
        <f>IF($B247="","",-SUMIFS(Tabla7[Cantidad],Tabla7[Código del producto],$B247,Tabla7[Tipo de movimiento],"SALIDA",Tabla7[Mes],M$5))</f>
        <v>0</v>
      </c>
      <c r="N247" s="39">
        <f>IF($B247="","",-SUMIFS(Tabla7[Cantidad],Tabla7[Código del producto],$B247,Tabla7[Tipo de movimiento],"SALIDA",Tabla7[Mes],N$5))</f>
        <v>5</v>
      </c>
      <c r="O247" s="39">
        <f>IF($B247="","",-SUMIFS(Tabla7[Cantidad],Tabla7[Código del producto],$B247,Tabla7[Tipo de movimiento],"SALIDA",Tabla7[Mes],O$5))</f>
        <v>0</v>
      </c>
      <c r="P247" s="39">
        <f>IF($B247="","",-SUMIFS(Tabla7[Cantidad],Tabla7[Código del producto],$B247,Tabla7[Tipo de movimiento],"SALIDA",Tabla7[Mes],P$5))</f>
        <v>8</v>
      </c>
      <c r="Q247" s="39">
        <f t="shared" si="9"/>
        <v>4.333333333333333</v>
      </c>
      <c r="R247" s="51" t="str">
        <f>IF($B247="","",IFERROR(VLOOKUP($B247,'ABC rotación'!$C:$G,5,0),"C"))</f>
        <v>B</v>
      </c>
      <c r="S247" s="41">
        <f t="shared" si="10"/>
        <v>13.846153846153847</v>
      </c>
      <c r="T247" s="40">
        <f t="shared" si="11"/>
        <v>0.60200668896321075</v>
      </c>
      <c r="U247" s="23" t="str">
        <f>IF($B247="","",VLOOKUP($T247,Tablas!$X$14:$Y$17,2,1))</f>
        <v>2. AMARILLO</v>
      </c>
    </row>
    <row r="248" spans="2:21" x14ac:dyDescent="0.2">
      <c r="B248" s="1">
        <f>IF(Tablas!B246="","",Tablas!B246)</f>
        <v>300243</v>
      </c>
      <c r="C248" s="1" t="str">
        <f>IF(Tablas!C246="","",Tablas!C246)</f>
        <v>SENSOR DE COMBUSTIBLE</v>
      </c>
      <c r="D248" s="1" t="str">
        <f>IF(Tablas!D246="","",Tablas!D246)</f>
        <v>03 - FILTROS</v>
      </c>
      <c r="E248" s="1" t="str">
        <f>IF(Tablas!E246="","",Tablas!E246)</f>
        <v>UN</v>
      </c>
      <c r="F248" s="1">
        <f>IF(Tablas!F246="","",Tablas!F246)</f>
        <v>10</v>
      </c>
      <c r="G248" s="1">
        <f>IF(Tablas!I246="","",Tablas!I246)</f>
        <v>6</v>
      </c>
      <c r="H248" s="1">
        <v>7</v>
      </c>
      <c r="I248" s="39">
        <f>IF($B248="","",-SUMIFS(Tabla7[Cantidad],Tabla7[Código del producto],$B248,Tabla7[Tipo de movimiento],"SALIDA",Tabla7[Mes],I$5))</f>
        <v>46</v>
      </c>
      <c r="J248" s="39">
        <f>IF($B248="","",-SUMIFS(Tabla7[Cantidad],Tabla7[Código del producto],$B248,Tabla7[Tipo de movimiento],"SALIDA",Tabla7[Mes],J$5))</f>
        <v>12</v>
      </c>
      <c r="K248" s="39">
        <f>IF($B248="","",-SUMIFS(Tabla7[Cantidad],Tabla7[Código del producto],$B248,Tabla7[Tipo de movimiento],"SALIDA",Tabla7[Mes],K$5))</f>
        <v>0</v>
      </c>
      <c r="L248" s="39">
        <f>IF($B248="","",-SUMIFS(Tabla7[Cantidad],Tabla7[Código del producto],$B248,Tabla7[Tipo de movimiento],"SALIDA",Tabla7[Mes],L$5))</f>
        <v>0</v>
      </c>
      <c r="M248" s="39">
        <f>IF($B248="","",-SUMIFS(Tabla7[Cantidad],Tabla7[Código del producto],$B248,Tabla7[Tipo de movimiento],"SALIDA",Tabla7[Mes],M$5))</f>
        <v>0</v>
      </c>
      <c r="N248" s="39">
        <f>IF($B248="","",-SUMIFS(Tabla7[Cantidad],Tabla7[Código del producto],$B248,Tabla7[Tipo de movimiento],"SALIDA",Tabla7[Mes],N$5))</f>
        <v>20</v>
      </c>
      <c r="O248" s="39">
        <f>IF($B248="","",-SUMIFS(Tabla7[Cantidad],Tabla7[Código del producto],$B248,Tabla7[Tipo de movimiento],"SALIDA",Tabla7[Mes],O$5))</f>
        <v>0</v>
      </c>
      <c r="P248" s="39">
        <f>IF($B248="","",-SUMIFS(Tabla7[Cantidad],Tabla7[Código del producto],$B248,Tabla7[Tipo de movimiento],"SALIDA",Tabla7[Mes],P$5))</f>
        <v>0</v>
      </c>
      <c r="Q248" s="39">
        <f t="shared" si="9"/>
        <v>6.666666666666667</v>
      </c>
      <c r="R248" s="51" t="str">
        <f>IF($B248="","",IFERROR(VLOOKUP($B248,'ABC rotación'!$C:$G,5,0),"C"))</f>
        <v>B</v>
      </c>
      <c r="S248" s="41">
        <f t="shared" si="10"/>
        <v>31.5</v>
      </c>
      <c r="T248" s="40">
        <f t="shared" si="11"/>
        <v>3.15</v>
      </c>
      <c r="U248" s="23" t="str">
        <f>IF($B248="","",VLOOKUP($T248,Tablas!$X$14:$Y$17,2,1))</f>
        <v>4. NEGRO</v>
      </c>
    </row>
    <row r="249" spans="2:21" x14ac:dyDescent="0.2">
      <c r="B249" s="1">
        <f>IF(Tablas!B247="","",Tablas!B247)</f>
        <v>300244</v>
      </c>
      <c r="C249" s="1" t="str">
        <f>IF(Tablas!C247="","",Tablas!C247)</f>
        <v>BOTON INTERRUPTOR DE FARO/LUCE</v>
      </c>
      <c r="D249" s="1" t="str">
        <f>IF(Tablas!D247="","",Tablas!D247)</f>
        <v>10 - PALANCAS Y CHICOTES</v>
      </c>
      <c r="E249" s="1" t="str">
        <f>IF(Tablas!E247="","",Tablas!E247)</f>
        <v>UN</v>
      </c>
      <c r="F249" s="1">
        <f>IF(Tablas!F247="","",Tablas!F247)</f>
        <v>7</v>
      </c>
      <c r="G249" s="1">
        <f>IF(Tablas!I247="","",Tablas!I247)</f>
        <v>8</v>
      </c>
      <c r="H249" s="1">
        <v>1</v>
      </c>
      <c r="I249" s="39">
        <f>IF($B249="","",-SUMIFS(Tabla7[Cantidad],Tabla7[Código del producto],$B249,Tabla7[Tipo de movimiento],"SALIDA",Tabla7[Mes],I$5))</f>
        <v>19</v>
      </c>
      <c r="J249" s="39">
        <f>IF($B249="","",-SUMIFS(Tabla7[Cantidad],Tabla7[Código del producto],$B249,Tabla7[Tipo de movimiento],"SALIDA",Tabla7[Mes],J$5))</f>
        <v>0</v>
      </c>
      <c r="K249" s="39">
        <f>IF($B249="","",-SUMIFS(Tabla7[Cantidad],Tabla7[Código del producto],$B249,Tabla7[Tipo de movimiento],"SALIDA",Tabla7[Mes],K$5))</f>
        <v>0</v>
      </c>
      <c r="L249" s="39">
        <f>IF($B249="","",-SUMIFS(Tabla7[Cantidad],Tabla7[Código del producto],$B249,Tabla7[Tipo de movimiento],"SALIDA",Tabla7[Mes],L$5))</f>
        <v>0</v>
      </c>
      <c r="M249" s="39">
        <f>IF($B249="","",-SUMIFS(Tabla7[Cantidad],Tabla7[Código del producto],$B249,Tabla7[Tipo de movimiento],"SALIDA",Tabla7[Mes],M$5))</f>
        <v>0</v>
      </c>
      <c r="N249" s="39">
        <f>IF($B249="","",-SUMIFS(Tabla7[Cantidad],Tabla7[Código del producto],$B249,Tabla7[Tipo de movimiento],"SALIDA",Tabla7[Mes],N$5))</f>
        <v>0</v>
      </c>
      <c r="O249" s="39">
        <f>IF($B249="","",-SUMIFS(Tabla7[Cantidad],Tabla7[Código del producto],$B249,Tabla7[Tipo de movimiento],"SALIDA",Tabla7[Mes],O$5))</f>
        <v>0</v>
      </c>
      <c r="P249" s="39">
        <f>IF($B249="","",-SUMIFS(Tabla7[Cantidad],Tabla7[Código del producto],$B249,Tabla7[Tipo de movimiento],"SALIDA",Tabla7[Mes],P$5))</f>
        <v>0</v>
      </c>
      <c r="Q249" s="39">
        <f t="shared" si="9"/>
        <v>0</v>
      </c>
      <c r="R249" s="51" t="str">
        <f>IF($B249="","",IFERROR(VLOOKUP($B249,'ABC rotación'!$C:$G,5,0),"C"))</f>
        <v>C</v>
      </c>
      <c r="S249" s="41">
        <f t="shared" si="10"/>
        <v>0</v>
      </c>
      <c r="T249" s="40">
        <f t="shared" si="11"/>
        <v>0</v>
      </c>
      <c r="U249" s="23" t="str">
        <f>IF($B249="","",VLOOKUP($T249,Tablas!$X$14:$Y$17,2,1))</f>
        <v>1. ROJO</v>
      </c>
    </row>
    <row r="250" spans="2:21" x14ac:dyDescent="0.2">
      <c r="B250" s="1">
        <f>IF(Tablas!B248="","",Tablas!B248)</f>
        <v>300245</v>
      </c>
      <c r="C250" s="1" t="str">
        <f>IF(Tablas!C248="","",Tablas!C248)</f>
        <v>PUÑO DE GOMA DERECHO</v>
      </c>
      <c r="D250" s="1" t="str">
        <f>IF(Tablas!D248="","",Tablas!D248)</f>
        <v>11 - LLANTAS Y HULES</v>
      </c>
      <c r="E250" s="1" t="str">
        <f>IF(Tablas!E248="","",Tablas!E248)</f>
        <v>UN</v>
      </c>
      <c r="F250" s="1">
        <f>IF(Tablas!F248="","",Tablas!F248)</f>
        <v>22</v>
      </c>
      <c r="G250" s="1">
        <f>IF(Tablas!I248="","",Tablas!I248)</f>
        <v>7</v>
      </c>
      <c r="H250" s="1">
        <v>9</v>
      </c>
      <c r="I250" s="39">
        <f>IF($B250="","",-SUMIFS(Tabla7[Cantidad],Tabla7[Código del producto],$B250,Tabla7[Tipo de movimiento],"SALIDA",Tabla7[Mes],I$5))</f>
        <v>17</v>
      </c>
      <c r="J250" s="39">
        <f>IF($B250="","",-SUMIFS(Tabla7[Cantidad],Tabla7[Código del producto],$B250,Tabla7[Tipo de movimiento],"SALIDA",Tabla7[Mes],J$5))</f>
        <v>0</v>
      </c>
      <c r="K250" s="39">
        <f>IF($B250="","",-SUMIFS(Tabla7[Cantidad],Tabla7[Código del producto],$B250,Tabla7[Tipo de movimiento],"SALIDA",Tabla7[Mes],K$5))</f>
        <v>0</v>
      </c>
      <c r="L250" s="39">
        <f>IF($B250="","",-SUMIFS(Tabla7[Cantidad],Tabla7[Código del producto],$B250,Tabla7[Tipo de movimiento],"SALIDA",Tabla7[Mes],L$5))</f>
        <v>0</v>
      </c>
      <c r="M250" s="39">
        <f>IF($B250="","",-SUMIFS(Tabla7[Cantidad],Tabla7[Código del producto],$B250,Tabla7[Tipo de movimiento],"SALIDA",Tabla7[Mes],M$5))</f>
        <v>0</v>
      </c>
      <c r="N250" s="39">
        <f>IF($B250="","",-SUMIFS(Tabla7[Cantidad],Tabla7[Código del producto],$B250,Tabla7[Tipo de movimiento],"SALIDA",Tabla7[Mes],N$5))</f>
        <v>0</v>
      </c>
      <c r="O250" s="39">
        <f>IF($B250="","",-SUMIFS(Tabla7[Cantidad],Tabla7[Código del producto],$B250,Tabla7[Tipo de movimiento],"SALIDA",Tabla7[Mes],O$5))</f>
        <v>19</v>
      </c>
      <c r="P250" s="39">
        <f>IF($B250="","",-SUMIFS(Tabla7[Cantidad],Tabla7[Código del producto],$B250,Tabla7[Tipo de movimiento],"SALIDA",Tabla7[Mes],P$5))</f>
        <v>0</v>
      </c>
      <c r="Q250" s="39">
        <f t="shared" si="9"/>
        <v>6.333333333333333</v>
      </c>
      <c r="R250" s="51" t="str">
        <f>IF($B250="","",IFERROR(VLOOKUP($B250,'ABC rotación'!$C:$G,5,0),"C"))</f>
        <v>A</v>
      </c>
      <c r="S250" s="41">
        <f t="shared" si="10"/>
        <v>42.631578947368418</v>
      </c>
      <c r="T250" s="40">
        <f t="shared" si="11"/>
        <v>1.9377990430622007</v>
      </c>
      <c r="U250" s="23" t="str">
        <f>IF($B250="","",VLOOKUP($T250,Tablas!$X$14:$Y$17,2,1))</f>
        <v>3. VERDE</v>
      </c>
    </row>
    <row r="251" spans="2:21" x14ac:dyDescent="0.2">
      <c r="B251" s="1">
        <f>IF(Tablas!B249="","",Tablas!B249)</f>
        <v>300246</v>
      </c>
      <c r="C251" s="1" t="str">
        <f>IF(Tablas!C249="","",Tablas!C249)</f>
        <v>CABLE DE ACELERADOR</v>
      </c>
      <c r="D251" s="1" t="str">
        <f>IF(Tablas!D249="","",Tablas!D249)</f>
        <v>10 - PALANCAS Y CHICOTES</v>
      </c>
      <c r="E251" s="1" t="str">
        <f>IF(Tablas!E249="","",Tablas!E249)</f>
        <v>UN</v>
      </c>
      <c r="F251" s="1">
        <f>IF(Tablas!F249="","",Tablas!F249)</f>
        <v>26</v>
      </c>
      <c r="G251" s="1">
        <f>IF(Tablas!I249="","",Tablas!I249)</f>
        <v>5</v>
      </c>
      <c r="H251" s="1">
        <v>1</v>
      </c>
      <c r="I251" s="39">
        <f>IF($B251="","",-SUMIFS(Tabla7[Cantidad],Tabla7[Código del producto],$B251,Tabla7[Tipo de movimiento],"SALIDA",Tabla7[Mes],I$5))</f>
        <v>0</v>
      </c>
      <c r="J251" s="39">
        <f>IF($B251="","",-SUMIFS(Tabla7[Cantidad],Tabla7[Código del producto],$B251,Tabla7[Tipo de movimiento],"SALIDA",Tabla7[Mes],J$5))</f>
        <v>12</v>
      </c>
      <c r="K251" s="39">
        <f>IF($B251="","",-SUMIFS(Tabla7[Cantidad],Tabla7[Código del producto],$B251,Tabla7[Tipo de movimiento],"SALIDA",Tabla7[Mes],K$5))</f>
        <v>0</v>
      </c>
      <c r="L251" s="39">
        <f>IF($B251="","",-SUMIFS(Tabla7[Cantidad],Tabla7[Código del producto],$B251,Tabla7[Tipo de movimiento],"SALIDA",Tabla7[Mes],L$5))</f>
        <v>0</v>
      </c>
      <c r="M251" s="39">
        <f>IF($B251="","",-SUMIFS(Tabla7[Cantidad],Tabla7[Código del producto],$B251,Tabla7[Tipo de movimiento],"SALIDA",Tabla7[Mes],M$5))</f>
        <v>10</v>
      </c>
      <c r="N251" s="39">
        <f>IF($B251="","",-SUMIFS(Tabla7[Cantidad],Tabla7[Código del producto],$B251,Tabla7[Tipo de movimiento],"SALIDA",Tabla7[Mes],N$5))</f>
        <v>0</v>
      </c>
      <c r="O251" s="39">
        <f>IF($B251="","",-SUMIFS(Tabla7[Cantidad],Tabla7[Código del producto],$B251,Tabla7[Tipo de movimiento],"SALIDA",Tabla7[Mes],O$5))</f>
        <v>16</v>
      </c>
      <c r="P251" s="39">
        <f>IF($B251="","",-SUMIFS(Tabla7[Cantidad],Tabla7[Código del producto],$B251,Tabla7[Tipo de movimiento],"SALIDA",Tabla7[Mes],P$5))</f>
        <v>15</v>
      </c>
      <c r="Q251" s="39">
        <f t="shared" si="9"/>
        <v>10.333333333333334</v>
      </c>
      <c r="R251" s="51" t="str">
        <f>IF($B251="","",IFERROR(VLOOKUP($B251,'ABC rotación'!$C:$G,5,0),"C"))</f>
        <v>B</v>
      </c>
      <c r="S251" s="41">
        <f t="shared" si="10"/>
        <v>2.903225806451613</v>
      </c>
      <c r="T251" s="40">
        <f t="shared" si="11"/>
        <v>0.11166253101736973</v>
      </c>
      <c r="U251" s="23" t="str">
        <f>IF($B251="","",VLOOKUP($T251,Tablas!$X$14:$Y$17,2,1))</f>
        <v>1. ROJO</v>
      </c>
    </row>
    <row r="252" spans="2:21" x14ac:dyDescent="0.2">
      <c r="B252" s="1">
        <f>IF(Tablas!B250="","",Tablas!B250)</f>
        <v>300247</v>
      </c>
      <c r="C252" s="1" t="str">
        <f>IF(Tablas!C250="","",Tablas!C250)</f>
        <v>VISOR DE FARO/PLATA/.</v>
      </c>
      <c r="D252" s="1" t="str">
        <f>IF(Tablas!D250="","",Tablas!D250)</f>
        <v>05 - COLISION</v>
      </c>
      <c r="E252" s="1" t="str">
        <f>IF(Tablas!E250="","",Tablas!E250)</f>
        <v>UN</v>
      </c>
      <c r="F252" s="1">
        <f>IF(Tablas!F250="","",Tablas!F250)</f>
        <v>18</v>
      </c>
      <c r="G252" s="1">
        <f>IF(Tablas!I250="","",Tablas!I250)</f>
        <v>25</v>
      </c>
      <c r="H252" s="1">
        <v>5</v>
      </c>
      <c r="I252" s="39">
        <f>IF($B252="","",-SUMIFS(Tabla7[Cantidad],Tabla7[Código del producto],$B252,Tabla7[Tipo de movimiento],"SALIDA",Tabla7[Mes],I$5))</f>
        <v>0</v>
      </c>
      <c r="J252" s="39">
        <f>IF($B252="","",-SUMIFS(Tabla7[Cantidad],Tabla7[Código del producto],$B252,Tabla7[Tipo de movimiento],"SALIDA",Tabla7[Mes],J$5))</f>
        <v>0</v>
      </c>
      <c r="K252" s="39">
        <f>IF($B252="","",-SUMIFS(Tabla7[Cantidad],Tabla7[Código del producto],$B252,Tabla7[Tipo de movimiento],"SALIDA",Tabla7[Mes],K$5))</f>
        <v>0</v>
      </c>
      <c r="L252" s="39">
        <f>IF($B252="","",-SUMIFS(Tabla7[Cantidad],Tabla7[Código del producto],$B252,Tabla7[Tipo de movimiento],"SALIDA",Tabla7[Mes],L$5))</f>
        <v>0</v>
      </c>
      <c r="M252" s="39">
        <f>IF($B252="","",-SUMIFS(Tabla7[Cantidad],Tabla7[Código del producto],$B252,Tabla7[Tipo de movimiento],"SALIDA",Tabla7[Mes],M$5))</f>
        <v>0</v>
      </c>
      <c r="N252" s="39">
        <f>IF($B252="","",-SUMIFS(Tabla7[Cantidad],Tabla7[Código del producto],$B252,Tabla7[Tipo de movimiento],"SALIDA",Tabla7[Mes],N$5))</f>
        <v>0</v>
      </c>
      <c r="O252" s="39">
        <f>IF($B252="","",-SUMIFS(Tabla7[Cantidad],Tabla7[Código del producto],$B252,Tabla7[Tipo de movimiento],"SALIDA",Tabla7[Mes],O$5))</f>
        <v>0</v>
      </c>
      <c r="P252" s="39">
        <f>IF($B252="","",-SUMIFS(Tabla7[Cantidad],Tabla7[Código del producto],$B252,Tabla7[Tipo de movimiento],"SALIDA",Tabla7[Mes],P$5))</f>
        <v>0</v>
      </c>
      <c r="Q252" s="39">
        <f t="shared" si="9"/>
        <v>0</v>
      </c>
      <c r="R252" s="51" t="str">
        <f>IF($B252="","",IFERROR(VLOOKUP($B252,'ABC rotación'!$C:$G,5,0),"C"))</f>
        <v>C</v>
      </c>
      <c r="S252" s="41">
        <f t="shared" si="10"/>
        <v>0</v>
      </c>
      <c r="T252" s="40">
        <f t="shared" si="11"/>
        <v>0</v>
      </c>
      <c r="U252" s="23" t="str">
        <f>IF($B252="","",VLOOKUP($T252,Tablas!$X$14:$Y$17,2,1))</f>
        <v>1. ROJO</v>
      </c>
    </row>
    <row r="253" spans="2:21" x14ac:dyDescent="0.2">
      <c r="B253" s="1">
        <f>IF(Tablas!B251="","",Tablas!B251)</f>
        <v>300248</v>
      </c>
      <c r="C253" s="1" t="str">
        <f>IF(Tablas!C251="","",Tablas!C251)</f>
        <v>CUBIERTA FRONTAL SUP NE/PL</v>
      </c>
      <c r="D253" s="1" t="str">
        <f>IF(Tablas!D251="","",Tablas!D251)</f>
        <v>05 - COLISION</v>
      </c>
      <c r="E253" s="1" t="str">
        <f>IF(Tablas!E251="","",Tablas!E251)</f>
        <v>UN</v>
      </c>
      <c r="F253" s="1">
        <f>IF(Tablas!F251="","",Tablas!F251)</f>
        <v>8</v>
      </c>
      <c r="G253" s="1">
        <f>IF(Tablas!I251="","",Tablas!I251)</f>
        <v>26</v>
      </c>
      <c r="H253" s="1">
        <v>7</v>
      </c>
      <c r="I253" s="39">
        <f>IF($B253="","",-SUMIFS(Tabla7[Cantidad],Tabla7[Código del producto],$B253,Tabla7[Tipo de movimiento],"SALIDA",Tabla7[Mes],I$5))</f>
        <v>0</v>
      </c>
      <c r="J253" s="39">
        <f>IF($B253="","",-SUMIFS(Tabla7[Cantidad],Tabla7[Código del producto],$B253,Tabla7[Tipo de movimiento],"SALIDA",Tabla7[Mes],J$5))</f>
        <v>15</v>
      </c>
      <c r="K253" s="39">
        <f>IF($B253="","",-SUMIFS(Tabla7[Cantidad],Tabla7[Código del producto],$B253,Tabla7[Tipo de movimiento],"SALIDA",Tabla7[Mes],K$5))</f>
        <v>16</v>
      </c>
      <c r="L253" s="39">
        <f>IF($B253="","",-SUMIFS(Tabla7[Cantidad],Tabla7[Código del producto],$B253,Tabla7[Tipo de movimiento],"SALIDA",Tabla7[Mes],L$5))</f>
        <v>0</v>
      </c>
      <c r="M253" s="39">
        <f>IF($B253="","",-SUMIFS(Tabla7[Cantidad],Tabla7[Código del producto],$B253,Tabla7[Tipo de movimiento],"SALIDA",Tabla7[Mes],M$5))</f>
        <v>12</v>
      </c>
      <c r="N253" s="39">
        <f>IF($B253="","",-SUMIFS(Tabla7[Cantidad],Tabla7[Código del producto],$B253,Tabla7[Tipo de movimiento],"SALIDA",Tabla7[Mes],N$5))</f>
        <v>0</v>
      </c>
      <c r="O253" s="39">
        <f>IF($B253="","",-SUMIFS(Tabla7[Cantidad],Tabla7[Código del producto],$B253,Tabla7[Tipo de movimiento],"SALIDA",Tabla7[Mes],O$5))</f>
        <v>0</v>
      </c>
      <c r="P253" s="39">
        <f>IF($B253="","",-SUMIFS(Tabla7[Cantidad],Tabla7[Código del producto],$B253,Tabla7[Tipo de movimiento],"SALIDA",Tabla7[Mes],P$5))</f>
        <v>0</v>
      </c>
      <c r="Q253" s="39">
        <f t="shared" si="9"/>
        <v>0</v>
      </c>
      <c r="R253" s="51" t="str">
        <f>IF($B253="","",IFERROR(VLOOKUP($B253,'ABC rotación'!$C:$G,5,0),"C"))</f>
        <v>B</v>
      </c>
      <c r="S253" s="41">
        <f t="shared" si="10"/>
        <v>0</v>
      </c>
      <c r="T253" s="40">
        <f t="shared" si="11"/>
        <v>0</v>
      </c>
      <c r="U253" s="23" t="str">
        <f>IF($B253="","",VLOOKUP($T253,Tablas!$X$14:$Y$17,2,1))</f>
        <v>1. ROJO</v>
      </c>
    </row>
    <row r="254" spans="2:21" x14ac:dyDescent="0.2">
      <c r="B254" s="1">
        <f>IF(Tablas!B252="","",Tablas!B252)</f>
        <v>300249</v>
      </c>
      <c r="C254" s="1" t="str">
        <f>IF(Tablas!C252="","",Tablas!C252)</f>
        <v>CONJUNTO DE TUBO DE ESCAPE</v>
      </c>
      <c r="D254" s="1" t="str">
        <f>IF(Tablas!D252="","",Tablas!D252)</f>
        <v>07 - PEDALES Y POSAPIES</v>
      </c>
      <c r="E254" s="1" t="str">
        <f>IF(Tablas!E252="","",Tablas!E252)</f>
        <v>UN</v>
      </c>
      <c r="F254" s="1">
        <f>IF(Tablas!F252="","",Tablas!F252)</f>
        <v>15</v>
      </c>
      <c r="G254" s="1">
        <f>IF(Tablas!I252="","",Tablas!I252)</f>
        <v>11</v>
      </c>
      <c r="H254" s="1">
        <v>6</v>
      </c>
      <c r="I254" s="39">
        <f>IF($B254="","",-SUMIFS(Tabla7[Cantidad],Tabla7[Código del producto],$B254,Tabla7[Tipo de movimiento],"SALIDA",Tabla7[Mes],I$5))</f>
        <v>12</v>
      </c>
      <c r="J254" s="39">
        <f>IF($B254="","",-SUMIFS(Tabla7[Cantidad],Tabla7[Código del producto],$B254,Tabla7[Tipo de movimiento],"SALIDA",Tabla7[Mes],J$5))</f>
        <v>0</v>
      </c>
      <c r="K254" s="39">
        <f>IF($B254="","",-SUMIFS(Tabla7[Cantidad],Tabla7[Código del producto],$B254,Tabla7[Tipo de movimiento],"SALIDA",Tabla7[Mes],K$5))</f>
        <v>0</v>
      </c>
      <c r="L254" s="39">
        <f>IF($B254="","",-SUMIFS(Tabla7[Cantidad],Tabla7[Código del producto],$B254,Tabla7[Tipo de movimiento],"SALIDA",Tabla7[Mes],L$5))</f>
        <v>10</v>
      </c>
      <c r="M254" s="39">
        <f>IF($B254="","",-SUMIFS(Tabla7[Cantidad],Tabla7[Código del producto],$B254,Tabla7[Tipo de movimiento],"SALIDA",Tabla7[Mes],M$5))</f>
        <v>0</v>
      </c>
      <c r="N254" s="39">
        <f>IF($B254="","",-SUMIFS(Tabla7[Cantidad],Tabla7[Código del producto],$B254,Tabla7[Tipo de movimiento],"SALIDA",Tabla7[Mes],N$5))</f>
        <v>0</v>
      </c>
      <c r="O254" s="39">
        <f>IF($B254="","",-SUMIFS(Tabla7[Cantidad],Tabla7[Código del producto],$B254,Tabla7[Tipo de movimiento],"SALIDA",Tabla7[Mes],O$5))</f>
        <v>0</v>
      </c>
      <c r="P254" s="39">
        <f>IF($B254="","",-SUMIFS(Tabla7[Cantidad],Tabla7[Código del producto],$B254,Tabla7[Tipo de movimiento],"SALIDA",Tabla7[Mes],P$5))</f>
        <v>0</v>
      </c>
      <c r="Q254" s="39">
        <f t="shared" si="9"/>
        <v>0</v>
      </c>
      <c r="R254" s="51" t="str">
        <f>IF($B254="","",IFERROR(VLOOKUP($B254,'ABC rotación'!$C:$G,5,0),"C"))</f>
        <v>A</v>
      </c>
      <c r="S254" s="41">
        <f t="shared" si="10"/>
        <v>0</v>
      </c>
      <c r="T254" s="40">
        <f t="shared" si="11"/>
        <v>0</v>
      </c>
      <c r="U254" s="23" t="str">
        <f>IF($B254="","",VLOOKUP($T254,Tablas!$X$14:$Y$17,2,1))</f>
        <v>1. ROJO</v>
      </c>
    </row>
    <row r="255" spans="2:21" x14ac:dyDescent="0.2">
      <c r="B255" s="1">
        <f>IF(Tablas!B253="","",Tablas!B253)</f>
        <v>300250</v>
      </c>
      <c r="C255" s="1" t="str">
        <f>IF(Tablas!C253="","",Tablas!C253)</f>
        <v>CUBIERTA IZQ NEGRO</v>
      </c>
      <c r="D255" s="1" t="str">
        <f>IF(Tablas!D253="","",Tablas!D253)</f>
        <v>05 - COLISION</v>
      </c>
      <c r="E255" s="1" t="str">
        <f>IF(Tablas!E253="","",Tablas!E253)</f>
        <v>UN</v>
      </c>
      <c r="F255" s="1">
        <f>IF(Tablas!F253="","",Tablas!F253)</f>
        <v>15</v>
      </c>
      <c r="G255" s="1">
        <f>IF(Tablas!I253="","",Tablas!I253)</f>
        <v>13</v>
      </c>
      <c r="H255" s="1">
        <v>1</v>
      </c>
      <c r="I255" s="39">
        <f>IF($B255="","",-SUMIFS(Tabla7[Cantidad],Tabla7[Código del producto],$B255,Tabla7[Tipo de movimiento],"SALIDA",Tabla7[Mes],I$5))</f>
        <v>0</v>
      </c>
      <c r="J255" s="39">
        <f>IF($B255="","",-SUMIFS(Tabla7[Cantidad],Tabla7[Código del producto],$B255,Tabla7[Tipo de movimiento],"SALIDA",Tabla7[Mes],J$5))</f>
        <v>0</v>
      </c>
      <c r="K255" s="39">
        <f>IF($B255="","",-SUMIFS(Tabla7[Cantidad],Tabla7[Código del producto],$B255,Tabla7[Tipo de movimiento],"SALIDA",Tabla7[Mes],K$5))</f>
        <v>0</v>
      </c>
      <c r="L255" s="39">
        <f>IF($B255="","",-SUMIFS(Tabla7[Cantidad],Tabla7[Código del producto],$B255,Tabla7[Tipo de movimiento],"SALIDA",Tabla7[Mes],L$5))</f>
        <v>0</v>
      </c>
      <c r="M255" s="39">
        <f>IF($B255="","",-SUMIFS(Tabla7[Cantidad],Tabla7[Código del producto],$B255,Tabla7[Tipo de movimiento],"SALIDA",Tabla7[Mes],M$5))</f>
        <v>0</v>
      </c>
      <c r="N255" s="39">
        <f>IF($B255="","",-SUMIFS(Tabla7[Cantidad],Tabla7[Código del producto],$B255,Tabla7[Tipo de movimiento],"SALIDA",Tabla7[Mes],N$5))</f>
        <v>12</v>
      </c>
      <c r="O255" s="39">
        <f>IF($B255="","",-SUMIFS(Tabla7[Cantidad],Tabla7[Código del producto],$B255,Tabla7[Tipo de movimiento],"SALIDA",Tabla7[Mes],O$5))</f>
        <v>0</v>
      </c>
      <c r="P255" s="39">
        <f>IF($B255="","",-SUMIFS(Tabla7[Cantidad],Tabla7[Código del producto],$B255,Tabla7[Tipo de movimiento],"SALIDA",Tabla7[Mes],P$5))</f>
        <v>0</v>
      </c>
      <c r="Q255" s="39">
        <f t="shared" si="9"/>
        <v>4</v>
      </c>
      <c r="R255" s="51" t="str">
        <f>IF($B255="","",IFERROR(VLOOKUP($B255,'ABC rotación'!$C:$G,5,0),"C"))</f>
        <v>C</v>
      </c>
      <c r="S255" s="41">
        <f t="shared" si="10"/>
        <v>7.5</v>
      </c>
      <c r="T255" s="40">
        <f t="shared" si="11"/>
        <v>0.5</v>
      </c>
      <c r="U255" s="23" t="str">
        <f>IF($B255="","",VLOOKUP($T255,Tablas!$X$14:$Y$17,2,1))</f>
        <v>2. AMARILLO</v>
      </c>
    </row>
    <row r="256" spans="2:21" x14ac:dyDescent="0.2">
      <c r="B256" s="1">
        <f>IF(Tablas!B254="","",Tablas!B254)</f>
        <v>300251</v>
      </c>
      <c r="C256" s="1" t="str">
        <f>IF(Tablas!C254="","",Tablas!C254)</f>
        <v>CUBIERTA TRASERA IZQ PLATA</v>
      </c>
      <c r="D256" s="1" t="str">
        <f>IF(Tablas!D254="","",Tablas!D254)</f>
        <v>05 - COLISION</v>
      </c>
      <c r="E256" s="1" t="str">
        <f>IF(Tablas!E254="","",Tablas!E254)</f>
        <v>UN</v>
      </c>
      <c r="F256" s="1">
        <f>IF(Tablas!F254="","",Tablas!F254)</f>
        <v>23</v>
      </c>
      <c r="G256" s="1">
        <f>IF(Tablas!I254="","",Tablas!I254)</f>
        <v>42</v>
      </c>
      <c r="H256" s="1">
        <v>5</v>
      </c>
      <c r="I256" s="39">
        <f>IF($B256="","",-SUMIFS(Tabla7[Cantidad],Tabla7[Código del producto],$B256,Tabla7[Tipo de movimiento],"SALIDA",Tabla7[Mes],I$5))</f>
        <v>0</v>
      </c>
      <c r="J256" s="39">
        <f>IF($B256="","",-SUMIFS(Tabla7[Cantidad],Tabla7[Código del producto],$B256,Tabla7[Tipo de movimiento],"SALIDA",Tabla7[Mes],J$5))</f>
        <v>0</v>
      </c>
      <c r="K256" s="39">
        <f>IF($B256="","",-SUMIFS(Tabla7[Cantidad],Tabla7[Código del producto],$B256,Tabla7[Tipo de movimiento],"SALIDA",Tabla7[Mes],K$5))</f>
        <v>0</v>
      </c>
      <c r="L256" s="39">
        <f>IF($B256="","",-SUMIFS(Tabla7[Cantidad],Tabla7[Código del producto],$B256,Tabla7[Tipo de movimiento],"SALIDA",Tabla7[Mes],L$5))</f>
        <v>0</v>
      </c>
      <c r="M256" s="39">
        <f>IF($B256="","",-SUMIFS(Tabla7[Cantidad],Tabla7[Código del producto],$B256,Tabla7[Tipo de movimiento],"SALIDA",Tabla7[Mes],M$5))</f>
        <v>0</v>
      </c>
      <c r="N256" s="39">
        <f>IF($B256="","",-SUMIFS(Tabla7[Cantidad],Tabla7[Código del producto],$B256,Tabla7[Tipo de movimiento],"SALIDA",Tabla7[Mes],N$5))</f>
        <v>0</v>
      </c>
      <c r="O256" s="39">
        <f>IF($B256="","",-SUMIFS(Tabla7[Cantidad],Tabla7[Código del producto],$B256,Tabla7[Tipo de movimiento],"SALIDA",Tabla7[Mes],O$5))</f>
        <v>0</v>
      </c>
      <c r="P256" s="39">
        <f>IF($B256="","",-SUMIFS(Tabla7[Cantidad],Tabla7[Código del producto],$B256,Tabla7[Tipo de movimiento],"SALIDA",Tabla7[Mes],P$5))</f>
        <v>12</v>
      </c>
      <c r="Q256" s="39">
        <f t="shared" si="9"/>
        <v>4</v>
      </c>
      <c r="R256" s="51" t="str">
        <f>IF($B256="","",IFERROR(VLOOKUP($B256,'ABC rotación'!$C:$G,5,0),"C"))</f>
        <v>B</v>
      </c>
      <c r="S256" s="41">
        <f t="shared" si="10"/>
        <v>37.5</v>
      </c>
      <c r="T256" s="40">
        <f t="shared" si="11"/>
        <v>1.6304347826086956</v>
      </c>
      <c r="U256" s="23" t="str">
        <f>IF($B256="","",VLOOKUP($T256,Tablas!$X$14:$Y$17,2,1))</f>
        <v>3. VERDE</v>
      </c>
    </row>
    <row r="257" spans="2:21" x14ac:dyDescent="0.2">
      <c r="B257" s="1">
        <f>IF(Tablas!B255="","",Tablas!B255)</f>
        <v>300252</v>
      </c>
      <c r="C257" s="1" t="str">
        <f>IF(Tablas!C255="","",Tablas!C255)</f>
        <v>PUÑO DE GOMA IZQUIERDO</v>
      </c>
      <c r="D257" s="1" t="str">
        <f>IF(Tablas!D255="","",Tablas!D255)</f>
        <v>11 - LLANTAS Y HULES</v>
      </c>
      <c r="E257" s="1" t="str">
        <f>IF(Tablas!E255="","",Tablas!E255)</f>
        <v>UN</v>
      </c>
      <c r="F257" s="1">
        <f>IF(Tablas!F255="","",Tablas!F255)</f>
        <v>11</v>
      </c>
      <c r="G257" s="1">
        <f>IF(Tablas!I255="","",Tablas!I255)</f>
        <v>6</v>
      </c>
      <c r="H257" s="1">
        <v>6</v>
      </c>
      <c r="I257" s="39">
        <f>IF($B257="","",-SUMIFS(Tabla7[Cantidad],Tabla7[Código del producto],$B257,Tabla7[Tipo de movimiento],"SALIDA",Tabla7[Mes],I$5))</f>
        <v>5</v>
      </c>
      <c r="J257" s="39">
        <f>IF($B257="","",-SUMIFS(Tabla7[Cantidad],Tabla7[Código del producto],$B257,Tabla7[Tipo de movimiento],"SALIDA",Tabla7[Mes],J$5))</f>
        <v>0</v>
      </c>
      <c r="K257" s="39">
        <f>IF($B257="","",-SUMIFS(Tabla7[Cantidad],Tabla7[Código del producto],$B257,Tabla7[Tipo de movimiento],"SALIDA",Tabla7[Mes],K$5))</f>
        <v>0</v>
      </c>
      <c r="L257" s="39">
        <f>IF($B257="","",-SUMIFS(Tabla7[Cantidad],Tabla7[Código del producto],$B257,Tabla7[Tipo de movimiento],"SALIDA",Tabla7[Mes],L$5))</f>
        <v>0</v>
      </c>
      <c r="M257" s="39">
        <f>IF($B257="","",-SUMIFS(Tabla7[Cantidad],Tabla7[Código del producto],$B257,Tabla7[Tipo de movimiento],"SALIDA",Tabla7[Mes],M$5))</f>
        <v>0</v>
      </c>
      <c r="N257" s="39">
        <f>IF($B257="","",-SUMIFS(Tabla7[Cantidad],Tabla7[Código del producto],$B257,Tabla7[Tipo de movimiento],"SALIDA",Tabla7[Mes],N$5))</f>
        <v>15</v>
      </c>
      <c r="O257" s="39">
        <f>IF($B257="","",-SUMIFS(Tabla7[Cantidad],Tabla7[Código del producto],$B257,Tabla7[Tipo de movimiento],"SALIDA",Tabla7[Mes],O$5))</f>
        <v>0</v>
      </c>
      <c r="P257" s="39">
        <f>IF($B257="","",-SUMIFS(Tabla7[Cantidad],Tabla7[Código del producto],$B257,Tabla7[Tipo de movimiento],"SALIDA",Tabla7[Mes],P$5))</f>
        <v>0</v>
      </c>
      <c r="Q257" s="39">
        <f t="shared" si="9"/>
        <v>5</v>
      </c>
      <c r="R257" s="51" t="str">
        <f>IF($B257="","",IFERROR(VLOOKUP($B257,'ABC rotación'!$C:$G,5,0),"C"))</f>
        <v>C</v>
      </c>
      <c r="S257" s="41">
        <f t="shared" si="10"/>
        <v>36</v>
      </c>
      <c r="T257" s="40">
        <f t="shared" si="11"/>
        <v>3.2727272727272729</v>
      </c>
      <c r="U257" s="23" t="str">
        <f>IF($B257="","",VLOOKUP($T257,Tablas!$X$14:$Y$17,2,1))</f>
        <v>4. NEGRO</v>
      </c>
    </row>
    <row r="258" spans="2:21" x14ac:dyDescent="0.2">
      <c r="B258" s="1">
        <f>IF(Tablas!B256="","",Tablas!B256)</f>
        <v>300253</v>
      </c>
      <c r="C258" s="1" t="str">
        <f>IF(Tablas!C256="","",Tablas!C256)</f>
        <v>EMPAQUETADURA DE CILINDRO</v>
      </c>
      <c r="D258" s="1" t="str">
        <f>IF(Tablas!D256="","",Tablas!D256)</f>
        <v>09 - PARTES DE MOTOR</v>
      </c>
      <c r="E258" s="1" t="str">
        <f>IF(Tablas!E256="","",Tablas!E256)</f>
        <v>UN</v>
      </c>
      <c r="F258" s="1">
        <f>IF(Tablas!F256="","",Tablas!F256)</f>
        <v>15</v>
      </c>
      <c r="G258" s="1">
        <f>IF(Tablas!I256="","",Tablas!I256)</f>
        <v>10</v>
      </c>
      <c r="H258" s="1">
        <v>9</v>
      </c>
      <c r="I258" s="39">
        <f>IF($B258="","",-SUMIFS(Tabla7[Cantidad],Tabla7[Código del producto],$B258,Tabla7[Tipo de movimiento],"SALIDA",Tabla7[Mes],I$5))</f>
        <v>0</v>
      </c>
      <c r="J258" s="39">
        <f>IF($B258="","",-SUMIFS(Tabla7[Cantidad],Tabla7[Código del producto],$B258,Tabla7[Tipo de movimiento],"SALIDA",Tabla7[Mes],J$5))</f>
        <v>0</v>
      </c>
      <c r="K258" s="39">
        <f>IF($B258="","",-SUMIFS(Tabla7[Cantidad],Tabla7[Código del producto],$B258,Tabla7[Tipo de movimiento],"SALIDA",Tabla7[Mes],K$5))</f>
        <v>0</v>
      </c>
      <c r="L258" s="39">
        <f>IF($B258="","",-SUMIFS(Tabla7[Cantidad],Tabla7[Código del producto],$B258,Tabla7[Tipo de movimiento],"SALIDA",Tabla7[Mes],L$5))</f>
        <v>0</v>
      </c>
      <c r="M258" s="39">
        <f>IF($B258="","",-SUMIFS(Tabla7[Cantidad],Tabla7[Código del producto],$B258,Tabla7[Tipo de movimiento],"SALIDA",Tabla7[Mes],M$5))</f>
        <v>35</v>
      </c>
      <c r="N258" s="39">
        <f>IF($B258="","",-SUMIFS(Tabla7[Cantidad],Tabla7[Código del producto],$B258,Tabla7[Tipo de movimiento],"SALIDA",Tabla7[Mes],N$5))</f>
        <v>0</v>
      </c>
      <c r="O258" s="39">
        <f>IF($B258="","",-SUMIFS(Tabla7[Cantidad],Tabla7[Código del producto],$B258,Tabla7[Tipo de movimiento],"SALIDA",Tabla7[Mes],O$5))</f>
        <v>0</v>
      </c>
      <c r="P258" s="39">
        <f>IF($B258="","",-SUMIFS(Tabla7[Cantidad],Tabla7[Código del producto],$B258,Tabla7[Tipo de movimiento],"SALIDA",Tabla7[Mes],P$5))</f>
        <v>5</v>
      </c>
      <c r="Q258" s="39">
        <f t="shared" si="9"/>
        <v>1.6666666666666667</v>
      </c>
      <c r="R258" s="51" t="str">
        <f>IF($B258="","",IFERROR(VLOOKUP($B258,'ABC rotación'!$C:$G,5,0),"C"))</f>
        <v>C</v>
      </c>
      <c r="S258" s="41">
        <f t="shared" si="10"/>
        <v>161.99999999999997</v>
      </c>
      <c r="T258" s="40">
        <f t="shared" si="11"/>
        <v>10.799999999999999</v>
      </c>
      <c r="U258" s="23" t="str">
        <f>IF($B258="","",VLOOKUP($T258,Tablas!$X$14:$Y$17,2,1))</f>
        <v>4. NEGRO</v>
      </c>
    </row>
    <row r="259" spans="2:21" x14ac:dyDescent="0.2">
      <c r="B259" s="1">
        <f>IF(Tablas!B257="","",Tablas!B257)</f>
        <v>300254</v>
      </c>
      <c r="C259" s="1" t="str">
        <f>IF(Tablas!C257="","",Tablas!C257)</f>
        <v>EMPAQUETADURA CABEZA CILINDRO</v>
      </c>
      <c r="D259" s="1" t="str">
        <f>IF(Tablas!D257="","",Tablas!D257)</f>
        <v>09 - PARTES DE MOTOR</v>
      </c>
      <c r="E259" s="1" t="str">
        <f>IF(Tablas!E257="","",Tablas!E257)</f>
        <v>UN</v>
      </c>
      <c r="F259" s="1">
        <f>IF(Tablas!F257="","",Tablas!F257)</f>
        <v>6</v>
      </c>
      <c r="G259" s="1">
        <f>IF(Tablas!I257="","",Tablas!I257)</f>
        <v>16</v>
      </c>
      <c r="H259" s="1">
        <v>0</v>
      </c>
      <c r="I259" s="39">
        <f>IF($B259="","",-SUMIFS(Tabla7[Cantidad],Tabla7[Código del producto],$B259,Tabla7[Tipo de movimiento],"SALIDA",Tabla7[Mes],I$5))</f>
        <v>0</v>
      </c>
      <c r="J259" s="39">
        <f>IF($B259="","",-SUMIFS(Tabla7[Cantidad],Tabla7[Código del producto],$B259,Tabla7[Tipo de movimiento],"SALIDA",Tabla7[Mes],J$5))</f>
        <v>0</v>
      </c>
      <c r="K259" s="39">
        <f>IF($B259="","",-SUMIFS(Tabla7[Cantidad],Tabla7[Código del producto],$B259,Tabla7[Tipo de movimiento],"SALIDA",Tabla7[Mes],K$5))</f>
        <v>19</v>
      </c>
      <c r="L259" s="39">
        <f>IF($B259="","",-SUMIFS(Tabla7[Cantidad],Tabla7[Código del producto],$B259,Tabla7[Tipo de movimiento],"SALIDA",Tabla7[Mes],L$5))</f>
        <v>18</v>
      </c>
      <c r="M259" s="39">
        <f>IF($B259="","",-SUMIFS(Tabla7[Cantidad],Tabla7[Código del producto],$B259,Tabla7[Tipo de movimiento],"SALIDA",Tabla7[Mes],M$5))</f>
        <v>0</v>
      </c>
      <c r="N259" s="39">
        <f>IF($B259="","",-SUMIFS(Tabla7[Cantidad],Tabla7[Código del producto],$B259,Tabla7[Tipo de movimiento],"SALIDA",Tabla7[Mes],N$5))</f>
        <v>0</v>
      </c>
      <c r="O259" s="39">
        <f>IF($B259="","",-SUMIFS(Tabla7[Cantidad],Tabla7[Código del producto],$B259,Tabla7[Tipo de movimiento],"SALIDA",Tabla7[Mes],O$5))</f>
        <v>0</v>
      </c>
      <c r="P259" s="39">
        <f>IF($B259="","",-SUMIFS(Tabla7[Cantidad],Tabla7[Código del producto],$B259,Tabla7[Tipo de movimiento],"SALIDA",Tabla7[Mes],P$5))</f>
        <v>0</v>
      </c>
      <c r="Q259" s="39">
        <f t="shared" si="9"/>
        <v>0</v>
      </c>
      <c r="R259" s="51" t="str">
        <f>IF($B259="","",IFERROR(VLOOKUP($B259,'ABC rotación'!$C:$G,5,0),"C"))</f>
        <v>B</v>
      </c>
      <c r="S259" s="41">
        <f t="shared" si="10"/>
        <v>0</v>
      </c>
      <c r="T259" s="40">
        <f t="shared" si="11"/>
        <v>0</v>
      </c>
      <c r="U259" s="23" t="str">
        <f>IF($B259="","",VLOOKUP($T259,Tablas!$X$14:$Y$17,2,1))</f>
        <v>1. ROJO</v>
      </c>
    </row>
    <row r="260" spans="2:21" x14ac:dyDescent="0.2">
      <c r="B260" s="1">
        <f>IF(Tablas!B258="","",Tablas!B258)</f>
        <v>300255</v>
      </c>
      <c r="C260" s="1" t="str">
        <f>IF(Tablas!C258="","",Tablas!C258)</f>
        <v>GUIA TENSORA DE CADENA</v>
      </c>
      <c r="D260" s="1" t="str">
        <f>IF(Tablas!D258="","",Tablas!D258)</f>
        <v>09 - PARTES DE MOTOR</v>
      </c>
      <c r="E260" s="1" t="str">
        <f>IF(Tablas!E258="","",Tablas!E258)</f>
        <v>UN</v>
      </c>
      <c r="F260" s="1">
        <f>IF(Tablas!F258="","",Tablas!F258)</f>
        <v>20</v>
      </c>
      <c r="G260" s="1">
        <f>IF(Tablas!I258="","",Tablas!I258)</f>
        <v>38</v>
      </c>
      <c r="H260" s="1">
        <v>5</v>
      </c>
      <c r="I260" s="39">
        <f>IF($B260="","",-SUMIFS(Tabla7[Cantidad],Tabla7[Código del producto],$B260,Tabla7[Tipo de movimiento],"SALIDA",Tabla7[Mes],I$5))</f>
        <v>0</v>
      </c>
      <c r="J260" s="39">
        <f>IF($B260="","",-SUMIFS(Tabla7[Cantidad],Tabla7[Código del producto],$B260,Tabla7[Tipo de movimiento],"SALIDA",Tabla7[Mes],J$5))</f>
        <v>20</v>
      </c>
      <c r="K260" s="39">
        <f>IF($B260="","",-SUMIFS(Tabla7[Cantidad],Tabla7[Código del producto],$B260,Tabla7[Tipo de movimiento],"SALIDA",Tabla7[Mes],K$5))</f>
        <v>7</v>
      </c>
      <c r="L260" s="39">
        <f>IF($B260="","",-SUMIFS(Tabla7[Cantidad],Tabla7[Código del producto],$B260,Tabla7[Tipo de movimiento],"SALIDA",Tabla7[Mes],L$5))</f>
        <v>0</v>
      </c>
      <c r="M260" s="39">
        <f>IF($B260="","",-SUMIFS(Tabla7[Cantidad],Tabla7[Código del producto],$B260,Tabla7[Tipo de movimiento],"SALIDA",Tabla7[Mes],M$5))</f>
        <v>0</v>
      </c>
      <c r="N260" s="39">
        <f>IF($B260="","",-SUMIFS(Tabla7[Cantidad],Tabla7[Código del producto],$B260,Tabla7[Tipo de movimiento],"SALIDA",Tabla7[Mes],N$5))</f>
        <v>0</v>
      </c>
      <c r="O260" s="39">
        <f>IF($B260="","",-SUMIFS(Tabla7[Cantidad],Tabla7[Código del producto],$B260,Tabla7[Tipo de movimiento],"SALIDA",Tabla7[Mes],O$5))</f>
        <v>16</v>
      </c>
      <c r="P260" s="39">
        <f>IF($B260="","",-SUMIFS(Tabla7[Cantidad],Tabla7[Código del producto],$B260,Tabla7[Tipo de movimiento],"SALIDA",Tabla7[Mes],P$5))</f>
        <v>0</v>
      </c>
      <c r="Q260" s="39">
        <f t="shared" si="9"/>
        <v>5.333333333333333</v>
      </c>
      <c r="R260" s="51" t="str">
        <f>IF($B260="","",IFERROR(VLOOKUP($B260,'ABC rotación'!$C:$G,5,0),"C"))</f>
        <v>C</v>
      </c>
      <c r="S260" s="41">
        <f t="shared" si="10"/>
        <v>28.125</v>
      </c>
      <c r="T260" s="40">
        <f t="shared" si="11"/>
        <v>1.40625</v>
      </c>
      <c r="U260" s="23" t="str">
        <f>IF($B260="","",VLOOKUP($T260,Tablas!$X$14:$Y$17,2,1))</f>
        <v>3. VERDE</v>
      </c>
    </row>
    <row r="261" spans="2:21" x14ac:dyDescent="0.2">
      <c r="B261" s="1">
        <f>IF(Tablas!B259="","",Tablas!B259)</f>
        <v>300256</v>
      </c>
      <c r="C261" s="1" t="str">
        <f>IF(Tablas!C259="","",Tablas!C259)</f>
        <v>PISTON</v>
      </c>
      <c r="D261" s="1" t="str">
        <f>IF(Tablas!D259="","",Tablas!D259)</f>
        <v>09 - PARTES DE MOTOR</v>
      </c>
      <c r="E261" s="1" t="str">
        <f>IF(Tablas!E259="","",Tablas!E259)</f>
        <v>UN</v>
      </c>
      <c r="F261" s="1">
        <f>IF(Tablas!F259="","",Tablas!F259)</f>
        <v>16</v>
      </c>
      <c r="G261" s="1">
        <f>IF(Tablas!I259="","",Tablas!I259)</f>
        <v>33</v>
      </c>
      <c r="H261" s="1">
        <v>8</v>
      </c>
      <c r="I261" s="39">
        <f>IF($B261="","",-SUMIFS(Tabla7[Cantidad],Tabla7[Código del producto],$B261,Tabla7[Tipo de movimiento],"SALIDA",Tabla7[Mes],I$5))</f>
        <v>0</v>
      </c>
      <c r="J261" s="39">
        <f>IF($B261="","",-SUMIFS(Tabla7[Cantidad],Tabla7[Código del producto],$B261,Tabla7[Tipo de movimiento],"SALIDA",Tabla7[Mes],J$5))</f>
        <v>0</v>
      </c>
      <c r="K261" s="39">
        <f>IF($B261="","",-SUMIFS(Tabla7[Cantidad],Tabla7[Código del producto],$B261,Tabla7[Tipo de movimiento],"SALIDA",Tabla7[Mes],K$5))</f>
        <v>20</v>
      </c>
      <c r="L261" s="39">
        <f>IF($B261="","",-SUMIFS(Tabla7[Cantidad],Tabla7[Código del producto],$B261,Tabla7[Tipo de movimiento],"SALIDA",Tabla7[Mes],L$5))</f>
        <v>0</v>
      </c>
      <c r="M261" s="39">
        <f>IF($B261="","",-SUMIFS(Tabla7[Cantidad],Tabla7[Código del producto],$B261,Tabla7[Tipo de movimiento],"SALIDA",Tabla7[Mes],M$5))</f>
        <v>0</v>
      </c>
      <c r="N261" s="39">
        <f>IF($B261="","",-SUMIFS(Tabla7[Cantidad],Tabla7[Código del producto],$B261,Tabla7[Tipo de movimiento],"SALIDA",Tabla7[Mes],N$5))</f>
        <v>0</v>
      </c>
      <c r="O261" s="39">
        <f>IF($B261="","",-SUMIFS(Tabla7[Cantidad],Tabla7[Código del producto],$B261,Tabla7[Tipo de movimiento],"SALIDA",Tabla7[Mes],O$5))</f>
        <v>0</v>
      </c>
      <c r="P261" s="39">
        <f>IF($B261="","",-SUMIFS(Tabla7[Cantidad],Tabla7[Código del producto],$B261,Tabla7[Tipo de movimiento],"SALIDA",Tabla7[Mes],P$5))</f>
        <v>0</v>
      </c>
      <c r="Q261" s="39">
        <f t="shared" si="9"/>
        <v>0</v>
      </c>
      <c r="R261" s="51" t="str">
        <f>IF($B261="","",IFERROR(VLOOKUP($B261,'ABC rotación'!$C:$G,5,0),"C"))</f>
        <v>C</v>
      </c>
      <c r="S261" s="41">
        <f t="shared" si="10"/>
        <v>0</v>
      </c>
      <c r="T261" s="40">
        <f t="shared" si="11"/>
        <v>0</v>
      </c>
      <c r="U261" s="23" t="str">
        <f>IF($B261="","",VLOOKUP($T261,Tablas!$X$14:$Y$17,2,1))</f>
        <v>1. ROJO</v>
      </c>
    </row>
    <row r="262" spans="2:21" x14ac:dyDescent="0.2">
      <c r="B262" s="1">
        <f>IF(Tablas!B260="","",Tablas!B260)</f>
        <v>300257</v>
      </c>
      <c r="C262" s="1" t="str">
        <f>IF(Tablas!C260="","",Tablas!C260)</f>
        <v>JUEGO DE ANILLOS DE PISTON</v>
      </c>
      <c r="D262" s="1" t="str">
        <f>IF(Tablas!D260="","",Tablas!D260)</f>
        <v>09 - PARTES DE MOTOR</v>
      </c>
      <c r="E262" s="1" t="str">
        <f>IF(Tablas!E260="","",Tablas!E260)</f>
        <v>UN</v>
      </c>
      <c r="F262" s="1">
        <f>IF(Tablas!F260="","",Tablas!F260)</f>
        <v>10</v>
      </c>
      <c r="G262" s="1">
        <f>IF(Tablas!I260="","",Tablas!I260)</f>
        <v>36</v>
      </c>
      <c r="H262" s="1">
        <v>0</v>
      </c>
      <c r="I262" s="39">
        <f>IF($B262="","",-SUMIFS(Tabla7[Cantidad],Tabla7[Código del producto],$B262,Tabla7[Tipo de movimiento],"SALIDA",Tabla7[Mes],I$5))</f>
        <v>28</v>
      </c>
      <c r="J262" s="39">
        <f>IF($B262="","",-SUMIFS(Tabla7[Cantidad],Tabla7[Código del producto],$B262,Tabla7[Tipo de movimiento],"SALIDA",Tabla7[Mes],J$5))</f>
        <v>20</v>
      </c>
      <c r="K262" s="39">
        <f>IF($B262="","",-SUMIFS(Tabla7[Cantidad],Tabla7[Código del producto],$B262,Tabla7[Tipo de movimiento],"SALIDA",Tabla7[Mes],K$5))</f>
        <v>0</v>
      </c>
      <c r="L262" s="39">
        <f>IF($B262="","",-SUMIFS(Tabla7[Cantidad],Tabla7[Código del producto],$B262,Tabla7[Tipo de movimiento],"SALIDA",Tabla7[Mes],L$5))</f>
        <v>0</v>
      </c>
      <c r="M262" s="39">
        <f>IF($B262="","",-SUMIFS(Tabla7[Cantidad],Tabla7[Código del producto],$B262,Tabla7[Tipo de movimiento],"SALIDA",Tabla7[Mes],M$5))</f>
        <v>0</v>
      </c>
      <c r="N262" s="39">
        <f>IF($B262="","",-SUMIFS(Tabla7[Cantidad],Tabla7[Código del producto],$B262,Tabla7[Tipo de movimiento],"SALIDA",Tabla7[Mes],N$5))</f>
        <v>11</v>
      </c>
      <c r="O262" s="39">
        <f>IF($B262="","",-SUMIFS(Tabla7[Cantidad],Tabla7[Código del producto],$B262,Tabla7[Tipo de movimiento],"SALIDA",Tabla7[Mes],O$5))</f>
        <v>19</v>
      </c>
      <c r="P262" s="39">
        <f>IF($B262="","",-SUMIFS(Tabla7[Cantidad],Tabla7[Código del producto],$B262,Tabla7[Tipo de movimiento],"SALIDA",Tabla7[Mes],P$5))</f>
        <v>0</v>
      </c>
      <c r="Q262" s="39">
        <f t="shared" si="9"/>
        <v>10</v>
      </c>
      <c r="R262" s="51" t="str">
        <f>IF($B262="","",IFERROR(VLOOKUP($B262,'ABC rotación'!$C:$G,5,0),"C"))</f>
        <v>A</v>
      </c>
      <c r="S262" s="41">
        <f t="shared" si="10"/>
        <v>0</v>
      </c>
      <c r="T262" s="40">
        <f t="shared" si="11"/>
        <v>0</v>
      </c>
      <c r="U262" s="23" t="str">
        <f>IF($B262="","",VLOOKUP($T262,Tablas!$X$14:$Y$17,2,1))</f>
        <v>1. ROJO</v>
      </c>
    </row>
    <row r="263" spans="2:21" x14ac:dyDescent="0.2">
      <c r="B263" s="1">
        <f>IF(Tablas!B261="","",Tablas!B261)</f>
        <v>300258</v>
      </c>
      <c r="C263" s="1" t="str">
        <f>IF(Tablas!C261="","",Tablas!C261)</f>
        <v>GUARDA DE GOMA RUEDA TRAS</v>
      </c>
      <c r="D263" s="1" t="str">
        <f>IF(Tablas!D261="","",Tablas!D261)</f>
        <v>13 - TRACCION</v>
      </c>
      <c r="E263" s="1" t="str">
        <f>IF(Tablas!E261="","",Tablas!E261)</f>
        <v>UN</v>
      </c>
      <c r="F263" s="1">
        <f>IF(Tablas!F261="","",Tablas!F261)</f>
        <v>27</v>
      </c>
      <c r="G263" s="1">
        <f>IF(Tablas!I261="","",Tablas!I261)</f>
        <v>32</v>
      </c>
      <c r="H263" s="1">
        <v>9</v>
      </c>
      <c r="I263" s="39">
        <f>IF($B263="","",-SUMIFS(Tabla7[Cantidad],Tabla7[Código del producto],$B263,Tabla7[Tipo de movimiento],"SALIDA",Tabla7[Mes],I$5))</f>
        <v>0</v>
      </c>
      <c r="J263" s="39">
        <f>IF($B263="","",-SUMIFS(Tabla7[Cantidad],Tabla7[Código del producto],$B263,Tabla7[Tipo de movimiento],"SALIDA",Tabla7[Mes],J$5))</f>
        <v>11</v>
      </c>
      <c r="K263" s="39">
        <f>IF($B263="","",-SUMIFS(Tabla7[Cantidad],Tabla7[Código del producto],$B263,Tabla7[Tipo de movimiento],"SALIDA",Tabla7[Mes],K$5))</f>
        <v>0</v>
      </c>
      <c r="L263" s="39">
        <f>IF($B263="","",-SUMIFS(Tabla7[Cantidad],Tabla7[Código del producto],$B263,Tabla7[Tipo de movimiento],"SALIDA",Tabla7[Mes],L$5))</f>
        <v>0</v>
      </c>
      <c r="M263" s="39">
        <f>IF($B263="","",-SUMIFS(Tabla7[Cantidad],Tabla7[Código del producto],$B263,Tabla7[Tipo de movimiento],"SALIDA",Tabla7[Mes],M$5))</f>
        <v>19</v>
      </c>
      <c r="N263" s="39">
        <f>IF($B263="","",-SUMIFS(Tabla7[Cantidad],Tabla7[Código del producto],$B263,Tabla7[Tipo de movimiento],"SALIDA",Tabla7[Mes],N$5))</f>
        <v>0</v>
      </c>
      <c r="O263" s="39">
        <f>IF($B263="","",-SUMIFS(Tabla7[Cantidad],Tabla7[Código del producto],$B263,Tabla7[Tipo de movimiento],"SALIDA",Tabla7[Mes],O$5))</f>
        <v>0</v>
      </c>
      <c r="P263" s="39">
        <f>IF($B263="","",-SUMIFS(Tabla7[Cantidad],Tabla7[Código del producto],$B263,Tabla7[Tipo de movimiento],"SALIDA",Tabla7[Mes],P$5))</f>
        <v>0</v>
      </c>
      <c r="Q263" s="39">
        <f t="shared" ref="Q263:Q326" si="12">IF($B263="","",IFERROR(AVERAGE(N263:P263),0))</f>
        <v>0</v>
      </c>
      <c r="R263" s="51" t="str">
        <f>IF($B263="","",IFERROR(VLOOKUP($B263,'ABC rotación'!$C:$G,5,0),"C"))</f>
        <v>A</v>
      </c>
      <c r="S263" s="41">
        <f t="shared" ref="S263:S326" si="13">IF($B263="","",IFERROR(H263/Q263*30,0))</f>
        <v>0</v>
      </c>
      <c r="T263" s="40">
        <f t="shared" ref="T263:T326" si="14">IF($B263="","",S263/F263)</f>
        <v>0</v>
      </c>
      <c r="U263" s="23" t="str">
        <f>IF($B263="","",VLOOKUP($T263,Tablas!$X$14:$Y$17,2,1))</f>
        <v>1. ROJO</v>
      </c>
    </row>
    <row r="264" spans="2:21" x14ac:dyDescent="0.2">
      <c r="B264" s="1">
        <f>IF(Tablas!B262="","",Tablas!B262)</f>
        <v>300259</v>
      </c>
      <c r="C264" s="1" t="str">
        <f>IF(Tablas!C262="","",Tablas!C262)</f>
        <v>GUARDAPOLVO</v>
      </c>
      <c r="D264" s="1" t="str">
        <f>IF(Tablas!D262="","",Tablas!D262)</f>
        <v>06 - AMORTIGUADORES</v>
      </c>
      <c r="E264" s="1" t="str">
        <f>IF(Tablas!E262="","",Tablas!E262)</f>
        <v>UN</v>
      </c>
      <c r="F264" s="1">
        <f>IF(Tablas!F262="","",Tablas!F262)</f>
        <v>28</v>
      </c>
      <c r="G264" s="1">
        <f>IF(Tablas!I262="","",Tablas!I262)</f>
        <v>40</v>
      </c>
      <c r="H264" s="1">
        <v>0</v>
      </c>
      <c r="I264" s="39">
        <f>IF($B264="","",-SUMIFS(Tabla7[Cantidad],Tabla7[Código del producto],$B264,Tabla7[Tipo de movimiento],"SALIDA",Tabla7[Mes],I$5))</f>
        <v>10</v>
      </c>
      <c r="J264" s="39">
        <f>IF($B264="","",-SUMIFS(Tabla7[Cantidad],Tabla7[Código del producto],$B264,Tabla7[Tipo de movimiento],"SALIDA",Tabla7[Mes],J$5))</f>
        <v>0</v>
      </c>
      <c r="K264" s="39">
        <f>IF($B264="","",-SUMIFS(Tabla7[Cantidad],Tabla7[Código del producto],$B264,Tabla7[Tipo de movimiento],"SALIDA",Tabla7[Mes],K$5))</f>
        <v>0</v>
      </c>
      <c r="L264" s="39">
        <f>IF($B264="","",-SUMIFS(Tabla7[Cantidad],Tabla7[Código del producto],$B264,Tabla7[Tipo de movimiento],"SALIDA",Tabla7[Mes],L$5))</f>
        <v>0</v>
      </c>
      <c r="M264" s="39">
        <f>IF($B264="","",-SUMIFS(Tabla7[Cantidad],Tabla7[Código del producto],$B264,Tabla7[Tipo de movimiento],"SALIDA",Tabla7[Mes],M$5))</f>
        <v>18</v>
      </c>
      <c r="N264" s="39">
        <f>IF($B264="","",-SUMIFS(Tabla7[Cantidad],Tabla7[Código del producto],$B264,Tabla7[Tipo de movimiento],"SALIDA",Tabla7[Mes],N$5))</f>
        <v>0</v>
      </c>
      <c r="O264" s="39">
        <f>IF($B264="","",-SUMIFS(Tabla7[Cantidad],Tabla7[Código del producto],$B264,Tabla7[Tipo de movimiento],"SALIDA",Tabla7[Mes],O$5))</f>
        <v>0</v>
      </c>
      <c r="P264" s="39">
        <f>IF($B264="","",-SUMIFS(Tabla7[Cantidad],Tabla7[Código del producto],$B264,Tabla7[Tipo de movimiento],"SALIDA",Tabla7[Mes],P$5))</f>
        <v>13</v>
      </c>
      <c r="Q264" s="39">
        <f t="shared" si="12"/>
        <v>4.333333333333333</v>
      </c>
      <c r="R264" s="51" t="str">
        <f>IF($B264="","",IFERROR(VLOOKUP($B264,'ABC rotación'!$C:$G,5,0),"C"))</f>
        <v>A</v>
      </c>
      <c r="S264" s="41">
        <f t="shared" si="13"/>
        <v>0</v>
      </c>
      <c r="T264" s="40">
        <f t="shared" si="14"/>
        <v>0</v>
      </c>
      <c r="U264" s="23" t="str">
        <f>IF($B264="","",VLOOKUP($T264,Tablas!$X$14:$Y$17,2,1))</f>
        <v>1. ROJO</v>
      </c>
    </row>
    <row r="265" spans="2:21" x14ac:dyDescent="0.2">
      <c r="B265" s="1">
        <f>IF(Tablas!B263="","",Tablas!B263)</f>
        <v>300260</v>
      </c>
      <c r="C265" s="1" t="str">
        <f>IF(Tablas!C263="","",Tablas!C263)</f>
        <v>CARRERA DE COPA SUP E INF</v>
      </c>
      <c r="D265" s="1" t="str">
        <f>IF(Tablas!D263="","",Tablas!D263)</f>
        <v>06 - AMORTIGUADORES</v>
      </c>
      <c r="E265" s="1" t="str">
        <f>IF(Tablas!E263="","",Tablas!E263)</f>
        <v>UN</v>
      </c>
      <c r="F265" s="1">
        <f>IF(Tablas!F263="","",Tablas!F263)</f>
        <v>27</v>
      </c>
      <c r="G265" s="1">
        <f>IF(Tablas!I263="","",Tablas!I263)</f>
        <v>30</v>
      </c>
      <c r="H265" s="1">
        <v>10</v>
      </c>
      <c r="I265" s="39">
        <f>IF($B265="","",-SUMIFS(Tabla7[Cantidad],Tabla7[Código del producto],$B265,Tabla7[Tipo de movimiento],"SALIDA",Tabla7[Mes],I$5))</f>
        <v>23</v>
      </c>
      <c r="J265" s="39">
        <f>IF($B265="","",-SUMIFS(Tabla7[Cantidad],Tabla7[Código del producto],$B265,Tabla7[Tipo de movimiento],"SALIDA",Tabla7[Mes],J$5))</f>
        <v>0</v>
      </c>
      <c r="K265" s="39">
        <f>IF($B265="","",-SUMIFS(Tabla7[Cantidad],Tabla7[Código del producto],$B265,Tabla7[Tipo de movimiento],"SALIDA",Tabla7[Mes],K$5))</f>
        <v>0</v>
      </c>
      <c r="L265" s="39">
        <f>IF($B265="","",-SUMIFS(Tabla7[Cantidad],Tabla7[Código del producto],$B265,Tabla7[Tipo de movimiento],"SALIDA",Tabla7[Mes],L$5))</f>
        <v>0</v>
      </c>
      <c r="M265" s="39">
        <f>IF($B265="","",-SUMIFS(Tabla7[Cantidad],Tabla7[Código del producto],$B265,Tabla7[Tipo de movimiento],"SALIDA",Tabla7[Mes],M$5))</f>
        <v>0</v>
      </c>
      <c r="N265" s="39">
        <f>IF($B265="","",-SUMIFS(Tabla7[Cantidad],Tabla7[Código del producto],$B265,Tabla7[Tipo de movimiento],"SALIDA",Tabla7[Mes],N$5))</f>
        <v>0</v>
      </c>
      <c r="O265" s="39">
        <f>IF($B265="","",-SUMIFS(Tabla7[Cantidad],Tabla7[Código del producto],$B265,Tabla7[Tipo de movimiento],"SALIDA",Tabla7[Mes],O$5))</f>
        <v>0</v>
      </c>
      <c r="P265" s="39">
        <f>IF($B265="","",-SUMIFS(Tabla7[Cantidad],Tabla7[Código del producto],$B265,Tabla7[Tipo de movimiento],"SALIDA",Tabla7[Mes],P$5))</f>
        <v>0</v>
      </c>
      <c r="Q265" s="39">
        <f t="shared" si="12"/>
        <v>0</v>
      </c>
      <c r="R265" s="51" t="str">
        <f>IF($B265="","",IFERROR(VLOOKUP($B265,'ABC rotación'!$C:$G,5,0),"C"))</f>
        <v>B</v>
      </c>
      <c r="S265" s="41">
        <f t="shared" si="13"/>
        <v>0</v>
      </c>
      <c r="T265" s="40">
        <f t="shared" si="14"/>
        <v>0</v>
      </c>
      <c r="U265" s="23" t="str">
        <f>IF($B265="","",VLOOKUP($T265,Tablas!$X$14:$Y$17,2,1))</f>
        <v>1. ROJO</v>
      </c>
    </row>
    <row r="266" spans="2:21" x14ac:dyDescent="0.2">
      <c r="B266" s="1">
        <f>IF(Tablas!B264="","",Tablas!B264)</f>
        <v>300261</v>
      </c>
      <c r="C266" s="1" t="str">
        <f>IF(Tablas!C264="","",Tablas!C264)</f>
        <v>CUB. PIERNA DELANTERA DER GRIS</v>
      </c>
      <c r="D266" s="1" t="str">
        <f>IF(Tablas!D264="","",Tablas!D264)</f>
        <v>05 - COLISION</v>
      </c>
      <c r="E266" s="1" t="str">
        <f>IF(Tablas!E264="","",Tablas!E264)</f>
        <v>UN</v>
      </c>
      <c r="F266" s="1">
        <f>IF(Tablas!F264="","",Tablas!F264)</f>
        <v>23</v>
      </c>
      <c r="G266" s="1">
        <f>IF(Tablas!I264="","",Tablas!I264)</f>
        <v>7</v>
      </c>
      <c r="H266" s="1">
        <v>0</v>
      </c>
      <c r="I266" s="39">
        <f>IF($B266="","",-SUMIFS(Tabla7[Cantidad],Tabla7[Código del producto],$B266,Tabla7[Tipo de movimiento],"SALIDA",Tabla7[Mes],I$5))</f>
        <v>16</v>
      </c>
      <c r="J266" s="39">
        <f>IF($B266="","",-SUMIFS(Tabla7[Cantidad],Tabla7[Código del producto],$B266,Tabla7[Tipo de movimiento],"SALIDA",Tabla7[Mes],J$5))</f>
        <v>0</v>
      </c>
      <c r="K266" s="39">
        <f>IF($B266="","",-SUMIFS(Tabla7[Cantidad],Tabla7[Código del producto],$B266,Tabla7[Tipo de movimiento],"SALIDA",Tabla7[Mes],K$5))</f>
        <v>0</v>
      </c>
      <c r="L266" s="39">
        <f>IF($B266="","",-SUMIFS(Tabla7[Cantidad],Tabla7[Código del producto],$B266,Tabla7[Tipo de movimiento],"SALIDA",Tabla7[Mes],L$5))</f>
        <v>0</v>
      </c>
      <c r="M266" s="39">
        <f>IF($B266="","",-SUMIFS(Tabla7[Cantidad],Tabla7[Código del producto],$B266,Tabla7[Tipo de movimiento],"SALIDA",Tabla7[Mes],M$5))</f>
        <v>0</v>
      </c>
      <c r="N266" s="39">
        <f>IF($B266="","",-SUMIFS(Tabla7[Cantidad],Tabla7[Código del producto],$B266,Tabla7[Tipo de movimiento],"SALIDA",Tabla7[Mes],N$5))</f>
        <v>19</v>
      </c>
      <c r="O266" s="39">
        <f>IF($B266="","",-SUMIFS(Tabla7[Cantidad],Tabla7[Código del producto],$B266,Tabla7[Tipo de movimiento],"SALIDA",Tabla7[Mes],O$5))</f>
        <v>0</v>
      </c>
      <c r="P266" s="39">
        <f>IF($B266="","",-SUMIFS(Tabla7[Cantidad],Tabla7[Código del producto],$B266,Tabla7[Tipo de movimiento],"SALIDA",Tabla7[Mes],P$5))</f>
        <v>0</v>
      </c>
      <c r="Q266" s="39">
        <f t="shared" si="12"/>
        <v>6.333333333333333</v>
      </c>
      <c r="R266" s="51" t="str">
        <f>IF($B266="","",IFERROR(VLOOKUP($B266,'ABC rotación'!$C:$G,5,0),"C"))</f>
        <v>B</v>
      </c>
      <c r="S266" s="41">
        <f t="shared" si="13"/>
        <v>0</v>
      </c>
      <c r="T266" s="40">
        <f t="shared" si="14"/>
        <v>0</v>
      </c>
      <c r="U266" s="23" t="str">
        <f>IF($B266="","",VLOOKUP($T266,Tablas!$X$14:$Y$17,2,1))</f>
        <v>1. ROJO</v>
      </c>
    </row>
    <row r="267" spans="2:21" x14ac:dyDescent="0.2">
      <c r="B267" s="1">
        <f>IF(Tablas!B265="","",Tablas!B265)</f>
        <v>300262</v>
      </c>
      <c r="C267" s="1" t="str">
        <f>IF(Tablas!C265="","",Tablas!C265)</f>
        <v>CHASIS</v>
      </c>
      <c r="D267" s="1" t="str">
        <f>IF(Tablas!D265="","",Tablas!D265)</f>
        <v>15 - MISCELANEOS</v>
      </c>
      <c r="E267" s="1" t="str">
        <f>IF(Tablas!E265="","",Tablas!E265)</f>
        <v>UN</v>
      </c>
      <c r="F267" s="1">
        <f>IF(Tablas!F265="","",Tablas!F265)</f>
        <v>25</v>
      </c>
      <c r="G267" s="1">
        <f>IF(Tablas!I265="","",Tablas!I265)</f>
        <v>42</v>
      </c>
      <c r="H267" s="1">
        <v>2</v>
      </c>
      <c r="I267" s="39">
        <f>IF($B267="","",-SUMIFS(Tabla7[Cantidad],Tabla7[Código del producto],$B267,Tabla7[Tipo de movimiento],"SALIDA",Tabla7[Mes],I$5))</f>
        <v>0</v>
      </c>
      <c r="J267" s="39">
        <f>IF($B267="","",-SUMIFS(Tabla7[Cantidad],Tabla7[Código del producto],$B267,Tabla7[Tipo de movimiento],"SALIDA",Tabla7[Mes],J$5))</f>
        <v>0</v>
      </c>
      <c r="K267" s="39">
        <f>IF($B267="","",-SUMIFS(Tabla7[Cantidad],Tabla7[Código del producto],$B267,Tabla7[Tipo de movimiento],"SALIDA",Tabla7[Mes],K$5))</f>
        <v>0</v>
      </c>
      <c r="L267" s="39">
        <f>IF($B267="","",-SUMIFS(Tabla7[Cantidad],Tabla7[Código del producto],$B267,Tabla7[Tipo de movimiento],"SALIDA",Tabla7[Mes],L$5))</f>
        <v>0</v>
      </c>
      <c r="M267" s="39">
        <f>IF($B267="","",-SUMIFS(Tabla7[Cantidad],Tabla7[Código del producto],$B267,Tabla7[Tipo de movimiento],"SALIDA",Tabla7[Mes],M$5))</f>
        <v>20</v>
      </c>
      <c r="N267" s="39">
        <f>IF($B267="","",-SUMIFS(Tabla7[Cantidad],Tabla7[Código del producto],$B267,Tabla7[Tipo de movimiento],"SALIDA",Tabla7[Mes],N$5))</f>
        <v>0</v>
      </c>
      <c r="O267" s="39">
        <f>IF($B267="","",-SUMIFS(Tabla7[Cantidad],Tabla7[Código del producto],$B267,Tabla7[Tipo de movimiento],"SALIDA",Tabla7[Mes],O$5))</f>
        <v>0</v>
      </c>
      <c r="P267" s="39">
        <f>IF($B267="","",-SUMIFS(Tabla7[Cantidad],Tabla7[Código del producto],$B267,Tabla7[Tipo de movimiento],"SALIDA",Tabla7[Mes],P$5))</f>
        <v>0</v>
      </c>
      <c r="Q267" s="39">
        <f t="shared" si="12"/>
        <v>0</v>
      </c>
      <c r="R267" s="51" t="str">
        <f>IF($B267="","",IFERROR(VLOOKUP($B267,'ABC rotación'!$C:$G,5,0),"C"))</f>
        <v>A</v>
      </c>
      <c r="S267" s="41">
        <f t="shared" si="13"/>
        <v>0</v>
      </c>
      <c r="T267" s="40">
        <f t="shared" si="14"/>
        <v>0</v>
      </c>
      <c r="U267" s="23" t="str">
        <f>IF($B267="","",VLOOKUP($T267,Tablas!$X$14:$Y$17,2,1))</f>
        <v>1. ROJO</v>
      </c>
    </row>
    <row r="268" spans="2:21" x14ac:dyDescent="0.2">
      <c r="B268" s="1">
        <f>IF(Tablas!B266="","",Tablas!B266)</f>
        <v>300263</v>
      </c>
      <c r="C268" s="1" t="str">
        <f>IF(Tablas!C266="","",Tablas!C266)</f>
        <v>CUBIERTA IZQ ROJO</v>
      </c>
      <c r="D268" s="1" t="str">
        <f>IF(Tablas!D266="","",Tablas!D266)</f>
        <v>05 - COLISION</v>
      </c>
      <c r="E268" s="1" t="str">
        <f>IF(Tablas!E266="","",Tablas!E266)</f>
        <v>UN</v>
      </c>
      <c r="F268" s="1">
        <f>IF(Tablas!F266="","",Tablas!F266)</f>
        <v>5</v>
      </c>
      <c r="G268" s="1">
        <f>IF(Tablas!I266="","",Tablas!I266)</f>
        <v>10</v>
      </c>
      <c r="H268" s="1">
        <v>6</v>
      </c>
      <c r="I268" s="39">
        <f>IF($B268="","",-SUMIFS(Tabla7[Cantidad],Tabla7[Código del producto],$B268,Tabla7[Tipo de movimiento],"SALIDA",Tabla7[Mes],I$5))</f>
        <v>0</v>
      </c>
      <c r="J268" s="39">
        <f>IF($B268="","",-SUMIFS(Tabla7[Cantidad],Tabla7[Código del producto],$B268,Tabla7[Tipo de movimiento],"SALIDA",Tabla7[Mes],J$5))</f>
        <v>0</v>
      </c>
      <c r="K268" s="39">
        <f>IF($B268="","",-SUMIFS(Tabla7[Cantidad],Tabla7[Código del producto],$B268,Tabla7[Tipo de movimiento],"SALIDA",Tabla7[Mes],K$5))</f>
        <v>0</v>
      </c>
      <c r="L268" s="39">
        <f>IF($B268="","",-SUMIFS(Tabla7[Cantidad],Tabla7[Código del producto],$B268,Tabla7[Tipo de movimiento],"SALIDA",Tabla7[Mes],L$5))</f>
        <v>13</v>
      </c>
      <c r="M268" s="39">
        <f>IF($B268="","",-SUMIFS(Tabla7[Cantidad],Tabla7[Código del producto],$B268,Tabla7[Tipo de movimiento],"SALIDA",Tabla7[Mes],M$5))</f>
        <v>0</v>
      </c>
      <c r="N268" s="39">
        <f>IF($B268="","",-SUMIFS(Tabla7[Cantidad],Tabla7[Código del producto],$B268,Tabla7[Tipo de movimiento],"SALIDA",Tabla7[Mes],N$5))</f>
        <v>15</v>
      </c>
      <c r="O268" s="39">
        <f>IF($B268="","",-SUMIFS(Tabla7[Cantidad],Tabla7[Código del producto],$B268,Tabla7[Tipo de movimiento],"SALIDA",Tabla7[Mes],O$5))</f>
        <v>15</v>
      </c>
      <c r="P268" s="39">
        <f>IF($B268="","",-SUMIFS(Tabla7[Cantidad],Tabla7[Código del producto],$B268,Tabla7[Tipo de movimiento],"SALIDA",Tabla7[Mes],P$5))</f>
        <v>0</v>
      </c>
      <c r="Q268" s="39">
        <f t="shared" si="12"/>
        <v>10</v>
      </c>
      <c r="R268" s="51" t="str">
        <f>IF($B268="","",IFERROR(VLOOKUP($B268,'ABC rotación'!$C:$G,5,0),"C"))</f>
        <v>B</v>
      </c>
      <c r="S268" s="41">
        <f t="shared" si="13"/>
        <v>18</v>
      </c>
      <c r="T268" s="40">
        <f t="shared" si="14"/>
        <v>3.6</v>
      </c>
      <c r="U268" s="23" t="str">
        <f>IF($B268="","",VLOOKUP($T268,Tablas!$X$14:$Y$17,2,1))</f>
        <v>4. NEGRO</v>
      </c>
    </row>
    <row r="269" spans="2:21" x14ac:dyDescent="0.2">
      <c r="B269" s="1">
        <f>IF(Tablas!B267="","",Tablas!B267)</f>
        <v>300264</v>
      </c>
      <c r="C269" s="1" t="str">
        <f>IF(Tablas!C267="","",Tablas!C267)</f>
        <v>CUBIERTA DER ROJO</v>
      </c>
      <c r="D269" s="1" t="str">
        <f>IF(Tablas!D267="","",Tablas!D267)</f>
        <v>05 - COLISION</v>
      </c>
      <c r="E269" s="1" t="str">
        <f>IF(Tablas!E267="","",Tablas!E267)</f>
        <v>UN</v>
      </c>
      <c r="F269" s="1">
        <f>IF(Tablas!F267="","",Tablas!F267)</f>
        <v>8</v>
      </c>
      <c r="G269" s="1">
        <f>IF(Tablas!I267="","",Tablas!I267)</f>
        <v>17</v>
      </c>
      <c r="H269" s="1">
        <v>1</v>
      </c>
      <c r="I269" s="39">
        <f>IF($B269="","",-SUMIFS(Tabla7[Cantidad],Tabla7[Código del producto],$B269,Tabla7[Tipo de movimiento],"SALIDA",Tabla7[Mes],I$5))</f>
        <v>0</v>
      </c>
      <c r="J269" s="39">
        <f>IF($B269="","",-SUMIFS(Tabla7[Cantidad],Tabla7[Código del producto],$B269,Tabla7[Tipo de movimiento],"SALIDA",Tabla7[Mes],J$5))</f>
        <v>0</v>
      </c>
      <c r="K269" s="39">
        <f>IF($B269="","",-SUMIFS(Tabla7[Cantidad],Tabla7[Código del producto],$B269,Tabla7[Tipo de movimiento],"SALIDA",Tabla7[Mes],K$5))</f>
        <v>14</v>
      </c>
      <c r="L269" s="39">
        <f>IF($B269="","",-SUMIFS(Tabla7[Cantidad],Tabla7[Código del producto],$B269,Tabla7[Tipo de movimiento],"SALIDA",Tabla7[Mes],L$5))</f>
        <v>0</v>
      </c>
      <c r="M269" s="39">
        <f>IF($B269="","",-SUMIFS(Tabla7[Cantidad],Tabla7[Código del producto],$B269,Tabla7[Tipo de movimiento],"SALIDA",Tabla7[Mes],M$5))</f>
        <v>0</v>
      </c>
      <c r="N269" s="39">
        <f>IF($B269="","",-SUMIFS(Tabla7[Cantidad],Tabla7[Código del producto],$B269,Tabla7[Tipo de movimiento],"SALIDA",Tabla7[Mes],N$5))</f>
        <v>0</v>
      </c>
      <c r="O269" s="39">
        <f>IF($B269="","",-SUMIFS(Tabla7[Cantidad],Tabla7[Código del producto],$B269,Tabla7[Tipo de movimiento],"SALIDA",Tabla7[Mes],O$5))</f>
        <v>0</v>
      </c>
      <c r="P269" s="39">
        <f>IF($B269="","",-SUMIFS(Tabla7[Cantidad],Tabla7[Código del producto],$B269,Tabla7[Tipo de movimiento],"SALIDA",Tabla7[Mes],P$5))</f>
        <v>16</v>
      </c>
      <c r="Q269" s="39">
        <f t="shared" si="12"/>
        <v>5.333333333333333</v>
      </c>
      <c r="R269" s="51" t="str">
        <f>IF($B269="","",IFERROR(VLOOKUP($B269,'ABC rotación'!$C:$G,5,0),"C"))</f>
        <v>A</v>
      </c>
      <c r="S269" s="41">
        <f t="shared" si="13"/>
        <v>5.625</v>
      </c>
      <c r="T269" s="40">
        <f t="shared" si="14"/>
        <v>0.703125</v>
      </c>
      <c r="U269" s="23" t="str">
        <f>IF($B269="","",VLOOKUP($T269,Tablas!$X$14:$Y$17,2,1))</f>
        <v>2. AMARILLO</v>
      </c>
    </row>
    <row r="270" spans="2:21" x14ac:dyDescent="0.2">
      <c r="B270" s="1">
        <f>IF(Tablas!B268="","",Tablas!B268)</f>
        <v>300265</v>
      </c>
      <c r="C270" s="1" t="str">
        <f>IF(Tablas!C268="","",Tablas!C268)</f>
        <v>TANQUE DE COMBUSTI/ROJO/.</v>
      </c>
      <c r="D270" s="1" t="str">
        <f>IF(Tablas!D268="","",Tablas!D268)</f>
        <v>05 - COLISION</v>
      </c>
      <c r="E270" s="1" t="str">
        <f>IF(Tablas!E268="","",Tablas!E268)</f>
        <v>UN</v>
      </c>
      <c r="F270" s="1">
        <f>IF(Tablas!F268="","",Tablas!F268)</f>
        <v>29</v>
      </c>
      <c r="G270" s="1">
        <f>IF(Tablas!I268="","",Tablas!I268)</f>
        <v>12</v>
      </c>
      <c r="H270" s="1">
        <v>7</v>
      </c>
      <c r="I270" s="39">
        <f>IF($B270="","",-SUMIFS(Tabla7[Cantidad],Tabla7[Código del producto],$B270,Tabla7[Tipo de movimiento],"SALIDA",Tabla7[Mes],I$5))</f>
        <v>0</v>
      </c>
      <c r="J270" s="39">
        <f>IF($B270="","",-SUMIFS(Tabla7[Cantidad],Tabla7[Código del producto],$B270,Tabla7[Tipo de movimiento],"SALIDA",Tabla7[Mes],J$5))</f>
        <v>0</v>
      </c>
      <c r="K270" s="39">
        <f>IF($B270="","",-SUMIFS(Tabla7[Cantidad],Tabla7[Código del producto],$B270,Tabla7[Tipo de movimiento],"SALIDA",Tabla7[Mes],K$5))</f>
        <v>0</v>
      </c>
      <c r="L270" s="39">
        <f>IF($B270="","",-SUMIFS(Tabla7[Cantidad],Tabla7[Código del producto],$B270,Tabla7[Tipo de movimiento],"SALIDA",Tabla7[Mes],L$5))</f>
        <v>0</v>
      </c>
      <c r="M270" s="39">
        <f>IF($B270="","",-SUMIFS(Tabla7[Cantidad],Tabla7[Código del producto],$B270,Tabla7[Tipo de movimiento],"SALIDA",Tabla7[Mes],M$5))</f>
        <v>0</v>
      </c>
      <c r="N270" s="39">
        <f>IF($B270="","",-SUMIFS(Tabla7[Cantidad],Tabla7[Código del producto],$B270,Tabla7[Tipo de movimiento],"SALIDA",Tabla7[Mes],N$5))</f>
        <v>0</v>
      </c>
      <c r="O270" s="39">
        <f>IF($B270="","",-SUMIFS(Tabla7[Cantidad],Tabla7[Código del producto],$B270,Tabla7[Tipo de movimiento],"SALIDA",Tabla7[Mes],O$5))</f>
        <v>20</v>
      </c>
      <c r="P270" s="39">
        <f>IF($B270="","",-SUMIFS(Tabla7[Cantidad],Tabla7[Código del producto],$B270,Tabla7[Tipo de movimiento],"SALIDA",Tabla7[Mes],P$5))</f>
        <v>0</v>
      </c>
      <c r="Q270" s="39">
        <f t="shared" si="12"/>
        <v>6.666666666666667</v>
      </c>
      <c r="R270" s="51" t="str">
        <f>IF($B270="","",IFERROR(VLOOKUP($B270,'ABC rotación'!$C:$G,5,0),"C"))</f>
        <v>A</v>
      </c>
      <c r="S270" s="41">
        <f t="shared" si="13"/>
        <v>31.5</v>
      </c>
      <c r="T270" s="40">
        <f t="shared" si="14"/>
        <v>1.0862068965517242</v>
      </c>
      <c r="U270" s="23" t="str">
        <f>IF($B270="","",VLOOKUP($T270,Tablas!$X$14:$Y$17,2,1))</f>
        <v>3. VERDE</v>
      </c>
    </row>
    <row r="271" spans="2:21" x14ac:dyDescent="0.2">
      <c r="B271" s="1">
        <f>IF(Tablas!B269="","",Tablas!B269)</f>
        <v>300266</v>
      </c>
      <c r="C271" s="1" t="str">
        <f>IF(Tablas!C269="","",Tablas!C269)</f>
        <v>BOMBA DE FRENO DELANTERO</v>
      </c>
      <c r="D271" s="1" t="str">
        <f>IF(Tablas!D269="","",Tablas!D269)</f>
        <v>04 - FRENOS Y EMBRAGUES</v>
      </c>
      <c r="E271" s="1" t="str">
        <f>IF(Tablas!E269="","",Tablas!E269)</f>
        <v>UN</v>
      </c>
      <c r="F271" s="1">
        <f>IF(Tablas!F269="","",Tablas!F269)</f>
        <v>19</v>
      </c>
      <c r="G271" s="1">
        <f>IF(Tablas!I269="","",Tablas!I269)</f>
        <v>27</v>
      </c>
      <c r="H271" s="1">
        <v>6</v>
      </c>
      <c r="I271" s="39">
        <f>IF($B271="","",-SUMIFS(Tabla7[Cantidad],Tabla7[Código del producto],$B271,Tabla7[Tipo de movimiento],"SALIDA",Tabla7[Mes],I$5))</f>
        <v>0</v>
      </c>
      <c r="J271" s="39">
        <f>IF($B271="","",-SUMIFS(Tabla7[Cantidad],Tabla7[Código del producto],$B271,Tabla7[Tipo de movimiento],"SALIDA",Tabla7[Mes],J$5))</f>
        <v>0</v>
      </c>
      <c r="K271" s="39">
        <f>IF($B271="","",-SUMIFS(Tabla7[Cantidad],Tabla7[Código del producto],$B271,Tabla7[Tipo de movimiento],"SALIDA",Tabla7[Mes],K$5))</f>
        <v>0</v>
      </c>
      <c r="L271" s="39">
        <f>IF($B271="","",-SUMIFS(Tabla7[Cantidad],Tabla7[Código del producto],$B271,Tabla7[Tipo de movimiento],"SALIDA",Tabla7[Mes],L$5))</f>
        <v>0</v>
      </c>
      <c r="M271" s="39">
        <f>IF($B271="","",-SUMIFS(Tabla7[Cantidad],Tabla7[Código del producto],$B271,Tabla7[Tipo de movimiento],"SALIDA",Tabla7[Mes],M$5))</f>
        <v>0</v>
      </c>
      <c r="N271" s="39">
        <f>IF($B271="","",-SUMIFS(Tabla7[Cantidad],Tabla7[Código del producto],$B271,Tabla7[Tipo de movimiento],"SALIDA",Tabla7[Mes],N$5))</f>
        <v>0</v>
      </c>
      <c r="O271" s="39">
        <f>IF($B271="","",-SUMIFS(Tabla7[Cantidad],Tabla7[Código del producto],$B271,Tabla7[Tipo de movimiento],"SALIDA",Tabla7[Mes],O$5))</f>
        <v>0</v>
      </c>
      <c r="P271" s="39">
        <f>IF($B271="","",-SUMIFS(Tabla7[Cantidad],Tabla7[Código del producto],$B271,Tabla7[Tipo de movimiento],"SALIDA",Tabla7[Mes],P$5))</f>
        <v>0</v>
      </c>
      <c r="Q271" s="39">
        <f t="shared" si="12"/>
        <v>0</v>
      </c>
      <c r="R271" s="51" t="str">
        <f>IF($B271="","",IFERROR(VLOOKUP($B271,'ABC rotación'!$C:$G,5,0),"C"))</f>
        <v>C</v>
      </c>
      <c r="S271" s="41">
        <f t="shared" si="13"/>
        <v>0</v>
      </c>
      <c r="T271" s="40">
        <f t="shared" si="14"/>
        <v>0</v>
      </c>
      <c r="U271" s="23" t="str">
        <f>IF($B271="","",VLOOKUP($T271,Tablas!$X$14:$Y$17,2,1))</f>
        <v>1. ROJO</v>
      </c>
    </row>
    <row r="272" spans="2:21" x14ac:dyDescent="0.2">
      <c r="B272" s="1">
        <f>IF(Tablas!B270="","",Tablas!B270)</f>
        <v>300267</v>
      </c>
      <c r="C272" s="1" t="str">
        <f>IF(Tablas!C270="","",Tablas!C270)</f>
        <v>CAJA DE VELOCIMETRO</v>
      </c>
      <c r="D272" s="1" t="str">
        <f>IF(Tablas!D270="","",Tablas!D270)</f>
        <v>13 - TRACCION</v>
      </c>
      <c r="E272" s="1" t="str">
        <f>IF(Tablas!E270="","",Tablas!E270)</f>
        <v>UN</v>
      </c>
      <c r="F272" s="1">
        <f>IF(Tablas!F270="","",Tablas!F270)</f>
        <v>30</v>
      </c>
      <c r="G272" s="1">
        <f>IF(Tablas!I270="","",Tablas!I270)</f>
        <v>35</v>
      </c>
      <c r="H272" s="1">
        <v>2</v>
      </c>
      <c r="I272" s="39">
        <f>IF($B272="","",-SUMIFS(Tabla7[Cantidad],Tabla7[Código del producto],$B272,Tabla7[Tipo de movimiento],"SALIDA",Tabla7[Mes],I$5))</f>
        <v>0</v>
      </c>
      <c r="J272" s="39">
        <f>IF($B272="","",-SUMIFS(Tabla7[Cantidad],Tabla7[Código del producto],$B272,Tabla7[Tipo de movimiento],"SALIDA",Tabla7[Mes],J$5))</f>
        <v>0</v>
      </c>
      <c r="K272" s="39">
        <f>IF($B272="","",-SUMIFS(Tabla7[Cantidad],Tabla7[Código del producto],$B272,Tabla7[Tipo de movimiento],"SALIDA",Tabla7[Mes],K$5))</f>
        <v>0</v>
      </c>
      <c r="L272" s="39">
        <f>IF($B272="","",-SUMIFS(Tabla7[Cantidad],Tabla7[Código del producto],$B272,Tabla7[Tipo de movimiento],"SALIDA",Tabla7[Mes],L$5))</f>
        <v>0</v>
      </c>
      <c r="M272" s="39">
        <f>IF($B272="","",-SUMIFS(Tabla7[Cantidad],Tabla7[Código del producto],$B272,Tabla7[Tipo de movimiento],"SALIDA",Tabla7[Mes],M$5))</f>
        <v>0</v>
      </c>
      <c r="N272" s="39">
        <f>IF($B272="","",-SUMIFS(Tabla7[Cantidad],Tabla7[Código del producto],$B272,Tabla7[Tipo de movimiento],"SALIDA",Tabla7[Mes],N$5))</f>
        <v>0</v>
      </c>
      <c r="O272" s="39">
        <f>IF($B272="","",-SUMIFS(Tabla7[Cantidad],Tabla7[Código del producto],$B272,Tabla7[Tipo de movimiento],"SALIDA",Tabla7[Mes],O$5))</f>
        <v>0</v>
      </c>
      <c r="P272" s="39">
        <f>IF($B272="","",-SUMIFS(Tabla7[Cantidad],Tabla7[Código del producto],$B272,Tabla7[Tipo de movimiento],"SALIDA",Tabla7[Mes],P$5))</f>
        <v>19</v>
      </c>
      <c r="Q272" s="39">
        <f t="shared" si="12"/>
        <v>6.333333333333333</v>
      </c>
      <c r="R272" s="51" t="str">
        <f>IF($B272="","",IFERROR(VLOOKUP($B272,'ABC rotación'!$C:$G,5,0),"C"))</f>
        <v>C</v>
      </c>
      <c r="S272" s="41">
        <f t="shared" si="13"/>
        <v>9.4736842105263168</v>
      </c>
      <c r="T272" s="40">
        <f t="shared" si="14"/>
        <v>0.31578947368421056</v>
      </c>
      <c r="U272" s="23" t="str">
        <f>IF($B272="","",VLOOKUP($T272,Tablas!$X$14:$Y$17,2,1))</f>
        <v>1. ROJO</v>
      </c>
    </row>
    <row r="273" spans="2:21" x14ac:dyDescent="0.2">
      <c r="B273" s="1">
        <f>IF(Tablas!B271="","",Tablas!B271)</f>
        <v>300268</v>
      </c>
      <c r="C273" s="1" t="str">
        <f>IF(Tablas!C271="","",Tablas!C271)</f>
        <v>CABLE DE VELOCIMETRO</v>
      </c>
      <c r="D273" s="1" t="str">
        <f>IF(Tablas!D271="","",Tablas!D271)</f>
        <v>10 - PALANCAS Y CHICOTES</v>
      </c>
      <c r="E273" s="1" t="str">
        <f>IF(Tablas!E271="","",Tablas!E271)</f>
        <v>UN</v>
      </c>
      <c r="F273" s="1">
        <f>IF(Tablas!F271="","",Tablas!F271)</f>
        <v>17</v>
      </c>
      <c r="G273" s="1">
        <f>IF(Tablas!I271="","",Tablas!I271)</f>
        <v>25</v>
      </c>
      <c r="H273" s="1">
        <v>0</v>
      </c>
      <c r="I273" s="39">
        <f>IF($B273="","",-SUMIFS(Tabla7[Cantidad],Tabla7[Código del producto],$B273,Tabla7[Tipo de movimiento],"SALIDA",Tabla7[Mes],I$5))</f>
        <v>15</v>
      </c>
      <c r="J273" s="39">
        <f>IF($B273="","",-SUMIFS(Tabla7[Cantidad],Tabla7[Código del producto],$B273,Tabla7[Tipo de movimiento],"SALIDA",Tabla7[Mes],J$5))</f>
        <v>0</v>
      </c>
      <c r="K273" s="39">
        <f>IF($B273="","",-SUMIFS(Tabla7[Cantidad],Tabla7[Código del producto],$B273,Tabla7[Tipo de movimiento],"SALIDA",Tabla7[Mes],K$5))</f>
        <v>17</v>
      </c>
      <c r="L273" s="39">
        <f>IF($B273="","",-SUMIFS(Tabla7[Cantidad],Tabla7[Código del producto],$B273,Tabla7[Tipo de movimiento],"SALIDA",Tabla7[Mes],L$5))</f>
        <v>0</v>
      </c>
      <c r="M273" s="39">
        <f>IF($B273="","",-SUMIFS(Tabla7[Cantidad],Tabla7[Código del producto],$B273,Tabla7[Tipo de movimiento],"SALIDA",Tabla7[Mes],M$5))</f>
        <v>22</v>
      </c>
      <c r="N273" s="39">
        <f>IF($B273="","",-SUMIFS(Tabla7[Cantidad],Tabla7[Código del producto],$B273,Tabla7[Tipo de movimiento],"SALIDA",Tabla7[Mes],N$5))</f>
        <v>16</v>
      </c>
      <c r="O273" s="39">
        <f>IF($B273="","",-SUMIFS(Tabla7[Cantidad],Tabla7[Código del producto],$B273,Tabla7[Tipo de movimiento],"SALIDA",Tabla7[Mes],O$5))</f>
        <v>16</v>
      </c>
      <c r="P273" s="39">
        <f>IF($B273="","",-SUMIFS(Tabla7[Cantidad],Tabla7[Código del producto],$B273,Tabla7[Tipo de movimiento],"SALIDA",Tabla7[Mes],P$5))</f>
        <v>0</v>
      </c>
      <c r="Q273" s="39">
        <f t="shared" si="12"/>
        <v>10.666666666666666</v>
      </c>
      <c r="R273" s="51" t="str">
        <f>IF($B273="","",IFERROR(VLOOKUP($B273,'ABC rotación'!$C:$G,5,0),"C"))</f>
        <v>A</v>
      </c>
      <c r="S273" s="41">
        <f t="shared" si="13"/>
        <v>0</v>
      </c>
      <c r="T273" s="40">
        <f t="shared" si="14"/>
        <v>0</v>
      </c>
      <c r="U273" s="23" t="str">
        <f>IF($B273="","",VLOOKUP($T273,Tablas!$X$14:$Y$17,2,1))</f>
        <v>1. ROJO</v>
      </c>
    </row>
    <row r="274" spans="2:21" x14ac:dyDescent="0.2">
      <c r="B274" s="1">
        <f>IF(Tablas!B272="","",Tablas!B272)</f>
        <v>300269</v>
      </c>
      <c r="C274" s="1" t="str">
        <f>IF(Tablas!C272="","",Tablas!C272)</f>
        <v>CONJUNTO DE CALIPER</v>
      </c>
      <c r="D274" s="1" t="str">
        <f>IF(Tablas!D272="","",Tablas!D272)</f>
        <v>04 - FRENOS Y EMBRAGUES</v>
      </c>
      <c r="E274" s="1" t="str">
        <f>IF(Tablas!E272="","",Tablas!E272)</f>
        <v>UN</v>
      </c>
      <c r="F274" s="1">
        <f>IF(Tablas!F272="","",Tablas!F272)</f>
        <v>27</v>
      </c>
      <c r="G274" s="1">
        <f>IF(Tablas!I272="","",Tablas!I272)</f>
        <v>23</v>
      </c>
      <c r="H274" s="1">
        <v>1</v>
      </c>
      <c r="I274" s="39">
        <f>IF($B274="","",-SUMIFS(Tabla7[Cantidad],Tabla7[Código del producto],$B274,Tabla7[Tipo de movimiento],"SALIDA",Tabla7[Mes],I$5))</f>
        <v>0</v>
      </c>
      <c r="J274" s="39">
        <f>IF($B274="","",-SUMIFS(Tabla7[Cantidad],Tabla7[Código del producto],$B274,Tabla7[Tipo de movimiento],"SALIDA",Tabla7[Mes],J$5))</f>
        <v>0</v>
      </c>
      <c r="K274" s="39">
        <f>IF($B274="","",-SUMIFS(Tabla7[Cantidad],Tabla7[Código del producto],$B274,Tabla7[Tipo de movimiento],"SALIDA",Tabla7[Mes],K$5))</f>
        <v>0</v>
      </c>
      <c r="L274" s="39">
        <f>IF($B274="","",-SUMIFS(Tabla7[Cantidad],Tabla7[Código del producto],$B274,Tabla7[Tipo de movimiento],"SALIDA",Tabla7[Mes],L$5))</f>
        <v>16</v>
      </c>
      <c r="M274" s="39">
        <f>IF($B274="","",-SUMIFS(Tabla7[Cantidad],Tabla7[Código del producto],$B274,Tabla7[Tipo de movimiento],"SALIDA",Tabla7[Mes],M$5))</f>
        <v>0</v>
      </c>
      <c r="N274" s="39">
        <f>IF($B274="","",-SUMIFS(Tabla7[Cantidad],Tabla7[Código del producto],$B274,Tabla7[Tipo de movimiento],"SALIDA",Tabla7[Mes],N$5))</f>
        <v>0</v>
      </c>
      <c r="O274" s="39">
        <f>IF($B274="","",-SUMIFS(Tabla7[Cantidad],Tabla7[Código del producto],$B274,Tabla7[Tipo de movimiento],"SALIDA",Tabla7[Mes],O$5))</f>
        <v>0</v>
      </c>
      <c r="P274" s="39">
        <f>IF($B274="","",-SUMIFS(Tabla7[Cantidad],Tabla7[Código del producto],$B274,Tabla7[Tipo de movimiento],"SALIDA",Tabla7[Mes],P$5))</f>
        <v>0</v>
      </c>
      <c r="Q274" s="39">
        <f t="shared" si="12"/>
        <v>0</v>
      </c>
      <c r="R274" s="51" t="str">
        <f>IF($B274="","",IFERROR(VLOOKUP($B274,'ABC rotación'!$C:$G,5,0),"C"))</f>
        <v>C</v>
      </c>
      <c r="S274" s="41">
        <f t="shared" si="13"/>
        <v>0</v>
      </c>
      <c r="T274" s="40">
        <f t="shared" si="14"/>
        <v>0</v>
      </c>
      <c r="U274" s="23" t="str">
        <f>IF($B274="","",VLOOKUP($T274,Tablas!$X$14:$Y$17,2,1))</f>
        <v>1. ROJO</v>
      </c>
    </row>
    <row r="275" spans="2:21" x14ac:dyDescent="0.2">
      <c r="B275" s="1">
        <f>IF(Tablas!B273="","",Tablas!B273)</f>
        <v>300270</v>
      </c>
      <c r="C275" s="1" t="str">
        <f>IF(Tablas!C273="","",Tablas!C273)</f>
        <v>MANGUERAS DE FRENO DELANTERO</v>
      </c>
      <c r="D275" s="1" t="str">
        <f>IF(Tablas!D273="","",Tablas!D273)</f>
        <v>11 - LLANTAS Y HULES</v>
      </c>
      <c r="E275" s="1" t="str">
        <f>IF(Tablas!E273="","",Tablas!E273)</f>
        <v>UN</v>
      </c>
      <c r="F275" s="1">
        <f>IF(Tablas!F273="","",Tablas!F273)</f>
        <v>5</v>
      </c>
      <c r="G275" s="1">
        <f>IF(Tablas!I273="","",Tablas!I273)</f>
        <v>24</v>
      </c>
      <c r="H275" s="1">
        <v>0</v>
      </c>
      <c r="I275" s="39">
        <f>IF($B275="","",-SUMIFS(Tabla7[Cantidad],Tabla7[Código del producto],$B275,Tabla7[Tipo de movimiento],"SALIDA",Tabla7[Mes],I$5))</f>
        <v>0</v>
      </c>
      <c r="J275" s="39">
        <f>IF($B275="","",-SUMIFS(Tabla7[Cantidad],Tabla7[Código del producto],$B275,Tabla7[Tipo de movimiento],"SALIDA",Tabla7[Mes],J$5))</f>
        <v>12</v>
      </c>
      <c r="K275" s="39">
        <f>IF($B275="","",-SUMIFS(Tabla7[Cantidad],Tabla7[Código del producto],$B275,Tabla7[Tipo de movimiento],"SALIDA",Tabla7[Mes],K$5))</f>
        <v>17</v>
      </c>
      <c r="L275" s="39">
        <f>IF($B275="","",-SUMIFS(Tabla7[Cantidad],Tabla7[Código del producto],$B275,Tabla7[Tipo de movimiento],"SALIDA",Tabla7[Mes],L$5))</f>
        <v>0</v>
      </c>
      <c r="M275" s="39">
        <f>IF($B275="","",-SUMIFS(Tabla7[Cantidad],Tabla7[Código del producto],$B275,Tabla7[Tipo de movimiento],"SALIDA",Tabla7[Mes],M$5))</f>
        <v>0</v>
      </c>
      <c r="N275" s="39">
        <f>IF($B275="","",-SUMIFS(Tabla7[Cantidad],Tabla7[Código del producto],$B275,Tabla7[Tipo de movimiento],"SALIDA",Tabla7[Mes],N$5))</f>
        <v>0</v>
      </c>
      <c r="O275" s="39">
        <f>IF($B275="","",-SUMIFS(Tabla7[Cantidad],Tabla7[Código del producto],$B275,Tabla7[Tipo de movimiento],"SALIDA",Tabla7[Mes],O$5))</f>
        <v>0</v>
      </c>
      <c r="P275" s="39">
        <f>IF($B275="","",-SUMIFS(Tabla7[Cantidad],Tabla7[Código del producto],$B275,Tabla7[Tipo de movimiento],"SALIDA",Tabla7[Mes],P$5))</f>
        <v>0</v>
      </c>
      <c r="Q275" s="39">
        <f t="shared" si="12"/>
        <v>0</v>
      </c>
      <c r="R275" s="51" t="str">
        <f>IF($B275="","",IFERROR(VLOOKUP($B275,'ABC rotación'!$C:$G,5,0),"C"))</f>
        <v>B</v>
      </c>
      <c r="S275" s="41">
        <f t="shared" si="13"/>
        <v>0</v>
      </c>
      <c r="T275" s="40">
        <f t="shared" si="14"/>
        <v>0</v>
      </c>
      <c r="U275" s="23" t="str">
        <f>IF($B275="","",VLOOKUP($T275,Tablas!$X$14:$Y$17,2,1))</f>
        <v>1. ROJO</v>
      </c>
    </row>
    <row r="276" spans="2:21" x14ac:dyDescent="0.2">
      <c r="B276" s="1">
        <f>IF(Tablas!B274="","",Tablas!B274)</f>
        <v>300271</v>
      </c>
      <c r="C276" s="1" t="str">
        <f>IF(Tablas!C274="","",Tablas!C274)</f>
        <v>CUBIERTA IZQ AZUL</v>
      </c>
      <c r="D276" s="1" t="str">
        <f>IF(Tablas!D274="","",Tablas!D274)</f>
        <v>05 - COLISION</v>
      </c>
      <c r="E276" s="1" t="str">
        <f>IF(Tablas!E274="","",Tablas!E274)</f>
        <v>UN</v>
      </c>
      <c r="F276" s="1">
        <f>IF(Tablas!F274="","",Tablas!F274)</f>
        <v>21</v>
      </c>
      <c r="G276" s="1">
        <f>IF(Tablas!I274="","",Tablas!I274)</f>
        <v>47</v>
      </c>
      <c r="H276" s="1">
        <v>4</v>
      </c>
      <c r="I276" s="39">
        <f>IF($B276="","",-SUMIFS(Tabla7[Cantidad],Tabla7[Código del producto],$B276,Tabla7[Tipo de movimiento],"SALIDA",Tabla7[Mes],I$5))</f>
        <v>0</v>
      </c>
      <c r="J276" s="39">
        <f>IF($B276="","",-SUMIFS(Tabla7[Cantidad],Tabla7[Código del producto],$B276,Tabla7[Tipo de movimiento],"SALIDA",Tabla7[Mes],J$5))</f>
        <v>0</v>
      </c>
      <c r="K276" s="39">
        <f>IF($B276="","",-SUMIFS(Tabla7[Cantidad],Tabla7[Código del producto],$B276,Tabla7[Tipo de movimiento],"SALIDA",Tabla7[Mes],K$5))</f>
        <v>0</v>
      </c>
      <c r="L276" s="39">
        <f>IF($B276="","",-SUMIFS(Tabla7[Cantidad],Tabla7[Código del producto],$B276,Tabla7[Tipo de movimiento],"SALIDA",Tabla7[Mes],L$5))</f>
        <v>0</v>
      </c>
      <c r="M276" s="39">
        <f>IF($B276="","",-SUMIFS(Tabla7[Cantidad],Tabla7[Código del producto],$B276,Tabla7[Tipo de movimiento],"SALIDA",Tabla7[Mes],M$5))</f>
        <v>0</v>
      </c>
      <c r="N276" s="39">
        <f>IF($B276="","",-SUMIFS(Tabla7[Cantidad],Tabla7[Código del producto],$B276,Tabla7[Tipo de movimiento],"SALIDA",Tabla7[Mes],N$5))</f>
        <v>20</v>
      </c>
      <c r="O276" s="39">
        <f>IF($B276="","",-SUMIFS(Tabla7[Cantidad],Tabla7[Código del producto],$B276,Tabla7[Tipo de movimiento],"SALIDA",Tabla7[Mes],O$5))</f>
        <v>0</v>
      </c>
      <c r="P276" s="39">
        <f>IF($B276="","",-SUMIFS(Tabla7[Cantidad],Tabla7[Código del producto],$B276,Tabla7[Tipo de movimiento],"SALIDA",Tabla7[Mes],P$5))</f>
        <v>7</v>
      </c>
      <c r="Q276" s="39">
        <f t="shared" si="12"/>
        <v>9</v>
      </c>
      <c r="R276" s="51" t="str">
        <f>IF($B276="","",IFERROR(VLOOKUP($B276,'ABC rotación'!$C:$G,5,0),"C"))</f>
        <v>B</v>
      </c>
      <c r="S276" s="41">
        <f t="shared" si="13"/>
        <v>13.333333333333332</v>
      </c>
      <c r="T276" s="40">
        <f t="shared" si="14"/>
        <v>0.63492063492063489</v>
      </c>
      <c r="U276" s="23" t="str">
        <f>IF($B276="","",VLOOKUP($T276,Tablas!$X$14:$Y$17,2,1))</f>
        <v>2. AMARILLO</v>
      </c>
    </row>
    <row r="277" spans="2:21" x14ac:dyDescent="0.2">
      <c r="B277" s="1">
        <f>IF(Tablas!B275="","",Tablas!B275)</f>
        <v>300272</v>
      </c>
      <c r="C277" s="1" t="str">
        <f>IF(Tablas!C275="","",Tablas!C275)</f>
        <v>CUBIERTA DER AZUL</v>
      </c>
      <c r="D277" s="1" t="str">
        <f>IF(Tablas!D275="","",Tablas!D275)</f>
        <v>05 - COLISION</v>
      </c>
      <c r="E277" s="1" t="str">
        <f>IF(Tablas!E275="","",Tablas!E275)</f>
        <v>UN</v>
      </c>
      <c r="F277" s="1">
        <f>IF(Tablas!F275="","",Tablas!F275)</f>
        <v>12</v>
      </c>
      <c r="G277" s="1">
        <f>IF(Tablas!I275="","",Tablas!I275)</f>
        <v>13</v>
      </c>
      <c r="H277" s="1">
        <v>1</v>
      </c>
      <c r="I277" s="39">
        <f>IF($B277="","",-SUMIFS(Tabla7[Cantidad],Tabla7[Código del producto],$B277,Tabla7[Tipo de movimiento],"SALIDA",Tabla7[Mes],I$5))</f>
        <v>0</v>
      </c>
      <c r="J277" s="39">
        <f>IF($B277="","",-SUMIFS(Tabla7[Cantidad],Tabla7[Código del producto],$B277,Tabla7[Tipo de movimiento],"SALIDA",Tabla7[Mes],J$5))</f>
        <v>0</v>
      </c>
      <c r="K277" s="39">
        <f>IF($B277="","",-SUMIFS(Tabla7[Cantidad],Tabla7[Código del producto],$B277,Tabla7[Tipo de movimiento],"SALIDA",Tabla7[Mes],K$5))</f>
        <v>0</v>
      </c>
      <c r="L277" s="39">
        <f>IF($B277="","",-SUMIFS(Tabla7[Cantidad],Tabla7[Código del producto],$B277,Tabla7[Tipo de movimiento],"SALIDA",Tabla7[Mes],L$5))</f>
        <v>0</v>
      </c>
      <c r="M277" s="39">
        <f>IF($B277="","",-SUMIFS(Tabla7[Cantidad],Tabla7[Código del producto],$B277,Tabla7[Tipo de movimiento],"SALIDA",Tabla7[Mes],M$5))</f>
        <v>0</v>
      </c>
      <c r="N277" s="39">
        <f>IF($B277="","",-SUMIFS(Tabla7[Cantidad],Tabla7[Código del producto],$B277,Tabla7[Tipo de movimiento],"SALIDA",Tabla7[Mes],N$5))</f>
        <v>0</v>
      </c>
      <c r="O277" s="39">
        <f>IF($B277="","",-SUMIFS(Tabla7[Cantidad],Tabla7[Código del producto],$B277,Tabla7[Tipo de movimiento],"SALIDA",Tabla7[Mes],O$5))</f>
        <v>0</v>
      </c>
      <c r="P277" s="39">
        <f>IF($B277="","",-SUMIFS(Tabla7[Cantidad],Tabla7[Código del producto],$B277,Tabla7[Tipo de movimiento],"SALIDA",Tabla7[Mes],P$5))</f>
        <v>13</v>
      </c>
      <c r="Q277" s="39">
        <f t="shared" si="12"/>
        <v>4.333333333333333</v>
      </c>
      <c r="R277" s="51" t="str">
        <f>IF($B277="","",IFERROR(VLOOKUP($B277,'ABC rotación'!$C:$G,5,0),"C"))</f>
        <v>C</v>
      </c>
      <c r="S277" s="41">
        <f t="shared" si="13"/>
        <v>6.9230769230769234</v>
      </c>
      <c r="T277" s="40">
        <f t="shared" si="14"/>
        <v>0.57692307692307698</v>
      </c>
      <c r="U277" s="23" t="str">
        <f>IF($B277="","",VLOOKUP($T277,Tablas!$X$14:$Y$17,2,1))</f>
        <v>2. AMARILLO</v>
      </c>
    </row>
    <row r="278" spans="2:21" x14ac:dyDescent="0.2">
      <c r="B278" s="1">
        <f>IF(Tablas!B276="","",Tablas!B276)</f>
        <v>300273</v>
      </c>
      <c r="C278" s="1" t="str">
        <f>IF(Tablas!C276="","",Tablas!C276)</f>
        <v>PARRILLA/ NEGRO</v>
      </c>
      <c r="D278" s="1" t="str">
        <f>IF(Tablas!D276="","",Tablas!D276)</f>
        <v>05 - COLISION</v>
      </c>
      <c r="E278" s="1" t="str">
        <f>IF(Tablas!E276="","",Tablas!E276)</f>
        <v>UN</v>
      </c>
      <c r="F278" s="1">
        <f>IF(Tablas!F276="","",Tablas!F276)</f>
        <v>14</v>
      </c>
      <c r="G278" s="1">
        <f>IF(Tablas!I276="","",Tablas!I276)</f>
        <v>6</v>
      </c>
      <c r="H278" s="1">
        <v>9</v>
      </c>
      <c r="I278" s="39">
        <f>IF($B278="","",-SUMIFS(Tabla7[Cantidad],Tabla7[Código del producto],$B278,Tabla7[Tipo de movimiento],"SALIDA",Tabla7[Mes],I$5))</f>
        <v>0</v>
      </c>
      <c r="J278" s="39">
        <f>IF($B278="","",-SUMIFS(Tabla7[Cantidad],Tabla7[Código del producto],$B278,Tabla7[Tipo de movimiento],"SALIDA",Tabla7[Mes],J$5))</f>
        <v>0</v>
      </c>
      <c r="K278" s="39">
        <f>IF($B278="","",-SUMIFS(Tabla7[Cantidad],Tabla7[Código del producto],$B278,Tabla7[Tipo de movimiento],"SALIDA",Tabla7[Mes],K$5))</f>
        <v>0</v>
      </c>
      <c r="L278" s="39">
        <f>IF($B278="","",-SUMIFS(Tabla7[Cantidad],Tabla7[Código del producto],$B278,Tabla7[Tipo de movimiento],"SALIDA",Tabla7[Mes],L$5))</f>
        <v>12</v>
      </c>
      <c r="M278" s="39">
        <f>IF($B278="","",-SUMIFS(Tabla7[Cantidad],Tabla7[Código del producto],$B278,Tabla7[Tipo de movimiento],"SALIDA",Tabla7[Mes],M$5))</f>
        <v>0</v>
      </c>
      <c r="N278" s="39">
        <f>IF($B278="","",-SUMIFS(Tabla7[Cantidad],Tabla7[Código del producto],$B278,Tabla7[Tipo de movimiento],"SALIDA",Tabla7[Mes],N$5))</f>
        <v>0</v>
      </c>
      <c r="O278" s="39">
        <f>IF($B278="","",-SUMIFS(Tabla7[Cantidad],Tabla7[Código del producto],$B278,Tabla7[Tipo de movimiento],"SALIDA",Tabla7[Mes],O$5))</f>
        <v>0</v>
      </c>
      <c r="P278" s="39">
        <f>IF($B278="","",-SUMIFS(Tabla7[Cantidad],Tabla7[Código del producto],$B278,Tabla7[Tipo de movimiento],"SALIDA",Tabla7[Mes],P$5))</f>
        <v>0</v>
      </c>
      <c r="Q278" s="39">
        <f t="shared" si="12"/>
        <v>0</v>
      </c>
      <c r="R278" s="51" t="str">
        <f>IF($B278="","",IFERROR(VLOOKUP($B278,'ABC rotación'!$C:$G,5,0),"C"))</f>
        <v>A</v>
      </c>
      <c r="S278" s="41">
        <f t="shared" si="13"/>
        <v>0</v>
      </c>
      <c r="T278" s="40">
        <f t="shared" si="14"/>
        <v>0</v>
      </c>
      <c r="U278" s="23" t="str">
        <f>IF($B278="","",VLOOKUP($T278,Tablas!$X$14:$Y$17,2,1))</f>
        <v>1. ROJO</v>
      </c>
    </row>
    <row r="279" spans="2:21" x14ac:dyDescent="0.2">
      <c r="B279" s="1">
        <f>IF(Tablas!B277="","",Tablas!B277)</f>
        <v>300274</v>
      </c>
      <c r="C279" s="1" t="str">
        <f>IF(Tablas!C277="","",Tablas!C277)</f>
        <v>CUBIERTA TRASERA IZQ AZUL</v>
      </c>
      <c r="D279" s="1" t="str">
        <f>IF(Tablas!D277="","",Tablas!D277)</f>
        <v>05 - COLISION</v>
      </c>
      <c r="E279" s="1" t="str">
        <f>IF(Tablas!E277="","",Tablas!E277)</f>
        <v>UN</v>
      </c>
      <c r="F279" s="1">
        <f>IF(Tablas!F277="","",Tablas!F277)</f>
        <v>30</v>
      </c>
      <c r="G279" s="1">
        <f>IF(Tablas!I277="","",Tablas!I277)</f>
        <v>50</v>
      </c>
      <c r="H279" s="1">
        <v>2</v>
      </c>
      <c r="I279" s="39">
        <f>IF($B279="","",-SUMIFS(Tabla7[Cantidad],Tabla7[Código del producto],$B279,Tabla7[Tipo de movimiento],"SALIDA",Tabla7[Mes],I$5))</f>
        <v>0</v>
      </c>
      <c r="J279" s="39">
        <f>IF($B279="","",-SUMIFS(Tabla7[Cantidad],Tabla7[Código del producto],$B279,Tabla7[Tipo de movimiento],"SALIDA",Tabla7[Mes],J$5))</f>
        <v>0</v>
      </c>
      <c r="K279" s="39">
        <f>IF($B279="","",-SUMIFS(Tabla7[Cantidad],Tabla7[Código del producto],$B279,Tabla7[Tipo de movimiento],"SALIDA",Tabla7[Mes],K$5))</f>
        <v>0</v>
      </c>
      <c r="L279" s="39">
        <f>IF($B279="","",-SUMIFS(Tabla7[Cantidad],Tabla7[Código del producto],$B279,Tabla7[Tipo de movimiento],"SALIDA",Tabla7[Mes],L$5))</f>
        <v>0</v>
      </c>
      <c r="M279" s="39">
        <f>IF($B279="","",-SUMIFS(Tabla7[Cantidad],Tabla7[Código del producto],$B279,Tabla7[Tipo de movimiento],"SALIDA",Tabla7[Mes],M$5))</f>
        <v>0</v>
      </c>
      <c r="N279" s="39">
        <f>IF($B279="","",-SUMIFS(Tabla7[Cantidad],Tabla7[Código del producto],$B279,Tabla7[Tipo de movimiento],"SALIDA",Tabla7[Mes],N$5))</f>
        <v>0</v>
      </c>
      <c r="O279" s="39">
        <f>IF($B279="","",-SUMIFS(Tabla7[Cantidad],Tabla7[Código del producto],$B279,Tabla7[Tipo de movimiento],"SALIDA",Tabla7[Mes],O$5))</f>
        <v>0</v>
      </c>
      <c r="P279" s="39">
        <f>IF($B279="","",-SUMIFS(Tabla7[Cantidad],Tabla7[Código del producto],$B279,Tabla7[Tipo de movimiento],"SALIDA",Tabla7[Mes],P$5))</f>
        <v>0</v>
      </c>
      <c r="Q279" s="39">
        <f t="shared" si="12"/>
        <v>0</v>
      </c>
      <c r="R279" s="51" t="str">
        <f>IF($B279="","",IFERROR(VLOOKUP($B279,'ABC rotación'!$C:$G,5,0),"C"))</f>
        <v>C</v>
      </c>
      <c r="S279" s="41">
        <f t="shared" si="13"/>
        <v>0</v>
      </c>
      <c r="T279" s="40">
        <f t="shared" si="14"/>
        <v>0</v>
      </c>
      <c r="U279" s="23" t="str">
        <f>IF($B279="","",VLOOKUP($T279,Tablas!$X$14:$Y$17,2,1))</f>
        <v>1. ROJO</v>
      </c>
    </row>
    <row r="280" spans="2:21" x14ac:dyDescent="0.2">
      <c r="B280" s="1">
        <f>IF(Tablas!B278="","",Tablas!B278)</f>
        <v>300275</v>
      </c>
      <c r="C280" s="1" t="str">
        <f>IF(Tablas!C278="","",Tablas!C278)</f>
        <v>RETROVISOR DERECHO/AZUL/.</v>
      </c>
      <c r="D280" s="1" t="str">
        <f>IF(Tablas!D278="","",Tablas!D278)</f>
        <v>05 - COLISION</v>
      </c>
      <c r="E280" s="1" t="str">
        <f>IF(Tablas!E278="","",Tablas!E278)</f>
        <v>UN</v>
      </c>
      <c r="F280" s="1">
        <f>IF(Tablas!F278="","",Tablas!F278)</f>
        <v>27</v>
      </c>
      <c r="G280" s="1">
        <f>IF(Tablas!I278="","",Tablas!I278)</f>
        <v>17</v>
      </c>
      <c r="H280" s="1">
        <v>2</v>
      </c>
      <c r="I280" s="39">
        <f>IF($B280="","",-SUMIFS(Tabla7[Cantidad],Tabla7[Código del producto],$B280,Tabla7[Tipo de movimiento],"SALIDA",Tabla7[Mes],I$5))</f>
        <v>7</v>
      </c>
      <c r="J280" s="39">
        <f>IF($B280="","",-SUMIFS(Tabla7[Cantidad],Tabla7[Código del producto],$B280,Tabla7[Tipo de movimiento],"SALIDA",Tabla7[Mes],J$5))</f>
        <v>0</v>
      </c>
      <c r="K280" s="39">
        <f>IF($B280="","",-SUMIFS(Tabla7[Cantidad],Tabla7[Código del producto],$B280,Tabla7[Tipo de movimiento],"SALIDA",Tabla7[Mes],K$5))</f>
        <v>0</v>
      </c>
      <c r="L280" s="39">
        <f>IF($B280="","",-SUMIFS(Tabla7[Cantidad],Tabla7[Código del producto],$B280,Tabla7[Tipo de movimiento],"SALIDA",Tabla7[Mes],L$5))</f>
        <v>12</v>
      </c>
      <c r="M280" s="39">
        <f>IF($B280="","",-SUMIFS(Tabla7[Cantidad],Tabla7[Código del producto],$B280,Tabla7[Tipo de movimiento],"SALIDA",Tabla7[Mes],M$5))</f>
        <v>0</v>
      </c>
      <c r="N280" s="39">
        <f>IF($B280="","",-SUMIFS(Tabla7[Cantidad],Tabla7[Código del producto],$B280,Tabla7[Tipo de movimiento],"SALIDA",Tabla7[Mes],N$5))</f>
        <v>0</v>
      </c>
      <c r="O280" s="39">
        <f>IF($B280="","",-SUMIFS(Tabla7[Cantidad],Tabla7[Código del producto],$B280,Tabla7[Tipo de movimiento],"SALIDA",Tabla7[Mes],O$5))</f>
        <v>0</v>
      </c>
      <c r="P280" s="39">
        <f>IF($B280="","",-SUMIFS(Tabla7[Cantidad],Tabla7[Código del producto],$B280,Tabla7[Tipo de movimiento],"SALIDA",Tabla7[Mes],P$5))</f>
        <v>0</v>
      </c>
      <c r="Q280" s="39">
        <f t="shared" si="12"/>
        <v>0</v>
      </c>
      <c r="R280" s="51" t="str">
        <f>IF($B280="","",IFERROR(VLOOKUP($B280,'ABC rotación'!$C:$G,5,0),"C"))</f>
        <v>C</v>
      </c>
      <c r="S280" s="41">
        <f t="shared" si="13"/>
        <v>0</v>
      </c>
      <c r="T280" s="40">
        <f t="shared" si="14"/>
        <v>0</v>
      </c>
      <c r="U280" s="23" t="str">
        <f>IF($B280="","",VLOOKUP($T280,Tablas!$X$14:$Y$17,2,1))</f>
        <v>1. ROJO</v>
      </c>
    </row>
    <row r="281" spans="2:21" x14ac:dyDescent="0.2">
      <c r="B281" s="1">
        <f>IF(Tablas!B279="","",Tablas!B279)</f>
        <v>300276</v>
      </c>
      <c r="C281" s="1" t="str">
        <f>IF(Tablas!C279="","",Tablas!C279)</f>
        <v>RETROVISOR IZQUIER/AZUL/.</v>
      </c>
      <c r="D281" s="1" t="str">
        <f>IF(Tablas!D279="","",Tablas!D279)</f>
        <v>05 - COLISION</v>
      </c>
      <c r="E281" s="1" t="str">
        <f>IF(Tablas!E279="","",Tablas!E279)</f>
        <v>UN</v>
      </c>
      <c r="F281" s="1">
        <f>IF(Tablas!F279="","",Tablas!F279)</f>
        <v>16</v>
      </c>
      <c r="G281" s="1">
        <f>IF(Tablas!I279="","",Tablas!I279)</f>
        <v>19</v>
      </c>
      <c r="H281" s="1">
        <v>5</v>
      </c>
      <c r="I281" s="39">
        <f>IF($B281="","",-SUMIFS(Tabla7[Cantidad],Tabla7[Código del producto],$B281,Tabla7[Tipo de movimiento],"SALIDA",Tabla7[Mes],I$5))</f>
        <v>14</v>
      </c>
      <c r="J281" s="39">
        <f>IF($B281="","",-SUMIFS(Tabla7[Cantidad],Tabla7[Código del producto],$B281,Tabla7[Tipo de movimiento],"SALIDA",Tabla7[Mes],J$5))</f>
        <v>0</v>
      </c>
      <c r="K281" s="39">
        <f>IF($B281="","",-SUMIFS(Tabla7[Cantidad],Tabla7[Código del producto],$B281,Tabla7[Tipo de movimiento],"SALIDA",Tabla7[Mes],K$5))</f>
        <v>0</v>
      </c>
      <c r="L281" s="39">
        <f>IF($B281="","",-SUMIFS(Tabla7[Cantidad],Tabla7[Código del producto],$B281,Tabla7[Tipo de movimiento],"SALIDA",Tabla7[Mes],L$5))</f>
        <v>0</v>
      </c>
      <c r="M281" s="39">
        <f>IF($B281="","",-SUMIFS(Tabla7[Cantidad],Tabla7[Código del producto],$B281,Tabla7[Tipo de movimiento],"SALIDA",Tabla7[Mes],M$5))</f>
        <v>27</v>
      </c>
      <c r="N281" s="39">
        <f>IF($B281="","",-SUMIFS(Tabla7[Cantidad],Tabla7[Código del producto],$B281,Tabla7[Tipo de movimiento],"SALIDA",Tabla7[Mes],N$5))</f>
        <v>17</v>
      </c>
      <c r="O281" s="39">
        <f>IF($B281="","",-SUMIFS(Tabla7[Cantidad],Tabla7[Código del producto],$B281,Tabla7[Tipo de movimiento],"SALIDA",Tabla7[Mes],O$5))</f>
        <v>0</v>
      </c>
      <c r="P281" s="39">
        <f>IF($B281="","",-SUMIFS(Tabla7[Cantidad],Tabla7[Código del producto],$B281,Tabla7[Tipo de movimiento],"SALIDA",Tabla7[Mes],P$5))</f>
        <v>0</v>
      </c>
      <c r="Q281" s="39">
        <f t="shared" si="12"/>
        <v>5.666666666666667</v>
      </c>
      <c r="R281" s="51" t="str">
        <f>IF($B281="","",IFERROR(VLOOKUP($B281,'ABC rotación'!$C:$G,5,0),"C"))</f>
        <v>A</v>
      </c>
      <c r="S281" s="41">
        <f t="shared" si="13"/>
        <v>26.470588235294116</v>
      </c>
      <c r="T281" s="40">
        <f t="shared" si="14"/>
        <v>1.6544117647058822</v>
      </c>
      <c r="U281" s="23" t="str">
        <f>IF($B281="","",VLOOKUP($T281,Tablas!$X$14:$Y$17,2,1))</f>
        <v>3. VERDE</v>
      </c>
    </row>
    <row r="282" spans="2:21" x14ac:dyDescent="0.2">
      <c r="B282" s="1">
        <f>IF(Tablas!B280="","",Tablas!B280)</f>
        <v>300277</v>
      </c>
      <c r="C282" s="1" t="str">
        <f>IF(Tablas!C280="","",Tablas!C280)</f>
        <v>ASIENTO DOBLE/AZUL/.</v>
      </c>
      <c r="D282" s="1" t="str">
        <f>IF(Tablas!D280="","",Tablas!D280)</f>
        <v>15 - MISCELANEOS</v>
      </c>
      <c r="E282" s="1" t="str">
        <f>IF(Tablas!E280="","",Tablas!E280)</f>
        <v>UN</v>
      </c>
      <c r="F282" s="1">
        <f>IF(Tablas!F280="","",Tablas!F280)</f>
        <v>15</v>
      </c>
      <c r="G282" s="1">
        <f>IF(Tablas!I280="","",Tablas!I280)</f>
        <v>43</v>
      </c>
      <c r="H282" s="1">
        <v>3</v>
      </c>
      <c r="I282" s="39">
        <f>IF($B282="","",-SUMIFS(Tabla7[Cantidad],Tabla7[Código del producto],$B282,Tabla7[Tipo de movimiento],"SALIDA",Tabla7[Mes],I$5))</f>
        <v>0</v>
      </c>
      <c r="J282" s="39">
        <f>IF($B282="","",-SUMIFS(Tabla7[Cantidad],Tabla7[Código del producto],$B282,Tabla7[Tipo de movimiento],"SALIDA",Tabla7[Mes],J$5))</f>
        <v>0</v>
      </c>
      <c r="K282" s="39">
        <f>IF($B282="","",-SUMIFS(Tabla7[Cantidad],Tabla7[Código del producto],$B282,Tabla7[Tipo de movimiento],"SALIDA",Tabla7[Mes],K$5))</f>
        <v>0</v>
      </c>
      <c r="L282" s="39">
        <f>IF($B282="","",-SUMIFS(Tabla7[Cantidad],Tabla7[Código del producto],$B282,Tabla7[Tipo de movimiento],"SALIDA",Tabla7[Mes],L$5))</f>
        <v>0</v>
      </c>
      <c r="M282" s="39">
        <f>IF($B282="","",-SUMIFS(Tabla7[Cantidad],Tabla7[Código del producto],$B282,Tabla7[Tipo de movimiento],"SALIDA",Tabla7[Mes],M$5))</f>
        <v>0</v>
      </c>
      <c r="N282" s="39">
        <f>IF($B282="","",-SUMIFS(Tabla7[Cantidad],Tabla7[Código del producto],$B282,Tabla7[Tipo de movimiento],"SALIDA",Tabla7[Mes],N$5))</f>
        <v>26</v>
      </c>
      <c r="O282" s="39">
        <f>IF($B282="","",-SUMIFS(Tabla7[Cantidad],Tabla7[Código del producto],$B282,Tabla7[Tipo de movimiento],"SALIDA",Tabla7[Mes],O$5))</f>
        <v>0</v>
      </c>
      <c r="P282" s="39">
        <f>IF($B282="","",-SUMIFS(Tabla7[Cantidad],Tabla7[Código del producto],$B282,Tabla7[Tipo de movimiento],"SALIDA",Tabla7[Mes],P$5))</f>
        <v>0</v>
      </c>
      <c r="Q282" s="39">
        <f t="shared" si="12"/>
        <v>8.6666666666666661</v>
      </c>
      <c r="R282" s="51" t="str">
        <f>IF($B282="","",IFERROR(VLOOKUP($B282,'ABC rotación'!$C:$G,5,0),"C"))</f>
        <v>C</v>
      </c>
      <c r="S282" s="41">
        <f t="shared" si="13"/>
        <v>10.384615384615387</v>
      </c>
      <c r="T282" s="40">
        <f t="shared" si="14"/>
        <v>0.6923076923076924</v>
      </c>
      <c r="U282" s="23" t="str">
        <f>IF($B282="","",VLOOKUP($T282,Tablas!$X$14:$Y$17,2,1))</f>
        <v>2. AMARILLO</v>
      </c>
    </row>
    <row r="283" spans="2:21" x14ac:dyDescent="0.2">
      <c r="B283" s="1">
        <f>IF(Tablas!B281="","",Tablas!B281)</f>
        <v>300278</v>
      </c>
      <c r="C283" s="1" t="str">
        <f>IF(Tablas!C281="","",Tablas!C281)</f>
        <v>PALANCA IMPULSORA DE BALANCIN</v>
      </c>
      <c r="D283" s="1" t="str">
        <f>IF(Tablas!D281="","",Tablas!D281)</f>
        <v>09 - PARTES DE MOTOR</v>
      </c>
      <c r="E283" s="1" t="str">
        <f>IF(Tablas!E281="","",Tablas!E281)</f>
        <v>UN</v>
      </c>
      <c r="F283" s="1">
        <f>IF(Tablas!F281="","",Tablas!F281)</f>
        <v>15</v>
      </c>
      <c r="G283" s="1">
        <f>IF(Tablas!I281="","",Tablas!I281)</f>
        <v>50</v>
      </c>
      <c r="H283" s="1">
        <v>1</v>
      </c>
      <c r="I283" s="39">
        <f>IF($B283="","",-SUMIFS(Tabla7[Cantidad],Tabla7[Código del producto],$B283,Tabla7[Tipo de movimiento],"SALIDA",Tabla7[Mes],I$5))</f>
        <v>0</v>
      </c>
      <c r="J283" s="39">
        <f>IF($B283="","",-SUMIFS(Tabla7[Cantidad],Tabla7[Código del producto],$B283,Tabla7[Tipo de movimiento],"SALIDA",Tabla7[Mes],J$5))</f>
        <v>0</v>
      </c>
      <c r="K283" s="39">
        <f>IF($B283="","",-SUMIFS(Tabla7[Cantidad],Tabla7[Código del producto],$B283,Tabla7[Tipo de movimiento],"SALIDA",Tabla7[Mes],K$5))</f>
        <v>0</v>
      </c>
      <c r="L283" s="39">
        <f>IF($B283="","",-SUMIFS(Tabla7[Cantidad],Tabla7[Código del producto],$B283,Tabla7[Tipo de movimiento],"SALIDA",Tabla7[Mes],L$5))</f>
        <v>0</v>
      </c>
      <c r="M283" s="39">
        <f>IF($B283="","",-SUMIFS(Tabla7[Cantidad],Tabla7[Código del producto],$B283,Tabla7[Tipo de movimiento],"SALIDA",Tabla7[Mes],M$5))</f>
        <v>0</v>
      </c>
      <c r="N283" s="39">
        <f>IF($B283="","",-SUMIFS(Tabla7[Cantidad],Tabla7[Código del producto],$B283,Tabla7[Tipo de movimiento],"SALIDA",Tabla7[Mes],N$5))</f>
        <v>0</v>
      </c>
      <c r="O283" s="39">
        <f>IF($B283="","",-SUMIFS(Tabla7[Cantidad],Tabla7[Código del producto],$B283,Tabla7[Tipo de movimiento],"SALIDA",Tabla7[Mes],O$5))</f>
        <v>0</v>
      </c>
      <c r="P283" s="39">
        <f>IF($B283="","",-SUMIFS(Tabla7[Cantidad],Tabla7[Código del producto],$B283,Tabla7[Tipo de movimiento],"SALIDA",Tabla7[Mes],P$5))</f>
        <v>0</v>
      </c>
      <c r="Q283" s="39">
        <f t="shared" si="12"/>
        <v>0</v>
      </c>
      <c r="R283" s="51" t="str">
        <f>IF($B283="","",IFERROR(VLOOKUP($B283,'ABC rotación'!$C:$G,5,0),"C"))</f>
        <v>B</v>
      </c>
      <c r="S283" s="41">
        <f t="shared" si="13"/>
        <v>0</v>
      </c>
      <c r="T283" s="40">
        <f t="shared" si="14"/>
        <v>0</v>
      </c>
      <c r="U283" s="23" t="str">
        <f>IF($B283="","",VLOOKUP($T283,Tablas!$X$14:$Y$17,2,1))</f>
        <v>1. ROJO</v>
      </c>
    </row>
    <row r="284" spans="2:21" x14ac:dyDescent="0.2">
      <c r="B284" s="1">
        <f>IF(Tablas!B282="","",Tablas!B282)</f>
        <v>300279</v>
      </c>
      <c r="C284" s="1" t="str">
        <f>IF(Tablas!C282="","",Tablas!C282)</f>
        <v>EJE DE LA RUEDA TRASERA</v>
      </c>
      <c r="D284" s="1" t="str">
        <f>IF(Tablas!D282="","",Tablas!D282)</f>
        <v>13 - TRACCION</v>
      </c>
      <c r="E284" s="1" t="str">
        <f>IF(Tablas!E282="","",Tablas!E282)</f>
        <v>UN</v>
      </c>
      <c r="F284" s="1">
        <f>IF(Tablas!F282="","",Tablas!F282)</f>
        <v>10</v>
      </c>
      <c r="G284" s="1">
        <f>IF(Tablas!I282="","",Tablas!I282)</f>
        <v>19</v>
      </c>
      <c r="H284" s="1">
        <v>2</v>
      </c>
      <c r="I284" s="39">
        <f>IF($B284="","",-SUMIFS(Tabla7[Cantidad],Tabla7[Código del producto],$B284,Tabla7[Tipo de movimiento],"SALIDA",Tabla7[Mes],I$5))</f>
        <v>0</v>
      </c>
      <c r="J284" s="39">
        <f>IF($B284="","",-SUMIFS(Tabla7[Cantidad],Tabla7[Código del producto],$B284,Tabla7[Tipo de movimiento],"SALIDA",Tabla7[Mes],J$5))</f>
        <v>5</v>
      </c>
      <c r="K284" s="39">
        <f>IF($B284="","",-SUMIFS(Tabla7[Cantidad],Tabla7[Código del producto],$B284,Tabla7[Tipo de movimiento],"SALIDA",Tabla7[Mes],K$5))</f>
        <v>0</v>
      </c>
      <c r="L284" s="39">
        <f>IF($B284="","",-SUMIFS(Tabla7[Cantidad],Tabla7[Código del producto],$B284,Tabla7[Tipo de movimiento],"SALIDA",Tabla7[Mes],L$5))</f>
        <v>0</v>
      </c>
      <c r="M284" s="39">
        <f>IF($B284="","",-SUMIFS(Tabla7[Cantidad],Tabla7[Código del producto],$B284,Tabla7[Tipo de movimiento],"SALIDA",Tabla7[Mes],M$5))</f>
        <v>0</v>
      </c>
      <c r="N284" s="39">
        <f>IF($B284="","",-SUMIFS(Tabla7[Cantidad],Tabla7[Código del producto],$B284,Tabla7[Tipo de movimiento],"SALIDA",Tabla7[Mes],N$5))</f>
        <v>11</v>
      </c>
      <c r="O284" s="39">
        <f>IF($B284="","",-SUMIFS(Tabla7[Cantidad],Tabla7[Código del producto],$B284,Tabla7[Tipo de movimiento],"SALIDA",Tabla7[Mes],O$5))</f>
        <v>0</v>
      </c>
      <c r="P284" s="39">
        <f>IF($B284="","",-SUMIFS(Tabla7[Cantidad],Tabla7[Código del producto],$B284,Tabla7[Tipo de movimiento],"SALIDA",Tabla7[Mes],P$5))</f>
        <v>10</v>
      </c>
      <c r="Q284" s="39">
        <f t="shared" si="12"/>
        <v>7</v>
      </c>
      <c r="R284" s="51" t="str">
        <f>IF($B284="","",IFERROR(VLOOKUP($B284,'ABC rotación'!$C:$G,5,0),"C"))</f>
        <v>A</v>
      </c>
      <c r="S284" s="41">
        <f t="shared" si="13"/>
        <v>8.5714285714285712</v>
      </c>
      <c r="T284" s="40">
        <f t="shared" si="14"/>
        <v>0.8571428571428571</v>
      </c>
      <c r="U284" s="23" t="str">
        <f>IF($B284="","",VLOOKUP($T284,Tablas!$X$14:$Y$17,2,1))</f>
        <v>2. AMARILLO</v>
      </c>
    </row>
    <row r="285" spans="2:21" x14ac:dyDescent="0.2">
      <c r="B285" s="1">
        <f>IF(Tablas!B283="","",Tablas!B283)</f>
        <v>300280</v>
      </c>
      <c r="C285" s="1" t="str">
        <f>IF(Tablas!C283="","",Tablas!C283)</f>
        <v>RIN RUEDA DELANTERA (PLATEADO)</v>
      </c>
      <c r="D285" s="1" t="str">
        <f>IF(Tablas!D283="","",Tablas!D283)</f>
        <v>13 - TRACCION</v>
      </c>
      <c r="E285" s="1" t="str">
        <f>IF(Tablas!E283="","",Tablas!E283)</f>
        <v>UN</v>
      </c>
      <c r="F285" s="1">
        <f>IF(Tablas!F283="","",Tablas!F283)</f>
        <v>13</v>
      </c>
      <c r="G285" s="1">
        <f>IF(Tablas!I283="","",Tablas!I283)</f>
        <v>50</v>
      </c>
      <c r="H285" s="1">
        <v>4</v>
      </c>
      <c r="I285" s="39">
        <f>IF($B285="","",-SUMIFS(Tabla7[Cantidad],Tabla7[Código del producto],$B285,Tabla7[Tipo de movimiento],"SALIDA",Tabla7[Mes],I$5))</f>
        <v>0</v>
      </c>
      <c r="J285" s="39">
        <f>IF($B285="","",-SUMIFS(Tabla7[Cantidad],Tabla7[Código del producto],$B285,Tabla7[Tipo de movimiento],"SALIDA",Tabla7[Mes],J$5))</f>
        <v>18</v>
      </c>
      <c r="K285" s="39">
        <f>IF($B285="","",-SUMIFS(Tabla7[Cantidad],Tabla7[Código del producto],$B285,Tabla7[Tipo de movimiento],"SALIDA",Tabla7[Mes],K$5))</f>
        <v>0</v>
      </c>
      <c r="L285" s="39">
        <f>IF($B285="","",-SUMIFS(Tabla7[Cantidad],Tabla7[Código del producto],$B285,Tabla7[Tipo de movimiento],"SALIDA",Tabla7[Mes],L$5))</f>
        <v>16</v>
      </c>
      <c r="M285" s="39">
        <f>IF($B285="","",-SUMIFS(Tabla7[Cantidad],Tabla7[Código del producto],$B285,Tabla7[Tipo de movimiento],"SALIDA",Tabla7[Mes],M$5))</f>
        <v>0</v>
      </c>
      <c r="N285" s="39">
        <f>IF($B285="","",-SUMIFS(Tabla7[Cantidad],Tabla7[Código del producto],$B285,Tabla7[Tipo de movimiento],"SALIDA",Tabla7[Mes],N$5))</f>
        <v>0</v>
      </c>
      <c r="O285" s="39">
        <f>IF($B285="","",-SUMIFS(Tabla7[Cantidad],Tabla7[Código del producto],$B285,Tabla7[Tipo de movimiento],"SALIDA",Tabla7[Mes],O$5))</f>
        <v>0</v>
      </c>
      <c r="P285" s="39">
        <f>IF($B285="","",-SUMIFS(Tabla7[Cantidad],Tabla7[Código del producto],$B285,Tabla7[Tipo de movimiento],"SALIDA",Tabla7[Mes],P$5))</f>
        <v>0</v>
      </c>
      <c r="Q285" s="39">
        <f t="shared" si="12"/>
        <v>0</v>
      </c>
      <c r="R285" s="51" t="str">
        <f>IF($B285="","",IFERROR(VLOOKUP($B285,'ABC rotación'!$C:$G,5,0),"C"))</f>
        <v>B</v>
      </c>
      <c r="S285" s="41">
        <f t="shared" si="13"/>
        <v>0</v>
      </c>
      <c r="T285" s="40">
        <f t="shared" si="14"/>
        <v>0</v>
      </c>
      <c r="U285" s="23" t="str">
        <f>IF($B285="","",VLOOKUP($T285,Tablas!$X$14:$Y$17,2,1))</f>
        <v>1. ROJO</v>
      </c>
    </row>
    <row r="286" spans="2:21" x14ac:dyDescent="0.2">
      <c r="B286" s="1">
        <f>IF(Tablas!B284="","",Tablas!B284)</f>
        <v>300281</v>
      </c>
      <c r="C286" s="1" t="str">
        <f>IF(Tablas!C284="","",Tablas!C284)</f>
        <v>FOCO DE DIRECCIONAL 12V/10W</v>
      </c>
      <c r="D286" s="1" t="str">
        <f>IF(Tablas!D284="","",Tablas!D284)</f>
        <v>14 - LUCES</v>
      </c>
      <c r="E286" s="1" t="str">
        <f>IF(Tablas!E284="","",Tablas!E284)</f>
        <v>UN</v>
      </c>
      <c r="F286" s="1">
        <f>IF(Tablas!F284="","",Tablas!F284)</f>
        <v>30</v>
      </c>
      <c r="G286" s="1">
        <f>IF(Tablas!I284="","",Tablas!I284)</f>
        <v>43</v>
      </c>
      <c r="H286" s="1">
        <v>6</v>
      </c>
      <c r="I286" s="39">
        <f>IF($B286="","",-SUMIFS(Tabla7[Cantidad],Tabla7[Código del producto],$B286,Tabla7[Tipo de movimiento],"SALIDA",Tabla7[Mes],I$5))</f>
        <v>29</v>
      </c>
      <c r="J286" s="39">
        <f>IF($B286="","",-SUMIFS(Tabla7[Cantidad],Tabla7[Código del producto],$B286,Tabla7[Tipo de movimiento],"SALIDA",Tabla7[Mes],J$5))</f>
        <v>0</v>
      </c>
      <c r="K286" s="39">
        <f>IF($B286="","",-SUMIFS(Tabla7[Cantidad],Tabla7[Código del producto],$B286,Tabla7[Tipo de movimiento],"SALIDA",Tabla7[Mes],K$5))</f>
        <v>0</v>
      </c>
      <c r="L286" s="39">
        <f>IF($B286="","",-SUMIFS(Tabla7[Cantidad],Tabla7[Código del producto],$B286,Tabla7[Tipo de movimiento],"SALIDA",Tabla7[Mes],L$5))</f>
        <v>0</v>
      </c>
      <c r="M286" s="39">
        <f>IF($B286="","",-SUMIFS(Tabla7[Cantidad],Tabla7[Código del producto],$B286,Tabla7[Tipo de movimiento],"SALIDA",Tabla7[Mes],M$5))</f>
        <v>0</v>
      </c>
      <c r="N286" s="39">
        <f>IF($B286="","",-SUMIFS(Tabla7[Cantidad],Tabla7[Código del producto],$B286,Tabla7[Tipo de movimiento],"SALIDA",Tabla7[Mes],N$5))</f>
        <v>0</v>
      </c>
      <c r="O286" s="39">
        <f>IF($B286="","",-SUMIFS(Tabla7[Cantidad],Tabla7[Código del producto],$B286,Tabla7[Tipo de movimiento],"SALIDA",Tabla7[Mes],O$5))</f>
        <v>9</v>
      </c>
      <c r="P286" s="39">
        <f>IF($B286="","",-SUMIFS(Tabla7[Cantidad],Tabla7[Código del producto],$B286,Tabla7[Tipo de movimiento],"SALIDA",Tabla7[Mes],P$5))</f>
        <v>0</v>
      </c>
      <c r="Q286" s="39">
        <f t="shared" si="12"/>
        <v>3</v>
      </c>
      <c r="R286" s="51" t="str">
        <f>IF($B286="","",IFERROR(VLOOKUP($B286,'ABC rotación'!$C:$G,5,0),"C"))</f>
        <v>A</v>
      </c>
      <c r="S286" s="41">
        <f t="shared" si="13"/>
        <v>60</v>
      </c>
      <c r="T286" s="40">
        <f t="shared" si="14"/>
        <v>2</v>
      </c>
      <c r="U286" s="23" t="str">
        <f>IF($B286="","",VLOOKUP($T286,Tablas!$X$14:$Y$17,2,1))</f>
        <v>4. NEGRO</v>
      </c>
    </row>
    <row r="287" spans="2:21" x14ac:dyDescent="0.2">
      <c r="B287" s="1">
        <f>IF(Tablas!B285="","",Tablas!B285)</f>
        <v>300282</v>
      </c>
      <c r="C287" s="1" t="str">
        <f>IF(Tablas!C285="","",Tablas!C285)</f>
        <v>CONJ. COMPLETO PATADA ARRANQUE</v>
      </c>
      <c r="D287" s="1" t="str">
        <f>IF(Tablas!D285="","",Tablas!D285)</f>
        <v>07 - PEDALES Y POSAPIES</v>
      </c>
      <c r="E287" s="1" t="str">
        <f>IF(Tablas!E285="","",Tablas!E285)</f>
        <v>UN</v>
      </c>
      <c r="F287" s="1">
        <f>IF(Tablas!F285="","",Tablas!F285)</f>
        <v>9</v>
      </c>
      <c r="G287" s="1">
        <f>IF(Tablas!I285="","",Tablas!I285)</f>
        <v>29</v>
      </c>
      <c r="H287" s="1">
        <v>1</v>
      </c>
      <c r="I287" s="39">
        <f>IF($B287="","",-SUMIFS(Tabla7[Cantidad],Tabla7[Código del producto],$B287,Tabla7[Tipo de movimiento],"SALIDA",Tabla7[Mes],I$5))</f>
        <v>0</v>
      </c>
      <c r="J287" s="39">
        <f>IF($B287="","",-SUMIFS(Tabla7[Cantidad],Tabla7[Código del producto],$B287,Tabla7[Tipo de movimiento],"SALIDA",Tabla7[Mes],J$5))</f>
        <v>17</v>
      </c>
      <c r="K287" s="39">
        <f>IF($B287="","",-SUMIFS(Tabla7[Cantidad],Tabla7[Código del producto],$B287,Tabla7[Tipo de movimiento],"SALIDA",Tabla7[Mes],K$5))</f>
        <v>17</v>
      </c>
      <c r="L287" s="39">
        <f>IF($B287="","",-SUMIFS(Tabla7[Cantidad],Tabla7[Código del producto],$B287,Tabla7[Tipo de movimiento],"SALIDA",Tabla7[Mes],L$5))</f>
        <v>0</v>
      </c>
      <c r="M287" s="39">
        <f>IF($B287="","",-SUMIFS(Tabla7[Cantidad],Tabla7[Código del producto],$B287,Tabla7[Tipo de movimiento],"SALIDA",Tabla7[Mes],M$5))</f>
        <v>0</v>
      </c>
      <c r="N287" s="39">
        <f>IF($B287="","",-SUMIFS(Tabla7[Cantidad],Tabla7[Código del producto],$B287,Tabla7[Tipo de movimiento],"SALIDA",Tabla7[Mes],N$5))</f>
        <v>0</v>
      </c>
      <c r="O287" s="39">
        <f>IF($B287="","",-SUMIFS(Tabla7[Cantidad],Tabla7[Código del producto],$B287,Tabla7[Tipo de movimiento],"SALIDA",Tabla7[Mes],O$5))</f>
        <v>0</v>
      </c>
      <c r="P287" s="39">
        <f>IF($B287="","",-SUMIFS(Tabla7[Cantidad],Tabla7[Código del producto],$B287,Tabla7[Tipo de movimiento],"SALIDA",Tabla7[Mes],P$5))</f>
        <v>13</v>
      </c>
      <c r="Q287" s="39">
        <f t="shared" si="12"/>
        <v>4.333333333333333</v>
      </c>
      <c r="R287" s="51" t="str">
        <f>IF($B287="","",IFERROR(VLOOKUP($B287,'ABC rotación'!$C:$G,5,0),"C"))</f>
        <v>A</v>
      </c>
      <c r="S287" s="41">
        <f t="shared" si="13"/>
        <v>6.9230769230769234</v>
      </c>
      <c r="T287" s="40">
        <f t="shared" si="14"/>
        <v>0.76923076923076927</v>
      </c>
      <c r="U287" s="23" t="str">
        <f>IF($B287="","",VLOOKUP($T287,Tablas!$X$14:$Y$17,2,1))</f>
        <v>2. AMARILLO</v>
      </c>
    </row>
    <row r="288" spans="2:21" x14ac:dyDescent="0.2">
      <c r="B288" s="1">
        <f>IF(Tablas!B286="","",Tablas!B286)</f>
        <v>300283</v>
      </c>
      <c r="C288" s="1" t="str">
        <f>IF(Tablas!C286="","",Tablas!C286)</f>
        <v>ASIENTO DOBLE/GR/NE/.</v>
      </c>
      <c r="D288" s="1" t="str">
        <f>IF(Tablas!D286="","",Tablas!D286)</f>
        <v>15 - MISCELANEOS</v>
      </c>
      <c r="E288" s="1" t="str">
        <f>IF(Tablas!E286="","",Tablas!E286)</f>
        <v>UN</v>
      </c>
      <c r="F288" s="1">
        <f>IF(Tablas!F286="","",Tablas!F286)</f>
        <v>22</v>
      </c>
      <c r="G288" s="1">
        <f>IF(Tablas!I286="","",Tablas!I286)</f>
        <v>28</v>
      </c>
      <c r="H288" s="1">
        <v>8</v>
      </c>
      <c r="I288" s="39">
        <f>IF($B288="","",-SUMIFS(Tabla7[Cantidad],Tabla7[Código del producto],$B288,Tabla7[Tipo de movimiento],"SALIDA",Tabla7[Mes],I$5))</f>
        <v>0</v>
      </c>
      <c r="J288" s="39">
        <f>IF($B288="","",-SUMIFS(Tabla7[Cantidad],Tabla7[Código del producto],$B288,Tabla7[Tipo de movimiento],"SALIDA",Tabla7[Mes],J$5))</f>
        <v>0</v>
      </c>
      <c r="K288" s="39">
        <f>IF($B288="","",-SUMIFS(Tabla7[Cantidad],Tabla7[Código del producto],$B288,Tabla7[Tipo de movimiento],"SALIDA",Tabla7[Mes],K$5))</f>
        <v>0</v>
      </c>
      <c r="L288" s="39">
        <f>IF($B288="","",-SUMIFS(Tabla7[Cantidad],Tabla7[Código del producto],$B288,Tabla7[Tipo de movimiento],"SALIDA",Tabla7[Mes],L$5))</f>
        <v>0</v>
      </c>
      <c r="M288" s="39">
        <f>IF($B288="","",-SUMIFS(Tabla7[Cantidad],Tabla7[Código del producto],$B288,Tabla7[Tipo de movimiento],"SALIDA",Tabla7[Mes],M$5))</f>
        <v>0</v>
      </c>
      <c r="N288" s="39">
        <f>IF($B288="","",-SUMIFS(Tabla7[Cantidad],Tabla7[Código del producto],$B288,Tabla7[Tipo de movimiento],"SALIDA",Tabla7[Mes],N$5))</f>
        <v>42</v>
      </c>
      <c r="O288" s="39">
        <f>IF($B288="","",-SUMIFS(Tabla7[Cantidad],Tabla7[Código del producto],$B288,Tabla7[Tipo de movimiento],"SALIDA",Tabla7[Mes],O$5))</f>
        <v>0</v>
      </c>
      <c r="P288" s="39">
        <f>IF($B288="","",-SUMIFS(Tabla7[Cantidad],Tabla7[Código del producto],$B288,Tabla7[Tipo de movimiento],"SALIDA",Tabla7[Mes],P$5))</f>
        <v>0</v>
      </c>
      <c r="Q288" s="39">
        <f t="shared" si="12"/>
        <v>14</v>
      </c>
      <c r="R288" s="51" t="str">
        <f>IF($B288="","",IFERROR(VLOOKUP($B288,'ABC rotación'!$C:$G,5,0),"C"))</f>
        <v>B</v>
      </c>
      <c r="S288" s="41">
        <f t="shared" si="13"/>
        <v>17.142857142857142</v>
      </c>
      <c r="T288" s="40">
        <f t="shared" si="14"/>
        <v>0.77922077922077915</v>
      </c>
      <c r="U288" s="23" t="str">
        <f>IF($B288="","",VLOOKUP($T288,Tablas!$X$14:$Y$17,2,1))</f>
        <v>2. AMARILLO</v>
      </c>
    </row>
    <row r="289" spans="2:21" x14ac:dyDescent="0.2">
      <c r="B289" s="1">
        <f>IF(Tablas!B287="","",Tablas!B287)</f>
        <v>300284</v>
      </c>
      <c r="C289" s="1" t="str">
        <f>IF(Tablas!C287="","",Tablas!C287)</f>
        <v>CUBIERTA TRASERA C/AZUL/.</v>
      </c>
      <c r="D289" s="1" t="str">
        <f>IF(Tablas!D287="","",Tablas!D287)</f>
        <v>05 - COLISION</v>
      </c>
      <c r="E289" s="1" t="str">
        <f>IF(Tablas!E287="","",Tablas!E287)</f>
        <v>UN</v>
      </c>
      <c r="F289" s="1">
        <f>IF(Tablas!F287="","",Tablas!F287)</f>
        <v>15</v>
      </c>
      <c r="G289" s="1">
        <f>IF(Tablas!I287="","",Tablas!I287)</f>
        <v>17</v>
      </c>
      <c r="H289" s="1">
        <v>9</v>
      </c>
      <c r="I289" s="39">
        <f>IF($B289="","",-SUMIFS(Tabla7[Cantidad],Tabla7[Código del producto],$B289,Tabla7[Tipo de movimiento],"SALIDA",Tabla7[Mes],I$5))</f>
        <v>0</v>
      </c>
      <c r="J289" s="39">
        <f>IF($B289="","",-SUMIFS(Tabla7[Cantidad],Tabla7[Código del producto],$B289,Tabla7[Tipo de movimiento],"SALIDA",Tabla7[Mes],J$5))</f>
        <v>25</v>
      </c>
      <c r="K289" s="39">
        <f>IF($B289="","",-SUMIFS(Tabla7[Cantidad],Tabla7[Código del producto],$B289,Tabla7[Tipo de movimiento],"SALIDA",Tabla7[Mes],K$5))</f>
        <v>6</v>
      </c>
      <c r="L289" s="39">
        <f>IF($B289="","",-SUMIFS(Tabla7[Cantidad],Tabla7[Código del producto],$B289,Tabla7[Tipo de movimiento],"SALIDA",Tabla7[Mes],L$5))</f>
        <v>0</v>
      </c>
      <c r="M289" s="39">
        <f>IF($B289="","",-SUMIFS(Tabla7[Cantidad],Tabla7[Código del producto],$B289,Tabla7[Tipo de movimiento],"SALIDA",Tabla7[Mes],M$5))</f>
        <v>0</v>
      </c>
      <c r="N289" s="39">
        <f>IF($B289="","",-SUMIFS(Tabla7[Cantidad],Tabla7[Código del producto],$B289,Tabla7[Tipo de movimiento],"SALIDA",Tabla7[Mes],N$5))</f>
        <v>0</v>
      </c>
      <c r="O289" s="39">
        <f>IF($B289="","",-SUMIFS(Tabla7[Cantidad],Tabla7[Código del producto],$B289,Tabla7[Tipo de movimiento],"SALIDA",Tabla7[Mes],O$5))</f>
        <v>6</v>
      </c>
      <c r="P289" s="39">
        <f>IF($B289="","",-SUMIFS(Tabla7[Cantidad],Tabla7[Código del producto],$B289,Tabla7[Tipo de movimiento],"SALIDA",Tabla7[Mes],P$5))</f>
        <v>18</v>
      </c>
      <c r="Q289" s="39">
        <f t="shared" si="12"/>
        <v>8</v>
      </c>
      <c r="R289" s="51" t="str">
        <f>IF($B289="","",IFERROR(VLOOKUP($B289,'ABC rotación'!$C:$G,5,0),"C"))</f>
        <v>A</v>
      </c>
      <c r="S289" s="41">
        <f t="shared" si="13"/>
        <v>33.75</v>
      </c>
      <c r="T289" s="40">
        <f t="shared" si="14"/>
        <v>2.25</v>
      </c>
      <c r="U289" s="23" t="str">
        <f>IF($B289="","",VLOOKUP($T289,Tablas!$X$14:$Y$17,2,1))</f>
        <v>4. NEGRO</v>
      </c>
    </row>
    <row r="290" spans="2:21" x14ac:dyDescent="0.2">
      <c r="B290" s="1">
        <f>IF(Tablas!B288="","",Tablas!B288)</f>
        <v>300285</v>
      </c>
      <c r="C290" s="1" t="str">
        <f>IF(Tablas!C288="","",Tablas!C288)</f>
        <v>ESPEJO RETROVISOR DER</v>
      </c>
      <c r="D290" s="1" t="str">
        <f>IF(Tablas!D288="","",Tablas!D288)</f>
        <v>05 - COLISION</v>
      </c>
      <c r="E290" s="1" t="str">
        <f>IF(Tablas!E288="","",Tablas!E288)</f>
        <v>UN</v>
      </c>
      <c r="F290" s="1">
        <f>IF(Tablas!F288="","",Tablas!F288)</f>
        <v>8</v>
      </c>
      <c r="G290" s="1">
        <f>IF(Tablas!I288="","",Tablas!I288)</f>
        <v>36</v>
      </c>
      <c r="H290" s="1">
        <v>8</v>
      </c>
      <c r="I290" s="39">
        <f>IF($B290="","",-SUMIFS(Tabla7[Cantidad],Tabla7[Código del producto],$B290,Tabla7[Tipo de movimiento],"SALIDA",Tabla7[Mes],I$5))</f>
        <v>0</v>
      </c>
      <c r="J290" s="39">
        <f>IF($B290="","",-SUMIFS(Tabla7[Cantidad],Tabla7[Código del producto],$B290,Tabla7[Tipo de movimiento],"SALIDA",Tabla7[Mes],J$5))</f>
        <v>0</v>
      </c>
      <c r="K290" s="39">
        <f>IF($B290="","",-SUMIFS(Tabla7[Cantidad],Tabla7[Código del producto],$B290,Tabla7[Tipo de movimiento],"SALIDA",Tabla7[Mes],K$5))</f>
        <v>23</v>
      </c>
      <c r="L290" s="39">
        <f>IF($B290="","",-SUMIFS(Tabla7[Cantidad],Tabla7[Código del producto],$B290,Tabla7[Tipo de movimiento],"SALIDA",Tabla7[Mes],L$5))</f>
        <v>0</v>
      </c>
      <c r="M290" s="39">
        <f>IF($B290="","",-SUMIFS(Tabla7[Cantidad],Tabla7[Código del producto],$B290,Tabla7[Tipo de movimiento],"SALIDA",Tabla7[Mes],M$5))</f>
        <v>0</v>
      </c>
      <c r="N290" s="39">
        <f>IF($B290="","",-SUMIFS(Tabla7[Cantidad],Tabla7[Código del producto],$B290,Tabla7[Tipo de movimiento],"SALIDA",Tabla7[Mes],N$5))</f>
        <v>0</v>
      </c>
      <c r="O290" s="39">
        <f>IF($B290="","",-SUMIFS(Tabla7[Cantidad],Tabla7[Código del producto],$B290,Tabla7[Tipo de movimiento],"SALIDA",Tabla7[Mes],O$5))</f>
        <v>10</v>
      </c>
      <c r="P290" s="39">
        <f>IF($B290="","",-SUMIFS(Tabla7[Cantidad],Tabla7[Código del producto],$B290,Tabla7[Tipo de movimiento],"SALIDA",Tabla7[Mes],P$5))</f>
        <v>0</v>
      </c>
      <c r="Q290" s="39">
        <f t="shared" si="12"/>
        <v>3.3333333333333335</v>
      </c>
      <c r="R290" s="51" t="str">
        <f>IF($B290="","",IFERROR(VLOOKUP($B290,'ABC rotación'!$C:$G,5,0),"C"))</f>
        <v>A</v>
      </c>
      <c r="S290" s="41">
        <f t="shared" si="13"/>
        <v>72</v>
      </c>
      <c r="T290" s="40">
        <f t="shared" si="14"/>
        <v>9</v>
      </c>
      <c r="U290" s="23" t="str">
        <f>IF($B290="","",VLOOKUP($T290,Tablas!$X$14:$Y$17,2,1))</f>
        <v>4. NEGRO</v>
      </c>
    </row>
    <row r="291" spans="2:21" x14ac:dyDescent="0.2">
      <c r="B291" s="1">
        <f>IF(Tablas!B289="","",Tablas!B289)</f>
        <v>300286</v>
      </c>
      <c r="C291" s="1" t="str">
        <f>IF(Tablas!C289="","",Tablas!C289)</f>
        <v>ESPEJO RETROVISOR IZQ</v>
      </c>
      <c r="D291" s="1" t="str">
        <f>IF(Tablas!D289="","",Tablas!D289)</f>
        <v>05 - COLISION</v>
      </c>
      <c r="E291" s="1" t="str">
        <f>IF(Tablas!E289="","",Tablas!E289)</f>
        <v>UN</v>
      </c>
      <c r="F291" s="1">
        <f>IF(Tablas!F289="","",Tablas!F289)</f>
        <v>6</v>
      </c>
      <c r="G291" s="1">
        <f>IF(Tablas!I289="","",Tablas!I289)</f>
        <v>22</v>
      </c>
      <c r="H291" s="1">
        <v>3</v>
      </c>
      <c r="I291" s="39">
        <f>IF($B291="","",-SUMIFS(Tabla7[Cantidad],Tabla7[Código del producto],$B291,Tabla7[Tipo de movimiento],"SALIDA",Tabla7[Mes],I$5))</f>
        <v>5</v>
      </c>
      <c r="J291" s="39">
        <f>IF($B291="","",-SUMIFS(Tabla7[Cantidad],Tabla7[Código del producto],$B291,Tabla7[Tipo de movimiento],"SALIDA",Tabla7[Mes],J$5))</f>
        <v>0</v>
      </c>
      <c r="K291" s="39">
        <f>IF($B291="","",-SUMIFS(Tabla7[Cantidad],Tabla7[Código del producto],$B291,Tabla7[Tipo de movimiento],"SALIDA",Tabla7[Mes],K$5))</f>
        <v>0</v>
      </c>
      <c r="L291" s="39">
        <f>IF($B291="","",-SUMIFS(Tabla7[Cantidad],Tabla7[Código del producto],$B291,Tabla7[Tipo de movimiento],"SALIDA",Tabla7[Mes],L$5))</f>
        <v>0</v>
      </c>
      <c r="M291" s="39">
        <f>IF($B291="","",-SUMIFS(Tabla7[Cantidad],Tabla7[Código del producto],$B291,Tabla7[Tipo de movimiento],"SALIDA",Tabla7[Mes],M$5))</f>
        <v>5</v>
      </c>
      <c r="N291" s="39">
        <f>IF($B291="","",-SUMIFS(Tabla7[Cantidad],Tabla7[Código del producto],$B291,Tabla7[Tipo de movimiento],"SALIDA",Tabla7[Mes],N$5))</f>
        <v>0</v>
      </c>
      <c r="O291" s="39">
        <f>IF($B291="","",-SUMIFS(Tabla7[Cantidad],Tabla7[Código del producto],$B291,Tabla7[Tipo de movimiento],"SALIDA",Tabla7[Mes],O$5))</f>
        <v>0</v>
      </c>
      <c r="P291" s="39">
        <f>IF($B291="","",-SUMIFS(Tabla7[Cantidad],Tabla7[Código del producto],$B291,Tabla7[Tipo de movimiento],"SALIDA",Tabla7[Mes],P$5))</f>
        <v>0</v>
      </c>
      <c r="Q291" s="39">
        <f t="shared" si="12"/>
        <v>0</v>
      </c>
      <c r="R291" s="51" t="str">
        <f>IF($B291="","",IFERROR(VLOOKUP($B291,'ABC rotación'!$C:$G,5,0),"C"))</f>
        <v>B</v>
      </c>
      <c r="S291" s="41">
        <f t="shared" si="13"/>
        <v>0</v>
      </c>
      <c r="T291" s="40">
        <f t="shared" si="14"/>
        <v>0</v>
      </c>
      <c r="U291" s="23" t="str">
        <f>IF($B291="","",VLOOKUP($T291,Tablas!$X$14:$Y$17,2,1))</f>
        <v>1. ROJO</v>
      </c>
    </row>
    <row r="292" spans="2:21" x14ac:dyDescent="0.2">
      <c r="B292" s="1">
        <f>IF(Tablas!B290="","",Tablas!B290)</f>
        <v>300287</v>
      </c>
      <c r="C292" s="1" t="str">
        <f>IF(Tablas!C290="","",Tablas!C290)</f>
        <v>TOPE POSAPIE IZQUIERDA</v>
      </c>
      <c r="D292" s="1" t="str">
        <f>IF(Tablas!D290="","",Tablas!D290)</f>
        <v>05 - COLISION</v>
      </c>
      <c r="E292" s="1" t="str">
        <f>IF(Tablas!E290="","",Tablas!E290)</f>
        <v>UN</v>
      </c>
      <c r="F292" s="1">
        <f>IF(Tablas!F290="","",Tablas!F290)</f>
        <v>25</v>
      </c>
      <c r="G292" s="1">
        <f>IF(Tablas!I290="","",Tablas!I290)</f>
        <v>39</v>
      </c>
      <c r="H292" s="1">
        <v>3</v>
      </c>
      <c r="I292" s="39">
        <f>IF($B292="","",-SUMIFS(Tabla7[Cantidad],Tabla7[Código del producto],$B292,Tabla7[Tipo de movimiento],"SALIDA",Tabla7[Mes],I$5))</f>
        <v>0</v>
      </c>
      <c r="J292" s="39">
        <f>IF($B292="","",-SUMIFS(Tabla7[Cantidad],Tabla7[Código del producto],$B292,Tabla7[Tipo de movimiento],"SALIDA",Tabla7[Mes],J$5))</f>
        <v>27</v>
      </c>
      <c r="K292" s="39">
        <f>IF($B292="","",-SUMIFS(Tabla7[Cantidad],Tabla7[Código del producto],$B292,Tabla7[Tipo de movimiento],"SALIDA",Tabla7[Mes],K$5))</f>
        <v>0</v>
      </c>
      <c r="L292" s="39">
        <f>IF($B292="","",-SUMIFS(Tabla7[Cantidad],Tabla7[Código del producto],$B292,Tabla7[Tipo de movimiento],"SALIDA",Tabla7[Mes],L$5))</f>
        <v>0</v>
      </c>
      <c r="M292" s="39">
        <f>IF($B292="","",-SUMIFS(Tabla7[Cantidad],Tabla7[Código del producto],$B292,Tabla7[Tipo de movimiento],"SALIDA",Tabla7[Mes],M$5))</f>
        <v>26</v>
      </c>
      <c r="N292" s="39">
        <f>IF($B292="","",-SUMIFS(Tabla7[Cantidad],Tabla7[Código del producto],$B292,Tabla7[Tipo de movimiento],"SALIDA",Tabla7[Mes],N$5))</f>
        <v>0</v>
      </c>
      <c r="O292" s="39">
        <f>IF($B292="","",-SUMIFS(Tabla7[Cantidad],Tabla7[Código del producto],$B292,Tabla7[Tipo de movimiento],"SALIDA",Tabla7[Mes],O$5))</f>
        <v>0</v>
      </c>
      <c r="P292" s="39">
        <f>IF($B292="","",-SUMIFS(Tabla7[Cantidad],Tabla7[Código del producto],$B292,Tabla7[Tipo de movimiento],"SALIDA",Tabla7[Mes],P$5))</f>
        <v>0</v>
      </c>
      <c r="Q292" s="39">
        <f t="shared" si="12"/>
        <v>0</v>
      </c>
      <c r="R292" s="51" t="str">
        <f>IF($B292="","",IFERROR(VLOOKUP($B292,'ABC rotación'!$C:$G,5,0),"C"))</f>
        <v>A</v>
      </c>
      <c r="S292" s="41">
        <f t="shared" si="13"/>
        <v>0</v>
      </c>
      <c r="T292" s="40">
        <f t="shared" si="14"/>
        <v>0</v>
      </c>
      <c r="U292" s="23" t="str">
        <f>IF($B292="","",VLOOKUP($T292,Tablas!$X$14:$Y$17,2,1))</f>
        <v>1. ROJO</v>
      </c>
    </row>
    <row r="293" spans="2:21" x14ac:dyDescent="0.2">
      <c r="B293" s="1">
        <f>IF(Tablas!B291="","",Tablas!B291)</f>
        <v>300288</v>
      </c>
      <c r="C293" s="1" t="str">
        <f>IF(Tablas!C291="","",Tablas!C291)</f>
        <v>TOPE POSAPIE DERECHA</v>
      </c>
      <c r="D293" s="1" t="str">
        <f>IF(Tablas!D291="","",Tablas!D291)</f>
        <v>05 - COLISION</v>
      </c>
      <c r="E293" s="1" t="str">
        <f>IF(Tablas!E291="","",Tablas!E291)</f>
        <v>UN</v>
      </c>
      <c r="F293" s="1">
        <f>IF(Tablas!F291="","",Tablas!F291)</f>
        <v>21</v>
      </c>
      <c r="G293" s="1">
        <f>IF(Tablas!I291="","",Tablas!I291)</f>
        <v>36</v>
      </c>
      <c r="H293" s="1">
        <v>9</v>
      </c>
      <c r="I293" s="39">
        <f>IF($B293="","",-SUMIFS(Tabla7[Cantidad],Tabla7[Código del producto],$B293,Tabla7[Tipo de movimiento],"SALIDA",Tabla7[Mes],I$5))</f>
        <v>10</v>
      </c>
      <c r="J293" s="39">
        <f>IF($B293="","",-SUMIFS(Tabla7[Cantidad],Tabla7[Código del producto],$B293,Tabla7[Tipo de movimiento],"SALIDA",Tabla7[Mes],J$5))</f>
        <v>0</v>
      </c>
      <c r="K293" s="39">
        <f>IF($B293="","",-SUMIFS(Tabla7[Cantidad],Tabla7[Código del producto],$B293,Tabla7[Tipo de movimiento],"SALIDA",Tabla7[Mes],K$5))</f>
        <v>15</v>
      </c>
      <c r="L293" s="39">
        <f>IF($B293="","",-SUMIFS(Tabla7[Cantidad],Tabla7[Código del producto],$B293,Tabla7[Tipo de movimiento],"SALIDA",Tabla7[Mes],L$5))</f>
        <v>0</v>
      </c>
      <c r="M293" s="39">
        <f>IF($B293="","",-SUMIFS(Tabla7[Cantidad],Tabla7[Código del producto],$B293,Tabla7[Tipo de movimiento],"SALIDA",Tabla7[Mes],M$5))</f>
        <v>0</v>
      </c>
      <c r="N293" s="39">
        <f>IF($B293="","",-SUMIFS(Tabla7[Cantidad],Tabla7[Código del producto],$B293,Tabla7[Tipo de movimiento],"SALIDA",Tabla7[Mes],N$5))</f>
        <v>0</v>
      </c>
      <c r="O293" s="39">
        <f>IF($B293="","",-SUMIFS(Tabla7[Cantidad],Tabla7[Código del producto],$B293,Tabla7[Tipo de movimiento],"SALIDA",Tabla7[Mes],O$5))</f>
        <v>0</v>
      </c>
      <c r="P293" s="39">
        <f>IF($B293="","",-SUMIFS(Tabla7[Cantidad],Tabla7[Código del producto],$B293,Tabla7[Tipo de movimiento],"SALIDA",Tabla7[Mes],P$5))</f>
        <v>0</v>
      </c>
      <c r="Q293" s="39">
        <f t="shared" si="12"/>
        <v>0</v>
      </c>
      <c r="R293" s="51" t="str">
        <f>IF($B293="","",IFERROR(VLOOKUP($B293,'ABC rotación'!$C:$G,5,0),"C"))</f>
        <v>B</v>
      </c>
      <c r="S293" s="41">
        <f t="shared" si="13"/>
        <v>0</v>
      </c>
      <c r="T293" s="40">
        <f t="shared" si="14"/>
        <v>0</v>
      </c>
      <c r="U293" s="23" t="str">
        <f>IF($B293="","",VLOOKUP($T293,Tablas!$X$14:$Y$17,2,1))</f>
        <v>1. ROJO</v>
      </c>
    </row>
    <row r="294" spans="2:21" x14ac:dyDescent="0.2">
      <c r="B294" s="1">
        <f>IF(Tablas!B292="","",Tablas!B292)</f>
        <v>300289</v>
      </c>
      <c r="C294" s="1" t="str">
        <f>IF(Tablas!C292="","",Tablas!C292)</f>
        <v>CUBIERTAS IZQ GRIS</v>
      </c>
      <c r="D294" s="1" t="str">
        <f>IF(Tablas!D292="","",Tablas!D292)</f>
        <v>05 - COLISION</v>
      </c>
      <c r="E294" s="1" t="str">
        <f>IF(Tablas!E292="","",Tablas!E292)</f>
        <v>UN</v>
      </c>
      <c r="F294" s="1">
        <f>IF(Tablas!F292="","",Tablas!F292)</f>
        <v>29</v>
      </c>
      <c r="G294" s="1">
        <f>IF(Tablas!I292="","",Tablas!I292)</f>
        <v>12</v>
      </c>
      <c r="H294" s="1">
        <v>2</v>
      </c>
      <c r="I294" s="39">
        <f>IF($B294="","",-SUMIFS(Tabla7[Cantidad],Tabla7[Código del producto],$B294,Tabla7[Tipo de movimiento],"SALIDA",Tabla7[Mes],I$5))</f>
        <v>25</v>
      </c>
      <c r="J294" s="39">
        <f>IF($B294="","",-SUMIFS(Tabla7[Cantidad],Tabla7[Código del producto],$B294,Tabla7[Tipo de movimiento],"SALIDA",Tabla7[Mes],J$5))</f>
        <v>0</v>
      </c>
      <c r="K294" s="39">
        <f>IF($B294="","",-SUMIFS(Tabla7[Cantidad],Tabla7[Código del producto],$B294,Tabla7[Tipo de movimiento],"SALIDA",Tabla7[Mes],K$5))</f>
        <v>0</v>
      </c>
      <c r="L294" s="39">
        <f>IF($B294="","",-SUMIFS(Tabla7[Cantidad],Tabla7[Código del producto],$B294,Tabla7[Tipo de movimiento],"SALIDA",Tabla7[Mes],L$5))</f>
        <v>0</v>
      </c>
      <c r="M294" s="39">
        <f>IF($B294="","",-SUMIFS(Tabla7[Cantidad],Tabla7[Código del producto],$B294,Tabla7[Tipo de movimiento],"SALIDA",Tabla7[Mes],M$5))</f>
        <v>0</v>
      </c>
      <c r="N294" s="39">
        <f>IF($B294="","",-SUMIFS(Tabla7[Cantidad],Tabla7[Código del producto],$B294,Tabla7[Tipo de movimiento],"SALIDA",Tabla7[Mes],N$5))</f>
        <v>8</v>
      </c>
      <c r="O294" s="39">
        <f>IF($B294="","",-SUMIFS(Tabla7[Cantidad],Tabla7[Código del producto],$B294,Tabla7[Tipo de movimiento],"SALIDA",Tabla7[Mes],O$5))</f>
        <v>19</v>
      </c>
      <c r="P294" s="39">
        <f>IF($B294="","",-SUMIFS(Tabla7[Cantidad],Tabla7[Código del producto],$B294,Tabla7[Tipo de movimiento],"SALIDA",Tabla7[Mes],P$5))</f>
        <v>0</v>
      </c>
      <c r="Q294" s="39">
        <f t="shared" si="12"/>
        <v>9</v>
      </c>
      <c r="R294" s="51" t="str">
        <f>IF($B294="","",IFERROR(VLOOKUP($B294,'ABC rotación'!$C:$G,5,0),"C"))</f>
        <v>A</v>
      </c>
      <c r="S294" s="41">
        <f t="shared" si="13"/>
        <v>6.6666666666666661</v>
      </c>
      <c r="T294" s="40">
        <f t="shared" si="14"/>
        <v>0.22988505747126434</v>
      </c>
      <c r="U294" s="23" t="str">
        <f>IF($B294="","",VLOOKUP($T294,Tablas!$X$14:$Y$17,2,1))</f>
        <v>1. ROJO</v>
      </c>
    </row>
    <row r="295" spans="2:21" x14ac:dyDescent="0.2">
      <c r="B295" s="1">
        <f>IF(Tablas!B293="","",Tablas!B293)</f>
        <v>300290</v>
      </c>
      <c r="C295" s="1" t="str">
        <f>IF(Tablas!C293="","",Tablas!C293)</f>
        <v>PLACA CONECTORA AMORTIGUADOR</v>
      </c>
      <c r="D295" s="1" t="str">
        <f>IF(Tablas!D293="","",Tablas!D293)</f>
        <v>15 - MISCELANEOS</v>
      </c>
      <c r="E295" s="1" t="str">
        <f>IF(Tablas!E293="","",Tablas!E293)</f>
        <v>UN</v>
      </c>
      <c r="F295" s="1">
        <f>IF(Tablas!F293="","",Tablas!F293)</f>
        <v>18</v>
      </c>
      <c r="G295" s="1">
        <f>IF(Tablas!I293="","",Tablas!I293)</f>
        <v>49</v>
      </c>
      <c r="H295" s="1">
        <v>2</v>
      </c>
      <c r="I295" s="39">
        <f>IF($B295="","",-SUMIFS(Tabla7[Cantidad],Tabla7[Código del producto],$B295,Tabla7[Tipo de movimiento],"SALIDA",Tabla7[Mes],I$5))</f>
        <v>11</v>
      </c>
      <c r="J295" s="39">
        <f>IF($B295="","",-SUMIFS(Tabla7[Cantidad],Tabla7[Código del producto],$B295,Tabla7[Tipo de movimiento],"SALIDA",Tabla7[Mes],J$5))</f>
        <v>0</v>
      </c>
      <c r="K295" s="39">
        <f>IF($B295="","",-SUMIFS(Tabla7[Cantidad],Tabla7[Código del producto],$B295,Tabla7[Tipo de movimiento],"SALIDA",Tabla7[Mes],K$5))</f>
        <v>13</v>
      </c>
      <c r="L295" s="39">
        <f>IF($B295="","",-SUMIFS(Tabla7[Cantidad],Tabla7[Código del producto],$B295,Tabla7[Tipo de movimiento],"SALIDA",Tabla7[Mes],L$5))</f>
        <v>0</v>
      </c>
      <c r="M295" s="39">
        <f>IF($B295="","",-SUMIFS(Tabla7[Cantidad],Tabla7[Código del producto],$B295,Tabla7[Tipo de movimiento],"SALIDA",Tabla7[Mes],M$5))</f>
        <v>0</v>
      </c>
      <c r="N295" s="39">
        <f>IF($B295="","",-SUMIFS(Tabla7[Cantidad],Tabla7[Código del producto],$B295,Tabla7[Tipo de movimiento],"SALIDA",Tabla7[Mes],N$5))</f>
        <v>0</v>
      </c>
      <c r="O295" s="39">
        <f>IF($B295="","",-SUMIFS(Tabla7[Cantidad],Tabla7[Código del producto],$B295,Tabla7[Tipo de movimiento],"SALIDA",Tabla7[Mes],O$5))</f>
        <v>0</v>
      </c>
      <c r="P295" s="39">
        <f>IF($B295="","",-SUMIFS(Tabla7[Cantidad],Tabla7[Código del producto],$B295,Tabla7[Tipo de movimiento],"SALIDA",Tabla7[Mes],P$5))</f>
        <v>18</v>
      </c>
      <c r="Q295" s="39">
        <f t="shared" si="12"/>
        <v>6</v>
      </c>
      <c r="R295" s="51" t="str">
        <f>IF($B295="","",IFERROR(VLOOKUP($B295,'ABC rotación'!$C:$G,5,0),"C"))</f>
        <v>C</v>
      </c>
      <c r="S295" s="41">
        <f t="shared" si="13"/>
        <v>10</v>
      </c>
      <c r="T295" s="40">
        <f t="shared" si="14"/>
        <v>0.55555555555555558</v>
      </c>
      <c r="U295" s="23" t="str">
        <f>IF($B295="","",VLOOKUP($T295,Tablas!$X$14:$Y$17,2,1))</f>
        <v>2. AMARILLO</v>
      </c>
    </row>
    <row r="296" spans="2:21" x14ac:dyDescent="0.2">
      <c r="B296" s="1">
        <f>IF(Tablas!B294="","",Tablas!B294)</f>
        <v>300291</v>
      </c>
      <c r="C296" s="1" t="str">
        <f>IF(Tablas!C294="","",Tablas!C294)</f>
        <v>BUJE GOMA, SOPORTE MOTOR TRAS.</v>
      </c>
      <c r="D296" s="1" t="str">
        <f>IF(Tablas!D294="","",Tablas!D294)</f>
        <v>11 - LLANTAS Y HULES</v>
      </c>
      <c r="E296" s="1" t="str">
        <f>IF(Tablas!E294="","",Tablas!E294)</f>
        <v>UN</v>
      </c>
      <c r="F296" s="1">
        <f>IF(Tablas!F294="","",Tablas!F294)</f>
        <v>7</v>
      </c>
      <c r="G296" s="1">
        <f>IF(Tablas!I294="","",Tablas!I294)</f>
        <v>21</v>
      </c>
      <c r="H296" s="1">
        <v>10</v>
      </c>
      <c r="I296" s="39">
        <f>IF($B296="","",-SUMIFS(Tabla7[Cantidad],Tabla7[Código del producto],$B296,Tabla7[Tipo de movimiento],"SALIDA",Tabla7[Mes],I$5))</f>
        <v>16</v>
      </c>
      <c r="J296" s="39">
        <f>IF($B296="","",-SUMIFS(Tabla7[Cantidad],Tabla7[Código del producto],$B296,Tabla7[Tipo de movimiento],"SALIDA",Tabla7[Mes],J$5))</f>
        <v>0</v>
      </c>
      <c r="K296" s="39">
        <f>IF($B296="","",-SUMIFS(Tabla7[Cantidad],Tabla7[Código del producto],$B296,Tabla7[Tipo de movimiento],"SALIDA",Tabla7[Mes],K$5))</f>
        <v>16</v>
      </c>
      <c r="L296" s="39">
        <f>IF($B296="","",-SUMIFS(Tabla7[Cantidad],Tabla7[Código del producto],$B296,Tabla7[Tipo de movimiento],"SALIDA",Tabla7[Mes],L$5))</f>
        <v>0</v>
      </c>
      <c r="M296" s="39">
        <f>IF($B296="","",-SUMIFS(Tabla7[Cantidad],Tabla7[Código del producto],$B296,Tabla7[Tipo de movimiento],"SALIDA",Tabla7[Mes],M$5))</f>
        <v>0</v>
      </c>
      <c r="N296" s="39">
        <f>IF($B296="","",-SUMIFS(Tabla7[Cantidad],Tabla7[Código del producto],$B296,Tabla7[Tipo de movimiento],"SALIDA",Tabla7[Mes],N$5))</f>
        <v>32</v>
      </c>
      <c r="O296" s="39">
        <f>IF($B296="","",-SUMIFS(Tabla7[Cantidad],Tabla7[Código del producto],$B296,Tabla7[Tipo de movimiento],"SALIDA",Tabla7[Mes],O$5))</f>
        <v>0</v>
      </c>
      <c r="P296" s="39">
        <f>IF($B296="","",-SUMIFS(Tabla7[Cantidad],Tabla7[Código del producto],$B296,Tabla7[Tipo de movimiento],"SALIDA",Tabla7[Mes],P$5))</f>
        <v>0</v>
      </c>
      <c r="Q296" s="39">
        <f t="shared" si="12"/>
        <v>10.666666666666666</v>
      </c>
      <c r="R296" s="51" t="str">
        <f>IF($B296="","",IFERROR(VLOOKUP($B296,'ABC rotación'!$C:$G,5,0),"C"))</f>
        <v>A</v>
      </c>
      <c r="S296" s="41">
        <f t="shared" si="13"/>
        <v>28.125</v>
      </c>
      <c r="T296" s="40">
        <f t="shared" si="14"/>
        <v>4.0178571428571432</v>
      </c>
      <c r="U296" s="23" t="str">
        <f>IF($B296="","",VLOOKUP($T296,Tablas!$X$14:$Y$17,2,1))</f>
        <v>4. NEGRO</v>
      </c>
    </row>
    <row r="297" spans="2:21" x14ac:dyDescent="0.2">
      <c r="B297" s="1">
        <f>IF(Tablas!B295="","",Tablas!B295)</f>
        <v>300292</v>
      </c>
      <c r="C297" s="1" t="str">
        <f>IF(Tablas!C295="","",Tablas!C295)</f>
        <v>CONJUNTO DE FARO DELANTERO</v>
      </c>
      <c r="D297" s="1" t="str">
        <f>IF(Tablas!D295="","",Tablas!D295)</f>
        <v>14 - LUCES</v>
      </c>
      <c r="E297" s="1" t="str">
        <f>IF(Tablas!E295="","",Tablas!E295)</f>
        <v>UN</v>
      </c>
      <c r="F297" s="1">
        <f>IF(Tablas!F295="","",Tablas!F295)</f>
        <v>25</v>
      </c>
      <c r="G297" s="1">
        <f>IF(Tablas!I295="","",Tablas!I295)</f>
        <v>6</v>
      </c>
      <c r="H297" s="1">
        <v>8</v>
      </c>
      <c r="I297" s="39">
        <f>IF($B297="","",-SUMIFS(Tabla7[Cantidad],Tabla7[Código del producto],$B297,Tabla7[Tipo de movimiento],"SALIDA",Tabla7[Mes],I$5))</f>
        <v>0</v>
      </c>
      <c r="J297" s="39">
        <f>IF($B297="","",-SUMIFS(Tabla7[Cantidad],Tabla7[Código del producto],$B297,Tabla7[Tipo de movimiento],"SALIDA",Tabla7[Mes],J$5))</f>
        <v>0</v>
      </c>
      <c r="K297" s="39">
        <f>IF($B297="","",-SUMIFS(Tabla7[Cantidad],Tabla7[Código del producto],$B297,Tabla7[Tipo de movimiento],"SALIDA",Tabla7[Mes],K$5))</f>
        <v>0</v>
      </c>
      <c r="L297" s="39">
        <f>IF($B297="","",-SUMIFS(Tabla7[Cantidad],Tabla7[Código del producto],$B297,Tabla7[Tipo de movimiento],"SALIDA",Tabla7[Mes],L$5))</f>
        <v>0</v>
      </c>
      <c r="M297" s="39">
        <f>IF($B297="","",-SUMIFS(Tabla7[Cantidad],Tabla7[Código del producto],$B297,Tabla7[Tipo de movimiento],"SALIDA",Tabla7[Mes],M$5))</f>
        <v>0</v>
      </c>
      <c r="N297" s="39">
        <f>IF($B297="","",-SUMIFS(Tabla7[Cantidad],Tabla7[Código del producto],$B297,Tabla7[Tipo de movimiento],"SALIDA",Tabla7[Mes],N$5))</f>
        <v>0</v>
      </c>
      <c r="O297" s="39">
        <f>IF($B297="","",-SUMIFS(Tabla7[Cantidad],Tabla7[Código del producto],$B297,Tabla7[Tipo de movimiento],"SALIDA",Tabla7[Mes],O$5))</f>
        <v>0</v>
      </c>
      <c r="P297" s="39">
        <f>IF($B297="","",-SUMIFS(Tabla7[Cantidad],Tabla7[Código del producto],$B297,Tabla7[Tipo de movimiento],"SALIDA",Tabla7[Mes],P$5))</f>
        <v>8</v>
      </c>
      <c r="Q297" s="39">
        <f t="shared" si="12"/>
        <v>2.6666666666666665</v>
      </c>
      <c r="R297" s="51" t="str">
        <f>IF($B297="","",IFERROR(VLOOKUP($B297,'ABC rotación'!$C:$G,5,0),"C"))</f>
        <v>A</v>
      </c>
      <c r="S297" s="41">
        <f t="shared" si="13"/>
        <v>90</v>
      </c>
      <c r="T297" s="40">
        <f t="shared" si="14"/>
        <v>3.6</v>
      </c>
      <c r="U297" s="23" t="str">
        <f>IF($B297="","",VLOOKUP($T297,Tablas!$X$14:$Y$17,2,1))</f>
        <v>4. NEGRO</v>
      </c>
    </row>
    <row r="298" spans="2:21" x14ac:dyDescent="0.2">
      <c r="B298" s="1">
        <f>IF(Tablas!B296="","",Tablas!B296)</f>
        <v>300293</v>
      </c>
      <c r="C298" s="1" t="str">
        <f>IF(Tablas!C296="","",Tablas!C296)</f>
        <v>TAPABARRO DELANTERO</v>
      </c>
      <c r="D298" s="1" t="str">
        <f>IF(Tablas!D296="","",Tablas!D296)</f>
        <v>05 - COLISION</v>
      </c>
      <c r="E298" s="1" t="str">
        <f>IF(Tablas!E296="","",Tablas!E296)</f>
        <v>UN</v>
      </c>
      <c r="F298" s="1">
        <f>IF(Tablas!F296="","",Tablas!F296)</f>
        <v>5</v>
      </c>
      <c r="G298" s="1">
        <f>IF(Tablas!I296="","",Tablas!I296)</f>
        <v>13</v>
      </c>
      <c r="H298" s="1">
        <v>6</v>
      </c>
      <c r="I298" s="39">
        <f>IF($B298="","",-SUMIFS(Tabla7[Cantidad],Tabla7[Código del producto],$B298,Tabla7[Tipo de movimiento],"SALIDA",Tabla7[Mes],I$5))</f>
        <v>0</v>
      </c>
      <c r="J298" s="39">
        <f>IF($B298="","",-SUMIFS(Tabla7[Cantidad],Tabla7[Código del producto],$B298,Tabla7[Tipo de movimiento],"SALIDA",Tabla7[Mes],J$5))</f>
        <v>0</v>
      </c>
      <c r="K298" s="39">
        <f>IF($B298="","",-SUMIFS(Tabla7[Cantidad],Tabla7[Código del producto],$B298,Tabla7[Tipo de movimiento],"SALIDA",Tabla7[Mes],K$5))</f>
        <v>0</v>
      </c>
      <c r="L298" s="39">
        <f>IF($B298="","",-SUMIFS(Tabla7[Cantidad],Tabla7[Código del producto],$B298,Tabla7[Tipo de movimiento],"SALIDA",Tabla7[Mes],L$5))</f>
        <v>0</v>
      </c>
      <c r="M298" s="39">
        <f>IF($B298="","",-SUMIFS(Tabla7[Cantidad],Tabla7[Código del producto],$B298,Tabla7[Tipo de movimiento],"SALIDA",Tabla7[Mes],M$5))</f>
        <v>0</v>
      </c>
      <c r="N298" s="39">
        <f>IF($B298="","",-SUMIFS(Tabla7[Cantidad],Tabla7[Código del producto],$B298,Tabla7[Tipo de movimiento],"SALIDA",Tabla7[Mes],N$5))</f>
        <v>0</v>
      </c>
      <c r="O298" s="39">
        <f>IF($B298="","",-SUMIFS(Tabla7[Cantidad],Tabla7[Código del producto],$B298,Tabla7[Tipo de movimiento],"SALIDA",Tabla7[Mes],O$5))</f>
        <v>0</v>
      </c>
      <c r="P298" s="39">
        <f>IF($B298="","",-SUMIFS(Tabla7[Cantidad],Tabla7[Código del producto],$B298,Tabla7[Tipo de movimiento],"SALIDA",Tabla7[Mes],P$5))</f>
        <v>0</v>
      </c>
      <c r="Q298" s="39">
        <f t="shared" si="12"/>
        <v>0</v>
      </c>
      <c r="R298" s="51" t="str">
        <f>IF($B298="","",IFERROR(VLOOKUP($B298,'ABC rotación'!$C:$G,5,0),"C"))</f>
        <v>C</v>
      </c>
      <c r="S298" s="41">
        <f t="shared" si="13"/>
        <v>0</v>
      </c>
      <c r="T298" s="40">
        <f t="shared" si="14"/>
        <v>0</v>
      </c>
      <c r="U298" s="23" t="str">
        <f>IF($B298="","",VLOOKUP($T298,Tablas!$X$14:$Y$17,2,1))</f>
        <v>1. ROJO</v>
      </c>
    </row>
    <row r="299" spans="2:21" x14ac:dyDescent="0.2">
      <c r="B299" s="1">
        <f>IF(Tablas!B297="","",Tablas!B297)</f>
        <v>300294</v>
      </c>
      <c r="C299" s="1" t="str">
        <f>IF(Tablas!C297="","",Tablas!C297)</f>
        <v>CUBIERTA DE CAJA GUANTERA</v>
      </c>
      <c r="D299" s="1" t="str">
        <f>IF(Tablas!D297="","",Tablas!D297)</f>
        <v>05 - COLISION</v>
      </c>
      <c r="E299" s="1" t="str">
        <f>IF(Tablas!E297="","",Tablas!E297)</f>
        <v>UN</v>
      </c>
      <c r="F299" s="1">
        <f>IF(Tablas!F297="","",Tablas!F297)</f>
        <v>15</v>
      </c>
      <c r="G299" s="1">
        <f>IF(Tablas!I297="","",Tablas!I297)</f>
        <v>17</v>
      </c>
      <c r="H299" s="1">
        <v>8</v>
      </c>
      <c r="I299" s="39">
        <f>IF($B299="","",-SUMIFS(Tabla7[Cantidad],Tabla7[Código del producto],$B299,Tabla7[Tipo de movimiento],"SALIDA",Tabla7[Mes],I$5))</f>
        <v>13</v>
      </c>
      <c r="J299" s="39">
        <f>IF($B299="","",-SUMIFS(Tabla7[Cantidad],Tabla7[Código del producto],$B299,Tabla7[Tipo de movimiento],"SALIDA",Tabla7[Mes],J$5))</f>
        <v>0</v>
      </c>
      <c r="K299" s="39">
        <f>IF($B299="","",-SUMIFS(Tabla7[Cantidad],Tabla7[Código del producto],$B299,Tabla7[Tipo de movimiento],"SALIDA",Tabla7[Mes],K$5))</f>
        <v>0</v>
      </c>
      <c r="L299" s="39">
        <f>IF($B299="","",-SUMIFS(Tabla7[Cantidad],Tabla7[Código del producto],$B299,Tabla7[Tipo de movimiento],"SALIDA",Tabla7[Mes],L$5))</f>
        <v>0</v>
      </c>
      <c r="M299" s="39">
        <f>IF($B299="","",-SUMIFS(Tabla7[Cantidad],Tabla7[Código del producto],$B299,Tabla7[Tipo de movimiento],"SALIDA",Tabla7[Mes],M$5))</f>
        <v>6</v>
      </c>
      <c r="N299" s="39">
        <f>IF($B299="","",-SUMIFS(Tabla7[Cantidad],Tabla7[Código del producto],$B299,Tabla7[Tipo de movimiento],"SALIDA",Tabla7[Mes],N$5))</f>
        <v>0</v>
      </c>
      <c r="O299" s="39">
        <f>IF($B299="","",-SUMIFS(Tabla7[Cantidad],Tabla7[Código del producto],$B299,Tabla7[Tipo de movimiento],"SALIDA",Tabla7[Mes],O$5))</f>
        <v>0</v>
      </c>
      <c r="P299" s="39">
        <f>IF($B299="","",-SUMIFS(Tabla7[Cantidad],Tabla7[Código del producto],$B299,Tabla7[Tipo de movimiento],"SALIDA",Tabla7[Mes],P$5))</f>
        <v>0</v>
      </c>
      <c r="Q299" s="39">
        <f t="shared" si="12"/>
        <v>0</v>
      </c>
      <c r="R299" s="51" t="str">
        <f>IF($B299="","",IFERROR(VLOOKUP($B299,'ABC rotación'!$C:$G,5,0),"C"))</f>
        <v>B</v>
      </c>
      <c r="S299" s="41">
        <f t="shared" si="13"/>
        <v>0</v>
      </c>
      <c r="T299" s="40">
        <f t="shared" si="14"/>
        <v>0</v>
      </c>
      <c r="U299" s="23" t="str">
        <f>IF($B299="","",VLOOKUP($T299,Tablas!$X$14:$Y$17,2,1))</f>
        <v>1. ROJO</v>
      </c>
    </row>
    <row r="300" spans="2:21" x14ac:dyDescent="0.2">
      <c r="B300" s="1">
        <f>IF(Tablas!B298="","",Tablas!B298)</f>
        <v>300295</v>
      </c>
      <c r="C300" s="1" t="str">
        <f>IF(Tablas!C298="","",Tablas!C298)</f>
        <v>CUBIERTA FRONTAL SUP AZUL</v>
      </c>
      <c r="D300" s="1" t="str">
        <f>IF(Tablas!D298="","",Tablas!D298)</f>
        <v>05 - COLISION</v>
      </c>
      <c r="E300" s="1" t="str">
        <f>IF(Tablas!E298="","",Tablas!E298)</f>
        <v>UN</v>
      </c>
      <c r="F300" s="1">
        <f>IF(Tablas!F298="","",Tablas!F298)</f>
        <v>28</v>
      </c>
      <c r="G300" s="1">
        <f>IF(Tablas!I298="","",Tablas!I298)</f>
        <v>16</v>
      </c>
      <c r="H300" s="1">
        <v>10</v>
      </c>
      <c r="I300" s="39">
        <f>IF($B300="","",-SUMIFS(Tabla7[Cantidad],Tabla7[Código del producto],$B300,Tabla7[Tipo de movimiento],"SALIDA",Tabla7[Mes],I$5))</f>
        <v>0</v>
      </c>
      <c r="J300" s="39">
        <f>IF($B300="","",-SUMIFS(Tabla7[Cantidad],Tabla7[Código del producto],$B300,Tabla7[Tipo de movimiento],"SALIDA",Tabla7[Mes],J$5))</f>
        <v>0</v>
      </c>
      <c r="K300" s="39">
        <f>IF($B300="","",-SUMIFS(Tabla7[Cantidad],Tabla7[Código del producto],$B300,Tabla7[Tipo de movimiento],"SALIDA",Tabla7[Mes],K$5))</f>
        <v>0</v>
      </c>
      <c r="L300" s="39">
        <f>IF($B300="","",-SUMIFS(Tabla7[Cantidad],Tabla7[Código del producto],$B300,Tabla7[Tipo de movimiento],"SALIDA",Tabla7[Mes],L$5))</f>
        <v>14</v>
      </c>
      <c r="M300" s="39">
        <f>IF($B300="","",-SUMIFS(Tabla7[Cantidad],Tabla7[Código del producto],$B300,Tabla7[Tipo de movimiento],"SALIDA",Tabla7[Mes],M$5))</f>
        <v>0</v>
      </c>
      <c r="N300" s="39">
        <f>IF($B300="","",-SUMIFS(Tabla7[Cantidad],Tabla7[Código del producto],$B300,Tabla7[Tipo de movimiento],"SALIDA",Tabla7[Mes],N$5))</f>
        <v>0</v>
      </c>
      <c r="O300" s="39">
        <f>IF($B300="","",-SUMIFS(Tabla7[Cantidad],Tabla7[Código del producto],$B300,Tabla7[Tipo de movimiento],"SALIDA",Tabla7[Mes],O$5))</f>
        <v>0</v>
      </c>
      <c r="P300" s="39">
        <f>IF($B300="","",-SUMIFS(Tabla7[Cantidad],Tabla7[Código del producto],$B300,Tabla7[Tipo de movimiento],"SALIDA",Tabla7[Mes],P$5))</f>
        <v>0</v>
      </c>
      <c r="Q300" s="39">
        <f t="shared" si="12"/>
        <v>0</v>
      </c>
      <c r="R300" s="51" t="str">
        <f>IF($B300="","",IFERROR(VLOOKUP($B300,'ABC rotación'!$C:$G,5,0),"C"))</f>
        <v>C</v>
      </c>
      <c r="S300" s="41">
        <f t="shared" si="13"/>
        <v>0</v>
      </c>
      <c r="T300" s="40">
        <f t="shared" si="14"/>
        <v>0</v>
      </c>
      <c r="U300" s="23" t="str">
        <f>IF($B300="","",VLOOKUP($T300,Tablas!$X$14:$Y$17,2,1))</f>
        <v>1. ROJO</v>
      </c>
    </row>
    <row r="301" spans="2:21" x14ac:dyDescent="0.2">
      <c r="B301" s="1">
        <f>IF(Tablas!B299="","",Tablas!B299)</f>
        <v>300296</v>
      </c>
      <c r="C301" s="1" t="str">
        <f>IF(Tablas!C299="","",Tablas!C299)</f>
        <v>PALANCA IZQUIERDA DE FRENO</v>
      </c>
      <c r="D301" s="1" t="str">
        <f>IF(Tablas!D299="","",Tablas!D299)</f>
        <v>10 - PALANCAS Y CHICOTES</v>
      </c>
      <c r="E301" s="1" t="str">
        <f>IF(Tablas!E299="","",Tablas!E299)</f>
        <v>UN</v>
      </c>
      <c r="F301" s="1">
        <f>IF(Tablas!F299="","",Tablas!F299)</f>
        <v>10</v>
      </c>
      <c r="G301" s="1">
        <f>IF(Tablas!I299="","",Tablas!I299)</f>
        <v>20</v>
      </c>
      <c r="H301" s="1">
        <v>5</v>
      </c>
      <c r="I301" s="39">
        <f>IF($B301="","",-SUMIFS(Tabla7[Cantidad],Tabla7[Código del producto],$B301,Tabla7[Tipo de movimiento],"SALIDA",Tabla7[Mes],I$5))</f>
        <v>18</v>
      </c>
      <c r="J301" s="39">
        <f>IF($B301="","",-SUMIFS(Tabla7[Cantidad],Tabla7[Código del producto],$B301,Tabla7[Tipo de movimiento],"SALIDA",Tabla7[Mes],J$5))</f>
        <v>0</v>
      </c>
      <c r="K301" s="39">
        <f>IF($B301="","",-SUMIFS(Tabla7[Cantidad],Tabla7[Código del producto],$B301,Tabla7[Tipo de movimiento],"SALIDA",Tabla7[Mes],K$5))</f>
        <v>0</v>
      </c>
      <c r="L301" s="39">
        <f>IF($B301="","",-SUMIFS(Tabla7[Cantidad],Tabla7[Código del producto],$B301,Tabla7[Tipo de movimiento],"SALIDA",Tabla7[Mes],L$5))</f>
        <v>0</v>
      </c>
      <c r="M301" s="39">
        <f>IF($B301="","",-SUMIFS(Tabla7[Cantidad],Tabla7[Código del producto],$B301,Tabla7[Tipo de movimiento],"SALIDA",Tabla7[Mes],M$5))</f>
        <v>0</v>
      </c>
      <c r="N301" s="39">
        <f>IF($B301="","",-SUMIFS(Tabla7[Cantidad],Tabla7[Código del producto],$B301,Tabla7[Tipo de movimiento],"SALIDA",Tabla7[Mes],N$5))</f>
        <v>12</v>
      </c>
      <c r="O301" s="39">
        <f>IF($B301="","",-SUMIFS(Tabla7[Cantidad],Tabla7[Código del producto],$B301,Tabla7[Tipo de movimiento],"SALIDA",Tabla7[Mes],O$5))</f>
        <v>0</v>
      </c>
      <c r="P301" s="39">
        <f>IF($B301="","",-SUMIFS(Tabla7[Cantidad],Tabla7[Código del producto],$B301,Tabla7[Tipo de movimiento],"SALIDA",Tabla7[Mes],P$5))</f>
        <v>0</v>
      </c>
      <c r="Q301" s="39">
        <f t="shared" si="12"/>
        <v>4</v>
      </c>
      <c r="R301" s="51" t="str">
        <f>IF($B301="","",IFERROR(VLOOKUP($B301,'ABC rotación'!$C:$G,5,0),"C"))</f>
        <v>A</v>
      </c>
      <c r="S301" s="41">
        <f t="shared" si="13"/>
        <v>37.5</v>
      </c>
      <c r="T301" s="40">
        <f t="shared" si="14"/>
        <v>3.75</v>
      </c>
      <c r="U301" s="23" t="str">
        <f>IF($B301="","",VLOOKUP($T301,Tablas!$X$14:$Y$17,2,1))</f>
        <v>4. NEGRO</v>
      </c>
    </row>
    <row r="302" spans="2:21" x14ac:dyDescent="0.2">
      <c r="B302" s="1">
        <f>IF(Tablas!B300="","",Tablas!B300)</f>
        <v>300297</v>
      </c>
      <c r="C302" s="1" t="str">
        <f>IF(Tablas!C300="","",Tablas!C300)</f>
        <v>PALANCA DERECHA DE FRENO</v>
      </c>
      <c r="D302" s="1" t="str">
        <f>IF(Tablas!D300="","",Tablas!D300)</f>
        <v>10 - PALANCAS Y CHICOTES</v>
      </c>
      <c r="E302" s="1" t="str">
        <f>IF(Tablas!E300="","",Tablas!E300)</f>
        <v>UN</v>
      </c>
      <c r="F302" s="1">
        <f>IF(Tablas!F300="","",Tablas!F300)</f>
        <v>20</v>
      </c>
      <c r="G302" s="1">
        <f>IF(Tablas!I300="","",Tablas!I300)</f>
        <v>10</v>
      </c>
      <c r="H302" s="1">
        <v>9</v>
      </c>
      <c r="I302" s="39">
        <f>IF($B302="","",-SUMIFS(Tabla7[Cantidad],Tabla7[Código del producto],$B302,Tabla7[Tipo de movimiento],"SALIDA",Tabla7[Mes],I$5))</f>
        <v>0</v>
      </c>
      <c r="J302" s="39">
        <f>IF($B302="","",-SUMIFS(Tabla7[Cantidad],Tabla7[Código del producto],$B302,Tabla7[Tipo de movimiento],"SALIDA",Tabla7[Mes],J$5))</f>
        <v>0</v>
      </c>
      <c r="K302" s="39">
        <f>IF($B302="","",-SUMIFS(Tabla7[Cantidad],Tabla7[Código del producto],$B302,Tabla7[Tipo de movimiento],"SALIDA",Tabla7[Mes],K$5))</f>
        <v>0</v>
      </c>
      <c r="L302" s="39">
        <f>IF($B302="","",-SUMIFS(Tabla7[Cantidad],Tabla7[Código del producto],$B302,Tabla7[Tipo de movimiento],"SALIDA",Tabla7[Mes],L$5))</f>
        <v>33</v>
      </c>
      <c r="M302" s="39">
        <f>IF($B302="","",-SUMIFS(Tabla7[Cantidad],Tabla7[Código del producto],$B302,Tabla7[Tipo de movimiento],"SALIDA",Tabla7[Mes],M$5))</f>
        <v>0</v>
      </c>
      <c r="N302" s="39">
        <f>IF($B302="","",-SUMIFS(Tabla7[Cantidad],Tabla7[Código del producto],$B302,Tabla7[Tipo de movimiento],"SALIDA",Tabla7[Mes],N$5))</f>
        <v>0</v>
      </c>
      <c r="O302" s="39">
        <f>IF($B302="","",-SUMIFS(Tabla7[Cantidad],Tabla7[Código del producto],$B302,Tabla7[Tipo de movimiento],"SALIDA",Tabla7[Mes],O$5))</f>
        <v>0</v>
      </c>
      <c r="P302" s="39">
        <f>IF($B302="","",-SUMIFS(Tabla7[Cantidad],Tabla7[Código del producto],$B302,Tabla7[Tipo de movimiento],"SALIDA",Tabla7[Mes],P$5))</f>
        <v>0</v>
      </c>
      <c r="Q302" s="39">
        <f t="shared" si="12"/>
        <v>0</v>
      </c>
      <c r="R302" s="51" t="str">
        <f>IF($B302="","",IFERROR(VLOOKUP($B302,'ABC rotación'!$C:$G,5,0),"C"))</f>
        <v>B</v>
      </c>
      <c r="S302" s="41">
        <f t="shared" si="13"/>
        <v>0</v>
      </c>
      <c r="T302" s="40">
        <f t="shared" si="14"/>
        <v>0</v>
      </c>
      <c r="U302" s="23" t="str">
        <f>IF($B302="","",VLOOKUP($T302,Tablas!$X$14:$Y$17,2,1))</f>
        <v>1. ROJO</v>
      </c>
    </row>
    <row r="303" spans="2:21" x14ac:dyDescent="0.2">
      <c r="B303" s="1">
        <f>IF(Tablas!B301="","",Tablas!B301)</f>
        <v>300298</v>
      </c>
      <c r="C303" s="1" t="str">
        <f>IF(Tablas!C301="","",Tablas!C301)</f>
        <v>TAPETE DE GOMA POSAPIES</v>
      </c>
      <c r="D303" s="1" t="str">
        <f>IF(Tablas!D301="","",Tablas!D301)</f>
        <v>11 - LLANTAS Y HULES</v>
      </c>
      <c r="E303" s="1" t="str">
        <f>IF(Tablas!E301="","",Tablas!E301)</f>
        <v>UN</v>
      </c>
      <c r="F303" s="1">
        <f>IF(Tablas!F301="","",Tablas!F301)</f>
        <v>20</v>
      </c>
      <c r="G303" s="1">
        <f>IF(Tablas!I301="","",Tablas!I301)</f>
        <v>29</v>
      </c>
      <c r="H303" s="1">
        <v>6</v>
      </c>
      <c r="I303" s="39">
        <f>IF($B303="","",-SUMIFS(Tabla7[Cantidad],Tabla7[Código del producto],$B303,Tabla7[Tipo de movimiento],"SALIDA",Tabla7[Mes],I$5))</f>
        <v>0</v>
      </c>
      <c r="J303" s="39">
        <f>IF($B303="","",-SUMIFS(Tabla7[Cantidad],Tabla7[Código del producto],$B303,Tabla7[Tipo de movimiento],"SALIDA",Tabla7[Mes],J$5))</f>
        <v>0</v>
      </c>
      <c r="K303" s="39">
        <f>IF($B303="","",-SUMIFS(Tabla7[Cantidad],Tabla7[Código del producto],$B303,Tabla7[Tipo de movimiento],"SALIDA",Tabla7[Mes],K$5))</f>
        <v>0</v>
      </c>
      <c r="L303" s="39">
        <f>IF($B303="","",-SUMIFS(Tabla7[Cantidad],Tabla7[Código del producto],$B303,Tabla7[Tipo de movimiento],"SALIDA",Tabla7[Mes],L$5))</f>
        <v>0</v>
      </c>
      <c r="M303" s="39">
        <f>IF($B303="","",-SUMIFS(Tabla7[Cantidad],Tabla7[Código del producto],$B303,Tabla7[Tipo de movimiento],"SALIDA",Tabla7[Mes],M$5))</f>
        <v>0</v>
      </c>
      <c r="N303" s="39">
        <f>IF($B303="","",-SUMIFS(Tabla7[Cantidad],Tabla7[Código del producto],$B303,Tabla7[Tipo de movimiento],"SALIDA",Tabla7[Mes],N$5))</f>
        <v>0</v>
      </c>
      <c r="O303" s="39">
        <f>IF($B303="","",-SUMIFS(Tabla7[Cantidad],Tabla7[Código del producto],$B303,Tabla7[Tipo de movimiento],"SALIDA",Tabla7[Mes],O$5))</f>
        <v>0</v>
      </c>
      <c r="P303" s="39">
        <f>IF($B303="","",-SUMIFS(Tabla7[Cantidad],Tabla7[Código del producto],$B303,Tabla7[Tipo de movimiento],"SALIDA",Tabla7[Mes],P$5))</f>
        <v>0</v>
      </c>
      <c r="Q303" s="39">
        <f t="shared" si="12"/>
        <v>0</v>
      </c>
      <c r="R303" s="51" t="str">
        <f>IF($B303="","",IFERROR(VLOOKUP($B303,'ABC rotación'!$C:$G,5,0),"C"))</f>
        <v>C</v>
      </c>
      <c r="S303" s="41">
        <f t="shared" si="13"/>
        <v>0</v>
      </c>
      <c r="T303" s="40">
        <f t="shared" si="14"/>
        <v>0</v>
      </c>
      <c r="U303" s="23" t="str">
        <f>IF($B303="","",VLOOKUP($T303,Tablas!$X$14:$Y$17,2,1))</f>
        <v>1. ROJO</v>
      </c>
    </row>
    <row r="304" spans="2:21" x14ac:dyDescent="0.2">
      <c r="B304" s="1">
        <f>IF(Tablas!B302="","",Tablas!B302)</f>
        <v>300299</v>
      </c>
      <c r="C304" s="1" t="str">
        <f>IF(Tablas!C302="","",Tablas!C302)</f>
        <v>CUBIERTA TRASERA DER PLATA</v>
      </c>
      <c r="D304" s="1" t="str">
        <f>IF(Tablas!D302="","",Tablas!D302)</f>
        <v>05 - COLISION</v>
      </c>
      <c r="E304" s="1" t="str">
        <f>IF(Tablas!E302="","",Tablas!E302)</f>
        <v>UN</v>
      </c>
      <c r="F304" s="1">
        <f>IF(Tablas!F302="","",Tablas!F302)</f>
        <v>30</v>
      </c>
      <c r="G304" s="1">
        <f>IF(Tablas!I302="","",Tablas!I302)</f>
        <v>20</v>
      </c>
      <c r="H304" s="1">
        <v>0</v>
      </c>
      <c r="I304" s="39">
        <f>IF($B304="","",-SUMIFS(Tabla7[Cantidad],Tabla7[Código del producto],$B304,Tabla7[Tipo de movimiento],"SALIDA",Tabla7[Mes],I$5))</f>
        <v>0</v>
      </c>
      <c r="J304" s="39">
        <f>IF($B304="","",-SUMIFS(Tabla7[Cantidad],Tabla7[Código del producto],$B304,Tabla7[Tipo de movimiento],"SALIDA",Tabla7[Mes],J$5))</f>
        <v>0</v>
      </c>
      <c r="K304" s="39">
        <f>IF($B304="","",-SUMIFS(Tabla7[Cantidad],Tabla7[Código del producto],$B304,Tabla7[Tipo de movimiento],"SALIDA",Tabla7[Mes],K$5))</f>
        <v>0</v>
      </c>
      <c r="L304" s="39">
        <f>IF($B304="","",-SUMIFS(Tabla7[Cantidad],Tabla7[Código del producto],$B304,Tabla7[Tipo de movimiento],"SALIDA",Tabla7[Mes],L$5))</f>
        <v>0</v>
      </c>
      <c r="M304" s="39">
        <f>IF($B304="","",-SUMIFS(Tabla7[Cantidad],Tabla7[Código del producto],$B304,Tabla7[Tipo de movimiento],"SALIDA",Tabla7[Mes],M$5))</f>
        <v>0</v>
      </c>
      <c r="N304" s="39">
        <f>IF($B304="","",-SUMIFS(Tabla7[Cantidad],Tabla7[Código del producto],$B304,Tabla7[Tipo de movimiento],"SALIDA",Tabla7[Mes],N$5))</f>
        <v>6</v>
      </c>
      <c r="O304" s="39">
        <f>IF($B304="","",-SUMIFS(Tabla7[Cantidad],Tabla7[Código del producto],$B304,Tabla7[Tipo de movimiento],"SALIDA",Tabla7[Mes],O$5))</f>
        <v>0</v>
      </c>
      <c r="P304" s="39">
        <f>IF($B304="","",-SUMIFS(Tabla7[Cantidad],Tabla7[Código del producto],$B304,Tabla7[Tipo de movimiento],"SALIDA",Tabla7[Mes],P$5))</f>
        <v>0</v>
      </c>
      <c r="Q304" s="39">
        <f t="shared" si="12"/>
        <v>2</v>
      </c>
      <c r="R304" s="51" t="str">
        <f>IF($B304="","",IFERROR(VLOOKUP($B304,'ABC rotación'!$C:$G,5,0),"C"))</f>
        <v>C</v>
      </c>
      <c r="S304" s="41">
        <f t="shared" si="13"/>
        <v>0</v>
      </c>
      <c r="T304" s="40">
        <f t="shared" si="14"/>
        <v>0</v>
      </c>
      <c r="U304" s="23" t="str">
        <f>IF($B304="","",VLOOKUP($T304,Tablas!$X$14:$Y$17,2,1))</f>
        <v>1. ROJO</v>
      </c>
    </row>
    <row r="305" spans="2:21" x14ac:dyDescent="0.2">
      <c r="B305" s="1">
        <f>IF(Tablas!B303="","",Tablas!B303)</f>
        <v>300300</v>
      </c>
      <c r="C305" s="1" t="str">
        <f>IF(Tablas!C303="","",Tablas!C303)</f>
        <v>BUJIA</v>
      </c>
      <c r="D305" s="1" t="str">
        <f>IF(Tablas!D303="","",Tablas!D303)</f>
        <v>02 - BUJIAS</v>
      </c>
      <c r="E305" s="1" t="str">
        <f>IF(Tablas!E303="","",Tablas!E303)</f>
        <v>UN</v>
      </c>
      <c r="F305" s="1">
        <f>IF(Tablas!F303="","",Tablas!F303)</f>
        <v>16</v>
      </c>
      <c r="G305" s="1">
        <f>IF(Tablas!I303="","",Tablas!I303)</f>
        <v>35</v>
      </c>
      <c r="H305" s="1">
        <v>1</v>
      </c>
      <c r="I305" s="39">
        <f>IF($B305="","",-SUMIFS(Tabla7[Cantidad],Tabla7[Código del producto],$B305,Tabla7[Tipo de movimiento],"SALIDA",Tabla7[Mes],I$5))</f>
        <v>0</v>
      </c>
      <c r="J305" s="39">
        <f>IF($B305="","",-SUMIFS(Tabla7[Cantidad],Tabla7[Código del producto],$B305,Tabla7[Tipo de movimiento],"SALIDA",Tabla7[Mes],J$5))</f>
        <v>0</v>
      </c>
      <c r="K305" s="39">
        <f>IF($B305="","",-SUMIFS(Tabla7[Cantidad],Tabla7[Código del producto],$B305,Tabla7[Tipo de movimiento],"SALIDA",Tabla7[Mes],K$5))</f>
        <v>0</v>
      </c>
      <c r="L305" s="39">
        <f>IF($B305="","",-SUMIFS(Tabla7[Cantidad],Tabla7[Código del producto],$B305,Tabla7[Tipo de movimiento],"SALIDA",Tabla7[Mes],L$5))</f>
        <v>0</v>
      </c>
      <c r="M305" s="39">
        <f>IF($B305="","",-SUMIFS(Tabla7[Cantidad],Tabla7[Código del producto],$B305,Tabla7[Tipo de movimiento],"SALIDA",Tabla7[Mes],M$5))</f>
        <v>0</v>
      </c>
      <c r="N305" s="39">
        <f>IF($B305="","",-SUMIFS(Tabla7[Cantidad],Tabla7[Código del producto],$B305,Tabla7[Tipo de movimiento],"SALIDA",Tabla7[Mes],N$5))</f>
        <v>0</v>
      </c>
      <c r="O305" s="39">
        <f>IF($B305="","",-SUMIFS(Tabla7[Cantidad],Tabla7[Código del producto],$B305,Tabla7[Tipo de movimiento],"SALIDA",Tabla7[Mes],O$5))</f>
        <v>0</v>
      </c>
      <c r="P305" s="39">
        <f>IF($B305="","",-SUMIFS(Tabla7[Cantidad],Tabla7[Código del producto],$B305,Tabla7[Tipo de movimiento],"SALIDA",Tabla7[Mes],P$5))</f>
        <v>11</v>
      </c>
      <c r="Q305" s="39">
        <f t="shared" si="12"/>
        <v>3.6666666666666665</v>
      </c>
      <c r="R305" s="51" t="str">
        <f>IF($B305="","",IFERROR(VLOOKUP($B305,'ABC rotación'!$C:$G,5,0),"C"))</f>
        <v>C</v>
      </c>
      <c r="S305" s="41">
        <f t="shared" si="13"/>
        <v>8.1818181818181834</v>
      </c>
      <c r="T305" s="40">
        <f t="shared" si="14"/>
        <v>0.51136363636363646</v>
      </c>
      <c r="U305" s="23" t="str">
        <f>IF($B305="","",VLOOKUP($T305,Tablas!$X$14:$Y$17,2,1))</f>
        <v>2. AMARILLO</v>
      </c>
    </row>
    <row r="306" spans="2:21" x14ac:dyDescent="0.2">
      <c r="B306" s="1">
        <f>IF(Tablas!B304="","",Tablas!B304)</f>
        <v>300301</v>
      </c>
      <c r="C306" s="1" t="str">
        <f>IF(Tablas!C304="","",Tablas!C304)</f>
        <v>BUZO IMPULSOR DE VALVULA</v>
      </c>
      <c r="D306" s="1" t="str">
        <f>IF(Tablas!D304="","",Tablas!D304)</f>
        <v>09 - PARTES DE MOTOR</v>
      </c>
      <c r="E306" s="1" t="str">
        <f>IF(Tablas!E304="","",Tablas!E304)</f>
        <v>UN</v>
      </c>
      <c r="F306" s="1">
        <f>IF(Tablas!F304="","",Tablas!F304)</f>
        <v>6</v>
      </c>
      <c r="G306" s="1">
        <f>IF(Tablas!I304="","",Tablas!I304)</f>
        <v>49</v>
      </c>
      <c r="H306" s="1">
        <v>5</v>
      </c>
      <c r="I306" s="39">
        <f>IF($B306="","",-SUMIFS(Tabla7[Cantidad],Tabla7[Código del producto],$B306,Tabla7[Tipo de movimiento],"SALIDA",Tabla7[Mes],I$5))</f>
        <v>0</v>
      </c>
      <c r="J306" s="39">
        <f>IF($B306="","",-SUMIFS(Tabla7[Cantidad],Tabla7[Código del producto],$B306,Tabla7[Tipo de movimiento],"SALIDA",Tabla7[Mes],J$5))</f>
        <v>0</v>
      </c>
      <c r="K306" s="39">
        <f>IF($B306="","",-SUMIFS(Tabla7[Cantidad],Tabla7[Código del producto],$B306,Tabla7[Tipo de movimiento],"SALIDA",Tabla7[Mes],K$5))</f>
        <v>0</v>
      </c>
      <c r="L306" s="39">
        <f>IF($B306="","",-SUMIFS(Tabla7[Cantidad],Tabla7[Código del producto],$B306,Tabla7[Tipo de movimiento],"SALIDA",Tabla7[Mes],L$5))</f>
        <v>10</v>
      </c>
      <c r="M306" s="39">
        <f>IF($B306="","",-SUMIFS(Tabla7[Cantidad],Tabla7[Código del producto],$B306,Tabla7[Tipo de movimiento],"SALIDA",Tabla7[Mes],M$5))</f>
        <v>10</v>
      </c>
      <c r="N306" s="39">
        <f>IF($B306="","",-SUMIFS(Tabla7[Cantidad],Tabla7[Código del producto],$B306,Tabla7[Tipo de movimiento],"SALIDA",Tabla7[Mes],N$5))</f>
        <v>18</v>
      </c>
      <c r="O306" s="39">
        <f>IF($B306="","",-SUMIFS(Tabla7[Cantidad],Tabla7[Código del producto],$B306,Tabla7[Tipo de movimiento],"SALIDA",Tabla7[Mes],O$5))</f>
        <v>12</v>
      </c>
      <c r="P306" s="39">
        <f>IF($B306="","",-SUMIFS(Tabla7[Cantidad],Tabla7[Código del producto],$B306,Tabla7[Tipo de movimiento],"SALIDA",Tabla7[Mes],P$5))</f>
        <v>19</v>
      </c>
      <c r="Q306" s="39">
        <f t="shared" si="12"/>
        <v>16.333333333333332</v>
      </c>
      <c r="R306" s="51" t="str">
        <f>IF($B306="","",IFERROR(VLOOKUP($B306,'ABC rotación'!$C:$G,5,0),"C"))</f>
        <v>A</v>
      </c>
      <c r="S306" s="41">
        <f t="shared" si="13"/>
        <v>9.183673469387756</v>
      </c>
      <c r="T306" s="40">
        <f t="shared" si="14"/>
        <v>1.5306122448979593</v>
      </c>
      <c r="U306" s="23" t="str">
        <f>IF($B306="","",VLOOKUP($T306,Tablas!$X$14:$Y$17,2,1))</f>
        <v>3. VERDE</v>
      </c>
    </row>
    <row r="307" spans="2:21" x14ac:dyDescent="0.2">
      <c r="B307" s="1">
        <f>IF(Tablas!B305="","",Tablas!B305)</f>
        <v>300302</v>
      </c>
      <c r="C307" s="1" t="str">
        <f>IF(Tablas!C305="","",Tablas!C305)</f>
        <v>CONJUNTO DE CARBURADOR</v>
      </c>
      <c r="D307" s="1" t="str">
        <f>IF(Tablas!D305="","",Tablas!D305)</f>
        <v>15 - MISCELANEOS</v>
      </c>
      <c r="E307" s="1" t="str">
        <f>IF(Tablas!E305="","",Tablas!E305)</f>
        <v>UN</v>
      </c>
      <c r="F307" s="1">
        <f>IF(Tablas!F305="","",Tablas!F305)</f>
        <v>28</v>
      </c>
      <c r="G307" s="1">
        <f>IF(Tablas!I305="","",Tablas!I305)</f>
        <v>46</v>
      </c>
      <c r="H307" s="1">
        <v>2</v>
      </c>
      <c r="I307" s="39">
        <f>IF($B307="","",-SUMIFS(Tabla7[Cantidad],Tabla7[Código del producto],$B307,Tabla7[Tipo de movimiento],"SALIDA",Tabla7[Mes],I$5))</f>
        <v>0</v>
      </c>
      <c r="J307" s="39">
        <f>IF($B307="","",-SUMIFS(Tabla7[Cantidad],Tabla7[Código del producto],$B307,Tabla7[Tipo de movimiento],"SALIDA",Tabla7[Mes],J$5))</f>
        <v>0</v>
      </c>
      <c r="K307" s="39">
        <f>IF($B307="","",-SUMIFS(Tabla7[Cantidad],Tabla7[Código del producto],$B307,Tabla7[Tipo de movimiento],"SALIDA",Tabla7[Mes],K$5))</f>
        <v>15</v>
      </c>
      <c r="L307" s="39">
        <f>IF($B307="","",-SUMIFS(Tabla7[Cantidad],Tabla7[Código del producto],$B307,Tabla7[Tipo de movimiento],"SALIDA",Tabla7[Mes],L$5))</f>
        <v>0</v>
      </c>
      <c r="M307" s="39">
        <f>IF($B307="","",-SUMIFS(Tabla7[Cantidad],Tabla7[Código del producto],$B307,Tabla7[Tipo de movimiento],"SALIDA",Tabla7[Mes],M$5))</f>
        <v>0</v>
      </c>
      <c r="N307" s="39">
        <f>IF($B307="","",-SUMIFS(Tabla7[Cantidad],Tabla7[Código del producto],$B307,Tabla7[Tipo de movimiento],"SALIDA",Tabla7[Mes],N$5))</f>
        <v>0</v>
      </c>
      <c r="O307" s="39">
        <f>IF($B307="","",-SUMIFS(Tabla7[Cantidad],Tabla7[Código del producto],$B307,Tabla7[Tipo de movimiento],"SALIDA",Tabla7[Mes],O$5))</f>
        <v>0</v>
      </c>
      <c r="P307" s="39">
        <f>IF($B307="","",-SUMIFS(Tabla7[Cantidad],Tabla7[Código del producto],$B307,Tabla7[Tipo de movimiento],"SALIDA",Tabla7[Mes],P$5))</f>
        <v>0</v>
      </c>
      <c r="Q307" s="39">
        <f t="shared" si="12"/>
        <v>0</v>
      </c>
      <c r="R307" s="51" t="str">
        <f>IF($B307="","",IFERROR(VLOOKUP($B307,'ABC rotación'!$C:$G,5,0),"C"))</f>
        <v>B</v>
      </c>
      <c r="S307" s="41">
        <f t="shared" si="13"/>
        <v>0</v>
      </c>
      <c r="T307" s="40">
        <f t="shared" si="14"/>
        <v>0</v>
      </c>
      <c r="U307" s="23" t="str">
        <f>IF($B307="","",VLOOKUP($T307,Tablas!$X$14:$Y$17,2,1))</f>
        <v>1. ROJO</v>
      </c>
    </row>
    <row r="308" spans="2:21" x14ac:dyDescent="0.2">
      <c r="B308" s="1">
        <f>IF(Tablas!B306="","",Tablas!B306)</f>
        <v>300303</v>
      </c>
      <c r="C308" s="1" t="str">
        <f>IF(Tablas!C306="","",Tablas!C306)</f>
        <v>ELEMENTO DEL FILTRO DE AIRE</v>
      </c>
      <c r="D308" s="1" t="str">
        <f>IF(Tablas!D306="","",Tablas!D306)</f>
        <v>03 - FILTROS</v>
      </c>
      <c r="E308" s="1" t="str">
        <f>IF(Tablas!E306="","",Tablas!E306)</f>
        <v>UN</v>
      </c>
      <c r="F308" s="1">
        <f>IF(Tablas!F306="","",Tablas!F306)</f>
        <v>26</v>
      </c>
      <c r="G308" s="1">
        <f>IF(Tablas!I306="","",Tablas!I306)</f>
        <v>24</v>
      </c>
      <c r="H308" s="1">
        <v>10</v>
      </c>
      <c r="I308" s="39">
        <f>IF($B308="","",-SUMIFS(Tabla7[Cantidad],Tabla7[Código del producto],$B308,Tabla7[Tipo de movimiento],"SALIDA",Tabla7[Mes],I$5))</f>
        <v>0</v>
      </c>
      <c r="J308" s="39">
        <f>IF($B308="","",-SUMIFS(Tabla7[Cantidad],Tabla7[Código del producto],$B308,Tabla7[Tipo de movimiento],"SALIDA",Tabla7[Mes],J$5))</f>
        <v>0</v>
      </c>
      <c r="K308" s="39">
        <f>IF($B308="","",-SUMIFS(Tabla7[Cantidad],Tabla7[Código del producto],$B308,Tabla7[Tipo de movimiento],"SALIDA",Tabla7[Mes],K$5))</f>
        <v>0</v>
      </c>
      <c r="L308" s="39">
        <f>IF($B308="","",-SUMIFS(Tabla7[Cantidad],Tabla7[Código del producto],$B308,Tabla7[Tipo de movimiento],"SALIDA",Tabla7[Mes],L$5))</f>
        <v>0</v>
      </c>
      <c r="M308" s="39">
        <f>IF($B308="","",-SUMIFS(Tabla7[Cantidad],Tabla7[Código del producto],$B308,Tabla7[Tipo de movimiento],"SALIDA",Tabla7[Mes],M$5))</f>
        <v>6</v>
      </c>
      <c r="N308" s="39">
        <f>IF($B308="","",-SUMIFS(Tabla7[Cantidad],Tabla7[Código del producto],$B308,Tabla7[Tipo de movimiento],"SALIDA",Tabla7[Mes],N$5))</f>
        <v>0</v>
      </c>
      <c r="O308" s="39">
        <f>IF($B308="","",-SUMIFS(Tabla7[Cantidad],Tabla7[Código del producto],$B308,Tabla7[Tipo de movimiento],"SALIDA",Tabla7[Mes],O$5))</f>
        <v>0</v>
      </c>
      <c r="P308" s="39">
        <f>IF($B308="","",-SUMIFS(Tabla7[Cantidad],Tabla7[Código del producto],$B308,Tabla7[Tipo de movimiento],"SALIDA",Tabla7[Mes],P$5))</f>
        <v>15</v>
      </c>
      <c r="Q308" s="39">
        <f t="shared" si="12"/>
        <v>5</v>
      </c>
      <c r="R308" s="51" t="str">
        <f>IF($B308="","",IFERROR(VLOOKUP($B308,'ABC rotación'!$C:$G,5,0),"C"))</f>
        <v>B</v>
      </c>
      <c r="S308" s="41">
        <f t="shared" si="13"/>
        <v>60</v>
      </c>
      <c r="T308" s="40">
        <f t="shared" si="14"/>
        <v>2.3076923076923075</v>
      </c>
      <c r="U308" s="23" t="str">
        <f>IF($B308="","",VLOOKUP($T308,Tablas!$X$14:$Y$17,2,1))</f>
        <v>4. NEGRO</v>
      </c>
    </row>
    <row r="309" spans="2:21" x14ac:dyDescent="0.2">
      <c r="B309" s="1">
        <f>IF(Tablas!B307="","",Tablas!B307)</f>
        <v>300304</v>
      </c>
      <c r="C309" s="1" t="str">
        <f>IF(Tablas!C307="","",Tablas!C307)</f>
        <v>TAPABARRO INTERNO DELANTERO</v>
      </c>
      <c r="D309" s="1" t="str">
        <f>IF(Tablas!D307="","",Tablas!D307)</f>
        <v>05 - COLISION</v>
      </c>
      <c r="E309" s="1" t="str">
        <f>IF(Tablas!E307="","",Tablas!E307)</f>
        <v>UN</v>
      </c>
      <c r="F309" s="1">
        <f>IF(Tablas!F307="","",Tablas!F307)</f>
        <v>21</v>
      </c>
      <c r="G309" s="1">
        <f>IF(Tablas!I307="","",Tablas!I307)</f>
        <v>47</v>
      </c>
      <c r="H309" s="1">
        <v>6</v>
      </c>
      <c r="I309" s="39">
        <f>IF($B309="","",-SUMIFS(Tabla7[Cantidad],Tabla7[Código del producto],$B309,Tabla7[Tipo de movimiento],"SALIDA",Tabla7[Mes],I$5))</f>
        <v>0</v>
      </c>
      <c r="J309" s="39">
        <f>IF($B309="","",-SUMIFS(Tabla7[Cantidad],Tabla7[Código del producto],$B309,Tabla7[Tipo de movimiento],"SALIDA",Tabla7[Mes],J$5))</f>
        <v>0</v>
      </c>
      <c r="K309" s="39">
        <f>IF($B309="","",-SUMIFS(Tabla7[Cantidad],Tabla7[Código del producto],$B309,Tabla7[Tipo de movimiento],"SALIDA",Tabla7[Mes],K$5))</f>
        <v>9</v>
      </c>
      <c r="L309" s="39">
        <f>IF($B309="","",-SUMIFS(Tabla7[Cantidad],Tabla7[Código del producto],$B309,Tabla7[Tipo de movimiento],"SALIDA",Tabla7[Mes],L$5))</f>
        <v>16</v>
      </c>
      <c r="M309" s="39">
        <f>IF($B309="","",-SUMIFS(Tabla7[Cantidad],Tabla7[Código del producto],$B309,Tabla7[Tipo de movimiento],"SALIDA",Tabla7[Mes],M$5))</f>
        <v>0</v>
      </c>
      <c r="N309" s="39">
        <f>IF($B309="","",-SUMIFS(Tabla7[Cantidad],Tabla7[Código del producto],$B309,Tabla7[Tipo de movimiento],"SALIDA",Tabla7[Mes],N$5))</f>
        <v>0</v>
      </c>
      <c r="O309" s="39">
        <f>IF($B309="","",-SUMIFS(Tabla7[Cantidad],Tabla7[Código del producto],$B309,Tabla7[Tipo de movimiento],"SALIDA",Tabla7[Mes],O$5))</f>
        <v>0</v>
      </c>
      <c r="P309" s="39">
        <f>IF($B309="","",-SUMIFS(Tabla7[Cantidad],Tabla7[Código del producto],$B309,Tabla7[Tipo de movimiento],"SALIDA",Tabla7[Mes],P$5))</f>
        <v>0</v>
      </c>
      <c r="Q309" s="39">
        <f t="shared" si="12"/>
        <v>0</v>
      </c>
      <c r="R309" s="51" t="str">
        <f>IF($B309="","",IFERROR(VLOOKUP($B309,'ABC rotación'!$C:$G,5,0),"C"))</f>
        <v>B</v>
      </c>
      <c r="S309" s="41">
        <f t="shared" si="13"/>
        <v>0</v>
      </c>
      <c r="T309" s="40">
        <f t="shared" si="14"/>
        <v>0</v>
      </c>
      <c r="U309" s="23" t="str">
        <f>IF($B309="","",VLOOKUP($T309,Tablas!$X$14:$Y$17,2,1))</f>
        <v>1. ROJO</v>
      </c>
    </row>
    <row r="310" spans="2:21" x14ac:dyDescent="0.2">
      <c r="B310" s="1">
        <f>IF(Tablas!B308="","",Tablas!B308)</f>
        <v>300305</v>
      </c>
      <c r="C310" s="1" t="str">
        <f>IF(Tablas!C308="","",Tablas!C308)</f>
        <v>TAPABARRO DEL. PIEZA TRASERA</v>
      </c>
      <c r="D310" s="1" t="str">
        <f>IF(Tablas!D308="","",Tablas!D308)</f>
        <v>05 - COLISION</v>
      </c>
      <c r="E310" s="1" t="str">
        <f>IF(Tablas!E308="","",Tablas!E308)</f>
        <v>UN</v>
      </c>
      <c r="F310" s="1">
        <f>IF(Tablas!F308="","",Tablas!F308)</f>
        <v>10</v>
      </c>
      <c r="G310" s="1">
        <f>IF(Tablas!I308="","",Tablas!I308)</f>
        <v>38</v>
      </c>
      <c r="H310" s="1">
        <v>4</v>
      </c>
      <c r="I310" s="39">
        <f>IF($B310="","",-SUMIFS(Tabla7[Cantidad],Tabla7[Código del producto],$B310,Tabla7[Tipo de movimiento],"SALIDA",Tabla7[Mes],I$5))</f>
        <v>0</v>
      </c>
      <c r="J310" s="39">
        <f>IF($B310="","",-SUMIFS(Tabla7[Cantidad],Tabla7[Código del producto],$B310,Tabla7[Tipo de movimiento],"SALIDA",Tabla7[Mes],J$5))</f>
        <v>37</v>
      </c>
      <c r="K310" s="39">
        <f>IF($B310="","",-SUMIFS(Tabla7[Cantidad],Tabla7[Código del producto],$B310,Tabla7[Tipo de movimiento],"SALIDA",Tabla7[Mes],K$5))</f>
        <v>0</v>
      </c>
      <c r="L310" s="39">
        <f>IF($B310="","",-SUMIFS(Tabla7[Cantidad],Tabla7[Código del producto],$B310,Tabla7[Tipo de movimiento],"SALIDA",Tabla7[Mes],L$5))</f>
        <v>0</v>
      </c>
      <c r="M310" s="39">
        <f>IF($B310="","",-SUMIFS(Tabla7[Cantidad],Tabla7[Código del producto],$B310,Tabla7[Tipo de movimiento],"SALIDA",Tabla7[Mes],M$5))</f>
        <v>5</v>
      </c>
      <c r="N310" s="39">
        <f>IF($B310="","",-SUMIFS(Tabla7[Cantidad],Tabla7[Código del producto],$B310,Tabla7[Tipo de movimiento],"SALIDA",Tabla7[Mes],N$5))</f>
        <v>0</v>
      </c>
      <c r="O310" s="39">
        <f>IF($B310="","",-SUMIFS(Tabla7[Cantidad],Tabla7[Código del producto],$B310,Tabla7[Tipo de movimiento],"SALIDA",Tabla7[Mes],O$5))</f>
        <v>0</v>
      </c>
      <c r="P310" s="39">
        <f>IF($B310="","",-SUMIFS(Tabla7[Cantidad],Tabla7[Código del producto],$B310,Tabla7[Tipo de movimiento],"SALIDA",Tabla7[Mes],P$5))</f>
        <v>0</v>
      </c>
      <c r="Q310" s="39">
        <f t="shared" si="12"/>
        <v>0</v>
      </c>
      <c r="R310" s="51" t="str">
        <f>IF($B310="","",IFERROR(VLOOKUP($B310,'ABC rotación'!$C:$G,5,0),"C"))</f>
        <v>A</v>
      </c>
      <c r="S310" s="41">
        <f t="shared" si="13"/>
        <v>0</v>
      </c>
      <c r="T310" s="40">
        <f t="shared" si="14"/>
        <v>0</v>
      </c>
      <c r="U310" s="23" t="str">
        <f>IF($B310="","",VLOOKUP($T310,Tablas!$X$14:$Y$17,2,1))</f>
        <v>1. ROJO</v>
      </c>
    </row>
    <row r="311" spans="2:21" x14ac:dyDescent="0.2">
      <c r="B311" s="1">
        <f>IF(Tablas!B309="","",Tablas!B309)</f>
        <v>300306</v>
      </c>
      <c r="C311" s="1" t="str">
        <f>IF(Tablas!C309="","",Tablas!C309)</f>
        <v>CUBIERTA DE NUMERO DE SERIE</v>
      </c>
      <c r="D311" s="1" t="str">
        <f>IF(Tablas!D309="","",Tablas!D309)</f>
        <v>05 - COLISION</v>
      </c>
      <c r="E311" s="1" t="str">
        <f>IF(Tablas!E309="","",Tablas!E309)</f>
        <v>UN</v>
      </c>
      <c r="F311" s="1">
        <f>IF(Tablas!F309="","",Tablas!F309)</f>
        <v>17</v>
      </c>
      <c r="G311" s="1">
        <f>IF(Tablas!I309="","",Tablas!I309)</f>
        <v>15</v>
      </c>
      <c r="H311" s="1">
        <v>7</v>
      </c>
      <c r="I311" s="39">
        <f>IF($B311="","",-SUMIFS(Tabla7[Cantidad],Tabla7[Código del producto],$B311,Tabla7[Tipo de movimiento],"SALIDA",Tabla7[Mes],I$5))</f>
        <v>0</v>
      </c>
      <c r="J311" s="39">
        <f>IF($B311="","",-SUMIFS(Tabla7[Cantidad],Tabla7[Código del producto],$B311,Tabla7[Tipo de movimiento],"SALIDA",Tabla7[Mes],J$5))</f>
        <v>0</v>
      </c>
      <c r="K311" s="39">
        <f>IF($B311="","",-SUMIFS(Tabla7[Cantidad],Tabla7[Código del producto],$B311,Tabla7[Tipo de movimiento],"SALIDA",Tabla7[Mes],K$5))</f>
        <v>5</v>
      </c>
      <c r="L311" s="39">
        <f>IF($B311="","",-SUMIFS(Tabla7[Cantidad],Tabla7[Código del producto],$B311,Tabla7[Tipo de movimiento],"SALIDA",Tabla7[Mes],L$5))</f>
        <v>0</v>
      </c>
      <c r="M311" s="39">
        <f>IF($B311="","",-SUMIFS(Tabla7[Cantidad],Tabla7[Código del producto],$B311,Tabla7[Tipo de movimiento],"SALIDA",Tabla7[Mes],M$5))</f>
        <v>0</v>
      </c>
      <c r="N311" s="39">
        <f>IF($B311="","",-SUMIFS(Tabla7[Cantidad],Tabla7[Código del producto],$B311,Tabla7[Tipo de movimiento],"SALIDA",Tabla7[Mes],N$5))</f>
        <v>0</v>
      </c>
      <c r="O311" s="39">
        <f>IF($B311="","",-SUMIFS(Tabla7[Cantidad],Tabla7[Código del producto],$B311,Tabla7[Tipo de movimiento],"SALIDA",Tabla7[Mes],O$5))</f>
        <v>0</v>
      </c>
      <c r="P311" s="39">
        <f>IF($B311="","",-SUMIFS(Tabla7[Cantidad],Tabla7[Código del producto],$B311,Tabla7[Tipo de movimiento],"SALIDA",Tabla7[Mes],P$5))</f>
        <v>0</v>
      </c>
      <c r="Q311" s="39">
        <f t="shared" si="12"/>
        <v>0</v>
      </c>
      <c r="R311" s="51" t="str">
        <f>IF($B311="","",IFERROR(VLOOKUP($B311,'ABC rotación'!$C:$G,5,0),"C"))</f>
        <v>C</v>
      </c>
      <c r="S311" s="41">
        <f t="shared" si="13"/>
        <v>0</v>
      </c>
      <c r="T311" s="40">
        <f t="shared" si="14"/>
        <v>0</v>
      </c>
      <c r="U311" s="23" t="str">
        <f>IF($B311="","",VLOOKUP($T311,Tablas!$X$14:$Y$17,2,1))</f>
        <v>1. ROJO</v>
      </c>
    </row>
    <row r="312" spans="2:21" x14ac:dyDescent="0.2">
      <c r="B312" s="1">
        <f>IF(Tablas!B310="","",Tablas!B310)</f>
        <v>300307</v>
      </c>
      <c r="C312" s="1" t="str">
        <f>IF(Tablas!C310="","",Tablas!C310)</f>
        <v>TIMON</v>
      </c>
      <c r="D312" s="1" t="str">
        <f>IF(Tablas!D310="","",Tablas!D310)</f>
        <v>05 - COLISION</v>
      </c>
      <c r="E312" s="1" t="str">
        <f>IF(Tablas!E310="","",Tablas!E310)</f>
        <v>UN</v>
      </c>
      <c r="F312" s="1">
        <f>IF(Tablas!F310="","",Tablas!F310)</f>
        <v>18</v>
      </c>
      <c r="G312" s="1">
        <f>IF(Tablas!I310="","",Tablas!I310)</f>
        <v>14</v>
      </c>
      <c r="H312" s="1">
        <v>7</v>
      </c>
      <c r="I312" s="39">
        <f>IF($B312="","",-SUMIFS(Tabla7[Cantidad],Tabla7[Código del producto],$B312,Tabla7[Tipo de movimiento],"SALIDA",Tabla7[Mes],I$5))</f>
        <v>0</v>
      </c>
      <c r="J312" s="39">
        <f>IF($B312="","",-SUMIFS(Tabla7[Cantidad],Tabla7[Código del producto],$B312,Tabla7[Tipo de movimiento],"SALIDA",Tabla7[Mes],J$5))</f>
        <v>0</v>
      </c>
      <c r="K312" s="39">
        <f>IF($B312="","",-SUMIFS(Tabla7[Cantidad],Tabla7[Código del producto],$B312,Tabla7[Tipo de movimiento],"SALIDA",Tabla7[Mes],K$5))</f>
        <v>16</v>
      </c>
      <c r="L312" s="39">
        <f>IF($B312="","",-SUMIFS(Tabla7[Cantidad],Tabla7[Código del producto],$B312,Tabla7[Tipo de movimiento],"SALIDA",Tabla7[Mes],L$5))</f>
        <v>0</v>
      </c>
      <c r="M312" s="39">
        <f>IF($B312="","",-SUMIFS(Tabla7[Cantidad],Tabla7[Código del producto],$B312,Tabla7[Tipo de movimiento],"SALIDA",Tabla7[Mes],M$5))</f>
        <v>0</v>
      </c>
      <c r="N312" s="39">
        <f>IF($B312="","",-SUMIFS(Tabla7[Cantidad],Tabla7[Código del producto],$B312,Tabla7[Tipo de movimiento],"SALIDA",Tabla7[Mes],N$5))</f>
        <v>0</v>
      </c>
      <c r="O312" s="39">
        <f>IF($B312="","",-SUMIFS(Tabla7[Cantidad],Tabla7[Código del producto],$B312,Tabla7[Tipo de movimiento],"SALIDA",Tabla7[Mes],O$5))</f>
        <v>0</v>
      </c>
      <c r="P312" s="39">
        <f>IF($B312="","",-SUMIFS(Tabla7[Cantidad],Tabla7[Código del producto],$B312,Tabla7[Tipo de movimiento],"SALIDA",Tabla7[Mes],P$5))</f>
        <v>0</v>
      </c>
      <c r="Q312" s="39">
        <f t="shared" si="12"/>
        <v>0</v>
      </c>
      <c r="R312" s="51" t="str">
        <f>IF($B312="","",IFERROR(VLOOKUP($B312,'ABC rotación'!$C:$G,5,0),"C"))</f>
        <v>C</v>
      </c>
      <c r="S312" s="41">
        <f t="shared" si="13"/>
        <v>0</v>
      </c>
      <c r="T312" s="40">
        <f t="shared" si="14"/>
        <v>0</v>
      </c>
      <c r="U312" s="23" t="str">
        <f>IF($B312="","",VLOOKUP($T312,Tablas!$X$14:$Y$17,2,1))</f>
        <v>1. ROJO</v>
      </c>
    </row>
    <row r="313" spans="2:21" x14ac:dyDescent="0.2">
      <c r="B313" s="1">
        <f>IF(Tablas!B311="","",Tablas!B311)</f>
        <v>300308</v>
      </c>
      <c r="C313" s="1" t="str">
        <f>IF(Tablas!C311="","",Tablas!C311)</f>
        <v>TELESCOPIO DE DIRECCION</v>
      </c>
      <c r="D313" s="1" t="str">
        <f>IF(Tablas!D311="","",Tablas!D311)</f>
        <v>06 - AMORTIGUADORES</v>
      </c>
      <c r="E313" s="1" t="str">
        <f>IF(Tablas!E311="","",Tablas!E311)</f>
        <v>UN</v>
      </c>
      <c r="F313" s="1">
        <f>IF(Tablas!F311="","",Tablas!F311)</f>
        <v>21</v>
      </c>
      <c r="G313" s="1">
        <f>IF(Tablas!I311="","",Tablas!I311)</f>
        <v>24</v>
      </c>
      <c r="H313" s="1">
        <v>5</v>
      </c>
      <c r="I313" s="39">
        <f>IF($B313="","",-SUMIFS(Tabla7[Cantidad],Tabla7[Código del producto],$B313,Tabla7[Tipo de movimiento],"SALIDA",Tabla7[Mes],I$5))</f>
        <v>20</v>
      </c>
      <c r="J313" s="39">
        <f>IF($B313="","",-SUMIFS(Tabla7[Cantidad],Tabla7[Código del producto],$B313,Tabla7[Tipo de movimiento],"SALIDA",Tabla7[Mes],J$5))</f>
        <v>0</v>
      </c>
      <c r="K313" s="39">
        <f>IF($B313="","",-SUMIFS(Tabla7[Cantidad],Tabla7[Código del producto],$B313,Tabla7[Tipo de movimiento],"SALIDA",Tabla7[Mes],K$5))</f>
        <v>0</v>
      </c>
      <c r="L313" s="39">
        <f>IF($B313="","",-SUMIFS(Tabla7[Cantidad],Tabla7[Código del producto],$B313,Tabla7[Tipo de movimiento],"SALIDA",Tabla7[Mes],L$5))</f>
        <v>7</v>
      </c>
      <c r="M313" s="39">
        <f>IF($B313="","",-SUMIFS(Tabla7[Cantidad],Tabla7[Código del producto],$B313,Tabla7[Tipo de movimiento],"SALIDA",Tabla7[Mes],M$5))</f>
        <v>12</v>
      </c>
      <c r="N313" s="39">
        <f>IF($B313="","",-SUMIFS(Tabla7[Cantidad],Tabla7[Código del producto],$B313,Tabla7[Tipo de movimiento],"SALIDA",Tabla7[Mes],N$5))</f>
        <v>0</v>
      </c>
      <c r="O313" s="39">
        <f>IF($B313="","",-SUMIFS(Tabla7[Cantidad],Tabla7[Código del producto],$B313,Tabla7[Tipo de movimiento],"SALIDA",Tabla7[Mes],O$5))</f>
        <v>0</v>
      </c>
      <c r="P313" s="39">
        <f>IF($B313="","",-SUMIFS(Tabla7[Cantidad],Tabla7[Código del producto],$B313,Tabla7[Tipo de movimiento],"SALIDA",Tabla7[Mes],P$5))</f>
        <v>0</v>
      </c>
      <c r="Q313" s="39">
        <f t="shared" si="12"/>
        <v>0</v>
      </c>
      <c r="R313" s="51" t="str">
        <f>IF($B313="","",IFERROR(VLOOKUP($B313,'ABC rotación'!$C:$G,5,0),"C"))</f>
        <v>A</v>
      </c>
      <c r="S313" s="41">
        <f t="shared" si="13"/>
        <v>0</v>
      </c>
      <c r="T313" s="40">
        <f t="shared" si="14"/>
        <v>0</v>
      </c>
      <c r="U313" s="23" t="str">
        <f>IF($B313="","",VLOOKUP($T313,Tablas!$X$14:$Y$17,2,1))</f>
        <v>1. ROJO</v>
      </c>
    </row>
    <row r="314" spans="2:21" x14ac:dyDescent="0.2">
      <c r="B314" s="1">
        <f>IF(Tablas!B312="","",Tablas!B312)</f>
        <v>300309</v>
      </c>
      <c r="C314" s="1" t="str">
        <f>IF(Tablas!C312="","",Tablas!C312)</f>
        <v>TAPABARRO TRASERO</v>
      </c>
      <c r="D314" s="1" t="str">
        <f>IF(Tablas!D312="","",Tablas!D312)</f>
        <v>05 - COLISION</v>
      </c>
      <c r="E314" s="1" t="str">
        <f>IF(Tablas!E312="","",Tablas!E312)</f>
        <v>UN</v>
      </c>
      <c r="F314" s="1">
        <f>IF(Tablas!F312="","",Tablas!F312)</f>
        <v>10</v>
      </c>
      <c r="G314" s="1">
        <f>IF(Tablas!I312="","",Tablas!I312)</f>
        <v>37</v>
      </c>
      <c r="H314" s="1">
        <v>9</v>
      </c>
      <c r="I314" s="39">
        <f>IF($B314="","",-SUMIFS(Tabla7[Cantidad],Tabla7[Código del producto],$B314,Tabla7[Tipo de movimiento],"SALIDA",Tabla7[Mes],I$5))</f>
        <v>20</v>
      </c>
      <c r="J314" s="39">
        <f>IF($B314="","",-SUMIFS(Tabla7[Cantidad],Tabla7[Código del producto],$B314,Tabla7[Tipo de movimiento],"SALIDA",Tabla7[Mes],J$5))</f>
        <v>0</v>
      </c>
      <c r="K314" s="39">
        <f>IF($B314="","",-SUMIFS(Tabla7[Cantidad],Tabla7[Código del producto],$B314,Tabla7[Tipo de movimiento],"SALIDA",Tabla7[Mes],K$5))</f>
        <v>0</v>
      </c>
      <c r="L314" s="39">
        <f>IF($B314="","",-SUMIFS(Tabla7[Cantidad],Tabla7[Código del producto],$B314,Tabla7[Tipo de movimiento],"SALIDA",Tabla7[Mes],L$5))</f>
        <v>0</v>
      </c>
      <c r="M314" s="39">
        <f>IF($B314="","",-SUMIFS(Tabla7[Cantidad],Tabla7[Código del producto],$B314,Tabla7[Tipo de movimiento],"SALIDA",Tabla7[Mes],M$5))</f>
        <v>0</v>
      </c>
      <c r="N314" s="39">
        <f>IF($B314="","",-SUMIFS(Tabla7[Cantidad],Tabla7[Código del producto],$B314,Tabla7[Tipo de movimiento],"SALIDA",Tabla7[Mes],N$5))</f>
        <v>12</v>
      </c>
      <c r="O314" s="39">
        <f>IF($B314="","",-SUMIFS(Tabla7[Cantidad],Tabla7[Código del producto],$B314,Tabla7[Tipo de movimiento],"SALIDA",Tabla7[Mes],O$5))</f>
        <v>14</v>
      </c>
      <c r="P314" s="39">
        <f>IF($B314="","",-SUMIFS(Tabla7[Cantidad],Tabla7[Código del producto],$B314,Tabla7[Tipo de movimiento],"SALIDA",Tabla7[Mes],P$5))</f>
        <v>10</v>
      </c>
      <c r="Q314" s="39">
        <f t="shared" si="12"/>
        <v>12</v>
      </c>
      <c r="R314" s="51" t="str">
        <f>IF($B314="","",IFERROR(VLOOKUP($B314,'ABC rotación'!$C:$G,5,0),"C"))</f>
        <v>A</v>
      </c>
      <c r="S314" s="41">
        <f t="shared" si="13"/>
        <v>22.5</v>
      </c>
      <c r="T314" s="40">
        <f t="shared" si="14"/>
        <v>2.25</v>
      </c>
      <c r="U314" s="23" t="str">
        <f>IF($B314="","",VLOOKUP($T314,Tablas!$X$14:$Y$17,2,1))</f>
        <v>4. NEGRO</v>
      </c>
    </row>
    <row r="315" spans="2:21" x14ac:dyDescent="0.2">
      <c r="B315" s="1">
        <f>IF(Tablas!B313="","",Tablas!B313)</f>
        <v>300310</v>
      </c>
      <c r="C315" s="1" t="str">
        <f>IF(Tablas!C313="","",Tablas!C313)</f>
        <v>CUBIERTA DE INDICADORES</v>
      </c>
      <c r="D315" s="1" t="str">
        <f>IF(Tablas!D313="","",Tablas!D313)</f>
        <v>05 - COLISION</v>
      </c>
      <c r="E315" s="1" t="str">
        <f>IF(Tablas!E313="","",Tablas!E313)</f>
        <v>UN</v>
      </c>
      <c r="F315" s="1">
        <f>IF(Tablas!F313="","",Tablas!F313)</f>
        <v>23</v>
      </c>
      <c r="G315" s="1">
        <f>IF(Tablas!I313="","",Tablas!I313)</f>
        <v>46</v>
      </c>
      <c r="H315" s="1">
        <v>6</v>
      </c>
      <c r="I315" s="39">
        <f>IF($B315="","",-SUMIFS(Tabla7[Cantidad],Tabla7[Código del producto],$B315,Tabla7[Tipo de movimiento],"SALIDA",Tabla7[Mes],I$5))</f>
        <v>0</v>
      </c>
      <c r="J315" s="39">
        <f>IF($B315="","",-SUMIFS(Tabla7[Cantidad],Tabla7[Código del producto],$B315,Tabla7[Tipo de movimiento],"SALIDA",Tabla7[Mes],J$5))</f>
        <v>0</v>
      </c>
      <c r="K315" s="39">
        <f>IF($B315="","",-SUMIFS(Tabla7[Cantidad],Tabla7[Código del producto],$B315,Tabla7[Tipo de movimiento],"SALIDA",Tabla7[Mes],K$5))</f>
        <v>0</v>
      </c>
      <c r="L315" s="39">
        <f>IF($B315="","",-SUMIFS(Tabla7[Cantidad],Tabla7[Código del producto],$B315,Tabla7[Tipo de movimiento],"SALIDA",Tabla7[Mes],L$5))</f>
        <v>0</v>
      </c>
      <c r="M315" s="39">
        <f>IF($B315="","",-SUMIFS(Tabla7[Cantidad],Tabla7[Código del producto],$B315,Tabla7[Tipo de movimiento],"SALIDA",Tabla7[Mes],M$5))</f>
        <v>12</v>
      </c>
      <c r="N315" s="39">
        <f>IF($B315="","",-SUMIFS(Tabla7[Cantidad],Tabla7[Código del producto],$B315,Tabla7[Tipo de movimiento],"SALIDA",Tabla7[Mes],N$5))</f>
        <v>12</v>
      </c>
      <c r="O315" s="39">
        <f>IF($B315="","",-SUMIFS(Tabla7[Cantidad],Tabla7[Código del producto],$B315,Tabla7[Tipo de movimiento],"SALIDA",Tabla7[Mes],O$5))</f>
        <v>0</v>
      </c>
      <c r="P315" s="39">
        <f>IF($B315="","",-SUMIFS(Tabla7[Cantidad],Tabla7[Código del producto],$B315,Tabla7[Tipo de movimiento],"SALIDA",Tabla7[Mes],P$5))</f>
        <v>16</v>
      </c>
      <c r="Q315" s="39">
        <f t="shared" si="12"/>
        <v>9.3333333333333339</v>
      </c>
      <c r="R315" s="51" t="str">
        <f>IF($B315="","",IFERROR(VLOOKUP($B315,'ABC rotación'!$C:$G,5,0),"C"))</f>
        <v>B</v>
      </c>
      <c r="S315" s="41">
        <f t="shared" si="13"/>
        <v>19.285714285714285</v>
      </c>
      <c r="T315" s="40">
        <f t="shared" si="14"/>
        <v>0.83850931677018625</v>
      </c>
      <c r="U315" s="23" t="str">
        <f>IF($B315="","",VLOOKUP($T315,Tablas!$X$14:$Y$17,2,1))</f>
        <v>2. AMARILLO</v>
      </c>
    </row>
    <row r="316" spans="2:21" x14ac:dyDescent="0.2">
      <c r="B316" s="1">
        <f>IF(Tablas!B314="","",Tablas!B314)</f>
        <v>300311</v>
      </c>
      <c r="C316" s="1" t="str">
        <f>IF(Tablas!C314="","",Tablas!C314)</f>
        <v>TAPABARRO DEL ROJO</v>
      </c>
      <c r="D316" s="1" t="str">
        <f>IF(Tablas!D314="","",Tablas!D314)</f>
        <v>05 - COLISION</v>
      </c>
      <c r="E316" s="1" t="str">
        <f>IF(Tablas!E314="","",Tablas!E314)</f>
        <v>UN</v>
      </c>
      <c r="F316" s="1">
        <f>IF(Tablas!F314="","",Tablas!F314)</f>
        <v>8</v>
      </c>
      <c r="G316" s="1">
        <f>IF(Tablas!I314="","",Tablas!I314)</f>
        <v>49</v>
      </c>
      <c r="H316" s="1">
        <v>10</v>
      </c>
      <c r="I316" s="39">
        <f>IF($B316="","",-SUMIFS(Tabla7[Cantidad],Tabla7[Código del producto],$B316,Tabla7[Tipo de movimiento],"SALIDA",Tabla7[Mes],I$5))</f>
        <v>0</v>
      </c>
      <c r="J316" s="39">
        <f>IF($B316="","",-SUMIFS(Tabla7[Cantidad],Tabla7[Código del producto],$B316,Tabla7[Tipo de movimiento],"SALIDA",Tabla7[Mes],J$5))</f>
        <v>0</v>
      </c>
      <c r="K316" s="39">
        <f>IF($B316="","",-SUMIFS(Tabla7[Cantidad],Tabla7[Código del producto],$B316,Tabla7[Tipo de movimiento],"SALIDA",Tabla7[Mes],K$5))</f>
        <v>0</v>
      </c>
      <c r="L316" s="39">
        <f>IF($B316="","",-SUMIFS(Tabla7[Cantidad],Tabla7[Código del producto],$B316,Tabla7[Tipo de movimiento],"SALIDA",Tabla7[Mes],L$5))</f>
        <v>18</v>
      </c>
      <c r="M316" s="39">
        <f>IF($B316="","",-SUMIFS(Tabla7[Cantidad],Tabla7[Código del producto],$B316,Tabla7[Tipo de movimiento],"SALIDA",Tabla7[Mes],M$5))</f>
        <v>0</v>
      </c>
      <c r="N316" s="39">
        <f>IF($B316="","",-SUMIFS(Tabla7[Cantidad],Tabla7[Código del producto],$B316,Tabla7[Tipo de movimiento],"SALIDA",Tabla7[Mes],N$5))</f>
        <v>0</v>
      </c>
      <c r="O316" s="39">
        <f>IF($B316="","",-SUMIFS(Tabla7[Cantidad],Tabla7[Código del producto],$B316,Tabla7[Tipo de movimiento],"SALIDA",Tabla7[Mes],O$5))</f>
        <v>7</v>
      </c>
      <c r="P316" s="39">
        <f>IF($B316="","",-SUMIFS(Tabla7[Cantidad],Tabla7[Código del producto],$B316,Tabla7[Tipo de movimiento],"SALIDA",Tabla7[Mes],P$5))</f>
        <v>10</v>
      </c>
      <c r="Q316" s="39">
        <f t="shared" si="12"/>
        <v>5.666666666666667</v>
      </c>
      <c r="R316" s="51" t="str">
        <f>IF($B316="","",IFERROR(VLOOKUP($B316,'ABC rotación'!$C:$G,5,0),"C"))</f>
        <v>A</v>
      </c>
      <c r="S316" s="41">
        <f t="shared" si="13"/>
        <v>52.941176470588232</v>
      </c>
      <c r="T316" s="40">
        <f t="shared" si="14"/>
        <v>6.617647058823529</v>
      </c>
      <c r="U316" s="23" t="str">
        <f>IF($B316="","",VLOOKUP($T316,Tablas!$X$14:$Y$17,2,1))</f>
        <v>4. NEGRO</v>
      </c>
    </row>
    <row r="317" spans="2:21" x14ac:dyDescent="0.2">
      <c r="B317" s="1">
        <f>IF(Tablas!B315="","",Tablas!B315)</f>
        <v>300312</v>
      </c>
      <c r="C317" s="1" t="str">
        <f>IF(Tablas!C315="","",Tablas!C315)</f>
        <v>CUB. PIERNA DELANTERA DER ROJA</v>
      </c>
      <c r="D317" s="1" t="str">
        <f>IF(Tablas!D315="","",Tablas!D315)</f>
        <v>05 - COLISION</v>
      </c>
      <c r="E317" s="1" t="str">
        <f>IF(Tablas!E315="","",Tablas!E315)</f>
        <v>UN</v>
      </c>
      <c r="F317" s="1">
        <f>IF(Tablas!F315="","",Tablas!F315)</f>
        <v>5</v>
      </c>
      <c r="G317" s="1">
        <f>IF(Tablas!I315="","",Tablas!I315)</f>
        <v>24</v>
      </c>
      <c r="H317" s="1">
        <v>2</v>
      </c>
      <c r="I317" s="39">
        <f>IF($B317="","",-SUMIFS(Tabla7[Cantidad],Tabla7[Código del producto],$B317,Tabla7[Tipo de movimiento],"SALIDA",Tabla7[Mes],I$5))</f>
        <v>19</v>
      </c>
      <c r="J317" s="39">
        <f>IF($B317="","",-SUMIFS(Tabla7[Cantidad],Tabla7[Código del producto],$B317,Tabla7[Tipo de movimiento],"SALIDA",Tabla7[Mes],J$5))</f>
        <v>0</v>
      </c>
      <c r="K317" s="39">
        <f>IF($B317="","",-SUMIFS(Tabla7[Cantidad],Tabla7[Código del producto],$B317,Tabla7[Tipo de movimiento],"SALIDA",Tabla7[Mes],K$5))</f>
        <v>0</v>
      </c>
      <c r="L317" s="39">
        <f>IF($B317="","",-SUMIFS(Tabla7[Cantidad],Tabla7[Código del producto],$B317,Tabla7[Tipo de movimiento],"SALIDA",Tabla7[Mes],L$5))</f>
        <v>0</v>
      </c>
      <c r="M317" s="39">
        <f>IF($B317="","",-SUMIFS(Tabla7[Cantidad],Tabla7[Código del producto],$B317,Tabla7[Tipo de movimiento],"SALIDA",Tabla7[Mes],M$5))</f>
        <v>0</v>
      </c>
      <c r="N317" s="39">
        <f>IF($B317="","",-SUMIFS(Tabla7[Cantidad],Tabla7[Código del producto],$B317,Tabla7[Tipo de movimiento],"SALIDA",Tabla7[Mes],N$5))</f>
        <v>0</v>
      </c>
      <c r="O317" s="39">
        <f>IF($B317="","",-SUMIFS(Tabla7[Cantidad],Tabla7[Código del producto],$B317,Tabla7[Tipo de movimiento],"SALIDA",Tabla7[Mes],O$5))</f>
        <v>0</v>
      </c>
      <c r="P317" s="39">
        <f>IF($B317="","",-SUMIFS(Tabla7[Cantidad],Tabla7[Código del producto],$B317,Tabla7[Tipo de movimiento],"SALIDA",Tabla7[Mes],P$5))</f>
        <v>0</v>
      </c>
      <c r="Q317" s="39">
        <f t="shared" si="12"/>
        <v>0</v>
      </c>
      <c r="R317" s="51" t="str">
        <f>IF($B317="","",IFERROR(VLOOKUP($B317,'ABC rotación'!$C:$G,5,0),"C"))</f>
        <v>C</v>
      </c>
      <c r="S317" s="41">
        <f t="shared" si="13"/>
        <v>0</v>
      </c>
      <c r="T317" s="40">
        <f t="shared" si="14"/>
        <v>0</v>
      </c>
      <c r="U317" s="23" t="str">
        <f>IF($B317="","",VLOOKUP($T317,Tablas!$X$14:$Y$17,2,1))</f>
        <v>1. ROJO</v>
      </c>
    </row>
    <row r="318" spans="2:21" x14ac:dyDescent="0.2">
      <c r="B318" s="1">
        <f>IF(Tablas!B316="","",Tablas!B316)</f>
        <v>300313</v>
      </c>
      <c r="C318" s="1" t="str">
        <f>IF(Tablas!C316="","",Tablas!C316)</f>
        <v>CUB. PIERNA DELANTERA IZQ ROJA</v>
      </c>
      <c r="D318" s="1" t="str">
        <f>IF(Tablas!D316="","",Tablas!D316)</f>
        <v>05 - COLISION</v>
      </c>
      <c r="E318" s="1" t="str">
        <f>IF(Tablas!E316="","",Tablas!E316)</f>
        <v>UN</v>
      </c>
      <c r="F318" s="1">
        <f>IF(Tablas!F316="","",Tablas!F316)</f>
        <v>8</v>
      </c>
      <c r="G318" s="1">
        <f>IF(Tablas!I316="","",Tablas!I316)</f>
        <v>34</v>
      </c>
      <c r="H318" s="1">
        <v>2</v>
      </c>
      <c r="I318" s="39">
        <f>IF($B318="","",-SUMIFS(Tabla7[Cantidad],Tabla7[Código del producto],$B318,Tabla7[Tipo de movimiento],"SALIDA",Tabla7[Mes],I$5))</f>
        <v>0</v>
      </c>
      <c r="J318" s="39">
        <f>IF($B318="","",-SUMIFS(Tabla7[Cantidad],Tabla7[Código del producto],$B318,Tabla7[Tipo de movimiento],"SALIDA",Tabla7[Mes],J$5))</f>
        <v>5</v>
      </c>
      <c r="K318" s="39">
        <f>IF($B318="","",-SUMIFS(Tabla7[Cantidad],Tabla7[Código del producto],$B318,Tabla7[Tipo de movimiento],"SALIDA",Tabla7[Mes],K$5))</f>
        <v>0</v>
      </c>
      <c r="L318" s="39">
        <f>IF($B318="","",-SUMIFS(Tabla7[Cantidad],Tabla7[Código del producto],$B318,Tabla7[Tipo de movimiento],"SALIDA",Tabla7[Mes],L$5))</f>
        <v>0</v>
      </c>
      <c r="M318" s="39">
        <f>IF($B318="","",-SUMIFS(Tabla7[Cantidad],Tabla7[Código del producto],$B318,Tabla7[Tipo de movimiento],"SALIDA",Tabla7[Mes],M$5))</f>
        <v>0</v>
      </c>
      <c r="N318" s="39">
        <f>IF($B318="","",-SUMIFS(Tabla7[Cantidad],Tabla7[Código del producto],$B318,Tabla7[Tipo de movimiento],"SALIDA",Tabla7[Mes],N$5))</f>
        <v>0</v>
      </c>
      <c r="O318" s="39">
        <f>IF($B318="","",-SUMIFS(Tabla7[Cantidad],Tabla7[Código del producto],$B318,Tabla7[Tipo de movimiento],"SALIDA",Tabla7[Mes],O$5))</f>
        <v>8</v>
      </c>
      <c r="P318" s="39">
        <f>IF($B318="","",-SUMIFS(Tabla7[Cantidad],Tabla7[Código del producto],$B318,Tabla7[Tipo de movimiento],"SALIDA",Tabla7[Mes],P$5))</f>
        <v>0</v>
      </c>
      <c r="Q318" s="39">
        <f t="shared" si="12"/>
        <v>2.6666666666666665</v>
      </c>
      <c r="R318" s="51" t="str">
        <f>IF($B318="","",IFERROR(VLOOKUP($B318,'ABC rotación'!$C:$G,5,0),"C"))</f>
        <v>A</v>
      </c>
      <c r="S318" s="41">
        <f t="shared" si="13"/>
        <v>22.5</v>
      </c>
      <c r="T318" s="40">
        <f t="shared" si="14"/>
        <v>2.8125</v>
      </c>
      <c r="U318" s="23" t="str">
        <f>IF($B318="","",VLOOKUP($T318,Tablas!$X$14:$Y$17,2,1))</f>
        <v>4. NEGRO</v>
      </c>
    </row>
    <row r="319" spans="2:21" x14ac:dyDescent="0.2">
      <c r="B319" s="1">
        <f>IF(Tablas!B317="","",Tablas!B317)</f>
        <v>300314</v>
      </c>
      <c r="C319" s="1" t="str">
        <f>IF(Tablas!C317="","",Tablas!C317)</f>
        <v>VISOR DE FARO/ROJO/.</v>
      </c>
      <c r="D319" s="1" t="str">
        <f>IF(Tablas!D317="","",Tablas!D317)</f>
        <v>05 - COLISION</v>
      </c>
      <c r="E319" s="1" t="str">
        <f>IF(Tablas!E317="","",Tablas!E317)</f>
        <v>UN</v>
      </c>
      <c r="F319" s="1">
        <f>IF(Tablas!F317="","",Tablas!F317)</f>
        <v>6</v>
      </c>
      <c r="G319" s="1">
        <f>IF(Tablas!I317="","",Tablas!I317)</f>
        <v>44</v>
      </c>
      <c r="H319" s="1">
        <v>7</v>
      </c>
      <c r="I319" s="39">
        <f>IF($B319="","",-SUMIFS(Tabla7[Cantidad],Tabla7[Código del producto],$B319,Tabla7[Tipo de movimiento],"SALIDA",Tabla7[Mes],I$5))</f>
        <v>0</v>
      </c>
      <c r="J319" s="39">
        <f>IF($B319="","",-SUMIFS(Tabla7[Cantidad],Tabla7[Código del producto],$B319,Tabla7[Tipo de movimiento],"SALIDA",Tabla7[Mes],J$5))</f>
        <v>17</v>
      </c>
      <c r="K319" s="39">
        <f>IF($B319="","",-SUMIFS(Tabla7[Cantidad],Tabla7[Código del producto],$B319,Tabla7[Tipo de movimiento],"SALIDA",Tabla7[Mes],K$5))</f>
        <v>0</v>
      </c>
      <c r="L319" s="39">
        <f>IF($B319="","",-SUMIFS(Tabla7[Cantidad],Tabla7[Código del producto],$B319,Tabla7[Tipo de movimiento],"SALIDA",Tabla7[Mes],L$5))</f>
        <v>0</v>
      </c>
      <c r="M319" s="39">
        <f>IF($B319="","",-SUMIFS(Tabla7[Cantidad],Tabla7[Código del producto],$B319,Tabla7[Tipo de movimiento],"SALIDA",Tabla7[Mes],M$5))</f>
        <v>0</v>
      </c>
      <c r="N319" s="39">
        <f>IF($B319="","",-SUMIFS(Tabla7[Cantidad],Tabla7[Código del producto],$B319,Tabla7[Tipo de movimiento],"SALIDA",Tabla7[Mes],N$5))</f>
        <v>0</v>
      </c>
      <c r="O319" s="39">
        <f>IF($B319="","",-SUMIFS(Tabla7[Cantidad],Tabla7[Código del producto],$B319,Tabla7[Tipo de movimiento],"SALIDA",Tabla7[Mes],O$5))</f>
        <v>0</v>
      </c>
      <c r="P319" s="39">
        <f>IF($B319="","",-SUMIFS(Tabla7[Cantidad],Tabla7[Código del producto],$B319,Tabla7[Tipo de movimiento],"SALIDA",Tabla7[Mes],P$5))</f>
        <v>0</v>
      </c>
      <c r="Q319" s="39">
        <f t="shared" si="12"/>
        <v>0</v>
      </c>
      <c r="R319" s="51" t="str">
        <f>IF($B319="","",IFERROR(VLOOKUP($B319,'ABC rotación'!$C:$G,5,0),"C"))</f>
        <v>B</v>
      </c>
      <c r="S319" s="41">
        <f t="shared" si="13"/>
        <v>0</v>
      </c>
      <c r="T319" s="40">
        <f t="shared" si="14"/>
        <v>0</v>
      </c>
      <c r="U319" s="23" t="str">
        <f>IF($B319="","",VLOOKUP($T319,Tablas!$X$14:$Y$17,2,1))</f>
        <v>1. ROJO</v>
      </c>
    </row>
    <row r="320" spans="2:21" x14ac:dyDescent="0.2">
      <c r="B320" s="1">
        <f>IF(Tablas!B318="","",Tablas!B318)</f>
        <v>300315</v>
      </c>
      <c r="C320" s="1" t="str">
        <f>IF(Tablas!C318="","",Tablas!C318)</f>
        <v>CRISTAL DEL FARO</v>
      </c>
      <c r="D320" s="1" t="str">
        <f>IF(Tablas!D318="","",Tablas!D318)</f>
        <v>14 - LUCES</v>
      </c>
      <c r="E320" s="1" t="str">
        <f>IF(Tablas!E318="","",Tablas!E318)</f>
        <v>UN</v>
      </c>
      <c r="F320" s="1">
        <f>IF(Tablas!F318="","",Tablas!F318)</f>
        <v>24</v>
      </c>
      <c r="G320" s="1">
        <f>IF(Tablas!I318="","",Tablas!I318)</f>
        <v>29</v>
      </c>
      <c r="H320" s="1">
        <v>9</v>
      </c>
      <c r="I320" s="39">
        <f>IF($B320="","",-SUMIFS(Tabla7[Cantidad],Tabla7[Código del producto],$B320,Tabla7[Tipo de movimiento],"SALIDA",Tabla7[Mes],I$5))</f>
        <v>12</v>
      </c>
      <c r="J320" s="39">
        <f>IF($B320="","",-SUMIFS(Tabla7[Cantidad],Tabla7[Código del producto],$B320,Tabla7[Tipo de movimiento],"SALIDA",Tabla7[Mes],J$5))</f>
        <v>33</v>
      </c>
      <c r="K320" s="39">
        <f>IF($B320="","",-SUMIFS(Tabla7[Cantidad],Tabla7[Código del producto],$B320,Tabla7[Tipo de movimiento],"SALIDA",Tabla7[Mes],K$5))</f>
        <v>0</v>
      </c>
      <c r="L320" s="39">
        <f>IF($B320="","",-SUMIFS(Tabla7[Cantidad],Tabla7[Código del producto],$B320,Tabla7[Tipo de movimiento],"SALIDA",Tabla7[Mes],L$5))</f>
        <v>0</v>
      </c>
      <c r="M320" s="39">
        <f>IF($B320="","",-SUMIFS(Tabla7[Cantidad],Tabla7[Código del producto],$B320,Tabla7[Tipo de movimiento],"SALIDA",Tabla7[Mes],M$5))</f>
        <v>0</v>
      </c>
      <c r="N320" s="39">
        <f>IF($B320="","",-SUMIFS(Tabla7[Cantidad],Tabla7[Código del producto],$B320,Tabla7[Tipo de movimiento],"SALIDA",Tabla7[Mes],N$5))</f>
        <v>9</v>
      </c>
      <c r="O320" s="39">
        <f>IF($B320="","",-SUMIFS(Tabla7[Cantidad],Tabla7[Código del producto],$B320,Tabla7[Tipo de movimiento],"SALIDA",Tabla7[Mes],O$5))</f>
        <v>0</v>
      </c>
      <c r="P320" s="39">
        <f>IF($B320="","",-SUMIFS(Tabla7[Cantidad],Tabla7[Código del producto],$B320,Tabla7[Tipo de movimiento],"SALIDA",Tabla7[Mes],P$5))</f>
        <v>0</v>
      </c>
      <c r="Q320" s="39">
        <f t="shared" si="12"/>
        <v>3</v>
      </c>
      <c r="R320" s="51" t="str">
        <f>IF($B320="","",IFERROR(VLOOKUP($B320,'ABC rotación'!$C:$G,5,0),"C"))</f>
        <v>A</v>
      </c>
      <c r="S320" s="41">
        <f t="shared" si="13"/>
        <v>90</v>
      </c>
      <c r="T320" s="40">
        <f t="shared" si="14"/>
        <v>3.75</v>
      </c>
      <c r="U320" s="23" t="str">
        <f>IF($B320="","",VLOOKUP($T320,Tablas!$X$14:$Y$17,2,1))</f>
        <v>4. NEGRO</v>
      </c>
    </row>
    <row r="321" spans="2:21" x14ac:dyDescent="0.2">
      <c r="B321" s="1">
        <f>IF(Tablas!B319="","",Tablas!B319)</f>
        <v>300316</v>
      </c>
      <c r="C321" s="1" t="str">
        <f>IF(Tablas!C319="","",Tablas!C319)</f>
        <v>DIRECCIONAL IZQUIERDA DELANTER</v>
      </c>
      <c r="D321" s="1" t="str">
        <f>IF(Tablas!D319="","",Tablas!D319)</f>
        <v>14 - LUCES</v>
      </c>
      <c r="E321" s="1" t="str">
        <f>IF(Tablas!E319="","",Tablas!E319)</f>
        <v>UN</v>
      </c>
      <c r="F321" s="1">
        <f>IF(Tablas!F319="","",Tablas!F319)</f>
        <v>5</v>
      </c>
      <c r="G321" s="1">
        <f>IF(Tablas!I319="","",Tablas!I319)</f>
        <v>29</v>
      </c>
      <c r="H321" s="1">
        <v>2</v>
      </c>
      <c r="I321" s="39">
        <f>IF($B321="","",-SUMIFS(Tabla7[Cantidad],Tabla7[Código del producto],$B321,Tabla7[Tipo de movimiento],"SALIDA",Tabla7[Mes],I$5))</f>
        <v>0</v>
      </c>
      <c r="J321" s="39">
        <f>IF($B321="","",-SUMIFS(Tabla7[Cantidad],Tabla7[Código del producto],$B321,Tabla7[Tipo de movimiento],"SALIDA",Tabla7[Mes],J$5))</f>
        <v>0</v>
      </c>
      <c r="K321" s="39">
        <f>IF($B321="","",-SUMIFS(Tabla7[Cantidad],Tabla7[Código del producto],$B321,Tabla7[Tipo de movimiento],"SALIDA",Tabla7[Mes],K$5))</f>
        <v>0</v>
      </c>
      <c r="L321" s="39">
        <f>IF($B321="","",-SUMIFS(Tabla7[Cantidad],Tabla7[Código del producto],$B321,Tabla7[Tipo de movimiento],"SALIDA",Tabla7[Mes],L$5))</f>
        <v>0</v>
      </c>
      <c r="M321" s="39">
        <f>IF($B321="","",-SUMIFS(Tabla7[Cantidad],Tabla7[Código del producto],$B321,Tabla7[Tipo de movimiento],"SALIDA",Tabla7[Mes],M$5))</f>
        <v>0</v>
      </c>
      <c r="N321" s="39">
        <f>IF($B321="","",-SUMIFS(Tabla7[Cantidad],Tabla7[Código del producto],$B321,Tabla7[Tipo de movimiento],"SALIDA",Tabla7[Mes],N$5))</f>
        <v>0</v>
      </c>
      <c r="O321" s="39">
        <f>IF($B321="","",-SUMIFS(Tabla7[Cantidad],Tabla7[Código del producto],$B321,Tabla7[Tipo de movimiento],"SALIDA",Tabla7[Mes],O$5))</f>
        <v>0</v>
      </c>
      <c r="P321" s="39">
        <f>IF($B321="","",-SUMIFS(Tabla7[Cantidad],Tabla7[Código del producto],$B321,Tabla7[Tipo de movimiento],"SALIDA",Tabla7[Mes],P$5))</f>
        <v>0</v>
      </c>
      <c r="Q321" s="39">
        <f t="shared" si="12"/>
        <v>0</v>
      </c>
      <c r="R321" s="51" t="str">
        <f>IF($B321="","",IFERROR(VLOOKUP($B321,'ABC rotación'!$C:$G,5,0),"C"))</f>
        <v>A</v>
      </c>
      <c r="S321" s="41">
        <f t="shared" si="13"/>
        <v>0</v>
      </c>
      <c r="T321" s="40">
        <f t="shared" si="14"/>
        <v>0</v>
      </c>
      <c r="U321" s="23" t="str">
        <f>IF($B321="","",VLOOKUP($T321,Tablas!$X$14:$Y$17,2,1))</f>
        <v>1. ROJO</v>
      </c>
    </row>
    <row r="322" spans="2:21" x14ac:dyDescent="0.2">
      <c r="B322" s="1">
        <f>IF(Tablas!B320="","",Tablas!B320)</f>
        <v>300317</v>
      </c>
      <c r="C322" s="1" t="str">
        <f>IF(Tablas!C320="","",Tablas!C320)</f>
        <v>DIRECCIONAL DERECHA DELANTERA</v>
      </c>
      <c r="D322" s="1" t="str">
        <f>IF(Tablas!D320="","",Tablas!D320)</f>
        <v>14 - LUCES</v>
      </c>
      <c r="E322" s="1" t="str">
        <f>IF(Tablas!E320="","",Tablas!E320)</f>
        <v>UN</v>
      </c>
      <c r="F322" s="1">
        <f>IF(Tablas!F320="","",Tablas!F320)</f>
        <v>20</v>
      </c>
      <c r="G322" s="1">
        <f>IF(Tablas!I320="","",Tablas!I320)</f>
        <v>46</v>
      </c>
      <c r="H322" s="1">
        <v>9</v>
      </c>
      <c r="I322" s="39">
        <f>IF($B322="","",-SUMIFS(Tabla7[Cantidad],Tabla7[Código del producto],$B322,Tabla7[Tipo de movimiento],"SALIDA",Tabla7[Mes],I$5))</f>
        <v>0</v>
      </c>
      <c r="J322" s="39">
        <f>IF($B322="","",-SUMIFS(Tabla7[Cantidad],Tabla7[Código del producto],$B322,Tabla7[Tipo de movimiento],"SALIDA",Tabla7[Mes],J$5))</f>
        <v>0</v>
      </c>
      <c r="K322" s="39">
        <f>IF($B322="","",-SUMIFS(Tabla7[Cantidad],Tabla7[Código del producto],$B322,Tabla7[Tipo de movimiento],"SALIDA",Tabla7[Mes],K$5))</f>
        <v>0</v>
      </c>
      <c r="L322" s="39">
        <f>IF($B322="","",-SUMIFS(Tabla7[Cantidad],Tabla7[Código del producto],$B322,Tabla7[Tipo de movimiento],"SALIDA",Tabla7[Mes],L$5))</f>
        <v>26</v>
      </c>
      <c r="M322" s="39">
        <f>IF($B322="","",-SUMIFS(Tabla7[Cantidad],Tabla7[Código del producto],$B322,Tabla7[Tipo de movimiento],"SALIDA",Tabla7[Mes],M$5))</f>
        <v>0</v>
      </c>
      <c r="N322" s="39">
        <f>IF($B322="","",-SUMIFS(Tabla7[Cantidad],Tabla7[Código del producto],$B322,Tabla7[Tipo de movimiento],"SALIDA",Tabla7[Mes],N$5))</f>
        <v>8</v>
      </c>
      <c r="O322" s="39">
        <f>IF($B322="","",-SUMIFS(Tabla7[Cantidad],Tabla7[Código del producto],$B322,Tabla7[Tipo de movimiento],"SALIDA",Tabla7[Mes],O$5))</f>
        <v>0</v>
      </c>
      <c r="P322" s="39">
        <f>IF($B322="","",-SUMIFS(Tabla7[Cantidad],Tabla7[Código del producto],$B322,Tabla7[Tipo de movimiento],"SALIDA",Tabla7[Mes],P$5))</f>
        <v>17</v>
      </c>
      <c r="Q322" s="39">
        <f t="shared" si="12"/>
        <v>8.3333333333333339</v>
      </c>
      <c r="R322" s="51" t="str">
        <f>IF($B322="","",IFERROR(VLOOKUP($B322,'ABC rotación'!$C:$G,5,0),"C"))</f>
        <v>B</v>
      </c>
      <c r="S322" s="41">
        <f t="shared" si="13"/>
        <v>32.4</v>
      </c>
      <c r="T322" s="40">
        <f t="shared" si="14"/>
        <v>1.6199999999999999</v>
      </c>
      <c r="U322" s="23" t="str">
        <f>IF($B322="","",VLOOKUP($T322,Tablas!$X$14:$Y$17,2,1))</f>
        <v>3. VERDE</v>
      </c>
    </row>
    <row r="323" spans="2:21" x14ac:dyDescent="0.2">
      <c r="B323" s="1">
        <f>IF(Tablas!B321="","",Tablas!B321)</f>
        <v>300318</v>
      </c>
      <c r="C323" s="1" t="str">
        <f>IF(Tablas!C321="","",Tablas!C321)</f>
        <v>LLAVE DE BLOQUEO DE ASIENTO</v>
      </c>
      <c r="D323" s="1" t="str">
        <f>IF(Tablas!D321="","",Tablas!D321)</f>
        <v>15 - MISCELANEOS</v>
      </c>
      <c r="E323" s="1" t="str">
        <f>IF(Tablas!E321="","",Tablas!E321)</f>
        <v>UN</v>
      </c>
      <c r="F323" s="1">
        <f>IF(Tablas!F321="","",Tablas!F321)</f>
        <v>19</v>
      </c>
      <c r="G323" s="1">
        <f>IF(Tablas!I321="","",Tablas!I321)</f>
        <v>30</v>
      </c>
      <c r="H323" s="1">
        <v>1</v>
      </c>
      <c r="I323" s="39">
        <f>IF($B323="","",-SUMIFS(Tabla7[Cantidad],Tabla7[Código del producto],$B323,Tabla7[Tipo de movimiento],"SALIDA",Tabla7[Mes],I$5))</f>
        <v>0</v>
      </c>
      <c r="J323" s="39">
        <f>IF($B323="","",-SUMIFS(Tabla7[Cantidad],Tabla7[Código del producto],$B323,Tabla7[Tipo de movimiento],"SALIDA",Tabla7[Mes],J$5))</f>
        <v>0</v>
      </c>
      <c r="K323" s="39">
        <f>IF($B323="","",-SUMIFS(Tabla7[Cantidad],Tabla7[Código del producto],$B323,Tabla7[Tipo de movimiento],"SALIDA",Tabla7[Mes],K$5))</f>
        <v>0</v>
      </c>
      <c r="L323" s="39">
        <f>IF($B323="","",-SUMIFS(Tabla7[Cantidad],Tabla7[Código del producto],$B323,Tabla7[Tipo de movimiento],"SALIDA",Tabla7[Mes],L$5))</f>
        <v>13</v>
      </c>
      <c r="M323" s="39">
        <f>IF($B323="","",-SUMIFS(Tabla7[Cantidad],Tabla7[Código del producto],$B323,Tabla7[Tipo de movimiento],"SALIDA",Tabla7[Mes],M$5))</f>
        <v>0</v>
      </c>
      <c r="N323" s="39">
        <f>IF($B323="","",-SUMIFS(Tabla7[Cantidad],Tabla7[Código del producto],$B323,Tabla7[Tipo de movimiento],"SALIDA",Tabla7[Mes],N$5))</f>
        <v>0</v>
      </c>
      <c r="O323" s="39">
        <f>IF($B323="","",-SUMIFS(Tabla7[Cantidad],Tabla7[Código del producto],$B323,Tabla7[Tipo de movimiento],"SALIDA",Tabla7[Mes],O$5))</f>
        <v>0</v>
      </c>
      <c r="P323" s="39">
        <f>IF($B323="","",-SUMIFS(Tabla7[Cantidad],Tabla7[Código del producto],$B323,Tabla7[Tipo de movimiento],"SALIDA",Tabla7[Mes],P$5))</f>
        <v>0</v>
      </c>
      <c r="Q323" s="39">
        <f t="shared" si="12"/>
        <v>0</v>
      </c>
      <c r="R323" s="51" t="str">
        <f>IF($B323="","",IFERROR(VLOOKUP($B323,'ABC rotación'!$C:$G,5,0),"C"))</f>
        <v>C</v>
      </c>
      <c r="S323" s="41">
        <f t="shared" si="13"/>
        <v>0</v>
      </c>
      <c r="T323" s="40">
        <f t="shared" si="14"/>
        <v>0</v>
      </c>
      <c r="U323" s="23" t="str">
        <f>IF($B323="","",VLOOKUP($T323,Tablas!$X$14:$Y$17,2,1))</f>
        <v>1. ROJO</v>
      </c>
    </row>
    <row r="324" spans="2:21" x14ac:dyDescent="0.2">
      <c r="B324" s="1">
        <f>IF(Tablas!B322="","",Tablas!B322)</f>
        <v>300319</v>
      </c>
      <c r="C324" s="1" t="str">
        <f>IF(Tablas!C322="","",Tablas!C322)</f>
        <v>CERRADURA DEL ASIENTO</v>
      </c>
      <c r="D324" s="1" t="str">
        <f>IF(Tablas!D322="","",Tablas!D322)</f>
        <v>15 - MISCELANEOS</v>
      </c>
      <c r="E324" s="1" t="str">
        <f>IF(Tablas!E322="","",Tablas!E322)</f>
        <v>UN</v>
      </c>
      <c r="F324" s="1">
        <f>IF(Tablas!F322="","",Tablas!F322)</f>
        <v>20</v>
      </c>
      <c r="G324" s="1">
        <f>IF(Tablas!I322="","",Tablas!I322)</f>
        <v>26</v>
      </c>
      <c r="H324" s="1">
        <v>1</v>
      </c>
      <c r="I324" s="39">
        <f>IF($B324="","",-SUMIFS(Tabla7[Cantidad],Tabla7[Código del producto],$B324,Tabla7[Tipo de movimiento],"SALIDA",Tabla7[Mes],I$5))</f>
        <v>0</v>
      </c>
      <c r="J324" s="39">
        <f>IF($B324="","",-SUMIFS(Tabla7[Cantidad],Tabla7[Código del producto],$B324,Tabla7[Tipo de movimiento],"SALIDA",Tabla7[Mes],J$5))</f>
        <v>0</v>
      </c>
      <c r="K324" s="39">
        <f>IF($B324="","",-SUMIFS(Tabla7[Cantidad],Tabla7[Código del producto],$B324,Tabla7[Tipo de movimiento],"SALIDA",Tabla7[Mes],K$5))</f>
        <v>0</v>
      </c>
      <c r="L324" s="39">
        <f>IF($B324="","",-SUMIFS(Tabla7[Cantidad],Tabla7[Código del producto],$B324,Tabla7[Tipo de movimiento],"SALIDA",Tabla7[Mes],L$5))</f>
        <v>0</v>
      </c>
      <c r="M324" s="39">
        <f>IF($B324="","",-SUMIFS(Tabla7[Cantidad],Tabla7[Código del producto],$B324,Tabla7[Tipo de movimiento],"SALIDA",Tabla7[Mes],M$5))</f>
        <v>0</v>
      </c>
      <c r="N324" s="39">
        <f>IF($B324="","",-SUMIFS(Tabla7[Cantidad],Tabla7[Código del producto],$B324,Tabla7[Tipo de movimiento],"SALIDA",Tabla7[Mes],N$5))</f>
        <v>23</v>
      </c>
      <c r="O324" s="39">
        <f>IF($B324="","",-SUMIFS(Tabla7[Cantidad],Tabla7[Código del producto],$B324,Tabla7[Tipo de movimiento],"SALIDA",Tabla7[Mes],O$5))</f>
        <v>15</v>
      </c>
      <c r="P324" s="39">
        <f>IF($B324="","",-SUMIFS(Tabla7[Cantidad],Tabla7[Código del producto],$B324,Tabla7[Tipo de movimiento],"SALIDA",Tabla7[Mes],P$5))</f>
        <v>0</v>
      </c>
      <c r="Q324" s="39">
        <f t="shared" si="12"/>
        <v>12.666666666666666</v>
      </c>
      <c r="R324" s="51" t="str">
        <f>IF($B324="","",IFERROR(VLOOKUP($B324,'ABC rotación'!$C:$G,5,0),"C"))</f>
        <v>A</v>
      </c>
      <c r="S324" s="41">
        <f t="shared" si="13"/>
        <v>2.3684210526315792</v>
      </c>
      <c r="T324" s="40">
        <f t="shared" si="14"/>
        <v>0.11842105263157895</v>
      </c>
      <c r="U324" s="23" t="str">
        <f>IF($B324="","",VLOOKUP($T324,Tablas!$X$14:$Y$17,2,1))</f>
        <v>1. ROJO</v>
      </c>
    </row>
    <row r="325" spans="2:21" x14ac:dyDescent="0.2">
      <c r="B325" s="1">
        <f>IF(Tablas!B323="","",Tablas!B323)</f>
        <v>300320</v>
      </c>
      <c r="C325" s="1" t="str">
        <f>IF(Tablas!C323="","",Tablas!C323)</f>
        <v>AMORTIGUADOR TRASERO COMPLETO</v>
      </c>
      <c r="D325" s="1" t="str">
        <f>IF(Tablas!D323="","",Tablas!D323)</f>
        <v>06 - AMORTIGUADORES</v>
      </c>
      <c r="E325" s="1" t="str">
        <f>IF(Tablas!E323="","",Tablas!E323)</f>
        <v>UN</v>
      </c>
      <c r="F325" s="1">
        <f>IF(Tablas!F323="","",Tablas!F323)</f>
        <v>25</v>
      </c>
      <c r="G325" s="1">
        <f>IF(Tablas!I323="","",Tablas!I323)</f>
        <v>30</v>
      </c>
      <c r="H325" s="1">
        <v>3</v>
      </c>
      <c r="I325" s="39">
        <f>IF($B325="","",-SUMIFS(Tabla7[Cantidad],Tabla7[Código del producto],$B325,Tabla7[Tipo de movimiento],"SALIDA",Tabla7[Mes],I$5))</f>
        <v>28</v>
      </c>
      <c r="J325" s="39">
        <f>IF($B325="","",-SUMIFS(Tabla7[Cantidad],Tabla7[Código del producto],$B325,Tabla7[Tipo de movimiento],"SALIDA",Tabla7[Mes],J$5))</f>
        <v>0</v>
      </c>
      <c r="K325" s="39">
        <f>IF($B325="","",-SUMIFS(Tabla7[Cantidad],Tabla7[Código del producto],$B325,Tabla7[Tipo de movimiento],"SALIDA",Tabla7[Mes],K$5))</f>
        <v>13</v>
      </c>
      <c r="L325" s="39">
        <f>IF($B325="","",-SUMIFS(Tabla7[Cantidad],Tabla7[Código del producto],$B325,Tabla7[Tipo de movimiento],"SALIDA",Tabla7[Mes],L$5))</f>
        <v>0</v>
      </c>
      <c r="M325" s="39">
        <f>IF($B325="","",-SUMIFS(Tabla7[Cantidad],Tabla7[Código del producto],$B325,Tabla7[Tipo de movimiento],"SALIDA",Tabla7[Mes],M$5))</f>
        <v>0</v>
      </c>
      <c r="N325" s="39">
        <f>IF($B325="","",-SUMIFS(Tabla7[Cantidad],Tabla7[Código del producto],$B325,Tabla7[Tipo de movimiento],"SALIDA",Tabla7[Mes],N$5))</f>
        <v>0</v>
      </c>
      <c r="O325" s="39">
        <f>IF($B325="","",-SUMIFS(Tabla7[Cantidad],Tabla7[Código del producto],$B325,Tabla7[Tipo de movimiento],"SALIDA",Tabla7[Mes],O$5))</f>
        <v>9</v>
      </c>
      <c r="P325" s="39">
        <f>IF($B325="","",-SUMIFS(Tabla7[Cantidad],Tabla7[Código del producto],$B325,Tabla7[Tipo de movimiento],"SALIDA",Tabla7[Mes],P$5))</f>
        <v>0</v>
      </c>
      <c r="Q325" s="39">
        <f t="shared" si="12"/>
        <v>3</v>
      </c>
      <c r="R325" s="51" t="str">
        <f>IF($B325="","",IFERROR(VLOOKUP($B325,'ABC rotación'!$C:$G,5,0),"C"))</f>
        <v>C</v>
      </c>
      <c r="S325" s="41">
        <f t="shared" si="13"/>
        <v>30</v>
      </c>
      <c r="T325" s="40">
        <f t="shared" si="14"/>
        <v>1.2</v>
      </c>
      <c r="U325" s="23" t="str">
        <f>IF($B325="","",VLOOKUP($T325,Tablas!$X$14:$Y$17,2,1))</f>
        <v>3. VERDE</v>
      </c>
    </row>
    <row r="326" spans="2:21" x14ac:dyDescent="0.2">
      <c r="B326" s="1">
        <f>IF(Tablas!B324="","",Tablas!B324)</f>
        <v>300321</v>
      </c>
      <c r="C326" s="1" t="str">
        <f>IF(Tablas!C324="","",Tablas!C324)</f>
        <v>POSAPIES DE GOMA</v>
      </c>
      <c r="D326" s="1" t="str">
        <f>IF(Tablas!D324="","",Tablas!D324)</f>
        <v>11 - LLANTAS Y HULES</v>
      </c>
      <c r="E326" s="1" t="str">
        <f>IF(Tablas!E324="","",Tablas!E324)</f>
        <v>UN</v>
      </c>
      <c r="F326" s="1">
        <f>IF(Tablas!F324="","",Tablas!F324)</f>
        <v>12</v>
      </c>
      <c r="G326" s="1">
        <f>IF(Tablas!I324="","",Tablas!I324)</f>
        <v>47</v>
      </c>
      <c r="H326" s="1">
        <v>9</v>
      </c>
      <c r="I326" s="39">
        <f>IF($B326="","",-SUMIFS(Tabla7[Cantidad],Tabla7[Código del producto],$B326,Tabla7[Tipo de movimiento],"SALIDA",Tabla7[Mes],I$5))</f>
        <v>0</v>
      </c>
      <c r="J326" s="39">
        <f>IF($B326="","",-SUMIFS(Tabla7[Cantidad],Tabla7[Código del producto],$B326,Tabla7[Tipo de movimiento],"SALIDA",Tabla7[Mes],J$5))</f>
        <v>16</v>
      </c>
      <c r="K326" s="39">
        <f>IF($B326="","",-SUMIFS(Tabla7[Cantidad],Tabla7[Código del producto],$B326,Tabla7[Tipo de movimiento],"SALIDA",Tabla7[Mes],K$5))</f>
        <v>0</v>
      </c>
      <c r="L326" s="39">
        <f>IF($B326="","",-SUMIFS(Tabla7[Cantidad],Tabla7[Código del producto],$B326,Tabla7[Tipo de movimiento],"SALIDA",Tabla7[Mes],L$5))</f>
        <v>0</v>
      </c>
      <c r="M326" s="39">
        <f>IF($B326="","",-SUMIFS(Tabla7[Cantidad],Tabla7[Código del producto],$B326,Tabla7[Tipo de movimiento],"SALIDA",Tabla7[Mes],M$5))</f>
        <v>0</v>
      </c>
      <c r="N326" s="39">
        <f>IF($B326="","",-SUMIFS(Tabla7[Cantidad],Tabla7[Código del producto],$B326,Tabla7[Tipo de movimiento],"SALIDA",Tabla7[Mes],N$5))</f>
        <v>0</v>
      </c>
      <c r="O326" s="39">
        <f>IF($B326="","",-SUMIFS(Tabla7[Cantidad],Tabla7[Código del producto],$B326,Tabla7[Tipo de movimiento],"SALIDA",Tabla7[Mes],O$5))</f>
        <v>0</v>
      </c>
      <c r="P326" s="39">
        <f>IF($B326="","",-SUMIFS(Tabla7[Cantidad],Tabla7[Código del producto],$B326,Tabla7[Tipo de movimiento],"SALIDA",Tabla7[Mes],P$5))</f>
        <v>0</v>
      </c>
      <c r="Q326" s="39">
        <f t="shared" si="12"/>
        <v>0</v>
      </c>
      <c r="R326" s="51" t="str">
        <f>IF($B326="","",IFERROR(VLOOKUP($B326,'ABC rotación'!$C:$G,5,0),"C"))</f>
        <v>C</v>
      </c>
      <c r="S326" s="41">
        <f t="shared" si="13"/>
        <v>0</v>
      </c>
      <c r="T326" s="40">
        <f t="shared" si="14"/>
        <v>0</v>
      </c>
      <c r="U326" s="23" t="str">
        <f>IF($B326="","",VLOOKUP($T326,Tablas!$X$14:$Y$17,2,1))</f>
        <v>1. ROJO</v>
      </c>
    </row>
    <row r="327" spans="2:21" x14ac:dyDescent="0.2">
      <c r="B327" s="1">
        <f>IF(Tablas!B325="","",Tablas!B325)</f>
        <v>300322</v>
      </c>
      <c r="C327" s="1" t="str">
        <f>IF(Tablas!C325="","",Tablas!C325)</f>
        <v>SUJETADOR BASE DE POSAPIES IZQ</v>
      </c>
      <c r="D327" s="1" t="str">
        <f>IF(Tablas!D325="","",Tablas!D325)</f>
        <v>07 - PEDALES Y POSAPIES</v>
      </c>
      <c r="E327" s="1" t="str">
        <f>IF(Tablas!E325="","",Tablas!E325)</f>
        <v>UN</v>
      </c>
      <c r="F327" s="1">
        <f>IF(Tablas!F325="","",Tablas!F325)</f>
        <v>5</v>
      </c>
      <c r="G327" s="1">
        <f>IF(Tablas!I325="","",Tablas!I325)</f>
        <v>6</v>
      </c>
      <c r="H327" s="1">
        <v>5</v>
      </c>
      <c r="I327" s="39">
        <f>IF($B327="","",-SUMIFS(Tabla7[Cantidad],Tabla7[Código del producto],$B327,Tabla7[Tipo de movimiento],"SALIDA",Tabla7[Mes],I$5))</f>
        <v>0</v>
      </c>
      <c r="J327" s="39">
        <f>IF($B327="","",-SUMIFS(Tabla7[Cantidad],Tabla7[Código del producto],$B327,Tabla7[Tipo de movimiento],"SALIDA",Tabla7[Mes],J$5))</f>
        <v>0</v>
      </c>
      <c r="K327" s="39">
        <f>IF($B327="","",-SUMIFS(Tabla7[Cantidad],Tabla7[Código del producto],$B327,Tabla7[Tipo de movimiento],"SALIDA",Tabla7[Mes],K$5))</f>
        <v>0</v>
      </c>
      <c r="L327" s="39">
        <f>IF($B327="","",-SUMIFS(Tabla7[Cantidad],Tabla7[Código del producto],$B327,Tabla7[Tipo de movimiento],"SALIDA",Tabla7[Mes],L$5))</f>
        <v>17</v>
      </c>
      <c r="M327" s="39">
        <f>IF($B327="","",-SUMIFS(Tabla7[Cantidad],Tabla7[Código del producto],$B327,Tabla7[Tipo de movimiento],"SALIDA",Tabla7[Mes],M$5))</f>
        <v>12</v>
      </c>
      <c r="N327" s="39">
        <f>IF($B327="","",-SUMIFS(Tabla7[Cantidad],Tabla7[Código del producto],$B327,Tabla7[Tipo de movimiento],"SALIDA",Tabla7[Mes],N$5))</f>
        <v>0</v>
      </c>
      <c r="O327" s="39">
        <f>IF($B327="","",-SUMIFS(Tabla7[Cantidad],Tabla7[Código del producto],$B327,Tabla7[Tipo de movimiento],"SALIDA",Tabla7[Mes],O$5))</f>
        <v>0</v>
      </c>
      <c r="P327" s="39">
        <f>IF($B327="","",-SUMIFS(Tabla7[Cantidad],Tabla7[Código del producto],$B327,Tabla7[Tipo de movimiento],"SALIDA",Tabla7[Mes],P$5))</f>
        <v>0</v>
      </c>
      <c r="Q327" s="39">
        <f t="shared" ref="Q327:Q390" si="15">IF($B327="","",IFERROR(AVERAGE(N327:P327),0))</f>
        <v>0</v>
      </c>
      <c r="R327" s="51" t="str">
        <f>IF($B327="","",IFERROR(VLOOKUP($B327,'ABC rotación'!$C:$G,5,0),"C"))</f>
        <v>A</v>
      </c>
      <c r="S327" s="41">
        <f t="shared" ref="S327:S390" si="16">IF($B327="","",IFERROR(H327/Q327*30,0))</f>
        <v>0</v>
      </c>
      <c r="T327" s="40">
        <f t="shared" ref="T327:T390" si="17">IF($B327="","",S327/F327)</f>
        <v>0</v>
      </c>
      <c r="U327" s="23" t="str">
        <f>IF($B327="","",VLOOKUP($T327,Tablas!$X$14:$Y$17,2,1))</f>
        <v>1. ROJO</v>
      </c>
    </row>
    <row r="328" spans="2:21" x14ac:dyDescent="0.2">
      <c r="B328" s="1">
        <f>IF(Tablas!B326="","",Tablas!B326)</f>
        <v>300323</v>
      </c>
      <c r="C328" s="1" t="str">
        <f>IF(Tablas!C326="","",Tablas!C326)</f>
        <v>CUBIERTA DE PIERNA DER ROJO</v>
      </c>
      <c r="D328" s="1" t="str">
        <f>IF(Tablas!D326="","",Tablas!D326)</f>
        <v>05 - COLISION</v>
      </c>
      <c r="E328" s="1" t="str">
        <f>IF(Tablas!E326="","",Tablas!E326)</f>
        <v>UN</v>
      </c>
      <c r="F328" s="1">
        <f>IF(Tablas!F326="","",Tablas!F326)</f>
        <v>22</v>
      </c>
      <c r="G328" s="1">
        <f>IF(Tablas!I326="","",Tablas!I326)</f>
        <v>37</v>
      </c>
      <c r="H328" s="1">
        <v>7</v>
      </c>
      <c r="I328" s="39">
        <f>IF($B328="","",-SUMIFS(Tabla7[Cantidad],Tabla7[Código del producto],$B328,Tabla7[Tipo de movimiento],"SALIDA",Tabla7[Mes],I$5))</f>
        <v>0</v>
      </c>
      <c r="J328" s="39">
        <f>IF($B328="","",-SUMIFS(Tabla7[Cantidad],Tabla7[Código del producto],$B328,Tabla7[Tipo de movimiento],"SALIDA",Tabla7[Mes],J$5))</f>
        <v>0</v>
      </c>
      <c r="K328" s="39">
        <f>IF($B328="","",-SUMIFS(Tabla7[Cantidad],Tabla7[Código del producto],$B328,Tabla7[Tipo de movimiento],"SALIDA",Tabla7[Mes],K$5))</f>
        <v>0</v>
      </c>
      <c r="L328" s="39">
        <f>IF($B328="","",-SUMIFS(Tabla7[Cantidad],Tabla7[Código del producto],$B328,Tabla7[Tipo de movimiento],"SALIDA",Tabla7[Mes],L$5))</f>
        <v>8</v>
      </c>
      <c r="M328" s="39">
        <f>IF($B328="","",-SUMIFS(Tabla7[Cantidad],Tabla7[Código del producto],$B328,Tabla7[Tipo de movimiento],"SALIDA",Tabla7[Mes],M$5))</f>
        <v>0</v>
      </c>
      <c r="N328" s="39">
        <f>IF($B328="","",-SUMIFS(Tabla7[Cantidad],Tabla7[Código del producto],$B328,Tabla7[Tipo de movimiento],"SALIDA",Tabla7[Mes],N$5))</f>
        <v>0</v>
      </c>
      <c r="O328" s="39">
        <f>IF($B328="","",-SUMIFS(Tabla7[Cantidad],Tabla7[Código del producto],$B328,Tabla7[Tipo de movimiento],"SALIDA",Tabla7[Mes],O$5))</f>
        <v>0</v>
      </c>
      <c r="P328" s="39">
        <f>IF($B328="","",-SUMIFS(Tabla7[Cantidad],Tabla7[Código del producto],$B328,Tabla7[Tipo de movimiento],"SALIDA",Tabla7[Mes],P$5))</f>
        <v>0</v>
      </c>
      <c r="Q328" s="39">
        <f t="shared" si="15"/>
        <v>0</v>
      </c>
      <c r="R328" s="51" t="str">
        <f>IF($B328="","",IFERROR(VLOOKUP($B328,'ABC rotación'!$C:$G,5,0),"C"))</f>
        <v>B</v>
      </c>
      <c r="S328" s="41">
        <f t="shared" si="16"/>
        <v>0</v>
      </c>
      <c r="T328" s="40">
        <f t="shared" si="17"/>
        <v>0</v>
      </c>
      <c r="U328" s="23" t="str">
        <f>IF($B328="","",VLOOKUP($T328,Tablas!$X$14:$Y$17,2,1))</f>
        <v>1. ROJO</v>
      </c>
    </row>
    <row r="329" spans="2:21" x14ac:dyDescent="0.2">
      <c r="B329" s="1">
        <f>IF(Tablas!B327="","",Tablas!B327)</f>
        <v>300324</v>
      </c>
      <c r="C329" s="1" t="str">
        <f>IF(Tablas!C327="","",Tablas!C327)</f>
        <v>CUBIERTA DE PIERNA DER ROJO</v>
      </c>
      <c r="D329" s="1" t="str">
        <f>IF(Tablas!D327="","",Tablas!D327)</f>
        <v>05 - COLISION</v>
      </c>
      <c r="E329" s="1" t="str">
        <f>IF(Tablas!E327="","",Tablas!E327)</f>
        <v>UN</v>
      </c>
      <c r="F329" s="1">
        <f>IF(Tablas!F327="","",Tablas!F327)</f>
        <v>22</v>
      </c>
      <c r="G329" s="1">
        <f>IF(Tablas!I327="","",Tablas!I327)</f>
        <v>49</v>
      </c>
      <c r="H329" s="1">
        <v>5</v>
      </c>
      <c r="I329" s="39">
        <f>IF($B329="","",-SUMIFS(Tabla7[Cantidad],Tabla7[Código del producto],$B329,Tabla7[Tipo de movimiento],"SALIDA",Tabla7[Mes],I$5))</f>
        <v>0</v>
      </c>
      <c r="J329" s="39">
        <f>IF($B329="","",-SUMIFS(Tabla7[Cantidad],Tabla7[Código del producto],$B329,Tabla7[Tipo de movimiento],"SALIDA",Tabla7[Mes],J$5))</f>
        <v>0</v>
      </c>
      <c r="K329" s="39">
        <f>IF($B329="","",-SUMIFS(Tabla7[Cantidad],Tabla7[Código del producto],$B329,Tabla7[Tipo de movimiento],"SALIDA",Tabla7[Mes],K$5))</f>
        <v>0</v>
      </c>
      <c r="L329" s="39">
        <f>IF($B329="","",-SUMIFS(Tabla7[Cantidad],Tabla7[Código del producto],$B329,Tabla7[Tipo de movimiento],"SALIDA",Tabla7[Mes],L$5))</f>
        <v>0</v>
      </c>
      <c r="M329" s="39">
        <f>IF($B329="","",-SUMIFS(Tabla7[Cantidad],Tabla7[Código del producto],$B329,Tabla7[Tipo de movimiento],"SALIDA",Tabla7[Mes],M$5))</f>
        <v>0</v>
      </c>
      <c r="N329" s="39">
        <f>IF($B329="","",-SUMIFS(Tabla7[Cantidad],Tabla7[Código del producto],$B329,Tabla7[Tipo de movimiento],"SALIDA",Tabla7[Mes],N$5))</f>
        <v>0</v>
      </c>
      <c r="O329" s="39">
        <f>IF($B329="","",-SUMIFS(Tabla7[Cantidad],Tabla7[Código del producto],$B329,Tabla7[Tipo de movimiento],"SALIDA",Tabla7[Mes],O$5))</f>
        <v>16</v>
      </c>
      <c r="P329" s="39">
        <f>IF($B329="","",-SUMIFS(Tabla7[Cantidad],Tabla7[Código del producto],$B329,Tabla7[Tipo de movimiento],"SALIDA",Tabla7[Mes],P$5))</f>
        <v>0</v>
      </c>
      <c r="Q329" s="39">
        <f t="shared" si="15"/>
        <v>5.333333333333333</v>
      </c>
      <c r="R329" s="51" t="str">
        <f>IF($B329="","",IFERROR(VLOOKUP($B329,'ABC rotación'!$C:$G,5,0),"C"))</f>
        <v>C</v>
      </c>
      <c r="S329" s="41">
        <f t="shared" si="16"/>
        <v>28.125</v>
      </c>
      <c r="T329" s="40">
        <f t="shared" si="17"/>
        <v>1.2784090909090908</v>
      </c>
      <c r="U329" s="23" t="str">
        <f>IF($B329="","",VLOOKUP($T329,Tablas!$X$14:$Y$17,2,1))</f>
        <v>3. VERDE</v>
      </c>
    </row>
    <row r="330" spans="2:21" x14ac:dyDescent="0.2">
      <c r="B330" s="1">
        <f>IF(Tablas!B328="","",Tablas!B328)</f>
        <v>300325</v>
      </c>
      <c r="C330" s="1" t="str">
        <f>IF(Tablas!C328="","",Tablas!C328)</f>
        <v>CUB. PIERNA DELANTERA IZQ GRIS</v>
      </c>
      <c r="D330" s="1" t="str">
        <f>IF(Tablas!D328="","",Tablas!D328)</f>
        <v>05 - COLISION</v>
      </c>
      <c r="E330" s="1" t="str">
        <f>IF(Tablas!E328="","",Tablas!E328)</f>
        <v>UN</v>
      </c>
      <c r="F330" s="1">
        <f>IF(Tablas!F328="","",Tablas!F328)</f>
        <v>20</v>
      </c>
      <c r="G330" s="1">
        <f>IF(Tablas!I328="","",Tablas!I328)</f>
        <v>21</v>
      </c>
      <c r="H330" s="1">
        <v>10</v>
      </c>
      <c r="I330" s="39">
        <f>IF($B330="","",-SUMIFS(Tabla7[Cantidad],Tabla7[Código del producto],$B330,Tabla7[Tipo de movimiento],"SALIDA",Tabla7[Mes],I$5))</f>
        <v>0</v>
      </c>
      <c r="J330" s="39">
        <f>IF($B330="","",-SUMIFS(Tabla7[Cantidad],Tabla7[Código del producto],$B330,Tabla7[Tipo de movimiento],"SALIDA",Tabla7[Mes],J$5))</f>
        <v>0</v>
      </c>
      <c r="K330" s="39">
        <f>IF($B330="","",-SUMIFS(Tabla7[Cantidad],Tabla7[Código del producto],$B330,Tabla7[Tipo de movimiento],"SALIDA",Tabla7[Mes],K$5))</f>
        <v>0</v>
      </c>
      <c r="L330" s="39">
        <f>IF($B330="","",-SUMIFS(Tabla7[Cantidad],Tabla7[Código del producto],$B330,Tabla7[Tipo de movimiento],"SALIDA",Tabla7[Mes],L$5))</f>
        <v>0</v>
      </c>
      <c r="M330" s="39">
        <f>IF($B330="","",-SUMIFS(Tabla7[Cantidad],Tabla7[Código del producto],$B330,Tabla7[Tipo de movimiento],"SALIDA",Tabla7[Mes],M$5))</f>
        <v>0</v>
      </c>
      <c r="N330" s="39">
        <f>IF($B330="","",-SUMIFS(Tabla7[Cantidad],Tabla7[Código del producto],$B330,Tabla7[Tipo de movimiento],"SALIDA",Tabla7[Mes],N$5))</f>
        <v>0</v>
      </c>
      <c r="O330" s="39">
        <f>IF($B330="","",-SUMIFS(Tabla7[Cantidad],Tabla7[Código del producto],$B330,Tabla7[Tipo de movimiento],"SALIDA",Tabla7[Mes],O$5))</f>
        <v>0</v>
      </c>
      <c r="P330" s="39">
        <f>IF($B330="","",-SUMIFS(Tabla7[Cantidad],Tabla7[Código del producto],$B330,Tabla7[Tipo de movimiento],"SALIDA",Tabla7[Mes],P$5))</f>
        <v>0</v>
      </c>
      <c r="Q330" s="39">
        <f t="shared" si="15"/>
        <v>0</v>
      </c>
      <c r="R330" s="51" t="str">
        <f>IF($B330="","",IFERROR(VLOOKUP($B330,'ABC rotación'!$C:$G,5,0),"C"))</f>
        <v>C</v>
      </c>
      <c r="S330" s="41">
        <f t="shared" si="16"/>
        <v>0</v>
      </c>
      <c r="T330" s="40">
        <f t="shared" si="17"/>
        <v>0</v>
      </c>
      <c r="U330" s="23" t="str">
        <f>IF($B330="","",VLOOKUP($T330,Tablas!$X$14:$Y$17,2,1))</f>
        <v>1. ROJO</v>
      </c>
    </row>
    <row r="331" spans="2:21" x14ac:dyDescent="0.2">
      <c r="B331" s="1">
        <f>IF(Tablas!B329="","",Tablas!B329)</f>
        <v>300326</v>
      </c>
      <c r="C331" s="1" t="str">
        <f>IF(Tablas!C329="","",Tablas!C329)</f>
        <v>LLANTA DEL / TRAS 3.50 -R10</v>
      </c>
      <c r="D331" s="1" t="str">
        <f>IF(Tablas!D329="","",Tablas!D329)</f>
        <v>11 - LLANTAS Y HULES</v>
      </c>
      <c r="E331" s="1" t="str">
        <f>IF(Tablas!E329="","",Tablas!E329)</f>
        <v>UN</v>
      </c>
      <c r="F331" s="1">
        <f>IF(Tablas!F329="","",Tablas!F329)</f>
        <v>24</v>
      </c>
      <c r="G331" s="1">
        <f>IF(Tablas!I329="","",Tablas!I329)</f>
        <v>20</v>
      </c>
      <c r="H331" s="1">
        <v>6</v>
      </c>
      <c r="I331" s="39">
        <f>IF($B331="","",-SUMIFS(Tabla7[Cantidad],Tabla7[Código del producto],$B331,Tabla7[Tipo de movimiento],"SALIDA",Tabla7[Mes],I$5))</f>
        <v>0</v>
      </c>
      <c r="J331" s="39">
        <f>IF($B331="","",-SUMIFS(Tabla7[Cantidad],Tabla7[Código del producto],$B331,Tabla7[Tipo de movimiento],"SALIDA",Tabla7[Mes],J$5))</f>
        <v>0</v>
      </c>
      <c r="K331" s="39">
        <f>IF($B331="","",-SUMIFS(Tabla7[Cantidad],Tabla7[Código del producto],$B331,Tabla7[Tipo de movimiento],"SALIDA",Tabla7[Mes],K$5))</f>
        <v>0</v>
      </c>
      <c r="L331" s="39">
        <f>IF($B331="","",-SUMIFS(Tabla7[Cantidad],Tabla7[Código del producto],$B331,Tabla7[Tipo de movimiento],"SALIDA",Tabla7[Mes],L$5))</f>
        <v>0</v>
      </c>
      <c r="M331" s="39">
        <f>IF($B331="","",-SUMIFS(Tabla7[Cantidad],Tabla7[Código del producto],$B331,Tabla7[Tipo de movimiento],"SALIDA",Tabla7[Mes],M$5))</f>
        <v>7</v>
      </c>
      <c r="N331" s="39">
        <f>IF($B331="","",-SUMIFS(Tabla7[Cantidad],Tabla7[Código del producto],$B331,Tabla7[Tipo de movimiento],"SALIDA",Tabla7[Mes],N$5))</f>
        <v>30</v>
      </c>
      <c r="O331" s="39">
        <f>IF($B331="","",-SUMIFS(Tabla7[Cantidad],Tabla7[Código del producto],$B331,Tabla7[Tipo de movimiento],"SALIDA",Tabla7[Mes],O$5))</f>
        <v>0</v>
      </c>
      <c r="P331" s="39">
        <f>IF($B331="","",-SUMIFS(Tabla7[Cantidad],Tabla7[Código del producto],$B331,Tabla7[Tipo de movimiento],"SALIDA",Tabla7[Mes],P$5))</f>
        <v>40</v>
      </c>
      <c r="Q331" s="39">
        <f t="shared" si="15"/>
        <v>23.333333333333332</v>
      </c>
      <c r="R331" s="51" t="str">
        <f>IF($B331="","",IFERROR(VLOOKUP($B331,'ABC rotación'!$C:$G,5,0),"C"))</f>
        <v>A</v>
      </c>
      <c r="S331" s="41">
        <f t="shared" si="16"/>
        <v>7.7142857142857153</v>
      </c>
      <c r="T331" s="40">
        <f t="shared" si="17"/>
        <v>0.32142857142857145</v>
      </c>
      <c r="U331" s="23" t="str">
        <f>IF($B331="","",VLOOKUP($T331,Tablas!$X$14:$Y$17,2,1))</f>
        <v>1. ROJO</v>
      </c>
    </row>
    <row r="332" spans="2:21" x14ac:dyDescent="0.2">
      <c r="B332" s="1">
        <f>IF(Tablas!B330="","",Tablas!B330)</f>
        <v>300327</v>
      </c>
      <c r="C332" s="1" t="str">
        <f>IF(Tablas!C330="","",Tablas!C330)</f>
        <v>CLAXON</v>
      </c>
      <c r="D332" s="1" t="str">
        <f>IF(Tablas!D330="","",Tablas!D330)</f>
        <v>08 - ELECTRICO</v>
      </c>
      <c r="E332" s="1" t="str">
        <f>IF(Tablas!E330="","",Tablas!E330)</f>
        <v>UN</v>
      </c>
      <c r="F332" s="1">
        <f>IF(Tablas!F330="","",Tablas!F330)</f>
        <v>5</v>
      </c>
      <c r="G332" s="1">
        <f>IF(Tablas!I330="","",Tablas!I330)</f>
        <v>28</v>
      </c>
      <c r="H332" s="1">
        <v>10</v>
      </c>
      <c r="I332" s="39">
        <f>IF($B332="","",-SUMIFS(Tabla7[Cantidad],Tabla7[Código del producto],$B332,Tabla7[Tipo de movimiento],"SALIDA",Tabla7[Mes],I$5))</f>
        <v>7</v>
      </c>
      <c r="J332" s="39">
        <f>IF($B332="","",-SUMIFS(Tabla7[Cantidad],Tabla7[Código del producto],$B332,Tabla7[Tipo de movimiento],"SALIDA",Tabla7[Mes],J$5))</f>
        <v>19</v>
      </c>
      <c r="K332" s="39">
        <f>IF($B332="","",-SUMIFS(Tabla7[Cantidad],Tabla7[Código del producto],$B332,Tabla7[Tipo de movimiento],"SALIDA",Tabla7[Mes],K$5))</f>
        <v>0</v>
      </c>
      <c r="L332" s="39">
        <f>IF($B332="","",-SUMIFS(Tabla7[Cantidad],Tabla7[Código del producto],$B332,Tabla7[Tipo de movimiento],"SALIDA",Tabla7[Mes],L$5))</f>
        <v>0</v>
      </c>
      <c r="M332" s="39">
        <f>IF($B332="","",-SUMIFS(Tabla7[Cantidad],Tabla7[Código del producto],$B332,Tabla7[Tipo de movimiento],"SALIDA",Tabla7[Mes],M$5))</f>
        <v>0</v>
      </c>
      <c r="N332" s="39">
        <f>IF($B332="","",-SUMIFS(Tabla7[Cantidad],Tabla7[Código del producto],$B332,Tabla7[Tipo de movimiento],"SALIDA",Tabla7[Mes],N$5))</f>
        <v>0</v>
      </c>
      <c r="O332" s="39">
        <f>IF($B332="","",-SUMIFS(Tabla7[Cantidad],Tabla7[Código del producto],$B332,Tabla7[Tipo de movimiento],"SALIDA",Tabla7[Mes],O$5))</f>
        <v>0</v>
      </c>
      <c r="P332" s="39">
        <f>IF($B332="","",-SUMIFS(Tabla7[Cantidad],Tabla7[Código del producto],$B332,Tabla7[Tipo de movimiento],"SALIDA",Tabla7[Mes],P$5))</f>
        <v>12</v>
      </c>
      <c r="Q332" s="39">
        <f t="shared" si="15"/>
        <v>4</v>
      </c>
      <c r="R332" s="51" t="str">
        <f>IF($B332="","",IFERROR(VLOOKUP($B332,'ABC rotación'!$C:$G,5,0),"C"))</f>
        <v>B</v>
      </c>
      <c r="S332" s="41">
        <f t="shared" si="16"/>
        <v>75</v>
      </c>
      <c r="T332" s="40">
        <f t="shared" si="17"/>
        <v>15</v>
      </c>
      <c r="U332" s="23" t="str">
        <f>IF($B332="","",VLOOKUP($T332,Tablas!$X$14:$Y$17,2,1))</f>
        <v>4. NEGRO</v>
      </c>
    </row>
    <row r="333" spans="2:21" x14ac:dyDescent="0.2">
      <c r="B333" s="1">
        <f>IF(Tablas!B331="","",Tablas!B331)</f>
        <v>300328</v>
      </c>
      <c r="C333" s="1" t="str">
        <f>IF(Tablas!C331="","",Tablas!C331)</f>
        <v>AMORTIGUADOR TRASERO CROMADO</v>
      </c>
      <c r="D333" s="1" t="str">
        <f>IF(Tablas!D331="","",Tablas!D331)</f>
        <v>06 - AMORTIGUADORES</v>
      </c>
      <c r="E333" s="1" t="str">
        <f>IF(Tablas!E331="","",Tablas!E331)</f>
        <v>UN</v>
      </c>
      <c r="F333" s="1">
        <f>IF(Tablas!F331="","",Tablas!F331)</f>
        <v>21</v>
      </c>
      <c r="G333" s="1">
        <f>IF(Tablas!I331="","",Tablas!I331)</f>
        <v>14</v>
      </c>
      <c r="H333" s="1">
        <v>4</v>
      </c>
      <c r="I333" s="39">
        <f>IF($B333="","",-SUMIFS(Tabla7[Cantidad],Tabla7[Código del producto],$B333,Tabla7[Tipo de movimiento],"SALIDA",Tabla7[Mes],I$5))</f>
        <v>0</v>
      </c>
      <c r="J333" s="39">
        <f>IF($B333="","",-SUMIFS(Tabla7[Cantidad],Tabla7[Código del producto],$B333,Tabla7[Tipo de movimiento],"SALIDA",Tabla7[Mes],J$5))</f>
        <v>12</v>
      </c>
      <c r="K333" s="39">
        <f>IF($B333="","",-SUMIFS(Tabla7[Cantidad],Tabla7[Código del producto],$B333,Tabla7[Tipo de movimiento],"SALIDA",Tabla7[Mes],K$5))</f>
        <v>0</v>
      </c>
      <c r="L333" s="39">
        <f>IF($B333="","",-SUMIFS(Tabla7[Cantidad],Tabla7[Código del producto],$B333,Tabla7[Tipo de movimiento],"SALIDA",Tabla7[Mes],L$5))</f>
        <v>0</v>
      </c>
      <c r="M333" s="39">
        <f>IF($B333="","",-SUMIFS(Tabla7[Cantidad],Tabla7[Código del producto],$B333,Tabla7[Tipo de movimiento],"SALIDA",Tabla7[Mes],M$5))</f>
        <v>0</v>
      </c>
      <c r="N333" s="39">
        <f>IF($B333="","",-SUMIFS(Tabla7[Cantidad],Tabla7[Código del producto],$B333,Tabla7[Tipo de movimiento],"SALIDA",Tabla7[Mes],N$5))</f>
        <v>0</v>
      </c>
      <c r="O333" s="39">
        <f>IF($B333="","",-SUMIFS(Tabla7[Cantidad],Tabla7[Código del producto],$B333,Tabla7[Tipo de movimiento],"SALIDA",Tabla7[Mes],O$5))</f>
        <v>0</v>
      </c>
      <c r="P333" s="39">
        <f>IF($B333="","",-SUMIFS(Tabla7[Cantidad],Tabla7[Código del producto],$B333,Tabla7[Tipo de movimiento],"SALIDA",Tabla7[Mes],P$5))</f>
        <v>14</v>
      </c>
      <c r="Q333" s="39">
        <f t="shared" si="15"/>
        <v>4.666666666666667</v>
      </c>
      <c r="R333" s="51" t="str">
        <f>IF($B333="","",IFERROR(VLOOKUP($B333,'ABC rotación'!$C:$G,5,0),"C"))</f>
        <v>B</v>
      </c>
      <c r="S333" s="41">
        <f t="shared" si="16"/>
        <v>25.714285714285712</v>
      </c>
      <c r="T333" s="40">
        <f t="shared" si="17"/>
        <v>1.2244897959183672</v>
      </c>
      <c r="U333" s="23" t="str">
        <f>IF($B333="","",VLOOKUP($T333,Tablas!$X$14:$Y$17,2,1))</f>
        <v>3. VERDE</v>
      </c>
    </row>
    <row r="334" spans="2:21" x14ac:dyDescent="0.2">
      <c r="B334" s="1">
        <f>IF(Tablas!B332="","",Tablas!B332)</f>
        <v>300329</v>
      </c>
      <c r="C334" s="1" t="str">
        <f>IF(Tablas!C332="","",Tablas!C332)</f>
        <v>PLACA CONECTORA DE/NEGRO/.</v>
      </c>
      <c r="D334" s="1" t="str">
        <f>IF(Tablas!D332="","",Tablas!D332)</f>
        <v>05 - COLISION</v>
      </c>
      <c r="E334" s="1" t="str">
        <f>IF(Tablas!E332="","",Tablas!E332)</f>
        <v>UN</v>
      </c>
      <c r="F334" s="1">
        <f>IF(Tablas!F332="","",Tablas!F332)</f>
        <v>18</v>
      </c>
      <c r="G334" s="1">
        <f>IF(Tablas!I332="","",Tablas!I332)</f>
        <v>11</v>
      </c>
      <c r="H334" s="1">
        <v>5</v>
      </c>
      <c r="I334" s="39">
        <f>IF($B334="","",-SUMIFS(Tabla7[Cantidad],Tabla7[Código del producto],$B334,Tabla7[Tipo de movimiento],"SALIDA",Tabla7[Mes],I$5))</f>
        <v>0</v>
      </c>
      <c r="J334" s="39">
        <f>IF($B334="","",-SUMIFS(Tabla7[Cantidad],Tabla7[Código del producto],$B334,Tabla7[Tipo de movimiento],"SALIDA",Tabla7[Mes],J$5))</f>
        <v>0</v>
      </c>
      <c r="K334" s="39">
        <f>IF($B334="","",-SUMIFS(Tabla7[Cantidad],Tabla7[Código del producto],$B334,Tabla7[Tipo de movimiento],"SALIDA",Tabla7[Mes],K$5))</f>
        <v>0</v>
      </c>
      <c r="L334" s="39">
        <f>IF($B334="","",-SUMIFS(Tabla7[Cantidad],Tabla7[Código del producto],$B334,Tabla7[Tipo de movimiento],"SALIDA",Tabla7[Mes],L$5))</f>
        <v>0</v>
      </c>
      <c r="M334" s="39">
        <f>IF($B334="","",-SUMIFS(Tabla7[Cantidad],Tabla7[Código del producto],$B334,Tabla7[Tipo de movimiento],"SALIDA",Tabla7[Mes],M$5))</f>
        <v>20</v>
      </c>
      <c r="N334" s="39">
        <f>IF($B334="","",-SUMIFS(Tabla7[Cantidad],Tabla7[Código del producto],$B334,Tabla7[Tipo de movimiento],"SALIDA",Tabla7[Mes],N$5))</f>
        <v>0</v>
      </c>
      <c r="O334" s="39">
        <f>IF($B334="","",-SUMIFS(Tabla7[Cantidad],Tabla7[Código del producto],$B334,Tabla7[Tipo de movimiento],"SALIDA",Tabla7[Mes],O$5))</f>
        <v>0</v>
      </c>
      <c r="P334" s="39">
        <f>IF($B334="","",-SUMIFS(Tabla7[Cantidad],Tabla7[Código del producto],$B334,Tabla7[Tipo de movimiento],"SALIDA",Tabla7[Mes],P$5))</f>
        <v>0</v>
      </c>
      <c r="Q334" s="39">
        <f t="shared" si="15"/>
        <v>0</v>
      </c>
      <c r="R334" s="51" t="str">
        <f>IF($B334="","",IFERROR(VLOOKUP($B334,'ABC rotación'!$C:$G,5,0),"C"))</f>
        <v>C</v>
      </c>
      <c r="S334" s="41">
        <f t="shared" si="16"/>
        <v>0</v>
      </c>
      <c r="T334" s="40">
        <f t="shared" si="17"/>
        <v>0</v>
      </c>
      <c r="U334" s="23" t="str">
        <f>IF($B334="","",VLOOKUP($T334,Tablas!$X$14:$Y$17,2,1))</f>
        <v>1. ROJO</v>
      </c>
    </row>
    <row r="335" spans="2:21" x14ac:dyDescent="0.2">
      <c r="B335" s="1">
        <f>IF(Tablas!B333="","",Tablas!B333)</f>
        <v>300330</v>
      </c>
      <c r="C335" s="1" t="str">
        <f>IF(Tablas!C333="","",Tablas!C333)</f>
        <v>EMPAQUETADURA DE CILINDRO</v>
      </c>
      <c r="D335" s="1" t="str">
        <f>IF(Tablas!D333="","",Tablas!D333)</f>
        <v>09 - PARTES DE MOTOR</v>
      </c>
      <c r="E335" s="1" t="str">
        <f>IF(Tablas!E333="","",Tablas!E333)</f>
        <v>UN</v>
      </c>
      <c r="F335" s="1">
        <f>IF(Tablas!F333="","",Tablas!F333)</f>
        <v>5</v>
      </c>
      <c r="G335" s="1">
        <f>IF(Tablas!I333="","",Tablas!I333)</f>
        <v>32</v>
      </c>
      <c r="H335" s="1">
        <v>1</v>
      </c>
      <c r="I335" s="39">
        <f>IF($B335="","",-SUMIFS(Tabla7[Cantidad],Tabla7[Código del producto],$B335,Tabla7[Tipo de movimiento],"SALIDA",Tabla7[Mes],I$5))</f>
        <v>0</v>
      </c>
      <c r="J335" s="39">
        <f>IF($B335="","",-SUMIFS(Tabla7[Cantidad],Tabla7[Código del producto],$B335,Tabla7[Tipo de movimiento],"SALIDA",Tabla7[Mes],J$5))</f>
        <v>10</v>
      </c>
      <c r="K335" s="39">
        <f>IF($B335="","",-SUMIFS(Tabla7[Cantidad],Tabla7[Código del producto],$B335,Tabla7[Tipo de movimiento],"SALIDA",Tabla7[Mes],K$5))</f>
        <v>0</v>
      </c>
      <c r="L335" s="39">
        <f>IF($B335="","",-SUMIFS(Tabla7[Cantidad],Tabla7[Código del producto],$B335,Tabla7[Tipo de movimiento],"SALIDA",Tabla7[Mes],L$5))</f>
        <v>0</v>
      </c>
      <c r="M335" s="39">
        <f>IF($B335="","",-SUMIFS(Tabla7[Cantidad],Tabla7[Código del producto],$B335,Tabla7[Tipo de movimiento],"SALIDA",Tabla7[Mes],M$5))</f>
        <v>0</v>
      </c>
      <c r="N335" s="39">
        <f>IF($B335="","",-SUMIFS(Tabla7[Cantidad],Tabla7[Código del producto],$B335,Tabla7[Tipo de movimiento],"SALIDA",Tabla7[Mes],N$5))</f>
        <v>0</v>
      </c>
      <c r="O335" s="39">
        <f>IF($B335="","",-SUMIFS(Tabla7[Cantidad],Tabla7[Código del producto],$B335,Tabla7[Tipo de movimiento],"SALIDA",Tabla7[Mes],O$5))</f>
        <v>0</v>
      </c>
      <c r="P335" s="39">
        <f>IF($B335="","",-SUMIFS(Tabla7[Cantidad],Tabla7[Código del producto],$B335,Tabla7[Tipo de movimiento],"SALIDA",Tabla7[Mes],P$5))</f>
        <v>12</v>
      </c>
      <c r="Q335" s="39">
        <f t="shared" si="15"/>
        <v>4</v>
      </c>
      <c r="R335" s="51" t="str">
        <f>IF($B335="","",IFERROR(VLOOKUP($B335,'ABC rotación'!$C:$G,5,0),"C"))</f>
        <v>C</v>
      </c>
      <c r="S335" s="41">
        <f t="shared" si="16"/>
        <v>7.5</v>
      </c>
      <c r="T335" s="40">
        <f t="shared" si="17"/>
        <v>1.5</v>
      </c>
      <c r="U335" s="23" t="str">
        <f>IF($B335="","",VLOOKUP($T335,Tablas!$X$14:$Y$17,2,1))</f>
        <v>3. VERDE</v>
      </c>
    </row>
    <row r="336" spans="2:21" x14ac:dyDescent="0.2">
      <c r="B336" s="1">
        <f>IF(Tablas!B334="","",Tablas!B334)</f>
        <v>300331</v>
      </c>
      <c r="C336" s="1" t="str">
        <f>IF(Tablas!C334="","",Tablas!C334)</f>
        <v>CONJUNTO DE CIGÜEÑAL</v>
      </c>
      <c r="D336" s="1" t="str">
        <f>IF(Tablas!D334="","",Tablas!D334)</f>
        <v>09 - PARTES DE MOTOR</v>
      </c>
      <c r="E336" s="1" t="str">
        <f>IF(Tablas!E334="","",Tablas!E334)</f>
        <v>UN</v>
      </c>
      <c r="F336" s="1">
        <f>IF(Tablas!F334="","",Tablas!F334)</f>
        <v>13</v>
      </c>
      <c r="G336" s="1">
        <f>IF(Tablas!I334="","",Tablas!I334)</f>
        <v>43</v>
      </c>
      <c r="H336" s="1">
        <v>8</v>
      </c>
      <c r="I336" s="39">
        <f>IF($B336="","",-SUMIFS(Tabla7[Cantidad],Tabla7[Código del producto],$B336,Tabla7[Tipo de movimiento],"SALIDA",Tabla7[Mes],I$5))</f>
        <v>7</v>
      </c>
      <c r="J336" s="39">
        <f>IF($B336="","",-SUMIFS(Tabla7[Cantidad],Tabla7[Código del producto],$B336,Tabla7[Tipo de movimiento],"SALIDA",Tabla7[Mes],J$5))</f>
        <v>0</v>
      </c>
      <c r="K336" s="39">
        <f>IF($B336="","",-SUMIFS(Tabla7[Cantidad],Tabla7[Código del producto],$B336,Tabla7[Tipo de movimiento],"SALIDA",Tabla7[Mes],K$5))</f>
        <v>0</v>
      </c>
      <c r="L336" s="39">
        <f>IF($B336="","",-SUMIFS(Tabla7[Cantidad],Tabla7[Código del producto],$B336,Tabla7[Tipo de movimiento],"SALIDA",Tabla7[Mes],L$5))</f>
        <v>0</v>
      </c>
      <c r="M336" s="39">
        <f>IF($B336="","",-SUMIFS(Tabla7[Cantidad],Tabla7[Código del producto],$B336,Tabla7[Tipo de movimiento],"SALIDA",Tabla7[Mes],M$5))</f>
        <v>17</v>
      </c>
      <c r="N336" s="39">
        <f>IF($B336="","",-SUMIFS(Tabla7[Cantidad],Tabla7[Código del producto],$B336,Tabla7[Tipo de movimiento],"SALIDA",Tabla7[Mes],N$5))</f>
        <v>46</v>
      </c>
      <c r="O336" s="39">
        <f>IF($B336="","",-SUMIFS(Tabla7[Cantidad],Tabla7[Código del producto],$B336,Tabla7[Tipo de movimiento],"SALIDA",Tabla7[Mes],O$5))</f>
        <v>0</v>
      </c>
      <c r="P336" s="39">
        <f>IF($B336="","",-SUMIFS(Tabla7[Cantidad],Tabla7[Código del producto],$B336,Tabla7[Tipo de movimiento],"SALIDA",Tabla7[Mes],P$5))</f>
        <v>0</v>
      </c>
      <c r="Q336" s="39">
        <f t="shared" si="15"/>
        <v>15.333333333333334</v>
      </c>
      <c r="R336" s="51" t="str">
        <f>IF($B336="","",IFERROR(VLOOKUP($B336,'ABC rotación'!$C:$G,5,0),"C"))</f>
        <v>A</v>
      </c>
      <c r="S336" s="41">
        <f t="shared" si="16"/>
        <v>15.652173913043478</v>
      </c>
      <c r="T336" s="40">
        <f t="shared" si="17"/>
        <v>1.2040133779264215</v>
      </c>
      <c r="U336" s="23" t="str">
        <f>IF($B336="","",VLOOKUP($T336,Tablas!$X$14:$Y$17,2,1))</f>
        <v>3. VERDE</v>
      </c>
    </row>
    <row r="337" spans="2:21" x14ac:dyDescent="0.2">
      <c r="B337" s="1">
        <f>IF(Tablas!B335="","",Tablas!B335)</f>
        <v>300332</v>
      </c>
      <c r="C337" s="1" t="str">
        <f>IF(Tablas!C335="","",Tablas!C335)</f>
        <v>SEGURO DE VALVULA</v>
      </c>
      <c r="D337" s="1" t="str">
        <f>IF(Tablas!D335="","",Tablas!D335)</f>
        <v>09 - PARTES DE MOTOR</v>
      </c>
      <c r="E337" s="1" t="str">
        <f>IF(Tablas!E335="","",Tablas!E335)</f>
        <v>UN</v>
      </c>
      <c r="F337" s="1">
        <f>IF(Tablas!F335="","",Tablas!F335)</f>
        <v>26</v>
      </c>
      <c r="G337" s="1">
        <f>IF(Tablas!I335="","",Tablas!I335)</f>
        <v>5</v>
      </c>
      <c r="H337" s="1">
        <v>5</v>
      </c>
      <c r="I337" s="39">
        <f>IF($B337="","",-SUMIFS(Tabla7[Cantidad],Tabla7[Código del producto],$B337,Tabla7[Tipo de movimiento],"SALIDA",Tabla7[Mes],I$5))</f>
        <v>0</v>
      </c>
      <c r="J337" s="39">
        <f>IF($B337="","",-SUMIFS(Tabla7[Cantidad],Tabla7[Código del producto],$B337,Tabla7[Tipo de movimiento],"SALIDA",Tabla7[Mes],J$5))</f>
        <v>0</v>
      </c>
      <c r="K337" s="39">
        <f>IF($B337="","",-SUMIFS(Tabla7[Cantidad],Tabla7[Código del producto],$B337,Tabla7[Tipo de movimiento],"SALIDA",Tabla7[Mes],K$5))</f>
        <v>0</v>
      </c>
      <c r="L337" s="39">
        <f>IF($B337="","",-SUMIFS(Tabla7[Cantidad],Tabla7[Código del producto],$B337,Tabla7[Tipo de movimiento],"SALIDA",Tabla7[Mes],L$5))</f>
        <v>0</v>
      </c>
      <c r="M337" s="39">
        <f>IF($B337="","",-SUMIFS(Tabla7[Cantidad],Tabla7[Código del producto],$B337,Tabla7[Tipo de movimiento],"SALIDA",Tabla7[Mes],M$5))</f>
        <v>0</v>
      </c>
      <c r="N337" s="39">
        <f>IF($B337="","",-SUMIFS(Tabla7[Cantidad],Tabla7[Código del producto],$B337,Tabla7[Tipo de movimiento],"SALIDA",Tabla7[Mes],N$5))</f>
        <v>0</v>
      </c>
      <c r="O337" s="39">
        <f>IF($B337="","",-SUMIFS(Tabla7[Cantidad],Tabla7[Código del producto],$B337,Tabla7[Tipo de movimiento],"SALIDA",Tabla7[Mes],O$5))</f>
        <v>0</v>
      </c>
      <c r="P337" s="39">
        <f>IF($B337="","",-SUMIFS(Tabla7[Cantidad],Tabla7[Código del producto],$B337,Tabla7[Tipo de movimiento],"SALIDA",Tabla7[Mes],P$5))</f>
        <v>13</v>
      </c>
      <c r="Q337" s="39">
        <f t="shared" si="15"/>
        <v>4.333333333333333</v>
      </c>
      <c r="R337" s="51" t="str">
        <f>IF($B337="","",IFERROR(VLOOKUP($B337,'ABC rotación'!$C:$G,5,0),"C"))</f>
        <v>A</v>
      </c>
      <c r="S337" s="41">
        <f t="shared" si="16"/>
        <v>34.61538461538462</v>
      </c>
      <c r="T337" s="40">
        <f t="shared" si="17"/>
        <v>1.3313609467455623</v>
      </c>
      <c r="U337" s="23" t="str">
        <f>IF($B337="","",VLOOKUP($T337,Tablas!$X$14:$Y$17,2,1))</f>
        <v>3. VERDE</v>
      </c>
    </row>
    <row r="338" spans="2:21" x14ac:dyDescent="0.2">
      <c r="B338" s="1">
        <f>IF(Tablas!B336="","",Tablas!B336)</f>
        <v>300333</v>
      </c>
      <c r="C338" s="1" t="str">
        <f>IF(Tablas!C336="","",Tablas!C336)</f>
        <v>PANTALLA DE PARTICULAS FILTRO</v>
      </c>
      <c r="D338" s="1" t="str">
        <f>IF(Tablas!D336="","",Tablas!D336)</f>
        <v>03 - FILTROS</v>
      </c>
      <c r="E338" s="1" t="str">
        <f>IF(Tablas!E336="","",Tablas!E336)</f>
        <v>UN</v>
      </c>
      <c r="F338" s="1">
        <f>IF(Tablas!F336="","",Tablas!F336)</f>
        <v>7</v>
      </c>
      <c r="G338" s="1">
        <f>IF(Tablas!I336="","",Tablas!I336)</f>
        <v>25</v>
      </c>
      <c r="H338" s="1">
        <v>2</v>
      </c>
      <c r="I338" s="39">
        <f>IF($B338="","",-SUMIFS(Tabla7[Cantidad],Tabla7[Código del producto],$B338,Tabla7[Tipo de movimiento],"SALIDA",Tabla7[Mes],I$5))</f>
        <v>18</v>
      </c>
      <c r="J338" s="39">
        <f>IF($B338="","",-SUMIFS(Tabla7[Cantidad],Tabla7[Código del producto],$B338,Tabla7[Tipo de movimiento],"SALIDA",Tabla7[Mes],J$5))</f>
        <v>7</v>
      </c>
      <c r="K338" s="39">
        <f>IF($B338="","",-SUMIFS(Tabla7[Cantidad],Tabla7[Código del producto],$B338,Tabla7[Tipo de movimiento],"SALIDA",Tabla7[Mes],K$5))</f>
        <v>0</v>
      </c>
      <c r="L338" s="39">
        <f>IF($B338="","",-SUMIFS(Tabla7[Cantidad],Tabla7[Código del producto],$B338,Tabla7[Tipo de movimiento],"SALIDA",Tabla7[Mes],L$5))</f>
        <v>0</v>
      </c>
      <c r="M338" s="39">
        <f>IF($B338="","",-SUMIFS(Tabla7[Cantidad],Tabla7[Código del producto],$B338,Tabla7[Tipo de movimiento],"SALIDA",Tabla7[Mes],M$5))</f>
        <v>0</v>
      </c>
      <c r="N338" s="39">
        <f>IF($B338="","",-SUMIFS(Tabla7[Cantidad],Tabla7[Código del producto],$B338,Tabla7[Tipo de movimiento],"SALIDA",Tabla7[Mes],N$5))</f>
        <v>8</v>
      </c>
      <c r="O338" s="39">
        <f>IF($B338="","",-SUMIFS(Tabla7[Cantidad],Tabla7[Código del producto],$B338,Tabla7[Tipo de movimiento],"SALIDA",Tabla7[Mes],O$5))</f>
        <v>0</v>
      </c>
      <c r="P338" s="39">
        <f>IF($B338="","",-SUMIFS(Tabla7[Cantidad],Tabla7[Código del producto],$B338,Tabla7[Tipo de movimiento],"SALIDA",Tabla7[Mes],P$5))</f>
        <v>8</v>
      </c>
      <c r="Q338" s="39">
        <f t="shared" si="15"/>
        <v>5.333333333333333</v>
      </c>
      <c r="R338" s="51" t="str">
        <f>IF($B338="","",IFERROR(VLOOKUP($B338,'ABC rotación'!$C:$G,5,0),"C"))</f>
        <v>A</v>
      </c>
      <c r="S338" s="41">
        <f t="shared" si="16"/>
        <v>11.25</v>
      </c>
      <c r="T338" s="40">
        <f t="shared" si="17"/>
        <v>1.6071428571428572</v>
      </c>
      <c r="U338" s="23" t="str">
        <f>IF($B338="","",VLOOKUP($T338,Tablas!$X$14:$Y$17,2,1))</f>
        <v>3. VERDE</v>
      </c>
    </row>
    <row r="339" spans="2:21" x14ac:dyDescent="0.2">
      <c r="B339" s="1">
        <f>IF(Tablas!B337="","",Tablas!B337)</f>
        <v>300334</v>
      </c>
      <c r="C339" s="1" t="str">
        <f>IF(Tablas!C337="","",Tablas!C337)</f>
        <v>MICA REFLECTORA LATERAL</v>
      </c>
      <c r="D339" s="1" t="str">
        <f>IF(Tablas!D337="","",Tablas!D337)</f>
        <v>14 - LUCES</v>
      </c>
      <c r="E339" s="1" t="str">
        <f>IF(Tablas!E337="","",Tablas!E337)</f>
        <v>UN</v>
      </c>
      <c r="F339" s="1">
        <f>IF(Tablas!F337="","",Tablas!F337)</f>
        <v>23</v>
      </c>
      <c r="G339" s="1">
        <f>IF(Tablas!I337="","",Tablas!I337)</f>
        <v>48</v>
      </c>
      <c r="H339" s="1">
        <v>4</v>
      </c>
      <c r="I339" s="39">
        <f>IF($B339="","",-SUMIFS(Tabla7[Cantidad],Tabla7[Código del producto],$B339,Tabla7[Tipo de movimiento],"SALIDA",Tabla7[Mes],I$5))</f>
        <v>0</v>
      </c>
      <c r="J339" s="39">
        <f>IF($B339="","",-SUMIFS(Tabla7[Cantidad],Tabla7[Código del producto],$B339,Tabla7[Tipo de movimiento],"SALIDA",Tabla7[Mes],J$5))</f>
        <v>0</v>
      </c>
      <c r="K339" s="39">
        <f>IF($B339="","",-SUMIFS(Tabla7[Cantidad],Tabla7[Código del producto],$B339,Tabla7[Tipo de movimiento],"SALIDA",Tabla7[Mes],K$5))</f>
        <v>0</v>
      </c>
      <c r="L339" s="39">
        <f>IF($B339="","",-SUMIFS(Tabla7[Cantidad],Tabla7[Código del producto],$B339,Tabla7[Tipo de movimiento],"SALIDA",Tabla7[Mes],L$5))</f>
        <v>0</v>
      </c>
      <c r="M339" s="39">
        <f>IF($B339="","",-SUMIFS(Tabla7[Cantidad],Tabla7[Código del producto],$B339,Tabla7[Tipo de movimiento],"SALIDA",Tabla7[Mes],M$5))</f>
        <v>0</v>
      </c>
      <c r="N339" s="39">
        <f>IF($B339="","",-SUMIFS(Tabla7[Cantidad],Tabla7[Código del producto],$B339,Tabla7[Tipo de movimiento],"SALIDA",Tabla7[Mes],N$5))</f>
        <v>0</v>
      </c>
      <c r="O339" s="39">
        <f>IF($B339="","",-SUMIFS(Tabla7[Cantidad],Tabla7[Código del producto],$B339,Tabla7[Tipo de movimiento],"SALIDA",Tabla7[Mes],O$5))</f>
        <v>6</v>
      </c>
      <c r="P339" s="39">
        <f>IF($B339="","",-SUMIFS(Tabla7[Cantidad],Tabla7[Código del producto],$B339,Tabla7[Tipo de movimiento],"SALIDA",Tabla7[Mes],P$5))</f>
        <v>0</v>
      </c>
      <c r="Q339" s="39">
        <f t="shared" si="15"/>
        <v>2</v>
      </c>
      <c r="R339" s="51" t="str">
        <f>IF($B339="","",IFERROR(VLOOKUP($B339,'ABC rotación'!$C:$G,5,0),"C"))</f>
        <v>A</v>
      </c>
      <c r="S339" s="41">
        <f t="shared" si="16"/>
        <v>60</v>
      </c>
      <c r="T339" s="40">
        <f t="shared" si="17"/>
        <v>2.6086956521739131</v>
      </c>
      <c r="U339" s="23" t="str">
        <f>IF($B339="","",VLOOKUP($T339,Tablas!$X$14:$Y$17,2,1))</f>
        <v>4. NEGRO</v>
      </c>
    </row>
    <row r="340" spans="2:21" x14ac:dyDescent="0.2">
      <c r="B340" s="1">
        <f>IF(Tablas!B338="","",Tablas!B338)</f>
        <v>300335</v>
      </c>
      <c r="C340" s="1" t="str">
        <f>IF(Tablas!C338="","",Tablas!C338)</f>
        <v>MICA REFLECTORA TRASERA</v>
      </c>
      <c r="D340" s="1" t="str">
        <f>IF(Tablas!D338="","",Tablas!D338)</f>
        <v>14 - LUCES</v>
      </c>
      <c r="E340" s="1" t="str">
        <f>IF(Tablas!E338="","",Tablas!E338)</f>
        <v>UN</v>
      </c>
      <c r="F340" s="1">
        <f>IF(Tablas!F338="","",Tablas!F338)</f>
        <v>23</v>
      </c>
      <c r="G340" s="1">
        <f>IF(Tablas!I338="","",Tablas!I338)</f>
        <v>29</v>
      </c>
      <c r="H340" s="1">
        <v>9</v>
      </c>
      <c r="I340" s="39">
        <f>IF($B340="","",-SUMIFS(Tabla7[Cantidad],Tabla7[Código del producto],$B340,Tabla7[Tipo de movimiento],"SALIDA",Tabla7[Mes],I$5))</f>
        <v>14</v>
      </c>
      <c r="J340" s="39">
        <f>IF($B340="","",-SUMIFS(Tabla7[Cantidad],Tabla7[Código del producto],$B340,Tabla7[Tipo de movimiento],"SALIDA",Tabla7[Mes],J$5))</f>
        <v>18</v>
      </c>
      <c r="K340" s="39">
        <f>IF($B340="","",-SUMIFS(Tabla7[Cantidad],Tabla7[Código del producto],$B340,Tabla7[Tipo de movimiento],"SALIDA",Tabla7[Mes],K$5))</f>
        <v>0</v>
      </c>
      <c r="L340" s="39">
        <f>IF($B340="","",-SUMIFS(Tabla7[Cantidad],Tabla7[Código del producto],$B340,Tabla7[Tipo de movimiento],"SALIDA",Tabla7[Mes],L$5))</f>
        <v>0</v>
      </c>
      <c r="M340" s="39">
        <f>IF($B340="","",-SUMIFS(Tabla7[Cantidad],Tabla7[Código del producto],$B340,Tabla7[Tipo de movimiento],"SALIDA",Tabla7[Mes],M$5))</f>
        <v>0</v>
      </c>
      <c r="N340" s="39">
        <f>IF($B340="","",-SUMIFS(Tabla7[Cantidad],Tabla7[Código del producto],$B340,Tabla7[Tipo de movimiento],"SALIDA",Tabla7[Mes],N$5))</f>
        <v>14</v>
      </c>
      <c r="O340" s="39">
        <f>IF($B340="","",-SUMIFS(Tabla7[Cantidad],Tabla7[Código del producto],$B340,Tabla7[Tipo de movimiento],"SALIDA",Tabla7[Mes],O$5))</f>
        <v>0</v>
      </c>
      <c r="P340" s="39">
        <f>IF($B340="","",-SUMIFS(Tabla7[Cantidad],Tabla7[Código del producto],$B340,Tabla7[Tipo de movimiento],"SALIDA",Tabla7[Mes],P$5))</f>
        <v>0</v>
      </c>
      <c r="Q340" s="39">
        <f t="shared" si="15"/>
        <v>4.666666666666667</v>
      </c>
      <c r="R340" s="51" t="str">
        <f>IF($B340="","",IFERROR(VLOOKUP($B340,'ABC rotación'!$C:$G,5,0),"C"))</f>
        <v>B</v>
      </c>
      <c r="S340" s="41">
        <f t="shared" si="16"/>
        <v>57.857142857142854</v>
      </c>
      <c r="T340" s="40">
        <f t="shared" si="17"/>
        <v>2.5155279503105588</v>
      </c>
      <c r="U340" s="23" t="str">
        <f>IF($B340="","",VLOOKUP($T340,Tablas!$X$14:$Y$17,2,1))</f>
        <v>4. NEGRO</v>
      </c>
    </row>
    <row r="341" spans="2:21" x14ac:dyDescent="0.2">
      <c r="B341" s="1">
        <f>IF(Tablas!B339="","",Tablas!B339)</f>
        <v>300336</v>
      </c>
      <c r="C341" s="1" t="str">
        <f>IF(Tablas!C339="","",Tablas!C339)</f>
        <v>BASE PLATAFORMA POSAPIES</v>
      </c>
      <c r="D341" s="1" t="str">
        <f>IF(Tablas!D339="","",Tablas!D339)</f>
        <v>05 - COLISION</v>
      </c>
      <c r="E341" s="1" t="str">
        <f>IF(Tablas!E339="","",Tablas!E339)</f>
        <v>UN</v>
      </c>
      <c r="F341" s="1">
        <f>IF(Tablas!F339="","",Tablas!F339)</f>
        <v>17</v>
      </c>
      <c r="G341" s="1">
        <f>IF(Tablas!I339="","",Tablas!I339)</f>
        <v>40</v>
      </c>
      <c r="H341" s="1">
        <v>3</v>
      </c>
      <c r="I341" s="39">
        <f>IF($B341="","",-SUMIFS(Tabla7[Cantidad],Tabla7[Código del producto],$B341,Tabla7[Tipo de movimiento],"SALIDA",Tabla7[Mes],I$5))</f>
        <v>0</v>
      </c>
      <c r="J341" s="39">
        <f>IF($B341="","",-SUMIFS(Tabla7[Cantidad],Tabla7[Código del producto],$B341,Tabla7[Tipo de movimiento],"SALIDA",Tabla7[Mes],J$5))</f>
        <v>0</v>
      </c>
      <c r="K341" s="39">
        <f>IF($B341="","",-SUMIFS(Tabla7[Cantidad],Tabla7[Código del producto],$B341,Tabla7[Tipo de movimiento],"SALIDA",Tabla7[Mes],K$5))</f>
        <v>0</v>
      </c>
      <c r="L341" s="39">
        <f>IF($B341="","",-SUMIFS(Tabla7[Cantidad],Tabla7[Código del producto],$B341,Tabla7[Tipo de movimiento],"SALIDA",Tabla7[Mes],L$5))</f>
        <v>0</v>
      </c>
      <c r="M341" s="39">
        <f>IF($B341="","",-SUMIFS(Tabla7[Cantidad],Tabla7[Código del producto],$B341,Tabla7[Tipo de movimiento],"SALIDA",Tabla7[Mes],M$5))</f>
        <v>0</v>
      </c>
      <c r="N341" s="39">
        <f>IF($B341="","",-SUMIFS(Tabla7[Cantidad],Tabla7[Código del producto],$B341,Tabla7[Tipo de movimiento],"SALIDA",Tabla7[Mes],N$5))</f>
        <v>0</v>
      </c>
      <c r="O341" s="39">
        <f>IF($B341="","",-SUMIFS(Tabla7[Cantidad],Tabla7[Código del producto],$B341,Tabla7[Tipo de movimiento],"SALIDA",Tabla7[Mes],O$5))</f>
        <v>0</v>
      </c>
      <c r="P341" s="39">
        <f>IF($B341="","",-SUMIFS(Tabla7[Cantidad],Tabla7[Código del producto],$B341,Tabla7[Tipo de movimiento],"SALIDA",Tabla7[Mes],P$5))</f>
        <v>0</v>
      </c>
      <c r="Q341" s="39">
        <f t="shared" si="15"/>
        <v>0</v>
      </c>
      <c r="R341" s="51" t="str">
        <f>IF($B341="","",IFERROR(VLOOKUP($B341,'ABC rotación'!$C:$G,5,0),"C"))</f>
        <v>C</v>
      </c>
      <c r="S341" s="41">
        <f t="shared" si="16"/>
        <v>0</v>
      </c>
      <c r="T341" s="40">
        <f t="shared" si="17"/>
        <v>0</v>
      </c>
      <c r="U341" s="23" t="str">
        <f>IF($B341="","",VLOOKUP($T341,Tablas!$X$14:$Y$17,2,1))</f>
        <v>1. ROJO</v>
      </c>
    </row>
    <row r="342" spans="2:21" x14ac:dyDescent="0.2">
      <c r="B342" s="1">
        <f>IF(Tablas!B340="","",Tablas!B340)</f>
        <v>300337</v>
      </c>
      <c r="C342" s="1" t="str">
        <f>IF(Tablas!C340="","",Tablas!C340)</f>
        <v>TAPABARRO INT TRASERA (LODERA)</v>
      </c>
      <c r="D342" s="1" t="str">
        <f>IF(Tablas!D340="","",Tablas!D340)</f>
        <v>05 - COLISION</v>
      </c>
      <c r="E342" s="1" t="str">
        <f>IF(Tablas!E340="","",Tablas!E340)</f>
        <v>UN</v>
      </c>
      <c r="F342" s="1">
        <f>IF(Tablas!F340="","",Tablas!F340)</f>
        <v>16</v>
      </c>
      <c r="G342" s="1">
        <f>IF(Tablas!I340="","",Tablas!I340)</f>
        <v>30</v>
      </c>
      <c r="H342" s="1">
        <v>10</v>
      </c>
      <c r="I342" s="39">
        <f>IF($B342="","",-SUMIFS(Tabla7[Cantidad],Tabla7[Código del producto],$B342,Tabla7[Tipo de movimiento],"SALIDA",Tabla7[Mes],I$5))</f>
        <v>10</v>
      </c>
      <c r="J342" s="39">
        <f>IF($B342="","",-SUMIFS(Tabla7[Cantidad],Tabla7[Código del producto],$B342,Tabla7[Tipo de movimiento],"SALIDA",Tabla7[Mes],J$5))</f>
        <v>8</v>
      </c>
      <c r="K342" s="39">
        <f>IF($B342="","",-SUMIFS(Tabla7[Cantidad],Tabla7[Código del producto],$B342,Tabla7[Tipo de movimiento],"SALIDA",Tabla7[Mes],K$5))</f>
        <v>0</v>
      </c>
      <c r="L342" s="39">
        <f>IF($B342="","",-SUMIFS(Tabla7[Cantidad],Tabla7[Código del producto],$B342,Tabla7[Tipo de movimiento],"SALIDA",Tabla7[Mes],L$5))</f>
        <v>11</v>
      </c>
      <c r="M342" s="39">
        <f>IF($B342="","",-SUMIFS(Tabla7[Cantidad],Tabla7[Código del producto],$B342,Tabla7[Tipo de movimiento],"SALIDA",Tabla7[Mes],M$5))</f>
        <v>0</v>
      </c>
      <c r="N342" s="39">
        <f>IF($B342="","",-SUMIFS(Tabla7[Cantidad],Tabla7[Código del producto],$B342,Tabla7[Tipo de movimiento],"SALIDA",Tabla7[Mes],N$5))</f>
        <v>5</v>
      </c>
      <c r="O342" s="39">
        <f>IF($B342="","",-SUMIFS(Tabla7[Cantidad],Tabla7[Código del producto],$B342,Tabla7[Tipo de movimiento],"SALIDA",Tabla7[Mes],O$5))</f>
        <v>13</v>
      </c>
      <c r="P342" s="39">
        <f>IF($B342="","",-SUMIFS(Tabla7[Cantidad],Tabla7[Código del producto],$B342,Tabla7[Tipo de movimiento],"SALIDA",Tabla7[Mes],P$5))</f>
        <v>16</v>
      </c>
      <c r="Q342" s="39">
        <f t="shared" si="15"/>
        <v>11.333333333333334</v>
      </c>
      <c r="R342" s="51" t="str">
        <f>IF($B342="","",IFERROR(VLOOKUP($B342,'ABC rotación'!$C:$G,5,0),"C"))</f>
        <v>A</v>
      </c>
      <c r="S342" s="41">
        <f t="shared" si="16"/>
        <v>26.470588235294116</v>
      </c>
      <c r="T342" s="40">
        <f t="shared" si="17"/>
        <v>1.6544117647058822</v>
      </c>
      <c r="U342" s="23" t="str">
        <f>IF($B342="","",VLOOKUP($T342,Tablas!$X$14:$Y$17,2,1))</f>
        <v>3. VERDE</v>
      </c>
    </row>
    <row r="343" spans="2:21" x14ac:dyDescent="0.2">
      <c r="B343" s="1">
        <f>IF(Tablas!B341="","",Tablas!B341)</f>
        <v>300338</v>
      </c>
      <c r="C343" s="1" t="str">
        <f>IF(Tablas!C341="","",Tablas!C341)</f>
        <v>EJE GIRATORIO DE ARRANQUE DE P</v>
      </c>
      <c r="D343" s="1" t="str">
        <f>IF(Tablas!D341="","",Tablas!D341)</f>
        <v>15 - MISCELANEOS</v>
      </c>
      <c r="E343" s="1" t="str">
        <f>IF(Tablas!E341="","",Tablas!E341)</f>
        <v>UN</v>
      </c>
      <c r="F343" s="1">
        <f>IF(Tablas!F341="","",Tablas!F341)</f>
        <v>29</v>
      </c>
      <c r="G343" s="1">
        <f>IF(Tablas!I341="","",Tablas!I341)</f>
        <v>42</v>
      </c>
      <c r="H343" s="1">
        <v>5</v>
      </c>
      <c r="I343" s="39">
        <f>IF($B343="","",-SUMIFS(Tabla7[Cantidad],Tabla7[Código del producto],$B343,Tabla7[Tipo de movimiento],"SALIDA",Tabla7[Mes],I$5))</f>
        <v>0</v>
      </c>
      <c r="J343" s="39">
        <f>IF($B343="","",-SUMIFS(Tabla7[Cantidad],Tabla7[Código del producto],$B343,Tabla7[Tipo de movimiento],"SALIDA",Tabla7[Mes],J$5))</f>
        <v>0</v>
      </c>
      <c r="K343" s="39">
        <f>IF($B343="","",-SUMIFS(Tabla7[Cantidad],Tabla7[Código del producto],$B343,Tabla7[Tipo de movimiento],"SALIDA",Tabla7[Mes],K$5))</f>
        <v>0</v>
      </c>
      <c r="L343" s="39">
        <f>IF($B343="","",-SUMIFS(Tabla7[Cantidad],Tabla7[Código del producto],$B343,Tabla7[Tipo de movimiento],"SALIDA",Tabla7[Mes],L$5))</f>
        <v>0</v>
      </c>
      <c r="M343" s="39">
        <f>IF($B343="","",-SUMIFS(Tabla7[Cantidad],Tabla7[Código del producto],$B343,Tabla7[Tipo de movimiento],"SALIDA",Tabla7[Mes],M$5))</f>
        <v>0</v>
      </c>
      <c r="N343" s="39">
        <f>IF($B343="","",-SUMIFS(Tabla7[Cantidad],Tabla7[Código del producto],$B343,Tabla7[Tipo de movimiento],"SALIDA",Tabla7[Mes],N$5))</f>
        <v>14</v>
      </c>
      <c r="O343" s="39">
        <f>IF($B343="","",-SUMIFS(Tabla7[Cantidad],Tabla7[Código del producto],$B343,Tabla7[Tipo de movimiento],"SALIDA",Tabla7[Mes],O$5))</f>
        <v>0</v>
      </c>
      <c r="P343" s="39">
        <f>IF($B343="","",-SUMIFS(Tabla7[Cantidad],Tabla7[Código del producto],$B343,Tabla7[Tipo de movimiento],"SALIDA",Tabla7[Mes],P$5))</f>
        <v>0</v>
      </c>
      <c r="Q343" s="39">
        <f t="shared" si="15"/>
        <v>4.666666666666667</v>
      </c>
      <c r="R343" s="51" t="str">
        <f>IF($B343="","",IFERROR(VLOOKUP($B343,'ABC rotación'!$C:$G,5,0),"C"))</f>
        <v>B</v>
      </c>
      <c r="S343" s="41">
        <f t="shared" si="16"/>
        <v>32.142857142857139</v>
      </c>
      <c r="T343" s="40">
        <f t="shared" si="17"/>
        <v>1.1083743842364531</v>
      </c>
      <c r="U343" s="23" t="str">
        <f>IF($B343="","",VLOOKUP($T343,Tablas!$X$14:$Y$17,2,1))</f>
        <v>3. VERDE</v>
      </c>
    </row>
    <row r="344" spans="2:21" x14ac:dyDescent="0.2">
      <c r="B344" s="1">
        <f>IF(Tablas!B342="","",Tablas!B342)</f>
        <v>300339</v>
      </c>
      <c r="C344" s="1" t="str">
        <f>IF(Tablas!C342="","",Tablas!C342)</f>
        <v>RODAJE BOLA RADIAL,6301</v>
      </c>
      <c r="D344" s="1" t="str">
        <f>IF(Tablas!D342="","",Tablas!D342)</f>
        <v>13 - TRACCION</v>
      </c>
      <c r="E344" s="1" t="str">
        <f>IF(Tablas!E342="","",Tablas!E342)</f>
        <v>UN</v>
      </c>
      <c r="F344" s="1">
        <f>IF(Tablas!F342="","",Tablas!F342)</f>
        <v>5</v>
      </c>
      <c r="G344" s="1">
        <f>IF(Tablas!I342="","",Tablas!I342)</f>
        <v>42</v>
      </c>
      <c r="H344" s="1">
        <v>9</v>
      </c>
      <c r="I344" s="39">
        <f>IF($B344="","",-SUMIFS(Tabla7[Cantidad],Tabla7[Código del producto],$B344,Tabla7[Tipo de movimiento],"SALIDA",Tabla7[Mes],I$5))</f>
        <v>0</v>
      </c>
      <c r="J344" s="39">
        <f>IF($B344="","",-SUMIFS(Tabla7[Cantidad],Tabla7[Código del producto],$B344,Tabla7[Tipo de movimiento],"SALIDA",Tabla7[Mes],J$5))</f>
        <v>0</v>
      </c>
      <c r="K344" s="39">
        <f>IF($B344="","",-SUMIFS(Tabla7[Cantidad],Tabla7[Código del producto],$B344,Tabla7[Tipo de movimiento],"SALIDA",Tabla7[Mes],K$5))</f>
        <v>9</v>
      </c>
      <c r="L344" s="39">
        <f>IF($B344="","",-SUMIFS(Tabla7[Cantidad],Tabla7[Código del producto],$B344,Tabla7[Tipo de movimiento],"SALIDA",Tabla7[Mes],L$5))</f>
        <v>0</v>
      </c>
      <c r="M344" s="39">
        <f>IF($B344="","",-SUMIFS(Tabla7[Cantidad],Tabla7[Código del producto],$B344,Tabla7[Tipo de movimiento],"SALIDA",Tabla7[Mes],M$5))</f>
        <v>15</v>
      </c>
      <c r="N344" s="39">
        <f>IF($B344="","",-SUMIFS(Tabla7[Cantidad],Tabla7[Código del producto],$B344,Tabla7[Tipo de movimiento],"SALIDA",Tabla7[Mes],N$5))</f>
        <v>15</v>
      </c>
      <c r="O344" s="39">
        <f>IF($B344="","",-SUMIFS(Tabla7[Cantidad],Tabla7[Código del producto],$B344,Tabla7[Tipo de movimiento],"SALIDA",Tabla7[Mes],O$5))</f>
        <v>7</v>
      </c>
      <c r="P344" s="39">
        <f>IF($B344="","",-SUMIFS(Tabla7[Cantidad],Tabla7[Código del producto],$B344,Tabla7[Tipo de movimiento],"SALIDA",Tabla7[Mes],P$5))</f>
        <v>0</v>
      </c>
      <c r="Q344" s="39">
        <f t="shared" si="15"/>
        <v>7.333333333333333</v>
      </c>
      <c r="R344" s="51" t="str">
        <f>IF($B344="","",IFERROR(VLOOKUP($B344,'ABC rotación'!$C:$G,5,0),"C"))</f>
        <v>A</v>
      </c>
      <c r="S344" s="41">
        <f t="shared" si="16"/>
        <v>36.81818181818182</v>
      </c>
      <c r="T344" s="40">
        <f t="shared" si="17"/>
        <v>7.3636363636363642</v>
      </c>
      <c r="U344" s="23" t="str">
        <f>IF($B344="","",VLOOKUP($T344,Tablas!$X$14:$Y$17,2,1))</f>
        <v>4. NEGRO</v>
      </c>
    </row>
    <row r="345" spans="2:21" x14ac:dyDescent="0.2">
      <c r="B345" s="1">
        <f>IF(Tablas!B343="","",Tablas!B343)</f>
        <v>300340</v>
      </c>
      <c r="C345" s="1" t="str">
        <f>IF(Tablas!C343="","",Tablas!C343)</f>
        <v>CUBIERTA FRONTAL GUANTERA</v>
      </c>
      <c r="D345" s="1" t="str">
        <f>IF(Tablas!D343="","",Tablas!D343)</f>
        <v>05 - COLISION</v>
      </c>
      <c r="E345" s="1" t="str">
        <f>IF(Tablas!E343="","",Tablas!E343)</f>
        <v>UN</v>
      </c>
      <c r="F345" s="1">
        <f>IF(Tablas!F343="","",Tablas!F343)</f>
        <v>26</v>
      </c>
      <c r="G345" s="1">
        <f>IF(Tablas!I343="","",Tablas!I343)</f>
        <v>34</v>
      </c>
      <c r="H345" s="1">
        <v>8</v>
      </c>
      <c r="I345" s="39">
        <f>IF($B345="","",-SUMIFS(Tabla7[Cantidad],Tabla7[Código del producto],$B345,Tabla7[Tipo de movimiento],"SALIDA",Tabla7[Mes],I$5))</f>
        <v>0</v>
      </c>
      <c r="J345" s="39">
        <f>IF($B345="","",-SUMIFS(Tabla7[Cantidad],Tabla7[Código del producto],$B345,Tabla7[Tipo de movimiento],"SALIDA",Tabla7[Mes],J$5))</f>
        <v>0</v>
      </c>
      <c r="K345" s="39">
        <f>IF($B345="","",-SUMIFS(Tabla7[Cantidad],Tabla7[Código del producto],$B345,Tabla7[Tipo de movimiento],"SALIDA",Tabla7[Mes],K$5))</f>
        <v>16</v>
      </c>
      <c r="L345" s="39">
        <f>IF($B345="","",-SUMIFS(Tabla7[Cantidad],Tabla7[Código del producto],$B345,Tabla7[Tipo de movimiento],"SALIDA",Tabla7[Mes],L$5))</f>
        <v>19</v>
      </c>
      <c r="M345" s="39">
        <f>IF($B345="","",-SUMIFS(Tabla7[Cantidad],Tabla7[Código del producto],$B345,Tabla7[Tipo de movimiento],"SALIDA",Tabla7[Mes],M$5))</f>
        <v>0</v>
      </c>
      <c r="N345" s="39">
        <f>IF($B345="","",-SUMIFS(Tabla7[Cantidad],Tabla7[Código del producto],$B345,Tabla7[Tipo de movimiento],"SALIDA",Tabla7[Mes],N$5))</f>
        <v>0</v>
      </c>
      <c r="O345" s="39">
        <f>IF($B345="","",-SUMIFS(Tabla7[Cantidad],Tabla7[Código del producto],$B345,Tabla7[Tipo de movimiento],"SALIDA",Tabla7[Mes],O$5))</f>
        <v>0</v>
      </c>
      <c r="P345" s="39">
        <f>IF($B345="","",-SUMIFS(Tabla7[Cantidad],Tabla7[Código del producto],$B345,Tabla7[Tipo de movimiento],"SALIDA",Tabla7[Mes],P$5))</f>
        <v>0</v>
      </c>
      <c r="Q345" s="39">
        <f t="shared" si="15"/>
        <v>0</v>
      </c>
      <c r="R345" s="51" t="str">
        <f>IF($B345="","",IFERROR(VLOOKUP($B345,'ABC rotación'!$C:$G,5,0),"C"))</f>
        <v>C</v>
      </c>
      <c r="S345" s="41">
        <f t="shared" si="16"/>
        <v>0</v>
      </c>
      <c r="T345" s="40">
        <f t="shared" si="17"/>
        <v>0</v>
      </c>
      <c r="U345" s="23" t="str">
        <f>IF($B345="","",VLOOKUP($T345,Tablas!$X$14:$Y$17,2,1))</f>
        <v>1. ROJO</v>
      </c>
    </row>
    <row r="346" spans="2:21" x14ac:dyDescent="0.2">
      <c r="B346" s="1">
        <f>IF(Tablas!B344="","",Tablas!B344)</f>
        <v>300341</v>
      </c>
      <c r="C346" s="1" t="str">
        <f>IF(Tablas!C344="","",Tablas!C344)</f>
        <v>PLACA IZQUIERDA PORTA EQUIPAJE</v>
      </c>
      <c r="D346" s="1" t="str">
        <f>IF(Tablas!D344="","",Tablas!D344)</f>
        <v>05 - COLISION</v>
      </c>
      <c r="E346" s="1" t="str">
        <f>IF(Tablas!E344="","",Tablas!E344)</f>
        <v>UN</v>
      </c>
      <c r="F346" s="1">
        <f>IF(Tablas!F344="","",Tablas!F344)</f>
        <v>21</v>
      </c>
      <c r="G346" s="1">
        <f>IF(Tablas!I344="","",Tablas!I344)</f>
        <v>21</v>
      </c>
      <c r="H346" s="1">
        <v>8</v>
      </c>
      <c r="I346" s="39">
        <f>IF($B346="","",-SUMIFS(Tabla7[Cantidad],Tabla7[Código del producto],$B346,Tabla7[Tipo de movimiento],"SALIDA",Tabla7[Mes],I$5))</f>
        <v>0</v>
      </c>
      <c r="J346" s="39">
        <f>IF($B346="","",-SUMIFS(Tabla7[Cantidad],Tabla7[Código del producto],$B346,Tabla7[Tipo de movimiento],"SALIDA",Tabla7[Mes],J$5))</f>
        <v>0</v>
      </c>
      <c r="K346" s="39">
        <f>IF($B346="","",-SUMIFS(Tabla7[Cantidad],Tabla7[Código del producto],$B346,Tabla7[Tipo de movimiento],"SALIDA",Tabla7[Mes],K$5))</f>
        <v>0</v>
      </c>
      <c r="L346" s="39">
        <f>IF($B346="","",-SUMIFS(Tabla7[Cantidad],Tabla7[Código del producto],$B346,Tabla7[Tipo de movimiento],"SALIDA",Tabla7[Mes],L$5))</f>
        <v>16</v>
      </c>
      <c r="M346" s="39">
        <f>IF($B346="","",-SUMIFS(Tabla7[Cantidad],Tabla7[Código del producto],$B346,Tabla7[Tipo de movimiento],"SALIDA",Tabla7[Mes],M$5))</f>
        <v>0</v>
      </c>
      <c r="N346" s="39">
        <f>IF($B346="","",-SUMIFS(Tabla7[Cantidad],Tabla7[Código del producto],$B346,Tabla7[Tipo de movimiento],"SALIDA",Tabla7[Mes],N$5))</f>
        <v>0</v>
      </c>
      <c r="O346" s="39">
        <f>IF($B346="","",-SUMIFS(Tabla7[Cantidad],Tabla7[Código del producto],$B346,Tabla7[Tipo de movimiento],"SALIDA",Tabla7[Mes],O$5))</f>
        <v>0</v>
      </c>
      <c r="P346" s="39">
        <f>IF($B346="","",-SUMIFS(Tabla7[Cantidad],Tabla7[Código del producto],$B346,Tabla7[Tipo de movimiento],"SALIDA",Tabla7[Mes],P$5))</f>
        <v>0</v>
      </c>
      <c r="Q346" s="39">
        <f t="shared" si="15"/>
        <v>0</v>
      </c>
      <c r="R346" s="51" t="str">
        <f>IF($B346="","",IFERROR(VLOOKUP($B346,'ABC rotación'!$C:$G,5,0),"C"))</f>
        <v>C</v>
      </c>
      <c r="S346" s="41">
        <f t="shared" si="16"/>
        <v>0</v>
      </c>
      <c r="T346" s="40">
        <f t="shared" si="17"/>
        <v>0</v>
      </c>
      <c r="U346" s="23" t="str">
        <f>IF($B346="","",VLOOKUP($T346,Tablas!$X$14:$Y$17,2,1))</f>
        <v>1. ROJO</v>
      </c>
    </row>
    <row r="347" spans="2:21" x14ac:dyDescent="0.2">
      <c r="B347" s="1">
        <f>IF(Tablas!B345="","",Tablas!B345)</f>
        <v>300342</v>
      </c>
      <c r="C347" s="1" t="str">
        <f>IF(Tablas!C345="","",Tablas!C345)</f>
        <v>PLACA DERECHA PORTA EQUIPAJE</v>
      </c>
      <c r="D347" s="1" t="str">
        <f>IF(Tablas!D345="","",Tablas!D345)</f>
        <v>05 - COLISION</v>
      </c>
      <c r="E347" s="1" t="str">
        <f>IF(Tablas!E345="","",Tablas!E345)</f>
        <v>UN</v>
      </c>
      <c r="F347" s="1">
        <f>IF(Tablas!F345="","",Tablas!F345)</f>
        <v>16</v>
      </c>
      <c r="G347" s="1">
        <f>IF(Tablas!I345="","",Tablas!I345)</f>
        <v>6</v>
      </c>
      <c r="H347" s="1">
        <v>7</v>
      </c>
      <c r="I347" s="39">
        <f>IF($B347="","",-SUMIFS(Tabla7[Cantidad],Tabla7[Código del producto],$B347,Tabla7[Tipo de movimiento],"SALIDA",Tabla7[Mes],I$5))</f>
        <v>0</v>
      </c>
      <c r="J347" s="39">
        <f>IF($B347="","",-SUMIFS(Tabla7[Cantidad],Tabla7[Código del producto],$B347,Tabla7[Tipo de movimiento],"SALIDA",Tabla7[Mes],J$5))</f>
        <v>0</v>
      </c>
      <c r="K347" s="39">
        <f>IF($B347="","",-SUMIFS(Tabla7[Cantidad],Tabla7[Código del producto],$B347,Tabla7[Tipo de movimiento],"SALIDA",Tabla7[Mes],K$5))</f>
        <v>0</v>
      </c>
      <c r="L347" s="39">
        <f>IF($B347="","",-SUMIFS(Tabla7[Cantidad],Tabla7[Código del producto],$B347,Tabla7[Tipo de movimiento],"SALIDA",Tabla7[Mes],L$5))</f>
        <v>0</v>
      </c>
      <c r="M347" s="39">
        <f>IF($B347="","",-SUMIFS(Tabla7[Cantidad],Tabla7[Código del producto],$B347,Tabla7[Tipo de movimiento],"SALIDA",Tabla7[Mes],M$5))</f>
        <v>0</v>
      </c>
      <c r="N347" s="39">
        <f>IF($B347="","",-SUMIFS(Tabla7[Cantidad],Tabla7[Código del producto],$B347,Tabla7[Tipo de movimiento],"SALIDA",Tabla7[Mes],N$5))</f>
        <v>18</v>
      </c>
      <c r="O347" s="39">
        <f>IF($B347="","",-SUMIFS(Tabla7[Cantidad],Tabla7[Código del producto],$B347,Tabla7[Tipo de movimiento],"SALIDA",Tabla7[Mes],O$5))</f>
        <v>0</v>
      </c>
      <c r="P347" s="39">
        <f>IF($B347="","",-SUMIFS(Tabla7[Cantidad],Tabla7[Código del producto],$B347,Tabla7[Tipo de movimiento],"SALIDA",Tabla7[Mes],P$5))</f>
        <v>5</v>
      </c>
      <c r="Q347" s="39">
        <f t="shared" si="15"/>
        <v>7.666666666666667</v>
      </c>
      <c r="R347" s="51" t="str">
        <f>IF($B347="","",IFERROR(VLOOKUP($B347,'ABC rotación'!$C:$G,5,0),"C"))</f>
        <v>A</v>
      </c>
      <c r="S347" s="41">
        <f t="shared" si="16"/>
        <v>27.391304347826086</v>
      </c>
      <c r="T347" s="40">
        <f t="shared" si="17"/>
        <v>1.7119565217391304</v>
      </c>
      <c r="U347" s="23" t="str">
        <f>IF($B347="","",VLOOKUP($T347,Tablas!$X$14:$Y$17,2,1))</f>
        <v>3. VERDE</v>
      </c>
    </row>
    <row r="348" spans="2:21" x14ac:dyDescent="0.2">
      <c r="B348" s="1">
        <f>IF(Tablas!B346="","",Tablas!B346)</f>
        <v>300343</v>
      </c>
      <c r="C348" s="1" t="str">
        <f>IF(Tablas!C346="","",Tablas!C346)</f>
        <v>PLACA CONECTORA DE CUB TRASERA</v>
      </c>
      <c r="D348" s="1" t="str">
        <f>IF(Tablas!D346="","",Tablas!D346)</f>
        <v>05 - COLISION</v>
      </c>
      <c r="E348" s="1" t="str">
        <f>IF(Tablas!E346="","",Tablas!E346)</f>
        <v>UN</v>
      </c>
      <c r="F348" s="1">
        <f>IF(Tablas!F346="","",Tablas!F346)</f>
        <v>17</v>
      </c>
      <c r="G348" s="1">
        <f>IF(Tablas!I346="","",Tablas!I346)</f>
        <v>43</v>
      </c>
      <c r="H348" s="1">
        <v>10</v>
      </c>
      <c r="I348" s="39">
        <f>IF($B348="","",-SUMIFS(Tabla7[Cantidad],Tabla7[Código del producto],$B348,Tabla7[Tipo de movimiento],"SALIDA",Tabla7[Mes],I$5))</f>
        <v>0</v>
      </c>
      <c r="J348" s="39">
        <f>IF($B348="","",-SUMIFS(Tabla7[Cantidad],Tabla7[Código del producto],$B348,Tabla7[Tipo de movimiento],"SALIDA",Tabla7[Mes],J$5))</f>
        <v>0</v>
      </c>
      <c r="K348" s="39">
        <f>IF($B348="","",-SUMIFS(Tabla7[Cantidad],Tabla7[Código del producto],$B348,Tabla7[Tipo de movimiento],"SALIDA",Tabla7[Mes],K$5))</f>
        <v>0</v>
      </c>
      <c r="L348" s="39">
        <f>IF($B348="","",-SUMIFS(Tabla7[Cantidad],Tabla7[Código del producto],$B348,Tabla7[Tipo de movimiento],"SALIDA",Tabla7[Mes],L$5))</f>
        <v>0</v>
      </c>
      <c r="M348" s="39">
        <f>IF($B348="","",-SUMIFS(Tabla7[Cantidad],Tabla7[Código del producto],$B348,Tabla7[Tipo de movimiento],"SALIDA",Tabla7[Mes],M$5))</f>
        <v>0</v>
      </c>
      <c r="N348" s="39">
        <f>IF($B348="","",-SUMIFS(Tabla7[Cantidad],Tabla7[Código del producto],$B348,Tabla7[Tipo de movimiento],"SALIDA",Tabla7[Mes],N$5))</f>
        <v>26</v>
      </c>
      <c r="O348" s="39">
        <f>IF($B348="","",-SUMIFS(Tabla7[Cantidad],Tabla7[Código del producto],$B348,Tabla7[Tipo de movimiento],"SALIDA",Tabla7[Mes],O$5))</f>
        <v>15</v>
      </c>
      <c r="P348" s="39">
        <f>IF($B348="","",-SUMIFS(Tabla7[Cantidad],Tabla7[Código del producto],$B348,Tabla7[Tipo de movimiento],"SALIDA",Tabla7[Mes],P$5))</f>
        <v>0</v>
      </c>
      <c r="Q348" s="39">
        <f t="shared" si="15"/>
        <v>13.666666666666666</v>
      </c>
      <c r="R348" s="51" t="str">
        <f>IF($B348="","",IFERROR(VLOOKUP($B348,'ABC rotación'!$C:$G,5,0),"C"))</f>
        <v>B</v>
      </c>
      <c r="S348" s="41">
        <f t="shared" si="16"/>
        <v>21.95121951219512</v>
      </c>
      <c r="T348" s="40">
        <f t="shared" si="17"/>
        <v>1.2912482065997128</v>
      </c>
      <c r="U348" s="23" t="str">
        <f>IF($B348="","",VLOOKUP($T348,Tablas!$X$14:$Y$17,2,1))</f>
        <v>3. VERDE</v>
      </c>
    </row>
    <row r="349" spans="2:21" x14ac:dyDescent="0.2">
      <c r="B349" s="1">
        <f>IF(Tablas!B347="","",Tablas!B347)</f>
        <v>300344</v>
      </c>
      <c r="C349" s="1" t="str">
        <f>IF(Tablas!C347="","",Tablas!C347)</f>
        <v>CUBIERTA TRASERA DER PLATA</v>
      </c>
      <c r="D349" s="1" t="str">
        <f>IF(Tablas!D347="","",Tablas!D347)</f>
        <v>05 - COLISION</v>
      </c>
      <c r="E349" s="1" t="str">
        <f>IF(Tablas!E347="","",Tablas!E347)</f>
        <v>UN</v>
      </c>
      <c r="F349" s="1">
        <f>IF(Tablas!F347="","",Tablas!F347)</f>
        <v>19</v>
      </c>
      <c r="G349" s="1">
        <f>IF(Tablas!I347="","",Tablas!I347)</f>
        <v>20</v>
      </c>
      <c r="H349" s="1">
        <v>8</v>
      </c>
      <c r="I349" s="39">
        <f>IF($B349="","",-SUMIFS(Tabla7[Cantidad],Tabla7[Código del producto],$B349,Tabla7[Tipo de movimiento],"SALIDA",Tabla7[Mes],I$5))</f>
        <v>0</v>
      </c>
      <c r="J349" s="39">
        <f>IF($B349="","",-SUMIFS(Tabla7[Cantidad],Tabla7[Código del producto],$B349,Tabla7[Tipo de movimiento],"SALIDA",Tabla7[Mes],J$5))</f>
        <v>0</v>
      </c>
      <c r="K349" s="39">
        <f>IF($B349="","",-SUMIFS(Tabla7[Cantidad],Tabla7[Código del producto],$B349,Tabla7[Tipo de movimiento],"SALIDA",Tabla7[Mes],K$5))</f>
        <v>0</v>
      </c>
      <c r="L349" s="39">
        <f>IF($B349="","",-SUMIFS(Tabla7[Cantidad],Tabla7[Código del producto],$B349,Tabla7[Tipo de movimiento],"SALIDA",Tabla7[Mes],L$5))</f>
        <v>0</v>
      </c>
      <c r="M349" s="39">
        <f>IF($B349="","",-SUMIFS(Tabla7[Cantidad],Tabla7[Código del producto],$B349,Tabla7[Tipo de movimiento],"SALIDA",Tabla7[Mes],M$5))</f>
        <v>0</v>
      </c>
      <c r="N349" s="39">
        <f>IF($B349="","",-SUMIFS(Tabla7[Cantidad],Tabla7[Código del producto],$B349,Tabla7[Tipo de movimiento],"SALIDA",Tabla7[Mes],N$5))</f>
        <v>15</v>
      </c>
      <c r="O349" s="39">
        <f>IF($B349="","",-SUMIFS(Tabla7[Cantidad],Tabla7[Código del producto],$B349,Tabla7[Tipo de movimiento],"SALIDA",Tabla7[Mes],O$5))</f>
        <v>11</v>
      </c>
      <c r="P349" s="39">
        <f>IF($B349="","",-SUMIFS(Tabla7[Cantidad],Tabla7[Código del producto],$B349,Tabla7[Tipo de movimiento],"SALIDA",Tabla7[Mes],P$5))</f>
        <v>9</v>
      </c>
      <c r="Q349" s="39">
        <f t="shared" si="15"/>
        <v>11.666666666666666</v>
      </c>
      <c r="R349" s="51" t="str">
        <f>IF($B349="","",IFERROR(VLOOKUP($B349,'ABC rotación'!$C:$G,5,0),"C"))</f>
        <v>B</v>
      </c>
      <c r="S349" s="41">
        <f t="shared" si="16"/>
        <v>20.571428571428573</v>
      </c>
      <c r="T349" s="40">
        <f t="shared" si="17"/>
        <v>1.0827067669172934</v>
      </c>
      <c r="U349" s="23" t="str">
        <f>IF($B349="","",VLOOKUP($T349,Tablas!$X$14:$Y$17,2,1))</f>
        <v>3. VERDE</v>
      </c>
    </row>
    <row r="350" spans="2:21" x14ac:dyDescent="0.2">
      <c r="B350" s="1">
        <f>IF(Tablas!B348="","",Tablas!B348)</f>
        <v>300345</v>
      </c>
      <c r="C350" s="1" t="str">
        <f>IF(Tablas!C348="","",Tablas!C348)</f>
        <v>CUBIERTA DERECHA PLATA</v>
      </c>
      <c r="D350" s="1" t="str">
        <f>IF(Tablas!D348="","",Tablas!D348)</f>
        <v>05 - COLISION</v>
      </c>
      <c r="E350" s="1" t="str">
        <f>IF(Tablas!E348="","",Tablas!E348)</f>
        <v>UN</v>
      </c>
      <c r="F350" s="1">
        <f>IF(Tablas!F348="","",Tablas!F348)</f>
        <v>7</v>
      </c>
      <c r="G350" s="1">
        <f>IF(Tablas!I348="","",Tablas!I348)</f>
        <v>50</v>
      </c>
      <c r="H350" s="1">
        <v>7</v>
      </c>
      <c r="I350" s="39">
        <f>IF($B350="","",-SUMIFS(Tabla7[Cantidad],Tabla7[Código del producto],$B350,Tabla7[Tipo de movimiento],"SALIDA",Tabla7[Mes],I$5))</f>
        <v>0</v>
      </c>
      <c r="J350" s="39">
        <f>IF($B350="","",-SUMIFS(Tabla7[Cantidad],Tabla7[Código del producto],$B350,Tabla7[Tipo de movimiento],"SALIDA",Tabla7[Mes],J$5))</f>
        <v>0</v>
      </c>
      <c r="K350" s="39">
        <f>IF($B350="","",-SUMIFS(Tabla7[Cantidad],Tabla7[Código del producto],$B350,Tabla7[Tipo de movimiento],"SALIDA",Tabla7[Mes],K$5))</f>
        <v>15</v>
      </c>
      <c r="L350" s="39">
        <f>IF($B350="","",-SUMIFS(Tabla7[Cantidad],Tabla7[Código del producto],$B350,Tabla7[Tipo de movimiento],"SALIDA",Tabla7[Mes],L$5))</f>
        <v>19</v>
      </c>
      <c r="M350" s="39">
        <f>IF($B350="","",-SUMIFS(Tabla7[Cantidad],Tabla7[Código del producto],$B350,Tabla7[Tipo de movimiento],"SALIDA",Tabla7[Mes],M$5))</f>
        <v>7</v>
      </c>
      <c r="N350" s="39">
        <f>IF($B350="","",-SUMIFS(Tabla7[Cantidad],Tabla7[Código del producto],$B350,Tabla7[Tipo de movimiento],"SALIDA",Tabla7[Mes],N$5))</f>
        <v>0</v>
      </c>
      <c r="O350" s="39">
        <f>IF($B350="","",-SUMIFS(Tabla7[Cantidad],Tabla7[Código del producto],$B350,Tabla7[Tipo de movimiento],"SALIDA",Tabla7[Mes],O$5))</f>
        <v>0</v>
      </c>
      <c r="P350" s="39">
        <f>IF($B350="","",-SUMIFS(Tabla7[Cantidad],Tabla7[Código del producto],$B350,Tabla7[Tipo de movimiento],"SALIDA",Tabla7[Mes],P$5))</f>
        <v>0</v>
      </c>
      <c r="Q350" s="39">
        <f t="shared" si="15"/>
        <v>0</v>
      </c>
      <c r="R350" s="51" t="str">
        <f>IF($B350="","",IFERROR(VLOOKUP($B350,'ABC rotación'!$C:$G,5,0),"C"))</f>
        <v>B</v>
      </c>
      <c r="S350" s="41">
        <f t="shared" si="16"/>
        <v>0</v>
      </c>
      <c r="T350" s="40">
        <f t="shared" si="17"/>
        <v>0</v>
      </c>
      <c r="U350" s="23" t="str">
        <f>IF($B350="","",VLOOKUP($T350,Tablas!$X$14:$Y$17,2,1))</f>
        <v>1. ROJO</v>
      </c>
    </row>
    <row r="351" spans="2:21" x14ac:dyDescent="0.2">
      <c r="B351" s="1">
        <f>IF(Tablas!B349="","",Tablas!B349)</f>
        <v>300346</v>
      </c>
      <c r="C351" s="1" t="str">
        <f>IF(Tablas!C349="","",Tablas!C349)</f>
        <v>CUBIERTA DE CABEZA DE CILINDRO</v>
      </c>
      <c r="D351" s="1" t="str">
        <f>IF(Tablas!D349="","",Tablas!D349)</f>
        <v>09 - PARTES DE MOTOR</v>
      </c>
      <c r="E351" s="1" t="str">
        <f>IF(Tablas!E349="","",Tablas!E349)</f>
        <v>UN</v>
      </c>
      <c r="F351" s="1">
        <f>IF(Tablas!F349="","",Tablas!F349)</f>
        <v>10</v>
      </c>
      <c r="G351" s="1">
        <f>IF(Tablas!I349="","",Tablas!I349)</f>
        <v>10</v>
      </c>
      <c r="H351" s="1">
        <v>5</v>
      </c>
      <c r="I351" s="39">
        <f>IF($B351="","",-SUMIFS(Tabla7[Cantidad],Tabla7[Código del producto],$B351,Tabla7[Tipo de movimiento],"SALIDA",Tabla7[Mes],I$5))</f>
        <v>6</v>
      </c>
      <c r="J351" s="39">
        <f>IF($B351="","",-SUMIFS(Tabla7[Cantidad],Tabla7[Código del producto],$B351,Tabla7[Tipo de movimiento],"SALIDA",Tabla7[Mes],J$5))</f>
        <v>0</v>
      </c>
      <c r="K351" s="39">
        <f>IF($B351="","",-SUMIFS(Tabla7[Cantidad],Tabla7[Código del producto],$B351,Tabla7[Tipo de movimiento],"SALIDA",Tabla7[Mes],K$5))</f>
        <v>0</v>
      </c>
      <c r="L351" s="39">
        <f>IF($B351="","",-SUMIFS(Tabla7[Cantidad],Tabla7[Código del producto],$B351,Tabla7[Tipo de movimiento],"SALIDA",Tabla7[Mes],L$5))</f>
        <v>0</v>
      </c>
      <c r="M351" s="39">
        <f>IF($B351="","",-SUMIFS(Tabla7[Cantidad],Tabla7[Código del producto],$B351,Tabla7[Tipo de movimiento],"SALIDA",Tabla7[Mes],M$5))</f>
        <v>0</v>
      </c>
      <c r="N351" s="39">
        <f>IF($B351="","",-SUMIFS(Tabla7[Cantidad],Tabla7[Código del producto],$B351,Tabla7[Tipo de movimiento],"SALIDA",Tabla7[Mes],N$5))</f>
        <v>0</v>
      </c>
      <c r="O351" s="39">
        <f>IF($B351="","",-SUMIFS(Tabla7[Cantidad],Tabla7[Código del producto],$B351,Tabla7[Tipo de movimiento],"SALIDA",Tabla7[Mes],O$5))</f>
        <v>0</v>
      </c>
      <c r="P351" s="39">
        <f>IF($B351="","",-SUMIFS(Tabla7[Cantidad],Tabla7[Código del producto],$B351,Tabla7[Tipo de movimiento],"SALIDA",Tabla7[Mes],P$5))</f>
        <v>0</v>
      </c>
      <c r="Q351" s="39">
        <f t="shared" si="15"/>
        <v>0</v>
      </c>
      <c r="R351" s="51" t="str">
        <f>IF($B351="","",IFERROR(VLOOKUP($B351,'ABC rotación'!$C:$G,5,0),"C"))</f>
        <v>C</v>
      </c>
      <c r="S351" s="41">
        <f t="shared" si="16"/>
        <v>0</v>
      </c>
      <c r="T351" s="40">
        <f t="shared" si="17"/>
        <v>0</v>
      </c>
      <c r="U351" s="23" t="str">
        <f>IF($B351="","",VLOOKUP($T351,Tablas!$X$14:$Y$17,2,1))</f>
        <v>1. ROJO</v>
      </c>
    </row>
    <row r="352" spans="2:21" x14ac:dyDescent="0.2">
      <c r="B352" s="1">
        <f>IF(Tablas!B350="","",Tablas!B350)</f>
        <v>300347</v>
      </c>
      <c r="C352" s="1" t="str">
        <f>IF(Tablas!C350="","",Tablas!C350)</f>
        <v>COMPONENTE INTERNO DE EMBRAGUE</v>
      </c>
      <c r="D352" s="1" t="str">
        <f>IF(Tablas!D350="","",Tablas!D350)</f>
        <v>03 - FILTROS</v>
      </c>
      <c r="E352" s="1" t="str">
        <f>IF(Tablas!E350="","",Tablas!E350)</f>
        <v>UN</v>
      </c>
      <c r="F352" s="1">
        <f>IF(Tablas!F350="","",Tablas!F350)</f>
        <v>5</v>
      </c>
      <c r="G352" s="1">
        <f>IF(Tablas!I350="","",Tablas!I350)</f>
        <v>16</v>
      </c>
      <c r="H352" s="1">
        <v>1</v>
      </c>
      <c r="I352" s="39">
        <f>IF($B352="","",-SUMIFS(Tabla7[Cantidad],Tabla7[Código del producto],$B352,Tabla7[Tipo de movimiento],"SALIDA",Tabla7[Mes],I$5))</f>
        <v>5</v>
      </c>
      <c r="J352" s="39">
        <f>IF($B352="","",-SUMIFS(Tabla7[Cantidad],Tabla7[Código del producto],$B352,Tabla7[Tipo de movimiento],"SALIDA",Tabla7[Mes],J$5))</f>
        <v>0</v>
      </c>
      <c r="K352" s="39">
        <f>IF($B352="","",-SUMIFS(Tabla7[Cantidad],Tabla7[Código del producto],$B352,Tabla7[Tipo de movimiento],"SALIDA",Tabla7[Mes],K$5))</f>
        <v>30</v>
      </c>
      <c r="L352" s="39">
        <f>IF($B352="","",-SUMIFS(Tabla7[Cantidad],Tabla7[Código del producto],$B352,Tabla7[Tipo de movimiento],"SALIDA",Tabla7[Mes],L$5))</f>
        <v>0</v>
      </c>
      <c r="M352" s="39">
        <f>IF($B352="","",-SUMIFS(Tabla7[Cantidad],Tabla7[Código del producto],$B352,Tabla7[Tipo de movimiento],"SALIDA",Tabla7[Mes],M$5))</f>
        <v>24</v>
      </c>
      <c r="N352" s="39">
        <f>IF($B352="","",-SUMIFS(Tabla7[Cantidad],Tabla7[Código del producto],$B352,Tabla7[Tipo de movimiento],"SALIDA",Tabla7[Mes],N$5))</f>
        <v>0</v>
      </c>
      <c r="O352" s="39">
        <f>IF($B352="","",-SUMIFS(Tabla7[Cantidad],Tabla7[Código del producto],$B352,Tabla7[Tipo de movimiento],"SALIDA",Tabla7[Mes],O$5))</f>
        <v>24</v>
      </c>
      <c r="P352" s="39">
        <f>IF($B352="","",-SUMIFS(Tabla7[Cantidad],Tabla7[Código del producto],$B352,Tabla7[Tipo de movimiento],"SALIDA",Tabla7[Mes],P$5))</f>
        <v>0</v>
      </c>
      <c r="Q352" s="39">
        <f t="shared" si="15"/>
        <v>8</v>
      </c>
      <c r="R352" s="51" t="str">
        <f>IF($B352="","",IFERROR(VLOOKUP($B352,'ABC rotación'!$C:$G,5,0),"C"))</f>
        <v>A</v>
      </c>
      <c r="S352" s="41">
        <f t="shared" si="16"/>
        <v>3.75</v>
      </c>
      <c r="T352" s="40">
        <f t="shared" si="17"/>
        <v>0.75</v>
      </c>
      <c r="U352" s="23" t="str">
        <f>IF($B352="","",VLOOKUP($T352,Tablas!$X$14:$Y$17,2,1))</f>
        <v>2. AMARILLO</v>
      </c>
    </row>
    <row r="353" spans="2:21" x14ac:dyDescent="0.2">
      <c r="B353" s="1">
        <f>IF(Tablas!B351="","",Tablas!B351)</f>
        <v>300348</v>
      </c>
      <c r="C353" s="1" t="str">
        <f>IF(Tablas!C351="","",Tablas!C351)</f>
        <v>ELEMENTO DEL FILTRO DE AIRE</v>
      </c>
      <c r="D353" s="1" t="str">
        <f>IF(Tablas!D351="","",Tablas!D351)</f>
        <v>03 - FILTROS</v>
      </c>
      <c r="E353" s="1" t="str">
        <f>IF(Tablas!E351="","",Tablas!E351)</f>
        <v>UN</v>
      </c>
      <c r="F353" s="1">
        <f>IF(Tablas!F351="","",Tablas!F351)</f>
        <v>6</v>
      </c>
      <c r="G353" s="1">
        <f>IF(Tablas!I351="","",Tablas!I351)</f>
        <v>23</v>
      </c>
      <c r="H353" s="1">
        <v>10</v>
      </c>
      <c r="I353" s="39">
        <f>IF($B353="","",-SUMIFS(Tabla7[Cantidad],Tabla7[Código del producto],$B353,Tabla7[Tipo de movimiento],"SALIDA",Tabla7[Mes],I$5))</f>
        <v>9</v>
      </c>
      <c r="J353" s="39">
        <f>IF($B353="","",-SUMIFS(Tabla7[Cantidad],Tabla7[Código del producto],$B353,Tabla7[Tipo de movimiento],"SALIDA",Tabla7[Mes],J$5))</f>
        <v>0</v>
      </c>
      <c r="K353" s="39">
        <f>IF($B353="","",-SUMIFS(Tabla7[Cantidad],Tabla7[Código del producto],$B353,Tabla7[Tipo de movimiento],"SALIDA",Tabla7[Mes],K$5))</f>
        <v>13</v>
      </c>
      <c r="L353" s="39">
        <f>IF($B353="","",-SUMIFS(Tabla7[Cantidad],Tabla7[Código del producto],$B353,Tabla7[Tipo de movimiento],"SALIDA",Tabla7[Mes],L$5))</f>
        <v>0</v>
      </c>
      <c r="M353" s="39">
        <f>IF($B353="","",-SUMIFS(Tabla7[Cantidad],Tabla7[Código del producto],$B353,Tabla7[Tipo de movimiento],"SALIDA",Tabla7[Mes],M$5))</f>
        <v>15</v>
      </c>
      <c r="N353" s="39">
        <f>IF($B353="","",-SUMIFS(Tabla7[Cantidad],Tabla7[Código del producto],$B353,Tabla7[Tipo de movimiento],"SALIDA",Tabla7[Mes],N$5))</f>
        <v>0</v>
      </c>
      <c r="O353" s="39">
        <f>IF($B353="","",-SUMIFS(Tabla7[Cantidad],Tabla7[Código del producto],$B353,Tabla7[Tipo de movimiento],"SALIDA",Tabla7[Mes],O$5))</f>
        <v>11</v>
      </c>
      <c r="P353" s="39">
        <f>IF($B353="","",-SUMIFS(Tabla7[Cantidad],Tabla7[Código del producto],$B353,Tabla7[Tipo de movimiento],"SALIDA",Tabla7[Mes],P$5))</f>
        <v>6</v>
      </c>
      <c r="Q353" s="39">
        <f t="shared" si="15"/>
        <v>5.666666666666667</v>
      </c>
      <c r="R353" s="51" t="str">
        <f>IF($B353="","",IFERROR(VLOOKUP($B353,'ABC rotación'!$C:$G,5,0),"C"))</f>
        <v>A</v>
      </c>
      <c r="S353" s="41">
        <f t="shared" si="16"/>
        <v>52.941176470588232</v>
      </c>
      <c r="T353" s="40">
        <f t="shared" si="17"/>
        <v>8.8235294117647047</v>
      </c>
      <c r="U353" s="23" t="str">
        <f>IF($B353="","",VLOOKUP($T353,Tablas!$X$14:$Y$17,2,1))</f>
        <v>4. NEGRO</v>
      </c>
    </row>
    <row r="354" spans="2:21" x14ac:dyDescent="0.2">
      <c r="B354" s="1">
        <f>IF(Tablas!B352="","",Tablas!B352)</f>
        <v>300349</v>
      </c>
      <c r="C354" s="1" t="str">
        <f>IF(Tablas!C352="","",Tablas!C352)</f>
        <v>UNIDAD C.D.I</v>
      </c>
      <c r="D354" s="1" t="str">
        <f>IF(Tablas!D352="","",Tablas!D352)</f>
        <v>08 - ELECTRICO</v>
      </c>
      <c r="E354" s="1" t="str">
        <f>IF(Tablas!E352="","",Tablas!E352)</f>
        <v>UN</v>
      </c>
      <c r="F354" s="1">
        <f>IF(Tablas!F352="","",Tablas!F352)</f>
        <v>7</v>
      </c>
      <c r="G354" s="1">
        <f>IF(Tablas!I352="","",Tablas!I352)</f>
        <v>17</v>
      </c>
      <c r="H354" s="1">
        <v>1</v>
      </c>
      <c r="I354" s="39">
        <f>IF($B354="","",-SUMIFS(Tabla7[Cantidad],Tabla7[Código del producto],$B354,Tabla7[Tipo de movimiento],"SALIDA",Tabla7[Mes],I$5))</f>
        <v>14</v>
      </c>
      <c r="J354" s="39">
        <f>IF($B354="","",-SUMIFS(Tabla7[Cantidad],Tabla7[Código del producto],$B354,Tabla7[Tipo de movimiento],"SALIDA",Tabla7[Mes],J$5))</f>
        <v>14</v>
      </c>
      <c r="K354" s="39">
        <f>IF($B354="","",-SUMIFS(Tabla7[Cantidad],Tabla7[Código del producto],$B354,Tabla7[Tipo de movimiento],"SALIDA",Tabla7[Mes],K$5))</f>
        <v>0</v>
      </c>
      <c r="L354" s="39">
        <f>IF($B354="","",-SUMIFS(Tabla7[Cantidad],Tabla7[Código del producto],$B354,Tabla7[Tipo de movimiento],"SALIDA",Tabla7[Mes],L$5))</f>
        <v>0</v>
      </c>
      <c r="M354" s="39">
        <f>IF($B354="","",-SUMIFS(Tabla7[Cantidad],Tabla7[Código del producto],$B354,Tabla7[Tipo de movimiento],"SALIDA",Tabla7[Mes],M$5))</f>
        <v>0</v>
      </c>
      <c r="N354" s="39">
        <f>IF($B354="","",-SUMIFS(Tabla7[Cantidad],Tabla7[Código del producto],$B354,Tabla7[Tipo de movimiento],"SALIDA",Tabla7[Mes],N$5))</f>
        <v>15</v>
      </c>
      <c r="O354" s="39">
        <f>IF($B354="","",-SUMIFS(Tabla7[Cantidad],Tabla7[Código del producto],$B354,Tabla7[Tipo de movimiento],"SALIDA",Tabla7[Mes],O$5))</f>
        <v>0</v>
      </c>
      <c r="P354" s="39">
        <f>IF($B354="","",-SUMIFS(Tabla7[Cantidad],Tabla7[Código del producto],$B354,Tabla7[Tipo de movimiento],"SALIDA",Tabla7[Mes],P$5))</f>
        <v>5</v>
      </c>
      <c r="Q354" s="39">
        <f t="shared" si="15"/>
        <v>6.666666666666667</v>
      </c>
      <c r="R354" s="51" t="str">
        <f>IF($B354="","",IFERROR(VLOOKUP($B354,'ABC rotación'!$C:$G,5,0),"C"))</f>
        <v>A</v>
      </c>
      <c r="S354" s="41">
        <f t="shared" si="16"/>
        <v>4.5</v>
      </c>
      <c r="T354" s="40">
        <f t="shared" si="17"/>
        <v>0.6428571428571429</v>
      </c>
      <c r="U354" s="23" t="str">
        <f>IF($B354="","",VLOOKUP($T354,Tablas!$X$14:$Y$17,2,1))</f>
        <v>2. AMARILLO</v>
      </c>
    </row>
    <row r="355" spans="2:21" x14ac:dyDescent="0.2">
      <c r="B355" s="1">
        <f>IF(Tablas!B353="","",Tablas!B353)</f>
        <v>300350</v>
      </c>
      <c r="C355" s="1" t="str">
        <f>IF(Tablas!C353="","",Tablas!C353)</f>
        <v>CONJUNTO DE FARO DELANTERO</v>
      </c>
      <c r="D355" s="1" t="str">
        <f>IF(Tablas!D353="","",Tablas!D353)</f>
        <v>14 - LUCES</v>
      </c>
      <c r="E355" s="1" t="str">
        <f>IF(Tablas!E353="","",Tablas!E353)</f>
        <v>UN</v>
      </c>
      <c r="F355" s="1">
        <f>IF(Tablas!F353="","",Tablas!F353)</f>
        <v>11</v>
      </c>
      <c r="G355" s="1">
        <f>IF(Tablas!I353="","",Tablas!I353)</f>
        <v>15</v>
      </c>
      <c r="H355" s="1">
        <v>3</v>
      </c>
      <c r="I355" s="39">
        <f>IF($B355="","",-SUMIFS(Tabla7[Cantidad],Tabla7[Código del producto],$B355,Tabla7[Tipo de movimiento],"SALIDA",Tabla7[Mes],I$5))</f>
        <v>0</v>
      </c>
      <c r="J355" s="39">
        <f>IF($B355="","",-SUMIFS(Tabla7[Cantidad],Tabla7[Código del producto],$B355,Tabla7[Tipo de movimiento],"SALIDA",Tabla7[Mes],J$5))</f>
        <v>0</v>
      </c>
      <c r="K355" s="39">
        <f>IF($B355="","",-SUMIFS(Tabla7[Cantidad],Tabla7[Código del producto],$B355,Tabla7[Tipo de movimiento],"SALIDA",Tabla7[Mes],K$5))</f>
        <v>37</v>
      </c>
      <c r="L355" s="39">
        <f>IF($B355="","",-SUMIFS(Tabla7[Cantidad],Tabla7[Código del producto],$B355,Tabla7[Tipo de movimiento],"SALIDA",Tabla7[Mes],L$5))</f>
        <v>0</v>
      </c>
      <c r="M355" s="39">
        <f>IF($B355="","",-SUMIFS(Tabla7[Cantidad],Tabla7[Código del producto],$B355,Tabla7[Tipo de movimiento],"SALIDA",Tabla7[Mes],M$5))</f>
        <v>0</v>
      </c>
      <c r="N355" s="39">
        <f>IF($B355="","",-SUMIFS(Tabla7[Cantidad],Tabla7[Código del producto],$B355,Tabla7[Tipo de movimiento],"SALIDA",Tabla7[Mes],N$5))</f>
        <v>0</v>
      </c>
      <c r="O355" s="39">
        <f>IF($B355="","",-SUMIFS(Tabla7[Cantidad],Tabla7[Código del producto],$B355,Tabla7[Tipo de movimiento],"SALIDA",Tabla7[Mes],O$5))</f>
        <v>0</v>
      </c>
      <c r="P355" s="39">
        <f>IF($B355="","",-SUMIFS(Tabla7[Cantidad],Tabla7[Código del producto],$B355,Tabla7[Tipo de movimiento],"SALIDA",Tabla7[Mes],P$5))</f>
        <v>0</v>
      </c>
      <c r="Q355" s="39">
        <f t="shared" si="15"/>
        <v>0</v>
      </c>
      <c r="R355" s="51" t="str">
        <f>IF($B355="","",IFERROR(VLOOKUP($B355,'ABC rotación'!$C:$G,5,0),"C"))</f>
        <v>C</v>
      </c>
      <c r="S355" s="41">
        <f t="shared" si="16"/>
        <v>0</v>
      </c>
      <c r="T355" s="40">
        <f t="shared" si="17"/>
        <v>0</v>
      </c>
      <c r="U355" s="23" t="str">
        <f>IF($B355="","",VLOOKUP($T355,Tablas!$X$14:$Y$17,2,1))</f>
        <v>1. ROJO</v>
      </c>
    </row>
    <row r="356" spans="2:21" x14ac:dyDescent="0.2">
      <c r="B356" s="1">
        <f>IF(Tablas!B354="","",Tablas!B354)</f>
        <v>300351</v>
      </c>
      <c r="C356" s="1" t="str">
        <f>IF(Tablas!C354="","",Tablas!C354)</f>
        <v>INTERRUPTOR DE FRENO TRASERO</v>
      </c>
      <c r="D356" s="1" t="str">
        <f>IF(Tablas!D354="","",Tablas!D354)</f>
        <v>04 - FRENOS Y EMBRAGUES</v>
      </c>
      <c r="E356" s="1" t="str">
        <f>IF(Tablas!E354="","",Tablas!E354)</f>
        <v>UN</v>
      </c>
      <c r="F356" s="1">
        <f>IF(Tablas!F354="","",Tablas!F354)</f>
        <v>17</v>
      </c>
      <c r="G356" s="1">
        <f>IF(Tablas!I354="","",Tablas!I354)</f>
        <v>41</v>
      </c>
      <c r="H356" s="1">
        <v>8</v>
      </c>
      <c r="I356" s="39">
        <f>IF($B356="","",-SUMIFS(Tabla7[Cantidad],Tabla7[Código del producto],$B356,Tabla7[Tipo de movimiento],"SALIDA",Tabla7[Mes],I$5))</f>
        <v>0</v>
      </c>
      <c r="J356" s="39">
        <f>IF($B356="","",-SUMIFS(Tabla7[Cantidad],Tabla7[Código del producto],$B356,Tabla7[Tipo de movimiento],"SALIDA",Tabla7[Mes],J$5))</f>
        <v>0</v>
      </c>
      <c r="K356" s="39">
        <f>IF($B356="","",-SUMIFS(Tabla7[Cantidad],Tabla7[Código del producto],$B356,Tabla7[Tipo de movimiento],"SALIDA",Tabla7[Mes],K$5))</f>
        <v>0</v>
      </c>
      <c r="L356" s="39">
        <f>IF($B356="","",-SUMIFS(Tabla7[Cantidad],Tabla7[Código del producto],$B356,Tabla7[Tipo de movimiento],"SALIDA",Tabla7[Mes],L$5))</f>
        <v>17</v>
      </c>
      <c r="M356" s="39">
        <f>IF($B356="","",-SUMIFS(Tabla7[Cantidad],Tabla7[Código del producto],$B356,Tabla7[Tipo de movimiento],"SALIDA",Tabla7[Mes],M$5))</f>
        <v>0</v>
      </c>
      <c r="N356" s="39">
        <f>IF($B356="","",-SUMIFS(Tabla7[Cantidad],Tabla7[Código del producto],$B356,Tabla7[Tipo de movimiento],"SALIDA",Tabla7[Mes],N$5))</f>
        <v>0</v>
      </c>
      <c r="O356" s="39">
        <f>IF($B356="","",-SUMIFS(Tabla7[Cantidad],Tabla7[Código del producto],$B356,Tabla7[Tipo de movimiento],"SALIDA",Tabla7[Mes],O$5))</f>
        <v>0</v>
      </c>
      <c r="P356" s="39">
        <f>IF($B356="","",-SUMIFS(Tabla7[Cantidad],Tabla7[Código del producto],$B356,Tabla7[Tipo de movimiento],"SALIDA",Tabla7[Mes],P$5))</f>
        <v>0</v>
      </c>
      <c r="Q356" s="39">
        <f t="shared" si="15"/>
        <v>0</v>
      </c>
      <c r="R356" s="51" t="str">
        <f>IF($B356="","",IFERROR(VLOOKUP($B356,'ABC rotación'!$C:$G,5,0),"C"))</f>
        <v>B</v>
      </c>
      <c r="S356" s="41">
        <f t="shared" si="16"/>
        <v>0</v>
      </c>
      <c r="T356" s="40">
        <f t="shared" si="17"/>
        <v>0</v>
      </c>
      <c r="U356" s="23" t="str">
        <f>IF($B356="","",VLOOKUP($T356,Tablas!$X$14:$Y$17,2,1))</f>
        <v>1. ROJO</v>
      </c>
    </row>
    <row r="357" spans="2:21" x14ac:dyDescent="0.2">
      <c r="B357" s="1">
        <f>IF(Tablas!B355="","",Tablas!B355)</f>
        <v>300352</v>
      </c>
      <c r="C357" s="1" t="str">
        <f>IF(Tablas!C355="","",Tablas!C355)</f>
        <v>PIN DE RUEDA TRASERA</v>
      </c>
      <c r="D357" s="1" t="str">
        <f>IF(Tablas!D355="","",Tablas!D355)</f>
        <v>13 - TRACCION</v>
      </c>
      <c r="E357" s="1" t="str">
        <f>IF(Tablas!E355="","",Tablas!E355)</f>
        <v>UN</v>
      </c>
      <c r="F357" s="1">
        <f>IF(Tablas!F355="","",Tablas!F355)</f>
        <v>23</v>
      </c>
      <c r="G357" s="1">
        <f>IF(Tablas!I355="","",Tablas!I355)</f>
        <v>23</v>
      </c>
      <c r="H357" s="1">
        <v>0</v>
      </c>
      <c r="I357" s="39">
        <f>IF($B357="","",-SUMIFS(Tabla7[Cantidad],Tabla7[Código del producto],$B357,Tabla7[Tipo de movimiento],"SALIDA",Tabla7[Mes],I$5))</f>
        <v>14</v>
      </c>
      <c r="J357" s="39">
        <f>IF($B357="","",-SUMIFS(Tabla7[Cantidad],Tabla7[Código del producto],$B357,Tabla7[Tipo de movimiento],"SALIDA",Tabla7[Mes],J$5))</f>
        <v>0</v>
      </c>
      <c r="K357" s="39">
        <f>IF($B357="","",-SUMIFS(Tabla7[Cantidad],Tabla7[Código del producto],$B357,Tabla7[Tipo de movimiento],"SALIDA",Tabla7[Mes],K$5))</f>
        <v>27</v>
      </c>
      <c r="L357" s="39">
        <f>IF($B357="","",-SUMIFS(Tabla7[Cantidad],Tabla7[Código del producto],$B357,Tabla7[Tipo de movimiento],"SALIDA",Tabla7[Mes],L$5))</f>
        <v>0</v>
      </c>
      <c r="M357" s="39">
        <f>IF($B357="","",-SUMIFS(Tabla7[Cantidad],Tabla7[Código del producto],$B357,Tabla7[Tipo de movimiento],"SALIDA",Tabla7[Mes],M$5))</f>
        <v>0</v>
      </c>
      <c r="N357" s="39">
        <f>IF($B357="","",-SUMIFS(Tabla7[Cantidad],Tabla7[Código del producto],$B357,Tabla7[Tipo de movimiento],"SALIDA",Tabla7[Mes],N$5))</f>
        <v>0</v>
      </c>
      <c r="O357" s="39">
        <f>IF($B357="","",-SUMIFS(Tabla7[Cantidad],Tabla7[Código del producto],$B357,Tabla7[Tipo de movimiento],"SALIDA",Tabla7[Mes],O$5))</f>
        <v>0</v>
      </c>
      <c r="P357" s="39">
        <f>IF($B357="","",-SUMIFS(Tabla7[Cantidad],Tabla7[Código del producto],$B357,Tabla7[Tipo de movimiento],"SALIDA",Tabla7[Mes],P$5))</f>
        <v>0</v>
      </c>
      <c r="Q357" s="39">
        <f t="shared" si="15"/>
        <v>0</v>
      </c>
      <c r="R357" s="51" t="str">
        <f>IF($B357="","",IFERROR(VLOOKUP($B357,'ABC rotación'!$C:$G,5,0),"C"))</f>
        <v>A</v>
      </c>
      <c r="S357" s="41">
        <f t="shared" si="16"/>
        <v>0</v>
      </c>
      <c r="T357" s="40">
        <f t="shared" si="17"/>
        <v>0</v>
      </c>
      <c r="U357" s="23" t="str">
        <f>IF($B357="","",VLOOKUP($T357,Tablas!$X$14:$Y$17,2,1))</f>
        <v>1. ROJO</v>
      </c>
    </row>
    <row r="358" spans="2:21" x14ac:dyDescent="0.2">
      <c r="B358" s="1">
        <f>IF(Tablas!B356="","",Tablas!B356)</f>
        <v>300353</v>
      </c>
      <c r="C358" s="1" t="str">
        <f>IF(Tablas!C356="","",Tablas!C356)</f>
        <v>CABLE DE ESTRANGULADOR</v>
      </c>
      <c r="D358" s="1" t="str">
        <f>IF(Tablas!D356="","",Tablas!D356)</f>
        <v>10 - PALANCAS Y CHICOTES</v>
      </c>
      <c r="E358" s="1" t="str">
        <f>IF(Tablas!E356="","",Tablas!E356)</f>
        <v>UN</v>
      </c>
      <c r="F358" s="1">
        <f>IF(Tablas!F356="","",Tablas!F356)</f>
        <v>11</v>
      </c>
      <c r="G358" s="1">
        <f>IF(Tablas!I356="","",Tablas!I356)</f>
        <v>34</v>
      </c>
      <c r="H358" s="1">
        <v>1</v>
      </c>
      <c r="I358" s="39">
        <f>IF($B358="","",-SUMIFS(Tabla7[Cantidad],Tabla7[Código del producto],$B358,Tabla7[Tipo de movimiento],"SALIDA",Tabla7[Mes],I$5))</f>
        <v>19</v>
      </c>
      <c r="J358" s="39">
        <f>IF($B358="","",-SUMIFS(Tabla7[Cantidad],Tabla7[Código del producto],$B358,Tabla7[Tipo de movimiento],"SALIDA",Tabla7[Mes],J$5))</f>
        <v>0</v>
      </c>
      <c r="K358" s="39">
        <f>IF($B358="","",-SUMIFS(Tabla7[Cantidad],Tabla7[Código del producto],$B358,Tabla7[Tipo de movimiento],"SALIDA",Tabla7[Mes],K$5))</f>
        <v>0</v>
      </c>
      <c r="L358" s="39">
        <f>IF($B358="","",-SUMIFS(Tabla7[Cantidad],Tabla7[Código del producto],$B358,Tabla7[Tipo de movimiento],"SALIDA",Tabla7[Mes],L$5))</f>
        <v>0</v>
      </c>
      <c r="M358" s="39">
        <f>IF($B358="","",-SUMIFS(Tabla7[Cantidad],Tabla7[Código del producto],$B358,Tabla7[Tipo de movimiento],"SALIDA",Tabla7[Mes],M$5))</f>
        <v>0</v>
      </c>
      <c r="N358" s="39">
        <f>IF($B358="","",-SUMIFS(Tabla7[Cantidad],Tabla7[Código del producto],$B358,Tabla7[Tipo de movimiento],"SALIDA",Tabla7[Mes],N$5))</f>
        <v>5</v>
      </c>
      <c r="O358" s="39">
        <f>IF($B358="","",-SUMIFS(Tabla7[Cantidad],Tabla7[Código del producto],$B358,Tabla7[Tipo de movimiento],"SALIDA",Tabla7[Mes],O$5))</f>
        <v>0</v>
      </c>
      <c r="P358" s="39">
        <f>IF($B358="","",-SUMIFS(Tabla7[Cantidad],Tabla7[Código del producto],$B358,Tabla7[Tipo de movimiento],"SALIDA",Tabla7[Mes],P$5))</f>
        <v>0</v>
      </c>
      <c r="Q358" s="39">
        <f t="shared" si="15"/>
        <v>1.6666666666666667</v>
      </c>
      <c r="R358" s="51" t="str">
        <f>IF($B358="","",IFERROR(VLOOKUP($B358,'ABC rotación'!$C:$G,5,0),"C"))</f>
        <v>B</v>
      </c>
      <c r="S358" s="41">
        <f t="shared" si="16"/>
        <v>18</v>
      </c>
      <c r="T358" s="40">
        <f t="shared" si="17"/>
        <v>1.6363636363636365</v>
      </c>
      <c r="U358" s="23" t="str">
        <f>IF($B358="","",VLOOKUP($T358,Tablas!$X$14:$Y$17,2,1))</f>
        <v>3. VERDE</v>
      </c>
    </row>
    <row r="359" spans="2:21" x14ac:dyDescent="0.2">
      <c r="B359" s="1">
        <f>IF(Tablas!B357="","",Tablas!B357)</f>
        <v>300354</v>
      </c>
      <c r="C359" s="1" t="str">
        <f>IF(Tablas!C357="","",Tablas!C357)</f>
        <v>CUB TIMON DER/ROJO/.</v>
      </c>
      <c r="D359" s="1" t="str">
        <f>IF(Tablas!D357="","",Tablas!D357)</f>
        <v>05 - COLISION</v>
      </c>
      <c r="E359" s="1" t="str">
        <f>IF(Tablas!E357="","",Tablas!E357)</f>
        <v>UN</v>
      </c>
      <c r="F359" s="1">
        <f>IF(Tablas!F357="","",Tablas!F357)</f>
        <v>14</v>
      </c>
      <c r="G359" s="1">
        <f>IF(Tablas!I357="","",Tablas!I357)</f>
        <v>32</v>
      </c>
      <c r="H359" s="1">
        <v>1</v>
      </c>
      <c r="I359" s="39">
        <f>IF($B359="","",-SUMIFS(Tabla7[Cantidad],Tabla7[Código del producto],$B359,Tabla7[Tipo de movimiento],"SALIDA",Tabla7[Mes],I$5))</f>
        <v>37</v>
      </c>
      <c r="J359" s="39">
        <f>IF($B359="","",-SUMIFS(Tabla7[Cantidad],Tabla7[Código del producto],$B359,Tabla7[Tipo de movimiento],"SALIDA",Tabla7[Mes],J$5))</f>
        <v>14</v>
      </c>
      <c r="K359" s="39">
        <f>IF($B359="","",-SUMIFS(Tabla7[Cantidad],Tabla7[Código del producto],$B359,Tabla7[Tipo de movimiento],"SALIDA",Tabla7[Mes],K$5))</f>
        <v>0</v>
      </c>
      <c r="L359" s="39">
        <f>IF($B359="","",-SUMIFS(Tabla7[Cantidad],Tabla7[Código del producto],$B359,Tabla7[Tipo de movimiento],"SALIDA",Tabla7[Mes],L$5))</f>
        <v>0</v>
      </c>
      <c r="M359" s="39">
        <f>IF($B359="","",-SUMIFS(Tabla7[Cantidad],Tabla7[Código del producto],$B359,Tabla7[Tipo de movimiento],"SALIDA",Tabla7[Mes],M$5))</f>
        <v>0</v>
      </c>
      <c r="N359" s="39">
        <f>IF($B359="","",-SUMIFS(Tabla7[Cantidad],Tabla7[Código del producto],$B359,Tabla7[Tipo de movimiento],"SALIDA",Tabla7[Mes],N$5))</f>
        <v>0</v>
      </c>
      <c r="O359" s="39">
        <f>IF($B359="","",-SUMIFS(Tabla7[Cantidad],Tabla7[Código del producto],$B359,Tabla7[Tipo de movimiento],"SALIDA",Tabla7[Mes],O$5))</f>
        <v>14</v>
      </c>
      <c r="P359" s="39">
        <f>IF($B359="","",-SUMIFS(Tabla7[Cantidad],Tabla7[Código del producto],$B359,Tabla7[Tipo de movimiento],"SALIDA",Tabla7[Mes],P$5))</f>
        <v>0</v>
      </c>
      <c r="Q359" s="39">
        <f t="shared" si="15"/>
        <v>4.666666666666667</v>
      </c>
      <c r="R359" s="51" t="str">
        <f>IF($B359="","",IFERROR(VLOOKUP($B359,'ABC rotación'!$C:$G,5,0),"C"))</f>
        <v>A</v>
      </c>
      <c r="S359" s="41">
        <f t="shared" si="16"/>
        <v>6.4285714285714279</v>
      </c>
      <c r="T359" s="40">
        <f t="shared" si="17"/>
        <v>0.45918367346938771</v>
      </c>
      <c r="U359" s="23" t="str">
        <f>IF($B359="","",VLOOKUP($T359,Tablas!$X$14:$Y$17,2,1))</f>
        <v>1. ROJO</v>
      </c>
    </row>
    <row r="360" spans="2:21" x14ac:dyDescent="0.2">
      <c r="B360" s="1">
        <f>IF(Tablas!B358="","",Tablas!B358)</f>
        <v>300355</v>
      </c>
      <c r="C360" s="1" t="str">
        <f>IF(Tablas!C358="","",Tablas!C358)</f>
        <v>CUB TIMON IZQUI/ROJO/.</v>
      </c>
      <c r="D360" s="1" t="str">
        <f>IF(Tablas!D358="","",Tablas!D358)</f>
        <v>05 - COLISION</v>
      </c>
      <c r="E360" s="1" t="str">
        <f>IF(Tablas!E358="","",Tablas!E358)</f>
        <v>UN</v>
      </c>
      <c r="F360" s="1">
        <f>IF(Tablas!F358="","",Tablas!F358)</f>
        <v>25</v>
      </c>
      <c r="G360" s="1">
        <f>IF(Tablas!I358="","",Tablas!I358)</f>
        <v>27</v>
      </c>
      <c r="H360" s="1">
        <v>6</v>
      </c>
      <c r="I360" s="39">
        <f>IF($B360="","",-SUMIFS(Tabla7[Cantidad],Tabla7[Código del producto],$B360,Tabla7[Tipo de movimiento],"SALIDA",Tabla7[Mes],I$5))</f>
        <v>0</v>
      </c>
      <c r="J360" s="39">
        <f>IF($B360="","",-SUMIFS(Tabla7[Cantidad],Tabla7[Código del producto],$B360,Tabla7[Tipo de movimiento],"SALIDA",Tabla7[Mes],J$5))</f>
        <v>17</v>
      </c>
      <c r="K360" s="39">
        <f>IF($B360="","",-SUMIFS(Tabla7[Cantidad],Tabla7[Código del producto],$B360,Tabla7[Tipo de movimiento],"SALIDA",Tabla7[Mes],K$5))</f>
        <v>17</v>
      </c>
      <c r="L360" s="39">
        <f>IF($B360="","",-SUMIFS(Tabla7[Cantidad],Tabla7[Código del producto],$B360,Tabla7[Tipo de movimiento],"SALIDA",Tabla7[Mes],L$5))</f>
        <v>35</v>
      </c>
      <c r="M360" s="39">
        <f>IF($B360="","",-SUMIFS(Tabla7[Cantidad],Tabla7[Código del producto],$B360,Tabla7[Tipo de movimiento],"SALIDA",Tabla7[Mes],M$5))</f>
        <v>22</v>
      </c>
      <c r="N360" s="39">
        <f>IF($B360="","",-SUMIFS(Tabla7[Cantidad],Tabla7[Código del producto],$B360,Tabla7[Tipo de movimiento],"SALIDA",Tabla7[Mes],N$5))</f>
        <v>0</v>
      </c>
      <c r="O360" s="39">
        <f>IF($B360="","",-SUMIFS(Tabla7[Cantidad],Tabla7[Código del producto],$B360,Tabla7[Tipo de movimiento],"SALIDA",Tabla7[Mes],O$5))</f>
        <v>0</v>
      </c>
      <c r="P360" s="39">
        <f>IF($B360="","",-SUMIFS(Tabla7[Cantidad],Tabla7[Código del producto],$B360,Tabla7[Tipo de movimiento],"SALIDA",Tabla7[Mes],P$5))</f>
        <v>0</v>
      </c>
      <c r="Q360" s="39">
        <f t="shared" si="15"/>
        <v>0</v>
      </c>
      <c r="R360" s="51" t="str">
        <f>IF($B360="","",IFERROR(VLOOKUP($B360,'ABC rotación'!$C:$G,5,0),"C"))</f>
        <v>A</v>
      </c>
      <c r="S360" s="41">
        <f t="shared" si="16"/>
        <v>0</v>
      </c>
      <c r="T360" s="40">
        <f t="shared" si="17"/>
        <v>0</v>
      </c>
      <c r="U360" s="23" t="str">
        <f>IF($B360="","",VLOOKUP($T360,Tablas!$X$14:$Y$17,2,1))</f>
        <v>1. ROJO</v>
      </c>
    </row>
    <row r="361" spans="2:21" x14ac:dyDescent="0.2">
      <c r="B361" s="1">
        <f>IF(Tablas!B359="","",Tablas!B359)</f>
        <v>300356</v>
      </c>
      <c r="C361" s="1" t="str">
        <f>IF(Tablas!C359="","",Tablas!C359)</f>
        <v>TOPE POSAPIE IZQUIERDA</v>
      </c>
      <c r="D361" s="1" t="str">
        <f>IF(Tablas!D359="","",Tablas!D359)</f>
        <v>07 - PEDALES Y POSAPIES</v>
      </c>
      <c r="E361" s="1" t="str">
        <f>IF(Tablas!E359="","",Tablas!E359)</f>
        <v>UN</v>
      </c>
      <c r="F361" s="1">
        <f>IF(Tablas!F359="","",Tablas!F359)</f>
        <v>22</v>
      </c>
      <c r="G361" s="1">
        <f>IF(Tablas!I359="","",Tablas!I359)</f>
        <v>8</v>
      </c>
      <c r="H361" s="1">
        <v>8</v>
      </c>
      <c r="I361" s="39">
        <f>IF($B361="","",-SUMIFS(Tabla7[Cantidad],Tabla7[Código del producto],$B361,Tabla7[Tipo de movimiento],"SALIDA",Tabla7[Mes],I$5))</f>
        <v>0</v>
      </c>
      <c r="J361" s="39">
        <f>IF($B361="","",-SUMIFS(Tabla7[Cantidad],Tabla7[Código del producto],$B361,Tabla7[Tipo de movimiento],"SALIDA",Tabla7[Mes],J$5))</f>
        <v>13</v>
      </c>
      <c r="K361" s="39">
        <f>IF($B361="","",-SUMIFS(Tabla7[Cantidad],Tabla7[Código del producto],$B361,Tabla7[Tipo de movimiento],"SALIDA",Tabla7[Mes],K$5))</f>
        <v>0</v>
      </c>
      <c r="L361" s="39">
        <f>IF($B361="","",-SUMIFS(Tabla7[Cantidad],Tabla7[Código del producto],$B361,Tabla7[Tipo de movimiento],"SALIDA",Tabla7[Mes],L$5))</f>
        <v>0</v>
      </c>
      <c r="M361" s="39">
        <f>IF($B361="","",-SUMIFS(Tabla7[Cantidad],Tabla7[Código del producto],$B361,Tabla7[Tipo de movimiento],"SALIDA",Tabla7[Mes],M$5))</f>
        <v>0</v>
      </c>
      <c r="N361" s="39">
        <f>IF($B361="","",-SUMIFS(Tabla7[Cantidad],Tabla7[Código del producto],$B361,Tabla7[Tipo de movimiento],"SALIDA",Tabla7[Mes],N$5))</f>
        <v>0</v>
      </c>
      <c r="O361" s="39">
        <f>IF($B361="","",-SUMIFS(Tabla7[Cantidad],Tabla7[Código del producto],$B361,Tabla7[Tipo de movimiento],"SALIDA",Tabla7[Mes],O$5))</f>
        <v>32</v>
      </c>
      <c r="P361" s="39">
        <f>IF($B361="","",-SUMIFS(Tabla7[Cantidad],Tabla7[Código del producto],$B361,Tabla7[Tipo de movimiento],"SALIDA",Tabla7[Mes],P$5))</f>
        <v>18</v>
      </c>
      <c r="Q361" s="39">
        <f t="shared" si="15"/>
        <v>16.666666666666668</v>
      </c>
      <c r="R361" s="51" t="str">
        <f>IF($B361="","",IFERROR(VLOOKUP($B361,'ABC rotación'!$C:$G,5,0),"C"))</f>
        <v>A</v>
      </c>
      <c r="S361" s="41">
        <f t="shared" si="16"/>
        <v>14.399999999999999</v>
      </c>
      <c r="T361" s="40">
        <f t="shared" si="17"/>
        <v>0.65454545454545443</v>
      </c>
      <c r="U361" s="23" t="str">
        <f>IF($B361="","",VLOOKUP($T361,Tablas!$X$14:$Y$17,2,1))</f>
        <v>2. AMARILLO</v>
      </c>
    </row>
    <row r="362" spans="2:21" x14ac:dyDescent="0.2">
      <c r="B362" s="1">
        <f>IF(Tablas!B360="","",Tablas!B360)</f>
        <v>300357</v>
      </c>
      <c r="C362" s="1" t="str">
        <f>IF(Tablas!C360="","",Tablas!C360)</f>
        <v>TOPE POSAPIE DERECHA</v>
      </c>
      <c r="D362" s="1" t="str">
        <f>IF(Tablas!D360="","",Tablas!D360)</f>
        <v>07 - PEDALES Y POSAPIES</v>
      </c>
      <c r="E362" s="1" t="str">
        <f>IF(Tablas!E360="","",Tablas!E360)</f>
        <v>UN</v>
      </c>
      <c r="F362" s="1">
        <f>IF(Tablas!F360="","",Tablas!F360)</f>
        <v>22</v>
      </c>
      <c r="G362" s="1">
        <f>IF(Tablas!I360="","",Tablas!I360)</f>
        <v>45</v>
      </c>
      <c r="H362" s="1">
        <v>1</v>
      </c>
      <c r="I362" s="39">
        <f>IF($B362="","",-SUMIFS(Tabla7[Cantidad],Tabla7[Código del producto],$B362,Tabla7[Tipo de movimiento],"SALIDA",Tabla7[Mes],I$5))</f>
        <v>0</v>
      </c>
      <c r="J362" s="39">
        <f>IF($B362="","",-SUMIFS(Tabla7[Cantidad],Tabla7[Código del producto],$B362,Tabla7[Tipo de movimiento],"SALIDA",Tabla7[Mes],J$5))</f>
        <v>0</v>
      </c>
      <c r="K362" s="39">
        <f>IF($B362="","",-SUMIFS(Tabla7[Cantidad],Tabla7[Código del producto],$B362,Tabla7[Tipo de movimiento],"SALIDA",Tabla7[Mes],K$5))</f>
        <v>0</v>
      </c>
      <c r="L362" s="39">
        <f>IF($B362="","",-SUMIFS(Tabla7[Cantidad],Tabla7[Código del producto],$B362,Tabla7[Tipo de movimiento],"SALIDA",Tabla7[Mes],L$5))</f>
        <v>0</v>
      </c>
      <c r="M362" s="39">
        <f>IF($B362="","",-SUMIFS(Tabla7[Cantidad],Tabla7[Código del producto],$B362,Tabla7[Tipo de movimiento],"SALIDA",Tabla7[Mes],M$5))</f>
        <v>13</v>
      </c>
      <c r="N362" s="39">
        <f>IF($B362="","",-SUMIFS(Tabla7[Cantidad],Tabla7[Código del producto],$B362,Tabla7[Tipo de movimiento],"SALIDA",Tabla7[Mes],N$5))</f>
        <v>0</v>
      </c>
      <c r="O362" s="39">
        <f>IF($B362="","",-SUMIFS(Tabla7[Cantidad],Tabla7[Código del producto],$B362,Tabla7[Tipo de movimiento],"SALIDA",Tabla7[Mes],O$5))</f>
        <v>0</v>
      </c>
      <c r="P362" s="39">
        <f>IF($B362="","",-SUMIFS(Tabla7[Cantidad],Tabla7[Código del producto],$B362,Tabla7[Tipo de movimiento],"SALIDA",Tabla7[Mes],P$5))</f>
        <v>12</v>
      </c>
      <c r="Q362" s="39">
        <f t="shared" si="15"/>
        <v>4</v>
      </c>
      <c r="R362" s="51" t="str">
        <f>IF($B362="","",IFERROR(VLOOKUP($B362,'ABC rotación'!$C:$G,5,0),"C"))</f>
        <v>C</v>
      </c>
      <c r="S362" s="41">
        <f t="shared" si="16"/>
        <v>7.5</v>
      </c>
      <c r="T362" s="40">
        <f t="shared" si="17"/>
        <v>0.34090909090909088</v>
      </c>
      <c r="U362" s="23" t="str">
        <f>IF($B362="","",VLOOKUP($T362,Tablas!$X$14:$Y$17,2,1))</f>
        <v>1. ROJO</v>
      </c>
    </row>
    <row r="363" spans="2:21" x14ac:dyDescent="0.2">
      <c r="B363" s="1">
        <f>IF(Tablas!B361="","",Tablas!B361)</f>
        <v>300358</v>
      </c>
      <c r="C363" s="1" t="str">
        <f>IF(Tablas!C361="","",Tablas!C361)</f>
        <v>TAPABARRO INTERNO TRASERO</v>
      </c>
      <c r="D363" s="1" t="str">
        <f>IF(Tablas!D361="","",Tablas!D361)</f>
        <v>05 - COLISION</v>
      </c>
      <c r="E363" s="1" t="str">
        <f>IF(Tablas!E361="","",Tablas!E361)</f>
        <v>UN</v>
      </c>
      <c r="F363" s="1">
        <f>IF(Tablas!F361="","",Tablas!F361)</f>
        <v>23</v>
      </c>
      <c r="G363" s="1">
        <f>IF(Tablas!I361="","",Tablas!I361)</f>
        <v>27</v>
      </c>
      <c r="H363" s="1">
        <v>1</v>
      </c>
      <c r="I363" s="39">
        <f>IF($B363="","",-SUMIFS(Tabla7[Cantidad],Tabla7[Código del producto],$B363,Tabla7[Tipo de movimiento],"SALIDA",Tabla7[Mes],I$5))</f>
        <v>0</v>
      </c>
      <c r="J363" s="39">
        <f>IF($B363="","",-SUMIFS(Tabla7[Cantidad],Tabla7[Código del producto],$B363,Tabla7[Tipo de movimiento],"SALIDA",Tabla7[Mes],J$5))</f>
        <v>0</v>
      </c>
      <c r="K363" s="39">
        <f>IF($B363="","",-SUMIFS(Tabla7[Cantidad],Tabla7[Código del producto],$B363,Tabla7[Tipo de movimiento],"SALIDA",Tabla7[Mes],K$5))</f>
        <v>0</v>
      </c>
      <c r="L363" s="39">
        <f>IF($B363="","",-SUMIFS(Tabla7[Cantidad],Tabla7[Código del producto],$B363,Tabla7[Tipo de movimiento],"SALIDA",Tabla7[Mes],L$5))</f>
        <v>12</v>
      </c>
      <c r="M363" s="39">
        <f>IF($B363="","",-SUMIFS(Tabla7[Cantidad],Tabla7[Código del producto],$B363,Tabla7[Tipo de movimiento],"SALIDA",Tabla7[Mes],M$5))</f>
        <v>0</v>
      </c>
      <c r="N363" s="39">
        <f>IF($B363="","",-SUMIFS(Tabla7[Cantidad],Tabla7[Código del producto],$B363,Tabla7[Tipo de movimiento],"SALIDA",Tabla7[Mes],N$5))</f>
        <v>0</v>
      </c>
      <c r="O363" s="39">
        <f>IF($B363="","",-SUMIFS(Tabla7[Cantidad],Tabla7[Código del producto],$B363,Tabla7[Tipo de movimiento],"SALIDA",Tabla7[Mes],O$5))</f>
        <v>0</v>
      </c>
      <c r="P363" s="39">
        <f>IF($B363="","",-SUMIFS(Tabla7[Cantidad],Tabla7[Código del producto],$B363,Tabla7[Tipo de movimiento],"SALIDA",Tabla7[Mes],P$5))</f>
        <v>14</v>
      </c>
      <c r="Q363" s="39">
        <f t="shared" si="15"/>
        <v>4.666666666666667</v>
      </c>
      <c r="R363" s="51" t="str">
        <f>IF($B363="","",IFERROR(VLOOKUP($B363,'ABC rotación'!$C:$G,5,0),"C"))</f>
        <v>C</v>
      </c>
      <c r="S363" s="41">
        <f t="shared" si="16"/>
        <v>6.4285714285714279</v>
      </c>
      <c r="T363" s="40">
        <f t="shared" si="17"/>
        <v>0.27950310559006208</v>
      </c>
      <c r="U363" s="23" t="str">
        <f>IF($B363="","",VLOOKUP($T363,Tablas!$X$14:$Y$17,2,1))</f>
        <v>1. ROJO</v>
      </c>
    </row>
    <row r="364" spans="2:21" x14ac:dyDescent="0.2">
      <c r="B364" s="1">
        <f>IF(Tablas!B362="","",Tablas!B362)</f>
        <v>300359</v>
      </c>
      <c r="C364" s="1" t="str">
        <f>IF(Tablas!C362="","",Tablas!C362)</f>
        <v>RESORTE DE FRICCION DEL ARRANQ</v>
      </c>
      <c r="D364" s="1" t="str">
        <f>IF(Tablas!D362="","",Tablas!D362)</f>
        <v>15 - MISCELANEOS</v>
      </c>
      <c r="E364" s="1" t="str">
        <f>IF(Tablas!E362="","",Tablas!E362)</f>
        <v>UN</v>
      </c>
      <c r="F364" s="1">
        <f>IF(Tablas!F362="","",Tablas!F362)</f>
        <v>17</v>
      </c>
      <c r="G364" s="1">
        <f>IF(Tablas!I362="","",Tablas!I362)</f>
        <v>41</v>
      </c>
      <c r="H364" s="1">
        <v>6</v>
      </c>
      <c r="I364" s="39">
        <f>IF($B364="","",-SUMIFS(Tabla7[Cantidad],Tabla7[Código del producto],$B364,Tabla7[Tipo de movimiento],"SALIDA",Tabla7[Mes],I$5))</f>
        <v>0</v>
      </c>
      <c r="J364" s="39">
        <f>IF($B364="","",-SUMIFS(Tabla7[Cantidad],Tabla7[Código del producto],$B364,Tabla7[Tipo de movimiento],"SALIDA",Tabla7[Mes],J$5))</f>
        <v>0</v>
      </c>
      <c r="K364" s="39">
        <f>IF($B364="","",-SUMIFS(Tabla7[Cantidad],Tabla7[Código del producto],$B364,Tabla7[Tipo de movimiento],"SALIDA",Tabla7[Mes],K$5))</f>
        <v>0</v>
      </c>
      <c r="L364" s="39">
        <f>IF($B364="","",-SUMIFS(Tabla7[Cantidad],Tabla7[Código del producto],$B364,Tabla7[Tipo de movimiento],"SALIDA",Tabla7[Mes],L$5))</f>
        <v>0</v>
      </c>
      <c r="M364" s="39">
        <f>IF($B364="","",-SUMIFS(Tabla7[Cantidad],Tabla7[Código del producto],$B364,Tabla7[Tipo de movimiento],"SALIDA",Tabla7[Mes],M$5))</f>
        <v>20</v>
      </c>
      <c r="N364" s="39">
        <f>IF($B364="","",-SUMIFS(Tabla7[Cantidad],Tabla7[Código del producto],$B364,Tabla7[Tipo de movimiento],"SALIDA",Tabla7[Mes],N$5))</f>
        <v>0</v>
      </c>
      <c r="O364" s="39">
        <f>IF($B364="","",-SUMIFS(Tabla7[Cantidad],Tabla7[Código del producto],$B364,Tabla7[Tipo de movimiento],"SALIDA",Tabla7[Mes],O$5))</f>
        <v>0</v>
      </c>
      <c r="P364" s="39">
        <f>IF($B364="","",-SUMIFS(Tabla7[Cantidad],Tabla7[Código del producto],$B364,Tabla7[Tipo de movimiento],"SALIDA",Tabla7[Mes],P$5))</f>
        <v>0</v>
      </c>
      <c r="Q364" s="39">
        <f t="shared" si="15"/>
        <v>0</v>
      </c>
      <c r="R364" s="51" t="str">
        <f>IF($B364="","",IFERROR(VLOOKUP($B364,'ABC rotación'!$C:$G,5,0),"C"))</f>
        <v>C</v>
      </c>
      <c r="S364" s="41">
        <f t="shared" si="16"/>
        <v>0</v>
      </c>
      <c r="T364" s="40">
        <f t="shared" si="17"/>
        <v>0</v>
      </c>
      <c r="U364" s="23" t="str">
        <f>IF($B364="","",VLOOKUP($T364,Tablas!$X$14:$Y$17,2,1))</f>
        <v>1. ROJO</v>
      </c>
    </row>
    <row r="365" spans="2:21" x14ac:dyDescent="0.2">
      <c r="B365" s="1">
        <f>IF(Tablas!B363="","",Tablas!B363)</f>
        <v>300360</v>
      </c>
      <c r="C365" s="1" t="str">
        <f>IF(Tablas!C363="","",Tablas!C363)</f>
        <v>CARCASA DEL FILTRO DE AIRE</v>
      </c>
      <c r="D365" s="1" t="str">
        <f>IF(Tablas!D363="","",Tablas!D363)</f>
        <v>03 - FILTROS</v>
      </c>
      <c r="E365" s="1" t="str">
        <f>IF(Tablas!E363="","",Tablas!E363)</f>
        <v>UN</v>
      </c>
      <c r="F365" s="1">
        <f>IF(Tablas!F363="","",Tablas!F363)</f>
        <v>17</v>
      </c>
      <c r="G365" s="1">
        <f>IF(Tablas!I363="","",Tablas!I363)</f>
        <v>29</v>
      </c>
      <c r="H365" s="1">
        <v>6</v>
      </c>
      <c r="I365" s="39">
        <f>IF($B365="","",-SUMIFS(Tabla7[Cantidad],Tabla7[Código del producto],$B365,Tabla7[Tipo de movimiento],"SALIDA",Tabla7[Mes],I$5))</f>
        <v>22</v>
      </c>
      <c r="J365" s="39">
        <f>IF($B365="","",-SUMIFS(Tabla7[Cantidad],Tabla7[Código del producto],$B365,Tabla7[Tipo de movimiento],"SALIDA",Tabla7[Mes],J$5))</f>
        <v>0</v>
      </c>
      <c r="K365" s="39">
        <f>IF($B365="","",-SUMIFS(Tabla7[Cantidad],Tabla7[Código del producto],$B365,Tabla7[Tipo de movimiento],"SALIDA",Tabla7[Mes],K$5))</f>
        <v>9</v>
      </c>
      <c r="L365" s="39">
        <f>IF($B365="","",-SUMIFS(Tabla7[Cantidad],Tabla7[Código del producto],$B365,Tabla7[Tipo de movimiento],"SALIDA",Tabla7[Mes],L$5))</f>
        <v>0</v>
      </c>
      <c r="M365" s="39">
        <f>IF($B365="","",-SUMIFS(Tabla7[Cantidad],Tabla7[Código del producto],$B365,Tabla7[Tipo de movimiento],"SALIDA",Tabla7[Mes],M$5))</f>
        <v>0</v>
      </c>
      <c r="N365" s="39">
        <f>IF($B365="","",-SUMIFS(Tabla7[Cantidad],Tabla7[Código del producto],$B365,Tabla7[Tipo de movimiento],"SALIDA",Tabla7[Mes],N$5))</f>
        <v>12</v>
      </c>
      <c r="O365" s="39">
        <f>IF($B365="","",-SUMIFS(Tabla7[Cantidad],Tabla7[Código del producto],$B365,Tabla7[Tipo de movimiento],"SALIDA",Tabla7[Mes],O$5))</f>
        <v>16</v>
      </c>
      <c r="P365" s="39">
        <f>IF($B365="","",-SUMIFS(Tabla7[Cantidad],Tabla7[Código del producto],$B365,Tabla7[Tipo de movimiento],"SALIDA",Tabla7[Mes],P$5))</f>
        <v>0</v>
      </c>
      <c r="Q365" s="39">
        <f t="shared" si="15"/>
        <v>9.3333333333333339</v>
      </c>
      <c r="R365" s="51" t="str">
        <f>IF($B365="","",IFERROR(VLOOKUP($B365,'ABC rotación'!$C:$G,5,0),"C"))</f>
        <v>A</v>
      </c>
      <c r="S365" s="41">
        <f t="shared" si="16"/>
        <v>19.285714285714285</v>
      </c>
      <c r="T365" s="40">
        <f t="shared" si="17"/>
        <v>1.134453781512605</v>
      </c>
      <c r="U365" s="23" t="str">
        <f>IF($B365="","",VLOOKUP($T365,Tablas!$X$14:$Y$17,2,1))</f>
        <v>3. VERDE</v>
      </c>
    </row>
    <row r="366" spans="2:21" x14ac:dyDescent="0.2">
      <c r="B366" s="1">
        <f>IF(Tablas!B364="","",Tablas!B364)</f>
        <v>300361</v>
      </c>
      <c r="C366" s="1" t="str">
        <f>IF(Tablas!C364="","",Tablas!C364)</f>
        <v>ELEMENTO DEL FILTRO DE AIRE</v>
      </c>
      <c r="D366" s="1" t="str">
        <f>IF(Tablas!D364="","",Tablas!D364)</f>
        <v>03 - FILTROS</v>
      </c>
      <c r="E366" s="1" t="str">
        <f>IF(Tablas!E364="","",Tablas!E364)</f>
        <v>UN</v>
      </c>
      <c r="F366" s="1">
        <f>IF(Tablas!F364="","",Tablas!F364)</f>
        <v>9</v>
      </c>
      <c r="G366" s="1">
        <f>IF(Tablas!I364="","",Tablas!I364)</f>
        <v>6</v>
      </c>
      <c r="H366" s="1">
        <v>2</v>
      </c>
      <c r="I366" s="39">
        <f>IF($B366="","",-SUMIFS(Tabla7[Cantidad],Tabla7[Código del producto],$B366,Tabla7[Tipo de movimiento],"SALIDA",Tabla7[Mes],I$5))</f>
        <v>0</v>
      </c>
      <c r="J366" s="39">
        <f>IF($B366="","",-SUMIFS(Tabla7[Cantidad],Tabla7[Código del producto],$B366,Tabla7[Tipo de movimiento],"SALIDA",Tabla7[Mes],J$5))</f>
        <v>9</v>
      </c>
      <c r="K366" s="39">
        <f>IF($B366="","",-SUMIFS(Tabla7[Cantidad],Tabla7[Código del producto],$B366,Tabla7[Tipo de movimiento],"SALIDA",Tabla7[Mes],K$5))</f>
        <v>0</v>
      </c>
      <c r="L366" s="39">
        <f>IF($B366="","",-SUMIFS(Tabla7[Cantidad],Tabla7[Código del producto],$B366,Tabla7[Tipo de movimiento],"SALIDA",Tabla7[Mes],L$5))</f>
        <v>15</v>
      </c>
      <c r="M366" s="39">
        <f>IF($B366="","",-SUMIFS(Tabla7[Cantidad],Tabla7[Código del producto],$B366,Tabla7[Tipo de movimiento],"SALIDA",Tabla7[Mes],M$5))</f>
        <v>0</v>
      </c>
      <c r="N366" s="39">
        <f>IF($B366="","",-SUMIFS(Tabla7[Cantidad],Tabla7[Código del producto],$B366,Tabla7[Tipo de movimiento],"SALIDA",Tabla7[Mes],N$5))</f>
        <v>0</v>
      </c>
      <c r="O366" s="39">
        <f>IF($B366="","",-SUMIFS(Tabla7[Cantidad],Tabla7[Código del producto],$B366,Tabla7[Tipo de movimiento],"SALIDA",Tabla7[Mes],O$5))</f>
        <v>5</v>
      </c>
      <c r="P366" s="39">
        <f>IF($B366="","",-SUMIFS(Tabla7[Cantidad],Tabla7[Código del producto],$B366,Tabla7[Tipo de movimiento],"SALIDA",Tabla7[Mes],P$5))</f>
        <v>0</v>
      </c>
      <c r="Q366" s="39">
        <f t="shared" si="15"/>
        <v>1.6666666666666667</v>
      </c>
      <c r="R366" s="51" t="str">
        <f>IF($B366="","",IFERROR(VLOOKUP($B366,'ABC rotación'!$C:$G,5,0),"C"))</f>
        <v>C</v>
      </c>
      <c r="S366" s="41">
        <f t="shared" si="16"/>
        <v>36</v>
      </c>
      <c r="T366" s="40">
        <f t="shared" si="17"/>
        <v>4</v>
      </c>
      <c r="U366" s="23" t="str">
        <f>IF($B366="","",VLOOKUP($T366,Tablas!$X$14:$Y$17,2,1))</f>
        <v>4. NEGRO</v>
      </c>
    </row>
    <row r="367" spans="2:21" x14ac:dyDescent="0.2">
      <c r="B367" s="1">
        <f>IF(Tablas!B365="","",Tablas!B365)</f>
        <v>300362</v>
      </c>
      <c r="C367" s="1" t="str">
        <f>IF(Tablas!C365="","",Tablas!C365)</f>
        <v>LLANTA DELANTERA 2.50/R17</v>
      </c>
      <c r="D367" s="1" t="str">
        <f>IF(Tablas!D365="","",Tablas!D365)</f>
        <v>11 - LLANTAS Y HULES</v>
      </c>
      <c r="E367" s="1" t="str">
        <f>IF(Tablas!E365="","",Tablas!E365)</f>
        <v>UN</v>
      </c>
      <c r="F367" s="1">
        <f>IF(Tablas!F365="","",Tablas!F365)</f>
        <v>8</v>
      </c>
      <c r="G367" s="1">
        <f>IF(Tablas!I365="","",Tablas!I365)</f>
        <v>17</v>
      </c>
      <c r="H367" s="1">
        <v>0</v>
      </c>
      <c r="I367" s="39">
        <f>IF($B367="","",-SUMIFS(Tabla7[Cantidad],Tabla7[Código del producto],$B367,Tabla7[Tipo de movimiento],"SALIDA",Tabla7[Mes],I$5))</f>
        <v>0</v>
      </c>
      <c r="J367" s="39">
        <f>IF($B367="","",-SUMIFS(Tabla7[Cantidad],Tabla7[Código del producto],$B367,Tabla7[Tipo de movimiento],"SALIDA",Tabla7[Mes],J$5))</f>
        <v>25</v>
      </c>
      <c r="K367" s="39">
        <f>IF($B367="","",-SUMIFS(Tabla7[Cantidad],Tabla7[Código del producto],$B367,Tabla7[Tipo de movimiento],"SALIDA",Tabla7[Mes],K$5))</f>
        <v>0</v>
      </c>
      <c r="L367" s="39">
        <f>IF($B367="","",-SUMIFS(Tabla7[Cantidad],Tabla7[Código del producto],$B367,Tabla7[Tipo de movimiento],"SALIDA",Tabla7[Mes],L$5))</f>
        <v>20</v>
      </c>
      <c r="M367" s="39">
        <f>IF($B367="","",-SUMIFS(Tabla7[Cantidad],Tabla7[Código del producto],$B367,Tabla7[Tipo de movimiento],"SALIDA",Tabla7[Mes],M$5))</f>
        <v>0</v>
      </c>
      <c r="N367" s="39">
        <f>IF($B367="","",-SUMIFS(Tabla7[Cantidad],Tabla7[Código del producto],$B367,Tabla7[Tipo de movimiento],"SALIDA",Tabla7[Mes],N$5))</f>
        <v>0</v>
      </c>
      <c r="O367" s="39">
        <f>IF($B367="","",-SUMIFS(Tabla7[Cantidad],Tabla7[Código del producto],$B367,Tabla7[Tipo de movimiento],"SALIDA",Tabla7[Mes],O$5))</f>
        <v>0</v>
      </c>
      <c r="P367" s="39">
        <f>IF($B367="","",-SUMIFS(Tabla7[Cantidad],Tabla7[Código del producto],$B367,Tabla7[Tipo de movimiento],"SALIDA",Tabla7[Mes],P$5))</f>
        <v>0</v>
      </c>
      <c r="Q367" s="39">
        <f t="shared" si="15"/>
        <v>0</v>
      </c>
      <c r="R367" s="51" t="str">
        <f>IF($B367="","",IFERROR(VLOOKUP($B367,'ABC rotación'!$C:$G,5,0),"C"))</f>
        <v>B</v>
      </c>
      <c r="S367" s="41">
        <f t="shared" si="16"/>
        <v>0</v>
      </c>
      <c r="T367" s="40">
        <f t="shared" si="17"/>
        <v>0</v>
      </c>
      <c r="U367" s="23" t="str">
        <f>IF($B367="","",VLOOKUP($T367,Tablas!$X$14:$Y$17,2,1))</f>
        <v>1. ROJO</v>
      </c>
    </row>
    <row r="368" spans="2:21" x14ac:dyDescent="0.2">
      <c r="B368" s="1">
        <f>IF(Tablas!B366="","",Tablas!B366)</f>
        <v>300363</v>
      </c>
      <c r="C368" s="1" t="str">
        <f>IF(Tablas!C366="","",Tablas!C366)</f>
        <v>RAYO EXTERNO RUEDA TRAS</v>
      </c>
      <c r="D368" s="1" t="str">
        <f>IF(Tablas!D366="","",Tablas!D366)</f>
        <v>13 - TRACCION</v>
      </c>
      <c r="E368" s="1" t="str">
        <f>IF(Tablas!E366="","",Tablas!E366)</f>
        <v>UN</v>
      </c>
      <c r="F368" s="1">
        <f>IF(Tablas!F366="","",Tablas!F366)</f>
        <v>14</v>
      </c>
      <c r="G368" s="1">
        <f>IF(Tablas!I366="","",Tablas!I366)</f>
        <v>24</v>
      </c>
      <c r="H368" s="1">
        <v>4</v>
      </c>
      <c r="I368" s="39">
        <f>IF($B368="","",-SUMIFS(Tabla7[Cantidad],Tabla7[Código del producto],$B368,Tabla7[Tipo de movimiento],"SALIDA",Tabla7[Mes],I$5))</f>
        <v>0</v>
      </c>
      <c r="J368" s="39">
        <f>IF($B368="","",-SUMIFS(Tabla7[Cantidad],Tabla7[Código del producto],$B368,Tabla7[Tipo de movimiento],"SALIDA",Tabla7[Mes],J$5))</f>
        <v>16</v>
      </c>
      <c r="K368" s="39">
        <f>IF($B368="","",-SUMIFS(Tabla7[Cantidad],Tabla7[Código del producto],$B368,Tabla7[Tipo de movimiento],"SALIDA",Tabla7[Mes],K$5))</f>
        <v>0</v>
      </c>
      <c r="L368" s="39">
        <f>IF($B368="","",-SUMIFS(Tabla7[Cantidad],Tabla7[Código del producto],$B368,Tabla7[Tipo de movimiento],"SALIDA",Tabla7[Mes],L$5))</f>
        <v>0</v>
      </c>
      <c r="M368" s="39">
        <f>IF($B368="","",-SUMIFS(Tabla7[Cantidad],Tabla7[Código del producto],$B368,Tabla7[Tipo de movimiento],"SALIDA",Tabla7[Mes],M$5))</f>
        <v>0</v>
      </c>
      <c r="N368" s="39">
        <f>IF($B368="","",-SUMIFS(Tabla7[Cantidad],Tabla7[Código del producto],$B368,Tabla7[Tipo de movimiento],"SALIDA",Tabla7[Mes],N$5))</f>
        <v>0</v>
      </c>
      <c r="O368" s="39">
        <f>IF($B368="","",-SUMIFS(Tabla7[Cantidad],Tabla7[Código del producto],$B368,Tabla7[Tipo de movimiento],"SALIDA",Tabla7[Mes],O$5))</f>
        <v>0</v>
      </c>
      <c r="P368" s="39">
        <f>IF($B368="","",-SUMIFS(Tabla7[Cantidad],Tabla7[Código del producto],$B368,Tabla7[Tipo de movimiento],"SALIDA",Tabla7[Mes],P$5))</f>
        <v>0</v>
      </c>
      <c r="Q368" s="39">
        <f t="shared" si="15"/>
        <v>0</v>
      </c>
      <c r="R368" s="51" t="str">
        <f>IF($B368="","",IFERROR(VLOOKUP($B368,'ABC rotación'!$C:$G,5,0),"C"))</f>
        <v>C</v>
      </c>
      <c r="S368" s="41">
        <f t="shared" si="16"/>
        <v>0</v>
      </c>
      <c r="T368" s="40">
        <f t="shared" si="17"/>
        <v>0</v>
      </c>
      <c r="U368" s="23" t="str">
        <f>IF($B368="","",VLOOKUP($T368,Tablas!$X$14:$Y$17,2,1))</f>
        <v>1. ROJO</v>
      </c>
    </row>
    <row r="369" spans="2:21" x14ac:dyDescent="0.2">
      <c r="B369" s="1">
        <f>IF(Tablas!B367="","",Tablas!B367)</f>
        <v>300364</v>
      </c>
      <c r="C369" s="1" t="str">
        <f>IF(Tablas!C367="","",Tablas!C367)</f>
        <v>RAYO INTERNO RUEDA TRAS</v>
      </c>
      <c r="D369" s="1" t="str">
        <f>IF(Tablas!D367="","",Tablas!D367)</f>
        <v>13 - TRACCION</v>
      </c>
      <c r="E369" s="1" t="str">
        <f>IF(Tablas!E367="","",Tablas!E367)</f>
        <v>UN</v>
      </c>
      <c r="F369" s="1">
        <f>IF(Tablas!F367="","",Tablas!F367)</f>
        <v>8</v>
      </c>
      <c r="G369" s="1">
        <f>IF(Tablas!I367="","",Tablas!I367)</f>
        <v>15</v>
      </c>
      <c r="H369" s="1">
        <v>3</v>
      </c>
      <c r="I369" s="39">
        <f>IF($B369="","",-SUMIFS(Tabla7[Cantidad],Tabla7[Código del producto],$B369,Tabla7[Tipo de movimiento],"SALIDA",Tabla7[Mes],I$5))</f>
        <v>0</v>
      </c>
      <c r="J369" s="39">
        <f>IF($B369="","",-SUMIFS(Tabla7[Cantidad],Tabla7[Código del producto],$B369,Tabla7[Tipo de movimiento],"SALIDA",Tabla7[Mes],J$5))</f>
        <v>0</v>
      </c>
      <c r="K369" s="39">
        <f>IF($B369="","",-SUMIFS(Tabla7[Cantidad],Tabla7[Código del producto],$B369,Tabla7[Tipo de movimiento],"SALIDA",Tabla7[Mes],K$5))</f>
        <v>0</v>
      </c>
      <c r="L369" s="39">
        <f>IF($B369="","",-SUMIFS(Tabla7[Cantidad],Tabla7[Código del producto],$B369,Tabla7[Tipo de movimiento],"SALIDA",Tabla7[Mes],L$5))</f>
        <v>0</v>
      </c>
      <c r="M369" s="39">
        <f>IF($B369="","",-SUMIFS(Tabla7[Cantidad],Tabla7[Código del producto],$B369,Tabla7[Tipo de movimiento],"SALIDA",Tabla7[Mes],M$5))</f>
        <v>9</v>
      </c>
      <c r="N369" s="39">
        <f>IF($B369="","",-SUMIFS(Tabla7[Cantidad],Tabla7[Código del producto],$B369,Tabla7[Tipo de movimiento],"SALIDA",Tabla7[Mes],N$5))</f>
        <v>0</v>
      </c>
      <c r="O369" s="39">
        <f>IF($B369="","",-SUMIFS(Tabla7[Cantidad],Tabla7[Código del producto],$B369,Tabla7[Tipo de movimiento],"SALIDA",Tabla7[Mes],O$5))</f>
        <v>0</v>
      </c>
      <c r="P369" s="39">
        <f>IF($B369="","",-SUMIFS(Tabla7[Cantidad],Tabla7[Código del producto],$B369,Tabla7[Tipo de movimiento],"SALIDA",Tabla7[Mes],P$5))</f>
        <v>0</v>
      </c>
      <c r="Q369" s="39">
        <f t="shared" si="15"/>
        <v>0</v>
      </c>
      <c r="R369" s="51" t="str">
        <f>IF($B369="","",IFERROR(VLOOKUP($B369,'ABC rotación'!$C:$G,5,0),"C"))</f>
        <v>B</v>
      </c>
      <c r="S369" s="41">
        <f t="shared" si="16"/>
        <v>0</v>
      </c>
      <c r="T369" s="40">
        <f t="shared" si="17"/>
        <v>0</v>
      </c>
      <c r="U369" s="23" t="str">
        <f>IF($B369="","",VLOOKUP($T369,Tablas!$X$14:$Y$17,2,1))</f>
        <v>1. ROJO</v>
      </c>
    </row>
    <row r="370" spans="2:21" x14ac:dyDescent="0.2">
      <c r="B370" s="1">
        <f>IF(Tablas!B368="","",Tablas!B368)</f>
        <v>300365</v>
      </c>
      <c r="C370" s="1" t="str">
        <f>IF(Tablas!C368="","",Tablas!C368)</f>
        <v>DAMPER/CORONA DE TRACCION</v>
      </c>
      <c r="D370" s="1" t="str">
        <f>IF(Tablas!D368="","",Tablas!D368)</f>
        <v>13 - TRACCION</v>
      </c>
      <c r="E370" s="1" t="str">
        <f>IF(Tablas!E368="","",Tablas!E368)</f>
        <v>UN</v>
      </c>
      <c r="F370" s="1">
        <f>IF(Tablas!F368="","",Tablas!F368)</f>
        <v>14</v>
      </c>
      <c r="G370" s="1">
        <f>IF(Tablas!I368="","",Tablas!I368)</f>
        <v>14</v>
      </c>
      <c r="H370" s="1">
        <v>2</v>
      </c>
      <c r="I370" s="39">
        <f>IF($B370="","",-SUMIFS(Tabla7[Cantidad],Tabla7[Código del producto],$B370,Tabla7[Tipo de movimiento],"SALIDA",Tabla7[Mes],I$5))</f>
        <v>0</v>
      </c>
      <c r="J370" s="39">
        <f>IF($B370="","",-SUMIFS(Tabla7[Cantidad],Tabla7[Código del producto],$B370,Tabla7[Tipo de movimiento],"SALIDA",Tabla7[Mes],J$5))</f>
        <v>0</v>
      </c>
      <c r="K370" s="39">
        <f>IF($B370="","",-SUMIFS(Tabla7[Cantidad],Tabla7[Código del producto],$B370,Tabla7[Tipo de movimiento],"SALIDA",Tabla7[Mes],K$5))</f>
        <v>0</v>
      </c>
      <c r="L370" s="39">
        <f>IF($B370="","",-SUMIFS(Tabla7[Cantidad],Tabla7[Código del producto],$B370,Tabla7[Tipo de movimiento],"SALIDA",Tabla7[Mes],L$5))</f>
        <v>0</v>
      </c>
      <c r="M370" s="39">
        <f>IF($B370="","",-SUMIFS(Tabla7[Cantidad],Tabla7[Código del producto],$B370,Tabla7[Tipo de movimiento],"SALIDA",Tabla7[Mes],M$5))</f>
        <v>0</v>
      </c>
      <c r="N370" s="39">
        <f>IF($B370="","",-SUMIFS(Tabla7[Cantidad],Tabla7[Código del producto],$B370,Tabla7[Tipo de movimiento],"SALIDA",Tabla7[Mes],N$5))</f>
        <v>0</v>
      </c>
      <c r="O370" s="39">
        <f>IF($B370="","",-SUMIFS(Tabla7[Cantidad],Tabla7[Código del producto],$B370,Tabla7[Tipo de movimiento],"SALIDA",Tabla7[Mes],O$5))</f>
        <v>0</v>
      </c>
      <c r="P370" s="39">
        <f>IF($B370="","",-SUMIFS(Tabla7[Cantidad],Tabla7[Código del producto],$B370,Tabla7[Tipo de movimiento],"SALIDA",Tabla7[Mes],P$5))</f>
        <v>0</v>
      </c>
      <c r="Q370" s="39">
        <f t="shared" si="15"/>
        <v>0</v>
      </c>
      <c r="R370" s="51" t="str">
        <f>IF($B370="","",IFERROR(VLOOKUP($B370,'ABC rotación'!$C:$G,5,0),"C"))</f>
        <v>C</v>
      </c>
      <c r="S370" s="41">
        <f t="shared" si="16"/>
        <v>0</v>
      </c>
      <c r="T370" s="40">
        <f t="shared" si="17"/>
        <v>0</v>
      </c>
      <c r="U370" s="23" t="str">
        <f>IF($B370="","",VLOOKUP($T370,Tablas!$X$14:$Y$17,2,1))</f>
        <v>1. ROJO</v>
      </c>
    </row>
    <row r="371" spans="2:21" x14ac:dyDescent="0.2">
      <c r="B371" s="1">
        <f>IF(Tablas!B369="","",Tablas!B369)</f>
        <v>300366</v>
      </c>
      <c r="C371" s="1" t="str">
        <f>IF(Tablas!C369="","",Tablas!C369)</f>
        <v>TORNILLO BIRLO</v>
      </c>
      <c r="D371" s="1" t="str">
        <f>IF(Tablas!D369="","",Tablas!D369)</f>
        <v>13 - TRACCION</v>
      </c>
      <c r="E371" s="1" t="str">
        <f>IF(Tablas!E369="","",Tablas!E369)</f>
        <v>UN</v>
      </c>
      <c r="F371" s="1">
        <f>IF(Tablas!F369="","",Tablas!F369)</f>
        <v>26</v>
      </c>
      <c r="G371" s="1">
        <f>IF(Tablas!I369="","",Tablas!I369)</f>
        <v>37</v>
      </c>
      <c r="H371" s="1">
        <v>5</v>
      </c>
      <c r="I371" s="39">
        <f>IF($B371="","",-SUMIFS(Tabla7[Cantidad],Tabla7[Código del producto],$B371,Tabla7[Tipo de movimiento],"SALIDA",Tabla7[Mes],I$5))</f>
        <v>18</v>
      </c>
      <c r="J371" s="39">
        <f>IF($B371="","",-SUMIFS(Tabla7[Cantidad],Tabla7[Código del producto],$B371,Tabla7[Tipo de movimiento],"SALIDA",Tabla7[Mes],J$5))</f>
        <v>0</v>
      </c>
      <c r="K371" s="39">
        <f>IF($B371="","",-SUMIFS(Tabla7[Cantidad],Tabla7[Código del producto],$B371,Tabla7[Tipo de movimiento],"SALIDA",Tabla7[Mes],K$5))</f>
        <v>0</v>
      </c>
      <c r="L371" s="39">
        <f>IF($B371="","",-SUMIFS(Tabla7[Cantidad],Tabla7[Código del producto],$B371,Tabla7[Tipo de movimiento],"SALIDA",Tabla7[Mes],L$5))</f>
        <v>18</v>
      </c>
      <c r="M371" s="39">
        <f>IF($B371="","",-SUMIFS(Tabla7[Cantidad],Tabla7[Código del producto],$B371,Tabla7[Tipo de movimiento],"SALIDA",Tabla7[Mes],M$5))</f>
        <v>0</v>
      </c>
      <c r="N371" s="39">
        <f>IF($B371="","",-SUMIFS(Tabla7[Cantidad],Tabla7[Código del producto],$B371,Tabla7[Tipo de movimiento],"SALIDA",Tabla7[Mes],N$5))</f>
        <v>15</v>
      </c>
      <c r="O371" s="39">
        <f>IF($B371="","",-SUMIFS(Tabla7[Cantidad],Tabla7[Código del producto],$B371,Tabla7[Tipo de movimiento],"SALIDA",Tabla7[Mes],O$5))</f>
        <v>26</v>
      </c>
      <c r="P371" s="39">
        <f>IF($B371="","",-SUMIFS(Tabla7[Cantidad],Tabla7[Código del producto],$B371,Tabla7[Tipo de movimiento],"SALIDA",Tabla7[Mes],P$5))</f>
        <v>0</v>
      </c>
      <c r="Q371" s="39">
        <f t="shared" si="15"/>
        <v>13.666666666666666</v>
      </c>
      <c r="R371" s="51" t="str">
        <f>IF($B371="","",IFERROR(VLOOKUP($B371,'ABC rotación'!$C:$G,5,0),"C"))</f>
        <v>A</v>
      </c>
      <c r="S371" s="41">
        <f t="shared" si="16"/>
        <v>10.97560975609756</v>
      </c>
      <c r="T371" s="40">
        <f t="shared" si="17"/>
        <v>0.42213883677298308</v>
      </c>
      <c r="U371" s="23" t="str">
        <f>IF($B371="","",VLOOKUP($T371,Tablas!$X$14:$Y$17,2,1))</f>
        <v>1. ROJO</v>
      </c>
    </row>
    <row r="372" spans="2:21" x14ac:dyDescent="0.2">
      <c r="B372" s="1">
        <f>IF(Tablas!B370="","",Tablas!B370)</f>
        <v>300367</v>
      </c>
      <c r="C372" s="1" t="str">
        <f>IF(Tablas!C370="","",Tablas!C370)</f>
        <v>PEDAL DE FRENO</v>
      </c>
      <c r="D372" s="1" t="str">
        <f>IF(Tablas!D370="","",Tablas!D370)</f>
        <v>07 - PEDALES Y POSAPIES</v>
      </c>
      <c r="E372" s="1" t="str">
        <f>IF(Tablas!E370="","",Tablas!E370)</f>
        <v>UN</v>
      </c>
      <c r="F372" s="1">
        <f>IF(Tablas!F370="","",Tablas!F370)</f>
        <v>23</v>
      </c>
      <c r="G372" s="1">
        <f>IF(Tablas!I370="","",Tablas!I370)</f>
        <v>44</v>
      </c>
      <c r="H372" s="1">
        <v>6</v>
      </c>
      <c r="I372" s="39">
        <f>IF($B372="","",-SUMIFS(Tabla7[Cantidad],Tabla7[Código del producto],$B372,Tabla7[Tipo de movimiento],"SALIDA",Tabla7[Mes],I$5))</f>
        <v>0</v>
      </c>
      <c r="J372" s="39">
        <f>IF($B372="","",-SUMIFS(Tabla7[Cantidad],Tabla7[Código del producto],$B372,Tabla7[Tipo de movimiento],"SALIDA",Tabla7[Mes],J$5))</f>
        <v>0</v>
      </c>
      <c r="K372" s="39">
        <f>IF($B372="","",-SUMIFS(Tabla7[Cantidad],Tabla7[Código del producto],$B372,Tabla7[Tipo de movimiento],"SALIDA",Tabla7[Mes],K$5))</f>
        <v>17</v>
      </c>
      <c r="L372" s="39">
        <f>IF($B372="","",-SUMIFS(Tabla7[Cantidad],Tabla7[Código del producto],$B372,Tabla7[Tipo de movimiento],"SALIDA",Tabla7[Mes],L$5))</f>
        <v>0</v>
      </c>
      <c r="M372" s="39">
        <f>IF($B372="","",-SUMIFS(Tabla7[Cantidad],Tabla7[Código del producto],$B372,Tabla7[Tipo de movimiento],"SALIDA",Tabla7[Mes],M$5))</f>
        <v>0</v>
      </c>
      <c r="N372" s="39">
        <f>IF($B372="","",-SUMIFS(Tabla7[Cantidad],Tabla7[Código del producto],$B372,Tabla7[Tipo de movimiento],"SALIDA",Tabla7[Mes],N$5))</f>
        <v>23</v>
      </c>
      <c r="O372" s="39">
        <f>IF($B372="","",-SUMIFS(Tabla7[Cantidad],Tabla7[Código del producto],$B372,Tabla7[Tipo de movimiento],"SALIDA",Tabla7[Mes],O$5))</f>
        <v>20</v>
      </c>
      <c r="P372" s="39">
        <f>IF($B372="","",-SUMIFS(Tabla7[Cantidad],Tabla7[Código del producto],$B372,Tabla7[Tipo de movimiento],"SALIDA",Tabla7[Mes],P$5))</f>
        <v>0</v>
      </c>
      <c r="Q372" s="39">
        <f t="shared" si="15"/>
        <v>14.333333333333334</v>
      </c>
      <c r="R372" s="51" t="str">
        <f>IF($B372="","",IFERROR(VLOOKUP($B372,'ABC rotación'!$C:$G,5,0),"C"))</f>
        <v>A</v>
      </c>
      <c r="S372" s="41">
        <f t="shared" si="16"/>
        <v>12.55813953488372</v>
      </c>
      <c r="T372" s="40">
        <f t="shared" si="17"/>
        <v>0.54600606673407481</v>
      </c>
      <c r="U372" s="23" t="str">
        <f>IF($B372="","",VLOOKUP($T372,Tablas!$X$14:$Y$17,2,1))</f>
        <v>2. AMARILLO</v>
      </c>
    </row>
    <row r="373" spans="2:21" x14ac:dyDescent="0.2">
      <c r="B373" s="1">
        <f>IF(Tablas!B371="","",Tablas!B371)</f>
        <v>300368</v>
      </c>
      <c r="C373" s="1" t="str">
        <f>IF(Tablas!C371="","",Tablas!C371)</f>
        <v>BOMBA DE FRENO DELANTERO</v>
      </c>
      <c r="D373" s="1" t="str">
        <f>IF(Tablas!D371="","",Tablas!D371)</f>
        <v>04 - FRENOS Y EMBRAGUES</v>
      </c>
      <c r="E373" s="1" t="str">
        <f>IF(Tablas!E371="","",Tablas!E371)</f>
        <v>UN</v>
      </c>
      <c r="F373" s="1">
        <f>IF(Tablas!F371="","",Tablas!F371)</f>
        <v>6</v>
      </c>
      <c r="G373" s="1">
        <f>IF(Tablas!I371="","",Tablas!I371)</f>
        <v>20</v>
      </c>
      <c r="H373" s="1">
        <v>6</v>
      </c>
      <c r="I373" s="39">
        <f>IF($B373="","",-SUMIFS(Tabla7[Cantidad],Tabla7[Código del producto],$B373,Tabla7[Tipo de movimiento],"SALIDA",Tabla7[Mes],I$5))</f>
        <v>0</v>
      </c>
      <c r="J373" s="39">
        <f>IF($B373="","",-SUMIFS(Tabla7[Cantidad],Tabla7[Código del producto],$B373,Tabla7[Tipo de movimiento],"SALIDA",Tabla7[Mes],J$5))</f>
        <v>0</v>
      </c>
      <c r="K373" s="39">
        <f>IF($B373="","",-SUMIFS(Tabla7[Cantidad],Tabla7[Código del producto],$B373,Tabla7[Tipo de movimiento],"SALIDA",Tabla7[Mes],K$5))</f>
        <v>5</v>
      </c>
      <c r="L373" s="39">
        <f>IF($B373="","",-SUMIFS(Tabla7[Cantidad],Tabla7[Código del producto],$B373,Tabla7[Tipo de movimiento],"SALIDA",Tabla7[Mes],L$5))</f>
        <v>0</v>
      </c>
      <c r="M373" s="39">
        <f>IF($B373="","",-SUMIFS(Tabla7[Cantidad],Tabla7[Código del producto],$B373,Tabla7[Tipo de movimiento],"SALIDA",Tabla7[Mes],M$5))</f>
        <v>17</v>
      </c>
      <c r="N373" s="39">
        <f>IF($B373="","",-SUMIFS(Tabla7[Cantidad],Tabla7[Código del producto],$B373,Tabla7[Tipo de movimiento],"SALIDA",Tabla7[Mes],N$5))</f>
        <v>0</v>
      </c>
      <c r="O373" s="39">
        <f>IF($B373="","",-SUMIFS(Tabla7[Cantidad],Tabla7[Código del producto],$B373,Tabla7[Tipo de movimiento],"SALIDA",Tabla7[Mes],O$5))</f>
        <v>0</v>
      </c>
      <c r="P373" s="39">
        <f>IF($B373="","",-SUMIFS(Tabla7[Cantidad],Tabla7[Código del producto],$B373,Tabla7[Tipo de movimiento],"SALIDA",Tabla7[Mes],P$5))</f>
        <v>9</v>
      </c>
      <c r="Q373" s="39">
        <f t="shared" si="15"/>
        <v>3</v>
      </c>
      <c r="R373" s="51" t="str">
        <f>IF($B373="","",IFERROR(VLOOKUP($B373,'ABC rotación'!$C:$G,5,0),"C"))</f>
        <v>A</v>
      </c>
      <c r="S373" s="41">
        <f t="shared" si="16"/>
        <v>60</v>
      </c>
      <c r="T373" s="40">
        <f t="shared" si="17"/>
        <v>10</v>
      </c>
      <c r="U373" s="23" t="str">
        <f>IF($B373="","",VLOOKUP($T373,Tablas!$X$14:$Y$17,2,1))</f>
        <v>4. NEGRO</v>
      </c>
    </row>
    <row r="374" spans="2:21" x14ac:dyDescent="0.2">
      <c r="B374" s="1">
        <f>IF(Tablas!B372="","",Tablas!B372)</f>
        <v>300369</v>
      </c>
      <c r="C374" s="1" t="str">
        <f>IF(Tablas!C372="","",Tablas!C372)</f>
        <v>PASTILLAS DE FRENO DEL</v>
      </c>
      <c r="D374" s="1" t="str">
        <f>IF(Tablas!D372="","",Tablas!D372)</f>
        <v>04 - FRENOS Y EMBRAGUES</v>
      </c>
      <c r="E374" s="1" t="str">
        <f>IF(Tablas!E372="","",Tablas!E372)</f>
        <v>UN</v>
      </c>
      <c r="F374" s="1">
        <f>IF(Tablas!F372="","",Tablas!F372)</f>
        <v>6</v>
      </c>
      <c r="G374" s="1">
        <f>IF(Tablas!I372="","",Tablas!I372)</f>
        <v>12</v>
      </c>
      <c r="H374" s="1">
        <v>0</v>
      </c>
      <c r="I374" s="39">
        <f>IF($B374="","",-SUMIFS(Tabla7[Cantidad],Tabla7[Código del producto],$B374,Tabla7[Tipo de movimiento],"SALIDA",Tabla7[Mes],I$5))</f>
        <v>0</v>
      </c>
      <c r="J374" s="39">
        <f>IF($B374="","",-SUMIFS(Tabla7[Cantidad],Tabla7[Código del producto],$B374,Tabla7[Tipo de movimiento],"SALIDA",Tabla7[Mes],J$5))</f>
        <v>0</v>
      </c>
      <c r="K374" s="39">
        <f>IF($B374="","",-SUMIFS(Tabla7[Cantidad],Tabla7[Código del producto],$B374,Tabla7[Tipo de movimiento],"SALIDA",Tabla7[Mes],K$5))</f>
        <v>0</v>
      </c>
      <c r="L374" s="39">
        <f>IF($B374="","",-SUMIFS(Tabla7[Cantidad],Tabla7[Código del producto],$B374,Tabla7[Tipo de movimiento],"SALIDA",Tabla7[Mes],L$5))</f>
        <v>0</v>
      </c>
      <c r="M374" s="39">
        <f>IF($B374="","",-SUMIFS(Tabla7[Cantidad],Tabla7[Código del producto],$B374,Tabla7[Tipo de movimiento],"SALIDA",Tabla7[Mes],M$5))</f>
        <v>8</v>
      </c>
      <c r="N374" s="39">
        <f>IF($B374="","",-SUMIFS(Tabla7[Cantidad],Tabla7[Código del producto],$B374,Tabla7[Tipo de movimiento],"SALIDA",Tabla7[Mes],N$5))</f>
        <v>0</v>
      </c>
      <c r="O374" s="39">
        <f>IF($B374="","",-SUMIFS(Tabla7[Cantidad],Tabla7[Código del producto],$B374,Tabla7[Tipo de movimiento],"SALIDA",Tabla7[Mes],O$5))</f>
        <v>0</v>
      </c>
      <c r="P374" s="39">
        <f>IF($B374="","",-SUMIFS(Tabla7[Cantidad],Tabla7[Código del producto],$B374,Tabla7[Tipo de movimiento],"SALIDA",Tabla7[Mes],P$5))</f>
        <v>0</v>
      </c>
      <c r="Q374" s="39">
        <f t="shared" si="15"/>
        <v>0</v>
      </c>
      <c r="R374" s="51" t="str">
        <f>IF($B374="","",IFERROR(VLOOKUP($B374,'ABC rotación'!$C:$G,5,0),"C"))</f>
        <v>C</v>
      </c>
      <c r="S374" s="41">
        <f t="shared" si="16"/>
        <v>0</v>
      </c>
      <c r="T374" s="40">
        <f t="shared" si="17"/>
        <v>0</v>
      </c>
      <c r="U374" s="23" t="str">
        <f>IF($B374="","",VLOOKUP($T374,Tablas!$X$14:$Y$17,2,1))</f>
        <v>1. ROJO</v>
      </c>
    </row>
    <row r="375" spans="2:21" x14ac:dyDescent="0.2">
      <c r="B375" s="1">
        <f>IF(Tablas!B373="","",Tablas!B373)</f>
        <v>300370</v>
      </c>
      <c r="C375" s="1" t="str">
        <f>IF(Tablas!C373="","",Tablas!C373)</f>
        <v>MANGUERAS DE FRENO DELANTERO</v>
      </c>
      <c r="D375" s="1" t="str">
        <f>IF(Tablas!D373="","",Tablas!D373)</f>
        <v>11 - LLANTAS Y HULES</v>
      </c>
      <c r="E375" s="1" t="str">
        <f>IF(Tablas!E373="","",Tablas!E373)</f>
        <v>UN</v>
      </c>
      <c r="F375" s="1">
        <f>IF(Tablas!F373="","",Tablas!F373)</f>
        <v>18</v>
      </c>
      <c r="G375" s="1">
        <f>IF(Tablas!I373="","",Tablas!I373)</f>
        <v>39</v>
      </c>
      <c r="H375" s="1">
        <v>10</v>
      </c>
      <c r="I375" s="39">
        <f>IF($B375="","",-SUMIFS(Tabla7[Cantidad],Tabla7[Código del producto],$B375,Tabla7[Tipo de movimiento],"SALIDA",Tabla7[Mes],I$5))</f>
        <v>0</v>
      </c>
      <c r="J375" s="39">
        <f>IF($B375="","",-SUMIFS(Tabla7[Cantidad],Tabla7[Código del producto],$B375,Tabla7[Tipo de movimiento],"SALIDA",Tabla7[Mes],J$5))</f>
        <v>0</v>
      </c>
      <c r="K375" s="39">
        <f>IF($B375="","",-SUMIFS(Tabla7[Cantidad],Tabla7[Código del producto],$B375,Tabla7[Tipo de movimiento],"SALIDA",Tabla7[Mes],K$5))</f>
        <v>0</v>
      </c>
      <c r="L375" s="39">
        <f>IF($B375="","",-SUMIFS(Tabla7[Cantidad],Tabla7[Código del producto],$B375,Tabla7[Tipo de movimiento],"SALIDA",Tabla7[Mes],L$5))</f>
        <v>0</v>
      </c>
      <c r="M375" s="39">
        <f>IF($B375="","",-SUMIFS(Tabla7[Cantidad],Tabla7[Código del producto],$B375,Tabla7[Tipo de movimiento],"SALIDA",Tabla7[Mes],M$5))</f>
        <v>0</v>
      </c>
      <c r="N375" s="39">
        <f>IF($B375="","",-SUMIFS(Tabla7[Cantidad],Tabla7[Código del producto],$B375,Tabla7[Tipo de movimiento],"SALIDA",Tabla7[Mes],N$5))</f>
        <v>0</v>
      </c>
      <c r="O375" s="39">
        <f>IF($B375="","",-SUMIFS(Tabla7[Cantidad],Tabla7[Código del producto],$B375,Tabla7[Tipo de movimiento],"SALIDA",Tabla7[Mes],O$5))</f>
        <v>0</v>
      </c>
      <c r="P375" s="39">
        <f>IF($B375="","",-SUMIFS(Tabla7[Cantidad],Tabla7[Código del producto],$B375,Tabla7[Tipo de movimiento],"SALIDA",Tabla7[Mes],P$5))</f>
        <v>0</v>
      </c>
      <c r="Q375" s="39">
        <f t="shared" si="15"/>
        <v>0</v>
      </c>
      <c r="R375" s="51" t="str">
        <f>IF($B375="","",IFERROR(VLOOKUP($B375,'ABC rotación'!$C:$G,5,0),"C"))</f>
        <v>C</v>
      </c>
      <c r="S375" s="41">
        <f t="shared" si="16"/>
        <v>0</v>
      </c>
      <c r="T375" s="40">
        <f t="shared" si="17"/>
        <v>0</v>
      </c>
      <c r="U375" s="23" t="str">
        <f>IF($B375="","",VLOOKUP($T375,Tablas!$X$14:$Y$17,2,1))</f>
        <v>1. ROJO</v>
      </c>
    </row>
    <row r="376" spans="2:21" x14ac:dyDescent="0.2">
      <c r="B376" s="1">
        <f>IF(Tablas!B374="","",Tablas!B374)</f>
        <v>300371</v>
      </c>
      <c r="C376" s="1" t="str">
        <f>IF(Tablas!C374="","",Tablas!C374)</f>
        <v>PIEZA DE AJUSTE DE CADENA</v>
      </c>
      <c r="D376" s="1" t="str">
        <f>IF(Tablas!D374="","",Tablas!D374)</f>
        <v>06 - AMORTIGUADORES</v>
      </c>
      <c r="E376" s="1" t="str">
        <f>IF(Tablas!E374="","",Tablas!E374)</f>
        <v>UN</v>
      </c>
      <c r="F376" s="1">
        <f>IF(Tablas!F374="","",Tablas!F374)</f>
        <v>9</v>
      </c>
      <c r="G376" s="1">
        <f>IF(Tablas!I374="","",Tablas!I374)</f>
        <v>41</v>
      </c>
      <c r="H376" s="1">
        <v>3</v>
      </c>
      <c r="I376" s="39">
        <f>IF($B376="","",-SUMIFS(Tabla7[Cantidad],Tabla7[Código del producto],$B376,Tabla7[Tipo de movimiento],"SALIDA",Tabla7[Mes],I$5))</f>
        <v>0</v>
      </c>
      <c r="J376" s="39">
        <f>IF($B376="","",-SUMIFS(Tabla7[Cantidad],Tabla7[Código del producto],$B376,Tabla7[Tipo de movimiento],"SALIDA",Tabla7[Mes],J$5))</f>
        <v>0</v>
      </c>
      <c r="K376" s="39">
        <f>IF($B376="","",-SUMIFS(Tabla7[Cantidad],Tabla7[Código del producto],$B376,Tabla7[Tipo de movimiento],"SALIDA",Tabla7[Mes],K$5))</f>
        <v>0</v>
      </c>
      <c r="L376" s="39">
        <f>IF($B376="","",-SUMIFS(Tabla7[Cantidad],Tabla7[Código del producto],$B376,Tabla7[Tipo de movimiento],"SALIDA",Tabla7[Mes],L$5))</f>
        <v>0</v>
      </c>
      <c r="M376" s="39">
        <f>IF($B376="","",-SUMIFS(Tabla7[Cantidad],Tabla7[Código del producto],$B376,Tabla7[Tipo de movimiento],"SALIDA",Tabla7[Mes],M$5))</f>
        <v>0</v>
      </c>
      <c r="N376" s="39">
        <f>IF($B376="","",-SUMIFS(Tabla7[Cantidad],Tabla7[Código del producto],$B376,Tabla7[Tipo de movimiento],"SALIDA",Tabla7[Mes],N$5))</f>
        <v>11</v>
      </c>
      <c r="O376" s="39">
        <f>IF($B376="","",-SUMIFS(Tabla7[Cantidad],Tabla7[Código del producto],$B376,Tabla7[Tipo de movimiento],"SALIDA",Tabla7[Mes],O$5))</f>
        <v>0</v>
      </c>
      <c r="P376" s="39">
        <f>IF($B376="","",-SUMIFS(Tabla7[Cantidad],Tabla7[Código del producto],$B376,Tabla7[Tipo de movimiento],"SALIDA",Tabla7[Mes],P$5))</f>
        <v>7</v>
      </c>
      <c r="Q376" s="39">
        <f t="shared" si="15"/>
        <v>6</v>
      </c>
      <c r="R376" s="51" t="str">
        <f>IF($B376="","",IFERROR(VLOOKUP($B376,'ABC rotación'!$C:$G,5,0),"C"))</f>
        <v>C</v>
      </c>
      <c r="S376" s="41">
        <f t="shared" si="16"/>
        <v>15</v>
      </c>
      <c r="T376" s="40">
        <f t="shared" si="17"/>
        <v>1.6666666666666667</v>
      </c>
      <c r="U376" s="23" t="str">
        <f>IF($B376="","",VLOOKUP($T376,Tablas!$X$14:$Y$17,2,1))</f>
        <v>3. VERDE</v>
      </c>
    </row>
    <row r="377" spans="2:21" x14ac:dyDescent="0.2">
      <c r="B377" s="1">
        <f>IF(Tablas!B375="","",Tablas!B375)</f>
        <v>300372</v>
      </c>
      <c r="C377" s="1" t="str">
        <f>IF(Tablas!C375="","",Tablas!C375)</f>
        <v>BARRA DE POSAPIES</v>
      </c>
      <c r="D377" s="1" t="str">
        <f>IF(Tablas!D375="","",Tablas!D375)</f>
        <v>07 - PEDALES Y POSAPIES</v>
      </c>
      <c r="E377" s="1" t="str">
        <f>IF(Tablas!E375="","",Tablas!E375)</f>
        <v>UN</v>
      </c>
      <c r="F377" s="1">
        <f>IF(Tablas!F375="","",Tablas!F375)</f>
        <v>15</v>
      </c>
      <c r="G377" s="1">
        <f>IF(Tablas!I375="","",Tablas!I375)</f>
        <v>16</v>
      </c>
      <c r="H377" s="1">
        <v>3</v>
      </c>
      <c r="I377" s="39">
        <f>IF($B377="","",-SUMIFS(Tabla7[Cantidad],Tabla7[Código del producto],$B377,Tabla7[Tipo de movimiento],"SALIDA",Tabla7[Mes],I$5))</f>
        <v>0</v>
      </c>
      <c r="J377" s="39">
        <f>IF($B377="","",-SUMIFS(Tabla7[Cantidad],Tabla7[Código del producto],$B377,Tabla7[Tipo de movimiento],"SALIDA",Tabla7[Mes],J$5))</f>
        <v>0</v>
      </c>
      <c r="K377" s="39">
        <f>IF($B377="","",-SUMIFS(Tabla7[Cantidad],Tabla7[Código del producto],$B377,Tabla7[Tipo de movimiento],"SALIDA",Tabla7[Mes],K$5))</f>
        <v>0</v>
      </c>
      <c r="L377" s="39">
        <f>IF($B377="","",-SUMIFS(Tabla7[Cantidad],Tabla7[Código del producto],$B377,Tabla7[Tipo de movimiento],"SALIDA",Tabla7[Mes],L$5))</f>
        <v>0</v>
      </c>
      <c r="M377" s="39">
        <f>IF($B377="","",-SUMIFS(Tabla7[Cantidad],Tabla7[Código del producto],$B377,Tabla7[Tipo de movimiento],"SALIDA",Tabla7[Mes],M$5))</f>
        <v>0</v>
      </c>
      <c r="N377" s="39">
        <f>IF($B377="","",-SUMIFS(Tabla7[Cantidad],Tabla7[Código del producto],$B377,Tabla7[Tipo de movimiento],"SALIDA",Tabla7[Mes],N$5))</f>
        <v>0</v>
      </c>
      <c r="O377" s="39">
        <f>IF($B377="","",-SUMIFS(Tabla7[Cantidad],Tabla7[Código del producto],$B377,Tabla7[Tipo de movimiento],"SALIDA",Tabla7[Mes],O$5))</f>
        <v>20</v>
      </c>
      <c r="P377" s="39">
        <f>IF($B377="","",-SUMIFS(Tabla7[Cantidad],Tabla7[Código del producto],$B377,Tabla7[Tipo de movimiento],"SALIDA",Tabla7[Mes],P$5))</f>
        <v>0</v>
      </c>
      <c r="Q377" s="39">
        <f t="shared" si="15"/>
        <v>6.666666666666667</v>
      </c>
      <c r="R377" s="51" t="str">
        <f>IF($B377="","",IFERROR(VLOOKUP($B377,'ABC rotación'!$C:$G,5,0),"C"))</f>
        <v>A</v>
      </c>
      <c r="S377" s="41">
        <f t="shared" si="16"/>
        <v>13.499999999999998</v>
      </c>
      <c r="T377" s="40">
        <f t="shared" si="17"/>
        <v>0.89999999999999991</v>
      </c>
      <c r="U377" s="23" t="str">
        <f>IF($B377="","",VLOOKUP($T377,Tablas!$X$14:$Y$17,2,1))</f>
        <v>2. AMARILLO</v>
      </c>
    </row>
    <row r="378" spans="2:21" x14ac:dyDescent="0.2">
      <c r="B378" s="1">
        <f>IF(Tablas!B376="","",Tablas!B376)</f>
        <v>300373</v>
      </c>
      <c r="C378" s="1" t="str">
        <f>IF(Tablas!C376="","",Tablas!C376)</f>
        <v>RESORTE PARADOR LATERAL</v>
      </c>
      <c r="D378" s="1" t="str">
        <f>IF(Tablas!D376="","",Tablas!D376)</f>
        <v>07 - PEDALES Y POSAPIES</v>
      </c>
      <c r="E378" s="1" t="str">
        <f>IF(Tablas!E376="","",Tablas!E376)</f>
        <v>UN</v>
      </c>
      <c r="F378" s="1">
        <f>IF(Tablas!F376="","",Tablas!F376)</f>
        <v>23</v>
      </c>
      <c r="G378" s="1">
        <f>IF(Tablas!I376="","",Tablas!I376)</f>
        <v>27</v>
      </c>
      <c r="H378" s="1">
        <v>8</v>
      </c>
      <c r="I378" s="39">
        <f>IF($B378="","",-SUMIFS(Tabla7[Cantidad],Tabla7[Código del producto],$B378,Tabla7[Tipo de movimiento],"SALIDA",Tabla7[Mes],I$5))</f>
        <v>0</v>
      </c>
      <c r="J378" s="39">
        <f>IF($B378="","",-SUMIFS(Tabla7[Cantidad],Tabla7[Código del producto],$B378,Tabla7[Tipo de movimiento],"SALIDA",Tabla7[Mes],J$5))</f>
        <v>20</v>
      </c>
      <c r="K378" s="39">
        <f>IF($B378="","",-SUMIFS(Tabla7[Cantidad],Tabla7[Código del producto],$B378,Tabla7[Tipo de movimiento],"SALIDA",Tabla7[Mes],K$5))</f>
        <v>9</v>
      </c>
      <c r="L378" s="39">
        <f>IF($B378="","",-SUMIFS(Tabla7[Cantidad],Tabla7[Código del producto],$B378,Tabla7[Tipo de movimiento],"SALIDA",Tabla7[Mes],L$5))</f>
        <v>0</v>
      </c>
      <c r="M378" s="39">
        <f>IF($B378="","",-SUMIFS(Tabla7[Cantidad],Tabla7[Código del producto],$B378,Tabla7[Tipo de movimiento],"SALIDA",Tabla7[Mes],M$5))</f>
        <v>0</v>
      </c>
      <c r="N378" s="39">
        <f>IF($B378="","",-SUMIFS(Tabla7[Cantidad],Tabla7[Código del producto],$B378,Tabla7[Tipo de movimiento],"SALIDA",Tabla7[Mes],N$5))</f>
        <v>0</v>
      </c>
      <c r="O378" s="39">
        <f>IF($B378="","",-SUMIFS(Tabla7[Cantidad],Tabla7[Código del producto],$B378,Tabla7[Tipo de movimiento],"SALIDA",Tabla7[Mes],O$5))</f>
        <v>0</v>
      </c>
      <c r="P378" s="39">
        <f>IF($B378="","",-SUMIFS(Tabla7[Cantidad],Tabla7[Código del producto],$B378,Tabla7[Tipo de movimiento],"SALIDA",Tabla7[Mes],P$5))</f>
        <v>11</v>
      </c>
      <c r="Q378" s="39">
        <f t="shared" si="15"/>
        <v>3.6666666666666665</v>
      </c>
      <c r="R378" s="51" t="str">
        <f>IF($B378="","",IFERROR(VLOOKUP($B378,'ABC rotación'!$C:$G,5,0),"C"))</f>
        <v>A</v>
      </c>
      <c r="S378" s="41">
        <f t="shared" si="16"/>
        <v>65.454545454545467</v>
      </c>
      <c r="T378" s="40">
        <f t="shared" si="17"/>
        <v>2.8458498023715419</v>
      </c>
      <c r="U378" s="23" t="str">
        <f>IF($B378="","",VLOOKUP($T378,Tablas!$X$14:$Y$17,2,1))</f>
        <v>4. NEGRO</v>
      </c>
    </row>
    <row r="379" spans="2:21" x14ac:dyDescent="0.2">
      <c r="B379" s="1">
        <f>IF(Tablas!B377="","",Tablas!B377)</f>
        <v>300374</v>
      </c>
      <c r="C379" s="1" t="str">
        <f>IF(Tablas!C377="","",Tablas!C377)</f>
        <v>BARRA DE POSAPIES</v>
      </c>
      <c r="D379" s="1" t="str">
        <f>IF(Tablas!D377="","",Tablas!D377)</f>
        <v>07 - PEDALES Y POSAPIES</v>
      </c>
      <c r="E379" s="1" t="str">
        <f>IF(Tablas!E377="","",Tablas!E377)</f>
        <v>UN</v>
      </c>
      <c r="F379" s="1">
        <f>IF(Tablas!F377="","",Tablas!F377)</f>
        <v>19</v>
      </c>
      <c r="G379" s="1">
        <f>IF(Tablas!I377="","",Tablas!I377)</f>
        <v>13</v>
      </c>
      <c r="H379" s="1">
        <v>5</v>
      </c>
      <c r="I379" s="39">
        <f>IF($B379="","",-SUMIFS(Tabla7[Cantidad],Tabla7[Código del producto],$B379,Tabla7[Tipo de movimiento],"SALIDA",Tabla7[Mes],I$5))</f>
        <v>0</v>
      </c>
      <c r="J379" s="39">
        <f>IF($B379="","",-SUMIFS(Tabla7[Cantidad],Tabla7[Código del producto],$B379,Tabla7[Tipo de movimiento],"SALIDA",Tabla7[Mes],J$5))</f>
        <v>10</v>
      </c>
      <c r="K379" s="39">
        <f>IF($B379="","",-SUMIFS(Tabla7[Cantidad],Tabla7[Código del producto],$B379,Tabla7[Tipo de movimiento],"SALIDA",Tabla7[Mes],K$5))</f>
        <v>0</v>
      </c>
      <c r="L379" s="39">
        <f>IF($B379="","",-SUMIFS(Tabla7[Cantidad],Tabla7[Código del producto],$B379,Tabla7[Tipo de movimiento],"SALIDA",Tabla7[Mes],L$5))</f>
        <v>0</v>
      </c>
      <c r="M379" s="39">
        <f>IF($B379="","",-SUMIFS(Tabla7[Cantidad],Tabla7[Código del producto],$B379,Tabla7[Tipo de movimiento],"SALIDA",Tabla7[Mes],M$5))</f>
        <v>0</v>
      </c>
      <c r="N379" s="39">
        <f>IF($B379="","",-SUMIFS(Tabla7[Cantidad],Tabla7[Código del producto],$B379,Tabla7[Tipo de movimiento],"SALIDA",Tabla7[Mes],N$5))</f>
        <v>0</v>
      </c>
      <c r="O379" s="39">
        <f>IF($B379="","",-SUMIFS(Tabla7[Cantidad],Tabla7[Código del producto],$B379,Tabla7[Tipo de movimiento],"SALIDA",Tabla7[Mes],O$5))</f>
        <v>0</v>
      </c>
      <c r="P379" s="39">
        <f>IF($B379="","",-SUMIFS(Tabla7[Cantidad],Tabla7[Código del producto],$B379,Tabla7[Tipo de movimiento],"SALIDA",Tabla7[Mes],P$5))</f>
        <v>12</v>
      </c>
      <c r="Q379" s="39">
        <f t="shared" si="15"/>
        <v>4</v>
      </c>
      <c r="R379" s="51" t="str">
        <f>IF($B379="","",IFERROR(VLOOKUP($B379,'ABC rotación'!$C:$G,5,0),"C"))</f>
        <v>C</v>
      </c>
      <c r="S379" s="41">
        <f t="shared" si="16"/>
        <v>37.5</v>
      </c>
      <c r="T379" s="40">
        <f t="shared" si="17"/>
        <v>1.9736842105263157</v>
      </c>
      <c r="U379" s="23" t="str">
        <f>IF($B379="","",VLOOKUP($T379,Tablas!$X$14:$Y$17,2,1))</f>
        <v>3. VERDE</v>
      </c>
    </row>
    <row r="380" spans="2:21" x14ac:dyDescent="0.2">
      <c r="B380" s="1">
        <f>IF(Tablas!B378="","",Tablas!B378)</f>
        <v>300375</v>
      </c>
      <c r="C380" s="1" t="str">
        <f>IF(Tablas!C378="","",Tablas!C378)</f>
        <v>RESORTE PARADOR CENTRAL</v>
      </c>
      <c r="D380" s="1" t="str">
        <f>IF(Tablas!D378="","",Tablas!D378)</f>
        <v>07 - PEDALES Y POSAPIES</v>
      </c>
      <c r="E380" s="1" t="str">
        <f>IF(Tablas!E378="","",Tablas!E378)</f>
        <v>UN</v>
      </c>
      <c r="F380" s="1">
        <f>IF(Tablas!F378="","",Tablas!F378)</f>
        <v>7</v>
      </c>
      <c r="G380" s="1">
        <f>IF(Tablas!I378="","",Tablas!I378)</f>
        <v>37</v>
      </c>
      <c r="H380" s="1">
        <v>10</v>
      </c>
      <c r="I380" s="39">
        <f>IF($B380="","",-SUMIFS(Tabla7[Cantidad],Tabla7[Código del producto],$B380,Tabla7[Tipo de movimiento],"SALIDA",Tabla7[Mes],I$5))</f>
        <v>0</v>
      </c>
      <c r="J380" s="39">
        <f>IF($B380="","",-SUMIFS(Tabla7[Cantidad],Tabla7[Código del producto],$B380,Tabla7[Tipo de movimiento],"SALIDA",Tabla7[Mes],J$5))</f>
        <v>6</v>
      </c>
      <c r="K380" s="39">
        <f>IF($B380="","",-SUMIFS(Tabla7[Cantidad],Tabla7[Código del producto],$B380,Tabla7[Tipo de movimiento],"SALIDA",Tabla7[Mes],K$5))</f>
        <v>0</v>
      </c>
      <c r="L380" s="39">
        <f>IF($B380="","",-SUMIFS(Tabla7[Cantidad],Tabla7[Código del producto],$B380,Tabla7[Tipo de movimiento],"SALIDA",Tabla7[Mes],L$5))</f>
        <v>0</v>
      </c>
      <c r="M380" s="39">
        <f>IF($B380="","",-SUMIFS(Tabla7[Cantidad],Tabla7[Código del producto],$B380,Tabla7[Tipo de movimiento],"SALIDA",Tabla7[Mes],M$5))</f>
        <v>0</v>
      </c>
      <c r="N380" s="39">
        <f>IF($B380="","",-SUMIFS(Tabla7[Cantidad],Tabla7[Código del producto],$B380,Tabla7[Tipo de movimiento],"SALIDA",Tabla7[Mes],N$5))</f>
        <v>0</v>
      </c>
      <c r="O380" s="39">
        <f>IF($B380="","",-SUMIFS(Tabla7[Cantidad],Tabla7[Código del producto],$B380,Tabla7[Tipo de movimiento],"SALIDA",Tabla7[Mes],O$5))</f>
        <v>17</v>
      </c>
      <c r="P380" s="39">
        <f>IF($B380="","",-SUMIFS(Tabla7[Cantidad],Tabla7[Código del producto],$B380,Tabla7[Tipo de movimiento],"SALIDA",Tabla7[Mes],P$5))</f>
        <v>0</v>
      </c>
      <c r="Q380" s="39">
        <f t="shared" si="15"/>
        <v>5.666666666666667</v>
      </c>
      <c r="R380" s="51" t="str">
        <f>IF($B380="","",IFERROR(VLOOKUP($B380,'ABC rotación'!$C:$G,5,0),"C"))</f>
        <v>C</v>
      </c>
      <c r="S380" s="41">
        <f t="shared" si="16"/>
        <v>52.941176470588232</v>
      </c>
      <c r="T380" s="40">
        <f t="shared" si="17"/>
        <v>7.5630252100840334</v>
      </c>
      <c r="U380" s="23" t="str">
        <f>IF($B380="","",VLOOKUP($T380,Tablas!$X$14:$Y$17,2,1))</f>
        <v>4. NEGRO</v>
      </c>
    </row>
    <row r="381" spans="2:21" x14ac:dyDescent="0.2">
      <c r="B381" s="1">
        <f>IF(Tablas!B379="","",Tablas!B379)</f>
        <v>300376</v>
      </c>
      <c r="C381" s="1" t="str">
        <f>IF(Tablas!C379="","",Tablas!C379)</f>
        <v>PALANCA DE FRENO DELANTERO</v>
      </c>
      <c r="D381" s="1" t="str">
        <f>IF(Tablas!D379="","",Tablas!D379)</f>
        <v>10 - PALANCAS Y CHICOTES</v>
      </c>
      <c r="E381" s="1" t="str">
        <f>IF(Tablas!E379="","",Tablas!E379)</f>
        <v>UN</v>
      </c>
      <c r="F381" s="1">
        <f>IF(Tablas!F379="","",Tablas!F379)</f>
        <v>23</v>
      </c>
      <c r="G381" s="1">
        <f>IF(Tablas!I379="","",Tablas!I379)</f>
        <v>14</v>
      </c>
      <c r="H381" s="1">
        <v>1</v>
      </c>
      <c r="I381" s="39">
        <f>IF($B381="","",-SUMIFS(Tabla7[Cantidad],Tabla7[Código del producto],$B381,Tabla7[Tipo de movimiento],"SALIDA",Tabla7[Mes],I$5))</f>
        <v>10</v>
      </c>
      <c r="J381" s="39">
        <f>IF($B381="","",-SUMIFS(Tabla7[Cantidad],Tabla7[Código del producto],$B381,Tabla7[Tipo de movimiento],"SALIDA",Tabla7[Mes],J$5))</f>
        <v>0</v>
      </c>
      <c r="K381" s="39">
        <f>IF($B381="","",-SUMIFS(Tabla7[Cantidad],Tabla7[Código del producto],$B381,Tabla7[Tipo de movimiento],"SALIDA",Tabla7[Mes],K$5))</f>
        <v>0</v>
      </c>
      <c r="L381" s="39">
        <f>IF($B381="","",-SUMIFS(Tabla7[Cantidad],Tabla7[Código del producto],$B381,Tabla7[Tipo de movimiento],"SALIDA",Tabla7[Mes],L$5))</f>
        <v>20</v>
      </c>
      <c r="M381" s="39">
        <f>IF($B381="","",-SUMIFS(Tabla7[Cantidad],Tabla7[Código del producto],$B381,Tabla7[Tipo de movimiento],"SALIDA",Tabla7[Mes],M$5))</f>
        <v>0</v>
      </c>
      <c r="N381" s="39">
        <f>IF($B381="","",-SUMIFS(Tabla7[Cantidad],Tabla7[Código del producto],$B381,Tabla7[Tipo de movimiento],"SALIDA",Tabla7[Mes],N$5))</f>
        <v>0</v>
      </c>
      <c r="O381" s="39">
        <f>IF($B381="","",-SUMIFS(Tabla7[Cantidad],Tabla7[Código del producto],$B381,Tabla7[Tipo de movimiento],"SALIDA",Tabla7[Mes],O$5))</f>
        <v>19</v>
      </c>
      <c r="P381" s="39">
        <f>IF($B381="","",-SUMIFS(Tabla7[Cantidad],Tabla7[Código del producto],$B381,Tabla7[Tipo de movimiento],"SALIDA",Tabla7[Mes],P$5))</f>
        <v>0</v>
      </c>
      <c r="Q381" s="39">
        <f t="shared" si="15"/>
        <v>6.333333333333333</v>
      </c>
      <c r="R381" s="51" t="str">
        <f>IF($B381="","",IFERROR(VLOOKUP($B381,'ABC rotación'!$C:$G,5,0),"C"))</f>
        <v>B</v>
      </c>
      <c r="S381" s="41">
        <f t="shared" si="16"/>
        <v>4.7368421052631584</v>
      </c>
      <c r="T381" s="40">
        <f t="shared" si="17"/>
        <v>0.20594965675057211</v>
      </c>
      <c r="U381" s="23" t="str">
        <f>IF($B381="","",VLOOKUP($T381,Tablas!$X$14:$Y$17,2,1))</f>
        <v>1. ROJO</v>
      </c>
    </row>
    <row r="382" spans="2:21" x14ac:dyDescent="0.2">
      <c r="B382" s="1">
        <f>IF(Tablas!B380="","",Tablas!B380)</f>
        <v>300377</v>
      </c>
      <c r="C382" s="1" t="str">
        <f>IF(Tablas!C380="","",Tablas!C380)</f>
        <v>SEGURO CIRCLIP</v>
      </c>
      <c r="D382" s="1" t="str">
        <f>IF(Tablas!D380="","",Tablas!D380)</f>
        <v>13 - TRACCION</v>
      </c>
      <c r="E382" s="1" t="str">
        <f>IF(Tablas!E380="","",Tablas!E380)</f>
        <v>UN</v>
      </c>
      <c r="F382" s="1">
        <f>IF(Tablas!F380="","",Tablas!F380)</f>
        <v>15</v>
      </c>
      <c r="G382" s="1">
        <f>IF(Tablas!I380="","",Tablas!I380)</f>
        <v>16</v>
      </c>
      <c r="H382" s="1">
        <v>7</v>
      </c>
      <c r="I382" s="39">
        <f>IF($B382="","",-SUMIFS(Tabla7[Cantidad],Tabla7[Código del producto],$B382,Tabla7[Tipo de movimiento],"SALIDA",Tabla7[Mes],I$5))</f>
        <v>0</v>
      </c>
      <c r="J382" s="39">
        <f>IF($B382="","",-SUMIFS(Tabla7[Cantidad],Tabla7[Código del producto],$B382,Tabla7[Tipo de movimiento],"SALIDA",Tabla7[Mes],J$5))</f>
        <v>0</v>
      </c>
      <c r="K382" s="39">
        <f>IF($B382="","",-SUMIFS(Tabla7[Cantidad],Tabla7[Código del producto],$B382,Tabla7[Tipo de movimiento],"SALIDA",Tabla7[Mes],K$5))</f>
        <v>0</v>
      </c>
      <c r="L382" s="39">
        <f>IF($B382="","",-SUMIFS(Tabla7[Cantidad],Tabla7[Código del producto],$B382,Tabla7[Tipo de movimiento],"SALIDA",Tabla7[Mes],L$5))</f>
        <v>0</v>
      </c>
      <c r="M382" s="39">
        <f>IF($B382="","",-SUMIFS(Tabla7[Cantidad],Tabla7[Código del producto],$B382,Tabla7[Tipo de movimiento],"SALIDA",Tabla7[Mes],M$5))</f>
        <v>0</v>
      </c>
      <c r="N382" s="39">
        <f>IF($B382="","",-SUMIFS(Tabla7[Cantidad],Tabla7[Código del producto],$B382,Tabla7[Tipo de movimiento],"SALIDA",Tabla7[Mes],N$5))</f>
        <v>0</v>
      </c>
      <c r="O382" s="39">
        <f>IF($B382="","",-SUMIFS(Tabla7[Cantidad],Tabla7[Código del producto],$B382,Tabla7[Tipo de movimiento],"SALIDA",Tabla7[Mes],O$5))</f>
        <v>0</v>
      </c>
      <c r="P382" s="39">
        <f>IF($B382="","",-SUMIFS(Tabla7[Cantidad],Tabla7[Código del producto],$B382,Tabla7[Tipo de movimiento],"SALIDA",Tabla7[Mes],P$5))</f>
        <v>9</v>
      </c>
      <c r="Q382" s="39">
        <f t="shared" si="15"/>
        <v>3</v>
      </c>
      <c r="R382" s="51" t="str">
        <f>IF($B382="","",IFERROR(VLOOKUP($B382,'ABC rotación'!$C:$G,5,0),"C"))</f>
        <v>B</v>
      </c>
      <c r="S382" s="41">
        <f t="shared" si="16"/>
        <v>70</v>
      </c>
      <c r="T382" s="40">
        <f t="shared" si="17"/>
        <v>4.666666666666667</v>
      </c>
      <c r="U382" s="23" t="str">
        <f>IF($B382="","",VLOOKUP($T382,Tablas!$X$14:$Y$17,2,1))</f>
        <v>4. NEGRO</v>
      </c>
    </row>
    <row r="383" spans="2:21" x14ac:dyDescent="0.2">
      <c r="B383" s="1">
        <f>IF(Tablas!B381="","",Tablas!B381)</f>
        <v>300378</v>
      </c>
      <c r="C383" s="1" t="str">
        <f>IF(Tablas!C381="","",Tablas!C381)</f>
        <v>RODAJE BOLA RADIAL,6302</v>
      </c>
      <c r="D383" s="1" t="str">
        <f>IF(Tablas!D381="","",Tablas!D381)</f>
        <v>13 - TRACCION</v>
      </c>
      <c r="E383" s="1" t="str">
        <f>IF(Tablas!E381="","",Tablas!E381)</f>
        <v>UN</v>
      </c>
      <c r="F383" s="1">
        <f>IF(Tablas!F381="","",Tablas!F381)</f>
        <v>22</v>
      </c>
      <c r="G383" s="1">
        <f>IF(Tablas!I381="","",Tablas!I381)</f>
        <v>44</v>
      </c>
      <c r="H383" s="1">
        <v>9</v>
      </c>
      <c r="I383" s="39">
        <f>IF($B383="","",-SUMIFS(Tabla7[Cantidad],Tabla7[Código del producto],$B383,Tabla7[Tipo de movimiento],"SALIDA",Tabla7[Mes],I$5))</f>
        <v>10</v>
      </c>
      <c r="J383" s="39">
        <f>IF($B383="","",-SUMIFS(Tabla7[Cantidad],Tabla7[Código del producto],$B383,Tabla7[Tipo de movimiento],"SALIDA",Tabla7[Mes],J$5))</f>
        <v>0</v>
      </c>
      <c r="K383" s="39">
        <f>IF($B383="","",-SUMIFS(Tabla7[Cantidad],Tabla7[Código del producto],$B383,Tabla7[Tipo de movimiento],"SALIDA",Tabla7[Mes],K$5))</f>
        <v>0</v>
      </c>
      <c r="L383" s="39">
        <f>IF($B383="","",-SUMIFS(Tabla7[Cantidad],Tabla7[Código del producto],$B383,Tabla7[Tipo de movimiento],"SALIDA",Tabla7[Mes],L$5))</f>
        <v>0</v>
      </c>
      <c r="M383" s="39">
        <f>IF($B383="","",-SUMIFS(Tabla7[Cantidad],Tabla7[Código del producto],$B383,Tabla7[Tipo de movimiento],"SALIDA",Tabla7[Mes],M$5))</f>
        <v>0</v>
      </c>
      <c r="N383" s="39">
        <f>IF($B383="","",-SUMIFS(Tabla7[Cantidad],Tabla7[Código del producto],$B383,Tabla7[Tipo de movimiento],"SALIDA",Tabla7[Mes],N$5))</f>
        <v>0</v>
      </c>
      <c r="O383" s="39">
        <f>IF($B383="","",-SUMIFS(Tabla7[Cantidad],Tabla7[Código del producto],$B383,Tabla7[Tipo de movimiento],"SALIDA",Tabla7[Mes],O$5))</f>
        <v>0</v>
      </c>
      <c r="P383" s="39">
        <f>IF($B383="","",-SUMIFS(Tabla7[Cantidad],Tabla7[Código del producto],$B383,Tabla7[Tipo de movimiento],"SALIDA",Tabla7[Mes],P$5))</f>
        <v>0</v>
      </c>
      <c r="Q383" s="39">
        <f t="shared" si="15"/>
        <v>0</v>
      </c>
      <c r="R383" s="51" t="str">
        <f>IF($B383="","",IFERROR(VLOOKUP($B383,'ABC rotación'!$C:$G,5,0),"C"))</f>
        <v>B</v>
      </c>
      <c r="S383" s="41">
        <f t="shared" si="16"/>
        <v>0</v>
      </c>
      <c r="T383" s="40">
        <f t="shared" si="17"/>
        <v>0</v>
      </c>
      <c r="U383" s="23" t="str">
        <f>IF($B383="","",VLOOKUP($T383,Tablas!$X$14:$Y$17,2,1))</f>
        <v>1. ROJO</v>
      </c>
    </row>
    <row r="384" spans="2:21" x14ac:dyDescent="0.2">
      <c r="B384" s="1">
        <f>IF(Tablas!B382="","",Tablas!B382)</f>
        <v>300379</v>
      </c>
      <c r="C384" s="1" t="str">
        <f>IF(Tablas!C382="","",Tablas!C382)</f>
        <v>CONTRA PESO</v>
      </c>
      <c r="D384" s="1" t="str">
        <f>IF(Tablas!D382="","",Tablas!D382)</f>
        <v>08 - ELECTRICO</v>
      </c>
      <c r="E384" s="1" t="str">
        <f>IF(Tablas!E382="","",Tablas!E382)</f>
        <v>UN</v>
      </c>
      <c r="F384" s="1">
        <f>IF(Tablas!F382="","",Tablas!F382)</f>
        <v>5</v>
      </c>
      <c r="G384" s="1">
        <f>IF(Tablas!I382="","",Tablas!I382)</f>
        <v>47</v>
      </c>
      <c r="H384" s="1">
        <v>9</v>
      </c>
      <c r="I384" s="39">
        <f>IF($B384="","",-SUMIFS(Tabla7[Cantidad],Tabla7[Código del producto],$B384,Tabla7[Tipo de movimiento],"SALIDA",Tabla7[Mes],I$5))</f>
        <v>0</v>
      </c>
      <c r="J384" s="39">
        <f>IF($B384="","",-SUMIFS(Tabla7[Cantidad],Tabla7[Código del producto],$B384,Tabla7[Tipo de movimiento],"SALIDA",Tabla7[Mes],J$5))</f>
        <v>16</v>
      </c>
      <c r="K384" s="39">
        <f>IF($B384="","",-SUMIFS(Tabla7[Cantidad],Tabla7[Código del producto],$B384,Tabla7[Tipo de movimiento],"SALIDA",Tabla7[Mes],K$5))</f>
        <v>0</v>
      </c>
      <c r="L384" s="39">
        <f>IF($B384="","",-SUMIFS(Tabla7[Cantidad],Tabla7[Código del producto],$B384,Tabla7[Tipo de movimiento],"SALIDA",Tabla7[Mes],L$5))</f>
        <v>14</v>
      </c>
      <c r="M384" s="39">
        <f>IF($B384="","",-SUMIFS(Tabla7[Cantidad],Tabla7[Código del producto],$B384,Tabla7[Tipo de movimiento],"SALIDA",Tabla7[Mes],M$5))</f>
        <v>0</v>
      </c>
      <c r="N384" s="39">
        <f>IF($B384="","",-SUMIFS(Tabla7[Cantidad],Tabla7[Código del producto],$B384,Tabla7[Tipo de movimiento],"SALIDA",Tabla7[Mes],N$5))</f>
        <v>0</v>
      </c>
      <c r="O384" s="39">
        <f>IF($B384="","",-SUMIFS(Tabla7[Cantidad],Tabla7[Código del producto],$B384,Tabla7[Tipo de movimiento],"SALIDA",Tabla7[Mes],O$5))</f>
        <v>0</v>
      </c>
      <c r="P384" s="39">
        <f>IF($B384="","",-SUMIFS(Tabla7[Cantidad],Tabla7[Código del producto],$B384,Tabla7[Tipo de movimiento],"SALIDA",Tabla7[Mes],P$5))</f>
        <v>16</v>
      </c>
      <c r="Q384" s="39">
        <f t="shared" si="15"/>
        <v>5.333333333333333</v>
      </c>
      <c r="R384" s="51" t="str">
        <f>IF($B384="","",IFERROR(VLOOKUP($B384,'ABC rotación'!$C:$G,5,0),"C"))</f>
        <v>B</v>
      </c>
      <c r="S384" s="41">
        <f t="shared" si="16"/>
        <v>50.625</v>
      </c>
      <c r="T384" s="40">
        <f t="shared" si="17"/>
        <v>10.125</v>
      </c>
      <c r="U384" s="23" t="str">
        <f>IF($B384="","",VLOOKUP($T384,Tablas!$X$14:$Y$17,2,1))</f>
        <v>4. NEGRO</v>
      </c>
    </row>
    <row r="385" spans="2:21" x14ac:dyDescent="0.2">
      <c r="B385" s="1">
        <f>IF(Tablas!B383="","",Tablas!B383)</f>
        <v>300380</v>
      </c>
      <c r="C385" s="1" t="str">
        <f>IF(Tablas!C383="","",Tablas!C383)</f>
        <v>AMORTIGUADOR TRASERO AMARILLO</v>
      </c>
      <c r="D385" s="1" t="str">
        <f>IF(Tablas!D383="","",Tablas!D383)</f>
        <v>06 - AMORTIGUADORES</v>
      </c>
      <c r="E385" s="1" t="str">
        <f>IF(Tablas!E383="","",Tablas!E383)</f>
        <v>UN</v>
      </c>
      <c r="F385" s="1">
        <f>IF(Tablas!F383="","",Tablas!F383)</f>
        <v>24</v>
      </c>
      <c r="G385" s="1">
        <f>IF(Tablas!I383="","",Tablas!I383)</f>
        <v>15</v>
      </c>
      <c r="H385" s="1">
        <v>9</v>
      </c>
      <c r="I385" s="39">
        <f>IF($B385="","",-SUMIFS(Tabla7[Cantidad],Tabla7[Código del producto],$B385,Tabla7[Tipo de movimiento],"SALIDA",Tabla7[Mes],I$5))</f>
        <v>0</v>
      </c>
      <c r="J385" s="39">
        <f>IF($B385="","",-SUMIFS(Tabla7[Cantidad],Tabla7[Código del producto],$B385,Tabla7[Tipo de movimiento],"SALIDA",Tabla7[Mes],J$5))</f>
        <v>0</v>
      </c>
      <c r="K385" s="39">
        <f>IF($B385="","",-SUMIFS(Tabla7[Cantidad],Tabla7[Código del producto],$B385,Tabla7[Tipo de movimiento],"SALIDA",Tabla7[Mes],K$5))</f>
        <v>19</v>
      </c>
      <c r="L385" s="39">
        <f>IF($B385="","",-SUMIFS(Tabla7[Cantidad],Tabla7[Código del producto],$B385,Tabla7[Tipo de movimiento],"SALIDA",Tabla7[Mes],L$5))</f>
        <v>0</v>
      </c>
      <c r="M385" s="39">
        <f>IF($B385="","",-SUMIFS(Tabla7[Cantidad],Tabla7[Código del producto],$B385,Tabla7[Tipo de movimiento],"SALIDA",Tabla7[Mes],M$5))</f>
        <v>0</v>
      </c>
      <c r="N385" s="39">
        <f>IF($B385="","",-SUMIFS(Tabla7[Cantidad],Tabla7[Código del producto],$B385,Tabla7[Tipo de movimiento],"SALIDA",Tabla7[Mes],N$5))</f>
        <v>17</v>
      </c>
      <c r="O385" s="39">
        <f>IF($B385="","",-SUMIFS(Tabla7[Cantidad],Tabla7[Código del producto],$B385,Tabla7[Tipo de movimiento],"SALIDA",Tabla7[Mes],O$5))</f>
        <v>0</v>
      </c>
      <c r="P385" s="39">
        <f>IF($B385="","",-SUMIFS(Tabla7[Cantidad],Tabla7[Código del producto],$B385,Tabla7[Tipo de movimiento],"SALIDA",Tabla7[Mes],P$5))</f>
        <v>5</v>
      </c>
      <c r="Q385" s="39">
        <f t="shared" si="15"/>
        <v>7.333333333333333</v>
      </c>
      <c r="R385" s="51" t="str">
        <f>IF($B385="","",IFERROR(VLOOKUP($B385,'ABC rotación'!$C:$G,5,0),"C"))</f>
        <v>B</v>
      </c>
      <c r="S385" s="41">
        <f t="shared" si="16"/>
        <v>36.81818181818182</v>
      </c>
      <c r="T385" s="40">
        <f t="shared" si="17"/>
        <v>1.5340909090909092</v>
      </c>
      <c r="U385" s="23" t="str">
        <f>IF($B385="","",VLOOKUP($T385,Tablas!$X$14:$Y$17,2,1))</f>
        <v>3. VERDE</v>
      </c>
    </row>
    <row r="386" spans="2:21" x14ac:dyDescent="0.2">
      <c r="B386" s="1">
        <f>IF(Tablas!B384="","",Tablas!B384)</f>
        <v>300381</v>
      </c>
      <c r="C386" s="1" t="str">
        <f>IF(Tablas!C384="","",Tablas!C384)</f>
        <v>MULTIPLE/PIPETA</v>
      </c>
      <c r="D386" s="1" t="str">
        <f>IF(Tablas!D384="","",Tablas!D384)</f>
        <v>09 - PARTES DE MOTOR</v>
      </c>
      <c r="E386" s="1" t="str">
        <f>IF(Tablas!E384="","",Tablas!E384)</f>
        <v>UN</v>
      </c>
      <c r="F386" s="1">
        <f>IF(Tablas!F384="","",Tablas!F384)</f>
        <v>13</v>
      </c>
      <c r="G386" s="1">
        <f>IF(Tablas!I384="","",Tablas!I384)</f>
        <v>12</v>
      </c>
      <c r="H386" s="1">
        <v>1</v>
      </c>
      <c r="I386" s="39">
        <f>IF($B386="","",-SUMIFS(Tabla7[Cantidad],Tabla7[Código del producto],$B386,Tabla7[Tipo de movimiento],"SALIDA",Tabla7[Mes],I$5))</f>
        <v>0</v>
      </c>
      <c r="J386" s="39">
        <f>IF($B386="","",-SUMIFS(Tabla7[Cantidad],Tabla7[Código del producto],$B386,Tabla7[Tipo de movimiento],"SALIDA",Tabla7[Mes],J$5))</f>
        <v>0</v>
      </c>
      <c r="K386" s="39">
        <f>IF($B386="","",-SUMIFS(Tabla7[Cantidad],Tabla7[Código del producto],$B386,Tabla7[Tipo de movimiento],"SALIDA",Tabla7[Mes],K$5))</f>
        <v>26</v>
      </c>
      <c r="L386" s="39">
        <f>IF($B386="","",-SUMIFS(Tabla7[Cantidad],Tabla7[Código del producto],$B386,Tabla7[Tipo de movimiento],"SALIDA",Tabla7[Mes],L$5))</f>
        <v>0</v>
      </c>
      <c r="M386" s="39">
        <f>IF($B386="","",-SUMIFS(Tabla7[Cantidad],Tabla7[Código del producto],$B386,Tabla7[Tipo de movimiento],"SALIDA",Tabla7[Mes],M$5))</f>
        <v>0</v>
      </c>
      <c r="N386" s="39">
        <f>IF($B386="","",-SUMIFS(Tabla7[Cantidad],Tabla7[Código del producto],$B386,Tabla7[Tipo de movimiento],"SALIDA",Tabla7[Mes],N$5))</f>
        <v>0</v>
      </c>
      <c r="O386" s="39">
        <f>IF($B386="","",-SUMIFS(Tabla7[Cantidad],Tabla7[Código del producto],$B386,Tabla7[Tipo de movimiento],"SALIDA",Tabla7[Mes],O$5))</f>
        <v>0</v>
      </c>
      <c r="P386" s="39">
        <f>IF($B386="","",-SUMIFS(Tabla7[Cantidad],Tabla7[Código del producto],$B386,Tabla7[Tipo de movimiento],"SALIDA",Tabla7[Mes],P$5))</f>
        <v>0</v>
      </c>
      <c r="Q386" s="39">
        <f t="shared" si="15"/>
        <v>0</v>
      </c>
      <c r="R386" s="51" t="str">
        <f>IF($B386="","",IFERROR(VLOOKUP($B386,'ABC rotación'!$C:$G,5,0),"C"))</f>
        <v>B</v>
      </c>
      <c r="S386" s="41">
        <f t="shared" si="16"/>
        <v>0</v>
      </c>
      <c r="T386" s="40">
        <f t="shared" si="17"/>
        <v>0</v>
      </c>
      <c r="U386" s="23" t="str">
        <f>IF($B386="","",VLOOKUP($T386,Tablas!$X$14:$Y$17,2,1))</f>
        <v>1. ROJO</v>
      </c>
    </row>
    <row r="387" spans="2:21" x14ac:dyDescent="0.2">
      <c r="B387" s="1">
        <f>IF(Tablas!B385="","",Tablas!B385)</f>
        <v>300382</v>
      </c>
      <c r="C387" s="1" t="str">
        <f>IF(Tablas!C385="","",Tablas!C385)</f>
        <v>ALTERNADOR</v>
      </c>
      <c r="D387" s="1" t="str">
        <f>IF(Tablas!D385="","",Tablas!D385)</f>
        <v>08 - ELECTRICO</v>
      </c>
      <c r="E387" s="1" t="str">
        <f>IF(Tablas!E385="","",Tablas!E385)</f>
        <v>UN</v>
      </c>
      <c r="F387" s="1">
        <f>IF(Tablas!F385="","",Tablas!F385)</f>
        <v>13</v>
      </c>
      <c r="G387" s="1">
        <f>IF(Tablas!I385="","",Tablas!I385)</f>
        <v>38</v>
      </c>
      <c r="H387" s="1">
        <v>3</v>
      </c>
      <c r="I387" s="39">
        <f>IF($B387="","",-SUMIFS(Tabla7[Cantidad],Tabla7[Código del producto],$B387,Tabla7[Tipo de movimiento],"SALIDA",Tabla7[Mes],I$5))</f>
        <v>0</v>
      </c>
      <c r="J387" s="39">
        <f>IF($B387="","",-SUMIFS(Tabla7[Cantidad],Tabla7[Código del producto],$B387,Tabla7[Tipo de movimiento],"SALIDA",Tabla7[Mes],J$5))</f>
        <v>0</v>
      </c>
      <c r="K387" s="39">
        <f>IF($B387="","",-SUMIFS(Tabla7[Cantidad],Tabla7[Código del producto],$B387,Tabla7[Tipo de movimiento],"SALIDA",Tabla7[Mes],K$5))</f>
        <v>0</v>
      </c>
      <c r="L387" s="39">
        <f>IF($B387="","",-SUMIFS(Tabla7[Cantidad],Tabla7[Código del producto],$B387,Tabla7[Tipo de movimiento],"SALIDA",Tabla7[Mes],L$5))</f>
        <v>6</v>
      </c>
      <c r="M387" s="39">
        <f>IF($B387="","",-SUMIFS(Tabla7[Cantidad],Tabla7[Código del producto],$B387,Tabla7[Tipo de movimiento],"SALIDA",Tabla7[Mes],M$5))</f>
        <v>0</v>
      </c>
      <c r="N387" s="39">
        <f>IF($B387="","",-SUMIFS(Tabla7[Cantidad],Tabla7[Código del producto],$B387,Tabla7[Tipo de movimiento],"SALIDA",Tabla7[Mes],N$5))</f>
        <v>0</v>
      </c>
      <c r="O387" s="39">
        <f>IF($B387="","",-SUMIFS(Tabla7[Cantidad],Tabla7[Código del producto],$B387,Tabla7[Tipo de movimiento],"SALIDA",Tabla7[Mes],O$5))</f>
        <v>0</v>
      </c>
      <c r="P387" s="39">
        <f>IF($B387="","",-SUMIFS(Tabla7[Cantidad],Tabla7[Código del producto],$B387,Tabla7[Tipo de movimiento],"SALIDA",Tabla7[Mes],P$5))</f>
        <v>0</v>
      </c>
      <c r="Q387" s="39">
        <f t="shared" si="15"/>
        <v>0</v>
      </c>
      <c r="R387" s="51" t="str">
        <f>IF($B387="","",IFERROR(VLOOKUP($B387,'ABC rotación'!$C:$G,5,0),"C"))</f>
        <v>C</v>
      </c>
      <c r="S387" s="41">
        <f t="shared" si="16"/>
        <v>0</v>
      </c>
      <c r="T387" s="40">
        <f t="shared" si="17"/>
        <v>0</v>
      </c>
      <c r="U387" s="23" t="str">
        <f>IF($B387="","",VLOOKUP($T387,Tablas!$X$14:$Y$17,2,1))</f>
        <v>1. ROJO</v>
      </c>
    </row>
    <row r="388" spans="2:21" x14ac:dyDescent="0.2">
      <c r="B388" s="1">
        <f>IF(Tablas!B386="","",Tablas!B386)</f>
        <v>300383</v>
      </c>
      <c r="C388" s="1" t="str">
        <f>IF(Tablas!C386="","",Tablas!C386)</f>
        <v>MOTOR DE ARRANQUE COMPLETO</v>
      </c>
      <c r="D388" s="1" t="str">
        <f>IF(Tablas!D386="","",Tablas!D386)</f>
        <v>08 - ELECTRICO</v>
      </c>
      <c r="E388" s="1" t="str">
        <f>IF(Tablas!E386="","",Tablas!E386)</f>
        <v>UN</v>
      </c>
      <c r="F388" s="1">
        <f>IF(Tablas!F386="","",Tablas!F386)</f>
        <v>29</v>
      </c>
      <c r="G388" s="1">
        <f>IF(Tablas!I386="","",Tablas!I386)</f>
        <v>26</v>
      </c>
      <c r="H388" s="1">
        <v>9</v>
      </c>
      <c r="I388" s="39">
        <f>IF($B388="","",-SUMIFS(Tabla7[Cantidad],Tabla7[Código del producto],$B388,Tabla7[Tipo de movimiento],"SALIDA",Tabla7[Mes],I$5))</f>
        <v>0</v>
      </c>
      <c r="J388" s="39">
        <f>IF($B388="","",-SUMIFS(Tabla7[Cantidad],Tabla7[Código del producto],$B388,Tabla7[Tipo de movimiento],"SALIDA",Tabla7[Mes],J$5))</f>
        <v>20</v>
      </c>
      <c r="K388" s="39">
        <f>IF($B388="","",-SUMIFS(Tabla7[Cantidad],Tabla7[Código del producto],$B388,Tabla7[Tipo de movimiento],"SALIDA",Tabla7[Mes],K$5))</f>
        <v>0</v>
      </c>
      <c r="L388" s="39">
        <f>IF($B388="","",-SUMIFS(Tabla7[Cantidad],Tabla7[Código del producto],$B388,Tabla7[Tipo de movimiento],"SALIDA",Tabla7[Mes],L$5))</f>
        <v>0</v>
      </c>
      <c r="M388" s="39">
        <f>IF($B388="","",-SUMIFS(Tabla7[Cantidad],Tabla7[Código del producto],$B388,Tabla7[Tipo de movimiento],"SALIDA",Tabla7[Mes],M$5))</f>
        <v>6</v>
      </c>
      <c r="N388" s="39">
        <f>IF($B388="","",-SUMIFS(Tabla7[Cantidad],Tabla7[Código del producto],$B388,Tabla7[Tipo de movimiento],"SALIDA",Tabla7[Mes],N$5))</f>
        <v>0</v>
      </c>
      <c r="O388" s="39">
        <f>IF($B388="","",-SUMIFS(Tabla7[Cantidad],Tabla7[Código del producto],$B388,Tabla7[Tipo de movimiento],"SALIDA",Tabla7[Mes],O$5))</f>
        <v>0</v>
      </c>
      <c r="P388" s="39">
        <f>IF($B388="","",-SUMIFS(Tabla7[Cantidad],Tabla7[Código del producto],$B388,Tabla7[Tipo de movimiento],"SALIDA",Tabla7[Mes],P$5))</f>
        <v>15</v>
      </c>
      <c r="Q388" s="39">
        <f t="shared" si="15"/>
        <v>5</v>
      </c>
      <c r="R388" s="51" t="str">
        <f>IF($B388="","",IFERROR(VLOOKUP($B388,'ABC rotación'!$C:$G,5,0),"C"))</f>
        <v>B</v>
      </c>
      <c r="S388" s="41">
        <f t="shared" si="16"/>
        <v>54</v>
      </c>
      <c r="T388" s="40">
        <f t="shared" si="17"/>
        <v>1.8620689655172413</v>
      </c>
      <c r="U388" s="23" t="str">
        <f>IF($B388="","",VLOOKUP($T388,Tablas!$X$14:$Y$17,2,1))</f>
        <v>3. VERDE</v>
      </c>
    </row>
    <row r="389" spans="2:21" x14ac:dyDescent="0.2">
      <c r="B389" s="1">
        <f>IF(Tablas!B387="","",Tablas!B387)</f>
        <v>300384</v>
      </c>
      <c r="C389" s="1" t="str">
        <f>IF(Tablas!C387="","",Tablas!C387)</f>
        <v>COMPUESTO DE LA BOTA</v>
      </c>
      <c r="D389" s="1" t="str">
        <f>IF(Tablas!D387="","",Tablas!D387)</f>
        <v>06 - AMORTIGUADORES</v>
      </c>
      <c r="E389" s="1" t="str">
        <f>IF(Tablas!E387="","",Tablas!E387)</f>
        <v>UN</v>
      </c>
      <c r="F389" s="1">
        <f>IF(Tablas!F387="","",Tablas!F387)</f>
        <v>9</v>
      </c>
      <c r="G389" s="1">
        <f>IF(Tablas!I387="","",Tablas!I387)</f>
        <v>29</v>
      </c>
      <c r="H389" s="1">
        <v>10</v>
      </c>
      <c r="I389" s="39">
        <f>IF($B389="","",-SUMIFS(Tabla7[Cantidad],Tabla7[Código del producto],$B389,Tabla7[Tipo de movimiento],"SALIDA",Tabla7[Mes],I$5))</f>
        <v>0</v>
      </c>
      <c r="J389" s="39">
        <f>IF($B389="","",-SUMIFS(Tabla7[Cantidad],Tabla7[Código del producto],$B389,Tabla7[Tipo de movimiento],"SALIDA",Tabla7[Mes],J$5))</f>
        <v>0</v>
      </c>
      <c r="K389" s="39">
        <f>IF($B389="","",-SUMIFS(Tabla7[Cantidad],Tabla7[Código del producto],$B389,Tabla7[Tipo de movimiento],"SALIDA",Tabla7[Mes],K$5))</f>
        <v>15</v>
      </c>
      <c r="L389" s="39">
        <f>IF($B389="","",-SUMIFS(Tabla7[Cantidad],Tabla7[Código del producto],$B389,Tabla7[Tipo de movimiento],"SALIDA",Tabla7[Mes],L$5))</f>
        <v>0</v>
      </c>
      <c r="M389" s="39">
        <f>IF($B389="","",-SUMIFS(Tabla7[Cantidad],Tabla7[Código del producto],$B389,Tabla7[Tipo de movimiento],"SALIDA",Tabla7[Mes],M$5))</f>
        <v>0</v>
      </c>
      <c r="N389" s="39">
        <f>IF($B389="","",-SUMIFS(Tabla7[Cantidad],Tabla7[Código del producto],$B389,Tabla7[Tipo de movimiento],"SALIDA",Tabla7[Mes],N$5))</f>
        <v>0</v>
      </c>
      <c r="O389" s="39">
        <f>IF($B389="","",-SUMIFS(Tabla7[Cantidad],Tabla7[Código del producto],$B389,Tabla7[Tipo de movimiento],"SALIDA",Tabla7[Mes],O$5))</f>
        <v>0</v>
      </c>
      <c r="P389" s="39">
        <f>IF($B389="","",-SUMIFS(Tabla7[Cantidad],Tabla7[Código del producto],$B389,Tabla7[Tipo de movimiento],"SALIDA",Tabla7[Mes],P$5))</f>
        <v>0</v>
      </c>
      <c r="Q389" s="39">
        <f t="shared" si="15"/>
        <v>0</v>
      </c>
      <c r="R389" s="51" t="str">
        <f>IF($B389="","",IFERROR(VLOOKUP($B389,'ABC rotación'!$C:$G,5,0),"C"))</f>
        <v>C</v>
      </c>
      <c r="S389" s="41">
        <f t="shared" si="16"/>
        <v>0</v>
      </c>
      <c r="T389" s="40">
        <f t="shared" si="17"/>
        <v>0</v>
      </c>
      <c r="U389" s="23" t="str">
        <f>IF($B389="","",VLOOKUP($T389,Tablas!$X$14:$Y$17,2,1))</f>
        <v>1. ROJO</v>
      </c>
    </row>
    <row r="390" spans="2:21" x14ac:dyDescent="0.2">
      <c r="B390" s="1">
        <f>IF(Tablas!B388="","",Tablas!B388)</f>
        <v>300385</v>
      </c>
      <c r="C390" s="1" t="str">
        <f>IF(Tablas!C388="","",Tablas!C388)</f>
        <v>PUÑO DE GOMA IZQUIERDO</v>
      </c>
      <c r="D390" s="1" t="str">
        <f>IF(Tablas!D388="","",Tablas!D388)</f>
        <v>11 - LLANTAS Y HULES</v>
      </c>
      <c r="E390" s="1" t="str">
        <f>IF(Tablas!E388="","",Tablas!E388)</f>
        <v>UN</v>
      </c>
      <c r="F390" s="1">
        <f>IF(Tablas!F388="","",Tablas!F388)</f>
        <v>12</v>
      </c>
      <c r="G390" s="1">
        <f>IF(Tablas!I388="","",Tablas!I388)</f>
        <v>37</v>
      </c>
      <c r="H390" s="1">
        <v>1</v>
      </c>
      <c r="I390" s="39">
        <f>IF($B390="","",-SUMIFS(Tabla7[Cantidad],Tabla7[Código del producto],$B390,Tabla7[Tipo de movimiento],"SALIDA",Tabla7[Mes],I$5))</f>
        <v>0</v>
      </c>
      <c r="J390" s="39">
        <f>IF($B390="","",-SUMIFS(Tabla7[Cantidad],Tabla7[Código del producto],$B390,Tabla7[Tipo de movimiento],"SALIDA",Tabla7[Mes],J$5))</f>
        <v>0</v>
      </c>
      <c r="K390" s="39">
        <f>IF($B390="","",-SUMIFS(Tabla7[Cantidad],Tabla7[Código del producto],$B390,Tabla7[Tipo de movimiento],"SALIDA",Tabla7[Mes],K$5))</f>
        <v>0</v>
      </c>
      <c r="L390" s="39">
        <f>IF($B390="","",-SUMIFS(Tabla7[Cantidad],Tabla7[Código del producto],$B390,Tabla7[Tipo de movimiento],"SALIDA",Tabla7[Mes],L$5))</f>
        <v>0</v>
      </c>
      <c r="M390" s="39">
        <f>IF($B390="","",-SUMIFS(Tabla7[Cantidad],Tabla7[Código del producto],$B390,Tabla7[Tipo de movimiento],"SALIDA",Tabla7[Mes],M$5))</f>
        <v>0</v>
      </c>
      <c r="N390" s="39">
        <f>IF($B390="","",-SUMIFS(Tabla7[Cantidad],Tabla7[Código del producto],$B390,Tabla7[Tipo de movimiento],"SALIDA",Tabla7[Mes],N$5))</f>
        <v>0</v>
      </c>
      <c r="O390" s="39">
        <f>IF($B390="","",-SUMIFS(Tabla7[Cantidad],Tabla7[Código del producto],$B390,Tabla7[Tipo de movimiento],"SALIDA",Tabla7[Mes],O$5))</f>
        <v>0</v>
      </c>
      <c r="P390" s="39">
        <f>IF($B390="","",-SUMIFS(Tabla7[Cantidad],Tabla7[Código del producto],$B390,Tabla7[Tipo de movimiento],"SALIDA",Tabla7[Mes],P$5))</f>
        <v>25</v>
      </c>
      <c r="Q390" s="39">
        <f t="shared" si="15"/>
        <v>8.3333333333333339</v>
      </c>
      <c r="R390" s="51" t="str">
        <f>IF($B390="","",IFERROR(VLOOKUP($B390,'ABC rotación'!$C:$G,5,0),"C"))</f>
        <v>C</v>
      </c>
      <c r="S390" s="41">
        <f t="shared" si="16"/>
        <v>3.5999999999999996</v>
      </c>
      <c r="T390" s="40">
        <f t="shared" si="17"/>
        <v>0.3</v>
      </c>
      <c r="U390" s="23" t="str">
        <f>IF($B390="","",VLOOKUP($T390,Tablas!$X$14:$Y$17,2,1))</f>
        <v>1. ROJO</v>
      </c>
    </row>
    <row r="391" spans="2:21" x14ac:dyDescent="0.2">
      <c r="B391" s="1">
        <f>IF(Tablas!B389="","",Tablas!B389)</f>
        <v>300386</v>
      </c>
      <c r="C391" s="1" t="str">
        <f>IF(Tablas!C389="","",Tablas!C389)</f>
        <v>TAPON DE GASOLINA</v>
      </c>
      <c r="D391" s="1" t="str">
        <f>IF(Tablas!D389="","",Tablas!D389)</f>
        <v>05 - COLISION</v>
      </c>
      <c r="E391" s="1" t="str">
        <f>IF(Tablas!E389="","",Tablas!E389)</f>
        <v>UN</v>
      </c>
      <c r="F391" s="1">
        <f>IF(Tablas!F389="","",Tablas!F389)</f>
        <v>6</v>
      </c>
      <c r="G391" s="1">
        <f>IF(Tablas!I389="","",Tablas!I389)</f>
        <v>11</v>
      </c>
      <c r="H391" s="1">
        <v>4</v>
      </c>
      <c r="I391" s="39">
        <f>IF($B391="","",-SUMIFS(Tabla7[Cantidad],Tabla7[Código del producto],$B391,Tabla7[Tipo de movimiento],"SALIDA",Tabla7[Mes],I$5))</f>
        <v>20</v>
      </c>
      <c r="J391" s="39">
        <f>IF($B391="","",-SUMIFS(Tabla7[Cantidad],Tabla7[Código del producto],$B391,Tabla7[Tipo de movimiento],"SALIDA",Tabla7[Mes],J$5))</f>
        <v>13</v>
      </c>
      <c r="K391" s="39">
        <f>IF($B391="","",-SUMIFS(Tabla7[Cantidad],Tabla7[Código del producto],$B391,Tabla7[Tipo de movimiento],"SALIDA",Tabla7[Mes],K$5))</f>
        <v>18</v>
      </c>
      <c r="L391" s="39">
        <f>IF($B391="","",-SUMIFS(Tabla7[Cantidad],Tabla7[Código del producto],$B391,Tabla7[Tipo de movimiento],"SALIDA",Tabla7[Mes],L$5))</f>
        <v>0</v>
      </c>
      <c r="M391" s="39">
        <f>IF($B391="","",-SUMIFS(Tabla7[Cantidad],Tabla7[Código del producto],$B391,Tabla7[Tipo de movimiento],"SALIDA",Tabla7[Mes],M$5))</f>
        <v>0</v>
      </c>
      <c r="N391" s="39">
        <f>IF($B391="","",-SUMIFS(Tabla7[Cantidad],Tabla7[Código del producto],$B391,Tabla7[Tipo de movimiento],"SALIDA",Tabla7[Mes],N$5))</f>
        <v>0</v>
      </c>
      <c r="O391" s="39">
        <f>IF($B391="","",-SUMIFS(Tabla7[Cantidad],Tabla7[Código del producto],$B391,Tabla7[Tipo de movimiento],"SALIDA",Tabla7[Mes],O$5))</f>
        <v>0</v>
      </c>
      <c r="P391" s="39">
        <f>IF($B391="","",-SUMIFS(Tabla7[Cantidad],Tabla7[Código del producto],$B391,Tabla7[Tipo de movimiento],"SALIDA",Tabla7[Mes],P$5))</f>
        <v>19</v>
      </c>
      <c r="Q391" s="39">
        <f t="shared" ref="Q391:Q454" si="18">IF($B391="","",IFERROR(AVERAGE(N391:P391),0))</f>
        <v>6.333333333333333</v>
      </c>
      <c r="R391" s="51" t="str">
        <f>IF($B391="","",IFERROR(VLOOKUP($B391,'ABC rotación'!$C:$G,5,0),"C"))</f>
        <v>C</v>
      </c>
      <c r="S391" s="41">
        <f t="shared" ref="S391:S454" si="19">IF($B391="","",IFERROR(H391/Q391*30,0))</f>
        <v>18.947368421052634</v>
      </c>
      <c r="T391" s="40">
        <f t="shared" ref="T391:T454" si="20">IF($B391="","",S391/F391)</f>
        <v>3.1578947368421058</v>
      </c>
      <c r="U391" s="23" t="str">
        <f>IF($B391="","",VLOOKUP($T391,Tablas!$X$14:$Y$17,2,1))</f>
        <v>4. NEGRO</v>
      </c>
    </row>
    <row r="392" spans="2:21" x14ac:dyDescent="0.2">
      <c r="B392" s="1">
        <f>IF(Tablas!B390="","",Tablas!B390)</f>
        <v>300387</v>
      </c>
      <c r="C392" s="1" t="str">
        <f>IF(Tablas!C390="","",Tablas!C390)</f>
        <v>ENGRANAJE PRINCIPAL DE TERCERA</v>
      </c>
      <c r="D392" s="1" t="str">
        <f>IF(Tablas!D390="","",Tablas!D390)</f>
        <v>09 - PARTES DE MOTOR</v>
      </c>
      <c r="E392" s="1" t="str">
        <f>IF(Tablas!E390="","",Tablas!E390)</f>
        <v>UN</v>
      </c>
      <c r="F392" s="1">
        <f>IF(Tablas!F390="","",Tablas!F390)</f>
        <v>27</v>
      </c>
      <c r="G392" s="1">
        <f>IF(Tablas!I390="","",Tablas!I390)</f>
        <v>38</v>
      </c>
      <c r="H392" s="1">
        <v>5</v>
      </c>
      <c r="I392" s="39">
        <f>IF($B392="","",-SUMIFS(Tabla7[Cantidad],Tabla7[Código del producto],$B392,Tabla7[Tipo de movimiento],"SALIDA",Tabla7[Mes],I$5))</f>
        <v>0</v>
      </c>
      <c r="J392" s="39">
        <f>IF($B392="","",-SUMIFS(Tabla7[Cantidad],Tabla7[Código del producto],$B392,Tabla7[Tipo de movimiento],"SALIDA",Tabla7[Mes],J$5))</f>
        <v>20</v>
      </c>
      <c r="K392" s="39">
        <f>IF($B392="","",-SUMIFS(Tabla7[Cantidad],Tabla7[Código del producto],$B392,Tabla7[Tipo de movimiento],"SALIDA",Tabla7[Mes],K$5))</f>
        <v>0</v>
      </c>
      <c r="L392" s="39">
        <f>IF($B392="","",-SUMIFS(Tabla7[Cantidad],Tabla7[Código del producto],$B392,Tabla7[Tipo de movimiento],"SALIDA",Tabla7[Mes],L$5))</f>
        <v>16</v>
      </c>
      <c r="M392" s="39">
        <f>IF($B392="","",-SUMIFS(Tabla7[Cantidad],Tabla7[Código del producto],$B392,Tabla7[Tipo de movimiento],"SALIDA",Tabla7[Mes],M$5))</f>
        <v>0</v>
      </c>
      <c r="N392" s="39">
        <f>IF($B392="","",-SUMIFS(Tabla7[Cantidad],Tabla7[Código del producto],$B392,Tabla7[Tipo de movimiento],"SALIDA",Tabla7[Mes],N$5))</f>
        <v>0</v>
      </c>
      <c r="O392" s="39">
        <f>IF($B392="","",-SUMIFS(Tabla7[Cantidad],Tabla7[Código del producto],$B392,Tabla7[Tipo de movimiento],"SALIDA",Tabla7[Mes],O$5))</f>
        <v>0</v>
      </c>
      <c r="P392" s="39">
        <f>IF($B392="","",-SUMIFS(Tabla7[Cantidad],Tabla7[Código del producto],$B392,Tabla7[Tipo de movimiento],"SALIDA",Tabla7[Mes],P$5))</f>
        <v>0</v>
      </c>
      <c r="Q392" s="39">
        <f t="shared" si="18"/>
        <v>0</v>
      </c>
      <c r="R392" s="51" t="str">
        <f>IF($B392="","",IFERROR(VLOOKUP($B392,'ABC rotación'!$C:$G,5,0),"C"))</f>
        <v>A</v>
      </c>
      <c r="S392" s="41">
        <f t="shared" si="19"/>
        <v>0</v>
      </c>
      <c r="T392" s="40">
        <f t="shared" si="20"/>
        <v>0</v>
      </c>
      <c r="U392" s="23" t="str">
        <f>IF($B392="","",VLOOKUP($T392,Tablas!$X$14:$Y$17,2,1))</f>
        <v>1. ROJO</v>
      </c>
    </row>
    <row r="393" spans="2:21" x14ac:dyDescent="0.2">
      <c r="B393" s="1">
        <f>IF(Tablas!B391="","",Tablas!B391)</f>
        <v>300388</v>
      </c>
      <c r="C393" s="1" t="str">
        <f>IF(Tablas!C391="","",Tablas!C391)</f>
        <v>CUB TIMON DER/GRIS/.</v>
      </c>
      <c r="D393" s="1" t="str">
        <f>IF(Tablas!D391="","",Tablas!D391)</f>
        <v>05 - COLISION</v>
      </c>
      <c r="E393" s="1" t="str">
        <f>IF(Tablas!E391="","",Tablas!E391)</f>
        <v>UN</v>
      </c>
      <c r="F393" s="1">
        <f>IF(Tablas!F391="","",Tablas!F391)</f>
        <v>9</v>
      </c>
      <c r="G393" s="1">
        <f>IF(Tablas!I391="","",Tablas!I391)</f>
        <v>23</v>
      </c>
      <c r="H393" s="1">
        <v>3</v>
      </c>
      <c r="I393" s="39">
        <f>IF($B393="","",-SUMIFS(Tabla7[Cantidad],Tabla7[Código del producto],$B393,Tabla7[Tipo de movimiento],"SALIDA",Tabla7[Mes],I$5))</f>
        <v>0</v>
      </c>
      <c r="J393" s="39">
        <f>IF($B393="","",-SUMIFS(Tabla7[Cantidad],Tabla7[Código del producto],$B393,Tabla7[Tipo de movimiento],"SALIDA",Tabla7[Mes],J$5))</f>
        <v>6</v>
      </c>
      <c r="K393" s="39">
        <f>IF($B393="","",-SUMIFS(Tabla7[Cantidad],Tabla7[Código del producto],$B393,Tabla7[Tipo de movimiento],"SALIDA",Tabla7[Mes],K$5))</f>
        <v>0</v>
      </c>
      <c r="L393" s="39">
        <f>IF($B393="","",-SUMIFS(Tabla7[Cantidad],Tabla7[Código del producto],$B393,Tabla7[Tipo de movimiento],"SALIDA",Tabla7[Mes],L$5))</f>
        <v>14</v>
      </c>
      <c r="M393" s="39">
        <f>IF($B393="","",-SUMIFS(Tabla7[Cantidad],Tabla7[Código del producto],$B393,Tabla7[Tipo de movimiento],"SALIDA",Tabla7[Mes],M$5))</f>
        <v>8</v>
      </c>
      <c r="N393" s="39">
        <f>IF($B393="","",-SUMIFS(Tabla7[Cantidad],Tabla7[Código del producto],$B393,Tabla7[Tipo de movimiento],"SALIDA",Tabla7[Mes],N$5))</f>
        <v>10</v>
      </c>
      <c r="O393" s="39">
        <f>IF($B393="","",-SUMIFS(Tabla7[Cantidad],Tabla7[Código del producto],$B393,Tabla7[Tipo de movimiento],"SALIDA",Tabla7[Mes],O$5))</f>
        <v>0</v>
      </c>
      <c r="P393" s="39">
        <f>IF($B393="","",-SUMIFS(Tabla7[Cantidad],Tabla7[Código del producto],$B393,Tabla7[Tipo de movimiento],"SALIDA",Tabla7[Mes],P$5))</f>
        <v>37</v>
      </c>
      <c r="Q393" s="39">
        <f t="shared" si="18"/>
        <v>15.666666666666666</v>
      </c>
      <c r="R393" s="51" t="str">
        <f>IF($B393="","",IFERROR(VLOOKUP($B393,'ABC rotación'!$C:$G,5,0),"C"))</f>
        <v>A</v>
      </c>
      <c r="S393" s="41">
        <f t="shared" si="19"/>
        <v>5.7446808510638299</v>
      </c>
      <c r="T393" s="40">
        <f t="shared" si="20"/>
        <v>0.63829787234042556</v>
      </c>
      <c r="U393" s="23" t="str">
        <f>IF($B393="","",VLOOKUP($T393,Tablas!$X$14:$Y$17,2,1))</f>
        <v>2. AMARILLO</v>
      </c>
    </row>
    <row r="394" spans="2:21" x14ac:dyDescent="0.2">
      <c r="B394" s="1">
        <f>IF(Tablas!B392="","",Tablas!B392)</f>
        <v>300389</v>
      </c>
      <c r="C394" s="1" t="str">
        <f>IF(Tablas!C392="","",Tablas!C392)</f>
        <v>CUB TIMON IZQUI/GRIS/.</v>
      </c>
      <c r="D394" s="1" t="str">
        <f>IF(Tablas!D392="","",Tablas!D392)</f>
        <v>05 - COLISION</v>
      </c>
      <c r="E394" s="1" t="str">
        <f>IF(Tablas!E392="","",Tablas!E392)</f>
        <v>UN</v>
      </c>
      <c r="F394" s="1">
        <f>IF(Tablas!F392="","",Tablas!F392)</f>
        <v>26</v>
      </c>
      <c r="G394" s="1">
        <f>IF(Tablas!I392="","",Tablas!I392)</f>
        <v>41</v>
      </c>
      <c r="H394" s="1">
        <v>7</v>
      </c>
      <c r="I394" s="39">
        <f>IF($B394="","",-SUMIFS(Tabla7[Cantidad],Tabla7[Código del producto],$B394,Tabla7[Tipo de movimiento],"SALIDA",Tabla7[Mes],I$5))</f>
        <v>6</v>
      </c>
      <c r="J394" s="39">
        <f>IF($B394="","",-SUMIFS(Tabla7[Cantidad],Tabla7[Código del producto],$B394,Tabla7[Tipo de movimiento],"SALIDA",Tabla7[Mes],J$5))</f>
        <v>15</v>
      </c>
      <c r="K394" s="39">
        <f>IF($B394="","",-SUMIFS(Tabla7[Cantidad],Tabla7[Código del producto],$B394,Tabla7[Tipo de movimiento],"SALIDA",Tabla7[Mes],K$5))</f>
        <v>0</v>
      </c>
      <c r="L394" s="39">
        <f>IF($B394="","",-SUMIFS(Tabla7[Cantidad],Tabla7[Código del producto],$B394,Tabla7[Tipo de movimiento],"SALIDA",Tabla7[Mes],L$5))</f>
        <v>0</v>
      </c>
      <c r="M394" s="39">
        <f>IF($B394="","",-SUMIFS(Tabla7[Cantidad],Tabla7[Código del producto],$B394,Tabla7[Tipo de movimiento],"SALIDA",Tabla7[Mes],M$5))</f>
        <v>0</v>
      </c>
      <c r="N394" s="39">
        <f>IF($B394="","",-SUMIFS(Tabla7[Cantidad],Tabla7[Código del producto],$B394,Tabla7[Tipo de movimiento],"SALIDA",Tabla7[Mes],N$5))</f>
        <v>0</v>
      </c>
      <c r="O394" s="39">
        <f>IF($B394="","",-SUMIFS(Tabla7[Cantidad],Tabla7[Código del producto],$B394,Tabla7[Tipo de movimiento],"SALIDA",Tabla7[Mes],O$5))</f>
        <v>10</v>
      </c>
      <c r="P394" s="39">
        <f>IF($B394="","",-SUMIFS(Tabla7[Cantidad],Tabla7[Código del producto],$B394,Tabla7[Tipo de movimiento],"SALIDA",Tabla7[Mes],P$5))</f>
        <v>6</v>
      </c>
      <c r="Q394" s="39">
        <f t="shared" si="18"/>
        <v>5.333333333333333</v>
      </c>
      <c r="R394" s="51" t="str">
        <f>IF($B394="","",IFERROR(VLOOKUP($B394,'ABC rotación'!$C:$G,5,0),"C"))</f>
        <v>A</v>
      </c>
      <c r="S394" s="41">
        <f t="shared" si="19"/>
        <v>39.375</v>
      </c>
      <c r="T394" s="40">
        <f t="shared" si="20"/>
        <v>1.5144230769230769</v>
      </c>
      <c r="U394" s="23" t="str">
        <f>IF($B394="","",VLOOKUP($T394,Tablas!$X$14:$Y$17,2,1))</f>
        <v>3. VERDE</v>
      </c>
    </row>
    <row r="395" spans="2:21" x14ac:dyDescent="0.2">
      <c r="B395" s="1">
        <f>IF(Tablas!B393="","",Tablas!B393)</f>
        <v>300390</v>
      </c>
      <c r="C395" s="1" t="str">
        <f>IF(Tablas!C393="","",Tablas!C393)</f>
        <v>JUEGO DE MANGUERA DE FRENO DIABOLO</v>
      </c>
      <c r="D395" s="1" t="str">
        <f>IF(Tablas!D393="","",Tablas!D393)</f>
        <v>11 - LLANTAS Y HULES</v>
      </c>
      <c r="E395" s="1" t="str">
        <f>IF(Tablas!E393="","",Tablas!E393)</f>
        <v>UN</v>
      </c>
      <c r="F395" s="1">
        <f>IF(Tablas!F393="","",Tablas!F393)</f>
        <v>10</v>
      </c>
      <c r="G395" s="1">
        <f>IF(Tablas!I393="","",Tablas!I393)</f>
        <v>30</v>
      </c>
      <c r="H395" s="1">
        <v>3</v>
      </c>
      <c r="I395" s="39">
        <f>IF($B395="","",-SUMIFS(Tabla7[Cantidad],Tabla7[Código del producto],$B395,Tabla7[Tipo de movimiento],"SALIDA",Tabla7[Mes],I$5))</f>
        <v>0</v>
      </c>
      <c r="J395" s="39">
        <f>IF($B395="","",-SUMIFS(Tabla7[Cantidad],Tabla7[Código del producto],$B395,Tabla7[Tipo de movimiento],"SALIDA",Tabla7[Mes],J$5))</f>
        <v>0</v>
      </c>
      <c r="K395" s="39">
        <f>IF($B395="","",-SUMIFS(Tabla7[Cantidad],Tabla7[Código del producto],$B395,Tabla7[Tipo de movimiento],"SALIDA",Tabla7[Mes],K$5))</f>
        <v>32</v>
      </c>
      <c r="L395" s="39">
        <f>IF($B395="","",-SUMIFS(Tabla7[Cantidad],Tabla7[Código del producto],$B395,Tabla7[Tipo de movimiento],"SALIDA",Tabla7[Mes],L$5))</f>
        <v>16</v>
      </c>
      <c r="M395" s="39">
        <f>IF($B395="","",-SUMIFS(Tabla7[Cantidad],Tabla7[Código del producto],$B395,Tabla7[Tipo de movimiento],"SALIDA",Tabla7[Mes],M$5))</f>
        <v>0</v>
      </c>
      <c r="N395" s="39">
        <f>IF($B395="","",-SUMIFS(Tabla7[Cantidad],Tabla7[Código del producto],$B395,Tabla7[Tipo de movimiento],"SALIDA",Tabla7[Mes],N$5))</f>
        <v>0</v>
      </c>
      <c r="O395" s="39">
        <f>IF($B395="","",-SUMIFS(Tabla7[Cantidad],Tabla7[Código del producto],$B395,Tabla7[Tipo de movimiento],"SALIDA",Tabla7[Mes],O$5))</f>
        <v>0</v>
      </c>
      <c r="P395" s="39">
        <f>IF($B395="","",-SUMIFS(Tabla7[Cantidad],Tabla7[Código del producto],$B395,Tabla7[Tipo de movimiento],"SALIDA",Tabla7[Mes],P$5))</f>
        <v>0</v>
      </c>
      <c r="Q395" s="39">
        <f t="shared" si="18"/>
        <v>0</v>
      </c>
      <c r="R395" s="51" t="str">
        <f>IF($B395="","",IFERROR(VLOOKUP($B395,'ABC rotación'!$C:$G,5,0),"C"))</f>
        <v>B</v>
      </c>
      <c r="S395" s="41">
        <f t="shared" si="19"/>
        <v>0</v>
      </c>
      <c r="T395" s="40">
        <f t="shared" si="20"/>
        <v>0</v>
      </c>
      <c r="U395" s="23" t="str">
        <f>IF($B395="","",VLOOKUP($T395,Tablas!$X$14:$Y$17,2,1))</f>
        <v>1. ROJO</v>
      </c>
    </row>
    <row r="396" spans="2:21" x14ac:dyDescent="0.2">
      <c r="B396" s="1">
        <f>IF(Tablas!B394="","",Tablas!B394)</f>
        <v>300391</v>
      </c>
      <c r="C396" s="1" t="str">
        <f>IF(Tablas!C394="","",Tablas!C394)</f>
        <v>JUEGO DE MANGUERA DE FRENO</v>
      </c>
      <c r="D396" s="1" t="str">
        <f>IF(Tablas!D394="","",Tablas!D394)</f>
        <v>11 - LLANTAS Y HULES</v>
      </c>
      <c r="E396" s="1" t="str">
        <f>IF(Tablas!E394="","",Tablas!E394)</f>
        <v>UN</v>
      </c>
      <c r="F396" s="1">
        <f>IF(Tablas!F394="","",Tablas!F394)</f>
        <v>11</v>
      </c>
      <c r="G396" s="1">
        <f>IF(Tablas!I394="","",Tablas!I394)</f>
        <v>37</v>
      </c>
      <c r="H396" s="1">
        <v>8</v>
      </c>
      <c r="I396" s="39">
        <f>IF($B396="","",-SUMIFS(Tabla7[Cantidad],Tabla7[Código del producto],$B396,Tabla7[Tipo de movimiento],"SALIDA",Tabla7[Mes],I$5))</f>
        <v>0</v>
      </c>
      <c r="J396" s="39">
        <f>IF($B396="","",-SUMIFS(Tabla7[Cantidad],Tabla7[Código del producto],$B396,Tabla7[Tipo de movimiento],"SALIDA",Tabla7[Mes],J$5))</f>
        <v>0</v>
      </c>
      <c r="K396" s="39">
        <f>IF($B396="","",-SUMIFS(Tabla7[Cantidad],Tabla7[Código del producto],$B396,Tabla7[Tipo de movimiento],"SALIDA",Tabla7[Mes],K$5))</f>
        <v>0</v>
      </c>
      <c r="L396" s="39">
        <f>IF($B396="","",-SUMIFS(Tabla7[Cantidad],Tabla7[Código del producto],$B396,Tabla7[Tipo de movimiento],"SALIDA",Tabla7[Mes],L$5))</f>
        <v>0</v>
      </c>
      <c r="M396" s="39">
        <f>IF($B396="","",-SUMIFS(Tabla7[Cantidad],Tabla7[Código del producto],$B396,Tabla7[Tipo de movimiento],"SALIDA",Tabla7[Mes],M$5))</f>
        <v>7</v>
      </c>
      <c r="N396" s="39">
        <f>IF($B396="","",-SUMIFS(Tabla7[Cantidad],Tabla7[Código del producto],$B396,Tabla7[Tipo de movimiento],"SALIDA",Tabla7[Mes],N$5))</f>
        <v>16</v>
      </c>
      <c r="O396" s="39">
        <f>IF($B396="","",-SUMIFS(Tabla7[Cantidad],Tabla7[Código del producto],$B396,Tabla7[Tipo de movimiento],"SALIDA",Tabla7[Mes],O$5))</f>
        <v>0</v>
      </c>
      <c r="P396" s="39">
        <f>IF($B396="","",-SUMIFS(Tabla7[Cantidad],Tabla7[Código del producto],$B396,Tabla7[Tipo de movimiento],"SALIDA",Tabla7[Mes],P$5))</f>
        <v>0</v>
      </c>
      <c r="Q396" s="39">
        <f t="shared" si="18"/>
        <v>5.333333333333333</v>
      </c>
      <c r="R396" s="51" t="str">
        <f>IF($B396="","",IFERROR(VLOOKUP($B396,'ABC rotación'!$C:$G,5,0),"C"))</f>
        <v>B</v>
      </c>
      <c r="S396" s="41">
        <f t="shared" si="19"/>
        <v>45</v>
      </c>
      <c r="T396" s="40">
        <f t="shared" si="20"/>
        <v>4.0909090909090908</v>
      </c>
      <c r="U396" s="23" t="str">
        <f>IF($B396="","",VLOOKUP($T396,Tablas!$X$14:$Y$17,2,1))</f>
        <v>4. NEGRO</v>
      </c>
    </row>
    <row r="397" spans="2:21" x14ac:dyDescent="0.2">
      <c r="B397" s="1">
        <f>IF(Tablas!B395="","",Tablas!B395)</f>
        <v>300392</v>
      </c>
      <c r="C397" s="1" t="str">
        <f>IF(Tablas!C395="","",Tablas!C395)</f>
        <v>SISTEMA COMPLETO DE FRENO DELA</v>
      </c>
      <c r="D397" s="1" t="str">
        <f>IF(Tablas!D395="","",Tablas!D395)</f>
        <v>04 - FRENOS Y EMBRAGUES</v>
      </c>
      <c r="E397" s="1" t="str">
        <f>IF(Tablas!E395="","",Tablas!E395)</f>
        <v>UN</v>
      </c>
      <c r="F397" s="1">
        <f>IF(Tablas!F395="","",Tablas!F395)</f>
        <v>14</v>
      </c>
      <c r="G397" s="1">
        <f>IF(Tablas!I395="","",Tablas!I395)</f>
        <v>14</v>
      </c>
      <c r="H397" s="1">
        <v>0</v>
      </c>
      <c r="I397" s="39">
        <f>IF($B397="","",-SUMIFS(Tabla7[Cantidad],Tabla7[Código del producto],$B397,Tabla7[Tipo de movimiento],"SALIDA",Tabla7[Mes],I$5))</f>
        <v>0</v>
      </c>
      <c r="J397" s="39">
        <f>IF($B397="","",-SUMIFS(Tabla7[Cantidad],Tabla7[Código del producto],$B397,Tabla7[Tipo de movimiento],"SALIDA",Tabla7[Mes],J$5))</f>
        <v>16</v>
      </c>
      <c r="K397" s="39">
        <f>IF($B397="","",-SUMIFS(Tabla7[Cantidad],Tabla7[Código del producto],$B397,Tabla7[Tipo de movimiento],"SALIDA",Tabla7[Mes],K$5))</f>
        <v>0</v>
      </c>
      <c r="L397" s="39">
        <f>IF($B397="","",-SUMIFS(Tabla7[Cantidad],Tabla7[Código del producto],$B397,Tabla7[Tipo de movimiento],"SALIDA",Tabla7[Mes],L$5))</f>
        <v>0</v>
      </c>
      <c r="M397" s="39">
        <f>IF($B397="","",-SUMIFS(Tabla7[Cantidad],Tabla7[Código del producto],$B397,Tabla7[Tipo de movimiento],"SALIDA",Tabla7[Mes],M$5))</f>
        <v>0</v>
      </c>
      <c r="N397" s="39">
        <f>IF($B397="","",-SUMIFS(Tabla7[Cantidad],Tabla7[Código del producto],$B397,Tabla7[Tipo de movimiento],"SALIDA",Tabla7[Mes],N$5))</f>
        <v>19</v>
      </c>
      <c r="O397" s="39">
        <f>IF($B397="","",-SUMIFS(Tabla7[Cantidad],Tabla7[Código del producto],$B397,Tabla7[Tipo de movimiento],"SALIDA",Tabla7[Mes],O$5))</f>
        <v>0</v>
      </c>
      <c r="P397" s="39">
        <f>IF($B397="","",-SUMIFS(Tabla7[Cantidad],Tabla7[Código del producto],$B397,Tabla7[Tipo de movimiento],"SALIDA",Tabla7[Mes],P$5))</f>
        <v>0</v>
      </c>
      <c r="Q397" s="39">
        <f t="shared" si="18"/>
        <v>6.333333333333333</v>
      </c>
      <c r="R397" s="51" t="str">
        <f>IF($B397="","",IFERROR(VLOOKUP($B397,'ABC rotación'!$C:$G,5,0),"C"))</f>
        <v>C</v>
      </c>
      <c r="S397" s="41">
        <f t="shared" si="19"/>
        <v>0</v>
      </c>
      <c r="T397" s="40">
        <f t="shared" si="20"/>
        <v>0</v>
      </c>
      <c r="U397" s="23" t="str">
        <f>IF($B397="","",VLOOKUP($T397,Tablas!$X$14:$Y$17,2,1))</f>
        <v>1. ROJO</v>
      </c>
    </row>
    <row r="398" spans="2:21" x14ac:dyDescent="0.2">
      <c r="B398" s="1">
        <f>IF(Tablas!B396="","",Tablas!B396)</f>
        <v>300393</v>
      </c>
      <c r="C398" s="1" t="str">
        <f>IF(Tablas!C396="","",Tablas!C396)</f>
        <v>TORNILLO GUIA 6M*32</v>
      </c>
      <c r="D398" s="1" t="str">
        <f>IF(Tablas!D396="","",Tablas!D396)</f>
        <v>09 - PARTES DE MOTOR</v>
      </c>
      <c r="E398" s="1" t="str">
        <f>IF(Tablas!E396="","",Tablas!E396)</f>
        <v>UN</v>
      </c>
      <c r="F398" s="1">
        <f>IF(Tablas!F396="","",Tablas!F396)</f>
        <v>8</v>
      </c>
      <c r="G398" s="1">
        <f>IF(Tablas!I396="","",Tablas!I396)</f>
        <v>45</v>
      </c>
      <c r="H398" s="1">
        <v>3</v>
      </c>
      <c r="I398" s="39">
        <f>IF($B398="","",-SUMIFS(Tabla7[Cantidad],Tabla7[Código del producto],$B398,Tabla7[Tipo de movimiento],"SALIDA",Tabla7[Mes],I$5))</f>
        <v>0</v>
      </c>
      <c r="J398" s="39">
        <f>IF($B398="","",-SUMIFS(Tabla7[Cantidad],Tabla7[Código del producto],$B398,Tabla7[Tipo de movimiento],"SALIDA",Tabla7[Mes],J$5))</f>
        <v>0</v>
      </c>
      <c r="K398" s="39">
        <f>IF($B398="","",-SUMIFS(Tabla7[Cantidad],Tabla7[Código del producto],$B398,Tabla7[Tipo de movimiento],"SALIDA",Tabla7[Mes],K$5))</f>
        <v>0</v>
      </c>
      <c r="L398" s="39">
        <f>IF($B398="","",-SUMIFS(Tabla7[Cantidad],Tabla7[Código del producto],$B398,Tabla7[Tipo de movimiento],"SALIDA",Tabla7[Mes],L$5))</f>
        <v>0</v>
      </c>
      <c r="M398" s="39">
        <f>IF($B398="","",-SUMIFS(Tabla7[Cantidad],Tabla7[Código del producto],$B398,Tabla7[Tipo de movimiento],"SALIDA",Tabla7[Mes],M$5))</f>
        <v>0</v>
      </c>
      <c r="N398" s="39">
        <f>IF($B398="","",-SUMIFS(Tabla7[Cantidad],Tabla7[Código del producto],$B398,Tabla7[Tipo de movimiento],"SALIDA",Tabla7[Mes],N$5))</f>
        <v>0</v>
      </c>
      <c r="O398" s="39">
        <f>IF($B398="","",-SUMIFS(Tabla7[Cantidad],Tabla7[Código del producto],$B398,Tabla7[Tipo de movimiento],"SALIDA",Tabla7[Mes],O$5))</f>
        <v>0</v>
      </c>
      <c r="P398" s="39">
        <f>IF($B398="","",-SUMIFS(Tabla7[Cantidad],Tabla7[Código del producto],$B398,Tabla7[Tipo de movimiento],"SALIDA",Tabla7[Mes],P$5))</f>
        <v>0</v>
      </c>
      <c r="Q398" s="39">
        <f t="shared" si="18"/>
        <v>0</v>
      </c>
      <c r="R398" s="51" t="str">
        <f>IF($B398="","",IFERROR(VLOOKUP($B398,'ABC rotación'!$C:$G,5,0),"C"))</f>
        <v>C</v>
      </c>
      <c r="S398" s="41">
        <f t="shared" si="19"/>
        <v>0</v>
      </c>
      <c r="T398" s="40">
        <f t="shared" si="20"/>
        <v>0</v>
      </c>
      <c r="U398" s="23" t="str">
        <f>IF($B398="","",VLOOKUP($T398,Tablas!$X$14:$Y$17,2,1))</f>
        <v>1. ROJO</v>
      </c>
    </row>
    <row r="399" spans="2:21" x14ac:dyDescent="0.2">
      <c r="B399" s="1">
        <f>IF(Tablas!B397="","",Tablas!B397)</f>
        <v>300394</v>
      </c>
      <c r="C399" s="1" t="str">
        <f>IF(Tablas!C397="","",Tablas!C397)</f>
        <v>TORNILLO GUIA 6M*60</v>
      </c>
      <c r="D399" s="1" t="str">
        <f>IF(Tablas!D397="","",Tablas!D397)</f>
        <v>09 - PARTES DE MOTOR</v>
      </c>
      <c r="E399" s="1" t="str">
        <f>IF(Tablas!E397="","",Tablas!E397)</f>
        <v>UN</v>
      </c>
      <c r="F399" s="1">
        <f>IF(Tablas!F397="","",Tablas!F397)</f>
        <v>11</v>
      </c>
      <c r="G399" s="1">
        <f>IF(Tablas!I397="","",Tablas!I397)</f>
        <v>46</v>
      </c>
      <c r="H399" s="1">
        <v>10</v>
      </c>
      <c r="I399" s="39">
        <f>IF($B399="","",-SUMIFS(Tabla7[Cantidad],Tabla7[Código del producto],$B399,Tabla7[Tipo de movimiento],"SALIDA",Tabla7[Mes],I$5))</f>
        <v>0</v>
      </c>
      <c r="J399" s="39">
        <f>IF($B399="","",-SUMIFS(Tabla7[Cantidad],Tabla7[Código del producto],$B399,Tabla7[Tipo de movimiento],"SALIDA",Tabla7[Mes],J$5))</f>
        <v>14</v>
      </c>
      <c r="K399" s="39">
        <f>IF($B399="","",-SUMIFS(Tabla7[Cantidad],Tabla7[Código del producto],$B399,Tabla7[Tipo de movimiento],"SALIDA",Tabla7[Mes],K$5))</f>
        <v>0</v>
      </c>
      <c r="L399" s="39">
        <f>IF($B399="","",-SUMIFS(Tabla7[Cantidad],Tabla7[Código del producto],$B399,Tabla7[Tipo de movimiento],"SALIDA",Tabla7[Mes],L$5))</f>
        <v>0</v>
      </c>
      <c r="M399" s="39">
        <f>IF($B399="","",-SUMIFS(Tabla7[Cantidad],Tabla7[Código del producto],$B399,Tabla7[Tipo de movimiento],"SALIDA",Tabla7[Mes],M$5))</f>
        <v>0</v>
      </c>
      <c r="N399" s="39">
        <f>IF($B399="","",-SUMIFS(Tabla7[Cantidad],Tabla7[Código del producto],$B399,Tabla7[Tipo de movimiento],"SALIDA",Tabla7[Mes],N$5))</f>
        <v>0</v>
      </c>
      <c r="O399" s="39">
        <f>IF($B399="","",-SUMIFS(Tabla7[Cantidad],Tabla7[Código del producto],$B399,Tabla7[Tipo de movimiento],"SALIDA",Tabla7[Mes],O$5))</f>
        <v>6</v>
      </c>
      <c r="P399" s="39">
        <f>IF($B399="","",-SUMIFS(Tabla7[Cantidad],Tabla7[Código del producto],$B399,Tabla7[Tipo de movimiento],"SALIDA",Tabla7[Mes],P$5))</f>
        <v>0</v>
      </c>
      <c r="Q399" s="39">
        <f t="shared" si="18"/>
        <v>2</v>
      </c>
      <c r="R399" s="51" t="str">
        <f>IF($B399="","",IFERROR(VLOOKUP($B399,'ABC rotación'!$C:$G,5,0),"C"))</f>
        <v>B</v>
      </c>
      <c r="S399" s="41">
        <f t="shared" si="19"/>
        <v>150</v>
      </c>
      <c r="T399" s="40">
        <f t="shared" si="20"/>
        <v>13.636363636363637</v>
      </c>
      <c r="U399" s="23" t="str">
        <f>IF($B399="","",VLOOKUP($T399,Tablas!$X$14:$Y$17,2,1))</f>
        <v>4. NEGRO</v>
      </c>
    </row>
    <row r="400" spans="2:21" x14ac:dyDescent="0.2">
      <c r="B400" s="1">
        <f>IF(Tablas!B398="","",Tablas!B398)</f>
        <v>300395</v>
      </c>
      <c r="C400" s="1" t="str">
        <f>IF(Tablas!C398="","",Tablas!C398)</f>
        <v>CABLE DE ACELERADOR</v>
      </c>
      <c r="D400" s="1" t="str">
        <f>IF(Tablas!D398="","",Tablas!D398)</f>
        <v>10 - PALANCAS Y CHICOTES</v>
      </c>
      <c r="E400" s="1" t="str">
        <f>IF(Tablas!E398="","",Tablas!E398)</f>
        <v>UN</v>
      </c>
      <c r="F400" s="1">
        <f>IF(Tablas!F398="","",Tablas!F398)</f>
        <v>7</v>
      </c>
      <c r="G400" s="1">
        <f>IF(Tablas!I398="","",Tablas!I398)</f>
        <v>23</v>
      </c>
      <c r="H400" s="1">
        <v>6</v>
      </c>
      <c r="I400" s="39">
        <f>IF($B400="","",-SUMIFS(Tabla7[Cantidad],Tabla7[Código del producto],$B400,Tabla7[Tipo de movimiento],"SALIDA",Tabla7[Mes],I$5))</f>
        <v>27</v>
      </c>
      <c r="J400" s="39">
        <f>IF($B400="","",-SUMIFS(Tabla7[Cantidad],Tabla7[Código del producto],$B400,Tabla7[Tipo de movimiento],"SALIDA",Tabla7[Mes],J$5))</f>
        <v>0</v>
      </c>
      <c r="K400" s="39">
        <f>IF($B400="","",-SUMIFS(Tabla7[Cantidad],Tabla7[Código del producto],$B400,Tabla7[Tipo de movimiento],"SALIDA",Tabla7[Mes],K$5))</f>
        <v>0</v>
      </c>
      <c r="L400" s="39">
        <f>IF($B400="","",-SUMIFS(Tabla7[Cantidad],Tabla7[Código del producto],$B400,Tabla7[Tipo de movimiento],"SALIDA",Tabla7[Mes],L$5))</f>
        <v>0</v>
      </c>
      <c r="M400" s="39">
        <f>IF($B400="","",-SUMIFS(Tabla7[Cantidad],Tabla7[Código del producto],$B400,Tabla7[Tipo de movimiento],"SALIDA",Tabla7[Mes],M$5))</f>
        <v>29</v>
      </c>
      <c r="N400" s="39">
        <f>IF($B400="","",-SUMIFS(Tabla7[Cantidad],Tabla7[Código del producto],$B400,Tabla7[Tipo de movimiento],"SALIDA",Tabla7[Mes],N$5))</f>
        <v>11</v>
      </c>
      <c r="O400" s="39">
        <f>IF($B400="","",-SUMIFS(Tabla7[Cantidad],Tabla7[Código del producto],$B400,Tabla7[Tipo de movimiento],"SALIDA",Tabla7[Mes],O$5))</f>
        <v>0</v>
      </c>
      <c r="P400" s="39">
        <f>IF($B400="","",-SUMIFS(Tabla7[Cantidad],Tabla7[Código del producto],$B400,Tabla7[Tipo de movimiento],"SALIDA",Tabla7[Mes],P$5))</f>
        <v>15</v>
      </c>
      <c r="Q400" s="39">
        <f t="shared" si="18"/>
        <v>8.6666666666666661</v>
      </c>
      <c r="R400" s="51" t="str">
        <f>IF($B400="","",IFERROR(VLOOKUP($B400,'ABC rotación'!$C:$G,5,0),"C"))</f>
        <v>A</v>
      </c>
      <c r="S400" s="41">
        <f t="shared" si="19"/>
        <v>20.769230769230774</v>
      </c>
      <c r="T400" s="40">
        <f t="shared" si="20"/>
        <v>2.9670329670329676</v>
      </c>
      <c r="U400" s="23" t="str">
        <f>IF($B400="","",VLOOKUP($T400,Tablas!$X$14:$Y$17,2,1))</f>
        <v>4. NEGRO</v>
      </c>
    </row>
    <row r="401" spans="2:21" x14ac:dyDescent="0.2">
      <c r="B401" s="1">
        <f>IF(Tablas!B399="","",Tablas!B399)</f>
        <v>300396</v>
      </c>
      <c r="C401" s="1" t="str">
        <f>IF(Tablas!C399="","",Tablas!C399)</f>
        <v>CABLE DE FRENO TRASERO</v>
      </c>
      <c r="D401" s="1" t="str">
        <f>IF(Tablas!D399="","",Tablas!D399)</f>
        <v>10 - PALANCAS Y CHICOTES</v>
      </c>
      <c r="E401" s="1" t="str">
        <f>IF(Tablas!E399="","",Tablas!E399)</f>
        <v>UN</v>
      </c>
      <c r="F401" s="1">
        <f>IF(Tablas!F399="","",Tablas!F399)</f>
        <v>12</v>
      </c>
      <c r="G401" s="1">
        <f>IF(Tablas!I399="","",Tablas!I399)</f>
        <v>46</v>
      </c>
      <c r="H401" s="1">
        <v>2</v>
      </c>
      <c r="I401" s="39">
        <f>IF($B401="","",-SUMIFS(Tabla7[Cantidad],Tabla7[Código del producto],$B401,Tabla7[Tipo de movimiento],"SALIDA",Tabla7[Mes],I$5))</f>
        <v>0</v>
      </c>
      <c r="J401" s="39">
        <f>IF($B401="","",-SUMIFS(Tabla7[Cantidad],Tabla7[Código del producto],$B401,Tabla7[Tipo de movimiento],"SALIDA",Tabla7[Mes],J$5))</f>
        <v>0</v>
      </c>
      <c r="K401" s="39">
        <f>IF($B401="","",-SUMIFS(Tabla7[Cantidad],Tabla7[Código del producto],$B401,Tabla7[Tipo de movimiento],"SALIDA",Tabla7[Mes],K$5))</f>
        <v>0</v>
      </c>
      <c r="L401" s="39">
        <f>IF($B401="","",-SUMIFS(Tabla7[Cantidad],Tabla7[Código del producto],$B401,Tabla7[Tipo de movimiento],"SALIDA",Tabla7[Mes],L$5))</f>
        <v>0</v>
      </c>
      <c r="M401" s="39">
        <f>IF($B401="","",-SUMIFS(Tabla7[Cantidad],Tabla7[Código del producto],$B401,Tabla7[Tipo de movimiento],"SALIDA",Tabla7[Mes],M$5))</f>
        <v>0</v>
      </c>
      <c r="N401" s="39">
        <f>IF($B401="","",-SUMIFS(Tabla7[Cantidad],Tabla7[Código del producto],$B401,Tabla7[Tipo de movimiento],"SALIDA",Tabla7[Mes],N$5))</f>
        <v>0</v>
      </c>
      <c r="O401" s="39">
        <f>IF($B401="","",-SUMIFS(Tabla7[Cantidad],Tabla7[Código del producto],$B401,Tabla7[Tipo de movimiento],"SALIDA",Tabla7[Mes],O$5))</f>
        <v>0</v>
      </c>
      <c r="P401" s="39">
        <f>IF($B401="","",-SUMIFS(Tabla7[Cantidad],Tabla7[Código del producto],$B401,Tabla7[Tipo de movimiento],"SALIDA",Tabla7[Mes],P$5))</f>
        <v>13</v>
      </c>
      <c r="Q401" s="39">
        <f t="shared" si="18"/>
        <v>4.333333333333333</v>
      </c>
      <c r="R401" s="51" t="str">
        <f>IF($B401="","",IFERROR(VLOOKUP($B401,'ABC rotación'!$C:$G,5,0),"C"))</f>
        <v>B</v>
      </c>
      <c r="S401" s="41">
        <f t="shared" si="19"/>
        <v>13.846153846153847</v>
      </c>
      <c r="T401" s="40">
        <f t="shared" si="20"/>
        <v>1.153846153846154</v>
      </c>
      <c r="U401" s="23" t="str">
        <f>IF($B401="","",VLOOKUP($T401,Tablas!$X$14:$Y$17,2,1))</f>
        <v>3. VERDE</v>
      </c>
    </row>
    <row r="402" spans="2:21" x14ac:dyDescent="0.2">
      <c r="B402" s="1">
        <f>IF(Tablas!B400="","",Tablas!B400)</f>
        <v>300397</v>
      </c>
      <c r="C402" s="1" t="str">
        <f>IF(Tablas!C400="","",Tablas!C400)</f>
        <v>HORQUILLA DELANTERA</v>
      </c>
      <c r="D402" s="1" t="str">
        <f>IF(Tablas!D400="","",Tablas!D400)</f>
        <v>06 - AMORTIGUADORES</v>
      </c>
      <c r="E402" s="1" t="str">
        <f>IF(Tablas!E400="","",Tablas!E400)</f>
        <v>UN</v>
      </c>
      <c r="F402" s="1">
        <f>IF(Tablas!F400="","",Tablas!F400)</f>
        <v>11</v>
      </c>
      <c r="G402" s="1">
        <f>IF(Tablas!I400="","",Tablas!I400)</f>
        <v>30</v>
      </c>
      <c r="H402" s="1">
        <v>3</v>
      </c>
      <c r="I402" s="39">
        <f>IF($B402="","",-SUMIFS(Tabla7[Cantidad],Tabla7[Código del producto],$B402,Tabla7[Tipo de movimiento],"SALIDA",Tabla7[Mes],I$5))</f>
        <v>0</v>
      </c>
      <c r="J402" s="39">
        <f>IF($B402="","",-SUMIFS(Tabla7[Cantidad],Tabla7[Código del producto],$B402,Tabla7[Tipo de movimiento],"SALIDA",Tabla7[Mes],J$5))</f>
        <v>16</v>
      </c>
      <c r="K402" s="39">
        <f>IF($B402="","",-SUMIFS(Tabla7[Cantidad],Tabla7[Código del producto],$B402,Tabla7[Tipo de movimiento],"SALIDA",Tabla7[Mes],K$5))</f>
        <v>20</v>
      </c>
      <c r="L402" s="39">
        <f>IF($B402="","",-SUMIFS(Tabla7[Cantidad],Tabla7[Código del producto],$B402,Tabla7[Tipo de movimiento],"SALIDA",Tabla7[Mes],L$5))</f>
        <v>0</v>
      </c>
      <c r="M402" s="39">
        <f>IF($B402="","",-SUMIFS(Tabla7[Cantidad],Tabla7[Código del producto],$B402,Tabla7[Tipo de movimiento],"SALIDA",Tabla7[Mes],M$5))</f>
        <v>0</v>
      </c>
      <c r="N402" s="39">
        <f>IF($B402="","",-SUMIFS(Tabla7[Cantidad],Tabla7[Código del producto],$B402,Tabla7[Tipo de movimiento],"SALIDA",Tabla7[Mes],N$5))</f>
        <v>0</v>
      </c>
      <c r="O402" s="39">
        <f>IF($B402="","",-SUMIFS(Tabla7[Cantidad],Tabla7[Código del producto],$B402,Tabla7[Tipo de movimiento],"SALIDA",Tabla7[Mes],O$5))</f>
        <v>8</v>
      </c>
      <c r="P402" s="39">
        <f>IF($B402="","",-SUMIFS(Tabla7[Cantidad],Tabla7[Código del producto],$B402,Tabla7[Tipo de movimiento],"SALIDA",Tabla7[Mes],P$5))</f>
        <v>0</v>
      </c>
      <c r="Q402" s="39">
        <f t="shared" si="18"/>
        <v>2.6666666666666665</v>
      </c>
      <c r="R402" s="51" t="str">
        <f>IF($B402="","",IFERROR(VLOOKUP($B402,'ABC rotación'!$C:$G,5,0),"C"))</f>
        <v>C</v>
      </c>
      <c r="S402" s="41">
        <f t="shared" si="19"/>
        <v>33.75</v>
      </c>
      <c r="T402" s="40">
        <f t="shared" si="20"/>
        <v>3.0681818181818183</v>
      </c>
      <c r="U402" s="23" t="str">
        <f>IF($B402="","",VLOOKUP($T402,Tablas!$X$14:$Y$17,2,1))</f>
        <v>4. NEGRO</v>
      </c>
    </row>
    <row r="403" spans="2:21" x14ac:dyDescent="0.2">
      <c r="B403" s="1">
        <f>IF(Tablas!B401="","",Tablas!B401)</f>
        <v>300398</v>
      </c>
      <c r="C403" s="1" t="str">
        <f>IF(Tablas!C401="","",Tablas!C401)</f>
        <v>CUBIERTA DER NEGRO</v>
      </c>
      <c r="D403" s="1" t="str">
        <f>IF(Tablas!D401="","",Tablas!D401)</f>
        <v>05 - COLISION</v>
      </c>
      <c r="E403" s="1" t="str">
        <f>IF(Tablas!E401="","",Tablas!E401)</f>
        <v>UN</v>
      </c>
      <c r="F403" s="1">
        <f>IF(Tablas!F401="","",Tablas!F401)</f>
        <v>28</v>
      </c>
      <c r="G403" s="1">
        <f>IF(Tablas!I401="","",Tablas!I401)</f>
        <v>14</v>
      </c>
      <c r="H403" s="1">
        <v>7</v>
      </c>
      <c r="I403" s="39">
        <f>IF($B403="","",-SUMIFS(Tabla7[Cantidad],Tabla7[Código del producto],$B403,Tabla7[Tipo de movimiento],"SALIDA",Tabla7[Mes],I$5))</f>
        <v>12</v>
      </c>
      <c r="J403" s="39">
        <f>IF($B403="","",-SUMIFS(Tabla7[Cantidad],Tabla7[Código del producto],$B403,Tabla7[Tipo de movimiento],"SALIDA",Tabla7[Mes],J$5))</f>
        <v>10</v>
      </c>
      <c r="K403" s="39">
        <f>IF($B403="","",-SUMIFS(Tabla7[Cantidad],Tabla7[Código del producto],$B403,Tabla7[Tipo de movimiento],"SALIDA",Tabla7[Mes],K$5))</f>
        <v>0</v>
      </c>
      <c r="L403" s="39">
        <f>IF($B403="","",-SUMIFS(Tabla7[Cantidad],Tabla7[Código del producto],$B403,Tabla7[Tipo de movimiento],"SALIDA",Tabla7[Mes],L$5))</f>
        <v>0</v>
      </c>
      <c r="M403" s="39">
        <f>IF($B403="","",-SUMIFS(Tabla7[Cantidad],Tabla7[Código del producto],$B403,Tabla7[Tipo de movimiento],"SALIDA",Tabla7[Mes],M$5))</f>
        <v>0</v>
      </c>
      <c r="N403" s="39">
        <f>IF($B403="","",-SUMIFS(Tabla7[Cantidad],Tabla7[Código del producto],$B403,Tabla7[Tipo de movimiento],"SALIDA",Tabla7[Mes],N$5))</f>
        <v>0</v>
      </c>
      <c r="O403" s="39">
        <f>IF($B403="","",-SUMIFS(Tabla7[Cantidad],Tabla7[Código del producto],$B403,Tabla7[Tipo de movimiento],"SALIDA",Tabla7[Mes],O$5))</f>
        <v>0</v>
      </c>
      <c r="P403" s="39">
        <f>IF($B403="","",-SUMIFS(Tabla7[Cantidad],Tabla7[Código del producto],$B403,Tabla7[Tipo de movimiento],"SALIDA",Tabla7[Mes],P$5))</f>
        <v>0</v>
      </c>
      <c r="Q403" s="39">
        <f t="shared" si="18"/>
        <v>0</v>
      </c>
      <c r="R403" s="51" t="str">
        <f>IF($B403="","",IFERROR(VLOOKUP($B403,'ABC rotación'!$C:$G,5,0),"C"))</f>
        <v>B</v>
      </c>
      <c r="S403" s="41">
        <f t="shared" si="19"/>
        <v>0</v>
      </c>
      <c r="T403" s="40">
        <f t="shared" si="20"/>
        <v>0</v>
      </c>
      <c r="U403" s="23" t="str">
        <f>IF($B403="","",VLOOKUP($T403,Tablas!$X$14:$Y$17,2,1))</f>
        <v>1. ROJO</v>
      </c>
    </row>
    <row r="404" spans="2:21" x14ac:dyDescent="0.2">
      <c r="B404" s="1">
        <f>IF(Tablas!B402="","",Tablas!B402)</f>
        <v>300399</v>
      </c>
      <c r="C404" s="1" t="str">
        <f>IF(Tablas!C402="","",Tablas!C402)</f>
        <v>CUBIERTA TRASERA C/ROJO/.</v>
      </c>
      <c r="D404" s="1" t="str">
        <f>IF(Tablas!D402="","",Tablas!D402)</f>
        <v>05 - COLISION</v>
      </c>
      <c r="E404" s="1" t="str">
        <f>IF(Tablas!E402="","",Tablas!E402)</f>
        <v>UN</v>
      </c>
      <c r="F404" s="1">
        <f>IF(Tablas!F402="","",Tablas!F402)</f>
        <v>22</v>
      </c>
      <c r="G404" s="1">
        <f>IF(Tablas!I402="","",Tablas!I402)</f>
        <v>48</v>
      </c>
      <c r="H404" s="1">
        <v>10</v>
      </c>
      <c r="I404" s="39">
        <f>IF($B404="","",-SUMIFS(Tabla7[Cantidad],Tabla7[Código del producto],$B404,Tabla7[Tipo de movimiento],"SALIDA",Tabla7[Mes],I$5))</f>
        <v>0</v>
      </c>
      <c r="J404" s="39">
        <f>IF($B404="","",-SUMIFS(Tabla7[Cantidad],Tabla7[Código del producto],$B404,Tabla7[Tipo de movimiento],"SALIDA",Tabla7[Mes],J$5))</f>
        <v>0</v>
      </c>
      <c r="K404" s="39">
        <f>IF($B404="","",-SUMIFS(Tabla7[Cantidad],Tabla7[Código del producto],$B404,Tabla7[Tipo de movimiento],"SALIDA",Tabla7[Mes],K$5))</f>
        <v>0</v>
      </c>
      <c r="L404" s="39">
        <f>IF($B404="","",-SUMIFS(Tabla7[Cantidad],Tabla7[Código del producto],$B404,Tabla7[Tipo de movimiento],"SALIDA",Tabla7[Mes],L$5))</f>
        <v>0</v>
      </c>
      <c r="M404" s="39">
        <f>IF($B404="","",-SUMIFS(Tabla7[Cantidad],Tabla7[Código del producto],$B404,Tabla7[Tipo de movimiento],"SALIDA",Tabla7[Mes],M$5))</f>
        <v>0</v>
      </c>
      <c r="N404" s="39">
        <f>IF($B404="","",-SUMIFS(Tabla7[Cantidad],Tabla7[Código del producto],$B404,Tabla7[Tipo de movimiento],"SALIDA",Tabla7[Mes],N$5))</f>
        <v>0</v>
      </c>
      <c r="O404" s="39">
        <f>IF($B404="","",-SUMIFS(Tabla7[Cantidad],Tabla7[Código del producto],$B404,Tabla7[Tipo de movimiento],"SALIDA",Tabla7[Mes],O$5))</f>
        <v>0</v>
      </c>
      <c r="P404" s="39">
        <f>IF($B404="","",-SUMIFS(Tabla7[Cantidad],Tabla7[Código del producto],$B404,Tabla7[Tipo de movimiento],"SALIDA",Tabla7[Mes],P$5))</f>
        <v>0</v>
      </c>
      <c r="Q404" s="39">
        <f t="shared" si="18"/>
        <v>0</v>
      </c>
      <c r="R404" s="51" t="str">
        <f>IF($B404="","",IFERROR(VLOOKUP($B404,'ABC rotación'!$C:$G,5,0),"C"))</f>
        <v>C</v>
      </c>
      <c r="S404" s="41">
        <f t="shared" si="19"/>
        <v>0</v>
      </c>
      <c r="T404" s="40">
        <f t="shared" si="20"/>
        <v>0</v>
      </c>
      <c r="U404" s="23" t="str">
        <f>IF($B404="","",VLOOKUP($T404,Tablas!$X$14:$Y$17,2,1))</f>
        <v>1. ROJO</v>
      </c>
    </row>
    <row r="405" spans="2:21" x14ac:dyDescent="0.2">
      <c r="B405" s="1">
        <f>IF(Tablas!B403="","",Tablas!B403)</f>
        <v>300400</v>
      </c>
      <c r="C405" s="1" t="str">
        <f>IF(Tablas!C403="","",Tablas!C403)</f>
        <v>CONJUNTO DE FARO TRASERO</v>
      </c>
      <c r="D405" s="1" t="str">
        <f>IF(Tablas!D403="","",Tablas!D403)</f>
        <v>14 - LUCES</v>
      </c>
      <c r="E405" s="1" t="str">
        <f>IF(Tablas!E403="","",Tablas!E403)</f>
        <v>UN</v>
      </c>
      <c r="F405" s="1">
        <f>IF(Tablas!F403="","",Tablas!F403)</f>
        <v>8</v>
      </c>
      <c r="G405" s="1">
        <f>IF(Tablas!I403="","",Tablas!I403)</f>
        <v>45</v>
      </c>
      <c r="H405" s="1">
        <v>8</v>
      </c>
      <c r="I405" s="39">
        <f>IF($B405="","",-SUMIFS(Tabla7[Cantidad],Tabla7[Código del producto],$B405,Tabla7[Tipo de movimiento],"SALIDA",Tabla7[Mes],I$5))</f>
        <v>0</v>
      </c>
      <c r="J405" s="39">
        <f>IF($B405="","",-SUMIFS(Tabla7[Cantidad],Tabla7[Código del producto],$B405,Tabla7[Tipo de movimiento],"SALIDA",Tabla7[Mes],J$5))</f>
        <v>0</v>
      </c>
      <c r="K405" s="39">
        <f>IF($B405="","",-SUMIFS(Tabla7[Cantidad],Tabla7[Código del producto],$B405,Tabla7[Tipo de movimiento],"SALIDA",Tabla7[Mes],K$5))</f>
        <v>0</v>
      </c>
      <c r="L405" s="39">
        <f>IF($B405="","",-SUMIFS(Tabla7[Cantidad],Tabla7[Código del producto],$B405,Tabla7[Tipo de movimiento],"SALIDA",Tabla7[Mes],L$5))</f>
        <v>0</v>
      </c>
      <c r="M405" s="39">
        <f>IF($B405="","",-SUMIFS(Tabla7[Cantidad],Tabla7[Código del producto],$B405,Tabla7[Tipo de movimiento],"SALIDA",Tabla7[Mes],M$5))</f>
        <v>0</v>
      </c>
      <c r="N405" s="39">
        <f>IF($B405="","",-SUMIFS(Tabla7[Cantidad],Tabla7[Código del producto],$B405,Tabla7[Tipo de movimiento],"SALIDA",Tabla7[Mes],N$5))</f>
        <v>0</v>
      </c>
      <c r="O405" s="39">
        <f>IF($B405="","",-SUMIFS(Tabla7[Cantidad],Tabla7[Código del producto],$B405,Tabla7[Tipo de movimiento],"SALIDA",Tabla7[Mes],O$5))</f>
        <v>0</v>
      </c>
      <c r="P405" s="39">
        <f>IF($B405="","",-SUMIFS(Tabla7[Cantidad],Tabla7[Código del producto],$B405,Tabla7[Tipo de movimiento],"SALIDA",Tabla7[Mes],P$5))</f>
        <v>0</v>
      </c>
      <c r="Q405" s="39">
        <f t="shared" si="18"/>
        <v>0</v>
      </c>
      <c r="R405" s="51" t="str">
        <f>IF($B405="","",IFERROR(VLOOKUP($B405,'ABC rotación'!$C:$G,5,0),"C"))</f>
        <v>C</v>
      </c>
      <c r="S405" s="41">
        <f t="shared" si="19"/>
        <v>0</v>
      </c>
      <c r="T405" s="40">
        <f t="shared" si="20"/>
        <v>0</v>
      </c>
      <c r="U405" s="23" t="str">
        <f>IF($B405="","",VLOOKUP($T405,Tablas!$X$14:$Y$17,2,1))</f>
        <v>1. ROJO</v>
      </c>
    </row>
    <row r="406" spans="2:21" x14ac:dyDescent="0.2">
      <c r="B406" s="1">
        <f>IF(Tablas!B404="","",Tablas!B404)</f>
        <v>300401</v>
      </c>
      <c r="C406" s="1" t="str">
        <f>IF(Tablas!C404="","",Tablas!C404)</f>
        <v>CONJUNTO DE ENGRANE PRIMARIO D</v>
      </c>
      <c r="D406" s="1" t="str">
        <f>IF(Tablas!D404="","",Tablas!D404)</f>
        <v>09 - PARTES DE MOTOR</v>
      </c>
      <c r="E406" s="1" t="str">
        <f>IF(Tablas!E404="","",Tablas!E404)</f>
        <v>UN</v>
      </c>
      <c r="F406" s="1">
        <f>IF(Tablas!F404="","",Tablas!F404)</f>
        <v>5</v>
      </c>
      <c r="G406" s="1">
        <f>IF(Tablas!I404="","",Tablas!I404)</f>
        <v>8</v>
      </c>
      <c r="H406" s="1">
        <v>6</v>
      </c>
      <c r="I406" s="39">
        <f>IF($B406="","",-SUMIFS(Tabla7[Cantidad],Tabla7[Código del producto],$B406,Tabla7[Tipo de movimiento],"SALIDA",Tabla7[Mes],I$5))</f>
        <v>0</v>
      </c>
      <c r="J406" s="39">
        <f>IF($B406="","",-SUMIFS(Tabla7[Cantidad],Tabla7[Código del producto],$B406,Tabla7[Tipo de movimiento],"SALIDA",Tabla7[Mes],J$5))</f>
        <v>7</v>
      </c>
      <c r="K406" s="39">
        <f>IF($B406="","",-SUMIFS(Tabla7[Cantidad],Tabla7[Código del producto],$B406,Tabla7[Tipo de movimiento],"SALIDA",Tabla7[Mes],K$5))</f>
        <v>0</v>
      </c>
      <c r="L406" s="39">
        <f>IF($B406="","",-SUMIFS(Tabla7[Cantidad],Tabla7[Código del producto],$B406,Tabla7[Tipo de movimiento],"SALIDA",Tabla7[Mes],L$5))</f>
        <v>18</v>
      </c>
      <c r="M406" s="39">
        <f>IF($B406="","",-SUMIFS(Tabla7[Cantidad],Tabla7[Código del producto],$B406,Tabla7[Tipo de movimiento],"SALIDA",Tabla7[Mes],M$5))</f>
        <v>8</v>
      </c>
      <c r="N406" s="39">
        <f>IF($B406="","",-SUMIFS(Tabla7[Cantidad],Tabla7[Código del producto],$B406,Tabla7[Tipo de movimiento],"SALIDA",Tabla7[Mes],N$5))</f>
        <v>0</v>
      </c>
      <c r="O406" s="39">
        <f>IF($B406="","",-SUMIFS(Tabla7[Cantidad],Tabla7[Código del producto],$B406,Tabla7[Tipo de movimiento],"SALIDA",Tabla7[Mes],O$5))</f>
        <v>0</v>
      </c>
      <c r="P406" s="39">
        <f>IF($B406="","",-SUMIFS(Tabla7[Cantidad],Tabla7[Código del producto],$B406,Tabla7[Tipo de movimiento],"SALIDA",Tabla7[Mes],P$5))</f>
        <v>35</v>
      </c>
      <c r="Q406" s="39">
        <f t="shared" si="18"/>
        <v>11.666666666666666</v>
      </c>
      <c r="R406" s="51" t="str">
        <f>IF($B406="","",IFERROR(VLOOKUP($B406,'ABC rotación'!$C:$G,5,0),"C"))</f>
        <v>A</v>
      </c>
      <c r="S406" s="41">
        <f t="shared" si="19"/>
        <v>15.428571428571431</v>
      </c>
      <c r="T406" s="40">
        <f t="shared" si="20"/>
        <v>3.0857142857142863</v>
      </c>
      <c r="U406" s="23" t="str">
        <f>IF($B406="","",VLOOKUP($T406,Tablas!$X$14:$Y$17,2,1))</f>
        <v>4. NEGRO</v>
      </c>
    </row>
    <row r="407" spans="2:21" x14ac:dyDescent="0.2">
      <c r="B407" s="1">
        <f>IF(Tablas!B405="","",Tablas!B405)</f>
        <v>300402</v>
      </c>
      <c r="C407" s="1" t="str">
        <f>IF(Tablas!C405="","",Tablas!C405)</f>
        <v>EJE SECUNDARIO DE TRANSMISION(</v>
      </c>
      <c r="D407" s="1" t="str">
        <f>IF(Tablas!D405="","",Tablas!D405)</f>
        <v>09 - PARTES DE MOTOR</v>
      </c>
      <c r="E407" s="1" t="str">
        <f>IF(Tablas!E405="","",Tablas!E405)</f>
        <v>UN</v>
      </c>
      <c r="F407" s="1">
        <f>IF(Tablas!F405="","",Tablas!F405)</f>
        <v>22</v>
      </c>
      <c r="G407" s="1">
        <f>IF(Tablas!I405="","",Tablas!I405)</f>
        <v>12</v>
      </c>
      <c r="H407" s="1">
        <v>4</v>
      </c>
      <c r="I407" s="39">
        <f>IF($B407="","",-SUMIFS(Tabla7[Cantidad],Tabla7[Código del producto],$B407,Tabla7[Tipo de movimiento],"SALIDA",Tabla7[Mes],I$5))</f>
        <v>0</v>
      </c>
      <c r="J407" s="39">
        <f>IF($B407="","",-SUMIFS(Tabla7[Cantidad],Tabla7[Código del producto],$B407,Tabla7[Tipo de movimiento],"SALIDA",Tabla7[Mes],J$5))</f>
        <v>0</v>
      </c>
      <c r="K407" s="39">
        <f>IF($B407="","",-SUMIFS(Tabla7[Cantidad],Tabla7[Código del producto],$B407,Tabla7[Tipo de movimiento],"SALIDA",Tabla7[Mes],K$5))</f>
        <v>0</v>
      </c>
      <c r="L407" s="39">
        <f>IF($B407="","",-SUMIFS(Tabla7[Cantidad],Tabla7[Código del producto],$B407,Tabla7[Tipo de movimiento],"SALIDA",Tabla7[Mes],L$5))</f>
        <v>0</v>
      </c>
      <c r="M407" s="39">
        <f>IF($B407="","",-SUMIFS(Tabla7[Cantidad],Tabla7[Código del producto],$B407,Tabla7[Tipo de movimiento],"SALIDA",Tabla7[Mes],M$5))</f>
        <v>16</v>
      </c>
      <c r="N407" s="39">
        <f>IF($B407="","",-SUMIFS(Tabla7[Cantidad],Tabla7[Código del producto],$B407,Tabla7[Tipo de movimiento],"SALIDA",Tabla7[Mes],N$5))</f>
        <v>12</v>
      </c>
      <c r="O407" s="39">
        <f>IF($B407="","",-SUMIFS(Tabla7[Cantidad],Tabla7[Código del producto],$B407,Tabla7[Tipo de movimiento],"SALIDA",Tabla7[Mes],O$5))</f>
        <v>0</v>
      </c>
      <c r="P407" s="39">
        <f>IF($B407="","",-SUMIFS(Tabla7[Cantidad],Tabla7[Código del producto],$B407,Tabla7[Tipo de movimiento],"SALIDA",Tabla7[Mes],P$5))</f>
        <v>0</v>
      </c>
      <c r="Q407" s="39">
        <f t="shared" si="18"/>
        <v>4</v>
      </c>
      <c r="R407" s="51" t="str">
        <f>IF($B407="","",IFERROR(VLOOKUP($B407,'ABC rotación'!$C:$G,5,0),"C"))</f>
        <v>A</v>
      </c>
      <c r="S407" s="41">
        <f t="shared" si="19"/>
        <v>30</v>
      </c>
      <c r="T407" s="40">
        <f t="shared" si="20"/>
        <v>1.3636363636363635</v>
      </c>
      <c r="U407" s="23" t="str">
        <f>IF($B407="","",VLOOKUP($T407,Tablas!$X$14:$Y$17,2,1))</f>
        <v>3. VERDE</v>
      </c>
    </row>
    <row r="408" spans="2:21" x14ac:dyDescent="0.2">
      <c r="B408" s="1">
        <f>IF(Tablas!B406="","",Tablas!B406)</f>
        <v>300403</v>
      </c>
      <c r="C408" s="1" t="str">
        <f>IF(Tablas!C406="","",Tablas!C406)</f>
        <v>EMPAQUETADURA CAJA TRANSMISION</v>
      </c>
      <c r="D408" s="1" t="str">
        <f>IF(Tablas!D406="","",Tablas!D406)</f>
        <v>09 - PARTES DE MOTOR</v>
      </c>
      <c r="E408" s="1" t="str">
        <f>IF(Tablas!E406="","",Tablas!E406)</f>
        <v>UN</v>
      </c>
      <c r="F408" s="1">
        <f>IF(Tablas!F406="","",Tablas!F406)</f>
        <v>14</v>
      </c>
      <c r="G408" s="1">
        <f>IF(Tablas!I406="","",Tablas!I406)</f>
        <v>14</v>
      </c>
      <c r="H408" s="1">
        <v>5</v>
      </c>
      <c r="I408" s="39">
        <f>IF($B408="","",-SUMIFS(Tabla7[Cantidad],Tabla7[Código del producto],$B408,Tabla7[Tipo de movimiento],"SALIDA",Tabla7[Mes],I$5))</f>
        <v>0</v>
      </c>
      <c r="J408" s="39">
        <f>IF($B408="","",-SUMIFS(Tabla7[Cantidad],Tabla7[Código del producto],$B408,Tabla7[Tipo de movimiento],"SALIDA",Tabla7[Mes],J$5))</f>
        <v>0</v>
      </c>
      <c r="K408" s="39">
        <f>IF($B408="","",-SUMIFS(Tabla7[Cantidad],Tabla7[Código del producto],$B408,Tabla7[Tipo de movimiento],"SALIDA",Tabla7[Mes],K$5))</f>
        <v>6</v>
      </c>
      <c r="L408" s="39">
        <f>IF($B408="","",-SUMIFS(Tabla7[Cantidad],Tabla7[Código del producto],$B408,Tabla7[Tipo de movimiento],"SALIDA",Tabla7[Mes],L$5))</f>
        <v>0</v>
      </c>
      <c r="M408" s="39">
        <f>IF($B408="","",-SUMIFS(Tabla7[Cantidad],Tabla7[Código del producto],$B408,Tabla7[Tipo de movimiento],"SALIDA",Tabla7[Mes],M$5))</f>
        <v>0</v>
      </c>
      <c r="N408" s="39">
        <f>IF($B408="","",-SUMIFS(Tabla7[Cantidad],Tabla7[Código del producto],$B408,Tabla7[Tipo de movimiento],"SALIDA",Tabla7[Mes],N$5))</f>
        <v>15</v>
      </c>
      <c r="O408" s="39">
        <f>IF($B408="","",-SUMIFS(Tabla7[Cantidad],Tabla7[Código del producto],$B408,Tabla7[Tipo de movimiento],"SALIDA",Tabla7[Mes],O$5))</f>
        <v>0</v>
      </c>
      <c r="P408" s="39">
        <f>IF($B408="","",-SUMIFS(Tabla7[Cantidad],Tabla7[Código del producto],$B408,Tabla7[Tipo de movimiento],"SALIDA",Tabla7[Mes],P$5))</f>
        <v>0</v>
      </c>
      <c r="Q408" s="39">
        <f t="shared" si="18"/>
        <v>5</v>
      </c>
      <c r="R408" s="51" t="str">
        <f>IF($B408="","",IFERROR(VLOOKUP($B408,'ABC rotación'!$C:$G,5,0),"C"))</f>
        <v>A</v>
      </c>
      <c r="S408" s="41">
        <f t="shared" si="19"/>
        <v>30</v>
      </c>
      <c r="T408" s="40">
        <f t="shared" si="20"/>
        <v>2.1428571428571428</v>
      </c>
      <c r="U408" s="23" t="str">
        <f>IF($B408="","",VLOOKUP($T408,Tablas!$X$14:$Y$17,2,1))</f>
        <v>4. NEGRO</v>
      </c>
    </row>
    <row r="409" spans="2:21" x14ac:dyDescent="0.2">
      <c r="B409" s="1">
        <f>IF(Tablas!B407="","",Tablas!B407)</f>
        <v>300404</v>
      </c>
      <c r="C409" s="1" t="str">
        <f>IF(Tablas!C407="","",Tablas!C407)</f>
        <v>CABLE DE ACELERADOR</v>
      </c>
      <c r="D409" s="1" t="str">
        <f>IF(Tablas!D407="","",Tablas!D407)</f>
        <v>10 - PALANCAS Y CHICOTES</v>
      </c>
      <c r="E409" s="1" t="str">
        <f>IF(Tablas!E407="","",Tablas!E407)</f>
        <v>UN</v>
      </c>
      <c r="F409" s="1">
        <f>IF(Tablas!F407="","",Tablas!F407)</f>
        <v>21</v>
      </c>
      <c r="G409" s="1">
        <f>IF(Tablas!I407="","",Tablas!I407)</f>
        <v>23</v>
      </c>
      <c r="H409" s="1">
        <v>8</v>
      </c>
      <c r="I409" s="39">
        <f>IF($B409="","",-SUMIFS(Tabla7[Cantidad],Tabla7[Código del producto],$B409,Tabla7[Tipo de movimiento],"SALIDA",Tabla7[Mes],I$5))</f>
        <v>0</v>
      </c>
      <c r="J409" s="39">
        <f>IF($B409="","",-SUMIFS(Tabla7[Cantidad],Tabla7[Código del producto],$B409,Tabla7[Tipo de movimiento],"SALIDA",Tabla7[Mes],J$5))</f>
        <v>0</v>
      </c>
      <c r="K409" s="39">
        <f>IF($B409="","",-SUMIFS(Tabla7[Cantidad],Tabla7[Código del producto],$B409,Tabla7[Tipo de movimiento],"SALIDA",Tabla7[Mes],K$5))</f>
        <v>15</v>
      </c>
      <c r="L409" s="39">
        <f>IF($B409="","",-SUMIFS(Tabla7[Cantidad],Tabla7[Código del producto],$B409,Tabla7[Tipo de movimiento],"SALIDA",Tabla7[Mes],L$5))</f>
        <v>0</v>
      </c>
      <c r="M409" s="39">
        <f>IF($B409="","",-SUMIFS(Tabla7[Cantidad],Tabla7[Código del producto],$B409,Tabla7[Tipo de movimiento],"SALIDA",Tabla7[Mes],M$5))</f>
        <v>0</v>
      </c>
      <c r="N409" s="39">
        <f>IF($B409="","",-SUMIFS(Tabla7[Cantidad],Tabla7[Código del producto],$B409,Tabla7[Tipo de movimiento],"SALIDA",Tabla7[Mes],N$5))</f>
        <v>0</v>
      </c>
      <c r="O409" s="39">
        <f>IF($B409="","",-SUMIFS(Tabla7[Cantidad],Tabla7[Código del producto],$B409,Tabla7[Tipo de movimiento],"SALIDA",Tabla7[Mes],O$5))</f>
        <v>18</v>
      </c>
      <c r="P409" s="39">
        <f>IF($B409="","",-SUMIFS(Tabla7[Cantidad],Tabla7[Código del producto],$B409,Tabla7[Tipo de movimiento],"SALIDA",Tabla7[Mes],P$5))</f>
        <v>0</v>
      </c>
      <c r="Q409" s="39">
        <f t="shared" si="18"/>
        <v>6</v>
      </c>
      <c r="R409" s="51" t="str">
        <f>IF($B409="","",IFERROR(VLOOKUP($B409,'ABC rotación'!$C:$G,5,0),"C"))</f>
        <v>A</v>
      </c>
      <c r="S409" s="41">
        <f t="shared" si="19"/>
        <v>40</v>
      </c>
      <c r="T409" s="40">
        <f t="shared" si="20"/>
        <v>1.9047619047619047</v>
      </c>
      <c r="U409" s="23" t="str">
        <f>IF($B409="","",VLOOKUP($T409,Tablas!$X$14:$Y$17,2,1))</f>
        <v>3. VERDE</v>
      </c>
    </row>
    <row r="410" spans="2:21" x14ac:dyDescent="0.2">
      <c r="B410" s="1">
        <f>IF(Tablas!B408="","",Tablas!B408)</f>
        <v>300405</v>
      </c>
      <c r="C410" s="1" t="str">
        <f>IF(Tablas!C408="","",Tablas!C408)</f>
        <v>CUBIERTA DE BATERIA</v>
      </c>
      <c r="D410" s="1" t="str">
        <f>IF(Tablas!D408="","",Tablas!D408)</f>
        <v>05 - COLISION</v>
      </c>
      <c r="E410" s="1" t="str">
        <f>IF(Tablas!E408="","",Tablas!E408)</f>
        <v>UN</v>
      </c>
      <c r="F410" s="1">
        <f>IF(Tablas!F408="","",Tablas!F408)</f>
        <v>28</v>
      </c>
      <c r="G410" s="1">
        <f>IF(Tablas!I408="","",Tablas!I408)</f>
        <v>20</v>
      </c>
      <c r="H410" s="1">
        <v>7</v>
      </c>
      <c r="I410" s="39">
        <f>IF($B410="","",-SUMIFS(Tabla7[Cantidad],Tabla7[Código del producto],$B410,Tabla7[Tipo de movimiento],"SALIDA",Tabla7[Mes],I$5))</f>
        <v>8</v>
      </c>
      <c r="J410" s="39">
        <f>IF($B410="","",-SUMIFS(Tabla7[Cantidad],Tabla7[Código del producto],$B410,Tabla7[Tipo de movimiento],"SALIDA",Tabla7[Mes],J$5))</f>
        <v>0</v>
      </c>
      <c r="K410" s="39">
        <f>IF($B410="","",-SUMIFS(Tabla7[Cantidad],Tabla7[Código del producto],$B410,Tabla7[Tipo de movimiento],"SALIDA",Tabla7[Mes],K$5))</f>
        <v>13</v>
      </c>
      <c r="L410" s="39">
        <f>IF($B410="","",-SUMIFS(Tabla7[Cantidad],Tabla7[Código del producto],$B410,Tabla7[Tipo de movimiento],"SALIDA",Tabla7[Mes],L$5))</f>
        <v>0</v>
      </c>
      <c r="M410" s="39">
        <f>IF($B410="","",-SUMIFS(Tabla7[Cantidad],Tabla7[Código del producto],$B410,Tabla7[Tipo de movimiento],"SALIDA",Tabla7[Mes],M$5))</f>
        <v>18</v>
      </c>
      <c r="N410" s="39">
        <f>IF($B410="","",-SUMIFS(Tabla7[Cantidad],Tabla7[Código del producto],$B410,Tabla7[Tipo de movimiento],"SALIDA",Tabla7[Mes],N$5))</f>
        <v>0</v>
      </c>
      <c r="O410" s="39">
        <f>IF($B410="","",-SUMIFS(Tabla7[Cantidad],Tabla7[Código del producto],$B410,Tabla7[Tipo de movimiento],"SALIDA",Tabla7[Mes],O$5))</f>
        <v>34</v>
      </c>
      <c r="P410" s="39">
        <f>IF($B410="","",-SUMIFS(Tabla7[Cantidad],Tabla7[Código del producto],$B410,Tabla7[Tipo de movimiento],"SALIDA",Tabla7[Mes],P$5))</f>
        <v>0</v>
      </c>
      <c r="Q410" s="39">
        <f t="shared" si="18"/>
        <v>11.333333333333334</v>
      </c>
      <c r="R410" s="51" t="str">
        <f>IF($B410="","",IFERROR(VLOOKUP($B410,'ABC rotación'!$C:$G,5,0),"C"))</f>
        <v>A</v>
      </c>
      <c r="S410" s="41">
        <f t="shared" si="19"/>
        <v>18.52941176470588</v>
      </c>
      <c r="T410" s="40">
        <f t="shared" si="20"/>
        <v>0.66176470588235292</v>
      </c>
      <c r="U410" s="23" t="str">
        <f>IF($B410="","",VLOOKUP($T410,Tablas!$X$14:$Y$17,2,1))</f>
        <v>2. AMARILLO</v>
      </c>
    </row>
    <row r="411" spans="2:21" x14ac:dyDescent="0.2">
      <c r="B411" s="1">
        <f>IF(Tablas!B409="","",Tablas!B409)</f>
        <v>300406</v>
      </c>
      <c r="C411" s="1" t="str">
        <f>IF(Tablas!C409="","",Tablas!C409)</f>
        <v>PUÑO IZQUIERDO</v>
      </c>
      <c r="D411" s="1" t="str">
        <f>IF(Tablas!D409="","",Tablas!D409)</f>
        <v>11 - LLANTAS Y HULES</v>
      </c>
      <c r="E411" s="1" t="str">
        <f>IF(Tablas!E409="","",Tablas!E409)</f>
        <v>UN</v>
      </c>
      <c r="F411" s="1">
        <f>IF(Tablas!F409="","",Tablas!F409)</f>
        <v>6</v>
      </c>
      <c r="G411" s="1">
        <f>IF(Tablas!I409="","",Tablas!I409)</f>
        <v>46</v>
      </c>
      <c r="H411" s="1">
        <v>4</v>
      </c>
      <c r="I411" s="39">
        <f>IF($B411="","",-SUMIFS(Tabla7[Cantidad],Tabla7[Código del producto],$B411,Tabla7[Tipo de movimiento],"SALIDA",Tabla7[Mes],I$5))</f>
        <v>0</v>
      </c>
      <c r="J411" s="39">
        <f>IF($B411="","",-SUMIFS(Tabla7[Cantidad],Tabla7[Código del producto],$B411,Tabla7[Tipo de movimiento],"SALIDA",Tabla7[Mes],J$5))</f>
        <v>36</v>
      </c>
      <c r="K411" s="39">
        <f>IF($B411="","",-SUMIFS(Tabla7[Cantidad],Tabla7[Código del producto],$B411,Tabla7[Tipo de movimiento],"SALIDA",Tabla7[Mes],K$5))</f>
        <v>0</v>
      </c>
      <c r="L411" s="39">
        <f>IF($B411="","",-SUMIFS(Tabla7[Cantidad],Tabla7[Código del producto],$B411,Tabla7[Tipo de movimiento],"SALIDA",Tabla7[Mes],L$5))</f>
        <v>0</v>
      </c>
      <c r="M411" s="39">
        <f>IF($B411="","",-SUMIFS(Tabla7[Cantidad],Tabla7[Código del producto],$B411,Tabla7[Tipo de movimiento],"SALIDA",Tabla7[Mes],M$5))</f>
        <v>0</v>
      </c>
      <c r="N411" s="39">
        <f>IF($B411="","",-SUMIFS(Tabla7[Cantidad],Tabla7[Código del producto],$B411,Tabla7[Tipo de movimiento],"SALIDA",Tabla7[Mes],N$5))</f>
        <v>16</v>
      </c>
      <c r="O411" s="39">
        <f>IF($B411="","",-SUMIFS(Tabla7[Cantidad],Tabla7[Código del producto],$B411,Tabla7[Tipo de movimiento],"SALIDA",Tabla7[Mes],O$5))</f>
        <v>14</v>
      </c>
      <c r="P411" s="39">
        <f>IF($B411="","",-SUMIFS(Tabla7[Cantidad],Tabla7[Código del producto],$B411,Tabla7[Tipo de movimiento],"SALIDA",Tabla7[Mes],P$5))</f>
        <v>10</v>
      </c>
      <c r="Q411" s="39">
        <f t="shared" si="18"/>
        <v>13.333333333333334</v>
      </c>
      <c r="R411" s="51" t="str">
        <f>IF($B411="","",IFERROR(VLOOKUP($B411,'ABC rotación'!$C:$G,5,0),"C"))</f>
        <v>A</v>
      </c>
      <c r="S411" s="41">
        <f t="shared" si="19"/>
        <v>9</v>
      </c>
      <c r="T411" s="40">
        <f t="shared" si="20"/>
        <v>1.5</v>
      </c>
      <c r="U411" s="23" t="str">
        <f>IF($B411="","",VLOOKUP($T411,Tablas!$X$14:$Y$17,2,1))</f>
        <v>3. VERDE</v>
      </c>
    </row>
    <row r="412" spans="2:21" x14ac:dyDescent="0.2">
      <c r="B412" s="1">
        <f>IF(Tablas!B410="","",Tablas!B410)</f>
        <v>300407</v>
      </c>
      <c r="C412" s="1" t="str">
        <f>IF(Tablas!C410="","",Tablas!C410)</f>
        <v>EMPAQUETADURA CUB IZQ CARTER</v>
      </c>
      <c r="D412" s="1" t="str">
        <f>IF(Tablas!D410="","",Tablas!D410)</f>
        <v>09 - PARTES DE MOTOR</v>
      </c>
      <c r="E412" s="1" t="str">
        <f>IF(Tablas!E410="","",Tablas!E410)</f>
        <v>UN</v>
      </c>
      <c r="F412" s="1">
        <f>IF(Tablas!F410="","",Tablas!F410)</f>
        <v>26</v>
      </c>
      <c r="G412" s="1">
        <f>IF(Tablas!I410="","",Tablas!I410)</f>
        <v>6</v>
      </c>
      <c r="H412" s="1">
        <v>6</v>
      </c>
      <c r="I412" s="39">
        <f>IF($B412="","",-SUMIFS(Tabla7[Cantidad],Tabla7[Código del producto],$B412,Tabla7[Tipo de movimiento],"SALIDA",Tabla7[Mes],I$5))</f>
        <v>0</v>
      </c>
      <c r="J412" s="39">
        <f>IF($B412="","",-SUMIFS(Tabla7[Cantidad],Tabla7[Código del producto],$B412,Tabla7[Tipo de movimiento],"SALIDA",Tabla7[Mes],J$5))</f>
        <v>7</v>
      </c>
      <c r="K412" s="39">
        <f>IF($B412="","",-SUMIFS(Tabla7[Cantidad],Tabla7[Código del producto],$B412,Tabla7[Tipo de movimiento],"SALIDA",Tabla7[Mes],K$5))</f>
        <v>0</v>
      </c>
      <c r="L412" s="39">
        <f>IF($B412="","",-SUMIFS(Tabla7[Cantidad],Tabla7[Código del producto],$B412,Tabla7[Tipo de movimiento],"SALIDA",Tabla7[Mes],L$5))</f>
        <v>0</v>
      </c>
      <c r="M412" s="39">
        <f>IF($B412="","",-SUMIFS(Tabla7[Cantidad],Tabla7[Código del producto],$B412,Tabla7[Tipo de movimiento],"SALIDA",Tabla7[Mes],M$5))</f>
        <v>0</v>
      </c>
      <c r="N412" s="39">
        <f>IF($B412="","",-SUMIFS(Tabla7[Cantidad],Tabla7[Código del producto],$B412,Tabla7[Tipo de movimiento],"SALIDA",Tabla7[Mes],N$5))</f>
        <v>29</v>
      </c>
      <c r="O412" s="39">
        <f>IF($B412="","",-SUMIFS(Tabla7[Cantidad],Tabla7[Código del producto],$B412,Tabla7[Tipo de movimiento],"SALIDA",Tabla7[Mes],O$5))</f>
        <v>0</v>
      </c>
      <c r="P412" s="39">
        <f>IF($B412="","",-SUMIFS(Tabla7[Cantidad],Tabla7[Código del producto],$B412,Tabla7[Tipo de movimiento],"SALIDA",Tabla7[Mes],P$5))</f>
        <v>0</v>
      </c>
      <c r="Q412" s="39">
        <f t="shared" si="18"/>
        <v>9.6666666666666661</v>
      </c>
      <c r="R412" s="51" t="str">
        <f>IF($B412="","",IFERROR(VLOOKUP($B412,'ABC rotación'!$C:$G,5,0),"C"))</f>
        <v>B</v>
      </c>
      <c r="S412" s="41">
        <f t="shared" si="19"/>
        <v>18.620689655172413</v>
      </c>
      <c r="T412" s="40">
        <f t="shared" si="20"/>
        <v>0.71618037135278512</v>
      </c>
      <c r="U412" s="23" t="str">
        <f>IF($B412="","",VLOOKUP($T412,Tablas!$X$14:$Y$17,2,1))</f>
        <v>2. AMARILLO</v>
      </c>
    </row>
    <row r="413" spans="2:21" x14ac:dyDescent="0.2">
      <c r="B413" s="1">
        <f>IF(Tablas!B411="","",Tablas!B411)</f>
        <v>300408</v>
      </c>
      <c r="C413" s="1" t="str">
        <f>IF(Tablas!C411="","",Tablas!C411)</f>
        <v>CUBIERTA IZQUIERDA DE CARTER</v>
      </c>
      <c r="D413" s="1" t="str">
        <f>IF(Tablas!D411="","",Tablas!D411)</f>
        <v>09 - PARTES DE MOTOR</v>
      </c>
      <c r="E413" s="1" t="str">
        <f>IF(Tablas!E411="","",Tablas!E411)</f>
        <v>UN</v>
      </c>
      <c r="F413" s="1">
        <f>IF(Tablas!F411="","",Tablas!F411)</f>
        <v>22</v>
      </c>
      <c r="G413" s="1">
        <f>IF(Tablas!I411="","",Tablas!I411)</f>
        <v>33</v>
      </c>
      <c r="H413" s="1">
        <v>9</v>
      </c>
      <c r="I413" s="39">
        <f>IF($B413="","",-SUMIFS(Tabla7[Cantidad],Tabla7[Código del producto],$B413,Tabla7[Tipo de movimiento],"SALIDA",Tabla7[Mes],I$5))</f>
        <v>0</v>
      </c>
      <c r="J413" s="39">
        <f>IF($B413="","",-SUMIFS(Tabla7[Cantidad],Tabla7[Código del producto],$B413,Tabla7[Tipo de movimiento],"SALIDA",Tabla7[Mes],J$5))</f>
        <v>0</v>
      </c>
      <c r="K413" s="39">
        <f>IF($B413="","",-SUMIFS(Tabla7[Cantidad],Tabla7[Código del producto],$B413,Tabla7[Tipo de movimiento],"SALIDA",Tabla7[Mes],K$5))</f>
        <v>18</v>
      </c>
      <c r="L413" s="39">
        <f>IF($B413="","",-SUMIFS(Tabla7[Cantidad],Tabla7[Código del producto],$B413,Tabla7[Tipo de movimiento],"SALIDA",Tabla7[Mes],L$5))</f>
        <v>0</v>
      </c>
      <c r="M413" s="39">
        <f>IF($B413="","",-SUMIFS(Tabla7[Cantidad],Tabla7[Código del producto],$B413,Tabla7[Tipo de movimiento],"SALIDA",Tabla7[Mes],M$5))</f>
        <v>0</v>
      </c>
      <c r="N413" s="39">
        <f>IF($B413="","",-SUMIFS(Tabla7[Cantidad],Tabla7[Código del producto],$B413,Tabla7[Tipo de movimiento],"SALIDA",Tabla7[Mes],N$5))</f>
        <v>0</v>
      </c>
      <c r="O413" s="39">
        <f>IF($B413="","",-SUMIFS(Tabla7[Cantidad],Tabla7[Código del producto],$B413,Tabla7[Tipo de movimiento],"SALIDA",Tabla7[Mes],O$5))</f>
        <v>25</v>
      </c>
      <c r="P413" s="39">
        <f>IF($B413="","",-SUMIFS(Tabla7[Cantidad],Tabla7[Código del producto],$B413,Tabla7[Tipo de movimiento],"SALIDA",Tabla7[Mes],P$5))</f>
        <v>0</v>
      </c>
      <c r="Q413" s="39">
        <f t="shared" si="18"/>
        <v>8.3333333333333339</v>
      </c>
      <c r="R413" s="51" t="str">
        <f>IF($B413="","",IFERROR(VLOOKUP($B413,'ABC rotación'!$C:$G,5,0),"C"))</f>
        <v>A</v>
      </c>
      <c r="S413" s="41">
        <f t="shared" si="19"/>
        <v>32.4</v>
      </c>
      <c r="T413" s="40">
        <f t="shared" si="20"/>
        <v>1.4727272727272727</v>
      </c>
      <c r="U413" s="23" t="str">
        <f>IF($B413="","",VLOOKUP($T413,Tablas!$X$14:$Y$17,2,1))</f>
        <v>3. VERDE</v>
      </c>
    </row>
    <row r="414" spans="2:21" x14ac:dyDescent="0.2">
      <c r="B414" s="1">
        <f>IF(Tablas!B412="","",Tablas!B412)</f>
        <v>300409</v>
      </c>
      <c r="C414" s="1" t="str">
        <f>IF(Tablas!C412="","",Tablas!C412)</f>
        <v>MEDIDOR DE VELOCIMETRO</v>
      </c>
      <c r="D414" s="1" t="str">
        <f>IF(Tablas!D412="","",Tablas!D412)</f>
        <v>13 - TRACCION</v>
      </c>
      <c r="E414" s="1" t="str">
        <f>IF(Tablas!E412="","",Tablas!E412)</f>
        <v>UN</v>
      </c>
      <c r="F414" s="1">
        <f>IF(Tablas!F412="","",Tablas!F412)</f>
        <v>12</v>
      </c>
      <c r="G414" s="1">
        <f>IF(Tablas!I412="","",Tablas!I412)</f>
        <v>34</v>
      </c>
      <c r="H414" s="1">
        <v>1</v>
      </c>
      <c r="I414" s="39">
        <f>IF($B414="","",-SUMIFS(Tabla7[Cantidad],Tabla7[Código del producto],$B414,Tabla7[Tipo de movimiento],"SALIDA",Tabla7[Mes],I$5))</f>
        <v>0</v>
      </c>
      <c r="J414" s="39">
        <f>IF($B414="","",-SUMIFS(Tabla7[Cantidad],Tabla7[Código del producto],$B414,Tabla7[Tipo de movimiento],"SALIDA",Tabla7[Mes],J$5))</f>
        <v>0</v>
      </c>
      <c r="K414" s="39">
        <f>IF($B414="","",-SUMIFS(Tabla7[Cantidad],Tabla7[Código del producto],$B414,Tabla7[Tipo de movimiento],"SALIDA",Tabla7[Mes],K$5))</f>
        <v>14</v>
      </c>
      <c r="L414" s="39">
        <f>IF($B414="","",-SUMIFS(Tabla7[Cantidad],Tabla7[Código del producto],$B414,Tabla7[Tipo de movimiento],"SALIDA",Tabla7[Mes],L$5))</f>
        <v>0</v>
      </c>
      <c r="M414" s="39">
        <f>IF($B414="","",-SUMIFS(Tabla7[Cantidad],Tabla7[Código del producto],$B414,Tabla7[Tipo de movimiento],"SALIDA",Tabla7[Mes],M$5))</f>
        <v>0</v>
      </c>
      <c r="N414" s="39">
        <f>IF($B414="","",-SUMIFS(Tabla7[Cantidad],Tabla7[Código del producto],$B414,Tabla7[Tipo de movimiento],"SALIDA",Tabla7[Mes],N$5))</f>
        <v>0</v>
      </c>
      <c r="O414" s="39">
        <f>IF($B414="","",-SUMIFS(Tabla7[Cantidad],Tabla7[Código del producto],$B414,Tabla7[Tipo de movimiento],"SALIDA",Tabla7[Mes],O$5))</f>
        <v>0</v>
      </c>
      <c r="P414" s="39">
        <f>IF($B414="","",-SUMIFS(Tabla7[Cantidad],Tabla7[Código del producto],$B414,Tabla7[Tipo de movimiento],"SALIDA",Tabla7[Mes],P$5))</f>
        <v>16</v>
      </c>
      <c r="Q414" s="39">
        <f t="shared" si="18"/>
        <v>5.333333333333333</v>
      </c>
      <c r="R414" s="51" t="str">
        <f>IF($B414="","",IFERROR(VLOOKUP($B414,'ABC rotación'!$C:$G,5,0),"C"))</f>
        <v>A</v>
      </c>
      <c r="S414" s="41">
        <f t="shared" si="19"/>
        <v>5.625</v>
      </c>
      <c r="T414" s="40">
        <f t="shared" si="20"/>
        <v>0.46875</v>
      </c>
      <c r="U414" s="23" t="str">
        <f>IF($B414="","",VLOOKUP($T414,Tablas!$X$14:$Y$17,2,1))</f>
        <v>1. ROJO</v>
      </c>
    </row>
    <row r="415" spans="2:21" x14ac:dyDescent="0.2">
      <c r="B415" s="1">
        <f>IF(Tablas!B413="","",Tablas!B413)</f>
        <v>300410</v>
      </c>
      <c r="C415" s="1" t="str">
        <f>IF(Tablas!C413="","",Tablas!C413)</f>
        <v>BALANCIN</v>
      </c>
      <c r="D415" s="1" t="str">
        <f>IF(Tablas!D413="","",Tablas!D413)</f>
        <v>09 - PARTES DE MOTOR</v>
      </c>
      <c r="E415" s="1" t="str">
        <f>IF(Tablas!E413="","",Tablas!E413)</f>
        <v>UN</v>
      </c>
      <c r="F415" s="1">
        <f>IF(Tablas!F413="","",Tablas!F413)</f>
        <v>11</v>
      </c>
      <c r="G415" s="1">
        <f>IF(Tablas!I413="","",Tablas!I413)</f>
        <v>24</v>
      </c>
      <c r="H415" s="1">
        <v>5</v>
      </c>
      <c r="I415" s="39">
        <f>IF($B415="","",-SUMIFS(Tabla7[Cantidad],Tabla7[Código del producto],$B415,Tabla7[Tipo de movimiento],"SALIDA",Tabla7[Mes],I$5))</f>
        <v>0</v>
      </c>
      <c r="J415" s="39">
        <f>IF($B415="","",-SUMIFS(Tabla7[Cantidad],Tabla7[Código del producto],$B415,Tabla7[Tipo de movimiento],"SALIDA",Tabla7[Mes],J$5))</f>
        <v>16</v>
      </c>
      <c r="K415" s="39">
        <f>IF($B415="","",-SUMIFS(Tabla7[Cantidad],Tabla7[Código del producto],$B415,Tabla7[Tipo de movimiento],"SALIDA",Tabla7[Mes],K$5))</f>
        <v>0</v>
      </c>
      <c r="L415" s="39">
        <f>IF($B415="","",-SUMIFS(Tabla7[Cantidad],Tabla7[Código del producto],$B415,Tabla7[Tipo de movimiento],"SALIDA",Tabla7[Mes],L$5))</f>
        <v>20</v>
      </c>
      <c r="M415" s="39">
        <f>IF($B415="","",-SUMIFS(Tabla7[Cantidad],Tabla7[Código del producto],$B415,Tabla7[Tipo de movimiento],"SALIDA",Tabla7[Mes],M$5))</f>
        <v>20</v>
      </c>
      <c r="N415" s="39">
        <f>IF($B415="","",-SUMIFS(Tabla7[Cantidad],Tabla7[Código del producto],$B415,Tabla7[Tipo de movimiento],"SALIDA",Tabla7[Mes],N$5))</f>
        <v>0</v>
      </c>
      <c r="O415" s="39">
        <f>IF($B415="","",-SUMIFS(Tabla7[Cantidad],Tabla7[Código del producto],$B415,Tabla7[Tipo de movimiento],"SALIDA",Tabla7[Mes],O$5))</f>
        <v>0</v>
      </c>
      <c r="P415" s="39">
        <f>IF($B415="","",-SUMIFS(Tabla7[Cantidad],Tabla7[Código del producto],$B415,Tabla7[Tipo de movimiento],"SALIDA",Tabla7[Mes],P$5))</f>
        <v>0</v>
      </c>
      <c r="Q415" s="39">
        <f t="shared" si="18"/>
        <v>0</v>
      </c>
      <c r="R415" s="51" t="str">
        <f>IF($B415="","",IFERROR(VLOOKUP($B415,'ABC rotación'!$C:$G,5,0),"C"))</f>
        <v>C</v>
      </c>
      <c r="S415" s="41">
        <f t="shared" si="19"/>
        <v>0</v>
      </c>
      <c r="T415" s="40">
        <f t="shared" si="20"/>
        <v>0</v>
      </c>
      <c r="U415" s="23" t="str">
        <f>IF($B415="","",VLOOKUP($T415,Tablas!$X$14:$Y$17,2,1))</f>
        <v>1. ROJO</v>
      </c>
    </row>
    <row r="416" spans="2:21" x14ac:dyDescent="0.2">
      <c r="B416" s="1">
        <f>IF(Tablas!B414="","",Tablas!B414)</f>
        <v>300411</v>
      </c>
      <c r="C416" s="1" t="str">
        <f>IF(Tablas!C414="","",Tablas!C414)</f>
        <v>MARTILLO IMPULSOR DE VALVULA</v>
      </c>
      <c r="D416" s="1" t="str">
        <f>IF(Tablas!D414="","",Tablas!D414)</f>
        <v>09 - PARTES DE MOTOR</v>
      </c>
      <c r="E416" s="1" t="str">
        <f>IF(Tablas!E414="","",Tablas!E414)</f>
        <v>UN</v>
      </c>
      <c r="F416" s="1">
        <f>IF(Tablas!F414="","",Tablas!F414)</f>
        <v>10</v>
      </c>
      <c r="G416" s="1">
        <f>IF(Tablas!I414="","",Tablas!I414)</f>
        <v>22</v>
      </c>
      <c r="H416" s="1">
        <v>6</v>
      </c>
      <c r="I416" s="39">
        <f>IF($B416="","",-SUMIFS(Tabla7[Cantidad],Tabla7[Código del producto],$B416,Tabla7[Tipo de movimiento],"SALIDA",Tabla7[Mes],I$5))</f>
        <v>0</v>
      </c>
      <c r="J416" s="39">
        <f>IF($B416="","",-SUMIFS(Tabla7[Cantidad],Tabla7[Código del producto],$B416,Tabla7[Tipo de movimiento],"SALIDA",Tabla7[Mes],J$5))</f>
        <v>0</v>
      </c>
      <c r="K416" s="39">
        <f>IF($B416="","",-SUMIFS(Tabla7[Cantidad],Tabla7[Código del producto],$B416,Tabla7[Tipo de movimiento],"SALIDA",Tabla7[Mes],K$5))</f>
        <v>29</v>
      </c>
      <c r="L416" s="39">
        <f>IF($B416="","",-SUMIFS(Tabla7[Cantidad],Tabla7[Código del producto],$B416,Tabla7[Tipo de movimiento],"SALIDA",Tabla7[Mes],L$5))</f>
        <v>0</v>
      </c>
      <c r="M416" s="39">
        <f>IF($B416="","",-SUMIFS(Tabla7[Cantidad],Tabla7[Código del producto],$B416,Tabla7[Tipo de movimiento],"SALIDA",Tabla7[Mes],M$5))</f>
        <v>0</v>
      </c>
      <c r="N416" s="39">
        <f>IF($B416="","",-SUMIFS(Tabla7[Cantidad],Tabla7[Código del producto],$B416,Tabla7[Tipo de movimiento],"SALIDA",Tabla7[Mes],N$5))</f>
        <v>0</v>
      </c>
      <c r="O416" s="39">
        <f>IF($B416="","",-SUMIFS(Tabla7[Cantidad],Tabla7[Código del producto],$B416,Tabla7[Tipo de movimiento],"SALIDA",Tabla7[Mes],O$5))</f>
        <v>0</v>
      </c>
      <c r="P416" s="39">
        <f>IF($B416="","",-SUMIFS(Tabla7[Cantidad],Tabla7[Código del producto],$B416,Tabla7[Tipo de movimiento],"SALIDA",Tabla7[Mes],P$5))</f>
        <v>0</v>
      </c>
      <c r="Q416" s="39">
        <f t="shared" si="18"/>
        <v>0</v>
      </c>
      <c r="R416" s="51" t="str">
        <f>IF($B416="","",IFERROR(VLOOKUP($B416,'ABC rotación'!$C:$G,5,0),"C"))</f>
        <v>B</v>
      </c>
      <c r="S416" s="41">
        <f t="shared" si="19"/>
        <v>0</v>
      </c>
      <c r="T416" s="40">
        <f t="shared" si="20"/>
        <v>0</v>
      </c>
      <c r="U416" s="23" t="str">
        <f>IF($B416="","",VLOOKUP($T416,Tablas!$X$14:$Y$17,2,1))</f>
        <v>1. ROJO</v>
      </c>
    </row>
    <row r="417" spans="2:21" x14ac:dyDescent="0.2">
      <c r="B417" s="1">
        <f>IF(Tablas!B415="","",Tablas!B415)</f>
        <v>300412</v>
      </c>
      <c r="C417" s="1" t="str">
        <f>IF(Tablas!C415="","",Tablas!C415)</f>
        <v>VALVULA DE ADMISION</v>
      </c>
      <c r="D417" s="1" t="str">
        <f>IF(Tablas!D415="","",Tablas!D415)</f>
        <v>09 - PARTES DE MOTOR</v>
      </c>
      <c r="E417" s="1" t="str">
        <f>IF(Tablas!E415="","",Tablas!E415)</f>
        <v>UN</v>
      </c>
      <c r="F417" s="1">
        <f>IF(Tablas!F415="","",Tablas!F415)</f>
        <v>17</v>
      </c>
      <c r="G417" s="1">
        <f>IF(Tablas!I415="","",Tablas!I415)</f>
        <v>20</v>
      </c>
      <c r="H417" s="1">
        <v>4</v>
      </c>
      <c r="I417" s="39">
        <f>IF($B417="","",-SUMIFS(Tabla7[Cantidad],Tabla7[Código del producto],$B417,Tabla7[Tipo de movimiento],"SALIDA",Tabla7[Mes],I$5))</f>
        <v>10</v>
      </c>
      <c r="J417" s="39">
        <f>IF($B417="","",-SUMIFS(Tabla7[Cantidad],Tabla7[Código del producto],$B417,Tabla7[Tipo de movimiento],"SALIDA",Tabla7[Mes],J$5))</f>
        <v>0</v>
      </c>
      <c r="K417" s="39">
        <f>IF($B417="","",-SUMIFS(Tabla7[Cantidad],Tabla7[Código del producto],$B417,Tabla7[Tipo de movimiento],"SALIDA",Tabla7[Mes],K$5))</f>
        <v>0</v>
      </c>
      <c r="L417" s="39">
        <f>IF($B417="","",-SUMIFS(Tabla7[Cantidad],Tabla7[Código del producto],$B417,Tabla7[Tipo de movimiento],"SALIDA",Tabla7[Mes],L$5))</f>
        <v>0</v>
      </c>
      <c r="M417" s="39">
        <f>IF($B417="","",-SUMIFS(Tabla7[Cantidad],Tabla7[Código del producto],$B417,Tabla7[Tipo de movimiento],"SALIDA",Tabla7[Mes],M$5))</f>
        <v>0</v>
      </c>
      <c r="N417" s="39">
        <f>IF($B417="","",-SUMIFS(Tabla7[Cantidad],Tabla7[Código del producto],$B417,Tabla7[Tipo de movimiento],"SALIDA",Tabla7[Mes],N$5))</f>
        <v>16</v>
      </c>
      <c r="O417" s="39">
        <f>IF($B417="","",-SUMIFS(Tabla7[Cantidad],Tabla7[Código del producto],$B417,Tabla7[Tipo de movimiento],"SALIDA",Tabla7[Mes],O$5))</f>
        <v>5</v>
      </c>
      <c r="P417" s="39">
        <f>IF($B417="","",-SUMIFS(Tabla7[Cantidad],Tabla7[Código del producto],$B417,Tabla7[Tipo de movimiento],"SALIDA",Tabla7[Mes],P$5))</f>
        <v>0</v>
      </c>
      <c r="Q417" s="39">
        <f t="shared" si="18"/>
        <v>7</v>
      </c>
      <c r="R417" s="51" t="str">
        <f>IF($B417="","",IFERROR(VLOOKUP($B417,'ABC rotación'!$C:$G,5,0),"C"))</f>
        <v>B</v>
      </c>
      <c r="S417" s="41">
        <f t="shared" si="19"/>
        <v>17.142857142857142</v>
      </c>
      <c r="T417" s="40">
        <f t="shared" si="20"/>
        <v>1.0084033613445378</v>
      </c>
      <c r="U417" s="23" t="str">
        <f>IF($B417="","",VLOOKUP($T417,Tablas!$X$14:$Y$17,2,1))</f>
        <v>3. VERDE</v>
      </c>
    </row>
    <row r="418" spans="2:21" x14ac:dyDescent="0.2">
      <c r="B418" s="1">
        <f>IF(Tablas!B416="","",Tablas!B416)</f>
        <v>300413</v>
      </c>
      <c r="C418" s="1" t="str">
        <f>IF(Tablas!C416="","",Tablas!C416)</f>
        <v>VALVULA DE ESCAPE</v>
      </c>
      <c r="D418" s="1" t="str">
        <f>IF(Tablas!D416="","",Tablas!D416)</f>
        <v>09 - PARTES DE MOTOR</v>
      </c>
      <c r="E418" s="1" t="str">
        <f>IF(Tablas!E416="","",Tablas!E416)</f>
        <v>UN</v>
      </c>
      <c r="F418" s="1">
        <f>IF(Tablas!F416="","",Tablas!F416)</f>
        <v>25</v>
      </c>
      <c r="G418" s="1">
        <f>IF(Tablas!I416="","",Tablas!I416)</f>
        <v>39</v>
      </c>
      <c r="H418" s="1">
        <v>5</v>
      </c>
      <c r="I418" s="39">
        <f>IF($B418="","",-SUMIFS(Tabla7[Cantidad],Tabla7[Código del producto],$B418,Tabla7[Tipo de movimiento],"SALIDA",Tabla7[Mes],I$5))</f>
        <v>14</v>
      </c>
      <c r="J418" s="39">
        <f>IF($B418="","",-SUMIFS(Tabla7[Cantidad],Tabla7[Código del producto],$B418,Tabla7[Tipo de movimiento],"SALIDA",Tabla7[Mes],J$5))</f>
        <v>0</v>
      </c>
      <c r="K418" s="39">
        <f>IF($B418="","",-SUMIFS(Tabla7[Cantidad],Tabla7[Código del producto],$B418,Tabla7[Tipo de movimiento],"SALIDA",Tabla7[Mes],K$5))</f>
        <v>18</v>
      </c>
      <c r="L418" s="39">
        <f>IF($B418="","",-SUMIFS(Tabla7[Cantidad],Tabla7[Código del producto],$B418,Tabla7[Tipo de movimiento],"SALIDA",Tabla7[Mes],L$5))</f>
        <v>0</v>
      </c>
      <c r="M418" s="39">
        <f>IF($B418="","",-SUMIFS(Tabla7[Cantidad],Tabla7[Código del producto],$B418,Tabla7[Tipo de movimiento],"SALIDA",Tabla7[Mes],M$5))</f>
        <v>0</v>
      </c>
      <c r="N418" s="39">
        <f>IF($B418="","",-SUMIFS(Tabla7[Cantidad],Tabla7[Código del producto],$B418,Tabla7[Tipo de movimiento],"SALIDA",Tabla7[Mes],N$5))</f>
        <v>0</v>
      </c>
      <c r="O418" s="39">
        <f>IF($B418="","",-SUMIFS(Tabla7[Cantidad],Tabla7[Código del producto],$B418,Tabla7[Tipo de movimiento],"SALIDA",Tabla7[Mes],O$5))</f>
        <v>0</v>
      </c>
      <c r="P418" s="39">
        <f>IF($B418="","",-SUMIFS(Tabla7[Cantidad],Tabla7[Código del producto],$B418,Tabla7[Tipo de movimiento],"SALIDA",Tabla7[Mes],P$5))</f>
        <v>32</v>
      </c>
      <c r="Q418" s="39">
        <f t="shared" si="18"/>
        <v>10.666666666666666</v>
      </c>
      <c r="R418" s="51" t="str">
        <f>IF($B418="","",IFERROR(VLOOKUP($B418,'ABC rotación'!$C:$G,5,0),"C"))</f>
        <v>B</v>
      </c>
      <c r="S418" s="41">
        <f t="shared" si="19"/>
        <v>14.0625</v>
      </c>
      <c r="T418" s="40">
        <f t="shared" si="20"/>
        <v>0.5625</v>
      </c>
      <c r="U418" s="23" t="str">
        <f>IF($B418="","",VLOOKUP($T418,Tablas!$X$14:$Y$17,2,1))</f>
        <v>2. AMARILLO</v>
      </c>
    </row>
    <row r="419" spans="2:21" x14ac:dyDescent="0.2">
      <c r="B419" s="1">
        <f>IF(Tablas!B417="","",Tablas!B417)</f>
        <v>300414</v>
      </c>
      <c r="C419" s="1" t="str">
        <f>IF(Tablas!C417="","",Tablas!C417)</f>
        <v>CONJUNTO DE CABEZA DE CILINDRO</v>
      </c>
      <c r="D419" s="1" t="str">
        <f>IF(Tablas!D417="","",Tablas!D417)</f>
        <v>09 - PARTES DE MOTOR</v>
      </c>
      <c r="E419" s="1" t="str">
        <f>IF(Tablas!E417="","",Tablas!E417)</f>
        <v>UN</v>
      </c>
      <c r="F419" s="1">
        <f>IF(Tablas!F417="","",Tablas!F417)</f>
        <v>10</v>
      </c>
      <c r="G419" s="1">
        <f>IF(Tablas!I417="","",Tablas!I417)</f>
        <v>23</v>
      </c>
      <c r="H419" s="1">
        <v>7</v>
      </c>
      <c r="I419" s="39">
        <f>IF($B419="","",-SUMIFS(Tabla7[Cantidad],Tabla7[Código del producto],$B419,Tabla7[Tipo de movimiento],"SALIDA",Tabla7[Mes],I$5))</f>
        <v>0</v>
      </c>
      <c r="J419" s="39">
        <f>IF($B419="","",-SUMIFS(Tabla7[Cantidad],Tabla7[Código del producto],$B419,Tabla7[Tipo de movimiento],"SALIDA",Tabla7[Mes],J$5))</f>
        <v>0</v>
      </c>
      <c r="K419" s="39">
        <f>IF($B419="","",-SUMIFS(Tabla7[Cantidad],Tabla7[Código del producto],$B419,Tabla7[Tipo de movimiento],"SALIDA",Tabla7[Mes],K$5))</f>
        <v>0</v>
      </c>
      <c r="L419" s="39">
        <f>IF($B419="","",-SUMIFS(Tabla7[Cantidad],Tabla7[Código del producto],$B419,Tabla7[Tipo de movimiento],"SALIDA",Tabla7[Mes],L$5))</f>
        <v>0</v>
      </c>
      <c r="M419" s="39">
        <f>IF($B419="","",-SUMIFS(Tabla7[Cantidad],Tabla7[Código del producto],$B419,Tabla7[Tipo de movimiento],"SALIDA",Tabla7[Mes],M$5))</f>
        <v>0</v>
      </c>
      <c r="N419" s="39">
        <f>IF($B419="","",-SUMIFS(Tabla7[Cantidad],Tabla7[Código del producto],$B419,Tabla7[Tipo de movimiento],"SALIDA",Tabla7[Mes],N$5))</f>
        <v>0</v>
      </c>
      <c r="O419" s="39">
        <f>IF($B419="","",-SUMIFS(Tabla7[Cantidad],Tabla7[Código del producto],$B419,Tabla7[Tipo de movimiento],"SALIDA",Tabla7[Mes],O$5))</f>
        <v>0</v>
      </c>
      <c r="P419" s="39">
        <f>IF($B419="","",-SUMIFS(Tabla7[Cantidad],Tabla7[Código del producto],$B419,Tabla7[Tipo de movimiento],"SALIDA",Tabla7[Mes],P$5))</f>
        <v>16</v>
      </c>
      <c r="Q419" s="39">
        <f t="shared" si="18"/>
        <v>5.333333333333333</v>
      </c>
      <c r="R419" s="51" t="str">
        <f>IF($B419="","",IFERROR(VLOOKUP($B419,'ABC rotación'!$C:$G,5,0),"C"))</f>
        <v>C</v>
      </c>
      <c r="S419" s="41">
        <f t="shared" si="19"/>
        <v>39.375</v>
      </c>
      <c r="T419" s="40">
        <f t="shared" si="20"/>
        <v>3.9375</v>
      </c>
      <c r="U419" s="23" t="str">
        <f>IF($B419="","",VLOOKUP($T419,Tablas!$X$14:$Y$17,2,1))</f>
        <v>4. NEGRO</v>
      </c>
    </row>
    <row r="420" spans="2:21" x14ac:dyDescent="0.2">
      <c r="B420" s="1">
        <f>IF(Tablas!B418="","",Tablas!B418)</f>
        <v>300415</v>
      </c>
      <c r="C420" s="1" t="str">
        <f>IF(Tablas!C418="","",Tablas!C418)</f>
        <v>RAYO EXTERNO RUEDA DEL</v>
      </c>
      <c r="D420" s="1" t="str">
        <f>IF(Tablas!D418="","",Tablas!D418)</f>
        <v>13 - TRACCION</v>
      </c>
      <c r="E420" s="1" t="str">
        <f>IF(Tablas!E418="","",Tablas!E418)</f>
        <v>UN</v>
      </c>
      <c r="F420" s="1">
        <f>IF(Tablas!F418="","",Tablas!F418)</f>
        <v>12</v>
      </c>
      <c r="G420" s="1">
        <f>IF(Tablas!I418="","",Tablas!I418)</f>
        <v>34</v>
      </c>
      <c r="H420" s="1">
        <v>5</v>
      </c>
      <c r="I420" s="39">
        <f>IF($B420="","",-SUMIFS(Tabla7[Cantidad],Tabla7[Código del producto],$B420,Tabla7[Tipo de movimiento],"SALIDA",Tabla7[Mes],I$5))</f>
        <v>0</v>
      </c>
      <c r="J420" s="39">
        <f>IF($B420="","",-SUMIFS(Tabla7[Cantidad],Tabla7[Código del producto],$B420,Tabla7[Tipo de movimiento],"SALIDA",Tabla7[Mes],J$5))</f>
        <v>0</v>
      </c>
      <c r="K420" s="39">
        <f>IF($B420="","",-SUMIFS(Tabla7[Cantidad],Tabla7[Código del producto],$B420,Tabla7[Tipo de movimiento],"SALIDA",Tabla7[Mes],K$5))</f>
        <v>13</v>
      </c>
      <c r="L420" s="39">
        <f>IF($B420="","",-SUMIFS(Tabla7[Cantidad],Tabla7[Código del producto],$B420,Tabla7[Tipo de movimiento],"SALIDA",Tabla7[Mes],L$5))</f>
        <v>0</v>
      </c>
      <c r="M420" s="39">
        <f>IF($B420="","",-SUMIFS(Tabla7[Cantidad],Tabla7[Código del producto],$B420,Tabla7[Tipo de movimiento],"SALIDA",Tabla7[Mes],M$5))</f>
        <v>0</v>
      </c>
      <c r="N420" s="39">
        <f>IF($B420="","",-SUMIFS(Tabla7[Cantidad],Tabla7[Código del producto],$B420,Tabla7[Tipo de movimiento],"SALIDA",Tabla7[Mes],N$5))</f>
        <v>0</v>
      </c>
      <c r="O420" s="39">
        <f>IF($B420="","",-SUMIFS(Tabla7[Cantidad],Tabla7[Código del producto],$B420,Tabla7[Tipo de movimiento],"SALIDA",Tabla7[Mes],O$5))</f>
        <v>0</v>
      </c>
      <c r="P420" s="39">
        <f>IF($B420="","",-SUMIFS(Tabla7[Cantidad],Tabla7[Código del producto],$B420,Tabla7[Tipo de movimiento],"SALIDA",Tabla7[Mes],P$5))</f>
        <v>10</v>
      </c>
      <c r="Q420" s="39">
        <f t="shared" si="18"/>
        <v>3.3333333333333335</v>
      </c>
      <c r="R420" s="51" t="str">
        <f>IF($B420="","",IFERROR(VLOOKUP($B420,'ABC rotación'!$C:$G,5,0),"C"))</f>
        <v>C</v>
      </c>
      <c r="S420" s="41">
        <f t="shared" si="19"/>
        <v>45</v>
      </c>
      <c r="T420" s="40">
        <f t="shared" si="20"/>
        <v>3.75</v>
      </c>
      <c r="U420" s="23" t="str">
        <f>IF($B420="","",VLOOKUP($T420,Tablas!$X$14:$Y$17,2,1))</f>
        <v>4. NEGRO</v>
      </c>
    </row>
    <row r="421" spans="2:21" x14ac:dyDescent="0.2">
      <c r="B421" s="1">
        <f>IF(Tablas!B419="","",Tablas!B419)</f>
        <v>300416</v>
      </c>
      <c r="C421" s="1" t="str">
        <f>IF(Tablas!C419="","",Tablas!C419)</f>
        <v>CABLE DE FRENO TRASERO</v>
      </c>
      <c r="D421" s="1" t="str">
        <f>IF(Tablas!D419="","",Tablas!D419)</f>
        <v>10 - PALANCAS Y CHICOTES</v>
      </c>
      <c r="E421" s="1" t="str">
        <f>IF(Tablas!E419="","",Tablas!E419)</f>
        <v>UN</v>
      </c>
      <c r="F421" s="1">
        <f>IF(Tablas!F419="","",Tablas!F419)</f>
        <v>25</v>
      </c>
      <c r="G421" s="1">
        <f>IF(Tablas!I419="","",Tablas!I419)</f>
        <v>35</v>
      </c>
      <c r="H421" s="1">
        <v>9</v>
      </c>
      <c r="I421" s="39">
        <f>IF($B421="","",-SUMIFS(Tabla7[Cantidad],Tabla7[Código del producto],$B421,Tabla7[Tipo de movimiento],"SALIDA",Tabla7[Mes],I$5))</f>
        <v>13</v>
      </c>
      <c r="J421" s="39">
        <f>IF($B421="","",-SUMIFS(Tabla7[Cantidad],Tabla7[Código del producto],$B421,Tabla7[Tipo de movimiento],"SALIDA",Tabla7[Mes],J$5))</f>
        <v>14</v>
      </c>
      <c r="K421" s="39">
        <f>IF($B421="","",-SUMIFS(Tabla7[Cantidad],Tabla7[Código del producto],$B421,Tabla7[Tipo de movimiento],"SALIDA",Tabla7[Mes],K$5))</f>
        <v>9</v>
      </c>
      <c r="L421" s="39">
        <f>IF($B421="","",-SUMIFS(Tabla7[Cantidad],Tabla7[Código del producto],$B421,Tabla7[Tipo de movimiento],"SALIDA",Tabla7[Mes],L$5))</f>
        <v>0</v>
      </c>
      <c r="M421" s="39">
        <f>IF($B421="","",-SUMIFS(Tabla7[Cantidad],Tabla7[Código del producto],$B421,Tabla7[Tipo de movimiento],"SALIDA",Tabla7[Mes],M$5))</f>
        <v>0</v>
      </c>
      <c r="N421" s="39">
        <f>IF($B421="","",-SUMIFS(Tabla7[Cantidad],Tabla7[Código del producto],$B421,Tabla7[Tipo de movimiento],"SALIDA",Tabla7[Mes],N$5))</f>
        <v>0</v>
      </c>
      <c r="O421" s="39">
        <f>IF($B421="","",-SUMIFS(Tabla7[Cantidad],Tabla7[Código del producto],$B421,Tabla7[Tipo de movimiento],"SALIDA",Tabla7[Mes],O$5))</f>
        <v>14</v>
      </c>
      <c r="P421" s="39">
        <f>IF($B421="","",-SUMIFS(Tabla7[Cantidad],Tabla7[Código del producto],$B421,Tabla7[Tipo de movimiento],"SALIDA",Tabla7[Mes],P$5))</f>
        <v>0</v>
      </c>
      <c r="Q421" s="39">
        <f t="shared" si="18"/>
        <v>4.666666666666667</v>
      </c>
      <c r="R421" s="51" t="str">
        <f>IF($B421="","",IFERROR(VLOOKUP($B421,'ABC rotación'!$C:$G,5,0),"C"))</f>
        <v>C</v>
      </c>
      <c r="S421" s="41">
        <f t="shared" si="19"/>
        <v>57.857142857142854</v>
      </c>
      <c r="T421" s="40">
        <f t="shared" si="20"/>
        <v>2.3142857142857141</v>
      </c>
      <c r="U421" s="23" t="str">
        <f>IF($B421="","",VLOOKUP($T421,Tablas!$X$14:$Y$17,2,1))</f>
        <v>4. NEGRO</v>
      </c>
    </row>
    <row r="422" spans="2:21" x14ac:dyDescent="0.2">
      <c r="B422" s="1">
        <f>IF(Tablas!B420="","",Tablas!B420)</f>
        <v>300417</v>
      </c>
      <c r="C422" s="1" t="str">
        <f>IF(Tablas!C420="","",Tablas!C420)</f>
        <v>DISCO DE TRACCION</v>
      </c>
      <c r="D422" s="1" t="str">
        <f>IF(Tablas!D420="","",Tablas!D420)</f>
        <v>08 - ELECTRICO</v>
      </c>
      <c r="E422" s="1" t="str">
        <f>IF(Tablas!E420="","",Tablas!E420)</f>
        <v>UN</v>
      </c>
      <c r="F422" s="1">
        <f>IF(Tablas!F420="","",Tablas!F420)</f>
        <v>12</v>
      </c>
      <c r="G422" s="1">
        <f>IF(Tablas!I420="","",Tablas!I420)</f>
        <v>23</v>
      </c>
      <c r="H422" s="1">
        <v>9</v>
      </c>
      <c r="I422" s="39">
        <f>IF($B422="","",-SUMIFS(Tabla7[Cantidad],Tabla7[Código del producto],$B422,Tabla7[Tipo de movimiento],"SALIDA",Tabla7[Mes],I$5))</f>
        <v>0</v>
      </c>
      <c r="J422" s="39">
        <f>IF($B422="","",-SUMIFS(Tabla7[Cantidad],Tabla7[Código del producto],$B422,Tabla7[Tipo de movimiento],"SALIDA",Tabla7[Mes],J$5))</f>
        <v>0</v>
      </c>
      <c r="K422" s="39">
        <f>IF($B422="","",-SUMIFS(Tabla7[Cantidad],Tabla7[Código del producto],$B422,Tabla7[Tipo de movimiento],"SALIDA",Tabla7[Mes],K$5))</f>
        <v>27</v>
      </c>
      <c r="L422" s="39">
        <f>IF($B422="","",-SUMIFS(Tabla7[Cantidad],Tabla7[Código del producto],$B422,Tabla7[Tipo de movimiento],"SALIDA",Tabla7[Mes],L$5))</f>
        <v>0</v>
      </c>
      <c r="M422" s="39">
        <f>IF($B422="","",-SUMIFS(Tabla7[Cantidad],Tabla7[Código del producto],$B422,Tabla7[Tipo de movimiento],"SALIDA",Tabla7[Mes],M$5))</f>
        <v>0</v>
      </c>
      <c r="N422" s="39">
        <f>IF($B422="","",-SUMIFS(Tabla7[Cantidad],Tabla7[Código del producto],$B422,Tabla7[Tipo de movimiento],"SALIDA",Tabla7[Mes],N$5))</f>
        <v>0</v>
      </c>
      <c r="O422" s="39">
        <f>IF($B422="","",-SUMIFS(Tabla7[Cantidad],Tabla7[Código del producto],$B422,Tabla7[Tipo de movimiento],"SALIDA",Tabla7[Mes],O$5))</f>
        <v>18</v>
      </c>
      <c r="P422" s="39">
        <f>IF($B422="","",-SUMIFS(Tabla7[Cantidad],Tabla7[Código del producto],$B422,Tabla7[Tipo de movimiento],"SALIDA",Tabla7[Mes],P$5))</f>
        <v>7</v>
      </c>
      <c r="Q422" s="39">
        <f t="shared" si="18"/>
        <v>8.3333333333333339</v>
      </c>
      <c r="R422" s="51" t="str">
        <f>IF($B422="","",IFERROR(VLOOKUP($B422,'ABC rotación'!$C:$G,5,0),"C"))</f>
        <v>A</v>
      </c>
      <c r="S422" s="41">
        <f t="shared" si="19"/>
        <v>32.4</v>
      </c>
      <c r="T422" s="40">
        <f t="shared" si="20"/>
        <v>2.6999999999999997</v>
      </c>
      <c r="U422" s="23" t="str">
        <f>IF($B422="","",VLOOKUP($T422,Tablas!$X$14:$Y$17,2,1))</f>
        <v>4. NEGRO</v>
      </c>
    </row>
    <row r="423" spans="2:21" x14ac:dyDescent="0.2">
      <c r="B423" s="1">
        <f>IF(Tablas!B421="","",Tablas!B421)</f>
        <v>300418</v>
      </c>
      <c r="C423" s="1" t="str">
        <f>IF(Tablas!C421="","",Tablas!C421)</f>
        <v>EMPAQUETADURA CUB IZQ CARTER</v>
      </c>
      <c r="D423" s="1" t="str">
        <f>IF(Tablas!D421="","",Tablas!D421)</f>
        <v>09 - PARTES DE MOTOR</v>
      </c>
      <c r="E423" s="1" t="str">
        <f>IF(Tablas!E421="","",Tablas!E421)</f>
        <v>UN</v>
      </c>
      <c r="F423" s="1">
        <f>IF(Tablas!F421="","",Tablas!F421)</f>
        <v>29</v>
      </c>
      <c r="G423" s="1">
        <f>IF(Tablas!I421="","",Tablas!I421)</f>
        <v>23</v>
      </c>
      <c r="H423" s="1">
        <v>1</v>
      </c>
      <c r="I423" s="39">
        <f>IF($B423="","",-SUMIFS(Tabla7[Cantidad],Tabla7[Código del producto],$B423,Tabla7[Tipo de movimiento],"SALIDA",Tabla7[Mes],I$5))</f>
        <v>0</v>
      </c>
      <c r="J423" s="39">
        <f>IF($B423="","",-SUMIFS(Tabla7[Cantidad],Tabla7[Código del producto],$B423,Tabla7[Tipo de movimiento],"SALIDA",Tabla7[Mes],J$5))</f>
        <v>9</v>
      </c>
      <c r="K423" s="39">
        <f>IF($B423="","",-SUMIFS(Tabla7[Cantidad],Tabla7[Código del producto],$B423,Tabla7[Tipo de movimiento],"SALIDA",Tabla7[Mes],K$5))</f>
        <v>0</v>
      </c>
      <c r="L423" s="39">
        <f>IF($B423="","",-SUMIFS(Tabla7[Cantidad],Tabla7[Código del producto],$B423,Tabla7[Tipo de movimiento],"SALIDA",Tabla7[Mes],L$5))</f>
        <v>36</v>
      </c>
      <c r="M423" s="39">
        <f>IF($B423="","",-SUMIFS(Tabla7[Cantidad],Tabla7[Código del producto],$B423,Tabla7[Tipo de movimiento],"SALIDA",Tabla7[Mes],M$5))</f>
        <v>0</v>
      </c>
      <c r="N423" s="39">
        <f>IF($B423="","",-SUMIFS(Tabla7[Cantidad],Tabla7[Código del producto],$B423,Tabla7[Tipo de movimiento],"SALIDA",Tabla7[Mes],N$5))</f>
        <v>18</v>
      </c>
      <c r="O423" s="39">
        <f>IF($B423="","",-SUMIFS(Tabla7[Cantidad],Tabla7[Código del producto],$B423,Tabla7[Tipo de movimiento],"SALIDA",Tabla7[Mes],O$5))</f>
        <v>0</v>
      </c>
      <c r="P423" s="39">
        <f>IF($B423="","",-SUMIFS(Tabla7[Cantidad],Tabla7[Código del producto],$B423,Tabla7[Tipo de movimiento],"SALIDA",Tabla7[Mes],P$5))</f>
        <v>0</v>
      </c>
      <c r="Q423" s="39">
        <f t="shared" si="18"/>
        <v>6</v>
      </c>
      <c r="R423" s="51" t="str">
        <f>IF($B423="","",IFERROR(VLOOKUP($B423,'ABC rotación'!$C:$G,5,0),"C"))</f>
        <v>A</v>
      </c>
      <c r="S423" s="41">
        <f t="shared" si="19"/>
        <v>5</v>
      </c>
      <c r="T423" s="40">
        <f t="shared" si="20"/>
        <v>0.17241379310344829</v>
      </c>
      <c r="U423" s="23" t="str">
        <f>IF($B423="","",VLOOKUP($T423,Tablas!$X$14:$Y$17,2,1))</f>
        <v>1. ROJO</v>
      </c>
    </row>
    <row r="424" spans="2:21" x14ac:dyDescent="0.2">
      <c r="B424" s="1">
        <f>IF(Tablas!B422="","",Tablas!B422)</f>
        <v>300419</v>
      </c>
      <c r="C424" s="1" t="str">
        <f>IF(Tablas!C422="","",Tablas!C422)</f>
        <v>GUARDA CADENA SUPERIOR</v>
      </c>
      <c r="D424" s="1" t="str">
        <f>IF(Tablas!D422="","",Tablas!D422)</f>
        <v>06 - AMORTIGUADORES</v>
      </c>
      <c r="E424" s="1" t="str">
        <f>IF(Tablas!E422="","",Tablas!E422)</f>
        <v>UN</v>
      </c>
      <c r="F424" s="1">
        <f>IF(Tablas!F422="","",Tablas!F422)</f>
        <v>24</v>
      </c>
      <c r="G424" s="1">
        <f>IF(Tablas!I422="","",Tablas!I422)</f>
        <v>48</v>
      </c>
      <c r="H424" s="1">
        <v>1</v>
      </c>
      <c r="I424" s="39">
        <f>IF($B424="","",-SUMIFS(Tabla7[Cantidad],Tabla7[Código del producto],$B424,Tabla7[Tipo de movimiento],"SALIDA",Tabla7[Mes],I$5))</f>
        <v>18</v>
      </c>
      <c r="J424" s="39">
        <f>IF($B424="","",-SUMIFS(Tabla7[Cantidad],Tabla7[Código del producto],$B424,Tabla7[Tipo de movimiento],"SALIDA",Tabla7[Mes],J$5))</f>
        <v>8</v>
      </c>
      <c r="K424" s="39">
        <f>IF($B424="","",-SUMIFS(Tabla7[Cantidad],Tabla7[Código del producto],$B424,Tabla7[Tipo de movimiento],"SALIDA",Tabla7[Mes],K$5))</f>
        <v>0</v>
      </c>
      <c r="L424" s="39">
        <f>IF($B424="","",-SUMIFS(Tabla7[Cantidad],Tabla7[Código del producto],$B424,Tabla7[Tipo de movimiento],"SALIDA",Tabla7[Mes],L$5))</f>
        <v>11</v>
      </c>
      <c r="M424" s="39">
        <f>IF($B424="","",-SUMIFS(Tabla7[Cantidad],Tabla7[Código del producto],$B424,Tabla7[Tipo de movimiento],"SALIDA",Tabla7[Mes],M$5))</f>
        <v>0</v>
      </c>
      <c r="N424" s="39">
        <f>IF($B424="","",-SUMIFS(Tabla7[Cantidad],Tabla7[Código del producto],$B424,Tabla7[Tipo de movimiento],"SALIDA",Tabla7[Mes],N$5))</f>
        <v>0</v>
      </c>
      <c r="O424" s="39">
        <f>IF($B424="","",-SUMIFS(Tabla7[Cantidad],Tabla7[Código del producto],$B424,Tabla7[Tipo de movimiento],"SALIDA",Tabla7[Mes],O$5))</f>
        <v>0</v>
      </c>
      <c r="P424" s="39">
        <f>IF($B424="","",-SUMIFS(Tabla7[Cantidad],Tabla7[Código del producto],$B424,Tabla7[Tipo de movimiento],"SALIDA",Tabla7[Mes],P$5))</f>
        <v>0</v>
      </c>
      <c r="Q424" s="39">
        <f t="shared" si="18"/>
        <v>0</v>
      </c>
      <c r="R424" s="51" t="str">
        <f>IF($B424="","",IFERROR(VLOOKUP($B424,'ABC rotación'!$C:$G,5,0),"C"))</f>
        <v>B</v>
      </c>
      <c r="S424" s="41">
        <f t="shared" si="19"/>
        <v>0</v>
      </c>
      <c r="T424" s="40">
        <f t="shared" si="20"/>
        <v>0</v>
      </c>
      <c r="U424" s="23" t="str">
        <f>IF($B424="","",VLOOKUP($T424,Tablas!$X$14:$Y$17,2,1))</f>
        <v>1. ROJO</v>
      </c>
    </row>
    <row r="425" spans="2:21" x14ac:dyDescent="0.2">
      <c r="B425" s="1">
        <f>IF(Tablas!B423="","",Tablas!B423)</f>
        <v>300420</v>
      </c>
      <c r="C425" s="1" t="str">
        <f>IF(Tablas!C423="","",Tablas!C423)</f>
        <v>BUJIA</v>
      </c>
      <c r="D425" s="1" t="str">
        <f>IF(Tablas!D423="","",Tablas!D423)</f>
        <v>02 - BUJIAS</v>
      </c>
      <c r="E425" s="1" t="str">
        <f>IF(Tablas!E423="","",Tablas!E423)</f>
        <v>UN</v>
      </c>
      <c r="F425" s="1">
        <f>IF(Tablas!F423="","",Tablas!F423)</f>
        <v>30</v>
      </c>
      <c r="G425" s="1">
        <f>IF(Tablas!I423="","",Tablas!I423)</f>
        <v>22</v>
      </c>
      <c r="H425" s="1">
        <v>6</v>
      </c>
      <c r="I425" s="39">
        <f>IF($B425="","",-SUMIFS(Tabla7[Cantidad],Tabla7[Código del producto],$B425,Tabla7[Tipo de movimiento],"SALIDA",Tabla7[Mes],I$5))</f>
        <v>0</v>
      </c>
      <c r="J425" s="39">
        <f>IF($B425="","",-SUMIFS(Tabla7[Cantidad],Tabla7[Código del producto],$B425,Tabla7[Tipo de movimiento],"SALIDA",Tabla7[Mes],J$5))</f>
        <v>0</v>
      </c>
      <c r="K425" s="39">
        <f>IF($B425="","",-SUMIFS(Tabla7[Cantidad],Tabla7[Código del producto],$B425,Tabla7[Tipo de movimiento],"SALIDA",Tabla7[Mes],K$5))</f>
        <v>0</v>
      </c>
      <c r="L425" s="39">
        <f>IF($B425="","",-SUMIFS(Tabla7[Cantidad],Tabla7[Código del producto],$B425,Tabla7[Tipo de movimiento],"SALIDA",Tabla7[Mes],L$5))</f>
        <v>0</v>
      </c>
      <c r="M425" s="39">
        <f>IF($B425="","",-SUMIFS(Tabla7[Cantidad],Tabla7[Código del producto],$B425,Tabla7[Tipo de movimiento],"SALIDA",Tabla7[Mes],M$5))</f>
        <v>44</v>
      </c>
      <c r="N425" s="39">
        <f>IF($B425="","",-SUMIFS(Tabla7[Cantidad],Tabla7[Código del producto],$B425,Tabla7[Tipo de movimiento],"SALIDA",Tabla7[Mes],N$5))</f>
        <v>0</v>
      </c>
      <c r="O425" s="39">
        <f>IF($B425="","",-SUMIFS(Tabla7[Cantidad],Tabla7[Código del producto],$B425,Tabla7[Tipo de movimiento],"SALIDA",Tabla7[Mes],O$5))</f>
        <v>0</v>
      </c>
      <c r="P425" s="39">
        <f>IF($B425="","",-SUMIFS(Tabla7[Cantidad],Tabla7[Código del producto],$B425,Tabla7[Tipo de movimiento],"SALIDA",Tabla7[Mes],P$5))</f>
        <v>0</v>
      </c>
      <c r="Q425" s="39">
        <f t="shared" si="18"/>
        <v>0</v>
      </c>
      <c r="R425" s="51" t="str">
        <f>IF($B425="","",IFERROR(VLOOKUP($B425,'ABC rotación'!$C:$G,5,0),"C"))</f>
        <v>A</v>
      </c>
      <c r="S425" s="41">
        <f t="shared" si="19"/>
        <v>0</v>
      </c>
      <c r="T425" s="40">
        <f t="shared" si="20"/>
        <v>0</v>
      </c>
      <c r="U425" s="23" t="str">
        <f>IF($B425="","",VLOOKUP($T425,Tablas!$X$14:$Y$17,2,1))</f>
        <v>1. ROJO</v>
      </c>
    </row>
    <row r="426" spans="2:21" x14ac:dyDescent="0.2">
      <c r="B426" s="1">
        <f>IF(Tablas!B424="","",Tablas!B424)</f>
        <v>300421</v>
      </c>
      <c r="C426" s="1" t="str">
        <f>IF(Tablas!C424="","",Tablas!C424)</f>
        <v>CILINDRO</v>
      </c>
      <c r="D426" s="1" t="str">
        <f>IF(Tablas!D424="","",Tablas!D424)</f>
        <v>09 - PARTES DE MOTOR</v>
      </c>
      <c r="E426" s="1" t="str">
        <f>IF(Tablas!E424="","",Tablas!E424)</f>
        <v>UN</v>
      </c>
      <c r="F426" s="1">
        <f>IF(Tablas!F424="","",Tablas!F424)</f>
        <v>23</v>
      </c>
      <c r="G426" s="1">
        <f>IF(Tablas!I424="","",Tablas!I424)</f>
        <v>49</v>
      </c>
      <c r="H426" s="1">
        <v>10</v>
      </c>
      <c r="I426" s="39">
        <f>IF($B426="","",-SUMIFS(Tabla7[Cantidad],Tabla7[Código del producto],$B426,Tabla7[Tipo de movimiento],"SALIDA",Tabla7[Mes],I$5))</f>
        <v>0</v>
      </c>
      <c r="J426" s="39">
        <f>IF($B426="","",-SUMIFS(Tabla7[Cantidad],Tabla7[Código del producto],$B426,Tabla7[Tipo de movimiento],"SALIDA",Tabla7[Mes],J$5))</f>
        <v>12</v>
      </c>
      <c r="K426" s="39">
        <f>IF($B426="","",-SUMIFS(Tabla7[Cantidad],Tabla7[Código del producto],$B426,Tabla7[Tipo de movimiento],"SALIDA",Tabla7[Mes],K$5))</f>
        <v>0</v>
      </c>
      <c r="L426" s="39">
        <f>IF($B426="","",-SUMIFS(Tabla7[Cantidad],Tabla7[Código del producto],$B426,Tabla7[Tipo de movimiento],"SALIDA",Tabla7[Mes],L$5))</f>
        <v>0</v>
      </c>
      <c r="M426" s="39">
        <f>IF($B426="","",-SUMIFS(Tabla7[Cantidad],Tabla7[Código del producto],$B426,Tabla7[Tipo de movimiento],"SALIDA",Tabla7[Mes],M$5))</f>
        <v>18</v>
      </c>
      <c r="N426" s="39">
        <f>IF($B426="","",-SUMIFS(Tabla7[Cantidad],Tabla7[Código del producto],$B426,Tabla7[Tipo de movimiento],"SALIDA",Tabla7[Mes],N$5))</f>
        <v>0</v>
      </c>
      <c r="O426" s="39">
        <f>IF($B426="","",-SUMIFS(Tabla7[Cantidad],Tabla7[Código del producto],$B426,Tabla7[Tipo de movimiento],"SALIDA",Tabla7[Mes],O$5))</f>
        <v>0</v>
      </c>
      <c r="P426" s="39">
        <f>IF($B426="","",-SUMIFS(Tabla7[Cantidad],Tabla7[Código del producto],$B426,Tabla7[Tipo de movimiento],"SALIDA",Tabla7[Mes],P$5))</f>
        <v>0</v>
      </c>
      <c r="Q426" s="39">
        <f t="shared" si="18"/>
        <v>0</v>
      </c>
      <c r="R426" s="51" t="str">
        <f>IF($B426="","",IFERROR(VLOOKUP($B426,'ABC rotación'!$C:$G,5,0),"C"))</f>
        <v>B</v>
      </c>
      <c r="S426" s="41">
        <f t="shared" si="19"/>
        <v>0</v>
      </c>
      <c r="T426" s="40">
        <f t="shared" si="20"/>
        <v>0</v>
      </c>
      <c r="U426" s="23" t="str">
        <f>IF($B426="","",VLOOKUP($T426,Tablas!$X$14:$Y$17,2,1))</f>
        <v>1. ROJO</v>
      </c>
    </row>
    <row r="427" spans="2:21" x14ac:dyDescent="0.2">
      <c r="B427" s="1">
        <f>IF(Tablas!B425="","",Tablas!B425)</f>
        <v>300422</v>
      </c>
      <c r="C427" s="1" t="str">
        <f>IF(Tablas!C425="","",Tablas!C425)</f>
        <v>PIN DE PISTON</v>
      </c>
      <c r="D427" s="1" t="str">
        <f>IF(Tablas!D425="","",Tablas!D425)</f>
        <v>09 - PARTES DE MOTOR</v>
      </c>
      <c r="E427" s="1" t="str">
        <f>IF(Tablas!E425="","",Tablas!E425)</f>
        <v>UN</v>
      </c>
      <c r="F427" s="1">
        <f>IF(Tablas!F425="","",Tablas!F425)</f>
        <v>20</v>
      </c>
      <c r="G427" s="1">
        <f>IF(Tablas!I425="","",Tablas!I425)</f>
        <v>44</v>
      </c>
      <c r="H427" s="1">
        <v>5</v>
      </c>
      <c r="I427" s="39">
        <f>IF($B427="","",-SUMIFS(Tabla7[Cantidad],Tabla7[Código del producto],$B427,Tabla7[Tipo de movimiento],"SALIDA",Tabla7[Mes],I$5))</f>
        <v>0</v>
      </c>
      <c r="J427" s="39">
        <f>IF($B427="","",-SUMIFS(Tabla7[Cantidad],Tabla7[Código del producto],$B427,Tabla7[Tipo de movimiento],"SALIDA",Tabla7[Mes],J$5))</f>
        <v>7</v>
      </c>
      <c r="K427" s="39">
        <f>IF($B427="","",-SUMIFS(Tabla7[Cantidad],Tabla7[Código del producto],$B427,Tabla7[Tipo de movimiento],"SALIDA",Tabla7[Mes],K$5))</f>
        <v>20</v>
      </c>
      <c r="L427" s="39">
        <f>IF($B427="","",-SUMIFS(Tabla7[Cantidad],Tabla7[Código del producto],$B427,Tabla7[Tipo de movimiento],"SALIDA",Tabla7[Mes],L$5))</f>
        <v>0</v>
      </c>
      <c r="M427" s="39">
        <f>IF($B427="","",-SUMIFS(Tabla7[Cantidad],Tabla7[Código del producto],$B427,Tabla7[Tipo de movimiento],"SALIDA",Tabla7[Mes],M$5))</f>
        <v>0</v>
      </c>
      <c r="N427" s="39">
        <f>IF($B427="","",-SUMIFS(Tabla7[Cantidad],Tabla7[Código del producto],$B427,Tabla7[Tipo de movimiento],"SALIDA",Tabla7[Mes],N$5))</f>
        <v>0</v>
      </c>
      <c r="O427" s="39">
        <f>IF($B427="","",-SUMIFS(Tabla7[Cantidad],Tabla7[Código del producto],$B427,Tabla7[Tipo de movimiento],"SALIDA",Tabla7[Mes],O$5))</f>
        <v>20</v>
      </c>
      <c r="P427" s="39">
        <f>IF($B427="","",-SUMIFS(Tabla7[Cantidad],Tabla7[Código del producto],$B427,Tabla7[Tipo de movimiento],"SALIDA",Tabla7[Mes],P$5))</f>
        <v>0</v>
      </c>
      <c r="Q427" s="39">
        <f t="shared" si="18"/>
        <v>6.666666666666667</v>
      </c>
      <c r="R427" s="51" t="str">
        <f>IF($B427="","",IFERROR(VLOOKUP($B427,'ABC rotación'!$C:$G,5,0),"C"))</f>
        <v>A</v>
      </c>
      <c r="S427" s="41">
        <f t="shared" si="19"/>
        <v>22.5</v>
      </c>
      <c r="T427" s="40">
        <f t="shared" si="20"/>
        <v>1.125</v>
      </c>
      <c r="U427" s="23" t="str">
        <f>IF($B427="","",VLOOKUP($T427,Tablas!$X$14:$Y$17,2,1))</f>
        <v>3. VERDE</v>
      </c>
    </row>
    <row r="428" spans="2:21" x14ac:dyDescent="0.2">
      <c r="B428" s="1">
        <f>IF(Tablas!B426="","",Tablas!B426)</f>
        <v>300423</v>
      </c>
      <c r="C428" s="1" t="str">
        <f>IF(Tablas!C426="","",Tablas!C426)</f>
        <v>CONJUNTO CAJA DE TRANSMISION</v>
      </c>
      <c r="D428" s="1" t="str">
        <f>IF(Tablas!D426="","",Tablas!D426)</f>
        <v>09 - PARTES DE MOTOR</v>
      </c>
      <c r="E428" s="1" t="str">
        <f>IF(Tablas!E426="","",Tablas!E426)</f>
        <v>UN</v>
      </c>
      <c r="F428" s="1">
        <f>IF(Tablas!F426="","",Tablas!F426)</f>
        <v>27</v>
      </c>
      <c r="G428" s="1">
        <f>IF(Tablas!I426="","",Tablas!I426)</f>
        <v>18</v>
      </c>
      <c r="H428" s="1">
        <v>10</v>
      </c>
      <c r="I428" s="39">
        <f>IF($B428="","",-SUMIFS(Tabla7[Cantidad],Tabla7[Código del producto],$B428,Tabla7[Tipo de movimiento],"SALIDA",Tabla7[Mes],I$5))</f>
        <v>0</v>
      </c>
      <c r="J428" s="39">
        <f>IF($B428="","",-SUMIFS(Tabla7[Cantidad],Tabla7[Código del producto],$B428,Tabla7[Tipo de movimiento],"SALIDA",Tabla7[Mes],J$5))</f>
        <v>0</v>
      </c>
      <c r="K428" s="39">
        <f>IF($B428="","",-SUMIFS(Tabla7[Cantidad],Tabla7[Código del producto],$B428,Tabla7[Tipo de movimiento],"SALIDA",Tabla7[Mes],K$5))</f>
        <v>0</v>
      </c>
      <c r="L428" s="39">
        <f>IF($B428="","",-SUMIFS(Tabla7[Cantidad],Tabla7[Código del producto],$B428,Tabla7[Tipo de movimiento],"SALIDA",Tabla7[Mes],L$5))</f>
        <v>0</v>
      </c>
      <c r="M428" s="39">
        <f>IF($B428="","",-SUMIFS(Tabla7[Cantidad],Tabla7[Código del producto],$B428,Tabla7[Tipo de movimiento],"SALIDA",Tabla7[Mes],M$5))</f>
        <v>0</v>
      </c>
      <c r="N428" s="39">
        <f>IF($B428="","",-SUMIFS(Tabla7[Cantidad],Tabla7[Código del producto],$B428,Tabla7[Tipo de movimiento],"SALIDA",Tabla7[Mes],N$5))</f>
        <v>0</v>
      </c>
      <c r="O428" s="39">
        <f>IF($B428="","",-SUMIFS(Tabla7[Cantidad],Tabla7[Código del producto],$B428,Tabla7[Tipo de movimiento],"SALIDA",Tabla7[Mes],O$5))</f>
        <v>9</v>
      </c>
      <c r="P428" s="39">
        <f>IF($B428="","",-SUMIFS(Tabla7[Cantidad],Tabla7[Código del producto],$B428,Tabla7[Tipo de movimiento],"SALIDA",Tabla7[Mes],P$5))</f>
        <v>0</v>
      </c>
      <c r="Q428" s="39">
        <f t="shared" si="18"/>
        <v>3</v>
      </c>
      <c r="R428" s="51" t="str">
        <f>IF($B428="","",IFERROR(VLOOKUP($B428,'ABC rotación'!$C:$G,5,0),"C"))</f>
        <v>C</v>
      </c>
      <c r="S428" s="41">
        <f t="shared" si="19"/>
        <v>100</v>
      </c>
      <c r="T428" s="40">
        <f t="shared" si="20"/>
        <v>3.7037037037037037</v>
      </c>
      <c r="U428" s="23" t="str">
        <f>IF($B428="","",VLOOKUP($T428,Tablas!$X$14:$Y$17,2,1))</f>
        <v>4. NEGRO</v>
      </c>
    </row>
    <row r="429" spans="2:21" x14ac:dyDescent="0.2">
      <c r="B429" s="1">
        <f>IF(Tablas!B427="","",Tablas!B427)</f>
        <v>300424</v>
      </c>
      <c r="C429" s="1" t="str">
        <f>IF(Tablas!C427="","",Tablas!C427)</f>
        <v>EMPAQUETADURA CUBIERTA CABEZA</v>
      </c>
      <c r="D429" s="1" t="str">
        <f>IF(Tablas!D427="","",Tablas!D427)</f>
        <v>09 - PARTES DE MOTOR</v>
      </c>
      <c r="E429" s="1" t="str">
        <f>IF(Tablas!E427="","",Tablas!E427)</f>
        <v>UN</v>
      </c>
      <c r="F429" s="1">
        <f>IF(Tablas!F427="","",Tablas!F427)</f>
        <v>18</v>
      </c>
      <c r="G429" s="1">
        <f>IF(Tablas!I427="","",Tablas!I427)</f>
        <v>10</v>
      </c>
      <c r="H429" s="1">
        <v>2</v>
      </c>
      <c r="I429" s="39">
        <f>IF($B429="","",-SUMIFS(Tabla7[Cantidad],Tabla7[Código del producto],$B429,Tabla7[Tipo de movimiento],"SALIDA",Tabla7[Mes],I$5))</f>
        <v>0</v>
      </c>
      <c r="J429" s="39">
        <f>IF($B429="","",-SUMIFS(Tabla7[Cantidad],Tabla7[Código del producto],$B429,Tabla7[Tipo de movimiento],"SALIDA",Tabla7[Mes],J$5))</f>
        <v>14</v>
      </c>
      <c r="K429" s="39">
        <f>IF($B429="","",-SUMIFS(Tabla7[Cantidad],Tabla7[Código del producto],$B429,Tabla7[Tipo de movimiento],"SALIDA",Tabla7[Mes],K$5))</f>
        <v>9</v>
      </c>
      <c r="L429" s="39">
        <f>IF($B429="","",-SUMIFS(Tabla7[Cantidad],Tabla7[Código del producto],$B429,Tabla7[Tipo de movimiento],"SALIDA",Tabla7[Mes],L$5))</f>
        <v>0</v>
      </c>
      <c r="M429" s="39">
        <f>IF($B429="","",-SUMIFS(Tabla7[Cantidad],Tabla7[Código del producto],$B429,Tabla7[Tipo de movimiento],"SALIDA",Tabla7[Mes],M$5))</f>
        <v>0</v>
      </c>
      <c r="N429" s="39">
        <f>IF($B429="","",-SUMIFS(Tabla7[Cantidad],Tabla7[Código del producto],$B429,Tabla7[Tipo de movimiento],"SALIDA",Tabla7[Mes],N$5))</f>
        <v>0</v>
      </c>
      <c r="O429" s="39">
        <f>IF($B429="","",-SUMIFS(Tabla7[Cantidad],Tabla7[Código del producto],$B429,Tabla7[Tipo de movimiento],"SALIDA",Tabla7[Mes],O$5))</f>
        <v>0</v>
      </c>
      <c r="P429" s="39">
        <f>IF($B429="","",-SUMIFS(Tabla7[Cantidad],Tabla7[Código del producto],$B429,Tabla7[Tipo de movimiento],"SALIDA",Tabla7[Mes],P$5))</f>
        <v>0</v>
      </c>
      <c r="Q429" s="39">
        <f t="shared" si="18"/>
        <v>0</v>
      </c>
      <c r="R429" s="51" t="str">
        <f>IF($B429="","",IFERROR(VLOOKUP($B429,'ABC rotación'!$C:$G,5,0),"C"))</f>
        <v>A</v>
      </c>
      <c r="S429" s="41">
        <f t="shared" si="19"/>
        <v>0</v>
      </c>
      <c r="T429" s="40">
        <f t="shared" si="20"/>
        <v>0</v>
      </c>
      <c r="U429" s="23" t="str">
        <f>IF($B429="","",VLOOKUP($T429,Tablas!$X$14:$Y$17,2,1))</f>
        <v>1. ROJO</v>
      </c>
    </row>
    <row r="430" spans="2:21" x14ac:dyDescent="0.2">
      <c r="B430" s="1">
        <f>IF(Tablas!B428="","",Tablas!B428)</f>
        <v>300425</v>
      </c>
      <c r="C430" s="1" t="str">
        <f>IF(Tablas!C428="","",Tablas!C428)</f>
        <v>RODAJE BOLA RADIAL,6301</v>
      </c>
      <c r="D430" s="1" t="str">
        <f>IF(Tablas!D428="","",Tablas!D428)</f>
        <v>15 - MISCELANEOS</v>
      </c>
      <c r="E430" s="1" t="str">
        <f>IF(Tablas!E428="","",Tablas!E428)</f>
        <v>UN</v>
      </c>
      <c r="F430" s="1">
        <f>IF(Tablas!F428="","",Tablas!F428)</f>
        <v>9</v>
      </c>
      <c r="G430" s="1">
        <f>IF(Tablas!I428="","",Tablas!I428)</f>
        <v>24</v>
      </c>
      <c r="H430" s="1">
        <v>5</v>
      </c>
      <c r="I430" s="39">
        <f>IF($B430="","",-SUMIFS(Tabla7[Cantidad],Tabla7[Código del producto],$B430,Tabla7[Tipo de movimiento],"SALIDA",Tabla7[Mes],I$5))</f>
        <v>0</v>
      </c>
      <c r="J430" s="39">
        <f>IF($B430="","",-SUMIFS(Tabla7[Cantidad],Tabla7[Código del producto],$B430,Tabla7[Tipo de movimiento],"SALIDA",Tabla7[Mes],J$5))</f>
        <v>0</v>
      </c>
      <c r="K430" s="39">
        <f>IF($B430="","",-SUMIFS(Tabla7[Cantidad],Tabla7[Código del producto],$B430,Tabla7[Tipo de movimiento],"SALIDA",Tabla7[Mes],K$5))</f>
        <v>0</v>
      </c>
      <c r="L430" s="39">
        <f>IF($B430="","",-SUMIFS(Tabla7[Cantidad],Tabla7[Código del producto],$B430,Tabla7[Tipo de movimiento],"SALIDA",Tabla7[Mes],L$5))</f>
        <v>0</v>
      </c>
      <c r="M430" s="39">
        <f>IF($B430="","",-SUMIFS(Tabla7[Cantidad],Tabla7[Código del producto],$B430,Tabla7[Tipo de movimiento],"SALIDA",Tabla7[Mes],M$5))</f>
        <v>0</v>
      </c>
      <c r="N430" s="39">
        <f>IF($B430="","",-SUMIFS(Tabla7[Cantidad],Tabla7[Código del producto],$B430,Tabla7[Tipo de movimiento],"SALIDA",Tabla7[Mes],N$5))</f>
        <v>0</v>
      </c>
      <c r="O430" s="39">
        <f>IF($B430="","",-SUMIFS(Tabla7[Cantidad],Tabla7[Código del producto],$B430,Tabla7[Tipo de movimiento],"SALIDA",Tabla7[Mes],O$5))</f>
        <v>18</v>
      </c>
      <c r="P430" s="39">
        <f>IF($B430="","",-SUMIFS(Tabla7[Cantidad],Tabla7[Código del producto],$B430,Tabla7[Tipo de movimiento],"SALIDA",Tabla7[Mes],P$5))</f>
        <v>0</v>
      </c>
      <c r="Q430" s="39">
        <f t="shared" si="18"/>
        <v>6</v>
      </c>
      <c r="R430" s="51" t="str">
        <f>IF($B430="","",IFERROR(VLOOKUP($B430,'ABC rotación'!$C:$G,5,0),"C"))</f>
        <v>C</v>
      </c>
      <c r="S430" s="41">
        <f t="shared" si="19"/>
        <v>25</v>
      </c>
      <c r="T430" s="40">
        <f t="shared" si="20"/>
        <v>2.7777777777777777</v>
      </c>
      <c r="U430" s="23" t="str">
        <f>IF($B430="","",VLOOKUP($T430,Tablas!$X$14:$Y$17,2,1))</f>
        <v>4. NEGRO</v>
      </c>
    </row>
    <row r="431" spans="2:21" x14ac:dyDescent="0.2">
      <c r="B431" s="1">
        <f>IF(Tablas!B429="","",Tablas!B429)</f>
        <v>300426</v>
      </c>
      <c r="C431" s="1" t="str">
        <f>IF(Tablas!C429="","",Tablas!C429)</f>
        <v>RODAJE BOLA RADIAL,6004</v>
      </c>
      <c r="D431" s="1" t="str">
        <f>IF(Tablas!D429="","",Tablas!D429)</f>
        <v>15 - MISCELANEOS</v>
      </c>
      <c r="E431" s="1" t="str">
        <f>IF(Tablas!E429="","",Tablas!E429)</f>
        <v>UN</v>
      </c>
      <c r="F431" s="1">
        <f>IF(Tablas!F429="","",Tablas!F429)</f>
        <v>30</v>
      </c>
      <c r="G431" s="1">
        <f>IF(Tablas!I429="","",Tablas!I429)</f>
        <v>30</v>
      </c>
      <c r="H431" s="1">
        <v>4</v>
      </c>
      <c r="I431" s="39">
        <f>IF($B431="","",-SUMIFS(Tabla7[Cantidad],Tabla7[Código del producto],$B431,Tabla7[Tipo de movimiento],"SALIDA",Tabla7[Mes],I$5))</f>
        <v>0</v>
      </c>
      <c r="J431" s="39">
        <f>IF($B431="","",-SUMIFS(Tabla7[Cantidad],Tabla7[Código del producto],$B431,Tabla7[Tipo de movimiento],"SALIDA",Tabla7[Mes],J$5))</f>
        <v>12</v>
      </c>
      <c r="K431" s="39">
        <f>IF($B431="","",-SUMIFS(Tabla7[Cantidad],Tabla7[Código del producto],$B431,Tabla7[Tipo de movimiento],"SALIDA",Tabla7[Mes],K$5))</f>
        <v>0</v>
      </c>
      <c r="L431" s="39">
        <f>IF($B431="","",-SUMIFS(Tabla7[Cantidad],Tabla7[Código del producto],$B431,Tabla7[Tipo de movimiento],"SALIDA",Tabla7[Mes],L$5))</f>
        <v>0</v>
      </c>
      <c r="M431" s="39">
        <f>IF($B431="","",-SUMIFS(Tabla7[Cantidad],Tabla7[Código del producto],$B431,Tabla7[Tipo de movimiento],"SALIDA",Tabla7[Mes],M$5))</f>
        <v>0</v>
      </c>
      <c r="N431" s="39">
        <f>IF($B431="","",-SUMIFS(Tabla7[Cantidad],Tabla7[Código del producto],$B431,Tabla7[Tipo de movimiento],"SALIDA",Tabla7[Mes],N$5))</f>
        <v>10</v>
      </c>
      <c r="O431" s="39">
        <f>IF($B431="","",-SUMIFS(Tabla7[Cantidad],Tabla7[Código del producto],$B431,Tabla7[Tipo de movimiento],"SALIDA",Tabla7[Mes],O$5))</f>
        <v>8</v>
      </c>
      <c r="P431" s="39">
        <f>IF($B431="","",-SUMIFS(Tabla7[Cantidad],Tabla7[Código del producto],$B431,Tabla7[Tipo de movimiento],"SALIDA",Tabla7[Mes],P$5))</f>
        <v>0</v>
      </c>
      <c r="Q431" s="39">
        <f t="shared" si="18"/>
        <v>6</v>
      </c>
      <c r="R431" s="51" t="str">
        <f>IF($B431="","",IFERROR(VLOOKUP($B431,'ABC rotación'!$C:$G,5,0),"C"))</f>
        <v>A</v>
      </c>
      <c r="S431" s="41">
        <f t="shared" si="19"/>
        <v>20</v>
      </c>
      <c r="T431" s="40">
        <f t="shared" si="20"/>
        <v>0.66666666666666663</v>
      </c>
      <c r="U431" s="23" t="str">
        <f>IF($B431="","",VLOOKUP($T431,Tablas!$X$14:$Y$17,2,1))</f>
        <v>2. AMARILLO</v>
      </c>
    </row>
    <row r="432" spans="2:21" x14ac:dyDescent="0.2">
      <c r="B432" s="1">
        <f>IF(Tablas!B430="","",Tablas!B430)</f>
        <v>300427</v>
      </c>
      <c r="C432" s="1" t="str">
        <f>IF(Tablas!C430="","",Tablas!C430)</f>
        <v>RODAJE BOLA RADIAL,6002</v>
      </c>
      <c r="D432" s="1" t="str">
        <f>IF(Tablas!D430="","",Tablas!D430)</f>
        <v>15 - MISCELANEOS</v>
      </c>
      <c r="E432" s="1" t="str">
        <f>IF(Tablas!E430="","",Tablas!E430)</f>
        <v>UN</v>
      </c>
      <c r="F432" s="1">
        <f>IF(Tablas!F430="","",Tablas!F430)</f>
        <v>20</v>
      </c>
      <c r="G432" s="1">
        <f>IF(Tablas!I430="","",Tablas!I430)</f>
        <v>28</v>
      </c>
      <c r="H432" s="1">
        <v>7</v>
      </c>
      <c r="I432" s="39">
        <f>IF($B432="","",-SUMIFS(Tabla7[Cantidad],Tabla7[Código del producto],$B432,Tabla7[Tipo de movimiento],"SALIDA",Tabla7[Mes],I$5))</f>
        <v>0</v>
      </c>
      <c r="J432" s="39">
        <f>IF($B432="","",-SUMIFS(Tabla7[Cantidad],Tabla7[Código del producto],$B432,Tabla7[Tipo de movimiento],"SALIDA",Tabla7[Mes],J$5))</f>
        <v>0</v>
      </c>
      <c r="K432" s="39">
        <f>IF($B432="","",-SUMIFS(Tabla7[Cantidad],Tabla7[Código del producto],$B432,Tabla7[Tipo de movimiento],"SALIDA",Tabla7[Mes],K$5))</f>
        <v>0</v>
      </c>
      <c r="L432" s="39">
        <f>IF($B432="","",-SUMIFS(Tabla7[Cantidad],Tabla7[Código del producto],$B432,Tabla7[Tipo de movimiento],"SALIDA",Tabla7[Mes],L$5))</f>
        <v>15</v>
      </c>
      <c r="M432" s="39">
        <f>IF($B432="","",-SUMIFS(Tabla7[Cantidad],Tabla7[Código del producto],$B432,Tabla7[Tipo de movimiento],"SALIDA",Tabla7[Mes],M$5))</f>
        <v>0</v>
      </c>
      <c r="N432" s="39">
        <f>IF($B432="","",-SUMIFS(Tabla7[Cantidad],Tabla7[Código del producto],$B432,Tabla7[Tipo de movimiento],"SALIDA",Tabla7[Mes],N$5))</f>
        <v>19</v>
      </c>
      <c r="O432" s="39">
        <f>IF($B432="","",-SUMIFS(Tabla7[Cantidad],Tabla7[Código del producto],$B432,Tabla7[Tipo de movimiento],"SALIDA",Tabla7[Mes],O$5))</f>
        <v>0</v>
      </c>
      <c r="P432" s="39">
        <f>IF($B432="","",-SUMIFS(Tabla7[Cantidad],Tabla7[Código del producto],$B432,Tabla7[Tipo de movimiento],"SALIDA",Tabla7[Mes],P$5))</f>
        <v>0</v>
      </c>
      <c r="Q432" s="39">
        <f t="shared" si="18"/>
        <v>6.333333333333333</v>
      </c>
      <c r="R432" s="51" t="str">
        <f>IF($B432="","",IFERROR(VLOOKUP($B432,'ABC rotación'!$C:$G,5,0),"C"))</f>
        <v>C</v>
      </c>
      <c r="S432" s="41">
        <f t="shared" si="19"/>
        <v>33.15789473684211</v>
      </c>
      <c r="T432" s="40">
        <f t="shared" si="20"/>
        <v>1.6578947368421055</v>
      </c>
      <c r="U432" s="23" t="str">
        <f>IF($B432="","",VLOOKUP($T432,Tablas!$X$14:$Y$17,2,1))</f>
        <v>3. VERDE</v>
      </c>
    </row>
    <row r="433" spans="2:21" x14ac:dyDescent="0.2">
      <c r="B433" s="1">
        <f>IF(Tablas!B431="","",Tablas!B431)</f>
        <v>300428</v>
      </c>
      <c r="C433" s="1" t="str">
        <f>IF(Tablas!C431="","",Tablas!C431)</f>
        <v>EJE DE ENGRANAJE DE TRACCION</v>
      </c>
      <c r="D433" s="1" t="str">
        <f>IF(Tablas!D431="","",Tablas!D431)</f>
        <v>09 - PARTES DE MOTOR</v>
      </c>
      <c r="E433" s="1" t="str">
        <f>IF(Tablas!E431="","",Tablas!E431)</f>
        <v>UN</v>
      </c>
      <c r="F433" s="1">
        <f>IF(Tablas!F431="","",Tablas!F431)</f>
        <v>23</v>
      </c>
      <c r="G433" s="1">
        <f>IF(Tablas!I431="","",Tablas!I431)</f>
        <v>18</v>
      </c>
      <c r="H433" s="1">
        <v>5</v>
      </c>
      <c r="I433" s="39">
        <f>IF($B433="","",-SUMIFS(Tabla7[Cantidad],Tabla7[Código del producto],$B433,Tabla7[Tipo de movimiento],"SALIDA",Tabla7[Mes],I$5))</f>
        <v>0</v>
      </c>
      <c r="J433" s="39">
        <f>IF($B433="","",-SUMIFS(Tabla7[Cantidad],Tabla7[Código del producto],$B433,Tabla7[Tipo de movimiento],"SALIDA",Tabla7[Mes],J$5))</f>
        <v>0</v>
      </c>
      <c r="K433" s="39">
        <f>IF($B433="","",-SUMIFS(Tabla7[Cantidad],Tabla7[Código del producto],$B433,Tabla7[Tipo de movimiento],"SALIDA",Tabla7[Mes],K$5))</f>
        <v>0</v>
      </c>
      <c r="L433" s="39">
        <f>IF($B433="","",-SUMIFS(Tabla7[Cantidad],Tabla7[Código del producto],$B433,Tabla7[Tipo de movimiento],"SALIDA",Tabla7[Mes],L$5))</f>
        <v>0</v>
      </c>
      <c r="M433" s="39">
        <f>IF($B433="","",-SUMIFS(Tabla7[Cantidad],Tabla7[Código del producto],$B433,Tabla7[Tipo de movimiento],"SALIDA",Tabla7[Mes],M$5))</f>
        <v>0</v>
      </c>
      <c r="N433" s="39">
        <f>IF($B433="","",-SUMIFS(Tabla7[Cantidad],Tabla7[Código del producto],$B433,Tabla7[Tipo de movimiento],"SALIDA",Tabla7[Mes],N$5))</f>
        <v>0</v>
      </c>
      <c r="O433" s="39">
        <f>IF($B433="","",-SUMIFS(Tabla7[Cantidad],Tabla7[Código del producto],$B433,Tabla7[Tipo de movimiento],"SALIDA",Tabla7[Mes],O$5))</f>
        <v>0</v>
      </c>
      <c r="P433" s="39">
        <f>IF($B433="","",-SUMIFS(Tabla7[Cantidad],Tabla7[Código del producto],$B433,Tabla7[Tipo de movimiento],"SALIDA",Tabla7[Mes],P$5))</f>
        <v>11</v>
      </c>
      <c r="Q433" s="39">
        <f t="shared" si="18"/>
        <v>3.6666666666666665</v>
      </c>
      <c r="R433" s="51" t="str">
        <f>IF($B433="","",IFERROR(VLOOKUP($B433,'ABC rotación'!$C:$G,5,0),"C"))</f>
        <v>A</v>
      </c>
      <c r="S433" s="41">
        <f t="shared" si="19"/>
        <v>40.909090909090914</v>
      </c>
      <c r="T433" s="40">
        <f t="shared" si="20"/>
        <v>1.7786561264822136</v>
      </c>
      <c r="U433" s="23" t="str">
        <f>IF($B433="","",VLOOKUP($T433,Tablas!$X$14:$Y$17,2,1))</f>
        <v>3. VERDE</v>
      </c>
    </row>
    <row r="434" spans="2:21" x14ac:dyDescent="0.2">
      <c r="B434" s="1">
        <f>IF(Tablas!B432="","",Tablas!B432)</f>
        <v>300429</v>
      </c>
      <c r="C434" s="1" t="str">
        <f>IF(Tablas!C432="","",Tablas!C432)</f>
        <v>RETEN DE ACEITE 20*32*6</v>
      </c>
      <c r="D434" s="1" t="str">
        <f>IF(Tablas!D432="","",Tablas!D432)</f>
        <v>11 - LLANTAS Y HULES</v>
      </c>
      <c r="E434" s="1" t="str">
        <f>IF(Tablas!E432="","",Tablas!E432)</f>
        <v>UN</v>
      </c>
      <c r="F434" s="1">
        <f>IF(Tablas!F432="","",Tablas!F432)</f>
        <v>30</v>
      </c>
      <c r="G434" s="1">
        <f>IF(Tablas!I432="","",Tablas!I432)</f>
        <v>25</v>
      </c>
      <c r="H434" s="1">
        <v>5</v>
      </c>
      <c r="I434" s="39">
        <f>IF($B434="","",-SUMIFS(Tabla7[Cantidad],Tabla7[Código del producto],$B434,Tabla7[Tipo de movimiento],"SALIDA",Tabla7[Mes],I$5))</f>
        <v>0</v>
      </c>
      <c r="J434" s="39">
        <f>IF($B434="","",-SUMIFS(Tabla7[Cantidad],Tabla7[Código del producto],$B434,Tabla7[Tipo de movimiento],"SALIDA",Tabla7[Mes],J$5))</f>
        <v>0</v>
      </c>
      <c r="K434" s="39">
        <f>IF($B434="","",-SUMIFS(Tabla7[Cantidad],Tabla7[Código del producto],$B434,Tabla7[Tipo de movimiento],"SALIDA",Tabla7[Mes],K$5))</f>
        <v>0</v>
      </c>
      <c r="L434" s="39">
        <f>IF($B434="","",-SUMIFS(Tabla7[Cantidad],Tabla7[Código del producto],$B434,Tabla7[Tipo de movimiento],"SALIDA",Tabla7[Mes],L$5))</f>
        <v>20</v>
      </c>
      <c r="M434" s="39">
        <f>IF($B434="","",-SUMIFS(Tabla7[Cantidad],Tabla7[Código del producto],$B434,Tabla7[Tipo de movimiento],"SALIDA",Tabla7[Mes],M$5))</f>
        <v>0</v>
      </c>
      <c r="N434" s="39">
        <f>IF($B434="","",-SUMIFS(Tabla7[Cantidad],Tabla7[Código del producto],$B434,Tabla7[Tipo de movimiento],"SALIDA",Tabla7[Mes],N$5))</f>
        <v>10</v>
      </c>
      <c r="O434" s="39">
        <f>IF($B434="","",-SUMIFS(Tabla7[Cantidad],Tabla7[Código del producto],$B434,Tabla7[Tipo de movimiento],"SALIDA",Tabla7[Mes],O$5))</f>
        <v>0</v>
      </c>
      <c r="P434" s="39">
        <f>IF($B434="","",-SUMIFS(Tabla7[Cantidad],Tabla7[Código del producto],$B434,Tabla7[Tipo de movimiento],"SALIDA",Tabla7[Mes],P$5))</f>
        <v>0</v>
      </c>
      <c r="Q434" s="39">
        <f t="shared" si="18"/>
        <v>3.3333333333333335</v>
      </c>
      <c r="R434" s="51" t="str">
        <f>IF($B434="","",IFERROR(VLOOKUP($B434,'ABC rotación'!$C:$G,5,0),"C"))</f>
        <v>B</v>
      </c>
      <c r="S434" s="41">
        <f t="shared" si="19"/>
        <v>45</v>
      </c>
      <c r="T434" s="40">
        <f t="shared" si="20"/>
        <v>1.5</v>
      </c>
      <c r="U434" s="23" t="str">
        <f>IF($B434="","",VLOOKUP($T434,Tablas!$X$14:$Y$17,2,1))</f>
        <v>3. VERDE</v>
      </c>
    </row>
    <row r="435" spans="2:21" x14ac:dyDescent="0.2">
      <c r="B435" s="1">
        <f>IF(Tablas!B433="","",Tablas!B433)</f>
        <v>300430</v>
      </c>
      <c r="C435" s="1" t="str">
        <f>IF(Tablas!C433="","",Tablas!C433)</f>
        <v>RODAJE BOLA RADIAL,6202</v>
      </c>
      <c r="D435" s="1" t="str">
        <f>IF(Tablas!D433="","",Tablas!D433)</f>
        <v>09 - PARTES DE MOTOR</v>
      </c>
      <c r="E435" s="1" t="str">
        <f>IF(Tablas!E433="","",Tablas!E433)</f>
        <v>UN</v>
      </c>
      <c r="F435" s="1">
        <f>IF(Tablas!F433="","",Tablas!F433)</f>
        <v>11</v>
      </c>
      <c r="G435" s="1">
        <f>IF(Tablas!I433="","",Tablas!I433)</f>
        <v>7</v>
      </c>
      <c r="H435" s="1">
        <v>9</v>
      </c>
      <c r="I435" s="39">
        <f>IF($B435="","",-SUMIFS(Tabla7[Cantidad],Tabla7[Código del producto],$B435,Tabla7[Tipo de movimiento],"SALIDA",Tabla7[Mes],I$5))</f>
        <v>0</v>
      </c>
      <c r="J435" s="39">
        <f>IF($B435="","",-SUMIFS(Tabla7[Cantidad],Tabla7[Código del producto],$B435,Tabla7[Tipo de movimiento],"SALIDA",Tabla7[Mes],J$5))</f>
        <v>0</v>
      </c>
      <c r="K435" s="39">
        <f>IF($B435="","",-SUMIFS(Tabla7[Cantidad],Tabla7[Código del producto],$B435,Tabla7[Tipo de movimiento],"SALIDA",Tabla7[Mes],K$5))</f>
        <v>0</v>
      </c>
      <c r="L435" s="39">
        <f>IF($B435="","",-SUMIFS(Tabla7[Cantidad],Tabla7[Código del producto],$B435,Tabla7[Tipo de movimiento],"SALIDA",Tabla7[Mes],L$5))</f>
        <v>0</v>
      </c>
      <c r="M435" s="39">
        <f>IF($B435="","",-SUMIFS(Tabla7[Cantidad],Tabla7[Código del producto],$B435,Tabla7[Tipo de movimiento],"SALIDA",Tabla7[Mes],M$5))</f>
        <v>0</v>
      </c>
      <c r="N435" s="39">
        <f>IF($B435="","",-SUMIFS(Tabla7[Cantidad],Tabla7[Código del producto],$B435,Tabla7[Tipo de movimiento],"SALIDA",Tabla7[Mes],N$5))</f>
        <v>0</v>
      </c>
      <c r="O435" s="39">
        <f>IF($B435="","",-SUMIFS(Tabla7[Cantidad],Tabla7[Código del producto],$B435,Tabla7[Tipo de movimiento],"SALIDA",Tabla7[Mes],O$5))</f>
        <v>0</v>
      </c>
      <c r="P435" s="39">
        <f>IF($B435="","",-SUMIFS(Tabla7[Cantidad],Tabla7[Código del producto],$B435,Tabla7[Tipo de movimiento],"SALIDA",Tabla7[Mes],P$5))</f>
        <v>0</v>
      </c>
      <c r="Q435" s="39">
        <f t="shared" si="18"/>
        <v>0</v>
      </c>
      <c r="R435" s="51" t="str">
        <f>IF($B435="","",IFERROR(VLOOKUP($B435,'ABC rotación'!$C:$G,5,0),"C"))</f>
        <v>C</v>
      </c>
      <c r="S435" s="41">
        <f t="shared" si="19"/>
        <v>0</v>
      </c>
      <c r="T435" s="40">
        <f t="shared" si="20"/>
        <v>0</v>
      </c>
      <c r="U435" s="23" t="str">
        <f>IF($B435="","",VLOOKUP($T435,Tablas!$X$14:$Y$17,2,1))</f>
        <v>1. ROJO</v>
      </c>
    </row>
    <row r="436" spans="2:21" x14ac:dyDescent="0.2">
      <c r="B436" s="1">
        <f>IF(Tablas!B434="","",Tablas!B434)</f>
        <v>300431</v>
      </c>
      <c r="C436" s="1" t="str">
        <f>IF(Tablas!C434="","",Tablas!C434)</f>
        <v>RODAJE BOLA RADIAL,6203</v>
      </c>
      <c r="D436" s="1" t="str">
        <f>IF(Tablas!D434="","",Tablas!D434)</f>
        <v>09 - PARTES DE MOTOR</v>
      </c>
      <c r="E436" s="1" t="str">
        <f>IF(Tablas!E434="","",Tablas!E434)</f>
        <v>UN</v>
      </c>
      <c r="F436" s="1">
        <f>IF(Tablas!F434="","",Tablas!F434)</f>
        <v>22</v>
      </c>
      <c r="G436" s="1">
        <f>IF(Tablas!I434="","",Tablas!I434)</f>
        <v>26</v>
      </c>
      <c r="H436" s="1">
        <v>6</v>
      </c>
      <c r="I436" s="39">
        <f>IF($B436="","",-SUMIFS(Tabla7[Cantidad],Tabla7[Código del producto],$B436,Tabla7[Tipo de movimiento],"SALIDA",Tabla7[Mes],I$5))</f>
        <v>0</v>
      </c>
      <c r="J436" s="39">
        <f>IF($B436="","",-SUMIFS(Tabla7[Cantidad],Tabla7[Código del producto],$B436,Tabla7[Tipo de movimiento],"SALIDA",Tabla7[Mes],J$5))</f>
        <v>0</v>
      </c>
      <c r="K436" s="39">
        <f>IF($B436="","",-SUMIFS(Tabla7[Cantidad],Tabla7[Código del producto],$B436,Tabla7[Tipo de movimiento],"SALIDA",Tabla7[Mes],K$5))</f>
        <v>17</v>
      </c>
      <c r="L436" s="39">
        <f>IF($B436="","",-SUMIFS(Tabla7[Cantidad],Tabla7[Código del producto],$B436,Tabla7[Tipo de movimiento],"SALIDA",Tabla7[Mes],L$5))</f>
        <v>15</v>
      </c>
      <c r="M436" s="39">
        <f>IF($B436="","",-SUMIFS(Tabla7[Cantidad],Tabla7[Código del producto],$B436,Tabla7[Tipo de movimiento],"SALIDA",Tabla7[Mes],M$5))</f>
        <v>0</v>
      </c>
      <c r="N436" s="39">
        <f>IF($B436="","",-SUMIFS(Tabla7[Cantidad],Tabla7[Código del producto],$B436,Tabla7[Tipo de movimiento],"SALIDA",Tabla7[Mes],N$5))</f>
        <v>0</v>
      </c>
      <c r="O436" s="39">
        <f>IF($B436="","",-SUMIFS(Tabla7[Cantidad],Tabla7[Código del producto],$B436,Tabla7[Tipo de movimiento],"SALIDA",Tabla7[Mes],O$5))</f>
        <v>0</v>
      </c>
      <c r="P436" s="39">
        <f>IF($B436="","",-SUMIFS(Tabla7[Cantidad],Tabla7[Código del producto],$B436,Tabla7[Tipo de movimiento],"SALIDA",Tabla7[Mes],P$5))</f>
        <v>0</v>
      </c>
      <c r="Q436" s="39">
        <f t="shared" si="18"/>
        <v>0</v>
      </c>
      <c r="R436" s="51" t="str">
        <f>IF($B436="","",IFERROR(VLOOKUP($B436,'ABC rotación'!$C:$G,5,0),"C"))</f>
        <v>B</v>
      </c>
      <c r="S436" s="41">
        <f t="shared" si="19"/>
        <v>0</v>
      </c>
      <c r="T436" s="40">
        <f t="shared" si="20"/>
        <v>0</v>
      </c>
      <c r="U436" s="23" t="str">
        <f>IF($B436="","",VLOOKUP($T436,Tablas!$X$14:$Y$17,2,1))</f>
        <v>1. ROJO</v>
      </c>
    </row>
    <row r="437" spans="2:21" x14ac:dyDescent="0.2">
      <c r="B437" s="1">
        <f>IF(Tablas!B435="","",Tablas!B435)</f>
        <v>300432</v>
      </c>
      <c r="C437" s="1" t="str">
        <f>IF(Tablas!C435="","",Tablas!C435)</f>
        <v>RODAJE BOLA RADIAL,6204</v>
      </c>
      <c r="D437" s="1" t="str">
        <f>IF(Tablas!D435="","",Tablas!D435)</f>
        <v>09 - PARTES DE MOTOR</v>
      </c>
      <c r="E437" s="1" t="str">
        <f>IF(Tablas!E435="","",Tablas!E435)</f>
        <v>UN</v>
      </c>
      <c r="F437" s="1">
        <f>IF(Tablas!F435="","",Tablas!F435)</f>
        <v>21</v>
      </c>
      <c r="G437" s="1">
        <f>IF(Tablas!I435="","",Tablas!I435)</f>
        <v>32</v>
      </c>
      <c r="H437" s="1">
        <v>9</v>
      </c>
      <c r="I437" s="39">
        <f>IF($B437="","",-SUMIFS(Tabla7[Cantidad],Tabla7[Código del producto],$B437,Tabla7[Tipo de movimiento],"SALIDA",Tabla7[Mes],I$5))</f>
        <v>15</v>
      </c>
      <c r="J437" s="39">
        <f>IF($B437="","",-SUMIFS(Tabla7[Cantidad],Tabla7[Código del producto],$B437,Tabla7[Tipo de movimiento],"SALIDA",Tabla7[Mes],J$5))</f>
        <v>0</v>
      </c>
      <c r="K437" s="39">
        <f>IF($B437="","",-SUMIFS(Tabla7[Cantidad],Tabla7[Código del producto],$B437,Tabla7[Tipo de movimiento],"SALIDA",Tabla7[Mes],K$5))</f>
        <v>0</v>
      </c>
      <c r="L437" s="39">
        <f>IF($B437="","",-SUMIFS(Tabla7[Cantidad],Tabla7[Código del producto],$B437,Tabla7[Tipo de movimiento],"SALIDA",Tabla7[Mes],L$5))</f>
        <v>0</v>
      </c>
      <c r="M437" s="39">
        <f>IF($B437="","",-SUMIFS(Tabla7[Cantidad],Tabla7[Código del producto],$B437,Tabla7[Tipo de movimiento],"SALIDA",Tabla7[Mes],M$5))</f>
        <v>11</v>
      </c>
      <c r="N437" s="39">
        <f>IF($B437="","",-SUMIFS(Tabla7[Cantidad],Tabla7[Código del producto],$B437,Tabla7[Tipo de movimiento],"SALIDA",Tabla7[Mes],N$5))</f>
        <v>0</v>
      </c>
      <c r="O437" s="39">
        <f>IF($B437="","",-SUMIFS(Tabla7[Cantidad],Tabla7[Código del producto],$B437,Tabla7[Tipo de movimiento],"SALIDA",Tabla7[Mes],O$5))</f>
        <v>0</v>
      </c>
      <c r="P437" s="39">
        <f>IF($B437="","",-SUMIFS(Tabla7[Cantidad],Tabla7[Código del producto],$B437,Tabla7[Tipo de movimiento],"SALIDA",Tabla7[Mes],P$5))</f>
        <v>0</v>
      </c>
      <c r="Q437" s="39">
        <f t="shared" si="18"/>
        <v>0</v>
      </c>
      <c r="R437" s="51" t="str">
        <f>IF($B437="","",IFERROR(VLOOKUP($B437,'ABC rotación'!$C:$G,5,0),"C"))</f>
        <v>C</v>
      </c>
      <c r="S437" s="41">
        <f t="shared" si="19"/>
        <v>0</v>
      </c>
      <c r="T437" s="40">
        <f t="shared" si="20"/>
        <v>0</v>
      </c>
      <c r="U437" s="23" t="str">
        <f>IF($B437="","",VLOOKUP($T437,Tablas!$X$14:$Y$17,2,1))</f>
        <v>1. ROJO</v>
      </c>
    </row>
    <row r="438" spans="2:21" x14ac:dyDescent="0.2">
      <c r="B438" s="1">
        <f>IF(Tablas!B436="","",Tablas!B436)</f>
        <v>300433</v>
      </c>
      <c r="C438" s="1" t="str">
        <f>IF(Tablas!C436="","",Tablas!C436)</f>
        <v>VALVULA DE ADMISION</v>
      </c>
      <c r="D438" s="1" t="str">
        <f>IF(Tablas!D436="","",Tablas!D436)</f>
        <v>09 - PARTES DE MOTOR</v>
      </c>
      <c r="E438" s="1" t="str">
        <f>IF(Tablas!E436="","",Tablas!E436)</f>
        <v>UN</v>
      </c>
      <c r="F438" s="1">
        <f>IF(Tablas!F436="","",Tablas!F436)</f>
        <v>30</v>
      </c>
      <c r="G438" s="1">
        <f>IF(Tablas!I436="","",Tablas!I436)</f>
        <v>46</v>
      </c>
      <c r="H438" s="1">
        <v>3</v>
      </c>
      <c r="I438" s="39">
        <f>IF($B438="","",-SUMIFS(Tabla7[Cantidad],Tabla7[Código del producto],$B438,Tabla7[Tipo de movimiento],"SALIDA",Tabla7[Mes],I$5))</f>
        <v>0</v>
      </c>
      <c r="J438" s="39">
        <f>IF($B438="","",-SUMIFS(Tabla7[Cantidad],Tabla7[Código del producto],$B438,Tabla7[Tipo de movimiento],"SALIDA",Tabla7[Mes],J$5))</f>
        <v>0</v>
      </c>
      <c r="K438" s="39">
        <f>IF($B438="","",-SUMIFS(Tabla7[Cantidad],Tabla7[Código del producto],$B438,Tabla7[Tipo de movimiento],"SALIDA",Tabla7[Mes],K$5))</f>
        <v>0</v>
      </c>
      <c r="L438" s="39">
        <f>IF($B438="","",-SUMIFS(Tabla7[Cantidad],Tabla7[Código del producto],$B438,Tabla7[Tipo de movimiento],"SALIDA",Tabla7[Mes],L$5))</f>
        <v>0</v>
      </c>
      <c r="M438" s="39">
        <f>IF($B438="","",-SUMIFS(Tabla7[Cantidad],Tabla7[Código del producto],$B438,Tabla7[Tipo de movimiento],"SALIDA",Tabla7[Mes],M$5))</f>
        <v>7</v>
      </c>
      <c r="N438" s="39">
        <f>IF($B438="","",-SUMIFS(Tabla7[Cantidad],Tabla7[Código del producto],$B438,Tabla7[Tipo de movimiento],"SALIDA",Tabla7[Mes],N$5))</f>
        <v>0</v>
      </c>
      <c r="O438" s="39">
        <f>IF($B438="","",-SUMIFS(Tabla7[Cantidad],Tabla7[Código del producto],$B438,Tabla7[Tipo de movimiento],"SALIDA",Tabla7[Mes],O$5))</f>
        <v>0</v>
      </c>
      <c r="P438" s="39">
        <f>IF($B438="","",-SUMIFS(Tabla7[Cantidad],Tabla7[Código del producto],$B438,Tabla7[Tipo de movimiento],"SALIDA",Tabla7[Mes],P$5))</f>
        <v>0</v>
      </c>
      <c r="Q438" s="39">
        <f t="shared" si="18"/>
        <v>0</v>
      </c>
      <c r="R438" s="51" t="str">
        <f>IF($B438="","",IFERROR(VLOOKUP($B438,'ABC rotación'!$C:$G,5,0),"C"))</f>
        <v>C</v>
      </c>
      <c r="S438" s="41">
        <f t="shared" si="19"/>
        <v>0</v>
      </c>
      <c r="T438" s="40">
        <f t="shared" si="20"/>
        <v>0</v>
      </c>
      <c r="U438" s="23" t="str">
        <f>IF($B438="","",VLOOKUP($T438,Tablas!$X$14:$Y$17,2,1))</f>
        <v>1. ROJO</v>
      </c>
    </row>
    <row r="439" spans="2:21" x14ac:dyDescent="0.2">
      <c r="B439" s="1">
        <f>IF(Tablas!B437="","",Tablas!B437)</f>
        <v>300434</v>
      </c>
      <c r="C439" s="1" t="str">
        <f>IF(Tablas!C437="","",Tablas!C437)</f>
        <v>VALVULA DE ESCAPE</v>
      </c>
      <c r="D439" s="1" t="str">
        <f>IF(Tablas!D437="","",Tablas!D437)</f>
        <v>09 - PARTES DE MOTOR</v>
      </c>
      <c r="E439" s="1" t="str">
        <f>IF(Tablas!E437="","",Tablas!E437)</f>
        <v>UN</v>
      </c>
      <c r="F439" s="1">
        <f>IF(Tablas!F437="","",Tablas!F437)</f>
        <v>17</v>
      </c>
      <c r="G439" s="1">
        <f>IF(Tablas!I437="","",Tablas!I437)</f>
        <v>41</v>
      </c>
      <c r="H439" s="1">
        <v>10</v>
      </c>
      <c r="I439" s="39">
        <f>IF($B439="","",-SUMIFS(Tabla7[Cantidad],Tabla7[Código del producto],$B439,Tabla7[Tipo de movimiento],"SALIDA",Tabla7[Mes],I$5))</f>
        <v>0</v>
      </c>
      <c r="J439" s="39">
        <f>IF($B439="","",-SUMIFS(Tabla7[Cantidad],Tabla7[Código del producto],$B439,Tabla7[Tipo de movimiento],"SALIDA",Tabla7[Mes],J$5))</f>
        <v>0</v>
      </c>
      <c r="K439" s="39">
        <f>IF($B439="","",-SUMIFS(Tabla7[Cantidad],Tabla7[Código del producto],$B439,Tabla7[Tipo de movimiento],"SALIDA",Tabla7[Mes],K$5))</f>
        <v>0</v>
      </c>
      <c r="L439" s="39">
        <f>IF($B439="","",-SUMIFS(Tabla7[Cantidad],Tabla7[Código del producto],$B439,Tabla7[Tipo de movimiento],"SALIDA",Tabla7[Mes],L$5))</f>
        <v>0</v>
      </c>
      <c r="M439" s="39">
        <f>IF($B439="","",-SUMIFS(Tabla7[Cantidad],Tabla7[Código del producto],$B439,Tabla7[Tipo de movimiento],"SALIDA",Tabla7[Mes],M$5))</f>
        <v>0</v>
      </c>
      <c r="N439" s="39">
        <f>IF($B439="","",-SUMIFS(Tabla7[Cantidad],Tabla7[Código del producto],$B439,Tabla7[Tipo de movimiento],"SALIDA",Tabla7[Mes],N$5))</f>
        <v>0</v>
      </c>
      <c r="O439" s="39">
        <f>IF($B439="","",-SUMIFS(Tabla7[Cantidad],Tabla7[Código del producto],$B439,Tabla7[Tipo de movimiento],"SALIDA",Tabla7[Mes],O$5))</f>
        <v>0</v>
      </c>
      <c r="P439" s="39">
        <f>IF($B439="","",-SUMIFS(Tabla7[Cantidad],Tabla7[Código del producto],$B439,Tabla7[Tipo de movimiento],"SALIDA",Tabla7[Mes],P$5))</f>
        <v>0</v>
      </c>
      <c r="Q439" s="39">
        <f t="shared" si="18"/>
        <v>0</v>
      </c>
      <c r="R439" s="51" t="str">
        <f>IF($B439="","",IFERROR(VLOOKUP($B439,'ABC rotación'!$C:$G,5,0),"C"))</f>
        <v>C</v>
      </c>
      <c r="S439" s="41">
        <f t="shared" si="19"/>
        <v>0</v>
      </c>
      <c r="T439" s="40">
        <f t="shared" si="20"/>
        <v>0</v>
      </c>
      <c r="U439" s="23" t="str">
        <f>IF($B439="","",VLOOKUP($T439,Tablas!$X$14:$Y$17,2,1))</f>
        <v>1. ROJO</v>
      </c>
    </row>
    <row r="440" spans="2:21" x14ac:dyDescent="0.2">
      <c r="B440" s="1">
        <f>IF(Tablas!B438="","",Tablas!B438)</f>
        <v>300435</v>
      </c>
      <c r="C440" s="1" t="str">
        <f>IF(Tablas!C438="","",Tablas!C438)</f>
        <v>RIN TRASERO/NEGRO/.</v>
      </c>
      <c r="D440" s="1" t="str">
        <f>IF(Tablas!D438="","",Tablas!D438)</f>
        <v>13 - TRACCION</v>
      </c>
      <c r="E440" s="1" t="str">
        <f>IF(Tablas!E438="","",Tablas!E438)</f>
        <v>UN</v>
      </c>
      <c r="F440" s="1">
        <f>IF(Tablas!F438="","",Tablas!F438)</f>
        <v>11</v>
      </c>
      <c r="G440" s="1">
        <f>IF(Tablas!I438="","",Tablas!I438)</f>
        <v>34</v>
      </c>
      <c r="H440" s="1">
        <v>7</v>
      </c>
      <c r="I440" s="39">
        <f>IF($B440="","",-SUMIFS(Tabla7[Cantidad],Tabla7[Código del producto],$B440,Tabla7[Tipo de movimiento],"SALIDA",Tabla7[Mes],I$5))</f>
        <v>0</v>
      </c>
      <c r="J440" s="39">
        <f>IF($B440="","",-SUMIFS(Tabla7[Cantidad],Tabla7[Código del producto],$B440,Tabla7[Tipo de movimiento],"SALIDA",Tabla7[Mes],J$5))</f>
        <v>18</v>
      </c>
      <c r="K440" s="39">
        <f>IF($B440="","",-SUMIFS(Tabla7[Cantidad],Tabla7[Código del producto],$B440,Tabla7[Tipo de movimiento],"SALIDA",Tabla7[Mes],K$5))</f>
        <v>0</v>
      </c>
      <c r="L440" s="39">
        <f>IF($B440="","",-SUMIFS(Tabla7[Cantidad],Tabla7[Código del producto],$B440,Tabla7[Tipo de movimiento],"SALIDA",Tabla7[Mes],L$5))</f>
        <v>0</v>
      </c>
      <c r="M440" s="39">
        <f>IF($B440="","",-SUMIFS(Tabla7[Cantidad],Tabla7[Código del producto],$B440,Tabla7[Tipo de movimiento],"SALIDA",Tabla7[Mes],M$5))</f>
        <v>6</v>
      </c>
      <c r="N440" s="39">
        <f>IF($B440="","",-SUMIFS(Tabla7[Cantidad],Tabla7[Código del producto],$B440,Tabla7[Tipo de movimiento],"SALIDA",Tabla7[Mes],N$5))</f>
        <v>0</v>
      </c>
      <c r="O440" s="39">
        <f>IF($B440="","",-SUMIFS(Tabla7[Cantidad],Tabla7[Código del producto],$B440,Tabla7[Tipo de movimiento],"SALIDA",Tabla7[Mes],O$5))</f>
        <v>0</v>
      </c>
      <c r="P440" s="39">
        <f>IF($B440="","",-SUMIFS(Tabla7[Cantidad],Tabla7[Código del producto],$B440,Tabla7[Tipo de movimiento],"SALIDA",Tabla7[Mes],P$5))</f>
        <v>0</v>
      </c>
      <c r="Q440" s="39">
        <f t="shared" si="18"/>
        <v>0</v>
      </c>
      <c r="R440" s="51" t="str">
        <f>IF($B440="","",IFERROR(VLOOKUP($B440,'ABC rotación'!$C:$G,5,0),"C"))</f>
        <v>C</v>
      </c>
      <c r="S440" s="41">
        <f t="shared" si="19"/>
        <v>0</v>
      </c>
      <c r="T440" s="40">
        <f t="shared" si="20"/>
        <v>0</v>
      </c>
      <c r="U440" s="23" t="str">
        <f>IF($B440="","",VLOOKUP($T440,Tablas!$X$14:$Y$17,2,1))</f>
        <v>1. ROJO</v>
      </c>
    </row>
    <row r="441" spans="2:21" x14ac:dyDescent="0.2">
      <c r="B441" s="1">
        <f>IF(Tablas!B439="","",Tablas!B439)</f>
        <v>300436</v>
      </c>
      <c r="C441" s="1" t="str">
        <f>IF(Tablas!C439="","",Tablas!C439)</f>
        <v>CUBIERTA FRONTAL INF PLATA</v>
      </c>
      <c r="D441" s="1" t="str">
        <f>IF(Tablas!D439="","",Tablas!D439)</f>
        <v>05 - COLISION</v>
      </c>
      <c r="E441" s="1" t="str">
        <f>IF(Tablas!E439="","",Tablas!E439)</f>
        <v>UN</v>
      </c>
      <c r="F441" s="1">
        <f>IF(Tablas!F439="","",Tablas!F439)</f>
        <v>11</v>
      </c>
      <c r="G441" s="1">
        <f>IF(Tablas!I439="","",Tablas!I439)</f>
        <v>17</v>
      </c>
      <c r="H441" s="1">
        <v>3</v>
      </c>
      <c r="I441" s="39">
        <f>IF($B441="","",-SUMIFS(Tabla7[Cantidad],Tabla7[Código del producto],$B441,Tabla7[Tipo de movimiento],"SALIDA",Tabla7[Mes],I$5))</f>
        <v>0</v>
      </c>
      <c r="J441" s="39">
        <f>IF($B441="","",-SUMIFS(Tabla7[Cantidad],Tabla7[Código del producto],$B441,Tabla7[Tipo de movimiento],"SALIDA",Tabla7[Mes],J$5))</f>
        <v>0</v>
      </c>
      <c r="K441" s="39">
        <f>IF($B441="","",-SUMIFS(Tabla7[Cantidad],Tabla7[Código del producto],$B441,Tabla7[Tipo de movimiento],"SALIDA",Tabla7[Mes],K$5))</f>
        <v>0</v>
      </c>
      <c r="L441" s="39">
        <f>IF($B441="","",-SUMIFS(Tabla7[Cantidad],Tabla7[Código del producto],$B441,Tabla7[Tipo de movimiento],"SALIDA",Tabla7[Mes],L$5))</f>
        <v>13</v>
      </c>
      <c r="M441" s="39">
        <f>IF($B441="","",-SUMIFS(Tabla7[Cantidad],Tabla7[Código del producto],$B441,Tabla7[Tipo de movimiento],"SALIDA",Tabla7[Mes],M$5))</f>
        <v>0</v>
      </c>
      <c r="N441" s="39">
        <f>IF($B441="","",-SUMIFS(Tabla7[Cantidad],Tabla7[Código del producto],$B441,Tabla7[Tipo de movimiento],"SALIDA",Tabla7[Mes],N$5))</f>
        <v>15</v>
      </c>
      <c r="O441" s="39">
        <f>IF($B441="","",-SUMIFS(Tabla7[Cantidad],Tabla7[Código del producto],$B441,Tabla7[Tipo de movimiento],"SALIDA",Tabla7[Mes],O$5))</f>
        <v>0</v>
      </c>
      <c r="P441" s="39">
        <f>IF($B441="","",-SUMIFS(Tabla7[Cantidad],Tabla7[Código del producto],$B441,Tabla7[Tipo de movimiento],"SALIDA",Tabla7[Mes],P$5))</f>
        <v>0</v>
      </c>
      <c r="Q441" s="39">
        <f t="shared" si="18"/>
        <v>5</v>
      </c>
      <c r="R441" s="51" t="str">
        <f>IF($B441="","",IFERROR(VLOOKUP($B441,'ABC rotación'!$C:$G,5,0),"C"))</f>
        <v>B</v>
      </c>
      <c r="S441" s="41">
        <f t="shared" si="19"/>
        <v>18</v>
      </c>
      <c r="T441" s="40">
        <f t="shared" si="20"/>
        <v>1.6363636363636365</v>
      </c>
      <c r="U441" s="23" t="str">
        <f>IF($B441="","",VLOOKUP($T441,Tablas!$X$14:$Y$17,2,1))</f>
        <v>3. VERDE</v>
      </c>
    </row>
    <row r="442" spans="2:21" x14ac:dyDescent="0.2">
      <c r="B442" s="1">
        <f>IF(Tablas!B440="","",Tablas!B440)</f>
        <v>300437</v>
      </c>
      <c r="C442" s="1" t="str">
        <f>IF(Tablas!C440="","",Tablas!C440)</f>
        <v>PLACA PROTECTORA DE MOTOR</v>
      </c>
      <c r="D442" s="1" t="str">
        <f>IF(Tablas!D440="","",Tablas!D440)</f>
        <v>05 - COLISION</v>
      </c>
      <c r="E442" s="1" t="str">
        <f>IF(Tablas!E440="","",Tablas!E440)</f>
        <v>UN</v>
      </c>
      <c r="F442" s="1">
        <f>IF(Tablas!F440="","",Tablas!F440)</f>
        <v>15</v>
      </c>
      <c r="G442" s="1">
        <f>IF(Tablas!I440="","",Tablas!I440)</f>
        <v>45</v>
      </c>
      <c r="H442" s="1">
        <v>3</v>
      </c>
      <c r="I442" s="39">
        <f>IF($B442="","",-SUMIFS(Tabla7[Cantidad],Tabla7[Código del producto],$B442,Tabla7[Tipo de movimiento],"SALIDA",Tabla7[Mes],I$5))</f>
        <v>19</v>
      </c>
      <c r="J442" s="39">
        <f>IF($B442="","",-SUMIFS(Tabla7[Cantidad],Tabla7[Código del producto],$B442,Tabla7[Tipo de movimiento],"SALIDA",Tabla7[Mes],J$5))</f>
        <v>0</v>
      </c>
      <c r="K442" s="39">
        <f>IF($B442="","",-SUMIFS(Tabla7[Cantidad],Tabla7[Código del producto],$B442,Tabla7[Tipo de movimiento],"SALIDA",Tabla7[Mes],K$5))</f>
        <v>0</v>
      </c>
      <c r="L442" s="39">
        <f>IF($B442="","",-SUMIFS(Tabla7[Cantidad],Tabla7[Código del producto],$B442,Tabla7[Tipo de movimiento],"SALIDA",Tabla7[Mes],L$5))</f>
        <v>0</v>
      </c>
      <c r="M442" s="39">
        <f>IF($B442="","",-SUMIFS(Tabla7[Cantidad],Tabla7[Código del producto],$B442,Tabla7[Tipo de movimiento],"SALIDA",Tabla7[Mes],M$5))</f>
        <v>0</v>
      </c>
      <c r="N442" s="39">
        <f>IF($B442="","",-SUMIFS(Tabla7[Cantidad],Tabla7[Código del producto],$B442,Tabla7[Tipo de movimiento],"SALIDA",Tabla7[Mes],N$5))</f>
        <v>0</v>
      </c>
      <c r="O442" s="39">
        <f>IF($B442="","",-SUMIFS(Tabla7[Cantidad],Tabla7[Código del producto],$B442,Tabla7[Tipo de movimiento],"SALIDA",Tabla7[Mes],O$5))</f>
        <v>0</v>
      </c>
      <c r="P442" s="39">
        <f>IF($B442="","",-SUMIFS(Tabla7[Cantidad],Tabla7[Código del producto],$B442,Tabla7[Tipo de movimiento],"SALIDA",Tabla7[Mes],P$5))</f>
        <v>0</v>
      </c>
      <c r="Q442" s="39">
        <f t="shared" si="18"/>
        <v>0</v>
      </c>
      <c r="R442" s="51" t="str">
        <f>IF($B442="","",IFERROR(VLOOKUP($B442,'ABC rotación'!$C:$G,5,0),"C"))</f>
        <v>C</v>
      </c>
      <c r="S442" s="41">
        <f t="shared" si="19"/>
        <v>0</v>
      </c>
      <c r="T442" s="40">
        <f t="shared" si="20"/>
        <v>0</v>
      </c>
      <c r="U442" s="23" t="str">
        <f>IF($B442="","",VLOOKUP($T442,Tablas!$X$14:$Y$17,2,1))</f>
        <v>1. ROJO</v>
      </c>
    </row>
    <row r="443" spans="2:21" x14ac:dyDescent="0.2">
      <c r="B443" s="1">
        <f>IF(Tablas!B441="","",Tablas!B441)</f>
        <v>300438</v>
      </c>
      <c r="C443" s="1" t="str">
        <f>IF(Tablas!C441="","",Tablas!C441)</f>
        <v>EMPAQUETADURA CUB DER CARTER</v>
      </c>
      <c r="D443" s="1" t="str">
        <f>IF(Tablas!D441="","",Tablas!D441)</f>
        <v>09 - PARTES DE MOTOR</v>
      </c>
      <c r="E443" s="1" t="str">
        <f>IF(Tablas!E441="","",Tablas!E441)</f>
        <v>UN</v>
      </c>
      <c r="F443" s="1">
        <f>IF(Tablas!F441="","",Tablas!F441)</f>
        <v>23</v>
      </c>
      <c r="G443" s="1">
        <f>IF(Tablas!I441="","",Tablas!I441)</f>
        <v>42</v>
      </c>
      <c r="H443" s="1">
        <v>6</v>
      </c>
      <c r="I443" s="39">
        <f>IF($B443="","",-SUMIFS(Tabla7[Cantidad],Tabla7[Código del producto],$B443,Tabla7[Tipo de movimiento],"SALIDA",Tabla7[Mes],I$5))</f>
        <v>0</v>
      </c>
      <c r="J443" s="39">
        <f>IF($B443="","",-SUMIFS(Tabla7[Cantidad],Tabla7[Código del producto],$B443,Tabla7[Tipo de movimiento],"SALIDA",Tabla7[Mes],J$5))</f>
        <v>0</v>
      </c>
      <c r="K443" s="39">
        <f>IF($B443="","",-SUMIFS(Tabla7[Cantidad],Tabla7[Código del producto],$B443,Tabla7[Tipo de movimiento],"SALIDA",Tabla7[Mes],K$5))</f>
        <v>0</v>
      </c>
      <c r="L443" s="39">
        <f>IF($B443="","",-SUMIFS(Tabla7[Cantidad],Tabla7[Código del producto],$B443,Tabla7[Tipo de movimiento],"SALIDA",Tabla7[Mes],L$5))</f>
        <v>0</v>
      </c>
      <c r="M443" s="39">
        <f>IF($B443="","",-SUMIFS(Tabla7[Cantidad],Tabla7[Código del producto],$B443,Tabla7[Tipo de movimiento],"SALIDA",Tabla7[Mes],M$5))</f>
        <v>0</v>
      </c>
      <c r="N443" s="39">
        <f>IF($B443="","",-SUMIFS(Tabla7[Cantidad],Tabla7[Código del producto],$B443,Tabla7[Tipo de movimiento],"SALIDA",Tabla7[Mes],N$5))</f>
        <v>0</v>
      </c>
      <c r="O443" s="39">
        <f>IF($B443="","",-SUMIFS(Tabla7[Cantidad],Tabla7[Código del producto],$B443,Tabla7[Tipo de movimiento],"SALIDA",Tabla7[Mes],O$5))</f>
        <v>0</v>
      </c>
      <c r="P443" s="39">
        <f>IF($B443="","",-SUMIFS(Tabla7[Cantidad],Tabla7[Código del producto],$B443,Tabla7[Tipo de movimiento],"SALIDA",Tabla7[Mes],P$5))</f>
        <v>15</v>
      </c>
      <c r="Q443" s="39">
        <f t="shared" si="18"/>
        <v>5</v>
      </c>
      <c r="R443" s="51" t="str">
        <f>IF($B443="","",IFERROR(VLOOKUP($B443,'ABC rotación'!$C:$G,5,0),"C"))</f>
        <v>B</v>
      </c>
      <c r="S443" s="41">
        <f t="shared" si="19"/>
        <v>36</v>
      </c>
      <c r="T443" s="40">
        <f t="shared" si="20"/>
        <v>1.5652173913043479</v>
      </c>
      <c r="U443" s="23" t="str">
        <f>IF($B443="","",VLOOKUP($T443,Tablas!$X$14:$Y$17,2,1))</f>
        <v>3. VERDE</v>
      </c>
    </row>
    <row r="444" spans="2:21" x14ac:dyDescent="0.2">
      <c r="B444" s="1">
        <f>IF(Tablas!B442="","",Tablas!B442)</f>
        <v>300439</v>
      </c>
      <c r="C444" s="1" t="str">
        <f>IF(Tablas!C442="","",Tablas!C442)</f>
        <v>CUBIERTA IZQ DE HORQUILLA</v>
      </c>
      <c r="D444" s="1" t="str">
        <f>IF(Tablas!D442="","",Tablas!D442)</f>
        <v>05 - COLISION</v>
      </c>
      <c r="E444" s="1" t="str">
        <f>IF(Tablas!E442="","",Tablas!E442)</f>
        <v>UN</v>
      </c>
      <c r="F444" s="1">
        <f>IF(Tablas!F442="","",Tablas!F442)</f>
        <v>29</v>
      </c>
      <c r="G444" s="1">
        <f>IF(Tablas!I442="","",Tablas!I442)</f>
        <v>16</v>
      </c>
      <c r="H444" s="1">
        <v>10</v>
      </c>
      <c r="I444" s="39">
        <f>IF($B444="","",-SUMIFS(Tabla7[Cantidad],Tabla7[Código del producto],$B444,Tabla7[Tipo de movimiento],"SALIDA",Tabla7[Mes],I$5))</f>
        <v>10</v>
      </c>
      <c r="J444" s="39">
        <f>IF($B444="","",-SUMIFS(Tabla7[Cantidad],Tabla7[Código del producto],$B444,Tabla7[Tipo de movimiento],"SALIDA",Tabla7[Mes],J$5))</f>
        <v>0</v>
      </c>
      <c r="K444" s="39">
        <f>IF($B444="","",-SUMIFS(Tabla7[Cantidad],Tabla7[Código del producto],$B444,Tabla7[Tipo de movimiento],"SALIDA",Tabla7[Mes],K$5))</f>
        <v>0</v>
      </c>
      <c r="L444" s="39">
        <f>IF($B444="","",-SUMIFS(Tabla7[Cantidad],Tabla7[Código del producto],$B444,Tabla7[Tipo de movimiento],"SALIDA",Tabla7[Mes],L$5))</f>
        <v>36</v>
      </c>
      <c r="M444" s="39">
        <f>IF($B444="","",-SUMIFS(Tabla7[Cantidad],Tabla7[Código del producto],$B444,Tabla7[Tipo de movimiento],"SALIDA",Tabla7[Mes],M$5))</f>
        <v>0</v>
      </c>
      <c r="N444" s="39">
        <f>IF($B444="","",-SUMIFS(Tabla7[Cantidad],Tabla7[Código del producto],$B444,Tabla7[Tipo de movimiento],"SALIDA",Tabla7[Mes],N$5))</f>
        <v>0</v>
      </c>
      <c r="O444" s="39">
        <f>IF($B444="","",-SUMIFS(Tabla7[Cantidad],Tabla7[Código del producto],$B444,Tabla7[Tipo de movimiento],"SALIDA",Tabla7[Mes],O$5))</f>
        <v>0</v>
      </c>
      <c r="P444" s="39">
        <f>IF($B444="","",-SUMIFS(Tabla7[Cantidad],Tabla7[Código del producto],$B444,Tabla7[Tipo de movimiento],"SALIDA",Tabla7[Mes],P$5))</f>
        <v>0</v>
      </c>
      <c r="Q444" s="39">
        <f t="shared" si="18"/>
        <v>0</v>
      </c>
      <c r="R444" s="51" t="str">
        <f>IF($B444="","",IFERROR(VLOOKUP($B444,'ABC rotación'!$C:$G,5,0),"C"))</f>
        <v>B</v>
      </c>
      <c r="S444" s="41">
        <f t="shared" si="19"/>
        <v>0</v>
      </c>
      <c r="T444" s="40">
        <f t="shared" si="20"/>
        <v>0</v>
      </c>
      <c r="U444" s="23" t="str">
        <f>IF($B444="","",VLOOKUP($T444,Tablas!$X$14:$Y$17,2,1))</f>
        <v>1. ROJO</v>
      </c>
    </row>
    <row r="445" spans="2:21" x14ac:dyDescent="0.2">
      <c r="B445" s="1">
        <f>IF(Tablas!B443="","",Tablas!B443)</f>
        <v>300440</v>
      </c>
      <c r="C445" s="1" t="str">
        <f>IF(Tablas!C443="","",Tablas!C443)</f>
        <v>CUBIERTA DER DE HORQUILLA</v>
      </c>
      <c r="D445" s="1" t="str">
        <f>IF(Tablas!D443="","",Tablas!D443)</f>
        <v>05 - COLISION</v>
      </c>
      <c r="E445" s="1" t="str">
        <f>IF(Tablas!E443="","",Tablas!E443)</f>
        <v>UN</v>
      </c>
      <c r="F445" s="1">
        <f>IF(Tablas!F443="","",Tablas!F443)</f>
        <v>8</v>
      </c>
      <c r="G445" s="1">
        <f>IF(Tablas!I443="","",Tablas!I443)</f>
        <v>5</v>
      </c>
      <c r="H445" s="1">
        <v>3</v>
      </c>
      <c r="I445" s="39">
        <f>IF($B445="","",-SUMIFS(Tabla7[Cantidad],Tabla7[Código del producto],$B445,Tabla7[Tipo de movimiento],"SALIDA",Tabla7[Mes],I$5))</f>
        <v>0</v>
      </c>
      <c r="J445" s="39">
        <f>IF($B445="","",-SUMIFS(Tabla7[Cantidad],Tabla7[Código del producto],$B445,Tabla7[Tipo de movimiento],"SALIDA",Tabla7[Mes],J$5))</f>
        <v>0</v>
      </c>
      <c r="K445" s="39">
        <f>IF($B445="","",-SUMIFS(Tabla7[Cantidad],Tabla7[Código del producto],$B445,Tabla7[Tipo de movimiento],"SALIDA",Tabla7[Mes],K$5))</f>
        <v>11</v>
      </c>
      <c r="L445" s="39">
        <f>IF($B445="","",-SUMIFS(Tabla7[Cantidad],Tabla7[Código del producto],$B445,Tabla7[Tipo de movimiento],"SALIDA",Tabla7[Mes],L$5))</f>
        <v>16</v>
      </c>
      <c r="M445" s="39">
        <f>IF($B445="","",-SUMIFS(Tabla7[Cantidad],Tabla7[Código del producto],$B445,Tabla7[Tipo de movimiento],"SALIDA",Tabla7[Mes],M$5))</f>
        <v>0</v>
      </c>
      <c r="N445" s="39">
        <f>IF($B445="","",-SUMIFS(Tabla7[Cantidad],Tabla7[Código del producto],$B445,Tabla7[Tipo de movimiento],"SALIDA",Tabla7[Mes],N$5))</f>
        <v>15</v>
      </c>
      <c r="O445" s="39">
        <f>IF($B445="","",-SUMIFS(Tabla7[Cantidad],Tabla7[Código del producto],$B445,Tabla7[Tipo de movimiento],"SALIDA",Tabla7[Mes],O$5))</f>
        <v>6</v>
      </c>
      <c r="P445" s="39">
        <f>IF($B445="","",-SUMIFS(Tabla7[Cantidad],Tabla7[Código del producto],$B445,Tabla7[Tipo de movimiento],"SALIDA",Tabla7[Mes],P$5))</f>
        <v>8</v>
      </c>
      <c r="Q445" s="39">
        <f t="shared" si="18"/>
        <v>9.6666666666666661</v>
      </c>
      <c r="R445" s="51" t="str">
        <f>IF($B445="","",IFERROR(VLOOKUP($B445,'ABC rotación'!$C:$G,5,0),"C"))</f>
        <v>A</v>
      </c>
      <c r="S445" s="41">
        <f t="shared" si="19"/>
        <v>9.3103448275862064</v>
      </c>
      <c r="T445" s="40">
        <f t="shared" si="20"/>
        <v>1.1637931034482758</v>
      </c>
      <c r="U445" s="23" t="str">
        <f>IF($B445="","",VLOOKUP($T445,Tablas!$X$14:$Y$17,2,1))</f>
        <v>3. VERDE</v>
      </c>
    </row>
    <row r="446" spans="2:21" x14ac:dyDescent="0.2">
      <c r="B446" s="1">
        <f>IF(Tablas!B444="","",Tablas!B444)</f>
        <v>300441</v>
      </c>
      <c r="C446" s="1" t="str">
        <f>IF(Tablas!C444="","",Tablas!C444)</f>
        <v>TAPABARRO INTERNO TRASERO</v>
      </c>
      <c r="D446" s="1" t="str">
        <f>IF(Tablas!D444="","",Tablas!D444)</f>
        <v>05 - COLISION</v>
      </c>
      <c r="E446" s="1" t="str">
        <f>IF(Tablas!E444="","",Tablas!E444)</f>
        <v>UN</v>
      </c>
      <c r="F446" s="1">
        <f>IF(Tablas!F444="","",Tablas!F444)</f>
        <v>20</v>
      </c>
      <c r="G446" s="1">
        <f>IF(Tablas!I444="","",Tablas!I444)</f>
        <v>47</v>
      </c>
      <c r="H446" s="1">
        <v>9</v>
      </c>
      <c r="I446" s="39">
        <f>IF($B446="","",-SUMIFS(Tabla7[Cantidad],Tabla7[Código del producto],$B446,Tabla7[Tipo de movimiento],"SALIDA",Tabla7[Mes],I$5))</f>
        <v>0</v>
      </c>
      <c r="J446" s="39">
        <f>IF($B446="","",-SUMIFS(Tabla7[Cantidad],Tabla7[Código del producto],$B446,Tabla7[Tipo de movimiento],"SALIDA",Tabla7[Mes],J$5))</f>
        <v>12</v>
      </c>
      <c r="K446" s="39">
        <f>IF($B446="","",-SUMIFS(Tabla7[Cantidad],Tabla7[Código del producto],$B446,Tabla7[Tipo de movimiento],"SALIDA",Tabla7[Mes],K$5))</f>
        <v>17</v>
      </c>
      <c r="L446" s="39">
        <f>IF($B446="","",-SUMIFS(Tabla7[Cantidad],Tabla7[Código del producto],$B446,Tabla7[Tipo de movimiento],"SALIDA",Tabla7[Mes],L$5))</f>
        <v>0</v>
      </c>
      <c r="M446" s="39">
        <f>IF($B446="","",-SUMIFS(Tabla7[Cantidad],Tabla7[Código del producto],$B446,Tabla7[Tipo de movimiento],"SALIDA",Tabla7[Mes],M$5))</f>
        <v>0</v>
      </c>
      <c r="N446" s="39">
        <f>IF($B446="","",-SUMIFS(Tabla7[Cantidad],Tabla7[Código del producto],$B446,Tabla7[Tipo de movimiento],"SALIDA",Tabla7[Mes],N$5))</f>
        <v>0</v>
      </c>
      <c r="O446" s="39">
        <f>IF($B446="","",-SUMIFS(Tabla7[Cantidad],Tabla7[Código del producto],$B446,Tabla7[Tipo de movimiento],"SALIDA",Tabla7[Mes],O$5))</f>
        <v>0</v>
      </c>
      <c r="P446" s="39">
        <f>IF($B446="","",-SUMIFS(Tabla7[Cantidad],Tabla7[Código del producto],$B446,Tabla7[Tipo de movimiento],"SALIDA",Tabla7[Mes],P$5))</f>
        <v>13</v>
      </c>
      <c r="Q446" s="39">
        <f t="shared" si="18"/>
        <v>4.333333333333333</v>
      </c>
      <c r="R446" s="51" t="str">
        <f>IF($B446="","",IFERROR(VLOOKUP($B446,'ABC rotación'!$C:$G,5,0),"C"))</f>
        <v>B</v>
      </c>
      <c r="S446" s="41">
        <f t="shared" si="19"/>
        <v>62.307692307692314</v>
      </c>
      <c r="T446" s="40">
        <f t="shared" si="20"/>
        <v>3.1153846153846159</v>
      </c>
      <c r="U446" s="23" t="str">
        <f>IF($B446="","",VLOOKUP($T446,Tablas!$X$14:$Y$17,2,1))</f>
        <v>4. NEGRO</v>
      </c>
    </row>
    <row r="447" spans="2:21" x14ac:dyDescent="0.2">
      <c r="B447" s="1">
        <f>IF(Tablas!B445="","",Tablas!B445)</f>
        <v>300442</v>
      </c>
      <c r="C447" s="1" t="str">
        <f>IF(Tablas!C445="","",Tablas!C445)</f>
        <v>CUBIERTA TRASERA DER AMARILLO</v>
      </c>
      <c r="D447" s="1" t="str">
        <f>IF(Tablas!D445="","",Tablas!D445)</f>
        <v>05 - COLISION</v>
      </c>
      <c r="E447" s="1" t="str">
        <f>IF(Tablas!E445="","",Tablas!E445)</f>
        <v>UN</v>
      </c>
      <c r="F447" s="1">
        <f>IF(Tablas!F445="","",Tablas!F445)</f>
        <v>25</v>
      </c>
      <c r="G447" s="1">
        <f>IF(Tablas!I445="","",Tablas!I445)</f>
        <v>14</v>
      </c>
      <c r="H447" s="1">
        <v>3</v>
      </c>
      <c r="I447" s="39">
        <f>IF($B447="","",-SUMIFS(Tabla7[Cantidad],Tabla7[Código del producto],$B447,Tabla7[Tipo de movimiento],"SALIDA",Tabla7[Mes],I$5))</f>
        <v>0</v>
      </c>
      <c r="J447" s="39">
        <f>IF($B447="","",-SUMIFS(Tabla7[Cantidad],Tabla7[Código del producto],$B447,Tabla7[Tipo de movimiento],"SALIDA",Tabla7[Mes],J$5))</f>
        <v>6</v>
      </c>
      <c r="K447" s="39">
        <f>IF($B447="","",-SUMIFS(Tabla7[Cantidad],Tabla7[Código del producto],$B447,Tabla7[Tipo de movimiento],"SALIDA",Tabla7[Mes],K$5))</f>
        <v>0</v>
      </c>
      <c r="L447" s="39">
        <f>IF($B447="","",-SUMIFS(Tabla7[Cantidad],Tabla7[Código del producto],$B447,Tabla7[Tipo de movimiento],"SALIDA",Tabla7[Mes],L$5))</f>
        <v>0</v>
      </c>
      <c r="M447" s="39">
        <f>IF($B447="","",-SUMIFS(Tabla7[Cantidad],Tabla7[Código del producto],$B447,Tabla7[Tipo de movimiento],"SALIDA",Tabla7[Mes],M$5))</f>
        <v>0</v>
      </c>
      <c r="N447" s="39">
        <f>IF($B447="","",-SUMIFS(Tabla7[Cantidad],Tabla7[Código del producto],$B447,Tabla7[Tipo de movimiento],"SALIDA",Tabla7[Mes],N$5))</f>
        <v>0</v>
      </c>
      <c r="O447" s="39">
        <f>IF($B447="","",-SUMIFS(Tabla7[Cantidad],Tabla7[Código del producto],$B447,Tabla7[Tipo de movimiento],"SALIDA",Tabla7[Mes],O$5))</f>
        <v>0</v>
      </c>
      <c r="P447" s="39">
        <f>IF($B447="","",-SUMIFS(Tabla7[Cantidad],Tabla7[Código del producto],$B447,Tabla7[Tipo de movimiento],"SALIDA",Tabla7[Mes],P$5))</f>
        <v>0</v>
      </c>
      <c r="Q447" s="39">
        <f t="shared" si="18"/>
        <v>0</v>
      </c>
      <c r="R447" s="51" t="str">
        <f>IF($B447="","",IFERROR(VLOOKUP($B447,'ABC rotación'!$C:$G,5,0),"C"))</f>
        <v>C</v>
      </c>
      <c r="S447" s="41">
        <f t="shared" si="19"/>
        <v>0</v>
      </c>
      <c r="T447" s="40">
        <f t="shared" si="20"/>
        <v>0</v>
      </c>
      <c r="U447" s="23" t="str">
        <f>IF($B447="","",VLOOKUP($T447,Tablas!$X$14:$Y$17,2,1))</f>
        <v>1. ROJO</v>
      </c>
    </row>
    <row r="448" spans="2:21" x14ac:dyDescent="0.2">
      <c r="B448" s="1">
        <f>IF(Tablas!B446="","",Tablas!B446)</f>
        <v>300443</v>
      </c>
      <c r="C448" s="1" t="str">
        <f>IF(Tablas!C446="","",Tablas!C446)</f>
        <v>FARO TRASERO</v>
      </c>
      <c r="D448" s="1" t="str">
        <f>IF(Tablas!D446="","",Tablas!D446)</f>
        <v>14 - LUCES</v>
      </c>
      <c r="E448" s="1" t="str">
        <f>IF(Tablas!E446="","",Tablas!E446)</f>
        <v>UN</v>
      </c>
      <c r="F448" s="1">
        <f>IF(Tablas!F446="","",Tablas!F446)</f>
        <v>15</v>
      </c>
      <c r="G448" s="1">
        <f>IF(Tablas!I446="","",Tablas!I446)</f>
        <v>39</v>
      </c>
      <c r="H448" s="1">
        <v>9</v>
      </c>
      <c r="I448" s="39">
        <f>IF($B448="","",-SUMIFS(Tabla7[Cantidad],Tabla7[Código del producto],$B448,Tabla7[Tipo de movimiento],"SALIDA",Tabla7[Mes],I$5))</f>
        <v>14</v>
      </c>
      <c r="J448" s="39">
        <f>IF($B448="","",-SUMIFS(Tabla7[Cantidad],Tabla7[Código del producto],$B448,Tabla7[Tipo de movimiento],"SALIDA",Tabla7[Mes],J$5))</f>
        <v>0</v>
      </c>
      <c r="K448" s="39">
        <f>IF($B448="","",-SUMIFS(Tabla7[Cantidad],Tabla7[Código del producto],$B448,Tabla7[Tipo de movimiento],"SALIDA",Tabla7[Mes],K$5))</f>
        <v>11</v>
      </c>
      <c r="L448" s="39">
        <f>IF($B448="","",-SUMIFS(Tabla7[Cantidad],Tabla7[Código del producto],$B448,Tabla7[Tipo de movimiento],"SALIDA",Tabla7[Mes],L$5))</f>
        <v>0</v>
      </c>
      <c r="M448" s="39">
        <f>IF($B448="","",-SUMIFS(Tabla7[Cantidad],Tabla7[Código del producto],$B448,Tabla7[Tipo de movimiento],"SALIDA",Tabla7[Mes],M$5))</f>
        <v>0</v>
      </c>
      <c r="N448" s="39">
        <f>IF($B448="","",-SUMIFS(Tabla7[Cantidad],Tabla7[Código del producto],$B448,Tabla7[Tipo de movimiento],"SALIDA",Tabla7[Mes],N$5))</f>
        <v>0</v>
      </c>
      <c r="O448" s="39">
        <f>IF($B448="","",-SUMIFS(Tabla7[Cantidad],Tabla7[Código del producto],$B448,Tabla7[Tipo de movimiento],"SALIDA",Tabla7[Mes],O$5))</f>
        <v>0</v>
      </c>
      <c r="P448" s="39">
        <f>IF($B448="","",-SUMIFS(Tabla7[Cantidad],Tabla7[Código del producto],$B448,Tabla7[Tipo de movimiento],"SALIDA",Tabla7[Mes],P$5))</f>
        <v>0</v>
      </c>
      <c r="Q448" s="39">
        <f t="shared" si="18"/>
        <v>0</v>
      </c>
      <c r="R448" s="51" t="str">
        <f>IF($B448="","",IFERROR(VLOOKUP($B448,'ABC rotación'!$C:$G,5,0),"C"))</f>
        <v>C</v>
      </c>
      <c r="S448" s="41">
        <f t="shared" si="19"/>
        <v>0</v>
      </c>
      <c r="T448" s="40">
        <f t="shared" si="20"/>
        <v>0</v>
      </c>
      <c r="U448" s="23" t="str">
        <f>IF($B448="","",VLOOKUP($T448,Tablas!$X$14:$Y$17,2,1))</f>
        <v>1. ROJO</v>
      </c>
    </row>
    <row r="449" spans="2:21" x14ac:dyDescent="0.2">
      <c r="B449" s="1">
        <f>IF(Tablas!B447="","",Tablas!B447)</f>
        <v>300444</v>
      </c>
      <c r="C449" s="1" t="str">
        <f>IF(Tablas!C447="","",Tablas!C447)</f>
        <v>BASE DE VELOCIMETRO</v>
      </c>
      <c r="D449" s="1" t="str">
        <f>IF(Tablas!D447="","",Tablas!D447)</f>
        <v>08 - ELECTRICO</v>
      </c>
      <c r="E449" s="1" t="str">
        <f>IF(Tablas!E447="","",Tablas!E447)</f>
        <v>UN</v>
      </c>
      <c r="F449" s="1">
        <f>IF(Tablas!F447="","",Tablas!F447)</f>
        <v>5</v>
      </c>
      <c r="G449" s="1">
        <f>IF(Tablas!I447="","",Tablas!I447)</f>
        <v>50</v>
      </c>
      <c r="H449" s="1">
        <v>4</v>
      </c>
      <c r="I449" s="39">
        <f>IF($B449="","",-SUMIFS(Tabla7[Cantidad],Tabla7[Código del producto],$B449,Tabla7[Tipo de movimiento],"SALIDA",Tabla7[Mes],I$5))</f>
        <v>8</v>
      </c>
      <c r="J449" s="39">
        <f>IF($B449="","",-SUMIFS(Tabla7[Cantidad],Tabla7[Código del producto],$B449,Tabla7[Tipo de movimiento],"SALIDA",Tabla7[Mes],J$5))</f>
        <v>14</v>
      </c>
      <c r="K449" s="39">
        <f>IF($B449="","",-SUMIFS(Tabla7[Cantidad],Tabla7[Código del producto],$B449,Tabla7[Tipo de movimiento],"SALIDA",Tabla7[Mes],K$5))</f>
        <v>12</v>
      </c>
      <c r="L449" s="39">
        <f>IF($B449="","",-SUMIFS(Tabla7[Cantidad],Tabla7[Código del producto],$B449,Tabla7[Tipo de movimiento],"SALIDA",Tabla7[Mes],L$5))</f>
        <v>0</v>
      </c>
      <c r="M449" s="39">
        <f>IF($B449="","",-SUMIFS(Tabla7[Cantidad],Tabla7[Código del producto],$B449,Tabla7[Tipo de movimiento],"SALIDA",Tabla7[Mes],M$5))</f>
        <v>0</v>
      </c>
      <c r="N449" s="39">
        <f>IF($B449="","",-SUMIFS(Tabla7[Cantidad],Tabla7[Código del producto],$B449,Tabla7[Tipo de movimiento],"SALIDA",Tabla7[Mes],N$5))</f>
        <v>0</v>
      </c>
      <c r="O449" s="39">
        <f>IF($B449="","",-SUMIFS(Tabla7[Cantidad],Tabla7[Código del producto],$B449,Tabla7[Tipo de movimiento],"SALIDA",Tabla7[Mes],O$5))</f>
        <v>9</v>
      </c>
      <c r="P449" s="39">
        <f>IF($B449="","",-SUMIFS(Tabla7[Cantidad],Tabla7[Código del producto],$B449,Tabla7[Tipo de movimiento],"SALIDA",Tabla7[Mes],P$5))</f>
        <v>20</v>
      </c>
      <c r="Q449" s="39">
        <f t="shared" si="18"/>
        <v>9.6666666666666661</v>
      </c>
      <c r="R449" s="51" t="str">
        <f>IF($B449="","",IFERROR(VLOOKUP($B449,'ABC rotación'!$C:$G,5,0),"C"))</f>
        <v>A</v>
      </c>
      <c r="S449" s="41">
        <f t="shared" si="19"/>
        <v>12.413793103448278</v>
      </c>
      <c r="T449" s="40">
        <f t="shared" si="20"/>
        <v>2.4827586206896557</v>
      </c>
      <c r="U449" s="23" t="str">
        <f>IF($B449="","",VLOOKUP($T449,Tablas!$X$14:$Y$17,2,1))</f>
        <v>4. NEGRO</v>
      </c>
    </row>
    <row r="450" spans="2:21" x14ac:dyDescent="0.2">
      <c r="B450" s="1">
        <f>IF(Tablas!B448="","",Tablas!B448)</f>
        <v>300445</v>
      </c>
      <c r="C450" s="1" t="str">
        <f>IF(Tablas!C448="","",Tablas!C448)</f>
        <v>EJE DE ENGRANAJE DE TRACCION</v>
      </c>
      <c r="D450" s="1" t="str">
        <f>IF(Tablas!D448="","",Tablas!D448)</f>
        <v>09 - PARTES DE MOTOR</v>
      </c>
      <c r="E450" s="1" t="str">
        <f>IF(Tablas!E448="","",Tablas!E448)</f>
        <v>UN</v>
      </c>
      <c r="F450" s="1">
        <f>IF(Tablas!F448="","",Tablas!F448)</f>
        <v>22</v>
      </c>
      <c r="G450" s="1">
        <f>IF(Tablas!I448="","",Tablas!I448)</f>
        <v>27</v>
      </c>
      <c r="H450" s="1">
        <v>5</v>
      </c>
      <c r="I450" s="39">
        <f>IF($B450="","",-SUMIFS(Tabla7[Cantidad],Tabla7[Código del producto],$B450,Tabla7[Tipo de movimiento],"SALIDA",Tabla7[Mes],I$5))</f>
        <v>20</v>
      </c>
      <c r="J450" s="39">
        <f>IF($B450="","",-SUMIFS(Tabla7[Cantidad],Tabla7[Código del producto],$B450,Tabla7[Tipo de movimiento],"SALIDA",Tabla7[Mes],J$5))</f>
        <v>0</v>
      </c>
      <c r="K450" s="39">
        <f>IF($B450="","",-SUMIFS(Tabla7[Cantidad],Tabla7[Código del producto],$B450,Tabla7[Tipo de movimiento],"SALIDA",Tabla7[Mes],K$5))</f>
        <v>17</v>
      </c>
      <c r="L450" s="39">
        <f>IF($B450="","",-SUMIFS(Tabla7[Cantidad],Tabla7[Código del producto],$B450,Tabla7[Tipo de movimiento],"SALIDA",Tabla7[Mes],L$5))</f>
        <v>0</v>
      </c>
      <c r="M450" s="39">
        <f>IF($B450="","",-SUMIFS(Tabla7[Cantidad],Tabla7[Código del producto],$B450,Tabla7[Tipo de movimiento],"SALIDA",Tabla7[Mes],M$5))</f>
        <v>0</v>
      </c>
      <c r="N450" s="39">
        <f>IF($B450="","",-SUMIFS(Tabla7[Cantidad],Tabla7[Código del producto],$B450,Tabla7[Tipo de movimiento],"SALIDA",Tabla7[Mes],N$5))</f>
        <v>0</v>
      </c>
      <c r="O450" s="39">
        <f>IF($B450="","",-SUMIFS(Tabla7[Cantidad],Tabla7[Código del producto],$B450,Tabla7[Tipo de movimiento],"SALIDA",Tabla7[Mes],O$5))</f>
        <v>0</v>
      </c>
      <c r="P450" s="39">
        <f>IF($B450="","",-SUMIFS(Tabla7[Cantidad],Tabla7[Código del producto],$B450,Tabla7[Tipo de movimiento],"SALIDA",Tabla7[Mes],P$5))</f>
        <v>18</v>
      </c>
      <c r="Q450" s="39">
        <f t="shared" si="18"/>
        <v>6</v>
      </c>
      <c r="R450" s="51" t="str">
        <f>IF($B450="","",IFERROR(VLOOKUP($B450,'ABC rotación'!$C:$G,5,0),"C"))</f>
        <v>B</v>
      </c>
      <c r="S450" s="41">
        <f t="shared" si="19"/>
        <v>25</v>
      </c>
      <c r="T450" s="40">
        <f t="shared" si="20"/>
        <v>1.1363636363636365</v>
      </c>
      <c r="U450" s="23" t="str">
        <f>IF($B450="","",VLOOKUP($T450,Tablas!$X$14:$Y$17,2,1))</f>
        <v>3. VERDE</v>
      </c>
    </row>
    <row r="451" spans="2:21" x14ac:dyDescent="0.2">
      <c r="B451" s="1">
        <f>IF(Tablas!B449="","",Tablas!B449)</f>
        <v>300446</v>
      </c>
      <c r="C451" s="1" t="str">
        <f>IF(Tablas!C449="","",Tablas!C449)</f>
        <v>CUBIERTA DECORATIV/PLATA/.</v>
      </c>
      <c r="D451" s="1" t="str">
        <f>IF(Tablas!D449="","",Tablas!D449)</f>
        <v>05 - COLISION</v>
      </c>
      <c r="E451" s="1" t="str">
        <f>IF(Tablas!E449="","",Tablas!E449)</f>
        <v>UN</v>
      </c>
      <c r="F451" s="1">
        <f>IF(Tablas!F449="","",Tablas!F449)</f>
        <v>29</v>
      </c>
      <c r="G451" s="1">
        <f>IF(Tablas!I449="","",Tablas!I449)</f>
        <v>12</v>
      </c>
      <c r="H451" s="1">
        <v>0</v>
      </c>
      <c r="I451" s="39">
        <f>IF($B451="","",-SUMIFS(Tabla7[Cantidad],Tabla7[Código del producto],$B451,Tabla7[Tipo de movimiento],"SALIDA",Tabla7[Mes],I$5))</f>
        <v>0</v>
      </c>
      <c r="J451" s="39">
        <f>IF($B451="","",-SUMIFS(Tabla7[Cantidad],Tabla7[Código del producto],$B451,Tabla7[Tipo de movimiento],"SALIDA",Tabla7[Mes],J$5))</f>
        <v>0</v>
      </c>
      <c r="K451" s="39">
        <f>IF($B451="","",-SUMIFS(Tabla7[Cantidad],Tabla7[Código del producto],$B451,Tabla7[Tipo de movimiento],"SALIDA",Tabla7[Mes],K$5))</f>
        <v>0</v>
      </c>
      <c r="L451" s="39">
        <f>IF($B451="","",-SUMIFS(Tabla7[Cantidad],Tabla7[Código del producto],$B451,Tabla7[Tipo de movimiento],"SALIDA",Tabla7[Mes],L$5))</f>
        <v>0</v>
      </c>
      <c r="M451" s="39">
        <f>IF($B451="","",-SUMIFS(Tabla7[Cantidad],Tabla7[Código del producto],$B451,Tabla7[Tipo de movimiento],"SALIDA",Tabla7[Mes],M$5))</f>
        <v>6</v>
      </c>
      <c r="N451" s="39">
        <f>IF($B451="","",-SUMIFS(Tabla7[Cantidad],Tabla7[Código del producto],$B451,Tabla7[Tipo de movimiento],"SALIDA",Tabla7[Mes],N$5))</f>
        <v>0</v>
      </c>
      <c r="O451" s="39">
        <f>IF($B451="","",-SUMIFS(Tabla7[Cantidad],Tabla7[Código del producto],$B451,Tabla7[Tipo de movimiento],"SALIDA",Tabla7[Mes],O$5))</f>
        <v>0</v>
      </c>
      <c r="P451" s="39">
        <f>IF($B451="","",-SUMIFS(Tabla7[Cantidad],Tabla7[Código del producto],$B451,Tabla7[Tipo de movimiento],"SALIDA",Tabla7[Mes],P$5))</f>
        <v>0</v>
      </c>
      <c r="Q451" s="39">
        <f t="shared" si="18"/>
        <v>0</v>
      </c>
      <c r="R451" s="51" t="str">
        <f>IF($B451="","",IFERROR(VLOOKUP($B451,'ABC rotación'!$C:$G,5,0),"C"))</f>
        <v>C</v>
      </c>
      <c r="S451" s="41">
        <f t="shared" si="19"/>
        <v>0</v>
      </c>
      <c r="T451" s="40">
        <f t="shared" si="20"/>
        <v>0</v>
      </c>
      <c r="U451" s="23" t="str">
        <f>IF($B451="","",VLOOKUP($T451,Tablas!$X$14:$Y$17,2,1))</f>
        <v>1. ROJO</v>
      </c>
    </row>
    <row r="452" spans="2:21" x14ac:dyDescent="0.2">
      <c r="B452" s="1">
        <f>IF(Tablas!B450="","",Tablas!B450)</f>
        <v>300447</v>
      </c>
      <c r="C452" s="1" t="str">
        <f>IF(Tablas!C450="","",Tablas!C450)</f>
        <v>PUÑO ACELERADOR</v>
      </c>
      <c r="D452" s="1" t="str">
        <f>IF(Tablas!D450="","",Tablas!D450)</f>
        <v>11 - LLANTAS Y HULES</v>
      </c>
      <c r="E452" s="1" t="str">
        <f>IF(Tablas!E450="","",Tablas!E450)</f>
        <v>UN</v>
      </c>
      <c r="F452" s="1">
        <f>IF(Tablas!F450="","",Tablas!F450)</f>
        <v>13</v>
      </c>
      <c r="G452" s="1">
        <f>IF(Tablas!I450="","",Tablas!I450)</f>
        <v>14</v>
      </c>
      <c r="H452" s="1">
        <v>1</v>
      </c>
      <c r="I452" s="39">
        <f>IF($B452="","",-SUMIFS(Tabla7[Cantidad],Tabla7[Código del producto],$B452,Tabla7[Tipo de movimiento],"SALIDA",Tabla7[Mes],I$5))</f>
        <v>0</v>
      </c>
      <c r="J452" s="39">
        <f>IF($B452="","",-SUMIFS(Tabla7[Cantidad],Tabla7[Código del producto],$B452,Tabla7[Tipo de movimiento],"SALIDA",Tabla7[Mes],J$5))</f>
        <v>0</v>
      </c>
      <c r="K452" s="39">
        <f>IF($B452="","",-SUMIFS(Tabla7[Cantidad],Tabla7[Código del producto],$B452,Tabla7[Tipo de movimiento],"SALIDA",Tabla7[Mes],K$5))</f>
        <v>0</v>
      </c>
      <c r="L452" s="39">
        <f>IF($B452="","",-SUMIFS(Tabla7[Cantidad],Tabla7[Código del producto],$B452,Tabla7[Tipo de movimiento],"SALIDA",Tabla7[Mes],L$5))</f>
        <v>0</v>
      </c>
      <c r="M452" s="39">
        <f>IF($B452="","",-SUMIFS(Tabla7[Cantidad],Tabla7[Código del producto],$B452,Tabla7[Tipo de movimiento],"SALIDA",Tabla7[Mes],M$5))</f>
        <v>0</v>
      </c>
      <c r="N452" s="39">
        <f>IF($B452="","",-SUMIFS(Tabla7[Cantidad],Tabla7[Código del producto],$B452,Tabla7[Tipo de movimiento],"SALIDA",Tabla7[Mes],N$5))</f>
        <v>0</v>
      </c>
      <c r="O452" s="39">
        <f>IF($B452="","",-SUMIFS(Tabla7[Cantidad],Tabla7[Código del producto],$B452,Tabla7[Tipo de movimiento],"SALIDA",Tabla7[Mes],O$5))</f>
        <v>15</v>
      </c>
      <c r="P452" s="39">
        <f>IF($B452="","",-SUMIFS(Tabla7[Cantidad],Tabla7[Código del producto],$B452,Tabla7[Tipo de movimiento],"SALIDA",Tabla7[Mes],P$5))</f>
        <v>19</v>
      </c>
      <c r="Q452" s="39">
        <f t="shared" si="18"/>
        <v>11.333333333333334</v>
      </c>
      <c r="R452" s="51" t="str">
        <f>IF($B452="","",IFERROR(VLOOKUP($B452,'ABC rotación'!$C:$G,5,0),"C"))</f>
        <v>C</v>
      </c>
      <c r="S452" s="41">
        <f t="shared" si="19"/>
        <v>2.6470588235294117</v>
      </c>
      <c r="T452" s="40">
        <f t="shared" si="20"/>
        <v>0.20361990950226244</v>
      </c>
      <c r="U452" s="23" t="str">
        <f>IF($B452="","",VLOOKUP($T452,Tablas!$X$14:$Y$17,2,1))</f>
        <v>1. ROJO</v>
      </c>
    </row>
    <row r="453" spans="2:21" x14ac:dyDescent="0.2">
      <c r="B453" s="1">
        <f>IF(Tablas!B451="","",Tablas!B451)</f>
        <v>300448</v>
      </c>
      <c r="C453" s="1" t="str">
        <f>IF(Tablas!C451="","",Tablas!C451)</f>
        <v>EMPAQUETADURA CENTRAL CARTER</v>
      </c>
      <c r="D453" s="1" t="str">
        <f>IF(Tablas!D451="","",Tablas!D451)</f>
        <v>15 - MISCELANEOS</v>
      </c>
      <c r="E453" s="1" t="str">
        <f>IF(Tablas!E451="","",Tablas!E451)</f>
        <v>UN</v>
      </c>
      <c r="F453" s="1">
        <f>IF(Tablas!F451="","",Tablas!F451)</f>
        <v>24</v>
      </c>
      <c r="G453" s="1">
        <f>IF(Tablas!I451="","",Tablas!I451)</f>
        <v>48</v>
      </c>
      <c r="H453" s="1">
        <v>9</v>
      </c>
      <c r="I453" s="39">
        <f>IF($B453="","",-SUMIFS(Tabla7[Cantidad],Tabla7[Código del producto],$B453,Tabla7[Tipo de movimiento],"SALIDA",Tabla7[Mes],I$5))</f>
        <v>8</v>
      </c>
      <c r="J453" s="39">
        <f>IF($B453="","",-SUMIFS(Tabla7[Cantidad],Tabla7[Código del producto],$B453,Tabla7[Tipo de movimiento],"SALIDA",Tabla7[Mes],J$5))</f>
        <v>0</v>
      </c>
      <c r="K453" s="39">
        <f>IF($B453="","",-SUMIFS(Tabla7[Cantidad],Tabla7[Código del producto],$B453,Tabla7[Tipo de movimiento],"SALIDA",Tabla7[Mes],K$5))</f>
        <v>0</v>
      </c>
      <c r="L453" s="39">
        <f>IF($B453="","",-SUMIFS(Tabla7[Cantidad],Tabla7[Código del producto],$B453,Tabla7[Tipo de movimiento],"SALIDA",Tabla7[Mes],L$5))</f>
        <v>0</v>
      </c>
      <c r="M453" s="39">
        <f>IF($B453="","",-SUMIFS(Tabla7[Cantidad],Tabla7[Código del producto],$B453,Tabla7[Tipo de movimiento],"SALIDA",Tabla7[Mes],M$5))</f>
        <v>0</v>
      </c>
      <c r="N453" s="39">
        <f>IF($B453="","",-SUMIFS(Tabla7[Cantidad],Tabla7[Código del producto],$B453,Tabla7[Tipo de movimiento],"SALIDA",Tabla7[Mes],N$5))</f>
        <v>0</v>
      </c>
      <c r="O453" s="39">
        <f>IF($B453="","",-SUMIFS(Tabla7[Cantidad],Tabla7[Código del producto],$B453,Tabla7[Tipo de movimiento],"SALIDA",Tabla7[Mes],O$5))</f>
        <v>0</v>
      </c>
      <c r="P453" s="39">
        <f>IF($B453="","",-SUMIFS(Tabla7[Cantidad],Tabla7[Código del producto],$B453,Tabla7[Tipo de movimiento],"SALIDA",Tabla7[Mes],P$5))</f>
        <v>0</v>
      </c>
      <c r="Q453" s="39">
        <f t="shared" si="18"/>
        <v>0</v>
      </c>
      <c r="R453" s="51" t="str">
        <f>IF($B453="","",IFERROR(VLOOKUP($B453,'ABC rotación'!$C:$G,5,0),"C"))</f>
        <v>C</v>
      </c>
      <c r="S453" s="41">
        <f t="shared" si="19"/>
        <v>0</v>
      </c>
      <c r="T453" s="40">
        <f t="shared" si="20"/>
        <v>0</v>
      </c>
      <c r="U453" s="23" t="str">
        <f>IF($B453="","",VLOOKUP($T453,Tablas!$X$14:$Y$17,2,1))</f>
        <v>1. ROJO</v>
      </c>
    </row>
    <row r="454" spans="2:21" x14ac:dyDescent="0.2">
      <c r="B454" s="1">
        <f>IF(Tablas!B452="","",Tablas!B452)</f>
        <v>300449</v>
      </c>
      <c r="C454" s="1" t="str">
        <f>IF(Tablas!C452="","",Tablas!C452)</f>
        <v>CUBIERTA DEL CUERPO IZQUIERDA</v>
      </c>
      <c r="D454" s="1" t="str">
        <f>IF(Tablas!D452="","",Tablas!D452)</f>
        <v>05 - COLISION</v>
      </c>
      <c r="E454" s="1" t="str">
        <f>IF(Tablas!E452="","",Tablas!E452)</f>
        <v>UN</v>
      </c>
      <c r="F454" s="1">
        <f>IF(Tablas!F452="","",Tablas!F452)</f>
        <v>16</v>
      </c>
      <c r="G454" s="1">
        <f>IF(Tablas!I452="","",Tablas!I452)</f>
        <v>18</v>
      </c>
      <c r="H454" s="1">
        <v>4</v>
      </c>
      <c r="I454" s="39">
        <f>IF($B454="","",-SUMIFS(Tabla7[Cantidad],Tabla7[Código del producto],$B454,Tabla7[Tipo de movimiento],"SALIDA",Tabla7[Mes],I$5))</f>
        <v>0</v>
      </c>
      <c r="J454" s="39">
        <f>IF($B454="","",-SUMIFS(Tabla7[Cantidad],Tabla7[Código del producto],$B454,Tabla7[Tipo de movimiento],"SALIDA",Tabla7[Mes],J$5))</f>
        <v>0</v>
      </c>
      <c r="K454" s="39">
        <f>IF($B454="","",-SUMIFS(Tabla7[Cantidad],Tabla7[Código del producto],$B454,Tabla7[Tipo de movimiento],"SALIDA",Tabla7[Mes],K$5))</f>
        <v>0</v>
      </c>
      <c r="L454" s="39">
        <f>IF($B454="","",-SUMIFS(Tabla7[Cantidad],Tabla7[Código del producto],$B454,Tabla7[Tipo de movimiento],"SALIDA",Tabla7[Mes],L$5))</f>
        <v>8</v>
      </c>
      <c r="M454" s="39">
        <f>IF($B454="","",-SUMIFS(Tabla7[Cantidad],Tabla7[Código del producto],$B454,Tabla7[Tipo de movimiento],"SALIDA",Tabla7[Mes],M$5))</f>
        <v>6</v>
      </c>
      <c r="N454" s="39">
        <f>IF($B454="","",-SUMIFS(Tabla7[Cantidad],Tabla7[Código del producto],$B454,Tabla7[Tipo de movimiento],"SALIDA",Tabla7[Mes],N$5))</f>
        <v>0</v>
      </c>
      <c r="O454" s="39">
        <f>IF($B454="","",-SUMIFS(Tabla7[Cantidad],Tabla7[Código del producto],$B454,Tabla7[Tipo de movimiento],"SALIDA",Tabla7[Mes],O$5))</f>
        <v>0</v>
      </c>
      <c r="P454" s="39">
        <f>IF($B454="","",-SUMIFS(Tabla7[Cantidad],Tabla7[Código del producto],$B454,Tabla7[Tipo de movimiento],"SALIDA",Tabla7[Mes],P$5))</f>
        <v>0</v>
      </c>
      <c r="Q454" s="39">
        <f t="shared" si="18"/>
        <v>0</v>
      </c>
      <c r="R454" s="51" t="str">
        <f>IF($B454="","",IFERROR(VLOOKUP($B454,'ABC rotación'!$C:$G,5,0),"C"))</f>
        <v>C</v>
      </c>
      <c r="S454" s="41">
        <f t="shared" si="19"/>
        <v>0</v>
      </c>
      <c r="T454" s="40">
        <f t="shared" si="20"/>
        <v>0</v>
      </c>
      <c r="U454" s="23" t="str">
        <f>IF($B454="","",VLOOKUP($T454,Tablas!$X$14:$Y$17,2,1))</f>
        <v>1. ROJO</v>
      </c>
    </row>
    <row r="455" spans="2:21" x14ac:dyDescent="0.2">
      <c r="B455" s="1">
        <f>IF(Tablas!B453="","",Tablas!B453)</f>
        <v>300450</v>
      </c>
      <c r="C455" s="1" t="str">
        <f>IF(Tablas!C453="","",Tablas!C453)</f>
        <v>CUBIERTA DE COLA PLATA</v>
      </c>
      <c r="D455" s="1" t="str">
        <f>IF(Tablas!D453="","",Tablas!D453)</f>
        <v>05 - COLISION</v>
      </c>
      <c r="E455" s="1" t="str">
        <f>IF(Tablas!E453="","",Tablas!E453)</f>
        <v>UN</v>
      </c>
      <c r="F455" s="1">
        <f>IF(Tablas!F453="","",Tablas!F453)</f>
        <v>6</v>
      </c>
      <c r="G455" s="1">
        <f>IF(Tablas!I453="","",Tablas!I453)</f>
        <v>46</v>
      </c>
      <c r="H455" s="1">
        <v>7</v>
      </c>
      <c r="I455" s="39">
        <f>IF($B455="","",-SUMIFS(Tabla7[Cantidad],Tabla7[Código del producto],$B455,Tabla7[Tipo de movimiento],"SALIDA",Tabla7[Mes],I$5))</f>
        <v>0</v>
      </c>
      <c r="J455" s="39">
        <f>IF($B455="","",-SUMIFS(Tabla7[Cantidad],Tabla7[Código del producto],$B455,Tabla7[Tipo de movimiento],"SALIDA",Tabla7[Mes],J$5))</f>
        <v>9</v>
      </c>
      <c r="K455" s="39">
        <f>IF($B455="","",-SUMIFS(Tabla7[Cantidad],Tabla7[Código del producto],$B455,Tabla7[Tipo de movimiento],"SALIDA",Tabla7[Mes],K$5))</f>
        <v>0</v>
      </c>
      <c r="L455" s="39">
        <f>IF($B455="","",-SUMIFS(Tabla7[Cantidad],Tabla7[Código del producto],$B455,Tabla7[Tipo de movimiento],"SALIDA",Tabla7[Mes],L$5))</f>
        <v>0</v>
      </c>
      <c r="M455" s="39">
        <f>IF($B455="","",-SUMIFS(Tabla7[Cantidad],Tabla7[Código del producto],$B455,Tabla7[Tipo de movimiento],"SALIDA",Tabla7[Mes],M$5))</f>
        <v>19</v>
      </c>
      <c r="N455" s="39">
        <f>IF($B455="","",-SUMIFS(Tabla7[Cantidad],Tabla7[Código del producto],$B455,Tabla7[Tipo de movimiento],"SALIDA",Tabla7[Mes],N$5))</f>
        <v>12</v>
      </c>
      <c r="O455" s="39">
        <f>IF($B455="","",-SUMIFS(Tabla7[Cantidad],Tabla7[Código del producto],$B455,Tabla7[Tipo de movimiento],"SALIDA",Tabla7[Mes],O$5))</f>
        <v>24</v>
      </c>
      <c r="P455" s="39">
        <f>IF($B455="","",-SUMIFS(Tabla7[Cantidad],Tabla7[Código del producto],$B455,Tabla7[Tipo de movimiento],"SALIDA",Tabla7[Mes],P$5))</f>
        <v>0</v>
      </c>
      <c r="Q455" s="39">
        <f t="shared" ref="Q455:Q518" si="21">IF($B455="","",IFERROR(AVERAGE(N455:P455),0))</f>
        <v>12</v>
      </c>
      <c r="R455" s="51" t="str">
        <f>IF($B455="","",IFERROR(VLOOKUP($B455,'ABC rotación'!$C:$G,5,0),"C"))</f>
        <v>A</v>
      </c>
      <c r="S455" s="41">
        <f t="shared" ref="S455:S518" si="22">IF($B455="","",IFERROR(H455/Q455*30,0))</f>
        <v>17.5</v>
      </c>
      <c r="T455" s="40">
        <f t="shared" ref="T455:T518" si="23">IF($B455="","",S455/F455)</f>
        <v>2.9166666666666665</v>
      </c>
      <c r="U455" s="23" t="str">
        <f>IF($B455="","",VLOOKUP($T455,Tablas!$X$14:$Y$17,2,1))</f>
        <v>4. NEGRO</v>
      </c>
    </row>
    <row r="456" spans="2:21" x14ac:dyDescent="0.2">
      <c r="B456" s="1">
        <f>IF(Tablas!B454="","",Tablas!B454)</f>
        <v>300451</v>
      </c>
      <c r="C456" s="1" t="str">
        <f>IF(Tablas!C454="","",Tablas!C454)</f>
        <v>EMPAQUETADURA CENTRAL CARTER</v>
      </c>
      <c r="D456" s="1" t="str">
        <f>IF(Tablas!D454="","",Tablas!D454)</f>
        <v>15 - MISCELANEOS</v>
      </c>
      <c r="E456" s="1" t="str">
        <f>IF(Tablas!E454="","",Tablas!E454)</f>
        <v>UN</v>
      </c>
      <c r="F456" s="1">
        <f>IF(Tablas!F454="","",Tablas!F454)</f>
        <v>26</v>
      </c>
      <c r="G456" s="1">
        <f>IF(Tablas!I454="","",Tablas!I454)</f>
        <v>15</v>
      </c>
      <c r="H456" s="1">
        <v>2</v>
      </c>
      <c r="I456" s="39">
        <f>IF($B456="","",-SUMIFS(Tabla7[Cantidad],Tabla7[Código del producto],$B456,Tabla7[Tipo de movimiento],"SALIDA",Tabla7[Mes],I$5))</f>
        <v>0</v>
      </c>
      <c r="J456" s="39">
        <f>IF($B456="","",-SUMIFS(Tabla7[Cantidad],Tabla7[Código del producto],$B456,Tabla7[Tipo de movimiento],"SALIDA",Tabla7[Mes],J$5))</f>
        <v>0</v>
      </c>
      <c r="K456" s="39">
        <f>IF($B456="","",-SUMIFS(Tabla7[Cantidad],Tabla7[Código del producto],$B456,Tabla7[Tipo de movimiento],"SALIDA",Tabla7[Mes],K$5))</f>
        <v>0</v>
      </c>
      <c r="L456" s="39">
        <f>IF($B456="","",-SUMIFS(Tabla7[Cantidad],Tabla7[Código del producto],$B456,Tabla7[Tipo de movimiento],"SALIDA",Tabla7[Mes],L$5))</f>
        <v>7</v>
      </c>
      <c r="M456" s="39">
        <f>IF($B456="","",-SUMIFS(Tabla7[Cantidad],Tabla7[Código del producto],$B456,Tabla7[Tipo de movimiento],"SALIDA",Tabla7[Mes],M$5))</f>
        <v>5</v>
      </c>
      <c r="N456" s="39">
        <f>IF($B456="","",-SUMIFS(Tabla7[Cantidad],Tabla7[Código del producto],$B456,Tabla7[Tipo de movimiento],"SALIDA",Tabla7[Mes],N$5))</f>
        <v>0</v>
      </c>
      <c r="O456" s="39">
        <f>IF($B456="","",-SUMIFS(Tabla7[Cantidad],Tabla7[Código del producto],$B456,Tabla7[Tipo de movimiento],"SALIDA",Tabla7[Mes],O$5))</f>
        <v>0</v>
      </c>
      <c r="P456" s="39">
        <f>IF($B456="","",-SUMIFS(Tabla7[Cantidad],Tabla7[Código del producto],$B456,Tabla7[Tipo de movimiento],"SALIDA",Tabla7[Mes],P$5))</f>
        <v>13</v>
      </c>
      <c r="Q456" s="39">
        <f t="shared" si="21"/>
        <v>4.333333333333333</v>
      </c>
      <c r="R456" s="51" t="str">
        <f>IF($B456="","",IFERROR(VLOOKUP($B456,'ABC rotación'!$C:$G,5,0),"C"))</f>
        <v>A</v>
      </c>
      <c r="S456" s="41">
        <f t="shared" si="22"/>
        <v>13.846153846153847</v>
      </c>
      <c r="T456" s="40">
        <f t="shared" si="23"/>
        <v>0.53254437869822491</v>
      </c>
      <c r="U456" s="23" t="str">
        <f>IF($B456="","",VLOOKUP($T456,Tablas!$X$14:$Y$17,2,1))</f>
        <v>2. AMARILLO</v>
      </c>
    </row>
    <row r="457" spans="2:21" x14ac:dyDescent="0.2">
      <c r="B457" s="1">
        <f>IF(Tablas!B455="","",Tablas!B455)</f>
        <v>300452</v>
      </c>
      <c r="C457" s="1" t="str">
        <f>IF(Tablas!C455="","",Tablas!C455)</f>
        <v>CRISTAL DEL FARO</v>
      </c>
      <c r="D457" s="1" t="str">
        <f>IF(Tablas!D455="","",Tablas!D455)</f>
        <v>14 - LUCES</v>
      </c>
      <c r="E457" s="1" t="str">
        <f>IF(Tablas!E455="","",Tablas!E455)</f>
        <v>UN</v>
      </c>
      <c r="F457" s="1">
        <f>IF(Tablas!F455="","",Tablas!F455)</f>
        <v>17</v>
      </c>
      <c r="G457" s="1">
        <f>IF(Tablas!I455="","",Tablas!I455)</f>
        <v>37</v>
      </c>
      <c r="H457" s="1">
        <v>10</v>
      </c>
      <c r="I457" s="39">
        <f>IF($B457="","",-SUMIFS(Tabla7[Cantidad],Tabla7[Código del producto],$B457,Tabla7[Tipo de movimiento],"SALIDA",Tabla7[Mes],I$5))</f>
        <v>0</v>
      </c>
      <c r="J457" s="39">
        <f>IF($B457="","",-SUMIFS(Tabla7[Cantidad],Tabla7[Código del producto],$B457,Tabla7[Tipo de movimiento],"SALIDA",Tabla7[Mes],J$5))</f>
        <v>10</v>
      </c>
      <c r="K457" s="39">
        <f>IF($B457="","",-SUMIFS(Tabla7[Cantidad],Tabla7[Código del producto],$B457,Tabla7[Tipo de movimiento],"SALIDA",Tabla7[Mes],K$5))</f>
        <v>8</v>
      </c>
      <c r="L457" s="39">
        <f>IF($B457="","",-SUMIFS(Tabla7[Cantidad],Tabla7[Código del producto],$B457,Tabla7[Tipo de movimiento],"SALIDA",Tabla7[Mes],L$5))</f>
        <v>0</v>
      </c>
      <c r="M457" s="39">
        <f>IF($B457="","",-SUMIFS(Tabla7[Cantidad],Tabla7[Código del producto],$B457,Tabla7[Tipo de movimiento],"SALIDA",Tabla7[Mes],M$5))</f>
        <v>7</v>
      </c>
      <c r="N457" s="39">
        <f>IF($B457="","",-SUMIFS(Tabla7[Cantidad],Tabla7[Código del producto],$B457,Tabla7[Tipo de movimiento],"SALIDA",Tabla7[Mes],N$5))</f>
        <v>0</v>
      </c>
      <c r="O457" s="39">
        <f>IF($B457="","",-SUMIFS(Tabla7[Cantidad],Tabla7[Código del producto],$B457,Tabla7[Tipo de movimiento],"SALIDA",Tabla7[Mes],O$5))</f>
        <v>0</v>
      </c>
      <c r="P457" s="39">
        <f>IF($B457="","",-SUMIFS(Tabla7[Cantidad],Tabla7[Código del producto],$B457,Tabla7[Tipo de movimiento],"SALIDA",Tabla7[Mes],P$5))</f>
        <v>5</v>
      </c>
      <c r="Q457" s="39">
        <f t="shared" si="21"/>
        <v>1.6666666666666667</v>
      </c>
      <c r="R457" s="51" t="str">
        <f>IF($B457="","",IFERROR(VLOOKUP($B457,'ABC rotación'!$C:$G,5,0),"C"))</f>
        <v>A</v>
      </c>
      <c r="S457" s="41">
        <f t="shared" si="22"/>
        <v>180</v>
      </c>
      <c r="T457" s="40">
        <f t="shared" si="23"/>
        <v>10.588235294117647</v>
      </c>
      <c r="U457" s="23" t="str">
        <f>IF($B457="","",VLOOKUP($T457,Tablas!$X$14:$Y$17,2,1))</f>
        <v>4. NEGRO</v>
      </c>
    </row>
    <row r="458" spans="2:21" x14ac:dyDescent="0.2">
      <c r="B458" s="1">
        <f>IF(Tablas!B456="","",Tablas!B456)</f>
        <v>300453</v>
      </c>
      <c r="C458" s="1" t="str">
        <f>IF(Tablas!C456="","",Tablas!C456)</f>
        <v>PLATAFORMA POSAPIES</v>
      </c>
      <c r="D458" s="1" t="str">
        <f>IF(Tablas!D456="","",Tablas!D456)</f>
        <v>05 - COLISION</v>
      </c>
      <c r="E458" s="1" t="str">
        <f>IF(Tablas!E456="","",Tablas!E456)</f>
        <v>UN</v>
      </c>
      <c r="F458" s="1">
        <f>IF(Tablas!F456="","",Tablas!F456)</f>
        <v>6</v>
      </c>
      <c r="G458" s="1">
        <f>IF(Tablas!I456="","",Tablas!I456)</f>
        <v>47</v>
      </c>
      <c r="H458" s="1">
        <v>5</v>
      </c>
      <c r="I458" s="39">
        <f>IF($B458="","",-SUMIFS(Tabla7[Cantidad],Tabla7[Código del producto],$B458,Tabla7[Tipo de movimiento],"SALIDA",Tabla7[Mes],I$5))</f>
        <v>7</v>
      </c>
      <c r="J458" s="39">
        <f>IF($B458="","",-SUMIFS(Tabla7[Cantidad],Tabla7[Código del producto],$B458,Tabla7[Tipo de movimiento],"SALIDA",Tabla7[Mes],J$5))</f>
        <v>0</v>
      </c>
      <c r="K458" s="39">
        <f>IF($B458="","",-SUMIFS(Tabla7[Cantidad],Tabla7[Código del producto],$B458,Tabla7[Tipo de movimiento],"SALIDA",Tabla7[Mes],K$5))</f>
        <v>5</v>
      </c>
      <c r="L458" s="39">
        <f>IF($B458="","",-SUMIFS(Tabla7[Cantidad],Tabla7[Código del producto],$B458,Tabla7[Tipo de movimiento],"SALIDA",Tabla7[Mes],L$5))</f>
        <v>0</v>
      </c>
      <c r="M458" s="39">
        <f>IF($B458="","",-SUMIFS(Tabla7[Cantidad],Tabla7[Código del producto],$B458,Tabla7[Tipo de movimiento],"SALIDA",Tabla7[Mes],M$5))</f>
        <v>5</v>
      </c>
      <c r="N458" s="39">
        <f>IF($B458="","",-SUMIFS(Tabla7[Cantidad],Tabla7[Código del producto],$B458,Tabla7[Tipo de movimiento],"SALIDA",Tabla7[Mes],N$5))</f>
        <v>0</v>
      </c>
      <c r="O458" s="39">
        <f>IF($B458="","",-SUMIFS(Tabla7[Cantidad],Tabla7[Código del producto],$B458,Tabla7[Tipo de movimiento],"SALIDA",Tabla7[Mes],O$5))</f>
        <v>0</v>
      </c>
      <c r="P458" s="39">
        <f>IF($B458="","",-SUMIFS(Tabla7[Cantidad],Tabla7[Código del producto],$B458,Tabla7[Tipo de movimiento],"SALIDA",Tabla7[Mes],P$5))</f>
        <v>0</v>
      </c>
      <c r="Q458" s="39">
        <f t="shared" si="21"/>
        <v>0</v>
      </c>
      <c r="R458" s="51" t="str">
        <f>IF($B458="","",IFERROR(VLOOKUP($B458,'ABC rotación'!$C:$G,5,0),"C"))</f>
        <v>A</v>
      </c>
      <c r="S458" s="41">
        <f t="shared" si="22"/>
        <v>0</v>
      </c>
      <c r="T458" s="40">
        <f t="shared" si="23"/>
        <v>0</v>
      </c>
      <c r="U458" s="23" t="str">
        <f>IF($B458="","",VLOOKUP($T458,Tablas!$X$14:$Y$17,2,1))</f>
        <v>1. ROJO</v>
      </c>
    </row>
    <row r="459" spans="2:21" x14ac:dyDescent="0.2">
      <c r="B459" s="1">
        <f>IF(Tablas!B457="","",Tablas!B457)</f>
        <v>300454</v>
      </c>
      <c r="C459" s="1" t="str">
        <f>IF(Tablas!C457="","",Tablas!C457)</f>
        <v>RECTIFICADOR/REGULADOR DE CORR</v>
      </c>
      <c r="D459" s="1" t="str">
        <f>IF(Tablas!D457="","",Tablas!D457)</f>
        <v>08 - ELECTRICO</v>
      </c>
      <c r="E459" s="1" t="str">
        <f>IF(Tablas!E457="","",Tablas!E457)</f>
        <v>UN</v>
      </c>
      <c r="F459" s="1">
        <f>IF(Tablas!F457="","",Tablas!F457)</f>
        <v>22</v>
      </c>
      <c r="G459" s="1">
        <f>IF(Tablas!I457="","",Tablas!I457)</f>
        <v>40</v>
      </c>
      <c r="H459" s="1">
        <v>4</v>
      </c>
      <c r="I459" s="39">
        <f>IF($B459="","",-SUMIFS(Tabla7[Cantidad],Tabla7[Código del producto],$B459,Tabla7[Tipo de movimiento],"SALIDA",Tabla7[Mes],I$5))</f>
        <v>19</v>
      </c>
      <c r="J459" s="39">
        <f>IF($B459="","",-SUMIFS(Tabla7[Cantidad],Tabla7[Código del producto],$B459,Tabla7[Tipo de movimiento],"SALIDA",Tabla7[Mes],J$5))</f>
        <v>0</v>
      </c>
      <c r="K459" s="39">
        <f>IF($B459="","",-SUMIFS(Tabla7[Cantidad],Tabla7[Código del producto],$B459,Tabla7[Tipo de movimiento],"SALIDA",Tabla7[Mes],K$5))</f>
        <v>0</v>
      </c>
      <c r="L459" s="39">
        <f>IF($B459="","",-SUMIFS(Tabla7[Cantidad],Tabla7[Código del producto],$B459,Tabla7[Tipo de movimiento],"SALIDA",Tabla7[Mes],L$5))</f>
        <v>0</v>
      </c>
      <c r="M459" s="39">
        <f>IF($B459="","",-SUMIFS(Tabla7[Cantidad],Tabla7[Código del producto],$B459,Tabla7[Tipo de movimiento],"SALIDA",Tabla7[Mes],M$5))</f>
        <v>0</v>
      </c>
      <c r="N459" s="39">
        <f>IF($B459="","",-SUMIFS(Tabla7[Cantidad],Tabla7[Código del producto],$B459,Tabla7[Tipo de movimiento],"SALIDA",Tabla7[Mes],N$5))</f>
        <v>0</v>
      </c>
      <c r="O459" s="39">
        <f>IF($B459="","",-SUMIFS(Tabla7[Cantidad],Tabla7[Código del producto],$B459,Tabla7[Tipo de movimiento],"SALIDA",Tabla7[Mes],O$5))</f>
        <v>0</v>
      </c>
      <c r="P459" s="39">
        <f>IF($B459="","",-SUMIFS(Tabla7[Cantidad],Tabla7[Código del producto],$B459,Tabla7[Tipo de movimiento],"SALIDA",Tabla7[Mes],P$5))</f>
        <v>0</v>
      </c>
      <c r="Q459" s="39">
        <f t="shared" si="21"/>
        <v>0</v>
      </c>
      <c r="R459" s="51" t="str">
        <f>IF($B459="","",IFERROR(VLOOKUP($B459,'ABC rotación'!$C:$G,5,0),"C"))</f>
        <v>C</v>
      </c>
      <c r="S459" s="41">
        <f t="shared" si="22"/>
        <v>0</v>
      </c>
      <c r="T459" s="40">
        <f t="shared" si="23"/>
        <v>0</v>
      </c>
      <c r="U459" s="23" t="str">
        <f>IF($B459="","",VLOOKUP($T459,Tablas!$X$14:$Y$17,2,1))</f>
        <v>1. ROJO</v>
      </c>
    </row>
    <row r="460" spans="2:21" x14ac:dyDescent="0.2">
      <c r="B460" s="1">
        <f>IF(Tablas!B458="","",Tablas!B458)</f>
        <v>300455</v>
      </c>
      <c r="C460" s="1" t="str">
        <f>IF(Tablas!C458="","",Tablas!C458)</f>
        <v>RETEN DE ACEITE 19.8*30*5</v>
      </c>
      <c r="D460" s="1" t="str">
        <f>IF(Tablas!D458="","",Tablas!D458)</f>
        <v>15 - MISCELANEOS</v>
      </c>
      <c r="E460" s="1" t="str">
        <f>IF(Tablas!E458="","",Tablas!E458)</f>
        <v>UN</v>
      </c>
      <c r="F460" s="1">
        <f>IF(Tablas!F458="","",Tablas!F458)</f>
        <v>5</v>
      </c>
      <c r="G460" s="1">
        <f>IF(Tablas!I458="","",Tablas!I458)</f>
        <v>19</v>
      </c>
      <c r="H460" s="1">
        <v>1</v>
      </c>
      <c r="I460" s="39">
        <f>IF($B460="","",-SUMIFS(Tabla7[Cantidad],Tabla7[Código del producto],$B460,Tabla7[Tipo de movimiento],"SALIDA",Tabla7[Mes],I$5))</f>
        <v>0</v>
      </c>
      <c r="J460" s="39">
        <f>IF($B460="","",-SUMIFS(Tabla7[Cantidad],Tabla7[Código del producto],$B460,Tabla7[Tipo de movimiento],"SALIDA",Tabla7[Mes],J$5))</f>
        <v>0</v>
      </c>
      <c r="K460" s="39">
        <f>IF($B460="","",-SUMIFS(Tabla7[Cantidad],Tabla7[Código del producto],$B460,Tabla7[Tipo de movimiento],"SALIDA",Tabla7[Mes],K$5))</f>
        <v>10</v>
      </c>
      <c r="L460" s="39">
        <f>IF($B460="","",-SUMIFS(Tabla7[Cantidad],Tabla7[Código del producto],$B460,Tabla7[Tipo de movimiento],"SALIDA",Tabla7[Mes],L$5))</f>
        <v>0</v>
      </c>
      <c r="M460" s="39">
        <f>IF($B460="","",-SUMIFS(Tabla7[Cantidad],Tabla7[Código del producto],$B460,Tabla7[Tipo de movimiento],"SALIDA",Tabla7[Mes],M$5))</f>
        <v>19</v>
      </c>
      <c r="N460" s="39">
        <f>IF($B460="","",-SUMIFS(Tabla7[Cantidad],Tabla7[Código del producto],$B460,Tabla7[Tipo de movimiento],"SALIDA",Tabla7[Mes],N$5))</f>
        <v>0</v>
      </c>
      <c r="O460" s="39">
        <f>IF($B460="","",-SUMIFS(Tabla7[Cantidad],Tabla7[Código del producto],$B460,Tabla7[Tipo de movimiento],"SALIDA",Tabla7[Mes],O$5))</f>
        <v>0</v>
      </c>
      <c r="P460" s="39">
        <f>IF($B460="","",-SUMIFS(Tabla7[Cantidad],Tabla7[Código del producto],$B460,Tabla7[Tipo de movimiento],"SALIDA",Tabla7[Mes],P$5))</f>
        <v>0</v>
      </c>
      <c r="Q460" s="39">
        <f t="shared" si="21"/>
        <v>0</v>
      </c>
      <c r="R460" s="51" t="str">
        <f>IF($B460="","",IFERROR(VLOOKUP($B460,'ABC rotación'!$C:$G,5,0),"C"))</f>
        <v>C</v>
      </c>
      <c r="S460" s="41">
        <f t="shared" si="22"/>
        <v>0</v>
      </c>
      <c r="T460" s="40">
        <f t="shared" si="23"/>
        <v>0</v>
      </c>
      <c r="U460" s="23" t="str">
        <f>IF($B460="","",VLOOKUP($T460,Tablas!$X$14:$Y$17,2,1))</f>
        <v>1. ROJO</v>
      </c>
    </row>
    <row r="461" spans="2:21" x14ac:dyDescent="0.2">
      <c r="B461" s="1">
        <f>IF(Tablas!B459="","",Tablas!B459)</f>
        <v>300456</v>
      </c>
      <c r="C461" s="1" t="str">
        <f>IF(Tablas!C459="","",Tablas!C459)</f>
        <v>RETEN DE ACEITE 27*42*7</v>
      </c>
      <c r="D461" s="1" t="str">
        <f>IF(Tablas!D459="","",Tablas!D459)</f>
        <v>11 - LLANTAS Y HULES</v>
      </c>
      <c r="E461" s="1" t="str">
        <f>IF(Tablas!E459="","",Tablas!E459)</f>
        <v>UN</v>
      </c>
      <c r="F461" s="1">
        <f>IF(Tablas!F459="","",Tablas!F459)</f>
        <v>27</v>
      </c>
      <c r="G461" s="1">
        <f>IF(Tablas!I459="","",Tablas!I459)</f>
        <v>42</v>
      </c>
      <c r="H461" s="1">
        <v>4</v>
      </c>
      <c r="I461" s="39">
        <f>IF($B461="","",-SUMIFS(Tabla7[Cantidad],Tabla7[Código del producto],$B461,Tabla7[Tipo de movimiento],"SALIDA",Tabla7[Mes],I$5))</f>
        <v>0</v>
      </c>
      <c r="J461" s="39">
        <f>IF($B461="","",-SUMIFS(Tabla7[Cantidad],Tabla7[Código del producto],$B461,Tabla7[Tipo de movimiento],"SALIDA",Tabla7[Mes],J$5))</f>
        <v>0</v>
      </c>
      <c r="K461" s="39">
        <f>IF($B461="","",-SUMIFS(Tabla7[Cantidad],Tabla7[Código del producto],$B461,Tabla7[Tipo de movimiento],"SALIDA",Tabla7[Mes],K$5))</f>
        <v>0</v>
      </c>
      <c r="L461" s="39">
        <f>IF($B461="","",-SUMIFS(Tabla7[Cantidad],Tabla7[Código del producto],$B461,Tabla7[Tipo de movimiento],"SALIDA",Tabla7[Mes],L$5))</f>
        <v>19</v>
      </c>
      <c r="M461" s="39">
        <f>IF($B461="","",-SUMIFS(Tabla7[Cantidad],Tabla7[Código del producto],$B461,Tabla7[Tipo de movimiento],"SALIDA",Tabla7[Mes],M$5))</f>
        <v>12</v>
      </c>
      <c r="N461" s="39">
        <f>IF($B461="","",-SUMIFS(Tabla7[Cantidad],Tabla7[Código del producto],$B461,Tabla7[Tipo de movimiento],"SALIDA",Tabla7[Mes],N$5))</f>
        <v>14</v>
      </c>
      <c r="O461" s="39">
        <f>IF($B461="","",-SUMIFS(Tabla7[Cantidad],Tabla7[Código del producto],$B461,Tabla7[Tipo de movimiento],"SALIDA",Tabla7[Mes],O$5))</f>
        <v>0</v>
      </c>
      <c r="P461" s="39">
        <f>IF($B461="","",-SUMIFS(Tabla7[Cantidad],Tabla7[Código del producto],$B461,Tabla7[Tipo de movimiento],"SALIDA",Tabla7[Mes],P$5))</f>
        <v>0</v>
      </c>
      <c r="Q461" s="39">
        <f t="shared" si="21"/>
        <v>4.666666666666667</v>
      </c>
      <c r="R461" s="51" t="str">
        <f>IF($B461="","",IFERROR(VLOOKUP($B461,'ABC rotación'!$C:$G,5,0),"C"))</f>
        <v>A</v>
      </c>
      <c r="S461" s="41">
        <f t="shared" si="22"/>
        <v>25.714285714285712</v>
      </c>
      <c r="T461" s="40">
        <f t="shared" si="23"/>
        <v>0.95238095238095233</v>
      </c>
      <c r="U461" s="23" t="str">
        <f>IF($B461="","",VLOOKUP($T461,Tablas!$X$14:$Y$17,2,1))</f>
        <v>2. AMARILLO</v>
      </c>
    </row>
    <row r="462" spans="2:21" x14ac:dyDescent="0.2">
      <c r="B462" s="1">
        <f>IF(Tablas!B460="","",Tablas!B460)</f>
        <v>300457</v>
      </c>
      <c r="C462" s="1" t="str">
        <f>IF(Tablas!C460="","",Tablas!C460)</f>
        <v>PEDAL DE CAMBIOS</v>
      </c>
      <c r="D462" s="1" t="str">
        <f>IF(Tablas!D460="","",Tablas!D460)</f>
        <v>07 - PEDALES Y POSAPIES</v>
      </c>
      <c r="E462" s="1" t="str">
        <f>IF(Tablas!E460="","",Tablas!E460)</f>
        <v>UN</v>
      </c>
      <c r="F462" s="1">
        <f>IF(Tablas!F460="","",Tablas!F460)</f>
        <v>24</v>
      </c>
      <c r="G462" s="1">
        <f>IF(Tablas!I460="","",Tablas!I460)</f>
        <v>22</v>
      </c>
      <c r="H462" s="1">
        <v>2</v>
      </c>
      <c r="I462" s="39">
        <f>IF($B462="","",-SUMIFS(Tabla7[Cantidad],Tabla7[Código del producto],$B462,Tabla7[Tipo de movimiento],"SALIDA",Tabla7[Mes],I$5))</f>
        <v>5</v>
      </c>
      <c r="J462" s="39">
        <f>IF($B462="","",-SUMIFS(Tabla7[Cantidad],Tabla7[Código del producto],$B462,Tabla7[Tipo de movimiento],"SALIDA",Tabla7[Mes],J$5))</f>
        <v>0</v>
      </c>
      <c r="K462" s="39">
        <f>IF($B462="","",-SUMIFS(Tabla7[Cantidad],Tabla7[Código del producto],$B462,Tabla7[Tipo de movimiento],"SALIDA",Tabla7[Mes],K$5))</f>
        <v>7</v>
      </c>
      <c r="L462" s="39">
        <f>IF($B462="","",-SUMIFS(Tabla7[Cantidad],Tabla7[Código del producto],$B462,Tabla7[Tipo de movimiento],"SALIDA",Tabla7[Mes],L$5))</f>
        <v>0</v>
      </c>
      <c r="M462" s="39">
        <f>IF($B462="","",-SUMIFS(Tabla7[Cantidad],Tabla7[Código del producto],$B462,Tabla7[Tipo de movimiento],"SALIDA",Tabla7[Mes],M$5))</f>
        <v>18</v>
      </c>
      <c r="N462" s="39">
        <f>IF($B462="","",-SUMIFS(Tabla7[Cantidad],Tabla7[Código del producto],$B462,Tabla7[Tipo de movimiento],"SALIDA",Tabla7[Mes],N$5))</f>
        <v>24</v>
      </c>
      <c r="O462" s="39">
        <f>IF($B462="","",-SUMIFS(Tabla7[Cantidad],Tabla7[Código del producto],$B462,Tabla7[Tipo de movimiento],"SALIDA",Tabla7[Mes],O$5))</f>
        <v>0</v>
      </c>
      <c r="P462" s="39">
        <f>IF($B462="","",-SUMIFS(Tabla7[Cantidad],Tabla7[Código del producto],$B462,Tabla7[Tipo de movimiento],"SALIDA",Tabla7[Mes],P$5))</f>
        <v>0</v>
      </c>
      <c r="Q462" s="39">
        <f t="shared" si="21"/>
        <v>8</v>
      </c>
      <c r="R462" s="51" t="str">
        <f>IF($B462="","",IFERROR(VLOOKUP($B462,'ABC rotación'!$C:$G,5,0),"C"))</f>
        <v>A</v>
      </c>
      <c r="S462" s="41">
        <f t="shared" si="22"/>
        <v>7.5</v>
      </c>
      <c r="T462" s="40">
        <f t="shared" si="23"/>
        <v>0.3125</v>
      </c>
      <c r="U462" s="23" t="str">
        <f>IF($B462="","",VLOOKUP($T462,Tablas!$X$14:$Y$17,2,1))</f>
        <v>1. ROJO</v>
      </c>
    </row>
    <row r="463" spans="2:21" x14ac:dyDescent="0.2">
      <c r="B463" s="1">
        <f>IF(Tablas!B461="","",Tablas!B461)</f>
        <v>300458</v>
      </c>
      <c r="C463" s="1" t="str">
        <f>IF(Tablas!C461="","",Tablas!C461)</f>
        <v>BOTON INTERRUPTOR DE ARRANQUE</v>
      </c>
      <c r="D463" s="1" t="str">
        <f>IF(Tablas!D461="","",Tablas!D461)</f>
        <v>10 - PALANCAS Y CHICOTES</v>
      </c>
      <c r="E463" s="1" t="str">
        <f>IF(Tablas!E461="","",Tablas!E461)</f>
        <v>UN</v>
      </c>
      <c r="F463" s="1">
        <f>IF(Tablas!F461="","",Tablas!F461)</f>
        <v>11</v>
      </c>
      <c r="G463" s="1">
        <f>IF(Tablas!I461="","",Tablas!I461)</f>
        <v>24</v>
      </c>
      <c r="H463" s="1">
        <v>9</v>
      </c>
      <c r="I463" s="39">
        <f>IF($B463="","",-SUMIFS(Tabla7[Cantidad],Tabla7[Código del producto],$B463,Tabla7[Tipo de movimiento],"SALIDA",Tabla7[Mes],I$5))</f>
        <v>0</v>
      </c>
      <c r="J463" s="39">
        <f>IF($B463="","",-SUMIFS(Tabla7[Cantidad],Tabla7[Código del producto],$B463,Tabla7[Tipo de movimiento],"SALIDA",Tabla7[Mes],J$5))</f>
        <v>0</v>
      </c>
      <c r="K463" s="39">
        <f>IF($B463="","",-SUMIFS(Tabla7[Cantidad],Tabla7[Código del producto],$B463,Tabla7[Tipo de movimiento],"SALIDA",Tabla7[Mes],K$5))</f>
        <v>0</v>
      </c>
      <c r="L463" s="39">
        <f>IF($B463="","",-SUMIFS(Tabla7[Cantidad],Tabla7[Código del producto],$B463,Tabla7[Tipo de movimiento],"SALIDA",Tabla7[Mes],L$5))</f>
        <v>0</v>
      </c>
      <c r="M463" s="39">
        <f>IF($B463="","",-SUMIFS(Tabla7[Cantidad],Tabla7[Código del producto],$B463,Tabla7[Tipo de movimiento],"SALIDA",Tabla7[Mes],M$5))</f>
        <v>0</v>
      </c>
      <c r="N463" s="39">
        <f>IF($B463="","",-SUMIFS(Tabla7[Cantidad],Tabla7[Código del producto],$B463,Tabla7[Tipo de movimiento],"SALIDA",Tabla7[Mes],N$5))</f>
        <v>0</v>
      </c>
      <c r="O463" s="39">
        <f>IF($B463="","",-SUMIFS(Tabla7[Cantidad],Tabla7[Código del producto],$B463,Tabla7[Tipo de movimiento],"SALIDA",Tabla7[Mes],O$5))</f>
        <v>0</v>
      </c>
      <c r="P463" s="39">
        <f>IF($B463="","",-SUMIFS(Tabla7[Cantidad],Tabla7[Código del producto],$B463,Tabla7[Tipo de movimiento],"SALIDA",Tabla7[Mes],P$5))</f>
        <v>13</v>
      </c>
      <c r="Q463" s="39">
        <f t="shared" si="21"/>
        <v>4.333333333333333</v>
      </c>
      <c r="R463" s="51" t="str">
        <f>IF($B463="","",IFERROR(VLOOKUP($B463,'ABC rotación'!$C:$G,5,0),"C"))</f>
        <v>C</v>
      </c>
      <c r="S463" s="41">
        <f t="shared" si="22"/>
        <v>62.307692307692314</v>
      </c>
      <c r="T463" s="40">
        <f t="shared" si="23"/>
        <v>5.664335664335665</v>
      </c>
      <c r="U463" s="23" t="str">
        <f>IF($B463="","",VLOOKUP($T463,Tablas!$X$14:$Y$17,2,1))</f>
        <v>4. NEGRO</v>
      </c>
    </row>
    <row r="464" spans="2:21" x14ac:dyDescent="0.2">
      <c r="B464" s="1">
        <f>IF(Tablas!B462="","",Tablas!B462)</f>
        <v>300459</v>
      </c>
      <c r="C464" s="1" t="str">
        <f>IF(Tablas!C462="","",Tablas!C462)</f>
        <v>REDUCCION DE MARCHA (54/13D)</v>
      </c>
      <c r="D464" s="1" t="str">
        <f>IF(Tablas!D462="","",Tablas!D462)</f>
        <v>15 - MISCELANEOS</v>
      </c>
      <c r="E464" s="1" t="str">
        <f>IF(Tablas!E462="","",Tablas!E462)</f>
        <v>UN</v>
      </c>
      <c r="F464" s="1">
        <f>IF(Tablas!F462="","",Tablas!F462)</f>
        <v>30</v>
      </c>
      <c r="G464" s="1">
        <f>IF(Tablas!I462="","",Tablas!I462)</f>
        <v>19</v>
      </c>
      <c r="H464" s="1">
        <v>4</v>
      </c>
      <c r="I464" s="39">
        <f>IF($B464="","",-SUMIFS(Tabla7[Cantidad],Tabla7[Código del producto],$B464,Tabla7[Tipo de movimiento],"SALIDA",Tabla7[Mes],I$5))</f>
        <v>0</v>
      </c>
      <c r="J464" s="39">
        <f>IF($B464="","",-SUMIFS(Tabla7[Cantidad],Tabla7[Código del producto],$B464,Tabla7[Tipo de movimiento],"SALIDA",Tabla7[Mes],J$5))</f>
        <v>0</v>
      </c>
      <c r="K464" s="39">
        <f>IF($B464="","",-SUMIFS(Tabla7[Cantidad],Tabla7[Código del producto],$B464,Tabla7[Tipo de movimiento],"SALIDA",Tabla7[Mes],K$5))</f>
        <v>0</v>
      </c>
      <c r="L464" s="39">
        <f>IF($B464="","",-SUMIFS(Tabla7[Cantidad],Tabla7[Código del producto],$B464,Tabla7[Tipo de movimiento],"SALIDA",Tabla7[Mes],L$5))</f>
        <v>0</v>
      </c>
      <c r="M464" s="39">
        <f>IF($B464="","",-SUMIFS(Tabla7[Cantidad],Tabla7[Código del producto],$B464,Tabla7[Tipo de movimiento],"SALIDA",Tabla7[Mes],M$5))</f>
        <v>0</v>
      </c>
      <c r="N464" s="39">
        <f>IF($B464="","",-SUMIFS(Tabla7[Cantidad],Tabla7[Código del producto],$B464,Tabla7[Tipo de movimiento],"SALIDA",Tabla7[Mes],N$5))</f>
        <v>0</v>
      </c>
      <c r="O464" s="39">
        <f>IF($B464="","",-SUMIFS(Tabla7[Cantidad],Tabla7[Código del producto],$B464,Tabla7[Tipo de movimiento],"SALIDA",Tabla7[Mes],O$5))</f>
        <v>0</v>
      </c>
      <c r="P464" s="39">
        <f>IF($B464="","",-SUMIFS(Tabla7[Cantidad],Tabla7[Código del producto],$B464,Tabla7[Tipo de movimiento],"SALIDA",Tabla7[Mes],P$5))</f>
        <v>20</v>
      </c>
      <c r="Q464" s="39">
        <f t="shared" si="21"/>
        <v>6.666666666666667</v>
      </c>
      <c r="R464" s="51" t="str">
        <f>IF($B464="","",IFERROR(VLOOKUP($B464,'ABC rotación'!$C:$G,5,0),"C"))</f>
        <v>C</v>
      </c>
      <c r="S464" s="41">
        <f t="shared" si="22"/>
        <v>18</v>
      </c>
      <c r="T464" s="40">
        <f t="shared" si="23"/>
        <v>0.6</v>
      </c>
      <c r="U464" s="23" t="str">
        <f>IF($B464="","",VLOOKUP($T464,Tablas!$X$14:$Y$17,2,1))</f>
        <v>2. AMARILLO</v>
      </c>
    </row>
    <row r="465" spans="2:21" x14ac:dyDescent="0.2">
      <c r="B465" s="1">
        <f>IF(Tablas!B463="","",Tablas!B463)</f>
        <v>300460</v>
      </c>
      <c r="C465" s="1" t="str">
        <f>IF(Tablas!C463="","",Tablas!C463)</f>
        <v>ENGRANE EMBRAGUE DE ARRANQUE</v>
      </c>
      <c r="D465" s="1" t="str">
        <f>IF(Tablas!D463="","",Tablas!D463)</f>
        <v>15 - MISCELANEOS</v>
      </c>
      <c r="E465" s="1" t="str">
        <f>IF(Tablas!E463="","",Tablas!E463)</f>
        <v>UN</v>
      </c>
      <c r="F465" s="1">
        <f>IF(Tablas!F463="","",Tablas!F463)</f>
        <v>18</v>
      </c>
      <c r="G465" s="1">
        <f>IF(Tablas!I463="","",Tablas!I463)</f>
        <v>27</v>
      </c>
      <c r="H465" s="1">
        <v>9</v>
      </c>
      <c r="I465" s="39">
        <f>IF($B465="","",-SUMIFS(Tabla7[Cantidad],Tabla7[Código del producto],$B465,Tabla7[Tipo de movimiento],"SALIDA",Tabla7[Mes],I$5))</f>
        <v>11</v>
      </c>
      <c r="J465" s="39">
        <f>IF($B465="","",-SUMIFS(Tabla7[Cantidad],Tabla7[Código del producto],$B465,Tabla7[Tipo de movimiento],"SALIDA",Tabla7[Mes],J$5))</f>
        <v>0</v>
      </c>
      <c r="K465" s="39">
        <f>IF($B465="","",-SUMIFS(Tabla7[Cantidad],Tabla7[Código del producto],$B465,Tabla7[Tipo de movimiento],"SALIDA",Tabla7[Mes],K$5))</f>
        <v>0</v>
      </c>
      <c r="L465" s="39">
        <f>IF($B465="","",-SUMIFS(Tabla7[Cantidad],Tabla7[Código del producto],$B465,Tabla7[Tipo de movimiento],"SALIDA",Tabla7[Mes],L$5))</f>
        <v>0</v>
      </c>
      <c r="M465" s="39">
        <f>IF($B465="","",-SUMIFS(Tabla7[Cantidad],Tabla7[Código del producto],$B465,Tabla7[Tipo de movimiento],"SALIDA",Tabla7[Mes],M$5))</f>
        <v>11</v>
      </c>
      <c r="N465" s="39">
        <f>IF($B465="","",-SUMIFS(Tabla7[Cantidad],Tabla7[Código del producto],$B465,Tabla7[Tipo de movimiento],"SALIDA",Tabla7[Mes],N$5))</f>
        <v>0</v>
      </c>
      <c r="O465" s="39">
        <f>IF($B465="","",-SUMIFS(Tabla7[Cantidad],Tabla7[Código del producto],$B465,Tabla7[Tipo de movimiento],"SALIDA",Tabla7[Mes],O$5))</f>
        <v>0</v>
      </c>
      <c r="P465" s="39">
        <f>IF($B465="","",-SUMIFS(Tabla7[Cantidad],Tabla7[Código del producto],$B465,Tabla7[Tipo de movimiento],"SALIDA",Tabla7[Mes],P$5))</f>
        <v>0</v>
      </c>
      <c r="Q465" s="39">
        <f t="shared" si="21"/>
        <v>0</v>
      </c>
      <c r="R465" s="51" t="str">
        <f>IF($B465="","",IFERROR(VLOOKUP($B465,'ABC rotación'!$C:$G,5,0),"C"))</f>
        <v>B</v>
      </c>
      <c r="S465" s="41">
        <f t="shared" si="22"/>
        <v>0</v>
      </c>
      <c r="T465" s="40">
        <f t="shared" si="23"/>
        <v>0</v>
      </c>
      <c r="U465" s="23" t="str">
        <f>IF($B465="","",VLOOKUP($T465,Tablas!$X$14:$Y$17,2,1))</f>
        <v>1. ROJO</v>
      </c>
    </row>
    <row r="466" spans="2:21" x14ac:dyDescent="0.2">
      <c r="B466" s="1">
        <f>IF(Tablas!B464="","",Tablas!B464)</f>
        <v>300461</v>
      </c>
      <c r="C466" s="1" t="str">
        <f>IF(Tablas!C464="","",Tablas!C464)</f>
        <v>BOMBA DE ACEITE</v>
      </c>
      <c r="D466" s="1" t="str">
        <f>IF(Tablas!D464="","",Tablas!D464)</f>
        <v>03 - FILTROS</v>
      </c>
      <c r="E466" s="1" t="str">
        <f>IF(Tablas!E464="","",Tablas!E464)</f>
        <v>UN</v>
      </c>
      <c r="F466" s="1">
        <f>IF(Tablas!F464="","",Tablas!F464)</f>
        <v>14</v>
      </c>
      <c r="G466" s="1">
        <f>IF(Tablas!I464="","",Tablas!I464)</f>
        <v>26</v>
      </c>
      <c r="H466" s="1">
        <v>4</v>
      </c>
      <c r="I466" s="39">
        <f>IF($B466="","",-SUMIFS(Tabla7[Cantidad],Tabla7[Código del producto],$B466,Tabla7[Tipo de movimiento],"SALIDA",Tabla7[Mes],I$5))</f>
        <v>0</v>
      </c>
      <c r="J466" s="39">
        <f>IF($B466="","",-SUMIFS(Tabla7[Cantidad],Tabla7[Código del producto],$B466,Tabla7[Tipo de movimiento],"SALIDA",Tabla7[Mes],J$5))</f>
        <v>0</v>
      </c>
      <c r="K466" s="39">
        <f>IF($B466="","",-SUMIFS(Tabla7[Cantidad],Tabla7[Código del producto],$B466,Tabla7[Tipo de movimiento],"SALIDA",Tabla7[Mes],K$5))</f>
        <v>0</v>
      </c>
      <c r="L466" s="39">
        <f>IF($B466="","",-SUMIFS(Tabla7[Cantidad],Tabla7[Código del producto],$B466,Tabla7[Tipo de movimiento],"SALIDA",Tabla7[Mes],L$5))</f>
        <v>0</v>
      </c>
      <c r="M466" s="39">
        <f>IF($B466="","",-SUMIFS(Tabla7[Cantidad],Tabla7[Código del producto],$B466,Tabla7[Tipo de movimiento],"SALIDA",Tabla7[Mes],M$5))</f>
        <v>19</v>
      </c>
      <c r="N466" s="39">
        <f>IF($B466="","",-SUMIFS(Tabla7[Cantidad],Tabla7[Código del producto],$B466,Tabla7[Tipo de movimiento],"SALIDA",Tabla7[Mes],N$5))</f>
        <v>9</v>
      </c>
      <c r="O466" s="39">
        <f>IF($B466="","",-SUMIFS(Tabla7[Cantidad],Tabla7[Código del producto],$B466,Tabla7[Tipo de movimiento],"SALIDA",Tabla7[Mes],O$5))</f>
        <v>0</v>
      </c>
      <c r="P466" s="39">
        <f>IF($B466="","",-SUMIFS(Tabla7[Cantidad],Tabla7[Código del producto],$B466,Tabla7[Tipo de movimiento],"SALIDA",Tabla7[Mes],P$5))</f>
        <v>0</v>
      </c>
      <c r="Q466" s="39">
        <f t="shared" si="21"/>
        <v>3</v>
      </c>
      <c r="R466" s="51" t="str">
        <f>IF($B466="","",IFERROR(VLOOKUP($B466,'ABC rotación'!$C:$G,5,0),"C"))</f>
        <v>A</v>
      </c>
      <c r="S466" s="41">
        <f t="shared" si="22"/>
        <v>40</v>
      </c>
      <c r="T466" s="40">
        <f t="shared" si="23"/>
        <v>2.8571428571428572</v>
      </c>
      <c r="U466" s="23" t="str">
        <f>IF($B466="","",VLOOKUP($T466,Tablas!$X$14:$Y$17,2,1))</f>
        <v>4. NEGRO</v>
      </c>
    </row>
    <row r="467" spans="2:21" x14ac:dyDescent="0.2">
      <c r="B467" s="1">
        <f>IF(Tablas!B465="","",Tablas!B465)</f>
        <v>300462</v>
      </c>
      <c r="C467" s="1" t="str">
        <f>IF(Tablas!C465="","",Tablas!C465)</f>
        <v>CUBIERTA FRONTAL SUP GRIS</v>
      </c>
      <c r="D467" s="1" t="str">
        <f>IF(Tablas!D465="","",Tablas!D465)</f>
        <v>05 - COLISION</v>
      </c>
      <c r="E467" s="1" t="str">
        <f>IF(Tablas!E465="","",Tablas!E465)</f>
        <v>UN</v>
      </c>
      <c r="F467" s="1">
        <f>IF(Tablas!F465="","",Tablas!F465)</f>
        <v>5</v>
      </c>
      <c r="G467" s="1">
        <f>IF(Tablas!I465="","",Tablas!I465)</f>
        <v>39</v>
      </c>
      <c r="H467" s="1">
        <v>8</v>
      </c>
      <c r="I467" s="39">
        <f>IF($B467="","",-SUMIFS(Tabla7[Cantidad],Tabla7[Código del producto],$B467,Tabla7[Tipo de movimiento],"SALIDA",Tabla7[Mes],I$5))</f>
        <v>0</v>
      </c>
      <c r="J467" s="39">
        <f>IF($B467="","",-SUMIFS(Tabla7[Cantidad],Tabla7[Código del producto],$B467,Tabla7[Tipo de movimiento],"SALIDA",Tabla7[Mes],J$5))</f>
        <v>0</v>
      </c>
      <c r="K467" s="39">
        <f>IF($B467="","",-SUMIFS(Tabla7[Cantidad],Tabla7[Código del producto],$B467,Tabla7[Tipo de movimiento],"SALIDA",Tabla7[Mes],K$5))</f>
        <v>5</v>
      </c>
      <c r="L467" s="39">
        <f>IF($B467="","",-SUMIFS(Tabla7[Cantidad],Tabla7[Código del producto],$B467,Tabla7[Tipo de movimiento],"SALIDA",Tabla7[Mes],L$5))</f>
        <v>8</v>
      </c>
      <c r="M467" s="39">
        <f>IF($B467="","",-SUMIFS(Tabla7[Cantidad],Tabla7[Código del producto],$B467,Tabla7[Tipo de movimiento],"SALIDA",Tabla7[Mes],M$5))</f>
        <v>15</v>
      </c>
      <c r="N467" s="39">
        <f>IF($B467="","",-SUMIFS(Tabla7[Cantidad],Tabla7[Código del producto],$B467,Tabla7[Tipo de movimiento],"SALIDA",Tabla7[Mes],N$5))</f>
        <v>0</v>
      </c>
      <c r="O467" s="39">
        <f>IF($B467="","",-SUMIFS(Tabla7[Cantidad],Tabla7[Código del producto],$B467,Tabla7[Tipo de movimiento],"SALIDA",Tabla7[Mes],O$5))</f>
        <v>0</v>
      </c>
      <c r="P467" s="39">
        <f>IF($B467="","",-SUMIFS(Tabla7[Cantidad],Tabla7[Código del producto],$B467,Tabla7[Tipo de movimiento],"SALIDA",Tabla7[Mes],P$5))</f>
        <v>0</v>
      </c>
      <c r="Q467" s="39">
        <f t="shared" si="21"/>
        <v>0</v>
      </c>
      <c r="R467" s="51" t="str">
        <f>IF($B467="","",IFERROR(VLOOKUP($B467,'ABC rotación'!$C:$G,5,0),"C"))</f>
        <v>B</v>
      </c>
      <c r="S467" s="41">
        <f t="shared" si="22"/>
        <v>0</v>
      </c>
      <c r="T467" s="40">
        <f t="shared" si="23"/>
        <v>0</v>
      </c>
      <c r="U467" s="23" t="str">
        <f>IF($B467="","",VLOOKUP($T467,Tablas!$X$14:$Y$17,2,1))</f>
        <v>1. ROJO</v>
      </c>
    </row>
    <row r="468" spans="2:21" x14ac:dyDescent="0.2">
      <c r="B468" s="1">
        <f>IF(Tablas!B466="","",Tablas!B466)</f>
        <v>300463</v>
      </c>
      <c r="C468" s="1" t="str">
        <f>IF(Tablas!C466="","",Tablas!C466)</f>
        <v>CUBIERTA IZQ DE CARTER  TRAS</v>
      </c>
      <c r="D468" s="1" t="str">
        <f>IF(Tablas!D466="","",Tablas!D466)</f>
        <v>09 - PARTES DE MOTOR</v>
      </c>
      <c r="E468" s="1" t="str">
        <f>IF(Tablas!E466="","",Tablas!E466)</f>
        <v>UN</v>
      </c>
      <c r="F468" s="1">
        <f>IF(Tablas!F466="","",Tablas!F466)</f>
        <v>25</v>
      </c>
      <c r="G468" s="1">
        <f>IF(Tablas!I466="","",Tablas!I466)</f>
        <v>39</v>
      </c>
      <c r="H468" s="1">
        <v>7</v>
      </c>
      <c r="I468" s="39">
        <f>IF($B468="","",-SUMIFS(Tabla7[Cantidad],Tabla7[Código del producto],$B468,Tabla7[Tipo de movimiento],"SALIDA",Tabla7[Mes],I$5))</f>
        <v>0</v>
      </c>
      <c r="J468" s="39">
        <f>IF($B468="","",-SUMIFS(Tabla7[Cantidad],Tabla7[Código del producto],$B468,Tabla7[Tipo de movimiento],"SALIDA",Tabla7[Mes],J$5))</f>
        <v>0</v>
      </c>
      <c r="K468" s="39">
        <f>IF($B468="","",-SUMIFS(Tabla7[Cantidad],Tabla7[Código del producto],$B468,Tabla7[Tipo de movimiento],"SALIDA",Tabla7[Mes],K$5))</f>
        <v>0</v>
      </c>
      <c r="L468" s="39">
        <f>IF($B468="","",-SUMIFS(Tabla7[Cantidad],Tabla7[Código del producto],$B468,Tabla7[Tipo de movimiento],"SALIDA",Tabla7[Mes],L$5))</f>
        <v>0</v>
      </c>
      <c r="M468" s="39">
        <f>IF($B468="","",-SUMIFS(Tabla7[Cantidad],Tabla7[Código del producto],$B468,Tabla7[Tipo de movimiento],"SALIDA",Tabla7[Mes],M$5))</f>
        <v>17</v>
      </c>
      <c r="N468" s="39">
        <f>IF($B468="","",-SUMIFS(Tabla7[Cantidad],Tabla7[Código del producto],$B468,Tabla7[Tipo de movimiento],"SALIDA",Tabla7[Mes],N$5))</f>
        <v>7</v>
      </c>
      <c r="O468" s="39">
        <f>IF($B468="","",-SUMIFS(Tabla7[Cantidad],Tabla7[Código del producto],$B468,Tabla7[Tipo de movimiento],"SALIDA",Tabla7[Mes],O$5))</f>
        <v>16</v>
      </c>
      <c r="P468" s="39">
        <f>IF($B468="","",-SUMIFS(Tabla7[Cantidad],Tabla7[Código del producto],$B468,Tabla7[Tipo de movimiento],"SALIDA",Tabla7[Mes],P$5))</f>
        <v>0</v>
      </c>
      <c r="Q468" s="39">
        <f t="shared" si="21"/>
        <v>7.666666666666667</v>
      </c>
      <c r="R468" s="51" t="str">
        <f>IF($B468="","",IFERROR(VLOOKUP($B468,'ABC rotación'!$C:$G,5,0),"C"))</f>
        <v>A</v>
      </c>
      <c r="S468" s="41">
        <f t="shared" si="22"/>
        <v>27.391304347826086</v>
      </c>
      <c r="T468" s="40">
        <f t="shared" si="23"/>
        <v>1.0956521739130434</v>
      </c>
      <c r="U468" s="23" t="str">
        <f>IF($B468="","",VLOOKUP($T468,Tablas!$X$14:$Y$17,2,1))</f>
        <v>3. VERDE</v>
      </c>
    </row>
    <row r="469" spans="2:21" x14ac:dyDescent="0.2">
      <c r="B469" s="1">
        <f>IF(Tablas!B467="","",Tablas!B467)</f>
        <v>300464</v>
      </c>
      <c r="C469" s="1" t="str">
        <f>IF(Tablas!C467="","",Tablas!C467)</f>
        <v>CONJUNTO DE CARBURADOR</v>
      </c>
      <c r="D469" s="1" t="str">
        <f>IF(Tablas!D467="","",Tablas!D467)</f>
        <v>15 - MISCELANEOS</v>
      </c>
      <c r="E469" s="1" t="str">
        <f>IF(Tablas!E467="","",Tablas!E467)</f>
        <v>UN</v>
      </c>
      <c r="F469" s="1">
        <f>IF(Tablas!F467="","",Tablas!F467)</f>
        <v>6</v>
      </c>
      <c r="G469" s="1">
        <f>IF(Tablas!I467="","",Tablas!I467)</f>
        <v>44</v>
      </c>
      <c r="H469" s="1">
        <v>3</v>
      </c>
      <c r="I469" s="39">
        <f>IF($B469="","",-SUMIFS(Tabla7[Cantidad],Tabla7[Código del producto],$B469,Tabla7[Tipo de movimiento],"SALIDA",Tabla7[Mes],I$5))</f>
        <v>0</v>
      </c>
      <c r="J469" s="39">
        <f>IF($B469="","",-SUMIFS(Tabla7[Cantidad],Tabla7[Código del producto],$B469,Tabla7[Tipo de movimiento],"SALIDA",Tabla7[Mes],J$5))</f>
        <v>0</v>
      </c>
      <c r="K469" s="39">
        <f>IF($B469="","",-SUMIFS(Tabla7[Cantidad],Tabla7[Código del producto],$B469,Tabla7[Tipo de movimiento],"SALIDA",Tabla7[Mes],K$5))</f>
        <v>0</v>
      </c>
      <c r="L469" s="39">
        <f>IF($B469="","",-SUMIFS(Tabla7[Cantidad],Tabla7[Código del producto],$B469,Tabla7[Tipo de movimiento],"SALIDA",Tabla7[Mes],L$5))</f>
        <v>0</v>
      </c>
      <c r="M469" s="39">
        <f>IF($B469="","",-SUMIFS(Tabla7[Cantidad],Tabla7[Código del producto],$B469,Tabla7[Tipo de movimiento],"SALIDA",Tabla7[Mes],M$5))</f>
        <v>0</v>
      </c>
      <c r="N469" s="39">
        <f>IF($B469="","",-SUMIFS(Tabla7[Cantidad],Tabla7[Código del producto],$B469,Tabla7[Tipo de movimiento],"SALIDA",Tabla7[Mes],N$5))</f>
        <v>0</v>
      </c>
      <c r="O469" s="39">
        <f>IF($B469="","",-SUMIFS(Tabla7[Cantidad],Tabla7[Código del producto],$B469,Tabla7[Tipo de movimiento],"SALIDA",Tabla7[Mes],O$5))</f>
        <v>0</v>
      </c>
      <c r="P469" s="39">
        <f>IF($B469="","",-SUMIFS(Tabla7[Cantidad],Tabla7[Código del producto],$B469,Tabla7[Tipo de movimiento],"SALIDA",Tabla7[Mes],P$5))</f>
        <v>13</v>
      </c>
      <c r="Q469" s="39">
        <f t="shared" si="21"/>
        <v>4.333333333333333</v>
      </c>
      <c r="R469" s="51" t="str">
        <f>IF($B469="","",IFERROR(VLOOKUP($B469,'ABC rotación'!$C:$G,5,0),"C"))</f>
        <v>C</v>
      </c>
      <c r="S469" s="41">
        <f t="shared" si="22"/>
        <v>20.769230769230774</v>
      </c>
      <c r="T469" s="40">
        <f t="shared" si="23"/>
        <v>3.4615384615384621</v>
      </c>
      <c r="U469" s="23" t="str">
        <f>IF($B469="","",VLOOKUP($T469,Tablas!$X$14:$Y$17,2,1))</f>
        <v>4. NEGRO</v>
      </c>
    </row>
    <row r="470" spans="2:21" x14ac:dyDescent="0.2">
      <c r="B470" s="1">
        <f>IF(Tablas!B468="","",Tablas!B468)</f>
        <v>300465</v>
      </c>
      <c r="C470" s="1" t="str">
        <f>IF(Tablas!C468="","",Tablas!C468)</f>
        <v>CUBIERTA DEL CUERP/ROJO/.</v>
      </c>
      <c r="D470" s="1" t="str">
        <f>IF(Tablas!D468="","",Tablas!D468)</f>
        <v>05 - COLISION</v>
      </c>
      <c r="E470" s="1" t="str">
        <f>IF(Tablas!E468="","",Tablas!E468)</f>
        <v>UN</v>
      </c>
      <c r="F470" s="1">
        <f>IF(Tablas!F468="","",Tablas!F468)</f>
        <v>17</v>
      </c>
      <c r="G470" s="1">
        <f>IF(Tablas!I468="","",Tablas!I468)</f>
        <v>25</v>
      </c>
      <c r="H470" s="1">
        <v>2</v>
      </c>
      <c r="I470" s="39">
        <f>IF($B470="","",-SUMIFS(Tabla7[Cantidad],Tabla7[Código del producto],$B470,Tabla7[Tipo de movimiento],"SALIDA",Tabla7[Mes],I$5))</f>
        <v>29</v>
      </c>
      <c r="J470" s="39">
        <f>IF($B470="","",-SUMIFS(Tabla7[Cantidad],Tabla7[Código del producto],$B470,Tabla7[Tipo de movimiento],"SALIDA",Tabla7[Mes],J$5))</f>
        <v>0</v>
      </c>
      <c r="K470" s="39">
        <f>IF($B470="","",-SUMIFS(Tabla7[Cantidad],Tabla7[Código del producto],$B470,Tabla7[Tipo de movimiento],"SALIDA",Tabla7[Mes],K$5))</f>
        <v>13</v>
      </c>
      <c r="L470" s="39">
        <f>IF($B470="","",-SUMIFS(Tabla7[Cantidad],Tabla7[Código del producto],$B470,Tabla7[Tipo de movimiento],"SALIDA",Tabla7[Mes],L$5))</f>
        <v>0</v>
      </c>
      <c r="M470" s="39">
        <f>IF($B470="","",-SUMIFS(Tabla7[Cantidad],Tabla7[Código del producto],$B470,Tabla7[Tipo de movimiento],"SALIDA",Tabla7[Mes],M$5))</f>
        <v>12</v>
      </c>
      <c r="N470" s="39">
        <f>IF($B470="","",-SUMIFS(Tabla7[Cantidad],Tabla7[Código del producto],$B470,Tabla7[Tipo de movimiento],"SALIDA",Tabla7[Mes],N$5))</f>
        <v>0</v>
      </c>
      <c r="O470" s="39">
        <f>IF($B470="","",-SUMIFS(Tabla7[Cantidad],Tabla7[Código del producto],$B470,Tabla7[Tipo de movimiento],"SALIDA",Tabla7[Mes],O$5))</f>
        <v>0</v>
      </c>
      <c r="P470" s="39">
        <f>IF($B470="","",-SUMIFS(Tabla7[Cantidad],Tabla7[Código del producto],$B470,Tabla7[Tipo de movimiento],"SALIDA",Tabla7[Mes],P$5))</f>
        <v>15</v>
      </c>
      <c r="Q470" s="39">
        <f t="shared" si="21"/>
        <v>5</v>
      </c>
      <c r="R470" s="51" t="str">
        <f>IF($B470="","",IFERROR(VLOOKUP($B470,'ABC rotación'!$C:$G,5,0),"C"))</f>
        <v>A</v>
      </c>
      <c r="S470" s="41">
        <f t="shared" si="22"/>
        <v>12</v>
      </c>
      <c r="T470" s="40">
        <f t="shared" si="23"/>
        <v>0.70588235294117652</v>
      </c>
      <c r="U470" s="23" t="str">
        <f>IF($B470="","",VLOOKUP($T470,Tablas!$X$14:$Y$17,2,1))</f>
        <v>2. AMARILLO</v>
      </c>
    </row>
    <row r="471" spans="2:21" x14ac:dyDescent="0.2">
      <c r="B471" s="1">
        <f>IF(Tablas!B469="","",Tablas!B469)</f>
        <v>300466</v>
      </c>
      <c r="C471" s="1" t="str">
        <f>IF(Tablas!C469="","",Tablas!C469)</f>
        <v>GUIA DE CADENA</v>
      </c>
      <c r="D471" s="1" t="str">
        <f>IF(Tablas!D469="","",Tablas!D469)</f>
        <v>09 - PARTES DE MOTOR</v>
      </c>
      <c r="E471" s="1" t="str">
        <f>IF(Tablas!E469="","",Tablas!E469)</f>
        <v>UN</v>
      </c>
      <c r="F471" s="1">
        <f>IF(Tablas!F469="","",Tablas!F469)</f>
        <v>20</v>
      </c>
      <c r="G471" s="1">
        <f>IF(Tablas!I469="","",Tablas!I469)</f>
        <v>34</v>
      </c>
      <c r="H471" s="1">
        <v>0</v>
      </c>
      <c r="I471" s="39">
        <f>IF($B471="","",-SUMIFS(Tabla7[Cantidad],Tabla7[Código del producto],$B471,Tabla7[Tipo de movimiento],"SALIDA",Tabla7[Mes],I$5))</f>
        <v>0</v>
      </c>
      <c r="J471" s="39">
        <f>IF($B471="","",-SUMIFS(Tabla7[Cantidad],Tabla7[Código del producto],$B471,Tabla7[Tipo de movimiento],"SALIDA",Tabla7[Mes],J$5))</f>
        <v>0</v>
      </c>
      <c r="K471" s="39">
        <f>IF($B471="","",-SUMIFS(Tabla7[Cantidad],Tabla7[Código del producto],$B471,Tabla7[Tipo de movimiento],"SALIDA",Tabla7[Mes],K$5))</f>
        <v>0</v>
      </c>
      <c r="L471" s="39">
        <f>IF($B471="","",-SUMIFS(Tabla7[Cantidad],Tabla7[Código del producto],$B471,Tabla7[Tipo de movimiento],"SALIDA",Tabla7[Mes],L$5))</f>
        <v>0</v>
      </c>
      <c r="M471" s="39">
        <f>IF($B471="","",-SUMIFS(Tabla7[Cantidad],Tabla7[Código del producto],$B471,Tabla7[Tipo de movimiento],"SALIDA",Tabla7[Mes],M$5))</f>
        <v>9</v>
      </c>
      <c r="N471" s="39">
        <f>IF($B471="","",-SUMIFS(Tabla7[Cantidad],Tabla7[Código del producto],$B471,Tabla7[Tipo de movimiento],"SALIDA",Tabla7[Mes],N$5))</f>
        <v>30</v>
      </c>
      <c r="O471" s="39">
        <f>IF($B471="","",-SUMIFS(Tabla7[Cantidad],Tabla7[Código del producto],$B471,Tabla7[Tipo de movimiento],"SALIDA",Tabla7[Mes],O$5))</f>
        <v>0</v>
      </c>
      <c r="P471" s="39">
        <f>IF($B471="","",-SUMIFS(Tabla7[Cantidad],Tabla7[Código del producto],$B471,Tabla7[Tipo de movimiento],"SALIDA",Tabla7[Mes],P$5))</f>
        <v>0</v>
      </c>
      <c r="Q471" s="39">
        <f t="shared" si="21"/>
        <v>10</v>
      </c>
      <c r="R471" s="51" t="str">
        <f>IF($B471="","",IFERROR(VLOOKUP($B471,'ABC rotación'!$C:$G,5,0),"C"))</f>
        <v>A</v>
      </c>
      <c r="S471" s="41">
        <f t="shared" si="22"/>
        <v>0</v>
      </c>
      <c r="T471" s="40">
        <f t="shared" si="23"/>
        <v>0</v>
      </c>
      <c r="U471" s="23" t="str">
        <f>IF($B471="","",VLOOKUP($T471,Tablas!$X$14:$Y$17,2,1))</f>
        <v>1. ROJO</v>
      </c>
    </row>
    <row r="472" spans="2:21" x14ac:dyDescent="0.2">
      <c r="B472" s="1">
        <f>IF(Tablas!B470="","",Tablas!B470)</f>
        <v>300467</v>
      </c>
      <c r="C472" s="1" t="str">
        <f>IF(Tablas!C470="","",Tablas!C470)</f>
        <v>CONJUNTO DE CABEZA DE CILINDRO</v>
      </c>
      <c r="D472" s="1" t="str">
        <f>IF(Tablas!D470="","",Tablas!D470)</f>
        <v>09 - PARTES DE MOTOR</v>
      </c>
      <c r="E472" s="1" t="str">
        <f>IF(Tablas!E470="","",Tablas!E470)</f>
        <v>UN</v>
      </c>
      <c r="F472" s="1">
        <f>IF(Tablas!F470="","",Tablas!F470)</f>
        <v>19</v>
      </c>
      <c r="G472" s="1">
        <f>IF(Tablas!I470="","",Tablas!I470)</f>
        <v>19</v>
      </c>
      <c r="H472" s="1">
        <v>8</v>
      </c>
      <c r="I472" s="39">
        <f>IF($B472="","",-SUMIFS(Tabla7[Cantidad],Tabla7[Código del producto],$B472,Tabla7[Tipo de movimiento],"SALIDA",Tabla7[Mes],I$5))</f>
        <v>0</v>
      </c>
      <c r="J472" s="39">
        <f>IF($B472="","",-SUMIFS(Tabla7[Cantidad],Tabla7[Código del producto],$B472,Tabla7[Tipo de movimiento],"SALIDA",Tabla7[Mes],J$5))</f>
        <v>0</v>
      </c>
      <c r="K472" s="39">
        <f>IF($B472="","",-SUMIFS(Tabla7[Cantidad],Tabla7[Código del producto],$B472,Tabla7[Tipo de movimiento],"SALIDA",Tabla7[Mes],K$5))</f>
        <v>8</v>
      </c>
      <c r="L472" s="39">
        <f>IF($B472="","",-SUMIFS(Tabla7[Cantidad],Tabla7[Código del producto],$B472,Tabla7[Tipo de movimiento],"SALIDA",Tabla7[Mes],L$5))</f>
        <v>0</v>
      </c>
      <c r="M472" s="39">
        <f>IF($B472="","",-SUMIFS(Tabla7[Cantidad],Tabla7[Código del producto],$B472,Tabla7[Tipo de movimiento],"SALIDA",Tabla7[Mes],M$5))</f>
        <v>0</v>
      </c>
      <c r="N472" s="39">
        <f>IF($B472="","",-SUMIFS(Tabla7[Cantidad],Tabla7[Código del producto],$B472,Tabla7[Tipo de movimiento],"SALIDA",Tabla7[Mes],N$5))</f>
        <v>0</v>
      </c>
      <c r="O472" s="39">
        <f>IF($B472="","",-SUMIFS(Tabla7[Cantidad],Tabla7[Código del producto],$B472,Tabla7[Tipo de movimiento],"SALIDA",Tabla7[Mes],O$5))</f>
        <v>5</v>
      </c>
      <c r="P472" s="39">
        <f>IF($B472="","",-SUMIFS(Tabla7[Cantidad],Tabla7[Código del producto],$B472,Tabla7[Tipo de movimiento],"SALIDA",Tabla7[Mes],P$5))</f>
        <v>0</v>
      </c>
      <c r="Q472" s="39">
        <f t="shared" si="21"/>
        <v>1.6666666666666667</v>
      </c>
      <c r="R472" s="51" t="str">
        <f>IF($B472="","",IFERROR(VLOOKUP($B472,'ABC rotación'!$C:$G,5,0),"C"))</f>
        <v>B</v>
      </c>
      <c r="S472" s="41">
        <f t="shared" si="22"/>
        <v>144</v>
      </c>
      <c r="T472" s="40">
        <f t="shared" si="23"/>
        <v>7.5789473684210522</v>
      </c>
      <c r="U472" s="23" t="str">
        <f>IF($B472="","",VLOOKUP($T472,Tablas!$X$14:$Y$17,2,1))</f>
        <v>4. NEGRO</v>
      </c>
    </row>
    <row r="473" spans="2:21" x14ac:dyDescent="0.2">
      <c r="B473" s="1">
        <f>IF(Tablas!B471="","",Tablas!B471)</f>
        <v>300468</v>
      </c>
      <c r="C473" s="1" t="str">
        <f>IF(Tablas!C471="","",Tablas!C471)</f>
        <v>CERRADURA DE ASIENTO</v>
      </c>
      <c r="D473" s="1" t="str">
        <f>IF(Tablas!D471="","",Tablas!D471)</f>
        <v>15 - MISCELANEOS</v>
      </c>
      <c r="E473" s="1" t="str">
        <f>IF(Tablas!E471="","",Tablas!E471)</f>
        <v>UN</v>
      </c>
      <c r="F473" s="1">
        <f>IF(Tablas!F471="","",Tablas!F471)</f>
        <v>11</v>
      </c>
      <c r="G473" s="1">
        <f>IF(Tablas!I471="","",Tablas!I471)</f>
        <v>47</v>
      </c>
      <c r="H473" s="1">
        <v>3</v>
      </c>
      <c r="I473" s="39">
        <f>IF($B473="","",-SUMIFS(Tabla7[Cantidad],Tabla7[Código del producto],$B473,Tabla7[Tipo de movimiento],"SALIDA",Tabla7[Mes],I$5))</f>
        <v>0</v>
      </c>
      <c r="J473" s="39">
        <f>IF($B473="","",-SUMIFS(Tabla7[Cantidad],Tabla7[Código del producto],$B473,Tabla7[Tipo de movimiento],"SALIDA",Tabla7[Mes],J$5))</f>
        <v>0</v>
      </c>
      <c r="K473" s="39">
        <f>IF($B473="","",-SUMIFS(Tabla7[Cantidad],Tabla7[Código del producto],$B473,Tabla7[Tipo de movimiento],"SALIDA",Tabla7[Mes],K$5))</f>
        <v>0</v>
      </c>
      <c r="L473" s="39">
        <f>IF($B473="","",-SUMIFS(Tabla7[Cantidad],Tabla7[Código del producto],$B473,Tabla7[Tipo de movimiento],"SALIDA",Tabla7[Mes],L$5))</f>
        <v>15</v>
      </c>
      <c r="M473" s="39">
        <f>IF($B473="","",-SUMIFS(Tabla7[Cantidad],Tabla7[Código del producto],$B473,Tabla7[Tipo de movimiento],"SALIDA",Tabla7[Mes],M$5))</f>
        <v>0</v>
      </c>
      <c r="N473" s="39">
        <f>IF($B473="","",-SUMIFS(Tabla7[Cantidad],Tabla7[Código del producto],$B473,Tabla7[Tipo de movimiento],"SALIDA",Tabla7[Mes],N$5))</f>
        <v>0</v>
      </c>
      <c r="O473" s="39">
        <f>IF($B473="","",-SUMIFS(Tabla7[Cantidad],Tabla7[Código del producto],$B473,Tabla7[Tipo de movimiento],"SALIDA",Tabla7[Mes],O$5))</f>
        <v>0</v>
      </c>
      <c r="P473" s="39">
        <f>IF($B473="","",-SUMIFS(Tabla7[Cantidad],Tabla7[Código del producto],$B473,Tabla7[Tipo de movimiento],"SALIDA",Tabla7[Mes],P$5))</f>
        <v>0</v>
      </c>
      <c r="Q473" s="39">
        <f t="shared" si="21"/>
        <v>0</v>
      </c>
      <c r="R473" s="51" t="str">
        <f>IF($B473="","",IFERROR(VLOOKUP($B473,'ABC rotación'!$C:$G,5,0),"C"))</f>
        <v>C</v>
      </c>
      <c r="S473" s="41">
        <f t="shared" si="22"/>
        <v>0</v>
      </c>
      <c r="T473" s="40">
        <f t="shared" si="23"/>
        <v>0</v>
      </c>
      <c r="U473" s="23" t="str">
        <f>IF($B473="","",VLOOKUP($T473,Tablas!$X$14:$Y$17,2,1))</f>
        <v>1. ROJO</v>
      </c>
    </row>
    <row r="474" spans="2:21" x14ac:dyDescent="0.2">
      <c r="B474" s="1">
        <f>IF(Tablas!B472="","",Tablas!B472)</f>
        <v>300469</v>
      </c>
      <c r="C474" s="1" t="str">
        <f>IF(Tablas!C472="","",Tablas!C472)</f>
        <v>GANCHO PARA CASCO</v>
      </c>
      <c r="D474" s="1" t="str">
        <f>IF(Tablas!D472="","",Tablas!D472)</f>
        <v>05 - COLISION</v>
      </c>
      <c r="E474" s="1" t="str">
        <f>IF(Tablas!E472="","",Tablas!E472)</f>
        <v>UN</v>
      </c>
      <c r="F474" s="1">
        <f>IF(Tablas!F472="","",Tablas!F472)</f>
        <v>15</v>
      </c>
      <c r="G474" s="1">
        <f>IF(Tablas!I472="","",Tablas!I472)</f>
        <v>44</v>
      </c>
      <c r="H474" s="1">
        <v>8</v>
      </c>
      <c r="I474" s="39">
        <f>IF($B474="","",-SUMIFS(Tabla7[Cantidad],Tabla7[Código del producto],$B474,Tabla7[Tipo de movimiento],"SALIDA",Tabla7[Mes],I$5))</f>
        <v>0</v>
      </c>
      <c r="J474" s="39">
        <f>IF($B474="","",-SUMIFS(Tabla7[Cantidad],Tabla7[Código del producto],$B474,Tabla7[Tipo de movimiento],"SALIDA",Tabla7[Mes],J$5))</f>
        <v>0</v>
      </c>
      <c r="K474" s="39">
        <f>IF($B474="","",-SUMIFS(Tabla7[Cantidad],Tabla7[Código del producto],$B474,Tabla7[Tipo de movimiento],"SALIDA",Tabla7[Mes],K$5))</f>
        <v>0</v>
      </c>
      <c r="L474" s="39">
        <f>IF($B474="","",-SUMIFS(Tabla7[Cantidad],Tabla7[Código del producto],$B474,Tabla7[Tipo de movimiento],"SALIDA",Tabla7[Mes],L$5))</f>
        <v>0</v>
      </c>
      <c r="M474" s="39">
        <f>IF($B474="","",-SUMIFS(Tabla7[Cantidad],Tabla7[Código del producto],$B474,Tabla7[Tipo de movimiento],"SALIDA",Tabla7[Mes],M$5))</f>
        <v>19</v>
      </c>
      <c r="N474" s="39">
        <f>IF($B474="","",-SUMIFS(Tabla7[Cantidad],Tabla7[Código del producto],$B474,Tabla7[Tipo de movimiento],"SALIDA",Tabla7[Mes],N$5))</f>
        <v>0</v>
      </c>
      <c r="O474" s="39">
        <f>IF($B474="","",-SUMIFS(Tabla7[Cantidad],Tabla7[Código del producto],$B474,Tabla7[Tipo de movimiento],"SALIDA",Tabla7[Mes],O$5))</f>
        <v>0</v>
      </c>
      <c r="P474" s="39">
        <f>IF($B474="","",-SUMIFS(Tabla7[Cantidad],Tabla7[Código del producto],$B474,Tabla7[Tipo de movimiento],"SALIDA",Tabla7[Mes],P$5))</f>
        <v>0</v>
      </c>
      <c r="Q474" s="39">
        <f t="shared" si="21"/>
        <v>0</v>
      </c>
      <c r="R474" s="51" t="str">
        <f>IF($B474="","",IFERROR(VLOOKUP($B474,'ABC rotación'!$C:$G,5,0),"C"))</f>
        <v>C</v>
      </c>
      <c r="S474" s="41">
        <f t="shared" si="22"/>
        <v>0</v>
      </c>
      <c r="T474" s="40">
        <f t="shared" si="23"/>
        <v>0</v>
      </c>
      <c r="U474" s="23" t="str">
        <f>IF($B474="","",VLOOKUP($T474,Tablas!$X$14:$Y$17,2,1))</f>
        <v>1. ROJO</v>
      </c>
    </row>
    <row r="475" spans="2:21" x14ac:dyDescent="0.2">
      <c r="B475" s="1">
        <f>IF(Tablas!B473="","",Tablas!B473)</f>
        <v>300470</v>
      </c>
      <c r="C475" s="1" t="str">
        <f>IF(Tablas!C473="","",Tablas!C473)</f>
        <v>RECIPIENTE DE CAJUELA (NEGRO)</v>
      </c>
      <c r="D475" s="1" t="str">
        <f>IF(Tablas!D473="","",Tablas!D473)</f>
        <v>05 - COLISION</v>
      </c>
      <c r="E475" s="1" t="str">
        <f>IF(Tablas!E473="","",Tablas!E473)</f>
        <v>UN</v>
      </c>
      <c r="F475" s="1">
        <f>IF(Tablas!F473="","",Tablas!F473)</f>
        <v>30</v>
      </c>
      <c r="G475" s="1">
        <f>IF(Tablas!I473="","",Tablas!I473)</f>
        <v>29</v>
      </c>
      <c r="H475" s="1">
        <v>10</v>
      </c>
      <c r="I475" s="39">
        <f>IF($B475="","",-SUMIFS(Tabla7[Cantidad],Tabla7[Código del producto],$B475,Tabla7[Tipo de movimiento],"SALIDA",Tabla7[Mes],I$5))</f>
        <v>0</v>
      </c>
      <c r="J475" s="39">
        <f>IF($B475="","",-SUMIFS(Tabla7[Cantidad],Tabla7[Código del producto],$B475,Tabla7[Tipo de movimiento],"SALIDA",Tabla7[Mes],J$5))</f>
        <v>26</v>
      </c>
      <c r="K475" s="39">
        <f>IF($B475="","",-SUMIFS(Tabla7[Cantidad],Tabla7[Código del producto],$B475,Tabla7[Tipo de movimiento],"SALIDA",Tabla7[Mes],K$5))</f>
        <v>0</v>
      </c>
      <c r="L475" s="39">
        <f>IF($B475="","",-SUMIFS(Tabla7[Cantidad],Tabla7[Código del producto],$B475,Tabla7[Tipo de movimiento],"SALIDA",Tabla7[Mes],L$5))</f>
        <v>20</v>
      </c>
      <c r="M475" s="39">
        <f>IF($B475="","",-SUMIFS(Tabla7[Cantidad],Tabla7[Código del producto],$B475,Tabla7[Tipo de movimiento],"SALIDA",Tabla7[Mes],M$5))</f>
        <v>0</v>
      </c>
      <c r="N475" s="39">
        <f>IF($B475="","",-SUMIFS(Tabla7[Cantidad],Tabla7[Código del producto],$B475,Tabla7[Tipo de movimiento],"SALIDA",Tabla7[Mes],N$5))</f>
        <v>0</v>
      </c>
      <c r="O475" s="39">
        <f>IF($B475="","",-SUMIFS(Tabla7[Cantidad],Tabla7[Código del producto],$B475,Tabla7[Tipo de movimiento],"SALIDA",Tabla7[Mes],O$5))</f>
        <v>0</v>
      </c>
      <c r="P475" s="39">
        <f>IF($B475="","",-SUMIFS(Tabla7[Cantidad],Tabla7[Código del producto],$B475,Tabla7[Tipo de movimiento],"SALIDA",Tabla7[Mes],P$5))</f>
        <v>0</v>
      </c>
      <c r="Q475" s="39">
        <f t="shared" si="21"/>
        <v>0</v>
      </c>
      <c r="R475" s="51" t="str">
        <f>IF($B475="","",IFERROR(VLOOKUP($B475,'ABC rotación'!$C:$G,5,0),"C"))</f>
        <v>A</v>
      </c>
      <c r="S475" s="41">
        <f t="shared" si="22"/>
        <v>0</v>
      </c>
      <c r="T475" s="40">
        <f t="shared" si="23"/>
        <v>0</v>
      </c>
      <c r="U475" s="23" t="str">
        <f>IF($B475="","",VLOOKUP($T475,Tablas!$X$14:$Y$17,2,1))</f>
        <v>1. ROJO</v>
      </c>
    </row>
    <row r="476" spans="2:21" x14ac:dyDescent="0.2">
      <c r="B476" s="1">
        <f>IF(Tablas!B474="","",Tablas!B474)</f>
        <v>300471</v>
      </c>
      <c r="C476" s="1" t="str">
        <f>IF(Tablas!C474="","",Tablas!C474)</f>
        <v>CUBIERTA DE CAJUELA (NEGRO)</v>
      </c>
      <c r="D476" s="1" t="str">
        <f>IF(Tablas!D474="","",Tablas!D474)</f>
        <v>05 - COLISION</v>
      </c>
      <c r="E476" s="1" t="str">
        <f>IF(Tablas!E474="","",Tablas!E474)</f>
        <v>UN</v>
      </c>
      <c r="F476" s="1">
        <f>IF(Tablas!F474="","",Tablas!F474)</f>
        <v>25</v>
      </c>
      <c r="G476" s="1">
        <f>IF(Tablas!I474="","",Tablas!I474)</f>
        <v>30</v>
      </c>
      <c r="H476" s="1">
        <v>8</v>
      </c>
      <c r="I476" s="39">
        <f>IF($B476="","",-SUMIFS(Tabla7[Cantidad],Tabla7[Código del producto],$B476,Tabla7[Tipo de movimiento],"SALIDA",Tabla7[Mes],I$5))</f>
        <v>0</v>
      </c>
      <c r="J476" s="39">
        <f>IF($B476="","",-SUMIFS(Tabla7[Cantidad],Tabla7[Código del producto],$B476,Tabla7[Tipo de movimiento],"SALIDA",Tabla7[Mes],J$5))</f>
        <v>0</v>
      </c>
      <c r="K476" s="39">
        <f>IF($B476="","",-SUMIFS(Tabla7[Cantidad],Tabla7[Código del producto],$B476,Tabla7[Tipo de movimiento],"SALIDA",Tabla7[Mes],K$5))</f>
        <v>0</v>
      </c>
      <c r="L476" s="39">
        <f>IF($B476="","",-SUMIFS(Tabla7[Cantidad],Tabla7[Código del producto],$B476,Tabla7[Tipo de movimiento],"SALIDA",Tabla7[Mes],L$5))</f>
        <v>0</v>
      </c>
      <c r="M476" s="39">
        <f>IF($B476="","",-SUMIFS(Tabla7[Cantidad],Tabla7[Código del producto],$B476,Tabla7[Tipo de movimiento],"SALIDA",Tabla7[Mes],M$5))</f>
        <v>0</v>
      </c>
      <c r="N476" s="39">
        <f>IF($B476="","",-SUMIFS(Tabla7[Cantidad],Tabla7[Código del producto],$B476,Tabla7[Tipo de movimiento],"SALIDA",Tabla7[Mes],N$5))</f>
        <v>0</v>
      </c>
      <c r="O476" s="39">
        <f>IF($B476="","",-SUMIFS(Tabla7[Cantidad],Tabla7[Código del producto],$B476,Tabla7[Tipo de movimiento],"SALIDA",Tabla7[Mes],O$5))</f>
        <v>0</v>
      </c>
      <c r="P476" s="39">
        <f>IF($B476="","",-SUMIFS(Tabla7[Cantidad],Tabla7[Código del producto],$B476,Tabla7[Tipo de movimiento],"SALIDA",Tabla7[Mes],P$5))</f>
        <v>0</v>
      </c>
      <c r="Q476" s="39">
        <f t="shared" si="21"/>
        <v>0</v>
      </c>
      <c r="R476" s="51" t="str">
        <f>IF($B476="","",IFERROR(VLOOKUP($B476,'ABC rotación'!$C:$G,5,0),"C"))</f>
        <v>B</v>
      </c>
      <c r="S476" s="41">
        <f t="shared" si="22"/>
        <v>0</v>
      </c>
      <c r="T476" s="40">
        <f t="shared" si="23"/>
        <v>0</v>
      </c>
      <c r="U476" s="23" t="str">
        <f>IF($B476="","",VLOOKUP($T476,Tablas!$X$14:$Y$17,2,1))</f>
        <v>1. ROJO</v>
      </c>
    </row>
    <row r="477" spans="2:21" x14ac:dyDescent="0.2">
      <c r="B477" s="1">
        <f>IF(Tablas!B475="","",Tablas!B475)</f>
        <v>300472</v>
      </c>
      <c r="C477" s="1" t="str">
        <f>IF(Tablas!C475="","",Tablas!C475)</f>
        <v>TAPA DE GUANTERA</v>
      </c>
      <c r="D477" s="1" t="str">
        <f>IF(Tablas!D475="","",Tablas!D475)</f>
        <v>05 - COLISION</v>
      </c>
      <c r="E477" s="1" t="str">
        <f>IF(Tablas!E475="","",Tablas!E475)</f>
        <v>UN</v>
      </c>
      <c r="F477" s="1">
        <f>IF(Tablas!F475="","",Tablas!F475)</f>
        <v>16</v>
      </c>
      <c r="G477" s="1">
        <f>IF(Tablas!I475="","",Tablas!I475)</f>
        <v>48</v>
      </c>
      <c r="H477" s="1">
        <v>4</v>
      </c>
      <c r="I477" s="39">
        <f>IF($B477="","",-SUMIFS(Tabla7[Cantidad],Tabla7[Código del producto],$B477,Tabla7[Tipo de movimiento],"SALIDA",Tabla7[Mes],I$5))</f>
        <v>0</v>
      </c>
      <c r="J477" s="39">
        <f>IF($B477="","",-SUMIFS(Tabla7[Cantidad],Tabla7[Código del producto],$B477,Tabla7[Tipo de movimiento],"SALIDA",Tabla7[Mes],J$5))</f>
        <v>0</v>
      </c>
      <c r="K477" s="39">
        <f>IF($B477="","",-SUMIFS(Tabla7[Cantidad],Tabla7[Código del producto],$B477,Tabla7[Tipo de movimiento],"SALIDA",Tabla7[Mes],K$5))</f>
        <v>0</v>
      </c>
      <c r="L477" s="39">
        <f>IF($B477="","",-SUMIFS(Tabla7[Cantidad],Tabla7[Código del producto],$B477,Tabla7[Tipo de movimiento],"SALIDA",Tabla7[Mes],L$5))</f>
        <v>0</v>
      </c>
      <c r="M477" s="39">
        <f>IF($B477="","",-SUMIFS(Tabla7[Cantidad],Tabla7[Código del producto],$B477,Tabla7[Tipo de movimiento],"SALIDA",Tabla7[Mes],M$5))</f>
        <v>13</v>
      </c>
      <c r="N477" s="39">
        <f>IF($B477="","",-SUMIFS(Tabla7[Cantidad],Tabla7[Código del producto],$B477,Tabla7[Tipo de movimiento],"SALIDA",Tabla7[Mes],N$5))</f>
        <v>0</v>
      </c>
      <c r="O477" s="39">
        <f>IF($B477="","",-SUMIFS(Tabla7[Cantidad],Tabla7[Código del producto],$B477,Tabla7[Tipo de movimiento],"SALIDA",Tabla7[Mes],O$5))</f>
        <v>10</v>
      </c>
      <c r="P477" s="39">
        <f>IF($B477="","",-SUMIFS(Tabla7[Cantidad],Tabla7[Código del producto],$B477,Tabla7[Tipo de movimiento],"SALIDA",Tabla7[Mes],P$5))</f>
        <v>7</v>
      </c>
      <c r="Q477" s="39">
        <f t="shared" si="21"/>
        <v>5.666666666666667</v>
      </c>
      <c r="R477" s="51" t="str">
        <f>IF($B477="","",IFERROR(VLOOKUP($B477,'ABC rotación'!$C:$G,5,0),"C"))</f>
        <v>A</v>
      </c>
      <c r="S477" s="41">
        <f t="shared" si="22"/>
        <v>21.176470588235293</v>
      </c>
      <c r="T477" s="40">
        <f t="shared" si="23"/>
        <v>1.3235294117647058</v>
      </c>
      <c r="U477" s="23" t="str">
        <f>IF($B477="","",VLOOKUP($T477,Tablas!$X$14:$Y$17,2,1))</f>
        <v>3. VERDE</v>
      </c>
    </row>
    <row r="478" spans="2:21" x14ac:dyDescent="0.2">
      <c r="B478" s="1">
        <f>IF(Tablas!B476="","",Tablas!B476)</f>
        <v>300473</v>
      </c>
      <c r="C478" s="1" t="str">
        <f>IF(Tablas!C476="","",Tablas!C476)</f>
        <v>PLACA PROTECTORA DE MOTOR</v>
      </c>
      <c r="D478" s="1" t="str">
        <f>IF(Tablas!D476="","",Tablas!D476)</f>
        <v>05 - COLISION</v>
      </c>
      <c r="E478" s="1" t="str">
        <f>IF(Tablas!E476="","",Tablas!E476)</f>
        <v>UN</v>
      </c>
      <c r="F478" s="1">
        <f>IF(Tablas!F476="","",Tablas!F476)</f>
        <v>12</v>
      </c>
      <c r="G478" s="1">
        <f>IF(Tablas!I476="","",Tablas!I476)</f>
        <v>33</v>
      </c>
      <c r="H478" s="1">
        <v>0</v>
      </c>
      <c r="I478" s="39">
        <f>IF($B478="","",-SUMIFS(Tabla7[Cantidad],Tabla7[Código del producto],$B478,Tabla7[Tipo de movimiento],"SALIDA",Tabla7[Mes],I$5))</f>
        <v>0</v>
      </c>
      <c r="J478" s="39">
        <f>IF($B478="","",-SUMIFS(Tabla7[Cantidad],Tabla7[Código del producto],$B478,Tabla7[Tipo de movimiento],"SALIDA",Tabla7[Mes],J$5))</f>
        <v>0</v>
      </c>
      <c r="K478" s="39">
        <f>IF($B478="","",-SUMIFS(Tabla7[Cantidad],Tabla7[Código del producto],$B478,Tabla7[Tipo de movimiento],"SALIDA",Tabla7[Mes],K$5))</f>
        <v>0</v>
      </c>
      <c r="L478" s="39">
        <f>IF($B478="","",-SUMIFS(Tabla7[Cantidad],Tabla7[Código del producto],$B478,Tabla7[Tipo de movimiento],"SALIDA",Tabla7[Mes],L$5))</f>
        <v>0</v>
      </c>
      <c r="M478" s="39">
        <f>IF($B478="","",-SUMIFS(Tabla7[Cantidad],Tabla7[Código del producto],$B478,Tabla7[Tipo de movimiento],"SALIDA",Tabla7[Mes],M$5))</f>
        <v>0</v>
      </c>
      <c r="N478" s="39">
        <f>IF($B478="","",-SUMIFS(Tabla7[Cantidad],Tabla7[Código del producto],$B478,Tabla7[Tipo de movimiento],"SALIDA",Tabla7[Mes],N$5))</f>
        <v>0</v>
      </c>
      <c r="O478" s="39">
        <f>IF($B478="","",-SUMIFS(Tabla7[Cantidad],Tabla7[Código del producto],$B478,Tabla7[Tipo de movimiento],"SALIDA",Tabla7[Mes],O$5))</f>
        <v>16</v>
      </c>
      <c r="P478" s="39">
        <f>IF($B478="","",-SUMIFS(Tabla7[Cantidad],Tabla7[Código del producto],$B478,Tabla7[Tipo de movimiento],"SALIDA",Tabla7[Mes],P$5))</f>
        <v>0</v>
      </c>
      <c r="Q478" s="39">
        <f t="shared" si="21"/>
        <v>5.333333333333333</v>
      </c>
      <c r="R478" s="51" t="str">
        <f>IF($B478="","",IFERROR(VLOOKUP($B478,'ABC rotación'!$C:$G,5,0),"C"))</f>
        <v>C</v>
      </c>
      <c r="S478" s="41">
        <f t="shared" si="22"/>
        <v>0</v>
      </c>
      <c r="T478" s="40">
        <f t="shared" si="23"/>
        <v>0</v>
      </c>
      <c r="U478" s="23" t="str">
        <f>IF($B478="","",VLOOKUP($T478,Tablas!$X$14:$Y$17,2,1))</f>
        <v>1. ROJO</v>
      </c>
    </row>
    <row r="479" spans="2:21" x14ac:dyDescent="0.2">
      <c r="B479" s="1">
        <f>IF(Tablas!B477="","",Tablas!B477)</f>
        <v>300474</v>
      </c>
      <c r="C479" s="1" t="str">
        <f>IF(Tablas!C477="","",Tablas!C477)</f>
        <v>CUBIERTA DE NUMERO DE SERIE</v>
      </c>
      <c r="D479" s="1" t="str">
        <f>IF(Tablas!D477="","",Tablas!D477)</f>
        <v>05 - COLISION</v>
      </c>
      <c r="E479" s="1" t="str">
        <f>IF(Tablas!E477="","",Tablas!E477)</f>
        <v>UN</v>
      </c>
      <c r="F479" s="1">
        <f>IF(Tablas!F477="","",Tablas!F477)</f>
        <v>7</v>
      </c>
      <c r="G479" s="1">
        <f>IF(Tablas!I477="","",Tablas!I477)</f>
        <v>40</v>
      </c>
      <c r="H479" s="1">
        <v>4</v>
      </c>
      <c r="I479" s="39">
        <f>IF($B479="","",-SUMIFS(Tabla7[Cantidad],Tabla7[Código del producto],$B479,Tabla7[Tipo de movimiento],"SALIDA",Tabla7[Mes],I$5))</f>
        <v>15</v>
      </c>
      <c r="J479" s="39">
        <f>IF($B479="","",-SUMIFS(Tabla7[Cantidad],Tabla7[Código del producto],$B479,Tabla7[Tipo de movimiento],"SALIDA",Tabla7[Mes],J$5))</f>
        <v>0</v>
      </c>
      <c r="K479" s="39">
        <f>IF($B479="","",-SUMIFS(Tabla7[Cantidad],Tabla7[Código del producto],$B479,Tabla7[Tipo de movimiento],"SALIDA",Tabla7[Mes],K$5))</f>
        <v>0</v>
      </c>
      <c r="L479" s="39">
        <f>IF($B479="","",-SUMIFS(Tabla7[Cantidad],Tabla7[Código del producto],$B479,Tabla7[Tipo de movimiento],"SALIDA",Tabla7[Mes],L$5))</f>
        <v>0</v>
      </c>
      <c r="M479" s="39">
        <f>IF($B479="","",-SUMIFS(Tabla7[Cantidad],Tabla7[Código del producto],$B479,Tabla7[Tipo de movimiento],"SALIDA",Tabla7[Mes],M$5))</f>
        <v>0</v>
      </c>
      <c r="N479" s="39">
        <f>IF($B479="","",-SUMIFS(Tabla7[Cantidad],Tabla7[Código del producto],$B479,Tabla7[Tipo de movimiento],"SALIDA",Tabla7[Mes],N$5))</f>
        <v>0</v>
      </c>
      <c r="O479" s="39">
        <f>IF($B479="","",-SUMIFS(Tabla7[Cantidad],Tabla7[Código del producto],$B479,Tabla7[Tipo de movimiento],"SALIDA",Tabla7[Mes],O$5))</f>
        <v>0</v>
      </c>
      <c r="P479" s="39">
        <f>IF($B479="","",-SUMIFS(Tabla7[Cantidad],Tabla7[Código del producto],$B479,Tabla7[Tipo de movimiento],"SALIDA",Tabla7[Mes],P$5))</f>
        <v>0</v>
      </c>
      <c r="Q479" s="39">
        <f t="shared" si="21"/>
        <v>0</v>
      </c>
      <c r="R479" s="51" t="str">
        <f>IF($B479="","",IFERROR(VLOOKUP($B479,'ABC rotación'!$C:$G,5,0),"C"))</f>
        <v>C</v>
      </c>
      <c r="S479" s="41">
        <f t="shared" si="22"/>
        <v>0</v>
      </c>
      <c r="T479" s="40">
        <f t="shared" si="23"/>
        <v>0</v>
      </c>
      <c r="U479" s="23" t="str">
        <f>IF($B479="","",VLOOKUP($T479,Tablas!$X$14:$Y$17,2,1))</f>
        <v>1. ROJO</v>
      </c>
    </row>
    <row r="480" spans="2:21" x14ac:dyDescent="0.2">
      <c r="B480" s="1">
        <f>IF(Tablas!B478="","",Tablas!B478)</f>
        <v>300475</v>
      </c>
      <c r="C480" s="1" t="str">
        <f>IF(Tablas!C478="","",Tablas!C478)</f>
        <v>SOSTENEDOR DE TREN DE VALVULAS</v>
      </c>
      <c r="D480" s="1" t="str">
        <f>IF(Tablas!D478="","",Tablas!D478)</f>
        <v>09 - PARTES DE MOTOR</v>
      </c>
      <c r="E480" s="1" t="str">
        <f>IF(Tablas!E478="","",Tablas!E478)</f>
        <v>UN</v>
      </c>
      <c r="F480" s="1">
        <f>IF(Tablas!F478="","",Tablas!F478)</f>
        <v>29</v>
      </c>
      <c r="G480" s="1">
        <f>IF(Tablas!I478="","",Tablas!I478)</f>
        <v>45</v>
      </c>
      <c r="H480" s="1">
        <v>3</v>
      </c>
      <c r="I480" s="39">
        <f>IF($B480="","",-SUMIFS(Tabla7[Cantidad],Tabla7[Código del producto],$B480,Tabla7[Tipo de movimiento],"SALIDA",Tabla7[Mes],I$5))</f>
        <v>19</v>
      </c>
      <c r="J480" s="39">
        <f>IF($B480="","",-SUMIFS(Tabla7[Cantidad],Tabla7[Código del producto],$B480,Tabla7[Tipo de movimiento],"SALIDA",Tabla7[Mes],J$5))</f>
        <v>0</v>
      </c>
      <c r="K480" s="39">
        <f>IF($B480="","",-SUMIFS(Tabla7[Cantidad],Tabla7[Código del producto],$B480,Tabla7[Tipo de movimiento],"SALIDA",Tabla7[Mes],K$5))</f>
        <v>16</v>
      </c>
      <c r="L480" s="39">
        <f>IF($B480="","",-SUMIFS(Tabla7[Cantidad],Tabla7[Código del producto],$B480,Tabla7[Tipo de movimiento],"SALIDA",Tabla7[Mes],L$5))</f>
        <v>0</v>
      </c>
      <c r="M480" s="39">
        <f>IF($B480="","",-SUMIFS(Tabla7[Cantidad],Tabla7[Código del producto],$B480,Tabla7[Tipo de movimiento],"SALIDA",Tabla7[Mes],M$5))</f>
        <v>0</v>
      </c>
      <c r="N480" s="39">
        <f>IF($B480="","",-SUMIFS(Tabla7[Cantidad],Tabla7[Código del producto],$B480,Tabla7[Tipo de movimiento],"SALIDA",Tabla7[Mes],N$5))</f>
        <v>0</v>
      </c>
      <c r="O480" s="39">
        <f>IF($B480="","",-SUMIFS(Tabla7[Cantidad],Tabla7[Código del producto],$B480,Tabla7[Tipo de movimiento],"SALIDA",Tabla7[Mes],O$5))</f>
        <v>0</v>
      </c>
      <c r="P480" s="39">
        <f>IF($B480="","",-SUMIFS(Tabla7[Cantidad],Tabla7[Código del producto],$B480,Tabla7[Tipo de movimiento],"SALIDA",Tabla7[Mes],P$5))</f>
        <v>19</v>
      </c>
      <c r="Q480" s="39">
        <f t="shared" si="21"/>
        <v>6.333333333333333</v>
      </c>
      <c r="R480" s="51" t="str">
        <f>IF($B480="","",IFERROR(VLOOKUP($B480,'ABC rotación'!$C:$G,5,0),"C"))</f>
        <v>B</v>
      </c>
      <c r="S480" s="41">
        <f t="shared" si="22"/>
        <v>14.210526315789474</v>
      </c>
      <c r="T480" s="40">
        <f t="shared" si="23"/>
        <v>0.49001814882032668</v>
      </c>
      <c r="U480" s="23" t="str">
        <f>IF($B480="","",VLOOKUP($T480,Tablas!$X$14:$Y$17,2,1))</f>
        <v>1. ROJO</v>
      </c>
    </row>
    <row r="481" spans="2:21" x14ac:dyDescent="0.2">
      <c r="B481" s="1">
        <f>IF(Tablas!B479="","",Tablas!B479)</f>
        <v>300476</v>
      </c>
      <c r="C481" s="1" t="str">
        <f>IF(Tablas!C479="","",Tablas!C479)</f>
        <v>CONJUNTO FILTRO DE AIRE</v>
      </c>
      <c r="D481" s="1" t="str">
        <f>IF(Tablas!D479="","",Tablas!D479)</f>
        <v>03 - FILTROS</v>
      </c>
      <c r="E481" s="1" t="str">
        <f>IF(Tablas!E479="","",Tablas!E479)</f>
        <v>UN</v>
      </c>
      <c r="F481" s="1">
        <f>IF(Tablas!F479="","",Tablas!F479)</f>
        <v>23</v>
      </c>
      <c r="G481" s="1">
        <f>IF(Tablas!I479="","",Tablas!I479)</f>
        <v>23</v>
      </c>
      <c r="H481" s="1">
        <v>8</v>
      </c>
      <c r="I481" s="39">
        <f>IF($B481="","",-SUMIFS(Tabla7[Cantidad],Tabla7[Código del producto],$B481,Tabla7[Tipo de movimiento],"SALIDA",Tabla7[Mes],I$5))</f>
        <v>0</v>
      </c>
      <c r="J481" s="39">
        <f>IF($B481="","",-SUMIFS(Tabla7[Cantidad],Tabla7[Código del producto],$B481,Tabla7[Tipo de movimiento],"SALIDA",Tabla7[Mes],J$5))</f>
        <v>0</v>
      </c>
      <c r="K481" s="39">
        <f>IF($B481="","",-SUMIFS(Tabla7[Cantidad],Tabla7[Código del producto],$B481,Tabla7[Tipo de movimiento],"SALIDA",Tabla7[Mes],K$5))</f>
        <v>7</v>
      </c>
      <c r="L481" s="39">
        <f>IF($B481="","",-SUMIFS(Tabla7[Cantidad],Tabla7[Código del producto],$B481,Tabla7[Tipo de movimiento],"SALIDA",Tabla7[Mes],L$5))</f>
        <v>0</v>
      </c>
      <c r="M481" s="39">
        <f>IF($B481="","",-SUMIFS(Tabla7[Cantidad],Tabla7[Código del producto],$B481,Tabla7[Tipo de movimiento],"SALIDA",Tabla7[Mes],M$5))</f>
        <v>0</v>
      </c>
      <c r="N481" s="39">
        <f>IF($B481="","",-SUMIFS(Tabla7[Cantidad],Tabla7[Código del producto],$B481,Tabla7[Tipo de movimiento],"SALIDA",Tabla7[Mes],N$5))</f>
        <v>0</v>
      </c>
      <c r="O481" s="39">
        <f>IF($B481="","",-SUMIFS(Tabla7[Cantidad],Tabla7[Código del producto],$B481,Tabla7[Tipo de movimiento],"SALIDA",Tabla7[Mes],O$5))</f>
        <v>12</v>
      </c>
      <c r="P481" s="39">
        <f>IF($B481="","",-SUMIFS(Tabla7[Cantidad],Tabla7[Código del producto],$B481,Tabla7[Tipo de movimiento],"SALIDA",Tabla7[Mes],P$5))</f>
        <v>0</v>
      </c>
      <c r="Q481" s="39">
        <f t="shared" si="21"/>
        <v>4</v>
      </c>
      <c r="R481" s="51" t="str">
        <f>IF($B481="","",IFERROR(VLOOKUP($B481,'ABC rotación'!$C:$G,5,0),"C"))</f>
        <v>C</v>
      </c>
      <c r="S481" s="41">
        <f t="shared" si="22"/>
        <v>60</v>
      </c>
      <c r="T481" s="40">
        <f t="shared" si="23"/>
        <v>2.6086956521739131</v>
      </c>
      <c r="U481" s="23" t="str">
        <f>IF($B481="","",VLOOKUP($T481,Tablas!$X$14:$Y$17,2,1))</f>
        <v>4. NEGRO</v>
      </c>
    </row>
    <row r="482" spans="2:21" x14ac:dyDescent="0.2">
      <c r="B482" s="1">
        <f>IF(Tablas!B480="","",Tablas!B480)</f>
        <v>300477</v>
      </c>
      <c r="C482" s="1" t="str">
        <f>IF(Tablas!C480="","",Tablas!C480)</f>
        <v>CONJUNTO VELOCIMETRO</v>
      </c>
      <c r="D482" s="1" t="str">
        <f>IF(Tablas!D480="","",Tablas!D480)</f>
        <v>08 - ELECTRICO</v>
      </c>
      <c r="E482" s="1" t="str">
        <f>IF(Tablas!E480="","",Tablas!E480)</f>
        <v>UN</v>
      </c>
      <c r="F482" s="1">
        <f>IF(Tablas!F480="","",Tablas!F480)</f>
        <v>23</v>
      </c>
      <c r="G482" s="1">
        <f>IF(Tablas!I480="","",Tablas!I480)</f>
        <v>42</v>
      </c>
      <c r="H482" s="1">
        <v>2</v>
      </c>
      <c r="I482" s="39">
        <f>IF($B482="","",-SUMIFS(Tabla7[Cantidad],Tabla7[Código del producto],$B482,Tabla7[Tipo de movimiento],"SALIDA",Tabla7[Mes],I$5))</f>
        <v>0</v>
      </c>
      <c r="J482" s="39">
        <f>IF($B482="","",-SUMIFS(Tabla7[Cantidad],Tabla7[Código del producto],$B482,Tabla7[Tipo de movimiento],"SALIDA",Tabla7[Mes],J$5))</f>
        <v>0</v>
      </c>
      <c r="K482" s="39">
        <f>IF($B482="","",-SUMIFS(Tabla7[Cantidad],Tabla7[Código del producto],$B482,Tabla7[Tipo de movimiento],"SALIDA",Tabla7[Mes],K$5))</f>
        <v>0</v>
      </c>
      <c r="L482" s="39">
        <f>IF($B482="","",-SUMIFS(Tabla7[Cantidad],Tabla7[Código del producto],$B482,Tabla7[Tipo de movimiento],"SALIDA",Tabla7[Mes],L$5))</f>
        <v>5</v>
      </c>
      <c r="M482" s="39">
        <f>IF($B482="","",-SUMIFS(Tabla7[Cantidad],Tabla7[Código del producto],$B482,Tabla7[Tipo de movimiento],"SALIDA",Tabla7[Mes],M$5))</f>
        <v>12</v>
      </c>
      <c r="N482" s="39">
        <f>IF($B482="","",-SUMIFS(Tabla7[Cantidad],Tabla7[Código del producto],$B482,Tabla7[Tipo de movimiento],"SALIDA",Tabla7[Mes],N$5))</f>
        <v>0</v>
      </c>
      <c r="O482" s="39">
        <f>IF($B482="","",-SUMIFS(Tabla7[Cantidad],Tabla7[Código del producto],$B482,Tabla7[Tipo de movimiento],"SALIDA",Tabla7[Mes],O$5))</f>
        <v>0</v>
      </c>
      <c r="P482" s="39">
        <f>IF($B482="","",-SUMIFS(Tabla7[Cantidad],Tabla7[Código del producto],$B482,Tabla7[Tipo de movimiento],"SALIDA",Tabla7[Mes],P$5))</f>
        <v>0</v>
      </c>
      <c r="Q482" s="39">
        <f t="shared" si="21"/>
        <v>0</v>
      </c>
      <c r="R482" s="51" t="str">
        <f>IF($B482="","",IFERROR(VLOOKUP($B482,'ABC rotación'!$C:$G,5,0),"C"))</f>
        <v>A</v>
      </c>
      <c r="S482" s="41">
        <f t="shared" si="22"/>
        <v>0</v>
      </c>
      <c r="T482" s="40">
        <f t="shared" si="23"/>
        <v>0</v>
      </c>
      <c r="U482" s="23" t="str">
        <f>IF($B482="","",VLOOKUP($T482,Tablas!$X$14:$Y$17,2,1))</f>
        <v>1. ROJO</v>
      </c>
    </row>
    <row r="483" spans="2:21" x14ac:dyDescent="0.2">
      <c r="B483" s="1">
        <f>IF(Tablas!B481="","",Tablas!B481)</f>
        <v>300478</v>
      </c>
      <c r="C483" s="1" t="str">
        <f>IF(Tablas!C481="","",Tablas!C481)</f>
        <v>VALVULA DE ADMISION</v>
      </c>
      <c r="D483" s="1" t="str">
        <f>IF(Tablas!D481="","",Tablas!D481)</f>
        <v>09 - PARTES DE MOTOR</v>
      </c>
      <c r="E483" s="1" t="str">
        <f>IF(Tablas!E481="","",Tablas!E481)</f>
        <v>UN</v>
      </c>
      <c r="F483" s="1">
        <f>IF(Tablas!F481="","",Tablas!F481)</f>
        <v>11</v>
      </c>
      <c r="G483" s="1">
        <f>IF(Tablas!I481="","",Tablas!I481)</f>
        <v>23</v>
      </c>
      <c r="H483" s="1">
        <v>0</v>
      </c>
      <c r="I483" s="39">
        <f>IF($B483="","",-SUMIFS(Tabla7[Cantidad],Tabla7[Código del producto],$B483,Tabla7[Tipo de movimiento],"SALIDA",Tabla7[Mes],I$5))</f>
        <v>0</v>
      </c>
      <c r="J483" s="39">
        <f>IF($B483="","",-SUMIFS(Tabla7[Cantidad],Tabla7[Código del producto],$B483,Tabla7[Tipo de movimiento],"SALIDA",Tabla7[Mes],J$5))</f>
        <v>11</v>
      </c>
      <c r="K483" s="39">
        <f>IF($B483="","",-SUMIFS(Tabla7[Cantidad],Tabla7[Código del producto],$B483,Tabla7[Tipo de movimiento],"SALIDA",Tabla7[Mes],K$5))</f>
        <v>6</v>
      </c>
      <c r="L483" s="39">
        <f>IF($B483="","",-SUMIFS(Tabla7[Cantidad],Tabla7[Código del producto],$B483,Tabla7[Tipo de movimiento],"SALIDA",Tabla7[Mes],L$5))</f>
        <v>0</v>
      </c>
      <c r="M483" s="39">
        <f>IF($B483="","",-SUMIFS(Tabla7[Cantidad],Tabla7[Código del producto],$B483,Tabla7[Tipo de movimiento],"SALIDA",Tabla7[Mes],M$5))</f>
        <v>0</v>
      </c>
      <c r="N483" s="39">
        <f>IF($B483="","",-SUMIFS(Tabla7[Cantidad],Tabla7[Código del producto],$B483,Tabla7[Tipo de movimiento],"SALIDA",Tabla7[Mes],N$5))</f>
        <v>0</v>
      </c>
      <c r="O483" s="39">
        <f>IF($B483="","",-SUMIFS(Tabla7[Cantidad],Tabla7[Código del producto],$B483,Tabla7[Tipo de movimiento],"SALIDA",Tabla7[Mes],O$5))</f>
        <v>0</v>
      </c>
      <c r="P483" s="39">
        <f>IF($B483="","",-SUMIFS(Tabla7[Cantidad],Tabla7[Código del producto],$B483,Tabla7[Tipo de movimiento],"SALIDA",Tabla7[Mes],P$5))</f>
        <v>0</v>
      </c>
      <c r="Q483" s="39">
        <f t="shared" si="21"/>
        <v>0</v>
      </c>
      <c r="R483" s="51" t="str">
        <f>IF($B483="","",IFERROR(VLOOKUP($B483,'ABC rotación'!$C:$G,5,0),"C"))</f>
        <v>B</v>
      </c>
      <c r="S483" s="41">
        <f t="shared" si="22"/>
        <v>0</v>
      </c>
      <c r="T483" s="40">
        <f t="shared" si="23"/>
        <v>0</v>
      </c>
      <c r="U483" s="23" t="str">
        <f>IF($B483="","",VLOOKUP($T483,Tablas!$X$14:$Y$17,2,1))</f>
        <v>1. ROJO</v>
      </c>
    </row>
    <row r="484" spans="2:21" x14ac:dyDescent="0.2">
      <c r="B484" s="1">
        <f>IF(Tablas!B482="","",Tablas!B482)</f>
        <v>300479</v>
      </c>
      <c r="C484" s="1" t="str">
        <f>IF(Tablas!C482="","",Tablas!C482)</f>
        <v>VALVULA DE ESCAPE</v>
      </c>
      <c r="D484" s="1" t="str">
        <f>IF(Tablas!D482="","",Tablas!D482)</f>
        <v>09 - PARTES DE MOTOR</v>
      </c>
      <c r="E484" s="1" t="str">
        <f>IF(Tablas!E482="","",Tablas!E482)</f>
        <v>UN</v>
      </c>
      <c r="F484" s="1">
        <f>IF(Tablas!F482="","",Tablas!F482)</f>
        <v>13</v>
      </c>
      <c r="G484" s="1">
        <f>IF(Tablas!I482="","",Tablas!I482)</f>
        <v>28</v>
      </c>
      <c r="H484" s="1">
        <v>0</v>
      </c>
      <c r="I484" s="39">
        <f>IF($B484="","",-SUMIFS(Tabla7[Cantidad],Tabla7[Código del producto],$B484,Tabla7[Tipo de movimiento],"SALIDA",Tabla7[Mes],I$5))</f>
        <v>0</v>
      </c>
      <c r="J484" s="39">
        <f>IF($B484="","",-SUMIFS(Tabla7[Cantidad],Tabla7[Código del producto],$B484,Tabla7[Tipo de movimiento],"SALIDA",Tabla7[Mes],J$5))</f>
        <v>0</v>
      </c>
      <c r="K484" s="39">
        <f>IF($B484="","",-SUMIFS(Tabla7[Cantidad],Tabla7[Código del producto],$B484,Tabla7[Tipo de movimiento],"SALIDA",Tabla7[Mes],K$5))</f>
        <v>18</v>
      </c>
      <c r="L484" s="39">
        <f>IF($B484="","",-SUMIFS(Tabla7[Cantidad],Tabla7[Código del producto],$B484,Tabla7[Tipo de movimiento],"SALIDA",Tabla7[Mes],L$5))</f>
        <v>0</v>
      </c>
      <c r="M484" s="39">
        <f>IF($B484="","",-SUMIFS(Tabla7[Cantidad],Tabla7[Código del producto],$B484,Tabla7[Tipo de movimiento],"SALIDA",Tabla7[Mes],M$5))</f>
        <v>13</v>
      </c>
      <c r="N484" s="39">
        <f>IF($B484="","",-SUMIFS(Tabla7[Cantidad],Tabla7[Código del producto],$B484,Tabla7[Tipo de movimiento],"SALIDA",Tabla7[Mes],N$5))</f>
        <v>5</v>
      </c>
      <c r="O484" s="39">
        <f>IF($B484="","",-SUMIFS(Tabla7[Cantidad],Tabla7[Código del producto],$B484,Tabla7[Tipo de movimiento],"SALIDA",Tabla7[Mes],O$5))</f>
        <v>17</v>
      </c>
      <c r="P484" s="39">
        <f>IF($B484="","",-SUMIFS(Tabla7[Cantidad],Tabla7[Código del producto],$B484,Tabla7[Tipo de movimiento],"SALIDA",Tabla7[Mes],P$5))</f>
        <v>15</v>
      </c>
      <c r="Q484" s="39">
        <f t="shared" si="21"/>
        <v>12.333333333333334</v>
      </c>
      <c r="R484" s="51" t="str">
        <f>IF($B484="","",IFERROR(VLOOKUP($B484,'ABC rotación'!$C:$G,5,0),"C"))</f>
        <v>A</v>
      </c>
      <c r="S484" s="41">
        <f t="shared" si="22"/>
        <v>0</v>
      </c>
      <c r="T484" s="40">
        <f t="shared" si="23"/>
        <v>0</v>
      </c>
      <c r="U484" s="23" t="str">
        <f>IF($B484="","",VLOOKUP($T484,Tablas!$X$14:$Y$17,2,1))</f>
        <v>1. ROJO</v>
      </c>
    </row>
    <row r="485" spans="2:21" x14ac:dyDescent="0.2">
      <c r="B485" s="1">
        <f>IF(Tablas!B483="","",Tablas!B483)</f>
        <v>300480</v>
      </c>
      <c r="C485" s="1" t="str">
        <f>IF(Tablas!C483="","",Tablas!C483)</f>
        <v>TORNILLO DE AJUSTE DE VALVULAS</v>
      </c>
      <c r="D485" s="1" t="str">
        <f>IF(Tablas!D483="","",Tablas!D483)</f>
        <v>09 - PARTES DE MOTOR</v>
      </c>
      <c r="E485" s="1" t="str">
        <f>IF(Tablas!E483="","",Tablas!E483)</f>
        <v>UN</v>
      </c>
      <c r="F485" s="1">
        <f>IF(Tablas!F483="","",Tablas!F483)</f>
        <v>10</v>
      </c>
      <c r="G485" s="1">
        <f>IF(Tablas!I483="","",Tablas!I483)</f>
        <v>46</v>
      </c>
      <c r="H485" s="1">
        <v>0</v>
      </c>
      <c r="I485" s="39">
        <f>IF($B485="","",-SUMIFS(Tabla7[Cantidad],Tabla7[Código del producto],$B485,Tabla7[Tipo de movimiento],"SALIDA",Tabla7[Mes],I$5))</f>
        <v>19</v>
      </c>
      <c r="J485" s="39">
        <f>IF($B485="","",-SUMIFS(Tabla7[Cantidad],Tabla7[Código del producto],$B485,Tabla7[Tipo de movimiento],"SALIDA",Tabla7[Mes],J$5))</f>
        <v>0</v>
      </c>
      <c r="K485" s="39">
        <f>IF($B485="","",-SUMIFS(Tabla7[Cantidad],Tabla7[Código del producto],$B485,Tabla7[Tipo de movimiento],"SALIDA",Tabla7[Mes],K$5))</f>
        <v>20</v>
      </c>
      <c r="L485" s="39">
        <f>IF($B485="","",-SUMIFS(Tabla7[Cantidad],Tabla7[Código del producto],$B485,Tabla7[Tipo de movimiento],"SALIDA",Tabla7[Mes],L$5))</f>
        <v>9</v>
      </c>
      <c r="M485" s="39">
        <f>IF($B485="","",-SUMIFS(Tabla7[Cantidad],Tabla7[Código del producto],$B485,Tabla7[Tipo de movimiento],"SALIDA",Tabla7[Mes],M$5))</f>
        <v>0</v>
      </c>
      <c r="N485" s="39">
        <f>IF($B485="","",-SUMIFS(Tabla7[Cantidad],Tabla7[Código del producto],$B485,Tabla7[Tipo de movimiento],"SALIDA",Tabla7[Mes],N$5))</f>
        <v>0</v>
      </c>
      <c r="O485" s="39">
        <f>IF($B485="","",-SUMIFS(Tabla7[Cantidad],Tabla7[Código del producto],$B485,Tabla7[Tipo de movimiento],"SALIDA",Tabla7[Mes],O$5))</f>
        <v>18</v>
      </c>
      <c r="P485" s="39">
        <f>IF($B485="","",-SUMIFS(Tabla7[Cantidad],Tabla7[Código del producto],$B485,Tabla7[Tipo de movimiento],"SALIDA",Tabla7[Mes],P$5))</f>
        <v>7</v>
      </c>
      <c r="Q485" s="39">
        <f t="shared" si="21"/>
        <v>8.3333333333333339</v>
      </c>
      <c r="R485" s="51" t="str">
        <f>IF($B485="","",IFERROR(VLOOKUP($B485,'ABC rotación'!$C:$G,5,0),"C"))</f>
        <v>A</v>
      </c>
      <c r="S485" s="41">
        <f t="shared" si="22"/>
        <v>0</v>
      </c>
      <c r="T485" s="40">
        <f t="shared" si="23"/>
        <v>0</v>
      </c>
      <c r="U485" s="23" t="str">
        <f>IF($B485="","",VLOOKUP($T485,Tablas!$X$14:$Y$17,2,1))</f>
        <v>1. ROJO</v>
      </c>
    </row>
    <row r="486" spans="2:21" x14ac:dyDescent="0.2">
      <c r="B486" s="1">
        <f>IF(Tablas!B484="","",Tablas!B484)</f>
        <v>300481</v>
      </c>
      <c r="C486" s="1" t="str">
        <f>IF(Tablas!C484="","",Tablas!C484)</f>
        <v>RETEN DE VALVULA</v>
      </c>
      <c r="D486" s="1" t="str">
        <f>IF(Tablas!D484="","",Tablas!D484)</f>
        <v>09 - PARTES DE MOTOR</v>
      </c>
      <c r="E486" s="1" t="str">
        <f>IF(Tablas!E484="","",Tablas!E484)</f>
        <v>UN</v>
      </c>
      <c r="F486" s="1">
        <f>IF(Tablas!F484="","",Tablas!F484)</f>
        <v>5</v>
      </c>
      <c r="G486" s="1">
        <f>IF(Tablas!I484="","",Tablas!I484)</f>
        <v>38</v>
      </c>
      <c r="H486" s="1">
        <v>1</v>
      </c>
      <c r="I486" s="39">
        <f>IF($B486="","",-SUMIFS(Tabla7[Cantidad],Tabla7[Código del producto],$B486,Tabla7[Tipo de movimiento],"SALIDA",Tabla7[Mes],I$5))</f>
        <v>0</v>
      </c>
      <c r="J486" s="39">
        <f>IF($B486="","",-SUMIFS(Tabla7[Cantidad],Tabla7[Código del producto],$B486,Tabla7[Tipo de movimiento],"SALIDA",Tabla7[Mes],J$5))</f>
        <v>0</v>
      </c>
      <c r="K486" s="39">
        <f>IF($B486="","",-SUMIFS(Tabla7[Cantidad],Tabla7[Código del producto],$B486,Tabla7[Tipo de movimiento],"SALIDA",Tabla7[Mes],K$5))</f>
        <v>0</v>
      </c>
      <c r="L486" s="39">
        <f>IF($B486="","",-SUMIFS(Tabla7[Cantidad],Tabla7[Código del producto],$B486,Tabla7[Tipo de movimiento],"SALIDA",Tabla7[Mes],L$5))</f>
        <v>0</v>
      </c>
      <c r="M486" s="39">
        <f>IF($B486="","",-SUMIFS(Tabla7[Cantidad],Tabla7[Código del producto],$B486,Tabla7[Tipo de movimiento],"SALIDA",Tabla7[Mes],M$5))</f>
        <v>0</v>
      </c>
      <c r="N486" s="39">
        <f>IF($B486="","",-SUMIFS(Tabla7[Cantidad],Tabla7[Código del producto],$B486,Tabla7[Tipo de movimiento],"SALIDA",Tabla7[Mes],N$5))</f>
        <v>0</v>
      </c>
      <c r="O486" s="39">
        <f>IF($B486="","",-SUMIFS(Tabla7[Cantidad],Tabla7[Código del producto],$B486,Tabla7[Tipo de movimiento],"SALIDA",Tabla7[Mes],O$5))</f>
        <v>0</v>
      </c>
      <c r="P486" s="39">
        <f>IF($B486="","",-SUMIFS(Tabla7[Cantidad],Tabla7[Código del producto],$B486,Tabla7[Tipo de movimiento],"SALIDA",Tabla7[Mes],P$5))</f>
        <v>0</v>
      </c>
      <c r="Q486" s="39">
        <f t="shared" si="21"/>
        <v>0</v>
      </c>
      <c r="R486" s="51" t="str">
        <f>IF($B486="","",IFERROR(VLOOKUP($B486,'ABC rotación'!$C:$G,5,0),"C"))</f>
        <v>C</v>
      </c>
      <c r="S486" s="41">
        <f t="shared" si="22"/>
        <v>0</v>
      </c>
      <c r="T486" s="40">
        <f t="shared" si="23"/>
        <v>0</v>
      </c>
      <c r="U486" s="23" t="str">
        <f>IF($B486="","",VLOOKUP($T486,Tablas!$X$14:$Y$17,2,1))</f>
        <v>1. ROJO</v>
      </c>
    </row>
    <row r="487" spans="2:21" x14ac:dyDescent="0.2">
      <c r="B487" s="1">
        <f>IF(Tablas!B485="","",Tablas!B485)</f>
        <v>300482</v>
      </c>
      <c r="C487" s="1" t="str">
        <f>IF(Tablas!C485="","",Tablas!C485)</f>
        <v>RESORTE DE ARRANQUE DE PATADA</v>
      </c>
      <c r="D487" s="1" t="str">
        <f>IF(Tablas!D485="","",Tablas!D485)</f>
        <v>15 - MISCELANEOS</v>
      </c>
      <c r="E487" s="1" t="str">
        <f>IF(Tablas!E485="","",Tablas!E485)</f>
        <v>UN</v>
      </c>
      <c r="F487" s="1">
        <f>IF(Tablas!F485="","",Tablas!F485)</f>
        <v>14</v>
      </c>
      <c r="G487" s="1">
        <f>IF(Tablas!I485="","",Tablas!I485)</f>
        <v>45</v>
      </c>
      <c r="H487" s="1">
        <v>0</v>
      </c>
      <c r="I487" s="39">
        <f>IF($B487="","",-SUMIFS(Tabla7[Cantidad],Tabla7[Código del producto],$B487,Tabla7[Tipo de movimiento],"SALIDA",Tabla7[Mes],I$5))</f>
        <v>0</v>
      </c>
      <c r="J487" s="39">
        <f>IF($B487="","",-SUMIFS(Tabla7[Cantidad],Tabla7[Código del producto],$B487,Tabla7[Tipo de movimiento],"SALIDA",Tabla7[Mes],J$5))</f>
        <v>14</v>
      </c>
      <c r="K487" s="39">
        <f>IF($B487="","",-SUMIFS(Tabla7[Cantidad],Tabla7[Código del producto],$B487,Tabla7[Tipo de movimiento],"SALIDA",Tabla7[Mes],K$5))</f>
        <v>0</v>
      </c>
      <c r="L487" s="39">
        <f>IF($B487="","",-SUMIFS(Tabla7[Cantidad],Tabla7[Código del producto],$B487,Tabla7[Tipo de movimiento],"SALIDA",Tabla7[Mes],L$5))</f>
        <v>0</v>
      </c>
      <c r="M487" s="39">
        <f>IF($B487="","",-SUMIFS(Tabla7[Cantidad],Tabla7[Código del producto],$B487,Tabla7[Tipo de movimiento],"SALIDA",Tabla7[Mes],M$5))</f>
        <v>16</v>
      </c>
      <c r="N487" s="39">
        <f>IF($B487="","",-SUMIFS(Tabla7[Cantidad],Tabla7[Código del producto],$B487,Tabla7[Tipo de movimiento],"SALIDA",Tabla7[Mes],N$5))</f>
        <v>0</v>
      </c>
      <c r="O487" s="39">
        <f>IF($B487="","",-SUMIFS(Tabla7[Cantidad],Tabla7[Código del producto],$B487,Tabla7[Tipo de movimiento],"SALIDA",Tabla7[Mes],O$5))</f>
        <v>0</v>
      </c>
      <c r="P487" s="39">
        <f>IF($B487="","",-SUMIFS(Tabla7[Cantidad],Tabla7[Código del producto],$B487,Tabla7[Tipo de movimiento],"SALIDA",Tabla7[Mes],P$5))</f>
        <v>0</v>
      </c>
      <c r="Q487" s="39">
        <f t="shared" si="21"/>
        <v>0</v>
      </c>
      <c r="R487" s="51" t="str">
        <f>IF($B487="","",IFERROR(VLOOKUP($B487,'ABC rotación'!$C:$G,5,0),"C"))</f>
        <v>B</v>
      </c>
      <c r="S487" s="41">
        <f t="shared" si="22"/>
        <v>0</v>
      </c>
      <c r="T487" s="40">
        <f t="shared" si="23"/>
        <v>0</v>
      </c>
      <c r="U487" s="23" t="str">
        <f>IF($B487="","",VLOOKUP($T487,Tablas!$X$14:$Y$17,2,1))</f>
        <v>1. ROJO</v>
      </c>
    </row>
    <row r="488" spans="2:21" x14ac:dyDescent="0.2">
      <c r="B488" s="1">
        <f>IF(Tablas!B486="","",Tablas!B486)</f>
        <v>300483</v>
      </c>
      <c r="C488" s="1" t="str">
        <f>IF(Tablas!C486="","",Tablas!C486)</f>
        <v>BOTON INTERRUPTOR DE DIRECCION</v>
      </c>
      <c r="D488" s="1" t="str">
        <f>IF(Tablas!D486="","",Tablas!D486)</f>
        <v>10 - PALANCAS Y CHICOTES</v>
      </c>
      <c r="E488" s="1" t="str">
        <f>IF(Tablas!E486="","",Tablas!E486)</f>
        <v>UN</v>
      </c>
      <c r="F488" s="1">
        <f>IF(Tablas!F486="","",Tablas!F486)</f>
        <v>11</v>
      </c>
      <c r="G488" s="1">
        <f>IF(Tablas!I486="","",Tablas!I486)</f>
        <v>28</v>
      </c>
      <c r="H488" s="1">
        <v>5</v>
      </c>
      <c r="I488" s="39">
        <f>IF($B488="","",-SUMIFS(Tabla7[Cantidad],Tabla7[Código del producto],$B488,Tabla7[Tipo de movimiento],"SALIDA",Tabla7[Mes],I$5))</f>
        <v>12</v>
      </c>
      <c r="J488" s="39">
        <f>IF($B488="","",-SUMIFS(Tabla7[Cantidad],Tabla7[Código del producto],$B488,Tabla7[Tipo de movimiento],"SALIDA",Tabla7[Mes],J$5))</f>
        <v>0</v>
      </c>
      <c r="K488" s="39">
        <f>IF($B488="","",-SUMIFS(Tabla7[Cantidad],Tabla7[Código del producto],$B488,Tabla7[Tipo de movimiento],"SALIDA",Tabla7[Mes],K$5))</f>
        <v>10</v>
      </c>
      <c r="L488" s="39">
        <f>IF($B488="","",-SUMIFS(Tabla7[Cantidad],Tabla7[Código del producto],$B488,Tabla7[Tipo de movimiento],"SALIDA",Tabla7[Mes],L$5))</f>
        <v>13</v>
      </c>
      <c r="M488" s="39">
        <f>IF($B488="","",-SUMIFS(Tabla7[Cantidad],Tabla7[Código del producto],$B488,Tabla7[Tipo de movimiento],"SALIDA",Tabla7[Mes],M$5))</f>
        <v>0</v>
      </c>
      <c r="N488" s="39">
        <f>IF($B488="","",-SUMIFS(Tabla7[Cantidad],Tabla7[Código del producto],$B488,Tabla7[Tipo de movimiento],"SALIDA",Tabla7[Mes],N$5))</f>
        <v>0</v>
      </c>
      <c r="O488" s="39">
        <f>IF($B488="","",-SUMIFS(Tabla7[Cantidad],Tabla7[Código del producto],$B488,Tabla7[Tipo de movimiento],"SALIDA",Tabla7[Mes],O$5))</f>
        <v>0</v>
      </c>
      <c r="P488" s="39">
        <f>IF($B488="","",-SUMIFS(Tabla7[Cantidad],Tabla7[Código del producto],$B488,Tabla7[Tipo de movimiento],"SALIDA",Tabla7[Mes],P$5))</f>
        <v>5</v>
      </c>
      <c r="Q488" s="39">
        <f t="shared" si="21"/>
        <v>1.6666666666666667</v>
      </c>
      <c r="R488" s="51" t="str">
        <f>IF($B488="","",IFERROR(VLOOKUP($B488,'ABC rotación'!$C:$G,5,0),"C"))</f>
        <v>A</v>
      </c>
      <c r="S488" s="41">
        <f t="shared" si="22"/>
        <v>90</v>
      </c>
      <c r="T488" s="40">
        <f t="shared" si="23"/>
        <v>8.1818181818181817</v>
      </c>
      <c r="U488" s="23" t="str">
        <f>IF($B488="","",VLOOKUP($T488,Tablas!$X$14:$Y$17,2,1))</f>
        <v>4. NEGRO</v>
      </c>
    </row>
    <row r="489" spans="2:21" x14ac:dyDescent="0.2">
      <c r="B489" s="1">
        <f>IF(Tablas!B487="","",Tablas!B487)</f>
        <v>300484</v>
      </c>
      <c r="C489" s="1" t="str">
        <f>IF(Tablas!C487="","",Tablas!C487)</f>
        <v>PLATO EXTERNO EMBRAGUE DE ARRA</v>
      </c>
      <c r="D489" s="1" t="str">
        <f>IF(Tablas!D487="","",Tablas!D487)</f>
        <v>15 - MISCELANEOS</v>
      </c>
      <c r="E489" s="1" t="str">
        <f>IF(Tablas!E487="","",Tablas!E487)</f>
        <v>UN</v>
      </c>
      <c r="F489" s="1">
        <f>IF(Tablas!F487="","",Tablas!F487)</f>
        <v>26</v>
      </c>
      <c r="G489" s="1">
        <f>IF(Tablas!I487="","",Tablas!I487)</f>
        <v>35</v>
      </c>
      <c r="H489" s="1">
        <v>2</v>
      </c>
      <c r="I489" s="39">
        <f>IF($B489="","",-SUMIFS(Tabla7[Cantidad],Tabla7[Código del producto],$B489,Tabla7[Tipo de movimiento],"SALIDA",Tabla7[Mes],I$5))</f>
        <v>16</v>
      </c>
      <c r="J489" s="39">
        <f>IF($B489="","",-SUMIFS(Tabla7[Cantidad],Tabla7[Código del producto],$B489,Tabla7[Tipo de movimiento],"SALIDA",Tabla7[Mes],J$5))</f>
        <v>0</v>
      </c>
      <c r="K489" s="39">
        <f>IF($B489="","",-SUMIFS(Tabla7[Cantidad],Tabla7[Código del producto],$B489,Tabla7[Tipo de movimiento],"SALIDA",Tabla7[Mes],K$5))</f>
        <v>0</v>
      </c>
      <c r="L489" s="39">
        <f>IF($B489="","",-SUMIFS(Tabla7[Cantidad],Tabla7[Código del producto],$B489,Tabla7[Tipo de movimiento],"SALIDA",Tabla7[Mes],L$5))</f>
        <v>0</v>
      </c>
      <c r="M489" s="39">
        <f>IF($B489="","",-SUMIFS(Tabla7[Cantidad],Tabla7[Código del producto],$B489,Tabla7[Tipo de movimiento],"SALIDA",Tabla7[Mes],M$5))</f>
        <v>9</v>
      </c>
      <c r="N489" s="39">
        <f>IF($B489="","",-SUMIFS(Tabla7[Cantidad],Tabla7[Código del producto],$B489,Tabla7[Tipo de movimiento],"SALIDA",Tabla7[Mes],N$5))</f>
        <v>16</v>
      </c>
      <c r="O489" s="39">
        <f>IF($B489="","",-SUMIFS(Tabla7[Cantidad],Tabla7[Código del producto],$B489,Tabla7[Tipo de movimiento],"SALIDA",Tabla7[Mes],O$5))</f>
        <v>0</v>
      </c>
      <c r="P489" s="39">
        <f>IF($B489="","",-SUMIFS(Tabla7[Cantidad],Tabla7[Código del producto],$B489,Tabla7[Tipo de movimiento],"SALIDA",Tabla7[Mes],P$5))</f>
        <v>0</v>
      </c>
      <c r="Q489" s="39">
        <f t="shared" si="21"/>
        <v>5.333333333333333</v>
      </c>
      <c r="R489" s="51" t="str">
        <f>IF($B489="","",IFERROR(VLOOKUP($B489,'ABC rotación'!$C:$G,5,0),"C"))</f>
        <v>A</v>
      </c>
      <c r="S489" s="41">
        <f t="shared" si="22"/>
        <v>11.25</v>
      </c>
      <c r="T489" s="40">
        <f t="shared" si="23"/>
        <v>0.43269230769230771</v>
      </c>
      <c r="U489" s="23" t="str">
        <f>IF($B489="","",VLOOKUP($T489,Tablas!$X$14:$Y$17,2,1))</f>
        <v>1. ROJO</v>
      </c>
    </row>
    <row r="490" spans="2:21" x14ac:dyDescent="0.2">
      <c r="B490" s="1">
        <f>IF(Tablas!B488="","",Tablas!B488)</f>
        <v>300485</v>
      </c>
      <c r="C490" s="1" t="str">
        <f>IF(Tablas!C488="","",Tablas!C488)</f>
        <v>CONJUNTO DE CABEZA DE CILINDRO</v>
      </c>
      <c r="D490" s="1" t="str">
        <f>IF(Tablas!D488="","",Tablas!D488)</f>
        <v>09 - PARTES DE MOTOR</v>
      </c>
      <c r="E490" s="1" t="str">
        <f>IF(Tablas!E488="","",Tablas!E488)</f>
        <v>UN</v>
      </c>
      <c r="F490" s="1">
        <f>IF(Tablas!F488="","",Tablas!F488)</f>
        <v>11</v>
      </c>
      <c r="G490" s="1">
        <f>IF(Tablas!I488="","",Tablas!I488)</f>
        <v>9</v>
      </c>
      <c r="H490" s="1">
        <v>5</v>
      </c>
      <c r="I490" s="39">
        <f>IF($B490="","",-SUMIFS(Tabla7[Cantidad],Tabla7[Código del producto],$B490,Tabla7[Tipo de movimiento],"SALIDA",Tabla7[Mes],I$5))</f>
        <v>0</v>
      </c>
      <c r="J490" s="39">
        <f>IF($B490="","",-SUMIFS(Tabla7[Cantidad],Tabla7[Código del producto],$B490,Tabla7[Tipo de movimiento],"SALIDA",Tabla7[Mes],J$5))</f>
        <v>0</v>
      </c>
      <c r="K490" s="39">
        <f>IF($B490="","",-SUMIFS(Tabla7[Cantidad],Tabla7[Código del producto],$B490,Tabla7[Tipo de movimiento],"SALIDA",Tabla7[Mes],K$5))</f>
        <v>0</v>
      </c>
      <c r="L490" s="39">
        <f>IF($B490="","",-SUMIFS(Tabla7[Cantidad],Tabla7[Código del producto],$B490,Tabla7[Tipo de movimiento],"SALIDA",Tabla7[Mes],L$5))</f>
        <v>0</v>
      </c>
      <c r="M490" s="39">
        <f>IF($B490="","",-SUMIFS(Tabla7[Cantidad],Tabla7[Código del producto],$B490,Tabla7[Tipo de movimiento],"SALIDA",Tabla7[Mes],M$5))</f>
        <v>0</v>
      </c>
      <c r="N490" s="39">
        <f>IF($B490="","",-SUMIFS(Tabla7[Cantidad],Tabla7[Código del producto],$B490,Tabla7[Tipo de movimiento],"SALIDA",Tabla7[Mes],N$5))</f>
        <v>0</v>
      </c>
      <c r="O490" s="39">
        <f>IF($B490="","",-SUMIFS(Tabla7[Cantidad],Tabla7[Código del producto],$B490,Tabla7[Tipo de movimiento],"SALIDA",Tabla7[Mes],O$5))</f>
        <v>0</v>
      </c>
      <c r="P490" s="39">
        <f>IF($B490="","",-SUMIFS(Tabla7[Cantidad],Tabla7[Código del producto],$B490,Tabla7[Tipo de movimiento],"SALIDA",Tabla7[Mes],P$5))</f>
        <v>0</v>
      </c>
      <c r="Q490" s="39">
        <f t="shared" si="21"/>
        <v>0</v>
      </c>
      <c r="R490" s="51" t="str">
        <f>IF($B490="","",IFERROR(VLOOKUP($B490,'ABC rotación'!$C:$G,5,0),"C"))</f>
        <v>C</v>
      </c>
      <c r="S490" s="41">
        <f t="shared" si="22"/>
        <v>0</v>
      </c>
      <c r="T490" s="40">
        <f t="shared" si="23"/>
        <v>0</v>
      </c>
      <c r="U490" s="23" t="str">
        <f>IF($B490="","",VLOOKUP($T490,Tablas!$X$14:$Y$17,2,1))</f>
        <v>1. ROJO</v>
      </c>
    </row>
    <row r="491" spans="2:21" x14ac:dyDescent="0.2">
      <c r="B491" s="1">
        <f>IF(Tablas!B489="","",Tablas!B489)</f>
        <v>300486</v>
      </c>
      <c r="C491" s="1" t="str">
        <f>IF(Tablas!C489="","",Tablas!C489)</f>
        <v>CUBIERTA DEL VENTILADOR DE ENF</v>
      </c>
      <c r="D491" s="1" t="str">
        <f>IF(Tablas!D489="","",Tablas!D489)</f>
        <v>15 - MISCELANEOS</v>
      </c>
      <c r="E491" s="1" t="str">
        <f>IF(Tablas!E489="","",Tablas!E489)</f>
        <v>UN</v>
      </c>
      <c r="F491" s="1">
        <f>IF(Tablas!F489="","",Tablas!F489)</f>
        <v>8</v>
      </c>
      <c r="G491" s="1">
        <f>IF(Tablas!I489="","",Tablas!I489)</f>
        <v>11</v>
      </c>
      <c r="H491" s="1">
        <v>4</v>
      </c>
      <c r="I491" s="39">
        <f>IF($B491="","",-SUMIFS(Tabla7[Cantidad],Tabla7[Código del producto],$B491,Tabla7[Tipo de movimiento],"SALIDA",Tabla7[Mes],I$5))</f>
        <v>0</v>
      </c>
      <c r="J491" s="39">
        <f>IF($B491="","",-SUMIFS(Tabla7[Cantidad],Tabla7[Código del producto],$B491,Tabla7[Tipo de movimiento],"SALIDA",Tabla7[Mes],J$5))</f>
        <v>0</v>
      </c>
      <c r="K491" s="39">
        <f>IF($B491="","",-SUMIFS(Tabla7[Cantidad],Tabla7[Código del producto],$B491,Tabla7[Tipo de movimiento],"SALIDA",Tabla7[Mes],K$5))</f>
        <v>0</v>
      </c>
      <c r="L491" s="39">
        <f>IF($B491="","",-SUMIFS(Tabla7[Cantidad],Tabla7[Código del producto],$B491,Tabla7[Tipo de movimiento],"SALIDA",Tabla7[Mes],L$5))</f>
        <v>19</v>
      </c>
      <c r="M491" s="39">
        <f>IF($B491="","",-SUMIFS(Tabla7[Cantidad],Tabla7[Código del producto],$B491,Tabla7[Tipo de movimiento],"SALIDA",Tabla7[Mes],M$5))</f>
        <v>0</v>
      </c>
      <c r="N491" s="39">
        <f>IF($B491="","",-SUMIFS(Tabla7[Cantidad],Tabla7[Código del producto],$B491,Tabla7[Tipo de movimiento],"SALIDA",Tabla7[Mes],N$5))</f>
        <v>0</v>
      </c>
      <c r="O491" s="39">
        <f>IF($B491="","",-SUMIFS(Tabla7[Cantidad],Tabla7[Código del producto],$B491,Tabla7[Tipo de movimiento],"SALIDA",Tabla7[Mes],O$5))</f>
        <v>0</v>
      </c>
      <c r="P491" s="39">
        <f>IF($B491="","",-SUMIFS(Tabla7[Cantidad],Tabla7[Código del producto],$B491,Tabla7[Tipo de movimiento],"SALIDA",Tabla7[Mes],P$5))</f>
        <v>9</v>
      </c>
      <c r="Q491" s="39">
        <f t="shared" si="21"/>
        <v>3</v>
      </c>
      <c r="R491" s="51" t="str">
        <f>IF($B491="","",IFERROR(VLOOKUP($B491,'ABC rotación'!$C:$G,5,0),"C"))</f>
        <v>C</v>
      </c>
      <c r="S491" s="41">
        <f t="shared" si="22"/>
        <v>40</v>
      </c>
      <c r="T491" s="40">
        <f t="shared" si="23"/>
        <v>5</v>
      </c>
      <c r="U491" s="23" t="str">
        <f>IF($B491="","",VLOOKUP($T491,Tablas!$X$14:$Y$17,2,1))</f>
        <v>4. NEGRO</v>
      </c>
    </row>
    <row r="492" spans="2:21" x14ac:dyDescent="0.2">
      <c r="B492" s="1">
        <f>IF(Tablas!B490="","",Tablas!B490)</f>
        <v>300487</v>
      </c>
      <c r="C492" s="1" t="str">
        <f>IF(Tablas!C490="","",Tablas!C490)</f>
        <v>SISTEMA COMPLETO DE FRENO DELA</v>
      </c>
      <c r="D492" s="1" t="str">
        <f>IF(Tablas!D490="","",Tablas!D490)</f>
        <v>04 - FRENOS Y EMBRAGUES</v>
      </c>
      <c r="E492" s="1" t="str">
        <f>IF(Tablas!E490="","",Tablas!E490)</f>
        <v>UN</v>
      </c>
      <c r="F492" s="1">
        <f>IF(Tablas!F490="","",Tablas!F490)</f>
        <v>9</v>
      </c>
      <c r="G492" s="1">
        <f>IF(Tablas!I490="","",Tablas!I490)</f>
        <v>11</v>
      </c>
      <c r="H492" s="1">
        <v>1</v>
      </c>
      <c r="I492" s="39">
        <f>IF($B492="","",-SUMIFS(Tabla7[Cantidad],Tabla7[Código del producto],$B492,Tabla7[Tipo de movimiento],"SALIDA",Tabla7[Mes],I$5))</f>
        <v>0</v>
      </c>
      <c r="J492" s="39">
        <f>IF($B492="","",-SUMIFS(Tabla7[Cantidad],Tabla7[Código del producto],$B492,Tabla7[Tipo de movimiento],"SALIDA",Tabla7[Mes],J$5))</f>
        <v>0</v>
      </c>
      <c r="K492" s="39">
        <f>IF($B492="","",-SUMIFS(Tabla7[Cantidad],Tabla7[Código del producto],$B492,Tabla7[Tipo de movimiento],"SALIDA",Tabla7[Mes],K$5))</f>
        <v>0</v>
      </c>
      <c r="L492" s="39">
        <f>IF($B492="","",-SUMIFS(Tabla7[Cantidad],Tabla7[Código del producto],$B492,Tabla7[Tipo de movimiento],"SALIDA",Tabla7[Mes],L$5))</f>
        <v>0</v>
      </c>
      <c r="M492" s="39">
        <f>IF($B492="","",-SUMIFS(Tabla7[Cantidad],Tabla7[Código del producto],$B492,Tabla7[Tipo de movimiento],"SALIDA",Tabla7[Mes],M$5))</f>
        <v>0</v>
      </c>
      <c r="N492" s="39">
        <f>IF($B492="","",-SUMIFS(Tabla7[Cantidad],Tabla7[Código del producto],$B492,Tabla7[Tipo de movimiento],"SALIDA",Tabla7[Mes],N$5))</f>
        <v>0</v>
      </c>
      <c r="O492" s="39">
        <f>IF($B492="","",-SUMIFS(Tabla7[Cantidad],Tabla7[Código del producto],$B492,Tabla7[Tipo de movimiento],"SALIDA",Tabla7[Mes],O$5))</f>
        <v>0</v>
      </c>
      <c r="P492" s="39">
        <f>IF($B492="","",-SUMIFS(Tabla7[Cantidad],Tabla7[Código del producto],$B492,Tabla7[Tipo de movimiento],"SALIDA",Tabla7[Mes],P$5))</f>
        <v>14</v>
      </c>
      <c r="Q492" s="39">
        <f t="shared" si="21"/>
        <v>4.666666666666667</v>
      </c>
      <c r="R492" s="51" t="str">
        <f>IF($B492="","",IFERROR(VLOOKUP($B492,'ABC rotación'!$C:$G,5,0),"C"))</f>
        <v>B</v>
      </c>
      <c r="S492" s="41">
        <f t="shared" si="22"/>
        <v>6.4285714285714279</v>
      </c>
      <c r="T492" s="40">
        <f t="shared" si="23"/>
        <v>0.71428571428571419</v>
      </c>
      <c r="U492" s="23" t="str">
        <f>IF($B492="","",VLOOKUP($T492,Tablas!$X$14:$Y$17,2,1))</f>
        <v>2. AMARILLO</v>
      </c>
    </row>
    <row r="493" spans="2:21" x14ac:dyDescent="0.2">
      <c r="B493" s="1">
        <f>IF(Tablas!B491="","",Tablas!B491)</f>
        <v>300488</v>
      </c>
      <c r="C493" s="1" t="str">
        <f>IF(Tablas!C491="","",Tablas!C491)</f>
        <v>BANDA DE EMBRAGUE</v>
      </c>
      <c r="D493" s="1" t="str">
        <f>IF(Tablas!D491="","",Tablas!D491)</f>
        <v>11 - LLANTAS Y HULES</v>
      </c>
      <c r="E493" s="1" t="str">
        <f>IF(Tablas!E491="","",Tablas!E491)</f>
        <v>UN</v>
      </c>
      <c r="F493" s="1">
        <f>IF(Tablas!F491="","",Tablas!F491)</f>
        <v>29</v>
      </c>
      <c r="G493" s="1">
        <f>IF(Tablas!I491="","",Tablas!I491)</f>
        <v>21</v>
      </c>
      <c r="H493" s="1">
        <v>5</v>
      </c>
      <c r="I493" s="39">
        <f>IF($B493="","",-SUMIFS(Tabla7[Cantidad],Tabla7[Código del producto],$B493,Tabla7[Tipo de movimiento],"SALIDA",Tabla7[Mes],I$5))</f>
        <v>22</v>
      </c>
      <c r="J493" s="39">
        <f>IF($B493="","",-SUMIFS(Tabla7[Cantidad],Tabla7[Código del producto],$B493,Tabla7[Tipo de movimiento],"SALIDA",Tabla7[Mes],J$5))</f>
        <v>0</v>
      </c>
      <c r="K493" s="39">
        <f>IF($B493="","",-SUMIFS(Tabla7[Cantidad],Tabla7[Código del producto],$B493,Tabla7[Tipo de movimiento],"SALIDA",Tabla7[Mes],K$5))</f>
        <v>0</v>
      </c>
      <c r="L493" s="39">
        <f>IF($B493="","",-SUMIFS(Tabla7[Cantidad],Tabla7[Código del producto],$B493,Tabla7[Tipo de movimiento],"SALIDA",Tabla7[Mes],L$5))</f>
        <v>0</v>
      </c>
      <c r="M493" s="39">
        <f>IF($B493="","",-SUMIFS(Tabla7[Cantidad],Tabla7[Código del producto],$B493,Tabla7[Tipo de movimiento],"SALIDA",Tabla7[Mes],M$5))</f>
        <v>11</v>
      </c>
      <c r="N493" s="39">
        <f>IF($B493="","",-SUMIFS(Tabla7[Cantidad],Tabla7[Código del producto],$B493,Tabla7[Tipo de movimiento],"SALIDA",Tabla7[Mes],N$5))</f>
        <v>0</v>
      </c>
      <c r="O493" s="39">
        <f>IF($B493="","",-SUMIFS(Tabla7[Cantidad],Tabla7[Código del producto],$B493,Tabla7[Tipo de movimiento],"SALIDA",Tabla7[Mes],O$5))</f>
        <v>7</v>
      </c>
      <c r="P493" s="39">
        <f>IF($B493="","",-SUMIFS(Tabla7[Cantidad],Tabla7[Código del producto],$B493,Tabla7[Tipo de movimiento],"SALIDA",Tabla7[Mes],P$5))</f>
        <v>0</v>
      </c>
      <c r="Q493" s="39">
        <f t="shared" si="21"/>
        <v>2.3333333333333335</v>
      </c>
      <c r="R493" s="51" t="str">
        <f>IF($B493="","",IFERROR(VLOOKUP($B493,'ABC rotación'!$C:$G,5,0),"C"))</f>
        <v>A</v>
      </c>
      <c r="S493" s="41">
        <f t="shared" si="22"/>
        <v>64.285714285714278</v>
      </c>
      <c r="T493" s="40">
        <f t="shared" si="23"/>
        <v>2.2167487684729061</v>
      </c>
      <c r="U493" s="23" t="str">
        <f>IF($B493="","",VLOOKUP($T493,Tablas!$X$14:$Y$17,2,1))</f>
        <v>4. NEGRO</v>
      </c>
    </row>
    <row r="494" spans="2:21" x14ac:dyDescent="0.2">
      <c r="B494" s="1">
        <f>IF(Tablas!B492="","",Tablas!B492)</f>
        <v>300489</v>
      </c>
      <c r="C494" s="1" t="str">
        <f>IF(Tablas!C492="","",Tablas!C492)</f>
        <v>LLAVE DE GASOLINA</v>
      </c>
      <c r="D494" s="1" t="str">
        <f>IF(Tablas!D492="","",Tablas!D492)</f>
        <v>03 - FILTROS</v>
      </c>
      <c r="E494" s="1" t="str">
        <f>IF(Tablas!E492="","",Tablas!E492)</f>
        <v>UN</v>
      </c>
      <c r="F494" s="1">
        <f>IF(Tablas!F492="","",Tablas!F492)</f>
        <v>16</v>
      </c>
      <c r="G494" s="1">
        <f>IF(Tablas!I492="","",Tablas!I492)</f>
        <v>47</v>
      </c>
      <c r="H494" s="1">
        <v>6</v>
      </c>
      <c r="I494" s="39">
        <f>IF($B494="","",-SUMIFS(Tabla7[Cantidad],Tabla7[Código del producto],$B494,Tabla7[Tipo de movimiento],"SALIDA",Tabla7[Mes],I$5))</f>
        <v>0</v>
      </c>
      <c r="J494" s="39">
        <f>IF($B494="","",-SUMIFS(Tabla7[Cantidad],Tabla7[Código del producto],$B494,Tabla7[Tipo de movimiento],"SALIDA",Tabla7[Mes],J$5))</f>
        <v>0</v>
      </c>
      <c r="K494" s="39">
        <f>IF($B494="","",-SUMIFS(Tabla7[Cantidad],Tabla7[Código del producto],$B494,Tabla7[Tipo de movimiento],"SALIDA",Tabla7[Mes],K$5))</f>
        <v>19</v>
      </c>
      <c r="L494" s="39">
        <f>IF($B494="","",-SUMIFS(Tabla7[Cantidad],Tabla7[Código del producto],$B494,Tabla7[Tipo de movimiento],"SALIDA",Tabla7[Mes],L$5))</f>
        <v>0</v>
      </c>
      <c r="M494" s="39">
        <f>IF($B494="","",-SUMIFS(Tabla7[Cantidad],Tabla7[Código del producto],$B494,Tabla7[Tipo de movimiento],"SALIDA",Tabla7[Mes],M$5))</f>
        <v>0</v>
      </c>
      <c r="N494" s="39">
        <f>IF($B494="","",-SUMIFS(Tabla7[Cantidad],Tabla7[Código del producto],$B494,Tabla7[Tipo de movimiento],"SALIDA",Tabla7[Mes],N$5))</f>
        <v>0</v>
      </c>
      <c r="O494" s="39">
        <f>IF($B494="","",-SUMIFS(Tabla7[Cantidad],Tabla7[Código del producto],$B494,Tabla7[Tipo de movimiento],"SALIDA",Tabla7[Mes],O$5))</f>
        <v>0</v>
      </c>
      <c r="P494" s="39">
        <f>IF($B494="","",-SUMIFS(Tabla7[Cantidad],Tabla7[Código del producto],$B494,Tabla7[Tipo de movimiento],"SALIDA",Tabla7[Mes],P$5))</f>
        <v>0</v>
      </c>
      <c r="Q494" s="39">
        <f t="shared" si="21"/>
        <v>0</v>
      </c>
      <c r="R494" s="51" t="str">
        <f>IF($B494="","",IFERROR(VLOOKUP($B494,'ABC rotación'!$C:$G,5,0),"C"))</f>
        <v>C</v>
      </c>
      <c r="S494" s="41">
        <f t="shared" si="22"/>
        <v>0</v>
      </c>
      <c r="T494" s="40">
        <f t="shared" si="23"/>
        <v>0</v>
      </c>
      <c r="U494" s="23" t="str">
        <f>IF($B494="","",VLOOKUP($T494,Tablas!$X$14:$Y$17,2,1))</f>
        <v>1. ROJO</v>
      </c>
    </row>
    <row r="495" spans="2:21" x14ac:dyDescent="0.2">
      <c r="B495" s="1">
        <f>IF(Tablas!B493="","",Tablas!B493)</f>
        <v>300490</v>
      </c>
      <c r="C495" s="1" t="str">
        <f>IF(Tablas!C493="","",Tablas!C493)</f>
        <v>EMPAQUETADURA CABEZA CILINDRO</v>
      </c>
      <c r="D495" s="1" t="str">
        <f>IF(Tablas!D493="","",Tablas!D493)</f>
        <v>13 - TRACCION</v>
      </c>
      <c r="E495" s="1" t="str">
        <f>IF(Tablas!E493="","",Tablas!E493)</f>
        <v>UN</v>
      </c>
      <c r="F495" s="1">
        <f>IF(Tablas!F493="","",Tablas!F493)</f>
        <v>17</v>
      </c>
      <c r="G495" s="1">
        <f>IF(Tablas!I493="","",Tablas!I493)</f>
        <v>24</v>
      </c>
      <c r="H495" s="1">
        <v>3</v>
      </c>
      <c r="I495" s="39">
        <f>IF($B495="","",-SUMIFS(Tabla7[Cantidad],Tabla7[Código del producto],$B495,Tabla7[Tipo de movimiento],"SALIDA",Tabla7[Mes],I$5))</f>
        <v>0</v>
      </c>
      <c r="J495" s="39">
        <f>IF($B495="","",-SUMIFS(Tabla7[Cantidad],Tabla7[Código del producto],$B495,Tabla7[Tipo de movimiento],"SALIDA",Tabla7[Mes],J$5))</f>
        <v>0</v>
      </c>
      <c r="K495" s="39">
        <f>IF($B495="","",-SUMIFS(Tabla7[Cantidad],Tabla7[Código del producto],$B495,Tabla7[Tipo de movimiento],"SALIDA",Tabla7[Mes],K$5))</f>
        <v>0</v>
      </c>
      <c r="L495" s="39">
        <f>IF($B495="","",-SUMIFS(Tabla7[Cantidad],Tabla7[Código del producto],$B495,Tabla7[Tipo de movimiento],"SALIDA",Tabla7[Mes],L$5))</f>
        <v>0</v>
      </c>
      <c r="M495" s="39">
        <f>IF($B495="","",-SUMIFS(Tabla7[Cantidad],Tabla7[Código del producto],$B495,Tabla7[Tipo de movimiento],"SALIDA",Tabla7[Mes],M$5))</f>
        <v>19</v>
      </c>
      <c r="N495" s="39">
        <f>IF($B495="","",-SUMIFS(Tabla7[Cantidad],Tabla7[Código del producto],$B495,Tabla7[Tipo de movimiento],"SALIDA",Tabla7[Mes],N$5))</f>
        <v>0</v>
      </c>
      <c r="O495" s="39">
        <f>IF($B495="","",-SUMIFS(Tabla7[Cantidad],Tabla7[Código del producto],$B495,Tabla7[Tipo de movimiento],"SALIDA",Tabla7[Mes],O$5))</f>
        <v>0</v>
      </c>
      <c r="P495" s="39">
        <f>IF($B495="","",-SUMIFS(Tabla7[Cantidad],Tabla7[Código del producto],$B495,Tabla7[Tipo de movimiento],"SALIDA",Tabla7[Mes],P$5))</f>
        <v>0</v>
      </c>
      <c r="Q495" s="39">
        <f t="shared" si="21"/>
        <v>0</v>
      </c>
      <c r="R495" s="51" t="str">
        <f>IF($B495="","",IFERROR(VLOOKUP($B495,'ABC rotación'!$C:$G,5,0),"C"))</f>
        <v>C</v>
      </c>
      <c r="S495" s="41">
        <f t="shared" si="22"/>
        <v>0</v>
      </c>
      <c r="T495" s="40">
        <f t="shared" si="23"/>
        <v>0</v>
      </c>
      <c r="U495" s="23" t="str">
        <f>IF($B495="","",VLOOKUP($T495,Tablas!$X$14:$Y$17,2,1))</f>
        <v>1. ROJO</v>
      </c>
    </row>
    <row r="496" spans="2:21" x14ac:dyDescent="0.2">
      <c r="B496" s="1">
        <f>IF(Tablas!B494="","",Tablas!B494)</f>
        <v>300491</v>
      </c>
      <c r="C496" s="1" t="str">
        <f>IF(Tablas!C494="","",Tablas!C494)</f>
        <v>CONJUNTO DE CIGÜEÑAL</v>
      </c>
      <c r="D496" s="1" t="str">
        <f>IF(Tablas!D494="","",Tablas!D494)</f>
        <v>09 - PARTES DE MOTOR</v>
      </c>
      <c r="E496" s="1" t="str">
        <f>IF(Tablas!E494="","",Tablas!E494)</f>
        <v>UN</v>
      </c>
      <c r="F496" s="1">
        <f>IF(Tablas!F494="","",Tablas!F494)</f>
        <v>18</v>
      </c>
      <c r="G496" s="1">
        <f>IF(Tablas!I494="","",Tablas!I494)</f>
        <v>39</v>
      </c>
      <c r="H496" s="1">
        <v>9</v>
      </c>
      <c r="I496" s="39">
        <f>IF($B496="","",-SUMIFS(Tabla7[Cantidad],Tabla7[Código del producto],$B496,Tabla7[Tipo de movimiento],"SALIDA",Tabla7[Mes],I$5))</f>
        <v>0</v>
      </c>
      <c r="J496" s="39">
        <f>IF($B496="","",-SUMIFS(Tabla7[Cantidad],Tabla7[Código del producto],$B496,Tabla7[Tipo de movimiento],"SALIDA",Tabla7[Mes],J$5))</f>
        <v>13</v>
      </c>
      <c r="K496" s="39">
        <f>IF($B496="","",-SUMIFS(Tabla7[Cantidad],Tabla7[Código del producto],$B496,Tabla7[Tipo de movimiento],"SALIDA",Tabla7[Mes],K$5))</f>
        <v>0</v>
      </c>
      <c r="L496" s="39">
        <f>IF($B496="","",-SUMIFS(Tabla7[Cantidad],Tabla7[Código del producto],$B496,Tabla7[Tipo de movimiento],"SALIDA",Tabla7[Mes],L$5))</f>
        <v>0</v>
      </c>
      <c r="M496" s="39">
        <f>IF($B496="","",-SUMIFS(Tabla7[Cantidad],Tabla7[Código del producto],$B496,Tabla7[Tipo de movimiento],"SALIDA",Tabla7[Mes],M$5))</f>
        <v>0</v>
      </c>
      <c r="N496" s="39">
        <f>IF($B496="","",-SUMIFS(Tabla7[Cantidad],Tabla7[Código del producto],$B496,Tabla7[Tipo de movimiento],"SALIDA",Tabla7[Mes],N$5))</f>
        <v>0</v>
      </c>
      <c r="O496" s="39">
        <f>IF($B496="","",-SUMIFS(Tabla7[Cantidad],Tabla7[Código del producto],$B496,Tabla7[Tipo de movimiento],"SALIDA",Tabla7[Mes],O$5))</f>
        <v>0</v>
      </c>
      <c r="P496" s="39">
        <f>IF($B496="","",-SUMIFS(Tabla7[Cantidad],Tabla7[Código del producto],$B496,Tabla7[Tipo de movimiento],"SALIDA",Tabla7[Mes],P$5))</f>
        <v>5</v>
      </c>
      <c r="Q496" s="39">
        <f t="shared" si="21"/>
        <v>1.6666666666666667</v>
      </c>
      <c r="R496" s="51" t="str">
        <f>IF($B496="","",IFERROR(VLOOKUP($B496,'ABC rotación'!$C:$G,5,0),"C"))</f>
        <v>B</v>
      </c>
      <c r="S496" s="41">
        <f t="shared" si="22"/>
        <v>161.99999999999997</v>
      </c>
      <c r="T496" s="40">
        <f t="shared" si="23"/>
        <v>8.9999999999999982</v>
      </c>
      <c r="U496" s="23" t="str">
        <f>IF($B496="","",VLOOKUP($T496,Tablas!$X$14:$Y$17,2,1))</f>
        <v>4. NEGRO</v>
      </c>
    </row>
    <row r="497" spans="2:21" x14ac:dyDescent="0.2">
      <c r="B497" s="1">
        <f>IF(Tablas!B495="","",Tablas!B495)</f>
        <v>300492</v>
      </c>
      <c r="C497" s="1" t="str">
        <f>IF(Tablas!C495="","",Tablas!C495)</f>
        <v>EMPAQUETADURA CUBIERTA CABEZA</v>
      </c>
      <c r="D497" s="1" t="str">
        <f>IF(Tablas!D495="","",Tablas!D495)</f>
        <v>09 - PARTES DE MOTOR</v>
      </c>
      <c r="E497" s="1" t="str">
        <f>IF(Tablas!E495="","",Tablas!E495)</f>
        <v>UN</v>
      </c>
      <c r="F497" s="1">
        <f>IF(Tablas!F495="","",Tablas!F495)</f>
        <v>14</v>
      </c>
      <c r="G497" s="1">
        <f>IF(Tablas!I495="","",Tablas!I495)</f>
        <v>30</v>
      </c>
      <c r="H497" s="1">
        <v>2</v>
      </c>
      <c r="I497" s="39">
        <f>IF($B497="","",-SUMIFS(Tabla7[Cantidad],Tabla7[Código del producto],$B497,Tabla7[Tipo de movimiento],"SALIDA",Tabla7[Mes],I$5))</f>
        <v>0</v>
      </c>
      <c r="J497" s="39">
        <f>IF($B497="","",-SUMIFS(Tabla7[Cantidad],Tabla7[Código del producto],$B497,Tabla7[Tipo de movimiento],"SALIDA",Tabla7[Mes],J$5))</f>
        <v>0</v>
      </c>
      <c r="K497" s="39">
        <f>IF($B497="","",-SUMIFS(Tabla7[Cantidad],Tabla7[Código del producto],$B497,Tabla7[Tipo de movimiento],"SALIDA",Tabla7[Mes],K$5))</f>
        <v>11</v>
      </c>
      <c r="L497" s="39">
        <f>IF($B497="","",-SUMIFS(Tabla7[Cantidad],Tabla7[Código del producto],$B497,Tabla7[Tipo de movimiento],"SALIDA",Tabla7[Mes],L$5))</f>
        <v>0</v>
      </c>
      <c r="M497" s="39">
        <f>IF($B497="","",-SUMIFS(Tabla7[Cantidad],Tabla7[Código del producto],$B497,Tabla7[Tipo de movimiento],"SALIDA",Tabla7[Mes],M$5))</f>
        <v>17</v>
      </c>
      <c r="N497" s="39">
        <f>IF($B497="","",-SUMIFS(Tabla7[Cantidad],Tabla7[Código del producto],$B497,Tabla7[Tipo de movimiento],"SALIDA",Tabla7[Mes],N$5))</f>
        <v>0</v>
      </c>
      <c r="O497" s="39">
        <f>IF($B497="","",-SUMIFS(Tabla7[Cantidad],Tabla7[Código del producto],$B497,Tabla7[Tipo de movimiento],"SALIDA",Tabla7[Mes],O$5))</f>
        <v>0</v>
      </c>
      <c r="P497" s="39">
        <f>IF($B497="","",-SUMIFS(Tabla7[Cantidad],Tabla7[Código del producto],$B497,Tabla7[Tipo de movimiento],"SALIDA",Tabla7[Mes],P$5))</f>
        <v>0</v>
      </c>
      <c r="Q497" s="39">
        <f t="shared" si="21"/>
        <v>0</v>
      </c>
      <c r="R497" s="51" t="str">
        <f>IF($B497="","",IFERROR(VLOOKUP($B497,'ABC rotación'!$C:$G,5,0),"C"))</f>
        <v>A</v>
      </c>
      <c r="S497" s="41">
        <f t="shared" si="22"/>
        <v>0</v>
      </c>
      <c r="T497" s="40">
        <f t="shared" si="23"/>
        <v>0</v>
      </c>
      <c r="U497" s="23" t="str">
        <f>IF($B497="","",VLOOKUP($T497,Tablas!$X$14:$Y$17,2,1))</f>
        <v>1. ROJO</v>
      </c>
    </row>
    <row r="498" spans="2:21" x14ac:dyDescent="0.2">
      <c r="B498" s="1">
        <f>IF(Tablas!B496="","",Tablas!B496)</f>
        <v>300493</v>
      </c>
      <c r="C498" s="1" t="str">
        <f>IF(Tablas!C496="","",Tablas!C496)</f>
        <v>DISCO DE FRENO</v>
      </c>
      <c r="D498" s="1" t="str">
        <f>IF(Tablas!D496="","",Tablas!D496)</f>
        <v>04 - FRENOS Y EMBRAGUES</v>
      </c>
      <c r="E498" s="1" t="str">
        <f>IF(Tablas!E496="","",Tablas!E496)</f>
        <v>UN</v>
      </c>
      <c r="F498" s="1">
        <f>IF(Tablas!F496="","",Tablas!F496)</f>
        <v>7</v>
      </c>
      <c r="G498" s="1">
        <f>IF(Tablas!I496="","",Tablas!I496)</f>
        <v>16</v>
      </c>
      <c r="H498" s="1">
        <v>6</v>
      </c>
      <c r="I498" s="39">
        <f>IF($B498="","",-SUMIFS(Tabla7[Cantidad],Tabla7[Código del producto],$B498,Tabla7[Tipo de movimiento],"SALIDA",Tabla7[Mes],I$5))</f>
        <v>20</v>
      </c>
      <c r="J498" s="39">
        <f>IF($B498="","",-SUMIFS(Tabla7[Cantidad],Tabla7[Código del producto],$B498,Tabla7[Tipo de movimiento],"SALIDA",Tabla7[Mes],J$5))</f>
        <v>16</v>
      </c>
      <c r="K498" s="39">
        <f>IF($B498="","",-SUMIFS(Tabla7[Cantidad],Tabla7[Código del producto],$B498,Tabla7[Tipo de movimiento],"SALIDA",Tabla7[Mes],K$5))</f>
        <v>0</v>
      </c>
      <c r="L498" s="39">
        <f>IF($B498="","",-SUMIFS(Tabla7[Cantidad],Tabla7[Código del producto],$B498,Tabla7[Tipo de movimiento],"SALIDA",Tabla7[Mes],L$5))</f>
        <v>0</v>
      </c>
      <c r="M498" s="39">
        <f>IF($B498="","",-SUMIFS(Tabla7[Cantidad],Tabla7[Código del producto],$B498,Tabla7[Tipo de movimiento],"SALIDA",Tabla7[Mes],M$5))</f>
        <v>0</v>
      </c>
      <c r="N498" s="39">
        <f>IF($B498="","",-SUMIFS(Tabla7[Cantidad],Tabla7[Código del producto],$B498,Tabla7[Tipo de movimiento],"SALIDA",Tabla7[Mes],N$5))</f>
        <v>0</v>
      </c>
      <c r="O498" s="39">
        <f>IF($B498="","",-SUMIFS(Tabla7[Cantidad],Tabla7[Código del producto],$B498,Tabla7[Tipo de movimiento],"SALIDA",Tabla7[Mes],O$5))</f>
        <v>0</v>
      </c>
      <c r="P498" s="39">
        <f>IF($B498="","",-SUMIFS(Tabla7[Cantidad],Tabla7[Código del producto],$B498,Tabla7[Tipo de movimiento],"SALIDA",Tabla7[Mes],P$5))</f>
        <v>0</v>
      </c>
      <c r="Q498" s="39">
        <f t="shared" si="21"/>
        <v>0</v>
      </c>
      <c r="R498" s="51" t="str">
        <f>IF($B498="","",IFERROR(VLOOKUP($B498,'ABC rotación'!$C:$G,5,0),"C"))</f>
        <v>B</v>
      </c>
      <c r="S498" s="41">
        <f t="shared" si="22"/>
        <v>0</v>
      </c>
      <c r="T498" s="40">
        <f t="shared" si="23"/>
        <v>0</v>
      </c>
      <c r="U498" s="23" t="str">
        <f>IF($B498="","",VLOOKUP($T498,Tablas!$X$14:$Y$17,2,1))</f>
        <v>1. ROJO</v>
      </c>
    </row>
    <row r="499" spans="2:21" x14ac:dyDescent="0.2">
      <c r="B499" s="1">
        <f>IF(Tablas!B497="","",Tablas!B497)</f>
        <v>300494</v>
      </c>
      <c r="C499" s="1" t="str">
        <f>IF(Tablas!C497="","",Tablas!C497)</f>
        <v>CERRADURA DE ASIENTO</v>
      </c>
      <c r="D499" s="1" t="str">
        <f>IF(Tablas!D497="","",Tablas!D497)</f>
        <v>15 - MISCELANEOS</v>
      </c>
      <c r="E499" s="1" t="str">
        <f>IF(Tablas!E497="","",Tablas!E497)</f>
        <v>UN</v>
      </c>
      <c r="F499" s="1">
        <f>IF(Tablas!F497="","",Tablas!F497)</f>
        <v>16</v>
      </c>
      <c r="G499" s="1">
        <f>IF(Tablas!I497="","",Tablas!I497)</f>
        <v>37</v>
      </c>
      <c r="H499" s="1">
        <v>7</v>
      </c>
      <c r="I499" s="39">
        <f>IF($B499="","",-SUMIFS(Tabla7[Cantidad],Tabla7[Código del producto],$B499,Tabla7[Tipo de movimiento],"SALIDA",Tabla7[Mes],I$5))</f>
        <v>0</v>
      </c>
      <c r="J499" s="39">
        <f>IF($B499="","",-SUMIFS(Tabla7[Cantidad],Tabla7[Código del producto],$B499,Tabla7[Tipo de movimiento],"SALIDA",Tabla7[Mes],J$5))</f>
        <v>0</v>
      </c>
      <c r="K499" s="39">
        <f>IF($B499="","",-SUMIFS(Tabla7[Cantidad],Tabla7[Código del producto],$B499,Tabla7[Tipo de movimiento],"SALIDA",Tabla7[Mes],K$5))</f>
        <v>8</v>
      </c>
      <c r="L499" s="39">
        <f>IF($B499="","",-SUMIFS(Tabla7[Cantidad],Tabla7[Código del producto],$B499,Tabla7[Tipo de movimiento],"SALIDA",Tabla7[Mes],L$5))</f>
        <v>18</v>
      </c>
      <c r="M499" s="39">
        <f>IF($B499="","",-SUMIFS(Tabla7[Cantidad],Tabla7[Código del producto],$B499,Tabla7[Tipo de movimiento],"SALIDA",Tabla7[Mes],M$5))</f>
        <v>0</v>
      </c>
      <c r="N499" s="39">
        <f>IF($B499="","",-SUMIFS(Tabla7[Cantidad],Tabla7[Código del producto],$B499,Tabla7[Tipo de movimiento],"SALIDA",Tabla7[Mes],N$5))</f>
        <v>0</v>
      </c>
      <c r="O499" s="39">
        <f>IF($B499="","",-SUMIFS(Tabla7[Cantidad],Tabla7[Código del producto],$B499,Tabla7[Tipo de movimiento],"SALIDA",Tabla7[Mes],O$5))</f>
        <v>20</v>
      </c>
      <c r="P499" s="39">
        <f>IF($B499="","",-SUMIFS(Tabla7[Cantidad],Tabla7[Código del producto],$B499,Tabla7[Tipo de movimiento],"SALIDA",Tabla7[Mes],P$5))</f>
        <v>14</v>
      </c>
      <c r="Q499" s="39">
        <f t="shared" si="21"/>
        <v>11.333333333333334</v>
      </c>
      <c r="R499" s="51" t="str">
        <f>IF($B499="","",IFERROR(VLOOKUP($B499,'ABC rotación'!$C:$G,5,0),"C"))</f>
        <v>B</v>
      </c>
      <c r="S499" s="41">
        <f t="shared" si="22"/>
        <v>18.52941176470588</v>
      </c>
      <c r="T499" s="40">
        <f t="shared" si="23"/>
        <v>1.1580882352941175</v>
      </c>
      <c r="U499" s="23" t="str">
        <f>IF($B499="","",VLOOKUP($T499,Tablas!$X$14:$Y$17,2,1))</f>
        <v>3. VERDE</v>
      </c>
    </row>
    <row r="500" spans="2:21" x14ac:dyDescent="0.2">
      <c r="B500" s="1">
        <f>IF(Tablas!B498="","",Tablas!B498)</f>
        <v>300495</v>
      </c>
      <c r="C500" s="1" t="str">
        <f>IF(Tablas!C498="","",Tablas!C498)</f>
        <v>CABLE DE ASIENTO</v>
      </c>
      <c r="D500" s="1" t="str">
        <f>IF(Tablas!D498="","",Tablas!D498)</f>
        <v>10 - PALANCAS Y CHICOTES</v>
      </c>
      <c r="E500" s="1" t="str">
        <f>IF(Tablas!E498="","",Tablas!E498)</f>
        <v>UN</v>
      </c>
      <c r="F500" s="1">
        <f>IF(Tablas!F498="","",Tablas!F498)</f>
        <v>17</v>
      </c>
      <c r="G500" s="1">
        <f>IF(Tablas!I498="","",Tablas!I498)</f>
        <v>36</v>
      </c>
      <c r="H500" s="1">
        <v>8</v>
      </c>
      <c r="I500" s="39">
        <f>IF($B500="","",-SUMIFS(Tabla7[Cantidad],Tabla7[Código del producto],$B500,Tabla7[Tipo de movimiento],"SALIDA",Tabla7[Mes],I$5))</f>
        <v>0</v>
      </c>
      <c r="J500" s="39">
        <f>IF($B500="","",-SUMIFS(Tabla7[Cantidad],Tabla7[Código del producto],$B500,Tabla7[Tipo de movimiento],"SALIDA",Tabla7[Mes],J$5))</f>
        <v>0</v>
      </c>
      <c r="K500" s="39">
        <f>IF($B500="","",-SUMIFS(Tabla7[Cantidad],Tabla7[Código del producto],$B500,Tabla7[Tipo de movimiento],"SALIDA",Tabla7[Mes],K$5))</f>
        <v>0</v>
      </c>
      <c r="L500" s="39">
        <f>IF($B500="","",-SUMIFS(Tabla7[Cantidad],Tabla7[Código del producto],$B500,Tabla7[Tipo de movimiento],"SALIDA",Tabla7[Mes],L$5))</f>
        <v>0</v>
      </c>
      <c r="M500" s="39">
        <f>IF($B500="","",-SUMIFS(Tabla7[Cantidad],Tabla7[Código del producto],$B500,Tabla7[Tipo de movimiento],"SALIDA",Tabla7[Mes],M$5))</f>
        <v>5</v>
      </c>
      <c r="N500" s="39">
        <f>IF($B500="","",-SUMIFS(Tabla7[Cantidad],Tabla7[Código del producto],$B500,Tabla7[Tipo de movimiento],"SALIDA",Tabla7[Mes],N$5))</f>
        <v>0</v>
      </c>
      <c r="O500" s="39">
        <f>IF($B500="","",-SUMIFS(Tabla7[Cantidad],Tabla7[Código del producto],$B500,Tabla7[Tipo de movimiento],"SALIDA",Tabla7[Mes],O$5))</f>
        <v>0</v>
      </c>
      <c r="P500" s="39">
        <f>IF($B500="","",-SUMIFS(Tabla7[Cantidad],Tabla7[Código del producto],$B500,Tabla7[Tipo de movimiento],"SALIDA",Tabla7[Mes],P$5))</f>
        <v>0</v>
      </c>
      <c r="Q500" s="39">
        <f t="shared" si="21"/>
        <v>0</v>
      </c>
      <c r="R500" s="51" t="str">
        <f>IF($B500="","",IFERROR(VLOOKUP($B500,'ABC rotación'!$C:$G,5,0),"C"))</f>
        <v>C</v>
      </c>
      <c r="S500" s="41">
        <f t="shared" si="22"/>
        <v>0</v>
      </c>
      <c r="T500" s="40">
        <f t="shared" si="23"/>
        <v>0</v>
      </c>
      <c r="U500" s="23" t="str">
        <f>IF($B500="","",VLOOKUP($T500,Tablas!$X$14:$Y$17,2,1))</f>
        <v>1. ROJO</v>
      </c>
    </row>
    <row r="501" spans="2:21" x14ac:dyDescent="0.2">
      <c r="B501" s="1">
        <f>IF(Tablas!B499="","",Tablas!B499)</f>
        <v>300496</v>
      </c>
      <c r="C501" s="1" t="str">
        <f>IF(Tablas!C499="","",Tablas!C499)</f>
        <v>CABLE DE ASIENTO</v>
      </c>
      <c r="D501" s="1" t="str">
        <f>IF(Tablas!D499="","",Tablas!D499)</f>
        <v>10 - PALANCAS Y CHICOTES</v>
      </c>
      <c r="E501" s="1" t="str">
        <f>IF(Tablas!E499="","",Tablas!E499)</f>
        <v>UN</v>
      </c>
      <c r="F501" s="1">
        <f>IF(Tablas!F499="","",Tablas!F499)</f>
        <v>23</v>
      </c>
      <c r="G501" s="1">
        <f>IF(Tablas!I499="","",Tablas!I499)</f>
        <v>15</v>
      </c>
      <c r="H501" s="1">
        <v>3</v>
      </c>
      <c r="I501" s="39">
        <f>IF($B501="","",-SUMIFS(Tabla7[Cantidad],Tabla7[Código del producto],$B501,Tabla7[Tipo de movimiento],"SALIDA",Tabla7[Mes],I$5))</f>
        <v>0</v>
      </c>
      <c r="J501" s="39">
        <f>IF($B501="","",-SUMIFS(Tabla7[Cantidad],Tabla7[Código del producto],$B501,Tabla7[Tipo de movimiento],"SALIDA",Tabla7[Mes],J$5))</f>
        <v>0</v>
      </c>
      <c r="K501" s="39">
        <f>IF($B501="","",-SUMIFS(Tabla7[Cantidad],Tabla7[Código del producto],$B501,Tabla7[Tipo de movimiento],"SALIDA",Tabla7[Mes],K$5))</f>
        <v>0</v>
      </c>
      <c r="L501" s="39">
        <f>IF($B501="","",-SUMIFS(Tabla7[Cantidad],Tabla7[Código del producto],$B501,Tabla7[Tipo de movimiento],"SALIDA",Tabla7[Mes],L$5))</f>
        <v>0</v>
      </c>
      <c r="M501" s="39">
        <f>IF($B501="","",-SUMIFS(Tabla7[Cantidad],Tabla7[Código del producto],$B501,Tabla7[Tipo de movimiento],"SALIDA",Tabla7[Mes],M$5))</f>
        <v>6</v>
      </c>
      <c r="N501" s="39">
        <f>IF($B501="","",-SUMIFS(Tabla7[Cantidad],Tabla7[Código del producto],$B501,Tabla7[Tipo de movimiento],"SALIDA",Tabla7[Mes],N$5))</f>
        <v>0</v>
      </c>
      <c r="O501" s="39">
        <f>IF($B501="","",-SUMIFS(Tabla7[Cantidad],Tabla7[Código del producto],$B501,Tabla7[Tipo de movimiento],"SALIDA",Tabla7[Mes],O$5))</f>
        <v>0</v>
      </c>
      <c r="P501" s="39">
        <f>IF($B501="","",-SUMIFS(Tabla7[Cantidad],Tabla7[Código del producto],$B501,Tabla7[Tipo de movimiento],"SALIDA",Tabla7[Mes],P$5))</f>
        <v>0</v>
      </c>
      <c r="Q501" s="39">
        <f t="shared" si="21"/>
        <v>0</v>
      </c>
      <c r="R501" s="51" t="str">
        <f>IF($B501="","",IFERROR(VLOOKUP($B501,'ABC rotación'!$C:$G,5,0),"C"))</f>
        <v>C</v>
      </c>
      <c r="S501" s="41">
        <f t="shared" si="22"/>
        <v>0</v>
      </c>
      <c r="T501" s="40">
        <f t="shared" si="23"/>
        <v>0</v>
      </c>
      <c r="U501" s="23" t="str">
        <f>IF($B501="","",VLOOKUP($T501,Tablas!$X$14:$Y$17,2,1))</f>
        <v>1. ROJO</v>
      </c>
    </row>
    <row r="502" spans="2:21" x14ac:dyDescent="0.2">
      <c r="B502" s="1">
        <f>IF(Tablas!B500="","",Tablas!B500)</f>
        <v>300497</v>
      </c>
      <c r="C502" s="1" t="str">
        <f>IF(Tablas!C500="","",Tablas!C500)</f>
        <v>CUBIERTA DE PIERNA DER GRIS</v>
      </c>
      <c r="D502" s="1" t="str">
        <f>IF(Tablas!D500="","",Tablas!D500)</f>
        <v>05 - COLISION</v>
      </c>
      <c r="E502" s="1" t="str">
        <f>IF(Tablas!E500="","",Tablas!E500)</f>
        <v>UN</v>
      </c>
      <c r="F502" s="1">
        <f>IF(Tablas!F500="","",Tablas!F500)</f>
        <v>29</v>
      </c>
      <c r="G502" s="1">
        <f>IF(Tablas!I500="","",Tablas!I500)</f>
        <v>48</v>
      </c>
      <c r="H502" s="1">
        <v>8</v>
      </c>
      <c r="I502" s="39">
        <f>IF($B502="","",-SUMIFS(Tabla7[Cantidad],Tabla7[Código del producto],$B502,Tabla7[Tipo de movimiento],"SALIDA",Tabla7[Mes],I$5))</f>
        <v>0</v>
      </c>
      <c r="J502" s="39">
        <f>IF($B502="","",-SUMIFS(Tabla7[Cantidad],Tabla7[Código del producto],$B502,Tabla7[Tipo de movimiento],"SALIDA",Tabla7[Mes],J$5))</f>
        <v>0</v>
      </c>
      <c r="K502" s="39">
        <f>IF($B502="","",-SUMIFS(Tabla7[Cantidad],Tabla7[Código del producto],$B502,Tabla7[Tipo de movimiento],"SALIDA",Tabla7[Mes],K$5))</f>
        <v>0</v>
      </c>
      <c r="L502" s="39">
        <f>IF($B502="","",-SUMIFS(Tabla7[Cantidad],Tabla7[Código del producto],$B502,Tabla7[Tipo de movimiento],"SALIDA",Tabla7[Mes],L$5))</f>
        <v>0</v>
      </c>
      <c r="M502" s="39">
        <f>IF($B502="","",-SUMIFS(Tabla7[Cantidad],Tabla7[Código del producto],$B502,Tabla7[Tipo de movimiento],"SALIDA",Tabla7[Mes],M$5))</f>
        <v>0</v>
      </c>
      <c r="N502" s="39">
        <f>IF($B502="","",-SUMIFS(Tabla7[Cantidad],Tabla7[Código del producto],$B502,Tabla7[Tipo de movimiento],"SALIDA",Tabla7[Mes],N$5))</f>
        <v>7</v>
      </c>
      <c r="O502" s="39">
        <f>IF($B502="","",-SUMIFS(Tabla7[Cantidad],Tabla7[Código del producto],$B502,Tabla7[Tipo de movimiento],"SALIDA",Tabla7[Mes],O$5))</f>
        <v>0</v>
      </c>
      <c r="P502" s="39">
        <f>IF($B502="","",-SUMIFS(Tabla7[Cantidad],Tabla7[Código del producto],$B502,Tabla7[Tipo de movimiento],"SALIDA",Tabla7[Mes],P$5))</f>
        <v>12</v>
      </c>
      <c r="Q502" s="39">
        <f t="shared" si="21"/>
        <v>6.333333333333333</v>
      </c>
      <c r="R502" s="51" t="str">
        <f>IF($B502="","",IFERROR(VLOOKUP($B502,'ABC rotación'!$C:$G,5,0),"C"))</f>
        <v>A</v>
      </c>
      <c r="S502" s="41">
        <f t="shared" si="22"/>
        <v>37.894736842105267</v>
      </c>
      <c r="T502" s="40">
        <f t="shared" si="23"/>
        <v>1.3067150635208713</v>
      </c>
      <c r="U502" s="23" t="str">
        <f>IF($B502="","",VLOOKUP($T502,Tablas!$X$14:$Y$17,2,1))</f>
        <v>3. VERDE</v>
      </c>
    </row>
    <row r="503" spans="2:21" x14ac:dyDescent="0.2">
      <c r="B503" s="1">
        <f>IF(Tablas!B501="","",Tablas!B501)</f>
        <v>300498</v>
      </c>
      <c r="C503" s="1" t="str">
        <f>IF(Tablas!C501="","",Tablas!C501)</f>
        <v>CUBIERTA DE PIERNA IZQ GRIS</v>
      </c>
      <c r="D503" s="1" t="str">
        <f>IF(Tablas!D501="","",Tablas!D501)</f>
        <v>05 - COLISION</v>
      </c>
      <c r="E503" s="1" t="str">
        <f>IF(Tablas!E501="","",Tablas!E501)</f>
        <v>UN</v>
      </c>
      <c r="F503" s="1">
        <f>IF(Tablas!F501="","",Tablas!F501)</f>
        <v>19</v>
      </c>
      <c r="G503" s="1">
        <f>IF(Tablas!I501="","",Tablas!I501)</f>
        <v>13</v>
      </c>
      <c r="H503" s="1">
        <v>7</v>
      </c>
      <c r="I503" s="39">
        <f>IF($B503="","",-SUMIFS(Tabla7[Cantidad],Tabla7[Código del producto],$B503,Tabla7[Tipo de movimiento],"SALIDA",Tabla7[Mes],I$5))</f>
        <v>25</v>
      </c>
      <c r="J503" s="39">
        <f>IF($B503="","",-SUMIFS(Tabla7[Cantidad],Tabla7[Código del producto],$B503,Tabla7[Tipo de movimiento],"SALIDA",Tabla7[Mes],J$5))</f>
        <v>0</v>
      </c>
      <c r="K503" s="39">
        <f>IF($B503="","",-SUMIFS(Tabla7[Cantidad],Tabla7[Código del producto],$B503,Tabla7[Tipo de movimiento],"SALIDA",Tabla7[Mes],K$5))</f>
        <v>0</v>
      </c>
      <c r="L503" s="39">
        <f>IF($B503="","",-SUMIFS(Tabla7[Cantidad],Tabla7[Código del producto],$B503,Tabla7[Tipo de movimiento],"SALIDA",Tabla7[Mes],L$5))</f>
        <v>0</v>
      </c>
      <c r="M503" s="39">
        <f>IF($B503="","",-SUMIFS(Tabla7[Cantidad],Tabla7[Código del producto],$B503,Tabla7[Tipo de movimiento],"SALIDA",Tabla7[Mes],M$5))</f>
        <v>0</v>
      </c>
      <c r="N503" s="39">
        <f>IF($B503="","",-SUMIFS(Tabla7[Cantidad],Tabla7[Código del producto],$B503,Tabla7[Tipo de movimiento],"SALIDA",Tabla7[Mes],N$5))</f>
        <v>0</v>
      </c>
      <c r="O503" s="39">
        <f>IF($B503="","",-SUMIFS(Tabla7[Cantidad],Tabla7[Código del producto],$B503,Tabla7[Tipo de movimiento],"SALIDA",Tabla7[Mes],O$5))</f>
        <v>0</v>
      </c>
      <c r="P503" s="39">
        <f>IF($B503="","",-SUMIFS(Tabla7[Cantidad],Tabla7[Código del producto],$B503,Tabla7[Tipo de movimiento],"SALIDA",Tabla7[Mes],P$5))</f>
        <v>17</v>
      </c>
      <c r="Q503" s="39">
        <f t="shared" si="21"/>
        <v>5.666666666666667</v>
      </c>
      <c r="R503" s="51" t="str">
        <f>IF($B503="","",IFERROR(VLOOKUP($B503,'ABC rotación'!$C:$G,5,0),"C"))</f>
        <v>B</v>
      </c>
      <c r="S503" s="41">
        <f t="shared" si="22"/>
        <v>37.058823529411761</v>
      </c>
      <c r="T503" s="40">
        <f t="shared" si="23"/>
        <v>1.9504643962848296</v>
      </c>
      <c r="U503" s="23" t="str">
        <f>IF($B503="","",VLOOKUP($T503,Tablas!$X$14:$Y$17,2,1))</f>
        <v>3. VERDE</v>
      </c>
    </row>
    <row r="504" spans="2:21" x14ac:dyDescent="0.2">
      <c r="B504" s="1">
        <f>IF(Tablas!B502="","",Tablas!B502)</f>
        <v>300499</v>
      </c>
      <c r="C504" s="1" t="str">
        <f>IF(Tablas!C502="","",Tablas!C502)</f>
        <v>ARO RUEDA DELANTERA PLATA</v>
      </c>
      <c r="D504" s="1" t="str">
        <f>IF(Tablas!D502="","",Tablas!D502)</f>
        <v>13 - TRACCION</v>
      </c>
      <c r="E504" s="1" t="str">
        <f>IF(Tablas!E502="","",Tablas!E502)</f>
        <v>UN</v>
      </c>
      <c r="F504" s="1">
        <f>IF(Tablas!F502="","",Tablas!F502)</f>
        <v>21</v>
      </c>
      <c r="G504" s="1">
        <f>IF(Tablas!I502="","",Tablas!I502)</f>
        <v>25</v>
      </c>
      <c r="H504" s="1">
        <v>2</v>
      </c>
      <c r="I504" s="39">
        <f>IF($B504="","",-SUMIFS(Tabla7[Cantidad],Tabla7[Código del producto],$B504,Tabla7[Tipo de movimiento],"SALIDA",Tabla7[Mes],I$5))</f>
        <v>0</v>
      </c>
      <c r="J504" s="39">
        <f>IF($B504="","",-SUMIFS(Tabla7[Cantidad],Tabla7[Código del producto],$B504,Tabla7[Tipo de movimiento],"SALIDA",Tabla7[Mes],J$5))</f>
        <v>10</v>
      </c>
      <c r="K504" s="39">
        <f>IF($B504="","",-SUMIFS(Tabla7[Cantidad],Tabla7[Código del producto],$B504,Tabla7[Tipo de movimiento],"SALIDA",Tabla7[Mes],K$5))</f>
        <v>12</v>
      </c>
      <c r="L504" s="39">
        <f>IF($B504="","",-SUMIFS(Tabla7[Cantidad],Tabla7[Código del producto],$B504,Tabla7[Tipo de movimiento],"SALIDA",Tabla7[Mes],L$5))</f>
        <v>17</v>
      </c>
      <c r="M504" s="39">
        <f>IF($B504="","",-SUMIFS(Tabla7[Cantidad],Tabla7[Código del producto],$B504,Tabla7[Tipo de movimiento],"SALIDA",Tabla7[Mes],M$5))</f>
        <v>14</v>
      </c>
      <c r="N504" s="39">
        <f>IF($B504="","",-SUMIFS(Tabla7[Cantidad],Tabla7[Código del producto],$B504,Tabla7[Tipo de movimiento],"SALIDA",Tabla7[Mes],N$5))</f>
        <v>16</v>
      </c>
      <c r="O504" s="39">
        <f>IF($B504="","",-SUMIFS(Tabla7[Cantidad],Tabla7[Código del producto],$B504,Tabla7[Tipo de movimiento],"SALIDA",Tabla7[Mes],O$5))</f>
        <v>16</v>
      </c>
      <c r="P504" s="39">
        <f>IF($B504="","",-SUMIFS(Tabla7[Cantidad],Tabla7[Código del producto],$B504,Tabla7[Tipo de movimiento],"SALIDA",Tabla7[Mes],P$5))</f>
        <v>17</v>
      </c>
      <c r="Q504" s="39">
        <f t="shared" si="21"/>
        <v>16.333333333333332</v>
      </c>
      <c r="R504" s="51" t="str">
        <f>IF($B504="","",IFERROR(VLOOKUP($B504,'ABC rotación'!$C:$G,5,0),"C"))</f>
        <v>A</v>
      </c>
      <c r="S504" s="41">
        <f t="shared" si="22"/>
        <v>3.6734693877551026</v>
      </c>
      <c r="T504" s="40">
        <f t="shared" si="23"/>
        <v>0.17492711370262393</v>
      </c>
      <c r="U504" s="23" t="str">
        <f>IF($B504="","",VLOOKUP($T504,Tablas!$X$14:$Y$17,2,1))</f>
        <v>1. ROJO</v>
      </c>
    </row>
    <row r="505" spans="2:21" x14ac:dyDescent="0.2">
      <c r="B505" s="1">
        <f>IF(Tablas!B503="","",Tablas!B503)</f>
        <v>300500</v>
      </c>
      <c r="C505" s="1" t="str">
        <f>IF(Tablas!C503="","",Tablas!C503)</f>
        <v>AMORTIGUADOR DELANTERO IZQ</v>
      </c>
      <c r="D505" s="1" t="str">
        <f>IF(Tablas!D503="","",Tablas!D503)</f>
        <v>06 - AMORTIGUADORES</v>
      </c>
      <c r="E505" s="1" t="str">
        <f>IF(Tablas!E503="","",Tablas!E503)</f>
        <v>UN</v>
      </c>
      <c r="F505" s="1">
        <f>IF(Tablas!F503="","",Tablas!F503)</f>
        <v>14</v>
      </c>
      <c r="G505" s="1">
        <f>IF(Tablas!I503="","",Tablas!I503)</f>
        <v>20</v>
      </c>
      <c r="H505" s="1">
        <v>7</v>
      </c>
      <c r="I505" s="39">
        <f>IF($B505="","",-SUMIFS(Tabla7[Cantidad],Tabla7[Código del producto],$B505,Tabla7[Tipo de movimiento],"SALIDA",Tabla7[Mes],I$5))</f>
        <v>5</v>
      </c>
      <c r="J505" s="39">
        <f>IF($B505="","",-SUMIFS(Tabla7[Cantidad],Tabla7[Código del producto],$B505,Tabla7[Tipo de movimiento],"SALIDA",Tabla7[Mes],J$5))</f>
        <v>0</v>
      </c>
      <c r="K505" s="39">
        <f>IF($B505="","",-SUMIFS(Tabla7[Cantidad],Tabla7[Código del producto],$B505,Tabla7[Tipo de movimiento],"SALIDA",Tabla7[Mes],K$5))</f>
        <v>0</v>
      </c>
      <c r="L505" s="39">
        <f>IF($B505="","",-SUMIFS(Tabla7[Cantidad],Tabla7[Código del producto],$B505,Tabla7[Tipo de movimiento],"SALIDA",Tabla7[Mes],L$5))</f>
        <v>14</v>
      </c>
      <c r="M505" s="39">
        <f>IF($B505="","",-SUMIFS(Tabla7[Cantidad],Tabla7[Código del producto],$B505,Tabla7[Tipo de movimiento],"SALIDA",Tabla7[Mes],M$5))</f>
        <v>0</v>
      </c>
      <c r="N505" s="39">
        <f>IF($B505="","",-SUMIFS(Tabla7[Cantidad],Tabla7[Código del producto],$B505,Tabla7[Tipo de movimiento],"SALIDA",Tabla7[Mes],N$5))</f>
        <v>0</v>
      </c>
      <c r="O505" s="39">
        <f>IF($B505="","",-SUMIFS(Tabla7[Cantidad],Tabla7[Código del producto],$B505,Tabla7[Tipo de movimiento],"SALIDA",Tabla7[Mes],O$5))</f>
        <v>0</v>
      </c>
      <c r="P505" s="39">
        <f>IF($B505="","",-SUMIFS(Tabla7[Cantidad],Tabla7[Código del producto],$B505,Tabla7[Tipo de movimiento],"SALIDA",Tabla7[Mes],P$5))</f>
        <v>26</v>
      </c>
      <c r="Q505" s="39">
        <f t="shared" si="21"/>
        <v>8.6666666666666661</v>
      </c>
      <c r="R505" s="51" t="str">
        <f>IF($B505="","",IFERROR(VLOOKUP($B505,'ABC rotación'!$C:$G,5,0),"C"))</f>
        <v>B</v>
      </c>
      <c r="S505" s="41">
        <f t="shared" si="22"/>
        <v>24.23076923076923</v>
      </c>
      <c r="T505" s="40">
        <f t="shared" si="23"/>
        <v>1.7307692307692306</v>
      </c>
      <c r="U505" s="23" t="str">
        <f>IF($B505="","",VLOOKUP($T505,Tablas!$X$14:$Y$17,2,1))</f>
        <v>3. VERDE</v>
      </c>
    </row>
    <row r="506" spans="2:21" x14ac:dyDescent="0.2">
      <c r="B506" s="1">
        <f>IF(Tablas!B504="","",Tablas!B504)</f>
        <v>300501</v>
      </c>
      <c r="C506" s="1" t="str">
        <f>IF(Tablas!C504="","",Tablas!C504)</f>
        <v>AMORTIGUADOR DELANTERO DER</v>
      </c>
      <c r="D506" s="1" t="str">
        <f>IF(Tablas!D504="","",Tablas!D504)</f>
        <v>06 - AMORTIGUADORES</v>
      </c>
      <c r="E506" s="1" t="str">
        <f>IF(Tablas!E504="","",Tablas!E504)</f>
        <v>UN</v>
      </c>
      <c r="F506" s="1">
        <f>IF(Tablas!F504="","",Tablas!F504)</f>
        <v>27</v>
      </c>
      <c r="G506" s="1">
        <f>IF(Tablas!I504="","",Tablas!I504)</f>
        <v>24</v>
      </c>
      <c r="H506" s="1">
        <v>2</v>
      </c>
      <c r="I506" s="39">
        <f>IF($B506="","",-SUMIFS(Tabla7[Cantidad],Tabla7[Código del producto],$B506,Tabla7[Tipo de movimiento],"SALIDA",Tabla7[Mes],I$5))</f>
        <v>27</v>
      </c>
      <c r="J506" s="39">
        <f>IF($B506="","",-SUMIFS(Tabla7[Cantidad],Tabla7[Código del producto],$B506,Tabla7[Tipo de movimiento],"SALIDA",Tabla7[Mes],J$5))</f>
        <v>0</v>
      </c>
      <c r="K506" s="39">
        <f>IF($B506="","",-SUMIFS(Tabla7[Cantidad],Tabla7[Código del producto],$B506,Tabla7[Tipo de movimiento],"SALIDA",Tabla7[Mes],K$5))</f>
        <v>7</v>
      </c>
      <c r="L506" s="39">
        <f>IF($B506="","",-SUMIFS(Tabla7[Cantidad],Tabla7[Código del producto],$B506,Tabla7[Tipo de movimiento],"SALIDA",Tabla7[Mes],L$5))</f>
        <v>0</v>
      </c>
      <c r="M506" s="39">
        <f>IF($B506="","",-SUMIFS(Tabla7[Cantidad],Tabla7[Código del producto],$B506,Tabla7[Tipo de movimiento],"SALIDA",Tabla7[Mes],M$5))</f>
        <v>0</v>
      </c>
      <c r="N506" s="39">
        <f>IF($B506="","",-SUMIFS(Tabla7[Cantidad],Tabla7[Código del producto],$B506,Tabla7[Tipo de movimiento],"SALIDA",Tabla7[Mes],N$5))</f>
        <v>0</v>
      </c>
      <c r="O506" s="39">
        <f>IF($B506="","",-SUMIFS(Tabla7[Cantidad],Tabla7[Código del producto],$B506,Tabla7[Tipo de movimiento],"SALIDA",Tabla7[Mes],O$5))</f>
        <v>10</v>
      </c>
      <c r="P506" s="39">
        <f>IF($B506="","",-SUMIFS(Tabla7[Cantidad],Tabla7[Código del producto],$B506,Tabla7[Tipo de movimiento],"SALIDA",Tabla7[Mes],P$5))</f>
        <v>0</v>
      </c>
      <c r="Q506" s="39">
        <f t="shared" si="21"/>
        <v>3.3333333333333335</v>
      </c>
      <c r="R506" s="51" t="str">
        <f>IF($B506="","",IFERROR(VLOOKUP($B506,'ABC rotación'!$C:$G,5,0),"C"))</f>
        <v>B</v>
      </c>
      <c r="S506" s="41">
        <f t="shared" si="22"/>
        <v>18</v>
      </c>
      <c r="T506" s="40">
        <f t="shared" si="23"/>
        <v>0.66666666666666663</v>
      </c>
      <c r="U506" s="23" t="str">
        <f>IF($B506="","",VLOOKUP($T506,Tablas!$X$14:$Y$17,2,1))</f>
        <v>2. AMARILLO</v>
      </c>
    </row>
    <row r="507" spans="2:21" x14ac:dyDescent="0.2">
      <c r="B507" s="1">
        <f>IF(Tablas!B505="","",Tablas!B505)</f>
        <v>300502</v>
      </c>
      <c r="C507" s="1" t="str">
        <f>IF(Tablas!C505="","",Tablas!C505)</f>
        <v>ARO RUEDA TRASERA/ROJO/ALUMI</v>
      </c>
      <c r="D507" s="1" t="str">
        <f>IF(Tablas!D505="","",Tablas!D505)</f>
        <v>13 - TRACCION</v>
      </c>
      <c r="E507" s="1" t="str">
        <f>IF(Tablas!E505="","",Tablas!E505)</f>
        <v>UN</v>
      </c>
      <c r="F507" s="1">
        <f>IF(Tablas!F505="","",Tablas!F505)</f>
        <v>20</v>
      </c>
      <c r="G507" s="1">
        <f>IF(Tablas!I505="","",Tablas!I505)</f>
        <v>40</v>
      </c>
      <c r="H507" s="1">
        <v>6</v>
      </c>
      <c r="I507" s="39">
        <f>IF($B507="","",-SUMIFS(Tabla7[Cantidad],Tabla7[Código del producto],$B507,Tabla7[Tipo de movimiento],"SALIDA",Tabla7[Mes],I$5))</f>
        <v>0</v>
      </c>
      <c r="J507" s="39">
        <f>IF($B507="","",-SUMIFS(Tabla7[Cantidad],Tabla7[Código del producto],$B507,Tabla7[Tipo de movimiento],"SALIDA",Tabla7[Mes],J$5))</f>
        <v>0</v>
      </c>
      <c r="K507" s="39">
        <f>IF($B507="","",-SUMIFS(Tabla7[Cantidad],Tabla7[Código del producto],$B507,Tabla7[Tipo de movimiento],"SALIDA",Tabla7[Mes],K$5))</f>
        <v>21</v>
      </c>
      <c r="L507" s="39">
        <f>IF($B507="","",-SUMIFS(Tabla7[Cantidad],Tabla7[Código del producto],$B507,Tabla7[Tipo de movimiento],"SALIDA",Tabla7[Mes],L$5))</f>
        <v>0</v>
      </c>
      <c r="M507" s="39">
        <f>IF($B507="","",-SUMIFS(Tabla7[Cantidad],Tabla7[Código del producto],$B507,Tabla7[Tipo de movimiento],"SALIDA",Tabla7[Mes],M$5))</f>
        <v>0</v>
      </c>
      <c r="N507" s="39">
        <f>IF($B507="","",-SUMIFS(Tabla7[Cantidad],Tabla7[Código del producto],$B507,Tabla7[Tipo de movimiento],"SALIDA",Tabla7[Mes],N$5))</f>
        <v>0</v>
      </c>
      <c r="O507" s="39">
        <f>IF($B507="","",-SUMIFS(Tabla7[Cantidad],Tabla7[Código del producto],$B507,Tabla7[Tipo de movimiento],"SALIDA",Tabla7[Mes],O$5))</f>
        <v>0</v>
      </c>
      <c r="P507" s="39">
        <f>IF($B507="","",-SUMIFS(Tabla7[Cantidad],Tabla7[Código del producto],$B507,Tabla7[Tipo de movimiento],"SALIDA",Tabla7[Mes],P$5))</f>
        <v>15</v>
      </c>
      <c r="Q507" s="39">
        <f t="shared" si="21"/>
        <v>5</v>
      </c>
      <c r="R507" s="51" t="str">
        <f>IF($B507="","",IFERROR(VLOOKUP($B507,'ABC rotación'!$C:$G,5,0),"C"))</f>
        <v>A</v>
      </c>
      <c r="S507" s="41">
        <f t="shared" si="22"/>
        <v>36</v>
      </c>
      <c r="T507" s="40">
        <f t="shared" si="23"/>
        <v>1.8</v>
      </c>
      <c r="U507" s="23" t="str">
        <f>IF($B507="","",VLOOKUP($T507,Tablas!$X$14:$Y$17,2,1))</f>
        <v>3. VERDE</v>
      </c>
    </row>
    <row r="508" spans="2:21" x14ac:dyDescent="0.2">
      <c r="B508" s="1">
        <f>IF(Tablas!B506="","",Tablas!B506)</f>
        <v>300503</v>
      </c>
      <c r="C508" s="1" t="str">
        <f>IF(Tablas!C506="","",Tablas!C506)</f>
        <v>CUBIERTA FRONTAL SUP ROJO</v>
      </c>
      <c r="D508" s="1" t="str">
        <f>IF(Tablas!D506="","",Tablas!D506)</f>
        <v>05 - COLISION</v>
      </c>
      <c r="E508" s="1" t="str">
        <f>IF(Tablas!E506="","",Tablas!E506)</f>
        <v>UN</v>
      </c>
      <c r="F508" s="1">
        <f>IF(Tablas!F506="","",Tablas!F506)</f>
        <v>19</v>
      </c>
      <c r="G508" s="1">
        <f>IF(Tablas!I506="","",Tablas!I506)</f>
        <v>20</v>
      </c>
      <c r="H508" s="1">
        <v>5</v>
      </c>
      <c r="I508" s="39">
        <f>IF($B508="","",-SUMIFS(Tabla7[Cantidad],Tabla7[Código del producto],$B508,Tabla7[Tipo de movimiento],"SALIDA",Tabla7[Mes],I$5))</f>
        <v>0</v>
      </c>
      <c r="J508" s="39">
        <f>IF($B508="","",-SUMIFS(Tabla7[Cantidad],Tabla7[Código del producto],$B508,Tabla7[Tipo de movimiento],"SALIDA",Tabla7[Mes],J$5))</f>
        <v>36</v>
      </c>
      <c r="K508" s="39">
        <f>IF($B508="","",-SUMIFS(Tabla7[Cantidad],Tabla7[Código del producto],$B508,Tabla7[Tipo de movimiento],"SALIDA",Tabla7[Mes],K$5))</f>
        <v>0</v>
      </c>
      <c r="L508" s="39">
        <f>IF($B508="","",-SUMIFS(Tabla7[Cantidad],Tabla7[Código del producto],$B508,Tabla7[Tipo de movimiento],"SALIDA",Tabla7[Mes],L$5))</f>
        <v>9</v>
      </c>
      <c r="M508" s="39">
        <f>IF($B508="","",-SUMIFS(Tabla7[Cantidad],Tabla7[Código del producto],$B508,Tabla7[Tipo de movimiento],"SALIDA",Tabla7[Mes],M$5))</f>
        <v>0</v>
      </c>
      <c r="N508" s="39">
        <f>IF($B508="","",-SUMIFS(Tabla7[Cantidad],Tabla7[Código del producto],$B508,Tabla7[Tipo de movimiento],"SALIDA",Tabla7[Mes],N$5))</f>
        <v>11</v>
      </c>
      <c r="O508" s="39">
        <f>IF($B508="","",-SUMIFS(Tabla7[Cantidad],Tabla7[Código del producto],$B508,Tabla7[Tipo de movimiento],"SALIDA",Tabla7[Mes],O$5))</f>
        <v>0</v>
      </c>
      <c r="P508" s="39">
        <f>IF($B508="","",-SUMIFS(Tabla7[Cantidad],Tabla7[Código del producto],$B508,Tabla7[Tipo de movimiento],"SALIDA",Tabla7[Mes],P$5))</f>
        <v>20</v>
      </c>
      <c r="Q508" s="39">
        <f t="shared" si="21"/>
        <v>10.333333333333334</v>
      </c>
      <c r="R508" s="51" t="str">
        <f>IF($B508="","",IFERROR(VLOOKUP($B508,'ABC rotación'!$C:$G,5,0),"C"))</f>
        <v>A</v>
      </c>
      <c r="S508" s="41">
        <f t="shared" si="22"/>
        <v>14.516129032258064</v>
      </c>
      <c r="T508" s="40">
        <f t="shared" si="23"/>
        <v>0.76400679117147707</v>
      </c>
      <c r="U508" s="23" t="str">
        <f>IF($B508="","",VLOOKUP($T508,Tablas!$X$14:$Y$17,2,1))</f>
        <v>2. AMARILLO</v>
      </c>
    </row>
    <row r="509" spans="2:21" x14ac:dyDescent="0.2">
      <c r="B509" s="1">
        <f>IF(Tablas!B507="","",Tablas!B507)</f>
        <v>300504</v>
      </c>
      <c r="C509" s="1" t="str">
        <f>IF(Tablas!C507="","",Tablas!C507)</f>
        <v>CUBIERTA FRONTAL INF AMARILLA</v>
      </c>
      <c r="D509" s="1" t="str">
        <f>IF(Tablas!D507="","",Tablas!D507)</f>
        <v>05 - COLISION</v>
      </c>
      <c r="E509" s="1" t="str">
        <f>IF(Tablas!E507="","",Tablas!E507)</f>
        <v>UN</v>
      </c>
      <c r="F509" s="1">
        <f>IF(Tablas!F507="","",Tablas!F507)</f>
        <v>13</v>
      </c>
      <c r="G509" s="1">
        <f>IF(Tablas!I507="","",Tablas!I507)</f>
        <v>26</v>
      </c>
      <c r="H509" s="1">
        <v>7</v>
      </c>
      <c r="I509" s="39">
        <f>IF($B509="","",-SUMIFS(Tabla7[Cantidad],Tabla7[Código del producto],$B509,Tabla7[Tipo de movimiento],"SALIDA",Tabla7[Mes],I$5))</f>
        <v>14</v>
      </c>
      <c r="J509" s="39">
        <f>IF($B509="","",-SUMIFS(Tabla7[Cantidad],Tabla7[Código del producto],$B509,Tabla7[Tipo de movimiento],"SALIDA",Tabla7[Mes],J$5))</f>
        <v>6</v>
      </c>
      <c r="K509" s="39">
        <f>IF($B509="","",-SUMIFS(Tabla7[Cantidad],Tabla7[Código del producto],$B509,Tabla7[Tipo de movimiento],"SALIDA",Tabla7[Mes],K$5))</f>
        <v>0</v>
      </c>
      <c r="L509" s="39">
        <f>IF($B509="","",-SUMIFS(Tabla7[Cantidad],Tabla7[Código del producto],$B509,Tabla7[Tipo de movimiento],"SALIDA",Tabla7[Mes],L$5))</f>
        <v>0</v>
      </c>
      <c r="M509" s="39">
        <f>IF($B509="","",-SUMIFS(Tabla7[Cantidad],Tabla7[Código del producto],$B509,Tabla7[Tipo de movimiento],"SALIDA",Tabla7[Mes],M$5))</f>
        <v>0</v>
      </c>
      <c r="N509" s="39">
        <f>IF($B509="","",-SUMIFS(Tabla7[Cantidad],Tabla7[Código del producto],$B509,Tabla7[Tipo de movimiento],"SALIDA",Tabla7[Mes],N$5))</f>
        <v>11</v>
      </c>
      <c r="O509" s="39">
        <f>IF($B509="","",-SUMIFS(Tabla7[Cantidad],Tabla7[Código del producto],$B509,Tabla7[Tipo de movimiento],"SALIDA",Tabla7[Mes],O$5))</f>
        <v>0</v>
      </c>
      <c r="P509" s="39">
        <f>IF($B509="","",-SUMIFS(Tabla7[Cantidad],Tabla7[Código del producto],$B509,Tabla7[Tipo de movimiento],"SALIDA",Tabla7[Mes],P$5))</f>
        <v>0</v>
      </c>
      <c r="Q509" s="39">
        <f t="shared" si="21"/>
        <v>3.6666666666666665</v>
      </c>
      <c r="R509" s="51" t="str">
        <f>IF($B509="","",IFERROR(VLOOKUP($B509,'ABC rotación'!$C:$G,5,0),"C"))</f>
        <v>A</v>
      </c>
      <c r="S509" s="41">
        <f t="shared" si="22"/>
        <v>57.272727272727273</v>
      </c>
      <c r="T509" s="40">
        <f t="shared" si="23"/>
        <v>4.4055944055944058</v>
      </c>
      <c r="U509" s="23" t="str">
        <f>IF($B509="","",VLOOKUP($T509,Tablas!$X$14:$Y$17,2,1))</f>
        <v>4. NEGRO</v>
      </c>
    </row>
    <row r="510" spans="2:21" x14ac:dyDescent="0.2">
      <c r="B510" s="1">
        <f>IF(Tablas!B508="","",Tablas!B508)</f>
        <v>300505</v>
      </c>
      <c r="C510" s="1" t="str">
        <f>IF(Tablas!C508="","",Tablas!C508)</f>
        <v>CUBIERTA MANDO FRONTAL NARA</v>
      </c>
      <c r="D510" s="1" t="str">
        <f>IF(Tablas!D508="","",Tablas!D508)</f>
        <v>05 - COLISION</v>
      </c>
      <c r="E510" s="1" t="str">
        <f>IF(Tablas!E508="","",Tablas!E508)</f>
        <v>UN</v>
      </c>
      <c r="F510" s="1">
        <f>IF(Tablas!F508="","",Tablas!F508)</f>
        <v>16</v>
      </c>
      <c r="G510" s="1">
        <f>IF(Tablas!I508="","",Tablas!I508)</f>
        <v>38</v>
      </c>
      <c r="H510" s="1">
        <v>10</v>
      </c>
      <c r="I510" s="39">
        <f>IF($B510="","",-SUMIFS(Tabla7[Cantidad],Tabla7[Código del producto],$B510,Tabla7[Tipo de movimiento],"SALIDA",Tabla7[Mes],I$5))</f>
        <v>0</v>
      </c>
      <c r="J510" s="39">
        <f>IF($B510="","",-SUMIFS(Tabla7[Cantidad],Tabla7[Código del producto],$B510,Tabla7[Tipo de movimiento],"SALIDA",Tabla7[Mes],J$5))</f>
        <v>8</v>
      </c>
      <c r="K510" s="39">
        <f>IF($B510="","",-SUMIFS(Tabla7[Cantidad],Tabla7[Código del producto],$B510,Tabla7[Tipo de movimiento],"SALIDA",Tabla7[Mes],K$5))</f>
        <v>19</v>
      </c>
      <c r="L510" s="39">
        <f>IF($B510="","",-SUMIFS(Tabla7[Cantidad],Tabla7[Código del producto],$B510,Tabla7[Tipo de movimiento],"SALIDA",Tabla7[Mes],L$5))</f>
        <v>0</v>
      </c>
      <c r="M510" s="39">
        <f>IF($B510="","",-SUMIFS(Tabla7[Cantidad],Tabla7[Código del producto],$B510,Tabla7[Tipo de movimiento],"SALIDA",Tabla7[Mes],M$5))</f>
        <v>0</v>
      </c>
      <c r="N510" s="39">
        <f>IF($B510="","",-SUMIFS(Tabla7[Cantidad],Tabla7[Código del producto],$B510,Tabla7[Tipo de movimiento],"SALIDA",Tabla7[Mes],N$5))</f>
        <v>18</v>
      </c>
      <c r="O510" s="39">
        <f>IF($B510="","",-SUMIFS(Tabla7[Cantidad],Tabla7[Código del producto],$B510,Tabla7[Tipo de movimiento],"SALIDA",Tabla7[Mes],O$5))</f>
        <v>0</v>
      </c>
      <c r="P510" s="39">
        <f>IF($B510="","",-SUMIFS(Tabla7[Cantidad],Tabla7[Código del producto],$B510,Tabla7[Tipo de movimiento],"SALIDA",Tabla7[Mes],P$5))</f>
        <v>0</v>
      </c>
      <c r="Q510" s="39">
        <f t="shared" si="21"/>
        <v>6</v>
      </c>
      <c r="R510" s="51" t="str">
        <f>IF($B510="","",IFERROR(VLOOKUP($B510,'ABC rotación'!$C:$G,5,0),"C"))</f>
        <v>B</v>
      </c>
      <c r="S510" s="41">
        <f t="shared" si="22"/>
        <v>50</v>
      </c>
      <c r="T510" s="40">
        <f t="shared" si="23"/>
        <v>3.125</v>
      </c>
      <c r="U510" s="23" t="str">
        <f>IF($B510="","",VLOOKUP($T510,Tablas!$X$14:$Y$17,2,1))</f>
        <v>4. NEGRO</v>
      </c>
    </row>
    <row r="511" spans="2:21" x14ac:dyDescent="0.2">
      <c r="B511" s="1">
        <f>IF(Tablas!B509="","",Tablas!B509)</f>
        <v>300506</v>
      </c>
      <c r="C511" s="1" t="str">
        <f>IF(Tablas!C509="","",Tablas!C509)</f>
        <v>CUBIERTA LATERAL IZQ ROJA</v>
      </c>
      <c r="D511" s="1" t="str">
        <f>IF(Tablas!D509="","",Tablas!D509)</f>
        <v>05 - COLISION</v>
      </c>
      <c r="E511" s="1" t="str">
        <f>IF(Tablas!E509="","",Tablas!E509)</f>
        <v>UN</v>
      </c>
      <c r="F511" s="1">
        <f>IF(Tablas!F509="","",Tablas!F509)</f>
        <v>23</v>
      </c>
      <c r="G511" s="1">
        <f>IF(Tablas!I509="","",Tablas!I509)</f>
        <v>20</v>
      </c>
      <c r="H511" s="1">
        <v>9</v>
      </c>
      <c r="I511" s="39">
        <f>IF($B511="","",-SUMIFS(Tabla7[Cantidad],Tabla7[Código del producto],$B511,Tabla7[Tipo de movimiento],"SALIDA",Tabla7[Mes],I$5))</f>
        <v>0</v>
      </c>
      <c r="J511" s="39">
        <f>IF($B511="","",-SUMIFS(Tabla7[Cantidad],Tabla7[Código del producto],$B511,Tabla7[Tipo de movimiento],"SALIDA",Tabla7[Mes],J$5))</f>
        <v>0</v>
      </c>
      <c r="K511" s="39">
        <f>IF($B511="","",-SUMIFS(Tabla7[Cantidad],Tabla7[Código del producto],$B511,Tabla7[Tipo de movimiento],"SALIDA",Tabla7[Mes],K$5))</f>
        <v>0</v>
      </c>
      <c r="L511" s="39">
        <f>IF($B511="","",-SUMIFS(Tabla7[Cantidad],Tabla7[Código del producto],$B511,Tabla7[Tipo de movimiento],"SALIDA",Tabla7[Mes],L$5))</f>
        <v>0</v>
      </c>
      <c r="M511" s="39">
        <f>IF($B511="","",-SUMIFS(Tabla7[Cantidad],Tabla7[Código del producto],$B511,Tabla7[Tipo de movimiento],"SALIDA",Tabla7[Mes],M$5))</f>
        <v>0</v>
      </c>
      <c r="N511" s="39">
        <f>IF($B511="","",-SUMIFS(Tabla7[Cantidad],Tabla7[Código del producto],$B511,Tabla7[Tipo de movimiento],"SALIDA",Tabla7[Mes],N$5))</f>
        <v>0</v>
      </c>
      <c r="O511" s="39">
        <f>IF($B511="","",-SUMIFS(Tabla7[Cantidad],Tabla7[Código del producto],$B511,Tabla7[Tipo de movimiento],"SALIDA",Tabla7[Mes],O$5))</f>
        <v>20</v>
      </c>
      <c r="P511" s="39">
        <f>IF($B511="","",-SUMIFS(Tabla7[Cantidad],Tabla7[Código del producto],$B511,Tabla7[Tipo de movimiento],"SALIDA",Tabla7[Mes],P$5))</f>
        <v>0</v>
      </c>
      <c r="Q511" s="39">
        <f t="shared" si="21"/>
        <v>6.666666666666667</v>
      </c>
      <c r="R511" s="51" t="str">
        <f>IF($B511="","",IFERROR(VLOOKUP($B511,'ABC rotación'!$C:$G,5,0),"C"))</f>
        <v>B</v>
      </c>
      <c r="S511" s="41">
        <f t="shared" si="22"/>
        <v>40.499999999999993</v>
      </c>
      <c r="T511" s="40">
        <f t="shared" si="23"/>
        <v>1.7608695652173909</v>
      </c>
      <c r="U511" s="23" t="str">
        <f>IF($B511="","",VLOOKUP($T511,Tablas!$X$14:$Y$17,2,1))</f>
        <v>3. VERDE</v>
      </c>
    </row>
    <row r="512" spans="2:21" x14ac:dyDescent="0.2">
      <c r="B512" s="1">
        <f>IF(Tablas!B510="","",Tablas!B510)</f>
        <v>300507</v>
      </c>
      <c r="C512" s="1" t="str">
        <f>IF(Tablas!C510="","",Tablas!C510)</f>
        <v>CUBIERTA LATERAL DERECHA ROJA</v>
      </c>
      <c r="D512" s="1" t="str">
        <f>IF(Tablas!D510="","",Tablas!D510)</f>
        <v>05 - COLISION</v>
      </c>
      <c r="E512" s="1" t="str">
        <f>IF(Tablas!E510="","",Tablas!E510)</f>
        <v>UN</v>
      </c>
      <c r="F512" s="1">
        <f>IF(Tablas!F510="","",Tablas!F510)</f>
        <v>20</v>
      </c>
      <c r="G512" s="1">
        <f>IF(Tablas!I510="","",Tablas!I510)</f>
        <v>27</v>
      </c>
      <c r="H512" s="1">
        <v>4</v>
      </c>
      <c r="I512" s="39">
        <f>IF($B512="","",-SUMIFS(Tabla7[Cantidad],Tabla7[Código del producto],$B512,Tabla7[Tipo de movimiento],"SALIDA",Tabla7[Mes],I$5))</f>
        <v>0</v>
      </c>
      <c r="J512" s="39">
        <f>IF($B512="","",-SUMIFS(Tabla7[Cantidad],Tabla7[Código del producto],$B512,Tabla7[Tipo de movimiento],"SALIDA",Tabla7[Mes],J$5))</f>
        <v>0</v>
      </c>
      <c r="K512" s="39">
        <f>IF($B512="","",-SUMIFS(Tabla7[Cantidad],Tabla7[Código del producto],$B512,Tabla7[Tipo de movimiento],"SALIDA",Tabla7[Mes],K$5))</f>
        <v>30</v>
      </c>
      <c r="L512" s="39">
        <f>IF($B512="","",-SUMIFS(Tabla7[Cantidad],Tabla7[Código del producto],$B512,Tabla7[Tipo de movimiento],"SALIDA",Tabla7[Mes],L$5))</f>
        <v>0</v>
      </c>
      <c r="M512" s="39">
        <f>IF($B512="","",-SUMIFS(Tabla7[Cantidad],Tabla7[Código del producto],$B512,Tabla7[Tipo de movimiento],"SALIDA",Tabla7[Mes],M$5))</f>
        <v>6</v>
      </c>
      <c r="N512" s="39">
        <f>IF($B512="","",-SUMIFS(Tabla7[Cantidad],Tabla7[Código del producto],$B512,Tabla7[Tipo de movimiento],"SALIDA",Tabla7[Mes],N$5))</f>
        <v>0</v>
      </c>
      <c r="O512" s="39">
        <f>IF($B512="","",-SUMIFS(Tabla7[Cantidad],Tabla7[Código del producto],$B512,Tabla7[Tipo de movimiento],"SALIDA",Tabla7[Mes],O$5))</f>
        <v>0</v>
      </c>
      <c r="P512" s="39">
        <f>IF($B512="","",-SUMIFS(Tabla7[Cantidad],Tabla7[Código del producto],$B512,Tabla7[Tipo de movimiento],"SALIDA",Tabla7[Mes],P$5))</f>
        <v>0</v>
      </c>
      <c r="Q512" s="39">
        <f t="shared" si="21"/>
        <v>0</v>
      </c>
      <c r="R512" s="51" t="str">
        <f>IF($B512="","",IFERROR(VLOOKUP($B512,'ABC rotación'!$C:$G,5,0),"C"))</f>
        <v>A</v>
      </c>
      <c r="S512" s="41">
        <f t="shared" si="22"/>
        <v>0</v>
      </c>
      <c r="T512" s="40">
        <f t="shared" si="23"/>
        <v>0</v>
      </c>
      <c r="U512" s="23" t="str">
        <f>IF($B512="","",VLOOKUP($T512,Tablas!$X$14:$Y$17,2,1))</f>
        <v>1. ROJO</v>
      </c>
    </row>
    <row r="513" spans="2:21" x14ac:dyDescent="0.2">
      <c r="B513" s="1">
        <f>IF(Tablas!B511="","",Tablas!B511)</f>
        <v>300508</v>
      </c>
      <c r="C513" s="1" t="str">
        <f>IF(Tablas!C511="","",Tablas!C511)</f>
        <v>CUBIERTA FRONTAL SUP AZUL</v>
      </c>
      <c r="D513" s="1" t="str">
        <f>IF(Tablas!D511="","",Tablas!D511)</f>
        <v>05 - COLISION</v>
      </c>
      <c r="E513" s="1" t="str">
        <f>IF(Tablas!E511="","",Tablas!E511)</f>
        <v>UN</v>
      </c>
      <c r="F513" s="1">
        <f>IF(Tablas!F511="","",Tablas!F511)</f>
        <v>14</v>
      </c>
      <c r="G513" s="1">
        <f>IF(Tablas!I511="","",Tablas!I511)</f>
        <v>11</v>
      </c>
      <c r="H513" s="1">
        <v>5</v>
      </c>
      <c r="I513" s="39">
        <f>IF($B513="","",-SUMIFS(Tabla7[Cantidad],Tabla7[Código del producto],$B513,Tabla7[Tipo de movimiento],"SALIDA",Tabla7[Mes],I$5))</f>
        <v>11</v>
      </c>
      <c r="J513" s="39">
        <f>IF($B513="","",-SUMIFS(Tabla7[Cantidad],Tabla7[Código del producto],$B513,Tabla7[Tipo de movimiento],"SALIDA",Tabla7[Mes],J$5))</f>
        <v>0</v>
      </c>
      <c r="K513" s="39">
        <f>IF($B513="","",-SUMIFS(Tabla7[Cantidad],Tabla7[Código del producto],$B513,Tabla7[Tipo de movimiento],"SALIDA",Tabla7[Mes],K$5))</f>
        <v>0</v>
      </c>
      <c r="L513" s="39">
        <f>IF($B513="","",-SUMIFS(Tabla7[Cantidad],Tabla7[Código del producto],$B513,Tabla7[Tipo de movimiento],"SALIDA",Tabla7[Mes],L$5))</f>
        <v>0</v>
      </c>
      <c r="M513" s="39">
        <f>IF($B513="","",-SUMIFS(Tabla7[Cantidad],Tabla7[Código del producto],$B513,Tabla7[Tipo de movimiento],"SALIDA",Tabla7[Mes],M$5))</f>
        <v>0</v>
      </c>
      <c r="N513" s="39">
        <f>IF($B513="","",-SUMIFS(Tabla7[Cantidad],Tabla7[Código del producto],$B513,Tabla7[Tipo de movimiento],"SALIDA",Tabla7[Mes],N$5))</f>
        <v>0</v>
      </c>
      <c r="O513" s="39">
        <f>IF($B513="","",-SUMIFS(Tabla7[Cantidad],Tabla7[Código del producto],$B513,Tabla7[Tipo de movimiento],"SALIDA",Tabla7[Mes],O$5))</f>
        <v>0</v>
      </c>
      <c r="P513" s="39">
        <f>IF($B513="","",-SUMIFS(Tabla7[Cantidad],Tabla7[Código del producto],$B513,Tabla7[Tipo de movimiento],"SALIDA",Tabla7[Mes],P$5))</f>
        <v>0</v>
      </c>
      <c r="Q513" s="39">
        <f t="shared" si="21"/>
        <v>0</v>
      </c>
      <c r="R513" s="51" t="str">
        <f>IF($B513="","",IFERROR(VLOOKUP($B513,'ABC rotación'!$C:$G,5,0),"C"))</f>
        <v>B</v>
      </c>
      <c r="S513" s="41">
        <f t="shared" si="22"/>
        <v>0</v>
      </c>
      <c r="T513" s="40">
        <f t="shared" si="23"/>
        <v>0</v>
      </c>
      <c r="U513" s="23" t="str">
        <f>IF($B513="","",VLOOKUP($T513,Tablas!$X$14:$Y$17,2,1))</f>
        <v>1. ROJO</v>
      </c>
    </row>
    <row r="514" spans="2:21" x14ac:dyDescent="0.2">
      <c r="B514" s="1">
        <f>IF(Tablas!B512="","",Tablas!B512)</f>
        <v>300509</v>
      </c>
      <c r="C514" s="1" t="str">
        <f>IF(Tablas!C512="","",Tablas!C512)</f>
        <v>FOCO DE LUZ FARO 12V/25W/25W</v>
      </c>
      <c r="D514" s="1" t="str">
        <f>IF(Tablas!D512="","",Tablas!D512)</f>
        <v>14 - LUCES</v>
      </c>
      <c r="E514" s="1" t="str">
        <f>IF(Tablas!E512="","",Tablas!E512)</f>
        <v>UN</v>
      </c>
      <c r="F514" s="1">
        <f>IF(Tablas!F512="","",Tablas!F512)</f>
        <v>25</v>
      </c>
      <c r="G514" s="1">
        <f>IF(Tablas!I512="","",Tablas!I512)</f>
        <v>28</v>
      </c>
      <c r="H514" s="1">
        <v>7</v>
      </c>
      <c r="I514" s="39">
        <f>IF($B514="","",-SUMIFS(Tabla7[Cantidad],Tabla7[Código del producto],$B514,Tabla7[Tipo de movimiento],"SALIDA",Tabla7[Mes],I$5))</f>
        <v>0</v>
      </c>
      <c r="J514" s="39">
        <f>IF($B514="","",-SUMIFS(Tabla7[Cantidad],Tabla7[Código del producto],$B514,Tabla7[Tipo de movimiento],"SALIDA",Tabla7[Mes],J$5))</f>
        <v>0</v>
      </c>
      <c r="K514" s="39">
        <f>IF($B514="","",-SUMIFS(Tabla7[Cantidad],Tabla7[Código del producto],$B514,Tabla7[Tipo de movimiento],"SALIDA",Tabla7[Mes],K$5))</f>
        <v>0</v>
      </c>
      <c r="L514" s="39">
        <f>IF($B514="","",-SUMIFS(Tabla7[Cantidad],Tabla7[Código del producto],$B514,Tabla7[Tipo de movimiento],"SALIDA",Tabla7[Mes],L$5))</f>
        <v>0</v>
      </c>
      <c r="M514" s="39">
        <f>IF($B514="","",-SUMIFS(Tabla7[Cantidad],Tabla7[Código del producto],$B514,Tabla7[Tipo de movimiento],"SALIDA",Tabla7[Mes],M$5))</f>
        <v>10</v>
      </c>
      <c r="N514" s="39">
        <f>IF($B514="","",-SUMIFS(Tabla7[Cantidad],Tabla7[Código del producto],$B514,Tabla7[Tipo de movimiento],"SALIDA",Tabla7[Mes],N$5))</f>
        <v>0</v>
      </c>
      <c r="O514" s="39">
        <f>IF($B514="","",-SUMIFS(Tabla7[Cantidad],Tabla7[Código del producto],$B514,Tabla7[Tipo de movimiento],"SALIDA",Tabla7[Mes],O$5))</f>
        <v>6</v>
      </c>
      <c r="P514" s="39">
        <f>IF($B514="","",-SUMIFS(Tabla7[Cantidad],Tabla7[Código del producto],$B514,Tabla7[Tipo de movimiento],"SALIDA",Tabla7[Mes],P$5))</f>
        <v>0</v>
      </c>
      <c r="Q514" s="39">
        <f t="shared" si="21"/>
        <v>2</v>
      </c>
      <c r="R514" s="51" t="str">
        <f>IF($B514="","",IFERROR(VLOOKUP($B514,'ABC rotación'!$C:$G,5,0),"C"))</f>
        <v>C</v>
      </c>
      <c r="S514" s="41">
        <f t="shared" si="22"/>
        <v>105</v>
      </c>
      <c r="T514" s="40">
        <f t="shared" si="23"/>
        <v>4.2</v>
      </c>
      <c r="U514" s="23" t="str">
        <f>IF($B514="","",VLOOKUP($T514,Tablas!$X$14:$Y$17,2,1))</f>
        <v>4. NEGRO</v>
      </c>
    </row>
    <row r="515" spans="2:21" x14ac:dyDescent="0.2">
      <c r="B515" s="1">
        <f>IF(Tablas!B513="","",Tablas!B513)</f>
        <v>300510</v>
      </c>
      <c r="C515" s="1" t="str">
        <f>IF(Tablas!C513="","",Tablas!C513)</f>
        <v>ENGRANAJE PRINCIPAL DE SEGUNDA</v>
      </c>
      <c r="D515" s="1" t="str">
        <f>IF(Tablas!D513="","",Tablas!D513)</f>
        <v>09 - PARTES DE MOTOR</v>
      </c>
      <c r="E515" s="1" t="str">
        <f>IF(Tablas!E513="","",Tablas!E513)</f>
        <v>UN</v>
      </c>
      <c r="F515" s="1">
        <f>IF(Tablas!F513="","",Tablas!F513)</f>
        <v>11</v>
      </c>
      <c r="G515" s="1">
        <f>IF(Tablas!I513="","",Tablas!I513)</f>
        <v>35</v>
      </c>
      <c r="H515" s="1">
        <v>9</v>
      </c>
      <c r="I515" s="39">
        <f>IF($B515="","",-SUMIFS(Tabla7[Cantidad],Tabla7[Código del producto],$B515,Tabla7[Tipo de movimiento],"SALIDA",Tabla7[Mes],I$5))</f>
        <v>0</v>
      </c>
      <c r="J515" s="39">
        <f>IF($B515="","",-SUMIFS(Tabla7[Cantidad],Tabla7[Código del producto],$B515,Tabla7[Tipo de movimiento],"SALIDA",Tabla7[Mes],J$5))</f>
        <v>0</v>
      </c>
      <c r="K515" s="39">
        <f>IF($B515="","",-SUMIFS(Tabla7[Cantidad],Tabla7[Código del producto],$B515,Tabla7[Tipo de movimiento],"SALIDA",Tabla7[Mes],K$5))</f>
        <v>16</v>
      </c>
      <c r="L515" s="39">
        <f>IF($B515="","",-SUMIFS(Tabla7[Cantidad],Tabla7[Código del producto],$B515,Tabla7[Tipo de movimiento],"SALIDA",Tabla7[Mes],L$5))</f>
        <v>7</v>
      </c>
      <c r="M515" s="39">
        <f>IF($B515="","",-SUMIFS(Tabla7[Cantidad],Tabla7[Código del producto],$B515,Tabla7[Tipo de movimiento],"SALIDA",Tabla7[Mes],M$5))</f>
        <v>0</v>
      </c>
      <c r="N515" s="39">
        <f>IF($B515="","",-SUMIFS(Tabla7[Cantidad],Tabla7[Código del producto],$B515,Tabla7[Tipo de movimiento],"SALIDA",Tabla7[Mes],N$5))</f>
        <v>0</v>
      </c>
      <c r="O515" s="39">
        <f>IF($B515="","",-SUMIFS(Tabla7[Cantidad],Tabla7[Código del producto],$B515,Tabla7[Tipo de movimiento],"SALIDA",Tabla7[Mes],O$5))</f>
        <v>0</v>
      </c>
      <c r="P515" s="39">
        <f>IF($B515="","",-SUMIFS(Tabla7[Cantidad],Tabla7[Código del producto],$B515,Tabla7[Tipo de movimiento],"SALIDA",Tabla7[Mes],P$5))</f>
        <v>0</v>
      </c>
      <c r="Q515" s="39">
        <f t="shared" si="21"/>
        <v>0</v>
      </c>
      <c r="R515" s="51" t="str">
        <f>IF($B515="","",IFERROR(VLOOKUP($B515,'ABC rotación'!$C:$G,5,0),"C"))</f>
        <v>B</v>
      </c>
      <c r="S515" s="41">
        <f t="shared" si="22"/>
        <v>0</v>
      </c>
      <c r="T515" s="40">
        <f t="shared" si="23"/>
        <v>0</v>
      </c>
      <c r="U515" s="23" t="str">
        <f>IF($B515="","",VLOOKUP($T515,Tablas!$X$14:$Y$17,2,1))</f>
        <v>1. ROJO</v>
      </c>
    </row>
    <row r="516" spans="2:21" x14ac:dyDescent="0.2">
      <c r="B516" s="1">
        <f>IF(Tablas!B514="","",Tablas!B514)</f>
        <v>300511</v>
      </c>
      <c r="C516" s="1" t="str">
        <f>IF(Tablas!C514="","",Tablas!C514)</f>
        <v>ENGRANAJE PRINCIPAL DE CUARTA</v>
      </c>
      <c r="D516" s="1" t="str">
        <f>IF(Tablas!D514="","",Tablas!D514)</f>
        <v>09 - PARTES DE MOTOR</v>
      </c>
      <c r="E516" s="1" t="str">
        <f>IF(Tablas!E514="","",Tablas!E514)</f>
        <v>UN</v>
      </c>
      <c r="F516" s="1">
        <f>IF(Tablas!F514="","",Tablas!F514)</f>
        <v>27</v>
      </c>
      <c r="G516" s="1">
        <f>IF(Tablas!I514="","",Tablas!I514)</f>
        <v>15</v>
      </c>
      <c r="H516" s="1">
        <v>0</v>
      </c>
      <c r="I516" s="39">
        <f>IF($B516="","",-SUMIFS(Tabla7[Cantidad],Tabla7[Código del producto],$B516,Tabla7[Tipo de movimiento],"SALIDA",Tabla7[Mes],I$5))</f>
        <v>0</v>
      </c>
      <c r="J516" s="39">
        <f>IF($B516="","",-SUMIFS(Tabla7[Cantidad],Tabla7[Código del producto],$B516,Tabla7[Tipo de movimiento],"SALIDA",Tabla7[Mes],J$5))</f>
        <v>0</v>
      </c>
      <c r="K516" s="39">
        <f>IF($B516="","",-SUMIFS(Tabla7[Cantidad],Tabla7[Código del producto],$B516,Tabla7[Tipo de movimiento],"SALIDA",Tabla7[Mes],K$5))</f>
        <v>0</v>
      </c>
      <c r="L516" s="39">
        <f>IF($B516="","",-SUMIFS(Tabla7[Cantidad],Tabla7[Código del producto],$B516,Tabla7[Tipo de movimiento],"SALIDA",Tabla7[Mes],L$5))</f>
        <v>0</v>
      </c>
      <c r="M516" s="39">
        <f>IF($B516="","",-SUMIFS(Tabla7[Cantidad],Tabla7[Código del producto],$B516,Tabla7[Tipo de movimiento],"SALIDA",Tabla7[Mes],M$5))</f>
        <v>0</v>
      </c>
      <c r="N516" s="39">
        <f>IF($B516="","",-SUMIFS(Tabla7[Cantidad],Tabla7[Código del producto],$B516,Tabla7[Tipo de movimiento],"SALIDA",Tabla7[Mes],N$5))</f>
        <v>0</v>
      </c>
      <c r="O516" s="39">
        <f>IF($B516="","",-SUMIFS(Tabla7[Cantidad],Tabla7[Código del producto],$B516,Tabla7[Tipo de movimiento],"SALIDA",Tabla7[Mes],O$5))</f>
        <v>0</v>
      </c>
      <c r="P516" s="39">
        <f>IF($B516="","",-SUMIFS(Tabla7[Cantidad],Tabla7[Código del producto],$B516,Tabla7[Tipo de movimiento],"SALIDA",Tabla7[Mes],P$5))</f>
        <v>18</v>
      </c>
      <c r="Q516" s="39">
        <f t="shared" si="21"/>
        <v>6</v>
      </c>
      <c r="R516" s="51" t="str">
        <f>IF($B516="","",IFERROR(VLOOKUP($B516,'ABC rotación'!$C:$G,5,0),"C"))</f>
        <v>C</v>
      </c>
      <c r="S516" s="41">
        <f t="shared" si="22"/>
        <v>0</v>
      </c>
      <c r="T516" s="40">
        <f t="shared" si="23"/>
        <v>0</v>
      </c>
      <c r="U516" s="23" t="str">
        <f>IF($B516="","",VLOOKUP($T516,Tablas!$X$14:$Y$17,2,1))</f>
        <v>1. ROJO</v>
      </c>
    </row>
    <row r="517" spans="2:21" x14ac:dyDescent="0.2">
      <c r="B517" s="1">
        <f>IF(Tablas!B515="","",Tablas!B515)</f>
        <v>300512</v>
      </c>
      <c r="C517" s="1" t="str">
        <f>IF(Tablas!C515="","",Tablas!C515)</f>
        <v>ENGRANAJE PRINCIPAL DE QUINTA</v>
      </c>
      <c r="D517" s="1" t="str">
        <f>IF(Tablas!D515="","",Tablas!D515)</f>
        <v>09 - PARTES DE MOTOR</v>
      </c>
      <c r="E517" s="1" t="str">
        <f>IF(Tablas!E515="","",Tablas!E515)</f>
        <v>UN</v>
      </c>
      <c r="F517" s="1">
        <f>IF(Tablas!F515="","",Tablas!F515)</f>
        <v>14</v>
      </c>
      <c r="G517" s="1">
        <f>IF(Tablas!I515="","",Tablas!I515)</f>
        <v>44</v>
      </c>
      <c r="H517" s="1">
        <v>9</v>
      </c>
      <c r="I517" s="39">
        <f>IF($B517="","",-SUMIFS(Tabla7[Cantidad],Tabla7[Código del producto],$B517,Tabla7[Tipo de movimiento],"SALIDA",Tabla7[Mes],I$5))</f>
        <v>0</v>
      </c>
      <c r="J517" s="39">
        <f>IF($B517="","",-SUMIFS(Tabla7[Cantidad],Tabla7[Código del producto],$B517,Tabla7[Tipo de movimiento],"SALIDA",Tabla7[Mes],J$5))</f>
        <v>0</v>
      </c>
      <c r="K517" s="39">
        <f>IF($B517="","",-SUMIFS(Tabla7[Cantidad],Tabla7[Código del producto],$B517,Tabla7[Tipo de movimiento],"SALIDA",Tabla7[Mes],K$5))</f>
        <v>5</v>
      </c>
      <c r="L517" s="39">
        <f>IF($B517="","",-SUMIFS(Tabla7[Cantidad],Tabla7[Código del producto],$B517,Tabla7[Tipo de movimiento],"SALIDA",Tabla7[Mes],L$5))</f>
        <v>0</v>
      </c>
      <c r="M517" s="39">
        <f>IF($B517="","",-SUMIFS(Tabla7[Cantidad],Tabla7[Código del producto],$B517,Tabla7[Tipo de movimiento],"SALIDA",Tabla7[Mes],M$5))</f>
        <v>0</v>
      </c>
      <c r="N517" s="39">
        <f>IF($B517="","",-SUMIFS(Tabla7[Cantidad],Tabla7[Código del producto],$B517,Tabla7[Tipo de movimiento],"SALIDA",Tabla7[Mes],N$5))</f>
        <v>0</v>
      </c>
      <c r="O517" s="39">
        <f>IF($B517="","",-SUMIFS(Tabla7[Cantidad],Tabla7[Código del producto],$B517,Tabla7[Tipo de movimiento],"SALIDA",Tabla7[Mes],O$5))</f>
        <v>0</v>
      </c>
      <c r="P517" s="39">
        <f>IF($B517="","",-SUMIFS(Tabla7[Cantidad],Tabla7[Código del producto],$B517,Tabla7[Tipo de movimiento],"SALIDA",Tabla7[Mes],P$5))</f>
        <v>0</v>
      </c>
      <c r="Q517" s="39">
        <f t="shared" si="21"/>
        <v>0</v>
      </c>
      <c r="R517" s="51" t="str">
        <f>IF($B517="","",IFERROR(VLOOKUP($B517,'ABC rotación'!$C:$G,5,0),"C"))</f>
        <v>C</v>
      </c>
      <c r="S517" s="41">
        <f t="shared" si="22"/>
        <v>0</v>
      </c>
      <c r="T517" s="40">
        <f t="shared" si="23"/>
        <v>0</v>
      </c>
      <c r="U517" s="23" t="str">
        <f>IF($B517="","",VLOOKUP($T517,Tablas!$X$14:$Y$17,2,1))</f>
        <v>1. ROJO</v>
      </c>
    </row>
    <row r="518" spans="2:21" x14ac:dyDescent="0.2">
      <c r="B518" s="1">
        <f>IF(Tablas!B516="","",Tablas!B516)</f>
        <v>300513</v>
      </c>
      <c r="C518" s="1" t="str">
        <f>IF(Tablas!C516="","",Tablas!C516)</f>
        <v>ENGRANE PRIMARIO DE TRACCION</v>
      </c>
      <c r="D518" s="1" t="str">
        <f>IF(Tablas!D516="","",Tablas!D516)</f>
        <v>09 - PARTES DE MOTOR</v>
      </c>
      <c r="E518" s="1" t="str">
        <f>IF(Tablas!E516="","",Tablas!E516)</f>
        <v>UN</v>
      </c>
      <c r="F518" s="1">
        <f>IF(Tablas!F516="","",Tablas!F516)</f>
        <v>14</v>
      </c>
      <c r="G518" s="1">
        <f>IF(Tablas!I516="","",Tablas!I516)</f>
        <v>24</v>
      </c>
      <c r="H518" s="1">
        <v>8</v>
      </c>
      <c r="I518" s="39">
        <f>IF($B518="","",-SUMIFS(Tabla7[Cantidad],Tabla7[Código del producto],$B518,Tabla7[Tipo de movimiento],"SALIDA",Tabla7[Mes],I$5))</f>
        <v>0</v>
      </c>
      <c r="J518" s="39">
        <f>IF($B518="","",-SUMIFS(Tabla7[Cantidad],Tabla7[Código del producto],$B518,Tabla7[Tipo de movimiento],"SALIDA",Tabla7[Mes],J$5))</f>
        <v>0</v>
      </c>
      <c r="K518" s="39">
        <f>IF($B518="","",-SUMIFS(Tabla7[Cantidad],Tabla7[Código del producto],$B518,Tabla7[Tipo de movimiento],"SALIDA",Tabla7[Mes],K$5))</f>
        <v>0</v>
      </c>
      <c r="L518" s="39">
        <f>IF($B518="","",-SUMIFS(Tabla7[Cantidad],Tabla7[Código del producto],$B518,Tabla7[Tipo de movimiento],"SALIDA",Tabla7[Mes],L$5))</f>
        <v>0</v>
      </c>
      <c r="M518" s="39">
        <f>IF($B518="","",-SUMIFS(Tabla7[Cantidad],Tabla7[Código del producto],$B518,Tabla7[Tipo de movimiento],"SALIDA",Tabla7[Mes],M$5))</f>
        <v>0</v>
      </c>
      <c r="N518" s="39">
        <f>IF($B518="","",-SUMIFS(Tabla7[Cantidad],Tabla7[Código del producto],$B518,Tabla7[Tipo de movimiento],"SALIDA",Tabla7[Mes],N$5))</f>
        <v>0</v>
      </c>
      <c r="O518" s="39">
        <f>IF($B518="","",-SUMIFS(Tabla7[Cantidad],Tabla7[Código del producto],$B518,Tabla7[Tipo de movimiento],"SALIDA",Tabla7[Mes],O$5))</f>
        <v>0</v>
      </c>
      <c r="P518" s="39">
        <f>IF($B518="","",-SUMIFS(Tabla7[Cantidad],Tabla7[Código del producto],$B518,Tabla7[Tipo de movimiento],"SALIDA",Tabla7[Mes],P$5))</f>
        <v>19</v>
      </c>
      <c r="Q518" s="39">
        <f t="shared" si="21"/>
        <v>6.333333333333333</v>
      </c>
      <c r="R518" s="51" t="str">
        <f>IF($B518="","",IFERROR(VLOOKUP($B518,'ABC rotación'!$C:$G,5,0),"C"))</f>
        <v>B</v>
      </c>
      <c r="S518" s="41">
        <f t="shared" si="22"/>
        <v>37.894736842105267</v>
      </c>
      <c r="T518" s="40">
        <f t="shared" si="23"/>
        <v>2.7067669172932334</v>
      </c>
      <c r="U518" s="23" t="str">
        <f>IF($B518="","",VLOOKUP($T518,Tablas!$X$14:$Y$17,2,1))</f>
        <v>4. NEGRO</v>
      </c>
    </row>
    <row r="519" spans="2:21" x14ac:dyDescent="0.2">
      <c r="B519" s="1">
        <f>IF(Tablas!B517="","",Tablas!B517)</f>
        <v>300514</v>
      </c>
      <c r="C519" s="1" t="str">
        <f>IF(Tablas!C517="","",Tablas!C517)</f>
        <v>ENGRANAJE SECUNDARIO DE TRANSM</v>
      </c>
      <c r="D519" s="1" t="str">
        <f>IF(Tablas!D517="","",Tablas!D517)</f>
        <v>09 - PARTES DE MOTOR</v>
      </c>
      <c r="E519" s="1" t="str">
        <f>IF(Tablas!E517="","",Tablas!E517)</f>
        <v>UN</v>
      </c>
      <c r="F519" s="1">
        <f>IF(Tablas!F517="","",Tablas!F517)</f>
        <v>9</v>
      </c>
      <c r="G519" s="1">
        <f>IF(Tablas!I517="","",Tablas!I517)</f>
        <v>39</v>
      </c>
      <c r="H519" s="1">
        <v>2</v>
      </c>
      <c r="I519" s="39">
        <f>IF($B519="","",-SUMIFS(Tabla7[Cantidad],Tabla7[Código del producto],$B519,Tabla7[Tipo de movimiento],"SALIDA",Tabla7[Mes],I$5))</f>
        <v>13</v>
      </c>
      <c r="J519" s="39">
        <f>IF($B519="","",-SUMIFS(Tabla7[Cantidad],Tabla7[Código del producto],$B519,Tabla7[Tipo de movimiento],"SALIDA",Tabla7[Mes],J$5))</f>
        <v>16</v>
      </c>
      <c r="K519" s="39">
        <f>IF($B519="","",-SUMIFS(Tabla7[Cantidad],Tabla7[Código del producto],$B519,Tabla7[Tipo de movimiento],"SALIDA",Tabla7[Mes],K$5))</f>
        <v>0</v>
      </c>
      <c r="L519" s="39">
        <f>IF($B519="","",-SUMIFS(Tabla7[Cantidad],Tabla7[Código del producto],$B519,Tabla7[Tipo de movimiento],"SALIDA",Tabla7[Mes],L$5))</f>
        <v>0</v>
      </c>
      <c r="M519" s="39">
        <f>IF($B519="","",-SUMIFS(Tabla7[Cantidad],Tabla7[Código del producto],$B519,Tabla7[Tipo de movimiento],"SALIDA",Tabla7[Mes],M$5))</f>
        <v>0</v>
      </c>
      <c r="N519" s="39">
        <f>IF($B519="","",-SUMIFS(Tabla7[Cantidad],Tabla7[Código del producto],$B519,Tabla7[Tipo de movimiento],"SALIDA",Tabla7[Mes],N$5))</f>
        <v>14</v>
      </c>
      <c r="O519" s="39">
        <f>IF($B519="","",-SUMIFS(Tabla7[Cantidad],Tabla7[Código del producto],$B519,Tabla7[Tipo de movimiento],"SALIDA",Tabla7[Mes],O$5))</f>
        <v>0</v>
      </c>
      <c r="P519" s="39">
        <f>IF($B519="","",-SUMIFS(Tabla7[Cantidad],Tabla7[Código del producto],$B519,Tabla7[Tipo de movimiento],"SALIDA",Tabla7[Mes],P$5))</f>
        <v>0</v>
      </c>
      <c r="Q519" s="39">
        <f t="shared" ref="Q519:Q582" si="24">IF($B519="","",IFERROR(AVERAGE(N519:P519),0))</f>
        <v>4.666666666666667</v>
      </c>
      <c r="R519" s="51" t="str">
        <f>IF($B519="","",IFERROR(VLOOKUP($B519,'ABC rotación'!$C:$G,5,0),"C"))</f>
        <v>A</v>
      </c>
      <c r="S519" s="41">
        <f t="shared" ref="S519:S582" si="25">IF($B519="","",IFERROR(H519/Q519*30,0))</f>
        <v>12.857142857142856</v>
      </c>
      <c r="T519" s="40">
        <f t="shared" ref="T519:T582" si="26">IF($B519="","",S519/F519)</f>
        <v>1.4285714285714284</v>
      </c>
      <c r="U519" s="23" t="str">
        <f>IF($B519="","",VLOOKUP($T519,Tablas!$X$14:$Y$17,2,1))</f>
        <v>3. VERDE</v>
      </c>
    </row>
    <row r="520" spans="2:21" x14ac:dyDescent="0.2">
      <c r="B520" s="1">
        <f>IF(Tablas!B518="","",Tablas!B518)</f>
        <v>300515</v>
      </c>
      <c r="C520" s="1" t="str">
        <f>IF(Tablas!C518="","",Tablas!C518)</f>
        <v>ENGRANAJE SECUNDARIO DE SEGUND</v>
      </c>
      <c r="D520" s="1" t="str">
        <f>IF(Tablas!D518="","",Tablas!D518)</f>
        <v>09 - PARTES DE MOTOR</v>
      </c>
      <c r="E520" s="1" t="str">
        <f>IF(Tablas!E518="","",Tablas!E518)</f>
        <v>UN</v>
      </c>
      <c r="F520" s="1">
        <f>IF(Tablas!F518="","",Tablas!F518)</f>
        <v>17</v>
      </c>
      <c r="G520" s="1">
        <f>IF(Tablas!I518="","",Tablas!I518)</f>
        <v>13</v>
      </c>
      <c r="H520" s="1">
        <v>5</v>
      </c>
      <c r="I520" s="39">
        <f>IF($B520="","",-SUMIFS(Tabla7[Cantidad],Tabla7[Código del producto],$B520,Tabla7[Tipo de movimiento],"SALIDA",Tabla7[Mes],I$5))</f>
        <v>5</v>
      </c>
      <c r="J520" s="39">
        <f>IF($B520="","",-SUMIFS(Tabla7[Cantidad],Tabla7[Código del producto],$B520,Tabla7[Tipo de movimiento],"SALIDA",Tabla7[Mes],J$5))</f>
        <v>0</v>
      </c>
      <c r="K520" s="39">
        <f>IF($B520="","",-SUMIFS(Tabla7[Cantidad],Tabla7[Código del producto],$B520,Tabla7[Tipo de movimiento],"SALIDA",Tabla7[Mes],K$5))</f>
        <v>0</v>
      </c>
      <c r="L520" s="39">
        <f>IF($B520="","",-SUMIFS(Tabla7[Cantidad],Tabla7[Código del producto],$B520,Tabla7[Tipo de movimiento],"SALIDA",Tabla7[Mes],L$5))</f>
        <v>0</v>
      </c>
      <c r="M520" s="39">
        <f>IF($B520="","",-SUMIFS(Tabla7[Cantidad],Tabla7[Código del producto],$B520,Tabla7[Tipo de movimiento],"SALIDA",Tabla7[Mes],M$5))</f>
        <v>0</v>
      </c>
      <c r="N520" s="39">
        <f>IF($B520="","",-SUMIFS(Tabla7[Cantidad],Tabla7[Código del producto],$B520,Tabla7[Tipo de movimiento],"SALIDA",Tabla7[Mes],N$5))</f>
        <v>0</v>
      </c>
      <c r="O520" s="39">
        <f>IF($B520="","",-SUMIFS(Tabla7[Cantidad],Tabla7[Código del producto],$B520,Tabla7[Tipo de movimiento],"SALIDA",Tabla7[Mes],O$5))</f>
        <v>0</v>
      </c>
      <c r="P520" s="39">
        <f>IF($B520="","",-SUMIFS(Tabla7[Cantidad],Tabla7[Código del producto],$B520,Tabla7[Tipo de movimiento],"SALIDA",Tabla7[Mes],P$5))</f>
        <v>0</v>
      </c>
      <c r="Q520" s="39">
        <f t="shared" si="24"/>
        <v>0</v>
      </c>
      <c r="R520" s="51" t="str">
        <f>IF($B520="","",IFERROR(VLOOKUP($B520,'ABC rotación'!$C:$G,5,0),"C"))</f>
        <v>A</v>
      </c>
      <c r="S520" s="41">
        <f t="shared" si="25"/>
        <v>0</v>
      </c>
      <c r="T520" s="40">
        <f t="shared" si="26"/>
        <v>0</v>
      </c>
      <c r="U520" s="23" t="str">
        <f>IF($B520="","",VLOOKUP($T520,Tablas!$X$14:$Y$17,2,1))</f>
        <v>1. ROJO</v>
      </c>
    </row>
    <row r="521" spans="2:21" x14ac:dyDescent="0.2">
      <c r="B521" s="1">
        <f>IF(Tablas!B519="","",Tablas!B519)</f>
        <v>300516</v>
      </c>
      <c r="C521" s="1" t="str">
        <f>IF(Tablas!C519="","",Tablas!C519)</f>
        <v>ENGRANAJE SECUNDARIO DE CUARTA</v>
      </c>
      <c r="D521" s="1" t="str">
        <f>IF(Tablas!D519="","",Tablas!D519)</f>
        <v>09 - PARTES DE MOTOR</v>
      </c>
      <c r="E521" s="1" t="str">
        <f>IF(Tablas!E519="","",Tablas!E519)</f>
        <v>UN</v>
      </c>
      <c r="F521" s="1">
        <f>IF(Tablas!F519="","",Tablas!F519)</f>
        <v>25</v>
      </c>
      <c r="G521" s="1">
        <f>IF(Tablas!I519="","",Tablas!I519)</f>
        <v>44</v>
      </c>
      <c r="H521" s="1">
        <v>9</v>
      </c>
      <c r="I521" s="39">
        <f>IF($B521="","",-SUMIFS(Tabla7[Cantidad],Tabla7[Código del producto],$B521,Tabla7[Tipo de movimiento],"SALIDA",Tabla7[Mes],I$5))</f>
        <v>0</v>
      </c>
      <c r="J521" s="39">
        <f>IF($B521="","",-SUMIFS(Tabla7[Cantidad],Tabla7[Código del producto],$B521,Tabla7[Tipo de movimiento],"SALIDA",Tabla7[Mes],J$5))</f>
        <v>11</v>
      </c>
      <c r="K521" s="39">
        <f>IF($B521="","",-SUMIFS(Tabla7[Cantidad],Tabla7[Código del producto],$B521,Tabla7[Tipo de movimiento],"SALIDA",Tabla7[Mes],K$5))</f>
        <v>14</v>
      </c>
      <c r="L521" s="39">
        <f>IF($B521="","",-SUMIFS(Tabla7[Cantidad],Tabla7[Código del producto],$B521,Tabla7[Tipo de movimiento],"SALIDA",Tabla7[Mes],L$5))</f>
        <v>11</v>
      </c>
      <c r="M521" s="39">
        <f>IF($B521="","",-SUMIFS(Tabla7[Cantidad],Tabla7[Código del producto],$B521,Tabla7[Tipo de movimiento],"SALIDA",Tabla7[Mes],M$5))</f>
        <v>0</v>
      </c>
      <c r="N521" s="39">
        <f>IF($B521="","",-SUMIFS(Tabla7[Cantidad],Tabla7[Código del producto],$B521,Tabla7[Tipo de movimiento],"SALIDA",Tabla7[Mes],N$5))</f>
        <v>0</v>
      </c>
      <c r="O521" s="39">
        <f>IF($B521="","",-SUMIFS(Tabla7[Cantidad],Tabla7[Código del producto],$B521,Tabla7[Tipo de movimiento],"SALIDA",Tabla7[Mes],O$5))</f>
        <v>5</v>
      </c>
      <c r="P521" s="39">
        <f>IF($B521="","",-SUMIFS(Tabla7[Cantidad],Tabla7[Código del producto],$B521,Tabla7[Tipo de movimiento],"SALIDA",Tabla7[Mes],P$5))</f>
        <v>0</v>
      </c>
      <c r="Q521" s="39">
        <f t="shared" si="24"/>
        <v>1.6666666666666667</v>
      </c>
      <c r="R521" s="51" t="str">
        <f>IF($B521="","",IFERROR(VLOOKUP($B521,'ABC rotación'!$C:$G,5,0),"C"))</f>
        <v>A</v>
      </c>
      <c r="S521" s="41">
        <f t="shared" si="25"/>
        <v>161.99999999999997</v>
      </c>
      <c r="T521" s="40">
        <f t="shared" si="26"/>
        <v>6.4799999999999986</v>
      </c>
      <c r="U521" s="23" t="str">
        <f>IF($B521="","",VLOOKUP($T521,Tablas!$X$14:$Y$17,2,1))</f>
        <v>4. NEGRO</v>
      </c>
    </row>
    <row r="522" spans="2:21" x14ac:dyDescent="0.2">
      <c r="B522" s="1">
        <f>IF(Tablas!B520="","",Tablas!B520)</f>
        <v>300517</v>
      </c>
      <c r="C522" s="1" t="str">
        <f>IF(Tablas!C520="","",Tablas!C520)</f>
        <v>ENGRANAJE SECUNDARIO DE QUINTA</v>
      </c>
      <c r="D522" s="1" t="str">
        <f>IF(Tablas!D520="","",Tablas!D520)</f>
        <v>09 - PARTES DE MOTOR</v>
      </c>
      <c r="E522" s="1" t="str">
        <f>IF(Tablas!E520="","",Tablas!E520)</f>
        <v>UN</v>
      </c>
      <c r="F522" s="1">
        <f>IF(Tablas!F520="","",Tablas!F520)</f>
        <v>14</v>
      </c>
      <c r="G522" s="1">
        <f>IF(Tablas!I520="","",Tablas!I520)</f>
        <v>15</v>
      </c>
      <c r="H522" s="1">
        <v>2</v>
      </c>
      <c r="I522" s="39">
        <f>IF($B522="","",-SUMIFS(Tabla7[Cantidad],Tabla7[Código del producto],$B522,Tabla7[Tipo de movimiento],"SALIDA",Tabla7[Mes],I$5))</f>
        <v>45</v>
      </c>
      <c r="J522" s="39">
        <f>IF($B522="","",-SUMIFS(Tabla7[Cantidad],Tabla7[Código del producto],$B522,Tabla7[Tipo de movimiento],"SALIDA",Tabla7[Mes],J$5))</f>
        <v>0</v>
      </c>
      <c r="K522" s="39">
        <f>IF($B522="","",-SUMIFS(Tabla7[Cantidad],Tabla7[Código del producto],$B522,Tabla7[Tipo de movimiento],"SALIDA",Tabla7[Mes],K$5))</f>
        <v>5</v>
      </c>
      <c r="L522" s="39">
        <f>IF($B522="","",-SUMIFS(Tabla7[Cantidad],Tabla7[Código del producto],$B522,Tabla7[Tipo de movimiento],"SALIDA",Tabla7[Mes],L$5))</f>
        <v>0</v>
      </c>
      <c r="M522" s="39">
        <f>IF($B522="","",-SUMIFS(Tabla7[Cantidad],Tabla7[Código del producto],$B522,Tabla7[Tipo de movimiento],"SALIDA",Tabla7[Mes],M$5))</f>
        <v>0</v>
      </c>
      <c r="N522" s="39">
        <f>IF($B522="","",-SUMIFS(Tabla7[Cantidad],Tabla7[Código del producto],$B522,Tabla7[Tipo de movimiento],"SALIDA",Tabla7[Mes],N$5))</f>
        <v>0</v>
      </c>
      <c r="O522" s="39">
        <f>IF($B522="","",-SUMIFS(Tabla7[Cantidad],Tabla7[Código del producto],$B522,Tabla7[Tipo de movimiento],"SALIDA",Tabla7[Mes],O$5))</f>
        <v>0</v>
      </c>
      <c r="P522" s="39">
        <f>IF($B522="","",-SUMIFS(Tabla7[Cantidad],Tabla7[Código del producto],$B522,Tabla7[Tipo de movimiento],"SALIDA",Tabla7[Mes],P$5))</f>
        <v>0</v>
      </c>
      <c r="Q522" s="39">
        <f t="shared" si="24"/>
        <v>0</v>
      </c>
      <c r="R522" s="51" t="str">
        <f>IF($B522="","",IFERROR(VLOOKUP($B522,'ABC rotación'!$C:$G,5,0),"C"))</f>
        <v>A</v>
      </c>
      <c r="S522" s="41">
        <f t="shared" si="25"/>
        <v>0</v>
      </c>
      <c r="T522" s="40">
        <f t="shared" si="26"/>
        <v>0</v>
      </c>
      <c r="U522" s="23" t="str">
        <f>IF($B522="","",VLOOKUP($T522,Tablas!$X$14:$Y$17,2,1))</f>
        <v>1. ROJO</v>
      </c>
    </row>
    <row r="523" spans="2:21" x14ac:dyDescent="0.2">
      <c r="B523" s="1">
        <f>IF(Tablas!B521="","",Tablas!B521)</f>
        <v>300518</v>
      </c>
      <c r="C523" s="1" t="str">
        <f>IF(Tablas!C521="","",Tablas!C521)</f>
        <v>RODAJE RADIAL BOLA,6006</v>
      </c>
      <c r="D523" s="1" t="str">
        <f>IF(Tablas!D521="","",Tablas!D521)</f>
        <v>15 - MISCELANEOS</v>
      </c>
      <c r="E523" s="1" t="str">
        <f>IF(Tablas!E521="","",Tablas!E521)</f>
        <v>UN</v>
      </c>
      <c r="F523" s="1">
        <f>IF(Tablas!F521="","",Tablas!F521)</f>
        <v>17</v>
      </c>
      <c r="G523" s="1">
        <f>IF(Tablas!I521="","",Tablas!I521)</f>
        <v>16</v>
      </c>
      <c r="H523" s="1">
        <v>4</v>
      </c>
      <c r="I523" s="39">
        <f>IF($B523="","",-SUMIFS(Tabla7[Cantidad],Tabla7[Código del producto],$B523,Tabla7[Tipo de movimiento],"SALIDA",Tabla7[Mes],I$5))</f>
        <v>0</v>
      </c>
      <c r="J523" s="39">
        <f>IF($B523="","",-SUMIFS(Tabla7[Cantidad],Tabla7[Código del producto],$B523,Tabla7[Tipo de movimiento],"SALIDA",Tabla7[Mes],J$5))</f>
        <v>0</v>
      </c>
      <c r="K523" s="39">
        <f>IF($B523="","",-SUMIFS(Tabla7[Cantidad],Tabla7[Código del producto],$B523,Tabla7[Tipo de movimiento],"SALIDA",Tabla7[Mes],K$5))</f>
        <v>0</v>
      </c>
      <c r="L523" s="39">
        <f>IF($B523="","",-SUMIFS(Tabla7[Cantidad],Tabla7[Código del producto],$B523,Tabla7[Tipo de movimiento],"SALIDA",Tabla7[Mes],L$5))</f>
        <v>0</v>
      </c>
      <c r="M523" s="39">
        <f>IF($B523="","",-SUMIFS(Tabla7[Cantidad],Tabla7[Código del producto],$B523,Tabla7[Tipo de movimiento],"SALIDA",Tabla7[Mes],M$5))</f>
        <v>0</v>
      </c>
      <c r="N523" s="39">
        <f>IF($B523="","",-SUMIFS(Tabla7[Cantidad],Tabla7[Código del producto],$B523,Tabla7[Tipo de movimiento],"SALIDA",Tabla7[Mes],N$5))</f>
        <v>0</v>
      </c>
      <c r="O523" s="39">
        <f>IF($B523="","",-SUMIFS(Tabla7[Cantidad],Tabla7[Código del producto],$B523,Tabla7[Tipo de movimiento],"SALIDA",Tabla7[Mes],O$5))</f>
        <v>0</v>
      </c>
      <c r="P523" s="39">
        <f>IF($B523="","",-SUMIFS(Tabla7[Cantidad],Tabla7[Código del producto],$B523,Tabla7[Tipo de movimiento],"SALIDA",Tabla7[Mes],P$5))</f>
        <v>5</v>
      </c>
      <c r="Q523" s="39">
        <f t="shared" si="24"/>
        <v>1.6666666666666667</v>
      </c>
      <c r="R523" s="51" t="str">
        <f>IF($B523="","",IFERROR(VLOOKUP($B523,'ABC rotación'!$C:$G,5,0),"C"))</f>
        <v>C</v>
      </c>
      <c r="S523" s="41">
        <f t="shared" si="25"/>
        <v>72</v>
      </c>
      <c r="T523" s="40">
        <f t="shared" si="26"/>
        <v>4.2352941176470589</v>
      </c>
      <c r="U523" s="23" t="str">
        <f>IF($B523="","",VLOOKUP($T523,Tablas!$X$14:$Y$17,2,1))</f>
        <v>4. NEGRO</v>
      </c>
    </row>
    <row r="524" spans="2:21" x14ac:dyDescent="0.2">
      <c r="B524" s="1">
        <f>IF(Tablas!B522="","",Tablas!B522)</f>
        <v>300519</v>
      </c>
      <c r="C524" s="1" t="str">
        <f>IF(Tablas!C522="","",Tablas!C522)</f>
        <v>RODAJE RADIAL BOLA,6204</v>
      </c>
      <c r="D524" s="1" t="str">
        <f>IF(Tablas!D522="","",Tablas!D522)</f>
        <v>15 - MISCELANEOS</v>
      </c>
      <c r="E524" s="1" t="str">
        <f>IF(Tablas!E522="","",Tablas!E522)</f>
        <v>UN</v>
      </c>
      <c r="F524" s="1">
        <f>IF(Tablas!F522="","",Tablas!F522)</f>
        <v>18</v>
      </c>
      <c r="G524" s="1">
        <f>IF(Tablas!I522="","",Tablas!I522)</f>
        <v>21</v>
      </c>
      <c r="H524" s="1">
        <v>8</v>
      </c>
      <c r="I524" s="39">
        <f>IF($B524="","",-SUMIFS(Tabla7[Cantidad],Tabla7[Código del producto],$B524,Tabla7[Tipo de movimiento],"SALIDA",Tabla7[Mes],I$5))</f>
        <v>0</v>
      </c>
      <c r="J524" s="39">
        <f>IF($B524="","",-SUMIFS(Tabla7[Cantidad],Tabla7[Código del producto],$B524,Tabla7[Tipo de movimiento],"SALIDA",Tabla7[Mes],J$5))</f>
        <v>0</v>
      </c>
      <c r="K524" s="39">
        <f>IF($B524="","",-SUMIFS(Tabla7[Cantidad],Tabla7[Código del producto],$B524,Tabla7[Tipo de movimiento],"SALIDA",Tabla7[Mes],K$5))</f>
        <v>0</v>
      </c>
      <c r="L524" s="39">
        <f>IF($B524="","",-SUMIFS(Tabla7[Cantidad],Tabla7[Código del producto],$B524,Tabla7[Tipo de movimiento],"SALIDA",Tabla7[Mes],L$5))</f>
        <v>0</v>
      </c>
      <c r="M524" s="39">
        <f>IF($B524="","",-SUMIFS(Tabla7[Cantidad],Tabla7[Código del producto],$B524,Tabla7[Tipo de movimiento],"SALIDA",Tabla7[Mes],M$5))</f>
        <v>0</v>
      </c>
      <c r="N524" s="39">
        <f>IF($B524="","",-SUMIFS(Tabla7[Cantidad],Tabla7[Código del producto],$B524,Tabla7[Tipo de movimiento],"SALIDA",Tabla7[Mes],N$5))</f>
        <v>0</v>
      </c>
      <c r="O524" s="39">
        <f>IF($B524="","",-SUMIFS(Tabla7[Cantidad],Tabla7[Código del producto],$B524,Tabla7[Tipo de movimiento],"SALIDA",Tabla7[Mes],O$5))</f>
        <v>0</v>
      </c>
      <c r="P524" s="39">
        <f>IF($B524="","",-SUMIFS(Tabla7[Cantidad],Tabla7[Código del producto],$B524,Tabla7[Tipo de movimiento],"SALIDA",Tabla7[Mes],P$5))</f>
        <v>0</v>
      </c>
      <c r="Q524" s="39">
        <f t="shared" si="24"/>
        <v>0</v>
      </c>
      <c r="R524" s="51" t="str">
        <f>IF($B524="","",IFERROR(VLOOKUP($B524,'ABC rotación'!$C:$G,5,0),"C"))</f>
        <v>C</v>
      </c>
      <c r="S524" s="41">
        <f t="shared" si="25"/>
        <v>0</v>
      </c>
      <c r="T524" s="40">
        <f t="shared" si="26"/>
        <v>0</v>
      </c>
      <c r="U524" s="23" t="str">
        <f>IF($B524="","",VLOOKUP($T524,Tablas!$X$14:$Y$17,2,1))</f>
        <v>1. ROJO</v>
      </c>
    </row>
    <row r="525" spans="2:21" x14ac:dyDescent="0.2">
      <c r="B525" s="1">
        <f>IF(Tablas!B523="","",Tablas!B523)</f>
        <v>300520</v>
      </c>
      <c r="C525" s="1" t="str">
        <f>IF(Tablas!C523="","",Tablas!C523)</f>
        <v>CUBIERTA FRONTAL INF NARANJA</v>
      </c>
      <c r="D525" s="1" t="str">
        <f>IF(Tablas!D523="","",Tablas!D523)</f>
        <v>05 - COLISION</v>
      </c>
      <c r="E525" s="1" t="str">
        <f>IF(Tablas!E523="","",Tablas!E523)</f>
        <v>UN</v>
      </c>
      <c r="F525" s="1">
        <f>IF(Tablas!F523="","",Tablas!F523)</f>
        <v>13</v>
      </c>
      <c r="G525" s="1">
        <f>IF(Tablas!I523="","",Tablas!I523)</f>
        <v>14</v>
      </c>
      <c r="H525" s="1">
        <v>1</v>
      </c>
      <c r="I525" s="39">
        <f>IF($B525="","",-SUMIFS(Tabla7[Cantidad],Tabla7[Código del producto],$B525,Tabla7[Tipo de movimiento],"SALIDA",Tabla7[Mes],I$5))</f>
        <v>0</v>
      </c>
      <c r="J525" s="39">
        <f>IF($B525="","",-SUMIFS(Tabla7[Cantidad],Tabla7[Código del producto],$B525,Tabla7[Tipo de movimiento],"SALIDA",Tabla7[Mes],J$5))</f>
        <v>0</v>
      </c>
      <c r="K525" s="39">
        <f>IF($B525="","",-SUMIFS(Tabla7[Cantidad],Tabla7[Código del producto],$B525,Tabla7[Tipo de movimiento],"SALIDA",Tabla7[Mes],K$5))</f>
        <v>0</v>
      </c>
      <c r="L525" s="39">
        <f>IF($B525="","",-SUMIFS(Tabla7[Cantidad],Tabla7[Código del producto],$B525,Tabla7[Tipo de movimiento],"SALIDA",Tabla7[Mes],L$5))</f>
        <v>0</v>
      </c>
      <c r="M525" s="39">
        <f>IF($B525="","",-SUMIFS(Tabla7[Cantidad],Tabla7[Código del producto],$B525,Tabla7[Tipo de movimiento],"SALIDA",Tabla7[Mes],M$5))</f>
        <v>42</v>
      </c>
      <c r="N525" s="39">
        <f>IF($B525="","",-SUMIFS(Tabla7[Cantidad],Tabla7[Código del producto],$B525,Tabla7[Tipo de movimiento],"SALIDA",Tabla7[Mes],N$5))</f>
        <v>0</v>
      </c>
      <c r="O525" s="39">
        <f>IF($B525="","",-SUMIFS(Tabla7[Cantidad],Tabla7[Código del producto],$B525,Tabla7[Tipo de movimiento],"SALIDA",Tabla7[Mes],O$5))</f>
        <v>0</v>
      </c>
      <c r="P525" s="39">
        <f>IF($B525="","",-SUMIFS(Tabla7[Cantidad],Tabla7[Código del producto],$B525,Tabla7[Tipo de movimiento],"SALIDA",Tabla7[Mes],P$5))</f>
        <v>0</v>
      </c>
      <c r="Q525" s="39">
        <f t="shared" si="24"/>
        <v>0</v>
      </c>
      <c r="R525" s="51" t="str">
        <f>IF($B525="","",IFERROR(VLOOKUP($B525,'ABC rotación'!$C:$G,5,0),"C"))</f>
        <v>A</v>
      </c>
      <c r="S525" s="41">
        <f t="shared" si="25"/>
        <v>0</v>
      </c>
      <c r="T525" s="40">
        <f t="shared" si="26"/>
        <v>0</v>
      </c>
      <c r="U525" s="23" t="str">
        <f>IF($B525="","",VLOOKUP($T525,Tablas!$X$14:$Y$17,2,1))</f>
        <v>1. ROJO</v>
      </c>
    </row>
    <row r="526" spans="2:21" x14ac:dyDescent="0.2">
      <c r="B526" s="1">
        <f>IF(Tablas!B524="","",Tablas!B524)</f>
        <v>300521</v>
      </c>
      <c r="C526" s="1" t="str">
        <f>IF(Tablas!C524="","",Tablas!C524)</f>
        <v>ASIENTO CONFORT AMARILLO</v>
      </c>
      <c r="D526" s="1" t="str">
        <f>IF(Tablas!D524="","",Tablas!D524)</f>
        <v>15 - MISCELANEOS</v>
      </c>
      <c r="E526" s="1" t="str">
        <f>IF(Tablas!E524="","",Tablas!E524)</f>
        <v>UN</v>
      </c>
      <c r="F526" s="1">
        <f>IF(Tablas!F524="","",Tablas!F524)</f>
        <v>19</v>
      </c>
      <c r="G526" s="1">
        <f>IF(Tablas!I524="","",Tablas!I524)</f>
        <v>7</v>
      </c>
      <c r="H526" s="1">
        <v>3</v>
      </c>
      <c r="I526" s="39">
        <f>IF($B526="","",-SUMIFS(Tabla7[Cantidad],Tabla7[Código del producto],$B526,Tabla7[Tipo de movimiento],"SALIDA",Tabla7[Mes],I$5))</f>
        <v>0</v>
      </c>
      <c r="J526" s="39">
        <f>IF($B526="","",-SUMIFS(Tabla7[Cantidad],Tabla7[Código del producto],$B526,Tabla7[Tipo de movimiento],"SALIDA",Tabla7[Mes],J$5))</f>
        <v>8</v>
      </c>
      <c r="K526" s="39">
        <f>IF($B526="","",-SUMIFS(Tabla7[Cantidad],Tabla7[Código del producto],$B526,Tabla7[Tipo de movimiento],"SALIDA",Tabla7[Mes],K$5))</f>
        <v>0</v>
      </c>
      <c r="L526" s="39">
        <f>IF($B526="","",-SUMIFS(Tabla7[Cantidad],Tabla7[Código del producto],$B526,Tabla7[Tipo de movimiento],"SALIDA",Tabla7[Mes],L$5))</f>
        <v>0</v>
      </c>
      <c r="M526" s="39">
        <f>IF($B526="","",-SUMIFS(Tabla7[Cantidad],Tabla7[Código del producto],$B526,Tabla7[Tipo de movimiento],"SALIDA",Tabla7[Mes],M$5))</f>
        <v>18</v>
      </c>
      <c r="N526" s="39">
        <f>IF($B526="","",-SUMIFS(Tabla7[Cantidad],Tabla7[Código del producto],$B526,Tabla7[Tipo de movimiento],"SALIDA",Tabla7[Mes],N$5))</f>
        <v>0</v>
      </c>
      <c r="O526" s="39">
        <f>IF($B526="","",-SUMIFS(Tabla7[Cantidad],Tabla7[Código del producto],$B526,Tabla7[Tipo de movimiento],"SALIDA",Tabla7[Mes],O$5))</f>
        <v>31</v>
      </c>
      <c r="P526" s="39">
        <f>IF($B526="","",-SUMIFS(Tabla7[Cantidad],Tabla7[Código del producto],$B526,Tabla7[Tipo de movimiento],"SALIDA",Tabla7[Mes],P$5))</f>
        <v>0</v>
      </c>
      <c r="Q526" s="39">
        <f t="shared" si="24"/>
        <v>10.333333333333334</v>
      </c>
      <c r="R526" s="51" t="str">
        <f>IF($B526="","",IFERROR(VLOOKUP($B526,'ABC rotación'!$C:$G,5,0),"C"))</f>
        <v>A</v>
      </c>
      <c r="S526" s="41">
        <f t="shared" si="25"/>
        <v>8.7096774193548381</v>
      </c>
      <c r="T526" s="40">
        <f t="shared" si="26"/>
        <v>0.45840407470288619</v>
      </c>
      <c r="U526" s="23" t="str">
        <f>IF($B526="","",VLOOKUP($T526,Tablas!$X$14:$Y$17,2,1))</f>
        <v>1. ROJO</v>
      </c>
    </row>
    <row r="527" spans="2:21" x14ac:dyDescent="0.2">
      <c r="B527" s="1">
        <f>IF(Tablas!B525="","",Tablas!B525)</f>
        <v>300522</v>
      </c>
      <c r="C527" s="1" t="str">
        <f>IF(Tablas!C525="","",Tablas!C525)</f>
        <v>AMORTIGUADOR DELANTERO</v>
      </c>
      <c r="D527" s="1" t="str">
        <f>IF(Tablas!D525="","",Tablas!D525)</f>
        <v>06 - AMORTIGUADORES</v>
      </c>
      <c r="E527" s="1" t="str">
        <f>IF(Tablas!E525="","",Tablas!E525)</f>
        <v>UN</v>
      </c>
      <c r="F527" s="1">
        <f>IF(Tablas!F525="","",Tablas!F525)</f>
        <v>22</v>
      </c>
      <c r="G527" s="1">
        <f>IF(Tablas!I525="","",Tablas!I525)</f>
        <v>38</v>
      </c>
      <c r="H527" s="1">
        <v>4</v>
      </c>
      <c r="I527" s="39">
        <f>IF($B527="","",-SUMIFS(Tabla7[Cantidad],Tabla7[Código del producto],$B527,Tabla7[Tipo de movimiento],"SALIDA",Tabla7[Mes],I$5))</f>
        <v>10</v>
      </c>
      <c r="J527" s="39">
        <f>IF($B527="","",-SUMIFS(Tabla7[Cantidad],Tabla7[Código del producto],$B527,Tabla7[Tipo de movimiento],"SALIDA",Tabla7[Mes],J$5))</f>
        <v>0</v>
      </c>
      <c r="K527" s="39">
        <f>IF($B527="","",-SUMIFS(Tabla7[Cantidad],Tabla7[Código del producto],$B527,Tabla7[Tipo de movimiento],"SALIDA",Tabla7[Mes],K$5))</f>
        <v>0</v>
      </c>
      <c r="L527" s="39">
        <f>IF($B527="","",-SUMIFS(Tabla7[Cantidad],Tabla7[Código del producto],$B527,Tabla7[Tipo de movimiento],"SALIDA",Tabla7[Mes],L$5))</f>
        <v>0</v>
      </c>
      <c r="M527" s="39">
        <f>IF($B527="","",-SUMIFS(Tabla7[Cantidad],Tabla7[Código del producto],$B527,Tabla7[Tipo de movimiento],"SALIDA",Tabla7[Mes],M$5))</f>
        <v>0</v>
      </c>
      <c r="N527" s="39">
        <f>IF($B527="","",-SUMIFS(Tabla7[Cantidad],Tabla7[Código del producto],$B527,Tabla7[Tipo de movimiento],"SALIDA",Tabla7[Mes],N$5))</f>
        <v>0</v>
      </c>
      <c r="O527" s="39">
        <f>IF($B527="","",-SUMIFS(Tabla7[Cantidad],Tabla7[Código del producto],$B527,Tabla7[Tipo de movimiento],"SALIDA",Tabla7[Mes],O$5))</f>
        <v>19</v>
      </c>
      <c r="P527" s="39">
        <f>IF($B527="","",-SUMIFS(Tabla7[Cantidad],Tabla7[Código del producto],$B527,Tabla7[Tipo de movimiento],"SALIDA",Tabla7[Mes],P$5))</f>
        <v>9</v>
      </c>
      <c r="Q527" s="39">
        <f t="shared" si="24"/>
        <v>9.3333333333333339</v>
      </c>
      <c r="R527" s="51" t="str">
        <f>IF($B527="","",IFERROR(VLOOKUP($B527,'ABC rotación'!$C:$G,5,0),"C"))</f>
        <v>A</v>
      </c>
      <c r="S527" s="41">
        <f t="shared" si="25"/>
        <v>12.857142857142856</v>
      </c>
      <c r="T527" s="40">
        <f t="shared" si="26"/>
        <v>0.58441558441558439</v>
      </c>
      <c r="U527" s="23" t="str">
        <f>IF($B527="","",VLOOKUP($T527,Tablas!$X$14:$Y$17,2,1))</f>
        <v>2. AMARILLO</v>
      </c>
    </row>
    <row r="528" spans="2:21" x14ac:dyDescent="0.2">
      <c r="B528" s="1">
        <f>IF(Tablas!B526="","",Tablas!B526)</f>
        <v>300523</v>
      </c>
      <c r="C528" s="1" t="str">
        <f>IF(Tablas!C526="","",Tablas!C526)</f>
        <v>COMPONENTE INTERNO TAPABARRO</v>
      </c>
      <c r="D528" s="1" t="str">
        <f>IF(Tablas!D526="","",Tablas!D526)</f>
        <v>05 - COLISION</v>
      </c>
      <c r="E528" s="1" t="str">
        <f>IF(Tablas!E526="","",Tablas!E526)</f>
        <v>UN</v>
      </c>
      <c r="F528" s="1">
        <f>IF(Tablas!F526="","",Tablas!F526)</f>
        <v>13</v>
      </c>
      <c r="G528" s="1">
        <f>IF(Tablas!I526="","",Tablas!I526)</f>
        <v>41</v>
      </c>
      <c r="H528" s="1">
        <v>2</v>
      </c>
      <c r="I528" s="39">
        <f>IF($B528="","",-SUMIFS(Tabla7[Cantidad],Tabla7[Código del producto],$B528,Tabla7[Tipo de movimiento],"SALIDA",Tabla7[Mes],I$5))</f>
        <v>0</v>
      </c>
      <c r="J528" s="39">
        <f>IF($B528="","",-SUMIFS(Tabla7[Cantidad],Tabla7[Código del producto],$B528,Tabla7[Tipo de movimiento],"SALIDA",Tabla7[Mes],J$5))</f>
        <v>0</v>
      </c>
      <c r="K528" s="39">
        <f>IF($B528="","",-SUMIFS(Tabla7[Cantidad],Tabla7[Código del producto],$B528,Tabla7[Tipo de movimiento],"SALIDA",Tabla7[Mes],K$5))</f>
        <v>0</v>
      </c>
      <c r="L528" s="39">
        <f>IF($B528="","",-SUMIFS(Tabla7[Cantidad],Tabla7[Código del producto],$B528,Tabla7[Tipo de movimiento],"SALIDA",Tabla7[Mes],L$5))</f>
        <v>0</v>
      </c>
      <c r="M528" s="39">
        <f>IF($B528="","",-SUMIFS(Tabla7[Cantidad],Tabla7[Código del producto],$B528,Tabla7[Tipo de movimiento],"SALIDA",Tabla7[Mes],M$5))</f>
        <v>0</v>
      </c>
      <c r="N528" s="39">
        <f>IF($B528="","",-SUMIFS(Tabla7[Cantidad],Tabla7[Código del producto],$B528,Tabla7[Tipo de movimiento],"SALIDA",Tabla7[Mes],N$5))</f>
        <v>9</v>
      </c>
      <c r="O528" s="39">
        <f>IF($B528="","",-SUMIFS(Tabla7[Cantidad],Tabla7[Código del producto],$B528,Tabla7[Tipo de movimiento],"SALIDA",Tabla7[Mes],O$5))</f>
        <v>0</v>
      </c>
      <c r="P528" s="39">
        <f>IF($B528="","",-SUMIFS(Tabla7[Cantidad],Tabla7[Código del producto],$B528,Tabla7[Tipo de movimiento],"SALIDA",Tabla7[Mes],P$5))</f>
        <v>0</v>
      </c>
      <c r="Q528" s="39">
        <f t="shared" si="24"/>
        <v>3</v>
      </c>
      <c r="R528" s="51" t="str">
        <f>IF($B528="","",IFERROR(VLOOKUP($B528,'ABC rotación'!$C:$G,5,0),"C"))</f>
        <v>B</v>
      </c>
      <c r="S528" s="41">
        <f t="shared" si="25"/>
        <v>20</v>
      </c>
      <c r="T528" s="40">
        <f t="shared" si="26"/>
        <v>1.5384615384615385</v>
      </c>
      <c r="U528" s="23" t="str">
        <f>IF($B528="","",VLOOKUP($T528,Tablas!$X$14:$Y$17,2,1))</f>
        <v>3. VERDE</v>
      </c>
    </row>
    <row r="529" spans="2:21" x14ac:dyDescent="0.2">
      <c r="B529" s="1">
        <f>IF(Tablas!B527="","",Tablas!B527)</f>
        <v>300524</v>
      </c>
      <c r="C529" s="1" t="str">
        <f>IF(Tablas!C527="","",Tablas!C527)</f>
        <v>PROTECTOR DE CORRIENTE</v>
      </c>
      <c r="D529" s="1" t="str">
        <f>IF(Tablas!D527="","",Tablas!D527)</f>
        <v>08 - ELECTRICO</v>
      </c>
      <c r="E529" s="1" t="str">
        <f>IF(Tablas!E527="","",Tablas!E527)</f>
        <v>UN</v>
      </c>
      <c r="F529" s="1">
        <f>IF(Tablas!F527="","",Tablas!F527)</f>
        <v>11</v>
      </c>
      <c r="G529" s="1">
        <f>IF(Tablas!I527="","",Tablas!I527)</f>
        <v>32</v>
      </c>
      <c r="H529" s="1">
        <v>2</v>
      </c>
      <c r="I529" s="39">
        <f>IF($B529="","",-SUMIFS(Tabla7[Cantidad],Tabla7[Código del producto],$B529,Tabla7[Tipo de movimiento],"SALIDA",Tabla7[Mes],I$5))</f>
        <v>14</v>
      </c>
      <c r="J529" s="39">
        <f>IF($B529="","",-SUMIFS(Tabla7[Cantidad],Tabla7[Código del producto],$B529,Tabla7[Tipo de movimiento],"SALIDA",Tabla7[Mes],J$5))</f>
        <v>0</v>
      </c>
      <c r="K529" s="39">
        <f>IF($B529="","",-SUMIFS(Tabla7[Cantidad],Tabla7[Código del producto],$B529,Tabla7[Tipo de movimiento],"SALIDA",Tabla7[Mes],K$5))</f>
        <v>0</v>
      </c>
      <c r="L529" s="39">
        <f>IF($B529="","",-SUMIFS(Tabla7[Cantidad],Tabla7[Código del producto],$B529,Tabla7[Tipo de movimiento],"SALIDA",Tabla7[Mes],L$5))</f>
        <v>19</v>
      </c>
      <c r="M529" s="39">
        <f>IF($B529="","",-SUMIFS(Tabla7[Cantidad],Tabla7[Código del producto],$B529,Tabla7[Tipo de movimiento],"SALIDA",Tabla7[Mes],M$5))</f>
        <v>6</v>
      </c>
      <c r="N529" s="39">
        <f>IF($B529="","",-SUMIFS(Tabla7[Cantidad],Tabla7[Código del producto],$B529,Tabla7[Tipo de movimiento],"SALIDA",Tabla7[Mes],N$5))</f>
        <v>5</v>
      </c>
      <c r="O529" s="39">
        <f>IF($B529="","",-SUMIFS(Tabla7[Cantidad],Tabla7[Código del producto],$B529,Tabla7[Tipo de movimiento],"SALIDA",Tabla7[Mes],O$5))</f>
        <v>0</v>
      </c>
      <c r="P529" s="39">
        <f>IF($B529="","",-SUMIFS(Tabla7[Cantidad],Tabla7[Código del producto],$B529,Tabla7[Tipo de movimiento],"SALIDA",Tabla7[Mes],P$5))</f>
        <v>7</v>
      </c>
      <c r="Q529" s="39">
        <f t="shared" si="24"/>
        <v>4</v>
      </c>
      <c r="R529" s="51" t="str">
        <f>IF($B529="","",IFERROR(VLOOKUP($B529,'ABC rotación'!$C:$G,5,0),"C"))</f>
        <v>B</v>
      </c>
      <c r="S529" s="41">
        <f t="shared" si="25"/>
        <v>15</v>
      </c>
      <c r="T529" s="40">
        <f t="shared" si="26"/>
        <v>1.3636363636363635</v>
      </c>
      <c r="U529" s="23" t="str">
        <f>IF($B529="","",VLOOKUP($T529,Tablas!$X$14:$Y$17,2,1))</f>
        <v>3. VERDE</v>
      </c>
    </row>
    <row r="530" spans="2:21" x14ac:dyDescent="0.2">
      <c r="B530" s="1">
        <f>IF(Tablas!B528="","",Tablas!B528)</f>
        <v>300525</v>
      </c>
      <c r="C530" s="1" t="str">
        <f>IF(Tablas!C528="","",Tablas!C528)</f>
        <v>BOTON INTERRUPTOR DE CLAXON</v>
      </c>
      <c r="D530" s="1" t="str">
        <f>IF(Tablas!D528="","",Tablas!D528)</f>
        <v>10 - PALANCAS Y CHICOTES</v>
      </c>
      <c r="E530" s="1" t="str">
        <f>IF(Tablas!E528="","",Tablas!E528)</f>
        <v>UN</v>
      </c>
      <c r="F530" s="1">
        <f>IF(Tablas!F528="","",Tablas!F528)</f>
        <v>20</v>
      </c>
      <c r="G530" s="1">
        <f>IF(Tablas!I528="","",Tablas!I528)</f>
        <v>28</v>
      </c>
      <c r="H530" s="1">
        <v>1</v>
      </c>
      <c r="I530" s="39">
        <f>IF($B530="","",-SUMIFS(Tabla7[Cantidad],Tabla7[Código del producto],$B530,Tabla7[Tipo de movimiento],"SALIDA",Tabla7[Mes],I$5))</f>
        <v>0</v>
      </c>
      <c r="J530" s="39">
        <f>IF($B530="","",-SUMIFS(Tabla7[Cantidad],Tabla7[Código del producto],$B530,Tabla7[Tipo de movimiento],"SALIDA",Tabla7[Mes],J$5))</f>
        <v>7</v>
      </c>
      <c r="K530" s="39">
        <f>IF($B530="","",-SUMIFS(Tabla7[Cantidad],Tabla7[Código del producto],$B530,Tabla7[Tipo de movimiento],"SALIDA",Tabla7[Mes],K$5))</f>
        <v>6</v>
      </c>
      <c r="L530" s="39">
        <f>IF($B530="","",-SUMIFS(Tabla7[Cantidad],Tabla7[Código del producto],$B530,Tabla7[Tipo de movimiento],"SALIDA",Tabla7[Mes],L$5))</f>
        <v>0</v>
      </c>
      <c r="M530" s="39">
        <f>IF($B530="","",-SUMIFS(Tabla7[Cantidad],Tabla7[Código del producto],$B530,Tabla7[Tipo de movimiento],"SALIDA",Tabla7[Mes],M$5))</f>
        <v>0</v>
      </c>
      <c r="N530" s="39">
        <f>IF($B530="","",-SUMIFS(Tabla7[Cantidad],Tabla7[Código del producto],$B530,Tabla7[Tipo de movimiento],"SALIDA",Tabla7[Mes],N$5))</f>
        <v>14</v>
      </c>
      <c r="O530" s="39">
        <f>IF($B530="","",-SUMIFS(Tabla7[Cantidad],Tabla7[Código del producto],$B530,Tabla7[Tipo de movimiento],"SALIDA",Tabla7[Mes],O$5))</f>
        <v>17</v>
      </c>
      <c r="P530" s="39">
        <f>IF($B530="","",-SUMIFS(Tabla7[Cantidad],Tabla7[Código del producto],$B530,Tabla7[Tipo de movimiento],"SALIDA",Tabla7[Mes],P$5))</f>
        <v>0</v>
      </c>
      <c r="Q530" s="39">
        <f t="shared" si="24"/>
        <v>10.333333333333334</v>
      </c>
      <c r="R530" s="51" t="str">
        <f>IF($B530="","",IFERROR(VLOOKUP($B530,'ABC rotación'!$C:$G,5,0),"C"))</f>
        <v>A</v>
      </c>
      <c r="S530" s="41">
        <f t="shared" si="25"/>
        <v>2.903225806451613</v>
      </c>
      <c r="T530" s="40">
        <f t="shared" si="26"/>
        <v>0.14516129032258066</v>
      </c>
      <c r="U530" s="23" t="str">
        <f>IF($B530="","",VLOOKUP($T530,Tablas!$X$14:$Y$17,2,1))</f>
        <v>1. ROJO</v>
      </c>
    </row>
    <row r="531" spans="2:21" x14ac:dyDescent="0.2">
      <c r="B531" s="1">
        <f>IF(Tablas!B529="","",Tablas!B529)</f>
        <v>300526</v>
      </c>
      <c r="C531" s="1" t="str">
        <f>IF(Tablas!C529="","",Tablas!C529)</f>
        <v>BASE DE MOTOR</v>
      </c>
      <c r="D531" s="1" t="str">
        <f>IF(Tablas!D529="","",Tablas!D529)</f>
        <v>15 - MISCELANEOS</v>
      </c>
      <c r="E531" s="1" t="str">
        <f>IF(Tablas!E529="","",Tablas!E529)</f>
        <v>UN</v>
      </c>
      <c r="F531" s="1">
        <f>IF(Tablas!F529="","",Tablas!F529)</f>
        <v>15</v>
      </c>
      <c r="G531" s="1">
        <f>IF(Tablas!I529="","",Tablas!I529)</f>
        <v>15</v>
      </c>
      <c r="H531" s="1">
        <v>2</v>
      </c>
      <c r="I531" s="39">
        <f>IF($B531="","",-SUMIFS(Tabla7[Cantidad],Tabla7[Código del producto],$B531,Tabla7[Tipo de movimiento],"SALIDA",Tabla7[Mes],I$5))</f>
        <v>0</v>
      </c>
      <c r="J531" s="39">
        <f>IF($B531="","",-SUMIFS(Tabla7[Cantidad],Tabla7[Código del producto],$B531,Tabla7[Tipo de movimiento],"SALIDA",Tabla7[Mes],J$5))</f>
        <v>20</v>
      </c>
      <c r="K531" s="39">
        <f>IF($B531="","",-SUMIFS(Tabla7[Cantidad],Tabla7[Código del producto],$B531,Tabla7[Tipo de movimiento],"SALIDA",Tabla7[Mes],K$5))</f>
        <v>0</v>
      </c>
      <c r="L531" s="39">
        <f>IF($B531="","",-SUMIFS(Tabla7[Cantidad],Tabla7[Código del producto],$B531,Tabla7[Tipo de movimiento],"SALIDA",Tabla7[Mes],L$5))</f>
        <v>18</v>
      </c>
      <c r="M531" s="39">
        <f>IF($B531="","",-SUMIFS(Tabla7[Cantidad],Tabla7[Código del producto],$B531,Tabla7[Tipo de movimiento],"SALIDA",Tabla7[Mes],M$5))</f>
        <v>0</v>
      </c>
      <c r="N531" s="39">
        <f>IF($B531="","",-SUMIFS(Tabla7[Cantidad],Tabla7[Código del producto],$B531,Tabla7[Tipo de movimiento],"SALIDA",Tabla7[Mes],N$5))</f>
        <v>0</v>
      </c>
      <c r="O531" s="39">
        <f>IF($B531="","",-SUMIFS(Tabla7[Cantidad],Tabla7[Código del producto],$B531,Tabla7[Tipo de movimiento],"SALIDA",Tabla7[Mes],O$5))</f>
        <v>0</v>
      </c>
      <c r="P531" s="39">
        <f>IF($B531="","",-SUMIFS(Tabla7[Cantidad],Tabla7[Código del producto],$B531,Tabla7[Tipo de movimiento],"SALIDA",Tabla7[Mes],P$5))</f>
        <v>13</v>
      </c>
      <c r="Q531" s="39">
        <f t="shared" si="24"/>
        <v>4.333333333333333</v>
      </c>
      <c r="R531" s="51" t="str">
        <f>IF($B531="","",IFERROR(VLOOKUP($B531,'ABC rotación'!$C:$G,5,0),"C"))</f>
        <v>A</v>
      </c>
      <c r="S531" s="41">
        <f t="shared" si="25"/>
        <v>13.846153846153847</v>
      </c>
      <c r="T531" s="40">
        <f t="shared" si="26"/>
        <v>0.92307692307692313</v>
      </c>
      <c r="U531" s="23" t="str">
        <f>IF($B531="","",VLOOKUP($T531,Tablas!$X$14:$Y$17,2,1))</f>
        <v>2. AMARILLO</v>
      </c>
    </row>
    <row r="532" spans="2:21" x14ac:dyDescent="0.2">
      <c r="B532" s="1">
        <f>IF(Tablas!B530="","",Tablas!B530)</f>
        <v>300527</v>
      </c>
      <c r="C532" s="1" t="str">
        <f>IF(Tablas!C530="","",Tablas!C530)</f>
        <v>RESORTE PARADOR LATERAL</v>
      </c>
      <c r="D532" s="1" t="str">
        <f>IF(Tablas!D530="","",Tablas!D530)</f>
        <v>07 - PEDALES Y POSAPIES</v>
      </c>
      <c r="E532" s="1" t="str">
        <f>IF(Tablas!E530="","",Tablas!E530)</f>
        <v>UN</v>
      </c>
      <c r="F532" s="1">
        <f>IF(Tablas!F530="","",Tablas!F530)</f>
        <v>24</v>
      </c>
      <c r="G532" s="1">
        <f>IF(Tablas!I530="","",Tablas!I530)</f>
        <v>37</v>
      </c>
      <c r="H532" s="1">
        <v>9</v>
      </c>
      <c r="I532" s="39">
        <f>IF($B532="","",-SUMIFS(Tabla7[Cantidad],Tabla7[Código del producto],$B532,Tabla7[Tipo de movimiento],"SALIDA",Tabla7[Mes],I$5))</f>
        <v>0</v>
      </c>
      <c r="J532" s="39">
        <f>IF($B532="","",-SUMIFS(Tabla7[Cantidad],Tabla7[Código del producto],$B532,Tabla7[Tipo de movimiento],"SALIDA",Tabla7[Mes],J$5))</f>
        <v>9</v>
      </c>
      <c r="K532" s="39">
        <f>IF($B532="","",-SUMIFS(Tabla7[Cantidad],Tabla7[Código del producto],$B532,Tabla7[Tipo de movimiento],"SALIDA",Tabla7[Mes],K$5))</f>
        <v>0</v>
      </c>
      <c r="L532" s="39">
        <f>IF($B532="","",-SUMIFS(Tabla7[Cantidad],Tabla7[Código del producto],$B532,Tabla7[Tipo de movimiento],"SALIDA",Tabla7[Mes],L$5))</f>
        <v>0</v>
      </c>
      <c r="M532" s="39">
        <f>IF($B532="","",-SUMIFS(Tabla7[Cantidad],Tabla7[Código del producto],$B532,Tabla7[Tipo de movimiento],"SALIDA",Tabla7[Mes],M$5))</f>
        <v>5</v>
      </c>
      <c r="N532" s="39">
        <f>IF($B532="","",-SUMIFS(Tabla7[Cantidad],Tabla7[Código del producto],$B532,Tabla7[Tipo de movimiento],"SALIDA",Tabla7[Mes],N$5))</f>
        <v>0</v>
      </c>
      <c r="O532" s="39">
        <f>IF($B532="","",-SUMIFS(Tabla7[Cantidad],Tabla7[Código del producto],$B532,Tabla7[Tipo de movimiento],"SALIDA",Tabla7[Mes],O$5))</f>
        <v>0</v>
      </c>
      <c r="P532" s="39">
        <f>IF($B532="","",-SUMIFS(Tabla7[Cantidad],Tabla7[Código del producto],$B532,Tabla7[Tipo de movimiento],"SALIDA",Tabla7[Mes],P$5))</f>
        <v>0</v>
      </c>
      <c r="Q532" s="39">
        <f t="shared" si="24"/>
        <v>0</v>
      </c>
      <c r="R532" s="51" t="str">
        <f>IF($B532="","",IFERROR(VLOOKUP($B532,'ABC rotación'!$C:$G,5,0),"C"))</f>
        <v>C</v>
      </c>
      <c r="S532" s="41">
        <f t="shared" si="25"/>
        <v>0</v>
      </c>
      <c r="T532" s="40">
        <f t="shared" si="26"/>
        <v>0</v>
      </c>
      <c r="U532" s="23" t="str">
        <f>IF($B532="","",VLOOKUP($T532,Tablas!$X$14:$Y$17,2,1))</f>
        <v>1. ROJO</v>
      </c>
    </row>
    <row r="533" spans="2:21" x14ac:dyDescent="0.2">
      <c r="B533" s="1">
        <f>IF(Tablas!B531="","",Tablas!B531)</f>
        <v>300528</v>
      </c>
      <c r="C533" s="1" t="str">
        <f>IF(Tablas!C531="","",Tablas!C531)</f>
        <v>CUBIERTA MANDO FRONTAL AMAR</v>
      </c>
      <c r="D533" s="1" t="str">
        <f>IF(Tablas!D531="","",Tablas!D531)</f>
        <v>05 - COLISION</v>
      </c>
      <c r="E533" s="1" t="str">
        <f>IF(Tablas!E531="","",Tablas!E531)</f>
        <v>UN</v>
      </c>
      <c r="F533" s="1">
        <f>IF(Tablas!F531="","",Tablas!F531)</f>
        <v>28</v>
      </c>
      <c r="G533" s="1">
        <f>IF(Tablas!I531="","",Tablas!I531)</f>
        <v>11</v>
      </c>
      <c r="H533" s="1">
        <v>3</v>
      </c>
      <c r="I533" s="39">
        <f>IF($B533="","",-SUMIFS(Tabla7[Cantidad],Tabla7[Código del producto],$B533,Tabla7[Tipo de movimiento],"SALIDA",Tabla7[Mes],I$5))</f>
        <v>10</v>
      </c>
      <c r="J533" s="39">
        <f>IF($B533="","",-SUMIFS(Tabla7[Cantidad],Tabla7[Código del producto],$B533,Tabla7[Tipo de movimiento],"SALIDA",Tabla7[Mes],J$5))</f>
        <v>0</v>
      </c>
      <c r="K533" s="39">
        <f>IF($B533="","",-SUMIFS(Tabla7[Cantidad],Tabla7[Código del producto],$B533,Tabla7[Tipo de movimiento],"SALIDA",Tabla7[Mes],K$5))</f>
        <v>10</v>
      </c>
      <c r="L533" s="39">
        <f>IF($B533="","",-SUMIFS(Tabla7[Cantidad],Tabla7[Código del producto],$B533,Tabla7[Tipo de movimiento],"SALIDA",Tabla7[Mes],L$5))</f>
        <v>0</v>
      </c>
      <c r="M533" s="39">
        <f>IF($B533="","",-SUMIFS(Tabla7[Cantidad],Tabla7[Código del producto],$B533,Tabla7[Tipo de movimiento],"SALIDA",Tabla7[Mes],M$5))</f>
        <v>0</v>
      </c>
      <c r="N533" s="39">
        <f>IF($B533="","",-SUMIFS(Tabla7[Cantidad],Tabla7[Código del producto],$B533,Tabla7[Tipo de movimiento],"SALIDA",Tabla7[Mes],N$5))</f>
        <v>0</v>
      </c>
      <c r="O533" s="39">
        <f>IF($B533="","",-SUMIFS(Tabla7[Cantidad],Tabla7[Código del producto],$B533,Tabla7[Tipo de movimiento],"SALIDA",Tabla7[Mes],O$5))</f>
        <v>0</v>
      </c>
      <c r="P533" s="39">
        <f>IF($B533="","",-SUMIFS(Tabla7[Cantidad],Tabla7[Código del producto],$B533,Tabla7[Tipo de movimiento],"SALIDA",Tabla7[Mes],P$5))</f>
        <v>0</v>
      </c>
      <c r="Q533" s="39">
        <f t="shared" si="24"/>
        <v>0</v>
      </c>
      <c r="R533" s="51" t="str">
        <f>IF($B533="","",IFERROR(VLOOKUP($B533,'ABC rotación'!$C:$G,5,0),"C"))</f>
        <v>C</v>
      </c>
      <c r="S533" s="41">
        <f t="shared" si="25"/>
        <v>0</v>
      </c>
      <c r="T533" s="40">
        <f t="shared" si="26"/>
        <v>0</v>
      </c>
      <c r="U533" s="23" t="str">
        <f>IF($B533="","",VLOOKUP($T533,Tablas!$X$14:$Y$17,2,1))</f>
        <v>1. ROJO</v>
      </c>
    </row>
    <row r="534" spans="2:21" x14ac:dyDescent="0.2">
      <c r="B534" s="1">
        <f>IF(Tablas!B532="","",Tablas!B532)</f>
        <v>300529</v>
      </c>
      <c r="C534" s="1" t="str">
        <f>IF(Tablas!C532="","",Tablas!C532)</f>
        <v>CUBIERTA FRONT SUP AMARILLA</v>
      </c>
      <c r="D534" s="1" t="str">
        <f>IF(Tablas!D532="","",Tablas!D532)</f>
        <v>05 - COLISION</v>
      </c>
      <c r="E534" s="1" t="str">
        <f>IF(Tablas!E532="","",Tablas!E532)</f>
        <v>UN</v>
      </c>
      <c r="F534" s="1">
        <f>IF(Tablas!F532="","",Tablas!F532)</f>
        <v>10</v>
      </c>
      <c r="G534" s="1">
        <f>IF(Tablas!I532="","",Tablas!I532)</f>
        <v>43</v>
      </c>
      <c r="H534" s="1">
        <v>2</v>
      </c>
      <c r="I534" s="39">
        <f>IF($B534="","",-SUMIFS(Tabla7[Cantidad],Tabla7[Código del producto],$B534,Tabla7[Tipo de movimiento],"SALIDA",Tabla7[Mes],I$5))</f>
        <v>10</v>
      </c>
      <c r="J534" s="39">
        <f>IF($B534="","",-SUMIFS(Tabla7[Cantidad],Tabla7[Código del producto],$B534,Tabla7[Tipo de movimiento],"SALIDA",Tabla7[Mes],J$5))</f>
        <v>0</v>
      </c>
      <c r="K534" s="39">
        <f>IF($B534="","",-SUMIFS(Tabla7[Cantidad],Tabla7[Código del producto],$B534,Tabla7[Tipo de movimiento],"SALIDA",Tabla7[Mes],K$5))</f>
        <v>0</v>
      </c>
      <c r="L534" s="39">
        <f>IF($B534="","",-SUMIFS(Tabla7[Cantidad],Tabla7[Código del producto],$B534,Tabla7[Tipo de movimiento],"SALIDA",Tabla7[Mes],L$5))</f>
        <v>0</v>
      </c>
      <c r="M534" s="39">
        <f>IF($B534="","",-SUMIFS(Tabla7[Cantidad],Tabla7[Código del producto],$B534,Tabla7[Tipo de movimiento],"SALIDA",Tabla7[Mes],M$5))</f>
        <v>5</v>
      </c>
      <c r="N534" s="39">
        <f>IF($B534="","",-SUMIFS(Tabla7[Cantidad],Tabla7[Código del producto],$B534,Tabla7[Tipo de movimiento],"SALIDA",Tabla7[Mes],N$5))</f>
        <v>0</v>
      </c>
      <c r="O534" s="39">
        <f>IF($B534="","",-SUMIFS(Tabla7[Cantidad],Tabla7[Código del producto],$B534,Tabla7[Tipo de movimiento],"SALIDA",Tabla7[Mes],O$5))</f>
        <v>0</v>
      </c>
      <c r="P534" s="39">
        <f>IF($B534="","",-SUMIFS(Tabla7[Cantidad],Tabla7[Código del producto],$B534,Tabla7[Tipo de movimiento],"SALIDA",Tabla7[Mes],P$5))</f>
        <v>20</v>
      </c>
      <c r="Q534" s="39">
        <f t="shared" si="24"/>
        <v>6.666666666666667</v>
      </c>
      <c r="R534" s="51" t="str">
        <f>IF($B534="","",IFERROR(VLOOKUP($B534,'ABC rotación'!$C:$G,5,0),"C"))</f>
        <v>B</v>
      </c>
      <c r="S534" s="41">
        <f t="shared" si="25"/>
        <v>9</v>
      </c>
      <c r="T534" s="40">
        <f t="shared" si="26"/>
        <v>0.9</v>
      </c>
      <c r="U534" s="23" t="str">
        <f>IF($B534="","",VLOOKUP($T534,Tablas!$X$14:$Y$17,2,1))</f>
        <v>2. AMARILLO</v>
      </c>
    </row>
    <row r="535" spans="2:21" x14ac:dyDescent="0.2">
      <c r="B535" s="1">
        <f>IF(Tablas!B533="","",Tablas!B533)</f>
        <v>300530</v>
      </c>
      <c r="C535" s="1" t="str">
        <f>IF(Tablas!C533="","",Tablas!C533)</f>
        <v>CUBIERTA FRONT SUP NARANJA</v>
      </c>
      <c r="D535" s="1" t="str">
        <f>IF(Tablas!D533="","",Tablas!D533)</f>
        <v>05 - COLISION</v>
      </c>
      <c r="E535" s="1" t="str">
        <f>IF(Tablas!E533="","",Tablas!E533)</f>
        <v>UN</v>
      </c>
      <c r="F535" s="1">
        <f>IF(Tablas!F533="","",Tablas!F533)</f>
        <v>26</v>
      </c>
      <c r="G535" s="1">
        <f>IF(Tablas!I533="","",Tablas!I533)</f>
        <v>44</v>
      </c>
      <c r="H535" s="1">
        <v>6</v>
      </c>
      <c r="I535" s="39">
        <f>IF($B535="","",-SUMIFS(Tabla7[Cantidad],Tabla7[Código del producto],$B535,Tabla7[Tipo de movimiento],"SALIDA",Tabla7[Mes],I$5))</f>
        <v>0</v>
      </c>
      <c r="J535" s="39">
        <f>IF($B535="","",-SUMIFS(Tabla7[Cantidad],Tabla7[Código del producto],$B535,Tabla7[Tipo de movimiento],"SALIDA",Tabla7[Mes],J$5))</f>
        <v>7</v>
      </c>
      <c r="K535" s="39">
        <f>IF($B535="","",-SUMIFS(Tabla7[Cantidad],Tabla7[Código del producto],$B535,Tabla7[Tipo de movimiento],"SALIDA",Tabla7[Mes],K$5))</f>
        <v>0</v>
      </c>
      <c r="L535" s="39">
        <f>IF($B535="","",-SUMIFS(Tabla7[Cantidad],Tabla7[Código del producto],$B535,Tabla7[Tipo de movimiento],"SALIDA",Tabla7[Mes],L$5))</f>
        <v>0</v>
      </c>
      <c r="M535" s="39">
        <f>IF($B535="","",-SUMIFS(Tabla7[Cantidad],Tabla7[Código del producto],$B535,Tabla7[Tipo de movimiento],"SALIDA",Tabla7[Mes],M$5))</f>
        <v>0</v>
      </c>
      <c r="N535" s="39">
        <f>IF($B535="","",-SUMIFS(Tabla7[Cantidad],Tabla7[Código del producto],$B535,Tabla7[Tipo de movimiento],"SALIDA",Tabla7[Mes],N$5))</f>
        <v>11</v>
      </c>
      <c r="O535" s="39">
        <f>IF($B535="","",-SUMIFS(Tabla7[Cantidad],Tabla7[Código del producto],$B535,Tabla7[Tipo de movimiento],"SALIDA",Tabla7[Mes],O$5))</f>
        <v>19</v>
      </c>
      <c r="P535" s="39">
        <f>IF($B535="","",-SUMIFS(Tabla7[Cantidad],Tabla7[Código del producto],$B535,Tabla7[Tipo de movimiento],"SALIDA",Tabla7[Mes],P$5))</f>
        <v>0</v>
      </c>
      <c r="Q535" s="39">
        <f t="shared" si="24"/>
        <v>10</v>
      </c>
      <c r="R535" s="51" t="str">
        <f>IF($B535="","",IFERROR(VLOOKUP($B535,'ABC rotación'!$C:$G,5,0),"C"))</f>
        <v>B</v>
      </c>
      <c r="S535" s="41">
        <f t="shared" si="25"/>
        <v>18</v>
      </c>
      <c r="T535" s="40">
        <f t="shared" si="26"/>
        <v>0.69230769230769229</v>
      </c>
      <c r="U535" s="23" t="str">
        <f>IF($B535="","",VLOOKUP($T535,Tablas!$X$14:$Y$17,2,1))</f>
        <v>2. AMARILLO</v>
      </c>
    </row>
    <row r="536" spans="2:21" x14ac:dyDescent="0.2">
      <c r="B536" s="1">
        <f>IF(Tablas!B534="","",Tablas!B534)</f>
        <v>300531</v>
      </c>
      <c r="C536" s="1" t="str">
        <f>IF(Tablas!C534="","",Tablas!C534)</f>
        <v>CUBIERTA IZQUIERDA NARANJA</v>
      </c>
      <c r="D536" s="1" t="str">
        <f>IF(Tablas!D534="","",Tablas!D534)</f>
        <v>05 - COLISION</v>
      </c>
      <c r="E536" s="1" t="str">
        <f>IF(Tablas!E534="","",Tablas!E534)</f>
        <v>UN</v>
      </c>
      <c r="F536" s="1">
        <f>IF(Tablas!F534="","",Tablas!F534)</f>
        <v>6</v>
      </c>
      <c r="G536" s="1">
        <f>IF(Tablas!I534="","",Tablas!I534)</f>
        <v>45</v>
      </c>
      <c r="H536" s="1">
        <v>0</v>
      </c>
      <c r="I536" s="39">
        <f>IF($B536="","",-SUMIFS(Tabla7[Cantidad],Tabla7[Código del producto],$B536,Tabla7[Tipo de movimiento],"SALIDA",Tabla7[Mes],I$5))</f>
        <v>12</v>
      </c>
      <c r="J536" s="39">
        <f>IF($B536="","",-SUMIFS(Tabla7[Cantidad],Tabla7[Código del producto],$B536,Tabla7[Tipo de movimiento],"SALIDA",Tabla7[Mes],J$5))</f>
        <v>0</v>
      </c>
      <c r="K536" s="39">
        <f>IF($B536="","",-SUMIFS(Tabla7[Cantidad],Tabla7[Código del producto],$B536,Tabla7[Tipo de movimiento],"SALIDA",Tabla7[Mes],K$5))</f>
        <v>0</v>
      </c>
      <c r="L536" s="39">
        <f>IF($B536="","",-SUMIFS(Tabla7[Cantidad],Tabla7[Código del producto],$B536,Tabla7[Tipo de movimiento],"SALIDA",Tabla7[Mes],L$5))</f>
        <v>16</v>
      </c>
      <c r="M536" s="39">
        <f>IF($B536="","",-SUMIFS(Tabla7[Cantidad],Tabla7[Código del producto],$B536,Tabla7[Tipo de movimiento],"SALIDA",Tabla7[Mes],M$5))</f>
        <v>0</v>
      </c>
      <c r="N536" s="39">
        <f>IF($B536="","",-SUMIFS(Tabla7[Cantidad],Tabla7[Código del producto],$B536,Tabla7[Tipo de movimiento],"SALIDA",Tabla7[Mes],N$5))</f>
        <v>0</v>
      </c>
      <c r="O536" s="39">
        <f>IF($B536="","",-SUMIFS(Tabla7[Cantidad],Tabla7[Código del producto],$B536,Tabla7[Tipo de movimiento],"SALIDA",Tabla7[Mes],O$5))</f>
        <v>0</v>
      </c>
      <c r="P536" s="39">
        <f>IF($B536="","",-SUMIFS(Tabla7[Cantidad],Tabla7[Código del producto],$B536,Tabla7[Tipo de movimiento],"SALIDA",Tabla7[Mes],P$5))</f>
        <v>20</v>
      </c>
      <c r="Q536" s="39">
        <f t="shared" si="24"/>
        <v>6.666666666666667</v>
      </c>
      <c r="R536" s="51" t="str">
        <f>IF($B536="","",IFERROR(VLOOKUP($B536,'ABC rotación'!$C:$G,5,0),"C"))</f>
        <v>B</v>
      </c>
      <c r="S536" s="41">
        <f t="shared" si="25"/>
        <v>0</v>
      </c>
      <c r="T536" s="40">
        <f t="shared" si="26"/>
        <v>0</v>
      </c>
      <c r="U536" s="23" t="str">
        <f>IF($B536="","",VLOOKUP($T536,Tablas!$X$14:$Y$17,2,1))</f>
        <v>1. ROJO</v>
      </c>
    </row>
    <row r="537" spans="2:21" x14ac:dyDescent="0.2">
      <c r="B537" s="1">
        <f>IF(Tablas!B535="","",Tablas!B535)</f>
        <v>300532</v>
      </c>
      <c r="C537" s="1" t="str">
        <f>IF(Tablas!C535="","",Tablas!C535)</f>
        <v>CUBIERTA DERECHA NARANJA</v>
      </c>
      <c r="D537" s="1" t="str">
        <f>IF(Tablas!D535="","",Tablas!D535)</f>
        <v>05 - COLISION</v>
      </c>
      <c r="E537" s="1" t="str">
        <f>IF(Tablas!E535="","",Tablas!E535)</f>
        <v>UN</v>
      </c>
      <c r="F537" s="1">
        <f>IF(Tablas!F535="","",Tablas!F535)</f>
        <v>13</v>
      </c>
      <c r="G537" s="1">
        <f>IF(Tablas!I535="","",Tablas!I535)</f>
        <v>9</v>
      </c>
      <c r="H537" s="1">
        <v>0</v>
      </c>
      <c r="I537" s="39">
        <f>IF($B537="","",-SUMIFS(Tabla7[Cantidad],Tabla7[Código del producto],$B537,Tabla7[Tipo de movimiento],"SALIDA",Tabla7[Mes],I$5))</f>
        <v>0</v>
      </c>
      <c r="J537" s="39">
        <f>IF($B537="","",-SUMIFS(Tabla7[Cantidad],Tabla7[Código del producto],$B537,Tabla7[Tipo de movimiento],"SALIDA",Tabla7[Mes],J$5))</f>
        <v>0</v>
      </c>
      <c r="K537" s="39">
        <f>IF($B537="","",-SUMIFS(Tabla7[Cantidad],Tabla7[Código del producto],$B537,Tabla7[Tipo de movimiento],"SALIDA",Tabla7[Mes],K$5))</f>
        <v>31</v>
      </c>
      <c r="L537" s="39">
        <f>IF($B537="","",-SUMIFS(Tabla7[Cantidad],Tabla7[Código del producto],$B537,Tabla7[Tipo de movimiento],"SALIDA",Tabla7[Mes],L$5))</f>
        <v>0</v>
      </c>
      <c r="M537" s="39">
        <f>IF($B537="","",-SUMIFS(Tabla7[Cantidad],Tabla7[Código del producto],$B537,Tabla7[Tipo de movimiento],"SALIDA",Tabla7[Mes],M$5))</f>
        <v>0</v>
      </c>
      <c r="N537" s="39">
        <f>IF($B537="","",-SUMIFS(Tabla7[Cantidad],Tabla7[Código del producto],$B537,Tabla7[Tipo de movimiento],"SALIDA",Tabla7[Mes],N$5))</f>
        <v>0</v>
      </c>
      <c r="O537" s="39">
        <f>IF($B537="","",-SUMIFS(Tabla7[Cantidad],Tabla7[Código del producto],$B537,Tabla7[Tipo de movimiento],"SALIDA",Tabla7[Mes],O$5))</f>
        <v>0</v>
      </c>
      <c r="P537" s="39">
        <f>IF($B537="","",-SUMIFS(Tabla7[Cantidad],Tabla7[Código del producto],$B537,Tabla7[Tipo de movimiento],"SALIDA",Tabla7[Mes],P$5))</f>
        <v>0</v>
      </c>
      <c r="Q537" s="39">
        <f t="shared" si="24"/>
        <v>0</v>
      </c>
      <c r="R537" s="51" t="str">
        <f>IF($B537="","",IFERROR(VLOOKUP($B537,'ABC rotación'!$C:$G,5,0),"C"))</f>
        <v>C</v>
      </c>
      <c r="S537" s="41">
        <f t="shared" si="25"/>
        <v>0</v>
      </c>
      <c r="T537" s="40">
        <f t="shared" si="26"/>
        <v>0</v>
      </c>
      <c r="U537" s="23" t="str">
        <f>IF($B537="","",VLOOKUP($T537,Tablas!$X$14:$Y$17,2,1))</f>
        <v>1. ROJO</v>
      </c>
    </row>
    <row r="538" spans="2:21" x14ac:dyDescent="0.2">
      <c r="B538" s="1">
        <f>IF(Tablas!B536="","",Tablas!B536)</f>
        <v>300533</v>
      </c>
      <c r="C538" s="1" t="str">
        <f>IF(Tablas!C536="","",Tablas!C536)</f>
        <v>CUBIERTA DER SUP AMARILLA</v>
      </c>
      <c r="D538" s="1" t="str">
        <f>IF(Tablas!D536="","",Tablas!D536)</f>
        <v>05 - COLISION</v>
      </c>
      <c r="E538" s="1" t="str">
        <f>IF(Tablas!E536="","",Tablas!E536)</f>
        <v>UN</v>
      </c>
      <c r="F538" s="1">
        <f>IF(Tablas!F536="","",Tablas!F536)</f>
        <v>12</v>
      </c>
      <c r="G538" s="1">
        <f>IF(Tablas!I536="","",Tablas!I536)</f>
        <v>36</v>
      </c>
      <c r="H538" s="1">
        <v>8</v>
      </c>
      <c r="I538" s="39">
        <f>IF($B538="","",-SUMIFS(Tabla7[Cantidad],Tabla7[Código del producto],$B538,Tabla7[Tipo de movimiento],"SALIDA",Tabla7[Mes],I$5))</f>
        <v>12</v>
      </c>
      <c r="J538" s="39">
        <f>IF($B538="","",-SUMIFS(Tabla7[Cantidad],Tabla7[Código del producto],$B538,Tabla7[Tipo de movimiento],"SALIDA",Tabla7[Mes],J$5))</f>
        <v>0</v>
      </c>
      <c r="K538" s="39">
        <f>IF($B538="","",-SUMIFS(Tabla7[Cantidad],Tabla7[Código del producto],$B538,Tabla7[Tipo de movimiento],"SALIDA",Tabla7[Mes],K$5))</f>
        <v>0</v>
      </c>
      <c r="L538" s="39">
        <f>IF($B538="","",-SUMIFS(Tabla7[Cantidad],Tabla7[Código del producto],$B538,Tabla7[Tipo de movimiento],"SALIDA",Tabla7[Mes],L$5))</f>
        <v>0</v>
      </c>
      <c r="M538" s="39">
        <f>IF($B538="","",-SUMIFS(Tabla7[Cantidad],Tabla7[Código del producto],$B538,Tabla7[Tipo de movimiento],"SALIDA",Tabla7[Mes],M$5))</f>
        <v>18</v>
      </c>
      <c r="N538" s="39">
        <f>IF($B538="","",-SUMIFS(Tabla7[Cantidad],Tabla7[Código del producto],$B538,Tabla7[Tipo de movimiento],"SALIDA",Tabla7[Mes],N$5))</f>
        <v>0</v>
      </c>
      <c r="O538" s="39">
        <f>IF($B538="","",-SUMIFS(Tabla7[Cantidad],Tabla7[Código del producto],$B538,Tabla7[Tipo de movimiento],"SALIDA",Tabla7[Mes],O$5))</f>
        <v>0</v>
      </c>
      <c r="P538" s="39">
        <f>IF($B538="","",-SUMIFS(Tabla7[Cantidad],Tabla7[Código del producto],$B538,Tabla7[Tipo de movimiento],"SALIDA",Tabla7[Mes],P$5))</f>
        <v>0</v>
      </c>
      <c r="Q538" s="39">
        <f t="shared" si="24"/>
        <v>0</v>
      </c>
      <c r="R538" s="51" t="str">
        <f>IF($B538="","",IFERROR(VLOOKUP($B538,'ABC rotación'!$C:$G,5,0),"C"))</f>
        <v>B</v>
      </c>
      <c r="S538" s="41">
        <f t="shared" si="25"/>
        <v>0</v>
      </c>
      <c r="T538" s="40">
        <f t="shared" si="26"/>
        <v>0</v>
      </c>
      <c r="U538" s="23" t="str">
        <f>IF($B538="","",VLOOKUP($T538,Tablas!$X$14:$Y$17,2,1))</f>
        <v>1. ROJO</v>
      </c>
    </row>
    <row r="539" spans="2:21" x14ac:dyDescent="0.2">
      <c r="B539" s="1">
        <f>IF(Tablas!B537="","",Tablas!B537)</f>
        <v>300534</v>
      </c>
      <c r="C539" s="1" t="str">
        <f>IF(Tablas!C537="","",Tablas!C537)</f>
        <v>CUBIERTA TRASERA IZQ NEGRO</v>
      </c>
      <c r="D539" s="1" t="str">
        <f>IF(Tablas!D537="","",Tablas!D537)</f>
        <v>05 - COLISION</v>
      </c>
      <c r="E539" s="1" t="str">
        <f>IF(Tablas!E537="","",Tablas!E537)</f>
        <v>UN</v>
      </c>
      <c r="F539" s="1">
        <f>IF(Tablas!F537="","",Tablas!F537)</f>
        <v>24</v>
      </c>
      <c r="G539" s="1">
        <f>IF(Tablas!I537="","",Tablas!I537)</f>
        <v>13</v>
      </c>
      <c r="H539" s="1">
        <v>5</v>
      </c>
      <c r="I539" s="39">
        <f>IF($B539="","",-SUMIFS(Tabla7[Cantidad],Tabla7[Código del producto],$B539,Tabla7[Tipo de movimiento],"SALIDA",Tabla7[Mes],I$5))</f>
        <v>0</v>
      </c>
      <c r="J539" s="39">
        <f>IF($B539="","",-SUMIFS(Tabla7[Cantidad],Tabla7[Código del producto],$B539,Tabla7[Tipo de movimiento],"SALIDA",Tabla7[Mes],J$5))</f>
        <v>0</v>
      </c>
      <c r="K539" s="39">
        <f>IF($B539="","",-SUMIFS(Tabla7[Cantidad],Tabla7[Código del producto],$B539,Tabla7[Tipo de movimiento],"SALIDA",Tabla7[Mes],K$5))</f>
        <v>12</v>
      </c>
      <c r="L539" s="39">
        <f>IF($B539="","",-SUMIFS(Tabla7[Cantidad],Tabla7[Código del producto],$B539,Tabla7[Tipo de movimiento],"SALIDA",Tabla7[Mes],L$5))</f>
        <v>17</v>
      </c>
      <c r="M539" s="39">
        <f>IF($B539="","",-SUMIFS(Tabla7[Cantidad],Tabla7[Código del producto],$B539,Tabla7[Tipo de movimiento],"SALIDA",Tabla7[Mes],M$5))</f>
        <v>0</v>
      </c>
      <c r="N539" s="39">
        <f>IF($B539="","",-SUMIFS(Tabla7[Cantidad],Tabla7[Código del producto],$B539,Tabla7[Tipo de movimiento],"SALIDA",Tabla7[Mes],N$5))</f>
        <v>0</v>
      </c>
      <c r="O539" s="39">
        <f>IF($B539="","",-SUMIFS(Tabla7[Cantidad],Tabla7[Código del producto],$B539,Tabla7[Tipo de movimiento],"SALIDA",Tabla7[Mes],O$5))</f>
        <v>12</v>
      </c>
      <c r="P539" s="39">
        <f>IF($B539="","",-SUMIFS(Tabla7[Cantidad],Tabla7[Código del producto],$B539,Tabla7[Tipo de movimiento],"SALIDA",Tabla7[Mes],P$5))</f>
        <v>0</v>
      </c>
      <c r="Q539" s="39">
        <f t="shared" si="24"/>
        <v>4</v>
      </c>
      <c r="R539" s="51" t="str">
        <f>IF($B539="","",IFERROR(VLOOKUP($B539,'ABC rotación'!$C:$G,5,0),"C"))</f>
        <v>B</v>
      </c>
      <c r="S539" s="41">
        <f t="shared" si="25"/>
        <v>37.5</v>
      </c>
      <c r="T539" s="40">
        <f t="shared" si="26"/>
        <v>1.5625</v>
      </c>
      <c r="U539" s="23" t="str">
        <f>IF($B539="","",VLOOKUP($T539,Tablas!$X$14:$Y$17,2,1))</f>
        <v>3. VERDE</v>
      </c>
    </row>
    <row r="540" spans="2:21" x14ac:dyDescent="0.2">
      <c r="B540" s="1">
        <f>IF(Tablas!B538="","",Tablas!B538)</f>
        <v>300535</v>
      </c>
      <c r="C540" s="1" t="str">
        <f>IF(Tablas!C538="","",Tablas!C538)</f>
        <v>CUBIERTA TRASERA DER AZUL</v>
      </c>
      <c r="D540" s="1" t="str">
        <f>IF(Tablas!D538="","",Tablas!D538)</f>
        <v>05 - COLISION</v>
      </c>
      <c r="E540" s="1" t="str">
        <f>IF(Tablas!E538="","",Tablas!E538)</f>
        <v>UN</v>
      </c>
      <c r="F540" s="1">
        <f>IF(Tablas!F538="","",Tablas!F538)</f>
        <v>16</v>
      </c>
      <c r="G540" s="1">
        <f>IF(Tablas!I538="","",Tablas!I538)</f>
        <v>31</v>
      </c>
      <c r="H540" s="1">
        <v>1</v>
      </c>
      <c r="I540" s="39">
        <f>IF($B540="","",-SUMIFS(Tabla7[Cantidad],Tabla7[Código del producto],$B540,Tabla7[Tipo de movimiento],"SALIDA",Tabla7[Mes],I$5))</f>
        <v>0</v>
      </c>
      <c r="J540" s="39">
        <f>IF($B540="","",-SUMIFS(Tabla7[Cantidad],Tabla7[Código del producto],$B540,Tabla7[Tipo de movimiento],"SALIDA",Tabla7[Mes],J$5))</f>
        <v>0</v>
      </c>
      <c r="K540" s="39">
        <f>IF($B540="","",-SUMIFS(Tabla7[Cantidad],Tabla7[Código del producto],$B540,Tabla7[Tipo de movimiento],"SALIDA",Tabla7[Mes],K$5))</f>
        <v>0</v>
      </c>
      <c r="L540" s="39">
        <f>IF($B540="","",-SUMIFS(Tabla7[Cantidad],Tabla7[Código del producto],$B540,Tabla7[Tipo de movimiento],"SALIDA",Tabla7[Mes],L$5))</f>
        <v>0</v>
      </c>
      <c r="M540" s="39">
        <f>IF($B540="","",-SUMIFS(Tabla7[Cantidad],Tabla7[Código del producto],$B540,Tabla7[Tipo de movimiento],"SALIDA",Tabla7[Mes],M$5))</f>
        <v>0</v>
      </c>
      <c r="N540" s="39">
        <f>IF($B540="","",-SUMIFS(Tabla7[Cantidad],Tabla7[Código del producto],$B540,Tabla7[Tipo de movimiento],"SALIDA",Tabla7[Mes],N$5))</f>
        <v>0</v>
      </c>
      <c r="O540" s="39">
        <f>IF($B540="","",-SUMIFS(Tabla7[Cantidad],Tabla7[Código del producto],$B540,Tabla7[Tipo de movimiento],"SALIDA",Tabla7[Mes],O$5))</f>
        <v>0</v>
      </c>
      <c r="P540" s="39">
        <f>IF($B540="","",-SUMIFS(Tabla7[Cantidad],Tabla7[Código del producto],$B540,Tabla7[Tipo de movimiento],"SALIDA",Tabla7[Mes],P$5))</f>
        <v>0</v>
      </c>
      <c r="Q540" s="39">
        <f t="shared" si="24"/>
        <v>0</v>
      </c>
      <c r="R540" s="51" t="str">
        <f>IF($B540="","",IFERROR(VLOOKUP($B540,'ABC rotación'!$C:$G,5,0),"C"))</f>
        <v>C</v>
      </c>
      <c r="S540" s="41">
        <f t="shared" si="25"/>
        <v>0</v>
      </c>
      <c r="T540" s="40">
        <f t="shared" si="26"/>
        <v>0</v>
      </c>
      <c r="U540" s="23" t="str">
        <f>IF($B540="","",VLOOKUP($T540,Tablas!$X$14:$Y$17,2,1))</f>
        <v>1. ROJO</v>
      </c>
    </row>
    <row r="541" spans="2:21" x14ac:dyDescent="0.2">
      <c r="B541" s="1">
        <f>IF(Tablas!B539="","",Tablas!B539)</f>
        <v>300536</v>
      </c>
      <c r="C541" s="1" t="str">
        <f>IF(Tablas!C539="","",Tablas!C539)</f>
        <v>CUBIERTA TRASERA DER NEGRO</v>
      </c>
      <c r="D541" s="1" t="str">
        <f>IF(Tablas!D539="","",Tablas!D539)</f>
        <v>05 - COLISION</v>
      </c>
      <c r="E541" s="1" t="str">
        <f>IF(Tablas!E539="","",Tablas!E539)</f>
        <v>UN</v>
      </c>
      <c r="F541" s="1">
        <f>IF(Tablas!F539="","",Tablas!F539)</f>
        <v>12</v>
      </c>
      <c r="G541" s="1">
        <f>IF(Tablas!I539="","",Tablas!I539)</f>
        <v>23</v>
      </c>
      <c r="H541" s="1">
        <v>9</v>
      </c>
      <c r="I541" s="39">
        <f>IF($B541="","",-SUMIFS(Tabla7[Cantidad],Tabla7[Código del producto],$B541,Tabla7[Tipo de movimiento],"SALIDA",Tabla7[Mes],I$5))</f>
        <v>0</v>
      </c>
      <c r="J541" s="39">
        <f>IF($B541="","",-SUMIFS(Tabla7[Cantidad],Tabla7[Código del producto],$B541,Tabla7[Tipo de movimiento],"SALIDA",Tabla7[Mes],J$5))</f>
        <v>0</v>
      </c>
      <c r="K541" s="39">
        <f>IF($B541="","",-SUMIFS(Tabla7[Cantidad],Tabla7[Código del producto],$B541,Tabla7[Tipo de movimiento],"SALIDA",Tabla7[Mes],K$5))</f>
        <v>0</v>
      </c>
      <c r="L541" s="39">
        <f>IF($B541="","",-SUMIFS(Tabla7[Cantidad],Tabla7[Código del producto],$B541,Tabla7[Tipo de movimiento],"SALIDA",Tabla7[Mes],L$5))</f>
        <v>6</v>
      </c>
      <c r="M541" s="39">
        <f>IF($B541="","",-SUMIFS(Tabla7[Cantidad],Tabla7[Código del producto],$B541,Tabla7[Tipo de movimiento],"SALIDA",Tabla7[Mes],M$5))</f>
        <v>10</v>
      </c>
      <c r="N541" s="39">
        <f>IF($B541="","",-SUMIFS(Tabla7[Cantidad],Tabla7[Código del producto],$B541,Tabla7[Tipo de movimiento],"SALIDA",Tabla7[Mes],N$5))</f>
        <v>0</v>
      </c>
      <c r="O541" s="39">
        <f>IF($B541="","",-SUMIFS(Tabla7[Cantidad],Tabla7[Código del producto],$B541,Tabla7[Tipo de movimiento],"SALIDA",Tabla7[Mes],O$5))</f>
        <v>19</v>
      </c>
      <c r="P541" s="39">
        <f>IF($B541="","",-SUMIFS(Tabla7[Cantidad],Tabla7[Código del producto],$B541,Tabla7[Tipo de movimiento],"SALIDA",Tabla7[Mes],P$5))</f>
        <v>0</v>
      </c>
      <c r="Q541" s="39">
        <f t="shared" si="24"/>
        <v>6.333333333333333</v>
      </c>
      <c r="R541" s="51" t="str">
        <f>IF($B541="","",IFERROR(VLOOKUP($B541,'ABC rotación'!$C:$G,5,0),"C"))</f>
        <v>B</v>
      </c>
      <c r="S541" s="41">
        <f t="shared" si="25"/>
        <v>42.631578947368418</v>
      </c>
      <c r="T541" s="40">
        <f t="shared" si="26"/>
        <v>3.5526315789473681</v>
      </c>
      <c r="U541" s="23" t="str">
        <f>IF($B541="","",VLOOKUP($T541,Tablas!$X$14:$Y$17,2,1))</f>
        <v>4. NEGRO</v>
      </c>
    </row>
    <row r="542" spans="2:21" x14ac:dyDescent="0.2">
      <c r="B542" s="1">
        <f>IF(Tablas!B540="","",Tablas!B540)</f>
        <v>300537</v>
      </c>
      <c r="C542" s="1" t="str">
        <f>IF(Tablas!C540="","",Tablas!C540)</f>
        <v>CUBIERTA IZQUIERDA AMARILLA</v>
      </c>
      <c r="D542" s="1" t="str">
        <f>IF(Tablas!D540="","",Tablas!D540)</f>
        <v>05 - COLISION</v>
      </c>
      <c r="E542" s="1" t="str">
        <f>IF(Tablas!E540="","",Tablas!E540)</f>
        <v>UN</v>
      </c>
      <c r="F542" s="1">
        <f>IF(Tablas!F540="","",Tablas!F540)</f>
        <v>9</v>
      </c>
      <c r="G542" s="1">
        <f>IF(Tablas!I540="","",Tablas!I540)</f>
        <v>19</v>
      </c>
      <c r="H542" s="1">
        <v>9</v>
      </c>
      <c r="I542" s="39">
        <f>IF($B542="","",-SUMIFS(Tabla7[Cantidad],Tabla7[Código del producto],$B542,Tabla7[Tipo de movimiento],"SALIDA",Tabla7[Mes],I$5))</f>
        <v>16</v>
      </c>
      <c r="J542" s="39">
        <f>IF($B542="","",-SUMIFS(Tabla7[Cantidad],Tabla7[Código del producto],$B542,Tabla7[Tipo de movimiento],"SALIDA",Tabla7[Mes],J$5))</f>
        <v>0</v>
      </c>
      <c r="K542" s="39">
        <f>IF($B542="","",-SUMIFS(Tabla7[Cantidad],Tabla7[Código del producto],$B542,Tabla7[Tipo de movimiento],"SALIDA",Tabla7[Mes],K$5))</f>
        <v>0</v>
      </c>
      <c r="L542" s="39">
        <f>IF($B542="","",-SUMIFS(Tabla7[Cantidad],Tabla7[Código del producto],$B542,Tabla7[Tipo de movimiento],"SALIDA",Tabla7[Mes],L$5))</f>
        <v>0</v>
      </c>
      <c r="M542" s="39">
        <f>IF($B542="","",-SUMIFS(Tabla7[Cantidad],Tabla7[Código del producto],$B542,Tabla7[Tipo de movimiento],"SALIDA",Tabla7[Mes],M$5))</f>
        <v>0</v>
      </c>
      <c r="N542" s="39">
        <f>IF($B542="","",-SUMIFS(Tabla7[Cantidad],Tabla7[Código del producto],$B542,Tabla7[Tipo de movimiento],"SALIDA",Tabla7[Mes],N$5))</f>
        <v>0</v>
      </c>
      <c r="O542" s="39">
        <f>IF($B542="","",-SUMIFS(Tabla7[Cantidad],Tabla7[Código del producto],$B542,Tabla7[Tipo de movimiento],"SALIDA",Tabla7[Mes],O$5))</f>
        <v>0</v>
      </c>
      <c r="P542" s="39">
        <f>IF($B542="","",-SUMIFS(Tabla7[Cantidad],Tabla7[Código del producto],$B542,Tabla7[Tipo de movimiento],"SALIDA",Tabla7[Mes],P$5))</f>
        <v>14</v>
      </c>
      <c r="Q542" s="39">
        <f t="shared" si="24"/>
        <v>4.666666666666667</v>
      </c>
      <c r="R542" s="51" t="str">
        <f>IF($B542="","",IFERROR(VLOOKUP($B542,'ABC rotación'!$C:$G,5,0),"C"))</f>
        <v>C</v>
      </c>
      <c r="S542" s="41">
        <f t="shared" si="25"/>
        <v>57.857142857142854</v>
      </c>
      <c r="T542" s="40">
        <f t="shared" si="26"/>
        <v>6.4285714285714279</v>
      </c>
      <c r="U542" s="23" t="str">
        <f>IF($B542="","",VLOOKUP($T542,Tablas!$X$14:$Y$17,2,1))</f>
        <v>4. NEGRO</v>
      </c>
    </row>
    <row r="543" spans="2:21" x14ac:dyDescent="0.2">
      <c r="B543" s="1">
        <f>IF(Tablas!B541="","",Tablas!B541)</f>
        <v>300538</v>
      </c>
      <c r="C543" s="1" t="str">
        <f>IF(Tablas!C541="","",Tablas!C541)</f>
        <v>ENGRANE DE TRANSMISION DE FUER</v>
      </c>
      <c r="D543" s="1" t="str">
        <f>IF(Tablas!D541="","",Tablas!D541)</f>
        <v>15 - MISCELANEOS</v>
      </c>
      <c r="E543" s="1" t="str">
        <f>IF(Tablas!E541="","",Tablas!E541)</f>
        <v>UN</v>
      </c>
      <c r="F543" s="1">
        <f>IF(Tablas!F541="","",Tablas!F541)</f>
        <v>27</v>
      </c>
      <c r="G543" s="1">
        <f>IF(Tablas!I541="","",Tablas!I541)</f>
        <v>23</v>
      </c>
      <c r="H543" s="1">
        <v>0</v>
      </c>
      <c r="I543" s="39">
        <f>IF($B543="","",-SUMIFS(Tabla7[Cantidad],Tabla7[Código del producto],$B543,Tabla7[Tipo de movimiento],"SALIDA",Tabla7[Mes],I$5))</f>
        <v>0</v>
      </c>
      <c r="J543" s="39">
        <f>IF($B543="","",-SUMIFS(Tabla7[Cantidad],Tabla7[Código del producto],$B543,Tabla7[Tipo de movimiento],"SALIDA",Tabla7[Mes],J$5))</f>
        <v>9</v>
      </c>
      <c r="K543" s="39">
        <f>IF($B543="","",-SUMIFS(Tabla7[Cantidad],Tabla7[Código del producto],$B543,Tabla7[Tipo de movimiento],"SALIDA",Tabla7[Mes],K$5))</f>
        <v>0</v>
      </c>
      <c r="L543" s="39">
        <f>IF($B543="","",-SUMIFS(Tabla7[Cantidad],Tabla7[Código del producto],$B543,Tabla7[Tipo de movimiento],"SALIDA",Tabla7[Mes],L$5))</f>
        <v>0</v>
      </c>
      <c r="M543" s="39">
        <f>IF($B543="","",-SUMIFS(Tabla7[Cantidad],Tabla7[Código del producto],$B543,Tabla7[Tipo de movimiento],"SALIDA",Tabla7[Mes],M$5))</f>
        <v>6</v>
      </c>
      <c r="N543" s="39">
        <f>IF($B543="","",-SUMIFS(Tabla7[Cantidad],Tabla7[Código del producto],$B543,Tabla7[Tipo de movimiento],"SALIDA",Tabla7[Mes],N$5))</f>
        <v>15</v>
      </c>
      <c r="O543" s="39">
        <f>IF($B543="","",-SUMIFS(Tabla7[Cantidad],Tabla7[Código del producto],$B543,Tabla7[Tipo de movimiento],"SALIDA",Tabla7[Mes],O$5))</f>
        <v>0</v>
      </c>
      <c r="P543" s="39">
        <f>IF($B543="","",-SUMIFS(Tabla7[Cantidad],Tabla7[Código del producto],$B543,Tabla7[Tipo de movimiento],"SALIDA",Tabla7[Mes],P$5))</f>
        <v>0</v>
      </c>
      <c r="Q543" s="39">
        <f t="shared" si="24"/>
        <v>5</v>
      </c>
      <c r="R543" s="51" t="str">
        <f>IF($B543="","",IFERROR(VLOOKUP($B543,'ABC rotación'!$C:$G,5,0),"C"))</f>
        <v>B</v>
      </c>
      <c r="S543" s="41">
        <f t="shared" si="25"/>
        <v>0</v>
      </c>
      <c r="T543" s="40">
        <f t="shared" si="26"/>
        <v>0</v>
      </c>
      <c r="U543" s="23" t="str">
        <f>IF($B543="","",VLOOKUP($T543,Tablas!$X$14:$Y$17,2,1))</f>
        <v>1. ROJO</v>
      </c>
    </row>
    <row r="544" spans="2:21" x14ac:dyDescent="0.2">
      <c r="B544" s="1">
        <f>IF(Tablas!B542="","",Tablas!B542)</f>
        <v>300539</v>
      </c>
      <c r="C544" s="1" t="str">
        <f>IF(Tablas!C542="","",Tablas!C542)</f>
        <v>JUEGO DE RODAJES DE TELESCOPIO</v>
      </c>
      <c r="D544" s="1" t="str">
        <f>IF(Tablas!D542="","",Tablas!D542)</f>
        <v>06 - AMORTIGUADORES</v>
      </c>
      <c r="E544" s="1" t="str">
        <f>IF(Tablas!E542="","",Tablas!E542)</f>
        <v>UN</v>
      </c>
      <c r="F544" s="1">
        <f>IF(Tablas!F542="","",Tablas!F542)</f>
        <v>5</v>
      </c>
      <c r="G544" s="1">
        <f>IF(Tablas!I542="","",Tablas!I542)</f>
        <v>11</v>
      </c>
      <c r="H544" s="1">
        <v>8</v>
      </c>
      <c r="I544" s="39">
        <f>IF($B544="","",-SUMIFS(Tabla7[Cantidad],Tabla7[Código del producto],$B544,Tabla7[Tipo de movimiento],"SALIDA",Tabla7[Mes],I$5))</f>
        <v>0</v>
      </c>
      <c r="J544" s="39">
        <f>IF($B544="","",-SUMIFS(Tabla7[Cantidad],Tabla7[Código del producto],$B544,Tabla7[Tipo de movimiento],"SALIDA",Tabla7[Mes],J$5))</f>
        <v>0</v>
      </c>
      <c r="K544" s="39">
        <f>IF($B544="","",-SUMIFS(Tabla7[Cantidad],Tabla7[Código del producto],$B544,Tabla7[Tipo de movimiento],"SALIDA",Tabla7[Mes],K$5))</f>
        <v>0</v>
      </c>
      <c r="L544" s="39">
        <f>IF($B544="","",-SUMIFS(Tabla7[Cantidad],Tabla7[Código del producto],$B544,Tabla7[Tipo de movimiento],"SALIDA",Tabla7[Mes],L$5))</f>
        <v>13</v>
      </c>
      <c r="M544" s="39">
        <f>IF($B544="","",-SUMIFS(Tabla7[Cantidad],Tabla7[Código del producto],$B544,Tabla7[Tipo de movimiento],"SALIDA",Tabla7[Mes],M$5))</f>
        <v>7</v>
      </c>
      <c r="N544" s="39">
        <f>IF($B544="","",-SUMIFS(Tabla7[Cantidad],Tabla7[Código del producto],$B544,Tabla7[Tipo de movimiento],"SALIDA",Tabla7[Mes],N$5))</f>
        <v>0</v>
      </c>
      <c r="O544" s="39">
        <f>IF($B544="","",-SUMIFS(Tabla7[Cantidad],Tabla7[Código del producto],$B544,Tabla7[Tipo de movimiento],"SALIDA",Tabla7[Mes],O$5))</f>
        <v>0</v>
      </c>
      <c r="P544" s="39">
        <f>IF($B544="","",-SUMIFS(Tabla7[Cantidad],Tabla7[Código del producto],$B544,Tabla7[Tipo de movimiento],"SALIDA",Tabla7[Mes],P$5))</f>
        <v>7</v>
      </c>
      <c r="Q544" s="39">
        <f t="shared" si="24"/>
        <v>2.3333333333333335</v>
      </c>
      <c r="R544" s="51" t="str">
        <f>IF($B544="","",IFERROR(VLOOKUP($B544,'ABC rotación'!$C:$G,5,0),"C"))</f>
        <v>C</v>
      </c>
      <c r="S544" s="41">
        <f t="shared" si="25"/>
        <v>102.85714285714285</v>
      </c>
      <c r="T544" s="40">
        <f t="shared" si="26"/>
        <v>20.571428571428569</v>
      </c>
      <c r="U544" s="23" t="str">
        <f>IF($B544="","",VLOOKUP($T544,Tablas!$X$14:$Y$17,2,1))</f>
        <v>4. NEGRO</v>
      </c>
    </row>
    <row r="545" spans="2:21" x14ac:dyDescent="0.2">
      <c r="B545" s="1">
        <f>IF(Tablas!B543="","",Tablas!B543)</f>
        <v>300540</v>
      </c>
      <c r="C545" s="1" t="str">
        <f>IF(Tablas!C543="","",Tablas!C543)</f>
        <v>CUBIERTA DERECHA AMARILLA</v>
      </c>
      <c r="D545" s="1" t="str">
        <f>IF(Tablas!D543="","",Tablas!D543)</f>
        <v>05 - COLISION</v>
      </c>
      <c r="E545" s="1" t="str">
        <f>IF(Tablas!E543="","",Tablas!E543)</f>
        <v>UN</v>
      </c>
      <c r="F545" s="1">
        <f>IF(Tablas!F543="","",Tablas!F543)</f>
        <v>18</v>
      </c>
      <c r="G545" s="1">
        <f>IF(Tablas!I543="","",Tablas!I543)</f>
        <v>22</v>
      </c>
      <c r="H545" s="1">
        <v>0</v>
      </c>
      <c r="I545" s="39">
        <f>IF($B545="","",-SUMIFS(Tabla7[Cantidad],Tabla7[Código del producto],$B545,Tabla7[Tipo de movimiento],"SALIDA",Tabla7[Mes],I$5))</f>
        <v>0</v>
      </c>
      <c r="J545" s="39">
        <f>IF($B545="","",-SUMIFS(Tabla7[Cantidad],Tabla7[Código del producto],$B545,Tabla7[Tipo de movimiento],"SALIDA",Tabla7[Mes],J$5))</f>
        <v>0</v>
      </c>
      <c r="K545" s="39">
        <f>IF($B545="","",-SUMIFS(Tabla7[Cantidad],Tabla7[Código del producto],$B545,Tabla7[Tipo de movimiento],"SALIDA",Tabla7[Mes],K$5))</f>
        <v>0</v>
      </c>
      <c r="L545" s="39">
        <f>IF($B545="","",-SUMIFS(Tabla7[Cantidad],Tabla7[Código del producto],$B545,Tabla7[Tipo de movimiento],"SALIDA",Tabla7[Mes],L$5))</f>
        <v>16</v>
      </c>
      <c r="M545" s="39">
        <f>IF($B545="","",-SUMIFS(Tabla7[Cantidad],Tabla7[Código del producto],$B545,Tabla7[Tipo de movimiento],"SALIDA",Tabla7[Mes],M$5))</f>
        <v>0</v>
      </c>
      <c r="N545" s="39">
        <f>IF($B545="","",-SUMIFS(Tabla7[Cantidad],Tabla7[Código del producto],$B545,Tabla7[Tipo de movimiento],"SALIDA",Tabla7[Mes],N$5))</f>
        <v>8</v>
      </c>
      <c r="O545" s="39">
        <f>IF($B545="","",-SUMIFS(Tabla7[Cantidad],Tabla7[Código del producto],$B545,Tabla7[Tipo de movimiento],"SALIDA",Tabla7[Mes],O$5))</f>
        <v>0</v>
      </c>
      <c r="P545" s="39">
        <f>IF($B545="","",-SUMIFS(Tabla7[Cantidad],Tabla7[Código del producto],$B545,Tabla7[Tipo de movimiento],"SALIDA",Tabla7[Mes],P$5))</f>
        <v>0</v>
      </c>
      <c r="Q545" s="39">
        <f t="shared" si="24"/>
        <v>2.6666666666666665</v>
      </c>
      <c r="R545" s="51" t="str">
        <f>IF($B545="","",IFERROR(VLOOKUP($B545,'ABC rotación'!$C:$G,5,0),"C"))</f>
        <v>C</v>
      </c>
      <c r="S545" s="41">
        <f t="shared" si="25"/>
        <v>0</v>
      </c>
      <c r="T545" s="40">
        <f t="shared" si="26"/>
        <v>0</v>
      </c>
      <c r="U545" s="23" t="str">
        <f>IF($B545="","",VLOOKUP($T545,Tablas!$X$14:$Y$17,2,1))</f>
        <v>1. ROJO</v>
      </c>
    </row>
    <row r="546" spans="2:21" x14ac:dyDescent="0.2">
      <c r="B546" s="1">
        <f>IF(Tablas!B544="","",Tablas!B544)</f>
        <v>300541</v>
      </c>
      <c r="C546" s="1" t="str">
        <f>IF(Tablas!C544="","",Tablas!C544)</f>
        <v>IMPULSOR ARRANQUE DE EMBRAGUE</v>
      </c>
      <c r="D546" s="1" t="str">
        <f>IF(Tablas!D544="","",Tablas!D544)</f>
        <v>08 - ELECTRICO</v>
      </c>
      <c r="E546" s="1" t="str">
        <f>IF(Tablas!E544="","",Tablas!E544)</f>
        <v>UN</v>
      </c>
      <c r="F546" s="1">
        <f>IF(Tablas!F544="","",Tablas!F544)</f>
        <v>22</v>
      </c>
      <c r="G546" s="1">
        <f>IF(Tablas!I544="","",Tablas!I544)</f>
        <v>32</v>
      </c>
      <c r="H546" s="1">
        <v>5</v>
      </c>
      <c r="I546" s="39">
        <f>IF($B546="","",-SUMIFS(Tabla7[Cantidad],Tabla7[Código del producto],$B546,Tabla7[Tipo de movimiento],"SALIDA",Tabla7[Mes],I$5))</f>
        <v>0</v>
      </c>
      <c r="J546" s="39">
        <f>IF($B546="","",-SUMIFS(Tabla7[Cantidad],Tabla7[Código del producto],$B546,Tabla7[Tipo de movimiento],"SALIDA",Tabla7[Mes],J$5))</f>
        <v>11</v>
      </c>
      <c r="K546" s="39">
        <f>IF($B546="","",-SUMIFS(Tabla7[Cantidad],Tabla7[Código del producto],$B546,Tabla7[Tipo de movimiento],"SALIDA",Tabla7[Mes],K$5))</f>
        <v>20</v>
      </c>
      <c r="L546" s="39">
        <f>IF($B546="","",-SUMIFS(Tabla7[Cantidad],Tabla7[Código del producto],$B546,Tabla7[Tipo de movimiento],"SALIDA",Tabla7[Mes],L$5))</f>
        <v>0</v>
      </c>
      <c r="M546" s="39">
        <f>IF($B546="","",-SUMIFS(Tabla7[Cantidad],Tabla7[Código del producto],$B546,Tabla7[Tipo de movimiento],"SALIDA",Tabla7[Mes],M$5))</f>
        <v>0</v>
      </c>
      <c r="N546" s="39">
        <f>IF($B546="","",-SUMIFS(Tabla7[Cantidad],Tabla7[Código del producto],$B546,Tabla7[Tipo de movimiento],"SALIDA",Tabla7[Mes],N$5))</f>
        <v>0</v>
      </c>
      <c r="O546" s="39">
        <f>IF($B546="","",-SUMIFS(Tabla7[Cantidad],Tabla7[Código del producto],$B546,Tabla7[Tipo de movimiento],"SALIDA",Tabla7[Mes],O$5))</f>
        <v>0</v>
      </c>
      <c r="P546" s="39">
        <f>IF($B546="","",-SUMIFS(Tabla7[Cantidad],Tabla7[Código del producto],$B546,Tabla7[Tipo de movimiento],"SALIDA",Tabla7[Mes],P$5))</f>
        <v>0</v>
      </c>
      <c r="Q546" s="39">
        <f t="shared" si="24"/>
        <v>0</v>
      </c>
      <c r="R546" s="51" t="str">
        <f>IF($B546="","",IFERROR(VLOOKUP($B546,'ABC rotación'!$C:$G,5,0),"C"))</f>
        <v>C</v>
      </c>
      <c r="S546" s="41">
        <f t="shared" si="25"/>
        <v>0</v>
      </c>
      <c r="T546" s="40">
        <f t="shared" si="26"/>
        <v>0</v>
      </c>
      <c r="U546" s="23" t="str">
        <f>IF($B546="","",VLOOKUP($T546,Tablas!$X$14:$Y$17,2,1))</f>
        <v>1. ROJO</v>
      </c>
    </row>
    <row r="547" spans="2:21" x14ac:dyDescent="0.2">
      <c r="B547" s="1">
        <f>IF(Tablas!B545="","",Tablas!B545)</f>
        <v>300542</v>
      </c>
      <c r="C547" s="1" t="str">
        <f>IF(Tablas!C545="","",Tablas!C545)</f>
        <v>ESCAPE ROJO</v>
      </c>
      <c r="D547" s="1" t="str">
        <f>IF(Tablas!D545="","",Tablas!D545)</f>
        <v>07 - PEDALES Y POSAPIES</v>
      </c>
      <c r="E547" s="1" t="str">
        <f>IF(Tablas!E545="","",Tablas!E545)</f>
        <v>UN</v>
      </c>
      <c r="F547" s="1">
        <f>IF(Tablas!F545="","",Tablas!F545)</f>
        <v>10</v>
      </c>
      <c r="G547" s="1">
        <f>IF(Tablas!I545="","",Tablas!I545)</f>
        <v>17</v>
      </c>
      <c r="H547" s="1">
        <v>7</v>
      </c>
      <c r="I547" s="39">
        <f>IF($B547="","",-SUMIFS(Tabla7[Cantidad],Tabla7[Código del producto],$B547,Tabla7[Tipo de movimiento],"SALIDA",Tabla7[Mes],I$5))</f>
        <v>13</v>
      </c>
      <c r="J547" s="39">
        <f>IF($B547="","",-SUMIFS(Tabla7[Cantidad],Tabla7[Código del producto],$B547,Tabla7[Tipo de movimiento],"SALIDA",Tabla7[Mes],J$5))</f>
        <v>0</v>
      </c>
      <c r="K547" s="39">
        <f>IF($B547="","",-SUMIFS(Tabla7[Cantidad],Tabla7[Código del producto],$B547,Tabla7[Tipo de movimiento],"SALIDA",Tabla7[Mes],K$5))</f>
        <v>0</v>
      </c>
      <c r="L547" s="39">
        <f>IF($B547="","",-SUMIFS(Tabla7[Cantidad],Tabla7[Código del producto],$B547,Tabla7[Tipo de movimiento],"SALIDA",Tabla7[Mes],L$5))</f>
        <v>0</v>
      </c>
      <c r="M547" s="39">
        <f>IF($B547="","",-SUMIFS(Tabla7[Cantidad],Tabla7[Código del producto],$B547,Tabla7[Tipo de movimiento],"SALIDA",Tabla7[Mes],M$5))</f>
        <v>5</v>
      </c>
      <c r="N547" s="39">
        <f>IF($B547="","",-SUMIFS(Tabla7[Cantidad],Tabla7[Código del producto],$B547,Tabla7[Tipo de movimiento],"SALIDA",Tabla7[Mes],N$5))</f>
        <v>0</v>
      </c>
      <c r="O547" s="39">
        <f>IF($B547="","",-SUMIFS(Tabla7[Cantidad],Tabla7[Código del producto],$B547,Tabla7[Tipo de movimiento],"SALIDA",Tabla7[Mes],O$5))</f>
        <v>0</v>
      </c>
      <c r="P547" s="39">
        <f>IF($B547="","",-SUMIFS(Tabla7[Cantidad],Tabla7[Código del producto],$B547,Tabla7[Tipo de movimiento],"SALIDA",Tabla7[Mes],P$5))</f>
        <v>18</v>
      </c>
      <c r="Q547" s="39">
        <f t="shared" si="24"/>
        <v>6</v>
      </c>
      <c r="R547" s="51" t="str">
        <f>IF($B547="","",IFERROR(VLOOKUP($B547,'ABC rotación'!$C:$G,5,0),"C"))</f>
        <v>A</v>
      </c>
      <c r="S547" s="41">
        <f t="shared" si="25"/>
        <v>35</v>
      </c>
      <c r="T547" s="40">
        <f t="shared" si="26"/>
        <v>3.5</v>
      </c>
      <c r="U547" s="23" t="str">
        <f>IF($B547="","",VLOOKUP($T547,Tablas!$X$14:$Y$17,2,1))</f>
        <v>4. NEGRO</v>
      </c>
    </row>
    <row r="548" spans="2:21" x14ac:dyDescent="0.2">
      <c r="B548" s="1">
        <f>IF(Tablas!B546="","",Tablas!B546)</f>
        <v>300543</v>
      </c>
      <c r="C548" s="1" t="str">
        <f>IF(Tablas!C546="","",Tablas!C546)</f>
        <v>CUBIERTA DER AMARILLO</v>
      </c>
      <c r="D548" s="1" t="str">
        <f>IF(Tablas!D546="","",Tablas!D546)</f>
        <v>05 - COLISION</v>
      </c>
      <c r="E548" s="1" t="str">
        <f>IF(Tablas!E546="","",Tablas!E546)</f>
        <v>UN</v>
      </c>
      <c r="F548" s="1">
        <f>IF(Tablas!F546="","",Tablas!F546)</f>
        <v>25</v>
      </c>
      <c r="G548" s="1">
        <f>IF(Tablas!I546="","",Tablas!I546)</f>
        <v>27</v>
      </c>
      <c r="H548" s="1">
        <v>1</v>
      </c>
      <c r="I548" s="39">
        <f>IF($B548="","",-SUMIFS(Tabla7[Cantidad],Tabla7[Código del producto],$B548,Tabla7[Tipo de movimiento],"SALIDA",Tabla7[Mes],I$5))</f>
        <v>18</v>
      </c>
      <c r="J548" s="39">
        <f>IF($B548="","",-SUMIFS(Tabla7[Cantidad],Tabla7[Código del producto],$B548,Tabla7[Tipo de movimiento],"SALIDA",Tabla7[Mes],J$5))</f>
        <v>14</v>
      </c>
      <c r="K548" s="39">
        <f>IF($B548="","",-SUMIFS(Tabla7[Cantidad],Tabla7[Código del producto],$B548,Tabla7[Tipo de movimiento],"SALIDA",Tabla7[Mes],K$5))</f>
        <v>0</v>
      </c>
      <c r="L548" s="39">
        <f>IF($B548="","",-SUMIFS(Tabla7[Cantidad],Tabla7[Código del producto],$B548,Tabla7[Tipo de movimiento],"SALIDA",Tabla7[Mes],L$5))</f>
        <v>0</v>
      </c>
      <c r="M548" s="39">
        <f>IF($B548="","",-SUMIFS(Tabla7[Cantidad],Tabla7[Código del producto],$B548,Tabla7[Tipo de movimiento],"SALIDA",Tabla7[Mes],M$5))</f>
        <v>0</v>
      </c>
      <c r="N548" s="39">
        <f>IF($B548="","",-SUMIFS(Tabla7[Cantidad],Tabla7[Código del producto],$B548,Tabla7[Tipo de movimiento],"SALIDA",Tabla7[Mes],N$5))</f>
        <v>0</v>
      </c>
      <c r="O548" s="39">
        <f>IF($B548="","",-SUMIFS(Tabla7[Cantidad],Tabla7[Código del producto],$B548,Tabla7[Tipo de movimiento],"SALIDA",Tabla7[Mes],O$5))</f>
        <v>9</v>
      </c>
      <c r="P548" s="39">
        <f>IF($B548="","",-SUMIFS(Tabla7[Cantidad],Tabla7[Código del producto],$B548,Tabla7[Tipo de movimiento],"SALIDA",Tabla7[Mes],P$5))</f>
        <v>0</v>
      </c>
      <c r="Q548" s="39">
        <f t="shared" si="24"/>
        <v>3</v>
      </c>
      <c r="R548" s="51" t="str">
        <f>IF($B548="","",IFERROR(VLOOKUP($B548,'ABC rotación'!$C:$G,5,0),"C"))</f>
        <v>C</v>
      </c>
      <c r="S548" s="41">
        <f t="shared" si="25"/>
        <v>10</v>
      </c>
      <c r="T548" s="40">
        <f t="shared" si="26"/>
        <v>0.4</v>
      </c>
      <c r="U548" s="23" t="str">
        <f>IF($B548="","",VLOOKUP($T548,Tablas!$X$14:$Y$17,2,1))</f>
        <v>1. ROJO</v>
      </c>
    </row>
    <row r="549" spans="2:21" x14ac:dyDescent="0.2">
      <c r="B549" s="1">
        <f>IF(Tablas!B547="","",Tablas!B547)</f>
        <v>300544</v>
      </c>
      <c r="C549" s="1" t="str">
        <f>IF(Tablas!C547="","",Tablas!C547)</f>
        <v>CUBIERTA IZQUIERDA DE CARTER</v>
      </c>
      <c r="D549" s="1" t="str">
        <f>IF(Tablas!D547="","",Tablas!D547)</f>
        <v>09 - PARTES DE MOTOR</v>
      </c>
      <c r="E549" s="1" t="str">
        <f>IF(Tablas!E547="","",Tablas!E547)</f>
        <v>UN</v>
      </c>
      <c r="F549" s="1">
        <f>IF(Tablas!F547="","",Tablas!F547)</f>
        <v>25</v>
      </c>
      <c r="G549" s="1">
        <f>IF(Tablas!I547="","",Tablas!I547)</f>
        <v>6</v>
      </c>
      <c r="H549" s="1">
        <v>1</v>
      </c>
      <c r="I549" s="39">
        <f>IF($B549="","",-SUMIFS(Tabla7[Cantidad],Tabla7[Código del producto],$B549,Tabla7[Tipo de movimiento],"SALIDA",Tabla7[Mes],I$5))</f>
        <v>0</v>
      </c>
      <c r="J549" s="39">
        <f>IF($B549="","",-SUMIFS(Tabla7[Cantidad],Tabla7[Código del producto],$B549,Tabla7[Tipo de movimiento],"SALIDA",Tabla7[Mes],J$5))</f>
        <v>0</v>
      </c>
      <c r="K549" s="39">
        <f>IF($B549="","",-SUMIFS(Tabla7[Cantidad],Tabla7[Código del producto],$B549,Tabla7[Tipo de movimiento],"SALIDA",Tabla7[Mes],K$5))</f>
        <v>0</v>
      </c>
      <c r="L549" s="39">
        <f>IF($B549="","",-SUMIFS(Tabla7[Cantidad],Tabla7[Código del producto],$B549,Tabla7[Tipo de movimiento],"SALIDA",Tabla7[Mes],L$5))</f>
        <v>9</v>
      </c>
      <c r="M549" s="39">
        <f>IF($B549="","",-SUMIFS(Tabla7[Cantidad],Tabla7[Código del producto],$B549,Tabla7[Tipo de movimiento],"SALIDA",Tabla7[Mes],M$5))</f>
        <v>12</v>
      </c>
      <c r="N549" s="39">
        <f>IF($B549="","",-SUMIFS(Tabla7[Cantidad],Tabla7[Código del producto],$B549,Tabla7[Tipo de movimiento],"SALIDA",Tabla7[Mes],N$5))</f>
        <v>0</v>
      </c>
      <c r="O549" s="39">
        <f>IF($B549="","",-SUMIFS(Tabla7[Cantidad],Tabla7[Código del producto],$B549,Tabla7[Tipo de movimiento],"SALIDA",Tabla7[Mes],O$5))</f>
        <v>0</v>
      </c>
      <c r="P549" s="39">
        <f>IF($B549="","",-SUMIFS(Tabla7[Cantidad],Tabla7[Código del producto],$B549,Tabla7[Tipo de movimiento],"SALIDA",Tabla7[Mes],P$5))</f>
        <v>0</v>
      </c>
      <c r="Q549" s="39">
        <f t="shared" si="24"/>
        <v>0</v>
      </c>
      <c r="R549" s="51" t="str">
        <f>IF($B549="","",IFERROR(VLOOKUP($B549,'ABC rotación'!$C:$G,5,0),"C"))</f>
        <v>A</v>
      </c>
      <c r="S549" s="41">
        <f t="shared" si="25"/>
        <v>0</v>
      </c>
      <c r="T549" s="40">
        <f t="shared" si="26"/>
        <v>0</v>
      </c>
      <c r="U549" s="23" t="str">
        <f>IF($B549="","",VLOOKUP($T549,Tablas!$X$14:$Y$17,2,1))</f>
        <v>1. ROJO</v>
      </c>
    </row>
    <row r="550" spans="2:21" x14ac:dyDescent="0.2">
      <c r="B550" s="1">
        <f>IF(Tablas!B548="","",Tablas!B548)</f>
        <v>300545</v>
      </c>
      <c r="C550" s="1" t="str">
        <f>IF(Tablas!C548="","",Tablas!C548)</f>
        <v>SISTEMA COMPLETO DE GENERADOR</v>
      </c>
      <c r="D550" s="1" t="str">
        <f>IF(Tablas!D548="","",Tablas!D548)</f>
        <v>08 - ELECTRICO</v>
      </c>
      <c r="E550" s="1" t="str">
        <f>IF(Tablas!E548="","",Tablas!E548)</f>
        <v>UN</v>
      </c>
      <c r="F550" s="1">
        <f>IF(Tablas!F548="","",Tablas!F548)</f>
        <v>19</v>
      </c>
      <c r="G550" s="1">
        <f>IF(Tablas!I548="","",Tablas!I548)</f>
        <v>14</v>
      </c>
      <c r="H550" s="1">
        <v>7</v>
      </c>
      <c r="I550" s="39">
        <f>IF($B550="","",-SUMIFS(Tabla7[Cantidad],Tabla7[Código del producto],$B550,Tabla7[Tipo de movimiento],"SALIDA",Tabla7[Mes],I$5))</f>
        <v>24</v>
      </c>
      <c r="J550" s="39">
        <f>IF($B550="","",-SUMIFS(Tabla7[Cantidad],Tabla7[Código del producto],$B550,Tabla7[Tipo de movimiento],"SALIDA",Tabla7[Mes],J$5))</f>
        <v>0</v>
      </c>
      <c r="K550" s="39">
        <f>IF($B550="","",-SUMIFS(Tabla7[Cantidad],Tabla7[Código del producto],$B550,Tabla7[Tipo de movimiento],"SALIDA",Tabla7[Mes],K$5))</f>
        <v>13</v>
      </c>
      <c r="L550" s="39">
        <f>IF($B550="","",-SUMIFS(Tabla7[Cantidad],Tabla7[Código del producto],$B550,Tabla7[Tipo de movimiento],"SALIDA",Tabla7[Mes],L$5))</f>
        <v>0</v>
      </c>
      <c r="M550" s="39">
        <f>IF($B550="","",-SUMIFS(Tabla7[Cantidad],Tabla7[Código del producto],$B550,Tabla7[Tipo de movimiento],"SALIDA",Tabla7[Mes],M$5))</f>
        <v>0</v>
      </c>
      <c r="N550" s="39">
        <f>IF($B550="","",-SUMIFS(Tabla7[Cantidad],Tabla7[Código del producto],$B550,Tabla7[Tipo de movimiento],"SALIDA",Tabla7[Mes],N$5))</f>
        <v>6</v>
      </c>
      <c r="O550" s="39">
        <f>IF($B550="","",-SUMIFS(Tabla7[Cantidad],Tabla7[Código del producto],$B550,Tabla7[Tipo de movimiento],"SALIDA",Tabla7[Mes],O$5))</f>
        <v>0</v>
      </c>
      <c r="P550" s="39">
        <f>IF($B550="","",-SUMIFS(Tabla7[Cantidad],Tabla7[Código del producto],$B550,Tabla7[Tipo de movimiento],"SALIDA",Tabla7[Mes],P$5))</f>
        <v>12</v>
      </c>
      <c r="Q550" s="39">
        <f t="shared" si="24"/>
        <v>6</v>
      </c>
      <c r="R550" s="51" t="str">
        <f>IF($B550="","",IFERROR(VLOOKUP($B550,'ABC rotación'!$C:$G,5,0),"C"))</f>
        <v>B</v>
      </c>
      <c r="S550" s="41">
        <f t="shared" si="25"/>
        <v>35</v>
      </c>
      <c r="T550" s="40">
        <f t="shared" si="26"/>
        <v>1.8421052631578947</v>
      </c>
      <c r="U550" s="23" t="str">
        <f>IF($B550="","",VLOOKUP($T550,Tablas!$X$14:$Y$17,2,1))</f>
        <v>3. VERDE</v>
      </c>
    </row>
    <row r="551" spans="2:21" x14ac:dyDescent="0.2">
      <c r="B551" s="1">
        <f>IF(Tablas!B549="","",Tablas!B549)</f>
        <v>300546</v>
      </c>
      <c r="C551" s="1" t="str">
        <f>IF(Tablas!C549="","",Tablas!C549)</f>
        <v>BUJE DE EJE GIRATORIO 14*18*16</v>
      </c>
      <c r="D551" s="1" t="str">
        <f>IF(Tablas!D549="","",Tablas!D549)</f>
        <v>15 - MISCELANEOS</v>
      </c>
      <c r="E551" s="1" t="str">
        <f>IF(Tablas!E549="","",Tablas!E549)</f>
        <v>UN</v>
      </c>
      <c r="F551" s="1">
        <f>IF(Tablas!F549="","",Tablas!F549)</f>
        <v>30</v>
      </c>
      <c r="G551" s="1">
        <f>IF(Tablas!I549="","",Tablas!I549)</f>
        <v>14</v>
      </c>
      <c r="H551" s="1">
        <v>0</v>
      </c>
      <c r="I551" s="39">
        <f>IF($B551="","",-SUMIFS(Tabla7[Cantidad],Tabla7[Código del producto],$B551,Tabla7[Tipo de movimiento],"SALIDA",Tabla7[Mes],I$5))</f>
        <v>0</v>
      </c>
      <c r="J551" s="39">
        <f>IF($B551="","",-SUMIFS(Tabla7[Cantidad],Tabla7[Código del producto],$B551,Tabla7[Tipo de movimiento],"SALIDA",Tabla7[Mes],J$5))</f>
        <v>6</v>
      </c>
      <c r="K551" s="39">
        <f>IF($B551="","",-SUMIFS(Tabla7[Cantidad],Tabla7[Código del producto],$B551,Tabla7[Tipo de movimiento],"SALIDA",Tabla7[Mes],K$5))</f>
        <v>0</v>
      </c>
      <c r="L551" s="39">
        <f>IF($B551="","",-SUMIFS(Tabla7[Cantidad],Tabla7[Código del producto],$B551,Tabla7[Tipo de movimiento],"SALIDA",Tabla7[Mes],L$5))</f>
        <v>8</v>
      </c>
      <c r="M551" s="39">
        <f>IF($B551="","",-SUMIFS(Tabla7[Cantidad],Tabla7[Código del producto],$B551,Tabla7[Tipo de movimiento],"SALIDA",Tabla7[Mes],M$5))</f>
        <v>0</v>
      </c>
      <c r="N551" s="39">
        <f>IF($B551="","",-SUMIFS(Tabla7[Cantidad],Tabla7[Código del producto],$B551,Tabla7[Tipo de movimiento],"SALIDA",Tabla7[Mes],N$5))</f>
        <v>0</v>
      </c>
      <c r="O551" s="39">
        <f>IF($B551="","",-SUMIFS(Tabla7[Cantidad],Tabla7[Código del producto],$B551,Tabla7[Tipo de movimiento],"SALIDA",Tabla7[Mes],O$5))</f>
        <v>0</v>
      </c>
      <c r="P551" s="39">
        <f>IF($B551="","",-SUMIFS(Tabla7[Cantidad],Tabla7[Código del producto],$B551,Tabla7[Tipo de movimiento],"SALIDA",Tabla7[Mes],P$5))</f>
        <v>24</v>
      </c>
      <c r="Q551" s="39">
        <f t="shared" si="24"/>
        <v>8</v>
      </c>
      <c r="R551" s="51" t="str">
        <f>IF($B551="","",IFERROR(VLOOKUP($B551,'ABC rotación'!$C:$G,5,0),"C"))</f>
        <v>A</v>
      </c>
      <c r="S551" s="41">
        <f t="shared" si="25"/>
        <v>0</v>
      </c>
      <c r="T551" s="40">
        <f t="shared" si="26"/>
        <v>0</v>
      </c>
      <c r="U551" s="23" t="str">
        <f>IF($B551="","",VLOOKUP($T551,Tablas!$X$14:$Y$17,2,1))</f>
        <v>1. ROJO</v>
      </c>
    </row>
    <row r="552" spans="2:21" x14ac:dyDescent="0.2">
      <c r="B552" s="1">
        <f>IF(Tablas!B550="","",Tablas!B550)</f>
        <v>300547</v>
      </c>
      <c r="C552" s="1" t="str">
        <f>IF(Tablas!C550="","",Tablas!C550)</f>
        <v>PIN DE ADMISION DE CAMBIO DE A</v>
      </c>
      <c r="D552" s="1" t="str">
        <f>IF(Tablas!D550="","",Tablas!D550)</f>
        <v>15 - MISCELANEOS</v>
      </c>
      <c r="E552" s="1" t="str">
        <f>IF(Tablas!E550="","",Tablas!E550)</f>
        <v>UN</v>
      </c>
      <c r="F552" s="1">
        <f>IF(Tablas!F550="","",Tablas!F550)</f>
        <v>9</v>
      </c>
      <c r="G552" s="1">
        <f>IF(Tablas!I550="","",Tablas!I550)</f>
        <v>45</v>
      </c>
      <c r="H552" s="1">
        <v>2</v>
      </c>
      <c r="I552" s="39">
        <f>IF($B552="","",-SUMIFS(Tabla7[Cantidad],Tabla7[Código del producto],$B552,Tabla7[Tipo de movimiento],"SALIDA",Tabla7[Mes],I$5))</f>
        <v>0</v>
      </c>
      <c r="J552" s="39">
        <f>IF($B552="","",-SUMIFS(Tabla7[Cantidad],Tabla7[Código del producto],$B552,Tabla7[Tipo de movimiento],"SALIDA",Tabla7[Mes],J$5))</f>
        <v>0</v>
      </c>
      <c r="K552" s="39">
        <f>IF($B552="","",-SUMIFS(Tabla7[Cantidad],Tabla7[Código del producto],$B552,Tabla7[Tipo de movimiento],"SALIDA",Tabla7[Mes],K$5))</f>
        <v>0</v>
      </c>
      <c r="L552" s="39">
        <f>IF($B552="","",-SUMIFS(Tabla7[Cantidad],Tabla7[Código del producto],$B552,Tabla7[Tipo de movimiento],"SALIDA",Tabla7[Mes],L$5))</f>
        <v>21</v>
      </c>
      <c r="M552" s="39">
        <f>IF($B552="","",-SUMIFS(Tabla7[Cantidad],Tabla7[Código del producto],$B552,Tabla7[Tipo de movimiento],"SALIDA",Tabla7[Mes],M$5))</f>
        <v>0</v>
      </c>
      <c r="N552" s="39">
        <f>IF($B552="","",-SUMIFS(Tabla7[Cantidad],Tabla7[Código del producto],$B552,Tabla7[Tipo de movimiento],"SALIDA",Tabla7[Mes],N$5))</f>
        <v>0</v>
      </c>
      <c r="O552" s="39">
        <f>IF($B552="","",-SUMIFS(Tabla7[Cantidad],Tabla7[Código del producto],$B552,Tabla7[Tipo de movimiento],"SALIDA",Tabla7[Mes],O$5))</f>
        <v>0</v>
      </c>
      <c r="P552" s="39">
        <f>IF($B552="","",-SUMIFS(Tabla7[Cantidad],Tabla7[Código del producto],$B552,Tabla7[Tipo de movimiento],"SALIDA",Tabla7[Mes],P$5))</f>
        <v>24</v>
      </c>
      <c r="Q552" s="39">
        <f t="shared" si="24"/>
        <v>8</v>
      </c>
      <c r="R552" s="51" t="str">
        <f>IF($B552="","",IFERROR(VLOOKUP($B552,'ABC rotación'!$C:$G,5,0),"C"))</f>
        <v>A</v>
      </c>
      <c r="S552" s="41">
        <f t="shared" si="25"/>
        <v>7.5</v>
      </c>
      <c r="T552" s="40">
        <f t="shared" si="26"/>
        <v>0.83333333333333337</v>
      </c>
      <c r="U552" s="23" t="str">
        <f>IF($B552="","",VLOOKUP($T552,Tablas!$X$14:$Y$17,2,1))</f>
        <v>2. AMARILLO</v>
      </c>
    </row>
    <row r="553" spans="2:21" x14ac:dyDescent="0.2">
      <c r="B553" s="1">
        <f>IF(Tablas!B551="","",Tablas!B551)</f>
        <v>300548</v>
      </c>
      <c r="C553" s="1" t="str">
        <f>IF(Tablas!C551="","",Tablas!C551)</f>
        <v>PESO DE TIMON</v>
      </c>
      <c r="D553" s="1" t="str">
        <f>IF(Tablas!D551="","",Tablas!D551)</f>
        <v>15 - MISCELANEOS</v>
      </c>
      <c r="E553" s="1" t="str">
        <f>IF(Tablas!E551="","",Tablas!E551)</f>
        <v>UN</v>
      </c>
      <c r="F553" s="1">
        <f>IF(Tablas!F551="","",Tablas!F551)</f>
        <v>20</v>
      </c>
      <c r="G553" s="1">
        <f>IF(Tablas!I551="","",Tablas!I551)</f>
        <v>41</v>
      </c>
      <c r="H553" s="1">
        <v>10</v>
      </c>
      <c r="I553" s="39">
        <f>IF($B553="","",-SUMIFS(Tabla7[Cantidad],Tabla7[Código del producto],$B553,Tabla7[Tipo de movimiento],"SALIDA",Tabla7[Mes],I$5))</f>
        <v>0</v>
      </c>
      <c r="J553" s="39">
        <f>IF($B553="","",-SUMIFS(Tabla7[Cantidad],Tabla7[Código del producto],$B553,Tabla7[Tipo de movimiento],"SALIDA",Tabla7[Mes],J$5))</f>
        <v>0</v>
      </c>
      <c r="K553" s="39">
        <f>IF($B553="","",-SUMIFS(Tabla7[Cantidad],Tabla7[Código del producto],$B553,Tabla7[Tipo de movimiento],"SALIDA",Tabla7[Mes],K$5))</f>
        <v>0</v>
      </c>
      <c r="L553" s="39">
        <f>IF($B553="","",-SUMIFS(Tabla7[Cantidad],Tabla7[Código del producto],$B553,Tabla7[Tipo de movimiento],"SALIDA",Tabla7[Mes],L$5))</f>
        <v>0</v>
      </c>
      <c r="M553" s="39">
        <f>IF($B553="","",-SUMIFS(Tabla7[Cantidad],Tabla7[Código del producto],$B553,Tabla7[Tipo de movimiento],"SALIDA",Tabla7[Mes],M$5))</f>
        <v>0</v>
      </c>
      <c r="N553" s="39">
        <f>IF($B553="","",-SUMIFS(Tabla7[Cantidad],Tabla7[Código del producto],$B553,Tabla7[Tipo de movimiento],"SALIDA",Tabla7[Mes],N$5))</f>
        <v>6</v>
      </c>
      <c r="O553" s="39">
        <f>IF($B553="","",-SUMIFS(Tabla7[Cantidad],Tabla7[Código del producto],$B553,Tabla7[Tipo de movimiento],"SALIDA",Tabla7[Mes],O$5))</f>
        <v>13</v>
      </c>
      <c r="P553" s="39">
        <f>IF($B553="","",-SUMIFS(Tabla7[Cantidad],Tabla7[Código del producto],$B553,Tabla7[Tipo de movimiento],"SALIDA",Tabla7[Mes],P$5))</f>
        <v>0</v>
      </c>
      <c r="Q553" s="39">
        <f t="shared" si="24"/>
        <v>6.333333333333333</v>
      </c>
      <c r="R553" s="51" t="str">
        <f>IF($B553="","",IFERROR(VLOOKUP($B553,'ABC rotación'!$C:$G,5,0),"C"))</f>
        <v>B</v>
      </c>
      <c r="S553" s="41">
        <f t="shared" si="25"/>
        <v>47.368421052631582</v>
      </c>
      <c r="T553" s="40">
        <f t="shared" si="26"/>
        <v>2.3684210526315792</v>
      </c>
      <c r="U553" s="23" t="str">
        <f>IF($B553="","",VLOOKUP($T553,Tablas!$X$14:$Y$17,2,1))</f>
        <v>4. NEGRO</v>
      </c>
    </row>
    <row r="554" spans="2:21" x14ac:dyDescent="0.2">
      <c r="B554" s="1">
        <f>IF(Tablas!B552="","",Tablas!B552)</f>
        <v>300549</v>
      </c>
      <c r="C554" s="1" t="str">
        <f>IF(Tablas!C552="","",Tablas!C552)</f>
        <v>ESCAPE AMARILLO</v>
      </c>
      <c r="D554" s="1" t="str">
        <f>IF(Tablas!D552="","",Tablas!D552)</f>
        <v>07 - PEDALES Y POSAPIES</v>
      </c>
      <c r="E554" s="1" t="str">
        <f>IF(Tablas!E552="","",Tablas!E552)</f>
        <v>UN</v>
      </c>
      <c r="F554" s="1">
        <f>IF(Tablas!F552="","",Tablas!F552)</f>
        <v>6</v>
      </c>
      <c r="G554" s="1">
        <f>IF(Tablas!I552="","",Tablas!I552)</f>
        <v>5</v>
      </c>
      <c r="H554" s="1">
        <v>1</v>
      </c>
      <c r="I554" s="39">
        <f>IF($B554="","",-SUMIFS(Tabla7[Cantidad],Tabla7[Código del producto],$B554,Tabla7[Tipo de movimiento],"SALIDA",Tabla7[Mes],I$5))</f>
        <v>0</v>
      </c>
      <c r="J554" s="39">
        <f>IF($B554="","",-SUMIFS(Tabla7[Cantidad],Tabla7[Código del producto],$B554,Tabla7[Tipo de movimiento],"SALIDA",Tabla7[Mes],J$5))</f>
        <v>0</v>
      </c>
      <c r="K554" s="39">
        <f>IF($B554="","",-SUMIFS(Tabla7[Cantidad],Tabla7[Código del producto],$B554,Tabla7[Tipo de movimiento],"SALIDA",Tabla7[Mes],K$5))</f>
        <v>0</v>
      </c>
      <c r="L554" s="39">
        <f>IF($B554="","",-SUMIFS(Tabla7[Cantidad],Tabla7[Código del producto],$B554,Tabla7[Tipo de movimiento],"SALIDA",Tabla7[Mes],L$5))</f>
        <v>0</v>
      </c>
      <c r="M554" s="39">
        <f>IF($B554="","",-SUMIFS(Tabla7[Cantidad],Tabla7[Código del producto],$B554,Tabla7[Tipo de movimiento],"SALIDA",Tabla7[Mes],M$5))</f>
        <v>7</v>
      </c>
      <c r="N554" s="39">
        <f>IF($B554="","",-SUMIFS(Tabla7[Cantidad],Tabla7[Código del producto],$B554,Tabla7[Tipo de movimiento],"SALIDA",Tabla7[Mes],N$5))</f>
        <v>10</v>
      </c>
      <c r="O554" s="39">
        <f>IF($B554="","",-SUMIFS(Tabla7[Cantidad],Tabla7[Código del producto],$B554,Tabla7[Tipo de movimiento],"SALIDA",Tabla7[Mes],O$5))</f>
        <v>0</v>
      </c>
      <c r="P554" s="39">
        <f>IF($B554="","",-SUMIFS(Tabla7[Cantidad],Tabla7[Código del producto],$B554,Tabla7[Tipo de movimiento],"SALIDA",Tabla7[Mes],P$5))</f>
        <v>9</v>
      </c>
      <c r="Q554" s="39">
        <f t="shared" si="24"/>
        <v>6.333333333333333</v>
      </c>
      <c r="R554" s="51" t="str">
        <f>IF($B554="","",IFERROR(VLOOKUP($B554,'ABC rotación'!$C:$G,5,0),"C"))</f>
        <v>B</v>
      </c>
      <c r="S554" s="41">
        <f t="shared" si="25"/>
        <v>4.7368421052631584</v>
      </c>
      <c r="T554" s="40">
        <f t="shared" si="26"/>
        <v>0.78947368421052644</v>
      </c>
      <c r="U554" s="23" t="str">
        <f>IF($B554="","",VLOOKUP($T554,Tablas!$X$14:$Y$17,2,1))</f>
        <v>2. AMARILLO</v>
      </c>
    </row>
    <row r="555" spans="2:21" x14ac:dyDescent="0.2">
      <c r="B555" s="1">
        <f>IF(Tablas!B553="","",Tablas!B553)</f>
        <v>300550</v>
      </c>
      <c r="C555" s="1" t="str">
        <f>IF(Tablas!C553="","",Tablas!C553)</f>
        <v>BASE DE FARO DERECHO</v>
      </c>
      <c r="D555" s="1" t="str">
        <f>IF(Tablas!D553="","",Tablas!D553)</f>
        <v>06 - AMORTIGUADORES</v>
      </c>
      <c r="E555" s="1" t="str">
        <f>IF(Tablas!E553="","",Tablas!E553)</f>
        <v>UN</v>
      </c>
      <c r="F555" s="1">
        <f>IF(Tablas!F553="","",Tablas!F553)</f>
        <v>18</v>
      </c>
      <c r="G555" s="1">
        <f>IF(Tablas!I553="","",Tablas!I553)</f>
        <v>49</v>
      </c>
      <c r="H555" s="1">
        <v>4</v>
      </c>
      <c r="I555" s="39">
        <f>IF($B555="","",-SUMIFS(Tabla7[Cantidad],Tabla7[Código del producto],$B555,Tabla7[Tipo de movimiento],"SALIDA",Tabla7[Mes],I$5))</f>
        <v>0</v>
      </c>
      <c r="J555" s="39">
        <f>IF($B555="","",-SUMIFS(Tabla7[Cantidad],Tabla7[Código del producto],$B555,Tabla7[Tipo de movimiento],"SALIDA",Tabla7[Mes],J$5))</f>
        <v>11</v>
      </c>
      <c r="K555" s="39">
        <f>IF($B555="","",-SUMIFS(Tabla7[Cantidad],Tabla7[Código del producto],$B555,Tabla7[Tipo de movimiento],"SALIDA",Tabla7[Mes],K$5))</f>
        <v>19</v>
      </c>
      <c r="L555" s="39">
        <f>IF($B555="","",-SUMIFS(Tabla7[Cantidad],Tabla7[Código del producto],$B555,Tabla7[Tipo de movimiento],"SALIDA",Tabla7[Mes],L$5))</f>
        <v>0</v>
      </c>
      <c r="M555" s="39">
        <f>IF($B555="","",-SUMIFS(Tabla7[Cantidad],Tabla7[Código del producto],$B555,Tabla7[Tipo de movimiento],"SALIDA",Tabla7[Mes],M$5))</f>
        <v>0</v>
      </c>
      <c r="N555" s="39">
        <f>IF($B555="","",-SUMIFS(Tabla7[Cantidad],Tabla7[Código del producto],$B555,Tabla7[Tipo de movimiento],"SALIDA",Tabla7[Mes],N$5))</f>
        <v>8</v>
      </c>
      <c r="O555" s="39">
        <f>IF($B555="","",-SUMIFS(Tabla7[Cantidad],Tabla7[Código del producto],$B555,Tabla7[Tipo de movimiento],"SALIDA",Tabla7[Mes],O$5))</f>
        <v>6</v>
      </c>
      <c r="P555" s="39">
        <f>IF($B555="","",-SUMIFS(Tabla7[Cantidad],Tabla7[Código del producto],$B555,Tabla7[Tipo de movimiento],"SALIDA",Tabla7[Mes],P$5))</f>
        <v>0</v>
      </c>
      <c r="Q555" s="39">
        <f t="shared" si="24"/>
        <v>4.666666666666667</v>
      </c>
      <c r="R555" s="51" t="str">
        <f>IF($B555="","",IFERROR(VLOOKUP($B555,'ABC rotación'!$C:$G,5,0),"C"))</f>
        <v>A</v>
      </c>
      <c r="S555" s="41">
        <f t="shared" si="25"/>
        <v>25.714285714285712</v>
      </c>
      <c r="T555" s="40">
        <f t="shared" si="26"/>
        <v>1.4285714285714284</v>
      </c>
      <c r="U555" s="23" t="str">
        <f>IF($B555="","",VLOOKUP($T555,Tablas!$X$14:$Y$17,2,1))</f>
        <v>3. VERDE</v>
      </c>
    </row>
    <row r="556" spans="2:21" x14ac:dyDescent="0.2">
      <c r="B556" s="1">
        <f>IF(Tablas!B554="","",Tablas!B554)</f>
        <v>300551</v>
      </c>
      <c r="C556" s="1" t="str">
        <f>IF(Tablas!C554="","",Tablas!C554)</f>
        <v>BASE DE FARO IZQUIERDO</v>
      </c>
      <c r="D556" s="1" t="str">
        <f>IF(Tablas!D554="","",Tablas!D554)</f>
        <v>06 - AMORTIGUADORES</v>
      </c>
      <c r="E556" s="1" t="str">
        <f>IF(Tablas!E554="","",Tablas!E554)</f>
        <v>UN</v>
      </c>
      <c r="F556" s="1">
        <f>IF(Tablas!F554="","",Tablas!F554)</f>
        <v>6</v>
      </c>
      <c r="G556" s="1">
        <f>IF(Tablas!I554="","",Tablas!I554)</f>
        <v>34</v>
      </c>
      <c r="H556" s="1">
        <v>5</v>
      </c>
      <c r="I556" s="39">
        <f>IF($B556="","",-SUMIFS(Tabla7[Cantidad],Tabla7[Código del producto],$B556,Tabla7[Tipo de movimiento],"SALIDA",Tabla7[Mes],I$5))</f>
        <v>9</v>
      </c>
      <c r="J556" s="39">
        <f>IF($B556="","",-SUMIFS(Tabla7[Cantidad],Tabla7[Código del producto],$B556,Tabla7[Tipo de movimiento],"SALIDA",Tabla7[Mes],J$5))</f>
        <v>0</v>
      </c>
      <c r="K556" s="39">
        <f>IF($B556="","",-SUMIFS(Tabla7[Cantidad],Tabla7[Código del producto],$B556,Tabla7[Tipo de movimiento],"SALIDA",Tabla7[Mes],K$5))</f>
        <v>0</v>
      </c>
      <c r="L556" s="39">
        <f>IF($B556="","",-SUMIFS(Tabla7[Cantidad],Tabla7[Código del producto],$B556,Tabla7[Tipo de movimiento],"SALIDA",Tabla7[Mes],L$5))</f>
        <v>0</v>
      </c>
      <c r="M556" s="39">
        <f>IF($B556="","",-SUMIFS(Tabla7[Cantidad],Tabla7[Código del producto],$B556,Tabla7[Tipo de movimiento],"SALIDA",Tabla7[Mes],M$5))</f>
        <v>0</v>
      </c>
      <c r="N556" s="39">
        <f>IF($B556="","",-SUMIFS(Tabla7[Cantidad],Tabla7[Código del producto],$B556,Tabla7[Tipo de movimiento],"SALIDA",Tabla7[Mes],N$5))</f>
        <v>12</v>
      </c>
      <c r="O556" s="39">
        <f>IF($B556="","",-SUMIFS(Tabla7[Cantidad],Tabla7[Código del producto],$B556,Tabla7[Tipo de movimiento],"SALIDA",Tabla7[Mes],O$5))</f>
        <v>0</v>
      </c>
      <c r="P556" s="39">
        <f>IF($B556="","",-SUMIFS(Tabla7[Cantidad],Tabla7[Código del producto],$B556,Tabla7[Tipo de movimiento],"SALIDA",Tabla7[Mes],P$5))</f>
        <v>15</v>
      </c>
      <c r="Q556" s="39">
        <f t="shared" si="24"/>
        <v>9</v>
      </c>
      <c r="R556" s="51" t="str">
        <f>IF($B556="","",IFERROR(VLOOKUP($B556,'ABC rotación'!$C:$G,5,0),"C"))</f>
        <v>A</v>
      </c>
      <c r="S556" s="41">
        <f t="shared" si="25"/>
        <v>16.666666666666668</v>
      </c>
      <c r="T556" s="40">
        <f t="shared" si="26"/>
        <v>2.7777777777777781</v>
      </c>
      <c r="U556" s="23" t="str">
        <f>IF($B556="","",VLOOKUP($T556,Tablas!$X$14:$Y$17,2,1))</f>
        <v>4. NEGRO</v>
      </c>
    </row>
    <row r="557" spans="2:21" x14ac:dyDescent="0.2">
      <c r="B557" s="1">
        <f>IF(Tablas!B555="","",Tablas!B555)</f>
        <v>300552</v>
      </c>
      <c r="C557" s="1" t="str">
        <f>IF(Tablas!C555="","",Tablas!C555)</f>
        <v>BOBINA DE ENCENDIDO</v>
      </c>
      <c r="D557" s="1" t="str">
        <f>IF(Tablas!D555="","",Tablas!D555)</f>
        <v>08 - ELECTRICO</v>
      </c>
      <c r="E557" s="1" t="str">
        <f>IF(Tablas!E555="","",Tablas!E555)</f>
        <v>UN</v>
      </c>
      <c r="F557" s="1">
        <f>IF(Tablas!F555="","",Tablas!F555)</f>
        <v>28</v>
      </c>
      <c r="G557" s="1">
        <f>IF(Tablas!I555="","",Tablas!I555)</f>
        <v>41</v>
      </c>
      <c r="H557" s="1">
        <v>4</v>
      </c>
      <c r="I557" s="39">
        <f>IF($B557="","",-SUMIFS(Tabla7[Cantidad],Tabla7[Código del producto],$B557,Tabla7[Tipo de movimiento],"SALIDA",Tabla7[Mes],I$5))</f>
        <v>0</v>
      </c>
      <c r="J557" s="39">
        <f>IF($B557="","",-SUMIFS(Tabla7[Cantidad],Tabla7[Código del producto],$B557,Tabla7[Tipo de movimiento],"SALIDA",Tabla7[Mes],J$5))</f>
        <v>20</v>
      </c>
      <c r="K557" s="39">
        <f>IF($B557="","",-SUMIFS(Tabla7[Cantidad],Tabla7[Código del producto],$B557,Tabla7[Tipo de movimiento],"SALIDA",Tabla7[Mes],K$5))</f>
        <v>7</v>
      </c>
      <c r="L557" s="39">
        <f>IF($B557="","",-SUMIFS(Tabla7[Cantidad],Tabla7[Código del producto],$B557,Tabla7[Tipo de movimiento],"SALIDA",Tabla7[Mes],L$5))</f>
        <v>0</v>
      </c>
      <c r="M557" s="39">
        <f>IF($B557="","",-SUMIFS(Tabla7[Cantidad],Tabla7[Código del producto],$B557,Tabla7[Tipo de movimiento],"SALIDA",Tabla7[Mes],M$5))</f>
        <v>35</v>
      </c>
      <c r="N557" s="39">
        <f>IF($B557="","",-SUMIFS(Tabla7[Cantidad],Tabla7[Código del producto],$B557,Tabla7[Tipo de movimiento],"SALIDA",Tabla7[Mes],N$5))</f>
        <v>0</v>
      </c>
      <c r="O557" s="39">
        <f>IF($B557="","",-SUMIFS(Tabla7[Cantidad],Tabla7[Código del producto],$B557,Tabla7[Tipo de movimiento],"SALIDA",Tabla7[Mes],O$5))</f>
        <v>0</v>
      </c>
      <c r="P557" s="39">
        <f>IF($B557="","",-SUMIFS(Tabla7[Cantidad],Tabla7[Código del producto],$B557,Tabla7[Tipo de movimiento],"SALIDA",Tabla7[Mes],P$5))</f>
        <v>0</v>
      </c>
      <c r="Q557" s="39">
        <f t="shared" si="24"/>
        <v>0</v>
      </c>
      <c r="R557" s="51" t="str">
        <f>IF($B557="","",IFERROR(VLOOKUP($B557,'ABC rotación'!$C:$G,5,0),"C"))</f>
        <v>B</v>
      </c>
      <c r="S557" s="41">
        <f t="shared" si="25"/>
        <v>0</v>
      </c>
      <c r="T557" s="40">
        <f t="shared" si="26"/>
        <v>0</v>
      </c>
      <c r="U557" s="23" t="str">
        <f>IF($B557="","",VLOOKUP($T557,Tablas!$X$14:$Y$17,2,1))</f>
        <v>1. ROJO</v>
      </c>
    </row>
    <row r="558" spans="2:21" x14ac:dyDescent="0.2">
      <c r="B558" s="1">
        <f>IF(Tablas!B556="","",Tablas!B556)</f>
        <v>300553</v>
      </c>
      <c r="C558" s="1" t="str">
        <f>IF(Tablas!C556="","",Tablas!C556)</f>
        <v>CUBIERTA DE COLA IZQ AZUL</v>
      </c>
      <c r="D558" s="1" t="str">
        <f>IF(Tablas!D556="","",Tablas!D556)</f>
        <v>05 - COLISION</v>
      </c>
      <c r="E558" s="1" t="str">
        <f>IF(Tablas!E556="","",Tablas!E556)</f>
        <v>UN</v>
      </c>
      <c r="F558" s="1">
        <f>IF(Tablas!F556="","",Tablas!F556)</f>
        <v>10</v>
      </c>
      <c r="G558" s="1">
        <f>IF(Tablas!I556="","",Tablas!I556)</f>
        <v>8</v>
      </c>
      <c r="H558" s="1">
        <v>6</v>
      </c>
      <c r="I558" s="39">
        <f>IF($B558="","",-SUMIFS(Tabla7[Cantidad],Tabla7[Código del producto],$B558,Tabla7[Tipo de movimiento],"SALIDA",Tabla7[Mes],I$5))</f>
        <v>13</v>
      </c>
      <c r="J558" s="39">
        <f>IF($B558="","",-SUMIFS(Tabla7[Cantidad],Tabla7[Código del producto],$B558,Tabla7[Tipo de movimiento],"SALIDA",Tabla7[Mes],J$5))</f>
        <v>0</v>
      </c>
      <c r="K558" s="39">
        <f>IF($B558="","",-SUMIFS(Tabla7[Cantidad],Tabla7[Código del producto],$B558,Tabla7[Tipo de movimiento],"SALIDA",Tabla7[Mes],K$5))</f>
        <v>0</v>
      </c>
      <c r="L558" s="39">
        <f>IF($B558="","",-SUMIFS(Tabla7[Cantidad],Tabla7[Código del producto],$B558,Tabla7[Tipo de movimiento],"SALIDA",Tabla7[Mes],L$5))</f>
        <v>0</v>
      </c>
      <c r="M558" s="39">
        <f>IF($B558="","",-SUMIFS(Tabla7[Cantidad],Tabla7[Código del producto],$B558,Tabla7[Tipo de movimiento],"SALIDA",Tabla7[Mes],M$5))</f>
        <v>0</v>
      </c>
      <c r="N558" s="39">
        <f>IF($B558="","",-SUMIFS(Tabla7[Cantidad],Tabla7[Código del producto],$B558,Tabla7[Tipo de movimiento],"SALIDA",Tabla7[Mes],N$5))</f>
        <v>16</v>
      </c>
      <c r="O558" s="39">
        <f>IF($B558="","",-SUMIFS(Tabla7[Cantidad],Tabla7[Código del producto],$B558,Tabla7[Tipo de movimiento],"SALIDA",Tabla7[Mes],O$5))</f>
        <v>11</v>
      </c>
      <c r="P558" s="39">
        <f>IF($B558="","",-SUMIFS(Tabla7[Cantidad],Tabla7[Código del producto],$B558,Tabla7[Tipo de movimiento],"SALIDA",Tabla7[Mes],P$5))</f>
        <v>0</v>
      </c>
      <c r="Q558" s="39">
        <f t="shared" si="24"/>
        <v>9</v>
      </c>
      <c r="R558" s="51" t="str">
        <f>IF($B558="","",IFERROR(VLOOKUP($B558,'ABC rotación'!$C:$G,5,0),"C"))</f>
        <v>B</v>
      </c>
      <c r="S558" s="41">
        <f t="shared" si="25"/>
        <v>20</v>
      </c>
      <c r="T558" s="40">
        <f t="shared" si="26"/>
        <v>2</v>
      </c>
      <c r="U558" s="23" t="str">
        <f>IF($B558="","",VLOOKUP($T558,Tablas!$X$14:$Y$17,2,1))</f>
        <v>4. NEGRO</v>
      </c>
    </row>
    <row r="559" spans="2:21" x14ac:dyDescent="0.2">
      <c r="B559" s="1">
        <f>IF(Tablas!B557="","",Tablas!B557)</f>
        <v>300554</v>
      </c>
      <c r="C559" s="1" t="str">
        <f>IF(Tablas!C557="","",Tablas!C557)</f>
        <v>CUBIERTA DE COLA DER AZUL</v>
      </c>
      <c r="D559" s="1" t="str">
        <f>IF(Tablas!D557="","",Tablas!D557)</f>
        <v>05 - COLISION</v>
      </c>
      <c r="E559" s="1" t="str">
        <f>IF(Tablas!E557="","",Tablas!E557)</f>
        <v>UN</v>
      </c>
      <c r="F559" s="1">
        <f>IF(Tablas!F557="","",Tablas!F557)</f>
        <v>18</v>
      </c>
      <c r="G559" s="1">
        <f>IF(Tablas!I557="","",Tablas!I557)</f>
        <v>49</v>
      </c>
      <c r="H559" s="1">
        <v>3</v>
      </c>
      <c r="I559" s="39">
        <f>IF($B559="","",-SUMIFS(Tabla7[Cantidad],Tabla7[Código del producto],$B559,Tabla7[Tipo de movimiento],"SALIDA",Tabla7[Mes],I$5))</f>
        <v>0</v>
      </c>
      <c r="J559" s="39">
        <f>IF($B559="","",-SUMIFS(Tabla7[Cantidad],Tabla7[Código del producto],$B559,Tabla7[Tipo de movimiento],"SALIDA",Tabla7[Mes],J$5))</f>
        <v>0</v>
      </c>
      <c r="K559" s="39">
        <f>IF($B559="","",-SUMIFS(Tabla7[Cantidad],Tabla7[Código del producto],$B559,Tabla7[Tipo de movimiento],"SALIDA",Tabla7[Mes],K$5))</f>
        <v>0</v>
      </c>
      <c r="L559" s="39">
        <f>IF($B559="","",-SUMIFS(Tabla7[Cantidad],Tabla7[Código del producto],$B559,Tabla7[Tipo de movimiento],"SALIDA",Tabla7[Mes],L$5))</f>
        <v>9</v>
      </c>
      <c r="M559" s="39">
        <f>IF($B559="","",-SUMIFS(Tabla7[Cantidad],Tabla7[Código del producto],$B559,Tabla7[Tipo de movimiento],"SALIDA",Tabla7[Mes],M$5))</f>
        <v>0</v>
      </c>
      <c r="N559" s="39">
        <f>IF($B559="","",-SUMIFS(Tabla7[Cantidad],Tabla7[Código del producto],$B559,Tabla7[Tipo de movimiento],"SALIDA",Tabla7[Mes],N$5))</f>
        <v>0</v>
      </c>
      <c r="O559" s="39">
        <f>IF($B559="","",-SUMIFS(Tabla7[Cantidad],Tabla7[Código del producto],$B559,Tabla7[Tipo de movimiento],"SALIDA",Tabla7[Mes],O$5))</f>
        <v>17</v>
      </c>
      <c r="P559" s="39">
        <f>IF($B559="","",-SUMIFS(Tabla7[Cantidad],Tabla7[Código del producto],$B559,Tabla7[Tipo de movimiento],"SALIDA",Tabla7[Mes],P$5))</f>
        <v>7</v>
      </c>
      <c r="Q559" s="39">
        <f t="shared" si="24"/>
        <v>8</v>
      </c>
      <c r="R559" s="51" t="str">
        <f>IF($B559="","",IFERROR(VLOOKUP($B559,'ABC rotación'!$C:$G,5,0),"C"))</f>
        <v>A</v>
      </c>
      <c r="S559" s="41">
        <f t="shared" si="25"/>
        <v>11.25</v>
      </c>
      <c r="T559" s="40">
        <f t="shared" si="26"/>
        <v>0.625</v>
      </c>
      <c r="U559" s="23" t="str">
        <f>IF($B559="","",VLOOKUP($T559,Tablas!$X$14:$Y$17,2,1))</f>
        <v>2. AMARILLO</v>
      </c>
    </row>
    <row r="560" spans="2:21" x14ac:dyDescent="0.2">
      <c r="B560" s="1">
        <f>IF(Tablas!B558="","",Tablas!B558)</f>
        <v>300555</v>
      </c>
      <c r="C560" s="1" t="str">
        <f>IF(Tablas!C558="","",Tablas!C558)</f>
        <v>TANQUE DE COMBUSTIBLE</v>
      </c>
      <c r="D560" s="1" t="str">
        <f>IF(Tablas!D558="","",Tablas!D558)</f>
        <v>05 - COLISION</v>
      </c>
      <c r="E560" s="1" t="str">
        <f>IF(Tablas!E558="","",Tablas!E558)</f>
        <v>UN</v>
      </c>
      <c r="F560" s="1">
        <f>IF(Tablas!F558="","",Tablas!F558)</f>
        <v>27</v>
      </c>
      <c r="G560" s="1">
        <f>IF(Tablas!I558="","",Tablas!I558)</f>
        <v>31</v>
      </c>
      <c r="H560" s="1">
        <v>7</v>
      </c>
      <c r="I560" s="39">
        <f>IF($B560="","",-SUMIFS(Tabla7[Cantidad],Tabla7[Código del producto],$B560,Tabla7[Tipo de movimiento],"SALIDA",Tabla7[Mes],I$5))</f>
        <v>0</v>
      </c>
      <c r="J560" s="39">
        <f>IF($B560="","",-SUMIFS(Tabla7[Cantidad],Tabla7[Código del producto],$B560,Tabla7[Tipo de movimiento],"SALIDA",Tabla7[Mes],J$5))</f>
        <v>0</v>
      </c>
      <c r="K560" s="39">
        <f>IF($B560="","",-SUMIFS(Tabla7[Cantidad],Tabla7[Código del producto],$B560,Tabla7[Tipo de movimiento],"SALIDA",Tabla7[Mes],K$5))</f>
        <v>0</v>
      </c>
      <c r="L560" s="39">
        <f>IF($B560="","",-SUMIFS(Tabla7[Cantidad],Tabla7[Código del producto],$B560,Tabla7[Tipo de movimiento],"SALIDA",Tabla7[Mes],L$5))</f>
        <v>10</v>
      </c>
      <c r="M560" s="39">
        <f>IF($B560="","",-SUMIFS(Tabla7[Cantidad],Tabla7[Código del producto],$B560,Tabla7[Tipo de movimiento],"SALIDA",Tabla7[Mes],M$5))</f>
        <v>0</v>
      </c>
      <c r="N560" s="39">
        <f>IF($B560="","",-SUMIFS(Tabla7[Cantidad],Tabla7[Código del producto],$B560,Tabla7[Tipo de movimiento],"SALIDA",Tabla7[Mes],N$5))</f>
        <v>0</v>
      </c>
      <c r="O560" s="39">
        <f>IF($B560="","",-SUMIFS(Tabla7[Cantidad],Tabla7[Código del producto],$B560,Tabla7[Tipo de movimiento],"SALIDA",Tabla7[Mes],O$5))</f>
        <v>0</v>
      </c>
      <c r="P560" s="39">
        <f>IF($B560="","",-SUMIFS(Tabla7[Cantidad],Tabla7[Código del producto],$B560,Tabla7[Tipo de movimiento],"SALIDA",Tabla7[Mes],P$5))</f>
        <v>15</v>
      </c>
      <c r="Q560" s="39">
        <f t="shared" si="24"/>
        <v>5</v>
      </c>
      <c r="R560" s="51" t="str">
        <f>IF($B560="","",IFERROR(VLOOKUP($B560,'ABC rotación'!$C:$G,5,0),"C"))</f>
        <v>C</v>
      </c>
      <c r="S560" s="41">
        <f t="shared" si="25"/>
        <v>42</v>
      </c>
      <c r="T560" s="40">
        <f t="shared" si="26"/>
        <v>1.5555555555555556</v>
      </c>
      <c r="U560" s="23" t="str">
        <f>IF($B560="","",VLOOKUP($T560,Tablas!$X$14:$Y$17,2,1))</f>
        <v>3. VERDE</v>
      </c>
    </row>
    <row r="561" spans="2:21" x14ac:dyDescent="0.2">
      <c r="B561" s="1">
        <f>IF(Tablas!B559="","",Tablas!B559)</f>
        <v>300556</v>
      </c>
      <c r="C561" s="1" t="str">
        <f>IF(Tablas!C559="","",Tablas!C559)</f>
        <v>ABRAZADERA MANGUERA DE RESPIRA</v>
      </c>
      <c r="D561" s="1" t="str">
        <f>IF(Tablas!D559="","",Tablas!D559)</f>
        <v>15 - MISCELANEOS</v>
      </c>
      <c r="E561" s="1" t="str">
        <f>IF(Tablas!E559="","",Tablas!E559)</f>
        <v>UN</v>
      </c>
      <c r="F561" s="1">
        <f>IF(Tablas!F559="","",Tablas!F559)</f>
        <v>26</v>
      </c>
      <c r="G561" s="1">
        <f>IF(Tablas!I559="","",Tablas!I559)</f>
        <v>10</v>
      </c>
      <c r="H561" s="1">
        <v>6</v>
      </c>
      <c r="I561" s="39">
        <f>IF($B561="","",-SUMIFS(Tabla7[Cantidad],Tabla7[Código del producto],$B561,Tabla7[Tipo de movimiento],"SALIDA",Tabla7[Mes],I$5))</f>
        <v>0</v>
      </c>
      <c r="J561" s="39">
        <f>IF($B561="","",-SUMIFS(Tabla7[Cantidad],Tabla7[Código del producto],$B561,Tabla7[Tipo de movimiento],"SALIDA",Tabla7[Mes],J$5))</f>
        <v>0</v>
      </c>
      <c r="K561" s="39">
        <f>IF($B561="","",-SUMIFS(Tabla7[Cantidad],Tabla7[Código del producto],$B561,Tabla7[Tipo de movimiento],"SALIDA",Tabla7[Mes],K$5))</f>
        <v>0</v>
      </c>
      <c r="L561" s="39">
        <f>IF($B561="","",-SUMIFS(Tabla7[Cantidad],Tabla7[Código del producto],$B561,Tabla7[Tipo de movimiento],"SALIDA",Tabla7[Mes],L$5))</f>
        <v>14</v>
      </c>
      <c r="M561" s="39">
        <f>IF($B561="","",-SUMIFS(Tabla7[Cantidad],Tabla7[Código del producto],$B561,Tabla7[Tipo de movimiento],"SALIDA",Tabla7[Mes],M$5))</f>
        <v>16</v>
      </c>
      <c r="N561" s="39">
        <f>IF($B561="","",-SUMIFS(Tabla7[Cantidad],Tabla7[Código del producto],$B561,Tabla7[Tipo de movimiento],"SALIDA",Tabla7[Mes],N$5))</f>
        <v>0</v>
      </c>
      <c r="O561" s="39">
        <f>IF($B561="","",-SUMIFS(Tabla7[Cantidad],Tabla7[Código del producto],$B561,Tabla7[Tipo de movimiento],"SALIDA",Tabla7[Mes],O$5))</f>
        <v>0</v>
      </c>
      <c r="P561" s="39">
        <f>IF($B561="","",-SUMIFS(Tabla7[Cantidad],Tabla7[Código del producto],$B561,Tabla7[Tipo de movimiento],"SALIDA",Tabla7[Mes],P$5))</f>
        <v>0</v>
      </c>
      <c r="Q561" s="39">
        <f t="shared" si="24"/>
        <v>0</v>
      </c>
      <c r="R561" s="51" t="str">
        <f>IF($B561="","",IFERROR(VLOOKUP($B561,'ABC rotación'!$C:$G,5,0),"C"))</f>
        <v>C</v>
      </c>
      <c r="S561" s="41">
        <f t="shared" si="25"/>
        <v>0</v>
      </c>
      <c r="T561" s="40">
        <f t="shared" si="26"/>
        <v>0</v>
      </c>
      <c r="U561" s="23" t="str">
        <f>IF($B561="","",VLOOKUP($T561,Tablas!$X$14:$Y$17,2,1))</f>
        <v>1. ROJO</v>
      </c>
    </row>
    <row r="562" spans="2:21" x14ac:dyDescent="0.2">
      <c r="B562" s="1">
        <f>IF(Tablas!B560="","",Tablas!B560)</f>
        <v>300557</v>
      </c>
      <c r="C562" s="1" t="str">
        <f>IF(Tablas!C560="","",Tablas!C560)</f>
        <v>CUBIERTA PROTECTORA INFERIOR</v>
      </c>
      <c r="D562" s="1" t="str">
        <f>IF(Tablas!D560="","",Tablas!D560)</f>
        <v>15 - MISCELANEOS</v>
      </c>
      <c r="E562" s="1" t="str">
        <f>IF(Tablas!E560="","",Tablas!E560)</f>
        <v>UN</v>
      </c>
      <c r="F562" s="1">
        <f>IF(Tablas!F560="","",Tablas!F560)</f>
        <v>27</v>
      </c>
      <c r="G562" s="1">
        <f>IF(Tablas!I560="","",Tablas!I560)</f>
        <v>10</v>
      </c>
      <c r="H562" s="1">
        <v>0</v>
      </c>
      <c r="I562" s="39">
        <f>IF($B562="","",-SUMIFS(Tabla7[Cantidad],Tabla7[Código del producto],$B562,Tabla7[Tipo de movimiento],"SALIDA",Tabla7[Mes],I$5))</f>
        <v>0</v>
      </c>
      <c r="J562" s="39">
        <f>IF($B562="","",-SUMIFS(Tabla7[Cantidad],Tabla7[Código del producto],$B562,Tabla7[Tipo de movimiento],"SALIDA",Tabla7[Mes],J$5))</f>
        <v>0</v>
      </c>
      <c r="K562" s="39">
        <f>IF($B562="","",-SUMIFS(Tabla7[Cantidad],Tabla7[Código del producto],$B562,Tabla7[Tipo de movimiento],"SALIDA",Tabla7[Mes],K$5))</f>
        <v>5</v>
      </c>
      <c r="L562" s="39">
        <f>IF($B562="","",-SUMIFS(Tabla7[Cantidad],Tabla7[Código del producto],$B562,Tabla7[Tipo de movimiento],"SALIDA",Tabla7[Mes],L$5))</f>
        <v>0</v>
      </c>
      <c r="M562" s="39">
        <f>IF($B562="","",-SUMIFS(Tabla7[Cantidad],Tabla7[Código del producto],$B562,Tabla7[Tipo de movimiento],"SALIDA",Tabla7[Mes],M$5))</f>
        <v>0</v>
      </c>
      <c r="N562" s="39">
        <f>IF($B562="","",-SUMIFS(Tabla7[Cantidad],Tabla7[Código del producto],$B562,Tabla7[Tipo de movimiento],"SALIDA",Tabla7[Mes],N$5))</f>
        <v>0</v>
      </c>
      <c r="O562" s="39">
        <f>IF($B562="","",-SUMIFS(Tabla7[Cantidad],Tabla7[Código del producto],$B562,Tabla7[Tipo de movimiento],"SALIDA",Tabla7[Mes],O$5))</f>
        <v>0</v>
      </c>
      <c r="P562" s="39">
        <f>IF($B562="","",-SUMIFS(Tabla7[Cantidad],Tabla7[Código del producto],$B562,Tabla7[Tipo de movimiento],"SALIDA",Tabla7[Mes],P$5))</f>
        <v>0</v>
      </c>
      <c r="Q562" s="39">
        <f t="shared" si="24"/>
        <v>0</v>
      </c>
      <c r="R562" s="51" t="str">
        <f>IF($B562="","",IFERROR(VLOOKUP($B562,'ABC rotación'!$C:$G,5,0),"C"))</f>
        <v>C</v>
      </c>
      <c r="S562" s="41">
        <f t="shared" si="25"/>
        <v>0</v>
      </c>
      <c r="T562" s="40">
        <f t="shared" si="26"/>
        <v>0</v>
      </c>
      <c r="U562" s="23" t="str">
        <f>IF($B562="","",VLOOKUP($T562,Tablas!$X$14:$Y$17,2,1))</f>
        <v>1. ROJO</v>
      </c>
    </row>
    <row r="563" spans="2:21" x14ac:dyDescent="0.2">
      <c r="B563" s="1">
        <f>IF(Tablas!B561="","",Tablas!B561)</f>
        <v>300558</v>
      </c>
      <c r="C563" s="1" t="str">
        <f>IF(Tablas!C561="","",Tablas!C561)</f>
        <v>CUBIERTA PROTECTORA SUPERIOR</v>
      </c>
      <c r="D563" s="1" t="str">
        <f>IF(Tablas!D561="","",Tablas!D561)</f>
        <v>15 - MISCELANEOS</v>
      </c>
      <c r="E563" s="1" t="str">
        <f>IF(Tablas!E561="","",Tablas!E561)</f>
        <v>UN</v>
      </c>
      <c r="F563" s="1">
        <f>IF(Tablas!F561="","",Tablas!F561)</f>
        <v>24</v>
      </c>
      <c r="G563" s="1">
        <f>IF(Tablas!I561="","",Tablas!I561)</f>
        <v>25</v>
      </c>
      <c r="H563" s="1">
        <v>3</v>
      </c>
      <c r="I563" s="39">
        <f>IF($B563="","",-SUMIFS(Tabla7[Cantidad],Tabla7[Código del producto],$B563,Tabla7[Tipo de movimiento],"SALIDA",Tabla7[Mes],I$5))</f>
        <v>0</v>
      </c>
      <c r="J563" s="39">
        <f>IF($B563="","",-SUMIFS(Tabla7[Cantidad],Tabla7[Código del producto],$B563,Tabla7[Tipo de movimiento],"SALIDA",Tabla7[Mes],J$5))</f>
        <v>14</v>
      </c>
      <c r="K563" s="39">
        <f>IF($B563="","",-SUMIFS(Tabla7[Cantidad],Tabla7[Código del producto],$B563,Tabla7[Tipo de movimiento],"SALIDA",Tabla7[Mes],K$5))</f>
        <v>0</v>
      </c>
      <c r="L563" s="39">
        <f>IF($B563="","",-SUMIFS(Tabla7[Cantidad],Tabla7[Código del producto],$B563,Tabla7[Tipo de movimiento],"SALIDA",Tabla7[Mes],L$5))</f>
        <v>0</v>
      </c>
      <c r="M563" s="39">
        <f>IF($B563="","",-SUMIFS(Tabla7[Cantidad],Tabla7[Código del producto],$B563,Tabla7[Tipo de movimiento],"SALIDA",Tabla7[Mes],M$5))</f>
        <v>7</v>
      </c>
      <c r="N563" s="39">
        <f>IF($B563="","",-SUMIFS(Tabla7[Cantidad],Tabla7[Código del producto],$B563,Tabla7[Tipo de movimiento],"SALIDA",Tabla7[Mes],N$5))</f>
        <v>12</v>
      </c>
      <c r="O563" s="39">
        <f>IF($B563="","",-SUMIFS(Tabla7[Cantidad],Tabla7[Código del producto],$B563,Tabla7[Tipo de movimiento],"SALIDA",Tabla7[Mes],O$5))</f>
        <v>0</v>
      </c>
      <c r="P563" s="39">
        <f>IF($B563="","",-SUMIFS(Tabla7[Cantidad],Tabla7[Código del producto],$B563,Tabla7[Tipo de movimiento],"SALIDA",Tabla7[Mes],P$5))</f>
        <v>0</v>
      </c>
      <c r="Q563" s="39">
        <f t="shared" si="24"/>
        <v>4</v>
      </c>
      <c r="R563" s="51" t="str">
        <f>IF($B563="","",IFERROR(VLOOKUP($B563,'ABC rotación'!$C:$G,5,0),"C"))</f>
        <v>B</v>
      </c>
      <c r="S563" s="41">
        <f t="shared" si="25"/>
        <v>22.5</v>
      </c>
      <c r="T563" s="40">
        <f t="shared" si="26"/>
        <v>0.9375</v>
      </c>
      <c r="U563" s="23" t="str">
        <f>IF($B563="","",VLOOKUP($T563,Tablas!$X$14:$Y$17,2,1))</f>
        <v>2. AMARILLO</v>
      </c>
    </row>
    <row r="564" spans="2:21" x14ac:dyDescent="0.2">
      <c r="B564" s="1">
        <f>IF(Tablas!B562="","",Tablas!B562)</f>
        <v>300559</v>
      </c>
      <c r="C564" s="1" t="str">
        <f>IF(Tablas!C562="","",Tablas!C562)</f>
        <v>PARRILLA/PLATA/.</v>
      </c>
      <c r="D564" s="1" t="str">
        <f>IF(Tablas!D562="","",Tablas!D562)</f>
        <v>05 - COLISION</v>
      </c>
      <c r="E564" s="1" t="str">
        <f>IF(Tablas!E562="","",Tablas!E562)</f>
        <v>UN</v>
      </c>
      <c r="F564" s="1">
        <f>IF(Tablas!F562="","",Tablas!F562)</f>
        <v>5</v>
      </c>
      <c r="G564" s="1">
        <f>IF(Tablas!I562="","",Tablas!I562)</f>
        <v>44</v>
      </c>
      <c r="H564" s="1">
        <v>1</v>
      </c>
      <c r="I564" s="39">
        <f>IF($B564="","",-SUMIFS(Tabla7[Cantidad],Tabla7[Código del producto],$B564,Tabla7[Tipo de movimiento],"SALIDA",Tabla7[Mes],I$5))</f>
        <v>0</v>
      </c>
      <c r="J564" s="39">
        <f>IF($B564="","",-SUMIFS(Tabla7[Cantidad],Tabla7[Código del producto],$B564,Tabla7[Tipo de movimiento],"SALIDA",Tabla7[Mes],J$5))</f>
        <v>0</v>
      </c>
      <c r="K564" s="39">
        <f>IF($B564="","",-SUMIFS(Tabla7[Cantidad],Tabla7[Código del producto],$B564,Tabla7[Tipo de movimiento],"SALIDA",Tabla7[Mes],K$5))</f>
        <v>0</v>
      </c>
      <c r="L564" s="39">
        <f>IF($B564="","",-SUMIFS(Tabla7[Cantidad],Tabla7[Código del producto],$B564,Tabla7[Tipo de movimiento],"SALIDA",Tabla7[Mes],L$5))</f>
        <v>0</v>
      </c>
      <c r="M564" s="39">
        <f>IF($B564="","",-SUMIFS(Tabla7[Cantidad],Tabla7[Código del producto],$B564,Tabla7[Tipo de movimiento],"SALIDA",Tabla7[Mes],M$5))</f>
        <v>0</v>
      </c>
      <c r="N564" s="39">
        <f>IF($B564="","",-SUMIFS(Tabla7[Cantidad],Tabla7[Código del producto],$B564,Tabla7[Tipo de movimiento],"SALIDA",Tabla7[Mes],N$5))</f>
        <v>19</v>
      </c>
      <c r="O564" s="39">
        <f>IF($B564="","",-SUMIFS(Tabla7[Cantidad],Tabla7[Código del producto],$B564,Tabla7[Tipo de movimiento],"SALIDA",Tabla7[Mes],O$5))</f>
        <v>6</v>
      </c>
      <c r="P564" s="39">
        <f>IF($B564="","",-SUMIFS(Tabla7[Cantidad],Tabla7[Código del producto],$B564,Tabla7[Tipo de movimiento],"SALIDA",Tabla7[Mes],P$5))</f>
        <v>0</v>
      </c>
      <c r="Q564" s="39">
        <f t="shared" si="24"/>
        <v>8.3333333333333339</v>
      </c>
      <c r="R564" s="51" t="str">
        <f>IF($B564="","",IFERROR(VLOOKUP($B564,'ABC rotación'!$C:$G,5,0),"C"))</f>
        <v>B</v>
      </c>
      <c r="S564" s="41">
        <f t="shared" si="25"/>
        <v>3.5999999999999996</v>
      </c>
      <c r="T564" s="40">
        <f t="shared" si="26"/>
        <v>0.72</v>
      </c>
      <c r="U564" s="23" t="str">
        <f>IF($B564="","",VLOOKUP($T564,Tablas!$X$14:$Y$17,2,1))</f>
        <v>2. AMARILLO</v>
      </c>
    </row>
    <row r="565" spans="2:21" x14ac:dyDescent="0.2">
      <c r="B565" s="1">
        <f>IF(Tablas!B563="","",Tablas!B563)</f>
        <v>300560</v>
      </c>
      <c r="C565" s="1" t="str">
        <f>IF(Tablas!C563="","",Tablas!C563)</f>
        <v>EJE PRIMARIO DE TRANSMISION (1</v>
      </c>
      <c r="D565" s="1" t="str">
        <f>IF(Tablas!D563="","",Tablas!D563)</f>
        <v>09 - PARTES DE MOTOR</v>
      </c>
      <c r="E565" s="1" t="str">
        <f>IF(Tablas!E563="","",Tablas!E563)</f>
        <v>UN</v>
      </c>
      <c r="F565" s="1">
        <f>IF(Tablas!F563="","",Tablas!F563)</f>
        <v>30</v>
      </c>
      <c r="G565" s="1">
        <f>IF(Tablas!I563="","",Tablas!I563)</f>
        <v>25</v>
      </c>
      <c r="H565" s="1">
        <v>0</v>
      </c>
      <c r="I565" s="39">
        <f>IF($B565="","",-SUMIFS(Tabla7[Cantidad],Tabla7[Código del producto],$B565,Tabla7[Tipo de movimiento],"SALIDA",Tabla7[Mes],I$5))</f>
        <v>0</v>
      </c>
      <c r="J565" s="39">
        <f>IF($B565="","",-SUMIFS(Tabla7[Cantidad],Tabla7[Código del producto],$B565,Tabla7[Tipo de movimiento],"SALIDA",Tabla7[Mes],J$5))</f>
        <v>11</v>
      </c>
      <c r="K565" s="39">
        <f>IF($B565="","",-SUMIFS(Tabla7[Cantidad],Tabla7[Código del producto],$B565,Tabla7[Tipo de movimiento],"SALIDA",Tabla7[Mes],K$5))</f>
        <v>0</v>
      </c>
      <c r="L565" s="39">
        <f>IF($B565="","",-SUMIFS(Tabla7[Cantidad],Tabla7[Código del producto],$B565,Tabla7[Tipo de movimiento],"SALIDA",Tabla7[Mes],L$5))</f>
        <v>0</v>
      </c>
      <c r="M565" s="39">
        <f>IF($B565="","",-SUMIFS(Tabla7[Cantidad],Tabla7[Código del producto],$B565,Tabla7[Tipo de movimiento],"SALIDA",Tabla7[Mes],M$5))</f>
        <v>18</v>
      </c>
      <c r="N565" s="39">
        <f>IF($B565="","",-SUMIFS(Tabla7[Cantidad],Tabla7[Código del producto],$B565,Tabla7[Tipo de movimiento],"SALIDA",Tabla7[Mes],N$5))</f>
        <v>20</v>
      </c>
      <c r="O565" s="39">
        <f>IF($B565="","",-SUMIFS(Tabla7[Cantidad],Tabla7[Código del producto],$B565,Tabla7[Tipo de movimiento],"SALIDA",Tabla7[Mes],O$5))</f>
        <v>0</v>
      </c>
      <c r="P565" s="39">
        <f>IF($B565="","",-SUMIFS(Tabla7[Cantidad],Tabla7[Código del producto],$B565,Tabla7[Tipo de movimiento],"SALIDA",Tabla7[Mes],P$5))</f>
        <v>0</v>
      </c>
      <c r="Q565" s="39">
        <f t="shared" si="24"/>
        <v>6.666666666666667</v>
      </c>
      <c r="R565" s="51" t="str">
        <f>IF($B565="","",IFERROR(VLOOKUP($B565,'ABC rotación'!$C:$G,5,0),"C"))</f>
        <v>B</v>
      </c>
      <c r="S565" s="41">
        <f t="shared" si="25"/>
        <v>0</v>
      </c>
      <c r="T565" s="40">
        <f t="shared" si="26"/>
        <v>0</v>
      </c>
      <c r="U565" s="23" t="str">
        <f>IF($B565="","",VLOOKUP($T565,Tablas!$X$14:$Y$17,2,1))</f>
        <v>1. ROJO</v>
      </c>
    </row>
    <row r="566" spans="2:21" x14ac:dyDescent="0.2">
      <c r="B566" s="1">
        <f>IF(Tablas!B564="","",Tablas!B564)</f>
        <v>300561</v>
      </c>
      <c r="C566" s="1" t="str">
        <f>IF(Tablas!C564="","",Tablas!C564)</f>
        <v>TANQUE DE COMBUSTIBLE</v>
      </c>
      <c r="D566" s="1" t="str">
        <f>IF(Tablas!D564="","",Tablas!D564)</f>
        <v>05 - COLISION</v>
      </c>
      <c r="E566" s="1" t="str">
        <f>IF(Tablas!E564="","",Tablas!E564)</f>
        <v>UN</v>
      </c>
      <c r="F566" s="1">
        <f>IF(Tablas!F564="","",Tablas!F564)</f>
        <v>24</v>
      </c>
      <c r="G566" s="1">
        <f>IF(Tablas!I564="","",Tablas!I564)</f>
        <v>13</v>
      </c>
      <c r="H566" s="1">
        <v>0</v>
      </c>
      <c r="I566" s="39">
        <f>IF($B566="","",-SUMIFS(Tabla7[Cantidad],Tabla7[Código del producto],$B566,Tabla7[Tipo de movimiento],"SALIDA",Tabla7[Mes],I$5))</f>
        <v>6</v>
      </c>
      <c r="J566" s="39">
        <f>IF($B566="","",-SUMIFS(Tabla7[Cantidad],Tabla7[Código del producto],$B566,Tabla7[Tipo de movimiento],"SALIDA",Tabla7[Mes],J$5))</f>
        <v>0</v>
      </c>
      <c r="K566" s="39">
        <f>IF($B566="","",-SUMIFS(Tabla7[Cantidad],Tabla7[Código del producto],$B566,Tabla7[Tipo de movimiento],"SALIDA",Tabla7[Mes],K$5))</f>
        <v>0</v>
      </c>
      <c r="L566" s="39">
        <f>IF($B566="","",-SUMIFS(Tabla7[Cantidad],Tabla7[Código del producto],$B566,Tabla7[Tipo de movimiento],"SALIDA",Tabla7[Mes],L$5))</f>
        <v>0</v>
      </c>
      <c r="M566" s="39">
        <f>IF($B566="","",-SUMIFS(Tabla7[Cantidad],Tabla7[Código del producto],$B566,Tabla7[Tipo de movimiento],"SALIDA",Tabla7[Mes],M$5))</f>
        <v>0</v>
      </c>
      <c r="N566" s="39">
        <f>IF($B566="","",-SUMIFS(Tabla7[Cantidad],Tabla7[Código del producto],$B566,Tabla7[Tipo de movimiento],"SALIDA",Tabla7[Mes],N$5))</f>
        <v>0</v>
      </c>
      <c r="O566" s="39">
        <f>IF($B566="","",-SUMIFS(Tabla7[Cantidad],Tabla7[Código del producto],$B566,Tabla7[Tipo de movimiento],"SALIDA",Tabla7[Mes],O$5))</f>
        <v>0</v>
      </c>
      <c r="P566" s="39">
        <f>IF($B566="","",-SUMIFS(Tabla7[Cantidad],Tabla7[Código del producto],$B566,Tabla7[Tipo de movimiento],"SALIDA",Tabla7[Mes],P$5))</f>
        <v>18</v>
      </c>
      <c r="Q566" s="39">
        <f t="shared" si="24"/>
        <v>6</v>
      </c>
      <c r="R566" s="51" t="str">
        <f>IF($B566="","",IFERROR(VLOOKUP($B566,'ABC rotación'!$C:$G,5,0),"C"))</f>
        <v>B</v>
      </c>
      <c r="S566" s="41">
        <f t="shared" si="25"/>
        <v>0</v>
      </c>
      <c r="T566" s="40">
        <f t="shared" si="26"/>
        <v>0</v>
      </c>
      <c r="U566" s="23" t="str">
        <f>IF($B566="","",VLOOKUP($T566,Tablas!$X$14:$Y$17,2,1))</f>
        <v>1. ROJO</v>
      </c>
    </row>
    <row r="567" spans="2:21" x14ac:dyDescent="0.2">
      <c r="B567" s="1">
        <f>IF(Tablas!B565="","",Tablas!B565)</f>
        <v>300562</v>
      </c>
      <c r="C567" s="1" t="str">
        <f>IF(Tablas!C565="","",Tablas!C565)</f>
        <v>CUBIERTA MEDIA/GRIS/.</v>
      </c>
      <c r="D567" s="1" t="str">
        <f>IF(Tablas!D565="","",Tablas!D565)</f>
        <v>05 - COLISION</v>
      </c>
      <c r="E567" s="1" t="str">
        <f>IF(Tablas!E565="","",Tablas!E565)</f>
        <v>UN</v>
      </c>
      <c r="F567" s="1">
        <f>IF(Tablas!F565="","",Tablas!F565)</f>
        <v>21</v>
      </c>
      <c r="G567" s="1">
        <f>IF(Tablas!I565="","",Tablas!I565)</f>
        <v>31</v>
      </c>
      <c r="H567" s="1">
        <v>0</v>
      </c>
      <c r="I567" s="39">
        <f>IF($B567="","",-SUMIFS(Tabla7[Cantidad],Tabla7[Código del producto],$B567,Tabla7[Tipo de movimiento],"SALIDA",Tabla7[Mes],I$5))</f>
        <v>15</v>
      </c>
      <c r="J567" s="39">
        <f>IF($B567="","",-SUMIFS(Tabla7[Cantidad],Tabla7[Código del producto],$B567,Tabla7[Tipo de movimiento],"SALIDA",Tabla7[Mes],J$5))</f>
        <v>20</v>
      </c>
      <c r="K567" s="39">
        <f>IF($B567="","",-SUMIFS(Tabla7[Cantidad],Tabla7[Código del producto],$B567,Tabla7[Tipo de movimiento],"SALIDA",Tabla7[Mes],K$5))</f>
        <v>0</v>
      </c>
      <c r="L567" s="39">
        <f>IF($B567="","",-SUMIFS(Tabla7[Cantidad],Tabla7[Código del producto],$B567,Tabla7[Tipo de movimiento],"SALIDA",Tabla7[Mes],L$5))</f>
        <v>18</v>
      </c>
      <c r="M567" s="39">
        <f>IF($B567="","",-SUMIFS(Tabla7[Cantidad],Tabla7[Código del producto],$B567,Tabla7[Tipo de movimiento],"SALIDA",Tabla7[Mes],M$5))</f>
        <v>0</v>
      </c>
      <c r="N567" s="39">
        <f>IF($B567="","",-SUMIFS(Tabla7[Cantidad],Tabla7[Código del producto],$B567,Tabla7[Tipo de movimiento],"SALIDA",Tabla7[Mes],N$5))</f>
        <v>0</v>
      </c>
      <c r="O567" s="39">
        <f>IF($B567="","",-SUMIFS(Tabla7[Cantidad],Tabla7[Código del producto],$B567,Tabla7[Tipo de movimiento],"SALIDA",Tabla7[Mes],O$5))</f>
        <v>13</v>
      </c>
      <c r="P567" s="39">
        <f>IF($B567="","",-SUMIFS(Tabla7[Cantidad],Tabla7[Código del producto],$B567,Tabla7[Tipo de movimiento],"SALIDA",Tabla7[Mes],P$5))</f>
        <v>0</v>
      </c>
      <c r="Q567" s="39">
        <f t="shared" si="24"/>
        <v>4.333333333333333</v>
      </c>
      <c r="R567" s="51" t="str">
        <f>IF($B567="","",IFERROR(VLOOKUP($B567,'ABC rotación'!$C:$G,5,0),"C"))</f>
        <v>A</v>
      </c>
      <c r="S567" s="41">
        <f t="shared" si="25"/>
        <v>0</v>
      </c>
      <c r="T567" s="40">
        <f t="shared" si="26"/>
        <v>0</v>
      </c>
      <c r="U567" s="23" t="str">
        <f>IF($B567="","",VLOOKUP($T567,Tablas!$X$14:$Y$17,2,1))</f>
        <v>1. ROJO</v>
      </c>
    </row>
    <row r="568" spans="2:21" x14ac:dyDescent="0.2">
      <c r="B568" s="1">
        <f>IF(Tablas!B566="","",Tablas!B566)</f>
        <v>300563</v>
      </c>
      <c r="C568" s="1" t="str">
        <f>IF(Tablas!C566="","",Tablas!C566)</f>
        <v>EMPAQUETADURA DE CILINDRO</v>
      </c>
      <c r="D568" s="1" t="str">
        <f>IF(Tablas!D566="","",Tablas!D566)</f>
        <v>09 - PARTES DE MOTOR</v>
      </c>
      <c r="E568" s="1" t="str">
        <f>IF(Tablas!E566="","",Tablas!E566)</f>
        <v>UN</v>
      </c>
      <c r="F568" s="1">
        <f>IF(Tablas!F566="","",Tablas!F566)</f>
        <v>17</v>
      </c>
      <c r="G568" s="1">
        <f>IF(Tablas!I566="","",Tablas!I566)</f>
        <v>20</v>
      </c>
      <c r="H568" s="1">
        <v>10</v>
      </c>
      <c r="I568" s="39">
        <f>IF($B568="","",-SUMIFS(Tabla7[Cantidad],Tabla7[Código del producto],$B568,Tabla7[Tipo de movimiento],"SALIDA",Tabla7[Mes],I$5))</f>
        <v>0</v>
      </c>
      <c r="J568" s="39">
        <f>IF($B568="","",-SUMIFS(Tabla7[Cantidad],Tabla7[Código del producto],$B568,Tabla7[Tipo de movimiento],"SALIDA",Tabla7[Mes],J$5))</f>
        <v>0</v>
      </c>
      <c r="K568" s="39">
        <f>IF($B568="","",-SUMIFS(Tabla7[Cantidad],Tabla7[Código del producto],$B568,Tabla7[Tipo de movimiento],"SALIDA",Tabla7[Mes],K$5))</f>
        <v>0</v>
      </c>
      <c r="L568" s="39">
        <f>IF($B568="","",-SUMIFS(Tabla7[Cantidad],Tabla7[Código del producto],$B568,Tabla7[Tipo de movimiento],"SALIDA",Tabla7[Mes],L$5))</f>
        <v>0</v>
      </c>
      <c r="M568" s="39">
        <f>IF($B568="","",-SUMIFS(Tabla7[Cantidad],Tabla7[Código del producto],$B568,Tabla7[Tipo de movimiento],"SALIDA",Tabla7[Mes],M$5))</f>
        <v>12</v>
      </c>
      <c r="N568" s="39">
        <f>IF($B568="","",-SUMIFS(Tabla7[Cantidad],Tabla7[Código del producto],$B568,Tabla7[Tipo de movimiento],"SALIDA",Tabla7[Mes],N$5))</f>
        <v>0</v>
      </c>
      <c r="O568" s="39">
        <f>IF($B568="","",-SUMIFS(Tabla7[Cantidad],Tabla7[Código del producto],$B568,Tabla7[Tipo de movimiento],"SALIDA",Tabla7[Mes],O$5))</f>
        <v>20</v>
      </c>
      <c r="P568" s="39">
        <f>IF($B568="","",-SUMIFS(Tabla7[Cantidad],Tabla7[Código del producto],$B568,Tabla7[Tipo de movimiento],"SALIDA",Tabla7[Mes],P$5))</f>
        <v>0</v>
      </c>
      <c r="Q568" s="39">
        <f t="shared" si="24"/>
        <v>6.666666666666667</v>
      </c>
      <c r="R568" s="51" t="str">
        <f>IF($B568="","",IFERROR(VLOOKUP($B568,'ABC rotación'!$C:$G,5,0),"C"))</f>
        <v>C</v>
      </c>
      <c r="S568" s="41">
        <f t="shared" si="25"/>
        <v>45</v>
      </c>
      <c r="T568" s="40">
        <f t="shared" si="26"/>
        <v>2.6470588235294117</v>
      </c>
      <c r="U568" s="23" t="str">
        <f>IF($B568="","",VLOOKUP($T568,Tablas!$X$14:$Y$17,2,1))</f>
        <v>4. NEGRO</v>
      </c>
    </row>
    <row r="569" spans="2:21" x14ac:dyDescent="0.2">
      <c r="B569" s="1">
        <f>IF(Tablas!B567="","",Tablas!B567)</f>
        <v>300564</v>
      </c>
      <c r="C569" s="1" t="str">
        <f>IF(Tablas!C567="","",Tablas!C567)</f>
        <v>RETEN DE RESORTE DE VAL SUP</v>
      </c>
      <c r="D569" s="1" t="str">
        <f>IF(Tablas!D567="","",Tablas!D567)</f>
        <v>09 - PARTES DE MOTOR</v>
      </c>
      <c r="E569" s="1" t="str">
        <f>IF(Tablas!E567="","",Tablas!E567)</f>
        <v>UN</v>
      </c>
      <c r="F569" s="1">
        <f>IF(Tablas!F567="","",Tablas!F567)</f>
        <v>14</v>
      </c>
      <c r="G569" s="1">
        <f>IF(Tablas!I567="","",Tablas!I567)</f>
        <v>9</v>
      </c>
      <c r="H569" s="1">
        <v>4</v>
      </c>
      <c r="I569" s="39">
        <f>IF($B569="","",-SUMIFS(Tabla7[Cantidad],Tabla7[Código del producto],$B569,Tabla7[Tipo de movimiento],"SALIDA",Tabla7[Mes],I$5))</f>
        <v>0</v>
      </c>
      <c r="J569" s="39">
        <f>IF($B569="","",-SUMIFS(Tabla7[Cantidad],Tabla7[Código del producto],$B569,Tabla7[Tipo de movimiento],"SALIDA",Tabla7[Mes],J$5))</f>
        <v>0</v>
      </c>
      <c r="K569" s="39">
        <f>IF($B569="","",-SUMIFS(Tabla7[Cantidad],Tabla7[Código del producto],$B569,Tabla7[Tipo de movimiento],"SALIDA",Tabla7[Mes],K$5))</f>
        <v>6</v>
      </c>
      <c r="L569" s="39">
        <f>IF($B569="","",-SUMIFS(Tabla7[Cantidad],Tabla7[Código del producto],$B569,Tabla7[Tipo de movimiento],"SALIDA",Tabla7[Mes],L$5))</f>
        <v>0</v>
      </c>
      <c r="M569" s="39">
        <f>IF($B569="","",-SUMIFS(Tabla7[Cantidad],Tabla7[Código del producto],$B569,Tabla7[Tipo de movimiento],"SALIDA",Tabla7[Mes],M$5))</f>
        <v>0</v>
      </c>
      <c r="N569" s="39">
        <f>IF($B569="","",-SUMIFS(Tabla7[Cantidad],Tabla7[Código del producto],$B569,Tabla7[Tipo de movimiento],"SALIDA",Tabla7[Mes],N$5))</f>
        <v>0</v>
      </c>
      <c r="O569" s="39">
        <f>IF($B569="","",-SUMIFS(Tabla7[Cantidad],Tabla7[Código del producto],$B569,Tabla7[Tipo de movimiento],"SALIDA",Tabla7[Mes],O$5))</f>
        <v>0</v>
      </c>
      <c r="P569" s="39">
        <f>IF($B569="","",-SUMIFS(Tabla7[Cantidad],Tabla7[Código del producto],$B569,Tabla7[Tipo de movimiento],"SALIDA",Tabla7[Mes],P$5))</f>
        <v>28</v>
      </c>
      <c r="Q569" s="39">
        <f t="shared" si="24"/>
        <v>9.3333333333333339</v>
      </c>
      <c r="R569" s="51" t="str">
        <f>IF($B569="","",IFERROR(VLOOKUP($B569,'ABC rotación'!$C:$G,5,0),"C"))</f>
        <v>C</v>
      </c>
      <c r="S569" s="41">
        <f t="shared" si="25"/>
        <v>12.857142857142856</v>
      </c>
      <c r="T569" s="40">
        <f t="shared" si="26"/>
        <v>0.91836734693877542</v>
      </c>
      <c r="U569" s="23" t="str">
        <f>IF($B569="","",VLOOKUP($T569,Tablas!$X$14:$Y$17,2,1))</f>
        <v>2. AMARILLO</v>
      </c>
    </row>
    <row r="570" spans="2:21" x14ac:dyDescent="0.2">
      <c r="B570" s="1">
        <f>IF(Tablas!B568="","",Tablas!B568)</f>
        <v>300565</v>
      </c>
      <c r="C570" s="1" t="str">
        <f>IF(Tablas!C568="","",Tablas!C568)</f>
        <v>RETEN DE VALVULA</v>
      </c>
      <c r="D570" s="1" t="str">
        <f>IF(Tablas!D568="","",Tablas!D568)</f>
        <v>09 - PARTES DE MOTOR</v>
      </c>
      <c r="E570" s="1" t="str">
        <f>IF(Tablas!E568="","",Tablas!E568)</f>
        <v>UN</v>
      </c>
      <c r="F570" s="1">
        <f>IF(Tablas!F568="","",Tablas!F568)</f>
        <v>25</v>
      </c>
      <c r="G570" s="1">
        <f>IF(Tablas!I568="","",Tablas!I568)</f>
        <v>15</v>
      </c>
      <c r="H570" s="1">
        <v>2</v>
      </c>
      <c r="I570" s="39">
        <f>IF($B570="","",-SUMIFS(Tabla7[Cantidad],Tabla7[Código del producto],$B570,Tabla7[Tipo de movimiento],"SALIDA",Tabla7[Mes],I$5))</f>
        <v>0</v>
      </c>
      <c r="J570" s="39">
        <f>IF($B570="","",-SUMIFS(Tabla7[Cantidad],Tabla7[Código del producto],$B570,Tabla7[Tipo de movimiento],"SALIDA",Tabla7[Mes],J$5))</f>
        <v>0</v>
      </c>
      <c r="K570" s="39">
        <f>IF($B570="","",-SUMIFS(Tabla7[Cantidad],Tabla7[Código del producto],$B570,Tabla7[Tipo de movimiento],"SALIDA",Tabla7[Mes],K$5))</f>
        <v>0</v>
      </c>
      <c r="L570" s="39">
        <f>IF($B570="","",-SUMIFS(Tabla7[Cantidad],Tabla7[Código del producto],$B570,Tabla7[Tipo de movimiento],"SALIDA",Tabla7[Mes],L$5))</f>
        <v>0</v>
      </c>
      <c r="M570" s="39">
        <f>IF($B570="","",-SUMIFS(Tabla7[Cantidad],Tabla7[Código del producto],$B570,Tabla7[Tipo de movimiento],"SALIDA",Tabla7[Mes],M$5))</f>
        <v>16</v>
      </c>
      <c r="N570" s="39">
        <f>IF($B570="","",-SUMIFS(Tabla7[Cantidad],Tabla7[Código del producto],$B570,Tabla7[Tipo de movimiento],"SALIDA",Tabla7[Mes],N$5))</f>
        <v>0</v>
      </c>
      <c r="O570" s="39">
        <f>IF($B570="","",-SUMIFS(Tabla7[Cantidad],Tabla7[Código del producto],$B570,Tabla7[Tipo de movimiento],"SALIDA",Tabla7[Mes],O$5))</f>
        <v>0</v>
      </c>
      <c r="P570" s="39">
        <f>IF($B570="","",-SUMIFS(Tabla7[Cantidad],Tabla7[Código del producto],$B570,Tabla7[Tipo de movimiento],"SALIDA",Tabla7[Mes],P$5))</f>
        <v>0</v>
      </c>
      <c r="Q570" s="39">
        <f t="shared" si="24"/>
        <v>0</v>
      </c>
      <c r="R570" s="51" t="str">
        <f>IF($B570="","",IFERROR(VLOOKUP($B570,'ABC rotación'!$C:$G,5,0),"C"))</f>
        <v>B</v>
      </c>
      <c r="S570" s="41">
        <f t="shared" si="25"/>
        <v>0</v>
      </c>
      <c r="T570" s="40">
        <f t="shared" si="26"/>
        <v>0</v>
      </c>
      <c r="U570" s="23" t="str">
        <f>IF($B570="","",VLOOKUP($T570,Tablas!$X$14:$Y$17,2,1))</f>
        <v>1. ROJO</v>
      </c>
    </row>
    <row r="571" spans="2:21" x14ac:dyDescent="0.2">
      <c r="B571" s="1">
        <f>IF(Tablas!B569="","",Tablas!B569)</f>
        <v>300566</v>
      </c>
      <c r="C571" s="1" t="str">
        <f>IF(Tablas!C569="","",Tablas!C569)</f>
        <v>RESORTE DE EMBRAGUE</v>
      </c>
      <c r="D571" s="1" t="str">
        <f>IF(Tablas!D569="","",Tablas!D569)</f>
        <v>04 - FRENOS Y EMBRAGUES</v>
      </c>
      <c r="E571" s="1" t="str">
        <f>IF(Tablas!E569="","",Tablas!E569)</f>
        <v>UN</v>
      </c>
      <c r="F571" s="1">
        <f>IF(Tablas!F569="","",Tablas!F569)</f>
        <v>14</v>
      </c>
      <c r="G571" s="1">
        <f>IF(Tablas!I569="","",Tablas!I569)</f>
        <v>14</v>
      </c>
      <c r="H571" s="1">
        <v>3</v>
      </c>
      <c r="I571" s="39">
        <f>IF($B571="","",-SUMIFS(Tabla7[Cantidad],Tabla7[Código del producto],$B571,Tabla7[Tipo de movimiento],"SALIDA",Tabla7[Mes],I$5))</f>
        <v>0</v>
      </c>
      <c r="J571" s="39">
        <f>IF($B571="","",-SUMIFS(Tabla7[Cantidad],Tabla7[Código del producto],$B571,Tabla7[Tipo de movimiento],"SALIDA",Tabla7[Mes],J$5))</f>
        <v>0</v>
      </c>
      <c r="K571" s="39">
        <f>IF($B571="","",-SUMIFS(Tabla7[Cantidad],Tabla7[Código del producto],$B571,Tabla7[Tipo de movimiento],"SALIDA",Tabla7[Mes],K$5))</f>
        <v>0</v>
      </c>
      <c r="L571" s="39">
        <f>IF($B571="","",-SUMIFS(Tabla7[Cantidad],Tabla7[Código del producto],$B571,Tabla7[Tipo de movimiento],"SALIDA",Tabla7[Mes],L$5))</f>
        <v>0</v>
      </c>
      <c r="M571" s="39">
        <f>IF($B571="","",-SUMIFS(Tabla7[Cantidad],Tabla7[Código del producto],$B571,Tabla7[Tipo de movimiento],"SALIDA",Tabla7[Mes],M$5))</f>
        <v>0</v>
      </c>
      <c r="N571" s="39">
        <f>IF($B571="","",-SUMIFS(Tabla7[Cantidad],Tabla7[Código del producto],$B571,Tabla7[Tipo de movimiento],"SALIDA",Tabla7[Mes],N$5))</f>
        <v>17</v>
      </c>
      <c r="O571" s="39">
        <f>IF($B571="","",-SUMIFS(Tabla7[Cantidad],Tabla7[Código del producto],$B571,Tabla7[Tipo de movimiento],"SALIDA",Tabla7[Mes],O$5))</f>
        <v>0</v>
      </c>
      <c r="P571" s="39">
        <f>IF($B571="","",-SUMIFS(Tabla7[Cantidad],Tabla7[Código del producto],$B571,Tabla7[Tipo de movimiento],"SALIDA",Tabla7[Mes],P$5))</f>
        <v>0</v>
      </c>
      <c r="Q571" s="39">
        <f t="shared" si="24"/>
        <v>5.666666666666667</v>
      </c>
      <c r="R571" s="51" t="str">
        <f>IF($B571="","",IFERROR(VLOOKUP($B571,'ABC rotación'!$C:$G,5,0),"C"))</f>
        <v>B</v>
      </c>
      <c r="S571" s="41">
        <f t="shared" si="25"/>
        <v>15.882352941176471</v>
      </c>
      <c r="T571" s="40">
        <f t="shared" si="26"/>
        <v>1.134453781512605</v>
      </c>
      <c r="U571" s="23" t="str">
        <f>IF($B571="","",VLOOKUP($T571,Tablas!$X$14:$Y$17,2,1))</f>
        <v>3. VERDE</v>
      </c>
    </row>
    <row r="572" spans="2:21" x14ac:dyDescent="0.2">
      <c r="B572" s="1">
        <f>IF(Tablas!B570="","",Tablas!B570)</f>
        <v>300567</v>
      </c>
      <c r="C572" s="1" t="str">
        <f>IF(Tablas!C570="","",Tablas!C570)</f>
        <v>COMPONENTE DE CARTER DERECHO</v>
      </c>
      <c r="D572" s="1" t="str">
        <f>IF(Tablas!D570="","",Tablas!D570)</f>
        <v>15 - MISCELANEOS</v>
      </c>
      <c r="E572" s="1" t="str">
        <f>IF(Tablas!E570="","",Tablas!E570)</f>
        <v>UN</v>
      </c>
      <c r="F572" s="1">
        <f>IF(Tablas!F570="","",Tablas!F570)</f>
        <v>20</v>
      </c>
      <c r="G572" s="1">
        <f>IF(Tablas!I570="","",Tablas!I570)</f>
        <v>42</v>
      </c>
      <c r="H572" s="1">
        <v>4</v>
      </c>
      <c r="I572" s="39">
        <f>IF($B572="","",-SUMIFS(Tabla7[Cantidad],Tabla7[Código del producto],$B572,Tabla7[Tipo de movimiento],"SALIDA",Tabla7[Mes],I$5))</f>
        <v>0</v>
      </c>
      <c r="J572" s="39">
        <f>IF($B572="","",-SUMIFS(Tabla7[Cantidad],Tabla7[Código del producto],$B572,Tabla7[Tipo de movimiento],"SALIDA",Tabla7[Mes],J$5))</f>
        <v>0</v>
      </c>
      <c r="K572" s="39">
        <f>IF($B572="","",-SUMIFS(Tabla7[Cantidad],Tabla7[Código del producto],$B572,Tabla7[Tipo de movimiento],"SALIDA",Tabla7[Mes],K$5))</f>
        <v>0</v>
      </c>
      <c r="L572" s="39">
        <f>IF($B572="","",-SUMIFS(Tabla7[Cantidad],Tabla7[Código del producto],$B572,Tabla7[Tipo de movimiento],"SALIDA",Tabla7[Mes],L$5))</f>
        <v>0</v>
      </c>
      <c r="M572" s="39">
        <f>IF($B572="","",-SUMIFS(Tabla7[Cantidad],Tabla7[Código del producto],$B572,Tabla7[Tipo de movimiento],"SALIDA",Tabla7[Mes],M$5))</f>
        <v>0</v>
      </c>
      <c r="N572" s="39">
        <f>IF($B572="","",-SUMIFS(Tabla7[Cantidad],Tabla7[Código del producto],$B572,Tabla7[Tipo de movimiento],"SALIDA",Tabla7[Mes],N$5))</f>
        <v>0</v>
      </c>
      <c r="O572" s="39">
        <f>IF($B572="","",-SUMIFS(Tabla7[Cantidad],Tabla7[Código del producto],$B572,Tabla7[Tipo de movimiento],"SALIDA",Tabla7[Mes],O$5))</f>
        <v>32</v>
      </c>
      <c r="P572" s="39">
        <f>IF($B572="","",-SUMIFS(Tabla7[Cantidad],Tabla7[Código del producto],$B572,Tabla7[Tipo de movimiento],"SALIDA",Tabla7[Mes],P$5))</f>
        <v>0</v>
      </c>
      <c r="Q572" s="39">
        <f t="shared" si="24"/>
        <v>10.666666666666666</v>
      </c>
      <c r="R572" s="51" t="str">
        <f>IF($B572="","",IFERROR(VLOOKUP($B572,'ABC rotación'!$C:$G,5,0),"C"))</f>
        <v>A</v>
      </c>
      <c r="S572" s="41">
        <f t="shared" si="25"/>
        <v>11.25</v>
      </c>
      <c r="T572" s="40">
        <f t="shared" si="26"/>
        <v>0.5625</v>
      </c>
      <c r="U572" s="23" t="str">
        <f>IF($B572="","",VLOOKUP($T572,Tablas!$X$14:$Y$17,2,1))</f>
        <v>2. AMARILLO</v>
      </c>
    </row>
    <row r="573" spans="2:21" x14ac:dyDescent="0.2">
      <c r="B573" s="1">
        <f>IF(Tablas!B571="","",Tablas!B571)</f>
        <v>300568</v>
      </c>
      <c r="C573" s="1" t="str">
        <f>IF(Tablas!C571="","",Tablas!C571)</f>
        <v>BUJE MANZANA DEL RIN DELANTERO</v>
      </c>
      <c r="D573" s="1" t="str">
        <f>IF(Tablas!D571="","",Tablas!D571)</f>
        <v>13 - TRACCION</v>
      </c>
      <c r="E573" s="1" t="str">
        <f>IF(Tablas!E571="","",Tablas!E571)</f>
        <v>UN</v>
      </c>
      <c r="F573" s="1">
        <f>IF(Tablas!F571="","",Tablas!F571)</f>
        <v>28</v>
      </c>
      <c r="G573" s="1">
        <f>IF(Tablas!I571="","",Tablas!I571)</f>
        <v>10</v>
      </c>
      <c r="H573" s="1">
        <v>0</v>
      </c>
      <c r="I573" s="39">
        <f>IF($B573="","",-SUMIFS(Tabla7[Cantidad],Tabla7[Código del producto],$B573,Tabla7[Tipo de movimiento],"SALIDA",Tabla7[Mes],I$5))</f>
        <v>0</v>
      </c>
      <c r="J573" s="39">
        <f>IF($B573="","",-SUMIFS(Tabla7[Cantidad],Tabla7[Código del producto],$B573,Tabla7[Tipo de movimiento],"SALIDA",Tabla7[Mes],J$5))</f>
        <v>0</v>
      </c>
      <c r="K573" s="39">
        <f>IF($B573="","",-SUMIFS(Tabla7[Cantidad],Tabla7[Código del producto],$B573,Tabla7[Tipo de movimiento],"SALIDA",Tabla7[Mes],K$5))</f>
        <v>0</v>
      </c>
      <c r="L573" s="39">
        <f>IF($B573="","",-SUMIFS(Tabla7[Cantidad],Tabla7[Código del producto],$B573,Tabla7[Tipo de movimiento],"SALIDA",Tabla7[Mes],L$5))</f>
        <v>0</v>
      </c>
      <c r="M573" s="39">
        <f>IF($B573="","",-SUMIFS(Tabla7[Cantidad],Tabla7[Código del producto],$B573,Tabla7[Tipo de movimiento],"SALIDA",Tabla7[Mes],M$5))</f>
        <v>0</v>
      </c>
      <c r="N573" s="39">
        <f>IF($B573="","",-SUMIFS(Tabla7[Cantidad],Tabla7[Código del producto],$B573,Tabla7[Tipo de movimiento],"SALIDA",Tabla7[Mes],N$5))</f>
        <v>0</v>
      </c>
      <c r="O573" s="39">
        <f>IF($B573="","",-SUMIFS(Tabla7[Cantidad],Tabla7[Código del producto],$B573,Tabla7[Tipo de movimiento],"SALIDA",Tabla7[Mes],O$5))</f>
        <v>0</v>
      </c>
      <c r="P573" s="39">
        <f>IF($B573="","",-SUMIFS(Tabla7[Cantidad],Tabla7[Código del producto],$B573,Tabla7[Tipo de movimiento],"SALIDA",Tabla7[Mes],P$5))</f>
        <v>0</v>
      </c>
      <c r="Q573" s="39">
        <f t="shared" si="24"/>
        <v>0</v>
      </c>
      <c r="R573" s="51" t="str">
        <f>IF($B573="","",IFERROR(VLOOKUP($B573,'ABC rotación'!$C:$G,5,0),"C"))</f>
        <v>C</v>
      </c>
      <c r="S573" s="41">
        <f t="shared" si="25"/>
        <v>0</v>
      </c>
      <c r="T573" s="40">
        <f t="shared" si="26"/>
        <v>0</v>
      </c>
      <c r="U573" s="23" t="str">
        <f>IF($B573="","",VLOOKUP($T573,Tablas!$X$14:$Y$17,2,1))</f>
        <v>1. ROJO</v>
      </c>
    </row>
    <row r="574" spans="2:21" x14ac:dyDescent="0.2">
      <c r="B574" s="1">
        <f>IF(Tablas!B572="","",Tablas!B572)</f>
        <v>300569</v>
      </c>
      <c r="C574" s="1" t="str">
        <f>IF(Tablas!C572="","",Tablas!C572)</f>
        <v>KIT DE CERRADURAS</v>
      </c>
      <c r="D574" s="1" t="str">
        <f>IF(Tablas!D572="","",Tablas!D572)</f>
        <v>08 - ELECTRICO</v>
      </c>
      <c r="E574" s="1" t="str">
        <f>IF(Tablas!E572="","",Tablas!E572)</f>
        <v>UN</v>
      </c>
      <c r="F574" s="1">
        <f>IF(Tablas!F572="","",Tablas!F572)</f>
        <v>13</v>
      </c>
      <c r="G574" s="1">
        <f>IF(Tablas!I572="","",Tablas!I572)</f>
        <v>32</v>
      </c>
      <c r="H574" s="1">
        <v>2</v>
      </c>
      <c r="I574" s="39">
        <f>IF($B574="","",-SUMIFS(Tabla7[Cantidad],Tabla7[Código del producto],$B574,Tabla7[Tipo de movimiento],"SALIDA",Tabla7[Mes],I$5))</f>
        <v>0</v>
      </c>
      <c r="J574" s="39">
        <f>IF($B574="","",-SUMIFS(Tabla7[Cantidad],Tabla7[Código del producto],$B574,Tabla7[Tipo de movimiento],"SALIDA",Tabla7[Mes],J$5))</f>
        <v>0</v>
      </c>
      <c r="K574" s="39">
        <f>IF($B574="","",-SUMIFS(Tabla7[Cantidad],Tabla7[Código del producto],$B574,Tabla7[Tipo de movimiento],"SALIDA",Tabla7[Mes],K$5))</f>
        <v>0</v>
      </c>
      <c r="L574" s="39">
        <f>IF($B574="","",-SUMIFS(Tabla7[Cantidad],Tabla7[Código del producto],$B574,Tabla7[Tipo de movimiento],"SALIDA",Tabla7[Mes],L$5))</f>
        <v>0</v>
      </c>
      <c r="M574" s="39">
        <f>IF($B574="","",-SUMIFS(Tabla7[Cantidad],Tabla7[Código del producto],$B574,Tabla7[Tipo de movimiento],"SALIDA",Tabla7[Mes],M$5))</f>
        <v>14</v>
      </c>
      <c r="N574" s="39">
        <f>IF($B574="","",-SUMIFS(Tabla7[Cantidad],Tabla7[Código del producto],$B574,Tabla7[Tipo de movimiento],"SALIDA",Tabla7[Mes],N$5))</f>
        <v>0</v>
      </c>
      <c r="O574" s="39">
        <f>IF($B574="","",-SUMIFS(Tabla7[Cantidad],Tabla7[Código del producto],$B574,Tabla7[Tipo de movimiento],"SALIDA",Tabla7[Mes],O$5))</f>
        <v>0</v>
      </c>
      <c r="P574" s="39">
        <f>IF($B574="","",-SUMIFS(Tabla7[Cantidad],Tabla7[Código del producto],$B574,Tabla7[Tipo de movimiento],"SALIDA",Tabla7[Mes],P$5))</f>
        <v>0</v>
      </c>
      <c r="Q574" s="39">
        <f t="shared" si="24"/>
        <v>0</v>
      </c>
      <c r="R574" s="51" t="str">
        <f>IF($B574="","",IFERROR(VLOOKUP($B574,'ABC rotación'!$C:$G,5,0),"C"))</f>
        <v>B</v>
      </c>
      <c r="S574" s="41">
        <f t="shared" si="25"/>
        <v>0</v>
      </c>
      <c r="T574" s="40">
        <f t="shared" si="26"/>
        <v>0</v>
      </c>
      <c r="U574" s="23" t="str">
        <f>IF($B574="","",VLOOKUP($T574,Tablas!$X$14:$Y$17,2,1))</f>
        <v>1. ROJO</v>
      </c>
    </row>
    <row r="575" spans="2:21" x14ac:dyDescent="0.2">
      <c r="B575" s="1">
        <f>IF(Tablas!B573="","",Tablas!B573)</f>
        <v>300570</v>
      </c>
      <c r="C575" s="1" t="str">
        <f>IF(Tablas!C573="","",Tablas!C573)</f>
        <v>EMPAQUETADURA DE MULTIPLE</v>
      </c>
      <c r="D575" s="1" t="str">
        <f>IF(Tablas!D573="","",Tablas!D573)</f>
        <v>09 - PARTES DE MOTOR</v>
      </c>
      <c r="E575" s="1" t="str">
        <f>IF(Tablas!E573="","",Tablas!E573)</f>
        <v>UN</v>
      </c>
      <c r="F575" s="1">
        <f>IF(Tablas!F573="","",Tablas!F573)</f>
        <v>7</v>
      </c>
      <c r="G575" s="1">
        <f>IF(Tablas!I573="","",Tablas!I573)</f>
        <v>23</v>
      </c>
      <c r="H575" s="1">
        <v>9</v>
      </c>
      <c r="I575" s="39">
        <f>IF($B575="","",-SUMIFS(Tabla7[Cantidad],Tabla7[Código del producto],$B575,Tabla7[Tipo de movimiento],"SALIDA",Tabla7[Mes],I$5))</f>
        <v>0</v>
      </c>
      <c r="J575" s="39">
        <f>IF($B575="","",-SUMIFS(Tabla7[Cantidad],Tabla7[Código del producto],$B575,Tabla7[Tipo de movimiento],"SALIDA",Tabla7[Mes],J$5))</f>
        <v>0</v>
      </c>
      <c r="K575" s="39">
        <f>IF($B575="","",-SUMIFS(Tabla7[Cantidad],Tabla7[Código del producto],$B575,Tabla7[Tipo de movimiento],"SALIDA",Tabla7[Mes],K$5))</f>
        <v>0</v>
      </c>
      <c r="L575" s="39">
        <f>IF($B575="","",-SUMIFS(Tabla7[Cantidad],Tabla7[Código del producto],$B575,Tabla7[Tipo de movimiento],"SALIDA",Tabla7[Mes],L$5))</f>
        <v>0</v>
      </c>
      <c r="M575" s="39">
        <f>IF($B575="","",-SUMIFS(Tabla7[Cantidad],Tabla7[Código del producto],$B575,Tabla7[Tipo de movimiento],"SALIDA",Tabla7[Mes],M$5))</f>
        <v>0</v>
      </c>
      <c r="N575" s="39">
        <f>IF($B575="","",-SUMIFS(Tabla7[Cantidad],Tabla7[Código del producto],$B575,Tabla7[Tipo de movimiento],"SALIDA",Tabla7[Mes],N$5))</f>
        <v>0</v>
      </c>
      <c r="O575" s="39">
        <f>IF($B575="","",-SUMIFS(Tabla7[Cantidad],Tabla7[Código del producto],$B575,Tabla7[Tipo de movimiento],"SALIDA",Tabla7[Mes],O$5))</f>
        <v>0</v>
      </c>
      <c r="P575" s="39">
        <f>IF($B575="","",-SUMIFS(Tabla7[Cantidad],Tabla7[Código del producto],$B575,Tabla7[Tipo de movimiento],"SALIDA",Tabla7[Mes],P$5))</f>
        <v>0</v>
      </c>
      <c r="Q575" s="39">
        <f t="shared" si="24"/>
        <v>0</v>
      </c>
      <c r="R575" s="51" t="str">
        <f>IF($B575="","",IFERROR(VLOOKUP($B575,'ABC rotación'!$C:$G,5,0),"C"))</f>
        <v>C</v>
      </c>
      <c r="S575" s="41">
        <f t="shared" si="25"/>
        <v>0</v>
      </c>
      <c r="T575" s="40">
        <f t="shared" si="26"/>
        <v>0</v>
      </c>
      <c r="U575" s="23" t="str">
        <f>IF($B575="","",VLOOKUP($T575,Tablas!$X$14:$Y$17,2,1))</f>
        <v>1. ROJO</v>
      </c>
    </row>
    <row r="576" spans="2:21" x14ac:dyDescent="0.2">
      <c r="B576" s="1">
        <f>IF(Tablas!B574="","",Tablas!B574)</f>
        <v>300571</v>
      </c>
      <c r="C576" s="1" t="str">
        <f>IF(Tablas!C574="","",Tablas!C574)</f>
        <v>EMPAQUETADURA DE MULTIPLE</v>
      </c>
      <c r="D576" s="1" t="str">
        <f>IF(Tablas!D574="","",Tablas!D574)</f>
        <v>09 - PARTES DE MOTOR</v>
      </c>
      <c r="E576" s="1" t="str">
        <f>IF(Tablas!E574="","",Tablas!E574)</f>
        <v>UN</v>
      </c>
      <c r="F576" s="1">
        <f>IF(Tablas!F574="","",Tablas!F574)</f>
        <v>19</v>
      </c>
      <c r="G576" s="1">
        <f>IF(Tablas!I574="","",Tablas!I574)</f>
        <v>39</v>
      </c>
      <c r="H576" s="1">
        <v>1</v>
      </c>
      <c r="I576" s="39">
        <f>IF($B576="","",-SUMIFS(Tabla7[Cantidad],Tabla7[Código del producto],$B576,Tabla7[Tipo de movimiento],"SALIDA",Tabla7[Mes],I$5))</f>
        <v>12</v>
      </c>
      <c r="J576" s="39">
        <f>IF($B576="","",-SUMIFS(Tabla7[Cantidad],Tabla7[Código del producto],$B576,Tabla7[Tipo de movimiento],"SALIDA",Tabla7[Mes],J$5))</f>
        <v>0</v>
      </c>
      <c r="K576" s="39">
        <f>IF($B576="","",-SUMIFS(Tabla7[Cantidad],Tabla7[Código del producto],$B576,Tabla7[Tipo de movimiento],"SALIDA",Tabla7[Mes],K$5))</f>
        <v>0</v>
      </c>
      <c r="L576" s="39">
        <f>IF($B576="","",-SUMIFS(Tabla7[Cantidad],Tabla7[Código del producto],$B576,Tabla7[Tipo de movimiento],"SALIDA",Tabla7[Mes],L$5))</f>
        <v>0</v>
      </c>
      <c r="M576" s="39">
        <f>IF($B576="","",-SUMIFS(Tabla7[Cantidad],Tabla7[Código del producto],$B576,Tabla7[Tipo de movimiento],"SALIDA",Tabla7[Mes],M$5))</f>
        <v>0</v>
      </c>
      <c r="N576" s="39">
        <f>IF($B576="","",-SUMIFS(Tabla7[Cantidad],Tabla7[Código del producto],$B576,Tabla7[Tipo de movimiento],"SALIDA",Tabla7[Mes],N$5))</f>
        <v>11</v>
      </c>
      <c r="O576" s="39">
        <f>IF($B576="","",-SUMIFS(Tabla7[Cantidad],Tabla7[Código del producto],$B576,Tabla7[Tipo de movimiento],"SALIDA",Tabla7[Mes],O$5))</f>
        <v>0</v>
      </c>
      <c r="P576" s="39">
        <f>IF($B576="","",-SUMIFS(Tabla7[Cantidad],Tabla7[Código del producto],$B576,Tabla7[Tipo de movimiento],"SALIDA",Tabla7[Mes],P$5))</f>
        <v>19</v>
      </c>
      <c r="Q576" s="39">
        <f t="shared" si="24"/>
        <v>10</v>
      </c>
      <c r="R576" s="51" t="str">
        <f>IF($B576="","",IFERROR(VLOOKUP($B576,'ABC rotación'!$C:$G,5,0),"C"))</f>
        <v>C</v>
      </c>
      <c r="S576" s="41">
        <f t="shared" si="25"/>
        <v>3</v>
      </c>
      <c r="T576" s="40">
        <f t="shared" si="26"/>
        <v>0.15789473684210525</v>
      </c>
      <c r="U576" s="23" t="str">
        <f>IF($B576="","",VLOOKUP($T576,Tablas!$X$14:$Y$17,2,1))</f>
        <v>1. ROJO</v>
      </c>
    </row>
    <row r="577" spans="2:21" x14ac:dyDescent="0.2">
      <c r="B577" s="1">
        <f>IF(Tablas!B575="","",Tablas!B575)</f>
        <v>300572</v>
      </c>
      <c r="C577" s="1" t="str">
        <f>IF(Tablas!C575="","",Tablas!C575)</f>
        <v>PIN DE MARTILLO DE ESCAPE</v>
      </c>
      <c r="D577" s="1" t="str">
        <f>IF(Tablas!D575="","",Tablas!D575)</f>
        <v>09 - PARTES DE MOTOR</v>
      </c>
      <c r="E577" s="1" t="str">
        <f>IF(Tablas!E575="","",Tablas!E575)</f>
        <v>UN</v>
      </c>
      <c r="F577" s="1">
        <f>IF(Tablas!F575="","",Tablas!F575)</f>
        <v>29</v>
      </c>
      <c r="G577" s="1">
        <f>IF(Tablas!I575="","",Tablas!I575)</f>
        <v>46</v>
      </c>
      <c r="H577" s="1">
        <v>4</v>
      </c>
      <c r="I577" s="39">
        <f>IF($B577="","",-SUMIFS(Tabla7[Cantidad],Tabla7[Código del producto],$B577,Tabla7[Tipo de movimiento],"SALIDA",Tabla7[Mes],I$5))</f>
        <v>18</v>
      </c>
      <c r="J577" s="39">
        <f>IF($B577="","",-SUMIFS(Tabla7[Cantidad],Tabla7[Código del producto],$B577,Tabla7[Tipo de movimiento],"SALIDA",Tabla7[Mes],J$5))</f>
        <v>0</v>
      </c>
      <c r="K577" s="39">
        <f>IF($B577="","",-SUMIFS(Tabla7[Cantidad],Tabla7[Código del producto],$B577,Tabla7[Tipo de movimiento],"SALIDA",Tabla7[Mes],K$5))</f>
        <v>0</v>
      </c>
      <c r="L577" s="39">
        <f>IF($B577="","",-SUMIFS(Tabla7[Cantidad],Tabla7[Código del producto],$B577,Tabla7[Tipo de movimiento],"SALIDA",Tabla7[Mes],L$5))</f>
        <v>0</v>
      </c>
      <c r="M577" s="39">
        <f>IF($B577="","",-SUMIFS(Tabla7[Cantidad],Tabla7[Código del producto],$B577,Tabla7[Tipo de movimiento],"SALIDA",Tabla7[Mes],M$5))</f>
        <v>0</v>
      </c>
      <c r="N577" s="39">
        <f>IF($B577="","",-SUMIFS(Tabla7[Cantidad],Tabla7[Código del producto],$B577,Tabla7[Tipo de movimiento],"SALIDA",Tabla7[Mes],N$5))</f>
        <v>0</v>
      </c>
      <c r="O577" s="39">
        <f>IF($B577="","",-SUMIFS(Tabla7[Cantidad],Tabla7[Código del producto],$B577,Tabla7[Tipo de movimiento],"SALIDA",Tabla7[Mes],O$5))</f>
        <v>0</v>
      </c>
      <c r="P577" s="39">
        <f>IF($B577="","",-SUMIFS(Tabla7[Cantidad],Tabla7[Código del producto],$B577,Tabla7[Tipo de movimiento],"SALIDA",Tabla7[Mes],P$5))</f>
        <v>0</v>
      </c>
      <c r="Q577" s="39">
        <f t="shared" si="24"/>
        <v>0</v>
      </c>
      <c r="R577" s="51" t="str">
        <f>IF($B577="","",IFERROR(VLOOKUP($B577,'ABC rotación'!$C:$G,5,0),"C"))</f>
        <v>C</v>
      </c>
      <c r="S577" s="41">
        <f t="shared" si="25"/>
        <v>0</v>
      </c>
      <c r="T577" s="40">
        <f t="shared" si="26"/>
        <v>0</v>
      </c>
      <c r="U577" s="23" t="str">
        <f>IF($B577="","",VLOOKUP($T577,Tablas!$X$14:$Y$17,2,1))</f>
        <v>1. ROJO</v>
      </c>
    </row>
    <row r="578" spans="2:21" x14ac:dyDescent="0.2">
      <c r="B578" s="1">
        <f>IF(Tablas!B576="","",Tablas!B576)</f>
        <v>300573</v>
      </c>
      <c r="C578" s="1" t="str">
        <f>IF(Tablas!C576="","",Tablas!C576)</f>
        <v>O-RING,27*2.0</v>
      </c>
      <c r="D578" s="1" t="str">
        <f>IF(Tablas!D576="","",Tablas!D576)</f>
        <v>11 - LLANTAS Y HULES</v>
      </c>
      <c r="E578" s="1" t="str">
        <f>IF(Tablas!E576="","",Tablas!E576)</f>
        <v>UN</v>
      </c>
      <c r="F578" s="1">
        <f>IF(Tablas!F576="","",Tablas!F576)</f>
        <v>19</v>
      </c>
      <c r="G578" s="1">
        <f>IF(Tablas!I576="","",Tablas!I576)</f>
        <v>20</v>
      </c>
      <c r="H578" s="1">
        <v>1</v>
      </c>
      <c r="I578" s="39">
        <f>IF($B578="","",-SUMIFS(Tabla7[Cantidad],Tabla7[Código del producto],$B578,Tabla7[Tipo de movimiento],"SALIDA",Tabla7[Mes],I$5))</f>
        <v>0</v>
      </c>
      <c r="J578" s="39">
        <f>IF($B578="","",-SUMIFS(Tabla7[Cantidad],Tabla7[Código del producto],$B578,Tabla7[Tipo de movimiento],"SALIDA",Tabla7[Mes],J$5))</f>
        <v>0</v>
      </c>
      <c r="K578" s="39">
        <f>IF($B578="","",-SUMIFS(Tabla7[Cantidad],Tabla7[Código del producto],$B578,Tabla7[Tipo de movimiento],"SALIDA",Tabla7[Mes],K$5))</f>
        <v>8</v>
      </c>
      <c r="L578" s="39">
        <f>IF($B578="","",-SUMIFS(Tabla7[Cantidad],Tabla7[Código del producto],$B578,Tabla7[Tipo de movimiento],"SALIDA",Tabla7[Mes],L$5))</f>
        <v>0</v>
      </c>
      <c r="M578" s="39">
        <f>IF($B578="","",-SUMIFS(Tabla7[Cantidad],Tabla7[Código del producto],$B578,Tabla7[Tipo de movimiento],"SALIDA",Tabla7[Mes],M$5))</f>
        <v>19</v>
      </c>
      <c r="N578" s="39">
        <f>IF($B578="","",-SUMIFS(Tabla7[Cantidad],Tabla7[Código del producto],$B578,Tabla7[Tipo de movimiento],"SALIDA",Tabla7[Mes],N$5))</f>
        <v>17</v>
      </c>
      <c r="O578" s="39">
        <f>IF($B578="","",-SUMIFS(Tabla7[Cantidad],Tabla7[Código del producto],$B578,Tabla7[Tipo de movimiento],"SALIDA",Tabla7[Mes],O$5))</f>
        <v>0</v>
      </c>
      <c r="P578" s="39">
        <f>IF($B578="","",-SUMIFS(Tabla7[Cantidad],Tabla7[Código del producto],$B578,Tabla7[Tipo de movimiento],"SALIDA",Tabla7[Mes],P$5))</f>
        <v>0</v>
      </c>
      <c r="Q578" s="39">
        <f t="shared" si="24"/>
        <v>5.666666666666667</v>
      </c>
      <c r="R578" s="51" t="str">
        <f>IF($B578="","",IFERROR(VLOOKUP($B578,'ABC rotación'!$C:$G,5,0),"C"))</f>
        <v>A</v>
      </c>
      <c r="S578" s="41">
        <f t="shared" si="25"/>
        <v>5.2941176470588234</v>
      </c>
      <c r="T578" s="40">
        <f t="shared" si="26"/>
        <v>0.27863777089783281</v>
      </c>
      <c r="U578" s="23" t="str">
        <f>IF($B578="","",VLOOKUP($T578,Tablas!$X$14:$Y$17,2,1))</f>
        <v>1. ROJO</v>
      </c>
    </row>
    <row r="579" spans="2:21" x14ac:dyDescent="0.2">
      <c r="B579" s="1">
        <f>IF(Tablas!B577="","",Tablas!B577)</f>
        <v>300574</v>
      </c>
      <c r="C579" s="1" t="str">
        <f>IF(Tablas!C577="","",Tablas!C577)</f>
        <v>PIN DE MARTILLO DE ADMISION</v>
      </c>
      <c r="D579" s="1" t="str">
        <f>IF(Tablas!D577="","",Tablas!D577)</f>
        <v>09 - PARTES DE MOTOR</v>
      </c>
      <c r="E579" s="1" t="str">
        <f>IF(Tablas!E577="","",Tablas!E577)</f>
        <v>UN</v>
      </c>
      <c r="F579" s="1">
        <f>IF(Tablas!F577="","",Tablas!F577)</f>
        <v>12</v>
      </c>
      <c r="G579" s="1">
        <f>IF(Tablas!I577="","",Tablas!I577)</f>
        <v>17</v>
      </c>
      <c r="H579" s="1">
        <v>0</v>
      </c>
      <c r="I579" s="39">
        <f>IF($B579="","",-SUMIFS(Tabla7[Cantidad],Tabla7[Código del producto],$B579,Tabla7[Tipo de movimiento],"SALIDA",Tabla7[Mes],I$5))</f>
        <v>0</v>
      </c>
      <c r="J579" s="39">
        <f>IF($B579="","",-SUMIFS(Tabla7[Cantidad],Tabla7[Código del producto],$B579,Tabla7[Tipo de movimiento],"SALIDA",Tabla7[Mes],J$5))</f>
        <v>0</v>
      </c>
      <c r="K579" s="39">
        <f>IF($B579="","",-SUMIFS(Tabla7[Cantidad],Tabla7[Código del producto],$B579,Tabla7[Tipo de movimiento],"SALIDA",Tabla7[Mes],K$5))</f>
        <v>0</v>
      </c>
      <c r="L579" s="39">
        <f>IF($B579="","",-SUMIFS(Tabla7[Cantidad],Tabla7[Código del producto],$B579,Tabla7[Tipo de movimiento],"SALIDA",Tabla7[Mes],L$5))</f>
        <v>0</v>
      </c>
      <c r="M579" s="39">
        <f>IF($B579="","",-SUMIFS(Tabla7[Cantidad],Tabla7[Código del producto],$B579,Tabla7[Tipo de movimiento],"SALIDA",Tabla7[Mes],M$5))</f>
        <v>0</v>
      </c>
      <c r="N579" s="39">
        <f>IF($B579="","",-SUMIFS(Tabla7[Cantidad],Tabla7[Código del producto],$B579,Tabla7[Tipo de movimiento],"SALIDA",Tabla7[Mes],N$5))</f>
        <v>0</v>
      </c>
      <c r="O579" s="39">
        <f>IF($B579="","",-SUMIFS(Tabla7[Cantidad],Tabla7[Código del producto],$B579,Tabla7[Tipo de movimiento],"SALIDA",Tabla7[Mes],O$5))</f>
        <v>0</v>
      </c>
      <c r="P579" s="39">
        <f>IF($B579="","",-SUMIFS(Tabla7[Cantidad],Tabla7[Código del producto],$B579,Tabla7[Tipo de movimiento],"SALIDA",Tabla7[Mes],P$5))</f>
        <v>0</v>
      </c>
      <c r="Q579" s="39">
        <f t="shared" si="24"/>
        <v>0</v>
      </c>
      <c r="R579" s="51" t="str">
        <f>IF($B579="","",IFERROR(VLOOKUP($B579,'ABC rotación'!$C:$G,5,0),"C"))</f>
        <v>C</v>
      </c>
      <c r="S579" s="41">
        <f t="shared" si="25"/>
        <v>0</v>
      </c>
      <c r="T579" s="40">
        <f t="shared" si="26"/>
        <v>0</v>
      </c>
      <c r="U579" s="23" t="str">
        <f>IF($B579="","",VLOOKUP($T579,Tablas!$X$14:$Y$17,2,1))</f>
        <v>1. ROJO</v>
      </c>
    </row>
    <row r="580" spans="2:21" x14ac:dyDescent="0.2">
      <c r="B580" s="1">
        <f>IF(Tablas!B578="","",Tablas!B578)</f>
        <v>300575</v>
      </c>
      <c r="C580" s="1" t="str">
        <f>IF(Tablas!C578="","",Tablas!C578)</f>
        <v>RESORTE EXTERNO DE VALVULA</v>
      </c>
      <c r="D580" s="1" t="str">
        <f>IF(Tablas!D578="","",Tablas!D578)</f>
        <v>09 - PARTES DE MOTOR</v>
      </c>
      <c r="E580" s="1" t="str">
        <f>IF(Tablas!E578="","",Tablas!E578)</f>
        <v>UN</v>
      </c>
      <c r="F580" s="1">
        <f>IF(Tablas!F578="","",Tablas!F578)</f>
        <v>16</v>
      </c>
      <c r="G580" s="1">
        <f>IF(Tablas!I578="","",Tablas!I578)</f>
        <v>31</v>
      </c>
      <c r="H580" s="1">
        <v>0</v>
      </c>
      <c r="I580" s="39">
        <f>IF($B580="","",-SUMIFS(Tabla7[Cantidad],Tabla7[Código del producto],$B580,Tabla7[Tipo de movimiento],"SALIDA",Tabla7[Mes],I$5))</f>
        <v>14</v>
      </c>
      <c r="J580" s="39">
        <f>IF($B580="","",-SUMIFS(Tabla7[Cantidad],Tabla7[Código del producto],$B580,Tabla7[Tipo de movimiento],"SALIDA",Tabla7[Mes],J$5))</f>
        <v>0</v>
      </c>
      <c r="K580" s="39">
        <f>IF($B580="","",-SUMIFS(Tabla7[Cantidad],Tabla7[Código del producto],$B580,Tabla7[Tipo de movimiento],"SALIDA",Tabla7[Mes],K$5))</f>
        <v>0</v>
      </c>
      <c r="L580" s="39">
        <f>IF($B580="","",-SUMIFS(Tabla7[Cantidad],Tabla7[Código del producto],$B580,Tabla7[Tipo de movimiento],"SALIDA",Tabla7[Mes],L$5))</f>
        <v>11</v>
      </c>
      <c r="M580" s="39">
        <f>IF($B580="","",-SUMIFS(Tabla7[Cantidad],Tabla7[Código del producto],$B580,Tabla7[Tipo de movimiento],"SALIDA",Tabla7[Mes],M$5))</f>
        <v>0</v>
      </c>
      <c r="N580" s="39">
        <f>IF($B580="","",-SUMIFS(Tabla7[Cantidad],Tabla7[Código del producto],$B580,Tabla7[Tipo de movimiento],"SALIDA",Tabla7[Mes],N$5))</f>
        <v>0</v>
      </c>
      <c r="O580" s="39">
        <f>IF($B580="","",-SUMIFS(Tabla7[Cantidad],Tabla7[Código del producto],$B580,Tabla7[Tipo de movimiento],"SALIDA",Tabla7[Mes],O$5))</f>
        <v>6</v>
      </c>
      <c r="P580" s="39">
        <f>IF($B580="","",-SUMIFS(Tabla7[Cantidad],Tabla7[Código del producto],$B580,Tabla7[Tipo de movimiento],"SALIDA",Tabla7[Mes],P$5))</f>
        <v>0</v>
      </c>
      <c r="Q580" s="39">
        <f t="shared" si="24"/>
        <v>2</v>
      </c>
      <c r="R580" s="51" t="str">
        <f>IF($B580="","",IFERROR(VLOOKUP($B580,'ABC rotación'!$C:$G,5,0),"C"))</f>
        <v>A</v>
      </c>
      <c r="S580" s="41">
        <f t="shared" si="25"/>
        <v>0</v>
      </c>
      <c r="T580" s="40">
        <f t="shared" si="26"/>
        <v>0</v>
      </c>
      <c r="U580" s="23" t="str">
        <f>IF($B580="","",VLOOKUP($T580,Tablas!$X$14:$Y$17,2,1))</f>
        <v>1. ROJO</v>
      </c>
    </row>
    <row r="581" spans="2:21" x14ac:dyDescent="0.2">
      <c r="B581" s="1">
        <f>IF(Tablas!B579="","",Tablas!B579)</f>
        <v>300576</v>
      </c>
      <c r="C581" s="1" t="str">
        <f>IF(Tablas!C579="","",Tablas!C579)</f>
        <v>RESORTE INTERNO DE VALVULA</v>
      </c>
      <c r="D581" s="1" t="str">
        <f>IF(Tablas!D579="","",Tablas!D579)</f>
        <v>09 - PARTES DE MOTOR</v>
      </c>
      <c r="E581" s="1" t="str">
        <f>IF(Tablas!E579="","",Tablas!E579)</f>
        <v>UN</v>
      </c>
      <c r="F581" s="1">
        <f>IF(Tablas!F579="","",Tablas!F579)</f>
        <v>15</v>
      </c>
      <c r="G581" s="1">
        <f>IF(Tablas!I579="","",Tablas!I579)</f>
        <v>28</v>
      </c>
      <c r="H581" s="1">
        <v>6</v>
      </c>
      <c r="I581" s="39">
        <f>IF($B581="","",-SUMIFS(Tabla7[Cantidad],Tabla7[Código del producto],$B581,Tabla7[Tipo de movimiento],"SALIDA",Tabla7[Mes],I$5))</f>
        <v>0</v>
      </c>
      <c r="J581" s="39">
        <f>IF($B581="","",-SUMIFS(Tabla7[Cantidad],Tabla7[Código del producto],$B581,Tabla7[Tipo de movimiento],"SALIDA",Tabla7[Mes],J$5))</f>
        <v>0</v>
      </c>
      <c r="K581" s="39">
        <f>IF($B581="","",-SUMIFS(Tabla7[Cantidad],Tabla7[Código del producto],$B581,Tabla7[Tipo de movimiento],"SALIDA",Tabla7[Mes],K$5))</f>
        <v>0</v>
      </c>
      <c r="L581" s="39">
        <f>IF($B581="","",-SUMIFS(Tabla7[Cantidad],Tabla7[Código del producto],$B581,Tabla7[Tipo de movimiento],"SALIDA",Tabla7[Mes],L$5))</f>
        <v>0</v>
      </c>
      <c r="M581" s="39">
        <f>IF($B581="","",-SUMIFS(Tabla7[Cantidad],Tabla7[Código del producto],$B581,Tabla7[Tipo de movimiento],"SALIDA",Tabla7[Mes],M$5))</f>
        <v>0</v>
      </c>
      <c r="N581" s="39">
        <f>IF($B581="","",-SUMIFS(Tabla7[Cantidad],Tabla7[Código del producto],$B581,Tabla7[Tipo de movimiento],"SALIDA",Tabla7[Mes],N$5))</f>
        <v>0</v>
      </c>
      <c r="O581" s="39">
        <f>IF($B581="","",-SUMIFS(Tabla7[Cantidad],Tabla7[Código del producto],$B581,Tabla7[Tipo de movimiento],"SALIDA",Tabla7[Mes],O$5))</f>
        <v>0</v>
      </c>
      <c r="P581" s="39">
        <f>IF($B581="","",-SUMIFS(Tabla7[Cantidad],Tabla7[Código del producto],$B581,Tabla7[Tipo de movimiento],"SALIDA",Tabla7[Mes],P$5))</f>
        <v>0</v>
      </c>
      <c r="Q581" s="39">
        <f t="shared" si="24"/>
        <v>0</v>
      </c>
      <c r="R581" s="51" t="str">
        <f>IF($B581="","",IFERROR(VLOOKUP($B581,'ABC rotación'!$C:$G,5,0),"C"))</f>
        <v>C</v>
      </c>
      <c r="S581" s="41">
        <f t="shared" si="25"/>
        <v>0</v>
      </c>
      <c r="T581" s="40">
        <f t="shared" si="26"/>
        <v>0</v>
      </c>
      <c r="U581" s="23" t="str">
        <f>IF($B581="","",VLOOKUP($T581,Tablas!$X$14:$Y$17,2,1))</f>
        <v>1. ROJO</v>
      </c>
    </row>
    <row r="582" spans="2:21" x14ac:dyDescent="0.2">
      <c r="B582" s="1">
        <f>IF(Tablas!B580="","",Tablas!B580)</f>
        <v>300577</v>
      </c>
      <c r="C582" s="1" t="str">
        <f>IF(Tablas!C580="","",Tablas!C580)</f>
        <v>RETEN DE RESORTE DE VAL SUP</v>
      </c>
      <c r="D582" s="1" t="str">
        <f>IF(Tablas!D580="","",Tablas!D580)</f>
        <v>09 - PARTES DE MOTOR</v>
      </c>
      <c r="E582" s="1" t="str">
        <f>IF(Tablas!E580="","",Tablas!E580)</f>
        <v>UN</v>
      </c>
      <c r="F582" s="1">
        <f>IF(Tablas!F580="","",Tablas!F580)</f>
        <v>27</v>
      </c>
      <c r="G582" s="1">
        <f>IF(Tablas!I580="","",Tablas!I580)</f>
        <v>31</v>
      </c>
      <c r="H582" s="1">
        <v>4</v>
      </c>
      <c r="I582" s="39">
        <f>IF($B582="","",-SUMIFS(Tabla7[Cantidad],Tabla7[Código del producto],$B582,Tabla7[Tipo de movimiento],"SALIDA",Tabla7[Mes],I$5))</f>
        <v>0</v>
      </c>
      <c r="J582" s="39">
        <f>IF($B582="","",-SUMIFS(Tabla7[Cantidad],Tabla7[Código del producto],$B582,Tabla7[Tipo de movimiento],"SALIDA",Tabla7[Mes],J$5))</f>
        <v>0</v>
      </c>
      <c r="K582" s="39">
        <f>IF($B582="","",-SUMIFS(Tabla7[Cantidad],Tabla7[Código del producto],$B582,Tabla7[Tipo de movimiento],"SALIDA",Tabla7[Mes],K$5))</f>
        <v>0</v>
      </c>
      <c r="L582" s="39">
        <f>IF($B582="","",-SUMIFS(Tabla7[Cantidad],Tabla7[Código del producto],$B582,Tabla7[Tipo de movimiento],"SALIDA",Tabla7[Mes],L$5))</f>
        <v>0</v>
      </c>
      <c r="M582" s="39">
        <f>IF($B582="","",-SUMIFS(Tabla7[Cantidad],Tabla7[Código del producto],$B582,Tabla7[Tipo de movimiento],"SALIDA",Tabla7[Mes],M$5))</f>
        <v>0</v>
      </c>
      <c r="N582" s="39">
        <f>IF($B582="","",-SUMIFS(Tabla7[Cantidad],Tabla7[Código del producto],$B582,Tabla7[Tipo de movimiento],"SALIDA",Tabla7[Mes],N$5))</f>
        <v>12</v>
      </c>
      <c r="O582" s="39">
        <f>IF($B582="","",-SUMIFS(Tabla7[Cantidad],Tabla7[Código del producto],$B582,Tabla7[Tipo de movimiento],"SALIDA",Tabla7[Mes],O$5))</f>
        <v>0</v>
      </c>
      <c r="P582" s="39">
        <f>IF($B582="","",-SUMIFS(Tabla7[Cantidad],Tabla7[Código del producto],$B582,Tabla7[Tipo de movimiento],"SALIDA",Tabla7[Mes],P$5))</f>
        <v>5</v>
      </c>
      <c r="Q582" s="39">
        <f t="shared" si="24"/>
        <v>5.666666666666667</v>
      </c>
      <c r="R582" s="51" t="str">
        <f>IF($B582="","",IFERROR(VLOOKUP($B582,'ABC rotación'!$C:$G,5,0),"C"))</f>
        <v>B</v>
      </c>
      <c r="S582" s="41">
        <f t="shared" si="25"/>
        <v>21.176470588235293</v>
      </c>
      <c r="T582" s="40">
        <f t="shared" si="26"/>
        <v>0.78431372549019607</v>
      </c>
      <c r="U582" s="23" t="str">
        <f>IF($B582="","",VLOOKUP($T582,Tablas!$X$14:$Y$17,2,1))</f>
        <v>2. AMARILLO</v>
      </c>
    </row>
    <row r="583" spans="2:21" x14ac:dyDescent="0.2">
      <c r="B583" s="1">
        <f>IF(Tablas!B581="","",Tablas!B581)</f>
        <v>300578</v>
      </c>
      <c r="C583" s="1" t="str">
        <f>IF(Tablas!C581="","",Tablas!C581)</f>
        <v>SEGURO DE VALVULA</v>
      </c>
      <c r="D583" s="1" t="str">
        <f>IF(Tablas!D581="","",Tablas!D581)</f>
        <v>09 - PARTES DE MOTOR</v>
      </c>
      <c r="E583" s="1" t="str">
        <f>IF(Tablas!E581="","",Tablas!E581)</f>
        <v>UN</v>
      </c>
      <c r="F583" s="1">
        <f>IF(Tablas!F581="","",Tablas!F581)</f>
        <v>6</v>
      </c>
      <c r="G583" s="1">
        <f>IF(Tablas!I581="","",Tablas!I581)</f>
        <v>6</v>
      </c>
      <c r="H583" s="1">
        <v>4</v>
      </c>
      <c r="I583" s="39">
        <f>IF($B583="","",-SUMIFS(Tabla7[Cantidad],Tabla7[Código del producto],$B583,Tabla7[Tipo de movimiento],"SALIDA",Tabla7[Mes],I$5))</f>
        <v>11</v>
      </c>
      <c r="J583" s="39">
        <f>IF($B583="","",-SUMIFS(Tabla7[Cantidad],Tabla7[Código del producto],$B583,Tabla7[Tipo de movimiento],"SALIDA",Tabla7[Mes],J$5))</f>
        <v>0</v>
      </c>
      <c r="K583" s="39">
        <f>IF($B583="","",-SUMIFS(Tabla7[Cantidad],Tabla7[Código del producto],$B583,Tabla7[Tipo de movimiento],"SALIDA",Tabla7[Mes],K$5))</f>
        <v>0</v>
      </c>
      <c r="L583" s="39">
        <f>IF($B583="","",-SUMIFS(Tabla7[Cantidad],Tabla7[Código del producto],$B583,Tabla7[Tipo de movimiento],"SALIDA",Tabla7[Mes],L$5))</f>
        <v>26</v>
      </c>
      <c r="M583" s="39">
        <f>IF($B583="","",-SUMIFS(Tabla7[Cantidad],Tabla7[Código del producto],$B583,Tabla7[Tipo de movimiento],"SALIDA",Tabla7[Mes],M$5))</f>
        <v>0</v>
      </c>
      <c r="N583" s="39">
        <f>IF($B583="","",-SUMIFS(Tabla7[Cantidad],Tabla7[Código del producto],$B583,Tabla7[Tipo de movimiento],"SALIDA",Tabla7[Mes],N$5))</f>
        <v>0</v>
      </c>
      <c r="O583" s="39">
        <f>IF($B583="","",-SUMIFS(Tabla7[Cantidad],Tabla7[Código del producto],$B583,Tabla7[Tipo de movimiento],"SALIDA",Tabla7[Mes],O$5))</f>
        <v>0</v>
      </c>
      <c r="P583" s="39">
        <f>IF($B583="","",-SUMIFS(Tabla7[Cantidad],Tabla7[Código del producto],$B583,Tabla7[Tipo de movimiento],"SALIDA",Tabla7[Mes],P$5))</f>
        <v>0</v>
      </c>
      <c r="Q583" s="39">
        <f t="shared" ref="Q583:Q646" si="27">IF($B583="","",IFERROR(AVERAGE(N583:P583),0))</f>
        <v>0</v>
      </c>
      <c r="R583" s="51" t="str">
        <f>IF($B583="","",IFERROR(VLOOKUP($B583,'ABC rotación'!$C:$G,5,0),"C"))</f>
        <v>C</v>
      </c>
      <c r="S583" s="41">
        <f t="shared" ref="S583:S646" si="28">IF($B583="","",IFERROR(H583/Q583*30,0))</f>
        <v>0</v>
      </c>
      <c r="T583" s="40">
        <f t="shared" ref="T583:T646" si="29">IF($B583="","",S583/F583)</f>
        <v>0</v>
      </c>
      <c r="U583" s="23" t="str">
        <f>IF($B583="","",VLOOKUP($T583,Tablas!$X$14:$Y$17,2,1))</f>
        <v>1. ROJO</v>
      </c>
    </row>
    <row r="584" spans="2:21" x14ac:dyDescent="0.2">
      <c r="B584" s="1">
        <f>IF(Tablas!B582="","",Tablas!B582)</f>
        <v>300579</v>
      </c>
      <c r="C584" s="1" t="str">
        <f>IF(Tablas!C582="","",Tablas!C582)</f>
        <v>EMPAQUETADURA TENSOR DE CADENA</v>
      </c>
      <c r="D584" s="1" t="str">
        <f>IF(Tablas!D582="","",Tablas!D582)</f>
        <v>09 - PARTES DE MOTOR</v>
      </c>
      <c r="E584" s="1" t="str">
        <f>IF(Tablas!E582="","",Tablas!E582)</f>
        <v>UN</v>
      </c>
      <c r="F584" s="1">
        <f>IF(Tablas!F582="","",Tablas!F582)</f>
        <v>21</v>
      </c>
      <c r="G584" s="1">
        <f>IF(Tablas!I582="","",Tablas!I582)</f>
        <v>16</v>
      </c>
      <c r="H584" s="1">
        <v>8</v>
      </c>
      <c r="I584" s="39">
        <f>IF($B584="","",-SUMIFS(Tabla7[Cantidad],Tabla7[Código del producto],$B584,Tabla7[Tipo de movimiento],"SALIDA",Tabla7[Mes],I$5))</f>
        <v>0</v>
      </c>
      <c r="J584" s="39">
        <f>IF($B584="","",-SUMIFS(Tabla7[Cantidad],Tabla7[Código del producto],$B584,Tabla7[Tipo de movimiento],"SALIDA",Tabla7[Mes],J$5))</f>
        <v>11</v>
      </c>
      <c r="K584" s="39">
        <f>IF($B584="","",-SUMIFS(Tabla7[Cantidad],Tabla7[Código del producto],$B584,Tabla7[Tipo de movimiento],"SALIDA",Tabla7[Mes],K$5))</f>
        <v>0</v>
      </c>
      <c r="L584" s="39">
        <f>IF($B584="","",-SUMIFS(Tabla7[Cantidad],Tabla7[Código del producto],$B584,Tabla7[Tipo de movimiento],"SALIDA",Tabla7[Mes],L$5))</f>
        <v>0</v>
      </c>
      <c r="M584" s="39">
        <f>IF($B584="","",-SUMIFS(Tabla7[Cantidad],Tabla7[Código del producto],$B584,Tabla7[Tipo de movimiento],"SALIDA",Tabla7[Mes],M$5))</f>
        <v>0</v>
      </c>
      <c r="N584" s="39">
        <f>IF($B584="","",-SUMIFS(Tabla7[Cantidad],Tabla7[Código del producto],$B584,Tabla7[Tipo de movimiento],"SALIDA",Tabla7[Mes],N$5))</f>
        <v>0</v>
      </c>
      <c r="O584" s="39">
        <f>IF($B584="","",-SUMIFS(Tabla7[Cantidad],Tabla7[Código del producto],$B584,Tabla7[Tipo de movimiento],"SALIDA",Tabla7[Mes],O$5))</f>
        <v>0</v>
      </c>
      <c r="P584" s="39">
        <f>IF($B584="","",-SUMIFS(Tabla7[Cantidad],Tabla7[Código del producto],$B584,Tabla7[Tipo de movimiento],"SALIDA",Tabla7[Mes],P$5))</f>
        <v>0</v>
      </c>
      <c r="Q584" s="39">
        <f t="shared" si="27"/>
        <v>0</v>
      </c>
      <c r="R584" s="51" t="str">
        <f>IF($B584="","",IFERROR(VLOOKUP($B584,'ABC rotación'!$C:$G,5,0),"C"))</f>
        <v>C</v>
      </c>
      <c r="S584" s="41">
        <f t="shared" si="28"/>
        <v>0</v>
      </c>
      <c r="T584" s="40">
        <f t="shared" si="29"/>
        <v>0</v>
      </c>
      <c r="U584" s="23" t="str">
        <f>IF($B584="","",VLOOKUP($T584,Tablas!$X$14:$Y$17,2,1))</f>
        <v>1. ROJO</v>
      </c>
    </row>
    <row r="585" spans="2:21" x14ac:dyDescent="0.2">
      <c r="B585" s="1">
        <f>IF(Tablas!B583="","",Tablas!B583)</f>
        <v>300580</v>
      </c>
      <c r="C585" s="1" t="str">
        <f>IF(Tablas!C583="","",Tablas!C583)</f>
        <v>ENGRANAJE IMPULSOR BOMBA DE AC</v>
      </c>
      <c r="D585" s="1" t="str">
        <f>IF(Tablas!D583="","",Tablas!D583)</f>
        <v>03 - FILTROS</v>
      </c>
      <c r="E585" s="1" t="str">
        <f>IF(Tablas!E583="","",Tablas!E583)</f>
        <v>UN</v>
      </c>
      <c r="F585" s="1">
        <f>IF(Tablas!F583="","",Tablas!F583)</f>
        <v>9</v>
      </c>
      <c r="G585" s="1">
        <f>IF(Tablas!I583="","",Tablas!I583)</f>
        <v>46</v>
      </c>
      <c r="H585" s="1">
        <v>7</v>
      </c>
      <c r="I585" s="39">
        <f>IF($B585="","",-SUMIFS(Tabla7[Cantidad],Tabla7[Código del producto],$B585,Tabla7[Tipo de movimiento],"SALIDA",Tabla7[Mes],I$5))</f>
        <v>18</v>
      </c>
      <c r="J585" s="39">
        <f>IF($B585="","",-SUMIFS(Tabla7[Cantidad],Tabla7[Código del producto],$B585,Tabla7[Tipo de movimiento],"SALIDA",Tabla7[Mes],J$5))</f>
        <v>0</v>
      </c>
      <c r="K585" s="39">
        <f>IF($B585="","",-SUMIFS(Tabla7[Cantidad],Tabla7[Código del producto],$B585,Tabla7[Tipo de movimiento],"SALIDA",Tabla7[Mes],K$5))</f>
        <v>0</v>
      </c>
      <c r="L585" s="39">
        <f>IF($B585="","",-SUMIFS(Tabla7[Cantidad],Tabla7[Código del producto],$B585,Tabla7[Tipo de movimiento],"SALIDA",Tabla7[Mes],L$5))</f>
        <v>0</v>
      </c>
      <c r="M585" s="39">
        <f>IF($B585="","",-SUMIFS(Tabla7[Cantidad],Tabla7[Código del producto],$B585,Tabla7[Tipo de movimiento],"SALIDA",Tabla7[Mes],M$5))</f>
        <v>11</v>
      </c>
      <c r="N585" s="39">
        <f>IF($B585="","",-SUMIFS(Tabla7[Cantidad],Tabla7[Código del producto],$B585,Tabla7[Tipo de movimiento],"SALIDA",Tabla7[Mes],N$5))</f>
        <v>0</v>
      </c>
      <c r="O585" s="39">
        <f>IF($B585="","",-SUMIFS(Tabla7[Cantidad],Tabla7[Código del producto],$B585,Tabla7[Tipo de movimiento],"SALIDA",Tabla7[Mes],O$5))</f>
        <v>0</v>
      </c>
      <c r="P585" s="39">
        <f>IF($B585="","",-SUMIFS(Tabla7[Cantidad],Tabla7[Código del producto],$B585,Tabla7[Tipo de movimiento],"SALIDA",Tabla7[Mes],P$5))</f>
        <v>0</v>
      </c>
      <c r="Q585" s="39">
        <f t="shared" si="27"/>
        <v>0</v>
      </c>
      <c r="R585" s="51" t="str">
        <f>IF($B585="","",IFERROR(VLOOKUP($B585,'ABC rotación'!$C:$G,5,0),"C"))</f>
        <v>B</v>
      </c>
      <c r="S585" s="41">
        <f t="shared" si="28"/>
        <v>0</v>
      </c>
      <c r="T585" s="40">
        <f t="shared" si="29"/>
        <v>0</v>
      </c>
      <c r="U585" s="23" t="str">
        <f>IF($B585="","",VLOOKUP($T585,Tablas!$X$14:$Y$17,2,1))</f>
        <v>1. ROJO</v>
      </c>
    </row>
    <row r="586" spans="2:21" x14ac:dyDescent="0.2">
      <c r="B586" s="1">
        <f>IF(Tablas!B584="","",Tablas!B584)</f>
        <v>300581</v>
      </c>
      <c r="C586" s="1" t="str">
        <f>IF(Tablas!C584="","",Tablas!C584)</f>
        <v>EMPAQUETADURA CABEZA CILINDRO</v>
      </c>
      <c r="D586" s="1" t="str">
        <f>IF(Tablas!D584="","",Tablas!D584)</f>
        <v>09 - PARTES DE MOTOR</v>
      </c>
      <c r="E586" s="1" t="str">
        <f>IF(Tablas!E584="","",Tablas!E584)</f>
        <v>UN</v>
      </c>
      <c r="F586" s="1">
        <f>IF(Tablas!F584="","",Tablas!F584)</f>
        <v>16</v>
      </c>
      <c r="G586" s="1">
        <f>IF(Tablas!I584="","",Tablas!I584)</f>
        <v>27</v>
      </c>
      <c r="H586" s="1">
        <v>5</v>
      </c>
      <c r="I586" s="39">
        <f>IF($B586="","",-SUMIFS(Tabla7[Cantidad],Tabla7[Código del producto],$B586,Tabla7[Tipo de movimiento],"SALIDA",Tabla7[Mes],I$5))</f>
        <v>0</v>
      </c>
      <c r="J586" s="39">
        <f>IF($B586="","",-SUMIFS(Tabla7[Cantidad],Tabla7[Código del producto],$B586,Tabla7[Tipo de movimiento],"SALIDA",Tabla7[Mes],J$5))</f>
        <v>0</v>
      </c>
      <c r="K586" s="39">
        <f>IF($B586="","",-SUMIFS(Tabla7[Cantidad],Tabla7[Código del producto],$B586,Tabla7[Tipo de movimiento],"SALIDA",Tabla7[Mes],K$5))</f>
        <v>0</v>
      </c>
      <c r="L586" s="39">
        <f>IF($B586="","",-SUMIFS(Tabla7[Cantidad],Tabla7[Código del producto],$B586,Tabla7[Tipo de movimiento],"SALIDA",Tabla7[Mes],L$5))</f>
        <v>0</v>
      </c>
      <c r="M586" s="39">
        <f>IF($B586="","",-SUMIFS(Tabla7[Cantidad],Tabla7[Código del producto],$B586,Tabla7[Tipo de movimiento],"SALIDA",Tabla7[Mes],M$5))</f>
        <v>0</v>
      </c>
      <c r="N586" s="39">
        <f>IF($B586="","",-SUMIFS(Tabla7[Cantidad],Tabla7[Código del producto],$B586,Tabla7[Tipo de movimiento],"SALIDA",Tabla7[Mes],N$5))</f>
        <v>0</v>
      </c>
      <c r="O586" s="39">
        <f>IF($B586="","",-SUMIFS(Tabla7[Cantidad],Tabla7[Código del producto],$B586,Tabla7[Tipo de movimiento],"SALIDA",Tabla7[Mes],O$5))</f>
        <v>0</v>
      </c>
      <c r="P586" s="39">
        <f>IF($B586="","",-SUMIFS(Tabla7[Cantidad],Tabla7[Código del producto],$B586,Tabla7[Tipo de movimiento],"SALIDA",Tabla7[Mes],P$5))</f>
        <v>0</v>
      </c>
      <c r="Q586" s="39">
        <f t="shared" si="27"/>
        <v>0</v>
      </c>
      <c r="R586" s="51" t="str">
        <f>IF($B586="","",IFERROR(VLOOKUP($B586,'ABC rotación'!$C:$G,5,0),"C"))</f>
        <v>C</v>
      </c>
      <c r="S586" s="41">
        <f t="shared" si="28"/>
        <v>0</v>
      </c>
      <c r="T586" s="40">
        <f t="shared" si="29"/>
        <v>0</v>
      </c>
      <c r="U586" s="23" t="str">
        <f>IF($B586="","",VLOOKUP($T586,Tablas!$X$14:$Y$17,2,1))</f>
        <v>1. ROJO</v>
      </c>
    </row>
    <row r="587" spans="2:21" x14ac:dyDescent="0.2">
      <c r="B587" s="1">
        <f>IF(Tablas!B585="","",Tablas!B585)</f>
        <v>300582</v>
      </c>
      <c r="C587" s="1" t="str">
        <f>IF(Tablas!C585="","",Tablas!C585)</f>
        <v>TAPABARRO DEL ROJA</v>
      </c>
      <c r="D587" s="1" t="str">
        <f>IF(Tablas!D585="","",Tablas!D585)</f>
        <v>05 - COLISION</v>
      </c>
      <c r="E587" s="1" t="str">
        <f>IF(Tablas!E585="","",Tablas!E585)</f>
        <v>UN</v>
      </c>
      <c r="F587" s="1">
        <f>IF(Tablas!F585="","",Tablas!F585)</f>
        <v>9</v>
      </c>
      <c r="G587" s="1">
        <f>IF(Tablas!I585="","",Tablas!I585)</f>
        <v>19</v>
      </c>
      <c r="H587" s="1">
        <v>1</v>
      </c>
      <c r="I587" s="39">
        <f>IF($B587="","",-SUMIFS(Tabla7[Cantidad],Tabla7[Código del producto],$B587,Tabla7[Tipo de movimiento],"SALIDA",Tabla7[Mes],I$5))</f>
        <v>0</v>
      </c>
      <c r="J587" s="39">
        <f>IF($B587="","",-SUMIFS(Tabla7[Cantidad],Tabla7[Código del producto],$B587,Tabla7[Tipo de movimiento],"SALIDA",Tabla7[Mes],J$5))</f>
        <v>0</v>
      </c>
      <c r="K587" s="39">
        <f>IF($B587="","",-SUMIFS(Tabla7[Cantidad],Tabla7[Código del producto],$B587,Tabla7[Tipo de movimiento],"SALIDA",Tabla7[Mes],K$5))</f>
        <v>26</v>
      </c>
      <c r="L587" s="39">
        <f>IF($B587="","",-SUMIFS(Tabla7[Cantidad],Tabla7[Código del producto],$B587,Tabla7[Tipo de movimiento],"SALIDA",Tabla7[Mes],L$5))</f>
        <v>0</v>
      </c>
      <c r="M587" s="39">
        <f>IF($B587="","",-SUMIFS(Tabla7[Cantidad],Tabla7[Código del producto],$B587,Tabla7[Tipo de movimiento],"SALIDA",Tabla7[Mes],M$5))</f>
        <v>0</v>
      </c>
      <c r="N587" s="39">
        <f>IF($B587="","",-SUMIFS(Tabla7[Cantidad],Tabla7[Código del producto],$B587,Tabla7[Tipo de movimiento],"SALIDA",Tabla7[Mes],N$5))</f>
        <v>0</v>
      </c>
      <c r="O587" s="39">
        <f>IF($B587="","",-SUMIFS(Tabla7[Cantidad],Tabla7[Código del producto],$B587,Tabla7[Tipo de movimiento],"SALIDA",Tabla7[Mes],O$5))</f>
        <v>0</v>
      </c>
      <c r="P587" s="39">
        <f>IF($B587="","",-SUMIFS(Tabla7[Cantidad],Tabla7[Código del producto],$B587,Tabla7[Tipo de movimiento],"SALIDA",Tabla7[Mes],P$5))</f>
        <v>0</v>
      </c>
      <c r="Q587" s="39">
        <f t="shared" si="27"/>
        <v>0</v>
      </c>
      <c r="R587" s="51" t="str">
        <f>IF($B587="","",IFERROR(VLOOKUP($B587,'ABC rotación'!$C:$G,5,0),"C"))</f>
        <v>A</v>
      </c>
      <c r="S587" s="41">
        <f t="shared" si="28"/>
        <v>0</v>
      </c>
      <c r="T587" s="40">
        <f t="shared" si="29"/>
        <v>0</v>
      </c>
      <c r="U587" s="23" t="str">
        <f>IF($B587="","",VLOOKUP($T587,Tablas!$X$14:$Y$17,2,1))</f>
        <v>1. ROJO</v>
      </c>
    </row>
    <row r="588" spans="2:21" x14ac:dyDescent="0.2">
      <c r="B588" s="1">
        <f>IF(Tablas!B586="","",Tablas!B586)</f>
        <v>300583</v>
      </c>
      <c r="C588" s="1" t="str">
        <f>IF(Tablas!C586="","",Tablas!C586)</f>
        <v>CUBIERTA FRONTAL INFERIOR ROJO</v>
      </c>
      <c r="D588" s="1" t="str">
        <f>IF(Tablas!D586="","",Tablas!D586)</f>
        <v>05 - COLISION</v>
      </c>
      <c r="E588" s="1" t="str">
        <f>IF(Tablas!E586="","",Tablas!E586)</f>
        <v>UN</v>
      </c>
      <c r="F588" s="1">
        <f>IF(Tablas!F586="","",Tablas!F586)</f>
        <v>26</v>
      </c>
      <c r="G588" s="1">
        <f>IF(Tablas!I586="","",Tablas!I586)</f>
        <v>10</v>
      </c>
      <c r="H588" s="1">
        <v>8</v>
      </c>
      <c r="I588" s="39">
        <f>IF($B588="","",-SUMIFS(Tabla7[Cantidad],Tabla7[Código del producto],$B588,Tabla7[Tipo de movimiento],"SALIDA",Tabla7[Mes],I$5))</f>
        <v>0</v>
      </c>
      <c r="J588" s="39">
        <f>IF($B588="","",-SUMIFS(Tabla7[Cantidad],Tabla7[Código del producto],$B588,Tabla7[Tipo de movimiento],"SALIDA",Tabla7[Mes],J$5))</f>
        <v>0</v>
      </c>
      <c r="K588" s="39">
        <f>IF($B588="","",-SUMIFS(Tabla7[Cantidad],Tabla7[Código del producto],$B588,Tabla7[Tipo de movimiento],"SALIDA",Tabla7[Mes],K$5))</f>
        <v>0</v>
      </c>
      <c r="L588" s="39">
        <f>IF($B588="","",-SUMIFS(Tabla7[Cantidad],Tabla7[Código del producto],$B588,Tabla7[Tipo de movimiento],"SALIDA",Tabla7[Mes],L$5))</f>
        <v>0</v>
      </c>
      <c r="M588" s="39">
        <f>IF($B588="","",-SUMIFS(Tabla7[Cantidad],Tabla7[Código del producto],$B588,Tabla7[Tipo de movimiento],"SALIDA",Tabla7[Mes],M$5))</f>
        <v>0</v>
      </c>
      <c r="N588" s="39">
        <f>IF($B588="","",-SUMIFS(Tabla7[Cantidad],Tabla7[Código del producto],$B588,Tabla7[Tipo de movimiento],"SALIDA",Tabla7[Mes],N$5))</f>
        <v>0</v>
      </c>
      <c r="O588" s="39">
        <f>IF($B588="","",-SUMIFS(Tabla7[Cantidad],Tabla7[Código del producto],$B588,Tabla7[Tipo de movimiento],"SALIDA",Tabla7[Mes],O$5))</f>
        <v>0</v>
      </c>
      <c r="P588" s="39">
        <f>IF($B588="","",-SUMIFS(Tabla7[Cantidad],Tabla7[Código del producto],$B588,Tabla7[Tipo de movimiento],"SALIDA",Tabla7[Mes],P$5))</f>
        <v>0</v>
      </c>
      <c r="Q588" s="39">
        <f t="shared" si="27"/>
        <v>0</v>
      </c>
      <c r="R588" s="51" t="str">
        <f>IF($B588="","",IFERROR(VLOOKUP($B588,'ABC rotación'!$C:$G,5,0),"C"))</f>
        <v>C</v>
      </c>
      <c r="S588" s="41">
        <f t="shared" si="28"/>
        <v>0</v>
      </c>
      <c r="T588" s="40">
        <f t="shared" si="29"/>
        <v>0</v>
      </c>
      <c r="U588" s="23" t="str">
        <f>IF($B588="","",VLOOKUP($T588,Tablas!$X$14:$Y$17,2,1))</f>
        <v>1. ROJO</v>
      </c>
    </row>
    <row r="589" spans="2:21" x14ac:dyDescent="0.2">
      <c r="B589" s="1">
        <f>IF(Tablas!B587="","",Tablas!B587)</f>
        <v>300584</v>
      </c>
      <c r="C589" s="1" t="str">
        <f>IF(Tablas!C587="","",Tablas!C587)</f>
        <v>HORQUILLA TRASERA (BRAZO OCCI</v>
      </c>
      <c r="D589" s="1" t="str">
        <f>IF(Tablas!D587="","",Tablas!D587)</f>
        <v>06 - AMORTIGUADORES</v>
      </c>
      <c r="E589" s="1" t="str">
        <f>IF(Tablas!E587="","",Tablas!E587)</f>
        <v>UN</v>
      </c>
      <c r="F589" s="1">
        <f>IF(Tablas!F587="","",Tablas!F587)</f>
        <v>30</v>
      </c>
      <c r="G589" s="1">
        <f>IF(Tablas!I587="","",Tablas!I587)</f>
        <v>24</v>
      </c>
      <c r="H589" s="1">
        <v>1</v>
      </c>
      <c r="I589" s="39">
        <f>IF($B589="","",-SUMIFS(Tabla7[Cantidad],Tabla7[Código del producto],$B589,Tabla7[Tipo de movimiento],"SALIDA",Tabla7[Mes],I$5))</f>
        <v>9</v>
      </c>
      <c r="J589" s="39">
        <f>IF($B589="","",-SUMIFS(Tabla7[Cantidad],Tabla7[Código del producto],$B589,Tabla7[Tipo de movimiento],"SALIDA",Tabla7[Mes],J$5))</f>
        <v>0</v>
      </c>
      <c r="K589" s="39">
        <f>IF($B589="","",-SUMIFS(Tabla7[Cantidad],Tabla7[Código del producto],$B589,Tabla7[Tipo de movimiento],"SALIDA",Tabla7[Mes],K$5))</f>
        <v>8</v>
      </c>
      <c r="L589" s="39">
        <f>IF($B589="","",-SUMIFS(Tabla7[Cantidad],Tabla7[Código del producto],$B589,Tabla7[Tipo de movimiento],"SALIDA",Tabla7[Mes],L$5))</f>
        <v>0</v>
      </c>
      <c r="M589" s="39">
        <f>IF($B589="","",-SUMIFS(Tabla7[Cantidad],Tabla7[Código del producto],$B589,Tabla7[Tipo de movimiento],"SALIDA",Tabla7[Mes],M$5))</f>
        <v>0</v>
      </c>
      <c r="N589" s="39">
        <f>IF($B589="","",-SUMIFS(Tabla7[Cantidad],Tabla7[Código del producto],$B589,Tabla7[Tipo de movimiento],"SALIDA",Tabla7[Mes],N$5))</f>
        <v>0</v>
      </c>
      <c r="O589" s="39">
        <f>IF($B589="","",-SUMIFS(Tabla7[Cantidad],Tabla7[Código del producto],$B589,Tabla7[Tipo de movimiento],"SALIDA",Tabla7[Mes],O$5))</f>
        <v>0</v>
      </c>
      <c r="P589" s="39">
        <f>IF($B589="","",-SUMIFS(Tabla7[Cantidad],Tabla7[Código del producto],$B589,Tabla7[Tipo de movimiento],"SALIDA",Tabla7[Mes],P$5))</f>
        <v>0</v>
      </c>
      <c r="Q589" s="39">
        <f t="shared" si="27"/>
        <v>0</v>
      </c>
      <c r="R589" s="51" t="str">
        <f>IF($B589="","",IFERROR(VLOOKUP($B589,'ABC rotación'!$C:$G,5,0),"C"))</f>
        <v>C</v>
      </c>
      <c r="S589" s="41">
        <f t="shared" si="28"/>
        <v>0</v>
      </c>
      <c r="T589" s="40">
        <f t="shared" si="29"/>
        <v>0</v>
      </c>
      <c r="U589" s="23" t="str">
        <f>IF($B589="","",VLOOKUP($T589,Tablas!$X$14:$Y$17,2,1))</f>
        <v>1. ROJO</v>
      </c>
    </row>
    <row r="590" spans="2:21" x14ac:dyDescent="0.2">
      <c r="B590" s="1">
        <f>IF(Tablas!B588="","",Tablas!B588)</f>
        <v>300585</v>
      </c>
      <c r="C590" s="1" t="str">
        <f>IF(Tablas!C588="","",Tablas!C588)</f>
        <v>BATERIA YUASA</v>
      </c>
      <c r="D590" s="1" t="str">
        <f>IF(Tablas!D588="","",Tablas!D588)</f>
        <v>01 - BATERIAS</v>
      </c>
      <c r="E590" s="1" t="str">
        <f>IF(Tablas!E588="","",Tablas!E588)</f>
        <v>UN</v>
      </c>
      <c r="F590" s="1">
        <f>IF(Tablas!F588="","",Tablas!F588)</f>
        <v>17</v>
      </c>
      <c r="G590" s="1">
        <f>IF(Tablas!I588="","",Tablas!I588)</f>
        <v>41</v>
      </c>
      <c r="H590" s="1">
        <v>2</v>
      </c>
      <c r="I590" s="39">
        <f>IF($B590="","",-SUMIFS(Tabla7[Cantidad],Tabla7[Código del producto],$B590,Tabla7[Tipo de movimiento],"SALIDA",Tabla7[Mes],I$5))</f>
        <v>0</v>
      </c>
      <c r="J590" s="39">
        <f>IF($B590="","",-SUMIFS(Tabla7[Cantidad],Tabla7[Código del producto],$B590,Tabla7[Tipo de movimiento],"SALIDA",Tabla7[Mes],J$5))</f>
        <v>0</v>
      </c>
      <c r="K590" s="39">
        <f>IF($B590="","",-SUMIFS(Tabla7[Cantidad],Tabla7[Código del producto],$B590,Tabla7[Tipo de movimiento],"SALIDA",Tabla7[Mes],K$5))</f>
        <v>18</v>
      </c>
      <c r="L590" s="39">
        <f>IF($B590="","",-SUMIFS(Tabla7[Cantidad],Tabla7[Código del producto],$B590,Tabla7[Tipo de movimiento],"SALIDA",Tabla7[Mes],L$5))</f>
        <v>0</v>
      </c>
      <c r="M590" s="39">
        <f>IF($B590="","",-SUMIFS(Tabla7[Cantidad],Tabla7[Código del producto],$B590,Tabla7[Tipo de movimiento],"SALIDA",Tabla7[Mes],M$5))</f>
        <v>0</v>
      </c>
      <c r="N590" s="39">
        <f>IF($B590="","",-SUMIFS(Tabla7[Cantidad],Tabla7[Código del producto],$B590,Tabla7[Tipo de movimiento],"SALIDA",Tabla7[Mes],N$5))</f>
        <v>0</v>
      </c>
      <c r="O590" s="39">
        <f>IF($B590="","",-SUMIFS(Tabla7[Cantidad],Tabla7[Código del producto],$B590,Tabla7[Tipo de movimiento],"SALIDA",Tabla7[Mes],O$5))</f>
        <v>0</v>
      </c>
      <c r="P590" s="39">
        <f>IF($B590="","",-SUMIFS(Tabla7[Cantidad],Tabla7[Código del producto],$B590,Tabla7[Tipo de movimiento],"SALIDA",Tabla7[Mes],P$5))</f>
        <v>0</v>
      </c>
      <c r="Q590" s="39">
        <f t="shared" si="27"/>
        <v>0</v>
      </c>
      <c r="R590" s="51" t="str">
        <f>IF($B590="","",IFERROR(VLOOKUP($B590,'ABC rotación'!$C:$G,5,0),"C"))</f>
        <v>C</v>
      </c>
      <c r="S590" s="41">
        <f t="shared" si="28"/>
        <v>0</v>
      </c>
      <c r="T590" s="40">
        <f t="shared" si="29"/>
        <v>0</v>
      </c>
      <c r="U590" s="23" t="str">
        <f>IF($B590="","",VLOOKUP($T590,Tablas!$X$14:$Y$17,2,1))</f>
        <v>1. ROJO</v>
      </c>
    </row>
    <row r="591" spans="2:21" x14ac:dyDescent="0.2">
      <c r="B591" s="1">
        <f>IF(Tablas!B589="","",Tablas!B589)</f>
        <v>300586</v>
      </c>
      <c r="C591" s="1" t="str">
        <f>IF(Tablas!C589="","",Tablas!C589)</f>
        <v>CUBIERTA FRONTAL GUANTERA</v>
      </c>
      <c r="D591" s="1" t="str">
        <f>IF(Tablas!D589="","",Tablas!D589)</f>
        <v>05 - COLISION</v>
      </c>
      <c r="E591" s="1" t="str">
        <f>IF(Tablas!E589="","",Tablas!E589)</f>
        <v>UN</v>
      </c>
      <c r="F591" s="1">
        <f>IF(Tablas!F589="","",Tablas!F589)</f>
        <v>11</v>
      </c>
      <c r="G591" s="1">
        <f>IF(Tablas!I589="","",Tablas!I589)</f>
        <v>32</v>
      </c>
      <c r="H591" s="1">
        <v>3</v>
      </c>
      <c r="I591" s="39">
        <f>IF($B591="","",-SUMIFS(Tabla7[Cantidad],Tabla7[Código del producto],$B591,Tabla7[Tipo de movimiento],"SALIDA",Tabla7[Mes],I$5))</f>
        <v>0</v>
      </c>
      <c r="J591" s="39">
        <f>IF($B591="","",-SUMIFS(Tabla7[Cantidad],Tabla7[Código del producto],$B591,Tabla7[Tipo de movimiento],"SALIDA",Tabla7[Mes],J$5))</f>
        <v>0</v>
      </c>
      <c r="K591" s="39">
        <f>IF($B591="","",-SUMIFS(Tabla7[Cantidad],Tabla7[Código del producto],$B591,Tabla7[Tipo de movimiento],"SALIDA",Tabla7[Mes],K$5))</f>
        <v>0</v>
      </c>
      <c r="L591" s="39">
        <f>IF($B591="","",-SUMIFS(Tabla7[Cantidad],Tabla7[Código del producto],$B591,Tabla7[Tipo de movimiento],"SALIDA",Tabla7[Mes],L$5))</f>
        <v>0</v>
      </c>
      <c r="M591" s="39">
        <f>IF($B591="","",-SUMIFS(Tabla7[Cantidad],Tabla7[Código del producto],$B591,Tabla7[Tipo de movimiento],"SALIDA",Tabla7[Mes],M$5))</f>
        <v>26</v>
      </c>
      <c r="N591" s="39">
        <f>IF($B591="","",-SUMIFS(Tabla7[Cantidad],Tabla7[Código del producto],$B591,Tabla7[Tipo de movimiento],"SALIDA",Tabla7[Mes],N$5))</f>
        <v>0</v>
      </c>
      <c r="O591" s="39">
        <f>IF($B591="","",-SUMIFS(Tabla7[Cantidad],Tabla7[Código del producto],$B591,Tabla7[Tipo de movimiento],"SALIDA",Tabla7[Mes],O$5))</f>
        <v>0</v>
      </c>
      <c r="P591" s="39">
        <f>IF($B591="","",-SUMIFS(Tabla7[Cantidad],Tabla7[Código del producto],$B591,Tabla7[Tipo de movimiento],"SALIDA",Tabla7[Mes],P$5))</f>
        <v>0</v>
      </c>
      <c r="Q591" s="39">
        <f t="shared" si="27"/>
        <v>0</v>
      </c>
      <c r="R591" s="51" t="str">
        <f>IF($B591="","",IFERROR(VLOOKUP($B591,'ABC rotación'!$C:$G,5,0),"C"))</f>
        <v>B</v>
      </c>
      <c r="S591" s="41">
        <f t="shared" si="28"/>
        <v>0</v>
      </c>
      <c r="T591" s="40">
        <f t="shared" si="29"/>
        <v>0</v>
      </c>
      <c r="U591" s="23" t="str">
        <f>IF($B591="","",VLOOKUP($T591,Tablas!$X$14:$Y$17,2,1))</f>
        <v>1. ROJO</v>
      </c>
    </row>
    <row r="592" spans="2:21" x14ac:dyDescent="0.2">
      <c r="B592" s="1">
        <f>IF(Tablas!B590="","",Tablas!B590)</f>
        <v>300587</v>
      </c>
      <c r="C592" s="1" t="str">
        <f>IF(Tablas!C590="","",Tablas!C590)</f>
        <v>PLACA DE VENTILACION IZQUIERDA</v>
      </c>
      <c r="D592" s="1" t="str">
        <f>IF(Tablas!D590="","",Tablas!D590)</f>
        <v>05 - COLISION</v>
      </c>
      <c r="E592" s="1" t="str">
        <f>IF(Tablas!E590="","",Tablas!E590)</f>
        <v>UN</v>
      </c>
      <c r="F592" s="1">
        <f>IF(Tablas!F590="","",Tablas!F590)</f>
        <v>28</v>
      </c>
      <c r="G592" s="1">
        <f>IF(Tablas!I590="","",Tablas!I590)</f>
        <v>9</v>
      </c>
      <c r="H592" s="1">
        <v>5</v>
      </c>
      <c r="I592" s="39">
        <f>IF($B592="","",-SUMIFS(Tabla7[Cantidad],Tabla7[Código del producto],$B592,Tabla7[Tipo de movimiento],"SALIDA",Tabla7[Mes],I$5))</f>
        <v>0</v>
      </c>
      <c r="J592" s="39">
        <f>IF($B592="","",-SUMIFS(Tabla7[Cantidad],Tabla7[Código del producto],$B592,Tabla7[Tipo de movimiento],"SALIDA",Tabla7[Mes],J$5))</f>
        <v>0</v>
      </c>
      <c r="K592" s="39">
        <f>IF($B592="","",-SUMIFS(Tabla7[Cantidad],Tabla7[Código del producto],$B592,Tabla7[Tipo de movimiento],"SALIDA",Tabla7[Mes],K$5))</f>
        <v>0</v>
      </c>
      <c r="L592" s="39">
        <f>IF($B592="","",-SUMIFS(Tabla7[Cantidad],Tabla7[Código del producto],$B592,Tabla7[Tipo de movimiento],"SALIDA",Tabla7[Mes],L$5))</f>
        <v>0</v>
      </c>
      <c r="M592" s="39">
        <f>IF($B592="","",-SUMIFS(Tabla7[Cantidad],Tabla7[Código del producto],$B592,Tabla7[Tipo de movimiento],"SALIDA",Tabla7[Mes],M$5))</f>
        <v>0</v>
      </c>
      <c r="N592" s="39">
        <f>IF($B592="","",-SUMIFS(Tabla7[Cantidad],Tabla7[Código del producto],$B592,Tabla7[Tipo de movimiento],"SALIDA",Tabla7[Mes],N$5))</f>
        <v>0</v>
      </c>
      <c r="O592" s="39">
        <f>IF($B592="","",-SUMIFS(Tabla7[Cantidad],Tabla7[Código del producto],$B592,Tabla7[Tipo de movimiento],"SALIDA",Tabla7[Mes],O$5))</f>
        <v>0</v>
      </c>
      <c r="P592" s="39">
        <f>IF($B592="","",-SUMIFS(Tabla7[Cantidad],Tabla7[Código del producto],$B592,Tabla7[Tipo de movimiento],"SALIDA",Tabla7[Mes],P$5))</f>
        <v>6</v>
      </c>
      <c r="Q592" s="39">
        <f t="shared" si="27"/>
        <v>2</v>
      </c>
      <c r="R592" s="51" t="str">
        <f>IF($B592="","",IFERROR(VLOOKUP($B592,'ABC rotación'!$C:$G,5,0),"C"))</f>
        <v>B</v>
      </c>
      <c r="S592" s="41">
        <f t="shared" si="28"/>
        <v>75</v>
      </c>
      <c r="T592" s="40">
        <f t="shared" si="29"/>
        <v>2.6785714285714284</v>
      </c>
      <c r="U592" s="23" t="str">
        <f>IF($B592="","",VLOOKUP($T592,Tablas!$X$14:$Y$17,2,1))</f>
        <v>4. NEGRO</v>
      </c>
    </row>
    <row r="593" spans="2:21" x14ac:dyDescent="0.2">
      <c r="B593" s="1">
        <f>IF(Tablas!B591="","",Tablas!B591)</f>
        <v>300588</v>
      </c>
      <c r="C593" s="1" t="str">
        <f>IF(Tablas!C591="","",Tablas!C591)</f>
        <v>PLACA DE VENTILACION DERECHA</v>
      </c>
      <c r="D593" s="1" t="str">
        <f>IF(Tablas!D591="","",Tablas!D591)</f>
        <v>05 - COLISION</v>
      </c>
      <c r="E593" s="1" t="str">
        <f>IF(Tablas!E591="","",Tablas!E591)</f>
        <v>UN</v>
      </c>
      <c r="F593" s="1">
        <f>IF(Tablas!F591="","",Tablas!F591)</f>
        <v>23</v>
      </c>
      <c r="G593" s="1">
        <f>IF(Tablas!I591="","",Tablas!I591)</f>
        <v>50</v>
      </c>
      <c r="H593" s="1">
        <v>8</v>
      </c>
      <c r="I593" s="39">
        <f>IF($B593="","",-SUMIFS(Tabla7[Cantidad],Tabla7[Código del producto],$B593,Tabla7[Tipo de movimiento],"SALIDA",Tabla7[Mes],I$5))</f>
        <v>34</v>
      </c>
      <c r="J593" s="39">
        <f>IF($B593="","",-SUMIFS(Tabla7[Cantidad],Tabla7[Código del producto],$B593,Tabla7[Tipo de movimiento],"SALIDA",Tabla7[Mes],J$5))</f>
        <v>0</v>
      </c>
      <c r="K593" s="39">
        <f>IF($B593="","",-SUMIFS(Tabla7[Cantidad],Tabla7[Código del producto],$B593,Tabla7[Tipo de movimiento],"SALIDA",Tabla7[Mes],K$5))</f>
        <v>0</v>
      </c>
      <c r="L593" s="39">
        <f>IF($B593="","",-SUMIFS(Tabla7[Cantidad],Tabla7[Código del producto],$B593,Tabla7[Tipo de movimiento],"SALIDA",Tabla7[Mes],L$5))</f>
        <v>0</v>
      </c>
      <c r="M593" s="39">
        <f>IF($B593="","",-SUMIFS(Tabla7[Cantidad],Tabla7[Código del producto],$B593,Tabla7[Tipo de movimiento],"SALIDA",Tabla7[Mes],M$5))</f>
        <v>0</v>
      </c>
      <c r="N593" s="39">
        <f>IF($B593="","",-SUMIFS(Tabla7[Cantidad],Tabla7[Código del producto],$B593,Tabla7[Tipo de movimiento],"SALIDA",Tabla7[Mes],N$5))</f>
        <v>0</v>
      </c>
      <c r="O593" s="39">
        <f>IF($B593="","",-SUMIFS(Tabla7[Cantidad],Tabla7[Código del producto],$B593,Tabla7[Tipo de movimiento],"SALIDA",Tabla7[Mes],O$5))</f>
        <v>11</v>
      </c>
      <c r="P593" s="39">
        <f>IF($B593="","",-SUMIFS(Tabla7[Cantidad],Tabla7[Código del producto],$B593,Tabla7[Tipo de movimiento],"SALIDA",Tabla7[Mes],P$5))</f>
        <v>0</v>
      </c>
      <c r="Q593" s="39">
        <f t="shared" si="27"/>
        <v>3.6666666666666665</v>
      </c>
      <c r="R593" s="51" t="str">
        <f>IF($B593="","",IFERROR(VLOOKUP($B593,'ABC rotación'!$C:$G,5,0),"C"))</f>
        <v>A</v>
      </c>
      <c r="S593" s="41">
        <f t="shared" si="28"/>
        <v>65.454545454545467</v>
      </c>
      <c r="T593" s="40">
        <f t="shared" si="29"/>
        <v>2.8458498023715419</v>
      </c>
      <c r="U593" s="23" t="str">
        <f>IF($B593="","",VLOOKUP($T593,Tablas!$X$14:$Y$17,2,1))</f>
        <v>4. NEGRO</v>
      </c>
    </row>
    <row r="594" spans="2:21" x14ac:dyDescent="0.2">
      <c r="B594" s="1">
        <f>IF(Tablas!B592="","",Tablas!B592)</f>
        <v>300589</v>
      </c>
      <c r="C594" s="1" t="str">
        <f>IF(Tablas!C592="","",Tablas!C592)</f>
        <v>CUBIERTA TRASERA NARANJA</v>
      </c>
      <c r="D594" s="1" t="str">
        <f>IF(Tablas!D592="","",Tablas!D592)</f>
        <v>05 - COLISION</v>
      </c>
      <c r="E594" s="1" t="str">
        <f>IF(Tablas!E592="","",Tablas!E592)</f>
        <v>UN</v>
      </c>
      <c r="F594" s="1">
        <f>IF(Tablas!F592="","",Tablas!F592)</f>
        <v>17</v>
      </c>
      <c r="G594" s="1">
        <f>IF(Tablas!I592="","",Tablas!I592)</f>
        <v>6</v>
      </c>
      <c r="H594" s="1">
        <v>5</v>
      </c>
      <c r="I594" s="39">
        <f>IF($B594="","",-SUMIFS(Tabla7[Cantidad],Tabla7[Código del producto],$B594,Tabla7[Tipo de movimiento],"SALIDA",Tabla7[Mes],I$5))</f>
        <v>0</v>
      </c>
      <c r="J594" s="39">
        <f>IF($B594="","",-SUMIFS(Tabla7[Cantidad],Tabla7[Código del producto],$B594,Tabla7[Tipo de movimiento],"SALIDA",Tabla7[Mes],J$5))</f>
        <v>18</v>
      </c>
      <c r="K594" s="39">
        <f>IF($B594="","",-SUMIFS(Tabla7[Cantidad],Tabla7[Código del producto],$B594,Tabla7[Tipo de movimiento],"SALIDA",Tabla7[Mes],K$5))</f>
        <v>0</v>
      </c>
      <c r="L594" s="39">
        <f>IF($B594="","",-SUMIFS(Tabla7[Cantidad],Tabla7[Código del producto],$B594,Tabla7[Tipo de movimiento],"SALIDA",Tabla7[Mes],L$5))</f>
        <v>0</v>
      </c>
      <c r="M594" s="39">
        <f>IF($B594="","",-SUMIFS(Tabla7[Cantidad],Tabla7[Código del producto],$B594,Tabla7[Tipo de movimiento],"SALIDA",Tabla7[Mes],M$5))</f>
        <v>0</v>
      </c>
      <c r="N594" s="39">
        <f>IF($B594="","",-SUMIFS(Tabla7[Cantidad],Tabla7[Código del producto],$B594,Tabla7[Tipo de movimiento],"SALIDA",Tabla7[Mes],N$5))</f>
        <v>0</v>
      </c>
      <c r="O594" s="39">
        <f>IF($B594="","",-SUMIFS(Tabla7[Cantidad],Tabla7[Código del producto],$B594,Tabla7[Tipo de movimiento],"SALIDA",Tabla7[Mes],O$5))</f>
        <v>0</v>
      </c>
      <c r="P594" s="39">
        <f>IF($B594="","",-SUMIFS(Tabla7[Cantidad],Tabla7[Código del producto],$B594,Tabla7[Tipo de movimiento],"SALIDA",Tabla7[Mes],P$5))</f>
        <v>0</v>
      </c>
      <c r="Q594" s="39">
        <f t="shared" si="27"/>
        <v>0</v>
      </c>
      <c r="R594" s="51" t="str">
        <f>IF($B594="","",IFERROR(VLOOKUP($B594,'ABC rotación'!$C:$G,5,0),"C"))</f>
        <v>C</v>
      </c>
      <c r="S594" s="41">
        <f t="shared" si="28"/>
        <v>0</v>
      </c>
      <c r="T594" s="40">
        <f t="shared" si="29"/>
        <v>0</v>
      </c>
      <c r="U594" s="23" t="str">
        <f>IF($B594="","",VLOOKUP($T594,Tablas!$X$14:$Y$17,2,1))</f>
        <v>1. ROJO</v>
      </c>
    </row>
    <row r="595" spans="2:21" x14ac:dyDescent="0.2">
      <c r="B595" s="1">
        <f>IF(Tablas!B593="","",Tablas!B593)</f>
        <v>300590</v>
      </c>
      <c r="C595" s="1" t="str">
        <f>IF(Tablas!C593="","",Tablas!C593)</f>
        <v>BATERIA YUASA</v>
      </c>
      <c r="D595" s="1" t="str">
        <f>IF(Tablas!D593="","",Tablas!D593)</f>
        <v>01 - BATERIAS</v>
      </c>
      <c r="E595" s="1" t="str">
        <f>IF(Tablas!E593="","",Tablas!E593)</f>
        <v>UN</v>
      </c>
      <c r="F595" s="1">
        <f>IF(Tablas!F593="","",Tablas!F593)</f>
        <v>10</v>
      </c>
      <c r="G595" s="1">
        <f>IF(Tablas!I593="","",Tablas!I593)</f>
        <v>40</v>
      </c>
      <c r="H595" s="1">
        <v>0</v>
      </c>
      <c r="I595" s="39">
        <f>IF($B595="","",-SUMIFS(Tabla7[Cantidad],Tabla7[Código del producto],$B595,Tabla7[Tipo de movimiento],"SALIDA",Tabla7[Mes],I$5))</f>
        <v>0</v>
      </c>
      <c r="J595" s="39">
        <f>IF($B595="","",-SUMIFS(Tabla7[Cantidad],Tabla7[Código del producto],$B595,Tabla7[Tipo de movimiento],"SALIDA",Tabla7[Mes],J$5))</f>
        <v>0</v>
      </c>
      <c r="K595" s="39">
        <f>IF($B595="","",-SUMIFS(Tabla7[Cantidad],Tabla7[Código del producto],$B595,Tabla7[Tipo de movimiento],"SALIDA",Tabla7[Mes],K$5))</f>
        <v>0</v>
      </c>
      <c r="L595" s="39">
        <f>IF($B595="","",-SUMIFS(Tabla7[Cantidad],Tabla7[Código del producto],$B595,Tabla7[Tipo de movimiento],"SALIDA",Tabla7[Mes],L$5))</f>
        <v>0</v>
      </c>
      <c r="M595" s="39">
        <f>IF($B595="","",-SUMIFS(Tabla7[Cantidad],Tabla7[Código del producto],$B595,Tabla7[Tipo de movimiento],"SALIDA",Tabla7[Mes],M$5))</f>
        <v>0</v>
      </c>
      <c r="N595" s="39">
        <f>IF($B595="","",-SUMIFS(Tabla7[Cantidad],Tabla7[Código del producto],$B595,Tabla7[Tipo de movimiento],"SALIDA",Tabla7[Mes],N$5))</f>
        <v>7</v>
      </c>
      <c r="O595" s="39">
        <f>IF($B595="","",-SUMIFS(Tabla7[Cantidad],Tabla7[Código del producto],$B595,Tabla7[Tipo de movimiento],"SALIDA",Tabla7[Mes],O$5))</f>
        <v>0</v>
      </c>
      <c r="P595" s="39">
        <f>IF($B595="","",-SUMIFS(Tabla7[Cantidad],Tabla7[Código del producto],$B595,Tabla7[Tipo de movimiento],"SALIDA",Tabla7[Mes],P$5))</f>
        <v>14</v>
      </c>
      <c r="Q595" s="39">
        <f t="shared" si="27"/>
        <v>7</v>
      </c>
      <c r="R595" s="51" t="str">
        <f>IF($B595="","",IFERROR(VLOOKUP($B595,'ABC rotación'!$C:$G,5,0),"C"))</f>
        <v>A</v>
      </c>
      <c r="S595" s="41">
        <f t="shared" si="28"/>
        <v>0</v>
      </c>
      <c r="T595" s="40">
        <f t="shared" si="29"/>
        <v>0</v>
      </c>
      <c r="U595" s="23" t="str">
        <f>IF($B595="","",VLOOKUP($T595,Tablas!$X$14:$Y$17,2,1))</f>
        <v>1. ROJO</v>
      </c>
    </row>
    <row r="596" spans="2:21" x14ac:dyDescent="0.2">
      <c r="B596" s="1">
        <f>IF(Tablas!B594="","",Tablas!B594)</f>
        <v>300591</v>
      </c>
      <c r="C596" s="1" t="str">
        <f>IF(Tablas!C594="","",Tablas!C594)</f>
        <v>CUBIERTA MANDO FRONTAL AZUL</v>
      </c>
      <c r="D596" s="1" t="str">
        <f>IF(Tablas!D594="","",Tablas!D594)</f>
        <v>05 - COLISION</v>
      </c>
      <c r="E596" s="1" t="str">
        <f>IF(Tablas!E594="","",Tablas!E594)</f>
        <v>UN</v>
      </c>
      <c r="F596" s="1">
        <f>IF(Tablas!F594="","",Tablas!F594)</f>
        <v>26</v>
      </c>
      <c r="G596" s="1">
        <f>IF(Tablas!I594="","",Tablas!I594)</f>
        <v>18</v>
      </c>
      <c r="H596" s="1">
        <v>9</v>
      </c>
      <c r="I596" s="39">
        <f>IF($B596="","",-SUMIFS(Tabla7[Cantidad],Tabla7[Código del producto],$B596,Tabla7[Tipo de movimiento],"SALIDA",Tabla7[Mes],I$5))</f>
        <v>0</v>
      </c>
      <c r="J596" s="39">
        <f>IF($B596="","",-SUMIFS(Tabla7[Cantidad],Tabla7[Código del producto],$B596,Tabla7[Tipo de movimiento],"SALIDA",Tabla7[Mes],J$5))</f>
        <v>0</v>
      </c>
      <c r="K596" s="39">
        <f>IF($B596="","",-SUMIFS(Tabla7[Cantidad],Tabla7[Código del producto],$B596,Tabla7[Tipo de movimiento],"SALIDA",Tabla7[Mes],K$5))</f>
        <v>0</v>
      </c>
      <c r="L596" s="39">
        <f>IF($B596="","",-SUMIFS(Tabla7[Cantidad],Tabla7[Código del producto],$B596,Tabla7[Tipo de movimiento],"SALIDA",Tabla7[Mes],L$5))</f>
        <v>11</v>
      </c>
      <c r="M596" s="39">
        <f>IF($B596="","",-SUMIFS(Tabla7[Cantidad],Tabla7[Código del producto],$B596,Tabla7[Tipo de movimiento],"SALIDA",Tabla7[Mes],M$5))</f>
        <v>0</v>
      </c>
      <c r="N596" s="39">
        <f>IF($B596="","",-SUMIFS(Tabla7[Cantidad],Tabla7[Código del producto],$B596,Tabla7[Tipo de movimiento],"SALIDA",Tabla7[Mes],N$5))</f>
        <v>0</v>
      </c>
      <c r="O596" s="39">
        <f>IF($B596="","",-SUMIFS(Tabla7[Cantidad],Tabla7[Código del producto],$B596,Tabla7[Tipo de movimiento],"SALIDA",Tabla7[Mes],O$5))</f>
        <v>0</v>
      </c>
      <c r="P596" s="39">
        <f>IF($B596="","",-SUMIFS(Tabla7[Cantidad],Tabla7[Código del producto],$B596,Tabla7[Tipo de movimiento],"SALIDA",Tabla7[Mes],P$5))</f>
        <v>7</v>
      </c>
      <c r="Q596" s="39">
        <f t="shared" si="27"/>
        <v>2.3333333333333335</v>
      </c>
      <c r="R596" s="51" t="str">
        <f>IF($B596="","",IFERROR(VLOOKUP($B596,'ABC rotación'!$C:$G,5,0),"C"))</f>
        <v>C</v>
      </c>
      <c r="S596" s="41">
        <f t="shared" si="28"/>
        <v>115.71428571428571</v>
      </c>
      <c r="T596" s="40">
        <f t="shared" si="29"/>
        <v>4.4505494505494507</v>
      </c>
      <c r="U596" s="23" t="str">
        <f>IF($B596="","",VLOOKUP($T596,Tablas!$X$14:$Y$17,2,1))</f>
        <v>4. NEGRO</v>
      </c>
    </row>
    <row r="597" spans="2:21" x14ac:dyDescent="0.2">
      <c r="B597" s="1">
        <f>IF(Tablas!B595="","",Tablas!B595)</f>
        <v>300592</v>
      </c>
      <c r="C597" s="1" t="str">
        <f>IF(Tablas!C595="","",Tablas!C595)</f>
        <v>AJUSTADOR DE CADENA</v>
      </c>
      <c r="D597" s="1" t="str">
        <f>IF(Tablas!D595="","",Tablas!D595)</f>
        <v>13 - TRACCION</v>
      </c>
      <c r="E597" s="1" t="str">
        <f>IF(Tablas!E595="","",Tablas!E595)</f>
        <v>UN</v>
      </c>
      <c r="F597" s="1">
        <f>IF(Tablas!F595="","",Tablas!F595)</f>
        <v>23</v>
      </c>
      <c r="G597" s="1">
        <f>IF(Tablas!I595="","",Tablas!I595)</f>
        <v>5</v>
      </c>
      <c r="H597" s="1">
        <v>3</v>
      </c>
      <c r="I597" s="39">
        <f>IF($B597="","",-SUMIFS(Tabla7[Cantidad],Tabla7[Código del producto],$B597,Tabla7[Tipo de movimiento],"SALIDA",Tabla7[Mes],I$5))</f>
        <v>0</v>
      </c>
      <c r="J597" s="39">
        <f>IF($B597="","",-SUMIFS(Tabla7[Cantidad],Tabla7[Código del producto],$B597,Tabla7[Tipo de movimiento],"SALIDA",Tabla7[Mes],J$5))</f>
        <v>0</v>
      </c>
      <c r="K597" s="39">
        <f>IF($B597="","",-SUMIFS(Tabla7[Cantidad],Tabla7[Código del producto],$B597,Tabla7[Tipo de movimiento],"SALIDA",Tabla7[Mes],K$5))</f>
        <v>21</v>
      </c>
      <c r="L597" s="39">
        <f>IF($B597="","",-SUMIFS(Tabla7[Cantidad],Tabla7[Código del producto],$B597,Tabla7[Tipo de movimiento],"SALIDA",Tabla7[Mes],L$5))</f>
        <v>14</v>
      </c>
      <c r="M597" s="39">
        <f>IF($B597="","",-SUMIFS(Tabla7[Cantidad],Tabla7[Código del producto],$B597,Tabla7[Tipo de movimiento],"SALIDA",Tabla7[Mes],M$5))</f>
        <v>0</v>
      </c>
      <c r="N597" s="39">
        <f>IF($B597="","",-SUMIFS(Tabla7[Cantidad],Tabla7[Código del producto],$B597,Tabla7[Tipo de movimiento],"SALIDA",Tabla7[Mes],N$5))</f>
        <v>0</v>
      </c>
      <c r="O597" s="39">
        <f>IF($B597="","",-SUMIFS(Tabla7[Cantidad],Tabla7[Código del producto],$B597,Tabla7[Tipo de movimiento],"SALIDA",Tabla7[Mes],O$5))</f>
        <v>7</v>
      </c>
      <c r="P597" s="39">
        <f>IF($B597="","",-SUMIFS(Tabla7[Cantidad],Tabla7[Código del producto],$B597,Tabla7[Tipo de movimiento],"SALIDA",Tabla7[Mes],P$5))</f>
        <v>0</v>
      </c>
      <c r="Q597" s="39">
        <f t="shared" si="27"/>
        <v>2.3333333333333335</v>
      </c>
      <c r="R597" s="51" t="str">
        <f>IF($B597="","",IFERROR(VLOOKUP($B597,'ABC rotación'!$C:$G,5,0),"C"))</f>
        <v>B</v>
      </c>
      <c r="S597" s="41">
        <f t="shared" si="28"/>
        <v>38.571428571428569</v>
      </c>
      <c r="T597" s="40">
        <f t="shared" si="29"/>
        <v>1.6770186335403725</v>
      </c>
      <c r="U597" s="23" t="str">
        <f>IF($B597="","",VLOOKUP($T597,Tablas!$X$14:$Y$17,2,1))</f>
        <v>3. VERDE</v>
      </c>
    </row>
    <row r="598" spans="2:21" x14ac:dyDescent="0.2">
      <c r="B598" s="1">
        <f>IF(Tablas!B596="","",Tablas!B596)</f>
        <v>300593</v>
      </c>
      <c r="C598" s="1" t="str">
        <f>IF(Tablas!C596="","",Tablas!C596)</f>
        <v>PARADOR CENTRAL</v>
      </c>
      <c r="D598" s="1" t="str">
        <f>IF(Tablas!D596="","",Tablas!D596)</f>
        <v>07 - PEDALES Y POSAPIES</v>
      </c>
      <c r="E598" s="1" t="str">
        <f>IF(Tablas!E596="","",Tablas!E596)</f>
        <v>UN</v>
      </c>
      <c r="F598" s="1">
        <f>IF(Tablas!F596="","",Tablas!F596)</f>
        <v>18</v>
      </c>
      <c r="G598" s="1">
        <f>IF(Tablas!I596="","",Tablas!I596)</f>
        <v>36</v>
      </c>
      <c r="H598" s="1">
        <v>2</v>
      </c>
      <c r="I598" s="39">
        <f>IF($B598="","",-SUMIFS(Tabla7[Cantidad],Tabla7[Código del producto],$B598,Tabla7[Tipo de movimiento],"SALIDA",Tabla7[Mes],I$5))</f>
        <v>10</v>
      </c>
      <c r="J598" s="39">
        <f>IF($B598="","",-SUMIFS(Tabla7[Cantidad],Tabla7[Código del producto],$B598,Tabla7[Tipo de movimiento],"SALIDA",Tabla7[Mes],J$5))</f>
        <v>0</v>
      </c>
      <c r="K598" s="39">
        <f>IF($B598="","",-SUMIFS(Tabla7[Cantidad],Tabla7[Código del producto],$B598,Tabla7[Tipo de movimiento],"SALIDA",Tabla7[Mes],K$5))</f>
        <v>0</v>
      </c>
      <c r="L598" s="39">
        <f>IF($B598="","",-SUMIFS(Tabla7[Cantidad],Tabla7[Código del producto],$B598,Tabla7[Tipo de movimiento],"SALIDA",Tabla7[Mes],L$5))</f>
        <v>0</v>
      </c>
      <c r="M598" s="39">
        <f>IF($B598="","",-SUMIFS(Tabla7[Cantidad],Tabla7[Código del producto],$B598,Tabla7[Tipo de movimiento],"SALIDA",Tabla7[Mes],M$5))</f>
        <v>0</v>
      </c>
      <c r="N598" s="39">
        <f>IF($B598="","",-SUMIFS(Tabla7[Cantidad],Tabla7[Código del producto],$B598,Tabla7[Tipo de movimiento],"SALIDA",Tabla7[Mes],N$5))</f>
        <v>0</v>
      </c>
      <c r="O598" s="39">
        <f>IF($B598="","",-SUMIFS(Tabla7[Cantidad],Tabla7[Código del producto],$B598,Tabla7[Tipo de movimiento],"SALIDA",Tabla7[Mes],O$5))</f>
        <v>0</v>
      </c>
      <c r="P598" s="39">
        <f>IF($B598="","",-SUMIFS(Tabla7[Cantidad],Tabla7[Código del producto],$B598,Tabla7[Tipo de movimiento],"SALIDA",Tabla7[Mes],P$5))</f>
        <v>0</v>
      </c>
      <c r="Q598" s="39">
        <f t="shared" si="27"/>
        <v>0</v>
      </c>
      <c r="R598" s="51" t="str">
        <f>IF($B598="","",IFERROR(VLOOKUP($B598,'ABC rotación'!$C:$G,5,0),"C"))</f>
        <v>C</v>
      </c>
      <c r="S598" s="41">
        <f t="shared" si="28"/>
        <v>0</v>
      </c>
      <c r="T598" s="40">
        <f t="shared" si="29"/>
        <v>0</v>
      </c>
      <c r="U598" s="23" t="str">
        <f>IF($B598="","",VLOOKUP($T598,Tablas!$X$14:$Y$17,2,1))</f>
        <v>1. ROJO</v>
      </c>
    </row>
    <row r="599" spans="2:21" x14ac:dyDescent="0.2">
      <c r="B599" s="1">
        <f>IF(Tablas!B597="","",Tablas!B597)</f>
        <v>300594</v>
      </c>
      <c r="C599" s="1" t="str">
        <f>IF(Tablas!C597="","",Tablas!C597)</f>
        <v>BATERIA YUASA</v>
      </c>
      <c r="D599" s="1" t="str">
        <f>IF(Tablas!D597="","",Tablas!D597)</f>
        <v>01 - BATERIAS</v>
      </c>
      <c r="E599" s="1" t="str">
        <f>IF(Tablas!E597="","",Tablas!E597)</f>
        <v>UN</v>
      </c>
      <c r="F599" s="1">
        <f>IF(Tablas!F597="","",Tablas!F597)</f>
        <v>7</v>
      </c>
      <c r="G599" s="1">
        <f>IF(Tablas!I597="","",Tablas!I597)</f>
        <v>42</v>
      </c>
      <c r="H599" s="1">
        <v>3</v>
      </c>
      <c r="I599" s="39">
        <f>IF($B599="","",-SUMIFS(Tabla7[Cantidad],Tabla7[Código del producto],$B599,Tabla7[Tipo de movimiento],"SALIDA",Tabla7[Mes],I$5))</f>
        <v>0</v>
      </c>
      <c r="J599" s="39">
        <f>IF($B599="","",-SUMIFS(Tabla7[Cantidad],Tabla7[Código del producto],$B599,Tabla7[Tipo de movimiento],"SALIDA",Tabla7[Mes],J$5))</f>
        <v>0</v>
      </c>
      <c r="K599" s="39">
        <f>IF($B599="","",-SUMIFS(Tabla7[Cantidad],Tabla7[Código del producto],$B599,Tabla7[Tipo de movimiento],"SALIDA",Tabla7[Mes],K$5))</f>
        <v>0</v>
      </c>
      <c r="L599" s="39">
        <f>IF($B599="","",-SUMIFS(Tabla7[Cantidad],Tabla7[Código del producto],$B599,Tabla7[Tipo de movimiento],"SALIDA",Tabla7[Mes],L$5))</f>
        <v>6</v>
      </c>
      <c r="M599" s="39">
        <f>IF($B599="","",-SUMIFS(Tabla7[Cantidad],Tabla7[Código del producto],$B599,Tabla7[Tipo de movimiento],"SALIDA",Tabla7[Mes],M$5))</f>
        <v>0</v>
      </c>
      <c r="N599" s="39">
        <f>IF($B599="","",-SUMIFS(Tabla7[Cantidad],Tabla7[Código del producto],$B599,Tabla7[Tipo de movimiento],"SALIDA",Tabla7[Mes],N$5))</f>
        <v>0</v>
      </c>
      <c r="O599" s="39">
        <f>IF($B599="","",-SUMIFS(Tabla7[Cantidad],Tabla7[Código del producto],$B599,Tabla7[Tipo de movimiento],"SALIDA",Tabla7[Mes],O$5))</f>
        <v>0</v>
      </c>
      <c r="P599" s="39">
        <f>IF($B599="","",-SUMIFS(Tabla7[Cantidad],Tabla7[Código del producto],$B599,Tabla7[Tipo de movimiento],"SALIDA",Tabla7[Mes],P$5))</f>
        <v>0</v>
      </c>
      <c r="Q599" s="39">
        <f t="shared" si="27"/>
        <v>0</v>
      </c>
      <c r="R599" s="51" t="str">
        <f>IF($B599="","",IFERROR(VLOOKUP($B599,'ABC rotación'!$C:$G,5,0),"C"))</f>
        <v>C</v>
      </c>
      <c r="S599" s="41">
        <f t="shared" si="28"/>
        <v>0</v>
      </c>
      <c r="T599" s="40">
        <f t="shared" si="29"/>
        <v>0</v>
      </c>
      <c r="U599" s="23" t="str">
        <f>IF($B599="","",VLOOKUP($T599,Tablas!$X$14:$Y$17,2,1))</f>
        <v>1. ROJO</v>
      </c>
    </row>
    <row r="600" spans="2:21" x14ac:dyDescent="0.2">
      <c r="B600" s="1">
        <f>IF(Tablas!B598="","",Tablas!B598)</f>
        <v>300595</v>
      </c>
      <c r="C600" s="1" t="str">
        <f>IF(Tablas!C598="","",Tablas!C598)</f>
        <v>PANEL DE FRENO TRASERO GRIS</v>
      </c>
      <c r="D600" s="1" t="str">
        <f>IF(Tablas!D598="","",Tablas!D598)</f>
        <v>04 - FRENOS Y EMBRAGUES</v>
      </c>
      <c r="E600" s="1" t="str">
        <f>IF(Tablas!E598="","",Tablas!E598)</f>
        <v>UN</v>
      </c>
      <c r="F600" s="1">
        <f>IF(Tablas!F598="","",Tablas!F598)</f>
        <v>5</v>
      </c>
      <c r="G600" s="1">
        <f>IF(Tablas!I598="","",Tablas!I598)</f>
        <v>47</v>
      </c>
      <c r="H600" s="1">
        <v>0</v>
      </c>
      <c r="I600" s="39">
        <f>IF($B600="","",-SUMIFS(Tabla7[Cantidad],Tabla7[Código del producto],$B600,Tabla7[Tipo de movimiento],"SALIDA",Tabla7[Mes],I$5))</f>
        <v>20</v>
      </c>
      <c r="J600" s="39">
        <f>IF($B600="","",-SUMIFS(Tabla7[Cantidad],Tabla7[Código del producto],$B600,Tabla7[Tipo de movimiento],"SALIDA",Tabla7[Mes],J$5))</f>
        <v>10</v>
      </c>
      <c r="K600" s="39">
        <f>IF($B600="","",-SUMIFS(Tabla7[Cantidad],Tabla7[Código del producto],$B600,Tabla7[Tipo de movimiento],"SALIDA",Tabla7[Mes],K$5))</f>
        <v>0</v>
      </c>
      <c r="L600" s="39">
        <f>IF($B600="","",-SUMIFS(Tabla7[Cantidad],Tabla7[Código del producto],$B600,Tabla7[Tipo de movimiento],"SALIDA",Tabla7[Mes],L$5))</f>
        <v>0</v>
      </c>
      <c r="M600" s="39">
        <f>IF($B600="","",-SUMIFS(Tabla7[Cantidad],Tabla7[Código del producto],$B600,Tabla7[Tipo de movimiento],"SALIDA",Tabla7[Mes],M$5))</f>
        <v>16</v>
      </c>
      <c r="N600" s="39">
        <f>IF($B600="","",-SUMIFS(Tabla7[Cantidad],Tabla7[Código del producto],$B600,Tabla7[Tipo de movimiento],"SALIDA",Tabla7[Mes],N$5))</f>
        <v>0</v>
      </c>
      <c r="O600" s="39">
        <f>IF($B600="","",-SUMIFS(Tabla7[Cantidad],Tabla7[Código del producto],$B600,Tabla7[Tipo de movimiento],"SALIDA",Tabla7[Mes],O$5))</f>
        <v>7</v>
      </c>
      <c r="P600" s="39">
        <f>IF($B600="","",-SUMIFS(Tabla7[Cantidad],Tabla7[Código del producto],$B600,Tabla7[Tipo de movimiento],"SALIDA",Tabla7[Mes],P$5))</f>
        <v>0</v>
      </c>
      <c r="Q600" s="39">
        <f t="shared" si="27"/>
        <v>2.3333333333333335</v>
      </c>
      <c r="R600" s="51" t="str">
        <f>IF($B600="","",IFERROR(VLOOKUP($B600,'ABC rotación'!$C:$G,5,0),"C"))</f>
        <v>A</v>
      </c>
      <c r="S600" s="41">
        <f t="shared" si="28"/>
        <v>0</v>
      </c>
      <c r="T600" s="40">
        <f t="shared" si="29"/>
        <v>0</v>
      </c>
      <c r="U600" s="23" t="str">
        <f>IF($B600="","",VLOOKUP($T600,Tablas!$X$14:$Y$17,2,1))</f>
        <v>1. ROJO</v>
      </c>
    </row>
    <row r="601" spans="2:21" x14ac:dyDescent="0.2">
      <c r="B601" s="1">
        <f>IF(Tablas!B599="","",Tablas!B599)</f>
        <v>300596</v>
      </c>
      <c r="C601" s="1" t="str">
        <f>IF(Tablas!C599="","",Tablas!C599)</f>
        <v>BATERIA YUASA</v>
      </c>
      <c r="D601" s="1" t="str">
        <f>IF(Tablas!D599="","",Tablas!D599)</f>
        <v>01 - BATERIAS</v>
      </c>
      <c r="E601" s="1" t="str">
        <f>IF(Tablas!E599="","",Tablas!E599)</f>
        <v>UN</v>
      </c>
      <c r="F601" s="1">
        <f>IF(Tablas!F599="","",Tablas!F599)</f>
        <v>23</v>
      </c>
      <c r="G601" s="1">
        <f>IF(Tablas!I599="","",Tablas!I599)</f>
        <v>49</v>
      </c>
      <c r="H601" s="1">
        <v>2</v>
      </c>
      <c r="I601" s="39">
        <f>IF($B601="","",-SUMIFS(Tabla7[Cantidad],Tabla7[Código del producto],$B601,Tabla7[Tipo de movimiento],"SALIDA",Tabla7[Mes],I$5))</f>
        <v>0</v>
      </c>
      <c r="J601" s="39">
        <f>IF($B601="","",-SUMIFS(Tabla7[Cantidad],Tabla7[Código del producto],$B601,Tabla7[Tipo de movimiento],"SALIDA",Tabla7[Mes],J$5))</f>
        <v>0</v>
      </c>
      <c r="K601" s="39">
        <f>IF($B601="","",-SUMIFS(Tabla7[Cantidad],Tabla7[Código del producto],$B601,Tabla7[Tipo de movimiento],"SALIDA",Tabla7[Mes],K$5))</f>
        <v>0</v>
      </c>
      <c r="L601" s="39">
        <f>IF($B601="","",-SUMIFS(Tabla7[Cantidad],Tabla7[Código del producto],$B601,Tabla7[Tipo de movimiento],"SALIDA",Tabla7[Mes],L$5))</f>
        <v>8</v>
      </c>
      <c r="M601" s="39">
        <f>IF($B601="","",-SUMIFS(Tabla7[Cantidad],Tabla7[Código del producto],$B601,Tabla7[Tipo de movimiento],"SALIDA",Tabla7[Mes],M$5))</f>
        <v>0</v>
      </c>
      <c r="N601" s="39">
        <f>IF($B601="","",-SUMIFS(Tabla7[Cantidad],Tabla7[Código del producto],$B601,Tabla7[Tipo de movimiento],"SALIDA",Tabla7[Mes],N$5))</f>
        <v>0</v>
      </c>
      <c r="O601" s="39">
        <f>IF($B601="","",-SUMIFS(Tabla7[Cantidad],Tabla7[Código del producto],$B601,Tabla7[Tipo de movimiento],"SALIDA",Tabla7[Mes],O$5))</f>
        <v>0</v>
      </c>
      <c r="P601" s="39">
        <f>IF($B601="","",-SUMIFS(Tabla7[Cantidad],Tabla7[Código del producto],$B601,Tabla7[Tipo de movimiento],"SALIDA",Tabla7[Mes],P$5))</f>
        <v>0</v>
      </c>
      <c r="Q601" s="39">
        <f t="shared" si="27"/>
        <v>0</v>
      </c>
      <c r="R601" s="51" t="str">
        <f>IF($B601="","",IFERROR(VLOOKUP($B601,'ABC rotación'!$C:$G,5,0),"C"))</f>
        <v>C</v>
      </c>
      <c r="S601" s="41">
        <f t="shared" si="28"/>
        <v>0</v>
      </c>
      <c r="T601" s="40">
        <f t="shared" si="29"/>
        <v>0</v>
      </c>
      <c r="U601" s="23" t="str">
        <f>IF($B601="","",VLOOKUP($T601,Tablas!$X$14:$Y$17,2,1))</f>
        <v>1. ROJO</v>
      </c>
    </row>
    <row r="602" spans="2:21" x14ac:dyDescent="0.2">
      <c r="B602" s="1">
        <f>IF(Tablas!B600="","",Tablas!B600)</f>
        <v>300597</v>
      </c>
      <c r="C602" s="1" t="str">
        <f>IF(Tablas!C600="","",Tablas!C600)</f>
        <v>ARNES DE CABLES</v>
      </c>
      <c r="D602" s="1" t="str">
        <f>IF(Tablas!D600="","",Tablas!D600)</f>
        <v>08 - ELECTRICO</v>
      </c>
      <c r="E602" s="1" t="str">
        <f>IF(Tablas!E600="","",Tablas!E600)</f>
        <v>UN</v>
      </c>
      <c r="F602" s="1">
        <f>IF(Tablas!F600="","",Tablas!F600)</f>
        <v>24</v>
      </c>
      <c r="G602" s="1">
        <f>IF(Tablas!I600="","",Tablas!I600)</f>
        <v>16</v>
      </c>
      <c r="H602" s="1">
        <v>7</v>
      </c>
      <c r="I602" s="39">
        <f>IF($B602="","",-SUMIFS(Tabla7[Cantidad],Tabla7[Código del producto],$B602,Tabla7[Tipo de movimiento],"SALIDA",Tabla7[Mes],I$5))</f>
        <v>0</v>
      </c>
      <c r="J602" s="39">
        <f>IF($B602="","",-SUMIFS(Tabla7[Cantidad],Tabla7[Código del producto],$B602,Tabla7[Tipo de movimiento],"SALIDA",Tabla7[Mes],J$5))</f>
        <v>0</v>
      </c>
      <c r="K602" s="39">
        <f>IF($B602="","",-SUMIFS(Tabla7[Cantidad],Tabla7[Código del producto],$B602,Tabla7[Tipo de movimiento],"SALIDA",Tabla7[Mes],K$5))</f>
        <v>0</v>
      </c>
      <c r="L602" s="39">
        <f>IF($B602="","",-SUMIFS(Tabla7[Cantidad],Tabla7[Código del producto],$B602,Tabla7[Tipo de movimiento],"SALIDA",Tabla7[Mes],L$5))</f>
        <v>0</v>
      </c>
      <c r="M602" s="39">
        <f>IF($B602="","",-SUMIFS(Tabla7[Cantidad],Tabla7[Código del producto],$B602,Tabla7[Tipo de movimiento],"SALIDA",Tabla7[Mes],M$5))</f>
        <v>0</v>
      </c>
      <c r="N602" s="39">
        <f>IF($B602="","",-SUMIFS(Tabla7[Cantidad],Tabla7[Código del producto],$B602,Tabla7[Tipo de movimiento],"SALIDA",Tabla7[Mes],N$5))</f>
        <v>0</v>
      </c>
      <c r="O602" s="39">
        <f>IF($B602="","",-SUMIFS(Tabla7[Cantidad],Tabla7[Código del producto],$B602,Tabla7[Tipo de movimiento],"SALIDA",Tabla7[Mes],O$5))</f>
        <v>0</v>
      </c>
      <c r="P602" s="39">
        <f>IF($B602="","",-SUMIFS(Tabla7[Cantidad],Tabla7[Código del producto],$B602,Tabla7[Tipo de movimiento],"SALIDA",Tabla7[Mes],P$5))</f>
        <v>0</v>
      </c>
      <c r="Q602" s="39">
        <f t="shared" si="27"/>
        <v>0</v>
      </c>
      <c r="R602" s="51" t="str">
        <f>IF($B602="","",IFERROR(VLOOKUP($B602,'ABC rotación'!$C:$G,5,0),"C"))</f>
        <v>B</v>
      </c>
      <c r="S602" s="41">
        <f t="shared" si="28"/>
        <v>0</v>
      </c>
      <c r="T602" s="40">
        <f t="shared" si="29"/>
        <v>0</v>
      </c>
      <c r="U602" s="23" t="str">
        <f>IF($B602="","",VLOOKUP($T602,Tablas!$X$14:$Y$17,2,1))</f>
        <v>1. ROJO</v>
      </c>
    </row>
    <row r="603" spans="2:21" x14ac:dyDescent="0.2">
      <c r="B603" s="1">
        <f>IF(Tablas!B601="","",Tablas!B601)</f>
        <v>300598</v>
      </c>
      <c r="C603" s="1" t="str">
        <f>IF(Tablas!C601="","",Tablas!C601)</f>
        <v>KIT DE CERRADURA</v>
      </c>
      <c r="D603" s="1" t="str">
        <f>IF(Tablas!D601="","",Tablas!D601)</f>
        <v>08 - ELECTRICO</v>
      </c>
      <c r="E603" s="1" t="str">
        <f>IF(Tablas!E601="","",Tablas!E601)</f>
        <v>UN</v>
      </c>
      <c r="F603" s="1">
        <f>IF(Tablas!F601="","",Tablas!F601)</f>
        <v>26</v>
      </c>
      <c r="G603" s="1">
        <f>IF(Tablas!I601="","",Tablas!I601)</f>
        <v>15</v>
      </c>
      <c r="H603" s="1">
        <v>8</v>
      </c>
      <c r="I603" s="39">
        <f>IF($B603="","",-SUMIFS(Tabla7[Cantidad],Tabla7[Código del producto],$B603,Tabla7[Tipo de movimiento],"SALIDA",Tabla7[Mes],I$5))</f>
        <v>19</v>
      </c>
      <c r="J603" s="39">
        <f>IF($B603="","",-SUMIFS(Tabla7[Cantidad],Tabla7[Código del producto],$B603,Tabla7[Tipo de movimiento],"SALIDA",Tabla7[Mes],J$5))</f>
        <v>13</v>
      </c>
      <c r="K603" s="39">
        <f>IF($B603="","",-SUMIFS(Tabla7[Cantidad],Tabla7[Código del producto],$B603,Tabla7[Tipo de movimiento],"SALIDA",Tabla7[Mes],K$5))</f>
        <v>0</v>
      </c>
      <c r="L603" s="39">
        <f>IF($B603="","",-SUMIFS(Tabla7[Cantidad],Tabla7[Código del producto],$B603,Tabla7[Tipo de movimiento],"SALIDA",Tabla7[Mes],L$5))</f>
        <v>0</v>
      </c>
      <c r="M603" s="39">
        <f>IF($B603="","",-SUMIFS(Tabla7[Cantidad],Tabla7[Código del producto],$B603,Tabla7[Tipo de movimiento],"SALIDA",Tabla7[Mes],M$5))</f>
        <v>11</v>
      </c>
      <c r="N603" s="39">
        <f>IF($B603="","",-SUMIFS(Tabla7[Cantidad],Tabla7[Código del producto],$B603,Tabla7[Tipo de movimiento],"SALIDA",Tabla7[Mes],N$5))</f>
        <v>0</v>
      </c>
      <c r="O603" s="39">
        <f>IF($B603="","",-SUMIFS(Tabla7[Cantidad],Tabla7[Código del producto],$B603,Tabla7[Tipo de movimiento],"SALIDA",Tabla7[Mes],O$5))</f>
        <v>7</v>
      </c>
      <c r="P603" s="39">
        <f>IF($B603="","",-SUMIFS(Tabla7[Cantidad],Tabla7[Código del producto],$B603,Tabla7[Tipo de movimiento],"SALIDA",Tabla7[Mes],P$5))</f>
        <v>0</v>
      </c>
      <c r="Q603" s="39">
        <f t="shared" si="27"/>
        <v>2.3333333333333335</v>
      </c>
      <c r="R603" s="51" t="str">
        <f>IF($B603="","",IFERROR(VLOOKUP($B603,'ABC rotación'!$C:$G,5,0),"C"))</f>
        <v>A</v>
      </c>
      <c r="S603" s="41">
        <f t="shared" si="28"/>
        <v>102.85714285714285</v>
      </c>
      <c r="T603" s="40">
        <f t="shared" si="29"/>
        <v>3.9560439560439558</v>
      </c>
      <c r="U603" s="23" t="str">
        <f>IF($B603="","",VLOOKUP($T603,Tablas!$X$14:$Y$17,2,1))</f>
        <v>4. NEGRO</v>
      </c>
    </row>
    <row r="604" spans="2:21" x14ac:dyDescent="0.2">
      <c r="B604" s="1">
        <f>IF(Tablas!B602="","",Tablas!B602)</f>
        <v>300599</v>
      </c>
      <c r="C604" s="1" t="str">
        <f>IF(Tablas!C602="","",Tablas!C602)</f>
        <v>FOCO DE FARO 12V/21W/5W</v>
      </c>
      <c r="D604" s="1" t="str">
        <f>IF(Tablas!D602="","",Tablas!D602)</f>
        <v>14 - LUCES</v>
      </c>
      <c r="E604" s="1" t="str">
        <f>IF(Tablas!E602="","",Tablas!E602)</f>
        <v>UN</v>
      </c>
      <c r="F604" s="1">
        <f>IF(Tablas!F602="","",Tablas!F602)</f>
        <v>26</v>
      </c>
      <c r="G604" s="1">
        <f>IF(Tablas!I602="","",Tablas!I602)</f>
        <v>45</v>
      </c>
      <c r="H604" s="1">
        <v>4</v>
      </c>
      <c r="I604" s="39">
        <f>IF($B604="","",-SUMIFS(Tabla7[Cantidad],Tabla7[Código del producto],$B604,Tabla7[Tipo de movimiento],"SALIDA",Tabla7[Mes],I$5))</f>
        <v>8</v>
      </c>
      <c r="J604" s="39">
        <f>IF($B604="","",-SUMIFS(Tabla7[Cantidad],Tabla7[Código del producto],$B604,Tabla7[Tipo de movimiento],"SALIDA",Tabla7[Mes],J$5))</f>
        <v>0</v>
      </c>
      <c r="K604" s="39">
        <f>IF($B604="","",-SUMIFS(Tabla7[Cantidad],Tabla7[Código del producto],$B604,Tabla7[Tipo de movimiento],"SALIDA",Tabla7[Mes],K$5))</f>
        <v>0</v>
      </c>
      <c r="L604" s="39">
        <f>IF($B604="","",-SUMIFS(Tabla7[Cantidad],Tabla7[Código del producto],$B604,Tabla7[Tipo de movimiento],"SALIDA",Tabla7[Mes],L$5))</f>
        <v>0</v>
      </c>
      <c r="M604" s="39">
        <f>IF($B604="","",-SUMIFS(Tabla7[Cantidad],Tabla7[Código del producto],$B604,Tabla7[Tipo de movimiento],"SALIDA",Tabla7[Mes],M$5))</f>
        <v>0</v>
      </c>
      <c r="N604" s="39">
        <f>IF($B604="","",-SUMIFS(Tabla7[Cantidad],Tabla7[Código del producto],$B604,Tabla7[Tipo de movimiento],"SALIDA",Tabla7[Mes],N$5))</f>
        <v>0</v>
      </c>
      <c r="O604" s="39">
        <f>IF($B604="","",-SUMIFS(Tabla7[Cantidad],Tabla7[Código del producto],$B604,Tabla7[Tipo de movimiento],"SALIDA",Tabla7[Mes],O$5))</f>
        <v>0</v>
      </c>
      <c r="P604" s="39">
        <f>IF($B604="","",-SUMIFS(Tabla7[Cantidad],Tabla7[Código del producto],$B604,Tabla7[Tipo de movimiento],"SALIDA",Tabla7[Mes],P$5))</f>
        <v>0</v>
      </c>
      <c r="Q604" s="39">
        <f t="shared" si="27"/>
        <v>0</v>
      </c>
      <c r="R604" s="51" t="str">
        <f>IF($B604="","",IFERROR(VLOOKUP($B604,'ABC rotación'!$C:$G,5,0),"C"))</f>
        <v>C</v>
      </c>
      <c r="S604" s="41">
        <f t="shared" si="28"/>
        <v>0</v>
      </c>
      <c r="T604" s="40">
        <f t="shared" si="29"/>
        <v>0</v>
      </c>
      <c r="U604" s="23" t="str">
        <f>IF($B604="","",VLOOKUP($T604,Tablas!$X$14:$Y$17,2,1))</f>
        <v>1. ROJO</v>
      </c>
    </row>
    <row r="605" spans="2:21" x14ac:dyDescent="0.2">
      <c r="B605" s="1">
        <f>IF(Tablas!B603="","",Tablas!B603)</f>
        <v>300600</v>
      </c>
      <c r="C605" s="1" t="str">
        <f>IF(Tablas!C603="","",Tablas!C603)</f>
        <v>CUB. DECORATIVA DER DE CARTER</v>
      </c>
      <c r="D605" s="1" t="str">
        <f>IF(Tablas!D603="","",Tablas!D603)</f>
        <v>09 - PARTES DE MOTOR</v>
      </c>
      <c r="E605" s="1" t="str">
        <f>IF(Tablas!E603="","",Tablas!E603)</f>
        <v>UN</v>
      </c>
      <c r="F605" s="1">
        <f>IF(Tablas!F603="","",Tablas!F603)</f>
        <v>20</v>
      </c>
      <c r="G605" s="1">
        <f>IF(Tablas!I603="","",Tablas!I603)</f>
        <v>12</v>
      </c>
      <c r="H605" s="1">
        <v>1</v>
      </c>
      <c r="I605" s="39">
        <f>IF($B605="","",-SUMIFS(Tabla7[Cantidad],Tabla7[Código del producto],$B605,Tabla7[Tipo de movimiento],"SALIDA",Tabla7[Mes],I$5))</f>
        <v>0</v>
      </c>
      <c r="J605" s="39">
        <f>IF($B605="","",-SUMIFS(Tabla7[Cantidad],Tabla7[Código del producto],$B605,Tabla7[Tipo de movimiento],"SALIDA",Tabla7[Mes],J$5))</f>
        <v>0</v>
      </c>
      <c r="K605" s="39">
        <f>IF($B605="","",-SUMIFS(Tabla7[Cantidad],Tabla7[Código del producto],$B605,Tabla7[Tipo de movimiento],"SALIDA",Tabla7[Mes],K$5))</f>
        <v>7</v>
      </c>
      <c r="L605" s="39">
        <f>IF($B605="","",-SUMIFS(Tabla7[Cantidad],Tabla7[Código del producto],$B605,Tabla7[Tipo de movimiento],"SALIDA",Tabla7[Mes],L$5))</f>
        <v>0</v>
      </c>
      <c r="M605" s="39">
        <f>IF($B605="","",-SUMIFS(Tabla7[Cantidad],Tabla7[Código del producto],$B605,Tabla7[Tipo de movimiento],"SALIDA",Tabla7[Mes],M$5))</f>
        <v>8</v>
      </c>
      <c r="N605" s="39">
        <f>IF($B605="","",-SUMIFS(Tabla7[Cantidad],Tabla7[Código del producto],$B605,Tabla7[Tipo de movimiento],"SALIDA",Tabla7[Mes],N$5))</f>
        <v>0</v>
      </c>
      <c r="O605" s="39">
        <f>IF($B605="","",-SUMIFS(Tabla7[Cantidad],Tabla7[Código del producto],$B605,Tabla7[Tipo de movimiento],"SALIDA",Tabla7[Mes],O$5))</f>
        <v>0</v>
      </c>
      <c r="P605" s="39">
        <f>IF($B605="","",-SUMIFS(Tabla7[Cantidad],Tabla7[Código del producto],$B605,Tabla7[Tipo de movimiento],"SALIDA",Tabla7[Mes],P$5))</f>
        <v>0</v>
      </c>
      <c r="Q605" s="39">
        <f t="shared" si="27"/>
        <v>0</v>
      </c>
      <c r="R605" s="51" t="str">
        <f>IF($B605="","",IFERROR(VLOOKUP($B605,'ABC rotación'!$C:$G,5,0),"C"))</f>
        <v>B</v>
      </c>
      <c r="S605" s="41">
        <f t="shared" si="28"/>
        <v>0</v>
      </c>
      <c r="T605" s="40">
        <f t="shared" si="29"/>
        <v>0</v>
      </c>
      <c r="U605" s="23" t="str">
        <f>IF($B605="","",VLOOKUP($T605,Tablas!$X$14:$Y$17,2,1))</f>
        <v>1. ROJO</v>
      </c>
    </row>
    <row r="606" spans="2:21" x14ac:dyDescent="0.2">
      <c r="B606" s="1">
        <f>IF(Tablas!B604="","",Tablas!B604)</f>
        <v>300601</v>
      </c>
      <c r="C606" s="1" t="str">
        <f>IF(Tablas!C604="","",Tablas!C604)</f>
        <v>EMPAQUETADUR PROTECTOR CUB INF</v>
      </c>
      <c r="D606" s="1" t="str">
        <f>IF(Tablas!D604="","",Tablas!D604)</f>
        <v>15 - MISCELANEOS</v>
      </c>
      <c r="E606" s="1" t="str">
        <f>IF(Tablas!E604="","",Tablas!E604)</f>
        <v>UN</v>
      </c>
      <c r="F606" s="1">
        <f>IF(Tablas!F604="","",Tablas!F604)</f>
        <v>25</v>
      </c>
      <c r="G606" s="1">
        <f>IF(Tablas!I604="","",Tablas!I604)</f>
        <v>27</v>
      </c>
      <c r="H606" s="1">
        <v>7</v>
      </c>
      <c r="I606" s="39">
        <f>IF($B606="","",-SUMIFS(Tabla7[Cantidad],Tabla7[Código del producto],$B606,Tabla7[Tipo de movimiento],"SALIDA",Tabla7[Mes],I$5))</f>
        <v>0</v>
      </c>
      <c r="J606" s="39">
        <f>IF($B606="","",-SUMIFS(Tabla7[Cantidad],Tabla7[Código del producto],$B606,Tabla7[Tipo de movimiento],"SALIDA",Tabla7[Mes],J$5))</f>
        <v>0</v>
      </c>
      <c r="K606" s="39">
        <f>IF($B606="","",-SUMIFS(Tabla7[Cantidad],Tabla7[Código del producto],$B606,Tabla7[Tipo de movimiento],"SALIDA",Tabla7[Mes],K$5))</f>
        <v>0</v>
      </c>
      <c r="L606" s="39">
        <f>IF($B606="","",-SUMIFS(Tabla7[Cantidad],Tabla7[Código del producto],$B606,Tabla7[Tipo de movimiento],"SALIDA",Tabla7[Mes],L$5))</f>
        <v>0</v>
      </c>
      <c r="M606" s="39">
        <f>IF($B606="","",-SUMIFS(Tabla7[Cantidad],Tabla7[Código del producto],$B606,Tabla7[Tipo de movimiento],"SALIDA",Tabla7[Mes],M$5))</f>
        <v>0</v>
      </c>
      <c r="N606" s="39">
        <f>IF($B606="","",-SUMIFS(Tabla7[Cantidad],Tabla7[Código del producto],$B606,Tabla7[Tipo de movimiento],"SALIDA",Tabla7[Mes],N$5))</f>
        <v>0</v>
      </c>
      <c r="O606" s="39">
        <f>IF($B606="","",-SUMIFS(Tabla7[Cantidad],Tabla7[Código del producto],$B606,Tabla7[Tipo de movimiento],"SALIDA",Tabla7[Mes],O$5))</f>
        <v>0</v>
      </c>
      <c r="P606" s="39">
        <f>IF($B606="","",-SUMIFS(Tabla7[Cantidad],Tabla7[Código del producto],$B606,Tabla7[Tipo de movimiento],"SALIDA",Tabla7[Mes],P$5))</f>
        <v>0</v>
      </c>
      <c r="Q606" s="39">
        <f t="shared" si="27"/>
        <v>0</v>
      </c>
      <c r="R606" s="51" t="str">
        <f>IF($B606="","",IFERROR(VLOOKUP($B606,'ABC rotación'!$C:$G,5,0),"C"))</f>
        <v>C</v>
      </c>
      <c r="S606" s="41">
        <f t="shared" si="28"/>
        <v>0</v>
      </c>
      <c r="T606" s="40">
        <f t="shared" si="29"/>
        <v>0</v>
      </c>
      <c r="U606" s="23" t="str">
        <f>IF($B606="","",VLOOKUP($T606,Tablas!$X$14:$Y$17,2,1))</f>
        <v>1. ROJO</v>
      </c>
    </row>
    <row r="607" spans="2:21" x14ac:dyDescent="0.2">
      <c r="B607" s="1">
        <f>IF(Tablas!B605="","",Tablas!B605)</f>
        <v>300602</v>
      </c>
      <c r="C607" s="1" t="str">
        <f>IF(Tablas!C605="","",Tablas!C605)</f>
        <v>RAYO INTERNO RUEDA DEL</v>
      </c>
      <c r="D607" s="1" t="str">
        <f>IF(Tablas!D605="","",Tablas!D605)</f>
        <v>13 - TRACCION</v>
      </c>
      <c r="E607" s="1" t="str">
        <f>IF(Tablas!E605="","",Tablas!E605)</f>
        <v>UN</v>
      </c>
      <c r="F607" s="1">
        <f>IF(Tablas!F605="","",Tablas!F605)</f>
        <v>13</v>
      </c>
      <c r="G607" s="1">
        <f>IF(Tablas!I605="","",Tablas!I605)</f>
        <v>20</v>
      </c>
      <c r="H607" s="1">
        <v>6</v>
      </c>
      <c r="I607" s="39">
        <f>IF($B607="","",-SUMIFS(Tabla7[Cantidad],Tabla7[Código del producto],$B607,Tabla7[Tipo de movimiento],"SALIDA",Tabla7[Mes],I$5))</f>
        <v>0</v>
      </c>
      <c r="J607" s="39">
        <f>IF($B607="","",-SUMIFS(Tabla7[Cantidad],Tabla7[Código del producto],$B607,Tabla7[Tipo de movimiento],"SALIDA",Tabla7[Mes],J$5))</f>
        <v>0</v>
      </c>
      <c r="K607" s="39">
        <f>IF($B607="","",-SUMIFS(Tabla7[Cantidad],Tabla7[Código del producto],$B607,Tabla7[Tipo de movimiento],"SALIDA",Tabla7[Mes],K$5))</f>
        <v>0</v>
      </c>
      <c r="L607" s="39">
        <f>IF($B607="","",-SUMIFS(Tabla7[Cantidad],Tabla7[Código del producto],$B607,Tabla7[Tipo de movimiento],"SALIDA",Tabla7[Mes],L$5))</f>
        <v>0</v>
      </c>
      <c r="M607" s="39">
        <f>IF($B607="","",-SUMIFS(Tabla7[Cantidad],Tabla7[Código del producto],$B607,Tabla7[Tipo de movimiento],"SALIDA",Tabla7[Mes],M$5))</f>
        <v>0</v>
      </c>
      <c r="N607" s="39">
        <f>IF($B607="","",-SUMIFS(Tabla7[Cantidad],Tabla7[Código del producto],$B607,Tabla7[Tipo de movimiento],"SALIDA",Tabla7[Mes],N$5))</f>
        <v>0</v>
      </c>
      <c r="O607" s="39">
        <f>IF($B607="","",-SUMIFS(Tabla7[Cantidad],Tabla7[Código del producto],$B607,Tabla7[Tipo de movimiento],"SALIDA",Tabla7[Mes],O$5))</f>
        <v>0</v>
      </c>
      <c r="P607" s="39">
        <f>IF($B607="","",-SUMIFS(Tabla7[Cantidad],Tabla7[Código del producto],$B607,Tabla7[Tipo de movimiento],"SALIDA",Tabla7[Mes],P$5))</f>
        <v>10</v>
      </c>
      <c r="Q607" s="39">
        <f t="shared" si="27"/>
        <v>3.3333333333333335</v>
      </c>
      <c r="R607" s="51" t="str">
        <f>IF($B607="","",IFERROR(VLOOKUP($B607,'ABC rotación'!$C:$G,5,0),"C"))</f>
        <v>C</v>
      </c>
      <c r="S607" s="41">
        <f t="shared" si="28"/>
        <v>53.999999999999993</v>
      </c>
      <c r="T607" s="40">
        <f t="shared" si="29"/>
        <v>4.1538461538461533</v>
      </c>
      <c r="U607" s="23" t="str">
        <f>IF($B607="","",VLOOKUP($T607,Tablas!$X$14:$Y$17,2,1))</f>
        <v>4. NEGRO</v>
      </c>
    </row>
    <row r="608" spans="2:21" x14ac:dyDescent="0.2">
      <c r="B608" s="1">
        <f>IF(Tablas!B606="","",Tablas!B606)</f>
        <v>300603</v>
      </c>
      <c r="C608" s="1" t="str">
        <f>IF(Tablas!C606="","",Tablas!C606)</f>
        <v>CUBIERTA LATERAL IZQ AZUL</v>
      </c>
      <c r="D608" s="1" t="str">
        <f>IF(Tablas!D606="","",Tablas!D606)</f>
        <v>05 - COLISION</v>
      </c>
      <c r="E608" s="1" t="str">
        <f>IF(Tablas!E606="","",Tablas!E606)</f>
        <v>UN</v>
      </c>
      <c r="F608" s="1">
        <f>IF(Tablas!F606="","",Tablas!F606)</f>
        <v>7</v>
      </c>
      <c r="G608" s="1">
        <f>IF(Tablas!I606="","",Tablas!I606)</f>
        <v>11</v>
      </c>
      <c r="H608" s="1">
        <v>0</v>
      </c>
      <c r="I608" s="39">
        <f>IF($B608="","",-SUMIFS(Tabla7[Cantidad],Tabla7[Código del producto],$B608,Tabla7[Tipo de movimiento],"SALIDA",Tabla7[Mes],I$5))</f>
        <v>0</v>
      </c>
      <c r="J608" s="39">
        <f>IF($B608="","",-SUMIFS(Tabla7[Cantidad],Tabla7[Código del producto],$B608,Tabla7[Tipo de movimiento],"SALIDA",Tabla7[Mes],J$5))</f>
        <v>0</v>
      </c>
      <c r="K608" s="39">
        <f>IF($B608="","",-SUMIFS(Tabla7[Cantidad],Tabla7[Código del producto],$B608,Tabla7[Tipo de movimiento],"SALIDA",Tabla7[Mes],K$5))</f>
        <v>19</v>
      </c>
      <c r="L608" s="39">
        <f>IF($B608="","",-SUMIFS(Tabla7[Cantidad],Tabla7[Código del producto],$B608,Tabla7[Tipo de movimiento],"SALIDA",Tabla7[Mes],L$5))</f>
        <v>0</v>
      </c>
      <c r="M608" s="39">
        <f>IF($B608="","",-SUMIFS(Tabla7[Cantidad],Tabla7[Código del producto],$B608,Tabla7[Tipo de movimiento],"SALIDA",Tabla7[Mes],M$5))</f>
        <v>0</v>
      </c>
      <c r="N608" s="39">
        <f>IF($B608="","",-SUMIFS(Tabla7[Cantidad],Tabla7[Código del producto],$B608,Tabla7[Tipo de movimiento],"SALIDA",Tabla7[Mes],N$5))</f>
        <v>13</v>
      </c>
      <c r="O608" s="39">
        <f>IF($B608="","",-SUMIFS(Tabla7[Cantidad],Tabla7[Código del producto],$B608,Tabla7[Tipo de movimiento],"SALIDA",Tabla7[Mes],O$5))</f>
        <v>0</v>
      </c>
      <c r="P608" s="39">
        <f>IF($B608="","",-SUMIFS(Tabla7[Cantidad],Tabla7[Código del producto],$B608,Tabla7[Tipo de movimiento],"SALIDA",Tabla7[Mes],P$5))</f>
        <v>35</v>
      </c>
      <c r="Q608" s="39">
        <f t="shared" si="27"/>
        <v>16</v>
      </c>
      <c r="R608" s="51" t="str">
        <f>IF($B608="","",IFERROR(VLOOKUP($B608,'ABC rotación'!$C:$G,5,0),"C"))</f>
        <v>A</v>
      </c>
      <c r="S608" s="41">
        <f t="shared" si="28"/>
        <v>0</v>
      </c>
      <c r="T608" s="40">
        <f t="shared" si="29"/>
        <v>0</v>
      </c>
      <c r="U608" s="23" t="str">
        <f>IF($B608="","",VLOOKUP($T608,Tablas!$X$14:$Y$17,2,1))</f>
        <v>1. ROJO</v>
      </c>
    </row>
    <row r="609" spans="2:21" x14ac:dyDescent="0.2">
      <c r="B609" s="1">
        <f>IF(Tablas!B607="","",Tablas!B607)</f>
        <v>300604</v>
      </c>
      <c r="C609" s="1" t="str">
        <f>IF(Tablas!C607="","",Tablas!C607)</f>
        <v>CUBIERTA LATERAL DERECHA AZUL</v>
      </c>
      <c r="D609" s="1" t="str">
        <f>IF(Tablas!D607="","",Tablas!D607)</f>
        <v>05 - COLISION</v>
      </c>
      <c r="E609" s="1" t="str">
        <f>IF(Tablas!E607="","",Tablas!E607)</f>
        <v>UN</v>
      </c>
      <c r="F609" s="1">
        <f>IF(Tablas!F607="","",Tablas!F607)</f>
        <v>22</v>
      </c>
      <c r="G609" s="1">
        <f>IF(Tablas!I607="","",Tablas!I607)</f>
        <v>23</v>
      </c>
      <c r="H609" s="1">
        <v>10</v>
      </c>
      <c r="I609" s="39">
        <f>IF($B609="","",-SUMIFS(Tabla7[Cantidad],Tabla7[Código del producto],$B609,Tabla7[Tipo de movimiento],"SALIDA",Tabla7[Mes],I$5))</f>
        <v>0</v>
      </c>
      <c r="J609" s="39">
        <f>IF($B609="","",-SUMIFS(Tabla7[Cantidad],Tabla7[Código del producto],$B609,Tabla7[Tipo de movimiento],"SALIDA",Tabla7[Mes],J$5))</f>
        <v>6</v>
      </c>
      <c r="K609" s="39">
        <f>IF($B609="","",-SUMIFS(Tabla7[Cantidad],Tabla7[Código del producto],$B609,Tabla7[Tipo de movimiento],"SALIDA",Tabla7[Mes],K$5))</f>
        <v>0</v>
      </c>
      <c r="L609" s="39">
        <f>IF($B609="","",-SUMIFS(Tabla7[Cantidad],Tabla7[Código del producto],$B609,Tabla7[Tipo de movimiento],"SALIDA",Tabla7[Mes],L$5))</f>
        <v>8</v>
      </c>
      <c r="M609" s="39">
        <f>IF($B609="","",-SUMIFS(Tabla7[Cantidad],Tabla7[Código del producto],$B609,Tabla7[Tipo de movimiento],"SALIDA",Tabla7[Mes],M$5))</f>
        <v>0</v>
      </c>
      <c r="N609" s="39">
        <f>IF($B609="","",-SUMIFS(Tabla7[Cantidad],Tabla7[Código del producto],$B609,Tabla7[Tipo de movimiento],"SALIDA",Tabla7[Mes],N$5))</f>
        <v>0</v>
      </c>
      <c r="O609" s="39">
        <f>IF($B609="","",-SUMIFS(Tabla7[Cantidad],Tabla7[Código del producto],$B609,Tabla7[Tipo de movimiento],"SALIDA",Tabla7[Mes],O$5))</f>
        <v>0</v>
      </c>
      <c r="P609" s="39">
        <f>IF($B609="","",-SUMIFS(Tabla7[Cantidad],Tabla7[Código del producto],$B609,Tabla7[Tipo de movimiento],"SALIDA",Tabla7[Mes],P$5))</f>
        <v>6</v>
      </c>
      <c r="Q609" s="39">
        <f t="shared" si="27"/>
        <v>2</v>
      </c>
      <c r="R609" s="51" t="str">
        <f>IF($B609="","",IFERROR(VLOOKUP($B609,'ABC rotación'!$C:$G,5,0),"C"))</f>
        <v>A</v>
      </c>
      <c r="S609" s="41">
        <f t="shared" si="28"/>
        <v>150</v>
      </c>
      <c r="T609" s="40">
        <f t="shared" si="29"/>
        <v>6.8181818181818183</v>
      </c>
      <c r="U609" s="23" t="str">
        <f>IF($B609="","",VLOOKUP($T609,Tablas!$X$14:$Y$17,2,1))</f>
        <v>4. NEGRO</v>
      </c>
    </row>
    <row r="610" spans="2:21" x14ac:dyDescent="0.2">
      <c r="B610" s="1">
        <f>IF(Tablas!B608="","",Tablas!B608)</f>
        <v>300605</v>
      </c>
      <c r="C610" s="1" t="str">
        <f>IF(Tablas!C608="","",Tablas!C608)</f>
        <v>CUBIERTA TRASERA AZUL</v>
      </c>
      <c r="D610" s="1" t="str">
        <f>IF(Tablas!D608="","",Tablas!D608)</f>
        <v>05 - COLISION</v>
      </c>
      <c r="E610" s="1" t="str">
        <f>IF(Tablas!E608="","",Tablas!E608)</f>
        <v>UN</v>
      </c>
      <c r="F610" s="1">
        <f>IF(Tablas!F608="","",Tablas!F608)</f>
        <v>22</v>
      </c>
      <c r="G610" s="1">
        <f>IF(Tablas!I608="","",Tablas!I608)</f>
        <v>41</v>
      </c>
      <c r="H610" s="1">
        <v>9</v>
      </c>
      <c r="I610" s="39">
        <f>IF($B610="","",-SUMIFS(Tabla7[Cantidad],Tabla7[Código del producto],$B610,Tabla7[Tipo de movimiento],"SALIDA",Tabla7[Mes],I$5))</f>
        <v>0</v>
      </c>
      <c r="J610" s="39">
        <f>IF($B610="","",-SUMIFS(Tabla7[Cantidad],Tabla7[Código del producto],$B610,Tabla7[Tipo de movimiento],"SALIDA",Tabla7[Mes],J$5))</f>
        <v>0</v>
      </c>
      <c r="K610" s="39">
        <f>IF($B610="","",-SUMIFS(Tabla7[Cantidad],Tabla7[Código del producto],$B610,Tabla7[Tipo de movimiento],"SALIDA",Tabla7[Mes],K$5))</f>
        <v>20</v>
      </c>
      <c r="L610" s="39">
        <f>IF($B610="","",-SUMIFS(Tabla7[Cantidad],Tabla7[Código del producto],$B610,Tabla7[Tipo de movimiento],"SALIDA",Tabla7[Mes],L$5))</f>
        <v>9</v>
      </c>
      <c r="M610" s="39">
        <f>IF($B610="","",-SUMIFS(Tabla7[Cantidad],Tabla7[Código del producto],$B610,Tabla7[Tipo de movimiento],"SALIDA",Tabla7[Mes],M$5))</f>
        <v>0</v>
      </c>
      <c r="N610" s="39">
        <f>IF($B610="","",-SUMIFS(Tabla7[Cantidad],Tabla7[Código del producto],$B610,Tabla7[Tipo de movimiento],"SALIDA",Tabla7[Mes],N$5))</f>
        <v>0</v>
      </c>
      <c r="O610" s="39">
        <f>IF($B610="","",-SUMIFS(Tabla7[Cantidad],Tabla7[Código del producto],$B610,Tabla7[Tipo de movimiento],"SALIDA",Tabla7[Mes],O$5))</f>
        <v>0</v>
      </c>
      <c r="P610" s="39">
        <f>IF($B610="","",-SUMIFS(Tabla7[Cantidad],Tabla7[Código del producto],$B610,Tabla7[Tipo de movimiento],"SALIDA",Tabla7[Mes],P$5))</f>
        <v>0</v>
      </c>
      <c r="Q610" s="39">
        <f t="shared" si="27"/>
        <v>0</v>
      </c>
      <c r="R610" s="51" t="str">
        <f>IF($B610="","",IFERROR(VLOOKUP($B610,'ABC rotación'!$C:$G,5,0),"C"))</f>
        <v>C</v>
      </c>
      <c r="S610" s="41">
        <f t="shared" si="28"/>
        <v>0</v>
      </c>
      <c r="T610" s="40">
        <f t="shared" si="29"/>
        <v>0</v>
      </c>
      <c r="U610" s="23" t="str">
        <f>IF($B610="","",VLOOKUP($T610,Tablas!$X$14:$Y$17,2,1))</f>
        <v>1. ROJO</v>
      </c>
    </row>
    <row r="611" spans="2:21" x14ac:dyDescent="0.2">
      <c r="B611" s="1">
        <f>IF(Tablas!B609="","",Tablas!B609)</f>
        <v>300606</v>
      </c>
      <c r="C611" s="1" t="str">
        <f>IF(Tablas!C609="","",Tablas!C609)</f>
        <v>EMPAQUETADURA CUB DER CABEZA</v>
      </c>
      <c r="D611" s="1" t="str">
        <f>IF(Tablas!D609="","",Tablas!D609)</f>
        <v>09 - PARTES DE MOTOR</v>
      </c>
      <c r="E611" s="1" t="str">
        <f>IF(Tablas!E609="","",Tablas!E609)</f>
        <v>UN</v>
      </c>
      <c r="F611" s="1">
        <f>IF(Tablas!F609="","",Tablas!F609)</f>
        <v>16</v>
      </c>
      <c r="G611" s="1">
        <f>IF(Tablas!I609="","",Tablas!I609)</f>
        <v>47</v>
      </c>
      <c r="H611" s="1">
        <v>9</v>
      </c>
      <c r="I611" s="39">
        <f>IF($B611="","",-SUMIFS(Tabla7[Cantidad],Tabla7[Código del producto],$B611,Tabla7[Tipo de movimiento],"SALIDA",Tabla7[Mes],I$5))</f>
        <v>0</v>
      </c>
      <c r="J611" s="39">
        <f>IF($B611="","",-SUMIFS(Tabla7[Cantidad],Tabla7[Código del producto],$B611,Tabla7[Tipo de movimiento],"SALIDA",Tabla7[Mes],J$5))</f>
        <v>0</v>
      </c>
      <c r="K611" s="39">
        <f>IF($B611="","",-SUMIFS(Tabla7[Cantidad],Tabla7[Código del producto],$B611,Tabla7[Tipo de movimiento],"SALIDA",Tabla7[Mes],K$5))</f>
        <v>0</v>
      </c>
      <c r="L611" s="39">
        <f>IF($B611="","",-SUMIFS(Tabla7[Cantidad],Tabla7[Código del producto],$B611,Tabla7[Tipo de movimiento],"SALIDA",Tabla7[Mes],L$5))</f>
        <v>0</v>
      </c>
      <c r="M611" s="39">
        <f>IF($B611="","",-SUMIFS(Tabla7[Cantidad],Tabla7[Código del producto],$B611,Tabla7[Tipo de movimiento],"SALIDA",Tabla7[Mes],M$5))</f>
        <v>0</v>
      </c>
      <c r="N611" s="39">
        <f>IF($B611="","",-SUMIFS(Tabla7[Cantidad],Tabla7[Código del producto],$B611,Tabla7[Tipo de movimiento],"SALIDA",Tabla7[Mes],N$5))</f>
        <v>18</v>
      </c>
      <c r="O611" s="39">
        <f>IF($B611="","",-SUMIFS(Tabla7[Cantidad],Tabla7[Código del producto],$B611,Tabla7[Tipo de movimiento],"SALIDA",Tabla7[Mes],O$5))</f>
        <v>0</v>
      </c>
      <c r="P611" s="39">
        <f>IF($B611="","",-SUMIFS(Tabla7[Cantidad],Tabla7[Código del producto],$B611,Tabla7[Tipo de movimiento],"SALIDA",Tabla7[Mes],P$5))</f>
        <v>0</v>
      </c>
      <c r="Q611" s="39">
        <f t="shared" si="27"/>
        <v>6</v>
      </c>
      <c r="R611" s="51" t="str">
        <f>IF($B611="","",IFERROR(VLOOKUP($B611,'ABC rotación'!$C:$G,5,0),"C"))</f>
        <v>C</v>
      </c>
      <c r="S611" s="41">
        <f t="shared" si="28"/>
        <v>45</v>
      </c>
      <c r="T611" s="40">
        <f t="shared" si="29"/>
        <v>2.8125</v>
      </c>
      <c r="U611" s="23" t="str">
        <f>IF($B611="","",VLOOKUP($T611,Tablas!$X$14:$Y$17,2,1))</f>
        <v>4. NEGRO</v>
      </c>
    </row>
    <row r="612" spans="2:21" x14ac:dyDescent="0.2">
      <c r="B612" s="1">
        <f>IF(Tablas!B610="","",Tablas!B610)</f>
        <v>300607</v>
      </c>
      <c r="C612" s="1" t="str">
        <f>IF(Tablas!C610="","",Tablas!C610)</f>
        <v>IMPULSOR LEVANTADOR DE EMBRAG</v>
      </c>
      <c r="D612" s="1" t="str">
        <f>IF(Tablas!D610="","",Tablas!D610)</f>
        <v>09 - PARTES DE MOTOR</v>
      </c>
      <c r="E612" s="1" t="str">
        <f>IF(Tablas!E610="","",Tablas!E610)</f>
        <v>UN</v>
      </c>
      <c r="F612" s="1">
        <f>IF(Tablas!F610="","",Tablas!F610)</f>
        <v>5</v>
      </c>
      <c r="G612" s="1">
        <f>IF(Tablas!I610="","",Tablas!I610)</f>
        <v>28</v>
      </c>
      <c r="H612" s="1">
        <v>1</v>
      </c>
      <c r="I612" s="39">
        <f>IF($B612="","",-SUMIFS(Tabla7[Cantidad],Tabla7[Código del producto],$B612,Tabla7[Tipo de movimiento],"SALIDA",Tabla7[Mes],I$5))</f>
        <v>0</v>
      </c>
      <c r="J612" s="39">
        <f>IF($B612="","",-SUMIFS(Tabla7[Cantidad],Tabla7[Código del producto],$B612,Tabla7[Tipo de movimiento],"SALIDA",Tabla7[Mes],J$5))</f>
        <v>0</v>
      </c>
      <c r="K612" s="39">
        <f>IF($B612="","",-SUMIFS(Tabla7[Cantidad],Tabla7[Código del producto],$B612,Tabla7[Tipo de movimiento],"SALIDA",Tabla7[Mes],K$5))</f>
        <v>10</v>
      </c>
      <c r="L612" s="39">
        <f>IF($B612="","",-SUMIFS(Tabla7[Cantidad],Tabla7[Código del producto],$B612,Tabla7[Tipo de movimiento],"SALIDA",Tabla7[Mes],L$5))</f>
        <v>0</v>
      </c>
      <c r="M612" s="39">
        <f>IF($B612="","",-SUMIFS(Tabla7[Cantidad],Tabla7[Código del producto],$B612,Tabla7[Tipo de movimiento],"SALIDA",Tabla7[Mes],M$5))</f>
        <v>12</v>
      </c>
      <c r="N612" s="39">
        <f>IF($B612="","",-SUMIFS(Tabla7[Cantidad],Tabla7[Código del producto],$B612,Tabla7[Tipo de movimiento],"SALIDA",Tabla7[Mes],N$5))</f>
        <v>0</v>
      </c>
      <c r="O612" s="39">
        <f>IF($B612="","",-SUMIFS(Tabla7[Cantidad],Tabla7[Código del producto],$B612,Tabla7[Tipo de movimiento],"SALIDA",Tabla7[Mes],O$5))</f>
        <v>0</v>
      </c>
      <c r="P612" s="39">
        <f>IF($B612="","",-SUMIFS(Tabla7[Cantidad],Tabla7[Código del producto],$B612,Tabla7[Tipo de movimiento],"SALIDA",Tabla7[Mes],P$5))</f>
        <v>0</v>
      </c>
      <c r="Q612" s="39">
        <f t="shared" si="27"/>
        <v>0</v>
      </c>
      <c r="R612" s="51" t="str">
        <f>IF($B612="","",IFERROR(VLOOKUP($B612,'ABC rotación'!$C:$G,5,0),"C"))</f>
        <v>A</v>
      </c>
      <c r="S612" s="41">
        <f t="shared" si="28"/>
        <v>0</v>
      </c>
      <c r="T612" s="40">
        <f t="shared" si="29"/>
        <v>0</v>
      </c>
      <c r="U612" s="23" t="str">
        <f>IF($B612="","",VLOOKUP($T612,Tablas!$X$14:$Y$17,2,1))</f>
        <v>1. ROJO</v>
      </c>
    </row>
    <row r="613" spans="2:21" x14ac:dyDescent="0.2">
      <c r="B613" s="1">
        <f>IF(Tablas!B611="","",Tablas!B611)</f>
        <v>300608</v>
      </c>
      <c r="C613" s="1" t="str">
        <f>IF(Tablas!C611="","",Tablas!C611)</f>
        <v>BASE DE POSAPIES IZQUIERDO</v>
      </c>
      <c r="D613" s="1" t="str">
        <f>IF(Tablas!D611="","",Tablas!D611)</f>
        <v>07 - PEDALES Y POSAPIES</v>
      </c>
      <c r="E613" s="1" t="str">
        <f>IF(Tablas!E611="","",Tablas!E611)</f>
        <v>UN</v>
      </c>
      <c r="F613" s="1">
        <f>IF(Tablas!F611="","",Tablas!F611)</f>
        <v>17</v>
      </c>
      <c r="G613" s="1">
        <f>IF(Tablas!I611="","",Tablas!I611)</f>
        <v>41</v>
      </c>
      <c r="H613" s="1">
        <v>6</v>
      </c>
      <c r="I613" s="39">
        <f>IF($B613="","",-SUMIFS(Tabla7[Cantidad],Tabla7[Código del producto],$B613,Tabla7[Tipo de movimiento],"SALIDA",Tabla7[Mes],I$5))</f>
        <v>0</v>
      </c>
      <c r="J613" s="39">
        <f>IF($B613="","",-SUMIFS(Tabla7[Cantidad],Tabla7[Código del producto],$B613,Tabla7[Tipo de movimiento],"SALIDA",Tabla7[Mes],J$5))</f>
        <v>0</v>
      </c>
      <c r="K613" s="39">
        <f>IF($B613="","",-SUMIFS(Tabla7[Cantidad],Tabla7[Código del producto],$B613,Tabla7[Tipo de movimiento],"SALIDA",Tabla7[Mes],K$5))</f>
        <v>0</v>
      </c>
      <c r="L613" s="39">
        <f>IF($B613="","",-SUMIFS(Tabla7[Cantidad],Tabla7[Código del producto],$B613,Tabla7[Tipo de movimiento],"SALIDA",Tabla7[Mes],L$5))</f>
        <v>12</v>
      </c>
      <c r="M613" s="39">
        <f>IF($B613="","",-SUMIFS(Tabla7[Cantidad],Tabla7[Código del producto],$B613,Tabla7[Tipo de movimiento],"SALIDA",Tabla7[Mes],M$5))</f>
        <v>0</v>
      </c>
      <c r="N613" s="39">
        <f>IF($B613="","",-SUMIFS(Tabla7[Cantidad],Tabla7[Código del producto],$B613,Tabla7[Tipo de movimiento],"SALIDA",Tabla7[Mes],N$5))</f>
        <v>0</v>
      </c>
      <c r="O613" s="39">
        <f>IF($B613="","",-SUMIFS(Tabla7[Cantidad],Tabla7[Código del producto],$B613,Tabla7[Tipo de movimiento],"SALIDA",Tabla7[Mes],O$5))</f>
        <v>10</v>
      </c>
      <c r="P613" s="39">
        <f>IF($B613="","",-SUMIFS(Tabla7[Cantidad],Tabla7[Código del producto],$B613,Tabla7[Tipo de movimiento],"SALIDA",Tabla7[Mes],P$5))</f>
        <v>0</v>
      </c>
      <c r="Q613" s="39">
        <f t="shared" si="27"/>
        <v>3.3333333333333335</v>
      </c>
      <c r="R613" s="51" t="str">
        <f>IF($B613="","",IFERROR(VLOOKUP($B613,'ABC rotación'!$C:$G,5,0),"C"))</f>
        <v>B</v>
      </c>
      <c r="S613" s="41">
        <f t="shared" si="28"/>
        <v>53.999999999999993</v>
      </c>
      <c r="T613" s="40">
        <f t="shared" si="29"/>
        <v>3.1764705882352935</v>
      </c>
      <c r="U613" s="23" t="str">
        <f>IF($B613="","",VLOOKUP($T613,Tablas!$X$14:$Y$17,2,1))</f>
        <v>4. NEGRO</v>
      </c>
    </row>
    <row r="614" spans="2:21" x14ac:dyDescent="0.2">
      <c r="B614" s="1">
        <f>IF(Tablas!B612="","",Tablas!B612)</f>
        <v>300609</v>
      </c>
      <c r="C614" s="1" t="str">
        <f>IF(Tablas!C612="","",Tablas!C612)</f>
        <v>BASE DE POSAPIES DERECHO</v>
      </c>
      <c r="D614" s="1" t="str">
        <f>IF(Tablas!D612="","",Tablas!D612)</f>
        <v>07 - PEDALES Y POSAPIES</v>
      </c>
      <c r="E614" s="1" t="str">
        <f>IF(Tablas!E612="","",Tablas!E612)</f>
        <v>UN</v>
      </c>
      <c r="F614" s="1">
        <f>IF(Tablas!F612="","",Tablas!F612)</f>
        <v>15</v>
      </c>
      <c r="G614" s="1">
        <f>IF(Tablas!I612="","",Tablas!I612)</f>
        <v>11</v>
      </c>
      <c r="H614" s="1">
        <v>9</v>
      </c>
      <c r="I614" s="39">
        <f>IF($B614="","",-SUMIFS(Tabla7[Cantidad],Tabla7[Código del producto],$B614,Tabla7[Tipo de movimiento],"SALIDA",Tabla7[Mes],I$5))</f>
        <v>0</v>
      </c>
      <c r="J614" s="39">
        <f>IF($B614="","",-SUMIFS(Tabla7[Cantidad],Tabla7[Código del producto],$B614,Tabla7[Tipo de movimiento],"SALIDA",Tabla7[Mes],J$5))</f>
        <v>17</v>
      </c>
      <c r="K614" s="39">
        <f>IF($B614="","",-SUMIFS(Tabla7[Cantidad],Tabla7[Código del producto],$B614,Tabla7[Tipo de movimiento],"SALIDA",Tabla7[Mes],K$5))</f>
        <v>0</v>
      </c>
      <c r="L614" s="39">
        <f>IF($B614="","",-SUMIFS(Tabla7[Cantidad],Tabla7[Código del producto],$B614,Tabla7[Tipo de movimiento],"SALIDA",Tabla7[Mes],L$5))</f>
        <v>0</v>
      </c>
      <c r="M614" s="39">
        <f>IF($B614="","",-SUMIFS(Tabla7[Cantidad],Tabla7[Código del producto],$B614,Tabla7[Tipo de movimiento],"SALIDA",Tabla7[Mes],M$5))</f>
        <v>0</v>
      </c>
      <c r="N614" s="39">
        <f>IF($B614="","",-SUMIFS(Tabla7[Cantidad],Tabla7[Código del producto],$B614,Tabla7[Tipo de movimiento],"SALIDA",Tabla7[Mes],N$5))</f>
        <v>0</v>
      </c>
      <c r="O614" s="39">
        <f>IF($B614="","",-SUMIFS(Tabla7[Cantidad],Tabla7[Código del producto],$B614,Tabla7[Tipo de movimiento],"SALIDA",Tabla7[Mes],O$5))</f>
        <v>12</v>
      </c>
      <c r="P614" s="39">
        <f>IF($B614="","",-SUMIFS(Tabla7[Cantidad],Tabla7[Código del producto],$B614,Tabla7[Tipo de movimiento],"SALIDA",Tabla7[Mes],P$5))</f>
        <v>0</v>
      </c>
      <c r="Q614" s="39">
        <f t="shared" si="27"/>
        <v>4</v>
      </c>
      <c r="R614" s="51" t="str">
        <f>IF($B614="","",IFERROR(VLOOKUP($B614,'ABC rotación'!$C:$G,5,0),"C"))</f>
        <v>B</v>
      </c>
      <c r="S614" s="41">
        <f t="shared" si="28"/>
        <v>67.5</v>
      </c>
      <c r="T614" s="40">
        <f t="shared" si="29"/>
        <v>4.5</v>
      </c>
      <c r="U614" s="23" t="str">
        <f>IF($B614="","",VLOOKUP($T614,Tablas!$X$14:$Y$17,2,1))</f>
        <v>4. NEGRO</v>
      </c>
    </row>
    <row r="615" spans="2:21" x14ac:dyDescent="0.2">
      <c r="B615" s="1">
        <f>IF(Tablas!B613="","",Tablas!B613)</f>
        <v>300610</v>
      </c>
      <c r="C615" s="1" t="str">
        <f>IF(Tablas!C613="","",Tablas!C613)</f>
        <v>COMPONENTE IZQUIERDO DE CARTER</v>
      </c>
      <c r="D615" s="1" t="str">
        <f>IF(Tablas!D613="","",Tablas!D613)</f>
        <v>15 - MISCELANEOS</v>
      </c>
      <c r="E615" s="1" t="str">
        <f>IF(Tablas!E613="","",Tablas!E613)</f>
        <v>UN</v>
      </c>
      <c r="F615" s="1">
        <f>IF(Tablas!F613="","",Tablas!F613)</f>
        <v>11</v>
      </c>
      <c r="G615" s="1">
        <f>IF(Tablas!I613="","",Tablas!I613)</f>
        <v>21</v>
      </c>
      <c r="H615" s="1">
        <v>4</v>
      </c>
      <c r="I615" s="39">
        <f>IF($B615="","",-SUMIFS(Tabla7[Cantidad],Tabla7[Código del producto],$B615,Tabla7[Tipo de movimiento],"SALIDA",Tabla7[Mes],I$5))</f>
        <v>8</v>
      </c>
      <c r="J615" s="39">
        <f>IF($B615="","",-SUMIFS(Tabla7[Cantidad],Tabla7[Código del producto],$B615,Tabla7[Tipo de movimiento],"SALIDA",Tabla7[Mes],J$5))</f>
        <v>7</v>
      </c>
      <c r="K615" s="39">
        <f>IF($B615="","",-SUMIFS(Tabla7[Cantidad],Tabla7[Código del producto],$B615,Tabla7[Tipo de movimiento],"SALIDA",Tabla7[Mes],K$5))</f>
        <v>0</v>
      </c>
      <c r="L615" s="39">
        <f>IF($B615="","",-SUMIFS(Tabla7[Cantidad],Tabla7[Código del producto],$B615,Tabla7[Tipo de movimiento],"SALIDA",Tabla7[Mes],L$5))</f>
        <v>0</v>
      </c>
      <c r="M615" s="39">
        <f>IF($B615="","",-SUMIFS(Tabla7[Cantidad],Tabla7[Código del producto],$B615,Tabla7[Tipo de movimiento],"SALIDA",Tabla7[Mes],M$5))</f>
        <v>11</v>
      </c>
      <c r="N615" s="39">
        <f>IF($B615="","",-SUMIFS(Tabla7[Cantidad],Tabla7[Código del producto],$B615,Tabla7[Tipo de movimiento],"SALIDA",Tabla7[Mes],N$5))</f>
        <v>0</v>
      </c>
      <c r="O615" s="39">
        <f>IF($B615="","",-SUMIFS(Tabla7[Cantidad],Tabla7[Código del producto],$B615,Tabla7[Tipo de movimiento],"SALIDA",Tabla7[Mes],O$5))</f>
        <v>0</v>
      </c>
      <c r="P615" s="39">
        <f>IF($B615="","",-SUMIFS(Tabla7[Cantidad],Tabla7[Código del producto],$B615,Tabla7[Tipo de movimiento],"SALIDA",Tabla7[Mes],P$5))</f>
        <v>0</v>
      </c>
      <c r="Q615" s="39">
        <f t="shared" si="27"/>
        <v>0</v>
      </c>
      <c r="R615" s="51" t="str">
        <f>IF($B615="","",IFERROR(VLOOKUP($B615,'ABC rotación'!$C:$G,5,0),"C"))</f>
        <v>A</v>
      </c>
      <c r="S615" s="41">
        <f t="shared" si="28"/>
        <v>0</v>
      </c>
      <c r="T615" s="40">
        <f t="shared" si="29"/>
        <v>0</v>
      </c>
      <c r="U615" s="23" t="str">
        <f>IF($B615="","",VLOOKUP($T615,Tablas!$X$14:$Y$17,2,1))</f>
        <v>1. ROJO</v>
      </c>
    </row>
    <row r="616" spans="2:21" x14ac:dyDescent="0.2">
      <c r="B616" s="1">
        <f>IF(Tablas!B614="","",Tablas!B614)</f>
        <v>300611</v>
      </c>
      <c r="C616" s="1" t="str">
        <f>IF(Tablas!C614="","",Tablas!C614)</f>
        <v>BASE INF MANUBRIO Y DIRECCION</v>
      </c>
      <c r="D616" s="1" t="str">
        <f>IF(Tablas!D614="","",Tablas!D614)</f>
        <v>06 - AMORTIGUADORES</v>
      </c>
      <c r="E616" s="1" t="str">
        <f>IF(Tablas!E614="","",Tablas!E614)</f>
        <v>UN</v>
      </c>
      <c r="F616" s="1">
        <f>IF(Tablas!F614="","",Tablas!F614)</f>
        <v>15</v>
      </c>
      <c r="G616" s="1">
        <f>IF(Tablas!I614="","",Tablas!I614)</f>
        <v>18</v>
      </c>
      <c r="H616" s="1">
        <v>4</v>
      </c>
      <c r="I616" s="39">
        <f>IF($B616="","",-SUMIFS(Tabla7[Cantidad],Tabla7[Código del producto],$B616,Tabla7[Tipo de movimiento],"SALIDA",Tabla7[Mes],I$5))</f>
        <v>0</v>
      </c>
      <c r="J616" s="39">
        <f>IF($B616="","",-SUMIFS(Tabla7[Cantidad],Tabla7[Código del producto],$B616,Tabla7[Tipo de movimiento],"SALIDA",Tabla7[Mes],J$5))</f>
        <v>0</v>
      </c>
      <c r="K616" s="39">
        <f>IF($B616="","",-SUMIFS(Tabla7[Cantidad],Tabla7[Código del producto],$B616,Tabla7[Tipo de movimiento],"SALIDA",Tabla7[Mes],K$5))</f>
        <v>0</v>
      </c>
      <c r="L616" s="39">
        <f>IF($B616="","",-SUMIFS(Tabla7[Cantidad],Tabla7[Código del producto],$B616,Tabla7[Tipo de movimiento],"SALIDA",Tabla7[Mes],L$5))</f>
        <v>0</v>
      </c>
      <c r="M616" s="39">
        <f>IF($B616="","",-SUMIFS(Tabla7[Cantidad],Tabla7[Código del producto],$B616,Tabla7[Tipo de movimiento],"SALIDA",Tabla7[Mes],M$5))</f>
        <v>8</v>
      </c>
      <c r="N616" s="39">
        <f>IF($B616="","",-SUMIFS(Tabla7[Cantidad],Tabla7[Código del producto],$B616,Tabla7[Tipo de movimiento],"SALIDA",Tabla7[Mes],N$5))</f>
        <v>0</v>
      </c>
      <c r="O616" s="39">
        <f>IF($B616="","",-SUMIFS(Tabla7[Cantidad],Tabla7[Código del producto],$B616,Tabla7[Tipo de movimiento],"SALIDA",Tabla7[Mes],O$5))</f>
        <v>0</v>
      </c>
      <c r="P616" s="39">
        <f>IF($B616="","",-SUMIFS(Tabla7[Cantidad],Tabla7[Código del producto],$B616,Tabla7[Tipo de movimiento],"SALIDA",Tabla7[Mes],P$5))</f>
        <v>15</v>
      </c>
      <c r="Q616" s="39">
        <f t="shared" si="27"/>
        <v>5</v>
      </c>
      <c r="R616" s="51" t="str">
        <f>IF($B616="","",IFERROR(VLOOKUP($B616,'ABC rotación'!$C:$G,5,0),"C"))</f>
        <v>A</v>
      </c>
      <c r="S616" s="41">
        <f t="shared" si="28"/>
        <v>24</v>
      </c>
      <c r="T616" s="40">
        <f t="shared" si="29"/>
        <v>1.6</v>
      </c>
      <c r="U616" s="23" t="str">
        <f>IF($B616="","",VLOOKUP($T616,Tablas!$X$14:$Y$17,2,1))</f>
        <v>3. VERDE</v>
      </c>
    </row>
    <row r="617" spans="2:21" x14ac:dyDescent="0.2">
      <c r="B617" s="1">
        <f>IF(Tablas!B615="","",Tablas!B615)</f>
        <v>300612</v>
      </c>
      <c r="C617" s="1" t="str">
        <f>IF(Tablas!C615="","",Tablas!C615)</f>
        <v>IMPULSOR DE BALANCIN</v>
      </c>
      <c r="D617" s="1" t="str">
        <f>IF(Tablas!D615="","",Tablas!D615)</f>
        <v>09 - PARTES DE MOTOR</v>
      </c>
      <c r="E617" s="1" t="str">
        <f>IF(Tablas!E615="","",Tablas!E615)</f>
        <v>UN</v>
      </c>
      <c r="F617" s="1">
        <f>IF(Tablas!F615="","",Tablas!F615)</f>
        <v>16</v>
      </c>
      <c r="G617" s="1">
        <f>IF(Tablas!I615="","",Tablas!I615)</f>
        <v>13</v>
      </c>
      <c r="H617" s="1">
        <v>1</v>
      </c>
      <c r="I617" s="39">
        <f>IF($B617="","",-SUMIFS(Tabla7[Cantidad],Tabla7[Código del producto],$B617,Tabla7[Tipo de movimiento],"SALIDA",Tabla7[Mes],I$5))</f>
        <v>0</v>
      </c>
      <c r="J617" s="39">
        <f>IF($B617="","",-SUMIFS(Tabla7[Cantidad],Tabla7[Código del producto],$B617,Tabla7[Tipo de movimiento],"SALIDA",Tabla7[Mes],J$5))</f>
        <v>0</v>
      </c>
      <c r="K617" s="39">
        <f>IF($B617="","",-SUMIFS(Tabla7[Cantidad],Tabla7[Código del producto],$B617,Tabla7[Tipo de movimiento],"SALIDA",Tabla7[Mes],K$5))</f>
        <v>0</v>
      </c>
      <c r="L617" s="39">
        <f>IF($B617="","",-SUMIFS(Tabla7[Cantidad],Tabla7[Código del producto],$B617,Tabla7[Tipo de movimiento],"SALIDA",Tabla7[Mes],L$5))</f>
        <v>0</v>
      </c>
      <c r="M617" s="39">
        <f>IF($B617="","",-SUMIFS(Tabla7[Cantidad],Tabla7[Código del producto],$B617,Tabla7[Tipo de movimiento],"SALIDA",Tabla7[Mes],M$5))</f>
        <v>0</v>
      </c>
      <c r="N617" s="39">
        <f>IF($B617="","",-SUMIFS(Tabla7[Cantidad],Tabla7[Código del producto],$B617,Tabla7[Tipo de movimiento],"SALIDA",Tabla7[Mes],N$5))</f>
        <v>0</v>
      </c>
      <c r="O617" s="39">
        <f>IF($B617="","",-SUMIFS(Tabla7[Cantidad],Tabla7[Código del producto],$B617,Tabla7[Tipo de movimiento],"SALIDA",Tabla7[Mes],O$5))</f>
        <v>0</v>
      </c>
      <c r="P617" s="39">
        <f>IF($B617="","",-SUMIFS(Tabla7[Cantidad],Tabla7[Código del producto],$B617,Tabla7[Tipo de movimiento],"SALIDA",Tabla7[Mes],P$5))</f>
        <v>0</v>
      </c>
      <c r="Q617" s="39">
        <f t="shared" si="27"/>
        <v>0</v>
      </c>
      <c r="R617" s="51" t="str">
        <f>IF($B617="","",IFERROR(VLOOKUP($B617,'ABC rotación'!$C:$G,5,0),"C"))</f>
        <v>B</v>
      </c>
      <c r="S617" s="41">
        <f t="shared" si="28"/>
        <v>0</v>
      </c>
      <c r="T617" s="40">
        <f t="shared" si="29"/>
        <v>0</v>
      </c>
      <c r="U617" s="23" t="str">
        <f>IF($B617="","",VLOOKUP($T617,Tablas!$X$14:$Y$17,2,1))</f>
        <v>1. ROJO</v>
      </c>
    </row>
    <row r="618" spans="2:21" x14ac:dyDescent="0.2">
      <c r="B618" s="1">
        <f>IF(Tablas!B616="","",Tablas!B616)</f>
        <v>300613</v>
      </c>
      <c r="C618" s="1" t="str">
        <f>IF(Tablas!C616="","",Tablas!C616)</f>
        <v>RODAMIENTO DEL TENSIONADOR DE</v>
      </c>
      <c r="D618" s="1" t="str">
        <f>IF(Tablas!D616="","",Tablas!D616)</f>
        <v>09 - PARTES DE MOTOR</v>
      </c>
      <c r="E618" s="1" t="str">
        <f>IF(Tablas!E616="","",Tablas!E616)</f>
        <v>UN</v>
      </c>
      <c r="F618" s="1">
        <f>IF(Tablas!F616="","",Tablas!F616)</f>
        <v>9</v>
      </c>
      <c r="G618" s="1">
        <f>IF(Tablas!I616="","",Tablas!I616)</f>
        <v>27</v>
      </c>
      <c r="H618" s="1">
        <v>2</v>
      </c>
      <c r="I618" s="39">
        <f>IF($B618="","",-SUMIFS(Tabla7[Cantidad],Tabla7[Código del producto],$B618,Tabla7[Tipo de movimiento],"SALIDA",Tabla7[Mes],I$5))</f>
        <v>0</v>
      </c>
      <c r="J618" s="39">
        <f>IF($B618="","",-SUMIFS(Tabla7[Cantidad],Tabla7[Código del producto],$B618,Tabla7[Tipo de movimiento],"SALIDA",Tabla7[Mes],J$5))</f>
        <v>0</v>
      </c>
      <c r="K618" s="39">
        <f>IF($B618="","",-SUMIFS(Tabla7[Cantidad],Tabla7[Código del producto],$B618,Tabla7[Tipo de movimiento],"SALIDA",Tabla7[Mes],K$5))</f>
        <v>0</v>
      </c>
      <c r="L618" s="39">
        <f>IF($B618="","",-SUMIFS(Tabla7[Cantidad],Tabla7[Código del producto],$B618,Tabla7[Tipo de movimiento],"SALIDA",Tabla7[Mes],L$5))</f>
        <v>0</v>
      </c>
      <c r="M618" s="39">
        <f>IF($B618="","",-SUMIFS(Tabla7[Cantidad],Tabla7[Código del producto],$B618,Tabla7[Tipo de movimiento],"SALIDA",Tabla7[Mes],M$5))</f>
        <v>0</v>
      </c>
      <c r="N618" s="39">
        <f>IF($B618="","",-SUMIFS(Tabla7[Cantidad],Tabla7[Código del producto],$B618,Tabla7[Tipo de movimiento],"SALIDA",Tabla7[Mes],N$5))</f>
        <v>14</v>
      </c>
      <c r="O618" s="39">
        <f>IF($B618="","",-SUMIFS(Tabla7[Cantidad],Tabla7[Código del producto],$B618,Tabla7[Tipo de movimiento],"SALIDA",Tabla7[Mes],O$5))</f>
        <v>10</v>
      </c>
      <c r="P618" s="39">
        <f>IF($B618="","",-SUMIFS(Tabla7[Cantidad],Tabla7[Código del producto],$B618,Tabla7[Tipo de movimiento],"SALIDA",Tabla7[Mes],P$5))</f>
        <v>0</v>
      </c>
      <c r="Q618" s="39">
        <f t="shared" si="27"/>
        <v>8</v>
      </c>
      <c r="R618" s="51" t="str">
        <f>IF($B618="","",IFERROR(VLOOKUP($B618,'ABC rotación'!$C:$G,5,0),"C"))</f>
        <v>C</v>
      </c>
      <c r="S618" s="41">
        <f t="shared" si="28"/>
        <v>7.5</v>
      </c>
      <c r="T618" s="40">
        <f t="shared" si="29"/>
        <v>0.83333333333333337</v>
      </c>
      <c r="U618" s="23" t="str">
        <f>IF($B618="","",VLOOKUP($T618,Tablas!$X$14:$Y$17,2,1))</f>
        <v>2. AMARILLO</v>
      </c>
    </row>
    <row r="619" spans="2:21" x14ac:dyDescent="0.2">
      <c r="B619" s="1">
        <f>IF(Tablas!B617="","",Tablas!B617)</f>
        <v>300614</v>
      </c>
      <c r="C619" s="1" t="str">
        <f>IF(Tablas!C617="","",Tablas!C617)</f>
        <v>RESORTE TENSIONADOR DE CADENA</v>
      </c>
      <c r="D619" s="1" t="str">
        <f>IF(Tablas!D617="","",Tablas!D617)</f>
        <v>09 - PARTES DE MOTOR</v>
      </c>
      <c r="E619" s="1" t="str">
        <f>IF(Tablas!E617="","",Tablas!E617)</f>
        <v>UN</v>
      </c>
      <c r="F619" s="1">
        <f>IF(Tablas!F617="","",Tablas!F617)</f>
        <v>17</v>
      </c>
      <c r="G619" s="1">
        <f>IF(Tablas!I617="","",Tablas!I617)</f>
        <v>50</v>
      </c>
      <c r="H619" s="1">
        <v>6</v>
      </c>
      <c r="I619" s="39">
        <f>IF($B619="","",-SUMIFS(Tabla7[Cantidad],Tabla7[Código del producto],$B619,Tabla7[Tipo de movimiento],"SALIDA",Tabla7[Mes],I$5))</f>
        <v>0</v>
      </c>
      <c r="J619" s="39">
        <f>IF($B619="","",-SUMIFS(Tabla7[Cantidad],Tabla7[Código del producto],$B619,Tabla7[Tipo de movimiento],"SALIDA",Tabla7[Mes],J$5))</f>
        <v>0</v>
      </c>
      <c r="K619" s="39">
        <f>IF($B619="","",-SUMIFS(Tabla7[Cantidad],Tabla7[Código del producto],$B619,Tabla7[Tipo de movimiento],"SALIDA",Tabla7[Mes],K$5))</f>
        <v>0</v>
      </c>
      <c r="L619" s="39">
        <f>IF($B619="","",-SUMIFS(Tabla7[Cantidad],Tabla7[Código del producto],$B619,Tabla7[Tipo de movimiento],"SALIDA",Tabla7[Mes],L$5))</f>
        <v>0</v>
      </c>
      <c r="M619" s="39">
        <f>IF($B619="","",-SUMIFS(Tabla7[Cantidad],Tabla7[Código del producto],$B619,Tabla7[Tipo de movimiento],"SALIDA",Tabla7[Mes],M$5))</f>
        <v>0</v>
      </c>
      <c r="N619" s="39">
        <f>IF($B619="","",-SUMIFS(Tabla7[Cantidad],Tabla7[Código del producto],$B619,Tabla7[Tipo de movimiento],"SALIDA",Tabla7[Mes],N$5))</f>
        <v>0</v>
      </c>
      <c r="O619" s="39">
        <f>IF($B619="","",-SUMIFS(Tabla7[Cantidad],Tabla7[Código del producto],$B619,Tabla7[Tipo de movimiento],"SALIDA",Tabla7[Mes],O$5))</f>
        <v>5</v>
      </c>
      <c r="P619" s="39">
        <f>IF($B619="","",-SUMIFS(Tabla7[Cantidad],Tabla7[Código del producto],$B619,Tabla7[Tipo de movimiento],"SALIDA",Tabla7[Mes],P$5))</f>
        <v>0</v>
      </c>
      <c r="Q619" s="39">
        <f t="shared" si="27"/>
        <v>1.6666666666666667</v>
      </c>
      <c r="R619" s="51" t="str">
        <f>IF($B619="","",IFERROR(VLOOKUP($B619,'ABC rotación'!$C:$G,5,0),"C"))</f>
        <v>C</v>
      </c>
      <c r="S619" s="41">
        <f t="shared" si="28"/>
        <v>107.99999999999999</v>
      </c>
      <c r="T619" s="40">
        <f t="shared" si="29"/>
        <v>6.352941176470587</v>
      </c>
      <c r="U619" s="23" t="str">
        <f>IF($B619="","",VLOOKUP($T619,Tablas!$X$14:$Y$17,2,1))</f>
        <v>4. NEGRO</v>
      </c>
    </row>
    <row r="620" spans="2:21" x14ac:dyDescent="0.2">
      <c r="B620" s="1">
        <f>IF(Tablas!B618="","",Tablas!B618)</f>
        <v>300615</v>
      </c>
      <c r="C620" s="1" t="str">
        <f>IF(Tablas!C618="","",Tablas!C618)</f>
        <v>CADENA DE CAMARA</v>
      </c>
      <c r="D620" s="1" t="str">
        <f>IF(Tablas!D618="","",Tablas!D618)</f>
        <v>09 - PARTES DE MOTOR</v>
      </c>
      <c r="E620" s="1" t="str">
        <f>IF(Tablas!E618="","",Tablas!E618)</f>
        <v>UN</v>
      </c>
      <c r="F620" s="1">
        <f>IF(Tablas!F618="","",Tablas!F618)</f>
        <v>9</v>
      </c>
      <c r="G620" s="1">
        <f>IF(Tablas!I618="","",Tablas!I618)</f>
        <v>23</v>
      </c>
      <c r="H620" s="1">
        <v>9</v>
      </c>
      <c r="I620" s="39">
        <f>IF($B620="","",-SUMIFS(Tabla7[Cantidad],Tabla7[Código del producto],$B620,Tabla7[Tipo de movimiento],"SALIDA",Tabla7[Mes],I$5))</f>
        <v>0</v>
      </c>
      <c r="J620" s="39">
        <f>IF($B620="","",-SUMIFS(Tabla7[Cantidad],Tabla7[Código del producto],$B620,Tabla7[Tipo de movimiento],"SALIDA",Tabla7[Mes],J$5))</f>
        <v>18</v>
      </c>
      <c r="K620" s="39">
        <f>IF($B620="","",-SUMIFS(Tabla7[Cantidad],Tabla7[Código del producto],$B620,Tabla7[Tipo de movimiento],"SALIDA",Tabla7[Mes],K$5))</f>
        <v>19</v>
      </c>
      <c r="L620" s="39">
        <f>IF($B620="","",-SUMIFS(Tabla7[Cantidad],Tabla7[Código del producto],$B620,Tabla7[Tipo de movimiento],"SALIDA",Tabla7[Mes],L$5))</f>
        <v>0</v>
      </c>
      <c r="M620" s="39">
        <f>IF($B620="","",-SUMIFS(Tabla7[Cantidad],Tabla7[Código del producto],$B620,Tabla7[Tipo de movimiento],"SALIDA",Tabla7[Mes],M$5))</f>
        <v>0</v>
      </c>
      <c r="N620" s="39">
        <f>IF($B620="","",-SUMIFS(Tabla7[Cantidad],Tabla7[Código del producto],$B620,Tabla7[Tipo de movimiento],"SALIDA",Tabla7[Mes],N$5))</f>
        <v>0</v>
      </c>
      <c r="O620" s="39">
        <f>IF($B620="","",-SUMIFS(Tabla7[Cantidad],Tabla7[Código del producto],$B620,Tabla7[Tipo de movimiento],"SALIDA",Tabla7[Mes],O$5))</f>
        <v>0</v>
      </c>
      <c r="P620" s="39">
        <f>IF($B620="","",-SUMIFS(Tabla7[Cantidad],Tabla7[Código del producto],$B620,Tabla7[Tipo de movimiento],"SALIDA",Tabla7[Mes],P$5))</f>
        <v>0</v>
      </c>
      <c r="Q620" s="39">
        <f t="shared" si="27"/>
        <v>0</v>
      </c>
      <c r="R620" s="51" t="str">
        <f>IF($B620="","",IFERROR(VLOOKUP($B620,'ABC rotación'!$C:$G,5,0),"C"))</f>
        <v>A</v>
      </c>
      <c r="S620" s="41">
        <f t="shared" si="28"/>
        <v>0</v>
      </c>
      <c r="T620" s="40">
        <f t="shared" si="29"/>
        <v>0</v>
      </c>
      <c r="U620" s="23" t="str">
        <f>IF($B620="","",VLOOKUP($T620,Tablas!$X$14:$Y$17,2,1))</f>
        <v>1. ROJO</v>
      </c>
    </row>
    <row r="621" spans="2:21" x14ac:dyDescent="0.2">
      <c r="B621" s="1">
        <f>IF(Tablas!B619="","",Tablas!B619)</f>
        <v>300616</v>
      </c>
      <c r="C621" s="1" t="str">
        <f>IF(Tablas!C619="","",Tablas!C619)</f>
        <v>VARILLA IMPULSORA DE BALANCIN</v>
      </c>
      <c r="D621" s="1" t="str">
        <f>IF(Tablas!D619="","",Tablas!D619)</f>
        <v>09 - PARTES DE MOTOR</v>
      </c>
      <c r="E621" s="1" t="str">
        <f>IF(Tablas!E619="","",Tablas!E619)</f>
        <v>UN</v>
      </c>
      <c r="F621" s="1">
        <f>IF(Tablas!F619="","",Tablas!F619)</f>
        <v>30</v>
      </c>
      <c r="G621" s="1">
        <f>IF(Tablas!I619="","",Tablas!I619)</f>
        <v>30</v>
      </c>
      <c r="H621" s="1">
        <v>10</v>
      </c>
      <c r="I621" s="39">
        <f>IF($B621="","",-SUMIFS(Tabla7[Cantidad],Tabla7[Código del producto],$B621,Tabla7[Tipo de movimiento],"SALIDA",Tabla7[Mes],I$5))</f>
        <v>0</v>
      </c>
      <c r="J621" s="39">
        <f>IF($B621="","",-SUMIFS(Tabla7[Cantidad],Tabla7[Código del producto],$B621,Tabla7[Tipo de movimiento],"SALIDA",Tabla7[Mes],J$5))</f>
        <v>5</v>
      </c>
      <c r="K621" s="39">
        <f>IF($B621="","",-SUMIFS(Tabla7[Cantidad],Tabla7[Código del producto],$B621,Tabla7[Tipo de movimiento],"SALIDA",Tabla7[Mes],K$5))</f>
        <v>0</v>
      </c>
      <c r="L621" s="39">
        <f>IF($B621="","",-SUMIFS(Tabla7[Cantidad],Tabla7[Código del producto],$B621,Tabla7[Tipo de movimiento],"SALIDA",Tabla7[Mes],L$5))</f>
        <v>0</v>
      </c>
      <c r="M621" s="39">
        <f>IF($B621="","",-SUMIFS(Tabla7[Cantidad],Tabla7[Código del producto],$B621,Tabla7[Tipo de movimiento],"SALIDA",Tabla7[Mes],M$5))</f>
        <v>0</v>
      </c>
      <c r="N621" s="39">
        <f>IF($B621="","",-SUMIFS(Tabla7[Cantidad],Tabla7[Código del producto],$B621,Tabla7[Tipo de movimiento],"SALIDA",Tabla7[Mes],N$5))</f>
        <v>6</v>
      </c>
      <c r="O621" s="39">
        <f>IF($B621="","",-SUMIFS(Tabla7[Cantidad],Tabla7[Código del producto],$B621,Tabla7[Tipo de movimiento],"SALIDA",Tabla7[Mes],O$5))</f>
        <v>0</v>
      </c>
      <c r="P621" s="39">
        <f>IF($B621="","",-SUMIFS(Tabla7[Cantidad],Tabla7[Código del producto],$B621,Tabla7[Tipo de movimiento],"SALIDA",Tabla7[Mes],P$5))</f>
        <v>0</v>
      </c>
      <c r="Q621" s="39">
        <f t="shared" si="27"/>
        <v>2</v>
      </c>
      <c r="R621" s="51" t="str">
        <f>IF($B621="","",IFERROR(VLOOKUP($B621,'ABC rotación'!$C:$G,5,0),"C"))</f>
        <v>C</v>
      </c>
      <c r="S621" s="41">
        <f t="shared" si="28"/>
        <v>150</v>
      </c>
      <c r="T621" s="40">
        <f t="shared" si="29"/>
        <v>5</v>
      </c>
      <c r="U621" s="23" t="str">
        <f>IF($B621="","",VLOOKUP($T621,Tablas!$X$14:$Y$17,2,1))</f>
        <v>4. NEGRO</v>
      </c>
    </row>
    <row r="622" spans="2:21" x14ac:dyDescent="0.2">
      <c r="B622" s="1">
        <f>IF(Tablas!B620="","",Tablas!B620)</f>
        <v>300617</v>
      </c>
      <c r="C622" s="1" t="str">
        <f>IF(Tablas!C620="","",Tablas!C620)</f>
        <v>RODAMIENTO GUIA DE CADENA</v>
      </c>
      <c r="D622" s="1" t="str">
        <f>IF(Tablas!D620="","",Tablas!D620)</f>
        <v>09 - PARTES DE MOTOR</v>
      </c>
      <c r="E622" s="1" t="str">
        <f>IF(Tablas!E620="","",Tablas!E620)</f>
        <v>UN</v>
      </c>
      <c r="F622" s="1">
        <f>IF(Tablas!F620="","",Tablas!F620)</f>
        <v>13</v>
      </c>
      <c r="G622" s="1">
        <f>IF(Tablas!I620="","",Tablas!I620)</f>
        <v>15</v>
      </c>
      <c r="H622" s="1">
        <v>0</v>
      </c>
      <c r="I622" s="39">
        <f>IF($B622="","",-SUMIFS(Tabla7[Cantidad],Tabla7[Código del producto],$B622,Tabla7[Tipo de movimiento],"SALIDA",Tabla7[Mes],I$5))</f>
        <v>14</v>
      </c>
      <c r="J622" s="39">
        <f>IF($B622="","",-SUMIFS(Tabla7[Cantidad],Tabla7[Código del producto],$B622,Tabla7[Tipo de movimiento],"SALIDA",Tabla7[Mes],J$5))</f>
        <v>0</v>
      </c>
      <c r="K622" s="39">
        <f>IF($B622="","",-SUMIFS(Tabla7[Cantidad],Tabla7[Código del producto],$B622,Tabla7[Tipo de movimiento],"SALIDA",Tabla7[Mes],K$5))</f>
        <v>23</v>
      </c>
      <c r="L622" s="39">
        <f>IF($B622="","",-SUMIFS(Tabla7[Cantidad],Tabla7[Código del producto],$B622,Tabla7[Tipo de movimiento],"SALIDA",Tabla7[Mes],L$5))</f>
        <v>0</v>
      </c>
      <c r="M622" s="39">
        <f>IF($B622="","",-SUMIFS(Tabla7[Cantidad],Tabla7[Código del producto],$B622,Tabla7[Tipo de movimiento],"SALIDA",Tabla7[Mes],M$5))</f>
        <v>0</v>
      </c>
      <c r="N622" s="39">
        <f>IF($B622="","",-SUMIFS(Tabla7[Cantidad],Tabla7[Código del producto],$B622,Tabla7[Tipo de movimiento],"SALIDA",Tabla7[Mes],N$5))</f>
        <v>0</v>
      </c>
      <c r="O622" s="39">
        <f>IF($B622="","",-SUMIFS(Tabla7[Cantidad],Tabla7[Código del producto],$B622,Tabla7[Tipo de movimiento],"SALIDA",Tabla7[Mes],O$5))</f>
        <v>8</v>
      </c>
      <c r="P622" s="39">
        <f>IF($B622="","",-SUMIFS(Tabla7[Cantidad],Tabla7[Código del producto],$B622,Tabla7[Tipo de movimiento],"SALIDA",Tabla7[Mes],P$5))</f>
        <v>0</v>
      </c>
      <c r="Q622" s="39">
        <f t="shared" si="27"/>
        <v>2.6666666666666665</v>
      </c>
      <c r="R622" s="51" t="str">
        <f>IF($B622="","",IFERROR(VLOOKUP($B622,'ABC rotación'!$C:$G,5,0),"C"))</f>
        <v>A</v>
      </c>
      <c r="S622" s="41">
        <f t="shared" si="28"/>
        <v>0</v>
      </c>
      <c r="T622" s="40">
        <f t="shared" si="29"/>
        <v>0</v>
      </c>
      <c r="U622" s="23" t="str">
        <f>IF($B622="","",VLOOKUP($T622,Tablas!$X$14:$Y$17,2,1))</f>
        <v>1. ROJO</v>
      </c>
    </row>
    <row r="623" spans="2:21" x14ac:dyDescent="0.2">
      <c r="B623" s="1">
        <f>IF(Tablas!B621="","",Tablas!B621)</f>
        <v>300618</v>
      </c>
      <c r="C623" s="1" t="str">
        <f>IF(Tablas!C621="","",Tablas!C621)</f>
        <v>ENGRANAJE GUIA DE CADENA</v>
      </c>
      <c r="D623" s="1" t="str">
        <f>IF(Tablas!D621="","",Tablas!D621)</f>
        <v>09 - PARTES DE MOTOR</v>
      </c>
      <c r="E623" s="1" t="str">
        <f>IF(Tablas!E621="","",Tablas!E621)</f>
        <v>UN</v>
      </c>
      <c r="F623" s="1">
        <f>IF(Tablas!F621="","",Tablas!F621)</f>
        <v>17</v>
      </c>
      <c r="G623" s="1">
        <f>IF(Tablas!I621="","",Tablas!I621)</f>
        <v>13</v>
      </c>
      <c r="H623" s="1">
        <v>9</v>
      </c>
      <c r="I623" s="39">
        <f>IF($B623="","",-SUMIFS(Tabla7[Cantidad],Tabla7[Código del producto],$B623,Tabla7[Tipo de movimiento],"SALIDA",Tabla7[Mes],I$5))</f>
        <v>15</v>
      </c>
      <c r="J623" s="39">
        <f>IF($B623="","",-SUMIFS(Tabla7[Cantidad],Tabla7[Código del producto],$B623,Tabla7[Tipo de movimiento],"SALIDA",Tabla7[Mes],J$5))</f>
        <v>0</v>
      </c>
      <c r="K623" s="39">
        <f>IF($B623="","",-SUMIFS(Tabla7[Cantidad],Tabla7[Código del producto],$B623,Tabla7[Tipo de movimiento],"SALIDA",Tabla7[Mes],K$5))</f>
        <v>0</v>
      </c>
      <c r="L623" s="39">
        <f>IF($B623="","",-SUMIFS(Tabla7[Cantidad],Tabla7[Código del producto],$B623,Tabla7[Tipo de movimiento],"SALIDA",Tabla7[Mes],L$5))</f>
        <v>0</v>
      </c>
      <c r="M623" s="39">
        <f>IF($B623="","",-SUMIFS(Tabla7[Cantidad],Tabla7[Código del producto],$B623,Tabla7[Tipo de movimiento],"SALIDA",Tabla7[Mes],M$5))</f>
        <v>11</v>
      </c>
      <c r="N623" s="39">
        <f>IF($B623="","",-SUMIFS(Tabla7[Cantidad],Tabla7[Código del producto],$B623,Tabla7[Tipo de movimiento],"SALIDA",Tabla7[Mes],N$5))</f>
        <v>5</v>
      </c>
      <c r="O623" s="39">
        <f>IF($B623="","",-SUMIFS(Tabla7[Cantidad],Tabla7[Código del producto],$B623,Tabla7[Tipo de movimiento],"SALIDA",Tabla7[Mes],O$5))</f>
        <v>0</v>
      </c>
      <c r="P623" s="39">
        <f>IF($B623="","",-SUMIFS(Tabla7[Cantidad],Tabla7[Código del producto],$B623,Tabla7[Tipo de movimiento],"SALIDA",Tabla7[Mes],P$5))</f>
        <v>0</v>
      </c>
      <c r="Q623" s="39">
        <f t="shared" si="27"/>
        <v>1.6666666666666667</v>
      </c>
      <c r="R623" s="51" t="str">
        <f>IF($B623="","",IFERROR(VLOOKUP($B623,'ABC rotación'!$C:$G,5,0),"C"))</f>
        <v>A</v>
      </c>
      <c r="S623" s="41">
        <f t="shared" si="28"/>
        <v>161.99999999999997</v>
      </c>
      <c r="T623" s="40">
        <f t="shared" si="29"/>
        <v>9.5294117647058805</v>
      </c>
      <c r="U623" s="23" t="str">
        <f>IF($B623="","",VLOOKUP($T623,Tablas!$X$14:$Y$17,2,1))</f>
        <v>4. NEGRO</v>
      </c>
    </row>
    <row r="624" spans="2:21" x14ac:dyDescent="0.2">
      <c r="B624" s="1">
        <f>IF(Tablas!B622="","",Tablas!B622)</f>
        <v>300619</v>
      </c>
      <c r="C624" s="1" t="str">
        <f>IF(Tablas!C622="","",Tablas!C622)</f>
        <v>CONJ. DE INTERRUPTOR Y MANIJA</v>
      </c>
      <c r="D624" s="1" t="str">
        <f>IF(Tablas!D622="","",Tablas!D622)</f>
        <v>10 - PALANCAS Y CHICOTES</v>
      </c>
      <c r="E624" s="1" t="str">
        <f>IF(Tablas!E622="","",Tablas!E622)</f>
        <v>UN</v>
      </c>
      <c r="F624" s="1">
        <f>IF(Tablas!F622="","",Tablas!F622)</f>
        <v>27</v>
      </c>
      <c r="G624" s="1">
        <f>IF(Tablas!I622="","",Tablas!I622)</f>
        <v>18</v>
      </c>
      <c r="H624" s="1">
        <v>6</v>
      </c>
      <c r="I624" s="39">
        <f>IF($B624="","",-SUMIFS(Tabla7[Cantidad],Tabla7[Código del producto],$B624,Tabla7[Tipo de movimiento],"SALIDA",Tabla7[Mes],I$5))</f>
        <v>0</v>
      </c>
      <c r="J624" s="39">
        <f>IF($B624="","",-SUMIFS(Tabla7[Cantidad],Tabla7[Código del producto],$B624,Tabla7[Tipo de movimiento],"SALIDA",Tabla7[Mes],J$5))</f>
        <v>0</v>
      </c>
      <c r="K624" s="39">
        <f>IF($B624="","",-SUMIFS(Tabla7[Cantidad],Tabla7[Código del producto],$B624,Tabla7[Tipo de movimiento],"SALIDA",Tabla7[Mes],K$5))</f>
        <v>0</v>
      </c>
      <c r="L624" s="39">
        <f>IF($B624="","",-SUMIFS(Tabla7[Cantidad],Tabla7[Código del producto],$B624,Tabla7[Tipo de movimiento],"SALIDA",Tabla7[Mes],L$5))</f>
        <v>0</v>
      </c>
      <c r="M624" s="39">
        <f>IF($B624="","",-SUMIFS(Tabla7[Cantidad],Tabla7[Código del producto],$B624,Tabla7[Tipo de movimiento],"SALIDA",Tabla7[Mes],M$5))</f>
        <v>0</v>
      </c>
      <c r="N624" s="39">
        <f>IF($B624="","",-SUMIFS(Tabla7[Cantidad],Tabla7[Código del producto],$B624,Tabla7[Tipo de movimiento],"SALIDA",Tabla7[Mes],N$5))</f>
        <v>19</v>
      </c>
      <c r="O624" s="39">
        <f>IF($B624="","",-SUMIFS(Tabla7[Cantidad],Tabla7[Código del producto],$B624,Tabla7[Tipo de movimiento],"SALIDA",Tabla7[Mes],O$5))</f>
        <v>0</v>
      </c>
      <c r="P624" s="39">
        <f>IF($B624="","",-SUMIFS(Tabla7[Cantidad],Tabla7[Código del producto],$B624,Tabla7[Tipo de movimiento],"SALIDA",Tabla7[Mes],P$5))</f>
        <v>0</v>
      </c>
      <c r="Q624" s="39">
        <f t="shared" si="27"/>
        <v>6.333333333333333</v>
      </c>
      <c r="R624" s="51" t="str">
        <f>IF($B624="","",IFERROR(VLOOKUP($B624,'ABC rotación'!$C:$G,5,0),"C"))</f>
        <v>C</v>
      </c>
      <c r="S624" s="41">
        <f t="shared" si="28"/>
        <v>28.421052631578949</v>
      </c>
      <c r="T624" s="40">
        <f t="shared" si="29"/>
        <v>1.0526315789473684</v>
      </c>
      <c r="U624" s="23" t="str">
        <f>IF($B624="","",VLOOKUP($T624,Tablas!$X$14:$Y$17,2,1))</f>
        <v>3. VERDE</v>
      </c>
    </row>
    <row r="625" spans="2:21" x14ac:dyDescent="0.2">
      <c r="B625" s="1">
        <f>IF(Tablas!B623="","",Tablas!B623)</f>
        <v>300620</v>
      </c>
      <c r="C625" s="1" t="str">
        <f>IF(Tablas!C623="","",Tablas!C623)</f>
        <v>CUBIERTA DE COLA IZQ ROJA</v>
      </c>
      <c r="D625" s="1" t="str">
        <f>IF(Tablas!D623="","",Tablas!D623)</f>
        <v>05 - COLISION</v>
      </c>
      <c r="E625" s="1" t="str">
        <f>IF(Tablas!E623="","",Tablas!E623)</f>
        <v>UN</v>
      </c>
      <c r="F625" s="1">
        <f>IF(Tablas!F623="","",Tablas!F623)</f>
        <v>20</v>
      </c>
      <c r="G625" s="1">
        <f>IF(Tablas!I623="","",Tablas!I623)</f>
        <v>41</v>
      </c>
      <c r="H625" s="1">
        <v>2</v>
      </c>
      <c r="I625" s="39">
        <f>IF($B625="","",-SUMIFS(Tabla7[Cantidad],Tabla7[Código del producto],$B625,Tabla7[Tipo de movimiento],"SALIDA",Tabla7[Mes],I$5))</f>
        <v>0</v>
      </c>
      <c r="J625" s="39">
        <f>IF($B625="","",-SUMIFS(Tabla7[Cantidad],Tabla7[Código del producto],$B625,Tabla7[Tipo de movimiento],"SALIDA",Tabla7[Mes],J$5))</f>
        <v>0</v>
      </c>
      <c r="K625" s="39">
        <f>IF($B625="","",-SUMIFS(Tabla7[Cantidad],Tabla7[Código del producto],$B625,Tabla7[Tipo de movimiento],"SALIDA",Tabla7[Mes],K$5))</f>
        <v>0</v>
      </c>
      <c r="L625" s="39">
        <f>IF($B625="","",-SUMIFS(Tabla7[Cantidad],Tabla7[Código del producto],$B625,Tabla7[Tipo de movimiento],"SALIDA",Tabla7[Mes],L$5))</f>
        <v>0</v>
      </c>
      <c r="M625" s="39">
        <f>IF($B625="","",-SUMIFS(Tabla7[Cantidad],Tabla7[Código del producto],$B625,Tabla7[Tipo de movimiento],"SALIDA",Tabla7[Mes],M$5))</f>
        <v>0</v>
      </c>
      <c r="N625" s="39">
        <f>IF($B625="","",-SUMIFS(Tabla7[Cantidad],Tabla7[Código del producto],$B625,Tabla7[Tipo de movimiento],"SALIDA",Tabla7[Mes],N$5))</f>
        <v>0</v>
      </c>
      <c r="O625" s="39">
        <f>IF($B625="","",-SUMIFS(Tabla7[Cantidad],Tabla7[Código del producto],$B625,Tabla7[Tipo de movimiento],"SALIDA",Tabla7[Mes],O$5))</f>
        <v>0</v>
      </c>
      <c r="P625" s="39">
        <f>IF($B625="","",-SUMIFS(Tabla7[Cantidad],Tabla7[Código del producto],$B625,Tabla7[Tipo de movimiento],"SALIDA",Tabla7[Mes],P$5))</f>
        <v>0</v>
      </c>
      <c r="Q625" s="39">
        <f t="shared" si="27"/>
        <v>0</v>
      </c>
      <c r="R625" s="51" t="str">
        <f>IF($B625="","",IFERROR(VLOOKUP($B625,'ABC rotación'!$C:$G,5,0),"C"))</f>
        <v>C</v>
      </c>
      <c r="S625" s="41">
        <f t="shared" si="28"/>
        <v>0</v>
      </c>
      <c r="T625" s="40">
        <f t="shared" si="29"/>
        <v>0</v>
      </c>
      <c r="U625" s="23" t="str">
        <f>IF($B625="","",VLOOKUP($T625,Tablas!$X$14:$Y$17,2,1))</f>
        <v>1. ROJO</v>
      </c>
    </row>
    <row r="626" spans="2:21" x14ac:dyDescent="0.2">
      <c r="B626" s="1">
        <f>IF(Tablas!B624="","",Tablas!B624)</f>
        <v>300621</v>
      </c>
      <c r="C626" s="1" t="str">
        <f>IF(Tablas!C624="","",Tablas!C624)</f>
        <v>TIMON</v>
      </c>
      <c r="D626" s="1" t="str">
        <f>IF(Tablas!D624="","",Tablas!D624)</f>
        <v>05 - COLISION</v>
      </c>
      <c r="E626" s="1" t="str">
        <f>IF(Tablas!E624="","",Tablas!E624)</f>
        <v>UN</v>
      </c>
      <c r="F626" s="1">
        <f>IF(Tablas!F624="","",Tablas!F624)</f>
        <v>18</v>
      </c>
      <c r="G626" s="1">
        <f>IF(Tablas!I624="","",Tablas!I624)</f>
        <v>23</v>
      </c>
      <c r="H626" s="1">
        <v>7</v>
      </c>
      <c r="I626" s="39">
        <f>IF($B626="","",-SUMIFS(Tabla7[Cantidad],Tabla7[Código del producto],$B626,Tabla7[Tipo de movimiento],"SALIDA",Tabla7[Mes],I$5))</f>
        <v>0</v>
      </c>
      <c r="J626" s="39">
        <f>IF($B626="","",-SUMIFS(Tabla7[Cantidad],Tabla7[Código del producto],$B626,Tabla7[Tipo de movimiento],"SALIDA",Tabla7[Mes],J$5))</f>
        <v>0</v>
      </c>
      <c r="K626" s="39">
        <f>IF($B626="","",-SUMIFS(Tabla7[Cantidad],Tabla7[Código del producto],$B626,Tabla7[Tipo de movimiento],"SALIDA",Tabla7[Mes],K$5))</f>
        <v>0</v>
      </c>
      <c r="L626" s="39">
        <f>IF($B626="","",-SUMIFS(Tabla7[Cantidad],Tabla7[Código del producto],$B626,Tabla7[Tipo de movimiento],"SALIDA",Tabla7[Mes],L$5))</f>
        <v>29</v>
      </c>
      <c r="M626" s="39">
        <f>IF($B626="","",-SUMIFS(Tabla7[Cantidad],Tabla7[Código del producto],$B626,Tabla7[Tipo de movimiento],"SALIDA",Tabla7[Mes],M$5))</f>
        <v>0</v>
      </c>
      <c r="N626" s="39">
        <f>IF($B626="","",-SUMIFS(Tabla7[Cantidad],Tabla7[Código del producto],$B626,Tabla7[Tipo de movimiento],"SALIDA",Tabla7[Mes],N$5))</f>
        <v>16</v>
      </c>
      <c r="O626" s="39">
        <f>IF($B626="","",-SUMIFS(Tabla7[Cantidad],Tabla7[Código del producto],$B626,Tabla7[Tipo de movimiento],"SALIDA",Tabla7[Mes],O$5))</f>
        <v>12</v>
      </c>
      <c r="P626" s="39">
        <f>IF($B626="","",-SUMIFS(Tabla7[Cantidad],Tabla7[Código del producto],$B626,Tabla7[Tipo de movimiento],"SALIDA",Tabla7[Mes],P$5))</f>
        <v>0</v>
      </c>
      <c r="Q626" s="39">
        <f t="shared" si="27"/>
        <v>9.3333333333333339</v>
      </c>
      <c r="R626" s="51" t="str">
        <f>IF($B626="","",IFERROR(VLOOKUP($B626,'ABC rotación'!$C:$G,5,0),"C"))</f>
        <v>B</v>
      </c>
      <c r="S626" s="41">
        <f t="shared" si="28"/>
        <v>22.5</v>
      </c>
      <c r="T626" s="40">
        <f t="shared" si="29"/>
        <v>1.25</v>
      </c>
      <c r="U626" s="23" t="str">
        <f>IF($B626="","",VLOOKUP($T626,Tablas!$X$14:$Y$17,2,1))</f>
        <v>3. VERDE</v>
      </c>
    </row>
    <row r="627" spans="2:21" x14ac:dyDescent="0.2">
      <c r="B627" s="1">
        <f>IF(Tablas!B625="","",Tablas!B625)</f>
        <v>300622</v>
      </c>
      <c r="C627" s="1" t="str">
        <f>IF(Tablas!C625="","",Tablas!C625)</f>
        <v>CUBIERTA DERECHA DE CARTER</v>
      </c>
      <c r="D627" s="1" t="str">
        <f>IF(Tablas!D625="","",Tablas!D625)</f>
        <v>09 - PARTES DE MOTOR</v>
      </c>
      <c r="E627" s="1" t="str">
        <f>IF(Tablas!E625="","",Tablas!E625)</f>
        <v>UN</v>
      </c>
      <c r="F627" s="1">
        <f>IF(Tablas!F625="","",Tablas!F625)</f>
        <v>5</v>
      </c>
      <c r="G627" s="1">
        <f>IF(Tablas!I625="","",Tablas!I625)</f>
        <v>32</v>
      </c>
      <c r="H627" s="1">
        <v>7</v>
      </c>
      <c r="I627" s="39">
        <f>IF($B627="","",-SUMIFS(Tabla7[Cantidad],Tabla7[Código del producto],$B627,Tabla7[Tipo de movimiento],"SALIDA",Tabla7[Mes],I$5))</f>
        <v>0</v>
      </c>
      <c r="J627" s="39">
        <f>IF($B627="","",-SUMIFS(Tabla7[Cantidad],Tabla7[Código del producto],$B627,Tabla7[Tipo de movimiento],"SALIDA",Tabla7[Mes],J$5))</f>
        <v>0</v>
      </c>
      <c r="K627" s="39">
        <f>IF($B627="","",-SUMIFS(Tabla7[Cantidad],Tabla7[Código del producto],$B627,Tabla7[Tipo de movimiento],"SALIDA",Tabla7[Mes],K$5))</f>
        <v>17</v>
      </c>
      <c r="L627" s="39">
        <f>IF($B627="","",-SUMIFS(Tabla7[Cantidad],Tabla7[Código del producto],$B627,Tabla7[Tipo de movimiento],"SALIDA",Tabla7[Mes],L$5))</f>
        <v>17</v>
      </c>
      <c r="M627" s="39">
        <f>IF($B627="","",-SUMIFS(Tabla7[Cantidad],Tabla7[Código del producto],$B627,Tabla7[Tipo de movimiento],"SALIDA",Tabla7[Mes],M$5))</f>
        <v>5</v>
      </c>
      <c r="N627" s="39">
        <f>IF($B627="","",-SUMIFS(Tabla7[Cantidad],Tabla7[Código del producto],$B627,Tabla7[Tipo de movimiento],"SALIDA",Tabla7[Mes],N$5))</f>
        <v>0</v>
      </c>
      <c r="O627" s="39">
        <f>IF($B627="","",-SUMIFS(Tabla7[Cantidad],Tabla7[Código del producto],$B627,Tabla7[Tipo de movimiento],"SALIDA",Tabla7[Mes],O$5))</f>
        <v>0</v>
      </c>
      <c r="P627" s="39">
        <f>IF($B627="","",-SUMIFS(Tabla7[Cantidad],Tabla7[Código del producto],$B627,Tabla7[Tipo de movimiento],"SALIDA",Tabla7[Mes],P$5))</f>
        <v>0</v>
      </c>
      <c r="Q627" s="39">
        <f t="shared" si="27"/>
        <v>0</v>
      </c>
      <c r="R627" s="51" t="str">
        <f>IF($B627="","",IFERROR(VLOOKUP($B627,'ABC rotación'!$C:$G,5,0),"C"))</f>
        <v>B</v>
      </c>
      <c r="S627" s="41">
        <f t="shared" si="28"/>
        <v>0</v>
      </c>
      <c r="T627" s="40">
        <f t="shared" si="29"/>
        <v>0</v>
      </c>
      <c r="U627" s="23" t="str">
        <f>IF($B627="","",VLOOKUP($T627,Tablas!$X$14:$Y$17,2,1))</f>
        <v>1. ROJO</v>
      </c>
    </row>
    <row r="628" spans="2:21" x14ac:dyDescent="0.2">
      <c r="B628" s="1">
        <f>IF(Tablas!B626="","",Tablas!B626)</f>
        <v>300623</v>
      </c>
      <c r="C628" s="1" t="str">
        <f>IF(Tablas!C626="","",Tablas!C626)</f>
        <v>RESORTE DE ACCIONADOR DE EMBRA</v>
      </c>
      <c r="D628" s="1" t="str">
        <f>IF(Tablas!D626="","",Tablas!D626)</f>
        <v>09 - PARTES DE MOTOR</v>
      </c>
      <c r="E628" s="1" t="str">
        <f>IF(Tablas!E626="","",Tablas!E626)</f>
        <v>UN</v>
      </c>
      <c r="F628" s="1">
        <f>IF(Tablas!F626="","",Tablas!F626)</f>
        <v>16</v>
      </c>
      <c r="G628" s="1">
        <f>IF(Tablas!I626="","",Tablas!I626)</f>
        <v>45</v>
      </c>
      <c r="H628" s="1">
        <v>1</v>
      </c>
      <c r="I628" s="39">
        <f>IF($B628="","",-SUMIFS(Tabla7[Cantidad],Tabla7[Código del producto],$B628,Tabla7[Tipo de movimiento],"SALIDA",Tabla7[Mes],I$5))</f>
        <v>11</v>
      </c>
      <c r="J628" s="39">
        <f>IF($B628="","",-SUMIFS(Tabla7[Cantidad],Tabla7[Código del producto],$B628,Tabla7[Tipo de movimiento],"SALIDA",Tabla7[Mes],J$5))</f>
        <v>14</v>
      </c>
      <c r="K628" s="39">
        <f>IF($B628="","",-SUMIFS(Tabla7[Cantidad],Tabla7[Código del producto],$B628,Tabla7[Tipo de movimiento],"SALIDA",Tabla7[Mes],K$5))</f>
        <v>0</v>
      </c>
      <c r="L628" s="39">
        <f>IF($B628="","",-SUMIFS(Tabla7[Cantidad],Tabla7[Código del producto],$B628,Tabla7[Tipo de movimiento],"SALIDA",Tabla7[Mes],L$5))</f>
        <v>0</v>
      </c>
      <c r="M628" s="39">
        <f>IF($B628="","",-SUMIFS(Tabla7[Cantidad],Tabla7[Código del producto],$B628,Tabla7[Tipo de movimiento],"SALIDA",Tabla7[Mes],M$5))</f>
        <v>13</v>
      </c>
      <c r="N628" s="39">
        <f>IF($B628="","",-SUMIFS(Tabla7[Cantidad],Tabla7[Código del producto],$B628,Tabla7[Tipo de movimiento],"SALIDA",Tabla7[Mes],N$5))</f>
        <v>0</v>
      </c>
      <c r="O628" s="39">
        <f>IF($B628="","",-SUMIFS(Tabla7[Cantidad],Tabla7[Código del producto],$B628,Tabla7[Tipo de movimiento],"SALIDA",Tabla7[Mes],O$5))</f>
        <v>0</v>
      </c>
      <c r="P628" s="39">
        <f>IF($B628="","",-SUMIFS(Tabla7[Cantidad],Tabla7[Código del producto],$B628,Tabla7[Tipo de movimiento],"SALIDA",Tabla7[Mes],P$5))</f>
        <v>0</v>
      </c>
      <c r="Q628" s="39">
        <f t="shared" si="27"/>
        <v>0</v>
      </c>
      <c r="R628" s="51" t="str">
        <f>IF($B628="","",IFERROR(VLOOKUP($B628,'ABC rotación'!$C:$G,5,0),"C"))</f>
        <v>B</v>
      </c>
      <c r="S628" s="41">
        <f t="shared" si="28"/>
        <v>0</v>
      </c>
      <c r="T628" s="40">
        <f t="shared" si="29"/>
        <v>0</v>
      </c>
      <c r="U628" s="23" t="str">
        <f>IF($B628="","",VLOOKUP($T628,Tablas!$X$14:$Y$17,2,1))</f>
        <v>1. ROJO</v>
      </c>
    </row>
    <row r="629" spans="2:21" x14ac:dyDescent="0.2">
      <c r="B629" s="1">
        <f>IF(Tablas!B627="","",Tablas!B627)</f>
        <v>300624</v>
      </c>
      <c r="C629" s="1" t="str">
        <f>IF(Tablas!C627="","",Tablas!C627)</f>
        <v>CAMARA SEPARADORA DE EMBRAGUE</v>
      </c>
      <c r="D629" s="1" t="str">
        <f>IF(Tablas!D627="","",Tablas!D627)</f>
        <v>09 - PARTES DE MOTOR</v>
      </c>
      <c r="E629" s="1" t="str">
        <f>IF(Tablas!E627="","",Tablas!E627)</f>
        <v>UN</v>
      </c>
      <c r="F629" s="1">
        <f>IF(Tablas!F627="","",Tablas!F627)</f>
        <v>15</v>
      </c>
      <c r="G629" s="1">
        <f>IF(Tablas!I627="","",Tablas!I627)</f>
        <v>9</v>
      </c>
      <c r="H629" s="1">
        <v>6</v>
      </c>
      <c r="I629" s="39">
        <f>IF($B629="","",-SUMIFS(Tabla7[Cantidad],Tabla7[Código del producto],$B629,Tabla7[Tipo de movimiento],"SALIDA",Tabla7[Mes],I$5))</f>
        <v>27</v>
      </c>
      <c r="J629" s="39">
        <f>IF($B629="","",-SUMIFS(Tabla7[Cantidad],Tabla7[Código del producto],$B629,Tabla7[Tipo de movimiento],"SALIDA",Tabla7[Mes],J$5))</f>
        <v>0</v>
      </c>
      <c r="K629" s="39">
        <f>IF($B629="","",-SUMIFS(Tabla7[Cantidad],Tabla7[Código del producto],$B629,Tabla7[Tipo de movimiento],"SALIDA",Tabla7[Mes],K$5))</f>
        <v>17</v>
      </c>
      <c r="L629" s="39">
        <f>IF($B629="","",-SUMIFS(Tabla7[Cantidad],Tabla7[Código del producto],$B629,Tabla7[Tipo de movimiento],"SALIDA",Tabla7[Mes],L$5))</f>
        <v>0</v>
      </c>
      <c r="M629" s="39">
        <f>IF($B629="","",-SUMIFS(Tabla7[Cantidad],Tabla7[Código del producto],$B629,Tabla7[Tipo de movimiento],"SALIDA",Tabla7[Mes],M$5))</f>
        <v>0</v>
      </c>
      <c r="N629" s="39">
        <f>IF($B629="","",-SUMIFS(Tabla7[Cantidad],Tabla7[Código del producto],$B629,Tabla7[Tipo de movimiento],"SALIDA",Tabla7[Mes],N$5))</f>
        <v>0</v>
      </c>
      <c r="O629" s="39">
        <f>IF($B629="","",-SUMIFS(Tabla7[Cantidad],Tabla7[Código del producto],$B629,Tabla7[Tipo de movimiento],"SALIDA",Tabla7[Mes],O$5))</f>
        <v>25</v>
      </c>
      <c r="P629" s="39">
        <f>IF($B629="","",-SUMIFS(Tabla7[Cantidad],Tabla7[Código del producto],$B629,Tabla7[Tipo de movimiento],"SALIDA",Tabla7[Mes],P$5))</f>
        <v>5</v>
      </c>
      <c r="Q629" s="39">
        <f t="shared" si="27"/>
        <v>10</v>
      </c>
      <c r="R629" s="51" t="str">
        <f>IF($B629="","",IFERROR(VLOOKUP($B629,'ABC rotación'!$C:$G,5,0),"C"))</f>
        <v>A</v>
      </c>
      <c r="S629" s="41">
        <f t="shared" si="28"/>
        <v>18</v>
      </c>
      <c r="T629" s="40">
        <f t="shared" si="29"/>
        <v>1.2</v>
      </c>
      <c r="U629" s="23" t="str">
        <f>IF($B629="","",VLOOKUP($T629,Tablas!$X$14:$Y$17,2,1))</f>
        <v>3. VERDE</v>
      </c>
    </row>
    <row r="630" spans="2:21" x14ac:dyDescent="0.2">
      <c r="B630" s="1">
        <f>IF(Tablas!B628="","",Tablas!B628)</f>
        <v>300625</v>
      </c>
      <c r="C630" s="1" t="str">
        <f>IF(Tablas!C628="","",Tablas!C628)</f>
        <v>BOBINA DE IGNICION</v>
      </c>
      <c r="D630" s="1" t="str">
        <f>IF(Tablas!D628="","",Tablas!D628)</f>
        <v>08 - ELECTRICO</v>
      </c>
      <c r="E630" s="1" t="str">
        <f>IF(Tablas!E628="","",Tablas!E628)</f>
        <v>UN</v>
      </c>
      <c r="F630" s="1">
        <f>IF(Tablas!F628="","",Tablas!F628)</f>
        <v>28</v>
      </c>
      <c r="G630" s="1">
        <f>IF(Tablas!I628="","",Tablas!I628)</f>
        <v>35</v>
      </c>
      <c r="H630" s="1">
        <v>6</v>
      </c>
      <c r="I630" s="39">
        <f>IF($B630="","",-SUMIFS(Tabla7[Cantidad],Tabla7[Código del producto],$B630,Tabla7[Tipo de movimiento],"SALIDA",Tabla7[Mes],I$5))</f>
        <v>0</v>
      </c>
      <c r="J630" s="39">
        <f>IF($B630="","",-SUMIFS(Tabla7[Cantidad],Tabla7[Código del producto],$B630,Tabla7[Tipo de movimiento],"SALIDA",Tabla7[Mes],J$5))</f>
        <v>0</v>
      </c>
      <c r="K630" s="39">
        <f>IF($B630="","",-SUMIFS(Tabla7[Cantidad],Tabla7[Código del producto],$B630,Tabla7[Tipo de movimiento],"SALIDA",Tabla7[Mes],K$5))</f>
        <v>0</v>
      </c>
      <c r="L630" s="39">
        <f>IF($B630="","",-SUMIFS(Tabla7[Cantidad],Tabla7[Código del producto],$B630,Tabla7[Tipo de movimiento],"SALIDA",Tabla7[Mes],L$5))</f>
        <v>10</v>
      </c>
      <c r="M630" s="39">
        <f>IF($B630="","",-SUMIFS(Tabla7[Cantidad],Tabla7[Código del producto],$B630,Tabla7[Tipo de movimiento],"SALIDA",Tabla7[Mes],M$5))</f>
        <v>0</v>
      </c>
      <c r="N630" s="39">
        <f>IF($B630="","",-SUMIFS(Tabla7[Cantidad],Tabla7[Código del producto],$B630,Tabla7[Tipo de movimiento],"SALIDA",Tabla7[Mes],N$5))</f>
        <v>0</v>
      </c>
      <c r="O630" s="39">
        <f>IF($B630="","",-SUMIFS(Tabla7[Cantidad],Tabla7[Código del producto],$B630,Tabla7[Tipo de movimiento],"SALIDA",Tabla7[Mes],O$5))</f>
        <v>0</v>
      </c>
      <c r="P630" s="39">
        <f>IF($B630="","",-SUMIFS(Tabla7[Cantidad],Tabla7[Código del producto],$B630,Tabla7[Tipo de movimiento],"SALIDA",Tabla7[Mes],P$5))</f>
        <v>0</v>
      </c>
      <c r="Q630" s="39">
        <f t="shared" si="27"/>
        <v>0</v>
      </c>
      <c r="R630" s="51" t="str">
        <f>IF($B630="","",IFERROR(VLOOKUP($B630,'ABC rotación'!$C:$G,5,0),"C"))</f>
        <v>C</v>
      </c>
      <c r="S630" s="41">
        <f t="shared" si="28"/>
        <v>0</v>
      </c>
      <c r="T630" s="40">
        <f t="shared" si="29"/>
        <v>0</v>
      </c>
      <c r="U630" s="23" t="str">
        <f>IF($B630="","",VLOOKUP($T630,Tablas!$X$14:$Y$17,2,1))</f>
        <v>1. ROJO</v>
      </c>
    </row>
    <row r="631" spans="2:21" x14ac:dyDescent="0.2">
      <c r="B631" s="1">
        <f>IF(Tablas!B629="","",Tablas!B629)</f>
        <v>300626</v>
      </c>
      <c r="C631" s="1" t="str">
        <f>IF(Tablas!C629="","",Tablas!C629)</f>
        <v>PARADOR CENTRAL</v>
      </c>
      <c r="D631" s="1" t="str">
        <f>IF(Tablas!D629="","",Tablas!D629)</f>
        <v>07 - PEDALES Y POSAPIES</v>
      </c>
      <c r="E631" s="1" t="str">
        <f>IF(Tablas!E629="","",Tablas!E629)</f>
        <v>UN</v>
      </c>
      <c r="F631" s="1">
        <f>IF(Tablas!F629="","",Tablas!F629)</f>
        <v>11</v>
      </c>
      <c r="G631" s="1">
        <f>IF(Tablas!I629="","",Tablas!I629)</f>
        <v>31</v>
      </c>
      <c r="H631" s="1">
        <v>0</v>
      </c>
      <c r="I631" s="39">
        <f>IF($B631="","",-SUMIFS(Tabla7[Cantidad],Tabla7[Código del producto],$B631,Tabla7[Tipo de movimiento],"SALIDA",Tabla7[Mes],I$5))</f>
        <v>0</v>
      </c>
      <c r="J631" s="39">
        <f>IF($B631="","",-SUMIFS(Tabla7[Cantidad],Tabla7[Código del producto],$B631,Tabla7[Tipo de movimiento],"SALIDA",Tabla7[Mes],J$5))</f>
        <v>20</v>
      </c>
      <c r="K631" s="39">
        <f>IF($B631="","",-SUMIFS(Tabla7[Cantidad],Tabla7[Código del producto],$B631,Tabla7[Tipo de movimiento],"SALIDA",Tabla7[Mes],K$5))</f>
        <v>0</v>
      </c>
      <c r="L631" s="39">
        <f>IF($B631="","",-SUMIFS(Tabla7[Cantidad],Tabla7[Código del producto],$B631,Tabla7[Tipo de movimiento],"SALIDA",Tabla7[Mes],L$5))</f>
        <v>0</v>
      </c>
      <c r="M631" s="39">
        <f>IF($B631="","",-SUMIFS(Tabla7[Cantidad],Tabla7[Código del producto],$B631,Tabla7[Tipo de movimiento],"SALIDA",Tabla7[Mes],M$5))</f>
        <v>0</v>
      </c>
      <c r="N631" s="39">
        <f>IF($B631="","",-SUMIFS(Tabla7[Cantidad],Tabla7[Código del producto],$B631,Tabla7[Tipo de movimiento],"SALIDA",Tabla7[Mes],N$5))</f>
        <v>0</v>
      </c>
      <c r="O631" s="39">
        <f>IF($B631="","",-SUMIFS(Tabla7[Cantidad],Tabla7[Código del producto],$B631,Tabla7[Tipo de movimiento],"SALIDA",Tabla7[Mes],O$5))</f>
        <v>0</v>
      </c>
      <c r="P631" s="39">
        <f>IF($B631="","",-SUMIFS(Tabla7[Cantidad],Tabla7[Código del producto],$B631,Tabla7[Tipo de movimiento],"SALIDA",Tabla7[Mes],P$5))</f>
        <v>0</v>
      </c>
      <c r="Q631" s="39">
        <f t="shared" si="27"/>
        <v>0</v>
      </c>
      <c r="R631" s="51" t="str">
        <f>IF($B631="","",IFERROR(VLOOKUP($B631,'ABC rotación'!$C:$G,5,0),"C"))</f>
        <v>C</v>
      </c>
      <c r="S631" s="41">
        <f t="shared" si="28"/>
        <v>0</v>
      </c>
      <c r="T631" s="40">
        <f t="shared" si="29"/>
        <v>0</v>
      </c>
      <c r="U631" s="23" t="str">
        <f>IF($B631="","",VLOOKUP($T631,Tablas!$X$14:$Y$17,2,1))</f>
        <v>1. ROJO</v>
      </c>
    </row>
    <row r="632" spans="2:21" x14ac:dyDescent="0.2">
      <c r="B632" s="1">
        <f>IF(Tablas!B630="","",Tablas!B630)</f>
        <v>300627</v>
      </c>
      <c r="C632" s="1" t="str">
        <f>IF(Tablas!C630="","",Tablas!C630)</f>
        <v>EMPAQUETADURA DE ESCAPE</v>
      </c>
      <c r="D632" s="1" t="str">
        <f>IF(Tablas!D630="","",Tablas!D630)</f>
        <v>07 - PEDALES Y POSAPIES</v>
      </c>
      <c r="E632" s="1" t="str">
        <f>IF(Tablas!E630="","",Tablas!E630)</f>
        <v>UN</v>
      </c>
      <c r="F632" s="1">
        <f>IF(Tablas!F630="","",Tablas!F630)</f>
        <v>28</v>
      </c>
      <c r="G632" s="1">
        <f>IF(Tablas!I630="","",Tablas!I630)</f>
        <v>44</v>
      </c>
      <c r="H632" s="1">
        <v>7</v>
      </c>
      <c r="I632" s="39">
        <f>IF($B632="","",-SUMIFS(Tabla7[Cantidad],Tabla7[Código del producto],$B632,Tabla7[Tipo de movimiento],"SALIDA",Tabla7[Mes],I$5))</f>
        <v>0</v>
      </c>
      <c r="J632" s="39">
        <f>IF($B632="","",-SUMIFS(Tabla7[Cantidad],Tabla7[Código del producto],$B632,Tabla7[Tipo de movimiento],"SALIDA",Tabla7[Mes],J$5))</f>
        <v>0</v>
      </c>
      <c r="K632" s="39">
        <f>IF($B632="","",-SUMIFS(Tabla7[Cantidad],Tabla7[Código del producto],$B632,Tabla7[Tipo de movimiento],"SALIDA",Tabla7[Mes],K$5))</f>
        <v>0</v>
      </c>
      <c r="L632" s="39">
        <f>IF($B632="","",-SUMIFS(Tabla7[Cantidad],Tabla7[Código del producto],$B632,Tabla7[Tipo de movimiento],"SALIDA",Tabla7[Mes],L$5))</f>
        <v>18</v>
      </c>
      <c r="M632" s="39">
        <f>IF($B632="","",-SUMIFS(Tabla7[Cantidad],Tabla7[Código del producto],$B632,Tabla7[Tipo de movimiento],"SALIDA",Tabla7[Mes],M$5))</f>
        <v>0</v>
      </c>
      <c r="N632" s="39">
        <f>IF($B632="","",-SUMIFS(Tabla7[Cantidad],Tabla7[Código del producto],$B632,Tabla7[Tipo de movimiento],"SALIDA",Tabla7[Mes],N$5))</f>
        <v>20</v>
      </c>
      <c r="O632" s="39">
        <f>IF($B632="","",-SUMIFS(Tabla7[Cantidad],Tabla7[Código del producto],$B632,Tabla7[Tipo de movimiento],"SALIDA",Tabla7[Mes],O$5))</f>
        <v>18</v>
      </c>
      <c r="P632" s="39">
        <f>IF($B632="","",-SUMIFS(Tabla7[Cantidad],Tabla7[Código del producto],$B632,Tabla7[Tipo de movimiento],"SALIDA",Tabla7[Mes],P$5))</f>
        <v>0</v>
      </c>
      <c r="Q632" s="39">
        <f t="shared" si="27"/>
        <v>12.666666666666666</v>
      </c>
      <c r="R632" s="51" t="str">
        <f>IF($B632="","",IFERROR(VLOOKUP($B632,'ABC rotación'!$C:$G,5,0),"C"))</f>
        <v>B</v>
      </c>
      <c r="S632" s="41">
        <f t="shared" si="28"/>
        <v>16.578947368421055</v>
      </c>
      <c r="T632" s="40">
        <f t="shared" si="29"/>
        <v>0.5921052631578948</v>
      </c>
      <c r="U632" s="23" t="str">
        <f>IF($B632="","",VLOOKUP($T632,Tablas!$X$14:$Y$17,2,1))</f>
        <v>2. AMARILLO</v>
      </c>
    </row>
    <row r="633" spans="2:21" x14ac:dyDescent="0.2">
      <c r="B633" s="1">
        <f>IF(Tablas!B631="","",Tablas!B631)</f>
        <v>300628</v>
      </c>
      <c r="C633" s="1" t="str">
        <f>IF(Tablas!C631="","",Tablas!C631)</f>
        <v>CUBIERTA IZQ SUP AMARILLA</v>
      </c>
      <c r="D633" s="1" t="str">
        <f>IF(Tablas!D631="","",Tablas!D631)</f>
        <v>05 - COLISION</v>
      </c>
      <c r="E633" s="1" t="str">
        <f>IF(Tablas!E631="","",Tablas!E631)</f>
        <v>UN</v>
      </c>
      <c r="F633" s="1">
        <f>IF(Tablas!F631="","",Tablas!F631)</f>
        <v>24</v>
      </c>
      <c r="G633" s="1">
        <f>IF(Tablas!I631="","",Tablas!I631)</f>
        <v>11</v>
      </c>
      <c r="H633" s="1">
        <v>8</v>
      </c>
      <c r="I633" s="39">
        <f>IF($B633="","",-SUMIFS(Tabla7[Cantidad],Tabla7[Código del producto],$B633,Tabla7[Tipo de movimiento],"SALIDA",Tabla7[Mes],I$5))</f>
        <v>14</v>
      </c>
      <c r="J633" s="39">
        <f>IF($B633="","",-SUMIFS(Tabla7[Cantidad],Tabla7[Código del producto],$B633,Tabla7[Tipo de movimiento],"SALIDA",Tabla7[Mes],J$5))</f>
        <v>0</v>
      </c>
      <c r="K633" s="39">
        <f>IF($B633="","",-SUMIFS(Tabla7[Cantidad],Tabla7[Código del producto],$B633,Tabla7[Tipo de movimiento],"SALIDA",Tabla7[Mes],K$5))</f>
        <v>0</v>
      </c>
      <c r="L633" s="39">
        <f>IF($B633="","",-SUMIFS(Tabla7[Cantidad],Tabla7[Código del producto],$B633,Tabla7[Tipo de movimiento],"SALIDA",Tabla7[Mes],L$5))</f>
        <v>13</v>
      </c>
      <c r="M633" s="39">
        <f>IF($B633="","",-SUMIFS(Tabla7[Cantidad],Tabla7[Código del producto],$B633,Tabla7[Tipo de movimiento],"SALIDA",Tabla7[Mes],M$5))</f>
        <v>0</v>
      </c>
      <c r="N633" s="39">
        <f>IF($B633="","",-SUMIFS(Tabla7[Cantidad],Tabla7[Código del producto],$B633,Tabla7[Tipo de movimiento],"SALIDA",Tabla7[Mes],N$5))</f>
        <v>11</v>
      </c>
      <c r="O633" s="39">
        <f>IF($B633="","",-SUMIFS(Tabla7[Cantidad],Tabla7[Código del producto],$B633,Tabla7[Tipo de movimiento],"SALIDA",Tabla7[Mes],O$5))</f>
        <v>0</v>
      </c>
      <c r="P633" s="39">
        <f>IF($B633="","",-SUMIFS(Tabla7[Cantidad],Tabla7[Código del producto],$B633,Tabla7[Tipo de movimiento],"SALIDA",Tabla7[Mes],P$5))</f>
        <v>0</v>
      </c>
      <c r="Q633" s="39">
        <f t="shared" si="27"/>
        <v>3.6666666666666665</v>
      </c>
      <c r="R633" s="51" t="str">
        <f>IF($B633="","",IFERROR(VLOOKUP($B633,'ABC rotación'!$C:$G,5,0),"C"))</f>
        <v>B</v>
      </c>
      <c r="S633" s="41">
        <f t="shared" si="28"/>
        <v>65.454545454545467</v>
      </c>
      <c r="T633" s="40">
        <f t="shared" si="29"/>
        <v>2.727272727272728</v>
      </c>
      <c r="U633" s="23" t="str">
        <f>IF($B633="","",VLOOKUP($T633,Tablas!$X$14:$Y$17,2,1))</f>
        <v>4. NEGRO</v>
      </c>
    </row>
    <row r="634" spans="2:21" x14ac:dyDescent="0.2">
      <c r="B634" s="1">
        <f>IF(Tablas!B632="","",Tablas!B632)</f>
        <v>300629</v>
      </c>
      <c r="C634" s="1" t="str">
        <f>IF(Tablas!C632="","",Tablas!C632)</f>
        <v>TAPABARRO DEL AZUL</v>
      </c>
      <c r="D634" s="1" t="str">
        <f>IF(Tablas!D632="","",Tablas!D632)</f>
        <v>05 - COLISION</v>
      </c>
      <c r="E634" s="1" t="str">
        <f>IF(Tablas!E632="","",Tablas!E632)</f>
        <v>UN</v>
      </c>
      <c r="F634" s="1">
        <f>IF(Tablas!F632="","",Tablas!F632)</f>
        <v>23</v>
      </c>
      <c r="G634" s="1">
        <f>IF(Tablas!I632="","",Tablas!I632)</f>
        <v>23</v>
      </c>
      <c r="H634" s="1">
        <v>10</v>
      </c>
      <c r="I634" s="39">
        <f>IF($B634="","",-SUMIFS(Tabla7[Cantidad],Tabla7[Código del producto],$B634,Tabla7[Tipo de movimiento],"SALIDA",Tabla7[Mes],I$5))</f>
        <v>0</v>
      </c>
      <c r="J634" s="39">
        <f>IF($B634="","",-SUMIFS(Tabla7[Cantidad],Tabla7[Código del producto],$B634,Tabla7[Tipo de movimiento],"SALIDA",Tabla7[Mes],J$5))</f>
        <v>0</v>
      </c>
      <c r="K634" s="39">
        <f>IF($B634="","",-SUMIFS(Tabla7[Cantidad],Tabla7[Código del producto],$B634,Tabla7[Tipo de movimiento],"SALIDA",Tabla7[Mes],K$5))</f>
        <v>9</v>
      </c>
      <c r="L634" s="39">
        <f>IF($B634="","",-SUMIFS(Tabla7[Cantidad],Tabla7[Código del producto],$B634,Tabla7[Tipo de movimiento],"SALIDA",Tabla7[Mes],L$5))</f>
        <v>0</v>
      </c>
      <c r="M634" s="39">
        <f>IF($B634="","",-SUMIFS(Tabla7[Cantidad],Tabla7[Código del producto],$B634,Tabla7[Tipo de movimiento],"SALIDA",Tabla7[Mes],M$5))</f>
        <v>0</v>
      </c>
      <c r="N634" s="39">
        <f>IF($B634="","",-SUMIFS(Tabla7[Cantidad],Tabla7[Código del producto],$B634,Tabla7[Tipo de movimiento],"SALIDA",Tabla7[Mes],N$5))</f>
        <v>0</v>
      </c>
      <c r="O634" s="39">
        <f>IF($B634="","",-SUMIFS(Tabla7[Cantidad],Tabla7[Código del producto],$B634,Tabla7[Tipo de movimiento],"SALIDA",Tabla7[Mes],O$5))</f>
        <v>0</v>
      </c>
      <c r="P634" s="39">
        <f>IF($B634="","",-SUMIFS(Tabla7[Cantidad],Tabla7[Código del producto],$B634,Tabla7[Tipo de movimiento],"SALIDA",Tabla7[Mes],P$5))</f>
        <v>0</v>
      </c>
      <c r="Q634" s="39">
        <f t="shared" si="27"/>
        <v>0</v>
      </c>
      <c r="R634" s="51" t="str">
        <f>IF($B634="","",IFERROR(VLOOKUP($B634,'ABC rotación'!$C:$G,5,0),"C"))</f>
        <v>C</v>
      </c>
      <c r="S634" s="41">
        <f t="shared" si="28"/>
        <v>0</v>
      </c>
      <c r="T634" s="40">
        <f t="shared" si="29"/>
        <v>0</v>
      </c>
      <c r="U634" s="23" t="str">
        <f>IF($B634="","",VLOOKUP($T634,Tablas!$X$14:$Y$17,2,1))</f>
        <v>1. ROJO</v>
      </c>
    </row>
    <row r="635" spans="2:21" x14ac:dyDescent="0.2">
      <c r="B635" s="1">
        <f>IF(Tablas!B633="","",Tablas!B633)</f>
        <v>300630</v>
      </c>
      <c r="C635" s="1" t="str">
        <f>IF(Tablas!C633="","",Tablas!C633)</f>
        <v>CUBIERTA DECORATIVA DELANTERA</v>
      </c>
      <c r="D635" s="1" t="str">
        <f>IF(Tablas!D633="","",Tablas!D633)</f>
        <v>05 - COLISION</v>
      </c>
      <c r="E635" s="1" t="str">
        <f>IF(Tablas!E633="","",Tablas!E633)</f>
        <v>UN</v>
      </c>
      <c r="F635" s="1">
        <f>IF(Tablas!F633="","",Tablas!F633)</f>
        <v>7</v>
      </c>
      <c r="G635" s="1">
        <f>IF(Tablas!I633="","",Tablas!I633)</f>
        <v>20</v>
      </c>
      <c r="H635" s="1">
        <v>9</v>
      </c>
      <c r="I635" s="39">
        <f>IF($B635="","",-SUMIFS(Tabla7[Cantidad],Tabla7[Código del producto],$B635,Tabla7[Tipo de movimiento],"SALIDA",Tabla7[Mes],I$5))</f>
        <v>0</v>
      </c>
      <c r="J635" s="39">
        <f>IF($B635="","",-SUMIFS(Tabla7[Cantidad],Tabla7[Código del producto],$B635,Tabla7[Tipo de movimiento],"SALIDA",Tabla7[Mes],J$5))</f>
        <v>0</v>
      </c>
      <c r="K635" s="39">
        <f>IF($B635="","",-SUMIFS(Tabla7[Cantidad],Tabla7[Código del producto],$B635,Tabla7[Tipo de movimiento],"SALIDA",Tabla7[Mes],K$5))</f>
        <v>0</v>
      </c>
      <c r="L635" s="39">
        <f>IF($B635="","",-SUMIFS(Tabla7[Cantidad],Tabla7[Código del producto],$B635,Tabla7[Tipo de movimiento],"SALIDA",Tabla7[Mes],L$5))</f>
        <v>0</v>
      </c>
      <c r="M635" s="39">
        <f>IF($B635="","",-SUMIFS(Tabla7[Cantidad],Tabla7[Código del producto],$B635,Tabla7[Tipo de movimiento],"SALIDA",Tabla7[Mes],M$5))</f>
        <v>0</v>
      </c>
      <c r="N635" s="39">
        <f>IF($B635="","",-SUMIFS(Tabla7[Cantidad],Tabla7[Código del producto],$B635,Tabla7[Tipo de movimiento],"SALIDA",Tabla7[Mes],N$5))</f>
        <v>8</v>
      </c>
      <c r="O635" s="39">
        <f>IF($B635="","",-SUMIFS(Tabla7[Cantidad],Tabla7[Código del producto],$B635,Tabla7[Tipo de movimiento],"SALIDA",Tabla7[Mes],O$5))</f>
        <v>0</v>
      </c>
      <c r="P635" s="39">
        <f>IF($B635="","",-SUMIFS(Tabla7[Cantidad],Tabla7[Código del producto],$B635,Tabla7[Tipo de movimiento],"SALIDA",Tabla7[Mes],P$5))</f>
        <v>17</v>
      </c>
      <c r="Q635" s="39">
        <f t="shared" si="27"/>
        <v>8.3333333333333339</v>
      </c>
      <c r="R635" s="51" t="str">
        <f>IF($B635="","",IFERROR(VLOOKUP($B635,'ABC rotación'!$C:$G,5,0),"C"))</f>
        <v>C</v>
      </c>
      <c r="S635" s="41">
        <f t="shared" si="28"/>
        <v>32.4</v>
      </c>
      <c r="T635" s="40">
        <f t="shared" si="29"/>
        <v>4.6285714285714281</v>
      </c>
      <c r="U635" s="23" t="str">
        <f>IF($B635="","",VLOOKUP($T635,Tablas!$X$14:$Y$17,2,1))</f>
        <v>4. NEGRO</v>
      </c>
    </row>
    <row r="636" spans="2:21" x14ac:dyDescent="0.2">
      <c r="B636" s="1">
        <f>IF(Tablas!B634="","",Tablas!B634)</f>
        <v>300631</v>
      </c>
      <c r="C636" s="1" t="str">
        <f>IF(Tablas!C634="","",Tablas!C634)</f>
        <v>CUBIERTA MEDIA/ROJO/.</v>
      </c>
      <c r="D636" s="1" t="str">
        <f>IF(Tablas!D634="","",Tablas!D634)</f>
        <v>05 - COLISION</v>
      </c>
      <c r="E636" s="1" t="str">
        <f>IF(Tablas!E634="","",Tablas!E634)</f>
        <v>UN</v>
      </c>
      <c r="F636" s="1">
        <f>IF(Tablas!F634="","",Tablas!F634)</f>
        <v>29</v>
      </c>
      <c r="G636" s="1">
        <f>IF(Tablas!I634="","",Tablas!I634)</f>
        <v>42</v>
      </c>
      <c r="H636" s="1">
        <v>0</v>
      </c>
      <c r="I636" s="39">
        <f>IF($B636="","",-SUMIFS(Tabla7[Cantidad],Tabla7[Código del producto],$B636,Tabla7[Tipo de movimiento],"SALIDA",Tabla7[Mes],I$5))</f>
        <v>19</v>
      </c>
      <c r="J636" s="39">
        <f>IF($B636="","",-SUMIFS(Tabla7[Cantidad],Tabla7[Código del producto],$B636,Tabla7[Tipo de movimiento],"SALIDA",Tabla7[Mes],J$5))</f>
        <v>0</v>
      </c>
      <c r="K636" s="39">
        <f>IF($B636="","",-SUMIFS(Tabla7[Cantidad],Tabla7[Código del producto],$B636,Tabla7[Tipo de movimiento],"SALIDA",Tabla7[Mes],K$5))</f>
        <v>0</v>
      </c>
      <c r="L636" s="39">
        <f>IF($B636="","",-SUMIFS(Tabla7[Cantidad],Tabla7[Código del producto],$B636,Tabla7[Tipo de movimiento],"SALIDA",Tabla7[Mes],L$5))</f>
        <v>0</v>
      </c>
      <c r="M636" s="39">
        <f>IF($B636="","",-SUMIFS(Tabla7[Cantidad],Tabla7[Código del producto],$B636,Tabla7[Tipo de movimiento],"SALIDA",Tabla7[Mes],M$5))</f>
        <v>0</v>
      </c>
      <c r="N636" s="39">
        <f>IF($B636="","",-SUMIFS(Tabla7[Cantidad],Tabla7[Código del producto],$B636,Tabla7[Tipo de movimiento],"SALIDA",Tabla7[Mes],N$5))</f>
        <v>0</v>
      </c>
      <c r="O636" s="39">
        <f>IF($B636="","",-SUMIFS(Tabla7[Cantidad],Tabla7[Código del producto],$B636,Tabla7[Tipo de movimiento],"SALIDA",Tabla7[Mes],O$5))</f>
        <v>0</v>
      </c>
      <c r="P636" s="39">
        <f>IF($B636="","",-SUMIFS(Tabla7[Cantidad],Tabla7[Código del producto],$B636,Tabla7[Tipo de movimiento],"SALIDA",Tabla7[Mes],P$5))</f>
        <v>0</v>
      </c>
      <c r="Q636" s="39">
        <f t="shared" si="27"/>
        <v>0</v>
      </c>
      <c r="R636" s="51" t="str">
        <f>IF($B636="","",IFERROR(VLOOKUP($B636,'ABC rotación'!$C:$G,5,0),"C"))</f>
        <v>C</v>
      </c>
      <c r="S636" s="41">
        <f t="shared" si="28"/>
        <v>0</v>
      </c>
      <c r="T636" s="40">
        <f t="shared" si="29"/>
        <v>0</v>
      </c>
      <c r="U636" s="23" t="str">
        <f>IF($B636="","",VLOOKUP($T636,Tablas!$X$14:$Y$17,2,1))</f>
        <v>1. ROJO</v>
      </c>
    </row>
    <row r="637" spans="2:21" x14ac:dyDescent="0.2">
      <c r="B637" s="1">
        <f>IF(Tablas!B635="","",Tablas!B635)</f>
        <v>300632</v>
      </c>
      <c r="C637" s="1" t="str">
        <f>IF(Tablas!C635="","",Tablas!C635)</f>
        <v>PLACA CONECTORA AMORTIGUADOR</v>
      </c>
      <c r="D637" s="1" t="str">
        <f>IF(Tablas!D635="","",Tablas!D635)</f>
        <v>15 - MISCELANEOS</v>
      </c>
      <c r="E637" s="1" t="str">
        <f>IF(Tablas!E635="","",Tablas!E635)</f>
        <v>UN</v>
      </c>
      <c r="F637" s="1">
        <f>IF(Tablas!F635="","",Tablas!F635)</f>
        <v>18</v>
      </c>
      <c r="G637" s="1">
        <f>IF(Tablas!I635="","",Tablas!I635)</f>
        <v>30</v>
      </c>
      <c r="H637" s="1">
        <v>9</v>
      </c>
      <c r="I637" s="39">
        <f>IF($B637="","",-SUMIFS(Tabla7[Cantidad],Tabla7[Código del producto],$B637,Tabla7[Tipo de movimiento],"SALIDA",Tabla7[Mes],I$5))</f>
        <v>0</v>
      </c>
      <c r="J637" s="39">
        <f>IF($B637="","",-SUMIFS(Tabla7[Cantidad],Tabla7[Código del producto],$B637,Tabla7[Tipo de movimiento],"SALIDA",Tabla7[Mes],J$5))</f>
        <v>0</v>
      </c>
      <c r="K637" s="39">
        <f>IF($B637="","",-SUMIFS(Tabla7[Cantidad],Tabla7[Código del producto],$B637,Tabla7[Tipo de movimiento],"SALIDA",Tabla7[Mes],K$5))</f>
        <v>0</v>
      </c>
      <c r="L637" s="39">
        <f>IF($B637="","",-SUMIFS(Tabla7[Cantidad],Tabla7[Código del producto],$B637,Tabla7[Tipo de movimiento],"SALIDA",Tabla7[Mes],L$5))</f>
        <v>21</v>
      </c>
      <c r="M637" s="39">
        <f>IF($B637="","",-SUMIFS(Tabla7[Cantidad],Tabla7[Código del producto],$B637,Tabla7[Tipo de movimiento],"SALIDA",Tabla7[Mes],M$5))</f>
        <v>0</v>
      </c>
      <c r="N637" s="39">
        <f>IF($B637="","",-SUMIFS(Tabla7[Cantidad],Tabla7[Código del producto],$B637,Tabla7[Tipo de movimiento],"SALIDA",Tabla7[Mes],N$5))</f>
        <v>16</v>
      </c>
      <c r="O637" s="39">
        <f>IF($B637="","",-SUMIFS(Tabla7[Cantidad],Tabla7[Código del producto],$B637,Tabla7[Tipo de movimiento],"SALIDA",Tabla7[Mes],O$5))</f>
        <v>14</v>
      </c>
      <c r="P637" s="39">
        <f>IF($B637="","",-SUMIFS(Tabla7[Cantidad],Tabla7[Código del producto],$B637,Tabla7[Tipo de movimiento],"SALIDA",Tabla7[Mes],P$5))</f>
        <v>0</v>
      </c>
      <c r="Q637" s="39">
        <f t="shared" si="27"/>
        <v>10</v>
      </c>
      <c r="R637" s="51" t="str">
        <f>IF($B637="","",IFERROR(VLOOKUP($B637,'ABC rotación'!$C:$G,5,0),"C"))</f>
        <v>A</v>
      </c>
      <c r="S637" s="41">
        <f t="shared" si="28"/>
        <v>27</v>
      </c>
      <c r="T637" s="40">
        <f t="shared" si="29"/>
        <v>1.5</v>
      </c>
      <c r="U637" s="23" t="str">
        <f>IF($B637="","",VLOOKUP($T637,Tablas!$X$14:$Y$17,2,1))</f>
        <v>3. VERDE</v>
      </c>
    </row>
    <row r="638" spans="2:21" x14ac:dyDescent="0.2">
      <c r="B638" s="1">
        <f>IF(Tablas!B636="","",Tablas!B636)</f>
        <v>300633</v>
      </c>
      <c r="C638" s="1" t="str">
        <f>IF(Tablas!C636="","",Tablas!C636)</f>
        <v>ESCAPE AZUL</v>
      </c>
      <c r="D638" s="1" t="str">
        <f>IF(Tablas!D636="","",Tablas!D636)</f>
        <v>07 - PEDALES Y POSAPIES</v>
      </c>
      <c r="E638" s="1" t="str">
        <f>IF(Tablas!E636="","",Tablas!E636)</f>
        <v>UN</v>
      </c>
      <c r="F638" s="1">
        <f>IF(Tablas!F636="","",Tablas!F636)</f>
        <v>6</v>
      </c>
      <c r="G638" s="1">
        <f>IF(Tablas!I636="","",Tablas!I636)</f>
        <v>26</v>
      </c>
      <c r="H638" s="1">
        <v>3</v>
      </c>
      <c r="I638" s="39">
        <f>IF($B638="","",-SUMIFS(Tabla7[Cantidad],Tabla7[Código del producto],$B638,Tabla7[Tipo de movimiento],"SALIDA",Tabla7[Mes],I$5))</f>
        <v>0</v>
      </c>
      <c r="J638" s="39">
        <f>IF($B638="","",-SUMIFS(Tabla7[Cantidad],Tabla7[Código del producto],$B638,Tabla7[Tipo de movimiento],"SALIDA",Tabla7[Mes],J$5))</f>
        <v>0</v>
      </c>
      <c r="K638" s="39">
        <f>IF($B638="","",-SUMIFS(Tabla7[Cantidad],Tabla7[Código del producto],$B638,Tabla7[Tipo de movimiento],"SALIDA",Tabla7[Mes],K$5))</f>
        <v>0</v>
      </c>
      <c r="L638" s="39">
        <f>IF($B638="","",-SUMIFS(Tabla7[Cantidad],Tabla7[Código del producto],$B638,Tabla7[Tipo de movimiento],"SALIDA",Tabla7[Mes],L$5))</f>
        <v>0</v>
      </c>
      <c r="M638" s="39">
        <f>IF($B638="","",-SUMIFS(Tabla7[Cantidad],Tabla7[Código del producto],$B638,Tabla7[Tipo de movimiento],"SALIDA",Tabla7[Mes],M$5))</f>
        <v>0</v>
      </c>
      <c r="N638" s="39">
        <f>IF($B638="","",-SUMIFS(Tabla7[Cantidad],Tabla7[Código del producto],$B638,Tabla7[Tipo de movimiento],"SALIDA",Tabla7[Mes],N$5))</f>
        <v>0</v>
      </c>
      <c r="O638" s="39">
        <f>IF($B638="","",-SUMIFS(Tabla7[Cantidad],Tabla7[Código del producto],$B638,Tabla7[Tipo de movimiento],"SALIDA",Tabla7[Mes],O$5))</f>
        <v>0</v>
      </c>
      <c r="P638" s="39">
        <f>IF($B638="","",-SUMIFS(Tabla7[Cantidad],Tabla7[Código del producto],$B638,Tabla7[Tipo de movimiento],"SALIDA",Tabla7[Mes],P$5))</f>
        <v>15</v>
      </c>
      <c r="Q638" s="39">
        <f t="shared" si="27"/>
        <v>5</v>
      </c>
      <c r="R638" s="51" t="str">
        <f>IF($B638="","",IFERROR(VLOOKUP($B638,'ABC rotación'!$C:$G,5,0),"C"))</f>
        <v>C</v>
      </c>
      <c r="S638" s="41">
        <f t="shared" si="28"/>
        <v>18</v>
      </c>
      <c r="T638" s="40">
        <f t="shared" si="29"/>
        <v>3</v>
      </c>
      <c r="U638" s="23" t="str">
        <f>IF($B638="","",VLOOKUP($T638,Tablas!$X$14:$Y$17,2,1))</f>
        <v>4. NEGRO</v>
      </c>
    </row>
    <row r="639" spans="2:21" x14ac:dyDescent="0.2">
      <c r="B639" s="1">
        <f>IF(Tablas!B637="","",Tablas!B637)</f>
        <v>300634</v>
      </c>
      <c r="C639" s="1" t="str">
        <f>IF(Tablas!C637="","",Tablas!C637)</f>
        <v>CUBIERTA DER SUP NARANJA</v>
      </c>
      <c r="D639" s="1" t="str">
        <f>IF(Tablas!D637="","",Tablas!D637)</f>
        <v>05 - COLISION</v>
      </c>
      <c r="E639" s="1" t="str">
        <f>IF(Tablas!E637="","",Tablas!E637)</f>
        <v>UN</v>
      </c>
      <c r="F639" s="1">
        <f>IF(Tablas!F637="","",Tablas!F637)</f>
        <v>12</v>
      </c>
      <c r="G639" s="1">
        <f>IF(Tablas!I637="","",Tablas!I637)</f>
        <v>45</v>
      </c>
      <c r="H639" s="1">
        <v>7</v>
      </c>
      <c r="I639" s="39">
        <f>IF($B639="","",-SUMIFS(Tabla7[Cantidad],Tabla7[Código del producto],$B639,Tabla7[Tipo de movimiento],"SALIDA",Tabla7[Mes],I$5))</f>
        <v>15</v>
      </c>
      <c r="J639" s="39">
        <f>IF($B639="","",-SUMIFS(Tabla7[Cantidad],Tabla7[Código del producto],$B639,Tabla7[Tipo de movimiento],"SALIDA",Tabla7[Mes],J$5))</f>
        <v>0</v>
      </c>
      <c r="K639" s="39">
        <f>IF($B639="","",-SUMIFS(Tabla7[Cantidad],Tabla7[Código del producto],$B639,Tabla7[Tipo de movimiento],"SALIDA",Tabla7[Mes],K$5))</f>
        <v>0</v>
      </c>
      <c r="L639" s="39">
        <f>IF($B639="","",-SUMIFS(Tabla7[Cantidad],Tabla7[Código del producto],$B639,Tabla7[Tipo de movimiento],"SALIDA",Tabla7[Mes],L$5))</f>
        <v>0</v>
      </c>
      <c r="M639" s="39">
        <f>IF($B639="","",-SUMIFS(Tabla7[Cantidad],Tabla7[Código del producto],$B639,Tabla7[Tipo de movimiento],"SALIDA",Tabla7[Mes],M$5))</f>
        <v>7</v>
      </c>
      <c r="N639" s="39">
        <f>IF($B639="","",-SUMIFS(Tabla7[Cantidad],Tabla7[Código del producto],$B639,Tabla7[Tipo de movimiento],"SALIDA",Tabla7[Mes],N$5))</f>
        <v>0</v>
      </c>
      <c r="O639" s="39">
        <f>IF($B639="","",-SUMIFS(Tabla7[Cantidad],Tabla7[Código del producto],$B639,Tabla7[Tipo de movimiento],"SALIDA",Tabla7[Mes],O$5))</f>
        <v>0</v>
      </c>
      <c r="P639" s="39">
        <f>IF($B639="","",-SUMIFS(Tabla7[Cantidad],Tabla7[Código del producto],$B639,Tabla7[Tipo de movimiento],"SALIDA",Tabla7[Mes],P$5))</f>
        <v>0</v>
      </c>
      <c r="Q639" s="39">
        <f t="shared" si="27"/>
        <v>0</v>
      </c>
      <c r="R639" s="51" t="str">
        <f>IF($B639="","",IFERROR(VLOOKUP($B639,'ABC rotación'!$C:$G,5,0),"C"))</f>
        <v>A</v>
      </c>
      <c r="S639" s="41">
        <f t="shared" si="28"/>
        <v>0</v>
      </c>
      <c r="T639" s="40">
        <f t="shared" si="29"/>
        <v>0</v>
      </c>
      <c r="U639" s="23" t="str">
        <f>IF($B639="","",VLOOKUP($T639,Tablas!$X$14:$Y$17,2,1))</f>
        <v>1. ROJO</v>
      </c>
    </row>
    <row r="640" spans="2:21" x14ac:dyDescent="0.2">
      <c r="B640" s="1">
        <f>IF(Tablas!B638="","",Tablas!B638)</f>
        <v>300635</v>
      </c>
      <c r="C640" s="1" t="str">
        <f>IF(Tablas!C638="","",Tablas!C638)</f>
        <v>CUBIERTA IZQ SUP NARANJA</v>
      </c>
      <c r="D640" s="1" t="str">
        <f>IF(Tablas!D638="","",Tablas!D638)</f>
        <v>05 - COLISION</v>
      </c>
      <c r="E640" s="1" t="str">
        <f>IF(Tablas!E638="","",Tablas!E638)</f>
        <v>UN</v>
      </c>
      <c r="F640" s="1">
        <f>IF(Tablas!F638="","",Tablas!F638)</f>
        <v>25</v>
      </c>
      <c r="G640" s="1">
        <f>IF(Tablas!I638="","",Tablas!I638)</f>
        <v>42</v>
      </c>
      <c r="H640" s="1">
        <v>5</v>
      </c>
      <c r="I640" s="39">
        <f>IF($B640="","",-SUMIFS(Tabla7[Cantidad],Tabla7[Código del producto],$B640,Tabla7[Tipo de movimiento],"SALIDA",Tabla7[Mes],I$5))</f>
        <v>0</v>
      </c>
      <c r="J640" s="39">
        <f>IF($B640="","",-SUMIFS(Tabla7[Cantidad],Tabla7[Código del producto],$B640,Tabla7[Tipo de movimiento],"SALIDA",Tabla7[Mes],J$5))</f>
        <v>19</v>
      </c>
      <c r="K640" s="39">
        <f>IF($B640="","",-SUMIFS(Tabla7[Cantidad],Tabla7[Código del producto],$B640,Tabla7[Tipo de movimiento],"SALIDA",Tabla7[Mes],K$5))</f>
        <v>0</v>
      </c>
      <c r="L640" s="39">
        <f>IF($B640="","",-SUMIFS(Tabla7[Cantidad],Tabla7[Código del producto],$B640,Tabla7[Tipo de movimiento],"SALIDA",Tabla7[Mes],L$5))</f>
        <v>20</v>
      </c>
      <c r="M640" s="39">
        <f>IF($B640="","",-SUMIFS(Tabla7[Cantidad],Tabla7[Código del producto],$B640,Tabla7[Tipo de movimiento],"SALIDA",Tabla7[Mes],M$5))</f>
        <v>0</v>
      </c>
      <c r="N640" s="39">
        <f>IF($B640="","",-SUMIFS(Tabla7[Cantidad],Tabla7[Código del producto],$B640,Tabla7[Tipo de movimiento],"SALIDA",Tabla7[Mes],N$5))</f>
        <v>0</v>
      </c>
      <c r="O640" s="39">
        <f>IF($B640="","",-SUMIFS(Tabla7[Cantidad],Tabla7[Código del producto],$B640,Tabla7[Tipo de movimiento],"SALIDA",Tabla7[Mes],O$5))</f>
        <v>0</v>
      </c>
      <c r="P640" s="39">
        <f>IF($B640="","",-SUMIFS(Tabla7[Cantidad],Tabla7[Código del producto],$B640,Tabla7[Tipo de movimiento],"SALIDA",Tabla7[Mes],P$5))</f>
        <v>10</v>
      </c>
      <c r="Q640" s="39">
        <f t="shared" si="27"/>
        <v>3.3333333333333335</v>
      </c>
      <c r="R640" s="51" t="str">
        <f>IF($B640="","",IFERROR(VLOOKUP($B640,'ABC rotación'!$C:$G,5,0),"C"))</f>
        <v>A</v>
      </c>
      <c r="S640" s="41">
        <f t="shared" si="28"/>
        <v>45</v>
      </c>
      <c r="T640" s="40">
        <f t="shared" si="29"/>
        <v>1.8</v>
      </c>
      <c r="U640" s="23" t="str">
        <f>IF($B640="","",VLOOKUP($T640,Tablas!$X$14:$Y$17,2,1))</f>
        <v>3. VERDE</v>
      </c>
    </row>
    <row r="641" spans="2:21" x14ac:dyDescent="0.2">
      <c r="B641" s="1">
        <f>IF(Tablas!B639="","",Tablas!B639)</f>
        <v>300636</v>
      </c>
      <c r="C641" s="1" t="str">
        <f>IF(Tablas!C639="","",Tablas!C639)</f>
        <v>ASIENTO CONFORT NARANJA</v>
      </c>
      <c r="D641" s="1" t="str">
        <f>IF(Tablas!D639="","",Tablas!D639)</f>
        <v>15 - MISCELANEOS</v>
      </c>
      <c r="E641" s="1" t="str">
        <f>IF(Tablas!E639="","",Tablas!E639)</f>
        <v>UN</v>
      </c>
      <c r="F641" s="1">
        <f>IF(Tablas!F639="","",Tablas!F639)</f>
        <v>17</v>
      </c>
      <c r="G641" s="1">
        <f>IF(Tablas!I639="","",Tablas!I639)</f>
        <v>15</v>
      </c>
      <c r="H641" s="1">
        <v>7</v>
      </c>
      <c r="I641" s="39">
        <f>IF($B641="","",-SUMIFS(Tabla7[Cantidad],Tabla7[Código del producto],$B641,Tabla7[Tipo de movimiento],"SALIDA",Tabla7[Mes],I$5))</f>
        <v>0</v>
      </c>
      <c r="J641" s="39">
        <f>IF($B641="","",-SUMIFS(Tabla7[Cantidad],Tabla7[Código del producto],$B641,Tabla7[Tipo de movimiento],"SALIDA",Tabla7[Mes],J$5))</f>
        <v>0</v>
      </c>
      <c r="K641" s="39">
        <f>IF($B641="","",-SUMIFS(Tabla7[Cantidad],Tabla7[Código del producto],$B641,Tabla7[Tipo de movimiento],"SALIDA",Tabla7[Mes],K$5))</f>
        <v>18</v>
      </c>
      <c r="L641" s="39">
        <f>IF($B641="","",-SUMIFS(Tabla7[Cantidad],Tabla7[Código del producto],$B641,Tabla7[Tipo de movimiento],"SALIDA",Tabla7[Mes],L$5))</f>
        <v>9</v>
      </c>
      <c r="M641" s="39">
        <f>IF($B641="","",-SUMIFS(Tabla7[Cantidad],Tabla7[Código del producto],$B641,Tabla7[Tipo de movimiento],"SALIDA",Tabla7[Mes],M$5))</f>
        <v>0</v>
      </c>
      <c r="N641" s="39">
        <f>IF($B641="","",-SUMIFS(Tabla7[Cantidad],Tabla7[Código del producto],$B641,Tabla7[Tipo de movimiento],"SALIDA",Tabla7[Mes],N$5))</f>
        <v>0</v>
      </c>
      <c r="O641" s="39">
        <f>IF($B641="","",-SUMIFS(Tabla7[Cantidad],Tabla7[Código del producto],$B641,Tabla7[Tipo de movimiento],"SALIDA",Tabla7[Mes],O$5))</f>
        <v>6</v>
      </c>
      <c r="P641" s="39">
        <f>IF($B641="","",-SUMIFS(Tabla7[Cantidad],Tabla7[Código del producto],$B641,Tabla7[Tipo de movimiento],"SALIDA",Tabla7[Mes],P$5))</f>
        <v>0</v>
      </c>
      <c r="Q641" s="39">
        <f t="shared" si="27"/>
        <v>2</v>
      </c>
      <c r="R641" s="51" t="str">
        <f>IF($B641="","",IFERROR(VLOOKUP($B641,'ABC rotación'!$C:$G,5,0),"C"))</f>
        <v>A</v>
      </c>
      <c r="S641" s="41">
        <f t="shared" si="28"/>
        <v>105</v>
      </c>
      <c r="T641" s="40">
        <f t="shared" si="29"/>
        <v>6.1764705882352944</v>
      </c>
      <c r="U641" s="23" t="str">
        <f>IF($B641="","",VLOOKUP($T641,Tablas!$X$14:$Y$17,2,1))</f>
        <v>4. NEGRO</v>
      </c>
    </row>
    <row r="642" spans="2:21" x14ac:dyDescent="0.2">
      <c r="B642" s="1">
        <f>IF(Tablas!B640="","",Tablas!B640)</f>
        <v>300637</v>
      </c>
      <c r="C642" s="1" t="str">
        <f>IF(Tablas!C640="","",Tablas!C640)</f>
        <v>AMORTIGUADOR TRASERO</v>
      </c>
      <c r="D642" s="1" t="str">
        <f>IF(Tablas!D640="","",Tablas!D640)</f>
        <v>06 - AMORTIGUADORES</v>
      </c>
      <c r="E642" s="1" t="str">
        <f>IF(Tablas!E640="","",Tablas!E640)</f>
        <v>UN</v>
      </c>
      <c r="F642" s="1">
        <f>IF(Tablas!F640="","",Tablas!F640)</f>
        <v>25</v>
      </c>
      <c r="G642" s="1">
        <f>IF(Tablas!I640="","",Tablas!I640)</f>
        <v>28</v>
      </c>
      <c r="H642" s="1">
        <v>10</v>
      </c>
      <c r="I642" s="39">
        <f>IF($B642="","",-SUMIFS(Tabla7[Cantidad],Tabla7[Código del producto],$B642,Tabla7[Tipo de movimiento],"SALIDA",Tabla7[Mes],I$5))</f>
        <v>0</v>
      </c>
      <c r="J642" s="39">
        <f>IF($B642="","",-SUMIFS(Tabla7[Cantidad],Tabla7[Código del producto],$B642,Tabla7[Tipo de movimiento],"SALIDA",Tabla7[Mes],J$5))</f>
        <v>0</v>
      </c>
      <c r="K642" s="39">
        <f>IF($B642="","",-SUMIFS(Tabla7[Cantidad],Tabla7[Código del producto],$B642,Tabla7[Tipo de movimiento],"SALIDA",Tabla7[Mes],K$5))</f>
        <v>0</v>
      </c>
      <c r="L642" s="39">
        <f>IF($B642="","",-SUMIFS(Tabla7[Cantidad],Tabla7[Código del producto],$B642,Tabla7[Tipo de movimiento],"SALIDA",Tabla7[Mes],L$5))</f>
        <v>0</v>
      </c>
      <c r="M642" s="39">
        <f>IF($B642="","",-SUMIFS(Tabla7[Cantidad],Tabla7[Código del producto],$B642,Tabla7[Tipo de movimiento],"SALIDA",Tabla7[Mes],M$5))</f>
        <v>0</v>
      </c>
      <c r="N642" s="39">
        <f>IF($B642="","",-SUMIFS(Tabla7[Cantidad],Tabla7[Código del producto],$B642,Tabla7[Tipo de movimiento],"SALIDA",Tabla7[Mes],N$5))</f>
        <v>0</v>
      </c>
      <c r="O642" s="39">
        <f>IF($B642="","",-SUMIFS(Tabla7[Cantidad],Tabla7[Código del producto],$B642,Tabla7[Tipo de movimiento],"SALIDA",Tabla7[Mes],O$5))</f>
        <v>0</v>
      </c>
      <c r="P642" s="39">
        <f>IF($B642="","",-SUMIFS(Tabla7[Cantidad],Tabla7[Código del producto],$B642,Tabla7[Tipo de movimiento],"SALIDA",Tabla7[Mes],P$5))</f>
        <v>10</v>
      </c>
      <c r="Q642" s="39">
        <f t="shared" si="27"/>
        <v>3.3333333333333335</v>
      </c>
      <c r="R642" s="51" t="str">
        <f>IF($B642="","",IFERROR(VLOOKUP($B642,'ABC rotación'!$C:$G,5,0),"C"))</f>
        <v>B</v>
      </c>
      <c r="S642" s="41">
        <f t="shared" si="28"/>
        <v>90</v>
      </c>
      <c r="T642" s="40">
        <f t="shared" si="29"/>
        <v>3.6</v>
      </c>
      <c r="U642" s="23" t="str">
        <f>IF($B642="","",VLOOKUP($T642,Tablas!$X$14:$Y$17,2,1))</f>
        <v>4. NEGRO</v>
      </c>
    </row>
    <row r="643" spans="2:21" x14ac:dyDescent="0.2">
      <c r="B643" s="1">
        <f>IF(Tablas!B641="","",Tablas!B641)</f>
        <v>300638</v>
      </c>
      <c r="C643" s="1" t="str">
        <f>IF(Tablas!C641="","",Tablas!C641)</f>
        <v>AMORTIGUADOR TRASERO ROJO</v>
      </c>
      <c r="D643" s="1" t="str">
        <f>IF(Tablas!D641="","",Tablas!D641)</f>
        <v>06 - AMORTIGUADORES</v>
      </c>
      <c r="E643" s="1" t="str">
        <f>IF(Tablas!E641="","",Tablas!E641)</f>
        <v>UN</v>
      </c>
      <c r="F643" s="1">
        <f>IF(Tablas!F641="","",Tablas!F641)</f>
        <v>19</v>
      </c>
      <c r="G643" s="1">
        <f>IF(Tablas!I641="","",Tablas!I641)</f>
        <v>8</v>
      </c>
      <c r="H643" s="1">
        <v>9</v>
      </c>
      <c r="I643" s="39">
        <f>IF($B643="","",-SUMIFS(Tabla7[Cantidad],Tabla7[Código del producto],$B643,Tabla7[Tipo de movimiento],"SALIDA",Tabla7[Mes],I$5))</f>
        <v>0</v>
      </c>
      <c r="J643" s="39">
        <f>IF($B643="","",-SUMIFS(Tabla7[Cantidad],Tabla7[Código del producto],$B643,Tabla7[Tipo de movimiento],"SALIDA",Tabla7[Mes],J$5))</f>
        <v>0</v>
      </c>
      <c r="K643" s="39">
        <f>IF($B643="","",-SUMIFS(Tabla7[Cantidad],Tabla7[Código del producto],$B643,Tabla7[Tipo de movimiento],"SALIDA",Tabla7[Mes],K$5))</f>
        <v>0</v>
      </c>
      <c r="L643" s="39">
        <f>IF($B643="","",-SUMIFS(Tabla7[Cantidad],Tabla7[Código del producto],$B643,Tabla7[Tipo de movimiento],"SALIDA",Tabla7[Mes],L$5))</f>
        <v>0</v>
      </c>
      <c r="M643" s="39">
        <f>IF($B643="","",-SUMIFS(Tabla7[Cantidad],Tabla7[Código del producto],$B643,Tabla7[Tipo de movimiento],"SALIDA",Tabla7[Mes],M$5))</f>
        <v>0</v>
      </c>
      <c r="N643" s="39">
        <f>IF($B643="","",-SUMIFS(Tabla7[Cantidad],Tabla7[Código del producto],$B643,Tabla7[Tipo de movimiento],"SALIDA",Tabla7[Mes],N$5))</f>
        <v>0</v>
      </c>
      <c r="O643" s="39">
        <f>IF($B643="","",-SUMIFS(Tabla7[Cantidad],Tabla7[Código del producto],$B643,Tabla7[Tipo de movimiento],"SALIDA",Tabla7[Mes],O$5))</f>
        <v>0</v>
      </c>
      <c r="P643" s="39">
        <f>IF($B643="","",-SUMIFS(Tabla7[Cantidad],Tabla7[Código del producto],$B643,Tabla7[Tipo de movimiento],"SALIDA",Tabla7[Mes],P$5))</f>
        <v>9</v>
      </c>
      <c r="Q643" s="39">
        <f t="shared" si="27"/>
        <v>3</v>
      </c>
      <c r="R643" s="51" t="str">
        <f>IF($B643="","",IFERROR(VLOOKUP($B643,'ABC rotación'!$C:$G,5,0),"C"))</f>
        <v>B</v>
      </c>
      <c r="S643" s="41">
        <f t="shared" si="28"/>
        <v>90</v>
      </c>
      <c r="T643" s="40">
        <f t="shared" si="29"/>
        <v>4.7368421052631575</v>
      </c>
      <c r="U643" s="23" t="str">
        <f>IF($B643="","",VLOOKUP($T643,Tablas!$X$14:$Y$17,2,1))</f>
        <v>4. NEGRO</v>
      </c>
    </row>
    <row r="644" spans="2:21" x14ac:dyDescent="0.2">
      <c r="B644" s="1">
        <f>IF(Tablas!B642="","",Tablas!B642)</f>
        <v>300639</v>
      </c>
      <c r="C644" s="1" t="str">
        <f>IF(Tablas!C642="","",Tablas!C642)</f>
        <v>AMORTIGUADOR TRASERO AZUL</v>
      </c>
      <c r="D644" s="1" t="str">
        <f>IF(Tablas!D642="","",Tablas!D642)</f>
        <v>06 - AMORTIGUADORES</v>
      </c>
      <c r="E644" s="1" t="str">
        <f>IF(Tablas!E642="","",Tablas!E642)</f>
        <v>UN</v>
      </c>
      <c r="F644" s="1">
        <f>IF(Tablas!F642="","",Tablas!F642)</f>
        <v>8</v>
      </c>
      <c r="G644" s="1">
        <f>IF(Tablas!I642="","",Tablas!I642)</f>
        <v>29</v>
      </c>
      <c r="H644" s="1">
        <v>2</v>
      </c>
      <c r="I644" s="39">
        <f>IF($B644="","",-SUMIFS(Tabla7[Cantidad],Tabla7[Código del producto],$B644,Tabla7[Tipo de movimiento],"SALIDA",Tabla7[Mes],I$5))</f>
        <v>16</v>
      </c>
      <c r="J644" s="39">
        <f>IF($B644="","",-SUMIFS(Tabla7[Cantidad],Tabla7[Código del producto],$B644,Tabla7[Tipo de movimiento],"SALIDA",Tabla7[Mes],J$5))</f>
        <v>0</v>
      </c>
      <c r="K644" s="39">
        <f>IF($B644="","",-SUMIFS(Tabla7[Cantidad],Tabla7[Código del producto],$B644,Tabla7[Tipo de movimiento],"SALIDA",Tabla7[Mes],K$5))</f>
        <v>0</v>
      </c>
      <c r="L644" s="39">
        <f>IF($B644="","",-SUMIFS(Tabla7[Cantidad],Tabla7[Código del producto],$B644,Tabla7[Tipo de movimiento],"SALIDA",Tabla7[Mes],L$5))</f>
        <v>0</v>
      </c>
      <c r="M644" s="39">
        <f>IF($B644="","",-SUMIFS(Tabla7[Cantidad],Tabla7[Código del producto],$B644,Tabla7[Tipo de movimiento],"SALIDA",Tabla7[Mes],M$5))</f>
        <v>0</v>
      </c>
      <c r="N644" s="39">
        <f>IF($B644="","",-SUMIFS(Tabla7[Cantidad],Tabla7[Código del producto],$B644,Tabla7[Tipo de movimiento],"SALIDA",Tabla7[Mes],N$5))</f>
        <v>0</v>
      </c>
      <c r="O644" s="39">
        <f>IF($B644="","",-SUMIFS(Tabla7[Cantidad],Tabla7[Código del producto],$B644,Tabla7[Tipo de movimiento],"SALIDA",Tabla7[Mes],O$5))</f>
        <v>41</v>
      </c>
      <c r="P644" s="39">
        <f>IF($B644="","",-SUMIFS(Tabla7[Cantidad],Tabla7[Código del producto],$B644,Tabla7[Tipo de movimiento],"SALIDA",Tabla7[Mes],P$5))</f>
        <v>17</v>
      </c>
      <c r="Q644" s="39">
        <f t="shared" si="27"/>
        <v>19.333333333333332</v>
      </c>
      <c r="R644" s="51" t="str">
        <f>IF($B644="","",IFERROR(VLOOKUP($B644,'ABC rotación'!$C:$G,5,0),"C"))</f>
        <v>B</v>
      </c>
      <c r="S644" s="41">
        <f t="shared" si="28"/>
        <v>3.1034482758620694</v>
      </c>
      <c r="T644" s="40">
        <f t="shared" si="29"/>
        <v>0.38793103448275867</v>
      </c>
      <c r="U644" s="23" t="str">
        <f>IF($B644="","",VLOOKUP($T644,Tablas!$X$14:$Y$17,2,1))</f>
        <v>1. ROJO</v>
      </c>
    </row>
    <row r="645" spans="2:21" x14ac:dyDescent="0.2">
      <c r="B645" s="1">
        <f>IF(Tablas!B643="","",Tablas!B643)</f>
        <v>300640</v>
      </c>
      <c r="C645" s="1" t="str">
        <f>IF(Tablas!C643="","",Tablas!C643)</f>
        <v>SENSOR DE COMBUSTIBLE</v>
      </c>
      <c r="D645" s="1" t="str">
        <f>IF(Tablas!D643="","",Tablas!D643)</f>
        <v>03 - FILTROS</v>
      </c>
      <c r="E645" s="1" t="str">
        <f>IF(Tablas!E643="","",Tablas!E643)</f>
        <v>UN</v>
      </c>
      <c r="F645" s="1">
        <f>IF(Tablas!F643="","",Tablas!F643)</f>
        <v>18</v>
      </c>
      <c r="G645" s="1">
        <f>IF(Tablas!I643="","",Tablas!I643)</f>
        <v>44</v>
      </c>
      <c r="H645" s="1">
        <v>6</v>
      </c>
      <c r="I645" s="39">
        <f>IF($B645="","",-SUMIFS(Tabla7[Cantidad],Tabla7[Código del producto],$B645,Tabla7[Tipo de movimiento],"SALIDA",Tabla7[Mes],I$5))</f>
        <v>0</v>
      </c>
      <c r="J645" s="39">
        <f>IF($B645="","",-SUMIFS(Tabla7[Cantidad],Tabla7[Código del producto],$B645,Tabla7[Tipo de movimiento],"SALIDA",Tabla7[Mes],J$5))</f>
        <v>0</v>
      </c>
      <c r="K645" s="39">
        <f>IF($B645="","",-SUMIFS(Tabla7[Cantidad],Tabla7[Código del producto],$B645,Tabla7[Tipo de movimiento],"SALIDA",Tabla7[Mes],K$5))</f>
        <v>0</v>
      </c>
      <c r="L645" s="39">
        <f>IF($B645="","",-SUMIFS(Tabla7[Cantidad],Tabla7[Código del producto],$B645,Tabla7[Tipo de movimiento],"SALIDA",Tabla7[Mes],L$5))</f>
        <v>11</v>
      </c>
      <c r="M645" s="39">
        <f>IF($B645="","",-SUMIFS(Tabla7[Cantidad],Tabla7[Código del producto],$B645,Tabla7[Tipo de movimiento],"SALIDA",Tabla7[Mes],M$5))</f>
        <v>0</v>
      </c>
      <c r="N645" s="39">
        <f>IF($B645="","",-SUMIFS(Tabla7[Cantidad],Tabla7[Código del producto],$B645,Tabla7[Tipo de movimiento],"SALIDA",Tabla7[Mes],N$5))</f>
        <v>9</v>
      </c>
      <c r="O645" s="39">
        <f>IF($B645="","",-SUMIFS(Tabla7[Cantidad],Tabla7[Código del producto],$B645,Tabla7[Tipo de movimiento],"SALIDA",Tabla7[Mes],O$5))</f>
        <v>19</v>
      </c>
      <c r="P645" s="39">
        <f>IF($B645="","",-SUMIFS(Tabla7[Cantidad],Tabla7[Código del producto],$B645,Tabla7[Tipo de movimiento],"SALIDA",Tabla7[Mes],P$5))</f>
        <v>0</v>
      </c>
      <c r="Q645" s="39">
        <f t="shared" si="27"/>
        <v>9.3333333333333339</v>
      </c>
      <c r="R645" s="51" t="str">
        <f>IF($B645="","",IFERROR(VLOOKUP($B645,'ABC rotación'!$C:$G,5,0),"C"))</f>
        <v>A</v>
      </c>
      <c r="S645" s="41">
        <f t="shared" si="28"/>
        <v>19.285714285714285</v>
      </c>
      <c r="T645" s="40">
        <f t="shared" si="29"/>
        <v>1.0714285714285714</v>
      </c>
      <c r="U645" s="23" t="str">
        <f>IF($B645="","",VLOOKUP($T645,Tablas!$X$14:$Y$17,2,1))</f>
        <v>3. VERDE</v>
      </c>
    </row>
    <row r="646" spans="2:21" x14ac:dyDescent="0.2">
      <c r="B646" s="1">
        <f>IF(Tablas!B644="","",Tablas!B644)</f>
        <v>300641</v>
      </c>
      <c r="C646" s="1" t="str">
        <f>IF(Tablas!C644="","",Tablas!C644)</f>
        <v>TAPA TANQUE DE GASOLINA</v>
      </c>
      <c r="D646" s="1" t="str">
        <f>IF(Tablas!D644="","",Tablas!D644)</f>
        <v>05 - COLISION</v>
      </c>
      <c r="E646" s="1" t="str">
        <f>IF(Tablas!E644="","",Tablas!E644)</f>
        <v>UN</v>
      </c>
      <c r="F646" s="1">
        <f>IF(Tablas!F644="","",Tablas!F644)</f>
        <v>12</v>
      </c>
      <c r="G646" s="1">
        <f>IF(Tablas!I644="","",Tablas!I644)</f>
        <v>38</v>
      </c>
      <c r="H646" s="1">
        <v>10</v>
      </c>
      <c r="I646" s="39">
        <f>IF($B646="","",-SUMIFS(Tabla7[Cantidad],Tabla7[Código del producto],$B646,Tabla7[Tipo de movimiento],"SALIDA",Tabla7[Mes],I$5))</f>
        <v>0</v>
      </c>
      <c r="J646" s="39">
        <f>IF($B646="","",-SUMIFS(Tabla7[Cantidad],Tabla7[Código del producto],$B646,Tabla7[Tipo de movimiento],"SALIDA",Tabla7[Mes],J$5))</f>
        <v>5</v>
      </c>
      <c r="K646" s="39">
        <f>IF($B646="","",-SUMIFS(Tabla7[Cantidad],Tabla7[Código del producto],$B646,Tabla7[Tipo de movimiento],"SALIDA",Tabla7[Mes],K$5))</f>
        <v>0</v>
      </c>
      <c r="L646" s="39">
        <f>IF($B646="","",-SUMIFS(Tabla7[Cantidad],Tabla7[Código del producto],$B646,Tabla7[Tipo de movimiento],"SALIDA",Tabla7[Mes],L$5))</f>
        <v>0</v>
      </c>
      <c r="M646" s="39">
        <f>IF($B646="","",-SUMIFS(Tabla7[Cantidad],Tabla7[Código del producto],$B646,Tabla7[Tipo de movimiento],"SALIDA",Tabla7[Mes],M$5))</f>
        <v>0</v>
      </c>
      <c r="N646" s="39">
        <f>IF($B646="","",-SUMIFS(Tabla7[Cantidad],Tabla7[Código del producto],$B646,Tabla7[Tipo de movimiento],"SALIDA",Tabla7[Mes],N$5))</f>
        <v>0</v>
      </c>
      <c r="O646" s="39">
        <f>IF($B646="","",-SUMIFS(Tabla7[Cantidad],Tabla7[Código del producto],$B646,Tabla7[Tipo de movimiento],"SALIDA",Tabla7[Mes],O$5))</f>
        <v>9</v>
      </c>
      <c r="P646" s="39">
        <f>IF($B646="","",-SUMIFS(Tabla7[Cantidad],Tabla7[Código del producto],$B646,Tabla7[Tipo de movimiento],"SALIDA",Tabla7[Mes],P$5))</f>
        <v>18</v>
      </c>
      <c r="Q646" s="39">
        <f t="shared" si="27"/>
        <v>9</v>
      </c>
      <c r="R646" s="51" t="str">
        <f>IF($B646="","",IFERROR(VLOOKUP($B646,'ABC rotación'!$C:$G,5,0),"C"))</f>
        <v>B</v>
      </c>
      <c r="S646" s="41">
        <f t="shared" si="28"/>
        <v>33.333333333333336</v>
      </c>
      <c r="T646" s="40">
        <f t="shared" si="29"/>
        <v>2.7777777777777781</v>
      </c>
      <c r="U646" s="23" t="str">
        <f>IF($B646="","",VLOOKUP($T646,Tablas!$X$14:$Y$17,2,1))</f>
        <v>4. NEGRO</v>
      </c>
    </row>
    <row r="647" spans="2:21" x14ac:dyDescent="0.2">
      <c r="B647" s="1">
        <f>IF(Tablas!B645="","",Tablas!B645)</f>
        <v>300642</v>
      </c>
      <c r="C647" s="1" t="str">
        <f>IF(Tablas!C645="","",Tablas!C645)</f>
        <v>FILTRO DE ACEITE</v>
      </c>
      <c r="D647" s="1" t="str">
        <f>IF(Tablas!D645="","",Tablas!D645)</f>
        <v>03 - FILTROS</v>
      </c>
      <c r="E647" s="1" t="str">
        <f>IF(Tablas!E645="","",Tablas!E645)</f>
        <v>UN</v>
      </c>
      <c r="F647" s="1">
        <f>IF(Tablas!F645="","",Tablas!F645)</f>
        <v>5</v>
      </c>
      <c r="G647" s="1">
        <f>IF(Tablas!I645="","",Tablas!I645)</f>
        <v>43</v>
      </c>
      <c r="H647" s="1">
        <v>8</v>
      </c>
      <c r="I647" s="39">
        <f>IF($B647="","",-SUMIFS(Tabla7[Cantidad],Tabla7[Código del producto],$B647,Tabla7[Tipo de movimiento],"SALIDA",Tabla7[Mes],I$5))</f>
        <v>0</v>
      </c>
      <c r="J647" s="39">
        <f>IF($B647="","",-SUMIFS(Tabla7[Cantidad],Tabla7[Código del producto],$B647,Tabla7[Tipo de movimiento],"SALIDA",Tabla7[Mes],J$5))</f>
        <v>8</v>
      </c>
      <c r="K647" s="39">
        <f>IF($B647="","",-SUMIFS(Tabla7[Cantidad],Tabla7[Código del producto],$B647,Tabla7[Tipo de movimiento],"SALIDA",Tabla7[Mes],K$5))</f>
        <v>0</v>
      </c>
      <c r="L647" s="39">
        <f>IF($B647="","",-SUMIFS(Tabla7[Cantidad],Tabla7[Código del producto],$B647,Tabla7[Tipo de movimiento],"SALIDA",Tabla7[Mes],L$5))</f>
        <v>0</v>
      </c>
      <c r="M647" s="39">
        <f>IF($B647="","",-SUMIFS(Tabla7[Cantidad],Tabla7[Código del producto],$B647,Tabla7[Tipo de movimiento],"SALIDA",Tabla7[Mes],M$5))</f>
        <v>15</v>
      </c>
      <c r="N647" s="39">
        <f>IF($B647="","",-SUMIFS(Tabla7[Cantidad],Tabla7[Código del producto],$B647,Tabla7[Tipo de movimiento],"SALIDA",Tabla7[Mes],N$5))</f>
        <v>0</v>
      </c>
      <c r="O647" s="39">
        <f>IF($B647="","",-SUMIFS(Tabla7[Cantidad],Tabla7[Código del producto],$B647,Tabla7[Tipo de movimiento],"SALIDA",Tabla7[Mes],O$5))</f>
        <v>0</v>
      </c>
      <c r="P647" s="39">
        <f>IF($B647="","",-SUMIFS(Tabla7[Cantidad],Tabla7[Código del producto],$B647,Tabla7[Tipo de movimiento],"SALIDA",Tabla7[Mes],P$5))</f>
        <v>0</v>
      </c>
      <c r="Q647" s="39">
        <f t="shared" ref="Q647:Q710" si="30">IF($B647="","",IFERROR(AVERAGE(N647:P647),0))</f>
        <v>0</v>
      </c>
      <c r="R647" s="51" t="str">
        <f>IF($B647="","",IFERROR(VLOOKUP($B647,'ABC rotación'!$C:$G,5,0),"C"))</f>
        <v>B</v>
      </c>
      <c r="S647" s="41">
        <f t="shared" ref="S647:S710" si="31">IF($B647="","",IFERROR(H647/Q647*30,0))</f>
        <v>0</v>
      </c>
      <c r="T647" s="40">
        <f t="shared" ref="T647:T710" si="32">IF($B647="","",S647/F647)</f>
        <v>0</v>
      </c>
      <c r="U647" s="23" t="str">
        <f>IF($B647="","",VLOOKUP($T647,Tablas!$X$14:$Y$17,2,1))</f>
        <v>1. ROJO</v>
      </c>
    </row>
    <row r="648" spans="2:21" x14ac:dyDescent="0.2">
      <c r="B648" s="1">
        <f>IF(Tablas!B646="","",Tablas!B646)</f>
        <v>300643</v>
      </c>
      <c r="C648" s="1" t="str">
        <f>IF(Tablas!C646="","",Tablas!C646)</f>
        <v>CUBIERTA TRASERA IZQUIERDA DE</v>
      </c>
      <c r="D648" s="1" t="str">
        <f>IF(Tablas!D646="","",Tablas!D646)</f>
        <v>15 - MISCELANEOS</v>
      </c>
      <c r="E648" s="1" t="str">
        <f>IF(Tablas!E646="","",Tablas!E646)</f>
        <v>UN</v>
      </c>
      <c r="F648" s="1">
        <f>IF(Tablas!F646="","",Tablas!F646)</f>
        <v>13</v>
      </c>
      <c r="G648" s="1">
        <f>IF(Tablas!I646="","",Tablas!I646)</f>
        <v>30</v>
      </c>
      <c r="H648" s="1">
        <v>1</v>
      </c>
      <c r="I648" s="39">
        <f>IF($B648="","",-SUMIFS(Tabla7[Cantidad],Tabla7[Código del producto],$B648,Tabla7[Tipo de movimiento],"SALIDA",Tabla7[Mes],I$5))</f>
        <v>16</v>
      </c>
      <c r="J648" s="39">
        <f>IF($B648="","",-SUMIFS(Tabla7[Cantidad],Tabla7[Código del producto],$B648,Tabla7[Tipo de movimiento],"SALIDA",Tabla7[Mes],J$5))</f>
        <v>0</v>
      </c>
      <c r="K648" s="39">
        <f>IF($B648="","",-SUMIFS(Tabla7[Cantidad],Tabla7[Código del producto],$B648,Tabla7[Tipo de movimiento],"SALIDA",Tabla7[Mes],K$5))</f>
        <v>0</v>
      </c>
      <c r="L648" s="39">
        <f>IF($B648="","",-SUMIFS(Tabla7[Cantidad],Tabla7[Código del producto],$B648,Tabla7[Tipo de movimiento],"SALIDA",Tabla7[Mes],L$5))</f>
        <v>0</v>
      </c>
      <c r="M648" s="39">
        <f>IF($B648="","",-SUMIFS(Tabla7[Cantidad],Tabla7[Código del producto],$B648,Tabla7[Tipo de movimiento],"SALIDA",Tabla7[Mes],M$5))</f>
        <v>0</v>
      </c>
      <c r="N648" s="39">
        <f>IF($B648="","",-SUMIFS(Tabla7[Cantidad],Tabla7[Código del producto],$B648,Tabla7[Tipo de movimiento],"SALIDA",Tabla7[Mes],N$5))</f>
        <v>0</v>
      </c>
      <c r="O648" s="39">
        <f>IF($B648="","",-SUMIFS(Tabla7[Cantidad],Tabla7[Código del producto],$B648,Tabla7[Tipo de movimiento],"SALIDA",Tabla7[Mes],O$5))</f>
        <v>15</v>
      </c>
      <c r="P648" s="39">
        <f>IF($B648="","",-SUMIFS(Tabla7[Cantidad],Tabla7[Código del producto],$B648,Tabla7[Tipo de movimiento],"SALIDA",Tabla7[Mes],P$5))</f>
        <v>0</v>
      </c>
      <c r="Q648" s="39">
        <f t="shared" si="30"/>
        <v>5</v>
      </c>
      <c r="R648" s="51" t="str">
        <f>IF($B648="","",IFERROR(VLOOKUP($B648,'ABC rotación'!$C:$G,5,0),"C"))</f>
        <v>B</v>
      </c>
      <c r="S648" s="41">
        <f t="shared" si="31"/>
        <v>6</v>
      </c>
      <c r="T648" s="40">
        <f t="shared" si="32"/>
        <v>0.46153846153846156</v>
      </c>
      <c r="U648" s="23" t="str">
        <f>IF($B648="","",VLOOKUP($T648,Tablas!$X$14:$Y$17,2,1))</f>
        <v>1. ROJO</v>
      </c>
    </row>
    <row r="649" spans="2:21" x14ac:dyDescent="0.2">
      <c r="B649" s="1">
        <f>IF(Tablas!B647="","",Tablas!B647)</f>
        <v>300644</v>
      </c>
      <c r="C649" s="1" t="str">
        <f>IF(Tablas!C647="","",Tablas!C647)</f>
        <v>PARRILLA</v>
      </c>
      <c r="D649" s="1" t="str">
        <f>IF(Tablas!D647="","",Tablas!D647)</f>
        <v>05 - COLISION</v>
      </c>
      <c r="E649" s="1" t="str">
        <f>IF(Tablas!E647="","",Tablas!E647)</f>
        <v>UN</v>
      </c>
      <c r="F649" s="1">
        <f>IF(Tablas!F647="","",Tablas!F647)</f>
        <v>5</v>
      </c>
      <c r="G649" s="1">
        <f>IF(Tablas!I647="","",Tablas!I647)</f>
        <v>20</v>
      </c>
      <c r="H649" s="1">
        <v>10</v>
      </c>
      <c r="I649" s="39">
        <f>IF($B649="","",-SUMIFS(Tabla7[Cantidad],Tabla7[Código del producto],$B649,Tabla7[Tipo de movimiento],"SALIDA",Tabla7[Mes],I$5))</f>
        <v>0</v>
      </c>
      <c r="J649" s="39">
        <f>IF($B649="","",-SUMIFS(Tabla7[Cantidad],Tabla7[Código del producto],$B649,Tabla7[Tipo de movimiento],"SALIDA",Tabla7[Mes],J$5))</f>
        <v>0</v>
      </c>
      <c r="K649" s="39">
        <f>IF($B649="","",-SUMIFS(Tabla7[Cantidad],Tabla7[Código del producto],$B649,Tabla7[Tipo de movimiento],"SALIDA",Tabla7[Mes],K$5))</f>
        <v>18</v>
      </c>
      <c r="L649" s="39">
        <f>IF($B649="","",-SUMIFS(Tabla7[Cantidad],Tabla7[Código del producto],$B649,Tabla7[Tipo de movimiento],"SALIDA",Tabla7[Mes],L$5))</f>
        <v>0</v>
      </c>
      <c r="M649" s="39">
        <f>IF($B649="","",-SUMIFS(Tabla7[Cantidad],Tabla7[Código del producto],$B649,Tabla7[Tipo de movimiento],"SALIDA",Tabla7[Mes],M$5))</f>
        <v>0</v>
      </c>
      <c r="N649" s="39">
        <f>IF($B649="","",-SUMIFS(Tabla7[Cantidad],Tabla7[Código del producto],$B649,Tabla7[Tipo de movimiento],"SALIDA",Tabla7[Mes],N$5))</f>
        <v>0</v>
      </c>
      <c r="O649" s="39">
        <f>IF($B649="","",-SUMIFS(Tabla7[Cantidad],Tabla7[Código del producto],$B649,Tabla7[Tipo de movimiento],"SALIDA",Tabla7[Mes],O$5))</f>
        <v>0</v>
      </c>
      <c r="P649" s="39">
        <f>IF($B649="","",-SUMIFS(Tabla7[Cantidad],Tabla7[Código del producto],$B649,Tabla7[Tipo de movimiento],"SALIDA",Tabla7[Mes],P$5))</f>
        <v>0</v>
      </c>
      <c r="Q649" s="39">
        <f t="shared" si="30"/>
        <v>0</v>
      </c>
      <c r="R649" s="51" t="str">
        <f>IF($B649="","",IFERROR(VLOOKUP($B649,'ABC rotación'!$C:$G,5,0),"C"))</f>
        <v>C</v>
      </c>
      <c r="S649" s="41">
        <f t="shared" si="31"/>
        <v>0</v>
      </c>
      <c r="T649" s="40">
        <f t="shared" si="32"/>
        <v>0</v>
      </c>
      <c r="U649" s="23" t="str">
        <f>IF($B649="","",VLOOKUP($T649,Tablas!$X$14:$Y$17,2,1))</f>
        <v>1. ROJO</v>
      </c>
    </row>
    <row r="650" spans="2:21" x14ac:dyDescent="0.2">
      <c r="B650" s="1">
        <f>IF(Tablas!B648="","",Tablas!B648)</f>
        <v>300645</v>
      </c>
      <c r="C650" s="1" t="str">
        <f>IF(Tablas!C648="","",Tablas!C648)</f>
        <v>CUBIERTA FRONTAL INFERIOR AZUL</v>
      </c>
      <c r="D650" s="1" t="str">
        <f>IF(Tablas!D648="","",Tablas!D648)</f>
        <v>05 - COLISION</v>
      </c>
      <c r="E650" s="1" t="str">
        <f>IF(Tablas!E648="","",Tablas!E648)</f>
        <v>UN</v>
      </c>
      <c r="F650" s="1">
        <f>IF(Tablas!F648="","",Tablas!F648)</f>
        <v>16</v>
      </c>
      <c r="G650" s="1">
        <f>IF(Tablas!I648="","",Tablas!I648)</f>
        <v>16</v>
      </c>
      <c r="H650" s="1">
        <v>6</v>
      </c>
      <c r="I650" s="39">
        <f>IF($B650="","",-SUMIFS(Tabla7[Cantidad],Tabla7[Código del producto],$B650,Tabla7[Tipo de movimiento],"SALIDA",Tabla7[Mes],I$5))</f>
        <v>9</v>
      </c>
      <c r="J650" s="39">
        <f>IF($B650="","",-SUMIFS(Tabla7[Cantidad],Tabla7[Código del producto],$B650,Tabla7[Tipo de movimiento],"SALIDA",Tabla7[Mes],J$5))</f>
        <v>0</v>
      </c>
      <c r="K650" s="39">
        <f>IF($B650="","",-SUMIFS(Tabla7[Cantidad],Tabla7[Código del producto],$B650,Tabla7[Tipo de movimiento],"SALIDA",Tabla7[Mes],K$5))</f>
        <v>0</v>
      </c>
      <c r="L650" s="39">
        <f>IF($B650="","",-SUMIFS(Tabla7[Cantidad],Tabla7[Código del producto],$B650,Tabla7[Tipo de movimiento],"SALIDA",Tabla7[Mes],L$5))</f>
        <v>0</v>
      </c>
      <c r="M650" s="39">
        <f>IF($B650="","",-SUMIFS(Tabla7[Cantidad],Tabla7[Código del producto],$B650,Tabla7[Tipo de movimiento],"SALIDA",Tabla7[Mes],M$5))</f>
        <v>0</v>
      </c>
      <c r="N650" s="39">
        <f>IF($B650="","",-SUMIFS(Tabla7[Cantidad],Tabla7[Código del producto],$B650,Tabla7[Tipo de movimiento],"SALIDA",Tabla7[Mes],N$5))</f>
        <v>0</v>
      </c>
      <c r="O650" s="39">
        <f>IF($B650="","",-SUMIFS(Tabla7[Cantidad],Tabla7[Código del producto],$B650,Tabla7[Tipo de movimiento],"SALIDA",Tabla7[Mes],O$5))</f>
        <v>0</v>
      </c>
      <c r="P650" s="39">
        <f>IF($B650="","",-SUMIFS(Tabla7[Cantidad],Tabla7[Código del producto],$B650,Tabla7[Tipo de movimiento],"SALIDA",Tabla7[Mes],P$5))</f>
        <v>0</v>
      </c>
      <c r="Q650" s="39">
        <f t="shared" si="30"/>
        <v>0</v>
      </c>
      <c r="R650" s="51" t="str">
        <f>IF($B650="","",IFERROR(VLOOKUP($B650,'ABC rotación'!$C:$G,5,0),"C"))</f>
        <v>C</v>
      </c>
      <c r="S650" s="41">
        <f t="shared" si="31"/>
        <v>0</v>
      </c>
      <c r="T650" s="40">
        <f t="shared" si="32"/>
        <v>0</v>
      </c>
      <c r="U650" s="23" t="str">
        <f>IF($B650="","",VLOOKUP($T650,Tablas!$X$14:$Y$17,2,1))</f>
        <v>1. ROJO</v>
      </c>
    </row>
    <row r="651" spans="2:21" x14ac:dyDescent="0.2">
      <c r="B651" s="1">
        <f>IF(Tablas!B649="","",Tablas!B649)</f>
        <v>300646</v>
      </c>
      <c r="C651" s="1" t="str">
        <f>IF(Tablas!C649="","",Tablas!C649)</f>
        <v>JUEGO DE ABRAZADERAS</v>
      </c>
      <c r="D651" s="1" t="str">
        <f>IF(Tablas!D649="","",Tablas!D649)</f>
        <v>07 - PEDALES Y POSAPIES</v>
      </c>
      <c r="E651" s="1" t="str">
        <f>IF(Tablas!E649="","",Tablas!E649)</f>
        <v>UN</v>
      </c>
      <c r="F651" s="1">
        <f>IF(Tablas!F649="","",Tablas!F649)</f>
        <v>24</v>
      </c>
      <c r="G651" s="1">
        <f>IF(Tablas!I649="","",Tablas!I649)</f>
        <v>27</v>
      </c>
      <c r="H651" s="1">
        <v>9</v>
      </c>
      <c r="I651" s="39">
        <f>IF($B651="","",-SUMIFS(Tabla7[Cantidad],Tabla7[Código del producto],$B651,Tabla7[Tipo de movimiento],"SALIDA",Tabla7[Mes],I$5))</f>
        <v>0</v>
      </c>
      <c r="J651" s="39">
        <f>IF($B651="","",-SUMIFS(Tabla7[Cantidad],Tabla7[Código del producto],$B651,Tabla7[Tipo de movimiento],"SALIDA",Tabla7[Mes],J$5))</f>
        <v>0</v>
      </c>
      <c r="K651" s="39">
        <f>IF($B651="","",-SUMIFS(Tabla7[Cantidad],Tabla7[Código del producto],$B651,Tabla7[Tipo de movimiento],"SALIDA",Tabla7[Mes],K$5))</f>
        <v>0</v>
      </c>
      <c r="L651" s="39">
        <f>IF($B651="","",-SUMIFS(Tabla7[Cantidad],Tabla7[Código del producto],$B651,Tabla7[Tipo de movimiento],"SALIDA",Tabla7[Mes],L$5))</f>
        <v>0</v>
      </c>
      <c r="M651" s="39">
        <f>IF($B651="","",-SUMIFS(Tabla7[Cantidad],Tabla7[Código del producto],$B651,Tabla7[Tipo de movimiento],"SALIDA",Tabla7[Mes],M$5))</f>
        <v>20</v>
      </c>
      <c r="N651" s="39">
        <f>IF($B651="","",-SUMIFS(Tabla7[Cantidad],Tabla7[Código del producto],$B651,Tabla7[Tipo de movimiento],"SALIDA",Tabla7[Mes],N$5))</f>
        <v>15</v>
      </c>
      <c r="O651" s="39">
        <f>IF($B651="","",-SUMIFS(Tabla7[Cantidad],Tabla7[Código del producto],$B651,Tabla7[Tipo de movimiento],"SALIDA",Tabla7[Mes],O$5))</f>
        <v>0</v>
      </c>
      <c r="P651" s="39">
        <f>IF($B651="","",-SUMIFS(Tabla7[Cantidad],Tabla7[Código del producto],$B651,Tabla7[Tipo de movimiento],"SALIDA",Tabla7[Mes],P$5))</f>
        <v>0</v>
      </c>
      <c r="Q651" s="39">
        <f t="shared" si="30"/>
        <v>5</v>
      </c>
      <c r="R651" s="51" t="str">
        <f>IF($B651="","",IFERROR(VLOOKUP($B651,'ABC rotación'!$C:$G,5,0),"C"))</f>
        <v>C</v>
      </c>
      <c r="S651" s="41">
        <f t="shared" si="31"/>
        <v>54</v>
      </c>
      <c r="T651" s="40">
        <f t="shared" si="32"/>
        <v>2.25</v>
      </c>
      <c r="U651" s="23" t="str">
        <f>IF($B651="","",VLOOKUP($T651,Tablas!$X$14:$Y$17,2,1))</f>
        <v>4. NEGRO</v>
      </c>
    </row>
    <row r="652" spans="2:21" x14ac:dyDescent="0.2">
      <c r="B652" s="1">
        <f>IF(Tablas!B650="","",Tablas!B650)</f>
        <v>300647</v>
      </c>
      <c r="C652" s="1" t="str">
        <f>IF(Tablas!C650="","",Tablas!C650)</f>
        <v>TIRA DE GOMA DE MOFLE</v>
      </c>
      <c r="D652" s="1" t="str">
        <f>IF(Tablas!D650="","",Tablas!D650)</f>
        <v>11 - LLANTAS Y HULES</v>
      </c>
      <c r="E652" s="1" t="str">
        <f>IF(Tablas!E650="","",Tablas!E650)</f>
        <v>UN</v>
      </c>
      <c r="F652" s="1">
        <f>IF(Tablas!F650="","",Tablas!F650)</f>
        <v>20</v>
      </c>
      <c r="G652" s="1">
        <f>IF(Tablas!I650="","",Tablas!I650)</f>
        <v>9</v>
      </c>
      <c r="H652" s="1">
        <v>2</v>
      </c>
      <c r="I652" s="39">
        <f>IF($B652="","",-SUMIFS(Tabla7[Cantidad],Tabla7[Código del producto],$B652,Tabla7[Tipo de movimiento],"SALIDA",Tabla7[Mes],I$5))</f>
        <v>10</v>
      </c>
      <c r="J652" s="39">
        <f>IF($B652="","",-SUMIFS(Tabla7[Cantidad],Tabla7[Código del producto],$B652,Tabla7[Tipo de movimiento],"SALIDA",Tabla7[Mes],J$5))</f>
        <v>7</v>
      </c>
      <c r="K652" s="39">
        <f>IF($B652="","",-SUMIFS(Tabla7[Cantidad],Tabla7[Código del producto],$B652,Tabla7[Tipo de movimiento],"SALIDA",Tabla7[Mes],K$5))</f>
        <v>0</v>
      </c>
      <c r="L652" s="39">
        <f>IF($B652="","",-SUMIFS(Tabla7[Cantidad],Tabla7[Código del producto],$B652,Tabla7[Tipo de movimiento],"SALIDA",Tabla7[Mes],L$5))</f>
        <v>0</v>
      </c>
      <c r="M652" s="39">
        <f>IF($B652="","",-SUMIFS(Tabla7[Cantidad],Tabla7[Código del producto],$B652,Tabla7[Tipo de movimiento],"SALIDA",Tabla7[Mes],M$5))</f>
        <v>5</v>
      </c>
      <c r="N652" s="39">
        <f>IF($B652="","",-SUMIFS(Tabla7[Cantidad],Tabla7[Código del producto],$B652,Tabla7[Tipo de movimiento],"SALIDA",Tabla7[Mes],N$5))</f>
        <v>6</v>
      </c>
      <c r="O652" s="39">
        <f>IF($B652="","",-SUMIFS(Tabla7[Cantidad],Tabla7[Código del producto],$B652,Tabla7[Tipo de movimiento],"SALIDA",Tabla7[Mes],O$5))</f>
        <v>0</v>
      </c>
      <c r="P652" s="39">
        <f>IF($B652="","",-SUMIFS(Tabla7[Cantidad],Tabla7[Código del producto],$B652,Tabla7[Tipo de movimiento],"SALIDA",Tabla7[Mes],P$5))</f>
        <v>0</v>
      </c>
      <c r="Q652" s="39">
        <f t="shared" si="30"/>
        <v>2</v>
      </c>
      <c r="R652" s="51" t="str">
        <f>IF($B652="","",IFERROR(VLOOKUP($B652,'ABC rotación'!$C:$G,5,0),"C"))</f>
        <v>B</v>
      </c>
      <c r="S652" s="41">
        <f t="shared" si="31"/>
        <v>30</v>
      </c>
      <c r="T652" s="40">
        <f t="shared" si="32"/>
        <v>1.5</v>
      </c>
      <c r="U652" s="23" t="str">
        <f>IF($B652="","",VLOOKUP($T652,Tablas!$X$14:$Y$17,2,1))</f>
        <v>3. VERDE</v>
      </c>
    </row>
    <row r="653" spans="2:21" x14ac:dyDescent="0.2">
      <c r="B653" s="1">
        <f>IF(Tablas!B651="","",Tablas!B651)</f>
        <v>300648</v>
      </c>
      <c r="C653" s="1" t="str">
        <f>IF(Tablas!C651="","",Tablas!C651)</f>
        <v>PARILLA DE CARGA COMBINADA</v>
      </c>
      <c r="D653" s="1" t="str">
        <f>IF(Tablas!D651="","",Tablas!D651)</f>
        <v>05 - COLISION</v>
      </c>
      <c r="E653" s="1" t="str">
        <f>IF(Tablas!E651="","",Tablas!E651)</f>
        <v>UN</v>
      </c>
      <c r="F653" s="1">
        <f>IF(Tablas!F651="","",Tablas!F651)</f>
        <v>13</v>
      </c>
      <c r="G653" s="1">
        <f>IF(Tablas!I651="","",Tablas!I651)</f>
        <v>29</v>
      </c>
      <c r="H653" s="1">
        <v>6</v>
      </c>
      <c r="I653" s="39">
        <f>IF($B653="","",-SUMIFS(Tabla7[Cantidad],Tabla7[Código del producto],$B653,Tabla7[Tipo de movimiento],"SALIDA",Tabla7[Mes],I$5))</f>
        <v>0</v>
      </c>
      <c r="J653" s="39">
        <f>IF($B653="","",-SUMIFS(Tabla7[Cantidad],Tabla7[Código del producto],$B653,Tabla7[Tipo de movimiento],"SALIDA",Tabla7[Mes],J$5))</f>
        <v>0</v>
      </c>
      <c r="K653" s="39">
        <f>IF($B653="","",-SUMIFS(Tabla7[Cantidad],Tabla7[Código del producto],$B653,Tabla7[Tipo de movimiento],"SALIDA",Tabla7[Mes],K$5))</f>
        <v>0</v>
      </c>
      <c r="L653" s="39">
        <f>IF($B653="","",-SUMIFS(Tabla7[Cantidad],Tabla7[Código del producto],$B653,Tabla7[Tipo de movimiento],"SALIDA",Tabla7[Mes],L$5))</f>
        <v>0</v>
      </c>
      <c r="M653" s="39">
        <f>IF($B653="","",-SUMIFS(Tabla7[Cantidad],Tabla7[Código del producto],$B653,Tabla7[Tipo de movimiento],"SALIDA",Tabla7[Mes],M$5))</f>
        <v>0</v>
      </c>
      <c r="N653" s="39">
        <f>IF($B653="","",-SUMIFS(Tabla7[Cantidad],Tabla7[Código del producto],$B653,Tabla7[Tipo de movimiento],"SALIDA",Tabla7[Mes],N$5))</f>
        <v>0</v>
      </c>
      <c r="O653" s="39">
        <f>IF($B653="","",-SUMIFS(Tabla7[Cantidad],Tabla7[Código del producto],$B653,Tabla7[Tipo de movimiento],"SALIDA",Tabla7[Mes],O$5))</f>
        <v>0</v>
      </c>
      <c r="P653" s="39">
        <f>IF($B653="","",-SUMIFS(Tabla7[Cantidad],Tabla7[Código del producto],$B653,Tabla7[Tipo de movimiento],"SALIDA",Tabla7[Mes],P$5))</f>
        <v>0</v>
      </c>
      <c r="Q653" s="39">
        <f t="shared" si="30"/>
        <v>0</v>
      </c>
      <c r="R653" s="51" t="str">
        <f>IF($B653="","",IFERROR(VLOOKUP($B653,'ABC rotación'!$C:$G,5,0),"C"))</f>
        <v>C</v>
      </c>
      <c r="S653" s="41">
        <f t="shared" si="31"/>
        <v>0</v>
      </c>
      <c r="T653" s="40">
        <f t="shared" si="32"/>
        <v>0</v>
      </c>
      <c r="U653" s="23" t="str">
        <f>IF($B653="","",VLOOKUP($T653,Tablas!$X$14:$Y$17,2,1))</f>
        <v>1. ROJO</v>
      </c>
    </row>
    <row r="654" spans="2:21" x14ac:dyDescent="0.2">
      <c r="B654" s="1">
        <f>IF(Tablas!B652="","",Tablas!B652)</f>
        <v>300649</v>
      </c>
      <c r="C654" s="1" t="str">
        <f>IF(Tablas!C652="","",Tablas!C652)</f>
        <v>CUBIERTA MANDO FRONTAL ROJA</v>
      </c>
      <c r="D654" s="1" t="str">
        <f>IF(Tablas!D652="","",Tablas!D652)</f>
        <v>05 - COLISION</v>
      </c>
      <c r="E654" s="1" t="str">
        <f>IF(Tablas!E652="","",Tablas!E652)</f>
        <v>UN</v>
      </c>
      <c r="F654" s="1">
        <f>IF(Tablas!F652="","",Tablas!F652)</f>
        <v>20</v>
      </c>
      <c r="G654" s="1">
        <f>IF(Tablas!I652="","",Tablas!I652)</f>
        <v>17</v>
      </c>
      <c r="H654" s="1">
        <v>8</v>
      </c>
      <c r="I654" s="39">
        <f>IF($B654="","",-SUMIFS(Tabla7[Cantidad],Tabla7[Código del producto],$B654,Tabla7[Tipo de movimiento],"SALIDA",Tabla7[Mes],I$5))</f>
        <v>0</v>
      </c>
      <c r="J654" s="39">
        <f>IF($B654="","",-SUMIFS(Tabla7[Cantidad],Tabla7[Código del producto],$B654,Tabla7[Tipo de movimiento],"SALIDA",Tabla7[Mes],J$5))</f>
        <v>0</v>
      </c>
      <c r="K654" s="39">
        <f>IF($B654="","",-SUMIFS(Tabla7[Cantidad],Tabla7[Código del producto],$B654,Tabla7[Tipo de movimiento],"SALIDA",Tabla7[Mes],K$5))</f>
        <v>0</v>
      </c>
      <c r="L654" s="39">
        <f>IF($B654="","",-SUMIFS(Tabla7[Cantidad],Tabla7[Código del producto],$B654,Tabla7[Tipo de movimiento],"SALIDA",Tabla7[Mes],L$5))</f>
        <v>0</v>
      </c>
      <c r="M654" s="39">
        <f>IF($B654="","",-SUMIFS(Tabla7[Cantidad],Tabla7[Código del producto],$B654,Tabla7[Tipo de movimiento],"SALIDA",Tabla7[Mes],M$5))</f>
        <v>14</v>
      </c>
      <c r="N654" s="39">
        <f>IF($B654="","",-SUMIFS(Tabla7[Cantidad],Tabla7[Código del producto],$B654,Tabla7[Tipo de movimiento],"SALIDA",Tabla7[Mes],N$5))</f>
        <v>16</v>
      </c>
      <c r="O654" s="39">
        <f>IF($B654="","",-SUMIFS(Tabla7[Cantidad],Tabla7[Código del producto],$B654,Tabla7[Tipo de movimiento],"SALIDA",Tabla7[Mes],O$5))</f>
        <v>0</v>
      </c>
      <c r="P654" s="39">
        <f>IF($B654="","",-SUMIFS(Tabla7[Cantidad],Tabla7[Código del producto],$B654,Tabla7[Tipo de movimiento],"SALIDA",Tabla7[Mes],P$5))</f>
        <v>0</v>
      </c>
      <c r="Q654" s="39">
        <f t="shared" si="30"/>
        <v>5.333333333333333</v>
      </c>
      <c r="R654" s="51" t="str">
        <f>IF($B654="","",IFERROR(VLOOKUP($B654,'ABC rotación'!$C:$G,5,0),"C"))</f>
        <v>B</v>
      </c>
      <c r="S654" s="41">
        <f t="shared" si="31"/>
        <v>45</v>
      </c>
      <c r="T654" s="40">
        <f t="shared" si="32"/>
        <v>2.25</v>
      </c>
      <c r="U654" s="23" t="str">
        <f>IF($B654="","",VLOOKUP($T654,Tablas!$X$14:$Y$17,2,1))</f>
        <v>4. NEGRO</v>
      </c>
    </row>
    <row r="655" spans="2:21" x14ac:dyDescent="0.2">
      <c r="B655" s="1">
        <f>IF(Tablas!B653="","",Tablas!B653)</f>
        <v>300650</v>
      </c>
      <c r="C655" s="1" t="str">
        <f>IF(Tablas!C653="","",Tablas!C653)</f>
        <v>PARABRISAS</v>
      </c>
      <c r="D655" s="1" t="str">
        <f>IF(Tablas!D653="","",Tablas!D653)</f>
        <v>05 - COLISION</v>
      </c>
      <c r="E655" s="1" t="str">
        <f>IF(Tablas!E653="","",Tablas!E653)</f>
        <v>UN</v>
      </c>
      <c r="F655" s="1">
        <f>IF(Tablas!F653="","",Tablas!F653)</f>
        <v>5</v>
      </c>
      <c r="G655" s="1">
        <f>IF(Tablas!I653="","",Tablas!I653)</f>
        <v>6</v>
      </c>
      <c r="H655" s="1">
        <v>4</v>
      </c>
      <c r="I655" s="39">
        <f>IF($B655="","",-SUMIFS(Tabla7[Cantidad],Tabla7[Código del producto],$B655,Tabla7[Tipo de movimiento],"SALIDA",Tabla7[Mes],I$5))</f>
        <v>16</v>
      </c>
      <c r="J655" s="39">
        <f>IF($B655="","",-SUMIFS(Tabla7[Cantidad],Tabla7[Código del producto],$B655,Tabla7[Tipo de movimiento],"SALIDA",Tabla7[Mes],J$5))</f>
        <v>13</v>
      </c>
      <c r="K655" s="39">
        <f>IF($B655="","",-SUMIFS(Tabla7[Cantidad],Tabla7[Código del producto],$B655,Tabla7[Tipo de movimiento],"SALIDA",Tabla7[Mes],K$5))</f>
        <v>6</v>
      </c>
      <c r="L655" s="39">
        <f>IF($B655="","",-SUMIFS(Tabla7[Cantidad],Tabla7[Código del producto],$B655,Tabla7[Tipo de movimiento],"SALIDA",Tabla7[Mes],L$5))</f>
        <v>0</v>
      </c>
      <c r="M655" s="39">
        <f>IF($B655="","",-SUMIFS(Tabla7[Cantidad],Tabla7[Código del producto],$B655,Tabla7[Tipo de movimiento],"SALIDA",Tabla7[Mes],M$5))</f>
        <v>0</v>
      </c>
      <c r="N655" s="39">
        <f>IF($B655="","",-SUMIFS(Tabla7[Cantidad],Tabla7[Código del producto],$B655,Tabla7[Tipo de movimiento],"SALIDA",Tabla7[Mes],N$5))</f>
        <v>0</v>
      </c>
      <c r="O655" s="39">
        <f>IF($B655="","",-SUMIFS(Tabla7[Cantidad],Tabla7[Código del producto],$B655,Tabla7[Tipo de movimiento],"SALIDA",Tabla7[Mes],O$5))</f>
        <v>0</v>
      </c>
      <c r="P655" s="39">
        <f>IF($B655="","",-SUMIFS(Tabla7[Cantidad],Tabla7[Código del producto],$B655,Tabla7[Tipo de movimiento],"SALIDA",Tabla7[Mes],P$5))</f>
        <v>0</v>
      </c>
      <c r="Q655" s="39">
        <f t="shared" si="30"/>
        <v>0</v>
      </c>
      <c r="R655" s="51" t="str">
        <f>IF($B655="","",IFERROR(VLOOKUP($B655,'ABC rotación'!$C:$G,5,0),"C"))</f>
        <v>B</v>
      </c>
      <c r="S655" s="41">
        <f t="shared" si="31"/>
        <v>0</v>
      </c>
      <c r="T655" s="40">
        <f t="shared" si="32"/>
        <v>0</v>
      </c>
      <c r="U655" s="23" t="str">
        <f>IF($B655="","",VLOOKUP($T655,Tablas!$X$14:$Y$17,2,1))</f>
        <v>1. ROJO</v>
      </c>
    </row>
    <row r="656" spans="2:21" x14ac:dyDescent="0.2">
      <c r="B656" s="1">
        <f>IF(Tablas!B654="","",Tablas!B654)</f>
        <v>300651</v>
      </c>
      <c r="C656" s="1" t="str">
        <f>IF(Tablas!C654="","",Tablas!C654)</f>
        <v>FILTRO DE COMBUSTIBLE</v>
      </c>
      <c r="D656" s="1" t="str">
        <f>IF(Tablas!D654="","",Tablas!D654)</f>
        <v>03 - FILTROS</v>
      </c>
      <c r="E656" s="1" t="str">
        <f>IF(Tablas!E654="","",Tablas!E654)</f>
        <v>UN</v>
      </c>
      <c r="F656" s="1">
        <f>IF(Tablas!F654="","",Tablas!F654)</f>
        <v>21</v>
      </c>
      <c r="G656" s="1">
        <f>IF(Tablas!I654="","",Tablas!I654)</f>
        <v>30</v>
      </c>
      <c r="H656" s="1">
        <v>3</v>
      </c>
      <c r="I656" s="39">
        <f>IF($B656="","",-SUMIFS(Tabla7[Cantidad],Tabla7[Código del producto],$B656,Tabla7[Tipo de movimiento],"SALIDA",Tabla7[Mes],I$5))</f>
        <v>0</v>
      </c>
      <c r="J656" s="39">
        <f>IF($B656="","",-SUMIFS(Tabla7[Cantidad],Tabla7[Código del producto],$B656,Tabla7[Tipo de movimiento],"SALIDA",Tabla7[Mes],J$5))</f>
        <v>0</v>
      </c>
      <c r="K656" s="39">
        <f>IF($B656="","",-SUMIFS(Tabla7[Cantidad],Tabla7[Código del producto],$B656,Tabla7[Tipo de movimiento],"SALIDA",Tabla7[Mes],K$5))</f>
        <v>0</v>
      </c>
      <c r="L656" s="39">
        <f>IF($B656="","",-SUMIFS(Tabla7[Cantidad],Tabla7[Código del producto],$B656,Tabla7[Tipo de movimiento],"SALIDA",Tabla7[Mes],L$5))</f>
        <v>0</v>
      </c>
      <c r="M656" s="39">
        <f>IF($B656="","",-SUMIFS(Tabla7[Cantidad],Tabla7[Código del producto],$B656,Tabla7[Tipo de movimiento],"SALIDA",Tabla7[Mes],M$5))</f>
        <v>10</v>
      </c>
      <c r="N656" s="39">
        <f>IF($B656="","",-SUMIFS(Tabla7[Cantidad],Tabla7[Código del producto],$B656,Tabla7[Tipo de movimiento],"SALIDA",Tabla7[Mes],N$5))</f>
        <v>0</v>
      </c>
      <c r="O656" s="39">
        <f>IF($B656="","",-SUMIFS(Tabla7[Cantidad],Tabla7[Código del producto],$B656,Tabla7[Tipo de movimiento],"SALIDA",Tabla7[Mes],O$5))</f>
        <v>0</v>
      </c>
      <c r="P656" s="39">
        <f>IF($B656="","",-SUMIFS(Tabla7[Cantidad],Tabla7[Código del producto],$B656,Tabla7[Tipo de movimiento],"SALIDA",Tabla7[Mes],P$5))</f>
        <v>0</v>
      </c>
      <c r="Q656" s="39">
        <f t="shared" si="30"/>
        <v>0</v>
      </c>
      <c r="R656" s="51" t="str">
        <f>IF($B656="","",IFERROR(VLOOKUP($B656,'ABC rotación'!$C:$G,5,0),"C"))</f>
        <v>C</v>
      </c>
      <c r="S656" s="41">
        <f t="shared" si="31"/>
        <v>0</v>
      </c>
      <c r="T656" s="40">
        <f t="shared" si="32"/>
        <v>0</v>
      </c>
      <c r="U656" s="23" t="str">
        <f>IF($B656="","",VLOOKUP($T656,Tablas!$X$14:$Y$17,2,1))</f>
        <v>1. ROJO</v>
      </c>
    </row>
    <row r="657" spans="2:21" x14ac:dyDescent="0.2">
      <c r="B657" s="1">
        <f>IF(Tablas!B655="","",Tablas!B655)</f>
        <v>300652</v>
      </c>
      <c r="C657" s="1" t="str">
        <f>IF(Tablas!C655="","",Tablas!C655)</f>
        <v>PLACA DECORATIVA</v>
      </c>
      <c r="D657" s="1" t="str">
        <f>IF(Tablas!D655="","",Tablas!D655)</f>
        <v>05 - COLISION</v>
      </c>
      <c r="E657" s="1" t="str">
        <f>IF(Tablas!E655="","",Tablas!E655)</f>
        <v>UN</v>
      </c>
      <c r="F657" s="1">
        <f>IF(Tablas!F655="","",Tablas!F655)</f>
        <v>22</v>
      </c>
      <c r="G657" s="1">
        <f>IF(Tablas!I655="","",Tablas!I655)</f>
        <v>45</v>
      </c>
      <c r="H657" s="1">
        <v>1</v>
      </c>
      <c r="I657" s="39">
        <f>IF($B657="","",-SUMIFS(Tabla7[Cantidad],Tabla7[Código del producto],$B657,Tabla7[Tipo de movimiento],"SALIDA",Tabla7[Mes],I$5))</f>
        <v>0</v>
      </c>
      <c r="J657" s="39">
        <f>IF($B657="","",-SUMIFS(Tabla7[Cantidad],Tabla7[Código del producto],$B657,Tabla7[Tipo de movimiento],"SALIDA",Tabla7[Mes],J$5))</f>
        <v>0</v>
      </c>
      <c r="K657" s="39">
        <f>IF($B657="","",-SUMIFS(Tabla7[Cantidad],Tabla7[Código del producto],$B657,Tabla7[Tipo de movimiento],"SALIDA",Tabla7[Mes],K$5))</f>
        <v>0</v>
      </c>
      <c r="L657" s="39">
        <f>IF($B657="","",-SUMIFS(Tabla7[Cantidad],Tabla7[Código del producto],$B657,Tabla7[Tipo de movimiento],"SALIDA",Tabla7[Mes],L$5))</f>
        <v>0</v>
      </c>
      <c r="M657" s="39">
        <f>IF($B657="","",-SUMIFS(Tabla7[Cantidad],Tabla7[Código del producto],$B657,Tabla7[Tipo de movimiento],"SALIDA",Tabla7[Mes],M$5))</f>
        <v>13</v>
      </c>
      <c r="N657" s="39">
        <f>IF($B657="","",-SUMIFS(Tabla7[Cantidad],Tabla7[Código del producto],$B657,Tabla7[Tipo de movimiento],"SALIDA",Tabla7[Mes],N$5))</f>
        <v>0</v>
      </c>
      <c r="O657" s="39">
        <f>IF($B657="","",-SUMIFS(Tabla7[Cantidad],Tabla7[Código del producto],$B657,Tabla7[Tipo de movimiento],"SALIDA",Tabla7[Mes],O$5))</f>
        <v>0</v>
      </c>
      <c r="P657" s="39">
        <f>IF($B657="","",-SUMIFS(Tabla7[Cantidad],Tabla7[Código del producto],$B657,Tabla7[Tipo de movimiento],"SALIDA",Tabla7[Mes],P$5))</f>
        <v>12</v>
      </c>
      <c r="Q657" s="39">
        <f t="shared" si="30"/>
        <v>4</v>
      </c>
      <c r="R657" s="51" t="str">
        <f>IF($B657="","",IFERROR(VLOOKUP($B657,'ABC rotación'!$C:$G,5,0),"C"))</f>
        <v>B</v>
      </c>
      <c r="S657" s="41">
        <f t="shared" si="31"/>
        <v>7.5</v>
      </c>
      <c r="T657" s="40">
        <f t="shared" si="32"/>
        <v>0.34090909090909088</v>
      </c>
      <c r="U657" s="23" t="str">
        <f>IF($B657="","",VLOOKUP($T657,Tablas!$X$14:$Y$17,2,1))</f>
        <v>1. ROJO</v>
      </c>
    </row>
    <row r="658" spans="2:21" x14ac:dyDescent="0.2">
      <c r="B658" s="1">
        <f>IF(Tablas!B656="","",Tablas!B656)</f>
        <v>300653</v>
      </c>
      <c r="C658" s="1" t="str">
        <f>IF(Tablas!C656="","",Tablas!C656)</f>
        <v>EJE DEL PARADOR CENTRAL</v>
      </c>
      <c r="D658" s="1" t="str">
        <f>IF(Tablas!D656="","",Tablas!D656)</f>
        <v>07 - PEDALES Y POSAPIES</v>
      </c>
      <c r="E658" s="1" t="str">
        <f>IF(Tablas!E656="","",Tablas!E656)</f>
        <v>UN</v>
      </c>
      <c r="F658" s="1">
        <f>IF(Tablas!F656="","",Tablas!F656)</f>
        <v>28</v>
      </c>
      <c r="G658" s="1">
        <f>IF(Tablas!I656="","",Tablas!I656)</f>
        <v>32</v>
      </c>
      <c r="H658" s="1">
        <v>4</v>
      </c>
      <c r="I658" s="39">
        <f>IF($B658="","",-SUMIFS(Tabla7[Cantidad],Tabla7[Código del producto],$B658,Tabla7[Tipo de movimiento],"SALIDA",Tabla7[Mes],I$5))</f>
        <v>0</v>
      </c>
      <c r="J658" s="39">
        <f>IF($B658="","",-SUMIFS(Tabla7[Cantidad],Tabla7[Código del producto],$B658,Tabla7[Tipo de movimiento],"SALIDA",Tabla7[Mes],J$5))</f>
        <v>10</v>
      </c>
      <c r="K658" s="39">
        <f>IF($B658="","",-SUMIFS(Tabla7[Cantidad],Tabla7[Código del producto],$B658,Tabla7[Tipo de movimiento],"SALIDA",Tabla7[Mes],K$5))</f>
        <v>0</v>
      </c>
      <c r="L658" s="39">
        <f>IF($B658="","",-SUMIFS(Tabla7[Cantidad],Tabla7[Código del producto],$B658,Tabla7[Tipo de movimiento],"SALIDA",Tabla7[Mes],L$5))</f>
        <v>0</v>
      </c>
      <c r="M658" s="39">
        <f>IF($B658="","",-SUMIFS(Tabla7[Cantidad],Tabla7[Código del producto],$B658,Tabla7[Tipo de movimiento],"SALIDA",Tabla7[Mes],M$5))</f>
        <v>0</v>
      </c>
      <c r="N658" s="39">
        <f>IF($B658="","",-SUMIFS(Tabla7[Cantidad],Tabla7[Código del producto],$B658,Tabla7[Tipo de movimiento],"SALIDA",Tabla7[Mes],N$5))</f>
        <v>0</v>
      </c>
      <c r="O658" s="39">
        <f>IF($B658="","",-SUMIFS(Tabla7[Cantidad],Tabla7[Código del producto],$B658,Tabla7[Tipo de movimiento],"SALIDA",Tabla7[Mes],O$5))</f>
        <v>0</v>
      </c>
      <c r="P658" s="39">
        <f>IF($B658="","",-SUMIFS(Tabla7[Cantidad],Tabla7[Código del producto],$B658,Tabla7[Tipo de movimiento],"SALIDA",Tabla7[Mes],P$5))</f>
        <v>0</v>
      </c>
      <c r="Q658" s="39">
        <f t="shared" si="30"/>
        <v>0</v>
      </c>
      <c r="R658" s="51" t="str">
        <f>IF($B658="","",IFERROR(VLOOKUP($B658,'ABC rotación'!$C:$G,5,0),"C"))</f>
        <v>B</v>
      </c>
      <c r="S658" s="41">
        <f t="shared" si="31"/>
        <v>0</v>
      </c>
      <c r="T658" s="40">
        <f t="shared" si="32"/>
        <v>0</v>
      </c>
      <c r="U658" s="23" t="str">
        <f>IF($B658="","",VLOOKUP($T658,Tablas!$X$14:$Y$17,2,1))</f>
        <v>1. ROJO</v>
      </c>
    </row>
    <row r="659" spans="2:21" x14ac:dyDescent="0.2">
      <c r="B659" s="1">
        <f>IF(Tablas!B657="","",Tablas!B657)</f>
        <v>300654</v>
      </c>
      <c r="C659" s="1" t="str">
        <f>IF(Tablas!C657="","",Tablas!C657)</f>
        <v>POTENCIADOR FINAL</v>
      </c>
      <c r="D659" s="1" t="str">
        <f>IF(Tablas!D657="","",Tablas!D657)</f>
        <v>13 - TRACCION</v>
      </c>
      <c r="E659" s="1" t="str">
        <f>IF(Tablas!E657="","",Tablas!E657)</f>
        <v>UN</v>
      </c>
      <c r="F659" s="1">
        <f>IF(Tablas!F657="","",Tablas!F657)</f>
        <v>13</v>
      </c>
      <c r="G659" s="1">
        <f>IF(Tablas!I657="","",Tablas!I657)</f>
        <v>25</v>
      </c>
      <c r="H659" s="1">
        <v>2</v>
      </c>
      <c r="I659" s="39">
        <f>IF($B659="","",-SUMIFS(Tabla7[Cantidad],Tabla7[Código del producto],$B659,Tabla7[Tipo de movimiento],"SALIDA",Tabla7[Mes],I$5))</f>
        <v>0</v>
      </c>
      <c r="J659" s="39">
        <f>IF($B659="","",-SUMIFS(Tabla7[Cantidad],Tabla7[Código del producto],$B659,Tabla7[Tipo de movimiento],"SALIDA",Tabla7[Mes],J$5))</f>
        <v>19</v>
      </c>
      <c r="K659" s="39">
        <f>IF($B659="","",-SUMIFS(Tabla7[Cantidad],Tabla7[Código del producto],$B659,Tabla7[Tipo de movimiento],"SALIDA",Tabla7[Mes],K$5))</f>
        <v>0</v>
      </c>
      <c r="L659" s="39">
        <f>IF($B659="","",-SUMIFS(Tabla7[Cantidad],Tabla7[Código del producto],$B659,Tabla7[Tipo de movimiento],"SALIDA",Tabla7[Mes],L$5))</f>
        <v>0</v>
      </c>
      <c r="M659" s="39">
        <f>IF($B659="","",-SUMIFS(Tabla7[Cantidad],Tabla7[Código del producto],$B659,Tabla7[Tipo de movimiento],"SALIDA",Tabla7[Mes],M$5))</f>
        <v>0</v>
      </c>
      <c r="N659" s="39">
        <f>IF($B659="","",-SUMIFS(Tabla7[Cantidad],Tabla7[Código del producto],$B659,Tabla7[Tipo de movimiento],"SALIDA",Tabla7[Mes],N$5))</f>
        <v>19</v>
      </c>
      <c r="O659" s="39">
        <f>IF($B659="","",-SUMIFS(Tabla7[Cantidad],Tabla7[Código del producto],$B659,Tabla7[Tipo de movimiento],"SALIDA",Tabla7[Mes],O$5))</f>
        <v>0</v>
      </c>
      <c r="P659" s="39">
        <f>IF($B659="","",-SUMIFS(Tabla7[Cantidad],Tabla7[Código del producto],$B659,Tabla7[Tipo de movimiento],"SALIDA",Tabla7[Mes],P$5))</f>
        <v>17</v>
      </c>
      <c r="Q659" s="39">
        <f t="shared" si="30"/>
        <v>12</v>
      </c>
      <c r="R659" s="51" t="str">
        <f>IF($B659="","",IFERROR(VLOOKUP($B659,'ABC rotación'!$C:$G,5,0),"C"))</f>
        <v>B</v>
      </c>
      <c r="S659" s="41">
        <f t="shared" si="31"/>
        <v>5</v>
      </c>
      <c r="T659" s="40">
        <f t="shared" si="32"/>
        <v>0.38461538461538464</v>
      </c>
      <c r="U659" s="23" t="str">
        <f>IF($B659="","",VLOOKUP($T659,Tablas!$X$14:$Y$17,2,1))</f>
        <v>1. ROJO</v>
      </c>
    </row>
    <row r="660" spans="2:21" x14ac:dyDescent="0.2">
      <c r="B660" s="1">
        <f>IF(Tablas!B658="","",Tablas!B658)</f>
        <v>300655</v>
      </c>
      <c r="C660" s="1" t="str">
        <f>IF(Tablas!C658="","",Tablas!C658)</f>
        <v>RETEN DE RESORTE DE VAL SUP</v>
      </c>
      <c r="D660" s="1" t="str">
        <f>IF(Tablas!D658="","",Tablas!D658)</f>
        <v>09 - PARTES DE MOTOR</v>
      </c>
      <c r="E660" s="1" t="str">
        <f>IF(Tablas!E658="","",Tablas!E658)</f>
        <v>UN</v>
      </c>
      <c r="F660" s="1">
        <f>IF(Tablas!F658="","",Tablas!F658)</f>
        <v>22</v>
      </c>
      <c r="G660" s="1">
        <f>IF(Tablas!I658="","",Tablas!I658)</f>
        <v>43</v>
      </c>
      <c r="H660" s="1">
        <v>1</v>
      </c>
      <c r="I660" s="39">
        <f>IF($B660="","",-SUMIFS(Tabla7[Cantidad],Tabla7[Código del producto],$B660,Tabla7[Tipo de movimiento],"SALIDA",Tabla7[Mes],I$5))</f>
        <v>0</v>
      </c>
      <c r="J660" s="39">
        <f>IF($B660="","",-SUMIFS(Tabla7[Cantidad],Tabla7[Código del producto],$B660,Tabla7[Tipo de movimiento],"SALIDA",Tabla7[Mes],J$5))</f>
        <v>0</v>
      </c>
      <c r="K660" s="39">
        <f>IF($B660="","",-SUMIFS(Tabla7[Cantidad],Tabla7[Código del producto],$B660,Tabla7[Tipo de movimiento],"SALIDA",Tabla7[Mes],K$5))</f>
        <v>10</v>
      </c>
      <c r="L660" s="39">
        <f>IF($B660="","",-SUMIFS(Tabla7[Cantidad],Tabla7[Código del producto],$B660,Tabla7[Tipo de movimiento],"SALIDA",Tabla7[Mes],L$5))</f>
        <v>9</v>
      </c>
      <c r="M660" s="39">
        <f>IF($B660="","",-SUMIFS(Tabla7[Cantidad],Tabla7[Código del producto],$B660,Tabla7[Tipo de movimiento],"SALIDA",Tabla7[Mes],M$5))</f>
        <v>15</v>
      </c>
      <c r="N660" s="39">
        <f>IF($B660="","",-SUMIFS(Tabla7[Cantidad],Tabla7[Código del producto],$B660,Tabla7[Tipo de movimiento],"SALIDA",Tabla7[Mes],N$5))</f>
        <v>14</v>
      </c>
      <c r="O660" s="39">
        <f>IF($B660="","",-SUMIFS(Tabla7[Cantidad],Tabla7[Código del producto],$B660,Tabla7[Tipo de movimiento],"SALIDA",Tabla7[Mes],O$5))</f>
        <v>0</v>
      </c>
      <c r="P660" s="39">
        <f>IF($B660="","",-SUMIFS(Tabla7[Cantidad],Tabla7[Código del producto],$B660,Tabla7[Tipo de movimiento],"SALIDA",Tabla7[Mes],P$5))</f>
        <v>0</v>
      </c>
      <c r="Q660" s="39">
        <f t="shared" si="30"/>
        <v>4.666666666666667</v>
      </c>
      <c r="R660" s="51" t="str">
        <f>IF($B660="","",IFERROR(VLOOKUP($B660,'ABC rotación'!$C:$G,5,0),"C"))</f>
        <v>A</v>
      </c>
      <c r="S660" s="41">
        <f t="shared" si="31"/>
        <v>6.4285714285714279</v>
      </c>
      <c r="T660" s="40">
        <f t="shared" si="32"/>
        <v>0.29220779220779219</v>
      </c>
      <c r="U660" s="23" t="str">
        <f>IF($B660="","",VLOOKUP($T660,Tablas!$X$14:$Y$17,2,1))</f>
        <v>1. ROJO</v>
      </c>
    </row>
    <row r="661" spans="2:21" x14ac:dyDescent="0.2">
      <c r="B661" s="1">
        <f>IF(Tablas!B659="","",Tablas!B659)</f>
        <v>300656</v>
      </c>
      <c r="C661" s="1" t="str">
        <f>IF(Tablas!C659="","",Tablas!C659)</f>
        <v>DISCO DE FRENO</v>
      </c>
      <c r="D661" s="1" t="str">
        <f>IF(Tablas!D659="","",Tablas!D659)</f>
        <v>04 - FRENOS Y EMBRAGUES</v>
      </c>
      <c r="E661" s="1" t="str">
        <f>IF(Tablas!E659="","",Tablas!E659)</f>
        <v>UN</v>
      </c>
      <c r="F661" s="1">
        <f>IF(Tablas!F659="","",Tablas!F659)</f>
        <v>15</v>
      </c>
      <c r="G661" s="1">
        <f>IF(Tablas!I659="","",Tablas!I659)</f>
        <v>42</v>
      </c>
      <c r="H661" s="1">
        <v>9</v>
      </c>
      <c r="I661" s="39">
        <f>IF($B661="","",-SUMIFS(Tabla7[Cantidad],Tabla7[Código del producto],$B661,Tabla7[Tipo de movimiento],"SALIDA",Tabla7[Mes],I$5))</f>
        <v>0</v>
      </c>
      <c r="J661" s="39">
        <f>IF($B661="","",-SUMIFS(Tabla7[Cantidad],Tabla7[Código del producto],$B661,Tabla7[Tipo de movimiento],"SALIDA",Tabla7[Mes],J$5))</f>
        <v>0</v>
      </c>
      <c r="K661" s="39">
        <f>IF($B661="","",-SUMIFS(Tabla7[Cantidad],Tabla7[Código del producto],$B661,Tabla7[Tipo de movimiento],"SALIDA",Tabla7[Mes],K$5))</f>
        <v>0</v>
      </c>
      <c r="L661" s="39">
        <f>IF($B661="","",-SUMIFS(Tabla7[Cantidad],Tabla7[Código del producto],$B661,Tabla7[Tipo de movimiento],"SALIDA",Tabla7[Mes],L$5))</f>
        <v>0</v>
      </c>
      <c r="M661" s="39">
        <f>IF($B661="","",-SUMIFS(Tabla7[Cantidad],Tabla7[Código del producto],$B661,Tabla7[Tipo de movimiento],"SALIDA",Tabla7[Mes],M$5))</f>
        <v>11</v>
      </c>
      <c r="N661" s="39">
        <f>IF($B661="","",-SUMIFS(Tabla7[Cantidad],Tabla7[Código del producto],$B661,Tabla7[Tipo de movimiento],"SALIDA",Tabla7[Mes],N$5))</f>
        <v>9</v>
      </c>
      <c r="O661" s="39">
        <f>IF($B661="","",-SUMIFS(Tabla7[Cantidad],Tabla7[Código del producto],$B661,Tabla7[Tipo de movimiento],"SALIDA",Tabla7[Mes],O$5))</f>
        <v>0</v>
      </c>
      <c r="P661" s="39">
        <f>IF($B661="","",-SUMIFS(Tabla7[Cantidad],Tabla7[Código del producto],$B661,Tabla7[Tipo de movimiento],"SALIDA",Tabla7[Mes],P$5))</f>
        <v>0</v>
      </c>
      <c r="Q661" s="39">
        <f t="shared" si="30"/>
        <v>3</v>
      </c>
      <c r="R661" s="51" t="str">
        <f>IF($B661="","",IFERROR(VLOOKUP($B661,'ABC rotación'!$C:$G,5,0),"C"))</f>
        <v>B</v>
      </c>
      <c r="S661" s="41">
        <f t="shared" si="31"/>
        <v>90</v>
      </c>
      <c r="T661" s="40">
        <f t="shared" si="32"/>
        <v>6</v>
      </c>
      <c r="U661" s="23" t="str">
        <f>IF($B661="","",VLOOKUP($T661,Tablas!$X$14:$Y$17,2,1))</f>
        <v>4. NEGRO</v>
      </c>
    </row>
    <row r="662" spans="2:21" x14ac:dyDescent="0.2">
      <c r="B662" s="1">
        <f>IF(Tablas!B660="","",Tablas!B660)</f>
        <v>300657</v>
      </c>
      <c r="C662" s="1" t="str">
        <f>IF(Tablas!C660="","",Tablas!C660)</f>
        <v>TAPON DE INSPECCION</v>
      </c>
      <c r="D662" s="1" t="str">
        <f>IF(Tablas!D660="","",Tablas!D660)</f>
        <v>09 - PARTES DE MOTOR</v>
      </c>
      <c r="E662" s="1" t="str">
        <f>IF(Tablas!E660="","",Tablas!E660)</f>
        <v>UN</v>
      </c>
      <c r="F662" s="1">
        <f>IF(Tablas!F660="","",Tablas!F660)</f>
        <v>7</v>
      </c>
      <c r="G662" s="1">
        <f>IF(Tablas!I660="","",Tablas!I660)</f>
        <v>50</v>
      </c>
      <c r="H662" s="1">
        <v>2</v>
      </c>
      <c r="I662" s="39">
        <f>IF($B662="","",-SUMIFS(Tabla7[Cantidad],Tabla7[Código del producto],$B662,Tabla7[Tipo de movimiento],"SALIDA",Tabla7[Mes],I$5))</f>
        <v>0</v>
      </c>
      <c r="J662" s="39">
        <f>IF($B662="","",-SUMIFS(Tabla7[Cantidad],Tabla7[Código del producto],$B662,Tabla7[Tipo de movimiento],"SALIDA",Tabla7[Mes],J$5))</f>
        <v>28</v>
      </c>
      <c r="K662" s="39">
        <f>IF($B662="","",-SUMIFS(Tabla7[Cantidad],Tabla7[Código del producto],$B662,Tabla7[Tipo de movimiento],"SALIDA",Tabla7[Mes],K$5))</f>
        <v>0</v>
      </c>
      <c r="L662" s="39">
        <f>IF($B662="","",-SUMIFS(Tabla7[Cantidad],Tabla7[Código del producto],$B662,Tabla7[Tipo de movimiento],"SALIDA",Tabla7[Mes],L$5))</f>
        <v>0</v>
      </c>
      <c r="M662" s="39">
        <f>IF($B662="","",-SUMIFS(Tabla7[Cantidad],Tabla7[Código del producto],$B662,Tabla7[Tipo de movimiento],"SALIDA",Tabla7[Mes],M$5))</f>
        <v>0</v>
      </c>
      <c r="N662" s="39">
        <f>IF($B662="","",-SUMIFS(Tabla7[Cantidad],Tabla7[Código del producto],$B662,Tabla7[Tipo de movimiento],"SALIDA",Tabla7[Mes],N$5))</f>
        <v>13</v>
      </c>
      <c r="O662" s="39">
        <f>IF($B662="","",-SUMIFS(Tabla7[Cantidad],Tabla7[Código del producto],$B662,Tabla7[Tipo de movimiento],"SALIDA",Tabla7[Mes],O$5))</f>
        <v>0</v>
      </c>
      <c r="P662" s="39">
        <f>IF($B662="","",-SUMIFS(Tabla7[Cantidad],Tabla7[Código del producto],$B662,Tabla7[Tipo de movimiento],"SALIDA",Tabla7[Mes],P$5))</f>
        <v>0</v>
      </c>
      <c r="Q662" s="39">
        <f t="shared" si="30"/>
        <v>4.333333333333333</v>
      </c>
      <c r="R662" s="51" t="str">
        <f>IF($B662="","",IFERROR(VLOOKUP($B662,'ABC rotación'!$C:$G,5,0),"C"))</f>
        <v>A</v>
      </c>
      <c r="S662" s="41">
        <f t="shared" si="31"/>
        <v>13.846153846153847</v>
      </c>
      <c r="T662" s="40">
        <f t="shared" si="32"/>
        <v>1.9780219780219781</v>
      </c>
      <c r="U662" s="23" t="str">
        <f>IF($B662="","",VLOOKUP($T662,Tablas!$X$14:$Y$17,2,1))</f>
        <v>3. VERDE</v>
      </c>
    </row>
    <row r="663" spans="2:21" x14ac:dyDescent="0.2">
      <c r="B663" s="1">
        <f>IF(Tablas!B661="","",Tablas!B661)</f>
        <v>300658</v>
      </c>
      <c r="C663" s="1" t="str">
        <f>IF(Tablas!C661="","",Tablas!C661)</f>
        <v>CUBIERTA DEL CUERP/ROJO/.</v>
      </c>
      <c r="D663" s="1" t="str">
        <f>IF(Tablas!D661="","",Tablas!D661)</f>
        <v>05 - COLISION</v>
      </c>
      <c r="E663" s="1" t="str">
        <f>IF(Tablas!E661="","",Tablas!E661)</f>
        <v>UN</v>
      </c>
      <c r="F663" s="1">
        <f>IF(Tablas!F661="","",Tablas!F661)</f>
        <v>25</v>
      </c>
      <c r="G663" s="1">
        <f>IF(Tablas!I661="","",Tablas!I661)</f>
        <v>48</v>
      </c>
      <c r="H663" s="1">
        <v>6</v>
      </c>
      <c r="I663" s="39">
        <f>IF($B663="","",-SUMIFS(Tabla7[Cantidad],Tabla7[Código del producto],$B663,Tabla7[Tipo de movimiento],"SALIDA",Tabla7[Mes],I$5))</f>
        <v>0</v>
      </c>
      <c r="J663" s="39">
        <f>IF($B663="","",-SUMIFS(Tabla7[Cantidad],Tabla7[Código del producto],$B663,Tabla7[Tipo de movimiento],"SALIDA",Tabla7[Mes],J$5))</f>
        <v>0</v>
      </c>
      <c r="K663" s="39">
        <f>IF($B663="","",-SUMIFS(Tabla7[Cantidad],Tabla7[Código del producto],$B663,Tabla7[Tipo de movimiento],"SALIDA",Tabla7[Mes],K$5))</f>
        <v>8</v>
      </c>
      <c r="L663" s="39">
        <f>IF($B663="","",-SUMIFS(Tabla7[Cantidad],Tabla7[Código del producto],$B663,Tabla7[Tipo de movimiento],"SALIDA",Tabla7[Mes],L$5))</f>
        <v>0</v>
      </c>
      <c r="M663" s="39">
        <f>IF($B663="","",-SUMIFS(Tabla7[Cantidad],Tabla7[Código del producto],$B663,Tabla7[Tipo de movimiento],"SALIDA",Tabla7[Mes],M$5))</f>
        <v>0</v>
      </c>
      <c r="N663" s="39">
        <f>IF($B663="","",-SUMIFS(Tabla7[Cantidad],Tabla7[Código del producto],$B663,Tabla7[Tipo de movimiento],"SALIDA",Tabla7[Mes],N$5))</f>
        <v>0</v>
      </c>
      <c r="O663" s="39">
        <f>IF($B663="","",-SUMIFS(Tabla7[Cantidad],Tabla7[Código del producto],$B663,Tabla7[Tipo de movimiento],"SALIDA",Tabla7[Mes],O$5))</f>
        <v>32</v>
      </c>
      <c r="P663" s="39">
        <f>IF($B663="","",-SUMIFS(Tabla7[Cantidad],Tabla7[Código del producto],$B663,Tabla7[Tipo de movimiento],"SALIDA",Tabla7[Mes],P$5))</f>
        <v>0</v>
      </c>
      <c r="Q663" s="39">
        <f t="shared" si="30"/>
        <v>10.666666666666666</v>
      </c>
      <c r="R663" s="51" t="str">
        <f>IF($B663="","",IFERROR(VLOOKUP($B663,'ABC rotación'!$C:$G,5,0),"C"))</f>
        <v>A</v>
      </c>
      <c r="S663" s="41">
        <f t="shared" si="31"/>
        <v>16.875</v>
      </c>
      <c r="T663" s="40">
        <f t="shared" si="32"/>
        <v>0.67500000000000004</v>
      </c>
      <c r="U663" s="23" t="str">
        <f>IF($B663="","",VLOOKUP($T663,Tablas!$X$14:$Y$17,2,1))</f>
        <v>2. AMARILLO</v>
      </c>
    </row>
    <row r="664" spans="2:21" x14ac:dyDescent="0.2">
      <c r="B664" s="1">
        <f>IF(Tablas!B662="","",Tablas!B662)</f>
        <v>300659</v>
      </c>
      <c r="C664" s="1" t="str">
        <f>IF(Tablas!C662="","",Tablas!C662)</f>
        <v>RIN DELANTERO</v>
      </c>
      <c r="D664" s="1" t="str">
        <f>IF(Tablas!D662="","",Tablas!D662)</f>
        <v>13 - TRACCION</v>
      </c>
      <c r="E664" s="1" t="str">
        <f>IF(Tablas!E662="","",Tablas!E662)</f>
        <v>UN</v>
      </c>
      <c r="F664" s="1">
        <f>IF(Tablas!F662="","",Tablas!F662)</f>
        <v>21</v>
      </c>
      <c r="G664" s="1">
        <f>IF(Tablas!I662="","",Tablas!I662)</f>
        <v>31</v>
      </c>
      <c r="H664" s="1">
        <v>4</v>
      </c>
      <c r="I664" s="39">
        <f>IF($B664="","",-SUMIFS(Tabla7[Cantidad],Tabla7[Código del producto],$B664,Tabla7[Tipo de movimiento],"SALIDA",Tabla7[Mes],I$5))</f>
        <v>0</v>
      </c>
      <c r="J664" s="39">
        <f>IF($B664="","",-SUMIFS(Tabla7[Cantidad],Tabla7[Código del producto],$B664,Tabla7[Tipo de movimiento],"SALIDA",Tabla7[Mes],J$5))</f>
        <v>0</v>
      </c>
      <c r="K664" s="39">
        <f>IF($B664="","",-SUMIFS(Tabla7[Cantidad],Tabla7[Código del producto],$B664,Tabla7[Tipo de movimiento],"SALIDA",Tabla7[Mes],K$5))</f>
        <v>0</v>
      </c>
      <c r="L664" s="39">
        <f>IF($B664="","",-SUMIFS(Tabla7[Cantidad],Tabla7[Código del producto],$B664,Tabla7[Tipo de movimiento],"SALIDA",Tabla7[Mes],L$5))</f>
        <v>0</v>
      </c>
      <c r="M664" s="39">
        <f>IF($B664="","",-SUMIFS(Tabla7[Cantidad],Tabla7[Código del producto],$B664,Tabla7[Tipo de movimiento],"SALIDA",Tabla7[Mes],M$5))</f>
        <v>17</v>
      </c>
      <c r="N664" s="39">
        <f>IF($B664="","",-SUMIFS(Tabla7[Cantidad],Tabla7[Código del producto],$B664,Tabla7[Tipo de movimiento],"SALIDA",Tabla7[Mes],N$5))</f>
        <v>0</v>
      </c>
      <c r="O664" s="39">
        <f>IF($B664="","",-SUMIFS(Tabla7[Cantidad],Tabla7[Código del producto],$B664,Tabla7[Tipo de movimiento],"SALIDA",Tabla7[Mes],O$5))</f>
        <v>0</v>
      </c>
      <c r="P664" s="39">
        <f>IF($B664="","",-SUMIFS(Tabla7[Cantidad],Tabla7[Código del producto],$B664,Tabla7[Tipo de movimiento],"SALIDA",Tabla7[Mes],P$5))</f>
        <v>0</v>
      </c>
      <c r="Q664" s="39">
        <f t="shared" si="30"/>
        <v>0</v>
      </c>
      <c r="R664" s="51" t="str">
        <f>IF($B664="","",IFERROR(VLOOKUP($B664,'ABC rotación'!$C:$G,5,0),"C"))</f>
        <v>B</v>
      </c>
      <c r="S664" s="41">
        <f t="shared" si="31"/>
        <v>0</v>
      </c>
      <c r="T664" s="40">
        <f t="shared" si="32"/>
        <v>0</v>
      </c>
      <c r="U664" s="23" t="str">
        <f>IF($B664="","",VLOOKUP($T664,Tablas!$X$14:$Y$17,2,1))</f>
        <v>1. ROJO</v>
      </c>
    </row>
    <row r="665" spans="2:21" x14ac:dyDescent="0.2">
      <c r="B665" s="1">
        <f>IF(Tablas!B663="","",Tablas!B663)</f>
        <v>300660</v>
      </c>
      <c r="C665" s="1" t="str">
        <f>IF(Tablas!C663="","",Tablas!C663)</f>
        <v>TELESCOPIO DE DIRECCION</v>
      </c>
      <c r="D665" s="1" t="str">
        <f>IF(Tablas!D663="","",Tablas!D663)</f>
        <v>06 - AMORTIGUADORES</v>
      </c>
      <c r="E665" s="1" t="str">
        <f>IF(Tablas!E663="","",Tablas!E663)</f>
        <v>UN</v>
      </c>
      <c r="F665" s="1">
        <f>IF(Tablas!F663="","",Tablas!F663)</f>
        <v>5</v>
      </c>
      <c r="G665" s="1">
        <f>IF(Tablas!I663="","",Tablas!I663)</f>
        <v>27</v>
      </c>
      <c r="H665" s="1">
        <v>10</v>
      </c>
      <c r="I665" s="39">
        <f>IF($B665="","",-SUMIFS(Tabla7[Cantidad],Tabla7[Código del producto],$B665,Tabla7[Tipo de movimiento],"SALIDA",Tabla7[Mes],I$5))</f>
        <v>0</v>
      </c>
      <c r="J665" s="39">
        <f>IF($B665="","",-SUMIFS(Tabla7[Cantidad],Tabla7[Código del producto],$B665,Tabla7[Tipo de movimiento],"SALIDA",Tabla7[Mes],J$5))</f>
        <v>0</v>
      </c>
      <c r="K665" s="39">
        <f>IF($B665="","",-SUMIFS(Tabla7[Cantidad],Tabla7[Código del producto],$B665,Tabla7[Tipo de movimiento],"SALIDA",Tabla7[Mes],K$5))</f>
        <v>0</v>
      </c>
      <c r="L665" s="39">
        <f>IF($B665="","",-SUMIFS(Tabla7[Cantidad],Tabla7[Código del producto],$B665,Tabla7[Tipo de movimiento],"SALIDA",Tabla7[Mes],L$5))</f>
        <v>0</v>
      </c>
      <c r="M665" s="39">
        <f>IF($B665="","",-SUMIFS(Tabla7[Cantidad],Tabla7[Código del producto],$B665,Tabla7[Tipo de movimiento],"SALIDA",Tabla7[Mes],M$5))</f>
        <v>0</v>
      </c>
      <c r="N665" s="39">
        <f>IF($B665="","",-SUMIFS(Tabla7[Cantidad],Tabla7[Código del producto],$B665,Tabla7[Tipo de movimiento],"SALIDA",Tabla7[Mes],N$5))</f>
        <v>0</v>
      </c>
      <c r="O665" s="39">
        <f>IF($B665="","",-SUMIFS(Tabla7[Cantidad],Tabla7[Código del producto],$B665,Tabla7[Tipo de movimiento],"SALIDA",Tabla7[Mes],O$5))</f>
        <v>0</v>
      </c>
      <c r="P665" s="39">
        <f>IF($B665="","",-SUMIFS(Tabla7[Cantidad],Tabla7[Código del producto],$B665,Tabla7[Tipo de movimiento],"SALIDA",Tabla7[Mes],P$5))</f>
        <v>16</v>
      </c>
      <c r="Q665" s="39">
        <f t="shared" si="30"/>
        <v>5.333333333333333</v>
      </c>
      <c r="R665" s="51" t="str">
        <f>IF($B665="","",IFERROR(VLOOKUP($B665,'ABC rotación'!$C:$G,5,0),"C"))</f>
        <v>C</v>
      </c>
      <c r="S665" s="41">
        <f t="shared" si="31"/>
        <v>56.25</v>
      </c>
      <c r="T665" s="40">
        <f t="shared" si="32"/>
        <v>11.25</v>
      </c>
      <c r="U665" s="23" t="str">
        <f>IF($B665="","",VLOOKUP($T665,Tablas!$X$14:$Y$17,2,1))</f>
        <v>4. NEGRO</v>
      </c>
    </row>
    <row r="666" spans="2:21" x14ac:dyDescent="0.2">
      <c r="B666" s="1">
        <f>IF(Tablas!B664="","",Tablas!B664)</f>
        <v>300661</v>
      </c>
      <c r="C666" s="1" t="str">
        <f>IF(Tablas!C664="","",Tablas!C664)</f>
        <v>RETEN DE RESORTE EXTERNO DE VA</v>
      </c>
      <c r="D666" s="1" t="str">
        <f>IF(Tablas!D664="","",Tablas!D664)</f>
        <v>09 - PARTES DE MOTOR</v>
      </c>
      <c r="E666" s="1" t="str">
        <f>IF(Tablas!E664="","",Tablas!E664)</f>
        <v>UN</v>
      </c>
      <c r="F666" s="1">
        <f>IF(Tablas!F664="","",Tablas!F664)</f>
        <v>7</v>
      </c>
      <c r="G666" s="1">
        <f>IF(Tablas!I664="","",Tablas!I664)</f>
        <v>20</v>
      </c>
      <c r="H666" s="1">
        <v>2</v>
      </c>
      <c r="I666" s="39">
        <f>IF($B666="","",-SUMIFS(Tabla7[Cantidad],Tabla7[Código del producto],$B666,Tabla7[Tipo de movimiento],"SALIDA",Tabla7[Mes],I$5))</f>
        <v>0</v>
      </c>
      <c r="J666" s="39">
        <f>IF($B666="","",-SUMIFS(Tabla7[Cantidad],Tabla7[Código del producto],$B666,Tabla7[Tipo de movimiento],"SALIDA",Tabla7[Mes],J$5))</f>
        <v>0</v>
      </c>
      <c r="K666" s="39">
        <f>IF($B666="","",-SUMIFS(Tabla7[Cantidad],Tabla7[Código del producto],$B666,Tabla7[Tipo de movimiento],"SALIDA",Tabla7[Mes],K$5))</f>
        <v>0</v>
      </c>
      <c r="L666" s="39">
        <f>IF($B666="","",-SUMIFS(Tabla7[Cantidad],Tabla7[Código del producto],$B666,Tabla7[Tipo de movimiento],"SALIDA",Tabla7[Mes],L$5))</f>
        <v>0</v>
      </c>
      <c r="M666" s="39">
        <f>IF($B666="","",-SUMIFS(Tabla7[Cantidad],Tabla7[Código del producto],$B666,Tabla7[Tipo de movimiento],"SALIDA",Tabla7[Mes],M$5))</f>
        <v>0</v>
      </c>
      <c r="N666" s="39">
        <f>IF($B666="","",-SUMIFS(Tabla7[Cantidad],Tabla7[Código del producto],$B666,Tabla7[Tipo de movimiento],"SALIDA",Tabla7[Mes],N$5))</f>
        <v>0</v>
      </c>
      <c r="O666" s="39">
        <f>IF($B666="","",-SUMIFS(Tabla7[Cantidad],Tabla7[Código del producto],$B666,Tabla7[Tipo de movimiento],"SALIDA",Tabla7[Mes],O$5))</f>
        <v>0</v>
      </c>
      <c r="P666" s="39">
        <f>IF($B666="","",-SUMIFS(Tabla7[Cantidad],Tabla7[Código del producto],$B666,Tabla7[Tipo de movimiento],"SALIDA",Tabla7[Mes],P$5))</f>
        <v>0</v>
      </c>
      <c r="Q666" s="39">
        <f t="shared" si="30"/>
        <v>0</v>
      </c>
      <c r="R666" s="51" t="str">
        <f>IF($B666="","",IFERROR(VLOOKUP($B666,'ABC rotación'!$C:$G,5,0),"C"))</f>
        <v>C</v>
      </c>
      <c r="S666" s="41">
        <f t="shared" si="31"/>
        <v>0</v>
      </c>
      <c r="T666" s="40">
        <f t="shared" si="32"/>
        <v>0</v>
      </c>
      <c r="U666" s="23" t="str">
        <f>IF($B666="","",VLOOKUP($T666,Tablas!$X$14:$Y$17,2,1))</f>
        <v>1. ROJO</v>
      </c>
    </row>
    <row r="667" spans="2:21" x14ac:dyDescent="0.2">
      <c r="B667" s="1">
        <f>IF(Tablas!B665="","",Tablas!B665)</f>
        <v>300662</v>
      </c>
      <c r="C667" s="1" t="str">
        <f>IF(Tablas!C665="","",Tablas!C665)</f>
        <v>RETEN DE RESORTE INTERNO DE VA</v>
      </c>
      <c r="D667" s="1" t="str">
        <f>IF(Tablas!D665="","",Tablas!D665)</f>
        <v>09 - PARTES DE MOTOR</v>
      </c>
      <c r="E667" s="1" t="str">
        <f>IF(Tablas!E665="","",Tablas!E665)</f>
        <v>UN</v>
      </c>
      <c r="F667" s="1">
        <f>IF(Tablas!F665="","",Tablas!F665)</f>
        <v>21</v>
      </c>
      <c r="G667" s="1">
        <f>IF(Tablas!I665="","",Tablas!I665)</f>
        <v>10</v>
      </c>
      <c r="H667" s="1">
        <v>9</v>
      </c>
      <c r="I667" s="39">
        <f>IF($B667="","",-SUMIFS(Tabla7[Cantidad],Tabla7[Código del producto],$B667,Tabla7[Tipo de movimiento],"SALIDA",Tabla7[Mes],I$5))</f>
        <v>0</v>
      </c>
      <c r="J667" s="39">
        <f>IF($B667="","",-SUMIFS(Tabla7[Cantidad],Tabla7[Código del producto],$B667,Tabla7[Tipo de movimiento],"SALIDA",Tabla7[Mes],J$5))</f>
        <v>0</v>
      </c>
      <c r="K667" s="39">
        <f>IF($B667="","",-SUMIFS(Tabla7[Cantidad],Tabla7[Código del producto],$B667,Tabla7[Tipo de movimiento],"SALIDA",Tabla7[Mes],K$5))</f>
        <v>0</v>
      </c>
      <c r="L667" s="39">
        <f>IF($B667="","",-SUMIFS(Tabla7[Cantidad],Tabla7[Código del producto],$B667,Tabla7[Tipo de movimiento],"SALIDA",Tabla7[Mes],L$5))</f>
        <v>0</v>
      </c>
      <c r="M667" s="39">
        <f>IF($B667="","",-SUMIFS(Tabla7[Cantidad],Tabla7[Código del producto],$B667,Tabla7[Tipo de movimiento],"SALIDA",Tabla7[Mes],M$5))</f>
        <v>0</v>
      </c>
      <c r="N667" s="39">
        <f>IF($B667="","",-SUMIFS(Tabla7[Cantidad],Tabla7[Código del producto],$B667,Tabla7[Tipo de movimiento],"SALIDA",Tabla7[Mes],N$5))</f>
        <v>14</v>
      </c>
      <c r="O667" s="39">
        <f>IF($B667="","",-SUMIFS(Tabla7[Cantidad],Tabla7[Código del producto],$B667,Tabla7[Tipo de movimiento],"SALIDA",Tabla7[Mes],O$5))</f>
        <v>7</v>
      </c>
      <c r="P667" s="39">
        <f>IF($B667="","",-SUMIFS(Tabla7[Cantidad],Tabla7[Código del producto],$B667,Tabla7[Tipo de movimiento],"SALIDA",Tabla7[Mes],P$5))</f>
        <v>0</v>
      </c>
      <c r="Q667" s="39">
        <f t="shared" si="30"/>
        <v>7</v>
      </c>
      <c r="R667" s="51" t="str">
        <f>IF($B667="","",IFERROR(VLOOKUP($B667,'ABC rotación'!$C:$G,5,0),"C"))</f>
        <v>C</v>
      </c>
      <c r="S667" s="41">
        <f t="shared" si="31"/>
        <v>38.571428571428577</v>
      </c>
      <c r="T667" s="40">
        <f t="shared" si="32"/>
        <v>1.8367346938775513</v>
      </c>
      <c r="U667" s="23" t="str">
        <f>IF($B667="","",VLOOKUP($T667,Tablas!$X$14:$Y$17,2,1))</f>
        <v>3. VERDE</v>
      </c>
    </row>
    <row r="668" spans="2:21" x14ac:dyDescent="0.2">
      <c r="B668" s="1">
        <f>IF(Tablas!B666="","",Tablas!B666)</f>
        <v>300663</v>
      </c>
      <c r="C668" s="1" t="str">
        <f>IF(Tablas!C666="","",Tablas!C666)</f>
        <v>VOLANTE</v>
      </c>
      <c r="D668" s="1" t="str">
        <f>IF(Tablas!D666="","",Tablas!D666)</f>
        <v>08 - ELECTRICO</v>
      </c>
      <c r="E668" s="1" t="str">
        <f>IF(Tablas!E666="","",Tablas!E666)</f>
        <v>UN</v>
      </c>
      <c r="F668" s="1">
        <f>IF(Tablas!F666="","",Tablas!F666)</f>
        <v>11</v>
      </c>
      <c r="G668" s="1">
        <f>IF(Tablas!I666="","",Tablas!I666)</f>
        <v>38</v>
      </c>
      <c r="H668" s="1">
        <v>3</v>
      </c>
      <c r="I668" s="39">
        <f>IF($B668="","",-SUMIFS(Tabla7[Cantidad],Tabla7[Código del producto],$B668,Tabla7[Tipo de movimiento],"SALIDA",Tabla7[Mes],I$5))</f>
        <v>0</v>
      </c>
      <c r="J668" s="39">
        <f>IF($B668="","",-SUMIFS(Tabla7[Cantidad],Tabla7[Código del producto],$B668,Tabla7[Tipo de movimiento],"SALIDA",Tabla7[Mes],J$5))</f>
        <v>0</v>
      </c>
      <c r="K668" s="39">
        <f>IF($B668="","",-SUMIFS(Tabla7[Cantidad],Tabla7[Código del producto],$B668,Tabla7[Tipo de movimiento],"SALIDA",Tabla7[Mes],K$5))</f>
        <v>20</v>
      </c>
      <c r="L668" s="39">
        <f>IF($B668="","",-SUMIFS(Tabla7[Cantidad],Tabla7[Código del producto],$B668,Tabla7[Tipo de movimiento],"SALIDA",Tabla7[Mes],L$5))</f>
        <v>6</v>
      </c>
      <c r="M668" s="39">
        <f>IF($B668="","",-SUMIFS(Tabla7[Cantidad],Tabla7[Código del producto],$B668,Tabla7[Tipo de movimiento],"SALIDA",Tabla7[Mes],M$5))</f>
        <v>0</v>
      </c>
      <c r="N668" s="39">
        <f>IF($B668="","",-SUMIFS(Tabla7[Cantidad],Tabla7[Código del producto],$B668,Tabla7[Tipo de movimiento],"SALIDA",Tabla7[Mes],N$5))</f>
        <v>0</v>
      </c>
      <c r="O668" s="39">
        <f>IF($B668="","",-SUMIFS(Tabla7[Cantidad],Tabla7[Código del producto],$B668,Tabla7[Tipo de movimiento],"SALIDA",Tabla7[Mes],O$5))</f>
        <v>14</v>
      </c>
      <c r="P668" s="39">
        <f>IF($B668="","",-SUMIFS(Tabla7[Cantidad],Tabla7[Código del producto],$B668,Tabla7[Tipo de movimiento],"SALIDA",Tabla7[Mes],P$5))</f>
        <v>0</v>
      </c>
      <c r="Q668" s="39">
        <f t="shared" si="30"/>
        <v>4.666666666666667</v>
      </c>
      <c r="R668" s="51" t="str">
        <f>IF($B668="","",IFERROR(VLOOKUP($B668,'ABC rotación'!$C:$G,5,0),"C"))</f>
        <v>B</v>
      </c>
      <c r="S668" s="41">
        <f t="shared" si="31"/>
        <v>19.285714285714285</v>
      </c>
      <c r="T668" s="40">
        <f t="shared" si="32"/>
        <v>1.7532467532467531</v>
      </c>
      <c r="U668" s="23" t="str">
        <f>IF($B668="","",VLOOKUP($T668,Tablas!$X$14:$Y$17,2,1))</f>
        <v>3. VERDE</v>
      </c>
    </row>
    <row r="669" spans="2:21" x14ac:dyDescent="0.2">
      <c r="B669" s="1">
        <f>IF(Tablas!B667="","",Tablas!B667)</f>
        <v>300664</v>
      </c>
      <c r="C669" s="1" t="str">
        <f>IF(Tablas!C667="","",Tablas!C667)</f>
        <v>TORNILLO DE DRENADO</v>
      </c>
      <c r="D669" s="1" t="str">
        <f>IF(Tablas!D667="","",Tablas!D667)</f>
        <v>09 - PARTES DE MOTOR</v>
      </c>
      <c r="E669" s="1" t="str">
        <f>IF(Tablas!E667="","",Tablas!E667)</f>
        <v>UN</v>
      </c>
      <c r="F669" s="1">
        <f>IF(Tablas!F667="","",Tablas!F667)</f>
        <v>8</v>
      </c>
      <c r="G669" s="1">
        <f>IF(Tablas!I667="","",Tablas!I667)</f>
        <v>5</v>
      </c>
      <c r="H669" s="1">
        <v>2</v>
      </c>
      <c r="I669" s="39">
        <f>IF($B669="","",-SUMIFS(Tabla7[Cantidad],Tabla7[Código del producto],$B669,Tabla7[Tipo de movimiento],"SALIDA",Tabla7[Mes],I$5))</f>
        <v>0</v>
      </c>
      <c r="J669" s="39">
        <f>IF($B669="","",-SUMIFS(Tabla7[Cantidad],Tabla7[Código del producto],$B669,Tabla7[Tipo de movimiento],"SALIDA",Tabla7[Mes],J$5))</f>
        <v>0</v>
      </c>
      <c r="K669" s="39">
        <f>IF($B669="","",-SUMIFS(Tabla7[Cantidad],Tabla7[Código del producto],$B669,Tabla7[Tipo de movimiento],"SALIDA",Tabla7[Mes],K$5))</f>
        <v>0</v>
      </c>
      <c r="L669" s="39">
        <f>IF($B669="","",-SUMIFS(Tabla7[Cantidad],Tabla7[Código del producto],$B669,Tabla7[Tipo de movimiento],"SALIDA",Tabla7[Mes],L$5))</f>
        <v>0</v>
      </c>
      <c r="M669" s="39">
        <f>IF($B669="","",-SUMIFS(Tabla7[Cantidad],Tabla7[Código del producto],$B669,Tabla7[Tipo de movimiento],"SALIDA",Tabla7[Mes],M$5))</f>
        <v>0</v>
      </c>
      <c r="N669" s="39">
        <f>IF($B669="","",-SUMIFS(Tabla7[Cantidad],Tabla7[Código del producto],$B669,Tabla7[Tipo de movimiento],"SALIDA",Tabla7[Mes],N$5))</f>
        <v>0</v>
      </c>
      <c r="O669" s="39">
        <f>IF($B669="","",-SUMIFS(Tabla7[Cantidad],Tabla7[Código del producto],$B669,Tabla7[Tipo de movimiento],"SALIDA",Tabla7[Mes],O$5))</f>
        <v>15</v>
      </c>
      <c r="P669" s="39">
        <f>IF($B669="","",-SUMIFS(Tabla7[Cantidad],Tabla7[Código del producto],$B669,Tabla7[Tipo de movimiento],"SALIDA",Tabla7[Mes],P$5))</f>
        <v>0</v>
      </c>
      <c r="Q669" s="39">
        <f t="shared" si="30"/>
        <v>5</v>
      </c>
      <c r="R669" s="51" t="str">
        <f>IF($B669="","",IFERROR(VLOOKUP($B669,'ABC rotación'!$C:$G,5,0),"C"))</f>
        <v>C</v>
      </c>
      <c r="S669" s="41">
        <f t="shared" si="31"/>
        <v>12</v>
      </c>
      <c r="T669" s="40">
        <f t="shared" si="32"/>
        <v>1.5</v>
      </c>
      <c r="U669" s="23" t="str">
        <f>IF($B669="","",VLOOKUP($T669,Tablas!$X$14:$Y$17,2,1))</f>
        <v>3. VERDE</v>
      </c>
    </row>
    <row r="670" spans="2:21" x14ac:dyDescent="0.2">
      <c r="B670" s="1">
        <f>IF(Tablas!B668="","",Tablas!B668)</f>
        <v>300665</v>
      </c>
      <c r="C670" s="1" t="str">
        <f>IF(Tablas!C668="","",Tablas!C668)</f>
        <v>CAMARA DE AIRE RUEDA DEL R17</v>
      </c>
      <c r="D670" s="1" t="str">
        <f>IF(Tablas!D668="","",Tablas!D668)</f>
        <v>11 - LLANTAS Y HULES</v>
      </c>
      <c r="E670" s="1" t="str">
        <f>IF(Tablas!E668="","",Tablas!E668)</f>
        <v>UN</v>
      </c>
      <c r="F670" s="1">
        <f>IF(Tablas!F668="","",Tablas!F668)</f>
        <v>24</v>
      </c>
      <c r="G670" s="1">
        <f>IF(Tablas!I668="","",Tablas!I668)</f>
        <v>17</v>
      </c>
      <c r="H670" s="1">
        <v>4</v>
      </c>
      <c r="I670" s="39">
        <f>IF($B670="","",-SUMIFS(Tabla7[Cantidad],Tabla7[Código del producto],$B670,Tabla7[Tipo de movimiento],"SALIDA",Tabla7[Mes],I$5))</f>
        <v>0</v>
      </c>
      <c r="J670" s="39">
        <f>IF($B670="","",-SUMIFS(Tabla7[Cantidad],Tabla7[Código del producto],$B670,Tabla7[Tipo de movimiento],"SALIDA",Tabla7[Mes],J$5))</f>
        <v>0</v>
      </c>
      <c r="K670" s="39">
        <f>IF($B670="","",-SUMIFS(Tabla7[Cantidad],Tabla7[Código del producto],$B670,Tabla7[Tipo de movimiento],"SALIDA",Tabla7[Mes],K$5))</f>
        <v>0</v>
      </c>
      <c r="L670" s="39">
        <f>IF($B670="","",-SUMIFS(Tabla7[Cantidad],Tabla7[Código del producto],$B670,Tabla7[Tipo de movimiento],"SALIDA",Tabla7[Mes],L$5))</f>
        <v>0</v>
      </c>
      <c r="M670" s="39">
        <f>IF($B670="","",-SUMIFS(Tabla7[Cantidad],Tabla7[Código del producto],$B670,Tabla7[Tipo de movimiento],"SALIDA",Tabla7[Mes],M$5))</f>
        <v>0</v>
      </c>
      <c r="N670" s="39">
        <f>IF($B670="","",-SUMIFS(Tabla7[Cantidad],Tabla7[Código del producto],$B670,Tabla7[Tipo de movimiento],"SALIDA",Tabla7[Mes],N$5))</f>
        <v>0</v>
      </c>
      <c r="O670" s="39">
        <f>IF($B670="","",-SUMIFS(Tabla7[Cantidad],Tabla7[Código del producto],$B670,Tabla7[Tipo de movimiento],"SALIDA",Tabla7[Mes],O$5))</f>
        <v>0</v>
      </c>
      <c r="P670" s="39">
        <f>IF($B670="","",-SUMIFS(Tabla7[Cantidad],Tabla7[Código del producto],$B670,Tabla7[Tipo de movimiento],"SALIDA",Tabla7[Mes],P$5))</f>
        <v>0</v>
      </c>
      <c r="Q670" s="39">
        <f t="shared" si="30"/>
        <v>0</v>
      </c>
      <c r="R670" s="51" t="str">
        <f>IF($B670="","",IFERROR(VLOOKUP($B670,'ABC rotación'!$C:$G,5,0),"C"))</f>
        <v>C</v>
      </c>
      <c r="S670" s="41">
        <f t="shared" si="31"/>
        <v>0</v>
      </c>
      <c r="T670" s="40">
        <f t="shared" si="32"/>
        <v>0</v>
      </c>
      <c r="U670" s="23" t="str">
        <f>IF($B670="","",VLOOKUP($T670,Tablas!$X$14:$Y$17,2,1))</f>
        <v>1. ROJO</v>
      </c>
    </row>
    <row r="671" spans="2:21" x14ac:dyDescent="0.2">
      <c r="B671" s="1">
        <f>IF(Tablas!B669="","",Tablas!B669)</f>
        <v>300666</v>
      </c>
      <c r="C671" s="1" t="str">
        <f>IF(Tablas!C669="","",Tablas!C669)</f>
        <v>O-RING,30.8*3</v>
      </c>
      <c r="D671" s="1" t="str">
        <f>IF(Tablas!D669="","",Tablas!D669)</f>
        <v>11 - LLANTAS Y HULES</v>
      </c>
      <c r="E671" s="1" t="str">
        <f>IF(Tablas!E669="","",Tablas!E669)</f>
        <v>UN</v>
      </c>
      <c r="F671" s="1">
        <f>IF(Tablas!F669="","",Tablas!F669)</f>
        <v>11</v>
      </c>
      <c r="G671" s="1">
        <f>IF(Tablas!I669="","",Tablas!I669)</f>
        <v>17</v>
      </c>
      <c r="H671" s="1">
        <v>4</v>
      </c>
      <c r="I671" s="39">
        <f>IF($B671="","",-SUMIFS(Tabla7[Cantidad],Tabla7[Código del producto],$B671,Tabla7[Tipo de movimiento],"SALIDA",Tabla7[Mes],I$5))</f>
        <v>0</v>
      </c>
      <c r="J671" s="39">
        <f>IF($B671="","",-SUMIFS(Tabla7[Cantidad],Tabla7[Código del producto],$B671,Tabla7[Tipo de movimiento],"SALIDA",Tabla7[Mes],J$5))</f>
        <v>0</v>
      </c>
      <c r="K671" s="39">
        <f>IF($B671="","",-SUMIFS(Tabla7[Cantidad],Tabla7[Código del producto],$B671,Tabla7[Tipo de movimiento],"SALIDA",Tabla7[Mes],K$5))</f>
        <v>12</v>
      </c>
      <c r="L671" s="39">
        <f>IF($B671="","",-SUMIFS(Tabla7[Cantidad],Tabla7[Código del producto],$B671,Tabla7[Tipo de movimiento],"SALIDA",Tabla7[Mes],L$5))</f>
        <v>0</v>
      </c>
      <c r="M671" s="39">
        <f>IF($B671="","",-SUMIFS(Tabla7[Cantidad],Tabla7[Código del producto],$B671,Tabla7[Tipo de movimiento],"SALIDA",Tabla7[Mes],M$5))</f>
        <v>39</v>
      </c>
      <c r="N671" s="39">
        <f>IF($B671="","",-SUMIFS(Tabla7[Cantidad],Tabla7[Código del producto],$B671,Tabla7[Tipo de movimiento],"SALIDA",Tabla7[Mes],N$5))</f>
        <v>0</v>
      </c>
      <c r="O671" s="39">
        <f>IF($B671="","",-SUMIFS(Tabla7[Cantidad],Tabla7[Código del producto],$B671,Tabla7[Tipo de movimiento],"SALIDA",Tabla7[Mes],O$5))</f>
        <v>12</v>
      </c>
      <c r="P671" s="39">
        <f>IF($B671="","",-SUMIFS(Tabla7[Cantidad],Tabla7[Código del producto],$B671,Tabla7[Tipo de movimiento],"SALIDA",Tabla7[Mes],P$5))</f>
        <v>13</v>
      </c>
      <c r="Q671" s="39">
        <f t="shared" si="30"/>
        <v>8.3333333333333339</v>
      </c>
      <c r="R671" s="51" t="str">
        <f>IF($B671="","",IFERROR(VLOOKUP($B671,'ABC rotación'!$C:$G,5,0),"C"))</f>
        <v>A</v>
      </c>
      <c r="S671" s="41">
        <f t="shared" si="31"/>
        <v>14.399999999999999</v>
      </c>
      <c r="T671" s="40">
        <f t="shared" si="32"/>
        <v>1.3090909090909089</v>
      </c>
      <c r="U671" s="23" t="str">
        <f>IF($B671="","",VLOOKUP($T671,Tablas!$X$14:$Y$17,2,1))</f>
        <v>3. VERDE</v>
      </c>
    </row>
    <row r="672" spans="2:21" x14ac:dyDescent="0.2">
      <c r="B672" s="1">
        <f>IF(Tablas!B670="","",Tablas!B670)</f>
        <v>300667</v>
      </c>
      <c r="C672" s="1" t="str">
        <f>IF(Tablas!C670="","",Tablas!C670)</f>
        <v>PANTALLA DE PARTICULAS FILTRO</v>
      </c>
      <c r="D672" s="1" t="str">
        <f>IF(Tablas!D670="","",Tablas!D670)</f>
        <v>09 - PARTES DE MOTOR</v>
      </c>
      <c r="E672" s="1" t="str">
        <f>IF(Tablas!E670="","",Tablas!E670)</f>
        <v>UN</v>
      </c>
      <c r="F672" s="1">
        <f>IF(Tablas!F670="","",Tablas!F670)</f>
        <v>16</v>
      </c>
      <c r="G672" s="1">
        <f>IF(Tablas!I670="","",Tablas!I670)</f>
        <v>27</v>
      </c>
      <c r="H672" s="1">
        <v>2</v>
      </c>
      <c r="I672" s="39">
        <f>IF($B672="","",-SUMIFS(Tabla7[Cantidad],Tabla7[Código del producto],$B672,Tabla7[Tipo de movimiento],"SALIDA",Tabla7[Mes],I$5))</f>
        <v>16</v>
      </c>
      <c r="J672" s="39">
        <f>IF($B672="","",-SUMIFS(Tabla7[Cantidad],Tabla7[Código del producto],$B672,Tabla7[Tipo de movimiento],"SALIDA",Tabla7[Mes],J$5))</f>
        <v>0</v>
      </c>
      <c r="K672" s="39">
        <f>IF($B672="","",-SUMIFS(Tabla7[Cantidad],Tabla7[Código del producto],$B672,Tabla7[Tipo de movimiento],"SALIDA",Tabla7[Mes],K$5))</f>
        <v>0</v>
      </c>
      <c r="L672" s="39">
        <f>IF($B672="","",-SUMIFS(Tabla7[Cantidad],Tabla7[Código del producto],$B672,Tabla7[Tipo de movimiento],"SALIDA",Tabla7[Mes],L$5))</f>
        <v>0</v>
      </c>
      <c r="M672" s="39">
        <f>IF($B672="","",-SUMIFS(Tabla7[Cantidad],Tabla7[Código del producto],$B672,Tabla7[Tipo de movimiento],"SALIDA",Tabla7[Mes],M$5))</f>
        <v>0</v>
      </c>
      <c r="N672" s="39">
        <f>IF($B672="","",-SUMIFS(Tabla7[Cantidad],Tabla7[Código del producto],$B672,Tabla7[Tipo de movimiento],"SALIDA",Tabla7[Mes],N$5))</f>
        <v>0</v>
      </c>
      <c r="O672" s="39">
        <f>IF($B672="","",-SUMIFS(Tabla7[Cantidad],Tabla7[Código del producto],$B672,Tabla7[Tipo de movimiento],"SALIDA",Tabla7[Mes],O$5))</f>
        <v>13</v>
      </c>
      <c r="P672" s="39">
        <f>IF($B672="","",-SUMIFS(Tabla7[Cantidad],Tabla7[Código del producto],$B672,Tabla7[Tipo de movimiento],"SALIDA",Tabla7[Mes],P$5))</f>
        <v>0</v>
      </c>
      <c r="Q672" s="39">
        <f t="shared" si="30"/>
        <v>4.333333333333333</v>
      </c>
      <c r="R672" s="51" t="str">
        <f>IF($B672="","",IFERROR(VLOOKUP($B672,'ABC rotación'!$C:$G,5,0),"C"))</f>
        <v>C</v>
      </c>
      <c r="S672" s="41">
        <f t="shared" si="31"/>
        <v>13.846153846153847</v>
      </c>
      <c r="T672" s="40">
        <f t="shared" si="32"/>
        <v>0.86538461538461542</v>
      </c>
      <c r="U672" s="23" t="str">
        <f>IF($B672="","",VLOOKUP($T672,Tablas!$X$14:$Y$17,2,1))</f>
        <v>2. AMARILLO</v>
      </c>
    </row>
    <row r="673" spans="2:21" x14ac:dyDescent="0.2">
      <c r="B673" s="1">
        <f>IF(Tablas!B671="","",Tablas!B671)</f>
        <v>300668</v>
      </c>
      <c r="C673" s="1" t="str">
        <f>IF(Tablas!C671="","",Tablas!C671)</f>
        <v>RESORTE DE PANTALLA DEL FILTRO</v>
      </c>
      <c r="D673" s="1" t="str">
        <f>IF(Tablas!D671="","",Tablas!D671)</f>
        <v>09 - PARTES DE MOTOR</v>
      </c>
      <c r="E673" s="1" t="str">
        <f>IF(Tablas!E671="","",Tablas!E671)</f>
        <v>UN</v>
      </c>
      <c r="F673" s="1">
        <f>IF(Tablas!F671="","",Tablas!F671)</f>
        <v>13</v>
      </c>
      <c r="G673" s="1">
        <f>IF(Tablas!I671="","",Tablas!I671)</f>
        <v>21</v>
      </c>
      <c r="H673" s="1">
        <v>9</v>
      </c>
      <c r="I673" s="39">
        <f>IF($B673="","",-SUMIFS(Tabla7[Cantidad],Tabla7[Código del producto],$B673,Tabla7[Tipo de movimiento],"SALIDA",Tabla7[Mes],I$5))</f>
        <v>0</v>
      </c>
      <c r="J673" s="39">
        <f>IF($B673="","",-SUMIFS(Tabla7[Cantidad],Tabla7[Código del producto],$B673,Tabla7[Tipo de movimiento],"SALIDA",Tabla7[Mes],J$5))</f>
        <v>0</v>
      </c>
      <c r="K673" s="39">
        <f>IF($B673="","",-SUMIFS(Tabla7[Cantidad],Tabla7[Código del producto],$B673,Tabla7[Tipo de movimiento],"SALIDA",Tabla7[Mes],K$5))</f>
        <v>5</v>
      </c>
      <c r="L673" s="39">
        <f>IF($B673="","",-SUMIFS(Tabla7[Cantidad],Tabla7[Código del producto],$B673,Tabla7[Tipo de movimiento],"SALIDA",Tabla7[Mes],L$5))</f>
        <v>39</v>
      </c>
      <c r="M673" s="39">
        <f>IF($B673="","",-SUMIFS(Tabla7[Cantidad],Tabla7[Código del producto],$B673,Tabla7[Tipo de movimiento],"SALIDA",Tabla7[Mes],M$5))</f>
        <v>0</v>
      </c>
      <c r="N673" s="39">
        <f>IF($B673="","",-SUMIFS(Tabla7[Cantidad],Tabla7[Código del producto],$B673,Tabla7[Tipo de movimiento],"SALIDA",Tabla7[Mes],N$5))</f>
        <v>0</v>
      </c>
      <c r="O673" s="39">
        <f>IF($B673="","",-SUMIFS(Tabla7[Cantidad],Tabla7[Código del producto],$B673,Tabla7[Tipo de movimiento],"SALIDA",Tabla7[Mes],O$5))</f>
        <v>0</v>
      </c>
      <c r="P673" s="39">
        <f>IF($B673="","",-SUMIFS(Tabla7[Cantidad],Tabla7[Código del producto],$B673,Tabla7[Tipo de movimiento],"SALIDA",Tabla7[Mes],P$5))</f>
        <v>0</v>
      </c>
      <c r="Q673" s="39">
        <f t="shared" si="30"/>
        <v>0</v>
      </c>
      <c r="R673" s="51" t="str">
        <f>IF($B673="","",IFERROR(VLOOKUP($B673,'ABC rotación'!$C:$G,5,0),"C"))</f>
        <v>A</v>
      </c>
      <c r="S673" s="41">
        <f t="shared" si="31"/>
        <v>0</v>
      </c>
      <c r="T673" s="40">
        <f t="shared" si="32"/>
        <v>0</v>
      </c>
      <c r="U673" s="23" t="str">
        <f>IF($B673="","",VLOOKUP($T673,Tablas!$X$14:$Y$17,2,1))</f>
        <v>1. ROJO</v>
      </c>
    </row>
    <row r="674" spans="2:21" x14ac:dyDescent="0.2">
      <c r="B674" s="1">
        <f>IF(Tablas!B672="","",Tablas!B672)</f>
        <v>300669</v>
      </c>
      <c r="C674" s="1" t="str">
        <f>IF(Tablas!C672="","",Tablas!C672)</f>
        <v>PORTA OBJETOS</v>
      </c>
      <c r="D674" s="1" t="str">
        <f>IF(Tablas!D672="","",Tablas!D672)</f>
        <v>05 - COLISION</v>
      </c>
      <c r="E674" s="1" t="str">
        <f>IF(Tablas!E672="","",Tablas!E672)</f>
        <v>UN</v>
      </c>
      <c r="F674" s="1">
        <f>IF(Tablas!F672="","",Tablas!F672)</f>
        <v>12</v>
      </c>
      <c r="G674" s="1">
        <f>IF(Tablas!I672="","",Tablas!I672)</f>
        <v>28</v>
      </c>
      <c r="H674" s="1">
        <v>5</v>
      </c>
      <c r="I674" s="39">
        <f>IF($B674="","",-SUMIFS(Tabla7[Cantidad],Tabla7[Código del producto],$B674,Tabla7[Tipo de movimiento],"SALIDA",Tabla7[Mes],I$5))</f>
        <v>11</v>
      </c>
      <c r="J674" s="39">
        <f>IF($B674="","",-SUMIFS(Tabla7[Cantidad],Tabla7[Código del producto],$B674,Tabla7[Tipo de movimiento],"SALIDA",Tabla7[Mes],J$5))</f>
        <v>0</v>
      </c>
      <c r="K674" s="39">
        <f>IF($B674="","",-SUMIFS(Tabla7[Cantidad],Tabla7[Código del producto],$B674,Tabla7[Tipo de movimiento],"SALIDA",Tabla7[Mes],K$5))</f>
        <v>0</v>
      </c>
      <c r="L674" s="39">
        <f>IF($B674="","",-SUMIFS(Tabla7[Cantidad],Tabla7[Código del producto],$B674,Tabla7[Tipo de movimiento],"SALIDA",Tabla7[Mes],L$5))</f>
        <v>0</v>
      </c>
      <c r="M674" s="39">
        <f>IF($B674="","",-SUMIFS(Tabla7[Cantidad],Tabla7[Código del producto],$B674,Tabla7[Tipo de movimiento],"SALIDA",Tabla7[Mes],M$5))</f>
        <v>0</v>
      </c>
      <c r="N674" s="39">
        <f>IF($B674="","",-SUMIFS(Tabla7[Cantidad],Tabla7[Código del producto],$B674,Tabla7[Tipo de movimiento],"SALIDA",Tabla7[Mes],N$5))</f>
        <v>0</v>
      </c>
      <c r="O674" s="39">
        <f>IF($B674="","",-SUMIFS(Tabla7[Cantidad],Tabla7[Código del producto],$B674,Tabla7[Tipo de movimiento],"SALIDA",Tabla7[Mes],O$5))</f>
        <v>0</v>
      </c>
      <c r="P674" s="39">
        <f>IF($B674="","",-SUMIFS(Tabla7[Cantidad],Tabla7[Código del producto],$B674,Tabla7[Tipo de movimiento],"SALIDA",Tabla7[Mes],P$5))</f>
        <v>10</v>
      </c>
      <c r="Q674" s="39">
        <f t="shared" si="30"/>
        <v>3.3333333333333335</v>
      </c>
      <c r="R674" s="51" t="str">
        <f>IF($B674="","",IFERROR(VLOOKUP($B674,'ABC rotación'!$C:$G,5,0),"C"))</f>
        <v>C</v>
      </c>
      <c r="S674" s="41">
        <f t="shared" si="31"/>
        <v>45</v>
      </c>
      <c r="T674" s="40">
        <f t="shared" si="32"/>
        <v>3.75</v>
      </c>
      <c r="U674" s="23" t="str">
        <f>IF($B674="","",VLOOKUP($T674,Tablas!$X$14:$Y$17,2,1))</f>
        <v>4. NEGRO</v>
      </c>
    </row>
    <row r="675" spans="2:21" x14ac:dyDescent="0.2">
      <c r="B675" s="1">
        <f>IF(Tablas!B673="","",Tablas!B673)</f>
        <v>300670</v>
      </c>
      <c r="C675" s="1" t="str">
        <f>IF(Tablas!C673="","",Tablas!C673)</f>
        <v>ACTUADOR DE FRENO TRASERO</v>
      </c>
      <c r="D675" s="1" t="str">
        <f>IF(Tablas!D673="","",Tablas!D673)</f>
        <v>04 - FRENOS Y EMBRAGUES</v>
      </c>
      <c r="E675" s="1" t="str">
        <f>IF(Tablas!E673="","",Tablas!E673)</f>
        <v>UN</v>
      </c>
      <c r="F675" s="1">
        <f>IF(Tablas!F673="","",Tablas!F673)</f>
        <v>12</v>
      </c>
      <c r="G675" s="1">
        <f>IF(Tablas!I673="","",Tablas!I673)</f>
        <v>6</v>
      </c>
      <c r="H675" s="1">
        <v>4</v>
      </c>
      <c r="I675" s="39">
        <f>IF($B675="","",-SUMIFS(Tabla7[Cantidad],Tabla7[Código del producto],$B675,Tabla7[Tipo de movimiento],"SALIDA",Tabla7[Mes],I$5))</f>
        <v>0</v>
      </c>
      <c r="J675" s="39">
        <f>IF($B675="","",-SUMIFS(Tabla7[Cantidad],Tabla7[Código del producto],$B675,Tabla7[Tipo de movimiento],"SALIDA",Tabla7[Mes],J$5))</f>
        <v>0</v>
      </c>
      <c r="K675" s="39">
        <f>IF($B675="","",-SUMIFS(Tabla7[Cantidad],Tabla7[Código del producto],$B675,Tabla7[Tipo de movimiento],"SALIDA",Tabla7[Mes],K$5))</f>
        <v>0</v>
      </c>
      <c r="L675" s="39">
        <f>IF($B675="","",-SUMIFS(Tabla7[Cantidad],Tabla7[Código del producto],$B675,Tabla7[Tipo de movimiento],"SALIDA",Tabla7[Mes],L$5))</f>
        <v>0</v>
      </c>
      <c r="M675" s="39">
        <f>IF($B675="","",-SUMIFS(Tabla7[Cantidad],Tabla7[Código del producto],$B675,Tabla7[Tipo de movimiento],"SALIDA",Tabla7[Mes],M$5))</f>
        <v>0</v>
      </c>
      <c r="N675" s="39">
        <f>IF($B675="","",-SUMIFS(Tabla7[Cantidad],Tabla7[Código del producto],$B675,Tabla7[Tipo de movimiento],"SALIDA",Tabla7[Mes],N$5))</f>
        <v>0</v>
      </c>
      <c r="O675" s="39">
        <f>IF($B675="","",-SUMIFS(Tabla7[Cantidad],Tabla7[Código del producto],$B675,Tabla7[Tipo de movimiento],"SALIDA",Tabla7[Mes],O$5))</f>
        <v>0</v>
      </c>
      <c r="P675" s="39">
        <f>IF($B675="","",-SUMIFS(Tabla7[Cantidad],Tabla7[Código del producto],$B675,Tabla7[Tipo de movimiento],"SALIDA",Tabla7[Mes],P$5))</f>
        <v>0</v>
      </c>
      <c r="Q675" s="39">
        <f t="shared" si="30"/>
        <v>0</v>
      </c>
      <c r="R675" s="51" t="str">
        <f>IF($B675="","",IFERROR(VLOOKUP($B675,'ABC rotación'!$C:$G,5,0),"C"))</f>
        <v>B</v>
      </c>
      <c r="S675" s="41">
        <f t="shared" si="31"/>
        <v>0</v>
      </c>
      <c r="T675" s="40">
        <f t="shared" si="32"/>
        <v>0</v>
      </c>
      <c r="U675" s="23" t="str">
        <f>IF($B675="","",VLOOKUP($T675,Tablas!$X$14:$Y$17,2,1))</f>
        <v>1. ROJO</v>
      </c>
    </row>
    <row r="676" spans="2:21" x14ac:dyDescent="0.2">
      <c r="B676" s="1">
        <f>IF(Tablas!B674="","",Tablas!B674)</f>
        <v>300671</v>
      </c>
      <c r="C676" s="1" t="str">
        <f>IF(Tablas!C674="","",Tablas!C674)</f>
        <v>RESORTE DE PEDAL DE FRENO</v>
      </c>
      <c r="D676" s="1" t="str">
        <f>IF(Tablas!D674="","",Tablas!D674)</f>
        <v>07 - PEDALES Y POSAPIES</v>
      </c>
      <c r="E676" s="1" t="str">
        <f>IF(Tablas!E674="","",Tablas!E674)</f>
        <v>UN</v>
      </c>
      <c r="F676" s="1">
        <f>IF(Tablas!F674="","",Tablas!F674)</f>
        <v>30</v>
      </c>
      <c r="G676" s="1">
        <f>IF(Tablas!I674="","",Tablas!I674)</f>
        <v>48</v>
      </c>
      <c r="H676" s="1">
        <v>7</v>
      </c>
      <c r="I676" s="39">
        <f>IF($B676="","",-SUMIFS(Tabla7[Cantidad],Tabla7[Código del producto],$B676,Tabla7[Tipo de movimiento],"SALIDA",Tabla7[Mes],I$5))</f>
        <v>7</v>
      </c>
      <c r="J676" s="39">
        <f>IF($B676="","",-SUMIFS(Tabla7[Cantidad],Tabla7[Código del producto],$B676,Tabla7[Tipo de movimiento],"SALIDA",Tabla7[Mes],J$5))</f>
        <v>11</v>
      </c>
      <c r="K676" s="39">
        <f>IF($B676="","",-SUMIFS(Tabla7[Cantidad],Tabla7[Código del producto],$B676,Tabla7[Tipo de movimiento],"SALIDA",Tabla7[Mes],K$5))</f>
        <v>0</v>
      </c>
      <c r="L676" s="39">
        <f>IF($B676="","",-SUMIFS(Tabla7[Cantidad],Tabla7[Código del producto],$B676,Tabla7[Tipo de movimiento],"SALIDA",Tabla7[Mes],L$5))</f>
        <v>0</v>
      </c>
      <c r="M676" s="39">
        <f>IF($B676="","",-SUMIFS(Tabla7[Cantidad],Tabla7[Código del producto],$B676,Tabla7[Tipo de movimiento],"SALIDA",Tabla7[Mes],M$5))</f>
        <v>0</v>
      </c>
      <c r="N676" s="39">
        <f>IF($B676="","",-SUMIFS(Tabla7[Cantidad],Tabla7[Código del producto],$B676,Tabla7[Tipo de movimiento],"SALIDA",Tabla7[Mes],N$5))</f>
        <v>12</v>
      </c>
      <c r="O676" s="39">
        <f>IF($B676="","",-SUMIFS(Tabla7[Cantidad],Tabla7[Código del producto],$B676,Tabla7[Tipo de movimiento],"SALIDA",Tabla7[Mes],O$5))</f>
        <v>0</v>
      </c>
      <c r="P676" s="39">
        <f>IF($B676="","",-SUMIFS(Tabla7[Cantidad],Tabla7[Código del producto],$B676,Tabla7[Tipo de movimiento],"SALIDA",Tabla7[Mes],P$5))</f>
        <v>16</v>
      </c>
      <c r="Q676" s="39">
        <f t="shared" si="30"/>
        <v>9.3333333333333339</v>
      </c>
      <c r="R676" s="51" t="str">
        <f>IF($B676="","",IFERROR(VLOOKUP($B676,'ABC rotación'!$C:$G,5,0),"C"))</f>
        <v>B</v>
      </c>
      <c r="S676" s="41">
        <f t="shared" si="31"/>
        <v>22.5</v>
      </c>
      <c r="T676" s="40">
        <f t="shared" si="32"/>
        <v>0.75</v>
      </c>
      <c r="U676" s="23" t="str">
        <f>IF($B676="","",VLOOKUP($T676,Tablas!$X$14:$Y$17,2,1))</f>
        <v>2. AMARILLO</v>
      </c>
    </row>
    <row r="677" spans="2:21" x14ac:dyDescent="0.2">
      <c r="B677" s="1">
        <f>IF(Tablas!B675="","",Tablas!B675)</f>
        <v>300672</v>
      </c>
      <c r="C677" s="1" t="str">
        <f>IF(Tablas!C675="","",Tablas!C675)</f>
        <v>BLOQUEADOR DE TELESCOPIO</v>
      </c>
      <c r="D677" s="1" t="str">
        <f>IF(Tablas!D675="","",Tablas!D675)</f>
        <v>06 - AMORTIGUADORES</v>
      </c>
      <c r="E677" s="1" t="str">
        <f>IF(Tablas!E675="","",Tablas!E675)</f>
        <v>UN</v>
      </c>
      <c r="F677" s="1">
        <f>IF(Tablas!F675="","",Tablas!F675)</f>
        <v>15</v>
      </c>
      <c r="G677" s="1">
        <f>IF(Tablas!I675="","",Tablas!I675)</f>
        <v>27</v>
      </c>
      <c r="H677" s="1">
        <v>7</v>
      </c>
      <c r="I677" s="39">
        <f>IF($B677="","",-SUMIFS(Tabla7[Cantidad],Tabla7[Código del producto],$B677,Tabla7[Tipo de movimiento],"SALIDA",Tabla7[Mes],I$5))</f>
        <v>0</v>
      </c>
      <c r="J677" s="39">
        <f>IF($B677="","",-SUMIFS(Tabla7[Cantidad],Tabla7[Código del producto],$B677,Tabla7[Tipo de movimiento],"SALIDA",Tabla7[Mes],J$5))</f>
        <v>0</v>
      </c>
      <c r="K677" s="39">
        <f>IF($B677="","",-SUMIFS(Tabla7[Cantidad],Tabla7[Código del producto],$B677,Tabla7[Tipo de movimiento],"SALIDA",Tabla7[Mes],K$5))</f>
        <v>0</v>
      </c>
      <c r="L677" s="39">
        <f>IF($B677="","",-SUMIFS(Tabla7[Cantidad],Tabla7[Código del producto],$B677,Tabla7[Tipo de movimiento],"SALIDA",Tabla7[Mes],L$5))</f>
        <v>0</v>
      </c>
      <c r="M677" s="39">
        <f>IF($B677="","",-SUMIFS(Tabla7[Cantidad],Tabla7[Código del producto],$B677,Tabla7[Tipo de movimiento],"SALIDA",Tabla7[Mes],M$5))</f>
        <v>0</v>
      </c>
      <c r="N677" s="39">
        <f>IF($B677="","",-SUMIFS(Tabla7[Cantidad],Tabla7[Código del producto],$B677,Tabla7[Tipo de movimiento],"SALIDA",Tabla7[Mes],N$5))</f>
        <v>0</v>
      </c>
      <c r="O677" s="39">
        <f>IF($B677="","",-SUMIFS(Tabla7[Cantidad],Tabla7[Código del producto],$B677,Tabla7[Tipo de movimiento],"SALIDA",Tabla7[Mes],O$5))</f>
        <v>5</v>
      </c>
      <c r="P677" s="39">
        <f>IF($B677="","",-SUMIFS(Tabla7[Cantidad],Tabla7[Código del producto],$B677,Tabla7[Tipo de movimiento],"SALIDA",Tabla7[Mes],P$5))</f>
        <v>15</v>
      </c>
      <c r="Q677" s="39">
        <f t="shared" si="30"/>
        <v>6.666666666666667</v>
      </c>
      <c r="R677" s="51" t="str">
        <f>IF($B677="","",IFERROR(VLOOKUP($B677,'ABC rotación'!$C:$G,5,0),"C"))</f>
        <v>C</v>
      </c>
      <c r="S677" s="41">
        <f t="shared" si="31"/>
        <v>31.5</v>
      </c>
      <c r="T677" s="40">
        <f t="shared" si="32"/>
        <v>2.1</v>
      </c>
      <c r="U677" s="23" t="str">
        <f>IF($B677="","",VLOOKUP($T677,Tablas!$X$14:$Y$17,2,1))</f>
        <v>4. NEGRO</v>
      </c>
    </row>
    <row r="678" spans="2:21" x14ac:dyDescent="0.2">
      <c r="B678" s="1">
        <f>IF(Tablas!B676="","",Tablas!B676)</f>
        <v>300673</v>
      </c>
      <c r="C678" s="1" t="str">
        <f>IF(Tablas!C676="","",Tablas!C676)</f>
        <v>VARILLA DE FRENO TRASERO</v>
      </c>
      <c r="D678" s="1" t="str">
        <f>IF(Tablas!D676="","",Tablas!D676)</f>
        <v>07 - PEDALES Y POSAPIES</v>
      </c>
      <c r="E678" s="1" t="str">
        <f>IF(Tablas!E676="","",Tablas!E676)</f>
        <v>UN</v>
      </c>
      <c r="F678" s="1">
        <f>IF(Tablas!F676="","",Tablas!F676)</f>
        <v>22</v>
      </c>
      <c r="G678" s="1">
        <f>IF(Tablas!I676="","",Tablas!I676)</f>
        <v>5</v>
      </c>
      <c r="H678" s="1">
        <v>9</v>
      </c>
      <c r="I678" s="39">
        <f>IF($B678="","",-SUMIFS(Tabla7[Cantidad],Tabla7[Código del producto],$B678,Tabla7[Tipo de movimiento],"SALIDA",Tabla7[Mes],I$5))</f>
        <v>0</v>
      </c>
      <c r="J678" s="39">
        <f>IF($B678="","",-SUMIFS(Tabla7[Cantidad],Tabla7[Código del producto],$B678,Tabla7[Tipo de movimiento],"SALIDA",Tabla7[Mes],J$5))</f>
        <v>0</v>
      </c>
      <c r="K678" s="39">
        <f>IF($B678="","",-SUMIFS(Tabla7[Cantidad],Tabla7[Código del producto],$B678,Tabla7[Tipo de movimiento],"SALIDA",Tabla7[Mes],K$5))</f>
        <v>0</v>
      </c>
      <c r="L678" s="39">
        <f>IF($B678="","",-SUMIFS(Tabla7[Cantidad],Tabla7[Código del producto],$B678,Tabla7[Tipo de movimiento],"SALIDA",Tabla7[Mes],L$5))</f>
        <v>0</v>
      </c>
      <c r="M678" s="39">
        <f>IF($B678="","",-SUMIFS(Tabla7[Cantidad],Tabla7[Código del producto],$B678,Tabla7[Tipo de movimiento],"SALIDA",Tabla7[Mes],M$5))</f>
        <v>19</v>
      </c>
      <c r="N678" s="39">
        <f>IF($B678="","",-SUMIFS(Tabla7[Cantidad],Tabla7[Código del producto],$B678,Tabla7[Tipo de movimiento],"SALIDA",Tabla7[Mes],N$5))</f>
        <v>0</v>
      </c>
      <c r="O678" s="39">
        <f>IF($B678="","",-SUMIFS(Tabla7[Cantidad],Tabla7[Código del producto],$B678,Tabla7[Tipo de movimiento],"SALIDA",Tabla7[Mes],O$5))</f>
        <v>0</v>
      </c>
      <c r="P678" s="39">
        <f>IF($B678="","",-SUMIFS(Tabla7[Cantidad],Tabla7[Código del producto],$B678,Tabla7[Tipo de movimiento],"SALIDA",Tabla7[Mes],P$5))</f>
        <v>0</v>
      </c>
      <c r="Q678" s="39">
        <f t="shared" si="30"/>
        <v>0</v>
      </c>
      <c r="R678" s="51" t="str">
        <f>IF($B678="","",IFERROR(VLOOKUP($B678,'ABC rotación'!$C:$G,5,0),"C"))</f>
        <v>B</v>
      </c>
      <c r="S678" s="41">
        <f t="shared" si="31"/>
        <v>0</v>
      </c>
      <c r="T678" s="40">
        <f t="shared" si="32"/>
        <v>0</v>
      </c>
      <c r="U678" s="23" t="str">
        <f>IF($B678="","",VLOOKUP($T678,Tablas!$X$14:$Y$17,2,1))</f>
        <v>1. ROJO</v>
      </c>
    </row>
    <row r="679" spans="2:21" x14ac:dyDescent="0.2">
      <c r="B679" s="1">
        <f>IF(Tablas!B677="","",Tablas!B677)</f>
        <v>300674</v>
      </c>
      <c r="C679" s="1" t="str">
        <f>IF(Tablas!C677="","",Tablas!C677)</f>
        <v>ACCIONADOR DE FRENO</v>
      </c>
      <c r="D679" s="1" t="str">
        <f>IF(Tablas!D677="","",Tablas!D677)</f>
        <v>04 - FRENOS Y EMBRAGUES</v>
      </c>
      <c r="E679" s="1" t="str">
        <f>IF(Tablas!E677="","",Tablas!E677)</f>
        <v>UN</v>
      </c>
      <c r="F679" s="1">
        <f>IF(Tablas!F677="","",Tablas!F677)</f>
        <v>14</v>
      </c>
      <c r="G679" s="1">
        <f>IF(Tablas!I677="","",Tablas!I677)</f>
        <v>26</v>
      </c>
      <c r="H679" s="1">
        <v>3</v>
      </c>
      <c r="I679" s="39">
        <f>IF($B679="","",-SUMIFS(Tabla7[Cantidad],Tabla7[Código del producto],$B679,Tabla7[Tipo de movimiento],"SALIDA",Tabla7[Mes],I$5))</f>
        <v>0</v>
      </c>
      <c r="J679" s="39">
        <f>IF($B679="","",-SUMIFS(Tabla7[Cantidad],Tabla7[Código del producto],$B679,Tabla7[Tipo de movimiento],"SALIDA",Tabla7[Mes],J$5))</f>
        <v>0</v>
      </c>
      <c r="K679" s="39">
        <f>IF($B679="","",-SUMIFS(Tabla7[Cantidad],Tabla7[Código del producto],$B679,Tabla7[Tipo de movimiento],"SALIDA",Tabla7[Mes],K$5))</f>
        <v>16</v>
      </c>
      <c r="L679" s="39">
        <f>IF($B679="","",-SUMIFS(Tabla7[Cantidad],Tabla7[Código del producto],$B679,Tabla7[Tipo de movimiento],"SALIDA",Tabla7[Mes],L$5))</f>
        <v>16</v>
      </c>
      <c r="M679" s="39">
        <f>IF($B679="","",-SUMIFS(Tabla7[Cantidad],Tabla7[Código del producto],$B679,Tabla7[Tipo de movimiento],"SALIDA",Tabla7[Mes],M$5))</f>
        <v>0</v>
      </c>
      <c r="N679" s="39">
        <f>IF($B679="","",-SUMIFS(Tabla7[Cantidad],Tabla7[Código del producto],$B679,Tabla7[Tipo de movimiento],"SALIDA",Tabla7[Mes],N$5))</f>
        <v>17</v>
      </c>
      <c r="O679" s="39">
        <f>IF($B679="","",-SUMIFS(Tabla7[Cantidad],Tabla7[Código del producto],$B679,Tabla7[Tipo de movimiento],"SALIDA",Tabla7[Mes],O$5))</f>
        <v>8</v>
      </c>
      <c r="P679" s="39">
        <f>IF($B679="","",-SUMIFS(Tabla7[Cantidad],Tabla7[Código del producto],$B679,Tabla7[Tipo de movimiento],"SALIDA",Tabla7[Mes],P$5))</f>
        <v>0</v>
      </c>
      <c r="Q679" s="39">
        <f t="shared" si="30"/>
        <v>8.3333333333333339</v>
      </c>
      <c r="R679" s="51" t="str">
        <f>IF($B679="","",IFERROR(VLOOKUP($B679,'ABC rotación'!$C:$G,5,0),"C"))</f>
        <v>B</v>
      </c>
      <c r="S679" s="41">
        <f t="shared" si="31"/>
        <v>10.799999999999999</v>
      </c>
      <c r="T679" s="40">
        <f t="shared" si="32"/>
        <v>0.77142857142857135</v>
      </c>
      <c r="U679" s="23" t="str">
        <f>IF($B679="","",VLOOKUP($T679,Tablas!$X$14:$Y$17,2,1))</f>
        <v>2. AMARILLO</v>
      </c>
    </row>
    <row r="680" spans="2:21" x14ac:dyDescent="0.2">
      <c r="B680" s="1">
        <f>IF(Tablas!B678="","",Tablas!B678)</f>
        <v>300675</v>
      </c>
      <c r="C680" s="1" t="str">
        <f>IF(Tablas!C678="","",Tablas!C678)</f>
        <v>DISCO DE FRICCION DE EMBRAGUE</v>
      </c>
      <c r="D680" s="1" t="str">
        <f>IF(Tablas!D678="","",Tablas!D678)</f>
        <v>04 - FRENOS Y EMBRAGUES</v>
      </c>
      <c r="E680" s="1" t="str">
        <f>IF(Tablas!E678="","",Tablas!E678)</f>
        <v>UN</v>
      </c>
      <c r="F680" s="1">
        <f>IF(Tablas!F678="","",Tablas!F678)</f>
        <v>10</v>
      </c>
      <c r="G680" s="1">
        <f>IF(Tablas!I678="","",Tablas!I678)</f>
        <v>17</v>
      </c>
      <c r="H680" s="1">
        <v>8</v>
      </c>
      <c r="I680" s="39">
        <f>IF($B680="","",-SUMIFS(Tabla7[Cantidad],Tabla7[Código del producto],$B680,Tabla7[Tipo de movimiento],"SALIDA",Tabla7[Mes],I$5))</f>
        <v>9</v>
      </c>
      <c r="J680" s="39">
        <f>IF($B680="","",-SUMIFS(Tabla7[Cantidad],Tabla7[Código del producto],$B680,Tabla7[Tipo de movimiento],"SALIDA",Tabla7[Mes],J$5))</f>
        <v>0</v>
      </c>
      <c r="K680" s="39">
        <f>IF($B680="","",-SUMIFS(Tabla7[Cantidad],Tabla7[Código del producto],$B680,Tabla7[Tipo de movimiento],"SALIDA",Tabla7[Mes],K$5))</f>
        <v>0</v>
      </c>
      <c r="L680" s="39">
        <f>IF($B680="","",-SUMIFS(Tabla7[Cantidad],Tabla7[Código del producto],$B680,Tabla7[Tipo de movimiento],"SALIDA",Tabla7[Mes],L$5))</f>
        <v>26</v>
      </c>
      <c r="M680" s="39">
        <f>IF($B680="","",-SUMIFS(Tabla7[Cantidad],Tabla7[Código del producto],$B680,Tabla7[Tipo de movimiento],"SALIDA",Tabla7[Mes],M$5))</f>
        <v>20</v>
      </c>
      <c r="N680" s="39">
        <f>IF($B680="","",-SUMIFS(Tabla7[Cantidad],Tabla7[Código del producto],$B680,Tabla7[Tipo de movimiento],"SALIDA",Tabla7[Mes],N$5))</f>
        <v>0</v>
      </c>
      <c r="O680" s="39">
        <f>IF($B680="","",-SUMIFS(Tabla7[Cantidad],Tabla7[Código del producto],$B680,Tabla7[Tipo de movimiento],"SALIDA",Tabla7[Mes],O$5))</f>
        <v>0</v>
      </c>
      <c r="P680" s="39">
        <f>IF($B680="","",-SUMIFS(Tabla7[Cantidad],Tabla7[Código del producto],$B680,Tabla7[Tipo de movimiento],"SALIDA",Tabla7[Mes],P$5))</f>
        <v>0</v>
      </c>
      <c r="Q680" s="39">
        <f t="shared" si="30"/>
        <v>0</v>
      </c>
      <c r="R680" s="51" t="str">
        <f>IF($B680="","",IFERROR(VLOOKUP($B680,'ABC rotación'!$C:$G,5,0),"C"))</f>
        <v>A</v>
      </c>
      <c r="S680" s="41">
        <f t="shared" si="31"/>
        <v>0</v>
      </c>
      <c r="T680" s="40">
        <f t="shared" si="32"/>
        <v>0</v>
      </c>
      <c r="U680" s="23" t="str">
        <f>IF($B680="","",VLOOKUP($T680,Tablas!$X$14:$Y$17,2,1))</f>
        <v>1. ROJO</v>
      </c>
    </row>
    <row r="681" spans="2:21" x14ac:dyDescent="0.2">
      <c r="B681" s="1">
        <f>IF(Tablas!B679="","",Tablas!B679)</f>
        <v>300676</v>
      </c>
      <c r="C681" s="1" t="str">
        <f>IF(Tablas!C679="","",Tablas!C679)</f>
        <v>CARRERA DE COPA SUPERIOR</v>
      </c>
      <c r="D681" s="1" t="str">
        <f>IF(Tablas!D679="","",Tablas!D679)</f>
        <v>06 - AMORTIGUADORES</v>
      </c>
      <c r="E681" s="1" t="str">
        <f>IF(Tablas!E679="","",Tablas!E679)</f>
        <v>UN</v>
      </c>
      <c r="F681" s="1">
        <f>IF(Tablas!F679="","",Tablas!F679)</f>
        <v>10</v>
      </c>
      <c r="G681" s="1">
        <f>IF(Tablas!I679="","",Tablas!I679)</f>
        <v>40</v>
      </c>
      <c r="H681" s="1">
        <v>6</v>
      </c>
      <c r="I681" s="39">
        <f>IF($B681="","",-SUMIFS(Tabla7[Cantidad],Tabla7[Código del producto],$B681,Tabla7[Tipo de movimiento],"SALIDA",Tabla7[Mes],I$5))</f>
        <v>0</v>
      </c>
      <c r="J681" s="39">
        <f>IF($B681="","",-SUMIFS(Tabla7[Cantidad],Tabla7[Código del producto],$B681,Tabla7[Tipo de movimiento],"SALIDA",Tabla7[Mes],J$5))</f>
        <v>0</v>
      </c>
      <c r="K681" s="39">
        <f>IF($B681="","",-SUMIFS(Tabla7[Cantidad],Tabla7[Código del producto],$B681,Tabla7[Tipo de movimiento],"SALIDA",Tabla7[Mes],K$5))</f>
        <v>0</v>
      </c>
      <c r="L681" s="39">
        <f>IF($B681="","",-SUMIFS(Tabla7[Cantidad],Tabla7[Código del producto],$B681,Tabla7[Tipo de movimiento],"SALIDA",Tabla7[Mes],L$5))</f>
        <v>0</v>
      </c>
      <c r="M681" s="39">
        <f>IF($B681="","",-SUMIFS(Tabla7[Cantidad],Tabla7[Código del producto],$B681,Tabla7[Tipo de movimiento],"SALIDA",Tabla7[Mes],M$5))</f>
        <v>0</v>
      </c>
      <c r="N681" s="39">
        <f>IF($B681="","",-SUMIFS(Tabla7[Cantidad],Tabla7[Código del producto],$B681,Tabla7[Tipo de movimiento],"SALIDA",Tabla7[Mes],N$5))</f>
        <v>28</v>
      </c>
      <c r="O681" s="39">
        <f>IF($B681="","",-SUMIFS(Tabla7[Cantidad],Tabla7[Código del producto],$B681,Tabla7[Tipo de movimiento],"SALIDA",Tabla7[Mes],O$5))</f>
        <v>15</v>
      </c>
      <c r="P681" s="39">
        <f>IF($B681="","",-SUMIFS(Tabla7[Cantidad],Tabla7[Código del producto],$B681,Tabla7[Tipo de movimiento],"SALIDA",Tabla7[Mes],P$5))</f>
        <v>11</v>
      </c>
      <c r="Q681" s="39">
        <f t="shared" si="30"/>
        <v>18</v>
      </c>
      <c r="R681" s="51" t="str">
        <f>IF($B681="","",IFERROR(VLOOKUP($B681,'ABC rotación'!$C:$G,5,0),"C"))</f>
        <v>C</v>
      </c>
      <c r="S681" s="41">
        <f t="shared" si="31"/>
        <v>10</v>
      </c>
      <c r="T681" s="40">
        <f t="shared" si="32"/>
        <v>1</v>
      </c>
      <c r="U681" s="23" t="str">
        <f>IF($B681="","",VLOOKUP($T681,Tablas!$X$14:$Y$17,2,1))</f>
        <v>3. VERDE</v>
      </c>
    </row>
    <row r="682" spans="2:21" x14ac:dyDescent="0.2">
      <c r="B682" s="1">
        <f>IF(Tablas!B680="","",Tablas!B680)</f>
        <v>300677</v>
      </c>
      <c r="C682" s="1" t="str">
        <f>IF(Tablas!C680="","",Tablas!C680)</f>
        <v>CARRERA DE COPA INFERIOR</v>
      </c>
      <c r="D682" s="1" t="str">
        <f>IF(Tablas!D680="","",Tablas!D680)</f>
        <v>06 - AMORTIGUADORES</v>
      </c>
      <c r="E682" s="1" t="str">
        <f>IF(Tablas!E680="","",Tablas!E680)</f>
        <v>UN</v>
      </c>
      <c r="F682" s="1">
        <f>IF(Tablas!F680="","",Tablas!F680)</f>
        <v>20</v>
      </c>
      <c r="G682" s="1">
        <f>IF(Tablas!I680="","",Tablas!I680)</f>
        <v>31</v>
      </c>
      <c r="H682" s="1">
        <v>3</v>
      </c>
      <c r="I682" s="39">
        <f>IF($B682="","",-SUMIFS(Tabla7[Cantidad],Tabla7[Código del producto],$B682,Tabla7[Tipo de movimiento],"SALIDA",Tabla7[Mes],I$5))</f>
        <v>0</v>
      </c>
      <c r="J682" s="39">
        <f>IF($B682="","",-SUMIFS(Tabla7[Cantidad],Tabla7[Código del producto],$B682,Tabla7[Tipo de movimiento],"SALIDA",Tabla7[Mes],J$5))</f>
        <v>0</v>
      </c>
      <c r="K682" s="39">
        <f>IF($B682="","",-SUMIFS(Tabla7[Cantidad],Tabla7[Código del producto],$B682,Tabla7[Tipo de movimiento],"SALIDA",Tabla7[Mes],K$5))</f>
        <v>0</v>
      </c>
      <c r="L682" s="39">
        <f>IF($B682="","",-SUMIFS(Tabla7[Cantidad],Tabla7[Código del producto],$B682,Tabla7[Tipo de movimiento],"SALIDA",Tabla7[Mes],L$5))</f>
        <v>9</v>
      </c>
      <c r="M682" s="39">
        <f>IF($B682="","",-SUMIFS(Tabla7[Cantidad],Tabla7[Código del producto],$B682,Tabla7[Tipo de movimiento],"SALIDA",Tabla7[Mes],M$5))</f>
        <v>0</v>
      </c>
      <c r="N682" s="39">
        <f>IF($B682="","",-SUMIFS(Tabla7[Cantidad],Tabla7[Código del producto],$B682,Tabla7[Tipo de movimiento],"SALIDA",Tabla7[Mes],N$5))</f>
        <v>36</v>
      </c>
      <c r="O682" s="39">
        <f>IF($B682="","",-SUMIFS(Tabla7[Cantidad],Tabla7[Código del producto],$B682,Tabla7[Tipo de movimiento],"SALIDA",Tabla7[Mes],O$5))</f>
        <v>8</v>
      </c>
      <c r="P682" s="39">
        <f>IF($B682="","",-SUMIFS(Tabla7[Cantidad],Tabla7[Código del producto],$B682,Tabla7[Tipo de movimiento],"SALIDA",Tabla7[Mes],P$5))</f>
        <v>15</v>
      </c>
      <c r="Q682" s="39">
        <f t="shared" si="30"/>
        <v>19.666666666666668</v>
      </c>
      <c r="R682" s="51" t="str">
        <f>IF($B682="","",IFERROR(VLOOKUP($B682,'ABC rotación'!$C:$G,5,0),"C"))</f>
        <v>A</v>
      </c>
      <c r="S682" s="41">
        <f t="shared" si="31"/>
        <v>4.5762711864406773</v>
      </c>
      <c r="T682" s="40">
        <f t="shared" si="32"/>
        <v>0.22881355932203387</v>
      </c>
      <c r="U682" s="23" t="str">
        <f>IF($B682="","",VLOOKUP($T682,Tablas!$X$14:$Y$17,2,1))</f>
        <v>1. ROJO</v>
      </c>
    </row>
    <row r="683" spans="2:21" x14ac:dyDescent="0.2">
      <c r="B683" s="1">
        <f>IF(Tablas!B681="","",Tablas!B681)</f>
        <v>300678</v>
      </c>
      <c r="C683" s="1" t="str">
        <f>IF(Tablas!C681="","",Tablas!C681)</f>
        <v>PARADOR LATERAL</v>
      </c>
      <c r="D683" s="1" t="str">
        <f>IF(Tablas!D681="","",Tablas!D681)</f>
        <v>07 - PEDALES Y POSAPIES</v>
      </c>
      <c r="E683" s="1" t="str">
        <f>IF(Tablas!E681="","",Tablas!E681)</f>
        <v>UN</v>
      </c>
      <c r="F683" s="1">
        <f>IF(Tablas!F681="","",Tablas!F681)</f>
        <v>10</v>
      </c>
      <c r="G683" s="1">
        <f>IF(Tablas!I681="","",Tablas!I681)</f>
        <v>16</v>
      </c>
      <c r="H683" s="1">
        <v>7</v>
      </c>
      <c r="I683" s="39">
        <f>IF($B683="","",-SUMIFS(Tabla7[Cantidad],Tabla7[Código del producto],$B683,Tabla7[Tipo de movimiento],"SALIDA",Tabla7[Mes],I$5))</f>
        <v>0</v>
      </c>
      <c r="J683" s="39">
        <f>IF($B683="","",-SUMIFS(Tabla7[Cantidad],Tabla7[Código del producto],$B683,Tabla7[Tipo de movimiento],"SALIDA",Tabla7[Mes],J$5))</f>
        <v>0</v>
      </c>
      <c r="K683" s="39">
        <f>IF($B683="","",-SUMIFS(Tabla7[Cantidad],Tabla7[Código del producto],$B683,Tabla7[Tipo de movimiento],"SALIDA",Tabla7[Mes],K$5))</f>
        <v>0</v>
      </c>
      <c r="L683" s="39">
        <f>IF($B683="","",-SUMIFS(Tabla7[Cantidad],Tabla7[Código del producto],$B683,Tabla7[Tipo de movimiento],"SALIDA",Tabla7[Mes],L$5))</f>
        <v>13</v>
      </c>
      <c r="M683" s="39">
        <f>IF($B683="","",-SUMIFS(Tabla7[Cantidad],Tabla7[Código del producto],$B683,Tabla7[Tipo de movimiento],"SALIDA",Tabla7[Mes],M$5))</f>
        <v>0</v>
      </c>
      <c r="N683" s="39">
        <f>IF($B683="","",-SUMIFS(Tabla7[Cantidad],Tabla7[Código del producto],$B683,Tabla7[Tipo de movimiento],"SALIDA",Tabla7[Mes],N$5))</f>
        <v>0</v>
      </c>
      <c r="O683" s="39">
        <f>IF($B683="","",-SUMIFS(Tabla7[Cantidad],Tabla7[Código del producto],$B683,Tabla7[Tipo de movimiento],"SALIDA",Tabla7[Mes],O$5))</f>
        <v>0</v>
      </c>
      <c r="P683" s="39">
        <f>IF($B683="","",-SUMIFS(Tabla7[Cantidad],Tabla7[Código del producto],$B683,Tabla7[Tipo de movimiento],"SALIDA",Tabla7[Mes],P$5))</f>
        <v>0</v>
      </c>
      <c r="Q683" s="39">
        <f t="shared" si="30"/>
        <v>0</v>
      </c>
      <c r="R683" s="51" t="str">
        <f>IF($B683="","",IFERROR(VLOOKUP($B683,'ABC rotación'!$C:$G,5,0),"C"))</f>
        <v>B</v>
      </c>
      <c r="S683" s="41">
        <f t="shared" si="31"/>
        <v>0</v>
      </c>
      <c r="T683" s="40">
        <f t="shared" si="32"/>
        <v>0</v>
      </c>
      <c r="U683" s="23" t="str">
        <f>IF($B683="","",VLOOKUP($T683,Tablas!$X$14:$Y$17,2,1))</f>
        <v>1. ROJO</v>
      </c>
    </row>
    <row r="684" spans="2:21" x14ac:dyDescent="0.2">
      <c r="B684" s="1">
        <f>IF(Tablas!B682="","",Tablas!B682)</f>
        <v>300679</v>
      </c>
      <c r="C684" s="1" t="str">
        <f>IF(Tablas!C682="","",Tablas!C682)</f>
        <v>ASIENTO ROJO Y PLATA</v>
      </c>
      <c r="D684" s="1" t="str">
        <f>IF(Tablas!D682="","",Tablas!D682)</f>
        <v>15 - MISCELANEOS</v>
      </c>
      <c r="E684" s="1" t="str">
        <f>IF(Tablas!E682="","",Tablas!E682)</f>
        <v>UN</v>
      </c>
      <c r="F684" s="1">
        <f>IF(Tablas!F682="","",Tablas!F682)</f>
        <v>28</v>
      </c>
      <c r="G684" s="1">
        <f>IF(Tablas!I682="","",Tablas!I682)</f>
        <v>40</v>
      </c>
      <c r="H684" s="1">
        <v>9</v>
      </c>
      <c r="I684" s="39">
        <f>IF($B684="","",-SUMIFS(Tabla7[Cantidad],Tabla7[Código del producto],$B684,Tabla7[Tipo de movimiento],"SALIDA",Tabla7[Mes],I$5))</f>
        <v>43</v>
      </c>
      <c r="J684" s="39">
        <f>IF($B684="","",-SUMIFS(Tabla7[Cantidad],Tabla7[Código del producto],$B684,Tabla7[Tipo de movimiento],"SALIDA",Tabla7[Mes],J$5))</f>
        <v>0</v>
      </c>
      <c r="K684" s="39">
        <f>IF($B684="","",-SUMIFS(Tabla7[Cantidad],Tabla7[Código del producto],$B684,Tabla7[Tipo de movimiento],"SALIDA",Tabla7[Mes],K$5))</f>
        <v>0</v>
      </c>
      <c r="L684" s="39">
        <f>IF($B684="","",-SUMIFS(Tabla7[Cantidad],Tabla7[Código del producto],$B684,Tabla7[Tipo de movimiento],"SALIDA",Tabla7[Mes],L$5))</f>
        <v>17</v>
      </c>
      <c r="M684" s="39">
        <f>IF($B684="","",-SUMIFS(Tabla7[Cantidad],Tabla7[Código del producto],$B684,Tabla7[Tipo de movimiento],"SALIDA",Tabla7[Mes],M$5))</f>
        <v>0</v>
      </c>
      <c r="N684" s="39">
        <f>IF($B684="","",-SUMIFS(Tabla7[Cantidad],Tabla7[Código del producto],$B684,Tabla7[Tipo de movimiento],"SALIDA",Tabla7[Mes],N$5))</f>
        <v>26</v>
      </c>
      <c r="O684" s="39">
        <f>IF($B684="","",-SUMIFS(Tabla7[Cantidad],Tabla7[Código del producto],$B684,Tabla7[Tipo de movimiento],"SALIDA",Tabla7[Mes],O$5))</f>
        <v>33</v>
      </c>
      <c r="P684" s="39">
        <f>IF($B684="","",-SUMIFS(Tabla7[Cantidad],Tabla7[Código del producto],$B684,Tabla7[Tipo de movimiento],"SALIDA",Tabla7[Mes],P$5))</f>
        <v>8</v>
      </c>
      <c r="Q684" s="39">
        <f t="shared" si="30"/>
        <v>22.333333333333332</v>
      </c>
      <c r="R684" s="51" t="str">
        <f>IF($B684="","",IFERROR(VLOOKUP($B684,'ABC rotación'!$C:$G,5,0),"C"))</f>
        <v>A</v>
      </c>
      <c r="S684" s="41">
        <f t="shared" si="31"/>
        <v>12.08955223880597</v>
      </c>
      <c r="T684" s="40">
        <f t="shared" si="32"/>
        <v>0.43176972281449894</v>
      </c>
      <c r="U684" s="23" t="str">
        <f>IF($B684="","",VLOOKUP($T684,Tablas!$X$14:$Y$17,2,1))</f>
        <v>1. ROJO</v>
      </c>
    </row>
    <row r="685" spans="2:21" x14ac:dyDescent="0.2">
      <c r="B685" s="1">
        <f>IF(Tablas!B683="","",Tablas!B683)</f>
        <v>300680</v>
      </c>
      <c r="C685" s="1" t="str">
        <f>IF(Tablas!C683="","",Tablas!C683)</f>
        <v>CUBIERTA CILINDRO ROJO</v>
      </c>
      <c r="D685" s="1" t="str">
        <f>IF(Tablas!D683="","",Tablas!D683)</f>
        <v>05 - COLISION</v>
      </c>
      <c r="E685" s="1" t="str">
        <f>IF(Tablas!E683="","",Tablas!E683)</f>
        <v>UN</v>
      </c>
      <c r="F685" s="1">
        <f>IF(Tablas!F683="","",Tablas!F683)</f>
        <v>13</v>
      </c>
      <c r="G685" s="1">
        <f>IF(Tablas!I683="","",Tablas!I683)</f>
        <v>24</v>
      </c>
      <c r="H685" s="1">
        <v>6</v>
      </c>
      <c r="I685" s="39">
        <f>IF($B685="","",-SUMIFS(Tabla7[Cantidad],Tabla7[Código del producto],$B685,Tabla7[Tipo de movimiento],"SALIDA",Tabla7[Mes],I$5))</f>
        <v>0</v>
      </c>
      <c r="J685" s="39">
        <f>IF($B685="","",-SUMIFS(Tabla7[Cantidad],Tabla7[Código del producto],$B685,Tabla7[Tipo de movimiento],"SALIDA",Tabla7[Mes],J$5))</f>
        <v>29</v>
      </c>
      <c r="K685" s="39">
        <f>IF($B685="","",-SUMIFS(Tabla7[Cantidad],Tabla7[Código del producto],$B685,Tabla7[Tipo de movimiento],"SALIDA",Tabla7[Mes],K$5))</f>
        <v>0</v>
      </c>
      <c r="L685" s="39">
        <f>IF($B685="","",-SUMIFS(Tabla7[Cantidad],Tabla7[Código del producto],$B685,Tabla7[Tipo de movimiento],"SALIDA",Tabla7[Mes],L$5))</f>
        <v>0</v>
      </c>
      <c r="M685" s="39">
        <f>IF($B685="","",-SUMIFS(Tabla7[Cantidad],Tabla7[Código del producto],$B685,Tabla7[Tipo de movimiento],"SALIDA",Tabla7[Mes],M$5))</f>
        <v>0</v>
      </c>
      <c r="N685" s="39">
        <f>IF($B685="","",-SUMIFS(Tabla7[Cantidad],Tabla7[Código del producto],$B685,Tabla7[Tipo de movimiento],"SALIDA",Tabla7[Mes],N$5))</f>
        <v>0</v>
      </c>
      <c r="O685" s="39">
        <f>IF($B685="","",-SUMIFS(Tabla7[Cantidad],Tabla7[Código del producto],$B685,Tabla7[Tipo de movimiento],"SALIDA",Tabla7[Mes],O$5))</f>
        <v>0</v>
      </c>
      <c r="P685" s="39">
        <f>IF($B685="","",-SUMIFS(Tabla7[Cantidad],Tabla7[Código del producto],$B685,Tabla7[Tipo de movimiento],"SALIDA",Tabla7[Mes],P$5))</f>
        <v>0</v>
      </c>
      <c r="Q685" s="39">
        <f t="shared" si="30"/>
        <v>0</v>
      </c>
      <c r="R685" s="51" t="str">
        <f>IF($B685="","",IFERROR(VLOOKUP($B685,'ABC rotación'!$C:$G,5,0),"C"))</f>
        <v>A</v>
      </c>
      <c r="S685" s="41">
        <f t="shared" si="31"/>
        <v>0</v>
      </c>
      <c r="T685" s="40">
        <f t="shared" si="32"/>
        <v>0</v>
      </c>
      <c r="U685" s="23" t="str">
        <f>IF($B685="","",VLOOKUP($T685,Tablas!$X$14:$Y$17,2,1))</f>
        <v>1. ROJO</v>
      </c>
    </row>
    <row r="686" spans="2:21" x14ac:dyDescent="0.2">
      <c r="B686" s="1">
        <f>IF(Tablas!B684="","",Tablas!B684)</f>
        <v>300681</v>
      </c>
      <c r="C686" s="1" t="str">
        <f>IF(Tablas!C684="","",Tablas!C684)</f>
        <v>CUBIERTA DE COLA DER ROJA</v>
      </c>
      <c r="D686" s="1" t="str">
        <f>IF(Tablas!D684="","",Tablas!D684)</f>
        <v>05 - COLISION</v>
      </c>
      <c r="E686" s="1" t="str">
        <f>IF(Tablas!E684="","",Tablas!E684)</f>
        <v>UN</v>
      </c>
      <c r="F686" s="1">
        <f>IF(Tablas!F684="","",Tablas!F684)</f>
        <v>17</v>
      </c>
      <c r="G686" s="1">
        <f>IF(Tablas!I684="","",Tablas!I684)</f>
        <v>23</v>
      </c>
      <c r="H686" s="1">
        <v>3</v>
      </c>
      <c r="I686" s="39">
        <f>IF($B686="","",-SUMIFS(Tabla7[Cantidad],Tabla7[Código del producto],$B686,Tabla7[Tipo de movimiento],"SALIDA",Tabla7[Mes],I$5))</f>
        <v>0</v>
      </c>
      <c r="J686" s="39">
        <f>IF($B686="","",-SUMIFS(Tabla7[Cantidad],Tabla7[Código del producto],$B686,Tabla7[Tipo de movimiento],"SALIDA",Tabla7[Mes],J$5))</f>
        <v>22</v>
      </c>
      <c r="K686" s="39">
        <f>IF($B686="","",-SUMIFS(Tabla7[Cantidad],Tabla7[Código del producto],$B686,Tabla7[Tipo de movimiento],"SALIDA",Tabla7[Mes],K$5))</f>
        <v>0</v>
      </c>
      <c r="L686" s="39">
        <f>IF($B686="","",-SUMIFS(Tabla7[Cantidad],Tabla7[Código del producto],$B686,Tabla7[Tipo de movimiento],"SALIDA",Tabla7[Mes],L$5))</f>
        <v>0</v>
      </c>
      <c r="M686" s="39">
        <f>IF($B686="","",-SUMIFS(Tabla7[Cantidad],Tabla7[Código del producto],$B686,Tabla7[Tipo de movimiento],"SALIDA",Tabla7[Mes],M$5))</f>
        <v>0</v>
      </c>
      <c r="N686" s="39">
        <f>IF($B686="","",-SUMIFS(Tabla7[Cantidad],Tabla7[Código del producto],$B686,Tabla7[Tipo de movimiento],"SALIDA",Tabla7[Mes],N$5))</f>
        <v>0</v>
      </c>
      <c r="O686" s="39">
        <f>IF($B686="","",-SUMIFS(Tabla7[Cantidad],Tabla7[Código del producto],$B686,Tabla7[Tipo de movimiento],"SALIDA",Tabla7[Mes],O$5))</f>
        <v>5</v>
      </c>
      <c r="P686" s="39">
        <f>IF($B686="","",-SUMIFS(Tabla7[Cantidad],Tabla7[Código del producto],$B686,Tabla7[Tipo de movimiento],"SALIDA",Tabla7[Mes],P$5))</f>
        <v>0</v>
      </c>
      <c r="Q686" s="39">
        <f t="shared" si="30"/>
        <v>1.6666666666666667</v>
      </c>
      <c r="R686" s="51" t="str">
        <f>IF($B686="","",IFERROR(VLOOKUP($B686,'ABC rotación'!$C:$G,5,0),"C"))</f>
        <v>A</v>
      </c>
      <c r="S686" s="41">
        <f t="shared" si="31"/>
        <v>53.999999999999993</v>
      </c>
      <c r="T686" s="40">
        <f t="shared" si="32"/>
        <v>3.1764705882352935</v>
      </c>
      <c r="U686" s="23" t="str">
        <f>IF($B686="","",VLOOKUP($T686,Tablas!$X$14:$Y$17,2,1))</f>
        <v>4. NEGRO</v>
      </c>
    </row>
    <row r="687" spans="2:21" x14ac:dyDescent="0.2">
      <c r="B687" s="1">
        <f>IF(Tablas!B685="","",Tablas!B685)</f>
        <v>300682</v>
      </c>
      <c r="C687" s="1" t="str">
        <f>IF(Tablas!C685="","",Tablas!C685)</f>
        <v>CUBIERTA TRASERA ROJO</v>
      </c>
      <c r="D687" s="1" t="str">
        <f>IF(Tablas!D685="","",Tablas!D685)</f>
        <v>05 - COLISION</v>
      </c>
      <c r="E687" s="1" t="str">
        <f>IF(Tablas!E685="","",Tablas!E685)</f>
        <v>UN</v>
      </c>
      <c r="F687" s="1">
        <f>IF(Tablas!F685="","",Tablas!F685)</f>
        <v>11</v>
      </c>
      <c r="G687" s="1">
        <f>IF(Tablas!I685="","",Tablas!I685)</f>
        <v>28</v>
      </c>
      <c r="H687" s="1">
        <v>0</v>
      </c>
      <c r="I687" s="39">
        <f>IF($B687="","",-SUMIFS(Tabla7[Cantidad],Tabla7[Código del producto],$B687,Tabla7[Tipo de movimiento],"SALIDA",Tabla7[Mes],I$5))</f>
        <v>6</v>
      </c>
      <c r="J687" s="39">
        <f>IF($B687="","",-SUMIFS(Tabla7[Cantidad],Tabla7[Código del producto],$B687,Tabla7[Tipo de movimiento],"SALIDA",Tabla7[Mes],J$5))</f>
        <v>0</v>
      </c>
      <c r="K687" s="39">
        <f>IF($B687="","",-SUMIFS(Tabla7[Cantidad],Tabla7[Código del producto],$B687,Tabla7[Tipo de movimiento],"SALIDA",Tabla7[Mes],K$5))</f>
        <v>0</v>
      </c>
      <c r="L687" s="39">
        <f>IF($B687="","",-SUMIFS(Tabla7[Cantidad],Tabla7[Código del producto],$B687,Tabla7[Tipo de movimiento],"SALIDA",Tabla7[Mes],L$5))</f>
        <v>0</v>
      </c>
      <c r="M687" s="39">
        <f>IF($B687="","",-SUMIFS(Tabla7[Cantidad],Tabla7[Código del producto],$B687,Tabla7[Tipo de movimiento],"SALIDA",Tabla7[Mes],M$5))</f>
        <v>0</v>
      </c>
      <c r="N687" s="39">
        <f>IF($B687="","",-SUMIFS(Tabla7[Cantidad],Tabla7[Código del producto],$B687,Tabla7[Tipo de movimiento],"SALIDA",Tabla7[Mes],N$5))</f>
        <v>0</v>
      </c>
      <c r="O687" s="39">
        <f>IF($B687="","",-SUMIFS(Tabla7[Cantidad],Tabla7[Código del producto],$B687,Tabla7[Tipo de movimiento],"SALIDA",Tabla7[Mes],O$5))</f>
        <v>0</v>
      </c>
      <c r="P687" s="39">
        <f>IF($B687="","",-SUMIFS(Tabla7[Cantidad],Tabla7[Código del producto],$B687,Tabla7[Tipo de movimiento],"SALIDA",Tabla7[Mes],P$5))</f>
        <v>0</v>
      </c>
      <c r="Q687" s="39">
        <f t="shared" si="30"/>
        <v>0</v>
      </c>
      <c r="R687" s="51" t="str">
        <f>IF($B687="","",IFERROR(VLOOKUP($B687,'ABC rotación'!$C:$G,5,0),"C"))</f>
        <v>C</v>
      </c>
      <c r="S687" s="41">
        <f t="shared" si="31"/>
        <v>0</v>
      </c>
      <c r="T687" s="40">
        <f t="shared" si="32"/>
        <v>0</v>
      </c>
      <c r="U687" s="23" t="str">
        <f>IF($B687="","",VLOOKUP($T687,Tablas!$X$14:$Y$17,2,1))</f>
        <v>1. ROJO</v>
      </c>
    </row>
    <row r="688" spans="2:21" x14ac:dyDescent="0.2">
      <c r="B688" s="1">
        <f>IF(Tablas!B686="","",Tablas!B686)</f>
        <v>300683</v>
      </c>
      <c r="C688" s="1" t="str">
        <f>IF(Tablas!C686="","",Tablas!C686)</f>
        <v>PLACA CONECTORA TRASERA ROJA</v>
      </c>
      <c r="D688" s="1" t="str">
        <f>IF(Tablas!D686="","",Tablas!D686)</f>
        <v>05 - COLISION</v>
      </c>
      <c r="E688" s="1" t="str">
        <f>IF(Tablas!E686="","",Tablas!E686)</f>
        <v>UN</v>
      </c>
      <c r="F688" s="1">
        <f>IF(Tablas!F686="","",Tablas!F686)</f>
        <v>25</v>
      </c>
      <c r="G688" s="1">
        <f>IF(Tablas!I686="","",Tablas!I686)</f>
        <v>18</v>
      </c>
      <c r="H688" s="1">
        <v>6</v>
      </c>
      <c r="I688" s="39">
        <f>IF($B688="","",-SUMIFS(Tabla7[Cantidad],Tabla7[Código del producto],$B688,Tabla7[Tipo de movimiento],"SALIDA",Tabla7[Mes],I$5))</f>
        <v>0</v>
      </c>
      <c r="J688" s="39">
        <f>IF($B688="","",-SUMIFS(Tabla7[Cantidad],Tabla7[Código del producto],$B688,Tabla7[Tipo de movimiento],"SALIDA",Tabla7[Mes],J$5))</f>
        <v>11</v>
      </c>
      <c r="K688" s="39">
        <f>IF($B688="","",-SUMIFS(Tabla7[Cantidad],Tabla7[Código del producto],$B688,Tabla7[Tipo de movimiento],"SALIDA",Tabla7[Mes],K$5))</f>
        <v>0</v>
      </c>
      <c r="L688" s="39">
        <f>IF($B688="","",-SUMIFS(Tabla7[Cantidad],Tabla7[Código del producto],$B688,Tabla7[Tipo de movimiento],"SALIDA",Tabla7[Mes],L$5))</f>
        <v>0</v>
      </c>
      <c r="M688" s="39">
        <f>IF($B688="","",-SUMIFS(Tabla7[Cantidad],Tabla7[Código del producto],$B688,Tabla7[Tipo de movimiento],"SALIDA",Tabla7[Mes],M$5))</f>
        <v>0</v>
      </c>
      <c r="N688" s="39">
        <f>IF($B688="","",-SUMIFS(Tabla7[Cantidad],Tabla7[Código del producto],$B688,Tabla7[Tipo de movimiento],"SALIDA",Tabla7[Mes],N$5))</f>
        <v>0</v>
      </c>
      <c r="O688" s="39">
        <f>IF($B688="","",-SUMIFS(Tabla7[Cantidad],Tabla7[Código del producto],$B688,Tabla7[Tipo de movimiento],"SALIDA",Tabla7[Mes],O$5))</f>
        <v>0</v>
      </c>
      <c r="P688" s="39">
        <f>IF($B688="","",-SUMIFS(Tabla7[Cantidad],Tabla7[Código del producto],$B688,Tabla7[Tipo de movimiento],"SALIDA",Tabla7[Mes],P$5))</f>
        <v>17</v>
      </c>
      <c r="Q688" s="39">
        <f t="shared" si="30"/>
        <v>5.666666666666667</v>
      </c>
      <c r="R688" s="51" t="str">
        <f>IF($B688="","",IFERROR(VLOOKUP($B688,'ABC rotación'!$C:$G,5,0),"C"))</f>
        <v>B</v>
      </c>
      <c r="S688" s="41">
        <f t="shared" si="31"/>
        <v>31.764705882352942</v>
      </c>
      <c r="T688" s="40">
        <f t="shared" si="32"/>
        <v>1.2705882352941176</v>
      </c>
      <c r="U688" s="23" t="str">
        <f>IF($B688="","",VLOOKUP($T688,Tablas!$X$14:$Y$17,2,1))</f>
        <v>3. VERDE</v>
      </c>
    </row>
    <row r="689" spans="2:21" x14ac:dyDescent="0.2">
      <c r="B689" s="1">
        <f>IF(Tablas!B687="","",Tablas!B687)</f>
        <v>300684</v>
      </c>
      <c r="C689" s="1" t="str">
        <f>IF(Tablas!C687="","",Tablas!C687)</f>
        <v>TAPABARRO INTERNO DEL ROJO</v>
      </c>
      <c r="D689" s="1" t="str">
        <f>IF(Tablas!D687="","",Tablas!D687)</f>
        <v>05 - COLISION</v>
      </c>
      <c r="E689" s="1" t="str">
        <f>IF(Tablas!E687="","",Tablas!E687)</f>
        <v>UN</v>
      </c>
      <c r="F689" s="1">
        <f>IF(Tablas!F687="","",Tablas!F687)</f>
        <v>29</v>
      </c>
      <c r="G689" s="1">
        <f>IF(Tablas!I687="","",Tablas!I687)</f>
        <v>17</v>
      </c>
      <c r="H689" s="1">
        <v>3</v>
      </c>
      <c r="I689" s="39">
        <f>IF($B689="","",-SUMIFS(Tabla7[Cantidad],Tabla7[Código del producto],$B689,Tabla7[Tipo de movimiento],"SALIDA",Tabla7[Mes],I$5))</f>
        <v>0</v>
      </c>
      <c r="J689" s="39">
        <f>IF($B689="","",-SUMIFS(Tabla7[Cantidad],Tabla7[Código del producto],$B689,Tabla7[Tipo de movimiento],"SALIDA",Tabla7[Mes],J$5))</f>
        <v>0</v>
      </c>
      <c r="K689" s="39">
        <f>IF($B689="","",-SUMIFS(Tabla7[Cantidad],Tabla7[Código del producto],$B689,Tabla7[Tipo de movimiento],"SALIDA",Tabla7[Mes],K$5))</f>
        <v>0</v>
      </c>
      <c r="L689" s="39">
        <f>IF($B689="","",-SUMIFS(Tabla7[Cantidad],Tabla7[Código del producto],$B689,Tabla7[Tipo de movimiento],"SALIDA",Tabla7[Mes],L$5))</f>
        <v>0</v>
      </c>
      <c r="M689" s="39">
        <f>IF($B689="","",-SUMIFS(Tabla7[Cantidad],Tabla7[Código del producto],$B689,Tabla7[Tipo de movimiento],"SALIDA",Tabla7[Mes],M$5))</f>
        <v>10</v>
      </c>
      <c r="N689" s="39">
        <f>IF($B689="","",-SUMIFS(Tabla7[Cantidad],Tabla7[Código del producto],$B689,Tabla7[Tipo de movimiento],"SALIDA",Tabla7[Mes],N$5))</f>
        <v>0</v>
      </c>
      <c r="O689" s="39">
        <f>IF($B689="","",-SUMIFS(Tabla7[Cantidad],Tabla7[Código del producto],$B689,Tabla7[Tipo de movimiento],"SALIDA",Tabla7[Mes],O$5))</f>
        <v>0</v>
      </c>
      <c r="P689" s="39">
        <f>IF($B689="","",-SUMIFS(Tabla7[Cantidad],Tabla7[Código del producto],$B689,Tabla7[Tipo de movimiento],"SALIDA",Tabla7[Mes],P$5))</f>
        <v>0</v>
      </c>
      <c r="Q689" s="39">
        <f t="shared" si="30"/>
        <v>0</v>
      </c>
      <c r="R689" s="51" t="str">
        <f>IF($B689="","",IFERROR(VLOOKUP($B689,'ABC rotación'!$C:$G,5,0),"C"))</f>
        <v>C</v>
      </c>
      <c r="S689" s="41">
        <f t="shared" si="31"/>
        <v>0</v>
      </c>
      <c r="T689" s="40">
        <f t="shared" si="32"/>
        <v>0</v>
      </c>
      <c r="U689" s="23" t="str">
        <f>IF($B689="","",VLOOKUP($T689,Tablas!$X$14:$Y$17,2,1))</f>
        <v>1. ROJO</v>
      </c>
    </row>
    <row r="690" spans="2:21" x14ac:dyDescent="0.2">
      <c r="B690" s="1">
        <f>IF(Tablas!B688="","",Tablas!B688)</f>
        <v>300685</v>
      </c>
      <c r="C690" s="1" t="str">
        <f>IF(Tablas!C688="","",Tablas!C688)</f>
        <v>TAMBOR DE CAJA DE CAMBIOS</v>
      </c>
      <c r="D690" s="1" t="str">
        <f>IF(Tablas!D688="","",Tablas!D688)</f>
        <v>15 - MISCELANEOS</v>
      </c>
      <c r="E690" s="1" t="str">
        <f>IF(Tablas!E688="","",Tablas!E688)</f>
        <v>UN</v>
      </c>
      <c r="F690" s="1">
        <f>IF(Tablas!F688="","",Tablas!F688)</f>
        <v>7</v>
      </c>
      <c r="G690" s="1">
        <f>IF(Tablas!I688="","",Tablas!I688)</f>
        <v>33</v>
      </c>
      <c r="H690" s="1">
        <v>8</v>
      </c>
      <c r="I690" s="39">
        <f>IF($B690="","",-SUMIFS(Tabla7[Cantidad],Tabla7[Código del producto],$B690,Tabla7[Tipo de movimiento],"SALIDA",Tabla7[Mes],I$5))</f>
        <v>0</v>
      </c>
      <c r="J690" s="39">
        <f>IF($B690="","",-SUMIFS(Tabla7[Cantidad],Tabla7[Código del producto],$B690,Tabla7[Tipo de movimiento],"SALIDA",Tabla7[Mes],J$5))</f>
        <v>0</v>
      </c>
      <c r="K690" s="39">
        <f>IF($B690="","",-SUMIFS(Tabla7[Cantidad],Tabla7[Código del producto],$B690,Tabla7[Tipo de movimiento],"SALIDA",Tabla7[Mes],K$5))</f>
        <v>0</v>
      </c>
      <c r="L690" s="39">
        <f>IF($B690="","",-SUMIFS(Tabla7[Cantidad],Tabla7[Código del producto],$B690,Tabla7[Tipo de movimiento],"SALIDA",Tabla7[Mes],L$5))</f>
        <v>0</v>
      </c>
      <c r="M690" s="39">
        <f>IF($B690="","",-SUMIFS(Tabla7[Cantidad],Tabla7[Código del producto],$B690,Tabla7[Tipo de movimiento],"SALIDA",Tabla7[Mes],M$5))</f>
        <v>20</v>
      </c>
      <c r="N690" s="39">
        <f>IF($B690="","",-SUMIFS(Tabla7[Cantidad],Tabla7[Código del producto],$B690,Tabla7[Tipo de movimiento],"SALIDA",Tabla7[Mes],N$5))</f>
        <v>0</v>
      </c>
      <c r="O690" s="39">
        <f>IF($B690="","",-SUMIFS(Tabla7[Cantidad],Tabla7[Código del producto],$B690,Tabla7[Tipo de movimiento],"SALIDA",Tabla7[Mes],O$5))</f>
        <v>0</v>
      </c>
      <c r="P690" s="39">
        <f>IF($B690="","",-SUMIFS(Tabla7[Cantidad],Tabla7[Código del producto],$B690,Tabla7[Tipo de movimiento],"SALIDA",Tabla7[Mes],P$5))</f>
        <v>0</v>
      </c>
      <c r="Q690" s="39">
        <f t="shared" si="30"/>
        <v>0</v>
      </c>
      <c r="R690" s="51" t="str">
        <f>IF($B690="","",IFERROR(VLOOKUP($B690,'ABC rotación'!$C:$G,5,0),"C"))</f>
        <v>C</v>
      </c>
      <c r="S690" s="41">
        <f t="shared" si="31"/>
        <v>0</v>
      </c>
      <c r="T690" s="40">
        <f t="shared" si="32"/>
        <v>0</v>
      </c>
      <c r="U690" s="23" t="str">
        <f>IF($B690="","",VLOOKUP($T690,Tablas!$X$14:$Y$17,2,1))</f>
        <v>1. ROJO</v>
      </c>
    </row>
    <row r="691" spans="2:21" x14ac:dyDescent="0.2">
      <c r="B691" s="1">
        <f>IF(Tablas!B689="","",Tablas!B689)</f>
        <v>300686</v>
      </c>
      <c r="C691" s="1" t="str">
        <f>IF(Tablas!C689="","",Tablas!C689)</f>
        <v>ACCIONADOR DE FRENO</v>
      </c>
      <c r="D691" s="1" t="str">
        <f>IF(Tablas!D689="","",Tablas!D689)</f>
        <v>04 - FRENOS Y EMBRAGUES</v>
      </c>
      <c r="E691" s="1" t="str">
        <f>IF(Tablas!E689="","",Tablas!E689)</f>
        <v>UN</v>
      </c>
      <c r="F691" s="1">
        <f>IF(Tablas!F689="","",Tablas!F689)</f>
        <v>21</v>
      </c>
      <c r="G691" s="1">
        <f>IF(Tablas!I689="","",Tablas!I689)</f>
        <v>23</v>
      </c>
      <c r="H691" s="1">
        <v>2</v>
      </c>
      <c r="I691" s="39">
        <f>IF($B691="","",-SUMIFS(Tabla7[Cantidad],Tabla7[Código del producto],$B691,Tabla7[Tipo de movimiento],"SALIDA",Tabla7[Mes],I$5))</f>
        <v>0</v>
      </c>
      <c r="J691" s="39">
        <f>IF($B691="","",-SUMIFS(Tabla7[Cantidad],Tabla7[Código del producto],$B691,Tabla7[Tipo de movimiento],"SALIDA",Tabla7[Mes],J$5))</f>
        <v>0</v>
      </c>
      <c r="K691" s="39">
        <f>IF($B691="","",-SUMIFS(Tabla7[Cantidad],Tabla7[Código del producto],$B691,Tabla7[Tipo de movimiento],"SALIDA",Tabla7[Mes],K$5))</f>
        <v>6</v>
      </c>
      <c r="L691" s="39">
        <f>IF($B691="","",-SUMIFS(Tabla7[Cantidad],Tabla7[Código del producto],$B691,Tabla7[Tipo de movimiento],"SALIDA",Tabla7[Mes],L$5))</f>
        <v>0</v>
      </c>
      <c r="M691" s="39">
        <f>IF($B691="","",-SUMIFS(Tabla7[Cantidad],Tabla7[Código del producto],$B691,Tabla7[Tipo de movimiento],"SALIDA",Tabla7[Mes],M$5))</f>
        <v>0</v>
      </c>
      <c r="N691" s="39">
        <f>IF($B691="","",-SUMIFS(Tabla7[Cantidad],Tabla7[Código del producto],$B691,Tabla7[Tipo de movimiento],"SALIDA",Tabla7[Mes],N$5))</f>
        <v>0</v>
      </c>
      <c r="O691" s="39">
        <f>IF($B691="","",-SUMIFS(Tabla7[Cantidad],Tabla7[Código del producto],$B691,Tabla7[Tipo de movimiento],"SALIDA",Tabla7[Mes],O$5))</f>
        <v>0</v>
      </c>
      <c r="P691" s="39">
        <f>IF($B691="","",-SUMIFS(Tabla7[Cantidad],Tabla7[Código del producto],$B691,Tabla7[Tipo de movimiento],"SALIDA",Tabla7[Mes],P$5))</f>
        <v>5</v>
      </c>
      <c r="Q691" s="39">
        <f t="shared" si="30"/>
        <v>1.6666666666666667</v>
      </c>
      <c r="R691" s="51" t="str">
        <f>IF($B691="","",IFERROR(VLOOKUP($B691,'ABC rotación'!$C:$G,5,0),"C"))</f>
        <v>C</v>
      </c>
      <c r="S691" s="41">
        <f t="shared" si="31"/>
        <v>36</v>
      </c>
      <c r="T691" s="40">
        <f t="shared" si="32"/>
        <v>1.7142857142857142</v>
      </c>
      <c r="U691" s="23" t="str">
        <f>IF($B691="","",VLOOKUP($T691,Tablas!$X$14:$Y$17,2,1))</f>
        <v>3. VERDE</v>
      </c>
    </row>
    <row r="692" spans="2:21" x14ac:dyDescent="0.2">
      <c r="B692" s="1">
        <f>IF(Tablas!B690="","",Tablas!B690)</f>
        <v>300687</v>
      </c>
      <c r="C692" s="1" t="str">
        <f>IF(Tablas!C690="","",Tablas!C690)</f>
        <v>BRAZO HORQUILLA DERECHA</v>
      </c>
      <c r="D692" s="1" t="str">
        <f>IF(Tablas!D690="","",Tablas!D690)</f>
        <v>06 - AMORTIGUADORES</v>
      </c>
      <c r="E692" s="1" t="str">
        <f>IF(Tablas!E690="","",Tablas!E690)</f>
        <v>UN</v>
      </c>
      <c r="F692" s="1">
        <f>IF(Tablas!F690="","",Tablas!F690)</f>
        <v>17</v>
      </c>
      <c r="G692" s="1">
        <f>IF(Tablas!I690="","",Tablas!I690)</f>
        <v>44</v>
      </c>
      <c r="H692" s="1">
        <v>1</v>
      </c>
      <c r="I692" s="39">
        <f>IF($B692="","",-SUMIFS(Tabla7[Cantidad],Tabla7[Código del producto],$B692,Tabla7[Tipo de movimiento],"SALIDA",Tabla7[Mes],I$5))</f>
        <v>0</v>
      </c>
      <c r="J692" s="39">
        <f>IF($B692="","",-SUMIFS(Tabla7[Cantidad],Tabla7[Código del producto],$B692,Tabla7[Tipo de movimiento],"SALIDA",Tabla7[Mes],J$5))</f>
        <v>0</v>
      </c>
      <c r="K692" s="39">
        <f>IF($B692="","",-SUMIFS(Tabla7[Cantidad],Tabla7[Código del producto],$B692,Tabla7[Tipo de movimiento],"SALIDA",Tabla7[Mes],K$5))</f>
        <v>0</v>
      </c>
      <c r="L692" s="39">
        <f>IF($B692="","",-SUMIFS(Tabla7[Cantidad],Tabla7[Código del producto],$B692,Tabla7[Tipo de movimiento],"SALIDA",Tabla7[Mes],L$5))</f>
        <v>0</v>
      </c>
      <c r="M692" s="39">
        <f>IF($B692="","",-SUMIFS(Tabla7[Cantidad],Tabla7[Código del producto],$B692,Tabla7[Tipo de movimiento],"SALIDA",Tabla7[Mes],M$5))</f>
        <v>0</v>
      </c>
      <c r="N692" s="39">
        <f>IF($B692="","",-SUMIFS(Tabla7[Cantidad],Tabla7[Código del producto],$B692,Tabla7[Tipo de movimiento],"SALIDA",Tabla7[Mes],N$5))</f>
        <v>19</v>
      </c>
      <c r="O692" s="39">
        <f>IF($B692="","",-SUMIFS(Tabla7[Cantidad],Tabla7[Código del producto],$B692,Tabla7[Tipo de movimiento],"SALIDA",Tabla7[Mes],O$5))</f>
        <v>0</v>
      </c>
      <c r="P692" s="39">
        <f>IF($B692="","",-SUMIFS(Tabla7[Cantidad],Tabla7[Código del producto],$B692,Tabla7[Tipo de movimiento],"SALIDA",Tabla7[Mes],P$5))</f>
        <v>17</v>
      </c>
      <c r="Q692" s="39">
        <f t="shared" si="30"/>
        <v>12</v>
      </c>
      <c r="R692" s="51" t="str">
        <f>IF($B692="","",IFERROR(VLOOKUP($B692,'ABC rotación'!$C:$G,5,0),"C"))</f>
        <v>C</v>
      </c>
      <c r="S692" s="41">
        <f t="shared" si="31"/>
        <v>2.5</v>
      </c>
      <c r="T692" s="40">
        <f t="shared" si="32"/>
        <v>0.14705882352941177</v>
      </c>
      <c r="U692" s="23" t="str">
        <f>IF($B692="","",VLOOKUP($T692,Tablas!$X$14:$Y$17,2,1))</f>
        <v>1. ROJO</v>
      </c>
    </row>
    <row r="693" spans="2:21" x14ac:dyDescent="0.2">
      <c r="B693" s="1">
        <f>IF(Tablas!B691="","",Tablas!B691)</f>
        <v>300688</v>
      </c>
      <c r="C693" s="1" t="str">
        <f>IF(Tablas!C691="","",Tablas!C691)</f>
        <v>BRAZO HORQUILLA IZQUIERDA</v>
      </c>
      <c r="D693" s="1" t="str">
        <f>IF(Tablas!D691="","",Tablas!D691)</f>
        <v>06 - AMORTIGUADORES</v>
      </c>
      <c r="E693" s="1" t="str">
        <f>IF(Tablas!E691="","",Tablas!E691)</f>
        <v>UN</v>
      </c>
      <c r="F693" s="1">
        <f>IF(Tablas!F691="","",Tablas!F691)</f>
        <v>23</v>
      </c>
      <c r="G693" s="1">
        <f>IF(Tablas!I691="","",Tablas!I691)</f>
        <v>21</v>
      </c>
      <c r="H693" s="1">
        <v>3</v>
      </c>
      <c r="I693" s="39">
        <f>IF($B693="","",-SUMIFS(Tabla7[Cantidad],Tabla7[Código del producto],$B693,Tabla7[Tipo de movimiento],"SALIDA",Tabla7[Mes],I$5))</f>
        <v>0</v>
      </c>
      <c r="J693" s="39">
        <f>IF($B693="","",-SUMIFS(Tabla7[Cantidad],Tabla7[Código del producto],$B693,Tabla7[Tipo de movimiento],"SALIDA",Tabla7[Mes],J$5))</f>
        <v>0</v>
      </c>
      <c r="K693" s="39">
        <f>IF($B693="","",-SUMIFS(Tabla7[Cantidad],Tabla7[Código del producto],$B693,Tabla7[Tipo de movimiento],"SALIDA",Tabla7[Mes],K$5))</f>
        <v>0</v>
      </c>
      <c r="L693" s="39">
        <f>IF($B693="","",-SUMIFS(Tabla7[Cantidad],Tabla7[Código del producto],$B693,Tabla7[Tipo de movimiento],"SALIDA",Tabla7[Mes],L$5))</f>
        <v>0</v>
      </c>
      <c r="M693" s="39">
        <f>IF($B693="","",-SUMIFS(Tabla7[Cantidad],Tabla7[Código del producto],$B693,Tabla7[Tipo de movimiento],"SALIDA",Tabla7[Mes],M$5))</f>
        <v>14</v>
      </c>
      <c r="N693" s="39">
        <f>IF($B693="","",-SUMIFS(Tabla7[Cantidad],Tabla7[Código del producto],$B693,Tabla7[Tipo de movimiento],"SALIDA",Tabla7[Mes],N$5))</f>
        <v>9</v>
      </c>
      <c r="O693" s="39">
        <f>IF($B693="","",-SUMIFS(Tabla7[Cantidad],Tabla7[Código del producto],$B693,Tabla7[Tipo de movimiento],"SALIDA",Tabla7[Mes],O$5))</f>
        <v>6</v>
      </c>
      <c r="P693" s="39">
        <f>IF($B693="","",-SUMIFS(Tabla7[Cantidad],Tabla7[Código del producto],$B693,Tabla7[Tipo de movimiento],"SALIDA",Tabla7[Mes],P$5))</f>
        <v>0</v>
      </c>
      <c r="Q693" s="39">
        <f t="shared" si="30"/>
        <v>5</v>
      </c>
      <c r="R693" s="51" t="str">
        <f>IF($B693="","",IFERROR(VLOOKUP($B693,'ABC rotación'!$C:$G,5,0),"C"))</f>
        <v>C</v>
      </c>
      <c r="S693" s="41">
        <f t="shared" si="31"/>
        <v>18</v>
      </c>
      <c r="T693" s="40">
        <f t="shared" si="32"/>
        <v>0.78260869565217395</v>
      </c>
      <c r="U693" s="23" t="str">
        <f>IF($B693="","",VLOOKUP($T693,Tablas!$X$14:$Y$17,2,1))</f>
        <v>2. AMARILLO</v>
      </c>
    </row>
    <row r="694" spans="2:21" x14ac:dyDescent="0.2">
      <c r="B694" s="1">
        <f>IF(Tablas!B692="","",Tablas!B692)</f>
        <v>300689</v>
      </c>
      <c r="C694" s="1" t="str">
        <f>IF(Tablas!C692="","",Tablas!C692)</f>
        <v>PARADOR LATERAL</v>
      </c>
      <c r="D694" s="1" t="str">
        <f>IF(Tablas!D692="","",Tablas!D692)</f>
        <v>07 - PEDALES Y POSAPIES</v>
      </c>
      <c r="E694" s="1" t="str">
        <f>IF(Tablas!E692="","",Tablas!E692)</f>
        <v>UN</v>
      </c>
      <c r="F694" s="1">
        <f>IF(Tablas!F692="","",Tablas!F692)</f>
        <v>19</v>
      </c>
      <c r="G694" s="1">
        <f>IF(Tablas!I692="","",Tablas!I692)</f>
        <v>12</v>
      </c>
      <c r="H694" s="1">
        <v>10</v>
      </c>
      <c r="I694" s="39">
        <f>IF($B694="","",-SUMIFS(Tabla7[Cantidad],Tabla7[Código del producto],$B694,Tabla7[Tipo de movimiento],"SALIDA",Tabla7[Mes],I$5))</f>
        <v>0</v>
      </c>
      <c r="J694" s="39">
        <f>IF($B694="","",-SUMIFS(Tabla7[Cantidad],Tabla7[Código del producto],$B694,Tabla7[Tipo de movimiento],"SALIDA",Tabla7[Mes],J$5))</f>
        <v>16</v>
      </c>
      <c r="K694" s="39">
        <f>IF($B694="","",-SUMIFS(Tabla7[Cantidad],Tabla7[Código del producto],$B694,Tabla7[Tipo de movimiento],"SALIDA",Tabla7[Mes],K$5))</f>
        <v>0</v>
      </c>
      <c r="L694" s="39">
        <f>IF($B694="","",-SUMIFS(Tabla7[Cantidad],Tabla7[Código del producto],$B694,Tabla7[Tipo de movimiento],"SALIDA",Tabla7[Mes],L$5))</f>
        <v>18</v>
      </c>
      <c r="M694" s="39">
        <f>IF($B694="","",-SUMIFS(Tabla7[Cantidad],Tabla7[Código del producto],$B694,Tabla7[Tipo de movimiento],"SALIDA",Tabla7[Mes],M$5))</f>
        <v>6</v>
      </c>
      <c r="N694" s="39">
        <f>IF($B694="","",-SUMIFS(Tabla7[Cantidad],Tabla7[Código del producto],$B694,Tabla7[Tipo de movimiento],"SALIDA",Tabla7[Mes],N$5))</f>
        <v>8</v>
      </c>
      <c r="O694" s="39">
        <f>IF($B694="","",-SUMIFS(Tabla7[Cantidad],Tabla7[Código del producto],$B694,Tabla7[Tipo de movimiento],"SALIDA",Tabla7[Mes],O$5))</f>
        <v>0</v>
      </c>
      <c r="P694" s="39">
        <f>IF($B694="","",-SUMIFS(Tabla7[Cantidad],Tabla7[Código del producto],$B694,Tabla7[Tipo de movimiento],"SALIDA",Tabla7[Mes],P$5))</f>
        <v>0</v>
      </c>
      <c r="Q694" s="39">
        <f t="shared" si="30"/>
        <v>2.6666666666666665</v>
      </c>
      <c r="R694" s="51" t="str">
        <f>IF($B694="","",IFERROR(VLOOKUP($B694,'ABC rotación'!$C:$G,5,0),"C"))</f>
        <v>B</v>
      </c>
      <c r="S694" s="41">
        <f t="shared" si="31"/>
        <v>112.5</v>
      </c>
      <c r="T694" s="40">
        <f t="shared" si="32"/>
        <v>5.9210526315789478</v>
      </c>
      <c r="U694" s="23" t="str">
        <f>IF($B694="","",VLOOKUP($T694,Tablas!$X$14:$Y$17,2,1))</f>
        <v>4. NEGRO</v>
      </c>
    </row>
    <row r="695" spans="2:21" x14ac:dyDescent="0.2">
      <c r="B695" s="1">
        <f>IF(Tablas!B693="","",Tablas!B693)</f>
        <v>300690</v>
      </c>
      <c r="C695" s="1" t="str">
        <f>IF(Tablas!C693="","",Tablas!C693)</f>
        <v>INDICADOR DE CAMBIOS</v>
      </c>
      <c r="D695" s="1" t="str">
        <f>IF(Tablas!D693="","",Tablas!D693)</f>
        <v>15 - MISCELANEOS</v>
      </c>
      <c r="E695" s="1" t="str">
        <f>IF(Tablas!E693="","",Tablas!E693)</f>
        <v>UN</v>
      </c>
      <c r="F695" s="1">
        <f>IF(Tablas!F693="","",Tablas!F693)</f>
        <v>20</v>
      </c>
      <c r="G695" s="1">
        <f>IF(Tablas!I693="","",Tablas!I693)</f>
        <v>19</v>
      </c>
      <c r="H695" s="1">
        <v>9</v>
      </c>
      <c r="I695" s="39">
        <f>IF($B695="","",-SUMIFS(Tabla7[Cantidad],Tabla7[Código del producto],$B695,Tabla7[Tipo de movimiento],"SALIDA",Tabla7[Mes],I$5))</f>
        <v>0</v>
      </c>
      <c r="J695" s="39">
        <f>IF($B695="","",-SUMIFS(Tabla7[Cantidad],Tabla7[Código del producto],$B695,Tabla7[Tipo de movimiento],"SALIDA",Tabla7[Mes],J$5))</f>
        <v>0</v>
      </c>
      <c r="K695" s="39">
        <f>IF($B695="","",-SUMIFS(Tabla7[Cantidad],Tabla7[Código del producto],$B695,Tabla7[Tipo de movimiento],"SALIDA",Tabla7[Mes],K$5))</f>
        <v>0</v>
      </c>
      <c r="L695" s="39">
        <f>IF($B695="","",-SUMIFS(Tabla7[Cantidad],Tabla7[Código del producto],$B695,Tabla7[Tipo de movimiento],"SALIDA",Tabla7[Mes],L$5))</f>
        <v>0</v>
      </c>
      <c r="M695" s="39">
        <f>IF($B695="","",-SUMIFS(Tabla7[Cantidad],Tabla7[Código del producto],$B695,Tabla7[Tipo de movimiento],"SALIDA",Tabla7[Mes],M$5))</f>
        <v>14</v>
      </c>
      <c r="N695" s="39">
        <f>IF($B695="","",-SUMIFS(Tabla7[Cantidad],Tabla7[Código del producto],$B695,Tabla7[Tipo de movimiento],"SALIDA",Tabla7[Mes],N$5))</f>
        <v>5</v>
      </c>
      <c r="O695" s="39">
        <f>IF($B695="","",-SUMIFS(Tabla7[Cantidad],Tabla7[Código del producto],$B695,Tabla7[Tipo de movimiento],"SALIDA",Tabla7[Mes],O$5))</f>
        <v>0</v>
      </c>
      <c r="P695" s="39">
        <f>IF($B695="","",-SUMIFS(Tabla7[Cantidad],Tabla7[Código del producto],$B695,Tabla7[Tipo de movimiento],"SALIDA",Tabla7[Mes],P$5))</f>
        <v>8</v>
      </c>
      <c r="Q695" s="39">
        <f t="shared" si="30"/>
        <v>4.333333333333333</v>
      </c>
      <c r="R695" s="51" t="str">
        <f>IF($B695="","",IFERROR(VLOOKUP($B695,'ABC rotación'!$C:$G,5,0),"C"))</f>
        <v>C</v>
      </c>
      <c r="S695" s="41">
        <f t="shared" si="31"/>
        <v>62.307692307692314</v>
      </c>
      <c r="T695" s="40">
        <f t="shared" si="32"/>
        <v>3.1153846153846159</v>
      </c>
      <c r="U695" s="23" t="str">
        <f>IF($B695="","",VLOOKUP($T695,Tablas!$X$14:$Y$17,2,1))</f>
        <v>4. NEGRO</v>
      </c>
    </row>
    <row r="696" spans="2:21" x14ac:dyDescent="0.2">
      <c r="B696" s="1">
        <f>IF(Tablas!B694="","",Tablas!B694)</f>
        <v>300691</v>
      </c>
      <c r="C696" s="1" t="str">
        <f>IF(Tablas!C694="","",Tablas!C694)</f>
        <v>FOCO DE LUZ FARO 12V/18W/18W</v>
      </c>
      <c r="D696" s="1" t="str">
        <f>IF(Tablas!D694="","",Tablas!D694)</f>
        <v>14 - LUCES</v>
      </c>
      <c r="E696" s="1" t="str">
        <f>IF(Tablas!E694="","",Tablas!E694)</f>
        <v>UN</v>
      </c>
      <c r="F696" s="1">
        <f>IF(Tablas!F694="","",Tablas!F694)</f>
        <v>21</v>
      </c>
      <c r="G696" s="1">
        <f>IF(Tablas!I694="","",Tablas!I694)</f>
        <v>41</v>
      </c>
      <c r="H696" s="1">
        <v>9</v>
      </c>
      <c r="I696" s="39">
        <f>IF($B696="","",-SUMIFS(Tabla7[Cantidad],Tabla7[Código del producto],$B696,Tabla7[Tipo de movimiento],"SALIDA",Tabla7[Mes],I$5))</f>
        <v>0</v>
      </c>
      <c r="J696" s="39">
        <f>IF($B696="","",-SUMIFS(Tabla7[Cantidad],Tabla7[Código del producto],$B696,Tabla7[Tipo de movimiento],"SALIDA",Tabla7[Mes],J$5))</f>
        <v>0</v>
      </c>
      <c r="K696" s="39">
        <f>IF($B696="","",-SUMIFS(Tabla7[Cantidad],Tabla7[Código del producto],$B696,Tabla7[Tipo de movimiento],"SALIDA",Tabla7[Mes],K$5))</f>
        <v>20</v>
      </c>
      <c r="L696" s="39">
        <f>IF($B696="","",-SUMIFS(Tabla7[Cantidad],Tabla7[Código del producto],$B696,Tabla7[Tipo de movimiento],"SALIDA",Tabla7[Mes],L$5))</f>
        <v>19</v>
      </c>
      <c r="M696" s="39">
        <f>IF($B696="","",-SUMIFS(Tabla7[Cantidad],Tabla7[Código del producto],$B696,Tabla7[Tipo de movimiento],"SALIDA",Tabla7[Mes],M$5))</f>
        <v>17</v>
      </c>
      <c r="N696" s="39">
        <f>IF($B696="","",-SUMIFS(Tabla7[Cantidad],Tabla7[Código del producto],$B696,Tabla7[Tipo de movimiento],"SALIDA",Tabla7[Mes],N$5))</f>
        <v>0</v>
      </c>
      <c r="O696" s="39">
        <f>IF($B696="","",-SUMIFS(Tabla7[Cantidad],Tabla7[Código del producto],$B696,Tabla7[Tipo de movimiento],"SALIDA",Tabla7[Mes],O$5))</f>
        <v>0</v>
      </c>
      <c r="P696" s="39">
        <f>IF($B696="","",-SUMIFS(Tabla7[Cantidad],Tabla7[Código del producto],$B696,Tabla7[Tipo de movimiento],"SALIDA",Tabla7[Mes],P$5))</f>
        <v>0</v>
      </c>
      <c r="Q696" s="39">
        <f t="shared" si="30"/>
        <v>0</v>
      </c>
      <c r="R696" s="51" t="str">
        <f>IF($B696="","",IFERROR(VLOOKUP($B696,'ABC rotación'!$C:$G,5,0),"C"))</f>
        <v>C</v>
      </c>
      <c r="S696" s="41">
        <f t="shared" si="31"/>
        <v>0</v>
      </c>
      <c r="T696" s="40">
        <f t="shared" si="32"/>
        <v>0</v>
      </c>
      <c r="U696" s="23" t="str">
        <f>IF($B696="","",VLOOKUP($T696,Tablas!$X$14:$Y$17,2,1))</f>
        <v>1. ROJO</v>
      </c>
    </row>
    <row r="697" spans="2:21" x14ac:dyDescent="0.2">
      <c r="B697" s="1">
        <f>IF(Tablas!B695="","",Tablas!B695)</f>
        <v>300692</v>
      </c>
      <c r="C697" s="1" t="str">
        <f>IF(Tablas!C695="","",Tablas!C695)</f>
        <v>VARILLA DE FRENO TRASERO</v>
      </c>
      <c r="D697" s="1" t="str">
        <f>IF(Tablas!D695="","",Tablas!D695)</f>
        <v>07 - PEDALES Y POSAPIES</v>
      </c>
      <c r="E697" s="1" t="str">
        <f>IF(Tablas!E695="","",Tablas!E695)</f>
        <v>UN</v>
      </c>
      <c r="F697" s="1">
        <f>IF(Tablas!F695="","",Tablas!F695)</f>
        <v>20</v>
      </c>
      <c r="G697" s="1">
        <f>IF(Tablas!I695="","",Tablas!I695)</f>
        <v>33</v>
      </c>
      <c r="H697" s="1">
        <v>0</v>
      </c>
      <c r="I697" s="39">
        <f>IF($B697="","",-SUMIFS(Tabla7[Cantidad],Tabla7[Código del producto],$B697,Tabla7[Tipo de movimiento],"SALIDA",Tabla7[Mes],I$5))</f>
        <v>0</v>
      </c>
      <c r="J697" s="39">
        <f>IF($B697="","",-SUMIFS(Tabla7[Cantidad],Tabla7[Código del producto],$B697,Tabla7[Tipo de movimiento],"SALIDA",Tabla7[Mes],J$5))</f>
        <v>6</v>
      </c>
      <c r="K697" s="39">
        <f>IF($B697="","",-SUMIFS(Tabla7[Cantidad],Tabla7[Código del producto],$B697,Tabla7[Tipo de movimiento],"SALIDA",Tabla7[Mes],K$5))</f>
        <v>8</v>
      </c>
      <c r="L697" s="39">
        <f>IF($B697="","",-SUMIFS(Tabla7[Cantidad],Tabla7[Código del producto],$B697,Tabla7[Tipo de movimiento],"SALIDA",Tabla7[Mes],L$5))</f>
        <v>8</v>
      </c>
      <c r="M697" s="39">
        <f>IF($B697="","",-SUMIFS(Tabla7[Cantidad],Tabla7[Código del producto],$B697,Tabla7[Tipo de movimiento],"SALIDA",Tabla7[Mes],M$5))</f>
        <v>0</v>
      </c>
      <c r="N697" s="39">
        <f>IF($B697="","",-SUMIFS(Tabla7[Cantidad],Tabla7[Código del producto],$B697,Tabla7[Tipo de movimiento],"SALIDA",Tabla7[Mes],N$5))</f>
        <v>0</v>
      </c>
      <c r="O697" s="39">
        <f>IF($B697="","",-SUMIFS(Tabla7[Cantidad],Tabla7[Código del producto],$B697,Tabla7[Tipo de movimiento],"SALIDA",Tabla7[Mes],O$5))</f>
        <v>0</v>
      </c>
      <c r="P697" s="39">
        <f>IF($B697="","",-SUMIFS(Tabla7[Cantidad],Tabla7[Código del producto],$B697,Tabla7[Tipo de movimiento],"SALIDA",Tabla7[Mes],P$5))</f>
        <v>0</v>
      </c>
      <c r="Q697" s="39">
        <f t="shared" si="30"/>
        <v>0</v>
      </c>
      <c r="R697" s="51" t="str">
        <f>IF($B697="","",IFERROR(VLOOKUP($B697,'ABC rotación'!$C:$G,5,0),"C"))</f>
        <v>C</v>
      </c>
      <c r="S697" s="41">
        <f t="shared" si="31"/>
        <v>0</v>
      </c>
      <c r="T697" s="40">
        <f t="shared" si="32"/>
        <v>0</v>
      </c>
      <c r="U697" s="23" t="str">
        <f>IF($B697="","",VLOOKUP($T697,Tablas!$X$14:$Y$17,2,1))</f>
        <v>1. ROJO</v>
      </c>
    </row>
    <row r="698" spans="2:21" x14ac:dyDescent="0.2">
      <c r="B698" s="1">
        <f>IF(Tablas!B696="","",Tablas!B696)</f>
        <v>300693</v>
      </c>
      <c r="C698" s="1" t="str">
        <f>IF(Tablas!C696="","",Tablas!C696)</f>
        <v>MICA REFLECTORA TRASERA</v>
      </c>
      <c r="D698" s="1" t="str">
        <f>IF(Tablas!D696="","",Tablas!D696)</f>
        <v>14 - LUCES</v>
      </c>
      <c r="E698" s="1" t="str">
        <f>IF(Tablas!E696="","",Tablas!E696)</f>
        <v>UN</v>
      </c>
      <c r="F698" s="1">
        <f>IF(Tablas!F696="","",Tablas!F696)</f>
        <v>16</v>
      </c>
      <c r="G698" s="1">
        <f>IF(Tablas!I696="","",Tablas!I696)</f>
        <v>47</v>
      </c>
      <c r="H698" s="1">
        <v>3</v>
      </c>
      <c r="I698" s="39">
        <f>IF($B698="","",-SUMIFS(Tabla7[Cantidad],Tabla7[Código del producto],$B698,Tabla7[Tipo de movimiento],"SALIDA",Tabla7[Mes],I$5))</f>
        <v>0</v>
      </c>
      <c r="J698" s="39">
        <f>IF($B698="","",-SUMIFS(Tabla7[Cantidad],Tabla7[Código del producto],$B698,Tabla7[Tipo de movimiento],"SALIDA",Tabla7[Mes],J$5))</f>
        <v>0</v>
      </c>
      <c r="K698" s="39">
        <f>IF($B698="","",-SUMIFS(Tabla7[Cantidad],Tabla7[Código del producto],$B698,Tabla7[Tipo de movimiento],"SALIDA",Tabla7[Mes],K$5))</f>
        <v>0</v>
      </c>
      <c r="L698" s="39">
        <f>IF($B698="","",-SUMIFS(Tabla7[Cantidad],Tabla7[Código del producto],$B698,Tabla7[Tipo de movimiento],"SALIDA",Tabla7[Mes],L$5))</f>
        <v>0</v>
      </c>
      <c r="M698" s="39">
        <f>IF($B698="","",-SUMIFS(Tabla7[Cantidad],Tabla7[Código del producto],$B698,Tabla7[Tipo de movimiento],"SALIDA",Tabla7[Mes],M$5))</f>
        <v>0</v>
      </c>
      <c r="N698" s="39">
        <f>IF($B698="","",-SUMIFS(Tabla7[Cantidad],Tabla7[Código del producto],$B698,Tabla7[Tipo de movimiento],"SALIDA",Tabla7[Mes],N$5))</f>
        <v>8</v>
      </c>
      <c r="O698" s="39">
        <f>IF($B698="","",-SUMIFS(Tabla7[Cantidad],Tabla7[Código del producto],$B698,Tabla7[Tipo de movimiento],"SALIDA",Tabla7[Mes],O$5))</f>
        <v>0</v>
      </c>
      <c r="P698" s="39">
        <f>IF($B698="","",-SUMIFS(Tabla7[Cantidad],Tabla7[Código del producto],$B698,Tabla7[Tipo de movimiento],"SALIDA",Tabla7[Mes],P$5))</f>
        <v>13</v>
      </c>
      <c r="Q698" s="39">
        <f t="shared" si="30"/>
        <v>7</v>
      </c>
      <c r="R698" s="51" t="str">
        <f>IF($B698="","",IFERROR(VLOOKUP($B698,'ABC rotación'!$C:$G,5,0),"C"))</f>
        <v>C</v>
      </c>
      <c r="S698" s="41">
        <f t="shared" si="31"/>
        <v>12.857142857142856</v>
      </c>
      <c r="T698" s="40">
        <f t="shared" si="32"/>
        <v>0.80357142857142849</v>
      </c>
      <c r="U698" s="23" t="str">
        <f>IF($B698="","",VLOOKUP($T698,Tablas!$X$14:$Y$17,2,1))</f>
        <v>2. AMARILLO</v>
      </c>
    </row>
    <row r="699" spans="2:21" x14ac:dyDescent="0.2">
      <c r="B699" s="1">
        <f>IF(Tablas!B697="","",Tablas!B697)</f>
        <v>300694</v>
      </c>
      <c r="C699" s="1" t="str">
        <f>IF(Tablas!C697="","",Tablas!C697)</f>
        <v>CUBIERTA TRASERA PLATA</v>
      </c>
      <c r="D699" s="1" t="str">
        <f>IF(Tablas!D697="","",Tablas!D697)</f>
        <v>05 - COLISION</v>
      </c>
      <c r="E699" s="1" t="str">
        <f>IF(Tablas!E697="","",Tablas!E697)</f>
        <v>UN</v>
      </c>
      <c r="F699" s="1">
        <f>IF(Tablas!F697="","",Tablas!F697)</f>
        <v>15</v>
      </c>
      <c r="G699" s="1">
        <f>IF(Tablas!I697="","",Tablas!I697)</f>
        <v>33</v>
      </c>
      <c r="H699" s="1">
        <v>10</v>
      </c>
      <c r="I699" s="39">
        <f>IF($B699="","",-SUMIFS(Tabla7[Cantidad],Tabla7[Código del producto],$B699,Tabla7[Tipo de movimiento],"SALIDA",Tabla7[Mes],I$5))</f>
        <v>0</v>
      </c>
      <c r="J699" s="39">
        <f>IF($B699="","",-SUMIFS(Tabla7[Cantidad],Tabla7[Código del producto],$B699,Tabla7[Tipo de movimiento],"SALIDA",Tabla7[Mes],J$5))</f>
        <v>5</v>
      </c>
      <c r="K699" s="39">
        <f>IF($B699="","",-SUMIFS(Tabla7[Cantidad],Tabla7[Código del producto],$B699,Tabla7[Tipo de movimiento],"SALIDA",Tabla7[Mes],K$5))</f>
        <v>0</v>
      </c>
      <c r="L699" s="39">
        <f>IF($B699="","",-SUMIFS(Tabla7[Cantidad],Tabla7[Código del producto],$B699,Tabla7[Tipo de movimiento],"SALIDA",Tabla7[Mes],L$5))</f>
        <v>0</v>
      </c>
      <c r="M699" s="39">
        <f>IF($B699="","",-SUMIFS(Tabla7[Cantidad],Tabla7[Código del producto],$B699,Tabla7[Tipo de movimiento],"SALIDA",Tabla7[Mes],M$5))</f>
        <v>0</v>
      </c>
      <c r="N699" s="39">
        <f>IF($B699="","",-SUMIFS(Tabla7[Cantidad],Tabla7[Código del producto],$B699,Tabla7[Tipo de movimiento],"SALIDA",Tabla7[Mes],N$5))</f>
        <v>9</v>
      </c>
      <c r="O699" s="39">
        <f>IF($B699="","",-SUMIFS(Tabla7[Cantidad],Tabla7[Código del producto],$B699,Tabla7[Tipo de movimiento],"SALIDA",Tabla7[Mes],O$5))</f>
        <v>0</v>
      </c>
      <c r="P699" s="39">
        <f>IF($B699="","",-SUMIFS(Tabla7[Cantidad],Tabla7[Código del producto],$B699,Tabla7[Tipo de movimiento],"SALIDA",Tabla7[Mes],P$5))</f>
        <v>13</v>
      </c>
      <c r="Q699" s="39">
        <f t="shared" si="30"/>
        <v>7.333333333333333</v>
      </c>
      <c r="R699" s="51" t="str">
        <f>IF($B699="","",IFERROR(VLOOKUP($B699,'ABC rotación'!$C:$G,5,0),"C"))</f>
        <v>A</v>
      </c>
      <c r="S699" s="41">
        <f t="shared" si="31"/>
        <v>40.909090909090914</v>
      </c>
      <c r="T699" s="40">
        <f t="shared" si="32"/>
        <v>2.7272727272727275</v>
      </c>
      <c r="U699" s="23" t="str">
        <f>IF($B699="","",VLOOKUP($T699,Tablas!$X$14:$Y$17,2,1))</f>
        <v>4. NEGRO</v>
      </c>
    </row>
    <row r="700" spans="2:21" x14ac:dyDescent="0.2">
      <c r="B700" s="1">
        <f>IF(Tablas!B698="","",Tablas!B698)</f>
        <v>300695</v>
      </c>
      <c r="C700" s="1" t="str">
        <f>IF(Tablas!C698="","",Tablas!C698)</f>
        <v>CUBIERTA DE MASTER AZUL</v>
      </c>
      <c r="D700" s="1" t="str">
        <f>IF(Tablas!D698="","",Tablas!D698)</f>
        <v>05 - COLISION</v>
      </c>
      <c r="E700" s="1" t="str">
        <f>IF(Tablas!E698="","",Tablas!E698)</f>
        <v>UN</v>
      </c>
      <c r="F700" s="1">
        <f>IF(Tablas!F698="","",Tablas!F698)</f>
        <v>25</v>
      </c>
      <c r="G700" s="1">
        <f>IF(Tablas!I698="","",Tablas!I698)</f>
        <v>39</v>
      </c>
      <c r="H700" s="1">
        <v>5</v>
      </c>
      <c r="I700" s="39">
        <f>IF($B700="","",-SUMIFS(Tabla7[Cantidad],Tabla7[Código del producto],$B700,Tabla7[Tipo de movimiento],"SALIDA",Tabla7[Mes],I$5))</f>
        <v>21</v>
      </c>
      <c r="J700" s="39">
        <f>IF($B700="","",-SUMIFS(Tabla7[Cantidad],Tabla7[Código del producto],$B700,Tabla7[Tipo de movimiento],"SALIDA",Tabla7[Mes],J$5))</f>
        <v>13</v>
      </c>
      <c r="K700" s="39">
        <f>IF($B700="","",-SUMIFS(Tabla7[Cantidad],Tabla7[Código del producto],$B700,Tabla7[Tipo de movimiento],"SALIDA",Tabla7[Mes],K$5))</f>
        <v>12</v>
      </c>
      <c r="L700" s="39">
        <f>IF($B700="","",-SUMIFS(Tabla7[Cantidad],Tabla7[Código del producto],$B700,Tabla7[Tipo de movimiento],"SALIDA",Tabla7[Mes],L$5))</f>
        <v>6</v>
      </c>
      <c r="M700" s="39">
        <f>IF($B700="","",-SUMIFS(Tabla7[Cantidad],Tabla7[Código del producto],$B700,Tabla7[Tipo de movimiento],"SALIDA",Tabla7[Mes],M$5))</f>
        <v>38</v>
      </c>
      <c r="N700" s="39">
        <f>IF($B700="","",-SUMIFS(Tabla7[Cantidad],Tabla7[Código del producto],$B700,Tabla7[Tipo de movimiento],"SALIDA",Tabla7[Mes],N$5))</f>
        <v>0</v>
      </c>
      <c r="O700" s="39">
        <f>IF($B700="","",-SUMIFS(Tabla7[Cantidad],Tabla7[Código del producto],$B700,Tabla7[Tipo de movimiento],"SALIDA",Tabla7[Mes],O$5))</f>
        <v>0</v>
      </c>
      <c r="P700" s="39">
        <f>IF($B700="","",-SUMIFS(Tabla7[Cantidad],Tabla7[Código del producto],$B700,Tabla7[Tipo de movimiento],"SALIDA",Tabla7[Mes],P$5))</f>
        <v>14</v>
      </c>
      <c r="Q700" s="39">
        <f t="shared" si="30"/>
        <v>4.666666666666667</v>
      </c>
      <c r="R700" s="51" t="str">
        <f>IF($B700="","",IFERROR(VLOOKUP($B700,'ABC rotación'!$C:$G,5,0),"C"))</f>
        <v>A</v>
      </c>
      <c r="S700" s="41">
        <f t="shared" si="31"/>
        <v>32.142857142857139</v>
      </c>
      <c r="T700" s="40">
        <f t="shared" si="32"/>
        <v>1.2857142857142856</v>
      </c>
      <c r="U700" s="23" t="str">
        <f>IF($B700="","",VLOOKUP($T700,Tablas!$X$14:$Y$17,2,1))</f>
        <v>3. VERDE</v>
      </c>
    </row>
    <row r="701" spans="2:21" x14ac:dyDescent="0.2">
      <c r="B701" s="1">
        <f>IF(Tablas!B699="","",Tablas!B699)</f>
        <v>300696</v>
      </c>
      <c r="C701" s="1" t="str">
        <f>IF(Tablas!C699="","",Tablas!C699)</f>
        <v>TAPABARRO INTERNO DEL AZUL</v>
      </c>
      <c r="D701" s="1" t="str">
        <f>IF(Tablas!D699="","",Tablas!D699)</f>
        <v>05 - COLISION</v>
      </c>
      <c r="E701" s="1" t="str">
        <f>IF(Tablas!E699="","",Tablas!E699)</f>
        <v>UN</v>
      </c>
      <c r="F701" s="1">
        <f>IF(Tablas!F699="","",Tablas!F699)</f>
        <v>14</v>
      </c>
      <c r="G701" s="1">
        <f>IF(Tablas!I699="","",Tablas!I699)</f>
        <v>27</v>
      </c>
      <c r="H701" s="1">
        <v>10</v>
      </c>
      <c r="I701" s="39">
        <f>IF($B701="","",-SUMIFS(Tabla7[Cantidad],Tabla7[Código del producto],$B701,Tabla7[Tipo de movimiento],"SALIDA",Tabla7[Mes],I$5))</f>
        <v>0</v>
      </c>
      <c r="J701" s="39">
        <f>IF($B701="","",-SUMIFS(Tabla7[Cantidad],Tabla7[Código del producto],$B701,Tabla7[Tipo de movimiento],"SALIDA",Tabla7[Mes],J$5))</f>
        <v>0</v>
      </c>
      <c r="K701" s="39">
        <f>IF($B701="","",-SUMIFS(Tabla7[Cantidad],Tabla7[Código del producto],$B701,Tabla7[Tipo de movimiento],"SALIDA",Tabla7[Mes],K$5))</f>
        <v>5</v>
      </c>
      <c r="L701" s="39">
        <f>IF($B701="","",-SUMIFS(Tabla7[Cantidad],Tabla7[Código del producto],$B701,Tabla7[Tipo de movimiento],"SALIDA",Tabla7[Mes],L$5))</f>
        <v>0</v>
      </c>
      <c r="M701" s="39">
        <f>IF($B701="","",-SUMIFS(Tabla7[Cantidad],Tabla7[Código del producto],$B701,Tabla7[Tipo de movimiento],"SALIDA",Tabla7[Mes],M$5))</f>
        <v>0</v>
      </c>
      <c r="N701" s="39">
        <f>IF($B701="","",-SUMIFS(Tabla7[Cantidad],Tabla7[Código del producto],$B701,Tabla7[Tipo de movimiento],"SALIDA",Tabla7[Mes],N$5))</f>
        <v>0</v>
      </c>
      <c r="O701" s="39">
        <f>IF($B701="","",-SUMIFS(Tabla7[Cantidad],Tabla7[Código del producto],$B701,Tabla7[Tipo de movimiento],"SALIDA",Tabla7[Mes],O$5))</f>
        <v>0</v>
      </c>
      <c r="P701" s="39">
        <f>IF($B701="","",-SUMIFS(Tabla7[Cantidad],Tabla7[Código del producto],$B701,Tabla7[Tipo de movimiento],"SALIDA",Tabla7[Mes],P$5))</f>
        <v>0</v>
      </c>
      <c r="Q701" s="39">
        <f t="shared" si="30"/>
        <v>0</v>
      </c>
      <c r="R701" s="51" t="str">
        <f>IF($B701="","",IFERROR(VLOOKUP($B701,'ABC rotación'!$C:$G,5,0),"C"))</f>
        <v>A</v>
      </c>
      <c r="S701" s="41">
        <f t="shared" si="31"/>
        <v>0</v>
      </c>
      <c r="T701" s="40">
        <f t="shared" si="32"/>
        <v>0</v>
      </c>
      <c r="U701" s="23" t="str">
        <f>IF($B701="","",VLOOKUP($T701,Tablas!$X$14:$Y$17,2,1))</f>
        <v>1. ROJO</v>
      </c>
    </row>
    <row r="702" spans="2:21" x14ac:dyDescent="0.2">
      <c r="B702" s="1">
        <f>IF(Tablas!B700="","",Tablas!B700)</f>
        <v>300697</v>
      </c>
      <c r="C702" s="1" t="str">
        <f>IF(Tablas!C700="","",Tablas!C700)</f>
        <v>EJE RUEDA DELANTERA 12M*245</v>
      </c>
      <c r="D702" s="1" t="str">
        <f>IF(Tablas!D700="","",Tablas!D700)</f>
        <v>13 - TRACCION</v>
      </c>
      <c r="E702" s="1" t="str">
        <f>IF(Tablas!E700="","",Tablas!E700)</f>
        <v>UN</v>
      </c>
      <c r="F702" s="1">
        <f>IF(Tablas!F700="","",Tablas!F700)</f>
        <v>12</v>
      </c>
      <c r="G702" s="1">
        <f>IF(Tablas!I700="","",Tablas!I700)</f>
        <v>10</v>
      </c>
      <c r="H702" s="1">
        <v>8</v>
      </c>
      <c r="I702" s="39">
        <f>IF($B702="","",-SUMIFS(Tabla7[Cantidad],Tabla7[Código del producto],$B702,Tabla7[Tipo de movimiento],"SALIDA",Tabla7[Mes],I$5))</f>
        <v>0</v>
      </c>
      <c r="J702" s="39">
        <f>IF($B702="","",-SUMIFS(Tabla7[Cantidad],Tabla7[Código del producto],$B702,Tabla7[Tipo de movimiento],"SALIDA",Tabla7[Mes],J$5))</f>
        <v>0</v>
      </c>
      <c r="K702" s="39">
        <f>IF($B702="","",-SUMIFS(Tabla7[Cantidad],Tabla7[Código del producto],$B702,Tabla7[Tipo de movimiento],"SALIDA",Tabla7[Mes],K$5))</f>
        <v>19</v>
      </c>
      <c r="L702" s="39">
        <f>IF($B702="","",-SUMIFS(Tabla7[Cantidad],Tabla7[Código del producto],$B702,Tabla7[Tipo de movimiento],"SALIDA",Tabla7[Mes],L$5))</f>
        <v>12</v>
      </c>
      <c r="M702" s="39">
        <f>IF($B702="","",-SUMIFS(Tabla7[Cantidad],Tabla7[Código del producto],$B702,Tabla7[Tipo de movimiento],"SALIDA",Tabla7[Mes],M$5))</f>
        <v>0</v>
      </c>
      <c r="N702" s="39">
        <f>IF($B702="","",-SUMIFS(Tabla7[Cantidad],Tabla7[Código del producto],$B702,Tabla7[Tipo de movimiento],"SALIDA",Tabla7[Mes],N$5))</f>
        <v>0</v>
      </c>
      <c r="O702" s="39">
        <f>IF($B702="","",-SUMIFS(Tabla7[Cantidad],Tabla7[Código del producto],$B702,Tabla7[Tipo de movimiento],"SALIDA",Tabla7[Mes],O$5))</f>
        <v>0</v>
      </c>
      <c r="P702" s="39">
        <f>IF($B702="","",-SUMIFS(Tabla7[Cantidad],Tabla7[Código del producto],$B702,Tabla7[Tipo de movimiento],"SALIDA",Tabla7[Mes],P$5))</f>
        <v>0</v>
      </c>
      <c r="Q702" s="39">
        <f t="shared" si="30"/>
        <v>0</v>
      </c>
      <c r="R702" s="51" t="str">
        <f>IF($B702="","",IFERROR(VLOOKUP($B702,'ABC rotación'!$C:$G,5,0),"C"))</f>
        <v>C</v>
      </c>
      <c r="S702" s="41">
        <f t="shared" si="31"/>
        <v>0</v>
      </c>
      <c r="T702" s="40">
        <f t="shared" si="32"/>
        <v>0</v>
      </c>
      <c r="U702" s="23" t="str">
        <f>IF($B702="","",VLOOKUP($T702,Tablas!$X$14:$Y$17,2,1))</f>
        <v>1. ROJO</v>
      </c>
    </row>
    <row r="703" spans="2:21" x14ac:dyDescent="0.2">
      <c r="B703" s="1">
        <f>IF(Tablas!B701="","",Tablas!B701)</f>
        <v>300698</v>
      </c>
      <c r="C703" s="1" t="str">
        <f>IF(Tablas!C701="","",Tablas!C701)</f>
        <v>RESORTE DE EMBRAGUE</v>
      </c>
      <c r="D703" s="1" t="str">
        <f>IF(Tablas!D701="","",Tablas!D701)</f>
        <v>04 - FRENOS Y EMBRAGUES</v>
      </c>
      <c r="E703" s="1" t="str">
        <f>IF(Tablas!E701="","",Tablas!E701)</f>
        <v>UN</v>
      </c>
      <c r="F703" s="1">
        <f>IF(Tablas!F701="","",Tablas!F701)</f>
        <v>18</v>
      </c>
      <c r="G703" s="1">
        <f>IF(Tablas!I701="","",Tablas!I701)</f>
        <v>26</v>
      </c>
      <c r="H703" s="1">
        <v>8</v>
      </c>
      <c r="I703" s="39">
        <f>IF($B703="","",-SUMIFS(Tabla7[Cantidad],Tabla7[Código del producto],$B703,Tabla7[Tipo de movimiento],"SALIDA",Tabla7[Mes],I$5))</f>
        <v>0</v>
      </c>
      <c r="J703" s="39">
        <f>IF($B703="","",-SUMIFS(Tabla7[Cantidad],Tabla7[Código del producto],$B703,Tabla7[Tipo de movimiento],"SALIDA",Tabla7[Mes],J$5))</f>
        <v>16</v>
      </c>
      <c r="K703" s="39">
        <f>IF($B703="","",-SUMIFS(Tabla7[Cantidad],Tabla7[Código del producto],$B703,Tabla7[Tipo de movimiento],"SALIDA",Tabla7[Mes],K$5))</f>
        <v>0</v>
      </c>
      <c r="L703" s="39">
        <f>IF($B703="","",-SUMIFS(Tabla7[Cantidad],Tabla7[Código del producto],$B703,Tabla7[Tipo de movimiento],"SALIDA",Tabla7[Mes],L$5))</f>
        <v>20</v>
      </c>
      <c r="M703" s="39">
        <f>IF($B703="","",-SUMIFS(Tabla7[Cantidad],Tabla7[Código del producto],$B703,Tabla7[Tipo de movimiento],"SALIDA",Tabla7[Mes],M$5))</f>
        <v>0</v>
      </c>
      <c r="N703" s="39">
        <f>IF($B703="","",-SUMIFS(Tabla7[Cantidad],Tabla7[Código del producto],$B703,Tabla7[Tipo de movimiento],"SALIDA",Tabla7[Mes],N$5))</f>
        <v>0</v>
      </c>
      <c r="O703" s="39">
        <f>IF($B703="","",-SUMIFS(Tabla7[Cantidad],Tabla7[Código del producto],$B703,Tabla7[Tipo de movimiento],"SALIDA",Tabla7[Mes],O$5))</f>
        <v>0</v>
      </c>
      <c r="P703" s="39">
        <f>IF($B703="","",-SUMIFS(Tabla7[Cantidad],Tabla7[Código del producto],$B703,Tabla7[Tipo de movimiento],"SALIDA",Tabla7[Mes],P$5))</f>
        <v>0</v>
      </c>
      <c r="Q703" s="39">
        <f t="shared" si="30"/>
        <v>0</v>
      </c>
      <c r="R703" s="51" t="str">
        <f>IF($B703="","",IFERROR(VLOOKUP($B703,'ABC rotación'!$C:$G,5,0),"C"))</f>
        <v>A</v>
      </c>
      <c r="S703" s="41">
        <f t="shared" si="31"/>
        <v>0</v>
      </c>
      <c r="T703" s="40">
        <f t="shared" si="32"/>
        <v>0</v>
      </c>
      <c r="U703" s="23" t="str">
        <f>IF($B703="","",VLOOKUP($T703,Tablas!$X$14:$Y$17,2,1))</f>
        <v>1. ROJO</v>
      </c>
    </row>
    <row r="704" spans="2:21" x14ac:dyDescent="0.2">
      <c r="B704" s="1">
        <f>IF(Tablas!B702="","",Tablas!B702)</f>
        <v>300699</v>
      </c>
      <c r="C704" s="1" t="str">
        <f>IF(Tablas!C702="","",Tablas!C702)</f>
        <v>FOCO INDICADOR DE GIRO 12V/1.7</v>
      </c>
      <c r="D704" s="1" t="str">
        <f>IF(Tablas!D702="","",Tablas!D702)</f>
        <v>14 - LUCES</v>
      </c>
      <c r="E704" s="1" t="str">
        <f>IF(Tablas!E702="","",Tablas!E702)</f>
        <v>UN</v>
      </c>
      <c r="F704" s="1">
        <f>IF(Tablas!F702="","",Tablas!F702)</f>
        <v>16</v>
      </c>
      <c r="G704" s="1">
        <f>IF(Tablas!I702="","",Tablas!I702)</f>
        <v>21</v>
      </c>
      <c r="H704" s="1">
        <v>8</v>
      </c>
      <c r="I704" s="39">
        <f>IF($B704="","",-SUMIFS(Tabla7[Cantidad],Tabla7[Código del producto],$B704,Tabla7[Tipo de movimiento],"SALIDA",Tabla7[Mes],I$5))</f>
        <v>0</v>
      </c>
      <c r="J704" s="39">
        <f>IF($B704="","",-SUMIFS(Tabla7[Cantidad],Tabla7[Código del producto],$B704,Tabla7[Tipo de movimiento],"SALIDA",Tabla7[Mes],J$5))</f>
        <v>0</v>
      </c>
      <c r="K704" s="39">
        <f>IF($B704="","",-SUMIFS(Tabla7[Cantidad],Tabla7[Código del producto],$B704,Tabla7[Tipo de movimiento],"SALIDA",Tabla7[Mes],K$5))</f>
        <v>0</v>
      </c>
      <c r="L704" s="39">
        <f>IF($B704="","",-SUMIFS(Tabla7[Cantidad],Tabla7[Código del producto],$B704,Tabla7[Tipo de movimiento],"SALIDA",Tabla7[Mes],L$5))</f>
        <v>0</v>
      </c>
      <c r="M704" s="39">
        <f>IF($B704="","",-SUMIFS(Tabla7[Cantidad],Tabla7[Código del producto],$B704,Tabla7[Tipo de movimiento],"SALIDA",Tabla7[Mes],M$5))</f>
        <v>0</v>
      </c>
      <c r="N704" s="39">
        <f>IF($B704="","",-SUMIFS(Tabla7[Cantidad],Tabla7[Código del producto],$B704,Tabla7[Tipo de movimiento],"SALIDA",Tabla7[Mes],N$5))</f>
        <v>14</v>
      </c>
      <c r="O704" s="39">
        <f>IF($B704="","",-SUMIFS(Tabla7[Cantidad],Tabla7[Código del producto],$B704,Tabla7[Tipo de movimiento],"SALIDA",Tabla7[Mes],O$5))</f>
        <v>0</v>
      </c>
      <c r="P704" s="39">
        <f>IF($B704="","",-SUMIFS(Tabla7[Cantidad],Tabla7[Código del producto],$B704,Tabla7[Tipo de movimiento],"SALIDA",Tabla7[Mes],P$5))</f>
        <v>0</v>
      </c>
      <c r="Q704" s="39">
        <f t="shared" si="30"/>
        <v>4.666666666666667</v>
      </c>
      <c r="R704" s="51" t="str">
        <f>IF($B704="","",IFERROR(VLOOKUP($B704,'ABC rotación'!$C:$G,5,0),"C"))</f>
        <v>B</v>
      </c>
      <c r="S704" s="41">
        <f t="shared" si="31"/>
        <v>51.428571428571423</v>
      </c>
      <c r="T704" s="40">
        <f t="shared" si="32"/>
        <v>3.214285714285714</v>
      </c>
      <c r="U704" s="23" t="str">
        <f>IF($B704="","",VLOOKUP($T704,Tablas!$X$14:$Y$17,2,1))</f>
        <v>4. NEGRO</v>
      </c>
    </row>
    <row r="705" spans="2:21" x14ac:dyDescent="0.2">
      <c r="B705" s="1">
        <f>IF(Tablas!B703="","",Tablas!B703)</f>
        <v>300700</v>
      </c>
      <c r="C705" s="1" t="str">
        <f>IF(Tablas!C703="","",Tablas!C703)</f>
        <v>MEDIDOR DE ACEITE</v>
      </c>
      <c r="D705" s="1" t="str">
        <f>IF(Tablas!D703="","",Tablas!D703)</f>
        <v>09 - PARTES DE MOTOR</v>
      </c>
      <c r="E705" s="1" t="str">
        <f>IF(Tablas!E703="","",Tablas!E703)</f>
        <v>UN</v>
      </c>
      <c r="F705" s="1">
        <f>IF(Tablas!F703="","",Tablas!F703)</f>
        <v>20</v>
      </c>
      <c r="G705" s="1">
        <f>IF(Tablas!I703="","",Tablas!I703)</f>
        <v>32</v>
      </c>
      <c r="H705" s="1">
        <v>3</v>
      </c>
      <c r="I705" s="39">
        <f>IF($B705="","",-SUMIFS(Tabla7[Cantidad],Tabla7[Código del producto],$B705,Tabla7[Tipo de movimiento],"SALIDA",Tabla7[Mes],I$5))</f>
        <v>0</v>
      </c>
      <c r="J705" s="39">
        <f>IF($B705="","",-SUMIFS(Tabla7[Cantidad],Tabla7[Código del producto],$B705,Tabla7[Tipo de movimiento],"SALIDA",Tabla7[Mes],J$5))</f>
        <v>0</v>
      </c>
      <c r="K705" s="39">
        <f>IF($B705="","",-SUMIFS(Tabla7[Cantidad],Tabla7[Código del producto],$B705,Tabla7[Tipo de movimiento],"SALIDA",Tabla7[Mes],K$5))</f>
        <v>0</v>
      </c>
      <c r="L705" s="39">
        <f>IF($B705="","",-SUMIFS(Tabla7[Cantidad],Tabla7[Código del producto],$B705,Tabla7[Tipo de movimiento],"SALIDA",Tabla7[Mes],L$5))</f>
        <v>18</v>
      </c>
      <c r="M705" s="39">
        <f>IF($B705="","",-SUMIFS(Tabla7[Cantidad],Tabla7[Código del producto],$B705,Tabla7[Tipo de movimiento],"SALIDA",Tabla7[Mes],M$5))</f>
        <v>0</v>
      </c>
      <c r="N705" s="39">
        <f>IF($B705="","",-SUMIFS(Tabla7[Cantidad],Tabla7[Código del producto],$B705,Tabla7[Tipo de movimiento],"SALIDA",Tabla7[Mes],N$5))</f>
        <v>0</v>
      </c>
      <c r="O705" s="39">
        <f>IF($B705="","",-SUMIFS(Tabla7[Cantidad],Tabla7[Código del producto],$B705,Tabla7[Tipo de movimiento],"SALIDA",Tabla7[Mes],O$5))</f>
        <v>0</v>
      </c>
      <c r="P705" s="39">
        <f>IF($B705="","",-SUMIFS(Tabla7[Cantidad],Tabla7[Código del producto],$B705,Tabla7[Tipo de movimiento],"SALIDA",Tabla7[Mes],P$5))</f>
        <v>13</v>
      </c>
      <c r="Q705" s="39">
        <f t="shared" si="30"/>
        <v>4.333333333333333</v>
      </c>
      <c r="R705" s="51" t="str">
        <f>IF($B705="","",IFERROR(VLOOKUP($B705,'ABC rotación'!$C:$G,5,0),"C"))</f>
        <v>B</v>
      </c>
      <c r="S705" s="41">
        <f t="shared" si="31"/>
        <v>20.769230769230774</v>
      </c>
      <c r="T705" s="40">
        <f t="shared" si="32"/>
        <v>1.0384615384615388</v>
      </c>
      <c r="U705" s="23" t="str">
        <f>IF($B705="","",VLOOKUP($T705,Tablas!$X$14:$Y$17,2,1))</f>
        <v>3. VERDE</v>
      </c>
    </row>
    <row r="706" spans="2:21" x14ac:dyDescent="0.2">
      <c r="B706" s="1">
        <f>IF(Tablas!B704="","",Tablas!B704)</f>
        <v>300701</v>
      </c>
      <c r="C706" s="1" t="str">
        <f>IF(Tablas!C704="","",Tablas!C704)</f>
        <v>PLACA CONECTORA TRASERA AZUL</v>
      </c>
      <c r="D706" s="1" t="str">
        <f>IF(Tablas!D704="","",Tablas!D704)</f>
        <v>05 - COLISION</v>
      </c>
      <c r="E706" s="1" t="str">
        <f>IF(Tablas!E704="","",Tablas!E704)</f>
        <v>UN</v>
      </c>
      <c r="F706" s="1">
        <f>IF(Tablas!F704="","",Tablas!F704)</f>
        <v>19</v>
      </c>
      <c r="G706" s="1">
        <f>IF(Tablas!I704="","",Tablas!I704)</f>
        <v>17</v>
      </c>
      <c r="H706" s="1">
        <v>2</v>
      </c>
      <c r="I706" s="39">
        <f>IF($B706="","",-SUMIFS(Tabla7[Cantidad],Tabla7[Código del producto],$B706,Tabla7[Tipo de movimiento],"SALIDA",Tabla7[Mes],I$5))</f>
        <v>0</v>
      </c>
      <c r="J706" s="39">
        <f>IF($B706="","",-SUMIFS(Tabla7[Cantidad],Tabla7[Código del producto],$B706,Tabla7[Tipo de movimiento],"SALIDA",Tabla7[Mes],J$5))</f>
        <v>15</v>
      </c>
      <c r="K706" s="39">
        <f>IF($B706="","",-SUMIFS(Tabla7[Cantidad],Tabla7[Código del producto],$B706,Tabla7[Tipo de movimiento],"SALIDA",Tabla7[Mes],K$5))</f>
        <v>0</v>
      </c>
      <c r="L706" s="39">
        <f>IF($B706="","",-SUMIFS(Tabla7[Cantidad],Tabla7[Código del producto],$B706,Tabla7[Tipo de movimiento],"SALIDA",Tabla7[Mes],L$5))</f>
        <v>0</v>
      </c>
      <c r="M706" s="39">
        <f>IF($B706="","",-SUMIFS(Tabla7[Cantidad],Tabla7[Código del producto],$B706,Tabla7[Tipo de movimiento],"SALIDA",Tabla7[Mes],M$5))</f>
        <v>20</v>
      </c>
      <c r="N706" s="39">
        <f>IF($B706="","",-SUMIFS(Tabla7[Cantidad],Tabla7[Código del producto],$B706,Tabla7[Tipo de movimiento],"SALIDA",Tabla7[Mes],N$5))</f>
        <v>12</v>
      </c>
      <c r="O706" s="39">
        <f>IF($B706="","",-SUMIFS(Tabla7[Cantidad],Tabla7[Código del producto],$B706,Tabla7[Tipo de movimiento],"SALIDA",Tabla7[Mes],O$5))</f>
        <v>0</v>
      </c>
      <c r="P706" s="39">
        <f>IF($B706="","",-SUMIFS(Tabla7[Cantidad],Tabla7[Código del producto],$B706,Tabla7[Tipo de movimiento],"SALIDA",Tabla7[Mes],P$5))</f>
        <v>0</v>
      </c>
      <c r="Q706" s="39">
        <f t="shared" si="30"/>
        <v>4</v>
      </c>
      <c r="R706" s="51" t="str">
        <f>IF($B706="","",IFERROR(VLOOKUP($B706,'ABC rotación'!$C:$G,5,0),"C"))</f>
        <v>B</v>
      </c>
      <c r="S706" s="41">
        <f t="shared" si="31"/>
        <v>15</v>
      </c>
      <c r="T706" s="40">
        <f t="shared" si="32"/>
        <v>0.78947368421052633</v>
      </c>
      <c r="U706" s="23" t="str">
        <f>IF($B706="","",VLOOKUP($T706,Tablas!$X$14:$Y$17,2,1))</f>
        <v>2. AMARILLO</v>
      </c>
    </row>
    <row r="707" spans="2:21" x14ac:dyDescent="0.2">
      <c r="B707" s="1">
        <f>IF(Tablas!B705="","",Tablas!B705)</f>
        <v>300702</v>
      </c>
      <c r="C707" s="1" t="str">
        <f>IF(Tablas!C705="","",Tablas!C705)</f>
        <v>EJE GIRATORIO DE ARRANQUE</v>
      </c>
      <c r="D707" s="1" t="str">
        <f>IF(Tablas!D705="","",Tablas!D705)</f>
        <v>09 - PARTES DE MOTOR</v>
      </c>
      <c r="E707" s="1" t="str">
        <f>IF(Tablas!E705="","",Tablas!E705)</f>
        <v>UN</v>
      </c>
      <c r="F707" s="1">
        <f>IF(Tablas!F705="","",Tablas!F705)</f>
        <v>24</v>
      </c>
      <c r="G707" s="1">
        <f>IF(Tablas!I705="","",Tablas!I705)</f>
        <v>17</v>
      </c>
      <c r="H707" s="1">
        <v>3</v>
      </c>
      <c r="I707" s="39">
        <f>IF($B707="","",-SUMIFS(Tabla7[Cantidad],Tabla7[Código del producto],$B707,Tabla7[Tipo de movimiento],"SALIDA",Tabla7[Mes],I$5))</f>
        <v>0</v>
      </c>
      <c r="J707" s="39">
        <f>IF($B707="","",-SUMIFS(Tabla7[Cantidad],Tabla7[Código del producto],$B707,Tabla7[Tipo de movimiento],"SALIDA",Tabla7[Mes],J$5))</f>
        <v>15</v>
      </c>
      <c r="K707" s="39">
        <f>IF($B707="","",-SUMIFS(Tabla7[Cantidad],Tabla7[Código del producto],$B707,Tabla7[Tipo de movimiento],"SALIDA",Tabla7[Mes],K$5))</f>
        <v>16</v>
      </c>
      <c r="L707" s="39">
        <f>IF($B707="","",-SUMIFS(Tabla7[Cantidad],Tabla7[Código del producto],$B707,Tabla7[Tipo de movimiento],"SALIDA",Tabla7[Mes],L$5))</f>
        <v>0</v>
      </c>
      <c r="M707" s="39">
        <f>IF($B707="","",-SUMIFS(Tabla7[Cantidad],Tabla7[Código del producto],$B707,Tabla7[Tipo de movimiento],"SALIDA",Tabla7[Mes],M$5))</f>
        <v>0</v>
      </c>
      <c r="N707" s="39">
        <f>IF($B707="","",-SUMIFS(Tabla7[Cantidad],Tabla7[Código del producto],$B707,Tabla7[Tipo de movimiento],"SALIDA",Tabla7[Mes],N$5))</f>
        <v>11</v>
      </c>
      <c r="O707" s="39">
        <f>IF($B707="","",-SUMIFS(Tabla7[Cantidad],Tabla7[Código del producto],$B707,Tabla7[Tipo de movimiento],"SALIDA",Tabla7[Mes],O$5))</f>
        <v>14</v>
      </c>
      <c r="P707" s="39">
        <f>IF($B707="","",-SUMIFS(Tabla7[Cantidad],Tabla7[Código del producto],$B707,Tabla7[Tipo de movimiento],"SALIDA",Tabla7[Mes],P$5))</f>
        <v>15</v>
      </c>
      <c r="Q707" s="39">
        <f t="shared" si="30"/>
        <v>13.333333333333334</v>
      </c>
      <c r="R707" s="51" t="str">
        <f>IF($B707="","",IFERROR(VLOOKUP($B707,'ABC rotación'!$C:$G,5,0),"C"))</f>
        <v>A</v>
      </c>
      <c r="S707" s="41">
        <f t="shared" si="31"/>
        <v>6.7499999999999991</v>
      </c>
      <c r="T707" s="40">
        <f t="shared" si="32"/>
        <v>0.28124999999999994</v>
      </c>
      <c r="U707" s="23" t="str">
        <f>IF($B707="","",VLOOKUP($T707,Tablas!$X$14:$Y$17,2,1))</f>
        <v>1. ROJO</v>
      </c>
    </row>
    <row r="708" spans="2:21" x14ac:dyDescent="0.2">
      <c r="B708" s="1">
        <f>IF(Tablas!B706="","",Tablas!B706)</f>
        <v>300703</v>
      </c>
      <c r="C708" s="1" t="str">
        <f>IF(Tablas!C706="","",Tablas!C706)</f>
        <v>PLACA CONECTORA DE/AZUL/.</v>
      </c>
      <c r="D708" s="1" t="str">
        <f>IF(Tablas!D706="","",Tablas!D706)</f>
        <v>05 - COLISION</v>
      </c>
      <c r="E708" s="1" t="str">
        <f>IF(Tablas!E706="","",Tablas!E706)</f>
        <v>UN</v>
      </c>
      <c r="F708" s="1">
        <f>IF(Tablas!F706="","",Tablas!F706)</f>
        <v>20</v>
      </c>
      <c r="G708" s="1">
        <f>IF(Tablas!I706="","",Tablas!I706)</f>
        <v>19</v>
      </c>
      <c r="H708" s="1">
        <v>8</v>
      </c>
      <c r="I708" s="39">
        <f>IF($B708="","",-SUMIFS(Tabla7[Cantidad],Tabla7[Código del producto],$B708,Tabla7[Tipo de movimiento],"SALIDA",Tabla7[Mes],I$5))</f>
        <v>0</v>
      </c>
      <c r="J708" s="39">
        <f>IF($B708="","",-SUMIFS(Tabla7[Cantidad],Tabla7[Código del producto],$B708,Tabla7[Tipo de movimiento],"SALIDA",Tabla7[Mes],J$5))</f>
        <v>0</v>
      </c>
      <c r="K708" s="39">
        <f>IF($B708="","",-SUMIFS(Tabla7[Cantidad],Tabla7[Código del producto],$B708,Tabla7[Tipo de movimiento],"SALIDA",Tabla7[Mes],K$5))</f>
        <v>7</v>
      </c>
      <c r="L708" s="39">
        <f>IF($B708="","",-SUMIFS(Tabla7[Cantidad],Tabla7[Código del producto],$B708,Tabla7[Tipo de movimiento],"SALIDA",Tabla7[Mes],L$5))</f>
        <v>0</v>
      </c>
      <c r="M708" s="39">
        <f>IF($B708="","",-SUMIFS(Tabla7[Cantidad],Tabla7[Código del producto],$B708,Tabla7[Tipo de movimiento],"SALIDA",Tabla7[Mes],M$5))</f>
        <v>0</v>
      </c>
      <c r="N708" s="39">
        <f>IF($B708="","",-SUMIFS(Tabla7[Cantidad],Tabla7[Código del producto],$B708,Tabla7[Tipo de movimiento],"SALIDA",Tabla7[Mes],N$5))</f>
        <v>0</v>
      </c>
      <c r="O708" s="39">
        <f>IF($B708="","",-SUMIFS(Tabla7[Cantidad],Tabla7[Código del producto],$B708,Tabla7[Tipo de movimiento],"SALIDA",Tabla7[Mes],O$5))</f>
        <v>0</v>
      </c>
      <c r="P708" s="39">
        <f>IF($B708="","",-SUMIFS(Tabla7[Cantidad],Tabla7[Código del producto],$B708,Tabla7[Tipo de movimiento],"SALIDA",Tabla7[Mes],P$5))</f>
        <v>0</v>
      </c>
      <c r="Q708" s="39">
        <f t="shared" si="30"/>
        <v>0</v>
      </c>
      <c r="R708" s="51" t="str">
        <f>IF($B708="","",IFERROR(VLOOKUP($B708,'ABC rotación'!$C:$G,5,0),"C"))</f>
        <v>A</v>
      </c>
      <c r="S708" s="41">
        <f t="shared" si="31"/>
        <v>0</v>
      </c>
      <c r="T708" s="40">
        <f t="shared" si="32"/>
        <v>0</v>
      </c>
      <c r="U708" s="23" t="str">
        <f>IF($B708="","",VLOOKUP($T708,Tablas!$X$14:$Y$17,2,1))</f>
        <v>1. ROJO</v>
      </c>
    </row>
    <row r="709" spans="2:21" x14ac:dyDescent="0.2">
      <c r="B709" s="1">
        <f>IF(Tablas!B707="","",Tablas!B707)</f>
        <v>300704</v>
      </c>
      <c r="C709" s="1" t="str">
        <f>IF(Tablas!C707="","",Tablas!C707)</f>
        <v>MANGUERA DE COMBUSTIBLE</v>
      </c>
      <c r="D709" s="1" t="str">
        <f>IF(Tablas!D707="","",Tablas!D707)</f>
        <v>05 - COLISION</v>
      </c>
      <c r="E709" s="1" t="str">
        <f>IF(Tablas!E707="","",Tablas!E707)</f>
        <v>UN</v>
      </c>
      <c r="F709" s="1">
        <f>IF(Tablas!F707="","",Tablas!F707)</f>
        <v>15</v>
      </c>
      <c r="G709" s="1">
        <f>IF(Tablas!I707="","",Tablas!I707)</f>
        <v>27</v>
      </c>
      <c r="H709" s="1">
        <v>6</v>
      </c>
      <c r="I709" s="39">
        <f>IF($B709="","",-SUMIFS(Tabla7[Cantidad],Tabla7[Código del producto],$B709,Tabla7[Tipo de movimiento],"SALIDA",Tabla7[Mes],I$5))</f>
        <v>0</v>
      </c>
      <c r="J709" s="39">
        <f>IF($B709="","",-SUMIFS(Tabla7[Cantidad],Tabla7[Código del producto],$B709,Tabla7[Tipo de movimiento],"SALIDA",Tabla7[Mes],J$5))</f>
        <v>12</v>
      </c>
      <c r="K709" s="39">
        <f>IF($B709="","",-SUMIFS(Tabla7[Cantidad],Tabla7[Código del producto],$B709,Tabla7[Tipo de movimiento],"SALIDA",Tabla7[Mes],K$5))</f>
        <v>0</v>
      </c>
      <c r="L709" s="39">
        <f>IF($B709="","",-SUMIFS(Tabla7[Cantidad],Tabla7[Código del producto],$B709,Tabla7[Tipo de movimiento],"SALIDA",Tabla7[Mes],L$5))</f>
        <v>20</v>
      </c>
      <c r="M709" s="39">
        <f>IF($B709="","",-SUMIFS(Tabla7[Cantidad],Tabla7[Código del producto],$B709,Tabla7[Tipo de movimiento],"SALIDA",Tabla7[Mes],M$5))</f>
        <v>0</v>
      </c>
      <c r="N709" s="39">
        <f>IF($B709="","",-SUMIFS(Tabla7[Cantidad],Tabla7[Código del producto],$B709,Tabla7[Tipo de movimiento],"SALIDA",Tabla7[Mes],N$5))</f>
        <v>18</v>
      </c>
      <c r="O709" s="39">
        <f>IF($B709="","",-SUMIFS(Tabla7[Cantidad],Tabla7[Código del producto],$B709,Tabla7[Tipo de movimiento],"SALIDA",Tabla7[Mes],O$5))</f>
        <v>10</v>
      </c>
      <c r="P709" s="39">
        <f>IF($B709="","",-SUMIFS(Tabla7[Cantidad],Tabla7[Código del producto],$B709,Tabla7[Tipo de movimiento],"SALIDA",Tabla7[Mes],P$5))</f>
        <v>16</v>
      </c>
      <c r="Q709" s="39">
        <f t="shared" si="30"/>
        <v>14.666666666666666</v>
      </c>
      <c r="R709" s="51" t="str">
        <f>IF($B709="","",IFERROR(VLOOKUP($B709,'ABC rotación'!$C:$G,5,0),"C"))</f>
        <v>A</v>
      </c>
      <c r="S709" s="41">
        <f t="shared" si="31"/>
        <v>12.272727272727273</v>
      </c>
      <c r="T709" s="40">
        <f t="shared" si="32"/>
        <v>0.81818181818181823</v>
      </c>
      <c r="U709" s="23" t="str">
        <f>IF($B709="","",VLOOKUP($T709,Tablas!$X$14:$Y$17,2,1))</f>
        <v>2. AMARILLO</v>
      </c>
    </row>
    <row r="710" spans="2:21" x14ac:dyDescent="0.2">
      <c r="B710" s="1">
        <f>IF(Tablas!B708="","",Tablas!B708)</f>
        <v>300705</v>
      </c>
      <c r="C710" s="1" t="str">
        <f>IF(Tablas!C708="","",Tablas!C708)</f>
        <v>AJUSTADOR DE CADENA DERECHO</v>
      </c>
      <c r="D710" s="1" t="str">
        <f>IF(Tablas!D708="","",Tablas!D708)</f>
        <v>13 - TRACCION</v>
      </c>
      <c r="E710" s="1" t="str">
        <f>IF(Tablas!E708="","",Tablas!E708)</f>
        <v>UN</v>
      </c>
      <c r="F710" s="1">
        <f>IF(Tablas!F708="","",Tablas!F708)</f>
        <v>28</v>
      </c>
      <c r="G710" s="1">
        <f>IF(Tablas!I708="","",Tablas!I708)</f>
        <v>14</v>
      </c>
      <c r="H710" s="1">
        <v>1</v>
      </c>
      <c r="I710" s="39">
        <f>IF($B710="","",-SUMIFS(Tabla7[Cantidad],Tabla7[Código del producto],$B710,Tabla7[Tipo de movimiento],"SALIDA",Tabla7[Mes],I$5))</f>
        <v>14</v>
      </c>
      <c r="J710" s="39">
        <f>IF($B710="","",-SUMIFS(Tabla7[Cantidad],Tabla7[Código del producto],$B710,Tabla7[Tipo de movimiento],"SALIDA",Tabla7[Mes],J$5))</f>
        <v>0</v>
      </c>
      <c r="K710" s="39">
        <f>IF($B710="","",-SUMIFS(Tabla7[Cantidad],Tabla7[Código del producto],$B710,Tabla7[Tipo de movimiento],"SALIDA",Tabla7[Mes],K$5))</f>
        <v>0</v>
      </c>
      <c r="L710" s="39">
        <f>IF($B710="","",-SUMIFS(Tabla7[Cantidad],Tabla7[Código del producto],$B710,Tabla7[Tipo de movimiento],"SALIDA",Tabla7[Mes],L$5))</f>
        <v>0</v>
      </c>
      <c r="M710" s="39">
        <f>IF($B710="","",-SUMIFS(Tabla7[Cantidad],Tabla7[Código del producto],$B710,Tabla7[Tipo de movimiento],"SALIDA",Tabla7[Mes],M$5))</f>
        <v>0</v>
      </c>
      <c r="N710" s="39">
        <f>IF($B710="","",-SUMIFS(Tabla7[Cantidad],Tabla7[Código del producto],$B710,Tabla7[Tipo de movimiento],"SALIDA",Tabla7[Mes],N$5))</f>
        <v>0</v>
      </c>
      <c r="O710" s="39">
        <f>IF($B710="","",-SUMIFS(Tabla7[Cantidad],Tabla7[Código del producto],$B710,Tabla7[Tipo de movimiento],"SALIDA",Tabla7[Mes],O$5))</f>
        <v>0</v>
      </c>
      <c r="P710" s="39">
        <f>IF($B710="","",-SUMIFS(Tabla7[Cantidad],Tabla7[Código del producto],$B710,Tabla7[Tipo de movimiento],"SALIDA",Tabla7[Mes],P$5))</f>
        <v>0</v>
      </c>
      <c r="Q710" s="39">
        <f t="shared" si="30"/>
        <v>0</v>
      </c>
      <c r="R710" s="51" t="str">
        <f>IF($B710="","",IFERROR(VLOOKUP($B710,'ABC rotación'!$C:$G,5,0),"C"))</f>
        <v>C</v>
      </c>
      <c r="S710" s="41">
        <f t="shared" si="31"/>
        <v>0</v>
      </c>
      <c r="T710" s="40">
        <f t="shared" si="32"/>
        <v>0</v>
      </c>
      <c r="U710" s="23" t="str">
        <f>IF($B710="","",VLOOKUP($T710,Tablas!$X$14:$Y$17,2,1))</f>
        <v>1. ROJO</v>
      </c>
    </row>
    <row r="711" spans="2:21" x14ac:dyDescent="0.2">
      <c r="B711" s="1">
        <f>IF(Tablas!B709="","",Tablas!B709)</f>
        <v>300706</v>
      </c>
      <c r="C711" s="1" t="str">
        <f>IF(Tablas!C709="","",Tablas!C709)</f>
        <v>AJUSTADOR DE CADENA IZQUIERDO</v>
      </c>
      <c r="D711" s="1" t="str">
        <f>IF(Tablas!D709="","",Tablas!D709)</f>
        <v>13 - TRACCION</v>
      </c>
      <c r="E711" s="1" t="str">
        <f>IF(Tablas!E709="","",Tablas!E709)</f>
        <v>UN</v>
      </c>
      <c r="F711" s="1">
        <f>IF(Tablas!F709="","",Tablas!F709)</f>
        <v>12</v>
      </c>
      <c r="G711" s="1">
        <f>IF(Tablas!I709="","",Tablas!I709)</f>
        <v>11</v>
      </c>
      <c r="H711" s="1">
        <v>7</v>
      </c>
      <c r="I711" s="39">
        <f>IF($B711="","",-SUMIFS(Tabla7[Cantidad],Tabla7[Código del producto],$B711,Tabla7[Tipo de movimiento],"SALIDA",Tabla7[Mes],I$5))</f>
        <v>0</v>
      </c>
      <c r="J711" s="39">
        <f>IF($B711="","",-SUMIFS(Tabla7[Cantidad],Tabla7[Código del producto],$B711,Tabla7[Tipo de movimiento],"SALIDA",Tabla7[Mes],J$5))</f>
        <v>0</v>
      </c>
      <c r="K711" s="39">
        <f>IF($B711="","",-SUMIFS(Tabla7[Cantidad],Tabla7[Código del producto],$B711,Tabla7[Tipo de movimiento],"SALIDA",Tabla7[Mes],K$5))</f>
        <v>0</v>
      </c>
      <c r="L711" s="39">
        <f>IF($B711="","",-SUMIFS(Tabla7[Cantidad],Tabla7[Código del producto],$B711,Tabla7[Tipo de movimiento],"SALIDA",Tabla7[Mes],L$5))</f>
        <v>0</v>
      </c>
      <c r="M711" s="39">
        <f>IF($B711="","",-SUMIFS(Tabla7[Cantidad],Tabla7[Código del producto],$B711,Tabla7[Tipo de movimiento],"SALIDA",Tabla7[Mes],M$5))</f>
        <v>9</v>
      </c>
      <c r="N711" s="39">
        <f>IF($B711="","",-SUMIFS(Tabla7[Cantidad],Tabla7[Código del producto],$B711,Tabla7[Tipo de movimiento],"SALIDA",Tabla7[Mes],N$5))</f>
        <v>0</v>
      </c>
      <c r="O711" s="39">
        <f>IF($B711="","",-SUMIFS(Tabla7[Cantidad],Tabla7[Código del producto],$B711,Tabla7[Tipo de movimiento],"SALIDA",Tabla7[Mes],O$5))</f>
        <v>0</v>
      </c>
      <c r="P711" s="39">
        <f>IF($B711="","",-SUMIFS(Tabla7[Cantidad],Tabla7[Código del producto],$B711,Tabla7[Tipo de movimiento],"SALIDA",Tabla7[Mes],P$5))</f>
        <v>0</v>
      </c>
      <c r="Q711" s="39">
        <f t="shared" ref="Q711:Q774" si="33">IF($B711="","",IFERROR(AVERAGE(N711:P711),0))</f>
        <v>0</v>
      </c>
      <c r="R711" s="51" t="str">
        <f>IF($B711="","",IFERROR(VLOOKUP($B711,'ABC rotación'!$C:$G,5,0),"C"))</f>
        <v>C</v>
      </c>
      <c r="S711" s="41">
        <f t="shared" ref="S711:S774" si="34">IF($B711="","",IFERROR(H711/Q711*30,0))</f>
        <v>0</v>
      </c>
      <c r="T711" s="40">
        <f t="shared" ref="T711:T774" si="35">IF($B711="","",S711/F711)</f>
        <v>0</v>
      </c>
      <c r="U711" s="23" t="str">
        <f>IF($B711="","",VLOOKUP($T711,Tablas!$X$14:$Y$17,2,1))</f>
        <v>1. ROJO</v>
      </c>
    </row>
    <row r="712" spans="2:21" x14ac:dyDescent="0.2">
      <c r="B712" s="1">
        <f>IF(Tablas!B710="","",Tablas!B710)</f>
        <v>300707</v>
      </c>
      <c r="C712" s="1" t="str">
        <f>IF(Tablas!C710="","",Tablas!C710)</f>
        <v>EJE PRIMARIO DE TRANSMISION</v>
      </c>
      <c r="D712" s="1" t="str">
        <f>IF(Tablas!D710="","",Tablas!D710)</f>
        <v>09 - PARTES DE MOTOR</v>
      </c>
      <c r="E712" s="1" t="str">
        <f>IF(Tablas!E710="","",Tablas!E710)</f>
        <v>UN</v>
      </c>
      <c r="F712" s="1">
        <f>IF(Tablas!F710="","",Tablas!F710)</f>
        <v>16</v>
      </c>
      <c r="G712" s="1">
        <f>IF(Tablas!I710="","",Tablas!I710)</f>
        <v>17</v>
      </c>
      <c r="H712" s="1">
        <v>0</v>
      </c>
      <c r="I712" s="39">
        <f>IF($B712="","",-SUMIFS(Tabla7[Cantidad],Tabla7[Código del producto],$B712,Tabla7[Tipo de movimiento],"SALIDA",Tabla7[Mes],I$5))</f>
        <v>15</v>
      </c>
      <c r="J712" s="39">
        <f>IF($B712="","",-SUMIFS(Tabla7[Cantidad],Tabla7[Código del producto],$B712,Tabla7[Tipo de movimiento],"SALIDA",Tabla7[Mes],J$5))</f>
        <v>0</v>
      </c>
      <c r="K712" s="39">
        <f>IF($B712="","",-SUMIFS(Tabla7[Cantidad],Tabla7[Código del producto],$B712,Tabla7[Tipo de movimiento],"SALIDA",Tabla7[Mes],K$5))</f>
        <v>0</v>
      </c>
      <c r="L712" s="39">
        <f>IF($B712="","",-SUMIFS(Tabla7[Cantidad],Tabla7[Código del producto],$B712,Tabla7[Tipo de movimiento],"SALIDA",Tabla7[Mes],L$5))</f>
        <v>0</v>
      </c>
      <c r="M712" s="39">
        <f>IF($B712="","",-SUMIFS(Tabla7[Cantidad],Tabla7[Código del producto],$B712,Tabla7[Tipo de movimiento],"SALIDA",Tabla7[Mes],M$5))</f>
        <v>0</v>
      </c>
      <c r="N712" s="39">
        <f>IF($B712="","",-SUMIFS(Tabla7[Cantidad],Tabla7[Código del producto],$B712,Tabla7[Tipo de movimiento],"SALIDA",Tabla7[Mes],N$5))</f>
        <v>6</v>
      </c>
      <c r="O712" s="39">
        <f>IF($B712="","",-SUMIFS(Tabla7[Cantidad],Tabla7[Código del producto],$B712,Tabla7[Tipo de movimiento],"SALIDA",Tabla7[Mes],O$5))</f>
        <v>0</v>
      </c>
      <c r="P712" s="39">
        <f>IF($B712="","",-SUMIFS(Tabla7[Cantidad],Tabla7[Código del producto],$B712,Tabla7[Tipo de movimiento],"SALIDA",Tabla7[Mes],P$5))</f>
        <v>0</v>
      </c>
      <c r="Q712" s="39">
        <f t="shared" si="33"/>
        <v>2</v>
      </c>
      <c r="R712" s="51" t="str">
        <f>IF($B712="","",IFERROR(VLOOKUP($B712,'ABC rotación'!$C:$G,5,0),"C"))</f>
        <v>C</v>
      </c>
      <c r="S712" s="41">
        <f t="shared" si="34"/>
        <v>0</v>
      </c>
      <c r="T712" s="40">
        <f t="shared" si="35"/>
        <v>0</v>
      </c>
      <c r="U712" s="23" t="str">
        <f>IF($B712="","",VLOOKUP($T712,Tablas!$X$14:$Y$17,2,1))</f>
        <v>1. ROJO</v>
      </c>
    </row>
    <row r="713" spans="2:21" x14ac:dyDescent="0.2">
      <c r="B713" s="1">
        <f>IF(Tablas!B711="","",Tablas!B711)</f>
        <v>300708</v>
      </c>
      <c r="C713" s="1" t="str">
        <f>IF(Tablas!C711="","",Tablas!C711)</f>
        <v>EJE SECUNDARIO DE TRANSMISION</v>
      </c>
      <c r="D713" s="1" t="str">
        <f>IF(Tablas!D711="","",Tablas!D711)</f>
        <v>09 - PARTES DE MOTOR</v>
      </c>
      <c r="E713" s="1" t="str">
        <f>IF(Tablas!E711="","",Tablas!E711)</f>
        <v>UN</v>
      </c>
      <c r="F713" s="1">
        <f>IF(Tablas!F711="","",Tablas!F711)</f>
        <v>9</v>
      </c>
      <c r="G713" s="1">
        <f>IF(Tablas!I711="","",Tablas!I711)</f>
        <v>24</v>
      </c>
      <c r="H713" s="1">
        <v>9</v>
      </c>
      <c r="I713" s="39">
        <f>IF($B713="","",-SUMIFS(Tabla7[Cantidad],Tabla7[Código del producto],$B713,Tabla7[Tipo de movimiento],"SALIDA",Tabla7[Mes],I$5))</f>
        <v>0</v>
      </c>
      <c r="J713" s="39">
        <f>IF($B713="","",-SUMIFS(Tabla7[Cantidad],Tabla7[Código del producto],$B713,Tabla7[Tipo de movimiento],"SALIDA",Tabla7[Mes],J$5))</f>
        <v>0</v>
      </c>
      <c r="K713" s="39">
        <f>IF($B713="","",-SUMIFS(Tabla7[Cantidad],Tabla7[Código del producto],$B713,Tabla7[Tipo de movimiento],"SALIDA",Tabla7[Mes],K$5))</f>
        <v>0</v>
      </c>
      <c r="L713" s="39">
        <f>IF($B713="","",-SUMIFS(Tabla7[Cantidad],Tabla7[Código del producto],$B713,Tabla7[Tipo de movimiento],"SALIDA",Tabla7[Mes],L$5))</f>
        <v>0</v>
      </c>
      <c r="M713" s="39">
        <f>IF($B713="","",-SUMIFS(Tabla7[Cantidad],Tabla7[Código del producto],$B713,Tabla7[Tipo de movimiento],"SALIDA",Tabla7[Mes],M$5))</f>
        <v>18</v>
      </c>
      <c r="N713" s="39">
        <f>IF($B713="","",-SUMIFS(Tabla7[Cantidad],Tabla7[Código del producto],$B713,Tabla7[Tipo de movimiento],"SALIDA",Tabla7[Mes],N$5))</f>
        <v>0</v>
      </c>
      <c r="O713" s="39">
        <f>IF($B713="","",-SUMIFS(Tabla7[Cantidad],Tabla7[Código del producto],$B713,Tabla7[Tipo de movimiento],"SALIDA",Tabla7[Mes],O$5))</f>
        <v>29</v>
      </c>
      <c r="P713" s="39">
        <f>IF($B713="","",-SUMIFS(Tabla7[Cantidad],Tabla7[Código del producto],$B713,Tabla7[Tipo de movimiento],"SALIDA",Tabla7[Mes],P$5))</f>
        <v>0</v>
      </c>
      <c r="Q713" s="39">
        <f t="shared" si="33"/>
        <v>9.6666666666666661</v>
      </c>
      <c r="R713" s="51" t="str">
        <f>IF($B713="","",IFERROR(VLOOKUP($B713,'ABC rotación'!$C:$G,5,0),"C"))</f>
        <v>A</v>
      </c>
      <c r="S713" s="41">
        <f t="shared" si="34"/>
        <v>27.931034482758623</v>
      </c>
      <c r="T713" s="40">
        <f t="shared" si="35"/>
        <v>3.1034482758620694</v>
      </c>
      <c r="U713" s="23" t="str">
        <f>IF($B713="","",VLOOKUP($T713,Tablas!$X$14:$Y$17,2,1))</f>
        <v>4. NEGRO</v>
      </c>
    </row>
    <row r="714" spans="2:21" x14ac:dyDescent="0.2">
      <c r="B714" s="1">
        <f>IF(Tablas!B712="","",Tablas!B712)</f>
        <v>300709</v>
      </c>
      <c r="C714" s="1" t="str">
        <f>IF(Tablas!C712="","",Tablas!C712)</f>
        <v>RODAJE RADIAL BOLA,NK152312</v>
      </c>
      <c r="D714" s="1" t="str">
        <f>IF(Tablas!D712="","",Tablas!D712)</f>
        <v>15 - MISCELANEOS</v>
      </c>
      <c r="E714" s="1" t="str">
        <f>IF(Tablas!E712="","",Tablas!E712)</f>
        <v>UN</v>
      </c>
      <c r="F714" s="1">
        <f>IF(Tablas!F712="","",Tablas!F712)</f>
        <v>18</v>
      </c>
      <c r="G714" s="1">
        <f>IF(Tablas!I712="","",Tablas!I712)</f>
        <v>24</v>
      </c>
      <c r="H714" s="1">
        <v>10</v>
      </c>
      <c r="I714" s="39">
        <f>IF($B714="","",-SUMIFS(Tabla7[Cantidad],Tabla7[Código del producto],$B714,Tabla7[Tipo de movimiento],"SALIDA",Tabla7[Mes],I$5))</f>
        <v>0</v>
      </c>
      <c r="J714" s="39">
        <f>IF($B714="","",-SUMIFS(Tabla7[Cantidad],Tabla7[Código del producto],$B714,Tabla7[Tipo de movimiento],"SALIDA",Tabla7[Mes],J$5))</f>
        <v>0</v>
      </c>
      <c r="K714" s="39">
        <f>IF($B714="","",-SUMIFS(Tabla7[Cantidad],Tabla7[Código del producto],$B714,Tabla7[Tipo de movimiento],"SALIDA",Tabla7[Mes],K$5))</f>
        <v>14</v>
      </c>
      <c r="L714" s="39">
        <f>IF($B714="","",-SUMIFS(Tabla7[Cantidad],Tabla7[Código del producto],$B714,Tabla7[Tipo de movimiento],"SALIDA",Tabla7[Mes],L$5))</f>
        <v>5</v>
      </c>
      <c r="M714" s="39">
        <f>IF($B714="","",-SUMIFS(Tabla7[Cantidad],Tabla7[Código del producto],$B714,Tabla7[Tipo de movimiento],"SALIDA",Tabla7[Mes],M$5))</f>
        <v>0</v>
      </c>
      <c r="N714" s="39">
        <f>IF($B714="","",-SUMIFS(Tabla7[Cantidad],Tabla7[Código del producto],$B714,Tabla7[Tipo de movimiento],"SALIDA",Tabla7[Mes],N$5))</f>
        <v>0</v>
      </c>
      <c r="O714" s="39">
        <f>IF($B714="","",-SUMIFS(Tabla7[Cantidad],Tabla7[Código del producto],$B714,Tabla7[Tipo de movimiento],"SALIDA",Tabla7[Mes],O$5))</f>
        <v>0</v>
      </c>
      <c r="P714" s="39">
        <f>IF($B714="","",-SUMIFS(Tabla7[Cantidad],Tabla7[Código del producto],$B714,Tabla7[Tipo de movimiento],"SALIDA",Tabla7[Mes],P$5))</f>
        <v>0</v>
      </c>
      <c r="Q714" s="39">
        <f t="shared" si="33"/>
        <v>0</v>
      </c>
      <c r="R714" s="51" t="str">
        <f>IF($B714="","",IFERROR(VLOOKUP($B714,'ABC rotación'!$C:$G,5,0),"C"))</f>
        <v>C</v>
      </c>
      <c r="S714" s="41">
        <f t="shared" si="34"/>
        <v>0</v>
      </c>
      <c r="T714" s="40">
        <f t="shared" si="35"/>
        <v>0</v>
      </c>
      <c r="U714" s="23" t="str">
        <f>IF($B714="","",VLOOKUP($T714,Tablas!$X$14:$Y$17,2,1))</f>
        <v>1. ROJO</v>
      </c>
    </row>
    <row r="715" spans="2:21" x14ac:dyDescent="0.2">
      <c r="B715" s="1">
        <f>IF(Tablas!B713="","",Tablas!B713)</f>
        <v>300710</v>
      </c>
      <c r="C715" s="1" t="str">
        <f>IF(Tablas!C713="","",Tablas!C713)</f>
        <v>ASIENTO DOBLE AMARILLO NEGRO</v>
      </c>
      <c r="D715" s="1" t="str">
        <f>IF(Tablas!D713="","",Tablas!D713)</f>
        <v>15 - MISCELANEOS</v>
      </c>
      <c r="E715" s="1" t="str">
        <f>IF(Tablas!E713="","",Tablas!E713)</f>
        <v>UN</v>
      </c>
      <c r="F715" s="1">
        <f>IF(Tablas!F713="","",Tablas!F713)</f>
        <v>7</v>
      </c>
      <c r="G715" s="1">
        <f>IF(Tablas!I713="","",Tablas!I713)</f>
        <v>32</v>
      </c>
      <c r="H715" s="1">
        <v>1</v>
      </c>
      <c r="I715" s="39">
        <f>IF($B715="","",-SUMIFS(Tabla7[Cantidad],Tabla7[Código del producto],$B715,Tabla7[Tipo de movimiento],"SALIDA",Tabla7[Mes],I$5))</f>
        <v>0</v>
      </c>
      <c r="J715" s="39">
        <f>IF($B715="","",-SUMIFS(Tabla7[Cantidad],Tabla7[Código del producto],$B715,Tabla7[Tipo de movimiento],"SALIDA",Tabla7[Mes],J$5))</f>
        <v>0</v>
      </c>
      <c r="K715" s="39">
        <f>IF($B715="","",-SUMIFS(Tabla7[Cantidad],Tabla7[Código del producto],$B715,Tabla7[Tipo de movimiento],"SALIDA",Tabla7[Mes],K$5))</f>
        <v>17</v>
      </c>
      <c r="L715" s="39">
        <f>IF($B715="","",-SUMIFS(Tabla7[Cantidad],Tabla7[Código del producto],$B715,Tabla7[Tipo de movimiento],"SALIDA",Tabla7[Mes],L$5))</f>
        <v>0</v>
      </c>
      <c r="M715" s="39">
        <f>IF($B715="","",-SUMIFS(Tabla7[Cantidad],Tabla7[Código del producto],$B715,Tabla7[Tipo de movimiento],"SALIDA",Tabla7[Mes],M$5))</f>
        <v>0</v>
      </c>
      <c r="N715" s="39">
        <f>IF($B715="","",-SUMIFS(Tabla7[Cantidad],Tabla7[Código del producto],$B715,Tabla7[Tipo de movimiento],"SALIDA",Tabla7[Mes],N$5))</f>
        <v>0</v>
      </c>
      <c r="O715" s="39">
        <f>IF($B715="","",-SUMIFS(Tabla7[Cantidad],Tabla7[Código del producto],$B715,Tabla7[Tipo de movimiento],"SALIDA",Tabla7[Mes],O$5))</f>
        <v>8</v>
      </c>
      <c r="P715" s="39">
        <f>IF($B715="","",-SUMIFS(Tabla7[Cantidad],Tabla7[Código del producto],$B715,Tabla7[Tipo de movimiento],"SALIDA",Tabla7[Mes],P$5))</f>
        <v>0</v>
      </c>
      <c r="Q715" s="39">
        <f t="shared" si="33"/>
        <v>2.6666666666666665</v>
      </c>
      <c r="R715" s="51" t="str">
        <f>IF($B715="","",IFERROR(VLOOKUP($B715,'ABC rotación'!$C:$G,5,0),"C"))</f>
        <v>B</v>
      </c>
      <c r="S715" s="41">
        <f t="shared" si="34"/>
        <v>11.25</v>
      </c>
      <c r="T715" s="40">
        <f t="shared" si="35"/>
        <v>1.6071428571428572</v>
      </c>
      <c r="U715" s="23" t="str">
        <f>IF($B715="","",VLOOKUP($T715,Tablas!$X$14:$Y$17,2,1))</f>
        <v>3. VERDE</v>
      </c>
    </row>
    <row r="716" spans="2:21" x14ac:dyDescent="0.2">
      <c r="B716" s="1">
        <f>IF(Tablas!B714="","",Tablas!B714)</f>
        <v>300711</v>
      </c>
      <c r="C716" s="1" t="str">
        <f>IF(Tablas!C714="","",Tablas!C714)</f>
        <v>CONJUNTO DE DISCOS DE CLUTCH</v>
      </c>
      <c r="D716" s="1" t="str">
        <f>IF(Tablas!D714="","",Tablas!D714)</f>
        <v>04 - FRENOS Y EMBRAGUES</v>
      </c>
      <c r="E716" s="1" t="str">
        <f>IF(Tablas!E714="","",Tablas!E714)</f>
        <v>UN</v>
      </c>
      <c r="F716" s="1">
        <f>IF(Tablas!F714="","",Tablas!F714)</f>
        <v>13</v>
      </c>
      <c r="G716" s="1">
        <f>IF(Tablas!I714="","",Tablas!I714)</f>
        <v>47</v>
      </c>
      <c r="H716" s="1">
        <v>7</v>
      </c>
      <c r="I716" s="39">
        <f>IF($B716="","",-SUMIFS(Tabla7[Cantidad],Tabla7[Código del producto],$B716,Tabla7[Tipo de movimiento],"SALIDA",Tabla7[Mes],I$5))</f>
        <v>0</v>
      </c>
      <c r="J716" s="39">
        <f>IF($B716="","",-SUMIFS(Tabla7[Cantidad],Tabla7[Código del producto],$B716,Tabla7[Tipo de movimiento],"SALIDA",Tabla7[Mes],J$5))</f>
        <v>0</v>
      </c>
      <c r="K716" s="39">
        <f>IF($B716="","",-SUMIFS(Tabla7[Cantidad],Tabla7[Código del producto],$B716,Tabla7[Tipo de movimiento],"SALIDA",Tabla7[Mes],K$5))</f>
        <v>0</v>
      </c>
      <c r="L716" s="39">
        <f>IF($B716="","",-SUMIFS(Tabla7[Cantidad],Tabla7[Código del producto],$B716,Tabla7[Tipo de movimiento],"SALIDA",Tabla7[Mes],L$5))</f>
        <v>0</v>
      </c>
      <c r="M716" s="39">
        <f>IF($B716="","",-SUMIFS(Tabla7[Cantidad],Tabla7[Código del producto],$B716,Tabla7[Tipo de movimiento],"SALIDA",Tabla7[Mes],M$5))</f>
        <v>5</v>
      </c>
      <c r="N716" s="39">
        <f>IF($B716="","",-SUMIFS(Tabla7[Cantidad],Tabla7[Código del producto],$B716,Tabla7[Tipo de movimiento],"SALIDA",Tabla7[Mes],N$5))</f>
        <v>14</v>
      </c>
      <c r="O716" s="39">
        <f>IF($B716="","",-SUMIFS(Tabla7[Cantidad],Tabla7[Código del producto],$B716,Tabla7[Tipo de movimiento],"SALIDA",Tabla7[Mes],O$5))</f>
        <v>0</v>
      </c>
      <c r="P716" s="39">
        <f>IF($B716="","",-SUMIFS(Tabla7[Cantidad],Tabla7[Código del producto],$B716,Tabla7[Tipo de movimiento],"SALIDA",Tabla7[Mes],P$5))</f>
        <v>9</v>
      </c>
      <c r="Q716" s="39">
        <f t="shared" si="33"/>
        <v>7.666666666666667</v>
      </c>
      <c r="R716" s="51" t="str">
        <f>IF($B716="","",IFERROR(VLOOKUP($B716,'ABC rotación'!$C:$G,5,0),"C"))</f>
        <v>A</v>
      </c>
      <c r="S716" s="41">
        <f t="shared" si="34"/>
        <v>27.391304347826086</v>
      </c>
      <c r="T716" s="40">
        <f t="shared" si="35"/>
        <v>2.1070234113712374</v>
      </c>
      <c r="U716" s="23" t="str">
        <f>IF($B716="","",VLOOKUP($T716,Tablas!$X$14:$Y$17,2,1))</f>
        <v>4. NEGRO</v>
      </c>
    </row>
    <row r="717" spans="2:21" x14ac:dyDescent="0.2">
      <c r="B717" s="1">
        <f>IF(Tablas!B715="","",Tablas!B715)</f>
        <v>300712</v>
      </c>
      <c r="C717" s="1" t="str">
        <f>IF(Tablas!C715="","",Tablas!C715)</f>
        <v>INTERRUPTOR DE FRENO TRASERO</v>
      </c>
      <c r="D717" s="1" t="str">
        <f>IF(Tablas!D715="","",Tablas!D715)</f>
        <v>07 - PEDALES Y POSAPIES</v>
      </c>
      <c r="E717" s="1" t="str">
        <f>IF(Tablas!E715="","",Tablas!E715)</f>
        <v>UN</v>
      </c>
      <c r="F717" s="1">
        <f>IF(Tablas!F715="","",Tablas!F715)</f>
        <v>5</v>
      </c>
      <c r="G717" s="1">
        <f>IF(Tablas!I715="","",Tablas!I715)</f>
        <v>6</v>
      </c>
      <c r="H717" s="1">
        <v>8</v>
      </c>
      <c r="I717" s="39">
        <f>IF($B717="","",-SUMIFS(Tabla7[Cantidad],Tabla7[Código del producto],$B717,Tabla7[Tipo de movimiento],"SALIDA",Tabla7[Mes],I$5))</f>
        <v>0</v>
      </c>
      <c r="J717" s="39">
        <f>IF($B717="","",-SUMIFS(Tabla7[Cantidad],Tabla7[Código del producto],$B717,Tabla7[Tipo de movimiento],"SALIDA",Tabla7[Mes],J$5))</f>
        <v>0</v>
      </c>
      <c r="K717" s="39">
        <f>IF($B717="","",-SUMIFS(Tabla7[Cantidad],Tabla7[Código del producto],$B717,Tabla7[Tipo de movimiento],"SALIDA",Tabla7[Mes],K$5))</f>
        <v>13</v>
      </c>
      <c r="L717" s="39">
        <f>IF($B717="","",-SUMIFS(Tabla7[Cantidad],Tabla7[Código del producto],$B717,Tabla7[Tipo de movimiento],"SALIDA",Tabla7[Mes],L$5))</f>
        <v>0</v>
      </c>
      <c r="M717" s="39">
        <f>IF($B717="","",-SUMIFS(Tabla7[Cantidad],Tabla7[Código del producto],$B717,Tabla7[Tipo de movimiento],"SALIDA",Tabla7[Mes],M$5))</f>
        <v>17</v>
      </c>
      <c r="N717" s="39">
        <f>IF($B717="","",-SUMIFS(Tabla7[Cantidad],Tabla7[Código del producto],$B717,Tabla7[Tipo de movimiento],"SALIDA",Tabla7[Mes],N$5))</f>
        <v>0</v>
      </c>
      <c r="O717" s="39">
        <f>IF($B717="","",-SUMIFS(Tabla7[Cantidad],Tabla7[Código del producto],$B717,Tabla7[Tipo de movimiento],"SALIDA",Tabla7[Mes],O$5))</f>
        <v>12</v>
      </c>
      <c r="P717" s="39">
        <f>IF($B717="","",-SUMIFS(Tabla7[Cantidad],Tabla7[Código del producto],$B717,Tabla7[Tipo de movimiento],"SALIDA",Tabla7[Mes],P$5))</f>
        <v>0</v>
      </c>
      <c r="Q717" s="39">
        <f t="shared" si="33"/>
        <v>4</v>
      </c>
      <c r="R717" s="51" t="str">
        <f>IF($B717="","",IFERROR(VLOOKUP($B717,'ABC rotación'!$C:$G,5,0),"C"))</f>
        <v>C</v>
      </c>
      <c r="S717" s="41">
        <f t="shared" si="34"/>
        <v>60</v>
      </c>
      <c r="T717" s="40">
        <f t="shared" si="35"/>
        <v>12</v>
      </c>
      <c r="U717" s="23" t="str">
        <f>IF($B717="","",VLOOKUP($T717,Tablas!$X$14:$Y$17,2,1))</f>
        <v>4. NEGRO</v>
      </c>
    </row>
    <row r="718" spans="2:21" x14ac:dyDescent="0.2">
      <c r="B718" s="1">
        <f>IF(Tablas!B716="","",Tablas!B716)</f>
        <v>300713</v>
      </c>
      <c r="C718" s="1" t="str">
        <f>IF(Tablas!C716="","",Tablas!C716)</f>
        <v>PLACA CONECTORA DE AMORTIGUADO</v>
      </c>
      <c r="D718" s="1" t="str">
        <f>IF(Tablas!D716="","",Tablas!D716)</f>
        <v>15 - MISCELANEOS</v>
      </c>
      <c r="E718" s="1" t="str">
        <f>IF(Tablas!E716="","",Tablas!E716)</f>
        <v>UN</v>
      </c>
      <c r="F718" s="1">
        <f>IF(Tablas!F716="","",Tablas!F716)</f>
        <v>21</v>
      </c>
      <c r="G718" s="1">
        <f>IF(Tablas!I716="","",Tablas!I716)</f>
        <v>50</v>
      </c>
      <c r="H718" s="1">
        <v>1</v>
      </c>
      <c r="I718" s="39">
        <f>IF($B718="","",-SUMIFS(Tabla7[Cantidad],Tabla7[Código del producto],$B718,Tabla7[Tipo de movimiento],"SALIDA",Tabla7[Mes],I$5))</f>
        <v>0</v>
      </c>
      <c r="J718" s="39">
        <f>IF($B718="","",-SUMIFS(Tabla7[Cantidad],Tabla7[Código del producto],$B718,Tabla7[Tipo de movimiento],"SALIDA",Tabla7[Mes],J$5))</f>
        <v>10</v>
      </c>
      <c r="K718" s="39">
        <f>IF($B718="","",-SUMIFS(Tabla7[Cantidad],Tabla7[Código del producto],$B718,Tabla7[Tipo de movimiento],"SALIDA",Tabla7[Mes],K$5))</f>
        <v>0</v>
      </c>
      <c r="L718" s="39">
        <f>IF($B718="","",-SUMIFS(Tabla7[Cantidad],Tabla7[Código del producto],$B718,Tabla7[Tipo de movimiento],"SALIDA",Tabla7[Mes],L$5))</f>
        <v>18</v>
      </c>
      <c r="M718" s="39">
        <f>IF($B718="","",-SUMIFS(Tabla7[Cantidad],Tabla7[Código del producto],$B718,Tabla7[Tipo de movimiento],"SALIDA",Tabla7[Mes],M$5))</f>
        <v>0</v>
      </c>
      <c r="N718" s="39">
        <f>IF($B718="","",-SUMIFS(Tabla7[Cantidad],Tabla7[Código del producto],$B718,Tabla7[Tipo de movimiento],"SALIDA",Tabla7[Mes],N$5))</f>
        <v>0</v>
      </c>
      <c r="O718" s="39">
        <f>IF($B718="","",-SUMIFS(Tabla7[Cantidad],Tabla7[Código del producto],$B718,Tabla7[Tipo de movimiento],"SALIDA",Tabla7[Mes],O$5))</f>
        <v>0</v>
      </c>
      <c r="P718" s="39">
        <f>IF($B718="","",-SUMIFS(Tabla7[Cantidad],Tabla7[Código del producto],$B718,Tabla7[Tipo de movimiento],"SALIDA",Tabla7[Mes],P$5))</f>
        <v>0</v>
      </c>
      <c r="Q718" s="39">
        <f t="shared" si="33"/>
        <v>0</v>
      </c>
      <c r="R718" s="51" t="str">
        <f>IF($B718="","",IFERROR(VLOOKUP($B718,'ABC rotación'!$C:$G,5,0),"C"))</f>
        <v>C</v>
      </c>
      <c r="S718" s="41">
        <f t="shared" si="34"/>
        <v>0</v>
      </c>
      <c r="T718" s="40">
        <f t="shared" si="35"/>
        <v>0</v>
      </c>
      <c r="U718" s="23" t="str">
        <f>IF($B718="","",VLOOKUP($T718,Tablas!$X$14:$Y$17,2,1))</f>
        <v>1. ROJO</v>
      </c>
    </row>
    <row r="719" spans="2:21" x14ac:dyDescent="0.2">
      <c r="B719" s="1">
        <f>IF(Tablas!B717="","",Tablas!B717)</f>
        <v>300714</v>
      </c>
      <c r="C719" s="1" t="str">
        <f>IF(Tablas!C717="","",Tablas!C717)</f>
        <v>TAPON DE INSPECCION CADENA</v>
      </c>
      <c r="D719" s="1" t="str">
        <f>IF(Tablas!D717="","",Tablas!D717)</f>
        <v>13 - TRACCION</v>
      </c>
      <c r="E719" s="1" t="str">
        <f>IF(Tablas!E717="","",Tablas!E717)</f>
        <v>UN</v>
      </c>
      <c r="F719" s="1">
        <f>IF(Tablas!F717="","",Tablas!F717)</f>
        <v>5</v>
      </c>
      <c r="G719" s="1">
        <f>IF(Tablas!I717="","",Tablas!I717)</f>
        <v>5</v>
      </c>
      <c r="H719" s="1">
        <v>10</v>
      </c>
      <c r="I719" s="39">
        <f>IF($B719="","",-SUMIFS(Tabla7[Cantidad],Tabla7[Código del producto],$B719,Tabla7[Tipo de movimiento],"SALIDA",Tabla7[Mes],I$5))</f>
        <v>0</v>
      </c>
      <c r="J719" s="39">
        <f>IF($B719="","",-SUMIFS(Tabla7[Cantidad],Tabla7[Código del producto],$B719,Tabla7[Tipo de movimiento],"SALIDA",Tabla7[Mes],J$5))</f>
        <v>0</v>
      </c>
      <c r="K719" s="39">
        <f>IF($B719="","",-SUMIFS(Tabla7[Cantidad],Tabla7[Código del producto],$B719,Tabla7[Tipo de movimiento],"SALIDA",Tabla7[Mes],K$5))</f>
        <v>0</v>
      </c>
      <c r="L719" s="39">
        <f>IF($B719="","",-SUMIFS(Tabla7[Cantidad],Tabla7[Código del producto],$B719,Tabla7[Tipo de movimiento],"SALIDA",Tabla7[Mes],L$5))</f>
        <v>0</v>
      </c>
      <c r="M719" s="39">
        <f>IF($B719="","",-SUMIFS(Tabla7[Cantidad],Tabla7[Código del producto],$B719,Tabla7[Tipo de movimiento],"SALIDA",Tabla7[Mes],M$5))</f>
        <v>0</v>
      </c>
      <c r="N719" s="39">
        <f>IF($B719="","",-SUMIFS(Tabla7[Cantidad],Tabla7[Código del producto],$B719,Tabla7[Tipo de movimiento],"SALIDA",Tabla7[Mes],N$5))</f>
        <v>0</v>
      </c>
      <c r="O719" s="39">
        <f>IF($B719="","",-SUMIFS(Tabla7[Cantidad],Tabla7[Código del producto],$B719,Tabla7[Tipo de movimiento],"SALIDA",Tabla7[Mes],O$5))</f>
        <v>29</v>
      </c>
      <c r="P719" s="39">
        <f>IF($B719="","",-SUMIFS(Tabla7[Cantidad],Tabla7[Código del producto],$B719,Tabla7[Tipo de movimiento],"SALIDA",Tabla7[Mes],P$5))</f>
        <v>0</v>
      </c>
      <c r="Q719" s="39">
        <f t="shared" si="33"/>
        <v>9.6666666666666661</v>
      </c>
      <c r="R719" s="51" t="str">
        <f>IF($B719="","",IFERROR(VLOOKUP($B719,'ABC rotación'!$C:$G,5,0),"C"))</f>
        <v>B</v>
      </c>
      <c r="S719" s="41">
        <f t="shared" si="34"/>
        <v>31.03448275862069</v>
      </c>
      <c r="T719" s="40">
        <f t="shared" si="35"/>
        <v>6.2068965517241379</v>
      </c>
      <c r="U719" s="23" t="str">
        <f>IF($B719="","",VLOOKUP($T719,Tablas!$X$14:$Y$17,2,1))</f>
        <v>4. NEGRO</v>
      </c>
    </row>
    <row r="720" spans="2:21" x14ac:dyDescent="0.2">
      <c r="B720" s="1">
        <f>IF(Tablas!B718="","",Tablas!B718)</f>
        <v>300715</v>
      </c>
      <c r="C720" s="1" t="str">
        <f>IF(Tablas!C718="","",Tablas!C718)</f>
        <v>RIN ALUMINIO DEL</v>
      </c>
      <c r="D720" s="1" t="str">
        <f>IF(Tablas!D718="","",Tablas!D718)</f>
        <v>13 - TRACCION</v>
      </c>
      <c r="E720" s="1" t="str">
        <f>IF(Tablas!E718="","",Tablas!E718)</f>
        <v>UN</v>
      </c>
      <c r="F720" s="1">
        <f>IF(Tablas!F718="","",Tablas!F718)</f>
        <v>11</v>
      </c>
      <c r="G720" s="1">
        <f>IF(Tablas!I718="","",Tablas!I718)</f>
        <v>21</v>
      </c>
      <c r="H720" s="1">
        <v>10</v>
      </c>
      <c r="I720" s="39">
        <f>IF($B720="","",-SUMIFS(Tabla7[Cantidad],Tabla7[Código del producto],$B720,Tabla7[Tipo de movimiento],"SALIDA",Tabla7[Mes],I$5))</f>
        <v>0</v>
      </c>
      <c r="J720" s="39">
        <f>IF($B720="","",-SUMIFS(Tabla7[Cantidad],Tabla7[Código del producto],$B720,Tabla7[Tipo de movimiento],"SALIDA",Tabla7[Mes],J$5))</f>
        <v>0</v>
      </c>
      <c r="K720" s="39">
        <f>IF($B720="","",-SUMIFS(Tabla7[Cantidad],Tabla7[Código del producto],$B720,Tabla7[Tipo de movimiento],"SALIDA",Tabla7[Mes],K$5))</f>
        <v>0</v>
      </c>
      <c r="L720" s="39">
        <f>IF($B720="","",-SUMIFS(Tabla7[Cantidad],Tabla7[Código del producto],$B720,Tabla7[Tipo de movimiento],"SALIDA",Tabla7[Mes],L$5))</f>
        <v>0</v>
      </c>
      <c r="M720" s="39">
        <f>IF($B720="","",-SUMIFS(Tabla7[Cantidad],Tabla7[Código del producto],$B720,Tabla7[Tipo de movimiento],"SALIDA",Tabla7[Mes],M$5))</f>
        <v>0</v>
      </c>
      <c r="N720" s="39">
        <f>IF($B720="","",-SUMIFS(Tabla7[Cantidad],Tabla7[Código del producto],$B720,Tabla7[Tipo de movimiento],"SALIDA",Tabla7[Mes],N$5))</f>
        <v>0</v>
      </c>
      <c r="O720" s="39">
        <f>IF($B720="","",-SUMIFS(Tabla7[Cantidad],Tabla7[Código del producto],$B720,Tabla7[Tipo de movimiento],"SALIDA",Tabla7[Mes],O$5))</f>
        <v>0</v>
      </c>
      <c r="P720" s="39">
        <f>IF($B720="","",-SUMIFS(Tabla7[Cantidad],Tabla7[Código del producto],$B720,Tabla7[Tipo de movimiento],"SALIDA",Tabla7[Mes],P$5))</f>
        <v>0</v>
      </c>
      <c r="Q720" s="39">
        <f t="shared" si="33"/>
        <v>0</v>
      </c>
      <c r="R720" s="51" t="str">
        <f>IF($B720="","",IFERROR(VLOOKUP($B720,'ABC rotación'!$C:$G,5,0),"C"))</f>
        <v>C</v>
      </c>
      <c r="S720" s="41">
        <f t="shared" si="34"/>
        <v>0</v>
      </c>
      <c r="T720" s="40">
        <f t="shared" si="35"/>
        <v>0</v>
      </c>
      <c r="U720" s="23" t="str">
        <f>IF($B720="","",VLOOKUP($T720,Tablas!$X$14:$Y$17,2,1))</f>
        <v>1. ROJO</v>
      </c>
    </row>
    <row r="721" spans="2:21" x14ac:dyDescent="0.2">
      <c r="B721" s="1">
        <f>IF(Tablas!B719="","",Tablas!B719)</f>
        <v>300716</v>
      </c>
      <c r="C721" s="1" t="str">
        <f>IF(Tablas!C719="","",Tablas!C719)</f>
        <v>CUBIERTA DE CABEZA DE CILINDRO</v>
      </c>
      <c r="D721" s="1" t="str">
        <f>IF(Tablas!D719="","",Tablas!D719)</f>
        <v>09 - PARTES DE MOTOR</v>
      </c>
      <c r="E721" s="1" t="str">
        <f>IF(Tablas!E719="","",Tablas!E719)</f>
        <v>UN</v>
      </c>
      <c r="F721" s="1">
        <f>IF(Tablas!F719="","",Tablas!F719)</f>
        <v>23</v>
      </c>
      <c r="G721" s="1">
        <f>IF(Tablas!I719="","",Tablas!I719)</f>
        <v>41</v>
      </c>
      <c r="H721" s="1">
        <v>1</v>
      </c>
      <c r="I721" s="39">
        <f>IF($B721="","",-SUMIFS(Tabla7[Cantidad],Tabla7[Código del producto],$B721,Tabla7[Tipo de movimiento],"SALIDA",Tabla7[Mes],I$5))</f>
        <v>0</v>
      </c>
      <c r="J721" s="39">
        <f>IF($B721="","",-SUMIFS(Tabla7[Cantidad],Tabla7[Código del producto],$B721,Tabla7[Tipo de movimiento],"SALIDA",Tabla7[Mes],J$5))</f>
        <v>20</v>
      </c>
      <c r="K721" s="39">
        <f>IF($B721="","",-SUMIFS(Tabla7[Cantidad],Tabla7[Código del producto],$B721,Tabla7[Tipo de movimiento],"SALIDA",Tabla7[Mes],K$5))</f>
        <v>5</v>
      </c>
      <c r="L721" s="39">
        <f>IF($B721="","",-SUMIFS(Tabla7[Cantidad],Tabla7[Código del producto],$B721,Tabla7[Tipo de movimiento],"SALIDA",Tabla7[Mes],L$5))</f>
        <v>7</v>
      </c>
      <c r="M721" s="39">
        <f>IF($B721="","",-SUMIFS(Tabla7[Cantidad],Tabla7[Código del producto],$B721,Tabla7[Tipo de movimiento],"SALIDA",Tabla7[Mes],M$5))</f>
        <v>0</v>
      </c>
      <c r="N721" s="39">
        <f>IF($B721="","",-SUMIFS(Tabla7[Cantidad],Tabla7[Código del producto],$B721,Tabla7[Tipo de movimiento],"SALIDA",Tabla7[Mes],N$5))</f>
        <v>0</v>
      </c>
      <c r="O721" s="39">
        <f>IF($B721="","",-SUMIFS(Tabla7[Cantidad],Tabla7[Código del producto],$B721,Tabla7[Tipo de movimiento],"SALIDA",Tabla7[Mes],O$5))</f>
        <v>0</v>
      </c>
      <c r="P721" s="39">
        <f>IF($B721="","",-SUMIFS(Tabla7[Cantidad],Tabla7[Código del producto],$B721,Tabla7[Tipo de movimiento],"SALIDA",Tabla7[Mes],P$5))</f>
        <v>0</v>
      </c>
      <c r="Q721" s="39">
        <f t="shared" si="33"/>
        <v>0</v>
      </c>
      <c r="R721" s="51" t="str">
        <f>IF($B721="","",IFERROR(VLOOKUP($B721,'ABC rotación'!$C:$G,5,0),"C"))</f>
        <v>B</v>
      </c>
      <c r="S721" s="41">
        <f t="shared" si="34"/>
        <v>0</v>
      </c>
      <c r="T721" s="40">
        <f t="shared" si="35"/>
        <v>0</v>
      </c>
      <c r="U721" s="23" t="str">
        <f>IF($B721="","",VLOOKUP($T721,Tablas!$X$14:$Y$17,2,1))</f>
        <v>1. ROJO</v>
      </c>
    </row>
    <row r="722" spans="2:21" x14ac:dyDescent="0.2">
      <c r="B722" s="1">
        <f>IF(Tablas!B720="","",Tablas!B720)</f>
        <v>300717</v>
      </c>
      <c r="C722" s="1" t="str">
        <f>IF(Tablas!C720="","",Tablas!C720)</f>
        <v>CUBIERTA DEL CUERP/GRIS/.</v>
      </c>
      <c r="D722" s="1" t="str">
        <f>IF(Tablas!D720="","",Tablas!D720)</f>
        <v>05 - COLISION</v>
      </c>
      <c r="E722" s="1" t="str">
        <f>IF(Tablas!E720="","",Tablas!E720)</f>
        <v>UN</v>
      </c>
      <c r="F722" s="1">
        <f>IF(Tablas!F720="","",Tablas!F720)</f>
        <v>15</v>
      </c>
      <c r="G722" s="1">
        <f>IF(Tablas!I720="","",Tablas!I720)</f>
        <v>13</v>
      </c>
      <c r="H722" s="1">
        <v>4</v>
      </c>
      <c r="I722" s="39">
        <f>IF($B722="","",-SUMIFS(Tabla7[Cantidad],Tabla7[Código del producto],$B722,Tabla7[Tipo de movimiento],"SALIDA",Tabla7[Mes],I$5))</f>
        <v>0</v>
      </c>
      <c r="J722" s="39">
        <f>IF($B722="","",-SUMIFS(Tabla7[Cantidad],Tabla7[Código del producto],$B722,Tabla7[Tipo de movimiento],"SALIDA",Tabla7[Mes],J$5))</f>
        <v>19</v>
      </c>
      <c r="K722" s="39">
        <f>IF($B722="","",-SUMIFS(Tabla7[Cantidad],Tabla7[Código del producto],$B722,Tabla7[Tipo de movimiento],"SALIDA",Tabla7[Mes],K$5))</f>
        <v>0</v>
      </c>
      <c r="L722" s="39">
        <f>IF($B722="","",-SUMIFS(Tabla7[Cantidad],Tabla7[Código del producto],$B722,Tabla7[Tipo de movimiento],"SALIDA",Tabla7[Mes],L$5))</f>
        <v>0</v>
      </c>
      <c r="M722" s="39">
        <f>IF($B722="","",-SUMIFS(Tabla7[Cantidad],Tabla7[Código del producto],$B722,Tabla7[Tipo de movimiento],"SALIDA",Tabla7[Mes],M$5))</f>
        <v>0</v>
      </c>
      <c r="N722" s="39">
        <f>IF($B722="","",-SUMIFS(Tabla7[Cantidad],Tabla7[Código del producto],$B722,Tabla7[Tipo de movimiento],"SALIDA",Tabla7[Mes],N$5))</f>
        <v>0</v>
      </c>
      <c r="O722" s="39">
        <f>IF($B722="","",-SUMIFS(Tabla7[Cantidad],Tabla7[Código del producto],$B722,Tabla7[Tipo de movimiento],"SALIDA",Tabla7[Mes],O$5))</f>
        <v>0</v>
      </c>
      <c r="P722" s="39">
        <f>IF($B722="","",-SUMIFS(Tabla7[Cantidad],Tabla7[Código del producto],$B722,Tabla7[Tipo de movimiento],"SALIDA",Tabla7[Mes],P$5))</f>
        <v>0</v>
      </c>
      <c r="Q722" s="39">
        <f t="shared" si="33"/>
        <v>0</v>
      </c>
      <c r="R722" s="51" t="str">
        <f>IF($B722="","",IFERROR(VLOOKUP($B722,'ABC rotación'!$C:$G,5,0),"C"))</f>
        <v>C</v>
      </c>
      <c r="S722" s="41">
        <f t="shared" si="34"/>
        <v>0</v>
      </c>
      <c r="T722" s="40">
        <f t="shared" si="35"/>
        <v>0</v>
      </c>
      <c r="U722" s="23" t="str">
        <f>IF($B722="","",VLOOKUP($T722,Tablas!$X$14:$Y$17,2,1))</f>
        <v>1. ROJO</v>
      </c>
    </row>
    <row r="723" spans="2:21" x14ac:dyDescent="0.2">
      <c r="B723" s="1">
        <f>IF(Tablas!B721="","",Tablas!B721)</f>
        <v>300718</v>
      </c>
      <c r="C723" s="1" t="str">
        <f>IF(Tablas!C721="","",Tablas!C721)</f>
        <v>CUBIERTA LATERAL DER GRIS</v>
      </c>
      <c r="D723" s="1" t="str">
        <f>IF(Tablas!D721="","",Tablas!D721)</f>
        <v>05 - COLISION</v>
      </c>
      <c r="E723" s="1" t="str">
        <f>IF(Tablas!E721="","",Tablas!E721)</f>
        <v>UN</v>
      </c>
      <c r="F723" s="1">
        <f>IF(Tablas!F721="","",Tablas!F721)</f>
        <v>12</v>
      </c>
      <c r="G723" s="1">
        <f>IF(Tablas!I721="","",Tablas!I721)</f>
        <v>9</v>
      </c>
      <c r="H723" s="1">
        <v>8</v>
      </c>
      <c r="I723" s="39">
        <f>IF($B723="","",-SUMIFS(Tabla7[Cantidad],Tabla7[Código del producto],$B723,Tabla7[Tipo de movimiento],"SALIDA",Tabla7[Mes],I$5))</f>
        <v>0</v>
      </c>
      <c r="J723" s="39">
        <f>IF($B723="","",-SUMIFS(Tabla7[Cantidad],Tabla7[Código del producto],$B723,Tabla7[Tipo de movimiento],"SALIDA",Tabla7[Mes],J$5))</f>
        <v>0</v>
      </c>
      <c r="K723" s="39">
        <f>IF($B723="","",-SUMIFS(Tabla7[Cantidad],Tabla7[Código del producto],$B723,Tabla7[Tipo de movimiento],"SALIDA",Tabla7[Mes],K$5))</f>
        <v>13</v>
      </c>
      <c r="L723" s="39">
        <f>IF($B723="","",-SUMIFS(Tabla7[Cantidad],Tabla7[Código del producto],$B723,Tabla7[Tipo de movimiento],"SALIDA",Tabla7[Mes],L$5))</f>
        <v>0</v>
      </c>
      <c r="M723" s="39">
        <f>IF($B723="","",-SUMIFS(Tabla7[Cantidad],Tabla7[Código del producto],$B723,Tabla7[Tipo de movimiento],"SALIDA",Tabla7[Mes],M$5))</f>
        <v>0</v>
      </c>
      <c r="N723" s="39">
        <f>IF($B723="","",-SUMIFS(Tabla7[Cantidad],Tabla7[Código del producto],$B723,Tabla7[Tipo de movimiento],"SALIDA",Tabla7[Mes],N$5))</f>
        <v>0</v>
      </c>
      <c r="O723" s="39">
        <f>IF($B723="","",-SUMIFS(Tabla7[Cantidad],Tabla7[Código del producto],$B723,Tabla7[Tipo de movimiento],"SALIDA",Tabla7[Mes],O$5))</f>
        <v>0</v>
      </c>
      <c r="P723" s="39">
        <f>IF($B723="","",-SUMIFS(Tabla7[Cantidad],Tabla7[Código del producto],$B723,Tabla7[Tipo de movimiento],"SALIDA",Tabla7[Mes],P$5))</f>
        <v>17</v>
      </c>
      <c r="Q723" s="39">
        <f t="shared" si="33"/>
        <v>5.666666666666667</v>
      </c>
      <c r="R723" s="51" t="str">
        <f>IF($B723="","",IFERROR(VLOOKUP($B723,'ABC rotación'!$C:$G,5,0),"C"))</f>
        <v>B</v>
      </c>
      <c r="S723" s="41">
        <f t="shared" si="34"/>
        <v>42.352941176470587</v>
      </c>
      <c r="T723" s="40">
        <f t="shared" si="35"/>
        <v>3.5294117647058822</v>
      </c>
      <c r="U723" s="23" t="str">
        <f>IF($B723="","",VLOOKUP($T723,Tablas!$X$14:$Y$17,2,1))</f>
        <v>4. NEGRO</v>
      </c>
    </row>
    <row r="724" spans="2:21" x14ac:dyDescent="0.2">
      <c r="B724" s="1">
        <f>IF(Tablas!B722="","",Tablas!B722)</f>
        <v>300719</v>
      </c>
      <c r="C724" s="1" t="str">
        <f>IF(Tablas!C722="","",Tablas!C722)</f>
        <v>ENGRANE DE TRACCION</v>
      </c>
      <c r="D724" s="1" t="str">
        <f>IF(Tablas!D722="","",Tablas!D722)</f>
        <v>09 - PARTES DE MOTOR</v>
      </c>
      <c r="E724" s="1" t="str">
        <f>IF(Tablas!E722="","",Tablas!E722)</f>
        <v>UN</v>
      </c>
      <c r="F724" s="1">
        <f>IF(Tablas!F722="","",Tablas!F722)</f>
        <v>13</v>
      </c>
      <c r="G724" s="1">
        <f>IF(Tablas!I722="","",Tablas!I722)</f>
        <v>22</v>
      </c>
      <c r="H724" s="1">
        <v>9</v>
      </c>
      <c r="I724" s="39">
        <f>IF($B724="","",-SUMIFS(Tabla7[Cantidad],Tabla7[Código del producto],$B724,Tabla7[Tipo de movimiento],"SALIDA",Tabla7[Mes],I$5))</f>
        <v>14</v>
      </c>
      <c r="J724" s="39">
        <f>IF($B724="","",-SUMIFS(Tabla7[Cantidad],Tabla7[Código del producto],$B724,Tabla7[Tipo de movimiento],"SALIDA",Tabla7[Mes],J$5))</f>
        <v>0</v>
      </c>
      <c r="K724" s="39">
        <f>IF($B724="","",-SUMIFS(Tabla7[Cantidad],Tabla7[Código del producto],$B724,Tabla7[Tipo de movimiento],"SALIDA",Tabla7[Mes],K$5))</f>
        <v>0</v>
      </c>
      <c r="L724" s="39">
        <f>IF($B724="","",-SUMIFS(Tabla7[Cantidad],Tabla7[Código del producto],$B724,Tabla7[Tipo de movimiento],"SALIDA",Tabla7[Mes],L$5))</f>
        <v>0</v>
      </c>
      <c r="M724" s="39">
        <f>IF($B724="","",-SUMIFS(Tabla7[Cantidad],Tabla7[Código del producto],$B724,Tabla7[Tipo de movimiento],"SALIDA",Tabla7[Mes],M$5))</f>
        <v>0</v>
      </c>
      <c r="N724" s="39">
        <f>IF($B724="","",-SUMIFS(Tabla7[Cantidad],Tabla7[Código del producto],$B724,Tabla7[Tipo de movimiento],"SALIDA",Tabla7[Mes],N$5))</f>
        <v>8</v>
      </c>
      <c r="O724" s="39">
        <f>IF($B724="","",-SUMIFS(Tabla7[Cantidad],Tabla7[Código del producto],$B724,Tabla7[Tipo de movimiento],"SALIDA",Tabla7[Mes],O$5))</f>
        <v>0</v>
      </c>
      <c r="P724" s="39">
        <f>IF($B724="","",-SUMIFS(Tabla7[Cantidad],Tabla7[Código del producto],$B724,Tabla7[Tipo de movimiento],"SALIDA",Tabla7[Mes],P$5))</f>
        <v>27</v>
      </c>
      <c r="Q724" s="39">
        <f t="shared" si="33"/>
        <v>11.666666666666666</v>
      </c>
      <c r="R724" s="51" t="str">
        <f>IF($B724="","",IFERROR(VLOOKUP($B724,'ABC rotación'!$C:$G,5,0),"C"))</f>
        <v>B</v>
      </c>
      <c r="S724" s="41">
        <f t="shared" si="34"/>
        <v>23.142857142857142</v>
      </c>
      <c r="T724" s="40">
        <f t="shared" si="35"/>
        <v>1.7802197802197801</v>
      </c>
      <c r="U724" s="23" t="str">
        <f>IF($B724="","",VLOOKUP($T724,Tablas!$X$14:$Y$17,2,1))</f>
        <v>3. VERDE</v>
      </c>
    </row>
    <row r="725" spans="2:21" x14ac:dyDescent="0.2">
      <c r="B725" s="1">
        <f>IF(Tablas!B723="","",Tablas!B723)</f>
        <v>300720</v>
      </c>
      <c r="C725" s="1" t="str">
        <f>IF(Tablas!C723="","",Tablas!C723)</f>
        <v>PARADOR</v>
      </c>
      <c r="D725" s="1" t="str">
        <f>IF(Tablas!D723="","",Tablas!D723)</f>
        <v>07 - PEDALES Y POSAPIES</v>
      </c>
      <c r="E725" s="1" t="str">
        <f>IF(Tablas!E723="","",Tablas!E723)</f>
        <v>UN</v>
      </c>
      <c r="F725" s="1">
        <f>IF(Tablas!F723="","",Tablas!F723)</f>
        <v>30</v>
      </c>
      <c r="G725" s="1">
        <f>IF(Tablas!I723="","",Tablas!I723)</f>
        <v>27</v>
      </c>
      <c r="H725" s="1">
        <v>1</v>
      </c>
      <c r="I725" s="39">
        <f>IF($B725="","",-SUMIFS(Tabla7[Cantidad],Tabla7[Código del producto],$B725,Tabla7[Tipo de movimiento],"SALIDA",Tabla7[Mes],I$5))</f>
        <v>13</v>
      </c>
      <c r="J725" s="39">
        <f>IF($B725="","",-SUMIFS(Tabla7[Cantidad],Tabla7[Código del producto],$B725,Tabla7[Tipo de movimiento],"SALIDA",Tabla7[Mes],J$5))</f>
        <v>0</v>
      </c>
      <c r="K725" s="39">
        <f>IF($B725="","",-SUMIFS(Tabla7[Cantidad],Tabla7[Código del producto],$B725,Tabla7[Tipo de movimiento],"SALIDA",Tabla7[Mes],K$5))</f>
        <v>22</v>
      </c>
      <c r="L725" s="39">
        <f>IF($B725="","",-SUMIFS(Tabla7[Cantidad],Tabla7[Código del producto],$B725,Tabla7[Tipo de movimiento],"SALIDA",Tabla7[Mes],L$5))</f>
        <v>0</v>
      </c>
      <c r="M725" s="39">
        <f>IF($B725="","",-SUMIFS(Tabla7[Cantidad],Tabla7[Código del producto],$B725,Tabla7[Tipo de movimiento],"SALIDA",Tabla7[Mes],M$5))</f>
        <v>13</v>
      </c>
      <c r="N725" s="39">
        <f>IF($B725="","",-SUMIFS(Tabla7[Cantidad],Tabla7[Código del producto],$B725,Tabla7[Tipo de movimiento],"SALIDA",Tabla7[Mes],N$5))</f>
        <v>0</v>
      </c>
      <c r="O725" s="39">
        <f>IF($B725="","",-SUMIFS(Tabla7[Cantidad],Tabla7[Código del producto],$B725,Tabla7[Tipo de movimiento],"SALIDA",Tabla7[Mes],O$5))</f>
        <v>16</v>
      </c>
      <c r="P725" s="39">
        <f>IF($B725="","",-SUMIFS(Tabla7[Cantidad],Tabla7[Código del producto],$B725,Tabla7[Tipo de movimiento],"SALIDA",Tabla7[Mes],P$5))</f>
        <v>0</v>
      </c>
      <c r="Q725" s="39">
        <f t="shared" si="33"/>
        <v>5.333333333333333</v>
      </c>
      <c r="R725" s="51" t="str">
        <f>IF($B725="","",IFERROR(VLOOKUP($B725,'ABC rotación'!$C:$G,5,0),"C"))</f>
        <v>A</v>
      </c>
      <c r="S725" s="41">
        <f t="shared" si="34"/>
        <v>5.625</v>
      </c>
      <c r="T725" s="40">
        <f t="shared" si="35"/>
        <v>0.1875</v>
      </c>
      <c r="U725" s="23" t="str">
        <f>IF($B725="","",VLOOKUP($T725,Tablas!$X$14:$Y$17,2,1))</f>
        <v>1. ROJO</v>
      </c>
    </row>
    <row r="726" spans="2:21" x14ac:dyDescent="0.2">
      <c r="B726" s="1">
        <f>IF(Tablas!B724="","",Tablas!B724)</f>
        <v>300721</v>
      </c>
      <c r="C726" s="1" t="str">
        <f>IF(Tablas!C724="","",Tablas!C724)</f>
        <v>PLACA SUJETADORA DE ENGRANE DE</v>
      </c>
      <c r="D726" s="1" t="str">
        <f>IF(Tablas!D724="","",Tablas!D724)</f>
        <v>09 - PARTES DE MOTOR</v>
      </c>
      <c r="E726" s="1" t="str">
        <f>IF(Tablas!E724="","",Tablas!E724)</f>
        <v>UN</v>
      </c>
      <c r="F726" s="1">
        <f>IF(Tablas!F724="","",Tablas!F724)</f>
        <v>16</v>
      </c>
      <c r="G726" s="1">
        <f>IF(Tablas!I724="","",Tablas!I724)</f>
        <v>30</v>
      </c>
      <c r="H726" s="1">
        <v>9</v>
      </c>
      <c r="I726" s="39">
        <f>IF($B726="","",-SUMIFS(Tabla7[Cantidad],Tabla7[Código del producto],$B726,Tabla7[Tipo de movimiento],"SALIDA",Tabla7[Mes],I$5))</f>
        <v>0</v>
      </c>
      <c r="J726" s="39">
        <f>IF($B726="","",-SUMIFS(Tabla7[Cantidad],Tabla7[Código del producto],$B726,Tabla7[Tipo de movimiento],"SALIDA",Tabla7[Mes],J$5))</f>
        <v>15</v>
      </c>
      <c r="K726" s="39">
        <f>IF($B726="","",-SUMIFS(Tabla7[Cantidad],Tabla7[Código del producto],$B726,Tabla7[Tipo de movimiento],"SALIDA",Tabla7[Mes],K$5))</f>
        <v>17</v>
      </c>
      <c r="L726" s="39">
        <f>IF($B726="","",-SUMIFS(Tabla7[Cantidad],Tabla7[Código del producto],$B726,Tabla7[Tipo de movimiento],"SALIDA",Tabla7[Mes],L$5))</f>
        <v>0</v>
      </c>
      <c r="M726" s="39">
        <f>IF($B726="","",-SUMIFS(Tabla7[Cantidad],Tabla7[Código del producto],$B726,Tabla7[Tipo de movimiento],"SALIDA",Tabla7[Mes],M$5))</f>
        <v>0</v>
      </c>
      <c r="N726" s="39">
        <f>IF($B726="","",-SUMIFS(Tabla7[Cantidad],Tabla7[Código del producto],$B726,Tabla7[Tipo de movimiento],"SALIDA",Tabla7[Mes],N$5))</f>
        <v>0</v>
      </c>
      <c r="O726" s="39">
        <f>IF($B726="","",-SUMIFS(Tabla7[Cantidad],Tabla7[Código del producto],$B726,Tabla7[Tipo de movimiento],"SALIDA",Tabla7[Mes],O$5))</f>
        <v>0</v>
      </c>
      <c r="P726" s="39">
        <f>IF($B726="","",-SUMIFS(Tabla7[Cantidad],Tabla7[Código del producto],$B726,Tabla7[Tipo de movimiento],"SALIDA",Tabla7[Mes],P$5))</f>
        <v>0</v>
      </c>
      <c r="Q726" s="39">
        <f t="shared" si="33"/>
        <v>0</v>
      </c>
      <c r="R726" s="51" t="str">
        <f>IF($B726="","",IFERROR(VLOOKUP($B726,'ABC rotación'!$C:$G,5,0),"C"))</f>
        <v>C</v>
      </c>
      <c r="S726" s="41">
        <f t="shared" si="34"/>
        <v>0</v>
      </c>
      <c r="T726" s="40">
        <f t="shared" si="35"/>
        <v>0</v>
      </c>
      <c r="U726" s="23" t="str">
        <f>IF($B726="","",VLOOKUP($T726,Tablas!$X$14:$Y$17,2,1))</f>
        <v>1. ROJO</v>
      </c>
    </row>
    <row r="727" spans="2:21" x14ac:dyDescent="0.2">
      <c r="B727" s="1">
        <f>IF(Tablas!B725="","",Tablas!B725)</f>
        <v>300722</v>
      </c>
      <c r="C727" s="1" t="str">
        <f>IF(Tablas!C725="","",Tablas!C725)</f>
        <v>TORNILLO EJE DE MANIJAS</v>
      </c>
      <c r="D727" s="1" t="str">
        <f>IF(Tablas!D725="","",Tablas!D725)</f>
        <v>10 - PALANCAS Y CHICOTES</v>
      </c>
      <c r="E727" s="1" t="str">
        <f>IF(Tablas!E725="","",Tablas!E725)</f>
        <v>UN</v>
      </c>
      <c r="F727" s="1">
        <f>IF(Tablas!F725="","",Tablas!F725)</f>
        <v>9</v>
      </c>
      <c r="G727" s="1">
        <f>IF(Tablas!I725="","",Tablas!I725)</f>
        <v>43</v>
      </c>
      <c r="H727" s="1">
        <v>7</v>
      </c>
      <c r="I727" s="39">
        <f>IF($B727="","",-SUMIFS(Tabla7[Cantidad],Tabla7[Código del producto],$B727,Tabla7[Tipo de movimiento],"SALIDA",Tabla7[Mes],I$5))</f>
        <v>0</v>
      </c>
      <c r="J727" s="39">
        <f>IF($B727="","",-SUMIFS(Tabla7[Cantidad],Tabla7[Código del producto],$B727,Tabla7[Tipo de movimiento],"SALIDA",Tabla7[Mes],J$5))</f>
        <v>0</v>
      </c>
      <c r="K727" s="39">
        <f>IF($B727="","",-SUMIFS(Tabla7[Cantidad],Tabla7[Código del producto],$B727,Tabla7[Tipo de movimiento],"SALIDA",Tabla7[Mes],K$5))</f>
        <v>0</v>
      </c>
      <c r="L727" s="39">
        <f>IF($B727="","",-SUMIFS(Tabla7[Cantidad],Tabla7[Código del producto],$B727,Tabla7[Tipo de movimiento],"SALIDA",Tabla7[Mes],L$5))</f>
        <v>5</v>
      </c>
      <c r="M727" s="39">
        <f>IF($B727="","",-SUMIFS(Tabla7[Cantidad],Tabla7[Código del producto],$B727,Tabla7[Tipo de movimiento],"SALIDA",Tabla7[Mes],M$5))</f>
        <v>0</v>
      </c>
      <c r="N727" s="39">
        <f>IF($B727="","",-SUMIFS(Tabla7[Cantidad],Tabla7[Código del producto],$B727,Tabla7[Tipo de movimiento],"SALIDA",Tabla7[Mes],N$5))</f>
        <v>17</v>
      </c>
      <c r="O727" s="39">
        <f>IF($B727="","",-SUMIFS(Tabla7[Cantidad],Tabla7[Código del producto],$B727,Tabla7[Tipo de movimiento],"SALIDA",Tabla7[Mes],O$5))</f>
        <v>0</v>
      </c>
      <c r="P727" s="39">
        <f>IF($B727="","",-SUMIFS(Tabla7[Cantidad],Tabla7[Código del producto],$B727,Tabla7[Tipo de movimiento],"SALIDA",Tabla7[Mes],P$5))</f>
        <v>0</v>
      </c>
      <c r="Q727" s="39">
        <f t="shared" si="33"/>
        <v>5.666666666666667</v>
      </c>
      <c r="R727" s="51" t="str">
        <f>IF($B727="","",IFERROR(VLOOKUP($B727,'ABC rotación'!$C:$G,5,0),"C"))</f>
        <v>C</v>
      </c>
      <c r="S727" s="41">
        <f t="shared" si="34"/>
        <v>37.058823529411761</v>
      </c>
      <c r="T727" s="40">
        <f t="shared" si="35"/>
        <v>4.117647058823529</v>
      </c>
      <c r="U727" s="23" t="str">
        <f>IF($B727="","",VLOOKUP($T727,Tablas!$X$14:$Y$17,2,1))</f>
        <v>4. NEGRO</v>
      </c>
    </row>
    <row r="728" spans="2:21" x14ac:dyDescent="0.2">
      <c r="B728" s="1">
        <f>IF(Tablas!B726="","",Tablas!B726)</f>
        <v>300723</v>
      </c>
      <c r="C728" s="1" t="str">
        <f>IF(Tablas!C726="","",Tablas!C726)</f>
        <v>O-RING 3*33.5</v>
      </c>
      <c r="D728" s="1" t="str">
        <f>IF(Tablas!D726="","",Tablas!D726)</f>
        <v>09 - PARTES DE MOTOR</v>
      </c>
      <c r="E728" s="1" t="str">
        <f>IF(Tablas!E726="","",Tablas!E726)</f>
        <v>UN</v>
      </c>
      <c r="F728" s="1">
        <f>IF(Tablas!F726="","",Tablas!F726)</f>
        <v>16</v>
      </c>
      <c r="G728" s="1">
        <f>IF(Tablas!I726="","",Tablas!I726)</f>
        <v>46</v>
      </c>
      <c r="H728" s="1">
        <v>0</v>
      </c>
      <c r="I728" s="39">
        <f>IF($B728="","",-SUMIFS(Tabla7[Cantidad],Tabla7[Código del producto],$B728,Tabla7[Tipo de movimiento],"SALIDA",Tabla7[Mes],I$5))</f>
        <v>40</v>
      </c>
      <c r="J728" s="39">
        <f>IF($B728="","",-SUMIFS(Tabla7[Cantidad],Tabla7[Código del producto],$B728,Tabla7[Tipo de movimiento],"SALIDA",Tabla7[Mes],J$5))</f>
        <v>0</v>
      </c>
      <c r="K728" s="39">
        <f>IF($B728="","",-SUMIFS(Tabla7[Cantidad],Tabla7[Código del producto],$B728,Tabla7[Tipo de movimiento],"SALIDA",Tabla7[Mes],K$5))</f>
        <v>0</v>
      </c>
      <c r="L728" s="39">
        <f>IF($B728="","",-SUMIFS(Tabla7[Cantidad],Tabla7[Código del producto],$B728,Tabla7[Tipo de movimiento],"SALIDA",Tabla7[Mes],L$5))</f>
        <v>0</v>
      </c>
      <c r="M728" s="39">
        <f>IF($B728="","",-SUMIFS(Tabla7[Cantidad],Tabla7[Código del producto],$B728,Tabla7[Tipo de movimiento],"SALIDA",Tabla7[Mes],M$5))</f>
        <v>7</v>
      </c>
      <c r="N728" s="39">
        <f>IF($B728="","",-SUMIFS(Tabla7[Cantidad],Tabla7[Código del producto],$B728,Tabla7[Tipo de movimiento],"SALIDA",Tabla7[Mes],N$5))</f>
        <v>0</v>
      </c>
      <c r="O728" s="39">
        <f>IF($B728="","",-SUMIFS(Tabla7[Cantidad],Tabla7[Código del producto],$B728,Tabla7[Tipo de movimiento],"SALIDA",Tabla7[Mes],O$5))</f>
        <v>0</v>
      </c>
      <c r="P728" s="39">
        <f>IF($B728="","",-SUMIFS(Tabla7[Cantidad],Tabla7[Código del producto],$B728,Tabla7[Tipo de movimiento],"SALIDA",Tabla7[Mes],P$5))</f>
        <v>0</v>
      </c>
      <c r="Q728" s="39">
        <f t="shared" si="33"/>
        <v>0</v>
      </c>
      <c r="R728" s="51" t="str">
        <f>IF($B728="","",IFERROR(VLOOKUP($B728,'ABC rotación'!$C:$G,5,0),"C"))</f>
        <v>A</v>
      </c>
      <c r="S728" s="41">
        <f t="shared" si="34"/>
        <v>0</v>
      </c>
      <c r="T728" s="40">
        <f t="shared" si="35"/>
        <v>0</v>
      </c>
      <c r="U728" s="23" t="str">
        <f>IF($B728="","",VLOOKUP($T728,Tablas!$X$14:$Y$17,2,1))</f>
        <v>1. ROJO</v>
      </c>
    </row>
    <row r="729" spans="2:21" x14ac:dyDescent="0.2">
      <c r="B729" s="1">
        <f>IF(Tablas!B727="","",Tablas!B727)</f>
        <v>300724</v>
      </c>
      <c r="C729" s="1" t="str">
        <f>IF(Tablas!C727="","",Tablas!C727)</f>
        <v>SUJETADOR DE ASIENTO</v>
      </c>
      <c r="D729" s="1" t="str">
        <f>IF(Tablas!D727="","",Tablas!D727)</f>
        <v>05 - COLISION</v>
      </c>
      <c r="E729" s="1" t="str">
        <f>IF(Tablas!E727="","",Tablas!E727)</f>
        <v>UN</v>
      </c>
      <c r="F729" s="1">
        <f>IF(Tablas!F727="","",Tablas!F727)</f>
        <v>17</v>
      </c>
      <c r="G729" s="1">
        <f>IF(Tablas!I727="","",Tablas!I727)</f>
        <v>8</v>
      </c>
      <c r="H729" s="1">
        <v>7</v>
      </c>
      <c r="I729" s="39">
        <f>IF($B729="","",-SUMIFS(Tabla7[Cantidad],Tabla7[Código del producto],$B729,Tabla7[Tipo de movimiento],"SALIDA",Tabla7[Mes],I$5))</f>
        <v>35</v>
      </c>
      <c r="J729" s="39">
        <f>IF($B729="","",-SUMIFS(Tabla7[Cantidad],Tabla7[Código del producto],$B729,Tabla7[Tipo de movimiento],"SALIDA",Tabla7[Mes],J$5))</f>
        <v>0</v>
      </c>
      <c r="K729" s="39">
        <f>IF($B729="","",-SUMIFS(Tabla7[Cantidad],Tabla7[Código del producto],$B729,Tabla7[Tipo de movimiento],"SALIDA",Tabla7[Mes],K$5))</f>
        <v>0</v>
      </c>
      <c r="L729" s="39">
        <f>IF($B729="","",-SUMIFS(Tabla7[Cantidad],Tabla7[Código del producto],$B729,Tabla7[Tipo de movimiento],"SALIDA",Tabla7[Mes],L$5))</f>
        <v>15</v>
      </c>
      <c r="M729" s="39">
        <f>IF($B729="","",-SUMIFS(Tabla7[Cantidad],Tabla7[Código del producto],$B729,Tabla7[Tipo de movimiento],"SALIDA",Tabla7[Mes],M$5))</f>
        <v>0</v>
      </c>
      <c r="N729" s="39">
        <f>IF($B729="","",-SUMIFS(Tabla7[Cantidad],Tabla7[Código del producto],$B729,Tabla7[Tipo de movimiento],"SALIDA",Tabla7[Mes],N$5))</f>
        <v>0</v>
      </c>
      <c r="O729" s="39">
        <f>IF($B729="","",-SUMIFS(Tabla7[Cantidad],Tabla7[Código del producto],$B729,Tabla7[Tipo de movimiento],"SALIDA",Tabla7[Mes],O$5))</f>
        <v>0</v>
      </c>
      <c r="P729" s="39">
        <f>IF($B729="","",-SUMIFS(Tabla7[Cantidad],Tabla7[Código del producto],$B729,Tabla7[Tipo de movimiento],"SALIDA",Tabla7[Mes],P$5))</f>
        <v>0</v>
      </c>
      <c r="Q729" s="39">
        <f t="shared" si="33"/>
        <v>0</v>
      </c>
      <c r="R729" s="51" t="str">
        <f>IF($B729="","",IFERROR(VLOOKUP($B729,'ABC rotación'!$C:$G,5,0),"C"))</f>
        <v>A</v>
      </c>
      <c r="S729" s="41">
        <f t="shared" si="34"/>
        <v>0</v>
      </c>
      <c r="T729" s="40">
        <f t="shared" si="35"/>
        <v>0</v>
      </c>
      <c r="U729" s="23" t="str">
        <f>IF($B729="","",VLOOKUP($T729,Tablas!$X$14:$Y$17,2,1))</f>
        <v>1. ROJO</v>
      </c>
    </row>
    <row r="730" spans="2:21" x14ac:dyDescent="0.2">
      <c r="B730" s="1">
        <f>IF(Tablas!B728="","",Tablas!B728)</f>
        <v>300725</v>
      </c>
      <c r="C730" s="1" t="str">
        <f>IF(Tablas!C728="","",Tablas!C728)</f>
        <v>COMPONENTE DE CARTER DERECHO</v>
      </c>
      <c r="D730" s="1" t="str">
        <f>IF(Tablas!D728="","",Tablas!D728)</f>
        <v>15 - MISCELANEOS</v>
      </c>
      <c r="E730" s="1" t="str">
        <f>IF(Tablas!E728="","",Tablas!E728)</f>
        <v>UN</v>
      </c>
      <c r="F730" s="1">
        <f>IF(Tablas!F728="","",Tablas!F728)</f>
        <v>19</v>
      </c>
      <c r="G730" s="1">
        <f>IF(Tablas!I728="","",Tablas!I728)</f>
        <v>20</v>
      </c>
      <c r="H730" s="1">
        <v>9</v>
      </c>
      <c r="I730" s="39">
        <f>IF($B730="","",-SUMIFS(Tabla7[Cantidad],Tabla7[Código del producto],$B730,Tabla7[Tipo de movimiento],"SALIDA",Tabla7[Mes],I$5))</f>
        <v>0</v>
      </c>
      <c r="J730" s="39">
        <f>IF($B730="","",-SUMIFS(Tabla7[Cantidad],Tabla7[Código del producto],$B730,Tabla7[Tipo de movimiento],"SALIDA",Tabla7[Mes],J$5))</f>
        <v>15</v>
      </c>
      <c r="K730" s="39">
        <f>IF($B730="","",-SUMIFS(Tabla7[Cantidad],Tabla7[Código del producto],$B730,Tabla7[Tipo de movimiento],"SALIDA",Tabla7[Mes],K$5))</f>
        <v>11</v>
      </c>
      <c r="L730" s="39">
        <f>IF($B730="","",-SUMIFS(Tabla7[Cantidad],Tabla7[Código del producto],$B730,Tabla7[Tipo de movimiento],"SALIDA",Tabla7[Mes],L$5))</f>
        <v>0</v>
      </c>
      <c r="M730" s="39">
        <f>IF($B730="","",-SUMIFS(Tabla7[Cantidad],Tabla7[Código del producto],$B730,Tabla7[Tipo de movimiento],"SALIDA",Tabla7[Mes],M$5))</f>
        <v>0</v>
      </c>
      <c r="N730" s="39">
        <f>IF($B730="","",-SUMIFS(Tabla7[Cantidad],Tabla7[Código del producto],$B730,Tabla7[Tipo de movimiento],"SALIDA",Tabla7[Mes],N$5))</f>
        <v>12</v>
      </c>
      <c r="O730" s="39">
        <f>IF($B730="","",-SUMIFS(Tabla7[Cantidad],Tabla7[Código del producto],$B730,Tabla7[Tipo de movimiento],"SALIDA",Tabla7[Mes],O$5))</f>
        <v>0</v>
      </c>
      <c r="P730" s="39">
        <f>IF($B730="","",-SUMIFS(Tabla7[Cantidad],Tabla7[Código del producto],$B730,Tabla7[Tipo de movimiento],"SALIDA",Tabla7[Mes],P$5))</f>
        <v>10</v>
      </c>
      <c r="Q730" s="39">
        <f t="shared" si="33"/>
        <v>7.333333333333333</v>
      </c>
      <c r="R730" s="51" t="str">
        <f>IF($B730="","",IFERROR(VLOOKUP($B730,'ABC rotación'!$C:$G,5,0),"C"))</f>
        <v>B</v>
      </c>
      <c r="S730" s="41">
        <f t="shared" si="34"/>
        <v>36.81818181818182</v>
      </c>
      <c r="T730" s="40">
        <f t="shared" si="35"/>
        <v>1.937799043062201</v>
      </c>
      <c r="U730" s="23" t="str">
        <f>IF($B730="","",VLOOKUP($T730,Tablas!$X$14:$Y$17,2,1))</f>
        <v>3. VERDE</v>
      </c>
    </row>
    <row r="731" spans="2:21" x14ac:dyDescent="0.2">
      <c r="B731" s="1">
        <f>IF(Tablas!B729="","",Tablas!B729)</f>
        <v>300726</v>
      </c>
      <c r="C731" s="1" t="str">
        <f>IF(Tablas!C729="","",Tablas!C729)</f>
        <v>EMPAQUETADURA CUERPO BOMBA AC</v>
      </c>
      <c r="D731" s="1" t="str">
        <f>IF(Tablas!D729="","",Tablas!D729)</f>
        <v>03 - FILTROS</v>
      </c>
      <c r="E731" s="1" t="str">
        <f>IF(Tablas!E729="","",Tablas!E729)</f>
        <v>UN</v>
      </c>
      <c r="F731" s="1">
        <f>IF(Tablas!F729="","",Tablas!F729)</f>
        <v>24</v>
      </c>
      <c r="G731" s="1">
        <f>IF(Tablas!I729="","",Tablas!I729)</f>
        <v>28</v>
      </c>
      <c r="H731" s="1">
        <v>1</v>
      </c>
      <c r="I731" s="39">
        <f>IF($B731="","",-SUMIFS(Tabla7[Cantidad],Tabla7[Código del producto],$B731,Tabla7[Tipo de movimiento],"SALIDA",Tabla7[Mes],I$5))</f>
        <v>0</v>
      </c>
      <c r="J731" s="39">
        <f>IF($B731="","",-SUMIFS(Tabla7[Cantidad],Tabla7[Código del producto],$B731,Tabla7[Tipo de movimiento],"SALIDA",Tabla7[Mes],J$5))</f>
        <v>10</v>
      </c>
      <c r="K731" s="39">
        <f>IF($B731="","",-SUMIFS(Tabla7[Cantidad],Tabla7[Código del producto],$B731,Tabla7[Tipo de movimiento],"SALIDA",Tabla7[Mes],K$5))</f>
        <v>0</v>
      </c>
      <c r="L731" s="39">
        <f>IF($B731="","",-SUMIFS(Tabla7[Cantidad],Tabla7[Código del producto],$B731,Tabla7[Tipo de movimiento],"SALIDA",Tabla7[Mes],L$5))</f>
        <v>0</v>
      </c>
      <c r="M731" s="39">
        <f>IF($B731="","",-SUMIFS(Tabla7[Cantidad],Tabla7[Código del producto],$B731,Tabla7[Tipo de movimiento],"SALIDA",Tabla7[Mes],M$5))</f>
        <v>0</v>
      </c>
      <c r="N731" s="39">
        <f>IF($B731="","",-SUMIFS(Tabla7[Cantidad],Tabla7[Código del producto],$B731,Tabla7[Tipo de movimiento],"SALIDA",Tabla7[Mes],N$5))</f>
        <v>8</v>
      </c>
      <c r="O731" s="39">
        <f>IF($B731="","",-SUMIFS(Tabla7[Cantidad],Tabla7[Código del producto],$B731,Tabla7[Tipo de movimiento],"SALIDA",Tabla7[Mes],O$5))</f>
        <v>13</v>
      </c>
      <c r="P731" s="39">
        <f>IF($B731="","",-SUMIFS(Tabla7[Cantidad],Tabla7[Código del producto],$B731,Tabla7[Tipo de movimiento],"SALIDA",Tabla7[Mes],P$5))</f>
        <v>0</v>
      </c>
      <c r="Q731" s="39">
        <f t="shared" si="33"/>
        <v>7</v>
      </c>
      <c r="R731" s="51" t="str">
        <f>IF($B731="","",IFERROR(VLOOKUP($B731,'ABC rotación'!$C:$G,5,0),"C"))</f>
        <v>A</v>
      </c>
      <c r="S731" s="41">
        <f t="shared" si="34"/>
        <v>4.2857142857142856</v>
      </c>
      <c r="T731" s="40">
        <f t="shared" si="35"/>
        <v>0.17857142857142858</v>
      </c>
      <c r="U731" s="23" t="str">
        <f>IF($B731="","",VLOOKUP($T731,Tablas!$X$14:$Y$17,2,1))</f>
        <v>1. ROJO</v>
      </c>
    </row>
    <row r="732" spans="2:21" x14ac:dyDescent="0.2">
      <c r="B732" s="1">
        <f>IF(Tablas!B730="","",Tablas!B730)</f>
        <v>300727</v>
      </c>
      <c r="C732" s="1" t="str">
        <f>IF(Tablas!C730="","",Tablas!C730)</f>
        <v>GANCHO RESORTE DEL PARADOR</v>
      </c>
      <c r="D732" s="1" t="str">
        <f>IF(Tablas!D730="","",Tablas!D730)</f>
        <v>07 - PEDALES Y POSAPIES</v>
      </c>
      <c r="E732" s="1" t="str">
        <f>IF(Tablas!E730="","",Tablas!E730)</f>
        <v>UN</v>
      </c>
      <c r="F732" s="1">
        <f>IF(Tablas!F730="","",Tablas!F730)</f>
        <v>13</v>
      </c>
      <c r="G732" s="1">
        <f>IF(Tablas!I730="","",Tablas!I730)</f>
        <v>31</v>
      </c>
      <c r="H732" s="1">
        <v>6</v>
      </c>
      <c r="I732" s="39">
        <f>IF($B732="","",-SUMIFS(Tabla7[Cantidad],Tabla7[Código del producto],$B732,Tabla7[Tipo de movimiento],"SALIDA",Tabla7[Mes],I$5))</f>
        <v>18</v>
      </c>
      <c r="J732" s="39">
        <f>IF($B732="","",-SUMIFS(Tabla7[Cantidad],Tabla7[Código del producto],$B732,Tabla7[Tipo de movimiento],"SALIDA",Tabla7[Mes],J$5))</f>
        <v>0</v>
      </c>
      <c r="K732" s="39">
        <f>IF($B732="","",-SUMIFS(Tabla7[Cantidad],Tabla7[Código del producto],$B732,Tabla7[Tipo de movimiento],"SALIDA",Tabla7[Mes],K$5))</f>
        <v>0</v>
      </c>
      <c r="L732" s="39">
        <f>IF($B732="","",-SUMIFS(Tabla7[Cantidad],Tabla7[Código del producto],$B732,Tabla7[Tipo de movimiento],"SALIDA",Tabla7[Mes],L$5))</f>
        <v>20</v>
      </c>
      <c r="M732" s="39">
        <f>IF($B732="","",-SUMIFS(Tabla7[Cantidad],Tabla7[Código del producto],$B732,Tabla7[Tipo de movimiento],"SALIDA",Tabla7[Mes],M$5))</f>
        <v>0</v>
      </c>
      <c r="N732" s="39">
        <f>IF($B732="","",-SUMIFS(Tabla7[Cantidad],Tabla7[Código del producto],$B732,Tabla7[Tipo de movimiento],"SALIDA",Tabla7[Mes],N$5))</f>
        <v>20</v>
      </c>
      <c r="O732" s="39">
        <f>IF($B732="","",-SUMIFS(Tabla7[Cantidad],Tabla7[Código del producto],$B732,Tabla7[Tipo de movimiento],"SALIDA",Tabla7[Mes],O$5))</f>
        <v>0</v>
      </c>
      <c r="P732" s="39">
        <f>IF($B732="","",-SUMIFS(Tabla7[Cantidad],Tabla7[Código del producto],$B732,Tabla7[Tipo de movimiento],"SALIDA",Tabla7[Mes],P$5))</f>
        <v>20</v>
      </c>
      <c r="Q732" s="39">
        <f t="shared" si="33"/>
        <v>13.333333333333334</v>
      </c>
      <c r="R732" s="51" t="str">
        <f>IF($B732="","",IFERROR(VLOOKUP($B732,'ABC rotación'!$C:$G,5,0),"C"))</f>
        <v>A</v>
      </c>
      <c r="S732" s="41">
        <f t="shared" si="34"/>
        <v>13.499999999999998</v>
      </c>
      <c r="T732" s="40">
        <f t="shared" si="35"/>
        <v>1.0384615384615383</v>
      </c>
      <c r="U732" s="23" t="str">
        <f>IF($B732="","",VLOOKUP($T732,Tablas!$X$14:$Y$17,2,1))</f>
        <v>3. VERDE</v>
      </c>
    </row>
    <row r="733" spans="2:21" x14ac:dyDescent="0.2">
      <c r="B733" s="1">
        <f>IF(Tablas!B731="","",Tablas!B731)</f>
        <v>300728</v>
      </c>
      <c r="C733" s="1" t="str">
        <f>IF(Tablas!C731="","",Tablas!C731)</f>
        <v>GUIA DE CADENA DE ARRANQUE</v>
      </c>
      <c r="D733" s="1" t="str">
        <f>IF(Tablas!D731="","",Tablas!D731)</f>
        <v>15 - MISCELANEOS</v>
      </c>
      <c r="E733" s="1" t="str">
        <f>IF(Tablas!E731="","",Tablas!E731)</f>
        <v>UN</v>
      </c>
      <c r="F733" s="1">
        <f>IF(Tablas!F731="","",Tablas!F731)</f>
        <v>27</v>
      </c>
      <c r="G733" s="1">
        <f>IF(Tablas!I731="","",Tablas!I731)</f>
        <v>6</v>
      </c>
      <c r="H733" s="1">
        <v>1</v>
      </c>
      <c r="I733" s="39">
        <f>IF($B733="","",-SUMIFS(Tabla7[Cantidad],Tabla7[Código del producto],$B733,Tabla7[Tipo de movimiento],"SALIDA",Tabla7[Mes],I$5))</f>
        <v>0</v>
      </c>
      <c r="J733" s="39">
        <f>IF($B733="","",-SUMIFS(Tabla7[Cantidad],Tabla7[Código del producto],$B733,Tabla7[Tipo de movimiento],"SALIDA",Tabla7[Mes],J$5))</f>
        <v>0</v>
      </c>
      <c r="K733" s="39">
        <f>IF($B733="","",-SUMIFS(Tabla7[Cantidad],Tabla7[Código del producto],$B733,Tabla7[Tipo de movimiento],"SALIDA",Tabla7[Mes],K$5))</f>
        <v>0</v>
      </c>
      <c r="L733" s="39">
        <f>IF($B733="","",-SUMIFS(Tabla7[Cantidad],Tabla7[Código del producto],$B733,Tabla7[Tipo de movimiento],"SALIDA",Tabla7[Mes],L$5))</f>
        <v>0</v>
      </c>
      <c r="M733" s="39">
        <f>IF($B733="","",-SUMIFS(Tabla7[Cantidad],Tabla7[Código del producto],$B733,Tabla7[Tipo de movimiento],"SALIDA",Tabla7[Mes],M$5))</f>
        <v>0</v>
      </c>
      <c r="N733" s="39">
        <f>IF($B733="","",-SUMIFS(Tabla7[Cantidad],Tabla7[Código del producto],$B733,Tabla7[Tipo de movimiento],"SALIDA",Tabla7[Mes],N$5))</f>
        <v>0</v>
      </c>
      <c r="O733" s="39">
        <f>IF($B733="","",-SUMIFS(Tabla7[Cantidad],Tabla7[Código del producto],$B733,Tabla7[Tipo de movimiento],"SALIDA",Tabla7[Mes],O$5))</f>
        <v>17</v>
      </c>
      <c r="P733" s="39">
        <f>IF($B733="","",-SUMIFS(Tabla7[Cantidad],Tabla7[Código del producto],$B733,Tabla7[Tipo de movimiento],"SALIDA",Tabla7[Mes],P$5))</f>
        <v>0</v>
      </c>
      <c r="Q733" s="39">
        <f t="shared" si="33"/>
        <v>5.666666666666667</v>
      </c>
      <c r="R733" s="51" t="str">
        <f>IF($B733="","",IFERROR(VLOOKUP($B733,'ABC rotación'!$C:$G,5,0),"C"))</f>
        <v>C</v>
      </c>
      <c r="S733" s="41">
        <f t="shared" si="34"/>
        <v>5.2941176470588234</v>
      </c>
      <c r="T733" s="40">
        <f t="shared" si="35"/>
        <v>0.19607843137254902</v>
      </c>
      <c r="U733" s="23" t="str">
        <f>IF($B733="","",VLOOKUP($T733,Tablas!$X$14:$Y$17,2,1))</f>
        <v>1. ROJO</v>
      </c>
    </row>
    <row r="734" spans="2:21" x14ac:dyDescent="0.2">
      <c r="B734" s="1">
        <f>IF(Tablas!B732="","",Tablas!B732)</f>
        <v>300729</v>
      </c>
      <c r="C734" s="1" t="str">
        <f>IF(Tablas!C732="","",Tablas!C732)</f>
        <v>PROTECTOR DE CADENA DE ARRANQU</v>
      </c>
      <c r="D734" s="1" t="str">
        <f>IF(Tablas!D732="","",Tablas!D732)</f>
        <v>15 - MISCELANEOS</v>
      </c>
      <c r="E734" s="1" t="str">
        <f>IF(Tablas!E732="","",Tablas!E732)</f>
        <v>UN</v>
      </c>
      <c r="F734" s="1">
        <f>IF(Tablas!F732="","",Tablas!F732)</f>
        <v>17</v>
      </c>
      <c r="G734" s="1">
        <f>IF(Tablas!I732="","",Tablas!I732)</f>
        <v>49</v>
      </c>
      <c r="H734" s="1">
        <v>4</v>
      </c>
      <c r="I734" s="39">
        <f>IF($B734="","",-SUMIFS(Tabla7[Cantidad],Tabla7[Código del producto],$B734,Tabla7[Tipo de movimiento],"SALIDA",Tabla7[Mes],I$5))</f>
        <v>13</v>
      </c>
      <c r="J734" s="39">
        <f>IF($B734="","",-SUMIFS(Tabla7[Cantidad],Tabla7[Código del producto],$B734,Tabla7[Tipo de movimiento],"SALIDA",Tabla7[Mes],J$5))</f>
        <v>0</v>
      </c>
      <c r="K734" s="39">
        <f>IF($B734="","",-SUMIFS(Tabla7[Cantidad],Tabla7[Código del producto],$B734,Tabla7[Tipo de movimiento],"SALIDA",Tabla7[Mes],K$5))</f>
        <v>0</v>
      </c>
      <c r="L734" s="39">
        <f>IF($B734="","",-SUMIFS(Tabla7[Cantidad],Tabla7[Código del producto],$B734,Tabla7[Tipo de movimiento],"SALIDA",Tabla7[Mes],L$5))</f>
        <v>0</v>
      </c>
      <c r="M734" s="39">
        <f>IF($B734="","",-SUMIFS(Tabla7[Cantidad],Tabla7[Código del producto],$B734,Tabla7[Tipo de movimiento],"SALIDA",Tabla7[Mes],M$5))</f>
        <v>0</v>
      </c>
      <c r="N734" s="39">
        <f>IF($B734="","",-SUMIFS(Tabla7[Cantidad],Tabla7[Código del producto],$B734,Tabla7[Tipo de movimiento],"SALIDA",Tabla7[Mes],N$5))</f>
        <v>0</v>
      </c>
      <c r="O734" s="39">
        <f>IF($B734="","",-SUMIFS(Tabla7[Cantidad],Tabla7[Código del producto],$B734,Tabla7[Tipo de movimiento],"SALIDA",Tabla7[Mes],O$5))</f>
        <v>0</v>
      </c>
      <c r="P734" s="39">
        <f>IF($B734="","",-SUMIFS(Tabla7[Cantidad],Tabla7[Código del producto],$B734,Tabla7[Tipo de movimiento],"SALIDA",Tabla7[Mes],P$5))</f>
        <v>0</v>
      </c>
      <c r="Q734" s="39">
        <f t="shared" si="33"/>
        <v>0</v>
      </c>
      <c r="R734" s="51" t="str">
        <f>IF($B734="","",IFERROR(VLOOKUP($B734,'ABC rotación'!$C:$G,5,0),"C"))</f>
        <v>C</v>
      </c>
      <c r="S734" s="41">
        <f t="shared" si="34"/>
        <v>0</v>
      </c>
      <c r="T734" s="40">
        <f t="shared" si="35"/>
        <v>0</v>
      </c>
      <c r="U734" s="23" t="str">
        <f>IF($B734="","",VLOOKUP($T734,Tablas!$X$14:$Y$17,2,1))</f>
        <v>1. ROJO</v>
      </c>
    </row>
    <row r="735" spans="2:21" x14ac:dyDescent="0.2">
      <c r="B735" s="1">
        <f>IF(Tablas!B733="","",Tablas!B733)</f>
        <v>300730</v>
      </c>
      <c r="C735" s="1" t="str">
        <f>IF(Tablas!C733="","",Tablas!C733)</f>
        <v>SET DE BALEROS</v>
      </c>
      <c r="D735" s="1" t="str">
        <f>IF(Tablas!D733="","",Tablas!D733)</f>
        <v>06 - AMORTIGUADORES</v>
      </c>
      <c r="E735" s="1" t="str">
        <f>IF(Tablas!E733="","",Tablas!E733)</f>
        <v>UN</v>
      </c>
      <c r="F735" s="1">
        <f>IF(Tablas!F733="","",Tablas!F733)</f>
        <v>15</v>
      </c>
      <c r="G735" s="1">
        <f>IF(Tablas!I733="","",Tablas!I733)</f>
        <v>7</v>
      </c>
      <c r="H735" s="1">
        <v>4</v>
      </c>
      <c r="I735" s="39">
        <f>IF($B735="","",-SUMIFS(Tabla7[Cantidad],Tabla7[Código del producto],$B735,Tabla7[Tipo de movimiento],"SALIDA",Tabla7[Mes],I$5))</f>
        <v>0</v>
      </c>
      <c r="J735" s="39">
        <f>IF($B735="","",-SUMIFS(Tabla7[Cantidad],Tabla7[Código del producto],$B735,Tabla7[Tipo de movimiento],"SALIDA",Tabla7[Mes],J$5))</f>
        <v>29</v>
      </c>
      <c r="K735" s="39">
        <f>IF($B735="","",-SUMIFS(Tabla7[Cantidad],Tabla7[Código del producto],$B735,Tabla7[Tipo de movimiento],"SALIDA",Tabla7[Mes],K$5))</f>
        <v>0</v>
      </c>
      <c r="L735" s="39">
        <f>IF($B735="","",-SUMIFS(Tabla7[Cantidad],Tabla7[Código del producto],$B735,Tabla7[Tipo de movimiento],"SALIDA",Tabla7[Mes],L$5))</f>
        <v>0</v>
      </c>
      <c r="M735" s="39">
        <f>IF($B735="","",-SUMIFS(Tabla7[Cantidad],Tabla7[Código del producto],$B735,Tabla7[Tipo de movimiento],"SALIDA",Tabla7[Mes],M$5))</f>
        <v>0</v>
      </c>
      <c r="N735" s="39">
        <f>IF($B735="","",-SUMIFS(Tabla7[Cantidad],Tabla7[Código del producto],$B735,Tabla7[Tipo de movimiento],"SALIDA",Tabla7[Mes],N$5))</f>
        <v>0</v>
      </c>
      <c r="O735" s="39">
        <f>IF($B735="","",-SUMIFS(Tabla7[Cantidad],Tabla7[Código del producto],$B735,Tabla7[Tipo de movimiento],"SALIDA",Tabla7[Mes],O$5))</f>
        <v>0</v>
      </c>
      <c r="P735" s="39">
        <f>IF($B735="","",-SUMIFS(Tabla7[Cantidad],Tabla7[Código del producto],$B735,Tabla7[Tipo de movimiento],"SALIDA",Tabla7[Mes],P$5))</f>
        <v>17</v>
      </c>
      <c r="Q735" s="39">
        <f t="shared" si="33"/>
        <v>5.666666666666667</v>
      </c>
      <c r="R735" s="51" t="str">
        <f>IF($B735="","",IFERROR(VLOOKUP($B735,'ABC rotación'!$C:$G,5,0),"C"))</f>
        <v>B</v>
      </c>
      <c r="S735" s="41">
        <f t="shared" si="34"/>
        <v>21.176470588235293</v>
      </c>
      <c r="T735" s="40">
        <f t="shared" si="35"/>
        <v>1.4117647058823528</v>
      </c>
      <c r="U735" s="23" t="str">
        <f>IF($B735="","",VLOOKUP($T735,Tablas!$X$14:$Y$17,2,1))</f>
        <v>3. VERDE</v>
      </c>
    </row>
    <row r="736" spans="2:21" x14ac:dyDescent="0.2">
      <c r="B736" s="1">
        <f>IF(Tablas!B734="","",Tablas!B734)</f>
        <v>300731</v>
      </c>
      <c r="C736" s="1" t="str">
        <f>IF(Tablas!C734="","",Tablas!C734)</f>
        <v>SISTEMA DE FRENO DEL ABS</v>
      </c>
      <c r="D736" s="1" t="str">
        <f>IF(Tablas!D734="","",Tablas!D734)</f>
        <v>04 - FRENOS Y EMBRAGUES</v>
      </c>
      <c r="E736" s="1" t="str">
        <f>IF(Tablas!E734="","",Tablas!E734)</f>
        <v>UN</v>
      </c>
      <c r="F736" s="1">
        <f>IF(Tablas!F734="","",Tablas!F734)</f>
        <v>15</v>
      </c>
      <c r="G736" s="1">
        <f>IF(Tablas!I734="","",Tablas!I734)</f>
        <v>31</v>
      </c>
      <c r="H736" s="1">
        <v>1</v>
      </c>
      <c r="I736" s="39">
        <f>IF($B736="","",-SUMIFS(Tabla7[Cantidad],Tabla7[Código del producto],$B736,Tabla7[Tipo de movimiento],"SALIDA",Tabla7[Mes],I$5))</f>
        <v>0</v>
      </c>
      <c r="J736" s="39">
        <f>IF($B736="","",-SUMIFS(Tabla7[Cantidad],Tabla7[Código del producto],$B736,Tabla7[Tipo de movimiento],"SALIDA",Tabla7[Mes],J$5))</f>
        <v>0</v>
      </c>
      <c r="K736" s="39">
        <f>IF($B736="","",-SUMIFS(Tabla7[Cantidad],Tabla7[Código del producto],$B736,Tabla7[Tipo de movimiento],"SALIDA",Tabla7[Mes],K$5))</f>
        <v>0</v>
      </c>
      <c r="L736" s="39">
        <f>IF($B736="","",-SUMIFS(Tabla7[Cantidad],Tabla7[Código del producto],$B736,Tabla7[Tipo de movimiento],"SALIDA",Tabla7[Mes],L$5))</f>
        <v>0</v>
      </c>
      <c r="M736" s="39">
        <f>IF($B736="","",-SUMIFS(Tabla7[Cantidad],Tabla7[Código del producto],$B736,Tabla7[Tipo de movimiento],"SALIDA",Tabla7[Mes],M$5))</f>
        <v>5</v>
      </c>
      <c r="N736" s="39">
        <f>IF($B736="","",-SUMIFS(Tabla7[Cantidad],Tabla7[Código del producto],$B736,Tabla7[Tipo de movimiento],"SALIDA",Tabla7[Mes],N$5))</f>
        <v>9</v>
      </c>
      <c r="O736" s="39">
        <f>IF($B736="","",-SUMIFS(Tabla7[Cantidad],Tabla7[Código del producto],$B736,Tabla7[Tipo de movimiento],"SALIDA",Tabla7[Mes],O$5))</f>
        <v>19</v>
      </c>
      <c r="P736" s="39">
        <f>IF($B736="","",-SUMIFS(Tabla7[Cantidad],Tabla7[Código del producto],$B736,Tabla7[Tipo de movimiento],"SALIDA",Tabla7[Mes],P$5))</f>
        <v>0</v>
      </c>
      <c r="Q736" s="39">
        <f t="shared" si="33"/>
        <v>9.3333333333333339</v>
      </c>
      <c r="R736" s="51" t="str">
        <f>IF($B736="","",IFERROR(VLOOKUP($B736,'ABC rotación'!$C:$G,5,0),"C"))</f>
        <v>A</v>
      </c>
      <c r="S736" s="41">
        <f t="shared" si="34"/>
        <v>3.214285714285714</v>
      </c>
      <c r="T736" s="40">
        <f t="shared" si="35"/>
        <v>0.21428571428571427</v>
      </c>
      <c r="U736" s="23" t="str">
        <f>IF($B736="","",VLOOKUP($T736,Tablas!$X$14:$Y$17,2,1))</f>
        <v>1. ROJO</v>
      </c>
    </row>
    <row r="737" spans="2:21" x14ac:dyDescent="0.2">
      <c r="B737" s="1">
        <f>IF(Tablas!B735="","",Tablas!B735)</f>
        <v>300732</v>
      </c>
      <c r="C737" s="1" t="str">
        <f>IF(Tablas!C735="","",Tablas!C735)</f>
        <v>O-RING,13.8*2.5</v>
      </c>
      <c r="D737" s="1" t="str">
        <f>IF(Tablas!D735="","",Tablas!D735)</f>
        <v>09 - PARTES DE MOTOR</v>
      </c>
      <c r="E737" s="1" t="str">
        <f>IF(Tablas!E735="","",Tablas!E735)</f>
        <v>UN</v>
      </c>
      <c r="F737" s="1">
        <f>IF(Tablas!F735="","",Tablas!F735)</f>
        <v>30</v>
      </c>
      <c r="G737" s="1">
        <f>IF(Tablas!I735="","",Tablas!I735)</f>
        <v>37</v>
      </c>
      <c r="H737" s="1">
        <v>1</v>
      </c>
      <c r="I737" s="39">
        <f>IF($B737="","",-SUMIFS(Tabla7[Cantidad],Tabla7[Código del producto],$B737,Tabla7[Tipo de movimiento],"SALIDA",Tabla7[Mes],I$5))</f>
        <v>0</v>
      </c>
      <c r="J737" s="39">
        <f>IF($B737="","",-SUMIFS(Tabla7[Cantidad],Tabla7[Código del producto],$B737,Tabla7[Tipo de movimiento],"SALIDA",Tabla7[Mes],J$5))</f>
        <v>0</v>
      </c>
      <c r="K737" s="39">
        <f>IF($B737="","",-SUMIFS(Tabla7[Cantidad],Tabla7[Código del producto],$B737,Tabla7[Tipo de movimiento],"SALIDA",Tabla7[Mes],K$5))</f>
        <v>0</v>
      </c>
      <c r="L737" s="39">
        <f>IF($B737="","",-SUMIFS(Tabla7[Cantidad],Tabla7[Código del producto],$B737,Tabla7[Tipo de movimiento],"SALIDA",Tabla7[Mes],L$5))</f>
        <v>0</v>
      </c>
      <c r="M737" s="39">
        <f>IF($B737="","",-SUMIFS(Tabla7[Cantidad],Tabla7[Código del producto],$B737,Tabla7[Tipo de movimiento],"SALIDA",Tabla7[Mes],M$5))</f>
        <v>0</v>
      </c>
      <c r="N737" s="39">
        <f>IF($B737="","",-SUMIFS(Tabla7[Cantidad],Tabla7[Código del producto],$B737,Tabla7[Tipo de movimiento],"SALIDA",Tabla7[Mes],N$5))</f>
        <v>0</v>
      </c>
      <c r="O737" s="39">
        <f>IF($B737="","",-SUMIFS(Tabla7[Cantidad],Tabla7[Código del producto],$B737,Tabla7[Tipo de movimiento],"SALIDA",Tabla7[Mes],O$5))</f>
        <v>0</v>
      </c>
      <c r="P737" s="39">
        <f>IF($B737="","",-SUMIFS(Tabla7[Cantidad],Tabla7[Código del producto],$B737,Tabla7[Tipo de movimiento],"SALIDA",Tabla7[Mes],P$5))</f>
        <v>0</v>
      </c>
      <c r="Q737" s="39">
        <f t="shared" si="33"/>
        <v>0</v>
      </c>
      <c r="R737" s="51" t="str">
        <f>IF($B737="","",IFERROR(VLOOKUP($B737,'ABC rotación'!$C:$G,5,0),"C"))</f>
        <v>B</v>
      </c>
      <c r="S737" s="41">
        <f t="shared" si="34"/>
        <v>0</v>
      </c>
      <c r="T737" s="40">
        <f t="shared" si="35"/>
        <v>0</v>
      </c>
      <c r="U737" s="23" t="str">
        <f>IF($B737="","",VLOOKUP($T737,Tablas!$X$14:$Y$17,2,1))</f>
        <v>1. ROJO</v>
      </c>
    </row>
    <row r="738" spans="2:21" x14ac:dyDescent="0.2">
      <c r="B738" s="1">
        <f>IF(Tablas!B736="","",Tablas!B736)</f>
        <v>300733</v>
      </c>
      <c r="C738" s="1" t="str">
        <f>IF(Tablas!C736="","",Tablas!C736)</f>
        <v>RETEN DE ACEITE 17*29*5</v>
      </c>
      <c r="D738" s="1" t="str">
        <f>IF(Tablas!D736="","",Tablas!D736)</f>
        <v>11 - LLANTAS Y HULES</v>
      </c>
      <c r="E738" s="1" t="str">
        <f>IF(Tablas!E736="","",Tablas!E736)</f>
        <v>UN</v>
      </c>
      <c r="F738" s="1">
        <f>IF(Tablas!F736="","",Tablas!F736)</f>
        <v>13</v>
      </c>
      <c r="G738" s="1">
        <f>IF(Tablas!I736="","",Tablas!I736)</f>
        <v>31</v>
      </c>
      <c r="H738" s="1">
        <v>9</v>
      </c>
      <c r="I738" s="39">
        <f>IF($B738="","",-SUMIFS(Tabla7[Cantidad],Tabla7[Código del producto],$B738,Tabla7[Tipo de movimiento],"SALIDA",Tabla7[Mes],I$5))</f>
        <v>0</v>
      </c>
      <c r="J738" s="39">
        <f>IF($B738="","",-SUMIFS(Tabla7[Cantidad],Tabla7[Código del producto],$B738,Tabla7[Tipo de movimiento],"SALIDA",Tabla7[Mes],J$5))</f>
        <v>8</v>
      </c>
      <c r="K738" s="39">
        <f>IF($B738="","",-SUMIFS(Tabla7[Cantidad],Tabla7[Código del producto],$B738,Tabla7[Tipo de movimiento],"SALIDA",Tabla7[Mes],K$5))</f>
        <v>0</v>
      </c>
      <c r="L738" s="39">
        <f>IF($B738="","",-SUMIFS(Tabla7[Cantidad],Tabla7[Código del producto],$B738,Tabla7[Tipo de movimiento],"SALIDA",Tabla7[Mes],L$5))</f>
        <v>15</v>
      </c>
      <c r="M738" s="39">
        <f>IF($B738="","",-SUMIFS(Tabla7[Cantidad],Tabla7[Código del producto],$B738,Tabla7[Tipo de movimiento],"SALIDA",Tabla7[Mes],M$5))</f>
        <v>17</v>
      </c>
      <c r="N738" s="39">
        <f>IF($B738="","",-SUMIFS(Tabla7[Cantidad],Tabla7[Código del producto],$B738,Tabla7[Tipo de movimiento],"SALIDA",Tabla7[Mes],N$5))</f>
        <v>18</v>
      </c>
      <c r="O738" s="39">
        <f>IF($B738="","",-SUMIFS(Tabla7[Cantidad],Tabla7[Código del producto],$B738,Tabla7[Tipo de movimiento],"SALIDA",Tabla7[Mes],O$5))</f>
        <v>0</v>
      </c>
      <c r="P738" s="39">
        <f>IF($B738="","",-SUMIFS(Tabla7[Cantidad],Tabla7[Código del producto],$B738,Tabla7[Tipo de movimiento],"SALIDA",Tabla7[Mes],P$5))</f>
        <v>0</v>
      </c>
      <c r="Q738" s="39">
        <f t="shared" si="33"/>
        <v>6</v>
      </c>
      <c r="R738" s="51" t="str">
        <f>IF($B738="","",IFERROR(VLOOKUP($B738,'ABC rotación'!$C:$G,5,0),"C"))</f>
        <v>A</v>
      </c>
      <c r="S738" s="41">
        <f t="shared" si="34"/>
        <v>45</v>
      </c>
      <c r="T738" s="40">
        <f t="shared" si="35"/>
        <v>3.4615384615384617</v>
      </c>
      <c r="U738" s="23" t="str">
        <f>IF($B738="","",VLOOKUP($T738,Tablas!$X$14:$Y$17,2,1))</f>
        <v>4. NEGRO</v>
      </c>
    </row>
    <row r="739" spans="2:21" x14ac:dyDescent="0.2">
      <c r="B739" s="1">
        <f>IF(Tablas!B737="","",Tablas!B737)</f>
        <v>300734</v>
      </c>
      <c r="C739" s="1" t="str">
        <f>IF(Tablas!C737="","",Tablas!C737)</f>
        <v>RESORTE DEL INTERRUPTOR DE FRE</v>
      </c>
      <c r="D739" s="1" t="str">
        <f>IF(Tablas!D737="","",Tablas!D737)</f>
        <v>07 - PEDALES Y POSAPIES</v>
      </c>
      <c r="E739" s="1" t="str">
        <f>IF(Tablas!E737="","",Tablas!E737)</f>
        <v>UN</v>
      </c>
      <c r="F739" s="1">
        <f>IF(Tablas!F737="","",Tablas!F737)</f>
        <v>10</v>
      </c>
      <c r="G739" s="1">
        <f>IF(Tablas!I737="","",Tablas!I737)</f>
        <v>21</v>
      </c>
      <c r="H739" s="1">
        <v>3</v>
      </c>
      <c r="I739" s="39">
        <f>IF($B739="","",-SUMIFS(Tabla7[Cantidad],Tabla7[Código del producto],$B739,Tabla7[Tipo de movimiento],"SALIDA",Tabla7[Mes],I$5))</f>
        <v>14</v>
      </c>
      <c r="J739" s="39">
        <f>IF($B739="","",-SUMIFS(Tabla7[Cantidad],Tabla7[Código del producto],$B739,Tabla7[Tipo de movimiento],"SALIDA",Tabla7[Mes],J$5))</f>
        <v>0</v>
      </c>
      <c r="K739" s="39">
        <f>IF($B739="","",-SUMIFS(Tabla7[Cantidad],Tabla7[Código del producto],$B739,Tabla7[Tipo de movimiento],"SALIDA",Tabla7[Mes],K$5))</f>
        <v>0</v>
      </c>
      <c r="L739" s="39">
        <f>IF($B739="","",-SUMIFS(Tabla7[Cantidad],Tabla7[Código del producto],$B739,Tabla7[Tipo de movimiento],"SALIDA",Tabla7[Mes],L$5))</f>
        <v>0</v>
      </c>
      <c r="M739" s="39">
        <f>IF($B739="","",-SUMIFS(Tabla7[Cantidad],Tabla7[Código del producto],$B739,Tabla7[Tipo de movimiento],"SALIDA",Tabla7[Mes],M$5))</f>
        <v>0</v>
      </c>
      <c r="N739" s="39">
        <f>IF($B739="","",-SUMIFS(Tabla7[Cantidad],Tabla7[Código del producto],$B739,Tabla7[Tipo de movimiento],"SALIDA",Tabla7[Mes],N$5))</f>
        <v>6</v>
      </c>
      <c r="O739" s="39">
        <f>IF($B739="","",-SUMIFS(Tabla7[Cantidad],Tabla7[Código del producto],$B739,Tabla7[Tipo de movimiento],"SALIDA",Tabla7[Mes],O$5))</f>
        <v>15</v>
      </c>
      <c r="P739" s="39">
        <f>IF($B739="","",-SUMIFS(Tabla7[Cantidad],Tabla7[Código del producto],$B739,Tabla7[Tipo de movimiento],"SALIDA",Tabla7[Mes],P$5))</f>
        <v>0</v>
      </c>
      <c r="Q739" s="39">
        <f t="shared" si="33"/>
        <v>7</v>
      </c>
      <c r="R739" s="51" t="str">
        <f>IF($B739="","",IFERROR(VLOOKUP($B739,'ABC rotación'!$C:$G,5,0),"C"))</f>
        <v>A</v>
      </c>
      <c r="S739" s="41">
        <f t="shared" si="34"/>
        <v>12.857142857142856</v>
      </c>
      <c r="T739" s="40">
        <f t="shared" si="35"/>
        <v>1.2857142857142856</v>
      </c>
      <c r="U739" s="23" t="str">
        <f>IF($B739="","",VLOOKUP($T739,Tablas!$X$14:$Y$17,2,1))</f>
        <v>3. VERDE</v>
      </c>
    </row>
    <row r="740" spans="2:21" x14ac:dyDescent="0.2">
      <c r="B740" s="1">
        <f>IF(Tablas!B738="","",Tablas!B738)</f>
        <v>300735</v>
      </c>
      <c r="C740" s="1" t="str">
        <f>IF(Tablas!C738="","",Tablas!C738)</f>
        <v>BLOQUE REDUCTOR DE VIBRACION A</v>
      </c>
      <c r="D740" s="1" t="str">
        <f>IF(Tablas!D738="","",Tablas!D738)</f>
        <v>09 - PARTES DE MOTOR</v>
      </c>
      <c r="E740" s="1" t="str">
        <f>IF(Tablas!E738="","",Tablas!E738)</f>
        <v>UN</v>
      </c>
      <c r="F740" s="1">
        <f>IF(Tablas!F738="","",Tablas!F738)</f>
        <v>6</v>
      </c>
      <c r="G740" s="1">
        <f>IF(Tablas!I738="","",Tablas!I738)</f>
        <v>28</v>
      </c>
      <c r="H740" s="1">
        <v>10</v>
      </c>
      <c r="I740" s="39">
        <f>IF($B740="","",-SUMIFS(Tabla7[Cantidad],Tabla7[Código del producto],$B740,Tabla7[Tipo de movimiento],"SALIDA",Tabla7[Mes],I$5))</f>
        <v>0</v>
      </c>
      <c r="J740" s="39">
        <f>IF($B740="","",-SUMIFS(Tabla7[Cantidad],Tabla7[Código del producto],$B740,Tabla7[Tipo de movimiento],"SALIDA",Tabla7[Mes],J$5))</f>
        <v>0</v>
      </c>
      <c r="K740" s="39">
        <f>IF($B740="","",-SUMIFS(Tabla7[Cantidad],Tabla7[Código del producto],$B740,Tabla7[Tipo de movimiento],"SALIDA",Tabla7[Mes],K$5))</f>
        <v>0</v>
      </c>
      <c r="L740" s="39">
        <f>IF($B740="","",-SUMIFS(Tabla7[Cantidad],Tabla7[Código del producto],$B740,Tabla7[Tipo de movimiento],"SALIDA",Tabla7[Mes],L$5))</f>
        <v>0</v>
      </c>
      <c r="M740" s="39">
        <f>IF($B740="","",-SUMIFS(Tabla7[Cantidad],Tabla7[Código del producto],$B740,Tabla7[Tipo de movimiento],"SALIDA",Tabla7[Mes],M$5))</f>
        <v>0</v>
      </c>
      <c r="N740" s="39">
        <f>IF($B740="","",-SUMIFS(Tabla7[Cantidad],Tabla7[Código del producto],$B740,Tabla7[Tipo de movimiento],"SALIDA",Tabla7[Mes],N$5))</f>
        <v>0</v>
      </c>
      <c r="O740" s="39">
        <f>IF($B740="","",-SUMIFS(Tabla7[Cantidad],Tabla7[Código del producto],$B740,Tabla7[Tipo de movimiento],"SALIDA",Tabla7[Mes],O$5))</f>
        <v>0</v>
      </c>
      <c r="P740" s="39">
        <f>IF($B740="","",-SUMIFS(Tabla7[Cantidad],Tabla7[Código del producto],$B740,Tabla7[Tipo de movimiento],"SALIDA",Tabla7[Mes],P$5))</f>
        <v>12</v>
      </c>
      <c r="Q740" s="39">
        <f t="shared" si="33"/>
        <v>4</v>
      </c>
      <c r="R740" s="51" t="str">
        <f>IF($B740="","",IFERROR(VLOOKUP($B740,'ABC rotación'!$C:$G,5,0),"C"))</f>
        <v>C</v>
      </c>
      <c r="S740" s="41">
        <f t="shared" si="34"/>
        <v>75</v>
      </c>
      <c r="T740" s="40">
        <f t="shared" si="35"/>
        <v>12.5</v>
      </c>
      <c r="U740" s="23" t="str">
        <f>IF($B740="","",VLOOKUP($T740,Tablas!$X$14:$Y$17,2,1))</f>
        <v>4. NEGRO</v>
      </c>
    </row>
    <row r="741" spans="2:21" x14ac:dyDescent="0.2">
      <c r="B741" s="1">
        <f>IF(Tablas!B739="","",Tablas!B739)</f>
        <v>300736</v>
      </c>
      <c r="C741" s="1" t="str">
        <f>IF(Tablas!C739="","",Tablas!C739)</f>
        <v>BLOQUE REDUCTOR DE VIBRACION B</v>
      </c>
      <c r="D741" s="1" t="str">
        <f>IF(Tablas!D739="","",Tablas!D739)</f>
        <v>09 - PARTES DE MOTOR</v>
      </c>
      <c r="E741" s="1" t="str">
        <f>IF(Tablas!E739="","",Tablas!E739)</f>
        <v>UN</v>
      </c>
      <c r="F741" s="1">
        <f>IF(Tablas!F739="","",Tablas!F739)</f>
        <v>23</v>
      </c>
      <c r="G741" s="1">
        <f>IF(Tablas!I739="","",Tablas!I739)</f>
        <v>32</v>
      </c>
      <c r="H741" s="1">
        <v>6</v>
      </c>
      <c r="I741" s="39">
        <f>IF($B741="","",-SUMIFS(Tabla7[Cantidad],Tabla7[Código del producto],$B741,Tabla7[Tipo de movimiento],"SALIDA",Tabla7[Mes],I$5))</f>
        <v>16</v>
      </c>
      <c r="J741" s="39">
        <f>IF($B741="","",-SUMIFS(Tabla7[Cantidad],Tabla7[Código del producto],$B741,Tabla7[Tipo de movimiento],"SALIDA",Tabla7[Mes],J$5))</f>
        <v>0</v>
      </c>
      <c r="K741" s="39">
        <f>IF($B741="","",-SUMIFS(Tabla7[Cantidad],Tabla7[Código del producto],$B741,Tabla7[Tipo de movimiento],"SALIDA",Tabla7[Mes],K$5))</f>
        <v>0</v>
      </c>
      <c r="L741" s="39">
        <f>IF($B741="","",-SUMIFS(Tabla7[Cantidad],Tabla7[Código del producto],$B741,Tabla7[Tipo de movimiento],"SALIDA",Tabla7[Mes],L$5))</f>
        <v>8</v>
      </c>
      <c r="M741" s="39">
        <f>IF($B741="","",-SUMIFS(Tabla7[Cantidad],Tabla7[Código del producto],$B741,Tabla7[Tipo de movimiento],"SALIDA",Tabla7[Mes],M$5))</f>
        <v>18</v>
      </c>
      <c r="N741" s="39">
        <f>IF($B741="","",-SUMIFS(Tabla7[Cantidad],Tabla7[Código del producto],$B741,Tabla7[Tipo de movimiento],"SALIDA",Tabla7[Mes],N$5))</f>
        <v>0</v>
      </c>
      <c r="O741" s="39">
        <f>IF($B741="","",-SUMIFS(Tabla7[Cantidad],Tabla7[Código del producto],$B741,Tabla7[Tipo de movimiento],"SALIDA",Tabla7[Mes],O$5))</f>
        <v>0</v>
      </c>
      <c r="P741" s="39">
        <f>IF($B741="","",-SUMIFS(Tabla7[Cantidad],Tabla7[Código del producto],$B741,Tabla7[Tipo de movimiento],"SALIDA",Tabla7[Mes],P$5))</f>
        <v>0</v>
      </c>
      <c r="Q741" s="39">
        <f t="shared" si="33"/>
        <v>0</v>
      </c>
      <c r="R741" s="51" t="str">
        <f>IF($B741="","",IFERROR(VLOOKUP($B741,'ABC rotación'!$C:$G,5,0),"C"))</f>
        <v>B</v>
      </c>
      <c r="S741" s="41">
        <f t="shared" si="34"/>
        <v>0</v>
      </c>
      <c r="T741" s="40">
        <f t="shared" si="35"/>
        <v>0</v>
      </c>
      <c r="U741" s="23" t="str">
        <f>IF($B741="","",VLOOKUP($T741,Tablas!$X$14:$Y$17,2,1))</f>
        <v>1. ROJO</v>
      </c>
    </row>
    <row r="742" spans="2:21" x14ac:dyDescent="0.2">
      <c r="B742" s="1">
        <f>IF(Tablas!B740="","",Tablas!B740)</f>
        <v>300737</v>
      </c>
      <c r="C742" s="1" t="str">
        <f>IF(Tablas!C740="","",Tablas!C740)</f>
        <v>CILINDRO</v>
      </c>
      <c r="D742" s="1" t="str">
        <f>IF(Tablas!D740="","",Tablas!D740)</f>
        <v>09 - PARTES DE MOTOR</v>
      </c>
      <c r="E742" s="1" t="str">
        <f>IF(Tablas!E740="","",Tablas!E740)</f>
        <v>UN</v>
      </c>
      <c r="F742" s="1">
        <f>IF(Tablas!F740="","",Tablas!F740)</f>
        <v>14</v>
      </c>
      <c r="G742" s="1">
        <f>IF(Tablas!I740="","",Tablas!I740)</f>
        <v>12</v>
      </c>
      <c r="H742" s="1">
        <v>8</v>
      </c>
      <c r="I742" s="39">
        <f>IF($B742="","",-SUMIFS(Tabla7[Cantidad],Tabla7[Código del producto],$B742,Tabla7[Tipo de movimiento],"SALIDA",Tabla7[Mes],I$5))</f>
        <v>0</v>
      </c>
      <c r="J742" s="39">
        <f>IF($B742="","",-SUMIFS(Tabla7[Cantidad],Tabla7[Código del producto],$B742,Tabla7[Tipo de movimiento],"SALIDA",Tabla7[Mes],J$5))</f>
        <v>0</v>
      </c>
      <c r="K742" s="39">
        <f>IF($B742="","",-SUMIFS(Tabla7[Cantidad],Tabla7[Código del producto],$B742,Tabla7[Tipo de movimiento],"SALIDA",Tabla7[Mes],K$5))</f>
        <v>0</v>
      </c>
      <c r="L742" s="39">
        <f>IF($B742="","",-SUMIFS(Tabla7[Cantidad],Tabla7[Código del producto],$B742,Tabla7[Tipo de movimiento],"SALIDA",Tabla7[Mes],L$5))</f>
        <v>0</v>
      </c>
      <c r="M742" s="39">
        <f>IF($B742="","",-SUMIFS(Tabla7[Cantidad],Tabla7[Código del producto],$B742,Tabla7[Tipo de movimiento],"SALIDA",Tabla7[Mes],M$5))</f>
        <v>23</v>
      </c>
      <c r="N742" s="39">
        <f>IF($B742="","",-SUMIFS(Tabla7[Cantidad],Tabla7[Código del producto],$B742,Tabla7[Tipo de movimiento],"SALIDA",Tabla7[Mes],N$5))</f>
        <v>0</v>
      </c>
      <c r="O742" s="39">
        <f>IF($B742="","",-SUMIFS(Tabla7[Cantidad],Tabla7[Código del producto],$B742,Tabla7[Tipo de movimiento],"SALIDA",Tabla7[Mes],O$5))</f>
        <v>0</v>
      </c>
      <c r="P742" s="39">
        <f>IF($B742="","",-SUMIFS(Tabla7[Cantidad],Tabla7[Código del producto],$B742,Tabla7[Tipo de movimiento],"SALIDA",Tabla7[Mes],P$5))</f>
        <v>20</v>
      </c>
      <c r="Q742" s="39">
        <f t="shared" si="33"/>
        <v>6.666666666666667</v>
      </c>
      <c r="R742" s="51" t="str">
        <f>IF($B742="","",IFERROR(VLOOKUP($B742,'ABC rotación'!$C:$G,5,0),"C"))</f>
        <v>C</v>
      </c>
      <c r="S742" s="41">
        <f t="shared" si="34"/>
        <v>36</v>
      </c>
      <c r="T742" s="40">
        <f t="shared" si="35"/>
        <v>2.5714285714285716</v>
      </c>
      <c r="U742" s="23" t="str">
        <f>IF($B742="","",VLOOKUP($T742,Tablas!$X$14:$Y$17,2,1))</f>
        <v>4. NEGRO</v>
      </c>
    </row>
    <row r="743" spans="2:21" x14ac:dyDescent="0.2">
      <c r="B743" s="1">
        <f>IF(Tablas!B741="","",Tablas!B741)</f>
        <v>300738</v>
      </c>
      <c r="C743" s="1" t="str">
        <f>IF(Tablas!C741="","",Tablas!C741)</f>
        <v>EMPAQUETADU CUB LAT CABEZA DER</v>
      </c>
      <c r="D743" s="1" t="str">
        <f>IF(Tablas!D741="","",Tablas!D741)</f>
        <v>09 - PARTES DE MOTOR</v>
      </c>
      <c r="E743" s="1" t="str">
        <f>IF(Tablas!E741="","",Tablas!E741)</f>
        <v>UN</v>
      </c>
      <c r="F743" s="1">
        <f>IF(Tablas!F741="","",Tablas!F741)</f>
        <v>6</v>
      </c>
      <c r="G743" s="1">
        <f>IF(Tablas!I741="","",Tablas!I741)</f>
        <v>39</v>
      </c>
      <c r="H743" s="1">
        <v>5</v>
      </c>
      <c r="I743" s="39">
        <f>IF($B743="","",-SUMIFS(Tabla7[Cantidad],Tabla7[Código del producto],$B743,Tabla7[Tipo de movimiento],"SALIDA",Tabla7[Mes],I$5))</f>
        <v>0</v>
      </c>
      <c r="J743" s="39">
        <f>IF($B743="","",-SUMIFS(Tabla7[Cantidad],Tabla7[Código del producto],$B743,Tabla7[Tipo de movimiento],"SALIDA",Tabla7[Mes],J$5))</f>
        <v>20</v>
      </c>
      <c r="K743" s="39">
        <f>IF($B743="","",-SUMIFS(Tabla7[Cantidad],Tabla7[Código del producto],$B743,Tabla7[Tipo de movimiento],"SALIDA",Tabla7[Mes],K$5))</f>
        <v>0</v>
      </c>
      <c r="L743" s="39">
        <f>IF($B743="","",-SUMIFS(Tabla7[Cantidad],Tabla7[Código del producto],$B743,Tabla7[Tipo de movimiento],"SALIDA",Tabla7[Mes],L$5))</f>
        <v>16</v>
      </c>
      <c r="M743" s="39">
        <f>IF($B743="","",-SUMIFS(Tabla7[Cantidad],Tabla7[Código del producto],$B743,Tabla7[Tipo de movimiento],"SALIDA",Tabla7[Mes],M$5))</f>
        <v>17</v>
      </c>
      <c r="N743" s="39">
        <f>IF($B743="","",-SUMIFS(Tabla7[Cantidad],Tabla7[Código del producto],$B743,Tabla7[Tipo de movimiento],"SALIDA",Tabla7[Mes],N$5))</f>
        <v>0</v>
      </c>
      <c r="O743" s="39">
        <f>IF($B743="","",-SUMIFS(Tabla7[Cantidad],Tabla7[Código del producto],$B743,Tabla7[Tipo de movimiento],"SALIDA",Tabla7[Mes],O$5))</f>
        <v>0</v>
      </c>
      <c r="P743" s="39">
        <f>IF($B743="","",-SUMIFS(Tabla7[Cantidad],Tabla7[Código del producto],$B743,Tabla7[Tipo de movimiento],"SALIDA",Tabla7[Mes],P$5))</f>
        <v>12</v>
      </c>
      <c r="Q743" s="39">
        <f t="shared" si="33"/>
        <v>4</v>
      </c>
      <c r="R743" s="51" t="str">
        <f>IF($B743="","",IFERROR(VLOOKUP($B743,'ABC rotación'!$C:$G,5,0),"C"))</f>
        <v>B</v>
      </c>
      <c r="S743" s="41">
        <f t="shared" si="34"/>
        <v>37.5</v>
      </c>
      <c r="T743" s="40">
        <f t="shared" si="35"/>
        <v>6.25</v>
      </c>
      <c r="U743" s="23" t="str">
        <f>IF($B743="","",VLOOKUP($T743,Tablas!$X$14:$Y$17,2,1))</f>
        <v>4. NEGRO</v>
      </c>
    </row>
    <row r="744" spans="2:21" x14ac:dyDescent="0.2">
      <c r="B744" s="1">
        <f>IF(Tablas!B742="","",Tablas!B742)</f>
        <v>300739</v>
      </c>
      <c r="C744" s="1" t="str">
        <f>IF(Tablas!C742="","",Tablas!C742)</f>
        <v>EMPAQUETADURA CUB LAT CABEZA</v>
      </c>
      <c r="D744" s="1" t="str">
        <f>IF(Tablas!D742="","",Tablas!D742)</f>
        <v>09 - PARTES DE MOTOR</v>
      </c>
      <c r="E744" s="1" t="str">
        <f>IF(Tablas!E742="","",Tablas!E742)</f>
        <v>UN</v>
      </c>
      <c r="F744" s="1">
        <f>IF(Tablas!F742="","",Tablas!F742)</f>
        <v>7</v>
      </c>
      <c r="G744" s="1">
        <f>IF(Tablas!I742="","",Tablas!I742)</f>
        <v>8</v>
      </c>
      <c r="H744" s="1">
        <v>10</v>
      </c>
      <c r="I744" s="39">
        <f>IF($B744="","",-SUMIFS(Tabla7[Cantidad],Tabla7[Código del producto],$B744,Tabla7[Tipo de movimiento],"SALIDA",Tabla7[Mes],I$5))</f>
        <v>0</v>
      </c>
      <c r="J744" s="39">
        <f>IF($B744="","",-SUMIFS(Tabla7[Cantidad],Tabla7[Código del producto],$B744,Tabla7[Tipo de movimiento],"SALIDA",Tabla7[Mes],J$5))</f>
        <v>0</v>
      </c>
      <c r="K744" s="39">
        <f>IF($B744="","",-SUMIFS(Tabla7[Cantidad],Tabla7[Código del producto],$B744,Tabla7[Tipo de movimiento],"SALIDA",Tabla7[Mes],K$5))</f>
        <v>12</v>
      </c>
      <c r="L744" s="39">
        <f>IF($B744="","",-SUMIFS(Tabla7[Cantidad],Tabla7[Código del producto],$B744,Tabla7[Tipo de movimiento],"SALIDA",Tabla7[Mes],L$5))</f>
        <v>16</v>
      </c>
      <c r="M744" s="39">
        <f>IF($B744="","",-SUMIFS(Tabla7[Cantidad],Tabla7[Código del producto],$B744,Tabla7[Tipo de movimiento],"SALIDA",Tabla7[Mes],M$5))</f>
        <v>0</v>
      </c>
      <c r="N744" s="39">
        <f>IF($B744="","",-SUMIFS(Tabla7[Cantidad],Tabla7[Código del producto],$B744,Tabla7[Tipo de movimiento],"SALIDA",Tabla7[Mes],N$5))</f>
        <v>18</v>
      </c>
      <c r="O744" s="39">
        <f>IF($B744="","",-SUMIFS(Tabla7[Cantidad],Tabla7[Código del producto],$B744,Tabla7[Tipo de movimiento],"SALIDA",Tabla7[Mes],O$5))</f>
        <v>0</v>
      </c>
      <c r="P744" s="39">
        <f>IF($B744="","",-SUMIFS(Tabla7[Cantidad],Tabla7[Código del producto],$B744,Tabla7[Tipo de movimiento],"SALIDA",Tabla7[Mes],P$5))</f>
        <v>0</v>
      </c>
      <c r="Q744" s="39">
        <f t="shared" si="33"/>
        <v>6</v>
      </c>
      <c r="R744" s="51" t="str">
        <f>IF($B744="","",IFERROR(VLOOKUP($B744,'ABC rotación'!$C:$G,5,0),"C"))</f>
        <v>B</v>
      </c>
      <c r="S744" s="41">
        <f t="shared" si="34"/>
        <v>50</v>
      </c>
      <c r="T744" s="40">
        <f t="shared" si="35"/>
        <v>7.1428571428571432</v>
      </c>
      <c r="U744" s="23" t="str">
        <f>IF($B744="","",VLOOKUP($T744,Tablas!$X$14:$Y$17,2,1))</f>
        <v>4. NEGRO</v>
      </c>
    </row>
    <row r="745" spans="2:21" x14ac:dyDescent="0.2">
      <c r="B745" s="1">
        <f>IF(Tablas!B743="","",Tablas!B743)</f>
        <v>300740</v>
      </c>
      <c r="C745" s="1" t="str">
        <f>IF(Tablas!C743="","",Tablas!C743)</f>
        <v>SEGURO DE PIN DE PISTON</v>
      </c>
      <c r="D745" s="1" t="str">
        <f>IF(Tablas!D743="","",Tablas!D743)</f>
        <v>09 - PARTES DE MOTOR</v>
      </c>
      <c r="E745" s="1" t="str">
        <f>IF(Tablas!E743="","",Tablas!E743)</f>
        <v>UN</v>
      </c>
      <c r="F745" s="1">
        <f>IF(Tablas!F743="","",Tablas!F743)</f>
        <v>10</v>
      </c>
      <c r="G745" s="1">
        <f>IF(Tablas!I743="","",Tablas!I743)</f>
        <v>46</v>
      </c>
      <c r="H745" s="1">
        <v>6</v>
      </c>
      <c r="I745" s="39">
        <f>IF($B745="","",-SUMIFS(Tabla7[Cantidad],Tabla7[Código del producto],$B745,Tabla7[Tipo de movimiento],"SALIDA",Tabla7[Mes],I$5))</f>
        <v>11</v>
      </c>
      <c r="J745" s="39">
        <f>IF($B745="","",-SUMIFS(Tabla7[Cantidad],Tabla7[Código del producto],$B745,Tabla7[Tipo de movimiento],"SALIDA",Tabla7[Mes],J$5))</f>
        <v>9</v>
      </c>
      <c r="K745" s="39">
        <f>IF($B745="","",-SUMIFS(Tabla7[Cantidad],Tabla7[Código del producto],$B745,Tabla7[Tipo de movimiento],"SALIDA",Tabla7[Mes],K$5))</f>
        <v>0</v>
      </c>
      <c r="L745" s="39">
        <f>IF($B745="","",-SUMIFS(Tabla7[Cantidad],Tabla7[Código del producto],$B745,Tabla7[Tipo de movimiento],"SALIDA",Tabla7[Mes],L$5))</f>
        <v>0</v>
      </c>
      <c r="M745" s="39">
        <f>IF($B745="","",-SUMIFS(Tabla7[Cantidad],Tabla7[Código del producto],$B745,Tabla7[Tipo de movimiento],"SALIDA",Tabla7[Mes],M$5))</f>
        <v>0</v>
      </c>
      <c r="N745" s="39">
        <f>IF($B745="","",-SUMIFS(Tabla7[Cantidad],Tabla7[Código del producto],$B745,Tabla7[Tipo de movimiento],"SALIDA",Tabla7[Mes],N$5))</f>
        <v>0</v>
      </c>
      <c r="O745" s="39">
        <f>IF($B745="","",-SUMIFS(Tabla7[Cantidad],Tabla7[Código del producto],$B745,Tabla7[Tipo de movimiento],"SALIDA",Tabla7[Mes],O$5))</f>
        <v>0</v>
      </c>
      <c r="P745" s="39">
        <f>IF($B745="","",-SUMIFS(Tabla7[Cantidad],Tabla7[Código del producto],$B745,Tabla7[Tipo de movimiento],"SALIDA",Tabla7[Mes],P$5))</f>
        <v>0</v>
      </c>
      <c r="Q745" s="39">
        <f t="shared" si="33"/>
        <v>0</v>
      </c>
      <c r="R745" s="51" t="str">
        <f>IF($B745="","",IFERROR(VLOOKUP($B745,'ABC rotación'!$C:$G,5,0),"C"))</f>
        <v>C</v>
      </c>
      <c r="S745" s="41">
        <f t="shared" si="34"/>
        <v>0</v>
      </c>
      <c r="T745" s="40">
        <f t="shared" si="35"/>
        <v>0</v>
      </c>
      <c r="U745" s="23" t="str">
        <f>IF($B745="","",VLOOKUP($T745,Tablas!$X$14:$Y$17,2,1))</f>
        <v>1. ROJO</v>
      </c>
    </row>
    <row r="746" spans="2:21" x14ac:dyDescent="0.2">
      <c r="B746" s="1">
        <f>IF(Tablas!B744="","",Tablas!B744)</f>
        <v>300741</v>
      </c>
      <c r="C746" s="1" t="str">
        <f>IF(Tablas!C744="","",Tablas!C744)</f>
        <v>CUBIERTA IZQUIERDA DE CARTER</v>
      </c>
      <c r="D746" s="1" t="str">
        <f>IF(Tablas!D744="","",Tablas!D744)</f>
        <v>09 - PARTES DE MOTOR</v>
      </c>
      <c r="E746" s="1" t="str">
        <f>IF(Tablas!E744="","",Tablas!E744)</f>
        <v>UN</v>
      </c>
      <c r="F746" s="1">
        <f>IF(Tablas!F744="","",Tablas!F744)</f>
        <v>5</v>
      </c>
      <c r="G746" s="1">
        <f>IF(Tablas!I744="","",Tablas!I744)</f>
        <v>11</v>
      </c>
      <c r="H746" s="1">
        <v>7</v>
      </c>
      <c r="I746" s="39">
        <f>IF($B746="","",-SUMIFS(Tabla7[Cantidad],Tabla7[Código del producto],$B746,Tabla7[Tipo de movimiento],"SALIDA",Tabla7[Mes],I$5))</f>
        <v>0</v>
      </c>
      <c r="J746" s="39">
        <f>IF($B746="","",-SUMIFS(Tabla7[Cantidad],Tabla7[Código del producto],$B746,Tabla7[Tipo de movimiento],"SALIDA",Tabla7[Mes],J$5))</f>
        <v>6</v>
      </c>
      <c r="K746" s="39">
        <f>IF($B746="","",-SUMIFS(Tabla7[Cantidad],Tabla7[Código del producto],$B746,Tabla7[Tipo de movimiento],"SALIDA",Tabla7[Mes],K$5))</f>
        <v>0</v>
      </c>
      <c r="L746" s="39">
        <f>IF($B746="","",-SUMIFS(Tabla7[Cantidad],Tabla7[Código del producto],$B746,Tabla7[Tipo de movimiento],"SALIDA",Tabla7[Mes],L$5))</f>
        <v>0</v>
      </c>
      <c r="M746" s="39">
        <f>IF($B746="","",-SUMIFS(Tabla7[Cantidad],Tabla7[Código del producto],$B746,Tabla7[Tipo de movimiento],"SALIDA",Tabla7[Mes],M$5))</f>
        <v>0</v>
      </c>
      <c r="N746" s="39">
        <f>IF($B746="","",-SUMIFS(Tabla7[Cantidad],Tabla7[Código del producto],$B746,Tabla7[Tipo de movimiento],"SALIDA",Tabla7[Mes],N$5))</f>
        <v>0</v>
      </c>
      <c r="O746" s="39">
        <f>IF($B746="","",-SUMIFS(Tabla7[Cantidad],Tabla7[Código del producto],$B746,Tabla7[Tipo de movimiento],"SALIDA",Tabla7[Mes],O$5))</f>
        <v>0</v>
      </c>
      <c r="P746" s="39">
        <f>IF($B746="","",-SUMIFS(Tabla7[Cantidad],Tabla7[Código del producto],$B746,Tabla7[Tipo de movimiento],"SALIDA",Tabla7[Mes],P$5))</f>
        <v>0</v>
      </c>
      <c r="Q746" s="39">
        <f t="shared" si="33"/>
        <v>0</v>
      </c>
      <c r="R746" s="51" t="str">
        <f>IF($B746="","",IFERROR(VLOOKUP($B746,'ABC rotación'!$C:$G,5,0),"C"))</f>
        <v>C</v>
      </c>
      <c r="S746" s="41">
        <f t="shared" si="34"/>
        <v>0</v>
      </c>
      <c r="T746" s="40">
        <f t="shared" si="35"/>
        <v>0</v>
      </c>
      <c r="U746" s="23" t="str">
        <f>IF($B746="","",VLOOKUP($T746,Tablas!$X$14:$Y$17,2,1))</f>
        <v>1. ROJO</v>
      </c>
    </row>
    <row r="747" spans="2:21" x14ac:dyDescent="0.2">
      <c r="B747" s="1">
        <f>IF(Tablas!B745="","",Tablas!B745)</f>
        <v>300742</v>
      </c>
      <c r="C747" s="1" t="str">
        <f>IF(Tablas!C745="","",Tablas!C745)</f>
        <v>EMPAQUETADURA CUBIERTA IZQ</v>
      </c>
      <c r="D747" s="1" t="str">
        <f>IF(Tablas!D745="","",Tablas!D745)</f>
        <v>09 - PARTES DE MOTOR</v>
      </c>
      <c r="E747" s="1" t="str">
        <f>IF(Tablas!E745="","",Tablas!E745)</f>
        <v>UN</v>
      </c>
      <c r="F747" s="1">
        <f>IF(Tablas!F745="","",Tablas!F745)</f>
        <v>21</v>
      </c>
      <c r="G747" s="1">
        <f>IF(Tablas!I745="","",Tablas!I745)</f>
        <v>29</v>
      </c>
      <c r="H747" s="1">
        <v>3</v>
      </c>
      <c r="I747" s="39">
        <f>IF($B747="","",-SUMIFS(Tabla7[Cantidad],Tabla7[Código del producto],$B747,Tabla7[Tipo de movimiento],"SALIDA",Tabla7[Mes],I$5))</f>
        <v>0</v>
      </c>
      <c r="J747" s="39">
        <f>IF($B747="","",-SUMIFS(Tabla7[Cantidad],Tabla7[Código del producto],$B747,Tabla7[Tipo de movimiento],"SALIDA",Tabla7[Mes],J$5))</f>
        <v>12</v>
      </c>
      <c r="K747" s="39">
        <f>IF($B747="","",-SUMIFS(Tabla7[Cantidad],Tabla7[Código del producto],$B747,Tabla7[Tipo de movimiento],"SALIDA",Tabla7[Mes],K$5))</f>
        <v>0</v>
      </c>
      <c r="L747" s="39">
        <f>IF($B747="","",-SUMIFS(Tabla7[Cantidad],Tabla7[Código del producto],$B747,Tabla7[Tipo de movimiento],"SALIDA",Tabla7[Mes],L$5))</f>
        <v>0</v>
      </c>
      <c r="M747" s="39">
        <f>IF($B747="","",-SUMIFS(Tabla7[Cantidad],Tabla7[Código del producto],$B747,Tabla7[Tipo de movimiento],"SALIDA",Tabla7[Mes],M$5))</f>
        <v>0</v>
      </c>
      <c r="N747" s="39">
        <f>IF($B747="","",-SUMIFS(Tabla7[Cantidad],Tabla7[Código del producto],$B747,Tabla7[Tipo de movimiento],"SALIDA",Tabla7[Mes],N$5))</f>
        <v>0</v>
      </c>
      <c r="O747" s="39">
        <f>IF($B747="","",-SUMIFS(Tabla7[Cantidad],Tabla7[Código del producto],$B747,Tabla7[Tipo de movimiento],"SALIDA",Tabla7[Mes],O$5))</f>
        <v>0</v>
      </c>
      <c r="P747" s="39">
        <f>IF($B747="","",-SUMIFS(Tabla7[Cantidad],Tabla7[Código del producto],$B747,Tabla7[Tipo de movimiento],"SALIDA",Tabla7[Mes],P$5))</f>
        <v>8</v>
      </c>
      <c r="Q747" s="39">
        <f t="shared" si="33"/>
        <v>2.6666666666666665</v>
      </c>
      <c r="R747" s="51" t="str">
        <f>IF($B747="","",IFERROR(VLOOKUP($B747,'ABC rotación'!$C:$G,5,0),"C"))</f>
        <v>B</v>
      </c>
      <c r="S747" s="41">
        <f t="shared" si="34"/>
        <v>33.75</v>
      </c>
      <c r="T747" s="40">
        <f t="shared" si="35"/>
        <v>1.6071428571428572</v>
      </c>
      <c r="U747" s="23" t="str">
        <f>IF($B747="","",VLOOKUP($T747,Tablas!$X$14:$Y$17,2,1))</f>
        <v>3. VERDE</v>
      </c>
    </row>
    <row r="748" spans="2:21" x14ac:dyDescent="0.2">
      <c r="B748" s="1">
        <f>IF(Tablas!B746="","",Tablas!B746)</f>
        <v>300743</v>
      </c>
      <c r="C748" s="1" t="str">
        <f>IF(Tablas!C746="","",Tablas!C746)</f>
        <v>TAPON A</v>
      </c>
      <c r="D748" s="1" t="str">
        <f>IF(Tablas!D746="","",Tablas!D746)</f>
        <v>09 - PARTES DE MOTOR</v>
      </c>
      <c r="E748" s="1" t="str">
        <f>IF(Tablas!E746="","",Tablas!E746)</f>
        <v>UN</v>
      </c>
      <c r="F748" s="1">
        <f>IF(Tablas!F746="","",Tablas!F746)</f>
        <v>26</v>
      </c>
      <c r="G748" s="1">
        <f>IF(Tablas!I746="","",Tablas!I746)</f>
        <v>17</v>
      </c>
      <c r="H748" s="1">
        <v>2</v>
      </c>
      <c r="I748" s="39">
        <f>IF($B748="","",-SUMIFS(Tabla7[Cantidad],Tabla7[Código del producto],$B748,Tabla7[Tipo de movimiento],"SALIDA",Tabla7[Mes],I$5))</f>
        <v>0</v>
      </c>
      <c r="J748" s="39">
        <f>IF($B748="","",-SUMIFS(Tabla7[Cantidad],Tabla7[Código del producto],$B748,Tabla7[Tipo de movimiento],"SALIDA",Tabla7[Mes],J$5))</f>
        <v>0</v>
      </c>
      <c r="K748" s="39">
        <f>IF($B748="","",-SUMIFS(Tabla7[Cantidad],Tabla7[Código del producto],$B748,Tabla7[Tipo de movimiento],"SALIDA",Tabla7[Mes],K$5))</f>
        <v>0</v>
      </c>
      <c r="L748" s="39">
        <f>IF($B748="","",-SUMIFS(Tabla7[Cantidad],Tabla7[Código del producto],$B748,Tabla7[Tipo de movimiento],"SALIDA",Tabla7[Mes],L$5))</f>
        <v>0</v>
      </c>
      <c r="M748" s="39">
        <f>IF($B748="","",-SUMIFS(Tabla7[Cantidad],Tabla7[Código del producto],$B748,Tabla7[Tipo de movimiento],"SALIDA",Tabla7[Mes],M$5))</f>
        <v>12</v>
      </c>
      <c r="N748" s="39">
        <f>IF($B748="","",-SUMIFS(Tabla7[Cantidad],Tabla7[Código del producto],$B748,Tabla7[Tipo de movimiento],"SALIDA",Tabla7[Mes],N$5))</f>
        <v>0</v>
      </c>
      <c r="O748" s="39">
        <f>IF($B748="","",-SUMIFS(Tabla7[Cantidad],Tabla7[Código del producto],$B748,Tabla7[Tipo de movimiento],"SALIDA",Tabla7[Mes],O$5))</f>
        <v>0</v>
      </c>
      <c r="P748" s="39">
        <f>IF($B748="","",-SUMIFS(Tabla7[Cantidad],Tabla7[Código del producto],$B748,Tabla7[Tipo de movimiento],"SALIDA",Tabla7[Mes],P$5))</f>
        <v>18</v>
      </c>
      <c r="Q748" s="39">
        <f t="shared" si="33"/>
        <v>6</v>
      </c>
      <c r="R748" s="51" t="str">
        <f>IF($B748="","",IFERROR(VLOOKUP($B748,'ABC rotación'!$C:$G,5,0),"C"))</f>
        <v>B</v>
      </c>
      <c r="S748" s="41">
        <f t="shared" si="34"/>
        <v>10</v>
      </c>
      <c r="T748" s="40">
        <f t="shared" si="35"/>
        <v>0.38461538461538464</v>
      </c>
      <c r="U748" s="23" t="str">
        <f>IF($B748="","",VLOOKUP($T748,Tablas!$X$14:$Y$17,2,1))</f>
        <v>1. ROJO</v>
      </c>
    </row>
    <row r="749" spans="2:21" x14ac:dyDescent="0.2">
      <c r="B749" s="1">
        <f>IF(Tablas!B747="","",Tablas!B747)</f>
        <v>300744</v>
      </c>
      <c r="C749" s="1" t="str">
        <f>IF(Tablas!C747="","",Tablas!C747)</f>
        <v>RESORTE DEL PIN DE ADMISION DE</v>
      </c>
      <c r="D749" s="1" t="str">
        <f>IF(Tablas!D747="","",Tablas!D747)</f>
        <v>15 - MISCELANEOS</v>
      </c>
      <c r="E749" s="1" t="str">
        <f>IF(Tablas!E747="","",Tablas!E747)</f>
        <v>UN</v>
      </c>
      <c r="F749" s="1">
        <f>IF(Tablas!F747="","",Tablas!F747)</f>
        <v>8</v>
      </c>
      <c r="G749" s="1">
        <f>IF(Tablas!I747="","",Tablas!I747)</f>
        <v>45</v>
      </c>
      <c r="H749" s="1">
        <v>0</v>
      </c>
      <c r="I749" s="39">
        <f>IF($B749="","",-SUMIFS(Tabla7[Cantidad],Tabla7[Código del producto],$B749,Tabla7[Tipo de movimiento],"SALIDA",Tabla7[Mes],I$5))</f>
        <v>0</v>
      </c>
      <c r="J749" s="39">
        <f>IF($B749="","",-SUMIFS(Tabla7[Cantidad],Tabla7[Código del producto],$B749,Tabla7[Tipo de movimiento],"SALIDA",Tabla7[Mes],J$5))</f>
        <v>0</v>
      </c>
      <c r="K749" s="39">
        <f>IF($B749="","",-SUMIFS(Tabla7[Cantidad],Tabla7[Código del producto],$B749,Tabla7[Tipo de movimiento],"SALIDA",Tabla7[Mes],K$5))</f>
        <v>0</v>
      </c>
      <c r="L749" s="39">
        <f>IF($B749="","",-SUMIFS(Tabla7[Cantidad],Tabla7[Código del producto],$B749,Tabla7[Tipo de movimiento],"SALIDA",Tabla7[Mes],L$5))</f>
        <v>16</v>
      </c>
      <c r="M749" s="39">
        <f>IF($B749="","",-SUMIFS(Tabla7[Cantidad],Tabla7[Código del producto],$B749,Tabla7[Tipo de movimiento],"SALIDA",Tabla7[Mes],M$5))</f>
        <v>0</v>
      </c>
      <c r="N749" s="39">
        <f>IF($B749="","",-SUMIFS(Tabla7[Cantidad],Tabla7[Código del producto],$B749,Tabla7[Tipo de movimiento],"SALIDA",Tabla7[Mes],N$5))</f>
        <v>0</v>
      </c>
      <c r="O749" s="39">
        <f>IF($B749="","",-SUMIFS(Tabla7[Cantidad],Tabla7[Código del producto],$B749,Tabla7[Tipo de movimiento],"SALIDA",Tabla7[Mes],O$5))</f>
        <v>0</v>
      </c>
      <c r="P749" s="39">
        <f>IF($B749="","",-SUMIFS(Tabla7[Cantidad],Tabla7[Código del producto],$B749,Tabla7[Tipo de movimiento],"SALIDA",Tabla7[Mes],P$5))</f>
        <v>0</v>
      </c>
      <c r="Q749" s="39">
        <f t="shared" si="33"/>
        <v>0</v>
      </c>
      <c r="R749" s="51" t="str">
        <f>IF($B749="","",IFERROR(VLOOKUP($B749,'ABC rotación'!$C:$G,5,0),"C"))</f>
        <v>C</v>
      </c>
      <c r="S749" s="41">
        <f t="shared" si="34"/>
        <v>0</v>
      </c>
      <c r="T749" s="40">
        <f t="shared" si="35"/>
        <v>0</v>
      </c>
      <c r="U749" s="23" t="str">
        <f>IF($B749="","",VLOOKUP($T749,Tablas!$X$14:$Y$17,2,1))</f>
        <v>1. ROJO</v>
      </c>
    </row>
    <row r="750" spans="2:21" x14ac:dyDescent="0.2">
      <c r="B750" s="1">
        <f>IF(Tablas!B748="","",Tablas!B748)</f>
        <v>300745</v>
      </c>
      <c r="C750" s="1" t="str">
        <f>IF(Tablas!C748="","",Tablas!C748)</f>
        <v>EJE DEL PARADOR CENTRAL</v>
      </c>
      <c r="D750" s="1" t="str">
        <f>IF(Tablas!D748="","",Tablas!D748)</f>
        <v>07 - PEDALES Y POSAPIES</v>
      </c>
      <c r="E750" s="1" t="str">
        <f>IF(Tablas!E748="","",Tablas!E748)</f>
        <v>UN</v>
      </c>
      <c r="F750" s="1">
        <f>IF(Tablas!F748="","",Tablas!F748)</f>
        <v>6</v>
      </c>
      <c r="G750" s="1">
        <f>IF(Tablas!I748="","",Tablas!I748)</f>
        <v>19</v>
      </c>
      <c r="H750" s="1">
        <v>8</v>
      </c>
      <c r="I750" s="39">
        <f>IF($B750="","",-SUMIFS(Tabla7[Cantidad],Tabla7[Código del producto],$B750,Tabla7[Tipo de movimiento],"SALIDA",Tabla7[Mes],I$5))</f>
        <v>0</v>
      </c>
      <c r="J750" s="39">
        <f>IF($B750="","",-SUMIFS(Tabla7[Cantidad],Tabla7[Código del producto],$B750,Tabla7[Tipo de movimiento],"SALIDA",Tabla7[Mes],J$5))</f>
        <v>0</v>
      </c>
      <c r="K750" s="39">
        <f>IF($B750="","",-SUMIFS(Tabla7[Cantidad],Tabla7[Código del producto],$B750,Tabla7[Tipo de movimiento],"SALIDA",Tabla7[Mes],K$5))</f>
        <v>0</v>
      </c>
      <c r="L750" s="39">
        <f>IF($B750="","",-SUMIFS(Tabla7[Cantidad],Tabla7[Código del producto],$B750,Tabla7[Tipo de movimiento],"SALIDA",Tabla7[Mes],L$5))</f>
        <v>0</v>
      </c>
      <c r="M750" s="39">
        <f>IF($B750="","",-SUMIFS(Tabla7[Cantidad],Tabla7[Código del producto],$B750,Tabla7[Tipo de movimiento],"SALIDA",Tabla7[Mes],M$5))</f>
        <v>0</v>
      </c>
      <c r="N750" s="39">
        <f>IF($B750="","",-SUMIFS(Tabla7[Cantidad],Tabla7[Código del producto],$B750,Tabla7[Tipo de movimiento],"SALIDA",Tabla7[Mes],N$5))</f>
        <v>11</v>
      </c>
      <c r="O750" s="39">
        <f>IF($B750="","",-SUMIFS(Tabla7[Cantidad],Tabla7[Código del producto],$B750,Tabla7[Tipo de movimiento],"SALIDA",Tabla7[Mes],O$5))</f>
        <v>0</v>
      </c>
      <c r="P750" s="39">
        <f>IF($B750="","",-SUMIFS(Tabla7[Cantidad],Tabla7[Código del producto],$B750,Tabla7[Tipo de movimiento],"SALIDA",Tabla7[Mes],P$5))</f>
        <v>0</v>
      </c>
      <c r="Q750" s="39">
        <f t="shared" si="33"/>
        <v>3.6666666666666665</v>
      </c>
      <c r="R750" s="51" t="str">
        <f>IF($B750="","",IFERROR(VLOOKUP($B750,'ABC rotación'!$C:$G,5,0),"C"))</f>
        <v>C</v>
      </c>
      <c r="S750" s="41">
        <f t="shared" si="34"/>
        <v>65.454545454545467</v>
      </c>
      <c r="T750" s="40">
        <f t="shared" si="35"/>
        <v>10.909090909090912</v>
      </c>
      <c r="U750" s="23" t="str">
        <f>IF($B750="","",VLOOKUP($T750,Tablas!$X$14:$Y$17,2,1))</f>
        <v>4. NEGRO</v>
      </c>
    </row>
    <row r="751" spans="2:21" x14ac:dyDescent="0.2">
      <c r="B751" s="1">
        <f>IF(Tablas!B749="","",Tablas!B749)</f>
        <v>300746</v>
      </c>
      <c r="C751" s="1" t="str">
        <f>IF(Tablas!C749="","",Tablas!C749)</f>
        <v>PLACA SUJETADORA DE ENGRANE</v>
      </c>
      <c r="D751" s="1" t="str">
        <f>IF(Tablas!D749="","",Tablas!D749)</f>
        <v>09 - PARTES DE MOTOR</v>
      </c>
      <c r="E751" s="1" t="str">
        <f>IF(Tablas!E749="","",Tablas!E749)</f>
        <v>UN</v>
      </c>
      <c r="F751" s="1">
        <f>IF(Tablas!F749="","",Tablas!F749)</f>
        <v>13</v>
      </c>
      <c r="G751" s="1">
        <f>IF(Tablas!I749="","",Tablas!I749)</f>
        <v>34</v>
      </c>
      <c r="H751" s="1">
        <v>7</v>
      </c>
      <c r="I751" s="39">
        <f>IF($B751="","",-SUMIFS(Tabla7[Cantidad],Tabla7[Código del producto],$B751,Tabla7[Tipo de movimiento],"SALIDA",Tabla7[Mes],I$5))</f>
        <v>0</v>
      </c>
      <c r="J751" s="39">
        <f>IF($B751="","",-SUMIFS(Tabla7[Cantidad],Tabla7[Código del producto],$B751,Tabla7[Tipo de movimiento],"SALIDA",Tabla7[Mes],J$5))</f>
        <v>0</v>
      </c>
      <c r="K751" s="39">
        <f>IF($B751="","",-SUMIFS(Tabla7[Cantidad],Tabla7[Código del producto],$B751,Tabla7[Tipo de movimiento],"SALIDA",Tabla7[Mes],K$5))</f>
        <v>0</v>
      </c>
      <c r="L751" s="39">
        <f>IF($B751="","",-SUMIFS(Tabla7[Cantidad],Tabla7[Código del producto],$B751,Tabla7[Tipo de movimiento],"SALIDA",Tabla7[Mes],L$5))</f>
        <v>0</v>
      </c>
      <c r="M751" s="39">
        <f>IF($B751="","",-SUMIFS(Tabla7[Cantidad],Tabla7[Código del producto],$B751,Tabla7[Tipo de movimiento],"SALIDA",Tabla7[Mes],M$5))</f>
        <v>8</v>
      </c>
      <c r="N751" s="39">
        <f>IF($B751="","",-SUMIFS(Tabla7[Cantidad],Tabla7[Código del producto],$B751,Tabla7[Tipo de movimiento],"SALIDA",Tabla7[Mes],N$5))</f>
        <v>0</v>
      </c>
      <c r="O751" s="39">
        <f>IF($B751="","",-SUMIFS(Tabla7[Cantidad],Tabla7[Código del producto],$B751,Tabla7[Tipo de movimiento],"SALIDA",Tabla7[Mes],O$5))</f>
        <v>0</v>
      </c>
      <c r="P751" s="39">
        <f>IF($B751="","",-SUMIFS(Tabla7[Cantidad],Tabla7[Código del producto],$B751,Tabla7[Tipo de movimiento],"SALIDA",Tabla7[Mes],P$5))</f>
        <v>0</v>
      </c>
      <c r="Q751" s="39">
        <f t="shared" si="33"/>
        <v>0</v>
      </c>
      <c r="R751" s="51" t="str">
        <f>IF($B751="","",IFERROR(VLOOKUP($B751,'ABC rotación'!$C:$G,5,0),"C"))</f>
        <v>C</v>
      </c>
      <c r="S751" s="41">
        <f t="shared" si="34"/>
        <v>0</v>
      </c>
      <c r="T751" s="40">
        <f t="shared" si="35"/>
        <v>0</v>
      </c>
      <c r="U751" s="23" t="str">
        <f>IF($B751="","",VLOOKUP($T751,Tablas!$X$14:$Y$17,2,1))</f>
        <v>1. ROJO</v>
      </c>
    </row>
    <row r="752" spans="2:21" x14ac:dyDescent="0.2">
      <c r="B752" s="1">
        <f>IF(Tablas!B750="","",Tablas!B750)</f>
        <v>300747</v>
      </c>
      <c r="C752" s="1" t="str">
        <f>IF(Tablas!C750="","",Tablas!C750)</f>
        <v>CADENA DE ARRANQUE</v>
      </c>
      <c r="D752" s="1" t="str">
        <f>IF(Tablas!D750="","",Tablas!D750)</f>
        <v>15 - MISCELANEOS</v>
      </c>
      <c r="E752" s="1" t="str">
        <f>IF(Tablas!E750="","",Tablas!E750)</f>
        <v>UN</v>
      </c>
      <c r="F752" s="1">
        <f>IF(Tablas!F750="","",Tablas!F750)</f>
        <v>16</v>
      </c>
      <c r="G752" s="1">
        <f>IF(Tablas!I750="","",Tablas!I750)</f>
        <v>11</v>
      </c>
      <c r="H752" s="1">
        <v>4</v>
      </c>
      <c r="I752" s="39">
        <f>IF($B752="","",-SUMIFS(Tabla7[Cantidad],Tabla7[Código del producto],$B752,Tabla7[Tipo de movimiento],"SALIDA",Tabla7[Mes],I$5))</f>
        <v>0</v>
      </c>
      <c r="J752" s="39">
        <f>IF($B752="","",-SUMIFS(Tabla7[Cantidad],Tabla7[Código del producto],$B752,Tabla7[Tipo de movimiento],"SALIDA",Tabla7[Mes],J$5))</f>
        <v>0</v>
      </c>
      <c r="K752" s="39">
        <f>IF($B752="","",-SUMIFS(Tabla7[Cantidad],Tabla7[Código del producto],$B752,Tabla7[Tipo de movimiento],"SALIDA",Tabla7[Mes],K$5))</f>
        <v>0</v>
      </c>
      <c r="L752" s="39">
        <f>IF($B752="","",-SUMIFS(Tabla7[Cantidad],Tabla7[Código del producto],$B752,Tabla7[Tipo de movimiento],"SALIDA",Tabla7[Mes],L$5))</f>
        <v>0</v>
      </c>
      <c r="M752" s="39">
        <f>IF($B752="","",-SUMIFS(Tabla7[Cantidad],Tabla7[Código del producto],$B752,Tabla7[Tipo de movimiento],"SALIDA",Tabla7[Mes],M$5))</f>
        <v>11</v>
      </c>
      <c r="N752" s="39">
        <f>IF($B752="","",-SUMIFS(Tabla7[Cantidad],Tabla7[Código del producto],$B752,Tabla7[Tipo de movimiento],"SALIDA",Tabla7[Mes],N$5))</f>
        <v>0</v>
      </c>
      <c r="O752" s="39">
        <f>IF($B752="","",-SUMIFS(Tabla7[Cantidad],Tabla7[Código del producto],$B752,Tabla7[Tipo de movimiento],"SALIDA",Tabla7[Mes],O$5))</f>
        <v>0</v>
      </c>
      <c r="P752" s="39">
        <f>IF($B752="","",-SUMIFS(Tabla7[Cantidad],Tabla7[Código del producto],$B752,Tabla7[Tipo de movimiento],"SALIDA",Tabla7[Mes],P$5))</f>
        <v>0</v>
      </c>
      <c r="Q752" s="39">
        <f t="shared" si="33"/>
        <v>0</v>
      </c>
      <c r="R752" s="51" t="str">
        <f>IF($B752="","",IFERROR(VLOOKUP($B752,'ABC rotación'!$C:$G,5,0),"C"))</f>
        <v>C</v>
      </c>
      <c r="S752" s="41">
        <f t="shared" si="34"/>
        <v>0</v>
      </c>
      <c r="T752" s="40">
        <f t="shared" si="35"/>
        <v>0</v>
      </c>
      <c r="U752" s="23" t="str">
        <f>IF($B752="","",VLOOKUP($T752,Tablas!$X$14:$Y$17,2,1))</f>
        <v>1. ROJO</v>
      </c>
    </row>
    <row r="753" spans="2:21" x14ac:dyDescent="0.2">
      <c r="B753" s="1">
        <f>IF(Tablas!B751="","",Tablas!B751)</f>
        <v>300748</v>
      </c>
      <c r="C753" s="1" t="str">
        <f>IF(Tablas!C751="","",Tablas!C751)</f>
        <v>RETEN DE ACEITE 30*42*4.5</v>
      </c>
      <c r="D753" s="1" t="str">
        <f>IF(Tablas!D751="","",Tablas!D751)</f>
        <v>11 - LLANTAS Y HULES</v>
      </c>
      <c r="E753" s="1" t="str">
        <f>IF(Tablas!E751="","",Tablas!E751)</f>
        <v>UN</v>
      </c>
      <c r="F753" s="1">
        <f>IF(Tablas!F751="","",Tablas!F751)</f>
        <v>8</v>
      </c>
      <c r="G753" s="1">
        <f>IF(Tablas!I751="","",Tablas!I751)</f>
        <v>8</v>
      </c>
      <c r="H753" s="1">
        <v>5</v>
      </c>
      <c r="I753" s="39">
        <f>IF($B753="","",-SUMIFS(Tabla7[Cantidad],Tabla7[Código del producto],$B753,Tabla7[Tipo de movimiento],"SALIDA",Tabla7[Mes],I$5))</f>
        <v>0</v>
      </c>
      <c r="J753" s="39">
        <f>IF($B753="","",-SUMIFS(Tabla7[Cantidad],Tabla7[Código del producto],$B753,Tabla7[Tipo de movimiento],"SALIDA",Tabla7[Mes],J$5))</f>
        <v>0</v>
      </c>
      <c r="K753" s="39">
        <f>IF($B753="","",-SUMIFS(Tabla7[Cantidad],Tabla7[Código del producto],$B753,Tabla7[Tipo de movimiento],"SALIDA",Tabla7[Mes],K$5))</f>
        <v>0</v>
      </c>
      <c r="L753" s="39">
        <f>IF($B753="","",-SUMIFS(Tabla7[Cantidad],Tabla7[Código del producto],$B753,Tabla7[Tipo de movimiento],"SALIDA",Tabla7[Mes],L$5))</f>
        <v>11</v>
      </c>
      <c r="M753" s="39">
        <f>IF($B753="","",-SUMIFS(Tabla7[Cantidad],Tabla7[Código del producto],$B753,Tabla7[Tipo de movimiento],"SALIDA",Tabla7[Mes],M$5))</f>
        <v>0</v>
      </c>
      <c r="N753" s="39">
        <f>IF($B753="","",-SUMIFS(Tabla7[Cantidad],Tabla7[Código del producto],$B753,Tabla7[Tipo de movimiento],"SALIDA",Tabla7[Mes],N$5))</f>
        <v>0</v>
      </c>
      <c r="O753" s="39">
        <f>IF($B753="","",-SUMIFS(Tabla7[Cantidad],Tabla7[Código del producto],$B753,Tabla7[Tipo de movimiento],"SALIDA",Tabla7[Mes],O$5))</f>
        <v>0</v>
      </c>
      <c r="P753" s="39">
        <f>IF($B753="","",-SUMIFS(Tabla7[Cantidad],Tabla7[Código del producto],$B753,Tabla7[Tipo de movimiento],"SALIDA",Tabla7[Mes],P$5))</f>
        <v>0</v>
      </c>
      <c r="Q753" s="39">
        <f t="shared" si="33"/>
        <v>0</v>
      </c>
      <c r="R753" s="51" t="str">
        <f>IF($B753="","",IFERROR(VLOOKUP($B753,'ABC rotación'!$C:$G,5,0),"C"))</f>
        <v>B</v>
      </c>
      <c r="S753" s="41">
        <f t="shared" si="34"/>
        <v>0</v>
      </c>
      <c r="T753" s="40">
        <f t="shared" si="35"/>
        <v>0</v>
      </c>
      <c r="U753" s="23" t="str">
        <f>IF($B753="","",VLOOKUP($T753,Tablas!$X$14:$Y$17,2,1))</f>
        <v>1. ROJO</v>
      </c>
    </row>
    <row r="754" spans="2:21" x14ac:dyDescent="0.2">
      <c r="B754" s="1">
        <f>IF(Tablas!B752="","",Tablas!B752)</f>
        <v>300749</v>
      </c>
      <c r="C754" s="1" t="str">
        <f>IF(Tablas!C752="","",Tablas!C752)</f>
        <v>ROTOR (VOLANTE)</v>
      </c>
      <c r="D754" s="1" t="str">
        <f>IF(Tablas!D752="","",Tablas!D752)</f>
        <v>08 - ELECTRICO</v>
      </c>
      <c r="E754" s="1" t="str">
        <f>IF(Tablas!E752="","",Tablas!E752)</f>
        <v>UN</v>
      </c>
      <c r="F754" s="1">
        <f>IF(Tablas!F752="","",Tablas!F752)</f>
        <v>25</v>
      </c>
      <c r="G754" s="1">
        <f>IF(Tablas!I752="","",Tablas!I752)</f>
        <v>34</v>
      </c>
      <c r="H754" s="1">
        <v>5</v>
      </c>
      <c r="I754" s="39">
        <f>IF($B754="","",-SUMIFS(Tabla7[Cantidad],Tabla7[Código del producto],$B754,Tabla7[Tipo de movimiento],"SALIDA",Tabla7[Mes],I$5))</f>
        <v>19</v>
      </c>
      <c r="J754" s="39">
        <f>IF($B754="","",-SUMIFS(Tabla7[Cantidad],Tabla7[Código del producto],$B754,Tabla7[Tipo de movimiento],"SALIDA",Tabla7[Mes],J$5))</f>
        <v>0</v>
      </c>
      <c r="K754" s="39">
        <f>IF($B754="","",-SUMIFS(Tabla7[Cantidad],Tabla7[Código del producto],$B754,Tabla7[Tipo de movimiento],"SALIDA",Tabla7[Mes],K$5))</f>
        <v>0</v>
      </c>
      <c r="L754" s="39">
        <f>IF($B754="","",-SUMIFS(Tabla7[Cantidad],Tabla7[Código del producto],$B754,Tabla7[Tipo de movimiento],"SALIDA",Tabla7[Mes],L$5))</f>
        <v>17</v>
      </c>
      <c r="M754" s="39">
        <f>IF($B754="","",-SUMIFS(Tabla7[Cantidad],Tabla7[Código del producto],$B754,Tabla7[Tipo de movimiento],"SALIDA",Tabla7[Mes],M$5))</f>
        <v>0</v>
      </c>
      <c r="N754" s="39">
        <f>IF($B754="","",-SUMIFS(Tabla7[Cantidad],Tabla7[Código del producto],$B754,Tabla7[Tipo de movimiento],"SALIDA",Tabla7[Mes],N$5))</f>
        <v>0</v>
      </c>
      <c r="O754" s="39">
        <f>IF($B754="","",-SUMIFS(Tabla7[Cantidad],Tabla7[Código del producto],$B754,Tabla7[Tipo de movimiento],"SALIDA",Tabla7[Mes],O$5))</f>
        <v>0</v>
      </c>
      <c r="P754" s="39">
        <f>IF($B754="","",-SUMIFS(Tabla7[Cantidad],Tabla7[Código del producto],$B754,Tabla7[Tipo de movimiento],"SALIDA",Tabla7[Mes],P$5))</f>
        <v>0</v>
      </c>
      <c r="Q754" s="39">
        <f t="shared" si="33"/>
        <v>0</v>
      </c>
      <c r="R754" s="51" t="str">
        <f>IF($B754="","",IFERROR(VLOOKUP($B754,'ABC rotación'!$C:$G,5,0),"C"))</f>
        <v>A</v>
      </c>
      <c r="S754" s="41">
        <f t="shared" si="34"/>
        <v>0</v>
      </c>
      <c r="T754" s="40">
        <f t="shared" si="35"/>
        <v>0</v>
      </c>
      <c r="U754" s="23" t="str">
        <f>IF($B754="","",VLOOKUP($T754,Tablas!$X$14:$Y$17,2,1))</f>
        <v>1. ROJO</v>
      </c>
    </row>
    <row r="755" spans="2:21" x14ac:dyDescent="0.2">
      <c r="B755" s="1">
        <f>IF(Tablas!B753="","",Tablas!B753)</f>
        <v>300750</v>
      </c>
      <c r="C755" s="1" t="str">
        <f>IF(Tablas!C753="","",Tablas!C753)</f>
        <v>CUBIERTA LATERAL DER ROJO</v>
      </c>
      <c r="D755" s="1" t="str">
        <f>IF(Tablas!D753="","",Tablas!D753)</f>
        <v>05 - COLISION</v>
      </c>
      <c r="E755" s="1" t="str">
        <f>IF(Tablas!E753="","",Tablas!E753)</f>
        <v>UN</v>
      </c>
      <c r="F755" s="1">
        <f>IF(Tablas!F753="","",Tablas!F753)</f>
        <v>16</v>
      </c>
      <c r="G755" s="1">
        <f>IF(Tablas!I753="","",Tablas!I753)</f>
        <v>39</v>
      </c>
      <c r="H755" s="1">
        <v>8</v>
      </c>
      <c r="I755" s="39">
        <f>IF($B755="","",-SUMIFS(Tabla7[Cantidad],Tabla7[Código del producto],$B755,Tabla7[Tipo de movimiento],"SALIDA",Tabla7[Mes],I$5))</f>
        <v>0</v>
      </c>
      <c r="J755" s="39">
        <f>IF($B755="","",-SUMIFS(Tabla7[Cantidad],Tabla7[Código del producto],$B755,Tabla7[Tipo de movimiento],"SALIDA",Tabla7[Mes],J$5))</f>
        <v>0</v>
      </c>
      <c r="K755" s="39">
        <f>IF($B755="","",-SUMIFS(Tabla7[Cantidad],Tabla7[Código del producto],$B755,Tabla7[Tipo de movimiento],"SALIDA",Tabla7[Mes],K$5))</f>
        <v>12</v>
      </c>
      <c r="L755" s="39">
        <f>IF($B755="","",-SUMIFS(Tabla7[Cantidad],Tabla7[Código del producto],$B755,Tabla7[Tipo de movimiento],"SALIDA",Tabla7[Mes],L$5))</f>
        <v>0</v>
      </c>
      <c r="M755" s="39">
        <f>IF($B755="","",-SUMIFS(Tabla7[Cantidad],Tabla7[Código del producto],$B755,Tabla7[Tipo de movimiento],"SALIDA",Tabla7[Mes],M$5))</f>
        <v>0</v>
      </c>
      <c r="N755" s="39">
        <f>IF($B755="","",-SUMIFS(Tabla7[Cantidad],Tabla7[Código del producto],$B755,Tabla7[Tipo de movimiento],"SALIDA",Tabla7[Mes],N$5))</f>
        <v>0</v>
      </c>
      <c r="O755" s="39">
        <f>IF($B755="","",-SUMIFS(Tabla7[Cantidad],Tabla7[Código del producto],$B755,Tabla7[Tipo de movimiento],"SALIDA",Tabla7[Mes],O$5))</f>
        <v>0</v>
      </c>
      <c r="P755" s="39">
        <f>IF($B755="","",-SUMIFS(Tabla7[Cantidad],Tabla7[Código del producto],$B755,Tabla7[Tipo de movimiento],"SALIDA",Tabla7[Mes],P$5))</f>
        <v>0</v>
      </c>
      <c r="Q755" s="39">
        <f t="shared" si="33"/>
        <v>0</v>
      </c>
      <c r="R755" s="51" t="str">
        <f>IF($B755="","",IFERROR(VLOOKUP($B755,'ABC rotación'!$C:$G,5,0),"C"))</f>
        <v>C</v>
      </c>
      <c r="S755" s="41">
        <f t="shared" si="34"/>
        <v>0</v>
      </c>
      <c r="T755" s="40">
        <f t="shared" si="35"/>
        <v>0</v>
      </c>
      <c r="U755" s="23" t="str">
        <f>IF($B755="","",VLOOKUP($T755,Tablas!$X$14:$Y$17,2,1))</f>
        <v>1. ROJO</v>
      </c>
    </row>
    <row r="756" spans="2:21" x14ac:dyDescent="0.2">
      <c r="B756" s="1">
        <f>IF(Tablas!B754="","",Tablas!B754)</f>
        <v>300751</v>
      </c>
      <c r="C756" s="1" t="str">
        <f>IF(Tablas!C754="","",Tablas!C754)</f>
        <v>EMPAQUETADURA DEL MULTIPLE</v>
      </c>
      <c r="D756" s="1" t="str">
        <f>IF(Tablas!D754="","",Tablas!D754)</f>
        <v>09 - PARTES DE MOTOR</v>
      </c>
      <c r="E756" s="1" t="str">
        <f>IF(Tablas!E754="","",Tablas!E754)</f>
        <v>UN</v>
      </c>
      <c r="F756" s="1">
        <f>IF(Tablas!F754="","",Tablas!F754)</f>
        <v>14</v>
      </c>
      <c r="G756" s="1">
        <f>IF(Tablas!I754="","",Tablas!I754)</f>
        <v>44</v>
      </c>
      <c r="H756" s="1">
        <v>10</v>
      </c>
      <c r="I756" s="39">
        <f>IF($B756="","",-SUMIFS(Tabla7[Cantidad],Tabla7[Código del producto],$B756,Tabla7[Tipo de movimiento],"SALIDA",Tabla7[Mes],I$5))</f>
        <v>0</v>
      </c>
      <c r="J756" s="39">
        <f>IF($B756="","",-SUMIFS(Tabla7[Cantidad],Tabla7[Código del producto],$B756,Tabla7[Tipo de movimiento],"SALIDA",Tabla7[Mes],J$5))</f>
        <v>10</v>
      </c>
      <c r="K756" s="39">
        <f>IF($B756="","",-SUMIFS(Tabla7[Cantidad],Tabla7[Código del producto],$B756,Tabla7[Tipo de movimiento],"SALIDA",Tabla7[Mes],K$5))</f>
        <v>0</v>
      </c>
      <c r="L756" s="39">
        <f>IF($B756="","",-SUMIFS(Tabla7[Cantidad],Tabla7[Código del producto],$B756,Tabla7[Tipo de movimiento],"SALIDA",Tabla7[Mes],L$5))</f>
        <v>0</v>
      </c>
      <c r="M756" s="39">
        <f>IF($B756="","",-SUMIFS(Tabla7[Cantidad],Tabla7[Código del producto],$B756,Tabla7[Tipo de movimiento],"SALIDA",Tabla7[Mes],M$5))</f>
        <v>0</v>
      </c>
      <c r="N756" s="39">
        <f>IF($B756="","",-SUMIFS(Tabla7[Cantidad],Tabla7[Código del producto],$B756,Tabla7[Tipo de movimiento],"SALIDA",Tabla7[Mes],N$5))</f>
        <v>0</v>
      </c>
      <c r="O756" s="39">
        <f>IF($B756="","",-SUMIFS(Tabla7[Cantidad],Tabla7[Código del producto],$B756,Tabla7[Tipo de movimiento],"SALIDA",Tabla7[Mes],O$5))</f>
        <v>0</v>
      </c>
      <c r="P756" s="39">
        <f>IF($B756="","",-SUMIFS(Tabla7[Cantidad],Tabla7[Código del producto],$B756,Tabla7[Tipo de movimiento],"SALIDA",Tabla7[Mes],P$5))</f>
        <v>25</v>
      </c>
      <c r="Q756" s="39">
        <f t="shared" si="33"/>
        <v>8.3333333333333339</v>
      </c>
      <c r="R756" s="51" t="str">
        <f>IF($B756="","",IFERROR(VLOOKUP($B756,'ABC rotación'!$C:$G,5,0),"C"))</f>
        <v>A</v>
      </c>
      <c r="S756" s="41">
        <f t="shared" si="34"/>
        <v>36</v>
      </c>
      <c r="T756" s="40">
        <f t="shared" si="35"/>
        <v>2.5714285714285716</v>
      </c>
      <c r="U756" s="23" t="str">
        <f>IF($B756="","",VLOOKUP($T756,Tablas!$X$14:$Y$17,2,1))</f>
        <v>4. NEGRO</v>
      </c>
    </row>
    <row r="757" spans="2:21" x14ac:dyDescent="0.2">
      <c r="B757" s="1">
        <f>IF(Tablas!B755="","",Tablas!B755)</f>
        <v>300752</v>
      </c>
      <c r="C757" s="1" t="str">
        <f>IF(Tablas!C755="","",Tablas!C755)</f>
        <v>O-RING,107*2</v>
      </c>
      <c r="D757" s="1" t="str">
        <f>IF(Tablas!D755="","",Tablas!D755)</f>
        <v>11 - LLANTAS Y HULES</v>
      </c>
      <c r="E757" s="1" t="str">
        <f>IF(Tablas!E755="","",Tablas!E755)</f>
        <v>UN</v>
      </c>
      <c r="F757" s="1">
        <f>IF(Tablas!F755="","",Tablas!F755)</f>
        <v>11</v>
      </c>
      <c r="G757" s="1">
        <f>IF(Tablas!I755="","",Tablas!I755)</f>
        <v>44</v>
      </c>
      <c r="H757" s="1">
        <v>10</v>
      </c>
      <c r="I757" s="39">
        <f>IF($B757="","",-SUMIFS(Tabla7[Cantidad],Tabla7[Código del producto],$B757,Tabla7[Tipo de movimiento],"SALIDA",Tabla7[Mes],I$5))</f>
        <v>0</v>
      </c>
      <c r="J757" s="39">
        <f>IF($B757="","",-SUMIFS(Tabla7[Cantidad],Tabla7[Código del producto],$B757,Tabla7[Tipo de movimiento],"SALIDA",Tabla7[Mes],J$5))</f>
        <v>16</v>
      </c>
      <c r="K757" s="39">
        <f>IF($B757="","",-SUMIFS(Tabla7[Cantidad],Tabla7[Código del producto],$B757,Tabla7[Tipo de movimiento],"SALIDA",Tabla7[Mes],K$5))</f>
        <v>0</v>
      </c>
      <c r="L757" s="39">
        <f>IF($B757="","",-SUMIFS(Tabla7[Cantidad],Tabla7[Código del producto],$B757,Tabla7[Tipo de movimiento],"SALIDA",Tabla7[Mes],L$5))</f>
        <v>0</v>
      </c>
      <c r="M757" s="39">
        <f>IF($B757="","",-SUMIFS(Tabla7[Cantidad],Tabla7[Código del producto],$B757,Tabla7[Tipo de movimiento],"SALIDA",Tabla7[Mes],M$5))</f>
        <v>0</v>
      </c>
      <c r="N757" s="39">
        <f>IF($B757="","",-SUMIFS(Tabla7[Cantidad],Tabla7[Código del producto],$B757,Tabla7[Tipo de movimiento],"SALIDA",Tabla7[Mes],N$5))</f>
        <v>0</v>
      </c>
      <c r="O757" s="39">
        <f>IF($B757="","",-SUMIFS(Tabla7[Cantidad],Tabla7[Código del producto],$B757,Tabla7[Tipo de movimiento],"SALIDA",Tabla7[Mes],O$5))</f>
        <v>19</v>
      </c>
      <c r="P757" s="39">
        <f>IF($B757="","",-SUMIFS(Tabla7[Cantidad],Tabla7[Código del producto],$B757,Tabla7[Tipo de movimiento],"SALIDA",Tabla7[Mes],P$5))</f>
        <v>0</v>
      </c>
      <c r="Q757" s="39">
        <f t="shared" si="33"/>
        <v>6.333333333333333</v>
      </c>
      <c r="R757" s="51" t="str">
        <f>IF($B757="","",IFERROR(VLOOKUP($B757,'ABC rotación'!$C:$G,5,0),"C"))</f>
        <v>C</v>
      </c>
      <c r="S757" s="41">
        <f t="shared" si="34"/>
        <v>47.368421052631582</v>
      </c>
      <c r="T757" s="40">
        <f t="shared" si="35"/>
        <v>4.3062200956937806</v>
      </c>
      <c r="U757" s="23" t="str">
        <f>IF($B757="","",VLOOKUP($T757,Tablas!$X$14:$Y$17,2,1))</f>
        <v>4. NEGRO</v>
      </c>
    </row>
    <row r="758" spans="2:21" x14ac:dyDescent="0.2">
      <c r="B758" s="1">
        <f>IF(Tablas!B756="","",Tablas!B756)</f>
        <v>300753</v>
      </c>
      <c r="C758" s="1" t="str">
        <f>IF(Tablas!C756="","",Tablas!C756)</f>
        <v>RESORTE DE RETORNO DE ARRANQUE</v>
      </c>
      <c r="D758" s="1" t="str">
        <f>IF(Tablas!D756="","",Tablas!D756)</f>
        <v>09 - PARTES DE MOTOR</v>
      </c>
      <c r="E758" s="1" t="str">
        <f>IF(Tablas!E756="","",Tablas!E756)</f>
        <v>UN</v>
      </c>
      <c r="F758" s="1">
        <f>IF(Tablas!F756="","",Tablas!F756)</f>
        <v>28</v>
      </c>
      <c r="G758" s="1">
        <f>IF(Tablas!I756="","",Tablas!I756)</f>
        <v>49</v>
      </c>
      <c r="H758" s="1">
        <v>10</v>
      </c>
      <c r="I758" s="39">
        <f>IF($B758="","",-SUMIFS(Tabla7[Cantidad],Tabla7[Código del producto],$B758,Tabla7[Tipo de movimiento],"SALIDA",Tabla7[Mes],I$5))</f>
        <v>0</v>
      </c>
      <c r="J758" s="39">
        <f>IF($B758="","",-SUMIFS(Tabla7[Cantidad],Tabla7[Código del producto],$B758,Tabla7[Tipo de movimiento],"SALIDA",Tabla7[Mes],J$5))</f>
        <v>0</v>
      </c>
      <c r="K758" s="39">
        <f>IF($B758="","",-SUMIFS(Tabla7[Cantidad],Tabla7[Código del producto],$B758,Tabla7[Tipo de movimiento],"SALIDA",Tabla7[Mes],K$5))</f>
        <v>0</v>
      </c>
      <c r="L758" s="39">
        <f>IF($B758="","",-SUMIFS(Tabla7[Cantidad],Tabla7[Código del producto],$B758,Tabla7[Tipo de movimiento],"SALIDA",Tabla7[Mes],L$5))</f>
        <v>10</v>
      </c>
      <c r="M758" s="39">
        <f>IF($B758="","",-SUMIFS(Tabla7[Cantidad],Tabla7[Código del producto],$B758,Tabla7[Tipo de movimiento],"SALIDA",Tabla7[Mes],M$5))</f>
        <v>0</v>
      </c>
      <c r="N758" s="39">
        <f>IF($B758="","",-SUMIFS(Tabla7[Cantidad],Tabla7[Código del producto],$B758,Tabla7[Tipo de movimiento],"SALIDA",Tabla7[Mes],N$5))</f>
        <v>19</v>
      </c>
      <c r="O758" s="39">
        <f>IF($B758="","",-SUMIFS(Tabla7[Cantidad],Tabla7[Código del producto],$B758,Tabla7[Tipo de movimiento],"SALIDA",Tabla7[Mes],O$5))</f>
        <v>0</v>
      </c>
      <c r="P758" s="39">
        <f>IF($B758="","",-SUMIFS(Tabla7[Cantidad],Tabla7[Código del producto],$B758,Tabla7[Tipo de movimiento],"SALIDA",Tabla7[Mes],P$5))</f>
        <v>12</v>
      </c>
      <c r="Q758" s="39">
        <f t="shared" si="33"/>
        <v>10.333333333333334</v>
      </c>
      <c r="R758" s="51" t="str">
        <f>IF($B758="","",IFERROR(VLOOKUP($B758,'ABC rotación'!$C:$G,5,0),"C"))</f>
        <v>B</v>
      </c>
      <c r="S758" s="41">
        <f t="shared" si="34"/>
        <v>29.032258064516128</v>
      </c>
      <c r="T758" s="40">
        <f t="shared" si="35"/>
        <v>1.0368663594470047</v>
      </c>
      <c r="U758" s="23" t="str">
        <f>IF($B758="","",VLOOKUP($T758,Tablas!$X$14:$Y$17,2,1))</f>
        <v>3. VERDE</v>
      </c>
    </row>
    <row r="759" spans="2:21" x14ac:dyDescent="0.2">
      <c r="B759" s="1">
        <f>IF(Tablas!B757="","",Tablas!B757)</f>
        <v>300754</v>
      </c>
      <c r="C759" s="1" t="str">
        <f>IF(Tablas!C757="","",Tablas!C757)</f>
        <v>RETEN DE ACEITE 19.8*30*5</v>
      </c>
      <c r="D759" s="1" t="str">
        <f>IF(Tablas!D757="","",Tablas!D757)</f>
        <v>11 - LLANTAS Y HULES</v>
      </c>
      <c r="E759" s="1" t="str">
        <f>IF(Tablas!E757="","",Tablas!E757)</f>
        <v>UN</v>
      </c>
      <c r="F759" s="1">
        <f>IF(Tablas!F757="","",Tablas!F757)</f>
        <v>9</v>
      </c>
      <c r="G759" s="1">
        <f>IF(Tablas!I757="","",Tablas!I757)</f>
        <v>30</v>
      </c>
      <c r="H759" s="1">
        <v>2</v>
      </c>
      <c r="I759" s="39">
        <f>IF($B759="","",-SUMIFS(Tabla7[Cantidad],Tabla7[Código del producto],$B759,Tabla7[Tipo de movimiento],"SALIDA",Tabla7[Mes],I$5))</f>
        <v>0</v>
      </c>
      <c r="J759" s="39">
        <f>IF($B759="","",-SUMIFS(Tabla7[Cantidad],Tabla7[Código del producto],$B759,Tabla7[Tipo de movimiento],"SALIDA",Tabla7[Mes],J$5))</f>
        <v>17</v>
      </c>
      <c r="K759" s="39">
        <f>IF($B759="","",-SUMIFS(Tabla7[Cantidad],Tabla7[Código del producto],$B759,Tabla7[Tipo de movimiento],"SALIDA",Tabla7[Mes],K$5))</f>
        <v>0</v>
      </c>
      <c r="L759" s="39">
        <f>IF($B759="","",-SUMIFS(Tabla7[Cantidad],Tabla7[Código del producto],$B759,Tabla7[Tipo de movimiento],"SALIDA",Tabla7[Mes],L$5))</f>
        <v>0</v>
      </c>
      <c r="M759" s="39">
        <f>IF($B759="","",-SUMIFS(Tabla7[Cantidad],Tabla7[Código del producto],$B759,Tabla7[Tipo de movimiento],"SALIDA",Tabla7[Mes],M$5))</f>
        <v>0</v>
      </c>
      <c r="N759" s="39">
        <f>IF($B759="","",-SUMIFS(Tabla7[Cantidad],Tabla7[Código del producto],$B759,Tabla7[Tipo de movimiento],"SALIDA",Tabla7[Mes],N$5))</f>
        <v>0</v>
      </c>
      <c r="O759" s="39">
        <f>IF($B759="","",-SUMIFS(Tabla7[Cantidad],Tabla7[Código del producto],$B759,Tabla7[Tipo de movimiento],"SALIDA",Tabla7[Mes],O$5))</f>
        <v>0</v>
      </c>
      <c r="P759" s="39">
        <f>IF($B759="","",-SUMIFS(Tabla7[Cantidad],Tabla7[Código del producto],$B759,Tabla7[Tipo de movimiento],"SALIDA",Tabla7[Mes],P$5))</f>
        <v>0</v>
      </c>
      <c r="Q759" s="39">
        <f t="shared" si="33"/>
        <v>0</v>
      </c>
      <c r="R759" s="51" t="str">
        <f>IF($B759="","",IFERROR(VLOOKUP($B759,'ABC rotación'!$C:$G,5,0),"C"))</f>
        <v>C</v>
      </c>
      <c r="S759" s="41">
        <f t="shared" si="34"/>
        <v>0</v>
      </c>
      <c r="T759" s="40">
        <f t="shared" si="35"/>
        <v>0</v>
      </c>
      <c r="U759" s="23" t="str">
        <f>IF($B759="","",VLOOKUP($T759,Tablas!$X$14:$Y$17,2,1))</f>
        <v>1. ROJO</v>
      </c>
    </row>
    <row r="760" spans="2:21" x14ac:dyDescent="0.2">
      <c r="B760" s="1">
        <f>IF(Tablas!B758="","",Tablas!B758)</f>
        <v>300755</v>
      </c>
      <c r="C760" s="1" t="str">
        <f>IF(Tablas!C758="","",Tablas!C758)</f>
        <v>RESORTE PARADOR CENTRAL</v>
      </c>
      <c r="D760" s="1" t="str">
        <f>IF(Tablas!D758="","",Tablas!D758)</f>
        <v>07 - PEDALES Y POSAPIES</v>
      </c>
      <c r="E760" s="1" t="str">
        <f>IF(Tablas!E758="","",Tablas!E758)</f>
        <v>UN</v>
      </c>
      <c r="F760" s="1">
        <f>IF(Tablas!F758="","",Tablas!F758)</f>
        <v>22</v>
      </c>
      <c r="G760" s="1">
        <f>IF(Tablas!I758="","",Tablas!I758)</f>
        <v>35</v>
      </c>
      <c r="H760" s="1">
        <v>0</v>
      </c>
      <c r="I760" s="39">
        <f>IF($B760="","",-SUMIFS(Tabla7[Cantidad],Tabla7[Código del producto],$B760,Tabla7[Tipo de movimiento],"SALIDA",Tabla7[Mes],I$5))</f>
        <v>0</v>
      </c>
      <c r="J760" s="39">
        <f>IF($B760="","",-SUMIFS(Tabla7[Cantidad],Tabla7[Código del producto],$B760,Tabla7[Tipo de movimiento],"SALIDA",Tabla7[Mes],J$5))</f>
        <v>0</v>
      </c>
      <c r="K760" s="39">
        <f>IF($B760="","",-SUMIFS(Tabla7[Cantidad],Tabla7[Código del producto],$B760,Tabla7[Tipo de movimiento],"SALIDA",Tabla7[Mes],K$5))</f>
        <v>15</v>
      </c>
      <c r="L760" s="39">
        <f>IF($B760="","",-SUMIFS(Tabla7[Cantidad],Tabla7[Código del producto],$B760,Tabla7[Tipo de movimiento],"SALIDA",Tabla7[Mes],L$5))</f>
        <v>0</v>
      </c>
      <c r="M760" s="39">
        <f>IF($B760="","",-SUMIFS(Tabla7[Cantidad],Tabla7[Código del producto],$B760,Tabla7[Tipo de movimiento],"SALIDA",Tabla7[Mes],M$5))</f>
        <v>0</v>
      </c>
      <c r="N760" s="39">
        <f>IF($B760="","",-SUMIFS(Tabla7[Cantidad],Tabla7[Código del producto],$B760,Tabla7[Tipo de movimiento],"SALIDA",Tabla7[Mes],N$5))</f>
        <v>36</v>
      </c>
      <c r="O760" s="39">
        <f>IF($B760="","",-SUMIFS(Tabla7[Cantidad],Tabla7[Código del producto],$B760,Tabla7[Tipo de movimiento],"SALIDA",Tabla7[Mes],O$5))</f>
        <v>0</v>
      </c>
      <c r="P760" s="39">
        <f>IF($B760="","",-SUMIFS(Tabla7[Cantidad],Tabla7[Código del producto],$B760,Tabla7[Tipo de movimiento],"SALIDA",Tabla7[Mes],P$5))</f>
        <v>0</v>
      </c>
      <c r="Q760" s="39">
        <f t="shared" si="33"/>
        <v>12</v>
      </c>
      <c r="R760" s="51" t="str">
        <f>IF($B760="","",IFERROR(VLOOKUP($B760,'ABC rotación'!$C:$G,5,0),"C"))</f>
        <v>A</v>
      </c>
      <c r="S760" s="41">
        <f t="shared" si="34"/>
        <v>0</v>
      </c>
      <c r="T760" s="40">
        <f t="shared" si="35"/>
        <v>0</v>
      </c>
      <c r="U760" s="23" t="str">
        <f>IF($B760="","",VLOOKUP($T760,Tablas!$X$14:$Y$17,2,1))</f>
        <v>1. ROJO</v>
      </c>
    </row>
    <row r="761" spans="2:21" x14ac:dyDescent="0.2">
      <c r="B761" s="1">
        <f>IF(Tablas!B759="","",Tablas!B759)</f>
        <v>300756</v>
      </c>
      <c r="C761" s="1" t="str">
        <f>IF(Tablas!C759="","",Tablas!C759)</f>
        <v>CUBIERTA IZQUIERDA DE CARTER</v>
      </c>
      <c r="D761" s="1" t="str">
        <f>IF(Tablas!D759="","",Tablas!D759)</f>
        <v>09 - PARTES DE MOTOR</v>
      </c>
      <c r="E761" s="1" t="str">
        <f>IF(Tablas!E759="","",Tablas!E759)</f>
        <v>UN</v>
      </c>
      <c r="F761" s="1">
        <f>IF(Tablas!F759="","",Tablas!F759)</f>
        <v>19</v>
      </c>
      <c r="G761" s="1">
        <f>IF(Tablas!I759="","",Tablas!I759)</f>
        <v>35</v>
      </c>
      <c r="H761" s="1">
        <v>1</v>
      </c>
      <c r="I761" s="39">
        <f>IF($B761="","",-SUMIFS(Tabla7[Cantidad],Tabla7[Código del producto],$B761,Tabla7[Tipo de movimiento],"SALIDA",Tabla7[Mes],I$5))</f>
        <v>0</v>
      </c>
      <c r="J761" s="39">
        <f>IF($B761="","",-SUMIFS(Tabla7[Cantidad],Tabla7[Código del producto],$B761,Tabla7[Tipo de movimiento],"SALIDA",Tabla7[Mes],J$5))</f>
        <v>0</v>
      </c>
      <c r="K761" s="39">
        <f>IF($B761="","",-SUMIFS(Tabla7[Cantidad],Tabla7[Código del producto],$B761,Tabla7[Tipo de movimiento],"SALIDA",Tabla7[Mes],K$5))</f>
        <v>11</v>
      </c>
      <c r="L761" s="39">
        <f>IF($B761="","",-SUMIFS(Tabla7[Cantidad],Tabla7[Código del producto],$B761,Tabla7[Tipo de movimiento],"SALIDA",Tabla7[Mes],L$5))</f>
        <v>0</v>
      </c>
      <c r="M761" s="39">
        <f>IF($B761="","",-SUMIFS(Tabla7[Cantidad],Tabla7[Código del producto],$B761,Tabla7[Tipo de movimiento],"SALIDA",Tabla7[Mes],M$5))</f>
        <v>0</v>
      </c>
      <c r="N761" s="39">
        <f>IF($B761="","",-SUMIFS(Tabla7[Cantidad],Tabla7[Código del producto],$B761,Tabla7[Tipo de movimiento],"SALIDA",Tabla7[Mes],N$5))</f>
        <v>0</v>
      </c>
      <c r="O761" s="39">
        <f>IF($B761="","",-SUMIFS(Tabla7[Cantidad],Tabla7[Código del producto],$B761,Tabla7[Tipo de movimiento],"SALIDA",Tabla7[Mes],O$5))</f>
        <v>0</v>
      </c>
      <c r="P761" s="39">
        <f>IF($B761="","",-SUMIFS(Tabla7[Cantidad],Tabla7[Código del producto],$B761,Tabla7[Tipo de movimiento],"SALIDA",Tabla7[Mes],P$5))</f>
        <v>0</v>
      </c>
      <c r="Q761" s="39">
        <f t="shared" si="33"/>
        <v>0</v>
      </c>
      <c r="R761" s="51" t="str">
        <f>IF($B761="","",IFERROR(VLOOKUP($B761,'ABC rotación'!$C:$G,5,0),"C"))</f>
        <v>A</v>
      </c>
      <c r="S761" s="41">
        <f t="shared" si="34"/>
        <v>0</v>
      </c>
      <c r="T761" s="40">
        <f t="shared" si="35"/>
        <v>0</v>
      </c>
      <c r="U761" s="23" t="str">
        <f>IF($B761="","",VLOOKUP($T761,Tablas!$X$14:$Y$17,2,1))</f>
        <v>1. ROJO</v>
      </c>
    </row>
    <row r="762" spans="2:21" x14ac:dyDescent="0.2">
      <c r="B762" s="1">
        <f>IF(Tablas!B760="","",Tablas!B760)</f>
        <v>300757</v>
      </c>
      <c r="C762" s="1" t="str">
        <f>IF(Tablas!C760="","",Tablas!C760)</f>
        <v>BUJE DEL EJE TRASERO</v>
      </c>
      <c r="D762" s="1" t="str">
        <f>IF(Tablas!D760="","",Tablas!D760)</f>
        <v>13 - TRACCION</v>
      </c>
      <c r="E762" s="1" t="str">
        <f>IF(Tablas!E760="","",Tablas!E760)</f>
        <v>UN</v>
      </c>
      <c r="F762" s="1">
        <f>IF(Tablas!F760="","",Tablas!F760)</f>
        <v>9</v>
      </c>
      <c r="G762" s="1">
        <f>IF(Tablas!I760="","",Tablas!I760)</f>
        <v>40</v>
      </c>
      <c r="H762" s="1">
        <v>7</v>
      </c>
      <c r="I762" s="39">
        <f>IF($B762="","",-SUMIFS(Tabla7[Cantidad],Tabla7[Código del producto],$B762,Tabla7[Tipo de movimiento],"SALIDA",Tabla7[Mes],I$5))</f>
        <v>0</v>
      </c>
      <c r="J762" s="39">
        <f>IF($B762="","",-SUMIFS(Tabla7[Cantidad],Tabla7[Código del producto],$B762,Tabla7[Tipo de movimiento],"SALIDA",Tabla7[Mes],J$5))</f>
        <v>29</v>
      </c>
      <c r="K762" s="39">
        <f>IF($B762="","",-SUMIFS(Tabla7[Cantidad],Tabla7[Código del producto],$B762,Tabla7[Tipo de movimiento],"SALIDA",Tabla7[Mes],K$5))</f>
        <v>0</v>
      </c>
      <c r="L762" s="39">
        <f>IF($B762="","",-SUMIFS(Tabla7[Cantidad],Tabla7[Código del producto],$B762,Tabla7[Tipo de movimiento],"SALIDA",Tabla7[Mes],L$5))</f>
        <v>0</v>
      </c>
      <c r="M762" s="39">
        <f>IF($B762="","",-SUMIFS(Tabla7[Cantidad],Tabla7[Código del producto],$B762,Tabla7[Tipo de movimiento],"SALIDA",Tabla7[Mes],M$5))</f>
        <v>0</v>
      </c>
      <c r="N762" s="39">
        <f>IF($B762="","",-SUMIFS(Tabla7[Cantidad],Tabla7[Código del producto],$B762,Tabla7[Tipo de movimiento],"SALIDA",Tabla7[Mes],N$5))</f>
        <v>0</v>
      </c>
      <c r="O762" s="39">
        <f>IF($B762="","",-SUMIFS(Tabla7[Cantidad],Tabla7[Código del producto],$B762,Tabla7[Tipo de movimiento],"SALIDA",Tabla7[Mes],O$5))</f>
        <v>0</v>
      </c>
      <c r="P762" s="39">
        <f>IF($B762="","",-SUMIFS(Tabla7[Cantidad],Tabla7[Código del producto],$B762,Tabla7[Tipo de movimiento],"SALIDA",Tabla7[Mes],P$5))</f>
        <v>0</v>
      </c>
      <c r="Q762" s="39">
        <f t="shared" si="33"/>
        <v>0</v>
      </c>
      <c r="R762" s="51" t="str">
        <f>IF($B762="","",IFERROR(VLOOKUP($B762,'ABC rotación'!$C:$G,5,0),"C"))</f>
        <v>B</v>
      </c>
      <c r="S762" s="41">
        <f t="shared" si="34"/>
        <v>0</v>
      </c>
      <c r="T762" s="40">
        <f t="shared" si="35"/>
        <v>0</v>
      </c>
      <c r="U762" s="23" t="str">
        <f>IF($B762="","",VLOOKUP($T762,Tablas!$X$14:$Y$17,2,1))</f>
        <v>1. ROJO</v>
      </c>
    </row>
    <row r="763" spans="2:21" x14ac:dyDescent="0.2">
      <c r="B763" s="1">
        <f>IF(Tablas!B761="","",Tablas!B761)</f>
        <v>300758</v>
      </c>
      <c r="C763" s="1" t="str">
        <f>IF(Tablas!C761="","",Tablas!C761)</f>
        <v>CRISTAL DE FARO</v>
      </c>
      <c r="D763" s="1" t="str">
        <f>IF(Tablas!D761="","",Tablas!D761)</f>
        <v>14 - LUCES</v>
      </c>
      <c r="E763" s="1" t="str">
        <f>IF(Tablas!E761="","",Tablas!E761)</f>
        <v>UN</v>
      </c>
      <c r="F763" s="1">
        <f>IF(Tablas!F761="","",Tablas!F761)</f>
        <v>20</v>
      </c>
      <c r="G763" s="1">
        <f>IF(Tablas!I761="","",Tablas!I761)</f>
        <v>14</v>
      </c>
      <c r="H763" s="1">
        <v>5</v>
      </c>
      <c r="I763" s="39">
        <f>IF($B763="","",-SUMIFS(Tabla7[Cantidad],Tabla7[Código del producto],$B763,Tabla7[Tipo de movimiento],"SALIDA",Tabla7[Mes],I$5))</f>
        <v>0</v>
      </c>
      <c r="J763" s="39">
        <f>IF($B763="","",-SUMIFS(Tabla7[Cantidad],Tabla7[Código del producto],$B763,Tabla7[Tipo de movimiento],"SALIDA",Tabla7[Mes],J$5))</f>
        <v>0</v>
      </c>
      <c r="K763" s="39">
        <f>IF($B763="","",-SUMIFS(Tabla7[Cantidad],Tabla7[Código del producto],$B763,Tabla7[Tipo de movimiento],"SALIDA",Tabla7[Mes],K$5))</f>
        <v>0</v>
      </c>
      <c r="L763" s="39">
        <f>IF($B763="","",-SUMIFS(Tabla7[Cantidad],Tabla7[Código del producto],$B763,Tabla7[Tipo de movimiento],"SALIDA",Tabla7[Mes],L$5))</f>
        <v>0</v>
      </c>
      <c r="M763" s="39">
        <f>IF($B763="","",-SUMIFS(Tabla7[Cantidad],Tabla7[Código del producto],$B763,Tabla7[Tipo de movimiento],"SALIDA",Tabla7[Mes],M$5))</f>
        <v>0</v>
      </c>
      <c r="N763" s="39">
        <f>IF($B763="","",-SUMIFS(Tabla7[Cantidad],Tabla7[Código del producto],$B763,Tabla7[Tipo de movimiento],"SALIDA",Tabla7[Mes],N$5))</f>
        <v>6</v>
      </c>
      <c r="O763" s="39">
        <f>IF($B763="","",-SUMIFS(Tabla7[Cantidad],Tabla7[Código del producto],$B763,Tabla7[Tipo de movimiento],"SALIDA",Tabla7[Mes],O$5))</f>
        <v>0</v>
      </c>
      <c r="P763" s="39">
        <f>IF($B763="","",-SUMIFS(Tabla7[Cantidad],Tabla7[Código del producto],$B763,Tabla7[Tipo de movimiento],"SALIDA",Tabla7[Mes],P$5))</f>
        <v>0</v>
      </c>
      <c r="Q763" s="39">
        <f t="shared" si="33"/>
        <v>2</v>
      </c>
      <c r="R763" s="51" t="str">
        <f>IF($B763="","",IFERROR(VLOOKUP($B763,'ABC rotación'!$C:$G,5,0),"C"))</f>
        <v>A</v>
      </c>
      <c r="S763" s="41">
        <f t="shared" si="34"/>
        <v>75</v>
      </c>
      <c r="T763" s="40">
        <f t="shared" si="35"/>
        <v>3.75</v>
      </c>
      <c r="U763" s="23" t="str">
        <f>IF($B763="","",VLOOKUP($T763,Tablas!$X$14:$Y$17,2,1))</f>
        <v>4. NEGRO</v>
      </c>
    </row>
    <row r="764" spans="2:21" x14ac:dyDescent="0.2">
      <c r="B764" s="1">
        <f>IF(Tablas!B762="","",Tablas!B762)</f>
        <v>300759</v>
      </c>
      <c r="C764" s="1" t="str">
        <f>IF(Tablas!C762="","",Tablas!C762)</f>
        <v>LENTE DE VELOCIMETRO</v>
      </c>
      <c r="D764" s="1" t="str">
        <f>IF(Tablas!D762="","",Tablas!D762)</f>
        <v>08 - ELECTRICO</v>
      </c>
      <c r="E764" s="1" t="str">
        <f>IF(Tablas!E762="","",Tablas!E762)</f>
        <v>UN</v>
      </c>
      <c r="F764" s="1">
        <f>IF(Tablas!F762="","",Tablas!F762)</f>
        <v>18</v>
      </c>
      <c r="G764" s="1">
        <f>IF(Tablas!I762="","",Tablas!I762)</f>
        <v>27</v>
      </c>
      <c r="H764" s="1">
        <v>10</v>
      </c>
      <c r="I764" s="39">
        <f>IF($B764="","",-SUMIFS(Tabla7[Cantidad],Tabla7[Código del producto],$B764,Tabla7[Tipo de movimiento],"SALIDA",Tabla7[Mes],I$5))</f>
        <v>12</v>
      </c>
      <c r="J764" s="39">
        <f>IF($B764="","",-SUMIFS(Tabla7[Cantidad],Tabla7[Código del producto],$B764,Tabla7[Tipo de movimiento],"SALIDA",Tabla7[Mes],J$5))</f>
        <v>0</v>
      </c>
      <c r="K764" s="39">
        <f>IF($B764="","",-SUMIFS(Tabla7[Cantidad],Tabla7[Código del producto],$B764,Tabla7[Tipo de movimiento],"SALIDA",Tabla7[Mes],K$5))</f>
        <v>0</v>
      </c>
      <c r="L764" s="39">
        <f>IF($B764="","",-SUMIFS(Tabla7[Cantidad],Tabla7[Código del producto],$B764,Tabla7[Tipo de movimiento],"SALIDA",Tabla7[Mes],L$5))</f>
        <v>0</v>
      </c>
      <c r="M764" s="39">
        <f>IF($B764="","",-SUMIFS(Tabla7[Cantidad],Tabla7[Código del producto],$B764,Tabla7[Tipo de movimiento],"SALIDA",Tabla7[Mes],M$5))</f>
        <v>0</v>
      </c>
      <c r="N764" s="39">
        <f>IF($B764="","",-SUMIFS(Tabla7[Cantidad],Tabla7[Código del producto],$B764,Tabla7[Tipo de movimiento],"SALIDA",Tabla7[Mes],N$5))</f>
        <v>5</v>
      </c>
      <c r="O764" s="39">
        <f>IF($B764="","",-SUMIFS(Tabla7[Cantidad],Tabla7[Código del producto],$B764,Tabla7[Tipo de movimiento],"SALIDA",Tabla7[Mes],O$5))</f>
        <v>8</v>
      </c>
      <c r="P764" s="39">
        <f>IF($B764="","",-SUMIFS(Tabla7[Cantidad],Tabla7[Código del producto],$B764,Tabla7[Tipo de movimiento],"SALIDA",Tabla7[Mes],P$5))</f>
        <v>12</v>
      </c>
      <c r="Q764" s="39">
        <f t="shared" si="33"/>
        <v>8.3333333333333339</v>
      </c>
      <c r="R764" s="51" t="str">
        <f>IF($B764="","",IFERROR(VLOOKUP($B764,'ABC rotación'!$C:$G,5,0),"C"))</f>
        <v>B</v>
      </c>
      <c r="S764" s="41">
        <f t="shared" si="34"/>
        <v>36</v>
      </c>
      <c r="T764" s="40">
        <f t="shared" si="35"/>
        <v>2</v>
      </c>
      <c r="U764" s="23" t="str">
        <f>IF($B764="","",VLOOKUP($T764,Tablas!$X$14:$Y$17,2,1))</f>
        <v>4. NEGRO</v>
      </c>
    </row>
    <row r="765" spans="2:21" x14ac:dyDescent="0.2">
      <c r="B765" s="1">
        <f>IF(Tablas!B763="","",Tablas!B763)</f>
        <v>300760</v>
      </c>
      <c r="C765" s="1" t="str">
        <f>IF(Tablas!C763="","",Tablas!C763)</f>
        <v>VISOR DE FARO</v>
      </c>
      <c r="D765" s="1" t="str">
        <f>IF(Tablas!D763="","",Tablas!D763)</f>
        <v>14 - LUCES</v>
      </c>
      <c r="E765" s="1" t="str">
        <f>IF(Tablas!E763="","",Tablas!E763)</f>
        <v>UN</v>
      </c>
      <c r="F765" s="1">
        <f>IF(Tablas!F763="","",Tablas!F763)</f>
        <v>10</v>
      </c>
      <c r="G765" s="1">
        <f>IF(Tablas!I763="","",Tablas!I763)</f>
        <v>7</v>
      </c>
      <c r="H765" s="1">
        <v>10</v>
      </c>
      <c r="I765" s="39">
        <f>IF($B765="","",-SUMIFS(Tabla7[Cantidad],Tabla7[Código del producto],$B765,Tabla7[Tipo de movimiento],"SALIDA",Tabla7[Mes],I$5))</f>
        <v>0</v>
      </c>
      <c r="J765" s="39">
        <f>IF($B765="","",-SUMIFS(Tabla7[Cantidad],Tabla7[Código del producto],$B765,Tabla7[Tipo de movimiento],"SALIDA",Tabla7[Mes],J$5))</f>
        <v>5</v>
      </c>
      <c r="K765" s="39">
        <f>IF($B765="","",-SUMIFS(Tabla7[Cantidad],Tabla7[Código del producto],$B765,Tabla7[Tipo de movimiento],"SALIDA",Tabla7[Mes],K$5))</f>
        <v>0</v>
      </c>
      <c r="L765" s="39">
        <f>IF($B765="","",-SUMIFS(Tabla7[Cantidad],Tabla7[Código del producto],$B765,Tabla7[Tipo de movimiento],"SALIDA",Tabla7[Mes],L$5))</f>
        <v>0</v>
      </c>
      <c r="M765" s="39">
        <f>IF($B765="","",-SUMIFS(Tabla7[Cantidad],Tabla7[Código del producto],$B765,Tabla7[Tipo de movimiento],"SALIDA",Tabla7[Mes],M$5))</f>
        <v>0</v>
      </c>
      <c r="N765" s="39">
        <f>IF($B765="","",-SUMIFS(Tabla7[Cantidad],Tabla7[Código del producto],$B765,Tabla7[Tipo de movimiento],"SALIDA",Tabla7[Mes],N$5))</f>
        <v>0</v>
      </c>
      <c r="O765" s="39">
        <f>IF($B765="","",-SUMIFS(Tabla7[Cantidad],Tabla7[Código del producto],$B765,Tabla7[Tipo de movimiento],"SALIDA",Tabla7[Mes],O$5))</f>
        <v>8</v>
      </c>
      <c r="P765" s="39">
        <f>IF($B765="","",-SUMIFS(Tabla7[Cantidad],Tabla7[Código del producto],$B765,Tabla7[Tipo de movimiento],"SALIDA",Tabla7[Mes],P$5))</f>
        <v>0</v>
      </c>
      <c r="Q765" s="39">
        <f t="shared" si="33"/>
        <v>2.6666666666666665</v>
      </c>
      <c r="R765" s="51" t="str">
        <f>IF($B765="","",IFERROR(VLOOKUP($B765,'ABC rotación'!$C:$G,5,0),"C"))</f>
        <v>C</v>
      </c>
      <c r="S765" s="41">
        <f t="shared" si="34"/>
        <v>112.5</v>
      </c>
      <c r="T765" s="40">
        <f t="shared" si="35"/>
        <v>11.25</v>
      </c>
      <c r="U765" s="23" t="str">
        <f>IF($B765="","",VLOOKUP($T765,Tablas!$X$14:$Y$17,2,1))</f>
        <v>4. NEGRO</v>
      </c>
    </row>
    <row r="766" spans="2:21" x14ac:dyDescent="0.2">
      <c r="B766" s="1">
        <f>IF(Tablas!B764="","",Tablas!B764)</f>
        <v>300761</v>
      </c>
      <c r="C766" s="1" t="str">
        <f>IF(Tablas!C764="","",Tablas!C764)</f>
        <v>CHICOTE DE TACOMETRO</v>
      </c>
      <c r="D766" s="1" t="str">
        <f>IF(Tablas!D764="","",Tablas!D764)</f>
        <v>10 - PALANCAS Y CHICOTES</v>
      </c>
      <c r="E766" s="1" t="str">
        <f>IF(Tablas!E764="","",Tablas!E764)</f>
        <v>UN</v>
      </c>
      <c r="F766" s="1">
        <f>IF(Tablas!F764="","",Tablas!F764)</f>
        <v>19</v>
      </c>
      <c r="G766" s="1">
        <f>IF(Tablas!I764="","",Tablas!I764)</f>
        <v>35</v>
      </c>
      <c r="H766" s="1">
        <v>5</v>
      </c>
      <c r="I766" s="39">
        <f>IF($B766="","",-SUMIFS(Tabla7[Cantidad],Tabla7[Código del producto],$B766,Tabla7[Tipo de movimiento],"SALIDA",Tabla7[Mes],I$5))</f>
        <v>0</v>
      </c>
      <c r="J766" s="39">
        <f>IF($B766="","",-SUMIFS(Tabla7[Cantidad],Tabla7[Código del producto],$B766,Tabla7[Tipo de movimiento],"SALIDA",Tabla7[Mes],J$5))</f>
        <v>0</v>
      </c>
      <c r="K766" s="39">
        <f>IF($B766="","",-SUMIFS(Tabla7[Cantidad],Tabla7[Código del producto],$B766,Tabla7[Tipo de movimiento],"SALIDA",Tabla7[Mes],K$5))</f>
        <v>0</v>
      </c>
      <c r="L766" s="39">
        <f>IF($B766="","",-SUMIFS(Tabla7[Cantidad],Tabla7[Código del producto],$B766,Tabla7[Tipo de movimiento],"SALIDA",Tabla7[Mes],L$5))</f>
        <v>0</v>
      </c>
      <c r="M766" s="39">
        <f>IF($B766="","",-SUMIFS(Tabla7[Cantidad],Tabla7[Código del producto],$B766,Tabla7[Tipo de movimiento],"SALIDA",Tabla7[Mes],M$5))</f>
        <v>6</v>
      </c>
      <c r="N766" s="39">
        <f>IF($B766="","",-SUMIFS(Tabla7[Cantidad],Tabla7[Código del producto],$B766,Tabla7[Tipo de movimiento],"SALIDA",Tabla7[Mes],N$5))</f>
        <v>0</v>
      </c>
      <c r="O766" s="39">
        <f>IF($B766="","",-SUMIFS(Tabla7[Cantidad],Tabla7[Código del producto],$B766,Tabla7[Tipo de movimiento],"SALIDA",Tabla7[Mes],O$5))</f>
        <v>0</v>
      </c>
      <c r="P766" s="39">
        <f>IF($B766="","",-SUMIFS(Tabla7[Cantidad],Tabla7[Código del producto],$B766,Tabla7[Tipo de movimiento],"SALIDA",Tabla7[Mes],P$5))</f>
        <v>0</v>
      </c>
      <c r="Q766" s="39">
        <f t="shared" si="33"/>
        <v>0</v>
      </c>
      <c r="R766" s="51" t="str">
        <f>IF($B766="","",IFERROR(VLOOKUP($B766,'ABC rotación'!$C:$G,5,0),"C"))</f>
        <v>C</v>
      </c>
      <c r="S766" s="41">
        <f t="shared" si="34"/>
        <v>0</v>
      </c>
      <c r="T766" s="40">
        <f t="shared" si="35"/>
        <v>0</v>
      </c>
      <c r="U766" s="23" t="str">
        <f>IF($B766="","",VLOOKUP($T766,Tablas!$X$14:$Y$17,2,1))</f>
        <v>1. ROJO</v>
      </c>
    </row>
    <row r="767" spans="2:21" x14ac:dyDescent="0.2">
      <c r="B767" s="1">
        <f>IF(Tablas!B765="","",Tablas!B765)</f>
        <v>300762</v>
      </c>
      <c r="C767" s="1" t="str">
        <f>IF(Tablas!C765="","",Tablas!C765)</f>
        <v>DIRECCIONAL TRAS IZQ</v>
      </c>
      <c r="D767" s="1" t="str">
        <f>IF(Tablas!D765="","",Tablas!D765)</f>
        <v>14 - LUCES</v>
      </c>
      <c r="E767" s="1" t="str">
        <f>IF(Tablas!E765="","",Tablas!E765)</f>
        <v>UN</v>
      </c>
      <c r="F767" s="1">
        <f>IF(Tablas!F765="","",Tablas!F765)</f>
        <v>17</v>
      </c>
      <c r="G767" s="1">
        <f>IF(Tablas!I765="","",Tablas!I765)</f>
        <v>36</v>
      </c>
      <c r="H767" s="1">
        <v>1</v>
      </c>
      <c r="I767" s="39">
        <f>IF($B767="","",-SUMIFS(Tabla7[Cantidad],Tabla7[Código del producto],$B767,Tabla7[Tipo de movimiento],"SALIDA",Tabla7[Mes],I$5))</f>
        <v>0</v>
      </c>
      <c r="J767" s="39">
        <f>IF($B767="","",-SUMIFS(Tabla7[Cantidad],Tabla7[Código del producto],$B767,Tabla7[Tipo de movimiento],"SALIDA",Tabla7[Mes],J$5))</f>
        <v>0</v>
      </c>
      <c r="K767" s="39">
        <f>IF($B767="","",-SUMIFS(Tabla7[Cantidad],Tabla7[Código del producto],$B767,Tabla7[Tipo de movimiento],"SALIDA",Tabla7[Mes],K$5))</f>
        <v>8</v>
      </c>
      <c r="L767" s="39">
        <f>IF($B767="","",-SUMIFS(Tabla7[Cantidad],Tabla7[Código del producto],$B767,Tabla7[Tipo de movimiento],"SALIDA",Tabla7[Mes],L$5))</f>
        <v>0</v>
      </c>
      <c r="M767" s="39">
        <f>IF($B767="","",-SUMIFS(Tabla7[Cantidad],Tabla7[Código del producto],$B767,Tabla7[Tipo de movimiento],"SALIDA",Tabla7[Mes],M$5))</f>
        <v>0</v>
      </c>
      <c r="N767" s="39">
        <f>IF($B767="","",-SUMIFS(Tabla7[Cantidad],Tabla7[Código del producto],$B767,Tabla7[Tipo de movimiento],"SALIDA",Tabla7[Mes],N$5))</f>
        <v>0</v>
      </c>
      <c r="O767" s="39">
        <f>IF($B767="","",-SUMIFS(Tabla7[Cantidad],Tabla7[Código del producto],$B767,Tabla7[Tipo de movimiento],"SALIDA",Tabla7[Mes],O$5))</f>
        <v>0</v>
      </c>
      <c r="P767" s="39">
        <f>IF($B767="","",-SUMIFS(Tabla7[Cantidad],Tabla7[Código del producto],$B767,Tabla7[Tipo de movimiento],"SALIDA",Tabla7[Mes],P$5))</f>
        <v>0</v>
      </c>
      <c r="Q767" s="39">
        <f t="shared" si="33"/>
        <v>0</v>
      </c>
      <c r="R767" s="51" t="str">
        <f>IF($B767="","",IFERROR(VLOOKUP($B767,'ABC rotación'!$C:$G,5,0),"C"))</f>
        <v>B</v>
      </c>
      <c r="S767" s="41">
        <f t="shared" si="34"/>
        <v>0</v>
      </c>
      <c r="T767" s="40">
        <f t="shared" si="35"/>
        <v>0</v>
      </c>
      <c r="U767" s="23" t="str">
        <f>IF($B767="","",VLOOKUP($T767,Tablas!$X$14:$Y$17,2,1))</f>
        <v>1. ROJO</v>
      </c>
    </row>
    <row r="768" spans="2:21" x14ac:dyDescent="0.2">
      <c r="B768" s="1">
        <f>IF(Tablas!B766="","",Tablas!B766)</f>
        <v>300763</v>
      </c>
      <c r="C768" s="1" t="str">
        <f>IF(Tablas!C766="","",Tablas!C766)</f>
        <v>RESORTE DEL INTERRUPTOR DE FRE</v>
      </c>
      <c r="D768" s="1" t="str">
        <f>IF(Tablas!D766="","",Tablas!D766)</f>
        <v>07 - PEDALES Y POSAPIES</v>
      </c>
      <c r="E768" s="1" t="str">
        <f>IF(Tablas!E766="","",Tablas!E766)</f>
        <v>UN</v>
      </c>
      <c r="F768" s="1">
        <f>IF(Tablas!F766="","",Tablas!F766)</f>
        <v>7</v>
      </c>
      <c r="G768" s="1">
        <f>IF(Tablas!I766="","",Tablas!I766)</f>
        <v>12</v>
      </c>
      <c r="H768" s="1">
        <v>7</v>
      </c>
      <c r="I768" s="39">
        <f>IF($B768="","",-SUMIFS(Tabla7[Cantidad],Tabla7[Código del producto],$B768,Tabla7[Tipo de movimiento],"SALIDA",Tabla7[Mes],I$5))</f>
        <v>5</v>
      </c>
      <c r="J768" s="39">
        <f>IF($B768="","",-SUMIFS(Tabla7[Cantidad],Tabla7[Código del producto],$B768,Tabla7[Tipo de movimiento],"SALIDA",Tabla7[Mes],J$5))</f>
        <v>0</v>
      </c>
      <c r="K768" s="39">
        <f>IF($B768="","",-SUMIFS(Tabla7[Cantidad],Tabla7[Código del producto],$B768,Tabla7[Tipo de movimiento],"SALIDA",Tabla7[Mes],K$5))</f>
        <v>0</v>
      </c>
      <c r="L768" s="39">
        <f>IF($B768="","",-SUMIFS(Tabla7[Cantidad],Tabla7[Código del producto],$B768,Tabla7[Tipo de movimiento],"SALIDA",Tabla7[Mes],L$5))</f>
        <v>0</v>
      </c>
      <c r="M768" s="39">
        <f>IF($B768="","",-SUMIFS(Tabla7[Cantidad],Tabla7[Código del producto],$B768,Tabla7[Tipo de movimiento],"SALIDA",Tabla7[Mes],M$5))</f>
        <v>18</v>
      </c>
      <c r="N768" s="39">
        <f>IF($B768="","",-SUMIFS(Tabla7[Cantidad],Tabla7[Código del producto],$B768,Tabla7[Tipo de movimiento],"SALIDA",Tabla7[Mes],N$5))</f>
        <v>0</v>
      </c>
      <c r="O768" s="39">
        <f>IF($B768="","",-SUMIFS(Tabla7[Cantidad],Tabla7[Código del producto],$B768,Tabla7[Tipo de movimiento],"SALIDA",Tabla7[Mes],O$5))</f>
        <v>0</v>
      </c>
      <c r="P768" s="39">
        <f>IF($B768="","",-SUMIFS(Tabla7[Cantidad],Tabla7[Código del producto],$B768,Tabla7[Tipo de movimiento],"SALIDA",Tabla7[Mes],P$5))</f>
        <v>0</v>
      </c>
      <c r="Q768" s="39">
        <f t="shared" si="33"/>
        <v>0</v>
      </c>
      <c r="R768" s="51" t="str">
        <f>IF($B768="","",IFERROR(VLOOKUP($B768,'ABC rotación'!$C:$G,5,0),"C"))</f>
        <v>C</v>
      </c>
      <c r="S768" s="41">
        <f t="shared" si="34"/>
        <v>0</v>
      </c>
      <c r="T768" s="40">
        <f t="shared" si="35"/>
        <v>0</v>
      </c>
      <c r="U768" s="23" t="str">
        <f>IF($B768="","",VLOOKUP($T768,Tablas!$X$14:$Y$17,2,1))</f>
        <v>1. ROJO</v>
      </c>
    </row>
    <row r="769" spans="2:21" x14ac:dyDescent="0.2">
      <c r="B769" s="1">
        <f>IF(Tablas!B767="","",Tablas!B767)</f>
        <v>300764</v>
      </c>
      <c r="C769" s="1" t="str">
        <f>IF(Tablas!C767="","",Tablas!C767)</f>
        <v>TORNILLO "A" CILINDRO (BIRLO)</v>
      </c>
      <c r="D769" s="1" t="str">
        <f>IF(Tablas!D767="","",Tablas!D767)</f>
        <v>15 - MISCELANEOS</v>
      </c>
      <c r="E769" s="1" t="str">
        <f>IF(Tablas!E767="","",Tablas!E767)</f>
        <v>UN</v>
      </c>
      <c r="F769" s="1">
        <f>IF(Tablas!F767="","",Tablas!F767)</f>
        <v>28</v>
      </c>
      <c r="G769" s="1">
        <f>IF(Tablas!I767="","",Tablas!I767)</f>
        <v>34</v>
      </c>
      <c r="H769" s="1">
        <v>9</v>
      </c>
      <c r="I769" s="39">
        <f>IF($B769="","",-SUMIFS(Tabla7[Cantidad],Tabla7[Código del producto],$B769,Tabla7[Tipo de movimiento],"SALIDA",Tabla7[Mes],I$5))</f>
        <v>0</v>
      </c>
      <c r="J769" s="39">
        <f>IF($B769="","",-SUMIFS(Tabla7[Cantidad],Tabla7[Código del producto],$B769,Tabla7[Tipo de movimiento],"SALIDA",Tabla7[Mes],J$5))</f>
        <v>0</v>
      </c>
      <c r="K769" s="39">
        <f>IF($B769="","",-SUMIFS(Tabla7[Cantidad],Tabla7[Código del producto],$B769,Tabla7[Tipo de movimiento],"SALIDA",Tabla7[Mes],K$5))</f>
        <v>0</v>
      </c>
      <c r="L769" s="39">
        <f>IF($B769="","",-SUMIFS(Tabla7[Cantidad],Tabla7[Código del producto],$B769,Tabla7[Tipo de movimiento],"SALIDA",Tabla7[Mes],L$5))</f>
        <v>0</v>
      </c>
      <c r="M769" s="39">
        <f>IF($B769="","",-SUMIFS(Tabla7[Cantidad],Tabla7[Código del producto],$B769,Tabla7[Tipo de movimiento],"SALIDA",Tabla7[Mes],M$5))</f>
        <v>0</v>
      </c>
      <c r="N769" s="39">
        <f>IF($B769="","",-SUMIFS(Tabla7[Cantidad],Tabla7[Código del producto],$B769,Tabla7[Tipo de movimiento],"SALIDA",Tabla7[Mes],N$5))</f>
        <v>0</v>
      </c>
      <c r="O769" s="39">
        <f>IF($B769="","",-SUMIFS(Tabla7[Cantidad],Tabla7[Código del producto],$B769,Tabla7[Tipo de movimiento],"SALIDA",Tabla7[Mes],O$5))</f>
        <v>19</v>
      </c>
      <c r="P769" s="39">
        <f>IF($B769="","",-SUMIFS(Tabla7[Cantidad],Tabla7[Código del producto],$B769,Tabla7[Tipo de movimiento],"SALIDA",Tabla7[Mes],P$5))</f>
        <v>0</v>
      </c>
      <c r="Q769" s="39">
        <f t="shared" si="33"/>
        <v>6.333333333333333</v>
      </c>
      <c r="R769" s="51" t="str">
        <f>IF($B769="","",IFERROR(VLOOKUP($B769,'ABC rotación'!$C:$G,5,0),"C"))</f>
        <v>B</v>
      </c>
      <c r="S769" s="41">
        <f t="shared" si="34"/>
        <v>42.631578947368418</v>
      </c>
      <c r="T769" s="40">
        <f t="shared" si="35"/>
        <v>1.5225563909774436</v>
      </c>
      <c r="U769" s="23" t="str">
        <f>IF($B769="","",VLOOKUP($T769,Tablas!$X$14:$Y$17,2,1))</f>
        <v>3. VERDE</v>
      </c>
    </row>
    <row r="770" spans="2:21" x14ac:dyDescent="0.2">
      <c r="B770" s="1">
        <f>IF(Tablas!B768="","",Tablas!B768)</f>
        <v>300765</v>
      </c>
      <c r="C770" s="1" t="str">
        <f>IF(Tablas!C768="","",Tablas!C768)</f>
        <v>TORNILLO "B" CILINDRO (BIRLO)</v>
      </c>
      <c r="D770" s="1" t="str">
        <f>IF(Tablas!D768="","",Tablas!D768)</f>
        <v>15 - MISCELANEOS</v>
      </c>
      <c r="E770" s="1" t="str">
        <f>IF(Tablas!E768="","",Tablas!E768)</f>
        <v>UN</v>
      </c>
      <c r="F770" s="1">
        <f>IF(Tablas!F768="","",Tablas!F768)</f>
        <v>26</v>
      </c>
      <c r="G770" s="1">
        <f>IF(Tablas!I768="","",Tablas!I768)</f>
        <v>27</v>
      </c>
      <c r="H770" s="1">
        <v>5</v>
      </c>
      <c r="I770" s="39">
        <f>IF($B770="","",-SUMIFS(Tabla7[Cantidad],Tabla7[Código del producto],$B770,Tabla7[Tipo de movimiento],"SALIDA",Tabla7[Mes],I$5))</f>
        <v>14</v>
      </c>
      <c r="J770" s="39">
        <f>IF($B770="","",-SUMIFS(Tabla7[Cantidad],Tabla7[Código del producto],$B770,Tabla7[Tipo de movimiento],"SALIDA",Tabla7[Mes],J$5))</f>
        <v>0</v>
      </c>
      <c r="K770" s="39">
        <f>IF($B770="","",-SUMIFS(Tabla7[Cantidad],Tabla7[Código del producto],$B770,Tabla7[Tipo de movimiento],"SALIDA",Tabla7[Mes],K$5))</f>
        <v>0</v>
      </c>
      <c r="L770" s="39">
        <f>IF($B770="","",-SUMIFS(Tabla7[Cantidad],Tabla7[Código del producto],$B770,Tabla7[Tipo de movimiento],"SALIDA",Tabla7[Mes],L$5))</f>
        <v>0</v>
      </c>
      <c r="M770" s="39">
        <f>IF($B770="","",-SUMIFS(Tabla7[Cantidad],Tabla7[Código del producto],$B770,Tabla7[Tipo de movimiento],"SALIDA",Tabla7[Mes],M$5))</f>
        <v>0</v>
      </c>
      <c r="N770" s="39">
        <f>IF($B770="","",-SUMIFS(Tabla7[Cantidad],Tabla7[Código del producto],$B770,Tabla7[Tipo de movimiento],"SALIDA",Tabla7[Mes],N$5))</f>
        <v>10</v>
      </c>
      <c r="O770" s="39">
        <f>IF($B770="","",-SUMIFS(Tabla7[Cantidad],Tabla7[Código del producto],$B770,Tabla7[Tipo de movimiento],"SALIDA",Tabla7[Mes],O$5))</f>
        <v>0</v>
      </c>
      <c r="P770" s="39">
        <f>IF($B770="","",-SUMIFS(Tabla7[Cantidad],Tabla7[Código del producto],$B770,Tabla7[Tipo de movimiento],"SALIDA",Tabla7[Mes],P$5))</f>
        <v>0</v>
      </c>
      <c r="Q770" s="39">
        <f t="shared" si="33"/>
        <v>3.3333333333333335</v>
      </c>
      <c r="R770" s="51" t="str">
        <f>IF($B770="","",IFERROR(VLOOKUP($B770,'ABC rotación'!$C:$G,5,0),"C"))</f>
        <v>B</v>
      </c>
      <c r="S770" s="41">
        <f t="shared" si="34"/>
        <v>45</v>
      </c>
      <c r="T770" s="40">
        <f t="shared" si="35"/>
        <v>1.7307692307692308</v>
      </c>
      <c r="U770" s="23" t="str">
        <f>IF($B770="","",VLOOKUP($T770,Tablas!$X$14:$Y$17,2,1))</f>
        <v>3. VERDE</v>
      </c>
    </row>
    <row r="771" spans="2:21" x14ac:dyDescent="0.2">
      <c r="B771" s="1">
        <f>IF(Tablas!B769="","",Tablas!B769)</f>
        <v>300766</v>
      </c>
      <c r="C771" s="1" t="str">
        <f>IF(Tablas!C769="","",Tablas!C769)</f>
        <v>CONJ POSAPIES FT 08</v>
      </c>
      <c r="D771" s="1" t="str">
        <f>IF(Tablas!D769="","",Tablas!D769)</f>
        <v>07 - PEDALES Y POSAPIES</v>
      </c>
      <c r="E771" s="1" t="str">
        <f>IF(Tablas!E769="","",Tablas!E769)</f>
        <v>UN</v>
      </c>
      <c r="F771" s="1">
        <f>IF(Tablas!F769="","",Tablas!F769)</f>
        <v>24</v>
      </c>
      <c r="G771" s="1">
        <f>IF(Tablas!I769="","",Tablas!I769)</f>
        <v>47</v>
      </c>
      <c r="H771" s="1">
        <v>6</v>
      </c>
      <c r="I771" s="39">
        <f>IF($B771="","",-SUMIFS(Tabla7[Cantidad],Tabla7[Código del producto],$B771,Tabla7[Tipo de movimiento],"SALIDA",Tabla7[Mes],I$5))</f>
        <v>0</v>
      </c>
      <c r="J771" s="39">
        <f>IF($B771="","",-SUMIFS(Tabla7[Cantidad],Tabla7[Código del producto],$B771,Tabla7[Tipo de movimiento],"SALIDA",Tabla7[Mes],J$5))</f>
        <v>0</v>
      </c>
      <c r="K771" s="39">
        <f>IF($B771="","",-SUMIFS(Tabla7[Cantidad],Tabla7[Código del producto],$B771,Tabla7[Tipo de movimiento],"SALIDA",Tabla7[Mes],K$5))</f>
        <v>12</v>
      </c>
      <c r="L771" s="39">
        <f>IF($B771="","",-SUMIFS(Tabla7[Cantidad],Tabla7[Código del producto],$B771,Tabla7[Tipo de movimiento],"SALIDA",Tabla7[Mes],L$5))</f>
        <v>5</v>
      </c>
      <c r="M771" s="39">
        <f>IF($B771="","",-SUMIFS(Tabla7[Cantidad],Tabla7[Código del producto],$B771,Tabla7[Tipo de movimiento],"SALIDA",Tabla7[Mes],M$5))</f>
        <v>0</v>
      </c>
      <c r="N771" s="39">
        <f>IF($B771="","",-SUMIFS(Tabla7[Cantidad],Tabla7[Código del producto],$B771,Tabla7[Tipo de movimiento],"SALIDA",Tabla7[Mes],N$5))</f>
        <v>0</v>
      </c>
      <c r="O771" s="39">
        <f>IF($B771="","",-SUMIFS(Tabla7[Cantidad],Tabla7[Código del producto],$B771,Tabla7[Tipo de movimiento],"SALIDA",Tabla7[Mes],O$5))</f>
        <v>0</v>
      </c>
      <c r="P771" s="39">
        <f>IF($B771="","",-SUMIFS(Tabla7[Cantidad],Tabla7[Código del producto],$B771,Tabla7[Tipo de movimiento],"SALIDA",Tabla7[Mes],P$5))</f>
        <v>0</v>
      </c>
      <c r="Q771" s="39">
        <f t="shared" si="33"/>
        <v>0</v>
      </c>
      <c r="R771" s="51" t="str">
        <f>IF($B771="","",IFERROR(VLOOKUP($B771,'ABC rotación'!$C:$G,5,0),"C"))</f>
        <v>B</v>
      </c>
      <c r="S771" s="41">
        <f t="shared" si="34"/>
        <v>0</v>
      </c>
      <c r="T771" s="40">
        <f t="shared" si="35"/>
        <v>0</v>
      </c>
      <c r="U771" s="23" t="str">
        <f>IF($B771="","",VLOOKUP($T771,Tablas!$X$14:$Y$17,2,1))</f>
        <v>1. ROJO</v>
      </c>
    </row>
    <row r="772" spans="2:21" x14ac:dyDescent="0.2">
      <c r="B772" s="1">
        <f>IF(Tablas!B770="","",Tablas!B770)</f>
        <v>300767</v>
      </c>
      <c r="C772" s="1" t="str">
        <f>IF(Tablas!C770="","",Tablas!C770)</f>
        <v>CUBIERTA DERECHA DE CARTER</v>
      </c>
      <c r="D772" s="1" t="str">
        <f>IF(Tablas!D770="","",Tablas!D770)</f>
        <v>09 - PARTES DE MOTOR</v>
      </c>
      <c r="E772" s="1" t="str">
        <f>IF(Tablas!E770="","",Tablas!E770)</f>
        <v>UN</v>
      </c>
      <c r="F772" s="1">
        <f>IF(Tablas!F770="","",Tablas!F770)</f>
        <v>22</v>
      </c>
      <c r="G772" s="1">
        <f>IF(Tablas!I770="","",Tablas!I770)</f>
        <v>5</v>
      </c>
      <c r="H772" s="1">
        <v>1</v>
      </c>
      <c r="I772" s="39">
        <f>IF($B772="","",-SUMIFS(Tabla7[Cantidad],Tabla7[Código del producto],$B772,Tabla7[Tipo de movimiento],"SALIDA",Tabla7[Mes],I$5))</f>
        <v>0</v>
      </c>
      <c r="J772" s="39">
        <f>IF($B772="","",-SUMIFS(Tabla7[Cantidad],Tabla7[Código del producto],$B772,Tabla7[Tipo de movimiento],"SALIDA",Tabla7[Mes],J$5))</f>
        <v>0</v>
      </c>
      <c r="K772" s="39">
        <f>IF($B772="","",-SUMIFS(Tabla7[Cantidad],Tabla7[Código del producto],$B772,Tabla7[Tipo de movimiento],"SALIDA",Tabla7[Mes],K$5))</f>
        <v>0</v>
      </c>
      <c r="L772" s="39">
        <f>IF($B772="","",-SUMIFS(Tabla7[Cantidad],Tabla7[Código del producto],$B772,Tabla7[Tipo de movimiento],"SALIDA",Tabla7[Mes],L$5))</f>
        <v>0</v>
      </c>
      <c r="M772" s="39">
        <f>IF($B772="","",-SUMIFS(Tabla7[Cantidad],Tabla7[Código del producto],$B772,Tabla7[Tipo de movimiento],"SALIDA",Tabla7[Mes],M$5))</f>
        <v>35</v>
      </c>
      <c r="N772" s="39">
        <f>IF($B772="","",-SUMIFS(Tabla7[Cantidad],Tabla7[Código del producto],$B772,Tabla7[Tipo de movimiento],"SALIDA",Tabla7[Mes],N$5))</f>
        <v>0</v>
      </c>
      <c r="O772" s="39">
        <f>IF($B772="","",-SUMIFS(Tabla7[Cantidad],Tabla7[Código del producto],$B772,Tabla7[Tipo de movimiento],"SALIDA",Tabla7[Mes],O$5))</f>
        <v>9</v>
      </c>
      <c r="P772" s="39">
        <f>IF($B772="","",-SUMIFS(Tabla7[Cantidad],Tabla7[Código del producto],$B772,Tabla7[Tipo de movimiento],"SALIDA",Tabla7[Mes],P$5))</f>
        <v>0</v>
      </c>
      <c r="Q772" s="39">
        <f t="shared" si="33"/>
        <v>3</v>
      </c>
      <c r="R772" s="51" t="str">
        <f>IF($B772="","",IFERROR(VLOOKUP($B772,'ABC rotación'!$C:$G,5,0),"C"))</f>
        <v>B</v>
      </c>
      <c r="S772" s="41">
        <f t="shared" si="34"/>
        <v>10</v>
      </c>
      <c r="T772" s="40">
        <f t="shared" si="35"/>
        <v>0.45454545454545453</v>
      </c>
      <c r="U772" s="23" t="str">
        <f>IF($B772="","",VLOOKUP($T772,Tablas!$X$14:$Y$17,2,1))</f>
        <v>1. ROJO</v>
      </c>
    </row>
    <row r="773" spans="2:21" x14ac:dyDescent="0.2">
      <c r="B773" s="1">
        <f>IF(Tablas!B771="","",Tablas!B771)</f>
        <v>300768</v>
      </c>
      <c r="C773" s="1" t="str">
        <f>IF(Tablas!C771="","",Tablas!C771)</f>
        <v>EJE DE HORQUILLA TRASERA</v>
      </c>
      <c r="D773" s="1" t="str">
        <f>IF(Tablas!D771="","",Tablas!D771)</f>
        <v>06 - AMORTIGUADORES</v>
      </c>
      <c r="E773" s="1" t="str">
        <f>IF(Tablas!E771="","",Tablas!E771)</f>
        <v>UN</v>
      </c>
      <c r="F773" s="1">
        <f>IF(Tablas!F771="","",Tablas!F771)</f>
        <v>16</v>
      </c>
      <c r="G773" s="1">
        <f>IF(Tablas!I771="","",Tablas!I771)</f>
        <v>30</v>
      </c>
      <c r="H773" s="1">
        <v>0</v>
      </c>
      <c r="I773" s="39">
        <f>IF($B773="","",-SUMIFS(Tabla7[Cantidad],Tabla7[Código del producto],$B773,Tabla7[Tipo de movimiento],"SALIDA",Tabla7[Mes],I$5))</f>
        <v>0</v>
      </c>
      <c r="J773" s="39">
        <f>IF($B773="","",-SUMIFS(Tabla7[Cantidad],Tabla7[Código del producto],$B773,Tabla7[Tipo de movimiento],"SALIDA",Tabla7[Mes],J$5))</f>
        <v>0</v>
      </c>
      <c r="K773" s="39">
        <f>IF($B773="","",-SUMIFS(Tabla7[Cantidad],Tabla7[Código del producto],$B773,Tabla7[Tipo de movimiento],"SALIDA",Tabla7[Mes],K$5))</f>
        <v>0</v>
      </c>
      <c r="L773" s="39">
        <f>IF($B773="","",-SUMIFS(Tabla7[Cantidad],Tabla7[Código del producto],$B773,Tabla7[Tipo de movimiento],"SALIDA",Tabla7[Mes],L$5))</f>
        <v>0</v>
      </c>
      <c r="M773" s="39">
        <f>IF($B773="","",-SUMIFS(Tabla7[Cantidad],Tabla7[Código del producto],$B773,Tabla7[Tipo de movimiento],"SALIDA",Tabla7[Mes],M$5))</f>
        <v>0</v>
      </c>
      <c r="N773" s="39">
        <f>IF($B773="","",-SUMIFS(Tabla7[Cantidad],Tabla7[Código del producto],$B773,Tabla7[Tipo de movimiento],"SALIDA",Tabla7[Mes],N$5))</f>
        <v>0</v>
      </c>
      <c r="O773" s="39">
        <f>IF($B773="","",-SUMIFS(Tabla7[Cantidad],Tabla7[Código del producto],$B773,Tabla7[Tipo de movimiento],"SALIDA",Tabla7[Mes],O$5))</f>
        <v>0</v>
      </c>
      <c r="P773" s="39">
        <f>IF($B773="","",-SUMIFS(Tabla7[Cantidad],Tabla7[Código del producto],$B773,Tabla7[Tipo de movimiento],"SALIDA",Tabla7[Mes],P$5))</f>
        <v>0</v>
      </c>
      <c r="Q773" s="39">
        <f t="shared" si="33"/>
        <v>0</v>
      </c>
      <c r="R773" s="51" t="str">
        <f>IF($B773="","",IFERROR(VLOOKUP($B773,'ABC rotación'!$C:$G,5,0),"C"))</f>
        <v>B</v>
      </c>
      <c r="S773" s="41">
        <f t="shared" si="34"/>
        <v>0</v>
      </c>
      <c r="T773" s="40">
        <f t="shared" si="35"/>
        <v>0</v>
      </c>
      <c r="U773" s="23" t="str">
        <f>IF($B773="","",VLOOKUP($T773,Tablas!$X$14:$Y$17,2,1))</f>
        <v>1. ROJO</v>
      </c>
    </row>
    <row r="774" spans="2:21" x14ac:dyDescent="0.2">
      <c r="B774" s="1">
        <f>IF(Tablas!B772="","",Tablas!B772)</f>
        <v>300769</v>
      </c>
      <c r="C774" s="1" t="str">
        <f>IF(Tablas!C772="","",Tablas!C772)</f>
        <v>EJE DE LA RUEDA TRASERA</v>
      </c>
      <c r="D774" s="1" t="str">
        <f>IF(Tablas!D772="","",Tablas!D772)</f>
        <v>13 - TRACCION</v>
      </c>
      <c r="E774" s="1" t="str">
        <f>IF(Tablas!E772="","",Tablas!E772)</f>
        <v>UN</v>
      </c>
      <c r="F774" s="1">
        <f>IF(Tablas!F772="","",Tablas!F772)</f>
        <v>28</v>
      </c>
      <c r="G774" s="1">
        <f>IF(Tablas!I772="","",Tablas!I772)</f>
        <v>11</v>
      </c>
      <c r="H774" s="1">
        <v>6</v>
      </c>
      <c r="I774" s="39">
        <f>IF($B774="","",-SUMIFS(Tabla7[Cantidad],Tabla7[Código del producto],$B774,Tabla7[Tipo de movimiento],"SALIDA",Tabla7[Mes],I$5))</f>
        <v>0</v>
      </c>
      <c r="J774" s="39">
        <f>IF($B774="","",-SUMIFS(Tabla7[Cantidad],Tabla7[Código del producto],$B774,Tabla7[Tipo de movimiento],"SALIDA",Tabla7[Mes],J$5))</f>
        <v>16</v>
      </c>
      <c r="K774" s="39">
        <f>IF($B774="","",-SUMIFS(Tabla7[Cantidad],Tabla7[Código del producto],$B774,Tabla7[Tipo de movimiento],"SALIDA",Tabla7[Mes],K$5))</f>
        <v>0</v>
      </c>
      <c r="L774" s="39">
        <f>IF($B774="","",-SUMIFS(Tabla7[Cantidad],Tabla7[Código del producto],$B774,Tabla7[Tipo de movimiento],"SALIDA",Tabla7[Mes],L$5))</f>
        <v>0</v>
      </c>
      <c r="M774" s="39">
        <f>IF($B774="","",-SUMIFS(Tabla7[Cantidad],Tabla7[Código del producto],$B774,Tabla7[Tipo de movimiento],"SALIDA",Tabla7[Mes],M$5))</f>
        <v>0</v>
      </c>
      <c r="N774" s="39">
        <f>IF($B774="","",-SUMIFS(Tabla7[Cantidad],Tabla7[Código del producto],$B774,Tabla7[Tipo de movimiento],"SALIDA",Tabla7[Mes],N$5))</f>
        <v>0</v>
      </c>
      <c r="O774" s="39">
        <f>IF($B774="","",-SUMIFS(Tabla7[Cantidad],Tabla7[Código del producto],$B774,Tabla7[Tipo de movimiento],"SALIDA",Tabla7[Mes],O$5))</f>
        <v>0</v>
      </c>
      <c r="P774" s="39">
        <f>IF($B774="","",-SUMIFS(Tabla7[Cantidad],Tabla7[Código del producto],$B774,Tabla7[Tipo de movimiento],"SALIDA",Tabla7[Mes],P$5))</f>
        <v>0</v>
      </c>
      <c r="Q774" s="39">
        <f t="shared" si="33"/>
        <v>0</v>
      </c>
      <c r="R774" s="51" t="str">
        <f>IF($B774="","",IFERROR(VLOOKUP($B774,'ABC rotación'!$C:$G,5,0),"C"))</f>
        <v>C</v>
      </c>
      <c r="S774" s="41">
        <f t="shared" si="34"/>
        <v>0</v>
      </c>
      <c r="T774" s="40">
        <f t="shared" si="35"/>
        <v>0</v>
      </c>
      <c r="U774" s="23" t="str">
        <f>IF($B774="","",VLOOKUP($T774,Tablas!$X$14:$Y$17,2,1))</f>
        <v>1. ROJO</v>
      </c>
    </row>
    <row r="775" spans="2:21" x14ac:dyDescent="0.2">
      <c r="B775" s="1">
        <f>IF(Tablas!B773="","",Tablas!B773)</f>
        <v>300770</v>
      </c>
      <c r="C775" s="1" t="str">
        <f>IF(Tablas!C773="","",Tablas!C773)</f>
        <v>GUIA DE CADENA TRASERA</v>
      </c>
      <c r="D775" s="1" t="str">
        <f>IF(Tablas!D773="","",Tablas!D773)</f>
        <v>13 - TRACCION</v>
      </c>
      <c r="E775" s="1" t="str">
        <f>IF(Tablas!E773="","",Tablas!E773)</f>
        <v>UN</v>
      </c>
      <c r="F775" s="1">
        <f>IF(Tablas!F773="","",Tablas!F773)</f>
        <v>14</v>
      </c>
      <c r="G775" s="1">
        <f>IF(Tablas!I773="","",Tablas!I773)</f>
        <v>21</v>
      </c>
      <c r="H775" s="1">
        <v>5</v>
      </c>
      <c r="I775" s="39">
        <f>IF($B775="","",-SUMIFS(Tabla7[Cantidad],Tabla7[Código del producto],$B775,Tabla7[Tipo de movimiento],"SALIDA",Tabla7[Mes],I$5))</f>
        <v>0</v>
      </c>
      <c r="J775" s="39">
        <f>IF($B775="","",-SUMIFS(Tabla7[Cantidad],Tabla7[Código del producto],$B775,Tabla7[Tipo de movimiento],"SALIDA",Tabla7[Mes],J$5))</f>
        <v>9</v>
      </c>
      <c r="K775" s="39">
        <f>IF($B775="","",-SUMIFS(Tabla7[Cantidad],Tabla7[Código del producto],$B775,Tabla7[Tipo de movimiento],"SALIDA",Tabla7[Mes],K$5))</f>
        <v>0</v>
      </c>
      <c r="L775" s="39">
        <f>IF($B775="","",-SUMIFS(Tabla7[Cantidad],Tabla7[Código del producto],$B775,Tabla7[Tipo de movimiento],"SALIDA",Tabla7[Mes],L$5))</f>
        <v>0</v>
      </c>
      <c r="M775" s="39">
        <f>IF($B775="","",-SUMIFS(Tabla7[Cantidad],Tabla7[Código del producto],$B775,Tabla7[Tipo de movimiento],"SALIDA",Tabla7[Mes],M$5))</f>
        <v>7</v>
      </c>
      <c r="N775" s="39">
        <f>IF($B775="","",-SUMIFS(Tabla7[Cantidad],Tabla7[Código del producto],$B775,Tabla7[Tipo de movimiento],"SALIDA",Tabla7[Mes],N$5))</f>
        <v>0</v>
      </c>
      <c r="O775" s="39">
        <f>IF($B775="","",-SUMIFS(Tabla7[Cantidad],Tabla7[Código del producto],$B775,Tabla7[Tipo de movimiento],"SALIDA",Tabla7[Mes],O$5))</f>
        <v>0</v>
      </c>
      <c r="P775" s="39">
        <f>IF($B775="","",-SUMIFS(Tabla7[Cantidad],Tabla7[Código del producto],$B775,Tabla7[Tipo de movimiento],"SALIDA",Tabla7[Mes],P$5))</f>
        <v>10</v>
      </c>
      <c r="Q775" s="39">
        <f t="shared" ref="Q775:Q838" si="36">IF($B775="","",IFERROR(AVERAGE(N775:P775),0))</f>
        <v>3.3333333333333335</v>
      </c>
      <c r="R775" s="51" t="str">
        <f>IF($B775="","",IFERROR(VLOOKUP($B775,'ABC rotación'!$C:$G,5,0),"C"))</f>
        <v>B</v>
      </c>
      <c r="S775" s="41">
        <f t="shared" ref="S775:S838" si="37">IF($B775="","",IFERROR(H775/Q775*30,0))</f>
        <v>45</v>
      </c>
      <c r="T775" s="40">
        <f t="shared" ref="T775:T838" si="38">IF($B775="","",S775/F775)</f>
        <v>3.2142857142857144</v>
      </c>
      <c r="U775" s="23" t="str">
        <f>IF($B775="","",VLOOKUP($T775,Tablas!$X$14:$Y$17,2,1))</f>
        <v>4. NEGRO</v>
      </c>
    </row>
    <row r="776" spans="2:21" x14ac:dyDescent="0.2">
      <c r="B776" s="1">
        <f>IF(Tablas!B774="","",Tablas!B774)</f>
        <v>300771</v>
      </c>
      <c r="C776" s="1" t="str">
        <f>IF(Tablas!C774="","",Tablas!C774)</f>
        <v>MICA DIRECCIONAL DERECHA</v>
      </c>
      <c r="D776" s="1" t="str">
        <f>IF(Tablas!D774="","",Tablas!D774)</f>
        <v>14 - LUCES</v>
      </c>
      <c r="E776" s="1" t="str">
        <f>IF(Tablas!E774="","",Tablas!E774)</f>
        <v>UN</v>
      </c>
      <c r="F776" s="1">
        <f>IF(Tablas!F774="","",Tablas!F774)</f>
        <v>20</v>
      </c>
      <c r="G776" s="1">
        <f>IF(Tablas!I774="","",Tablas!I774)</f>
        <v>27</v>
      </c>
      <c r="H776" s="1">
        <v>1</v>
      </c>
      <c r="I776" s="39">
        <f>IF($B776="","",-SUMIFS(Tabla7[Cantidad],Tabla7[Código del producto],$B776,Tabla7[Tipo de movimiento],"SALIDA",Tabla7[Mes],I$5))</f>
        <v>0</v>
      </c>
      <c r="J776" s="39">
        <f>IF($B776="","",-SUMIFS(Tabla7[Cantidad],Tabla7[Código del producto],$B776,Tabla7[Tipo de movimiento],"SALIDA",Tabla7[Mes],J$5))</f>
        <v>0</v>
      </c>
      <c r="K776" s="39">
        <f>IF($B776="","",-SUMIFS(Tabla7[Cantidad],Tabla7[Código del producto],$B776,Tabla7[Tipo de movimiento],"SALIDA",Tabla7[Mes],K$5))</f>
        <v>0</v>
      </c>
      <c r="L776" s="39">
        <f>IF($B776="","",-SUMIFS(Tabla7[Cantidad],Tabla7[Código del producto],$B776,Tabla7[Tipo de movimiento],"SALIDA",Tabla7[Mes],L$5))</f>
        <v>0</v>
      </c>
      <c r="M776" s="39">
        <f>IF($B776="","",-SUMIFS(Tabla7[Cantidad],Tabla7[Código del producto],$B776,Tabla7[Tipo de movimiento],"SALIDA",Tabla7[Mes],M$5))</f>
        <v>0</v>
      </c>
      <c r="N776" s="39">
        <f>IF($B776="","",-SUMIFS(Tabla7[Cantidad],Tabla7[Código del producto],$B776,Tabla7[Tipo de movimiento],"SALIDA",Tabla7[Mes],N$5))</f>
        <v>0</v>
      </c>
      <c r="O776" s="39">
        <f>IF($B776="","",-SUMIFS(Tabla7[Cantidad],Tabla7[Código del producto],$B776,Tabla7[Tipo de movimiento],"SALIDA",Tabla7[Mes],O$5))</f>
        <v>22</v>
      </c>
      <c r="P776" s="39">
        <f>IF($B776="","",-SUMIFS(Tabla7[Cantidad],Tabla7[Código del producto],$B776,Tabla7[Tipo de movimiento],"SALIDA",Tabla7[Mes],P$5))</f>
        <v>11</v>
      </c>
      <c r="Q776" s="39">
        <f t="shared" si="36"/>
        <v>11</v>
      </c>
      <c r="R776" s="51" t="str">
        <f>IF($B776="","",IFERROR(VLOOKUP($B776,'ABC rotación'!$C:$G,5,0),"C"))</f>
        <v>B</v>
      </c>
      <c r="S776" s="41">
        <f t="shared" si="37"/>
        <v>2.7272727272727275</v>
      </c>
      <c r="T776" s="40">
        <f t="shared" si="38"/>
        <v>0.13636363636363638</v>
      </c>
      <c r="U776" s="23" t="str">
        <f>IF($B776="","",VLOOKUP($T776,Tablas!$X$14:$Y$17,2,1))</f>
        <v>1. ROJO</v>
      </c>
    </row>
    <row r="777" spans="2:21" x14ac:dyDescent="0.2">
      <c r="B777" s="1">
        <f>IF(Tablas!B775="","",Tablas!B775)</f>
        <v>300772</v>
      </c>
      <c r="C777" s="1" t="str">
        <f>IF(Tablas!C775="","",Tablas!C775)</f>
        <v>MICA DIRECCIONAL IZQUIERDA</v>
      </c>
      <c r="D777" s="1" t="str">
        <f>IF(Tablas!D775="","",Tablas!D775)</f>
        <v>14 - LUCES</v>
      </c>
      <c r="E777" s="1" t="str">
        <f>IF(Tablas!E775="","",Tablas!E775)</f>
        <v>UN</v>
      </c>
      <c r="F777" s="1">
        <f>IF(Tablas!F775="","",Tablas!F775)</f>
        <v>21</v>
      </c>
      <c r="G777" s="1">
        <f>IF(Tablas!I775="","",Tablas!I775)</f>
        <v>18</v>
      </c>
      <c r="H777" s="1">
        <v>0</v>
      </c>
      <c r="I777" s="39">
        <f>IF($B777="","",-SUMIFS(Tabla7[Cantidad],Tabla7[Código del producto],$B777,Tabla7[Tipo de movimiento],"SALIDA",Tabla7[Mes],I$5))</f>
        <v>0</v>
      </c>
      <c r="J777" s="39">
        <f>IF($B777="","",-SUMIFS(Tabla7[Cantidad],Tabla7[Código del producto],$B777,Tabla7[Tipo de movimiento],"SALIDA",Tabla7[Mes],J$5))</f>
        <v>6</v>
      </c>
      <c r="K777" s="39">
        <f>IF($B777="","",-SUMIFS(Tabla7[Cantidad],Tabla7[Código del producto],$B777,Tabla7[Tipo de movimiento],"SALIDA",Tabla7[Mes],K$5))</f>
        <v>0</v>
      </c>
      <c r="L777" s="39">
        <f>IF($B777="","",-SUMIFS(Tabla7[Cantidad],Tabla7[Código del producto],$B777,Tabla7[Tipo de movimiento],"SALIDA",Tabla7[Mes],L$5))</f>
        <v>5</v>
      </c>
      <c r="M777" s="39">
        <f>IF($B777="","",-SUMIFS(Tabla7[Cantidad],Tabla7[Código del producto],$B777,Tabla7[Tipo de movimiento],"SALIDA",Tabla7[Mes],M$5))</f>
        <v>0</v>
      </c>
      <c r="N777" s="39">
        <f>IF($B777="","",-SUMIFS(Tabla7[Cantidad],Tabla7[Código del producto],$B777,Tabla7[Tipo de movimiento],"SALIDA",Tabla7[Mes],N$5))</f>
        <v>16</v>
      </c>
      <c r="O777" s="39">
        <f>IF($B777="","",-SUMIFS(Tabla7[Cantidad],Tabla7[Código del producto],$B777,Tabla7[Tipo de movimiento],"SALIDA",Tabla7[Mes],O$5))</f>
        <v>0</v>
      </c>
      <c r="P777" s="39">
        <f>IF($B777="","",-SUMIFS(Tabla7[Cantidad],Tabla7[Código del producto],$B777,Tabla7[Tipo de movimiento],"SALIDA",Tabla7[Mes],P$5))</f>
        <v>12</v>
      </c>
      <c r="Q777" s="39">
        <f t="shared" si="36"/>
        <v>9.3333333333333339</v>
      </c>
      <c r="R777" s="51" t="str">
        <f>IF($B777="","",IFERROR(VLOOKUP($B777,'ABC rotación'!$C:$G,5,0),"C"))</f>
        <v>A</v>
      </c>
      <c r="S777" s="41">
        <f t="shared" si="37"/>
        <v>0</v>
      </c>
      <c r="T777" s="40">
        <f t="shared" si="38"/>
        <v>0</v>
      </c>
      <c r="U777" s="23" t="str">
        <f>IF($B777="","",VLOOKUP($T777,Tablas!$X$14:$Y$17,2,1))</f>
        <v>1. ROJO</v>
      </c>
    </row>
    <row r="778" spans="2:21" x14ac:dyDescent="0.2">
      <c r="B778" s="1">
        <f>IF(Tablas!B776="","",Tablas!B776)</f>
        <v>300773</v>
      </c>
      <c r="C778" s="1" t="str">
        <f>IF(Tablas!C776="","",Tablas!C776)</f>
        <v>O-RING,18*3.5</v>
      </c>
      <c r="D778" s="1" t="str">
        <f>IF(Tablas!D776="","",Tablas!D776)</f>
        <v>09 - PARTES DE MOTOR</v>
      </c>
      <c r="E778" s="1" t="str">
        <f>IF(Tablas!E776="","",Tablas!E776)</f>
        <v>UN</v>
      </c>
      <c r="F778" s="1">
        <f>IF(Tablas!F776="","",Tablas!F776)</f>
        <v>28</v>
      </c>
      <c r="G778" s="1">
        <f>IF(Tablas!I776="","",Tablas!I776)</f>
        <v>44</v>
      </c>
      <c r="H778" s="1">
        <v>0</v>
      </c>
      <c r="I778" s="39">
        <f>IF($B778="","",-SUMIFS(Tabla7[Cantidad],Tabla7[Código del producto],$B778,Tabla7[Tipo de movimiento],"SALIDA",Tabla7[Mes],I$5))</f>
        <v>0</v>
      </c>
      <c r="J778" s="39">
        <f>IF($B778="","",-SUMIFS(Tabla7[Cantidad],Tabla7[Código del producto],$B778,Tabla7[Tipo de movimiento],"SALIDA",Tabla7[Mes],J$5))</f>
        <v>0</v>
      </c>
      <c r="K778" s="39">
        <f>IF($B778="","",-SUMIFS(Tabla7[Cantidad],Tabla7[Código del producto],$B778,Tabla7[Tipo de movimiento],"SALIDA",Tabla7[Mes],K$5))</f>
        <v>0</v>
      </c>
      <c r="L778" s="39">
        <f>IF($B778="","",-SUMIFS(Tabla7[Cantidad],Tabla7[Código del producto],$B778,Tabla7[Tipo de movimiento],"SALIDA",Tabla7[Mes],L$5))</f>
        <v>0</v>
      </c>
      <c r="M778" s="39">
        <f>IF($B778="","",-SUMIFS(Tabla7[Cantidad],Tabla7[Código del producto],$B778,Tabla7[Tipo de movimiento],"SALIDA",Tabla7[Mes],M$5))</f>
        <v>0</v>
      </c>
      <c r="N778" s="39">
        <f>IF($B778="","",-SUMIFS(Tabla7[Cantidad],Tabla7[Código del producto],$B778,Tabla7[Tipo de movimiento],"SALIDA",Tabla7[Mes],N$5))</f>
        <v>12</v>
      </c>
      <c r="O778" s="39">
        <f>IF($B778="","",-SUMIFS(Tabla7[Cantidad],Tabla7[Código del producto],$B778,Tabla7[Tipo de movimiento],"SALIDA",Tabla7[Mes],O$5))</f>
        <v>0</v>
      </c>
      <c r="P778" s="39">
        <f>IF($B778="","",-SUMIFS(Tabla7[Cantidad],Tabla7[Código del producto],$B778,Tabla7[Tipo de movimiento],"SALIDA",Tabla7[Mes],P$5))</f>
        <v>20</v>
      </c>
      <c r="Q778" s="39">
        <f t="shared" si="36"/>
        <v>10.666666666666666</v>
      </c>
      <c r="R778" s="51" t="str">
        <f>IF($B778="","",IFERROR(VLOOKUP($B778,'ABC rotación'!$C:$G,5,0),"C"))</f>
        <v>C</v>
      </c>
      <c r="S778" s="41">
        <f t="shared" si="37"/>
        <v>0</v>
      </c>
      <c r="T778" s="40">
        <f t="shared" si="38"/>
        <v>0</v>
      </c>
      <c r="U778" s="23" t="str">
        <f>IF($B778="","",VLOOKUP($T778,Tablas!$X$14:$Y$17,2,1))</f>
        <v>1. ROJO</v>
      </c>
    </row>
    <row r="779" spans="2:21" x14ac:dyDescent="0.2">
      <c r="B779" s="1">
        <f>IF(Tablas!B777="","",Tablas!B777)</f>
        <v>300774</v>
      </c>
      <c r="C779" s="1" t="str">
        <f>IF(Tablas!C777="","",Tablas!C777)</f>
        <v>PANTALLA PARTICULAS FILTRO AC</v>
      </c>
      <c r="D779" s="1" t="str">
        <f>IF(Tablas!D777="","",Tablas!D777)</f>
        <v>03 - FILTROS</v>
      </c>
      <c r="E779" s="1" t="str">
        <f>IF(Tablas!E777="","",Tablas!E777)</f>
        <v>UN</v>
      </c>
      <c r="F779" s="1">
        <f>IF(Tablas!F777="","",Tablas!F777)</f>
        <v>7</v>
      </c>
      <c r="G779" s="1">
        <f>IF(Tablas!I777="","",Tablas!I777)</f>
        <v>33</v>
      </c>
      <c r="H779" s="1">
        <v>5</v>
      </c>
      <c r="I779" s="39">
        <f>IF($B779="","",-SUMIFS(Tabla7[Cantidad],Tabla7[Código del producto],$B779,Tabla7[Tipo de movimiento],"SALIDA",Tabla7[Mes],I$5))</f>
        <v>0</v>
      </c>
      <c r="J779" s="39">
        <f>IF($B779="","",-SUMIFS(Tabla7[Cantidad],Tabla7[Código del producto],$B779,Tabla7[Tipo de movimiento],"SALIDA",Tabla7[Mes],J$5))</f>
        <v>0</v>
      </c>
      <c r="K779" s="39">
        <f>IF($B779="","",-SUMIFS(Tabla7[Cantidad],Tabla7[Código del producto],$B779,Tabla7[Tipo de movimiento],"SALIDA",Tabla7[Mes],K$5))</f>
        <v>0</v>
      </c>
      <c r="L779" s="39">
        <f>IF($B779="","",-SUMIFS(Tabla7[Cantidad],Tabla7[Código del producto],$B779,Tabla7[Tipo de movimiento],"SALIDA",Tabla7[Mes],L$5))</f>
        <v>20</v>
      </c>
      <c r="M779" s="39">
        <f>IF($B779="","",-SUMIFS(Tabla7[Cantidad],Tabla7[Código del producto],$B779,Tabla7[Tipo de movimiento],"SALIDA",Tabla7[Mes],M$5))</f>
        <v>0</v>
      </c>
      <c r="N779" s="39">
        <f>IF($B779="","",-SUMIFS(Tabla7[Cantidad],Tabla7[Código del producto],$B779,Tabla7[Tipo de movimiento],"SALIDA",Tabla7[Mes],N$5))</f>
        <v>0</v>
      </c>
      <c r="O779" s="39">
        <f>IF($B779="","",-SUMIFS(Tabla7[Cantidad],Tabla7[Código del producto],$B779,Tabla7[Tipo de movimiento],"SALIDA",Tabla7[Mes],O$5))</f>
        <v>14</v>
      </c>
      <c r="P779" s="39">
        <f>IF($B779="","",-SUMIFS(Tabla7[Cantidad],Tabla7[Código del producto],$B779,Tabla7[Tipo de movimiento],"SALIDA",Tabla7[Mes],P$5))</f>
        <v>0</v>
      </c>
      <c r="Q779" s="39">
        <f t="shared" si="36"/>
        <v>4.666666666666667</v>
      </c>
      <c r="R779" s="51" t="str">
        <f>IF($B779="","",IFERROR(VLOOKUP($B779,'ABC rotación'!$C:$G,5,0),"C"))</f>
        <v>B</v>
      </c>
      <c r="S779" s="41">
        <f t="shared" si="37"/>
        <v>32.142857142857139</v>
      </c>
      <c r="T779" s="40">
        <f t="shared" si="38"/>
        <v>4.5918367346938771</v>
      </c>
      <c r="U779" s="23" t="str">
        <f>IF($B779="","",VLOOKUP($T779,Tablas!$X$14:$Y$17,2,1))</f>
        <v>4. NEGRO</v>
      </c>
    </row>
    <row r="780" spans="2:21" x14ac:dyDescent="0.2">
      <c r="B780" s="1">
        <f>IF(Tablas!B778="","",Tablas!B778)</f>
        <v>300775</v>
      </c>
      <c r="C780" s="1" t="str">
        <f>IF(Tablas!C778="","",Tablas!C778)</f>
        <v>RESORTE DE ARRANQUE DE PATADA</v>
      </c>
      <c r="D780" s="1" t="str">
        <f>IF(Tablas!D778="","",Tablas!D778)</f>
        <v>15 - MISCELANEOS</v>
      </c>
      <c r="E780" s="1" t="str">
        <f>IF(Tablas!E778="","",Tablas!E778)</f>
        <v>UN</v>
      </c>
      <c r="F780" s="1">
        <f>IF(Tablas!F778="","",Tablas!F778)</f>
        <v>5</v>
      </c>
      <c r="G780" s="1">
        <f>IF(Tablas!I778="","",Tablas!I778)</f>
        <v>41</v>
      </c>
      <c r="H780" s="1">
        <v>2</v>
      </c>
      <c r="I780" s="39">
        <f>IF($B780="","",-SUMIFS(Tabla7[Cantidad],Tabla7[Código del producto],$B780,Tabla7[Tipo de movimiento],"SALIDA",Tabla7[Mes],I$5))</f>
        <v>0</v>
      </c>
      <c r="J780" s="39">
        <f>IF($B780="","",-SUMIFS(Tabla7[Cantidad],Tabla7[Código del producto],$B780,Tabla7[Tipo de movimiento],"SALIDA",Tabla7[Mes],J$5))</f>
        <v>0</v>
      </c>
      <c r="K780" s="39">
        <f>IF($B780="","",-SUMIFS(Tabla7[Cantidad],Tabla7[Código del producto],$B780,Tabla7[Tipo de movimiento],"SALIDA",Tabla7[Mes],K$5))</f>
        <v>0</v>
      </c>
      <c r="L780" s="39">
        <f>IF($B780="","",-SUMIFS(Tabla7[Cantidad],Tabla7[Código del producto],$B780,Tabla7[Tipo de movimiento],"SALIDA",Tabla7[Mes],L$5))</f>
        <v>0</v>
      </c>
      <c r="M780" s="39">
        <f>IF($B780="","",-SUMIFS(Tabla7[Cantidad],Tabla7[Código del producto],$B780,Tabla7[Tipo de movimiento],"SALIDA",Tabla7[Mes],M$5))</f>
        <v>0</v>
      </c>
      <c r="N780" s="39">
        <f>IF($B780="","",-SUMIFS(Tabla7[Cantidad],Tabla7[Código del producto],$B780,Tabla7[Tipo de movimiento],"SALIDA",Tabla7[Mes],N$5))</f>
        <v>0</v>
      </c>
      <c r="O780" s="39">
        <f>IF($B780="","",-SUMIFS(Tabla7[Cantidad],Tabla7[Código del producto],$B780,Tabla7[Tipo de movimiento],"SALIDA",Tabla7[Mes],O$5))</f>
        <v>0</v>
      </c>
      <c r="P780" s="39">
        <f>IF($B780="","",-SUMIFS(Tabla7[Cantidad],Tabla7[Código del producto],$B780,Tabla7[Tipo de movimiento],"SALIDA",Tabla7[Mes],P$5))</f>
        <v>19</v>
      </c>
      <c r="Q780" s="39">
        <f t="shared" si="36"/>
        <v>6.333333333333333</v>
      </c>
      <c r="R780" s="51" t="str">
        <f>IF($B780="","",IFERROR(VLOOKUP($B780,'ABC rotación'!$C:$G,5,0),"C"))</f>
        <v>B</v>
      </c>
      <c r="S780" s="41">
        <f t="shared" si="37"/>
        <v>9.4736842105263168</v>
      </c>
      <c r="T780" s="40">
        <f t="shared" si="38"/>
        <v>1.8947368421052633</v>
      </c>
      <c r="U780" s="23" t="str">
        <f>IF($B780="","",VLOOKUP($T780,Tablas!$X$14:$Y$17,2,1))</f>
        <v>3. VERDE</v>
      </c>
    </row>
    <row r="781" spans="2:21" x14ac:dyDescent="0.2">
      <c r="B781" s="1">
        <f>IF(Tablas!B779="","",Tablas!B779)</f>
        <v>300776</v>
      </c>
      <c r="C781" s="1" t="str">
        <f>IF(Tablas!C779="","",Tablas!C779)</f>
        <v>TAPON DEL AJUSTE DE ELEVADORES</v>
      </c>
      <c r="D781" s="1" t="str">
        <f>IF(Tablas!D779="","",Tablas!D779)</f>
        <v>13 - TRACCION</v>
      </c>
      <c r="E781" s="1" t="str">
        <f>IF(Tablas!E779="","",Tablas!E779)</f>
        <v>UN</v>
      </c>
      <c r="F781" s="1">
        <f>IF(Tablas!F779="","",Tablas!F779)</f>
        <v>16</v>
      </c>
      <c r="G781" s="1">
        <f>IF(Tablas!I779="","",Tablas!I779)</f>
        <v>32</v>
      </c>
      <c r="H781" s="1">
        <v>9</v>
      </c>
      <c r="I781" s="39">
        <f>IF($B781="","",-SUMIFS(Tabla7[Cantidad],Tabla7[Código del producto],$B781,Tabla7[Tipo de movimiento],"SALIDA",Tabla7[Mes],I$5))</f>
        <v>20</v>
      </c>
      <c r="J781" s="39">
        <f>IF($B781="","",-SUMIFS(Tabla7[Cantidad],Tabla7[Código del producto],$B781,Tabla7[Tipo de movimiento],"SALIDA",Tabla7[Mes],J$5))</f>
        <v>0</v>
      </c>
      <c r="K781" s="39">
        <f>IF($B781="","",-SUMIFS(Tabla7[Cantidad],Tabla7[Código del producto],$B781,Tabla7[Tipo de movimiento],"SALIDA",Tabla7[Mes],K$5))</f>
        <v>18</v>
      </c>
      <c r="L781" s="39">
        <f>IF($B781="","",-SUMIFS(Tabla7[Cantidad],Tabla7[Código del producto],$B781,Tabla7[Tipo de movimiento],"SALIDA",Tabla7[Mes],L$5))</f>
        <v>33</v>
      </c>
      <c r="M781" s="39">
        <f>IF($B781="","",-SUMIFS(Tabla7[Cantidad],Tabla7[Código del producto],$B781,Tabla7[Tipo de movimiento],"SALIDA",Tabla7[Mes],M$5))</f>
        <v>0</v>
      </c>
      <c r="N781" s="39">
        <f>IF($B781="","",-SUMIFS(Tabla7[Cantidad],Tabla7[Código del producto],$B781,Tabla7[Tipo de movimiento],"SALIDA",Tabla7[Mes],N$5))</f>
        <v>0</v>
      </c>
      <c r="O781" s="39">
        <f>IF($B781="","",-SUMIFS(Tabla7[Cantidad],Tabla7[Código del producto],$B781,Tabla7[Tipo de movimiento],"SALIDA",Tabla7[Mes],O$5))</f>
        <v>0</v>
      </c>
      <c r="P781" s="39">
        <f>IF($B781="","",-SUMIFS(Tabla7[Cantidad],Tabla7[Código del producto],$B781,Tabla7[Tipo de movimiento],"SALIDA",Tabla7[Mes],P$5))</f>
        <v>0</v>
      </c>
      <c r="Q781" s="39">
        <f t="shared" si="36"/>
        <v>0</v>
      </c>
      <c r="R781" s="51" t="str">
        <f>IF($B781="","",IFERROR(VLOOKUP($B781,'ABC rotación'!$C:$G,5,0),"C"))</f>
        <v>B</v>
      </c>
      <c r="S781" s="41">
        <f t="shared" si="37"/>
        <v>0</v>
      </c>
      <c r="T781" s="40">
        <f t="shared" si="38"/>
        <v>0</v>
      </c>
      <c r="U781" s="23" t="str">
        <f>IF($B781="","",VLOOKUP($T781,Tablas!$X$14:$Y$17,2,1))</f>
        <v>1. ROJO</v>
      </c>
    </row>
    <row r="782" spans="2:21" x14ac:dyDescent="0.2">
      <c r="B782" s="1">
        <f>IF(Tablas!B780="","",Tablas!B780)</f>
        <v>300777</v>
      </c>
      <c r="C782" s="1" t="str">
        <f>IF(Tablas!C780="","",Tablas!C780)</f>
        <v>DIRECC. DEL. IZQ. MOD.ANTERIOR</v>
      </c>
      <c r="D782" s="1" t="str">
        <f>IF(Tablas!D780="","",Tablas!D780)</f>
        <v>14 - LUCES</v>
      </c>
      <c r="E782" s="1" t="str">
        <f>IF(Tablas!E780="","",Tablas!E780)</f>
        <v>UN</v>
      </c>
      <c r="F782" s="1">
        <f>IF(Tablas!F780="","",Tablas!F780)</f>
        <v>27</v>
      </c>
      <c r="G782" s="1">
        <f>IF(Tablas!I780="","",Tablas!I780)</f>
        <v>28</v>
      </c>
      <c r="H782" s="1">
        <v>6</v>
      </c>
      <c r="I782" s="39">
        <f>IF($B782="","",-SUMIFS(Tabla7[Cantidad],Tabla7[Código del producto],$B782,Tabla7[Tipo de movimiento],"SALIDA",Tabla7[Mes],I$5))</f>
        <v>0</v>
      </c>
      <c r="J782" s="39">
        <f>IF($B782="","",-SUMIFS(Tabla7[Cantidad],Tabla7[Código del producto],$B782,Tabla7[Tipo de movimiento],"SALIDA",Tabla7[Mes],J$5))</f>
        <v>16</v>
      </c>
      <c r="K782" s="39">
        <f>IF($B782="","",-SUMIFS(Tabla7[Cantidad],Tabla7[Código del producto],$B782,Tabla7[Tipo de movimiento],"SALIDA",Tabla7[Mes],K$5))</f>
        <v>0</v>
      </c>
      <c r="L782" s="39">
        <f>IF($B782="","",-SUMIFS(Tabla7[Cantidad],Tabla7[Código del producto],$B782,Tabla7[Tipo de movimiento],"SALIDA",Tabla7[Mes],L$5))</f>
        <v>8</v>
      </c>
      <c r="M782" s="39">
        <f>IF($B782="","",-SUMIFS(Tabla7[Cantidad],Tabla7[Código del producto],$B782,Tabla7[Tipo de movimiento],"SALIDA",Tabla7[Mes],M$5))</f>
        <v>33</v>
      </c>
      <c r="N782" s="39">
        <f>IF($B782="","",-SUMIFS(Tabla7[Cantidad],Tabla7[Código del producto],$B782,Tabla7[Tipo de movimiento],"SALIDA",Tabla7[Mes],N$5))</f>
        <v>0</v>
      </c>
      <c r="O782" s="39">
        <f>IF($B782="","",-SUMIFS(Tabla7[Cantidad],Tabla7[Código del producto],$B782,Tabla7[Tipo de movimiento],"SALIDA",Tabla7[Mes],O$5))</f>
        <v>0</v>
      </c>
      <c r="P782" s="39">
        <f>IF($B782="","",-SUMIFS(Tabla7[Cantidad],Tabla7[Código del producto],$B782,Tabla7[Tipo de movimiento],"SALIDA",Tabla7[Mes],P$5))</f>
        <v>5</v>
      </c>
      <c r="Q782" s="39">
        <f t="shared" si="36"/>
        <v>1.6666666666666667</v>
      </c>
      <c r="R782" s="51" t="str">
        <f>IF($B782="","",IFERROR(VLOOKUP($B782,'ABC rotación'!$C:$G,5,0),"C"))</f>
        <v>B</v>
      </c>
      <c r="S782" s="41">
        <f t="shared" si="37"/>
        <v>107.99999999999999</v>
      </c>
      <c r="T782" s="40">
        <f t="shared" si="38"/>
        <v>3.9999999999999996</v>
      </c>
      <c r="U782" s="23" t="str">
        <f>IF($B782="","",VLOOKUP($T782,Tablas!$X$14:$Y$17,2,1))</f>
        <v>4. NEGRO</v>
      </c>
    </row>
    <row r="783" spans="2:21" x14ac:dyDescent="0.2">
      <c r="B783" s="1">
        <f>IF(Tablas!B781="","",Tablas!B781)</f>
        <v>300778</v>
      </c>
      <c r="C783" s="1" t="str">
        <f>IF(Tablas!C781="","",Tablas!C781)</f>
        <v>TUERCA HEXAGONAL</v>
      </c>
      <c r="D783" s="1" t="str">
        <f>IF(Tablas!D781="","",Tablas!D781)</f>
        <v>13 - TRACCION</v>
      </c>
      <c r="E783" s="1" t="str">
        <f>IF(Tablas!E781="","",Tablas!E781)</f>
        <v>UN</v>
      </c>
      <c r="F783" s="1">
        <f>IF(Tablas!F781="","",Tablas!F781)</f>
        <v>24</v>
      </c>
      <c r="G783" s="1">
        <f>IF(Tablas!I781="","",Tablas!I781)</f>
        <v>18</v>
      </c>
      <c r="H783" s="1">
        <v>1</v>
      </c>
      <c r="I783" s="39">
        <f>IF($B783="","",-SUMIFS(Tabla7[Cantidad],Tabla7[Código del producto],$B783,Tabla7[Tipo de movimiento],"SALIDA",Tabla7[Mes],I$5))</f>
        <v>0</v>
      </c>
      <c r="J783" s="39">
        <f>IF($B783="","",-SUMIFS(Tabla7[Cantidad],Tabla7[Código del producto],$B783,Tabla7[Tipo de movimiento],"SALIDA",Tabla7[Mes],J$5))</f>
        <v>0</v>
      </c>
      <c r="K783" s="39">
        <f>IF($B783="","",-SUMIFS(Tabla7[Cantidad],Tabla7[Código del producto],$B783,Tabla7[Tipo de movimiento],"SALIDA",Tabla7[Mes],K$5))</f>
        <v>0</v>
      </c>
      <c r="L783" s="39">
        <f>IF($B783="","",-SUMIFS(Tabla7[Cantidad],Tabla7[Código del producto],$B783,Tabla7[Tipo de movimiento],"SALIDA",Tabla7[Mes],L$5))</f>
        <v>0</v>
      </c>
      <c r="M783" s="39">
        <f>IF($B783="","",-SUMIFS(Tabla7[Cantidad],Tabla7[Código del producto],$B783,Tabla7[Tipo de movimiento],"SALIDA",Tabla7[Mes],M$5))</f>
        <v>6</v>
      </c>
      <c r="N783" s="39">
        <f>IF($B783="","",-SUMIFS(Tabla7[Cantidad],Tabla7[Código del producto],$B783,Tabla7[Tipo de movimiento],"SALIDA",Tabla7[Mes],N$5))</f>
        <v>0</v>
      </c>
      <c r="O783" s="39">
        <f>IF($B783="","",-SUMIFS(Tabla7[Cantidad],Tabla7[Código del producto],$B783,Tabla7[Tipo de movimiento],"SALIDA",Tabla7[Mes],O$5))</f>
        <v>0</v>
      </c>
      <c r="P783" s="39">
        <f>IF($B783="","",-SUMIFS(Tabla7[Cantidad],Tabla7[Código del producto],$B783,Tabla7[Tipo de movimiento],"SALIDA",Tabla7[Mes],P$5))</f>
        <v>18</v>
      </c>
      <c r="Q783" s="39">
        <f t="shared" si="36"/>
        <v>6</v>
      </c>
      <c r="R783" s="51" t="str">
        <f>IF($B783="","",IFERROR(VLOOKUP($B783,'ABC rotación'!$C:$G,5,0),"C"))</f>
        <v>C</v>
      </c>
      <c r="S783" s="41">
        <f t="shared" si="37"/>
        <v>5</v>
      </c>
      <c r="T783" s="40">
        <f t="shared" si="38"/>
        <v>0.20833333333333334</v>
      </c>
      <c r="U783" s="23" t="str">
        <f>IF($B783="","",VLOOKUP($T783,Tablas!$X$14:$Y$17,2,1))</f>
        <v>1. ROJO</v>
      </c>
    </row>
    <row r="784" spans="2:21" x14ac:dyDescent="0.2">
      <c r="B784" s="1">
        <f>IF(Tablas!B782="","",Tablas!B782)</f>
        <v>300779</v>
      </c>
      <c r="C784" s="1" t="str">
        <f>IF(Tablas!C782="","",Tablas!C782)</f>
        <v>RETEN DE ACEITE</v>
      </c>
      <c r="D784" s="1" t="str">
        <f>IF(Tablas!D782="","",Tablas!D782)</f>
        <v>11 - LLANTAS Y HULES</v>
      </c>
      <c r="E784" s="1" t="str">
        <f>IF(Tablas!E782="","",Tablas!E782)</f>
        <v>UN</v>
      </c>
      <c r="F784" s="1">
        <f>IF(Tablas!F782="","",Tablas!F782)</f>
        <v>24</v>
      </c>
      <c r="G784" s="1">
        <f>IF(Tablas!I782="","",Tablas!I782)</f>
        <v>10</v>
      </c>
      <c r="H784" s="1">
        <v>6</v>
      </c>
      <c r="I784" s="39">
        <f>IF($B784="","",-SUMIFS(Tabla7[Cantidad],Tabla7[Código del producto],$B784,Tabla7[Tipo de movimiento],"SALIDA",Tabla7[Mes],I$5))</f>
        <v>7</v>
      </c>
      <c r="J784" s="39">
        <f>IF($B784="","",-SUMIFS(Tabla7[Cantidad],Tabla7[Código del producto],$B784,Tabla7[Tipo de movimiento],"SALIDA",Tabla7[Mes],J$5))</f>
        <v>0</v>
      </c>
      <c r="K784" s="39">
        <f>IF($B784="","",-SUMIFS(Tabla7[Cantidad],Tabla7[Código del producto],$B784,Tabla7[Tipo de movimiento],"SALIDA",Tabla7[Mes],K$5))</f>
        <v>0</v>
      </c>
      <c r="L784" s="39">
        <f>IF($B784="","",-SUMIFS(Tabla7[Cantidad],Tabla7[Código del producto],$B784,Tabla7[Tipo de movimiento],"SALIDA",Tabla7[Mes],L$5))</f>
        <v>0</v>
      </c>
      <c r="M784" s="39">
        <f>IF($B784="","",-SUMIFS(Tabla7[Cantidad],Tabla7[Código del producto],$B784,Tabla7[Tipo de movimiento],"SALIDA",Tabla7[Mes],M$5))</f>
        <v>0</v>
      </c>
      <c r="N784" s="39">
        <f>IF($B784="","",-SUMIFS(Tabla7[Cantidad],Tabla7[Código del producto],$B784,Tabla7[Tipo de movimiento],"SALIDA",Tabla7[Mes],N$5))</f>
        <v>0</v>
      </c>
      <c r="O784" s="39">
        <f>IF($B784="","",-SUMIFS(Tabla7[Cantidad],Tabla7[Código del producto],$B784,Tabla7[Tipo de movimiento],"SALIDA",Tabla7[Mes],O$5))</f>
        <v>18</v>
      </c>
      <c r="P784" s="39">
        <f>IF($B784="","",-SUMIFS(Tabla7[Cantidad],Tabla7[Código del producto],$B784,Tabla7[Tipo de movimiento],"SALIDA",Tabla7[Mes],P$5))</f>
        <v>0</v>
      </c>
      <c r="Q784" s="39">
        <f t="shared" si="36"/>
        <v>6</v>
      </c>
      <c r="R784" s="51" t="str">
        <f>IF($B784="","",IFERROR(VLOOKUP($B784,'ABC rotación'!$C:$G,5,0),"C"))</f>
        <v>B</v>
      </c>
      <c r="S784" s="41">
        <f t="shared" si="37"/>
        <v>30</v>
      </c>
      <c r="T784" s="40">
        <f t="shared" si="38"/>
        <v>1.25</v>
      </c>
      <c r="U784" s="23" t="str">
        <f>IF($B784="","",VLOOKUP($T784,Tablas!$X$14:$Y$17,2,1))</f>
        <v>3. VERDE</v>
      </c>
    </row>
    <row r="785" spans="2:21" x14ac:dyDescent="0.2">
      <c r="B785" s="1">
        <f>IF(Tablas!B783="","",Tablas!B783)</f>
        <v>300780</v>
      </c>
      <c r="C785" s="1" t="str">
        <f>IF(Tablas!C783="","",Tablas!C783)</f>
        <v>O-RING 18*3*3.5</v>
      </c>
      <c r="D785" s="1" t="str">
        <f>IF(Tablas!D783="","",Tablas!D783)</f>
        <v>11 - LLANTAS Y HULES</v>
      </c>
      <c r="E785" s="1" t="str">
        <f>IF(Tablas!E783="","",Tablas!E783)</f>
        <v>UN</v>
      </c>
      <c r="F785" s="1">
        <f>IF(Tablas!F783="","",Tablas!F783)</f>
        <v>15</v>
      </c>
      <c r="G785" s="1">
        <f>IF(Tablas!I783="","",Tablas!I783)</f>
        <v>16</v>
      </c>
      <c r="H785" s="1">
        <v>9</v>
      </c>
      <c r="I785" s="39">
        <f>IF($B785="","",-SUMIFS(Tabla7[Cantidad],Tabla7[Código del producto],$B785,Tabla7[Tipo de movimiento],"SALIDA",Tabla7[Mes],I$5))</f>
        <v>0</v>
      </c>
      <c r="J785" s="39">
        <f>IF($B785="","",-SUMIFS(Tabla7[Cantidad],Tabla7[Código del producto],$B785,Tabla7[Tipo de movimiento],"SALIDA",Tabla7[Mes],J$5))</f>
        <v>10</v>
      </c>
      <c r="K785" s="39">
        <f>IF($B785="","",-SUMIFS(Tabla7[Cantidad],Tabla7[Código del producto],$B785,Tabla7[Tipo de movimiento],"SALIDA",Tabla7[Mes],K$5))</f>
        <v>0</v>
      </c>
      <c r="L785" s="39">
        <f>IF($B785="","",-SUMIFS(Tabla7[Cantidad],Tabla7[Código del producto],$B785,Tabla7[Tipo de movimiento],"SALIDA",Tabla7[Mes],L$5))</f>
        <v>11</v>
      </c>
      <c r="M785" s="39">
        <f>IF($B785="","",-SUMIFS(Tabla7[Cantidad],Tabla7[Código del producto],$B785,Tabla7[Tipo de movimiento],"SALIDA",Tabla7[Mes],M$5))</f>
        <v>0</v>
      </c>
      <c r="N785" s="39">
        <f>IF($B785="","",-SUMIFS(Tabla7[Cantidad],Tabla7[Código del producto],$B785,Tabla7[Tipo de movimiento],"SALIDA",Tabla7[Mes],N$5))</f>
        <v>0</v>
      </c>
      <c r="O785" s="39">
        <f>IF($B785="","",-SUMIFS(Tabla7[Cantidad],Tabla7[Código del producto],$B785,Tabla7[Tipo de movimiento],"SALIDA",Tabla7[Mes],O$5))</f>
        <v>0</v>
      </c>
      <c r="P785" s="39">
        <f>IF($B785="","",-SUMIFS(Tabla7[Cantidad],Tabla7[Código del producto],$B785,Tabla7[Tipo de movimiento],"SALIDA",Tabla7[Mes],P$5))</f>
        <v>0</v>
      </c>
      <c r="Q785" s="39">
        <f t="shared" si="36"/>
        <v>0</v>
      </c>
      <c r="R785" s="51" t="str">
        <f>IF($B785="","",IFERROR(VLOOKUP($B785,'ABC rotación'!$C:$G,5,0),"C"))</f>
        <v>C</v>
      </c>
      <c r="S785" s="41">
        <f t="shared" si="37"/>
        <v>0</v>
      </c>
      <c r="T785" s="40">
        <f t="shared" si="38"/>
        <v>0</v>
      </c>
      <c r="U785" s="23" t="str">
        <f>IF($B785="","",VLOOKUP($T785,Tablas!$X$14:$Y$17,2,1))</f>
        <v>1. ROJO</v>
      </c>
    </row>
    <row r="786" spans="2:21" x14ac:dyDescent="0.2">
      <c r="B786" s="1">
        <f>IF(Tablas!B784="","",Tablas!B784)</f>
        <v>300781</v>
      </c>
      <c r="C786" s="1" t="str">
        <f>IF(Tablas!C784="","",Tablas!C784)</f>
        <v>ACCIONADOR DE FRENO</v>
      </c>
      <c r="D786" s="1" t="str">
        <f>IF(Tablas!D784="","",Tablas!D784)</f>
        <v>04 - FRENOS Y EMBRAGUES</v>
      </c>
      <c r="E786" s="1" t="str">
        <f>IF(Tablas!E784="","",Tablas!E784)</f>
        <v>UN</v>
      </c>
      <c r="F786" s="1">
        <f>IF(Tablas!F784="","",Tablas!F784)</f>
        <v>22</v>
      </c>
      <c r="G786" s="1">
        <f>IF(Tablas!I784="","",Tablas!I784)</f>
        <v>17</v>
      </c>
      <c r="H786" s="1">
        <v>3</v>
      </c>
      <c r="I786" s="39">
        <f>IF($B786="","",-SUMIFS(Tabla7[Cantidad],Tabla7[Código del producto],$B786,Tabla7[Tipo de movimiento],"SALIDA",Tabla7[Mes],I$5))</f>
        <v>10</v>
      </c>
      <c r="J786" s="39">
        <f>IF($B786="","",-SUMIFS(Tabla7[Cantidad],Tabla7[Código del producto],$B786,Tabla7[Tipo de movimiento],"SALIDA",Tabla7[Mes],J$5))</f>
        <v>0</v>
      </c>
      <c r="K786" s="39">
        <f>IF($B786="","",-SUMIFS(Tabla7[Cantidad],Tabla7[Código del producto],$B786,Tabla7[Tipo de movimiento],"SALIDA",Tabla7[Mes],K$5))</f>
        <v>13</v>
      </c>
      <c r="L786" s="39">
        <f>IF($B786="","",-SUMIFS(Tabla7[Cantidad],Tabla7[Código del producto],$B786,Tabla7[Tipo de movimiento],"SALIDA",Tabla7[Mes],L$5))</f>
        <v>0</v>
      </c>
      <c r="M786" s="39">
        <f>IF($B786="","",-SUMIFS(Tabla7[Cantidad],Tabla7[Código del producto],$B786,Tabla7[Tipo de movimiento],"SALIDA",Tabla7[Mes],M$5))</f>
        <v>13</v>
      </c>
      <c r="N786" s="39">
        <f>IF($B786="","",-SUMIFS(Tabla7[Cantidad],Tabla7[Código del producto],$B786,Tabla7[Tipo de movimiento],"SALIDA",Tabla7[Mes],N$5))</f>
        <v>0</v>
      </c>
      <c r="O786" s="39">
        <f>IF($B786="","",-SUMIFS(Tabla7[Cantidad],Tabla7[Código del producto],$B786,Tabla7[Tipo de movimiento],"SALIDA",Tabla7[Mes],O$5))</f>
        <v>0</v>
      </c>
      <c r="P786" s="39">
        <f>IF($B786="","",-SUMIFS(Tabla7[Cantidad],Tabla7[Código del producto],$B786,Tabla7[Tipo de movimiento],"SALIDA",Tabla7[Mes],P$5))</f>
        <v>0</v>
      </c>
      <c r="Q786" s="39">
        <f t="shared" si="36"/>
        <v>0</v>
      </c>
      <c r="R786" s="51" t="str">
        <f>IF($B786="","",IFERROR(VLOOKUP($B786,'ABC rotación'!$C:$G,5,0),"C"))</f>
        <v>A</v>
      </c>
      <c r="S786" s="41">
        <f t="shared" si="37"/>
        <v>0</v>
      </c>
      <c r="T786" s="40">
        <f t="shared" si="38"/>
        <v>0</v>
      </c>
      <c r="U786" s="23" t="str">
        <f>IF($B786="","",VLOOKUP($T786,Tablas!$X$14:$Y$17,2,1))</f>
        <v>1. ROJO</v>
      </c>
    </row>
    <row r="787" spans="2:21" x14ac:dyDescent="0.2">
      <c r="B787" s="1">
        <f>IF(Tablas!B785="","",Tablas!B785)</f>
        <v>300782</v>
      </c>
      <c r="C787" s="1" t="str">
        <f>IF(Tablas!C785="","",Tablas!C785)</f>
        <v>CRISTAL DIRECCIONAL</v>
      </c>
      <c r="D787" s="1" t="str">
        <f>IF(Tablas!D785="","",Tablas!D785)</f>
        <v>14 - LUCES</v>
      </c>
      <c r="E787" s="1" t="str">
        <f>IF(Tablas!E785="","",Tablas!E785)</f>
        <v>UN</v>
      </c>
      <c r="F787" s="1">
        <f>IF(Tablas!F785="","",Tablas!F785)</f>
        <v>13</v>
      </c>
      <c r="G787" s="1">
        <f>IF(Tablas!I785="","",Tablas!I785)</f>
        <v>12</v>
      </c>
      <c r="H787" s="1">
        <v>0</v>
      </c>
      <c r="I787" s="39">
        <f>IF($B787="","",-SUMIFS(Tabla7[Cantidad],Tabla7[Código del producto],$B787,Tabla7[Tipo de movimiento],"SALIDA",Tabla7[Mes],I$5))</f>
        <v>0</v>
      </c>
      <c r="J787" s="39">
        <f>IF($B787="","",-SUMIFS(Tabla7[Cantidad],Tabla7[Código del producto],$B787,Tabla7[Tipo de movimiento],"SALIDA",Tabla7[Mes],J$5))</f>
        <v>18</v>
      </c>
      <c r="K787" s="39">
        <f>IF($B787="","",-SUMIFS(Tabla7[Cantidad],Tabla7[Código del producto],$B787,Tabla7[Tipo de movimiento],"SALIDA",Tabla7[Mes],K$5))</f>
        <v>0</v>
      </c>
      <c r="L787" s="39">
        <f>IF($B787="","",-SUMIFS(Tabla7[Cantidad],Tabla7[Código del producto],$B787,Tabla7[Tipo de movimiento],"SALIDA",Tabla7[Mes],L$5))</f>
        <v>11</v>
      </c>
      <c r="M787" s="39">
        <f>IF($B787="","",-SUMIFS(Tabla7[Cantidad],Tabla7[Código del producto],$B787,Tabla7[Tipo de movimiento],"SALIDA",Tabla7[Mes],M$5))</f>
        <v>12</v>
      </c>
      <c r="N787" s="39">
        <f>IF($B787="","",-SUMIFS(Tabla7[Cantidad],Tabla7[Código del producto],$B787,Tabla7[Tipo de movimiento],"SALIDA",Tabla7[Mes],N$5))</f>
        <v>17</v>
      </c>
      <c r="O787" s="39">
        <f>IF($B787="","",-SUMIFS(Tabla7[Cantidad],Tabla7[Código del producto],$B787,Tabla7[Tipo de movimiento],"SALIDA",Tabla7[Mes],O$5))</f>
        <v>15</v>
      </c>
      <c r="P787" s="39">
        <f>IF($B787="","",-SUMIFS(Tabla7[Cantidad],Tabla7[Código del producto],$B787,Tabla7[Tipo de movimiento],"SALIDA",Tabla7[Mes],P$5))</f>
        <v>0</v>
      </c>
      <c r="Q787" s="39">
        <f t="shared" si="36"/>
        <v>10.666666666666666</v>
      </c>
      <c r="R787" s="51" t="str">
        <f>IF($B787="","",IFERROR(VLOOKUP($B787,'ABC rotación'!$C:$G,5,0),"C"))</f>
        <v>A</v>
      </c>
      <c r="S787" s="41">
        <f t="shared" si="37"/>
        <v>0</v>
      </c>
      <c r="T787" s="40">
        <f t="shared" si="38"/>
        <v>0</v>
      </c>
      <c r="U787" s="23" t="str">
        <f>IF($B787="","",VLOOKUP($T787,Tablas!$X$14:$Y$17,2,1))</f>
        <v>1. ROJO</v>
      </c>
    </row>
    <row r="788" spans="2:21" x14ac:dyDescent="0.2">
      <c r="B788" s="1">
        <f>IF(Tablas!B786="","",Tablas!B786)</f>
        <v>300783</v>
      </c>
      <c r="C788" s="1" t="str">
        <f>IF(Tablas!C786="","",Tablas!C786)</f>
        <v>DISCO DE FRENO ABS</v>
      </c>
      <c r="D788" s="1" t="str">
        <f>IF(Tablas!D786="","",Tablas!D786)</f>
        <v>04 - FRENOS Y EMBRAGUES</v>
      </c>
      <c r="E788" s="1" t="str">
        <f>IF(Tablas!E786="","",Tablas!E786)</f>
        <v>UN</v>
      </c>
      <c r="F788" s="1">
        <f>IF(Tablas!F786="","",Tablas!F786)</f>
        <v>27</v>
      </c>
      <c r="G788" s="1">
        <f>IF(Tablas!I786="","",Tablas!I786)</f>
        <v>43</v>
      </c>
      <c r="H788" s="1">
        <v>1</v>
      </c>
      <c r="I788" s="39">
        <f>IF($B788="","",-SUMIFS(Tabla7[Cantidad],Tabla7[Código del producto],$B788,Tabla7[Tipo de movimiento],"SALIDA",Tabla7[Mes],I$5))</f>
        <v>0</v>
      </c>
      <c r="J788" s="39">
        <f>IF($B788="","",-SUMIFS(Tabla7[Cantidad],Tabla7[Código del producto],$B788,Tabla7[Tipo de movimiento],"SALIDA",Tabla7[Mes],J$5))</f>
        <v>6</v>
      </c>
      <c r="K788" s="39">
        <f>IF($B788="","",-SUMIFS(Tabla7[Cantidad],Tabla7[Código del producto],$B788,Tabla7[Tipo de movimiento],"SALIDA",Tabla7[Mes],K$5))</f>
        <v>0</v>
      </c>
      <c r="L788" s="39">
        <f>IF($B788="","",-SUMIFS(Tabla7[Cantidad],Tabla7[Código del producto],$B788,Tabla7[Tipo de movimiento],"SALIDA",Tabla7[Mes],L$5))</f>
        <v>0</v>
      </c>
      <c r="M788" s="39">
        <f>IF($B788="","",-SUMIFS(Tabla7[Cantidad],Tabla7[Código del producto],$B788,Tabla7[Tipo de movimiento],"SALIDA",Tabla7[Mes],M$5))</f>
        <v>0</v>
      </c>
      <c r="N788" s="39">
        <f>IF($B788="","",-SUMIFS(Tabla7[Cantidad],Tabla7[Código del producto],$B788,Tabla7[Tipo de movimiento],"SALIDA",Tabla7[Mes],N$5))</f>
        <v>0</v>
      </c>
      <c r="O788" s="39">
        <f>IF($B788="","",-SUMIFS(Tabla7[Cantidad],Tabla7[Código del producto],$B788,Tabla7[Tipo de movimiento],"SALIDA",Tabla7[Mes],O$5))</f>
        <v>0</v>
      </c>
      <c r="P788" s="39">
        <f>IF($B788="","",-SUMIFS(Tabla7[Cantidad],Tabla7[Código del producto],$B788,Tabla7[Tipo de movimiento],"SALIDA",Tabla7[Mes],P$5))</f>
        <v>0</v>
      </c>
      <c r="Q788" s="39">
        <f t="shared" si="36"/>
        <v>0</v>
      </c>
      <c r="R788" s="51" t="str">
        <f>IF($B788="","",IFERROR(VLOOKUP($B788,'ABC rotación'!$C:$G,5,0),"C"))</f>
        <v>C</v>
      </c>
      <c r="S788" s="41">
        <f t="shared" si="37"/>
        <v>0</v>
      </c>
      <c r="T788" s="40">
        <f t="shared" si="38"/>
        <v>0</v>
      </c>
      <c r="U788" s="23" t="str">
        <f>IF($B788="","",VLOOKUP($T788,Tablas!$X$14:$Y$17,2,1))</f>
        <v>1. ROJO</v>
      </c>
    </row>
    <row r="789" spans="2:21" x14ac:dyDescent="0.2">
      <c r="B789" s="1">
        <f>IF(Tablas!B787="","",Tablas!B787)</f>
        <v>300784</v>
      </c>
      <c r="C789" s="1" t="str">
        <f>IF(Tablas!C787="","",Tablas!C787)</f>
        <v>BUJE DE HORQUILLA TRASERA</v>
      </c>
      <c r="D789" s="1" t="str">
        <f>IF(Tablas!D787="","",Tablas!D787)</f>
        <v>06 - AMORTIGUADORES</v>
      </c>
      <c r="E789" s="1" t="str">
        <f>IF(Tablas!E787="","",Tablas!E787)</f>
        <v>UN</v>
      </c>
      <c r="F789" s="1">
        <f>IF(Tablas!F787="","",Tablas!F787)</f>
        <v>10</v>
      </c>
      <c r="G789" s="1">
        <f>IF(Tablas!I787="","",Tablas!I787)</f>
        <v>9</v>
      </c>
      <c r="H789" s="1">
        <v>1</v>
      </c>
      <c r="I789" s="39">
        <f>IF($B789="","",-SUMIFS(Tabla7[Cantidad],Tabla7[Código del producto],$B789,Tabla7[Tipo de movimiento],"SALIDA",Tabla7[Mes],I$5))</f>
        <v>0</v>
      </c>
      <c r="J789" s="39">
        <f>IF($B789="","",-SUMIFS(Tabla7[Cantidad],Tabla7[Código del producto],$B789,Tabla7[Tipo de movimiento],"SALIDA",Tabla7[Mes],J$5))</f>
        <v>0</v>
      </c>
      <c r="K789" s="39">
        <f>IF($B789="","",-SUMIFS(Tabla7[Cantidad],Tabla7[Código del producto],$B789,Tabla7[Tipo de movimiento],"SALIDA",Tabla7[Mes],K$5))</f>
        <v>10</v>
      </c>
      <c r="L789" s="39">
        <f>IF($B789="","",-SUMIFS(Tabla7[Cantidad],Tabla7[Código del producto],$B789,Tabla7[Tipo de movimiento],"SALIDA",Tabla7[Mes],L$5))</f>
        <v>0</v>
      </c>
      <c r="M789" s="39">
        <f>IF($B789="","",-SUMIFS(Tabla7[Cantidad],Tabla7[Código del producto],$B789,Tabla7[Tipo de movimiento],"SALIDA",Tabla7[Mes],M$5))</f>
        <v>0</v>
      </c>
      <c r="N789" s="39">
        <f>IF($B789="","",-SUMIFS(Tabla7[Cantidad],Tabla7[Código del producto],$B789,Tabla7[Tipo de movimiento],"SALIDA",Tabla7[Mes],N$5))</f>
        <v>0</v>
      </c>
      <c r="O789" s="39">
        <f>IF($B789="","",-SUMIFS(Tabla7[Cantidad],Tabla7[Código del producto],$B789,Tabla7[Tipo de movimiento],"SALIDA",Tabla7[Mes],O$5))</f>
        <v>0</v>
      </c>
      <c r="P789" s="39">
        <f>IF($B789="","",-SUMIFS(Tabla7[Cantidad],Tabla7[Código del producto],$B789,Tabla7[Tipo de movimiento],"SALIDA",Tabla7[Mes],P$5))</f>
        <v>9</v>
      </c>
      <c r="Q789" s="39">
        <f t="shared" si="36"/>
        <v>3</v>
      </c>
      <c r="R789" s="51" t="str">
        <f>IF($B789="","",IFERROR(VLOOKUP($B789,'ABC rotación'!$C:$G,5,0),"C"))</f>
        <v>C</v>
      </c>
      <c r="S789" s="41">
        <f t="shared" si="37"/>
        <v>10</v>
      </c>
      <c r="T789" s="40">
        <f t="shared" si="38"/>
        <v>1</v>
      </c>
      <c r="U789" s="23" t="str">
        <f>IF($B789="","",VLOOKUP($T789,Tablas!$X$14:$Y$17,2,1))</f>
        <v>3. VERDE</v>
      </c>
    </row>
    <row r="790" spans="2:21" x14ac:dyDescent="0.2">
      <c r="B790" s="1">
        <f>IF(Tablas!B788="","",Tablas!B788)</f>
        <v>300785</v>
      </c>
      <c r="C790" s="1" t="str">
        <f>IF(Tablas!C788="","",Tablas!C788)</f>
        <v>EJE DE LA RUEDA DELANTERA</v>
      </c>
      <c r="D790" s="1" t="str">
        <f>IF(Tablas!D788="","",Tablas!D788)</f>
        <v>13 - TRACCION</v>
      </c>
      <c r="E790" s="1" t="str">
        <f>IF(Tablas!E788="","",Tablas!E788)</f>
        <v>UN</v>
      </c>
      <c r="F790" s="1">
        <f>IF(Tablas!F788="","",Tablas!F788)</f>
        <v>13</v>
      </c>
      <c r="G790" s="1">
        <f>IF(Tablas!I788="","",Tablas!I788)</f>
        <v>38</v>
      </c>
      <c r="H790" s="1">
        <v>7</v>
      </c>
      <c r="I790" s="39">
        <f>IF($B790="","",-SUMIFS(Tabla7[Cantidad],Tabla7[Código del producto],$B790,Tabla7[Tipo de movimiento],"SALIDA",Tabla7[Mes],I$5))</f>
        <v>7</v>
      </c>
      <c r="J790" s="39">
        <f>IF($B790="","",-SUMIFS(Tabla7[Cantidad],Tabla7[Código del producto],$B790,Tabla7[Tipo de movimiento],"SALIDA",Tabla7[Mes],J$5))</f>
        <v>0</v>
      </c>
      <c r="K790" s="39">
        <f>IF($B790="","",-SUMIFS(Tabla7[Cantidad],Tabla7[Código del producto],$B790,Tabla7[Tipo de movimiento],"SALIDA",Tabla7[Mes],K$5))</f>
        <v>18</v>
      </c>
      <c r="L790" s="39">
        <f>IF($B790="","",-SUMIFS(Tabla7[Cantidad],Tabla7[Código del producto],$B790,Tabla7[Tipo de movimiento],"SALIDA",Tabla7[Mes],L$5))</f>
        <v>0</v>
      </c>
      <c r="M790" s="39">
        <f>IF($B790="","",-SUMIFS(Tabla7[Cantidad],Tabla7[Código del producto],$B790,Tabla7[Tipo de movimiento],"SALIDA",Tabla7[Mes],M$5))</f>
        <v>0</v>
      </c>
      <c r="N790" s="39">
        <f>IF($B790="","",-SUMIFS(Tabla7[Cantidad],Tabla7[Código del producto],$B790,Tabla7[Tipo de movimiento],"SALIDA",Tabla7[Mes],N$5))</f>
        <v>0</v>
      </c>
      <c r="O790" s="39">
        <f>IF($B790="","",-SUMIFS(Tabla7[Cantidad],Tabla7[Código del producto],$B790,Tabla7[Tipo de movimiento],"SALIDA",Tabla7[Mes],O$5))</f>
        <v>12</v>
      </c>
      <c r="P790" s="39">
        <f>IF($B790="","",-SUMIFS(Tabla7[Cantidad],Tabla7[Código del producto],$B790,Tabla7[Tipo de movimiento],"SALIDA",Tabla7[Mes],P$5))</f>
        <v>0</v>
      </c>
      <c r="Q790" s="39">
        <f t="shared" si="36"/>
        <v>4</v>
      </c>
      <c r="R790" s="51" t="str">
        <f>IF($B790="","",IFERROR(VLOOKUP($B790,'ABC rotación'!$C:$G,5,0),"C"))</f>
        <v>B</v>
      </c>
      <c r="S790" s="41">
        <f t="shared" si="37"/>
        <v>52.5</v>
      </c>
      <c r="T790" s="40">
        <f t="shared" si="38"/>
        <v>4.0384615384615383</v>
      </c>
      <c r="U790" s="23" t="str">
        <f>IF($B790="","",VLOOKUP($T790,Tablas!$X$14:$Y$17,2,1))</f>
        <v>4. NEGRO</v>
      </c>
    </row>
    <row r="791" spans="2:21" x14ac:dyDescent="0.2">
      <c r="B791" s="1">
        <f>IF(Tablas!B789="","",Tablas!B789)</f>
        <v>300786</v>
      </c>
      <c r="C791" s="1" t="str">
        <f>IF(Tablas!C789="","",Tablas!C789)</f>
        <v>MICA REFLECTORA TRASERA</v>
      </c>
      <c r="D791" s="1" t="str">
        <f>IF(Tablas!D789="","",Tablas!D789)</f>
        <v>14 - LUCES</v>
      </c>
      <c r="E791" s="1" t="str">
        <f>IF(Tablas!E789="","",Tablas!E789)</f>
        <v>UN</v>
      </c>
      <c r="F791" s="1">
        <f>IF(Tablas!F789="","",Tablas!F789)</f>
        <v>9</v>
      </c>
      <c r="G791" s="1">
        <f>IF(Tablas!I789="","",Tablas!I789)</f>
        <v>46</v>
      </c>
      <c r="H791" s="1">
        <v>0</v>
      </c>
      <c r="I791" s="39">
        <f>IF($B791="","",-SUMIFS(Tabla7[Cantidad],Tabla7[Código del producto],$B791,Tabla7[Tipo de movimiento],"SALIDA",Tabla7[Mes],I$5))</f>
        <v>0</v>
      </c>
      <c r="J791" s="39">
        <f>IF($B791="","",-SUMIFS(Tabla7[Cantidad],Tabla7[Código del producto],$B791,Tabla7[Tipo de movimiento],"SALIDA",Tabla7[Mes],J$5))</f>
        <v>0</v>
      </c>
      <c r="K791" s="39">
        <f>IF($B791="","",-SUMIFS(Tabla7[Cantidad],Tabla7[Código del producto],$B791,Tabla7[Tipo de movimiento],"SALIDA",Tabla7[Mes],K$5))</f>
        <v>0</v>
      </c>
      <c r="L791" s="39">
        <f>IF($B791="","",-SUMIFS(Tabla7[Cantidad],Tabla7[Código del producto],$B791,Tabla7[Tipo de movimiento],"SALIDA",Tabla7[Mes],L$5))</f>
        <v>0</v>
      </c>
      <c r="M791" s="39">
        <f>IF($B791="","",-SUMIFS(Tabla7[Cantidad],Tabla7[Código del producto],$B791,Tabla7[Tipo de movimiento],"SALIDA",Tabla7[Mes],M$5))</f>
        <v>0</v>
      </c>
      <c r="N791" s="39">
        <f>IF($B791="","",-SUMIFS(Tabla7[Cantidad],Tabla7[Código del producto],$B791,Tabla7[Tipo de movimiento],"SALIDA",Tabla7[Mes],N$5))</f>
        <v>16</v>
      </c>
      <c r="O791" s="39">
        <f>IF($B791="","",-SUMIFS(Tabla7[Cantidad],Tabla7[Código del producto],$B791,Tabla7[Tipo de movimiento],"SALIDA",Tabla7[Mes],O$5))</f>
        <v>5</v>
      </c>
      <c r="P791" s="39">
        <f>IF($B791="","",-SUMIFS(Tabla7[Cantidad],Tabla7[Código del producto],$B791,Tabla7[Tipo de movimiento],"SALIDA",Tabla7[Mes],P$5))</f>
        <v>0</v>
      </c>
      <c r="Q791" s="39">
        <f t="shared" si="36"/>
        <v>7</v>
      </c>
      <c r="R791" s="51" t="str">
        <f>IF($B791="","",IFERROR(VLOOKUP($B791,'ABC rotación'!$C:$G,5,0),"C"))</f>
        <v>B</v>
      </c>
      <c r="S791" s="41">
        <f t="shared" si="37"/>
        <v>0</v>
      </c>
      <c r="T791" s="40">
        <f t="shared" si="38"/>
        <v>0</v>
      </c>
      <c r="U791" s="23" t="str">
        <f>IF($B791="","",VLOOKUP($T791,Tablas!$X$14:$Y$17,2,1))</f>
        <v>1. ROJO</v>
      </c>
    </row>
    <row r="792" spans="2:21" x14ac:dyDescent="0.2">
      <c r="B792" s="1">
        <f>IF(Tablas!B790="","",Tablas!B790)</f>
        <v>300787</v>
      </c>
      <c r="C792" s="1" t="str">
        <f>IF(Tablas!C790="","",Tablas!C790)</f>
        <v>PARADOR LATERAL</v>
      </c>
      <c r="D792" s="1" t="str">
        <f>IF(Tablas!D790="","",Tablas!D790)</f>
        <v>07 - PEDALES Y POSAPIES</v>
      </c>
      <c r="E792" s="1" t="str">
        <f>IF(Tablas!E790="","",Tablas!E790)</f>
        <v>UN</v>
      </c>
      <c r="F792" s="1">
        <f>IF(Tablas!F790="","",Tablas!F790)</f>
        <v>23</v>
      </c>
      <c r="G792" s="1">
        <f>IF(Tablas!I790="","",Tablas!I790)</f>
        <v>29</v>
      </c>
      <c r="H792" s="1">
        <v>9</v>
      </c>
      <c r="I792" s="39">
        <f>IF($B792="","",-SUMIFS(Tabla7[Cantidad],Tabla7[Código del producto],$B792,Tabla7[Tipo de movimiento],"SALIDA",Tabla7[Mes],I$5))</f>
        <v>16</v>
      </c>
      <c r="J792" s="39">
        <f>IF($B792="","",-SUMIFS(Tabla7[Cantidad],Tabla7[Código del producto],$B792,Tabla7[Tipo de movimiento],"SALIDA",Tabla7[Mes],J$5))</f>
        <v>0</v>
      </c>
      <c r="K792" s="39">
        <f>IF($B792="","",-SUMIFS(Tabla7[Cantidad],Tabla7[Código del producto],$B792,Tabla7[Tipo de movimiento],"SALIDA",Tabla7[Mes],K$5))</f>
        <v>16</v>
      </c>
      <c r="L792" s="39">
        <f>IF($B792="","",-SUMIFS(Tabla7[Cantidad],Tabla7[Código del producto],$B792,Tabla7[Tipo de movimiento],"SALIDA",Tabla7[Mes],L$5))</f>
        <v>0</v>
      </c>
      <c r="M792" s="39">
        <f>IF($B792="","",-SUMIFS(Tabla7[Cantidad],Tabla7[Código del producto],$B792,Tabla7[Tipo de movimiento],"SALIDA",Tabla7[Mes],M$5))</f>
        <v>0</v>
      </c>
      <c r="N792" s="39">
        <f>IF($B792="","",-SUMIFS(Tabla7[Cantidad],Tabla7[Código del producto],$B792,Tabla7[Tipo de movimiento],"SALIDA",Tabla7[Mes],N$5))</f>
        <v>0</v>
      </c>
      <c r="O792" s="39">
        <f>IF($B792="","",-SUMIFS(Tabla7[Cantidad],Tabla7[Código del producto],$B792,Tabla7[Tipo de movimiento],"SALIDA",Tabla7[Mes],O$5))</f>
        <v>0</v>
      </c>
      <c r="P792" s="39">
        <f>IF($B792="","",-SUMIFS(Tabla7[Cantidad],Tabla7[Código del producto],$B792,Tabla7[Tipo de movimiento],"SALIDA",Tabla7[Mes],P$5))</f>
        <v>15</v>
      </c>
      <c r="Q792" s="39">
        <f t="shared" si="36"/>
        <v>5</v>
      </c>
      <c r="R792" s="51" t="str">
        <f>IF($B792="","",IFERROR(VLOOKUP($B792,'ABC rotación'!$C:$G,5,0),"C"))</f>
        <v>B</v>
      </c>
      <c r="S792" s="41">
        <f t="shared" si="37"/>
        <v>54</v>
      </c>
      <c r="T792" s="40">
        <f t="shared" si="38"/>
        <v>2.347826086956522</v>
      </c>
      <c r="U792" s="23" t="str">
        <f>IF($B792="","",VLOOKUP($T792,Tablas!$X$14:$Y$17,2,1))</f>
        <v>4. NEGRO</v>
      </c>
    </row>
    <row r="793" spans="2:21" x14ac:dyDescent="0.2">
      <c r="B793" s="1">
        <f>IF(Tablas!B791="","",Tablas!B791)</f>
        <v>300788</v>
      </c>
      <c r="C793" s="1" t="str">
        <f>IF(Tablas!C791="","",Tablas!C791)</f>
        <v>PIN DE MARTILLO</v>
      </c>
      <c r="D793" s="1" t="str">
        <f>IF(Tablas!D791="","",Tablas!D791)</f>
        <v>09 - PARTES DE MOTOR</v>
      </c>
      <c r="E793" s="1" t="str">
        <f>IF(Tablas!E791="","",Tablas!E791)</f>
        <v>UN</v>
      </c>
      <c r="F793" s="1">
        <f>IF(Tablas!F791="","",Tablas!F791)</f>
        <v>14</v>
      </c>
      <c r="G793" s="1">
        <f>IF(Tablas!I791="","",Tablas!I791)</f>
        <v>47</v>
      </c>
      <c r="H793" s="1">
        <v>1</v>
      </c>
      <c r="I793" s="39">
        <f>IF($B793="","",-SUMIFS(Tabla7[Cantidad],Tabla7[Código del producto],$B793,Tabla7[Tipo de movimiento],"SALIDA",Tabla7[Mes],I$5))</f>
        <v>20</v>
      </c>
      <c r="J793" s="39">
        <f>IF($B793="","",-SUMIFS(Tabla7[Cantidad],Tabla7[Código del producto],$B793,Tabla7[Tipo de movimiento],"SALIDA",Tabla7[Mes],J$5))</f>
        <v>9</v>
      </c>
      <c r="K793" s="39">
        <f>IF($B793="","",-SUMIFS(Tabla7[Cantidad],Tabla7[Código del producto],$B793,Tabla7[Tipo de movimiento],"SALIDA",Tabla7[Mes],K$5))</f>
        <v>11</v>
      </c>
      <c r="L793" s="39">
        <f>IF($B793="","",-SUMIFS(Tabla7[Cantidad],Tabla7[Código del producto],$B793,Tabla7[Tipo de movimiento],"SALIDA",Tabla7[Mes],L$5))</f>
        <v>0</v>
      </c>
      <c r="M793" s="39">
        <f>IF($B793="","",-SUMIFS(Tabla7[Cantidad],Tabla7[Código del producto],$B793,Tabla7[Tipo de movimiento],"SALIDA",Tabla7[Mes],M$5))</f>
        <v>0</v>
      </c>
      <c r="N793" s="39">
        <f>IF($B793="","",-SUMIFS(Tabla7[Cantidad],Tabla7[Código del producto],$B793,Tabla7[Tipo de movimiento],"SALIDA",Tabla7[Mes],N$5))</f>
        <v>0</v>
      </c>
      <c r="O793" s="39">
        <f>IF($B793="","",-SUMIFS(Tabla7[Cantidad],Tabla7[Código del producto],$B793,Tabla7[Tipo de movimiento],"SALIDA",Tabla7[Mes],O$5))</f>
        <v>13</v>
      </c>
      <c r="P793" s="39">
        <f>IF($B793="","",-SUMIFS(Tabla7[Cantidad],Tabla7[Código del producto],$B793,Tabla7[Tipo de movimiento],"SALIDA",Tabla7[Mes],P$5))</f>
        <v>18</v>
      </c>
      <c r="Q793" s="39">
        <f t="shared" si="36"/>
        <v>10.333333333333334</v>
      </c>
      <c r="R793" s="51" t="str">
        <f>IF($B793="","",IFERROR(VLOOKUP($B793,'ABC rotación'!$C:$G,5,0),"C"))</f>
        <v>A</v>
      </c>
      <c r="S793" s="41">
        <f t="shared" si="37"/>
        <v>2.903225806451613</v>
      </c>
      <c r="T793" s="40">
        <f t="shared" si="38"/>
        <v>0.20737327188940094</v>
      </c>
      <c r="U793" s="23" t="str">
        <f>IF($B793="","",VLOOKUP($T793,Tablas!$X$14:$Y$17,2,1))</f>
        <v>1. ROJO</v>
      </c>
    </row>
    <row r="794" spans="2:21" x14ac:dyDescent="0.2">
      <c r="B794" s="1">
        <f>IF(Tablas!B792="","",Tablas!B792)</f>
        <v>300789</v>
      </c>
      <c r="C794" s="1" t="str">
        <f>IF(Tablas!C792="","",Tablas!C792)</f>
        <v>PIÑON DE ARRANQUE DE PATADA</v>
      </c>
      <c r="D794" s="1" t="str">
        <f>IF(Tablas!D792="","",Tablas!D792)</f>
        <v>15 - MISCELANEOS</v>
      </c>
      <c r="E794" s="1" t="str">
        <f>IF(Tablas!E792="","",Tablas!E792)</f>
        <v>UN</v>
      </c>
      <c r="F794" s="1">
        <f>IF(Tablas!F792="","",Tablas!F792)</f>
        <v>18</v>
      </c>
      <c r="G794" s="1">
        <f>IF(Tablas!I792="","",Tablas!I792)</f>
        <v>27</v>
      </c>
      <c r="H794" s="1">
        <v>6</v>
      </c>
      <c r="I794" s="39">
        <f>IF($B794="","",-SUMIFS(Tabla7[Cantidad],Tabla7[Código del producto],$B794,Tabla7[Tipo de movimiento],"SALIDA",Tabla7[Mes],I$5))</f>
        <v>12</v>
      </c>
      <c r="J794" s="39">
        <f>IF($B794="","",-SUMIFS(Tabla7[Cantidad],Tabla7[Código del producto],$B794,Tabla7[Tipo de movimiento],"SALIDA",Tabla7[Mes],J$5))</f>
        <v>0</v>
      </c>
      <c r="K794" s="39">
        <f>IF($B794="","",-SUMIFS(Tabla7[Cantidad],Tabla7[Código del producto],$B794,Tabla7[Tipo de movimiento],"SALIDA",Tabla7[Mes],K$5))</f>
        <v>0</v>
      </c>
      <c r="L794" s="39">
        <f>IF($B794="","",-SUMIFS(Tabla7[Cantidad],Tabla7[Código del producto],$B794,Tabla7[Tipo de movimiento],"SALIDA",Tabla7[Mes],L$5))</f>
        <v>17</v>
      </c>
      <c r="M794" s="39">
        <f>IF($B794="","",-SUMIFS(Tabla7[Cantidad],Tabla7[Código del producto],$B794,Tabla7[Tipo de movimiento],"SALIDA",Tabla7[Mes],M$5))</f>
        <v>0</v>
      </c>
      <c r="N794" s="39">
        <f>IF($B794="","",-SUMIFS(Tabla7[Cantidad],Tabla7[Código del producto],$B794,Tabla7[Tipo de movimiento],"SALIDA",Tabla7[Mes],N$5))</f>
        <v>0</v>
      </c>
      <c r="O794" s="39">
        <f>IF($B794="","",-SUMIFS(Tabla7[Cantidad],Tabla7[Código del producto],$B794,Tabla7[Tipo de movimiento],"SALIDA",Tabla7[Mes],O$5))</f>
        <v>17</v>
      </c>
      <c r="P794" s="39">
        <f>IF($B794="","",-SUMIFS(Tabla7[Cantidad],Tabla7[Código del producto],$B794,Tabla7[Tipo de movimiento],"SALIDA",Tabla7[Mes],P$5))</f>
        <v>0</v>
      </c>
      <c r="Q794" s="39">
        <f t="shared" si="36"/>
        <v>5.666666666666667</v>
      </c>
      <c r="R794" s="51" t="str">
        <f>IF($B794="","",IFERROR(VLOOKUP($B794,'ABC rotación'!$C:$G,5,0),"C"))</f>
        <v>A</v>
      </c>
      <c r="S794" s="41">
        <f t="shared" si="37"/>
        <v>31.764705882352942</v>
      </c>
      <c r="T794" s="40">
        <f t="shared" si="38"/>
        <v>1.7647058823529411</v>
      </c>
      <c r="U794" s="23" t="str">
        <f>IF($B794="","",VLOOKUP($T794,Tablas!$X$14:$Y$17,2,1))</f>
        <v>3. VERDE</v>
      </c>
    </row>
    <row r="795" spans="2:21" x14ac:dyDescent="0.2">
      <c r="B795" s="1">
        <f>IF(Tablas!B793="","",Tablas!B793)</f>
        <v>300790</v>
      </c>
      <c r="C795" s="1" t="str">
        <f>IF(Tablas!C793="","",Tablas!C793)</f>
        <v>VALVULA DE ESCAPE</v>
      </c>
      <c r="D795" s="1" t="str">
        <f>IF(Tablas!D793="","",Tablas!D793)</f>
        <v>09 - PARTES DE MOTOR</v>
      </c>
      <c r="E795" s="1" t="str">
        <f>IF(Tablas!E793="","",Tablas!E793)</f>
        <v>UN</v>
      </c>
      <c r="F795" s="1">
        <f>IF(Tablas!F793="","",Tablas!F793)</f>
        <v>6</v>
      </c>
      <c r="G795" s="1">
        <f>IF(Tablas!I793="","",Tablas!I793)</f>
        <v>24</v>
      </c>
      <c r="H795" s="1">
        <v>9</v>
      </c>
      <c r="I795" s="39">
        <f>IF($B795="","",-SUMIFS(Tabla7[Cantidad],Tabla7[Código del producto],$B795,Tabla7[Tipo de movimiento],"SALIDA",Tabla7[Mes],I$5))</f>
        <v>32</v>
      </c>
      <c r="J795" s="39">
        <f>IF($B795="","",-SUMIFS(Tabla7[Cantidad],Tabla7[Código del producto],$B795,Tabla7[Tipo de movimiento],"SALIDA",Tabla7[Mes],J$5))</f>
        <v>0</v>
      </c>
      <c r="K795" s="39">
        <f>IF($B795="","",-SUMIFS(Tabla7[Cantidad],Tabla7[Código del producto],$B795,Tabla7[Tipo de movimiento],"SALIDA",Tabla7[Mes],K$5))</f>
        <v>0</v>
      </c>
      <c r="L795" s="39">
        <f>IF($B795="","",-SUMIFS(Tabla7[Cantidad],Tabla7[Código del producto],$B795,Tabla7[Tipo de movimiento],"SALIDA",Tabla7[Mes],L$5))</f>
        <v>0</v>
      </c>
      <c r="M795" s="39">
        <f>IF($B795="","",-SUMIFS(Tabla7[Cantidad],Tabla7[Código del producto],$B795,Tabla7[Tipo de movimiento],"SALIDA",Tabla7[Mes],M$5))</f>
        <v>0</v>
      </c>
      <c r="N795" s="39">
        <f>IF($B795="","",-SUMIFS(Tabla7[Cantidad],Tabla7[Código del producto],$B795,Tabla7[Tipo de movimiento],"SALIDA",Tabla7[Mes],N$5))</f>
        <v>0</v>
      </c>
      <c r="O795" s="39">
        <f>IF($B795="","",-SUMIFS(Tabla7[Cantidad],Tabla7[Código del producto],$B795,Tabla7[Tipo de movimiento],"SALIDA",Tabla7[Mes],O$5))</f>
        <v>0</v>
      </c>
      <c r="P795" s="39">
        <f>IF($B795="","",-SUMIFS(Tabla7[Cantidad],Tabla7[Código del producto],$B795,Tabla7[Tipo de movimiento],"SALIDA",Tabla7[Mes],P$5))</f>
        <v>0</v>
      </c>
      <c r="Q795" s="39">
        <f t="shared" si="36"/>
        <v>0</v>
      </c>
      <c r="R795" s="51" t="str">
        <f>IF($B795="","",IFERROR(VLOOKUP($B795,'ABC rotación'!$C:$G,5,0),"C"))</f>
        <v>B</v>
      </c>
      <c r="S795" s="41">
        <f t="shared" si="37"/>
        <v>0</v>
      </c>
      <c r="T795" s="40">
        <f t="shared" si="38"/>
        <v>0</v>
      </c>
      <c r="U795" s="23" t="str">
        <f>IF($B795="","",VLOOKUP($T795,Tablas!$X$14:$Y$17,2,1))</f>
        <v>1. ROJO</v>
      </c>
    </row>
    <row r="796" spans="2:21" x14ac:dyDescent="0.2">
      <c r="B796" s="1">
        <f>IF(Tablas!B794="","",Tablas!B794)</f>
        <v>300791</v>
      </c>
      <c r="C796" s="1" t="str">
        <f>IF(Tablas!C794="","",Tablas!C794)</f>
        <v>INTERRUPTOR DE FRENO DERECHO</v>
      </c>
      <c r="D796" s="1" t="str">
        <f>IF(Tablas!D794="","",Tablas!D794)</f>
        <v>04 - FRENOS Y EMBRAGUES</v>
      </c>
      <c r="E796" s="1" t="str">
        <f>IF(Tablas!E794="","",Tablas!E794)</f>
        <v>UN</v>
      </c>
      <c r="F796" s="1">
        <f>IF(Tablas!F794="","",Tablas!F794)</f>
        <v>15</v>
      </c>
      <c r="G796" s="1">
        <f>IF(Tablas!I794="","",Tablas!I794)</f>
        <v>30</v>
      </c>
      <c r="H796" s="1">
        <v>0</v>
      </c>
      <c r="I796" s="39">
        <f>IF($B796="","",-SUMIFS(Tabla7[Cantidad],Tabla7[Código del producto],$B796,Tabla7[Tipo de movimiento],"SALIDA",Tabla7[Mes],I$5))</f>
        <v>0</v>
      </c>
      <c r="J796" s="39">
        <f>IF($B796="","",-SUMIFS(Tabla7[Cantidad],Tabla7[Código del producto],$B796,Tabla7[Tipo de movimiento],"SALIDA",Tabla7[Mes],J$5))</f>
        <v>0</v>
      </c>
      <c r="K796" s="39">
        <f>IF($B796="","",-SUMIFS(Tabla7[Cantidad],Tabla7[Código del producto],$B796,Tabla7[Tipo de movimiento],"SALIDA",Tabla7[Mes],K$5))</f>
        <v>14</v>
      </c>
      <c r="L796" s="39">
        <f>IF($B796="","",-SUMIFS(Tabla7[Cantidad],Tabla7[Código del producto],$B796,Tabla7[Tipo de movimiento],"SALIDA",Tabla7[Mes],L$5))</f>
        <v>0</v>
      </c>
      <c r="M796" s="39">
        <f>IF($B796="","",-SUMIFS(Tabla7[Cantidad],Tabla7[Código del producto],$B796,Tabla7[Tipo de movimiento],"SALIDA",Tabla7[Mes],M$5))</f>
        <v>0</v>
      </c>
      <c r="N796" s="39">
        <f>IF($B796="","",-SUMIFS(Tabla7[Cantidad],Tabla7[Código del producto],$B796,Tabla7[Tipo de movimiento],"SALIDA",Tabla7[Mes],N$5))</f>
        <v>0</v>
      </c>
      <c r="O796" s="39">
        <f>IF($B796="","",-SUMIFS(Tabla7[Cantidad],Tabla7[Código del producto],$B796,Tabla7[Tipo de movimiento],"SALIDA",Tabla7[Mes],O$5))</f>
        <v>0</v>
      </c>
      <c r="P796" s="39">
        <f>IF($B796="","",-SUMIFS(Tabla7[Cantidad],Tabla7[Código del producto],$B796,Tabla7[Tipo de movimiento],"SALIDA",Tabla7[Mes],P$5))</f>
        <v>0</v>
      </c>
      <c r="Q796" s="39">
        <f t="shared" si="36"/>
        <v>0</v>
      </c>
      <c r="R796" s="51" t="str">
        <f>IF($B796="","",IFERROR(VLOOKUP($B796,'ABC rotación'!$C:$G,5,0),"C"))</f>
        <v>C</v>
      </c>
      <c r="S796" s="41">
        <f t="shared" si="37"/>
        <v>0</v>
      </c>
      <c r="T796" s="40">
        <f t="shared" si="38"/>
        <v>0</v>
      </c>
      <c r="U796" s="23" t="str">
        <f>IF($B796="","",VLOOKUP($T796,Tablas!$X$14:$Y$17,2,1))</f>
        <v>1. ROJO</v>
      </c>
    </row>
    <row r="797" spans="2:21" x14ac:dyDescent="0.2">
      <c r="B797" s="1">
        <f>IF(Tablas!B795="","",Tablas!B795)</f>
        <v>300792</v>
      </c>
      <c r="C797" s="1" t="str">
        <f>IF(Tablas!C795="","",Tablas!C795)</f>
        <v>TORNILLO PLANO 6M * 16</v>
      </c>
      <c r="D797" s="1" t="str">
        <f>IF(Tablas!D795="","",Tablas!D795)</f>
        <v>09 - PARTES DE MOTOR</v>
      </c>
      <c r="E797" s="1" t="str">
        <f>IF(Tablas!E795="","",Tablas!E795)</f>
        <v>UN</v>
      </c>
      <c r="F797" s="1">
        <f>IF(Tablas!F795="","",Tablas!F795)</f>
        <v>24</v>
      </c>
      <c r="G797" s="1">
        <f>IF(Tablas!I795="","",Tablas!I795)</f>
        <v>27</v>
      </c>
      <c r="H797" s="1">
        <v>6</v>
      </c>
      <c r="I797" s="39">
        <f>IF($B797="","",-SUMIFS(Tabla7[Cantidad],Tabla7[Código del producto],$B797,Tabla7[Tipo de movimiento],"SALIDA",Tabla7[Mes],I$5))</f>
        <v>0</v>
      </c>
      <c r="J797" s="39">
        <f>IF($B797="","",-SUMIFS(Tabla7[Cantidad],Tabla7[Código del producto],$B797,Tabla7[Tipo de movimiento],"SALIDA",Tabla7[Mes],J$5))</f>
        <v>0</v>
      </c>
      <c r="K797" s="39">
        <f>IF($B797="","",-SUMIFS(Tabla7[Cantidad],Tabla7[Código del producto],$B797,Tabla7[Tipo de movimiento],"SALIDA",Tabla7[Mes],K$5))</f>
        <v>0</v>
      </c>
      <c r="L797" s="39">
        <f>IF($B797="","",-SUMIFS(Tabla7[Cantidad],Tabla7[Código del producto],$B797,Tabla7[Tipo de movimiento],"SALIDA",Tabla7[Mes],L$5))</f>
        <v>0</v>
      </c>
      <c r="M797" s="39">
        <f>IF($B797="","",-SUMIFS(Tabla7[Cantidad],Tabla7[Código del producto],$B797,Tabla7[Tipo de movimiento],"SALIDA",Tabla7[Mes],M$5))</f>
        <v>0</v>
      </c>
      <c r="N797" s="39">
        <f>IF($B797="","",-SUMIFS(Tabla7[Cantidad],Tabla7[Código del producto],$B797,Tabla7[Tipo de movimiento],"SALIDA",Tabla7[Mes],N$5))</f>
        <v>0</v>
      </c>
      <c r="O797" s="39">
        <f>IF($B797="","",-SUMIFS(Tabla7[Cantidad],Tabla7[Código del producto],$B797,Tabla7[Tipo de movimiento],"SALIDA",Tabla7[Mes],O$5))</f>
        <v>0</v>
      </c>
      <c r="P797" s="39">
        <f>IF($B797="","",-SUMIFS(Tabla7[Cantidad],Tabla7[Código del producto],$B797,Tabla7[Tipo de movimiento],"SALIDA",Tabla7[Mes],P$5))</f>
        <v>0</v>
      </c>
      <c r="Q797" s="39">
        <f t="shared" si="36"/>
        <v>0</v>
      </c>
      <c r="R797" s="51" t="str">
        <f>IF($B797="","",IFERROR(VLOOKUP($B797,'ABC rotación'!$C:$G,5,0),"C"))</f>
        <v>C</v>
      </c>
      <c r="S797" s="41">
        <f t="shared" si="37"/>
        <v>0</v>
      </c>
      <c r="T797" s="40">
        <f t="shared" si="38"/>
        <v>0</v>
      </c>
      <c r="U797" s="23" t="str">
        <f>IF($B797="","",VLOOKUP($T797,Tablas!$X$14:$Y$17,2,1))</f>
        <v>1. ROJO</v>
      </c>
    </row>
    <row r="798" spans="2:21" x14ac:dyDescent="0.2">
      <c r="B798" s="1">
        <f>IF(Tablas!B796="","",Tablas!B796)</f>
        <v>300793</v>
      </c>
      <c r="C798" s="1" t="str">
        <f>IF(Tablas!C796="","",Tablas!C796)</f>
        <v>O-RING,18*3.55</v>
      </c>
      <c r="D798" s="1" t="str">
        <f>IF(Tablas!D796="","",Tablas!D796)</f>
        <v>11 - LLANTAS Y HULES</v>
      </c>
      <c r="E798" s="1" t="str">
        <f>IF(Tablas!E796="","",Tablas!E796)</f>
        <v>UN</v>
      </c>
      <c r="F798" s="1">
        <f>IF(Tablas!F796="","",Tablas!F796)</f>
        <v>18</v>
      </c>
      <c r="G798" s="1">
        <f>IF(Tablas!I796="","",Tablas!I796)</f>
        <v>13</v>
      </c>
      <c r="H798" s="1">
        <v>4</v>
      </c>
      <c r="I798" s="39">
        <f>IF($B798="","",-SUMIFS(Tabla7[Cantidad],Tabla7[Código del producto],$B798,Tabla7[Tipo de movimiento],"SALIDA",Tabla7[Mes],I$5))</f>
        <v>0</v>
      </c>
      <c r="J798" s="39">
        <f>IF($B798="","",-SUMIFS(Tabla7[Cantidad],Tabla7[Código del producto],$B798,Tabla7[Tipo de movimiento],"SALIDA",Tabla7[Mes],J$5))</f>
        <v>0</v>
      </c>
      <c r="K798" s="39">
        <f>IF($B798="","",-SUMIFS(Tabla7[Cantidad],Tabla7[Código del producto],$B798,Tabla7[Tipo de movimiento],"SALIDA",Tabla7[Mes],K$5))</f>
        <v>0</v>
      </c>
      <c r="L798" s="39">
        <f>IF($B798="","",-SUMIFS(Tabla7[Cantidad],Tabla7[Código del producto],$B798,Tabla7[Tipo de movimiento],"SALIDA",Tabla7[Mes],L$5))</f>
        <v>15</v>
      </c>
      <c r="M798" s="39">
        <f>IF($B798="","",-SUMIFS(Tabla7[Cantidad],Tabla7[Código del producto],$B798,Tabla7[Tipo de movimiento],"SALIDA",Tabla7[Mes],M$5))</f>
        <v>35</v>
      </c>
      <c r="N798" s="39">
        <f>IF($B798="","",-SUMIFS(Tabla7[Cantidad],Tabla7[Código del producto],$B798,Tabla7[Tipo de movimiento],"SALIDA",Tabla7[Mes],N$5))</f>
        <v>0</v>
      </c>
      <c r="O798" s="39">
        <f>IF($B798="","",-SUMIFS(Tabla7[Cantidad],Tabla7[Código del producto],$B798,Tabla7[Tipo de movimiento],"SALIDA",Tabla7[Mes],O$5))</f>
        <v>0</v>
      </c>
      <c r="P798" s="39">
        <f>IF($B798="","",-SUMIFS(Tabla7[Cantidad],Tabla7[Código del producto],$B798,Tabla7[Tipo de movimiento],"SALIDA",Tabla7[Mes],P$5))</f>
        <v>0</v>
      </c>
      <c r="Q798" s="39">
        <f t="shared" si="36"/>
        <v>0</v>
      </c>
      <c r="R798" s="51" t="str">
        <f>IF($B798="","",IFERROR(VLOOKUP($B798,'ABC rotación'!$C:$G,5,0),"C"))</f>
        <v>B</v>
      </c>
      <c r="S798" s="41">
        <f t="shared" si="37"/>
        <v>0</v>
      </c>
      <c r="T798" s="40">
        <f t="shared" si="38"/>
        <v>0</v>
      </c>
      <c r="U798" s="23" t="str">
        <f>IF($B798="","",VLOOKUP($T798,Tablas!$X$14:$Y$17,2,1))</f>
        <v>1. ROJO</v>
      </c>
    </row>
    <row r="799" spans="2:21" x14ac:dyDescent="0.2">
      <c r="B799" s="1">
        <f>IF(Tablas!B797="","",Tablas!B797)</f>
        <v>300794</v>
      </c>
      <c r="C799" s="1" t="str">
        <f>IF(Tablas!C797="","",Tablas!C797)</f>
        <v>DIRECCIONAL DERECHA</v>
      </c>
      <c r="D799" s="1" t="str">
        <f>IF(Tablas!D797="","",Tablas!D797)</f>
        <v>15 - MISCELANEOS</v>
      </c>
      <c r="E799" s="1" t="str">
        <f>IF(Tablas!E797="","",Tablas!E797)</f>
        <v>UN</v>
      </c>
      <c r="F799" s="1">
        <f>IF(Tablas!F797="","",Tablas!F797)</f>
        <v>21</v>
      </c>
      <c r="G799" s="1">
        <f>IF(Tablas!I797="","",Tablas!I797)</f>
        <v>32</v>
      </c>
      <c r="H799" s="1">
        <v>6</v>
      </c>
      <c r="I799" s="39">
        <f>IF($B799="","",-SUMIFS(Tabla7[Cantidad],Tabla7[Código del producto],$B799,Tabla7[Tipo de movimiento],"SALIDA",Tabla7[Mes],I$5))</f>
        <v>0</v>
      </c>
      <c r="J799" s="39">
        <f>IF($B799="","",-SUMIFS(Tabla7[Cantidad],Tabla7[Código del producto],$B799,Tabla7[Tipo de movimiento],"SALIDA",Tabla7[Mes],J$5))</f>
        <v>0</v>
      </c>
      <c r="K799" s="39">
        <f>IF($B799="","",-SUMIFS(Tabla7[Cantidad],Tabla7[Código del producto],$B799,Tabla7[Tipo de movimiento],"SALIDA",Tabla7[Mes],K$5))</f>
        <v>0</v>
      </c>
      <c r="L799" s="39">
        <f>IF($B799="","",-SUMIFS(Tabla7[Cantidad],Tabla7[Código del producto],$B799,Tabla7[Tipo de movimiento],"SALIDA",Tabla7[Mes],L$5))</f>
        <v>0</v>
      </c>
      <c r="M799" s="39">
        <f>IF($B799="","",-SUMIFS(Tabla7[Cantidad],Tabla7[Código del producto],$B799,Tabla7[Tipo de movimiento],"SALIDA",Tabla7[Mes],M$5))</f>
        <v>0</v>
      </c>
      <c r="N799" s="39">
        <f>IF($B799="","",-SUMIFS(Tabla7[Cantidad],Tabla7[Código del producto],$B799,Tabla7[Tipo de movimiento],"SALIDA",Tabla7[Mes],N$5))</f>
        <v>0</v>
      </c>
      <c r="O799" s="39">
        <f>IF($B799="","",-SUMIFS(Tabla7[Cantidad],Tabla7[Código del producto],$B799,Tabla7[Tipo de movimiento],"SALIDA",Tabla7[Mes],O$5))</f>
        <v>0</v>
      </c>
      <c r="P799" s="39">
        <f>IF($B799="","",-SUMIFS(Tabla7[Cantidad],Tabla7[Código del producto],$B799,Tabla7[Tipo de movimiento],"SALIDA",Tabla7[Mes],P$5))</f>
        <v>0</v>
      </c>
      <c r="Q799" s="39">
        <f t="shared" si="36"/>
        <v>0</v>
      </c>
      <c r="R799" s="51" t="str">
        <f>IF($B799="","",IFERROR(VLOOKUP($B799,'ABC rotación'!$C:$G,5,0),"C"))</f>
        <v>C</v>
      </c>
      <c r="S799" s="41">
        <f t="shared" si="37"/>
        <v>0</v>
      </c>
      <c r="T799" s="40">
        <f t="shared" si="38"/>
        <v>0</v>
      </c>
      <c r="U799" s="23" t="str">
        <f>IF($B799="","",VLOOKUP($T799,Tablas!$X$14:$Y$17,2,1))</f>
        <v>1. ROJO</v>
      </c>
    </row>
    <row r="800" spans="2:21" x14ac:dyDescent="0.2">
      <c r="B800" s="1">
        <f>IF(Tablas!B798="","",Tablas!B798)</f>
        <v>300795</v>
      </c>
      <c r="C800" s="1" t="str">
        <f>IF(Tablas!C798="","",Tablas!C798)</f>
        <v>GUARDA CADENA</v>
      </c>
      <c r="D800" s="1" t="str">
        <f>IF(Tablas!D798="","",Tablas!D798)</f>
        <v>15 - MISCELANEOS</v>
      </c>
      <c r="E800" s="1" t="str">
        <f>IF(Tablas!E798="","",Tablas!E798)</f>
        <v>UN</v>
      </c>
      <c r="F800" s="1">
        <f>IF(Tablas!F798="","",Tablas!F798)</f>
        <v>10</v>
      </c>
      <c r="G800" s="1">
        <f>IF(Tablas!I798="","",Tablas!I798)</f>
        <v>32</v>
      </c>
      <c r="H800" s="1">
        <v>7</v>
      </c>
      <c r="I800" s="39">
        <f>IF($B800="","",-SUMIFS(Tabla7[Cantidad],Tabla7[Código del producto],$B800,Tabla7[Tipo de movimiento],"SALIDA",Tabla7[Mes],I$5))</f>
        <v>0</v>
      </c>
      <c r="J800" s="39">
        <f>IF($B800="","",-SUMIFS(Tabla7[Cantidad],Tabla7[Código del producto],$B800,Tabla7[Tipo de movimiento],"SALIDA",Tabla7[Mes],J$5))</f>
        <v>6</v>
      </c>
      <c r="K800" s="39">
        <f>IF($B800="","",-SUMIFS(Tabla7[Cantidad],Tabla7[Código del producto],$B800,Tabla7[Tipo de movimiento],"SALIDA",Tabla7[Mes],K$5))</f>
        <v>0</v>
      </c>
      <c r="L800" s="39">
        <f>IF($B800="","",-SUMIFS(Tabla7[Cantidad],Tabla7[Código del producto],$B800,Tabla7[Tipo de movimiento],"SALIDA",Tabla7[Mes],L$5))</f>
        <v>0</v>
      </c>
      <c r="M800" s="39">
        <f>IF($B800="","",-SUMIFS(Tabla7[Cantidad],Tabla7[Código del producto],$B800,Tabla7[Tipo de movimiento],"SALIDA",Tabla7[Mes],M$5))</f>
        <v>0</v>
      </c>
      <c r="N800" s="39">
        <f>IF($B800="","",-SUMIFS(Tabla7[Cantidad],Tabla7[Código del producto],$B800,Tabla7[Tipo de movimiento],"SALIDA",Tabla7[Mes],N$5))</f>
        <v>20</v>
      </c>
      <c r="O800" s="39">
        <f>IF($B800="","",-SUMIFS(Tabla7[Cantidad],Tabla7[Código del producto],$B800,Tabla7[Tipo de movimiento],"SALIDA",Tabla7[Mes],O$5))</f>
        <v>0</v>
      </c>
      <c r="P800" s="39">
        <f>IF($B800="","",-SUMIFS(Tabla7[Cantidad],Tabla7[Código del producto],$B800,Tabla7[Tipo de movimiento],"SALIDA",Tabla7[Mes],P$5))</f>
        <v>0</v>
      </c>
      <c r="Q800" s="39">
        <f t="shared" si="36"/>
        <v>6.666666666666667</v>
      </c>
      <c r="R800" s="51" t="str">
        <f>IF($B800="","",IFERROR(VLOOKUP($B800,'ABC rotación'!$C:$G,5,0),"C"))</f>
        <v>C</v>
      </c>
      <c r="S800" s="41">
        <f t="shared" si="37"/>
        <v>31.5</v>
      </c>
      <c r="T800" s="40">
        <f t="shared" si="38"/>
        <v>3.15</v>
      </c>
      <c r="U800" s="23" t="str">
        <f>IF($B800="","",VLOOKUP($T800,Tablas!$X$14:$Y$17,2,1))</f>
        <v>4. NEGRO</v>
      </c>
    </row>
    <row r="801" spans="2:21" x14ac:dyDescent="0.2">
      <c r="B801" s="1">
        <f>IF(Tablas!B799="","",Tablas!B799)</f>
        <v>300796</v>
      </c>
      <c r="C801" s="1" t="str">
        <f>IF(Tablas!C799="","",Tablas!C799)</f>
        <v>RETROVISOR IZQUIERDO VINO</v>
      </c>
      <c r="D801" s="1" t="str">
        <f>IF(Tablas!D799="","",Tablas!D799)</f>
        <v>05 - COLISION</v>
      </c>
      <c r="E801" s="1" t="str">
        <f>IF(Tablas!E799="","",Tablas!E799)</f>
        <v>UN</v>
      </c>
      <c r="F801" s="1">
        <f>IF(Tablas!F799="","",Tablas!F799)</f>
        <v>25</v>
      </c>
      <c r="G801" s="1">
        <f>IF(Tablas!I799="","",Tablas!I799)</f>
        <v>15</v>
      </c>
      <c r="H801" s="1">
        <v>6</v>
      </c>
      <c r="I801" s="39">
        <f>IF($B801="","",-SUMIFS(Tabla7[Cantidad],Tabla7[Código del producto],$B801,Tabla7[Tipo de movimiento],"SALIDA",Tabla7[Mes],I$5))</f>
        <v>0</v>
      </c>
      <c r="J801" s="39">
        <f>IF($B801="","",-SUMIFS(Tabla7[Cantidad],Tabla7[Código del producto],$B801,Tabla7[Tipo de movimiento],"SALIDA",Tabla7[Mes],J$5))</f>
        <v>0</v>
      </c>
      <c r="K801" s="39">
        <f>IF($B801="","",-SUMIFS(Tabla7[Cantidad],Tabla7[Código del producto],$B801,Tabla7[Tipo de movimiento],"SALIDA",Tabla7[Mes],K$5))</f>
        <v>0</v>
      </c>
      <c r="L801" s="39">
        <f>IF($B801="","",-SUMIFS(Tabla7[Cantidad],Tabla7[Código del producto],$B801,Tabla7[Tipo de movimiento],"SALIDA",Tabla7[Mes],L$5))</f>
        <v>0</v>
      </c>
      <c r="M801" s="39">
        <f>IF($B801="","",-SUMIFS(Tabla7[Cantidad],Tabla7[Código del producto],$B801,Tabla7[Tipo de movimiento],"SALIDA",Tabla7[Mes],M$5))</f>
        <v>23</v>
      </c>
      <c r="N801" s="39">
        <f>IF($B801="","",-SUMIFS(Tabla7[Cantidad],Tabla7[Código del producto],$B801,Tabla7[Tipo de movimiento],"SALIDA",Tabla7[Mes],N$5))</f>
        <v>5</v>
      </c>
      <c r="O801" s="39">
        <f>IF($B801="","",-SUMIFS(Tabla7[Cantidad],Tabla7[Código del producto],$B801,Tabla7[Tipo de movimiento],"SALIDA",Tabla7[Mes],O$5))</f>
        <v>20</v>
      </c>
      <c r="P801" s="39">
        <f>IF($B801="","",-SUMIFS(Tabla7[Cantidad],Tabla7[Código del producto],$B801,Tabla7[Tipo de movimiento],"SALIDA",Tabla7[Mes],P$5))</f>
        <v>0</v>
      </c>
      <c r="Q801" s="39">
        <f t="shared" si="36"/>
        <v>8.3333333333333339</v>
      </c>
      <c r="R801" s="51" t="str">
        <f>IF($B801="","",IFERROR(VLOOKUP($B801,'ABC rotación'!$C:$G,5,0),"C"))</f>
        <v>A</v>
      </c>
      <c r="S801" s="41">
        <f t="shared" si="37"/>
        <v>21.599999999999998</v>
      </c>
      <c r="T801" s="40">
        <f t="shared" si="38"/>
        <v>0.86399999999999988</v>
      </c>
      <c r="U801" s="23" t="str">
        <f>IF($B801="","",VLOOKUP($T801,Tablas!$X$14:$Y$17,2,1))</f>
        <v>2. AMARILLO</v>
      </c>
    </row>
    <row r="802" spans="2:21" x14ac:dyDescent="0.2">
      <c r="B802" s="1">
        <f>IF(Tablas!B800="","",Tablas!B800)</f>
        <v>300797</v>
      </c>
      <c r="C802" s="1" t="str">
        <f>IF(Tablas!C800="","",Tablas!C800)</f>
        <v>EJE DEL PARADOR CENTRAL</v>
      </c>
      <c r="D802" s="1" t="str">
        <f>IF(Tablas!D800="","",Tablas!D800)</f>
        <v>15 - MISCELANEOS</v>
      </c>
      <c r="E802" s="1" t="str">
        <f>IF(Tablas!E800="","",Tablas!E800)</f>
        <v>UN</v>
      </c>
      <c r="F802" s="1">
        <f>IF(Tablas!F800="","",Tablas!F800)</f>
        <v>11</v>
      </c>
      <c r="G802" s="1">
        <f>IF(Tablas!I800="","",Tablas!I800)</f>
        <v>27</v>
      </c>
      <c r="H802" s="1">
        <v>5</v>
      </c>
      <c r="I802" s="39">
        <f>IF($B802="","",-SUMIFS(Tabla7[Cantidad],Tabla7[Código del producto],$B802,Tabla7[Tipo de movimiento],"SALIDA",Tabla7[Mes],I$5))</f>
        <v>5</v>
      </c>
      <c r="J802" s="39">
        <f>IF($B802="","",-SUMIFS(Tabla7[Cantidad],Tabla7[Código del producto],$B802,Tabla7[Tipo de movimiento],"SALIDA",Tabla7[Mes],J$5))</f>
        <v>18</v>
      </c>
      <c r="K802" s="39">
        <f>IF($B802="","",-SUMIFS(Tabla7[Cantidad],Tabla7[Código del producto],$B802,Tabla7[Tipo de movimiento],"SALIDA",Tabla7[Mes],K$5))</f>
        <v>0</v>
      </c>
      <c r="L802" s="39">
        <f>IF($B802="","",-SUMIFS(Tabla7[Cantidad],Tabla7[Código del producto],$B802,Tabla7[Tipo de movimiento],"SALIDA",Tabla7[Mes],L$5))</f>
        <v>0</v>
      </c>
      <c r="M802" s="39">
        <f>IF($B802="","",-SUMIFS(Tabla7[Cantidad],Tabla7[Código del producto],$B802,Tabla7[Tipo de movimiento],"SALIDA",Tabla7[Mes],M$5))</f>
        <v>0</v>
      </c>
      <c r="N802" s="39">
        <f>IF($B802="","",-SUMIFS(Tabla7[Cantidad],Tabla7[Código del producto],$B802,Tabla7[Tipo de movimiento],"SALIDA",Tabla7[Mes],N$5))</f>
        <v>0</v>
      </c>
      <c r="O802" s="39">
        <f>IF($B802="","",-SUMIFS(Tabla7[Cantidad],Tabla7[Código del producto],$B802,Tabla7[Tipo de movimiento],"SALIDA",Tabla7[Mes],O$5))</f>
        <v>0</v>
      </c>
      <c r="P802" s="39">
        <f>IF($B802="","",-SUMIFS(Tabla7[Cantidad],Tabla7[Código del producto],$B802,Tabla7[Tipo de movimiento],"SALIDA",Tabla7[Mes],P$5))</f>
        <v>0</v>
      </c>
      <c r="Q802" s="39">
        <f t="shared" si="36"/>
        <v>0</v>
      </c>
      <c r="R802" s="51" t="str">
        <f>IF($B802="","",IFERROR(VLOOKUP($B802,'ABC rotación'!$C:$G,5,0),"C"))</f>
        <v>A</v>
      </c>
      <c r="S802" s="41">
        <f t="shared" si="37"/>
        <v>0</v>
      </c>
      <c r="T802" s="40">
        <f t="shared" si="38"/>
        <v>0</v>
      </c>
      <c r="U802" s="23" t="str">
        <f>IF($B802="","",VLOOKUP($T802,Tablas!$X$14:$Y$17,2,1))</f>
        <v>1. ROJO</v>
      </c>
    </row>
    <row r="803" spans="2:21" x14ac:dyDescent="0.2">
      <c r="B803" s="1">
        <f>IF(Tablas!B801="","",Tablas!B801)</f>
        <v>300798</v>
      </c>
      <c r="C803" s="1" t="str">
        <f>IF(Tablas!C801="","",Tablas!C801)</f>
        <v>DIRECCIONAL DEL DER</v>
      </c>
      <c r="D803" s="1" t="str">
        <f>IF(Tablas!D801="","",Tablas!D801)</f>
        <v>14 - LUCES</v>
      </c>
      <c r="E803" s="1" t="str">
        <f>IF(Tablas!E801="","",Tablas!E801)</f>
        <v>UN</v>
      </c>
      <c r="F803" s="1">
        <f>IF(Tablas!F801="","",Tablas!F801)</f>
        <v>7</v>
      </c>
      <c r="G803" s="1">
        <f>IF(Tablas!I801="","",Tablas!I801)</f>
        <v>45</v>
      </c>
      <c r="H803" s="1">
        <v>4</v>
      </c>
      <c r="I803" s="39">
        <f>IF($B803="","",-SUMIFS(Tabla7[Cantidad],Tabla7[Código del producto],$B803,Tabla7[Tipo de movimiento],"SALIDA",Tabla7[Mes],I$5))</f>
        <v>0</v>
      </c>
      <c r="J803" s="39">
        <f>IF($B803="","",-SUMIFS(Tabla7[Cantidad],Tabla7[Código del producto],$B803,Tabla7[Tipo de movimiento],"SALIDA",Tabla7[Mes],J$5))</f>
        <v>0</v>
      </c>
      <c r="K803" s="39">
        <f>IF($B803="","",-SUMIFS(Tabla7[Cantidad],Tabla7[Código del producto],$B803,Tabla7[Tipo de movimiento],"SALIDA",Tabla7[Mes],K$5))</f>
        <v>0</v>
      </c>
      <c r="L803" s="39">
        <f>IF($B803="","",-SUMIFS(Tabla7[Cantidad],Tabla7[Código del producto],$B803,Tabla7[Tipo de movimiento],"SALIDA",Tabla7[Mes],L$5))</f>
        <v>0</v>
      </c>
      <c r="M803" s="39">
        <f>IF($B803="","",-SUMIFS(Tabla7[Cantidad],Tabla7[Código del producto],$B803,Tabla7[Tipo de movimiento],"SALIDA",Tabla7[Mes],M$5))</f>
        <v>0</v>
      </c>
      <c r="N803" s="39">
        <f>IF($B803="","",-SUMIFS(Tabla7[Cantidad],Tabla7[Código del producto],$B803,Tabla7[Tipo de movimiento],"SALIDA",Tabla7[Mes],N$5))</f>
        <v>11</v>
      </c>
      <c r="O803" s="39">
        <f>IF($B803="","",-SUMIFS(Tabla7[Cantidad],Tabla7[Código del producto],$B803,Tabla7[Tipo de movimiento],"SALIDA",Tabla7[Mes],O$5))</f>
        <v>0</v>
      </c>
      <c r="P803" s="39">
        <f>IF($B803="","",-SUMIFS(Tabla7[Cantidad],Tabla7[Código del producto],$B803,Tabla7[Tipo de movimiento],"SALIDA",Tabla7[Mes],P$5))</f>
        <v>20</v>
      </c>
      <c r="Q803" s="39">
        <f t="shared" si="36"/>
        <v>10.333333333333334</v>
      </c>
      <c r="R803" s="51" t="str">
        <f>IF($B803="","",IFERROR(VLOOKUP($B803,'ABC rotación'!$C:$G,5,0),"C"))</f>
        <v>B</v>
      </c>
      <c r="S803" s="41">
        <f t="shared" si="37"/>
        <v>11.612903225806452</v>
      </c>
      <c r="T803" s="40">
        <f t="shared" si="38"/>
        <v>1.6589861751152075</v>
      </c>
      <c r="U803" s="23" t="str">
        <f>IF($B803="","",VLOOKUP($T803,Tablas!$X$14:$Y$17,2,1))</f>
        <v>3. VERDE</v>
      </c>
    </row>
    <row r="804" spans="2:21" x14ac:dyDescent="0.2">
      <c r="B804" s="1">
        <f>IF(Tablas!B802="","",Tablas!B802)</f>
        <v>300799</v>
      </c>
      <c r="C804" s="1" t="str">
        <f>IF(Tablas!C802="","",Tablas!C802)</f>
        <v>DIRECCIONAL IZQUIERDA DELANTER</v>
      </c>
      <c r="D804" s="1" t="str">
        <f>IF(Tablas!D802="","",Tablas!D802)</f>
        <v>15 - MISCELANEOS</v>
      </c>
      <c r="E804" s="1" t="str">
        <f>IF(Tablas!E802="","",Tablas!E802)</f>
        <v>UN</v>
      </c>
      <c r="F804" s="1">
        <f>IF(Tablas!F802="","",Tablas!F802)</f>
        <v>25</v>
      </c>
      <c r="G804" s="1">
        <f>IF(Tablas!I802="","",Tablas!I802)</f>
        <v>42</v>
      </c>
      <c r="H804" s="1">
        <v>3</v>
      </c>
      <c r="I804" s="39">
        <f>IF($B804="","",-SUMIFS(Tabla7[Cantidad],Tabla7[Código del producto],$B804,Tabla7[Tipo de movimiento],"SALIDA",Tabla7[Mes],I$5))</f>
        <v>19</v>
      </c>
      <c r="J804" s="39">
        <f>IF($B804="","",-SUMIFS(Tabla7[Cantidad],Tabla7[Código del producto],$B804,Tabla7[Tipo de movimiento],"SALIDA",Tabla7[Mes],J$5))</f>
        <v>0</v>
      </c>
      <c r="K804" s="39">
        <f>IF($B804="","",-SUMIFS(Tabla7[Cantidad],Tabla7[Código del producto],$B804,Tabla7[Tipo de movimiento],"SALIDA",Tabla7[Mes],K$5))</f>
        <v>0</v>
      </c>
      <c r="L804" s="39">
        <f>IF($B804="","",-SUMIFS(Tabla7[Cantidad],Tabla7[Código del producto],$B804,Tabla7[Tipo de movimiento],"SALIDA",Tabla7[Mes],L$5))</f>
        <v>0</v>
      </c>
      <c r="M804" s="39">
        <f>IF($B804="","",-SUMIFS(Tabla7[Cantidad],Tabla7[Código del producto],$B804,Tabla7[Tipo de movimiento],"SALIDA",Tabla7[Mes],M$5))</f>
        <v>14</v>
      </c>
      <c r="N804" s="39">
        <f>IF($B804="","",-SUMIFS(Tabla7[Cantidad],Tabla7[Código del producto],$B804,Tabla7[Tipo de movimiento],"SALIDA",Tabla7[Mes],N$5))</f>
        <v>10</v>
      </c>
      <c r="O804" s="39">
        <f>IF($B804="","",-SUMIFS(Tabla7[Cantidad],Tabla7[Código del producto],$B804,Tabla7[Tipo de movimiento],"SALIDA",Tabla7[Mes],O$5))</f>
        <v>0</v>
      </c>
      <c r="P804" s="39">
        <f>IF($B804="","",-SUMIFS(Tabla7[Cantidad],Tabla7[Código del producto],$B804,Tabla7[Tipo de movimiento],"SALIDA",Tabla7[Mes],P$5))</f>
        <v>0</v>
      </c>
      <c r="Q804" s="39">
        <f t="shared" si="36"/>
        <v>3.3333333333333335</v>
      </c>
      <c r="R804" s="51" t="str">
        <f>IF($B804="","",IFERROR(VLOOKUP($B804,'ABC rotación'!$C:$G,5,0),"C"))</f>
        <v>B</v>
      </c>
      <c r="S804" s="41">
        <f t="shared" si="37"/>
        <v>26.999999999999996</v>
      </c>
      <c r="T804" s="40">
        <f t="shared" si="38"/>
        <v>1.0799999999999998</v>
      </c>
      <c r="U804" s="23" t="str">
        <f>IF($B804="","",VLOOKUP($T804,Tablas!$X$14:$Y$17,2,1))</f>
        <v>3. VERDE</v>
      </c>
    </row>
    <row r="805" spans="2:21" x14ac:dyDescent="0.2">
      <c r="B805" s="1">
        <f>IF(Tablas!B803="","",Tablas!B803)</f>
        <v>300800</v>
      </c>
      <c r="C805" s="1" t="str">
        <f>IF(Tablas!C803="","",Tablas!C803)</f>
        <v>DIRECCIONAL TRAS DER</v>
      </c>
      <c r="D805" s="1" t="str">
        <f>IF(Tablas!D803="","",Tablas!D803)</f>
        <v>15 - MISCELANEOS</v>
      </c>
      <c r="E805" s="1" t="str">
        <f>IF(Tablas!E803="","",Tablas!E803)</f>
        <v>UN</v>
      </c>
      <c r="F805" s="1">
        <f>IF(Tablas!F803="","",Tablas!F803)</f>
        <v>5</v>
      </c>
      <c r="G805" s="1">
        <f>IF(Tablas!I803="","",Tablas!I803)</f>
        <v>45</v>
      </c>
      <c r="H805" s="1">
        <v>3</v>
      </c>
      <c r="I805" s="39">
        <f>IF($B805="","",-SUMIFS(Tabla7[Cantidad],Tabla7[Código del producto],$B805,Tabla7[Tipo de movimiento],"SALIDA",Tabla7[Mes],I$5))</f>
        <v>19</v>
      </c>
      <c r="J805" s="39">
        <f>IF($B805="","",-SUMIFS(Tabla7[Cantidad],Tabla7[Código del producto],$B805,Tabla7[Tipo de movimiento],"SALIDA",Tabla7[Mes],J$5))</f>
        <v>0</v>
      </c>
      <c r="K805" s="39">
        <f>IF($B805="","",-SUMIFS(Tabla7[Cantidad],Tabla7[Código del producto],$B805,Tabla7[Tipo de movimiento],"SALIDA",Tabla7[Mes],K$5))</f>
        <v>0</v>
      </c>
      <c r="L805" s="39">
        <f>IF($B805="","",-SUMIFS(Tabla7[Cantidad],Tabla7[Código del producto],$B805,Tabla7[Tipo de movimiento],"SALIDA",Tabla7[Mes],L$5))</f>
        <v>14</v>
      </c>
      <c r="M805" s="39">
        <f>IF($B805="","",-SUMIFS(Tabla7[Cantidad],Tabla7[Código del producto],$B805,Tabla7[Tipo de movimiento],"SALIDA",Tabla7[Mes],M$5))</f>
        <v>0</v>
      </c>
      <c r="N805" s="39">
        <f>IF($B805="","",-SUMIFS(Tabla7[Cantidad],Tabla7[Código del producto],$B805,Tabla7[Tipo de movimiento],"SALIDA",Tabla7[Mes],N$5))</f>
        <v>0</v>
      </c>
      <c r="O805" s="39">
        <f>IF($B805="","",-SUMIFS(Tabla7[Cantidad],Tabla7[Código del producto],$B805,Tabla7[Tipo de movimiento],"SALIDA",Tabla7[Mes],O$5))</f>
        <v>0</v>
      </c>
      <c r="P805" s="39">
        <f>IF($B805="","",-SUMIFS(Tabla7[Cantidad],Tabla7[Código del producto],$B805,Tabla7[Tipo de movimiento],"SALIDA",Tabla7[Mes],P$5))</f>
        <v>0</v>
      </c>
      <c r="Q805" s="39">
        <f t="shared" si="36"/>
        <v>0</v>
      </c>
      <c r="R805" s="51" t="str">
        <f>IF($B805="","",IFERROR(VLOOKUP($B805,'ABC rotación'!$C:$G,5,0),"C"))</f>
        <v>C</v>
      </c>
      <c r="S805" s="41">
        <f t="shared" si="37"/>
        <v>0</v>
      </c>
      <c r="T805" s="40">
        <f t="shared" si="38"/>
        <v>0</v>
      </c>
      <c r="U805" s="23" t="str">
        <f>IF($B805="","",VLOOKUP($T805,Tablas!$X$14:$Y$17,2,1))</f>
        <v>1. ROJO</v>
      </c>
    </row>
    <row r="806" spans="2:21" x14ac:dyDescent="0.2">
      <c r="B806" s="1">
        <f>IF(Tablas!B804="","",Tablas!B804)</f>
        <v>300801</v>
      </c>
      <c r="C806" s="1" t="str">
        <f>IF(Tablas!C804="","",Tablas!C804)</f>
        <v>ARO DE ALUMINIO TRASERO</v>
      </c>
      <c r="D806" s="1" t="str">
        <f>IF(Tablas!D804="","",Tablas!D804)</f>
        <v>13 - TRACCION</v>
      </c>
      <c r="E806" s="1" t="str">
        <f>IF(Tablas!E804="","",Tablas!E804)</f>
        <v>UN</v>
      </c>
      <c r="F806" s="1">
        <f>IF(Tablas!F804="","",Tablas!F804)</f>
        <v>15</v>
      </c>
      <c r="G806" s="1">
        <f>IF(Tablas!I804="","",Tablas!I804)</f>
        <v>19</v>
      </c>
      <c r="H806" s="1">
        <v>2</v>
      </c>
      <c r="I806" s="39">
        <f>IF($B806="","",-SUMIFS(Tabla7[Cantidad],Tabla7[Código del producto],$B806,Tabla7[Tipo de movimiento],"SALIDA",Tabla7[Mes],I$5))</f>
        <v>0</v>
      </c>
      <c r="J806" s="39">
        <f>IF($B806="","",-SUMIFS(Tabla7[Cantidad],Tabla7[Código del producto],$B806,Tabla7[Tipo de movimiento],"SALIDA",Tabla7[Mes],J$5))</f>
        <v>0</v>
      </c>
      <c r="K806" s="39">
        <f>IF($B806="","",-SUMIFS(Tabla7[Cantidad],Tabla7[Código del producto],$B806,Tabla7[Tipo de movimiento],"SALIDA",Tabla7[Mes],K$5))</f>
        <v>15</v>
      </c>
      <c r="L806" s="39">
        <f>IF($B806="","",-SUMIFS(Tabla7[Cantidad],Tabla7[Código del producto],$B806,Tabla7[Tipo de movimiento],"SALIDA",Tabla7[Mes],L$5))</f>
        <v>0</v>
      </c>
      <c r="M806" s="39">
        <f>IF($B806="","",-SUMIFS(Tabla7[Cantidad],Tabla7[Código del producto],$B806,Tabla7[Tipo de movimiento],"SALIDA",Tabla7[Mes],M$5))</f>
        <v>0</v>
      </c>
      <c r="N806" s="39">
        <f>IF($B806="","",-SUMIFS(Tabla7[Cantidad],Tabla7[Código del producto],$B806,Tabla7[Tipo de movimiento],"SALIDA",Tabla7[Mes],N$5))</f>
        <v>0</v>
      </c>
      <c r="O806" s="39">
        <f>IF($B806="","",-SUMIFS(Tabla7[Cantidad],Tabla7[Código del producto],$B806,Tabla7[Tipo de movimiento],"SALIDA",Tabla7[Mes],O$5))</f>
        <v>0</v>
      </c>
      <c r="P806" s="39">
        <f>IF($B806="","",-SUMIFS(Tabla7[Cantidad],Tabla7[Código del producto],$B806,Tabla7[Tipo de movimiento],"SALIDA",Tabla7[Mes],P$5))</f>
        <v>0</v>
      </c>
      <c r="Q806" s="39">
        <f t="shared" si="36"/>
        <v>0</v>
      </c>
      <c r="R806" s="51" t="str">
        <f>IF($B806="","",IFERROR(VLOOKUP($B806,'ABC rotación'!$C:$G,5,0),"C"))</f>
        <v>C</v>
      </c>
      <c r="S806" s="41">
        <f t="shared" si="37"/>
        <v>0</v>
      </c>
      <c r="T806" s="40">
        <f t="shared" si="38"/>
        <v>0</v>
      </c>
      <c r="U806" s="23" t="str">
        <f>IF($B806="","",VLOOKUP($T806,Tablas!$X$14:$Y$17,2,1))</f>
        <v>1. ROJO</v>
      </c>
    </row>
    <row r="807" spans="2:21" x14ac:dyDescent="0.2">
      <c r="B807" s="1">
        <f>IF(Tablas!B805="","",Tablas!B805)</f>
        <v>300802</v>
      </c>
      <c r="C807" s="1" t="str">
        <f>IF(Tablas!C805="","",Tablas!C805)</f>
        <v>EJE DE LA RUEDA DELANTERA</v>
      </c>
      <c r="D807" s="1" t="str">
        <f>IF(Tablas!D805="","",Tablas!D805)</f>
        <v>13 - TRACCION</v>
      </c>
      <c r="E807" s="1" t="str">
        <f>IF(Tablas!E805="","",Tablas!E805)</f>
        <v>UN</v>
      </c>
      <c r="F807" s="1">
        <f>IF(Tablas!F805="","",Tablas!F805)</f>
        <v>17</v>
      </c>
      <c r="G807" s="1">
        <f>IF(Tablas!I805="","",Tablas!I805)</f>
        <v>28</v>
      </c>
      <c r="H807" s="1">
        <v>2</v>
      </c>
      <c r="I807" s="39">
        <f>IF($B807="","",-SUMIFS(Tabla7[Cantidad],Tabla7[Código del producto],$B807,Tabla7[Tipo de movimiento],"SALIDA",Tabla7[Mes],I$5))</f>
        <v>0</v>
      </c>
      <c r="J807" s="39">
        <f>IF($B807="","",-SUMIFS(Tabla7[Cantidad],Tabla7[Código del producto],$B807,Tabla7[Tipo de movimiento],"SALIDA",Tabla7[Mes],J$5))</f>
        <v>33</v>
      </c>
      <c r="K807" s="39">
        <f>IF($B807="","",-SUMIFS(Tabla7[Cantidad],Tabla7[Código del producto],$B807,Tabla7[Tipo de movimiento],"SALIDA",Tabla7[Mes],K$5))</f>
        <v>0</v>
      </c>
      <c r="L807" s="39">
        <f>IF($B807="","",-SUMIFS(Tabla7[Cantidad],Tabla7[Código del producto],$B807,Tabla7[Tipo de movimiento],"SALIDA",Tabla7[Mes],L$5))</f>
        <v>0</v>
      </c>
      <c r="M807" s="39">
        <f>IF($B807="","",-SUMIFS(Tabla7[Cantidad],Tabla7[Código del producto],$B807,Tabla7[Tipo de movimiento],"SALIDA",Tabla7[Mes],M$5))</f>
        <v>0</v>
      </c>
      <c r="N807" s="39">
        <f>IF($B807="","",-SUMIFS(Tabla7[Cantidad],Tabla7[Código del producto],$B807,Tabla7[Tipo de movimiento],"SALIDA",Tabla7[Mes],N$5))</f>
        <v>0</v>
      </c>
      <c r="O807" s="39">
        <f>IF($B807="","",-SUMIFS(Tabla7[Cantidad],Tabla7[Código del producto],$B807,Tabla7[Tipo de movimiento],"SALIDA",Tabla7[Mes],O$5))</f>
        <v>16</v>
      </c>
      <c r="P807" s="39">
        <f>IF($B807="","",-SUMIFS(Tabla7[Cantidad],Tabla7[Código del producto],$B807,Tabla7[Tipo de movimiento],"SALIDA",Tabla7[Mes],P$5))</f>
        <v>0</v>
      </c>
      <c r="Q807" s="39">
        <f t="shared" si="36"/>
        <v>5.333333333333333</v>
      </c>
      <c r="R807" s="51" t="str">
        <f>IF($B807="","",IFERROR(VLOOKUP($B807,'ABC rotación'!$C:$G,5,0),"C"))</f>
        <v>A</v>
      </c>
      <c r="S807" s="41">
        <f t="shared" si="37"/>
        <v>11.25</v>
      </c>
      <c r="T807" s="40">
        <f t="shared" si="38"/>
        <v>0.66176470588235292</v>
      </c>
      <c r="U807" s="23" t="str">
        <f>IF($B807="","",VLOOKUP($T807,Tablas!$X$14:$Y$17,2,1))</f>
        <v>2. AMARILLO</v>
      </c>
    </row>
    <row r="808" spans="2:21" x14ac:dyDescent="0.2">
      <c r="B808" s="1">
        <f>IF(Tablas!B806="","",Tablas!B806)</f>
        <v>300803</v>
      </c>
      <c r="C808" s="1" t="str">
        <f>IF(Tablas!C806="","",Tablas!C806)</f>
        <v>TUERCA DE DISCO</v>
      </c>
      <c r="D808" s="1" t="str">
        <f>IF(Tablas!D806="","",Tablas!D806)</f>
        <v>13 - TRACCION</v>
      </c>
      <c r="E808" s="1" t="str">
        <f>IF(Tablas!E806="","",Tablas!E806)</f>
        <v>UN</v>
      </c>
      <c r="F808" s="1">
        <f>IF(Tablas!F806="","",Tablas!F806)</f>
        <v>18</v>
      </c>
      <c r="G808" s="1">
        <f>IF(Tablas!I806="","",Tablas!I806)</f>
        <v>29</v>
      </c>
      <c r="H808" s="1">
        <v>5</v>
      </c>
      <c r="I808" s="39">
        <f>IF($B808="","",-SUMIFS(Tabla7[Cantidad],Tabla7[Código del producto],$B808,Tabla7[Tipo de movimiento],"SALIDA",Tabla7[Mes],I$5))</f>
        <v>0</v>
      </c>
      <c r="J808" s="39">
        <f>IF($B808="","",-SUMIFS(Tabla7[Cantidad],Tabla7[Código del producto],$B808,Tabla7[Tipo de movimiento],"SALIDA",Tabla7[Mes],J$5))</f>
        <v>6</v>
      </c>
      <c r="K808" s="39">
        <f>IF($B808="","",-SUMIFS(Tabla7[Cantidad],Tabla7[Código del producto],$B808,Tabla7[Tipo de movimiento],"SALIDA",Tabla7[Mes],K$5))</f>
        <v>0</v>
      </c>
      <c r="L808" s="39">
        <f>IF($B808="","",-SUMIFS(Tabla7[Cantidad],Tabla7[Código del producto],$B808,Tabla7[Tipo de movimiento],"SALIDA",Tabla7[Mes],L$5))</f>
        <v>17</v>
      </c>
      <c r="M808" s="39">
        <f>IF($B808="","",-SUMIFS(Tabla7[Cantidad],Tabla7[Código del producto],$B808,Tabla7[Tipo de movimiento],"SALIDA",Tabla7[Mes],M$5))</f>
        <v>0</v>
      </c>
      <c r="N808" s="39">
        <f>IF($B808="","",-SUMIFS(Tabla7[Cantidad],Tabla7[Código del producto],$B808,Tabla7[Tipo de movimiento],"SALIDA",Tabla7[Mes],N$5))</f>
        <v>0</v>
      </c>
      <c r="O808" s="39">
        <f>IF($B808="","",-SUMIFS(Tabla7[Cantidad],Tabla7[Código del producto],$B808,Tabla7[Tipo de movimiento],"SALIDA",Tabla7[Mes],O$5))</f>
        <v>0</v>
      </c>
      <c r="P808" s="39">
        <f>IF($B808="","",-SUMIFS(Tabla7[Cantidad],Tabla7[Código del producto],$B808,Tabla7[Tipo de movimiento],"SALIDA",Tabla7[Mes],P$5))</f>
        <v>0</v>
      </c>
      <c r="Q808" s="39">
        <f t="shared" si="36"/>
        <v>0</v>
      </c>
      <c r="R808" s="51" t="str">
        <f>IF($B808="","",IFERROR(VLOOKUP($B808,'ABC rotación'!$C:$G,5,0),"C"))</f>
        <v>C</v>
      </c>
      <c r="S808" s="41">
        <f t="shared" si="37"/>
        <v>0</v>
      </c>
      <c r="T808" s="40">
        <f t="shared" si="38"/>
        <v>0</v>
      </c>
      <c r="U808" s="23" t="str">
        <f>IF($B808="","",VLOOKUP($T808,Tablas!$X$14:$Y$17,2,1))</f>
        <v>1. ROJO</v>
      </c>
    </row>
    <row r="809" spans="2:21" x14ac:dyDescent="0.2">
      <c r="B809" s="1">
        <f>IF(Tablas!B807="","",Tablas!B807)</f>
        <v>300804</v>
      </c>
      <c r="C809" s="1" t="str">
        <f>IF(Tablas!C807="","",Tablas!C807)</f>
        <v>CONJUNTO DE BOMBA DE ACEITE</v>
      </c>
      <c r="D809" s="1" t="str">
        <f>IF(Tablas!D807="","",Tablas!D807)</f>
        <v>03 - FILTROS</v>
      </c>
      <c r="E809" s="1" t="str">
        <f>IF(Tablas!E807="","",Tablas!E807)</f>
        <v>UN</v>
      </c>
      <c r="F809" s="1">
        <f>IF(Tablas!F807="","",Tablas!F807)</f>
        <v>14</v>
      </c>
      <c r="G809" s="1">
        <f>IF(Tablas!I807="","",Tablas!I807)</f>
        <v>14</v>
      </c>
      <c r="H809" s="1">
        <v>5</v>
      </c>
      <c r="I809" s="39">
        <f>IF($B809="","",-SUMIFS(Tabla7[Cantidad],Tabla7[Código del producto],$B809,Tabla7[Tipo de movimiento],"SALIDA",Tabla7[Mes],I$5))</f>
        <v>14</v>
      </c>
      <c r="J809" s="39">
        <f>IF($B809="","",-SUMIFS(Tabla7[Cantidad],Tabla7[Código del producto],$B809,Tabla7[Tipo de movimiento],"SALIDA",Tabla7[Mes],J$5))</f>
        <v>0</v>
      </c>
      <c r="K809" s="39">
        <f>IF($B809="","",-SUMIFS(Tabla7[Cantidad],Tabla7[Código del producto],$B809,Tabla7[Tipo de movimiento],"SALIDA",Tabla7[Mes],K$5))</f>
        <v>18</v>
      </c>
      <c r="L809" s="39">
        <f>IF($B809="","",-SUMIFS(Tabla7[Cantidad],Tabla7[Código del producto],$B809,Tabla7[Tipo de movimiento],"SALIDA",Tabla7[Mes],L$5))</f>
        <v>0</v>
      </c>
      <c r="M809" s="39">
        <f>IF($B809="","",-SUMIFS(Tabla7[Cantidad],Tabla7[Código del producto],$B809,Tabla7[Tipo de movimiento],"SALIDA",Tabla7[Mes],M$5))</f>
        <v>0</v>
      </c>
      <c r="N809" s="39">
        <f>IF($B809="","",-SUMIFS(Tabla7[Cantidad],Tabla7[Código del producto],$B809,Tabla7[Tipo de movimiento],"SALIDA",Tabla7[Mes],N$5))</f>
        <v>0</v>
      </c>
      <c r="O809" s="39">
        <f>IF($B809="","",-SUMIFS(Tabla7[Cantidad],Tabla7[Código del producto],$B809,Tabla7[Tipo de movimiento],"SALIDA",Tabla7[Mes],O$5))</f>
        <v>8</v>
      </c>
      <c r="P809" s="39">
        <f>IF($B809="","",-SUMIFS(Tabla7[Cantidad],Tabla7[Código del producto],$B809,Tabla7[Tipo de movimiento],"SALIDA",Tabla7[Mes],P$5))</f>
        <v>0</v>
      </c>
      <c r="Q809" s="39">
        <f t="shared" si="36"/>
        <v>2.6666666666666665</v>
      </c>
      <c r="R809" s="51" t="str">
        <f>IF($B809="","",IFERROR(VLOOKUP($B809,'ABC rotación'!$C:$G,5,0),"C"))</f>
        <v>A</v>
      </c>
      <c r="S809" s="41">
        <f t="shared" si="37"/>
        <v>56.25</v>
      </c>
      <c r="T809" s="40">
        <f t="shared" si="38"/>
        <v>4.0178571428571432</v>
      </c>
      <c r="U809" s="23" t="str">
        <f>IF($B809="","",VLOOKUP($T809,Tablas!$X$14:$Y$17,2,1))</f>
        <v>4. NEGRO</v>
      </c>
    </row>
    <row r="810" spans="2:21" x14ac:dyDescent="0.2">
      <c r="B810" s="1">
        <f>IF(Tablas!B808="","",Tablas!B808)</f>
        <v>300805</v>
      </c>
      <c r="C810" s="1" t="str">
        <f>IF(Tablas!C808="","",Tablas!C808)</f>
        <v>MULTIPLE</v>
      </c>
      <c r="D810" s="1" t="str">
        <f>IF(Tablas!D808="","",Tablas!D808)</f>
        <v>09 - PARTES DE MOTOR</v>
      </c>
      <c r="E810" s="1" t="str">
        <f>IF(Tablas!E808="","",Tablas!E808)</f>
        <v>UN</v>
      </c>
      <c r="F810" s="1">
        <f>IF(Tablas!F808="","",Tablas!F808)</f>
        <v>22</v>
      </c>
      <c r="G810" s="1">
        <f>IF(Tablas!I808="","",Tablas!I808)</f>
        <v>11</v>
      </c>
      <c r="H810" s="1">
        <v>5</v>
      </c>
      <c r="I810" s="39">
        <f>IF($B810="","",-SUMIFS(Tabla7[Cantidad],Tabla7[Código del producto],$B810,Tabla7[Tipo de movimiento],"SALIDA",Tabla7[Mes],I$5))</f>
        <v>0</v>
      </c>
      <c r="J810" s="39">
        <f>IF($B810="","",-SUMIFS(Tabla7[Cantidad],Tabla7[Código del producto],$B810,Tabla7[Tipo de movimiento],"SALIDA",Tabla7[Mes],J$5))</f>
        <v>0</v>
      </c>
      <c r="K810" s="39">
        <f>IF($B810="","",-SUMIFS(Tabla7[Cantidad],Tabla7[Código del producto],$B810,Tabla7[Tipo de movimiento],"SALIDA",Tabla7[Mes],K$5))</f>
        <v>0</v>
      </c>
      <c r="L810" s="39">
        <f>IF($B810="","",-SUMIFS(Tabla7[Cantidad],Tabla7[Código del producto],$B810,Tabla7[Tipo de movimiento],"SALIDA",Tabla7[Mes],L$5))</f>
        <v>0</v>
      </c>
      <c r="M810" s="39">
        <f>IF($B810="","",-SUMIFS(Tabla7[Cantidad],Tabla7[Código del producto],$B810,Tabla7[Tipo de movimiento],"SALIDA",Tabla7[Mes],M$5))</f>
        <v>0</v>
      </c>
      <c r="N810" s="39">
        <f>IF($B810="","",-SUMIFS(Tabla7[Cantidad],Tabla7[Código del producto],$B810,Tabla7[Tipo de movimiento],"SALIDA",Tabla7[Mes],N$5))</f>
        <v>0</v>
      </c>
      <c r="O810" s="39">
        <f>IF($B810="","",-SUMIFS(Tabla7[Cantidad],Tabla7[Código del producto],$B810,Tabla7[Tipo de movimiento],"SALIDA",Tabla7[Mes],O$5))</f>
        <v>0</v>
      </c>
      <c r="P810" s="39">
        <f>IF($B810="","",-SUMIFS(Tabla7[Cantidad],Tabla7[Código del producto],$B810,Tabla7[Tipo de movimiento],"SALIDA",Tabla7[Mes],P$5))</f>
        <v>0</v>
      </c>
      <c r="Q810" s="39">
        <f t="shared" si="36"/>
        <v>0</v>
      </c>
      <c r="R810" s="51" t="str">
        <f>IF($B810="","",IFERROR(VLOOKUP($B810,'ABC rotación'!$C:$G,5,0),"C"))</f>
        <v>C</v>
      </c>
      <c r="S810" s="41">
        <f t="shared" si="37"/>
        <v>0</v>
      </c>
      <c r="T810" s="40">
        <f t="shared" si="38"/>
        <v>0</v>
      </c>
      <c r="U810" s="23" t="str">
        <f>IF($B810="","",VLOOKUP($T810,Tablas!$X$14:$Y$17,2,1))</f>
        <v>1. ROJO</v>
      </c>
    </row>
    <row r="811" spans="2:21" x14ac:dyDescent="0.2">
      <c r="B811" s="1">
        <f>IF(Tablas!B809="","",Tablas!B809)</f>
        <v>300806</v>
      </c>
      <c r="C811" s="1" t="str">
        <f>IF(Tablas!C809="","",Tablas!C809)</f>
        <v>RECTIFICADOR CONJUNTO</v>
      </c>
      <c r="D811" s="1" t="str">
        <f>IF(Tablas!D809="","",Tablas!D809)</f>
        <v>08 - ELECTRICO</v>
      </c>
      <c r="E811" s="1" t="str">
        <f>IF(Tablas!E809="","",Tablas!E809)</f>
        <v>UN</v>
      </c>
      <c r="F811" s="1">
        <f>IF(Tablas!F809="","",Tablas!F809)</f>
        <v>9</v>
      </c>
      <c r="G811" s="1">
        <f>IF(Tablas!I809="","",Tablas!I809)</f>
        <v>42</v>
      </c>
      <c r="H811" s="1">
        <v>2</v>
      </c>
      <c r="I811" s="39">
        <f>IF($B811="","",-SUMIFS(Tabla7[Cantidad],Tabla7[Código del producto],$B811,Tabla7[Tipo de movimiento],"SALIDA",Tabla7[Mes],I$5))</f>
        <v>0</v>
      </c>
      <c r="J811" s="39">
        <f>IF($B811="","",-SUMIFS(Tabla7[Cantidad],Tabla7[Código del producto],$B811,Tabla7[Tipo de movimiento],"SALIDA",Tabla7[Mes],J$5))</f>
        <v>0</v>
      </c>
      <c r="K811" s="39">
        <f>IF($B811="","",-SUMIFS(Tabla7[Cantidad],Tabla7[Código del producto],$B811,Tabla7[Tipo de movimiento],"SALIDA",Tabla7[Mes],K$5))</f>
        <v>0</v>
      </c>
      <c r="L811" s="39">
        <f>IF($B811="","",-SUMIFS(Tabla7[Cantidad],Tabla7[Código del producto],$B811,Tabla7[Tipo de movimiento],"SALIDA",Tabla7[Mes],L$5))</f>
        <v>0</v>
      </c>
      <c r="M811" s="39">
        <f>IF($B811="","",-SUMIFS(Tabla7[Cantidad],Tabla7[Código del producto],$B811,Tabla7[Tipo de movimiento],"SALIDA",Tabla7[Mes],M$5))</f>
        <v>13</v>
      </c>
      <c r="N811" s="39">
        <f>IF($B811="","",-SUMIFS(Tabla7[Cantidad],Tabla7[Código del producto],$B811,Tabla7[Tipo de movimiento],"SALIDA",Tabla7[Mes],N$5))</f>
        <v>18</v>
      </c>
      <c r="O811" s="39">
        <f>IF($B811="","",-SUMIFS(Tabla7[Cantidad],Tabla7[Código del producto],$B811,Tabla7[Tipo de movimiento],"SALIDA",Tabla7[Mes],O$5))</f>
        <v>17</v>
      </c>
      <c r="P811" s="39">
        <f>IF($B811="","",-SUMIFS(Tabla7[Cantidad],Tabla7[Código del producto],$B811,Tabla7[Tipo de movimiento],"SALIDA",Tabla7[Mes],P$5))</f>
        <v>14</v>
      </c>
      <c r="Q811" s="39">
        <f t="shared" si="36"/>
        <v>16.333333333333332</v>
      </c>
      <c r="R811" s="51" t="str">
        <f>IF($B811="","",IFERROR(VLOOKUP($B811,'ABC rotación'!$C:$G,5,0),"C"))</f>
        <v>C</v>
      </c>
      <c r="S811" s="41">
        <f t="shared" si="37"/>
        <v>3.6734693877551026</v>
      </c>
      <c r="T811" s="40">
        <f t="shared" si="38"/>
        <v>0.40816326530612251</v>
      </c>
      <c r="U811" s="23" t="str">
        <f>IF($B811="","",VLOOKUP($T811,Tablas!$X$14:$Y$17,2,1))</f>
        <v>1. ROJO</v>
      </c>
    </row>
    <row r="812" spans="2:21" x14ac:dyDescent="0.2">
      <c r="B812" s="1">
        <f>IF(Tablas!B810="","",Tablas!B810)</f>
        <v>300807</v>
      </c>
      <c r="C812" s="1" t="str">
        <f>IF(Tablas!C810="","",Tablas!C810)</f>
        <v>CUBIERTA DEL DER ROJO Y NEGRO</v>
      </c>
      <c r="D812" s="1" t="str">
        <f>IF(Tablas!D810="","",Tablas!D810)</f>
        <v>05 - COLISION</v>
      </c>
      <c r="E812" s="1" t="str">
        <f>IF(Tablas!E810="","",Tablas!E810)</f>
        <v>UN</v>
      </c>
      <c r="F812" s="1">
        <f>IF(Tablas!F810="","",Tablas!F810)</f>
        <v>16</v>
      </c>
      <c r="G812" s="1">
        <f>IF(Tablas!I810="","",Tablas!I810)</f>
        <v>44</v>
      </c>
      <c r="H812" s="1">
        <v>9</v>
      </c>
      <c r="I812" s="39">
        <f>IF($B812="","",-SUMIFS(Tabla7[Cantidad],Tabla7[Código del producto],$B812,Tabla7[Tipo de movimiento],"SALIDA",Tabla7[Mes],I$5))</f>
        <v>0</v>
      </c>
      <c r="J812" s="39">
        <f>IF($B812="","",-SUMIFS(Tabla7[Cantidad],Tabla7[Código del producto],$B812,Tabla7[Tipo de movimiento],"SALIDA",Tabla7[Mes],J$5))</f>
        <v>0</v>
      </c>
      <c r="K812" s="39">
        <f>IF($B812="","",-SUMIFS(Tabla7[Cantidad],Tabla7[Código del producto],$B812,Tabla7[Tipo de movimiento],"SALIDA",Tabla7[Mes],K$5))</f>
        <v>18</v>
      </c>
      <c r="L812" s="39">
        <f>IF($B812="","",-SUMIFS(Tabla7[Cantidad],Tabla7[Código del producto],$B812,Tabla7[Tipo de movimiento],"SALIDA",Tabla7[Mes],L$5))</f>
        <v>0</v>
      </c>
      <c r="M812" s="39">
        <f>IF($B812="","",-SUMIFS(Tabla7[Cantidad],Tabla7[Código del producto],$B812,Tabla7[Tipo de movimiento],"SALIDA",Tabla7[Mes],M$5))</f>
        <v>16</v>
      </c>
      <c r="N812" s="39">
        <f>IF($B812="","",-SUMIFS(Tabla7[Cantidad],Tabla7[Código del producto],$B812,Tabla7[Tipo de movimiento],"SALIDA",Tabla7[Mes],N$5))</f>
        <v>0</v>
      </c>
      <c r="O812" s="39">
        <f>IF($B812="","",-SUMIFS(Tabla7[Cantidad],Tabla7[Código del producto],$B812,Tabla7[Tipo de movimiento],"SALIDA",Tabla7[Mes],O$5))</f>
        <v>0</v>
      </c>
      <c r="P812" s="39">
        <f>IF($B812="","",-SUMIFS(Tabla7[Cantidad],Tabla7[Código del producto],$B812,Tabla7[Tipo de movimiento],"SALIDA",Tabla7[Mes],P$5))</f>
        <v>0</v>
      </c>
      <c r="Q812" s="39">
        <f t="shared" si="36"/>
        <v>0</v>
      </c>
      <c r="R812" s="51" t="str">
        <f>IF($B812="","",IFERROR(VLOOKUP($B812,'ABC rotación'!$C:$G,5,0),"C"))</f>
        <v>C</v>
      </c>
      <c r="S812" s="41">
        <f t="shared" si="37"/>
        <v>0</v>
      </c>
      <c r="T812" s="40">
        <f t="shared" si="38"/>
        <v>0</v>
      </c>
      <c r="U812" s="23" t="str">
        <f>IF($B812="","",VLOOKUP($T812,Tablas!$X$14:$Y$17,2,1))</f>
        <v>1. ROJO</v>
      </c>
    </row>
    <row r="813" spans="2:21" x14ac:dyDescent="0.2">
      <c r="B813" s="1">
        <f>IF(Tablas!B811="","",Tablas!B811)</f>
        <v>300808</v>
      </c>
      <c r="C813" s="1" t="str">
        <f>IF(Tablas!C811="","",Tablas!C811)</f>
        <v>FOCO DE DIRECCIONAL 12V/10W</v>
      </c>
      <c r="D813" s="1" t="str">
        <f>IF(Tablas!D811="","",Tablas!D811)</f>
        <v>14 - LUCES</v>
      </c>
      <c r="E813" s="1" t="str">
        <f>IF(Tablas!E811="","",Tablas!E811)</f>
        <v>UN</v>
      </c>
      <c r="F813" s="1">
        <f>IF(Tablas!F811="","",Tablas!F811)</f>
        <v>6</v>
      </c>
      <c r="G813" s="1">
        <f>IF(Tablas!I811="","",Tablas!I811)</f>
        <v>7</v>
      </c>
      <c r="H813" s="1">
        <v>1</v>
      </c>
      <c r="I813" s="39">
        <f>IF($B813="","",-SUMIFS(Tabla7[Cantidad],Tabla7[Código del producto],$B813,Tabla7[Tipo de movimiento],"SALIDA",Tabla7[Mes],I$5))</f>
        <v>0</v>
      </c>
      <c r="J813" s="39">
        <f>IF($B813="","",-SUMIFS(Tabla7[Cantidad],Tabla7[Código del producto],$B813,Tabla7[Tipo de movimiento],"SALIDA",Tabla7[Mes],J$5))</f>
        <v>0</v>
      </c>
      <c r="K813" s="39">
        <f>IF($B813="","",-SUMIFS(Tabla7[Cantidad],Tabla7[Código del producto],$B813,Tabla7[Tipo de movimiento],"SALIDA",Tabla7[Mes],K$5))</f>
        <v>0</v>
      </c>
      <c r="L813" s="39">
        <f>IF($B813="","",-SUMIFS(Tabla7[Cantidad],Tabla7[Código del producto],$B813,Tabla7[Tipo de movimiento],"SALIDA",Tabla7[Mes],L$5))</f>
        <v>0</v>
      </c>
      <c r="M813" s="39">
        <f>IF($B813="","",-SUMIFS(Tabla7[Cantidad],Tabla7[Código del producto],$B813,Tabla7[Tipo de movimiento],"SALIDA",Tabla7[Mes],M$5))</f>
        <v>25</v>
      </c>
      <c r="N813" s="39">
        <f>IF($B813="","",-SUMIFS(Tabla7[Cantidad],Tabla7[Código del producto],$B813,Tabla7[Tipo de movimiento],"SALIDA",Tabla7[Mes],N$5))</f>
        <v>0</v>
      </c>
      <c r="O813" s="39">
        <f>IF($B813="","",-SUMIFS(Tabla7[Cantidad],Tabla7[Código del producto],$B813,Tabla7[Tipo de movimiento],"SALIDA",Tabla7[Mes],O$5))</f>
        <v>8</v>
      </c>
      <c r="P813" s="39">
        <f>IF($B813="","",-SUMIFS(Tabla7[Cantidad],Tabla7[Código del producto],$B813,Tabla7[Tipo de movimiento],"SALIDA",Tabla7[Mes],P$5))</f>
        <v>0</v>
      </c>
      <c r="Q813" s="39">
        <f t="shared" si="36"/>
        <v>2.6666666666666665</v>
      </c>
      <c r="R813" s="51" t="str">
        <f>IF($B813="","",IFERROR(VLOOKUP($B813,'ABC rotación'!$C:$G,5,0),"C"))</f>
        <v>C</v>
      </c>
      <c r="S813" s="41">
        <f t="shared" si="37"/>
        <v>11.25</v>
      </c>
      <c r="T813" s="40">
        <f t="shared" si="38"/>
        <v>1.875</v>
      </c>
      <c r="U813" s="23" t="str">
        <f>IF($B813="","",VLOOKUP($T813,Tablas!$X$14:$Y$17,2,1))</f>
        <v>3. VERDE</v>
      </c>
    </row>
    <row r="814" spans="2:21" x14ac:dyDescent="0.2">
      <c r="B814" s="1">
        <f>IF(Tablas!B812="","",Tablas!B812)</f>
        <v>300809</v>
      </c>
      <c r="C814" s="1" t="str">
        <f>IF(Tablas!C812="","",Tablas!C812)</f>
        <v>BIELA</v>
      </c>
      <c r="D814" s="1" t="str">
        <f>IF(Tablas!D812="","",Tablas!D812)</f>
        <v>09 - PARTES DE MOTOR</v>
      </c>
      <c r="E814" s="1" t="str">
        <f>IF(Tablas!E812="","",Tablas!E812)</f>
        <v>UN</v>
      </c>
      <c r="F814" s="1">
        <f>IF(Tablas!F812="","",Tablas!F812)</f>
        <v>8</v>
      </c>
      <c r="G814" s="1">
        <f>IF(Tablas!I812="","",Tablas!I812)</f>
        <v>33</v>
      </c>
      <c r="H814" s="1">
        <v>5</v>
      </c>
      <c r="I814" s="39">
        <f>IF($B814="","",-SUMIFS(Tabla7[Cantidad],Tabla7[Código del producto],$B814,Tabla7[Tipo de movimiento],"SALIDA",Tabla7[Mes],I$5))</f>
        <v>6</v>
      </c>
      <c r="J814" s="39">
        <f>IF($B814="","",-SUMIFS(Tabla7[Cantidad],Tabla7[Código del producto],$B814,Tabla7[Tipo de movimiento],"SALIDA",Tabla7[Mes],J$5))</f>
        <v>0</v>
      </c>
      <c r="K814" s="39">
        <f>IF($B814="","",-SUMIFS(Tabla7[Cantidad],Tabla7[Código del producto],$B814,Tabla7[Tipo de movimiento],"SALIDA",Tabla7[Mes],K$5))</f>
        <v>15</v>
      </c>
      <c r="L814" s="39">
        <f>IF($B814="","",-SUMIFS(Tabla7[Cantidad],Tabla7[Código del producto],$B814,Tabla7[Tipo de movimiento],"SALIDA",Tabla7[Mes],L$5))</f>
        <v>0</v>
      </c>
      <c r="M814" s="39">
        <f>IF($B814="","",-SUMIFS(Tabla7[Cantidad],Tabla7[Código del producto],$B814,Tabla7[Tipo de movimiento],"SALIDA",Tabla7[Mes],M$5))</f>
        <v>0</v>
      </c>
      <c r="N814" s="39">
        <f>IF($B814="","",-SUMIFS(Tabla7[Cantidad],Tabla7[Código del producto],$B814,Tabla7[Tipo de movimiento],"SALIDA",Tabla7[Mes],N$5))</f>
        <v>0</v>
      </c>
      <c r="O814" s="39">
        <f>IF($B814="","",-SUMIFS(Tabla7[Cantidad],Tabla7[Código del producto],$B814,Tabla7[Tipo de movimiento],"SALIDA",Tabla7[Mes],O$5))</f>
        <v>0</v>
      </c>
      <c r="P814" s="39">
        <f>IF($B814="","",-SUMIFS(Tabla7[Cantidad],Tabla7[Código del producto],$B814,Tabla7[Tipo de movimiento],"SALIDA",Tabla7[Mes],P$5))</f>
        <v>0</v>
      </c>
      <c r="Q814" s="39">
        <f t="shared" si="36"/>
        <v>0</v>
      </c>
      <c r="R814" s="51" t="str">
        <f>IF($B814="","",IFERROR(VLOOKUP($B814,'ABC rotación'!$C:$G,5,0),"C"))</f>
        <v>A</v>
      </c>
      <c r="S814" s="41">
        <f t="shared" si="37"/>
        <v>0</v>
      </c>
      <c r="T814" s="40">
        <f t="shared" si="38"/>
        <v>0</v>
      </c>
      <c r="U814" s="23" t="str">
        <f>IF($B814="","",VLOOKUP($T814,Tablas!$X$14:$Y$17,2,1))</f>
        <v>1. ROJO</v>
      </c>
    </row>
    <row r="815" spans="2:21" x14ac:dyDescent="0.2">
      <c r="B815" s="1">
        <f>IF(Tablas!B813="","",Tablas!B813)</f>
        <v>300810</v>
      </c>
      <c r="C815" s="1" t="str">
        <f>IF(Tablas!C813="","",Tablas!C813)</f>
        <v>CARBURADOR</v>
      </c>
      <c r="D815" s="1" t="str">
        <f>IF(Tablas!D813="","",Tablas!D813)</f>
        <v>15 - MISCELANEOS</v>
      </c>
      <c r="E815" s="1" t="str">
        <f>IF(Tablas!E813="","",Tablas!E813)</f>
        <v>UN</v>
      </c>
      <c r="F815" s="1">
        <f>IF(Tablas!F813="","",Tablas!F813)</f>
        <v>29</v>
      </c>
      <c r="G815" s="1">
        <f>IF(Tablas!I813="","",Tablas!I813)</f>
        <v>26</v>
      </c>
      <c r="H815" s="1">
        <v>8</v>
      </c>
      <c r="I815" s="39">
        <f>IF($B815="","",-SUMIFS(Tabla7[Cantidad],Tabla7[Código del producto],$B815,Tabla7[Tipo de movimiento],"SALIDA",Tabla7[Mes],I$5))</f>
        <v>0</v>
      </c>
      <c r="J815" s="39">
        <f>IF($B815="","",-SUMIFS(Tabla7[Cantidad],Tabla7[Código del producto],$B815,Tabla7[Tipo de movimiento],"SALIDA",Tabla7[Mes],J$5))</f>
        <v>0</v>
      </c>
      <c r="K815" s="39">
        <f>IF($B815="","",-SUMIFS(Tabla7[Cantidad],Tabla7[Código del producto],$B815,Tabla7[Tipo de movimiento],"SALIDA",Tabla7[Mes],K$5))</f>
        <v>0</v>
      </c>
      <c r="L815" s="39">
        <f>IF($B815="","",-SUMIFS(Tabla7[Cantidad],Tabla7[Código del producto],$B815,Tabla7[Tipo de movimiento],"SALIDA",Tabla7[Mes],L$5))</f>
        <v>0</v>
      </c>
      <c r="M815" s="39">
        <f>IF($B815="","",-SUMIFS(Tabla7[Cantidad],Tabla7[Código del producto],$B815,Tabla7[Tipo de movimiento],"SALIDA",Tabla7[Mes],M$5))</f>
        <v>0</v>
      </c>
      <c r="N815" s="39">
        <f>IF($B815="","",-SUMIFS(Tabla7[Cantidad],Tabla7[Código del producto],$B815,Tabla7[Tipo de movimiento],"SALIDA",Tabla7[Mes],N$5))</f>
        <v>0</v>
      </c>
      <c r="O815" s="39">
        <f>IF($B815="","",-SUMIFS(Tabla7[Cantidad],Tabla7[Código del producto],$B815,Tabla7[Tipo de movimiento],"SALIDA",Tabla7[Mes],O$5))</f>
        <v>9</v>
      </c>
      <c r="P815" s="39">
        <f>IF($B815="","",-SUMIFS(Tabla7[Cantidad],Tabla7[Código del producto],$B815,Tabla7[Tipo de movimiento],"SALIDA",Tabla7[Mes],P$5))</f>
        <v>15</v>
      </c>
      <c r="Q815" s="39">
        <f t="shared" si="36"/>
        <v>8</v>
      </c>
      <c r="R815" s="51" t="str">
        <f>IF($B815="","",IFERROR(VLOOKUP($B815,'ABC rotación'!$C:$G,5,0),"C"))</f>
        <v>C</v>
      </c>
      <c r="S815" s="41">
        <f t="shared" si="37"/>
        <v>30</v>
      </c>
      <c r="T815" s="40">
        <f t="shared" si="38"/>
        <v>1.0344827586206897</v>
      </c>
      <c r="U815" s="23" t="str">
        <f>IF($B815="","",VLOOKUP($T815,Tablas!$X$14:$Y$17,2,1))</f>
        <v>3. VERDE</v>
      </c>
    </row>
    <row r="816" spans="2:21" x14ac:dyDescent="0.2">
      <c r="B816" s="1">
        <f>IF(Tablas!B814="","",Tablas!B814)</f>
        <v>300811</v>
      </c>
      <c r="C816" s="1" t="str">
        <f>IF(Tablas!C814="","",Tablas!C814)</f>
        <v>GOMA POSAPIES</v>
      </c>
      <c r="D816" s="1" t="str">
        <f>IF(Tablas!D814="","",Tablas!D814)</f>
        <v>11 - LLANTAS Y HULES</v>
      </c>
      <c r="E816" s="1" t="str">
        <f>IF(Tablas!E814="","",Tablas!E814)</f>
        <v>UN</v>
      </c>
      <c r="F816" s="1">
        <f>IF(Tablas!F814="","",Tablas!F814)</f>
        <v>12</v>
      </c>
      <c r="G816" s="1">
        <f>IF(Tablas!I814="","",Tablas!I814)</f>
        <v>50</v>
      </c>
      <c r="H816" s="1">
        <v>4</v>
      </c>
      <c r="I816" s="39">
        <f>IF($B816="","",-SUMIFS(Tabla7[Cantidad],Tabla7[Código del producto],$B816,Tabla7[Tipo de movimiento],"SALIDA",Tabla7[Mes],I$5))</f>
        <v>0</v>
      </c>
      <c r="J816" s="39">
        <f>IF($B816="","",-SUMIFS(Tabla7[Cantidad],Tabla7[Código del producto],$B816,Tabla7[Tipo de movimiento],"SALIDA",Tabla7[Mes],J$5))</f>
        <v>0</v>
      </c>
      <c r="K816" s="39">
        <f>IF($B816="","",-SUMIFS(Tabla7[Cantidad],Tabla7[Código del producto],$B816,Tabla7[Tipo de movimiento],"SALIDA",Tabla7[Mes],K$5))</f>
        <v>11</v>
      </c>
      <c r="L816" s="39">
        <f>IF($B816="","",-SUMIFS(Tabla7[Cantidad],Tabla7[Código del producto],$B816,Tabla7[Tipo de movimiento],"SALIDA",Tabla7[Mes],L$5))</f>
        <v>0</v>
      </c>
      <c r="M816" s="39">
        <f>IF($B816="","",-SUMIFS(Tabla7[Cantidad],Tabla7[Código del producto],$B816,Tabla7[Tipo de movimiento],"SALIDA",Tabla7[Mes],M$5))</f>
        <v>0</v>
      </c>
      <c r="N816" s="39">
        <f>IF($B816="","",-SUMIFS(Tabla7[Cantidad],Tabla7[Código del producto],$B816,Tabla7[Tipo de movimiento],"SALIDA",Tabla7[Mes],N$5))</f>
        <v>0</v>
      </c>
      <c r="O816" s="39">
        <f>IF($B816="","",-SUMIFS(Tabla7[Cantidad],Tabla7[Código del producto],$B816,Tabla7[Tipo de movimiento],"SALIDA",Tabla7[Mes],O$5))</f>
        <v>0</v>
      </c>
      <c r="P816" s="39">
        <f>IF($B816="","",-SUMIFS(Tabla7[Cantidad],Tabla7[Código del producto],$B816,Tabla7[Tipo de movimiento],"SALIDA",Tabla7[Mes],P$5))</f>
        <v>0</v>
      </c>
      <c r="Q816" s="39">
        <f t="shared" si="36"/>
        <v>0</v>
      </c>
      <c r="R816" s="51" t="str">
        <f>IF($B816="","",IFERROR(VLOOKUP($B816,'ABC rotación'!$C:$G,5,0),"C"))</f>
        <v>C</v>
      </c>
      <c r="S816" s="41">
        <f t="shared" si="37"/>
        <v>0</v>
      </c>
      <c r="T816" s="40">
        <f t="shared" si="38"/>
        <v>0</v>
      </c>
      <c r="U816" s="23" t="str">
        <f>IF($B816="","",VLOOKUP($T816,Tablas!$X$14:$Y$17,2,1))</f>
        <v>1. ROJO</v>
      </c>
    </row>
    <row r="817" spans="2:21" x14ac:dyDescent="0.2">
      <c r="B817" s="1">
        <f>IF(Tablas!B815="","",Tablas!B815)</f>
        <v>300812</v>
      </c>
      <c r="C817" s="1" t="str">
        <f>IF(Tablas!C815="","",Tablas!C815)</f>
        <v>BUJE DE LA RUEDA TRASERA</v>
      </c>
      <c r="D817" s="1" t="str">
        <f>IF(Tablas!D815="","",Tablas!D815)</f>
        <v>13 - TRACCION</v>
      </c>
      <c r="E817" s="1" t="str">
        <f>IF(Tablas!E815="","",Tablas!E815)</f>
        <v>UN</v>
      </c>
      <c r="F817" s="1">
        <f>IF(Tablas!F815="","",Tablas!F815)</f>
        <v>24</v>
      </c>
      <c r="G817" s="1">
        <f>IF(Tablas!I815="","",Tablas!I815)</f>
        <v>43</v>
      </c>
      <c r="H817" s="1">
        <v>10</v>
      </c>
      <c r="I817" s="39">
        <f>IF($B817="","",-SUMIFS(Tabla7[Cantidad],Tabla7[Código del producto],$B817,Tabla7[Tipo de movimiento],"SALIDA",Tabla7[Mes],I$5))</f>
        <v>0</v>
      </c>
      <c r="J817" s="39">
        <f>IF($B817="","",-SUMIFS(Tabla7[Cantidad],Tabla7[Código del producto],$B817,Tabla7[Tipo de movimiento],"SALIDA",Tabla7[Mes],J$5))</f>
        <v>0</v>
      </c>
      <c r="K817" s="39">
        <f>IF($B817="","",-SUMIFS(Tabla7[Cantidad],Tabla7[Código del producto],$B817,Tabla7[Tipo de movimiento],"SALIDA",Tabla7[Mes],K$5))</f>
        <v>0</v>
      </c>
      <c r="L817" s="39">
        <f>IF($B817="","",-SUMIFS(Tabla7[Cantidad],Tabla7[Código del producto],$B817,Tabla7[Tipo de movimiento],"SALIDA",Tabla7[Mes],L$5))</f>
        <v>0</v>
      </c>
      <c r="M817" s="39">
        <f>IF($B817="","",-SUMIFS(Tabla7[Cantidad],Tabla7[Código del producto],$B817,Tabla7[Tipo de movimiento],"SALIDA",Tabla7[Mes],M$5))</f>
        <v>0</v>
      </c>
      <c r="N817" s="39">
        <f>IF($B817="","",-SUMIFS(Tabla7[Cantidad],Tabla7[Código del producto],$B817,Tabla7[Tipo de movimiento],"SALIDA",Tabla7[Mes],N$5))</f>
        <v>0</v>
      </c>
      <c r="O817" s="39">
        <f>IF($B817="","",-SUMIFS(Tabla7[Cantidad],Tabla7[Código del producto],$B817,Tabla7[Tipo de movimiento],"SALIDA",Tabla7[Mes],O$5))</f>
        <v>0</v>
      </c>
      <c r="P817" s="39">
        <f>IF($B817="","",-SUMIFS(Tabla7[Cantidad],Tabla7[Código del producto],$B817,Tabla7[Tipo de movimiento],"SALIDA",Tabla7[Mes],P$5))</f>
        <v>0</v>
      </c>
      <c r="Q817" s="39">
        <f t="shared" si="36"/>
        <v>0</v>
      </c>
      <c r="R817" s="51" t="str">
        <f>IF($B817="","",IFERROR(VLOOKUP($B817,'ABC rotación'!$C:$G,5,0),"C"))</f>
        <v>C</v>
      </c>
      <c r="S817" s="41">
        <f t="shared" si="37"/>
        <v>0</v>
      </c>
      <c r="T817" s="40">
        <f t="shared" si="38"/>
        <v>0</v>
      </c>
      <c r="U817" s="23" t="str">
        <f>IF($B817="","",VLOOKUP($T817,Tablas!$X$14:$Y$17,2,1))</f>
        <v>1. ROJO</v>
      </c>
    </row>
    <row r="818" spans="2:21" x14ac:dyDescent="0.2">
      <c r="B818" s="1">
        <f>IF(Tablas!B816="","",Tablas!B816)</f>
        <v>300813</v>
      </c>
      <c r="C818" s="1" t="str">
        <f>IF(Tablas!C816="","",Tablas!C816)</f>
        <v>ARO DEL RIN RUEDA TRASERA</v>
      </c>
      <c r="D818" s="1" t="str">
        <f>IF(Tablas!D816="","",Tablas!D816)</f>
        <v>13 - TRACCION</v>
      </c>
      <c r="E818" s="1" t="str">
        <f>IF(Tablas!E816="","",Tablas!E816)</f>
        <v>UN</v>
      </c>
      <c r="F818" s="1">
        <f>IF(Tablas!F816="","",Tablas!F816)</f>
        <v>29</v>
      </c>
      <c r="G818" s="1">
        <f>IF(Tablas!I816="","",Tablas!I816)</f>
        <v>27</v>
      </c>
      <c r="H818" s="1">
        <v>7</v>
      </c>
      <c r="I818" s="39">
        <f>IF($B818="","",-SUMIFS(Tabla7[Cantidad],Tabla7[Código del producto],$B818,Tabla7[Tipo de movimiento],"SALIDA",Tabla7[Mes],I$5))</f>
        <v>0</v>
      </c>
      <c r="J818" s="39">
        <f>IF($B818="","",-SUMIFS(Tabla7[Cantidad],Tabla7[Código del producto],$B818,Tabla7[Tipo de movimiento],"SALIDA",Tabla7[Mes],J$5))</f>
        <v>7</v>
      </c>
      <c r="K818" s="39">
        <f>IF($B818="","",-SUMIFS(Tabla7[Cantidad],Tabla7[Código del producto],$B818,Tabla7[Tipo de movimiento],"SALIDA",Tabla7[Mes],K$5))</f>
        <v>0</v>
      </c>
      <c r="L818" s="39">
        <f>IF($B818="","",-SUMIFS(Tabla7[Cantidad],Tabla7[Código del producto],$B818,Tabla7[Tipo de movimiento],"SALIDA",Tabla7[Mes],L$5))</f>
        <v>0</v>
      </c>
      <c r="M818" s="39">
        <f>IF($B818="","",-SUMIFS(Tabla7[Cantidad],Tabla7[Código del producto],$B818,Tabla7[Tipo de movimiento],"SALIDA",Tabla7[Mes],M$5))</f>
        <v>5</v>
      </c>
      <c r="N818" s="39">
        <f>IF($B818="","",-SUMIFS(Tabla7[Cantidad],Tabla7[Código del producto],$B818,Tabla7[Tipo de movimiento],"SALIDA",Tabla7[Mes],N$5))</f>
        <v>0</v>
      </c>
      <c r="O818" s="39">
        <f>IF($B818="","",-SUMIFS(Tabla7[Cantidad],Tabla7[Código del producto],$B818,Tabla7[Tipo de movimiento],"SALIDA",Tabla7[Mes],O$5))</f>
        <v>18</v>
      </c>
      <c r="P818" s="39">
        <f>IF($B818="","",-SUMIFS(Tabla7[Cantidad],Tabla7[Código del producto],$B818,Tabla7[Tipo de movimiento],"SALIDA",Tabla7[Mes],P$5))</f>
        <v>5</v>
      </c>
      <c r="Q818" s="39">
        <f t="shared" si="36"/>
        <v>7.666666666666667</v>
      </c>
      <c r="R818" s="51" t="str">
        <f>IF($B818="","",IFERROR(VLOOKUP($B818,'ABC rotación'!$C:$G,5,0),"C"))</f>
        <v>A</v>
      </c>
      <c r="S818" s="41">
        <f t="shared" si="37"/>
        <v>27.391304347826086</v>
      </c>
      <c r="T818" s="40">
        <f t="shared" si="38"/>
        <v>0.94452773613193397</v>
      </c>
      <c r="U818" s="23" t="str">
        <f>IF($B818="","",VLOOKUP($T818,Tablas!$X$14:$Y$17,2,1))</f>
        <v>2. AMARILLO</v>
      </c>
    </row>
    <row r="819" spans="2:21" x14ac:dyDescent="0.2">
      <c r="B819" s="1">
        <f>IF(Tablas!B817="","",Tablas!B817)</f>
        <v>300814</v>
      </c>
      <c r="C819" s="1" t="str">
        <f>IF(Tablas!C817="","",Tablas!C817)</f>
        <v>BASE DE BATERIA</v>
      </c>
      <c r="D819" s="1" t="str">
        <f>IF(Tablas!D817="","",Tablas!D817)</f>
        <v>15 - MISCELANEOS</v>
      </c>
      <c r="E819" s="1" t="str">
        <f>IF(Tablas!E817="","",Tablas!E817)</f>
        <v>UN</v>
      </c>
      <c r="F819" s="1">
        <f>IF(Tablas!F817="","",Tablas!F817)</f>
        <v>27</v>
      </c>
      <c r="G819" s="1">
        <f>IF(Tablas!I817="","",Tablas!I817)</f>
        <v>37</v>
      </c>
      <c r="H819" s="1">
        <v>8</v>
      </c>
      <c r="I819" s="39">
        <f>IF($B819="","",-SUMIFS(Tabla7[Cantidad],Tabla7[Código del producto],$B819,Tabla7[Tipo de movimiento],"SALIDA",Tabla7[Mes],I$5))</f>
        <v>30</v>
      </c>
      <c r="J819" s="39">
        <f>IF($B819="","",-SUMIFS(Tabla7[Cantidad],Tabla7[Código del producto],$B819,Tabla7[Tipo de movimiento],"SALIDA",Tabla7[Mes],J$5))</f>
        <v>0</v>
      </c>
      <c r="K819" s="39">
        <f>IF($B819="","",-SUMIFS(Tabla7[Cantidad],Tabla7[Código del producto],$B819,Tabla7[Tipo de movimiento],"SALIDA",Tabla7[Mes],K$5))</f>
        <v>0</v>
      </c>
      <c r="L819" s="39">
        <f>IF($B819="","",-SUMIFS(Tabla7[Cantidad],Tabla7[Código del producto],$B819,Tabla7[Tipo de movimiento],"SALIDA",Tabla7[Mes],L$5))</f>
        <v>0</v>
      </c>
      <c r="M819" s="39">
        <f>IF($B819="","",-SUMIFS(Tabla7[Cantidad],Tabla7[Código del producto],$B819,Tabla7[Tipo de movimiento],"SALIDA",Tabla7[Mes],M$5))</f>
        <v>8</v>
      </c>
      <c r="N819" s="39">
        <f>IF($B819="","",-SUMIFS(Tabla7[Cantidad],Tabla7[Código del producto],$B819,Tabla7[Tipo de movimiento],"SALIDA",Tabla7[Mes],N$5))</f>
        <v>0</v>
      </c>
      <c r="O819" s="39">
        <f>IF($B819="","",-SUMIFS(Tabla7[Cantidad],Tabla7[Código del producto],$B819,Tabla7[Tipo de movimiento],"SALIDA",Tabla7[Mes],O$5))</f>
        <v>0</v>
      </c>
      <c r="P819" s="39">
        <f>IF($B819="","",-SUMIFS(Tabla7[Cantidad],Tabla7[Código del producto],$B819,Tabla7[Tipo de movimiento],"SALIDA",Tabla7[Mes],P$5))</f>
        <v>18</v>
      </c>
      <c r="Q819" s="39">
        <f t="shared" si="36"/>
        <v>6</v>
      </c>
      <c r="R819" s="51" t="str">
        <f>IF($B819="","",IFERROR(VLOOKUP($B819,'ABC rotación'!$C:$G,5,0),"C"))</f>
        <v>B</v>
      </c>
      <c r="S819" s="41">
        <f t="shared" si="37"/>
        <v>40</v>
      </c>
      <c r="T819" s="40">
        <f t="shared" si="38"/>
        <v>1.4814814814814814</v>
      </c>
      <c r="U819" s="23" t="str">
        <f>IF($B819="","",VLOOKUP($T819,Tablas!$X$14:$Y$17,2,1))</f>
        <v>3. VERDE</v>
      </c>
    </row>
    <row r="820" spans="2:21" x14ac:dyDescent="0.2">
      <c r="B820" s="1">
        <f>IF(Tablas!B818="","",Tablas!B818)</f>
        <v>300815</v>
      </c>
      <c r="C820" s="1" t="str">
        <f>IF(Tablas!C818="","",Tablas!C818)</f>
        <v>UNIDAD CDI</v>
      </c>
      <c r="D820" s="1" t="str">
        <f>IF(Tablas!D818="","",Tablas!D818)</f>
        <v>08 - ELECTRICO</v>
      </c>
      <c r="E820" s="1" t="str">
        <f>IF(Tablas!E818="","",Tablas!E818)</f>
        <v>UN</v>
      </c>
      <c r="F820" s="1">
        <f>IF(Tablas!F818="","",Tablas!F818)</f>
        <v>24</v>
      </c>
      <c r="G820" s="1">
        <f>IF(Tablas!I818="","",Tablas!I818)</f>
        <v>23</v>
      </c>
      <c r="H820" s="1">
        <v>4</v>
      </c>
      <c r="I820" s="39">
        <f>IF($B820="","",-SUMIFS(Tabla7[Cantidad],Tabla7[Código del producto],$B820,Tabla7[Tipo de movimiento],"SALIDA",Tabla7[Mes],I$5))</f>
        <v>0</v>
      </c>
      <c r="J820" s="39">
        <f>IF($B820="","",-SUMIFS(Tabla7[Cantidad],Tabla7[Código del producto],$B820,Tabla7[Tipo de movimiento],"SALIDA",Tabla7[Mes],J$5))</f>
        <v>7</v>
      </c>
      <c r="K820" s="39">
        <f>IF($B820="","",-SUMIFS(Tabla7[Cantidad],Tabla7[Código del producto],$B820,Tabla7[Tipo de movimiento],"SALIDA",Tabla7[Mes],K$5))</f>
        <v>0</v>
      </c>
      <c r="L820" s="39">
        <f>IF($B820="","",-SUMIFS(Tabla7[Cantidad],Tabla7[Código del producto],$B820,Tabla7[Tipo de movimiento],"SALIDA",Tabla7[Mes],L$5))</f>
        <v>0</v>
      </c>
      <c r="M820" s="39">
        <f>IF($B820="","",-SUMIFS(Tabla7[Cantidad],Tabla7[Código del producto],$B820,Tabla7[Tipo de movimiento],"SALIDA",Tabla7[Mes],M$5))</f>
        <v>0</v>
      </c>
      <c r="N820" s="39">
        <f>IF($B820="","",-SUMIFS(Tabla7[Cantidad],Tabla7[Código del producto],$B820,Tabla7[Tipo de movimiento],"SALIDA",Tabla7[Mes],N$5))</f>
        <v>0</v>
      </c>
      <c r="O820" s="39">
        <f>IF($B820="","",-SUMIFS(Tabla7[Cantidad],Tabla7[Código del producto],$B820,Tabla7[Tipo de movimiento],"SALIDA",Tabla7[Mes],O$5))</f>
        <v>0</v>
      </c>
      <c r="P820" s="39">
        <f>IF($B820="","",-SUMIFS(Tabla7[Cantidad],Tabla7[Código del producto],$B820,Tabla7[Tipo de movimiento],"SALIDA",Tabla7[Mes],P$5))</f>
        <v>0</v>
      </c>
      <c r="Q820" s="39">
        <f t="shared" si="36"/>
        <v>0</v>
      </c>
      <c r="R820" s="51" t="str">
        <f>IF($B820="","",IFERROR(VLOOKUP($B820,'ABC rotación'!$C:$G,5,0),"C"))</f>
        <v>B</v>
      </c>
      <c r="S820" s="41">
        <f t="shared" si="37"/>
        <v>0</v>
      </c>
      <c r="T820" s="40">
        <f t="shared" si="38"/>
        <v>0</v>
      </c>
      <c r="U820" s="23" t="str">
        <f>IF($B820="","",VLOOKUP($T820,Tablas!$X$14:$Y$17,2,1))</f>
        <v>1. ROJO</v>
      </c>
    </row>
    <row r="821" spans="2:21" x14ac:dyDescent="0.2">
      <c r="B821" s="1">
        <f>IF(Tablas!B819="","",Tablas!B819)</f>
        <v>300816</v>
      </c>
      <c r="C821" s="1" t="str">
        <f>IF(Tablas!C819="","",Tablas!C819)</f>
        <v>EMPAQUE DE CENTRAL DE CARTER</v>
      </c>
      <c r="D821" s="1" t="str">
        <f>IF(Tablas!D819="","",Tablas!D819)</f>
        <v>15 - MISCELANEOS</v>
      </c>
      <c r="E821" s="1" t="str">
        <f>IF(Tablas!E819="","",Tablas!E819)</f>
        <v>UN</v>
      </c>
      <c r="F821" s="1">
        <f>IF(Tablas!F819="","",Tablas!F819)</f>
        <v>27</v>
      </c>
      <c r="G821" s="1">
        <f>IF(Tablas!I819="","",Tablas!I819)</f>
        <v>33</v>
      </c>
      <c r="H821" s="1">
        <v>3</v>
      </c>
      <c r="I821" s="39">
        <f>IF($B821="","",-SUMIFS(Tabla7[Cantidad],Tabla7[Código del producto],$B821,Tabla7[Tipo de movimiento],"SALIDA",Tabla7[Mes],I$5))</f>
        <v>0</v>
      </c>
      <c r="J821" s="39">
        <f>IF($B821="","",-SUMIFS(Tabla7[Cantidad],Tabla7[Código del producto],$B821,Tabla7[Tipo de movimiento],"SALIDA",Tabla7[Mes],J$5))</f>
        <v>0</v>
      </c>
      <c r="K821" s="39">
        <f>IF($B821="","",-SUMIFS(Tabla7[Cantidad],Tabla7[Código del producto],$B821,Tabla7[Tipo de movimiento],"SALIDA",Tabla7[Mes],K$5))</f>
        <v>0</v>
      </c>
      <c r="L821" s="39">
        <f>IF($B821="","",-SUMIFS(Tabla7[Cantidad],Tabla7[Código del producto],$B821,Tabla7[Tipo de movimiento],"SALIDA",Tabla7[Mes],L$5))</f>
        <v>7</v>
      </c>
      <c r="M821" s="39">
        <f>IF($B821="","",-SUMIFS(Tabla7[Cantidad],Tabla7[Código del producto],$B821,Tabla7[Tipo de movimiento],"SALIDA",Tabla7[Mes],M$5))</f>
        <v>0</v>
      </c>
      <c r="N821" s="39">
        <f>IF($B821="","",-SUMIFS(Tabla7[Cantidad],Tabla7[Código del producto],$B821,Tabla7[Tipo de movimiento],"SALIDA",Tabla7[Mes],N$5))</f>
        <v>13</v>
      </c>
      <c r="O821" s="39">
        <f>IF($B821="","",-SUMIFS(Tabla7[Cantidad],Tabla7[Código del producto],$B821,Tabla7[Tipo de movimiento],"SALIDA",Tabla7[Mes],O$5))</f>
        <v>0</v>
      </c>
      <c r="P821" s="39">
        <f>IF($B821="","",-SUMIFS(Tabla7[Cantidad],Tabla7[Código del producto],$B821,Tabla7[Tipo de movimiento],"SALIDA",Tabla7[Mes],P$5))</f>
        <v>11</v>
      </c>
      <c r="Q821" s="39">
        <f t="shared" si="36"/>
        <v>8</v>
      </c>
      <c r="R821" s="51" t="str">
        <f>IF($B821="","",IFERROR(VLOOKUP($B821,'ABC rotación'!$C:$G,5,0),"C"))</f>
        <v>A</v>
      </c>
      <c r="S821" s="41">
        <f t="shared" si="37"/>
        <v>11.25</v>
      </c>
      <c r="T821" s="40">
        <f t="shared" si="38"/>
        <v>0.41666666666666669</v>
      </c>
      <c r="U821" s="23" t="str">
        <f>IF($B821="","",VLOOKUP($T821,Tablas!$X$14:$Y$17,2,1))</f>
        <v>1. ROJO</v>
      </c>
    </row>
    <row r="822" spans="2:21" x14ac:dyDescent="0.2">
      <c r="B822" s="1">
        <f>IF(Tablas!B820="","",Tablas!B820)</f>
        <v>300817</v>
      </c>
      <c r="C822" s="1" t="str">
        <f>IF(Tablas!C820="","",Tablas!C820)</f>
        <v>GUARDA CADENA INFERIOR</v>
      </c>
      <c r="D822" s="1" t="str">
        <f>IF(Tablas!D820="","",Tablas!D820)</f>
        <v>06 - AMORTIGUADORES</v>
      </c>
      <c r="E822" s="1" t="str">
        <f>IF(Tablas!E820="","",Tablas!E820)</f>
        <v>UN</v>
      </c>
      <c r="F822" s="1">
        <f>IF(Tablas!F820="","",Tablas!F820)</f>
        <v>20</v>
      </c>
      <c r="G822" s="1">
        <f>IF(Tablas!I820="","",Tablas!I820)</f>
        <v>13</v>
      </c>
      <c r="H822" s="1">
        <v>7</v>
      </c>
      <c r="I822" s="39">
        <f>IF($B822="","",-SUMIFS(Tabla7[Cantidad],Tabla7[Código del producto],$B822,Tabla7[Tipo de movimiento],"SALIDA",Tabla7[Mes],I$5))</f>
        <v>0</v>
      </c>
      <c r="J822" s="39">
        <f>IF($B822="","",-SUMIFS(Tabla7[Cantidad],Tabla7[Código del producto],$B822,Tabla7[Tipo de movimiento],"SALIDA",Tabla7[Mes],J$5))</f>
        <v>0</v>
      </c>
      <c r="K822" s="39">
        <f>IF($B822="","",-SUMIFS(Tabla7[Cantidad],Tabla7[Código del producto],$B822,Tabla7[Tipo de movimiento],"SALIDA",Tabla7[Mes],K$5))</f>
        <v>11</v>
      </c>
      <c r="L822" s="39">
        <f>IF($B822="","",-SUMIFS(Tabla7[Cantidad],Tabla7[Código del producto],$B822,Tabla7[Tipo de movimiento],"SALIDA",Tabla7[Mes],L$5))</f>
        <v>0</v>
      </c>
      <c r="M822" s="39">
        <f>IF($B822="","",-SUMIFS(Tabla7[Cantidad],Tabla7[Código del producto],$B822,Tabla7[Tipo de movimiento],"SALIDA",Tabla7[Mes],M$5))</f>
        <v>0</v>
      </c>
      <c r="N822" s="39">
        <f>IF($B822="","",-SUMIFS(Tabla7[Cantidad],Tabla7[Código del producto],$B822,Tabla7[Tipo de movimiento],"SALIDA",Tabla7[Mes],N$5))</f>
        <v>0</v>
      </c>
      <c r="O822" s="39">
        <f>IF($B822="","",-SUMIFS(Tabla7[Cantidad],Tabla7[Código del producto],$B822,Tabla7[Tipo de movimiento],"SALIDA",Tabla7[Mes],O$5))</f>
        <v>10</v>
      </c>
      <c r="P822" s="39">
        <f>IF($B822="","",-SUMIFS(Tabla7[Cantidad],Tabla7[Código del producto],$B822,Tabla7[Tipo de movimiento],"SALIDA",Tabla7[Mes],P$5))</f>
        <v>12</v>
      </c>
      <c r="Q822" s="39">
        <f t="shared" si="36"/>
        <v>7.333333333333333</v>
      </c>
      <c r="R822" s="51" t="str">
        <f>IF($B822="","",IFERROR(VLOOKUP($B822,'ABC rotación'!$C:$G,5,0),"C"))</f>
        <v>B</v>
      </c>
      <c r="S822" s="41">
        <f t="shared" si="37"/>
        <v>28.636363636363637</v>
      </c>
      <c r="T822" s="40">
        <f t="shared" si="38"/>
        <v>1.4318181818181819</v>
      </c>
      <c r="U822" s="23" t="str">
        <f>IF($B822="","",VLOOKUP($T822,Tablas!$X$14:$Y$17,2,1))</f>
        <v>3. VERDE</v>
      </c>
    </row>
    <row r="823" spans="2:21" x14ac:dyDescent="0.2">
      <c r="B823" s="1">
        <f>IF(Tablas!B821="","",Tablas!B821)</f>
        <v>300818</v>
      </c>
      <c r="C823" s="1" t="str">
        <f>IF(Tablas!C821="","",Tablas!C821)</f>
        <v>PUÑO IZQUIERDO</v>
      </c>
      <c r="D823" s="1" t="str">
        <f>IF(Tablas!D821="","",Tablas!D821)</f>
        <v>11 - LLANTAS Y HULES</v>
      </c>
      <c r="E823" s="1" t="str">
        <f>IF(Tablas!E821="","",Tablas!E821)</f>
        <v>UN</v>
      </c>
      <c r="F823" s="1">
        <f>IF(Tablas!F821="","",Tablas!F821)</f>
        <v>16</v>
      </c>
      <c r="G823" s="1">
        <f>IF(Tablas!I821="","",Tablas!I821)</f>
        <v>20</v>
      </c>
      <c r="H823" s="1">
        <v>7</v>
      </c>
      <c r="I823" s="39">
        <f>IF($B823="","",-SUMIFS(Tabla7[Cantidad],Tabla7[Código del producto],$B823,Tabla7[Tipo de movimiento],"SALIDA",Tabla7[Mes],I$5))</f>
        <v>0</v>
      </c>
      <c r="J823" s="39">
        <f>IF($B823="","",-SUMIFS(Tabla7[Cantidad],Tabla7[Código del producto],$B823,Tabla7[Tipo de movimiento],"SALIDA",Tabla7[Mes],J$5))</f>
        <v>15</v>
      </c>
      <c r="K823" s="39">
        <f>IF($B823="","",-SUMIFS(Tabla7[Cantidad],Tabla7[Código del producto],$B823,Tabla7[Tipo de movimiento],"SALIDA",Tabla7[Mes],K$5))</f>
        <v>0</v>
      </c>
      <c r="L823" s="39">
        <f>IF($B823="","",-SUMIFS(Tabla7[Cantidad],Tabla7[Código del producto],$B823,Tabla7[Tipo de movimiento],"SALIDA",Tabla7[Mes],L$5))</f>
        <v>0</v>
      </c>
      <c r="M823" s="39">
        <f>IF($B823="","",-SUMIFS(Tabla7[Cantidad],Tabla7[Código del producto],$B823,Tabla7[Tipo de movimiento],"SALIDA",Tabla7[Mes],M$5))</f>
        <v>5</v>
      </c>
      <c r="N823" s="39">
        <f>IF($B823="","",-SUMIFS(Tabla7[Cantidad],Tabla7[Código del producto],$B823,Tabla7[Tipo de movimiento],"SALIDA",Tabla7[Mes],N$5))</f>
        <v>0</v>
      </c>
      <c r="O823" s="39">
        <f>IF($B823="","",-SUMIFS(Tabla7[Cantidad],Tabla7[Código del producto],$B823,Tabla7[Tipo de movimiento],"SALIDA",Tabla7[Mes],O$5))</f>
        <v>0</v>
      </c>
      <c r="P823" s="39">
        <f>IF($B823="","",-SUMIFS(Tabla7[Cantidad],Tabla7[Código del producto],$B823,Tabla7[Tipo de movimiento],"SALIDA",Tabla7[Mes],P$5))</f>
        <v>0</v>
      </c>
      <c r="Q823" s="39">
        <f t="shared" si="36"/>
        <v>0</v>
      </c>
      <c r="R823" s="51" t="str">
        <f>IF($B823="","",IFERROR(VLOOKUP($B823,'ABC rotación'!$C:$G,5,0),"C"))</f>
        <v>C</v>
      </c>
      <c r="S823" s="41">
        <f t="shared" si="37"/>
        <v>0</v>
      </c>
      <c r="T823" s="40">
        <f t="shared" si="38"/>
        <v>0</v>
      </c>
      <c r="U823" s="23" t="str">
        <f>IF($B823="","",VLOOKUP($T823,Tablas!$X$14:$Y$17,2,1))</f>
        <v>1. ROJO</v>
      </c>
    </row>
    <row r="824" spans="2:21" x14ac:dyDescent="0.2">
      <c r="B824" s="1">
        <f>IF(Tablas!B822="","",Tablas!B822)</f>
        <v>300819</v>
      </c>
      <c r="C824" s="1" t="str">
        <f>IF(Tablas!C822="","",Tablas!C822)</f>
        <v>VENTILADOR</v>
      </c>
      <c r="D824" s="1" t="str">
        <f>IF(Tablas!D822="","",Tablas!D822)</f>
        <v>04 - FRENOS Y EMBRAGUES</v>
      </c>
      <c r="E824" s="1" t="str">
        <f>IF(Tablas!E822="","",Tablas!E822)</f>
        <v>UN</v>
      </c>
      <c r="F824" s="1">
        <f>IF(Tablas!F822="","",Tablas!F822)</f>
        <v>13</v>
      </c>
      <c r="G824" s="1">
        <f>IF(Tablas!I822="","",Tablas!I822)</f>
        <v>44</v>
      </c>
      <c r="H824" s="1">
        <v>8</v>
      </c>
      <c r="I824" s="39">
        <f>IF($B824="","",-SUMIFS(Tabla7[Cantidad],Tabla7[Código del producto],$B824,Tabla7[Tipo de movimiento],"SALIDA",Tabla7[Mes],I$5))</f>
        <v>0</v>
      </c>
      <c r="J824" s="39">
        <f>IF($B824="","",-SUMIFS(Tabla7[Cantidad],Tabla7[Código del producto],$B824,Tabla7[Tipo de movimiento],"SALIDA",Tabla7[Mes],J$5))</f>
        <v>0</v>
      </c>
      <c r="K824" s="39">
        <f>IF($B824="","",-SUMIFS(Tabla7[Cantidad],Tabla7[Código del producto],$B824,Tabla7[Tipo de movimiento],"SALIDA",Tabla7[Mes],K$5))</f>
        <v>0</v>
      </c>
      <c r="L824" s="39">
        <f>IF($B824="","",-SUMIFS(Tabla7[Cantidad],Tabla7[Código del producto],$B824,Tabla7[Tipo de movimiento],"SALIDA",Tabla7[Mes],L$5))</f>
        <v>0</v>
      </c>
      <c r="M824" s="39">
        <f>IF($B824="","",-SUMIFS(Tabla7[Cantidad],Tabla7[Código del producto],$B824,Tabla7[Tipo de movimiento],"SALIDA",Tabla7[Mes],M$5))</f>
        <v>16</v>
      </c>
      <c r="N824" s="39">
        <f>IF($B824="","",-SUMIFS(Tabla7[Cantidad],Tabla7[Código del producto],$B824,Tabla7[Tipo de movimiento],"SALIDA",Tabla7[Mes],N$5))</f>
        <v>0</v>
      </c>
      <c r="O824" s="39">
        <f>IF($B824="","",-SUMIFS(Tabla7[Cantidad],Tabla7[Código del producto],$B824,Tabla7[Tipo de movimiento],"SALIDA",Tabla7[Mes],O$5))</f>
        <v>0</v>
      </c>
      <c r="P824" s="39">
        <f>IF($B824="","",-SUMIFS(Tabla7[Cantidad],Tabla7[Código del producto],$B824,Tabla7[Tipo de movimiento],"SALIDA",Tabla7[Mes],P$5))</f>
        <v>0</v>
      </c>
      <c r="Q824" s="39">
        <f t="shared" si="36"/>
        <v>0</v>
      </c>
      <c r="R824" s="51" t="str">
        <f>IF($B824="","",IFERROR(VLOOKUP($B824,'ABC rotación'!$C:$G,5,0),"C"))</f>
        <v>B</v>
      </c>
      <c r="S824" s="41">
        <f t="shared" si="37"/>
        <v>0</v>
      </c>
      <c r="T824" s="40">
        <f t="shared" si="38"/>
        <v>0</v>
      </c>
      <c r="U824" s="23" t="str">
        <f>IF($B824="","",VLOOKUP($T824,Tablas!$X$14:$Y$17,2,1))</f>
        <v>1. ROJO</v>
      </c>
    </row>
    <row r="825" spans="2:21" x14ac:dyDescent="0.2">
      <c r="B825" s="1">
        <f>IF(Tablas!B823="","",Tablas!B823)</f>
        <v>300820</v>
      </c>
      <c r="C825" s="1" t="str">
        <f>IF(Tablas!C823="","",Tablas!C823)</f>
        <v>ESPACIADOR INTERNO EJE TRASERO</v>
      </c>
      <c r="D825" s="1" t="str">
        <f>IF(Tablas!D823="","",Tablas!D823)</f>
        <v>13 - TRACCION</v>
      </c>
      <c r="E825" s="1" t="str">
        <f>IF(Tablas!E823="","",Tablas!E823)</f>
        <v>UN</v>
      </c>
      <c r="F825" s="1">
        <f>IF(Tablas!F823="","",Tablas!F823)</f>
        <v>12</v>
      </c>
      <c r="G825" s="1">
        <f>IF(Tablas!I823="","",Tablas!I823)</f>
        <v>16</v>
      </c>
      <c r="H825" s="1">
        <v>9</v>
      </c>
      <c r="I825" s="39">
        <f>IF($B825="","",-SUMIFS(Tabla7[Cantidad],Tabla7[Código del producto],$B825,Tabla7[Tipo de movimiento],"SALIDA",Tabla7[Mes],I$5))</f>
        <v>6</v>
      </c>
      <c r="J825" s="39">
        <f>IF($B825="","",-SUMIFS(Tabla7[Cantidad],Tabla7[Código del producto],$B825,Tabla7[Tipo de movimiento],"SALIDA",Tabla7[Mes],J$5))</f>
        <v>9</v>
      </c>
      <c r="K825" s="39">
        <f>IF($B825="","",-SUMIFS(Tabla7[Cantidad],Tabla7[Código del producto],$B825,Tabla7[Tipo de movimiento],"SALIDA",Tabla7[Mes],K$5))</f>
        <v>8</v>
      </c>
      <c r="L825" s="39">
        <f>IF($B825="","",-SUMIFS(Tabla7[Cantidad],Tabla7[Código del producto],$B825,Tabla7[Tipo de movimiento],"SALIDA",Tabla7[Mes],L$5))</f>
        <v>17</v>
      </c>
      <c r="M825" s="39">
        <f>IF($B825="","",-SUMIFS(Tabla7[Cantidad],Tabla7[Código del producto],$B825,Tabla7[Tipo de movimiento],"SALIDA",Tabla7[Mes],M$5))</f>
        <v>35</v>
      </c>
      <c r="N825" s="39">
        <f>IF($B825="","",-SUMIFS(Tabla7[Cantidad],Tabla7[Código del producto],$B825,Tabla7[Tipo de movimiento],"SALIDA",Tabla7[Mes],N$5))</f>
        <v>0</v>
      </c>
      <c r="O825" s="39">
        <f>IF($B825="","",-SUMIFS(Tabla7[Cantidad],Tabla7[Código del producto],$B825,Tabla7[Tipo de movimiento],"SALIDA",Tabla7[Mes],O$5))</f>
        <v>0</v>
      </c>
      <c r="P825" s="39">
        <f>IF($B825="","",-SUMIFS(Tabla7[Cantidad],Tabla7[Código del producto],$B825,Tabla7[Tipo de movimiento],"SALIDA",Tabla7[Mes],P$5))</f>
        <v>0</v>
      </c>
      <c r="Q825" s="39">
        <f t="shared" si="36"/>
        <v>0</v>
      </c>
      <c r="R825" s="51" t="str">
        <f>IF($B825="","",IFERROR(VLOOKUP($B825,'ABC rotación'!$C:$G,5,0),"C"))</f>
        <v>A</v>
      </c>
      <c r="S825" s="41">
        <f t="shared" si="37"/>
        <v>0</v>
      </c>
      <c r="T825" s="40">
        <f t="shared" si="38"/>
        <v>0</v>
      </c>
      <c r="U825" s="23" t="str">
        <f>IF($B825="","",VLOOKUP($T825,Tablas!$X$14:$Y$17,2,1))</f>
        <v>1. ROJO</v>
      </c>
    </row>
    <row r="826" spans="2:21" x14ac:dyDescent="0.2">
      <c r="B826" s="1">
        <f>IF(Tablas!B824="","",Tablas!B824)</f>
        <v>300821</v>
      </c>
      <c r="C826" s="1" t="str">
        <f>IF(Tablas!C824="","",Tablas!C824)</f>
        <v>RIN RUEDA TRASERA/ROJO/ALUMI</v>
      </c>
      <c r="D826" s="1" t="str">
        <f>IF(Tablas!D824="","",Tablas!D824)</f>
        <v>13 - TRACCION</v>
      </c>
      <c r="E826" s="1" t="str">
        <f>IF(Tablas!E824="","",Tablas!E824)</f>
        <v>UN</v>
      </c>
      <c r="F826" s="1">
        <f>IF(Tablas!F824="","",Tablas!F824)</f>
        <v>22</v>
      </c>
      <c r="G826" s="1">
        <f>IF(Tablas!I824="","",Tablas!I824)</f>
        <v>14</v>
      </c>
      <c r="H826" s="1">
        <v>2</v>
      </c>
      <c r="I826" s="39">
        <f>IF($B826="","",-SUMIFS(Tabla7[Cantidad],Tabla7[Código del producto],$B826,Tabla7[Tipo de movimiento],"SALIDA",Tabla7[Mes],I$5))</f>
        <v>12</v>
      </c>
      <c r="J826" s="39">
        <f>IF($B826="","",-SUMIFS(Tabla7[Cantidad],Tabla7[Código del producto],$B826,Tabla7[Tipo de movimiento],"SALIDA",Tabla7[Mes],J$5))</f>
        <v>0</v>
      </c>
      <c r="K826" s="39">
        <f>IF($B826="","",-SUMIFS(Tabla7[Cantidad],Tabla7[Código del producto],$B826,Tabla7[Tipo de movimiento],"SALIDA",Tabla7[Mes],K$5))</f>
        <v>0</v>
      </c>
      <c r="L826" s="39">
        <f>IF($B826="","",-SUMIFS(Tabla7[Cantidad],Tabla7[Código del producto],$B826,Tabla7[Tipo de movimiento],"SALIDA",Tabla7[Mes],L$5))</f>
        <v>0</v>
      </c>
      <c r="M826" s="39">
        <f>IF($B826="","",-SUMIFS(Tabla7[Cantidad],Tabla7[Código del producto],$B826,Tabla7[Tipo de movimiento],"SALIDA",Tabla7[Mes],M$5))</f>
        <v>0</v>
      </c>
      <c r="N826" s="39">
        <f>IF($B826="","",-SUMIFS(Tabla7[Cantidad],Tabla7[Código del producto],$B826,Tabla7[Tipo de movimiento],"SALIDA",Tabla7[Mes],N$5))</f>
        <v>6</v>
      </c>
      <c r="O826" s="39">
        <f>IF($B826="","",-SUMIFS(Tabla7[Cantidad],Tabla7[Código del producto],$B826,Tabla7[Tipo de movimiento],"SALIDA",Tabla7[Mes],O$5))</f>
        <v>6</v>
      </c>
      <c r="P826" s="39">
        <f>IF($B826="","",-SUMIFS(Tabla7[Cantidad],Tabla7[Código del producto],$B826,Tabla7[Tipo de movimiento],"SALIDA",Tabla7[Mes],P$5))</f>
        <v>0</v>
      </c>
      <c r="Q826" s="39">
        <f t="shared" si="36"/>
        <v>4</v>
      </c>
      <c r="R826" s="51" t="str">
        <f>IF($B826="","",IFERROR(VLOOKUP($B826,'ABC rotación'!$C:$G,5,0),"C"))</f>
        <v>A</v>
      </c>
      <c r="S826" s="41">
        <f t="shared" si="37"/>
        <v>15</v>
      </c>
      <c r="T826" s="40">
        <f t="shared" si="38"/>
        <v>0.68181818181818177</v>
      </c>
      <c r="U826" s="23" t="str">
        <f>IF($B826="","",VLOOKUP($T826,Tablas!$X$14:$Y$17,2,1))</f>
        <v>2. AMARILLO</v>
      </c>
    </row>
    <row r="827" spans="2:21" x14ac:dyDescent="0.2">
      <c r="B827" s="1">
        <f>IF(Tablas!B825="","",Tablas!B825)</f>
        <v>300822</v>
      </c>
      <c r="C827" s="1" t="str">
        <f>IF(Tablas!C825="","",Tablas!C825)</f>
        <v>BASE POSAPIES DERECHO</v>
      </c>
      <c r="D827" s="1" t="str">
        <f>IF(Tablas!D825="","",Tablas!D825)</f>
        <v>07 - PEDALES Y POSAPIES</v>
      </c>
      <c r="E827" s="1" t="str">
        <f>IF(Tablas!E825="","",Tablas!E825)</f>
        <v>UN</v>
      </c>
      <c r="F827" s="1">
        <f>IF(Tablas!F825="","",Tablas!F825)</f>
        <v>22</v>
      </c>
      <c r="G827" s="1">
        <f>IF(Tablas!I825="","",Tablas!I825)</f>
        <v>13</v>
      </c>
      <c r="H827" s="1">
        <v>0</v>
      </c>
      <c r="I827" s="39">
        <f>IF($B827="","",-SUMIFS(Tabla7[Cantidad],Tabla7[Código del producto],$B827,Tabla7[Tipo de movimiento],"SALIDA",Tabla7[Mes],I$5))</f>
        <v>0</v>
      </c>
      <c r="J827" s="39">
        <f>IF($B827="","",-SUMIFS(Tabla7[Cantidad],Tabla7[Código del producto],$B827,Tabla7[Tipo de movimiento],"SALIDA",Tabla7[Mes],J$5))</f>
        <v>0</v>
      </c>
      <c r="K827" s="39">
        <f>IF($B827="","",-SUMIFS(Tabla7[Cantidad],Tabla7[Código del producto],$B827,Tabla7[Tipo de movimiento],"SALIDA",Tabla7[Mes],K$5))</f>
        <v>0</v>
      </c>
      <c r="L827" s="39">
        <f>IF($B827="","",-SUMIFS(Tabla7[Cantidad],Tabla7[Código del producto],$B827,Tabla7[Tipo de movimiento],"SALIDA",Tabla7[Mes],L$5))</f>
        <v>0</v>
      </c>
      <c r="M827" s="39">
        <f>IF($B827="","",-SUMIFS(Tabla7[Cantidad],Tabla7[Código del producto],$B827,Tabla7[Tipo de movimiento],"SALIDA",Tabla7[Mes],M$5))</f>
        <v>6</v>
      </c>
      <c r="N827" s="39">
        <f>IF($B827="","",-SUMIFS(Tabla7[Cantidad],Tabla7[Código del producto],$B827,Tabla7[Tipo de movimiento],"SALIDA",Tabla7[Mes],N$5))</f>
        <v>0</v>
      </c>
      <c r="O827" s="39">
        <f>IF($B827="","",-SUMIFS(Tabla7[Cantidad],Tabla7[Código del producto],$B827,Tabla7[Tipo de movimiento],"SALIDA",Tabla7[Mes],O$5))</f>
        <v>0</v>
      </c>
      <c r="P827" s="39">
        <f>IF($B827="","",-SUMIFS(Tabla7[Cantidad],Tabla7[Código del producto],$B827,Tabla7[Tipo de movimiento],"SALIDA",Tabla7[Mes],P$5))</f>
        <v>0</v>
      </c>
      <c r="Q827" s="39">
        <f t="shared" si="36"/>
        <v>0</v>
      </c>
      <c r="R827" s="51" t="str">
        <f>IF($B827="","",IFERROR(VLOOKUP($B827,'ABC rotación'!$C:$G,5,0),"C"))</f>
        <v>C</v>
      </c>
      <c r="S827" s="41">
        <f t="shared" si="37"/>
        <v>0</v>
      </c>
      <c r="T827" s="40">
        <f t="shared" si="38"/>
        <v>0</v>
      </c>
      <c r="U827" s="23" t="str">
        <f>IF($B827="","",VLOOKUP($T827,Tablas!$X$14:$Y$17,2,1))</f>
        <v>1. ROJO</v>
      </c>
    </row>
    <row r="828" spans="2:21" x14ac:dyDescent="0.2">
      <c r="B828" s="1">
        <f>IF(Tablas!B826="","",Tablas!B826)</f>
        <v>300823</v>
      </c>
      <c r="C828" s="1" t="str">
        <f>IF(Tablas!C826="","",Tablas!C826)</f>
        <v>BASE POSAPIES IZQUIERDO</v>
      </c>
      <c r="D828" s="1" t="str">
        <f>IF(Tablas!D826="","",Tablas!D826)</f>
        <v>07 - PEDALES Y POSAPIES</v>
      </c>
      <c r="E828" s="1" t="str">
        <f>IF(Tablas!E826="","",Tablas!E826)</f>
        <v>UN</v>
      </c>
      <c r="F828" s="1">
        <f>IF(Tablas!F826="","",Tablas!F826)</f>
        <v>20</v>
      </c>
      <c r="G828" s="1">
        <f>IF(Tablas!I826="","",Tablas!I826)</f>
        <v>13</v>
      </c>
      <c r="H828" s="1">
        <v>9</v>
      </c>
      <c r="I828" s="39">
        <f>IF($B828="","",-SUMIFS(Tabla7[Cantidad],Tabla7[Código del producto],$B828,Tabla7[Tipo de movimiento],"SALIDA",Tabla7[Mes],I$5))</f>
        <v>0</v>
      </c>
      <c r="J828" s="39">
        <f>IF($B828="","",-SUMIFS(Tabla7[Cantidad],Tabla7[Código del producto],$B828,Tabla7[Tipo de movimiento],"SALIDA",Tabla7[Mes],J$5))</f>
        <v>0</v>
      </c>
      <c r="K828" s="39">
        <f>IF($B828="","",-SUMIFS(Tabla7[Cantidad],Tabla7[Código del producto],$B828,Tabla7[Tipo de movimiento],"SALIDA",Tabla7[Mes],K$5))</f>
        <v>0</v>
      </c>
      <c r="L828" s="39">
        <f>IF($B828="","",-SUMIFS(Tabla7[Cantidad],Tabla7[Código del producto],$B828,Tabla7[Tipo de movimiento],"SALIDA",Tabla7[Mes],L$5))</f>
        <v>0</v>
      </c>
      <c r="M828" s="39">
        <f>IF($B828="","",-SUMIFS(Tabla7[Cantidad],Tabla7[Código del producto],$B828,Tabla7[Tipo de movimiento],"SALIDA",Tabla7[Mes],M$5))</f>
        <v>0</v>
      </c>
      <c r="N828" s="39">
        <f>IF($B828="","",-SUMIFS(Tabla7[Cantidad],Tabla7[Código del producto],$B828,Tabla7[Tipo de movimiento],"SALIDA",Tabla7[Mes],N$5))</f>
        <v>0</v>
      </c>
      <c r="O828" s="39">
        <f>IF($B828="","",-SUMIFS(Tabla7[Cantidad],Tabla7[Código del producto],$B828,Tabla7[Tipo de movimiento],"SALIDA",Tabla7[Mes],O$5))</f>
        <v>12</v>
      </c>
      <c r="P828" s="39">
        <f>IF($B828="","",-SUMIFS(Tabla7[Cantidad],Tabla7[Código del producto],$B828,Tabla7[Tipo de movimiento],"SALIDA",Tabla7[Mes],P$5))</f>
        <v>0</v>
      </c>
      <c r="Q828" s="39">
        <f t="shared" si="36"/>
        <v>4</v>
      </c>
      <c r="R828" s="51" t="str">
        <f>IF($B828="","",IFERROR(VLOOKUP($B828,'ABC rotación'!$C:$G,5,0),"C"))</f>
        <v>C</v>
      </c>
      <c r="S828" s="41">
        <f t="shared" si="37"/>
        <v>67.5</v>
      </c>
      <c r="T828" s="40">
        <f t="shared" si="38"/>
        <v>3.375</v>
      </c>
      <c r="U828" s="23" t="str">
        <f>IF($B828="","",VLOOKUP($T828,Tablas!$X$14:$Y$17,2,1))</f>
        <v>4. NEGRO</v>
      </c>
    </row>
    <row r="829" spans="2:21" x14ac:dyDescent="0.2">
      <c r="B829" s="1">
        <f>IF(Tablas!B827="","",Tablas!B827)</f>
        <v>300824</v>
      </c>
      <c r="C829" s="1" t="str">
        <f>IF(Tablas!C827="","",Tablas!C827)</f>
        <v>RESORTE PARADOR LATERAL</v>
      </c>
      <c r="D829" s="1" t="str">
        <f>IF(Tablas!D827="","",Tablas!D827)</f>
        <v>07 - PEDALES Y POSAPIES</v>
      </c>
      <c r="E829" s="1" t="str">
        <f>IF(Tablas!E827="","",Tablas!E827)</f>
        <v>UN</v>
      </c>
      <c r="F829" s="1">
        <f>IF(Tablas!F827="","",Tablas!F827)</f>
        <v>8</v>
      </c>
      <c r="G829" s="1">
        <f>IF(Tablas!I827="","",Tablas!I827)</f>
        <v>9</v>
      </c>
      <c r="H829" s="1">
        <v>9</v>
      </c>
      <c r="I829" s="39">
        <f>IF($B829="","",-SUMIFS(Tabla7[Cantidad],Tabla7[Código del producto],$B829,Tabla7[Tipo de movimiento],"SALIDA",Tabla7[Mes],I$5))</f>
        <v>0</v>
      </c>
      <c r="J829" s="39">
        <f>IF($B829="","",-SUMIFS(Tabla7[Cantidad],Tabla7[Código del producto],$B829,Tabla7[Tipo de movimiento],"SALIDA",Tabla7[Mes],J$5))</f>
        <v>0</v>
      </c>
      <c r="K829" s="39">
        <f>IF($B829="","",-SUMIFS(Tabla7[Cantidad],Tabla7[Código del producto],$B829,Tabla7[Tipo de movimiento],"SALIDA",Tabla7[Mes],K$5))</f>
        <v>0</v>
      </c>
      <c r="L829" s="39">
        <f>IF($B829="","",-SUMIFS(Tabla7[Cantidad],Tabla7[Código del producto],$B829,Tabla7[Tipo de movimiento],"SALIDA",Tabla7[Mes],L$5))</f>
        <v>0</v>
      </c>
      <c r="M829" s="39">
        <f>IF($B829="","",-SUMIFS(Tabla7[Cantidad],Tabla7[Código del producto],$B829,Tabla7[Tipo de movimiento],"SALIDA",Tabla7[Mes],M$5))</f>
        <v>0</v>
      </c>
      <c r="N829" s="39">
        <f>IF($B829="","",-SUMIFS(Tabla7[Cantidad],Tabla7[Código del producto],$B829,Tabla7[Tipo de movimiento],"SALIDA",Tabla7[Mes],N$5))</f>
        <v>0</v>
      </c>
      <c r="O829" s="39">
        <f>IF($B829="","",-SUMIFS(Tabla7[Cantidad],Tabla7[Código del producto],$B829,Tabla7[Tipo de movimiento],"SALIDA",Tabla7[Mes],O$5))</f>
        <v>0</v>
      </c>
      <c r="P829" s="39">
        <f>IF($B829="","",-SUMIFS(Tabla7[Cantidad],Tabla7[Código del producto],$B829,Tabla7[Tipo de movimiento],"SALIDA",Tabla7[Mes],P$5))</f>
        <v>0</v>
      </c>
      <c r="Q829" s="39">
        <f t="shared" si="36"/>
        <v>0</v>
      </c>
      <c r="R829" s="51" t="str">
        <f>IF($B829="","",IFERROR(VLOOKUP($B829,'ABC rotación'!$C:$G,5,0),"C"))</f>
        <v>C</v>
      </c>
      <c r="S829" s="41">
        <f t="shared" si="37"/>
        <v>0</v>
      </c>
      <c r="T829" s="40">
        <f t="shared" si="38"/>
        <v>0</v>
      </c>
      <c r="U829" s="23" t="str">
        <f>IF($B829="","",VLOOKUP($T829,Tablas!$X$14:$Y$17,2,1))</f>
        <v>1. ROJO</v>
      </c>
    </row>
    <row r="830" spans="2:21" x14ac:dyDescent="0.2">
      <c r="B830" s="1">
        <f>IF(Tablas!B828="","",Tablas!B828)</f>
        <v>300825</v>
      </c>
      <c r="C830" s="1" t="str">
        <f>IF(Tablas!C828="","",Tablas!C828)</f>
        <v>VOLANTE</v>
      </c>
      <c r="D830" s="1" t="str">
        <f>IF(Tablas!D828="","",Tablas!D828)</f>
        <v>08 - ELECTRICO</v>
      </c>
      <c r="E830" s="1" t="str">
        <f>IF(Tablas!E828="","",Tablas!E828)</f>
        <v>UN</v>
      </c>
      <c r="F830" s="1">
        <f>IF(Tablas!F828="","",Tablas!F828)</f>
        <v>6</v>
      </c>
      <c r="G830" s="1">
        <f>IF(Tablas!I828="","",Tablas!I828)</f>
        <v>46</v>
      </c>
      <c r="H830" s="1">
        <v>0</v>
      </c>
      <c r="I830" s="39">
        <f>IF($B830="","",-SUMIFS(Tabla7[Cantidad],Tabla7[Código del producto],$B830,Tabla7[Tipo de movimiento],"SALIDA",Tabla7[Mes],I$5))</f>
        <v>25</v>
      </c>
      <c r="J830" s="39">
        <f>IF($B830="","",-SUMIFS(Tabla7[Cantidad],Tabla7[Código del producto],$B830,Tabla7[Tipo de movimiento],"SALIDA",Tabla7[Mes],J$5))</f>
        <v>0</v>
      </c>
      <c r="K830" s="39">
        <f>IF($B830="","",-SUMIFS(Tabla7[Cantidad],Tabla7[Código del producto],$B830,Tabla7[Tipo de movimiento],"SALIDA",Tabla7[Mes],K$5))</f>
        <v>0</v>
      </c>
      <c r="L830" s="39">
        <f>IF($B830="","",-SUMIFS(Tabla7[Cantidad],Tabla7[Código del producto],$B830,Tabla7[Tipo de movimiento],"SALIDA",Tabla7[Mes],L$5))</f>
        <v>0</v>
      </c>
      <c r="M830" s="39">
        <f>IF($B830="","",-SUMIFS(Tabla7[Cantidad],Tabla7[Código del producto],$B830,Tabla7[Tipo de movimiento],"SALIDA",Tabla7[Mes],M$5))</f>
        <v>0</v>
      </c>
      <c r="N830" s="39">
        <f>IF($B830="","",-SUMIFS(Tabla7[Cantidad],Tabla7[Código del producto],$B830,Tabla7[Tipo de movimiento],"SALIDA",Tabla7[Mes],N$5))</f>
        <v>18</v>
      </c>
      <c r="O830" s="39">
        <f>IF($B830="","",-SUMIFS(Tabla7[Cantidad],Tabla7[Código del producto],$B830,Tabla7[Tipo de movimiento],"SALIDA",Tabla7[Mes],O$5))</f>
        <v>15</v>
      </c>
      <c r="P830" s="39">
        <f>IF($B830="","",-SUMIFS(Tabla7[Cantidad],Tabla7[Código del producto],$B830,Tabla7[Tipo de movimiento],"SALIDA",Tabla7[Mes],P$5))</f>
        <v>0</v>
      </c>
      <c r="Q830" s="39">
        <f t="shared" si="36"/>
        <v>11</v>
      </c>
      <c r="R830" s="51" t="str">
        <f>IF($B830="","",IFERROR(VLOOKUP($B830,'ABC rotación'!$C:$G,5,0),"C"))</f>
        <v>A</v>
      </c>
      <c r="S830" s="41">
        <f t="shared" si="37"/>
        <v>0</v>
      </c>
      <c r="T830" s="40">
        <f t="shared" si="38"/>
        <v>0</v>
      </c>
      <c r="U830" s="23" t="str">
        <f>IF($B830="","",VLOOKUP($T830,Tablas!$X$14:$Y$17,2,1))</f>
        <v>1. ROJO</v>
      </c>
    </row>
    <row r="831" spans="2:21" x14ac:dyDescent="0.2">
      <c r="B831" s="1">
        <f>IF(Tablas!B829="","",Tablas!B829)</f>
        <v>300826</v>
      </c>
      <c r="C831" s="1" t="str">
        <f>IF(Tablas!C829="","",Tablas!C829)</f>
        <v>CUBIERTAS DE TANQUE IZQU AMAR</v>
      </c>
      <c r="D831" s="1" t="str">
        <f>IF(Tablas!D829="","",Tablas!D829)</f>
        <v>05 - COLISION</v>
      </c>
      <c r="E831" s="1" t="str">
        <f>IF(Tablas!E829="","",Tablas!E829)</f>
        <v>UN</v>
      </c>
      <c r="F831" s="1">
        <f>IF(Tablas!F829="","",Tablas!F829)</f>
        <v>9</v>
      </c>
      <c r="G831" s="1">
        <f>IF(Tablas!I829="","",Tablas!I829)</f>
        <v>25</v>
      </c>
      <c r="H831" s="1">
        <v>7</v>
      </c>
      <c r="I831" s="39">
        <f>IF($B831="","",-SUMIFS(Tabla7[Cantidad],Tabla7[Código del producto],$B831,Tabla7[Tipo de movimiento],"SALIDA",Tabla7[Mes],I$5))</f>
        <v>0</v>
      </c>
      <c r="J831" s="39">
        <f>IF($B831="","",-SUMIFS(Tabla7[Cantidad],Tabla7[Código del producto],$B831,Tabla7[Tipo de movimiento],"SALIDA",Tabla7[Mes],J$5))</f>
        <v>0</v>
      </c>
      <c r="K831" s="39">
        <f>IF($B831="","",-SUMIFS(Tabla7[Cantidad],Tabla7[Código del producto],$B831,Tabla7[Tipo de movimiento],"SALIDA",Tabla7[Mes],K$5))</f>
        <v>16</v>
      </c>
      <c r="L831" s="39">
        <f>IF($B831="","",-SUMIFS(Tabla7[Cantidad],Tabla7[Código del producto],$B831,Tabla7[Tipo de movimiento],"SALIDA",Tabla7[Mes],L$5))</f>
        <v>0</v>
      </c>
      <c r="M831" s="39">
        <f>IF($B831="","",-SUMIFS(Tabla7[Cantidad],Tabla7[Código del producto],$B831,Tabla7[Tipo de movimiento],"SALIDA",Tabla7[Mes],M$5))</f>
        <v>5</v>
      </c>
      <c r="N831" s="39">
        <f>IF($B831="","",-SUMIFS(Tabla7[Cantidad],Tabla7[Código del producto],$B831,Tabla7[Tipo de movimiento],"SALIDA",Tabla7[Mes],N$5))</f>
        <v>14</v>
      </c>
      <c r="O831" s="39">
        <f>IF($B831="","",-SUMIFS(Tabla7[Cantidad],Tabla7[Código del producto],$B831,Tabla7[Tipo de movimiento],"SALIDA",Tabla7[Mes],O$5))</f>
        <v>0</v>
      </c>
      <c r="P831" s="39">
        <f>IF($B831="","",-SUMIFS(Tabla7[Cantidad],Tabla7[Código del producto],$B831,Tabla7[Tipo de movimiento],"SALIDA",Tabla7[Mes],P$5))</f>
        <v>0</v>
      </c>
      <c r="Q831" s="39">
        <f t="shared" si="36"/>
        <v>4.666666666666667</v>
      </c>
      <c r="R831" s="51" t="str">
        <f>IF($B831="","",IFERROR(VLOOKUP($B831,'ABC rotación'!$C:$G,5,0),"C"))</f>
        <v>C</v>
      </c>
      <c r="S831" s="41">
        <f t="shared" si="37"/>
        <v>45</v>
      </c>
      <c r="T831" s="40">
        <f t="shared" si="38"/>
        <v>5</v>
      </c>
      <c r="U831" s="23" t="str">
        <f>IF($B831="","",VLOOKUP($T831,Tablas!$X$14:$Y$17,2,1))</f>
        <v>4. NEGRO</v>
      </c>
    </row>
    <row r="832" spans="2:21" x14ac:dyDescent="0.2">
      <c r="B832" s="1">
        <f>IF(Tablas!B830="","",Tablas!B830)</f>
        <v>300827</v>
      </c>
      <c r="C832" s="1" t="str">
        <f>IF(Tablas!C830="","",Tablas!C830)</f>
        <v>CALAVERA</v>
      </c>
      <c r="D832" s="1" t="str">
        <f>IF(Tablas!D830="","",Tablas!D830)</f>
        <v>14 - LUCES</v>
      </c>
      <c r="E832" s="1" t="str">
        <f>IF(Tablas!E830="","",Tablas!E830)</f>
        <v>UN</v>
      </c>
      <c r="F832" s="1">
        <f>IF(Tablas!F830="","",Tablas!F830)</f>
        <v>25</v>
      </c>
      <c r="G832" s="1">
        <f>IF(Tablas!I830="","",Tablas!I830)</f>
        <v>43</v>
      </c>
      <c r="H832" s="1">
        <v>4</v>
      </c>
      <c r="I832" s="39">
        <f>IF($B832="","",-SUMIFS(Tabla7[Cantidad],Tabla7[Código del producto],$B832,Tabla7[Tipo de movimiento],"SALIDA",Tabla7[Mes],I$5))</f>
        <v>0</v>
      </c>
      <c r="J832" s="39">
        <f>IF($B832="","",-SUMIFS(Tabla7[Cantidad],Tabla7[Código del producto],$B832,Tabla7[Tipo de movimiento],"SALIDA",Tabla7[Mes],J$5))</f>
        <v>0</v>
      </c>
      <c r="K832" s="39">
        <f>IF($B832="","",-SUMIFS(Tabla7[Cantidad],Tabla7[Código del producto],$B832,Tabla7[Tipo de movimiento],"SALIDA",Tabla7[Mes],K$5))</f>
        <v>0</v>
      </c>
      <c r="L832" s="39">
        <f>IF($B832="","",-SUMIFS(Tabla7[Cantidad],Tabla7[Código del producto],$B832,Tabla7[Tipo de movimiento],"SALIDA",Tabla7[Mes],L$5))</f>
        <v>0</v>
      </c>
      <c r="M832" s="39">
        <f>IF($B832="","",-SUMIFS(Tabla7[Cantidad],Tabla7[Código del producto],$B832,Tabla7[Tipo de movimiento],"SALIDA",Tabla7[Mes],M$5))</f>
        <v>0</v>
      </c>
      <c r="N832" s="39">
        <f>IF($B832="","",-SUMIFS(Tabla7[Cantidad],Tabla7[Código del producto],$B832,Tabla7[Tipo de movimiento],"SALIDA",Tabla7[Mes],N$5))</f>
        <v>7</v>
      </c>
      <c r="O832" s="39">
        <f>IF($B832="","",-SUMIFS(Tabla7[Cantidad],Tabla7[Código del producto],$B832,Tabla7[Tipo de movimiento],"SALIDA",Tabla7[Mes],O$5))</f>
        <v>0</v>
      </c>
      <c r="P832" s="39">
        <f>IF($B832="","",-SUMIFS(Tabla7[Cantidad],Tabla7[Código del producto],$B832,Tabla7[Tipo de movimiento],"SALIDA",Tabla7[Mes],P$5))</f>
        <v>0</v>
      </c>
      <c r="Q832" s="39">
        <f t="shared" si="36"/>
        <v>2.3333333333333335</v>
      </c>
      <c r="R832" s="51" t="str">
        <f>IF($B832="","",IFERROR(VLOOKUP($B832,'ABC rotación'!$C:$G,5,0),"C"))</f>
        <v>B</v>
      </c>
      <c r="S832" s="41">
        <f t="shared" si="37"/>
        <v>51.428571428571423</v>
      </c>
      <c r="T832" s="40">
        <f t="shared" si="38"/>
        <v>2.0571428571428569</v>
      </c>
      <c r="U832" s="23" t="str">
        <f>IF($B832="","",VLOOKUP($T832,Tablas!$X$14:$Y$17,2,1))</f>
        <v>4. NEGRO</v>
      </c>
    </row>
    <row r="833" spans="2:21" x14ac:dyDescent="0.2">
      <c r="B833" s="1">
        <f>IF(Tablas!B831="","",Tablas!B831)</f>
        <v>300828</v>
      </c>
      <c r="C833" s="1" t="str">
        <f>IF(Tablas!C831="","",Tablas!C831)</f>
        <v>EJE DE REDUCCION DE MARCHA</v>
      </c>
      <c r="D833" s="1" t="str">
        <f>IF(Tablas!D831="","",Tablas!D831)</f>
        <v>15 - MISCELANEOS</v>
      </c>
      <c r="E833" s="1" t="str">
        <f>IF(Tablas!E831="","",Tablas!E831)</f>
        <v>UN</v>
      </c>
      <c r="F833" s="1">
        <f>IF(Tablas!F831="","",Tablas!F831)</f>
        <v>18</v>
      </c>
      <c r="G833" s="1">
        <f>IF(Tablas!I831="","",Tablas!I831)</f>
        <v>42</v>
      </c>
      <c r="H833" s="1">
        <v>3</v>
      </c>
      <c r="I833" s="39">
        <f>IF($B833="","",-SUMIFS(Tabla7[Cantidad],Tabla7[Código del producto],$B833,Tabla7[Tipo de movimiento],"SALIDA",Tabla7[Mes],I$5))</f>
        <v>20</v>
      </c>
      <c r="J833" s="39">
        <f>IF($B833="","",-SUMIFS(Tabla7[Cantidad],Tabla7[Código del producto],$B833,Tabla7[Tipo de movimiento],"SALIDA",Tabla7[Mes],J$5))</f>
        <v>0</v>
      </c>
      <c r="K833" s="39">
        <f>IF($B833="","",-SUMIFS(Tabla7[Cantidad],Tabla7[Código del producto],$B833,Tabla7[Tipo de movimiento],"SALIDA",Tabla7[Mes],K$5))</f>
        <v>14</v>
      </c>
      <c r="L833" s="39">
        <f>IF($B833="","",-SUMIFS(Tabla7[Cantidad],Tabla7[Código del producto],$B833,Tabla7[Tipo de movimiento],"SALIDA",Tabla7[Mes],L$5))</f>
        <v>9</v>
      </c>
      <c r="M833" s="39">
        <f>IF($B833="","",-SUMIFS(Tabla7[Cantidad],Tabla7[Código del producto],$B833,Tabla7[Tipo de movimiento],"SALIDA",Tabla7[Mes],M$5))</f>
        <v>0</v>
      </c>
      <c r="N833" s="39">
        <f>IF($B833="","",-SUMIFS(Tabla7[Cantidad],Tabla7[Código del producto],$B833,Tabla7[Tipo de movimiento],"SALIDA",Tabla7[Mes],N$5))</f>
        <v>0</v>
      </c>
      <c r="O833" s="39">
        <f>IF($B833="","",-SUMIFS(Tabla7[Cantidad],Tabla7[Código del producto],$B833,Tabla7[Tipo de movimiento],"SALIDA",Tabla7[Mes],O$5))</f>
        <v>0</v>
      </c>
      <c r="P833" s="39">
        <f>IF($B833="","",-SUMIFS(Tabla7[Cantidad],Tabla7[Código del producto],$B833,Tabla7[Tipo de movimiento],"SALIDA",Tabla7[Mes],P$5))</f>
        <v>19</v>
      </c>
      <c r="Q833" s="39">
        <f t="shared" si="36"/>
        <v>6.333333333333333</v>
      </c>
      <c r="R833" s="51" t="str">
        <f>IF($B833="","",IFERROR(VLOOKUP($B833,'ABC rotación'!$C:$G,5,0),"C"))</f>
        <v>A</v>
      </c>
      <c r="S833" s="41">
        <f t="shared" si="37"/>
        <v>14.210526315789474</v>
      </c>
      <c r="T833" s="40">
        <f t="shared" si="38"/>
        <v>0.78947368421052633</v>
      </c>
      <c r="U833" s="23" t="str">
        <f>IF($B833="","",VLOOKUP($T833,Tablas!$X$14:$Y$17,2,1))</f>
        <v>2. AMARILLO</v>
      </c>
    </row>
    <row r="834" spans="2:21" x14ac:dyDescent="0.2">
      <c r="B834" s="1">
        <f>IF(Tablas!B832="","",Tablas!B832)</f>
        <v>300829</v>
      </c>
      <c r="C834" s="1" t="str">
        <f>IF(Tablas!C832="","",Tablas!C832)</f>
        <v>ENGRANAJE CADENA CAMARA</v>
      </c>
      <c r="D834" s="1" t="str">
        <f>IF(Tablas!D832="","",Tablas!D832)</f>
        <v>09 - PARTES DE MOTOR</v>
      </c>
      <c r="E834" s="1" t="str">
        <f>IF(Tablas!E832="","",Tablas!E832)</f>
        <v>UN</v>
      </c>
      <c r="F834" s="1">
        <f>IF(Tablas!F832="","",Tablas!F832)</f>
        <v>30</v>
      </c>
      <c r="G834" s="1">
        <f>IF(Tablas!I832="","",Tablas!I832)</f>
        <v>13</v>
      </c>
      <c r="H834" s="1">
        <v>6</v>
      </c>
      <c r="I834" s="39">
        <f>IF($B834="","",-SUMIFS(Tabla7[Cantidad],Tabla7[Código del producto],$B834,Tabla7[Tipo de movimiento],"SALIDA",Tabla7[Mes],I$5))</f>
        <v>0</v>
      </c>
      <c r="J834" s="39">
        <f>IF($B834="","",-SUMIFS(Tabla7[Cantidad],Tabla7[Código del producto],$B834,Tabla7[Tipo de movimiento],"SALIDA",Tabla7[Mes],J$5))</f>
        <v>0</v>
      </c>
      <c r="K834" s="39">
        <f>IF($B834="","",-SUMIFS(Tabla7[Cantidad],Tabla7[Código del producto],$B834,Tabla7[Tipo de movimiento],"SALIDA",Tabla7[Mes],K$5))</f>
        <v>0</v>
      </c>
      <c r="L834" s="39">
        <f>IF($B834="","",-SUMIFS(Tabla7[Cantidad],Tabla7[Código del producto],$B834,Tabla7[Tipo de movimiento],"SALIDA",Tabla7[Mes],L$5))</f>
        <v>0</v>
      </c>
      <c r="M834" s="39">
        <f>IF($B834="","",-SUMIFS(Tabla7[Cantidad],Tabla7[Código del producto],$B834,Tabla7[Tipo de movimiento],"SALIDA",Tabla7[Mes],M$5))</f>
        <v>0</v>
      </c>
      <c r="N834" s="39">
        <f>IF($B834="","",-SUMIFS(Tabla7[Cantidad],Tabla7[Código del producto],$B834,Tabla7[Tipo de movimiento],"SALIDA",Tabla7[Mes],N$5))</f>
        <v>14</v>
      </c>
      <c r="O834" s="39">
        <f>IF($B834="","",-SUMIFS(Tabla7[Cantidad],Tabla7[Código del producto],$B834,Tabla7[Tipo de movimiento],"SALIDA",Tabla7[Mes],O$5))</f>
        <v>0</v>
      </c>
      <c r="P834" s="39">
        <f>IF($B834="","",-SUMIFS(Tabla7[Cantidad],Tabla7[Código del producto],$B834,Tabla7[Tipo de movimiento],"SALIDA",Tabla7[Mes],P$5))</f>
        <v>16</v>
      </c>
      <c r="Q834" s="39">
        <f t="shared" si="36"/>
        <v>10</v>
      </c>
      <c r="R834" s="51" t="str">
        <f>IF($B834="","",IFERROR(VLOOKUP($B834,'ABC rotación'!$C:$G,5,0),"C"))</f>
        <v>A</v>
      </c>
      <c r="S834" s="41">
        <f t="shared" si="37"/>
        <v>18</v>
      </c>
      <c r="T834" s="40">
        <f t="shared" si="38"/>
        <v>0.6</v>
      </c>
      <c r="U834" s="23" t="str">
        <f>IF($B834="","",VLOOKUP($T834,Tablas!$X$14:$Y$17,2,1))</f>
        <v>2. AMARILLO</v>
      </c>
    </row>
    <row r="835" spans="2:21" x14ac:dyDescent="0.2">
      <c r="B835" s="1">
        <f>IF(Tablas!B833="","",Tablas!B833)</f>
        <v>300830</v>
      </c>
      <c r="C835" s="1" t="str">
        <f>IF(Tablas!C833="","",Tablas!C833)</f>
        <v>RUTEADOR DE CABLE</v>
      </c>
      <c r="D835" s="1" t="str">
        <f>IF(Tablas!D833="","",Tablas!D833)</f>
        <v>09 - PARTES DE MOTOR</v>
      </c>
      <c r="E835" s="1" t="str">
        <f>IF(Tablas!E833="","",Tablas!E833)</f>
        <v>UN</v>
      </c>
      <c r="F835" s="1">
        <f>IF(Tablas!F833="","",Tablas!F833)</f>
        <v>13</v>
      </c>
      <c r="G835" s="1">
        <f>IF(Tablas!I833="","",Tablas!I833)</f>
        <v>28</v>
      </c>
      <c r="H835" s="1">
        <v>6</v>
      </c>
      <c r="I835" s="39">
        <f>IF($B835="","",-SUMIFS(Tabla7[Cantidad],Tabla7[Código del producto],$B835,Tabla7[Tipo de movimiento],"SALIDA",Tabla7[Mes],I$5))</f>
        <v>0</v>
      </c>
      <c r="J835" s="39">
        <f>IF($B835="","",-SUMIFS(Tabla7[Cantidad],Tabla7[Código del producto],$B835,Tabla7[Tipo de movimiento],"SALIDA",Tabla7[Mes],J$5))</f>
        <v>0</v>
      </c>
      <c r="K835" s="39">
        <f>IF($B835="","",-SUMIFS(Tabla7[Cantidad],Tabla7[Código del producto],$B835,Tabla7[Tipo de movimiento],"SALIDA",Tabla7[Mes],K$5))</f>
        <v>15</v>
      </c>
      <c r="L835" s="39">
        <f>IF($B835="","",-SUMIFS(Tabla7[Cantidad],Tabla7[Código del producto],$B835,Tabla7[Tipo de movimiento],"SALIDA",Tabla7[Mes],L$5))</f>
        <v>0</v>
      </c>
      <c r="M835" s="39">
        <f>IF($B835="","",-SUMIFS(Tabla7[Cantidad],Tabla7[Código del producto],$B835,Tabla7[Tipo de movimiento],"SALIDA",Tabla7[Mes],M$5))</f>
        <v>20</v>
      </c>
      <c r="N835" s="39">
        <f>IF($B835="","",-SUMIFS(Tabla7[Cantidad],Tabla7[Código del producto],$B835,Tabla7[Tipo de movimiento],"SALIDA",Tabla7[Mes],N$5))</f>
        <v>0</v>
      </c>
      <c r="O835" s="39">
        <f>IF($B835="","",-SUMIFS(Tabla7[Cantidad],Tabla7[Código del producto],$B835,Tabla7[Tipo de movimiento],"SALIDA",Tabla7[Mes],O$5))</f>
        <v>0</v>
      </c>
      <c r="P835" s="39">
        <f>IF($B835="","",-SUMIFS(Tabla7[Cantidad],Tabla7[Código del producto],$B835,Tabla7[Tipo de movimiento],"SALIDA",Tabla7[Mes],P$5))</f>
        <v>0</v>
      </c>
      <c r="Q835" s="39">
        <f t="shared" si="36"/>
        <v>0</v>
      </c>
      <c r="R835" s="51" t="str">
        <f>IF($B835="","",IFERROR(VLOOKUP($B835,'ABC rotación'!$C:$G,5,0),"C"))</f>
        <v>A</v>
      </c>
      <c r="S835" s="41">
        <f t="shared" si="37"/>
        <v>0</v>
      </c>
      <c r="T835" s="40">
        <f t="shared" si="38"/>
        <v>0</v>
      </c>
      <c r="U835" s="23" t="str">
        <f>IF($B835="","",VLOOKUP($T835,Tablas!$X$14:$Y$17,2,1))</f>
        <v>1. ROJO</v>
      </c>
    </row>
    <row r="836" spans="2:21" x14ac:dyDescent="0.2">
      <c r="B836" s="1">
        <f>IF(Tablas!B834="","",Tablas!B834)</f>
        <v>300831</v>
      </c>
      <c r="C836" s="1" t="str">
        <f>IF(Tablas!C834="","",Tablas!C834)</f>
        <v>DEFENSA TACONERA</v>
      </c>
      <c r="D836" s="1" t="str">
        <f>IF(Tablas!D834="","",Tablas!D834)</f>
        <v>07 - PEDALES Y POSAPIES</v>
      </c>
      <c r="E836" s="1" t="str">
        <f>IF(Tablas!E834="","",Tablas!E834)</f>
        <v>UN</v>
      </c>
      <c r="F836" s="1">
        <f>IF(Tablas!F834="","",Tablas!F834)</f>
        <v>30</v>
      </c>
      <c r="G836" s="1">
        <f>IF(Tablas!I834="","",Tablas!I834)</f>
        <v>17</v>
      </c>
      <c r="H836" s="1">
        <v>7</v>
      </c>
      <c r="I836" s="39">
        <f>IF($B836="","",-SUMIFS(Tabla7[Cantidad],Tabla7[Código del producto],$B836,Tabla7[Tipo de movimiento],"SALIDA",Tabla7[Mes],I$5))</f>
        <v>0</v>
      </c>
      <c r="J836" s="39">
        <f>IF($B836="","",-SUMIFS(Tabla7[Cantidad],Tabla7[Código del producto],$B836,Tabla7[Tipo de movimiento],"SALIDA",Tabla7[Mes],J$5))</f>
        <v>0</v>
      </c>
      <c r="K836" s="39">
        <f>IF($B836="","",-SUMIFS(Tabla7[Cantidad],Tabla7[Código del producto],$B836,Tabla7[Tipo de movimiento],"SALIDA",Tabla7[Mes],K$5))</f>
        <v>0</v>
      </c>
      <c r="L836" s="39">
        <f>IF($B836="","",-SUMIFS(Tabla7[Cantidad],Tabla7[Código del producto],$B836,Tabla7[Tipo de movimiento],"SALIDA",Tabla7[Mes],L$5))</f>
        <v>0</v>
      </c>
      <c r="M836" s="39">
        <f>IF($B836="","",-SUMIFS(Tabla7[Cantidad],Tabla7[Código del producto],$B836,Tabla7[Tipo de movimiento],"SALIDA",Tabla7[Mes],M$5))</f>
        <v>14</v>
      </c>
      <c r="N836" s="39">
        <f>IF($B836="","",-SUMIFS(Tabla7[Cantidad],Tabla7[Código del producto],$B836,Tabla7[Tipo de movimiento],"SALIDA",Tabla7[Mes],N$5))</f>
        <v>20</v>
      </c>
      <c r="O836" s="39">
        <f>IF($B836="","",-SUMIFS(Tabla7[Cantidad],Tabla7[Código del producto],$B836,Tabla7[Tipo de movimiento],"SALIDA",Tabla7[Mes],O$5))</f>
        <v>0</v>
      </c>
      <c r="P836" s="39">
        <f>IF($B836="","",-SUMIFS(Tabla7[Cantidad],Tabla7[Código del producto],$B836,Tabla7[Tipo de movimiento],"SALIDA",Tabla7[Mes],P$5))</f>
        <v>0</v>
      </c>
      <c r="Q836" s="39">
        <f t="shared" si="36"/>
        <v>6.666666666666667</v>
      </c>
      <c r="R836" s="51" t="str">
        <f>IF($B836="","",IFERROR(VLOOKUP($B836,'ABC rotación'!$C:$G,5,0),"C"))</f>
        <v>A</v>
      </c>
      <c r="S836" s="41">
        <f t="shared" si="37"/>
        <v>31.5</v>
      </c>
      <c r="T836" s="40">
        <f t="shared" si="38"/>
        <v>1.05</v>
      </c>
      <c r="U836" s="23" t="str">
        <f>IF($B836="","",VLOOKUP($T836,Tablas!$X$14:$Y$17,2,1))</f>
        <v>3. VERDE</v>
      </c>
    </row>
    <row r="837" spans="2:21" x14ac:dyDescent="0.2">
      <c r="B837" s="1">
        <f>IF(Tablas!B835="","",Tablas!B835)</f>
        <v>300832</v>
      </c>
      <c r="C837" s="1" t="str">
        <f>IF(Tablas!C835="","",Tablas!C835)</f>
        <v>AGARRADERA COPILOTO</v>
      </c>
      <c r="D837" s="1" t="str">
        <f>IF(Tablas!D835="","",Tablas!D835)</f>
        <v>05 - COLISION</v>
      </c>
      <c r="E837" s="1" t="str">
        <f>IF(Tablas!E835="","",Tablas!E835)</f>
        <v>UN</v>
      </c>
      <c r="F837" s="1">
        <f>IF(Tablas!F835="","",Tablas!F835)</f>
        <v>29</v>
      </c>
      <c r="G837" s="1">
        <f>IF(Tablas!I835="","",Tablas!I835)</f>
        <v>14</v>
      </c>
      <c r="H837" s="1">
        <v>6</v>
      </c>
      <c r="I837" s="39">
        <f>IF($B837="","",-SUMIFS(Tabla7[Cantidad],Tabla7[Código del producto],$B837,Tabla7[Tipo de movimiento],"SALIDA",Tabla7[Mes],I$5))</f>
        <v>43</v>
      </c>
      <c r="J837" s="39">
        <f>IF($B837="","",-SUMIFS(Tabla7[Cantidad],Tabla7[Código del producto],$B837,Tabla7[Tipo de movimiento],"SALIDA",Tabla7[Mes],J$5))</f>
        <v>0</v>
      </c>
      <c r="K837" s="39">
        <f>IF($B837="","",-SUMIFS(Tabla7[Cantidad],Tabla7[Código del producto],$B837,Tabla7[Tipo de movimiento],"SALIDA",Tabla7[Mes],K$5))</f>
        <v>27</v>
      </c>
      <c r="L837" s="39">
        <f>IF($B837="","",-SUMIFS(Tabla7[Cantidad],Tabla7[Código del producto],$B837,Tabla7[Tipo de movimiento],"SALIDA",Tabla7[Mes],L$5))</f>
        <v>12</v>
      </c>
      <c r="M837" s="39">
        <f>IF($B837="","",-SUMIFS(Tabla7[Cantidad],Tabla7[Código del producto],$B837,Tabla7[Tipo de movimiento],"SALIDA",Tabla7[Mes],M$5))</f>
        <v>0</v>
      </c>
      <c r="N837" s="39">
        <f>IF($B837="","",-SUMIFS(Tabla7[Cantidad],Tabla7[Código del producto],$B837,Tabla7[Tipo de movimiento],"SALIDA",Tabla7[Mes],N$5))</f>
        <v>0</v>
      </c>
      <c r="O837" s="39">
        <f>IF($B837="","",-SUMIFS(Tabla7[Cantidad],Tabla7[Código del producto],$B837,Tabla7[Tipo de movimiento],"SALIDA",Tabla7[Mes],O$5))</f>
        <v>0</v>
      </c>
      <c r="P837" s="39">
        <f>IF($B837="","",-SUMIFS(Tabla7[Cantidad],Tabla7[Código del producto],$B837,Tabla7[Tipo de movimiento],"SALIDA",Tabla7[Mes],P$5))</f>
        <v>0</v>
      </c>
      <c r="Q837" s="39">
        <f t="shared" si="36"/>
        <v>0</v>
      </c>
      <c r="R837" s="51" t="str">
        <f>IF($B837="","",IFERROR(VLOOKUP($B837,'ABC rotación'!$C:$G,5,0),"C"))</f>
        <v>A</v>
      </c>
      <c r="S837" s="41">
        <f t="shared" si="37"/>
        <v>0</v>
      </c>
      <c r="T837" s="40">
        <f t="shared" si="38"/>
        <v>0</v>
      </c>
      <c r="U837" s="23" t="str">
        <f>IF($B837="","",VLOOKUP($T837,Tablas!$X$14:$Y$17,2,1))</f>
        <v>1. ROJO</v>
      </c>
    </row>
    <row r="838" spans="2:21" x14ac:dyDescent="0.2">
      <c r="B838" s="1">
        <f>IF(Tablas!B836="","",Tablas!B836)</f>
        <v>300833</v>
      </c>
      <c r="C838" s="1" t="str">
        <f>IF(Tablas!C836="","",Tablas!C836)</f>
        <v>ENGRANAJE DE TRANSMISION BAJA</v>
      </c>
      <c r="D838" s="1" t="str">
        <f>IF(Tablas!D836="","",Tablas!D836)</f>
        <v>09 - PARTES DE MOTOR</v>
      </c>
      <c r="E838" s="1" t="str">
        <f>IF(Tablas!E836="","",Tablas!E836)</f>
        <v>UN</v>
      </c>
      <c r="F838" s="1">
        <f>IF(Tablas!F836="","",Tablas!F836)</f>
        <v>10</v>
      </c>
      <c r="G838" s="1">
        <f>IF(Tablas!I836="","",Tablas!I836)</f>
        <v>17</v>
      </c>
      <c r="H838" s="1">
        <v>7</v>
      </c>
      <c r="I838" s="39">
        <f>IF($B838="","",-SUMIFS(Tabla7[Cantidad],Tabla7[Código del producto],$B838,Tabla7[Tipo de movimiento],"SALIDA",Tabla7[Mes],I$5))</f>
        <v>0</v>
      </c>
      <c r="J838" s="39">
        <f>IF($B838="","",-SUMIFS(Tabla7[Cantidad],Tabla7[Código del producto],$B838,Tabla7[Tipo de movimiento],"SALIDA",Tabla7[Mes],J$5))</f>
        <v>0</v>
      </c>
      <c r="K838" s="39">
        <f>IF($B838="","",-SUMIFS(Tabla7[Cantidad],Tabla7[Código del producto],$B838,Tabla7[Tipo de movimiento],"SALIDA",Tabla7[Mes],K$5))</f>
        <v>0</v>
      </c>
      <c r="L838" s="39">
        <f>IF($B838="","",-SUMIFS(Tabla7[Cantidad],Tabla7[Código del producto],$B838,Tabla7[Tipo de movimiento],"SALIDA",Tabla7[Mes],L$5))</f>
        <v>0</v>
      </c>
      <c r="M838" s="39">
        <f>IF($B838="","",-SUMIFS(Tabla7[Cantidad],Tabla7[Código del producto],$B838,Tabla7[Tipo de movimiento],"SALIDA",Tabla7[Mes],M$5))</f>
        <v>0</v>
      </c>
      <c r="N838" s="39">
        <f>IF($B838="","",-SUMIFS(Tabla7[Cantidad],Tabla7[Código del producto],$B838,Tabla7[Tipo de movimiento],"SALIDA",Tabla7[Mes],N$5))</f>
        <v>0</v>
      </c>
      <c r="O838" s="39">
        <f>IF($B838="","",-SUMIFS(Tabla7[Cantidad],Tabla7[Código del producto],$B838,Tabla7[Tipo de movimiento],"SALIDA",Tabla7[Mes],O$5))</f>
        <v>0</v>
      </c>
      <c r="P838" s="39">
        <f>IF($B838="","",-SUMIFS(Tabla7[Cantidad],Tabla7[Código del producto],$B838,Tabla7[Tipo de movimiento],"SALIDA",Tabla7[Mes],P$5))</f>
        <v>0</v>
      </c>
      <c r="Q838" s="39">
        <f t="shared" si="36"/>
        <v>0</v>
      </c>
      <c r="R838" s="51" t="str">
        <f>IF($B838="","",IFERROR(VLOOKUP($B838,'ABC rotación'!$C:$G,5,0),"C"))</f>
        <v>B</v>
      </c>
      <c r="S838" s="41">
        <f t="shared" si="37"/>
        <v>0</v>
      </c>
      <c r="T838" s="40">
        <f t="shared" si="38"/>
        <v>0</v>
      </c>
      <c r="U838" s="23" t="str">
        <f>IF($B838="","",VLOOKUP($T838,Tablas!$X$14:$Y$17,2,1))</f>
        <v>1. ROJO</v>
      </c>
    </row>
    <row r="839" spans="2:21" x14ac:dyDescent="0.2">
      <c r="B839" s="1">
        <f>IF(Tablas!B837="","",Tablas!B837)</f>
        <v>300834</v>
      </c>
      <c r="C839" s="1" t="str">
        <f>IF(Tablas!C837="","",Tablas!C837)</f>
        <v>ENGRANAJE PRINCIPAL DE CUARTA</v>
      </c>
      <c r="D839" s="1" t="str">
        <f>IF(Tablas!D837="","",Tablas!D837)</f>
        <v>09 - PARTES DE MOTOR</v>
      </c>
      <c r="E839" s="1" t="str">
        <f>IF(Tablas!E837="","",Tablas!E837)</f>
        <v>UN</v>
      </c>
      <c r="F839" s="1">
        <f>IF(Tablas!F837="","",Tablas!F837)</f>
        <v>29</v>
      </c>
      <c r="G839" s="1">
        <f>IF(Tablas!I837="","",Tablas!I837)</f>
        <v>28</v>
      </c>
      <c r="H839" s="1">
        <v>3</v>
      </c>
      <c r="I839" s="39">
        <f>IF($B839="","",-SUMIFS(Tabla7[Cantidad],Tabla7[Código del producto],$B839,Tabla7[Tipo de movimiento],"SALIDA",Tabla7[Mes],I$5))</f>
        <v>0</v>
      </c>
      <c r="J839" s="39">
        <f>IF($B839="","",-SUMIFS(Tabla7[Cantidad],Tabla7[Código del producto],$B839,Tabla7[Tipo de movimiento],"SALIDA",Tabla7[Mes],J$5))</f>
        <v>11</v>
      </c>
      <c r="K839" s="39">
        <f>IF($B839="","",-SUMIFS(Tabla7[Cantidad],Tabla7[Código del producto],$B839,Tabla7[Tipo de movimiento],"SALIDA",Tabla7[Mes],K$5))</f>
        <v>0</v>
      </c>
      <c r="L839" s="39">
        <f>IF($B839="","",-SUMIFS(Tabla7[Cantidad],Tabla7[Código del producto],$B839,Tabla7[Tipo de movimiento],"SALIDA",Tabla7[Mes],L$5))</f>
        <v>0</v>
      </c>
      <c r="M839" s="39">
        <f>IF($B839="","",-SUMIFS(Tabla7[Cantidad],Tabla7[Código del producto],$B839,Tabla7[Tipo de movimiento],"SALIDA",Tabla7[Mes],M$5))</f>
        <v>8</v>
      </c>
      <c r="N839" s="39">
        <f>IF($B839="","",-SUMIFS(Tabla7[Cantidad],Tabla7[Código del producto],$B839,Tabla7[Tipo de movimiento],"SALIDA",Tabla7[Mes],N$5))</f>
        <v>0</v>
      </c>
      <c r="O839" s="39">
        <f>IF($B839="","",-SUMIFS(Tabla7[Cantidad],Tabla7[Código del producto],$B839,Tabla7[Tipo de movimiento],"SALIDA",Tabla7[Mes],O$5))</f>
        <v>32</v>
      </c>
      <c r="P839" s="39">
        <f>IF($B839="","",-SUMIFS(Tabla7[Cantidad],Tabla7[Código del producto],$B839,Tabla7[Tipo de movimiento],"SALIDA",Tabla7[Mes],P$5))</f>
        <v>0</v>
      </c>
      <c r="Q839" s="39">
        <f t="shared" ref="Q839:Q902" si="39">IF($B839="","",IFERROR(AVERAGE(N839:P839),0))</f>
        <v>10.666666666666666</v>
      </c>
      <c r="R839" s="51" t="str">
        <f>IF($B839="","",IFERROR(VLOOKUP($B839,'ABC rotación'!$C:$G,5,0),"C"))</f>
        <v>A</v>
      </c>
      <c r="S839" s="41">
        <f t="shared" ref="S839:S902" si="40">IF($B839="","",IFERROR(H839/Q839*30,0))</f>
        <v>8.4375</v>
      </c>
      <c r="T839" s="40">
        <f t="shared" ref="T839:T902" si="41">IF($B839="","",S839/F839)</f>
        <v>0.29094827586206895</v>
      </c>
      <c r="U839" s="23" t="str">
        <f>IF($B839="","",VLOOKUP($T839,Tablas!$X$14:$Y$17,2,1))</f>
        <v>1. ROJO</v>
      </c>
    </row>
    <row r="840" spans="2:21" x14ac:dyDescent="0.2">
      <c r="B840" s="1">
        <f>IF(Tablas!B838="","",Tablas!B838)</f>
        <v>300835</v>
      </c>
      <c r="C840" s="1" t="str">
        <f>IF(Tablas!C838="","",Tablas!C838)</f>
        <v>ENGRANAJE PRINCIPAL DE SEGUNDA</v>
      </c>
      <c r="D840" s="1" t="str">
        <f>IF(Tablas!D838="","",Tablas!D838)</f>
        <v>09 - PARTES DE MOTOR</v>
      </c>
      <c r="E840" s="1" t="str">
        <f>IF(Tablas!E838="","",Tablas!E838)</f>
        <v>UN</v>
      </c>
      <c r="F840" s="1">
        <f>IF(Tablas!F838="","",Tablas!F838)</f>
        <v>16</v>
      </c>
      <c r="G840" s="1">
        <f>IF(Tablas!I838="","",Tablas!I838)</f>
        <v>30</v>
      </c>
      <c r="H840" s="1">
        <v>1</v>
      </c>
      <c r="I840" s="39">
        <f>IF($B840="","",-SUMIFS(Tabla7[Cantidad],Tabla7[Código del producto],$B840,Tabla7[Tipo de movimiento],"SALIDA",Tabla7[Mes],I$5))</f>
        <v>18</v>
      </c>
      <c r="J840" s="39">
        <f>IF($B840="","",-SUMIFS(Tabla7[Cantidad],Tabla7[Código del producto],$B840,Tabla7[Tipo de movimiento],"SALIDA",Tabla7[Mes],J$5))</f>
        <v>6</v>
      </c>
      <c r="K840" s="39">
        <f>IF($B840="","",-SUMIFS(Tabla7[Cantidad],Tabla7[Código del producto],$B840,Tabla7[Tipo de movimiento],"SALIDA",Tabla7[Mes],K$5))</f>
        <v>0</v>
      </c>
      <c r="L840" s="39">
        <f>IF($B840="","",-SUMIFS(Tabla7[Cantidad],Tabla7[Código del producto],$B840,Tabla7[Tipo de movimiento],"SALIDA",Tabla7[Mes],L$5))</f>
        <v>0</v>
      </c>
      <c r="M840" s="39">
        <f>IF($B840="","",-SUMIFS(Tabla7[Cantidad],Tabla7[Código del producto],$B840,Tabla7[Tipo de movimiento],"SALIDA",Tabla7[Mes],M$5))</f>
        <v>16</v>
      </c>
      <c r="N840" s="39">
        <f>IF($B840="","",-SUMIFS(Tabla7[Cantidad],Tabla7[Código del producto],$B840,Tabla7[Tipo de movimiento],"SALIDA",Tabla7[Mes],N$5))</f>
        <v>0</v>
      </c>
      <c r="O840" s="39">
        <f>IF($B840="","",-SUMIFS(Tabla7[Cantidad],Tabla7[Código del producto],$B840,Tabla7[Tipo de movimiento],"SALIDA",Tabla7[Mes],O$5))</f>
        <v>0</v>
      </c>
      <c r="P840" s="39">
        <f>IF($B840="","",-SUMIFS(Tabla7[Cantidad],Tabla7[Código del producto],$B840,Tabla7[Tipo de movimiento],"SALIDA",Tabla7[Mes],P$5))</f>
        <v>0</v>
      </c>
      <c r="Q840" s="39">
        <f t="shared" si="39"/>
        <v>0</v>
      </c>
      <c r="R840" s="51" t="str">
        <f>IF($B840="","",IFERROR(VLOOKUP($B840,'ABC rotación'!$C:$G,5,0),"C"))</f>
        <v>A</v>
      </c>
      <c r="S840" s="41">
        <f t="shared" si="40"/>
        <v>0</v>
      </c>
      <c r="T840" s="40">
        <f t="shared" si="41"/>
        <v>0</v>
      </c>
      <c r="U840" s="23" t="str">
        <f>IF($B840="","",VLOOKUP($T840,Tablas!$X$14:$Y$17,2,1))</f>
        <v>1. ROJO</v>
      </c>
    </row>
    <row r="841" spans="2:21" x14ac:dyDescent="0.2">
      <c r="B841" s="1">
        <f>IF(Tablas!B839="","",Tablas!B839)</f>
        <v>300836</v>
      </c>
      <c r="C841" s="1" t="str">
        <f>IF(Tablas!C839="","",Tablas!C839)</f>
        <v>ENGRANAJE PRINCIPAL DE TERCERA</v>
      </c>
      <c r="D841" s="1" t="str">
        <f>IF(Tablas!D839="","",Tablas!D839)</f>
        <v>09 - PARTES DE MOTOR</v>
      </c>
      <c r="E841" s="1" t="str">
        <f>IF(Tablas!E839="","",Tablas!E839)</f>
        <v>UN</v>
      </c>
      <c r="F841" s="1">
        <f>IF(Tablas!F839="","",Tablas!F839)</f>
        <v>12</v>
      </c>
      <c r="G841" s="1">
        <f>IF(Tablas!I839="","",Tablas!I839)</f>
        <v>29</v>
      </c>
      <c r="H841" s="1">
        <v>8</v>
      </c>
      <c r="I841" s="39">
        <f>IF($B841="","",-SUMIFS(Tabla7[Cantidad],Tabla7[Código del producto],$B841,Tabla7[Tipo de movimiento],"SALIDA",Tabla7[Mes],I$5))</f>
        <v>0</v>
      </c>
      <c r="J841" s="39">
        <f>IF($B841="","",-SUMIFS(Tabla7[Cantidad],Tabla7[Código del producto],$B841,Tabla7[Tipo de movimiento],"SALIDA",Tabla7[Mes],J$5))</f>
        <v>20</v>
      </c>
      <c r="K841" s="39">
        <f>IF($B841="","",-SUMIFS(Tabla7[Cantidad],Tabla7[Código del producto],$B841,Tabla7[Tipo de movimiento],"SALIDA",Tabla7[Mes],K$5))</f>
        <v>0</v>
      </c>
      <c r="L841" s="39">
        <f>IF($B841="","",-SUMIFS(Tabla7[Cantidad],Tabla7[Código del producto],$B841,Tabla7[Tipo de movimiento],"SALIDA",Tabla7[Mes],L$5))</f>
        <v>0</v>
      </c>
      <c r="M841" s="39">
        <f>IF($B841="","",-SUMIFS(Tabla7[Cantidad],Tabla7[Código del producto],$B841,Tabla7[Tipo de movimiento],"SALIDA",Tabla7[Mes],M$5))</f>
        <v>12</v>
      </c>
      <c r="N841" s="39">
        <f>IF($B841="","",-SUMIFS(Tabla7[Cantidad],Tabla7[Código del producto],$B841,Tabla7[Tipo de movimiento],"SALIDA",Tabla7[Mes],N$5))</f>
        <v>0</v>
      </c>
      <c r="O841" s="39">
        <f>IF($B841="","",-SUMIFS(Tabla7[Cantidad],Tabla7[Código del producto],$B841,Tabla7[Tipo de movimiento],"SALIDA",Tabla7[Mes],O$5))</f>
        <v>0</v>
      </c>
      <c r="P841" s="39">
        <f>IF($B841="","",-SUMIFS(Tabla7[Cantidad],Tabla7[Código del producto],$B841,Tabla7[Tipo de movimiento],"SALIDA",Tabla7[Mes],P$5))</f>
        <v>0</v>
      </c>
      <c r="Q841" s="39">
        <f t="shared" si="39"/>
        <v>0</v>
      </c>
      <c r="R841" s="51" t="str">
        <f>IF($B841="","",IFERROR(VLOOKUP($B841,'ABC rotación'!$C:$G,5,0),"C"))</f>
        <v>C</v>
      </c>
      <c r="S841" s="41">
        <f t="shared" si="40"/>
        <v>0</v>
      </c>
      <c r="T841" s="40">
        <f t="shared" si="41"/>
        <v>0</v>
      </c>
      <c r="U841" s="23" t="str">
        <f>IF($B841="","",VLOOKUP($T841,Tablas!$X$14:$Y$17,2,1))</f>
        <v>1. ROJO</v>
      </c>
    </row>
    <row r="842" spans="2:21" x14ac:dyDescent="0.2">
      <c r="B842" s="1">
        <f>IF(Tablas!B840="","",Tablas!B840)</f>
        <v>300837</v>
      </c>
      <c r="C842" s="1" t="str">
        <f>IF(Tablas!C840="","",Tablas!C840)</f>
        <v>ENGRANAJE SECUNDARIO DE CUARTA</v>
      </c>
      <c r="D842" s="1" t="str">
        <f>IF(Tablas!D840="","",Tablas!D840)</f>
        <v>09 - PARTES DE MOTOR</v>
      </c>
      <c r="E842" s="1" t="str">
        <f>IF(Tablas!E840="","",Tablas!E840)</f>
        <v>UN</v>
      </c>
      <c r="F842" s="1">
        <f>IF(Tablas!F840="","",Tablas!F840)</f>
        <v>30</v>
      </c>
      <c r="G842" s="1">
        <f>IF(Tablas!I840="","",Tablas!I840)</f>
        <v>31</v>
      </c>
      <c r="H842" s="1">
        <v>4</v>
      </c>
      <c r="I842" s="39">
        <f>IF($B842="","",-SUMIFS(Tabla7[Cantidad],Tabla7[Código del producto],$B842,Tabla7[Tipo de movimiento],"SALIDA",Tabla7[Mes],I$5))</f>
        <v>5</v>
      </c>
      <c r="J842" s="39">
        <f>IF($B842="","",-SUMIFS(Tabla7[Cantidad],Tabla7[Código del producto],$B842,Tabla7[Tipo de movimiento],"SALIDA",Tabla7[Mes],J$5))</f>
        <v>0</v>
      </c>
      <c r="K842" s="39">
        <f>IF($B842="","",-SUMIFS(Tabla7[Cantidad],Tabla7[Código del producto],$B842,Tabla7[Tipo de movimiento],"SALIDA",Tabla7[Mes],K$5))</f>
        <v>0</v>
      </c>
      <c r="L842" s="39">
        <f>IF($B842="","",-SUMIFS(Tabla7[Cantidad],Tabla7[Código del producto],$B842,Tabla7[Tipo de movimiento],"SALIDA",Tabla7[Mes],L$5))</f>
        <v>0</v>
      </c>
      <c r="M842" s="39">
        <f>IF($B842="","",-SUMIFS(Tabla7[Cantidad],Tabla7[Código del producto],$B842,Tabla7[Tipo de movimiento],"SALIDA",Tabla7[Mes],M$5))</f>
        <v>0</v>
      </c>
      <c r="N842" s="39">
        <f>IF($B842="","",-SUMIFS(Tabla7[Cantidad],Tabla7[Código del producto],$B842,Tabla7[Tipo de movimiento],"SALIDA",Tabla7[Mes],N$5))</f>
        <v>0</v>
      </c>
      <c r="O842" s="39">
        <f>IF($B842="","",-SUMIFS(Tabla7[Cantidad],Tabla7[Código del producto],$B842,Tabla7[Tipo de movimiento],"SALIDA",Tabla7[Mes],O$5))</f>
        <v>10</v>
      </c>
      <c r="P842" s="39">
        <f>IF($B842="","",-SUMIFS(Tabla7[Cantidad],Tabla7[Código del producto],$B842,Tabla7[Tipo de movimiento],"SALIDA",Tabla7[Mes],P$5))</f>
        <v>0</v>
      </c>
      <c r="Q842" s="39">
        <f t="shared" si="39"/>
        <v>3.3333333333333335</v>
      </c>
      <c r="R842" s="51" t="str">
        <f>IF($B842="","",IFERROR(VLOOKUP($B842,'ABC rotación'!$C:$G,5,0),"C"))</f>
        <v>C</v>
      </c>
      <c r="S842" s="41">
        <f t="shared" si="40"/>
        <v>36</v>
      </c>
      <c r="T842" s="40">
        <f t="shared" si="41"/>
        <v>1.2</v>
      </c>
      <c r="U842" s="23" t="str">
        <f>IF($B842="","",VLOOKUP($T842,Tablas!$X$14:$Y$17,2,1))</f>
        <v>3. VERDE</v>
      </c>
    </row>
    <row r="843" spans="2:21" x14ac:dyDescent="0.2">
      <c r="B843" s="1">
        <f>IF(Tablas!B841="","",Tablas!B841)</f>
        <v>300838</v>
      </c>
      <c r="C843" s="1" t="str">
        <f>IF(Tablas!C841="","",Tablas!C841)</f>
        <v>ENGRANAJE SECUNDARIO DE SEGUND</v>
      </c>
      <c r="D843" s="1" t="str">
        <f>IF(Tablas!D841="","",Tablas!D841)</f>
        <v>09 - PARTES DE MOTOR</v>
      </c>
      <c r="E843" s="1" t="str">
        <f>IF(Tablas!E841="","",Tablas!E841)</f>
        <v>UN</v>
      </c>
      <c r="F843" s="1">
        <f>IF(Tablas!F841="","",Tablas!F841)</f>
        <v>28</v>
      </c>
      <c r="G843" s="1">
        <f>IF(Tablas!I841="","",Tablas!I841)</f>
        <v>6</v>
      </c>
      <c r="H843" s="1">
        <v>7</v>
      </c>
      <c r="I843" s="39">
        <f>IF($B843="","",-SUMIFS(Tabla7[Cantidad],Tabla7[Código del producto],$B843,Tabla7[Tipo de movimiento],"SALIDA",Tabla7[Mes],I$5))</f>
        <v>16</v>
      </c>
      <c r="J843" s="39">
        <f>IF($B843="","",-SUMIFS(Tabla7[Cantidad],Tabla7[Código del producto],$B843,Tabla7[Tipo de movimiento],"SALIDA",Tabla7[Mes],J$5))</f>
        <v>0</v>
      </c>
      <c r="K843" s="39">
        <f>IF($B843="","",-SUMIFS(Tabla7[Cantidad],Tabla7[Código del producto],$B843,Tabla7[Tipo de movimiento],"SALIDA",Tabla7[Mes],K$5))</f>
        <v>0</v>
      </c>
      <c r="L843" s="39">
        <f>IF($B843="","",-SUMIFS(Tabla7[Cantidad],Tabla7[Código del producto],$B843,Tabla7[Tipo de movimiento],"SALIDA",Tabla7[Mes],L$5))</f>
        <v>0</v>
      </c>
      <c r="M843" s="39">
        <f>IF($B843="","",-SUMIFS(Tabla7[Cantidad],Tabla7[Código del producto],$B843,Tabla7[Tipo de movimiento],"SALIDA",Tabla7[Mes],M$5))</f>
        <v>0</v>
      </c>
      <c r="N843" s="39">
        <f>IF($B843="","",-SUMIFS(Tabla7[Cantidad],Tabla7[Código del producto],$B843,Tabla7[Tipo de movimiento],"SALIDA",Tabla7[Mes],N$5))</f>
        <v>11</v>
      </c>
      <c r="O843" s="39">
        <f>IF($B843="","",-SUMIFS(Tabla7[Cantidad],Tabla7[Código del producto],$B843,Tabla7[Tipo de movimiento],"SALIDA",Tabla7[Mes],O$5))</f>
        <v>0</v>
      </c>
      <c r="P843" s="39">
        <f>IF($B843="","",-SUMIFS(Tabla7[Cantidad],Tabla7[Código del producto],$B843,Tabla7[Tipo de movimiento],"SALIDA",Tabla7[Mes],P$5))</f>
        <v>0</v>
      </c>
      <c r="Q843" s="39">
        <f t="shared" si="39"/>
        <v>3.6666666666666665</v>
      </c>
      <c r="R843" s="51" t="str">
        <f>IF($B843="","",IFERROR(VLOOKUP($B843,'ABC rotación'!$C:$G,5,0),"C"))</f>
        <v>B</v>
      </c>
      <c r="S843" s="41">
        <f t="shared" si="40"/>
        <v>57.272727272727273</v>
      </c>
      <c r="T843" s="40">
        <f t="shared" si="41"/>
        <v>2.0454545454545454</v>
      </c>
      <c r="U843" s="23" t="str">
        <f>IF($B843="","",VLOOKUP($T843,Tablas!$X$14:$Y$17,2,1))</f>
        <v>4. NEGRO</v>
      </c>
    </row>
    <row r="844" spans="2:21" x14ac:dyDescent="0.2">
      <c r="B844" s="1">
        <f>IF(Tablas!B842="","",Tablas!B842)</f>
        <v>300839</v>
      </c>
      <c r="C844" s="1" t="str">
        <f>IF(Tablas!C842="","",Tablas!C842)</f>
        <v>ENGRANAJE SECUNDARIO DE TERCER</v>
      </c>
      <c r="D844" s="1" t="str">
        <f>IF(Tablas!D842="","",Tablas!D842)</f>
        <v>09 - PARTES DE MOTOR</v>
      </c>
      <c r="E844" s="1" t="str">
        <f>IF(Tablas!E842="","",Tablas!E842)</f>
        <v>UN</v>
      </c>
      <c r="F844" s="1">
        <f>IF(Tablas!F842="","",Tablas!F842)</f>
        <v>14</v>
      </c>
      <c r="G844" s="1">
        <f>IF(Tablas!I842="","",Tablas!I842)</f>
        <v>30</v>
      </c>
      <c r="H844" s="1">
        <v>0</v>
      </c>
      <c r="I844" s="39">
        <f>IF($B844="","",-SUMIFS(Tabla7[Cantidad],Tabla7[Código del producto],$B844,Tabla7[Tipo de movimiento],"SALIDA",Tabla7[Mes],I$5))</f>
        <v>0</v>
      </c>
      <c r="J844" s="39">
        <f>IF($B844="","",-SUMIFS(Tabla7[Cantidad],Tabla7[Código del producto],$B844,Tabla7[Tipo de movimiento],"SALIDA",Tabla7[Mes],J$5))</f>
        <v>0</v>
      </c>
      <c r="K844" s="39">
        <f>IF($B844="","",-SUMIFS(Tabla7[Cantidad],Tabla7[Código del producto],$B844,Tabla7[Tipo de movimiento],"SALIDA",Tabla7[Mes],K$5))</f>
        <v>0</v>
      </c>
      <c r="L844" s="39">
        <f>IF($B844="","",-SUMIFS(Tabla7[Cantidad],Tabla7[Código del producto],$B844,Tabla7[Tipo de movimiento],"SALIDA",Tabla7[Mes],L$5))</f>
        <v>24</v>
      </c>
      <c r="M844" s="39">
        <f>IF($B844="","",-SUMIFS(Tabla7[Cantidad],Tabla7[Código del producto],$B844,Tabla7[Tipo de movimiento],"SALIDA",Tabla7[Mes],M$5))</f>
        <v>0</v>
      </c>
      <c r="N844" s="39">
        <f>IF($B844="","",-SUMIFS(Tabla7[Cantidad],Tabla7[Código del producto],$B844,Tabla7[Tipo de movimiento],"SALIDA",Tabla7[Mes],N$5))</f>
        <v>20</v>
      </c>
      <c r="O844" s="39">
        <f>IF($B844="","",-SUMIFS(Tabla7[Cantidad],Tabla7[Código del producto],$B844,Tabla7[Tipo de movimiento],"SALIDA",Tabla7[Mes],O$5))</f>
        <v>0</v>
      </c>
      <c r="P844" s="39">
        <f>IF($B844="","",-SUMIFS(Tabla7[Cantidad],Tabla7[Código del producto],$B844,Tabla7[Tipo de movimiento],"SALIDA",Tabla7[Mes],P$5))</f>
        <v>11</v>
      </c>
      <c r="Q844" s="39">
        <f t="shared" si="39"/>
        <v>10.333333333333334</v>
      </c>
      <c r="R844" s="51" t="str">
        <f>IF($B844="","",IFERROR(VLOOKUP($B844,'ABC rotación'!$C:$G,5,0),"C"))</f>
        <v>A</v>
      </c>
      <c r="S844" s="41">
        <f t="shared" si="40"/>
        <v>0</v>
      </c>
      <c r="T844" s="40">
        <f t="shared" si="41"/>
        <v>0</v>
      </c>
      <c r="U844" s="23" t="str">
        <f>IF($B844="","",VLOOKUP($T844,Tablas!$X$14:$Y$17,2,1))</f>
        <v>1. ROJO</v>
      </c>
    </row>
    <row r="845" spans="2:21" x14ac:dyDescent="0.2">
      <c r="B845" s="1">
        <f>IF(Tablas!B843="","",Tablas!B843)</f>
        <v>300840</v>
      </c>
      <c r="C845" s="1" t="str">
        <f>IF(Tablas!C843="","",Tablas!C843)</f>
        <v>HORQUILLA DE CAMBIOS</v>
      </c>
      <c r="D845" s="1" t="str">
        <f>IF(Tablas!D843="","",Tablas!D843)</f>
        <v>15 - MISCELANEOS</v>
      </c>
      <c r="E845" s="1" t="str">
        <f>IF(Tablas!E843="","",Tablas!E843)</f>
        <v>UN</v>
      </c>
      <c r="F845" s="1">
        <f>IF(Tablas!F843="","",Tablas!F843)</f>
        <v>20</v>
      </c>
      <c r="G845" s="1">
        <f>IF(Tablas!I843="","",Tablas!I843)</f>
        <v>33</v>
      </c>
      <c r="H845" s="1">
        <v>5</v>
      </c>
      <c r="I845" s="39">
        <f>IF($B845="","",-SUMIFS(Tabla7[Cantidad],Tabla7[Código del producto],$B845,Tabla7[Tipo de movimiento],"SALIDA",Tabla7[Mes],I$5))</f>
        <v>0</v>
      </c>
      <c r="J845" s="39">
        <f>IF($B845="","",-SUMIFS(Tabla7[Cantidad],Tabla7[Código del producto],$B845,Tabla7[Tipo de movimiento],"SALIDA",Tabla7[Mes],J$5))</f>
        <v>17</v>
      </c>
      <c r="K845" s="39">
        <f>IF($B845="","",-SUMIFS(Tabla7[Cantidad],Tabla7[Código del producto],$B845,Tabla7[Tipo de movimiento],"SALIDA",Tabla7[Mes],K$5))</f>
        <v>0</v>
      </c>
      <c r="L845" s="39">
        <f>IF($B845="","",-SUMIFS(Tabla7[Cantidad],Tabla7[Código del producto],$B845,Tabla7[Tipo de movimiento],"SALIDA",Tabla7[Mes],L$5))</f>
        <v>6</v>
      </c>
      <c r="M845" s="39">
        <f>IF($B845="","",-SUMIFS(Tabla7[Cantidad],Tabla7[Código del producto],$B845,Tabla7[Tipo de movimiento],"SALIDA",Tabla7[Mes],M$5))</f>
        <v>0</v>
      </c>
      <c r="N845" s="39">
        <f>IF($B845="","",-SUMIFS(Tabla7[Cantidad],Tabla7[Código del producto],$B845,Tabla7[Tipo de movimiento],"SALIDA",Tabla7[Mes],N$5))</f>
        <v>0</v>
      </c>
      <c r="O845" s="39">
        <f>IF($B845="","",-SUMIFS(Tabla7[Cantidad],Tabla7[Código del producto],$B845,Tabla7[Tipo de movimiento],"SALIDA",Tabla7[Mes],O$5))</f>
        <v>13</v>
      </c>
      <c r="P845" s="39">
        <f>IF($B845="","",-SUMIFS(Tabla7[Cantidad],Tabla7[Código del producto],$B845,Tabla7[Tipo de movimiento],"SALIDA",Tabla7[Mes],P$5))</f>
        <v>14</v>
      </c>
      <c r="Q845" s="39">
        <f t="shared" si="39"/>
        <v>9</v>
      </c>
      <c r="R845" s="51" t="str">
        <f>IF($B845="","",IFERROR(VLOOKUP($B845,'ABC rotación'!$C:$G,5,0),"C"))</f>
        <v>A</v>
      </c>
      <c r="S845" s="41">
        <f t="shared" si="40"/>
        <v>16.666666666666668</v>
      </c>
      <c r="T845" s="40">
        <f t="shared" si="41"/>
        <v>0.83333333333333337</v>
      </c>
      <c r="U845" s="23" t="str">
        <f>IF($B845="","",VLOOKUP($T845,Tablas!$X$14:$Y$17,2,1))</f>
        <v>2. AMARILLO</v>
      </c>
    </row>
    <row r="846" spans="2:21" x14ac:dyDescent="0.2">
      <c r="B846" s="1">
        <f>IF(Tablas!B844="","",Tablas!B844)</f>
        <v>300841</v>
      </c>
      <c r="C846" s="1" t="str">
        <f>IF(Tablas!C844="","",Tablas!C844)</f>
        <v>RETEN DEL TAMBOR DE CAMBIOS</v>
      </c>
      <c r="D846" s="1" t="str">
        <f>IF(Tablas!D844="","",Tablas!D844)</f>
        <v>15 - MISCELANEOS</v>
      </c>
      <c r="E846" s="1" t="str">
        <f>IF(Tablas!E844="","",Tablas!E844)</f>
        <v>UN</v>
      </c>
      <c r="F846" s="1">
        <f>IF(Tablas!F844="","",Tablas!F844)</f>
        <v>7</v>
      </c>
      <c r="G846" s="1">
        <f>IF(Tablas!I844="","",Tablas!I844)</f>
        <v>35</v>
      </c>
      <c r="H846" s="1">
        <v>0</v>
      </c>
      <c r="I846" s="39">
        <f>IF($B846="","",-SUMIFS(Tabla7[Cantidad],Tabla7[Código del producto],$B846,Tabla7[Tipo de movimiento],"SALIDA",Tabla7[Mes],I$5))</f>
        <v>0</v>
      </c>
      <c r="J846" s="39">
        <f>IF($B846="","",-SUMIFS(Tabla7[Cantidad],Tabla7[Código del producto],$B846,Tabla7[Tipo de movimiento],"SALIDA",Tabla7[Mes],J$5))</f>
        <v>0</v>
      </c>
      <c r="K846" s="39">
        <f>IF($B846="","",-SUMIFS(Tabla7[Cantidad],Tabla7[Código del producto],$B846,Tabla7[Tipo de movimiento],"SALIDA",Tabla7[Mes],K$5))</f>
        <v>6</v>
      </c>
      <c r="L846" s="39">
        <f>IF($B846="","",-SUMIFS(Tabla7[Cantidad],Tabla7[Código del producto],$B846,Tabla7[Tipo de movimiento],"SALIDA",Tabla7[Mes],L$5))</f>
        <v>0</v>
      </c>
      <c r="M846" s="39">
        <f>IF($B846="","",-SUMIFS(Tabla7[Cantidad],Tabla7[Código del producto],$B846,Tabla7[Tipo de movimiento],"SALIDA",Tabla7[Mes],M$5))</f>
        <v>0</v>
      </c>
      <c r="N846" s="39">
        <f>IF($B846="","",-SUMIFS(Tabla7[Cantidad],Tabla7[Código del producto],$B846,Tabla7[Tipo de movimiento],"SALIDA",Tabla7[Mes],N$5))</f>
        <v>0</v>
      </c>
      <c r="O846" s="39">
        <f>IF($B846="","",-SUMIFS(Tabla7[Cantidad],Tabla7[Código del producto],$B846,Tabla7[Tipo de movimiento],"SALIDA",Tabla7[Mes],O$5))</f>
        <v>0</v>
      </c>
      <c r="P846" s="39">
        <f>IF($B846="","",-SUMIFS(Tabla7[Cantidad],Tabla7[Código del producto],$B846,Tabla7[Tipo de movimiento],"SALIDA",Tabla7[Mes],P$5))</f>
        <v>17</v>
      </c>
      <c r="Q846" s="39">
        <f t="shared" si="39"/>
        <v>5.666666666666667</v>
      </c>
      <c r="R846" s="51" t="str">
        <f>IF($B846="","",IFERROR(VLOOKUP($B846,'ABC rotación'!$C:$G,5,0),"C"))</f>
        <v>A</v>
      </c>
      <c r="S846" s="41">
        <f t="shared" si="40"/>
        <v>0</v>
      </c>
      <c r="T846" s="40">
        <f t="shared" si="41"/>
        <v>0</v>
      </c>
      <c r="U846" s="23" t="str">
        <f>IF($B846="","",VLOOKUP($T846,Tablas!$X$14:$Y$17,2,1))</f>
        <v>1. ROJO</v>
      </c>
    </row>
    <row r="847" spans="2:21" x14ac:dyDescent="0.2">
      <c r="B847" s="1">
        <f>IF(Tablas!B845="","",Tablas!B845)</f>
        <v>300842</v>
      </c>
      <c r="C847" s="1" t="str">
        <f>IF(Tablas!C845="","",Tablas!C845)</f>
        <v>SUJETADOR DE PUÑO ACELERADOR</v>
      </c>
      <c r="D847" s="1" t="str">
        <f>IF(Tablas!D845="","",Tablas!D845)</f>
        <v>10 - PALANCAS Y CHICOTES</v>
      </c>
      <c r="E847" s="1" t="str">
        <f>IF(Tablas!E845="","",Tablas!E845)</f>
        <v>UN</v>
      </c>
      <c r="F847" s="1">
        <f>IF(Tablas!F845="","",Tablas!F845)</f>
        <v>29</v>
      </c>
      <c r="G847" s="1">
        <f>IF(Tablas!I845="","",Tablas!I845)</f>
        <v>12</v>
      </c>
      <c r="H847" s="1">
        <v>10</v>
      </c>
      <c r="I847" s="39">
        <f>IF($B847="","",-SUMIFS(Tabla7[Cantidad],Tabla7[Código del producto],$B847,Tabla7[Tipo de movimiento],"SALIDA",Tabla7[Mes],I$5))</f>
        <v>15</v>
      </c>
      <c r="J847" s="39">
        <f>IF($B847="","",-SUMIFS(Tabla7[Cantidad],Tabla7[Código del producto],$B847,Tabla7[Tipo de movimiento],"SALIDA",Tabla7[Mes],J$5))</f>
        <v>9</v>
      </c>
      <c r="K847" s="39">
        <f>IF($B847="","",-SUMIFS(Tabla7[Cantidad],Tabla7[Código del producto],$B847,Tabla7[Tipo de movimiento],"SALIDA",Tabla7[Mes],K$5))</f>
        <v>0</v>
      </c>
      <c r="L847" s="39">
        <f>IF($B847="","",-SUMIFS(Tabla7[Cantidad],Tabla7[Código del producto],$B847,Tabla7[Tipo de movimiento],"SALIDA",Tabla7[Mes],L$5))</f>
        <v>0</v>
      </c>
      <c r="M847" s="39">
        <f>IF($B847="","",-SUMIFS(Tabla7[Cantidad],Tabla7[Código del producto],$B847,Tabla7[Tipo de movimiento],"SALIDA",Tabla7[Mes],M$5))</f>
        <v>0</v>
      </c>
      <c r="N847" s="39">
        <f>IF($B847="","",-SUMIFS(Tabla7[Cantidad],Tabla7[Código del producto],$B847,Tabla7[Tipo de movimiento],"SALIDA",Tabla7[Mes],N$5))</f>
        <v>0</v>
      </c>
      <c r="O847" s="39">
        <f>IF($B847="","",-SUMIFS(Tabla7[Cantidad],Tabla7[Código del producto],$B847,Tabla7[Tipo de movimiento],"SALIDA",Tabla7[Mes],O$5))</f>
        <v>11</v>
      </c>
      <c r="P847" s="39">
        <f>IF($B847="","",-SUMIFS(Tabla7[Cantidad],Tabla7[Código del producto],$B847,Tabla7[Tipo de movimiento],"SALIDA",Tabla7[Mes],P$5))</f>
        <v>14</v>
      </c>
      <c r="Q847" s="39">
        <f t="shared" si="39"/>
        <v>8.3333333333333339</v>
      </c>
      <c r="R847" s="51" t="str">
        <f>IF($B847="","",IFERROR(VLOOKUP($B847,'ABC rotación'!$C:$G,5,0),"C"))</f>
        <v>A</v>
      </c>
      <c r="S847" s="41">
        <f t="shared" si="40"/>
        <v>36</v>
      </c>
      <c r="T847" s="40">
        <f t="shared" si="41"/>
        <v>1.2413793103448276</v>
      </c>
      <c r="U847" s="23" t="str">
        <f>IF($B847="","",VLOOKUP($T847,Tablas!$X$14:$Y$17,2,1))</f>
        <v>3. VERDE</v>
      </c>
    </row>
    <row r="848" spans="2:21" x14ac:dyDescent="0.2">
      <c r="B848" s="1">
        <f>IF(Tablas!B846="","",Tablas!B846)</f>
        <v>300843</v>
      </c>
      <c r="C848" s="1" t="str">
        <f>IF(Tablas!C846="","",Tablas!C846)</f>
        <v>DIRECCIONAL IZQ DELANTERA</v>
      </c>
      <c r="D848" s="1" t="str">
        <f>IF(Tablas!D846="","",Tablas!D846)</f>
        <v>14 - LUCES</v>
      </c>
      <c r="E848" s="1" t="str">
        <f>IF(Tablas!E846="","",Tablas!E846)</f>
        <v>UN</v>
      </c>
      <c r="F848" s="1">
        <f>IF(Tablas!F846="","",Tablas!F846)</f>
        <v>9</v>
      </c>
      <c r="G848" s="1">
        <f>IF(Tablas!I846="","",Tablas!I846)</f>
        <v>43</v>
      </c>
      <c r="H848" s="1">
        <v>8</v>
      </c>
      <c r="I848" s="39">
        <f>IF($B848="","",-SUMIFS(Tabla7[Cantidad],Tabla7[Código del producto],$B848,Tabla7[Tipo de movimiento],"SALIDA",Tabla7[Mes],I$5))</f>
        <v>18</v>
      </c>
      <c r="J848" s="39">
        <f>IF($B848="","",-SUMIFS(Tabla7[Cantidad],Tabla7[Código del producto],$B848,Tabla7[Tipo de movimiento],"SALIDA",Tabla7[Mes],J$5))</f>
        <v>5</v>
      </c>
      <c r="K848" s="39">
        <f>IF($B848="","",-SUMIFS(Tabla7[Cantidad],Tabla7[Código del producto],$B848,Tabla7[Tipo de movimiento],"SALIDA",Tabla7[Mes],K$5))</f>
        <v>0</v>
      </c>
      <c r="L848" s="39">
        <f>IF($B848="","",-SUMIFS(Tabla7[Cantidad],Tabla7[Código del producto],$B848,Tabla7[Tipo de movimiento],"SALIDA",Tabla7[Mes],L$5))</f>
        <v>0</v>
      </c>
      <c r="M848" s="39">
        <f>IF($B848="","",-SUMIFS(Tabla7[Cantidad],Tabla7[Código del producto],$B848,Tabla7[Tipo de movimiento],"SALIDA",Tabla7[Mes],M$5))</f>
        <v>0</v>
      </c>
      <c r="N848" s="39">
        <f>IF($B848="","",-SUMIFS(Tabla7[Cantidad],Tabla7[Código del producto],$B848,Tabla7[Tipo de movimiento],"SALIDA",Tabla7[Mes],N$5))</f>
        <v>0</v>
      </c>
      <c r="O848" s="39">
        <f>IF($B848="","",-SUMIFS(Tabla7[Cantidad],Tabla7[Código del producto],$B848,Tabla7[Tipo de movimiento],"SALIDA",Tabla7[Mes],O$5))</f>
        <v>0</v>
      </c>
      <c r="P848" s="39">
        <f>IF($B848="","",-SUMIFS(Tabla7[Cantidad],Tabla7[Código del producto],$B848,Tabla7[Tipo de movimiento],"SALIDA",Tabla7[Mes],P$5))</f>
        <v>17</v>
      </c>
      <c r="Q848" s="39">
        <f t="shared" si="39"/>
        <v>5.666666666666667</v>
      </c>
      <c r="R848" s="51" t="str">
        <f>IF($B848="","",IFERROR(VLOOKUP($B848,'ABC rotación'!$C:$G,5,0),"C"))</f>
        <v>C</v>
      </c>
      <c r="S848" s="41">
        <f t="shared" si="40"/>
        <v>42.352941176470587</v>
      </c>
      <c r="T848" s="40">
        <f t="shared" si="41"/>
        <v>4.7058823529411766</v>
      </c>
      <c r="U848" s="23" t="str">
        <f>IF($B848="","",VLOOKUP($T848,Tablas!$X$14:$Y$17,2,1))</f>
        <v>4. NEGRO</v>
      </c>
    </row>
    <row r="849" spans="2:21" x14ac:dyDescent="0.2">
      <c r="B849" s="1">
        <f>IF(Tablas!B847="","",Tablas!B847)</f>
        <v>300844</v>
      </c>
      <c r="C849" s="1" t="str">
        <f>IF(Tablas!C847="","",Tablas!C847)</f>
        <v>PLACA CONECTORA DE MOTOR</v>
      </c>
      <c r="D849" s="1" t="str">
        <f>IF(Tablas!D847="","",Tablas!D847)</f>
        <v>15 - MISCELANEOS</v>
      </c>
      <c r="E849" s="1" t="str">
        <f>IF(Tablas!E847="","",Tablas!E847)</f>
        <v>UN</v>
      </c>
      <c r="F849" s="1">
        <f>IF(Tablas!F847="","",Tablas!F847)</f>
        <v>11</v>
      </c>
      <c r="G849" s="1">
        <f>IF(Tablas!I847="","",Tablas!I847)</f>
        <v>14</v>
      </c>
      <c r="H849" s="1">
        <v>3</v>
      </c>
      <c r="I849" s="39">
        <f>IF($B849="","",-SUMIFS(Tabla7[Cantidad],Tabla7[Código del producto],$B849,Tabla7[Tipo de movimiento],"SALIDA",Tabla7[Mes],I$5))</f>
        <v>0</v>
      </c>
      <c r="J849" s="39">
        <f>IF($B849="","",-SUMIFS(Tabla7[Cantidad],Tabla7[Código del producto],$B849,Tabla7[Tipo de movimiento],"SALIDA",Tabla7[Mes],J$5))</f>
        <v>0</v>
      </c>
      <c r="K849" s="39">
        <f>IF($B849="","",-SUMIFS(Tabla7[Cantidad],Tabla7[Código del producto],$B849,Tabla7[Tipo de movimiento],"SALIDA",Tabla7[Mes],K$5))</f>
        <v>0</v>
      </c>
      <c r="L849" s="39">
        <f>IF($B849="","",-SUMIFS(Tabla7[Cantidad],Tabla7[Código del producto],$B849,Tabla7[Tipo de movimiento],"SALIDA",Tabla7[Mes],L$5))</f>
        <v>0</v>
      </c>
      <c r="M849" s="39">
        <f>IF($B849="","",-SUMIFS(Tabla7[Cantidad],Tabla7[Código del producto],$B849,Tabla7[Tipo de movimiento],"SALIDA",Tabla7[Mes],M$5))</f>
        <v>0</v>
      </c>
      <c r="N849" s="39">
        <f>IF($B849="","",-SUMIFS(Tabla7[Cantidad],Tabla7[Código del producto],$B849,Tabla7[Tipo de movimiento],"SALIDA",Tabla7[Mes],N$5))</f>
        <v>0</v>
      </c>
      <c r="O849" s="39">
        <f>IF($B849="","",-SUMIFS(Tabla7[Cantidad],Tabla7[Código del producto],$B849,Tabla7[Tipo de movimiento],"SALIDA",Tabla7[Mes],O$5))</f>
        <v>0</v>
      </c>
      <c r="P849" s="39">
        <f>IF($B849="","",-SUMIFS(Tabla7[Cantidad],Tabla7[Código del producto],$B849,Tabla7[Tipo de movimiento],"SALIDA",Tabla7[Mes],P$5))</f>
        <v>13</v>
      </c>
      <c r="Q849" s="39">
        <f t="shared" si="39"/>
        <v>4.333333333333333</v>
      </c>
      <c r="R849" s="51" t="str">
        <f>IF($B849="","",IFERROR(VLOOKUP($B849,'ABC rotación'!$C:$G,5,0),"C"))</f>
        <v>C</v>
      </c>
      <c r="S849" s="41">
        <f t="shared" si="40"/>
        <v>20.769230769230774</v>
      </c>
      <c r="T849" s="40">
        <f t="shared" si="41"/>
        <v>1.8881118881118886</v>
      </c>
      <c r="U849" s="23" t="str">
        <f>IF($B849="","",VLOOKUP($T849,Tablas!$X$14:$Y$17,2,1))</f>
        <v>3. VERDE</v>
      </c>
    </row>
    <row r="850" spans="2:21" x14ac:dyDescent="0.2">
      <c r="B850" s="1">
        <f>IF(Tablas!B848="","",Tablas!B848)</f>
        <v>300845</v>
      </c>
      <c r="C850" s="1" t="str">
        <f>IF(Tablas!C848="","",Tablas!C848)</f>
        <v>BATERIA</v>
      </c>
      <c r="D850" s="1" t="str">
        <f>IF(Tablas!D848="","",Tablas!D848)</f>
        <v>01 - BATERIAS</v>
      </c>
      <c r="E850" s="1" t="str">
        <f>IF(Tablas!E848="","",Tablas!E848)</f>
        <v>UN</v>
      </c>
      <c r="F850" s="1">
        <f>IF(Tablas!F848="","",Tablas!F848)</f>
        <v>16</v>
      </c>
      <c r="G850" s="1">
        <f>IF(Tablas!I848="","",Tablas!I848)</f>
        <v>31</v>
      </c>
      <c r="H850" s="1">
        <v>2</v>
      </c>
      <c r="I850" s="39">
        <f>IF($B850="","",-SUMIFS(Tabla7[Cantidad],Tabla7[Código del producto],$B850,Tabla7[Tipo de movimiento],"SALIDA",Tabla7[Mes],I$5))</f>
        <v>0</v>
      </c>
      <c r="J850" s="39">
        <f>IF($B850="","",-SUMIFS(Tabla7[Cantidad],Tabla7[Código del producto],$B850,Tabla7[Tipo de movimiento],"SALIDA",Tabla7[Mes],J$5))</f>
        <v>0</v>
      </c>
      <c r="K850" s="39">
        <f>IF($B850="","",-SUMIFS(Tabla7[Cantidad],Tabla7[Código del producto],$B850,Tabla7[Tipo de movimiento],"SALIDA",Tabla7[Mes],K$5))</f>
        <v>0</v>
      </c>
      <c r="L850" s="39">
        <f>IF($B850="","",-SUMIFS(Tabla7[Cantidad],Tabla7[Código del producto],$B850,Tabla7[Tipo de movimiento],"SALIDA",Tabla7[Mes],L$5))</f>
        <v>0</v>
      </c>
      <c r="M850" s="39">
        <f>IF($B850="","",-SUMIFS(Tabla7[Cantidad],Tabla7[Código del producto],$B850,Tabla7[Tipo de movimiento],"SALIDA",Tabla7[Mes],M$5))</f>
        <v>7</v>
      </c>
      <c r="N850" s="39">
        <f>IF($B850="","",-SUMIFS(Tabla7[Cantidad],Tabla7[Código del producto],$B850,Tabla7[Tipo de movimiento],"SALIDA",Tabla7[Mes],N$5))</f>
        <v>0</v>
      </c>
      <c r="O850" s="39">
        <f>IF($B850="","",-SUMIFS(Tabla7[Cantidad],Tabla7[Código del producto],$B850,Tabla7[Tipo de movimiento],"SALIDA",Tabla7[Mes],O$5))</f>
        <v>14</v>
      </c>
      <c r="P850" s="39">
        <f>IF($B850="","",-SUMIFS(Tabla7[Cantidad],Tabla7[Código del producto],$B850,Tabla7[Tipo de movimiento],"SALIDA",Tabla7[Mes],P$5))</f>
        <v>0</v>
      </c>
      <c r="Q850" s="39">
        <f t="shared" si="39"/>
        <v>4.666666666666667</v>
      </c>
      <c r="R850" s="51" t="str">
        <f>IF($B850="","",IFERROR(VLOOKUP($B850,'ABC rotación'!$C:$G,5,0),"C"))</f>
        <v>C</v>
      </c>
      <c r="S850" s="41">
        <f t="shared" si="40"/>
        <v>12.857142857142856</v>
      </c>
      <c r="T850" s="40">
        <f t="shared" si="41"/>
        <v>0.80357142857142849</v>
      </c>
      <c r="U850" s="23" t="str">
        <f>IF($B850="","",VLOOKUP($T850,Tablas!$X$14:$Y$17,2,1))</f>
        <v>2. AMARILLO</v>
      </c>
    </row>
    <row r="851" spans="2:21" x14ac:dyDescent="0.2">
      <c r="B851" s="1">
        <f>IF(Tablas!B849="","",Tablas!B849)</f>
        <v>300846</v>
      </c>
      <c r="C851" s="1" t="str">
        <f>IF(Tablas!C849="","",Tablas!C849)</f>
        <v>EJE SECUNDARIO DE TRANSMISION</v>
      </c>
      <c r="D851" s="1" t="str">
        <f>IF(Tablas!D849="","",Tablas!D849)</f>
        <v>09 - PARTES DE MOTOR</v>
      </c>
      <c r="E851" s="1" t="str">
        <f>IF(Tablas!E849="","",Tablas!E849)</f>
        <v>UN</v>
      </c>
      <c r="F851" s="1">
        <f>IF(Tablas!F849="","",Tablas!F849)</f>
        <v>26</v>
      </c>
      <c r="G851" s="1">
        <f>IF(Tablas!I849="","",Tablas!I849)</f>
        <v>12</v>
      </c>
      <c r="H851" s="1">
        <v>0</v>
      </c>
      <c r="I851" s="39">
        <f>IF($B851="","",-SUMIFS(Tabla7[Cantidad],Tabla7[Código del producto],$B851,Tabla7[Tipo de movimiento],"SALIDA",Tabla7[Mes],I$5))</f>
        <v>25</v>
      </c>
      <c r="J851" s="39">
        <f>IF($B851="","",-SUMIFS(Tabla7[Cantidad],Tabla7[Código del producto],$B851,Tabla7[Tipo de movimiento],"SALIDA",Tabla7[Mes],J$5))</f>
        <v>0</v>
      </c>
      <c r="K851" s="39">
        <f>IF($B851="","",-SUMIFS(Tabla7[Cantidad],Tabla7[Código del producto],$B851,Tabla7[Tipo de movimiento],"SALIDA",Tabla7[Mes],K$5))</f>
        <v>0</v>
      </c>
      <c r="L851" s="39">
        <f>IF($B851="","",-SUMIFS(Tabla7[Cantidad],Tabla7[Código del producto],$B851,Tabla7[Tipo de movimiento],"SALIDA",Tabla7[Mes],L$5))</f>
        <v>0</v>
      </c>
      <c r="M851" s="39">
        <f>IF($B851="","",-SUMIFS(Tabla7[Cantidad],Tabla7[Código del producto],$B851,Tabla7[Tipo de movimiento],"SALIDA",Tabla7[Mes],M$5))</f>
        <v>0</v>
      </c>
      <c r="N851" s="39">
        <f>IF($B851="","",-SUMIFS(Tabla7[Cantidad],Tabla7[Código del producto],$B851,Tabla7[Tipo de movimiento],"SALIDA",Tabla7[Mes],N$5))</f>
        <v>0</v>
      </c>
      <c r="O851" s="39">
        <f>IF($B851="","",-SUMIFS(Tabla7[Cantidad],Tabla7[Código del producto],$B851,Tabla7[Tipo de movimiento],"SALIDA",Tabla7[Mes],O$5))</f>
        <v>0</v>
      </c>
      <c r="P851" s="39">
        <f>IF($B851="","",-SUMIFS(Tabla7[Cantidad],Tabla7[Código del producto],$B851,Tabla7[Tipo de movimiento],"SALIDA",Tabla7[Mes],P$5))</f>
        <v>13</v>
      </c>
      <c r="Q851" s="39">
        <f t="shared" si="39"/>
        <v>4.333333333333333</v>
      </c>
      <c r="R851" s="51" t="str">
        <f>IF($B851="","",IFERROR(VLOOKUP($B851,'ABC rotación'!$C:$G,5,0),"C"))</f>
        <v>A</v>
      </c>
      <c r="S851" s="41">
        <f t="shared" si="40"/>
        <v>0</v>
      </c>
      <c r="T851" s="40">
        <f t="shared" si="41"/>
        <v>0</v>
      </c>
      <c r="U851" s="23" t="str">
        <f>IF($B851="","",VLOOKUP($T851,Tablas!$X$14:$Y$17,2,1))</f>
        <v>1. ROJO</v>
      </c>
    </row>
    <row r="852" spans="2:21" x14ac:dyDescent="0.2">
      <c r="B852" s="1">
        <f>IF(Tablas!B850="","",Tablas!B850)</f>
        <v>300847</v>
      </c>
      <c r="C852" s="1" t="str">
        <f>IF(Tablas!C850="","",Tablas!C850)</f>
        <v>FOCO LUZ NEUTRAL 12V/3W</v>
      </c>
      <c r="D852" s="1" t="str">
        <f>IF(Tablas!D850="","",Tablas!D850)</f>
        <v>08 - ELECTRICO</v>
      </c>
      <c r="E852" s="1" t="str">
        <f>IF(Tablas!E850="","",Tablas!E850)</f>
        <v>UN</v>
      </c>
      <c r="F852" s="1">
        <f>IF(Tablas!F850="","",Tablas!F850)</f>
        <v>25</v>
      </c>
      <c r="G852" s="1">
        <f>IF(Tablas!I850="","",Tablas!I850)</f>
        <v>47</v>
      </c>
      <c r="H852" s="1">
        <v>4</v>
      </c>
      <c r="I852" s="39">
        <f>IF($B852="","",-SUMIFS(Tabla7[Cantidad],Tabla7[Código del producto],$B852,Tabla7[Tipo de movimiento],"SALIDA",Tabla7[Mes],I$5))</f>
        <v>6</v>
      </c>
      <c r="J852" s="39">
        <f>IF($B852="","",-SUMIFS(Tabla7[Cantidad],Tabla7[Código del producto],$B852,Tabla7[Tipo de movimiento],"SALIDA",Tabla7[Mes],J$5))</f>
        <v>10</v>
      </c>
      <c r="K852" s="39">
        <f>IF($B852="","",-SUMIFS(Tabla7[Cantidad],Tabla7[Código del producto],$B852,Tabla7[Tipo de movimiento],"SALIDA",Tabla7[Mes],K$5))</f>
        <v>0</v>
      </c>
      <c r="L852" s="39">
        <f>IF($B852="","",-SUMIFS(Tabla7[Cantidad],Tabla7[Código del producto],$B852,Tabla7[Tipo de movimiento],"SALIDA",Tabla7[Mes],L$5))</f>
        <v>10</v>
      </c>
      <c r="M852" s="39">
        <f>IF($B852="","",-SUMIFS(Tabla7[Cantidad],Tabla7[Código del producto],$B852,Tabla7[Tipo de movimiento],"SALIDA",Tabla7[Mes],M$5))</f>
        <v>0</v>
      </c>
      <c r="N852" s="39">
        <f>IF($B852="","",-SUMIFS(Tabla7[Cantidad],Tabla7[Código del producto],$B852,Tabla7[Tipo de movimiento],"SALIDA",Tabla7[Mes],N$5))</f>
        <v>6</v>
      </c>
      <c r="O852" s="39">
        <f>IF($B852="","",-SUMIFS(Tabla7[Cantidad],Tabla7[Código del producto],$B852,Tabla7[Tipo de movimiento],"SALIDA",Tabla7[Mes],O$5))</f>
        <v>0</v>
      </c>
      <c r="P852" s="39">
        <f>IF($B852="","",-SUMIFS(Tabla7[Cantidad],Tabla7[Código del producto],$B852,Tabla7[Tipo de movimiento],"SALIDA",Tabla7[Mes],P$5))</f>
        <v>0</v>
      </c>
      <c r="Q852" s="39">
        <f t="shared" si="39"/>
        <v>2</v>
      </c>
      <c r="R852" s="51" t="str">
        <f>IF($B852="","",IFERROR(VLOOKUP($B852,'ABC rotación'!$C:$G,5,0),"C"))</f>
        <v>A</v>
      </c>
      <c r="S852" s="41">
        <f t="shared" si="40"/>
        <v>60</v>
      </c>
      <c r="T852" s="40">
        <f t="shared" si="41"/>
        <v>2.4</v>
      </c>
      <c r="U852" s="23" t="str">
        <f>IF($B852="","",VLOOKUP($T852,Tablas!$X$14:$Y$17,2,1))</f>
        <v>4. NEGRO</v>
      </c>
    </row>
    <row r="853" spans="2:21" x14ac:dyDescent="0.2">
      <c r="B853" s="1">
        <f>IF(Tablas!B851="","",Tablas!B851)</f>
        <v>300848</v>
      </c>
      <c r="C853" s="1" t="str">
        <f>IF(Tablas!C851="","",Tablas!C851)</f>
        <v>FOCO VELOCIMETRO 12V 3W</v>
      </c>
      <c r="D853" s="1" t="str">
        <f>IF(Tablas!D851="","",Tablas!D851)</f>
        <v>08 - ELECTRICO</v>
      </c>
      <c r="E853" s="1" t="str">
        <f>IF(Tablas!E851="","",Tablas!E851)</f>
        <v>UN</v>
      </c>
      <c r="F853" s="1">
        <f>IF(Tablas!F851="","",Tablas!F851)</f>
        <v>15</v>
      </c>
      <c r="G853" s="1">
        <f>IF(Tablas!I851="","",Tablas!I851)</f>
        <v>12</v>
      </c>
      <c r="H853" s="1">
        <v>6</v>
      </c>
      <c r="I853" s="39">
        <f>IF($B853="","",-SUMIFS(Tabla7[Cantidad],Tabla7[Código del producto],$B853,Tabla7[Tipo de movimiento],"SALIDA",Tabla7[Mes],I$5))</f>
        <v>26</v>
      </c>
      <c r="J853" s="39">
        <f>IF($B853="","",-SUMIFS(Tabla7[Cantidad],Tabla7[Código del producto],$B853,Tabla7[Tipo de movimiento],"SALIDA",Tabla7[Mes],J$5))</f>
        <v>0</v>
      </c>
      <c r="K853" s="39">
        <f>IF($B853="","",-SUMIFS(Tabla7[Cantidad],Tabla7[Código del producto],$B853,Tabla7[Tipo de movimiento],"SALIDA",Tabla7[Mes],K$5))</f>
        <v>11</v>
      </c>
      <c r="L853" s="39">
        <f>IF($B853="","",-SUMIFS(Tabla7[Cantidad],Tabla7[Código del producto],$B853,Tabla7[Tipo de movimiento],"SALIDA",Tabla7[Mes],L$5))</f>
        <v>0</v>
      </c>
      <c r="M853" s="39">
        <f>IF($B853="","",-SUMIFS(Tabla7[Cantidad],Tabla7[Código del producto],$B853,Tabla7[Tipo de movimiento],"SALIDA",Tabla7[Mes],M$5))</f>
        <v>14</v>
      </c>
      <c r="N853" s="39">
        <f>IF($B853="","",-SUMIFS(Tabla7[Cantidad],Tabla7[Código del producto],$B853,Tabla7[Tipo de movimiento],"SALIDA",Tabla7[Mes],N$5))</f>
        <v>0</v>
      </c>
      <c r="O853" s="39">
        <f>IF($B853="","",-SUMIFS(Tabla7[Cantidad],Tabla7[Código del producto],$B853,Tabla7[Tipo de movimiento],"SALIDA",Tabla7[Mes],O$5))</f>
        <v>19</v>
      </c>
      <c r="P853" s="39">
        <f>IF($B853="","",-SUMIFS(Tabla7[Cantidad],Tabla7[Código del producto],$B853,Tabla7[Tipo de movimiento],"SALIDA",Tabla7[Mes],P$5))</f>
        <v>23</v>
      </c>
      <c r="Q853" s="39">
        <f t="shared" si="39"/>
        <v>14</v>
      </c>
      <c r="R853" s="51" t="str">
        <f>IF($B853="","",IFERROR(VLOOKUP($B853,'ABC rotación'!$C:$G,5,0),"C"))</f>
        <v>A</v>
      </c>
      <c r="S853" s="41">
        <f t="shared" si="40"/>
        <v>12.857142857142856</v>
      </c>
      <c r="T853" s="40">
        <f t="shared" si="41"/>
        <v>0.8571428571428571</v>
      </c>
      <c r="U853" s="23" t="str">
        <f>IF($B853="","",VLOOKUP($T853,Tablas!$X$14:$Y$17,2,1))</f>
        <v>2. AMARILLO</v>
      </c>
    </row>
    <row r="854" spans="2:21" x14ac:dyDescent="0.2">
      <c r="B854" s="1">
        <f>IF(Tablas!B852="","",Tablas!B852)</f>
        <v>300849</v>
      </c>
      <c r="C854" s="1" t="str">
        <f>IF(Tablas!C852="","",Tablas!C852)</f>
        <v>PALANCA DE ESTRANGULADOR</v>
      </c>
      <c r="D854" s="1" t="str">
        <f>IF(Tablas!D852="","",Tablas!D852)</f>
        <v>10 - PALANCAS Y CHICOTES</v>
      </c>
      <c r="E854" s="1" t="str">
        <f>IF(Tablas!E852="","",Tablas!E852)</f>
        <v>UN</v>
      </c>
      <c r="F854" s="1">
        <f>IF(Tablas!F852="","",Tablas!F852)</f>
        <v>21</v>
      </c>
      <c r="G854" s="1">
        <f>IF(Tablas!I852="","",Tablas!I852)</f>
        <v>25</v>
      </c>
      <c r="H854" s="1">
        <v>7</v>
      </c>
      <c r="I854" s="39">
        <f>IF($B854="","",-SUMIFS(Tabla7[Cantidad],Tabla7[Código del producto],$B854,Tabla7[Tipo de movimiento],"SALIDA",Tabla7[Mes],I$5))</f>
        <v>0</v>
      </c>
      <c r="J854" s="39">
        <f>IF($B854="","",-SUMIFS(Tabla7[Cantidad],Tabla7[Código del producto],$B854,Tabla7[Tipo de movimiento],"SALIDA",Tabla7[Mes],J$5))</f>
        <v>0</v>
      </c>
      <c r="K854" s="39">
        <f>IF($B854="","",-SUMIFS(Tabla7[Cantidad],Tabla7[Código del producto],$B854,Tabla7[Tipo de movimiento],"SALIDA",Tabla7[Mes],K$5))</f>
        <v>0</v>
      </c>
      <c r="L854" s="39">
        <f>IF($B854="","",-SUMIFS(Tabla7[Cantidad],Tabla7[Código del producto],$B854,Tabla7[Tipo de movimiento],"SALIDA",Tabla7[Mes],L$5))</f>
        <v>0</v>
      </c>
      <c r="M854" s="39">
        <f>IF($B854="","",-SUMIFS(Tabla7[Cantidad],Tabla7[Código del producto],$B854,Tabla7[Tipo de movimiento],"SALIDA",Tabla7[Mes],M$5))</f>
        <v>0</v>
      </c>
      <c r="N854" s="39">
        <f>IF($B854="","",-SUMIFS(Tabla7[Cantidad],Tabla7[Código del producto],$B854,Tabla7[Tipo de movimiento],"SALIDA",Tabla7[Mes],N$5))</f>
        <v>11</v>
      </c>
      <c r="O854" s="39">
        <f>IF($B854="","",-SUMIFS(Tabla7[Cantidad],Tabla7[Código del producto],$B854,Tabla7[Tipo de movimiento],"SALIDA",Tabla7[Mes],O$5))</f>
        <v>0</v>
      </c>
      <c r="P854" s="39">
        <f>IF($B854="","",-SUMIFS(Tabla7[Cantidad],Tabla7[Código del producto],$B854,Tabla7[Tipo de movimiento],"SALIDA",Tabla7[Mes],P$5))</f>
        <v>0</v>
      </c>
      <c r="Q854" s="39">
        <f t="shared" si="39"/>
        <v>3.6666666666666665</v>
      </c>
      <c r="R854" s="51" t="str">
        <f>IF($B854="","",IFERROR(VLOOKUP($B854,'ABC rotación'!$C:$G,5,0),"C"))</f>
        <v>B</v>
      </c>
      <c r="S854" s="41">
        <f t="shared" si="40"/>
        <v>57.272727272727273</v>
      </c>
      <c r="T854" s="40">
        <f t="shared" si="41"/>
        <v>2.7272727272727275</v>
      </c>
      <c r="U854" s="23" t="str">
        <f>IF($B854="","",VLOOKUP($T854,Tablas!$X$14:$Y$17,2,1))</f>
        <v>4. NEGRO</v>
      </c>
    </row>
    <row r="855" spans="2:21" x14ac:dyDescent="0.2">
      <c r="B855" s="1">
        <f>IF(Tablas!B853="","",Tablas!B853)</f>
        <v>300850</v>
      </c>
      <c r="C855" s="1" t="str">
        <f>IF(Tablas!C853="","",Tablas!C853)</f>
        <v>EMPAQUETADURA PROTECT CUB SUP</v>
      </c>
      <c r="D855" s="1" t="str">
        <f>IF(Tablas!D853="","",Tablas!D853)</f>
        <v>15 - MISCELANEOS</v>
      </c>
      <c r="E855" s="1" t="str">
        <f>IF(Tablas!E853="","",Tablas!E853)</f>
        <v>UN</v>
      </c>
      <c r="F855" s="1">
        <f>IF(Tablas!F853="","",Tablas!F853)</f>
        <v>14</v>
      </c>
      <c r="G855" s="1">
        <f>IF(Tablas!I853="","",Tablas!I853)</f>
        <v>49</v>
      </c>
      <c r="H855" s="1">
        <v>3</v>
      </c>
      <c r="I855" s="39">
        <f>IF($B855="","",-SUMIFS(Tabla7[Cantidad],Tabla7[Código del producto],$B855,Tabla7[Tipo de movimiento],"SALIDA",Tabla7[Mes],I$5))</f>
        <v>0</v>
      </c>
      <c r="J855" s="39">
        <f>IF($B855="","",-SUMIFS(Tabla7[Cantidad],Tabla7[Código del producto],$B855,Tabla7[Tipo de movimiento],"SALIDA",Tabla7[Mes],J$5))</f>
        <v>0</v>
      </c>
      <c r="K855" s="39">
        <f>IF($B855="","",-SUMIFS(Tabla7[Cantidad],Tabla7[Código del producto],$B855,Tabla7[Tipo de movimiento],"SALIDA",Tabla7[Mes],K$5))</f>
        <v>0</v>
      </c>
      <c r="L855" s="39">
        <f>IF($B855="","",-SUMIFS(Tabla7[Cantidad],Tabla7[Código del producto],$B855,Tabla7[Tipo de movimiento],"SALIDA",Tabla7[Mes],L$5))</f>
        <v>0</v>
      </c>
      <c r="M855" s="39">
        <f>IF($B855="","",-SUMIFS(Tabla7[Cantidad],Tabla7[Código del producto],$B855,Tabla7[Tipo de movimiento],"SALIDA",Tabla7[Mes],M$5))</f>
        <v>20</v>
      </c>
      <c r="N855" s="39">
        <f>IF($B855="","",-SUMIFS(Tabla7[Cantidad],Tabla7[Código del producto],$B855,Tabla7[Tipo de movimiento],"SALIDA",Tabla7[Mes],N$5))</f>
        <v>26</v>
      </c>
      <c r="O855" s="39">
        <f>IF($B855="","",-SUMIFS(Tabla7[Cantidad],Tabla7[Código del producto],$B855,Tabla7[Tipo de movimiento],"SALIDA",Tabla7[Mes],O$5))</f>
        <v>0</v>
      </c>
      <c r="P855" s="39">
        <f>IF($B855="","",-SUMIFS(Tabla7[Cantidad],Tabla7[Código del producto],$B855,Tabla7[Tipo de movimiento],"SALIDA",Tabla7[Mes],P$5))</f>
        <v>0</v>
      </c>
      <c r="Q855" s="39">
        <f t="shared" si="39"/>
        <v>8.6666666666666661</v>
      </c>
      <c r="R855" s="51" t="str">
        <f>IF($B855="","",IFERROR(VLOOKUP($B855,'ABC rotación'!$C:$G,5,0),"C"))</f>
        <v>A</v>
      </c>
      <c r="S855" s="41">
        <f t="shared" si="40"/>
        <v>10.384615384615387</v>
      </c>
      <c r="T855" s="40">
        <f t="shared" si="41"/>
        <v>0.7417582417582419</v>
      </c>
      <c r="U855" s="23" t="str">
        <f>IF($B855="","",VLOOKUP($T855,Tablas!$X$14:$Y$17,2,1))</f>
        <v>2. AMARILLO</v>
      </c>
    </row>
    <row r="856" spans="2:21" x14ac:dyDescent="0.2">
      <c r="B856" s="1">
        <f>IF(Tablas!B854="","",Tablas!B854)</f>
        <v>300851</v>
      </c>
      <c r="C856" s="1" t="str">
        <f>IF(Tablas!C854="","",Tablas!C854)</f>
        <v>TAPON PLASTICO</v>
      </c>
      <c r="D856" s="1" t="str">
        <f>IF(Tablas!D854="","",Tablas!D854)</f>
        <v>15 - MISCELANEOS</v>
      </c>
      <c r="E856" s="1" t="str">
        <f>IF(Tablas!E854="","",Tablas!E854)</f>
        <v>UN</v>
      </c>
      <c r="F856" s="1">
        <f>IF(Tablas!F854="","",Tablas!F854)</f>
        <v>30</v>
      </c>
      <c r="G856" s="1">
        <f>IF(Tablas!I854="","",Tablas!I854)</f>
        <v>43</v>
      </c>
      <c r="H856" s="1">
        <v>7</v>
      </c>
      <c r="I856" s="39">
        <f>IF($B856="","",-SUMIFS(Tabla7[Cantidad],Tabla7[Código del producto],$B856,Tabla7[Tipo de movimiento],"SALIDA",Tabla7[Mes],I$5))</f>
        <v>0</v>
      </c>
      <c r="J856" s="39">
        <f>IF($B856="","",-SUMIFS(Tabla7[Cantidad],Tabla7[Código del producto],$B856,Tabla7[Tipo de movimiento],"SALIDA",Tabla7[Mes],J$5))</f>
        <v>0</v>
      </c>
      <c r="K856" s="39">
        <f>IF($B856="","",-SUMIFS(Tabla7[Cantidad],Tabla7[Código del producto],$B856,Tabla7[Tipo de movimiento],"SALIDA",Tabla7[Mes],K$5))</f>
        <v>0</v>
      </c>
      <c r="L856" s="39">
        <f>IF($B856="","",-SUMIFS(Tabla7[Cantidad],Tabla7[Código del producto],$B856,Tabla7[Tipo de movimiento],"SALIDA",Tabla7[Mes],L$5))</f>
        <v>11</v>
      </c>
      <c r="M856" s="39">
        <f>IF($B856="","",-SUMIFS(Tabla7[Cantidad],Tabla7[Código del producto],$B856,Tabla7[Tipo de movimiento],"SALIDA",Tabla7[Mes],M$5))</f>
        <v>0</v>
      </c>
      <c r="N856" s="39">
        <f>IF($B856="","",-SUMIFS(Tabla7[Cantidad],Tabla7[Código del producto],$B856,Tabla7[Tipo de movimiento],"SALIDA",Tabla7[Mes],N$5))</f>
        <v>6</v>
      </c>
      <c r="O856" s="39">
        <f>IF($B856="","",-SUMIFS(Tabla7[Cantidad],Tabla7[Código del producto],$B856,Tabla7[Tipo de movimiento],"SALIDA",Tabla7[Mes],O$5))</f>
        <v>10</v>
      </c>
      <c r="P856" s="39">
        <f>IF($B856="","",-SUMIFS(Tabla7[Cantidad],Tabla7[Código del producto],$B856,Tabla7[Tipo de movimiento],"SALIDA",Tabla7[Mes],P$5))</f>
        <v>0</v>
      </c>
      <c r="Q856" s="39">
        <f t="shared" si="39"/>
        <v>5.333333333333333</v>
      </c>
      <c r="R856" s="51" t="str">
        <f>IF($B856="","",IFERROR(VLOOKUP($B856,'ABC rotación'!$C:$G,5,0),"C"))</f>
        <v>B</v>
      </c>
      <c r="S856" s="41">
        <f t="shared" si="40"/>
        <v>39.375</v>
      </c>
      <c r="T856" s="40">
        <f t="shared" si="41"/>
        <v>1.3125</v>
      </c>
      <c r="U856" s="23" t="str">
        <f>IF($B856="","",VLOOKUP($T856,Tablas!$X$14:$Y$17,2,1))</f>
        <v>3. VERDE</v>
      </c>
    </row>
    <row r="857" spans="2:21" x14ac:dyDescent="0.2">
      <c r="B857" s="1">
        <f>IF(Tablas!B855="","",Tablas!B855)</f>
        <v>300852</v>
      </c>
      <c r="C857" s="1" t="str">
        <f>IF(Tablas!C855="","",Tablas!C855)</f>
        <v>CALCOMANIA LATERAL</v>
      </c>
      <c r="D857" s="1" t="str">
        <f>IF(Tablas!D855="","",Tablas!D855)</f>
        <v>05 - COLISION</v>
      </c>
      <c r="E857" s="1" t="str">
        <f>IF(Tablas!E855="","",Tablas!E855)</f>
        <v>UN</v>
      </c>
      <c r="F857" s="1">
        <f>IF(Tablas!F855="","",Tablas!F855)</f>
        <v>5</v>
      </c>
      <c r="G857" s="1">
        <f>IF(Tablas!I855="","",Tablas!I855)</f>
        <v>39</v>
      </c>
      <c r="H857" s="1">
        <v>1</v>
      </c>
      <c r="I857" s="39">
        <f>IF($B857="","",-SUMIFS(Tabla7[Cantidad],Tabla7[Código del producto],$B857,Tabla7[Tipo de movimiento],"SALIDA",Tabla7[Mes],I$5))</f>
        <v>0</v>
      </c>
      <c r="J857" s="39">
        <f>IF($B857="","",-SUMIFS(Tabla7[Cantidad],Tabla7[Código del producto],$B857,Tabla7[Tipo de movimiento],"SALIDA",Tabla7[Mes],J$5))</f>
        <v>0</v>
      </c>
      <c r="K857" s="39">
        <f>IF($B857="","",-SUMIFS(Tabla7[Cantidad],Tabla7[Código del producto],$B857,Tabla7[Tipo de movimiento],"SALIDA",Tabla7[Mes],K$5))</f>
        <v>0</v>
      </c>
      <c r="L857" s="39">
        <f>IF($B857="","",-SUMIFS(Tabla7[Cantidad],Tabla7[Código del producto],$B857,Tabla7[Tipo de movimiento],"SALIDA",Tabla7[Mes],L$5))</f>
        <v>13</v>
      </c>
      <c r="M857" s="39">
        <f>IF($B857="","",-SUMIFS(Tabla7[Cantidad],Tabla7[Código del producto],$B857,Tabla7[Tipo de movimiento],"SALIDA",Tabla7[Mes],M$5))</f>
        <v>0</v>
      </c>
      <c r="N857" s="39">
        <f>IF($B857="","",-SUMIFS(Tabla7[Cantidad],Tabla7[Código del producto],$B857,Tabla7[Tipo de movimiento],"SALIDA",Tabla7[Mes],N$5))</f>
        <v>0</v>
      </c>
      <c r="O857" s="39">
        <f>IF($B857="","",-SUMIFS(Tabla7[Cantidad],Tabla7[Código del producto],$B857,Tabla7[Tipo de movimiento],"SALIDA",Tabla7[Mes],O$5))</f>
        <v>0</v>
      </c>
      <c r="P857" s="39">
        <f>IF($B857="","",-SUMIFS(Tabla7[Cantidad],Tabla7[Código del producto],$B857,Tabla7[Tipo de movimiento],"SALIDA",Tabla7[Mes],P$5))</f>
        <v>0</v>
      </c>
      <c r="Q857" s="39">
        <f t="shared" si="39"/>
        <v>0</v>
      </c>
      <c r="R857" s="51" t="str">
        <f>IF($B857="","",IFERROR(VLOOKUP($B857,'ABC rotación'!$C:$G,5,0),"C"))</f>
        <v>C</v>
      </c>
      <c r="S857" s="41">
        <f t="shared" si="40"/>
        <v>0</v>
      </c>
      <c r="T857" s="40">
        <f t="shared" si="41"/>
        <v>0</v>
      </c>
      <c r="U857" s="23" t="str">
        <f>IF($B857="","",VLOOKUP($T857,Tablas!$X$14:$Y$17,2,1))</f>
        <v>1. ROJO</v>
      </c>
    </row>
    <row r="858" spans="2:21" x14ac:dyDescent="0.2">
      <c r="B858" s="1">
        <f>IF(Tablas!B856="","",Tablas!B856)</f>
        <v>300853</v>
      </c>
      <c r="C858" s="1" t="str">
        <f>IF(Tablas!C856="","",Tablas!C856)</f>
        <v>DISCO DE EMBRAGUE</v>
      </c>
      <c r="D858" s="1" t="str">
        <f>IF(Tablas!D856="","",Tablas!D856)</f>
        <v>04 - FRENOS Y EMBRAGUES</v>
      </c>
      <c r="E858" s="1" t="str">
        <f>IF(Tablas!E856="","",Tablas!E856)</f>
        <v>UN</v>
      </c>
      <c r="F858" s="1">
        <f>IF(Tablas!F856="","",Tablas!F856)</f>
        <v>13</v>
      </c>
      <c r="G858" s="1">
        <f>IF(Tablas!I856="","",Tablas!I856)</f>
        <v>8</v>
      </c>
      <c r="H858" s="1">
        <v>1</v>
      </c>
      <c r="I858" s="39">
        <f>IF($B858="","",-SUMIFS(Tabla7[Cantidad],Tabla7[Código del producto],$B858,Tabla7[Tipo de movimiento],"SALIDA",Tabla7[Mes],I$5))</f>
        <v>0</v>
      </c>
      <c r="J858" s="39">
        <f>IF($B858="","",-SUMIFS(Tabla7[Cantidad],Tabla7[Código del producto],$B858,Tabla7[Tipo de movimiento],"SALIDA",Tabla7[Mes],J$5))</f>
        <v>0</v>
      </c>
      <c r="K858" s="39">
        <f>IF($B858="","",-SUMIFS(Tabla7[Cantidad],Tabla7[Código del producto],$B858,Tabla7[Tipo de movimiento],"SALIDA",Tabla7[Mes],K$5))</f>
        <v>0</v>
      </c>
      <c r="L858" s="39">
        <f>IF($B858="","",-SUMIFS(Tabla7[Cantidad],Tabla7[Código del producto],$B858,Tabla7[Tipo de movimiento],"SALIDA",Tabla7[Mes],L$5))</f>
        <v>0</v>
      </c>
      <c r="M858" s="39">
        <f>IF($B858="","",-SUMIFS(Tabla7[Cantidad],Tabla7[Código del producto],$B858,Tabla7[Tipo de movimiento],"SALIDA",Tabla7[Mes],M$5))</f>
        <v>0</v>
      </c>
      <c r="N858" s="39">
        <f>IF($B858="","",-SUMIFS(Tabla7[Cantidad],Tabla7[Código del producto],$B858,Tabla7[Tipo de movimiento],"SALIDA",Tabla7[Mes],N$5))</f>
        <v>0</v>
      </c>
      <c r="O858" s="39">
        <f>IF($B858="","",-SUMIFS(Tabla7[Cantidad],Tabla7[Código del producto],$B858,Tabla7[Tipo de movimiento],"SALIDA",Tabla7[Mes],O$5))</f>
        <v>0</v>
      </c>
      <c r="P858" s="39">
        <f>IF($B858="","",-SUMIFS(Tabla7[Cantidad],Tabla7[Código del producto],$B858,Tabla7[Tipo de movimiento],"SALIDA",Tabla7[Mes],P$5))</f>
        <v>0</v>
      </c>
      <c r="Q858" s="39">
        <f t="shared" si="39"/>
        <v>0</v>
      </c>
      <c r="R858" s="51" t="str">
        <f>IF($B858="","",IFERROR(VLOOKUP($B858,'ABC rotación'!$C:$G,5,0),"C"))</f>
        <v>C</v>
      </c>
      <c r="S858" s="41">
        <f t="shared" si="40"/>
        <v>0</v>
      </c>
      <c r="T858" s="40">
        <f t="shared" si="41"/>
        <v>0</v>
      </c>
      <c r="U858" s="23" t="str">
        <f>IF($B858="","",VLOOKUP($T858,Tablas!$X$14:$Y$17,2,1))</f>
        <v>1. ROJO</v>
      </c>
    </row>
    <row r="859" spans="2:21" x14ac:dyDescent="0.2">
      <c r="B859" s="1">
        <f>IF(Tablas!B857="","",Tablas!B857)</f>
        <v>300854</v>
      </c>
      <c r="C859" s="1" t="str">
        <f>IF(Tablas!C857="","",Tablas!C857)</f>
        <v>SEGURO CIRCLIP EXTERNO 17M</v>
      </c>
      <c r="D859" s="1" t="str">
        <f>IF(Tablas!D857="","",Tablas!D857)</f>
        <v>15 - MISCELANEOS</v>
      </c>
      <c r="E859" s="1" t="str">
        <f>IF(Tablas!E857="","",Tablas!E857)</f>
        <v>UN</v>
      </c>
      <c r="F859" s="1">
        <f>IF(Tablas!F857="","",Tablas!F857)</f>
        <v>29</v>
      </c>
      <c r="G859" s="1">
        <f>IF(Tablas!I857="","",Tablas!I857)</f>
        <v>23</v>
      </c>
      <c r="H859" s="1">
        <v>4</v>
      </c>
      <c r="I859" s="39">
        <f>IF($B859="","",-SUMIFS(Tabla7[Cantidad],Tabla7[Código del producto],$B859,Tabla7[Tipo de movimiento],"SALIDA",Tabla7[Mes],I$5))</f>
        <v>0</v>
      </c>
      <c r="J859" s="39">
        <f>IF($B859="","",-SUMIFS(Tabla7[Cantidad],Tabla7[Código del producto],$B859,Tabla7[Tipo de movimiento],"SALIDA",Tabla7[Mes],J$5))</f>
        <v>0</v>
      </c>
      <c r="K859" s="39">
        <f>IF($B859="","",-SUMIFS(Tabla7[Cantidad],Tabla7[Código del producto],$B859,Tabla7[Tipo de movimiento],"SALIDA",Tabla7[Mes],K$5))</f>
        <v>8</v>
      </c>
      <c r="L859" s="39">
        <f>IF($B859="","",-SUMIFS(Tabla7[Cantidad],Tabla7[Código del producto],$B859,Tabla7[Tipo de movimiento],"SALIDA",Tabla7[Mes],L$5))</f>
        <v>0</v>
      </c>
      <c r="M859" s="39">
        <f>IF($B859="","",-SUMIFS(Tabla7[Cantidad],Tabla7[Código del producto],$B859,Tabla7[Tipo de movimiento],"SALIDA",Tabla7[Mes],M$5))</f>
        <v>0</v>
      </c>
      <c r="N859" s="39">
        <f>IF($B859="","",-SUMIFS(Tabla7[Cantidad],Tabla7[Código del producto],$B859,Tabla7[Tipo de movimiento],"SALIDA",Tabla7[Mes],N$5))</f>
        <v>14</v>
      </c>
      <c r="O859" s="39">
        <f>IF($B859="","",-SUMIFS(Tabla7[Cantidad],Tabla7[Código del producto],$B859,Tabla7[Tipo de movimiento],"SALIDA",Tabla7[Mes],O$5))</f>
        <v>0</v>
      </c>
      <c r="P859" s="39">
        <f>IF($B859="","",-SUMIFS(Tabla7[Cantidad],Tabla7[Código del producto],$B859,Tabla7[Tipo de movimiento],"SALIDA",Tabla7[Mes],P$5))</f>
        <v>0</v>
      </c>
      <c r="Q859" s="39">
        <f t="shared" si="39"/>
        <v>4.666666666666667</v>
      </c>
      <c r="R859" s="51" t="str">
        <f>IF($B859="","",IFERROR(VLOOKUP($B859,'ABC rotación'!$C:$G,5,0),"C"))</f>
        <v>B</v>
      </c>
      <c r="S859" s="41">
        <f t="shared" si="40"/>
        <v>25.714285714285712</v>
      </c>
      <c r="T859" s="40">
        <f t="shared" si="41"/>
        <v>0.88669950738916248</v>
      </c>
      <c r="U859" s="23" t="str">
        <f>IF($B859="","",VLOOKUP($T859,Tablas!$X$14:$Y$17,2,1))</f>
        <v>2. AMARILLO</v>
      </c>
    </row>
    <row r="860" spans="2:21" x14ac:dyDescent="0.2">
      <c r="B860" s="1">
        <f>IF(Tablas!B858="","",Tablas!B858)</f>
        <v>300855</v>
      </c>
      <c r="C860" s="1" t="str">
        <f>IF(Tablas!C858="","",Tablas!C858)</f>
        <v>SEGURO DE VALVULA</v>
      </c>
      <c r="D860" s="1" t="str">
        <f>IF(Tablas!D858="","",Tablas!D858)</f>
        <v>09 - PARTES DE MOTOR</v>
      </c>
      <c r="E860" s="1" t="str">
        <f>IF(Tablas!E858="","",Tablas!E858)</f>
        <v>UN</v>
      </c>
      <c r="F860" s="1">
        <f>IF(Tablas!F858="","",Tablas!F858)</f>
        <v>8</v>
      </c>
      <c r="G860" s="1">
        <f>IF(Tablas!I858="","",Tablas!I858)</f>
        <v>38</v>
      </c>
      <c r="H860" s="1">
        <v>8</v>
      </c>
      <c r="I860" s="39">
        <f>IF($B860="","",-SUMIFS(Tabla7[Cantidad],Tabla7[Código del producto],$B860,Tabla7[Tipo de movimiento],"SALIDA",Tabla7[Mes],I$5))</f>
        <v>0</v>
      </c>
      <c r="J860" s="39">
        <f>IF($B860="","",-SUMIFS(Tabla7[Cantidad],Tabla7[Código del producto],$B860,Tabla7[Tipo de movimiento],"SALIDA",Tabla7[Mes],J$5))</f>
        <v>9</v>
      </c>
      <c r="K860" s="39">
        <f>IF($B860="","",-SUMIFS(Tabla7[Cantidad],Tabla7[Código del producto],$B860,Tabla7[Tipo de movimiento],"SALIDA",Tabla7[Mes],K$5))</f>
        <v>0</v>
      </c>
      <c r="L860" s="39">
        <f>IF($B860="","",-SUMIFS(Tabla7[Cantidad],Tabla7[Código del producto],$B860,Tabla7[Tipo de movimiento],"SALIDA",Tabla7[Mes],L$5))</f>
        <v>11</v>
      </c>
      <c r="M860" s="39">
        <f>IF($B860="","",-SUMIFS(Tabla7[Cantidad],Tabla7[Código del producto],$B860,Tabla7[Tipo de movimiento],"SALIDA",Tabla7[Mes],M$5))</f>
        <v>0</v>
      </c>
      <c r="N860" s="39">
        <f>IF($B860="","",-SUMIFS(Tabla7[Cantidad],Tabla7[Código del producto],$B860,Tabla7[Tipo de movimiento],"SALIDA",Tabla7[Mes],N$5))</f>
        <v>0</v>
      </c>
      <c r="O860" s="39">
        <f>IF($B860="","",-SUMIFS(Tabla7[Cantidad],Tabla7[Código del producto],$B860,Tabla7[Tipo de movimiento],"SALIDA",Tabla7[Mes],O$5))</f>
        <v>0</v>
      </c>
      <c r="P860" s="39">
        <f>IF($B860="","",-SUMIFS(Tabla7[Cantidad],Tabla7[Código del producto],$B860,Tabla7[Tipo de movimiento],"SALIDA",Tabla7[Mes],P$5))</f>
        <v>24</v>
      </c>
      <c r="Q860" s="39">
        <f t="shared" si="39"/>
        <v>8</v>
      </c>
      <c r="R860" s="51" t="str">
        <f>IF($B860="","",IFERROR(VLOOKUP($B860,'ABC rotación'!$C:$G,5,0),"C"))</f>
        <v>B</v>
      </c>
      <c r="S860" s="41">
        <f t="shared" si="40"/>
        <v>30</v>
      </c>
      <c r="T860" s="40">
        <f t="shared" si="41"/>
        <v>3.75</v>
      </c>
      <c r="U860" s="23" t="str">
        <f>IF($B860="","",VLOOKUP($T860,Tablas!$X$14:$Y$17,2,1))</f>
        <v>4. NEGRO</v>
      </c>
    </row>
    <row r="861" spans="2:21" x14ac:dyDescent="0.2">
      <c r="B861" s="1">
        <f>IF(Tablas!B859="","",Tablas!B859)</f>
        <v>300856</v>
      </c>
      <c r="C861" s="1" t="str">
        <f>IF(Tablas!C859="","",Tablas!C859)</f>
        <v>TORNILLO FIJACION PARADOR LATE</v>
      </c>
      <c r="D861" s="1" t="str">
        <f>IF(Tablas!D859="","",Tablas!D859)</f>
        <v>07 - PEDALES Y POSAPIES</v>
      </c>
      <c r="E861" s="1" t="str">
        <f>IF(Tablas!E859="","",Tablas!E859)</f>
        <v>UN</v>
      </c>
      <c r="F861" s="1">
        <f>IF(Tablas!F859="","",Tablas!F859)</f>
        <v>7</v>
      </c>
      <c r="G861" s="1">
        <f>IF(Tablas!I859="","",Tablas!I859)</f>
        <v>49</v>
      </c>
      <c r="H861" s="1">
        <v>0</v>
      </c>
      <c r="I861" s="39">
        <f>IF($B861="","",-SUMIFS(Tabla7[Cantidad],Tabla7[Código del producto],$B861,Tabla7[Tipo de movimiento],"SALIDA",Tabla7[Mes],I$5))</f>
        <v>20</v>
      </c>
      <c r="J861" s="39">
        <f>IF($B861="","",-SUMIFS(Tabla7[Cantidad],Tabla7[Código del producto],$B861,Tabla7[Tipo de movimiento],"SALIDA",Tabla7[Mes],J$5))</f>
        <v>0</v>
      </c>
      <c r="K861" s="39">
        <f>IF($B861="","",-SUMIFS(Tabla7[Cantidad],Tabla7[Código del producto],$B861,Tabla7[Tipo de movimiento],"SALIDA",Tabla7[Mes],K$5))</f>
        <v>0</v>
      </c>
      <c r="L861" s="39">
        <f>IF($B861="","",-SUMIFS(Tabla7[Cantidad],Tabla7[Código del producto],$B861,Tabla7[Tipo de movimiento],"SALIDA",Tabla7[Mes],L$5))</f>
        <v>0</v>
      </c>
      <c r="M861" s="39">
        <f>IF($B861="","",-SUMIFS(Tabla7[Cantidad],Tabla7[Código del producto],$B861,Tabla7[Tipo de movimiento],"SALIDA",Tabla7[Mes],M$5))</f>
        <v>0</v>
      </c>
      <c r="N861" s="39">
        <f>IF($B861="","",-SUMIFS(Tabla7[Cantidad],Tabla7[Código del producto],$B861,Tabla7[Tipo de movimiento],"SALIDA",Tabla7[Mes],N$5))</f>
        <v>0</v>
      </c>
      <c r="O861" s="39">
        <f>IF($B861="","",-SUMIFS(Tabla7[Cantidad],Tabla7[Código del producto],$B861,Tabla7[Tipo de movimiento],"SALIDA",Tabla7[Mes],O$5))</f>
        <v>0</v>
      </c>
      <c r="P861" s="39">
        <f>IF($B861="","",-SUMIFS(Tabla7[Cantidad],Tabla7[Código del producto],$B861,Tabla7[Tipo de movimiento],"SALIDA",Tabla7[Mes],P$5))</f>
        <v>0</v>
      </c>
      <c r="Q861" s="39">
        <f t="shared" si="39"/>
        <v>0</v>
      </c>
      <c r="R861" s="51" t="str">
        <f>IF($B861="","",IFERROR(VLOOKUP($B861,'ABC rotación'!$C:$G,5,0),"C"))</f>
        <v>C</v>
      </c>
      <c r="S861" s="41">
        <f t="shared" si="40"/>
        <v>0</v>
      </c>
      <c r="T861" s="40">
        <f t="shared" si="41"/>
        <v>0</v>
      </c>
      <c r="U861" s="23" t="str">
        <f>IF($B861="","",VLOOKUP($T861,Tablas!$X$14:$Y$17,2,1))</f>
        <v>1. ROJO</v>
      </c>
    </row>
    <row r="862" spans="2:21" x14ac:dyDescent="0.2">
      <c r="B862" s="1">
        <f>IF(Tablas!B860="","",Tablas!B860)</f>
        <v>300857</v>
      </c>
      <c r="C862" s="1" t="str">
        <f>IF(Tablas!C860="","",Tablas!C860)</f>
        <v>BASE/TOPE PARADOR PRINCIPAL</v>
      </c>
      <c r="D862" s="1" t="str">
        <f>IF(Tablas!D860="","",Tablas!D860)</f>
        <v>15 - MISCELANEOS</v>
      </c>
      <c r="E862" s="1" t="str">
        <f>IF(Tablas!E860="","",Tablas!E860)</f>
        <v>UN</v>
      </c>
      <c r="F862" s="1">
        <f>IF(Tablas!F860="","",Tablas!F860)</f>
        <v>20</v>
      </c>
      <c r="G862" s="1">
        <f>IF(Tablas!I860="","",Tablas!I860)</f>
        <v>21</v>
      </c>
      <c r="H862" s="1">
        <v>2</v>
      </c>
      <c r="I862" s="39">
        <f>IF($B862="","",-SUMIFS(Tabla7[Cantidad],Tabla7[Código del producto],$B862,Tabla7[Tipo de movimiento],"SALIDA",Tabla7[Mes],I$5))</f>
        <v>0</v>
      </c>
      <c r="J862" s="39">
        <f>IF($B862="","",-SUMIFS(Tabla7[Cantidad],Tabla7[Código del producto],$B862,Tabla7[Tipo de movimiento],"SALIDA",Tabla7[Mes],J$5))</f>
        <v>0</v>
      </c>
      <c r="K862" s="39">
        <f>IF($B862="","",-SUMIFS(Tabla7[Cantidad],Tabla7[Código del producto],$B862,Tabla7[Tipo de movimiento],"SALIDA",Tabla7[Mes],K$5))</f>
        <v>0</v>
      </c>
      <c r="L862" s="39">
        <f>IF($B862="","",-SUMIFS(Tabla7[Cantidad],Tabla7[Código del producto],$B862,Tabla7[Tipo de movimiento],"SALIDA",Tabla7[Mes],L$5))</f>
        <v>12</v>
      </c>
      <c r="M862" s="39">
        <f>IF($B862="","",-SUMIFS(Tabla7[Cantidad],Tabla7[Código del producto],$B862,Tabla7[Tipo de movimiento],"SALIDA",Tabla7[Mes],M$5))</f>
        <v>17</v>
      </c>
      <c r="N862" s="39">
        <f>IF($B862="","",-SUMIFS(Tabla7[Cantidad],Tabla7[Código del producto],$B862,Tabla7[Tipo de movimiento],"SALIDA",Tabla7[Mes],N$5))</f>
        <v>0</v>
      </c>
      <c r="O862" s="39">
        <f>IF($B862="","",-SUMIFS(Tabla7[Cantidad],Tabla7[Código del producto],$B862,Tabla7[Tipo de movimiento],"SALIDA",Tabla7[Mes],O$5))</f>
        <v>0</v>
      </c>
      <c r="P862" s="39">
        <f>IF($B862="","",-SUMIFS(Tabla7[Cantidad],Tabla7[Código del producto],$B862,Tabla7[Tipo de movimiento],"SALIDA",Tabla7[Mes],P$5))</f>
        <v>0</v>
      </c>
      <c r="Q862" s="39">
        <f t="shared" si="39"/>
        <v>0</v>
      </c>
      <c r="R862" s="51" t="str">
        <f>IF($B862="","",IFERROR(VLOOKUP($B862,'ABC rotación'!$C:$G,5,0),"C"))</f>
        <v>B</v>
      </c>
      <c r="S862" s="41">
        <f t="shared" si="40"/>
        <v>0</v>
      </c>
      <c r="T862" s="40">
        <f t="shared" si="41"/>
        <v>0</v>
      </c>
      <c r="U862" s="23" t="str">
        <f>IF($B862="","",VLOOKUP($T862,Tablas!$X$14:$Y$17,2,1))</f>
        <v>1. ROJO</v>
      </c>
    </row>
    <row r="863" spans="2:21" x14ac:dyDescent="0.2">
      <c r="B863" s="1">
        <f>IF(Tablas!B861="","",Tablas!B861)</f>
        <v>300858</v>
      </c>
      <c r="C863" s="1" t="str">
        <f>IF(Tablas!C861="","",Tablas!C861)</f>
        <v>CARCASA DE FARO</v>
      </c>
      <c r="D863" s="1" t="str">
        <f>IF(Tablas!D861="","",Tablas!D861)</f>
        <v>14 - LUCES</v>
      </c>
      <c r="E863" s="1" t="str">
        <f>IF(Tablas!E861="","",Tablas!E861)</f>
        <v>UN</v>
      </c>
      <c r="F863" s="1">
        <f>IF(Tablas!F861="","",Tablas!F861)</f>
        <v>20</v>
      </c>
      <c r="G863" s="1">
        <f>IF(Tablas!I861="","",Tablas!I861)</f>
        <v>11</v>
      </c>
      <c r="H863" s="1">
        <v>6</v>
      </c>
      <c r="I863" s="39">
        <f>IF($B863="","",-SUMIFS(Tabla7[Cantidad],Tabla7[Código del producto],$B863,Tabla7[Tipo de movimiento],"SALIDA",Tabla7[Mes],I$5))</f>
        <v>0</v>
      </c>
      <c r="J863" s="39">
        <f>IF($B863="","",-SUMIFS(Tabla7[Cantidad],Tabla7[Código del producto],$B863,Tabla7[Tipo de movimiento],"SALIDA",Tabla7[Mes],J$5))</f>
        <v>0</v>
      </c>
      <c r="K863" s="39">
        <f>IF($B863="","",-SUMIFS(Tabla7[Cantidad],Tabla7[Código del producto],$B863,Tabla7[Tipo de movimiento],"SALIDA",Tabla7[Mes],K$5))</f>
        <v>0</v>
      </c>
      <c r="L863" s="39">
        <f>IF($B863="","",-SUMIFS(Tabla7[Cantidad],Tabla7[Código del producto],$B863,Tabla7[Tipo de movimiento],"SALIDA",Tabla7[Mes],L$5))</f>
        <v>38</v>
      </c>
      <c r="M863" s="39">
        <f>IF($B863="","",-SUMIFS(Tabla7[Cantidad],Tabla7[Código del producto],$B863,Tabla7[Tipo de movimiento],"SALIDA",Tabla7[Mes],M$5))</f>
        <v>0</v>
      </c>
      <c r="N863" s="39">
        <f>IF($B863="","",-SUMIFS(Tabla7[Cantidad],Tabla7[Código del producto],$B863,Tabla7[Tipo de movimiento],"SALIDA",Tabla7[Mes],N$5))</f>
        <v>14</v>
      </c>
      <c r="O863" s="39">
        <f>IF($B863="","",-SUMIFS(Tabla7[Cantidad],Tabla7[Código del producto],$B863,Tabla7[Tipo de movimiento],"SALIDA",Tabla7[Mes],O$5))</f>
        <v>0</v>
      </c>
      <c r="P863" s="39">
        <f>IF($B863="","",-SUMIFS(Tabla7[Cantidad],Tabla7[Código del producto],$B863,Tabla7[Tipo de movimiento],"SALIDA",Tabla7[Mes],P$5))</f>
        <v>0</v>
      </c>
      <c r="Q863" s="39">
        <f t="shared" si="39"/>
        <v>4.666666666666667</v>
      </c>
      <c r="R863" s="51" t="str">
        <f>IF($B863="","",IFERROR(VLOOKUP($B863,'ABC rotación'!$C:$G,5,0),"C"))</f>
        <v>A</v>
      </c>
      <c r="S863" s="41">
        <f t="shared" si="40"/>
        <v>38.571428571428569</v>
      </c>
      <c r="T863" s="40">
        <f t="shared" si="41"/>
        <v>1.9285714285714284</v>
      </c>
      <c r="U863" s="23" t="str">
        <f>IF($B863="","",VLOOKUP($T863,Tablas!$X$14:$Y$17,2,1))</f>
        <v>3. VERDE</v>
      </c>
    </row>
    <row r="864" spans="2:21" x14ac:dyDescent="0.2">
      <c r="B864" s="1">
        <f>IF(Tablas!B862="","",Tablas!B862)</f>
        <v>300859</v>
      </c>
      <c r="C864" s="1" t="str">
        <f>IF(Tablas!C862="","",Tablas!C862)</f>
        <v>TUERCA HEXAGONAL</v>
      </c>
      <c r="D864" s="1" t="str">
        <f>IF(Tablas!D862="","",Tablas!D862)</f>
        <v>13 - TRACCION</v>
      </c>
      <c r="E864" s="1" t="str">
        <f>IF(Tablas!E862="","",Tablas!E862)</f>
        <v>UN</v>
      </c>
      <c r="F864" s="1">
        <f>IF(Tablas!F862="","",Tablas!F862)</f>
        <v>6</v>
      </c>
      <c r="G864" s="1">
        <f>IF(Tablas!I862="","",Tablas!I862)</f>
        <v>46</v>
      </c>
      <c r="H864" s="1">
        <v>4</v>
      </c>
      <c r="I864" s="39">
        <f>IF($B864="","",-SUMIFS(Tabla7[Cantidad],Tabla7[Código del producto],$B864,Tabla7[Tipo de movimiento],"SALIDA",Tabla7[Mes],I$5))</f>
        <v>0</v>
      </c>
      <c r="J864" s="39">
        <f>IF($B864="","",-SUMIFS(Tabla7[Cantidad],Tabla7[Código del producto],$B864,Tabla7[Tipo de movimiento],"SALIDA",Tabla7[Mes],J$5))</f>
        <v>0</v>
      </c>
      <c r="K864" s="39">
        <f>IF($B864="","",-SUMIFS(Tabla7[Cantidad],Tabla7[Código del producto],$B864,Tabla7[Tipo de movimiento],"SALIDA",Tabla7[Mes],K$5))</f>
        <v>0</v>
      </c>
      <c r="L864" s="39">
        <f>IF($B864="","",-SUMIFS(Tabla7[Cantidad],Tabla7[Código del producto],$B864,Tabla7[Tipo de movimiento],"SALIDA",Tabla7[Mes],L$5))</f>
        <v>0</v>
      </c>
      <c r="M864" s="39">
        <f>IF($B864="","",-SUMIFS(Tabla7[Cantidad],Tabla7[Código del producto],$B864,Tabla7[Tipo de movimiento],"SALIDA",Tabla7[Mes],M$5))</f>
        <v>0</v>
      </c>
      <c r="N864" s="39">
        <f>IF($B864="","",-SUMIFS(Tabla7[Cantidad],Tabla7[Código del producto],$B864,Tabla7[Tipo de movimiento],"SALIDA",Tabla7[Mes],N$5))</f>
        <v>0</v>
      </c>
      <c r="O864" s="39">
        <f>IF($B864="","",-SUMIFS(Tabla7[Cantidad],Tabla7[Código del producto],$B864,Tabla7[Tipo de movimiento],"SALIDA",Tabla7[Mes],O$5))</f>
        <v>18</v>
      </c>
      <c r="P864" s="39">
        <f>IF($B864="","",-SUMIFS(Tabla7[Cantidad],Tabla7[Código del producto],$B864,Tabla7[Tipo de movimiento],"SALIDA",Tabla7[Mes],P$5))</f>
        <v>0</v>
      </c>
      <c r="Q864" s="39">
        <f t="shared" si="39"/>
        <v>6</v>
      </c>
      <c r="R864" s="51" t="str">
        <f>IF($B864="","",IFERROR(VLOOKUP($B864,'ABC rotación'!$C:$G,5,0),"C"))</f>
        <v>B</v>
      </c>
      <c r="S864" s="41">
        <f t="shared" si="40"/>
        <v>20</v>
      </c>
      <c r="T864" s="40">
        <f t="shared" si="41"/>
        <v>3.3333333333333335</v>
      </c>
      <c r="U864" s="23" t="str">
        <f>IF($B864="","",VLOOKUP($T864,Tablas!$X$14:$Y$17,2,1))</f>
        <v>4. NEGRO</v>
      </c>
    </row>
    <row r="865" spans="2:21" x14ac:dyDescent="0.2">
      <c r="B865" s="1">
        <f>IF(Tablas!B863="","",Tablas!B863)</f>
        <v>300860</v>
      </c>
      <c r="C865" s="1" t="str">
        <f>IF(Tablas!C863="","",Tablas!C863)</f>
        <v>ASIENTO AZUL Y PLATA</v>
      </c>
      <c r="D865" s="1" t="str">
        <f>IF(Tablas!D863="","",Tablas!D863)</f>
        <v>15 - MISCELANEOS</v>
      </c>
      <c r="E865" s="1" t="str">
        <f>IF(Tablas!E863="","",Tablas!E863)</f>
        <v>UN</v>
      </c>
      <c r="F865" s="1">
        <f>IF(Tablas!F863="","",Tablas!F863)</f>
        <v>30</v>
      </c>
      <c r="G865" s="1">
        <f>IF(Tablas!I863="","",Tablas!I863)</f>
        <v>43</v>
      </c>
      <c r="H865" s="1">
        <v>0</v>
      </c>
      <c r="I865" s="39">
        <f>IF($B865="","",-SUMIFS(Tabla7[Cantidad],Tabla7[Código del producto],$B865,Tabla7[Tipo de movimiento],"SALIDA",Tabla7[Mes],I$5))</f>
        <v>0</v>
      </c>
      <c r="J865" s="39">
        <f>IF($B865="","",-SUMIFS(Tabla7[Cantidad],Tabla7[Código del producto],$B865,Tabla7[Tipo de movimiento],"SALIDA",Tabla7[Mes],J$5))</f>
        <v>0</v>
      </c>
      <c r="K865" s="39">
        <f>IF($B865="","",-SUMIFS(Tabla7[Cantidad],Tabla7[Código del producto],$B865,Tabla7[Tipo de movimiento],"SALIDA",Tabla7[Mes],K$5))</f>
        <v>0</v>
      </c>
      <c r="L865" s="39">
        <f>IF($B865="","",-SUMIFS(Tabla7[Cantidad],Tabla7[Código del producto],$B865,Tabla7[Tipo de movimiento],"SALIDA",Tabla7[Mes],L$5))</f>
        <v>0</v>
      </c>
      <c r="M865" s="39">
        <f>IF($B865="","",-SUMIFS(Tabla7[Cantidad],Tabla7[Código del producto],$B865,Tabla7[Tipo de movimiento],"SALIDA",Tabla7[Mes],M$5))</f>
        <v>0</v>
      </c>
      <c r="N865" s="39">
        <f>IF($B865="","",-SUMIFS(Tabla7[Cantidad],Tabla7[Código del producto],$B865,Tabla7[Tipo de movimiento],"SALIDA",Tabla7[Mes],N$5))</f>
        <v>20</v>
      </c>
      <c r="O865" s="39">
        <f>IF($B865="","",-SUMIFS(Tabla7[Cantidad],Tabla7[Código del producto],$B865,Tabla7[Tipo de movimiento],"SALIDA",Tabla7[Mes],O$5))</f>
        <v>13</v>
      </c>
      <c r="P865" s="39">
        <f>IF($B865="","",-SUMIFS(Tabla7[Cantidad],Tabla7[Código del producto],$B865,Tabla7[Tipo de movimiento],"SALIDA",Tabla7[Mes],P$5))</f>
        <v>19</v>
      </c>
      <c r="Q865" s="39">
        <f t="shared" si="39"/>
        <v>17.333333333333332</v>
      </c>
      <c r="R865" s="51" t="str">
        <f>IF($B865="","",IFERROR(VLOOKUP($B865,'ABC rotación'!$C:$G,5,0),"C"))</f>
        <v>A</v>
      </c>
      <c r="S865" s="41">
        <f t="shared" si="40"/>
        <v>0</v>
      </c>
      <c r="T865" s="40">
        <f t="shared" si="41"/>
        <v>0</v>
      </c>
      <c r="U865" s="23" t="str">
        <f>IF($B865="","",VLOOKUP($T865,Tablas!$X$14:$Y$17,2,1))</f>
        <v>1. ROJO</v>
      </c>
    </row>
    <row r="866" spans="2:21" x14ac:dyDescent="0.2">
      <c r="B866" s="1">
        <f>IF(Tablas!B864="","",Tablas!B864)</f>
        <v>300861</v>
      </c>
      <c r="C866" s="1" t="str">
        <f>IF(Tablas!C864="","",Tablas!C864)</f>
        <v>ARO DEL RIN RUEDA DELANTERA</v>
      </c>
      <c r="D866" s="1" t="str">
        <f>IF(Tablas!D864="","",Tablas!D864)</f>
        <v>13 - TRACCION</v>
      </c>
      <c r="E866" s="1" t="str">
        <f>IF(Tablas!E864="","",Tablas!E864)</f>
        <v>UN</v>
      </c>
      <c r="F866" s="1">
        <f>IF(Tablas!F864="","",Tablas!F864)</f>
        <v>21</v>
      </c>
      <c r="G866" s="1">
        <f>IF(Tablas!I864="","",Tablas!I864)</f>
        <v>17</v>
      </c>
      <c r="H866" s="1">
        <v>8</v>
      </c>
      <c r="I866" s="39">
        <f>IF($B866="","",-SUMIFS(Tabla7[Cantidad],Tabla7[Código del producto],$B866,Tabla7[Tipo de movimiento],"SALIDA",Tabla7[Mes],I$5))</f>
        <v>14</v>
      </c>
      <c r="J866" s="39">
        <f>IF($B866="","",-SUMIFS(Tabla7[Cantidad],Tabla7[Código del producto],$B866,Tabla7[Tipo de movimiento],"SALIDA",Tabla7[Mes],J$5))</f>
        <v>0</v>
      </c>
      <c r="K866" s="39">
        <f>IF($B866="","",-SUMIFS(Tabla7[Cantidad],Tabla7[Código del producto],$B866,Tabla7[Tipo de movimiento],"SALIDA",Tabla7[Mes],K$5))</f>
        <v>7</v>
      </c>
      <c r="L866" s="39">
        <f>IF($B866="","",-SUMIFS(Tabla7[Cantidad],Tabla7[Código del producto],$B866,Tabla7[Tipo de movimiento],"SALIDA",Tabla7[Mes],L$5))</f>
        <v>0</v>
      </c>
      <c r="M866" s="39">
        <f>IF($B866="","",-SUMIFS(Tabla7[Cantidad],Tabla7[Código del producto],$B866,Tabla7[Tipo de movimiento],"SALIDA",Tabla7[Mes],M$5))</f>
        <v>20</v>
      </c>
      <c r="N866" s="39">
        <f>IF($B866="","",-SUMIFS(Tabla7[Cantidad],Tabla7[Código del producto],$B866,Tabla7[Tipo de movimiento],"SALIDA",Tabla7[Mes],N$5))</f>
        <v>0</v>
      </c>
      <c r="O866" s="39">
        <f>IF($B866="","",-SUMIFS(Tabla7[Cantidad],Tabla7[Código del producto],$B866,Tabla7[Tipo de movimiento],"SALIDA",Tabla7[Mes],O$5))</f>
        <v>0</v>
      </c>
      <c r="P866" s="39">
        <f>IF($B866="","",-SUMIFS(Tabla7[Cantidad],Tabla7[Código del producto],$B866,Tabla7[Tipo de movimiento],"SALIDA",Tabla7[Mes],P$5))</f>
        <v>0</v>
      </c>
      <c r="Q866" s="39">
        <f t="shared" si="39"/>
        <v>0</v>
      </c>
      <c r="R866" s="51" t="str">
        <f>IF($B866="","",IFERROR(VLOOKUP($B866,'ABC rotación'!$C:$G,5,0),"C"))</f>
        <v>A</v>
      </c>
      <c r="S866" s="41">
        <f t="shared" si="40"/>
        <v>0</v>
      </c>
      <c r="T866" s="40">
        <f t="shared" si="41"/>
        <v>0</v>
      </c>
      <c r="U866" s="23" t="str">
        <f>IF($B866="","",VLOOKUP($T866,Tablas!$X$14:$Y$17,2,1))</f>
        <v>1. ROJO</v>
      </c>
    </row>
    <row r="867" spans="2:21" x14ac:dyDescent="0.2">
      <c r="B867" s="1">
        <f>IF(Tablas!B865="","",Tablas!B865)</f>
        <v>300862</v>
      </c>
      <c r="C867" s="1" t="str">
        <f>IF(Tablas!C865="","",Tablas!C865)</f>
        <v>ARO DEL RIN RUEDA TRASERA</v>
      </c>
      <c r="D867" s="1" t="str">
        <f>IF(Tablas!D865="","",Tablas!D865)</f>
        <v>13 - TRACCION</v>
      </c>
      <c r="E867" s="1" t="str">
        <f>IF(Tablas!E865="","",Tablas!E865)</f>
        <v>UN</v>
      </c>
      <c r="F867" s="1">
        <f>IF(Tablas!F865="","",Tablas!F865)</f>
        <v>22</v>
      </c>
      <c r="G867" s="1">
        <f>IF(Tablas!I865="","",Tablas!I865)</f>
        <v>24</v>
      </c>
      <c r="H867" s="1">
        <v>2</v>
      </c>
      <c r="I867" s="39">
        <f>IF($B867="","",-SUMIFS(Tabla7[Cantidad],Tabla7[Código del producto],$B867,Tabla7[Tipo de movimiento],"SALIDA",Tabla7[Mes],I$5))</f>
        <v>0</v>
      </c>
      <c r="J867" s="39">
        <f>IF($B867="","",-SUMIFS(Tabla7[Cantidad],Tabla7[Código del producto],$B867,Tabla7[Tipo de movimiento],"SALIDA",Tabla7[Mes],J$5))</f>
        <v>0</v>
      </c>
      <c r="K867" s="39">
        <f>IF($B867="","",-SUMIFS(Tabla7[Cantidad],Tabla7[Código del producto],$B867,Tabla7[Tipo de movimiento],"SALIDA",Tabla7[Mes],K$5))</f>
        <v>0</v>
      </c>
      <c r="L867" s="39">
        <f>IF($B867="","",-SUMIFS(Tabla7[Cantidad],Tabla7[Código del producto],$B867,Tabla7[Tipo de movimiento],"SALIDA",Tabla7[Mes],L$5))</f>
        <v>0</v>
      </c>
      <c r="M867" s="39">
        <f>IF($B867="","",-SUMIFS(Tabla7[Cantidad],Tabla7[Código del producto],$B867,Tabla7[Tipo de movimiento],"SALIDA",Tabla7[Mes],M$5))</f>
        <v>0</v>
      </c>
      <c r="N867" s="39">
        <f>IF($B867="","",-SUMIFS(Tabla7[Cantidad],Tabla7[Código del producto],$B867,Tabla7[Tipo de movimiento],"SALIDA",Tabla7[Mes],N$5))</f>
        <v>0</v>
      </c>
      <c r="O867" s="39">
        <f>IF($B867="","",-SUMIFS(Tabla7[Cantidad],Tabla7[Código del producto],$B867,Tabla7[Tipo de movimiento],"SALIDA",Tabla7[Mes],O$5))</f>
        <v>0</v>
      </c>
      <c r="P867" s="39">
        <f>IF($B867="","",-SUMIFS(Tabla7[Cantidad],Tabla7[Código del producto],$B867,Tabla7[Tipo de movimiento],"SALIDA",Tabla7[Mes],P$5))</f>
        <v>0</v>
      </c>
      <c r="Q867" s="39">
        <f t="shared" si="39"/>
        <v>0</v>
      </c>
      <c r="R867" s="51" t="str">
        <f>IF($B867="","",IFERROR(VLOOKUP($B867,'ABC rotación'!$C:$G,5,0),"C"))</f>
        <v>C</v>
      </c>
      <c r="S867" s="41">
        <f t="shared" si="40"/>
        <v>0</v>
      </c>
      <c r="T867" s="40">
        <f t="shared" si="41"/>
        <v>0</v>
      </c>
      <c r="U867" s="23" t="str">
        <f>IF($B867="","",VLOOKUP($T867,Tablas!$X$14:$Y$17,2,1))</f>
        <v>1. ROJO</v>
      </c>
    </row>
    <row r="868" spans="2:21" x14ac:dyDescent="0.2">
      <c r="B868" s="1">
        <f>IF(Tablas!B866="","",Tablas!B866)</f>
        <v>300863</v>
      </c>
      <c r="C868" s="1" t="str">
        <f>IF(Tablas!C866="","",Tablas!C866)</f>
        <v>PALANCA IZQUIERDA DE EMBRAGUE</v>
      </c>
      <c r="D868" s="1" t="str">
        <f>IF(Tablas!D866="","",Tablas!D866)</f>
        <v>10 - PALANCAS Y CHICOTES</v>
      </c>
      <c r="E868" s="1" t="str">
        <f>IF(Tablas!E866="","",Tablas!E866)</f>
        <v>UN</v>
      </c>
      <c r="F868" s="1">
        <f>IF(Tablas!F866="","",Tablas!F866)</f>
        <v>14</v>
      </c>
      <c r="G868" s="1">
        <f>IF(Tablas!I866="","",Tablas!I866)</f>
        <v>37</v>
      </c>
      <c r="H868" s="1">
        <v>3</v>
      </c>
      <c r="I868" s="39">
        <f>IF($B868="","",-SUMIFS(Tabla7[Cantidad],Tabla7[Código del producto],$B868,Tabla7[Tipo de movimiento],"SALIDA",Tabla7[Mes],I$5))</f>
        <v>0</v>
      </c>
      <c r="J868" s="39">
        <f>IF($B868="","",-SUMIFS(Tabla7[Cantidad],Tabla7[Código del producto],$B868,Tabla7[Tipo de movimiento],"SALIDA",Tabla7[Mes],J$5))</f>
        <v>0</v>
      </c>
      <c r="K868" s="39">
        <f>IF($B868="","",-SUMIFS(Tabla7[Cantidad],Tabla7[Código del producto],$B868,Tabla7[Tipo de movimiento],"SALIDA",Tabla7[Mes],K$5))</f>
        <v>0</v>
      </c>
      <c r="L868" s="39">
        <f>IF($B868="","",-SUMIFS(Tabla7[Cantidad],Tabla7[Código del producto],$B868,Tabla7[Tipo de movimiento],"SALIDA",Tabla7[Mes],L$5))</f>
        <v>0</v>
      </c>
      <c r="M868" s="39">
        <f>IF($B868="","",-SUMIFS(Tabla7[Cantidad],Tabla7[Código del producto],$B868,Tabla7[Tipo de movimiento],"SALIDA",Tabla7[Mes],M$5))</f>
        <v>12</v>
      </c>
      <c r="N868" s="39">
        <f>IF($B868="","",-SUMIFS(Tabla7[Cantidad],Tabla7[Código del producto],$B868,Tabla7[Tipo de movimiento],"SALIDA",Tabla7[Mes],N$5))</f>
        <v>7</v>
      </c>
      <c r="O868" s="39">
        <f>IF($B868="","",-SUMIFS(Tabla7[Cantidad],Tabla7[Código del producto],$B868,Tabla7[Tipo de movimiento],"SALIDA",Tabla7[Mes],O$5))</f>
        <v>0</v>
      </c>
      <c r="P868" s="39">
        <f>IF($B868="","",-SUMIFS(Tabla7[Cantidad],Tabla7[Código del producto],$B868,Tabla7[Tipo de movimiento],"SALIDA",Tabla7[Mes],P$5))</f>
        <v>0</v>
      </c>
      <c r="Q868" s="39">
        <f t="shared" si="39"/>
        <v>2.3333333333333335</v>
      </c>
      <c r="R868" s="51" t="str">
        <f>IF($B868="","",IFERROR(VLOOKUP($B868,'ABC rotación'!$C:$G,5,0),"C"))</f>
        <v>A</v>
      </c>
      <c r="S868" s="41">
        <f t="shared" si="40"/>
        <v>38.571428571428569</v>
      </c>
      <c r="T868" s="40">
        <f t="shared" si="41"/>
        <v>2.7551020408163263</v>
      </c>
      <c r="U868" s="23" t="str">
        <f>IF($B868="","",VLOOKUP($T868,Tablas!$X$14:$Y$17,2,1))</f>
        <v>4. NEGRO</v>
      </c>
    </row>
    <row r="869" spans="2:21" x14ac:dyDescent="0.2">
      <c r="B869" s="1">
        <f>IF(Tablas!B867="","",Tablas!B867)</f>
        <v>300864</v>
      </c>
      <c r="C869" s="1" t="str">
        <f>IF(Tablas!C867="","",Tablas!C867)</f>
        <v>TANQUE COMBUSTIBLE GRIS</v>
      </c>
      <c r="D869" s="1" t="str">
        <f>IF(Tablas!D867="","",Tablas!D867)</f>
        <v>05 - COLISION</v>
      </c>
      <c r="E869" s="1" t="str">
        <f>IF(Tablas!E867="","",Tablas!E867)</f>
        <v>UN</v>
      </c>
      <c r="F869" s="1">
        <f>IF(Tablas!F867="","",Tablas!F867)</f>
        <v>18</v>
      </c>
      <c r="G869" s="1">
        <f>IF(Tablas!I867="","",Tablas!I867)</f>
        <v>40</v>
      </c>
      <c r="H869" s="1">
        <v>0</v>
      </c>
      <c r="I869" s="39">
        <f>IF($B869="","",-SUMIFS(Tabla7[Cantidad],Tabla7[Código del producto],$B869,Tabla7[Tipo de movimiento],"SALIDA",Tabla7[Mes],I$5))</f>
        <v>20</v>
      </c>
      <c r="J869" s="39">
        <f>IF($B869="","",-SUMIFS(Tabla7[Cantidad],Tabla7[Código del producto],$B869,Tabla7[Tipo de movimiento],"SALIDA",Tabla7[Mes],J$5))</f>
        <v>17</v>
      </c>
      <c r="K869" s="39">
        <f>IF($B869="","",-SUMIFS(Tabla7[Cantidad],Tabla7[Código del producto],$B869,Tabla7[Tipo de movimiento],"SALIDA",Tabla7[Mes],K$5))</f>
        <v>0</v>
      </c>
      <c r="L869" s="39">
        <f>IF($B869="","",-SUMIFS(Tabla7[Cantidad],Tabla7[Código del producto],$B869,Tabla7[Tipo de movimiento],"SALIDA",Tabla7[Mes],L$5))</f>
        <v>17</v>
      </c>
      <c r="M869" s="39">
        <f>IF($B869="","",-SUMIFS(Tabla7[Cantidad],Tabla7[Código del producto],$B869,Tabla7[Tipo de movimiento],"SALIDA",Tabla7[Mes],M$5))</f>
        <v>0</v>
      </c>
      <c r="N869" s="39">
        <f>IF($B869="","",-SUMIFS(Tabla7[Cantidad],Tabla7[Código del producto],$B869,Tabla7[Tipo de movimiento],"SALIDA",Tabla7[Mes],N$5))</f>
        <v>0</v>
      </c>
      <c r="O869" s="39">
        <f>IF($B869="","",-SUMIFS(Tabla7[Cantidad],Tabla7[Código del producto],$B869,Tabla7[Tipo de movimiento],"SALIDA",Tabla7[Mes],O$5))</f>
        <v>0</v>
      </c>
      <c r="P869" s="39">
        <f>IF($B869="","",-SUMIFS(Tabla7[Cantidad],Tabla7[Código del producto],$B869,Tabla7[Tipo de movimiento],"SALIDA",Tabla7[Mes],P$5))</f>
        <v>0</v>
      </c>
      <c r="Q869" s="39">
        <f t="shared" si="39"/>
        <v>0</v>
      </c>
      <c r="R869" s="51" t="str">
        <f>IF($B869="","",IFERROR(VLOOKUP($B869,'ABC rotación'!$C:$G,5,0),"C"))</f>
        <v>C</v>
      </c>
      <c r="S869" s="41">
        <f t="shared" si="40"/>
        <v>0</v>
      </c>
      <c r="T869" s="40">
        <f t="shared" si="41"/>
        <v>0</v>
      </c>
      <c r="U869" s="23" t="str">
        <f>IF($B869="","",VLOOKUP($T869,Tablas!$X$14:$Y$17,2,1))</f>
        <v>1. ROJO</v>
      </c>
    </row>
    <row r="870" spans="2:21" x14ac:dyDescent="0.2">
      <c r="B870" s="1">
        <f>IF(Tablas!B868="","",Tablas!B868)</f>
        <v>300865</v>
      </c>
      <c r="C870" s="1" t="str">
        <f>IF(Tablas!C868="","",Tablas!C868)</f>
        <v>VALVULA DE ADMISION</v>
      </c>
      <c r="D870" s="1" t="str">
        <f>IF(Tablas!D868="","",Tablas!D868)</f>
        <v>09 - PARTES DE MOTOR</v>
      </c>
      <c r="E870" s="1" t="str">
        <f>IF(Tablas!E868="","",Tablas!E868)</f>
        <v>UN</v>
      </c>
      <c r="F870" s="1">
        <f>IF(Tablas!F868="","",Tablas!F868)</f>
        <v>5</v>
      </c>
      <c r="G870" s="1">
        <f>IF(Tablas!I868="","",Tablas!I868)</f>
        <v>15</v>
      </c>
      <c r="H870" s="1">
        <v>1</v>
      </c>
      <c r="I870" s="39">
        <f>IF($B870="","",-SUMIFS(Tabla7[Cantidad],Tabla7[Código del producto],$B870,Tabla7[Tipo de movimiento],"SALIDA",Tabla7[Mes],I$5))</f>
        <v>0</v>
      </c>
      <c r="J870" s="39">
        <f>IF($B870="","",-SUMIFS(Tabla7[Cantidad],Tabla7[Código del producto],$B870,Tabla7[Tipo de movimiento],"SALIDA",Tabla7[Mes],J$5))</f>
        <v>0</v>
      </c>
      <c r="K870" s="39">
        <f>IF($B870="","",-SUMIFS(Tabla7[Cantidad],Tabla7[Código del producto],$B870,Tabla7[Tipo de movimiento],"SALIDA",Tabla7[Mes],K$5))</f>
        <v>0</v>
      </c>
      <c r="L870" s="39">
        <f>IF($B870="","",-SUMIFS(Tabla7[Cantidad],Tabla7[Código del producto],$B870,Tabla7[Tipo de movimiento],"SALIDA",Tabla7[Mes],L$5))</f>
        <v>0</v>
      </c>
      <c r="M870" s="39">
        <f>IF($B870="","",-SUMIFS(Tabla7[Cantidad],Tabla7[Código del producto],$B870,Tabla7[Tipo de movimiento],"SALIDA",Tabla7[Mes],M$5))</f>
        <v>0</v>
      </c>
      <c r="N870" s="39">
        <f>IF($B870="","",-SUMIFS(Tabla7[Cantidad],Tabla7[Código del producto],$B870,Tabla7[Tipo de movimiento],"SALIDA",Tabla7[Mes],N$5))</f>
        <v>0</v>
      </c>
      <c r="O870" s="39">
        <f>IF($B870="","",-SUMIFS(Tabla7[Cantidad],Tabla7[Código del producto],$B870,Tabla7[Tipo de movimiento],"SALIDA",Tabla7[Mes],O$5))</f>
        <v>0</v>
      </c>
      <c r="P870" s="39">
        <f>IF($B870="","",-SUMIFS(Tabla7[Cantidad],Tabla7[Código del producto],$B870,Tabla7[Tipo de movimiento],"SALIDA",Tabla7[Mes],P$5))</f>
        <v>0</v>
      </c>
      <c r="Q870" s="39">
        <f t="shared" si="39"/>
        <v>0</v>
      </c>
      <c r="R870" s="51" t="str">
        <f>IF($B870="","",IFERROR(VLOOKUP($B870,'ABC rotación'!$C:$G,5,0),"C"))</f>
        <v>C</v>
      </c>
      <c r="S870" s="41">
        <f t="shared" si="40"/>
        <v>0</v>
      </c>
      <c r="T870" s="40">
        <f t="shared" si="41"/>
        <v>0</v>
      </c>
      <c r="U870" s="23" t="str">
        <f>IF($B870="","",VLOOKUP($T870,Tablas!$X$14:$Y$17,2,1))</f>
        <v>1. ROJO</v>
      </c>
    </row>
    <row r="871" spans="2:21" x14ac:dyDescent="0.2">
      <c r="B871" s="1">
        <f>IF(Tablas!B869="","",Tablas!B869)</f>
        <v>300866</v>
      </c>
      <c r="C871" s="1" t="str">
        <f>IF(Tablas!C869="","",Tablas!C869)</f>
        <v>CONJUNTO DE FARO.</v>
      </c>
      <c r="D871" s="1" t="str">
        <f>IF(Tablas!D869="","",Tablas!D869)</f>
        <v>14 - LUCES</v>
      </c>
      <c r="E871" s="1" t="str">
        <f>IF(Tablas!E869="","",Tablas!E869)</f>
        <v>UN</v>
      </c>
      <c r="F871" s="1">
        <f>IF(Tablas!F869="","",Tablas!F869)</f>
        <v>10</v>
      </c>
      <c r="G871" s="1">
        <f>IF(Tablas!I869="","",Tablas!I869)</f>
        <v>18</v>
      </c>
      <c r="H871" s="1">
        <v>6</v>
      </c>
      <c r="I871" s="39">
        <f>IF($B871="","",-SUMIFS(Tabla7[Cantidad],Tabla7[Código del producto],$B871,Tabla7[Tipo de movimiento],"SALIDA",Tabla7[Mes],I$5))</f>
        <v>0</v>
      </c>
      <c r="J871" s="39">
        <f>IF($B871="","",-SUMIFS(Tabla7[Cantidad],Tabla7[Código del producto],$B871,Tabla7[Tipo de movimiento],"SALIDA",Tabla7[Mes],J$5))</f>
        <v>0</v>
      </c>
      <c r="K871" s="39">
        <f>IF($B871="","",-SUMIFS(Tabla7[Cantidad],Tabla7[Código del producto],$B871,Tabla7[Tipo de movimiento],"SALIDA",Tabla7[Mes],K$5))</f>
        <v>0</v>
      </c>
      <c r="L871" s="39">
        <f>IF($B871="","",-SUMIFS(Tabla7[Cantidad],Tabla7[Código del producto],$B871,Tabla7[Tipo de movimiento],"SALIDA",Tabla7[Mes],L$5))</f>
        <v>18</v>
      </c>
      <c r="M871" s="39">
        <f>IF($B871="","",-SUMIFS(Tabla7[Cantidad],Tabla7[Código del producto],$B871,Tabla7[Tipo de movimiento],"SALIDA",Tabla7[Mes],M$5))</f>
        <v>0</v>
      </c>
      <c r="N871" s="39">
        <f>IF($B871="","",-SUMIFS(Tabla7[Cantidad],Tabla7[Código del producto],$B871,Tabla7[Tipo de movimiento],"SALIDA",Tabla7[Mes],N$5))</f>
        <v>0</v>
      </c>
      <c r="O871" s="39">
        <f>IF($B871="","",-SUMIFS(Tabla7[Cantidad],Tabla7[Código del producto],$B871,Tabla7[Tipo de movimiento],"SALIDA",Tabla7[Mes],O$5))</f>
        <v>23</v>
      </c>
      <c r="P871" s="39">
        <f>IF($B871="","",-SUMIFS(Tabla7[Cantidad],Tabla7[Código del producto],$B871,Tabla7[Tipo de movimiento],"SALIDA",Tabla7[Mes],P$5))</f>
        <v>0</v>
      </c>
      <c r="Q871" s="39">
        <f t="shared" si="39"/>
        <v>7.666666666666667</v>
      </c>
      <c r="R871" s="51" t="str">
        <f>IF($B871="","",IFERROR(VLOOKUP($B871,'ABC rotación'!$C:$G,5,0),"C"))</f>
        <v>B</v>
      </c>
      <c r="S871" s="41">
        <f t="shared" si="40"/>
        <v>23.478260869565215</v>
      </c>
      <c r="T871" s="40">
        <f t="shared" si="41"/>
        <v>2.3478260869565215</v>
      </c>
      <c r="U871" s="23" t="str">
        <f>IF($B871="","",VLOOKUP($T871,Tablas!$X$14:$Y$17,2,1))</f>
        <v>4. NEGRO</v>
      </c>
    </row>
    <row r="872" spans="2:21" x14ac:dyDescent="0.2">
      <c r="B872" s="1">
        <f>IF(Tablas!B870="","",Tablas!B870)</f>
        <v>300867</v>
      </c>
      <c r="C872" s="1" t="str">
        <f>IF(Tablas!C870="","",Tablas!C870)</f>
        <v>ASIENTO NEGRO CON LOGO AZUL</v>
      </c>
      <c r="D872" s="1" t="str">
        <f>IF(Tablas!D870="","",Tablas!D870)</f>
        <v>15 - MISCELANEOS</v>
      </c>
      <c r="E872" s="1" t="str">
        <f>IF(Tablas!E870="","",Tablas!E870)</f>
        <v>UN</v>
      </c>
      <c r="F872" s="1">
        <f>IF(Tablas!F870="","",Tablas!F870)</f>
        <v>13</v>
      </c>
      <c r="G872" s="1">
        <f>IF(Tablas!I870="","",Tablas!I870)</f>
        <v>26</v>
      </c>
      <c r="H872" s="1">
        <v>10</v>
      </c>
      <c r="I872" s="39">
        <f>IF($B872="","",-SUMIFS(Tabla7[Cantidad],Tabla7[Código del producto],$B872,Tabla7[Tipo de movimiento],"SALIDA",Tabla7[Mes],I$5))</f>
        <v>0</v>
      </c>
      <c r="J872" s="39">
        <f>IF($B872="","",-SUMIFS(Tabla7[Cantidad],Tabla7[Código del producto],$B872,Tabla7[Tipo de movimiento],"SALIDA",Tabla7[Mes],J$5))</f>
        <v>13</v>
      </c>
      <c r="K872" s="39">
        <f>IF($B872="","",-SUMIFS(Tabla7[Cantidad],Tabla7[Código del producto],$B872,Tabla7[Tipo de movimiento],"SALIDA",Tabla7[Mes],K$5))</f>
        <v>0</v>
      </c>
      <c r="L872" s="39">
        <f>IF($B872="","",-SUMIFS(Tabla7[Cantidad],Tabla7[Código del producto],$B872,Tabla7[Tipo de movimiento],"SALIDA",Tabla7[Mes],L$5))</f>
        <v>9</v>
      </c>
      <c r="M872" s="39">
        <f>IF($B872="","",-SUMIFS(Tabla7[Cantidad],Tabla7[Código del producto],$B872,Tabla7[Tipo de movimiento],"SALIDA",Tabla7[Mes],M$5))</f>
        <v>0</v>
      </c>
      <c r="N872" s="39">
        <f>IF($B872="","",-SUMIFS(Tabla7[Cantidad],Tabla7[Código del producto],$B872,Tabla7[Tipo de movimiento],"SALIDA",Tabla7[Mes],N$5))</f>
        <v>0</v>
      </c>
      <c r="O872" s="39">
        <f>IF($B872="","",-SUMIFS(Tabla7[Cantidad],Tabla7[Código del producto],$B872,Tabla7[Tipo de movimiento],"SALIDA",Tabla7[Mes],O$5))</f>
        <v>0</v>
      </c>
      <c r="P872" s="39">
        <f>IF($B872="","",-SUMIFS(Tabla7[Cantidad],Tabla7[Código del producto],$B872,Tabla7[Tipo de movimiento],"SALIDA",Tabla7[Mes],P$5))</f>
        <v>0</v>
      </c>
      <c r="Q872" s="39">
        <f t="shared" si="39"/>
        <v>0</v>
      </c>
      <c r="R872" s="51" t="str">
        <f>IF($B872="","",IFERROR(VLOOKUP($B872,'ABC rotación'!$C:$G,5,0),"C"))</f>
        <v>C</v>
      </c>
      <c r="S872" s="41">
        <f t="shared" si="40"/>
        <v>0</v>
      </c>
      <c r="T872" s="40">
        <f t="shared" si="41"/>
        <v>0</v>
      </c>
      <c r="U872" s="23" t="str">
        <f>IF($B872="","",VLOOKUP($T872,Tablas!$X$14:$Y$17,2,1))</f>
        <v>1. ROJO</v>
      </c>
    </row>
    <row r="873" spans="2:21" x14ac:dyDescent="0.2">
      <c r="B873" s="1">
        <f>IF(Tablas!B871="","",Tablas!B871)</f>
        <v>300868</v>
      </c>
      <c r="C873" s="1" t="str">
        <f>IF(Tablas!C871="","",Tablas!C871)</f>
        <v>UNIDAD CDI</v>
      </c>
      <c r="D873" s="1" t="str">
        <f>IF(Tablas!D871="","",Tablas!D871)</f>
        <v>08 - ELECTRICO</v>
      </c>
      <c r="E873" s="1" t="str">
        <f>IF(Tablas!E871="","",Tablas!E871)</f>
        <v>UN</v>
      </c>
      <c r="F873" s="1">
        <f>IF(Tablas!F871="","",Tablas!F871)</f>
        <v>23</v>
      </c>
      <c r="G873" s="1">
        <f>IF(Tablas!I871="","",Tablas!I871)</f>
        <v>27</v>
      </c>
      <c r="H873" s="1">
        <v>3</v>
      </c>
      <c r="I873" s="39">
        <f>IF($B873="","",-SUMIFS(Tabla7[Cantidad],Tabla7[Código del producto],$B873,Tabla7[Tipo de movimiento],"SALIDA",Tabla7[Mes],I$5))</f>
        <v>0</v>
      </c>
      <c r="J873" s="39">
        <f>IF($B873="","",-SUMIFS(Tabla7[Cantidad],Tabla7[Código del producto],$B873,Tabla7[Tipo de movimiento],"SALIDA",Tabla7[Mes],J$5))</f>
        <v>0</v>
      </c>
      <c r="K873" s="39">
        <f>IF($B873="","",-SUMIFS(Tabla7[Cantidad],Tabla7[Código del producto],$B873,Tabla7[Tipo de movimiento],"SALIDA",Tabla7[Mes],K$5))</f>
        <v>0</v>
      </c>
      <c r="L873" s="39">
        <f>IF($B873="","",-SUMIFS(Tabla7[Cantidad],Tabla7[Código del producto],$B873,Tabla7[Tipo de movimiento],"SALIDA",Tabla7[Mes],L$5))</f>
        <v>0</v>
      </c>
      <c r="M873" s="39">
        <f>IF($B873="","",-SUMIFS(Tabla7[Cantidad],Tabla7[Código del producto],$B873,Tabla7[Tipo de movimiento],"SALIDA",Tabla7[Mes],M$5))</f>
        <v>0</v>
      </c>
      <c r="N873" s="39">
        <f>IF($B873="","",-SUMIFS(Tabla7[Cantidad],Tabla7[Código del producto],$B873,Tabla7[Tipo de movimiento],"SALIDA",Tabla7[Mes],N$5))</f>
        <v>0</v>
      </c>
      <c r="O873" s="39">
        <f>IF($B873="","",-SUMIFS(Tabla7[Cantidad],Tabla7[Código del producto],$B873,Tabla7[Tipo de movimiento],"SALIDA",Tabla7[Mes],O$5))</f>
        <v>0</v>
      </c>
      <c r="P873" s="39">
        <f>IF($B873="","",-SUMIFS(Tabla7[Cantidad],Tabla7[Código del producto],$B873,Tabla7[Tipo de movimiento],"SALIDA",Tabla7[Mes],P$5))</f>
        <v>0</v>
      </c>
      <c r="Q873" s="39">
        <f t="shared" si="39"/>
        <v>0</v>
      </c>
      <c r="R873" s="51" t="str">
        <f>IF($B873="","",IFERROR(VLOOKUP($B873,'ABC rotación'!$C:$G,5,0),"C"))</f>
        <v>C</v>
      </c>
      <c r="S873" s="41">
        <f t="shared" si="40"/>
        <v>0</v>
      </c>
      <c r="T873" s="40">
        <f t="shared" si="41"/>
        <v>0</v>
      </c>
      <c r="U873" s="23" t="str">
        <f>IF($B873="","",VLOOKUP($T873,Tablas!$X$14:$Y$17,2,1))</f>
        <v>1. ROJO</v>
      </c>
    </row>
    <row r="874" spans="2:21" x14ac:dyDescent="0.2">
      <c r="B874" s="1">
        <f>IF(Tablas!B872="","",Tablas!B872)</f>
        <v>300869</v>
      </c>
      <c r="C874" s="1" t="str">
        <f>IF(Tablas!C872="","",Tablas!C872)</f>
        <v>CUBIERTA DELANTERA IZQ. ROJO Y NEGRO</v>
      </c>
      <c r="D874" s="1" t="str">
        <f>IF(Tablas!D872="","",Tablas!D872)</f>
        <v>05 - COLISION</v>
      </c>
      <c r="E874" s="1" t="str">
        <f>IF(Tablas!E872="","",Tablas!E872)</f>
        <v>UN</v>
      </c>
      <c r="F874" s="1">
        <f>IF(Tablas!F872="","",Tablas!F872)</f>
        <v>13</v>
      </c>
      <c r="G874" s="1">
        <f>IF(Tablas!I872="","",Tablas!I872)</f>
        <v>15</v>
      </c>
      <c r="H874" s="1">
        <v>5</v>
      </c>
      <c r="I874" s="39">
        <f>IF($B874="","",-SUMIFS(Tabla7[Cantidad],Tabla7[Código del producto],$B874,Tabla7[Tipo de movimiento],"SALIDA",Tabla7[Mes],I$5))</f>
        <v>13</v>
      </c>
      <c r="J874" s="39">
        <f>IF($B874="","",-SUMIFS(Tabla7[Cantidad],Tabla7[Código del producto],$B874,Tabla7[Tipo de movimiento],"SALIDA",Tabla7[Mes],J$5))</f>
        <v>0</v>
      </c>
      <c r="K874" s="39">
        <f>IF($B874="","",-SUMIFS(Tabla7[Cantidad],Tabla7[Código del producto],$B874,Tabla7[Tipo de movimiento],"SALIDA",Tabla7[Mes],K$5))</f>
        <v>6</v>
      </c>
      <c r="L874" s="39">
        <f>IF($B874="","",-SUMIFS(Tabla7[Cantidad],Tabla7[Código del producto],$B874,Tabla7[Tipo de movimiento],"SALIDA",Tabla7[Mes],L$5))</f>
        <v>0</v>
      </c>
      <c r="M874" s="39">
        <f>IF($B874="","",-SUMIFS(Tabla7[Cantidad],Tabla7[Código del producto],$B874,Tabla7[Tipo de movimiento],"SALIDA",Tabla7[Mes],M$5))</f>
        <v>0</v>
      </c>
      <c r="N874" s="39">
        <f>IF($B874="","",-SUMIFS(Tabla7[Cantidad],Tabla7[Código del producto],$B874,Tabla7[Tipo de movimiento],"SALIDA",Tabla7[Mes],N$5))</f>
        <v>0</v>
      </c>
      <c r="O874" s="39">
        <f>IF($B874="","",-SUMIFS(Tabla7[Cantidad],Tabla7[Código del producto],$B874,Tabla7[Tipo de movimiento],"SALIDA",Tabla7[Mes],O$5))</f>
        <v>13</v>
      </c>
      <c r="P874" s="39">
        <f>IF($B874="","",-SUMIFS(Tabla7[Cantidad],Tabla7[Código del producto],$B874,Tabla7[Tipo de movimiento],"SALIDA",Tabla7[Mes],P$5))</f>
        <v>0</v>
      </c>
      <c r="Q874" s="39">
        <f t="shared" si="39"/>
        <v>4.333333333333333</v>
      </c>
      <c r="R874" s="51" t="str">
        <f>IF($B874="","",IFERROR(VLOOKUP($B874,'ABC rotación'!$C:$G,5,0),"C"))</f>
        <v>C</v>
      </c>
      <c r="S874" s="41">
        <f t="shared" si="40"/>
        <v>34.61538461538462</v>
      </c>
      <c r="T874" s="40">
        <f t="shared" si="41"/>
        <v>2.6627218934911245</v>
      </c>
      <c r="U874" s="23" t="str">
        <f>IF($B874="","",VLOOKUP($T874,Tablas!$X$14:$Y$17,2,1))</f>
        <v>4. NEGRO</v>
      </c>
    </row>
    <row r="875" spans="2:21" x14ac:dyDescent="0.2">
      <c r="B875" s="1">
        <f>IF(Tablas!B873="","",Tablas!B873)</f>
        <v>300870</v>
      </c>
      <c r="C875" s="1" t="str">
        <f>IF(Tablas!C873="","",Tablas!C873)</f>
        <v>RETROVISOR IZQUIERDO ROJO</v>
      </c>
      <c r="D875" s="1" t="str">
        <f>IF(Tablas!D873="","",Tablas!D873)</f>
        <v>05 - COLISION</v>
      </c>
      <c r="E875" s="1" t="str">
        <f>IF(Tablas!E873="","",Tablas!E873)</f>
        <v>UN</v>
      </c>
      <c r="F875" s="1">
        <f>IF(Tablas!F873="","",Tablas!F873)</f>
        <v>25</v>
      </c>
      <c r="G875" s="1">
        <f>IF(Tablas!I873="","",Tablas!I873)</f>
        <v>18</v>
      </c>
      <c r="H875" s="1">
        <v>9</v>
      </c>
      <c r="I875" s="39">
        <f>IF($B875="","",-SUMIFS(Tabla7[Cantidad],Tabla7[Código del producto],$B875,Tabla7[Tipo de movimiento],"SALIDA",Tabla7[Mes],I$5))</f>
        <v>0</v>
      </c>
      <c r="J875" s="39">
        <f>IF($B875="","",-SUMIFS(Tabla7[Cantidad],Tabla7[Código del producto],$B875,Tabla7[Tipo de movimiento],"SALIDA",Tabla7[Mes],J$5))</f>
        <v>0</v>
      </c>
      <c r="K875" s="39">
        <f>IF($B875="","",-SUMIFS(Tabla7[Cantidad],Tabla7[Código del producto],$B875,Tabla7[Tipo de movimiento],"SALIDA",Tabla7[Mes],K$5))</f>
        <v>0</v>
      </c>
      <c r="L875" s="39">
        <f>IF($B875="","",-SUMIFS(Tabla7[Cantidad],Tabla7[Código del producto],$B875,Tabla7[Tipo de movimiento],"SALIDA",Tabla7[Mes],L$5))</f>
        <v>0</v>
      </c>
      <c r="M875" s="39">
        <f>IF($B875="","",-SUMIFS(Tabla7[Cantidad],Tabla7[Código del producto],$B875,Tabla7[Tipo de movimiento],"SALIDA",Tabla7[Mes],M$5))</f>
        <v>0</v>
      </c>
      <c r="N875" s="39">
        <f>IF($B875="","",-SUMIFS(Tabla7[Cantidad],Tabla7[Código del producto],$B875,Tabla7[Tipo de movimiento],"SALIDA",Tabla7[Mes],N$5))</f>
        <v>0</v>
      </c>
      <c r="O875" s="39">
        <f>IF($B875="","",-SUMIFS(Tabla7[Cantidad],Tabla7[Código del producto],$B875,Tabla7[Tipo de movimiento],"SALIDA",Tabla7[Mes],O$5))</f>
        <v>0</v>
      </c>
      <c r="P875" s="39">
        <f>IF($B875="","",-SUMIFS(Tabla7[Cantidad],Tabla7[Código del producto],$B875,Tabla7[Tipo de movimiento],"SALIDA",Tabla7[Mes],P$5))</f>
        <v>0</v>
      </c>
      <c r="Q875" s="39">
        <f t="shared" si="39"/>
        <v>0</v>
      </c>
      <c r="R875" s="51" t="str">
        <f>IF($B875="","",IFERROR(VLOOKUP($B875,'ABC rotación'!$C:$G,5,0),"C"))</f>
        <v>C</v>
      </c>
      <c r="S875" s="41">
        <f t="shared" si="40"/>
        <v>0</v>
      </c>
      <c r="T875" s="40">
        <f t="shared" si="41"/>
        <v>0</v>
      </c>
      <c r="U875" s="23" t="str">
        <f>IF($B875="","",VLOOKUP($T875,Tablas!$X$14:$Y$17,2,1))</f>
        <v>1. ROJO</v>
      </c>
    </row>
    <row r="876" spans="2:21" x14ac:dyDescent="0.2">
      <c r="B876" s="1">
        <f>IF(Tablas!B874="","",Tablas!B874)</f>
        <v>300871</v>
      </c>
      <c r="C876" s="1" t="str">
        <f>IF(Tablas!C874="","",Tablas!C874)</f>
        <v>CUBIERTA DELANTERA DERECHA VERDE Y NEGRO</v>
      </c>
      <c r="D876" s="1" t="str">
        <f>IF(Tablas!D874="","",Tablas!D874)</f>
        <v>05 - COLISION</v>
      </c>
      <c r="E876" s="1" t="str">
        <f>IF(Tablas!E874="","",Tablas!E874)</f>
        <v>UN</v>
      </c>
      <c r="F876" s="1">
        <f>IF(Tablas!F874="","",Tablas!F874)</f>
        <v>27</v>
      </c>
      <c r="G876" s="1">
        <f>IF(Tablas!I874="","",Tablas!I874)</f>
        <v>29</v>
      </c>
      <c r="H876" s="1">
        <v>0</v>
      </c>
      <c r="I876" s="39">
        <f>IF($B876="","",-SUMIFS(Tabla7[Cantidad],Tabla7[Código del producto],$B876,Tabla7[Tipo de movimiento],"SALIDA",Tabla7[Mes],I$5))</f>
        <v>0</v>
      </c>
      <c r="J876" s="39">
        <f>IF($B876="","",-SUMIFS(Tabla7[Cantidad],Tabla7[Código del producto],$B876,Tabla7[Tipo de movimiento],"SALIDA",Tabla7[Mes],J$5))</f>
        <v>0</v>
      </c>
      <c r="K876" s="39">
        <f>IF($B876="","",-SUMIFS(Tabla7[Cantidad],Tabla7[Código del producto],$B876,Tabla7[Tipo de movimiento],"SALIDA",Tabla7[Mes],K$5))</f>
        <v>21</v>
      </c>
      <c r="L876" s="39">
        <f>IF($B876="","",-SUMIFS(Tabla7[Cantidad],Tabla7[Código del producto],$B876,Tabla7[Tipo de movimiento],"SALIDA",Tabla7[Mes],L$5))</f>
        <v>0</v>
      </c>
      <c r="M876" s="39">
        <f>IF($B876="","",-SUMIFS(Tabla7[Cantidad],Tabla7[Código del producto],$B876,Tabla7[Tipo de movimiento],"SALIDA",Tabla7[Mes],M$5))</f>
        <v>13</v>
      </c>
      <c r="N876" s="39">
        <f>IF($B876="","",-SUMIFS(Tabla7[Cantidad],Tabla7[Código del producto],$B876,Tabla7[Tipo de movimiento],"SALIDA",Tabla7[Mes],N$5))</f>
        <v>0</v>
      </c>
      <c r="O876" s="39">
        <f>IF($B876="","",-SUMIFS(Tabla7[Cantidad],Tabla7[Código del producto],$B876,Tabla7[Tipo de movimiento],"SALIDA",Tabla7[Mes],O$5))</f>
        <v>0</v>
      </c>
      <c r="P876" s="39">
        <f>IF($B876="","",-SUMIFS(Tabla7[Cantidad],Tabla7[Código del producto],$B876,Tabla7[Tipo de movimiento],"SALIDA",Tabla7[Mes],P$5))</f>
        <v>0</v>
      </c>
      <c r="Q876" s="39">
        <f t="shared" si="39"/>
        <v>0</v>
      </c>
      <c r="R876" s="51" t="str">
        <f>IF($B876="","",IFERROR(VLOOKUP($B876,'ABC rotación'!$C:$G,5,0),"C"))</f>
        <v>B</v>
      </c>
      <c r="S876" s="41">
        <f t="shared" si="40"/>
        <v>0</v>
      </c>
      <c r="T876" s="40">
        <f t="shared" si="41"/>
        <v>0</v>
      </c>
      <c r="U876" s="23" t="str">
        <f>IF($B876="","",VLOOKUP($T876,Tablas!$X$14:$Y$17,2,1))</f>
        <v>1. ROJO</v>
      </c>
    </row>
    <row r="877" spans="2:21" x14ac:dyDescent="0.2">
      <c r="B877" s="1">
        <f>IF(Tablas!B875="","",Tablas!B875)</f>
        <v>300872</v>
      </c>
      <c r="C877" s="1" t="str">
        <f>IF(Tablas!C875="","",Tablas!C875)</f>
        <v>RETROVISOR IZQUIERDO VERDE</v>
      </c>
      <c r="D877" s="1" t="str">
        <f>IF(Tablas!D875="","",Tablas!D875)</f>
        <v>05 - COLISION</v>
      </c>
      <c r="E877" s="1" t="str">
        <f>IF(Tablas!E875="","",Tablas!E875)</f>
        <v>UN</v>
      </c>
      <c r="F877" s="1">
        <f>IF(Tablas!F875="","",Tablas!F875)</f>
        <v>27</v>
      </c>
      <c r="G877" s="1">
        <f>IF(Tablas!I875="","",Tablas!I875)</f>
        <v>7</v>
      </c>
      <c r="H877" s="1">
        <v>7</v>
      </c>
      <c r="I877" s="39">
        <f>IF($B877="","",-SUMIFS(Tabla7[Cantidad],Tabla7[Código del producto],$B877,Tabla7[Tipo de movimiento],"SALIDA",Tabla7[Mes],I$5))</f>
        <v>12</v>
      </c>
      <c r="J877" s="39">
        <f>IF($B877="","",-SUMIFS(Tabla7[Cantidad],Tabla7[Código del producto],$B877,Tabla7[Tipo de movimiento],"SALIDA",Tabla7[Mes],J$5))</f>
        <v>0</v>
      </c>
      <c r="K877" s="39">
        <f>IF($B877="","",-SUMIFS(Tabla7[Cantidad],Tabla7[Código del producto],$B877,Tabla7[Tipo de movimiento],"SALIDA",Tabla7[Mes],K$5))</f>
        <v>0</v>
      </c>
      <c r="L877" s="39">
        <f>IF($B877="","",-SUMIFS(Tabla7[Cantidad],Tabla7[Código del producto],$B877,Tabla7[Tipo de movimiento],"SALIDA",Tabla7[Mes],L$5))</f>
        <v>0</v>
      </c>
      <c r="M877" s="39">
        <f>IF($B877="","",-SUMIFS(Tabla7[Cantidad],Tabla7[Código del producto],$B877,Tabla7[Tipo de movimiento],"SALIDA",Tabla7[Mes],M$5))</f>
        <v>0</v>
      </c>
      <c r="N877" s="39">
        <f>IF($B877="","",-SUMIFS(Tabla7[Cantidad],Tabla7[Código del producto],$B877,Tabla7[Tipo de movimiento],"SALIDA",Tabla7[Mes],N$5))</f>
        <v>14</v>
      </c>
      <c r="O877" s="39">
        <f>IF($B877="","",-SUMIFS(Tabla7[Cantidad],Tabla7[Código del producto],$B877,Tabla7[Tipo de movimiento],"SALIDA",Tabla7[Mes],O$5))</f>
        <v>0</v>
      </c>
      <c r="P877" s="39">
        <f>IF($B877="","",-SUMIFS(Tabla7[Cantidad],Tabla7[Código del producto],$B877,Tabla7[Tipo de movimiento],"SALIDA",Tabla7[Mes],P$5))</f>
        <v>0</v>
      </c>
      <c r="Q877" s="39">
        <f t="shared" si="39"/>
        <v>4.666666666666667</v>
      </c>
      <c r="R877" s="51" t="str">
        <f>IF($B877="","",IFERROR(VLOOKUP($B877,'ABC rotación'!$C:$G,5,0),"C"))</f>
        <v>B</v>
      </c>
      <c r="S877" s="41">
        <f t="shared" si="40"/>
        <v>45</v>
      </c>
      <c r="T877" s="40">
        <f t="shared" si="41"/>
        <v>1.6666666666666667</v>
      </c>
      <c r="U877" s="23" t="str">
        <f>IF($B877="","",VLOOKUP($T877,Tablas!$X$14:$Y$17,2,1))</f>
        <v>3. VERDE</v>
      </c>
    </row>
    <row r="878" spans="2:21" x14ac:dyDescent="0.2">
      <c r="B878" s="1">
        <f>IF(Tablas!B876="","",Tablas!B876)</f>
        <v>300873</v>
      </c>
      <c r="C878" s="1" t="str">
        <f>IF(Tablas!C876="","",Tablas!C876)</f>
        <v>SEGURO DE PASADOR DE PISTON</v>
      </c>
      <c r="D878" s="1" t="str">
        <f>IF(Tablas!D876="","",Tablas!D876)</f>
        <v>09 - PARTES DE MOTOR</v>
      </c>
      <c r="E878" s="1" t="str">
        <f>IF(Tablas!E876="","",Tablas!E876)</f>
        <v>UN</v>
      </c>
      <c r="F878" s="1">
        <f>IF(Tablas!F876="","",Tablas!F876)</f>
        <v>8</v>
      </c>
      <c r="G878" s="1">
        <f>IF(Tablas!I876="","",Tablas!I876)</f>
        <v>11</v>
      </c>
      <c r="H878" s="1">
        <v>0</v>
      </c>
      <c r="I878" s="39">
        <f>IF($B878="","",-SUMIFS(Tabla7[Cantidad],Tabla7[Código del producto],$B878,Tabla7[Tipo de movimiento],"SALIDA",Tabla7[Mes],I$5))</f>
        <v>0</v>
      </c>
      <c r="J878" s="39">
        <f>IF($B878="","",-SUMIFS(Tabla7[Cantidad],Tabla7[Código del producto],$B878,Tabla7[Tipo de movimiento],"SALIDA",Tabla7[Mes],J$5))</f>
        <v>0</v>
      </c>
      <c r="K878" s="39">
        <f>IF($B878="","",-SUMIFS(Tabla7[Cantidad],Tabla7[Código del producto],$B878,Tabla7[Tipo de movimiento],"SALIDA",Tabla7[Mes],K$5))</f>
        <v>0</v>
      </c>
      <c r="L878" s="39">
        <f>IF($B878="","",-SUMIFS(Tabla7[Cantidad],Tabla7[Código del producto],$B878,Tabla7[Tipo de movimiento],"SALIDA",Tabla7[Mes],L$5))</f>
        <v>0</v>
      </c>
      <c r="M878" s="39">
        <f>IF($B878="","",-SUMIFS(Tabla7[Cantidad],Tabla7[Código del producto],$B878,Tabla7[Tipo de movimiento],"SALIDA",Tabla7[Mes],M$5))</f>
        <v>0</v>
      </c>
      <c r="N878" s="39">
        <f>IF($B878="","",-SUMIFS(Tabla7[Cantidad],Tabla7[Código del producto],$B878,Tabla7[Tipo de movimiento],"SALIDA",Tabla7[Mes],N$5))</f>
        <v>0</v>
      </c>
      <c r="O878" s="39">
        <f>IF($B878="","",-SUMIFS(Tabla7[Cantidad],Tabla7[Código del producto],$B878,Tabla7[Tipo de movimiento],"SALIDA",Tabla7[Mes],O$5))</f>
        <v>12</v>
      </c>
      <c r="P878" s="39">
        <f>IF($B878="","",-SUMIFS(Tabla7[Cantidad],Tabla7[Código del producto],$B878,Tabla7[Tipo de movimiento],"SALIDA",Tabla7[Mes],P$5))</f>
        <v>0</v>
      </c>
      <c r="Q878" s="39">
        <f t="shared" si="39"/>
        <v>4</v>
      </c>
      <c r="R878" s="51" t="str">
        <f>IF($B878="","",IFERROR(VLOOKUP($B878,'ABC rotación'!$C:$G,5,0),"C"))</f>
        <v>C</v>
      </c>
      <c r="S878" s="41">
        <f t="shared" si="40"/>
        <v>0</v>
      </c>
      <c r="T878" s="40">
        <f t="shared" si="41"/>
        <v>0</v>
      </c>
      <c r="U878" s="23" t="str">
        <f>IF($B878="","",VLOOKUP($T878,Tablas!$X$14:$Y$17,2,1))</f>
        <v>1. ROJO</v>
      </c>
    </row>
    <row r="879" spans="2:21" x14ac:dyDescent="0.2">
      <c r="B879" s="1">
        <f>IF(Tablas!B877="","",Tablas!B877)</f>
        <v>300874</v>
      </c>
      <c r="C879" s="1" t="str">
        <f>IF(Tablas!C877="","",Tablas!C877)</f>
        <v>CUBIERTAS DE TANQUE DER AZUL</v>
      </c>
      <c r="D879" s="1" t="str">
        <f>IF(Tablas!D877="","",Tablas!D877)</f>
        <v>05 - COLISION</v>
      </c>
      <c r="E879" s="1" t="str">
        <f>IF(Tablas!E877="","",Tablas!E877)</f>
        <v>UN</v>
      </c>
      <c r="F879" s="1">
        <f>IF(Tablas!F877="","",Tablas!F877)</f>
        <v>30</v>
      </c>
      <c r="G879" s="1">
        <f>IF(Tablas!I877="","",Tablas!I877)</f>
        <v>43</v>
      </c>
      <c r="H879" s="1">
        <v>1</v>
      </c>
      <c r="I879" s="39">
        <f>IF($B879="","",-SUMIFS(Tabla7[Cantidad],Tabla7[Código del producto],$B879,Tabla7[Tipo de movimiento],"SALIDA",Tabla7[Mes],I$5))</f>
        <v>0</v>
      </c>
      <c r="J879" s="39">
        <f>IF($B879="","",-SUMIFS(Tabla7[Cantidad],Tabla7[Código del producto],$B879,Tabla7[Tipo de movimiento],"SALIDA",Tabla7[Mes],J$5))</f>
        <v>0</v>
      </c>
      <c r="K879" s="39">
        <f>IF($B879="","",-SUMIFS(Tabla7[Cantidad],Tabla7[Código del producto],$B879,Tabla7[Tipo de movimiento],"SALIDA",Tabla7[Mes],K$5))</f>
        <v>0</v>
      </c>
      <c r="L879" s="39">
        <f>IF($B879="","",-SUMIFS(Tabla7[Cantidad],Tabla7[Código del producto],$B879,Tabla7[Tipo de movimiento],"SALIDA",Tabla7[Mes],L$5))</f>
        <v>0</v>
      </c>
      <c r="M879" s="39">
        <f>IF($B879="","",-SUMIFS(Tabla7[Cantidad],Tabla7[Código del producto],$B879,Tabla7[Tipo de movimiento],"SALIDA",Tabla7[Mes],M$5))</f>
        <v>13</v>
      </c>
      <c r="N879" s="39">
        <f>IF($B879="","",-SUMIFS(Tabla7[Cantidad],Tabla7[Código del producto],$B879,Tabla7[Tipo de movimiento],"SALIDA",Tabla7[Mes],N$5))</f>
        <v>0</v>
      </c>
      <c r="O879" s="39">
        <f>IF($B879="","",-SUMIFS(Tabla7[Cantidad],Tabla7[Código del producto],$B879,Tabla7[Tipo de movimiento],"SALIDA",Tabla7[Mes],O$5))</f>
        <v>0</v>
      </c>
      <c r="P879" s="39">
        <f>IF($B879="","",-SUMIFS(Tabla7[Cantidad],Tabla7[Código del producto],$B879,Tabla7[Tipo de movimiento],"SALIDA",Tabla7[Mes],P$5))</f>
        <v>0</v>
      </c>
      <c r="Q879" s="39">
        <f t="shared" si="39"/>
        <v>0</v>
      </c>
      <c r="R879" s="51" t="str">
        <f>IF($B879="","",IFERROR(VLOOKUP($B879,'ABC rotación'!$C:$G,5,0),"C"))</f>
        <v>C</v>
      </c>
      <c r="S879" s="41">
        <f t="shared" si="40"/>
        <v>0</v>
      </c>
      <c r="T879" s="40">
        <f t="shared" si="41"/>
        <v>0</v>
      </c>
      <c r="U879" s="23" t="str">
        <f>IF($B879="","",VLOOKUP($T879,Tablas!$X$14:$Y$17,2,1))</f>
        <v>1. ROJO</v>
      </c>
    </row>
    <row r="880" spans="2:21" x14ac:dyDescent="0.2">
      <c r="B880" s="1">
        <f>IF(Tablas!B878="","",Tablas!B878)</f>
        <v>300875</v>
      </c>
      <c r="C880" s="1" t="str">
        <f>IF(Tablas!C878="","",Tablas!C878)</f>
        <v>CUBIERTAS DE TANQUE IZQU AZUL</v>
      </c>
      <c r="D880" s="1" t="str">
        <f>IF(Tablas!D878="","",Tablas!D878)</f>
        <v>05 - COLISION</v>
      </c>
      <c r="E880" s="1" t="str">
        <f>IF(Tablas!E878="","",Tablas!E878)</f>
        <v>UN</v>
      </c>
      <c r="F880" s="1">
        <f>IF(Tablas!F878="","",Tablas!F878)</f>
        <v>30</v>
      </c>
      <c r="G880" s="1">
        <f>IF(Tablas!I878="","",Tablas!I878)</f>
        <v>7</v>
      </c>
      <c r="H880" s="1">
        <v>10</v>
      </c>
      <c r="I880" s="39">
        <f>IF($B880="","",-SUMIFS(Tabla7[Cantidad],Tabla7[Código del producto],$B880,Tabla7[Tipo de movimiento],"SALIDA",Tabla7[Mes],I$5))</f>
        <v>0</v>
      </c>
      <c r="J880" s="39">
        <f>IF($B880="","",-SUMIFS(Tabla7[Cantidad],Tabla7[Código del producto],$B880,Tabla7[Tipo de movimiento],"SALIDA",Tabla7[Mes],J$5))</f>
        <v>0</v>
      </c>
      <c r="K880" s="39">
        <f>IF($B880="","",-SUMIFS(Tabla7[Cantidad],Tabla7[Código del producto],$B880,Tabla7[Tipo de movimiento],"SALIDA",Tabla7[Mes],K$5))</f>
        <v>0</v>
      </c>
      <c r="L880" s="39">
        <f>IF($B880="","",-SUMIFS(Tabla7[Cantidad],Tabla7[Código del producto],$B880,Tabla7[Tipo de movimiento],"SALIDA",Tabla7[Mes],L$5))</f>
        <v>0</v>
      </c>
      <c r="M880" s="39">
        <f>IF($B880="","",-SUMIFS(Tabla7[Cantidad],Tabla7[Código del producto],$B880,Tabla7[Tipo de movimiento],"SALIDA",Tabla7[Mes],M$5))</f>
        <v>0</v>
      </c>
      <c r="N880" s="39">
        <f>IF($B880="","",-SUMIFS(Tabla7[Cantidad],Tabla7[Código del producto],$B880,Tabla7[Tipo de movimiento],"SALIDA",Tabla7[Mes],N$5))</f>
        <v>0</v>
      </c>
      <c r="O880" s="39">
        <f>IF($B880="","",-SUMIFS(Tabla7[Cantidad],Tabla7[Código del producto],$B880,Tabla7[Tipo de movimiento],"SALIDA",Tabla7[Mes],O$5))</f>
        <v>0</v>
      </c>
      <c r="P880" s="39">
        <f>IF($B880="","",-SUMIFS(Tabla7[Cantidad],Tabla7[Código del producto],$B880,Tabla7[Tipo de movimiento],"SALIDA",Tabla7[Mes],P$5))</f>
        <v>0</v>
      </c>
      <c r="Q880" s="39">
        <f t="shared" si="39"/>
        <v>0</v>
      </c>
      <c r="R880" s="51" t="str">
        <f>IF($B880="","",IFERROR(VLOOKUP($B880,'ABC rotación'!$C:$G,5,0),"C"))</f>
        <v>C</v>
      </c>
      <c r="S880" s="41">
        <f t="shared" si="40"/>
        <v>0</v>
      </c>
      <c r="T880" s="40">
        <f t="shared" si="41"/>
        <v>0</v>
      </c>
      <c r="U880" s="23" t="str">
        <f>IF($B880="","",VLOOKUP($T880,Tablas!$X$14:$Y$17,2,1))</f>
        <v>1. ROJO</v>
      </c>
    </row>
    <row r="881" spans="2:21" x14ac:dyDescent="0.2">
      <c r="B881" s="1">
        <f>IF(Tablas!B879="","",Tablas!B879)</f>
        <v>300876</v>
      </c>
      <c r="C881" s="1" t="str">
        <f>IF(Tablas!C879="","",Tablas!C879)</f>
        <v>EJE GIRATORIO-ARRANQUE PATADA</v>
      </c>
      <c r="D881" s="1" t="str">
        <f>IF(Tablas!D879="","",Tablas!D879)</f>
        <v>15 - MISCELANEOS</v>
      </c>
      <c r="E881" s="1" t="str">
        <f>IF(Tablas!E879="","",Tablas!E879)</f>
        <v>UN</v>
      </c>
      <c r="F881" s="1">
        <f>IF(Tablas!F879="","",Tablas!F879)</f>
        <v>20</v>
      </c>
      <c r="G881" s="1">
        <f>IF(Tablas!I879="","",Tablas!I879)</f>
        <v>30</v>
      </c>
      <c r="H881" s="1">
        <v>2</v>
      </c>
      <c r="I881" s="39">
        <f>IF($B881="","",-SUMIFS(Tabla7[Cantidad],Tabla7[Código del producto],$B881,Tabla7[Tipo de movimiento],"SALIDA",Tabla7[Mes],I$5))</f>
        <v>17</v>
      </c>
      <c r="J881" s="39">
        <f>IF($B881="","",-SUMIFS(Tabla7[Cantidad],Tabla7[Código del producto],$B881,Tabla7[Tipo de movimiento],"SALIDA",Tabla7[Mes],J$5))</f>
        <v>26</v>
      </c>
      <c r="K881" s="39">
        <f>IF($B881="","",-SUMIFS(Tabla7[Cantidad],Tabla7[Código del producto],$B881,Tabla7[Tipo de movimiento],"SALIDA",Tabla7[Mes],K$5))</f>
        <v>0</v>
      </c>
      <c r="L881" s="39">
        <f>IF($B881="","",-SUMIFS(Tabla7[Cantidad],Tabla7[Código del producto],$B881,Tabla7[Tipo de movimiento],"SALIDA",Tabla7[Mes],L$5))</f>
        <v>0</v>
      </c>
      <c r="M881" s="39">
        <f>IF($B881="","",-SUMIFS(Tabla7[Cantidad],Tabla7[Código del producto],$B881,Tabla7[Tipo de movimiento],"SALIDA",Tabla7[Mes],M$5))</f>
        <v>0</v>
      </c>
      <c r="N881" s="39">
        <f>IF($B881="","",-SUMIFS(Tabla7[Cantidad],Tabla7[Código del producto],$B881,Tabla7[Tipo de movimiento],"SALIDA",Tabla7[Mes],N$5))</f>
        <v>0</v>
      </c>
      <c r="O881" s="39">
        <f>IF($B881="","",-SUMIFS(Tabla7[Cantidad],Tabla7[Código del producto],$B881,Tabla7[Tipo de movimiento],"SALIDA",Tabla7[Mes],O$5))</f>
        <v>17</v>
      </c>
      <c r="P881" s="39">
        <f>IF($B881="","",-SUMIFS(Tabla7[Cantidad],Tabla7[Código del producto],$B881,Tabla7[Tipo de movimiento],"SALIDA",Tabla7[Mes],P$5))</f>
        <v>0</v>
      </c>
      <c r="Q881" s="39">
        <f t="shared" si="39"/>
        <v>5.666666666666667</v>
      </c>
      <c r="R881" s="51" t="str">
        <f>IF($B881="","",IFERROR(VLOOKUP($B881,'ABC rotación'!$C:$G,5,0),"C"))</f>
        <v>B</v>
      </c>
      <c r="S881" s="41">
        <f t="shared" si="40"/>
        <v>10.588235294117647</v>
      </c>
      <c r="T881" s="40">
        <f t="shared" si="41"/>
        <v>0.52941176470588236</v>
      </c>
      <c r="U881" s="23" t="str">
        <f>IF($B881="","",VLOOKUP($T881,Tablas!$X$14:$Y$17,2,1))</f>
        <v>2. AMARILLO</v>
      </c>
    </row>
    <row r="882" spans="2:21" x14ac:dyDescent="0.2">
      <c r="B882" s="1">
        <f>IF(Tablas!B880="","",Tablas!B880)</f>
        <v>300877</v>
      </c>
      <c r="C882" s="1" t="str">
        <f>IF(Tablas!C880="","",Tablas!C880)</f>
        <v>RESORTE DE PEDAL DE FRENO</v>
      </c>
      <c r="D882" s="1" t="str">
        <f>IF(Tablas!D880="","",Tablas!D880)</f>
        <v>07 - PEDALES Y POSAPIES</v>
      </c>
      <c r="E882" s="1" t="str">
        <f>IF(Tablas!E880="","",Tablas!E880)</f>
        <v>UN</v>
      </c>
      <c r="F882" s="1">
        <f>IF(Tablas!F880="","",Tablas!F880)</f>
        <v>10</v>
      </c>
      <c r="G882" s="1">
        <f>IF(Tablas!I880="","",Tablas!I880)</f>
        <v>33</v>
      </c>
      <c r="H882" s="1">
        <v>0</v>
      </c>
      <c r="I882" s="39">
        <f>IF($B882="","",-SUMIFS(Tabla7[Cantidad],Tabla7[Código del producto],$B882,Tabla7[Tipo de movimiento],"SALIDA",Tabla7[Mes],I$5))</f>
        <v>0</v>
      </c>
      <c r="J882" s="39">
        <f>IF($B882="","",-SUMIFS(Tabla7[Cantidad],Tabla7[Código del producto],$B882,Tabla7[Tipo de movimiento],"SALIDA",Tabla7[Mes],J$5))</f>
        <v>10</v>
      </c>
      <c r="K882" s="39">
        <f>IF($B882="","",-SUMIFS(Tabla7[Cantidad],Tabla7[Código del producto],$B882,Tabla7[Tipo de movimiento],"SALIDA",Tabla7[Mes],K$5))</f>
        <v>8</v>
      </c>
      <c r="L882" s="39">
        <f>IF($B882="","",-SUMIFS(Tabla7[Cantidad],Tabla7[Código del producto],$B882,Tabla7[Tipo de movimiento],"SALIDA",Tabla7[Mes],L$5))</f>
        <v>16</v>
      </c>
      <c r="M882" s="39">
        <f>IF($B882="","",-SUMIFS(Tabla7[Cantidad],Tabla7[Código del producto],$B882,Tabla7[Tipo de movimiento],"SALIDA",Tabla7[Mes],M$5))</f>
        <v>0</v>
      </c>
      <c r="N882" s="39">
        <f>IF($B882="","",-SUMIFS(Tabla7[Cantidad],Tabla7[Código del producto],$B882,Tabla7[Tipo de movimiento],"SALIDA",Tabla7[Mes],N$5))</f>
        <v>20</v>
      </c>
      <c r="O882" s="39">
        <f>IF($B882="","",-SUMIFS(Tabla7[Cantidad],Tabla7[Código del producto],$B882,Tabla7[Tipo de movimiento],"SALIDA",Tabla7[Mes],O$5))</f>
        <v>0</v>
      </c>
      <c r="P882" s="39">
        <f>IF($B882="","",-SUMIFS(Tabla7[Cantidad],Tabla7[Código del producto],$B882,Tabla7[Tipo de movimiento],"SALIDA",Tabla7[Mes],P$5))</f>
        <v>0</v>
      </c>
      <c r="Q882" s="39">
        <f t="shared" si="39"/>
        <v>6.666666666666667</v>
      </c>
      <c r="R882" s="51" t="str">
        <f>IF($B882="","",IFERROR(VLOOKUP($B882,'ABC rotación'!$C:$G,5,0),"C"))</f>
        <v>A</v>
      </c>
      <c r="S882" s="41">
        <f t="shared" si="40"/>
        <v>0</v>
      </c>
      <c r="T882" s="40">
        <f t="shared" si="41"/>
        <v>0</v>
      </c>
      <c r="U882" s="23" t="str">
        <f>IF($B882="","",VLOOKUP($T882,Tablas!$X$14:$Y$17,2,1))</f>
        <v>1. ROJO</v>
      </c>
    </row>
    <row r="883" spans="2:21" x14ac:dyDescent="0.2">
      <c r="B883" s="1">
        <f>IF(Tablas!B881="","",Tablas!B881)</f>
        <v>300878</v>
      </c>
      <c r="C883" s="1" t="str">
        <f>IF(Tablas!C881="","",Tablas!C881)</f>
        <v>CUBIERTA FILTRO DE AIRE</v>
      </c>
      <c r="D883" s="1" t="str">
        <f>IF(Tablas!D881="","",Tablas!D881)</f>
        <v>03 - FILTROS</v>
      </c>
      <c r="E883" s="1" t="str">
        <f>IF(Tablas!E881="","",Tablas!E881)</f>
        <v>UN</v>
      </c>
      <c r="F883" s="1">
        <f>IF(Tablas!F881="","",Tablas!F881)</f>
        <v>22</v>
      </c>
      <c r="G883" s="1">
        <f>IF(Tablas!I881="","",Tablas!I881)</f>
        <v>23</v>
      </c>
      <c r="H883" s="1">
        <v>1</v>
      </c>
      <c r="I883" s="39">
        <f>IF($B883="","",-SUMIFS(Tabla7[Cantidad],Tabla7[Código del producto],$B883,Tabla7[Tipo de movimiento],"SALIDA",Tabla7[Mes],I$5))</f>
        <v>0</v>
      </c>
      <c r="J883" s="39">
        <f>IF($B883="","",-SUMIFS(Tabla7[Cantidad],Tabla7[Código del producto],$B883,Tabla7[Tipo de movimiento],"SALIDA",Tabla7[Mes],J$5))</f>
        <v>0</v>
      </c>
      <c r="K883" s="39">
        <f>IF($B883="","",-SUMIFS(Tabla7[Cantidad],Tabla7[Código del producto],$B883,Tabla7[Tipo de movimiento],"SALIDA",Tabla7[Mes],K$5))</f>
        <v>5</v>
      </c>
      <c r="L883" s="39">
        <f>IF($B883="","",-SUMIFS(Tabla7[Cantidad],Tabla7[Código del producto],$B883,Tabla7[Tipo de movimiento],"SALIDA",Tabla7[Mes],L$5))</f>
        <v>15</v>
      </c>
      <c r="M883" s="39">
        <f>IF($B883="","",-SUMIFS(Tabla7[Cantidad],Tabla7[Código del producto],$B883,Tabla7[Tipo de movimiento],"SALIDA",Tabla7[Mes],M$5))</f>
        <v>0</v>
      </c>
      <c r="N883" s="39">
        <f>IF($B883="","",-SUMIFS(Tabla7[Cantidad],Tabla7[Código del producto],$B883,Tabla7[Tipo de movimiento],"SALIDA",Tabla7[Mes],N$5))</f>
        <v>0</v>
      </c>
      <c r="O883" s="39">
        <f>IF($B883="","",-SUMIFS(Tabla7[Cantidad],Tabla7[Código del producto],$B883,Tabla7[Tipo de movimiento],"SALIDA",Tabla7[Mes],O$5))</f>
        <v>0</v>
      </c>
      <c r="P883" s="39">
        <f>IF($B883="","",-SUMIFS(Tabla7[Cantidad],Tabla7[Código del producto],$B883,Tabla7[Tipo de movimiento],"SALIDA",Tabla7[Mes],P$5))</f>
        <v>0</v>
      </c>
      <c r="Q883" s="39">
        <f t="shared" si="39"/>
        <v>0</v>
      </c>
      <c r="R883" s="51" t="str">
        <f>IF($B883="","",IFERROR(VLOOKUP($B883,'ABC rotación'!$C:$G,5,0),"C"))</f>
        <v>C</v>
      </c>
      <c r="S883" s="41">
        <f t="shared" si="40"/>
        <v>0</v>
      </c>
      <c r="T883" s="40">
        <f t="shared" si="41"/>
        <v>0</v>
      </c>
      <c r="U883" s="23" t="str">
        <f>IF($B883="","",VLOOKUP($T883,Tablas!$X$14:$Y$17,2,1))</f>
        <v>1. ROJO</v>
      </c>
    </row>
    <row r="884" spans="2:21" x14ac:dyDescent="0.2">
      <c r="B884" s="1">
        <f>IF(Tablas!B882="","",Tablas!B882)</f>
        <v>300879</v>
      </c>
      <c r="C884" s="1" t="str">
        <f>IF(Tablas!C882="","",Tablas!C882)</f>
        <v>CONJUNTO POTENCIADOR FINAL</v>
      </c>
      <c r="D884" s="1" t="str">
        <f>IF(Tablas!D882="","",Tablas!D882)</f>
        <v>13 - TRACCION</v>
      </c>
      <c r="E884" s="1" t="str">
        <f>IF(Tablas!E882="","",Tablas!E882)</f>
        <v>UN</v>
      </c>
      <c r="F884" s="1">
        <f>IF(Tablas!F882="","",Tablas!F882)</f>
        <v>14</v>
      </c>
      <c r="G884" s="1">
        <f>IF(Tablas!I882="","",Tablas!I882)</f>
        <v>24</v>
      </c>
      <c r="H884" s="1">
        <v>4</v>
      </c>
      <c r="I884" s="39">
        <f>IF($B884="","",-SUMIFS(Tabla7[Cantidad],Tabla7[Código del producto],$B884,Tabla7[Tipo de movimiento],"SALIDA",Tabla7[Mes],I$5))</f>
        <v>0</v>
      </c>
      <c r="J884" s="39">
        <f>IF($B884="","",-SUMIFS(Tabla7[Cantidad],Tabla7[Código del producto],$B884,Tabla7[Tipo de movimiento],"SALIDA",Tabla7[Mes],J$5))</f>
        <v>0</v>
      </c>
      <c r="K884" s="39">
        <f>IF($B884="","",-SUMIFS(Tabla7[Cantidad],Tabla7[Código del producto],$B884,Tabla7[Tipo de movimiento],"SALIDA",Tabla7[Mes],K$5))</f>
        <v>0</v>
      </c>
      <c r="L884" s="39">
        <f>IF($B884="","",-SUMIFS(Tabla7[Cantidad],Tabla7[Código del producto],$B884,Tabla7[Tipo de movimiento],"SALIDA",Tabla7[Mes],L$5))</f>
        <v>7</v>
      </c>
      <c r="M884" s="39">
        <f>IF($B884="","",-SUMIFS(Tabla7[Cantidad],Tabla7[Código del producto],$B884,Tabla7[Tipo de movimiento],"SALIDA",Tabla7[Mes],M$5))</f>
        <v>7</v>
      </c>
      <c r="N884" s="39">
        <f>IF($B884="","",-SUMIFS(Tabla7[Cantidad],Tabla7[Código del producto],$B884,Tabla7[Tipo de movimiento],"SALIDA",Tabla7[Mes],N$5))</f>
        <v>0</v>
      </c>
      <c r="O884" s="39">
        <f>IF($B884="","",-SUMIFS(Tabla7[Cantidad],Tabla7[Código del producto],$B884,Tabla7[Tipo de movimiento],"SALIDA",Tabla7[Mes],O$5))</f>
        <v>0</v>
      </c>
      <c r="P884" s="39">
        <f>IF($B884="","",-SUMIFS(Tabla7[Cantidad],Tabla7[Código del producto],$B884,Tabla7[Tipo de movimiento],"SALIDA",Tabla7[Mes],P$5))</f>
        <v>13</v>
      </c>
      <c r="Q884" s="39">
        <f t="shared" si="39"/>
        <v>4.333333333333333</v>
      </c>
      <c r="R884" s="51" t="str">
        <f>IF($B884="","",IFERROR(VLOOKUP($B884,'ABC rotación'!$C:$G,5,0),"C"))</f>
        <v>A</v>
      </c>
      <c r="S884" s="41">
        <f t="shared" si="40"/>
        <v>27.692307692307693</v>
      </c>
      <c r="T884" s="40">
        <f t="shared" si="41"/>
        <v>1.9780219780219781</v>
      </c>
      <c r="U884" s="23" t="str">
        <f>IF($B884="","",VLOOKUP($T884,Tablas!$X$14:$Y$17,2,1))</f>
        <v>3. VERDE</v>
      </c>
    </row>
    <row r="885" spans="2:21" x14ac:dyDescent="0.2">
      <c r="B885" s="1">
        <f>IF(Tablas!B883="","",Tablas!B883)</f>
        <v>300880</v>
      </c>
      <c r="C885" s="1" t="str">
        <f>IF(Tablas!C883="","",Tablas!C883)</f>
        <v>EMPAQUETADURA CENTRAL CARTER</v>
      </c>
      <c r="D885" s="1" t="str">
        <f>IF(Tablas!D883="","",Tablas!D883)</f>
        <v>15 - MISCELANEOS</v>
      </c>
      <c r="E885" s="1" t="str">
        <f>IF(Tablas!E883="","",Tablas!E883)</f>
        <v>UN</v>
      </c>
      <c r="F885" s="1">
        <f>IF(Tablas!F883="","",Tablas!F883)</f>
        <v>23</v>
      </c>
      <c r="G885" s="1">
        <f>IF(Tablas!I883="","",Tablas!I883)</f>
        <v>14</v>
      </c>
      <c r="H885" s="1">
        <v>7</v>
      </c>
      <c r="I885" s="39">
        <f>IF($B885="","",-SUMIFS(Tabla7[Cantidad],Tabla7[Código del producto],$B885,Tabla7[Tipo de movimiento],"SALIDA",Tabla7[Mes],I$5))</f>
        <v>0</v>
      </c>
      <c r="J885" s="39">
        <f>IF($B885="","",-SUMIFS(Tabla7[Cantidad],Tabla7[Código del producto],$B885,Tabla7[Tipo de movimiento],"SALIDA",Tabla7[Mes],J$5))</f>
        <v>22</v>
      </c>
      <c r="K885" s="39">
        <f>IF($B885="","",-SUMIFS(Tabla7[Cantidad],Tabla7[Código del producto],$B885,Tabla7[Tipo de movimiento],"SALIDA",Tabla7[Mes],K$5))</f>
        <v>0</v>
      </c>
      <c r="L885" s="39">
        <f>IF($B885="","",-SUMIFS(Tabla7[Cantidad],Tabla7[Código del producto],$B885,Tabla7[Tipo de movimiento],"SALIDA",Tabla7[Mes],L$5))</f>
        <v>6</v>
      </c>
      <c r="M885" s="39">
        <f>IF($B885="","",-SUMIFS(Tabla7[Cantidad],Tabla7[Código del producto],$B885,Tabla7[Tipo de movimiento],"SALIDA",Tabla7[Mes],M$5))</f>
        <v>0</v>
      </c>
      <c r="N885" s="39">
        <f>IF($B885="","",-SUMIFS(Tabla7[Cantidad],Tabla7[Código del producto],$B885,Tabla7[Tipo de movimiento],"SALIDA",Tabla7[Mes],N$5))</f>
        <v>0</v>
      </c>
      <c r="O885" s="39">
        <f>IF($B885="","",-SUMIFS(Tabla7[Cantidad],Tabla7[Código del producto],$B885,Tabla7[Tipo de movimiento],"SALIDA",Tabla7[Mes],O$5))</f>
        <v>11</v>
      </c>
      <c r="P885" s="39">
        <f>IF($B885="","",-SUMIFS(Tabla7[Cantidad],Tabla7[Código del producto],$B885,Tabla7[Tipo de movimiento],"SALIDA",Tabla7[Mes],P$5))</f>
        <v>0</v>
      </c>
      <c r="Q885" s="39">
        <f t="shared" si="39"/>
        <v>3.6666666666666665</v>
      </c>
      <c r="R885" s="51" t="str">
        <f>IF($B885="","",IFERROR(VLOOKUP($B885,'ABC rotación'!$C:$G,5,0),"C"))</f>
        <v>A</v>
      </c>
      <c r="S885" s="41">
        <f t="shared" si="40"/>
        <v>57.272727272727273</v>
      </c>
      <c r="T885" s="40">
        <f t="shared" si="41"/>
        <v>2.4901185770750986</v>
      </c>
      <c r="U885" s="23" t="str">
        <f>IF($B885="","",VLOOKUP($T885,Tablas!$X$14:$Y$17,2,1))</f>
        <v>4. NEGRO</v>
      </c>
    </row>
    <row r="886" spans="2:21" x14ac:dyDescent="0.2">
      <c r="B886" s="1">
        <f>IF(Tablas!B884="","",Tablas!B884)</f>
        <v>300881</v>
      </c>
      <c r="C886" s="1" t="str">
        <f>IF(Tablas!C884="","",Tablas!C884)</f>
        <v>PIN DE BIELA EN CIGÜEÑAL</v>
      </c>
      <c r="D886" s="1" t="str">
        <f>IF(Tablas!D884="","",Tablas!D884)</f>
        <v>09 - PARTES DE MOTOR</v>
      </c>
      <c r="E886" s="1" t="str">
        <f>IF(Tablas!E884="","",Tablas!E884)</f>
        <v>UN</v>
      </c>
      <c r="F886" s="1">
        <f>IF(Tablas!F884="","",Tablas!F884)</f>
        <v>22</v>
      </c>
      <c r="G886" s="1">
        <f>IF(Tablas!I884="","",Tablas!I884)</f>
        <v>22</v>
      </c>
      <c r="H886" s="1">
        <v>3</v>
      </c>
      <c r="I886" s="39">
        <f>IF($B886="","",-SUMIFS(Tabla7[Cantidad],Tabla7[Código del producto],$B886,Tabla7[Tipo de movimiento],"SALIDA",Tabla7[Mes],I$5))</f>
        <v>0</v>
      </c>
      <c r="J886" s="39">
        <f>IF($B886="","",-SUMIFS(Tabla7[Cantidad],Tabla7[Código del producto],$B886,Tabla7[Tipo de movimiento],"SALIDA",Tabla7[Mes],J$5))</f>
        <v>0</v>
      </c>
      <c r="K886" s="39">
        <f>IF($B886="","",-SUMIFS(Tabla7[Cantidad],Tabla7[Código del producto],$B886,Tabla7[Tipo de movimiento],"SALIDA",Tabla7[Mes],K$5))</f>
        <v>0</v>
      </c>
      <c r="L886" s="39">
        <f>IF($B886="","",-SUMIFS(Tabla7[Cantidad],Tabla7[Código del producto],$B886,Tabla7[Tipo de movimiento],"SALIDA",Tabla7[Mes],L$5))</f>
        <v>0</v>
      </c>
      <c r="M886" s="39">
        <f>IF($B886="","",-SUMIFS(Tabla7[Cantidad],Tabla7[Código del producto],$B886,Tabla7[Tipo de movimiento],"SALIDA",Tabla7[Mes],M$5))</f>
        <v>0</v>
      </c>
      <c r="N886" s="39">
        <f>IF($B886="","",-SUMIFS(Tabla7[Cantidad],Tabla7[Código del producto],$B886,Tabla7[Tipo de movimiento],"SALIDA",Tabla7[Mes],N$5))</f>
        <v>0</v>
      </c>
      <c r="O886" s="39">
        <f>IF($B886="","",-SUMIFS(Tabla7[Cantidad],Tabla7[Código del producto],$B886,Tabla7[Tipo de movimiento],"SALIDA",Tabla7[Mes],O$5))</f>
        <v>0</v>
      </c>
      <c r="P886" s="39">
        <f>IF($B886="","",-SUMIFS(Tabla7[Cantidad],Tabla7[Código del producto],$B886,Tabla7[Tipo de movimiento],"SALIDA",Tabla7[Mes],P$5))</f>
        <v>0</v>
      </c>
      <c r="Q886" s="39">
        <f t="shared" si="39"/>
        <v>0</v>
      </c>
      <c r="R886" s="51" t="str">
        <f>IF($B886="","",IFERROR(VLOOKUP($B886,'ABC rotación'!$C:$G,5,0),"C"))</f>
        <v>B</v>
      </c>
      <c r="S886" s="41">
        <f t="shared" si="40"/>
        <v>0</v>
      </c>
      <c r="T886" s="40">
        <f t="shared" si="41"/>
        <v>0</v>
      </c>
      <c r="U886" s="23" t="str">
        <f>IF($B886="","",VLOOKUP($T886,Tablas!$X$14:$Y$17,2,1))</f>
        <v>1. ROJO</v>
      </c>
    </row>
    <row r="887" spans="2:21" x14ac:dyDescent="0.2">
      <c r="B887" s="1">
        <f>IF(Tablas!B885="","",Tablas!B885)</f>
        <v>300882</v>
      </c>
      <c r="C887" s="1" t="str">
        <f>IF(Tablas!C885="","",Tablas!C885)</f>
        <v>RAYO EXTERNO RUEDA</v>
      </c>
      <c r="D887" s="1" t="str">
        <f>IF(Tablas!D885="","",Tablas!D885)</f>
        <v>13 - TRACCION</v>
      </c>
      <c r="E887" s="1" t="str">
        <f>IF(Tablas!E885="","",Tablas!E885)</f>
        <v>UN</v>
      </c>
      <c r="F887" s="1">
        <f>IF(Tablas!F885="","",Tablas!F885)</f>
        <v>28</v>
      </c>
      <c r="G887" s="1">
        <f>IF(Tablas!I885="","",Tablas!I885)</f>
        <v>10</v>
      </c>
      <c r="H887" s="1">
        <v>4</v>
      </c>
      <c r="I887" s="39">
        <f>IF($B887="","",-SUMIFS(Tabla7[Cantidad],Tabla7[Código del producto],$B887,Tabla7[Tipo de movimiento],"SALIDA",Tabla7[Mes],I$5))</f>
        <v>0</v>
      </c>
      <c r="J887" s="39">
        <f>IF($B887="","",-SUMIFS(Tabla7[Cantidad],Tabla7[Código del producto],$B887,Tabla7[Tipo de movimiento],"SALIDA",Tabla7[Mes],J$5))</f>
        <v>0</v>
      </c>
      <c r="K887" s="39">
        <f>IF($B887="","",-SUMIFS(Tabla7[Cantidad],Tabla7[Código del producto],$B887,Tabla7[Tipo de movimiento],"SALIDA",Tabla7[Mes],K$5))</f>
        <v>21</v>
      </c>
      <c r="L887" s="39">
        <f>IF($B887="","",-SUMIFS(Tabla7[Cantidad],Tabla7[Código del producto],$B887,Tabla7[Tipo de movimiento],"SALIDA",Tabla7[Mes],L$5))</f>
        <v>0</v>
      </c>
      <c r="M887" s="39">
        <f>IF($B887="","",-SUMIFS(Tabla7[Cantidad],Tabla7[Código del producto],$B887,Tabla7[Tipo de movimiento],"SALIDA",Tabla7[Mes],M$5))</f>
        <v>0</v>
      </c>
      <c r="N887" s="39">
        <f>IF($B887="","",-SUMIFS(Tabla7[Cantidad],Tabla7[Código del producto],$B887,Tabla7[Tipo de movimiento],"SALIDA",Tabla7[Mes],N$5))</f>
        <v>13</v>
      </c>
      <c r="O887" s="39">
        <f>IF($B887="","",-SUMIFS(Tabla7[Cantidad],Tabla7[Código del producto],$B887,Tabla7[Tipo de movimiento],"SALIDA",Tabla7[Mes],O$5))</f>
        <v>7</v>
      </c>
      <c r="P887" s="39">
        <f>IF($B887="","",-SUMIFS(Tabla7[Cantidad],Tabla7[Código del producto],$B887,Tabla7[Tipo de movimiento],"SALIDA",Tabla7[Mes],P$5))</f>
        <v>0</v>
      </c>
      <c r="Q887" s="39">
        <f t="shared" si="39"/>
        <v>6.666666666666667</v>
      </c>
      <c r="R887" s="51" t="str">
        <f>IF($B887="","",IFERROR(VLOOKUP($B887,'ABC rotación'!$C:$G,5,0),"C"))</f>
        <v>A</v>
      </c>
      <c r="S887" s="41">
        <f t="shared" si="40"/>
        <v>18</v>
      </c>
      <c r="T887" s="40">
        <f t="shared" si="41"/>
        <v>0.6428571428571429</v>
      </c>
      <c r="U887" s="23" t="str">
        <f>IF($B887="","",VLOOKUP($T887,Tablas!$X$14:$Y$17,2,1))</f>
        <v>2. AMARILLO</v>
      </c>
    </row>
    <row r="888" spans="2:21" x14ac:dyDescent="0.2">
      <c r="B888" s="1">
        <f>IF(Tablas!B886="","",Tablas!B886)</f>
        <v>300883</v>
      </c>
      <c r="C888" s="1" t="str">
        <f>IF(Tablas!C886="","",Tablas!C886)</f>
        <v>RAYO EXTERNO RUEDA TRAS</v>
      </c>
      <c r="D888" s="1" t="str">
        <f>IF(Tablas!D886="","",Tablas!D886)</f>
        <v>13 - TRACCION</v>
      </c>
      <c r="E888" s="1" t="str">
        <f>IF(Tablas!E886="","",Tablas!E886)</f>
        <v>UN</v>
      </c>
      <c r="F888" s="1">
        <f>IF(Tablas!F886="","",Tablas!F886)</f>
        <v>25</v>
      </c>
      <c r="G888" s="1">
        <f>IF(Tablas!I886="","",Tablas!I886)</f>
        <v>7</v>
      </c>
      <c r="H888" s="1">
        <v>6</v>
      </c>
      <c r="I888" s="39">
        <f>IF($B888="","",-SUMIFS(Tabla7[Cantidad],Tabla7[Código del producto],$B888,Tabla7[Tipo de movimiento],"SALIDA",Tabla7[Mes],I$5))</f>
        <v>0</v>
      </c>
      <c r="J888" s="39">
        <f>IF($B888="","",-SUMIFS(Tabla7[Cantidad],Tabla7[Código del producto],$B888,Tabla7[Tipo de movimiento],"SALIDA",Tabla7[Mes],J$5))</f>
        <v>9</v>
      </c>
      <c r="K888" s="39">
        <f>IF($B888="","",-SUMIFS(Tabla7[Cantidad],Tabla7[Código del producto],$B888,Tabla7[Tipo de movimiento],"SALIDA",Tabla7[Mes],K$5))</f>
        <v>0</v>
      </c>
      <c r="L888" s="39">
        <f>IF($B888="","",-SUMIFS(Tabla7[Cantidad],Tabla7[Código del producto],$B888,Tabla7[Tipo de movimiento],"SALIDA",Tabla7[Mes],L$5))</f>
        <v>0</v>
      </c>
      <c r="M888" s="39">
        <f>IF($B888="","",-SUMIFS(Tabla7[Cantidad],Tabla7[Código del producto],$B888,Tabla7[Tipo de movimiento],"SALIDA",Tabla7[Mes],M$5))</f>
        <v>0</v>
      </c>
      <c r="N888" s="39">
        <f>IF($B888="","",-SUMIFS(Tabla7[Cantidad],Tabla7[Código del producto],$B888,Tabla7[Tipo de movimiento],"SALIDA",Tabla7[Mes],N$5))</f>
        <v>12</v>
      </c>
      <c r="O888" s="39">
        <f>IF($B888="","",-SUMIFS(Tabla7[Cantidad],Tabla7[Código del producto],$B888,Tabla7[Tipo de movimiento],"SALIDA",Tabla7[Mes],O$5))</f>
        <v>10</v>
      </c>
      <c r="P888" s="39">
        <f>IF($B888="","",-SUMIFS(Tabla7[Cantidad],Tabla7[Código del producto],$B888,Tabla7[Tipo de movimiento],"SALIDA",Tabla7[Mes],P$5))</f>
        <v>0</v>
      </c>
      <c r="Q888" s="39">
        <f t="shared" si="39"/>
        <v>7.333333333333333</v>
      </c>
      <c r="R888" s="51" t="str">
        <f>IF($B888="","",IFERROR(VLOOKUP($B888,'ABC rotación'!$C:$G,5,0),"C"))</f>
        <v>A</v>
      </c>
      <c r="S888" s="41">
        <f t="shared" si="40"/>
        <v>24.545454545454547</v>
      </c>
      <c r="T888" s="40">
        <f t="shared" si="41"/>
        <v>0.98181818181818192</v>
      </c>
      <c r="U888" s="23" t="str">
        <f>IF($B888="","",VLOOKUP($T888,Tablas!$X$14:$Y$17,2,1))</f>
        <v>2. AMARILLO</v>
      </c>
    </row>
    <row r="889" spans="2:21" x14ac:dyDescent="0.2">
      <c r="B889" s="1">
        <f>IF(Tablas!B887="","",Tablas!B887)</f>
        <v>300884</v>
      </c>
      <c r="C889" s="1" t="str">
        <f>IF(Tablas!C887="","",Tablas!C887)</f>
        <v>RAYO INTERNO RUEDA</v>
      </c>
      <c r="D889" s="1" t="str">
        <f>IF(Tablas!D887="","",Tablas!D887)</f>
        <v>13 - TRACCION</v>
      </c>
      <c r="E889" s="1" t="str">
        <f>IF(Tablas!E887="","",Tablas!E887)</f>
        <v>UN</v>
      </c>
      <c r="F889" s="1">
        <f>IF(Tablas!F887="","",Tablas!F887)</f>
        <v>9</v>
      </c>
      <c r="G889" s="1">
        <f>IF(Tablas!I887="","",Tablas!I887)</f>
        <v>11</v>
      </c>
      <c r="H889" s="1">
        <v>2</v>
      </c>
      <c r="I889" s="39">
        <f>IF($B889="","",-SUMIFS(Tabla7[Cantidad],Tabla7[Código del producto],$B889,Tabla7[Tipo de movimiento],"SALIDA",Tabla7[Mes],I$5))</f>
        <v>0</v>
      </c>
      <c r="J889" s="39">
        <f>IF($B889="","",-SUMIFS(Tabla7[Cantidad],Tabla7[Código del producto],$B889,Tabla7[Tipo de movimiento],"SALIDA",Tabla7[Mes],J$5))</f>
        <v>0</v>
      </c>
      <c r="K889" s="39">
        <f>IF($B889="","",-SUMIFS(Tabla7[Cantidad],Tabla7[Código del producto],$B889,Tabla7[Tipo de movimiento],"SALIDA",Tabla7[Mes],K$5))</f>
        <v>0</v>
      </c>
      <c r="L889" s="39">
        <f>IF($B889="","",-SUMIFS(Tabla7[Cantidad],Tabla7[Código del producto],$B889,Tabla7[Tipo de movimiento],"SALIDA",Tabla7[Mes],L$5))</f>
        <v>0</v>
      </c>
      <c r="M889" s="39">
        <f>IF($B889="","",-SUMIFS(Tabla7[Cantidad],Tabla7[Código del producto],$B889,Tabla7[Tipo de movimiento],"SALIDA",Tabla7[Mes],M$5))</f>
        <v>7</v>
      </c>
      <c r="N889" s="39">
        <f>IF($B889="","",-SUMIFS(Tabla7[Cantidad],Tabla7[Código del producto],$B889,Tabla7[Tipo de movimiento],"SALIDA",Tabla7[Mes],N$5))</f>
        <v>0</v>
      </c>
      <c r="O889" s="39">
        <f>IF($B889="","",-SUMIFS(Tabla7[Cantidad],Tabla7[Código del producto],$B889,Tabla7[Tipo de movimiento],"SALIDA",Tabla7[Mes],O$5))</f>
        <v>0</v>
      </c>
      <c r="P889" s="39">
        <f>IF($B889="","",-SUMIFS(Tabla7[Cantidad],Tabla7[Código del producto],$B889,Tabla7[Tipo de movimiento],"SALIDA",Tabla7[Mes],P$5))</f>
        <v>0</v>
      </c>
      <c r="Q889" s="39">
        <f t="shared" si="39"/>
        <v>0</v>
      </c>
      <c r="R889" s="51" t="str">
        <f>IF($B889="","",IFERROR(VLOOKUP($B889,'ABC rotación'!$C:$G,5,0),"C"))</f>
        <v>A</v>
      </c>
      <c r="S889" s="41">
        <f t="shared" si="40"/>
        <v>0</v>
      </c>
      <c r="T889" s="40">
        <f t="shared" si="41"/>
        <v>0</v>
      </c>
      <c r="U889" s="23" t="str">
        <f>IF($B889="","",VLOOKUP($T889,Tablas!$X$14:$Y$17,2,1))</f>
        <v>1. ROJO</v>
      </c>
    </row>
    <row r="890" spans="2:21" x14ac:dyDescent="0.2">
      <c r="B890" s="1">
        <f>IF(Tablas!B888="","",Tablas!B888)</f>
        <v>300885</v>
      </c>
      <c r="C890" s="1" t="str">
        <f>IF(Tablas!C888="","",Tablas!C888)</f>
        <v>RAYO INTERNO RUEDA TRAS</v>
      </c>
      <c r="D890" s="1" t="str">
        <f>IF(Tablas!D888="","",Tablas!D888)</f>
        <v>13 - TRACCION</v>
      </c>
      <c r="E890" s="1" t="str">
        <f>IF(Tablas!E888="","",Tablas!E888)</f>
        <v>UN</v>
      </c>
      <c r="F890" s="1">
        <f>IF(Tablas!F888="","",Tablas!F888)</f>
        <v>23</v>
      </c>
      <c r="G890" s="1">
        <f>IF(Tablas!I888="","",Tablas!I888)</f>
        <v>31</v>
      </c>
      <c r="H890" s="1">
        <v>7</v>
      </c>
      <c r="I890" s="39">
        <f>IF($B890="","",-SUMIFS(Tabla7[Cantidad],Tabla7[Código del producto],$B890,Tabla7[Tipo de movimiento],"SALIDA",Tabla7[Mes],I$5))</f>
        <v>0</v>
      </c>
      <c r="J890" s="39">
        <f>IF($B890="","",-SUMIFS(Tabla7[Cantidad],Tabla7[Código del producto],$B890,Tabla7[Tipo de movimiento],"SALIDA",Tabla7[Mes],J$5))</f>
        <v>0</v>
      </c>
      <c r="K890" s="39">
        <f>IF($B890="","",-SUMIFS(Tabla7[Cantidad],Tabla7[Código del producto],$B890,Tabla7[Tipo de movimiento],"SALIDA",Tabla7[Mes],K$5))</f>
        <v>0</v>
      </c>
      <c r="L890" s="39">
        <f>IF($B890="","",-SUMIFS(Tabla7[Cantidad],Tabla7[Código del producto],$B890,Tabla7[Tipo de movimiento],"SALIDA",Tabla7[Mes],L$5))</f>
        <v>0</v>
      </c>
      <c r="M890" s="39">
        <f>IF($B890="","",-SUMIFS(Tabla7[Cantidad],Tabla7[Código del producto],$B890,Tabla7[Tipo de movimiento],"SALIDA",Tabla7[Mes],M$5))</f>
        <v>0</v>
      </c>
      <c r="N890" s="39">
        <f>IF($B890="","",-SUMIFS(Tabla7[Cantidad],Tabla7[Código del producto],$B890,Tabla7[Tipo de movimiento],"SALIDA",Tabla7[Mes],N$5))</f>
        <v>0</v>
      </c>
      <c r="O890" s="39">
        <f>IF($B890="","",-SUMIFS(Tabla7[Cantidad],Tabla7[Código del producto],$B890,Tabla7[Tipo de movimiento],"SALIDA",Tabla7[Mes],O$5))</f>
        <v>0</v>
      </c>
      <c r="P890" s="39">
        <f>IF($B890="","",-SUMIFS(Tabla7[Cantidad],Tabla7[Código del producto],$B890,Tabla7[Tipo de movimiento],"SALIDA",Tabla7[Mes],P$5))</f>
        <v>0</v>
      </c>
      <c r="Q890" s="39">
        <f t="shared" si="39"/>
        <v>0</v>
      </c>
      <c r="R890" s="51" t="str">
        <f>IF($B890="","",IFERROR(VLOOKUP($B890,'ABC rotación'!$C:$G,5,0),"C"))</f>
        <v>C</v>
      </c>
      <c r="S890" s="41">
        <f t="shared" si="40"/>
        <v>0</v>
      </c>
      <c r="T890" s="40">
        <f t="shared" si="41"/>
        <v>0</v>
      </c>
      <c r="U890" s="23" t="str">
        <f>IF($B890="","",VLOOKUP($T890,Tablas!$X$14:$Y$17,2,1))</f>
        <v>1. ROJO</v>
      </c>
    </row>
    <row r="891" spans="2:21" x14ac:dyDescent="0.2">
      <c r="B891" s="1">
        <f>IF(Tablas!B889="","",Tablas!B889)</f>
        <v>300886</v>
      </c>
      <c r="C891" s="1" t="str">
        <f>IF(Tablas!C889="","",Tablas!C889)</f>
        <v>RIN RUEDA TRASERA/PLATA/RAYO</v>
      </c>
      <c r="D891" s="1" t="str">
        <f>IF(Tablas!D889="","",Tablas!D889)</f>
        <v>13 - TRACCION</v>
      </c>
      <c r="E891" s="1" t="str">
        <f>IF(Tablas!E889="","",Tablas!E889)</f>
        <v>UN</v>
      </c>
      <c r="F891" s="1">
        <f>IF(Tablas!F889="","",Tablas!F889)</f>
        <v>23</v>
      </c>
      <c r="G891" s="1">
        <f>IF(Tablas!I889="","",Tablas!I889)</f>
        <v>34</v>
      </c>
      <c r="H891" s="1">
        <v>4</v>
      </c>
      <c r="I891" s="39">
        <f>IF($B891="","",-SUMIFS(Tabla7[Cantidad],Tabla7[Código del producto],$B891,Tabla7[Tipo de movimiento],"SALIDA",Tabla7[Mes],I$5))</f>
        <v>0</v>
      </c>
      <c r="J891" s="39">
        <f>IF($B891="","",-SUMIFS(Tabla7[Cantidad],Tabla7[Código del producto],$B891,Tabla7[Tipo de movimiento],"SALIDA",Tabla7[Mes],J$5))</f>
        <v>0</v>
      </c>
      <c r="K891" s="39">
        <f>IF($B891="","",-SUMIFS(Tabla7[Cantidad],Tabla7[Código del producto],$B891,Tabla7[Tipo de movimiento],"SALIDA",Tabla7[Mes],K$5))</f>
        <v>25</v>
      </c>
      <c r="L891" s="39">
        <f>IF($B891="","",-SUMIFS(Tabla7[Cantidad],Tabla7[Código del producto],$B891,Tabla7[Tipo de movimiento],"SALIDA",Tabla7[Mes],L$5))</f>
        <v>0</v>
      </c>
      <c r="M891" s="39">
        <f>IF($B891="","",-SUMIFS(Tabla7[Cantidad],Tabla7[Código del producto],$B891,Tabla7[Tipo de movimiento],"SALIDA",Tabla7[Mes],M$5))</f>
        <v>14</v>
      </c>
      <c r="N891" s="39">
        <f>IF($B891="","",-SUMIFS(Tabla7[Cantidad],Tabla7[Código del producto],$B891,Tabla7[Tipo de movimiento],"SALIDA",Tabla7[Mes],N$5))</f>
        <v>0</v>
      </c>
      <c r="O891" s="39">
        <f>IF($B891="","",-SUMIFS(Tabla7[Cantidad],Tabla7[Código del producto],$B891,Tabla7[Tipo de movimiento],"SALIDA",Tabla7[Mes],O$5))</f>
        <v>0</v>
      </c>
      <c r="P891" s="39">
        <f>IF($B891="","",-SUMIFS(Tabla7[Cantidad],Tabla7[Código del producto],$B891,Tabla7[Tipo de movimiento],"SALIDA",Tabla7[Mes],P$5))</f>
        <v>0</v>
      </c>
      <c r="Q891" s="39">
        <f t="shared" si="39"/>
        <v>0</v>
      </c>
      <c r="R891" s="51" t="str">
        <f>IF($B891="","",IFERROR(VLOOKUP($B891,'ABC rotación'!$C:$G,5,0),"C"))</f>
        <v>C</v>
      </c>
      <c r="S891" s="41">
        <f t="shared" si="40"/>
        <v>0</v>
      </c>
      <c r="T891" s="40">
        <f t="shared" si="41"/>
        <v>0</v>
      </c>
      <c r="U891" s="23" t="str">
        <f>IF($B891="","",VLOOKUP($T891,Tablas!$X$14:$Y$17,2,1))</f>
        <v>1. ROJO</v>
      </c>
    </row>
    <row r="892" spans="2:21" x14ac:dyDescent="0.2">
      <c r="B892" s="1">
        <f>IF(Tablas!B890="","",Tablas!B890)</f>
        <v>300887</v>
      </c>
      <c r="C892" s="1" t="str">
        <f>IF(Tablas!C890="","",Tablas!C890)</f>
        <v>RODAJE RADIAL BOLA,6201</v>
      </c>
      <c r="D892" s="1" t="str">
        <f>IF(Tablas!D890="","",Tablas!D890)</f>
        <v>15 - MISCELANEOS</v>
      </c>
      <c r="E892" s="1" t="str">
        <f>IF(Tablas!E890="","",Tablas!E890)</f>
        <v>UN</v>
      </c>
      <c r="F892" s="1">
        <f>IF(Tablas!F890="","",Tablas!F890)</f>
        <v>28</v>
      </c>
      <c r="G892" s="1">
        <f>IF(Tablas!I890="","",Tablas!I890)</f>
        <v>44</v>
      </c>
      <c r="H892" s="1">
        <v>9</v>
      </c>
      <c r="I892" s="39">
        <f>IF($B892="","",-SUMIFS(Tabla7[Cantidad],Tabla7[Código del producto],$B892,Tabla7[Tipo de movimiento],"SALIDA",Tabla7[Mes],I$5))</f>
        <v>0</v>
      </c>
      <c r="J892" s="39">
        <f>IF($B892="","",-SUMIFS(Tabla7[Cantidad],Tabla7[Código del producto],$B892,Tabla7[Tipo de movimiento],"SALIDA",Tabla7[Mes],J$5))</f>
        <v>12</v>
      </c>
      <c r="K892" s="39">
        <f>IF($B892="","",-SUMIFS(Tabla7[Cantidad],Tabla7[Código del producto],$B892,Tabla7[Tipo de movimiento],"SALIDA",Tabla7[Mes],K$5))</f>
        <v>0</v>
      </c>
      <c r="L892" s="39">
        <f>IF($B892="","",-SUMIFS(Tabla7[Cantidad],Tabla7[Código del producto],$B892,Tabla7[Tipo de movimiento],"SALIDA",Tabla7[Mes],L$5))</f>
        <v>0</v>
      </c>
      <c r="M892" s="39">
        <f>IF($B892="","",-SUMIFS(Tabla7[Cantidad],Tabla7[Código del producto],$B892,Tabla7[Tipo de movimiento],"SALIDA",Tabla7[Mes],M$5))</f>
        <v>0</v>
      </c>
      <c r="N892" s="39">
        <f>IF($B892="","",-SUMIFS(Tabla7[Cantidad],Tabla7[Código del producto],$B892,Tabla7[Tipo de movimiento],"SALIDA",Tabla7[Mes],N$5))</f>
        <v>0</v>
      </c>
      <c r="O892" s="39">
        <f>IF($B892="","",-SUMIFS(Tabla7[Cantidad],Tabla7[Código del producto],$B892,Tabla7[Tipo de movimiento],"SALIDA",Tabla7[Mes],O$5))</f>
        <v>14</v>
      </c>
      <c r="P892" s="39">
        <f>IF($B892="","",-SUMIFS(Tabla7[Cantidad],Tabla7[Código del producto],$B892,Tabla7[Tipo de movimiento],"SALIDA",Tabla7[Mes],P$5))</f>
        <v>0</v>
      </c>
      <c r="Q892" s="39">
        <f t="shared" si="39"/>
        <v>4.666666666666667</v>
      </c>
      <c r="R892" s="51" t="str">
        <f>IF($B892="","",IFERROR(VLOOKUP($B892,'ABC rotación'!$C:$G,5,0),"C"))</f>
        <v>C</v>
      </c>
      <c r="S892" s="41">
        <f t="shared" si="40"/>
        <v>57.857142857142854</v>
      </c>
      <c r="T892" s="40">
        <f t="shared" si="41"/>
        <v>2.0663265306122449</v>
      </c>
      <c r="U892" s="23" t="str">
        <f>IF($B892="","",VLOOKUP($T892,Tablas!$X$14:$Y$17,2,1))</f>
        <v>4. NEGRO</v>
      </c>
    </row>
    <row r="893" spans="2:21" x14ac:dyDescent="0.2">
      <c r="B893" s="1">
        <f>IF(Tablas!B891="","",Tablas!B891)</f>
        <v>300888</v>
      </c>
      <c r="C893" s="1" t="str">
        <f>IF(Tablas!C891="","",Tablas!C891)</f>
        <v>RODAJE RADIAL DE BOLA,6203</v>
      </c>
      <c r="D893" s="1" t="str">
        <f>IF(Tablas!D891="","",Tablas!D891)</f>
        <v>09 - PARTES DE MOTOR</v>
      </c>
      <c r="E893" s="1" t="str">
        <f>IF(Tablas!E891="","",Tablas!E891)</f>
        <v>UN</v>
      </c>
      <c r="F893" s="1">
        <f>IF(Tablas!F891="","",Tablas!F891)</f>
        <v>21</v>
      </c>
      <c r="G893" s="1">
        <f>IF(Tablas!I891="","",Tablas!I891)</f>
        <v>46</v>
      </c>
      <c r="H893" s="1">
        <v>5</v>
      </c>
      <c r="I893" s="39">
        <f>IF($B893="","",-SUMIFS(Tabla7[Cantidad],Tabla7[Código del producto],$B893,Tabla7[Tipo de movimiento],"SALIDA",Tabla7[Mes],I$5))</f>
        <v>0</v>
      </c>
      <c r="J893" s="39">
        <f>IF($B893="","",-SUMIFS(Tabla7[Cantidad],Tabla7[Código del producto],$B893,Tabla7[Tipo de movimiento],"SALIDA",Tabla7[Mes],J$5))</f>
        <v>18</v>
      </c>
      <c r="K893" s="39">
        <f>IF($B893="","",-SUMIFS(Tabla7[Cantidad],Tabla7[Código del producto],$B893,Tabla7[Tipo de movimiento],"SALIDA",Tabla7[Mes],K$5))</f>
        <v>14</v>
      </c>
      <c r="L893" s="39">
        <f>IF($B893="","",-SUMIFS(Tabla7[Cantidad],Tabla7[Código del producto],$B893,Tabla7[Tipo de movimiento],"SALIDA",Tabla7[Mes],L$5))</f>
        <v>0</v>
      </c>
      <c r="M893" s="39">
        <f>IF($B893="","",-SUMIFS(Tabla7[Cantidad],Tabla7[Código del producto],$B893,Tabla7[Tipo de movimiento],"SALIDA",Tabla7[Mes],M$5))</f>
        <v>10</v>
      </c>
      <c r="N893" s="39">
        <f>IF($B893="","",-SUMIFS(Tabla7[Cantidad],Tabla7[Código del producto],$B893,Tabla7[Tipo de movimiento],"SALIDA",Tabla7[Mes],N$5))</f>
        <v>0</v>
      </c>
      <c r="O893" s="39">
        <f>IF($B893="","",-SUMIFS(Tabla7[Cantidad],Tabla7[Código del producto],$B893,Tabla7[Tipo de movimiento],"SALIDA",Tabla7[Mes],O$5))</f>
        <v>0</v>
      </c>
      <c r="P893" s="39">
        <f>IF($B893="","",-SUMIFS(Tabla7[Cantidad],Tabla7[Código del producto],$B893,Tabla7[Tipo de movimiento],"SALIDA",Tabla7[Mes],P$5))</f>
        <v>13</v>
      </c>
      <c r="Q893" s="39">
        <f t="shared" si="39"/>
        <v>4.333333333333333</v>
      </c>
      <c r="R893" s="51" t="str">
        <f>IF($B893="","",IFERROR(VLOOKUP($B893,'ABC rotación'!$C:$G,5,0),"C"))</f>
        <v>B</v>
      </c>
      <c r="S893" s="41">
        <f t="shared" si="40"/>
        <v>34.61538461538462</v>
      </c>
      <c r="T893" s="40">
        <f t="shared" si="41"/>
        <v>1.6483516483516485</v>
      </c>
      <c r="U893" s="23" t="str">
        <f>IF($B893="","",VLOOKUP($T893,Tablas!$X$14:$Y$17,2,1))</f>
        <v>3. VERDE</v>
      </c>
    </row>
    <row r="894" spans="2:21" x14ac:dyDescent="0.2">
      <c r="B894" s="1">
        <f>IF(Tablas!B892="","",Tablas!B892)</f>
        <v>300889</v>
      </c>
      <c r="C894" s="1" t="str">
        <f>IF(Tablas!C892="","",Tablas!C892)</f>
        <v>BOTA INFERIOR DERECHA</v>
      </c>
      <c r="D894" s="1" t="str">
        <f>IF(Tablas!D892="","",Tablas!D892)</f>
        <v>06 - AMORTIGUADORES</v>
      </c>
      <c r="E894" s="1" t="str">
        <f>IF(Tablas!E892="","",Tablas!E892)</f>
        <v>UN</v>
      </c>
      <c r="F894" s="1">
        <f>IF(Tablas!F892="","",Tablas!F892)</f>
        <v>13</v>
      </c>
      <c r="G894" s="1">
        <f>IF(Tablas!I892="","",Tablas!I892)</f>
        <v>23</v>
      </c>
      <c r="H894" s="1">
        <v>5</v>
      </c>
      <c r="I894" s="39">
        <f>IF($B894="","",-SUMIFS(Tabla7[Cantidad],Tabla7[Código del producto],$B894,Tabla7[Tipo de movimiento],"SALIDA",Tabla7[Mes],I$5))</f>
        <v>5</v>
      </c>
      <c r="J894" s="39">
        <f>IF($B894="","",-SUMIFS(Tabla7[Cantidad],Tabla7[Código del producto],$B894,Tabla7[Tipo de movimiento],"SALIDA",Tabla7[Mes],J$5))</f>
        <v>0</v>
      </c>
      <c r="K894" s="39">
        <f>IF($B894="","",-SUMIFS(Tabla7[Cantidad],Tabla7[Código del producto],$B894,Tabla7[Tipo de movimiento],"SALIDA",Tabla7[Mes],K$5))</f>
        <v>0</v>
      </c>
      <c r="L894" s="39">
        <f>IF($B894="","",-SUMIFS(Tabla7[Cantidad],Tabla7[Código del producto],$B894,Tabla7[Tipo de movimiento],"SALIDA",Tabla7[Mes],L$5))</f>
        <v>14</v>
      </c>
      <c r="M894" s="39">
        <f>IF($B894="","",-SUMIFS(Tabla7[Cantidad],Tabla7[Código del producto],$B894,Tabla7[Tipo de movimiento],"SALIDA",Tabla7[Mes],M$5))</f>
        <v>19</v>
      </c>
      <c r="N894" s="39">
        <f>IF($B894="","",-SUMIFS(Tabla7[Cantidad],Tabla7[Código del producto],$B894,Tabla7[Tipo de movimiento],"SALIDA",Tabla7[Mes],N$5))</f>
        <v>0</v>
      </c>
      <c r="O894" s="39">
        <f>IF($B894="","",-SUMIFS(Tabla7[Cantidad],Tabla7[Código del producto],$B894,Tabla7[Tipo de movimiento],"SALIDA",Tabla7[Mes],O$5))</f>
        <v>0</v>
      </c>
      <c r="P894" s="39">
        <f>IF($B894="","",-SUMIFS(Tabla7[Cantidad],Tabla7[Código del producto],$B894,Tabla7[Tipo de movimiento],"SALIDA",Tabla7[Mes],P$5))</f>
        <v>0</v>
      </c>
      <c r="Q894" s="39">
        <f t="shared" si="39"/>
        <v>0</v>
      </c>
      <c r="R894" s="51" t="str">
        <f>IF($B894="","",IFERROR(VLOOKUP($B894,'ABC rotación'!$C:$G,5,0),"C"))</f>
        <v>A</v>
      </c>
      <c r="S894" s="41">
        <f t="shared" si="40"/>
        <v>0</v>
      </c>
      <c r="T894" s="40">
        <f t="shared" si="41"/>
        <v>0</v>
      </c>
      <c r="U894" s="23" t="str">
        <f>IF($B894="","",VLOOKUP($T894,Tablas!$X$14:$Y$17,2,1))</f>
        <v>1. ROJO</v>
      </c>
    </row>
    <row r="895" spans="2:21" x14ac:dyDescent="0.2">
      <c r="B895" s="1">
        <f>IF(Tablas!B893="","",Tablas!B893)</f>
        <v>300890</v>
      </c>
      <c r="C895" s="1" t="str">
        <f>IF(Tablas!C893="","",Tablas!C893)</f>
        <v>BOTA INFERIOR IZQUIERDA</v>
      </c>
      <c r="D895" s="1" t="str">
        <f>IF(Tablas!D893="","",Tablas!D893)</f>
        <v>06 - AMORTIGUADORES</v>
      </c>
      <c r="E895" s="1" t="str">
        <f>IF(Tablas!E893="","",Tablas!E893)</f>
        <v>UN</v>
      </c>
      <c r="F895" s="1">
        <f>IF(Tablas!F893="","",Tablas!F893)</f>
        <v>11</v>
      </c>
      <c r="G895" s="1">
        <f>IF(Tablas!I893="","",Tablas!I893)</f>
        <v>24</v>
      </c>
      <c r="H895" s="1">
        <v>2</v>
      </c>
      <c r="I895" s="39">
        <f>IF($B895="","",-SUMIFS(Tabla7[Cantidad],Tabla7[Código del producto],$B895,Tabla7[Tipo de movimiento],"SALIDA",Tabla7[Mes],I$5))</f>
        <v>0</v>
      </c>
      <c r="J895" s="39">
        <f>IF($B895="","",-SUMIFS(Tabla7[Cantidad],Tabla7[Código del producto],$B895,Tabla7[Tipo de movimiento],"SALIDA",Tabla7[Mes],J$5))</f>
        <v>0</v>
      </c>
      <c r="K895" s="39">
        <f>IF($B895="","",-SUMIFS(Tabla7[Cantidad],Tabla7[Código del producto],$B895,Tabla7[Tipo de movimiento],"SALIDA",Tabla7[Mes],K$5))</f>
        <v>0</v>
      </c>
      <c r="L895" s="39">
        <f>IF($B895="","",-SUMIFS(Tabla7[Cantidad],Tabla7[Código del producto],$B895,Tabla7[Tipo de movimiento],"SALIDA",Tabla7[Mes],L$5))</f>
        <v>14</v>
      </c>
      <c r="M895" s="39">
        <f>IF($B895="","",-SUMIFS(Tabla7[Cantidad],Tabla7[Código del producto],$B895,Tabla7[Tipo de movimiento],"SALIDA",Tabla7[Mes],M$5))</f>
        <v>0</v>
      </c>
      <c r="N895" s="39">
        <f>IF($B895="","",-SUMIFS(Tabla7[Cantidad],Tabla7[Código del producto],$B895,Tabla7[Tipo de movimiento],"SALIDA",Tabla7[Mes],N$5))</f>
        <v>0</v>
      </c>
      <c r="O895" s="39">
        <f>IF($B895="","",-SUMIFS(Tabla7[Cantidad],Tabla7[Código del producto],$B895,Tabla7[Tipo de movimiento],"SALIDA",Tabla7[Mes],O$5))</f>
        <v>0</v>
      </c>
      <c r="P895" s="39">
        <f>IF($B895="","",-SUMIFS(Tabla7[Cantidad],Tabla7[Código del producto],$B895,Tabla7[Tipo de movimiento],"SALIDA",Tabla7[Mes],P$5))</f>
        <v>0</v>
      </c>
      <c r="Q895" s="39">
        <f t="shared" si="39"/>
        <v>0</v>
      </c>
      <c r="R895" s="51" t="str">
        <f>IF($B895="","",IFERROR(VLOOKUP($B895,'ABC rotación'!$C:$G,5,0),"C"))</f>
        <v>C</v>
      </c>
      <c r="S895" s="41">
        <f t="shared" si="40"/>
        <v>0</v>
      </c>
      <c r="T895" s="40">
        <f t="shared" si="41"/>
        <v>0</v>
      </c>
      <c r="U895" s="23" t="str">
        <f>IF($B895="","",VLOOKUP($T895,Tablas!$X$14:$Y$17,2,1))</f>
        <v>1. ROJO</v>
      </c>
    </row>
    <row r="896" spans="2:21" x14ac:dyDescent="0.2">
      <c r="B896" s="1">
        <f>IF(Tablas!B894="","",Tablas!B894)</f>
        <v>300891</v>
      </c>
      <c r="C896" s="1" t="str">
        <f>IF(Tablas!C894="","",Tablas!C894)</f>
        <v>FOCO VELOCIMETRO 12V/1.7W</v>
      </c>
      <c r="D896" s="1" t="str">
        <f>IF(Tablas!D894="","",Tablas!D894)</f>
        <v>08 - ELECTRICO</v>
      </c>
      <c r="E896" s="1" t="str">
        <f>IF(Tablas!E894="","",Tablas!E894)</f>
        <v>UN</v>
      </c>
      <c r="F896" s="1">
        <f>IF(Tablas!F894="","",Tablas!F894)</f>
        <v>10</v>
      </c>
      <c r="G896" s="1">
        <f>IF(Tablas!I894="","",Tablas!I894)</f>
        <v>38</v>
      </c>
      <c r="H896" s="1">
        <v>4</v>
      </c>
      <c r="I896" s="39">
        <f>IF($B896="","",-SUMIFS(Tabla7[Cantidad],Tabla7[Código del producto],$B896,Tabla7[Tipo de movimiento],"SALIDA",Tabla7[Mes],I$5))</f>
        <v>0</v>
      </c>
      <c r="J896" s="39">
        <f>IF($B896="","",-SUMIFS(Tabla7[Cantidad],Tabla7[Código del producto],$B896,Tabla7[Tipo de movimiento],"SALIDA",Tabla7[Mes],J$5))</f>
        <v>19</v>
      </c>
      <c r="K896" s="39">
        <f>IF($B896="","",-SUMIFS(Tabla7[Cantidad],Tabla7[Código del producto],$B896,Tabla7[Tipo de movimiento],"SALIDA",Tabla7[Mes],K$5))</f>
        <v>0</v>
      </c>
      <c r="L896" s="39">
        <f>IF($B896="","",-SUMIFS(Tabla7[Cantidad],Tabla7[Código del producto],$B896,Tabla7[Tipo de movimiento],"SALIDA",Tabla7[Mes],L$5))</f>
        <v>0</v>
      </c>
      <c r="M896" s="39">
        <f>IF($B896="","",-SUMIFS(Tabla7[Cantidad],Tabla7[Código del producto],$B896,Tabla7[Tipo de movimiento],"SALIDA",Tabla7[Mes],M$5))</f>
        <v>0</v>
      </c>
      <c r="N896" s="39">
        <f>IF($B896="","",-SUMIFS(Tabla7[Cantidad],Tabla7[Código del producto],$B896,Tabla7[Tipo de movimiento],"SALIDA",Tabla7[Mes],N$5))</f>
        <v>19</v>
      </c>
      <c r="O896" s="39">
        <f>IF($B896="","",-SUMIFS(Tabla7[Cantidad],Tabla7[Código del producto],$B896,Tabla7[Tipo de movimiento],"SALIDA",Tabla7[Mes],O$5))</f>
        <v>0</v>
      </c>
      <c r="P896" s="39">
        <f>IF($B896="","",-SUMIFS(Tabla7[Cantidad],Tabla7[Código del producto],$B896,Tabla7[Tipo de movimiento],"SALIDA",Tabla7[Mes],P$5))</f>
        <v>0</v>
      </c>
      <c r="Q896" s="39">
        <f t="shared" si="39"/>
        <v>6.333333333333333</v>
      </c>
      <c r="R896" s="51" t="str">
        <f>IF($B896="","",IFERROR(VLOOKUP($B896,'ABC rotación'!$C:$G,5,0),"C"))</f>
        <v>C</v>
      </c>
      <c r="S896" s="41">
        <f t="shared" si="40"/>
        <v>18.947368421052634</v>
      </c>
      <c r="T896" s="40">
        <f t="shared" si="41"/>
        <v>1.8947368421052633</v>
      </c>
      <c r="U896" s="23" t="str">
        <f>IF($B896="","",VLOOKUP($T896,Tablas!$X$14:$Y$17,2,1))</f>
        <v>3. VERDE</v>
      </c>
    </row>
    <row r="897" spans="2:21" x14ac:dyDescent="0.2">
      <c r="B897" s="1">
        <f>IF(Tablas!B895="","",Tablas!B895)</f>
        <v>300892</v>
      </c>
      <c r="C897" s="1" t="str">
        <f>IF(Tablas!C895="","",Tablas!C895)</f>
        <v>PANEL DE FRENO TRASERO</v>
      </c>
      <c r="D897" s="1" t="str">
        <f>IF(Tablas!D895="","",Tablas!D895)</f>
        <v>04 - FRENOS Y EMBRAGUES</v>
      </c>
      <c r="E897" s="1" t="str">
        <f>IF(Tablas!E895="","",Tablas!E895)</f>
        <v>UN</v>
      </c>
      <c r="F897" s="1">
        <f>IF(Tablas!F895="","",Tablas!F895)</f>
        <v>15</v>
      </c>
      <c r="G897" s="1">
        <f>IF(Tablas!I895="","",Tablas!I895)</f>
        <v>32</v>
      </c>
      <c r="H897" s="1">
        <v>7</v>
      </c>
      <c r="I897" s="39">
        <f>IF($B897="","",-SUMIFS(Tabla7[Cantidad],Tabla7[Código del producto],$B897,Tabla7[Tipo de movimiento],"SALIDA",Tabla7[Mes],I$5))</f>
        <v>18</v>
      </c>
      <c r="J897" s="39">
        <f>IF($B897="","",-SUMIFS(Tabla7[Cantidad],Tabla7[Código del producto],$B897,Tabla7[Tipo de movimiento],"SALIDA",Tabla7[Mes],J$5))</f>
        <v>0</v>
      </c>
      <c r="K897" s="39">
        <f>IF($B897="","",-SUMIFS(Tabla7[Cantidad],Tabla7[Código del producto],$B897,Tabla7[Tipo de movimiento],"SALIDA",Tabla7[Mes],K$5))</f>
        <v>13</v>
      </c>
      <c r="L897" s="39">
        <f>IF($B897="","",-SUMIFS(Tabla7[Cantidad],Tabla7[Código del producto],$B897,Tabla7[Tipo de movimiento],"SALIDA",Tabla7[Mes],L$5))</f>
        <v>6</v>
      </c>
      <c r="M897" s="39">
        <f>IF($B897="","",-SUMIFS(Tabla7[Cantidad],Tabla7[Código del producto],$B897,Tabla7[Tipo de movimiento],"SALIDA",Tabla7[Mes],M$5))</f>
        <v>21</v>
      </c>
      <c r="N897" s="39">
        <f>IF($B897="","",-SUMIFS(Tabla7[Cantidad],Tabla7[Código del producto],$B897,Tabla7[Tipo de movimiento],"SALIDA",Tabla7[Mes],N$5))</f>
        <v>0</v>
      </c>
      <c r="O897" s="39">
        <f>IF($B897="","",-SUMIFS(Tabla7[Cantidad],Tabla7[Código del producto],$B897,Tabla7[Tipo de movimiento],"SALIDA",Tabla7[Mes],O$5))</f>
        <v>0</v>
      </c>
      <c r="P897" s="39">
        <f>IF($B897="","",-SUMIFS(Tabla7[Cantidad],Tabla7[Código del producto],$B897,Tabla7[Tipo de movimiento],"SALIDA",Tabla7[Mes],P$5))</f>
        <v>0</v>
      </c>
      <c r="Q897" s="39">
        <f t="shared" si="39"/>
        <v>0</v>
      </c>
      <c r="R897" s="51" t="str">
        <f>IF($B897="","",IFERROR(VLOOKUP($B897,'ABC rotación'!$C:$G,5,0),"C"))</f>
        <v>A</v>
      </c>
      <c r="S897" s="41">
        <f t="shared" si="40"/>
        <v>0</v>
      </c>
      <c r="T897" s="40">
        <f t="shared" si="41"/>
        <v>0</v>
      </c>
      <c r="U897" s="23" t="str">
        <f>IF($B897="","",VLOOKUP($T897,Tablas!$X$14:$Y$17,2,1))</f>
        <v>1. ROJO</v>
      </c>
    </row>
    <row r="898" spans="2:21" x14ac:dyDescent="0.2">
      <c r="B898" s="1">
        <f>IF(Tablas!B896="","",Tablas!B896)</f>
        <v>300893</v>
      </c>
      <c r="C898" s="1" t="str">
        <f>IF(Tablas!C896="","",Tablas!C896)</f>
        <v>TUBO DE AMORTIGUADOR DELANTERO</v>
      </c>
      <c r="D898" s="1" t="str">
        <f>IF(Tablas!D896="","",Tablas!D896)</f>
        <v>06 - AMORTIGUADORES</v>
      </c>
      <c r="E898" s="1" t="str">
        <f>IF(Tablas!E896="","",Tablas!E896)</f>
        <v>UN</v>
      </c>
      <c r="F898" s="1">
        <f>IF(Tablas!F896="","",Tablas!F896)</f>
        <v>21</v>
      </c>
      <c r="G898" s="1">
        <f>IF(Tablas!I896="","",Tablas!I896)</f>
        <v>26</v>
      </c>
      <c r="H898" s="1">
        <v>6</v>
      </c>
      <c r="I898" s="39">
        <f>IF($B898="","",-SUMIFS(Tabla7[Cantidad],Tabla7[Código del producto],$B898,Tabla7[Tipo de movimiento],"SALIDA",Tabla7[Mes],I$5))</f>
        <v>19</v>
      </c>
      <c r="J898" s="39">
        <f>IF($B898="","",-SUMIFS(Tabla7[Cantidad],Tabla7[Código del producto],$B898,Tabla7[Tipo de movimiento],"SALIDA",Tabla7[Mes],J$5))</f>
        <v>0</v>
      </c>
      <c r="K898" s="39">
        <f>IF($B898="","",-SUMIFS(Tabla7[Cantidad],Tabla7[Código del producto],$B898,Tabla7[Tipo de movimiento],"SALIDA",Tabla7[Mes],K$5))</f>
        <v>0</v>
      </c>
      <c r="L898" s="39">
        <f>IF($B898="","",-SUMIFS(Tabla7[Cantidad],Tabla7[Código del producto],$B898,Tabla7[Tipo de movimiento],"SALIDA",Tabla7[Mes],L$5))</f>
        <v>17</v>
      </c>
      <c r="M898" s="39">
        <f>IF($B898="","",-SUMIFS(Tabla7[Cantidad],Tabla7[Código del producto],$B898,Tabla7[Tipo de movimiento],"SALIDA",Tabla7[Mes],M$5))</f>
        <v>0</v>
      </c>
      <c r="N898" s="39">
        <f>IF($B898="","",-SUMIFS(Tabla7[Cantidad],Tabla7[Código del producto],$B898,Tabla7[Tipo de movimiento],"SALIDA",Tabla7[Mes],N$5))</f>
        <v>0</v>
      </c>
      <c r="O898" s="39">
        <f>IF($B898="","",-SUMIFS(Tabla7[Cantidad],Tabla7[Código del producto],$B898,Tabla7[Tipo de movimiento],"SALIDA",Tabla7[Mes],O$5))</f>
        <v>0</v>
      </c>
      <c r="P898" s="39">
        <f>IF($B898="","",-SUMIFS(Tabla7[Cantidad],Tabla7[Código del producto],$B898,Tabla7[Tipo de movimiento],"SALIDA",Tabla7[Mes],P$5))</f>
        <v>13</v>
      </c>
      <c r="Q898" s="39">
        <f t="shared" si="39"/>
        <v>4.333333333333333</v>
      </c>
      <c r="R898" s="51" t="str">
        <f>IF($B898="","",IFERROR(VLOOKUP($B898,'ABC rotación'!$C:$G,5,0),"C"))</f>
        <v>A</v>
      </c>
      <c r="S898" s="41">
        <f t="shared" si="40"/>
        <v>41.538461538461547</v>
      </c>
      <c r="T898" s="40">
        <f t="shared" si="41"/>
        <v>1.9780219780219785</v>
      </c>
      <c r="U898" s="23" t="str">
        <f>IF($B898="","",VLOOKUP($T898,Tablas!$X$14:$Y$17,2,1))</f>
        <v>3. VERDE</v>
      </c>
    </row>
    <row r="899" spans="2:21" x14ac:dyDescent="0.2">
      <c r="B899" s="1">
        <f>IF(Tablas!B897="","",Tablas!B897)</f>
        <v>300894</v>
      </c>
      <c r="C899" s="1" t="str">
        <f>IF(Tablas!C897="","",Tablas!C897)</f>
        <v>VARILLA DE FRENO TRASERO</v>
      </c>
      <c r="D899" s="1" t="str">
        <f>IF(Tablas!D897="","",Tablas!D897)</f>
        <v>07 - PEDALES Y POSAPIES</v>
      </c>
      <c r="E899" s="1" t="str">
        <f>IF(Tablas!E897="","",Tablas!E897)</f>
        <v>UN</v>
      </c>
      <c r="F899" s="1">
        <f>IF(Tablas!F897="","",Tablas!F897)</f>
        <v>24</v>
      </c>
      <c r="G899" s="1">
        <f>IF(Tablas!I897="","",Tablas!I897)</f>
        <v>19</v>
      </c>
      <c r="H899" s="1">
        <v>5</v>
      </c>
      <c r="I899" s="39">
        <f>IF($B899="","",-SUMIFS(Tabla7[Cantidad],Tabla7[Código del producto],$B899,Tabla7[Tipo de movimiento],"SALIDA",Tabla7[Mes],I$5))</f>
        <v>0</v>
      </c>
      <c r="J899" s="39">
        <f>IF($B899="","",-SUMIFS(Tabla7[Cantidad],Tabla7[Código del producto],$B899,Tabla7[Tipo de movimiento],"SALIDA",Tabla7[Mes],J$5))</f>
        <v>0</v>
      </c>
      <c r="K899" s="39">
        <f>IF($B899="","",-SUMIFS(Tabla7[Cantidad],Tabla7[Código del producto],$B899,Tabla7[Tipo de movimiento],"SALIDA",Tabla7[Mes],K$5))</f>
        <v>9</v>
      </c>
      <c r="L899" s="39">
        <f>IF($B899="","",-SUMIFS(Tabla7[Cantidad],Tabla7[Código del producto],$B899,Tabla7[Tipo de movimiento],"SALIDA",Tabla7[Mes],L$5))</f>
        <v>0</v>
      </c>
      <c r="M899" s="39">
        <f>IF($B899="","",-SUMIFS(Tabla7[Cantidad],Tabla7[Código del producto],$B899,Tabla7[Tipo de movimiento],"SALIDA",Tabla7[Mes],M$5))</f>
        <v>0</v>
      </c>
      <c r="N899" s="39">
        <f>IF($B899="","",-SUMIFS(Tabla7[Cantidad],Tabla7[Código del producto],$B899,Tabla7[Tipo de movimiento],"SALIDA",Tabla7[Mes],N$5))</f>
        <v>36</v>
      </c>
      <c r="O899" s="39">
        <f>IF($B899="","",-SUMIFS(Tabla7[Cantidad],Tabla7[Código del producto],$B899,Tabla7[Tipo de movimiento],"SALIDA",Tabla7[Mes],O$5))</f>
        <v>0</v>
      </c>
      <c r="P899" s="39">
        <f>IF($B899="","",-SUMIFS(Tabla7[Cantidad],Tabla7[Código del producto],$B899,Tabla7[Tipo de movimiento],"SALIDA",Tabla7[Mes],P$5))</f>
        <v>0</v>
      </c>
      <c r="Q899" s="39">
        <f t="shared" si="39"/>
        <v>12</v>
      </c>
      <c r="R899" s="51" t="str">
        <f>IF($B899="","",IFERROR(VLOOKUP($B899,'ABC rotación'!$C:$G,5,0),"C"))</f>
        <v>A</v>
      </c>
      <c r="S899" s="41">
        <f t="shared" si="40"/>
        <v>12.5</v>
      </c>
      <c r="T899" s="40">
        <f t="shared" si="41"/>
        <v>0.52083333333333337</v>
      </c>
      <c r="U899" s="23" t="str">
        <f>IF($B899="","",VLOOKUP($T899,Tablas!$X$14:$Y$17,2,1))</f>
        <v>2. AMARILLO</v>
      </c>
    </row>
    <row r="900" spans="2:21" x14ac:dyDescent="0.2">
      <c r="B900" s="1">
        <f>IF(Tablas!B898="","",Tablas!B898)</f>
        <v>300895</v>
      </c>
      <c r="C900" s="1" t="str">
        <f>IF(Tablas!C898="","",Tablas!C898)</f>
        <v>DISCO DE FRENO</v>
      </c>
      <c r="D900" s="1" t="str">
        <f>IF(Tablas!D898="","",Tablas!D898)</f>
        <v>04 - FRENOS Y EMBRAGUES</v>
      </c>
      <c r="E900" s="1" t="str">
        <f>IF(Tablas!E898="","",Tablas!E898)</f>
        <v>UN</v>
      </c>
      <c r="F900" s="1">
        <f>IF(Tablas!F898="","",Tablas!F898)</f>
        <v>17</v>
      </c>
      <c r="G900" s="1">
        <f>IF(Tablas!I898="","",Tablas!I898)</f>
        <v>6</v>
      </c>
      <c r="H900" s="1">
        <v>5</v>
      </c>
      <c r="I900" s="39">
        <f>IF($B900="","",-SUMIFS(Tabla7[Cantidad],Tabla7[Código del producto],$B900,Tabla7[Tipo de movimiento],"SALIDA",Tabla7[Mes],I$5))</f>
        <v>0</v>
      </c>
      <c r="J900" s="39">
        <f>IF($B900="","",-SUMIFS(Tabla7[Cantidad],Tabla7[Código del producto],$B900,Tabla7[Tipo de movimiento],"SALIDA",Tabla7[Mes],J$5))</f>
        <v>20</v>
      </c>
      <c r="K900" s="39">
        <f>IF($B900="","",-SUMIFS(Tabla7[Cantidad],Tabla7[Código del producto],$B900,Tabla7[Tipo de movimiento],"SALIDA",Tabla7[Mes],K$5))</f>
        <v>0</v>
      </c>
      <c r="L900" s="39">
        <f>IF($B900="","",-SUMIFS(Tabla7[Cantidad],Tabla7[Código del producto],$B900,Tabla7[Tipo de movimiento],"SALIDA",Tabla7[Mes],L$5))</f>
        <v>0</v>
      </c>
      <c r="M900" s="39">
        <f>IF($B900="","",-SUMIFS(Tabla7[Cantidad],Tabla7[Código del producto],$B900,Tabla7[Tipo de movimiento],"SALIDA",Tabla7[Mes],M$5))</f>
        <v>8</v>
      </c>
      <c r="N900" s="39">
        <f>IF($B900="","",-SUMIFS(Tabla7[Cantidad],Tabla7[Código del producto],$B900,Tabla7[Tipo de movimiento],"SALIDA",Tabla7[Mes],N$5))</f>
        <v>0</v>
      </c>
      <c r="O900" s="39">
        <f>IF($B900="","",-SUMIFS(Tabla7[Cantidad],Tabla7[Código del producto],$B900,Tabla7[Tipo de movimiento],"SALIDA",Tabla7[Mes],O$5))</f>
        <v>0</v>
      </c>
      <c r="P900" s="39">
        <f>IF($B900="","",-SUMIFS(Tabla7[Cantidad],Tabla7[Código del producto],$B900,Tabla7[Tipo de movimiento],"SALIDA",Tabla7[Mes],P$5))</f>
        <v>0</v>
      </c>
      <c r="Q900" s="39">
        <f t="shared" si="39"/>
        <v>0</v>
      </c>
      <c r="R900" s="51" t="str">
        <f>IF($B900="","",IFERROR(VLOOKUP($B900,'ABC rotación'!$C:$G,5,0),"C"))</f>
        <v>C</v>
      </c>
      <c r="S900" s="41">
        <f t="shared" si="40"/>
        <v>0</v>
      </c>
      <c r="T900" s="40">
        <f t="shared" si="41"/>
        <v>0</v>
      </c>
      <c r="U900" s="23" t="str">
        <f>IF($B900="","",VLOOKUP($T900,Tablas!$X$14:$Y$17,2,1))</f>
        <v>1. ROJO</v>
      </c>
    </row>
    <row r="901" spans="2:21" x14ac:dyDescent="0.2">
      <c r="B901" s="1">
        <f>IF(Tablas!B899="","",Tablas!B899)</f>
        <v>300896</v>
      </c>
      <c r="C901" s="1" t="str">
        <f>IF(Tablas!C899="","",Tablas!C899)</f>
        <v>MANGUERA DE FRENO TRASERO</v>
      </c>
      <c r="D901" s="1" t="str">
        <f>IF(Tablas!D899="","",Tablas!D899)</f>
        <v>11 - LLANTAS Y HULES</v>
      </c>
      <c r="E901" s="1" t="str">
        <f>IF(Tablas!E899="","",Tablas!E899)</f>
        <v>UN</v>
      </c>
      <c r="F901" s="1">
        <f>IF(Tablas!F899="","",Tablas!F899)</f>
        <v>24</v>
      </c>
      <c r="G901" s="1">
        <f>IF(Tablas!I899="","",Tablas!I899)</f>
        <v>39</v>
      </c>
      <c r="H901" s="1">
        <v>9</v>
      </c>
      <c r="I901" s="39">
        <f>IF($B901="","",-SUMIFS(Tabla7[Cantidad],Tabla7[Código del producto],$B901,Tabla7[Tipo de movimiento],"SALIDA",Tabla7[Mes],I$5))</f>
        <v>0</v>
      </c>
      <c r="J901" s="39">
        <f>IF($B901="","",-SUMIFS(Tabla7[Cantidad],Tabla7[Código del producto],$B901,Tabla7[Tipo de movimiento],"SALIDA",Tabla7[Mes],J$5))</f>
        <v>0</v>
      </c>
      <c r="K901" s="39">
        <f>IF($B901="","",-SUMIFS(Tabla7[Cantidad],Tabla7[Código del producto],$B901,Tabla7[Tipo de movimiento],"SALIDA",Tabla7[Mes],K$5))</f>
        <v>0</v>
      </c>
      <c r="L901" s="39">
        <f>IF($B901="","",-SUMIFS(Tabla7[Cantidad],Tabla7[Código del producto],$B901,Tabla7[Tipo de movimiento],"SALIDA",Tabla7[Mes],L$5))</f>
        <v>13</v>
      </c>
      <c r="M901" s="39">
        <f>IF($B901="","",-SUMIFS(Tabla7[Cantidad],Tabla7[Código del producto],$B901,Tabla7[Tipo de movimiento],"SALIDA",Tabla7[Mes],M$5))</f>
        <v>0</v>
      </c>
      <c r="N901" s="39">
        <f>IF($B901="","",-SUMIFS(Tabla7[Cantidad],Tabla7[Código del producto],$B901,Tabla7[Tipo de movimiento],"SALIDA",Tabla7[Mes],N$5))</f>
        <v>0</v>
      </c>
      <c r="O901" s="39">
        <f>IF($B901="","",-SUMIFS(Tabla7[Cantidad],Tabla7[Código del producto],$B901,Tabla7[Tipo de movimiento],"SALIDA",Tabla7[Mes],O$5))</f>
        <v>18</v>
      </c>
      <c r="P901" s="39">
        <f>IF($B901="","",-SUMIFS(Tabla7[Cantidad],Tabla7[Código del producto],$B901,Tabla7[Tipo de movimiento],"SALIDA",Tabla7[Mes],P$5))</f>
        <v>0</v>
      </c>
      <c r="Q901" s="39">
        <f t="shared" si="39"/>
        <v>6</v>
      </c>
      <c r="R901" s="51" t="str">
        <f>IF($B901="","",IFERROR(VLOOKUP($B901,'ABC rotación'!$C:$G,5,0),"C"))</f>
        <v>C</v>
      </c>
      <c r="S901" s="41">
        <f t="shared" si="40"/>
        <v>45</v>
      </c>
      <c r="T901" s="40">
        <f t="shared" si="41"/>
        <v>1.875</v>
      </c>
      <c r="U901" s="23" t="str">
        <f>IF($B901="","",VLOOKUP($T901,Tablas!$X$14:$Y$17,2,1))</f>
        <v>3. VERDE</v>
      </c>
    </row>
    <row r="902" spans="2:21" x14ac:dyDescent="0.2">
      <c r="B902" s="1">
        <f>IF(Tablas!B900="","",Tablas!B900)</f>
        <v>300897</v>
      </c>
      <c r="C902" s="1" t="str">
        <f>IF(Tablas!C900="","",Tablas!C900)</f>
        <v>EJE RUEDA DELANTERA 12M*242</v>
      </c>
      <c r="D902" s="1" t="str">
        <f>IF(Tablas!D900="","",Tablas!D900)</f>
        <v>13 - TRACCION</v>
      </c>
      <c r="E902" s="1" t="str">
        <f>IF(Tablas!E900="","",Tablas!E900)</f>
        <v>UN</v>
      </c>
      <c r="F902" s="1">
        <f>IF(Tablas!F900="","",Tablas!F900)</f>
        <v>8</v>
      </c>
      <c r="G902" s="1">
        <f>IF(Tablas!I900="","",Tablas!I900)</f>
        <v>30</v>
      </c>
      <c r="H902" s="1">
        <v>10</v>
      </c>
      <c r="I902" s="39">
        <f>IF($B902="","",-SUMIFS(Tabla7[Cantidad],Tabla7[Código del producto],$B902,Tabla7[Tipo de movimiento],"SALIDA",Tabla7[Mes],I$5))</f>
        <v>0</v>
      </c>
      <c r="J902" s="39">
        <f>IF($B902="","",-SUMIFS(Tabla7[Cantidad],Tabla7[Código del producto],$B902,Tabla7[Tipo de movimiento],"SALIDA",Tabla7[Mes],J$5))</f>
        <v>0</v>
      </c>
      <c r="K902" s="39">
        <f>IF($B902="","",-SUMIFS(Tabla7[Cantidad],Tabla7[Código del producto],$B902,Tabla7[Tipo de movimiento],"SALIDA",Tabla7[Mes],K$5))</f>
        <v>0</v>
      </c>
      <c r="L902" s="39">
        <f>IF($B902="","",-SUMIFS(Tabla7[Cantidad],Tabla7[Código del producto],$B902,Tabla7[Tipo de movimiento],"SALIDA",Tabla7[Mes],L$5))</f>
        <v>0</v>
      </c>
      <c r="M902" s="39">
        <f>IF($B902="","",-SUMIFS(Tabla7[Cantidad],Tabla7[Código del producto],$B902,Tabla7[Tipo de movimiento],"SALIDA",Tabla7[Mes],M$5))</f>
        <v>0</v>
      </c>
      <c r="N902" s="39">
        <f>IF($B902="","",-SUMIFS(Tabla7[Cantidad],Tabla7[Código del producto],$B902,Tabla7[Tipo de movimiento],"SALIDA",Tabla7[Mes],N$5))</f>
        <v>0</v>
      </c>
      <c r="O902" s="39">
        <f>IF($B902="","",-SUMIFS(Tabla7[Cantidad],Tabla7[Código del producto],$B902,Tabla7[Tipo de movimiento],"SALIDA",Tabla7[Mes],O$5))</f>
        <v>15</v>
      </c>
      <c r="P902" s="39">
        <f>IF($B902="","",-SUMIFS(Tabla7[Cantidad],Tabla7[Código del producto],$B902,Tabla7[Tipo de movimiento],"SALIDA",Tabla7[Mes],P$5))</f>
        <v>19</v>
      </c>
      <c r="Q902" s="39">
        <f t="shared" si="39"/>
        <v>11.333333333333334</v>
      </c>
      <c r="R902" s="51" t="str">
        <f>IF($B902="","",IFERROR(VLOOKUP($B902,'ABC rotación'!$C:$G,5,0),"C"))</f>
        <v>B</v>
      </c>
      <c r="S902" s="41">
        <f t="shared" si="40"/>
        <v>26.470588235294116</v>
      </c>
      <c r="T902" s="40">
        <f t="shared" si="41"/>
        <v>3.3088235294117645</v>
      </c>
      <c r="U902" s="23" t="str">
        <f>IF($B902="","",VLOOKUP($T902,Tablas!$X$14:$Y$17,2,1))</f>
        <v>4. NEGRO</v>
      </c>
    </row>
    <row r="903" spans="2:21" x14ac:dyDescent="0.2">
      <c r="B903" s="1">
        <f>IF(Tablas!B901="","",Tablas!B901)</f>
        <v>300898</v>
      </c>
      <c r="C903" s="1" t="str">
        <f>IF(Tablas!C901="","",Tablas!C901)</f>
        <v>SUJETADOR DE TIMON</v>
      </c>
      <c r="D903" s="1" t="str">
        <f>IF(Tablas!D901="","",Tablas!D901)</f>
        <v>05 - COLISION</v>
      </c>
      <c r="E903" s="1" t="str">
        <f>IF(Tablas!E901="","",Tablas!E901)</f>
        <v>UN</v>
      </c>
      <c r="F903" s="1">
        <f>IF(Tablas!F901="","",Tablas!F901)</f>
        <v>23</v>
      </c>
      <c r="G903" s="1">
        <f>IF(Tablas!I901="","",Tablas!I901)</f>
        <v>43</v>
      </c>
      <c r="H903" s="1">
        <v>7</v>
      </c>
      <c r="I903" s="39">
        <f>IF($B903="","",-SUMIFS(Tabla7[Cantidad],Tabla7[Código del producto],$B903,Tabla7[Tipo de movimiento],"SALIDA",Tabla7[Mes],I$5))</f>
        <v>6</v>
      </c>
      <c r="J903" s="39">
        <f>IF($B903="","",-SUMIFS(Tabla7[Cantidad],Tabla7[Código del producto],$B903,Tabla7[Tipo de movimiento],"SALIDA",Tabla7[Mes],J$5))</f>
        <v>0</v>
      </c>
      <c r="K903" s="39">
        <f>IF($B903="","",-SUMIFS(Tabla7[Cantidad],Tabla7[Código del producto],$B903,Tabla7[Tipo de movimiento],"SALIDA",Tabla7[Mes],K$5))</f>
        <v>0</v>
      </c>
      <c r="L903" s="39">
        <f>IF($B903="","",-SUMIFS(Tabla7[Cantidad],Tabla7[Código del producto],$B903,Tabla7[Tipo de movimiento],"SALIDA",Tabla7[Mes],L$5))</f>
        <v>0</v>
      </c>
      <c r="M903" s="39">
        <f>IF($B903="","",-SUMIFS(Tabla7[Cantidad],Tabla7[Código del producto],$B903,Tabla7[Tipo de movimiento],"SALIDA",Tabla7[Mes],M$5))</f>
        <v>13</v>
      </c>
      <c r="N903" s="39">
        <f>IF($B903="","",-SUMIFS(Tabla7[Cantidad],Tabla7[Código del producto],$B903,Tabla7[Tipo de movimiento],"SALIDA",Tabla7[Mes],N$5))</f>
        <v>0</v>
      </c>
      <c r="O903" s="39">
        <f>IF($B903="","",-SUMIFS(Tabla7[Cantidad],Tabla7[Código del producto],$B903,Tabla7[Tipo de movimiento],"SALIDA",Tabla7[Mes],O$5))</f>
        <v>0</v>
      </c>
      <c r="P903" s="39">
        <f>IF($B903="","",-SUMIFS(Tabla7[Cantidad],Tabla7[Código del producto],$B903,Tabla7[Tipo de movimiento],"SALIDA",Tabla7[Mes],P$5))</f>
        <v>16</v>
      </c>
      <c r="Q903" s="39">
        <f t="shared" ref="Q903:Q966" si="42">IF($B903="","",IFERROR(AVERAGE(N903:P903),0))</f>
        <v>5.333333333333333</v>
      </c>
      <c r="R903" s="51" t="str">
        <f>IF($B903="","",IFERROR(VLOOKUP($B903,'ABC rotación'!$C:$G,5,0),"C"))</f>
        <v>A</v>
      </c>
      <c r="S903" s="41">
        <f t="shared" ref="S903:S966" si="43">IF($B903="","",IFERROR(H903/Q903*30,0))</f>
        <v>39.375</v>
      </c>
      <c r="T903" s="40">
        <f t="shared" ref="T903:T966" si="44">IF($B903="","",S903/F903)</f>
        <v>1.7119565217391304</v>
      </c>
      <c r="U903" s="23" t="str">
        <f>IF($B903="","",VLOOKUP($T903,Tablas!$X$14:$Y$17,2,1))</f>
        <v>3. VERDE</v>
      </c>
    </row>
    <row r="904" spans="2:21" x14ac:dyDescent="0.2">
      <c r="B904" s="1">
        <f>IF(Tablas!B902="","",Tablas!B902)</f>
        <v>300899</v>
      </c>
      <c r="C904" s="1" t="str">
        <f>IF(Tablas!C902="","",Tablas!C902)</f>
        <v>EMPAQUE CABEZA DE CILINDRO</v>
      </c>
      <c r="D904" s="1" t="str">
        <f>IF(Tablas!D902="","",Tablas!D902)</f>
        <v>09 - PARTES DE MOTOR</v>
      </c>
      <c r="E904" s="1" t="str">
        <f>IF(Tablas!E902="","",Tablas!E902)</f>
        <v>UN</v>
      </c>
      <c r="F904" s="1">
        <f>IF(Tablas!F902="","",Tablas!F902)</f>
        <v>25</v>
      </c>
      <c r="G904" s="1">
        <f>IF(Tablas!I902="","",Tablas!I902)</f>
        <v>49</v>
      </c>
      <c r="H904" s="1">
        <v>2</v>
      </c>
      <c r="I904" s="39">
        <f>IF($B904="","",-SUMIFS(Tabla7[Cantidad],Tabla7[Código del producto],$B904,Tabla7[Tipo de movimiento],"SALIDA",Tabla7[Mes],I$5))</f>
        <v>0</v>
      </c>
      <c r="J904" s="39">
        <f>IF($B904="","",-SUMIFS(Tabla7[Cantidad],Tabla7[Código del producto],$B904,Tabla7[Tipo de movimiento],"SALIDA",Tabla7[Mes],J$5))</f>
        <v>0</v>
      </c>
      <c r="K904" s="39">
        <f>IF($B904="","",-SUMIFS(Tabla7[Cantidad],Tabla7[Código del producto],$B904,Tabla7[Tipo de movimiento],"SALIDA",Tabla7[Mes],K$5))</f>
        <v>0</v>
      </c>
      <c r="L904" s="39">
        <f>IF($B904="","",-SUMIFS(Tabla7[Cantidad],Tabla7[Código del producto],$B904,Tabla7[Tipo de movimiento],"SALIDA",Tabla7[Mes],L$5))</f>
        <v>8</v>
      </c>
      <c r="M904" s="39">
        <f>IF($B904="","",-SUMIFS(Tabla7[Cantidad],Tabla7[Código del producto],$B904,Tabla7[Tipo de movimiento],"SALIDA",Tabla7[Mes],M$5))</f>
        <v>0</v>
      </c>
      <c r="N904" s="39">
        <f>IF($B904="","",-SUMIFS(Tabla7[Cantidad],Tabla7[Código del producto],$B904,Tabla7[Tipo de movimiento],"SALIDA",Tabla7[Mes],N$5))</f>
        <v>0</v>
      </c>
      <c r="O904" s="39">
        <f>IF($B904="","",-SUMIFS(Tabla7[Cantidad],Tabla7[Código del producto],$B904,Tabla7[Tipo de movimiento],"SALIDA",Tabla7[Mes],O$5))</f>
        <v>17</v>
      </c>
      <c r="P904" s="39">
        <f>IF($B904="","",-SUMIFS(Tabla7[Cantidad],Tabla7[Código del producto],$B904,Tabla7[Tipo de movimiento],"SALIDA",Tabla7[Mes],P$5))</f>
        <v>7</v>
      </c>
      <c r="Q904" s="39">
        <f t="shared" si="42"/>
        <v>8</v>
      </c>
      <c r="R904" s="51" t="str">
        <f>IF($B904="","",IFERROR(VLOOKUP($B904,'ABC rotación'!$C:$G,5,0),"C"))</f>
        <v>B</v>
      </c>
      <c r="S904" s="41">
        <f t="shared" si="43"/>
        <v>7.5</v>
      </c>
      <c r="T904" s="40">
        <f t="shared" si="44"/>
        <v>0.3</v>
      </c>
      <c r="U904" s="23" t="str">
        <f>IF($B904="","",VLOOKUP($T904,Tablas!$X$14:$Y$17,2,1))</f>
        <v>1. ROJO</v>
      </c>
    </row>
    <row r="905" spans="2:21" x14ac:dyDescent="0.2">
      <c r="B905" s="1">
        <f>IF(Tablas!B903="","",Tablas!B903)</f>
        <v>300900</v>
      </c>
      <c r="C905" s="1" t="str">
        <f>IF(Tablas!C903="","",Tablas!C903)</f>
        <v>JUEGO DE ANILLOS</v>
      </c>
      <c r="D905" s="1" t="str">
        <f>IF(Tablas!D903="","",Tablas!D903)</f>
        <v>09 - PARTES DE MOTOR</v>
      </c>
      <c r="E905" s="1" t="str">
        <f>IF(Tablas!E903="","",Tablas!E903)</f>
        <v>UN</v>
      </c>
      <c r="F905" s="1">
        <f>IF(Tablas!F903="","",Tablas!F903)</f>
        <v>11</v>
      </c>
      <c r="G905" s="1">
        <f>IF(Tablas!I903="","",Tablas!I903)</f>
        <v>16</v>
      </c>
      <c r="H905" s="1">
        <v>4</v>
      </c>
      <c r="I905" s="39">
        <f>IF($B905="","",-SUMIFS(Tabla7[Cantidad],Tabla7[Código del producto],$B905,Tabla7[Tipo de movimiento],"SALIDA",Tabla7[Mes],I$5))</f>
        <v>15</v>
      </c>
      <c r="J905" s="39">
        <f>IF($B905="","",-SUMIFS(Tabla7[Cantidad],Tabla7[Código del producto],$B905,Tabla7[Tipo de movimiento],"SALIDA",Tabla7[Mes],J$5))</f>
        <v>0</v>
      </c>
      <c r="K905" s="39">
        <f>IF($B905="","",-SUMIFS(Tabla7[Cantidad],Tabla7[Código del producto],$B905,Tabla7[Tipo de movimiento],"SALIDA",Tabla7[Mes],K$5))</f>
        <v>0</v>
      </c>
      <c r="L905" s="39">
        <f>IF($B905="","",-SUMIFS(Tabla7[Cantidad],Tabla7[Código del producto],$B905,Tabla7[Tipo de movimiento],"SALIDA",Tabla7[Mes],L$5))</f>
        <v>0</v>
      </c>
      <c r="M905" s="39">
        <f>IF($B905="","",-SUMIFS(Tabla7[Cantidad],Tabla7[Código del producto],$B905,Tabla7[Tipo de movimiento],"SALIDA",Tabla7[Mes],M$5))</f>
        <v>0</v>
      </c>
      <c r="N905" s="39">
        <f>IF($B905="","",-SUMIFS(Tabla7[Cantidad],Tabla7[Código del producto],$B905,Tabla7[Tipo de movimiento],"SALIDA",Tabla7[Mes],N$5))</f>
        <v>0</v>
      </c>
      <c r="O905" s="39">
        <f>IF($B905="","",-SUMIFS(Tabla7[Cantidad],Tabla7[Código del producto],$B905,Tabla7[Tipo de movimiento],"SALIDA",Tabla7[Mes],O$5))</f>
        <v>0</v>
      </c>
      <c r="P905" s="39">
        <f>IF($B905="","",-SUMIFS(Tabla7[Cantidad],Tabla7[Código del producto],$B905,Tabla7[Tipo de movimiento],"SALIDA",Tabla7[Mes],P$5))</f>
        <v>14</v>
      </c>
      <c r="Q905" s="39">
        <f t="shared" si="42"/>
        <v>4.666666666666667</v>
      </c>
      <c r="R905" s="51" t="str">
        <f>IF($B905="","",IFERROR(VLOOKUP($B905,'ABC rotación'!$C:$G,5,0),"C"))</f>
        <v>B</v>
      </c>
      <c r="S905" s="41">
        <f t="shared" si="43"/>
        <v>25.714285714285712</v>
      </c>
      <c r="T905" s="40">
        <f t="shared" si="44"/>
        <v>2.3376623376623376</v>
      </c>
      <c r="U905" s="23" t="str">
        <f>IF($B905="","",VLOOKUP($T905,Tablas!$X$14:$Y$17,2,1))</f>
        <v>4. NEGRO</v>
      </c>
    </row>
    <row r="906" spans="2:21" x14ac:dyDescent="0.2">
      <c r="B906" s="1">
        <f>IF(Tablas!B904="","",Tablas!B904)</f>
        <v>300901</v>
      </c>
      <c r="C906" s="1" t="str">
        <f>IF(Tablas!C904="","",Tablas!C904)</f>
        <v>RETROVISOR DERECHO AMARILLO</v>
      </c>
      <c r="D906" s="1" t="str">
        <f>IF(Tablas!D904="","",Tablas!D904)</f>
        <v>05 - COLISION</v>
      </c>
      <c r="E906" s="1" t="str">
        <f>IF(Tablas!E904="","",Tablas!E904)</f>
        <v>UN</v>
      </c>
      <c r="F906" s="1">
        <f>IF(Tablas!F904="","",Tablas!F904)</f>
        <v>5</v>
      </c>
      <c r="G906" s="1">
        <f>IF(Tablas!I904="","",Tablas!I904)</f>
        <v>43</v>
      </c>
      <c r="H906" s="1">
        <v>4</v>
      </c>
      <c r="I906" s="39">
        <f>IF($B906="","",-SUMIFS(Tabla7[Cantidad],Tabla7[Código del producto],$B906,Tabla7[Tipo de movimiento],"SALIDA",Tabla7[Mes],I$5))</f>
        <v>0</v>
      </c>
      <c r="J906" s="39">
        <f>IF($B906="","",-SUMIFS(Tabla7[Cantidad],Tabla7[Código del producto],$B906,Tabla7[Tipo de movimiento],"SALIDA",Tabla7[Mes],J$5))</f>
        <v>0</v>
      </c>
      <c r="K906" s="39">
        <f>IF($B906="","",-SUMIFS(Tabla7[Cantidad],Tabla7[Código del producto],$B906,Tabla7[Tipo de movimiento],"SALIDA",Tabla7[Mes],K$5))</f>
        <v>0</v>
      </c>
      <c r="L906" s="39">
        <f>IF($B906="","",-SUMIFS(Tabla7[Cantidad],Tabla7[Código del producto],$B906,Tabla7[Tipo de movimiento],"SALIDA",Tabla7[Mes],L$5))</f>
        <v>0</v>
      </c>
      <c r="M906" s="39">
        <f>IF($B906="","",-SUMIFS(Tabla7[Cantidad],Tabla7[Código del producto],$B906,Tabla7[Tipo de movimiento],"SALIDA",Tabla7[Mes],M$5))</f>
        <v>0</v>
      </c>
      <c r="N906" s="39">
        <f>IF($B906="","",-SUMIFS(Tabla7[Cantidad],Tabla7[Código del producto],$B906,Tabla7[Tipo de movimiento],"SALIDA",Tabla7[Mes],N$5))</f>
        <v>0</v>
      </c>
      <c r="O906" s="39">
        <f>IF($B906="","",-SUMIFS(Tabla7[Cantidad],Tabla7[Código del producto],$B906,Tabla7[Tipo de movimiento],"SALIDA",Tabla7[Mes],O$5))</f>
        <v>6</v>
      </c>
      <c r="P906" s="39">
        <f>IF($B906="","",-SUMIFS(Tabla7[Cantidad],Tabla7[Código del producto],$B906,Tabla7[Tipo de movimiento],"SALIDA",Tabla7[Mes],P$5))</f>
        <v>0</v>
      </c>
      <c r="Q906" s="39">
        <f t="shared" si="42"/>
        <v>2</v>
      </c>
      <c r="R906" s="51" t="str">
        <f>IF($B906="","",IFERROR(VLOOKUP($B906,'ABC rotación'!$C:$G,5,0),"C"))</f>
        <v>B</v>
      </c>
      <c r="S906" s="41">
        <f t="shared" si="43"/>
        <v>60</v>
      </c>
      <c r="T906" s="40">
        <f t="shared" si="44"/>
        <v>12</v>
      </c>
      <c r="U906" s="23" t="str">
        <f>IF($B906="","",VLOOKUP($T906,Tablas!$X$14:$Y$17,2,1))</f>
        <v>4. NEGRO</v>
      </c>
    </row>
    <row r="907" spans="2:21" x14ac:dyDescent="0.2">
      <c r="B907" s="1">
        <f>IF(Tablas!B905="","",Tablas!B905)</f>
        <v>300902</v>
      </c>
      <c r="C907" s="1" t="str">
        <f>IF(Tablas!C905="","",Tablas!C905)</f>
        <v>RETROVISOR IZQUIERDO AMARILLO</v>
      </c>
      <c r="D907" s="1" t="str">
        <f>IF(Tablas!D905="","",Tablas!D905)</f>
        <v>05 - COLISION</v>
      </c>
      <c r="E907" s="1" t="str">
        <f>IF(Tablas!E905="","",Tablas!E905)</f>
        <v>UN</v>
      </c>
      <c r="F907" s="1">
        <f>IF(Tablas!F905="","",Tablas!F905)</f>
        <v>18</v>
      </c>
      <c r="G907" s="1">
        <f>IF(Tablas!I905="","",Tablas!I905)</f>
        <v>30</v>
      </c>
      <c r="H907" s="1">
        <v>2</v>
      </c>
      <c r="I907" s="39">
        <f>IF($B907="","",-SUMIFS(Tabla7[Cantidad],Tabla7[Código del producto],$B907,Tabla7[Tipo de movimiento],"SALIDA",Tabla7[Mes],I$5))</f>
        <v>0</v>
      </c>
      <c r="J907" s="39">
        <f>IF($B907="","",-SUMIFS(Tabla7[Cantidad],Tabla7[Código del producto],$B907,Tabla7[Tipo de movimiento],"SALIDA",Tabla7[Mes],J$5))</f>
        <v>0</v>
      </c>
      <c r="K907" s="39">
        <f>IF($B907="","",-SUMIFS(Tabla7[Cantidad],Tabla7[Código del producto],$B907,Tabla7[Tipo de movimiento],"SALIDA",Tabla7[Mes],K$5))</f>
        <v>10</v>
      </c>
      <c r="L907" s="39">
        <f>IF($B907="","",-SUMIFS(Tabla7[Cantidad],Tabla7[Código del producto],$B907,Tabla7[Tipo de movimiento],"SALIDA",Tabla7[Mes],L$5))</f>
        <v>0</v>
      </c>
      <c r="M907" s="39">
        <f>IF($B907="","",-SUMIFS(Tabla7[Cantidad],Tabla7[Código del producto],$B907,Tabla7[Tipo de movimiento],"SALIDA",Tabla7[Mes],M$5))</f>
        <v>0</v>
      </c>
      <c r="N907" s="39">
        <f>IF($B907="","",-SUMIFS(Tabla7[Cantidad],Tabla7[Código del producto],$B907,Tabla7[Tipo de movimiento],"SALIDA",Tabla7[Mes],N$5))</f>
        <v>0</v>
      </c>
      <c r="O907" s="39">
        <f>IF($B907="","",-SUMIFS(Tabla7[Cantidad],Tabla7[Código del producto],$B907,Tabla7[Tipo de movimiento],"SALIDA",Tabla7[Mes],O$5))</f>
        <v>0</v>
      </c>
      <c r="P907" s="39">
        <f>IF($B907="","",-SUMIFS(Tabla7[Cantidad],Tabla7[Código del producto],$B907,Tabla7[Tipo de movimiento],"SALIDA",Tabla7[Mes],P$5))</f>
        <v>0</v>
      </c>
      <c r="Q907" s="39">
        <f t="shared" si="42"/>
        <v>0</v>
      </c>
      <c r="R907" s="51" t="str">
        <f>IF($B907="","",IFERROR(VLOOKUP($B907,'ABC rotación'!$C:$G,5,0),"C"))</f>
        <v>C</v>
      </c>
      <c r="S907" s="41">
        <f t="shared" si="43"/>
        <v>0</v>
      </c>
      <c r="T907" s="40">
        <f t="shared" si="44"/>
        <v>0</v>
      </c>
      <c r="U907" s="23" t="str">
        <f>IF($B907="","",VLOOKUP($T907,Tablas!$X$14:$Y$17,2,1))</f>
        <v>1. ROJO</v>
      </c>
    </row>
    <row r="908" spans="2:21" x14ac:dyDescent="0.2">
      <c r="B908" s="1">
        <f>IF(Tablas!B906="","",Tablas!B906)</f>
        <v>300903</v>
      </c>
      <c r="C908" s="1" t="str">
        <f>IF(Tablas!C906="","",Tablas!C906)</f>
        <v>EJE FIJADOR DE TENSOR</v>
      </c>
      <c r="D908" s="1" t="str">
        <f>IF(Tablas!D906="","",Tablas!D906)</f>
        <v>09 - PARTES DE MOTOR</v>
      </c>
      <c r="E908" s="1" t="str">
        <f>IF(Tablas!E906="","",Tablas!E906)</f>
        <v>UN</v>
      </c>
      <c r="F908" s="1">
        <f>IF(Tablas!F906="","",Tablas!F906)</f>
        <v>12</v>
      </c>
      <c r="G908" s="1">
        <f>IF(Tablas!I906="","",Tablas!I906)</f>
        <v>41</v>
      </c>
      <c r="H908" s="1">
        <v>4</v>
      </c>
      <c r="I908" s="39">
        <f>IF($B908="","",-SUMIFS(Tabla7[Cantidad],Tabla7[Código del producto],$B908,Tabla7[Tipo de movimiento],"SALIDA",Tabla7[Mes],I$5))</f>
        <v>14</v>
      </c>
      <c r="J908" s="39">
        <f>IF($B908="","",-SUMIFS(Tabla7[Cantidad],Tabla7[Código del producto],$B908,Tabla7[Tipo de movimiento],"SALIDA",Tabla7[Mes],J$5))</f>
        <v>0</v>
      </c>
      <c r="K908" s="39">
        <f>IF($B908="","",-SUMIFS(Tabla7[Cantidad],Tabla7[Código del producto],$B908,Tabla7[Tipo de movimiento],"SALIDA",Tabla7[Mes],K$5))</f>
        <v>0</v>
      </c>
      <c r="L908" s="39">
        <f>IF($B908="","",-SUMIFS(Tabla7[Cantidad],Tabla7[Código del producto],$B908,Tabla7[Tipo de movimiento],"SALIDA",Tabla7[Mes],L$5))</f>
        <v>0</v>
      </c>
      <c r="M908" s="39">
        <f>IF($B908="","",-SUMIFS(Tabla7[Cantidad],Tabla7[Código del producto],$B908,Tabla7[Tipo de movimiento],"SALIDA",Tabla7[Mes],M$5))</f>
        <v>0</v>
      </c>
      <c r="N908" s="39">
        <f>IF($B908="","",-SUMIFS(Tabla7[Cantidad],Tabla7[Código del producto],$B908,Tabla7[Tipo de movimiento],"SALIDA",Tabla7[Mes],N$5))</f>
        <v>0</v>
      </c>
      <c r="O908" s="39">
        <f>IF($B908="","",-SUMIFS(Tabla7[Cantidad],Tabla7[Código del producto],$B908,Tabla7[Tipo de movimiento],"SALIDA",Tabla7[Mes],O$5))</f>
        <v>12</v>
      </c>
      <c r="P908" s="39">
        <f>IF($B908="","",-SUMIFS(Tabla7[Cantidad],Tabla7[Código del producto],$B908,Tabla7[Tipo de movimiento],"SALIDA",Tabla7[Mes],P$5))</f>
        <v>14</v>
      </c>
      <c r="Q908" s="39">
        <f t="shared" si="42"/>
        <v>8.6666666666666661</v>
      </c>
      <c r="R908" s="51" t="str">
        <f>IF($B908="","",IFERROR(VLOOKUP($B908,'ABC rotación'!$C:$G,5,0),"C"))</f>
        <v>A</v>
      </c>
      <c r="S908" s="41">
        <f t="shared" si="43"/>
        <v>13.846153846153847</v>
      </c>
      <c r="T908" s="40">
        <f t="shared" si="44"/>
        <v>1.153846153846154</v>
      </c>
      <c r="U908" s="23" t="str">
        <f>IF($B908="","",VLOOKUP($T908,Tablas!$X$14:$Y$17,2,1))</f>
        <v>3. VERDE</v>
      </c>
    </row>
    <row r="909" spans="2:21" x14ac:dyDescent="0.2">
      <c r="B909" s="1">
        <f>IF(Tablas!B907="","",Tablas!B907)</f>
        <v>300904</v>
      </c>
      <c r="C909" s="1" t="str">
        <f>IF(Tablas!C907="","",Tablas!C907)</f>
        <v>SUJETADOR</v>
      </c>
      <c r="D909" s="1" t="str">
        <f>IF(Tablas!D907="","",Tablas!D907)</f>
        <v>15 - MISCELANEOS</v>
      </c>
      <c r="E909" s="1" t="str">
        <f>IF(Tablas!E907="","",Tablas!E907)</f>
        <v>UN</v>
      </c>
      <c r="F909" s="1">
        <f>IF(Tablas!F907="","",Tablas!F907)</f>
        <v>28</v>
      </c>
      <c r="G909" s="1">
        <f>IF(Tablas!I907="","",Tablas!I907)</f>
        <v>38</v>
      </c>
      <c r="H909" s="1">
        <v>1</v>
      </c>
      <c r="I909" s="39">
        <f>IF($B909="","",-SUMIFS(Tabla7[Cantidad],Tabla7[Código del producto],$B909,Tabla7[Tipo de movimiento],"SALIDA",Tabla7[Mes],I$5))</f>
        <v>0</v>
      </c>
      <c r="J909" s="39">
        <f>IF($B909="","",-SUMIFS(Tabla7[Cantidad],Tabla7[Código del producto],$B909,Tabla7[Tipo de movimiento],"SALIDA",Tabla7[Mes],J$5))</f>
        <v>0</v>
      </c>
      <c r="K909" s="39">
        <f>IF($B909="","",-SUMIFS(Tabla7[Cantidad],Tabla7[Código del producto],$B909,Tabla7[Tipo de movimiento],"SALIDA",Tabla7[Mes],K$5))</f>
        <v>0</v>
      </c>
      <c r="L909" s="39">
        <f>IF($B909="","",-SUMIFS(Tabla7[Cantidad],Tabla7[Código del producto],$B909,Tabla7[Tipo de movimiento],"SALIDA",Tabla7[Mes],L$5))</f>
        <v>0</v>
      </c>
      <c r="M909" s="39">
        <f>IF($B909="","",-SUMIFS(Tabla7[Cantidad],Tabla7[Código del producto],$B909,Tabla7[Tipo de movimiento],"SALIDA",Tabla7[Mes],M$5))</f>
        <v>17</v>
      </c>
      <c r="N909" s="39">
        <f>IF($B909="","",-SUMIFS(Tabla7[Cantidad],Tabla7[Código del producto],$B909,Tabla7[Tipo de movimiento],"SALIDA",Tabla7[Mes],N$5))</f>
        <v>0</v>
      </c>
      <c r="O909" s="39">
        <f>IF($B909="","",-SUMIFS(Tabla7[Cantidad],Tabla7[Código del producto],$B909,Tabla7[Tipo de movimiento],"SALIDA",Tabla7[Mes],O$5))</f>
        <v>0</v>
      </c>
      <c r="P909" s="39">
        <f>IF($B909="","",-SUMIFS(Tabla7[Cantidad],Tabla7[Código del producto],$B909,Tabla7[Tipo de movimiento],"SALIDA",Tabla7[Mes],P$5))</f>
        <v>0</v>
      </c>
      <c r="Q909" s="39">
        <f t="shared" si="42"/>
        <v>0</v>
      </c>
      <c r="R909" s="51" t="str">
        <f>IF($B909="","",IFERROR(VLOOKUP($B909,'ABC rotación'!$C:$G,5,0),"C"))</f>
        <v>C</v>
      </c>
      <c r="S909" s="41">
        <f t="shared" si="43"/>
        <v>0</v>
      </c>
      <c r="T909" s="40">
        <f t="shared" si="44"/>
        <v>0</v>
      </c>
      <c r="U909" s="23" t="str">
        <f>IF($B909="","",VLOOKUP($T909,Tablas!$X$14:$Y$17,2,1))</f>
        <v>1. ROJO</v>
      </c>
    </row>
    <row r="910" spans="2:21" x14ac:dyDescent="0.2">
      <c r="B910" s="1">
        <f>IF(Tablas!B908="","",Tablas!B908)</f>
        <v>300905</v>
      </c>
      <c r="C910" s="1" t="str">
        <f>IF(Tablas!C908="","",Tablas!C908)</f>
        <v>CARCASA DE BATERIA</v>
      </c>
      <c r="D910" s="1" t="str">
        <f>IF(Tablas!D908="","",Tablas!D908)</f>
        <v>05 - COLISION</v>
      </c>
      <c r="E910" s="1" t="str">
        <f>IF(Tablas!E908="","",Tablas!E908)</f>
        <v>UN</v>
      </c>
      <c r="F910" s="1">
        <f>IF(Tablas!F908="","",Tablas!F908)</f>
        <v>8</v>
      </c>
      <c r="G910" s="1">
        <f>IF(Tablas!I908="","",Tablas!I908)</f>
        <v>34</v>
      </c>
      <c r="H910" s="1">
        <v>9</v>
      </c>
      <c r="I910" s="39">
        <f>IF($B910="","",-SUMIFS(Tabla7[Cantidad],Tabla7[Código del producto],$B910,Tabla7[Tipo de movimiento],"SALIDA",Tabla7[Mes],I$5))</f>
        <v>0</v>
      </c>
      <c r="J910" s="39">
        <f>IF($B910="","",-SUMIFS(Tabla7[Cantidad],Tabla7[Código del producto],$B910,Tabla7[Tipo de movimiento],"SALIDA",Tabla7[Mes],J$5))</f>
        <v>15</v>
      </c>
      <c r="K910" s="39">
        <f>IF($B910="","",-SUMIFS(Tabla7[Cantidad],Tabla7[Código del producto],$B910,Tabla7[Tipo de movimiento],"SALIDA",Tabla7[Mes],K$5))</f>
        <v>0</v>
      </c>
      <c r="L910" s="39">
        <f>IF($B910="","",-SUMIFS(Tabla7[Cantidad],Tabla7[Código del producto],$B910,Tabla7[Tipo de movimiento],"SALIDA",Tabla7[Mes],L$5))</f>
        <v>0</v>
      </c>
      <c r="M910" s="39">
        <f>IF($B910="","",-SUMIFS(Tabla7[Cantidad],Tabla7[Código del producto],$B910,Tabla7[Tipo de movimiento],"SALIDA",Tabla7[Mes],M$5))</f>
        <v>0</v>
      </c>
      <c r="N910" s="39">
        <f>IF($B910="","",-SUMIFS(Tabla7[Cantidad],Tabla7[Código del producto],$B910,Tabla7[Tipo de movimiento],"SALIDA",Tabla7[Mes],N$5))</f>
        <v>7</v>
      </c>
      <c r="O910" s="39">
        <f>IF($B910="","",-SUMIFS(Tabla7[Cantidad],Tabla7[Código del producto],$B910,Tabla7[Tipo de movimiento],"SALIDA",Tabla7[Mes],O$5))</f>
        <v>0</v>
      </c>
      <c r="P910" s="39">
        <f>IF($B910="","",-SUMIFS(Tabla7[Cantidad],Tabla7[Código del producto],$B910,Tabla7[Tipo de movimiento],"SALIDA",Tabla7[Mes],P$5))</f>
        <v>0</v>
      </c>
      <c r="Q910" s="39">
        <f t="shared" si="42"/>
        <v>2.3333333333333335</v>
      </c>
      <c r="R910" s="51" t="str">
        <f>IF($B910="","",IFERROR(VLOOKUP($B910,'ABC rotación'!$C:$G,5,0),"C"))</f>
        <v>B</v>
      </c>
      <c r="S910" s="41">
        <f t="shared" si="43"/>
        <v>115.71428571428571</v>
      </c>
      <c r="T910" s="40">
        <f t="shared" si="44"/>
        <v>14.464285714285714</v>
      </c>
      <c r="U910" s="23" t="str">
        <f>IF($B910="","",VLOOKUP($T910,Tablas!$X$14:$Y$17,2,1))</f>
        <v>4. NEGRO</v>
      </c>
    </row>
    <row r="911" spans="2:21" x14ac:dyDescent="0.2">
      <c r="B911" s="1">
        <f>IF(Tablas!B909="","",Tablas!B909)</f>
        <v>300906</v>
      </c>
      <c r="C911" s="1" t="str">
        <f>IF(Tablas!C909="","",Tablas!C909)</f>
        <v>RESORTE DEL ACCIONADOR DE CAMB</v>
      </c>
      <c r="D911" s="1" t="str">
        <f>IF(Tablas!D909="","",Tablas!D909)</f>
        <v>15 - MISCELANEOS</v>
      </c>
      <c r="E911" s="1" t="str">
        <f>IF(Tablas!E909="","",Tablas!E909)</f>
        <v>UN</v>
      </c>
      <c r="F911" s="1">
        <f>IF(Tablas!F909="","",Tablas!F909)</f>
        <v>8</v>
      </c>
      <c r="G911" s="1">
        <f>IF(Tablas!I909="","",Tablas!I909)</f>
        <v>22</v>
      </c>
      <c r="H911" s="1">
        <v>2</v>
      </c>
      <c r="I911" s="39">
        <f>IF($B911="","",-SUMIFS(Tabla7[Cantidad],Tabla7[Código del producto],$B911,Tabla7[Tipo de movimiento],"SALIDA",Tabla7[Mes],I$5))</f>
        <v>0</v>
      </c>
      <c r="J911" s="39">
        <f>IF($B911="","",-SUMIFS(Tabla7[Cantidad],Tabla7[Código del producto],$B911,Tabla7[Tipo de movimiento],"SALIDA",Tabla7[Mes],J$5))</f>
        <v>0</v>
      </c>
      <c r="K911" s="39">
        <f>IF($B911="","",-SUMIFS(Tabla7[Cantidad],Tabla7[Código del producto],$B911,Tabla7[Tipo de movimiento],"SALIDA",Tabla7[Mes],K$5))</f>
        <v>17</v>
      </c>
      <c r="L911" s="39">
        <f>IF($B911="","",-SUMIFS(Tabla7[Cantidad],Tabla7[Código del producto],$B911,Tabla7[Tipo de movimiento],"SALIDA",Tabla7[Mes],L$5))</f>
        <v>0</v>
      </c>
      <c r="M911" s="39">
        <f>IF($B911="","",-SUMIFS(Tabla7[Cantidad],Tabla7[Código del producto],$B911,Tabla7[Tipo de movimiento],"SALIDA",Tabla7[Mes],M$5))</f>
        <v>0</v>
      </c>
      <c r="N911" s="39">
        <f>IF($B911="","",-SUMIFS(Tabla7[Cantidad],Tabla7[Código del producto],$B911,Tabla7[Tipo de movimiento],"SALIDA",Tabla7[Mes],N$5))</f>
        <v>0</v>
      </c>
      <c r="O911" s="39">
        <f>IF($B911="","",-SUMIFS(Tabla7[Cantidad],Tabla7[Código del producto],$B911,Tabla7[Tipo de movimiento],"SALIDA",Tabla7[Mes],O$5))</f>
        <v>0</v>
      </c>
      <c r="P911" s="39">
        <f>IF($B911="","",-SUMIFS(Tabla7[Cantidad],Tabla7[Código del producto],$B911,Tabla7[Tipo de movimiento],"SALIDA",Tabla7[Mes],P$5))</f>
        <v>0</v>
      </c>
      <c r="Q911" s="39">
        <f t="shared" si="42"/>
        <v>0</v>
      </c>
      <c r="R911" s="51" t="str">
        <f>IF($B911="","",IFERROR(VLOOKUP($B911,'ABC rotación'!$C:$G,5,0),"C"))</f>
        <v>B</v>
      </c>
      <c r="S911" s="41">
        <f t="shared" si="43"/>
        <v>0</v>
      </c>
      <c r="T911" s="40">
        <f t="shared" si="44"/>
        <v>0</v>
      </c>
      <c r="U911" s="23" t="str">
        <f>IF($B911="","",VLOOKUP($T911,Tablas!$X$14:$Y$17,2,1))</f>
        <v>1. ROJO</v>
      </c>
    </row>
    <row r="912" spans="2:21" x14ac:dyDescent="0.2">
      <c r="B912" s="1">
        <f>IF(Tablas!B910="","",Tablas!B910)</f>
        <v>300907</v>
      </c>
      <c r="C912" s="1" t="str">
        <f>IF(Tablas!C910="","",Tablas!C910)</f>
        <v>ENGRANE IMPULSOR DE ARRANQUE</v>
      </c>
      <c r="D912" s="1" t="str">
        <f>IF(Tablas!D910="","",Tablas!D910)</f>
        <v>15 - MISCELANEOS</v>
      </c>
      <c r="E912" s="1" t="str">
        <f>IF(Tablas!E910="","",Tablas!E910)</f>
        <v>UN</v>
      </c>
      <c r="F912" s="1">
        <f>IF(Tablas!F910="","",Tablas!F910)</f>
        <v>8</v>
      </c>
      <c r="G912" s="1">
        <f>IF(Tablas!I910="","",Tablas!I910)</f>
        <v>49</v>
      </c>
      <c r="H912" s="1">
        <v>6</v>
      </c>
      <c r="I912" s="39">
        <f>IF($B912="","",-SUMIFS(Tabla7[Cantidad],Tabla7[Código del producto],$B912,Tabla7[Tipo de movimiento],"SALIDA",Tabla7[Mes],I$5))</f>
        <v>0</v>
      </c>
      <c r="J912" s="39">
        <f>IF($B912="","",-SUMIFS(Tabla7[Cantidad],Tabla7[Código del producto],$B912,Tabla7[Tipo de movimiento],"SALIDA",Tabla7[Mes],J$5))</f>
        <v>20</v>
      </c>
      <c r="K912" s="39">
        <f>IF($B912="","",-SUMIFS(Tabla7[Cantidad],Tabla7[Código del producto],$B912,Tabla7[Tipo de movimiento],"SALIDA",Tabla7[Mes],K$5))</f>
        <v>0</v>
      </c>
      <c r="L912" s="39">
        <f>IF($B912="","",-SUMIFS(Tabla7[Cantidad],Tabla7[Código del producto],$B912,Tabla7[Tipo de movimiento],"SALIDA",Tabla7[Mes],L$5))</f>
        <v>0</v>
      </c>
      <c r="M912" s="39">
        <f>IF($B912="","",-SUMIFS(Tabla7[Cantidad],Tabla7[Código del producto],$B912,Tabla7[Tipo de movimiento],"SALIDA",Tabla7[Mes],M$5))</f>
        <v>0</v>
      </c>
      <c r="N912" s="39">
        <f>IF($B912="","",-SUMIFS(Tabla7[Cantidad],Tabla7[Código del producto],$B912,Tabla7[Tipo de movimiento],"SALIDA",Tabla7[Mes],N$5))</f>
        <v>0</v>
      </c>
      <c r="O912" s="39">
        <f>IF($B912="","",-SUMIFS(Tabla7[Cantidad],Tabla7[Código del producto],$B912,Tabla7[Tipo de movimiento],"SALIDA",Tabla7[Mes],O$5))</f>
        <v>11</v>
      </c>
      <c r="P912" s="39">
        <f>IF($B912="","",-SUMIFS(Tabla7[Cantidad],Tabla7[Código del producto],$B912,Tabla7[Tipo de movimiento],"SALIDA",Tabla7[Mes],P$5))</f>
        <v>0</v>
      </c>
      <c r="Q912" s="39">
        <f t="shared" si="42"/>
        <v>3.6666666666666665</v>
      </c>
      <c r="R912" s="51" t="str">
        <f>IF($B912="","",IFERROR(VLOOKUP($B912,'ABC rotación'!$C:$G,5,0),"C"))</f>
        <v>B</v>
      </c>
      <c r="S912" s="41">
        <f t="shared" si="43"/>
        <v>49.090909090909093</v>
      </c>
      <c r="T912" s="40">
        <f t="shared" si="44"/>
        <v>6.1363636363636367</v>
      </c>
      <c r="U912" s="23" t="str">
        <f>IF($B912="","",VLOOKUP($T912,Tablas!$X$14:$Y$17,2,1))</f>
        <v>4. NEGRO</v>
      </c>
    </row>
    <row r="913" spans="2:21" x14ac:dyDescent="0.2">
      <c r="B913" s="1">
        <f>IF(Tablas!B911="","",Tablas!B911)</f>
        <v>300908</v>
      </c>
      <c r="C913" s="1" t="str">
        <f>IF(Tablas!C911="","",Tablas!C911)</f>
        <v>MANGUERA CONEXON DEL FILTRO</v>
      </c>
      <c r="D913" s="1" t="str">
        <f>IF(Tablas!D911="","",Tablas!D911)</f>
        <v>03 - FILTROS</v>
      </c>
      <c r="E913" s="1" t="str">
        <f>IF(Tablas!E911="","",Tablas!E911)</f>
        <v>UN</v>
      </c>
      <c r="F913" s="1">
        <f>IF(Tablas!F911="","",Tablas!F911)</f>
        <v>17</v>
      </c>
      <c r="G913" s="1">
        <f>IF(Tablas!I911="","",Tablas!I911)</f>
        <v>5</v>
      </c>
      <c r="H913" s="1">
        <v>8</v>
      </c>
      <c r="I913" s="39">
        <f>IF($B913="","",-SUMIFS(Tabla7[Cantidad],Tabla7[Código del producto],$B913,Tabla7[Tipo de movimiento],"SALIDA",Tabla7[Mes],I$5))</f>
        <v>0</v>
      </c>
      <c r="J913" s="39">
        <f>IF($B913="","",-SUMIFS(Tabla7[Cantidad],Tabla7[Código del producto],$B913,Tabla7[Tipo de movimiento],"SALIDA",Tabla7[Mes],J$5))</f>
        <v>0</v>
      </c>
      <c r="K913" s="39">
        <f>IF($B913="","",-SUMIFS(Tabla7[Cantidad],Tabla7[Código del producto],$B913,Tabla7[Tipo de movimiento],"SALIDA",Tabla7[Mes],K$5))</f>
        <v>20</v>
      </c>
      <c r="L913" s="39">
        <f>IF($B913="","",-SUMIFS(Tabla7[Cantidad],Tabla7[Código del producto],$B913,Tabla7[Tipo de movimiento],"SALIDA",Tabla7[Mes],L$5))</f>
        <v>0</v>
      </c>
      <c r="M913" s="39">
        <f>IF($B913="","",-SUMIFS(Tabla7[Cantidad],Tabla7[Código del producto],$B913,Tabla7[Tipo de movimiento],"SALIDA",Tabla7[Mes],M$5))</f>
        <v>0</v>
      </c>
      <c r="N913" s="39">
        <f>IF($B913="","",-SUMIFS(Tabla7[Cantidad],Tabla7[Código del producto],$B913,Tabla7[Tipo de movimiento],"SALIDA",Tabla7[Mes],N$5))</f>
        <v>0</v>
      </c>
      <c r="O913" s="39">
        <f>IF($B913="","",-SUMIFS(Tabla7[Cantidad],Tabla7[Código del producto],$B913,Tabla7[Tipo de movimiento],"SALIDA",Tabla7[Mes],O$5))</f>
        <v>10</v>
      </c>
      <c r="P913" s="39">
        <f>IF($B913="","",-SUMIFS(Tabla7[Cantidad],Tabla7[Código del producto],$B913,Tabla7[Tipo de movimiento],"SALIDA",Tabla7[Mes],P$5))</f>
        <v>0</v>
      </c>
      <c r="Q913" s="39">
        <f t="shared" si="42"/>
        <v>3.3333333333333335</v>
      </c>
      <c r="R913" s="51" t="str">
        <f>IF($B913="","",IFERROR(VLOOKUP($B913,'ABC rotación'!$C:$G,5,0),"C"))</f>
        <v>A</v>
      </c>
      <c r="S913" s="41">
        <f t="shared" si="43"/>
        <v>72</v>
      </c>
      <c r="T913" s="40">
        <f t="shared" si="44"/>
        <v>4.2352941176470589</v>
      </c>
      <c r="U913" s="23" t="str">
        <f>IF($B913="","",VLOOKUP($T913,Tablas!$X$14:$Y$17,2,1))</f>
        <v>4. NEGRO</v>
      </c>
    </row>
    <row r="914" spans="2:21" x14ac:dyDescent="0.2">
      <c r="B914" s="1">
        <f>IF(Tablas!B912="","",Tablas!B912)</f>
        <v>300909</v>
      </c>
      <c r="C914" s="1" t="str">
        <f>IF(Tablas!C912="","",Tablas!C912)</f>
        <v>RETEN DE HORQUILLA</v>
      </c>
      <c r="D914" s="1" t="str">
        <f>IF(Tablas!D912="","",Tablas!D912)</f>
        <v>06 - AMORTIGUADORES</v>
      </c>
      <c r="E914" s="1" t="str">
        <f>IF(Tablas!E912="","",Tablas!E912)</f>
        <v>UN</v>
      </c>
      <c r="F914" s="1">
        <f>IF(Tablas!F912="","",Tablas!F912)</f>
        <v>5</v>
      </c>
      <c r="G914" s="1">
        <f>IF(Tablas!I912="","",Tablas!I912)</f>
        <v>48</v>
      </c>
      <c r="H914" s="1">
        <v>6</v>
      </c>
      <c r="I914" s="39">
        <f>IF($B914="","",-SUMIFS(Tabla7[Cantidad],Tabla7[Código del producto],$B914,Tabla7[Tipo de movimiento],"SALIDA",Tabla7[Mes],I$5))</f>
        <v>10</v>
      </c>
      <c r="J914" s="39">
        <f>IF($B914="","",-SUMIFS(Tabla7[Cantidad],Tabla7[Código del producto],$B914,Tabla7[Tipo de movimiento],"SALIDA",Tabla7[Mes],J$5))</f>
        <v>0</v>
      </c>
      <c r="K914" s="39">
        <f>IF($B914="","",-SUMIFS(Tabla7[Cantidad],Tabla7[Código del producto],$B914,Tabla7[Tipo de movimiento],"SALIDA",Tabla7[Mes],K$5))</f>
        <v>0</v>
      </c>
      <c r="L914" s="39">
        <f>IF($B914="","",-SUMIFS(Tabla7[Cantidad],Tabla7[Código del producto],$B914,Tabla7[Tipo de movimiento],"SALIDA",Tabla7[Mes],L$5))</f>
        <v>8</v>
      </c>
      <c r="M914" s="39">
        <f>IF($B914="","",-SUMIFS(Tabla7[Cantidad],Tabla7[Código del producto],$B914,Tabla7[Tipo de movimiento],"SALIDA",Tabla7[Mes],M$5))</f>
        <v>33</v>
      </c>
      <c r="N914" s="39">
        <f>IF($B914="","",-SUMIFS(Tabla7[Cantidad],Tabla7[Código del producto],$B914,Tabla7[Tipo de movimiento],"SALIDA",Tabla7[Mes],N$5))</f>
        <v>0</v>
      </c>
      <c r="O914" s="39">
        <f>IF($B914="","",-SUMIFS(Tabla7[Cantidad],Tabla7[Código del producto],$B914,Tabla7[Tipo de movimiento],"SALIDA",Tabla7[Mes],O$5))</f>
        <v>0</v>
      </c>
      <c r="P914" s="39">
        <f>IF($B914="","",-SUMIFS(Tabla7[Cantidad],Tabla7[Código del producto],$B914,Tabla7[Tipo de movimiento],"SALIDA",Tabla7[Mes],P$5))</f>
        <v>0</v>
      </c>
      <c r="Q914" s="39">
        <f t="shared" si="42"/>
        <v>0</v>
      </c>
      <c r="R914" s="51" t="str">
        <f>IF($B914="","",IFERROR(VLOOKUP($B914,'ABC rotación'!$C:$G,5,0),"C"))</f>
        <v>A</v>
      </c>
      <c r="S914" s="41">
        <f t="shared" si="43"/>
        <v>0</v>
      </c>
      <c r="T914" s="40">
        <f t="shared" si="44"/>
        <v>0</v>
      </c>
      <c r="U914" s="23" t="str">
        <f>IF($B914="","",VLOOKUP($T914,Tablas!$X$14:$Y$17,2,1))</f>
        <v>1. ROJO</v>
      </c>
    </row>
    <row r="915" spans="2:21" x14ac:dyDescent="0.2">
      <c r="B915" s="1">
        <f>IF(Tablas!B913="","",Tablas!B913)</f>
        <v>300910</v>
      </c>
      <c r="C915" s="1" t="str">
        <f>IF(Tablas!C913="","",Tablas!C913)</f>
        <v>RESTRICCION DE MOVIMIENTO DE H</v>
      </c>
      <c r="D915" s="1" t="str">
        <f>IF(Tablas!D913="","",Tablas!D913)</f>
        <v>11 - LLANTAS Y HULES</v>
      </c>
      <c r="E915" s="1" t="str">
        <f>IF(Tablas!E913="","",Tablas!E913)</f>
        <v>UN</v>
      </c>
      <c r="F915" s="1">
        <f>IF(Tablas!F913="","",Tablas!F913)</f>
        <v>23</v>
      </c>
      <c r="G915" s="1">
        <f>IF(Tablas!I913="","",Tablas!I913)</f>
        <v>35</v>
      </c>
      <c r="H915" s="1">
        <v>8</v>
      </c>
      <c r="I915" s="39">
        <f>IF($B915="","",-SUMIFS(Tabla7[Cantidad],Tabla7[Código del producto],$B915,Tabla7[Tipo de movimiento],"SALIDA",Tabla7[Mes],I$5))</f>
        <v>0</v>
      </c>
      <c r="J915" s="39">
        <f>IF($B915="","",-SUMIFS(Tabla7[Cantidad],Tabla7[Código del producto],$B915,Tabla7[Tipo de movimiento],"SALIDA",Tabla7[Mes],J$5))</f>
        <v>0</v>
      </c>
      <c r="K915" s="39">
        <f>IF($B915="","",-SUMIFS(Tabla7[Cantidad],Tabla7[Código del producto],$B915,Tabla7[Tipo de movimiento],"SALIDA",Tabla7[Mes],K$5))</f>
        <v>13</v>
      </c>
      <c r="L915" s="39">
        <f>IF($B915="","",-SUMIFS(Tabla7[Cantidad],Tabla7[Código del producto],$B915,Tabla7[Tipo de movimiento],"SALIDA",Tabla7[Mes],L$5))</f>
        <v>0</v>
      </c>
      <c r="M915" s="39">
        <f>IF($B915="","",-SUMIFS(Tabla7[Cantidad],Tabla7[Código del producto],$B915,Tabla7[Tipo de movimiento],"SALIDA",Tabla7[Mes],M$5))</f>
        <v>0</v>
      </c>
      <c r="N915" s="39">
        <f>IF($B915="","",-SUMIFS(Tabla7[Cantidad],Tabla7[Código del producto],$B915,Tabla7[Tipo de movimiento],"SALIDA",Tabla7[Mes],N$5))</f>
        <v>0</v>
      </c>
      <c r="O915" s="39">
        <f>IF($B915="","",-SUMIFS(Tabla7[Cantidad],Tabla7[Código del producto],$B915,Tabla7[Tipo de movimiento],"SALIDA",Tabla7[Mes],O$5))</f>
        <v>17</v>
      </c>
      <c r="P915" s="39">
        <f>IF($B915="","",-SUMIFS(Tabla7[Cantidad],Tabla7[Código del producto],$B915,Tabla7[Tipo de movimiento],"SALIDA",Tabla7[Mes],P$5))</f>
        <v>0</v>
      </c>
      <c r="Q915" s="39">
        <f t="shared" si="42"/>
        <v>5.666666666666667</v>
      </c>
      <c r="R915" s="51" t="str">
        <f>IF($B915="","",IFERROR(VLOOKUP($B915,'ABC rotación'!$C:$G,5,0),"C"))</f>
        <v>A</v>
      </c>
      <c r="S915" s="41">
        <f t="shared" si="43"/>
        <v>42.352941176470587</v>
      </c>
      <c r="T915" s="40">
        <f t="shared" si="44"/>
        <v>1.8414322250639386</v>
      </c>
      <c r="U915" s="23" t="str">
        <f>IF($B915="","",VLOOKUP($T915,Tablas!$X$14:$Y$17,2,1))</f>
        <v>3. VERDE</v>
      </c>
    </row>
    <row r="916" spans="2:21" x14ac:dyDescent="0.2">
      <c r="B916" s="1">
        <f>IF(Tablas!B914="","",Tablas!B914)</f>
        <v>300911</v>
      </c>
      <c r="C916" s="1" t="str">
        <f>IF(Tablas!C914="","",Tablas!C914)</f>
        <v>MOTOR DE ARRANQUE</v>
      </c>
      <c r="D916" s="1" t="str">
        <f>IF(Tablas!D914="","",Tablas!D914)</f>
        <v>15 - MISCELANEOS</v>
      </c>
      <c r="E916" s="1" t="str">
        <f>IF(Tablas!E914="","",Tablas!E914)</f>
        <v>UN</v>
      </c>
      <c r="F916" s="1">
        <f>IF(Tablas!F914="","",Tablas!F914)</f>
        <v>27</v>
      </c>
      <c r="G916" s="1">
        <f>IF(Tablas!I914="","",Tablas!I914)</f>
        <v>34</v>
      </c>
      <c r="H916" s="1">
        <v>2</v>
      </c>
      <c r="I916" s="39">
        <f>IF($B916="","",-SUMIFS(Tabla7[Cantidad],Tabla7[Código del producto],$B916,Tabla7[Tipo de movimiento],"SALIDA",Tabla7[Mes],I$5))</f>
        <v>14</v>
      </c>
      <c r="J916" s="39">
        <f>IF($B916="","",-SUMIFS(Tabla7[Cantidad],Tabla7[Código del producto],$B916,Tabla7[Tipo de movimiento],"SALIDA",Tabla7[Mes],J$5))</f>
        <v>0</v>
      </c>
      <c r="K916" s="39">
        <f>IF($B916="","",-SUMIFS(Tabla7[Cantidad],Tabla7[Código del producto],$B916,Tabla7[Tipo de movimiento],"SALIDA",Tabla7[Mes],K$5))</f>
        <v>14</v>
      </c>
      <c r="L916" s="39">
        <f>IF($B916="","",-SUMIFS(Tabla7[Cantidad],Tabla7[Código del producto],$B916,Tabla7[Tipo de movimiento],"SALIDA",Tabla7[Mes],L$5))</f>
        <v>0</v>
      </c>
      <c r="M916" s="39">
        <f>IF($B916="","",-SUMIFS(Tabla7[Cantidad],Tabla7[Código del producto],$B916,Tabla7[Tipo de movimiento],"SALIDA",Tabla7[Mes],M$5))</f>
        <v>0</v>
      </c>
      <c r="N916" s="39">
        <f>IF($B916="","",-SUMIFS(Tabla7[Cantidad],Tabla7[Código del producto],$B916,Tabla7[Tipo de movimiento],"SALIDA",Tabla7[Mes],N$5))</f>
        <v>0</v>
      </c>
      <c r="O916" s="39">
        <f>IF($B916="","",-SUMIFS(Tabla7[Cantidad],Tabla7[Código del producto],$B916,Tabla7[Tipo de movimiento],"SALIDA",Tabla7[Mes],O$5))</f>
        <v>0</v>
      </c>
      <c r="P916" s="39">
        <f>IF($B916="","",-SUMIFS(Tabla7[Cantidad],Tabla7[Código del producto],$B916,Tabla7[Tipo de movimiento],"SALIDA",Tabla7[Mes],P$5))</f>
        <v>0</v>
      </c>
      <c r="Q916" s="39">
        <f t="shared" si="42"/>
        <v>0</v>
      </c>
      <c r="R916" s="51" t="str">
        <f>IF($B916="","",IFERROR(VLOOKUP($B916,'ABC rotación'!$C:$G,5,0),"C"))</f>
        <v>B</v>
      </c>
      <c r="S916" s="41">
        <f t="shared" si="43"/>
        <v>0</v>
      </c>
      <c r="T916" s="40">
        <f t="shared" si="44"/>
        <v>0</v>
      </c>
      <c r="U916" s="23" t="str">
        <f>IF($B916="","",VLOOKUP($T916,Tablas!$X$14:$Y$17,2,1))</f>
        <v>1. ROJO</v>
      </c>
    </row>
    <row r="917" spans="2:21" x14ac:dyDescent="0.2">
      <c r="B917" s="1">
        <f>IF(Tablas!B915="","",Tablas!B915)</f>
        <v>300912</v>
      </c>
      <c r="C917" s="1" t="str">
        <f>IF(Tablas!C915="","",Tablas!C915)</f>
        <v>CONJUNTO FILTRO DE AIRE</v>
      </c>
      <c r="D917" s="1" t="str">
        <f>IF(Tablas!D915="","",Tablas!D915)</f>
        <v>03 - FILTROS</v>
      </c>
      <c r="E917" s="1" t="str">
        <f>IF(Tablas!E915="","",Tablas!E915)</f>
        <v>UN</v>
      </c>
      <c r="F917" s="1">
        <f>IF(Tablas!F915="","",Tablas!F915)</f>
        <v>21</v>
      </c>
      <c r="G917" s="1">
        <f>IF(Tablas!I915="","",Tablas!I915)</f>
        <v>37</v>
      </c>
      <c r="H917" s="1">
        <v>0</v>
      </c>
      <c r="I917" s="39">
        <f>IF($B917="","",-SUMIFS(Tabla7[Cantidad],Tabla7[Código del producto],$B917,Tabla7[Tipo de movimiento],"SALIDA",Tabla7[Mes],I$5))</f>
        <v>0</v>
      </c>
      <c r="J917" s="39">
        <f>IF($B917="","",-SUMIFS(Tabla7[Cantidad],Tabla7[Código del producto],$B917,Tabla7[Tipo de movimiento],"SALIDA",Tabla7[Mes],J$5))</f>
        <v>0</v>
      </c>
      <c r="K917" s="39">
        <f>IF($B917="","",-SUMIFS(Tabla7[Cantidad],Tabla7[Código del producto],$B917,Tabla7[Tipo de movimiento],"SALIDA",Tabla7[Mes],K$5))</f>
        <v>0</v>
      </c>
      <c r="L917" s="39">
        <f>IF($B917="","",-SUMIFS(Tabla7[Cantidad],Tabla7[Código del producto],$B917,Tabla7[Tipo de movimiento],"SALIDA",Tabla7[Mes],L$5))</f>
        <v>0</v>
      </c>
      <c r="M917" s="39">
        <f>IF($B917="","",-SUMIFS(Tabla7[Cantidad],Tabla7[Código del producto],$B917,Tabla7[Tipo de movimiento],"SALIDA",Tabla7[Mes],M$5))</f>
        <v>0</v>
      </c>
      <c r="N917" s="39">
        <f>IF($B917="","",-SUMIFS(Tabla7[Cantidad],Tabla7[Código del producto],$B917,Tabla7[Tipo de movimiento],"SALIDA",Tabla7[Mes],N$5))</f>
        <v>11</v>
      </c>
      <c r="O917" s="39">
        <f>IF($B917="","",-SUMIFS(Tabla7[Cantidad],Tabla7[Código del producto],$B917,Tabla7[Tipo de movimiento],"SALIDA",Tabla7[Mes],O$5))</f>
        <v>0</v>
      </c>
      <c r="P917" s="39">
        <f>IF($B917="","",-SUMIFS(Tabla7[Cantidad],Tabla7[Código del producto],$B917,Tabla7[Tipo de movimiento],"SALIDA",Tabla7[Mes],P$5))</f>
        <v>0</v>
      </c>
      <c r="Q917" s="39">
        <f t="shared" si="42"/>
        <v>3.6666666666666665</v>
      </c>
      <c r="R917" s="51" t="str">
        <f>IF($B917="","",IFERROR(VLOOKUP($B917,'ABC rotación'!$C:$G,5,0),"C"))</f>
        <v>B</v>
      </c>
      <c r="S917" s="41">
        <f t="shared" si="43"/>
        <v>0</v>
      </c>
      <c r="T917" s="40">
        <f t="shared" si="44"/>
        <v>0</v>
      </c>
      <c r="U917" s="23" t="str">
        <f>IF($B917="","",VLOOKUP($T917,Tablas!$X$14:$Y$17,2,1))</f>
        <v>1. ROJO</v>
      </c>
    </row>
    <row r="918" spans="2:21" x14ac:dyDescent="0.2">
      <c r="B918" s="1">
        <f>IF(Tablas!B916="","",Tablas!B916)</f>
        <v>300913</v>
      </c>
      <c r="C918" s="1" t="str">
        <f>IF(Tablas!C916="","",Tablas!C916)</f>
        <v>BRAZO TENSOR DE CADENA</v>
      </c>
      <c r="D918" s="1" t="str">
        <f>IF(Tablas!D916="","",Tablas!D916)</f>
        <v>09 - PARTES DE MOTOR</v>
      </c>
      <c r="E918" s="1" t="str">
        <f>IF(Tablas!E916="","",Tablas!E916)</f>
        <v>UN</v>
      </c>
      <c r="F918" s="1">
        <f>IF(Tablas!F916="","",Tablas!F916)</f>
        <v>11</v>
      </c>
      <c r="G918" s="1">
        <f>IF(Tablas!I916="","",Tablas!I916)</f>
        <v>13</v>
      </c>
      <c r="H918" s="1">
        <v>4</v>
      </c>
      <c r="I918" s="39">
        <f>IF($B918="","",-SUMIFS(Tabla7[Cantidad],Tabla7[Código del producto],$B918,Tabla7[Tipo de movimiento],"SALIDA",Tabla7[Mes],I$5))</f>
        <v>0</v>
      </c>
      <c r="J918" s="39">
        <f>IF($B918="","",-SUMIFS(Tabla7[Cantidad],Tabla7[Código del producto],$B918,Tabla7[Tipo de movimiento],"SALIDA",Tabla7[Mes],J$5))</f>
        <v>17</v>
      </c>
      <c r="K918" s="39">
        <f>IF($B918="","",-SUMIFS(Tabla7[Cantidad],Tabla7[Código del producto],$B918,Tabla7[Tipo de movimiento],"SALIDA",Tabla7[Mes],K$5))</f>
        <v>0</v>
      </c>
      <c r="L918" s="39">
        <f>IF($B918="","",-SUMIFS(Tabla7[Cantidad],Tabla7[Código del producto],$B918,Tabla7[Tipo de movimiento],"SALIDA",Tabla7[Mes],L$5))</f>
        <v>0</v>
      </c>
      <c r="M918" s="39">
        <f>IF($B918="","",-SUMIFS(Tabla7[Cantidad],Tabla7[Código del producto],$B918,Tabla7[Tipo de movimiento],"SALIDA",Tabla7[Mes],M$5))</f>
        <v>0</v>
      </c>
      <c r="N918" s="39">
        <f>IF($B918="","",-SUMIFS(Tabla7[Cantidad],Tabla7[Código del producto],$B918,Tabla7[Tipo de movimiento],"SALIDA",Tabla7[Mes],N$5))</f>
        <v>17</v>
      </c>
      <c r="O918" s="39">
        <f>IF($B918="","",-SUMIFS(Tabla7[Cantidad],Tabla7[Código del producto],$B918,Tabla7[Tipo de movimiento],"SALIDA",Tabla7[Mes],O$5))</f>
        <v>0</v>
      </c>
      <c r="P918" s="39">
        <f>IF($B918="","",-SUMIFS(Tabla7[Cantidad],Tabla7[Código del producto],$B918,Tabla7[Tipo de movimiento],"SALIDA",Tabla7[Mes],P$5))</f>
        <v>0</v>
      </c>
      <c r="Q918" s="39">
        <f t="shared" si="42"/>
        <v>5.666666666666667</v>
      </c>
      <c r="R918" s="51" t="str">
        <f>IF($B918="","",IFERROR(VLOOKUP($B918,'ABC rotación'!$C:$G,5,0),"C"))</f>
        <v>C</v>
      </c>
      <c r="S918" s="41">
        <f t="shared" si="43"/>
        <v>21.176470588235293</v>
      </c>
      <c r="T918" s="40">
        <f t="shared" si="44"/>
        <v>1.9251336898395721</v>
      </c>
      <c r="U918" s="23" t="str">
        <f>IF($B918="","",VLOOKUP($T918,Tablas!$X$14:$Y$17,2,1))</f>
        <v>3. VERDE</v>
      </c>
    </row>
    <row r="919" spans="2:21" x14ac:dyDescent="0.2">
      <c r="B919" s="1">
        <f>IF(Tablas!B917="","",Tablas!B917)</f>
        <v>300914</v>
      </c>
      <c r="C919" s="1" t="str">
        <f>IF(Tablas!C917="","",Tablas!C917)</f>
        <v>RIN DELANTERO</v>
      </c>
      <c r="D919" s="1" t="str">
        <f>IF(Tablas!D917="","",Tablas!D917)</f>
        <v>13 - TRACCION</v>
      </c>
      <c r="E919" s="1" t="str">
        <f>IF(Tablas!E917="","",Tablas!E917)</f>
        <v>UN</v>
      </c>
      <c r="F919" s="1">
        <f>IF(Tablas!F917="","",Tablas!F917)</f>
        <v>28</v>
      </c>
      <c r="G919" s="1">
        <f>IF(Tablas!I917="","",Tablas!I917)</f>
        <v>33</v>
      </c>
      <c r="H919" s="1">
        <v>10</v>
      </c>
      <c r="I919" s="39">
        <f>IF($B919="","",-SUMIFS(Tabla7[Cantidad],Tabla7[Código del producto],$B919,Tabla7[Tipo de movimiento],"SALIDA",Tabla7[Mes],I$5))</f>
        <v>29</v>
      </c>
      <c r="J919" s="39">
        <f>IF($B919="","",-SUMIFS(Tabla7[Cantidad],Tabla7[Código del producto],$B919,Tabla7[Tipo de movimiento],"SALIDA",Tabla7[Mes],J$5))</f>
        <v>12</v>
      </c>
      <c r="K919" s="39">
        <f>IF($B919="","",-SUMIFS(Tabla7[Cantidad],Tabla7[Código del producto],$B919,Tabla7[Tipo de movimiento],"SALIDA",Tabla7[Mes],K$5))</f>
        <v>0</v>
      </c>
      <c r="L919" s="39">
        <f>IF($B919="","",-SUMIFS(Tabla7[Cantidad],Tabla7[Código del producto],$B919,Tabla7[Tipo de movimiento],"SALIDA",Tabla7[Mes],L$5))</f>
        <v>14</v>
      </c>
      <c r="M919" s="39">
        <f>IF($B919="","",-SUMIFS(Tabla7[Cantidad],Tabla7[Código del producto],$B919,Tabla7[Tipo de movimiento],"SALIDA",Tabla7[Mes],M$5))</f>
        <v>0</v>
      </c>
      <c r="N919" s="39">
        <f>IF($B919="","",-SUMIFS(Tabla7[Cantidad],Tabla7[Código del producto],$B919,Tabla7[Tipo de movimiento],"SALIDA",Tabla7[Mes],N$5))</f>
        <v>14</v>
      </c>
      <c r="O919" s="39">
        <f>IF($B919="","",-SUMIFS(Tabla7[Cantidad],Tabla7[Código del producto],$B919,Tabla7[Tipo de movimiento],"SALIDA",Tabla7[Mes],O$5))</f>
        <v>0</v>
      </c>
      <c r="P919" s="39">
        <f>IF($B919="","",-SUMIFS(Tabla7[Cantidad],Tabla7[Código del producto],$B919,Tabla7[Tipo de movimiento],"SALIDA",Tabla7[Mes],P$5))</f>
        <v>0</v>
      </c>
      <c r="Q919" s="39">
        <f t="shared" si="42"/>
        <v>4.666666666666667</v>
      </c>
      <c r="R919" s="51" t="str">
        <f>IF($B919="","",IFERROR(VLOOKUP($B919,'ABC rotación'!$C:$G,5,0),"C"))</f>
        <v>A</v>
      </c>
      <c r="S919" s="41">
        <f t="shared" si="43"/>
        <v>64.285714285714278</v>
      </c>
      <c r="T919" s="40">
        <f t="shared" si="44"/>
        <v>2.2959183673469385</v>
      </c>
      <c r="U919" s="23" t="str">
        <f>IF($B919="","",VLOOKUP($T919,Tablas!$X$14:$Y$17,2,1))</f>
        <v>4. NEGRO</v>
      </c>
    </row>
    <row r="920" spans="2:21" x14ac:dyDescent="0.2">
      <c r="B920" s="1">
        <f>IF(Tablas!B918="","",Tablas!B918)</f>
        <v>300915</v>
      </c>
      <c r="C920" s="1" t="str">
        <f>IF(Tablas!C918="","",Tablas!C918)</f>
        <v>ACCIONADOR DE EMBRAGUE</v>
      </c>
      <c r="D920" s="1" t="str">
        <f>IF(Tablas!D918="","",Tablas!D918)</f>
        <v>15 - MISCELANEOS</v>
      </c>
      <c r="E920" s="1" t="str">
        <f>IF(Tablas!E918="","",Tablas!E918)</f>
        <v>UN</v>
      </c>
      <c r="F920" s="1">
        <f>IF(Tablas!F918="","",Tablas!F918)</f>
        <v>13</v>
      </c>
      <c r="G920" s="1">
        <f>IF(Tablas!I918="","",Tablas!I918)</f>
        <v>7</v>
      </c>
      <c r="H920" s="1">
        <v>0</v>
      </c>
      <c r="I920" s="39">
        <f>IF($B920="","",-SUMIFS(Tabla7[Cantidad],Tabla7[Código del producto],$B920,Tabla7[Tipo de movimiento],"SALIDA",Tabla7[Mes],I$5))</f>
        <v>0</v>
      </c>
      <c r="J920" s="39">
        <f>IF($B920="","",-SUMIFS(Tabla7[Cantidad],Tabla7[Código del producto],$B920,Tabla7[Tipo de movimiento],"SALIDA",Tabla7[Mes],J$5))</f>
        <v>0</v>
      </c>
      <c r="K920" s="39">
        <f>IF($B920="","",-SUMIFS(Tabla7[Cantidad],Tabla7[Código del producto],$B920,Tabla7[Tipo de movimiento],"SALIDA",Tabla7[Mes],K$5))</f>
        <v>20</v>
      </c>
      <c r="L920" s="39">
        <f>IF($B920="","",-SUMIFS(Tabla7[Cantidad],Tabla7[Código del producto],$B920,Tabla7[Tipo de movimiento],"SALIDA",Tabla7[Mes],L$5))</f>
        <v>0</v>
      </c>
      <c r="M920" s="39">
        <f>IF($B920="","",-SUMIFS(Tabla7[Cantidad],Tabla7[Código del producto],$B920,Tabla7[Tipo de movimiento],"SALIDA",Tabla7[Mes],M$5))</f>
        <v>0</v>
      </c>
      <c r="N920" s="39">
        <f>IF($B920="","",-SUMIFS(Tabla7[Cantidad],Tabla7[Código del producto],$B920,Tabla7[Tipo de movimiento],"SALIDA",Tabla7[Mes],N$5))</f>
        <v>0</v>
      </c>
      <c r="O920" s="39">
        <f>IF($B920="","",-SUMIFS(Tabla7[Cantidad],Tabla7[Código del producto],$B920,Tabla7[Tipo de movimiento],"SALIDA",Tabla7[Mes],O$5))</f>
        <v>0</v>
      </c>
      <c r="P920" s="39">
        <f>IF($B920="","",-SUMIFS(Tabla7[Cantidad],Tabla7[Código del producto],$B920,Tabla7[Tipo de movimiento],"SALIDA",Tabla7[Mes],P$5))</f>
        <v>0</v>
      </c>
      <c r="Q920" s="39">
        <f t="shared" si="42"/>
        <v>0</v>
      </c>
      <c r="R920" s="51" t="str">
        <f>IF($B920="","",IFERROR(VLOOKUP($B920,'ABC rotación'!$C:$G,5,0),"C"))</f>
        <v>B</v>
      </c>
      <c r="S920" s="41">
        <f t="shared" si="43"/>
        <v>0</v>
      </c>
      <c r="T920" s="40">
        <f t="shared" si="44"/>
        <v>0</v>
      </c>
      <c r="U920" s="23" t="str">
        <f>IF($B920="","",VLOOKUP($T920,Tablas!$X$14:$Y$17,2,1))</f>
        <v>1. ROJO</v>
      </c>
    </row>
    <row r="921" spans="2:21" x14ac:dyDescent="0.2">
      <c r="B921" s="1">
        <f>IF(Tablas!B919="","",Tablas!B919)</f>
        <v>300916</v>
      </c>
      <c r="C921" s="1" t="str">
        <f>IF(Tablas!C919="","",Tablas!C919)</f>
        <v>PLACA DE COLOCACION DE ESCAPES</v>
      </c>
      <c r="D921" s="1" t="str">
        <f>IF(Tablas!D919="","",Tablas!D919)</f>
        <v>07 - PEDALES Y POSAPIES</v>
      </c>
      <c r="E921" s="1" t="str">
        <f>IF(Tablas!E919="","",Tablas!E919)</f>
        <v>UN</v>
      </c>
      <c r="F921" s="1">
        <f>IF(Tablas!F919="","",Tablas!F919)</f>
        <v>9</v>
      </c>
      <c r="G921" s="1">
        <f>IF(Tablas!I919="","",Tablas!I919)</f>
        <v>43</v>
      </c>
      <c r="H921" s="1">
        <v>7</v>
      </c>
      <c r="I921" s="39">
        <f>IF($B921="","",-SUMIFS(Tabla7[Cantidad],Tabla7[Código del producto],$B921,Tabla7[Tipo de movimiento],"SALIDA",Tabla7[Mes],I$5))</f>
        <v>0</v>
      </c>
      <c r="J921" s="39">
        <f>IF($B921="","",-SUMIFS(Tabla7[Cantidad],Tabla7[Código del producto],$B921,Tabla7[Tipo de movimiento],"SALIDA",Tabla7[Mes],J$5))</f>
        <v>0</v>
      </c>
      <c r="K921" s="39">
        <f>IF($B921="","",-SUMIFS(Tabla7[Cantidad],Tabla7[Código del producto],$B921,Tabla7[Tipo de movimiento],"SALIDA",Tabla7[Mes],K$5))</f>
        <v>0</v>
      </c>
      <c r="L921" s="39">
        <f>IF($B921="","",-SUMIFS(Tabla7[Cantidad],Tabla7[Código del producto],$B921,Tabla7[Tipo de movimiento],"SALIDA",Tabla7[Mes],L$5))</f>
        <v>0</v>
      </c>
      <c r="M921" s="39">
        <f>IF($B921="","",-SUMIFS(Tabla7[Cantidad],Tabla7[Código del producto],$B921,Tabla7[Tipo de movimiento],"SALIDA",Tabla7[Mes],M$5))</f>
        <v>0</v>
      </c>
      <c r="N921" s="39">
        <f>IF($B921="","",-SUMIFS(Tabla7[Cantidad],Tabla7[Código del producto],$B921,Tabla7[Tipo de movimiento],"SALIDA",Tabla7[Mes],N$5))</f>
        <v>23</v>
      </c>
      <c r="O921" s="39">
        <f>IF($B921="","",-SUMIFS(Tabla7[Cantidad],Tabla7[Código del producto],$B921,Tabla7[Tipo de movimiento],"SALIDA",Tabla7[Mes],O$5))</f>
        <v>9</v>
      </c>
      <c r="P921" s="39">
        <f>IF($B921="","",-SUMIFS(Tabla7[Cantidad],Tabla7[Código del producto],$B921,Tabla7[Tipo de movimiento],"SALIDA",Tabla7[Mes],P$5))</f>
        <v>0</v>
      </c>
      <c r="Q921" s="39">
        <f t="shared" si="42"/>
        <v>10.666666666666666</v>
      </c>
      <c r="R921" s="51" t="str">
        <f>IF($B921="","",IFERROR(VLOOKUP($B921,'ABC rotación'!$C:$G,5,0),"C"))</f>
        <v>A</v>
      </c>
      <c r="S921" s="41">
        <f t="shared" si="43"/>
        <v>19.6875</v>
      </c>
      <c r="T921" s="40">
        <f t="shared" si="44"/>
        <v>2.1875</v>
      </c>
      <c r="U921" s="23" t="str">
        <f>IF($B921="","",VLOOKUP($T921,Tablas!$X$14:$Y$17,2,1))</f>
        <v>4. NEGRO</v>
      </c>
    </row>
    <row r="922" spans="2:21" x14ac:dyDescent="0.2">
      <c r="B922" s="1">
        <f>IF(Tablas!B920="","",Tablas!B920)</f>
        <v>300917</v>
      </c>
      <c r="C922" s="1" t="str">
        <f>IF(Tablas!C920="","",Tablas!C920)</f>
        <v>CUBIERTA DE CAJUELA</v>
      </c>
      <c r="D922" s="1" t="str">
        <f>IF(Tablas!D920="","",Tablas!D920)</f>
        <v>05 - COLISION</v>
      </c>
      <c r="E922" s="1" t="str">
        <f>IF(Tablas!E920="","",Tablas!E920)</f>
        <v>UN</v>
      </c>
      <c r="F922" s="1">
        <f>IF(Tablas!F920="","",Tablas!F920)</f>
        <v>23</v>
      </c>
      <c r="G922" s="1">
        <f>IF(Tablas!I920="","",Tablas!I920)</f>
        <v>11</v>
      </c>
      <c r="H922" s="1">
        <v>0</v>
      </c>
      <c r="I922" s="39">
        <f>IF($B922="","",-SUMIFS(Tabla7[Cantidad],Tabla7[Código del producto],$B922,Tabla7[Tipo de movimiento],"SALIDA",Tabla7[Mes],I$5))</f>
        <v>0</v>
      </c>
      <c r="J922" s="39">
        <f>IF($B922="","",-SUMIFS(Tabla7[Cantidad],Tabla7[Código del producto],$B922,Tabla7[Tipo de movimiento],"SALIDA",Tabla7[Mes],J$5))</f>
        <v>35</v>
      </c>
      <c r="K922" s="39">
        <f>IF($B922="","",-SUMIFS(Tabla7[Cantidad],Tabla7[Código del producto],$B922,Tabla7[Tipo de movimiento],"SALIDA",Tabla7[Mes],K$5))</f>
        <v>0</v>
      </c>
      <c r="L922" s="39">
        <f>IF($B922="","",-SUMIFS(Tabla7[Cantidad],Tabla7[Código del producto],$B922,Tabla7[Tipo de movimiento],"SALIDA",Tabla7[Mes],L$5))</f>
        <v>10</v>
      </c>
      <c r="M922" s="39">
        <f>IF($B922="","",-SUMIFS(Tabla7[Cantidad],Tabla7[Código del producto],$B922,Tabla7[Tipo de movimiento],"SALIDA",Tabla7[Mes],M$5))</f>
        <v>0</v>
      </c>
      <c r="N922" s="39">
        <f>IF($B922="","",-SUMIFS(Tabla7[Cantidad],Tabla7[Código del producto],$B922,Tabla7[Tipo de movimiento],"SALIDA",Tabla7[Mes],N$5))</f>
        <v>27</v>
      </c>
      <c r="O922" s="39">
        <f>IF($B922="","",-SUMIFS(Tabla7[Cantidad],Tabla7[Código del producto],$B922,Tabla7[Tipo de movimiento],"SALIDA",Tabla7[Mes],O$5))</f>
        <v>17</v>
      </c>
      <c r="P922" s="39">
        <f>IF($B922="","",-SUMIFS(Tabla7[Cantidad],Tabla7[Código del producto],$B922,Tabla7[Tipo de movimiento],"SALIDA",Tabla7[Mes],P$5))</f>
        <v>0</v>
      </c>
      <c r="Q922" s="39">
        <f t="shared" si="42"/>
        <v>14.666666666666666</v>
      </c>
      <c r="R922" s="51" t="str">
        <f>IF($B922="","",IFERROR(VLOOKUP($B922,'ABC rotación'!$C:$G,5,0),"C"))</f>
        <v>A</v>
      </c>
      <c r="S922" s="41">
        <f t="shared" si="43"/>
        <v>0</v>
      </c>
      <c r="T922" s="40">
        <f t="shared" si="44"/>
        <v>0</v>
      </c>
      <c r="U922" s="23" t="str">
        <f>IF($B922="","",VLOOKUP($T922,Tablas!$X$14:$Y$17,2,1))</f>
        <v>1. ROJO</v>
      </c>
    </row>
    <row r="923" spans="2:21" x14ac:dyDescent="0.2">
      <c r="B923" s="1">
        <f>IF(Tablas!B921="","",Tablas!B921)</f>
        <v>300918</v>
      </c>
      <c r="C923" s="1" t="str">
        <f>IF(Tablas!C921="","",Tablas!C921)</f>
        <v>ARNES PRINCIPAL</v>
      </c>
      <c r="D923" s="1" t="str">
        <f>IF(Tablas!D921="","",Tablas!D921)</f>
        <v>08 - ELECTRICO</v>
      </c>
      <c r="E923" s="1" t="str">
        <f>IF(Tablas!E921="","",Tablas!E921)</f>
        <v>UN</v>
      </c>
      <c r="F923" s="1">
        <f>IF(Tablas!F921="","",Tablas!F921)</f>
        <v>9</v>
      </c>
      <c r="G923" s="1">
        <f>IF(Tablas!I921="","",Tablas!I921)</f>
        <v>9</v>
      </c>
      <c r="H923" s="1">
        <v>2</v>
      </c>
      <c r="I923" s="39">
        <f>IF($B923="","",-SUMIFS(Tabla7[Cantidad],Tabla7[Código del producto],$B923,Tabla7[Tipo de movimiento],"SALIDA",Tabla7[Mes],I$5))</f>
        <v>0</v>
      </c>
      <c r="J923" s="39">
        <f>IF($B923="","",-SUMIFS(Tabla7[Cantidad],Tabla7[Código del producto],$B923,Tabla7[Tipo de movimiento],"SALIDA",Tabla7[Mes],J$5))</f>
        <v>0</v>
      </c>
      <c r="K923" s="39">
        <f>IF($B923="","",-SUMIFS(Tabla7[Cantidad],Tabla7[Código del producto],$B923,Tabla7[Tipo de movimiento],"SALIDA",Tabla7[Mes],K$5))</f>
        <v>0</v>
      </c>
      <c r="L923" s="39">
        <f>IF($B923="","",-SUMIFS(Tabla7[Cantidad],Tabla7[Código del producto],$B923,Tabla7[Tipo de movimiento],"SALIDA",Tabla7[Mes],L$5))</f>
        <v>11</v>
      </c>
      <c r="M923" s="39">
        <f>IF($B923="","",-SUMIFS(Tabla7[Cantidad],Tabla7[Código del producto],$B923,Tabla7[Tipo de movimiento],"SALIDA",Tabla7[Mes],M$5))</f>
        <v>0</v>
      </c>
      <c r="N923" s="39">
        <f>IF($B923="","",-SUMIFS(Tabla7[Cantidad],Tabla7[Código del producto],$B923,Tabla7[Tipo de movimiento],"SALIDA",Tabla7[Mes],N$5))</f>
        <v>18</v>
      </c>
      <c r="O923" s="39">
        <f>IF($B923="","",-SUMIFS(Tabla7[Cantidad],Tabla7[Código del producto],$B923,Tabla7[Tipo de movimiento],"SALIDA",Tabla7[Mes],O$5))</f>
        <v>8</v>
      </c>
      <c r="P923" s="39">
        <f>IF($B923="","",-SUMIFS(Tabla7[Cantidad],Tabla7[Código del producto],$B923,Tabla7[Tipo de movimiento],"SALIDA",Tabla7[Mes],P$5))</f>
        <v>12</v>
      </c>
      <c r="Q923" s="39">
        <f t="shared" si="42"/>
        <v>12.666666666666666</v>
      </c>
      <c r="R923" s="51" t="str">
        <f>IF($B923="","",IFERROR(VLOOKUP($B923,'ABC rotación'!$C:$G,5,0),"C"))</f>
        <v>A</v>
      </c>
      <c r="S923" s="41">
        <f t="shared" si="43"/>
        <v>4.7368421052631584</v>
      </c>
      <c r="T923" s="40">
        <f t="shared" si="44"/>
        <v>0.52631578947368429</v>
      </c>
      <c r="U923" s="23" t="str">
        <f>IF($B923="","",VLOOKUP($T923,Tablas!$X$14:$Y$17,2,1))</f>
        <v>2. AMARILLO</v>
      </c>
    </row>
    <row r="924" spans="2:21" x14ac:dyDescent="0.2">
      <c r="B924" s="1">
        <f>IF(Tablas!B922="","",Tablas!B922)</f>
        <v>300919</v>
      </c>
      <c r="C924" s="1" t="str">
        <f>IF(Tablas!C922="","",Tablas!C922)</f>
        <v>CONJUNTO DE MANDO DERECHO</v>
      </c>
      <c r="D924" s="1" t="str">
        <f>IF(Tablas!D922="","",Tablas!D922)</f>
        <v>10 - PALANCAS Y CHICOTES</v>
      </c>
      <c r="E924" s="1" t="str">
        <f>IF(Tablas!E922="","",Tablas!E922)</f>
        <v>UN</v>
      </c>
      <c r="F924" s="1">
        <f>IF(Tablas!F922="","",Tablas!F922)</f>
        <v>27</v>
      </c>
      <c r="G924" s="1">
        <f>IF(Tablas!I922="","",Tablas!I922)</f>
        <v>9</v>
      </c>
      <c r="H924" s="1">
        <v>7</v>
      </c>
      <c r="I924" s="39">
        <f>IF($B924="","",-SUMIFS(Tabla7[Cantidad],Tabla7[Código del producto],$B924,Tabla7[Tipo de movimiento],"SALIDA",Tabla7[Mes],I$5))</f>
        <v>43</v>
      </c>
      <c r="J924" s="39">
        <f>IF($B924="","",-SUMIFS(Tabla7[Cantidad],Tabla7[Código del producto],$B924,Tabla7[Tipo de movimiento],"SALIDA",Tabla7[Mes],J$5))</f>
        <v>0</v>
      </c>
      <c r="K924" s="39">
        <f>IF($B924="","",-SUMIFS(Tabla7[Cantidad],Tabla7[Código del producto],$B924,Tabla7[Tipo de movimiento],"SALIDA",Tabla7[Mes],K$5))</f>
        <v>0</v>
      </c>
      <c r="L924" s="39">
        <f>IF($B924="","",-SUMIFS(Tabla7[Cantidad],Tabla7[Código del producto],$B924,Tabla7[Tipo de movimiento],"SALIDA",Tabla7[Mes],L$5))</f>
        <v>0</v>
      </c>
      <c r="M924" s="39">
        <f>IF($B924="","",-SUMIFS(Tabla7[Cantidad],Tabla7[Código del producto],$B924,Tabla7[Tipo de movimiento],"SALIDA",Tabla7[Mes],M$5))</f>
        <v>11</v>
      </c>
      <c r="N924" s="39">
        <f>IF($B924="","",-SUMIFS(Tabla7[Cantidad],Tabla7[Código del producto],$B924,Tabla7[Tipo de movimiento],"SALIDA",Tabla7[Mes],N$5))</f>
        <v>0</v>
      </c>
      <c r="O924" s="39">
        <f>IF($B924="","",-SUMIFS(Tabla7[Cantidad],Tabla7[Código del producto],$B924,Tabla7[Tipo de movimiento],"SALIDA",Tabla7[Mes],O$5))</f>
        <v>19</v>
      </c>
      <c r="P924" s="39">
        <f>IF($B924="","",-SUMIFS(Tabla7[Cantidad],Tabla7[Código del producto],$B924,Tabla7[Tipo de movimiento],"SALIDA",Tabla7[Mes],P$5))</f>
        <v>16</v>
      </c>
      <c r="Q924" s="39">
        <f t="shared" si="42"/>
        <v>11.666666666666666</v>
      </c>
      <c r="R924" s="51" t="str">
        <f>IF($B924="","",IFERROR(VLOOKUP($B924,'ABC rotación'!$C:$G,5,0),"C"))</f>
        <v>A</v>
      </c>
      <c r="S924" s="41">
        <f t="shared" si="43"/>
        <v>18</v>
      </c>
      <c r="T924" s="40">
        <f t="shared" si="44"/>
        <v>0.66666666666666663</v>
      </c>
      <c r="U924" s="23" t="str">
        <f>IF($B924="","",VLOOKUP($T924,Tablas!$X$14:$Y$17,2,1))</f>
        <v>2. AMARILLO</v>
      </c>
    </row>
    <row r="925" spans="2:21" x14ac:dyDescent="0.2">
      <c r="B925" s="1">
        <f>IF(Tablas!B923="","",Tablas!B923)</f>
        <v>300920</v>
      </c>
      <c r="C925" s="1" t="str">
        <f>IF(Tablas!C923="","",Tablas!C923)</f>
        <v>GENERADOR</v>
      </c>
      <c r="D925" s="1" t="str">
        <f>IF(Tablas!D923="","",Tablas!D923)</f>
        <v>08 - ELECTRICO</v>
      </c>
      <c r="E925" s="1" t="str">
        <f>IF(Tablas!E923="","",Tablas!E923)</f>
        <v>UN</v>
      </c>
      <c r="F925" s="1">
        <f>IF(Tablas!F923="","",Tablas!F923)</f>
        <v>14</v>
      </c>
      <c r="G925" s="1">
        <f>IF(Tablas!I923="","",Tablas!I923)</f>
        <v>42</v>
      </c>
      <c r="H925" s="1">
        <v>1</v>
      </c>
      <c r="I925" s="39">
        <f>IF($B925="","",-SUMIFS(Tabla7[Cantidad],Tabla7[Código del producto],$B925,Tabla7[Tipo de movimiento],"SALIDA",Tabla7[Mes],I$5))</f>
        <v>0</v>
      </c>
      <c r="J925" s="39">
        <f>IF($B925="","",-SUMIFS(Tabla7[Cantidad],Tabla7[Código del producto],$B925,Tabla7[Tipo de movimiento],"SALIDA",Tabla7[Mes],J$5))</f>
        <v>0</v>
      </c>
      <c r="K925" s="39">
        <f>IF($B925="","",-SUMIFS(Tabla7[Cantidad],Tabla7[Código del producto],$B925,Tabla7[Tipo de movimiento],"SALIDA",Tabla7[Mes],K$5))</f>
        <v>11</v>
      </c>
      <c r="L925" s="39">
        <f>IF($B925="","",-SUMIFS(Tabla7[Cantidad],Tabla7[Código del producto],$B925,Tabla7[Tipo de movimiento],"SALIDA",Tabla7[Mes],L$5))</f>
        <v>0</v>
      </c>
      <c r="M925" s="39">
        <f>IF($B925="","",-SUMIFS(Tabla7[Cantidad],Tabla7[Código del producto],$B925,Tabla7[Tipo de movimiento],"SALIDA",Tabla7[Mes],M$5))</f>
        <v>0</v>
      </c>
      <c r="N925" s="39">
        <f>IF($B925="","",-SUMIFS(Tabla7[Cantidad],Tabla7[Código del producto],$B925,Tabla7[Tipo de movimiento],"SALIDA",Tabla7[Mes],N$5))</f>
        <v>0</v>
      </c>
      <c r="O925" s="39">
        <f>IF($B925="","",-SUMIFS(Tabla7[Cantidad],Tabla7[Código del producto],$B925,Tabla7[Tipo de movimiento],"SALIDA",Tabla7[Mes],O$5))</f>
        <v>0</v>
      </c>
      <c r="P925" s="39">
        <f>IF($B925="","",-SUMIFS(Tabla7[Cantidad],Tabla7[Código del producto],$B925,Tabla7[Tipo de movimiento],"SALIDA",Tabla7[Mes],P$5))</f>
        <v>0</v>
      </c>
      <c r="Q925" s="39">
        <f t="shared" si="42"/>
        <v>0</v>
      </c>
      <c r="R925" s="51" t="str">
        <f>IF($B925="","",IFERROR(VLOOKUP($B925,'ABC rotación'!$C:$G,5,0),"C"))</f>
        <v>C</v>
      </c>
      <c r="S925" s="41">
        <f t="shared" si="43"/>
        <v>0</v>
      </c>
      <c r="T925" s="40">
        <f t="shared" si="44"/>
        <v>0</v>
      </c>
      <c r="U925" s="23" t="str">
        <f>IF($B925="","",VLOOKUP($T925,Tablas!$X$14:$Y$17,2,1))</f>
        <v>1. ROJO</v>
      </c>
    </row>
    <row r="926" spans="2:21" x14ac:dyDescent="0.2">
      <c r="B926" s="1">
        <f>IF(Tablas!B924="","",Tablas!B924)</f>
        <v>300921</v>
      </c>
      <c r="C926" s="1" t="str">
        <f>IF(Tablas!C924="","",Tablas!C924)</f>
        <v>ACTUADOR DE FRENO</v>
      </c>
      <c r="D926" s="1" t="str">
        <f>IF(Tablas!D924="","",Tablas!D924)</f>
        <v>04 - FRENOS Y EMBRAGUES</v>
      </c>
      <c r="E926" s="1" t="str">
        <f>IF(Tablas!E924="","",Tablas!E924)</f>
        <v>UN</v>
      </c>
      <c r="F926" s="1">
        <f>IF(Tablas!F924="","",Tablas!F924)</f>
        <v>27</v>
      </c>
      <c r="G926" s="1">
        <f>IF(Tablas!I924="","",Tablas!I924)</f>
        <v>43</v>
      </c>
      <c r="H926" s="1">
        <v>4</v>
      </c>
      <c r="I926" s="39">
        <f>IF($B926="","",-SUMIFS(Tabla7[Cantidad],Tabla7[Código del producto],$B926,Tabla7[Tipo de movimiento],"SALIDA",Tabla7[Mes],I$5))</f>
        <v>11</v>
      </c>
      <c r="J926" s="39">
        <f>IF($B926="","",-SUMIFS(Tabla7[Cantidad],Tabla7[Código del producto],$B926,Tabla7[Tipo de movimiento],"SALIDA",Tabla7[Mes],J$5))</f>
        <v>0</v>
      </c>
      <c r="K926" s="39">
        <f>IF($B926="","",-SUMIFS(Tabla7[Cantidad],Tabla7[Código del producto],$B926,Tabla7[Tipo de movimiento],"SALIDA",Tabla7[Mes],K$5))</f>
        <v>0</v>
      </c>
      <c r="L926" s="39">
        <f>IF($B926="","",-SUMIFS(Tabla7[Cantidad],Tabla7[Código del producto],$B926,Tabla7[Tipo de movimiento],"SALIDA",Tabla7[Mes],L$5))</f>
        <v>0</v>
      </c>
      <c r="M926" s="39">
        <f>IF($B926="","",-SUMIFS(Tabla7[Cantidad],Tabla7[Código del producto],$B926,Tabla7[Tipo de movimiento],"SALIDA",Tabla7[Mes],M$5))</f>
        <v>0</v>
      </c>
      <c r="N926" s="39">
        <f>IF($B926="","",-SUMIFS(Tabla7[Cantidad],Tabla7[Código del producto],$B926,Tabla7[Tipo de movimiento],"SALIDA",Tabla7[Mes],N$5))</f>
        <v>14</v>
      </c>
      <c r="O926" s="39">
        <f>IF($B926="","",-SUMIFS(Tabla7[Cantidad],Tabla7[Código del producto],$B926,Tabla7[Tipo de movimiento],"SALIDA",Tabla7[Mes],O$5))</f>
        <v>0</v>
      </c>
      <c r="P926" s="39">
        <f>IF($B926="","",-SUMIFS(Tabla7[Cantidad],Tabla7[Código del producto],$B926,Tabla7[Tipo de movimiento],"SALIDA",Tabla7[Mes],P$5))</f>
        <v>15</v>
      </c>
      <c r="Q926" s="39">
        <f t="shared" si="42"/>
        <v>9.6666666666666661</v>
      </c>
      <c r="R926" s="51" t="str">
        <f>IF($B926="","",IFERROR(VLOOKUP($B926,'ABC rotación'!$C:$G,5,0),"C"))</f>
        <v>B</v>
      </c>
      <c r="S926" s="41">
        <f t="shared" si="43"/>
        <v>12.413793103448278</v>
      </c>
      <c r="T926" s="40">
        <f t="shared" si="44"/>
        <v>0.45977011494252878</v>
      </c>
      <c r="U926" s="23" t="str">
        <f>IF($B926="","",VLOOKUP($T926,Tablas!$X$14:$Y$17,2,1))</f>
        <v>1. ROJO</v>
      </c>
    </row>
    <row r="927" spans="2:21" x14ac:dyDescent="0.2">
      <c r="B927" s="1">
        <f>IF(Tablas!B925="","",Tablas!B925)</f>
        <v>300922</v>
      </c>
      <c r="C927" s="1" t="str">
        <f>IF(Tablas!C925="","",Tablas!C925)</f>
        <v>CALAVERA TRASERA</v>
      </c>
      <c r="D927" s="1" t="str">
        <f>IF(Tablas!D925="","",Tablas!D925)</f>
        <v>14 - LUCES</v>
      </c>
      <c r="E927" s="1" t="str">
        <f>IF(Tablas!E925="","",Tablas!E925)</f>
        <v>UN</v>
      </c>
      <c r="F927" s="1">
        <f>IF(Tablas!F925="","",Tablas!F925)</f>
        <v>22</v>
      </c>
      <c r="G927" s="1">
        <f>IF(Tablas!I925="","",Tablas!I925)</f>
        <v>14</v>
      </c>
      <c r="H927" s="1">
        <v>4</v>
      </c>
      <c r="I927" s="39">
        <f>IF($B927="","",-SUMIFS(Tabla7[Cantidad],Tabla7[Código del producto],$B927,Tabla7[Tipo de movimiento],"SALIDA",Tabla7[Mes],I$5))</f>
        <v>0</v>
      </c>
      <c r="J927" s="39">
        <f>IF($B927="","",-SUMIFS(Tabla7[Cantidad],Tabla7[Código del producto],$B927,Tabla7[Tipo de movimiento],"SALIDA",Tabla7[Mes],J$5))</f>
        <v>6</v>
      </c>
      <c r="K927" s="39">
        <f>IF($B927="","",-SUMIFS(Tabla7[Cantidad],Tabla7[Código del producto],$B927,Tabla7[Tipo de movimiento],"SALIDA",Tabla7[Mes],K$5))</f>
        <v>13</v>
      </c>
      <c r="L927" s="39">
        <f>IF($B927="","",-SUMIFS(Tabla7[Cantidad],Tabla7[Código del producto],$B927,Tabla7[Tipo de movimiento],"SALIDA",Tabla7[Mes],L$5))</f>
        <v>0</v>
      </c>
      <c r="M927" s="39">
        <f>IF($B927="","",-SUMIFS(Tabla7[Cantidad],Tabla7[Código del producto],$B927,Tabla7[Tipo de movimiento],"SALIDA",Tabla7[Mes],M$5))</f>
        <v>0</v>
      </c>
      <c r="N927" s="39">
        <f>IF($B927="","",-SUMIFS(Tabla7[Cantidad],Tabla7[Código del producto],$B927,Tabla7[Tipo de movimiento],"SALIDA",Tabla7[Mes],N$5))</f>
        <v>0</v>
      </c>
      <c r="O927" s="39">
        <f>IF($B927="","",-SUMIFS(Tabla7[Cantidad],Tabla7[Código del producto],$B927,Tabla7[Tipo de movimiento],"SALIDA",Tabla7[Mes],O$5))</f>
        <v>0</v>
      </c>
      <c r="P927" s="39">
        <f>IF($B927="","",-SUMIFS(Tabla7[Cantidad],Tabla7[Código del producto],$B927,Tabla7[Tipo de movimiento],"SALIDA",Tabla7[Mes],P$5))</f>
        <v>0</v>
      </c>
      <c r="Q927" s="39">
        <f t="shared" si="42"/>
        <v>0</v>
      </c>
      <c r="R927" s="51" t="str">
        <f>IF($B927="","",IFERROR(VLOOKUP($B927,'ABC rotación'!$C:$G,5,0),"C"))</f>
        <v>B</v>
      </c>
      <c r="S927" s="41">
        <f t="shared" si="43"/>
        <v>0</v>
      </c>
      <c r="T927" s="40">
        <f t="shared" si="44"/>
        <v>0</v>
      </c>
      <c r="U927" s="23" t="str">
        <f>IF($B927="","",VLOOKUP($T927,Tablas!$X$14:$Y$17,2,1))</f>
        <v>1. ROJO</v>
      </c>
    </row>
    <row r="928" spans="2:21" x14ac:dyDescent="0.2">
      <c r="B928" s="1">
        <f>IF(Tablas!B926="","",Tablas!B926)</f>
        <v>300923</v>
      </c>
      <c r="C928" s="1" t="str">
        <f>IF(Tablas!C926="","",Tablas!C926)</f>
        <v>BASE DEFENSA HORQUILLA DEL</v>
      </c>
      <c r="D928" s="1" t="str">
        <f>IF(Tablas!D926="","",Tablas!D926)</f>
        <v>15 - MISCELANEOS</v>
      </c>
      <c r="E928" s="1" t="str">
        <f>IF(Tablas!E926="","",Tablas!E926)</f>
        <v>UN</v>
      </c>
      <c r="F928" s="1">
        <f>IF(Tablas!F926="","",Tablas!F926)</f>
        <v>22</v>
      </c>
      <c r="G928" s="1">
        <f>IF(Tablas!I926="","",Tablas!I926)</f>
        <v>27</v>
      </c>
      <c r="H928" s="1">
        <v>10</v>
      </c>
      <c r="I928" s="39">
        <f>IF($B928="","",-SUMIFS(Tabla7[Cantidad],Tabla7[Código del producto],$B928,Tabla7[Tipo de movimiento],"SALIDA",Tabla7[Mes],I$5))</f>
        <v>17</v>
      </c>
      <c r="J928" s="39">
        <f>IF($B928="","",-SUMIFS(Tabla7[Cantidad],Tabla7[Código del producto],$B928,Tabla7[Tipo de movimiento],"SALIDA",Tabla7[Mes],J$5))</f>
        <v>9</v>
      </c>
      <c r="K928" s="39">
        <f>IF($B928="","",-SUMIFS(Tabla7[Cantidad],Tabla7[Código del producto],$B928,Tabla7[Tipo de movimiento],"SALIDA",Tabla7[Mes],K$5))</f>
        <v>0</v>
      </c>
      <c r="L928" s="39">
        <f>IF($B928="","",-SUMIFS(Tabla7[Cantidad],Tabla7[Código del producto],$B928,Tabla7[Tipo de movimiento],"SALIDA",Tabla7[Mes],L$5))</f>
        <v>0</v>
      </c>
      <c r="M928" s="39">
        <f>IF($B928="","",-SUMIFS(Tabla7[Cantidad],Tabla7[Código del producto],$B928,Tabla7[Tipo de movimiento],"SALIDA",Tabla7[Mes],M$5))</f>
        <v>20</v>
      </c>
      <c r="N928" s="39">
        <f>IF($B928="","",-SUMIFS(Tabla7[Cantidad],Tabla7[Código del producto],$B928,Tabla7[Tipo de movimiento],"SALIDA",Tabla7[Mes],N$5))</f>
        <v>0</v>
      </c>
      <c r="O928" s="39">
        <f>IF($B928="","",-SUMIFS(Tabla7[Cantidad],Tabla7[Código del producto],$B928,Tabla7[Tipo de movimiento],"SALIDA",Tabla7[Mes],O$5))</f>
        <v>0</v>
      </c>
      <c r="P928" s="39">
        <f>IF($B928="","",-SUMIFS(Tabla7[Cantidad],Tabla7[Código del producto],$B928,Tabla7[Tipo de movimiento],"SALIDA",Tabla7[Mes],P$5))</f>
        <v>0</v>
      </c>
      <c r="Q928" s="39">
        <f t="shared" si="42"/>
        <v>0</v>
      </c>
      <c r="R928" s="51" t="str">
        <f>IF($B928="","",IFERROR(VLOOKUP($B928,'ABC rotación'!$C:$G,5,0),"C"))</f>
        <v>A</v>
      </c>
      <c r="S928" s="41">
        <f t="shared" si="43"/>
        <v>0</v>
      </c>
      <c r="T928" s="40">
        <f t="shared" si="44"/>
        <v>0</v>
      </c>
      <c r="U928" s="23" t="str">
        <f>IF($B928="","",VLOOKUP($T928,Tablas!$X$14:$Y$17,2,1))</f>
        <v>1. ROJO</v>
      </c>
    </row>
    <row r="929" spans="2:21" x14ac:dyDescent="0.2">
      <c r="B929" s="1">
        <f>IF(Tablas!B927="","",Tablas!B927)</f>
        <v>300924</v>
      </c>
      <c r="C929" s="1" t="str">
        <f>IF(Tablas!C927="","",Tablas!C927)</f>
        <v>AMORTIGUADOR DELANTERO DERECHO</v>
      </c>
      <c r="D929" s="1" t="str">
        <f>IF(Tablas!D927="","",Tablas!D927)</f>
        <v>06 - AMORTIGUADORES</v>
      </c>
      <c r="E929" s="1" t="str">
        <f>IF(Tablas!E927="","",Tablas!E927)</f>
        <v>UN</v>
      </c>
      <c r="F929" s="1">
        <f>IF(Tablas!F927="","",Tablas!F927)</f>
        <v>10</v>
      </c>
      <c r="G929" s="1">
        <f>IF(Tablas!I927="","",Tablas!I927)</f>
        <v>34</v>
      </c>
      <c r="H929" s="1">
        <v>9</v>
      </c>
      <c r="I929" s="39">
        <f>IF($B929="","",-SUMIFS(Tabla7[Cantidad],Tabla7[Código del producto],$B929,Tabla7[Tipo de movimiento],"SALIDA",Tabla7[Mes],I$5))</f>
        <v>11</v>
      </c>
      <c r="J929" s="39">
        <f>IF($B929="","",-SUMIFS(Tabla7[Cantidad],Tabla7[Código del producto],$B929,Tabla7[Tipo de movimiento],"SALIDA",Tabla7[Mes],J$5))</f>
        <v>0</v>
      </c>
      <c r="K929" s="39">
        <f>IF($B929="","",-SUMIFS(Tabla7[Cantidad],Tabla7[Código del producto],$B929,Tabla7[Tipo de movimiento],"SALIDA",Tabla7[Mes],K$5))</f>
        <v>0</v>
      </c>
      <c r="L929" s="39">
        <f>IF($B929="","",-SUMIFS(Tabla7[Cantidad],Tabla7[Código del producto],$B929,Tabla7[Tipo de movimiento],"SALIDA",Tabla7[Mes],L$5))</f>
        <v>18</v>
      </c>
      <c r="M929" s="39">
        <f>IF($B929="","",-SUMIFS(Tabla7[Cantidad],Tabla7[Código del producto],$B929,Tabla7[Tipo de movimiento],"SALIDA",Tabla7[Mes],M$5))</f>
        <v>0</v>
      </c>
      <c r="N929" s="39">
        <f>IF($B929="","",-SUMIFS(Tabla7[Cantidad],Tabla7[Código del producto],$B929,Tabla7[Tipo de movimiento],"SALIDA",Tabla7[Mes],N$5))</f>
        <v>0</v>
      </c>
      <c r="O929" s="39">
        <f>IF($B929="","",-SUMIFS(Tabla7[Cantidad],Tabla7[Código del producto],$B929,Tabla7[Tipo de movimiento],"SALIDA",Tabla7[Mes],O$5))</f>
        <v>0</v>
      </c>
      <c r="P929" s="39">
        <f>IF($B929="","",-SUMIFS(Tabla7[Cantidad],Tabla7[Código del producto],$B929,Tabla7[Tipo de movimiento],"SALIDA",Tabla7[Mes],P$5))</f>
        <v>0</v>
      </c>
      <c r="Q929" s="39">
        <f t="shared" si="42"/>
        <v>0</v>
      </c>
      <c r="R929" s="51" t="str">
        <f>IF($B929="","",IFERROR(VLOOKUP($B929,'ABC rotación'!$C:$G,5,0),"C"))</f>
        <v>C</v>
      </c>
      <c r="S929" s="41">
        <f t="shared" si="43"/>
        <v>0</v>
      </c>
      <c r="T929" s="40">
        <f t="shared" si="44"/>
        <v>0</v>
      </c>
      <c r="U929" s="23" t="str">
        <f>IF($B929="","",VLOOKUP($T929,Tablas!$X$14:$Y$17,2,1))</f>
        <v>1. ROJO</v>
      </c>
    </row>
    <row r="930" spans="2:21" x14ac:dyDescent="0.2">
      <c r="B930" s="1">
        <f>IF(Tablas!B928="","",Tablas!B928)</f>
        <v>300925</v>
      </c>
      <c r="C930" s="1" t="str">
        <f>IF(Tablas!C928="","",Tablas!C928)</f>
        <v>CONJUNTO PEDALES Y POSPIE IZQ</v>
      </c>
      <c r="D930" s="1" t="str">
        <f>IF(Tablas!D928="","",Tablas!D928)</f>
        <v>07 - PEDALES Y POSAPIES</v>
      </c>
      <c r="E930" s="1" t="str">
        <f>IF(Tablas!E928="","",Tablas!E928)</f>
        <v>UN</v>
      </c>
      <c r="F930" s="1">
        <f>IF(Tablas!F928="","",Tablas!F928)</f>
        <v>14</v>
      </c>
      <c r="G930" s="1">
        <f>IF(Tablas!I928="","",Tablas!I928)</f>
        <v>5</v>
      </c>
      <c r="H930" s="1">
        <v>4</v>
      </c>
      <c r="I930" s="39">
        <f>IF($B930="","",-SUMIFS(Tabla7[Cantidad],Tabla7[Código del producto],$B930,Tabla7[Tipo de movimiento],"SALIDA",Tabla7[Mes],I$5))</f>
        <v>0</v>
      </c>
      <c r="J930" s="39">
        <f>IF($B930="","",-SUMIFS(Tabla7[Cantidad],Tabla7[Código del producto],$B930,Tabla7[Tipo de movimiento],"SALIDA",Tabla7[Mes],J$5))</f>
        <v>13</v>
      </c>
      <c r="K930" s="39">
        <f>IF($B930="","",-SUMIFS(Tabla7[Cantidad],Tabla7[Código del producto],$B930,Tabla7[Tipo de movimiento],"SALIDA",Tabla7[Mes],K$5))</f>
        <v>7</v>
      </c>
      <c r="L930" s="39">
        <f>IF($B930="","",-SUMIFS(Tabla7[Cantidad],Tabla7[Código del producto],$B930,Tabla7[Tipo de movimiento],"SALIDA",Tabla7[Mes],L$5))</f>
        <v>0</v>
      </c>
      <c r="M930" s="39">
        <f>IF($B930="","",-SUMIFS(Tabla7[Cantidad],Tabla7[Código del producto],$B930,Tabla7[Tipo de movimiento],"SALIDA",Tabla7[Mes],M$5))</f>
        <v>0</v>
      </c>
      <c r="N930" s="39">
        <f>IF($B930="","",-SUMIFS(Tabla7[Cantidad],Tabla7[Código del producto],$B930,Tabla7[Tipo de movimiento],"SALIDA",Tabla7[Mes],N$5))</f>
        <v>0</v>
      </c>
      <c r="O930" s="39">
        <f>IF($B930="","",-SUMIFS(Tabla7[Cantidad],Tabla7[Código del producto],$B930,Tabla7[Tipo de movimiento],"SALIDA",Tabla7[Mes],O$5))</f>
        <v>0</v>
      </c>
      <c r="P930" s="39">
        <f>IF($B930="","",-SUMIFS(Tabla7[Cantidad],Tabla7[Código del producto],$B930,Tabla7[Tipo de movimiento],"SALIDA",Tabla7[Mes],P$5))</f>
        <v>0</v>
      </c>
      <c r="Q930" s="39">
        <f t="shared" si="42"/>
        <v>0</v>
      </c>
      <c r="R930" s="51" t="str">
        <f>IF($B930="","",IFERROR(VLOOKUP($B930,'ABC rotación'!$C:$G,5,0),"C"))</f>
        <v>C</v>
      </c>
      <c r="S930" s="41">
        <f t="shared" si="43"/>
        <v>0</v>
      </c>
      <c r="T930" s="40">
        <f t="shared" si="44"/>
        <v>0</v>
      </c>
      <c r="U930" s="23" t="str">
        <f>IF($B930="","",VLOOKUP($T930,Tablas!$X$14:$Y$17,2,1))</f>
        <v>1. ROJO</v>
      </c>
    </row>
    <row r="931" spans="2:21" x14ac:dyDescent="0.2">
      <c r="B931" s="1">
        <f>IF(Tablas!B929="","",Tablas!B929)</f>
        <v>300926</v>
      </c>
      <c r="C931" s="1" t="str">
        <f>IF(Tablas!C929="","",Tablas!C929)</f>
        <v>UNIDAD MEDIDORA DE TACOMETRO</v>
      </c>
      <c r="D931" s="1" t="str">
        <f>IF(Tablas!D929="","",Tablas!D929)</f>
        <v>09 - PARTES DE MOTOR</v>
      </c>
      <c r="E931" s="1" t="str">
        <f>IF(Tablas!E929="","",Tablas!E929)</f>
        <v>UN</v>
      </c>
      <c r="F931" s="1">
        <f>IF(Tablas!F929="","",Tablas!F929)</f>
        <v>11</v>
      </c>
      <c r="G931" s="1">
        <f>IF(Tablas!I929="","",Tablas!I929)</f>
        <v>24</v>
      </c>
      <c r="H931" s="1">
        <v>4</v>
      </c>
      <c r="I931" s="39">
        <f>IF($B931="","",-SUMIFS(Tabla7[Cantidad],Tabla7[Código del producto],$B931,Tabla7[Tipo de movimiento],"SALIDA",Tabla7[Mes],I$5))</f>
        <v>13</v>
      </c>
      <c r="J931" s="39">
        <f>IF($B931="","",-SUMIFS(Tabla7[Cantidad],Tabla7[Código del producto],$B931,Tabla7[Tipo de movimiento],"SALIDA",Tabla7[Mes],J$5))</f>
        <v>0</v>
      </c>
      <c r="K931" s="39">
        <f>IF($B931="","",-SUMIFS(Tabla7[Cantidad],Tabla7[Código del producto],$B931,Tabla7[Tipo de movimiento],"SALIDA",Tabla7[Mes],K$5))</f>
        <v>0</v>
      </c>
      <c r="L931" s="39">
        <f>IF($B931="","",-SUMIFS(Tabla7[Cantidad],Tabla7[Código del producto],$B931,Tabla7[Tipo de movimiento],"SALIDA",Tabla7[Mes],L$5))</f>
        <v>0</v>
      </c>
      <c r="M931" s="39">
        <f>IF($B931="","",-SUMIFS(Tabla7[Cantidad],Tabla7[Código del producto],$B931,Tabla7[Tipo de movimiento],"SALIDA",Tabla7[Mes],M$5))</f>
        <v>0</v>
      </c>
      <c r="N931" s="39">
        <f>IF($B931="","",-SUMIFS(Tabla7[Cantidad],Tabla7[Código del producto],$B931,Tabla7[Tipo de movimiento],"SALIDA",Tabla7[Mes],N$5))</f>
        <v>0</v>
      </c>
      <c r="O931" s="39">
        <f>IF($B931="","",-SUMIFS(Tabla7[Cantidad],Tabla7[Código del producto],$B931,Tabla7[Tipo de movimiento],"SALIDA",Tabla7[Mes],O$5))</f>
        <v>0</v>
      </c>
      <c r="P931" s="39">
        <f>IF($B931="","",-SUMIFS(Tabla7[Cantidad],Tabla7[Código del producto],$B931,Tabla7[Tipo de movimiento],"SALIDA",Tabla7[Mes],P$5))</f>
        <v>0</v>
      </c>
      <c r="Q931" s="39">
        <f t="shared" si="42"/>
        <v>0</v>
      </c>
      <c r="R931" s="51" t="str">
        <f>IF($B931="","",IFERROR(VLOOKUP($B931,'ABC rotación'!$C:$G,5,0),"C"))</f>
        <v>C</v>
      </c>
      <c r="S931" s="41">
        <f t="shared" si="43"/>
        <v>0</v>
      </c>
      <c r="T931" s="40">
        <f t="shared" si="44"/>
        <v>0</v>
      </c>
      <c r="U931" s="23" t="str">
        <f>IF($B931="","",VLOOKUP($T931,Tablas!$X$14:$Y$17,2,1))</f>
        <v>1. ROJO</v>
      </c>
    </row>
    <row r="932" spans="2:21" x14ac:dyDescent="0.2">
      <c r="B932" s="1">
        <f>IF(Tablas!B930="","",Tablas!B930)</f>
        <v>300927</v>
      </c>
      <c r="C932" s="1" t="str">
        <f>IF(Tablas!C930="","",Tablas!C930)</f>
        <v>CUBIERTA DE BATERIA</v>
      </c>
      <c r="D932" s="1" t="str">
        <f>IF(Tablas!D930="","",Tablas!D930)</f>
        <v>05 - COLISION</v>
      </c>
      <c r="E932" s="1" t="str">
        <f>IF(Tablas!E930="","",Tablas!E930)</f>
        <v>UN</v>
      </c>
      <c r="F932" s="1">
        <f>IF(Tablas!F930="","",Tablas!F930)</f>
        <v>16</v>
      </c>
      <c r="G932" s="1">
        <f>IF(Tablas!I930="","",Tablas!I930)</f>
        <v>50</v>
      </c>
      <c r="H932" s="1">
        <v>10</v>
      </c>
      <c r="I932" s="39">
        <f>IF($B932="","",-SUMIFS(Tabla7[Cantidad],Tabla7[Código del producto],$B932,Tabla7[Tipo de movimiento],"SALIDA",Tabla7[Mes],I$5))</f>
        <v>0</v>
      </c>
      <c r="J932" s="39">
        <f>IF($B932="","",-SUMIFS(Tabla7[Cantidad],Tabla7[Código del producto],$B932,Tabla7[Tipo de movimiento],"SALIDA",Tabla7[Mes],J$5))</f>
        <v>0</v>
      </c>
      <c r="K932" s="39">
        <f>IF($B932="","",-SUMIFS(Tabla7[Cantidad],Tabla7[Código del producto],$B932,Tabla7[Tipo de movimiento],"SALIDA",Tabla7[Mes],K$5))</f>
        <v>19</v>
      </c>
      <c r="L932" s="39">
        <f>IF($B932="","",-SUMIFS(Tabla7[Cantidad],Tabla7[Código del producto],$B932,Tabla7[Tipo de movimiento],"SALIDA",Tabla7[Mes],L$5))</f>
        <v>0</v>
      </c>
      <c r="M932" s="39">
        <f>IF($B932="","",-SUMIFS(Tabla7[Cantidad],Tabla7[Código del producto],$B932,Tabla7[Tipo de movimiento],"SALIDA",Tabla7[Mes],M$5))</f>
        <v>0</v>
      </c>
      <c r="N932" s="39">
        <f>IF($B932="","",-SUMIFS(Tabla7[Cantidad],Tabla7[Código del producto],$B932,Tabla7[Tipo de movimiento],"SALIDA",Tabla7[Mes],N$5))</f>
        <v>0</v>
      </c>
      <c r="O932" s="39">
        <f>IF($B932="","",-SUMIFS(Tabla7[Cantidad],Tabla7[Código del producto],$B932,Tabla7[Tipo de movimiento],"SALIDA",Tabla7[Mes],O$5))</f>
        <v>0</v>
      </c>
      <c r="P932" s="39">
        <f>IF($B932="","",-SUMIFS(Tabla7[Cantidad],Tabla7[Código del producto],$B932,Tabla7[Tipo de movimiento],"SALIDA",Tabla7[Mes],P$5))</f>
        <v>0</v>
      </c>
      <c r="Q932" s="39">
        <f t="shared" si="42"/>
        <v>0</v>
      </c>
      <c r="R932" s="51" t="str">
        <f>IF($B932="","",IFERROR(VLOOKUP($B932,'ABC rotación'!$C:$G,5,0),"C"))</f>
        <v>B</v>
      </c>
      <c r="S932" s="41">
        <f t="shared" si="43"/>
        <v>0</v>
      </c>
      <c r="T932" s="40">
        <f t="shared" si="44"/>
        <v>0</v>
      </c>
      <c r="U932" s="23" t="str">
        <f>IF($B932="","",VLOOKUP($T932,Tablas!$X$14:$Y$17,2,1))</f>
        <v>1. ROJO</v>
      </c>
    </row>
    <row r="933" spans="2:21" x14ac:dyDescent="0.2">
      <c r="B933" s="1">
        <f>IF(Tablas!B931="","",Tablas!B931)</f>
        <v>300928</v>
      </c>
      <c r="C933" s="1" t="str">
        <f>IF(Tablas!C931="","",Tablas!C931)</f>
        <v>COMPONENTE DE CARTER IZQUIERDO</v>
      </c>
      <c r="D933" s="1" t="str">
        <f>IF(Tablas!D931="","",Tablas!D931)</f>
        <v>15 - MISCELANEOS</v>
      </c>
      <c r="E933" s="1" t="str">
        <f>IF(Tablas!E931="","",Tablas!E931)</f>
        <v>UN</v>
      </c>
      <c r="F933" s="1">
        <f>IF(Tablas!F931="","",Tablas!F931)</f>
        <v>30</v>
      </c>
      <c r="G933" s="1">
        <f>IF(Tablas!I931="","",Tablas!I931)</f>
        <v>50</v>
      </c>
      <c r="H933" s="1">
        <v>10</v>
      </c>
      <c r="I933" s="39">
        <f>IF($B933="","",-SUMIFS(Tabla7[Cantidad],Tabla7[Código del producto],$B933,Tabla7[Tipo de movimiento],"SALIDA",Tabla7[Mes],I$5))</f>
        <v>0</v>
      </c>
      <c r="J933" s="39">
        <f>IF($B933="","",-SUMIFS(Tabla7[Cantidad],Tabla7[Código del producto],$B933,Tabla7[Tipo de movimiento],"SALIDA",Tabla7[Mes],J$5))</f>
        <v>0</v>
      </c>
      <c r="K933" s="39">
        <f>IF($B933="","",-SUMIFS(Tabla7[Cantidad],Tabla7[Código del producto],$B933,Tabla7[Tipo de movimiento],"SALIDA",Tabla7[Mes],K$5))</f>
        <v>0</v>
      </c>
      <c r="L933" s="39">
        <f>IF($B933="","",-SUMIFS(Tabla7[Cantidad],Tabla7[Código del producto],$B933,Tabla7[Tipo de movimiento],"SALIDA",Tabla7[Mes],L$5))</f>
        <v>0</v>
      </c>
      <c r="M933" s="39">
        <f>IF($B933="","",-SUMIFS(Tabla7[Cantidad],Tabla7[Código del producto],$B933,Tabla7[Tipo de movimiento],"SALIDA",Tabla7[Mes],M$5))</f>
        <v>0</v>
      </c>
      <c r="N933" s="39">
        <f>IF($B933="","",-SUMIFS(Tabla7[Cantidad],Tabla7[Código del producto],$B933,Tabla7[Tipo de movimiento],"SALIDA",Tabla7[Mes],N$5))</f>
        <v>0</v>
      </c>
      <c r="O933" s="39">
        <f>IF($B933="","",-SUMIFS(Tabla7[Cantidad],Tabla7[Código del producto],$B933,Tabla7[Tipo de movimiento],"SALIDA",Tabla7[Mes],O$5))</f>
        <v>0</v>
      </c>
      <c r="P933" s="39">
        <f>IF($B933="","",-SUMIFS(Tabla7[Cantidad],Tabla7[Código del producto],$B933,Tabla7[Tipo de movimiento],"SALIDA",Tabla7[Mes],P$5))</f>
        <v>0</v>
      </c>
      <c r="Q933" s="39">
        <f t="shared" si="42"/>
        <v>0</v>
      </c>
      <c r="R933" s="51" t="str">
        <f>IF($B933="","",IFERROR(VLOOKUP($B933,'ABC rotación'!$C:$G,5,0),"C"))</f>
        <v>C</v>
      </c>
      <c r="S933" s="41">
        <f t="shared" si="43"/>
        <v>0</v>
      </c>
      <c r="T933" s="40">
        <f t="shared" si="44"/>
        <v>0</v>
      </c>
      <c r="U933" s="23" t="str">
        <f>IF($B933="","",VLOOKUP($T933,Tablas!$X$14:$Y$17,2,1))</f>
        <v>1. ROJO</v>
      </c>
    </row>
    <row r="934" spans="2:21" x14ac:dyDescent="0.2">
      <c r="B934" s="1">
        <f>IF(Tablas!B932="","",Tablas!B932)</f>
        <v>300929</v>
      </c>
      <c r="C934" s="1" t="str">
        <f>IF(Tablas!C932="","",Tablas!C932)</f>
        <v>EMPAQUETADURA FILTRO DE ACEITE</v>
      </c>
      <c r="D934" s="1" t="str">
        <f>IF(Tablas!D932="","",Tablas!D932)</f>
        <v>03 - FILTROS</v>
      </c>
      <c r="E934" s="1" t="str">
        <f>IF(Tablas!E932="","",Tablas!E932)</f>
        <v>UN</v>
      </c>
      <c r="F934" s="1">
        <f>IF(Tablas!F932="","",Tablas!F932)</f>
        <v>25</v>
      </c>
      <c r="G934" s="1">
        <f>IF(Tablas!I932="","",Tablas!I932)</f>
        <v>19</v>
      </c>
      <c r="H934" s="1">
        <v>5</v>
      </c>
      <c r="I934" s="39">
        <f>IF($B934="","",-SUMIFS(Tabla7[Cantidad],Tabla7[Código del producto],$B934,Tabla7[Tipo de movimiento],"SALIDA",Tabla7[Mes],I$5))</f>
        <v>0</v>
      </c>
      <c r="J934" s="39">
        <f>IF($B934="","",-SUMIFS(Tabla7[Cantidad],Tabla7[Código del producto],$B934,Tabla7[Tipo de movimiento],"SALIDA",Tabla7[Mes],J$5))</f>
        <v>0</v>
      </c>
      <c r="K934" s="39">
        <f>IF($B934="","",-SUMIFS(Tabla7[Cantidad],Tabla7[Código del producto],$B934,Tabla7[Tipo de movimiento],"SALIDA",Tabla7[Mes],K$5))</f>
        <v>0</v>
      </c>
      <c r="L934" s="39">
        <f>IF($B934="","",-SUMIFS(Tabla7[Cantidad],Tabla7[Código del producto],$B934,Tabla7[Tipo de movimiento],"SALIDA",Tabla7[Mes],L$5))</f>
        <v>0</v>
      </c>
      <c r="M934" s="39">
        <f>IF($B934="","",-SUMIFS(Tabla7[Cantidad],Tabla7[Código del producto],$B934,Tabla7[Tipo de movimiento],"SALIDA",Tabla7[Mes],M$5))</f>
        <v>0</v>
      </c>
      <c r="N934" s="39">
        <f>IF($B934="","",-SUMIFS(Tabla7[Cantidad],Tabla7[Código del producto],$B934,Tabla7[Tipo de movimiento],"SALIDA",Tabla7[Mes],N$5))</f>
        <v>26</v>
      </c>
      <c r="O934" s="39">
        <f>IF($B934="","",-SUMIFS(Tabla7[Cantidad],Tabla7[Código del producto],$B934,Tabla7[Tipo de movimiento],"SALIDA",Tabla7[Mes],O$5))</f>
        <v>0</v>
      </c>
      <c r="P934" s="39">
        <f>IF($B934="","",-SUMIFS(Tabla7[Cantidad],Tabla7[Código del producto],$B934,Tabla7[Tipo de movimiento],"SALIDA",Tabla7[Mes],P$5))</f>
        <v>0</v>
      </c>
      <c r="Q934" s="39">
        <f t="shared" si="42"/>
        <v>8.6666666666666661</v>
      </c>
      <c r="R934" s="51" t="str">
        <f>IF($B934="","",IFERROR(VLOOKUP($B934,'ABC rotación'!$C:$G,5,0),"C"))</f>
        <v>C</v>
      </c>
      <c r="S934" s="41">
        <f t="shared" si="43"/>
        <v>17.30769230769231</v>
      </c>
      <c r="T934" s="40">
        <f t="shared" si="44"/>
        <v>0.6923076923076924</v>
      </c>
      <c r="U934" s="23" t="str">
        <f>IF($B934="","",VLOOKUP($T934,Tablas!$X$14:$Y$17,2,1))</f>
        <v>2. AMARILLO</v>
      </c>
    </row>
    <row r="935" spans="2:21" x14ac:dyDescent="0.2">
      <c r="B935" s="1">
        <f>IF(Tablas!B933="","",Tablas!B933)</f>
        <v>300930</v>
      </c>
      <c r="C935" s="1" t="str">
        <f>IF(Tablas!C933="","",Tablas!C933)</f>
        <v>CONJUNTO DE FARO</v>
      </c>
      <c r="D935" s="1" t="str">
        <f>IF(Tablas!D933="","",Tablas!D933)</f>
        <v>14 - LUCES</v>
      </c>
      <c r="E935" s="1" t="str">
        <f>IF(Tablas!E933="","",Tablas!E933)</f>
        <v>UN</v>
      </c>
      <c r="F935" s="1">
        <f>IF(Tablas!F933="","",Tablas!F933)</f>
        <v>15</v>
      </c>
      <c r="G935" s="1">
        <f>IF(Tablas!I933="","",Tablas!I933)</f>
        <v>25</v>
      </c>
      <c r="H935" s="1">
        <v>7</v>
      </c>
      <c r="I935" s="39">
        <f>IF($B935="","",-SUMIFS(Tabla7[Cantidad],Tabla7[Código del producto],$B935,Tabla7[Tipo de movimiento],"SALIDA",Tabla7[Mes],I$5))</f>
        <v>0</v>
      </c>
      <c r="J935" s="39">
        <f>IF($B935="","",-SUMIFS(Tabla7[Cantidad],Tabla7[Código del producto],$B935,Tabla7[Tipo de movimiento],"SALIDA",Tabla7[Mes],J$5))</f>
        <v>0</v>
      </c>
      <c r="K935" s="39">
        <f>IF($B935="","",-SUMIFS(Tabla7[Cantidad],Tabla7[Código del producto],$B935,Tabla7[Tipo de movimiento],"SALIDA",Tabla7[Mes],K$5))</f>
        <v>13</v>
      </c>
      <c r="L935" s="39">
        <f>IF($B935="","",-SUMIFS(Tabla7[Cantidad],Tabla7[Código del producto],$B935,Tabla7[Tipo de movimiento],"SALIDA",Tabla7[Mes],L$5))</f>
        <v>0</v>
      </c>
      <c r="M935" s="39">
        <f>IF($B935="","",-SUMIFS(Tabla7[Cantidad],Tabla7[Código del producto],$B935,Tabla7[Tipo de movimiento],"SALIDA",Tabla7[Mes],M$5))</f>
        <v>0</v>
      </c>
      <c r="N935" s="39">
        <f>IF($B935="","",-SUMIFS(Tabla7[Cantidad],Tabla7[Código del producto],$B935,Tabla7[Tipo de movimiento],"SALIDA",Tabla7[Mes],N$5))</f>
        <v>0</v>
      </c>
      <c r="O935" s="39">
        <f>IF($B935="","",-SUMIFS(Tabla7[Cantidad],Tabla7[Código del producto],$B935,Tabla7[Tipo de movimiento],"SALIDA",Tabla7[Mes],O$5))</f>
        <v>0</v>
      </c>
      <c r="P935" s="39">
        <f>IF($B935="","",-SUMIFS(Tabla7[Cantidad],Tabla7[Código del producto],$B935,Tabla7[Tipo de movimiento],"SALIDA",Tabla7[Mes],P$5))</f>
        <v>0</v>
      </c>
      <c r="Q935" s="39">
        <f t="shared" si="42"/>
        <v>0</v>
      </c>
      <c r="R935" s="51" t="str">
        <f>IF($B935="","",IFERROR(VLOOKUP($B935,'ABC rotación'!$C:$G,5,0),"C"))</f>
        <v>A</v>
      </c>
      <c r="S935" s="41">
        <f t="shared" si="43"/>
        <v>0</v>
      </c>
      <c r="T935" s="40">
        <f t="shared" si="44"/>
        <v>0</v>
      </c>
      <c r="U935" s="23" t="str">
        <f>IF($B935="","",VLOOKUP($T935,Tablas!$X$14:$Y$17,2,1))</f>
        <v>1. ROJO</v>
      </c>
    </row>
    <row r="936" spans="2:21" x14ac:dyDescent="0.2">
      <c r="B936" s="1">
        <f>IF(Tablas!B934="","",Tablas!B934)</f>
        <v>300931</v>
      </c>
      <c r="C936" s="1" t="str">
        <f>IF(Tablas!C934="","",Tablas!C934)</f>
        <v>JUEGO DE CERRADURA</v>
      </c>
      <c r="D936" s="1" t="str">
        <f>IF(Tablas!D934="","",Tablas!D934)</f>
        <v>08 - ELECTRICO</v>
      </c>
      <c r="E936" s="1" t="str">
        <f>IF(Tablas!E934="","",Tablas!E934)</f>
        <v>UN</v>
      </c>
      <c r="F936" s="1">
        <f>IF(Tablas!F934="","",Tablas!F934)</f>
        <v>17</v>
      </c>
      <c r="G936" s="1">
        <f>IF(Tablas!I934="","",Tablas!I934)</f>
        <v>7</v>
      </c>
      <c r="H936" s="1">
        <v>10</v>
      </c>
      <c r="I936" s="39">
        <f>IF($B936="","",-SUMIFS(Tabla7[Cantidad],Tabla7[Código del producto],$B936,Tabla7[Tipo de movimiento],"SALIDA",Tabla7[Mes],I$5))</f>
        <v>0</v>
      </c>
      <c r="J936" s="39">
        <f>IF($B936="","",-SUMIFS(Tabla7[Cantidad],Tabla7[Código del producto],$B936,Tabla7[Tipo de movimiento],"SALIDA",Tabla7[Mes],J$5))</f>
        <v>0</v>
      </c>
      <c r="K936" s="39">
        <f>IF($B936="","",-SUMIFS(Tabla7[Cantidad],Tabla7[Código del producto],$B936,Tabla7[Tipo de movimiento],"SALIDA",Tabla7[Mes],K$5))</f>
        <v>0</v>
      </c>
      <c r="L936" s="39">
        <f>IF($B936="","",-SUMIFS(Tabla7[Cantidad],Tabla7[Código del producto],$B936,Tabla7[Tipo de movimiento],"SALIDA",Tabla7[Mes],L$5))</f>
        <v>0</v>
      </c>
      <c r="M936" s="39">
        <f>IF($B936="","",-SUMIFS(Tabla7[Cantidad],Tabla7[Código del producto],$B936,Tabla7[Tipo de movimiento],"SALIDA",Tabla7[Mes],M$5))</f>
        <v>0</v>
      </c>
      <c r="N936" s="39">
        <f>IF($B936="","",-SUMIFS(Tabla7[Cantidad],Tabla7[Código del producto],$B936,Tabla7[Tipo de movimiento],"SALIDA",Tabla7[Mes],N$5))</f>
        <v>0</v>
      </c>
      <c r="O936" s="39">
        <f>IF($B936="","",-SUMIFS(Tabla7[Cantidad],Tabla7[Código del producto],$B936,Tabla7[Tipo de movimiento],"SALIDA",Tabla7[Mes],O$5))</f>
        <v>0</v>
      </c>
      <c r="P936" s="39">
        <f>IF($B936="","",-SUMIFS(Tabla7[Cantidad],Tabla7[Código del producto],$B936,Tabla7[Tipo de movimiento],"SALIDA",Tabla7[Mes],P$5))</f>
        <v>0</v>
      </c>
      <c r="Q936" s="39">
        <f t="shared" si="42"/>
        <v>0</v>
      </c>
      <c r="R936" s="51" t="str">
        <f>IF($B936="","",IFERROR(VLOOKUP($B936,'ABC rotación'!$C:$G,5,0),"C"))</f>
        <v>C</v>
      </c>
      <c r="S936" s="41">
        <f t="shared" si="43"/>
        <v>0</v>
      </c>
      <c r="T936" s="40">
        <f t="shared" si="44"/>
        <v>0</v>
      </c>
      <c r="U936" s="23" t="str">
        <f>IF($B936="","",VLOOKUP($T936,Tablas!$X$14:$Y$17,2,1))</f>
        <v>1. ROJO</v>
      </c>
    </row>
    <row r="937" spans="2:21" x14ac:dyDescent="0.2">
      <c r="B937" s="1">
        <f>IF(Tablas!B935="","",Tablas!B935)</f>
        <v>300932</v>
      </c>
      <c r="C937" s="1" t="str">
        <f>IF(Tablas!C935="","",Tablas!C935)</f>
        <v>RELE DE ENCENDIDO</v>
      </c>
      <c r="D937" s="1" t="str">
        <f>IF(Tablas!D935="","",Tablas!D935)</f>
        <v>08 - ELECTRICO</v>
      </c>
      <c r="E937" s="1" t="str">
        <f>IF(Tablas!E935="","",Tablas!E935)</f>
        <v>UN</v>
      </c>
      <c r="F937" s="1">
        <f>IF(Tablas!F935="","",Tablas!F935)</f>
        <v>24</v>
      </c>
      <c r="G937" s="1">
        <f>IF(Tablas!I935="","",Tablas!I935)</f>
        <v>34</v>
      </c>
      <c r="H937" s="1">
        <v>3</v>
      </c>
      <c r="I937" s="39">
        <f>IF($B937="","",-SUMIFS(Tabla7[Cantidad],Tabla7[Código del producto],$B937,Tabla7[Tipo de movimiento],"SALIDA",Tabla7[Mes],I$5))</f>
        <v>0</v>
      </c>
      <c r="J937" s="39">
        <f>IF($B937="","",-SUMIFS(Tabla7[Cantidad],Tabla7[Código del producto],$B937,Tabla7[Tipo de movimiento],"SALIDA",Tabla7[Mes],J$5))</f>
        <v>14</v>
      </c>
      <c r="K937" s="39">
        <f>IF($B937="","",-SUMIFS(Tabla7[Cantidad],Tabla7[Código del producto],$B937,Tabla7[Tipo de movimiento],"SALIDA",Tabla7[Mes],K$5))</f>
        <v>0</v>
      </c>
      <c r="L937" s="39">
        <f>IF($B937="","",-SUMIFS(Tabla7[Cantidad],Tabla7[Código del producto],$B937,Tabla7[Tipo de movimiento],"SALIDA",Tabla7[Mes],L$5))</f>
        <v>0</v>
      </c>
      <c r="M937" s="39">
        <f>IF($B937="","",-SUMIFS(Tabla7[Cantidad],Tabla7[Código del producto],$B937,Tabla7[Tipo de movimiento],"SALIDA",Tabla7[Mes],M$5))</f>
        <v>0</v>
      </c>
      <c r="N937" s="39">
        <f>IF($B937="","",-SUMIFS(Tabla7[Cantidad],Tabla7[Código del producto],$B937,Tabla7[Tipo de movimiento],"SALIDA",Tabla7[Mes],N$5))</f>
        <v>0</v>
      </c>
      <c r="O937" s="39">
        <f>IF($B937="","",-SUMIFS(Tabla7[Cantidad],Tabla7[Código del producto],$B937,Tabla7[Tipo de movimiento],"SALIDA",Tabla7[Mes],O$5))</f>
        <v>15</v>
      </c>
      <c r="P937" s="39">
        <f>IF($B937="","",-SUMIFS(Tabla7[Cantidad],Tabla7[Código del producto],$B937,Tabla7[Tipo de movimiento],"SALIDA",Tabla7[Mes],P$5))</f>
        <v>0</v>
      </c>
      <c r="Q937" s="39">
        <f t="shared" si="42"/>
        <v>5</v>
      </c>
      <c r="R937" s="51" t="str">
        <f>IF($B937="","",IFERROR(VLOOKUP($B937,'ABC rotación'!$C:$G,5,0),"C"))</f>
        <v>B</v>
      </c>
      <c r="S937" s="41">
        <f t="shared" si="43"/>
        <v>18</v>
      </c>
      <c r="T937" s="40">
        <f t="shared" si="44"/>
        <v>0.75</v>
      </c>
      <c r="U937" s="23" t="str">
        <f>IF($B937="","",VLOOKUP($T937,Tablas!$X$14:$Y$17,2,1))</f>
        <v>2. AMARILLO</v>
      </c>
    </row>
    <row r="938" spans="2:21" x14ac:dyDescent="0.2">
      <c r="B938" s="1">
        <f>IF(Tablas!B936="","",Tablas!B936)</f>
        <v>300933</v>
      </c>
      <c r="C938" s="1" t="str">
        <f>IF(Tablas!C936="","",Tablas!C936)</f>
        <v>CUBIERTA IZQ DE CABEZA CILINDR</v>
      </c>
      <c r="D938" s="1" t="str">
        <f>IF(Tablas!D936="","",Tablas!D936)</f>
        <v>09 - PARTES DE MOTOR</v>
      </c>
      <c r="E938" s="1" t="str">
        <f>IF(Tablas!E936="","",Tablas!E936)</f>
        <v>UN</v>
      </c>
      <c r="F938" s="1">
        <f>IF(Tablas!F936="","",Tablas!F936)</f>
        <v>25</v>
      </c>
      <c r="G938" s="1">
        <f>IF(Tablas!I936="","",Tablas!I936)</f>
        <v>35</v>
      </c>
      <c r="H938" s="1">
        <v>1</v>
      </c>
      <c r="I938" s="39">
        <f>IF($B938="","",-SUMIFS(Tabla7[Cantidad],Tabla7[Código del producto],$B938,Tabla7[Tipo de movimiento],"SALIDA",Tabla7[Mes],I$5))</f>
        <v>0</v>
      </c>
      <c r="J938" s="39">
        <f>IF($B938="","",-SUMIFS(Tabla7[Cantidad],Tabla7[Código del producto],$B938,Tabla7[Tipo de movimiento],"SALIDA",Tabla7[Mes],J$5))</f>
        <v>0</v>
      </c>
      <c r="K938" s="39">
        <f>IF($B938="","",-SUMIFS(Tabla7[Cantidad],Tabla7[Código del producto],$B938,Tabla7[Tipo de movimiento],"SALIDA",Tabla7[Mes],K$5))</f>
        <v>0</v>
      </c>
      <c r="L938" s="39">
        <f>IF($B938="","",-SUMIFS(Tabla7[Cantidad],Tabla7[Código del producto],$B938,Tabla7[Tipo de movimiento],"SALIDA",Tabla7[Mes],L$5))</f>
        <v>0</v>
      </c>
      <c r="M938" s="39">
        <f>IF($B938="","",-SUMIFS(Tabla7[Cantidad],Tabla7[Código del producto],$B938,Tabla7[Tipo de movimiento],"SALIDA",Tabla7[Mes],M$5))</f>
        <v>11</v>
      </c>
      <c r="N938" s="39">
        <f>IF($B938="","",-SUMIFS(Tabla7[Cantidad],Tabla7[Código del producto],$B938,Tabla7[Tipo de movimiento],"SALIDA",Tabla7[Mes],N$5))</f>
        <v>0</v>
      </c>
      <c r="O938" s="39">
        <f>IF($B938="","",-SUMIFS(Tabla7[Cantidad],Tabla7[Código del producto],$B938,Tabla7[Tipo de movimiento],"SALIDA",Tabla7[Mes],O$5))</f>
        <v>0</v>
      </c>
      <c r="P938" s="39">
        <f>IF($B938="","",-SUMIFS(Tabla7[Cantidad],Tabla7[Código del producto],$B938,Tabla7[Tipo de movimiento],"SALIDA",Tabla7[Mes],P$5))</f>
        <v>6</v>
      </c>
      <c r="Q938" s="39">
        <f t="shared" si="42"/>
        <v>2</v>
      </c>
      <c r="R938" s="51" t="str">
        <f>IF($B938="","",IFERROR(VLOOKUP($B938,'ABC rotación'!$C:$G,5,0),"C"))</f>
        <v>B</v>
      </c>
      <c r="S938" s="41">
        <f t="shared" si="43"/>
        <v>15</v>
      </c>
      <c r="T938" s="40">
        <f t="shared" si="44"/>
        <v>0.6</v>
      </c>
      <c r="U938" s="23" t="str">
        <f>IF($B938="","",VLOOKUP($T938,Tablas!$X$14:$Y$17,2,1))</f>
        <v>2. AMARILLO</v>
      </c>
    </row>
    <row r="939" spans="2:21" x14ac:dyDescent="0.2">
      <c r="B939" s="1">
        <f>IF(Tablas!B937="","",Tablas!B937)</f>
        <v>300934</v>
      </c>
      <c r="C939" s="1" t="str">
        <f>IF(Tablas!C937="","",Tablas!C937)</f>
        <v>PLACA DER FIJACION TAPABARRO</v>
      </c>
      <c r="D939" s="1" t="str">
        <f>IF(Tablas!D937="","",Tablas!D937)</f>
        <v>05 - COLISION</v>
      </c>
      <c r="E939" s="1" t="str">
        <f>IF(Tablas!E937="","",Tablas!E937)</f>
        <v>UN</v>
      </c>
      <c r="F939" s="1">
        <f>IF(Tablas!F937="","",Tablas!F937)</f>
        <v>15</v>
      </c>
      <c r="G939" s="1">
        <f>IF(Tablas!I937="","",Tablas!I937)</f>
        <v>42</v>
      </c>
      <c r="H939" s="1">
        <v>7</v>
      </c>
      <c r="I939" s="39">
        <f>IF($B939="","",-SUMIFS(Tabla7[Cantidad],Tabla7[Código del producto],$B939,Tabla7[Tipo de movimiento],"SALIDA",Tabla7[Mes],I$5))</f>
        <v>0</v>
      </c>
      <c r="J939" s="39">
        <f>IF($B939="","",-SUMIFS(Tabla7[Cantidad],Tabla7[Código del producto],$B939,Tabla7[Tipo de movimiento],"SALIDA",Tabla7[Mes],J$5))</f>
        <v>0</v>
      </c>
      <c r="K939" s="39">
        <f>IF($B939="","",-SUMIFS(Tabla7[Cantidad],Tabla7[Código del producto],$B939,Tabla7[Tipo de movimiento],"SALIDA",Tabla7[Mes],K$5))</f>
        <v>0</v>
      </c>
      <c r="L939" s="39">
        <f>IF($B939="","",-SUMIFS(Tabla7[Cantidad],Tabla7[Código del producto],$B939,Tabla7[Tipo de movimiento],"SALIDA",Tabla7[Mes],L$5))</f>
        <v>0</v>
      </c>
      <c r="M939" s="39">
        <f>IF($B939="","",-SUMIFS(Tabla7[Cantidad],Tabla7[Código del producto],$B939,Tabla7[Tipo de movimiento],"SALIDA",Tabla7[Mes],M$5))</f>
        <v>0</v>
      </c>
      <c r="N939" s="39">
        <f>IF($B939="","",-SUMIFS(Tabla7[Cantidad],Tabla7[Código del producto],$B939,Tabla7[Tipo de movimiento],"SALIDA",Tabla7[Mes],N$5))</f>
        <v>0</v>
      </c>
      <c r="O939" s="39">
        <f>IF($B939="","",-SUMIFS(Tabla7[Cantidad],Tabla7[Código del producto],$B939,Tabla7[Tipo de movimiento],"SALIDA",Tabla7[Mes],O$5))</f>
        <v>0</v>
      </c>
      <c r="P939" s="39">
        <f>IF($B939="","",-SUMIFS(Tabla7[Cantidad],Tabla7[Código del producto],$B939,Tabla7[Tipo de movimiento],"SALIDA",Tabla7[Mes],P$5))</f>
        <v>0</v>
      </c>
      <c r="Q939" s="39">
        <f t="shared" si="42"/>
        <v>0</v>
      </c>
      <c r="R939" s="51" t="str">
        <f>IF($B939="","",IFERROR(VLOOKUP($B939,'ABC rotación'!$C:$G,5,0),"C"))</f>
        <v>C</v>
      </c>
      <c r="S939" s="41">
        <f t="shared" si="43"/>
        <v>0</v>
      </c>
      <c r="T939" s="40">
        <f t="shared" si="44"/>
        <v>0</v>
      </c>
      <c r="U939" s="23" t="str">
        <f>IF($B939="","",VLOOKUP($T939,Tablas!$X$14:$Y$17,2,1))</f>
        <v>1. ROJO</v>
      </c>
    </row>
    <row r="940" spans="2:21" x14ac:dyDescent="0.2">
      <c r="B940" s="1">
        <f>IF(Tablas!B938="","",Tablas!B938)</f>
        <v>300935</v>
      </c>
      <c r="C940" s="1" t="str">
        <f>IF(Tablas!C938="","",Tablas!C938)</f>
        <v>PLACA IZQ FIJACION TAPABARRO</v>
      </c>
      <c r="D940" s="1" t="str">
        <f>IF(Tablas!D938="","",Tablas!D938)</f>
        <v>05 - COLISION</v>
      </c>
      <c r="E940" s="1" t="str">
        <f>IF(Tablas!E938="","",Tablas!E938)</f>
        <v>UN</v>
      </c>
      <c r="F940" s="1">
        <f>IF(Tablas!F938="","",Tablas!F938)</f>
        <v>12</v>
      </c>
      <c r="G940" s="1">
        <f>IF(Tablas!I938="","",Tablas!I938)</f>
        <v>39</v>
      </c>
      <c r="H940" s="1">
        <v>6</v>
      </c>
      <c r="I940" s="39">
        <f>IF($B940="","",-SUMIFS(Tabla7[Cantidad],Tabla7[Código del producto],$B940,Tabla7[Tipo de movimiento],"SALIDA",Tabla7[Mes],I$5))</f>
        <v>0</v>
      </c>
      <c r="J940" s="39">
        <f>IF($B940="","",-SUMIFS(Tabla7[Cantidad],Tabla7[Código del producto],$B940,Tabla7[Tipo de movimiento],"SALIDA",Tabla7[Mes],J$5))</f>
        <v>0</v>
      </c>
      <c r="K940" s="39">
        <f>IF($B940="","",-SUMIFS(Tabla7[Cantidad],Tabla7[Código del producto],$B940,Tabla7[Tipo de movimiento],"SALIDA",Tabla7[Mes],K$5))</f>
        <v>9</v>
      </c>
      <c r="L940" s="39">
        <f>IF($B940="","",-SUMIFS(Tabla7[Cantidad],Tabla7[Código del producto],$B940,Tabla7[Tipo de movimiento],"SALIDA",Tabla7[Mes],L$5))</f>
        <v>0</v>
      </c>
      <c r="M940" s="39">
        <f>IF($B940="","",-SUMIFS(Tabla7[Cantidad],Tabla7[Código del producto],$B940,Tabla7[Tipo de movimiento],"SALIDA",Tabla7[Mes],M$5))</f>
        <v>11</v>
      </c>
      <c r="N940" s="39">
        <f>IF($B940="","",-SUMIFS(Tabla7[Cantidad],Tabla7[Código del producto],$B940,Tabla7[Tipo de movimiento],"SALIDA",Tabla7[Mes],N$5))</f>
        <v>0</v>
      </c>
      <c r="O940" s="39">
        <f>IF($B940="","",-SUMIFS(Tabla7[Cantidad],Tabla7[Código del producto],$B940,Tabla7[Tipo de movimiento],"SALIDA",Tabla7[Mes],O$5))</f>
        <v>7</v>
      </c>
      <c r="P940" s="39">
        <f>IF($B940="","",-SUMIFS(Tabla7[Cantidad],Tabla7[Código del producto],$B940,Tabla7[Tipo de movimiento],"SALIDA",Tabla7[Mes],P$5))</f>
        <v>24</v>
      </c>
      <c r="Q940" s="39">
        <f t="shared" si="42"/>
        <v>10.333333333333334</v>
      </c>
      <c r="R940" s="51" t="str">
        <f>IF($B940="","",IFERROR(VLOOKUP($B940,'ABC rotación'!$C:$G,5,0),"C"))</f>
        <v>A</v>
      </c>
      <c r="S940" s="41">
        <f t="shared" si="43"/>
        <v>17.419354838709676</v>
      </c>
      <c r="T940" s="40">
        <f t="shared" si="44"/>
        <v>1.4516129032258063</v>
      </c>
      <c r="U940" s="23" t="str">
        <f>IF($B940="","",VLOOKUP($T940,Tablas!$X$14:$Y$17,2,1))</f>
        <v>3. VERDE</v>
      </c>
    </row>
    <row r="941" spans="2:21" x14ac:dyDescent="0.2">
      <c r="B941" s="1">
        <f>IF(Tablas!B939="","",Tablas!B939)</f>
        <v>300936</v>
      </c>
      <c r="C941" s="1" t="str">
        <f>IF(Tablas!C939="","",Tablas!C939)</f>
        <v>RESORTE DE PEDAL DE FRENO</v>
      </c>
      <c r="D941" s="1" t="str">
        <f>IF(Tablas!D939="","",Tablas!D939)</f>
        <v>07 - PEDALES Y POSAPIES</v>
      </c>
      <c r="E941" s="1" t="str">
        <f>IF(Tablas!E939="","",Tablas!E939)</f>
        <v>UN</v>
      </c>
      <c r="F941" s="1">
        <f>IF(Tablas!F939="","",Tablas!F939)</f>
        <v>8</v>
      </c>
      <c r="G941" s="1">
        <f>IF(Tablas!I939="","",Tablas!I939)</f>
        <v>32</v>
      </c>
      <c r="H941" s="1">
        <v>1</v>
      </c>
      <c r="I941" s="39">
        <f>IF($B941="","",-SUMIFS(Tabla7[Cantidad],Tabla7[Código del producto],$B941,Tabla7[Tipo de movimiento],"SALIDA",Tabla7[Mes],I$5))</f>
        <v>0</v>
      </c>
      <c r="J941" s="39">
        <f>IF($B941="","",-SUMIFS(Tabla7[Cantidad],Tabla7[Código del producto],$B941,Tabla7[Tipo de movimiento],"SALIDA",Tabla7[Mes],J$5))</f>
        <v>14</v>
      </c>
      <c r="K941" s="39">
        <f>IF($B941="","",-SUMIFS(Tabla7[Cantidad],Tabla7[Código del producto],$B941,Tabla7[Tipo de movimiento],"SALIDA",Tabla7[Mes],K$5))</f>
        <v>0</v>
      </c>
      <c r="L941" s="39">
        <f>IF($B941="","",-SUMIFS(Tabla7[Cantidad],Tabla7[Código del producto],$B941,Tabla7[Tipo de movimiento],"SALIDA",Tabla7[Mes],L$5))</f>
        <v>0</v>
      </c>
      <c r="M941" s="39">
        <f>IF($B941="","",-SUMIFS(Tabla7[Cantidad],Tabla7[Código del producto],$B941,Tabla7[Tipo de movimiento],"SALIDA",Tabla7[Mes],M$5))</f>
        <v>0</v>
      </c>
      <c r="N941" s="39">
        <f>IF($B941="","",-SUMIFS(Tabla7[Cantidad],Tabla7[Código del producto],$B941,Tabla7[Tipo de movimiento],"SALIDA",Tabla7[Mes],N$5))</f>
        <v>0</v>
      </c>
      <c r="O941" s="39">
        <f>IF($B941="","",-SUMIFS(Tabla7[Cantidad],Tabla7[Código del producto],$B941,Tabla7[Tipo de movimiento],"SALIDA",Tabla7[Mes],O$5))</f>
        <v>0</v>
      </c>
      <c r="P941" s="39">
        <f>IF($B941="","",-SUMIFS(Tabla7[Cantidad],Tabla7[Código del producto],$B941,Tabla7[Tipo de movimiento],"SALIDA",Tabla7[Mes],P$5))</f>
        <v>27</v>
      </c>
      <c r="Q941" s="39">
        <f t="shared" si="42"/>
        <v>9</v>
      </c>
      <c r="R941" s="51" t="str">
        <f>IF($B941="","",IFERROR(VLOOKUP($B941,'ABC rotación'!$C:$G,5,0),"C"))</f>
        <v>B</v>
      </c>
      <c r="S941" s="41">
        <f t="shared" si="43"/>
        <v>3.333333333333333</v>
      </c>
      <c r="T941" s="40">
        <f t="shared" si="44"/>
        <v>0.41666666666666663</v>
      </c>
      <c r="U941" s="23" t="str">
        <f>IF($B941="","",VLOOKUP($T941,Tablas!$X$14:$Y$17,2,1))</f>
        <v>1. ROJO</v>
      </c>
    </row>
    <row r="942" spans="2:21" x14ac:dyDescent="0.2">
      <c r="B942" s="1">
        <f>IF(Tablas!B940="","",Tablas!B940)</f>
        <v>300937</v>
      </c>
      <c r="C942" s="1" t="str">
        <f>IF(Tablas!C940="","",Tablas!C940)</f>
        <v>ARNES DE CABLES</v>
      </c>
      <c r="D942" s="1" t="str">
        <f>IF(Tablas!D940="","",Tablas!D940)</f>
        <v>08 - ELECTRICO</v>
      </c>
      <c r="E942" s="1" t="str">
        <f>IF(Tablas!E940="","",Tablas!E940)</f>
        <v>UN</v>
      </c>
      <c r="F942" s="1">
        <f>IF(Tablas!F940="","",Tablas!F940)</f>
        <v>8</v>
      </c>
      <c r="G942" s="1">
        <f>IF(Tablas!I940="","",Tablas!I940)</f>
        <v>37</v>
      </c>
      <c r="H942" s="1">
        <v>6</v>
      </c>
      <c r="I942" s="39">
        <f>IF($B942="","",-SUMIFS(Tabla7[Cantidad],Tabla7[Código del producto],$B942,Tabla7[Tipo de movimiento],"SALIDA",Tabla7[Mes],I$5))</f>
        <v>0</v>
      </c>
      <c r="J942" s="39">
        <f>IF($B942="","",-SUMIFS(Tabla7[Cantidad],Tabla7[Código del producto],$B942,Tabla7[Tipo de movimiento],"SALIDA",Tabla7[Mes],J$5))</f>
        <v>0</v>
      </c>
      <c r="K942" s="39">
        <f>IF($B942="","",-SUMIFS(Tabla7[Cantidad],Tabla7[Código del producto],$B942,Tabla7[Tipo de movimiento],"SALIDA",Tabla7[Mes],K$5))</f>
        <v>0</v>
      </c>
      <c r="L942" s="39">
        <f>IF($B942="","",-SUMIFS(Tabla7[Cantidad],Tabla7[Código del producto],$B942,Tabla7[Tipo de movimiento],"SALIDA",Tabla7[Mes],L$5))</f>
        <v>0</v>
      </c>
      <c r="M942" s="39">
        <f>IF($B942="","",-SUMIFS(Tabla7[Cantidad],Tabla7[Código del producto],$B942,Tabla7[Tipo de movimiento],"SALIDA",Tabla7[Mes],M$5))</f>
        <v>14</v>
      </c>
      <c r="N942" s="39">
        <f>IF($B942="","",-SUMIFS(Tabla7[Cantidad],Tabla7[Código del producto],$B942,Tabla7[Tipo de movimiento],"SALIDA",Tabla7[Mes],N$5))</f>
        <v>7</v>
      </c>
      <c r="O942" s="39">
        <f>IF($B942="","",-SUMIFS(Tabla7[Cantidad],Tabla7[Código del producto],$B942,Tabla7[Tipo de movimiento],"SALIDA",Tabla7[Mes],O$5))</f>
        <v>0</v>
      </c>
      <c r="P942" s="39">
        <f>IF($B942="","",-SUMIFS(Tabla7[Cantidad],Tabla7[Código del producto],$B942,Tabla7[Tipo de movimiento],"SALIDA",Tabla7[Mes],P$5))</f>
        <v>28</v>
      </c>
      <c r="Q942" s="39">
        <f t="shared" si="42"/>
        <v>11.666666666666666</v>
      </c>
      <c r="R942" s="51" t="str">
        <f>IF($B942="","",IFERROR(VLOOKUP($B942,'ABC rotación'!$C:$G,5,0),"C"))</f>
        <v>B</v>
      </c>
      <c r="S942" s="41">
        <f t="shared" si="43"/>
        <v>15.428571428571431</v>
      </c>
      <c r="T942" s="40">
        <f t="shared" si="44"/>
        <v>1.9285714285714288</v>
      </c>
      <c r="U942" s="23" t="str">
        <f>IF($B942="","",VLOOKUP($T942,Tablas!$X$14:$Y$17,2,1))</f>
        <v>3. VERDE</v>
      </c>
    </row>
    <row r="943" spans="2:21" x14ac:dyDescent="0.2">
      <c r="B943" s="1">
        <f>IF(Tablas!B941="","",Tablas!B941)</f>
        <v>300938</v>
      </c>
      <c r="C943" s="1" t="str">
        <f>IF(Tablas!C941="","",Tablas!C941)</f>
        <v>RELE DE DIRECCIONALES</v>
      </c>
      <c r="D943" s="1" t="str">
        <f>IF(Tablas!D941="","",Tablas!D941)</f>
        <v>08 - ELECTRICO</v>
      </c>
      <c r="E943" s="1" t="str">
        <f>IF(Tablas!E941="","",Tablas!E941)</f>
        <v>UN</v>
      </c>
      <c r="F943" s="1">
        <f>IF(Tablas!F941="","",Tablas!F941)</f>
        <v>9</v>
      </c>
      <c r="G943" s="1">
        <f>IF(Tablas!I941="","",Tablas!I941)</f>
        <v>40</v>
      </c>
      <c r="H943" s="1">
        <v>3</v>
      </c>
      <c r="I943" s="39">
        <f>IF($B943="","",-SUMIFS(Tabla7[Cantidad],Tabla7[Código del producto],$B943,Tabla7[Tipo de movimiento],"SALIDA",Tabla7[Mes],I$5))</f>
        <v>16</v>
      </c>
      <c r="J943" s="39">
        <f>IF($B943="","",-SUMIFS(Tabla7[Cantidad],Tabla7[Código del producto],$B943,Tabla7[Tipo de movimiento],"SALIDA",Tabla7[Mes],J$5))</f>
        <v>0</v>
      </c>
      <c r="K943" s="39">
        <f>IF($B943="","",-SUMIFS(Tabla7[Cantidad],Tabla7[Código del producto],$B943,Tabla7[Tipo de movimiento],"SALIDA",Tabla7[Mes],K$5))</f>
        <v>0</v>
      </c>
      <c r="L943" s="39">
        <f>IF($B943="","",-SUMIFS(Tabla7[Cantidad],Tabla7[Código del producto],$B943,Tabla7[Tipo de movimiento],"SALIDA",Tabla7[Mes],L$5))</f>
        <v>0</v>
      </c>
      <c r="M943" s="39">
        <f>IF($B943="","",-SUMIFS(Tabla7[Cantidad],Tabla7[Código del producto],$B943,Tabla7[Tipo de movimiento],"SALIDA",Tabla7[Mes],M$5))</f>
        <v>0</v>
      </c>
      <c r="N943" s="39">
        <f>IF($B943="","",-SUMIFS(Tabla7[Cantidad],Tabla7[Código del producto],$B943,Tabla7[Tipo de movimiento],"SALIDA",Tabla7[Mes],N$5))</f>
        <v>12</v>
      </c>
      <c r="O943" s="39">
        <f>IF($B943="","",-SUMIFS(Tabla7[Cantidad],Tabla7[Código del producto],$B943,Tabla7[Tipo de movimiento],"SALIDA",Tabla7[Mes],O$5))</f>
        <v>0</v>
      </c>
      <c r="P943" s="39">
        <f>IF($B943="","",-SUMIFS(Tabla7[Cantidad],Tabla7[Código del producto],$B943,Tabla7[Tipo de movimiento],"SALIDA",Tabla7[Mes],P$5))</f>
        <v>0</v>
      </c>
      <c r="Q943" s="39">
        <f t="shared" si="42"/>
        <v>4</v>
      </c>
      <c r="R943" s="51" t="str">
        <f>IF($B943="","",IFERROR(VLOOKUP($B943,'ABC rotación'!$C:$G,5,0),"C"))</f>
        <v>B</v>
      </c>
      <c r="S943" s="41">
        <f t="shared" si="43"/>
        <v>22.5</v>
      </c>
      <c r="T943" s="40">
        <f t="shared" si="44"/>
        <v>2.5</v>
      </c>
      <c r="U943" s="23" t="str">
        <f>IF($B943="","",VLOOKUP($T943,Tablas!$X$14:$Y$17,2,1))</f>
        <v>4. NEGRO</v>
      </c>
    </row>
    <row r="944" spans="2:21" x14ac:dyDescent="0.2">
      <c r="B944" s="1">
        <f>IF(Tablas!B942="","",Tablas!B942)</f>
        <v>300939</v>
      </c>
      <c r="C944" s="1" t="str">
        <f>IF(Tablas!C942="","",Tablas!C942)</f>
        <v>RETROVISOR DERECHO ROJO</v>
      </c>
      <c r="D944" s="1" t="str">
        <f>IF(Tablas!D942="","",Tablas!D942)</f>
        <v>05 - COLISION</v>
      </c>
      <c r="E944" s="1" t="str">
        <f>IF(Tablas!E942="","",Tablas!E942)</f>
        <v>UN</v>
      </c>
      <c r="F944" s="1">
        <f>IF(Tablas!F942="","",Tablas!F942)</f>
        <v>10</v>
      </c>
      <c r="G944" s="1">
        <f>IF(Tablas!I942="","",Tablas!I942)</f>
        <v>13</v>
      </c>
      <c r="H944" s="1">
        <v>6</v>
      </c>
      <c r="I944" s="39">
        <f>IF($B944="","",-SUMIFS(Tabla7[Cantidad],Tabla7[Código del producto],$B944,Tabla7[Tipo de movimiento],"SALIDA",Tabla7[Mes],I$5))</f>
        <v>0</v>
      </c>
      <c r="J944" s="39">
        <f>IF($B944="","",-SUMIFS(Tabla7[Cantidad],Tabla7[Código del producto],$B944,Tabla7[Tipo de movimiento],"SALIDA",Tabla7[Mes],J$5))</f>
        <v>0</v>
      </c>
      <c r="K944" s="39">
        <f>IF($B944="","",-SUMIFS(Tabla7[Cantidad],Tabla7[Código del producto],$B944,Tabla7[Tipo de movimiento],"SALIDA",Tabla7[Mes],K$5))</f>
        <v>7</v>
      </c>
      <c r="L944" s="39">
        <f>IF($B944="","",-SUMIFS(Tabla7[Cantidad],Tabla7[Código del producto],$B944,Tabla7[Tipo de movimiento],"SALIDA",Tabla7[Mes],L$5))</f>
        <v>0</v>
      </c>
      <c r="M944" s="39">
        <f>IF($B944="","",-SUMIFS(Tabla7[Cantidad],Tabla7[Código del producto],$B944,Tabla7[Tipo de movimiento],"SALIDA",Tabla7[Mes],M$5))</f>
        <v>18</v>
      </c>
      <c r="N944" s="39">
        <f>IF($B944="","",-SUMIFS(Tabla7[Cantidad],Tabla7[Código del producto],$B944,Tabla7[Tipo de movimiento],"SALIDA",Tabla7[Mes],N$5))</f>
        <v>0</v>
      </c>
      <c r="O944" s="39">
        <f>IF($B944="","",-SUMIFS(Tabla7[Cantidad],Tabla7[Código del producto],$B944,Tabla7[Tipo de movimiento],"SALIDA",Tabla7[Mes],O$5))</f>
        <v>14</v>
      </c>
      <c r="P944" s="39">
        <f>IF($B944="","",-SUMIFS(Tabla7[Cantidad],Tabla7[Código del producto],$B944,Tabla7[Tipo de movimiento],"SALIDA",Tabla7[Mes],P$5))</f>
        <v>0</v>
      </c>
      <c r="Q944" s="39">
        <f t="shared" si="42"/>
        <v>4.666666666666667</v>
      </c>
      <c r="R944" s="51" t="str">
        <f>IF($B944="","",IFERROR(VLOOKUP($B944,'ABC rotación'!$C:$G,5,0),"C"))</f>
        <v>B</v>
      </c>
      <c r="S944" s="41">
        <f t="shared" si="43"/>
        <v>38.571428571428569</v>
      </c>
      <c r="T944" s="40">
        <f t="shared" si="44"/>
        <v>3.8571428571428568</v>
      </c>
      <c r="U944" s="23" t="str">
        <f>IF($B944="","",VLOOKUP($T944,Tablas!$X$14:$Y$17,2,1))</f>
        <v>4. NEGRO</v>
      </c>
    </row>
    <row r="945" spans="2:21" x14ac:dyDescent="0.2">
      <c r="B945" s="1">
        <f>IF(Tablas!B943="","",Tablas!B943)</f>
        <v>300940</v>
      </c>
      <c r="C945" s="1" t="str">
        <f>IF(Tablas!C943="","",Tablas!C943)</f>
        <v>PLACA SUJETADORA DE TAMBOR DE</v>
      </c>
      <c r="D945" s="1" t="str">
        <f>IF(Tablas!D943="","",Tablas!D943)</f>
        <v>15 - MISCELANEOS</v>
      </c>
      <c r="E945" s="1" t="str">
        <f>IF(Tablas!E943="","",Tablas!E943)</f>
        <v>UN</v>
      </c>
      <c r="F945" s="1">
        <f>IF(Tablas!F943="","",Tablas!F943)</f>
        <v>27</v>
      </c>
      <c r="G945" s="1">
        <f>IF(Tablas!I943="","",Tablas!I943)</f>
        <v>6</v>
      </c>
      <c r="H945" s="1">
        <v>5</v>
      </c>
      <c r="I945" s="39">
        <f>IF($B945="","",-SUMIFS(Tabla7[Cantidad],Tabla7[Código del producto],$B945,Tabla7[Tipo de movimiento],"SALIDA",Tabla7[Mes],I$5))</f>
        <v>0</v>
      </c>
      <c r="J945" s="39">
        <f>IF($B945="","",-SUMIFS(Tabla7[Cantidad],Tabla7[Código del producto],$B945,Tabla7[Tipo de movimiento],"SALIDA",Tabla7[Mes],J$5))</f>
        <v>0</v>
      </c>
      <c r="K945" s="39">
        <f>IF($B945="","",-SUMIFS(Tabla7[Cantidad],Tabla7[Código del producto],$B945,Tabla7[Tipo de movimiento],"SALIDA",Tabla7[Mes],K$5))</f>
        <v>11</v>
      </c>
      <c r="L945" s="39">
        <f>IF($B945="","",-SUMIFS(Tabla7[Cantidad],Tabla7[Código del producto],$B945,Tabla7[Tipo de movimiento],"SALIDA",Tabla7[Mes],L$5))</f>
        <v>0</v>
      </c>
      <c r="M945" s="39">
        <f>IF($B945="","",-SUMIFS(Tabla7[Cantidad],Tabla7[Código del producto],$B945,Tabla7[Tipo de movimiento],"SALIDA",Tabla7[Mes],M$5))</f>
        <v>0</v>
      </c>
      <c r="N945" s="39">
        <f>IF($B945="","",-SUMIFS(Tabla7[Cantidad],Tabla7[Código del producto],$B945,Tabla7[Tipo de movimiento],"SALIDA",Tabla7[Mes],N$5))</f>
        <v>13</v>
      </c>
      <c r="O945" s="39">
        <f>IF($B945="","",-SUMIFS(Tabla7[Cantidad],Tabla7[Código del producto],$B945,Tabla7[Tipo de movimiento],"SALIDA",Tabla7[Mes],O$5))</f>
        <v>18</v>
      </c>
      <c r="P945" s="39">
        <f>IF($B945="","",-SUMIFS(Tabla7[Cantidad],Tabla7[Código del producto],$B945,Tabla7[Tipo de movimiento],"SALIDA",Tabla7[Mes],P$5))</f>
        <v>0</v>
      </c>
      <c r="Q945" s="39">
        <f t="shared" si="42"/>
        <v>10.333333333333334</v>
      </c>
      <c r="R945" s="51" t="str">
        <f>IF($B945="","",IFERROR(VLOOKUP($B945,'ABC rotación'!$C:$G,5,0),"C"))</f>
        <v>B</v>
      </c>
      <c r="S945" s="41">
        <f t="shared" si="43"/>
        <v>14.516129032258064</v>
      </c>
      <c r="T945" s="40">
        <f t="shared" si="44"/>
        <v>0.5376344086021505</v>
      </c>
      <c r="U945" s="23" t="str">
        <f>IF($B945="","",VLOOKUP($T945,Tablas!$X$14:$Y$17,2,1))</f>
        <v>2. AMARILLO</v>
      </c>
    </row>
    <row r="946" spans="2:21" x14ac:dyDescent="0.2">
      <c r="B946" s="1">
        <f>IF(Tablas!B944="","",Tablas!B944)</f>
        <v>300941</v>
      </c>
      <c r="C946" s="1" t="str">
        <f>IF(Tablas!C944="","",Tablas!C944)</f>
        <v>CONJUNTO DE CALIPER</v>
      </c>
      <c r="D946" s="1" t="str">
        <f>IF(Tablas!D944="","",Tablas!D944)</f>
        <v>04 - FRENOS Y EMBRAGUES</v>
      </c>
      <c r="E946" s="1" t="str">
        <f>IF(Tablas!E944="","",Tablas!E944)</f>
        <v>UN</v>
      </c>
      <c r="F946" s="1">
        <f>IF(Tablas!F944="","",Tablas!F944)</f>
        <v>30</v>
      </c>
      <c r="G946" s="1">
        <f>IF(Tablas!I944="","",Tablas!I944)</f>
        <v>6</v>
      </c>
      <c r="H946" s="1">
        <v>0</v>
      </c>
      <c r="I946" s="39">
        <f>IF($B946="","",-SUMIFS(Tabla7[Cantidad],Tabla7[Código del producto],$B946,Tabla7[Tipo de movimiento],"SALIDA",Tabla7[Mes],I$5))</f>
        <v>0</v>
      </c>
      <c r="J946" s="39">
        <f>IF($B946="","",-SUMIFS(Tabla7[Cantidad],Tabla7[Código del producto],$B946,Tabla7[Tipo de movimiento],"SALIDA",Tabla7[Mes],J$5))</f>
        <v>0</v>
      </c>
      <c r="K946" s="39">
        <f>IF($B946="","",-SUMIFS(Tabla7[Cantidad],Tabla7[Código del producto],$B946,Tabla7[Tipo de movimiento],"SALIDA",Tabla7[Mes],K$5))</f>
        <v>0</v>
      </c>
      <c r="L946" s="39">
        <f>IF($B946="","",-SUMIFS(Tabla7[Cantidad],Tabla7[Código del producto],$B946,Tabla7[Tipo de movimiento],"SALIDA",Tabla7[Mes],L$5))</f>
        <v>20</v>
      </c>
      <c r="M946" s="39">
        <f>IF($B946="","",-SUMIFS(Tabla7[Cantidad],Tabla7[Código del producto],$B946,Tabla7[Tipo de movimiento],"SALIDA",Tabla7[Mes],M$5))</f>
        <v>0</v>
      </c>
      <c r="N946" s="39">
        <f>IF($B946="","",-SUMIFS(Tabla7[Cantidad],Tabla7[Código del producto],$B946,Tabla7[Tipo de movimiento],"SALIDA",Tabla7[Mes],N$5))</f>
        <v>0</v>
      </c>
      <c r="O946" s="39">
        <f>IF($B946="","",-SUMIFS(Tabla7[Cantidad],Tabla7[Código del producto],$B946,Tabla7[Tipo de movimiento],"SALIDA",Tabla7[Mes],O$5))</f>
        <v>0</v>
      </c>
      <c r="P946" s="39">
        <f>IF($B946="","",-SUMIFS(Tabla7[Cantidad],Tabla7[Código del producto],$B946,Tabla7[Tipo de movimiento],"SALIDA",Tabla7[Mes],P$5))</f>
        <v>0</v>
      </c>
      <c r="Q946" s="39">
        <f t="shared" si="42"/>
        <v>0</v>
      </c>
      <c r="R946" s="51" t="str">
        <f>IF($B946="","",IFERROR(VLOOKUP($B946,'ABC rotación'!$C:$G,5,0),"C"))</f>
        <v>C</v>
      </c>
      <c r="S946" s="41">
        <f t="shared" si="43"/>
        <v>0</v>
      </c>
      <c r="T946" s="40">
        <f t="shared" si="44"/>
        <v>0</v>
      </c>
      <c r="U946" s="23" t="str">
        <f>IF($B946="","",VLOOKUP($T946,Tablas!$X$14:$Y$17,2,1))</f>
        <v>1. ROJO</v>
      </c>
    </row>
    <row r="947" spans="2:21" x14ac:dyDescent="0.2">
      <c r="B947" s="1">
        <f>IF(Tablas!B945="","",Tablas!B945)</f>
        <v>300942</v>
      </c>
      <c r="C947" s="1" t="str">
        <f>IF(Tablas!C945="","",Tablas!C945)</f>
        <v>CUBIERTA DERECHA DE CARTER</v>
      </c>
      <c r="D947" s="1" t="str">
        <f>IF(Tablas!D945="","",Tablas!D945)</f>
        <v>09 - PARTES DE MOTOR</v>
      </c>
      <c r="E947" s="1" t="str">
        <f>IF(Tablas!E945="","",Tablas!E945)</f>
        <v>UN</v>
      </c>
      <c r="F947" s="1">
        <f>IF(Tablas!F945="","",Tablas!F945)</f>
        <v>24</v>
      </c>
      <c r="G947" s="1">
        <f>IF(Tablas!I945="","",Tablas!I945)</f>
        <v>39</v>
      </c>
      <c r="H947" s="1">
        <v>8</v>
      </c>
      <c r="I947" s="39">
        <f>IF($B947="","",-SUMIFS(Tabla7[Cantidad],Tabla7[Código del producto],$B947,Tabla7[Tipo de movimiento],"SALIDA",Tabla7[Mes],I$5))</f>
        <v>0</v>
      </c>
      <c r="J947" s="39">
        <f>IF($B947="","",-SUMIFS(Tabla7[Cantidad],Tabla7[Código del producto],$B947,Tabla7[Tipo de movimiento],"SALIDA",Tabla7[Mes],J$5))</f>
        <v>13</v>
      </c>
      <c r="K947" s="39">
        <f>IF($B947="","",-SUMIFS(Tabla7[Cantidad],Tabla7[Código del producto],$B947,Tabla7[Tipo de movimiento],"SALIDA",Tabla7[Mes],K$5))</f>
        <v>0</v>
      </c>
      <c r="L947" s="39">
        <f>IF($B947="","",-SUMIFS(Tabla7[Cantidad],Tabla7[Código del producto],$B947,Tabla7[Tipo de movimiento],"SALIDA",Tabla7[Mes],L$5))</f>
        <v>0</v>
      </c>
      <c r="M947" s="39">
        <f>IF($B947="","",-SUMIFS(Tabla7[Cantidad],Tabla7[Código del producto],$B947,Tabla7[Tipo de movimiento],"SALIDA",Tabla7[Mes],M$5))</f>
        <v>0</v>
      </c>
      <c r="N947" s="39">
        <f>IF($B947="","",-SUMIFS(Tabla7[Cantidad],Tabla7[Código del producto],$B947,Tabla7[Tipo de movimiento],"SALIDA",Tabla7[Mes],N$5))</f>
        <v>0</v>
      </c>
      <c r="O947" s="39">
        <f>IF($B947="","",-SUMIFS(Tabla7[Cantidad],Tabla7[Código del producto],$B947,Tabla7[Tipo de movimiento],"SALIDA",Tabla7[Mes],O$5))</f>
        <v>0</v>
      </c>
      <c r="P947" s="39">
        <f>IF($B947="","",-SUMIFS(Tabla7[Cantidad],Tabla7[Código del producto],$B947,Tabla7[Tipo de movimiento],"SALIDA",Tabla7[Mes],P$5))</f>
        <v>13</v>
      </c>
      <c r="Q947" s="39">
        <f t="shared" si="42"/>
        <v>4.333333333333333</v>
      </c>
      <c r="R947" s="51" t="str">
        <f>IF($B947="","",IFERROR(VLOOKUP($B947,'ABC rotación'!$C:$G,5,0),"C"))</f>
        <v>A</v>
      </c>
      <c r="S947" s="41">
        <f t="shared" si="43"/>
        <v>55.384615384615387</v>
      </c>
      <c r="T947" s="40">
        <f t="shared" si="44"/>
        <v>2.3076923076923079</v>
      </c>
      <c r="U947" s="23" t="str">
        <f>IF($B947="","",VLOOKUP($T947,Tablas!$X$14:$Y$17,2,1))</f>
        <v>4. NEGRO</v>
      </c>
    </row>
    <row r="948" spans="2:21" x14ac:dyDescent="0.2">
      <c r="B948" s="1">
        <f>IF(Tablas!B946="","",Tablas!B946)</f>
        <v>300943</v>
      </c>
      <c r="C948" s="1" t="str">
        <f>IF(Tablas!C946="","",Tablas!C946)</f>
        <v>BASE CUBIERTA DELANTERA</v>
      </c>
      <c r="D948" s="1" t="str">
        <f>IF(Tablas!D946="","",Tablas!D946)</f>
        <v>15 - MISCELANEOS</v>
      </c>
      <c r="E948" s="1" t="str">
        <f>IF(Tablas!E946="","",Tablas!E946)</f>
        <v>UN</v>
      </c>
      <c r="F948" s="1">
        <f>IF(Tablas!F946="","",Tablas!F946)</f>
        <v>24</v>
      </c>
      <c r="G948" s="1">
        <f>IF(Tablas!I946="","",Tablas!I946)</f>
        <v>14</v>
      </c>
      <c r="H948" s="1">
        <v>5</v>
      </c>
      <c r="I948" s="39">
        <f>IF($B948="","",-SUMIFS(Tabla7[Cantidad],Tabla7[Código del producto],$B948,Tabla7[Tipo de movimiento],"SALIDA",Tabla7[Mes],I$5))</f>
        <v>0</v>
      </c>
      <c r="J948" s="39">
        <f>IF($B948="","",-SUMIFS(Tabla7[Cantidad],Tabla7[Código del producto],$B948,Tabla7[Tipo de movimiento],"SALIDA",Tabla7[Mes],J$5))</f>
        <v>0</v>
      </c>
      <c r="K948" s="39">
        <f>IF($B948="","",-SUMIFS(Tabla7[Cantidad],Tabla7[Código del producto],$B948,Tabla7[Tipo de movimiento],"SALIDA",Tabla7[Mes],K$5))</f>
        <v>0</v>
      </c>
      <c r="L948" s="39">
        <f>IF($B948="","",-SUMIFS(Tabla7[Cantidad],Tabla7[Código del producto],$B948,Tabla7[Tipo de movimiento],"SALIDA",Tabla7[Mes],L$5))</f>
        <v>0</v>
      </c>
      <c r="M948" s="39">
        <f>IF($B948="","",-SUMIFS(Tabla7[Cantidad],Tabla7[Código del producto],$B948,Tabla7[Tipo de movimiento],"SALIDA",Tabla7[Mes],M$5))</f>
        <v>0</v>
      </c>
      <c r="N948" s="39">
        <f>IF($B948="","",-SUMIFS(Tabla7[Cantidad],Tabla7[Código del producto],$B948,Tabla7[Tipo de movimiento],"SALIDA",Tabla7[Mes],N$5))</f>
        <v>14</v>
      </c>
      <c r="O948" s="39">
        <f>IF($B948="","",-SUMIFS(Tabla7[Cantidad],Tabla7[Código del producto],$B948,Tabla7[Tipo de movimiento],"SALIDA",Tabla7[Mes],O$5))</f>
        <v>0</v>
      </c>
      <c r="P948" s="39">
        <f>IF($B948="","",-SUMIFS(Tabla7[Cantidad],Tabla7[Código del producto],$B948,Tabla7[Tipo de movimiento],"SALIDA",Tabla7[Mes],P$5))</f>
        <v>0</v>
      </c>
      <c r="Q948" s="39">
        <f t="shared" si="42"/>
        <v>4.666666666666667</v>
      </c>
      <c r="R948" s="51" t="str">
        <f>IF($B948="","",IFERROR(VLOOKUP($B948,'ABC rotación'!$C:$G,5,0),"C"))</f>
        <v>B</v>
      </c>
      <c r="S948" s="41">
        <f t="shared" si="43"/>
        <v>32.142857142857139</v>
      </c>
      <c r="T948" s="40">
        <f t="shared" si="44"/>
        <v>1.3392857142857142</v>
      </c>
      <c r="U948" s="23" t="str">
        <f>IF($B948="","",VLOOKUP($T948,Tablas!$X$14:$Y$17,2,1))</f>
        <v>3. VERDE</v>
      </c>
    </row>
    <row r="949" spans="2:21" x14ac:dyDescent="0.2">
      <c r="B949" s="1">
        <f>IF(Tablas!B947="","",Tablas!B947)</f>
        <v>300944</v>
      </c>
      <c r="C949" s="1" t="str">
        <f>IF(Tablas!C947="","",Tablas!C947)</f>
        <v>COMPONENTE DE CARTER IZQUIERDO</v>
      </c>
      <c r="D949" s="1" t="str">
        <f>IF(Tablas!D947="","",Tablas!D947)</f>
        <v>15 - MISCELANEOS</v>
      </c>
      <c r="E949" s="1" t="str">
        <f>IF(Tablas!E947="","",Tablas!E947)</f>
        <v>UN</v>
      </c>
      <c r="F949" s="1">
        <f>IF(Tablas!F947="","",Tablas!F947)</f>
        <v>9</v>
      </c>
      <c r="G949" s="1">
        <f>IF(Tablas!I947="","",Tablas!I947)</f>
        <v>22</v>
      </c>
      <c r="H949" s="1">
        <v>8</v>
      </c>
      <c r="I949" s="39">
        <f>IF($B949="","",-SUMIFS(Tabla7[Cantidad],Tabla7[Código del producto],$B949,Tabla7[Tipo de movimiento],"SALIDA",Tabla7[Mes],I$5))</f>
        <v>0</v>
      </c>
      <c r="J949" s="39">
        <f>IF($B949="","",-SUMIFS(Tabla7[Cantidad],Tabla7[Código del producto],$B949,Tabla7[Tipo de movimiento],"SALIDA",Tabla7[Mes],J$5))</f>
        <v>12</v>
      </c>
      <c r="K949" s="39">
        <f>IF($B949="","",-SUMIFS(Tabla7[Cantidad],Tabla7[Código del producto],$B949,Tabla7[Tipo de movimiento],"SALIDA",Tabla7[Mes],K$5))</f>
        <v>0</v>
      </c>
      <c r="L949" s="39">
        <f>IF($B949="","",-SUMIFS(Tabla7[Cantidad],Tabla7[Código del producto],$B949,Tabla7[Tipo de movimiento],"SALIDA",Tabla7[Mes],L$5))</f>
        <v>9</v>
      </c>
      <c r="M949" s="39">
        <f>IF($B949="","",-SUMIFS(Tabla7[Cantidad],Tabla7[Código del producto],$B949,Tabla7[Tipo de movimiento],"SALIDA",Tabla7[Mes],M$5))</f>
        <v>0</v>
      </c>
      <c r="N949" s="39">
        <f>IF($B949="","",-SUMIFS(Tabla7[Cantidad],Tabla7[Código del producto],$B949,Tabla7[Tipo de movimiento],"SALIDA",Tabla7[Mes],N$5))</f>
        <v>27</v>
      </c>
      <c r="O949" s="39">
        <f>IF($B949="","",-SUMIFS(Tabla7[Cantidad],Tabla7[Código del producto],$B949,Tabla7[Tipo de movimiento],"SALIDA",Tabla7[Mes],O$5))</f>
        <v>0</v>
      </c>
      <c r="P949" s="39">
        <f>IF($B949="","",-SUMIFS(Tabla7[Cantidad],Tabla7[Código del producto],$B949,Tabla7[Tipo de movimiento],"SALIDA",Tabla7[Mes],P$5))</f>
        <v>0</v>
      </c>
      <c r="Q949" s="39">
        <f t="shared" si="42"/>
        <v>9</v>
      </c>
      <c r="R949" s="51" t="str">
        <f>IF($B949="","",IFERROR(VLOOKUP($B949,'ABC rotación'!$C:$G,5,0),"C"))</f>
        <v>A</v>
      </c>
      <c r="S949" s="41">
        <f t="shared" si="43"/>
        <v>26.666666666666664</v>
      </c>
      <c r="T949" s="40">
        <f t="shared" si="44"/>
        <v>2.9629629629629628</v>
      </c>
      <c r="U949" s="23" t="str">
        <f>IF($B949="","",VLOOKUP($T949,Tablas!$X$14:$Y$17,2,1))</f>
        <v>4. NEGRO</v>
      </c>
    </row>
    <row r="950" spans="2:21" x14ac:dyDescent="0.2">
      <c r="B950" s="1">
        <f>IF(Tablas!B948="","",Tablas!B948)</f>
        <v>300945</v>
      </c>
      <c r="C950" s="1" t="str">
        <f>IF(Tablas!C948="","",Tablas!C948)</f>
        <v>PASADOR GUIA 10*20</v>
      </c>
      <c r="D950" s="1" t="str">
        <f>IF(Tablas!D948="","",Tablas!D948)</f>
        <v>09 - PARTES DE MOTOR</v>
      </c>
      <c r="E950" s="1" t="str">
        <f>IF(Tablas!E948="","",Tablas!E948)</f>
        <v>UN</v>
      </c>
      <c r="F950" s="1">
        <f>IF(Tablas!F948="","",Tablas!F948)</f>
        <v>12</v>
      </c>
      <c r="G950" s="1">
        <f>IF(Tablas!I948="","",Tablas!I948)</f>
        <v>34</v>
      </c>
      <c r="H950" s="1">
        <v>1</v>
      </c>
      <c r="I950" s="39">
        <f>IF($B950="","",-SUMIFS(Tabla7[Cantidad],Tabla7[Código del producto],$B950,Tabla7[Tipo de movimiento],"SALIDA",Tabla7[Mes],I$5))</f>
        <v>6</v>
      </c>
      <c r="J950" s="39">
        <f>IF($B950="","",-SUMIFS(Tabla7[Cantidad],Tabla7[Código del producto],$B950,Tabla7[Tipo de movimiento],"SALIDA",Tabla7[Mes],J$5))</f>
        <v>0</v>
      </c>
      <c r="K950" s="39">
        <f>IF($B950="","",-SUMIFS(Tabla7[Cantidad],Tabla7[Código del producto],$B950,Tabla7[Tipo de movimiento],"SALIDA",Tabla7[Mes],K$5))</f>
        <v>0</v>
      </c>
      <c r="L950" s="39">
        <f>IF($B950="","",-SUMIFS(Tabla7[Cantidad],Tabla7[Código del producto],$B950,Tabla7[Tipo de movimiento],"SALIDA",Tabla7[Mes],L$5))</f>
        <v>0</v>
      </c>
      <c r="M950" s="39">
        <f>IF($B950="","",-SUMIFS(Tabla7[Cantidad],Tabla7[Código del producto],$B950,Tabla7[Tipo de movimiento],"SALIDA",Tabla7[Mes],M$5))</f>
        <v>35</v>
      </c>
      <c r="N950" s="39">
        <f>IF($B950="","",-SUMIFS(Tabla7[Cantidad],Tabla7[Código del producto],$B950,Tabla7[Tipo de movimiento],"SALIDA",Tabla7[Mes],N$5))</f>
        <v>0</v>
      </c>
      <c r="O950" s="39">
        <f>IF($B950="","",-SUMIFS(Tabla7[Cantidad],Tabla7[Código del producto],$B950,Tabla7[Tipo de movimiento],"SALIDA",Tabla7[Mes],O$5))</f>
        <v>0</v>
      </c>
      <c r="P950" s="39">
        <f>IF($B950="","",-SUMIFS(Tabla7[Cantidad],Tabla7[Código del producto],$B950,Tabla7[Tipo de movimiento],"SALIDA",Tabla7[Mes],P$5))</f>
        <v>20</v>
      </c>
      <c r="Q950" s="39">
        <f t="shared" si="42"/>
        <v>6.666666666666667</v>
      </c>
      <c r="R950" s="51" t="str">
        <f>IF($B950="","",IFERROR(VLOOKUP($B950,'ABC rotación'!$C:$G,5,0),"C"))</f>
        <v>A</v>
      </c>
      <c r="S950" s="41">
        <f t="shared" si="43"/>
        <v>4.5</v>
      </c>
      <c r="T950" s="40">
        <f t="shared" si="44"/>
        <v>0.375</v>
      </c>
      <c r="U950" s="23" t="str">
        <f>IF($B950="","",VLOOKUP($T950,Tablas!$X$14:$Y$17,2,1))</f>
        <v>1. ROJO</v>
      </c>
    </row>
    <row r="951" spans="2:21" x14ac:dyDescent="0.2">
      <c r="B951" s="1">
        <f>IF(Tablas!B949="","",Tablas!B949)</f>
        <v>300946</v>
      </c>
      <c r="C951" s="1" t="str">
        <f>IF(Tablas!C949="","",Tablas!C949)</f>
        <v>TANQUE DE COMBUSTIBLE</v>
      </c>
      <c r="D951" s="1" t="str">
        <f>IF(Tablas!D949="","",Tablas!D949)</f>
        <v>05 - COLISION</v>
      </c>
      <c r="E951" s="1" t="str">
        <f>IF(Tablas!E949="","",Tablas!E949)</f>
        <v>UN</v>
      </c>
      <c r="F951" s="1">
        <f>IF(Tablas!F949="","",Tablas!F949)</f>
        <v>26</v>
      </c>
      <c r="G951" s="1">
        <f>IF(Tablas!I949="","",Tablas!I949)</f>
        <v>31</v>
      </c>
      <c r="H951" s="1">
        <v>5</v>
      </c>
      <c r="I951" s="39">
        <f>IF($B951="","",-SUMIFS(Tabla7[Cantidad],Tabla7[Código del producto],$B951,Tabla7[Tipo de movimiento],"SALIDA",Tabla7[Mes],I$5))</f>
        <v>12</v>
      </c>
      <c r="J951" s="39">
        <f>IF($B951="","",-SUMIFS(Tabla7[Cantidad],Tabla7[Código del producto],$B951,Tabla7[Tipo de movimiento],"SALIDA",Tabla7[Mes],J$5))</f>
        <v>0</v>
      </c>
      <c r="K951" s="39">
        <f>IF($B951="","",-SUMIFS(Tabla7[Cantidad],Tabla7[Código del producto],$B951,Tabla7[Tipo de movimiento],"SALIDA",Tabla7[Mes],K$5))</f>
        <v>0</v>
      </c>
      <c r="L951" s="39">
        <f>IF($B951="","",-SUMIFS(Tabla7[Cantidad],Tabla7[Código del producto],$B951,Tabla7[Tipo de movimiento],"SALIDA",Tabla7[Mes],L$5))</f>
        <v>0</v>
      </c>
      <c r="M951" s="39">
        <f>IF($B951="","",-SUMIFS(Tabla7[Cantidad],Tabla7[Código del producto],$B951,Tabla7[Tipo de movimiento],"SALIDA",Tabla7[Mes],M$5))</f>
        <v>16</v>
      </c>
      <c r="N951" s="39">
        <f>IF($B951="","",-SUMIFS(Tabla7[Cantidad],Tabla7[Código del producto],$B951,Tabla7[Tipo de movimiento],"SALIDA",Tabla7[Mes],N$5))</f>
        <v>0</v>
      </c>
      <c r="O951" s="39">
        <f>IF($B951="","",-SUMIFS(Tabla7[Cantidad],Tabla7[Código del producto],$B951,Tabla7[Tipo de movimiento],"SALIDA",Tabla7[Mes],O$5))</f>
        <v>14</v>
      </c>
      <c r="P951" s="39">
        <f>IF($B951="","",-SUMIFS(Tabla7[Cantidad],Tabla7[Código del producto],$B951,Tabla7[Tipo de movimiento],"SALIDA",Tabla7[Mes],P$5))</f>
        <v>16</v>
      </c>
      <c r="Q951" s="39">
        <f t="shared" si="42"/>
        <v>10</v>
      </c>
      <c r="R951" s="51" t="str">
        <f>IF($B951="","",IFERROR(VLOOKUP($B951,'ABC rotación'!$C:$G,5,0),"C"))</f>
        <v>A</v>
      </c>
      <c r="S951" s="41">
        <f t="shared" si="43"/>
        <v>15</v>
      </c>
      <c r="T951" s="40">
        <f t="shared" si="44"/>
        <v>0.57692307692307687</v>
      </c>
      <c r="U951" s="23" t="str">
        <f>IF($B951="","",VLOOKUP($T951,Tablas!$X$14:$Y$17,2,1))</f>
        <v>2. AMARILLO</v>
      </c>
    </row>
    <row r="952" spans="2:21" x14ac:dyDescent="0.2">
      <c r="B952" s="1">
        <f>IF(Tablas!B950="","",Tablas!B950)</f>
        <v>300947</v>
      </c>
      <c r="C952" s="1" t="str">
        <f>IF(Tablas!C950="","",Tablas!C950)</f>
        <v>CARCASA DE FARO</v>
      </c>
      <c r="D952" s="1" t="str">
        <f>IF(Tablas!D950="","",Tablas!D950)</f>
        <v>14 - LUCES</v>
      </c>
      <c r="E952" s="1" t="str">
        <f>IF(Tablas!E950="","",Tablas!E950)</f>
        <v>UN</v>
      </c>
      <c r="F952" s="1">
        <f>IF(Tablas!F950="","",Tablas!F950)</f>
        <v>30</v>
      </c>
      <c r="G952" s="1">
        <f>IF(Tablas!I950="","",Tablas!I950)</f>
        <v>9</v>
      </c>
      <c r="H952" s="1">
        <v>9</v>
      </c>
      <c r="I952" s="39">
        <f>IF($B952="","",-SUMIFS(Tabla7[Cantidad],Tabla7[Código del producto],$B952,Tabla7[Tipo de movimiento],"SALIDA",Tabla7[Mes],I$5))</f>
        <v>19</v>
      </c>
      <c r="J952" s="39">
        <f>IF($B952="","",-SUMIFS(Tabla7[Cantidad],Tabla7[Código del producto],$B952,Tabla7[Tipo de movimiento],"SALIDA",Tabla7[Mes],J$5))</f>
        <v>0</v>
      </c>
      <c r="K952" s="39">
        <f>IF($B952="","",-SUMIFS(Tabla7[Cantidad],Tabla7[Código del producto],$B952,Tabla7[Tipo de movimiento],"SALIDA",Tabla7[Mes],K$5))</f>
        <v>0</v>
      </c>
      <c r="L952" s="39">
        <f>IF($B952="","",-SUMIFS(Tabla7[Cantidad],Tabla7[Código del producto],$B952,Tabla7[Tipo de movimiento],"SALIDA",Tabla7[Mes],L$5))</f>
        <v>8</v>
      </c>
      <c r="M952" s="39">
        <f>IF($B952="","",-SUMIFS(Tabla7[Cantidad],Tabla7[Código del producto],$B952,Tabla7[Tipo de movimiento],"SALIDA",Tabla7[Mes],M$5))</f>
        <v>0</v>
      </c>
      <c r="N952" s="39">
        <f>IF($B952="","",-SUMIFS(Tabla7[Cantidad],Tabla7[Código del producto],$B952,Tabla7[Tipo de movimiento],"SALIDA",Tabla7[Mes],N$5))</f>
        <v>0</v>
      </c>
      <c r="O952" s="39">
        <f>IF($B952="","",-SUMIFS(Tabla7[Cantidad],Tabla7[Código del producto],$B952,Tabla7[Tipo de movimiento],"SALIDA",Tabla7[Mes],O$5))</f>
        <v>0</v>
      </c>
      <c r="P952" s="39">
        <f>IF($B952="","",-SUMIFS(Tabla7[Cantidad],Tabla7[Código del producto],$B952,Tabla7[Tipo de movimiento],"SALIDA",Tabla7[Mes],P$5))</f>
        <v>0</v>
      </c>
      <c r="Q952" s="39">
        <f t="shared" si="42"/>
        <v>0</v>
      </c>
      <c r="R952" s="51" t="str">
        <f>IF($B952="","",IFERROR(VLOOKUP($B952,'ABC rotación'!$C:$G,5,0),"C"))</f>
        <v>B</v>
      </c>
      <c r="S952" s="41">
        <f t="shared" si="43"/>
        <v>0</v>
      </c>
      <c r="T952" s="40">
        <f t="shared" si="44"/>
        <v>0</v>
      </c>
      <c r="U952" s="23" t="str">
        <f>IF($B952="","",VLOOKUP($T952,Tablas!$X$14:$Y$17,2,1))</f>
        <v>1. ROJO</v>
      </c>
    </row>
    <row r="953" spans="2:21" x14ac:dyDescent="0.2">
      <c r="B953" s="1">
        <f>IF(Tablas!B951="","",Tablas!B951)</f>
        <v>300948</v>
      </c>
      <c r="C953" s="1" t="str">
        <f>IF(Tablas!C951="","",Tablas!C951)</f>
        <v>TANQUE DE COMBUSTIBLE  ROJO</v>
      </c>
      <c r="D953" s="1" t="str">
        <f>IF(Tablas!D951="","",Tablas!D951)</f>
        <v>05 - COLISION</v>
      </c>
      <c r="E953" s="1" t="str">
        <f>IF(Tablas!E951="","",Tablas!E951)</f>
        <v>UN</v>
      </c>
      <c r="F953" s="1">
        <f>IF(Tablas!F951="","",Tablas!F951)</f>
        <v>7</v>
      </c>
      <c r="G953" s="1">
        <f>IF(Tablas!I951="","",Tablas!I951)</f>
        <v>34</v>
      </c>
      <c r="H953" s="1">
        <v>5</v>
      </c>
      <c r="I953" s="39">
        <f>IF($B953="","",-SUMIFS(Tabla7[Cantidad],Tabla7[Código del producto],$B953,Tabla7[Tipo de movimiento],"SALIDA",Tabla7[Mes],I$5))</f>
        <v>15</v>
      </c>
      <c r="J953" s="39">
        <f>IF($B953="","",-SUMIFS(Tabla7[Cantidad],Tabla7[Código del producto],$B953,Tabla7[Tipo de movimiento],"SALIDA",Tabla7[Mes],J$5))</f>
        <v>0</v>
      </c>
      <c r="K953" s="39">
        <f>IF($B953="","",-SUMIFS(Tabla7[Cantidad],Tabla7[Código del producto],$B953,Tabla7[Tipo de movimiento],"SALIDA",Tabla7[Mes],K$5))</f>
        <v>0</v>
      </c>
      <c r="L953" s="39">
        <f>IF($B953="","",-SUMIFS(Tabla7[Cantidad],Tabla7[Código del producto],$B953,Tabla7[Tipo de movimiento],"SALIDA",Tabla7[Mes],L$5))</f>
        <v>0</v>
      </c>
      <c r="M953" s="39">
        <f>IF($B953="","",-SUMIFS(Tabla7[Cantidad],Tabla7[Código del producto],$B953,Tabla7[Tipo de movimiento],"SALIDA",Tabla7[Mes],M$5))</f>
        <v>0</v>
      </c>
      <c r="N953" s="39">
        <f>IF($B953="","",-SUMIFS(Tabla7[Cantidad],Tabla7[Código del producto],$B953,Tabla7[Tipo de movimiento],"SALIDA",Tabla7[Mes],N$5))</f>
        <v>0</v>
      </c>
      <c r="O953" s="39">
        <f>IF($B953="","",-SUMIFS(Tabla7[Cantidad],Tabla7[Código del producto],$B953,Tabla7[Tipo de movimiento],"SALIDA",Tabla7[Mes],O$5))</f>
        <v>0</v>
      </c>
      <c r="P953" s="39">
        <f>IF($B953="","",-SUMIFS(Tabla7[Cantidad],Tabla7[Código del producto],$B953,Tabla7[Tipo de movimiento],"SALIDA",Tabla7[Mes],P$5))</f>
        <v>0</v>
      </c>
      <c r="Q953" s="39">
        <f t="shared" si="42"/>
        <v>0</v>
      </c>
      <c r="R953" s="51" t="str">
        <f>IF($B953="","",IFERROR(VLOOKUP($B953,'ABC rotación'!$C:$G,5,0),"C"))</f>
        <v>C</v>
      </c>
      <c r="S953" s="41">
        <f t="shared" si="43"/>
        <v>0</v>
      </c>
      <c r="T953" s="40">
        <f t="shared" si="44"/>
        <v>0</v>
      </c>
      <c r="U953" s="23" t="str">
        <f>IF($B953="","",VLOOKUP($T953,Tablas!$X$14:$Y$17,2,1))</f>
        <v>1. ROJO</v>
      </c>
    </row>
    <row r="954" spans="2:21" x14ac:dyDescent="0.2">
      <c r="B954" s="1">
        <f>IF(Tablas!B952="","",Tablas!B952)</f>
        <v>300949</v>
      </c>
      <c r="C954" s="1" t="str">
        <f>IF(Tablas!C952="","",Tablas!C952)</f>
        <v>COMPONENTE MOBIL DEL DISCO DE</v>
      </c>
      <c r="D954" s="1" t="str">
        <f>IF(Tablas!D952="","",Tablas!D952)</f>
        <v>08 - ELECTRICO</v>
      </c>
      <c r="E954" s="1" t="str">
        <f>IF(Tablas!E952="","",Tablas!E952)</f>
        <v>UN</v>
      </c>
      <c r="F954" s="1">
        <f>IF(Tablas!F952="","",Tablas!F952)</f>
        <v>15</v>
      </c>
      <c r="G954" s="1">
        <f>IF(Tablas!I952="","",Tablas!I952)</f>
        <v>12</v>
      </c>
      <c r="H954" s="1">
        <v>5</v>
      </c>
      <c r="I954" s="39">
        <f>IF($B954="","",-SUMIFS(Tabla7[Cantidad],Tabla7[Código del producto],$B954,Tabla7[Tipo de movimiento],"SALIDA",Tabla7[Mes],I$5))</f>
        <v>0</v>
      </c>
      <c r="J954" s="39">
        <f>IF($B954="","",-SUMIFS(Tabla7[Cantidad],Tabla7[Código del producto],$B954,Tabla7[Tipo de movimiento],"SALIDA",Tabla7[Mes],J$5))</f>
        <v>0</v>
      </c>
      <c r="K954" s="39">
        <f>IF($B954="","",-SUMIFS(Tabla7[Cantidad],Tabla7[Código del producto],$B954,Tabla7[Tipo de movimiento],"SALIDA",Tabla7[Mes],K$5))</f>
        <v>0</v>
      </c>
      <c r="L954" s="39">
        <f>IF($B954="","",-SUMIFS(Tabla7[Cantidad],Tabla7[Código del producto],$B954,Tabla7[Tipo de movimiento],"SALIDA",Tabla7[Mes],L$5))</f>
        <v>0</v>
      </c>
      <c r="M954" s="39">
        <f>IF($B954="","",-SUMIFS(Tabla7[Cantidad],Tabla7[Código del producto],$B954,Tabla7[Tipo de movimiento],"SALIDA",Tabla7[Mes],M$5))</f>
        <v>12</v>
      </c>
      <c r="N954" s="39">
        <f>IF($B954="","",-SUMIFS(Tabla7[Cantidad],Tabla7[Código del producto],$B954,Tabla7[Tipo de movimiento],"SALIDA",Tabla7[Mes],N$5))</f>
        <v>0</v>
      </c>
      <c r="O954" s="39">
        <f>IF($B954="","",-SUMIFS(Tabla7[Cantidad],Tabla7[Código del producto],$B954,Tabla7[Tipo de movimiento],"SALIDA",Tabla7[Mes],O$5))</f>
        <v>0</v>
      </c>
      <c r="P954" s="39">
        <f>IF($B954="","",-SUMIFS(Tabla7[Cantidad],Tabla7[Código del producto],$B954,Tabla7[Tipo de movimiento],"SALIDA",Tabla7[Mes],P$5))</f>
        <v>11</v>
      </c>
      <c r="Q954" s="39">
        <f t="shared" si="42"/>
        <v>3.6666666666666665</v>
      </c>
      <c r="R954" s="51" t="str">
        <f>IF($B954="","",IFERROR(VLOOKUP($B954,'ABC rotación'!$C:$G,5,0),"C"))</f>
        <v>C</v>
      </c>
      <c r="S954" s="41">
        <f t="shared" si="43"/>
        <v>40.909090909090914</v>
      </c>
      <c r="T954" s="40">
        <f t="shared" si="44"/>
        <v>2.7272727272727275</v>
      </c>
      <c r="U954" s="23" t="str">
        <f>IF($B954="","",VLOOKUP($T954,Tablas!$X$14:$Y$17,2,1))</f>
        <v>4. NEGRO</v>
      </c>
    </row>
    <row r="955" spans="2:21" x14ac:dyDescent="0.2">
      <c r="B955" s="1">
        <f>IF(Tablas!B953="","",Tablas!B953)</f>
        <v>300950</v>
      </c>
      <c r="C955" s="1" t="str">
        <f>IF(Tablas!C953="","",Tablas!C953)</f>
        <v>ASIENTO</v>
      </c>
      <c r="D955" s="1" t="str">
        <f>IF(Tablas!D953="","",Tablas!D953)</f>
        <v>15 - MISCELANEOS</v>
      </c>
      <c r="E955" s="1" t="str">
        <f>IF(Tablas!E953="","",Tablas!E953)</f>
        <v>UN</v>
      </c>
      <c r="F955" s="1">
        <f>IF(Tablas!F953="","",Tablas!F953)</f>
        <v>16</v>
      </c>
      <c r="G955" s="1">
        <f>IF(Tablas!I953="","",Tablas!I953)</f>
        <v>32</v>
      </c>
      <c r="H955" s="1">
        <v>9</v>
      </c>
      <c r="I955" s="39">
        <f>IF($B955="","",-SUMIFS(Tabla7[Cantidad],Tabla7[Código del producto],$B955,Tabla7[Tipo de movimiento],"SALIDA",Tabla7[Mes],I$5))</f>
        <v>25</v>
      </c>
      <c r="J955" s="39">
        <f>IF($B955="","",-SUMIFS(Tabla7[Cantidad],Tabla7[Código del producto],$B955,Tabla7[Tipo de movimiento],"SALIDA",Tabla7[Mes],J$5))</f>
        <v>8</v>
      </c>
      <c r="K955" s="39">
        <f>IF($B955="","",-SUMIFS(Tabla7[Cantidad],Tabla7[Código del producto],$B955,Tabla7[Tipo de movimiento],"SALIDA",Tabla7[Mes],K$5))</f>
        <v>7</v>
      </c>
      <c r="L955" s="39">
        <f>IF($B955="","",-SUMIFS(Tabla7[Cantidad],Tabla7[Código del producto],$B955,Tabla7[Tipo de movimiento],"SALIDA",Tabla7[Mes],L$5))</f>
        <v>0</v>
      </c>
      <c r="M955" s="39">
        <f>IF($B955="","",-SUMIFS(Tabla7[Cantidad],Tabla7[Código del producto],$B955,Tabla7[Tipo de movimiento],"SALIDA",Tabla7[Mes],M$5))</f>
        <v>0</v>
      </c>
      <c r="N955" s="39">
        <f>IF($B955="","",-SUMIFS(Tabla7[Cantidad],Tabla7[Código del producto],$B955,Tabla7[Tipo de movimiento],"SALIDA",Tabla7[Mes],N$5))</f>
        <v>0</v>
      </c>
      <c r="O955" s="39">
        <f>IF($B955="","",-SUMIFS(Tabla7[Cantidad],Tabla7[Código del producto],$B955,Tabla7[Tipo de movimiento],"SALIDA",Tabla7[Mes],O$5))</f>
        <v>18</v>
      </c>
      <c r="P955" s="39">
        <f>IF($B955="","",-SUMIFS(Tabla7[Cantidad],Tabla7[Código del producto],$B955,Tabla7[Tipo de movimiento],"SALIDA",Tabla7[Mes],P$5))</f>
        <v>0</v>
      </c>
      <c r="Q955" s="39">
        <f t="shared" si="42"/>
        <v>6</v>
      </c>
      <c r="R955" s="51" t="str">
        <f>IF($B955="","",IFERROR(VLOOKUP($B955,'ABC rotación'!$C:$G,5,0),"C"))</f>
        <v>A</v>
      </c>
      <c r="S955" s="41">
        <f t="shared" si="43"/>
        <v>45</v>
      </c>
      <c r="T955" s="40">
        <f t="shared" si="44"/>
        <v>2.8125</v>
      </c>
      <c r="U955" s="23" t="str">
        <f>IF($B955="","",VLOOKUP($T955,Tablas!$X$14:$Y$17,2,1))</f>
        <v>4. NEGRO</v>
      </c>
    </row>
    <row r="956" spans="2:21" x14ac:dyDescent="0.2">
      <c r="B956" s="1">
        <f>IF(Tablas!B954="","",Tablas!B954)</f>
        <v>300951</v>
      </c>
      <c r="C956" s="1" t="str">
        <f>IF(Tablas!C954="","",Tablas!C954)</f>
        <v>PLACA DE RETORNO DE ARRANQUE</v>
      </c>
      <c r="D956" s="1" t="str">
        <f>IF(Tablas!D954="","",Tablas!D954)</f>
        <v>15 - MISCELANEOS</v>
      </c>
      <c r="E956" s="1" t="str">
        <f>IF(Tablas!E954="","",Tablas!E954)</f>
        <v>UN</v>
      </c>
      <c r="F956" s="1">
        <f>IF(Tablas!F954="","",Tablas!F954)</f>
        <v>19</v>
      </c>
      <c r="G956" s="1">
        <f>IF(Tablas!I954="","",Tablas!I954)</f>
        <v>16</v>
      </c>
      <c r="H956" s="1">
        <v>8</v>
      </c>
      <c r="I956" s="39">
        <f>IF($B956="","",-SUMIFS(Tabla7[Cantidad],Tabla7[Código del producto],$B956,Tabla7[Tipo de movimiento],"SALIDA",Tabla7[Mes],I$5))</f>
        <v>0</v>
      </c>
      <c r="J956" s="39">
        <f>IF($B956="","",-SUMIFS(Tabla7[Cantidad],Tabla7[Código del producto],$B956,Tabla7[Tipo de movimiento],"SALIDA",Tabla7[Mes],J$5))</f>
        <v>0</v>
      </c>
      <c r="K956" s="39">
        <f>IF($B956="","",-SUMIFS(Tabla7[Cantidad],Tabla7[Código del producto],$B956,Tabla7[Tipo de movimiento],"SALIDA",Tabla7[Mes],K$5))</f>
        <v>0</v>
      </c>
      <c r="L956" s="39">
        <f>IF($B956="","",-SUMIFS(Tabla7[Cantidad],Tabla7[Código del producto],$B956,Tabla7[Tipo de movimiento],"SALIDA",Tabla7[Mes],L$5))</f>
        <v>20</v>
      </c>
      <c r="M956" s="39">
        <f>IF($B956="","",-SUMIFS(Tabla7[Cantidad],Tabla7[Código del producto],$B956,Tabla7[Tipo de movimiento],"SALIDA",Tabla7[Mes],M$5))</f>
        <v>12</v>
      </c>
      <c r="N956" s="39">
        <f>IF($B956="","",-SUMIFS(Tabla7[Cantidad],Tabla7[Código del producto],$B956,Tabla7[Tipo de movimiento],"SALIDA",Tabla7[Mes],N$5))</f>
        <v>0</v>
      </c>
      <c r="O956" s="39">
        <f>IF($B956="","",-SUMIFS(Tabla7[Cantidad],Tabla7[Código del producto],$B956,Tabla7[Tipo de movimiento],"SALIDA",Tabla7[Mes],O$5))</f>
        <v>0</v>
      </c>
      <c r="P956" s="39">
        <f>IF($B956="","",-SUMIFS(Tabla7[Cantidad],Tabla7[Código del producto],$B956,Tabla7[Tipo de movimiento],"SALIDA",Tabla7[Mes],P$5))</f>
        <v>0</v>
      </c>
      <c r="Q956" s="39">
        <f t="shared" si="42"/>
        <v>0</v>
      </c>
      <c r="R956" s="51" t="str">
        <f>IF($B956="","",IFERROR(VLOOKUP($B956,'ABC rotación'!$C:$G,5,0),"C"))</f>
        <v>A</v>
      </c>
      <c r="S956" s="41">
        <f t="shared" si="43"/>
        <v>0</v>
      </c>
      <c r="T956" s="40">
        <f t="shared" si="44"/>
        <v>0</v>
      </c>
      <c r="U956" s="23" t="str">
        <f>IF($B956="","",VLOOKUP($T956,Tablas!$X$14:$Y$17,2,1))</f>
        <v>1. ROJO</v>
      </c>
    </row>
    <row r="957" spans="2:21" x14ac:dyDescent="0.2">
      <c r="B957" s="1">
        <f>IF(Tablas!B955="","",Tablas!B955)</f>
        <v>300952</v>
      </c>
      <c r="C957" s="1" t="str">
        <f>IF(Tablas!C955="","",Tablas!C955)</f>
        <v>ASIENTO DE RESORTE EXTERNO DE</v>
      </c>
      <c r="D957" s="1" t="str">
        <f>IF(Tablas!D955="","",Tablas!D955)</f>
        <v>09 - PARTES DE MOTOR</v>
      </c>
      <c r="E957" s="1" t="str">
        <f>IF(Tablas!E955="","",Tablas!E955)</f>
        <v>UN</v>
      </c>
      <c r="F957" s="1">
        <f>IF(Tablas!F955="","",Tablas!F955)</f>
        <v>16</v>
      </c>
      <c r="G957" s="1">
        <f>IF(Tablas!I955="","",Tablas!I955)</f>
        <v>36</v>
      </c>
      <c r="H957" s="1">
        <v>8</v>
      </c>
      <c r="I957" s="39">
        <f>IF($B957="","",-SUMIFS(Tabla7[Cantidad],Tabla7[Código del producto],$B957,Tabla7[Tipo de movimiento],"SALIDA",Tabla7[Mes],I$5))</f>
        <v>0</v>
      </c>
      <c r="J957" s="39">
        <f>IF($B957="","",-SUMIFS(Tabla7[Cantidad],Tabla7[Código del producto],$B957,Tabla7[Tipo de movimiento],"SALIDA",Tabla7[Mes],J$5))</f>
        <v>9</v>
      </c>
      <c r="K957" s="39">
        <f>IF($B957="","",-SUMIFS(Tabla7[Cantidad],Tabla7[Código del producto],$B957,Tabla7[Tipo de movimiento],"SALIDA",Tabla7[Mes],K$5))</f>
        <v>0</v>
      </c>
      <c r="L957" s="39">
        <f>IF($B957="","",-SUMIFS(Tabla7[Cantidad],Tabla7[Código del producto],$B957,Tabla7[Tipo de movimiento],"SALIDA",Tabla7[Mes],L$5))</f>
        <v>0</v>
      </c>
      <c r="M957" s="39">
        <f>IF($B957="","",-SUMIFS(Tabla7[Cantidad],Tabla7[Código del producto],$B957,Tabla7[Tipo de movimiento],"SALIDA",Tabla7[Mes],M$5))</f>
        <v>0</v>
      </c>
      <c r="N957" s="39">
        <f>IF($B957="","",-SUMIFS(Tabla7[Cantidad],Tabla7[Código del producto],$B957,Tabla7[Tipo de movimiento],"SALIDA",Tabla7[Mes],N$5))</f>
        <v>0</v>
      </c>
      <c r="O957" s="39">
        <f>IF($B957="","",-SUMIFS(Tabla7[Cantidad],Tabla7[Código del producto],$B957,Tabla7[Tipo de movimiento],"SALIDA",Tabla7[Mes],O$5))</f>
        <v>0</v>
      </c>
      <c r="P957" s="39">
        <f>IF($B957="","",-SUMIFS(Tabla7[Cantidad],Tabla7[Código del producto],$B957,Tabla7[Tipo de movimiento],"SALIDA",Tabla7[Mes],P$5))</f>
        <v>0</v>
      </c>
      <c r="Q957" s="39">
        <f t="shared" si="42"/>
        <v>0</v>
      </c>
      <c r="R957" s="51" t="str">
        <f>IF($B957="","",IFERROR(VLOOKUP($B957,'ABC rotación'!$C:$G,5,0),"C"))</f>
        <v>B</v>
      </c>
      <c r="S957" s="41">
        <f t="shared" si="43"/>
        <v>0</v>
      </c>
      <c r="T957" s="40">
        <f t="shared" si="44"/>
        <v>0</v>
      </c>
      <c r="U957" s="23" t="str">
        <f>IF($B957="","",VLOOKUP($T957,Tablas!$X$14:$Y$17,2,1))</f>
        <v>1. ROJO</v>
      </c>
    </row>
    <row r="958" spans="2:21" x14ac:dyDescent="0.2">
      <c r="B958" s="1">
        <f>IF(Tablas!B956="","",Tablas!B956)</f>
        <v>300953</v>
      </c>
      <c r="C958" s="1" t="str">
        <f>IF(Tablas!C956="","",Tablas!C956)</f>
        <v>RETROVISOR DERECHO VERDE</v>
      </c>
      <c r="D958" s="1" t="str">
        <f>IF(Tablas!D956="","",Tablas!D956)</f>
        <v>05 - COLISION</v>
      </c>
      <c r="E958" s="1" t="str">
        <f>IF(Tablas!E956="","",Tablas!E956)</f>
        <v>UN</v>
      </c>
      <c r="F958" s="1">
        <f>IF(Tablas!F956="","",Tablas!F956)</f>
        <v>13</v>
      </c>
      <c r="G958" s="1">
        <f>IF(Tablas!I956="","",Tablas!I956)</f>
        <v>47</v>
      </c>
      <c r="H958" s="1">
        <v>6</v>
      </c>
      <c r="I958" s="39">
        <f>IF($B958="","",-SUMIFS(Tabla7[Cantidad],Tabla7[Código del producto],$B958,Tabla7[Tipo de movimiento],"SALIDA",Tabla7[Mes],I$5))</f>
        <v>0</v>
      </c>
      <c r="J958" s="39">
        <f>IF($B958="","",-SUMIFS(Tabla7[Cantidad],Tabla7[Código del producto],$B958,Tabla7[Tipo de movimiento],"SALIDA",Tabla7[Mes],J$5))</f>
        <v>0</v>
      </c>
      <c r="K958" s="39">
        <f>IF($B958="","",-SUMIFS(Tabla7[Cantidad],Tabla7[Código del producto],$B958,Tabla7[Tipo de movimiento],"SALIDA",Tabla7[Mes],K$5))</f>
        <v>8</v>
      </c>
      <c r="L958" s="39">
        <f>IF($B958="","",-SUMIFS(Tabla7[Cantidad],Tabla7[Código del producto],$B958,Tabla7[Tipo de movimiento],"SALIDA",Tabla7[Mes],L$5))</f>
        <v>0</v>
      </c>
      <c r="M958" s="39">
        <f>IF($B958="","",-SUMIFS(Tabla7[Cantidad],Tabla7[Código del producto],$B958,Tabla7[Tipo de movimiento],"SALIDA",Tabla7[Mes],M$5))</f>
        <v>0</v>
      </c>
      <c r="N958" s="39">
        <f>IF($B958="","",-SUMIFS(Tabla7[Cantidad],Tabla7[Código del producto],$B958,Tabla7[Tipo de movimiento],"SALIDA",Tabla7[Mes],N$5))</f>
        <v>0</v>
      </c>
      <c r="O958" s="39">
        <f>IF($B958="","",-SUMIFS(Tabla7[Cantidad],Tabla7[Código del producto],$B958,Tabla7[Tipo de movimiento],"SALIDA",Tabla7[Mes],O$5))</f>
        <v>0</v>
      </c>
      <c r="P958" s="39">
        <f>IF($B958="","",-SUMIFS(Tabla7[Cantidad],Tabla7[Código del producto],$B958,Tabla7[Tipo de movimiento],"SALIDA",Tabla7[Mes],P$5))</f>
        <v>13</v>
      </c>
      <c r="Q958" s="39">
        <f t="shared" si="42"/>
        <v>4.333333333333333</v>
      </c>
      <c r="R958" s="51" t="str">
        <f>IF($B958="","",IFERROR(VLOOKUP($B958,'ABC rotación'!$C:$G,5,0),"C"))</f>
        <v>A</v>
      </c>
      <c r="S958" s="41">
        <f t="shared" si="43"/>
        <v>41.538461538461547</v>
      </c>
      <c r="T958" s="40">
        <f t="shared" si="44"/>
        <v>3.1952662721893499</v>
      </c>
      <c r="U958" s="23" t="str">
        <f>IF($B958="","",VLOOKUP($T958,Tablas!$X$14:$Y$17,2,1))</f>
        <v>4. NEGRO</v>
      </c>
    </row>
    <row r="959" spans="2:21" x14ac:dyDescent="0.2">
      <c r="B959" s="1">
        <f>IF(Tablas!B957="","",Tablas!B957)</f>
        <v>300954</v>
      </c>
      <c r="C959" s="1" t="str">
        <f>IF(Tablas!C957="","",Tablas!C957)</f>
        <v>BASE CALABERA TRASERA</v>
      </c>
      <c r="D959" s="1" t="str">
        <f>IF(Tablas!D957="","",Tablas!D957)</f>
        <v>05 - COLISION</v>
      </c>
      <c r="E959" s="1" t="str">
        <f>IF(Tablas!E957="","",Tablas!E957)</f>
        <v>UN</v>
      </c>
      <c r="F959" s="1">
        <f>IF(Tablas!F957="","",Tablas!F957)</f>
        <v>23</v>
      </c>
      <c r="G959" s="1">
        <f>IF(Tablas!I957="","",Tablas!I957)</f>
        <v>37</v>
      </c>
      <c r="H959" s="1">
        <v>0</v>
      </c>
      <c r="I959" s="39">
        <f>IF($B959="","",-SUMIFS(Tabla7[Cantidad],Tabla7[Código del producto],$B959,Tabla7[Tipo de movimiento],"SALIDA",Tabla7[Mes],I$5))</f>
        <v>0</v>
      </c>
      <c r="J959" s="39">
        <f>IF($B959="","",-SUMIFS(Tabla7[Cantidad],Tabla7[Código del producto],$B959,Tabla7[Tipo de movimiento],"SALIDA",Tabla7[Mes],J$5))</f>
        <v>0</v>
      </c>
      <c r="K959" s="39">
        <f>IF($B959="","",-SUMIFS(Tabla7[Cantidad],Tabla7[Código del producto],$B959,Tabla7[Tipo de movimiento],"SALIDA",Tabla7[Mes],K$5))</f>
        <v>0</v>
      </c>
      <c r="L959" s="39">
        <f>IF($B959="","",-SUMIFS(Tabla7[Cantidad],Tabla7[Código del producto],$B959,Tabla7[Tipo de movimiento],"SALIDA",Tabla7[Mes],L$5))</f>
        <v>0</v>
      </c>
      <c r="M959" s="39">
        <f>IF($B959="","",-SUMIFS(Tabla7[Cantidad],Tabla7[Código del producto],$B959,Tabla7[Tipo de movimiento],"SALIDA",Tabla7[Mes],M$5))</f>
        <v>0</v>
      </c>
      <c r="N959" s="39">
        <f>IF($B959="","",-SUMIFS(Tabla7[Cantidad],Tabla7[Código del producto],$B959,Tabla7[Tipo de movimiento],"SALIDA",Tabla7[Mes],N$5))</f>
        <v>0</v>
      </c>
      <c r="O959" s="39">
        <f>IF($B959="","",-SUMIFS(Tabla7[Cantidad],Tabla7[Código del producto],$B959,Tabla7[Tipo de movimiento],"SALIDA",Tabla7[Mes],O$5))</f>
        <v>0</v>
      </c>
      <c r="P959" s="39">
        <f>IF($B959="","",-SUMIFS(Tabla7[Cantidad],Tabla7[Código del producto],$B959,Tabla7[Tipo de movimiento],"SALIDA",Tabla7[Mes],P$5))</f>
        <v>13</v>
      </c>
      <c r="Q959" s="39">
        <f t="shared" si="42"/>
        <v>4.333333333333333</v>
      </c>
      <c r="R959" s="51" t="str">
        <f>IF($B959="","",IFERROR(VLOOKUP($B959,'ABC rotación'!$C:$G,5,0),"C"))</f>
        <v>C</v>
      </c>
      <c r="S959" s="41">
        <f t="shared" si="43"/>
        <v>0</v>
      </c>
      <c r="T959" s="40">
        <f t="shared" si="44"/>
        <v>0</v>
      </c>
      <c r="U959" s="23" t="str">
        <f>IF($B959="","",VLOOKUP($T959,Tablas!$X$14:$Y$17,2,1))</f>
        <v>1. ROJO</v>
      </c>
    </row>
    <row r="960" spans="2:21" x14ac:dyDescent="0.2">
      <c r="B960" s="1">
        <f>IF(Tablas!B958="","",Tablas!B958)</f>
        <v>300955</v>
      </c>
      <c r="C960" s="1" t="str">
        <f>IF(Tablas!C958="","",Tablas!C958)</f>
        <v>O-RING 9*1.6</v>
      </c>
      <c r="D960" s="1" t="str">
        <f>IF(Tablas!D958="","",Tablas!D958)</f>
        <v>09 - PARTES DE MOTOR</v>
      </c>
      <c r="E960" s="1" t="str">
        <f>IF(Tablas!E958="","",Tablas!E958)</f>
        <v>UN</v>
      </c>
      <c r="F960" s="1">
        <f>IF(Tablas!F958="","",Tablas!F958)</f>
        <v>24</v>
      </c>
      <c r="G960" s="1">
        <f>IF(Tablas!I958="","",Tablas!I958)</f>
        <v>47</v>
      </c>
      <c r="H960" s="1">
        <v>5</v>
      </c>
      <c r="I960" s="39">
        <f>IF($B960="","",-SUMIFS(Tabla7[Cantidad],Tabla7[Código del producto],$B960,Tabla7[Tipo de movimiento],"SALIDA",Tabla7[Mes],I$5))</f>
        <v>0</v>
      </c>
      <c r="J960" s="39">
        <f>IF($B960="","",-SUMIFS(Tabla7[Cantidad],Tabla7[Código del producto],$B960,Tabla7[Tipo de movimiento],"SALIDA",Tabla7[Mes],J$5))</f>
        <v>0</v>
      </c>
      <c r="K960" s="39">
        <f>IF($B960="","",-SUMIFS(Tabla7[Cantidad],Tabla7[Código del producto],$B960,Tabla7[Tipo de movimiento],"SALIDA",Tabla7[Mes],K$5))</f>
        <v>0</v>
      </c>
      <c r="L960" s="39">
        <f>IF($B960="","",-SUMIFS(Tabla7[Cantidad],Tabla7[Código del producto],$B960,Tabla7[Tipo de movimiento],"SALIDA",Tabla7[Mes],L$5))</f>
        <v>0</v>
      </c>
      <c r="M960" s="39">
        <f>IF($B960="","",-SUMIFS(Tabla7[Cantidad],Tabla7[Código del producto],$B960,Tabla7[Tipo de movimiento],"SALIDA",Tabla7[Mes],M$5))</f>
        <v>0</v>
      </c>
      <c r="N960" s="39">
        <f>IF($B960="","",-SUMIFS(Tabla7[Cantidad],Tabla7[Código del producto],$B960,Tabla7[Tipo de movimiento],"SALIDA",Tabla7[Mes],N$5))</f>
        <v>0</v>
      </c>
      <c r="O960" s="39">
        <f>IF($B960="","",-SUMIFS(Tabla7[Cantidad],Tabla7[Código del producto],$B960,Tabla7[Tipo de movimiento],"SALIDA",Tabla7[Mes],O$5))</f>
        <v>0</v>
      </c>
      <c r="P960" s="39">
        <f>IF($B960="","",-SUMIFS(Tabla7[Cantidad],Tabla7[Código del producto],$B960,Tabla7[Tipo de movimiento],"SALIDA",Tabla7[Mes],P$5))</f>
        <v>0</v>
      </c>
      <c r="Q960" s="39">
        <f t="shared" si="42"/>
        <v>0</v>
      </c>
      <c r="R960" s="51" t="str">
        <f>IF($B960="","",IFERROR(VLOOKUP($B960,'ABC rotación'!$C:$G,5,0),"C"))</f>
        <v>C</v>
      </c>
      <c r="S960" s="41">
        <f t="shared" si="43"/>
        <v>0</v>
      </c>
      <c r="T960" s="40">
        <f t="shared" si="44"/>
        <v>0</v>
      </c>
      <c r="U960" s="23" t="str">
        <f>IF($B960="","",VLOOKUP($T960,Tablas!$X$14:$Y$17,2,1))</f>
        <v>1. ROJO</v>
      </c>
    </row>
    <row r="961" spans="2:21" x14ac:dyDescent="0.2">
      <c r="B961" s="1">
        <f>IF(Tablas!B959="","",Tablas!B959)</f>
        <v>300956</v>
      </c>
      <c r="C961" s="1" t="str">
        <f>IF(Tablas!C959="","",Tablas!C959)</f>
        <v>CUBIERTA CALAVERA</v>
      </c>
      <c r="D961" s="1" t="str">
        <f>IF(Tablas!D959="","",Tablas!D959)</f>
        <v>14 - LUCES</v>
      </c>
      <c r="E961" s="1" t="str">
        <f>IF(Tablas!E959="","",Tablas!E959)</f>
        <v>UN</v>
      </c>
      <c r="F961" s="1">
        <f>IF(Tablas!F959="","",Tablas!F959)</f>
        <v>8</v>
      </c>
      <c r="G961" s="1">
        <f>IF(Tablas!I959="","",Tablas!I959)</f>
        <v>13</v>
      </c>
      <c r="H961" s="1">
        <v>3</v>
      </c>
      <c r="I961" s="39">
        <f>IF($B961="","",-SUMIFS(Tabla7[Cantidad],Tabla7[Código del producto],$B961,Tabla7[Tipo de movimiento],"SALIDA",Tabla7[Mes],I$5))</f>
        <v>19</v>
      </c>
      <c r="J961" s="39">
        <f>IF($B961="","",-SUMIFS(Tabla7[Cantidad],Tabla7[Código del producto],$B961,Tabla7[Tipo de movimiento],"SALIDA",Tabla7[Mes],J$5))</f>
        <v>14</v>
      </c>
      <c r="K961" s="39">
        <f>IF($B961="","",-SUMIFS(Tabla7[Cantidad],Tabla7[Código del producto],$B961,Tabla7[Tipo de movimiento],"SALIDA",Tabla7[Mes],K$5))</f>
        <v>0</v>
      </c>
      <c r="L961" s="39">
        <f>IF($B961="","",-SUMIFS(Tabla7[Cantidad],Tabla7[Código del producto],$B961,Tabla7[Tipo de movimiento],"SALIDA",Tabla7[Mes],L$5))</f>
        <v>0</v>
      </c>
      <c r="M961" s="39">
        <f>IF($B961="","",-SUMIFS(Tabla7[Cantidad],Tabla7[Código del producto],$B961,Tabla7[Tipo de movimiento],"SALIDA",Tabla7[Mes],M$5))</f>
        <v>0</v>
      </c>
      <c r="N961" s="39">
        <f>IF($B961="","",-SUMIFS(Tabla7[Cantidad],Tabla7[Código del producto],$B961,Tabla7[Tipo de movimiento],"SALIDA",Tabla7[Mes],N$5))</f>
        <v>0</v>
      </c>
      <c r="O961" s="39">
        <f>IF($B961="","",-SUMIFS(Tabla7[Cantidad],Tabla7[Código del producto],$B961,Tabla7[Tipo de movimiento],"SALIDA",Tabla7[Mes],O$5))</f>
        <v>0</v>
      </c>
      <c r="P961" s="39">
        <f>IF($B961="","",-SUMIFS(Tabla7[Cantidad],Tabla7[Código del producto],$B961,Tabla7[Tipo de movimiento],"SALIDA",Tabla7[Mes],P$5))</f>
        <v>0</v>
      </c>
      <c r="Q961" s="39">
        <f t="shared" si="42"/>
        <v>0</v>
      </c>
      <c r="R961" s="51" t="str">
        <f>IF($B961="","",IFERROR(VLOOKUP($B961,'ABC rotación'!$C:$G,5,0),"C"))</f>
        <v>C</v>
      </c>
      <c r="S961" s="41">
        <f t="shared" si="43"/>
        <v>0</v>
      </c>
      <c r="T961" s="40">
        <f t="shared" si="44"/>
        <v>0</v>
      </c>
      <c r="U961" s="23" t="str">
        <f>IF($B961="","",VLOOKUP($T961,Tablas!$X$14:$Y$17,2,1))</f>
        <v>1. ROJO</v>
      </c>
    </row>
    <row r="962" spans="2:21" x14ac:dyDescent="0.2">
      <c r="B962" s="1">
        <f>IF(Tablas!B960="","",Tablas!B960)</f>
        <v>300957</v>
      </c>
      <c r="C962" s="1" t="str">
        <f>IF(Tablas!C960="","",Tablas!C960)</f>
        <v>PANTALLA DIFUSORA DE LUZ</v>
      </c>
      <c r="D962" s="1" t="str">
        <f>IF(Tablas!D960="","",Tablas!D960)</f>
        <v>14 - LUCES</v>
      </c>
      <c r="E962" s="1" t="str">
        <f>IF(Tablas!E960="","",Tablas!E960)</f>
        <v>UN</v>
      </c>
      <c r="F962" s="1">
        <f>IF(Tablas!F960="","",Tablas!F960)</f>
        <v>13</v>
      </c>
      <c r="G962" s="1">
        <f>IF(Tablas!I960="","",Tablas!I960)</f>
        <v>9</v>
      </c>
      <c r="H962" s="1">
        <v>7</v>
      </c>
      <c r="I962" s="39">
        <f>IF($B962="","",-SUMIFS(Tabla7[Cantidad],Tabla7[Código del producto],$B962,Tabla7[Tipo de movimiento],"SALIDA",Tabla7[Mes],I$5))</f>
        <v>0</v>
      </c>
      <c r="J962" s="39">
        <f>IF($B962="","",-SUMIFS(Tabla7[Cantidad],Tabla7[Código del producto],$B962,Tabla7[Tipo de movimiento],"SALIDA",Tabla7[Mes],J$5))</f>
        <v>0</v>
      </c>
      <c r="K962" s="39">
        <f>IF($B962="","",-SUMIFS(Tabla7[Cantidad],Tabla7[Código del producto],$B962,Tabla7[Tipo de movimiento],"SALIDA",Tabla7[Mes],K$5))</f>
        <v>0</v>
      </c>
      <c r="L962" s="39">
        <f>IF($B962="","",-SUMIFS(Tabla7[Cantidad],Tabla7[Código del producto],$B962,Tabla7[Tipo de movimiento],"SALIDA",Tabla7[Mes],L$5))</f>
        <v>0</v>
      </c>
      <c r="M962" s="39">
        <f>IF($B962="","",-SUMIFS(Tabla7[Cantidad],Tabla7[Código del producto],$B962,Tabla7[Tipo de movimiento],"SALIDA",Tabla7[Mes],M$5))</f>
        <v>18</v>
      </c>
      <c r="N962" s="39">
        <f>IF($B962="","",-SUMIFS(Tabla7[Cantidad],Tabla7[Código del producto],$B962,Tabla7[Tipo de movimiento],"SALIDA",Tabla7[Mes],N$5))</f>
        <v>0</v>
      </c>
      <c r="O962" s="39">
        <f>IF($B962="","",-SUMIFS(Tabla7[Cantidad],Tabla7[Código del producto],$B962,Tabla7[Tipo de movimiento],"SALIDA",Tabla7[Mes],O$5))</f>
        <v>0</v>
      </c>
      <c r="P962" s="39">
        <f>IF($B962="","",-SUMIFS(Tabla7[Cantidad],Tabla7[Código del producto],$B962,Tabla7[Tipo de movimiento],"SALIDA",Tabla7[Mes],P$5))</f>
        <v>17</v>
      </c>
      <c r="Q962" s="39">
        <f t="shared" si="42"/>
        <v>5.666666666666667</v>
      </c>
      <c r="R962" s="51" t="str">
        <f>IF($B962="","",IFERROR(VLOOKUP($B962,'ABC rotación'!$C:$G,5,0),"C"))</f>
        <v>B</v>
      </c>
      <c r="S962" s="41">
        <f t="shared" si="43"/>
        <v>37.058823529411761</v>
      </c>
      <c r="T962" s="40">
        <f t="shared" si="44"/>
        <v>2.8506787330316739</v>
      </c>
      <c r="U962" s="23" t="str">
        <f>IF($B962="","",VLOOKUP($T962,Tablas!$X$14:$Y$17,2,1))</f>
        <v>4. NEGRO</v>
      </c>
    </row>
    <row r="963" spans="2:21" x14ac:dyDescent="0.2">
      <c r="B963" s="1">
        <f>IF(Tablas!B961="","",Tablas!B961)</f>
        <v>300958</v>
      </c>
      <c r="C963" s="1" t="str">
        <f>IF(Tablas!C961="","",Tablas!C961)</f>
        <v>ABRAZADERA MULTIPLE</v>
      </c>
      <c r="D963" s="1" t="str">
        <f>IF(Tablas!D961="","",Tablas!D961)</f>
        <v>09 - PARTES DE MOTOR</v>
      </c>
      <c r="E963" s="1" t="str">
        <f>IF(Tablas!E961="","",Tablas!E961)</f>
        <v>UN</v>
      </c>
      <c r="F963" s="1">
        <f>IF(Tablas!F961="","",Tablas!F961)</f>
        <v>25</v>
      </c>
      <c r="G963" s="1">
        <f>IF(Tablas!I961="","",Tablas!I961)</f>
        <v>5</v>
      </c>
      <c r="H963" s="1">
        <v>4</v>
      </c>
      <c r="I963" s="39">
        <f>IF($B963="","",-SUMIFS(Tabla7[Cantidad],Tabla7[Código del producto],$B963,Tabla7[Tipo de movimiento],"SALIDA",Tabla7[Mes],I$5))</f>
        <v>0</v>
      </c>
      <c r="J963" s="39">
        <f>IF($B963="","",-SUMIFS(Tabla7[Cantidad],Tabla7[Código del producto],$B963,Tabla7[Tipo de movimiento],"SALIDA",Tabla7[Mes],J$5))</f>
        <v>0</v>
      </c>
      <c r="K963" s="39">
        <f>IF($B963="","",-SUMIFS(Tabla7[Cantidad],Tabla7[Código del producto],$B963,Tabla7[Tipo de movimiento],"SALIDA",Tabla7[Mes],K$5))</f>
        <v>0</v>
      </c>
      <c r="L963" s="39">
        <f>IF($B963="","",-SUMIFS(Tabla7[Cantidad],Tabla7[Código del producto],$B963,Tabla7[Tipo de movimiento],"SALIDA",Tabla7[Mes],L$5))</f>
        <v>0</v>
      </c>
      <c r="M963" s="39">
        <f>IF($B963="","",-SUMIFS(Tabla7[Cantidad],Tabla7[Código del producto],$B963,Tabla7[Tipo de movimiento],"SALIDA",Tabla7[Mes],M$5))</f>
        <v>0</v>
      </c>
      <c r="N963" s="39">
        <f>IF($B963="","",-SUMIFS(Tabla7[Cantidad],Tabla7[Código del producto],$B963,Tabla7[Tipo de movimiento],"SALIDA",Tabla7[Mes],N$5))</f>
        <v>0</v>
      </c>
      <c r="O963" s="39">
        <f>IF($B963="","",-SUMIFS(Tabla7[Cantidad],Tabla7[Código del producto],$B963,Tabla7[Tipo de movimiento],"SALIDA",Tabla7[Mes],O$5))</f>
        <v>0</v>
      </c>
      <c r="P963" s="39">
        <f>IF($B963="","",-SUMIFS(Tabla7[Cantidad],Tabla7[Código del producto],$B963,Tabla7[Tipo de movimiento],"SALIDA",Tabla7[Mes],P$5))</f>
        <v>0</v>
      </c>
      <c r="Q963" s="39">
        <f t="shared" si="42"/>
        <v>0</v>
      </c>
      <c r="R963" s="51" t="str">
        <f>IF($B963="","",IFERROR(VLOOKUP($B963,'ABC rotación'!$C:$G,5,0),"C"))</f>
        <v>C</v>
      </c>
      <c r="S963" s="41">
        <f t="shared" si="43"/>
        <v>0</v>
      </c>
      <c r="T963" s="40">
        <f t="shared" si="44"/>
        <v>0</v>
      </c>
      <c r="U963" s="23" t="str">
        <f>IF($B963="","",VLOOKUP($T963,Tablas!$X$14:$Y$17,2,1))</f>
        <v>1. ROJO</v>
      </c>
    </row>
    <row r="964" spans="2:21" x14ac:dyDescent="0.2">
      <c r="B964" s="1">
        <f>IF(Tablas!B962="","",Tablas!B962)</f>
        <v>300959</v>
      </c>
      <c r="C964" s="1" t="str">
        <f>IF(Tablas!C962="","",Tablas!C962)</f>
        <v>PLACA CON NOMBRE EN CUADRO</v>
      </c>
      <c r="D964" s="1" t="str">
        <f>IF(Tablas!D962="","",Tablas!D962)</f>
        <v>15 - MISCELANEOS</v>
      </c>
      <c r="E964" s="1" t="str">
        <f>IF(Tablas!E962="","",Tablas!E962)</f>
        <v>UN</v>
      </c>
      <c r="F964" s="1">
        <f>IF(Tablas!F962="","",Tablas!F962)</f>
        <v>10</v>
      </c>
      <c r="G964" s="1">
        <f>IF(Tablas!I962="","",Tablas!I962)</f>
        <v>39</v>
      </c>
      <c r="H964" s="1">
        <v>1</v>
      </c>
      <c r="I964" s="39">
        <f>IF($B964="","",-SUMIFS(Tabla7[Cantidad],Tabla7[Código del producto],$B964,Tabla7[Tipo de movimiento],"SALIDA",Tabla7[Mes],I$5))</f>
        <v>11</v>
      </c>
      <c r="J964" s="39">
        <f>IF($B964="","",-SUMIFS(Tabla7[Cantidad],Tabla7[Código del producto],$B964,Tabla7[Tipo de movimiento],"SALIDA",Tabla7[Mes],J$5))</f>
        <v>0</v>
      </c>
      <c r="K964" s="39">
        <f>IF($B964="","",-SUMIFS(Tabla7[Cantidad],Tabla7[Código del producto],$B964,Tabla7[Tipo de movimiento],"SALIDA",Tabla7[Mes],K$5))</f>
        <v>19</v>
      </c>
      <c r="L964" s="39">
        <f>IF($B964="","",-SUMIFS(Tabla7[Cantidad],Tabla7[Código del producto],$B964,Tabla7[Tipo de movimiento],"SALIDA",Tabla7[Mes],L$5))</f>
        <v>0</v>
      </c>
      <c r="M964" s="39">
        <f>IF($B964="","",-SUMIFS(Tabla7[Cantidad],Tabla7[Código del producto],$B964,Tabla7[Tipo de movimiento],"SALIDA",Tabla7[Mes],M$5))</f>
        <v>0</v>
      </c>
      <c r="N964" s="39">
        <f>IF($B964="","",-SUMIFS(Tabla7[Cantidad],Tabla7[Código del producto],$B964,Tabla7[Tipo de movimiento],"SALIDA",Tabla7[Mes],N$5))</f>
        <v>0</v>
      </c>
      <c r="O964" s="39">
        <f>IF($B964="","",-SUMIFS(Tabla7[Cantidad],Tabla7[Código del producto],$B964,Tabla7[Tipo de movimiento],"SALIDA",Tabla7[Mes],O$5))</f>
        <v>16</v>
      </c>
      <c r="P964" s="39">
        <f>IF($B964="","",-SUMIFS(Tabla7[Cantidad],Tabla7[Código del producto],$B964,Tabla7[Tipo de movimiento],"SALIDA",Tabla7[Mes],P$5))</f>
        <v>0</v>
      </c>
      <c r="Q964" s="39">
        <f t="shared" si="42"/>
        <v>5.333333333333333</v>
      </c>
      <c r="R964" s="51" t="str">
        <f>IF($B964="","",IFERROR(VLOOKUP($B964,'ABC rotación'!$C:$G,5,0),"C"))</f>
        <v>B</v>
      </c>
      <c r="S964" s="41">
        <f t="shared" si="43"/>
        <v>5.625</v>
      </c>
      <c r="T964" s="40">
        <f t="shared" si="44"/>
        <v>0.5625</v>
      </c>
      <c r="U964" s="23" t="str">
        <f>IF($B964="","",VLOOKUP($T964,Tablas!$X$14:$Y$17,2,1))</f>
        <v>2. AMARILLO</v>
      </c>
    </row>
    <row r="965" spans="2:21" x14ac:dyDescent="0.2">
      <c r="B965" s="1">
        <f>IF(Tablas!B963="","",Tablas!B963)</f>
        <v>300960</v>
      </c>
      <c r="C965" s="1" t="str">
        <f>IF(Tablas!C963="","",Tablas!C963)</f>
        <v>RESORTE DE CHICOTE DE FRENO</v>
      </c>
      <c r="D965" s="1" t="str">
        <f>IF(Tablas!D963="","",Tablas!D963)</f>
        <v>10 - PALANCAS Y CHICOTES</v>
      </c>
      <c r="E965" s="1" t="str">
        <f>IF(Tablas!E963="","",Tablas!E963)</f>
        <v>UN</v>
      </c>
      <c r="F965" s="1">
        <f>IF(Tablas!F963="","",Tablas!F963)</f>
        <v>19</v>
      </c>
      <c r="G965" s="1">
        <f>IF(Tablas!I963="","",Tablas!I963)</f>
        <v>20</v>
      </c>
      <c r="H965" s="1">
        <v>10</v>
      </c>
      <c r="I965" s="39">
        <f>IF($B965="","",-SUMIFS(Tabla7[Cantidad],Tabla7[Código del producto],$B965,Tabla7[Tipo de movimiento],"SALIDA",Tabla7[Mes],I$5))</f>
        <v>0</v>
      </c>
      <c r="J965" s="39">
        <f>IF($B965="","",-SUMIFS(Tabla7[Cantidad],Tabla7[Código del producto],$B965,Tabla7[Tipo de movimiento],"SALIDA",Tabla7[Mes],J$5))</f>
        <v>0</v>
      </c>
      <c r="K965" s="39">
        <f>IF($B965="","",-SUMIFS(Tabla7[Cantidad],Tabla7[Código del producto],$B965,Tabla7[Tipo de movimiento],"SALIDA",Tabla7[Mes],K$5))</f>
        <v>0</v>
      </c>
      <c r="L965" s="39">
        <f>IF($B965="","",-SUMIFS(Tabla7[Cantidad],Tabla7[Código del producto],$B965,Tabla7[Tipo de movimiento],"SALIDA",Tabla7[Mes],L$5))</f>
        <v>0</v>
      </c>
      <c r="M965" s="39">
        <f>IF($B965="","",-SUMIFS(Tabla7[Cantidad],Tabla7[Código del producto],$B965,Tabla7[Tipo de movimiento],"SALIDA",Tabla7[Mes],M$5))</f>
        <v>0</v>
      </c>
      <c r="N965" s="39">
        <f>IF($B965="","",-SUMIFS(Tabla7[Cantidad],Tabla7[Código del producto],$B965,Tabla7[Tipo de movimiento],"SALIDA",Tabla7[Mes],N$5))</f>
        <v>10</v>
      </c>
      <c r="O965" s="39">
        <f>IF($B965="","",-SUMIFS(Tabla7[Cantidad],Tabla7[Código del producto],$B965,Tabla7[Tipo de movimiento],"SALIDA",Tabla7[Mes],O$5))</f>
        <v>0</v>
      </c>
      <c r="P965" s="39">
        <f>IF($B965="","",-SUMIFS(Tabla7[Cantidad],Tabla7[Código del producto],$B965,Tabla7[Tipo de movimiento],"SALIDA",Tabla7[Mes],P$5))</f>
        <v>0</v>
      </c>
      <c r="Q965" s="39">
        <f t="shared" si="42"/>
        <v>3.3333333333333335</v>
      </c>
      <c r="R965" s="51" t="str">
        <f>IF($B965="","",IFERROR(VLOOKUP($B965,'ABC rotación'!$C:$G,5,0),"C"))</f>
        <v>C</v>
      </c>
      <c r="S965" s="41">
        <f t="shared" si="43"/>
        <v>90</v>
      </c>
      <c r="T965" s="40">
        <f t="shared" si="44"/>
        <v>4.7368421052631575</v>
      </c>
      <c r="U965" s="23" t="str">
        <f>IF($B965="","",VLOOKUP($T965,Tablas!$X$14:$Y$17,2,1))</f>
        <v>4. NEGRO</v>
      </c>
    </row>
    <row r="966" spans="2:21" x14ac:dyDescent="0.2">
      <c r="B966" s="1">
        <f>IF(Tablas!B964="","",Tablas!B964)</f>
        <v>300961</v>
      </c>
      <c r="C966" s="1" t="str">
        <f>IF(Tablas!C964="","",Tablas!C964)</f>
        <v>FOCO FARO</v>
      </c>
      <c r="D966" s="1" t="str">
        <f>IF(Tablas!D964="","",Tablas!D964)</f>
        <v>14 - LUCES</v>
      </c>
      <c r="E966" s="1" t="str">
        <f>IF(Tablas!E964="","",Tablas!E964)</f>
        <v>UN</v>
      </c>
      <c r="F966" s="1">
        <f>IF(Tablas!F964="","",Tablas!F964)</f>
        <v>23</v>
      </c>
      <c r="G966" s="1">
        <f>IF(Tablas!I964="","",Tablas!I964)</f>
        <v>37</v>
      </c>
      <c r="H966" s="1">
        <v>2</v>
      </c>
      <c r="I966" s="39">
        <f>IF($B966="","",-SUMIFS(Tabla7[Cantidad],Tabla7[Código del producto],$B966,Tabla7[Tipo de movimiento],"SALIDA",Tabla7[Mes],I$5))</f>
        <v>0</v>
      </c>
      <c r="J966" s="39">
        <f>IF($B966="","",-SUMIFS(Tabla7[Cantidad],Tabla7[Código del producto],$B966,Tabla7[Tipo de movimiento],"SALIDA",Tabla7[Mes],J$5))</f>
        <v>11</v>
      </c>
      <c r="K966" s="39">
        <f>IF($B966="","",-SUMIFS(Tabla7[Cantidad],Tabla7[Código del producto],$B966,Tabla7[Tipo de movimiento],"SALIDA",Tabla7[Mes],K$5))</f>
        <v>0</v>
      </c>
      <c r="L966" s="39">
        <f>IF($B966="","",-SUMIFS(Tabla7[Cantidad],Tabla7[Código del producto],$B966,Tabla7[Tipo de movimiento],"SALIDA",Tabla7[Mes],L$5))</f>
        <v>0</v>
      </c>
      <c r="M966" s="39">
        <f>IF($B966="","",-SUMIFS(Tabla7[Cantidad],Tabla7[Código del producto],$B966,Tabla7[Tipo de movimiento],"SALIDA",Tabla7[Mes],M$5))</f>
        <v>0</v>
      </c>
      <c r="N966" s="39">
        <f>IF($B966="","",-SUMIFS(Tabla7[Cantidad],Tabla7[Código del producto],$B966,Tabla7[Tipo de movimiento],"SALIDA",Tabla7[Mes],N$5))</f>
        <v>0</v>
      </c>
      <c r="O966" s="39">
        <f>IF($B966="","",-SUMIFS(Tabla7[Cantidad],Tabla7[Código del producto],$B966,Tabla7[Tipo de movimiento],"SALIDA",Tabla7[Mes],O$5))</f>
        <v>0</v>
      </c>
      <c r="P966" s="39">
        <f>IF($B966="","",-SUMIFS(Tabla7[Cantidad],Tabla7[Código del producto],$B966,Tabla7[Tipo de movimiento],"SALIDA",Tabla7[Mes],P$5))</f>
        <v>17</v>
      </c>
      <c r="Q966" s="39">
        <f t="shared" si="42"/>
        <v>5.666666666666667</v>
      </c>
      <c r="R966" s="51" t="str">
        <f>IF($B966="","",IFERROR(VLOOKUP($B966,'ABC rotación'!$C:$G,5,0),"C"))</f>
        <v>C</v>
      </c>
      <c r="S966" s="41">
        <f t="shared" si="43"/>
        <v>10.588235294117647</v>
      </c>
      <c r="T966" s="40">
        <f t="shared" si="44"/>
        <v>0.46035805626598464</v>
      </c>
      <c r="U966" s="23" t="str">
        <f>IF($B966="","",VLOOKUP($T966,Tablas!$X$14:$Y$17,2,1))</f>
        <v>1. ROJO</v>
      </c>
    </row>
    <row r="967" spans="2:21" x14ac:dyDescent="0.2">
      <c r="B967" s="1">
        <f>IF(Tablas!B965="","",Tablas!B965)</f>
        <v>300962</v>
      </c>
      <c r="C967" s="1" t="str">
        <f>IF(Tablas!C965="","",Tablas!C965)</f>
        <v>PIEZAS INCRUSTABLES</v>
      </c>
      <c r="D967" s="1" t="str">
        <f>IF(Tablas!D965="","",Tablas!D965)</f>
        <v>08 - ELECTRICO</v>
      </c>
      <c r="E967" s="1" t="str">
        <f>IF(Tablas!E965="","",Tablas!E965)</f>
        <v>UN</v>
      </c>
      <c r="F967" s="1">
        <f>IF(Tablas!F965="","",Tablas!F965)</f>
        <v>19</v>
      </c>
      <c r="G967" s="1">
        <f>IF(Tablas!I965="","",Tablas!I965)</f>
        <v>49</v>
      </c>
      <c r="H967" s="1">
        <v>9</v>
      </c>
      <c r="I967" s="39">
        <f>IF($B967="","",-SUMIFS(Tabla7[Cantidad],Tabla7[Código del producto],$B967,Tabla7[Tipo de movimiento],"SALIDA",Tabla7[Mes],I$5))</f>
        <v>9</v>
      </c>
      <c r="J967" s="39">
        <f>IF($B967="","",-SUMIFS(Tabla7[Cantidad],Tabla7[Código del producto],$B967,Tabla7[Tipo de movimiento],"SALIDA",Tabla7[Mes],J$5))</f>
        <v>0</v>
      </c>
      <c r="K967" s="39">
        <f>IF($B967="","",-SUMIFS(Tabla7[Cantidad],Tabla7[Código del producto],$B967,Tabla7[Tipo de movimiento],"SALIDA",Tabla7[Mes],K$5))</f>
        <v>20</v>
      </c>
      <c r="L967" s="39">
        <f>IF($B967="","",-SUMIFS(Tabla7[Cantidad],Tabla7[Código del producto],$B967,Tabla7[Tipo de movimiento],"SALIDA",Tabla7[Mes],L$5))</f>
        <v>0</v>
      </c>
      <c r="M967" s="39">
        <f>IF($B967="","",-SUMIFS(Tabla7[Cantidad],Tabla7[Código del producto],$B967,Tabla7[Tipo de movimiento],"SALIDA",Tabla7[Mes],M$5))</f>
        <v>0</v>
      </c>
      <c r="N967" s="39">
        <f>IF($B967="","",-SUMIFS(Tabla7[Cantidad],Tabla7[Código del producto],$B967,Tabla7[Tipo de movimiento],"SALIDA",Tabla7[Mes],N$5))</f>
        <v>0</v>
      </c>
      <c r="O967" s="39">
        <f>IF($B967="","",-SUMIFS(Tabla7[Cantidad],Tabla7[Código del producto],$B967,Tabla7[Tipo de movimiento],"SALIDA",Tabla7[Mes],O$5))</f>
        <v>19</v>
      </c>
      <c r="P967" s="39">
        <f>IF($B967="","",-SUMIFS(Tabla7[Cantidad],Tabla7[Código del producto],$B967,Tabla7[Tipo de movimiento],"SALIDA",Tabla7[Mes],P$5))</f>
        <v>0</v>
      </c>
      <c r="Q967" s="39">
        <f t="shared" ref="Q967:Q1030" si="45">IF($B967="","",IFERROR(AVERAGE(N967:P967),0))</f>
        <v>6.333333333333333</v>
      </c>
      <c r="R967" s="51" t="str">
        <f>IF($B967="","",IFERROR(VLOOKUP($B967,'ABC rotación'!$C:$G,5,0),"C"))</f>
        <v>A</v>
      </c>
      <c r="S967" s="41">
        <f t="shared" ref="S967:S1030" si="46">IF($B967="","",IFERROR(H967/Q967*30,0))</f>
        <v>42.631578947368418</v>
      </c>
      <c r="T967" s="40">
        <f t="shared" ref="T967:T1030" si="47">IF($B967="","",S967/F967)</f>
        <v>2.2437673130193905</v>
      </c>
      <c r="U967" s="23" t="str">
        <f>IF($B967="","",VLOOKUP($T967,Tablas!$X$14:$Y$17,2,1))</f>
        <v>4. NEGRO</v>
      </c>
    </row>
    <row r="968" spans="2:21" x14ac:dyDescent="0.2">
      <c r="B968" s="1">
        <f>IF(Tablas!B966="","",Tablas!B966)</f>
        <v>300963</v>
      </c>
      <c r="C968" s="1" t="str">
        <f>IF(Tablas!C966="","",Tablas!C966)</f>
        <v>BUJE DEL EJE DEL DISCO DE TRAC</v>
      </c>
      <c r="D968" s="1" t="str">
        <f>IF(Tablas!D966="","",Tablas!D966)</f>
        <v>08 - ELECTRICO</v>
      </c>
      <c r="E968" s="1" t="str">
        <f>IF(Tablas!E966="","",Tablas!E966)</f>
        <v>UN</v>
      </c>
      <c r="F968" s="1">
        <f>IF(Tablas!F966="","",Tablas!F966)</f>
        <v>20</v>
      </c>
      <c r="G968" s="1">
        <f>IF(Tablas!I966="","",Tablas!I966)</f>
        <v>25</v>
      </c>
      <c r="H968" s="1">
        <v>1</v>
      </c>
      <c r="I968" s="39">
        <f>IF($B968="","",-SUMIFS(Tabla7[Cantidad],Tabla7[Código del producto],$B968,Tabla7[Tipo de movimiento],"SALIDA",Tabla7[Mes],I$5))</f>
        <v>11</v>
      </c>
      <c r="J968" s="39">
        <f>IF($B968="","",-SUMIFS(Tabla7[Cantidad],Tabla7[Código del producto],$B968,Tabla7[Tipo de movimiento],"SALIDA",Tabla7[Mes],J$5))</f>
        <v>0</v>
      </c>
      <c r="K968" s="39">
        <f>IF($B968="","",-SUMIFS(Tabla7[Cantidad],Tabla7[Código del producto],$B968,Tabla7[Tipo de movimiento],"SALIDA",Tabla7[Mes],K$5))</f>
        <v>0</v>
      </c>
      <c r="L968" s="39">
        <f>IF($B968="","",-SUMIFS(Tabla7[Cantidad],Tabla7[Código del producto],$B968,Tabla7[Tipo de movimiento],"SALIDA",Tabla7[Mes],L$5))</f>
        <v>0</v>
      </c>
      <c r="M968" s="39">
        <f>IF($B968="","",-SUMIFS(Tabla7[Cantidad],Tabla7[Código del producto],$B968,Tabla7[Tipo de movimiento],"SALIDA",Tabla7[Mes],M$5))</f>
        <v>0</v>
      </c>
      <c r="N968" s="39">
        <f>IF($B968="","",-SUMIFS(Tabla7[Cantidad],Tabla7[Código del producto],$B968,Tabla7[Tipo de movimiento],"SALIDA",Tabla7[Mes],N$5))</f>
        <v>6</v>
      </c>
      <c r="O968" s="39">
        <f>IF($B968="","",-SUMIFS(Tabla7[Cantidad],Tabla7[Código del producto],$B968,Tabla7[Tipo de movimiento],"SALIDA",Tabla7[Mes],O$5))</f>
        <v>17</v>
      </c>
      <c r="P968" s="39">
        <f>IF($B968="","",-SUMIFS(Tabla7[Cantidad],Tabla7[Código del producto],$B968,Tabla7[Tipo de movimiento],"SALIDA",Tabla7[Mes],P$5))</f>
        <v>0</v>
      </c>
      <c r="Q968" s="39">
        <f t="shared" si="45"/>
        <v>7.666666666666667</v>
      </c>
      <c r="R968" s="51" t="str">
        <f>IF($B968="","",IFERROR(VLOOKUP($B968,'ABC rotación'!$C:$G,5,0),"C"))</f>
        <v>B</v>
      </c>
      <c r="S968" s="41">
        <f t="shared" si="46"/>
        <v>3.9130434782608696</v>
      </c>
      <c r="T968" s="40">
        <f t="shared" si="47"/>
        <v>0.19565217391304349</v>
      </c>
      <c r="U968" s="23" t="str">
        <f>IF($B968="","",VLOOKUP($T968,Tablas!$X$14:$Y$17,2,1))</f>
        <v>1. ROJO</v>
      </c>
    </row>
    <row r="969" spans="2:21" x14ac:dyDescent="0.2">
      <c r="B969" s="1">
        <f>IF(Tablas!B967="","",Tablas!B967)</f>
        <v>300964</v>
      </c>
      <c r="C969" s="1" t="str">
        <f>IF(Tablas!C967="","",Tablas!C967)</f>
        <v>ELEVADOR DE PLACA</v>
      </c>
      <c r="D969" s="1" t="str">
        <f>IF(Tablas!D967="","",Tablas!D967)</f>
        <v>08 - ELECTRICO</v>
      </c>
      <c r="E969" s="1" t="str">
        <f>IF(Tablas!E967="","",Tablas!E967)</f>
        <v>UN</v>
      </c>
      <c r="F969" s="1">
        <f>IF(Tablas!F967="","",Tablas!F967)</f>
        <v>12</v>
      </c>
      <c r="G969" s="1">
        <f>IF(Tablas!I967="","",Tablas!I967)</f>
        <v>41</v>
      </c>
      <c r="H969" s="1">
        <v>10</v>
      </c>
      <c r="I969" s="39">
        <f>IF($B969="","",-SUMIFS(Tabla7[Cantidad],Tabla7[Código del producto],$B969,Tabla7[Tipo de movimiento],"SALIDA",Tabla7[Mes],I$5))</f>
        <v>0</v>
      </c>
      <c r="J969" s="39">
        <f>IF($B969="","",-SUMIFS(Tabla7[Cantidad],Tabla7[Código del producto],$B969,Tabla7[Tipo de movimiento],"SALIDA",Tabla7[Mes],J$5))</f>
        <v>0</v>
      </c>
      <c r="K969" s="39">
        <f>IF($B969="","",-SUMIFS(Tabla7[Cantidad],Tabla7[Código del producto],$B969,Tabla7[Tipo de movimiento],"SALIDA",Tabla7[Mes],K$5))</f>
        <v>0</v>
      </c>
      <c r="L969" s="39">
        <f>IF($B969="","",-SUMIFS(Tabla7[Cantidad],Tabla7[Código del producto],$B969,Tabla7[Tipo de movimiento],"SALIDA",Tabla7[Mes],L$5))</f>
        <v>28</v>
      </c>
      <c r="M969" s="39">
        <f>IF($B969="","",-SUMIFS(Tabla7[Cantidad],Tabla7[Código del producto],$B969,Tabla7[Tipo de movimiento],"SALIDA",Tabla7[Mes],M$5))</f>
        <v>0</v>
      </c>
      <c r="N969" s="39">
        <f>IF($B969="","",-SUMIFS(Tabla7[Cantidad],Tabla7[Código del producto],$B969,Tabla7[Tipo de movimiento],"SALIDA",Tabla7[Mes],N$5))</f>
        <v>0</v>
      </c>
      <c r="O969" s="39">
        <f>IF($B969="","",-SUMIFS(Tabla7[Cantidad],Tabla7[Código del producto],$B969,Tabla7[Tipo de movimiento],"SALIDA",Tabla7[Mes],O$5))</f>
        <v>0</v>
      </c>
      <c r="P969" s="39">
        <f>IF($B969="","",-SUMIFS(Tabla7[Cantidad],Tabla7[Código del producto],$B969,Tabla7[Tipo de movimiento],"SALIDA",Tabla7[Mes],P$5))</f>
        <v>0</v>
      </c>
      <c r="Q969" s="39">
        <f t="shared" si="45"/>
        <v>0</v>
      </c>
      <c r="R969" s="51" t="str">
        <f>IF($B969="","",IFERROR(VLOOKUP($B969,'ABC rotación'!$C:$G,5,0),"C"))</f>
        <v>C</v>
      </c>
      <c r="S969" s="41">
        <f t="shared" si="46"/>
        <v>0</v>
      </c>
      <c r="T969" s="40">
        <f t="shared" si="47"/>
        <v>0</v>
      </c>
      <c r="U969" s="23" t="str">
        <f>IF($B969="","",VLOOKUP($T969,Tablas!$X$14:$Y$17,2,1))</f>
        <v>1. ROJO</v>
      </c>
    </row>
    <row r="970" spans="2:21" x14ac:dyDescent="0.2">
      <c r="B970" s="1">
        <f>IF(Tablas!B968="","",Tablas!B968)</f>
        <v>300965</v>
      </c>
      <c r="C970" s="1" t="str">
        <f>IF(Tablas!C968="","",Tablas!C968)</f>
        <v>CAJA DE VELOCIMETRO GRIS</v>
      </c>
      <c r="D970" s="1" t="str">
        <f>IF(Tablas!D968="","",Tablas!D968)</f>
        <v>13 - TRACCION</v>
      </c>
      <c r="E970" s="1" t="str">
        <f>IF(Tablas!E968="","",Tablas!E968)</f>
        <v>UN</v>
      </c>
      <c r="F970" s="1">
        <f>IF(Tablas!F968="","",Tablas!F968)</f>
        <v>11</v>
      </c>
      <c r="G970" s="1">
        <f>IF(Tablas!I968="","",Tablas!I968)</f>
        <v>33</v>
      </c>
      <c r="H970" s="1">
        <v>7</v>
      </c>
      <c r="I970" s="39">
        <f>IF($B970="","",-SUMIFS(Tabla7[Cantidad],Tabla7[Código del producto],$B970,Tabla7[Tipo de movimiento],"SALIDA",Tabla7[Mes],I$5))</f>
        <v>11</v>
      </c>
      <c r="J970" s="39">
        <f>IF($B970="","",-SUMIFS(Tabla7[Cantidad],Tabla7[Código del producto],$B970,Tabla7[Tipo de movimiento],"SALIDA",Tabla7[Mes],J$5))</f>
        <v>0</v>
      </c>
      <c r="K970" s="39">
        <f>IF($B970="","",-SUMIFS(Tabla7[Cantidad],Tabla7[Código del producto],$B970,Tabla7[Tipo de movimiento],"SALIDA",Tabla7[Mes],K$5))</f>
        <v>0</v>
      </c>
      <c r="L970" s="39">
        <f>IF($B970="","",-SUMIFS(Tabla7[Cantidad],Tabla7[Código del producto],$B970,Tabla7[Tipo de movimiento],"SALIDA",Tabla7[Mes],L$5))</f>
        <v>0</v>
      </c>
      <c r="M970" s="39">
        <f>IF($B970="","",-SUMIFS(Tabla7[Cantidad],Tabla7[Código del producto],$B970,Tabla7[Tipo de movimiento],"SALIDA",Tabla7[Mes],M$5))</f>
        <v>0</v>
      </c>
      <c r="N970" s="39">
        <f>IF($B970="","",-SUMIFS(Tabla7[Cantidad],Tabla7[Código del producto],$B970,Tabla7[Tipo de movimiento],"SALIDA",Tabla7[Mes],N$5))</f>
        <v>0</v>
      </c>
      <c r="O970" s="39">
        <f>IF($B970="","",-SUMIFS(Tabla7[Cantidad],Tabla7[Código del producto],$B970,Tabla7[Tipo de movimiento],"SALIDA",Tabla7[Mes],O$5))</f>
        <v>0</v>
      </c>
      <c r="P970" s="39">
        <f>IF($B970="","",-SUMIFS(Tabla7[Cantidad],Tabla7[Código del producto],$B970,Tabla7[Tipo de movimiento],"SALIDA",Tabla7[Mes],P$5))</f>
        <v>0</v>
      </c>
      <c r="Q970" s="39">
        <f t="shared" si="45"/>
        <v>0</v>
      </c>
      <c r="R970" s="51" t="str">
        <f>IF($B970="","",IFERROR(VLOOKUP($B970,'ABC rotación'!$C:$G,5,0),"C"))</f>
        <v>C</v>
      </c>
      <c r="S970" s="41">
        <f t="shared" si="46"/>
        <v>0</v>
      </c>
      <c r="T970" s="40">
        <f t="shared" si="47"/>
        <v>0</v>
      </c>
      <c r="U970" s="23" t="str">
        <f>IF($B970="","",VLOOKUP($T970,Tablas!$X$14:$Y$17,2,1))</f>
        <v>1. ROJO</v>
      </c>
    </row>
    <row r="971" spans="2:21" x14ac:dyDescent="0.2">
      <c r="B971" s="1">
        <f>IF(Tablas!B969="","",Tablas!B969)</f>
        <v>300966</v>
      </c>
      <c r="C971" s="1" t="str">
        <f>IF(Tablas!C969="","",Tablas!C969)</f>
        <v>CAJA UTILITARIA</v>
      </c>
      <c r="D971" s="1" t="str">
        <f>IF(Tablas!D969="","",Tablas!D969)</f>
        <v>05 - COLISION</v>
      </c>
      <c r="E971" s="1" t="str">
        <f>IF(Tablas!E969="","",Tablas!E969)</f>
        <v>UN</v>
      </c>
      <c r="F971" s="1">
        <f>IF(Tablas!F969="","",Tablas!F969)</f>
        <v>5</v>
      </c>
      <c r="G971" s="1">
        <f>IF(Tablas!I969="","",Tablas!I969)</f>
        <v>6</v>
      </c>
      <c r="H971" s="1">
        <v>4</v>
      </c>
      <c r="I971" s="39">
        <f>IF($B971="","",-SUMIFS(Tabla7[Cantidad],Tabla7[Código del producto],$B971,Tabla7[Tipo de movimiento],"SALIDA",Tabla7[Mes],I$5))</f>
        <v>7</v>
      </c>
      <c r="J971" s="39">
        <f>IF($B971="","",-SUMIFS(Tabla7[Cantidad],Tabla7[Código del producto],$B971,Tabla7[Tipo de movimiento],"SALIDA",Tabla7[Mes],J$5))</f>
        <v>0</v>
      </c>
      <c r="K971" s="39">
        <f>IF($B971="","",-SUMIFS(Tabla7[Cantidad],Tabla7[Código del producto],$B971,Tabla7[Tipo de movimiento],"SALIDA",Tabla7[Mes],K$5))</f>
        <v>0</v>
      </c>
      <c r="L971" s="39">
        <f>IF($B971="","",-SUMIFS(Tabla7[Cantidad],Tabla7[Código del producto],$B971,Tabla7[Tipo de movimiento],"SALIDA",Tabla7[Mes],L$5))</f>
        <v>0</v>
      </c>
      <c r="M971" s="39">
        <f>IF($B971="","",-SUMIFS(Tabla7[Cantidad],Tabla7[Código del producto],$B971,Tabla7[Tipo de movimiento],"SALIDA",Tabla7[Mes],M$5))</f>
        <v>0</v>
      </c>
      <c r="N971" s="39">
        <f>IF($B971="","",-SUMIFS(Tabla7[Cantidad],Tabla7[Código del producto],$B971,Tabla7[Tipo de movimiento],"SALIDA",Tabla7[Mes],N$5))</f>
        <v>0</v>
      </c>
      <c r="O971" s="39">
        <f>IF($B971="","",-SUMIFS(Tabla7[Cantidad],Tabla7[Código del producto],$B971,Tabla7[Tipo de movimiento],"SALIDA",Tabla7[Mes],O$5))</f>
        <v>0</v>
      </c>
      <c r="P971" s="39">
        <f>IF($B971="","",-SUMIFS(Tabla7[Cantidad],Tabla7[Código del producto],$B971,Tabla7[Tipo de movimiento],"SALIDA",Tabla7[Mes],P$5))</f>
        <v>0</v>
      </c>
      <c r="Q971" s="39">
        <f t="shared" si="45"/>
        <v>0</v>
      </c>
      <c r="R971" s="51" t="str">
        <f>IF($B971="","",IFERROR(VLOOKUP($B971,'ABC rotación'!$C:$G,5,0),"C"))</f>
        <v>C</v>
      </c>
      <c r="S971" s="41">
        <f t="shared" si="46"/>
        <v>0</v>
      </c>
      <c r="T971" s="40">
        <f t="shared" si="47"/>
        <v>0</v>
      </c>
      <c r="U971" s="23" t="str">
        <f>IF($B971="","",VLOOKUP($T971,Tablas!$X$14:$Y$17,2,1))</f>
        <v>1. ROJO</v>
      </c>
    </row>
    <row r="972" spans="2:21" x14ac:dyDescent="0.2">
      <c r="B972" s="1">
        <f>IF(Tablas!B970="","",Tablas!B970)</f>
        <v>300967</v>
      </c>
      <c r="C972" s="1" t="str">
        <f>IF(Tablas!C970="","",Tablas!C970)</f>
        <v>AMORTIGUADOR DELANTERO IZQUIERDO</v>
      </c>
      <c r="D972" s="1" t="str">
        <f>IF(Tablas!D970="","",Tablas!D970)</f>
        <v>06 - AMORTIGUADORES</v>
      </c>
      <c r="E972" s="1" t="str">
        <f>IF(Tablas!E970="","",Tablas!E970)</f>
        <v>UN</v>
      </c>
      <c r="F972" s="1">
        <f>IF(Tablas!F970="","",Tablas!F970)</f>
        <v>14</v>
      </c>
      <c r="G972" s="1">
        <f>IF(Tablas!I970="","",Tablas!I970)</f>
        <v>28</v>
      </c>
      <c r="H972" s="1">
        <v>8</v>
      </c>
      <c r="I972" s="39">
        <f>IF($B972="","",-SUMIFS(Tabla7[Cantidad],Tabla7[Código del producto],$B972,Tabla7[Tipo de movimiento],"SALIDA",Tabla7[Mes],I$5))</f>
        <v>20</v>
      </c>
      <c r="J972" s="39">
        <f>IF($B972="","",-SUMIFS(Tabla7[Cantidad],Tabla7[Código del producto],$B972,Tabla7[Tipo de movimiento],"SALIDA",Tabla7[Mes],J$5))</f>
        <v>0</v>
      </c>
      <c r="K972" s="39">
        <f>IF($B972="","",-SUMIFS(Tabla7[Cantidad],Tabla7[Código del producto],$B972,Tabla7[Tipo de movimiento],"SALIDA",Tabla7[Mes],K$5))</f>
        <v>0</v>
      </c>
      <c r="L972" s="39">
        <f>IF($B972="","",-SUMIFS(Tabla7[Cantidad],Tabla7[Código del producto],$B972,Tabla7[Tipo de movimiento],"SALIDA",Tabla7[Mes],L$5))</f>
        <v>0</v>
      </c>
      <c r="M972" s="39">
        <f>IF($B972="","",-SUMIFS(Tabla7[Cantidad],Tabla7[Código del producto],$B972,Tabla7[Tipo de movimiento],"SALIDA",Tabla7[Mes],M$5))</f>
        <v>0</v>
      </c>
      <c r="N972" s="39">
        <f>IF($B972="","",-SUMIFS(Tabla7[Cantidad],Tabla7[Código del producto],$B972,Tabla7[Tipo de movimiento],"SALIDA",Tabla7[Mes],N$5))</f>
        <v>0</v>
      </c>
      <c r="O972" s="39">
        <f>IF($B972="","",-SUMIFS(Tabla7[Cantidad],Tabla7[Código del producto],$B972,Tabla7[Tipo de movimiento],"SALIDA",Tabla7[Mes],O$5))</f>
        <v>0</v>
      </c>
      <c r="P972" s="39">
        <f>IF($B972="","",-SUMIFS(Tabla7[Cantidad],Tabla7[Código del producto],$B972,Tabla7[Tipo de movimiento],"SALIDA",Tabla7[Mes],P$5))</f>
        <v>0</v>
      </c>
      <c r="Q972" s="39">
        <f t="shared" si="45"/>
        <v>0</v>
      </c>
      <c r="R972" s="51" t="str">
        <f>IF($B972="","",IFERROR(VLOOKUP($B972,'ABC rotación'!$C:$G,5,0),"C"))</f>
        <v>C</v>
      </c>
      <c r="S972" s="41">
        <f t="shared" si="46"/>
        <v>0</v>
      </c>
      <c r="T972" s="40">
        <f t="shared" si="47"/>
        <v>0</v>
      </c>
      <c r="U972" s="23" t="str">
        <f>IF($B972="","",VLOOKUP($T972,Tablas!$X$14:$Y$17,2,1))</f>
        <v>1. ROJO</v>
      </c>
    </row>
    <row r="973" spans="2:21" x14ac:dyDescent="0.2">
      <c r="B973" s="1">
        <f>IF(Tablas!B971="","",Tablas!B971)</f>
        <v>300968</v>
      </c>
      <c r="C973" s="1" t="str">
        <f>IF(Tablas!C971="","",Tablas!C971)</f>
        <v>CONJUNTO PEDALES Y POSPIE DER</v>
      </c>
      <c r="D973" s="1" t="str">
        <f>IF(Tablas!D971="","",Tablas!D971)</f>
        <v>07 - PEDALES Y POSAPIES</v>
      </c>
      <c r="E973" s="1" t="str">
        <f>IF(Tablas!E971="","",Tablas!E971)</f>
        <v>UN</v>
      </c>
      <c r="F973" s="1">
        <f>IF(Tablas!F971="","",Tablas!F971)</f>
        <v>18</v>
      </c>
      <c r="G973" s="1">
        <f>IF(Tablas!I971="","",Tablas!I971)</f>
        <v>42</v>
      </c>
      <c r="H973" s="1">
        <v>5</v>
      </c>
      <c r="I973" s="39">
        <f>IF($B973="","",-SUMIFS(Tabla7[Cantidad],Tabla7[Código del producto],$B973,Tabla7[Tipo de movimiento],"SALIDA",Tabla7[Mes],I$5))</f>
        <v>0</v>
      </c>
      <c r="J973" s="39">
        <f>IF($B973="","",-SUMIFS(Tabla7[Cantidad],Tabla7[Código del producto],$B973,Tabla7[Tipo de movimiento],"SALIDA",Tabla7[Mes],J$5))</f>
        <v>0</v>
      </c>
      <c r="K973" s="39">
        <f>IF($B973="","",-SUMIFS(Tabla7[Cantidad],Tabla7[Código del producto],$B973,Tabla7[Tipo de movimiento],"SALIDA",Tabla7[Mes],K$5))</f>
        <v>0</v>
      </c>
      <c r="L973" s="39">
        <f>IF($B973="","",-SUMIFS(Tabla7[Cantidad],Tabla7[Código del producto],$B973,Tabla7[Tipo de movimiento],"SALIDA",Tabla7[Mes],L$5))</f>
        <v>0</v>
      </c>
      <c r="M973" s="39">
        <f>IF($B973="","",-SUMIFS(Tabla7[Cantidad],Tabla7[Código del producto],$B973,Tabla7[Tipo de movimiento],"SALIDA",Tabla7[Mes],M$5))</f>
        <v>20</v>
      </c>
      <c r="N973" s="39">
        <f>IF($B973="","",-SUMIFS(Tabla7[Cantidad],Tabla7[Código del producto],$B973,Tabla7[Tipo de movimiento],"SALIDA",Tabla7[Mes],N$5))</f>
        <v>0</v>
      </c>
      <c r="O973" s="39">
        <f>IF($B973="","",-SUMIFS(Tabla7[Cantidad],Tabla7[Código del producto],$B973,Tabla7[Tipo de movimiento],"SALIDA",Tabla7[Mes],O$5))</f>
        <v>0</v>
      </c>
      <c r="P973" s="39">
        <f>IF($B973="","",-SUMIFS(Tabla7[Cantidad],Tabla7[Código del producto],$B973,Tabla7[Tipo de movimiento],"SALIDA",Tabla7[Mes],P$5))</f>
        <v>0</v>
      </c>
      <c r="Q973" s="39">
        <f t="shared" si="45"/>
        <v>0</v>
      </c>
      <c r="R973" s="51" t="str">
        <f>IF($B973="","",IFERROR(VLOOKUP($B973,'ABC rotación'!$C:$G,5,0),"C"))</f>
        <v>C</v>
      </c>
      <c r="S973" s="41">
        <f t="shared" si="46"/>
        <v>0</v>
      </c>
      <c r="T973" s="40">
        <f t="shared" si="47"/>
        <v>0</v>
      </c>
      <c r="U973" s="23" t="str">
        <f>IF($B973="","",VLOOKUP($T973,Tablas!$X$14:$Y$17,2,1))</f>
        <v>1. ROJO</v>
      </c>
    </row>
    <row r="974" spans="2:21" x14ac:dyDescent="0.2">
      <c r="B974" s="1">
        <f>IF(Tablas!B972="","",Tablas!B972)</f>
        <v>300969</v>
      </c>
      <c r="C974" s="1" t="str">
        <f>IF(Tablas!C972="","",Tablas!C972)</f>
        <v>CUBIERTA CABEZA DE CILINDRO</v>
      </c>
      <c r="D974" s="1" t="str">
        <f>IF(Tablas!D972="","",Tablas!D972)</f>
        <v>09 - PARTES DE MOTOR</v>
      </c>
      <c r="E974" s="1" t="str">
        <f>IF(Tablas!E972="","",Tablas!E972)</f>
        <v>UN</v>
      </c>
      <c r="F974" s="1">
        <f>IF(Tablas!F972="","",Tablas!F972)</f>
        <v>12</v>
      </c>
      <c r="G974" s="1">
        <f>IF(Tablas!I972="","",Tablas!I972)</f>
        <v>12</v>
      </c>
      <c r="H974" s="1">
        <v>9</v>
      </c>
      <c r="I974" s="39">
        <f>IF($B974="","",-SUMIFS(Tabla7[Cantidad],Tabla7[Código del producto],$B974,Tabla7[Tipo de movimiento],"SALIDA",Tabla7[Mes],I$5))</f>
        <v>0</v>
      </c>
      <c r="J974" s="39">
        <f>IF($B974="","",-SUMIFS(Tabla7[Cantidad],Tabla7[Código del producto],$B974,Tabla7[Tipo de movimiento],"SALIDA",Tabla7[Mes],J$5))</f>
        <v>0</v>
      </c>
      <c r="K974" s="39">
        <f>IF($B974="","",-SUMIFS(Tabla7[Cantidad],Tabla7[Código del producto],$B974,Tabla7[Tipo de movimiento],"SALIDA",Tabla7[Mes],K$5))</f>
        <v>0</v>
      </c>
      <c r="L974" s="39">
        <f>IF($B974="","",-SUMIFS(Tabla7[Cantidad],Tabla7[Código del producto],$B974,Tabla7[Tipo de movimiento],"SALIDA",Tabla7[Mes],L$5))</f>
        <v>0</v>
      </c>
      <c r="M974" s="39">
        <f>IF($B974="","",-SUMIFS(Tabla7[Cantidad],Tabla7[Código del producto],$B974,Tabla7[Tipo de movimiento],"SALIDA",Tabla7[Mes],M$5))</f>
        <v>0</v>
      </c>
      <c r="N974" s="39">
        <f>IF($B974="","",-SUMIFS(Tabla7[Cantidad],Tabla7[Código del producto],$B974,Tabla7[Tipo de movimiento],"SALIDA",Tabla7[Mes],N$5))</f>
        <v>0</v>
      </c>
      <c r="O974" s="39">
        <f>IF($B974="","",-SUMIFS(Tabla7[Cantidad],Tabla7[Código del producto],$B974,Tabla7[Tipo de movimiento],"SALIDA",Tabla7[Mes],O$5))</f>
        <v>0</v>
      </c>
      <c r="P974" s="39">
        <f>IF($B974="","",-SUMIFS(Tabla7[Cantidad],Tabla7[Código del producto],$B974,Tabla7[Tipo de movimiento],"SALIDA",Tabla7[Mes],P$5))</f>
        <v>14</v>
      </c>
      <c r="Q974" s="39">
        <f t="shared" si="45"/>
        <v>4.666666666666667</v>
      </c>
      <c r="R974" s="51" t="str">
        <f>IF($B974="","",IFERROR(VLOOKUP($B974,'ABC rotación'!$C:$G,5,0),"C"))</f>
        <v>B</v>
      </c>
      <c r="S974" s="41">
        <f t="shared" si="46"/>
        <v>57.857142857142854</v>
      </c>
      <c r="T974" s="40">
        <f t="shared" si="47"/>
        <v>4.8214285714285712</v>
      </c>
      <c r="U974" s="23" t="str">
        <f>IF($B974="","",VLOOKUP($T974,Tablas!$X$14:$Y$17,2,1))</f>
        <v>4. NEGRO</v>
      </c>
    </row>
    <row r="975" spans="2:21" x14ac:dyDescent="0.2">
      <c r="B975" s="1">
        <f>IF(Tablas!B973="","",Tablas!B973)</f>
        <v>300970</v>
      </c>
      <c r="C975" s="1" t="str">
        <f>IF(Tablas!C973="","",Tablas!C973)</f>
        <v>CUBIERTA IZQUIERDA ROJA</v>
      </c>
      <c r="D975" s="1" t="str">
        <f>IF(Tablas!D973="","",Tablas!D973)</f>
        <v>05 - COLISION</v>
      </c>
      <c r="E975" s="1" t="str">
        <f>IF(Tablas!E973="","",Tablas!E973)</f>
        <v>UN</v>
      </c>
      <c r="F975" s="1">
        <f>IF(Tablas!F973="","",Tablas!F973)</f>
        <v>18</v>
      </c>
      <c r="G975" s="1">
        <f>IF(Tablas!I973="","",Tablas!I973)</f>
        <v>44</v>
      </c>
      <c r="H975" s="1">
        <v>4</v>
      </c>
      <c r="I975" s="39">
        <f>IF($B975="","",-SUMIFS(Tabla7[Cantidad],Tabla7[Código del producto],$B975,Tabla7[Tipo de movimiento],"SALIDA",Tabla7[Mes],I$5))</f>
        <v>6</v>
      </c>
      <c r="J975" s="39">
        <f>IF($B975="","",-SUMIFS(Tabla7[Cantidad],Tabla7[Código del producto],$B975,Tabla7[Tipo de movimiento],"SALIDA",Tabla7[Mes],J$5))</f>
        <v>0</v>
      </c>
      <c r="K975" s="39">
        <f>IF($B975="","",-SUMIFS(Tabla7[Cantidad],Tabla7[Código del producto],$B975,Tabla7[Tipo de movimiento],"SALIDA",Tabla7[Mes],K$5))</f>
        <v>0</v>
      </c>
      <c r="L975" s="39">
        <f>IF($B975="","",-SUMIFS(Tabla7[Cantidad],Tabla7[Código del producto],$B975,Tabla7[Tipo de movimiento],"SALIDA",Tabla7[Mes],L$5))</f>
        <v>16</v>
      </c>
      <c r="M975" s="39">
        <f>IF($B975="","",-SUMIFS(Tabla7[Cantidad],Tabla7[Código del producto],$B975,Tabla7[Tipo de movimiento],"SALIDA",Tabla7[Mes],M$5))</f>
        <v>0</v>
      </c>
      <c r="N975" s="39">
        <f>IF($B975="","",-SUMIFS(Tabla7[Cantidad],Tabla7[Código del producto],$B975,Tabla7[Tipo de movimiento],"SALIDA",Tabla7[Mes],N$5))</f>
        <v>0</v>
      </c>
      <c r="O975" s="39">
        <f>IF($B975="","",-SUMIFS(Tabla7[Cantidad],Tabla7[Código del producto],$B975,Tabla7[Tipo de movimiento],"SALIDA",Tabla7[Mes],O$5))</f>
        <v>0</v>
      </c>
      <c r="P975" s="39">
        <f>IF($B975="","",-SUMIFS(Tabla7[Cantidad],Tabla7[Código del producto],$B975,Tabla7[Tipo de movimiento],"SALIDA",Tabla7[Mes],P$5))</f>
        <v>0</v>
      </c>
      <c r="Q975" s="39">
        <f t="shared" si="45"/>
        <v>0</v>
      </c>
      <c r="R975" s="51" t="str">
        <f>IF($B975="","",IFERROR(VLOOKUP($B975,'ABC rotación'!$C:$G,5,0),"C"))</f>
        <v>C</v>
      </c>
      <c r="S975" s="41">
        <f t="shared" si="46"/>
        <v>0</v>
      </c>
      <c r="T975" s="40">
        <f t="shared" si="47"/>
        <v>0</v>
      </c>
      <c r="U975" s="23" t="str">
        <f>IF($B975="","",VLOOKUP($T975,Tablas!$X$14:$Y$17,2,1))</f>
        <v>1. ROJO</v>
      </c>
    </row>
    <row r="976" spans="2:21" x14ac:dyDescent="0.2">
      <c r="B976" s="1">
        <f>IF(Tablas!B974="","",Tablas!B974)</f>
        <v>300971</v>
      </c>
      <c r="C976" s="1" t="str">
        <f>IF(Tablas!C974="","",Tablas!C974)</f>
        <v>BARRA DE POSAPIES</v>
      </c>
      <c r="D976" s="1" t="str">
        <f>IF(Tablas!D974="","",Tablas!D974)</f>
        <v>07 - PEDALES Y POSAPIES</v>
      </c>
      <c r="E976" s="1" t="str">
        <f>IF(Tablas!E974="","",Tablas!E974)</f>
        <v>UN</v>
      </c>
      <c r="F976" s="1">
        <f>IF(Tablas!F974="","",Tablas!F974)</f>
        <v>30</v>
      </c>
      <c r="G976" s="1">
        <f>IF(Tablas!I974="","",Tablas!I974)</f>
        <v>5</v>
      </c>
      <c r="H976" s="1">
        <v>1</v>
      </c>
      <c r="I976" s="39">
        <f>IF($B976="","",-SUMIFS(Tabla7[Cantidad],Tabla7[Código del producto],$B976,Tabla7[Tipo de movimiento],"SALIDA",Tabla7[Mes],I$5))</f>
        <v>14</v>
      </c>
      <c r="J976" s="39">
        <f>IF($B976="","",-SUMIFS(Tabla7[Cantidad],Tabla7[Código del producto],$B976,Tabla7[Tipo de movimiento],"SALIDA",Tabla7[Mes],J$5))</f>
        <v>6</v>
      </c>
      <c r="K976" s="39">
        <f>IF($B976="","",-SUMIFS(Tabla7[Cantidad],Tabla7[Código del producto],$B976,Tabla7[Tipo de movimiento],"SALIDA",Tabla7[Mes],K$5))</f>
        <v>0</v>
      </c>
      <c r="L976" s="39">
        <f>IF($B976="","",-SUMIFS(Tabla7[Cantidad],Tabla7[Código del producto],$B976,Tabla7[Tipo de movimiento],"SALIDA",Tabla7[Mes],L$5))</f>
        <v>0</v>
      </c>
      <c r="M976" s="39">
        <f>IF($B976="","",-SUMIFS(Tabla7[Cantidad],Tabla7[Código del producto],$B976,Tabla7[Tipo de movimiento],"SALIDA",Tabla7[Mes],M$5))</f>
        <v>0</v>
      </c>
      <c r="N976" s="39">
        <f>IF($B976="","",-SUMIFS(Tabla7[Cantidad],Tabla7[Código del producto],$B976,Tabla7[Tipo de movimiento],"SALIDA",Tabla7[Mes],N$5))</f>
        <v>0</v>
      </c>
      <c r="O976" s="39">
        <f>IF($B976="","",-SUMIFS(Tabla7[Cantidad],Tabla7[Código del producto],$B976,Tabla7[Tipo de movimiento],"SALIDA",Tabla7[Mes],O$5))</f>
        <v>0</v>
      </c>
      <c r="P976" s="39">
        <f>IF($B976="","",-SUMIFS(Tabla7[Cantidad],Tabla7[Código del producto],$B976,Tabla7[Tipo de movimiento],"SALIDA",Tabla7[Mes],P$5))</f>
        <v>0</v>
      </c>
      <c r="Q976" s="39">
        <f t="shared" si="45"/>
        <v>0</v>
      </c>
      <c r="R976" s="51" t="str">
        <f>IF($B976="","",IFERROR(VLOOKUP($B976,'ABC rotación'!$C:$G,5,0),"C"))</f>
        <v>A</v>
      </c>
      <c r="S976" s="41">
        <f t="shared" si="46"/>
        <v>0</v>
      </c>
      <c r="T976" s="40">
        <f t="shared" si="47"/>
        <v>0</v>
      </c>
      <c r="U976" s="23" t="str">
        <f>IF($B976="","",VLOOKUP($T976,Tablas!$X$14:$Y$17,2,1))</f>
        <v>1. ROJO</v>
      </c>
    </row>
    <row r="977" spans="2:21" x14ac:dyDescent="0.2">
      <c r="B977" s="1">
        <f>IF(Tablas!B975="","",Tablas!B975)</f>
        <v>300972</v>
      </c>
      <c r="C977" s="1" t="str">
        <f>IF(Tablas!C975="","",Tablas!C975)</f>
        <v>BATERIA</v>
      </c>
      <c r="D977" s="1" t="str">
        <f>IF(Tablas!D975="","",Tablas!D975)</f>
        <v>01 - BATERIAS</v>
      </c>
      <c r="E977" s="1" t="str">
        <f>IF(Tablas!E975="","",Tablas!E975)</f>
        <v>UN</v>
      </c>
      <c r="F977" s="1">
        <f>IF(Tablas!F975="","",Tablas!F975)</f>
        <v>18</v>
      </c>
      <c r="G977" s="1">
        <f>IF(Tablas!I975="","",Tablas!I975)</f>
        <v>40</v>
      </c>
      <c r="H977" s="1">
        <v>5</v>
      </c>
      <c r="I977" s="39">
        <f>IF($B977="","",-SUMIFS(Tabla7[Cantidad],Tabla7[Código del producto],$B977,Tabla7[Tipo de movimiento],"SALIDA",Tabla7[Mes],I$5))</f>
        <v>13</v>
      </c>
      <c r="J977" s="39">
        <f>IF($B977="","",-SUMIFS(Tabla7[Cantidad],Tabla7[Código del producto],$B977,Tabla7[Tipo de movimiento],"SALIDA",Tabla7[Mes],J$5))</f>
        <v>0</v>
      </c>
      <c r="K977" s="39">
        <f>IF($B977="","",-SUMIFS(Tabla7[Cantidad],Tabla7[Código del producto],$B977,Tabla7[Tipo de movimiento],"SALIDA",Tabla7[Mes],K$5))</f>
        <v>0</v>
      </c>
      <c r="L977" s="39">
        <f>IF($B977="","",-SUMIFS(Tabla7[Cantidad],Tabla7[Código del producto],$B977,Tabla7[Tipo de movimiento],"SALIDA",Tabla7[Mes],L$5))</f>
        <v>5</v>
      </c>
      <c r="M977" s="39">
        <f>IF($B977="","",-SUMIFS(Tabla7[Cantidad],Tabla7[Código del producto],$B977,Tabla7[Tipo de movimiento],"SALIDA",Tabla7[Mes],M$5))</f>
        <v>0</v>
      </c>
      <c r="N977" s="39">
        <f>IF($B977="","",-SUMIFS(Tabla7[Cantidad],Tabla7[Código del producto],$B977,Tabla7[Tipo de movimiento],"SALIDA",Tabla7[Mes],N$5))</f>
        <v>5</v>
      </c>
      <c r="O977" s="39">
        <f>IF($B977="","",-SUMIFS(Tabla7[Cantidad],Tabla7[Código del producto],$B977,Tabla7[Tipo de movimiento],"SALIDA",Tabla7[Mes],O$5))</f>
        <v>0</v>
      </c>
      <c r="P977" s="39">
        <f>IF($B977="","",-SUMIFS(Tabla7[Cantidad],Tabla7[Código del producto],$B977,Tabla7[Tipo de movimiento],"SALIDA",Tabla7[Mes],P$5))</f>
        <v>0</v>
      </c>
      <c r="Q977" s="39">
        <f t="shared" si="45"/>
        <v>1.6666666666666667</v>
      </c>
      <c r="R977" s="51" t="str">
        <f>IF($B977="","",IFERROR(VLOOKUP($B977,'ABC rotación'!$C:$G,5,0),"C"))</f>
        <v>A</v>
      </c>
      <c r="S977" s="41">
        <f t="shared" si="46"/>
        <v>90</v>
      </c>
      <c r="T977" s="40">
        <f t="shared" si="47"/>
        <v>5</v>
      </c>
      <c r="U977" s="23" t="str">
        <f>IF($B977="","",VLOOKUP($T977,Tablas!$X$14:$Y$17,2,1))</f>
        <v>4. NEGRO</v>
      </c>
    </row>
    <row r="978" spans="2:21" x14ac:dyDescent="0.2">
      <c r="B978" s="1">
        <f>IF(Tablas!B976="","",Tablas!B976)</f>
        <v>300973</v>
      </c>
      <c r="C978" s="1" t="str">
        <f>IF(Tablas!C976="","",Tablas!C976)</f>
        <v>CUBIERTA DERECHA</v>
      </c>
      <c r="D978" s="1" t="str">
        <f>IF(Tablas!D976="","",Tablas!D976)</f>
        <v>05 - COLISION</v>
      </c>
      <c r="E978" s="1" t="str">
        <f>IF(Tablas!E976="","",Tablas!E976)</f>
        <v>UN</v>
      </c>
      <c r="F978" s="1">
        <f>IF(Tablas!F976="","",Tablas!F976)</f>
        <v>11</v>
      </c>
      <c r="G978" s="1">
        <f>IF(Tablas!I976="","",Tablas!I976)</f>
        <v>6</v>
      </c>
      <c r="H978" s="1">
        <v>3</v>
      </c>
      <c r="I978" s="39">
        <f>IF($B978="","",-SUMIFS(Tabla7[Cantidad],Tabla7[Código del producto],$B978,Tabla7[Tipo de movimiento],"SALIDA",Tabla7[Mes],I$5))</f>
        <v>0</v>
      </c>
      <c r="J978" s="39">
        <f>IF($B978="","",-SUMIFS(Tabla7[Cantidad],Tabla7[Código del producto],$B978,Tabla7[Tipo de movimiento],"SALIDA",Tabla7[Mes],J$5))</f>
        <v>0</v>
      </c>
      <c r="K978" s="39">
        <f>IF($B978="","",-SUMIFS(Tabla7[Cantidad],Tabla7[Código del producto],$B978,Tabla7[Tipo de movimiento],"SALIDA",Tabla7[Mes],K$5))</f>
        <v>9</v>
      </c>
      <c r="L978" s="39">
        <f>IF($B978="","",-SUMIFS(Tabla7[Cantidad],Tabla7[Código del producto],$B978,Tabla7[Tipo de movimiento],"SALIDA",Tabla7[Mes],L$5))</f>
        <v>12</v>
      </c>
      <c r="M978" s="39">
        <f>IF($B978="","",-SUMIFS(Tabla7[Cantidad],Tabla7[Código del producto],$B978,Tabla7[Tipo de movimiento],"SALIDA",Tabla7[Mes],M$5))</f>
        <v>0</v>
      </c>
      <c r="N978" s="39">
        <f>IF($B978="","",-SUMIFS(Tabla7[Cantidad],Tabla7[Código del producto],$B978,Tabla7[Tipo de movimiento],"SALIDA",Tabla7[Mes],N$5))</f>
        <v>0</v>
      </c>
      <c r="O978" s="39">
        <f>IF($B978="","",-SUMIFS(Tabla7[Cantidad],Tabla7[Código del producto],$B978,Tabla7[Tipo de movimiento],"SALIDA",Tabla7[Mes],O$5))</f>
        <v>0</v>
      </c>
      <c r="P978" s="39">
        <f>IF($B978="","",-SUMIFS(Tabla7[Cantidad],Tabla7[Código del producto],$B978,Tabla7[Tipo de movimiento],"SALIDA",Tabla7[Mes],P$5))</f>
        <v>0</v>
      </c>
      <c r="Q978" s="39">
        <f t="shared" si="45"/>
        <v>0</v>
      </c>
      <c r="R978" s="51" t="str">
        <f>IF($B978="","",IFERROR(VLOOKUP($B978,'ABC rotación'!$C:$G,5,0),"C"))</f>
        <v>B</v>
      </c>
      <c r="S978" s="41">
        <f t="shared" si="46"/>
        <v>0</v>
      </c>
      <c r="T978" s="40">
        <f t="shared" si="47"/>
        <v>0</v>
      </c>
      <c r="U978" s="23" t="str">
        <f>IF($B978="","",VLOOKUP($T978,Tablas!$X$14:$Y$17,2,1))</f>
        <v>1. ROJO</v>
      </c>
    </row>
    <row r="979" spans="2:21" x14ac:dyDescent="0.2">
      <c r="B979" s="1">
        <f>IF(Tablas!B977="","",Tablas!B977)</f>
        <v>300974</v>
      </c>
      <c r="C979" s="1" t="str">
        <f>IF(Tablas!C977="","",Tablas!C977)</f>
        <v>CUBIERTA DER ROJA</v>
      </c>
      <c r="D979" s="1" t="str">
        <f>IF(Tablas!D977="","",Tablas!D977)</f>
        <v>05 - COLISION</v>
      </c>
      <c r="E979" s="1" t="str">
        <f>IF(Tablas!E977="","",Tablas!E977)</f>
        <v>UN</v>
      </c>
      <c r="F979" s="1">
        <f>IF(Tablas!F977="","",Tablas!F977)</f>
        <v>27</v>
      </c>
      <c r="G979" s="1">
        <f>IF(Tablas!I977="","",Tablas!I977)</f>
        <v>22</v>
      </c>
      <c r="H979" s="1">
        <v>9</v>
      </c>
      <c r="I979" s="39">
        <f>IF($B979="","",-SUMIFS(Tabla7[Cantidad],Tabla7[Código del producto],$B979,Tabla7[Tipo de movimiento],"SALIDA",Tabla7[Mes],I$5))</f>
        <v>0</v>
      </c>
      <c r="J979" s="39">
        <f>IF($B979="","",-SUMIFS(Tabla7[Cantidad],Tabla7[Código del producto],$B979,Tabla7[Tipo de movimiento],"SALIDA",Tabla7[Mes],J$5))</f>
        <v>0</v>
      </c>
      <c r="K979" s="39">
        <f>IF($B979="","",-SUMIFS(Tabla7[Cantidad],Tabla7[Código del producto],$B979,Tabla7[Tipo de movimiento],"SALIDA",Tabla7[Mes],K$5))</f>
        <v>0</v>
      </c>
      <c r="L979" s="39">
        <f>IF($B979="","",-SUMIFS(Tabla7[Cantidad],Tabla7[Código del producto],$B979,Tabla7[Tipo de movimiento],"SALIDA",Tabla7[Mes],L$5))</f>
        <v>18</v>
      </c>
      <c r="M979" s="39">
        <f>IF($B979="","",-SUMIFS(Tabla7[Cantidad],Tabla7[Código del producto],$B979,Tabla7[Tipo de movimiento],"SALIDA",Tabla7[Mes],M$5))</f>
        <v>19</v>
      </c>
      <c r="N979" s="39">
        <f>IF($B979="","",-SUMIFS(Tabla7[Cantidad],Tabla7[Código del producto],$B979,Tabla7[Tipo de movimiento],"SALIDA",Tabla7[Mes],N$5))</f>
        <v>0</v>
      </c>
      <c r="O979" s="39">
        <f>IF($B979="","",-SUMIFS(Tabla7[Cantidad],Tabla7[Código del producto],$B979,Tabla7[Tipo de movimiento],"SALIDA",Tabla7[Mes],O$5))</f>
        <v>0</v>
      </c>
      <c r="P979" s="39">
        <f>IF($B979="","",-SUMIFS(Tabla7[Cantidad],Tabla7[Código del producto],$B979,Tabla7[Tipo de movimiento],"SALIDA",Tabla7[Mes],P$5))</f>
        <v>0</v>
      </c>
      <c r="Q979" s="39">
        <f t="shared" si="45"/>
        <v>0</v>
      </c>
      <c r="R979" s="51" t="str">
        <f>IF($B979="","",IFERROR(VLOOKUP($B979,'ABC rotación'!$C:$G,5,0),"C"))</f>
        <v>B</v>
      </c>
      <c r="S979" s="41">
        <f t="shared" si="46"/>
        <v>0</v>
      </c>
      <c r="T979" s="40">
        <f t="shared" si="47"/>
        <v>0</v>
      </c>
      <c r="U979" s="23" t="str">
        <f>IF($B979="","",VLOOKUP($T979,Tablas!$X$14:$Y$17,2,1))</f>
        <v>1. ROJO</v>
      </c>
    </row>
    <row r="980" spans="2:21" x14ac:dyDescent="0.2">
      <c r="B980" s="1">
        <f>IF(Tablas!B978="","",Tablas!B978)</f>
        <v>300975</v>
      </c>
      <c r="C980" s="1" t="str">
        <f>IF(Tablas!C978="","",Tablas!C978)</f>
        <v>CUBIERTA IZQ</v>
      </c>
      <c r="D980" s="1" t="str">
        <f>IF(Tablas!D978="","",Tablas!D978)</f>
        <v>05 - COLISION</v>
      </c>
      <c r="E980" s="1" t="str">
        <f>IF(Tablas!E978="","",Tablas!E978)</f>
        <v>UN</v>
      </c>
      <c r="F980" s="1">
        <f>IF(Tablas!F978="","",Tablas!F978)</f>
        <v>20</v>
      </c>
      <c r="G980" s="1">
        <f>IF(Tablas!I978="","",Tablas!I978)</f>
        <v>15</v>
      </c>
      <c r="H980" s="1">
        <v>2</v>
      </c>
      <c r="I980" s="39">
        <f>IF($B980="","",-SUMIFS(Tabla7[Cantidad],Tabla7[Código del producto],$B980,Tabla7[Tipo de movimiento],"SALIDA",Tabla7[Mes],I$5))</f>
        <v>0</v>
      </c>
      <c r="J980" s="39">
        <f>IF($B980="","",-SUMIFS(Tabla7[Cantidad],Tabla7[Código del producto],$B980,Tabla7[Tipo de movimiento],"SALIDA",Tabla7[Mes],J$5))</f>
        <v>0</v>
      </c>
      <c r="K980" s="39">
        <f>IF($B980="","",-SUMIFS(Tabla7[Cantidad],Tabla7[Código del producto],$B980,Tabla7[Tipo de movimiento],"SALIDA",Tabla7[Mes],K$5))</f>
        <v>0</v>
      </c>
      <c r="L980" s="39">
        <f>IF($B980="","",-SUMIFS(Tabla7[Cantidad],Tabla7[Código del producto],$B980,Tabla7[Tipo de movimiento],"SALIDA",Tabla7[Mes],L$5))</f>
        <v>0</v>
      </c>
      <c r="M980" s="39">
        <f>IF($B980="","",-SUMIFS(Tabla7[Cantidad],Tabla7[Código del producto],$B980,Tabla7[Tipo de movimiento],"SALIDA",Tabla7[Mes],M$5))</f>
        <v>0</v>
      </c>
      <c r="N980" s="39">
        <f>IF($B980="","",-SUMIFS(Tabla7[Cantidad],Tabla7[Código del producto],$B980,Tabla7[Tipo de movimiento],"SALIDA",Tabla7[Mes],N$5))</f>
        <v>0</v>
      </c>
      <c r="O980" s="39">
        <f>IF($B980="","",-SUMIFS(Tabla7[Cantidad],Tabla7[Código del producto],$B980,Tabla7[Tipo de movimiento],"SALIDA",Tabla7[Mes],O$5))</f>
        <v>0</v>
      </c>
      <c r="P980" s="39">
        <f>IF($B980="","",-SUMIFS(Tabla7[Cantidad],Tabla7[Código del producto],$B980,Tabla7[Tipo de movimiento],"SALIDA",Tabla7[Mes],P$5))</f>
        <v>13</v>
      </c>
      <c r="Q980" s="39">
        <f t="shared" si="45"/>
        <v>4.333333333333333</v>
      </c>
      <c r="R980" s="51" t="str">
        <f>IF($B980="","",IFERROR(VLOOKUP($B980,'ABC rotación'!$C:$G,5,0),"C"))</f>
        <v>C</v>
      </c>
      <c r="S980" s="41">
        <f t="shared" si="46"/>
        <v>13.846153846153847</v>
      </c>
      <c r="T980" s="40">
        <f t="shared" si="47"/>
        <v>0.69230769230769229</v>
      </c>
      <c r="U980" s="23" t="str">
        <f>IF($B980="","",VLOOKUP($T980,Tablas!$X$14:$Y$17,2,1))</f>
        <v>2. AMARILLO</v>
      </c>
    </row>
    <row r="981" spans="2:21" x14ac:dyDescent="0.2">
      <c r="B981" s="1">
        <f>IF(Tablas!B979="","",Tablas!B979)</f>
        <v>300976</v>
      </c>
      <c r="C981" s="1" t="str">
        <f>IF(Tablas!C979="","",Tablas!C979)</f>
        <v>MANUBRIO CROMADO</v>
      </c>
      <c r="D981" s="1" t="str">
        <f>IF(Tablas!D979="","",Tablas!D979)</f>
        <v>05 - COLISION</v>
      </c>
      <c r="E981" s="1" t="str">
        <f>IF(Tablas!E979="","",Tablas!E979)</f>
        <v>UN</v>
      </c>
      <c r="F981" s="1">
        <f>IF(Tablas!F979="","",Tablas!F979)</f>
        <v>14</v>
      </c>
      <c r="G981" s="1">
        <f>IF(Tablas!I979="","",Tablas!I979)</f>
        <v>21</v>
      </c>
      <c r="H981" s="1">
        <v>5</v>
      </c>
      <c r="I981" s="39">
        <f>IF($B981="","",-SUMIFS(Tabla7[Cantidad],Tabla7[Código del producto],$B981,Tabla7[Tipo de movimiento],"SALIDA",Tabla7[Mes],I$5))</f>
        <v>0</v>
      </c>
      <c r="J981" s="39">
        <f>IF($B981="","",-SUMIFS(Tabla7[Cantidad],Tabla7[Código del producto],$B981,Tabla7[Tipo de movimiento],"SALIDA",Tabla7[Mes],J$5))</f>
        <v>0</v>
      </c>
      <c r="K981" s="39">
        <f>IF($B981="","",-SUMIFS(Tabla7[Cantidad],Tabla7[Código del producto],$B981,Tabla7[Tipo de movimiento],"SALIDA",Tabla7[Mes],K$5))</f>
        <v>0</v>
      </c>
      <c r="L981" s="39">
        <f>IF($B981="","",-SUMIFS(Tabla7[Cantidad],Tabla7[Código del producto],$B981,Tabla7[Tipo de movimiento],"SALIDA",Tabla7[Mes],L$5))</f>
        <v>0</v>
      </c>
      <c r="M981" s="39">
        <f>IF($B981="","",-SUMIFS(Tabla7[Cantidad],Tabla7[Código del producto],$B981,Tabla7[Tipo de movimiento],"SALIDA",Tabla7[Mes],M$5))</f>
        <v>0</v>
      </c>
      <c r="N981" s="39">
        <f>IF($B981="","",-SUMIFS(Tabla7[Cantidad],Tabla7[Código del producto],$B981,Tabla7[Tipo de movimiento],"SALIDA",Tabla7[Mes],N$5))</f>
        <v>18</v>
      </c>
      <c r="O981" s="39">
        <f>IF($B981="","",-SUMIFS(Tabla7[Cantidad],Tabla7[Código del producto],$B981,Tabla7[Tipo de movimiento],"SALIDA",Tabla7[Mes],O$5))</f>
        <v>0</v>
      </c>
      <c r="P981" s="39">
        <f>IF($B981="","",-SUMIFS(Tabla7[Cantidad],Tabla7[Código del producto],$B981,Tabla7[Tipo de movimiento],"SALIDA",Tabla7[Mes],P$5))</f>
        <v>0</v>
      </c>
      <c r="Q981" s="39">
        <f t="shared" si="45"/>
        <v>6</v>
      </c>
      <c r="R981" s="51" t="str">
        <f>IF($B981="","",IFERROR(VLOOKUP($B981,'ABC rotación'!$C:$G,5,0),"C"))</f>
        <v>C</v>
      </c>
      <c r="S981" s="41">
        <f t="shared" si="46"/>
        <v>25</v>
      </c>
      <c r="T981" s="40">
        <f t="shared" si="47"/>
        <v>1.7857142857142858</v>
      </c>
      <c r="U981" s="23" t="str">
        <f>IF($B981="","",VLOOKUP($T981,Tablas!$X$14:$Y$17,2,1))</f>
        <v>3. VERDE</v>
      </c>
    </row>
    <row r="982" spans="2:21" x14ac:dyDescent="0.2">
      <c r="B982" s="1">
        <f>IF(Tablas!B980="","",Tablas!B980)</f>
        <v>300977</v>
      </c>
      <c r="C982" s="1" t="str">
        <f>IF(Tablas!C980="","",Tablas!C980)</f>
        <v>PEDAL DE ARRANQUE</v>
      </c>
      <c r="D982" s="1" t="str">
        <f>IF(Tablas!D980="","",Tablas!D980)</f>
        <v>07 - PEDALES Y POSAPIES</v>
      </c>
      <c r="E982" s="1" t="str">
        <f>IF(Tablas!E980="","",Tablas!E980)</f>
        <v>UN</v>
      </c>
      <c r="F982" s="1">
        <f>IF(Tablas!F980="","",Tablas!F980)</f>
        <v>9</v>
      </c>
      <c r="G982" s="1">
        <f>IF(Tablas!I980="","",Tablas!I980)</f>
        <v>5</v>
      </c>
      <c r="H982" s="1">
        <v>7</v>
      </c>
      <c r="I982" s="39">
        <f>IF($B982="","",-SUMIFS(Tabla7[Cantidad],Tabla7[Código del producto],$B982,Tabla7[Tipo de movimiento],"SALIDA",Tabla7[Mes],I$5))</f>
        <v>0</v>
      </c>
      <c r="J982" s="39">
        <f>IF($B982="","",-SUMIFS(Tabla7[Cantidad],Tabla7[Código del producto],$B982,Tabla7[Tipo de movimiento],"SALIDA",Tabla7[Mes],J$5))</f>
        <v>0</v>
      </c>
      <c r="K982" s="39">
        <f>IF($B982="","",-SUMIFS(Tabla7[Cantidad],Tabla7[Código del producto],$B982,Tabla7[Tipo de movimiento],"SALIDA",Tabla7[Mes],K$5))</f>
        <v>0</v>
      </c>
      <c r="L982" s="39">
        <f>IF($B982="","",-SUMIFS(Tabla7[Cantidad],Tabla7[Código del producto],$B982,Tabla7[Tipo de movimiento],"SALIDA",Tabla7[Mes],L$5))</f>
        <v>0</v>
      </c>
      <c r="M982" s="39">
        <f>IF($B982="","",-SUMIFS(Tabla7[Cantidad],Tabla7[Código del producto],$B982,Tabla7[Tipo de movimiento],"SALIDA",Tabla7[Mes],M$5))</f>
        <v>0</v>
      </c>
      <c r="N982" s="39">
        <f>IF($B982="","",-SUMIFS(Tabla7[Cantidad],Tabla7[Código del producto],$B982,Tabla7[Tipo de movimiento],"SALIDA",Tabla7[Mes],N$5))</f>
        <v>0</v>
      </c>
      <c r="O982" s="39">
        <f>IF($B982="","",-SUMIFS(Tabla7[Cantidad],Tabla7[Código del producto],$B982,Tabla7[Tipo de movimiento],"SALIDA",Tabla7[Mes],O$5))</f>
        <v>20</v>
      </c>
      <c r="P982" s="39">
        <f>IF($B982="","",-SUMIFS(Tabla7[Cantidad],Tabla7[Código del producto],$B982,Tabla7[Tipo de movimiento],"SALIDA",Tabla7[Mes],P$5))</f>
        <v>10</v>
      </c>
      <c r="Q982" s="39">
        <f t="shared" si="45"/>
        <v>10</v>
      </c>
      <c r="R982" s="51" t="str">
        <f>IF($B982="","",IFERROR(VLOOKUP($B982,'ABC rotación'!$C:$G,5,0),"C"))</f>
        <v>B</v>
      </c>
      <c r="S982" s="41">
        <f t="shared" si="46"/>
        <v>21</v>
      </c>
      <c r="T982" s="40">
        <f t="shared" si="47"/>
        <v>2.3333333333333335</v>
      </c>
      <c r="U982" s="23" t="str">
        <f>IF($B982="","",VLOOKUP($T982,Tablas!$X$14:$Y$17,2,1))</f>
        <v>4. NEGRO</v>
      </c>
    </row>
    <row r="983" spans="2:21" x14ac:dyDescent="0.2">
      <c r="B983" s="1">
        <f>IF(Tablas!B981="","",Tablas!B981)</f>
        <v>300978</v>
      </c>
      <c r="C983" s="1" t="str">
        <f>IF(Tablas!C981="","",Tablas!C981)</f>
        <v>PEDAL DE FRENO</v>
      </c>
      <c r="D983" s="1" t="str">
        <f>IF(Tablas!D981="","",Tablas!D981)</f>
        <v>07 - PEDALES Y POSAPIES</v>
      </c>
      <c r="E983" s="1" t="str">
        <f>IF(Tablas!E981="","",Tablas!E981)</f>
        <v>UN</v>
      </c>
      <c r="F983" s="1">
        <f>IF(Tablas!F981="","",Tablas!F981)</f>
        <v>18</v>
      </c>
      <c r="G983" s="1">
        <f>IF(Tablas!I981="","",Tablas!I981)</f>
        <v>18</v>
      </c>
      <c r="H983" s="1">
        <v>9</v>
      </c>
      <c r="I983" s="39">
        <f>IF($B983="","",-SUMIFS(Tabla7[Cantidad],Tabla7[Código del producto],$B983,Tabla7[Tipo de movimiento],"SALIDA",Tabla7[Mes],I$5))</f>
        <v>0</v>
      </c>
      <c r="J983" s="39">
        <f>IF($B983="","",-SUMIFS(Tabla7[Cantidad],Tabla7[Código del producto],$B983,Tabla7[Tipo de movimiento],"SALIDA",Tabla7[Mes],J$5))</f>
        <v>17</v>
      </c>
      <c r="K983" s="39">
        <f>IF($B983="","",-SUMIFS(Tabla7[Cantidad],Tabla7[Código del producto],$B983,Tabla7[Tipo de movimiento],"SALIDA",Tabla7[Mes],K$5))</f>
        <v>0</v>
      </c>
      <c r="L983" s="39">
        <f>IF($B983="","",-SUMIFS(Tabla7[Cantidad],Tabla7[Código del producto],$B983,Tabla7[Tipo de movimiento],"SALIDA",Tabla7[Mes],L$5))</f>
        <v>0</v>
      </c>
      <c r="M983" s="39">
        <f>IF($B983="","",-SUMIFS(Tabla7[Cantidad],Tabla7[Código del producto],$B983,Tabla7[Tipo de movimiento],"SALIDA",Tabla7[Mes],M$5))</f>
        <v>14</v>
      </c>
      <c r="N983" s="39">
        <f>IF($B983="","",-SUMIFS(Tabla7[Cantidad],Tabla7[Código del producto],$B983,Tabla7[Tipo de movimiento],"SALIDA",Tabla7[Mes],N$5))</f>
        <v>0</v>
      </c>
      <c r="O983" s="39">
        <f>IF($B983="","",-SUMIFS(Tabla7[Cantidad],Tabla7[Código del producto],$B983,Tabla7[Tipo de movimiento],"SALIDA",Tabla7[Mes],O$5))</f>
        <v>0</v>
      </c>
      <c r="P983" s="39">
        <f>IF($B983="","",-SUMIFS(Tabla7[Cantidad],Tabla7[Código del producto],$B983,Tabla7[Tipo de movimiento],"SALIDA",Tabla7[Mes],P$5))</f>
        <v>0</v>
      </c>
      <c r="Q983" s="39">
        <f t="shared" si="45"/>
        <v>0</v>
      </c>
      <c r="R983" s="51" t="str">
        <f>IF($B983="","",IFERROR(VLOOKUP($B983,'ABC rotación'!$C:$G,5,0),"C"))</f>
        <v>B</v>
      </c>
      <c r="S983" s="41">
        <f t="shared" si="46"/>
        <v>0</v>
      </c>
      <c r="T983" s="40">
        <f t="shared" si="47"/>
        <v>0</v>
      </c>
      <c r="U983" s="23" t="str">
        <f>IF($B983="","",VLOOKUP($T983,Tablas!$X$14:$Y$17,2,1))</f>
        <v>1. ROJO</v>
      </c>
    </row>
    <row r="984" spans="2:21" x14ac:dyDescent="0.2">
      <c r="B984" s="1">
        <f>IF(Tablas!B982="","",Tablas!B982)</f>
        <v>300979</v>
      </c>
      <c r="C984" s="1" t="str">
        <f>IF(Tablas!C982="","",Tablas!C982)</f>
        <v>HUESO DE CADENA</v>
      </c>
      <c r="D984" s="1" t="str">
        <f>IF(Tablas!D982="","",Tablas!D982)</f>
        <v>13 - TRACCION</v>
      </c>
      <c r="E984" s="1" t="str">
        <f>IF(Tablas!E982="","",Tablas!E982)</f>
        <v>UN</v>
      </c>
      <c r="F984" s="1">
        <f>IF(Tablas!F982="","",Tablas!F982)</f>
        <v>21</v>
      </c>
      <c r="G984" s="1">
        <f>IF(Tablas!I982="","",Tablas!I982)</f>
        <v>19</v>
      </c>
      <c r="H984" s="1">
        <v>6</v>
      </c>
      <c r="I984" s="39">
        <f>IF($B984="","",-SUMIFS(Tabla7[Cantidad],Tabla7[Código del producto],$B984,Tabla7[Tipo de movimiento],"SALIDA",Tabla7[Mes],I$5))</f>
        <v>0</v>
      </c>
      <c r="J984" s="39">
        <f>IF($B984="","",-SUMIFS(Tabla7[Cantidad],Tabla7[Código del producto],$B984,Tabla7[Tipo de movimiento],"SALIDA",Tabla7[Mes],J$5))</f>
        <v>0</v>
      </c>
      <c r="K984" s="39">
        <f>IF($B984="","",-SUMIFS(Tabla7[Cantidad],Tabla7[Código del producto],$B984,Tabla7[Tipo de movimiento],"SALIDA",Tabla7[Mes],K$5))</f>
        <v>0</v>
      </c>
      <c r="L984" s="39">
        <f>IF($B984="","",-SUMIFS(Tabla7[Cantidad],Tabla7[Código del producto],$B984,Tabla7[Tipo de movimiento],"SALIDA",Tabla7[Mes],L$5))</f>
        <v>0</v>
      </c>
      <c r="M984" s="39">
        <f>IF($B984="","",-SUMIFS(Tabla7[Cantidad],Tabla7[Código del producto],$B984,Tabla7[Tipo de movimiento],"SALIDA",Tabla7[Mes],M$5))</f>
        <v>0</v>
      </c>
      <c r="N984" s="39">
        <f>IF($B984="","",-SUMIFS(Tabla7[Cantidad],Tabla7[Código del producto],$B984,Tabla7[Tipo de movimiento],"SALIDA",Tabla7[Mes],N$5))</f>
        <v>0</v>
      </c>
      <c r="O984" s="39">
        <f>IF($B984="","",-SUMIFS(Tabla7[Cantidad],Tabla7[Código del producto],$B984,Tabla7[Tipo de movimiento],"SALIDA",Tabla7[Mes],O$5))</f>
        <v>18</v>
      </c>
      <c r="P984" s="39">
        <f>IF($B984="","",-SUMIFS(Tabla7[Cantidad],Tabla7[Código del producto],$B984,Tabla7[Tipo de movimiento],"SALIDA",Tabla7[Mes],P$5))</f>
        <v>0</v>
      </c>
      <c r="Q984" s="39">
        <f t="shared" si="45"/>
        <v>6</v>
      </c>
      <c r="R984" s="51" t="str">
        <f>IF($B984="","",IFERROR(VLOOKUP($B984,'ABC rotación'!$C:$G,5,0),"C"))</f>
        <v>B</v>
      </c>
      <c r="S984" s="41">
        <f t="shared" si="46"/>
        <v>30</v>
      </c>
      <c r="T984" s="40">
        <f t="shared" si="47"/>
        <v>1.4285714285714286</v>
      </c>
      <c r="U984" s="23" t="str">
        <f>IF($B984="","",VLOOKUP($T984,Tablas!$X$14:$Y$17,2,1))</f>
        <v>3. VERDE</v>
      </c>
    </row>
    <row r="985" spans="2:21" x14ac:dyDescent="0.2">
      <c r="B985" s="1">
        <f>IF(Tablas!B983="","",Tablas!B983)</f>
        <v>300980</v>
      </c>
      <c r="C985" s="1" t="str">
        <f>IF(Tablas!C983="","",Tablas!C983)</f>
        <v>RESORTE INTERRUPTOR DE FRENO</v>
      </c>
      <c r="D985" s="1" t="str">
        <f>IF(Tablas!D983="","",Tablas!D983)</f>
        <v>07 - PEDALES Y POSAPIES</v>
      </c>
      <c r="E985" s="1" t="str">
        <f>IF(Tablas!E983="","",Tablas!E983)</f>
        <v>UN</v>
      </c>
      <c r="F985" s="1">
        <f>IF(Tablas!F983="","",Tablas!F983)</f>
        <v>19</v>
      </c>
      <c r="G985" s="1">
        <f>IF(Tablas!I983="","",Tablas!I983)</f>
        <v>43</v>
      </c>
      <c r="H985" s="1">
        <v>6</v>
      </c>
      <c r="I985" s="39">
        <f>IF($B985="","",-SUMIFS(Tabla7[Cantidad],Tabla7[Código del producto],$B985,Tabla7[Tipo de movimiento],"SALIDA",Tabla7[Mes],I$5))</f>
        <v>0</v>
      </c>
      <c r="J985" s="39">
        <f>IF($B985="","",-SUMIFS(Tabla7[Cantidad],Tabla7[Código del producto],$B985,Tabla7[Tipo de movimiento],"SALIDA",Tabla7[Mes],J$5))</f>
        <v>0</v>
      </c>
      <c r="K985" s="39">
        <f>IF($B985="","",-SUMIFS(Tabla7[Cantidad],Tabla7[Código del producto],$B985,Tabla7[Tipo de movimiento],"SALIDA",Tabla7[Mes],K$5))</f>
        <v>0</v>
      </c>
      <c r="L985" s="39">
        <f>IF($B985="","",-SUMIFS(Tabla7[Cantidad],Tabla7[Código del producto],$B985,Tabla7[Tipo de movimiento],"SALIDA",Tabla7[Mes],L$5))</f>
        <v>0</v>
      </c>
      <c r="M985" s="39">
        <f>IF($B985="","",-SUMIFS(Tabla7[Cantidad],Tabla7[Código del producto],$B985,Tabla7[Tipo de movimiento],"SALIDA",Tabla7[Mes],M$5))</f>
        <v>0</v>
      </c>
      <c r="N985" s="39">
        <f>IF($B985="","",-SUMIFS(Tabla7[Cantidad],Tabla7[Código del producto],$B985,Tabla7[Tipo de movimiento],"SALIDA",Tabla7[Mes],N$5))</f>
        <v>0</v>
      </c>
      <c r="O985" s="39">
        <f>IF($B985="","",-SUMIFS(Tabla7[Cantidad],Tabla7[Código del producto],$B985,Tabla7[Tipo de movimiento],"SALIDA",Tabla7[Mes],O$5))</f>
        <v>0</v>
      </c>
      <c r="P985" s="39">
        <f>IF($B985="","",-SUMIFS(Tabla7[Cantidad],Tabla7[Código del producto],$B985,Tabla7[Tipo de movimiento],"SALIDA",Tabla7[Mes],P$5))</f>
        <v>0</v>
      </c>
      <c r="Q985" s="39">
        <f t="shared" si="45"/>
        <v>0</v>
      </c>
      <c r="R985" s="51" t="str">
        <f>IF($B985="","",IFERROR(VLOOKUP($B985,'ABC rotación'!$C:$G,5,0),"C"))</f>
        <v>C</v>
      </c>
      <c r="S985" s="41">
        <f t="shared" si="46"/>
        <v>0</v>
      </c>
      <c r="T985" s="40">
        <f t="shared" si="47"/>
        <v>0</v>
      </c>
      <c r="U985" s="23" t="str">
        <f>IF($B985="","",VLOOKUP($T985,Tablas!$X$14:$Y$17,2,1))</f>
        <v>1. ROJO</v>
      </c>
    </row>
    <row r="986" spans="2:21" x14ac:dyDescent="0.2">
      <c r="B986" s="1">
        <f>IF(Tablas!B984="","",Tablas!B984)</f>
        <v>300981</v>
      </c>
      <c r="C986" s="1" t="str">
        <f>IF(Tablas!C984="","",Tablas!C984)</f>
        <v>RETROVISOR DERECHO AZUL</v>
      </c>
      <c r="D986" s="1" t="str">
        <f>IF(Tablas!D984="","",Tablas!D984)</f>
        <v>05 - COLISION</v>
      </c>
      <c r="E986" s="1" t="str">
        <f>IF(Tablas!E984="","",Tablas!E984)</f>
        <v>UN</v>
      </c>
      <c r="F986" s="1">
        <f>IF(Tablas!F984="","",Tablas!F984)</f>
        <v>7</v>
      </c>
      <c r="G986" s="1">
        <f>IF(Tablas!I984="","",Tablas!I984)</f>
        <v>34</v>
      </c>
      <c r="H986" s="1">
        <v>8</v>
      </c>
      <c r="I986" s="39">
        <f>IF($B986="","",-SUMIFS(Tabla7[Cantidad],Tabla7[Código del producto],$B986,Tabla7[Tipo de movimiento],"SALIDA",Tabla7[Mes],I$5))</f>
        <v>0</v>
      </c>
      <c r="J986" s="39">
        <f>IF($B986="","",-SUMIFS(Tabla7[Cantidad],Tabla7[Código del producto],$B986,Tabla7[Tipo de movimiento],"SALIDA",Tabla7[Mes],J$5))</f>
        <v>0</v>
      </c>
      <c r="K986" s="39">
        <f>IF($B986="","",-SUMIFS(Tabla7[Cantidad],Tabla7[Código del producto],$B986,Tabla7[Tipo de movimiento],"SALIDA",Tabla7[Mes],K$5))</f>
        <v>21</v>
      </c>
      <c r="L986" s="39">
        <f>IF($B986="","",-SUMIFS(Tabla7[Cantidad],Tabla7[Código del producto],$B986,Tabla7[Tipo de movimiento],"SALIDA",Tabla7[Mes],L$5))</f>
        <v>0</v>
      </c>
      <c r="M986" s="39">
        <f>IF($B986="","",-SUMIFS(Tabla7[Cantidad],Tabla7[Código del producto],$B986,Tabla7[Tipo de movimiento],"SALIDA",Tabla7[Mes],M$5))</f>
        <v>0</v>
      </c>
      <c r="N986" s="39">
        <f>IF($B986="","",-SUMIFS(Tabla7[Cantidad],Tabla7[Código del producto],$B986,Tabla7[Tipo de movimiento],"SALIDA",Tabla7[Mes],N$5))</f>
        <v>0</v>
      </c>
      <c r="O986" s="39">
        <f>IF($B986="","",-SUMIFS(Tabla7[Cantidad],Tabla7[Código del producto],$B986,Tabla7[Tipo de movimiento],"SALIDA",Tabla7[Mes],O$5))</f>
        <v>0</v>
      </c>
      <c r="P986" s="39">
        <f>IF($B986="","",-SUMIFS(Tabla7[Cantidad],Tabla7[Código del producto],$B986,Tabla7[Tipo de movimiento],"SALIDA",Tabla7[Mes],P$5))</f>
        <v>0</v>
      </c>
      <c r="Q986" s="39">
        <f t="shared" si="45"/>
        <v>0</v>
      </c>
      <c r="R986" s="51" t="str">
        <f>IF($B986="","",IFERROR(VLOOKUP($B986,'ABC rotación'!$C:$G,5,0),"C"))</f>
        <v>B</v>
      </c>
      <c r="S986" s="41">
        <f t="shared" si="46"/>
        <v>0</v>
      </c>
      <c r="T986" s="40">
        <f t="shared" si="47"/>
        <v>0</v>
      </c>
      <c r="U986" s="23" t="str">
        <f>IF($B986="","",VLOOKUP($T986,Tablas!$X$14:$Y$17,2,1))</f>
        <v>1. ROJO</v>
      </c>
    </row>
    <row r="987" spans="2:21" x14ac:dyDescent="0.2">
      <c r="B987" s="1">
        <f>IF(Tablas!B985="","",Tablas!B985)</f>
        <v>300982</v>
      </c>
      <c r="C987" s="1" t="str">
        <f>IF(Tablas!C985="","",Tablas!C985)</f>
        <v>RETROVISOR DERECHO VINO</v>
      </c>
      <c r="D987" s="1" t="str">
        <f>IF(Tablas!D985="","",Tablas!D985)</f>
        <v>05 - COLISION</v>
      </c>
      <c r="E987" s="1" t="str">
        <f>IF(Tablas!E985="","",Tablas!E985)</f>
        <v>UN</v>
      </c>
      <c r="F987" s="1">
        <f>IF(Tablas!F985="","",Tablas!F985)</f>
        <v>10</v>
      </c>
      <c r="G987" s="1">
        <f>IF(Tablas!I985="","",Tablas!I985)</f>
        <v>25</v>
      </c>
      <c r="H987" s="1">
        <v>8</v>
      </c>
      <c r="I987" s="39">
        <f>IF($B987="","",-SUMIFS(Tabla7[Cantidad],Tabla7[Código del producto],$B987,Tabla7[Tipo de movimiento],"SALIDA",Tabla7[Mes],I$5))</f>
        <v>0</v>
      </c>
      <c r="J987" s="39">
        <f>IF($B987="","",-SUMIFS(Tabla7[Cantidad],Tabla7[Código del producto],$B987,Tabla7[Tipo de movimiento],"SALIDA",Tabla7[Mes],J$5))</f>
        <v>20</v>
      </c>
      <c r="K987" s="39">
        <f>IF($B987="","",-SUMIFS(Tabla7[Cantidad],Tabla7[Código del producto],$B987,Tabla7[Tipo de movimiento],"SALIDA",Tabla7[Mes],K$5))</f>
        <v>0</v>
      </c>
      <c r="L987" s="39">
        <f>IF($B987="","",-SUMIFS(Tabla7[Cantidad],Tabla7[Código del producto],$B987,Tabla7[Tipo de movimiento],"SALIDA",Tabla7[Mes],L$5))</f>
        <v>36</v>
      </c>
      <c r="M987" s="39">
        <f>IF($B987="","",-SUMIFS(Tabla7[Cantidad],Tabla7[Código del producto],$B987,Tabla7[Tipo de movimiento],"SALIDA",Tabla7[Mes],M$5))</f>
        <v>0</v>
      </c>
      <c r="N987" s="39">
        <f>IF($B987="","",-SUMIFS(Tabla7[Cantidad],Tabla7[Código del producto],$B987,Tabla7[Tipo de movimiento],"SALIDA",Tabla7[Mes],N$5))</f>
        <v>14</v>
      </c>
      <c r="O987" s="39">
        <f>IF($B987="","",-SUMIFS(Tabla7[Cantidad],Tabla7[Código del producto],$B987,Tabla7[Tipo de movimiento],"SALIDA",Tabla7[Mes],O$5))</f>
        <v>0</v>
      </c>
      <c r="P987" s="39">
        <f>IF($B987="","",-SUMIFS(Tabla7[Cantidad],Tabla7[Código del producto],$B987,Tabla7[Tipo de movimiento],"SALIDA",Tabla7[Mes],P$5))</f>
        <v>0</v>
      </c>
      <c r="Q987" s="39">
        <f t="shared" si="45"/>
        <v>4.666666666666667</v>
      </c>
      <c r="R987" s="51" t="str">
        <f>IF($B987="","",IFERROR(VLOOKUP($B987,'ABC rotación'!$C:$G,5,0),"C"))</f>
        <v>A</v>
      </c>
      <c r="S987" s="41">
        <f t="shared" si="46"/>
        <v>51.428571428571423</v>
      </c>
      <c r="T987" s="40">
        <f t="shared" si="47"/>
        <v>5.1428571428571423</v>
      </c>
      <c r="U987" s="23" t="str">
        <f>IF($B987="","",VLOOKUP($T987,Tablas!$X$14:$Y$17,2,1))</f>
        <v>4. NEGRO</v>
      </c>
    </row>
    <row r="988" spans="2:21" x14ac:dyDescent="0.2">
      <c r="B988" s="1">
        <f>IF(Tablas!B986="","",Tablas!B986)</f>
        <v>300983</v>
      </c>
      <c r="C988" s="1" t="str">
        <f>IF(Tablas!C986="","",Tablas!C986)</f>
        <v>RETROVISOR IZQUIERDO AZUL</v>
      </c>
      <c r="D988" s="1" t="str">
        <f>IF(Tablas!D986="","",Tablas!D986)</f>
        <v>05 - COLISION</v>
      </c>
      <c r="E988" s="1" t="str">
        <f>IF(Tablas!E986="","",Tablas!E986)</f>
        <v>UN</v>
      </c>
      <c r="F988" s="1">
        <f>IF(Tablas!F986="","",Tablas!F986)</f>
        <v>30</v>
      </c>
      <c r="G988" s="1">
        <f>IF(Tablas!I986="","",Tablas!I986)</f>
        <v>25</v>
      </c>
      <c r="H988" s="1">
        <v>2</v>
      </c>
      <c r="I988" s="39">
        <f>IF($B988="","",-SUMIFS(Tabla7[Cantidad],Tabla7[Código del producto],$B988,Tabla7[Tipo de movimiento],"SALIDA",Tabla7[Mes],I$5))</f>
        <v>0</v>
      </c>
      <c r="J988" s="39">
        <f>IF($B988="","",-SUMIFS(Tabla7[Cantidad],Tabla7[Código del producto],$B988,Tabla7[Tipo de movimiento],"SALIDA",Tabla7[Mes],J$5))</f>
        <v>0</v>
      </c>
      <c r="K988" s="39">
        <f>IF($B988="","",-SUMIFS(Tabla7[Cantidad],Tabla7[Código del producto],$B988,Tabla7[Tipo de movimiento],"SALIDA",Tabla7[Mes],K$5))</f>
        <v>0</v>
      </c>
      <c r="L988" s="39">
        <f>IF($B988="","",-SUMIFS(Tabla7[Cantidad],Tabla7[Código del producto],$B988,Tabla7[Tipo de movimiento],"SALIDA",Tabla7[Mes],L$5))</f>
        <v>0</v>
      </c>
      <c r="M988" s="39">
        <f>IF($B988="","",-SUMIFS(Tabla7[Cantidad],Tabla7[Código del producto],$B988,Tabla7[Tipo de movimiento],"SALIDA",Tabla7[Mes],M$5))</f>
        <v>0</v>
      </c>
      <c r="N988" s="39">
        <f>IF($B988="","",-SUMIFS(Tabla7[Cantidad],Tabla7[Código del producto],$B988,Tabla7[Tipo de movimiento],"SALIDA",Tabla7[Mes],N$5))</f>
        <v>0</v>
      </c>
      <c r="O988" s="39">
        <f>IF($B988="","",-SUMIFS(Tabla7[Cantidad],Tabla7[Código del producto],$B988,Tabla7[Tipo de movimiento],"SALIDA",Tabla7[Mes],O$5))</f>
        <v>31</v>
      </c>
      <c r="P988" s="39">
        <f>IF($B988="","",-SUMIFS(Tabla7[Cantidad],Tabla7[Código del producto],$B988,Tabla7[Tipo de movimiento],"SALIDA",Tabla7[Mes],P$5))</f>
        <v>16</v>
      </c>
      <c r="Q988" s="39">
        <f t="shared" si="45"/>
        <v>15.666666666666666</v>
      </c>
      <c r="R988" s="51" t="str">
        <f>IF($B988="","",IFERROR(VLOOKUP($B988,'ABC rotación'!$C:$G,5,0),"C"))</f>
        <v>A</v>
      </c>
      <c r="S988" s="41">
        <f t="shared" si="46"/>
        <v>3.8297872340425538</v>
      </c>
      <c r="T988" s="40">
        <f t="shared" si="47"/>
        <v>0.12765957446808512</v>
      </c>
      <c r="U988" s="23" t="str">
        <f>IF($B988="","",VLOOKUP($T988,Tablas!$X$14:$Y$17,2,1))</f>
        <v>1. ROJO</v>
      </c>
    </row>
    <row r="989" spans="2:21" x14ac:dyDescent="0.2">
      <c r="B989" s="1">
        <f>IF(Tablas!B987="","",Tablas!B987)</f>
        <v>300984</v>
      </c>
      <c r="C989" s="1" t="str">
        <f>IF(Tablas!C987="","",Tablas!C987)</f>
        <v>CLAXON</v>
      </c>
      <c r="D989" s="1" t="str">
        <f>IF(Tablas!D987="","",Tablas!D987)</f>
        <v>08 - ELECTRICO</v>
      </c>
      <c r="E989" s="1" t="str">
        <f>IF(Tablas!E987="","",Tablas!E987)</f>
        <v>UN</v>
      </c>
      <c r="F989" s="1">
        <f>IF(Tablas!F987="","",Tablas!F987)</f>
        <v>13</v>
      </c>
      <c r="G989" s="1">
        <f>IF(Tablas!I987="","",Tablas!I987)</f>
        <v>26</v>
      </c>
      <c r="H989" s="1">
        <v>5</v>
      </c>
      <c r="I989" s="39">
        <f>IF($B989="","",-SUMIFS(Tabla7[Cantidad],Tabla7[Código del producto],$B989,Tabla7[Tipo de movimiento],"SALIDA",Tabla7[Mes],I$5))</f>
        <v>0</v>
      </c>
      <c r="J989" s="39">
        <f>IF($B989="","",-SUMIFS(Tabla7[Cantidad],Tabla7[Código del producto],$B989,Tabla7[Tipo de movimiento],"SALIDA",Tabla7[Mes],J$5))</f>
        <v>0</v>
      </c>
      <c r="K989" s="39">
        <f>IF($B989="","",-SUMIFS(Tabla7[Cantidad],Tabla7[Código del producto],$B989,Tabla7[Tipo de movimiento],"SALIDA",Tabla7[Mes],K$5))</f>
        <v>0</v>
      </c>
      <c r="L989" s="39">
        <f>IF($B989="","",-SUMIFS(Tabla7[Cantidad],Tabla7[Código del producto],$B989,Tabla7[Tipo de movimiento],"SALIDA",Tabla7[Mes],L$5))</f>
        <v>0</v>
      </c>
      <c r="M989" s="39">
        <f>IF($B989="","",-SUMIFS(Tabla7[Cantidad],Tabla7[Código del producto],$B989,Tabla7[Tipo de movimiento],"SALIDA",Tabla7[Mes],M$5))</f>
        <v>0</v>
      </c>
      <c r="N989" s="39">
        <f>IF($B989="","",-SUMIFS(Tabla7[Cantidad],Tabla7[Código del producto],$B989,Tabla7[Tipo de movimiento],"SALIDA",Tabla7[Mes],N$5))</f>
        <v>0</v>
      </c>
      <c r="O989" s="39">
        <f>IF($B989="","",-SUMIFS(Tabla7[Cantidad],Tabla7[Código del producto],$B989,Tabla7[Tipo de movimiento],"SALIDA",Tabla7[Mes],O$5))</f>
        <v>19</v>
      </c>
      <c r="P989" s="39">
        <f>IF($B989="","",-SUMIFS(Tabla7[Cantidad],Tabla7[Código del producto],$B989,Tabla7[Tipo de movimiento],"SALIDA",Tabla7[Mes],P$5))</f>
        <v>8</v>
      </c>
      <c r="Q989" s="39">
        <f t="shared" si="45"/>
        <v>9</v>
      </c>
      <c r="R989" s="51" t="str">
        <f>IF($B989="","",IFERROR(VLOOKUP($B989,'ABC rotación'!$C:$G,5,0),"C"))</f>
        <v>C</v>
      </c>
      <c r="S989" s="41">
        <f t="shared" si="46"/>
        <v>16.666666666666668</v>
      </c>
      <c r="T989" s="40">
        <f t="shared" si="47"/>
        <v>1.2820512820512822</v>
      </c>
      <c r="U989" s="23" t="str">
        <f>IF($B989="","",VLOOKUP($T989,Tablas!$X$14:$Y$17,2,1))</f>
        <v>3. VERDE</v>
      </c>
    </row>
    <row r="990" spans="2:21" x14ac:dyDescent="0.2">
      <c r="B990" s="1">
        <f>IF(Tablas!B988="","",Tablas!B988)</f>
        <v>300985</v>
      </c>
      <c r="C990" s="1" t="str">
        <f>IF(Tablas!C988="","",Tablas!C988)</f>
        <v>POSICIONADOR FIJADOR DE TREN D</v>
      </c>
      <c r="D990" s="1" t="str">
        <f>IF(Tablas!D988="","",Tablas!D988)</f>
        <v>09 - PARTES DE MOTOR</v>
      </c>
      <c r="E990" s="1" t="str">
        <f>IF(Tablas!E988="","",Tablas!E988)</f>
        <v>UN</v>
      </c>
      <c r="F990" s="1">
        <f>IF(Tablas!F988="","",Tablas!F988)</f>
        <v>7</v>
      </c>
      <c r="G990" s="1">
        <f>IF(Tablas!I988="","",Tablas!I988)</f>
        <v>37</v>
      </c>
      <c r="H990" s="1">
        <v>8</v>
      </c>
      <c r="I990" s="39">
        <f>IF($B990="","",-SUMIFS(Tabla7[Cantidad],Tabla7[Código del producto],$B990,Tabla7[Tipo de movimiento],"SALIDA",Tabla7[Mes],I$5))</f>
        <v>0</v>
      </c>
      <c r="J990" s="39">
        <f>IF($B990="","",-SUMIFS(Tabla7[Cantidad],Tabla7[Código del producto],$B990,Tabla7[Tipo de movimiento],"SALIDA",Tabla7[Mes],J$5))</f>
        <v>0</v>
      </c>
      <c r="K990" s="39">
        <f>IF($B990="","",-SUMIFS(Tabla7[Cantidad],Tabla7[Código del producto],$B990,Tabla7[Tipo de movimiento],"SALIDA",Tabla7[Mes],K$5))</f>
        <v>10</v>
      </c>
      <c r="L990" s="39">
        <f>IF($B990="","",-SUMIFS(Tabla7[Cantidad],Tabla7[Código del producto],$B990,Tabla7[Tipo de movimiento],"SALIDA",Tabla7[Mes],L$5))</f>
        <v>0</v>
      </c>
      <c r="M990" s="39">
        <f>IF($B990="","",-SUMIFS(Tabla7[Cantidad],Tabla7[Código del producto],$B990,Tabla7[Tipo de movimiento],"SALIDA",Tabla7[Mes],M$5))</f>
        <v>0</v>
      </c>
      <c r="N990" s="39">
        <f>IF($B990="","",-SUMIFS(Tabla7[Cantidad],Tabla7[Código del producto],$B990,Tabla7[Tipo de movimiento],"SALIDA",Tabla7[Mes],N$5))</f>
        <v>28</v>
      </c>
      <c r="O990" s="39">
        <f>IF($B990="","",-SUMIFS(Tabla7[Cantidad],Tabla7[Código del producto],$B990,Tabla7[Tipo de movimiento],"SALIDA",Tabla7[Mes],O$5))</f>
        <v>0</v>
      </c>
      <c r="P990" s="39">
        <f>IF($B990="","",-SUMIFS(Tabla7[Cantidad],Tabla7[Código del producto],$B990,Tabla7[Tipo de movimiento],"SALIDA",Tabla7[Mes],P$5))</f>
        <v>0</v>
      </c>
      <c r="Q990" s="39">
        <f t="shared" si="45"/>
        <v>9.3333333333333339</v>
      </c>
      <c r="R990" s="51" t="str">
        <f>IF($B990="","",IFERROR(VLOOKUP($B990,'ABC rotación'!$C:$G,5,0),"C"))</f>
        <v>A</v>
      </c>
      <c r="S990" s="41">
        <f t="shared" si="46"/>
        <v>25.714285714285712</v>
      </c>
      <c r="T990" s="40">
        <f t="shared" si="47"/>
        <v>3.6734693877551017</v>
      </c>
      <c r="U990" s="23" t="str">
        <f>IF($B990="","",VLOOKUP($T990,Tablas!$X$14:$Y$17,2,1))</f>
        <v>4. NEGRO</v>
      </c>
    </row>
    <row r="991" spans="2:21" x14ac:dyDescent="0.2">
      <c r="B991" s="1">
        <f>IF(Tablas!B989="","",Tablas!B989)</f>
        <v>300986</v>
      </c>
      <c r="C991" s="1" t="str">
        <f>IF(Tablas!C989="","",Tablas!C989)</f>
        <v>PALANCA DERECHA DE FRENO</v>
      </c>
      <c r="D991" s="1" t="str">
        <f>IF(Tablas!D989="","",Tablas!D989)</f>
        <v>10 - PALANCAS Y CHICOTES</v>
      </c>
      <c r="E991" s="1" t="str">
        <f>IF(Tablas!E989="","",Tablas!E989)</f>
        <v>UN</v>
      </c>
      <c r="F991" s="1">
        <f>IF(Tablas!F989="","",Tablas!F989)</f>
        <v>22</v>
      </c>
      <c r="G991" s="1">
        <f>IF(Tablas!I989="","",Tablas!I989)</f>
        <v>47</v>
      </c>
      <c r="H991" s="1">
        <v>2</v>
      </c>
      <c r="I991" s="39">
        <f>IF($B991="","",-SUMIFS(Tabla7[Cantidad],Tabla7[Código del producto],$B991,Tabla7[Tipo de movimiento],"SALIDA",Tabla7[Mes],I$5))</f>
        <v>0</v>
      </c>
      <c r="J991" s="39">
        <f>IF($B991="","",-SUMIFS(Tabla7[Cantidad],Tabla7[Código del producto],$B991,Tabla7[Tipo de movimiento],"SALIDA",Tabla7[Mes],J$5))</f>
        <v>0</v>
      </c>
      <c r="K991" s="39">
        <f>IF($B991="","",-SUMIFS(Tabla7[Cantidad],Tabla7[Código del producto],$B991,Tabla7[Tipo de movimiento],"SALIDA",Tabla7[Mes],K$5))</f>
        <v>0</v>
      </c>
      <c r="L991" s="39">
        <f>IF($B991="","",-SUMIFS(Tabla7[Cantidad],Tabla7[Código del producto],$B991,Tabla7[Tipo de movimiento],"SALIDA",Tabla7[Mes],L$5))</f>
        <v>0</v>
      </c>
      <c r="M991" s="39">
        <f>IF($B991="","",-SUMIFS(Tabla7[Cantidad],Tabla7[Código del producto],$B991,Tabla7[Tipo de movimiento],"SALIDA",Tabla7[Mes],M$5))</f>
        <v>0</v>
      </c>
      <c r="N991" s="39">
        <f>IF($B991="","",-SUMIFS(Tabla7[Cantidad],Tabla7[Código del producto],$B991,Tabla7[Tipo de movimiento],"SALIDA",Tabla7[Mes],N$5))</f>
        <v>9</v>
      </c>
      <c r="O991" s="39">
        <f>IF($B991="","",-SUMIFS(Tabla7[Cantidad],Tabla7[Código del producto],$B991,Tabla7[Tipo de movimiento],"SALIDA",Tabla7[Mes],O$5))</f>
        <v>0</v>
      </c>
      <c r="P991" s="39">
        <f>IF($B991="","",-SUMIFS(Tabla7[Cantidad],Tabla7[Código del producto],$B991,Tabla7[Tipo de movimiento],"SALIDA",Tabla7[Mes],P$5))</f>
        <v>0</v>
      </c>
      <c r="Q991" s="39">
        <f t="shared" si="45"/>
        <v>3</v>
      </c>
      <c r="R991" s="51" t="str">
        <f>IF($B991="","",IFERROR(VLOOKUP($B991,'ABC rotación'!$C:$G,5,0),"C"))</f>
        <v>A</v>
      </c>
      <c r="S991" s="41">
        <f t="shared" si="46"/>
        <v>20</v>
      </c>
      <c r="T991" s="40">
        <f t="shared" si="47"/>
        <v>0.90909090909090906</v>
      </c>
      <c r="U991" s="23" t="str">
        <f>IF($B991="","",VLOOKUP($T991,Tablas!$X$14:$Y$17,2,1))</f>
        <v>2. AMARILLO</v>
      </c>
    </row>
    <row r="992" spans="2:21" x14ac:dyDescent="0.2">
      <c r="B992" s="1">
        <f>IF(Tablas!B990="","",Tablas!B990)</f>
        <v>300987</v>
      </c>
      <c r="C992" s="1" t="str">
        <f>IF(Tablas!C990="","",Tablas!C990)</f>
        <v>PEDAL DE ARRANQUE</v>
      </c>
      <c r="D992" s="1" t="str">
        <f>IF(Tablas!D990="","",Tablas!D990)</f>
        <v>07 - PEDALES Y POSAPIES</v>
      </c>
      <c r="E992" s="1" t="str">
        <f>IF(Tablas!E990="","",Tablas!E990)</f>
        <v>UN</v>
      </c>
      <c r="F992" s="1">
        <f>IF(Tablas!F990="","",Tablas!F990)</f>
        <v>23</v>
      </c>
      <c r="G992" s="1">
        <f>IF(Tablas!I990="","",Tablas!I990)</f>
        <v>30</v>
      </c>
      <c r="H992" s="1">
        <v>1</v>
      </c>
      <c r="I992" s="39">
        <f>IF($B992="","",-SUMIFS(Tabla7[Cantidad],Tabla7[Código del producto],$B992,Tabla7[Tipo de movimiento],"SALIDA",Tabla7[Mes],I$5))</f>
        <v>5</v>
      </c>
      <c r="J992" s="39">
        <f>IF($B992="","",-SUMIFS(Tabla7[Cantidad],Tabla7[Código del producto],$B992,Tabla7[Tipo de movimiento],"SALIDA",Tabla7[Mes],J$5))</f>
        <v>0</v>
      </c>
      <c r="K992" s="39">
        <f>IF($B992="","",-SUMIFS(Tabla7[Cantidad],Tabla7[Código del producto],$B992,Tabla7[Tipo de movimiento],"SALIDA",Tabla7[Mes],K$5))</f>
        <v>0</v>
      </c>
      <c r="L992" s="39">
        <f>IF($B992="","",-SUMIFS(Tabla7[Cantidad],Tabla7[Código del producto],$B992,Tabla7[Tipo de movimiento],"SALIDA",Tabla7[Mes],L$5))</f>
        <v>0</v>
      </c>
      <c r="M992" s="39">
        <f>IF($B992="","",-SUMIFS(Tabla7[Cantidad],Tabla7[Código del producto],$B992,Tabla7[Tipo de movimiento],"SALIDA",Tabla7[Mes],M$5))</f>
        <v>11</v>
      </c>
      <c r="N992" s="39">
        <f>IF($B992="","",-SUMIFS(Tabla7[Cantidad],Tabla7[Código del producto],$B992,Tabla7[Tipo de movimiento],"SALIDA",Tabla7[Mes],N$5))</f>
        <v>11</v>
      </c>
      <c r="O992" s="39">
        <f>IF($B992="","",-SUMIFS(Tabla7[Cantidad],Tabla7[Código del producto],$B992,Tabla7[Tipo de movimiento],"SALIDA",Tabla7[Mes],O$5))</f>
        <v>0</v>
      </c>
      <c r="P992" s="39">
        <f>IF($B992="","",-SUMIFS(Tabla7[Cantidad],Tabla7[Código del producto],$B992,Tabla7[Tipo de movimiento],"SALIDA",Tabla7[Mes],P$5))</f>
        <v>33</v>
      </c>
      <c r="Q992" s="39">
        <f t="shared" si="45"/>
        <v>14.666666666666666</v>
      </c>
      <c r="R992" s="51" t="str">
        <f>IF($B992="","",IFERROR(VLOOKUP($B992,'ABC rotación'!$C:$G,5,0),"C"))</f>
        <v>A</v>
      </c>
      <c r="S992" s="41">
        <f t="shared" si="46"/>
        <v>2.0454545454545459</v>
      </c>
      <c r="T992" s="40">
        <f t="shared" si="47"/>
        <v>8.8932806324110686E-2</v>
      </c>
      <c r="U992" s="23" t="str">
        <f>IF($B992="","",VLOOKUP($T992,Tablas!$X$14:$Y$17,2,1))</f>
        <v>1. ROJO</v>
      </c>
    </row>
    <row r="993" spans="2:21" x14ac:dyDescent="0.2">
      <c r="B993" s="1">
        <f>IF(Tablas!B991="","",Tablas!B991)</f>
        <v>300988</v>
      </c>
      <c r="C993" s="1" t="str">
        <f>IF(Tablas!C991="","",Tablas!C991)</f>
        <v>CADENA 428H-150L</v>
      </c>
      <c r="D993" s="1" t="str">
        <f>IF(Tablas!D991="","",Tablas!D991)</f>
        <v>13 - TRACCION</v>
      </c>
      <c r="E993" s="1" t="str">
        <f>IF(Tablas!E991="","",Tablas!E991)</f>
        <v>UN</v>
      </c>
      <c r="F993" s="1">
        <f>IF(Tablas!F991="","",Tablas!F991)</f>
        <v>9</v>
      </c>
      <c r="G993" s="1">
        <f>IF(Tablas!I991="","",Tablas!I991)</f>
        <v>19</v>
      </c>
      <c r="H993" s="1">
        <v>4</v>
      </c>
      <c r="I993" s="39">
        <f>IF($B993="","",-SUMIFS(Tabla7[Cantidad],Tabla7[Código del producto],$B993,Tabla7[Tipo de movimiento],"SALIDA",Tabla7[Mes],I$5))</f>
        <v>0</v>
      </c>
      <c r="J993" s="39">
        <f>IF($B993="","",-SUMIFS(Tabla7[Cantidad],Tabla7[Código del producto],$B993,Tabla7[Tipo de movimiento],"SALIDA",Tabla7[Mes],J$5))</f>
        <v>0</v>
      </c>
      <c r="K993" s="39">
        <f>IF($B993="","",-SUMIFS(Tabla7[Cantidad],Tabla7[Código del producto],$B993,Tabla7[Tipo de movimiento],"SALIDA",Tabla7[Mes],K$5))</f>
        <v>0</v>
      </c>
      <c r="L993" s="39">
        <f>IF($B993="","",-SUMIFS(Tabla7[Cantidad],Tabla7[Código del producto],$B993,Tabla7[Tipo de movimiento],"SALIDA",Tabla7[Mes],L$5))</f>
        <v>0</v>
      </c>
      <c r="M993" s="39">
        <f>IF($B993="","",-SUMIFS(Tabla7[Cantidad],Tabla7[Código del producto],$B993,Tabla7[Tipo de movimiento],"SALIDA",Tabla7[Mes],M$5))</f>
        <v>0</v>
      </c>
      <c r="N993" s="39">
        <f>IF($B993="","",-SUMIFS(Tabla7[Cantidad],Tabla7[Código del producto],$B993,Tabla7[Tipo de movimiento],"SALIDA",Tabla7[Mes],N$5))</f>
        <v>15</v>
      </c>
      <c r="O993" s="39">
        <f>IF($B993="","",-SUMIFS(Tabla7[Cantidad],Tabla7[Código del producto],$B993,Tabla7[Tipo de movimiento],"SALIDA",Tabla7[Mes],O$5))</f>
        <v>0</v>
      </c>
      <c r="P993" s="39">
        <f>IF($B993="","",-SUMIFS(Tabla7[Cantidad],Tabla7[Código del producto],$B993,Tabla7[Tipo de movimiento],"SALIDA",Tabla7[Mes],P$5))</f>
        <v>0</v>
      </c>
      <c r="Q993" s="39">
        <f t="shared" si="45"/>
        <v>5</v>
      </c>
      <c r="R993" s="51" t="str">
        <f>IF($B993="","",IFERROR(VLOOKUP($B993,'ABC rotación'!$C:$G,5,0),"C"))</f>
        <v>B</v>
      </c>
      <c r="S993" s="41">
        <f t="shared" si="46"/>
        <v>24</v>
      </c>
      <c r="T993" s="40">
        <f t="shared" si="47"/>
        <v>2.6666666666666665</v>
      </c>
      <c r="U993" s="23" t="str">
        <f>IF($B993="","",VLOOKUP($T993,Tablas!$X$14:$Y$17,2,1))</f>
        <v>4. NEGRO</v>
      </c>
    </row>
    <row r="994" spans="2:21" x14ac:dyDescent="0.2">
      <c r="B994" s="1">
        <f>IF(Tablas!B992="","",Tablas!B992)</f>
        <v>300989</v>
      </c>
      <c r="C994" s="1" t="str">
        <f>IF(Tablas!C992="","",Tablas!C992)</f>
        <v>RODAJE 6302ZZE</v>
      </c>
      <c r="D994" s="1" t="str">
        <f>IF(Tablas!D992="","",Tablas!D992)</f>
        <v>06 - AMORTIGUADORES</v>
      </c>
      <c r="E994" s="1" t="str">
        <f>IF(Tablas!E992="","",Tablas!E992)</f>
        <v>UN</v>
      </c>
      <c r="F994" s="1">
        <f>IF(Tablas!F992="","",Tablas!F992)</f>
        <v>25</v>
      </c>
      <c r="G994" s="1">
        <f>IF(Tablas!I992="","",Tablas!I992)</f>
        <v>13</v>
      </c>
      <c r="H994" s="1">
        <v>6</v>
      </c>
      <c r="I994" s="39">
        <f>IF($B994="","",-SUMIFS(Tabla7[Cantidad],Tabla7[Código del producto],$B994,Tabla7[Tipo de movimiento],"SALIDA",Tabla7[Mes],I$5))</f>
        <v>17</v>
      </c>
      <c r="J994" s="39">
        <f>IF($B994="","",-SUMIFS(Tabla7[Cantidad],Tabla7[Código del producto],$B994,Tabla7[Tipo de movimiento],"SALIDA",Tabla7[Mes],J$5))</f>
        <v>0</v>
      </c>
      <c r="K994" s="39">
        <f>IF($B994="","",-SUMIFS(Tabla7[Cantidad],Tabla7[Código del producto],$B994,Tabla7[Tipo de movimiento],"SALIDA",Tabla7[Mes],K$5))</f>
        <v>12</v>
      </c>
      <c r="L994" s="39">
        <f>IF($B994="","",-SUMIFS(Tabla7[Cantidad],Tabla7[Código del producto],$B994,Tabla7[Tipo de movimiento],"SALIDA",Tabla7[Mes],L$5))</f>
        <v>0</v>
      </c>
      <c r="M994" s="39">
        <f>IF($B994="","",-SUMIFS(Tabla7[Cantidad],Tabla7[Código del producto],$B994,Tabla7[Tipo de movimiento],"SALIDA",Tabla7[Mes],M$5))</f>
        <v>0</v>
      </c>
      <c r="N994" s="39">
        <f>IF($B994="","",-SUMIFS(Tabla7[Cantidad],Tabla7[Código del producto],$B994,Tabla7[Tipo de movimiento],"SALIDA",Tabla7[Mes],N$5))</f>
        <v>18</v>
      </c>
      <c r="O994" s="39">
        <f>IF($B994="","",-SUMIFS(Tabla7[Cantidad],Tabla7[Código del producto],$B994,Tabla7[Tipo de movimiento],"SALIDA",Tabla7[Mes],O$5))</f>
        <v>0</v>
      </c>
      <c r="P994" s="39">
        <f>IF($B994="","",-SUMIFS(Tabla7[Cantidad],Tabla7[Código del producto],$B994,Tabla7[Tipo de movimiento],"SALIDA",Tabla7[Mes],P$5))</f>
        <v>0</v>
      </c>
      <c r="Q994" s="39">
        <f t="shared" si="45"/>
        <v>6</v>
      </c>
      <c r="R994" s="51" t="str">
        <f>IF($B994="","",IFERROR(VLOOKUP($B994,'ABC rotación'!$C:$G,5,0),"C"))</f>
        <v>A</v>
      </c>
      <c r="S994" s="41">
        <f t="shared" si="46"/>
        <v>30</v>
      </c>
      <c r="T994" s="40">
        <f t="shared" si="47"/>
        <v>1.2</v>
      </c>
      <c r="U994" s="23" t="str">
        <f>IF($B994="","",VLOOKUP($T994,Tablas!$X$14:$Y$17,2,1))</f>
        <v>3. VERDE</v>
      </c>
    </row>
    <row r="995" spans="2:21" x14ac:dyDescent="0.2">
      <c r="B995" s="1">
        <f>IF(Tablas!B993="","",Tablas!B993)</f>
        <v>300990</v>
      </c>
      <c r="C995" s="1" t="str">
        <f>IF(Tablas!C993="","",Tablas!C993)</f>
        <v>CUBIERTA DE CALAVER NEGRO</v>
      </c>
      <c r="D995" s="1" t="str">
        <f>IF(Tablas!D993="","",Tablas!D993)</f>
        <v>05 - COLISION</v>
      </c>
      <c r="E995" s="1" t="str">
        <f>IF(Tablas!E993="","",Tablas!E993)</f>
        <v>UN</v>
      </c>
      <c r="F995" s="1">
        <f>IF(Tablas!F993="","",Tablas!F993)</f>
        <v>16</v>
      </c>
      <c r="G995" s="1">
        <f>IF(Tablas!I993="","",Tablas!I993)</f>
        <v>35</v>
      </c>
      <c r="H995" s="1">
        <v>9</v>
      </c>
      <c r="I995" s="39">
        <f>IF($B995="","",-SUMIFS(Tabla7[Cantidad],Tabla7[Código del producto],$B995,Tabla7[Tipo de movimiento],"SALIDA",Tabla7[Mes],I$5))</f>
        <v>0</v>
      </c>
      <c r="J995" s="39">
        <f>IF($B995="","",-SUMIFS(Tabla7[Cantidad],Tabla7[Código del producto],$B995,Tabla7[Tipo de movimiento],"SALIDA",Tabla7[Mes],J$5))</f>
        <v>0</v>
      </c>
      <c r="K995" s="39">
        <f>IF($B995="","",-SUMIFS(Tabla7[Cantidad],Tabla7[Código del producto],$B995,Tabla7[Tipo de movimiento],"SALIDA",Tabla7[Mes],K$5))</f>
        <v>0</v>
      </c>
      <c r="L995" s="39">
        <f>IF($B995="","",-SUMIFS(Tabla7[Cantidad],Tabla7[Código del producto],$B995,Tabla7[Tipo de movimiento],"SALIDA",Tabla7[Mes],L$5))</f>
        <v>0</v>
      </c>
      <c r="M995" s="39">
        <f>IF($B995="","",-SUMIFS(Tabla7[Cantidad],Tabla7[Código del producto],$B995,Tabla7[Tipo de movimiento],"SALIDA",Tabla7[Mes],M$5))</f>
        <v>0</v>
      </c>
      <c r="N995" s="39">
        <f>IF($B995="","",-SUMIFS(Tabla7[Cantidad],Tabla7[Código del producto],$B995,Tabla7[Tipo de movimiento],"SALIDA",Tabla7[Mes],N$5))</f>
        <v>0</v>
      </c>
      <c r="O995" s="39">
        <f>IF($B995="","",-SUMIFS(Tabla7[Cantidad],Tabla7[Código del producto],$B995,Tabla7[Tipo de movimiento],"SALIDA",Tabla7[Mes],O$5))</f>
        <v>17</v>
      </c>
      <c r="P995" s="39">
        <f>IF($B995="","",-SUMIFS(Tabla7[Cantidad],Tabla7[Código del producto],$B995,Tabla7[Tipo de movimiento],"SALIDA",Tabla7[Mes],P$5))</f>
        <v>0</v>
      </c>
      <c r="Q995" s="39">
        <f t="shared" si="45"/>
        <v>5.666666666666667</v>
      </c>
      <c r="R995" s="51" t="str">
        <f>IF($B995="","",IFERROR(VLOOKUP($B995,'ABC rotación'!$C:$G,5,0),"C"))</f>
        <v>C</v>
      </c>
      <c r="S995" s="41">
        <f t="shared" si="46"/>
        <v>47.647058823529406</v>
      </c>
      <c r="T995" s="40">
        <f t="shared" si="47"/>
        <v>2.9779411764705879</v>
      </c>
      <c r="U995" s="23" t="str">
        <f>IF($B995="","",VLOOKUP($T995,Tablas!$X$14:$Y$17,2,1))</f>
        <v>4. NEGRO</v>
      </c>
    </row>
    <row r="996" spans="2:21" x14ac:dyDescent="0.2">
      <c r="B996" s="1">
        <f>IF(Tablas!B994="","",Tablas!B994)</f>
        <v>300991</v>
      </c>
      <c r="C996" s="1" t="str">
        <f>IF(Tablas!C994="","",Tablas!C994)</f>
        <v>CARTER IZQUIERDO NEGRO</v>
      </c>
      <c r="D996" s="1" t="str">
        <f>IF(Tablas!D994="","",Tablas!D994)</f>
        <v>15 - MISCELANEOS</v>
      </c>
      <c r="E996" s="1" t="str">
        <f>IF(Tablas!E994="","",Tablas!E994)</f>
        <v>UN</v>
      </c>
      <c r="F996" s="1">
        <f>IF(Tablas!F994="","",Tablas!F994)</f>
        <v>21</v>
      </c>
      <c r="G996" s="1">
        <f>IF(Tablas!I994="","",Tablas!I994)</f>
        <v>25</v>
      </c>
      <c r="H996" s="1">
        <v>7</v>
      </c>
      <c r="I996" s="39">
        <f>IF($B996="","",-SUMIFS(Tabla7[Cantidad],Tabla7[Código del producto],$B996,Tabla7[Tipo de movimiento],"SALIDA",Tabla7[Mes],I$5))</f>
        <v>15</v>
      </c>
      <c r="J996" s="39">
        <f>IF($B996="","",-SUMIFS(Tabla7[Cantidad],Tabla7[Código del producto],$B996,Tabla7[Tipo de movimiento],"SALIDA",Tabla7[Mes],J$5))</f>
        <v>0</v>
      </c>
      <c r="K996" s="39">
        <f>IF($B996="","",-SUMIFS(Tabla7[Cantidad],Tabla7[Código del producto],$B996,Tabla7[Tipo de movimiento],"SALIDA",Tabla7[Mes],K$5))</f>
        <v>11</v>
      </c>
      <c r="L996" s="39">
        <f>IF($B996="","",-SUMIFS(Tabla7[Cantidad],Tabla7[Código del producto],$B996,Tabla7[Tipo de movimiento],"SALIDA",Tabla7[Mes],L$5))</f>
        <v>0</v>
      </c>
      <c r="M996" s="39">
        <f>IF($B996="","",-SUMIFS(Tabla7[Cantidad],Tabla7[Código del producto],$B996,Tabla7[Tipo de movimiento],"SALIDA",Tabla7[Mes],M$5))</f>
        <v>0</v>
      </c>
      <c r="N996" s="39">
        <f>IF($B996="","",-SUMIFS(Tabla7[Cantidad],Tabla7[Código del producto],$B996,Tabla7[Tipo de movimiento],"SALIDA",Tabla7[Mes],N$5))</f>
        <v>7</v>
      </c>
      <c r="O996" s="39">
        <f>IF($B996="","",-SUMIFS(Tabla7[Cantidad],Tabla7[Código del producto],$B996,Tabla7[Tipo de movimiento],"SALIDA",Tabla7[Mes],O$5))</f>
        <v>12</v>
      </c>
      <c r="P996" s="39">
        <f>IF($B996="","",-SUMIFS(Tabla7[Cantidad],Tabla7[Código del producto],$B996,Tabla7[Tipo de movimiento],"SALIDA",Tabla7[Mes],P$5))</f>
        <v>0</v>
      </c>
      <c r="Q996" s="39">
        <f t="shared" si="45"/>
        <v>6.333333333333333</v>
      </c>
      <c r="R996" s="51" t="str">
        <f>IF($B996="","",IFERROR(VLOOKUP($B996,'ABC rotación'!$C:$G,5,0),"C"))</f>
        <v>A</v>
      </c>
      <c r="S996" s="41">
        <f t="shared" si="46"/>
        <v>33.15789473684211</v>
      </c>
      <c r="T996" s="40">
        <f t="shared" si="47"/>
        <v>1.5789473684210529</v>
      </c>
      <c r="U996" s="23" t="str">
        <f>IF($B996="","",VLOOKUP($T996,Tablas!$X$14:$Y$17,2,1))</f>
        <v>3. VERDE</v>
      </c>
    </row>
    <row r="997" spans="2:21" x14ac:dyDescent="0.2">
      <c r="B997" s="1">
        <f>IF(Tablas!B995="","",Tablas!B995)</f>
        <v>300992</v>
      </c>
      <c r="C997" s="1" t="str">
        <f>IF(Tablas!C995="","",Tablas!C995)</f>
        <v>CUBIERTA IZQUIERDA DE CARTER</v>
      </c>
      <c r="D997" s="1" t="str">
        <f>IF(Tablas!D995="","",Tablas!D995)</f>
        <v>09 - PARTES DE MOTOR</v>
      </c>
      <c r="E997" s="1" t="str">
        <f>IF(Tablas!E995="","",Tablas!E995)</f>
        <v>UN</v>
      </c>
      <c r="F997" s="1">
        <f>IF(Tablas!F995="","",Tablas!F995)</f>
        <v>25</v>
      </c>
      <c r="G997" s="1">
        <f>IF(Tablas!I995="","",Tablas!I995)</f>
        <v>7</v>
      </c>
      <c r="H997" s="1">
        <v>3</v>
      </c>
      <c r="I997" s="39">
        <f>IF($B997="","",-SUMIFS(Tabla7[Cantidad],Tabla7[Código del producto],$B997,Tabla7[Tipo de movimiento],"SALIDA",Tabla7[Mes],I$5))</f>
        <v>0</v>
      </c>
      <c r="J997" s="39">
        <f>IF($B997="","",-SUMIFS(Tabla7[Cantidad],Tabla7[Código del producto],$B997,Tabla7[Tipo de movimiento],"SALIDA",Tabla7[Mes],J$5))</f>
        <v>0</v>
      </c>
      <c r="K997" s="39">
        <f>IF($B997="","",-SUMIFS(Tabla7[Cantidad],Tabla7[Código del producto],$B997,Tabla7[Tipo de movimiento],"SALIDA",Tabla7[Mes],K$5))</f>
        <v>0</v>
      </c>
      <c r="L997" s="39">
        <f>IF($B997="","",-SUMIFS(Tabla7[Cantidad],Tabla7[Código del producto],$B997,Tabla7[Tipo de movimiento],"SALIDA",Tabla7[Mes],L$5))</f>
        <v>15</v>
      </c>
      <c r="M997" s="39">
        <f>IF($B997="","",-SUMIFS(Tabla7[Cantidad],Tabla7[Código del producto],$B997,Tabla7[Tipo de movimiento],"SALIDA",Tabla7[Mes],M$5))</f>
        <v>13</v>
      </c>
      <c r="N997" s="39">
        <f>IF($B997="","",-SUMIFS(Tabla7[Cantidad],Tabla7[Código del producto],$B997,Tabla7[Tipo de movimiento],"SALIDA",Tabla7[Mes],N$5))</f>
        <v>0</v>
      </c>
      <c r="O997" s="39">
        <f>IF($B997="","",-SUMIFS(Tabla7[Cantidad],Tabla7[Código del producto],$B997,Tabla7[Tipo de movimiento],"SALIDA",Tabla7[Mes],O$5))</f>
        <v>0</v>
      </c>
      <c r="P997" s="39">
        <f>IF($B997="","",-SUMIFS(Tabla7[Cantidad],Tabla7[Código del producto],$B997,Tabla7[Tipo de movimiento],"SALIDA",Tabla7[Mes],P$5))</f>
        <v>0</v>
      </c>
      <c r="Q997" s="39">
        <f t="shared" si="45"/>
        <v>0</v>
      </c>
      <c r="R997" s="51" t="str">
        <f>IF($B997="","",IFERROR(VLOOKUP($B997,'ABC rotación'!$C:$G,5,0),"C"))</f>
        <v>C</v>
      </c>
      <c r="S997" s="41">
        <f t="shared" si="46"/>
        <v>0</v>
      </c>
      <c r="T997" s="40">
        <f t="shared" si="47"/>
        <v>0</v>
      </c>
      <c r="U997" s="23" t="str">
        <f>IF($B997="","",VLOOKUP($T997,Tablas!$X$14:$Y$17,2,1))</f>
        <v>1. ROJO</v>
      </c>
    </row>
    <row r="998" spans="2:21" x14ac:dyDescent="0.2">
      <c r="B998" s="1">
        <f>IF(Tablas!B996="","",Tablas!B996)</f>
        <v>300993</v>
      </c>
      <c r="C998" s="1" t="str">
        <f>IF(Tablas!C996="","",Tablas!C996)</f>
        <v>TAPON DE INSPECCION NEGRO</v>
      </c>
      <c r="D998" s="1" t="str">
        <f>IF(Tablas!D996="","",Tablas!D996)</f>
        <v>09 - PARTES DE MOTOR</v>
      </c>
      <c r="E998" s="1" t="str">
        <f>IF(Tablas!E996="","",Tablas!E996)</f>
        <v>UN</v>
      </c>
      <c r="F998" s="1">
        <f>IF(Tablas!F996="","",Tablas!F996)</f>
        <v>24</v>
      </c>
      <c r="G998" s="1">
        <f>IF(Tablas!I996="","",Tablas!I996)</f>
        <v>36</v>
      </c>
      <c r="H998" s="1">
        <v>5</v>
      </c>
      <c r="I998" s="39">
        <f>IF($B998="","",-SUMIFS(Tabla7[Cantidad],Tabla7[Código del producto],$B998,Tabla7[Tipo de movimiento],"SALIDA",Tabla7[Mes],I$5))</f>
        <v>17</v>
      </c>
      <c r="J998" s="39">
        <f>IF($B998="","",-SUMIFS(Tabla7[Cantidad],Tabla7[Código del producto],$B998,Tabla7[Tipo de movimiento],"SALIDA",Tabla7[Mes],J$5))</f>
        <v>0</v>
      </c>
      <c r="K998" s="39">
        <f>IF($B998="","",-SUMIFS(Tabla7[Cantidad],Tabla7[Código del producto],$B998,Tabla7[Tipo de movimiento],"SALIDA",Tabla7[Mes],K$5))</f>
        <v>0</v>
      </c>
      <c r="L998" s="39">
        <f>IF($B998="","",-SUMIFS(Tabla7[Cantidad],Tabla7[Código del producto],$B998,Tabla7[Tipo de movimiento],"SALIDA",Tabla7[Mes],L$5))</f>
        <v>27</v>
      </c>
      <c r="M998" s="39">
        <f>IF($B998="","",-SUMIFS(Tabla7[Cantidad],Tabla7[Código del producto],$B998,Tabla7[Tipo de movimiento],"SALIDA",Tabla7[Mes],M$5))</f>
        <v>0</v>
      </c>
      <c r="N998" s="39">
        <f>IF($B998="","",-SUMIFS(Tabla7[Cantidad],Tabla7[Código del producto],$B998,Tabla7[Tipo de movimiento],"SALIDA",Tabla7[Mes],N$5))</f>
        <v>0</v>
      </c>
      <c r="O998" s="39">
        <f>IF($B998="","",-SUMIFS(Tabla7[Cantidad],Tabla7[Código del producto],$B998,Tabla7[Tipo de movimiento],"SALIDA",Tabla7[Mes],O$5))</f>
        <v>0</v>
      </c>
      <c r="P998" s="39">
        <f>IF($B998="","",-SUMIFS(Tabla7[Cantidad],Tabla7[Código del producto],$B998,Tabla7[Tipo de movimiento],"SALIDA",Tabla7[Mes],P$5))</f>
        <v>0</v>
      </c>
      <c r="Q998" s="39">
        <f t="shared" si="45"/>
        <v>0</v>
      </c>
      <c r="R998" s="51" t="str">
        <f>IF($B998="","",IFERROR(VLOOKUP($B998,'ABC rotación'!$C:$G,5,0),"C"))</f>
        <v>A</v>
      </c>
      <c r="S998" s="41">
        <f t="shared" si="46"/>
        <v>0</v>
      </c>
      <c r="T998" s="40">
        <f t="shared" si="47"/>
        <v>0</v>
      </c>
      <c r="U998" s="23" t="str">
        <f>IF($B998="","",VLOOKUP($T998,Tablas!$X$14:$Y$17,2,1))</f>
        <v>1. ROJO</v>
      </c>
    </row>
    <row r="999" spans="2:21" x14ac:dyDescent="0.2">
      <c r="B999" s="1">
        <f>IF(Tablas!B997="","",Tablas!B997)</f>
        <v>300994</v>
      </c>
      <c r="C999" s="1" t="str">
        <f>IF(Tablas!C997="","",Tablas!C997)</f>
        <v>PARADOR CENTRAL</v>
      </c>
      <c r="D999" s="1" t="str">
        <f>IF(Tablas!D997="","",Tablas!D997)</f>
        <v>07 - PEDALES Y POSAPIES</v>
      </c>
      <c r="E999" s="1" t="str">
        <f>IF(Tablas!E997="","",Tablas!E997)</f>
        <v>UN</v>
      </c>
      <c r="F999" s="1">
        <f>IF(Tablas!F997="","",Tablas!F997)</f>
        <v>18</v>
      </c>
      <c r="G999" s="1">
        <f>IF(Tablas!I997="","",Tablas!I997)</f>
        <v>45</v>
      </c>
      <c r="H999" s="1">
        <v>2</v>
      </c>
      <c r="I999" s="39">
        <f>IF($B999="","",-SUMIFS(Tabla7[Cantidad],Tabla7[Código del producto],$B999,Tabla7[Tipo de movimiento],"SALIDA",Tabla7[Mes],I$5))</f>
        <v>16</v>
      </c>
      <c r="J999" s="39">
        <f>IF($B999="","",-SUMIFS(Tabla7[Cantidad],Tabla7[Código del producto],$B999,Tabla7[Tipo de movimiento],"SALIDA",Tabla7[Mes],J$5))</f>
        <v>0</v>
      </c>
      <c r="K999" s="39">
        <f>IF($B999="","",-SUMIFS(Tabla7[Cantidad],Tabla7[Código del producto],$B999,Tabla7[Tipo de movimiento],"SALIDA",Tabla7[Mes],K$5))</f>
        <v>9</v>
      </c>
      <c r="L999" s="39">
        <f>IF($B999="","",-SUMIFS(Tabla7[Cantidad],Tabla7[Código del producto],$B999,Tabla7[Tipo de movimiento],"SALIDA",Tabla7[Mes],L$5))</f>
        <v>0</v>
      </c>
      <c r="M999" s="39">
        <f>IF($B999="","",-SUMIFS(Tabla7[Cantidad],Tabla7[Código del producto],$B999,Tabla7[Tipo de movimiento],"SALIDA",Tabla7[Mes],M$5))</f>
        <v>0</v>
      </c>
      <c r="N999" s="39">
        <f>IF($B999="","",-SUMIFS(Tabla7[Cantidad],Tabla7[Código del producto],$B999,Tabla7[Tipo de movimiento],"SALIDA",Tabla7[Mes],N$5))</f>
        <v>8</v>
      </c>
      <c r="O999" s="39">
        <f>IF($B999="","",-SUMIFS(Tabla7[Cantidad],Tabla7[Código del producto],$B999,Tabla7[Tipo de movimiento],"SALIDA",Tabla7[Mes],O$5))</f>
        <v>20</v>
      </c>
      <c r="P999" s="39">
        <f>IF($B999="","",-SUMIFS(Tabla7[Cantidad],Tabla7[Código del producto],$B999,Tabla7[Tipo de movimiento],"SALIDA",Tabla7[Mes],P$5))</f>
        <v>0</v>
      </c>
      <c r="Q999" s="39">
        <f t="shared" si="45"/>
        <v>9.3333333333333339</v>
      </c>
      <c r="R999" s="51" t="str">
        <f>IF($B999="","",IFERROR(VLOOKUP($B999,'ABC rotación'!$C:$G,5,0),"C"))</f>
        <v>B</v>
      </c>
      <c r="S999" s="41">
        <f t="shared" si="46"/>
        <v>6.4285714285714279</v>
      </c>
      <c r="T999" s="40">
        <f t="shared" si="47"/>
        <v>0.3571428571428571</v>
      </c>
      <c r="U999" s="23" t="str">
        <f>IF($B999="","",VLOOKUP($T999,Tablas!$X$14:$Y$17,2,1))</f>
        <v>1. ROJO</v>
      </c>
    </row>
    <row r="1000" spans="2:21" x14ac:dyDescent="0.2">
      <c r="B1000" s="1">
        <f>IF(Tablas!B998="","",Tablas!B998)</f>
        <v>300995</v>
      </c>
      <c r="C1000" s="1" t="str">
        <f>IF(Tablas!C998="","",Tablas!C998)</f>
        <v>SOPORTE DE MOTOR</v>
      </c>
      <c r="D1000" s="1" t="str">
        <f>IF(Tablas!D998="","",Tablas!D998)</f>
        <v>15 - MISCELANEOS</v>
      </c>
      <c r="E1000" s="1" t="str">
        <f>IF(Tablas!E998="","",Tablas!E998)</f>
        <v>UN</v>
      </c>
      <c r="F1000" s="1">
        <f>IF(Tablas!F998="","",Tablas!F998)</f>
        <v>24</v>
      </c>
      <c r="G1000" s="1">
        <f>IF(Tablas!I998="","",Tablas!I998)</f>
        <v>28</v>
      </c>
      <c r="H1000" s="1">
        <v>10</v>
      </c>
      <c r="I1000" s="39">
        <f>IF($B1000="","",-SUMIFS(Tabla7[Cantidad],Tabla7[Código del producto],$B1000,Tabla7[Tipo de movimiento],"SALIDA",Tabla7[Mes],I$5))</f>
        <v>0</v>
      </c>
      <c r="J1000" s="39">
        <f>IF($B1000="","",-SUMIFS(Tabla7[Cantidad],Tabla7[Código del producto],$B1000,Tabla7[Tipo de movimiento],"SALIDA",Tabla7[Mes],J$5))</f>
        <v>0</v>
      </c>
      <c r="K1000" s="39">
        <f>IF($B1000="","",-SUMIFS(Tabla7[Cantidad],Tabla7[Código del producto],$B1000,Tabla7[Tipo de movimiento],"SALIDA",Tabla7[Mes],K$5))</f>
        <v>0</v>
      </c>
      <c r="L1000" s="39">
        <f>IF($B1000="","",-SUMIFS(Tabla7[Cantidad],Tabla7[Código del producto],$B1000,Tabla7[Tipo de movimiento],"SALIDA",Tabla7[Mes],L$5))</f>
        <v>11</v>
      </c>
      <c r="M1000" s="39">
        <f>IF($B1000="","",-SUMIFS(Tabla7[Cantidad],Tabla7[Código del producto],$B1000,Tabla7[Tipo de movimiento],"SALIDA",Tabla7[Mes],M$5))</f>
        <v>0</v>
      </c>
      <c r="N1000" s="39">
        <f>IF($B1000="","",-SUMIFS(Tabla7[Cantidad],Tabla7[Código del producto],$B1000,Tabla7[Tipo de movimiento],"SALIDA",Tabla7[Mes],N$5))</f>
        <v>0</v>
      </c>
      <c r="O1000" s="39">
        <f>IF($B1000="","",-SUMIFS(Tabla7[Cantidad],Tabla7[Código del producto],$B1000,Tabla7[Tipo de movimiento],"SALIDA",Tabla7[Mes],O$5))</f>
        <v>7</v>
      </c>
      <c r="P1000" s="39">
        <f>IF($B1000="","",-SUMIFS(Tabla7[Cantidad],Tabla7[Código del producto],$B1000,Tabla7[Tipo de movimiento],"SALIDA",Tabla7[Mes],P$5))</f>
        <v>8</v>
      </c>
      <c r="Q1000" s="39">
        <f t="shared" si="45"/>
        <v>5</v>
      </c>
      <c r="R1000" s="51" t="str">
        <f>IF($B1000="","",IFERROR(VLOOKUP($B1000,'ABC rotación'!$C:$G,5,0),"C"))</f>
        <v>C</v>
      </c>
      <c r="S1000" s="41">
        <f t="shared" si="46"/>
        <v>60</v>
      </c>
      <c r="T1000" s="40">
        <f t="shared" si="47"/>
        <v>2.5</v>
      </c>
      <c r="U1000" s="23" t="str">
        <f>IF($B1000="","",VLOOKUP($T1000,Tablas!$X$14:$Y$17,2,1))</f>
        <v>4. NEGRO</v>
      </c>
    </row>
    <row r="1001" spans="2:21" x14ac:dyDescent="0.2">
      <c r="B1001" s="1">
        <f>IF(Tablas!B999="","",Tablas!B999)</f>
        <v>300996</v>
      </c>
      <c r="C1001" s="1" t="str">
        <f>IF(Tablas!C999="","",Tablas!C999)</f>
        <v>BARRA POSAPIES FT 08</v>
      </c>
      <c r="D1001" s="1" t="str">
        <f>IF(Tablas!D999="","",Tablas!D999)</f>
        <v>07 - PEDALES Y POSAPIES</v>
      </c>
      <c r="E1001" s="1" t="str">
        <f>IF(Tablas!E999="","",Tablas!E999)</f>
        <v>UN</v>
      </c>
      <c r="F1001" s="1">
        <f>IF(Tablas!F999="","",Tablas!F999)</f>
        <v>23</v>
      </c>
      <c r="G1001" s="1">
        <f>IF(Tablas!I999="","",Tablas!I999)</f>
        <v>28</v>
      </c>
      <c r="H1001" s="1">
        <v>4</v>
      </c>
      <c r="I1001" s="39">
        <f>IF($B1001="","",-SUMIFS(Tabla7[Cantidad],Tabla7[Código del producto],$B1001,Tabla7[Tipo de movimiento],"SALIDA",Tabla7[Mes],I$5))</f>
        <v>0</v>
      </c>
      <c r="J1001" s="39">
        <f>IF($B1001="","",-SUMIFS(Tabla7[Cantidad],Tabla7[Código del producto],$B1001,Tabla7[Tipo de movimiento],"SALIDA",Tabla7[Mes],J$5))</f>
        <v>0</v>
      </c>
      <c r="K1001" s="39">
        <f>IF($B1001="","",-SUMIFS(Tabla7[Cantidad],Tabla7[Código del producto],$B1001,Tabla7[Tipo de movimiento],"SALIDA",Tabla7[Mes],K$5))</f>
        <v>5</v>
      </c>
      <c r="L1001" s="39">
        <f>IF($B1001="","",-SUMIFS(Tabla7[Cantidad],Tabla7[Código del producto],$B1001,Tabla7[Tipo de movimiento],"SALIDA",Tabla7[Mes],L$5))</f>
        <v>0</v>
      </c>
      <c r="M1001" s="39">
        <f>IF($B1001="","",-SUMIFS(Tabla7[Cantidad],Tabla7[Código del producto],$B1001,Tabla7[Tipo de movimiento],"SALIDA",Tabla7[Mes],M$5))</f>
        <v>0</v>
      </c>
      <c r="N1001" s="39">
        <f>IF($B1001="","",-SUMIFS(Tabla7[Cantidad],Tabla7[Código del producto],$B1001,Tabla7[Tipo de movimiento],"SALIDA",Tabla7[Mes],N$5))</f>
        <v>8</v>
      </c>
      <c r="O1001" s="39">
        <f>IF($B1001="","",-SUMIFS(Tabla7[Cantidad],Tabla7[Código del producto],$B1001,Tabla7[Tipo de movimiento],"SALIDA",Tabla7[Mes],O$5))</f>
        <v>0</v>
      </c>
      <c r="P1001" s="39">
        <f>IF($B1001="","",-SUMIFS(Tabla7[Cantidad],Tabla7[Código del producto],$B1001,Tabla7[Tipo de movimiento],"SALIDA",Tabla7[Mes],P$5))</f>
        <v>0</v>
      </c>
      <c r="Q1001" s="39">
        <f t="shared" si="45"/>
        <v>2.6666666666666665</v>
      </c>
      <c r="R1001" s="51" t="str">
        <f>IF($B1001="","",IFERROR(VLOOKUP($B1001,'ABC rotación'!$C:$G,5,0),"C"))</f>
        <v>C</v>
      </c>
      <c r="S1001" s="41">
        <f t="shared" si="46"/>
        <v>45</v>
      </c>
      <c r="T1001" s="40">
        <f t="shared" si="47"/>
        <v>1.9565217391304348</v>
      </c>
      <c r="U1001" s="23" t="str">
        <f>IF($B1001="","",VLOOKUP($T1001,Tablas!$X$14:$Y$17,2,1))</f>
        <v>3. VERDE</v>
      </c>
    </row>
    <row r="1002" spans="2:21" x14ac:dyDescent="0.2">
      <c r="B1002" s="1">
        <f>IF(Tablas!B1000="","",Tablas!B1000)</f>
        <v>300997</v>
      </c>
      <c r="C1002" s="1" t="str">
        <f>IF(Tablas!C1000="","",Tablas!C1000)</f>
        <v>TORNILLO TAPON DE DRENADO</v>
      </c>
      <c r="D1002" s="1" t="str">
        <f>IF(Tablas!D1000="","",Tablas!D1000)</f>
        <v>15 - MISCELANEOS</v>
      </c>
      <c r="E1002" s="1" t="str">
        <f>IF(Tablas!E1000="","",Tablas!E1000)</f>
        <v>UN</v>
      </c>
      <c r="F1002" s="1">
        <f>IF(Tablas!F1000="","",Tablas!F1000)</f>
        <v>14</v>
      </c>
      <c r="G1002" s="1">
        <f>IF(Tablas!I1000="","",Tablas!I1000)</f>
        <v>31</v>
      </c>
      <c r="H1002" s="1">
        <v>2</v>
      </c>
      <c r="I1002" s="39">
        <f>IF($B1002="","",-SUMIFS(Tabla7[Cantidad],Tabla7[Código del producto],$B1002,Tabla7[Tipo de movimiento],"SALIDA",Tabla7[Mes],I$5))</f>
        <v>5</v>
      </c>
      <c r="J1002" s="39">
        <f>IF($B1002="","",-SUMIFS(Tabla7[Cantidad],Tabla7[Código del producto],$B1002,Tabla7[Tipo de movimiento],"SALIDA",Tabla7[Mes],J$5))</f>
        <v>10</v>
      </c>
      <c r="K1002" s="39">
        <f>IF($B1002="","",-SUMIFS(Tabla7[Cantidad],Tabla7[Código del producto],$B1002,Tabla7[Tipo de movimiento],"SALIDA",Tabla7[Mes],K$5))</f>
        <v>20</v>
      </c>
      <c r="L1002" s="39">
        <f>IF($B1002="","",-SUMIFS(Tabla7[Cantidad],Tabla7[Código del producto],$B1002,Tabla7[Tipo de movimiento],"SALIDA",Tabla7[Mes],L$5))</f>
        <v>20</v>
      </c>
      <c r="M1002" s="39">
        <f>IF($B1002="","",-SUMIFS(Tabla7[Cantidad],Tabla7[Código del producto],$B1002,Tabla7[Tipo de movimiento],"SALIDA",Tabla7[Mes],M$5))</f>
        <v>0</v>
      </c>
      <c r="N1002" s="39">
        <f>IF($B1002="","",-SUMIFS(Tabla7[Cantidad],Tabla7[Código del producto],$B1002,Tabla7[Tipo de movimiento],"SALIDA",Tabla7[Mes],N$5))</f>
        <v>19</v>
      </c>
      <c r="O1002" s="39">
        <f>IF($B1002="","",-SUMIFS(Tabla7[Cantidad],Tabla7[Código del producto],$B1002,Tabla7[Tipo de movimiento],"SALIDA",Tabla7[Mes],O$5))</f>
        <v>11</v>
      </c>
      <c r="P1002" s="39">
        <f>IF($B1002="","",-SUMIFS(Tabla7[Cantidad],Tabla7[Código del producto],$B1002,Tabla7[Tipo de movimiento],"SALIDA",Tabla7[Mes],P$5))</f>
        <v>0</v>
      </c>
      <c r="Q1002" s="39">
        <f t="shared" si="45"/>
        <v>10</v>
      </c>
      <c r="R1002" s="51" t="str">
        <f>IF($B1002="","",IFERROR(VLOOKUP($B1002,'ABC rotación'!$C:$G,5,0),"C"))</f>
        <v>A</v>
      </c>
      <c r="S1002" s="41">
        <f t="shared" si="46"/>
        <v>6</v>
      </c>
      <c r="T1002" s="40">
        <f t="shared" si="47"/>
        <v>0.42857142857142855</v>
      </c>
      <c r="U1002" s="23" t="str">
        <f>IF($B1002="","",VLOOKUP($T1002,Tablas!$X$14:$Y$17,2,1))</f>
        <v>1. ROJO</v>
      </c>
    </row>
    <row r="1003" spans="2:21" x14ac:dyDescent="0.2">
      <c r="B1003" s="1">
        <f>IF(Tablas!B1001="","",Tablas!B1001)</f>
        <v>300998</v>
      </c>
      <c r="C1003" s="1" t="str">
        <f>IF(Tablas!C1001="","",Tablas!C1001)</f>
        <v>EMPAQUETADURA DEL MULTIPLE</v>
      </c>
      <c r="D1003" s="1" t="str">
        <f>IF(Tablas!D1001="","",Tablas!D1001)</f>
        <v>09 - PARTES DE MOTOR</v>
      </c>
      <c r="E1003" s="1" t="str">
        <f>IF(Tablas!E1001="","",Tablas!E1001)</f>
        <v>UN</v>
      </c>
      <c r="F1003" s="1">
        <f>IF(Tablas!F1001="","",Tablas!F1001)</f>
        <v>17</v>
      </c>
      <c r="G1003" s="1">
        <f>IF(Tablas!I1001="","",Tablas!I1001)</f>
        <v>27</v>
      </c>
      <c r="H1003" s="1">
        <v>9</v>
      </c>
      <c r="I1003" s="39">
        <f>IF($B1003="","",-SUMIFS(Tabla7[Cantidad],Tabla7[Código del producto],$B1003,Tabla7[Tipo de movimiento],"SALIDA",Tabla7[Mes],I$5))</f>
        <v>0</v>
      </c>
      <c r="J1003" s="39">
        <f>IF($B1003="","",-SUMIFS(Tabla7[Cantidad],Tabla7[Código del producto],$B1003,Tabla7[Tipo de movimiento],"SALIDA",Tabla7[Mes],J$5))</f>
        <v>0</v>
      </c>
      <c r="K1003" s="39">
        <f>IF($B1003="","",-SUMIFS(Tabla7[Cantidad],Tabla7[Código del producto],$B1003,Tabla7[Tipo de movimiento],"SALIDA",Tabla7[Mes],K$5))</f>
        <v>0</v>
      </c>
      <c r="L1003" s="39">
        <f>IF($B1003="","",-SUMIFS(Tabla7[Cantidad],Tabla7[Código del producto],$B1003,Tabla7[Tipo de movimiento],"SALIDA",Tabla7[Mes],L$5))</f>
        <v>0</v>
      </c>
      <c r="M1003" s="39">
        <f>IF($B1003="","",-SUMIFS(Tabla7[Cantidad],Tabla7[Código del producto],$B1003,Tabla7[Tipo de movimiento],"SALIDA",Tabla7[Mes],M$5))</f>
        <v>0</v>
      </c>
      <c r="N1003" s="39">
        <f>IF($B1003="","",-SUMIFS(Tabla7[Cantidad],Tabla7[Código del producto],$B1003,Tabla7[Tipo de movimiento],"SALIDA",Tabla7[Mes],N$5))</f>
        <v>0</v>
      </c>
      <c r="O1003" s="39">
        <f>IF($B1003="","",-SUMIFS(Tabla7[Cantidad],Tabla7[Código del producto],$B1003,Tabla7[Tipo de movimiento],"SALIDA",Tabla7[Mes],O$5))</f>
        <v>0</v>
      </c>
      <c r="P1003" s="39">
        <f>IF($B1003="","",-SUMIFS(Tabla7[Cantidad],Tabla7[Código del producto],$B1003,Tabla7[Tipo de movimiento],"SALIDA",Tabla7[Mes],P$5))</f>
        <v>0</v>
      </c>
      <c r="Q1003" s="39">
        <f t="shared" si="45"/>
        <v>0</v>
      </c>
      <c r="R1003" s="51" t="str">
        <f>IF($B1003="","",IFERROR(VLOOKUP($B1003,'ABC rotación'!$C:$G,5,0),"C"))</f>
        <v>C</v>
      </c>
      <c r="S1003" s="41">
        <f t="shared" si="46"/>
        <v>0</v>
      </c>
      <c r="T1003" s="40">
        <f t="shared" si="47"/>
        <v>0</v>
      </c>
      <c r="U1003" s="23" t="str">
        <f>IF($B1003="","",VLOOKUP($T1003,Tablas!$X$14:$Y$17,2,1))</f>
        <v>1. ROJO</v>
      </c>
    </row>
    <row r="1004" spans="2:21" x14ac:dyDescent="0.2">
      <c r="B1004" s="1">
        <f>IF(Tablas!B1002="","",Tablas!B1002)</f>
        <v>300999</v>
      </c>
      <c r="C1004" s="1" t="str">
        <f>IF(Tablas!C1002="","",Tablas!C1002)</f>
        <v>SET ANILLOS</v>
      </c>
      <c r="D1004" s="1" t="str">
        <f>IF(Tablas!D1002="","",Tablas!D1002)</f>
        <v>09 - PARTES DE MOTOR</v>
      </c>
      <c r="E1004" s="1" t="str">
        <f>IF(Tablas!E1002="","",Tablas!E1002)</f>
        <v>UN</v>
      </c>
      <c r="F1004" s="1">
        <f>IF(Tablas!F1002="","",Tablas!F1002)</f>
        <v>18</v>
      </c>
      <c r="G1004" s="1">
        <f>IF(Tablas!I1002="","",Tablas!I1002)</f>
        <v>18</v>
      </c>
      <c r="H1004" s="1">
        <v>0</v>
      </c>
      <c r="I1004" s="39">
        <f>IF($B1004="","",-SUMIFS(Tabla7[Cantidad],Tabla7[Código del producto],$B1004,Tabla7[Tipo de movimiento],"SALIDA",Tabla7[Mes],I$5))</f>
        <v>0</v>
      </c>
      <c r="J1004" s="39">
        <f>IF($B1004="","",-SUMIFS(Tabla7[Cantidad],Tabla7[Código del producto],$B1004,Tabla7[Tipo de movimiento],"SALIDA",Tabla7[Mes],J$5))</f>
        <v>0</v>
      </c>
      <c r="K1004" s="39">
        <f>IF($B1004="","",-SUMIFS(Tabla7[Cantidad],Tabla7[Código del producto],$B1004,Tabla7[Tipo de movimiento],"SALIDA",Tabla7[Mes],K$5))</f>
        <v>0</v>
      </c>
      <c r="L1004" s="39">
        <f>IF($B1004="","",-SUMIFS(Tabla7[Cantidad],Tabla7[Código del producto],$B1004,Tabla7[Tipo de movimiento],"SALIDA",Tabla7[Mes],L$5))</f>
        <v>15</v>
      </c>
      <c r="M1004" s="39">
        <f>IF($B1004="","",-SUMIFS(Tabla7[Cantidad],Tabla7[Código del producto],$B1004,Tabla7[Tipo de movimiento],"SALIDA",Tabla7[Mes],M$5))</f>
        <v>0</v>
      </c>
      <c r="N1004" s="39">
        <f>IF($B1004="","",-SUMIFS(Tabla7[Cantidad],Tabla7[Código del producto],$B1004,Tabla7[Tipo de movimiento],"SALIDA",Tabla7[Mes],N$5))</f>
        <v>0</v>
      </c>
      <c r="O1004" s="39">
        <f>IF($B1004="","",-SUMIFS(Tabla7[Cantidad],Tabla7[Código del producto],$B1004,Tabla7[Tipo de movimiento],"SALIDA",Tabla7[Mes],O$5))</f>
        <v>0</v>
      </c>
      <c r="P1004" s="39">
        <f>IF($B1004="","",-SUMIFS(Tabla7[Cantidad],Tabla7[Código del producto],$B1004,Tabla7[Tipo de movimiento],"SALIDA",Tabla7[Mes],P$5))</f>
        <v>0</v>
      </c>
      <c r="Q1004" s="39">
        <f t="shared" si="45"/>
        <v>0</v>
      </c>
      <c r="R1004" s="51" t="str">
        <f>IF($B1004="","",IFERROR(VLOOKUP($B1004,'ABC rotación'!$C:$G,5,0),"C"))</f>
        <v>B</v>
      </c>
      <c r="S1004" s="41">
        <f t="shared" si="46"/>
        <v>0</v>
      </c>
      <c r="T1004" s="40">
        <f t="shared" si="47"/>
        <v>0</v>
      </c>
      <c r="U1004" s="23" t="str">
        <f>IF($B1004="","",VLOOKUP($T1004,Tablas!$X$14:$Y$17,2,1))</f>
        <v>1. ROJO</v>
      </c>
    </row>
    <row r="1005" spans="2:21" x14ac:dyDescent="0.2">
      <c r="B1005" s="1">
        <f>IF(Tablas!B1003="","",Tablas!B1003)</f>
        <v>301000</v>
      </c>
      <c r="C1005" s="1" t="str">
        <f>IF(Tablas!C1003="","",Tablas!C1003)</f>
        <v>CUBIERTA DER</v>
      </c>
      <c r="D1005" s="1" t="str">
        <f>IF(Tablas!D1003="","",Tablas!D1003)</f>
        <v>05 - COLISION</v>
      </c>
      <c r="E1005" s="1" t="str">
        <f>IF(Tablas!E1003="","",Tablas!E1003)</f>
        <v>UN</v>
      </c>
      <c r="F1005" s="1">
        <f>IF(Tablas!F1003="","",Tablas!F1003)</f>
        <v>29</v>
      </c>
      <c r="G1005" s="1">
        <f>IF(Tablas!I1003="","",Tablas!I1003)</f>
        <v>21</v>
      </c>
      <c r="H1005" s="1">
        <v>6</v>
      </c>
      <c r="I1005" s="39">
        <f>IF($B1005="","",-SUMIFS(Tabla7[Cantidad],Tabla7[Código del producto],$B1005,Tabla7[Tipo de movimiento],"SALIDA",Tabla7[Mes],I$5))</f>
        <v>0</v>
      </c>
      <c r="J1005" s="39">
        <f>IF($B1005="","",-SUMIFS(Tabla7[Cantidad],Tabla7[Código del producto],$B1005,Tabla7[Tipo de movimiento],"SALIDA",Tabla7[Mes],J$5))</f>
        <v>0</v>
      </c>
      <c r="K1005" s="39">
        <f>IF($B1005="","",-SUMIFS(Tabla7[Cantidad],Tabla7[Código del producto],$B1005,Tabla7[Tipo de movimiento],"SALIDA",Tabla7[Mes],K$5))</f>
        <v>0</v>
      </c>
      <c r="L1005" s="39">
        <f>IF($B1005="","",-SUMIFS(Tabla7[Cantidad],Tabla7[Código del producto],$B1005,Tabla7[Tipo de movimiento],"SALIDA",Tabla7[Mes],L$5))</f>
        <v>0</v>
      </c>
      <c r="M1005" s="39">
        <f>IF($B1005="","",-SUMIFS(Tabla7[Cantidad],Tabla7[Código del producto],$B1005,Tabla7[Tipo de movimiento],"SALIDA",Tabla7[Mes],M$5))</f>
        <v>0</v>
      </c>
      <c r="N1005" s="39">
        <f>IF($B1005="","",-SUMIFS(Tabla7[Cantidad],Tabla7[Código del producto],$B1005,Tabla7[Tipo de movimiento],"SALIDA",Tabla7[Mes],N$5))</f>
        <v>0</v>
      </c>
      <c r="O1005" s="39">
        <f>IF($B1005="","",-SUMIFS(Tabla7[Cantidad],Tabla7[Código del producto],$B1005,Tabla7[Tipo de movimiento],"SALIDA",Tabla7[Mes],O$5))</f>
        <v>0</v>
      </c>
      <c r="P1005" s="39">
        <f>IF($B1005="","",-SUMIFS(Tabla7[Cantidad],Tabla7[Código del producto],$B1005,Tabla7[Tipo de movimiento],"SALIDA",Tabla7[Mes],P$5))</f>
        <v>0</v>
      </c>
      <c r="Q1005" s="39">
        <f t="shared" si="45"/>
        <v>0</v>
      </c>
      <c r="R1005" s="51" t="str">
        <f>IF($B1005="","",IFERROR(VLOOKUP($B1005,'ABC rotación'!$C:$G,5,0),"C"))</f>
        <v>B</v>
      </c>
      <c r="S1005" s="41">
        <f t="shared" si="46"/>
        <v>0</v>
      </c>
      <c r="T1005" s="40">
        <f t="shared" si="47"/>
        <v>0</v>
      </c>
      <c r="U1005" s="23" t="str">
        <f>IF($B1005="","",VLOOKUP($T1005,Tablas!$X$14:$Y$17,2,1))</f>
        <v>1. ROJO</v>
      </c>
    </row>
    <row r="1006" spans="2:21" x14ac:dyDescent="0.2">
      <c r="B1006" s="1">
        <f>IF(Tablas!B1004="","",Tablas!B1004)</f>
        <v>301001</v>
      </c>
      <c r="C1006" s="1" t="str">
        <f>IF(Tablas!C1004="","",Tablas!C1004)</f>
        <v>CUBIERTA DERECHA ROJA</v>
      </c>
      <c r="D1006" s="1" t="str">
        <f>IF(Tablas!D1004="","",Tablas!D1004)</f>
        <v>05 - COLISION</v>
      </c>
      <c r="E1006" s="1" t="str">
        <f>IF(Tablas!E1004="","",Tablas!E1004)</f>
        <v>UN</v>
      </c>
      <c r="F1006" s="1">
        <f>IF(Tablas!F1004="","",Tablas!F1004)</f>
        <v>13</v>
      </c>
      <c r="G1006" s="1">
        <f>IF(Tablas!I1004="","",Tablas!I1004)</f>
        <v>5</v>
      </c>
      <c r="H1006" s="1">
        <v>6</v>
      </c>
      <c r="I1006" s="39">
        <f>IF($B1006="","",-SUMIFS(Tabla7[Cantidad],Tabla7[Código del producto],$B1006,Tabla7[Tipo de movimiento],"SALIDA",Tabla7[Mes],I$5))</f>
        <v>0</v>
      </c>
      <c r="J1006" s="39">
        <f>IF($B1006="","",-SUMIFS(Tabla7[Cantidad],Tabla7[Código del producto],$B1006,Tabla7[Tipo de movimiento],"SALIDA",Tabla7[Mes],J$5))</f>
        <v>0</v>
      </c>
      <c r="K1006" s="39">
        <f>IF($B1006="","",-SUMIFS(Tabla7[Cantidad],Tabla7[Código del producto],$B1006,Tabla7[Tipo de movimiento],"SALIDA",Tabla7[Mes],K$5))</f>
        <v>12</v>
      </c>
      <c r="L1006" s="39">
        <f>IF($B1006="","",-SUMIFS(Tabla7[Cantidad],Tabla7[Código del producto],$B1006,Tabla7[Tipo de movimiento],"SALIDA",Tabla7[Mes],L$5))</f>
        <v>29</v>
      </c>
      <c r="M1006" s="39">
        <f>IF($B1006="","",-SUMIFS(Tabla7[Cantidad],Tabla7[Código del producto],$B1006,Tabla7[Tipo de movimiento],"SALIDA",Tabla7[Mes],M$5))</f>
        <v>8</v>
      </c>
      <c r="N1006" s="39">
        <f>IF($B1006="","",-SUMIFS(Tabla7[Cantidad],Tabla7[Código del producto],$B1006,Tabla7[Tipo de movimiento],"SALIDA",Tabla7[Mes],N$5))</f>
        <v>0</v>
      </c>
      <c r="O1006" s="39">
        <f>IF($B1006="","",-SUMIFS(Tabla7[Cantidad],Tabla7[Código del producto],$B1006,Tabla7[Tipo de movimiento],"SALIDA",Tabla7[Mes],O$5))</f>
        <v>0</v>
      </c>
      <c r="P1006" s="39">
        <f>IF($B1006="","",-SUMIFS(Tabla7[Cantidad],Tabla7[Código del producto],$B1006,Tabla7[Tipo de movimiento],"SALIDA",Tabla7[Mes],P$5))</f>
        <v>0</v>
      </c>
      <c r="Q1006" s="39">
        <f t="shared" si="45"/>
        <v>0</v>
      </c>
      <c r="R1006" s="51" t="str">
        <f>IF($B1006="","",IFERROR(VLOOKUP($B1006,'ABC rotación'!$C:$G,5,0),"C"))</f>
        <v>A</v>
      </c>
      <c r="S1006" s="41">
        <f t="shared" si="46"/>
        <v>0</v>
      </c>
      <c r="T1006" s="40">
        <f t="shared" si="47"/>
        <v>0</v>
      </c>
      <c r="U1006" s="23" t="str">
        <f>IF($B1006="","",VLOOKUP($T1006,Tablas!$X$14:$Y$17,2,1))</f>
        <v>1. ROJO</v>
      </c>
    </row>
    <row r="1007" spans="2:21" x14ac:dyDescent="0.2">
      <c r="B1007" s="1">
        <f>IF(Tablas!B1005="","",Tablas!B1005)</f>
        <v>301002</v>
      </c>
      <c r="C1007" s="1" t="str">
        <f>IF(Tablas!C1005="","",Tablas!C1005)</f>
        <v>LAPABARRO DEL. PIEZA TRASERA</v>
      </c>
      <c r="D1007" s="1" t="str">
        <f>IF(Tablas!D1005="","",Tablas!D1005)</f>
        <v>05 - COLISION</v>
      </c>
      <c r="E1007" s="1" t="str">
        <f>IF(Tablas!E1005="","",Tablas!E1005)</f>
        <v>UN</v>
      </c>
      <c r="F1007" s="1">
        <f>IF(Tablas!F1005="","",Tablas!F1005)</f>
        <v>19</v>
      </c>
      <c r="G1007" s="1">
        <f>IF(Tablas!I1005="","",Tablas!I1005)</f>
        <v>23</v>
      </c>
      <c r="H1007" s="1">
        <v>5</v>
      </c>
      <c r="I1007" s="39">
        <f>IF($B1007="","",-SUMIFS(Tabla7[Cantidad],Tabla7[Código del producto],$B1007,Tabla7[Tipo de movimiento],"SALIDA",Tabla7[Mes],I$5))</f>
        <v>0</v>
      </c>
      <c r="J1007" s="39">
        <f>IF($B1007="","",-SUMIFS(Tabla7[Cantidad],Tabla7[Código del producto],$B1007,Tabla7[Tipo de movimiento],"SALIDA",Tabla7[Mes],J$5))</f>
        <v>0</v>
      </c>
      <c r="K1007" s="39">
        <f>IF($B1007="","",-SUMIFS(Tabla7[Cantidad],Tabla7[Código del producto],$B1007,Tabla7[Tipo de movimiento],"SALIDA",Tabla7[Mes],K$5))</f>
        <v>0</v>
      </c>
      <c r="L1007" s="39">
        <f>IF($B1007="","",-SUMIFS(Tabla7[Cantidad],Tabla7[Código del producto],$B1007,Tabla7[Tipo de movimiento],"SALIDA",Tabla7[Mes],L$5))</f>
        <v>19</v>
      </c>
      <c r="M1007" s="39">
        <f>IF($B1007="","",-SUMIFS(Tabla7[Cantidad],Tabla7[Código del producto],$B1007,Tabla7[Tipo de movimiento],"SALIDA",Tabla7[Mes],M$5))</f>
        <v>0</v>
      </c>
      <c r="N1007" s="39">
        <f>IF($B1007="","",-SUMIFS(Tabla7[Cantidad],Tabla7[Código del producto],$B1007,Tabla7[Tipo de movimiento],"SALIDA",Tabla7[Mes],N$5))</f>
        <v>0</v>
      </c>
      <c r="O1007" s="39">
        <f>IF($B1007="","",-SUMIFS(Tabla7[Cantidad],Tabla7[Código del producto],$B1007,Tabla7[Tipo de movimiento],"SALIDA",Tabla7[Mes],O$5))</f>
        <v>0</v>
      </c>
      <c r="P1007" s="39">
        <f>IF($B1007="","",-SUMIFS(Tabla7[Cantidad],Tabla7[Código del producto],$B1007,Tabla7[Tipo de movimiento],"SALIDA",Tabla7[Mes],P$5))</f>
        <v>9</v>
      </c>
      <c r="Q1007" s="39">
        <f t="shared" si="45"/>
        <v>3</v>
      </c>
      <c r="R1007" s="51" t="str">
        <f>IF($B1007="","",IFERROR(VLOOKUP($B1007,'ABC rotación'!$C:$G,5,0),"C"))</f>
        <v>B</v>
      </c>
      <c r="S1007" s="41">
        <f t="shared" si="46"/>
        <v>50</v>
      </c>
      <c r="T1007" s="40">
        <f t="shared" si="47"/>
        <v>2.6315789473684212</v>
      </c>
      <c r="U1007" s="23" t="str">
        <f>IF($B1007="","",VLOOKUP($T1007,Tablas!$X$14:$Y$17,2,1))</f>
        <v>4. NEGRO</v>
      </c>
    </row>
    <row r="1008" spans="2:21" x14ac:dyDescent="0.2">
      <c r="B1008" s="1">
        <f>IF(Tablas!B1006="","",Tablas!B1006)</f>
        <v>301003</v>
      </c>
      <c r="C1008" s="1" t="str">
        <f>IF(Tablas!C1006="","",Tablas!C1006)</f>
        <v>RETROVISOR DERECHO ROJO</v>
      </c>
      <c r="D1008" s="1" t="str">
        <f>IF(Tablas!D1006="","",Tablas!D1006)</f>
        <v>05 - COLISION</v>
      </c>
      <c r="E1008" s="1" t="str">
        <f>IF(Tablas!E1006="","",Tablas!E1006)</f>
        <v>UN</v>
      </c>
      <c r="F1008" s="1">
        <f>IF(Tablas!F1006="","",Tablas!F1006)</f>
        <v>5</v>
      </c>
      <c r="G1008" s="1">
        <f>IF(Tablas!I1006="","",Tablas!I1006)</f>
        <v>15</v>
      </c>
      <c r="H1008" s="1">
        <v>8</v>
      </c>
      <c r="I1008" s="39">
        <f>IF($B1008="","",-SUMIFS(Tabla7[Cantidad],Tabla7[Código del producto],$B1008,Tabla7[Tipo de movimiento],"SALIDA",Tabla7[Mes],I$5))</f>
        <v>0</v>
      </c>
      <c r="J1008" s="39">
        <f>IF($B1008="","",-SUMIFS(Tabla7[Cantidad],Tabla7[Código del producto],$B1008,Tabla7[Tipo de movimiento],"SALIDA",Tabla7[Mes],J$5))</f>
        <v>0</v>
      </c>
      <c r="K1008" s="39">
        <f>IF($B1008="","",-SUMIFS(Tabla7[Cantidad],Tabla7[Código del producto],$B1008,Tabla7[Tipo de movimiento],"SALIDA",Tabla7[Mes],K$5))</f>
        <v>0</v>
      </c>
      <c r="L1008" s="39">
        <f>IF($B1008="","",-SUMIFS(Tabla7[Cantidad],Tabla7[Código del producto],$B1008,Tabla7[Tipo de movimiento],"SALIDA",Tabla7[Mes],L$5))</f>
        <v>0</v>
      </c>
      <c r="M1008" s="39">
        <f>IF($B1008="","",-SUMIFS(Tabla7[Cantidad],Tabla7[Código del producto],$B1008,Tabla7[Tipo de movimiento],"SALIDA",Tabla7[Mes],M$5))</f>
        <v>0</v>
      </c>
      <c r="N1008" s="39">
        <f>IF($B1008="","",-SUMIFS(Tabla7[Cantidad],Tabla7[Código del producto],$B1008,Tabla7[Tipo de movimiento],"SALIDA",Tabla7[Mes],N$5))</f>
        <v>0</v>
      </c>
      <c r="O1008" s="39">
        <f>IF($B1008="","",-SUMIFS(Tabla7[Cantidad],Tabla7[Código del producto],$B1008,Tabla7[Tipo de movimiento],"SALIDA",Tabla7[Mes],O$5))</f>
        <v>0</v>
      </c>
      <c r="P1008" s="39">
        <f>IF($B1008="","",-SUMIFS(Tabla7[Cantidad],Tabla7[Código del producto],$B1008,Tabla7[Tipo de movimiento],"SALIDA",Tabla7[Mes],P$5))</f>
        <v>0</v>
      </c>
      <c r="Q1008" s="39">
        <f t="shared" si="45"/>
        <v>0</v>
      </c>
      <c r="R1008" s="51" t="str">
        <f>IF($B1008="","",IFERROR(VLOOKUP($B1008,'ABC rotación'!$C:$G,5,0),"C"))</f>
        <v>C</v>
      </c>
      <c r="S1008" s="41">
        <f t="shared" si="46"/>
        <v>0</v>
      </c>
      <c r="T1008" s="40">
        <f t="shared" si="47"/>
        <v>0</v>
      </c>
      <c r="U1008" s="23" t="str">
        <f>IF($B1008="","",VLOOKUP($T1008,Tablas!$X$14:$Y$17,2,1))</f>
        <v>1. ROJO</v>
      </c>
    </row>
    <row r="1009" spans="2:21" x14ac:dyDescent="0.2">
      <c r="B1009" s="1">
        <f>IF(Tablas!B1007="","",Tablas!B1007)</f>
        <v>301004</v>
      </c>
      <c r="C1009" s="1" t="str">
        <f>IF(Tablas!C1007="","",Tablas!C1007)</f>
        <v>COVERTOR LATERAL IZQ/DER ROJO</v>
      </c>
      <c r="D1009" s="1" t="str">
        <f>IF(Tablas!D1007="","",Tablas!D1007)</f>
        <v>05 - COLISION</v>
      </c>
      <c r="E1009" s="1" t="str">
        <f>IF(Tablas!E1007="","",Tablas!E1007)</f>
        <v>UN</v>
      </c>
      <c r="F1009" s="1">
        <f>IF(Tablas!F1007="","",Tablas!F1007)</f>
        <v>13</v>
      </c>
      <c r="G1009" s="1">
        <f>IF(Tablas!I1007="","",Tablas!I1007)</f>
        <v>12</v>
      </c>
      <c r="H1009" s="1">
        <v>4</v>
      </c>
      <c r="I1009" s="39">
        <f>IF($B1009="","",-SUMIFS(Tabla7[Cantidad],Tabla7[Código del producto],$B1009,Tabla7[Tipo de movimiento],"SALIDA",Tabla7[Mes],I$5))</f>
        <v>0</v>
      </c>
      <c r="J1009" s="39">
        <f>IF($B1009="","",-SUMIFS(Tabla7[Cantidad],Tabla7[Código del producto],$B1009,Tabla7[Tipo de movimiento],"SALIDA",Tabla7[Mes],J$5))</f>
        <v>0</v>
      </c>
      <c r="K1009" s="39">
        <f>IF($B1009="","",-SUMIFS(Tabla7[Cantidad],Tabla7[Código del producto],$B1009,Tabla7[Tipo de movimiento],"SALIDA",Tabla7[Mes],K$5))</f>
        <v>17</v>
      </c>
      <c r="L1009" s="39">
        <f>IF($B1009="","",-SUMIFS(Tabla7[Cantidad],Tabla7[Código del producto],$B1009,Tabla7[Tipo de movimiento],"SALIDA",Tabla7[Mes],L$5))</f>
        <v>0</v>
      </c>
      <c r="M1009" s="39">
        <f>IF($B1009="","",-SUMIFS(Tabla7[Cantidad],Tabla7[Código del producto],$B1009,Tabla7[Tipo de movimiento],"SALIDA",Tabla7[Mes],M$5))</f>
        <v>0</v>
      </c>
      <c r="N1009" s="39">
        <f>IF($B1009="","",-SUMIFS(Tabla7[Cantidad],Tabla7[Código del producto],$B1009,Tabla7[Tipo de movimiento],"SALIDA",Tabla7[Mes],N$5))</f>
        <v>9</v>
      </c>
      <c r="O1009" s="39">
        <f>IF($B1009="","",-SUMIFS(Tabla7[Cantidad],Tabla7[Código del producto],$B1009,Tabla7[Tipo de movimiento],"SALIDA",Tabla7[Mes],O$5))</f>
        <v>19</v>
      </c>
      <c r="P1009" s="39">
        <f>IF($B1009="","",-SUMIFS(Tabla7[Cantidad],Tabla7[Código del producto],$B1009,Tabla7[Tipo de movimiento],"SALIDA",Tabla7[Mes],P$5))</f>
        <v>0</v>
      </c>
      <c r="Q1009" s="39">
        <f t="shared" si="45"/>
        <v>9.3333333333333339</v>
      </c>
      <c r="R1009" s="51" t="str">
        <f>IF($B1009="","",IFERROR(VLOOKUP($B1009,'ABC rotación'!$C:$G,5,0),"C"))</f>
        <v>A</v>
      </c>
      <c r="S1009" s="41">
        <f t="shared" si="46"/>
        <v>12.857142857142856</v>
      </c>
      <c r="T1009" s="40">
        <f t="shared" si="47"/>
        <v>0.98901098901098894</v>
      </c>
      <c r="U1009" s="23" t="str">
        <f>IF($B1009="","",VLOOKUP($T1009,Tablas!$X$14:$Y$17,2,1))</f>
        <v>2. AMARILLO</v>
      </c>
    </row>
    <row r="1010" spans="2:21" x14ac:dyDescent="0.2">
      <c r="B1010" s="1">
        <f>IF(Tablas!B1008="","",Tablas!B1008)</f>
        <v>301005</v>
      </c>
      <c r="C1010" s="1" t="str">
        <f>IF(Tablas!C1008="","",Tablas!C1008)</f>
        <v>CONJUNTO DE FILTRO DE AIRE</v>
      </c>
      <c r="D1010" s="1" t="str">
        <f>IF(Tablas!D1008="","",Tablas!D1008)</f>
        <v>03 - FILTROS</v>
      </c>
      <c r="E1010" s="1" t="str">
        <f>IF(Tablas!E1008="","",Tablas!E1008)</f>
        <v>UN</v>
      </c>
      <c r="F1010" s="1">
        <f>IF(Tablas!F1008="","",Tablas!F1008)</f>
        <v>11</v>
      </c>
      <c r="G1010" s="1">
        <f>IF(Tablas!I1008="","",Tablas!I1008)</f>
        <v>25</v>
      </c>
      <c r="H1010" s="1">
        <v>3</v>
      </c>
      <c r="I1010" s="39">
        <f>IF($B1010="","",-SUMIFS(Tabla7[Cantidad],Tabla7[Código del producto],$B1010,Tabla7[Tipo de movimiento],"SALIDA",Tabla7[Mes],I$5))</f>
        <v>8</v>
      </c>
      <c r="J1010" s="39">
        <f>IF($B1010="","",-SUMIFS(Tabla7[Cantidad],Tabla7[Código del producto],$B1010,Tabla7[Tipo de movimiento],"SALIDA",Tabla7[Mes],J$5))</f>
        <v>0</v>
      </c>
      <c r="K1010" s="39">
        <f>IF($B1010="","",-SUMIFS(Tabla7[Cantidad],Tabla7[Código del producto],$B1010,Tabla7[Tipo de movimiento],"SALIDA",Tabla7[Mes],K$5))</f>
        <v>0</v>
      </c>
      <c r="L1010" s="39">
        <f>IF($B1010="","",-SUMIFS(Tabla7[Cantidad],Tabla7[Código del producto],$B1010,Tabla7[Tipo de movimiento],"SALIDA",Tabla7[Mes],L$5))</f>
        <v>0</v>
      </c>
      <c r="M1010" s="39">
        <f>IF($B1010="","",-SUMIFS(Tabla7[Cantidad],Tabla7[Código del producto],$B1010,Tabla7[Tipo de movimiento],"SALIDA",Tabla7[Mes],M$5))</f>
        <v>0</v>
      </c>
      <c r="N1010" s="39">
        <f>IF($B1010="","",-SUMIFS(Tabla7[Cantidad],Tabla7[Código del producto],$B1010,Tabla7[Tipo de movimiento],"SALIDA",Tabla7[Mes],N$5))</f>
        <v>9</v>
      </c>
      <c r="O1010" s="39">
        <f>IF($B1010="","",-SUMIFS(Tabla7[Cantidad],Tabla7[Código del producto],$B1010,Tabla7[Tipo de movimiento],"SALIDA",Tabla7[Mes],O$5))</f>
        <v>15</v>
      </c>
      <c r="P1010" s="39">
        <f>IF($B1010="","",-SUMIFS(Tabla7[Cantidad],Tabla7[Código del producto],$B1010,Tabla7[Tipo de movimiento],"SALIDA",Tabla7[Mes],P$5))</f>
        <v>0</v>
      </c>
      <c r="Q1010" s="39">
        <f t="shared" si="45"/>
        <v>8</v>
      </c>
      <c r="R1010" s="51" t="str">
        <f>IF($B1010="","",IFERROR(VLOOKUP($B1010,'ABC rotación'!$C:$G,5,0),"C"))</f>
        <v>C</v>
      </c>
      <c r="S1010" s="41">
        <f t="shared" si="46"/>
        <v>11.25</v>
      </c>
      <c r="T1010" s="40">
        <f t="shared" si="47"/>
        <v>1.0227272727272727</v>
      </c>
      <c r="U1010" s="23" t="str">
        <f>IF($B1010="","",VLOOKUP($T1010,Tablas!$X$14:$Y$17,2,1))</f>
        <v>3. VERDE</v>
      </c>
    </row>
    <row r="1011" spans="2:21" x14ac:dyDescent="0.2">
      <c r="B1011" s="1">
        <f>IF(Tablas!B1009="","",Tablas!B1009)</f>
        <v>301006</v>
      </c>
      <c r="C1011" s="1" t="str">
        <f>IF(Tablas!C1009="","",Tablas!C1009)</f>
        <v>BASE DE MANUBRIO/HORQUILLA</v>
      </c>
      <c r="D1011" s="1" t="str">
        <f>IF(Tablas!D1009="","",Tablas!D1009)</f>
        <v>06 - AMORTIGUADORES</v>
      </c>
      <c r="E1011" s="1" t="str">
        <f>IF(Tablas!E1009="","",Tablas!E1009)</f>
        <v>UN</v>
      </c>
      <c r="F1011" s="1">
        <f>IF(Tablas!F1009="","",Tablas!F1009)</f>
        <v>23</v>
      </c>
      <c r="G1011" s="1">
        <f>IF(Tablas!I1009="","",Tablas!I1009)</f>
        <v>28</v>
      </c>
      <c r="H1011" s="1">
        <v>9</v>
      </c>
      <c r="I1011" s="39">
        <f>IF($B1011="","",-SUMIFS(Tabla7[Cantidad],Tabla7[Código del producto],$B1011,Tabla7[Tipo de movimiento],"SALIDA",Tabla7[Mes],I$5))</f>
        <v>0</v>
      </c>
      <c r="J1011" s="39">
        <f>IF($B1011="","",-SUMIFS(Tabla7[Cantidad],Tabla7[Código del producto],$B1011,Tabla7[Tipo de movimiento],"SALIDA",Tabla7[Mes],J$5))</f>
        <v>19</v>
      </c>
      <c r="K1011" s="39">
        <f>IF($B1011="","",-SUMIFS(Tabla7[Cantidad],Tabla7[Código del producto],$B1011,Tabla7[Tipo de movimiento],"SALIDA",Tabla7[Mes],K$5))</f>
        <v>28</v>
      </c>
      <c r="L1011" s="39">
        <f>IF($B1011="","",-SUMIFS(Tabla7[Cantidad],Tabla7[Código del producto],$B1011,Tabla7[Tipo de movimiento],"SALIDA",Tabla7[Mes],L$5))</f>
        <v>0</v>
      </c>
      <c r="M1011" s="39">
        <f>IF($B1011="","",-SUMIFS(Tabla7[Cantidad],Tabla7[Código del producto],$B1011,Tabla7[Tipo de movimiento],"SALIDA",Tabla7[Mes],M$5))</f>
        <v>0</v>
      </c>
      <c r="N1011" s="39">
        <f>IF($B1011="","",-SUMIFS(Tabla7[Cantidad],Tabla7[Código del producto],$B1011,Tabla7[Tipo de movimiento],"SALIDA",Tabla7[Mes],N$5))</f>
        <v>9</v>
      </c>
      <c r="O1011" s="39">
        <f>IF($B1011="","",-SUMIFS(Tabla7[Cantidad],Tabla7[Código del producto],$B1011,Tabla7[Tipo de movimiento],"SALIDA",Tabla7[Mes],O$5))</f>
        <v>0</v>
      </c>
      <c r="P1011" s="39">
        <f>IF($B1011="","",-SUMIFS(Tabla7[Cantidad],Tabla7[Código del producto],$B1011,Tabla7[Tipo de movimiento],"SALIDA",Tabla7[Mes],P$5))</f>
        <v>0</v>
      </c>
      <c r="Q1011" s="39">
        <f t="shared" si="45"/>
        <v>3</v>
      </c>
      <c r="R1011" s="51" t="str">
        <f>IF($B1011="","",IFERROR(VLOOKUP($B1011,'ABC rotación'!$C:$G,5,0),"C"))</f>
        <v>A</v>
      </c>
      <c r="S1011" s="41">
        <f t="shared" si="46"/>
        <v>90</v>
      </c>
      <c r="T1011" s="40">
        <f t="shared" si="47"/>
        <v>3.9130434782608696</v>
      </c>
      <c r="U1011" s="23" t="str">
        <f>IF($B1011="","",VLOOKUP($T1011,Tablas!$X$14:$Y$17,2,1))</f>
        <v>4. NEGRO</v>
      </c>
    </row>
    <row r="1012" spans="2:21" x14ac:dyDescent="0.2">
      <c r="B1012" s="1">
        <f>IF(Tablas!B1010="","",Tablas!B1010)</f>
        <v>301007</v>
      </c>
      <c r="C1012" s="1" t="str">
        <f>IF(Tablas!C1010="","",Tablas!C1010)</f>
        <v>CUBIERTA DEL DER VERDE Y NEGRO</v>
      </c>
      <c r="D1012" s="1" t="str">
        <f>IF(Tablas!D1010="","",Tablas!D1010)</f>
        <v>05 - COLISION</v>
      </c>
      <c r="E1012" s="1" t="str">
        <f>IF(Tablas!E1010="","",Tablas!E1010)</f>
        <v>UN</v>
      </c>
      <c r="F1012" s="1">
        <f>IF(Tablas!F1010="","",Tablas!F1010)</f>
        <v>12</v>
      </c>
      <c r="G1012" s="1">
        <f>IF(Tablas!I1010="","",Tablas!I1010)</f>
        <v>34</v>
      </c>
      <c r="H1012" s="1">
        <v>6</v>
      </c>
      <c r="I1012" s="39">
        <f>IF($B1012="","",-SUMIFS(Tabla7[Cantidad],Tabla7[Código del producto],$B1012,Tabla7[Tipo de movimiento],"SALIDA",Tabla7[Mes],I$5))</f>
        <v>0</v>
      </c>
      <c r="J1012" s="39">
        <f>IF($B1012="","",-SUMIFS(Tabla7[Cantidad],Tabla7[Código del producto],$B1012,Tabla7[Tipo de movimiento],"SALIDA",Tabla7[Mes],J$5))</f>
        <v>0</v>
      </c>
      <c r="K1012" s="39">
        <f>IF($B1012="","",-SUMIFS(Tabla7[Cantidad],Tabla7[Código del producto],$B1012,Tabla7[Tipo de movimiento],"SALIDA",Tabla7[Mes],K$5))</f>
        <v>0</v>
      </c>
      <c r="L1012" s="39">
        <f>IF($B1012="","",-SUMIFS(Tabla7[Cantidad],Tabla7[Código del producto],$B1012,Tabla7[Tipo de movimiento],"SALIDA",Tabla7[Mes],L$5))</f>
        <v>0</v>
      </c>
      <c r="M1012" s="39">
        <f>IF($B1012="","",-SUMIFS(Tabla7[Cantidad],Tabla7[Código del producto],$B1012,Tabla7[Tipo de movimiento],"SALIDA",Tabla7[Mes],M$5))</f>
        <v>8</v>
      </c>
      <c r="N1012" s="39">
        <f>IF($B1012="","",-SUMIFS(Tabla7[Cantidad],Tabla7[Código del producto],$B1012,Tabla7[Tipo de movimiento],"SALIDA",Tabla7[Mes],N$5))</f>
        <v>8</v>
      </c>
      <c r="O1012" s="39">
        <f>IF($B1012="","",-SUMIFS(Tabla7[Cantidad],Tabla7[Código del producto],$B1012,Tabla7[Tipo de movimiento],"SALIDA",Tabla7[Mes],O$5))</f>
        <v>0</v>
      </c>
      <c r="P1012" s="39">
        <f>IF($B1012="","",-SUMIFS(Tabla7[Cantidad],Tabla7[Código del producto],$B1012,Tabla7[Tipo de movimiento],"SALIDA",Tabla7[Mes],P$5))</f>
        <v>0</v>
      </c>
      <c r="Q1012" s="39">
        <f t="shared" si="45"/>
        <v>2.6666666666666665</v>
      </c>
      <c r="R1012" s="51" t="str">
        <f>IF($B1012="","",IFERROR(VLOOKUP($B1012,'ABC rotación'!$C:$G,5,0),"C"))</f>
        <v>C</v>
      </c>
      <c r="S1012" s="41">
        <f t="shared" si="46"/>
        <v>67.5</v>
      </c>
      <c r="T1012" s="40">
        <f t="shared" si="47"/>
        <v>5.625</v>
      </c>
      <c r="U1012" s="23" t="str">
        <f>IF($B1012="","",VLOOKUP($T1012,Tablas!$X$14:$Y$17,2,1))</f>
        <v>4. NEGRO</v>
      </c>
    </row>
    <row r="1013" spans="2:21" x14ac:dyDescent="0.2">
      <c r="B1013" s="1">
        <f>IF(Tablas!B1011="","",Tablas!B1011)</f>
        <v>301008</v>
      </c>
      <c r="C1013" s="1" t="str">
        <f>IF(Tablas!C1011="","",Tablas!C1011)</f>
        <v>CONJUNTO DE FARO FT 08</v>
      </c>
      <c r="D1013" s="1" t="str">
        <f>IF(Tablas!D1011="","",Tablas!D1011)</f>
        <v>14 - LUCES</v>
      </c>
      <c r="E1013" s="1" t="str">
        <f>IF(Tablas!E1011="","",Tablas!E1011)</f>
        <v>UN</v>
      </c>
      <c r="F1013" s="1">
        <f>IF(Tablas!F1011="","",Tablas!F1011)</f>
        <v>22</v>
      </c>
      <c r="G1013" s="1">
        <f>IF(Tablas!I1011="","",Tablas!I1011)</f>
        <v>8</v>
      </c>
      <c r="H1013" s="1">
        <v>10</v>
      </c>
      <c r="I1013" s="39">
        <f>IF($B1013="","",-SUMIFS(Tabla7[Cantidad],Tabla7[Código del producto],$B1013,Tabla7[Tipo de movimiento],"SALIDA",Tabla7[Mes],I$5))</f>
        <v>0</v>
      </c>
      <c r="J1013" s="39">
        <f>IF($B1013="","",-SUMIFS(Tabla7[Cantidad],Tabla7[Código del producto],$B1013,Tabla7[Tipo de movimiento],"SALIDA",Tabla7[Mes],J$5))</f>
        <v>0</v>
      </c>
      <c r="K1013" s="39">
        <f>IF($B1013="","",-SUMIFS(Tabla7[Cantidad],Tabla7[Código del producto],$B1013,Tabla7[Tipo de movimiento],"SALIDA",Tabla7[Mes],K$5))</f>
        <v>0</v>
      </c>
      <c r="L1013" s="39">
        <f>IF($B1013="","",-SUMIFS(Tabla7[Cantidad],Tabla7[Código del producto],$B1013,Tabla7[Tipo de movimiento],"SALIDA",Tabla7[Mes],L$5))</f>
        <v>0</v>
      </c>
      <c r="M1013" s="39">
        <f>IF($B1013="","",-SUMIFS(Tabla7[Cantidad],Tabla7[Código del producto],$B1013,Tabla7[Tipo de movimiento],"SALIDA",Tabla7[Mes],M$5))</f>
        <v>0</v>
      </c>
      <c r="N1013" s="39">
        <f>IF($B1013="","",-SUMIFS(Tabla7[Cantidad],Tabla7[Código del producto],$B1013,Tabla7[Tipo de movimiento],"SALIDA",Tabla7[Mes],N$5))</f>
        <v>0</v>
      </c>
      <c r="O1013" s="39">
        <f>IF($B1013="","",-SUMIFS(Tabla7[Cantidad],Tabla7[Código del producto],$B1013,Tabla7[Tipo de movimiento],"SALIDA",Tabla7[Mes],O$5))</f>
        <v>0</v>
      </c>
      <c r="P1013" s="39">
        <f>IF($B1013="","",-SUMIFS(Tabla7[Cantidad],Tabla7[Código del producto],$B1013,Tabla7[Tipo de movimiento],"SALIDA",Tabla7[Mes],P$5))</f>
        <v>0</v>
      </c>
      <c r="Q1013" s="39">
        <f t="shared" si="45"/>
        <v>0</v>
      </c>
      <c r="R1013" s="51" t="str">
        <f>IF($B1013="","",IFERROR(VLOOKUP($B1013,'ABC rotación'!$C:$G,5,0),"C"))</f>
        <v>C</v>
      </c>
      <c r="S1013" s="41">
        <f t="shared" si="46"/>
        <v>0</v>
      </c>
      <c r="T1013" s="40">
        <f t="shared" si="47"/>
        <v>0</v>
      </c>
      <c r="U1013" s="23" t="str">
        <f>IF($B1013="","",VLOOKUP($T1013,Tablas!$X$14:$Y$17,2,1))</f>
        <v>1. ROJO</v>
      </c>
    </row>
    <row r="1014" spans="2:21" x14ac:dyDescent="0.2">
      <c r="B1014" s="1">
        <f>IF(Tablas!B1012="","",Tablas!B1012)</f>
        <v>301009</v>
      </c>
      <c r="C1014" s="1" t="str">
        <f>IF(Tablas!C1012="","",Tablas!C1012)</f>
        <v>CUBIERTA DE COLA/ROJO/.</v>
      </c>
      <c r="D1014" s="1" t="str">
        <f>IF(Tablas!D1012="","",Tablas!D1012)</f>
        <v>05 - COLISION</v>
      </c>
      <c r="E1014" s="1" t="str">
        <f>IF(Tablas!E1012="","",Tablas!E1012)</f>
        <v>UN</v>
      </c>
      <c r="F1014" s="1">
        <f>IF(Tablas!F1012="","",Tablas!F1012)</f>
        <v>25</v>
      </c>
      <c r="G1014" s="1">
        <f>IF(Tablas!I1012="","",Tablas!I1012)</f>
        <v>23</v>
      </c>
      <c r="H1014" s="1">
        <v>8</v>
      </c>
      <c r="I1014" s="39">
        <f>IF($B1014="","",-SUMIFS(Tabla7[Cantidad],Tabla7[Código del producto],$B1014,Tabla7[Tipo de movimiento],"SALIDA",Tabla7[Mes],I$5))</f>
        <v>0</v>
      </c>
      <c r="J1014" s="39">
        <f>IF($B1014="","",-SUMIFS(Tabla7[Cantidad],Tabla7[Código del producto],$B1014,Tabla7[Tipo de movimiento],"SALIDA",Tabla7[Mes],J$5))</f>
        <v>0</v>
      </c>
      <c r="K1014" s="39">
        <f>IF($B1014="","",-SUMIFS(Tabla7[Cantidad],Tabla7[Código del producto],$B1014,Tabla7[Tipo de movimiento],"SALIDA",Tabla7[Mes],K$5))</f>
        <v>0</v>
      </c>
      <c r="L1014" s="39">
        <f>IF($B1014="","",-SUMIFS(Tabla7[Cantidad],Tabla7[Código del producto],$B1014,Tabla7[Tipo de movimiento],"SALIDA",Tabla7[Mes],L$5))</f>
        <v>0</v>
      </c>
      <c r="M1014" s="39">
        <f>IF($B1014="","",-SUMIFS(Tabla7[Cantidad],Tabla7[Código del producto],$B1014,Tabla7[Tipo de movimiento],"SALIDA",Tabla7[Mes],M$5))</f>
        <v>6</v>
      </c>
      <c r="N1014" s="39">
        <f>IF($B1014="","",-SUMIFS(Tabla7[Cantidad],Tabla7[Código del producto],$B1014,Tabla7[Tipo de movimiento],"SALIDA",Tabla7[Mes],N$5))</f>
        <v>0</v>
      </c>
      <c r="O1014" s="39">
        <f>IF($B1014="","",-SUMIFS(Tabla7[Cantidad],Tabla7[Código del producto],$B1014,Tabla7[Tipo de movimiento],"SALIDA",Tabla7[Mes],O$5))</f>
        <v>0</v>
      </c>
      <c r="P1014" s="39">
        <f>IF($B1014="","",-SUMIFS(Tabla7[Cantidad],Tabla7[Código del producto],$B1014,Tabla7[Tipo de movimiento],"SALIDA",Tabla7[Mes],P$5))</f>
        <v>25</v>
      </c>
      <c r="Q1014" s="39">
        <f t="shared" si="45"/>
        <v>8.3333333333333339</v>
      </c>
      <c r="R1014" s="51" t="str">
        <f>IF($B1014="","",IFERROR(VLOOKUP($B1014,'ABC rotación'!$C:$G,5,0),"C"))</f>
        <v>C</v>
      </c>
      <c r="S1014" s="41">
        <f t="shared" si="46"/>
        <v>28.799999999999997</v>
      </c>
      <c r="T1014" s="40">
        <f t="shared" si="47"/>
        <v>1.1519999999999999</v>
      </c>
      <c r="U1014" s="23" t="str">
        <f>IF($B1014="","",VLOOKUP($T1014,Tablas!$X$14:$Y$17,2,1))</f>
        <v>3. VERDE</v>
      </c>
    </row>
    <row r="1015" spans="2:21" x14ac:dyDescent="0.2">
      <c r="B1015" s="1">
        <f>IF(Tablas!B1013="","",Tablas!B1013)</f>
        <v>301010</v>
      </c>
      <c r="C1015" s="1" t="str">
        <f>IF(Tablas!C1013="","",Tablas!C1013)</f>
        <v>LAPABARRO INT TRASERA (LODERA)</v>
      </c>
      <c r="D1015" s="1" t="str">
        <f>IF(Tablas!D1013="","",Tablas!D1013)</f>
        <v>05 - COLISION</v>
      </c>
      <c r="E1015" s="1" t="str">
        <f>IF(Tablas!E1013="","",Tablas!E1013)</f>
        <v>UN</v>
      </c>
      <c r="F1015" s="1">
        <f>IF(Tablas!F1013="","",Tablas!F1013)</f>
        <v>11</v>
      </c>
      <c r="G1015" s="1">
        <f>IF(Tablas!I1013="","",Tablas!I1013)</f>
        <v>28</v>
      </c>
      <c r="H1015" s="1">
        <v>8</v>
      </c>
      <c r="I1015" s="39">
        <f>IF($B1015="","",-SUMIFS(Tabla7[Cantidad],Tabla7[Código del producto],$B1015,Tabla7[Tipo de movimiento],"SALIDA",Tabla7[Mes],I$5))</f>
        <v>0</v>
      </c>
      <c r="J1015" s="39">
        <f>IF($B1015="","",-SUMIFS(Tabla7[Cantidad],Tabla7[Código del producto],$B1015,Tabla7[Tipo de movimiento],"SALIDA",Tabla7[Mes],J$5))</f>
        <v>0</v>
      </c>
      <c r="K1015" s="39">
        <f>IF($B1015="","",-SUMIFS(Tabla7[Cantidad],Tabla7[Código del producto],$B1015,Tabla7[Tipo de movimiento],"SALIDA",Tabla7[Mes],K$5))</f>
        <v>0</v>
      </c>
      <c r="L1015" s="39">
        <f>IF($B1015="","",-SUMIFS(Tabla7[Cantidad],Tabla7[Código del producto],$B1015,Tabla7[Tipo de movimiento],"SALIDA",Tabla7[Mes],L$5))</f>
        <v>0</v>
      </c>
      <c r="M1015" s="39">
        <f>IF($B1015="","",-SUMIFS(Tabla7[Cantidad],Tabla7[Código del producto],$B1015,Tabla7[Tipo de movimiento],"SALIDA",Tabla7[Mes],M$5))</f>
        <v>18</v>
      </c>
      <c r="N1015" s="39">
        <f>IF($B1015="","",-SUMIFS(Tabla7[Cantidad],Tabla7[Código del producto],$B1015,Tabla7[Tipo de movimiento],"SALIDA",Tabla7[Mes],N$5))</f>
        <v>0</v>
      </c>
      <c r="O1015" s="39">
        <f>IF($B1015="","",-SUMIFS(Tabla7[Cantidad],Tabla7[Código del producto],$B1015,Tabla7[Tipo de movimiento],"SALIDA",Tabla7[Mes],O$5))</f>
        <v>0</v>
      </c>
      <c r="P1015" s="39">
        <f>IF($B1015="","",-SUMIFS(Tabla7[Cantidad],Tabla7[Código del producto],$B1015,Tabla7[Tipo de movimiento],"SALIDA",Tabla7[Mes],P$5))</f>
        <v>9</v>
      </c>
      <c r="Q1015" s="39">
        <f t="shared" si="45"/>
        <v>3</v>
      </c>
      <c r="R1015" s="51" t="str">
        <f>IF($B1015="","",IFERROR(VLOOKUP($B1015,'ABC rotación'!$C:$G,5,0),"C"))</f>
        <v>B</v>
      </c>
      <c r="S1015" s="41">
        <f t="shared" si="46"/>
        <v>80</v>
      </c>
      <c r="T1015" s="40">
        <f t="shared" si="47"/>
        <v>7.2727272727272725</v>
      </c>
      <c r="U1015" s="23" t="str">
        <f>IF($B1015="","",VLOOKUP($T1015,Tablas!$X$14:$Y$17,2,1))</f>
        <v>4. NEGRO</v>
      </c>
    </row>
    <row r="1016" spans="2:21" x14ac:dyDescent="0.2">
      <c r="B1016" s="1">
        <f>IF(Tablas!B1014="","",Tablas!B1014)</f>
        <v>301011</v>
      </c>
      <c r="C1016" s="1" t="str">
        <f>IF(Tablas!C1014="","",Tablas!C1014)</f>
        <v>PUÑO DE GOMA DERCHO</v>
      </c>
      <c r="D1016" s="1" t="str">
        <f>IF(Tablas!D1014="","",Tablas!D1014)</f>
        <v>11 - LLANTAS Y HULES</v>
      </c>
      <c r="E1016" s="1" t="str">
        <f>IF(Tablas!E1014="","",Tablas!E1014)</f>
        <v>UN</v>
      </c>
      <c r="F1016" s="1">
        <f>IF(Tablas!F1014="","",Tablas!F1014)</f>
        <v>11</v>
      </c>
      <c r="G1016" s="1">
        <f>IF(Tablas!I1014="","",Tablas!I1014)</f>
        <v>28</v>
      </c>
      <c r="H1016" s="1">
        <v>1</v>
      </c>
      <c r="I1016" s="39">
        <f>IF($B1016="","",-SUMIFS(Tabla7[Cantidad],Tabla7[Código del producto],$B1016,Tabla7[Tipo de movimiento],"SALIDA",Tabla7[Mes],I$5))</f>
        <v>0</v>
      </c>
      <c r="J1016" s="39">
        <f>IF($B1016="","",-SUMIFS(Tabla7[Cantidad],Tabla7[Código del producto],$B1016,Tabla7[Tipo de movimiento],"SALIDA",Tabla7[Mes],J$5))</f>
        <v>0</v>
      </c>
      <c r="K1016" s="39">
        <f>IF($B1016="","",-SUMIFS(Tabla7[Cantidad],Tabla7[Código del producto],$B1016,Tabla7[Tipo de movimiento],"SALIDA",Tabla7[Mes],K$5))</f>
        <v>0</v>
      </c>
      <c r="L1016" s="39">
        <f>IF($B1016="","",-SUMIFS(Tabla7[Cantidad],Tabla7[Código del producto],$B1016,Tabla7[Tipo de movimiento],"SALIDA",Tabla7[Mes],L$5))</f>
        <v>7</v>
      </c>
      <c r="M1016" s="39">
        <f>IF($B1016="","",-SUMIFS(Tabla7[Cantidad],Tabla7[Código del producto],$B1016,Tabla7[Tipo de movimiento],"SALIDA",Tabla7[Mes],M$5))</f>
        <v>20</v>
      </c>
      <c r="N1016" s="39">
        <f>IF($B1016="","",-SUMIFS(Tabla7[Cantidad],Tabla7[Código del producto],$B1016,Tabla7[Tipo de movimiento],"SALIDA",Tabla7[Mes],N$5))</f>
        <v>9</v>
      </c>
      <c r="O1016" s="39">
        <f>IF($B1016="","",-SUMIFS(Tabla7[Cantidad],Tabla7[Código del producto],$B1016,Tabla7[Tipo de movimiento],"SALIDA",Tabla7[Mes],O$5))</f>
        <v>28</v>
      </c>
      <c r="P1016" s="39">
        <f>IF($B1016="","",-SUMIFS(Tabla7[Cantidad],Tabla7[Código del producto],$B1016,Tabla7[Tipo de movimiento],"SALIDA",Tabla7[Mes],P$5))</f>
        <v>16</v>
      </c>
      <c r="Q1016" s="39">
        <f t="shared" si="45"/>
        <v>17.666666666666668</v>
      </c>
      <c r="R1016" s="51" t="str">
        <f>IF($B1016="","",IFERROR(VLOOKUP($B1016,'ABC rotación'!$C:$G,5,0),"C"))</f>
        <v>A</v>
      </c>
      <c r="S1016" s="41">
        <f t="shared" si="46"/>
        <v>1.6981132075471697</v>
      </c>
      <c r="T1016" s="40">
        <f t="shared" si="47"/>
        <v>0.15437392795883362</v>
      </c>
      <c r="U1016" s="23" t="str">
        <f>IF($B1016="","",VLOOKUP($T1016,Tablas!$X$14:$Y$17,2,1))</f>
        <v>1. ROJO</v>
      </c>
    </row>
    <row r="1017" spans="2:21" x14ac:dyDescent="0.2">
      <c r="B1017" s="1">
        <f>IF(Tablas!B1015="","",Tablas!B1015)</f>
        <v>301012</v>
      </c>
      <c r="C1017" s="1" t="str">
        <f>IF(Tablas!C1015="","",Tablas!C1015)</f>
        <v>BUJE 12*16*12</v>
      </c>
      <c r="D1017" s="1" t="str">
        <f>IF(Tablas!D1015="","",Tablas!D1015)</f>
        <v>15 - MISCELANEOS</v>
      </c>
      <c r="E1017" s="1" t="str">
        <f>IF(Tablas!E1015="","",Tablas!E1015)</f>
        <v>UN</v>
      </c>
      <c r="F1017" s="1">
        <f>IF(Tablas!F1015="","",Tablas!F1015)</f>
        <v>28</v>
      </c>
      <c r="G1017" s="1">
        <f>IF(Tablas!I1015="","",Tablas!I1015)</f>
        <v>29</v>
      </c>
      <c r="H1017" s="1">
        <v>7</v>
      </c>
      <c r="I1017" s="39">
        <f>IF($B1017="","",-SUMIFS(Tabla7[Cantidad],Tabla7[Código del producto],$B1017,Tabla7[Tipo de movimiento],"SALIDA",Tabla7[Mes],I$5))</f>
        <v>0</v>
      </c>
      <c r="J1017" s="39">
        <f>IF($B1017="","",-SUMIFS(Tabla7[Cantidad],Tabla7[Código del producto],$B1017,Tabla7[Tipo de movimiento],"SALIDA",Tabla7[Mes],J$5))</f>
        <v>0</v>
      </c>
      <c r="K1017" s="39">
        <f>IF($B1017="","",-SUMIFS(Tabla7[Cantidad],Tabla7[Código del producto],$B1017,Tabla7[Tipo de movimiento],"SALIDA",Tabla7[Mes],K$5))</f>
        <v>6</v>
      </c>
      <c r="L1017" s="39">
        <f>IF($B1017="","",-SUMIFS(Tabla7[Cantidad],Tabla7[Código del producto],$B1017,Tabla7[Tipo de movimiento],"SALIDA",Tabla7[Mes],L$5))</f>
        <v>32</v>
      </c>
      <c r="M1017" s="39">
        <f>IF($B1017="","",-SUMIFS(Tabla7[Cantidad],Tabla7[Código del producto],$B1017,Tabla7[Tipo de movimiento],"SALIDA",Tabla7[Mes],M$5))</f>
        <v>0</v>
      </c>
      <c r="N1017" s="39">
        <f>IF($B1017="","",-SUMIFS(Tabla7[Cantidad],Tabla7[Código del producto],$B1017,Tabla7[Tipo de movimiento],"SALIDA",Tabla7[Mes],N$5))</f>
        <v>0</v>
      </c>
      <c r="O1017" s="39">
        <f>IF($B1017="","",-SUMIFS(Tabla7[Cantidad],Tabla7[Código del producto],$B1017,Tabla7[Tipo de movimiento],"SALIDA",Tabla7[Mes],O$5))</f>
        <v>0</v>
      </c>
      <c r="P1017" s="39">
        <f>IF($B1017="","",-SUMIFS(Tabla7[Cantidad],Tabla7[Código del producto],$B1017,Tabla7[Tipo de movimiento],"SALIDA",Tabla7[Mes],P$5))</f>
        <v>6</v>
      </c>
      <c r="Q1017" s="39">
        <f t="shared" si="45"/>
        <v>2</v>
      </c>
      <c r="R1017" s="51" t="str">
        <f>IF($B1017="","",IFERROR(VLOOKUP($B1017,'ABC rotación'!$C:$G,5,0),"C"))</f>
        <v>A</v>
      </c>
      <c r="S1017" s="41">
        <f t="shared" si="46"/>
        <v>105</v>
      </c>
      <c r="T1017" s="40">
        <f t="shared" si="47"/>
        <v>3.75</v>
      </c>
      <c r="U1017" s="23" t="str">
        <f>IF($B1017="","",VLOOKUP($T1017,Tablas!$X$14:$Y$17,2,1))</f>
        <v>4. NEGRO</v>
      </c>
    </row>
    <row r="1018" spans="2:21" x14ac:dyDescent="0.2">
      <c r="B1018" s="1">
        <f>IF(Tablas!B1016="","",Tablas!B1016)</f>
        <v>301013</v>
      </c>
      <c r="C1018" s="1" t="str">
        <f>IF(Tablas!C1016="","",Tablas!C1016)</f>
        <v>AMORTIGUADOR DEL IZQUIERDO</v>
      </c>
      <c r="D1018" s="1" t="str">
        <f>IF(Tablas!D1016="","",Tablas!D1016)</f>
        <v>06 - AMORTIGUADORES</v>
      </c>
      <c r="E1018" s="1" t="str">
        <f>IF(Tablas!E1016="","",Tablas!E1016)</f>
        <v>UN</v>
      </c>
      <c r="F1018" s="1">
        <f>IF(Tablas!F1016="","",Tablas!F1016)</f>
        <v>29</v>
      </c>
      <c r="G1018" s="1">
        <f>IF(Tablas!I1016="","",Tablas!I1016)</f>
        <v>19</v>
      </c>
      <c r="H1018" s="1">
        <v>3</v>
      </c>
      <c r="I1018" s="39">
        <f>IF($B1018="","",-SUMIFS(Tabla7[Cantidad],Tabla7[Código del producto],$B1018,Tabla7[Tipo de movimiento],"SALIDA",Tabla7[Mes],I$5))</f>
        <v>0</v>
      </c>
      <c r="J1018" s="39">
        <f>IF($B1018="","",-SUMIFS(Tabla7[Cantidad],Tabla7[Código del producto],$B1018,Tabla7[Tipo de movimiento],"SALIDA",Tabla7[Mes],J$5))</f>
        <v>0</v>
      </c>
      <c r="K1018" s="39">
        <f>IF($B1018="","",-SUMIFS(Tabla7[Cantidad],Tabla7[Código del producto],$B1018,Tabla7[Tipo de movimiento],"SALIDA",Tabla7[Mes],K$5))</f>
        <v>0</v>
      </c>
      <c r="L1018" s="39">
        <f>IF($B1018="","",-SUMIFS(Tabla7[Cantidad],Tabla7[Código del producto],$B1018,Tabla7[Tipo de movimiento],"SALIDA",Tabla7[Mes],L$5))</f>
        <v>0</v>
      </c>
      <c r="M1018" s="39">
        <f>IF($B1018="","",-SUMIFS(Tabla7[Cantidad],Tabla7[Código del producto],$B1018,Tabla7[Tipo de movimiento],"SALIDA",Tabla7[Mes],M$5))</f>
        <v>0</v>
      </c>
      <c r="N1018" s="39">
        <f>IF($B1018="","",-SUMIFS(Tabla7[Cantidad],Tabla7[Código del producto],$B1018,Tabla7[Tipo de movimiento],"SALIDA",Tabla7[Mes],N$5))</f>
        <v>0</v>
      </c>
      <c r="O1018" s="39">
        <f>IF($B1018="","",-SUMIFS(Tabla7[Cantidad],Tabla7[Código del producto],$B1018,Tabla7[Tipo de movimiento],"SALIDA",Tabla7[Mes],O$5))</f>
        <v>0</v>
      </c>
      <c r="P1018" s="39">
        <f>IF($B1018="","",-SUMIFS(Tabla7[Cantidad],Tabla7[Código del producto],$B1018,Tabla7[Tipo de movimiento],"SALIDA",Tabla7[Mes],P$5))</f>
        <v>0</v>
      </c>
      <c r="Q1018" s="39">
        <f t="shared" si="45"/>
        <v>0</v>
      </c>
      <c r="R1018" s="51" t="str">
        <f>IF($B1018="","",IFERROR(VLOOKUP($B1018,'ABC rotación'!$C:$G,5,0),"C"))</f>
        <v>C</v>
      </c>
      <c r="S1018" s="41">
        <f t="shared" si="46"/>
        <v>0</v>
      </c>
      <c r="T1018" s="40">
        <f t="shared" si="47"/>
        <v>0</v>
      </c>
      <c r="U1018" s="23" t="str">
        <f>IF($B1018="","",VLOOKUP($T1018,Tablas!$X$14:$Y$17,2,1))</f>
        <v>1. ROJO</v>
      </c>
    </row>
    <row r="1019" spans="2:21" x14ac:dyDescent="0.2">
      <c r="B1019" s="1">
        <f>IF(Tablas!B1017="","",Tablas!B1017)</f>
        <v>301014</v>
      </c>
      <c r="C1019" s="1" t="str">
        <f>IF(Tablas!C1017="","",Tablas!C1017)</f>
        <v>BALATAS DEL</v>
      </c>
      <c r="D1019" s="1" t="str">
        <f>IF(Tablas!D1017="","",Tablas!D1017)</f>
        <v>04 - FRENOS Y EMBRAGUES</v>
      </c>
      <c r="E1019" s="1" t="str">
        <f>IF(Tablas!E1017="","",Tablas!E1017)</f>
        <v>UN</v>
      </c>
      <c r="F1019" s="1">
        <f>IF(Tablas!F1017="","",Tablas!F1017)</f>
        <v>14</v>
      </c>
      <c r="G1019" s="1">
        <f>IF(Tablas!I1017="","",Tablas!I1017)</f>
        <v>46</v>
      </c>
      <c r="H1019" s="1">
        <v>0</v>
      </c>
      <c r="I1019" s="39">
        <f>IF($B1019="","",-SUMIFS(Tabla7[Cantidad],Tabla7[Código del producto],$B1019,Tabla7[Tipo de movimiento],"SALIDA",Tabla7[Mes],I$5))</f>
        <v>0</v>
      </c>
      <c r="J1019" s="39">
        <f>IF($B1019="","",-SUMIFS(Tabla7[Cantidad],Tabla7[Código del producto],$B1019,Tabla7[Tipo de movimiento],"SALIDA",Tabla7[Mes],J$5))</f>
        <v>0</v>
      </c>
      <c r="K1019" s="39">
        <f>IF($B1019="","",-SUMIFS(Tabla7[Cantidad],Tabla7[Código del producto],$B1019,Tabla7[Tipo de movimiento],"SALIDA",Tabla7[Mes],K$5))</f>
        <v>0</v>
      </c>
      <c r="L1019" s="39">
        <f>IF($B1019="","",-SUMIFS(Tabla7[Cantidad],Tabla7[Código del producto],$B1019,Tabla7[Tipo de movimiento],"SALIDA",Tabla7[Mes],L$5))</f>
        <v>13</v>
      </c>
      <c r="M1019" s="39">
        <f>IF($B1019="","",-SUMIFS(Tabla7[Cantidad],Tabla7[Código del producto],$B1019,Tabla7[Tipo de movimiento],"SALIDA",Tabla7[Mes],M$5))</f>
        <v>19</v>
      </c>
      <c r="N1019" s="39">
        <f>IF($B1019="","",-SUMIFS(Tabla7[Cantidad],Tabla7[Código del producto],$B1019,Tabla7[Tipo de movimiento],"SALIDA",Tabla7[Mes],N$5))</f>
        <v>0</v>
      </c>
      <c r="O1019" s="39">
        <f>IF($B1019="","",-SUMIFS(Tabla7[Cantidad],Tabla7[Código del producto],$B1019,Tabla7[Tipo de movimiento],"SALIDA",Tabla7[Mes],O$5))</f>
        <v>14</v>
      </c>
      <c r="P1019" s="39">
        <f>IF($B1019="","",-SUMIFS(Tabla7[Cantidad],Tabla7[Código del producto],$B1019,Tabla7[Tipo de movimiento],"SALIDA",Tabla7[Mes],P$5))</f>
        <v>0</v>
      </c>
      <c r="Q1019" s="39">
        <f t="shared" si="45"/>
        <v>4.666666666666667</v>
      </c>
      <c r="R1019" s="51" t="str">
        <f>IF($B1019="","",IFERROR(VLOOKUP($B1019,'ABC rotación'!$C:$G,5,0),"C"))</f>
        <v>B</v>
      </c>
      <c r="S1019" s="41">
        <f t="shared" si="46"/>
        <v>0</v>
      </c>
      <c r="T1019" s="40">
        <f t="shared" si="47"/>
        <v>0</v>
      </c>
      <c r="U1019" s="23" t="str">
        <f>IF($B1019="","",VLOOKUP($T1019,Tablas!$X$14:$Y$17,2,1))</f>
        <v>1. ROJO</v>
      </c>
    </row>
    <row r="1020" spans="2:21" x14ac:dyDescent="0.2">
      <c r="B1020" s="1">
        <f>IF(Tablas!B1018="","",Tablas!B1018)</f>
        <v>301015</v>
      </c>
      <c r="C1020" s="1" t="str">
        <f>IF(Tablas!C1018="","",Tablas!C1018)</f>
        <v>SENSOR DE COMBUSTIBLE</v>
      </c>
      <c r="D1020" s="1" t="str">
        <f>IF(Tablas!D1018="","",Tablas!D1018)</f>
        <v>03 - FILTROS</v>
      </c>
      <c r="E1020" s="1" t="str">
        <f>IF(Tablas!E1018="","",Tablas!E1018)</f>
        <v>UN</v>
      </c>
      <c r="F1020" s="1">
        <f>IF(Tablas!F1018="","",Tablas!F1018)</f>
        <v>25</v>
      </c>
      <c r="G1020" s="1">
        <f>IF(Tablas!I1018="","",Tablas!I1018)</f>
        <v>31</v>
      </c>
      <c r="H1020" s="1">
        <v>0</v>
      </c>
      <c r="I1020" s="39">
        <f>IF($B1020="","",-SUMIFS(Tabla7[Cantidad],Tabla7[Código del producto],$B1020,Tabla7[Tipo de movimiento],"SALIDA",Tabla7[Mes],I$5))</f>
        <v>0</v>
      </c>
      <c r="J1020" s="39">
        <f>IF($B1020="","",-SUMIFS(Tabla7[Cantidad],Tabla7[Código del producto],$B1020,Tabla7[Tipo de movimiento],"SALIDA",Tabla7[Mes],J$5))</f>
        <v>0</v>
      </c>
      <c r="K1020" s="39">
        <f>IF($B1020="","",-SUMIFS(Tabla7[Cantidad],Tabla7[Código del producto],$B1020,Tabla7[Tipo de movimiento],"SALIDA",Tabla7[Mes],K$5))</f>
        <v>0</v>
      </c>
      <c r="L1020" s="39">
        <f>IF($B1020="","",-SUMIFS(Tabla7[Cantidad],Tabla7[Código del producto],$B1020,Tabla7[Tipo de movimiento],"SALIDA",Tabla7[Mes],L$5))</f>
        <v>0</v>
      </c>
      <c r="M1020" s="39">
        <f>IF($B1020="","",-SUMIFS(Tabla7[Cantidad],Tabla7[Código del producto],$B1020,Tabla7[Tipo de movimiento],"SALIDA",Tabla7[Mes],M$5))</f>
        <v>0</v>
      </c>
      <c r="N1020" s="39">
        <f>IF($B1020="","",-SUMIFS(Tabla7[Cantidad],Tabla7[Código del producto],$B1020,Tabla7[Tipo de movimiento],"SALIDA",Tabla7[Mes],N$5))</f>
        <v>0</v>
      </c>
      <c r="O1020" s="39">
        <f>IF($B1020="","",-SUMIFS(Tabla7[Cantidad],Tabla7[Código del producto],$B1020,Tabla7[Tipo de movimiento],"SALIDA",Tabla7[Mes],O$5))</f>
        <v>13</v>
      </c>
      <c r="P1020" s="39">
        <f>IF($B1020="","",-SUMIFS(Tabla7[Cantidad],Tabla7[Código del producto],$B1020,Tabla7[Tipo de movimiento],"SALIDA",Tabla7[Mes],P$5))</f>
        <v>13</v>
      </c>
      <c r="Q1020" s="39">
        <f t="shared" si="45"/>
        <v>8.6666666666666661</v>
      </c>
      <c r="R1020" s="51" t="str">
        <f>IF($B1020="","",IFERROR(VLOOKUP($B1020,'ABC rotación'!$C:$G,5,0),"C"))</f>
        <v>C</v>
      </c>
      <c r="S1020" s="41">
        <f t="shared" si="46"/>
        <v>0</v>
      </c>
      <c r="T1020" s="40">
        <f t="shared" si="47"/>
        <v>0</v>
      </c>
      <c r="U1020" s="23" t="str">
        <f>IF($B1020="","",VLOOKUP($T1020,Tablas!$X$14:$Y$17,2,1))</f>
        <v>1. ROJO</v>
      </c>
    </row>
    <row r="1021" spans="2:21" x14ac:dyDescent="0.2">
      <c r="B1021" s="1">
        <f>IF(Tablas!B1019="","",Tablas!B1019)</f>
        <v>301016</v>
      </c>
      <c r="C1021" s="1" t="str">
        <f>IF(Tablas!C1019="","",Tablas!C1019)</f>
        <v>BALERO RADIAL BOLA,6001</v>
      </c>
      <c r="D1021" s="1" t="str">
        <f>IF(Tablas!D1019="","",Tablas!D1019)</f>
        <v>04 - FRENOS Y EMBRAGUES</v>
      </c>
      <c r="E1021" s="1" t="str">
        <f>IF(Tablas!E1019="","",Tablas!E1019)</f>
        <v>UN</v>
      </c>
      <c r="F1021" s="1">
        <f>IF(Tablas!F1019="","",Tablas!F1019)</f>
        <v>18</v>
      </c>
      <c r="G1021" s="1">
        <f>IF(Tablas!I1019="","",Tablas!I1019)</f>
        <v>23</v>
      </c>
      <c r="H1021" s="1">
        <v>4</v>
      </c>
      <c r="I1021" s="39">
        <f>IF($B1021="","",-SUMIFS(Tabla7[Cantidad],Tabla7[Código del producto],$B1021,Tabla7[Tipo de movimiento],"SALIDA",Tabla7[Mes],I$5))</f>
        <v>14</v>
      </c>
      <c r="J1021" s="39">
        <f>IF($B1021="","",-SUMIFS(Tabla7[Cantidad],Tabla7[Código del producto],$B1021,Tabla7[Tipo de movimiento],"SALIDA",Tabla7[Mes],J$5))</f>
        <v>0</v>
      </c>
      <c r="K1021" s="39">
        <f>IF($B1021="","",-SUMIFS(Tabla7[Cantidad],Tabla7[Código del producto],$B1021,Tabla7[Tipo de movimiento],"SALIDA",Tabla7[Mes],K$5))</f>
        <v>0</v>
      </c>
      <c r="L1021" s="39">
        <f>IF($B1021="","",-SUMIFS(Tabla7[Cantidad],Tabla7[Código del producto],$B1021,Tabla7[Tipo de movimiento],"SALIDA",Tabla7[Mes],L$5))</f>
        <v>14</v>
      </c>
      <c r="M1021" s="39">
        <f>IF($B1021="","",-SUMIFS(Tabla7[Cantidad],Tabla7[Código del producto],$B1021,Tabla7[Tipo de movimiento],"SALIDA",Tabla7[Mes],M$5))</f>
        <v>0</v>
      </c>
      <c r="N1021" s="39">
        <f>IF($B1021="","",-SUMIFS(Tabla7[Cantidad],Tabla7[Código del producto],$B1021,Tabla7[Tipo de movimiento],"SALIDA",Tabla7[Mes],N$5))</f>
        <v>0</v>
      </c>
      <c r="O1021" s="39">
        <f>IF($B1021="","",-SUMIFS(Tabla7[Cantidad],Tabla7[Código del producto],$B1021,Tabla7[Tipo de movimiento],"SALIDA",Tabla7[Mes],O$5))</f>
        <v>5</v>
      </c>
      <c r="P1021" s="39">
        <f>IF($B1021="","",-SUMIFS(Tabla7[Cantidad],Tabla7[Código del producto],$B1021,Tabla7[Tipo de movimiento],"SALIDA",Tabla7[Mes],P$5))</f>
        <v>0</v>
      </c>
      <c r="Q1021" s="39">
        <f t="shared" si="45"/>
        <v>1.6666666666666667</v>
      </c>
      <c r="R1021" s="51" t="str">
        <f>IF($B1021="","",IFERROR(VLOOKUP($B1021,'ABC rotación'!$C:$G,5,0),"C"))</f>
        <v>A</v>
      </c>
      <c r="S1021" s="41">
        <f t="shared" si="46"/>
        <v>72</v>
      </c>
      <c r="T1021" s="40">
        <f t="shared" si="47"/>
        <v>4</v>
      </c>
      <c r="U1021" s="23" t="str">
        <f>IF($B1021="","",VLOOKUP($T1021,Tablas!$X$14:$Y$17,2,1))</f>
        <v>4. NEGRO</v>
      </c>
    </row>
    <row r="1022" spans="2:21" x14ac:dyDescent="0.2">
      <c r="B1022" s="1">
        <f>IF(Tablas!B1020="","",Tablas!B1020)</f>
        <v>301017</v>
      </c>
      <c r="C1022" s="1" t="str">
        <f>IF(Tablas!C1020="","",Tablas!C1020)</f>
        <v>ROLDANA DE PRESION,20*37*26(D1</v>
      </c>
      <c r="D1022" s="1" t="str">
        <f>IF(Tablas!D1020="","",Tablas!D1020)</f>
        <v>04 - FRENOS Y EMBRAGUES</v>
      </c>
      <c r="E1022" s="1" t="str">
        <f>IF(Tablas!E1020="","",Tablas!E1020)</f>
        <v>UN</v>
      </c>
      <c r="F1022" s="1">
        <f>IF(Tablas!F1020="","",Tablas!F1020)</f>
        <v>24</v>
      </c>
      <c r="G1022" s="1">
        <f>IF(Tablas!I1020="","",Tablas!I1020)</f>
        <v>27</v>
      </c>
      <c r="H1022" s="1">
        <v>0</v>
      </c>
      <c r="I1022" s="39">
        <f>IF($B1022="","",-SUMIFS(Tabla7[Cantidad],Tabla7[Código del producto],$B1022,Tabla7[Tipo de movimiento],"SALIDA",Tabla7[Mes],I$5))</f>
        <v>0</v>
      </c>
      <c r="J1022" s="39">
        <f>IF($B1022="","",-SUMIFS(Tabla7[Cantidad],Tabla7[Código del producto],$B1022,Tabla7[Tipo de movimiento],"SALIDA",Tabla7[Mes],J$5))</f>
        <v>0</v>
      </c>
      <c r="K1022" s="39">
        <f>IF($B1022="","",-SUMIFS(Tabla7[Cantidad],Tabla7[Código del producto],$B1022,Tabla7[Tipo de movimiento],"SALIDA",Tabla7[Mes],K$5))</f>
        <v>0</v>
      </c>
      <c r="L1022" s="39">
        <f>IF($B1022="","",-SUMIFS(Tabla7[Cantidad],Tabla7[Código del producto],$B1022,Tabla7[Tipo de movimiento],"SALIDA",Tabla7[Mes],L$5))</f>
        <v>0</v>
      </c>
      <c r="M1022" s="39">
        <f>IF($B1022="","",-SUMIFS(Tabla7[Cantidad],Tabla7[Código del producto],$B1022,Tabla7[Tipo de movimiento],"SALIDA",Tabla7[Mes],M$5))</f>
        <v>0</v>
      </c>
      <c r="N1022" s="39">
        <f>IF($B1022="","",-SUMIFS(Tabla7[Cantidad],Tabla7[Código del producto],$B1022,Tabla7[Tipo de movimiento],"SALIDA",Tabla7[Mes],N$5))</f>
        <v>0</v>
      </c>
      <c r="O1022" s="39">
        <f>IF($B1022="","",-SUMIFS(Tabla7[Cantidad],Tabla7[Código del producto],$B1022,Tabla7[Tipo de movimiento],"SALIDA",Tabla7[Mes],O$5))</f>
        <v>0</v>
      </c>
      <c r="P1022" s="39">
        <f>IF($B1022="","",-SUMIFS(Tabla7[Cantidad],Tabla7[Código del producto],$B1022,Tabla7[Tipo de movimiento],"SALIDA",Tabla7[Mes],P$5))</f>
        <v>0</v>
      </c>
      <c r="Q1022" s="39">
        <f t="shared" si="45"/>
        <v>0</v>
      </c>
      <c r="R1022" s="51" t="str">
        <f>IF($B1022="","",IFERROR(VLOOKUP($B1022,'ABC rotación'!$C:$G,5,0),"C"))</f>
        <v>C</v>
      </c>
      <c r="S1022" s="41">
        <f t="shared" si="46"/>
        <v>0</v>
      </c>
      <c r="T1022" s="40">
        <f t="shared" si="47"/>
        <v>0</v>
      </c>
      <c r="U1022" s="23" t="str">
        <f>IF($B1022="","",VLOOKUP($T1022,Tablas!$X$14:$Y$17,2,1))</f>
        <v>1. ROJO</v>
      </c>
    </row>
    <row r="1023" spans="2:21" x14ac:dyDescent="0.2">
      <c r="B1023" s="1">
        <f>IF(Tablas!B1021="","",Tablas!B1021)</f>
        <v>301018</v>
      </c>
      <c r="C1023" s="1" t="str">
        <f>IF(Tablas!C1021="","",Tablas!C1021)</f>
        <v>VARILLA SEPARADORA</v>
      </c>
      <c r="D1023" s="1" t="str">
        <f>IF(Tablas!D1021="","",Tablas!D1021)</f>
        <v>04 - FRENOS Y EMBRAGUES</v>
      </c>
      <c r="E1023" s="1" t="str">
        <f>IF(Tablas!E1021="","",Tablas!E1021)</f>
        <v>UN</v>
      </c>
      <c r="F1023" s="1">
        <f>IF(Tablas!F1021="","",Tablas!F1021)</f>
        <v>19</v>
      </c>
      <c r="G1023" s="1">
        <f>IF(Tablas!I1021="","",Tablas!I1021)</f>
        <v>6</v>
      </c>
      <c r="H1023" s="1">
        <v>8</v>
      </c>
      <c r="I1023" s="39">
        <f>IF($B1023="","",-SUMIFS(Tabla7[Cantidad],Tabla7[Código del producto],$B1023,Tabla7[Tipo de movimiento],"SALIDA",Tabla7[Mes],I$5))</f>
        <v>0</v>
      </c>
      <c r="J1023" s="39">
        <f>IF($B1023="","",-SUMIFS(Tabla7[Cantidad],Tabla7[Código del producto],$B1023,Tabla7[Tipo de movimiento],"SALIDA",Tabla7[Mes],J$5))</f>
        <v>14</v>
      </c>
      <c r="K1023" s="39">
        <f>IF($B1023="","",-SUMIFS(Tabla7[Cantidad],Tabla7[Código del producto],$B1023,Tabla7[Tipo de movimiento],"SALIDA",Tabla7[Mes],K$5))</f>
        <v>0</v>
      </c>
      <c r="L1023" s="39">
        <f>IF($B1023="","",-SUMIFS(Tabla7[Cantidad],Tabla7[Código del producto],$B1023,Tabla7[Tipo de movimiento],"SALIDA",Tabla7[Mes],L$5))</f>
        <v>0</v>
      </c>
      <c r="M1023" s="39">
        <f>IF($B1023="","",-SUMIFS(Tabla7[Cantidad],Tabla7[Código del producto],$B1023,Tabla7[Tipo de movimiento],"SALIDA",Tabla7[Mes],M$5))</f>
        <v>0</v>
      </c>
      <c r="N1023" s="39">
        <f>IF($B1023="","",-SUMIFS(Tabla7[Cantidad],Tabla7[Código del producto],$B1023,Tabla7[Tipo de movimiento],"SALIDA",Tabla7[Mes],N$5))</f>
        <v>0</v>
      </c>
      <c r="O1023" s="39">
        <f>IF($B1023="","",-SUMIFS(Tabla7[Cantidad],Tabla7[Código del producto],$B1023,Tabla7[Tipo de movimiento],"SALIDA",Tabla7[Mes],O$5))</f>
        <v>7</v>
      </c>
      <c r="P1023" s="39">
        <f>IF($B1023="","",-SUMIFS(Tabla7[Cantidad],Tabla7[Código del producto],$B1023,Tabla7[Tipo de movimiento],"SALIDA",Tabla7[Mes],P$5))</f>
        <v>0</v>
      </c>
      <c r="Q1023" s="39">
        <f t="shared" si="45"/>
        <v>2.3333333333333335</v>
      </c>
      <c r="R1023" s="51" t="str">
        <f>IF($B1023="","",IFERROR(VLOOKUP($B1023,'ABC rotación'!$C:$G,5,0),"C"))</f>
        <v>A</v>
      </c>
      <c r="S1023" s="41">
        <f t="shared" si="46"/>
        <v>102.85714285714285</v>
      </c>
      <c r="T1023" s="40">
        <f t="shared" si="47"/>
        <v>5.4135338345864659</v>
      </c>
      <c r="U1023" s="23" t="str">
        <f>IF($B1023="","",VLOOKUP($T1023,Tablas!$X$14:$Y$17,2,1))</f>
        <v>4. NEGRO</v>
      </c>
    </row>
    <row r="1024" spans="2:21" x14ac:dyDescent="0.2">
      <c r="B1024" s="1">
        <f>IF(Tablas!B1022="","",Tablas!B1022)</f>
        <v>301019</v>
      </c>
      <c r="C1024" s="1" t="str">
        <f>IF(Tablas!C1022="","",Tablas!C1022)</f>
        <v>EMPAQUETADURA DEL MULTIPLE</v>
      </c>
      <c r="D1024" s="1" t="str">
        <f>IF(Tablas!D1022="","",Tablas!D1022)</f>
        <v>09 - PARTES DE MOTOR</v>
      </c>
      <c r="E1024" s="1" t="str">
        <f>IF(Tablas!E1022="","",Tablas!E1022)</f>
        <v>UN</v>
      </c>
      <c r="F1024" s="1">
        <f>IF(Tablas!F1022="","",Tablas!F1022)</f>
        <v>10</v>
      </c>
      <c r="G1024" s="1">
        <f>IF(Tablas!I1022="","",Tablas!I1022)</f>
        <v>34</v>
      </c>
      <c r="H1024" s="1">
        <v>1</v>
      </c>
      <c r="I1024" s="39">
        <f>IF($B1024="","",-SUMIFS(Tabla7[Cantidad],Tabla7[Código del producto],$B1024,Tabla7[Tipo de movimiento],"SALIDA",Tabla7[Mes],I$5))</f>
        <v>0</v>
      </c>
      <c r="J1024" s="39">
        <f>IF($B1024="","",-SUMIFS(Tabla7[Cantidad],Tabla7[Código del producto],$B1024,Tabla7[Tipo de movimiento],"SALIDA",Tabla7[Mes],J$5))</f>
        <v>0</v>
      </c>
      <c r="K1024" s="39">
        <f>IF($B1024="","",-SUMIFS(Tabla7[Cantidad],Tabla7[Código del producto],$B1024,Tabla7[Tipo de movimiento],"SALIDA",Tabla7[Mes],K$5))</f>
        <v>0</v>
      </c>
      <c r="L1024" s="39">
        <f>IF($B1024="","",-SUMIFS(Tabla7[Cantidad],Tabla7[Código del producto],$B1024,Tabla7[Tipo de movimiento],"SALIDA",Tabla7[Mes],L$5))</f>
        <v>0</v>
      </c>
      <c r="M1024" s="39">
        <f>IF($B1024="","",-SUMIFS(Tabla7[Cantidad],Tabla7[Código del producto],$B1024,Tabla7[Tipo de movimiento],"SALIDA",Tabla7[Mes],M$5))</f>
        <v>0</v>
      </c>
      <c r="N1024" s="39">
        <f>IF($B1024="","",-SUMIFS(Tabla7[Cantidad],Tabla7[Código del producto],$B1024,Tabla7[Tipo de movimiento],"SALIDA",Tabla7[Mes],N$5))</f>
        <v>0</v>
      </c>
      <c r="O1024" s="39">
        <f>IF($B1024="","",-SUMIFS(Tabla7[Cantidad],Tabla7[Código del producto],$B1024,Tabla7[Tipo de movimiento],"SALIDA",Tabla7[Mes],O$5))</f>
        <v>10</v>
      </c>
      <c r="P1024" s="39">
        <f>IF($B1024="","",-SUMIFS(Tabla7[Cantidad],Tabla7[Código del producto],$B1024,Tabla7[Tipo de movimiento],"SALIDA",Tabla7[Mes],P$5))</f>
        <v>0</v>
      </c>
      <c r="Q1024" s="39">
        <f t="shared" si="45"/>
        <v>3.3333333333333335</v>
      </c>
      <c r="R1024" s="51" t="str">
        <f>IF($B1024="","",IFERROR(VLOOKUP($B1024,'ABC rotación'!$C:$G,5,0),"C"))</f>
        <v>C</v>
      </c>
      <c r="S1024" s="41">
        <f t="shared" si="46"/>
        <v>9</v>
      </c>
      <c r="T1024" s="40">
        <f t="shared" si="47"/>
        <v>0.9</v>
      </c>
      <c r="U1024" s="23" t="str">
        <f>IF($B1024="","",VLOOKUP($T1024,Tablas!$X$14:$Y$17,2,1))</f>
        <v>2. AMARILLO</v>
      </c>
    </row>
    <row r="1025" spans="2:21" x14ac:dyDescent="0.2">
      <c r="B1025" s="1">
        <f>IF(Tablas!B1023="","",Tablas!B1023)</f>
        <v>301020</v>
      </c>
      <c r="C1025" s="1" t="str">
        <f>IF(Tablas!C1023="","",Tablas!C1023)</f>
        <v>JUEGO DE LLAVES</v>
      </c>
      <c r="D1025" s="1" t="str">
        <f>IF(Tablas!D1023="","",Tablas!D1023)</f>
        <v>15 - MISCELANEOS</v>
      </c>
      <c r="E1025" s="1" t="str">
        <f>IF(Tablas!E1023="","",Tablas!E1023)</f>
        <v>UN</v>
      </c>
      <c r="F1025" s="1">
        <f>IF(Tablas!F1023="","",Tablas!F1023)</f>
        <v>7</v>
      </c>
      <c r="G1025" s="1">
        <f>IF(Tablas!I1023="","",Tablas!I1023)</f>
        <v>9</v>
      </c>
      <c r="H1025" s="1">
        <v>3</v>
      </c>
      <c r="I1025" s="39">
        <f>IF($B1025="","",-SUMIFS(Tabla7[Cantidad],Tabla7[Código del producto],$B1025,Tabla7[Tipo de movimiento],"SALIDA",Tabla7[Mes],I$5))</f>
        <v>18</v>
      </c>
      <c r="J1025" s="39">
        <f>IF($B1025="","",-SUMIFS(Tabla7[Cantidad],Tabla7[Código del producto],$B1025,Tabla7[Tipo de movimiento],"SALIDA",Tabla7[Mes],J$5))</f>
        <v>0</v>
      </c>
      <c r="K1025" s="39">
        <f>IF($B1025="","",-SUMIFS(Tabla7[Cantidad],Tabla7[Código del producto],$B1025,Tabla7[Tipo de movimiento],"SALIDA",Tabla7[Mes],K$5))</f>
        <v>0</v>
      </c>
      <c r="L1025" s="39">
        <f>IF($B1025="","",-SUMIFS(Tabla7[Cantidad],Tabla7[Código del producto],$B1025,Tabla7[Tipo de movimiento],"SALIDA",Tabla7[Mes],L$5))</f>
        <v>0</v>
      </c>
      <c r="M1025" s="39">
        <f>IF($B1025="","",-SUMIFS(Tabla7[Cantidad],Tabla7[Código del producto],$B1025,Tabla7[Tipo de movimiento],"SALIDA",Tabla7[Mes],M$5))</f>
        <v>0</v>
      </c>
      <c r="N1025" s="39">
        <f>IF($B1025="","",-SUMIFS(Tabla7[Cantidad],Tabla7[Código del producto],$B1025,Tabla7[Tipo de movimiento],"SALIDA",Tabla7[Mes],N$5))</f>
        <v>7</v>
      </c>
      <c r="O1025" s="39">
        <f>IF($B1025="","",-SUMIFS(Tabla7[Cantidad],Tabla7[Código del producto],$B1025,Tabla7[Tipo de movimiento],"SALIDA",Tabla7[Mes],O$5))</f>
        <v>0</v>
      </c>
      <c r="P1025" s="39">
        <f>IF($B1025="","",-SUMIFS(Tabla7[Cantidad],Tabla7[Código del producto],$B1025,Tabla7[Tipo de movimiento],"SALIDA",Tabla7[Mes],P$5))</f>
        <v>18</v>
      </c>
      <c r="Q1025" s="39">
        <f t="shared" si="45"/>
        <v>8.3333333333333339</v>
      </c>
      <c r="R1025" s="51" t="str">
        <f>IF($B1025="","",IFERROR(VLOOKUP($B1025,'ABC rotación'!$C:$G,5,0),"C"))</f>
        <v>A</v>
      </c>
      <c r="S1025" s="41">
        <f t="shared" si="46"/>
        <v>10.799999999999999</v>
      </c>
      <c r="T1025" s="40">
        <f t="shared" si="47"/>
        <v>1.5428571428571427</v>
      </c>
      <c r="U1025" s="23" t="str">
        <f>IF($B1025="","",VLOOKUP($T1025,Tablas!$X$14:$Y$17,2,1))</f>
        <v>3. VERDE</v>
      </c>
    </row>
    <row r="1026" spans="2:21" x14ac:dyDescent="0.2">
      <c r="B1026" s="1">
        <f>IF(Tablas!B1024="","",Tablas!B1024)</f>
        <v>301021</v>
      </c>
      <c r="C1026" s="1" t="str">
        <f>IF(Tablas!C1024="","",Tablas!C1024)</f>
        <v>MICA PARABRISAS DER</v>
      </c>
      <c r="D1026" s="1" t="str">
        <f>IF(Tablas!D1024="","",Tablas!D1024)</f>
        <v>05 - COLISION</v>
      </c>
      <c r="E1026" s="1" t="str">
        <f>IF(Tablas!E1024="","",Tablas!E1024)</f>
        <v>UN</v>
      </c>
      <c r="F1026" s="1">
        <f>IF(Tablas!F1024="","",Tablas!F1024)</f>
        <v>7</v>
      </c>
      <c r="G1026" s="1">
        <f>IF(Tablas!I1024="","",Tablas!I1024)</f>
        <v>41</v>
      </c>
      <c r="H1026" s="1">
        <v>10</v>
      </c>
      <c r="I1026" s="39">
        <f>IF($B1026="","",-SUMIFS(Tabla7[Cantidad],Tabla7[Código del producto],$B1026,Tabla7[Tipo de movimiento],"SALIDA",Tabla7[Mes],I$5))</f>
        <v>0</v>
      </c>
      <c r="J1026" s="39">
        <f>IF($B1026="","",-SUMIFS(Tabla7[Cantidad],Tabla7[Código del producto],$B1026,Tabla7[Tipo de movimiento],"SALIDA",Tabla7[Mes],J$5))</f>
        <v>0</v>
      </c>
      <c r="K1026" s="39">
        <f>IF($B1026="","",-SUMIFS(Tabla7[Cantidad],Tabla7[Código del producto],$B1026,Tabla7[Tipo de movimiento],"SALIDA",Tabla7[Mes],K$5))</f>
        <v>0</v>
      </c>
      <c r="L1026" s="39">
        <f>IF($B1026="","",-SUMIFS(Tabla7[Cantidad],Tabla7[Código del producto],$B1026,Tabla7[Tipo de movimiento],"SALIDA",Tabla7[Mes],L$5))</f>
        <v>0</v>
      </c>
      <c r="M1026" s="39">
        <f>IF($B1026="","",-SUMIFS(Tabla7[Cantidad],Tabla7[Código del producto],$B1026,Tabla7[Tipo de movimiento],"SALIDA",Tabla7[Mes],M$5))</f>
        <v>6</v>
      </c>
      <c r="N1026" s="39">
        <f>IF($B1026="","",-SUMIFS(Tabla7[Cantidad],Tabla7[Código del producto],$B1026,Tabla7[Tipo de movimiento],"SALIDA",Tabla7[Mes],N$5))</f>
        <v>0</v>
      </c>
      <c r="O1026" s="39">
        <f>IF($B1026="","",-SUMIFS(Tabla7[Cantidad],Tabla7[Código del producto],$B1026,Tabla7[Tipo de movimiento],"SALIDA",Tabla7[Mes],O$5))</f>
        <v>0</v>
      </c>
      <c r="P1026" s="39">
        <f>IF($B1026="","",-SUMIFS(Tabla7[Cantidad],Tabla7[Código del producto],$B1026,Tabla7[Tipo de movimiento],"SALIDA",Tabla7[Mes],P$5))</f>
        <v>0</v>
      </c>
      <c r="Q1026" s="39">
        <f t="shared" si="45"/>
        <v>0</v>
      </c>
      <c r="R1026" s="51" t="str">
        <f>IF($B1026="","",IFERROR(VLOOKUP($B1026,'ABC rotación'!$C:$G,5,0),"C"))</f>
        <v>C</v>
      </c>
      <c r="S1026" s="41">
        <f t="shared" si="46"/>
        <v>0</v>
      </c>
      <c r="T1026" s="40">
        <f t="shared" si="47"/>
        <v>0</v>
      </c>
      <c r="U1026" s="23" t="str">
        <f>IF($B1026="","",VLOOKUP($T1026,Tablas!$X$14:$Y$17,2,1))</f>
        <v>1. ROJO</v>
      </c>
    </row>
    <row r="1027" spans="2:21" x14ac:dyDescent="0.2">
      <c r="B1027" s="1">
        <f>IF(Tablas!B1025="","",Tablas!B1025)</f>
        <v>301022</v>
      </c>
      <c r="C1027" s="1" t="str">
        <f>IF(Tablas!C1025="","",Tablas!C1025)</f>
        <v>ENGRANE DE POTENCIA FINAL</v>
      </c>
      <c r="D1027" s="1" t="str">
        <f>IF(Tablas!D1025="","",Tablas!D1025)</f>
        <v>13 - TRACCION</v>
      </c>
      <c r="E1027" s="1" t="str">
        <f>IF(Tablas!E1025="","",Tablas!E1025)</f>
        <v>UN</v>
      </c>
      <c r="F1027" s="1">
        <f>IF(Tablas!F1025="","",Tablas!F1025)</f>
        <v>10</v>
      </c>
      <c r="G1027" s="1">
        <f>IF(Tablas!I1025="","",Tablas!I1025)</f>
        <v>36</v>
      </c>
      <c r="H1027" s="1">
        <v>4</v>
      </c>
      <c r="I1027" s="39">
        <f>IF($B1027="","",-SUMIFS(Tabla7[Cantidad],Tabla7[Código del producto],$B1027,Tabla7[Tipo de movimiento],"SALIDA",Tabla7[Mes],I$5))</f>
        <v>0</v>
      </c>
      <c r="J1027" s="39">
        <f>IF($B1027="","",-SUMIFS(Tabla7[Cantidad],Tabla7[Código del producto],$B1027,Tabla7[Tipo de movimiento],"SALIDA",Tabla7[Mes],J$5))</f>
        <v>11</v>
      </c>
      <c r="K1027" s="39">
        <f>IF($B1027="","",-SUMIFS(Tabla7[Cantidad],Tabla7[Código del producto],$B1027,Tabla7[Tipo de movimiento],"SALIDA",Tabla7[Mes],K$5))</f>
        <v>20</v>
      </c>
      <c r="L1027" s="39">
        <f>IF($B1027="","",-SUMIFS(Tabla7[Cantidad],Tabla7[Código del producto],$B1027,Tabla7[Tipo de movimiento],"SALIDA",Tabla7[Mes],L$5))</f>
        <v>0</v>
      </c>
      <c r="M1027" s="39">
        <f>IF($B1027="","",-SUMIFS(Tabla7[Cantidad],Tabla7[Código del producto],$B1027,Tabla7[Tipo de movimiento],"SALIDA",Tabla7[Mes],M$5))</f>
        <v>0</v>
      </c>
      <c r="N1027" s="39">
        <f>IF($B1027="","",-SUMIFS(Tabla7[Cantidad],Tabla7[Código del producto],$B1027,Tabla7[Tipo de movimiento],"SALIDA",Tabla7[Mes],N$5))</f>
        <v>0</v>
      </c>
      <c r="O1027" s="39">
        <f>IF($B1027="","",-SUMIFS(Tabla7[Cantidad],Tabla7[Código del producto],$B1027,Tabla7[Tipo de movimiento],"SALIDA",Tabla7[Mes],O$5))</f>
        <v>0</v>
      </c>
      <c r="P1027" s="39">
        <f>IF($B1027="","",-SUMIFS(Tabla7[Cantidad],Tabla7[Código del producto],$B1027,Tabla7[Tipo de movimiento],"SALIDA",Tabla7[Mes],P$5))</f>
        <v>0</v>
      </c>
      <c r="Q1027" s="39">
        <f t="shared" si="45"/>
        <v>0</v>
      </c>
      <c r="R1027" s="51" t="str">
        <f>IF($B1027="","",IFERROR(VLOOKUP($B1027,'ABC rotación'!$C:$G,5,0),"C"))</f>
        <v>B</v>
      </c>
      <c r="S1027" s="41">
        <f t="shared" si="46"/>
        <v>0</v>
      </c>
      <c r="T1027" s="40">
        <f t="shared" si="47"/>
        <v>0</v>
      </c>
      <c r="U1027" s="23" t="str">
        <f>IF($B1027="","",VLOOKUP($T1027,Tablas!$X$14:$Y$17,2,1))</f>
        <v>1. ROJO</v>
      </c>
    </row>
    <row r="1028" spans="2:21" x14ac:dyDescent="0.2">
      <c r="B1028" s="1">
        <f>IF(Tablas!B1026="","",Tablas!B1026)</f>
        <v>301023</v>
      </c>
      <c r="C1028" s="1" t="str">
        <f>IF(Tablas!C1026="","",Tablas!C1026)</f>
        <v>COJIN DE CODERAS</v>
      </c>
      <c r="D1028" s="1" t="str">
        <f>IF(Tablas!D1026="","",Tablas!D1026)</f>
        <v>15 - MISCELANEOS</v>
      </c>
      <c r="E1028" s="1" t="str">
        <f>IF(Tablas!E1026="","",Tablas!E1026)</f>
        <v>UN</v>
      </c>
      <c r="F1028" s="1">
        <f>IF(Tablas!F1026="","",Tablas!F1026)</f>
        <v>16</v>
      </c>
      <c r="G1028" s="1">
        <f>IF(Tablas!I1026="","",Tablas!I1026)</f>
        <v>7</v>
      </c>
      <c r="H1028" s="1">
        <v>0</v>
      </c>
      <c r="I1028" s="39">
        <f>IF($B1028="","",-SUMIFS(Tabla7[Cantidad],Tabla7[Código del producto],$B1028,Tabla7[Tipo de movimiento],"SALIDA",Tabla7[Mes],I$5))</f>
        <v>7</v>
      </c>
      <c r="J1028" s="39">
        <f>IF($B1028="","",-SUMIFS(Tabla7[Cantidad],Tabla7[Código del producto],$B1028,Tabla7[Tipo de movimiento],"SALIDA",Tabla7[Mes],J$5))</f>
        <v>0</v>
      </c>
      <c r="K1028" s="39">
        <f>IF($B1028="","",-SUMIFS(Tabla7[Cantidad],Tabla7[Código del producto],$B1028,Tabla7[Tipo de movimiento],"SALIDA",Tabla7[Mes],K$5))</f>
        <v>0</v>
      </c>
      <c r="L1028" s="39">
        <f>IF($B1028="","",-SUMIFS(Tabla7[Cantidad],Tabla7[Código del producto],$B1028,Tabla7[Tipo de movimiento],"SALIDA",Tabla7[Mes],L$5))</f>
        <v>10</v>
      </c>
      <c r="M1028" s="39">
        <f>IF($B1028="","",-SUMIFS(Tabla7[Cantidad],Tabla7[Código del producto],$B1028,Tabla7[Tipo de movimiento],"SALIDA",Tabla7[Mes],M$5))</f>
        <v>0</v>
      </c>
      <c r="N1028" s="39">
        <f>IF($B1028="","",-SUMIFS(Tabla7[Cantidad],Tabla7[Código del producto],$B1028,Tabla7[Tipo de movimiento],"SALIDA",Tabla7[Mes],N$5))</f>
        <v>0</v>
      </c>
      <c r="O1028" s="39">
        <f>IF($B1028="","",-SUMIFS(Tabla7[Cantidad],Tabla7[Código del producto],$B1028,Tabla7[Tipo de movimiento],"SALIDA",Tabla7[Mes],O$5))</f>
        <v>0</v>
      </c>
      <c r="P1028" s="39">
        <f>IF($B1028="","",-SUMIFS(Tabla7[Cantidad],Tabla7[Código del producto],$B1028,Tabla7[Tipo de movimiento],"SALIDA",Tabla7[Mes],P$5))</f>
        <v>0</v>
      </c>
      <c r="Q1028" s="39">
        <f t="shared" si="45"/>
        <v>0</v>
      </c>
      <c r="R1028" s="51" t="str">
        <f>IF($B1028="","",IFERROR(VLOOKUP($B1028,'ABC rotación'!$C:$G,5,0),"C"))</f>
        <v>A</v>
      </c>
      <c r="S1028" s="41">
        <f t="shared" si="46"/>
        <v>0</v>
      </c>
      <c r="T1028" s="40">
        <f t="shared" si="47"/>
        <v>0</v>
      </c>
      <c r="U1028" s="23" t="str">
        <f>IF($B1028="","",VLOOKUP($T1028,Tablas!$X$14:$Y$17,2,1))</f>
        <v>1. ROJO</v>
      </c>
    </row>
    <row r="1029" spans="2:21" x14ac:dyDescent="0.2">
      <c r="B1029" s="1">
        <f>IF(Tablas!B1027="","",Tablas!B1027)</f>
        <v>301024</v>
      </c>
      <c r="C1029" s="1" t="str">
        <f>IF(Tablas!C1027="","",Tablas!C1027)</f>
        <v>VIDRIO CENTRAL TEMPLADO</v>
      </c>
      <c r="D1029" s="1" t="str">
        <f>IF(Tablas!D1027="","",Tablas!D1027)</f>
        <v>05 - COLISION</v>
      </c>
      <c r="E1029" s="1" t="str">
        <f>IF(Tablas!E1027="","",Tablas!E1027)</f>
        <v>UN</v>
      </c>
      <c r="F1029" s="1">
        <f>IF(Tablas!F1027="","",Tablas!F1027)</f>
        <v>10</v>
      </c>
      <c r="G1029" s="1">
        <f>IF(Tablas!I1027="","",Tablas!I1027)</f>
        <v>13</v>
      </c>
      <c r="H1029" s="1">
        <v>1</v>
      </c>
      <c r="I1029" s="39">
        <f>IF($B1029="","",-SUMIFS(Tabla7[Cantidad],Tabla7[Código del producto],$B1029,Tabla7[Tipo de movimiento],"SALIDA",Tabla7[Mes],I$5))</f>
        <v>0</v>
      </c>
      <c r="J1029" s="39">
        <f>IF($B1029="","",-SUMIFS(Tabla7[Cantidad],Tabla7[Código del producto],$B1029,Tabla7[Tipo de movimiento],"SALIDA",Tabla7[Mes],J$5))</f>
        <v>0</v>
      </c>
      <c r="K1029" s="39">
        <f>IF($B1029="","",-SUMIFS(Tabla7[Cantidad],Tabla7[Código del producto],$B1029,Tabla7[Tipo de movimiento],"SALIDA",Tabla7[Mes],K$5))</f>
        <v>0</v>
      </c>
      <c r="L1029" s="39">
        <f>IF($B1029="","",-SUMIFS(Tabla7[Cantidad],Tabla7[Código del producto],$B1029,Tabla7[Tipo de movimiento],"SALIDA",Tabla7[Mes],L$5))</f>
        <v>0</v>
      </c>
      <c r="M1029" s="39">
        <f>IF($B1029="","",-SUMIFS(Tabla7[Cantidad],Tabla7[Código del producto],$B1029,Tabla7[Tipo de movimiento],"SALIDA",Tabla7[Mes],M$5))</f>
        <v>0</v>
      </c>
      <c r="N1029" s="39">
        <f>IF($B1029="","",-SUMIFS(Tabla7[Cantidad],Tabla7[Código del producto],$B1029,Tabla7[Tipo de movimiento],"SALIDA",Tabla7[Mes],N$5))</f>
        <v>20</v>
      </c>
      <c r="O1029" s="39">
        <f>IF($B1029="","",-SUMIFS(Tabla7[Cantidad],Tabla7[Código del producto],$B1029,Tabla7[Tipo de movimiento],"SALIDA",Tabla7[Mes],O$5))</f>
        <v>0</v>
      </c>
      <c r="P1029" s="39">
        <f>IF($B1029="","",-SUMIFS(Tabla7[Cantidad],Tabla7[Código del producto],$B1029,Tabla7[Tipo de movimiento],"SALIDA",Tabla7[Mes],P$5))</f>
        <v>0</v>
      </c>
      <c r="Q1029" s="39">
        <f t="shared" si="45"/>
        <v>6.666666666666667</v>
      </c>
      <c r="R1029" s="51" t="str">
        <f>IF($B1029="","",IFERROR(VLOOKUP($B1029,'ABC rotación'!$C:$G,5,0),"C"))</f>
        <v>B</v>
      </c>
      <c r="S1029" s="41">
        <f t="shared" si="46"/>
        <v>4.5</v>
      </c>
      <c r="T1029" s="40">
        <f t="shared" si="47"/>
        <v>0.45</v>
      </c>
      <c r="U1029" s="23" t="str">
        <f>IF($B1029="","",VLOOKUP($T1029,Tablas!$X$14:$Y$17,2,1))</f>
        <v>1. ROJO</v>
      </c>
    </row>
    <row r="1030" spans="2:21" x14ac:dyDescent="0.2">
      <c r="B1030" s="1">
        <f>IF(Tablas!B1028="","",Tablas!B1028)</f>
        <v>301025</v>
      </c>
      <c r="C1030" s="1" t="str">
        <f>IF(Tablas!C1028="","",Tablas!C1028)</f>
        <v>AMORTIGUADOR 115 (TRAS)</v>
      </c>
      <c r="D1030" s="1" t="str">
        <f>IF(Tablas!D1028="","",Tablas!D1028)</f>
        <v>06 - AMORTIGUADORES</v>
      </c>
      <c r="E1030" s="1" t="str">
        <f>IF(Tablas!E1028="","",Tablas!E1028)</f>
        <v>UN</v>
      </c>
      <c r="F1030" s="1">
        <f>IF(Tablas!F1028="","",Tablas!F1028)</f>
        <v>20</v>
      </c>
      <c r="G1030" s="1">
        <f>IF(Tablas!I1028="","",Tablas!I1028)</f>
        <v>35</v>
      </c>
      <c r="H1030" s="1">
        <v>5</v>
      </c>
      <c r="I1030" s="39">
        <f>IF($B1030="","",-SUMIFS(Tabla7[Cantidad],Tabla7[Código del producto],$B1030,Tabla7[Tipo de movimiento],"SALIDA",Tabla7[Mes],I$5))</f>
        <v>10</v>
      </c>
      <c r="J1030" s="39">
        <f>IF($B1030="","",-SUMIFS(Tabla7[Cantidad],Tabla7[Código del producto],$B1030,Tabla7[Tipo de movimiento],"SALIDA",Tabla7[Mes],J$5))</f>
        <v>16</v>
      </c>
      <c r="K1030" s="39">
        <f>IF($B1030="","",-SUMIFS(Tabla7[Cantidad],Tabla7[Código del producto],$B1030,Tabla7[Tipo de movimiento],"SALIDA",Tabla7[Mes],K$5))</f>
        <v>0</v>
      </c>
      <c r="L1030" s="39">
        <f>IF($B1030="","",-SUMIFS(Tabla7[Cantidad],Tabla7[Código del producto],$B1030,Tabla7[Tipo de movimiento],"SALIDA",Tabla7[Mes],L$5))</f>
        <v>35</v>
      </c>
      <c r="M1030" s="39">
        <f>IF($B1030="","",-SUMIFS(Tabla7[Cantidad],Tabla7[Código del producto],$B1030,Tabla7[Tipo de movimiento],"SALIDA",Tabla7[Mes],M$5))</f>
        <v>0</v>
      </c>
      <c r="N1030" s="39">
        <f>IF($B1030="","",-SUMIFS(Tabla7[Cantidad],Tabla7[Código del producto],$B1030,Tabla7[Tipo de movimiento],"SALIDA",Tabla7[Mes],N$5))</f>
        <v>0</v>
      </c>
      <c r="O1030" s="39">
        <f>IF($B1030="","",-SUMIFS(Tabla7[Cantidad],Tabla7[Código del producto],$B1030,Tabla7[Tipo de movimiento],"SALIDA",Tabla7[Mes],O$5))</f>
        <v>6</v>
      </c>
      <c r="P1030" s="39">
        <f>IF($B1030="","",-SUMIFS(Tabla7[Cantidad],Tabla7[Código del producto],$B1030,Tabla7[Tipo de movimiento],"SALIDA",Tabla7[Mes],P$5))</f>
        <v>0</v>
      </c>
      <c r="Q1030" s="39">
        <f t="shared" si="45"/>
        <v>2</v>
      </c>
      <c r="R1030" s="51" t="str">
        <f>IF($B1030="","",IFERROR(VLOOKUP($B1030,'ABC rotación'!$C:$G,5,0),"C"))</f>
        <v>A</v>
      </c>
      <c r="S1030" s="41">
        <f t="shared" si="46"/>
        <v>75</v>
      </c>
      <c r="T1030" s="40">
        <f t="shared" si="47"/>
        <v>3.75</v>
      </c>
      <c r="U1030" s="23" t="str">
        <f>IF($B1030="","",VLOOKUP($T1030,Tablas!$X$14:$Y$17,2,1))</f>
        <v>4. NEGRO</v>
      </c>
    </row>
    <row r="1031" spans="2:21" x14ac:dyDescent="0.2">
      <c r="B1031" s="1">
        <f>IF(Tablas!B1029="","",Tablas!B1029)</f>
        <v>301026</v>
      </c>
      <c r="C1031" s="1" t="str">
        <f>IF(Tablas!C1029="","",Tablas!C1029)</f>
        <v>RETROVISOR DERECHO</v>
      </c>
      <c r="D1031" s="1" t="str">
        <f>IF(Tablas!D1029="","",Tablas!D1029)</f>
        <v>05 - COLISION</v>
      </c>
      <c r="E1031" s="1" t="str">
        <f>IF(Tablas!E1029="","",Tablas!E1029)</f>
        <v>UN</v>
      </c>
      <c r="F1031" s="1">
        <f>IF(Tablas!F1029="","",Tablas!F1029)</f>
        <v>5</v>
      </c>
      <c r="G1031" s="1">
        <f>IF(Tablas!I1029="","",Tablas!I1029)</f>
        <v>22</v>
      </c>
      <c r="H1031" s="1">
        <v>3</v>
      </c>
      <c r="I1031" s="39">
        <f>IF($B1031="","",-SUMIFS(Tabla7[Cantidad],Tabla7[Código del producto],$B1031,Tabla7[Tipo de movimiento],"SALIDA",Tabla7[Mes],I$5))</f>
        <v>8</v>
      </c>
      <c r="J1031" s="39">
        <f>IF($B1031="","",-SUMIFS(Tabla7[Cantidad],Tabla7[Código del producto],$B1031,Tabla7[Tipo de movimiento],"SALIDA",Tabla7[Mes],J$5))</f>
        <v>0</v>
      </c>
      <c r="K1031" s="39">
        <f>IF($B1031="","",-SUMIFS(Tabla7[Cantidad],Tabla7[Código del producto],$B1031,Tabla7[Tipo de movimiento],"SALIDA",Tabla7[Mes],K$5))</f>
        <v>0</v>
      </c>
      <c r="L1031" s="39">
        <f>IF($B1031="","",-SUMIFS(Tabla7[Cantidad],Tabla7[Código del producto],$B1031,Tabla7[Tipo de movimiento],"SALIDA",Tabla7[Mes],L$5))</f>
        <v>9</v>
      </c>
      <c r="M1031" s="39">
        <f>IF($B1031="","",-SUMIFS(Tabla7[Cantidad],Tabla7[Código del producto],$B1031,Tabla7[Tipo de movimiento],"SALIDA",Tabla7[Mes],M$5))</f>
        <v>30</v>
      </c>
      <c r="N1031" s="39">
        <f>IF($B1031="","",-SUMIFS(Tabla7[Cantidad],Tabla7[Código del producto],$B1031,Tabla7[Tipo de movimiento],"SALIDA",Tabla7[Mes],N$5))</f>
        <v>0</v>
      </c>
      <c r="O1031" s="39">
        <f>IF($B1031="","",-SUMIFS(Tabla7[Cantidad],Tabla7[Código del producto],$B1031,Tabla7[Tipo de movimiento],"SALIDA",Tabla7[Mes],O$5))</f>
        <v>0</v>
      </c>
      <c r="P1031" s="39">
        <f>IF($B1031="","",-SUMIFS(Tabla7[Cantidad],Tabla7[Código del producto],$B1031,Tabla7[Tipo de movimiento],"SALIDA",Tabla7[Mes],P$5))</f>
        <v>16</v>
      </c>
      <c r="Q1031" s="39">
        <f t="shared" ref="Q1031:Q1094" si="48">IF($B1031="","",IFERROR(AVERAGE(N1031:P1031),0))</f>
        <v>5.333333333333333</v>
      </c>
      <c r="R1031" s="51" t="str">
        <f>IF($B1031="","",IFERROR(VLOOKUP($B1031,'ABC rotación'!$C:$G,5,0),"C"))</f>
        <v>A</v>
      </c>
      <c r="S1031" s="41">
        <f t="shared" ref="S1031:S1094" si="49">IF($B1031="","",IFERROR(H1031/Q1031*30,0))</f>
        <v>16.875</v>
      </c>
      <c r="T1031" s="40">
        <f t="shared" ref="T1031:T1094" si="50">IF($B1031="","",S1031/F1031)</f>
        <v>3.375</v>
      </c>
      <c r="U1031" s="23" t="str">
        <f>IF($B1031="","",VLOOKUP($T1031,Tablas!$X$14:$Y$17,2,1))</f>
        <v>4. NEGRO</v>
      </c>
    </row>
    <row r="1032" spans="2:21" x14ac:dyDescent="0.2">
      <c r="B1032" s="1">
        <f>IF(Tablas!B1030="","",Tablas!B1030)</f>
        <v>301027</v>
      </c>
      <c r="C1032" s="1" t="str">
        <f>IF(Tablas!C1030="","",Tablas!C1030)</f>
        <v>RETROVISOR IZQUIERDO</v>
      </c>
      <c r="D1032" s="1" t="str">
        <f>IF(Tablas!D1030="","",Tablas!D1030)</f>
        <v>05 - COLISION</v>
      </c>
      <c r="E1032" s="1" t="str">
        <f>IF(Tablas!E1030="","",Tablas!E1030)</f>
        <v>UN</v>
      </c>
      <c r="F1032" s="1">
        <f>IF(Tablas!F1030="","",Tablas!F1030)</f>
        <v>19</v>
      </c>
      <c r="G1032" s="1">
        <f>IF(Tablas!I1030="","",Tablas!I1030)</f>
        <v>45</v>
      </c>
      <c r="H1032" s="1">
        <v>1</v>
      </c>
      <c r="I1032" s="39">
        <f>IF($B1032="","",-SUMIFS(Tabla7[Cantidad],Tabla7[Código del producto],$B1032,Tabla7[Tipo de movimiento],"SALIDA",Tabla7[Mes],I$5))</f>
        <v>8</v>
      </c>
      <c r="J1032" s="39">
        <f>IF($B1032="","",-SUMIFS(Tabla7[Cantidad],Tabla7[Código del producto],$B1032,Tabla7[Tipo de movimiento],"SALIDA",Tabla7[Mes],J$5))</f>
        <v>0</v>
      </c>
      <c r="K1032" s="39">
        <f>IF($B1032="","",-SUMIFS(Tabla7[Cantidad],Tabla7[Código del producto],$B1032,Tabla7[Tipo de movimiento],"SALIDA",Tabla7[Mes],K$5))</f>
        <v>5</v>
      </c>
      <c r="L1032" s="39">
        <f>IF($B1032="","",-SUMIFS(Tabla7[Cantidad],Tabla7[Código del producto],$B1032,Tabla7[Tipo de movimiento],"SALIDA",Tabla7[Mes],L$5))</f>
        <v>34</v>
      </c>
      <c r="M1032" s="39">
        <f>IF($B1032="","",-SUMIFS(Tabla7[Cantidad],Tabla7[Código del producto],$B1032,Tabla7[Tipo de movimiento],"SALIDA",Tabla7[Mes],M$5))</f>
        <v>0</v>
      </c>
      <c r="N1032" s="39">
        <f>IF($B1032="","",-SUMIFS(Tabla7[Cantidad],Tabla7[Código del producto],$B1032,Tabla7[Tipo de movimiento],"SALIDA",Tabla7[Mes],N$5))</f>
        <v>19</v>
      </c>
      <c r="O1032" s="39">
        <f>IF($B1032="","",-SUMIFS(Tabla7[Cantidad],Tabla7[Código del producto],$B1032,Tabla7[Tipo de movimiento],"SALIDA",Tabla7[Mes],O$5))</f>
        <v>0</v>
      </c>
      <c r="P1032" s="39">
        <f>IF($B1032="","",-SUMIFS(Tabla7[Cantidad],Tabla7[Código del producto],$B1032,Tabla7[Tipo de movimiento],"SALIDA",Tabla7[Mes],P$5))</f>
        <v>0</v>
      </c>
      <c r="Q1032" s="39">
        <f t="shared" si="48"/>
        <v>6.333333333333333</v>
      </c>
      <c r="R1032" s="51" t="str">
        <f>IF($B1032="","",IFERROR(VLOOKUP($B1032,'ABC rotación'!$C:$G,5,0),"C"))</f>
        <v>A</v>
      </c>
      <c r="S1032" s="41">
        <f t="shared" si="49"/>
        <v>4.7368421052631584</v>
      </c>
      <c r="T1032" s="40">
        <f t="shared" si="50"/>
        <v>0.24930747922437677</v>
      </c>
      <c r="U1032" s="23" t="str">
        <f>IF($B1032="","",VLOOKUP($T1032,Tablas!$X$14:$Y$17,2,1))</f>
        <v>1. ROJO</v>
      </c>
    </row>
    <row r="1033" spans="2:21" x14ac:dyDescent="0.2">
      <c r="B1033" s="1">
        <f>IF(Tablas!B1031="","",Tablas!B1031)</f>
        <v>301028</v>
      </c>
      <c r="C1033" s="1" t="str">
        <f>IF(Tablas!C1031="","",Tablas!C1031)</f>
        <v>JUNTA DE CILINDRO</v>
      </c>
      <c r="D1033" s="1" t="str">
        <f>IF(Tablas!D1031="","",Tablas!D1031)</f>
        <v>09 - PARTES DE MOTOR</v>
      </c>
      <c r="E1033" s="1" t="str">
        <f>IF(Tablas!E1031="","",Tablas!E1031)</f>
        <v>UN</v>
      </c>
      <c r="F1033" s="1">
        <f>IF(Tablas!F1031="","",Tablas!F1031)</f>
        <v>28</v>
      </c>
      <c r="G1033" s="1">
        <f>IF(Tablas!I1031="","",Tablas!I1031)</f>
        <v>38</v>
      </c>
      <c r="H1033" s="1">
        <v>2</v>
      </c>
      <c r="I1033" s="39">
        <f>IF($B1033="","",-SUMIFS(Tabla7[Cantidad],Tabla7[Código del producto],$B1033,Tabla7[Tipo de movimiento],"SALIDA",Tabla7[Mes],I$5))</f>
        <v>18</v>
      </c>
      <c r="J1033" s="39">
        <f>IF($B1033="","",-SUMIFS(Tabla7[Cantidad],Tabla7[Código del producto],$B1033,Tabla7[Tipo de movimiento],"SALIDA",Tabla7[Mes],J$5))</f>
        <v>0</v>
      </c>
      <c r="K1033" s="39">
        <f>IF($B1033="","",-SUMIFS(Tabla7[Cantidad],Tabla7[Código del producto],$B1033,Tabla7[Tipo de movimiento],"SALIDA",Tabla7[Mes],K$5))</f>
        <v>0</v>
      </c>
      <c r="L1033" s="39">
        <f>IF($B1033="","",-SUMIFS(Tabla7[Cantidad],Tabla7[Código del producto],$B1033,Tabla7[Tipo de movimiento],"SALIDA",Tabla7[Mes],L$5))</f>
        <v>17</v>
      </c>
      <c r="M1033" s="39">
        <f>IF($B1033="","",-SUMIFS(Tabla7[Cantidad],Tabla7[Código del producto],$B1033,Tabla7[Tipo de movimiento],"SALIDA",Tabla7[Mes],M$5))</f>
        <v>0</v>
      </c>
      <c r="N1033" s="39">
        <f>IF($B1033="","",-SUMIFS(Tabla7[Cantidad],Tabla7[Código del producto],$B1033,Tabla7[Tipo de movimiento],"SALIDA",Tabla7[Mes],N$5))</f>
        <v>0</v>
      </c>
      <c r="O1033" s="39">
        <f>IF($B1033="","",-SUMIFS(Tabla7[Cantidad],Tabla7[Código del producto],$B1033,Tabla7[Tipo de movimiento],"SALIDA",Tabla7[Mes],O$5))</f>
        <v>0</v>
      </c>
      <c r="P1033" s="39">
        <f>IF($B1033="","",-SUMIFS(Tabla7[Cantidad],Tabla7[Código del producto],$B1033,Tabla7[Tipo de movimiento],"SALIDA",Tabla7[Mes],P$5))</f>
        <v>18</v>
      </c>
      <c r="Q1033" s="39">
        <f t="shared" si="48"/>
        <v>6</v>
      </c>
      <c r="R1033" s="51" t="str">
        <f>IF($B1033="","",IFERROR(VLOOKUP($B1033,'ABC rotación'!$C:$G,5,0),"C"))</f>
        <v>A</v>
      </c>
      <c r="S1033" s="41">
        <f t="shared" si="49"/>
        <v>10</v>
      </c>
      <c r="T1033" s="40">
        <f t="shared" si="50"/>
        <v>0.35714285714285715</v>
      </c>
      <c r="U1033" s="23" t="str">
        <f>IF($B1033="","",VLOOKUP($T1033,Tablas!$X$14:$Y$17,2,1))</f>
        <v>1. ROJO</v>
      </c>
    </row>
    <row r="1034" spans="2:21" x14ac:dyDescent="0.2">
      <c r="B1034" s="1">
        <f>IF(Tablas!B1032="","",Tablas!B1032)</f>
        <v>301029</v>
      </c>
      <c r="C1034" s="1" t="str">
        <f>IF(Tablas!C1032="","",Tablas!C1032)</f>
        <v>PASADOR DE PISTON</v>
      </c>
      <c r="D1034" s="1" t="str">
        <f>IF(Tablas!D1032="","",Tablas!D1032)</f>
        <v>09 - PARTES DE MOTOR</v>
      </c>
      <c r="E1034" s="1" t="str">
        <f>IF(Tablas!E1032="","",Tablas!E1032)</f>
        <v>UN</v>
      </c>
      <c r="F1034" s="1">
        <f>IF(Tablas!F1032="","",Tablas!F1032)</f>
        <v>18</v>
      </c>
      <c r="G1034" s="1">
        <f>IF(Tablas!I1032="","",Tablas!I1032)</f>
        <v>26</v>
      </c>
      <c r="H1034" s="1">
        <v>2</v>
      </c>
      <c r="I1034" s="39">
        <f>IF($B1034="","",-SUMIFS(Tabla7[Cantidad],Tabla7[Código del producto],$B1034,Tabla7[Tipo de movimiento],"SALIDA",Tabla7[Mes],I$5))</f>
        <v>0</v>
      </c>
      <c r="J1034" s="39">
        <f>IF($B1034="","",-SUMIFS(Tabla7[Cantidad],Tabla7[Código del producto],$B1034,Tabla7[Tipo de movimiento],"SALIDA",Tabla7[Mes],J$5))</f>
        <v>0</v>
      </c>
      <c r="K1034" s="39">
        <f>IF($B1034="","",-SUMIFS(Tabla7[Cantidad],Tabla7[Código del producto],$B1034,Tabla7[Tipo de movimiento],"SALIDA",Tabla7[Mes],K$5))</f>
        <v>32</v>
      </c>
      <c r="L1034" s="39">
        <f>IF($B1034="","",-SUMIFS(Tabla7[Cantidad],Tabla7[Código del producto],$B1034,Tabla7[Tipo de movimiento],"SALIDA",Tabla7[Mes],L$5))</f>
        <v>10</v>
      </c>
      <c r="M1034" s="39">
        <f>IF($B1034="","",-SUMIFS(Tabla7[Cantidad],Tabla7[Código del producto],$B1034,Tabla7[Tipo de movimiento],"SALIDA",Tabla7[Mes],M$5))</f>
        <v>0</v>
      </c>
      <c r="N1034" s="39">
        <f>IF($B1034="","",-SUMIFS(Tabla7[Cantidad],Tabla7[Código del producto],$B1034,Tabla7[Tipo de movimiento],"SALIDA",Tabla7[Mes],N$5))</f>
        <v>8</v>
      </c>
      <c r="O1034" s="39">
        <f>IF($B1034="","",-SUMIFS(Tabla7[Cantidad],Tabla7[Código del producto],$B1034,Tabla7[Tipo de movimiento],"SALIDA",Tabla7[Mes],O$5))</f>
        <v>12</v>
      </c>
      <c r="P1034" s="39">
        <f>IF($B1034="","",-SUMIFS(Tabla7[Cantidad],Tabla7[Código del producto],$B1034,Tabla7[Tipo de movimiento],"SALIDA",Tabla7[Mes],P$5))</f>
        <v>29</v>
      </c>
      <c r="Q1034" s="39">
        <f t="shared" si="48"/>
        <v>16.333333333333332</v>
      </c>
      <c r="R1034" s="51" t="str">
        <f>IF($B1034="","",IFERROR(VLOOKUP($B1034,'ABC rotación'!$C:$G,5,0),"C"))</f>
        <v>A</v>
      </c>
      <c r="S1034" s="41">
        <f t="shared" si="49"/>
        <v>3.6734693877551026</v>
      </c>
      <c r="T1034" s="40">
        <f t="shared" si="50"/>
        <v>0.20408163265306126</v>
      </c>
      <c r="U1034" s="23" t="str">
        <f>IF($B1034="","",VLOOKUP($T1034,Tablas!$X$14:$Y$17,2,1))</f>
        <v>1. ROJO</v>
      </c>
    </row>
    <row r="1035" spans="2:21" x14ac:dyDescent="0.2">
      <c r="B1035" s="1">
        <f>IF(Tablas!B1033="","",Tablas!B1033)</f>
        <v>301030</v>
      </c>
      <c r="C1035" s="1" t="str">
        <f>IF(Tablas!C1033="","",Tablas!C1033)</f>
        <v>PISTON</v>
      </c>
      <c r="D1035" s="1" t="str">
        <f>IF(Tablas!D1033="","",Tablas!D1033)</f>
        <v>09 - PARTES DE MOTOR</v>
      </c>
      <c r="E1035" s="1" t="str">
        <f>IF(Tablas!E1033="","",Tablas!E1033)</f>
        <v>UN</v>
      </c>
      <c r="F1035" s="1">
        <f>IF(Tablas!F1033="","",Tablas!F1033)</f>
        <v>29</v>
      </c>
      <c r="G1035" s="1">
        <f>IF(Tablas!I1033="","",Tablas!I1033)</f>
        <v>21</v>
      </c>
      <c r="H1035" s="1">
        <v>1</v>
      </c>
      <c r="I1035" s="39">
        <f>IF($B1035="","",-SUMIFS(Tabla7[Cantidad],Tabla7[Código del producto],$B1035,Tabla7[Tipo de movimiento],"SALIDA",Tabla7[Mes],I$5))</f>
        <v>6</v>
      </c>
      <c r="J1035" s="39">
        <f>IF($B1035="","",-SUMIFS(Tabla7[Cantidad],Tabla7[Código del producto],$B1035,Tabla7[Tipo de movimiento],"SALIDA",Tabla7[Mes],J$5))</f>
        <v>0</v>
      </c>
      <c r="K1035" s="39">
        <f>IF($B1035="","",-SUMIFS(Tabla7[Cantidad],Tabla7[Código del producto],$B1035,Tabla7[Tipo de movimiento],"SALIDA",Tabla7[Mes],K$5))</f>
        <v>8</v>
      </c>
      <c r="L1035" s="39">
        <f>IF($B1035="","",-SUMIFS(Tabla7[Cantidad],Tabla7[Código del producto],$B1035,Tabla7[Tipo de movimiento],"SALIDA",Tabla7[Mes],L$5))</f>
        <v>17</v>
      </c>
      <c r="M1035" s="39">
        <f>IF($B1035="","",-SUMIFS(Tabla7[Cantidad],Tabla7[Código del producto],$B1035,Tabla7[Tipo de movimiento],"SALIDA",Tabla7[Mes],M$5))</f>
        <v>0</v>
      </c>
      <c r="N1035" s="39">
        <f>IF($B1035="","",-SUMIFS(Tabla7[Cantidad],Tabla7[Código del producto],$B1035,Tabla7[Tipo de movimiento],"SALIDA",Tabla7[Mes],N$5))</f>
        <v>15</v>
      </c>
      <c r="O1035" s="39">
        <f>IF($B1035="","",-SUMIFS(Tabla7[Cantidad],Tabla7[Código del producto],$B1035,Tabla7[Tipo de movimiento],"SALIDA",Tabla7[Mes],O$5))</f>
        <v>0</v>
      </c>
      <c r="P1035" s="39">
        <f>IF($B1035="","",-SUMIFS(Tabla7[Cantidad],Tabla7[Código del producto],$B1035,Tabla7[Tipo de movimiento],"SALIDA",Tabla7[Mes],P$5))</f>
        <v>0</v>
      </c>
      <c r="Q1035" s="39">
        <f t="shared" si="48"/>
        <v>5</v>
      </c>
      <c r="R1035" s="51" t="str">
        <f>IF($B1035="","",IFERROR(VLOOKUP($B1035,'ABC rotación'!$C:$G,5,0),"C"))</f>
        <v>B</v>
      </c>
      <c r="S1035" s="41">
        <f t="shared" si="49"/>
        <v>6</v>
      </c>
      <c r="T1035" s="40">
        <f t="shared" si="50"/>
        <v>0.20689655172413793</v>
      </c>
      <c r="U1035" s="23" t="str">
        <f>IF($B1035="","",VLOOKUP($T1035,Tablas!$X$14:$Y$17,2,1))</f>
        <v>1. ROJO</v>
      </c>
    </row>
    <row r="1036" spans="2:21" x14ac:dyDescent="0.2">
      <c r="B1036" s="1">
        <f>IF(Tablas!B1034="","",Tablas!B1034)</f>
        <v>301031</v>
      </c>
      <c r="C1036" s="1" t="str">
        <f>IF(Tablas!C1034="","",Tablas!C1034)</f>
        <v>TOLDO DE TECHO ROJO</v>
      </c>
      <c r="D1036" s="1" t="str">
        <f>IF(Tablas!D1034="","",Tablas!D1034)</f>
        <v>05 - COLISION</v>
      </c>
      <c r="E1036" s="1" t="str">
        <f>IF(Tablas!E1034="","",Tablas!E1034)</f>
        <v>UN</v>
      </c>
      <c r="F1036" s="1">
        <f>IF(Tablas!F1034="","",Tablas!F1034)</f>
        <v>13</v>
      </c>
      <c r="G1036" s="1">
        <f>IF(Tablas!I1034="","",Tablas!I1034)</f>
        <v>23</v>
      </c>
      <c r="H1036" s="1">
        <v>2</v>
      </c>
      <c r="I1036" s="39">
        <f>IF($B1036="","",-SUMIFS(Tabla7[Cantidad],Tabla7[Código del producto],$B1036,Tabla7[Tipo de movimiento],"SALIDA",Tabla7[Mes],I$5))</f>
        <v>20</v>
      </c>
      <c r="J1036" s="39">
        <f>IF($B1036="","",-SUMIFS(Tabla7[Cantidad],Tabla7[Código del producto],$B1036,Tabla7[Tipo de movimiento],"SALIDA",Tabla7[Mes],J$5))</f>
        <v>20</v>
      </c>
      <c r="K1036" s="39">
        <f>IF($B1036="","",-SUMIFS(Tabla7[Cantidad],Tabla7[Código del producto],$B1036,Tabla7[Tipo de movimiento],"SALIDA",Tabla7[Mes],K$5))</f>
        <v>0</v>
      </c>
      <c r="L1036" s="39">
        <f>IF($B1036="","",-SUMIFS(Tabla7[Cantidad],Tabla7[Código del producto],$B1036,Tabla7[Tipo de movimiento],"SALIDA",Tabla7[Mes],L$5))</f>
        <v>0</v>
      </c>
      <c r="M1036" s="39">
        <f>IF($B1036="","",-SUMIFS(Tabla7[Cantidad],Tabla7[Código del producto],$B1036,Tabla7[Tipo de movimiento],"SALIDA",Tabla7[Mes],M$5))</f>
        <v>0</v>
      </c>
      <c r="N1036" s="39">
        <f>IF($B1036="","",-SUMIFS(Tabla7[Cantidad],Tabla7[Código del producto],$B1036,Tabla7[Tipo de movimiento],"SALIDA",Tabla7[Mes],N$5))</f>
        <v>0</v>
      </c>
      <c r="O1036" s="39">
        <f>IF($B1036="","",-SUMIFS(Tabla7[Cantidad],Tabla7[Código del producto],$B1036,Tabla7[Tipo de movimiento],"SALIDA",Tabla7[Mes],O$5))</f>
        <v>0</v>
      </c>
      <c r="P1036" s="39">
        <f>IF($B1036="","",-SUMIFS(Tabla7[Cantidad],Tabla7[Código del producto],$B1036,Tabla7[Tipo de movimiento],"SALIDA",Tabla7[Mes],P$5))</f>
        <v>0</v>
      </c>
      <c r="Q1036" s="39">
        <f t="shared" si="48"/>
        <v>0</v>
      </c>
      <c r="R1036" s="51" t="str">
        <f>IF($B1036="","",IFERROR(VLOOKUP($B1036,'ABC rotación'!$C:$G,5,0),"C"))</f>
        <v>C</v>
      </c>
      <c r="S1036" s="41">
        <f t="shared" si="49"/>
        <v>0</v>
      </c>
      <c r="T1036" s="40">
        <f t="shared" si="50"/>
        <v>0</v>
      </c>
      <c r="U1036" s="23" t="str">
        <f>IF($B1036="","",VLOOKUP($T1036,Tablas!$X$14:$Y$17,2,1))</f>
        <v>1. ROJO</v>
      </c>
    </row>
    <row r="1037" spans="2:21" x14ac:dyDescent="0.2">
      <c r="B1037" s="1">
        <f>IF(Tablas!B1035="","",Tablas!B1035)</f>
        <v>301032</v>
      </c>
      <c r="C1037" s="1" t="str">
        <f>IF(Tablas!C1035="","",Tablas!C1035)</f>
        <v>PALANCA DE FRENO DELANTERO</v>
      </c>
      <c r="D1037" s="1" t="str">
        <f>IF(Tablas!D1035="","",Tablas!D1035)</f>
        <v>10 - PALANCAS Y CHICOTES</v>
      </c>
      <c r="E1037" s="1" t="str">
        <f>IF(Tablas!E1035="","",Tablas!E1035)</f>
        <v>UN</v>
      </c>
      <c r="F1037" s="1">
        <f>IF(Tablas!F1035="","",Tablas!F1035)</f>
        <v>12</v>
      </c>
      <c r="G1037" s="1">
        <f>IF(Tablas!I1035="","",Tablas!I1035)</f>
        <v>45</v>
      </c>
      <c r="H1037" s="1">
        <v>2</v>
      </c>
      <c r="I1037" s="39">
        <f>IF($B1037="","",-SUMIFS(Tabla7[Cantidad],Tabla7[Código del producto],$B1037,Tabla7[Tipo de movimiento],"SALIDA",Tabla7[Mes],I$5))</f>
        <v>0</v>
      </c>
      <c r="J1037" s="39">
        <f>IF($B1037="","",-SUMIFS(Tabla7[Cantidad],Tabla7[Código del producto],$B1037,Tabla7[Tipo de movimiento],"SALIDA",Tabla7[Mes],J$5))</f>
        <v>22</v>
      </c>
      <c r="K1037" s="39">
        <f>IF($B1037="","",-SUMIFS(Tabla7[Cantidad],Tabla7[Código del producto],$B1037,Tabla7[Tipo de movimiento],"SALIDA",Tabla7[Mes],K$5))</f>
        <v>0</v>
      </c>
      <c r="L1037" s="39">
        <f>IF($B1037="","",-SUMIFS(Tabla7[Cantidad],Tabla7[Código del producto],$B1037,Tabla7[Tipo de movimiento],"SALIDA",Tabla7[Mes],L$5))</f>
        <v>0</v>
      </c>
      <c r="M1037" s="39">
        <f>IF($B1037="","",-SUMIFS(Tabla7[Cantidad],Tabla7[Código del producto],$B1037,Tabla7[Tipo de movimiento],"SALIDA",Tabla7[Mes],M$5))</f>
        <v>0</v>
      </c>
      <c r="N1037" s="39">
        <f>IF($B1037="","",-SUMIFS(Tabla7[Cantidad],Tabla7[Código del producto],$B1037,Tabla7[Tipo de movimiento],"SALIDA",Tabla7[Mes],N$5))</f>
        <v>0</v>
      </c>
      <c r="O1037" s="39">
        <f>IF($B1037="","",-SUMIFS(Tabla7[Cantidad],Tabla7[Código del producto],$B1037,Tabla7[Tipo de movimiento],"SALIDA",Tabla7[Mes],O$5))</f>
        <v>0</v>
      </c>
      <c r="P1037" s="39">
        <f>IF($B1037="","",-SUMIFS(Tabla7[Cantidad],Tabla7[Código del producto],$B1037,Tabla7[Tipo de movimiento],"SALIDA",Tabla7[Mes],P$5))</f>
        <v>0</v>
      </c>
      <c r="Q1037" s="39">
        <f t="shared" si="48"/>
        <v>0</v>
      </c>
      <c r="R1037" s="51" t="str">
        <f>IF($B1037="","",IFERROR(VLOOKUP($B1037,'ABC rotación'!$C:$G,5,0),"C"))</f>
        <v>C</v>
      </c>
      <c r="S1037" s="41">
        <f t="shared" si="49"/>
        <v>0</v>
      </c>
      <c r="T1037" s="40">
        <f t="shared" si="50"/>
        <v>0</v>
      </c>
      <c r="U1037" s="23" t="str">
        <f>IF($B1037="","",VLOOKUP($T1037,Tablas!$X$14:$Y$17,2,1))</f>
        <v>1. ROJO</v>
      </c>
    </row>
    <row r="1038" spans="2:21" x14ac:dyDescent="0.2">
      <c r="B1038" s="1">
        <f>IF(Tablas!B1036="","",Tablas!B1036)</f>
        <v>301033</v>
      </c>
      <c r="C1038" s="1" t="str">
        <f>IF(Tablas!C1036="","",Tablas!C1036)</f>
        <v>CONJUNTO DE FARO</v>
      </c>
      <c r="D1038" s="1" t="str">
        <f>IF(Tablas!D1036="","",Tablas!D1036)</f>
        <v>14 - LUCES</v>
      </c>
      <c r="E1038" s="1" t="str">
        <f>IF(Tablas!E1036="","",Tablas!E1036)</f>
        <v>UN</v>
      </c>
      <c r="F1038" s="1">
        <f>IF(Tablas!F1036="","",Tablas!F1036)</f>
        <v>26</v>
      </c>
      <c r="G1038" s="1">
        <f>IF(Tablas!I1036="","",Tablas!I1036)</f>
        <v>21</v>
      </c>
      <c r="H1038" s="1">
        <v>8</v>
      </c>
      <c r="I1038" s="39">
        <f>IF($B1038="","",-SUMIFS(Tabla7[Cantidad],Tabla7[Código del producto],$B1038,Tabla7[Tipo de movimiento],"SALIDA",Tabla7[Mes],I$5))</f>
        <v>0</v>
      </c>
      <c r="J1038" s="39">
        <f>IF($B1038="","",-SUMIFS(Tabla7[Cantidad],Tabla7[Código del producto],$B1038,Tabla7[Tipo de movimiento],"SALIDA",Tabla7[Mes],J$5))</f>
        <v>14</v>
      </c>
      <c r="K1038" s="39">
        <f>IF($B1038="","",-SUMIFS(Tabla7[Cantidad],Tabla7[Código del producto],$B1038,Tabla7[Tipo de movimiento],"SALIDA",Tabla7[Mes],K$5))</f>
        <v>0</v>
      </c>
      <c r="L1038" s="39">
        <f>IF($B1038="","",-SUMIFS(Tabla7[Cantidad],Tabla7[Código del producto],$B1038,Tabla7[Tipo de movimiento],"SALIDA",Tabla7[Mes],L$5))</f>
        <v>0</v>
      </c>
      <c r="M1038" s="39">
        <f>IF($B1038="","",-SUMIFS(Tabla7[Cantidad],Tabla7[Código del producto],$B1038,Tabla7[Tipo de movimiento],"SALIDA",Tabla7[Mes],M$5))</f>
        <v>0</v>
      </c>
      <c r="N1038" s="39">
        <f>IF($B1038="","",-SUMIFS(Tabla7[Cantidad],Tabla7[Código del producto],$B1038,Tabla7[Tipo de movimiento],"SALIDA",Tabla7[Mes],N$5))</f>
        <v>8</v>
      </c>
      <c r="O1038" s="39">
        <f>IF($B1038="","",-SUMIFS(Tabla7[Cantidad],Tabla7[Código del producto],$B1038,Tabla7[Tipo de movimiento],"SALIDA",Tabla7[Mes],O$5))</f>
        <v>8</v>
      </c>
      <c r="P1038" s="39">
        <f>IF($B1038="","",-SUMIFS(Tabla7[Cantidad],Tabla7[Código del producto],$B1038,Tabla7[Tipo de movimiento],"SALIDA",Tabla7[Mes],P$5))</f>
        <v>0</v>
      </c>
      <c r="Q1038" s="39">
        <f t="shared" si="48"/>
        <v>5.333333333333333</v>
      </c>
      <c r="R1038" s="51" t="str">
        <f>IF($B1038="","",IFERROR(VLOOKUP($B1038,'ABC rotación'!$C:$G,5,0),"C"))</f>
        <v>A</v>
      </c>
      <c r="S1038" s="41">
        <f t="shared" si="49"/>
        <v>45</v>
      </c>
      <c r="T1038" s="40">
        <f t="shared" si="50"/>
        <v>1.7307692307692308</v>
      </c>
      <c r="U1038" s="23" t="str">
        <f>IF($B1038="","",VLOOKUP($T1038,Tablas!$X$14:$Y$17,2,1))</f>
        <v>3. VERDE</v>
      </c>
    </row>
    <row r="1039" spans="2:21" x14ac:dyDescent="0.2">
      <c r="B1039" s="1">
        <f>IF(Tablas!B1037="","",Tablas!B1037)</f>
        <v>301034</v>
      </c>
      <c r="C1039" s="1" t="str">
        <f>IF(Tablas!C1037="","",Tablas!C1037)</f>
        <v>CUBIERTA DEL IZQ. ROJO Y NEGRO</v>
      </c>
      <c r="D1039" s="1" t="str">
        <f>IF(Tablas!D1037="","",Tablas!D1037)</f>
        <v>05 - COLISION</v>
      </c>
      <c r="E1039" s="1" t="str">
        <f>IF(Tablas!E1037="","",Tablas!E1037)</f>
        <v>UN</v>
      </c>
      <c r="F1039" s="1">
        <f>IF(Tablas!F1037="","",Tablas!F1037)</f>
        <v>29</v>
      </c>
      <c r="G1039" s="1">
        <f>IF(Tablas!I1037="","",Tablas!I1037)</f>
        <v>34</v>
      </c>
      <c r="H1039" s="1">
        <v>1</v>
      </c>
      <c r="I1039" s="39">
        <f>IF($B1039="","",-SUMIFS(Tabla7[Cantidad],Tabla7[Código del producto],$B1039,Tabla7[Tipo de movimiento],"SALIDA",Tabla7[Mes],I$5))</f>
        <v>38</v>
      </c>
      <c r="J1039" s="39">
        <f>IF($B1039="","",-SUMIFS(Tabla7[Cantidad],Tabla7[Código del producto],$B1039,Tabla7[Tipo de movimiento],"SALIDA",Tabla7[Mes],J$5))</f>
        <v>16</v>
      </c>
      <c r="K1039" s="39">
        <f>IF($B1039="","",-SUMIFS(Tabla7[Cantidad],Tabla7[Código del producto],$B1039,Tabla7[Tipo de movimiento],"SALIDA",Tabla7[Mes],K$5))</f>
        <v>27</v>
      </c>
      <c r="L1039" s="39">
        <f>IF($B1039="","",-SUMIFS(Tabla7[Cantidad],Tabla7[Código del producto],$B1039,Tabla7[Tipo de movimiento],"SALIDA",Tabla7[Mes],L$5))</f>
        <v>0</v>
      </c>
      <c r="M1039" s="39">
        <f>IF($B1039="","",-SUMIFS(Tabla7[Cantidad],Tabla7[Código del producto],$B1039,Tabla7[Tipo de movimiento],"SALIDA",Tabla7[Mes],M$5))</f>
        <v>7</v>
      </c>
      <c r="N1039" s="39">
        <f>IF($B1039="","",-SUMIFS(Tabla7[Cantidad],Tabla7[Código del producto],$B1039,Tabla7[Tipo de movimiento],"SALIDA",Tabla7[Mes],N$5))</f>
        <v>0</v>
      </c>
      <c r="O1039" s="39">
        <f>IF($B1039="","",-SUMIFS(Tabla7[Cantidad],Tabla7[Código del producto],$B1039,Tabla7[Tipo de movimiento],"SALIDA",Tabla7[Mes],O$5))</f>
        <v>0</v>
      </c>
      <c r="P1039" s="39">
        <f>IF($B1039="","",-SUMIFS(Tabla7[Cantidad],Tabla7[Código del producto],$B1039,Tabla7[Tipo de movimiento],"SALIDA",Tabla7[Mes],P$5))</f>
        <v>6</v>
      </c>
      <c r="Q1039" s="39">
        <f t="shared" si="48"/>
        <v>2</v>
      </c>
      <c r="R1039" s="51" t="str">
        <f>IF($B1039="","",IFERROR(VLOOKUP($B1039,'ABC rotación'!$C:$G,5,0),"C"))</f>
        <v>A</v>
      </c>
      <c r="S1039" s="41">
        <f t="shared" si="49"/>
        <v>15</v>
      </c>
      <c r="T1039" s="40">
        <f t="shared" si="50"/>
        <v>0.51724137931034486</v>
      </c>
      <c r="U1039" s="23" t="str">
        <f>IF($B1039="","",VLOOKUP($T1039,Tablas!$X$14:$Y$17,2,1))</f>
        <v>2. AMARILLO</v>
      </c>
    </row>
    <row r="1040" spans="2:21" x14ac:dyDescent="0.2">
      <c r="B1040" s="1">
        <f>IF(Tablas!B1038="","",Tablas!B1038)</f>
        <v>301035</v>
      </c>
      <c r="C1040" s="1" t="str">
        <f>IF(Tablas!C1038="","",Tablas!C1038)</f>
        <v>DIRECCIONAL DEL IZQUIERDA</v>
      </c>
      <c r="D1040" s="1" t="str">
        <f>IF(Tablas!D1038="","",Tablas!D1038)</f>
        <v>14 - LUCES</v>
      </c>
      <c r="E1040" s="1" t="str">
        <f>IF(Tablas!E1038="","",Tablas!E1038)</f>
        <v>UN</v>
      </c>
      <c r="F1040" s="1">
        <f>IF(Tablas!F1038="","",Tablas!F1038)</f>
        <v>9</v>
      </c>
      <c r="G1040" s="1">
        <f>IF(Tablas!I1038="","",Tablas!I1038)</f>
        <v>14</v>
      </c>
      <c r="H1040" s="1">
        <v>1</v>
      </c>
      <c r="I1040" s="39">
        <f>IF($B1040="","",-SUMIFS(Tabla7[Cantidad],Tabla7[Código del producto],$B1040,Tabla7[Tipo de movimiento],"SALIDA",Tabla7[Mes],I$5))</f>
        <v>10</v>
      </c>
      <c r="J1040" s="39">
        <f>IF($B1040="","",-SUMIFS(Tabla7[Cantidad],Tabla7[Código del producto],$B1040,Tabla7[Tipo de movimiento],"SALIDA",Tabla7[Mes],J$5))</f>
        <v>0</v>
      </c>
      <c r="K1040" s="39">
        <f>IF($B1040="","",-SUMIFS(Tabla7[Cantidad],Tabla7[Código del producto],$B1040,Tabla7[Tipo de movimiento],"SALIDA",Tabla7[Mes],K$5))</f>
        <v>0</v>
      </c>
      <c r="L1040" s="39">
        <f>IF($B1040="","",-SUMIFS(Tabla7[Cantidad],Tabla7[Código del producto],$B1040,Tabla7[Tipo de movimiento],"SALIDA",Tabla7[Mes],L$5))</f>
        <v>0</v>
      </c>
      <c r="M1040" s="39">
        <f>IF($B1040="","",-SUMIFS(Tabla7[Cantidad],Tabla7[Código del producto],$B1040,Tabla7[Tipo de movimiento],"SALIDA",Tabla7[Mes],M$5))</f>
        <v>12</v>
      </c>
      <c r="N1040" s="39">
        <f>IF($B1040="","",-SUMIFS(Tabla7[Cantidad],Tabla7[Código del producto],$B1040,Tabla7[Tipo de movimiento],"SALIDA",Tabla7[Mes],N$5))</f>
        <v>17</v>
      </c>
      <c r="O1040" s="39">
        <f>IF($B1040="","",-SUMIFS(Tabla7[Cantidad],Tabla7[Código del producto],$B1040,Tabla7[Tipo de movimiento],"SALIDA",Tabla7[Mes],O$5))</f>
        <v>7</v>
      </c>
      <c r="P1040" s="39">
        <f>IF($B1040="","",-SUMIFS(Tabla7[Cantidad],Tabla7[Código del producto],$B1040,Tabla7[Tipo de movimiento],"SALIDA",Tabla7[Mes],P$5))</f>
        <v>0</v>
      </c>
      <c r="Q1040" s="39">
        <f t="shared" si="48"/>
        <v>8</v>
      </c>
      <c r="R1040" s="51" t="str">
        <f>IF($B1040="","",IFERROR(VLOOKUP($B1040,'ABC rotación'!$C:$G,5,0),"C"))</f>
        <v>A</v>
      </c>
      <c r="S1040" s="41">
        <f t="shared" si="49"/>
        <v>3.75</v>
      </c>
      <c r="T1040" s="40">
        <f t="shared" si="50"/>
        <v>0.41666666666666669</v>
      </c>
      <c r="U1040" s="23" t="str">
        <f>IF($B1040="","",VLOOKUP($T1040,Tablas!$X$14:$Y$17,2,1))</f>
        <v>1. ROJO</v>
      </c>
    </row>
    <row r="1041" spans="2:21" x14ac:dyDescent="0.2">
      <c r="B1041" s="1">
        <f>IF(Tablas!B1039="","",Tablas!B1039)</f>
        <v>301036</v>
      </c>
      <c r="C1041" s="1" t="str">
        <f>IF(Tablas!C1039="","",Tablas!C1039)</f>
        <v>DIRECCIONAL DELANTERA DERECHA</v>
      </c>
      <c r="D1041" s="1" t="str">
        <f>IF(Tablas!D1039="","",Tablas!D1039)</f>
        <v>14 - LUCES</v>
      </c>
      <c r="E1041" s="1" t="str">
        <f>IF(Tablas!E1039="","",Tablas!E1039)</f>
        <v>UN</v>
      </c>
      <c r="F1041" s="1">
        <f>IF(Tablas!F1039="","",Tablas!F1039)</f>
        <v>15</v>
      </c>
      <c r="G1041" s="1">
        <f>IF(Tablas!I1039="","",Tablas!I1039)</f>
        <v>37</v>
      </c>
      <c r="H1041" s="1">
        <v>5</v>
      </c>
      <c r="I1041" s="39">
        <f>IF($B1041="","",-SUMIFS(Tabla7[Cantidad],Tabla7[Código del producto],$B1041,Tabla7[Tipo de movimiento],"SALIDA",Tabla7[Mes],I$5))</f>
        <v>0</v>
      </c>
      <c r="J1041" s="39">
        <f>IF($B1041="","",-SUMIFS(Tabla7[Cantidad],Tabla7[Código del producto],$B1041,Tabla7[Tipo de movimiento],"SALIDA",Tabla7[Mes],J$5))</f>
        <v>0</v>
      </c>
      <c r="K1041" s="39">
        <f>IF($B1041="","",-SUMIFS(Tabla7[Cantidad],Tabla7[Código del producto],$B1041,Tabla7[Tipo de movimiento],"SALIDA",Tabla7[Mes],K$5))</f>
        <v>0</v>
      </c>
      <c r="L1041" s="39">
        <f>IF($B1041="","",-SUMIFS(Tabla7[Cantidad],Tabla7[Código del producto],$B1041,Tabla7[Tipo de movimiento],"SALIDA",Tabla7[Mes],L$5))</f>
        <v>0</v>
      </c>
      <c r="M1041" s="39">
        <f>IF($B1041="","",-SUMIFS(Tabla7[Cantidad],Tabla7[Código del producto],$B1041,Tabla7[Tipo de movimiento],"SALIDA",Tabla7[Mes],M$5))</f>
        <v>12</v>
      </c>
      <c r="N1041" s="39">
        <f>IF($B1041="","",-SUMIFS(Tabla7[Cantidad],Tabla7[Código del producto],$B1041,Tabla7[Tipo de movimiento],"SALIDA",Tabla7[Mes],N$5))</f>
        <v>0</v>
      </c>
      <c r="O1041" s="39">
        <f>IF($B1041="","",-SUMIFS(Tabla7[Cantidad],Tabla7[Código del producto],$B1041,Tabla7[Tipo de movimiento],"SALIDA",Tabla7[Mes],O$5))</f>
        <v>0</v>
      </c>
      <c r="P1041" s="39">
        <f>IF($B1041="","",-SUMIFS(Tabla7[Cantidad],Tabla7[Código del producto],$B1041,Tabla7[Tipo de movimiento],"SALIDA",Tabla7[Mes],P$5))</f>
        <v>12</v>
      </c>
      <c r="Q1041" s="39">
        <f t="shared" si="48"/>
        <v>4</v>
      </c>
      <c r="R1041" s="51" t="str">
        <f>IF($B1041="","",IFERROR(VLOOKUP($B1041,'ABC rotación'!$C:$G,5,0),"C"))</f>
        <v>A</v>
      </c>
      <c r="S1041" s="41">
        <f t="shared" si="49"/>
        <v>37.5</v>
      </c>
      <c r="T1041" s="40">
        <f t="shared" si="50"/>
        <v>2.5</v>
      </c>
      <c r="U1041" s="23" t="str">
        <f>IF($B1041="","",VLOOKUP($T1041,Tablas!$X$14:$Y$17,2,1))</f>
        <v>4. NEGRO</v>
      </c>
    </row>
    <row r="1042" spans="2:21" x14ac:dyDescent="0.2">
      <c r="B1042" s="1">
        <f>IF(Tablas!B1040="","",Tablas!B1040)</f>
        <v>301037</v>
      </c>
      <c r="C1042" s="1" t="str">
        <f>IF(Tablas!C1040="","",Tablas!C1040)</f>
        <v>PALANCA DE FRENO DELANTERO</v>
      </c>
      <c r="D1042" s="1" t="str">
        <f>IF(Tablas!D1040="","",Tablas!D1040)</f>
        <v>10 - PALANCAS Y CHICOTES</v>
      </c>
      <c r="E1042" s="1" t="str">
        <f>IF(Tablas!E1040="","",Tablas!E1040)</f>
        <v>UN</v>
      </c>
      <c r="F1042" s="1">
        <f>IF(Tablas!F1040="","",Tablas!F1040)</f>
        <v>7</v>
      </c>
      <c r="G1042" s="1">
        <f>IF(Tablas!I1040="","",Tablas!I1040)</f>
        <v>8</v>
      </c>
      <c r="H1042" s="1">
        <v>5</v>
      </c>
      <c r="I1042" s="39">
        <f>IF($B1042="","",-SUMIFS(Tabla7[Cantidad],Tabla7[Código del producto],$B1042,Tabla7[Tipo de movimiento],"SALIDA",Tabla7[Mes],I$5))</f>
        <v>0</v>
      </c>
      <c r="J1042" s="39">
        <f>IF($B1042="","",-SUMIFS(Tabla7[Cantidad],Tabla7[Código del producto],$B1042,Tabla7[Tipo de movimiento],"SALIDA",Tabla7[Mes],J$5))</f>
        <v>12</v>
      </c>
      <c r="K1042" s="39">
        <f>IF($B1042="","",-SUMIFS(Tabla7[Cantidad],Tabla7[Código del producto],$B1042,Tabla7[Tipo de movimiento],"SALIDA",Tabla7[Mes],K$5))</f>
        <v>0</v>
      </c>
      <c r="L1042" s="39">
        <f>IF($B1042="","",-SUMIFS(Tabla7[Cantidad],Tabla7[Código del producto],$B1042,Tabla7[Tipo de movimiento],"SALIDA",Tabla7[Mes],L$5))</f>
        <v>0</v>
      </c>
      <c r="M1042" s="39">
        <f>IF($B1042="","",-SUMIFS(Tabla7[Cantidad],Tabla7[Código del producto],$B1042,Tabla7[Tipo de movimiento],"SALIDA",Tabla7[Mes],M$5))</f>
        <v>0</v>
      </c>
      <c r="N1042" s="39">
        <f>IF($B1042="","",-SUMIFS(Tabla7[Cantidad],Tabla7[Código del producto],$B1042,Tabla7[Tipo de movimiento],"SALIDA",Tabla7[Mes],N$5))</f>
        <v>0</v>
      </c>
      <c r="O1042" s="39">
        <f>IF($B1042="","",-SUMIFS(Tabla7[Cantidad],Tabla7[Código del producto],$B1042,Tabla7[Tipo de movimiento],"SALIDA",Tabla7[Mes],O$5))</f>
        <v>0</v>
      </c>
      <c r="P1042" s="39">
        <f>IF($B1042="","",-SUMIFS(Tabla7[Cantidad],Tabla7[Código del producto],$B1042,Tabla7[Tipo de movimiento],"SALIDA",Tabla7[Mes],P$5))</f>
        <v>0</v>
      </c>
      <c r="Q1042" s="39">
        <f t="shared" si="48"/>
        <v>0</v>
      </c>
      <c r="R1042" s="51" t="str">
        <f>IF($B1042="","",IFERROR(VLOOKUP($B1042,'ABC rotación'!$C:$G,5,0),"C"))</f>
        <v>C</v>
      </c>
      <c r="S1042" s="41">
        <f t="shared" si="49"/>
        <v>0</v>
      </c>
      <c r="T1042" s="40">
        <f t="shared" si="50"/>
        <v>0</v>
      </c>
      <c r="U1042" s="23" t="str">
        <f>IF($B1042="","",VLOOKUP($T1042,Tablas!$X$14:$Y$17,2,1))</f>
        <v>1. ROJO</v>
      </c>
    </row>
    <row r="1043" spans="2:21" x14ac:dyDescent="0.2">
      <c r="B1043" s="1">
        <f>IF(Tablas!B1041="","",Tablas!B1041)</f>
        <v>301038</v>
      </c>
      <c r="C1043" s="1" t="str">
        <f>IF(Tablas!C1041="","",Tablas!C1041)</f>
        <v>CHICOTE DE ACELERADOR</v>
      </c>
      <c r="D1043" s="1" t="str">
        <f>IF(Tablas!D1041="","",Tablas!D1041)</f>
        <v>10 - PALANCAS Y CHICOTES</v>
      </c>
      <c r="E1043" s="1" t="str">
        <f>IF(Tablas!E1041="","",Tablas!E1041)</f>
        <v>UN</v>
      </c>
      <c r="F1043" s="1">
        <f>IF(Tablas!F1041="","",Tablas!F1041)</f>
        <v>25</v>
      </c>
      <c r="G1043" s="1">
        <f>IF(Tablas!I1041="","",Tablas!I1041)</f>
        <v>18</v>
      </c>
      <c r="H1043" s="1">
        <v>8</v>
      </c>
      <c r="I1043" s="39">
        <f>IF($B1043="","",-SUMIFS(Tabla7[Cantidad],Tabla7[Código del producto],$B1043,Tabla7[Tipo de movimiento],"SALIDA",Tabla7[Mes],I$5))</f>
        <v>0</v>
      </c>
      <c r="J1043" s="39">
        <f>IF($B1043="","",-SUMIFS(Tabla7[Cantidad],Tabla7[Código del producto],$B1043,Tabla7[Tipo de movimiento],"SALIDA",Tabla7[Mes],J$5))</f>
        <v>12</v>
      </c>
      <c r="K1043" s="39">
        <f>IF($B1043="","",-SUMIFS(Tabla7[Cantidad],Tabla7[Código del producto],$B1043,Tabla7[Tipo de movimiento],"SALIDA",Tabla7[Mes],K$5))</f>
        <v>11</v>
      </c>
      <c r="L1043" s="39">
        <f>IF($B1043="","",-SUMIFS(Tabla7[Cantidad],Tabla7[Código del producto],$B1043,Tabla7[Tipo de movimiento],"SALIDA",Tabla7[Mes],L$5))</f>
        <v>0</v>
      </c>
      <c r="M1043" s="39">
        <f>IF($B1043="","",-SUMIFS(Tabla7[Cantidad],Tabla7[Código del producto],$B1043,Tabla7[Tipo de movimiento],"SALIDA",Tabla7[Mes],M$5))</f>
        <v>11</v>
      </c>
      <c r="N1043" s="39">
        <f>IF($B1043="","",-SUMIFS(Tabla7[Cantidad],Tabla7[Código del producto],$B1043,Tabla7[Tipo de movimiento],"SALIDA",Tabla7[Mes],N$5))</f>
        <v>0</v>
      </c>
      <c r="O1043" s="39">
        <f>IF($B1043="","",-SUMIFS(Tabla7[Cantidad],Tabla7[Código del producto],$B1043,Tabla7[Tipo de movimiento],"SALIDA",Tabla7[Mes],O$5))</f>
        <v>12</v>
      </c>
      <c r="P1043" s="39">
        <f>IF($B1043="","",-SUMIFS(Tabla7[Cantidad],Tabla7[Código del producto],$B1043,Tabla7[Tipo de movimiento],"SALIDA",Tabla7[Mes],P$5))</f>
        <v>0</v>
      </c>
      <c r="Q1043" s="39">
        <f t="shared" si="48"/>
        <v>4</v>
      </c>
      <c r="R1043" s="51" t="str">
        <f>IF($B1043="","",IFERROR(VLOOKUP($B1043,'ABC rotación'!$C:$G,5,0),"C"))</f>
        <v>B</v>
      </c>
      <c r="S1043" s="41">
        <f t="shared" si="49"/>
        <v>60</v>
      </c>
      <c r="T1043" s="40">
        <f t="shared" si="50"/>
        <v>2.4</v>
      </c>
      <c r="U1043" s="23" t="str">
        <f>IF($B1043="","",VLOOKUP($T1043,Tablas!$X$14:$Y$17,2,1))</f>
        <v>4. NEGRO</v>
      </c>
    </row>
    <row r="1044" spans="2:21" x14ac:dyDescent="0.2">
      <c r="B1044" s="1">
        <f>IF(Tablas!B1042="","",Tablas!B1042)</f>
        <v>301039</v>
      </c>
      <c r="C1044" s="1" t="str">
        <f>IF(Tablas!C1042="","",Tablas!C1042)</f>
        <v>CUBIERTA PLASTICA</v>
      </c>
      <c r="D1044" s="1" t="str">
        <f>IF(Tablas!D1042="","",Tablas!D1042)</f>
        <v>05 - COLISION</v>
      </c>
      <c r="E1044" s="1" t="str">
        <f>IF(Tablas!E1042="","",Tablas!E1042)</f>
        <v>UN</v>
      </c>
      <c r="F1044" s="1">
        <f>IF(Tablas!F1042="","",Tablas!F1042)</f>
        <v>19</v>
      </c>
      <c r="G1044" s="1">
        <f>IF(Tablas!I1042="","",Tablas!I1042)</f>
        <v>17</v>
      </c>
      <c r="H1044" s="1">
        <v>4</v>
      </c>
      <c r="I1044" s="39">
        <f>IF($B1044="","",-SUMIFS(Tabla7[Cantidad],Tabla7[Código del producto],$B1044,Tabla7[Tipo de movimiento],"SALIDA",Tabla7[Mes],I$5))</f>
        <v>15</v>
      </c>
      <c r="J1044" s="39">
        <f>IF($B1044="","",-SUMIFS(Tabla7[Cantidad],Tabla7[Código del producto],$B1044,Tabla7[Tipo de movimiento],"SALIDA",Tabla7[Mes],J$5))</f>
        <v>0</v>
      </c>
      <c r="K1044" s="39">
        <f>IF($B1044="","",-SUMIFS(Tabla7[Cantidad],Tabla7[Código del producto],$B1044,Tabla7[Tipo de movimiento],"SALIDA",Tabla7[Mes],K$5))</f>
        <v>18</v>
      </c>
      <c r="L1044" s="39">
        <f>IF($B1044="","",-SUMIFS(Tabla7[Cantidad],Tabla7[Código del producto],$B1044,Tabla7[Tipo de movimiento],"SALIDA",Tabla7[Mes],L$5))</f>
        <v>0</v>
      </c>
      <c r="M1044" s="39">
        <f>IF($B1044="","",-SUMIFS(Tabla7[Cantidad],Tabla7[Código del producto],$B1044,Tabla7[Tipo de movimiento],"SALIDA",Tabla7[Mes],M$5))</f>
        <v>0</v>
      </c>
      <c r="N1044" s="39">
        <f>IF($B1044="","",-SUMIFS(Tabla7[Cantidad],Tabla7[Código del producto],$B1044,Tabla7[Tipo de movimiento],"SALIDA",Tabla7[Mes],N$5))</f>
        <v>0</v>
      </c>
      <c r="O1044" s="39">
        <f>IF($B1044="","",-SUMIFS(Tabla7[Cantidad],Tabla7[Código del producto],$B1044,Tabla7[Tipo de movimiento],"SALIDA",Tabla7[Mes],O$5))</f>
        <v>0</v>
      </c>
      <c r="P1044" s="39">
        <f>IF($B1044="","",-SUMIFS(Tabla7[Cantidad],Tabla7[Código del producto],$B1044,Tabla7[Tipo de movimiento],"SALIDA",Tabla7[Mes],P$5))</f>
        <v>0</v>
      </c>
      <c r="Q1044" s="39">
        <f t="shared" si="48"/>
        <v>0</v>
      </c>
      <c r="R1044" s="51" t="str">
        <f>IF($B1044="","",IFERROR(VLOOKUP($B1044,'ABC rotación'!$C:$G,5,0),"C"))</f>
        <v>B</v>
      </c>
      <c r="S1044" s="41">
        <f t="shared" si="49"/>
        <v>0</v>
      </c>
      <c r="T1044" s="40">
        <f t="shared" si="50"/>
        <v>0</v>
      </c>
      <c r="U1044" s="23" t="str">
        <f>IF($B1044="","",VLOOKUP($T1044,Tablas!$X$14:$Y$17,2,1))</f>
        <v>1. ROJO</v>
      </c>
    </row>
    <row r="1045" spans="2:21" x14ac:dyDescent="0.2">
      <c r="B1045" s="1">
        <f>IF(Tablas!B1043="","",Tablas!B1043)</f>
        <v>301040</v>
      </c>
      <c r="C1045" s="1" t="str">
        <f>IF(Tablas!C1043="","",Tablas!C1043)</f>
        <v>EJE SECUNDARIO DE TRANSMISION(</v>
      </c>
      <c r="D1045" s="1" t="str">
        <f>IF(Tablas!D1043="","",Tablas!D1043)</f>
        <v>09 - PARTES DE MOTOR</v>
      </c>
      <c r="E1045" s="1" t="str">
        <f>IF(Tablas!E1043="","",Tablas!E1043)</f>
        <v>UN</v>
      </c>
      <c r="F1045" s="1">
        <f>IF(Tablas!F1043="","",Tablas!F1043)</f>
        <v>12</v>
      </c>
      <c r="G1045" s="1">
        <f>IF(Tablas!I1043="","",Tablas!I1043)</f>
        <v>37</v>
      </c>
      <c r="H1045" s="1">
        <v>9</v>
      </c>
      <c r="I1045" s="39">
        <f>IF($B1045="","",-SUMIFS(Tabla7[Cantidad],Tabla7[Código del producto],$B1045,Tabla7[Tipo de movimiento],"SALIDA",Tabla7[Mes],I$5))</f>
        <v>0</v>
      </c>
      <c r="J1045" s="39">
        <f>IF($B1045="","",-SUMIFS(Tabla7[Cantidad],Tabla7[Código del producto],$B1045,Tabla7[Tipo de movimiento],"SALIDA",Tabla7[Mes],J$5))</f>
        <v>8</v>
      </c>
      <c r="K1045" s="39">
        <f>IF($B1045="","",-SUMIFS(Tabla7[Cantidad],Tabla7[Código del producto],$B1045,Tabla7[Tipo de movimiento],"SALIDA",Tabla7[Mes],K$5))</f>
        <v>0</v>
      </c>
      <c r="L1045" s="39">
        <f>IF($B1045="","",-SUMIFS(Tabla7[Cantidad],Tabla7[Código del producto],$B1045,Tabla7[Tipo de movimiento],"SALIDA",Tabla7[Mes],L$5))</f>
        <v>0</v>
      </c>
      <c r="M1045" s="39">
        <f>IF($B1045="","",-SUMIFS(Tabla7[Cantidad],Tabla7[Código del producto],$B1045,Tabla7[Tipo de movimiento],"SALIDA",Tabla7[Mes],M$5))</f>
        <v>31</v>
      </c>
      <c r="N1045" s="39">
        <f>IF($B1045="","",-SUMIFS(Tabla7[Cantidad],Tabla7[Código del producto],$B1045,Tabla7[Tipo de movimiento],"SALIDA",Tabla7[Mes],N$5))</f>
        <v>16</v>
      </c>
      <c r="O1045" s="39">
        <f>IF($B1045="","",-SUMIFS(Tabla7[Cantidad],Tabla7[Código del producto],$B1045,Tabla7[Tipo de movimiento],"SALIDA",Tabla7[Mes],O$5))</f>
        <v>0</v>
      </c>
      <c r="P1045" s="39">
        <f>IF($B1045="","",-SUMIFS(Tabla7[Cantidad],Tabla7[Código del producto],$B1045,Tabla7[Tipo de movimiento],"SALIDA",Tabla7[Mes],P$5))</f>
        <v>0</v>
      </c>
      <c r="Q1045" s="39">
        <f t="shared" si="48"/>
        <v>5.333333333333333</v>
      </c>
      <c r="R1045" s="51" t="str">
        <f>IF($B1045="","",IFERROR(VLOOKUP($B1045,'ABC rotación'!$C:$G,5,0),"C"))</f>
        <v>A</v>
      </c>
      <c r="S1045" s="41">
        <f t="shared" si="49"/>
        <v>50.625</v>
      </c>
      <c r="T1045" s="40">
        <f t="shared" si="50"/>
        <v>4.21875</v>
      </c>
      <c r="U1045" s="23" t="str">
        <f>IF($B1045="","",VLOOKUP($T1045,Tablas!$X$14:$Y$17,2,1))</f>
        <v>4. NEGRO</v>
      </c>
    </row>
    <row r="1046" spans="2:21" x14ac:dyDescent="0.2">
      <c r="B1046" s="1">
        <f>IF(Tablas!B1044="","",Tablas!B1044)</f>
        <v>301041</v>
      </c>
      <c r="C1046" s="1" t="str">
        <f>IF(Tablas!C1044="","",Tablas!C1044)</f>
        <v>CUENTA KILOMETROS</v>
      </c>
      <c r="D1046" s="1" t="str">
        <f>IF(Tablas!D1044="","",Tablas!D1044)</f>
        <v>13 - TRACCION</v>
      </c>
      <c r="E1046" s="1" t="str">
        <f>IF(Tablas!E1044="","",Tablas!E1044)</f>
        <v>UN</v>
      </c>
      <c r="F1046" s="1">
        <f>IF(Tablas!F1044="","",Tablas!F1044)</f>
        <v>27</v>
      </c>
      <c r="G1046" s="1">
        <f>IF(Tablas!I1044="","",Tablas!I1044)</f>
        <v>37</v>
      </c>
      <c r="H1046" s="1">
        <v>8</v>
      </c>
      <c r="I1046" s="39">
        <f>IF($B1046="","",-SUMIFS(Tabla7[Cantidad],Tabla7[Código del producto],$B1046,Tabla7[Tipo de movimiento],"SALIDA",Tabla7[Mes],I$5))</f>
        <v>0</v>
      </c>
      <c r="J1046" s="39">
        <f>IF($B1046="","",-SUMIFS(Tabla7[Cantidad],Tabla7[Código del producto],$B1046,Tabla7[Tipo de movimiento],"SALIDA",Tabla7[Mes],J$5))</f>
        <v>0</v>
      </c>
      <c r="K1046" s="39">
        <f>IF($B1046="","",-SUMIFS(Tabla7[Cantidad],Tabla7[Código del producto],$B1046,Tabla7[Tipo de movimiento],"SALIDA",Tabla7[Mes],K$5))</f>
        <v>9</v>
      </c>
      <c r="L1046" s="39">
        <f>IF($B1046="","",-SUMIFS(Tabla7[Cantidad],Tabla7[Código del producto],$B1046,Tabla7[Tipo de movimiento],"SALIDA",Tabla7[Mes],L$5))</f>
        <v>0</v>
      </c>
      <c r="M1046" s="39">
        <f>IF($B1046="","",-SUMIFS(Tabla7[Cantidad],Tabla7[Código del producto],$B1046,Tabla7[Tipo de movimiento],"SALIDA",Tabla7[Mes],M$5))</f>
        <v>0</v>
      </c>
      <c r="N1046" s="39">
        <f>IF($B1046="","",-SUMIFS(Tabla7[Cantidad],Tabla7[Código del producto],$B1046,Tabla7[Tipo de movimiento],"SALIDA",Tabla7[Mes],N$5))</f>
        <v>0</v>
      </c>
      <c r="O1046" s="39">
        <f>IF($B1046="","",-SUMIFS(Tabla7[Cantidad],Tabla7[Código del producto],$B1046,Tabla7[Tipo de movimiento],"SALIDA",Tabla7[Mes],O$5))</f>
        <v>0</v>
      </c>
      <c r="P1046" s="39">
        <f>IF($B1046="","",-SUMIFS(Tabla7[Cantidad],Tabla7[Código del producto],$B1046,Tabla7[Tipo de movimiento],"SALIDA",Tabla7[Mes],P$5))</f>
        <v>17</v>
      </c>
      <c r="Q1046" s="39">
        <f t="shared" si="48"/>
        <v>5.666666666666667</v>
      </c>
      <c r="R1046" s="51" t="str">
        <f>IF($B1046="","",IFERROR(VLOOKUP($B1046,'ABC rotación'!$C:$G,5,0),"C"))</f>
        <v>A</v>
      </c>
      <c r="S1046" s="41">
        <f t="shared" si="49"/>
        <v>42.352941176470587</v>
      </c>
      <c r="T1046" s="40">
        <f t="shared" si="50"/>
        <v>1.5686274509803921</v>
      </c>
      <c r="U1046" s="23" t="str">
        <f>IF($B1046="","",VLOOKUP($T1046,Tablas!$X$14:$Y$17,2,1))</f>
        <v>3. VERDE</v>
      </c>
    </row>
    <row r="1047" spans="2:21" x14ac:dyDescent="0.2">
      <c r="B1047" s="1">
        <f>IF(Tablas!B1045="","",Tablas!B1045)</f>
        <v>301042</v>
      </c>
      <c r="C1047" s="1" t="str">
        <f>IF(Tablas!C1045="","",Tablas!C1045)</f>
        <v>BANDA DE TRACCIÓN</v>
      </c>
      <c r="D1047" s="1" t="str">
        <f>IF(Tablas!D1045="","",Tablas!D1045)</f>
        <v>11 - LLANTAS Y HULES</v>
      </c>
      <c r="E1047" s="1" t="str">
        <f>IF(Tablas!E1045="","",Tablas!E1045)</f>
        <v>UN</v>
      </c>
      <c r="F1047" s="1">
        <f>IF(Tablas!F1045="","",Tablas!F1045)</f>
        <v>19</v>
      </c>
      <c r="G1047" s="1">
        <f>IF(Tablas!I1045="","",Tablas!I1045)</f>
        <v>35</v>
      </c>
      <c r="H1047" s="1">
        <v>0</v>
      </c>
      <c r="I1047" s="39">
        <f>IF($B1047="","",-SUMIFS(Tabla7[Cantidad],Tabla7[Código del producto],$B1047,Tabla7[Tipo de movimiento],"SALIDA",Tabla7[Mes],I$5))</f>
        <v>0</v>
      </c>
      <c r="J1047" s="39">
        <f>IF($B1047="","",-SUMIFS(Tabla7[Cantidad],Tabla7[Código del producto],$B1047,Tabla7[Tipo de movimiento],"SALIDA",Tabla7[Mes],J$5))</f>
        <v>17</v>
      </c>
      <c r="K1047" s="39">
        <f>IF($B1047="","",-SUMIFS(Tabla7[Cantidad],Tabla7[Código del producto],$B1047,Tabla7[Tipo de movimiento],"SALIDA",Tabla7[Mes],K$5))</f>
        <v>7</v>
      </c>
      <c r="L1047" s="39">
        <f>IF($B1047="","",-SUMIFS(Tabla7[Cantidad],Tabla7[Código del producto],$B1047,Tabla7[Tipo de movimiento],"SALIDA",Tabla7[Mes],L$5))</f>
        <v>16</v>
      </c>
      <c r="M1047" s="39">
        <f>IF($B1047="","",-SUMIFS(Tabla7[Cantidad],Tabla7[Código del producto],$B1047,Tabla7[Tipo de movimiento],"SALIDA",Tabla7[Mes],M$5))</f>
        <v>0</v>
      </c>
      <c r="N1047" s="39">
        <f>IF($B1047="","",-SUMIFS(Tabla7[Cantidad],Tabla7[Código del producto],$B1047,Tabla7[Tipo de movimiento],"SALIDA",Tabla7[Mes],N$5))</f>
        <v>0</v>
      </c>
      <c r="O1047" s="39">
        <f>IF($B1047="","",-SUMIFS(Tabla7[Cantidad],Tabla7[Código del producto],$B1047,Tabla7[Tipo de movimiento],"SALIDA",Tabla7[Mes],O$5))</f>
        <v>0</v>
      </c>
      <c r="P1047" s="39">
        <f>IF($B1047="","",-SUMIFS(Tabla7[Cantidad],Tabla7[Código del producto],$B1047,Tabla7[Tipo de movimiento],"SALIDA",Tabla7[Mes],P$5))</f>
        <v>0</v>
      </c>
      <c r="Q1047" s="39">
        <f t="shared" si="48"/>
        <v>0</v>
      </c>
      <c r="R1047" s="51" t="str">
        <f>IF($B1047="","",IFERROR(VLOOKUP($B1047,'ABC rotación'!$C:$G,5,0),"C"))</f>
        <v>A</v>
      </c>
      <c r="S1047" s="41">
        <f t="shared" si="49"/>
        <v>0</v>
      </c>
      <c r="T1047" s="40">
        <f t="shared" si="50"/>
        <v>0</v>
      </c>
      <c r="U1047" s="23" t="str">
        <f>IF($B1047="","",VLOOKUP($T1047,Tablas!$X$14:$Y$17,2,1))</f>
        <v>1. ROJO</v>
      </c>
    </row>
    <row r="1048" spans="2:21" x14ac:dyDescent="0.2">
      <c r="B1048" s="1">
        <f>IF(Tablas!B1046="","",Tablas!B1046)</f>
        <v>301043</v>
      </c>
      <c r="C1048" s="1" t="str">
        <f>IF(Tablas!C1046="","",Tablas!C1046)</f>
        <v>RESORTE DE PANTALLA DE PARTICU</v>
      </c>
      <c r="D1048" s="1" t="str">
        <f>IF(Tablas!D1046="","",Tablas!D1046)</f>
        <v>09 - PARTES DE MOTOR</v>
      </c>
      <c r="E1048" s="1" t="str">
        <f>IF(Tablas!E1046="","",Tablas!E1046)</f>
        <v>UN</v>
      </c>
      <c r="F1048" s="1">
        <f>IF(Tablas!F1046="","",Tablas!F1046)</f>
        <v>26</v>
      </c>
      <c r="G1048" s="1">
        <f>IF(Tablas!I1046="","",Tablas!I1046)</f>
        <v>48</v>
      </c>
      <c r="H1048" s="1">
        <v>3</v>
      </c>
      <c r="I1048" s="39">
        <f>IF($B1048="","",-SUMIFS(Tabla7[Cantidad],Tabla7[Código del producto],$B1048,Tabla7[Tipo de movimiento],"SALIDA",Tabla7[Mes],I$5))</f>
        <v>0</v>
      </c>
      <c r="J1048" s="39">
        <f>IF($B1048="","",-SUMIFS(Tabla7[Cantidad],Tabla7[Código del producto],$B1048,Tabla7[Tipo de movimiento],"SALIDA",Tabla7[Mes],J$5))</f>
        <v>0</v>
      </c>
      <c r="K1048" s="39">
        <f>IF($B1048="","",-SUMIFS(Tabla7[Cantidad],Tabla7[Código del producto],$B1048,Tabla7[Tipo de movimiento],"SALIDA",Tabla7[Mes],K$5))</f>
        <v>9</v>
      </c>
      <c r="L1048" s="39">
        <f>IF($B1048="","",-SUMIFS(Tabla7[Cantidad],Tabla7[Código del producto],$B1048,Tabla7[Tipo de movimiento],"SALIDA",Tabla7[Mes],L$5))</f>
        <v>10</v>
      </c>
      <c r="M1048" s="39">
        <f>IF($B1048="","",-SUMIFS(Tabla7[Cantidad],Tabla7[Código del producto],$B1048,Tabla7[Tipo de movimiento],"SALIDA",Tabla7[Mes],M$5))</f>
        <v>0</v>
      </c>
      <c r="N1048" s="39">
        <f>IF($B1048="","",-SUMIFS(Tabla7[Cantidad],Tabla7[Código del producto],$B1048,Tabla7[Tipo de movimiento],"SALIDA",Tabla7[Mes],N$5))</f>
        <v>0</v>
      </c>
      <c r="O1048" s="39">
        <f>IF($B1048="","",-SUMIFS(Tabla7[Cantidad],Tabla7[Código del producto],$B1048,Tabla7[Tipo de movimiento],"SALIDA",Tabla7[Mes],O$5))</f>
        <v>0</v>
      </c>
      <c r="P1048" s="39">
        <f>IF($B1048="","",-SUMIFS(Tabla7[Cantidad],Tabla7[Código del producto],$B1048,Tabla7[Tipo de movimiento],"SALIDA",Tabla7[Mes],P$5))</f>
        <v>0</v>
      </c>
      <c r="Q1048" s="39">
        <f t="shared" si="48"/>
        <v>0</v>
      </c>
      <c r="R1048" s="51" t="str">
        <f>IF($B1048="","",IFERROR(VLOOKUP($B1048,'ABC rotación'!$C:$G,5,0),"C"))</f>
        <v>B</v>
      </c>
      <c r="S1048" s="41">
        <f t="shared" si="49"/>
        <v>0</v>
      </c>
      <c r="T1048" s="40">
        <f t="shared" si="50"/>
        <v>0</v>
      </c>
      <c r="U1048" s="23" t="str">
        <f>IF($B1048="","",VLOOKUP($T1048,Tablas!$X$14:$Y$17,2,1))</f>
        <v>1. ROJO</v>
      </c>
    </row>
    <row r="1049" spans="2:21" x14ac:dyDescent="0.2">
      <c r="B1049" s="1">
        <f>IF(Tablas!B1047="","",Tablas!B1047)</f>
        <v>301044</v>
      </c>
      <c r="C1049" s="1" t="str">
        <f>IF(Tablas!C1047="","",Tablas!C1047)</f>
        <v>SALPICADERA TRAS ROJO</v>
      </c>
      <c r="D1049" s="1" t="str">
        <f>IF(Tablas!D1047="","",Tablas!D1047)</f>
        <v>05 - COLISION</v>
      </c>
      <c r="E1049" s="1" t="str">
        <f>IF(Tablas!E1047="","",Tablas!E1047)</f>
        <v>UN</v>
      </c>
      <c r="F1049" s="1">
        <f>IF(Tablas!F1047="","",Tablas!F1047)</f>
        <v>14</v>
      </c>
      <c r="G1049" s="1">
        <f>IF(Tablas!I1047="","",Tablas!I1047)</f>
        <v>26</v>
      </c>
      <c r="H1049" s="1">
        <v>5</v>
      </c>
      <c r="I1049" s="39">
        <f>IF($B1049="","",-SUMIFS(Tabla7[Cantidad],Tabla7[Código del producto],$B1049,Tabla7[Tipo de movimiento],"SALIDA",Tabla7[Mes],I$5))</f>
        <v>0</v>
      </c>
      <c r="J1049" s="39">
        <f>IF($B1049="","",-SUMIFS(Tabla7[Cantidad],Tabla7[Código del producto],$B1049,Tabla7[Tipo de movimiento],"SALIDA",Tabla7[Mes],J$5))</f>
        <v>15</v>
      </c>
      <c r="K1049" s="39">
        <f>IF($B1049="","",-SUMIFS(Tabla7[Cantidad],Tabla7[Código del producto],$B1049,Tabla7[Tipo de movimiento],"SALIDA",Tabla7[Mes],K$5))</f>
        <v>0</v>
      </c>
      <c r="L1049" s="39">
        <f>IF($B1049="","",-SUMIFS(Tabla7[Cantidad],Tabla7[Código del producto],$B1049,Tabla7[Tipo de movimiento],"SALIDA",Tabla7[Mes],L$5))</f>
        <v>0</v>
      </c>
      <c r="M1049" s="39">
        <f>IF($B1049="","",-SUMIFS(Tabla7[Cantidad],Tabla7[Código del producto],$B1049,Tabla7[Tipo de movimiento],"SALIDA",Tabla7[Mes],M$5))</f>
        <v>0</v>
      </c>
      <c r="N1049" s="39">
        <f>IF($B1049="","",-SUMIFS(Tabla7[Cantidad],Tabla7[Código del producto],$B1049,Tabla7[Tipo de movimiento],"SALIDA",Tabla7[Mes],N$5))</f>
        <v>0</v>
      </c>
      <c r="O1049" s="39">
        <f>IF($B1049="","",-SUMIFS(Tabla7[Cantidad],Tabla7[Código del producto],$B1049,Tabla7[Tipo de movimiento],"SALIDA",Tabla7[Mes],O$5))</f>
        <v>0</v>
      </c>
      <c r="P1049" s="39">
        <f>IF($B1049="","",-SUMIFS(Tabla7[Cantidad],Tabla7[Código del producto],$B1049,Tabla7[Tipo de movimiento],"SALIDA",Tabla7[Mes],P$5))</f>
        <v>0</v>
      </c>
      <c r="Q1049" s="39">
        <f t="shared" si="48"/>
        <v>0</v>
      </c>
      <c r="R1049" s="51" t="str">
        <f>IF($B1049="","",IFERROR(VLOOKUP($B1049,'ABC rotación'!$C:$G,5,0),"C"))</f>
        <v>C</v>
      </c>
      <c r="S1049" s="41">
        <f t="shared" si="49"/>
        <v>0</v>
      </c>
      <c r="T1049" s="40">
        <f t="shared" si="50"/>
        <v>0</v>
      </c>
      <c r="U1049" s="23" t="str">
        <f>IF($B1049="","",VLOOKUP($T1049,Tablas!$X$14:$Y$17,2,1))</f>
        <v>1. ROJO</v>
      </c>
    </row>
    <row r="1050" spans="2:21" x14ac:dyDescent="0.2">
      <c r="B1050" s="1">
        <f>IF(Tablas!B1048="","",Tablas!B1048)</f>
        <v>301045</v>
      </c>
      <c r="C1050" s="1" t="str">
        <f>IF(Tablas!C1048="","",Tablas!C1048)</f>
        <v>CONJUNTO DE BOMBA DE ACEITE</v>
      </c>
      <c r="D1050" s="1" t="str">
        <f>IF(Tablas!D1048="","",Tablas!D1048)</f>
        <v>03 - FILTROS</v>
      </c>
      <c r="E1050" s="1" t="str">
        <f>IF(Tablas!E1048="","",Tablas!E1048)</f>
        <v>UN</v>
      </c>
      <c r="F1050" s="1">
        <f>IF(Tablas!F1048="","",Tablas!F1048)</f>
        <v>12</v>
      </c>
      <c r="G1050" s="1">
        <f>IF(Tablas!I1048="","",Tablas!I1048)</f>
        <v>20</v>
      </c>
      <c r="H1050" s="1">
        <v>2</v>
      </c>
      <c r="I1050" s="39">
        <f>IF($B1050="","",-SUMIFS(Tabla7[Cantidad],Tabla7[Código del producto],$B1050,Tabla7[Tipo de movimiento],"SALIDA",Tabla7[Mes],I$5))</f>
        <v>0</v>
      </c>
      <c r="J1050" s="39">
        <f>IF($B1050="","",-SUMIFS(Tabla7[Cantidad],Tabla7[Código del producto],$B1050,Tabla7[Tipo de movimiento],"SALIDA",Tabla7[Mes],J$5))</f>
        <v>0</v>
      </c>
      <c r="K1050" s="39">
        <f>IF($B1050="","",-SUMIFS(Tabla7[Cantidad],Tabla7[Código del producto],$B1050,Tabla7[Tipo de movimiento],"SALIDA",Tabla7[Mes],K$5))</f>
        <v>0</v>
      </c>
      <c r="L1050" s="39">
        <f>IF($B1050="","",-SUMIFS(Tabla7[Cantidad],Tabla7[Código del producto],$B1050,Tabla7[Tipo de movimiento],"SALIDA",Tabla7[Mes],L$5))</f>
        <v>0</v>
      </c>
      <c r="M1050" s="39">
        <f>IF($B1050="","",-SUMIFS(Tabla7[Cantidad],Tabla7[Código del producto],$B1050,Tabla7[Tipo de movimiento],"SALIDA",Tabla7[Mes],M$5))</f>
        <v>0</v>
      </c>
      <c r="N1050" s="39">
        <f>IF($B1050="","",-SUMIFS(Tabla7[Cantidad],Tabla7[Código del producto],$B1050,Tabla7[Tipo de movimiento],"SALIDA",Tabla7[Mes],N$5))</f>
        <v>0</v>
      </c>
      <c r="O1050" s="39">
        <f>IF($B1050="","",-SUMIFS(Tabla7[Cantidad],Tabla7[Código del producto],$B1050,Tabla7[Tipo de movimiento],"SALIDA",Tabla7[Mes],O$5))</f>
        <v>0</v>
      </c>
      <c r="P1050" s="39">
        <f>IF($B1050="","",-SUMIFS(Tabla7[Cantidad],Tabla7[Código del producto],$B1050,Tabla7[Tipo de movimiento],"SALIDA",Tabla7[Mes],P$5))</f>
        <v>0</v>
      </c>
      <c r="Q1050" s="39">
        <f t="shared" si="48"/>
        <v>0</v>
      </c>
      <c r="R1050" s="51" t="str">
        <f>IF($B1050="","",IFERROR(VLOOKUP($B1050,'ABC rotación'!$C:$G,5,0),"C"))</f>
        <v>C</v>
      </c>
      <c r="S1050" s="41">
        <f t="shared" si="49"/>
        <v>0</v>
      </c>
      <c r="T1050" s="40">
        <f t="shared" si="50"/>
        <v>0</v>
      </c>
      <c r="U1050" s="23" t="str">
        <f>IF($B1050="","",VLOOKUP($T1050,Tablas!$X$14:$Y$17,2,1))</f>
        <v>1. ROJO</v>
      </c>
    </row>
    <row r="1051" spans="2:21" x14ac:dyDescent="0.2">
      <c r="B1051" s="1">
        <f>IF(Tablas!B1049="","",Tablas!B1049)</f>
        <v>301046</v>
      </c>
      <c r="C1051" s="1" t="str">
        <f>IF(Tablas!C1049="","",Tablas!C1049)</f>
        <v>MANUBRIO</v>
      </c>
      <c r="D1051" s="1" t="str">
        <f>IF(Tablas!D1049="","",Tablas!D1049)</f>
        <v>05 - COLISION</v>
      </c>
      <c r="E1051" s="1" t="str">
        <f>IF(Tablas!E1049="","",Tablas!E1049)</f>
        <v>UN</v>
      </c>
      <c r="F1051" s="1">
        <f>IF(Tablas!F1049="","",Tablas!F1049)</f>
        <v>29</v>
      </c>
      <c r="G1051" s="1">
        <f>IF(Tablas!I1049="","",Tablas!I1049)</f>
        <v>10</v>
      </c>
      <c r="H1051" s="1">
        <v>4</v>
      </c>
      <c r="I1051" s="39">
        <f>IF($B1051="","",-SUMIFS(Tabla7[Cantidad],Tabla7[Código del producto],$B1051,Tabla7[Tipo de movimiento],"SALIDA",Tabla7[Mes],I$5))</f>
        <v>0</v>
      </c>
      <c r="J1051" s="39">
        <f>IF($B1051="","",-SUMIFS(Tabla7[Cantidad],Tabla7[Código del producto],$B1051,Tabla7[Tipo de movimiento],"SALIDA",Tabla7[Mes],J$5))</f>
        <v>0</v>
      </c>
      <c r="K1051" s="39">
        <f>IF($B1051="","",-SUMIFS(Tabla7[Cantidad],Tabla7[Código del producto],$B1051,Tabla7[Tipo de movimiento],"SALIDA",Tabla7[Mes],K$5))</f>
        <v>0</v>
      </c>
      <c r="L1051" s="39">
        <f>IF($B1051="","",-SUMIFS(Tabla7[Cantidad],Tabla7[Código del producto],$B1051,Tabla7[Tipo de movimiento],"SALIDA",Tabla7[Mes],L$5))</f>
        <v>0</v>
      </c>
      <c r="M1051" s="39">
        <f>IF($B1051="","",-SUMIFS(Tabla7[Cantidad],Tabla7[Código del producto],$B1051,Tabla7[Tipo de movimiento],"SALIDA",Tabla7[Mes],M$5))</f>
        <v>0</v>
      </c>
      <c r="N1051" s="39">
        <f>IF($B1051="","",-SUMIFS(Tabla7[Cantidad],Tabla7[Código del producto],$B1051,Tabla7[Tipo de movimiento],"SALIDA",Tabla7[Mes],N$5))</f>
        <v>0</v>
      </c>
      <c r="O1051" s="39">
        <f>IF($B1051="","",-SUMIFS(Tabla7[Cantidad],Tabla7[Código del producto],$B1051,Tabla7[Tipo de movimiento],"SALIDA",Tabla7[Mes],O$5))</f>
        <v>12</v>
      </c>
      <c r="P1051" s="39">
        <f>IF($B1051="","",-SUMIFS(Tabla7[Cantidad],Tabla7[Código del producto],$B1051,Tabla7[Tipo de movimiento],"SALIDA",Tabla7[Mes],P$5))</f>
        <v>19</v>
      </c>
      <c r="Q1051" s="39">
        <f t="shared" si="48"/>
        <v>10.333333333333334</v>
      </c>
      <c r="R1051" s="51" t="str">
        <f>IF($B1051="","",IFERROR(VLOOKUP($B1051,'ABC rotación'!$C:$G,5,0),"C"))</f>
        <v>C</v>
      </c>
      <c r="S1051" s="41">
        <f t="shared" si="49"/>
        <v>11.612903225806452</v>
      </c>
      <c r="T1051" s="40">
        <f t="shared" si="50"/>
        <v>0.40044493882091214</v>
      </c>
      <c r="U1051" s="23" t="str">
        <f>IF($B1051="","",VLOOKUP($T1051,Tablas!$X$14:$Y$17,2,1))</f>
        <v>1. ROJO</v>
      </c>
    </row>
    <row r="1052" spans="2:21" x14ac:dyDescent="0.2">
      <c r="B1052" s="1">
        <f>IF(Tablas!B1050="","",Tablas!B1050)</f>
        <v>301047</v>
      </c>
      <c r="C1052" s="1" t="str">
        <f>IF(Tablas!C1050="","",Tablas!C1050)</f>
        <v>EJE DE ENGRANAJE DE TRACCION</v>
      </c>
      <c r="D1052" s="1" t="str">
        <f>IF(Tablas!D1050="","",Tablas!D1050)</f>
        <v>09 - PARTES DE MOTOR</v>
      </c>
      <c r="E1052" s="1" t="str">
        <f>IF(Tablas!E1050="","",Tablas!E1050)</f>
        <v>UN</v>
      </c>
      <c r="F1052" s="1">
        <f>IF(Tablas!F1050="","",Tablas!F1050)</f>
        <v>14</v>
      </c>
      <c r="G1052" s="1">
        <f>IF(Tablas!I1050="","",Tablas!I1050)</f>
        <v>33</v>
      </c>
      <c r="H1052" s="1">
        <v>7</v>
      </c>
      <c r="I1052" s="39">
        <f>IF($B1052="","",-SUMIFS(Tabla7[Cantidad],Tabla7[Código del producto],$B1052,Tabla7[Tipo de movimiento],"SALIDA",Tabla7[Mes],I$5))</f>
        <v>0</v>
      </c>
      <c r="J1052" s="39">
        <f>IF($B1052="","",-SUMIFS(Tabla7[Cantidad],Tabla7[Código del producto],$B1052,Tabla7[Tipo de movimiento],"SALIDA",Tabla7[Mes],J$5))</f>
        <v>0</v>
      </c>
      <c r="K1052" s="39">
        <f>IF($B1052="","",-SUMIFS(Tabla7[Cantidad],Tabla7[Código del producto],$B1052,Tabla7[Tipo de movimiento],"SALIDA",Tabla7[Mes],K$5))</f>
        <v>17</v>
      </c>
      <c r="L1052" s="39">
        <f>IF($B1052="","",-SUMIFS(Tabla7[Cantidad],Tabla7[Código del producto],$B1052,Tabla7[Tipo de movimiento],"SALIDA",Tabla7[Mes],L$5))</f>
        <v>0</v>
      </c>
      <c r="M1052" s="39">
        <f>IF($B1052="","",-SUMIFS(Tabla7[Cantidad],Tabla7[Código del producto],$B1052,Tabla7[Tipo de movimiento],"SALIDA",Tabla7[Mes],M$5))</f>
        <v>0</v>
      </c>
      <c r="N1052" s="39">
        <f>IF($B1052="","",-SUMIFS(Tabla7[Cantidad],Tabla7[Código del producto],$B1052,Tabla7[Tipo de movimiento],"SALIDA",Tabla7[Mes],N$5))</f>
        <v>0</v>
      </c>
      <c r="O1052" s="39">
        <f>IF($B1052="","",-SUMIFS(Tabla7[Cantidad],Tabla7[Código del producto],$B1052,Tabla7[Tipo de movimiento],"SALIDA",Tabla7[Mes],O$5))</f>
        <v>0</v>
      </c>
      <c r="P1052" s="39">
        <f>IF($B1052="","",-SUMIFS(Tabla7[Cantidad],Tabla7[Código del producto],$B1052,Tabla7[Tipo de movimiento],"SALIDA",Tabla7[Mes],P$5))</f>
        <v>0</v>
      </c>
      <c r="Q1052" s="39">
        <f t="shared" si="48"/>
        <v>0</v>
      </c>
      <c r="R1052" s="51" t="str">
        <f>IF($B1052="","",IFERROR(VLOOKUP($B1052,'ABC rotación'!$C:$G,5,0),"C"))</f>
        <v>C</v>
      </c>
      <c r="S1052" s="41">
        <f t="shared" si="49"/>
        <v>0</v>
      </c>
      <c r="T1052" s="40">
        <f t="shared" si="50"/>
        <v>0</v>
      </c>
      <c r="U1052" s="23" t="str">
        <f>IF($B1052="","",VLOOKUP($T1052,Tablas!$X$14:$Y$17,2,1))</f>
        <v>1. ROJO</v>
      </c>
    </row>
    <row r="1053" spans="2:21" x14ac:dyDescent="0.2">
      <c r="B1053" s="1">
        <f>IF(Tablas!B1051="","",Tablas!B1051)</f>
        <v>301048</v>
      </c>
      <c r="C1053" s="1" t="str">
        <f>IF(Tablas!C1051="","",Tablas!C1051)</f>
        <v>CABLE DE VELOCIMETRO</v>
      </c>
      <c r="D1053" s="1" t="str">
        <f>IF(Tablas!D1051="","",Tablas!D1051)</f>
        <v>10 - PALANCAS Y CHICOTES</v>
      </c>
      <c r="E1053" s="1" t="str">
        <f>IF(Tablas!E1051="","",Tablas!E1051)</f>
        <v>UN</v>
      </c>
      <c r="F1053" s="1">
        <f>IF(Tablas!F1051="","",Tablas!F1051)</f>
        <v>11</v>
      </c>
      <c r="G1053" s="1">
        <f>IF(Tablas!I1051="","",Tablas!I1051)</f>
        <v>5</v>
      </c>
      <c r="H1053" s="1">
        <v>7</v>
      </c>
      <c r="I1053" s="39">
        <f>IF($B1053="","",-SUMIFS(Tabla7[Cantidad],Tabla7[Código del producto],$B1053,Tabla7[Tipo de movimiento],"SALIDA",Tabla7[Mes],I$5))</f>
        <v>16</v>
      </c>
      <c r="J1053" s="39">
        <f>IF($B1053="","",-SUMIFS(Tabla7[Cantidad],Tabla7[Código del producto],$B1053,Tabla7[Tipo de movimiento],"SALIDA",Tabla7[Mes],J$5))</f>
        <v>0</v>
      </c>
      <c r="K1053" s="39">
        <f>IF($B1053="","",-SUMIFS(Tabla7[Cantidad],Tabla7[Código del producto],$B1053,Tabla7[Tipo de movimiento],"SALIDA",Tabla7[Mes],K$5))</f>
        <v>6</v>
      </c>
      <c r="L1053" s="39">
        <f>IF($B1053="","",-SUMIFS(Tabla7[Cantidad],Tabla7[Código del producto],$B1053,Tabla7[Tipo de movimiento],"SALIDA",Tabla7[Mes],L$5))</f>
        <v>0</v>
      </c>
      <c r="M1053" s="39">
        <f>IF($B1053="","",-SUMIFS(Tabla7[Cantidad],Tabla7[Código del producto],$B1053,Tabla7[Tipo de movimiento],"SALIDA",Tabla7[Mes],M$5))</f>
        <v>0</v>
      </c>
      <c r="N1053" s="39">
        <f>IF($B1053="","",-SUMIFS(Tabla7[Cantidad],Tabla7[Código del producto],$B1053,Tabla7[Tipo de movimiento],"SALIDA",Tabla7[Mes],N$5))</f>
        <v>16</v>
      </c>
      <c r="O1053" s="39">
        <f>IF($B1053="","",-SUMIFS(Tabla7[Cantidad],Tabla7[Código del producto],$B1053,Tabla7[Tipo de movimiento],"SALIDA",Tabla7[Mes],O$5))</f>
        <v>10</v>
      </c>
      <c r="P1053" s="39">
        <f>IF($B1053="","",-SUMIFS(Tabla7[Cantidad],Tabla7[Código del producto],$B1053,Tabla7[Tipo de movimiento],"SALIDA",Tabla7[Mes],P$5))</f>
        <v>0</v>
      </c>
      <c r="Q1053" s="39">
        <f t="shared" si="48"/>
        <v>8.6666666666666661</v>
      </c>
      <c r="R1053" s="51" t="str">
        <f>IF($B1053="","",IFERROR(VLOOKUP($B1053,'ABC rotación'!$C:$G,5,0),"C"))</f>
        <v>A</v>
      </c>
      <c r="S1053" s="41">
        <f t="shared" si="49"/>
        <v>24.23076923076923</v>
      </c>
      <c r="T1053" s="40">
        <f t="shared" si="50"/>
        <v>2.2027972027972029</v>
      </c>
      <c r="U1053" s="23" t="str">
        <f>IF($B1053="","",VLOOKUP($T1053,Tablas!$X$14:$Y$17,2,1))</f>
        <v>4. NEGRO</v>
      </c>
    </row>
    <row r="1054" spans="2:21" x14ac:dyDescent="0.2">
      <c r="B1054" s="1">
        <f>IF(Tablas!B1052="","",Tablas!B1052)</f>
        <v>301049</v>
      </c>
      <c r="C1054" s="1" t="str">
        <f>IF(Tablas!C1052="","",Tablas!C1052)</f>
        <v>EMPAQUE CUBIERTA DERECHA DE CA</v>
      </c>
      <c r="D1054" s="1" t="str">
        <f>IF(Tablas!D1052="","",Tablas!D1052)</f>
        <v>09 - PARTES DE MOTOR</v>
      </c>
      <c r="E1054" s="1" t="str">
        <f>IF(Tablas!E1052="","",Tablas!E1052)</f>
        <v>UN</v>
      </c>
      <c r="F1054" s="1">
        <f>IF(Tablas!F1052="","",Tablas!F1052)</f>
        <v>30</v>
      </c>
      <c r="G1054" s="1">
        <f>IF(Tablas!I1052="","",Tablas!I1052)</f>
        <v>8</v>
      </c>
      <c r="H1054" s="1">
        <v>1</v>
      </c>
      <c r="I1054" s="39">
        <f>IF($B1054="","",-SUMIFS(Tabla7[Cantidad],Tabla7[Código del producto],$B1054,Tabla7[Tipo de movimiento],"SALIDA",Tabla7[Mes],I$5))</f>
        <v>0</v>
      </c>
      <c r="J1054" s="39">
        <f>IF($B1054="","",-SUMIFS(Tabla7[Cantidad],Tabla7[Código del producto],$B1054,Tabla7[Tipo de movimiento],"SALIDA",Tabla7[Mes],J$5))</f>
        <v>0</v>
      </c>
      <c r="K1054" s="39">
        <f>IF($B1054="","",-SUMIFS(Tabla7[Cantidad],Tabla7[Código del producto],$B1054,Tabla7[Tipo de movimiento],"SALIDA",Tabla7[Mes],K$5))</f>
        <v>0</v>
      </c>
      <c r="L1054" s="39">
        <f>IF($B1054="","",-SUMIFS(Tabla7[Cantidad],Tabla7[Código del producto],$B1054,Tabla7[Tipo de movimiento],"SALIDA",Tabla7[Mes],L$5))</f>
        <v>0</v>
      </c>
      <c r="M1054" s="39">
        <f>IF($B1054="","",-SUMIFS(Tabla7[Cantidad],Tabla7[Código del producto],$B1054,Tabla7[Tipo de movimiento],"SALIDA",Tabla7[Mes],M$5))</f>
        <v>0</v>
      </c>
      <c r="N1054" s="39">
        <f>IF($B1054="","",-SUMIFS(Tabla7[Cantidad],Tabla7[Código del producto],$B1054,Tabla7[Tipo de movimiento],"SALIDA",Tabla7[Mes],N$5))</f>
        <v>0</v>
      </c>
      <c r="O1054" s="39">
        <f>IF($B1054="","",-SUMIFS(Tabla7[Cantidad],Tabla7[Código del producto],$B1054,Tabla7[Tipo de movimiento],"SALIDA",Tabla7[Mes],O$5))</f>
        <v>0</v>
      </c>
      <c r="P1054" s="39">
        <f>IF($B1054="","",-SUMIFS(Tabla7[Cantidad],Tabla7[Código del producto],$B1054,Tabla7[Tipo de movimiento],"SALIDA",Tabla7[Mes],P$5))</f>
        <v>0</v>
      </c>
      <c r="Q1054" s="39">
        <f t="shared" si="48"/>
        <v>0</v>
      </c>
      <c r="R1054" s="51" t="str">
        <f>IF($B1054="","",IFERROR(VLOOKUP($B1054,'ABC rotación'!$C:$G,5,0),"C"))</f>
        <v>C</v>
      </c>
      <c r="S1054" s="41">
        <f t="shared" si="49"/>
        <v>0</v>
      </c>
      <c r="T1054" s="40">
        <f t="shared" si="50"/>
        <v>0</v>
      </c>
      <c r="U1054" s="23" t="str">
        <f>IF($B1054="","",VLOOKUP($T1054,Tablas!$X$14:$Y$17,2,1))</f>
        <v>1. ROJO</v>
      </c>
    </row>
    <row r="1055" spans="2:21" x14ac:dyDescent="0.2">
      <c r="B1055" s="1">
        <f>IF(Tablas!B1053="","",Tablas!B1053)</f>
        <v>301050</v>
      </c>
      <c r="C1055" s="1" t="str">
        <f>IF(Tablas!C1053="","",Tablas!C1053)</f>
        <v>EMPAQUE CUBIERTA IZQUIERDA DE</v>
      </c>
      <c r="D1055" s="1" t="str">
        <f>IF(Tablas!D1053="","",Tablas!D1053)</f>
        <v>09 - PARTES DE MOTOR</v>
      </c>
      <c r="E1055" s="1" t="str">
        <f>IF(Tablas!E1053="","",Tablas!E1053)</f>
        <v>UN</v>
      </c>
      <c r="F1055" s="1">
        <f>IF(Tablas!F1053="","",Tablas!F1053)</f>
        <v>9</v>
      </c>
      <c r="G1055" s="1">
        <f>IF(Tablas!I1053="","",Tablas!I1053)</f>
        <v>15</v>
      </c>
      <c r="H1055" s="1">
        <v>8</v>
      </c>
      <c r="I1055" s="39">
        <f>IF($B1055="","",-SUMIFS(Tabla7[Cantidad],Tabla7[Código del producto],$B1055,Tabla7[Tipo de movimiento],"SALIDA",Tabla7[Mes],I$5))</f>
        <v>7</v>
      </c>
      <c r="J1055" s="39">
        <f>IF($B1055="","",-SUMIFS(Tabla7[Cantidad],Tabla7[Código del producto],$B1055,Tabla7[Tipo de movimiento],"SALIDA",Tabla7[Mes],J$5))</f>
        <v>0</v>
      </c>
      <c r="K1055" s="39">
        <f>IF($B1055="","",-SUMIFS(Tabla7[Cantidad],Tabla7[Código del producto],$B1055,Tabla7[Tipo de movimiento],"SALIDA",Tabla7[Mes],K$5))</f>
        <v>0</v>
      </c>
      <c r="L1055" s="39">
        <f>IF($B1055="","",-SUMIFS(Tabla7[Cantidad],Tabla7[Código del producto],$B1055,Tabla7[Tipo de movimiento],"SALIDA",Tabla7[Mes],L$5))</f>
        <v>0</v>
      </c>
      <c r="M1055" s="39">
        <f>IF($B1055="","",-SUMIFS(Tabla7[Cantidad],Tabla7[Código del producto],$B1055,Tabla7[Tipo de movimiento],"SALIDA",Tabla7[Mes],M$5))</f>
        <v>0</v>
      </c>
      <c r="N1055" s="39">
        <f>IF($B1055="","",-SUMIFS(Tabla7[Cantidad],Tabla7[Código del producto],$B1055,Tabla7[Tipo de movimiento],"SALIDA",Tabla7[Mes],N$5))</f>
        <v>18</v>
      </c>
      <c r="O1055" s="39">
        <f>IF($B1055="","",-SUMIFS(Tabla7[Cantidad],Tabla7[Código del producto],$B1055,Tabla7[Tipo de movimiento],"SALIDA",Tabla7[Mes],O$5))</f>
        <v>5</v>
      </c>
      <c r="P1055" s="39">
        <f>IF($B1055="","",-SUMIFS(Tabla7[Cantidad],Tabla7[Código del producto],$B1055,Tabla7[Tipo de movimiento],"SALIDA",Tabla7[Mes],P$5))</f>
        <v>0</v>
      </c>
      <c r="Q1055" s="39">
        <f t="shared" si="48"/>
        <v>7.666666666666667</v>
      </c>
      <c r="R1055" s="51" t="str">
        <f>IF($B1055="","",IFERROR(VLOOKUP($B1055,'ABC rotación'!$C:$G,5,0),"C"))</f>
        <v>C</v>
      </c>
      <c r="S1055" s="41">
        <f t="shared" si="49"/>
        <v>31.304347826086957</v>
      </c>
      <c r="T1055" s="40">
        <f t="shared" si="50"/>
        <v>3.4782608695652173</v>
      </c>
      <c r="U1055" s="23" t="str">
        <f>IF($B1055="","",VLOOKUP($T1055,Tablas!$X$14:$Y$17,2,1))</f>
        <v>4. NEGRO</v>
      </c>
    </row>
    <row r="1056" spans="2:21" x14ac:dyDescent="0.2">
      <c r="B1056" s="1">
        <f>IF(Tablas!B1054="","",Tablas!B1054)</f>
        <v>301051</v>
      </c>
      <c r="C1056" s="1" t="str">
        <f>IF(Tablas!C1054="","",Tablas!C1054)</f>
        <v>EMPAQUE DE CABEZA DE CILINDRO</v>
      </c>
      <c r="D1056" s="1" t="str">
        <f>IF(Tablas!D1054="","",Tablas!D1054)</f>
        <v>09 - PARTES DE MOTOR</v>
      </c>
      <c r="E1056" s="1" t="str">
        <f>IF(Tablas!E1054="","",Tablas!E1054)</f>
        <v>UN</v>
      </c>
      <c r="F1056" s="1">
        <f>IF(Tablas!F1054="","",Tablas!F1054)</f>
        <v>19</v>
      </c>
      <c r="G1056" s="1">
        <f>IF(Tablas!I1054="","",Tablas!I1054)</f>
        <v>14</v>
      </c>
      <c r="H1056" s="1">
        <v>3</v>
      </c>
      <c r="I1056" s="39">
        <f>IF($B1056="","",-SUMIFS(Tabla7[Cantidad],Tabla7[Código del producto],$B1056,Tabla7[Tipo de movimiento],"SALIDA",Tabla7[Mes],I$5))</f>
        <v>0</v>
      </c>
      <c r="J1056" s="39">
        <f>IF($B1056="","",-SUMIFS(Tabla7[Cantidad],Tabla7[Código del producto],$B1056,Tabla7[Tipo de movimiento],"SALIDA",Tabla7[Mes],J$5))</f>
        <v>0</v>
      </c>
      <c r="K1056" s="39">
        <f>IF($B1056="","",-SUMIFS(Tabla7[Cantidad],Tabla7[Código del producto],$B1056,Tabla7[Tipo de movimiento],"SALIDA",Tabla7[Mes],K$5))</f>
        <v>0</v>
      </c>
      <c r="L1056" s="39">
        <f>IF($B1056="","",-SUMIFS(Tabla7[Cantidad],Tabla7[Código del producto],$B1056,Tabla7[Tipo de movimiento],"SALIDA",Tabla7[Mes],L$5))</f>
        <v>0</v>
      </c>
      <c r="M1056" s="39">
        <f>IF($B1056="","",-SUMIFS(Tabla7[Cantidad],Tabla7[Código del producto],$B1056,Tabla7[Tipo de movimiento],"SALIDA",Tabla7[Mes],M$5))</f>
        <v>0</v>
      </c>
      <c r="N1056" s="39">
        <f>IF($B1056="","",-SUMIFS(Tabla7[Cantidad],Tabla7[Código del producto],$B1056,Tabla7[Tipo de movimiento],"SALIDA",Tabla7[Mes],N$5))</f>
        <v>0</v>
      </c>
      <c r="O1056" s="39">
        <f>IF($B1056="","",-SUMIFS(Tabla7[Cantidad],Tabla7[Código del producto],$B1056,Tabla7[Tipo de movimiento],"SALIDA",Tabla7[Mes],O$5))</f>
        <v>0</v>
      </c>
      <c r="P1056" s="39">
        <f>IF($B1056="","",-SUMIFS(Tabla7[Cantidad],Tabla7[Código del producto],$B1056,Tabla7[Tipo de movimiento],"SALIDA",Tabla7[Mes],P$5))</f>
        <v>0</v>
      </c>
      <c r="Q1056" s="39">
        <f t="shared" si="48"/>
        <v>0</v>
      </c>
      <c r="R1056" s="51" t="str">
        <f>IF($B1056="","",IFERROR(VLOOKUP($B1056,'ABC rotación'!$C:$G,5,0),"C"))</f>
        <v>C</v>
      </c>
      <c r="S1056" s="41">
        <f t="shared" si="49"/>
        <v>0</v>
      </c>
      <c r="T1056" s="40">
        <f t="shared" si="50"/>
        <v>0</v>
      </c>
      <c r="U1056" s="23" t="str">
        <f>IF($B1056="","",VLOOKUP($T1056,Tablas!$X$14:$Y$17,2,1))</f>
        <v>1. ROJO</v>
      </c>
    </row>
    <row r="1057" spans="2:21" x14ac:dyDescent="0.2">
      <c r="B1057" s="1">
        <f>IF(Tablas!B1055="","",Tablas!B1055)</f>
        <v>301052</v>
      </c>
      <c r="C1057" s="1" t="str">
        <f>IF(Tablas!C1055="","",Tablas!C1055)</f>
        <v>EMPAQUE DE CARTER</v>
      </c>
      <c r="D1057" s="1" t="str">
        <f>IF(Tablas!D1055="","",Tablas!D1055)</f>
        <v>15 - MISCELANEOS</v>
      </c>
      <c r="E1057" s="1" t="str">
        <f>IF(Tablas!E1055="","",Tablas!E1055)</f>
        <v>UN</v>
      </c>
      <c r="F1057" s="1">
        <f>IF(Tablas!F1055="","",Tablas!F1055)</f>
        <v>11</v>
      </c>
      <c r="G1057" s="1">
        <f>IF(Tablas!I1055="","",Tablas!I1055)</f>
        <v>19</v>
      </c>
      <c r="H1057" s="1">
        <v>3</v>
      </c>
      <c r="I1057" s="39">
        <f>IF($B1057="","",-SUMIFS(Tabla7[Cantidad],Tabla7[Código del producto],$B1057,Tabla7[Tipo de movimiento],"SALIDA",Tabla7[Mes],I$5))</f>
        <v>0</v>
      </c>
      <c r="J1057" s="39">
        <f>IF($B1057="","",-SUMIFS(Tabla7[Cantidad],Tabla7[Código del producto],$B1057,Tabla7[Tipo de movimiento],"SALIDA",Tabla7[Mes],J$5))</f>
        <v>6</v>
      </c>
      <c r="K1057" s="39">
        <f>IF($B1057="","",-SUMIFS(Tabla7[Cantidad],Tabla7[Código del producto],$B1057,Tabla7[Tipo de movimiento],"SALIDA",Tabla7[Mes],K$5))</f>
        <v>0</v>
      </c>
      <c r="L1057" s="39">
        <f>IF($B1057="","",-SUMIFS(Tabla7[Cantidad],Tabla7[Código del producto],$B1057,Tabla7[Tipo de movimiento],"SALIDA",Tabla7[Mes],L$5))</f>
        <v>10</v>
      </c>
      <c r="M1057" s="39">
        <f>IF($B1057="","",-SUMIFS(Tabla7[Cantidad],Tabla7[Código del producto],$B1057,Tabla7[Tipo de movimiento],"SALIDA",Tabla7[Mes],M$5))</f>
        <v>17</v>
      </c>
      <c r="N1057" s="39">
        <f>IF($B1057="","",-SUMIFS(Tabla7[Cantidad],Tabla7[Código del producto],$B1057,Tabla7[Tipo de movimiento],"SALIDA",Tabla7[Mes],N$5))</f>
        <v>0</v>
      </c>
      <c r="O1057" s="39">
        <f>IF($B1057="","",-SUMIFS(Tabla7[Cantidad],Tabla7[Código del producto],$B1057,Tabla7[Tipo de movimiento],"SALIDA",Tabla7[Mes],O$5))</f>
        <v>0</v>
      </c>
      <c r="P1057" s="39">
        <f>IF($B1057="","",-SUMIFS(Tabla7[Cantidad],Tabla7[Código del producto],$B1057,Tabla7[Tipo de movimiento],"SALIDA",Tabla7[Mes],P$5))</f>
        <v>0</v>
      </c>
      <c r="Q1057" s="39">
        <f t="shared" si="48"/>
        <v>0</v>
      </c>
      <c r="R1057" s="51" t="str">
        <f>IF($B1057="","",IFERROR(VLOOKUP($B1057,'ABC rotación'!$C:$G,5,0),"C"))</f>
        <v>A</v>
      </c>
      <c r="S1057" s="41">
        <f t="shared" si="49"/>
        <v>0</v>
      </c>
      <c r="T1057" s="40">
        <f t="shared" si="50"/>
        <v>0</v>
      </c>
      <c r="U1057" s="23" t="str">
        <f>IF($B1057="","",VLOOKUP($T1057,Tablas!$X$14:$Y$17,2,1))</f>
        <v>1. ROJO</v>
      </c>
    </row>
    <row r="1058" spans="2:21" x14ac:dyDescent="0.2">
      <c r="B1058" s="1">
        <f>IF(Tablas!B1056="","",Tablas!B1056)</f>
        <v>301053</v>
      </c>
      <c r="C1058" s="1" t="str">
        <f>IF(Tablas!C1056="","",Tablas!C1056)</f>
        <v>ENGRANE DE ARRANQUE</v>
      </c>
      <c r="D1058" s="1" t="str">
        <f>IF(Tablas!D1056="","",Tablas!D1056)</f>
        <v>09 - PARTES DE MOTOR</v>
      </c>
      <c r="E1058" s="1" t="str">
        <f>IF(Tablas!E1056="","",Tablas!E1056)</f>
        <v>UN</v>
      </c>
      <c r="F1058" s="1">
        <f>IF(Tablas!F1056="","",Tablas!F1056)</f>
        <v>10</v>
      </c>
      <c r="G1058" s="1">
        <f>IF(Tablas!I1056="","",Tablas!I1056)</f>
        <v>24</v>
      </c>
      <c r="H1058" s="1">
        <v>8</v>
      </c>
      <c r="I1058" s="39">
        <f>IF($B1058="","",-SUMIFS(Tabla7[Cantidad],Tabla7[Código del producto],$B1058,Tabla7[Tipo de movimiento],"SALIDA",Tabla7[Mes],I$5))</f>
        <v>0</v>
      </c>
      <c r="J1058" s="39">
        <f>IF($B1058="","",-SUMIFS(Tabla7[Cantidad],Tabla7[Código del producto],$B1058,Tabla7[Tipo de movimiento],"SALIDA",Tabla7[Mes],J$5))</f>
        <v>0</v>
      </c>
      <c r="K1058" s="39">
        <f>IF($B1058="","",-SUMIFS(Tabla7[Cantidad],Tabla7[Código del producto],$B1058,Tabla7[Tipo de movimiento],"SALIDA",Tabla7[Mes],K$5))</f>
        <v>29</v>
      </c>
      <c r="L1058" s="39">
        <f>IF($B1058="","",-SUMIFS(Tabla7[Cantidad],Tabla7[Código del producto],$B1058,Tabla7[Tipo de movimiento],"SALIDA",Tabla7[Mes],L$5))</f>
        <v>0</v>
      </c>
      <c r="M1058" s="39">
        <f>IF($B1058="","",-SUMIFS(Tabla7[Cantidad],Tabla7[Código del producto],$B1058,Tabla7[Tipo de movimiento],"SALIDA",Tabla7[Mes],M$5))</f>
        <v>0</v>
      </c>
      <c r="N1058" s="39">
        <f>IF($B1058="","",-SUMIFS(Tabla7[Cantidad],Tabla7[Código del producto],$B1058,Tabla7[Tipo de movimiento],"SALIDA",Tabla7[Mes],N$5))</f>
        <v>0</v>
      </c>
      <c r="O1058" s="39">
        <f>IF($B1058="","",-SUMIFS(Tabla7[Cantidad],Tabla7[Código del producto],$B1058,Tabla7[Tipo de movimiento],"SALIDA",Tabla7[Mes],O$5))</f>
        <v>0</v>
      </c>
      <c r="P1058" s="39">
        <f>IF($B1058="","",-SUMIFS(Tabla7[Cantidad],Tabla7[Código del producto],$B1058,Tabla7[Tipo de movimiento],"SALIDA",Tabla7[Mes],P$5))</f>
        <v>0</v>
      </c>
      <c r="Q1058" s="39">
        <f t="shared" si="48"/>
        <v>0</v>
      </c>
      <c r="R1058" s="51" t="str">
        <f>IF($B1058="","",IFERROR(VLOOKUP($B1058,'ABC rotación'!$C:$G,5,0),"C"))</f>
        <v>C</v>
      </c>
      <c r="S1058" s="41">
        <f t="shared" si="49"/>
        <v>0</v>
      </c>
      <c r="T1058" s="40">
        <f t="shared" si="50"/>
        <v>0</v>
      </c>
      <c r="U1058" s="23" t="str">
        <f>IF($B1058="","",VLOOKUP($T1058,Tablas!$X$14:$Y$17,2,1))</f>
        <v>1. ROJO</v>
      </c>
    </row>
    <row r="1059" spans="2:21" x14ac:dyDescent="0.2">
      <c r="B1059" s="1">
        <f>IF(Tablas!B1057="","",Tablas!B1057)</f>
        <v>301054</v>
      </c>
      <c r="C1059" s="1" t="str">
        <f>IF(Tablas!C1057="","",Tablas!C1057)</f>
        <v>JUNTA DE CILINDRO</v>
      </c>
      <c r="D1059" s="1" t="str">
        <f>IF(Tablas!D1057="","",Tablas!D1057)</f>
        <v>09 - PARTES DE MOTOR</v>
      </c>
      <c r="E1059" s="1" t="str">
        <f>IF(Tablas!E1057="","",Tablas!E1057)</f>
        <v>UN</v>
      </c>
      <c r="F1059" s="1">
        <f>IF(Tablas!F1057="","",Tablas!F1057)</f>
        <v>16</v>
      </c>
      <c r="G1059" s="1">
        <f>IF(Tablas!I1057="","",Tablas!I1057)</f>
        <v>23</v>
      </c>
      <c r="H1059" s="1">
        <v>5</v>
      </c>
      <c r="I1059" s="39">
        <f>IF($B1059="","",-SUMIFS(Tabla7[Cantidad],Tabla7[Código del producto],$B1059,Tabla7[Tipo de movimiento],"SALIDA",Tabla7[Mes],I$5))</f>
        <v>12</v>
      </c>
      <c r="J1059" s="39">
        <f>IF($B1059="","",-SUMIFS(Tabla7[Cantidad],Tabla7[Código del producto],$B1059,Tabla7[Tipo de movimiento],"SALIDA",Tabla7[Mes],J$5))</f>
        <v>0</v>
      </c>
      <c r="K1059" s="39">
        <f>IF($B1059="","",-SUMIFS(Tabla7[Cantidad],Tabla7[Código del producto],$B1059,Tabla7[Tipo de movimiento],"SALIDA",Tabla7[Mes],K$5))</f>
        <v>6</v>
      </c>
      <c r="L1059" s="39">
        <f>IF($B1059="","",-SUMIFS(Tabla7[Cantidad],Tabla7[Código del producto],$B1059,Tabla7[Tipo de movimiento],"SALIDA",Tabla7[Mes],L$5))</f>
        <v>0</v>
      </c>
      <c r="M1059" s="39">
        <f>IF($B1059="","",-SUMIFS(Tabla7[Cantidad],Tabla7[Código del producto],$B1059,Tabla7[Tipo de movimiento],"SALIDA",Tabla7[Mes],M$5))</f>
        <v>0</v>
      </c>
      <c r="N1059" s="39">
        <f>IF($B1059="","",-SUMIFS(Tabla7[Cantidad],Tabla7[Código del producto],$B1059,Tabla7[Tipo de movimiento],"SALIDA",Tabla7[Mes],N$5))</f>
        <v>0</v>
      </c>
      <c r="O1059" s="39">
        <f>IF($B1059="","",-SUMIFS(Tabla7[Cantidad],Tabla7[Código del producto],$B1059,Tabla7[Tipo de movimiento],"SALIDA",Tabla7[Mes],O$5))</f>
        <v>10</v>
      </c>
      <c r="P1059" s="39">
        <f>IF($B1059="","",-SUMIFS(Tabla7[Cantidad],Tabla7[Código del producto],$B1059,Tabla7[Tipo de movimiento],"SALIDA",Tabla7[Mes],P$5))</f>
        <v>0</v>
      </c>
      <c r="Q1059" s="39">
        <f t="shared" si="48"/>
        <v>3.3333333333333335</v>
      </c>
      <c r="R1059" s="51" t="str">
        <f>IF($B1059="","",IFERROR(VLOOKUP($B1059,'ABC rotación'!$C:$G,5,0),"C"))</f>
        <v>B</v>
      </c>
      <c r="S1059" s="41">
        <f t="shared" si="49"/>
        <v>45</v>
      </c>
      <c r="T1059" s="40">
        <f t="shared" si="50"/>
        <v>2.8125</v>
      </c>
      <c r="U1059" s="23" t="str">
        <f>IF($B1059="","",VLOOKUP($T1059,Tablas!$X$14:$Y$17,2,1))</f>
        <v>4. NEGRO</v>
      </c>
    </row>
    <row r="1060" spans="2:21" x14ac:dyDescent="0.2">
      <c r="B1060" s="1">
        <f>IF(Tablas!B1058="","",Tablas!B1058)</f>
        <v>301055</v>
      </c>
      <c r="C1060" s="1" t="str">
        <f>IF(Tablas!C1058="","",Tablas!C1058)</f>
        <v>LODERA</v>
      </c>
      <c r="D1060" s="1" t="str">
        <f>IF(Tablas!D1058="","",Tablas!D1058)</f>
        <v>05 - COLISION</v>
      </c>
      <c r="E1060" s="1" t="str">
        <f>IF(Tablas!E1058="","",Tablas!E1058)</f>
        <v>UN</v>
      </c>
      <c r="F1060" s="1">
        <f>IF(Tablas!F1058="","",Tablas!F1058)</f>
        <v>29</v>
      </c>
      <c r="G1060" s="1">
        <f>IF(Tablas!I1058="","",Tablas!I1058)</f>
        <v>30</v>
      </c>
      <c r="H1060" s="1">
        <v>4</v>
      </c>
      <c r="I1060" s="39">
        <f>IF($B1060="","",-SUMIFS(Tabla7[Cantidad],Tabla7[Código del producto],$B1060,Tabla7[Tipo de movimiento],"SALIDA",Tabla7[Mes],I$5))</f>
        <v>0</v>
      </c>
      <c r="J1060" s="39">
        <f>IF($B1060="","",-SUMIFS(Tabla7[Cantidad],Tabla7[Código del producto],$B1060,Tabla7[Tipo de movimiento],"SALIDA",Tabla7[Mes],J$5))</f>
        <v>0</v>
      </c>
      <c r="K1060" s="39">
        <f>IF($B1060="","",-SUMIFS(Tabla7[Cantidad],Tabla7[Código del producto],$B1060,Tabla7[Tipo de movimiento],"SALIDA",Tabla7[Mes],K$5))</f>
        <v>0</v>
      </c>
      <c r="L1060" s="39">
        <f>IF($B1060="","",-SUMIFS(Tabla7[Cantidad],Tabla7[Código del producto],$B1060,Tabla7[Tipo de movimiento],"SALIDA",Tabla7[Mes],L$5))</f>
        <v>0</v>
      </c>
      <c r="M1060" s="39">
        <f>IF($B1060="","",-SUMIFS(Tabla7[Cantidad],Tabla7[Código del producto],$B1060,Tabla7[Tipo de movimiento],"SALIDA",Tabla7[Mes],M$5))</f>
        <v>18</v>
      </c>
      <c r="N1060" s="39">
        <f>IF($B1060="","",-SUMIFS(Tabla7[Cantidad],Tabla7[Código del producto],$B1060,Tabla7[Tipo de movimiento],"SALIDA",Tabla7[Mes],N$5))</f>
        <v>0</v>
      </c>
      <c r="O1060" s="39">
        <f>IF($B1060="","",-SUMIFS(Tabla7[Cantidad],Tabla7[Código del producto],$B1060,Tabla7[Tipo de movimiento],"SALIDA",Tabla7[Mes],O$5))</f>
        <v>0</v>
      </c>
      <c r="P1060" s="39">
        <f>IF($B1060="","",-SUMIFS(Tabla7[Cantidad],Tabla7[Código del producto],$B1060,Tabla7[Tipo de movimiento],"SALIDA",Tabla7[Mes],P$5))</f>
        <v>42</v>
      </c>
      <c r="Q1060" s="39">
        <f t="shared" si="48"/>
        <v>14</v>
      </c>
      <c r="R1060" s="51" t="str">
        <f>IF($B1060="","",IFERROR(VLOOKUP($B1060,'ABC rotación'!$C:$G,5,0),"C"))</f>
        <v>A</v>
      </c>
      <c r="S1060" s="41">
        <f t="shared" si="49"/>
        <v>8.5714285714285712</v>
      </c>
      <c r="T1060" s="40">
        <f t="shared" si="50"/>
        <v>0.29556650246305416</v>
      </c>
      <c r="U1060" s="23" t="str">
        <f>IF($B1060="","",VLOOKUP($T1060,Tablas!$X$14:$Y$17,2,1))</f>
        <v>1. ROJO</v>
      </c>
    </row>
    <row r="1061" spans="2:21" x14ac:dyDescent="0.2">
      <c r="B1061" s="1">
        <f>IF(Tablas!B1059="","",Tablas!B1059)</f>
        <v>301056</v>
      </c>
      <c r="C1061" s="1" t="str">
        <f>IF(Tablas!C1059="","",Tablas!C1059)</f>
        <v>CUBIERTA DECORATIVA IZQUIERDA</v>
      </c>
      <c r="D1061" s="1" t="str">
        <f>IF(Tablas!D1059="","",Tablas!D1059)</f>
        <v>09 - PARTES DE MOTOR</v>
      </c>
      <c r="E1061" s="1" t="str">
        <f>IF(Tablas!E1059="","",Tablas!E1059)</f>
        <v>UN</v>
      </c>
      <c r="F1061" s="1">
        <f>IF(Tablas!F1059="","",Tablas!F1059)</f>
        <v>8</v>
      </c>
      <c r="G1061" s="1">
        <f>IF(Tablas!I1059="","",Tablas!I1059)</f>
        <v>20</v>
      </c>
      <c r="H1061" s="1">
        <v>9</v>
      </c>
      <c r="I1061" s="39">
        <f>IF($B1061="","",-SUMIFS(Tabla7[Cantidad],Tabla7[Código del producto],$B1061,Tabla7[Tipo de movimiento],"SALIDA",Tabla7[Mes],I$5))</f>
        <v>0</v>
      </c>
      <c r="J1061" s="39">
        <f>IF($B1061="","",-SUMIFS(Tabla7[Cantidad],Tabla7[Código del producto],$B1061,Tabla7[Tipo de movimiento],"SALIDA",Tabla7[Mes],J$5))</f>
        <v>0</v>
      </c>
      <c r="K1061" s="39">
        <f>IF($B1061="","",-SUMIFS(Tabla7[Cantidad],Tabla7[Código del producto],$B1061,Tabla7[Tipo de movimiento],"SALIDA",Tabla7[Mes],K$5))</f>
        <v>0</v>
      </c>
      <c r="L1061" s="39">
        <f>IF($B1061="","",-SUMIFS(Tabla7[Cantidad],Tabla7[Código del producto],$B1061,Tabla7[Tipo de movimiento],"SALIDA",Tabla7[Mes],L$5))</f>
        <v>10</v>
      </c>
      <c r="M1061" s="39">
        <f>IF($B1061="","",-SUMIFS(Tabla7[Cantidad],Tabla7[Código del producto],$B1061,Tabla7[Tipo de movimiento],"SALIDA",Tabla7[Mes],M$5))</f>
        <v>0</v>
      </c>
      <c r="N1061" s="39">
        <f>IF($B1061="","",-SUMIFS(Tabla7[Cantidad],Tabla7[Código del producto],$B1061,Tabla7[Tipo de movimiento],"SALIDA",Tabla7[Mes],N$5))</f>
        <v>0</v>
      </c>
      <c r="O1061" s="39">
        <f>IF($B1061="","",-SUMIFS(Tabla7[Cantidad],Tabla7[Código del producto],$B1061,Tabla7[Tipo de movimiento],"SALIDA",Tabla7[Mes],O$5))</f>
        <v>0</v>
      </c>
      <c r="P1061" s="39">
        <f>IF($B1061="","",-SUMIFS(Tabla7[Cantidad],Tabla7[Código del producto],$B1061,Tabla7[Tipo de movimiento],"SALIDA",Tabla7[Mes],P$5))</f>
        <v>0</v>
      </c>
      <c r="Q1061" s="39">
        <f t="shared" si="48"/>
        <v>0</v>
      </c>
      <c r="R1061" s="51" t="str">
        <f>IF($B1061="","",IFERROR(VLOOKUP($B1061,'ABC rotación'!$C:$G,5,0),"C"))</f>
        <v>C</v>
      </c>
      <c r="S1061" s="41">
        <f t="shared" si="49"/>
        <v>0</v>
      </c>
      <c r="T1061" s="40">
        <f t="shared" si="50"/>
        <v>0</v>
      </c>
      <c r="U1061" s="23" t="str">
        <f>IF($B1061="","",VLOOKUP($T1061,Tablas!$X$14:$Y$17,2,1))</f>
        <v>1. ROJO</v>
      </c>
    </row>
    <row r="1062" spans="2:21" x14ac:dyDescent="0.2">
      <c r="B1062" s="1">
        <f>IF(Tablas!B1060="","",Tablas!B1060)</f>
        <v>301057</v>
      </c>
      <c r="C1062" s="1" t="str">
        <f>IF(Tablas!C1060="","",Tablas!C1060)</f>
        <v>SELLO DE ACEITE,65*145*7</v>
      </c>
      <c r="D1062" s="1" t="str">
        <f>IF(Tablas!D1060="","",Tablas!D1060)</f>
        <v>11 - LLANTAS Y HULES</v>
      </c>
      <c r="E1062" s="1" t="str">
        <f>IF(Tablas!E1060="","",Tablas!E1060)</f>
        <v>UN</v>
      </c>
      <c r="F1062" s="1">
        <f>IF(Tablas!F1060="","",Tablas!F1060)</f>
        <v>21</v>
      </c>
      <c r="G1062" s="1">
        <f>IF(Tablas!I1060="","",Tablas!I1060)</f>
        <v>43</v>
      </c>
      <c r="H1062" s="1">
        <v>8</v>
      </c>
      <c r="I1062" s="39">
        <f>IF($B1062="","",-SUMIFS(Tabla7[Cantidad],Tabla7[Código del producto],$B1062,Tabla7[Tipo de movimiento],"SALIDA",Tabla7[Mes],I$5))</f>
        <v>0</v>
      </c>
      <c r="J1062" s="39">
        <f>IF($B1062="","",-SUMIFS(Tabla7[Cantidad],Tabla7[Código del producto],$B1062,Tabla7[Tipo de movimiento],"SALIDA",Tabla7[Mes],J$5))</f>
        <v>0</v>
      </c>
      <c r="K1062" s="39">
        <f>IF($B1062="","",-SUMIFS(Tabla7[Cantidad],Tabla7[Código del producto],$B1062,Tabla7[Tipo de movimiento],"SALIDA",Tabla7[Mes],K$5))</f>
        <v>0</v>
      </c>
      <c r="L1062" s="39">
        <f>IF($B1062="","",-SUMIFS(Tabla7[Cantidad],Tabla7[Código del producto],$B1062,Tabla7[Tipo de movimiento],"SALIDA",Tabla7[Mes],L$5))</f>
        <v>0</v>
      </c>
      <c r="M1062" s="39">
        <f>IF($B1062="","",-SUMIFS(Tabla7[Cantidad],Tabla7[Código del producto],$B1062,Tabla7[Tipo de movimiento],"SALIDA",Tabla7[Mes],M$5))</f>
        <v>0</v>
      </c>
      <c r="N1062" s="39">
        <f>IF($B1062="","",-SUMIFS(Tabla7[Cantidad],Tabla7[Código del producto],$B1062,Tabla7[Tipo de movimiento],"SALIDA",Tabla7[Mes],N$5))</f>
        <v>18</v>
      </c>
      <c r="O1062" s="39">
        <f>IF($B1062="","",-SUMIFS(Tabla7[Cantidad],Tabla7[Código del producto],$B1062,Tabla7[Tipo de movimiento],"SALIDA",Tabla7[Mes],O$5))</f>
        <v>0</v>
      </c>
      <c r="P1062" s="39">
        <f>IF($B1062="","",-SUMIFS(Tabla7[Cantidad],Tabla7[Código del producto],$B1062,Tabla7[Tipo de movimiento],"SALIDA",Tabla7[Mes],P$5))</f>
        <v>9</v>
      </c>
      <c r="Q1062" s="39">
        <f t="shared" si="48"/>
        <v>9</v>
      </c>
      <c r="R1062" s="51" t="str">
        <f>IF($B1062="","",IFERROR(VLOOKUP($B1062,'ABC rotación'!$C:$G,5,0),"C"))</f>
        <v>A</v>
      </c>
      <c r="S1062" s="41">
        <f t="shared" si="49"/>
        <v>26.666666666666664</v>
      </c>
      <c r="T1062" s="40">
        <f t="shared" si="50"/>
        <v>1.2698412698412698</v>
      </c>
      <c r="U1062" s="23" t="str">
        <f>IF($B1062="","",VLOOKUP($T1062,Tablas!$X$14:$Y$17,2,1))</f>
        <v>3. VERDE</v>
      </c>
    </row>
    <row r="1063" spans="2:21" x14ac:dyDescent="0.2">
      <c r="B1063" s="1" t="str">
        <f>IF(Tablas!B1061="","",Tablas!B1061)</f>
        <v/>
      </c>
      <c r="C1063" s="1" t="str">
        <f>IF(Tablas!C1061="","",Tablas!C1061)</f>
        <v/>
      </c>
      <c r="D1063" s="1" t="str">
        <f>IF(Tablas!D1061="","",Tablas!D1061)</f>
        <v/>
      </c>
      <c r="E1063" s="1" t="str">
        <f>IF(Tablas!E1061="","",Tablas!E1061)</f>
        <v/>
      </c>
      <c r="F1063" s="1" t="str">
        <f>IF(Tablas!F1061="","",Tablas!F1061)</f>
        <v/>
      </c>
      <c r="G1063" s="1" t="str">
        <f>IF(Tablas!I1061="","",Tablas!I1061)</f>
        <v/>
      </c>
      <c r="H1063" s="1" t="s">
        <v>911</v>
      </c>
      <c r="I1063" s="39" t="str">
        <f>IF($B1063="","",-SUMIFS(Tabla7[Cantidad],Tabla7[Código del producto],$B1063,Tabla7[Tipo de movimiento],"SALIDA",Tabla7[Mes],I$5))</f>
        <v/>
      </c>
      <c r="J1063" s="39" t="str">
        <f>IF($B1063="","",-SUMIFS(Tabla7[Cantidad],Tabla7[Código del producto],$B1063,Tabla7[Tipo de movimiento],"SALIDA",Tabla7[Mes],J$5))</f>
        <v/>
      </c>
      <c r="K1063" s="39" t="str">
        <f>IF($B1063="","",-SUMIFS(Tabla7[Cantidad],Tabla7[Código del producto],$B1063,Tabla7[Tipo de movimiento],"SALIDA",Tabla7[Mes],K$5))</f>
        <v/>
      </c>
      <c r="L1063" s="39" t="str">
        <f>IF($B1063="","",-SUMIFS(Tabla7[Cantidad],Tabla7[Código del producto],$B1063,Tabla7[Tipo de movimiento],"SALIDA",Tabla7[Mes],L$5))</f>
        <v/>
      </c>
      <c r="M1063" s="39" t="str">
        <f>IF($B1063="","",-SUMIFS(Tabla7[Cantidad],Tabla7[Código del producto],$B1063,Tabla7[Tipo de movimiento],"SALIDA",Tabla7[Mes],M$5))</f>
        <v/>
      </c>
      <c r="N1063" s="39" t="str">
        <f>IF($B1063="","",-SUMIFS(Tabla7[Cantidad],Tabla7[Código del producto],$B1063,Tabla7[Tipo de movimiento],"SALIDA",Tabla7[Mes],N$5))</f>
        <v/>
      </c>
      <c r="O1063" s="39" t="str">
        <f>IF($B1063="","",-SUMIFS(Tabla7[Cantidad],Tabla7[Código del producto],$B1063,Tabla7[Tipo de movimiento],"SALIDA",Tabla7[Mes],O$5))</f>
        <v/>
      </c>
      <c r="P1063" s="39" t="str">
        <f>IF($B1063="","",-SUMIFS(Tabla7[Cantidad],Tabla7[Código del producto],$B1063,Tabla7[Tipo de movimiento],"SALIDA",Tabla7[Mes],P$5))</f>
        <v/>
      </c>
      <c r="Q1063" s="39" t="str">
        <f t="shared" si="48"/>
        <v/>
      </c>
      <c r="R1063" s="51" t="str">
        <f>IF($B1063="","",IFERROR(VLOOKUP($B1063,'ABC rotación'!$C:$G,5,0),"C"))</f>
        <v/>
      </c>
      <c r="S1063" s="41" t="str">
        <f t="shared" si="49"/>
        <v/>
      </c>
      <c r="T1063" s="40" t="str">
        <f t="shared" si="50"/>
        <v/>
      </c>
      <c r="U1063" s="23" t="str">
        <f>IF($B1063="","",VLOOKUP($T1063,Tablas!$X$14:$Y$17,2,1))</f>
        <v/>
      </c>
    </row>
    <row r="1064" spans="2:21" x14ac:dyDescent="0.2">
      <c r="B1064" s="1" t="str">
        <f>IF(Tablas!B1062="","",Tablas!B1062)</f>
        <v/>
      </c>
      <c r="C1064" s="1" t="str">
        <f>IF(Tablas!C1062="","",Tablas!C1062)</f>
        <v/>
      </c>
      <c r="D1064" s="1" t="str">
        <f>IF(Tablas!D1062="","",Tablas!D1062)</f>
        <v/>
      </c>
      <c r="E1064" s="1" t="str">
        <f>IF(Tablas!E1062="","",Tablas!E1062)</f>
        <v/>
      </c>
      <c r="F1064" s="1" t="str">
        <f>IF(Tablas!F1062="","",Tablas!F1062)</f>
        <v/>
      </c>
      <c r="G1064" s="1" t="str">
        <f>IF(Tablas!I1062="","",Tablas!I1062)</f>
        <v/>
      </c>
      <c r="H1064" s="1" t="s">
        <v>911</v>
      </c>
      <c r="I1064" s="39" t="str">
        <f>IF($B1064="","",-SUMIFS(Tabla7[Cantidad],Tabla7[Código del producto],$B1064,Tabla7[Tipo de movimiento],"SALIDA",Tabla7[Mes],I$5))</f>
        <v/>
      </c>
      <c r="J1064" s="39" t="str">
        <f>IF($B1064="","",-SUMIFS(Tabla7[Cantidad],Tabla7[Código del producto],$B1064,Tabla7[Tipo de movimiento],"SALIDA",Tabla7[Mes],J$5))</f>
        <v/>
      </c>
      <c r="K1064" s="39" t="str">
        <f>IF($B1064="","",-SUMIFS(Tabla7[Cantidad],Tabla7[Código del producto],$B1064,Tabla7[Tipo de movimiento],"SALIDA",Tabla7[Mes],K$5))</f>
        <v/>
      </c>
      <c r="L1064" s="39" t="str">
        <f>IF($B1064="","",-SUMIFS(Tabla7[Cantidad],Tabla7[Código del producto],$B1064,Tabla7[Tipo de movimiento],"SALIDA",Tabla7[Mes],L$5))</f>
        <v/>
      </c>
      <c r="M1064" s="39" t="str">
        <f>IF($B1064="","",-SUMIFS(Tabla7[Cantidad],Tabla7[Código del producto],$B1064,Tabla7[Tipo de movimiento],"SALIDA",Tabla7[Mes],M$5))</f>
        <v/>
      </c>
      <c r="N1064" s="39" t="str">
        <f>IF($B1064="","",-SUMIFS(Tabla7[Cantidad],Tabla7[Código del producto],$B1064,Tabla7[Tipo de movimiento],"SALIDA",Tabla7[Mes],N$5))</f>
        <v/>
      </c>
      <c r="O1064" s="39" t="str">
        <f>IF($B1064="","",-SUMIFS(Tabla7[Cantidad],Tabla7[Código del producto],$B1064,Tabla7[Tipo de movimiento],"SALIDA",Tabla7[Mes],O$5))</f>
        <v/>
      </c>
      <c r="P1064" s="39" t="str">
        <f>IF($B1064="","",-SUMIFS(Tabla7[Cantidad],Tabla7[Código del producto],$B1064,Tabla7[Tipo de movimiento],"SALIDA",Tabla7[Mes],P$5))</f>
        <v/>
      </c>
      <c r="Q1064" s="39" t="str">
        <f t="shared" si="48"/>
        <v/>
      </c>
      <c r="R1064" s="51" t="str">
        <f>IF($B1064="","",IFERROR(VLOOKUP($B1064,'ABC rotación'!$C:$G,5,0),"C"))</f>
        <v/>
      </c>
      <c r="S1064" s="41" t="str">
        <f t="shared" si="49"/>
        <v/>
      </c>
      <c r="T1064" s="40" t="str">
        <f t="shared" si="50"/>
        <v/>
      </c>
      <c r="U1064" s="23" t="str">
        <f>IF($B1064="","",VLOOKUP($T1064,Tablas!$X$14:$Y$17,2,1))</f>
        <v/>
      </c>
    </row>
    <row r="1065" spans="2:21" x14ac:dyDescent="0.2">
      <c r="B1065" s="1" t="str">
        <f>IF(Tablas!B1063="","",Tablas!B1063)</f>
        <v/>
      </c>
      <c r="C1065" s="1" t="str">
        <f>IF(Tablas!C1063="","",Tablas!C1063)</f>
        <v/>
      </c>
      <c r="D1065" s="1" t="str">
        <f>IF(Tablas!D1063="","",Tablas!D1063)</f>
        <v/>
      </c>
      <c r="E1065" s="1" t="str">
        <f>IF(Tablas!E1063="","",Tablas!E1063)</f>
        <v/>
      </c>
      <c r="F1065" s="1" t="str">
        <f>IF(Tablas!F1063="","",Tablas!F1063)</f>
        <v/>
      </c>
      <c r="G1065" s="1" t="str">
        <f>IF(Tablas!I1063="","",Tablas!I1063)</f>
        <v/>
      </c>
      <c r="H1065" s="1" t="s">
        <v>911</v>
      </c>
      <c r="I1065" s="39" t="str">
        <f>IF($B1065="","",-SUMIFS(Tabla7[Cantidad],Tabla7[Código del producto],$B1065,Tabla7[Tipo de movimiento],"SALIDA",Tabla7[Mes],I$5))</f>
        <v/>
      </c>
      <c r="J1065" s="39" t="str">
        <f>IF($B1065="","",-SUMIFS(Tabla7[Cantidad],Tabla7[Código del producto],$B1065,Tabla7[Tipo de movimiento],"SALIDA",Tabla7[Mes],J$5))</f>
        <v/>
      </c>
      <c r="K1065" s="39" t="str">
        <f>IF($B1065="","",-SUMIFS(Tabla7[Cantidad],Tabla7[Código del producto],$B1065,Tabla7[Tipo de movimiento],"SALIDA",Tabla7[Mes],K$5))</f>
        <v/>
      </c>
      <c r="L1065" s="39" t="str">
        <f>IF($B1065="","",-SUMIFS(Tabla7[Cantidad],Tabla7[Código del producto],$B1065,Tabla7[Tipo de movimiento],"SALIDA",Tabla7[Mes],L$5))</f>
        <v/>
      </c>
      <c r="M1065" s="39" t="str">
        <f>IF($B1065="","",-SUMIFS(Tabla7[Cantidad],Tabla7[Código del producto],$B1065,Tabla7[Tipo de movimiento],"SALIDA",Tabla7[Mes],M$5))</f>
        <v/>
      </c>
      <c r="N1065" s="39" t="str">
        <f>IF($B1065="","",-SUMIFS(Tabla7[Cantidad],Tabla7[Código del producto],$B1065,Tabla7[Tipo de movimiento],"SALIDA",Tabla7[Mes],N$5))</f>
        <v/>
      </c>
      <c r="O1065" s="39" t="str">
        <f>IF($B1065="","",-SUMIFS(Tabla7[Cantidad],Tabla7[Código del producto],$B1065,Tabla7[Tipo de movimiento],"SALIDA",Tabla7[Mes],O$5))</f>
        <v/>
      </c>
      <c r="P1065" s="39" t="str">
        <f>IF($B1065="","",-SUMIFS(Tabla7[Cantidad],Tabla7[Código del producto],$B1065,Tabla7[Tipo de movimiento],"SALIDA",Tabla7[Mes],P$5))</f>
        <v/>
      </c>
      <c r="Q1065" s="39" t="str">
        <f t="shared" si="48"/>
        <v/>
      </c>
      <c r="R1065" s="51" t="str">
        <f>IF($B1065="","",IFERROR(VLOOKUP($B1065,'ABC rotación'!$C:$G,5,0),"C"))</f>
        <v/>
      </c>
      <c r="S1065" s="41" t="str">
        <f t="shared" si="49"/>
        <v/>
      </c>
      <c r="T1065" s="40" t="str">
        <f t="shared" si="50"/>
        <v/>
      </c>
      <c r="U1065" s="23" t="str">
        <f>IF($B1065="","",VLOOKUP($T1065,Tablas!$X$14:$Y$17,2,1))</f>
        <v/>
      </c>
    </row>
    <row r="1066" spans="2:21" x14ac:dyDescent="0.2">
      <c r="B1066" s="1" t="str">
        <f>IF(Tablas!B1064="","",Tablas!B1064)</f>
        <v/>
      </c>
      <c r="C1066" s="1" t="str">
        <f>IF(Tablas!C1064="","",Tablas!C1064)</f>
        <v/>
      </c>
      <c r="D1066" s="1" t="str">
        <f>IF(Tablas!D1064="","",Tablas!D1064)</f>
        <v/>
      </c>
      <c r="E1066" s="1" t="str">
        <f>IF(Tablas!E1064="","",Tablas!E1064)</f>
        <v/>
      </c>
      <c r="F1066" s="1" t="str">
        <f>IF(Tablas!F1064="","",Tablas!F1064)</f>
        <v/>
      </c>
      <c r="G1066" s="1" t="str">
        <f>IF(Tablas!I1064="","",Tablas!I1064)</f>
        <v/>
      </c>
      <c r="H1066" s="1" t="s">
        <v>911</v>
      </c>
      <c r="I1066" s="39" t="str">
        <f>IF($B1066="","",-SUMIFS(Tabla7[Cantidad],Tabla7[Código del producto],$B1066,Tabla7[Tipo de movimiento],"SALIDA",Tabla7[Mes],I$5))</f>
        <v/>
      </c>
      <c r="J1066" s="39" t="str">
        <f>IF($B1066="","",-SUMIFS(Tabla7[Cantidad],Tabla7[Código del producto],$B1066,Tabla7[Tipo de movimiento],"SALIDA",Tabla7[Mes],J$5))</f>
        <v/>
      </c>
      <c r="K1066" s="39" t="str">
        <f>IF($B1066="","",-SUMIFS(Tabla7[Cantidad],Tabla7[Código del producto],$B1066,Tabla7[Tipo de movimiento],"SALIDA",Tabla7[Mes],K$5))</f>
        <v/>
      </c>
      <c r="L1066" s="39" t="str">
        <f>IF($B1066="","",-SUMIFS(Tabla7[Cantidad],Tabla7[Código del producto],$B1066,Tabla7[Tipo de movimiento],"SALIDA",Tabla7[Mes],L$5))</f>
        <v/>
      </c>
      <c r="M1066" s="39" t="str">
        <f>IF($B1066="","",-SUMIFS(Tabla7[Cantidad],Tabla7[Código del producto],$B1066,Tabla7[Tipo de movimiento],"SALIDA",Tabla7[Mes],M$5))</f>
        <v/>
      </c>
      <c r="N1066" s="39" t="str">
        <f>IF($B1066="","",-SUMIFS(Tabla7[Cantidad],Tabla7[Código del producto],$B1066,Tabla7[Tipo de movimiento],"SALIDA",Tabla7[Mes],N$5))</f>
        <v/>
      </c>
      <c r="O1066" s="39" t="str">
        <f>IF($B1066="","",-SUMIFS(Tabla7[Cantidad],Tabla7[Código del producto],$B1066,Tabla7[Tipo de movimiento],"SALIDA",Tabla7[Mes],O$5))</f>
        <v/>
      </c>
      <c r="P1066" s="39" t="str">
        <f>IF($B1066="","",-SUMIFS(Tabla7[Cantidad],Tabla7[Código del producto],$B1066,Tabla7[Tipo de movimiento],"SALIDA",Tabla7[Mes],P$5))</f>
        <v/>
      </c>
      <c r="Q1066" s="39" t="str">
        <f t="shared" si="48"/>
        <v/>
      </c>
      <c r="R1066" s="51" t="str">
        <f>IF($B1066="","",IFERROR(VLOOKUP($B1066,'ABC rotación'!$C:$G,5,0),"C"))</f>
        <v/>
      </c>
      <c r="S1066" s="41" t="str">
        <f t="shared" si="49"/>
        <v/>
      </c>
      <c r="T1066" s="40" t="str">
        <f t="shared" si="50"/>
        <v/>
      </c>
      <c r="U1066" s="23" t="str">
        <f>IF($B1066="","",VLOOKUP($T1066,Tablas!$X$14:$Y$17,2,1))</f>
        <v/>
      </c>
    </row>
    <row r="1067" spans="2:21" x14ac:dyDescent="0.2">
      <c r="B1067" s="1" t="str">
        <f>IF(Tablas!B1065="","",Tablas!B1065)</f>
        <v/>
      </c>
      <c r="C1067" s="1" t="str">
        <f>IF(Tablas!C1065="","",Tablas!C1065)</f>
        <v/>
      </c>
      <c r="D1067" s="1" t="str">
        <f>IF(Tablas!D1065="","",Tablas!D1065)</f>
        <v/>
      </c>
      <c r="E1067" s="1" t="str">
        <f>IF(Tablas!E1065="","",Tablas!E1065)</f>
        <v/>
      </c>
      <c r="F1067" s="1" t="str">
        <f>IF(Tablas!F1065="","",Tablas!F1065)</f>
        <v/>
      </c>
      <c r="G1067" s="1" t="str">
        <f>IF(Tablas!I1065="","",Tablas!I1065)</f>
        <v/>
      </c>
      <c r="H1067" s="1" t="s">
        <v>911</v>
      </c>
      <c r="I1067" s="39" t="str">
        <f>IF($B1067="","",-SUMIFS(Tabla7[Cantidad],Tabla7[Código del producto],$B1067,Tabla7[Tipo de movimiento],"SALIDA",Tabla7[Mes],I$5))</f>
        <v/>
      </c>
      <c r="J1067" s="39" t="str">
        <f>IF($B1067="","",-SUMIFS(Tabla7[Cantidad],Tabla7[Código del producto],$B1067,Tabla7[Tipo de movimiento],"SALIDA",Tabla7[Mes],J$5))</f>
        <v/>
      </c>
      <c r="K1067" s="39" t="str">
        <f>IF($B1067="","",-SUMIFS(Tabla7[Cantidad],Tabla7[Código del producto],$B1067,Tabla7[Tipo de movimiento],"SALIDA",Tabla7[Mes],K$5))</f>
        <v/>
      </c>
      <c r="L1067" s="39" t="str">
        <f>IF($B1067="","",-SUMIFS(Tabla7[Cantidad],Tabla7[Código del producto],$B1067,Tabla7[Tipo de movimiento],"SALIDA",Tabla7[Mes],L$5))</f>
        <v/>
      </c>
      <c r="M1067" s="39" t="str">
        <f>IF($B1067="","",-SUMIFS(Tabla7[Cantidad],Tabla7[Código del producto],$B1067,Tabla7[Tipo de movimiento],"SALIDA",Tabla7[Mes],M$5))</f>
        <v/>
      </c>
      <c r="N1067" s="39" t="str">
        <f>IF($B1067="","",-SUMIFS(Tabla7[Cantidad],Tabla7[Código del producto],$B1067,Tabla7[Tipo de movimiento],"SALIDA",Tabla7[Mes],N$5))</f>
        <v/>
      </c>
      <c r="O1067" s="39" t="str">
        <f>IF($B1067="","",-SUMIFS(Tabla7[Cantidad],Tabla7[Código del producto],$B1067,Tabla7[Tipo de movimiento],"SALIDA",Tabla7[Mes],O$5))</f>
        <v/>
      </c>
      <c r="P1067" s="39" t="str">
        <f>IF($B1067="","",-SUMIFS(Tabla7[Cantidad],Tabla7[Código del producto],$B1067,Tabla7[Tipo de movimiento],"SALIDA",Tabla7[Mes],P$5))</f>
        <v/>
      </c>
      <c r="Q1067" s="39" t="str">
        <f t="shared" si="48"/>
        <v/>
      </c>
      <c r="R1067" s="51" t="str">
        <f>IF($B1067="","",IFERROR(VLOOKUP($B1067,'ABC rotación'!$C:$G,5,0),"C"))</f>
        <v/>
      </c>
      <c r="S1067" s="41" t="str">
        <f t="shared" si="49"/>
        <v/>
      </c>
      <c r="T1067" s="40" t="str">
        <f t="shared" si="50"/>
        <v/>
      </c>
      <c r="U1067" s="23" t="str">
        <f>IF($B1067="","",VLOOKUP($T1067,Tablas!$X$14:$Y$17,2,1))</f>
        <v/>
      </c>
    </row>
    <row r="1068" spans="2:21" x14ac:dyDescent="0.2">
      <c r="B1068" s="1" t="str">
        <f>IF(Tablas!B1066="","",Tablas!B1066)</f>
        <v/>
      </c>
      <c r="C1068" s="1" t="str">
        <f>IF(Tablas!C1066="","",Tablas!C1066)</f>
        <v/>
      </c>
      <c r="D1068" s="1" t="str">
        <f>IF(Tablas!D1066="","",Tablas!D1066)</f>
        <v/>
      </c>
      <c r="E1068" s="1" t="str">
        <f>IF(Tablas!E1066="","",Tablas!E1066)</f>
        <v/>
      </c>
      <c r="F1068" s="1" t="str">
        <f>IF(Tablas!F1066="","",Tablas!F1066)</f>
        <v/>
      </c>
      <c r="G1068" s="1" t="str">
        <f>IF(Tablas!I1066="","",Tablas!I1066)</f>
        <v/>
      </c>
      <c r="H1068" s="1" t="s">
        <v>911</v>
      </c>
      <c r="I1068" s="39" t="str">
        <f>IF($B1068="","",-SUMIFS(Tabla7[Cantidad],Tabla7[Código del producto],$B1068,Tabla7[Tipo de movimiento],"SALIDA",Tabla7[Mes],I$5))</f>
        <v/>
      </c>
      <c r="J1068" s="39" t="str">
        <f>IF($B1068="","",-SUMIFS(Tabla7[Cantidad],Tabla7[Código del producto],$B1068,Tabla7[Tipo de movimiento],"SALIDA",Tabla7[Mes],J$5))</f>
        <v/>
      </c>
      <c r="K1068" s="39" t="str">
        <f>IF($B1068="","",-SUMIFS(Tabla7[Cantidad],Tabla7[Código del producto],$B1068,Tabla7[Tipo de movimiento],"SALIDA",Tabla7[Mes],K$5))</f>
        <v/>
      </c>
      <c r="L1068" s="39" t="str">
        <f>IF($B1068="","",-SUMIFS(Tabla7[Cantidad],Tabla7[Código del producto],$B1068,Tabla7[Tipo de movimiento],"SALIDA",Tabla7[Mes],L$5))</f>
        <v/>
      </c>
      <c r="M1068" s="39" t="str">
        <f>IF($B1068="","",-SUMIFS(Tabla7[Cantidad],Tabla7[Código del producto],$B1068,Tabla7[Tipo de movimiento],"SALIDA",Tabla7[Mes],M$5))</f>
        <v/>
      </c>
      <c r="N1068" s="39" t="str">
        <f>IF($B1068="","",-SUMIFS(Tabla7[Cantidad],Tabla7[Código del producto],$B1068,Tabla7[Tipo de movimiento],"SALIDA",Tabla7[Mes],N$5))</f>
        <v/>
      </c>
      <c r="O1068" s="39" t="str">
        <f>IF($B1068="","",-SUMIFS(Tabla7[Cantidad],Tabla7[Código del producto],$B1068,Tabla7[Tipo de movimiento],"SALIDA",Tabla7[Mes],O$5))</f>
        <v/>
      </c>
      <c r="P1068" s="39" t="str">
        <f>IF($B1068="","",-SUMIFS(Tabla7[Cantidad],Tabla7[Código del producto],$B1068,Tabla7[Tipo de movimiento],"SALIDA",Tabla7[Mes],P$5))</f>
        <v/>
      </c>
      <c r="Q1068" s="39" t="str">
        <f t="shared" si="48"/>
        <v/>
      </c>
      <c r="R1068" s="51" t="str">
        <f>IF($B1068="","",IFERROR(VLOOKUP($B1068,'ABC rotación'!$C:$G,5,0),"C"))</f>
        <v/>
      </c>
      <c r="S1068" s="41" t="str">
        <f t="shared" si="49"/>
        <v/>
      </c>
      <c r="T1068" s="40" t="str">
        <f t="shared" si="50"/>
        <v/>
      </c>
      <c r="U1068" s="23" t="str">
        <f>IF($B1068="","",VLOOKUP($T1068,Tablas!$X$14:$Y$17,2,1))</f>
        <v/>
      </c>
    </row>
    <row r="1069" spans="2:21" x14ac:dyDescent="0.2">
      <c r="B1069" s="1" t="str">
        <f>IF(Tablas!B1067="","",Tablas!B1067)</f>
        <v/>
      </c>
      <c r="C1069" s="1" t="str">
        <f>IF(Tablas!C1067="","",Tablas!C1067)</f>
        <v/>
      </c>
      <c r="D1069" s="1" t="str">
        <f>IF(Tablas!D1067="","",Tablas!D1067)</f>
        <v/>
      </c>
      <c r="E1069" s="1" t="str">
        <f>IF(Tablas!E1067="","",Tablas!E1067)</f>
        <v/>
      </c>
      <c r="F1069" s="1" t="str">
        <f>IF(Tablas!F1067="","",Tablas!F1067)</f>
        <v/>
      </c>
      <c r="G1069" s="1" t="str">
        <f>IF(Tablas!I1067="","",Tablas!I1067)</f>
        <v/>
      </c>
      <c r="H1069" s="1" t="s">
        <v>911</v>
      </c>
      <c r="I1069" s="39" t="str">
        <f>IF($B1069="","",-SUMIFS(Tabla7[Cantidad],Tabla7[Código del producto],$B1069,Tabla7[Tipo de movimiento],"SALIDA",Tabla7[Mes],I$5))</f>
        <v/>
      </c>
      <c r="J1069" s="39" t="str">
        <f>IF($B1069="","",-SUMIFS(Tabla7[Cantidad],Tabla7[Código del producto],$B1069,Tabla7[Tipo de movimiento],"SALIDA",Tabla7[Mes],J$5))</f>
        <v/>
      </c>
      <c r="K1069" s="39" t="str">
        <f>IF($B1069="","",-SUMIFS(Tabla7[Cantidad],Tabla7[Código del producto],$B1069,Tabla7[Tipo de movimiento],"SALIDA",Tabla7[Mes],K$5))</f>
        <v/>
      </c>
      <c r="L1069" s="39" t="str">
        <f>IF($B1069="","",-SUMIFS(Tabla7[Cantidad],Tabla7[Código del producto],$B1069,Tabla7[Tipo de movimiento],"SALIDA",Tabla7[Mes],L$5))</f>
        <v/>
      </c>
      <c r="M1069" s="39" t="str">
        <f>IF($B1069="","",-SUMIFS(Tabla7[Cantidad],Tabla7[Código del producto],$B1069,Tabla7[Tipo de movimiento],"SALIDA",Tabla7[Mes],M$5))</f>
        <v/>
      </c>
      <c r="N1069" s="39" t="str">
        <f>IF($B1069="","",-SUMIFS(Tabla7[Cantidad],Tabla7[Código del producto],$B1069,Tabla7[Tipo de movimiento],"SALIDA",Tabla7[Mes],N$5))</f>
        <v/>
      </c>
      <c r="O1069" s="39" t="str">
        <f>IF($B1069="","",-SUMIFS(Tabla7[Cantidad],Tabla7[Código del producto],$B1069,Tabla7[Tipo de movimiento],"SALIDA",Tabla7[Mes],O$5))</f>
        <v/>
      </c>
      <c r="P1069" s="39" t="str">
        <f>IF($B1069="","",-SUMIFS(Tabla7[Cantidad],Tabla7[Código del producto],$B1069,Tabla7[Tipo de movimiento],"SALIDA",Tabla7[Mes],P$5))</f>
        <v/>
      </c>
      <c r="Q1069" s="39" t="str">
        <f t="shared" si="48"/>
        <v/>
      </c>
      <c r="R1069" s="51" t="str">
        <f>IF($B1069="","",IFERROR(VLOOKUP($B1069,'ABC rotación'!$C:$G,5,0),"C"))</f>
        <v/>
      </c>
      <c r="S1069" s="41" t="str">
        <f t="shared" si="49"/>
        <v/>
      </c>
      <c r="T1069" s="40" t="str">
        <f t="shared" si="50"/>
        <v/>
      </c>
      <c r="U1069" s="23" t="str">
        <f>IF($B1069="","",VLOOKUP($T1069,Tablas!$X$14:$Y$17,2,1))</f>
        <v/>
      </c>
    </row>
    <row r="1070" spans="2:21" x14ac:dyDescent="0.2">
      <c r="B1070" s="1" t="str">
        <f>IF(Tablas!B1068="","",Tablas!B1068)</f>
        <v/>
      </c>
      <c r="C1070" s="1" t="str">
        <f>IF(Tablas!C1068="","",Tablas!C1068)</f>
        <v/>
      </c>
      <c r="D1070" s="1" t="str">
        <f>IF(Tablas!D1068="","",Tablas!D1068)</f>
        <v/>
      </c>
      <c r="E1070" s="1" t="str">
        <f>IF(Tablas!E1068="","",Tablas!E1068)</f>
        <v/>
      </c>
      <c r="F1070" s="1" t="str">
        <f>IF(Tablas!F1068="","",Tablas!F1068)</f>
        <v/>
      </c>
      <c r="G1070" s="1" t="str">
        <f>IF(Tablas!I1068="","",Tablas!I1068)</f>
        <v/>
      </c>
      <c r="H1070" s="1" t="s">
        <v>911</v>
      </c>
      <c r="I1070" s="39" t="str">
        <f>IF($B1070="","",-SUMIFS(Tabla7[Cantidad],Tabla7[Código del producto],$B1070,Tabla7[Tipo de movimiento],"SALIDA",Tabla7[Mes],I$5))</f>
        <v/>
      </c>
      <c r="J1070" s="39" t="str">
        <f>IF($B1070="","",-SUMIFS(Tabla7[Cantidad],Tabla7[Código del producto],$B1070,Tabla7[Tipo de movimiento],"SALIDA",Tabla7[Mes],J$5))</f>
        <v/>
      </c>
      <c r="K1070" s="39" t="str">
        <f>IF($B1070="","",-SUMIFS(Tabla7[Cantidad],Tabla7[Código del producto],$B1070,Tabla7[Tipo de movimiento],"SALIDA",Tabla7[Mes],K$5))</f>
        <v/>
      </c>
      <c r="L1070" s="39" t="str">
        <f>IF($B1070="","",-SUMIFS(Tabla7[Cantidad],Tabla7[Código del producto],$B1070,Tabla7[Tipo de movimiento],"SALIDA",Tabla7[Mes],L$5))</f>
        <v/>
      </c>
      <c r="M1070" s="39" t="str">
        <f>IF($B1070="","",-SUMIFS(Tabla7[Cantidad],Tabla7[Código del producto],$B1070,Tabla7[Tipo de movimiento],"SALIDA",Tabla7[Mes],M$5))</f>
        <v/>
      </c>
      <c r="N1070" s="39" t="str">
        <f>IF($B1070="","",-SUMIFS(Tabla7[Cantidad],Tabla7[Código del producto],$B1070,Tabla7[Tipo de movimiento],"SALIDA",Tabla7[Mes],N$5))</f>
        <v/>
      </c>
      <c r="O1070" s="39" t="str">
        <f>IF($B1070="","",-SUMIFS(Tabla7[Cantidad],Tabla7[Código del producto],$B1070,Tabla7[Tipo de movimiento],"SALIDA",Tabla7[Mes],O$5))</f>
        <v/>
      </c>
      <c r="P1070" s="39" t="str">
        <f>IF($B1070="","",-SUMIFS(Tabla7[Cantidad],Tabla7[Código del producto],$B1070,Tabla7[Tipo de movimiento],"SALIDA",Tabla7[Mes],P$5))</f>
        <v/>
      </c>
      <c r="Q1070" s="39" t="str">
        <f t="shared" si="48"/>
        <v/>
      </c>
      <c r="R1070" s="51" t="str">
        <f>IF($B1070="","",IFERROR(VLOOKUP($B1070,'ABC rotación'!$C:$G,5,0),"C"))</f>
        <v/>
      </c>
      <c r="S1070" s="41" t="str">
        <f t="shared" si="49"/>
        <v/>
      </c>
      <c r="T1070" s="40" t="str">
        <f t="shared" si="50"/>
        <v/>
      </c>
      <c r="U1070" s="23" t="str">
        <f>IF($B1070="","",VLOOKUP($T1070,Tablas!$X$14:$Y$17,2,1))</f>
        <v/>
      </c>
    </row>
    <row r="1071" spans="2:21" x14ac:dyDescent="0.2">
      <c r="B1071" s="1" t="str">
        <f>IF(Tablas!B1069="","",Tablas!B1069)</f>
        <v/>
      </c>
      <c r="C1071" s="1" t="str">
        <f>IF(Tablas!C1069="","",Tablas!C1069)</f>
        <v/>
      </c>
      <c r="D1071" s="1" t="str">
        <f>IF(Tablas!D1069="","",Tablas!D1069)</f>
        <v/>
      </c>
      <c r="E1071" s="1" t="str">
        <f>IF(Tablas!E1069="","",Tablas!E1069)</f>
        <v/>
      </c>
      <c r="F1071" s="1" t="str">
        <f>IF(Tablas!F1069="","",Tablas!F1069)</f>
        <v/>
      </c>
      <c r="G1071" s="1" t="str">
        <f>IF(Tablas!I1069="","",Tablas!I1069)</f>
        <v/>
      </c>
      <c r="H1071" s="1" t="s">
        <v>911</v>
      </c>
      <c r="I1071" s="39" t="str">
        <f>IF($B1071="","",-SUMIFS(Tabla7[Cantidad],Tabla7[Código del producto],$B1071,Tabla7[Tipo de movimiento],"SALIDA",Tabla7[Mes],I$5))</f>
        <v/>
      </c>
      <c r="J1071" s="39" t="str">
        <f>IF($B1071="","",-SUMIFS(Tabla7[Cantidad],Tabla7[Código del producto],$B1071,Tabla7[Tipo de movimiento],"SALIDA",Tabla7[Mes],J$5))</f>
        <v/>
      </c>
      <c r="K1071" s="39" t="str">
        <f>IF($B1071="","",-SUMIFS(Tabla7[Cantidad],Tabla7[Código del producto],$B1071,Tabla7[Tipo de movimiento],"SALIDA",Tabla7[Mes],K$5))</f>
        <v/>
      </c>
      <c r="L1071" s="39" t="str">
        <f>IF($B1071="","",-SUMIFS(Tabla7[Cantidad],Tabla7[Código del producto],$B1071,Tabla7[Tipo de movimiento],"SALIDA",Tabla7[Mes],L$5))</f>
        <v/>
      </c>
      <c r="M1071" s="39" t="str">
        <f>IF($B1071="","",-SUMIFS(Tabla7[Cantidad],Tabla7[Código del producto],$B1071,Tabla7[Tipo de movimiento],"SALIDA",Tabla7[Mes],M$5))</f>
        <v/>
      </c>
      <c r="N1071" s="39" t="str">
        <f>IF($B1071="","",-SUMIFS(Tabla7[Cantidad],Tabla7[Código del producto],$B1071,Tabla7[Tipo de movimiento],"SALIDA",Tabla7[Mes],N$5))</f>
        <v/>
      </c>
      <c r="O1071" s="39" t="str">
        <f>IF($B1071="","",-SUMIFS(Tabla7[Cantidad],Tabla7[Código del producto],$B1071,Tabla7[Tipo de movimiento],"SALIDA",Tabla7[Mes],O$5))</f>
        <v/>
      </c>
      <c r="P1071" s="39" t="str">
        <f>IF($B1071="","",-SUMIFS(Tabla7[Cantidad],Tabla7[Código del producto],$B1071,Tabla7[Tipo de movimiento],"SALIDA",Tabla7[Mes],P$5))</f>
        <v/>
      </c>
      <c r="Q1071" s="39" t="str">
        <f t="shared" si="48"/>
        <v/>
      </c>
      <c r="R1071" s="51" t="str">
        <f>IF($B1071="","",IFERROR(VLOOKUP($B1071,'ABC rotación'!$C:$G,5,0),"C"))</f>
        <v/>
      </c>
      <c r="S1071" s="41" t="str">
        <f t="shared" si="49"/>
        <v/>
      </c>
      <c r="T1071" s="40" t="str">
        <f t="shared" si="50"/>
        <v/>
      </c>
      <c r="U1071" s="23" t="str">
        <f>IF($B1071="","",VLOOKUP($T1071,Tablas!$X$14:$Y$17,2,1))</f>
        <v/>
      </c>
    </row>
    <row r="1072" spans="2:21" x14ac:dyDescent="0.2">
      <c r="B1072" s="1" t="str">
        <f>IF(Tablas!B1070="","",Tablas!B1070)</f>
        <v/>
      </c>
      <c r="C1072" s="1" t="str">
        <f>IF(Tablas!C1070="","",Tablas!C1070)</f>
        <v/>
      </c>
      <c r="D1072" s="1" t="str">
        <f>IF(Tablas!D1070="","",Tablas!D1070)</f>
        <v/>
      </c>
      <c r="E1072" s="1" t="str">
        <f>IF(Tablas!E1070="","",Tablas!E1070)</f>
        <v/>
      </c>
      <c r="F1072" s="1" t="str">
        <f>IF(Tablas!F1070="","",Tablas!F1070)</f>
        <v/>
      </c>
      <c r="G1072" s="1" t="str">
        <f>IF(Tablas!I1070="","",Tablas!I1070)</f>
        <v/>
      </c>
      <c r="H1072" s="1" t="s">
        <v>911</v>
      </c>
      <c r="I1072" s="39" t="str">
        <f>IF($B1072="","",-SUMIFS(Tabla7[Cantidad],Tabla7[Código del producto],$B1072,Tabla7[Tipo de movimiento],"SALIDA",Tabla7[Mes],I$5))</f>
        <v/>
      </c>
      <c r="J1072" s="39" t="str">
        <f>IF($B1072="","",-SUMIFS(Tabla7[Cantidad],Tabla7[Código del producto],$B1072,Tabla7[Tipo de movimiento],"SALIDA",Tabla7[Mes],J$5))</f>
        <v/>
      </c>
      <c r="K1072" s="39" t="str">
        <f>IF($B1072="","",-SUMIFS(Tabla7[Cantidad],Tabla7[Código del producto],$B1072,Tabla7[Tipo de movimiento],"SALIDA",Tabla7[Mes],K$5))</f>
        <v/>
      </c>
      <c r="L1072" s="39" t="str">
        <f>IF($B1072="","",-SUMIFS(Tabla7[Cantidad],Tabla7[Código del producto],$B1072,Tabla7[Tipo de movimiento],"SALIDA",Tabla7[Mes],L$5))</f>
        <v/>
      </c>
      <c r="M1072" s="39" t="str">
        <f>IF($B1072="","",-SUMIFS(Tabla7[Cantidad],Tabla7[Código del producto],$B1072,Tabla7[Tipo de movimiento],"SALIDA",Tabla7[Mes],M$5))</f>
        <v/>
      </c>
      <c r="N1072" s="39" t="str">
        <f>IF($B1072="","",-SUMIFS(Tabla7[Cantidad],Tabla7[Código del producto],$B1072,Tabla7[Tipo de movimiento],"SALIDA",Tabla7[Mes],N$5))</f>
        <v/>
      </c>
      <c r="O1072" s="39" t="str">
        <f>IF($B1072="","",-SUMIFS(Tabla7[Cantidad],Tabla7[Código del producto],$B1072,Tabla7[Tipo de movimiento],"SALIDA",Tabla7[Mes],O$5))</f>
        <v/>
      </c>
      <c r="P1072" s="39" t="str">
        <f>IF($B1072="","",-SUMIFS(Tabla7[Cantidad],Tabla7[Código del producto],$B1072,Tabla7[Tipo de movimiento],"SALIDA",Tabla7[Mes],P$5))</f>
        <v/>
      </c>
      <c r="Q1072" s="39" t="str">
        <f t="shared" si="48"/>
        <v/>
      </c>
      <c r="R1072" s="51" t="str">
        <f>IF($B1072="","",IFERROR(VLOOKUP($B1072,'ABC rotación'!$C:$G,5,0),"C"))</f>
        <v/>
      </c>
      <c r="S1072" s="41" t="str">
        <f t="shared" si="49"/>
        <v/>
      </c>
      <c r="T1072" s="40" t="str">
        <f t="shared" si="50"/>
        <v/>
      </c>
      <c r="U1072" s="23" t="str">
        <f>IF($B1072="","",VLOOKUP($T1072,Tablas!$X$14:$Y$17,2,1))</f>
        <v/>
      </c>
    </row>
    <row r="1073" spans="2:21" x14ac:dyDescent="0.2">
      <c r="B1073" s="1" t="str">
        <f>IF(Tablas!B1071="","",Tablas!B1071)</f>
        <v/>
      </c>
      <c r="C1073" s="1" t="str">
        <f>IF(Tablas!C1071="","",Tablas!C1071)</f>
        <v/>
      </c>
      <c r="D1073" s="1" t="str">
        <f>IF(Tablas!D1071="","",Tablas!D1071)</f>
        <v/>
      </c>
      <c r="E1073" s="1" t="str">
        <f>IF(Tablas!E1071="","",Tablas!E1071)</f>
        <v/>
      </c>
      <c r="F1073" s="1" t="str">
        <f>IF(Tablas!F1071="","",Tablas!F1071)</f>
        <v/>
      </c>
      <c r="G1073" s="1" t="str">
        <f>IF(Tablas!I1071="","",Tablas!I1071)</f>
        <v/>
      </c>
      <c r="H1073" s="1" t="s">
        <v>911</v>
      </c>
      <c r="I1073" s="39" t="str">
        <f>IF($B1073="","",-SUMIFS(Tabla7[Cantidad],Tabla7[Código del producto],$B1073,Tabla7[Tipo de movimiento],"SALIDA",Tabla7[Mes],I$5))</f>
        <v/>
      </c>
      <c r="J1073" s="39" t="str">
        <f>IF($B1073="","",-SUMIFS(Tabla7[Cantidad],Tabla7[Código del producto],$B1073,Tabla7[Tipo de movimiento],"SALIDA",Tabla7[Mes],J$5))</f>
        <v/>
      </c>
      <c r="K1073" s="39" t="str">
        <f>IF($B1073="","",-SUMIFS(Tabla7[Cantidad],Tabla7[Código del producto],$B1073,Tabla7[Tipo de movimiento],"SALIDA",Tabla7[Mes],K$5))</f>
        <v/>
      </c>
      <c r="L1073" s="39" t="str">
        <f>IF($B1073="","",-SUMIFS(Tabla7[Cantidad],Tabla7[Código del producto],$B1073,Tabla7[Tipo de movimiento],"SALIDA",Tabla7[Mes],L$5))</f>
        <v/>
      </c>
      <c r="M1073" s="39" t="str">
        <f>IF($B1073="","",-SUMIFS(Tabla7[Cantidad],Tabla7[Código del producto],$B1073,Tabla7[Tipo de movimiento],"SALIDA",Tabla7[Mes],M$5))</f>
        <v/>
      </c>
      <c r="N1073" s="39" t="str">
        <f>IF($B1073="","",-SUMIFS(Tabla7[Cantidad],Tabla7[Código del producto],$B1073,Tabla7[Tipo de movimiento],"SALIDA",Tabla7[Mes],N$5))</f>
        <v/>
      </c>
      <c r="O1073" s="39" t="str">
        <f>IF($B1073="","",-SUMIFS(Tabla7[Cantidad],Tabla7[Código del producto],$B1073,Tabla7[Tipo de movimiento],"SALIDA",Tabla7[Mes],O$5))</f>
        <v/>
      </c>
      <c r="P1073" s="39" t="str">
        <f>IF($B1073="","",-SUMIFS(Tabla7[Cantidad],Tabla7[Código del producto],$B1073,Tabla7[Tipo de movimiento],"SALIDA",Tabla7[Mes],P$5))</f>
        <v/>
      </c>
      <c r="Q1073" s="39" t="str">
        <f t="shared" si="48"/>
        <v/>
      </c>
      <c r="R1073" s="51" t="str">
        <f>IF($B1073="","",IFERROR(VLOOKUP($B1073,'ABC rotación'!$C:$G,5,0),"C"))</f>
        <v/>
      </c>
      <c r="S1073" s="41" t="str">
        <f t="shared" si="49"/>
        <v/>
      </c>
      <c r="T1073" s="40" t="str">
        <f t="shared" si="50"/>
        <v/>
      </c>
      <c r="U1073" s="23" t="str">
        <f>IF($B1073="","",VLOOKUP($T1073,Tablas!$X$14:$Y$17,2,1))</f>
        <v/>
      </c>
    </row>
    <row r="1074" spans="2:21" x14ac:dyDescent="0.2">
      <c r="B1074" s="1" t="str">
        <f>IF(Tablas!B1072="","",Tablas!B1072)</f>
        <v/>
      </c>
      <c r="C1074" s="1" t="str">
        <f>IF(Tablas!C1072="","",Tablas!C1072)</f>
        <v/>
      </c>
      <c r="D1074" s="1" t="str">
        <f>IF(Tablas!D1072="","",Tablas!D1072)</f>
        <v/>
      </c>
      <c r="E1074" s="1" t="str">
        <f>IF(Tablas!E1072="","",Tablas!E1072)</f>
        <v/>
      </c>
      <c r="F1074" s="1" t="str">
        <f>IF(Tablas!F1072="","",Tablas!F1072)</f>
        <v/>
      </c>
      <c r="G1074" s="1" t="str">
        <f>IF(Tablas!I1072="","",Tablas!I1072)</f>
        <v/>
      </c>
      <c r="H1074" s="1" t="s">
        <v>911</v>
      </c>
      <c r="I1074" s="39" t="str">
        <f>IF($B1074="","",-SUMIFS(Tabla7[Cantidad],Tabla7[Código del producto],$B1074,Tabla7[Tipo de movimiento],"SALIDA",Tabla7[Mes],I$5))</f>
        <v/>
      </c>
      <c r="J1074" s="39" t="str">
        <f>IF($B1074="","",-SUMIFS(Tabla7[Cantidad],Tabla7[Código del producto],$B1074,Tabla7[Tipo de movimiento],"SALIDA",Tabla7[Mes],J$5))</f>
        <v/>
      </c>
      <c r="K1074" s="39" t="str">
        <f>IF($B1074="","",-SUMIFS(Tabla7[Cantidad],Tabla7[Código del producto],$B1074,Tabla7[Tipo de movimiento],"SALIDA",Tabla7[Mes],K$5))</f>
        <v/>
      </c>
      <c r="L1074" s="39" t="str">
        <f>IF($B1074="","",-SUMIFS(Tabla7[Cantidad],Tabla7[Código del producto],$B1074,Tabla7[Tipo de movimiento],"SALIDA",Tabla7[Mes],L$5))</f>
        <v/>
      </c>
      <c r="M1074" s="39" t="str">
        <f>IF($B1074="","",-SUMIFS(Tabla7[Cantidad],Tabla7[Código del producto],$B1074,Tabla7[Tipo de movimiento],"SALIDA",Tabla7[Mes],M$5))</f>
        <v/>
      </c>
      <c r="N1074" s="39" t="str">
        <f>IF($B1074="","",-SUMIFS(Tabla7[Cantidad],Tabla7[Código del producto],$B1074,Tabla7[Tipo de movimiento],"SALIDA",Tabla7[Mes],N$5))</f>
        <v/>
      </c>
      <c r="O1074" s="39" t="str">
        <f>IF($B1074="","",-SUMIFS(Tabla7[Cantidad],Tabla7[Código del producto],$B1074,Tabla7[Tipo de movimiento],"SALIDA",Tabla7[Mes],O$5))</f>
        <v/>
      </c>
      <c r="P1074" s="39" t="str">
        <f>IF($B1074="","",-SUMIFS(Tabla7[Cantidad],Tabla7[Código del producto],$B1074,Tabla7[Tipo de movimiento],"SALIDA",Tabla7[Mes],P$5))</f>
        <v/>
      </c>
      <c r="Q1074" s="39" t="str">
        <f t="shared" si="48"/>
        <v/>
      </c>
      <c r="R1074" s="51" t="str">
        <f>IF($B1074="","",IFERROR(VLOOKUP($B1074,'ABC rotación'!$C:$G,5,0),"C"))</f>
        <v/>
      </c>
      <c r="S1074" s="41" t="str">
        <f t="shared" si="49"/>
        <v/>
      </c>
      <c r="T1074" s="40" t="str">
        <f t="shared" si="50"/>
        <v/>
      </c>
      <c r="U1074" s="23" t="str">
        <f>IF($B1074="","",VLOOKUP($T1074,Tablas!$X$14:$Y$17,2,1))</f>
        <v/>
      </c>
    </row>
    <row r="1075" spans="2:21" x14ac:dyDescent="0.2">
      <c r="B1075" s="1" t="str">
        <f>IF(Tablas!B1073="","",Tablas!B1073)</f>
        <v/>
      </c>
      <c r="C1075" s="1" t="str">
        <f>IF(Tablas!C1073="","",Tablas!C1073)</f>
        <v/>
      </c>
      <c r="D1075" s="1" t="str">
        <f>IF(Tablas!D1073="","",Tablas!D1073)</f>
        <v/>
      </c>
      <c r="E1075" s="1" t="str">
        <f>IF(Tablas!E1073="","",Tablas!E1073)</f>
        <v/>
      </c>
      <c r="F1075" s="1" t="str">
        <f>IF(Tablas!F1073="","",Tablas!F1073)</f>
        <v/>
      </c>
      <c r="G1075" s="1" t="str">
        <f>IF(Tablas!I1073="","",Tablas!I1073)</f>
        <v/>
      </c>
      <c r="H1075" s="1" t="s">
        <v>911</v>
      </c>
      <c r="I1075" s="39" t="str">
        <f>IF($B1075="","",-SUMIFS(Tabla7[Cantidad],Tabla7[Código del producto],$B1075,Tabla7[Tipo de movimiento],"SALIDA",Tabla7[Mes],I$5))</f>
        <v/>
      </c>
      <c r="J1075" s="39" t="str">
        <f>IF($B1075="","",-SUMIFS(Tabla7[Cantidad],Tabla7[Código del producto],$B1075,Tabla7[Tipo de movimiento],"SALIDA",Tabla7[Mes],J$5))</f>
        <v/>
      </c>
      <c r="K1075" s="39" t="str">
        <f>IF($B1075="","",-SUMIFS(Tabla7[Cantidad],Tabla7[Código del producto],$B1075,Tabla7[Tipo de movimiento],"SALIDA",Tabla7[Mes],K$5))</f>
        <v/>
      </c>
      <c r="L1075" s="39" t="str">
        <f>IF($B1075="","",-SUMIFS(Tabla7[Cantidad],Tabla7[Código del producto],$B1075,Tabla7[Tipo de movimiento],"SALIDA",Tabla7[Mes],L$5))</f>
        <v/>
      </c>
      <c r="M1075" s="39" t="str">
        <f>IF($B1075="","",-SUMIFS(Tabla7[Cantidad],Tabla7[Código del producto],$B1075,Tabla7[Tipo de movimiento],"SALIDA",Tabla7[Mes],M$5))</f>
        <v/>
      </c>
      <c r="N1075" s="39" t="str">
        <f>IF($B1075="","",-SUMIFS(Tabla7[Cantidad],Tabla7[Código del producto],$B1075,Tabla7[Tipo de movimiento],"SALIDA",Tabla7[Mes],N$5))</f>
        <v/>
      </c>
      <c r="O1075" s="39" t="str">
        <f>IF($B1075="","",-SUMIFS(Tabla7[Cantidad],Tabla7[Código del producto],$B1075,Tabla7[Tipo de movimiento],"SALIDA",Tabla7[Mes],O$5))</f>
        <v/>
      </c>
      <c r="P1075" s="39" t="str">
        <f>IF($B1075="","",-SUMIFS(Tabla7[Cantidad],Tabla7[Código del producto],$B1075,Tabla7[Tipo de movimiento],"SALIDA",Tabla7[Mes],P$5))</f>
        <v/>
      </c>
      <c r="Q1075" s="39" t="str">
        <f t="shared" si="48"/>
        <v/>
      </c>
      <c r="R1075" s="51" t="str">
        <f>IF($B1075="","",IFERROR(VLOOKUP($B1075,'ABC rotación'!$C:$G,5,0),"C"))</f>
        <v/>
      </c>
      <c r="S1075" s="41" t="str">
        <f t="shared" si="49"/>
        <v/>
      </c>
      <c r="T1075" s="40" t="str">
        <f t="shared" si="50"/>
        <v/>
      </c>
      <c r="U1075" s="23" t="str">
        <f>IF($B1075="","",VLOOKUP($T1075,Tablas!$X$14:$Y$17,2,1))</f>
        <v/>
      </c>
    </row>
    <row r="1076" spans="2:21" x14ac:dyDescent="0.2">
      <c r="B1076" s="1" t="str">
        <f>IF(Tablas!B1074="","",Tablas!B1074)</f>
        <v/>
      </c>
      <c r="C1076" s="1" t="str">
        <f>IF(Tablas!C1074="","",Tablas!C1074)</f>
        <v/>
      </c>
      <c r="D1076" s="1" t="str">
        <f>IF(Tablas!D1074="","",Tablas!D1074)</f>
        <v/>
      </c>
      <c r="E1076" s="1" t="str">
        <f>IF(Tablas!E1074="","",Tablas!E1074)</f>
        <v/>
      </c>
      <c r="F1076" s="1" t="str">
        <f>IF(Tablas!F1074="","",Tablas!F1074)</f>
        <v/>
      </c>
      <c r="G1076" s="1" t="str">
        <f>IF(Tablas!I1074="","",Tablas!I1074)</f>
        <v/>
      </c>
      <c r="H1076" s="1" t="s">
        <v>911</v>
      </c>
      <c r="I1076" s="39" t="str">
        <f>IF($B1076="","",-SUMIFS(Tabla7[Cantidad],Tabla7[Código del producto],$B1076,Tabla7[Tipo de movimiento],"SALIDA",Tabla7[Mes],I$5))</f>
        <v/>
      </c>
      <c r="J1076" s="39" t="str">
        <f>IF($B1076="","",-SUMIFS(Tabla7[Cantidad],Tabla7[Código del producto],$B1076,Tabla7[Tipo de movimiento],"SALIDA",Tabla7[Mes],J$5))</f>
        <v/>
      </c>
      <c r="K1076" s="39" t="str">
        <f>IF($B1076="","",-SUMIFS(Tabla7[Cantidad],Tabla7[Código del producto],$B1076,Tabla7[Tipo de movimiento],"SALIDA",Tabla7[Mes],K$5))</f>
        <v/>
      </c>
      <c r="L1076" s="39" t="str">
        <f>IF($B1076="","",-SUMIFS(Tabla7[Cantidad],Tabla7[Código del producto],$B1076,Tabla7[Tipo de movimiento],"SALIDA",Tabla7[Mes],L$5))</f>
        <v/>
      </c>
      <c r="M1076" s="39" t="str">
        <f>IF($B1076="","",-SUMIFS(Tabla7[Cantidad],Tabla7[Código del producto],$B1076,Tabla7[Tipo de movimiento],"SALIDA",Tabla7[Mes],M$5))</f>
        <v/>
      </c>
      <c r="N1076" s="39" t="str">
        <f>IF($B1076="","",-SUMIFS(Tabla7[Cantidad],Tabla7[Código del producto],$B1076,Tabla7[Tipo de movimiento],"SALIDA",Tabla7[Mes],N$5))</f>
        <v/>
      </c>
      <c r="O1076" s="39" t="str">
        <f>IF($B1076="","",-SUMIFS(Tabla7[Cantidad],Tabla7[Código del producto],$B1076,Tabla7[Tipo de movimiento],"SALIDA",Tabla7[Mes],O$5))</f>
        <v/>
      </c>
      <c r="P1076" s="39" t="str">
        <f>IF($B1076="","",-SUMIFS(Tabla7[Cantidad],Tabla7[Código del producto],$B1076,Tabla7[Tipo de movimiento],"SALIDA",Tabla7[Mes],P$5))</f>
        <v/>
      </c>
      <c r="Q1076" s="39" t="str">
        <f t="shared" si="48"/>
        <v/>
      </c>
      <c r="R1076" s="51" t="str">
        <f>IF($B1076="","",IFERROR(VLOOKUP($B1076,'ABC rotación'!$C:$G,5,0),"C"))</f>
        <v/>
      </c>
      <c r="S1076" s="41" t="str">
        <f t="shared" si="49"/>
        <v/>
      </c>
      <c r="T1076" s="40" t="str">
        <f t="shared" si="50"/>
        <v/>
      </c>
      <c r="U1076" s="23" t="str">
        <f>IF($B1076="","",VLOOKUP($T1076,Tablas!$X$14:$Y$17,2,1))</f>
        <v/>
      </c>
    </row>
    <row r="1077" spans="2:21" x14ac:dyDescent="0.2">
      <c r="B1077" s="1" t="str">
        <f>IF(Tablas!B1075="","",Tablas!B1075)</f>
        <v/>
      </c>
      <c r="C1077" s="1" t="str">
        <f>IF(Tablas!C1075="","",Tablas!C1075)</f>
        <v/>
      </c>
      <c r="D1077" s="1" t="str">
        <f>IF(Tablas!D1075="","",Tablas!D1075)</f>
        <v/>
      </c>
      <c r="E1077" s="1" t="str">
        <f>IF(Tablas!E1075="","",Tablas!E1075)</f>
        <v/>
      </c>
      <c r="F1077" s="1" t="str">
        <f>IF(Tablas!F1075="","",Tablas!F1075)</f>
        <v/>
      </c>
      <c r="G1077" s="1" t="str">
        <f>IF(Tablas!I1075="","",Tablas!I1075)</f>
        <v/>
      </c>
      <c r="H1077" s="1" t="s">
        <v>911</v>
      </c>
      <c r="I1077" s="39" t="str">
        <f>IF($B1077="","",-SUMIFS(Tabla7[Cantidad],Tabla7[Código del producto],$B1077,Tabla7[Tipo de movimiento],"SALIDA",Tabla7[Mes],I$5))</f>
        <v/>
      </c>
      <c r="J1077" s="39" t="str">
        <f>IF($B1077="","",-SUMIFS(Tabla7[Cantidad],Tabla7[Código del producto],$B1077,Tabla7[Tipo de movimiento],"SALIDA",Tabla7[Mes],J$5))</f>
        <v/>
      </c>
      <c r="K1077" s="39" t="str">
        <f>IF($B1077="","",-SUMIFS(Tabla7[Cantidad],Tabla7[Código del producto],$B1077,Tabla7[Tipo de movimiento],"SALIDA",Tabla7[Mes],K$5))</f>
        <v/>
      </c>
      <c r="L1077" s="39" t="str">
        <f>IF($B1077="","",-SUMIFS(Tabla7[Cantidad],Tabla7[Código del producto],$B1077,Tabla7[Tipo de movimiento],"SALIDA",Tabla7[Mes],L$5))</f>
        <v/>
      </c>
      <c r="M1077" s="39" t="str">
        <f>IF($B1077="","",-SUMIFS(Tabla7[Cantidad],Tabla7[Código del producto],$B1077,Tabla7[Tipo de movimiento],"SALIDA",Tabla7[Mes],M$5))</f>
        <v/>
      </c>
      <c r="N1077" s="39" t="str">
        <f>IF($B1077="","",-SUMIFS(Tabla7[Cantidad],Tabla7[Código del producto],$B1077,Tabla7[Tipo de movimiento],"SALIDA",Tabla7[Mes],N$5))</f>
        <v/>
      </c>
      <c r="O1077" s="39" t="str">
        <f>IF($B1077="","",-SUMIFS(Tabla7[Cantidad],Tabla7[Código del producto],$B1077,Tabla7[Tipo de movimiento],"SALIDA",Tabla7[Mes],O$5))</f>
        <v/>
      </c>
      <c r="P1077" s="39" t="str">
        <f>IF($B1077="","",-SUMIFS(Tabla7[Cantidad],Tabla7[Código del producto],$B1077,Tabla7[Tipo de movimiento],"SALIDA",Tabla7[Mes],P$5))</f>
        <v/>
      </c>
      <c r="Q1077" s="39" t="str">
        <f t="shared" si="48"/>
        <v/>
      </c>
      <c r="R1077" s="51" t="str">
        <f>IF($B1077="","",IFERROR(VLOOKUP($B1077,'ABC rotación'!$C:$G,5,0),"C"))</f>
        <v/>
      </c>
      <c r="S1077" s="41" t="str">
        <f t="shared" si="49"/>
        <v/>
      </c>
      <c r="T1077" s="40" t="str">
        <f t="shared" si="50"/>
        <v/>
      </c>
      <c r="U1077" s="23" t="str">
        <f>IF($B1077="","",VLOOKUP($T1077,Tablas!$X$14:$Y$17,2,1))</f>
        <v/>
      </c>
    </row>
    <row r="1078" spans="2:21" x14ac:dyDescent="0.2">
      <c r="B1078" s="1" t="str">
        <f>IF(Tablas!B1076="","",Tablas!B1076)</f>
        <v/>
      </c>
      <c r="C1078" s="1" t="str">
        <f>IF(Tablas!C1076="","",Tablas!C1076)</f>
        <v/>
      </c>
      <c r="D1078" s="1" t="str">
        <f>IF(Tablas!D1076="","",Tablas!D1076)</f>
        <v/>
      </c>
      <c r="E1078" s="1" t="str">
        <f>IF(Tablas!E1076="","",Tablas!E1076)</f>
        <v/>
      </c>
      <c r="F1078" s="1" t="str">
        <f>IF(Tablas!F1076="","",Tablas!F1076)</f>
        <v/>
      </c>
      <c r="G1078" s="1" t="str">
        <f>IF(Tablas!I1076="","",Tablas!I1076)</f>
        <v/>
      </c>
      <c r="H1078" s="1" t="s">
        <v>911</v>
      </c>
      <c r="I1078" s="39" t="str">
        <f>IF($B1078="","",-SUMIFS(Tabla7[Cantidad],Tabla7[Código del producto],$B1078,Tabla7[Tipo de movimiento],"SALIDA",Tabla7[Mes],I$5))</f>
        <v/>
      </c>
      <c r="J1078" s="39" t="str">
        <f>IF($B1078="","",-SUMIFS(Tabla7[Cantidad],Tabla7[Código del producto],$B1078,Tabla7[Tipo de movimiento],"SALIDA",Tabla7[Mes],J$5))</f>
        <v/>
      </c>
      <c r="K1078" s="39" t="str">
        <f>IF($B1078="","",-SUMIFS(Tabla7[Cantidad],Tabla7[Código del producto],$B1078,Tabla7[Tipo de movimiento],"SALIDA",Tabla7[Mes],K$5))</f>
        <v/>
      </c>
      <c r="L1078" s="39" t="str">
        <f>IF($B1078="","",-SUMIFS(Tabla7[Cantidad],Tabla7[Código del producto],$B1078,Tabla7[Tipo de movimiento],"SALIDA",Tabla7[Mes],L$5))</f>
        <v/>
      </c>
      <c r="M1078" s="39" t="str">
        <f>IF($B1078="","",-SUMIFS(Tabla7[Cantidad],Tabla7[Código del producto],$B1078,Tabla7[Tipo de movimiento],"SALIDA",Tabla7[Mes],M$5))</f>
        <v/>
      </c>
      <c r="N1078" s="39" t="str">
        <f>IF($B1078="","",-SUMIFS(Tabla7[Cantidad],Tabla7[Código del producto],$B1078,Tabla7[Tipo de movimiento],"SALIDA",Tabla7[Mes],N$5))</f>
        <v/>
      </c>
      <c r="O1078" s="39" t="str">
        <f>IF($B1078="","",-SUMIFS(Tabla7[Cantidad],Tabla7[Código del producto],$B1078,Tabla7[Tipo de movimiento],"SALIDA",Tabla7[Mes],O$5))</f>
        <v/>
      </c>
      <c r="P1078" s="39" t="str">
        <f>IF($B1078="","",-SUMIFS(Tabla7[Cantidad],Tabla7[Código del producto],$B1078,Tabla7[Tipo de movimiento],"SALIDA",Tabla7[Mes],P$5))</f>
        <v/>
      </c>
      <c r="Q1078" s="39" t="str">
        <f t="shared" si="48"/>
        <v/>
      </c>
      <c r="R1078" s="51" t="str">
        <f>IF($B1078="","",IFERROR(VLOOKUP($B1078,'ABC rotación'!$C:$G,5,0),"C"))</f>
        <v/>
      </c>
      <c r="S1078" s="41" t="str">
        <f t="shared" si="49"/>
        <v/>
      </c>
      <c r="T1078" s="40" t="str">
        <f t="shared" si="50"/>
        <v/>
      </c>
      <c r="U1078" s="23" t="str">
        <f>IF($B1078="","",VLOOKUP($T1078,Tablas!$X$14:$Y$17,2,1))</f>
        <v/>
      </c>
    </row>
    <row r="1079" spans="2:21" x14ac:dyDescent="0.2">
      <c r="B1079" s="1" t="str">
        <f>IF(Tablas!B1077="","",Tablas!B1077)</f>
        <v/>
      </c>
      <c r="C1079" s="1" t="str">
        <f>IF(Tablas!C1077="","",Tablas!C1077)</f>
        <v/>
      </c>
      <c r="D1079" s="1" t="str">
        <f>IF(Tablas!D1077="","",Tablas!D1077)</f>
        <v/>
      </c>
      <c r="E1079" s="1" t="str">
        <f>IF(Tablas!E1077="","",Tablas!E1077)</f>
        <v/>
      </c>
      <c r="F1079" s="1" t="str">
        <f>IF(Tablas!F1077="","",Tablas!F1077)</f>
        <v/>
      </c>
      <c r="G1079" s="1" t="str">
        <f>IF(Tablas!I1077="","",Tablas!I1077)</f>
        <v/>
      </c>
      <c r="H1079" s="1" t="s">
        <v>911</v>
      </c>
      <c r="I1079" s="39" t="str">
        <f>IF($B1079="","",-SUMIFS(Tabla7[Cantidad],Tabla7[Código del producto],$B1079,Tabla7[Tipo de movimiento],"SALIDA",Tabla7[Mes],I$5))</f>
        <v/>
      </c>
      <c r="J1079" s="39" t="str">
        <f>IF($B1079="","",-SUMIFS(Tabla7[Cantidad],Tabla7[Código del producto],$B1079,Tabla7[Tipo de movimiento],"SALIDA",Tabla7[Mes],J$5))</f>
        <v/>
      </c>
      <c r="K1079" s="39" t="str">
        <f>IF($B1079="","",-SUMIFS(Tabla7[Cantidad],Tabla7[Código del producto],$B1079,Tabla7[Tipo de movimiento],"SALIDA",Tabla7[Mes],K$5))</f>
        <v/>
      </c>
      <c r="L1079" s="39" t="str">
        <f>IF($B1079="","",-SUMIFS(Tabla7[Cantidad],Tabla7[Código del producto],$B1079,Tabla7[Tipo de movimiento],"SALIDA",Tabla7[Mes],L$5))</f>
        <v/>
      </c>
      <c r="M1079" s="39" t="str">
        <f>IF($B1079="","",-SUMIFS(Tabla7[Cantidad],Tabla7[Código del producto],$B1079,Tabla7[Tipo de movimiento],"SALIDA",Tabla7[Mes],M$5))</f>
        <v/>
      </c>
      <c r="N1079" s="39" t="str">
        <f>IF($B1079="","",-SUMIFS(Tabla7[Cantidad],Tabla7[Código del producto],$B1079,Tabla7[Tipo de movimiento],"SALIDA",Tabla7[Mes],N$5))</f>
        <v/>
      </c>
      <c r="O1079" s="39" t="str">
        <f>IF($B1079="","",-SUMIFS(Tabla7[Cantidad],Tabla7[Código del producto],$B1079,Tabla7[Tipo de movimiento],"SALIDA",Tabla7[Mes],O$5))</f>
        <v/>
      </c>
      <c r="P1079" s="39" t="str">
        <f>IF($B1079="","",-SUMIFS(Tabla7[Cantidad],Tabla7[Código del producto],$B1079,Tabla7[Tipo de movimiento],"SALIDA",Tabla7[Mes],P$5))</f>
        <v/>
      </c>
      <c r="Q1079" s="39" t="str">
        <f t="shared" si="48"/>
        <v/>
      </c>
      <c r="R1079" s="51" t="str">
        <f>IF($B1079="","",IFERROR(VLOOKUP($B1079,'ABC rotación'!$C:$G,5,0),"C"))</f>
        <v/>
      </c>
      <c r="S1079" s="41" t="str">
        <f t="shared" si="49"/>
        <v/>
      </c>
      <c r="T1079" s="40" t="str">
        <f t="shared" si="50"/>
        <v/>
      </c>
      <c r="U1079" s="23" t="str">
        <f>IF($B1079="","",VLOOKUP($T1079,Tablas!$X$14:$Y$17,2,1))</f>
        <v/>
      </c>
    </row>
    <row r="1080" spans="2:21" x14ac:dyDescent="0.2">
      <c r="B1080" s="1" t="str">
        <f>IF(Tablas!B1078="","",Tablas!B1078)</f>
        <v/>
      </c>
      <c r="C1080" s="1" t="str">
        <f>IF(Tablas!C1078="","",Tablas!C1078)</f>
        <v/>
      </c>
      <c r="D1080" s="1" t="str">
        <f>IF(Tablas!D1078="","",Tablas!D1078)</f>
        <v/>
      </c>
      <c r="E1080" s="1" t="str">
        <f>IF(Tablas!E1078="","",Tablas!E1078)</f>
        <v/>
      </c>
      <c r="F1080" s="1" t="str">
        <f>IF(Tablas!F1078="","",Tablas!F1078)</f>
        <v/>
      </c>
      <c r="G1080" s="1" t="str">
        <f>IF(Tablas!I1078="","",Tablas!I1078)</f>
        <v/>
      </c>
      <c r="H1080" s="1" t="s">
        <v>911</v>
      </c>
      <c r="I1080" s="39" t="str">
        <f>IF($B1080="","",-SUMIFS(Tabla7[Cantidad],Tabla7[Código del producto],$B1080,Tabla7[Tipo de movimiento],"SALIDA",Tabla7[Mes],I$5))</f>
        <v/>
      </c>
      <c r="J1080" s="39" t="str">
        <f>IF($B1080="","",-SUMIFS(Tabla7[Cantidad],Tabla7[Código del producto],$B1080,Tabla7[Tipo de movimiento],"SALIDA",Tabla7[Mes],J$5))</f>
        <v/>
      </c>
      <c r="K1080" s="39" t="str">
        <f>IF($B1080="","",-SUMIFS(Tabla7[Cantidad],Tabla7[Código del producto],$B1080,Tabla7[Tipo de movimiento],"SALIDA",Tabla7[Mes],K$5))</f>
        <v/>
      </c>
      <c r="L1080" s="39" t="str">
        <f>IF($B1080="","",-SUMIFS(Tabla7[Cantidad],Tabla7[Código del producto],$B1080,Tabla7[Tipo de movimiento],"SALIDA",Tabla7[Mes],L$5))</f>
        <v/>
      </c>
      <c r="M1080" s="39" t="str">
        <f>IF($B1080="","",-SUMIFS(Tabla7[Cantidad],Tabla7[Código del producto],$B1080,Tabla7[Tipo de movimiento],"SALIDA",Tabla7[Mes],M$5))</f>
        <v/>
      </c>
      <c r="N1080" s="39" t="str">
        <f>IF($B1080="","",-SUMIFS(Tabla7[Cantidad],Tabla7[Código del producto],$B1080,Tabla7[Tipo de movimiento],"SALIDA",Tabla7[Mes],N$5))</f>
        <v/>
      </c>
      <c r="O1080" s="39" t="str">
        <f>IF($B1080="","",-SUMIFS(Tabla7[Cantidad],Tabla7[Código del producto],$B1080,Tabla7[Tipo de movimiento],"SALIDA",Tabla7[Mes],O$5))</f>
        <v/>
      </c>
      <c r="P1080" s="39" t="str">
        <f>IF($B1080="","",-SUMIFS(Tabla7[Cantidad],Tabla7[Código del producto],$B1080,Tabla7[Tipo de movimiento],"SALIDA",Tabla7[Mes],P$5))</f>
        <v/>
      </c>
      <c r="Q1080" s="39" t="str">
        <f t="shared" si="48"/>
        <v/>
      </c>
      <c r="R1080" s="51" t="str">
        <f>IF($B1080="","",IFERROR(VLOOKUP($B1080,'ABC rotación'!$C:$G,5,0),"C"))</f>
        <v/>
      </c>
      <c r="S1080" s="41" t="str">
        <f t="shared" si="49"/>
        <v/>
      </c>
      <c r="T1080" s="40" t="str">
        <f t="shared" si="50"/>
        <v/>
      </c>
      <c r="U1080" s="23" t="str">
        <f>IF($B1080="","",VLOOKUP($T1080,Tablas!$X$14:$Y$17,2,1))</f>
        <v/>
      </c>
    </row>
    <row r="1081" spans="2:21" x14ac:dyDescent="0.2">
      <c r="B1081" s="1" t="str">
        <f>IF(Tablas!B1079="","",Tablas!B1079)</f>
        <v/>
      </c>
      <c r="C1081" s="1" t="str">
        <f>IF(Tablas!C1079="","",Tablas!C1079)</f>
        <v/>
      </c>
      <c r="D1081" s="1" t="str">
        <f>IF(Tablas!D1079="","",Tablas!D1079)</f>
        <v/>
      </c>
      <c r="E1081" s="1" t="str">
        <f>IF(Tablas!E1079="","",Tablas!E1079)</f>
        <v/>
      </c>
      <c r="F1081" s="1" t="str">
        <f>IF(Tablas!F1079="","",Tablas!F1079)</f>
        <v/>
      </c>
      <c r="G1081" s="1" t="str">
        <f>IF(Tablas!I1079="","",Tablas!I1079)</f>
        <v/>
      </c>
      <c r="H1081" s="1" t="s">
        <v>911</v>
      </c>
      <c r="I1081" s="39" t="str">
        <f>IF($B1081="","",-SUMIFS(Tabla7[Cantidad],Tabla7[Código del producto],$B1081,Tabla7[Tipo de movimiento],"SALIDA",Tabla7[Mes],I$5))</f>
        <v/>
      </c>
      <c r="J1081" s="39" t="str">
        <f>IF($B1081="","",-SUMIFS(Tabla7[Cantidad],Tabla7[Código del producto],$B1081,Tabla7[Tipo de movimiento],"SALIDA",Tabla7[Mes],J$5))</f>
        <v/>
      </c>
      <c r="K1081" s="39" t="str">
        <f>IF($B1081="","",-SUMIFS(Tabla7[Cantidad],Tabla7[Código del producto],$B1081,Tabla7[Tipo de movimiento],"SALIDA",Tabla7[Mes],K$5))</f>
        <v/>
      </c>
      <c r="L1081" s="39" t="str">
        <f>IF($B1081="","",-SUMIFS(Tabla7[Cantidad],Tabla7[Código del producto],$B1081,Tabla7[Tipo de movimiento],"SALIDA",Tabla7[Mes],L$5))</f>
        <v/>
      </c>
      <c r="M1081" s="39" t="str">
        <f>IF($B1081="","",-SUMIFS(Tabla7[Cantidad],Tabla7[Código del producto],$B1081,Tabla7[Tipo de movimiento],"SALIDA",Tabla7[Mes],M$5))</f>
        <v/>
      </c>
      <c r="N1081" s="39" t="str">
        <f>IF($B1081="","",-SUMIFS(Tabla7[Cantidad],Tabla7[Código del producto],$B1081,Tabla7[Tipo de movimiento],"SALIDA",Tabla7[Mes],N$5))</f>
        <v/>
      </c>
      <c r="O1081" s="39" t="str">
        <f>IF($B1081="","",-SUMIFS(Tabla7[Cantidad],Tabla7[Código del producto],$B1081,Tabla7[Tipo de movimiento],"SALIDA",Tabla7[Mes],O$5))</f>
        <v/>
      </c>
      <c r="P1081" s="39" t="str">
        <f>IF($B1081="","",-SUMIFS(Tabla7[Cantidad],Tabla7[Código del producto],$B1081,Tabla7[Tipo de movimiento],"SALIDA",Tabla7[Mes],P$5))</f>
        <v/>
      </c>
      <c r="Q1081" s="39" t="str">
        <f t="shared" si="48"/>
        <v/>
      </c>
      <c r="R1081" s="51" t="str">
        <f>IF($B1081="","",IFERROR(VLOOKUP($B1081,'ABC rotación'!$C:$G,5,0),"C"))</f>
        <v/>
      </c>
      <c r="S1081" s="41" t="str">
        <f t="shared" si="49"/>
        <v/>
      </c>
      <c r="T1081" s="40" t="str">
        <f t="shared" si="50"/>
        <v/>
      </c>
      <c r="U1081" s="23" t="str">
        <f>IF($B1081="","",VLOOKUP($T1081,Tablas!$X$14:$Y$17,2,1))</f>
        <v/>
      </c>
    </row>
    <row r="1082" spans="2:21" x14ac:dyDescent="0.2">
      <c r="B1082" s="1" t="str">
        <f>IF(Tablas!B1080="","",Tablas!B1080)</f>
        <v/>
      </c>
      <c r="C1082" s="1" t="str">
        <f>IF(Tablas!C1080="","",Tablas!C1080)</f>
        <v/>
      </c>
      <c r="D1082" s="1" t="str">
        <f>IF(Tablas!D1080="","",Tablas!D1080)</f>
        <v/>
      </c>
      <c r="E1082" s="1" t="str">
        <f>IF(Tablas!E1080="","",Tablas!E1080)</f>
        <v/>
      </c>
      <c r="F1082" s="1" t="str">
        <f>IF(Tablas!F1080="","",Tablas!F1080)</f>
        <v/>
      </c>
      <c r="G1082" s="1" t="str">
        <f>IF(Tablas!I1080="","",Tablas!I1080)</f>
        <v/>
      </c>
      <c r="H1082" s="1" t="s">
        <v>911</v>
      </c>
      <c r="I1082" s="39" t="str">
        <f>IF($B1082="","",-SUMIFS(Tabla7[Cantidad],Tabla7[Código del producto],$B1082,Tabla7[Tipo de movimiento],"SALIDA",Tabla7[Mes],I$5))</f>
        <v/>
      </c>
      <c r="J1082" s="39" t="str">
        <f>IF($B1082="","",-SUMIFS(Tabla7[Cantidad],Tabla7[Código del producto],$B1082,Tabla7[Tipo de movimiento],"SALIDA",Tabla7[Mes],J$5))</f>
        <v/>
      </c>
      <c r="K1082" s="39" t="str">
        <f>IF($B1082="","",-SUMIFS(Tabla7[Cantidad],Tabla7[Código del producto],$B1082,Tabla7[Tipo de movimiento],"SALIDA",Tabla7[Mes],K$5))</f>
        <v/>
      </c>
      <c r="L1082" s="39" t="str">
        <f>IF($B1082="","",-SUMIFS(Tabla7[Cantidad],Tabla7[Código del producto],$B1082,Tabla7[Tipo de movimiento],"SALIDA",Tabla7[Mes],L$5))</f>
        <v/>
      </c>
      <c r="M1082" s="39" t="str">
        <f>IF($B1082="","",-SUMIFS(Tabla7[Cantidad],Tabla7[Código del producto],$B1082,Tabla7[Tipo de movimiento],"SALIDA",Tabla7[Mes],M$5))</f>
        <v/>
      </c>
      <c r="N1082" s="39" t="str">
        <f>IF($B1082="","",-SUMIFS(Tabla7[Cantidad],Tabla7[Código del producto],$B1082,Tabla7[Tipo de movimiento],"SALIDA",Tabla7[Mes],N$5))</f>
        <v/>
      </c>
      <c r="O1082" s="39" t="str">
        <f>IF($B1082="","",-SUMIFS(Tabla7[Cantidad],Tabla7[Código del producto],$B1082,Tabla7[Tipo de movimiento],"SALIDA",Tabla7[Mes],O$5))</f>
        <v/>
      </c>
      <c r="P1082" s="39" t="str">
        <f>IF($B1082="","",-SUMIFS(Tabla7[Cantidad],Tabla7[Código del producto],$B1082,Tabla7[Tipo de movimiento],"SALIDA",Tabla7[Mes],P$5))</f>
        <v/>
      </c>
      <c r="Q1082" s="39" t="str">
        <f t="shared" si="48"/>
        <v/>
      </c>
      <c r="R1082" s="51" t="str">
        <f>IF($B1082="","",IFERROR(VLOOKUP($B1082,'ABC rotación'!$C:$G,5,0),"C"))</f>
        <v/>
      </c>
      <c r="S1082" s="41" t="str">
        <f t="shared" si="49"/>
        <v/>
      </c>
      <c r="T1082" s="40" t="str">
        <f t="shared" si="50"/>
        <v/>
      </c>
      <c r="U1082" s="23" t="str">
        <f>IF($B1082="","",VLOOKUP($T1082,Tablas!$X$14:$Y$17,2,1))</f>
        <v/>
      </c>
    </row>
    <row r="1083" spans="2:21" x14ac:dyDescent="0.2">
      <c r="B1083" s="1" t="str">
        <f>IF(Tablas!B1081="","",Tablas!B1081)</f>
        <v/>
      </c>
      <c r="C1083" s="1" t="str">
        <f>IF(Tablas!C1081="","",Tablas!C1081)</f>
        <v/>
      </c>
      <c r="D1083" s="1" t="str">
        <f>IF(Tablas!D1081="","",Tablas!D1081)</f>
        <v/>
      </c>
      <c r="E1083" s="1" t="str">
        <f>IF(Tablas!E1081="","",Tablas!E1081)</f>
        <v/>
      </c>
      <c r="F1083" s="1" t="str">
        <f>IF(Tablas!F1081="","",Tablas!F1081)</f>
        <v/>
      </c>
      <c r="G1083" s="1" t="str">
        <f>IF(Tablas!I1081="","",Tablas!I1081)</f>
        <v/>
      </c>
      <c r="H1083" s="1" t="s">
        <v>911</v>
      </c>
      <c r="I1083" s="39" t="str">
        <f>IF($B1083="","",-SUMIFS(Tabla7[Cantidad],Tabla7[Código del producto],$B1083,Tabla7[Tipo de movimiento],"SALIDA",Tabla7[Mes],I$5))</f>
        <v/>
      </c>
      <c r="J1083" s="39" t="str">
        <f>IF($B1083="","",-SUMIFS(Tabla7[Cantidad],Tabla7[Código del producto],$B1083,Tabla7[Tipo de movimiento],"SALIDA",Tabla7[Mes],J$5))</f>
        <v/>
      </c>
      <c r="K1083" s="39" t="str">
        <f>IF($B1083="","",-SUMIFS(Tabla7[Cantidad],Tabla7[Código del producto],$B1083,Tabla7[Tipo de movimiento],"SALIDA",Tabla7[Mes],K$5))</f>
        <v/>
      </c>
      <c r="L1083" s="39" t="str">
        <f>IF($B1083="","",-SUMIFS(Tabla7[Cantidad],Tabla7[Código del producto],$B1083,Tabla7[Tipo de movimiento],"SALIDA",Tabla7[Mes],L$5))</f>
        <v/>
      </c>
      <c r="M1083" s="39" t="str">
        <f>IF($B1083="","",-SUMIFS(Tabla7[Cantidad],Tabla7[Código del producto],$B1083,Tabla7[Tipo de movimiento],"SALIDA",Tabla7[Mes],M$5))</f>
        <v/>
      </c>
      <c r="N1083" s="39" t="str">
        <f>IF($B1083="","",-SUMIFS(Tabla7[Cantidad],Tabla7[Código del producto],$B1083,Tabla7[Tipo de movimiento],"SALIDA",Tabla7[Mes],N$5))</f>
        <v/>
      </c>
      <c r="O1083" s="39" t="str">
        <f>IF($B1083="","",-SUMIFS(Tabla7[Cantidad],Tabla7[Código del producto],$B1083,Tabla7[Tipo de movimiento],"SALIDA",Tabla7[Mes],O$5))</f>
        <v/>
      </c>
      <c r="P1083" s="39" t="str">
        <f>IF($B1083="","",-SUMIFS(Tabla7[Cantidad],Tabla7[Código del producto],$B1083,Tabla7[Tipo de movimiento],"SALIDA",Tabla7[Mes],P$5))</f>
        <v/>
      </c>
      <c r="Q1083" s="39" t="str">
        <f t="shared" si="48"/>
        <v/>
      </c>
      <c r="R1083" s="51" t="str">
        <f>IF($B1083="","",IFERROR(VLOOKUP($B1083,'ABC rotación'!$C:$G,5,0),"C"))</f>
        <v/>
      </c>
      <c r="S1083" s="41" t="str">
        <f t="shared" si="49"/>
        <v/>
      </c>
      <c r="T1083" s="40" t="str">
        <f t="shared" si="50"/>
        <v/>
      </c>
      <c r="U1083" s="23" t="str">
        <f>IF($B1083="","",VLOOKUP($T1083,Tablas!$X$14:$Y$17,2,1))</f>
        <v/>
      </c>
    </row>
    <row r="1084" spans="2:21" x14ac:dyDescent="0.2">
      <c r="B1084" s="1" t="str">
        <f>IF(Tablas!B1082="","",Tablas!B1082)</f>
        <v/>
      </c>
      <c r="C1084" s="1" t="str">
        <f>IF(Tablas!C1082="","",Tablas!C1082)</f>
        <v/>
      </c>
      <c r="D1084" s="1" t="str">
        <f>IF(Tablas!D1082="","",Tablas!D1082)</f>
        <v/>
      </c>
      <c r="E1084" s="1" t="str">
        <f>IF(Tablas!E1082="","",Tablas!E1082)</f>
        <v/>
      </c>
      <c r="F1084" s="1" t="str">
        <f>IF(Tablas!F1082="","",Tablas!F1082)</f>
        <v/>
      </c>
      <c r="G1084" s="1" t="str">
        <f>IF(Tablas!I1082="","",Tablas!I1082)</f>
        <v/>
      </c>
      <c r="H1084" s="1" t="s">
        <v>911</v>
      </c>
      <c r="I1084" s="39" t="str">
        <f>IF($B1084="","",-SUMIFS(Tabla7[Cantidad],Tabla7[Código del producto],$B1084,Tabla7[Tipo de movimiento],"SALIDA",Tabla7[Mes],I$5))</f>
        <v/>
      </c>
      <c r="J1084" s="39" t="str">
        <f>IF($B1084="","",-SUMIFS(Tabla7[Cantidad],Tabla7[Código del producto],$B1084,Tabla7[Tipo de movimiento],"SALIDA",Tabla7[Mes],J$5))</f>
        <v/>
      </c>
      <c r="K1084" s="39" t="str">
        <f>IF($B1084="","",-SUMIFS(Tabla7[Cantidad],Tabla7[Código del producto],$B1084,Tabla7[Tipo de movimiento],"SALIDA",Tabla7[Mes],K$5))</f>
        <v/>
      </c>
      <c r="L1084" s="39" t="str">
        <f>IF($B1084="","",-SUMIFS(Tabla7[Cantidad],Tabla7[Código del producto],$B1084,Tabla7[Tipo de movimiento],"SALIDA",Tabla7[Mes],L$5))</f>
        <v/>
      </c>
      <c r="M1084" s="39" t="str">
        <f>IF($B1084="","",-SUMIFS(Tabla7[Cantidad],Tabla7[Código del producto],$B1084,Tabla7[Tipo de movimiento],"SALIDA",Tabla7[Mes],M$5))</f>
        <v/>
      </c>
      <c r="N1084" s="39" t="str">
        <f>IF($B1084="","",-SUMIFS(Tabla7[Cantidad],Tabla7[Código del producto],$B1084,Tabla7[Tipo de movimiento],"SALIDA",Tabla7[Mes],N$5))</f>
        <v/>
      </c>
      <c r="O1084" s="39" t="str">
        <f>IF($B1084="","",-SUMIFS(Tabla7[Cantidad],Tabla7[Código del producto],$B1084,Tabla7[Tipo de movimiento],"SALIDA",Tabla7[Mes],O$5))</f>
        <v/>
      </c>
      <c r="P1084" s="39" t="str">
        <f>IF($B1084="","",-SUMIFS(Tabla7[Cantidad],Tabla7[Código del producto],$B1084,Tabla7[Tipo de movimiento],"SALIDA",Tabla7[Mes],P$5))</f>
        <v/>
      </c>
      <c r="Q1084" s="39" t="str">
        <f t="shared" si="48"/>
        <v/>
      </c>
      <c r="R1084" s="51" t="str">
        <f>IF($B1084="","",IFERROR(VLOOKUP($B1084,'ABC rotación'!$C:$G,5,0),"C"))</f>
        <v/>
      </c>
      <c r="S1084" s="41" t="str">
        <f t="shared" si="49"/>
        <v/>
      </c>
      <c r="T1084" s="40" t="str">
        <f t="shared" si="50"/>
        <v/>
      </c>
      <c r="U1084" s="23" t="str">
        <f>IF($B1084="","",VLOOKUP($T1084,Tablas!$X$14:$Y$17,2,1))</f>
        <v/>
      </c>
    </row>
    <row r="1085" spans="2:21" x14ac:dyDescent="0.2">
      <c r="B1085" s="1" t="str">
        <f>IF(Tablas!B1083="","",Tablas!B1083)</f>
        <v/>
      </c>
      <c r="C1085" s="1" t="str">
        <f>IF(Tablas!C1083="","",Tablas!C1083)</f>
        <v/>
      </c>
      <c r="D1085" s="1" t="str">
        <f>IF(Tablas!D1083="","",Tablas!D1083)</f>
        <v/>
      </c>
      <c r="E1085" s="1" t="str">
        <f>IF(Tablas!E1083="","",Tablas!E1083)</f>
        <v/>
      </c>
      <c r="F1085" s="1" t="str">
        <f>IF(Tablas!F1083="","",Tablas!F1083)</f>
        <v/>
      </c>
      <c r="G1085" s="1" t="str">
        <f>IF(Tablas!I1083="","",Tablas!I1083)</f>
        <v/>
      </c>
      <c r="H1085" s="1" t="s">
        <v>911</v>
      </c>
      <c r="I1085" s="39" t="str">
        <f>IF($B1085="","",-SUMIFS(Tabla7[Cantidad],Tabla7[Código del producto],$B1085,Tabla7[Tipo de movimiento],"SALIDA",Tabla7[Mes],I$5))</f>
        <v/>
      </c>
      <c r="J1085" s="39" t="str">
        <f>IF($B1085="","",-SUMIFS(Tabla7[Cantidad],Tabla7[Código del producto],$B1085,Tabla7[Tipo de movimiento],"SALIDA",Tabla7[Mes],J$5))</f>
        <v/>
      </c>
      <c r="K1085" s="39" t="str">
        <f>IF($B1085="","",-SUMIFS(Tabla7[Cantidad],Tabla7[Código del producto],$B1085,Tabla7[Tipo de movimiento],"SALIDA",Tabla7[Mes],K$5))</f>
        <v/>
      </c>
      <c r="L1085" s="39" t="str">
        <f>IF($B1085="","",-SUMIFS(Tabla7[Cantidad],Tabla7[Código del producto],$B1085,Tabla7[Tipo de movimiento],"SALIDA",Tabla7[Mes],L$5))</f>
        <v/>
      </c>
      <c r="M1085" s="39" t="str">
        <f>IF($B1085="","",-SUMIFS(Tabla7[Cantidad],Tabla7[Código del producto],$B1085,Tabla7[Tipo de movimiento],"SALIDA",Tabla7[Mes],M$5))</f>
        <v/>
      </c>
      <c r="N1085" s="39" t="str">
        <f>IF($B1085="","",-SUMIFS(Tabla7[Cantidad],Tabla7[Código del producto],$B1085,Tabla7[Tipo de movimiento],"SALIDA",Tabla7[Mes],N$5))</f>
        <v/>
      </c>
      <c r="O1085" s="39" t="str">
        <f>IF($B1085="","",-SUMIFS(Tabla7[Cantidad],Tabla7[Código del producto],$B1085,Tabla7[Tipo de movimiento],"SALIDA",Tabla7[Mes],O$5))</f>
        <v/>
      </c>
      <c r="P1085" s="39" t="str">
        <f>IF($B1085="","",-SUMIFS(Tabla7[Cantidad],Tabla7[Código del producto],$B1085,Tabla7[Tipo de movimiento],"SALIDA",Tabla7[Mes],P$5))</f>
        <v/>
      </c>
      <c r="Q1085" s="39" t="str">
        <f t="shared" si="48"/>
        <v/>
      </c>
      <c r="R1085" s="51" t="str">
        <f>IF($B1085="","",IFERROR(VLOOKUP($B1085,'ABC rotación'!$C:$G,5,0),"C"))</f>
        <v/>
      </c>
      <c r="S1085" s="41" t="str">
        <f t="shared" si="49"/>
        <v/>
      </c>
      <c r="T1085" s="40" t="str">
        <f t="shared" si="50"/>
        <v/>
      </c>
      <c r="U1085" s="23" t="str">
        <f>IF($B1085="","",VLOOKUP($T1085,Tablas!$X$14:$Y$17,2,1))</f>
        <v/>
      </c>
    </row>
    <row r="1086" spans="2:21" x14ac:dyDescent="0.2">
      <c r="B1086" s="1" t="str">
        <f>IF(Tablas!B1084="","",Tablas!B1084)</f>
        <v/>
      </c>
      <c r="C1086" s="1" t="str">
        <f>IF(Tablas!C1084="","",Tablas!C1084)</f>
        <v/>
      </c>
      <c r="D1086" s="1" t="str">
        <f>IF(Tablas!D1084="","",Tablas!D1084)</f>
        <v/>
      </c>
      <c r="E1086" s="1" t="str">
        <f>IF(Tablas!E1084="","",Tablas!E1084)</f>
        <v/>
      </c>
      <c r="F1086" s="1" t="str">
        <f>IF(Tablas!F1084="","",Tablas!F1084)</f>
        <v/>
      </c>
      <c r="G1086" s="1" t="str">
        <f>IF(Tablas!I1084="","",Tablas!I1084)</f>
        <v/>
      </c>
      <c r="H1086" s="1" t="s">
        <v>911</v>
      </c>
      <c r="I1086" s="39" t="str">
        <f>IF($B1086="","",-SUMIFS(Tabla7[Cantidad],Tabla7[Código del producto],$B1086,Tabla7[Tipo de movimiento],"SALIDA",Tabla7[Mes],I$5))</f>
        <v/>
      </c>
      <c r="J1086" s="39" t="str">
        <f>IF($B1086="","",-SUMIFS(Tabla7[Cantidad],Tabla7[Código del producto],$B1086,Tabla7[Tipo de movimiento],"SALIDA",Tabla7[Mes],J$5))</f>
        <v/>
      </c>
      <c r="K1086" s="39" t="str">
        <f>IF($B1086="","",-SUMIFS(Tabla7[Cantidad],Tabla7[Código del producto],$B1086,Tabla7[Tipo de movimiento],"SALIDA",Tabla7[Mes],K$5))</f>
        <v/>
      </c>
      <c r="L1086" s="39" t="str">
        <f>IF($B1086="","",-SUMIFS(Tabla7[Cantidad],Tabla7[Código del producto],$B1086,Tabla7[Tipo de movimiento],"SALIDA",Tabla7[Mes],L$5))</f>
        <v/>
      </c>
      <c r="M1086" s="39" t="str">
        <f>IF($B1086="","",-SUMIFS(Tabla7[Cantidad],Tabla7[Código del producto],$B1086,Tabla7[Tipo de movimiento],"SALIDA",Tabla7[Mes],M$5))</f>
        <v/>
      </c>
      <c r="N1086" s="39" t="str">
        <f>IF($B1086="","",-SUMIFS(Tabla7[Cantidad],Tabla7[Código del producto],$B1086,Tabla7[Tipo de movimiento],"SALIDA",Tabla7[Mes],N$5))</f>
        <v/>
      </c>
      <c r="O1086" s="39" t="str">
        <f>IF($B1086="","",-SUMIFS(Tabla7[Cantidad],Tabla7[Código del producto],$B1086,Tabla7[Tipo de movimiento],"SALIDA",Tabla7[Mes],O$5))</f>
        <v/>
      </c>
      <c r="P1086" s="39" t="str">
        <f>IF($B1086="","",-SUMIFS(Tabla7[Cantidad],Tabla7[Código del producto],$B1086,Tabla7[Tipo de movimiento],"SALIDA",Tabla7[Mes],P$5))</f>
        <v/>
      </c>
      <c r="Q1086" s="39" t="str">
        <f t="shared" si="48"/>
        <v/>
      </c>
      <c r="R1086" s="51" t="str">
        <f>IF($B1086="","",IFERROR(VLOOKUP($B1086,'ABC rotación'!$C:$G,5,0),"C"))</f>
        <v/>
      </c>
      <c r="S1086" s="41" t="str">
        <f t="shared" si="49"/>
        <v/>
      </c>
      <c r="T1086" s="40" t="str">
        <f t="shared" si="50"/>
        <v/>
      </c>
      <c r="U1086" s="23" t="str">
        <f>IF($B1086="","",VLOOKUP($T1086,Tablas!$X$14:$Y$17,2,1))</f>
        <v/>
      </c>
    </row>
    <row r="1087" spans="2:21" x14ac:dyDescent="0.2">
      <c r="B1087" s="1" t="str">
        <f>IF(Tablas!B1085="","",Tablas!B1085)</f>
        <v/>
      </c>
      <c r="C1087" s="1" t="str">
        <f>IF(Tablas!C1085="","",Tablas!C1085)</f>
        <v/>
      </c>
      <c r="D1087" s="1" t="str">
        <f>IF(Tablas!D1085="","",Tablas!D1085)</f>
        <v/>
      </c>
      <c r="E1087" s="1" t="str">
        <f>IF(Tablas!E1085="","",Tablas!E1085)</f>
        <v/>
      </c>
      <c r="F1087" s="1" t="str">
        <f>IF(Tablas!F1085="","",Tablas!F1085)</f>
        <v/>
      </c>
      <c r="G1087" s="1" t="str">
        <f>IF(Tablas!I1085="","",Tablas!I1085)</f>
        <v/>
      </c>
      <c r="H1087" s="1" t="s">
        <v>911</v>
      </c>
      <c r="I1087" s="39" t="str">
        <f>IF($B1087="","",-SUMIFS(Tabla7[Cantidad],Tabla7[Código del producto],$B1087,Tabla7[Tipo de movimiento],"SALIDA",Tabla7[Mes],I$5))</f>
        <v/>
      </c>
      <c r="J1087" s="39" t="str">
        <f>IF($B1087="","",-SUMIFS(Tabla7[Cantidad],Tabla7[Código del producto],$B1087,Tabla7[Tipo de movimiento],"SALIDA",Tabla7[Mes],J$5))</f>
        <v/>
      </c>
      <c r="K1087" s="39" t="str">
        <f>IF($B1087="","",-SUMIFS(Tabla7[Cantidad],Tabla7[Código del producto],$B1087,Tabla7[Tipo de movimiento],"SALIDA",Tabla7[Mes],K$5))</f>
        <v/>
      </c>
      <c r="L1087" s="39" t="str">
        <f>IF($B1087="","",-SUMIFS(Tabla7[Cantidad],Tabla7[Código del producto],$B1087,Tabla7[Tipo de movimiento],"SALIDA",Tabla7[Mes],L$5))</f>
        <v/>
      </c>
      <c r="M1087" s="39" t="str">
        <f>IF($B1087="","",-SUMIFS(Tabla7[Cantidad],Tabla7[Código del producto],$B1087,Tabla7[Tipo de movimiento],"SALIDA",Tabla7[Mes],M$5))</f>
        <v/>
      </c>
      <c r="N1087" s="39" t="str">
        <f>IF($B1087="","",-SUMIFS(Tabla7[Cantidad],Tabla7[Código del producto],$B1087,Tabla7[Tipo de movimiento],"SALIDA",Tabla7[Mes],N$5))</f>
        <v/>
      </c>
      <c r="O1087" s="39" t="str">
        <f>IF($B1087="","",-SUMIFS(Tabla7[Cantidad],Tabla7[Código del producto],$B1087,Tabla7[Tipo de movimiento],"SALIDA",Tabla7[Mes],O$5))</f>
        <v/>
      </c>
      <c r="P1087" s="39" t="str">
        <f>IF($B1087="","",-SUMIFS(Tabla7[Cantidad],Tabla7[Código del producto],$B1087,Tabla7[Tipo de movimiento],"SALIDA",Tabla7[Mes],P$5))</f>
        <v/>
      </c>
      <c r="Q1087" s="39" t="str">
        <f t="shared" si="48"/>
        <v/>
      </c>
      <c r="R1087" s="51" t="str">
        <f>IF($B1087="","",IFERROR(VLOOKUP($B1087,'ABC rotación'!$C:$G,5,0),"C"))</f>
        <v/>
      </c>
      <c r="S1087" s="41" t="str">
        <f t="shared" si="49"/>
        <v/>
      </c>
      <c r="T1087" s="40" t="str">
        <f t="shared" si="50"/>
        <v/>
      </c>
      <c r="U1087" s="23" t="str">
        <f>IF($B1087="","",VLOOKUP($T1087,Tablas!$X$14:$Y$17,2,1))</f>
        <v/>
      </c>
    </row>
    <row r="1088" spans="2:21" x14ac:dyDescent="0.2">
      <c r="B1088" s="1" t="str">
        <f>IF(Tablas!B1086="","",Tablas!B1086)</f>
        <v/>
      </c>
      <c r="C1088" s="1" t="str">
        <f>IF(Tablas!C1086="","",Tablas!C1086)</f>
        <v/>
      </c>
      <c r="D1088" s="1" t="str">
        <f>IF(Tablas!D1086="","",Tablas!D1086)</f>
        <v/>
      </c>
      <c r="E1088" s="1" t="str">
        <f>IF(Tablas!E1086="","",Tablas!E1086)</f>
        <v/>
      </c>
      <c r="F1088" s="1" t="str">
        <f>IF(Tablas!F1086="","",Tablas!F1086)</f>
        <v/>
      </c>
      <c r="G1088" s="1" t="str">
        <f>IF(Tablas!I1086="","",Tablas!I1086)</f>
        <v/>
      </c>
      <c r="H1088" s="1" t="s">
        <v>911</v>
      </c>
      <c r="I1088" s="39" t="str">
        <f>IF($B1088="","",-SUMIFS(Tabla7[Cantidad],Tabla7[Código del producto],$B1088,Tabla7[Tipo de movimiento],"SALIDA",Tabla7[Mes],I$5))</f>
        <v/>
      </c>
      <c r="J1088" s="39" t="str">
        <f>IF($B1088="","",-SUMIFS(Tabla7[Cantidad],Tabla7[Código del producto],$B1088,Tabla7[Tipo de movimiento],"SALIDA",Tabla7[Mes],J$5))</f>
        <v/>
      </c>
      <c r="K1088" s="39" t="str">
        <f>IF($B1088="","",-SUMIFS(Tabla7[Cantidad],Tabla7[Código del producto],$B1088,Tabla7[Tipo de movimiento],"SALIDA",Tabla7[Mes],K$5))</f>
        <v/>
      </c>
      <c r="L1088" s="39" t="str">
        <f>IF($B1088="","",-SUMIFS(Tabla7[Cantidad],Tabla7[Código del producto],$B1088,Tabla7[Tipo de movimiento],"SALIDA",Tabla7[Mes],L$5))</f>
        <v/>
      </c>
      <c r="M1088" s="39" t="str">
        <f>IF($B1088="","",-SUMIFS(Tabla7[Cantidad],Tabla7[Código del producto],$B1088,Tabla7[Tipo de movimiento],"SALIDA",Tabla7[Mes],M$5))</f>
        <v/>
      </c>
      <c r="N1088" s="39" t="str">
        <f>IF($B1088="","",-SUMIFS(Tabla7[Cantidad],Tabla7[Código del producto],$B1088,Tabla7[Tipo de movimiento],"SALIDA",Tabla7[Mes],N$5))</f>
        <v/>
      </c>
      <c r="O1088" s="39" t="str">
        <f>IF($B1088="","",-SUMIFS(Tabla7[Cantidad],Tabla7[Código del producto],$B1088,Tabla7[Tipo de movimiento],"SALIDA",Tabla7[Mes],O$5))</f>
        <v/>
      </c>
      <c r="P1088" s="39" t="str">
        <f>IF($B1088="","",-SUMIFS(Tabla7[Cantidad],Tabla7[Código del producto],$B1088,Tabla7[Tipo de movimiento],"SALIDA",Tabla7[Mes],P$5))</f>
        <v/>
      </c>
      <c r="Q1088" s="39" t="str">
        <f t="shared" si="48"/>
        <v/>
      </c>
      <c r="R1088" s="51" t="str">
        <f>IF($B1088="","",IFERROR(VLOOKUP($B1088,'ABC rotación'!$C:$G,5,0),"C"))</f>
        <v/>
      </c>
      <c r="S1088" s="41" t="str">
        <f t="shared" si="49"/>
        <v/>
      </c>
      <c r="T1088" s="40" t="str">
        <f t="shared" si="50"/>
        <v/>
      </c>
      <c r="U1088" s="23" t="str">
        <f>IF($B1088="","",VLOOKUP($T1088,Tablas!$X$14:$Y$17,2,1))</f>
        <v/>
      </c>
    </row>
    <row r="1089" spans="2:21" x14ac:dyDescent="0.2">
      <c r="B1089" s="1" t="str">
        <f>IF(Tablas!B1087="","",Tablas!B1087)</f>
        <v/>
      </c>
      <c r="C1089" s="1" t="str">
        <f>IF(Tablas!C1087="","",Tablas!C1087)</f>
        <v/>
      </c>
      <c r="D1089" s="1" t="str">
        <f>IF(Tablas!D1087="","",Tablas!D1087)</f>
        <v/>
      </c>
      <c r="E1089" s="1" t="str">
        <f>IF(Tablas!E1087="","",Tablas!E1087)</f>
        <v/>
      </c>
      <c r="F1089" s="1" t="str">
        <f>IF(Tablas!F1087="","",Tablas!F1087)</f>
        <v/>
      </c>
      <c r="G1089" s="1" t="str">
        <f>IF(Tablas!I1087="","",Tablas!I1087)</f>
        <v/>
      </c>
      <c r="H1089" s="1" t="s">
        <v>911</v>
      </c>
      <c r="I1089" s="39" t="str">
        <f>IF($B1089="","",-SUMIFS(Tabla7[Cantidad],Tabla7[Código del producto],$B1089,Tabla7[Tipo de movimiento],"SALIDA",Tabla7[Mes],I$5))</f>
        <v/>
      </c>
      <c r="J1089" s="39" t="str">
        <f>IF($B1089="","",-SUMIFS(Tabla7[Cantidad],Tabla7[Código del producto],$B1089,Tabla7[Tipo de movimiento],"SALIDA",Tabla7[Mes],J$5))</f>
        <v/>
      </c>
      <c r="K1089" s="39" t="str">
        <f>IF($B1089="","",-SUMIFS(Tabla7[Cantidad],Tabla7[Código del producto],$B1089,Tabla7[Tipo de movimiento],"SALIDA",Tabla7[Mes],K$5))</f>
        <v/>
      </c>
      <c r="L1089" s="39" t="str">
        <f>IF($B1089="","",-SUMIFS(Tabla7[Cantidad],Tabla7[Código del producto],$B1089,Tabla7[Tipo de movimiento],"SALIDA",Tabla7[Mes],L$5))</f>
        <v/>
      </c>
      <c r="M1089" s="39" t="str">
        <f>IF($B1089="","",-SUMIFS(Tabla7[Cantidad],Tabla7[Código del producto],$B1089,Tabla7[Tipo de movimiento],"SALIDA",Tabla7[Mes],M$5))</f>
        <v/>
      </c>
      <c r="N1089" s="39" t="str">
        <f>IF($B1089="","",-SUMIFS(Tabla7[Cantidad],Tabla7[Código del producto],$B1089,Tabla7[Tipo de movimiento],"SALIDA",Tabla7[Mes],N$5))</f>
        <v/>
      </c>
      <c r="O1089" s="39" t="str">
        <f>IF($B1089="","",-SUMIFS(Tabla7[Cantidad],Tabla7[Código del producto],$B1089,Tabla7[Tipo de movimiento],"SALIDA",Tabla7[Mes],O$5))</f>
        <v/>
      </c>
      <c r="P1089" s="39" t="str">
        <f>IF($B1089="","",-SUMIFS(Tabla7[Cantidad],Tabla7[Código del producto],$B1089,Tabla7[Tipo de movimiento],"SALIDA",Tabla7[Mes],P$5))</f>
        <v/>
      </c>
      <c r="Q1089" s="39" t="str">
        <f t="shared" si="48"/>
        <v/>
      </c>
      <c r="R1089" s="51" t="str">
        <f>IF($B1089="","",IFERROR(VLOOKUP($B1089,'ABC rotación'!$C:$G,5,0),"C"))</f>
        <v/>
      </c>
      <c r="S1089" s="41" t="str">
        <f t="shared" si="49"/>
        <v/>
      </c>
      <c r="T1089" s="40" t="str">
        <f t="shared" si="50"/>
        <v/>
      </c>
      <c r="U1089" s="23" t="str">
        <f>IF($B1089="","",VLOOKUP($T1089,Tablas!$X$14:$Y$17,2,1))</f>
        <v/>
      </c>
    </row>
    <row r="1090" spans="2:21" x14ac:dyDescent="0.2">
      <c r="B1090" s="1" t="str">
        <f>IF(Tablas!B1088="","",Tablas!B1088)</f>
        <v/>
      </c>
      <c r="C1090" s="1" t="str">
        <f>IF(Tablas!C1088="","",Tablas!C1088)</f>
        <v/>
      </c>
      <c r="D1090" s="1" t="str">
        <f>IF(Tablas!D1088="","",Tablas!D1088)</f>
        <v/>
      </c>
      <c r="E1090" s="1" t="str">
        <f>IF(Tablas!E1088="","",Tablas!E1088)</f>
        <v/>
      </c>
      <c r="F1090" s="1" t="str">
        <f>IF(Tablas!F1088="","",Tablas!F1088)</f>
        <v/>
      </c>
      <c r="G1090" s="1" t="str">
        <f>IF(Tablas!I1088="","",Tablas!I1088)</f>
        <v/>
      </c>
      <c r="H1090" s="1" t="s">
        <v>911</v>
      </c>
      <c r="I1090" s="39" t="str">
        <f>IF($B1090="","",-SUMIFS(Tabla7[Cantidad],Tabla7[Código del producto],$B1090,Tabla7[Tipo de movimiento],"SALIDA",Tabla7[Mes],I$5))</f>
        <v/>
      </c>
      <c r="J1090" s="39" t="str">
        <f>IF($B1090="","",-SUMIFS(Tabla7[Cantidad],Tabla7[Código del producto],$B1090,Tabla7[Tipo de movimiento],"SALIDA",Tabla7[Mes],J$5))</f>
        <v/>
      </c>
      <c r="K1090" s="39" t="str">
        <f>IF($B1090="","",-SUMIFS(Tabla7[Cantidad],Tabla7[Código del producto],$B1090,Tabla7[Tipo de movimiento],"SALIDA",Tabla7[Mes],K$5))</f>
        <v/>
      </c>
      <c r="L1090" s="39" t="str">
        <f>IF($B1090="","",-SUMIFS(Tabla7[Cantidad],Tabla7[Código del producto],$B1090,Tabla7[Tipo de movimiento],"SALIDA",Tabla7[Mes],L$5))</f>
        <v/>
      </c>
      <c r="M1090" s="39" t="str">
        <f>IF($B1090="","",-SUMIFS(Tabla7[Cantidad],Tabla7[Código del producto],$B1090,Tabla7[Tipo de movimiento],"SALIDA",Tabla7[Mes],M$5))</f>
        <v/>
      </c>
      <c r="N1090" s="39" t="str">
        <f>IF($B1090="","",-SUMIFS(Tabla7[Cantidad],Tabla7[Código del producto],$B1090,Tabla7[Tipo de movimiento],"SALIDA",Tabla7[Mes],N$5))</f>
        <v/>
      </c>
      <c r="O1090" s="39" t="str">
        <f>IF($B1090="","",-SUMIFS(Tabla7[Cantidad],Tabla7[Código del producto],$B1090,Tabla7[Tipo de movimiento],"SALIDA",Tabla7[Mes],O$5))</f>
        <v/>
      </c>
      <c r="P1090" s="39" t="str">
        <f>IF($B1090="","",-SUMIFS(Tabla7[Cantidad],Tabla7[Código del producto],$B1090,Tabla7[Tipo de movimiento],"SALIDA",Tabla7[Mes],P$5))</f>
        <v/>
      </c>
      <c r="Q1090" s="39" t="str">
        <f t="shared" si="48"/>
        <v/>
      </c>
      <c r="R1090" s="51" t="str">
        <f>IF($B1090="","",IFERROR(VLOOKUP($B1090,'ABC rotación'!$C:$G,5,0),"C"))</f>
        <v/>
      </c>
      <c r="S1090" s="41" t="str">
        <f t="shared" si="49"/>
        <v/>
      </c>
      <c r="T1090" s="40" t="str">
        <f t="shared" si="50"/>
        <v/>
      </c>
      <c r="U1090" s="23" t="str">
        <f>IF($B1090="","",VLOOKUP($T1090,Tablas!$X$14:$Y$17,2,1))</f>
        <v/>
      </c>
    </row>
    <row r="1091" spans="2:21" x14ac:dyDescent="0.2">
      <c r="B1091" s="1" t="str">
        <f>IF(Tablas!B1089="","",Tablas!B1089)</f>
        <v/>
      </c>
      <c r="C1091" s="1" t="str">
        <f>IF(Tablas!C1089="","",Tablas!C1089)</f>
        <v/>
      </c>
      <c r="D1091" s="1" t="str">
        <f>IF(Tablas!D1089="","",Tablas!D1089)</f>
        <v/>
      </c>
      <c r="E1091" s="1" t="str">
        <f>IF(Tablas!E1089="","",Tablas!E1089)</f>
        <v/>
      </c>
      <c r="F1091" s="1" t="str">
        <f>IF(Tablas!F1089="","",Tablas!F1089)</f>
        <v/>
      </c>
      <c r="G1091" s="1" t="str">
        <f>IF(Tablas!I1089="","",Tablas!I1089)</f>
        <v/>
      </c>
      <c r="H1091" s="1" t="s">
        <v>911</v>
      </c>
      <c r="I1091" s="39" t="str">
        <f>IF($B1091="","",-SUMIFS(Tabla7[Cantidad],Tabla7[Código del producto],$B1091,Tabla7[Tipo de movimiento],"SALIDA",Tabla7[Mes],I$5))</f>
        <v/>
      </c>
      <c r="J1091" s="39" t="str">
        <f>IF($B1091="","",-SUMIFS(Tabla7[Cantidad],Tabla7[Código del producto],$B1091,Tabla7[Tipo de movimiento],"SALIDA",Tabla7[Mes],J$5))</f>
        <v/>
      </c>
      <c r="K1091" s="39" t="str">
        <f>IF($B1091="","",-SUMIFS(Tabla7[Cantidad],Tabla7[Código del producto],$B1091,Tabla7[Tipo de movimiento],"SALIDA",Tabla7[Mes],K$5))</f>
        <v/>
      </c>
      <c r="L1091" s="39" t="str">
        <f>IF($B1091="","",-SUMIFS(Tabla7[Cantidad],Tabla7[Código del producto],$B1091,Tabla7[Tipo de movimiento],"SALIDA",Tabla7[Mes],L$5))</f>
        <v/>
      </c>
      <c r="M1091" s="39" t="str">
        <f>IF($B1091="","",-SUMIFS(Tabla7[Cantidad],Tabla7[Código del producto],$B1091,Tabla7[Tipo de movimiento],"SALIDA",Tabla7[Mes],M$5))</f>
        <v/>
      </c>
      <c r="N1091" s="39" t="str">
        <f>IF($B1091="","",-SUMIFS(Tabla7[Cantidad],Tabla7[Código del producto],$B1091,Tabla7[Tipo de movimiento],"SALIDA",Tabla7[Mes],N$5))</f>
        <v/>
      </c>
      <c r="O1091" s="39" t="str">
        <f>IF($B1091="","",-SUMIFS(Tabla7[Cantidad],Tabla7[Código del producto],$B1091,Tabla7[Tipo de movimiento],"SALIDA",Tabla7[Mes],O$5))</f>
        <v/>
      </c>
      <c r="P1091" s="39" t="str">
        <f>IF($B1091="","",-SUMIFS(Tabla7[Cantidad],Tabla7[Código del producto],$B1091,Tabla7[Tipo de movimiento],"SALIDA",Tabla7[Mes],P$5))</f>
        <v/>
      </c>
      <c r="Q1091" s="39" t="str">
        <f t="shared" si="48"/>
        <v/>
      </c>
      <c r="R1091" s="51" t="str">
        <f>IF($B1091="","",IFERROR(VLOOKUP($B1091,'ABC rotación'!$C:$G,5,0),"C"))</f>
        <v/>
      </c>
      <c r="S1091" s="41" t="str">
        <f t="shared" si="49"/>
        <v/>
      </c>
      <c r="T1091" s="40" t="str">
        <f t="shared" si="50"/>
        <v/>
      </c>
      <c r="U1091" s="23" t="str">
        <f>IF($B1091="","",VLOOKUP($T1091,Tablas!$X$14:$Y$17,2,1))</f>
        <v/>
      </c>
    </row>
    <row r="1092" spans="2:21" x14ac:dyDescent="0.2">
      <c r="B1092" s="1" t="str">
        <f>IF(Tablas!B1090="","",Tablas!B1090)</f>
        <v/>
      </c>
      <c r="C1092" s="1" t="str">
        <f>IF(Tablas!C1090="","",Tablas!C1090)</f>
        <v/>
      </c>
      <c r="D1092" s="1" t="str">
        <f>IF(Tablas!D1090="","",Tablas!D1090)</f>
        <v/>
      </c>
      <c r="E1092" s="1" t="str">
        <f>IF(Tablas!E1090="","",Tablas!E1090)</f>
        <v/>
      </c>
      <c r="F1092" s="1" t="str">
        <f>IF(Tablas!F1090="","",Tablas!F1090)</f>
        <v/>
      </c>
      <c r="G1092" s="1" t="str">
        <f>IF(Tablas!I1090="","",Tablas!I1090)</f>
        <v/>
      </c>
      <c r="H1092" s="1" t="s">
        <v>911</v>
      </c>
      <c r="I1092" s="39" t="str">
        <f>IF($B1092="","",-SUMIFS(Tabla7[Cantidad],Tabla7[Código del producto],$B1092,Tabla7[Tipo de movimiento],"SALIDA",Tabla7[Mes],I$5))</f>
        <v/>
      </c>
      <c r="J1092" s="39" t="str">
        <f>IF($B1092="","",-SUMIFS(Tabla7[Cantidad],Tabla7[Código del producto],$B1092,Tabla7[Tipo de movimiento],"SALIDA",Tabla7[Mes],J$5))</f>
        <v/>
      </c>
      <c r="K1092" s="39" t="str">
        <f>IF($B1092="","",-SUMIFS(Tabla7[Cantidad],Tabla7[Código del producto],$B1092,Tabla7[Tipo de movimiento],"SALIDA",Tabla7[Mes],K$5))</f>
        <v/>
      </c>
      <c r="L1092" s="39" t="str">
        <f>IF($B1092="","",-SUMIFS(Tabla7[Cantidad],Tabla7[Código del producto],$B1092,Tabla7[Tipo de movimiento],"SALIDA",Tabla7[Mes],L$5))</f>
        <v/>
      </c>
      <c r="M1092" s="39" t="str">
        <f>IF($B1092="","",-SUMIFS(Tabla7[Cantidad],Tabla7[Código del producto],$B1092,Tabla7[Tipo de movimiento],"SALIDA",Tabla7[Mes],M$5))</f>
        <v/>
      </c>
      <c r="N1092" s="39" t="str">
        <f>IF($B1092="","",-SUMIFS(Tabla7[Cantidad],Tabla7[Código del producto],$B1092,Tabla7[Tipo de movimiento],"SALIDA",Tabla7[Mes],N$5))</f>
        <v/>
      </c>
      <c r="O1092" s="39" t="str">
        <f>IF($B1092="","",-SUMIFS(Tabla7[Cantidad],Tabla7[Código del producto],$B1092,Tabla7[Tipo de movimiento],"SALIDA",Tabla7[Mes],O$5))</f>
        <v/>
      </c>
      <c r="P1092" s="39" t="str">
        <f>IF($B1092="","",-SUMIFS(Tabla7[Cantidad],Tabla7[Código del producto],$B1092,Tabla7[Tipo de movimiento],"SALIDA",Tabla7[Mes],P$5))</f>
        <v/>
      </c>
      <c r="Q1092" s="39" t="str">
        <f t="shared" si="48"/>
        <v/>
      </c>
      <c r="R1092" s="51" t="str">
        <f>IF($B1092="","",IFERROR(VLOOKUP($B1092,'ABC rotación'!$C:$G,5,0),"C"))</f>
        <v/>
      </c>
      <c r="S1092" s="41" t="str">
        <f t="shared" si="49"/>
        <v/>
      </c>
      <c r="T1092" s="40" t="str">
        <f t="shared" si="50"/>
        <v/>
      </c>
      <c r="U1092" s="23" t="str">
        <f>IF($B1092="","",VLOOKUP($T1092,Tablas!$X$14:$Y$17,2,1))</f>
        <v/>
      </c>
    </row>
    <row r="1093" spans="2:21" x14ac:dyDescent="0.2">
      <c r="B1093" s="1" t="str">
        <f>IF(Tablas!B1091="","",Tablas!B1091)</f>
        <v/>
      </c>
      <c r="C1093" s="1" t="str">
        <f>IF(Tablas!C1091="","",Tablas!C1091)</f>
        <v/>
      </c>
      <c r="D1093" s="1" t="str">
        <f>IF(Tablas!D1091="","",Tablas!D1091)</f>
        <v/>
      </c>
      <c r="E1093" s="1" t="str">
        <f>IF(Tablas!E1091="","",Tablas!E1091)</f>
        <v/>
      </c>
      <c r="F1093" s="1" t="str">
        <f>IF(Tablas!F1091="","",Tablas!F1091)</f>
        <v/>
      </c>
      <c r="G1093" s="1" t="str">
        <f>IF(Tablas!I1091="","",Tablas!I1091)</f>
        <v/>
      </c>
      <c r="H1093" s="1" t="s">
        <v>911</v>
      </c>
      <c r="I1093" s="39" t="str">
        <f>IF($B1093="","",-SUMIFS(Tabla7[Cantidad],Tabla7[Código del producto],$B1093,Tabla7[Tipo de movimiento],"SALIDA",Tabla7[Mes],I$5))</f>
        <v/>
      </c>
      <c r="J1093" s="39" t="str">
        <f>IF($B1093="","",-SUMIFS(Tabla7[Cantidad],Tabla7[Código del producto],$B1093,Tabla7[Tipo de movimiento],"SALIDA",Tabla7[Mes],J$5))</f>
        <v/>
      </c>
      <c r="K1093" s="39" t="str">
        <f>IF($B1093="","",-SUMIFS(Tabla7[Cantidad],Tabla7[Código del producto],$B1093,Tabla7[Tipo de movimiento],"SALIDA",Tabla7[Mes],K$5))</f>
        <v/>
      </c>
      <c r="L1093" s="39" t="str">
        <f>IF($B1093="","",-SUMIFS(Tabla7[Cantidad],Tabla7[Código del producto],$B1093,Tabla7[Tipo de movimiento],"SALIDA",Tabla7[Mes],L$5))</f>
        <v/>
      </c>
      <c r="M1093" s="39" t="str">
        <f>IF($B1093="","",-SUMIFS(Tabla7[Cantidad],Tabla7[Código del producto],$B1093,Tabla7[Tipo de movimiento],"SALIDA",Tabla7[Mes],M$5))</f>
        <v/>
      </c>
      <c r="N1093" s="39" t="str">
        <f>IF($B1093="","",-SUMIFS(Tabla7[Cantidad],Tabla7[Código del producto],$B1093,Tabla7[Tipo de movimiento],"SALIDA",Tabla7[Mes],N$5))</f>
        <v/>
      </c>
      <c r="O1093" s="39" t="str">
        <f>IF($B1093="","",-SUMIFS(Tabla7[Cantidad],Tabla7[Código del producto],$B1093,Tabla7[Tipo de movimiento],"SALIDA",Tabla7[Mes],O$5))</f>
        <v/>
      </c>
      <c r="P1093" s="39" t="str">
        <f>IF($B1093="","",-SUMIFS(Tabla7[Cantidad],Tabla7[Código del producto],$B1093,Tabla7[Tipo de movimiento],"SALIDA",Tabla7[Mes],P$5))</f>
        <v/>
      </c>
      <c r="Q1093" s="39" t="str">
        <f t="shared" si="48"/>
        <v/>
      </c>
      <c r="R1093" s="51" t="str">
        <f>IF($B1093="","",IFERROR(VLOOKUP($B1093,'ABC rotación'!$C:$G,5,0),"C"))</f>
        <v/>
      </c>
      <c r="S1093" s="41" t="str">
        <f t="shared" si="49"/>
        <v/>
      </c>
      <c r="T1093" s="40" t="str">
        <f t="shared" si="50"/>
        <v/>
      </c>
      <c r="U1093" s="23" t="str">
        <f>IF($B1093="","",VLOOKUP($T1093,Tablas!$X$14:$Y$17,2,1))</f>
        <v/>
      </c>
    </row>
    <row r="1094" spans="2:21" x14ac:dyDescent="0.2">
      <c r="B1094" s="1" t="str">
        <f>IF(Tablas!B1092="","",Tablas!B1092)</f>
        <v/>
      </c>
      <c r="C1094" s="1" t="str">
        <f>IF(Tablas!C1092="","",Tablas!C1092)</f>
        <v/>
      </c>
      <c r="D1094" s="1" t="str">
        <f>IF(Tablas!D1092="","",Tablas!D1092)</f>
        <v/>
      </c>
      <c r="E1094" s="1" t="str">
        <f>IF(Tablas!E1092="","",Tablas!E1092)</f>
        <v/>
      </c>
      <c r="F1094" s="1" t="str">
        <f>IF(Tablas!F1092="","",Tablas!F1092)</f>
        <v/>
      </c>
      <c r="G1094" s="1" t="str">
        <f>IF(Tablas!I1092="","",Tablas!I1092)</f>
        <v/>
      </c>
      <c r="H1094" s="1" t="s">
        <v>911</v>
      </c>
      <c r="I1094" s="39" t="str">
        <f>IF($B1094="","",-SUMIFS(Tabla7[Cantidad],Tabla7[Código del producto],$B1094,Tabla7[Tipo de movimiento],"SALIDA",Tabla7[Mes],I$5))</f>
        <v/>
      </c>
      <c r="J1094" s="39" t="str">
        <f>IF($B1094="","",-SUMIFS(Tabla7[Cantidad],Tabla7[Código del producto],$B1094,Tabla7[Tipo de movimiento],"SALIDA",Tabla7[Mes],J$5))</f>
        <v/>
      </c>
      <c r="K1094" s="39" t="str">
        <f>IF($B1094="","",-SUMIFS(Tabla7[Cantidad],Tabla7[Código del producto],$B1094,Tabla7[Tipo de movimiento],"SALIDA",Tabla7[Mes],K$5))</f>
        <v/>
      </c>
      <c r="L1094" s="39" t="str">
        <f>IF($B1094="","",-SUMIFS(Tabla7[Cantidad],Tabla7[Código del producto],$B1094,Tabla7[Tipo de movimiento],"SALIDA",Tabla7[Mes],L$5))</f>
        <v/>
      </c>
      <c r="M1094" s="39" t="str">
        <f>IF($B1094="","",-SUMIFS(Tabla7[Cantidad],Tabla7[Código del producto],$B1094,Tabla7[Tipo de movimiento],"SALIDA",Tabla7[Mes],M$5))</f>
        <v/>
      </c>
      <c r="N1094" s="39" t="str">
        <f>IF($B1094="","",-SUMIFS(Tabla7[Cantidad],Tabla7[Código del producto],$B1094,Tabla7[Tipo de movimiento],"SALIDA",Tabla7[Mes],N$5))</f>
        <v/>
      </c>
      <c r="O1094" s="39" t="str">
        <f>IF($B1094="","",-SUMIFS(Tabla7[Cantidad],Tabla7[Código del producto],$B1094,Tabla7[Tipo de movimiento],"SALIDA",Tabla7[Mes],O$5))</f>
        <v/>
      </c>
      <c r="P1094" s="39" t="str">
        <f>IF($B1094="","",-SUMIFS(Tabla7[Cantidad],Tabla7[Código del producto],$B1094,Tabla7[Tipo de movimiento],"SALIDA",Tabla7[Mes],P$5))</f>
        <v/>
      </c>
      <c r="Q1094" s="39" t="str">
        <f t="shared" si="48"/>
        <v/>
      </c>
      <c r="R1094" s="51" t="str">
        <f>IF($B1094="","",IFERROR(VLOOKUP($B1094,'ABC rotación'!$C:$G,5,0),"C"))</f>
        <v/>
      </c>
      <c r="S1094" s="41" t="str">
        <f t="shared" si="49"/>
        <v/>
      </c>
      <c r="T1094" s="40" t="str">
        <f t="shared" si="50"/>
        <v/>
      </c>
      <c r="U1094" s="23" t="str">
        <f>IF($B1094="","",VLOOKUP($T1094,Tablas!$X$14:$Y$17,2,1))</f>
        <v/>
      </c>
    </row>
    <row r="1095" spans="2:21" x14ac:dyDescent="0.2">
      <c r="B1095" s="1" t="str">
        <f>IF(Tablas!B1093="","",Tablas!B1093)</f>
        <v/>
      </c>
      <c r="C1095" s="1" t="str">
        <f>IF(Tablas!C1093="","",Tablas!C1093)</f>
        <v/>
      </c>
      <c r="D1095" s="1" t="str">
        <f>IF(Tablas!D1093="","",Tablas!D1093)</f>
        <v/>
      </c>
      <c r="E1095" s="1" t="str">
        <f>IF(Tablas!E1093="","",Tablas!E1093)</f>
        <v/>
      </c>
      <c r="F1095" s="1" t="str">
        <f>IF(Tablas!F1093="","",Tablas!F1093)</f>
        <v/>
      </c>
      <c r="G1095" s="1" t="str">
        <f>IF(Tablas!I1093="","",Tablas!I1093)</f>
        <v/>
      </c>
      <c r="H1095" s="1" t="s">
        <v>911</v>
      </c>
      <c r="I1095" s="39" t="str">
        <f>IF($B1095="","",-SUMIFS(Tabla7[Cantidad],Tabla7[Código del producto],$B1095,Tabla7[Tipo de movimiento],"SALIDA",Tabla7[Mes],I$5))</f>
        <v/>
      </c>
      <c r="J1095" s="39" t="str">
        <f>IF($B1095="","",-SUMIFS(Tabla7[Cantidad],Tabla7[Código del producto],$B1095,Tabla7[Tipo de movimiento],"SALIDA",Tabla7[Mes],J$5))</f>
        <v/>
      </c>
      <c r="K1095" s="39" t="str">
        <f>IF($B1095="","",-SUMIFS(Tabla7[Cantidad],Tabla7[Código del producto],$B1095,Tabla7[Tipo de movimiento],"SALIDA",Tabla7[Mes],K$5))</f>
        <v/>
      </c>
      <c r="L1095" s="39" t="str">
        <f>IF($B1095="","",-SUMIFS(Tabla7[Cantidad],Tabla7[Código del producto],$B1095,Tabla7[Tipo de movimiento],"SALIDA",Tabla7[Mes],L$5))</f>
        <v/>
      </c>
      <c r="M1095" s="39" t="str">
        <f>IF($B1095="","",-SUMIFS(Tabla7[Cantidad],Tabla7[Código del producto],$B1095,Tabla7[Tipo de movimiento],"SALIDA",Tabla7[Mes],M$5))</f>
        <v/>
      </c>
      <c r="N1095" s="39" t="str">
        <f>IF($B1095="","",-SUMIFS(Tabla7[Cantidad],Tabla7[Código del producto],$B1095,Tabla7[Tipo de movimiento],"SALIDA",Tabla7[Mes],N$5))</f>
        <v/>
      </c>
      <c r="O1095" s="39" t="str">
        <f>IF($B1095="","",-SUMIFS(Tabla7[Cantidad],Tabla7[Código del producto],$B1095,Tabla7[Tipo de movimiento],"SALIDA",Tabla7[Mes],O$5))</f>
        <v/>
      </c>
      <c r="P1095" s="39" t="str">
        <f>IF($B1095="","",-SUMIFS(Tabla7[Cantidad],Tabla7[Código del producto],$B1095,Tabla7[Tipo de movimiento],"SALIDA",Tabla7[Mes],P$5))</f>
        <v/>
      </c>
      <c r="Q1095" s="39" t="str">
        <f t="shared" ref="Q1095:Q1158" si="51">IF($B1095="","",IFERROR(AVERAGE(N1095:P1095),0))</f>
        <v/>
      </c>
      <c r="R1095" s="51" t="str">
        <f>IF($B1095="","",IFERROR(VLOOKUP($B1095,'ABC rotación'!$C:$G,5,0),"C"))</f>
        <v/>
      </c>
      <c r="S1095" s="41" t="str">
        <f t="shared" ref="S1095:S1158" si="52">IF($B1095="","",IFERROR(H1095/Q1095*30,0))</f>
        <v/>
      </c>
      <c r="T1095" s="40" t="str">
        <f t="shared" ref="T1095:T1158" si="53">IF($B1095="","",S1095/F1095)</f>
        <v/>
      </c>
      <c r="U1095" s="23" t="str">
        <f>IF($B1095="","",VLOOKUP($T1095,Tablas!$X$14:$Y$17,2,1))</f>
        <v/>
      </c>
    </row>
    <row r="1096" spans="2:21" x14ac:dyDescent="0.2">
      <c r="B1096" s="1" t="str">
        <f>IF(Tablas!B1094="","",Tablas!B1094)</f>
        <v/>
      </c>
      <c r="C1096" s="1" t="str">
        <f>IF(Tablas!C1094="","",Tablas!C1094)</f>
        <v/>
      </c>
      <c r="D1096" s="1" t="str">
        <f>IF(Tablas!D1094="","",Tablas!D1094)</f>
        <v/>
      </c>
      <c r="E1096" s="1" t="str">
        <f>IF(Tablas!E1094="","",Tablas!E1094)</f>
        <v/>
      </c>
      <c r="F1096" s="1" t="str">
        <f>IF(Tablas!F1094="","",Tablas!F1094)</f>
        <v/>
      </c>
      <c r="G1096" s="1" t="str">
        <f>IF(Tablas!I1094="","",Tablas!I1094)</f>
        <v/>
      </c>
      <c r="H1096" s="1" t="s">
        <v>911</v>
      </c>
      <c r="I1096" s="39" t="str">
        <f>IF($B1096="","",-SUMIFS(Tabla7[Cantidad],Tabla7[Código del producto],$B1096,Tabla7[Tipo de movimiento],"SALIDA",Tabla7[Mes],I$5))</f>
        <v/>
      </c>
      <c r="J1096" s="39" t="str">
        <f>IF($B1096="","",-SUMIFS(Tabla7[Cantidad],Tabla7[Código del producto],$B1096,Tabla7[Tipo de movimiento],"SALIDA",Tabla7[Mes],J$5))</f>
        <v/>
      </c>
      <c r="K1096" s="39" t="str">
        <f>IF($B1096="","",-SUMIFS(Tabla7[Cantidad],Tabla7[Código del producto],$B1096,Tabla7[Tipo de movimiento],"SALIDA",Tabla7[Mes],K$5))</f>
        <v/>
      </c>
      <c r="L1096" s="39" t="str">
        <f>IF($B1096="","",-SUMIFS(Tabla7[Cantidad],Tabla7[Código del producto],$B1096,Tabla7[Tipo de movimiento],"SALIDA",Tabla7[Mes],L$5))</f>
        <v/>
      </c>
      <c r="M1096" s="39" t="str">
        <f>IF($B1096="","",-SUMIFS(Tabla7[Cantidad],Tabla7[Código del producto],$B1096,Tabla7[Tipo de movimiento],"SALIDA",Tabla7[Mes],M$5))</f>
        <v/>
      </c>
      <c r="N1096" s="39" t="str">
        <f>IF($B1096="","",-SUMIFS(Tabla7[Cantidad],Tabla7[Código del producto],$B1096,Tabla7[Tipo de movimiento],"SALIDA",Tabla7[Mes],N$5))</f>
        <v/>
      </c>
      <c r="O1096" s="39" t="str">
        <f>IF($B1096="","",-SUMIFS(Tabla7[Cantidad],Tabla7[Código del producto],$B1096,Tabla7[Tipo de movimiento],"SALIDA",Tabla7[Mes],O$5))</f>
        <v/>
      </c>
      <c r="P1096" s="39" t="str">
        <f>IF($B1096="","",-SUMIFS(Tabla7[Cantidad],Tabla7[Código del producto],$B1096,Tabla7[Tipo de movimiento],"SALIDA",Tabla7[Mes],P$5))</f>
        <v/>
      </c>
      <c r="Q1096" s="39" t="str">
        <f t="shared" si="51"/>
        <v/>
      </c>
      <c r="R1096" s="51" t="str">
        <f>IF($B1096="","",IFERROR(VLOOKUP($B1096,'ABC rotación'!$C:$G,5,0),"C"))</f>
        <v/>
      </c>
      <c r="S1096" s="41" t="str">
        <f t="shared" si="52"/>
        <v/>
      </c>
      <c r="T1096" s="40" t="str">
        <f t="shared" si="53"/>
        <v/>
      </c>
      <c r="U1096" s="23" t="str">
        <f>IF($B1096="","",VLOOKUP($T1096,Tablas!$X$14:$Y$17,2,1))</f>
        <v/>
      </c>
    </row>
    <row r="1097" spans="2:21" x14ac:dyDescent="0.2">
      <c r="B1097" s="1" t="str">
        <f>IF(Tablas!B1095="","",Tablas!B1095)</f>
        <v/>
      </c>
      <c r="C1097" s="1" t="str">
        <f>IF(Tablas!C1095="","",Tablas!C1095)</f>
        <v/>
      </c>
      <c r="D1097" s="1" t="str">
        <f>IF(Tablas!D1095="","",Tablas!D1095)</f>
        <v/>
      </c>
      <c r="E1097" s="1" t="str">
        <f>IF(Tablas!E1095="","",Tablas!E1095)</f>
        <v/>
      </c>
      <c r="F1097" s="1" t="str">
        <f>IF(Tablas!F1095="","",Tablas!F1095)</f>
        <v/>
      </c>
      <c r="G1097" s="1" t="str">
        <f>IF(Tablas!I1095="","",Tablas!I1095)</f>
        <v/>
      </c>
      <c r="H1097" s="1" t="s">
        <v>911</v>
      </c>
      <c r="I1097" s="39" t="str">
        <f>IF($B1097="","",-SUMIFS(Tabla7[Cantidad],Tabla7[Código del producto],$B1097,Tabla7[Tipo de movimiento],"SALIDA",Tabla7[Mes],I$5))</f>
        <v/>
      </c>
      <c r="J1097" s="39" t="str">
        <f>IF($B1097="","",-SUMIFS(Tabla7[Cantidad],Tabla7[Código del producto],$B1097,Tabla7[Tipo de movimiento],"SALIDA",Tabla7[Mes],J$5))</f>
        <v/>
      </c>
      <c r="K1097" s="39" t="str">
        <f>IF($B1097="","",-SUMIFS(Tabla7[Cantidad],Tabla7[Código del producto],$B1097,Tabla7[Tipo de movimiento],"SALIDA",Tabla7[Mes],K$5))</f>
        <v/>
      </c>
      <c r="L1097" s="39" t="str">
        <f>IF($B1097="","",-SUMIFS(Tabla7[Cantidad],Tabla7[Código del producto],$B1097,Tabla7[Tipo de movimiento],"SALIDA",Tabla7[Mes],L$5))</f>
        <v/>
      </c>
      <c r="M1097" s="39" t="str">
        <f>IF($B1097="","",-SUMIFS(Tabla7[Cantidad],Tabla7[Código del producto],$B1097,Tabla7[Tipo de movimiento],"SALIDA",Tabla7[Mes],M$5))</f>
        <v/>
      </c>
      <c r="N1097" s="39" t="str">
        <f>IF($B1097="","",-SUMIFS(Tabla7[Cantidad],Tabla7[Código del producto],$B1097,Tabla7[Tipo de movimiento],"SALIDA",Tabla7[Mes],N$5))</f>
        <v/>
      </c>
      <c r="O1097" s="39" t="str">
        <f>IF($B1097="","",-SUMIFS(Tabla7[Cantidad],Tabla7[Código del producto],$B1097,Tabla7[Tipo de movimiento],"SALIDA",Tabla7[Mes],O$5))</f>
        <v/>
      </c>
      <c r="P1097" s="39" t="str">
        <f>IF($B1097="","",-SUMIFS(Tabla7[Cantidad],Tabla7[Código del producto],$B1097,Tabla7[Tipo de movimiento],"SALIDA",Tabla7[Mes],P$5))</f>
        <v/>
      </c>
      <c r="Q1097" s="39" t="str">
        <f t="shared" si="51"/>
        <v/>
      </c>
      <c r="R1097" s="51" t="str">
        <f>IF($B1097="","",IFERROR(VLOOKUP($B1097,'ABC rotación'!$C:$G,5,0),"C"))</f>
        <v/>
      </c>
      <c r="S1097" s="41" t="str">
        <f t="shared" si="52"/>
        <v/>
      </c>
      <c r="T1097" s="40" t="str">
        <f t="shared" si="53"/>
        <v/>
      </c>
      <c r="U1097" s="23" t="str">
        <f>IF($B1097="","",VLOOKUP($T1097,Tablas!$X$14:$Y$17,2,1))</f>
        <v/>
      </c>
    </row>
    <row r="1098" spans="2:21" x14ac:dyDescent="0.2">
      <c r="B1098" s="1" t="str">
        <f>IF(Tablas!B1096="","",Tablas!B1096)</f>
        <v/>
      </c>
      <c r="C1098" s="1" t="str">
        <f>IF(Tablas!C1096="","",Tablas!C1096)</f>
        <v/>
      </c>
      <c r="D1098" s="1" t="str">
        <f>IF(Tablas!D1096="","",Tablas!D1096)</f>
        <v/>
      </c>
      <c r="E1098" s="1" t="str">
        <f>IF(Tablas!E1096="","",Tablas!E1096)</f>
        <v/>
      </c>
      <c r="F1098" s="1" t="str">
        <f>IF(Tablas!F1096="","",Tablas!F1096)</f>
        <v/>
      </c>
      <c r="G1098" s="1" t="str">
        <f>IF(Tablas!I1096="","",Tablas!I1096)</f>
        <v/>
      </c>
      <c r="H1098" s="1" t="s">
        <v>911</v>
      </c>
      <c r="I1098" s="39" t="str">
        <f>IF($B1098="","",-SUMIFS(Tabla7[Cantidad],Tabla7[Código del producto],$B1098,Tabla7[Tipo de movimiento],"SALIDA",Tabla7[Mes],I$5))</f>
        <v/>
      </c>
      <c r="J1098" s="39" t="str">
        <f>IF($B1098="","",-SUMIFS(Tabla7[Cantidad],Tabla7[Código del producto],$B1098,Tabla7[Tipo de movimiento],"SALIDA",Tabla7[Mes],J$5))</f>
        <v/>
      </c>
      <c r="K1098" s="39" t="str">
        <f>IF($B1098="","",-SUMIFS(Tabla7[Cantidad],Tabla7[Código del producto],$B1098,Tabla7[Tipo de movimiento],"SALIDA",Tabla7[Mes],K$5))</f>
        <v/>
      </c>
      <c r="L1098" s="39" t="str">
        <f>IF($B1098="","",-SUMIFS(Tabla7[Cantidad],Tabla7[Código del producto],$B1098,Tabla7[Tipo de movimiento],"SALIDA",Tabla7[Mes],L$5))</f>
        <v/>
      </c>
      <c r="M1098" s="39" t="str">
        <f>IF($B1098="","",-SUMIFS(Tabla7[Cantidad],Tabla7[Código del producto],$B1098,Tabla7[Tipo de movimiento],"SALIDA",Tabla7[Mes],M$5))</f>
        <v/>
      </c>
      <c r="N1098" s="39" t="str">
        <f>IF($B1098="","",-SUMIFS(Tabla7[Cantidad],Tabla7[Código del producto],$B1098,Tabla7[Tipo de movimiento],"SALIDA",Tabla7[Mes],N$5))</f>
        <v/>
      </c>
      <c r="O1098" s="39" t="str">
        <f>IF($B1098="","",-SUMIFS(Tabla7[Cantidad],Tabla7[Código del producto],$B1098,Tabla7[Tipo de movimiento],"SALIDA",Tabla7[Mes],O$5))</f>
        <v/>
      </c>
      <c r="P1098" s="39" t="str">
        <f>IF($B1098="","",-SUMIFS(Tabla7[Cantidad],Tabla7[Código del producto],$B1098,Tabla7[Tipo de movimiento],"SALIDA",Tabla7[Mes],P$5))</f>
        <v/>
      </c>
      <c r="Q1098" s="39" t="str">
        <f t="shared" si="51"/>
        <v/>
      </c>
      <c r="R1098" s="51" t="str">
        <f>IF($B1098="","",IFERROR(VLOOKUP($B1098,'ABC rotación'!$C:$G,5,0),"C"))</f>
        <v/>
      </c>
      <c r="S1098" s="41" t="str">
        <f t="shared" si="52"/>
        <v/>
      </c>
      <c r="T1098" s="40" t="str">
        <f t="shared" si="53"/>
        <v/>
      </c>
      <c r="U1098" s="23" t="str">
        <f>IF($B1098="","",VLOOKUP($T1098,Tablas!$X$14:$Y$17,2,1))</f>
        <v/>
      </c>
    </row>
    <row r="1099" spans="2:21" x14ac:dyDescent="0.2">
      <c r="B1099" s="1" t="str">
        <f>IF(Tablas!B1097="","",Tablas!B1097)</f>
        <v/>
      </c>
      <c r="C1099" s="1" t="str">
        <f>IF(Tablas!C1097="","",Tablas!C1097)</f>
        <v/>
      </c>
      <c r="D1099" s="1" t="str">
        <f>IF(Tablas!D1097="","",Tablas!D1097)</f>
        <v/>
      </c>
      <c r="E1099" s="1" t="str">
        <f>IF(Tablas!E1097="","",Tablas!E1097)</f>
        <v/>
      </c>
      <c r="F1099" s="1" t="str">
        <f>IF(Tablas!F1097="","",Tablas!F1097)</f>
        <v/>
      </c>
      <c r="G1099" s="1" t="str">
        <f>IF(Tablas!I1097="","",Tablas!I1097)</f>
        <v/>
      </c>
      <c r="H1099" s="1" t="s">
        <v>911</v>
      </c>
      <c r="I1099" s="39" t="str">
        <f>IF($B1099="","",-SUMIFS(Tabla7[Cantidad],Tabla7[Código del producto],$B1099,Tabla7[Tipo de movimiento],"SALIDA",Tabla7[Mes],I$5))</f>
        <v/>
      </c>
      <c r="J1099" s="39" t="str">
        <f>IF($B1099="","",-SUMIFS(Tabla7[Cantidad],Tabla7[Código del producto],$B1099,Tabla7[Tipo de movimiento],"SALIDA",Tabla7[Mes],J$5))</f>
        <v/>
      </c>
      <c r="K1099" s="39" t="str">
        <f>IF($B1099="","",-SUMIFS(Tabla7[Cantidad],Tabla7[Código del producto],$B1099,Tabla7[Tipo de movimiento],"SALIDA",Tabla7[Mes],K$5))</f>
        <v/>
      </c>
      <c r="L1099" s="39" t="str">
        <f>IF($B1099="","",-SUMIFS(Tabla7[Cantidad],Tabla7[Código del producto],$B1099,Tabla7[Tipo de movimiento],"SALIDA",Tabla7[Mes],L$5))</f>
        <v/>
      </c>
      <c r="M1099" s="39" t="str">
        <f>IF($B1099="","",-SUMIFS(Tabla7[Cantidad],Tabla7[Código del producto],$B1099,Tabla7[Tipo de movimiento],"SALIDA",Tabla7[Mes],M$5))</f>
        <v/>
      </c>
      <c r="N1099" s="39" t="str">
        <f>IF($B1099="","",-SUMIFS(Tabla7[Cantidad],Tabla7[Código del producto],$B1099,Tabla7[Tipo de movimiento],"SALIDA",Tabla7[Mes],N$5))</f>
        <v/>
      </c>
      <c r="O1099" s="39" t="str">
        <f>IF($B1099="","",-SUMIFS(Tabla7[Cantidad],Tabla7[Código del producto],$B1099,Tabla7[Tipo de movimiento],"SALIDA",Tabla7[Mes],O$5))</f>
        <v/>
      </c>
      <c r="P1099" s="39" t="str">
        <f>IF($B1099="","",-SUMIFS(Tabla7[Cantidad],Tabla7[Código del producto],$B1099,Tabla7[Tipo de movimiento],"SALIDA",Tabla7[Mes],P$5))</f>
        <v/>
      </c>
      <c r="Q1099" s="39" t="str">
        <f t="shared" si="51"/>
        <v/>
      </c>
      <c r="R1099" s="51" t="str">
        <f>IF($B1099="","",IFERROR(VLOOKUP($B1099,'ABC rotación'!$C:$G,5,0),"C"))</f>
        <v/>
      </c>
      <c r="S1099" s="41" t="str">
        <f t="shared" si="52"/>
        <v/>
      </c>
      <c r="T1099" s="40" t="str">
        <f t="shared" si="53"/>
        <v/>
      </c>
      <c r="U1099" s="23" t="str">
        <f>IF($B1099="","",VLOOKUP($T1099,Tablas!$X$14:$Y$17,2,1))</f>
        <v/>
      </c>
    </row>
    <row r="1100" spans="2:21" x14ac:dyDescent="0.2">
      <c r="B1100" s="1" t="str">
        <f>IF(Tablas!B1098="","",Tablas!B1098)</f>
        <v/>
      </c>
      <c r="C1100" s="1" t="str">
        <f>IF(Tablas!C1098="","",Tablas!C1098)</f>
        <v/>
      </c>
      <c r="D1100" s="1" t="str">
        <f>IF(Tablas!D1098="","",Tablas!D1098)</f>
        <v/>
      </c>
      <c r="E1100" s="1" t="str">
        <f>IF(Tablas!E1098="","",Tablas!E1098)</f>
        <v/>
      </c>
      <c r="F1100" s="1" t="str">
        <f>IF(Tablas!F1098="","",Tablas!F1098)</f>
        <v/>
      </c>
      <c r="G1100" s="1" t="str">
        <f>IF(Tablas!I1098="","",Tablas!I1098)</f>
        <v/>
      </c>
      <c r="H1100" s="1" t="s">
        <v>911</v>
      </c>
      <c r="I1100" s="39" t="str">
        <f>IF($B1100="","",-SUMIFS(Tabla7[Cantidad],Tabla7[Código del producto],$B1100,Tabla7[Tipo de movimiento],"SALIDA",Tabla7[Mes],I$5))</f>
        <v/>
      </c>
      <c r="J1100" s="39" t="str">
        <f>IF($B1100="","",-SUMIFS(Tabla7[Cantidad],Tabla7[Código del producto],$B1100,Tabla7[Tipo de movimiento],"SALIDA",Tabla7[Mes],J$5))</f>
        <v/>
      </c>
      <c r="K1100" s="39" t="str">
        <f>IF($B1100="","",-SUMIFS(Tabla7[Cantidad],Tabla7[Código del producto],$B1100,Tabla7[Tipo de movimiento],"SALIDA",Tabla7[Mes],K$5))</f>
        <v/>
      </c>
      <c r="L1100" s="39" t="str">
        <f>IF($B1100="","",-SUMIFS(Tabla7[Cantidad],Tabla7[Código del producto],$B1100,Tabla7[Tipo de movimiento],"SALIDA",Tabla7[Mes],L$5))</f>
        <v/>
      </c>
      <c r="M1100" s="39" t="str">
        <f>IF($B1100="","",-SUMIFS(Tabla7[Cantidad],Tabla7[Código del producto],$B1100,Tabla7[Tipo de movimiento],"SALIDA",Tabla7[Mes],M$5))</f>
        <v/>
      </c>
      <c r="N1100" s="39" t="str">
        <f>IF($B1100="","",-SUMIFS(Tabla7[Cantidad],Tabla7[Código del producto],$B1100,Tabla7[Tipo de movimiento],"SALIDA",Tabla7[Mes],N$5))</f>
        <v/>
      </c>
      <c r="O1100" s="39" t="str">
        <f>IF($B1100="","",-SUMIFS(Tabla7[Cantidad],Tabla7[Código del producto],$B1100,Tabla7[Tipo de movimiento],"SALIDA",Tabla7[Mes],O$5))</f>
        <v/>
      </c>
      <c r="P1100" s="39" t="str">
        <f>IF($B1100="","",-SUMIFS(Tabla7[Cantidad],Tabla7[Código del producto],$B1100,Tabla7[Tipo de movimiento],"SALIDA",Tabla7[Mes],P$5))</f>
        <v/>
      </c>
      <c r="Q1100" s="39" t="str">
        <f t="shared" si="51"/>
        <v/>
      </c>
      <c r="R1100" s="51" t="str">
        <f>IF($B1100="","",IFERROR(VLOOKUP($B1100,'ABC rotación'!$C:$G,5,0),"C"))</f>
        <v/>
      </c>
      <c r="S1100" s="41" t="str">
        <f t="shared" si="52"/>
        <v/>
      </c>
      <c r="T1100" s="40" t="str">
        <f t="shared" si="53"/>
        <v/>
      </c>
      <c r="U1100" s="23" t="str">
        <f>IF($B1100="","",VLOOKUP($T1100,Tablas!$X$14:$Y$17,2,1))</f>
        <v/>
      </c>
    </row>
    <row r="1101" spans="2:21" x14ac:dyDescent="0.2">
      <c r="B1101" s="1" t="str">
        <f>IF(Tablas!B1099="","",Tablas!B1099)</f>
        <v/>
      </c>
      <c r="C1101" s="1" t="str">
        <f>IF(Tablas!C1099="","",Tablas!C1099)</f>
        <v/>
      </c>
      <c r="D1101" s="1" t="str">
        <f>IF(Tablas!D1099="","",Tablas!D1099)</f>
        <v/>
      </c>
      <c r="E1101" s="1" t="str">
        <f>IF(Tablas!E1099="","",Tablas!E1099)</f>
        <v/>
      </c>
      <c r="F1101" s="1" t="str">
        <f>IF(Tablas!F1099="","",Tablas!F1099)</f>
        <v/>
      </c>
      <c r="G1101" s="1" t="str">
        <f>IF(Tablas!I1099="","",Tablas!I1099)</f>
        <v/>
      </c>
      <c r="H1101" s="1" t="s">
        <v>911</v>
      </c>
      <c r="I1101" s="39" t="str">
        <f>IF($B1101="","",-SUMIFS(Tabla7[Cantidad],Tabla7[Código del producto],$B1101,Tabla7[Tipo de movimiento],"SALIDA",Tabla7[Mes],I$5))</f>
        <v/>
      </c>
      <c r="J1101" s="39" t="str">
        <f>IF($B1101="","",-SUMIFS(Tabla7[Cantidad],Tabla7[Código del producto],$B1101,Tabla7[Tipo de movimiento],"SALIDA",Tabla7[Mes],J$5))</f>
        <v/>
      </c>
      <c r="K1101" s="39" t="str">
        <f>IF($B1101="","",-SUMIFS(Tabla7[Cantidad],Tabla7[Código del producto],$B1101,Tabla7[Tipo de movimiento],"SALIDA",Tabla7[Mes],K$5))</f>
        <v/>
      </c>
      <c r="L1101" s="39" t="str">
        <f>IF($B1101="","",-SUMIFS(Tabla7[Cantidad],Tabla7[Código del producto],$B1101,Tabla7[Tipo de movimiento],"SALIDA",Tabla7[Mes],L$5))</f>
        <v/>
      </c>
      <c r="M1101" s="39" t="str">
        <f>IF($B1101="","",-SUMIFS(Tabla7[Cantidad],Tabla7[Código del producto],$B1101,Tabla7[Tipo de movimiento],"SALIDA",Tabla7[Mes],M$5))</f>
        <v/>
      </c>
      <c r="N1101" s="39" t="str">
        <f>IF($B1101="","",-SUMIFS(Tabla7[Cantidad],Tabla7[Código del producto],$B1101,Tabla7[Tipo de movimiento],"SALIDA",Tabla7[Mes],N$5))</f>
        <v/>
      </c>
      <c r="O1101" s="39" t="str">
        <f>IF($B1101="","",-SUMIFS(Tabla7[Cantidad],Tabla7[Código del producto],$B1101,Tabla7[Tipo de movimiento],"SALIDA",Tabla7[Mes],O$5))</f>
        <v/>
      </c>
      <c r="P1101" s="39" t="str">
        <f>IF($B1101="","",-SUMIFS(Tabla7[Cantidad],Tabla7[Código del producto],$B1101,Tabla7[Tipo de movimiento],"SALIDA",Tabla7[Mes],P$5))</f>
        <v/>
      </c>
      <c r="Q1101" s="39" t="str">
        <f t="shared" si="51"/>
        <v/>
      </c>
      <c r="R1101" s="51" t="str">
        <f>IF($B1101="","",IFERROR(VLOOKUP($B1101,'ABC rotación'!$C:$G,5,0),"C"))</f>
        <v/>
      </c>
      <c r="S1101" s="41" t="str">
        <f t="shared" si="52"/>
        <v/>
      </c>
      <c r="T1101" s="40" t="str">
        <f t="shared" si="53"/>
        <v/>
      </c>
      <c r="U1101" s="23" t="str">
        <f>IF($B1101="","",VLOOKUP($T1101,Tablas!$X$14:$Y$17,2,1))</f>
        <v/>
      </c>
    </row>
    <row r="1102" spans="2:21" x14ac:dyDescent="0.2">
      <c r="B1102" s="1" t="str">
        <f>IF(Tablas!B1100="","",Tablas!B1100)</f>
        <v/>
      </c>
      <c r="C1102" s="1" t="str">
        <f>IF(Tablas!C1100="","",Tablas!C1100)</f>
        <v/>
      </c>
      <c r="D1102" s="1" t="str">
        <f>IF(Tablas!D1100="","",Tablas!D1100)</f>
        <v/>
      </c>
      <c r="E1102" s="1" t="str">
        <f>IF(Tablas!E1100="","",Tablas!E1100)</f>
        <v/>
      </c>
      <c r="F1102" s="1" t="str">
        <f>IF(Tablas!F1100="","",Tablas!F1100)</f>
        <v/>
      </c>
      <c r="G1102" s="1" t="str">
        <f>IF(Tablas!I1100="","",Tablas!I1100)</f>
        <v/>
      </c>
      <c r="H1102" s="1" t="s">
        <v>911</v>
      </c>
      <c r="I1102" s="39" t="str">
        <f>IF($B1102="","",-SUMIFS(Tabla7[Cantidad],Tabla7[Código del producto],$B1102,Tabla7[Tipo de movimiento],"SALIDA",Tabla7[Mes],I$5))</f>
        <v/>
      </c>
      <c r="J1102" s="39" t="str">
        <f>IF($B1102="","",-SUMIFS(Tabla7[Cantidad],Tabla7[Código del producto],$B1102,Tabla7[Tipo de movimiento],"SALIDA",Tabla7[Mes],J$5))</f>
        <v/>
      </c>
      <c r="K1102" s="39" t="str">
        <f>IF($B1102="","",-SUMIFS(Tabla7[Cantidad],Tabla7[Código del producto],$B1102,Tabla7[Tipo de movimiento],"SALIDA",Tabla7[Mes],K$5))</f>
        <v/>
      </c>
      <c r="L1102" s="39" t="str">
        <f>IF($B1102="","",-SUMIFS(Tabla7[Cantidad],Tabla7[Código del producto],$B1102,Tabla7[Tipo de movimiento],"SALIDA",Tabla7[Mes],L$5))</f>
        <v/>
      </c>
      <c r="M1102" s="39" t="str">
        <f>IF($B1102="","",-SUMIFS(Tabla7[Cantidad],Tabla7[Código del producto],$B1102,Tabla7[Tipo de movimiento],"SALIDA",Tabla7[Mes],M$5))</f>
        <v/>
      </c>
      <c r="N1102" s="39" t="str">
        <f>IF($B1102="","",-SUMIFS(Tabla7[Cantidad],Tabla7[Código del producto],$B1102,Tabla7[Tipo de movimiento],"SALIDA",Tabla7[Mes],N$5))</f>
        <v/>
      </c>
      <c r="O1102" s="39" t="str">
        <f>IF($B1102="","",-SUMIFS(Tabla7[Cantidad],Tabla7[Código del producto],$B1102,Tabla7[Tipo de movimiento],"SALIDA",Tabla7[Mes],O$5))</f>
        <v/>
      </c>
      <c r="P1102" s="39" t="str">
        <f>IF($B1102="","",-SUMIFS(Tabla7[Cantidad],Tabla7[Código del producto],$B1102,Tabla7[Tipo de movimiento],"SALIDA",Tabla7[Mes],P$5))</f>
        <v/>
      </c>
      <c r="Q1102" s="39" t="str">
        <f t="shared" si="51"/>
        <v/>
      </c>
      <c r="R1102" s="51" t="str">
        <f>IF($B1102="","",IFERROR(VLOOKUP($B1102,'ABC rotación'!$C:$G,5,0),"C"))</f>
        <v/>
      </c>
      <c r="S1102" s="41" t="str">
        <f t="shared" si="52"/>
        <v/>
      </c>
      <c r="T1102" s="40" t="str">
        <f t="shared" si="53"/>
        <v/>
      </c>
      <c r="U1102" s="23" t="str">
        <f>IF($B1102="","",VLOOKUP($T1102,Tablas!$X$14:$Y$17,2,1))</f>
        <v/>
      </c>
    </row>
    <row r="1103" spans="2:21" x14ac:dyDescent="0.2">
      <c r="B1103" s="1" t="str">
        <f>IF(Tablas!B1101="","",Tablas!B1101)</f>
        <v/>
      </c>
      <c r="C1103" s="1" t="str">
        <f>IF(Tablas!C1101="","",Tablas!C1101)</f>
        <v/>
      </c>
      <c r="D1103" s="1" t="str">
        <f>IF(Tablas!D1101="","",Tablas!D1101)</f>
        <v/>
      </c>
      <c r="E1103" s="1" t="str">
        <f>IF(Tablas!E1101="","",Tablas!E1101)</f>
        <v/>
      </c>
      <c r="F1103" s="1" t="str">
        <f>IF(Tablas!F1101="","",Tablas!F1101)</f>
        <v/>
      </c>
      <c r="G1103" s="1" t="str">
        <f>IF(Tablas!I1101="","",Tablas!I1101)</f>
        <v/>
      </c>
      <c r="H1103" s="1" t="s">
        <v>911</v>
      </c>
      <c r="I1103" s="39" t="str">
        <f>IF($B1103="","",-SUMIFS(Tabla7[Cantidad],Tabla7[Código del producto],$B1103,Tabla7[Tipo de movimiento],"SALIDA",Tabla7[Mes],I$5))</f>
        <v/>
      </c>
      <c r="J1103" s="39" t="str">
        <f>IF($B1103="","",-SUMIFS(Tabla7[Cantidad],Tabla7[Código del producto],$B1103,Tabla7[Tipo de movimiento],"SALIDA",Tabla7[Mes],J$5))</f>
        <v/>
      </c>
      <c r="K1103" s="39" t="str">
        <f>IF($B1103="","",-SUMIFS(Tabla7[Cantidad],Tabla7[Código del producto],$B1103,Tabla7[Tipo de movimiento],"SALIDA",Tabla7[Mes],K$5))</f>
        <v/>
      </c>
      <c r="L1103" s="39" t="str">
        <f>IF($B1103="","",-SUMIFS(Tabla7[Cantidad],Tabla7[Código del producto],$B1103,Tabla7[Tipo de movimiento],"SALIDA",Tabla7[Mes],L$5))</f>
        <v/>
      </c>
      <c r="M1103" s="39" t="str">
        <f>IF($B1103="","",-SUMIFS(Tabla7[Cantidad],Tabla7[Código del producto],$B1103,Tabla7[Tipo de movimiento],"SALIDA",Tabla7[Mes],M$5))</f>
        <v/>
      </c>
      <c r="N1103" s="39" t="str">
        <f>IF($B1103="","",-SUMIFS(Tabla7[Cantidad],Tabla7[Código del producto],$B1103,Tabla7[Tipo de movimiento],"SALIDA",Tabla7[Mes],N$5))</f>
        <v/>
      </c>
      <c r="O1103" s="39" t="str">
        <f>IF($B1103="","",-SUMIFS(Tabla7[Cantidad],Tabla7[Código del producto],$B1103,Tabla7[Tipo de movimiento],"SALIDA",Tabla7[Mes],O$5))</f>
        <v/>
      </c>
      <c r="P1103" s="39" t="str">
        <f>IF($B1103="","",-SUMIFS(Tabla7[Cantidad],Tabla7[Código del producto],$B1103,Tabla7[Tipo de movimiento],"SALIDA",Tabla7[Mes],P$5))</f>
        <v/>
      </c>
      <c r="Q1103" s="39" t="str">
        <f t="shared" si="51"/>
        <v/>
      </c>
      <c r="R1103" s="51" t="str">
        <f>IF($B1103="","",IFERROR(VLOOKUP($B1103,'ABC rotación'!$C:$G,5,0),"C"))</f>
        <v/>
      </c>
      <c r="S1103" s="41" t="str">
        <f t="shared" si="52"/>
        <v/>
      </c>
      <c r="T1103" s="40" t="str">
        <f t="shared" si="53"/>
        <v/>
      </c>
      <c r="U1103" s="23" t="str">
        <f>IF($B1103="","",VLOOKUP($T1103,Tablas!$X$14:$Y$17,2,1))</f>
        <v/>
      </c>
    </row>
    <row r="1104" spans="2:21" x14ac:dyDescent="0.2">
      <c r="B1104" s="1" t="str">
        <f>IF(Tablas!B1102="","",Tablas!B1102)</f>
        <v/>
      </c>
      <c r="C1104" s="1" t="str">
        <f>IF(Tablas!C1102="","",Tablas!C1102)</f>
        <v/>
      </c>
      <c r="D1104" s="1" t="str">
        <f>IF(Tablas!D1102="","",Tablas!D1102)</f>
        <v/>
      </c>
      <c r="E1104" s="1" t="str">
        <f>IF(Tablas!E1102="","",Tablas!E1102)</f>
        <v/>
      </c>
      <c r="F1104" s="1" t="str">
        <f>IF(Tablas!F1102="","",Tablas!F1102)</f>
        <v/>
      </c>
      <c r="G1104" s="1" t="str">
        <f>IF(Tablas!I1102="","",Tablas!I1102)</f>
        <v/>
      </c>
      <c r="H1104" s="1" t="s">
        <v>911</v>
      </c>
      <c r="I1104" s="39" t="str">
        <f>IF($B1104="","",-SUMIFS(Tabla7[Cantidad],Tabla7[Código del producto],$B1104,Tabla7[Tipo de movimiento],"SALIDA",Tabla7[Mes],I$5))</f>
        <v/>
      </c>
      <c r="J1104" s="39" t="str">
        <f>IF($B1104="","",-SUMIFS(Tabla7[Cantidad],Tabla7[Código del producto],$B1104,Tabla7[Tipo de movimiento],"SALIDA",Tabla7[Mes],J$5))</f>
        <v/>
      </c>
      <c r="K1104" s="39" t="str">
        <f>IF($B1104="","",-SUMIFS(Tabla7[Cantidad],Tabla7[Código del producto],$B1104,Tabla7[Tipo de movimiento],"SALIDA",Tabla7[Mes],K$5))</f>
        <v/>
      </c>
      <c r="L1104" s="39" t="str">
        <f>IF($B1104="","",-SUMIFS(Tabla7[Cantidad],Tabla7[Código del producto],$B1104,Tabla7[Tipo de movimiento],"SALIDA",Tabla7[Mes],L$5))</f>
        <v/>
      </c>
      <c r="M1104" s="39" t="str">
        <f>IF($B1104="","",-SUMIFS(Tabla7[Cantidad],Tabla7[Código del producto],$B1104,Tabla7[Tipo de movimiento],"SALIDA",Tabla7[Mes],M$5))</f>
        <v/>
      </c>
      <c r="N1104" s="39" t="str">
        <f>IF($B1104="","",-SUMIFS(Tabla7[Cantidad],Tabla7[Código del producto],$B1104,Tabla7[Tipo de movimiento],"SALIDA",Tabla7[Mes],N$5))</f>
        <v/>
      </c>
      <c r="O1104" s="39" t="str">
        <f>IF($B1104="","",-SUMIFS(Tabla7[Cantidad],Tabla7[Código del producto],$B1104,Tabla7[Tipo de movimiento],"SALIDA",Tabla7[Mes],O$5))</f>
        <v/>
      </c>
      <c r="P1104" s="39" t="str">
        <f>IF($B1104="","",-SUMIFS(Tabla7[Cantidad],Tabla7[Código del producto],$B1104,Tabla7[Tipo de movimiento],"SALIDA",Tabla7[Mes],P$5))</f>
        <v/>
      </c>
      <c r="Q1104" s="39" t="str">
        <f t="shared" si="51"/>
        <v/>
      </c>
      <c r="R1104" s="51" t="str">
        <f>IF($B1104="","",IFERROR(VLOOKUP($B1104,'ABC rotación'!$C:$G,5,0),"C"))</f>
        <v/>
      </c>
      <c r="S1104" s="41" t="str">
        <f t="shared" si="52"/>
        <v/>
      </c>
      <c r="T1104" s="40" t="str">
        <f t="shared" si="53"/>
        <v/>
      </c>
      <c r="U1104" s="23" t="str">
        <f>IF($B1104="","",VLOOKUP($T1104,Tablas!$X$14:$Y$17,2,1))</f>
        <v/>
      </c>
    </row>
    <row r="1105" spans="2:21" x14ac:dyDescent="0.2">
      <c r="B1105" s="1" t="str">
        <f>IF(Tablas!B1103="","",Tablas!B1103)</f>
        <v/>
      </c>
      <c r="C1105" s="1" t="str">
        <f>IF(Tablas!C1103="","",Tablas!C1103)</f>
        <v/>
      </c>
      <c r="D1105" s="1" t="str">
        <f>IF(Tablas!D1103="","",Tablas!D1103)</f>
        <v/>
      </c>
      <c r="E1105" s="1" t="str">
        <f>IF(Tablas!E1103="","",Tablas!E1103)</f>
        <v/>
      </c>
      <c r="F1105" s="1" t="str">
        <f>IF(Tablas!F1103="","",Tablas!F1103)</f>
        <v/>
      </c>
      <c r="G1105" s="1" t="str">
        <f>IF(Tablas!I1103="","",Tablas!I1103)</f>
        <v/>
      </c>
      <c r="H1105" s="1" t="s">
        <v>911</v>
      </c>
      <c r="I1105" s="39" t="str">
        <f>IF($B1105="","",-SUMIFS(Tabla7[Cantidad],Tabla7[Código del producto],$B1105,Tabla7[Tipo de movimiento],"SALIDA",Tabla7[Mes],I$5))</f>
        <v/>
      </c>
      <c r="J1105" s="39" t="str">
        <f>IF($B1105="","",-SUMIFS(Tabla7[Cantidad],Tabla7[Código del producto],$B1105,Tabla7[Tipo de movimiento],"SALIDA",Tabla7[Mes],J$5))</f>
        <v/>
      </c>
      <c r="K1105" s="39" t="str">
        <f>IF($B1105="","",-SUMIFS(Tabla7[Cantidad],Tabla7[Código del producto],$B1105,Tabla7[Tipo de movimiento],"SALIDA",Tabla7[Mes],K$5))</f>
        <v/>
      </c>
      <c r="L1105" s="39" t="str">
        <f>IF($B1105="","",-SUMIFS(Tabla7[Cantidad],Tabla7[Código del producto],$B1105,Tabla7[Tipo de movimiento],"SALIDA",Tabla7[Mes],L$5))</f>
        <v/>
      </c>
      <c r="M1105" s="39" t="str">
        <f>IF($B1105="","",-SUMIFS(Tabla7[Cantidad],Tabla7[Código del producto],$B1105,Tabla7[Tipo de movimiento],"SALIDA",Tabla7[Mes],M$5))</f>
        <v/>
      </c>
      <c r="N1105" s="39" t="str">
        <f>IF($B1105="","",-SUMIFS(Tabla7[Cantidad],Tabla7[Código del producto],$B1105,Tabla7[Tipo de movimiento],"SALIDA",Tabla7[Mes],N$5))</f>
        <v/>
      </c>
      <c r="O1105" s="39" t="str">
        <f>IF($B1105="","",-SUMIFS(Tabla7[Cantidad],Tabla7[Código del producto],$B1105,Tabla7[Tipo de movimiento],"SALIDA",Tabla7[Mes],O$5))</f>
        <v/>
      </c>
      <c r="P1105" s="39" t="str">
        <f>IF($B1105="","",-SUMIFS(Tabla7[Cantidad],Tabla7[Código del producto],$B1105,Tabla7[Tipo de movimiento],"SALIDA",Tabla7[Mes],P$5))</f>
        <v/>
      </c>
      <c r="Q1105" s="39" t="str">
        <f t="shared" si="51"/>
        <v/>
      </c>
      <c r="R1105" s="51" t="str">
        <f>IF($B1105="","",IFERROR(VLOOKUP($B1105,'ABC rotación'!$C:$G,5,0),"C"))</f>
        <v/>
      </c>
      <c r="S1105" s="41" t="str">
        <f t="shared" si="52"/>
        <v/>
      </c>
      <c r="T1105" s="40" t="str">
        <f t="shared" si="53"/>
        <v/>
      </c>
      <c r="U1105" s="23" t="str">
        <f>IF($B1105="","",VLOOKUP($T1105,Tablas!$X$14:$Y$17,2,1))</f>
        <v/>
      </c>
    </row>
    <row r="1106" spans="2:21" x14ac:dyDescent="0.2">
      <c r="B1106" s="1" t="str">
        <f>IF(Tablas!B1104="","",Tablas!B1104)</f>
        <v/>
      </c>
      <c r="C1106" s="1" t="str">
        <f>IF(Tablas!C1104="","",Tablas!C1104)</f>
        <v/>
      </c>
      <c r="D1106" s="1" t="str">
        <f>IF(Tablas!D1104="","",Tablas!D1104)</f>
        <v/>
      </c>
      <c r="E1106" s="1" t="str">
        <f>IF(Tablas!E1104="","",Tablas!E1104)</f>
        <v/>
      </c>
      <c r="F1106" s="1" t="str">
        <f>IF(Tablas!F1104="","",Tablas!F1104)</f>
        <v/>
      </c>
      <c r="G1106" s="1" t="str">
        <f>IF(Tablas!I1104="","",Tablas!I1104)</f>
        <v/>
      </c>
      <c r="H1106" s="1" t="s">
        <v>911</v>
      </c>
      <c r="I1106" s="39" t="str">
        <f>IF($B1106="","",-SUMIFS(Tabla7[Cantidad],Tabla7[Código del producto],$B1106,Tabla7[Tipo de movimiento],"SALIDA",Tabla7[Mes],I$5))</f>
        <v/>
      </c>
      <c r="J1106" s="39" t="str">
        <f>IF($B1106="","",-SUMIFS(Tabla7[Cantidad],Tabla7[Código del producto],$B1106,Tabla7[Tipo de movimiento],"SALIDA",Tabla7[Mes],J$5))</f>
        <v/>
      </c>
      <c r="K1106" s="39" t="str">
        <f>IF($B1106="","",-SUMIFS(Tabla7[Cantidad],Tabla7[Código del producto],$B1106,Tabla7[Tipo de movimiento],"SALIDA",Tabla7[Mes],K$5))</f>
        <v/>
      </c>
      <c r="L1106" s="39" t="str">
        <f>IF($B1106="","",-SUMIFS(Tabla7[Cantidad],Tabla7[Código del producto],$B1106,Tabla7[Tipo de movimiento],"SALIDA",Tabla7[Mes],L$5))</f>
        <v/>
      </c>
      <c r="M1106" s="39" t="str">
        <f>IF($B1106="","",-SUMIFS(Tabla7[Cantidad],Tabla7[Código del producto],$B1106,Tabla7[Tipo de movimiento],"SALIDA",Tabla7[Mes],M$5))</f>
        <v/>
      </c>
      <c r="N1106" s="39" t="str">
        <f>IF($B1106="","",-SUMIFS(Tabla7[Cantidad],Tabla7[Código del producto],$B1106,Tabla7[Tipo de movimiento],"SALIDA",Tabla7[Mes],N$5))</f>
        <v/>
      </c>
      <c r="O1106" s="39" t="str">
        <f>IF($B1106="","",-SUMIFS(Tabla7[Cantidad],Tabla7[Código del producto],$B1106,Tabla7[Tipo de movimiento],"SALIDA",Tabla7[Mes],O$5))</f>
        <v/>
      </c>
      <c r="P1106" s="39" t="str">
        <f>IF($B1106="","",-SUMIFS(Tabla7[Cantidad],Tabla7[Código del producto],$B1106,Tabla7[Tipo de movimiento],"SALIDA",Tabla7[Mes],P$5))</f>
        <v/>
      </c>
      <c r="Q1106" s="39" t="str">
        <f t="shared" si="51"/>
        <v/>
      </c>
      <c r="R1106" s="51" t="str">
        <f>IF($B1106="","",IFERROR(VLOOKUP($B1106,'ABC rotación'!$C:$G,5,0),"C"))</f>
        <v/>
      </c>
      <c r="S1106" s="41" t="str">
        <f t="shared" si="52"/>
        <v/>
      </c>
      <c r="T1106" s="40" t="str">
        <f t="shared" si="53"/>
        <v/>
      </c>
      <c r="U1106" s="23" t="str">
        <f>IF($B1106="","",VLOOKUP($T1106,Tablas!$X$14:$Y$17,2,1))</f>
        <v/>
      </c>
    </row>
    <row r="1107" spans="2:21" x14ac:dyDescent="0.2">
      <c r="B1107" s="1" t="str">
        <f>IF(Tablas!B1105="","",Tablas!B1105)</f>
        <v/>
      </c>
      <c r="C1107" s="1" t="str">
        <f>IF(Tablas!C1105="","",Tablas!C1105)</f>
        <v/>
      </c>
      <c r="D1107" s="1" t="str">
        <f>IF(Tablas!D1105="","",Tablas!D1105)</f>
        <v/>
      </c>
      <c r="E1107" s="1" t="str">
        <f>IF(Tablas!E1105="","",Tablas!E1105)</f>
        <v/>
      </c>
      <c r="F1107" s="1" t="str">
        <f>IF(Tablas!F1105="","",Tablas!F1105)</f>
        <v/>
      </c>
      <c r="G1107" s="1" t="str">
        <f>IF(Tablas!I1105="","",Tablas!I1105)</f>
        <v/>
      </c>
      <c r="H1107" s="1" t="s">
        <v>911</v>
      </c>
      <c r="I1107" s="39" t="str">
        <f>IF($B1107="","",-SUMIFS(Tabla7[Cantidad],Tabla7[Código del producto],$B1107,Tabla7[Tipo de movimiento],"SALIDA",Tabla7[Mes],I$5))</f>
        <v/>
      </c>
      <c r="J1107" s="39" t="str">
        <f>IF($B1107="","",-SUMIFS(Tabla7[Cantidad],Tabla7[Código del producto],$B1107,Tabla7[Tipo de movimiento],"SALIDA",Tabla7[Mes],J$5))</f>
        <v/>
      </c>
      <c r="K1107" s="39" t="str">
        <f>IF($B1107="","",-SUMIFS(Tabla7[Cantidad],Tabla7[Código del producto],$B1107,Tabla7[Tipo de movimiento],"SALIDA",Tabla7[Mes],K$5))</f>
        <v/>
      </c>
      <c r="L1107" s="39" t="str">
        <f>IF($B1107="","",-SUMIFS(Tabla7[Cantidad],Tabla7[Código del producto],$B1107,Tabla7[Tipo de movimiento],"SALIDA",Tabla7[Mes],L$5))</f>
        <v/>
      </c>
      <c r="M1107" s="39" t="str">
        <f>IF($B1107="","",-SUMIFS(Tabla7[Cantidad],Tabla7[Código del producto],$B1107,Tabla7[Tipo de movimiento],"SALIDA",Tabla7[Mes],M$5))</f>
        <v/>
      </c>
      <c r="N1107" s="39" t="str">
        <f>IF($B1107="","",-SUMIFS(Tabla7[Cantidad],Tabla7[Código del producto],$B1107,Tabla7[Tipo de movimiento],"SALIDA",Tabla7[Mes],N$5))</f>
        <v/>
      </c>
      <c r="O1107" s="39" t="str">
        <f>IF($B1107="","",-SUMIFS(Tabla7[Cantidad],Tabla7[Código del producto],$B1107,Tabla7[Tipo de movimiento],"SALIDA",Tabla7[Mes],O$5))</f>
        <v/>
      </c>
      <c r="P1107" s="39" t="str">
        <f>IF($B1107="","",-SUMIFS(Tabla7[Cantidad],Tabla7[Código del producto],$B1107,Tabla7[Tipo de movimiento],"SALIDA",Tabla7[Mes],P$5))</f>
        <v/>
      </c>
      <c r="Q1107" s="39" t="str">
        <f t="shared" si="51"/>
        <v/>
      </c>
      <c r="R1107" s="51" t="str">
        <f>IF($B1107="","",IFERROR(VLOOKUP($B1107,'ABC rotación'!$C:$G,5,0),"C"))</f>
        <v/>
      </c>
      <c r="S1107" s="41" t="str">
        <f t="shared" si="52"/>
        <v/>
      </c>
      <c r="T1107" s="40" t="str">
        <f t="shared" si="53"/>
        <v/>
      </c>
      <c r="U1107" s="23" t="str">
        <f>IF($B1107="","",VLOOKUP($T1107,Tablas!$X$14:$Y$17,2,1))</f>
        <v/>
      </c>
    </row>
    <row r="1108" spans="2:21" x14ac:dyDescent="0.2">
      <c r="B1108" s="1" t="str">
        <f>IF(Tablas!B1106="","",Tablas!B1106)</f>
        <v/>
      </c>
      <c r="C1108" s="1" t="str">
        <f>IF(Tablas!C1106="","",Tablas!C1106)</f>
        <v/>
      </c>
      <c r="D1108" s="1" t="str">
        <f>IF(Tablas!D1106="","",Tablas!D1106)</f>
        <v/>
      </c>
      <c r="E1108" s="1" t="str">
        <f>IF(Tablas!E1106="","",Tablas!E1106)</f>
        <v/>
      </c>
      <c r="F1108" s="1" t="str">
        <f>IF(Tablas!F1106="","",Tablas!F1106)</f>
        <v/>
      </c>
      <c r="G1108" s="1" t="str">
        <f>IF(Tablas!I1106="","",Tablas!I1106)</f>
        <v/>
      </c>
      <c r="H1108" s="1" t="s">
        <v>911</v>
      </c>
      <c r="I1108" s="39" t="str">
        <f>IF($B1108="","",-SUMIFS(Tabla7[Cantidad],Tabla7[Código del producto],$B1108,Tabla7[Tipo de movimiento],"SALIDA",Tabla7[Mes],I$5))</f>
        <v/>
      </c>
      <c r="J1108" s="39" t="str">
        <f>IF($B1108="","",-SUMIFS(Tabla7[Cantidad],Tabla7[Código del producto],$B1108,Tabla7[Tipo de movimiento],"SALIDA",Tabla7[Mes],J$5))</f>
        <v/>
      </c>
      <c r="K1108" s="39" t="str">
        <f>IF($B1108="","",-SUMIFS(Tabla7[Cantidad],Tabla7[Código del producto],$B1108,Tabla7[Tipo de movimiento],"SALIDA",Tabla7[Mes],K$5))</f>
        <v/>
      </c>
      <c r="L1108" s="39" t="str">
        <f>IF($B1108="","",-SUMIFS(Tabla7[Cantidad],Tabla7[Código del producto],$B1108,Tabla7[Tipo de movimiento],"SALIDA",Tabla7[Mes],L$5))</f>
        <v/>
      </c>
      <c r="M1108" s="39" t="str">
        <f>IF($B1108="","",-SUMIFS(Tabla7[Cantidad],Tabla7[Código del producto],$B1108,Tabla7[Tipo de movimiento],"SALIDA",Tabla7[Mes],M$5))</f>
        <v/>
      </c>
      <c r="N1108" s="39" t="str">
        <f>IF($B1108="","",-SUMIFS(Tabla7[Cantidad],Tabla7[Código del producto],$B1108,Tabla7[Tipo de movimiento],"SALIDA",Tabla7[Mes],N$5))</f>
        <v/>
      </c>
      <c r="O1108" s="39" t="str">
        <f>IF($B1108="","",-SUMIFS(Tabla7[Cantidad],Tabla7[Código del producto],$B1108,Tabla7[Tipo de movimiento],"SALIDA",Tabla7[Mes],O$5))</f>
        <v/>
      </c>
      <c r="P1108" s="39" t="str">
        <f>IF($B1108="","",-SUMIFS(Tabla7[Cantidad],Tabla7[Código del producto],$B1108,Tabla7[Tipo de movimiento],"SALIDA",Tabla7[Mes],P$5))</f>
        <v/>
      </c>
      <c r="Q1108" s="39" t="str">
        <f t="shared" si="51"/>
        <v/>
      </c>
      <c r="R1108" s="51" t="str">
        <f>IF($B1108="","",IFERROR(VLOOKUP($B1108,'ABC rotación'!$C:$G,5,0),"C"))</f>
        <v/>
      </c>
      <c r="S1108" s="41" t="str">
        <f t="shared" si="52"/>
        <v/>
      </c>
      <c r="T1108" s="40" t="str">
        <f t="shared" si="53"/>
        <v/>
      </c>
      <c r="U1108" s="23" t="str">
        <f>IF($B1108="","",VLOOKUP($T1108,Tablas!$X$14:$Y$17,2,1))</f>
        <v/>
      </c>
    </row>
    <row r="1109" spans="2:21" x14ac:dyDescent="0.2">
      <c r="B1109" s="1" t="str">
        <f>IF(Tablas!B1107="","",Tablas!B1107)</f>
        <v/>
      </c>
      <c r="C1109" s="1" t="str">
        <f>IF(Tablas!C1107="","",Tablas!C1107)</f>
        <v/>
      </c>
      <c r="D1109" s="1" t="str">
        <f>IF(Tablas!D1107="","",Tablas!D1107)</f>
        <v/>
      </c>
      <c r="E1109" s="1" t="str">
        <f>IF(Tablas!E1107="","",Tablas!E1107)</f>
        <v/>
      </c>
      <c r="F1109" s="1" t="str">
        <f>IF(Tablas!F1107="","",Tablas!F1107)</f>
        <v/>
      </c>
      <c r="G1109" s="1" t="str">
        <f>IF(Tablas!I1107="","",Tablas!I1107)</f>
        <v/>
      </c>
      <c r="H1109" s="1" t="s">
        <v>911</v>
      </c>
      <c r="I1109" s="39" t="str">
        <f>IF($B1109="","",-SUMIFS(Tabla7[Cantidad],Tabla7[Código del producto],$B1109,Tabla7[Tipo de movimiento],"SALIDA",Tabla7[Mes],I$5))</f>
        <v/>
      </c>
      <c r="J1109" s="39" t="str">
        <f>IF($B1109="","",-SUMIFS(Tabla7[Cantidad],Tabla7[Código del producto],$B1109,Tabla7[Tipo de movimiento],"SALIDA",Tabla7[Mes],J$5))</f>
        <v/>
      </c>
      <c r="K1109" s="39" t="str">
        <f>IF($B1109="","",-SUMIFS(Tabla7[Cantidad],Tabla7[Código del producto],$B1109,Tabla7[Tipo de movimiento],"SALIDA",Tabla7[Mes],K$5))</f>
        <v/>
      </c>
      <c r="L1109" s="39" t="str">
        <f>IF($B1109="","",-SUMIFS(Tabla7[Cantidad],Tabla7[Código del producto],$B1109,Tabla7[Tipo de movimiento],"SALIDA",Tabla7[Mes],L$5))</f>
        <v/>
      </c>
      <c r="M1109" s="39" t="str">
        <f>IF($B1109="","",-SUMIFS(Tabla7[Cantidad],Tabla7[Código del producto],$B1109,Tabla7[Tipo de movimiento],"SALIDA",Tabla7[Mes],M$5))</f>
        <v/>
      </c>
      <c r="N1109" s="39" t="str">
        <f>IF($B1109="","",-SUMIFS(Tabla7[Cantidad],Tabla7[Código del producto],$B1109,Tabla7[Tipo de movimiento],"SALIDA",Tabla7[Mes],N$5))</f>
        <v/>
      </c>
      <c r="O1109" s="39" t="str">
        <f>IF($B1109="","",-SUMIFS(Tabla7[Cantidad],Tabla7[Código del producto],$B1109,Tabla7[Tipo de movimiento],"SALIDA",Tabla7[Mes],O$5))</f>
        <v/>
      </c>
      <c r="P1109" s="39" t="str">
        <f>IF($B1109="","",-SUMIFS(Tabla7[Cantidad],Tabla7[Código del producto],$B1109,Tabla7[Tipo de movimiento],"SALIDA",Tabla7[Mes],P$5))</f>
        <v/>
      </c>
      <c r="Q1109" s="39" t="str">
        <f t="shared" si="51"/>
        <v/>
      </c>
      <c r="R1109" s="51" t="str">
        <f>IF($B1109="","",IFERROR(VLOOKUP($B1109,'ABC rotación'!$C:$G,5,0),"C"))</f>
        <v/>
      </c>
      <c r="S1109" s="41" t="str">
        <f t="shared" si="52"/>
        <v/>
      </c>
      <c r="T1109" s="40" t="str">
        <f t="shared" si="53"/>
        <v/>
      </c>
      <c r="U1109" s="23" t="str">
        <f>IF($B1109="","",VLOOKUP($T1109,Tablas!$X$14:$Y$17,2,1))</f>
        <v/>
      </c>
    </row>
    <row r="1110" spans="2:21" x14ac:dyDescent="0.2">
      <c r="B1110" s="1" t="str">
        <f>IF(Tablas!B1108="","",Tablas!B1108)</f>
        <v/>
      </c>
      <c r="C1110" s="1" t="str">
        <f>IF(Tablas!C1108="","",Tablas!C1108)</f>
        <v/>
      </c>
      <c r="D1110" s="1" t="str">
        <f>IF(Tablas!D1108="","",Tablas!D1108)</f>
        <v/>
      </c>
      <c r="E1110" s="1" t="str">
        <f>IF(Tablas!E1108="","",Tablas!E1108)</f>
        <v/>
      </c>
      <c r="F1110" s="1" t="str">
        <f>IF(Tablas!F1108="","",Tablas!F1108)</f>
        <v/>
      </c>
      <c r="G1110" s="1" t="str">
        <f>IF(Tablas!I1108="","",Tablas!I1108)</f>
        <v/>
      </c>
      <c r="H1110" s="1" t="s">
        <v>911</v>
      </c>
      <c r="I1110" s="39" t="str">
        <f>IF($B1110="","",-SUMIFS(Tabla7[Cantidad],Tabla7[Código del producto],$B1110,Tabla7[Tipo de movimiento],"SALIDA",Tabla7[Mes],I$5))</f>
        <v/>
      </c>
      <c r="J1110" s="39" t="str">
        <f>IF($B1110="","",-SUMIFS(Tabla7[Cantidad],Tabla7[Código del producto],$B1110,Tabla7[Tipo de movimiento],"SALIDA",Tabla7[Mes],J$5))</f>
        <v/>
      </c>
      <c r="K1110" s="39" t="str">
        <f>IF($B1110="","",-SUMIFS(Tabla7[Cantidad],Tabla7[Código del producto],$B1110,Tabla7[Tipo de movimiento],"SALIDA",Tabla7[Mes],K$5))</f>
        <v/>
      </c>
      <c r="L1110" s="39" t="str">
        <f>IF($B1110="","",-SUMIFS(Tabla7[Cantidad],Tabla7[Código del producto],$B1110,Tabla7[Tipo de movimiento],"SALIDA",Tabla7[Mes],L$5))</f>
        <v/>
      </c>
      <c r="M1110" s="39" t="str">
        <f>IF($B1110="","",-SUMIFS(Tabla7[Cantidad],Tabla7[Código del producto],$B1110,Tabla7[Tipo de movimiento],"SALIDA",Tabla7[Mes],M$5))</f>
        <v/>
      </c>
      <c r="N1110" s="39" t="str">
        <f>IF($B1110="","",-SUMIFS(Tabla7[Cantidad],Tabla7[Código del producto],$B1110,Tabla7[Tipo de movimiento],"SALIDA",Tabla7[Mes],N$5))</f>
        <v/>
      </c>
      <c r="O1110" s="39" t="str">
        <f>IF($B1110="","",-SUMIFS(Tabla7[Cantidad],Tabla7[Código del producto],$B1110,Tabla7[Tipo de movimiento],"SALIDA",Tabla7[Mes],O$5))</f>
        <v/>
      </c>
      <c r="P1110" s="39" t="str">
        <f>IF($B1110="","",-SUMIFS(Tabla7[Cantidad],Tabla7[Código del producto],$B1110,Tabla7[Tipo de movimiento],"SALIDA",Tabla7[Mes],P$5))</f>
        <v/>
      </c>
      <c r="Q1110" s="39" t="str">
        <f t="shared" si="51"/>
        <v/>
      </c>
      <c r="R1110" s="51" t="str">
        <f>IF($B1110="","",IFERROR(VLOOKUP($B1110,'ABC rotación'!$C:$G,5,0),"C"))</f>
        <v/>
      </c>
      <c r="S1110" s="41" t="str">
        <f t="shared" si="52"/>
        <v/>
      </c>
      <c r="T1110" s="40" t="str">
        <f t="shared" si="53"/>
        <v/>
      </c>
      <c r="U1110" s="23" t="str">
        <f>IF($B1110="","",VLOOKUP($T1110,Tablas!$X$14:$Y$17,2,1))</f>
        <v/>
      </c>
    </row>
    <row r="1111" spans="2:21" x14ac:dyDescent="0.2">
      <c r="B1111" s="1" t="str">
        <f>IF(Tablas!B1109="","",Tablas!B1109)</f>
        <v/>
      </c>
      <c r="C1111" s="1" t="str">
        <f>IF(Tablas!C1109="","",Tablas!C1109)</f>
        <v/>
      </c>
      <c r="D1111" s="1" t="str">
        <f>IF(Tablas!D1109="","",Tablas!D1109)</f>
        <v/>
      </c>
      <c r="E1111" s="1" t="str">
        <f>IF(Tablas!E1109="","",Tablas!E1109)</f>
        <v/>
      </c>
      <c r="F1111" s="1" t="str">
        <f>IF(Tablas!F1109="","",Tablas!F1109)</f>
        <v/>
      </c>
      <c r="G1111" s="1" t="str">
        <f>IF(Tablas!I1109="","",Tablas!I1109)</f>
        <v/>
      </c>
      <c r="H1111" s="1" t="s">
        <v>911</v>
      </c>
      <c r="I1111" s="39" t="str">
        <f>IF($B1111="","",-SUMIFS(Tabla7[Cantidad],Tabla7[Código del producto],$B1111,Tabla7[Tipo de movimiento],"SALIDA",Tabla7[Mes],I$5))</f>
        <v/>
      </c>
      <c r="J1111" s="39" t="str">
        <f>IF($B1111="","",-SUMIFS(Tabla7[Cantidad],Tabla7[Código del producto],$B1111,Tabla7[Tipo de movimiento],"SALIDA",Tabla7[Mes],J$5))</f>
        <v/>
      </c>
      <c r="K1111" s="39" t="str">
        <f>IF($B1111="","",-SUMIFS(Tabla7[Cantidad],Tabla7[Código del producto],$B1111,Tabla7[Tipo de movimiento],"SALIDA",Tabla7[Mes],K$5))</f>
        <v/>
      </c>
      <c r="L1111" s="39" t="str">
        <f>IF($B1111="","",-SUMIFS(Tabla7[Cantidad],Tabla7[Código del producto],$B1111,Tabla7[Tipo de movimiento],"SALIDA",Tabla7[Mes],L$5))</f>
        <v/>
      </c>
      <c r="M1111" s="39" t="str">
        <f>IF($B1111="","",-SUMIFS(Tabla7[Cantidad],Tabla7[Código del producto],$B1111,Tabla7[Tipo de movimiento],"SALIDA",Tabla7[Mes],M$5))</f>
        <v/>
      </c>
      <c r="N1111" s="39" t="str">
        <f>IF($B1111="","",-SUMIFS(Tabla7[Cantidad],Tabla7[Código del producto],$B1111,Tabla7[Tipo de movimiento],"SALIDA",Tabla7[Mes],N$5))</f>
        <v/>
      </c>
      <c r="O1111" s="39" t="str">
        <f>IF($B1111="","",-SUMIFS(Tabla7[Cantidad],Tabla7[Código del producto],$B1111,Tabla7[Tipo de movimiento],"SALIDA",Tabla7[Mes],O$5))</f>
        <v/>
      </c>
      <c r="P1111" s="39" t="str">
        <f>IF($B1111="","",-SUMIFS(Tabla7[Cantidad],Tabla7[Código del producto],$B1111,Tabla7[Tipo de movimiento],"SALIDA",Tabla7[Mes],P$5))</f>
        <v/>
      </c>
      <c r="Q1111" s="39" t="str">
        <f t="shared" si="51"/>
        <v/>
      </c>
      <c r="R1111" s="51" t="str">
        <f>IF($B1111="","",IFERROR(VLOOKUP($B1111,'ABC rotación'!$C:$G,5,0),"C"))</f>
        <v/>
      </c>
      <c r="S1111" s="41" t="str">
        <f t="shared" si="52"/>
        <v/>
      </c>
      <c r="T1111" s="40" t="str">
        <f t="shared" si="53"/>
        <v/>
      </c>
      <c r="U1111" s="23" t="str">
        <f>IF($B1111="","",VLOOKUP($T1111,Tablas!$X$14:$Y$17,2,1))</f>
        <v/>
      </c>
    </row>
    <row r="1112" spans="2:21" x14ac:dyDescent="0.2">
      <c r="B1112" s="1" t="str">
        <f>IF(Tablas!B1110="","",Tablas!B1110)</f>
        <v/>
      </c>
      <c r="C1112" s="1" t="str">
        <f>IF(Tablas!C1110="","",Tablas!C1110)</f>
        <v/>
      </c>
      <c r="D1112" s="1" t="str">
        <f>IF(Tablas!D1110="","",Tablas!D1110)</f>
        <v/>
      </c>
      <c r="E1112" s="1" t="str">
        <f>IF(Tablas!E1110="","",Tablas!E1110)</f>
        <v/>
      </c>
      <c r="F1112" s="1" t="str">
        <f>IF(Tablas!F1110="","",Tablas!F1110)</f>
        <v/>
      </c>
      <c r="G1112" s="1" t="str">
        <f>IF(Tablas!I1110="","",Tablas!I1110)</f>
        <v/>
      </c>
      <c r="H1112" s="1" t="s">
        <v>911</v>
      </c>
      <c r="I1112" s="39" t="str">
        <f>IF($B1112="","",-SUMIFS(Tabla7[Cantidad],Tabla7[Código del producto],$B1112,Tabla7[Tipo de movimiento],"SALIDA",Tabla7[Mes],I$5))</f>
        <v/>
      </c>
      <c r="J1112" s="39" t="str">
        <f>IF($B1112="","",-SUMIFS(Tabla7[Cantidad],Tabla7[Código del producto],$B1112,Tabla7[Tipo de movimiento],"SALIDA",Tabla7[Mes],J$5))</f>
        <v/>
      </c>
      <c r="K1112" s="39" t="str">
        <f>IF($B1112="","",-SUMIFS(Tabla7[Cantidad],Tabla7[Código del producto],$B1112,Tabla7[Tipo de movimiento],"SALIDA",Tabla7[Mes],K$5))</f>
        <v/>
      </c>
      <c r="L1112" s="39" t="str">
        <f>IF($B1112="","",-SUMIFS(Tabla7[Cantidad],Tabla7[Código del producto],$B1112,Tabla7[Tipo de movimiento],"SALIDA",Tabla7[Mes],L$5))</f>
        <v/>
      </c>
      <c r="M1112" s="39" t="str">
        <f>IF($B1112="","",-SUMIFS(Tabla7[Cantidad],Tabla7[Código del producto],$B1112,Tabla7[Tipo de movimiento],"SALIDA",Tabla7[Mes],M$5))</f>
        <v/>
      </c>
      <c r="N1112" s="39" t="str">
        <f>IF($B1112="","",-SUMIFS(Tabla7[Cantidad],Tabla7[Código del producto],$B1112,Tabla7[Tipo de movimiento],"SALIDA",Tabla7[Mes],N$5))</f>
        <v/>
      </c>
      <c r="O1112" s="39" t="str">
        <f>IF($B1112="","",-SUMIFS(Tabla7[Cantidad],Tabla7[Código del producto],$B1112,Tabla7[Tipo de movimiento],"SALIDA",Tabla7[Mes],O$5))</f>
        <v/>
      </c>
      <c r="P1112" s="39" t="str">
        <f>IF($B1112="","",-SUMIFS(Tabla7[Cantidad],Tabla7[Código del producto],$B1112,Tabla7[Tipo de movimiento],"SALIDA",Tabla7[Mes],P$5))</f>
        <v/>
      </c>
      <c r="Q1112" s="39" t="str">
        <f t="shared" si="51"/>
        <v/>
      </c>
      <c r="R1112" s="51" t="str">
        <f>IF($B1112="","",IFERROR(VLOOKUP($B1112,'ABC rotación'!$C:$G,5,0),"C"))</f>
        <v/>
      </c>
      <c r="S1112" s="41" t="str">
        <f t="shared" si="52"/>
        <v/>
      </c>
      <c r="T1112" s="40" t="str">
        <f t="shared" si="53"/>
        <v/>
      </c>
      <c r="U1112" s="23" t="str">
        <f>IF($B1112="","",VLOOKUP($T1112,Tablas!$X$14:$Y$17,2,1))</f>
        <v/>
      </c>
    </row>
    <row r="1113" spans="2:21" x14ac:dyDescent="0.2">
      <c r="B1113" s="1" t="str">
        <f>IF(Tablas!B1111="","",Tablas!B1111)</f>
        <v/>
      </c>
      <c r="C1113" s="1" t="str">
        <f>IF(Tablas!C1111="","",Tablas!C1111)</f>
        <v/>
      </c>
      <c r="D1113" s="1" t="str">
        <f>IF(Tablas!D1111="","",Tablas!D1111)</f>
        <v/>
      </c>
      <c r="E1113" s="1" t="str">
        <f>IF(Tablas!E1111="","",Tablas!E1111)</f>
        <v/>
      </c>
      <c r="F1113" s="1" t="str">
        <f>IF(Tablas!F1111="","",Tablas!F1111)</f>
        <v/>
      </c>
      <c r="G1113" s="1" t="str">
        <f>IF(Tablas!I1111="","",Tablas!I1111)</f>
        <v/>
      </c>
      <c r="H1113" s="1" t="s">
        <v>911</v>
      </c>
      <c r="I1113" s="39" t="str">
        <f>IF($B1113="","",-SUMIFS(Tabla7[Cantidad],Tabla7[Código del producto],$B1113,Tabla7[Tipo de movimiento],"SALIDA",Tabla7[Mes],I$5))</f>
        <v/>
      </c>
      <c r="J1113" s="39" t="str">
        <f>IF($B1113="","",-SUMIFS(Tabla7[Cantidad],Tabla7[Código del producto],$B1113,Tabla7[Tipo de movimiento],"SALIDA",Tabla7[Mes],J$5))</f>
        <v/>
      </c>
      <c r="K1113" s="39" t="str">
        <f>IF($B1113="","",-SUMIFS(Tabla7[Cantidad],Tabla7[Código del producto],$B1113,Tabla7[Tipo de movimiento],"SALIDA",Tabla7[Mes],K$5))</f>
        <v/>
      </c>
      <c r="L1113" s="39" t="str">
        <f>IF($B1113="","",-SUMIFS(Tabla7[Cantidad],Tabla7[Código del producto],$B1113,Tabla7[Tipo de movimiento],"SALIDA",Tabla7[Mes],L$5))</f>
        <v/>
      </c>
      <c r="M1113" s="39" t="str">
        <f>IF($B1113="","",-SUMIFS(Tabla7[Cantidad],Tabla7[Código del producto],$B1113,Tabla7[Tipo de movimiento],"SALIDA",Tabla7[Mes],M$5))</f>
        <v/>
      </c>
      <c r="N1113" s="39" t="str">
        <f>IF($B1113="","",-SUMIFS(Tabla7[Cantidad],Tabla7[Código del producto],$B1113,Tabla7[Tipo de movimiento],"SALIDA",Tabla7[Mes],N$5))</f>
        <v/>
      </c>
      <c r="O1113" s="39" t="str">
        <f>IF($B1113="","",-SUMIFS(Tabla7[Cantidad],Tabla7[Código del producto],$B1113,Tabla7[Tipo de movimiento],"SALIDA",Tabla7[Mes],O$5))</f>
        <v/>
      </c>
      <c r="P1113" s="39" t="str">
        <f>IF($B1113="","",-SUMIFS(Tabla7[Cantidad],Tabla7[Código del producto],$B1113,Tabla7[Tipo de movimiento],"SALIDA",Tabla7[Mes],P$5))</f>
        <v/>
      </c>
      <c r="Q1113" s="39" t="str">
        <f t="shared" si="51"/>
        <v/>
      </c>
      <c r="R1113" s="51" t="str">
        <f>IF($B1113="","",IFERROR(VLOOKUP($B1113,'ABC rotación'!$C:$G,5,0),"C"))</f>
        <v/>
      </c>
      <c r="S1113" s="41" t="str">
        <f t="shared" si="52"/>
        <v/>
      </c>
      <c r="T1113" s="40" t="str">
        <f t="shared" si="53"/>
        <v/>
      </c>
      <c r="U1113" s="23" t="str">
        <f>IF($B1113="","",VLOOKUP($T1113,Tablas!$X$14:$Y$17,2,1))</f>
        <v/>
      </c>
    </row>
    <row r="1114" spans="2:21" x14ac:dyDescent="0.2">
      <c r="B1114" s="1" t="str">
        <f>IF(Tablas!B1112="","",Tablas!B1112)</f>
        <v/>
      </c>
      <c r="C1114" s="1" t="str">
        <f>IF(Tablas!C1112="","",Tablas!C1112)</f>
        <v/>
      </c>
      <c r="D1114" s="1" t="str">
        <f>IF(Tablas!D1112="","",Tablas!D1112)</f>
        <v/>
      </c>
      <c r="E1114" s="1" t="str">
        <f>IF(Tablas!E1112="","",Tablas!E1112)</f>
        <v/>
      </c>
      <c r="F1114" s="1" t="str">
        <f>IF(Tablas!F1112="","",Tablas!F1112)</f>
        <v/>
      </c>
      <c r="G1114" s="1" t="str">
        <f>IF(Tablas!I1112="","",Tablas!I1112)</f>
        <v/>
      </c>
      <c r="H1114" s="1" t="s">
        <v>911</v>
      </c>
      <c r="I1114" s="39" t="str">
        <f>IF($B1114="","",-SUMIFS(Tabla7[Cantidad],Tabla7[Código del producto],$B1114,Tabla7[Tipo de movimiento],"SALIDA",Tabla7[Mes],I$5))</f>
        <v/>
      </c>
      <c r="J1114" s="39" t="str">
        <f>IF($B1114="","",-SUMIFS(Tabla7[Cantidad],Tabla7[Código del producto],$B1114,Tabla7[Tipo de movimiento],"SALIDA",Tabla7[Mes],J$5))</f>
        <v/>
      </c>
      <c r="K1114" s="39" t="str">
        <f>IF($B1114="","",-SUMIFS(Tabla7[Cantidad],Tabla7[Código del producto],$B1114,Tabla7[Tipo de movimiento],"SALIDA",Tabla7[Mes],K$5))</f>
        <v/>
      </c>
      <c r="L1114" s="39" t="str">
        <f>IF($B1114="","",-SUMIFS(Tabla7[Cantidad],Tabla7[Código del producto],$B1114,Tabla7[Tipo de movimiento],"SALIDA",Tabla7[Mes],L$5))</f>
        <v/>
      </c>
      <c r="M1114" s="39" t="str">
        <f>IF($B1114="","",-SUMIFS(Tabla7[Cantidad],Tabla7[Código del producto],$B1114,Tabla7[Tipo de movimiento],"SALIDA",Tabla7[Mes],M$5))</f>
        <v/>
      </c>
      <c r="N1114" s="39" t="str">
        <f>IF($B1114="","",-SUMIFS(Tabla7[Cantidad],Tabla7[Código del producto],$B1114,Tabla7[Tipo de movimiento],"SALIDA",Tabla7[Mes],N$5))</f>
        <v/>
      </c>
      <c r="O1114" s="39" t="str">
        <f>IF($B1114="","",-SUMIFS(Tabla7[Cantidad],Tabla7[Código del producto],$B1114,Tabla7[Tipo de movimiento],"SALIDA",Tabla7[Mes],O$5))</f>
        <v/>
      </c>
      <c r="P1114" s="39" t="str">
        <f>IF($B1114="","",-SUMIFS(Tabla7[Cantidad],Tabla7[Código del producto],$B1114,Tabla7[Tipo de movimiento],"SALIDA",Tabla7[Mes],P$5))</f>
        <v/>
      </c>
      <c r="Q1114" s="39" t="str">
        <f t="shared" si="51"/>
        <v/>
      </c>
      <c r="R1114" s="51" t="str">
        <f>IF($B1114="","",IFERROR(VLOOKUP($B1114,'ABC rotación'!$C:$G,5,0),"C"))</f>
        <v/>
      </c>
      <c r="S1114" s="41" t="str">
        <f t="shared" si="52"/>
        <v/>
      </c>
      <c r="T1114" s="40" t="str">
        <f t="shared" si="53"/>
        <v/>
      </c>
      <c r="U1114" s="23" t="str">
        <f>IF($B1114="","",VLOOKUP($T1114,Tablas!$X$14:$Y$17,2,1))</f>
        <v/>
      </c>
    </row>
    <row r="1115" spans="2:21" x14ac:dyDescent="0.2">
      <c r="B1115" s="1" t="str">
        <f>IF(Tablas!B1113="","",Tablas!B1113)</f>
        <v/>
      </c>
      <c r="C1115" s="1" t="str">
        <f>IF(Tablas!C1113="","",Tablas!C1113)</f>
        <v/>
      </c>
      <c r="D1115" s="1" t="str">
        <f>IF(Tablas!D1113="","",Tablas!D1113)</f>
        <v/>
      </c>
      <c r="E1115" s="1" t="str">
        <f>IF(Tablas!E1113="","",Tablas!E1113)</f>
        <v/>
      </c>
      <c r="F1115" s="1" t="str">
        <f>IF(Tablas!F1113="","",Tablas!F1113)</f>
        <v/>
      </c>
      <c r="G1115" s="1" t="str">
        <f>IF(Tablas!I1113="","",Tablas!I1113)</f>
        <v/>
      </c>
      <c r="H1115" s="1" t="s">
        <v>911</v>
      </c>
      <c r="I1115" s="39" t="str">
        <f>IF($B1115="","",-SUMIFS(Tabla7[Cantidad],Tabla7[Código del producto],$B1115,Tabla7[Tipo de movimiento],"SALIDA",Tabla7[Mes],I$5))</f>
        <v/>
      </c>
      <c r="J1115" s="39" t="str">
        <f>IF($B1115="","",-SUMIFS(Tabla7[Cantidad],Tabla7[Código del producto],$B1115,Tabla7[Tipo de movimiento],"SALIDA",Tabla7[Mes],J$5))</f>
        <v/>
      </c>
      <c r="K1115" s="39" t="str">
        <f>IF($B1115="","",-SUMIFS(Tabla7[Cantidad],Tabla7[Código del producto],$B1115,Tabla7[Tipo de movimiento],"SALIDA",Tabla7[Mes],K$5))</f>
        <v/>
      </c>
      <c r="L1115" s="39" t="str">
        <f>IF($B1115="","",-SUMIFS(Tabla7[Cantidad],Tabla7[Código del producto],$B1115,Tabla7[Tipo de movimiento],"SALIDA",Tabla7[Mes],L$5))</f>
        <v/>
      </c>
      <c r="M1115" s="39" t="str">
        <f>IF($B1115="","",-SUMIFS(Tabla7[Cantidad],Tabla7[Código del producto],$B1115,Tabla7[Tipo de movimiento],"SALIDA",Tabla7[Mes],M$5))</f>
        <v/>
      </c>
      <c r="N1115" s="39" t="str">
        <f>IF($B1115="","",-SUMIFS(Tabla7[Cantidad],Tabla7[Código del producto],$B1115,Tabla7[Tipo de movimiento],"SALIDA",Tabla7[Mes],N$5))</f>
        <v/>
      </c>
      <c r="O1115" s="39" t="str">
        <f>IF($B1115="","",-SUMIFS(Tabla7[Cantidad],Tabla7[Código del producto],$B1115,Tabla7[Tipo de movimiento],"SALIDA",Tabla7[Mes],O$5))</f>
        <v/>
      </c>
      <c r="P1115" s="39" t="str">
        <f>IF($B1115="","",-SUMIFS(Tabla7[Cantidad],Tabla7[Código del producto],$B1115,Tabla7[Tipo de movimiento],"SALIDA",Tabla7[Mes],P$5))</f>
        <v/>
      </c>
      <c r="Q1115" s="39" t="str">
        <f t="shared" si="51"/>
        <v/>
      </c>
      <c r="R1115" s="51" t="str">
        <f>IF($B1115="","",IFERROR(VLOOKUP($B1115,'ABC rotación'!$C:$G,5,0),"C"))</f>
        <v/>
      </c>
      <c r="S1115" s="41" t="str">
        <f t="shared" si="52"/>
        <v/>
      </c>
      <c r="T1115" s="40" t="str">
        <f t="shared" si="53"/>
        <v/>
      </c>
      <c r="U1115" s="23" t="str">
        <f>IF($B1115="","",VLOOKUP($T1115,Tablas!$X$14:$Y$17,2,1))</f>
        <v/>
      </c>
    </row>
    <row r="1116" spans="2:21" x14ac:dyDescent="0.2">
      <c r="B1116" s="1" t="str">
        <f>IF(Tablas!B1114="","",Tablas!B1114)</f>
        <v/>
      </c>
      <c r="C1116" s="1" t="str">
        <f>IF(Tablas!C1114="","",Tablas!C1114)</f>
        <v/>
      </c>
      <c r="D1116" s="1" t="str">
        <f>IF(Tablas!D1114="","",Tablas!D1114)</f>
        <v/>
      </c>
      <c r="E1116" s="1" t="str">
        <f>IF(Tablas!E1114="","",Tablas!E1114)</f>
        <v/>
      </c>
      <c r="F1116" s="1" t="str">
        <f>IF(Tablas!F1114="","",Tablas!F1114)</f>
        <v/>
      </c>
      <c r="G1116" s="1" t="str">
        <f>IF(Tablas!I1114="","",Tablas!I1114)</f>
        <v/>
      </c>
      <c r="H1116" s="1" t="s">
        <v>911</v>
      </c>
      <c r="I1116" s="39" t="str">
        <f>IF($B1116="","",-SUMIFS(Tabla7[Cantidad],Tabla7[Código del producto],$B1116,Tabla7[Tipo de movimiento],"SALIDA",Tabla7[Mes],I$5))</f>
        <v/>
      </c>
      <c r="J1116" s="39" t="str">
        <f>IF($B1116="","",-SUMIFS(Tabla7[Cantidad],Tabla7[Código del producto],$B1116,Tabla7[Tipo de movimiento],"SALIDA",Tabla7[Mes],J$5))</f>
        <v/>
      </c>
      <c r="K1116" s="39" t="str">
        <f>IF($B1116="","",-SUMIFS(Tabla7[Cantidad],Tabla7[Código del producto],$B1116,Tabla7[Tipo de movimiento],"SALIDA",Tabla7[Mes],K$5))</f>
        <v/>
      </c>
      <c r="L1116" s="39" t="str">
        <f>IF($B1116="","",-SUMIFS(Tabla7[Cantidad],Tabla7[Código del producto],$B1116,Tabla7[Tipo de movimiento],"SALIDA",Tabla7[Mes],L$5))</f>
        <v/>
      </c>
      <c r="M1116" s="39" t="str">
        <f>IF($B1116="","",-SUMIFS(Tabla7[Cantidad],Tabla7[Código del producto],$B1116,Tabla7[Tipo de movimiento],"SALIDA",Tabla7[Mes],M$5))</f>
        <v/>
      </c>
      <c r="N1116" s="39" t="str">
        <f>IF($B1116="","",-SUMIFS(Tabla7[Cantidad],Tabla7[Código del producto],$B1116,Tabla7[Tipo de movimiento],"SALIDA",Tabla7[Mes],N$5))</f>
        <v/>
      </c>
      <c r="O1116" s="39" t="str">
        <f>IF($B1116="","",-SUMIFS(Tabla7[Cantidad],Tabla7[Código del producto],$B1116,Tabla7[Tipo de movimiento],"SALIDA",Tabla7[Mes],O$5))</f>
        <v/>
      </c>
      <c r="P1116" s="39" t="str">
        <f>IF($B1116="","",-SUMIFS(Tabla7[Cantidad],Tabla7[Código del producto],$B1116,Tabla7[Tipo de movimiento],"SALIDA",Tabla7[Mes],P$5))</f>
        <v/>
      </c>
      <c r="Q1116" s="39" t="str">
        <f t="shared" si="51"/>
        <v/>
      </c>
      <c r="R1116" s="51" t="str">
        <f>IF($B1116="","",IFERROR(VLOOKUP($B1116,'ABC rotación'!$C:$G,5,0),"C"))</f>
        <v/>
      </c>
      <c r="S1116" s="41" t="str">
        <f t="shared" si="52"/>
        <v/>
      </c>
      <c r="T1116" s="40" t="str">
        <f t="shared" si="53"/>
        <v/>
      </c>
      <c r="U1116" s="23" t="str">
        <f>IF($B1116="","",VLOOKUP($T1116,Tablas!$X$14:$Y$17,2,1))</f>
        <v/>
      </c>
    </row>
    <row r="1117" spans="2:21" x14ac:dyDescent="0.2">
      <c r="B1117" s="1" t="str">
        <f>IF(Tablas!B1115="","",Tablas!B1115)</f>
        <v/>
      </c>
      <c r="C1117" s="1" t="str">
        <f>IF(Tablas!C1115="","",Tablas!C1115)</f>
        <v/>
      </c>
      <c r="D1117" s="1" t="str">
        <f>IF(Tablas!D1115="","",Tablas!D1115)</f>
        <v/>
      </c>
      <c r="E1117" s="1" t="str">
        <f>IF(Tablas!E1115="","",Tablas!E1115)</f>
        <v/>
      </c>
      <c r="F1117" s="1" t="str">
        <f>IF(Tablas!F1115="","",Tablas!F1115)</f>
        <v/>
      </c>
      <c r="G1117" s="1" t="str">
        <f>IF(Tablas!I1115="","",Tablas!I1115)</f>
        <v/>
      </c>
      <c r="H1117" s="1" t="s">
        <v>911</v>
      </c>
      <c r="I1117" s="39" t="str">
        <f>IF($B1117="","",-SUMIFS(Tabla7[Cantidad],Tabla7[Código del producto],$B1117,Tabla7[Tipo de movimiento],"SALIDA",Tabla7[Mes],I$5))</f>
        <v/>
      </c>
      <c r="J1117" s="39" t="str">
        <f>IF($B1117="","",-SUMIFS(Tabla7[Cantidad],Tabla7[Código del producto],$B1117,Tabla7[Tipo de movimiento],"SALIDA",Tabla7[Mes],J$5))</f>
        <v/>
      </c>
      <c r="K1117" s="39" t="str">
        <f>IF($B1117="","",-SUMIFS(Tabla7[Cantidad],Tabla7[Código del producto],$B1117,Tabla7[Tipo de movimiento],"SALIDA",Tabla7[Mes],K$5))</f>
        <v/>
      </c>
      <c r="L1117" s="39" t="str">
        <f>IF($B1117="","",-SUMIFS(Tabla7[Cantidad],Tabla7[Código del producto],$B1117,Tabla7[Tipo de movimiento],"SALIDA",Tabla7[Mes],L$5))</f>
        <v/>
      </c>
      <c r="M1117" s="39" t="str">
        <f>IF($B1117="","",-SUMIFS(Tabla7[Cantidad],Tabla7[Código del producto],$B1117,Tabla7[Tipo de movimiento],"SALIDA",Tabla7[Mes],M$5))</f>
        <v/>
      </c>
      <c r="N1117" s="39" t="str">
        <f>IF($B1117="","",-SUMIFS(Tabla7[Cantidad],Tabla7[Código del producto],$B1117,Tabla7[Tipo de movimiento],"SALIDA",Tabla7[Mes],N$5))</f>
        <v/>
      </c>
      <c r="O1117" s="39" t="str">
        <f>IF($B1117="","",-SUMIFS(Tabla7[Cantidad],Tabla7[Código del producto],$B1117,Tabla7[Tipo de movimiento],"SALIDA",Tabla7[Mes],O$5))</f>
        <v/>
      </c>
      <c r="P1117" s="39" t="str">
        <f>IF($B1117="","",-SUMIFS(Tabla7[Cantidad],Tabla7[Código del producto],$B1117,Tabla7[Tipo de movimiento],"SALIDA",Tabla7[Mes],P$5))</f>
        <v/>
      </c>
      <c r="Q1117" s="39" t="str">
        <f t="shared" si="51"/>
        <v/>
      </c>
      <c r="R1117" s="51" t="str">
        <f>IF($B1117="","",IFERROR(VLOOKUP($B1117,'ABC rotación'!$C:$G,5,0),"C"))</f>
        <v/>
      </c>
      <c r="S1117" s="41" t="str">
        <f t="shared" si="52"/>
        <v/>
      </c>
      <c r="T1117" s="40" t="str">
        <f t="shared" si="53"/>
        <v/>
      </c>
      <c r="U1117" s="23" t="str">
        <f>IF($B1117="","",VLOOKUP($T1117,Tablas!$X$14:$Y$17,2,1))</f>
        <v/>
      </c>
    </row>
    <row r="1118" spans="2:21" x14ac:dyDescent="0.2">
      <c r="B1118" s="1" t="str">
        <f>IF(Tablas!B1116="","",Tablas!B1116)</f>
        <v/>
      </c>
      <c r="C1118" s="1" t="str">
        <f>IF(Tablas!C1116="","",Tablas!C1116)</f>
        <v/>
      </c>
      <c r="D1118" s="1" t="str">
        <f>IF(Tablas!D1116="","",Tablas!D1116)</f>
        <v/>
      </c>
      <c r="E1118" s="1" t="str">
        <f>IF(Tablas!E1116="","",Tablas!E1116)</f>
        <v/>
      </c>
      <c r="F1118" s="1" t="str">
        <f>IF(Tablas!F1116="","",Tablas!F1116)</f>
        <v/>
      </c>
      <c r="G1118" s="1" t="str">
        <f>IF(Tablas!I1116="","",Tablas!I1116)</f>
        <v/>
      </c>
      <c r="H1118" s="1" t="s">
        <v>911</v>
      </c>
      <c r="I1118" s="39" t="str">
        <f>IF($B1118="","",-SUMIFS(Tabla7[Cantidad],Tabla7[Código del producto],$B1118,Tabla7[Tipo de movimiento],"SALIDA",Tabla7[Mes],I$5))</f>
        <v/>
      </c>
      <c r="J1118" s="39" t="str">
        <f>IF($B1118="","",-SUMIFS(Tabla7[Cantidad],Tabla7[Código del producto],$B1118,Tabla7[Tipo de movimiento],"SALIDA",Tabla7[Mes],J$5))</f>
        <v/>
      </c>
      <c r="K1118" s="39" t="str">
        <f>IF($B1118="","",-SUMIFS(Tabla7[Cantidad],Tabla7[Código del producto],$B1118,Tabla7[Tipo de movimiento],"SALIDA",Tabla7[Mes],K$5))</f>
        <v/>
      </c>
      <c r="L1118" s="39" t="str">
        <f>IF($B1118="","",-SUMIFS(Tabla7[Cantidad],Tabla7[Código del producto],$B1118,Tabla7[Tipo de movimiento],"SALIDA",Tabla7[Mes],L$5))</f>
        <v/>
      </c>
      <c r="M1118" s="39" t="str">
        <f>IF($B1118="","",-SUMIFS(Tabla7[Cantidad],Tabla7[Código del producto],$B1118,Tabla7[Tipo de movimiento],"SALIDA",Tabla7[Mes],M$5))</f>
        <v/>
      </c>
      <c r="N1118" s="39" t="str">
        <f>IF($B1118="","",-SUMIFS(Tabla7[Cantidad],Tabla7[Código del producto],$B1118,Tabla7[Tipo de movimiento],"SALIDA",Tabla7[Mes],N$5))</f>
        <v/>
      </c>
      <c r="O1118" s="39" t="str">
        <f>IF($B1118="","",-SUMIFS(Tabla7[Cantidad],Tabla7[Código del producto],$B1118,Tabla7[Tipo de movimiento],"SALIDA",Tabla7[Mes],O$5))</f>
        <v/>
      </c>
      <c r="P1118" s="39" t="str">
        <f>IF($B1118="","",-SUMIFS(Tabla7[Cantidad],Tabla7[Código del producto],$B1118,Tabla7[Tipo de movimiento],"SALIDA",Tabla7[Mes],P$5))</f>
        <v/>
      </c>
      <c r="Q1118" s="39" t="str">
        <f t="shared" si="51"/>
        <v/>
      </c>
      <c r="R1118" s="51" t="str">
        <f>IF($B1118="","",IFERROR(VLOOKUP($B1118,'ABC rotación'!$C:$G,5,0),"C"))</f>
        <v/>
      </c>
      <c r="S1118" s="41" t="str">
        <f t="shared" si="52"/>
        <v/>
      </c>
      <c r="T1118" s="40" t="str">
        <f t="shared" si="53"/>
        <v/>
      </c>
      <c r="U1118" s="23" t="str">
        <f>IF($B1118="","",VLOOKUP($T1118,Tablas!$X$14:$Y$17,2,1))</f>
        <v/>
      </c>
    </row>
    <row r="1119" spans="2:21" x14ac:dyDescent="0.2">
      <c r="B1119" s="1" t="str">
        <f>IF(Tablas!B1117="","",Tablas!B1117)</f>
        <v/>
      </c>
      <c r="C1119" s="1" t="str">
        <f>IF(Tablas!C1117="","",Tablas!C1117)</f>
        <v/>
      </c>
      <c r="D1119" s="1" t="str">
        <f>IF(Tablas!D1117="","",Tablas!D1117)</f>
        <v/>
      </c>
      <c r="E1119" s="1" t="str">
        <f>IF(Tablas!E1117="","",Tablas!E1117)</f>
        <v/>
      </c>
      <c r="F1119" s="1" t="str">
        <f>IF(Tablas!F1117="","",Tablas!F1117)</f>
        <v/>
      </c>
      <c r="G1119" s="1" t="str">
        <f>IF(Tablas!I1117="","",Tablas!I1117)</f>
        <v/>
      </c>
      <c r="H1119" s="1" t="s">
        <v>911</v>
      </c>
      <c r="I1119" s="39" t="str">
        <f>IF($B1119="","",-SUMIFS(Tabla7[Cantidad],Tabla7[Código del producto],$B1119,Tabla7[Tipo de movimiento],"SALIDA",Tabla7[Mes],I$5))</f>
        <v/>
      </c>
      <c r="J1119" s="39" t="str">
        <f>IF($B1119="","",-SUMIFS(Tabla7[Cantidad],Tabla7[Código del producto],$B1119,Tabla7[Tipo de movimiento],"SALIDA",Tabla7[Mes],J$5))</f>
        <v/>
      </c>
      <c r="K1119" s="39" t="str">
        <f>IF($B1119="","",-SUMIFS(Tabla7[Cantidad],Tabla7[Código del producto],$B1119,Tabla7[Tipo de movimiento],"SALIDA",Tabla7[Mes],K$5))</f>
        <v/>
      </c>
      <c r="L1119" s="39" t="str">
        <f>IF($B1119="","",-SUMIFS(Tabla7[Cantidad],Tabla7[Código del producto],$B1119,Tabla7[Tipo de movimiento],"SALIDA",Tabla7[Mes],L$5))</f>
        <v/>
      </c>
      <c r="M1119" s="39" t="str">
        <f>IF($B1119="","",-SUMIFS(Tabla7[Cantidad],Tabla7[Código del producto],$B1119,Tabla7[Tipo de movimiento],"SALIDA",Tabla7[Mes],M$5))</f>
        <v/>
      </c>
      <c r="N1119" s="39" t="str">
        <f>IF($B1119="","",-SUMIFS(Tabla7[Cantidad],Tabla7[Código del producto],$B1119,Tabla7[Tipo de movimiento],"SALIDA",Tabla7[Mes],N$5))</f>
        <v/>
      </c>
      <c r="O1119" s="39" t="str">
        <f>IF($B1119="","",-SUMIFS(Tabla7[Cantidad],Tabla7[Código del producto],$B1119,Tabla7[Tipo de movimiento],"SALIDA",Tabla7[Mes],O$5))</f>
        <v/>
      </c>
      <c r="P1119" s="39" t="str">
        <f>IF($B1119="","",-SUMIFS(Tabla7[Cantidad],Tabla7[Código del producto],$B1119,Tabla7[Tipo de movimiento],"SALIDA",Tabla7[Mes],P$5))</f>
        <v/>
      </c>
      <c r="Q1119" s="39" t="str">
        <f t="shared" si="51"/>
        <v/>
      </c>
      <c r="R1119" s="51" t="str">
        <f>IF($B1119="","",IFERROR(VLOOKUP($B1119,'ABC rotación'!$C:$G,5,0),"C"))</f>
        <v/>
      </c>
      <c r="S1119" s="41" t="str">
        <f t="shared" si="52"/>
        <v/>
      </c>
      <c r="T1119" s="40" t="str">
        <f t="shared" si="53"/>
        <v/>
      </c>
      <c r="U1119" s="23" t="str">
        <f>IF($B1119="","",VLOOKUP($T1119,Tablas!$X$14:$Y$17,2,1))</f>
        <v/>
      </c>
    </row>
    <row r="1120" spans="2:21" x14ac:dyDescent="0.2">
      <c r="B1120" s="1" t="str">
        <f>IF(Tablas!B1118="","",Tablas!B1118)</f>
        <v/>
      </c>
      <c r="C1120" s="1" t="str">
        <f>IF(Tablas!C1118="","",Tablas!C1118)</f>
        <v/>
      </c>
      <c r="D1120" s="1" t="str">
        <f>IF(Tablas!D1118="","",Tablas!D1118)</f>
        <v/>
      </c>
      <c r="E1120" s="1" t="str">
        <f>IF(Tablas!E1118="","",Tablas!E1118)</f>
        <v/>
      </c>
      <c r="F1120" s="1" t="str">
        <f>IF(Tablas!F1118="","",Tablas!F1118)</f>
        <v/>
      </c>
      <c r="G1120" s="1" t="str">
        <f>IF(Tablas!I1118="","",Tablas!I1118)</f>
        <v/>
      </c>
      <c r="H1120" s="1" t="s">
        <v>911</v>
      </c>
      <c r="I1120" s="39" t="str">
        <f>IF($B1120="","",-SUMIFS(Tabla7[Cantidad],Tabla7[Código del producto],$B1120,Tabla7[Tipo de movimiento],"SALIDA",Tabla7[Mes],I$5))</f>
        <v/>
      </c>
      <c r="J1120" s="39" t="str">
        <f>IF($B1120="","",-SUMIFS(Tabla7[Cantidad],Tabla7[Código del producto],$B1120,Tabla7[Tipo de movimiento],"SALIDA",Tabla7[Mes],J$5))</f>
        <v/>
      </c>
      <c r="K1120" s="39" t="str">
        <f>IF($B1120="","",-SUMIFS(Tabla7[Cantidad],Tabla7[Código del producto],$B1120,Tabla7[Tipo de movimiento],"SALIDA",Tabla7[Mes],K$5))</f>
        <v/>
      </c>
      <c r="L1120" s="39" t="str">
        <f>IF($B1120="","",-SUMIFS(Tabla7[Cantidad],Tabla7[Código del producto],$B1120,Tabla7[Tipo de movimiento],"SALIDA",Tabla7[Mes],L$5))</f>
        <v/>
      </c>
      <c r="M1120" s="39" t="str">
        <f>IF($B1120="","",-SUMIFS(Tabla7[Cantidad],Tabla7[Código del producto],$B1120,Tabla7[Tipo de movimiento],"SALIDA",Tabla7[Mes],M$5))</f>
        <v/>
      </c>
      <c r="N1120" s="39" t="str">
        <f>IF($B1120="","",-SUMIFS(Tabla7[Cantidad],Tabla7[Código del producto],$B1120,Tabla7[Tipo de movimiento],"SALIDA",Tabla7[Mes],N$5))</f>
        <v/>
      </c>
      <c r="O1120" s="39" t="str">
        <f>IF($B1120="","",-SUMIFS(Tabla7[Cantidad],Tabla7[Código del producto],$B1120,Tabla7[Tipo de movimiento],"SALIDA",Tabla7[Mes],O$5))</f>
        <v/>
      </c>
      <c r="P1120" s="39" t="str">
        <f>IF($B1120="","",-SUMIFS(Tabla7[Cantidad],Tabla7[Código del producto],$B1120,Tabla7[Tipo de movimiento],"SALIDA",Tabla7[Mes],P$5))</f>
        <v/>
      </c>
      <c r="Q1120" s="39" t="str">
        <f t="shared" si="51"/>
        <v/>
      </c>
      <c r="R1120" s="51" t="str">
        <f>IF($B1120="","",IFERROR(VLOOKUP($B1120,'ABC rotación'!$C:$G,5,0),"C"))</f>
        <v/>
      </c>
      <c r="S1120" s="41" t="str">
        <f t="shared" si="52"/>
        <v/>
      </c>
      <c r="T1120" s="40" t="str">
        <f t="shared" si="53"/>
        <v/>
      </c>
      <c r="U1120" s="23" t="str">
        <f>IF($B1120="","",VLOOKUP($T1120,Tablas!$X$14:$Y$17,2,1))</f>
        <v/>
      </c>
    </row>
    <row r="1121" spans="2:21" x14ac:dyDescent="0.2">
      <c r="B1121" s="1" t="str">
        <f>IF(Tablas!B1119="","",Tablas!B1119)</f>
        <v/>
      </c>
      <c r="C1121" s="1" t="str">
        <f>IF(Tablas!C1119="","",Tablas!C1119)</f>
        <v/>
      </c>
      <c r="D1121" s="1" t="str">
        <f>IF(Tablas!D1119="","",Tablas!D1119)</f>
        <v/>
      </c>
      <c r="E1121" s="1" t="str">
        <f>IF(Tablas!E1119="","",Tablas!E1119)</f>
        <v/>
      </c>
      <c r="F1121" s="1" t="str">
        <f>IF(Tablas!F1119="","",Tablas!F1119)</f>
        <v/>
      </c>
      <c r="G1121" s="1" t="str">
        <f>IF(Tablas!I1119="","",Tablas!I1119)</f>
        <v/>
      </c>
      <c r="H1121" s="1" t="s">
        <v>911</v>
      </c>
      <c r="I1121" s="39" t="str">
        <f>IF($B1121="","",-SUMIFS(Tabla7[Cantidad],Tabla7[Código del producto],$B1121,Tabla7[Tipo de movimiento],"SALIDA",Tabla7[Mes],I$5))</f>
        <v/>
      </c>
      <c r="J1121" s="39" t="str">
        <f>IF($B1121="","",-SUMIFS(Tabla7[Cantidad],Tabla7[Código del producto],$B1121,Tabla7[Tipo de movimiento],"SALIDA",Tabla7[Mes],J$5))</f>
        <v/>
      </c>
      <c r="K1121" s="39" t="str">
        <f>IF($B1121="","",-SUMIFS(Tabla7[Cantidad],Tabla7[Código del producto],$B1121,Tabla7[Tipo de movimiento],"SALIDA",Tabla7[Mes],K$5))</f>
        <v/>
      </c>
      <c r="L1121" s="39" t="str">
        <f>IF($B1121="","",-SUMIFS(Tabla7[Cantidad],Tabla7[Código del producto],$B1121,Tabla7[Tipo de movimiento],"SALIDA",Tabla7[Mes],L$5))</f>
        <v/>
      </c>
      <c r="M1121" s="39" t="str">
        <f>IF($B1121="","",-SUMIFS(Tabla7[Cantidad],Tabla7[Código del producto],$B1121,Tabla7[Tipo de movimiento],"SALIDA",Tabla7[Mes],M$5))</f>
        <v/>
      </c>
      <c r="N1121" s="39" t="str">
        <f>IF($B1121="","",-SUMIFS(Tabla7[Cantidad],Tabla7[Código del producto],$B1121,Tabla7[Tipo de movimiento],"SALIDA",Tabla7[Mes],N$5))</f>
        <v/>
      </c>
      <c r="O1121" s="39" t="str">
        <f>IF($B1121="","",-SUMIFS(Tabla7[Cantidad],Tabla7[Código del producto],$B1121,Tabla7[Tipo de movimiento],"SALIDA",Tabla7[Mes],O$5))</f>
        <v/>
      </c>
      <c r="P1121" s="39" t="str">
        <f>IF($B1121="","",-SUMIFS(Tabla7[Cantidad],Tabla7[Código del producto],$B1121,Tabla7[Tipo de movimiento],"SALIDA",Tabla7[Mes],P$5))</f>
        <v/>
      </c>
      <c r="Q1121" s="39" t="str">
        <f t="shared" si="51"/>
        <v/>
      </c>
      <c r="R1121" s="51" t="str">
        <f>IF($B1121="","",IFERROR(VLOOKUP($B1121,'ABC rotación'!$C:$G,5,0),"C"))</f>
        <v/>
      </c>
      <c r="S1121" s="41" t="str">
        <f t="shared" si="52"/>
        <v/>
      </c>
      <c r="T1121" s="40" t="str">
        <f t="shared" si="53"/>
        <v/>
      </c>
      <c r="U1121" s="23" t="str">
        <f>IF($B1121="","",VLOOKUP($T1121,Tablas!$X$14:$Y$17,2,1))</f>
        <v/>
      </c>
    </row>
    <row r="1122" spans="2:21" x14ac:dyDescent="0.2">
      <c r="B1122" s="1" t="str">
        <f>IF(Tablas!B1120="","",Tablas!B1120)</f>
        <v/>
      </c>
      <c r="C1122" s="1" t="str">
        <f>IF(Tablas!C1120="","",Tablas!C1120)</f>
        <v/>
      </c>
      <c r="D1122" s="1" t="str">
        <f>IF(Tablas!D1120="","",Tablas!D1120)</f>
        <v/>
      </c>
      <c r="E1122" s="1" t="str">
        <f>IF(Tablas!E1120="","",Tablas!E1120)</f>
        <v/>
      </c>
      <c r="F1122" s="1" t="str">
        <f>IF(Tablas!F1120="","",Tablas!F1120)</f>
        <v/>
      </c>
      <c r="G1122" s="1" t="str">
        <f>IF(Tablas!I1120="","",Tablas!I1120)</f>
        <v/>
      </c>
      <c r="H1122" s="1" t="s">
        <v>911</v>
      </c>
      <c r="I1122" s="39" t="str">
        <f>IF($B1122="","",-SUMIFS(Tabla7[Cantidad],Tabla7[Código del producto],$B1122,Tabla7[Tipo de movimiento],"SALIDA",Tabla7[Mes],I$5))</f>
        <v/>
      </c>
      <c r="J1122" s="39" t="str">
        <f>IF($B1122="","",-SUMIFS(Tabla7[Cantidad],Tabla7[Código del producto],$B1122,Tabla7[Tipo de movimiento],"SALIDA",Tabla7[Mes],J$5))</f>
        <v/>
      </c>
      <c r="K1122" s="39" t="str">
        <f>IF($B1122="","",-SUMIFS(Tabla7[Cantidad],Tabla7[Código del producto],$B1122,Tabla7[Tipo de movimiento],"SALIDA",Tabla7[Mes],K$5))</f>
        <v/>
      </c>
      <c r="L1122" s="39" t="str">
        <f>IF($B1122="","",-SUMIFS(Tabla7[Cantidad],Tabla7[Código del producto],$B1122,Tabla7[Tipo de movimiento],"SALIDA",Tabla7[Mes],L$5))</f>
        <v/>
      </c>
      <c r="M1122" s="39" t="str">
        <f>IF($B1122="","",-SUMIFS(Tabla7[Cantidad],Tabla7[Código del producto],$B1122,Tabla7[Tipo de movimiento],"SALIDA",Tabla7[Mes],M$5))</f>
        <v/>
      </c>
      <c r="N1122" s="39" t="str">
        <f>IF($B1122="","",-SUMIFS(Tabla7[Cantidad],Tabla7[Código del producto],$B1122,Tabla7[Tipo de movimiento],"SALIDA",Tabla7[Mes],N$5))</f>
        <v/>
      </c>
      <c r="O1122" s="39" t="str">
        <f>IF($B1122="","",-SUMIFS(Tabla7[Cantidad],Tabla7[Código del producto],$B1122,Tabla7[Tipo de movimiento],"SALIDA",Tabla7[Mes],O$5))</f>
        <v/>
      </c>
      <c r="P1122" s="39" t="str">
        <f>IF($B1122="","",-SUMIFS(Tabla7[Cantidad],Tabla7[Código del producto],$B1122,Tabla7[Tipo de movimiento],"SALIDA",Tabla7[Mes],P$5))</f>
        <v/>
      </c>
      <c r="Q1122" s="39" t="str">
        <f t="shared" si="51"/>
        <v/>
      </c>
      <c r="R1122" s="51" t="str">
        <f>IF($B1122="","",IFERROR(VLOOKUP($B1122,'ABC rotación'!$C:$G,5,0),"C"))</f>
        <v/>
      </c>
      <c r="S1122" s="41" t="str">
        <f t="shared" si="52"/>
        <v/>
      </c>
      <c r="T1122" s="40" t="str">
        <f t="shared" si="53"/>
        <v/>
      </c>
      <c r="U1122" s="23" t="str">
        <f>IF($B1122="","",VLOOKUP($T1122,Tablas!$X$14:$Y$17,2,1))</f>
        <v/>
      </c>
    </row>
    <row r="1123" spans="2:21" x14ac:dyDescent="0.2">
      <c r="B1123" s="1" t="str">
        <f>IF(Tablas!B1121="","",Tablas!B1121)</f>
        <v/>
      </c>
      <c r="C1123" s="1" t="str">
        <f>IF(Tablas!C1121="","",Tablas!C1121)</f>
        <v/>
      </c>
      <c r="D1123" s="1" t="str">
        <f>IF(Tablas!D1121="","",Tablas!D1121)</f>
        <v/>
      </c>
      <c r="E1123" s="1" t="str">
        <f>IF(Tablas!E1121="","",Tablas!E1121)</f>
        <v/>
      </c>
      <c r="F1123" s="1" t="str">
        <f>IF(Tablas!F1121="","",Tablas!F1121)</f>
        <v/>
      </c>
      <c r="G1123" s="1" t="str">
        <f>IF(Tablas!I1121="","",Tablas!I1121)</f>
        <v/>
      </c>
      <c r="H1123" s="1" t="s">
        <v>911</v>
      </c>
      <c r="I1123" s="39" t="str">
        <f>IF($B1123="","",-SUMIFS(Tabla7[Cantidad],Tabla7[Código del producto],$B1123,Tabla7[Tipo de movimiento],"SALIDA",Tabla7[Mes],I$5))</f>
        <v/>
      </c>
      <c r="J1123" s="39" t="str">
        <f>IF($B1123="","",-SUMIFS(Tabla7[Cantidad],Tabla7[Código del producto],$B1123,Tabla7[Tipo de movimiento],"SALIDA",Tabla7[Mes],J$5))</f>
        <v/>
      </c>
      <c r="K1123" s="39" t="str">
        <f>IF($B1123="","",-SUMIFS(Tabla7[Cantidad],Tabla7[Código del producto],$B1123,Tabla7[Tipo de movimiento],"SALIDA",Tabla7[Mes],K$5))</f>
        <v/>
      </c>
      <c r="L1123" s="39" t="str">
        <f>IF($B1123="","",-SUMIFS(Tabla7[Cantidad],Tabla7[Código del producto],$B1123,Tabla7[Tipo de movimiento],"SALIDA",Tabla7[Mes],L$5))</f>
        <v/>
      </c>
      <c r="M1123" s="39" t="str">
        <f>IF($B1123="","",-SUMIFS(Tabla7[Cantidad],Tabla7[Código del producto],$B1123,Tabla7[Tipo de movimiento],"SALIDA",Tabla7[Mes],M$5))</f>
        <v/>
      </c>
      <c r="N1123" s="39" t="str">
        <f>IF($B1123="","",-SUMIFS(Tabla7[Cantidad],Tabla7[Código del producto],$B1123,Tabla7[Tipo de movimiento],"SALIDA",Tabla7[Mes],N$5))</f>
        <v/>
      </c>
      <c r="O1123" s="39" t="str">
        <f>IF($B1123="","",-SUMIFS(Tabla7[Cantidad],Tabla7[Código del producto],$B1123,Tabla7[Tipo de movimiento],"SALIDA",Tabla7[Mes],O$5))</f>
        <v/>
      </c>
      <c r="P1123" s="39" t="str">
        <f>IF($B1123="","",-SUMIFS(Tabla7[Cantidad],Tabla7[Código del producto],$B1123,Tabla7[Tipo de movimiento],"SALIDA",Tabla7[Mes],P$5))</f>
        <v/>
      </c>
      <c r="Q1123" s="39" t="str">
        <f t="shared" si="51"/>
        <v/>
      </c>
      <c r="R1123" s="51" t="str">
        <f>IF($B1123="","",IFERROR(VLOOKUP($B1123,'ABC rotación'!$C:$G,5,0),"C"))</f>
        <v/>
      </c>
      <c r="S1123" s="41" t="str">
        <f t="shared" si="52"/>
        <v/>
      </c>
      <c r="T1123" s="40" t="str">
        <f t="shared" si="53"/>
        <v/>
      </c>
      <c r="U1123" s="23" t="str">
        <f>IF($B1123="","",VLOOKUP($T1123,Tablas!$X$14:$Y$17,2,1))</f>
        <v/>
      </c>
    </row>
    <row r="1124" spans="2:21" x14ac:dyDescent="0.2">
      <c r="B1124" s="1" t="str">
        <f>IF(Tablas!B1122="","",Tablas!B1122)</f>
        <v/>
      </c>
      <c r="C1124" s="1" t="str">
        <f>IF(Tablas!C1122="","",Tablas!C1122)</f>
        <v/>
      </c>
      <c r="D1124" s="1" t="str">
        <f>IF(Tablas!D1122="","",Tablas!D1122)</f>
        <v/>
      </c>
      <c r="E1124" s="1" t="str">
        <f>IF(Tablas!E1122="","",Tablas!E1122)</f>
        <v/>
      </c>
      <c r="F1124" s="1" t="str">
        <f>IF(Tablas!F1122="","",Tablas!F1122)</f>
        <v/>
      </c>
      <c r="G1124" s="1" t="str">
        <f>IF(Tablas!I1122="","",Tablas!I1122)</f>
        <v/>
      </c>
      <c r="H1124" s="1" t="s">
        <v>911</v>
      </c>
      <c r="I1124" s="39" t="str">
        <f>IF($B1124="","",-SUMIFS(Tabla7[Cantidad],Tabla7[Código del producto],$B1124,Tabla7[Tipo de movimiento],"SALIDA",Tabla7[Mes],I$5))</f>
        <v/>
      </c>
      <c r="J1124" s="39" t="str">
        <f>IF($B1124="","",-SUMIFS(Tabla7[Cantidad],Tabla7[Código del producto],$B1124,Tabla7[Tipo de movimiento],"SALIDA",Tabla7[Mes],J$5))</f>
        <v/>
      </c>
      <c r="K1124" s="39" t="str">
        <f>IF($B1124="","",-SUMIFS(Tabla7[Cantidad],Tabla7[Código del producto],$B1124,Tabla7[Tipo de movimiento],"SALIDA",Tabla7[Mes],K$5))</f>
        <v/>
      </c>
      <c r="L1124" s="39" t="str">
        <f>IF($B1124="","",-SUMIFS(Tabla7[Cantidad],Tabla7[Código del producto],$B1124,Tabla7[Tipo de movimiento],"SALIDA",Tabla7[Mes],L$5))</f>
        <v/>
      </c>
      <c r="M1124" s="39" t="str">
        <f>IF($B1124="","",-SUMIFS(Tabla7[Cantidad],Tabla7[Código del producto],$B1124,Tabla7[Tipo de movimiento],"SALIDA",Tabla7[Mes],M$5))</f>
        <v/>
      </c>
      <c r="N1124" s="39" t="str">
        <f>IF($B1124="","",-SUMIFS(Tabla7[Cantidad],Tabla7[Código del producto],$B1124,Tabla7[Tipo de movimiento],"SALIDA",Tabla7[Mes],N$5))</f>
        <v/>
      </c>
      <c r="O1124" s="39" t="str">
        <f>IF($B1124="","",-SUMIFS(Tabla7[Cantidad],Tabla7[Código del producto],$B1124,Tabla7[Tipo de movimiento],"SALIDA",Tabla7[Mes],O$5))</f>
        <v/>
      </c>
      <c r="P1124" s="39" t="str">
        <f>IF($B1124="","",-SUMIFS(Tabla7[Cantidad],Tabla7[Código del producto],$B1124,Tabla7[Tipo de movimiento],"SALIDA",Tabla7[Mes],P$5))</f>
        <v/>
      </c>
      <c r="Q1124" s="39" t="str">
        <f t="shared" si="51"/>
        <v/>
      </c>
      <c r="R1124" s="51" t="str">
        <f>IF($B1124="","",IFERROR(VLOOKUP($B1124,'ABC rotación'!$C:$G,5,0),"C"))</f>
        <v/>
      </c>
      <c r="S1124" s="41" t="str">
        <f t="shared" si="52"/>
        <v/>
      </c>
      <c r="T1124" s="40" t="str">
        <f t="shared" si="53"/>
        <v/>
      </c>
      <c r="U1124" s="23" t="str">
        <f>IF($B1124="","",VLOOKUP($T1124,Tablas!$X$14:$Y$17,2,1))</f>
        <v/>
      </c>
    </row>
    <row r="1125" spans="2:21" x14ac:dyDescent="0.2">
      <c r="B1125" s="1" t="str">
        <f>IF(Tablas!B1123="","",Tablas!B1123)</f>
        <v/>
      </c>
      <c r="C1125" s="1" t="str">
        <f>IF(Tablas!C1123="","",Tablas!C1123)</f>
        <v/>
      </c>
      <c r="D1125" s="1" t="str">
        <f>IF(Tablas!D1123="","",Tablas!D1123)</f>
        <v/>
      </c>
      <c r="E1125" s="1" t="str">
        <f>IF(Tablas!E1123="","",Tablas!E1123)</f>
        <v/>
      </c>
      <c r="F1125" s="1" t="str">
        <f>IF(Tablas!F1123="","",Tablas!F1123)</f>
        <v/>
      </c>
      <c r="G1125" s="1" t="str">
        <f>IF(Tablas!I1123="","",Tablas!I1123)</f>
        <v/>
      </c>
      <c r="H1125" s="1" t="s">
        <v>911</v>
      </c>
      <c r="I1125" s="39" t="str">
        <f>IF($B1125="","",-SUMIFS(Tabla7[Cantidad],Tabla7[Código del producto],$B1125,Tabla7[Tipo de movimiento],"SALIDA",Tabla7[Mes],I$5))</f>
        <v/>
      </c>
      <c r="J1125" s="39" t="str">
        <f>IF($B1125="","",-SUMIFS(Tabla7[Cantidad],Tabla7[Código del producto],$B1125,Tabla7[Tipo de movimiento],"SALIDA",Tabla7[Mes],J$5))</f>
        <v/>
      </c>
      <c r="K1125" s="39" t="str">
        <f>IF($B1125="","",-SUMIFS(Tabla7[Cantidad],Tabla7[Código del producto],$B1125,Tabla7[Tipo de movimiento],"SALIDA",Tabla7[Mes],K$5))</f>
        <v/>
      </c>
      <c r="L1125" s="39" t="str">
        <f>IF($B1125="","",-SUMIFS(Tabla7[Cantidad],Tabla7[Código del producto],$B1125,Tabla7[Tipo de movimiento],"SALIDA",Tabla7[Mes],L$5))</f>
        <v/>
      </c>
      <c r="M1125" s="39" t="str">
        <f>IF($B1125="","",-SUMIFS(Tabla7[Cantidad],Tabla7[Código del producto],$B1125,Tabla7[Tipo de movimiento],"SALIDA",Tabla7[Mes],M$5))</f>
        <v/>
      </c>
      <c r="N1125" s="39" t="str">
        <f>IF($B1125="","",-SUMIFS(Tabla7[Cantidad],Tabla7[Código del producto],$B1125,Tabla7[Tipo de movimiento],"SALIDA",Tabla7[Mes],N$5))</f>
        <v/>
      </c>
      <c r="O1125" s="39" t="str">
        <f>IF($B1125="","",-SUMIFS(Tabla7[Cantidad],Tabla7[Código del producto],$B1125,Tabla7[Tipo de movimiento],"SALIDA",Tabla7[Mes],O$5))</f>
        <v/>
      </c>
      <c r="P1125" s="39" t="str">
        <f>IF($B1125="","",-SUMIFS(Tabla7[Cantidad],Tabla7[Código del producto],$B1125,Tabla7[Tipo de movimiento],"SALIDA",Tabla7[Mes],P$5))</f>
        <v/>
      </c>
      <c r="Q1125" s="39" t="str">
        <f t="shared" si="51"/>
        <v/>
      </c>
      <c r="R1125" s="51" t="str">
        <f>IF($B1125="","",IFERROR(VLOOKUP($B1125,'ABC rotación'!$C:$G,5,0),"C"))</f>
        <v/>
      </c>
      <c r="S1125" s="41" t="str">
        <f t="shared" si="52"/>
        <v/>
      </c>
      <c r="T1125" s="40" t="str">
        <f t="shared" si="53"/>
        <v/>
      </c>
      <c r="U1125" s="23" t="str">
        <f>IF($B1125="","",VLOOKUP($T1125,Tablas!$X$14:$Y$17,2,1))</f>
        <v/>
      </c>
    </row>
    <row r="1126" spans="2:21" x14ac:dyDescent="0.2">
      <c r="B1126" s="1" t="str">
        <f>IF(Tablas!B1124="","",Tablas!B1124)</f>
        <v/>
      </c>
      <c r="C1126" s="1" t="str">
        <f>IF(Tablas!C1124="","",Tablas!C1124)</f>
        <v/>
      </c>
      <c r="D1126" s="1" t="str">
        <f>IF(Tablas!D1124="","",Tablas!D1124)</f>
        <v/>
      </c>
      <c r="E1126" s="1" t="str">
        <f>IF(Tablas!E1124="","",Tablas!E1124)</f>
        <v/>
      </c>
      <c r="F1126" s="1" t="str">
        <f>IF(Tablas!F1124="","",Tablas!F1124)</f>
        <v/>
      </c>
      <c r="G1126" s="1" t="str">
        <f>IF(Tablas!I1124="","",Tablas!I1124)</f>
        <v/>
      </c>
      <c r="H1126" s="1" t="s">
        <v>911</v>
      </c>
      <c r="I1126" s="39" t="str">
        <f>IF($B1126="","",-SUMIFS(Tabla7[Cantidad],Tabla7[Código del producto],$B1126,Tabla7[Tipo de movimiento],"SALIDA",Tabla7[Mes],I$5))</f>
        <v/>
      </c>
      <c r="J1126" s="39" t="str">
        <f>IF($B1126="","",-SUMIFS(Tabla7[Cantidad],Tabla7[Código del producto],$B1126,Tabla7[Tipo de movimiento],"SALIDA",Tabla7[Mes],J$5))</f>
        <v/>
      </c>
      <c r="K1126" s="39" t="str">
        <f>IF($B1126="","",-SUMIFS(Tabla7[Cantidad],Tabla7[Código del producto],$B1126,Tabla7[Tipo de movimiento],"SALIDA",Tabla7[Mes],K$5))</f>
        <v/>
      </c>
      <c r="L1126" s="39" t="str">
        <f>IF($B1126="","",-SUMIFS(Tabla7[Cantidad],Tabla7[Código del producto],$B1126,Tabla7[Tipo de movimiento],"SALIDA",Tabla7[Mes],L$5))</f>
        <v/>
      </c>
      <c r="M1126" s="39" t="str">
        <f>IF($B1126="","",-SUMIFS(Tabla7[Cantidad],Tabla7[Código del producto],$B1126,Tabla7[Tipo de movimiento],"SALIDA",Tabla7[Mes],M$5))</f>
        <v/>
      </c>
      <c r="N1126" s="39" t="str">
        <f>IF($B1126="","",-SUMIFS(Tabla7[Cantidad],Tabla7[Código del producto],$B1126,Tabla7[Tipo de movimiento],"SALIDA",Tabla7[Mes],N$5))</f>
        <v/>
      </c>
      <c r="O1126" s="39" t="str">
        <f>IF($B1126="","",-SUMIFS(Tabla7[Cantidad],Tabla7[Código del producto],$B1126,Tabla7[Tipo de movimiento],"SALIDA",Tabla7[Mes],O$5))</f>
        <v/>
      </c>
      <c r="P1126" s="39" t="str">
        <f>IF($B1126="","",-SUMIFS(Tabla7[Cantidad],Tabla7[Código del producto],$B1126,Tabla7[Tipo de movimiento],"SALIDA",Tabla7[Mes],P$5))</f>
        <v/>
      </c>
      <c r="Q1126" s="39" t="str">
        <f t="shared" si="51"/>
        <v/>
      </c>
      <c r="R1126" s="51" t="str">
        <f>IF($B1126="","",IFERROR(VLOOKUP($B1126,'ABC rotación'!$C:$G,5,0),"C"))</f>
        <v/>
      </c>
      <c r="S1126" s="41" t="str">
        <f t="shared" si="52"/>
        <v/>
      </c>
      <c r="T1126" s="40" t="str">
        <f t="shared" si="53"/>
        <v/>
      </c>
      <c r="U1126" s="23" t="str">
        <f>IF($B1126="","",VLOOKUP($T1126,Tablas!$X$14:$Y$17,2,1))</f>
        <v/>
      </c>
    </row>
    <row r="1127" spans="2:21" x14ac:dyDescent="0.2">
      <c r="B1127" s="1" t="str">
        <f>IF(Tablas!B1125="","",Tablas!B1125)</f>
        <v/>
      </c>
      <c r="C1127" s="1" t="str">
        <f>IF(Tablas!C1125="","",Tablas!C1125)</f>
        <v/>
      </c>
      <c r="D1127" s="1" t="str">
        <f>IF(Tablas!D1125="","",Tablas!D1125)</f>
        <v/>
      </c>
      <c r="E1127" s="1" t="str">
        <f>IF(Tablas!E1125="","",Tablas!E1125)</f>
        <v/>
      </c>
      <c r="F1127" s="1" t="str">
        <f>IF(Tablas!F1125="","",Tablas!F1125)</f>
        <v/>
      </c>
      <c r="G1127" s="1" t="str">
        <f>IF(Tablas!I1125="","",Tablas!I1125)</f>
        <v/>
      </c>
      <c r="H1127" s="1" t="s">
        <v>911</v>
      </c>
      <c r="I1127" s="39" t="str">
        <f>IF($B1127="","",-SUMIFS(Tabla7[Cantidad],Tabla7[Código del producto],$B1127,Tabla7[Tipo de movimiento],"SALIDA",Tabla7[Mes],I$5))</f>
        <v/>
      </c>
      <c r="J1127" s="39" t="str">
        <f>IF($B1127="","",-SUMIFS(Tabla7[Cantidad],Tabla7[Código del producto],$B1127,Tabla7[Tipo de movimiento],"SALIDA",Tabla7[Mes],J$5))</f>
        <v/>
      </c>
      <c r="K1127" s="39" t="str">
        <f>IF($B1127="","",-SUMIFS(Tabla7[Cantidad],Tabla7[Código del producto],$B1127,Tabla7[Tipo de movimiento],"SALIDA",Tabla7[Mes],K$5))</f>
        <v/>
      </c>
      <c r="L1127" s="39" t="str">
        <f>IF($B1127="","",-SUMIFS(Tabla7[Cantidad],Tabla7[Código del producto],$B1127,Tabla7[Tipo de movimiento],"SALIDA",Tabla7[Mes],L$5))</f>
        <v/>
      </c>
      <c r="M1127" s="39" t="str">
        <f>IF($B1127="","",-SUMIFS(Tabla7[Cantidad],Tabla7[Código del producto],$B1127,Tabla7[Tipo de movimiento],"SALIDA",Tabla7[Mes],M$5))</f>
        <v/>
      </c>
      <c r="N1127" s="39" t="str">
        <f>IF($B1127="","",-SUMIFS(Tabla7[Cantidad],Tabla7[Código del producto],$B1127,Tabla7[Tipo de movimiento],"SALIDA",Tabla7[Mes],N$5))</f>
        <v/>
      </c>
      <c r="O1127" s="39" t="str">
        <f>IF($B1127="","",-SUMIFS(Tabla7[Cantidad],Tabla7[Código del producto],$B1127,Tabla7[Tipo de movimiento],"SALIDA",Tabla7[Mes],O$5))</f>
        <v/>
      </c>
      <c r="P1127" s="39" t="str">
        <f>IF($B1127="","",-SUMIFS(Tabla7[Cantidad],Tabla7[Código del producto],$B1127,Tabla7[Tipo de movimiento],"SALIDA",Tabla7[Mes],P$5))</f>
        <v/>
      </c>
      <c r="Q1127" s="39" t="str">
        <f t="shared" si="51"/>
        <v/>
      </c>
      <c r="R1127" s="51" t="str">
        <f>IF($B1127="","",IFERROR(VLOOKUP($B1127,'ABC rotación'!$C:$G,5,0),"C"))</f>
        <v/>
      </c>
      <c r="S1127" s="41" t="str">
        <f t="shared" si="52"/>
        <v/>
      </c>
      <c r="T1127" s="40" t="str">
        <f t="shared" si="53"/>
        <v/>
      </c>
      <c r="U1127" s="23" t="str">
        <f>IF($B1127="","",VLOOKUP($T1127,Tablas!$X$14:$Y$17,2,1))</f>
        <v/>
      </c>
    </row>
    <row r="1128" spans="2:21" x14ac:dyDescent="0.2">
      <c r="B1128" s="1" t="str">
        <f>IF(Tablas!B1126="","",Tablas!B1126)</f>
        <v/>
      </c>
      <c r="C1128" s="1" t="str">
        <f>IF(Tablas!C1126="","",Tablas!C1126)</f>
        <v/>
      </c>
      <c r="D1128" s="1" t="str">
        <f>IF(Tablas!D1126="","",Tablas!D1126)</f>
        <v/>
      </c>
      <c r="E1128" s="1" t="str">
        <f>IF(Tablas!E1126="","",Tablas!E1126)</f>
        <v/>
      </c>
      <c r="F1128" s="1" t="str">
        <f>IF(Tablas!F1126="","",Tablas!F1126)</f>
        <v/>
      </c>
      <c r="G1128" s="1" t="str">
        <f>IF(Tablas!I1126="","",Tablas!I1126)</f>
        <v/>
      </c>
      <c r="H1128" s="1" t="s">
        <v>911</v>
      </c>
      <c r="I1128" s="39" t="str">
        <f>IF($B1128="","",-SUMIFS(Tabla7[Cantidad],Tabla7[Código del producto],$B1128,Tabla7[Tipo de movimiento],"SALIDA",Tabla7[Mes],I$5))</f>
        <v/>
      </c>
      <c r="J1128" s="39" t="str">
        <f>IF($B1128="","",-SUMIFS(Tabla7[Cantidad],Tabla7[Código del producto],$B1128,Tabla7[Tipo de movimiento],"SALIDA",Tabla7[Mes],J$5))</f>
        <v/>
      </c>
      <c r="K1128" s="39" t="str">
        <f>IF($B1128="","",-SUMIFS(Tabla7[Cantidad],Tabla7[Código del producto],$B1128,Tabla7[Tipo de movimiento],"SALIDA",Tabla7[Mes],K$5))</f>
        <v/>
      </c>
      <c r="L1128" s="39" t="str">
        <f>IF($B1128="","",-SUMIFS(Tabla7[Cantidad],Tabla7[Código del producto],$B1128,Tabla7[Tipo de movimiento],"SALIDA",Tabla7[Mes],L$5))</f>
        <v/>
      </c>
      <c r="M1128" s="39" t="str">
        <f>IF($B1128="","",-SUMIFS(Tabla7[Cantidad],Tabla7[Código del producto],$B1128,Tabla7[Tipo de movimiento],"SALIDA",Tabla7[Mes],M$5))</f>
        <v/>
      </c>
      <c r="N1128" s="39" t="str">
        <f>IF($B1128="","",-SUMIFS(Tabla7[Cantidad],Tabla7[Código del producto],$B1128,Tabla7[Tipo de movimiento],"SALIDA",Tabla7[Mes],N$5))</f>
        <v/>
      </c>
      <c r="O1128" s="39" t="str">
        <f>IF($B1128="","",-SUMIFS(Tabla7[Cantidad],Tabla7[Código del producto],$B1128,Tabla7[Tipo de movimiento],"SALIDA",Tabla7[Mes],O$5))</f>
        <v/>
      </c>
      <c r="P1128" s="39" t="str">
        <f>IF($B1128="","",-SUMIFS(Tabla7[Cantidad],Tabla7[Código del producto],$B1128,Tabla7[Tipo de movimiento],"SALIDA",Tabla7[Mes],P$5))</f>
        <v/>
      </c>
      <c r="Q1128" s="39" t="str">
        <f t="shared" si="51"/>
        <v/>
      </c>
      <c r="R1128" s="51" t="str">
        <f>IF($B1128="","",IFERROR(VLOOKUP($B1128,'ABC rotación'!$C:$G,5,0),"C"))</f>
        <v/>
      </c>
      <c r="S1128" s="41" t="str">
        <f t="shared" si="52"/>
        <v/>
      </c>
      <c r="T1128" s="40" t="str">
        <f t="shared" si="53"/>
        <v/>
      </c>
      <c r="U1128" s="23" t="str">
        <f>IF($B1128="","",VLOOKUP($T1128,Tablas!$X$14:$Y$17,2,1))</f>
        <v/>
      </c>
    </row>
    <row r="1129" spans="2:21" x14ac:dyDescent="0.2">
      <c r="B1129" s="1" t="str">
        <f>IF(Tablas!B1127="","",Tablas!B1127)</f>
        <v/>
      </c>
      <c r="C1129" s="1" t="str">
        <f>IF(Tablas!C1127="","",Tablas!C1127)</f>
        <v/>
      </c>
      <c r="D1129" s="1" t="str">
        <f>IF(Tablas!D1127="","",Tablas!D1127)</f>
        <v/>
      </c>
      <c r="E1129" s="1" t="str">
        <f>IF(Tablas!E1127="","",Tablas!E1127)</f>
        <v/>
      </c>
      <c r="F1129" s="1" t="str">
        <f>IF(Tablas!F1127="","",Tablas!F1127)</f>
        <v/>
      </c>
      <c r="G1129" s="1" t="str">
        <f>IF(Tablas!I1127="","",Tablas!I1127)</f>
        <v/>
      </c>
      <c r="H1129" s="1" t="s">
        <v>911</v>
      </c>
      <c r="I1129" s="39" t="str">
        <f>IF($B1129="","",-SUMIFS(Tabla7[Cantidad],Tabla7[Código del producto],$B1129,Tabla7[Tipo de movimiento],"SALIDA",Tabla7[Mes],I$5))</f>
        <v/>
      </c>
      <c r="J1129" s="39" t="str">
        <f>IF($B1129="","",-SUMIFS(Tabla7[Cantidad],Tabla7[Código del producto],$B1129,Tabla7[Tipo de movimiento],"SALIDA",Tabla7[Mes],J$5))</f>
        <v/>
      </c>
      <c r="K1129" s="39" t="str">
        <f>IF($B1129="","",-SUMIFS(Tabla7[Cantidad],Tabla7[Código del producto],$B1129,Tabla7[Tipo de movimiento],"SALIDA",Tabla7[Mes],K$5))</f>
        <v/>
      </c>
      <c r="L1129" s="39" t="str">
        <f>IF($B1129="","",-SUMIFS(Tabla7[Cantidad],Tabla7[Código del producto],$B1129,Tabla7[Tipo de movimiento],"SALIDA",Tabla7[Mes],L$5))</f>
        <v/>
      </c>
      <c r="M1129" s="39" t="str">
        <f>IF($B1129="","",-SUMIFS(Tabla7[Cantidad],Tabla7[Código del producto],$B1129,Tabla7[Tipo de movimiento],"SALIDA",Tabla7[Mes],M$5))</f>
        <v/>
      </c>
      <c r="N1129" s="39" t="str">
        <f>IF($B1129="","",-SUMIFS(Tabla7[Cantidad],Tabla7[Código del producto],$B1129,Tabla7[Tipo de movimiento],"SALIDA",Tabla7[Mes],N$5))</f>
        <v/>
      </c>
      <c r="O1129" s="39" t="str">
        <f>IF($B1129="","",-SUMIFS(Tabla7[Cantidad],Tabla7[Código del producto],$B1129,Tabla7[Tipo de movimiento],"SALIDA",Tabla7[Mes],O$5))</f>
        <v/>
      </c>
      <c r="P1129" s="39" t="str">
        <f>IF($B1129="","",-SUMIFS(Tabla7[Cantidad],Tabla7[Código del producto],$B1129,Tabla7[Tipo de movimiento],"SALIDA",Tabla7[Mes],P$5))</f>
        <v/>
      </c>
      <c r="Q1129" s="39" t="str">
        <f t="shared" si="51"/>
        <v/>
      </c>
      <c r="R1129" s="51" t="str">
        <f>IF($B1129="","",IFERROR(VLOOKUP($B1129,'ABC rotación'!$C:$G,5,0),"C"))</f>
        <v/>
      </c>
      <c r="S1129" s="41" t="str">
        <f t="shared" si="52"/>
        <v/>
      </c>
      <c r="T1129" s="40" t="str">
        <f t="shared" si="53"/>
        <v/>
      </c>
      <c r="U1129" s="23" t="str">
        <f>IF($B1129="","",VLOOKUP($T1129,Tablas!$X$14:$Y$17,2,1))</f>
        <v/>
      </c>
    </row>
    <row r="1130" spans="2:21" x14ac:dyDescent="0.2">
      <c r="B1130" s="1" t="str">
        <f>IF(Tablas!B1128="","",Tablas!B1128)</f>
        <v/>
      </c>
      <c r="C1130" s="1" t="str">
        <f>IF(Tablas!C1128="","",Tablas!C1128)</f>
        <v/>
      </c>
      <c r="D1130" s="1" t="str">
        <f>IF(Tablas!D1128="","",Tablas!D1128)</f>
        <v/>
      </c>
      <c r="E1130" s="1" t="str">
        <f>IF(Tablas!E1128="","",Tablas!E1128)</f>
        <v/>
      </c>
      <c r="F1130" s="1" t="str">
        <f>IF(Tablas!F1128="","",Tablas!F1128)</f>
        <v/>
      </c>
      <c r="G1130" s="1" t="str">
        <f>IF(Tablas!I1128="","",Tablas!I1128)</f>
        <v/>
      </c>
      <c r="H1130" s="1" t="s">
        <v>911</v>
      </c>
      <c r="I1130" s="39" t="str">
        <f>IF($B1130="","",-SUMIFS(Tabla7[Cantidad],Tabla7[Código del producto],$B1130,Tabla7[Tipo de movimiento],"SALIDA",Tabla7[Mes],I$5))</f>
        <v/>
      </c>
      <c r="J1130" s="39" t="str">
        <f>IF($B1130="","",-SUMIFS(Tabla7[Cantidad],Tabla7[Código del producto],$B1130,Tabla7[Tipo de movimiento],"SALIDA",Tabla7[Mes],J$5))</f>
        <v/>
      </c>
      <c r="K1130" s="39" t="str">
        <f>IF($B1130="","",-SUMIFS(Tabla7[Cantidad],Tabla7[Código del producto],$B1130,Tabla7[Tipo de movimiento],"SALIDA",Tabla7[Mes],K$5))</f>
        <v/>
      </c>
      <c r="L1130" s="39" t="str">
        <f>IF($B1130="","",-SUMIFS(Tabla7[Cantidad],Tabla7[Código del producto],$B1130,Tabla7[Tipo de movimiento],"SALIDA",Tabla7[Mes],L$5))</f>
        <v/>
      </c>
      <c r="M1130" s="39" t="str">
        <f>IF($B1130="","",-SUMIFS(Tabla7[Cantidad],Tabla7[Código del producto],$B1130,Tabla7[Tipo de movimiento],"SALIDA",Tabla7[Mes],M$5))</f>
        <v/>
      </c>
      <c r="N1130" s="39" t="str">
        <f>IF($B1130="","",-SUMIFS(Tabla7[Cantidad],Tabla7[Código del producto],$B1130,Tabla7[Tipo de movimiento],"SALIDA",Tabla7[Mes],N$5))</f>
        <v/>
      </c>
      <c r="O1130" s="39" t="str">
        <f>IF($B1130="","",-SUMIFS(Tabla7[Cantidad],Tabla7[Código del producto],$B1130,Tabla7[Tipo de movimiento],"SALIDA",Tabla7[Mes],O$5))</f>
        <v/>
      </c>
      <c r="P1130" s="39" t="str">
        <f>IF($B1130="","",-SUMIFS(Tabla7[Cantidad],Tabla7[Código del producto],$B1130,Tabla7[Tipo de movimiento],"SALIDA",Tabla7[Mes],P$5))</f>
        <v/>
      </c>
      <c r="Q1130" s="39" t="str">
        <f t="shared" si="51"/>
        <v/>
      </c>
      <c r="R1130" s="51" t="str">
        <f>IF($B1130="","",IFERROR(VLOOKUP($B1130,'ABC rotación'!$C:$G,5,0),"C"))</f>
        <v/>
      </c>
      <c r="S1130" s="41" t="str">
        <f t="shared" si="52"/>
        <v/>
      </c>
      <c r="T1130" s="40" t="str">
        <f t="shared" si="53"/>
        <v/>
      </c>
      <c r="U1130" s="23" t="str">
        <f>IF($B1130="","",VLOOKUP($T1130,Tablas!$X$14:$Y$17,2,1))</f>
        <v/>
      </c>
    </row>
    <row r="1131" spans="2:21" x14ac:dyDescent="0.2">
      <c r="B1131" s="1" t="str">
        <f>IF(Tablas!B1129="","",Tablas!B1129)</f>
        <v/>
      </c>
      <c r="C1131" s="1" t="str">
        <f>IF(Tablas!C1129="","",Tablas!C1129)</f>
        <v/>
      </c>
      <c r="D1131" s="1" t="str">
        <f>IF(Tablas!D1129="","",Tablas!D1129)</f>
        <v/>
      </c>
      <c r="E1131" s="1" t="str">
        <f>IF(Tablas!E1129="","",Tablas!E1129)</f>
        <v/>
      </c>
      <c r="F1131" s="1" t="str">
        <f>IF(Tablas!F1129="","",Tablas!F1129)</f>
        <v/>
      </c>
      <c r="G1131" s="1" t="str">
        <f>IF(Tablas!I1129="","",Tablas!I1129)</f>
        <v/>
      </c>
      <c r="H1131" s="1" t="s">
        <v>911</v>
      </c>
      <c r="I1131" s="39" t="str">
        <f>IF($B1131="","",-SUMIFS(Tabla7[Cantidad],Tabla7[Código del producto],$B1131,Tabla7[Tipo de movimiento],"SALIDA",Tabla7[Mes],I$5))</f>
        <v/>
      </c>
      <c r="J1131" s="39" t="str">
        <f>IF($B1131="","",-SUMIFS(Tabla7[Cantidad],Tabla7[Código del producto],$B1131,Tabla7[Tipo de movimiento],"SALIDA",Tabla7[Mes],J$5))</f>
        <v/>
      </c>
      <c r="K1131" s="39" t="str">
        <f>IF($B1131="","",-SUMIFS(Tabla7[Cantidad],Tabla7[Código del producto],$B1131,Tabla7[Tipo de movimiento],"SALIDA",Tabla7[Mes],K$5))</f>
        <v/>
      </c>
      <c r="L1131" s="39" t="str">
        <f>IF($B1131="","",-SUMIFS(Tabla7[Cantidad],Tabla7[Código del producto],$B1131,Tabla7[Tipo de movimiento],"SALIDA",Tabla7[Mes],L$5))</f>
        <v/>
      </c>
      <c r="M1131" s="39" t="str">
        <f>IF($B1131="","",-SUMIFS(Tabla7[Cantidad],Tabla7[Código del producto],$B1131,Tabla7[Tipo de movimiento],"SALIDA",Tabla7[Mes],M$5))</f>
        <v/>
      </c>
      <c r="N1131" s="39" t="str">
        <f>IF($B1131="","",-SUMIFS(Tabla7[Cantidad],Tabla7[Código del producto],$B1131,Tabla7[Tipo de movimiento],"SALIDA",Tabla7[Mes],N$5))</f>
        <v/>
      </c>
      <c r="O1131" s="39" t="str">
        <f>IF($B1131="","",-SUMIFS(Tabla7[Cantidad],Tabla7[Código del producto],$B1131,Tabla7[Tipo de movimiento],"SALIDA",Tabla7[Mes],O$5))</f>
        <v/>
      </c>
      <c r="P1131" s="39" t="str">
        <f>IF($B1131="","",-SUMIFS(Tabla7[Cantidad],Tabla7[Código del producto],$B1131,Tabla7[Tipo de movimiento],"SALIDA",Tabla7[Mes],P$5))</f>
        <v/>
      </c>
      <c r="Q1131" s="39" t="str">
        <f t="shared" si="51"/>
        <v/>
      </c>
      <c r="R1131" s="51" t="str">
        <f>IF($B1131="","",IFERROR(VLOOKUP($B1131,'ABC rotación'!$C:$G,5,0),"C"))</f>
        <v/>
      </c>
      <c r="S1131" s="41" t="str">
        <f t="shared" si="52"/>
        <v/>
      </c>
      <c r="T1131" s="40" t="str">
        <f t="shared" si="53"/>
        <v/>
      </c>
      <c r="U1131" s="23" t="str">
        <f>IF($B1131="","",VLOOKUP($T1131,Tablas!$X$14:$Y$17,2,1))</f>
        <v/>
      </c>
    </row>
    <row r="1132" spans="2:21" x14ac:dyDescent="0.2">
      <c r="B1132" s="1" t="str">
        <f>IF(Tablas!B1130="","",Tablas!B1130)</f>
        <v/>
      </c>
      <c r="C1132" s="1" t="str">
        <f>IF(Tablas!C1130="","",Tablas!C1130)</f>
        <v/>
      </c>
      <c r="D1132" s="1" t="str">
        <f>IF(Tablas!D1130="","",Tablas!D1130)</f>
        <v/>
      </c>
      <c r="E1132" s="1" t="str">
        <f>IF(Tablas!E1130="","",Tablas!E1130)</f>
        <v/>
      </c>
      <c r="F1132" s="1" t="str">
        <f>IF(Tablas!F1130="","",Tablas!F1130)</f>
        <v/>
      </c>
      <c r="G1132" s="1" t="str">
        <f>IF(Tablas!I1130="","",Tablas!I1130)</f>
        <v/>
      </c>
      <c r="H1132" s="1" t="s">
        <v>911</v>
      </c>
      <c r="I1132" s="39" t="str">
        <f>IF($B1132="","",-SUMIFS(Tabla7[Cantidad],Tabla7[Código del producto],$B1132,Tabla7[Tipo de movimiento],"SALIDA",Tabla7[Mes],I$5))</f>
        <v/>
      </c>
      <c r="J1132" s="39" t="str">
        <f>IF($B1132="","",-SUMIFS(Tabla7[Cantidad],Tabla7[Código del producto],$B1132,Tabla7[Tipo de movimiento],"SALIDA",Tabla7[Mes],J$5))</f>
        <v/>
      </c>
      <c r="K1132" s="39" t="str">
        <f>IF($B1132="","",-SUMIFS(Tabla7[Cantidad],Tabla7[Código del producto],$B1132,Tabla7[Tipo de movimiento],"SALIDA",Tabla7[Mes],K$5))</f>
        <v/>
      </c>
      <c r="L1132" s="39" t="str">
        <f>IF($B1132="","",-SUMIFS(Tabla7[Cantidad],Tabla7[Código del producto],$B1132,Tabla7[Tipo de movimiento],"SALIDA",Tabla7[Mes],L$5))</f>
        <v/>
      </c>
      <c r="M1132" s="39" t="str">
        <f>IF($B1132="","",-SUMIFS(Tabla7[Cantidad],Tabla7[Código del producto],$B1132,Tabla7[Tipo de movimiento],"SALIDA",Tabla7[Mes],M$5))</f>
        <v/>
      </c>
      <c r="N1132" s="39" t="str">
        <f>IF($B1132="","",-SUMIFS(Tabla7[Cantidad],Tabla7[Código del producto],$B1132,Tabla7[Tipo de movimiento],"SALIDA",Tabla7[Mes],N$5))</f>
        <v/>
      </c>
      <c r="O1132" s="39" t="str">
        <f>IF($B1132="","",-SUMIFS(Tabla7[Cantidad],Tabla7[Código del producto],$B1132,Tabla7[Tipo de movimiento],"SALIDA",Tabla7[Mes],O$5))</f>
        <v/>
      </c>
      <c r="P1132" s="39" t="str">
        <f>IF($B1132="","",-SUMIFS(Tabla7[Cantidad],Tabla7[Código del producto],$B1132,Tabla7[Tipo de movimiento],"SALIDA",Tabla7[Mes],P$5))</f>
        <v/>
      </c>
      <c r="Q1132" s="39" t="str">
        <f t="shared" si="51"/>
        <v/>
      </c>
      <c r="R1132" s="51" t="str">
        <f>IF($B1132="","",IFERROR(VLOOKUP($B1132,'ABC rotación'!$C:$G,5,0),"C"))</f>
        <v/>
      </c>
      <c r="S1132" s="41" t="str">
        <f t="shared" si="52"/>
        <v/>
      </c>
      <c r="T1132" s="40" t="str">
        <f t="shared" si="53"/>
        <v/>
      </c>
      <c r="U1132" s="23" t="str">
        <f>IF($B1132="","",VLOOKUP($T1132,Tablas!$X$14:$Y$17,2,1))</f>
        <v/>
      </c>
    </row>
    <row r="1133" spans="2:21" x14ac:dyDescent="0.2">
      <c r="B1133" s="1" t="str">
        <f>IF(Tablas!B1131="","",Tablas!B1131)</f>
        <v/>
      </c>
      <c r="C1133" s="1" t="str">
        <f>IF(Tablas!C1131="","",Tablas!C1131)</f>
        <v/>
      </c>
      <c r="D1133" s="1" t="str">
        <f>IF(Tablas!D1131="","",Tablas!D1131)</f>
        <v/>
      </c>
      <c r="E1133" s="1" t="str">
        <f>IF(Tablas!E1131="","",Tablas!E1131)</f>
        <v/>
      </c>
      <c r="F1133" s="1" t="str">
        <f>IF(Tablas!F1131="","",Tablas!F1131)</f>
        <v/>
      </c>
      <c r="G1133" s="1" t="str">
        <f>IF(Tablas!I1131="","",Tablas!I1131)</f>
        <v/>
      </c>
      <c r="H1133" s="1" t="s">
        <v>911</v>
      </c>
      <c r="I1133" s="39" t="str">
        <f>IF($B1133="","",-SUMIFS(Tabla7[Cantidad],Tabla7[Código del producto],$B1133,Tabla7[Tipo de movimiento],"SALIDA",Tabla7[Mes],I$5))</f>
        <v/>
      </c>
      <c r="J1133" s="39" t="str">
        <f>IF($B1133="","",-SUMIFS(Tabla7[Cantidad],Tabla7[Código del producto],$B1133,Tabla7[Tipo de movimiento],"SALIDA",Tabla7[Mes],J$5))</f>
        <v/>
      </c>
      <c r="K1133" s="39" t="str">
        <f>IF($B1133="","",-SUMIFS(Tabla7[Cantidad],Tabla7[Código del producto],$B1133,Tabla7[Tipo de movimiento],"SALIDA",Tabla7[Mes],K$5))</f>
        <v/>
      </c>
      <c r="L1133" s="39" t="str">
        <f>IF($B1133="","",-SUMIFS(Tabla7[Cantidad],Tabla7[Código del producto],$B1133,Tabla7[Tipo de movimiento],"SALIDA",Tabla7[Mes],L$5))</f>
        <v/>
      </c>
      <c r="M1133" s="39" t="str">
        <f>IF($B1133="","",-SUMIFS(Tabla7[Cantidad],Tabla7[Código del producto],$B1133,Tabla7[Tipo de movimiento],"SALIDA",Tabla7[Mes],M$5))</f>
        <v/>
      </c>
      <c r="N1133" s="39" t="str">
        <f>IF($B1133="","",-SUMIFS(Tabla7[Cantidad],Tabla7[Código del producto],$B1133,Tabla7[Tipo de movimiento],"SALIDA",Tabla7[Mes],N$5))</f>
        <v/>
      </c>
      <c r="O1133" s="39" t="str">
        <f>IF($B1133="","",-SUMIFS(Tabla7[Cantidad],Tabla7[Código del producto],$B1133,Tabla7[Tipo de movimiento],"SALIDA",Tabla7[Mes],O$5))</f>
        <v/>
      </c>
      <c r="P1133" s="39" t="str">
        <f>IF($B1133="","",-SUMIFS(Tabla7[Cantidad],Tabla7[Código del producto],$B1133,Tabla7[Tipo de movimiento],"SALIDA",Tabla7[Mes],P$5))</f>
        <v/>
      </c>
      <c r="Q1133" s="39" t="str">
        <f t="shared" si="51"/>
        <v/>
      </c>
      <c r="R1133" s="51" t="str">
        <f>IF($B1133="","",IFERROR(VLOOKUP($B1133,'ABC rotación'!$C:$G,5,0),"C"))</f>
        <v/>
      </c>
      <c r="S1133" s="41" t="str">
        <f t="shared" si="52"/>
        <v/>
      </c>
      <c r="T1133" s="40" t="str">
        <f t="shared" si="53"/>
        <v/>
      </c>
      <c r="U1133" s="23" t="str">
        <f>IF($B1133="","",VLOOKUP($T1133,Tablas!$X$14:$Y$17,2,1))</f>
        <v/>
      </c>
    </row>
    <row r="1134" spans="2:21" x14ac:dyDescent="0.2">
      <c r="B1134" s="1" t="str">
        <f>IF(Tablas!B1132="","",Tablas!B1132)</f>
        <v/>
      </c>
      <c r="C1134" s="1" t="str">
        <f>IF(Tablas!C1132="","",Tablas!C1132)</f>
        <v/>
      </c>
      <c r="D1134" s="1" t="str">
        <f>IF(Tablas!D1132="","",Tablas!D1132)</f>
        <v/>
      </c>
      <c r="E1134" s="1" t="str">
        <f>IF(Tablas!E1132="","",Tablas!E1132)</f>
        <v/>
      </c>
      <c r="F1134" s="1" t="str">
        <f>IF(Tablas!F1132="","",Tablas!F1132)</f>
        <v/>
      </c>
      <c r="G1134" s="1" t="str">
        <f>IF(Tablas!I1132="","",Tablas!I1132)</f>
        <v/>
      </c>
      <c r="H1134" s="1" t="s">
        <v>911</v>
      </c>
      <c r="I1134" s="39" t="str">
        <f>IF($B1134="","",-SUMIFS(Tabla7[Cantidad],Tabla7[Código del producto],$B1134,Tabla7[Tipo de movimiento],"SALIDA",Tabla7[Mes],I$5))</f>
        <v/>
      </c>
      <c r="J1134" s="39" t="str">
        <f>IF($B1134="","",-SUMIFS(Tabla7[Cantidad],Tabla7[Código del producto],$B1134,Tabla7[Tipo de movimiento],"SALIDA",Tabla7[Mes],J$5))</f>
        <v/>
      </c>
      <c r="K1134" s="39" t="str">
        <f>IF($B1134="","",-SUMIFS(Tabla7[Cantidad],Tabla7[Código del producto],$B1134,Tabla7[Tipo de movimiento],"SALIDA",Tabla7[Mes],K$5))</f>
        <v/>
      </c>
      <c r="L1134" s="39" t="str">
        <f>IF($B1134="","",-SUMIFS(Tabla7[Cantidad],Tabla7[Código del producto],$B1134,Tabla7[Tipo de movimiento],"SALIDA",Tabla7[Mes],L$5))</f>
        <v/>
      </c>
      <c r="M1134" s="39" t="str">
        <f>IF($B1134="","",-SUMIFS(Tabla7[Cantidad],Tabla7[Código del producto],$B1134,Tabla7[Tipo de movimiento],"SALIDA",Tabla7[Mes],M$5))</f>
        <v/>
      </c>
      <c r="N1134" s="39" t="str">
        <f>IF($B1134="","",-SUMIFS(Tabla7[Cantidad],Tabla7[Código del producto],$B1134,Tabla7[Tipo de movimiento],"SALIDA",Tabla7[Mes],N$5))</f>
        <v/>
      </c>
      <c r="O1134" s="39" t="str">
        <f>IF($B1134="","",-SUMIFS(Tabla7[Cantidad],Tabla7[Código del producto],$B1134,Tabla7[Tipo de movimiento],"SALIDA",Tabla7[Mes],O$5))</f>
        <v/>
      </c>
      <c r="P1134" s="39" t="str">
        <f>IF($B1134="","",-SUMIFS(Tabla7[Cantidad],Tabla7[Código del producto],$B1134,Tabla7[Tipo de movimiento],"SALIDA",Tabla7[Mes],P$5))</f>
        <v/>
      </c>
      <c r="Q1134" s="39" t="str">
        <f t="shared" si="51"/>
        <v/>
      </c>
      <c r="R1134" s="51" t="str">
        <f>IF($B1134="","",IFERROR(VLOOKUP($B1134,'ABC rotación'!$C:$G,5,0),"C"))</f>
        <v/>
      </c>
      <c r="S1134" s="41" t="str">
        <f t="shared" si="52"/>
        <v/>
      </c>
      <c r="T1134" s="40" t="str">
        <f t="shared" si="53"/>
        <v/>
      </c>
      <c r="U1134" s="23" t="str">
        <f>IF($B1134="","",VLOOKUP($T1134,Tablas!$X$14:$Y$17,2,1))</f>
        <v/>
      </c>
    </row>
    <row r="1135" spans="2:21" x14ac:dyDescent="0.2">
      <c r="B1135" s="1" t="str">
        <f>IF(Tablas!B1133="","",Tablas!B1133)</f>
        <v/>
      </c>
      <c r="C1135" s="1" t="str">
        <f>IF(Tablas!C1133="","",Tablas!C1133)</f>
        <v/>
      </c>
      <c r="D1135" s="1" t="str">
        <f>IF(Tablas!D1133="","",Tablas!D1133)</f>
        <v/>
      </c>
      <c r="E1135" s="1" t="str">
        <f>IF(Tablas!E1133="","",Tablas!E1133)</f>
        <v/>
      </c>
      <c r="F1135" s="1" t="str">
        <f>IF(Tablas!F1133="","",Tablas!F1133)</f>
        <v/>
      </c>
      <c r="G1135" s="1" t="str">
        <f>IF(Tablas!I1133="","",Tablas!I1133)</f>
        <v/>
      </c>
      <c r="H1135" s="1" t="s">
        <v>911</v>
      </c>
      <c r="I1135" s="39" t="str">
        <f>IF($B1135="","",-SUMIFS(Tabla7[Cantidad],Tabla7[Código del producto],$B1135,Tabla7[Tipo de movimiento],"SALIDA",Tabla7[Mes],I$5))</f>
        <v/>
      </c>
      <c r="J1135" s="39" t="str">
        <f>IF($B1135="","",-SUMIFS(Tabla7[Cantidad],Tabla7[Código del producto],$B1135,Tabla7[Tipo de movimiento],"SALIDA",Tabla7[Mes],J$5))</f>
        <v/>
      </c>
      <c r="K1135" s="39" t="str">
        <f>IF($B1135="","",-SUMIFS(Tabla7[Cantidad],Tabla7[Código del producto],$B1135,Tabla7[Tipo de movimiento],"SALIDA",Tabla7[Mes],K$5))</f>
        <v/>
      </c>
      <c r="L1135" s="39" t="str">
        <f>IF($B1135="","",-SUMIFS(Tabla7[Cantidad],Tabla7[Código del producto],$B1135,Tabla7[Tipo de movimiento],"SALIDA",Tabla7[Mes],L$5))</f>
        <v/>
      </c>
      <c r="M1135" s="39" t="str">
        <f>IF($B1135="","",-SUMIFS(Tabla7[Cantidad],Tabla7[Código del producto],$B1135,Tabla7[Tipo de movimiento],"SALIDA",Tabla7[Mes],M$5))</f>
        <v/>
      </c>
      <c r="N1135" s="39" t="str">
        <f>IF($B1135="","",-SUMIFS(Tabla7[Cantidad],Tabla7[Código del producto],$B1135,Tabla7[Tipo de movimiento],"SALIDA",Tabla7[Mes],N$5))</f>
        <v/>
      </c>
      <c r="O1135" s="39" t="str">
        <f>IF($B1135="","",-SUMIFS(Tabla7[Cantidad],Tabla7[Código del producto],$B1135,Tabla7[Tipo de movimiento],"SALIDA",Tabla7[Mes],O$5))</f>
        <v/>
      </c>
      <c r="P1135" s="39" t="str">
        <f>IF($B1135="","",-SUMIFS(Tabla7[Cantidad],Tabla7[Código del producto],$B1135,Tabla7[Tipo de movimiento],"SALIDA",Tabla7[Mes],P$5))</f>
        <v/>
      </c>
      <c r="Q1135" s="39" t="str">
        <f t="shared" si="51"/>
        <v/>
      </c>
      <c r="R1135" s="51" t="str">
        <f>IF($B1135="","",IFERROR(VLOOKUP($B1135,'ABC rotación'!$C:$G,5,0),"C"))</f>
        <v/>
      </c>
      <c r="S1135" s="41" t="str">
        <f t="shared" si="52"/>
        <v/>
      </c>
      <c r="T1135" s="40" t="str">
        <f t="shared" si="53"/>
        <v/>
      </c>
      <c r="U1135" s="23" t="str">
        <f>IF($B1135="","",VLOOKUP($T1135,Tablas!$X$14:$Y$17,2,1))</f>
        <v/>
      </c>
    </row>
    <row r="1136" spans="2:21" x14ac:dyDescent="0.2">
      <c r="B1136" s="1" t="str">
        <f>IF(Tablas!B1134="","",Tablas!B1134)</f>
        <v/>
      </c>
      <c r="C1136" s="1" t="str">
        <f>IF(Tablas!C1134="","",Tablas!C1134)</f>
        <v/>
      </c>
      <c r="D1136" s="1" t="str">
        <f>IF(Tablas!D1134="","",Tablas!D1134)</f>
        <v/>
      </c>
      <c r="E1136" s="1" t="str">
        <f>IF(Tablas!E1134="","",Tablas!E1134)</f>
        <v/>
      </c>
      <c r="F1136" s="1" t="str">
        <f>IF(Tablas!F1134="","",Tablas!F1134)</f>
        <v/>
      </c>
      <c r="G1136" s="1" t="str">
        <f>IF(Tablas!I1134="","",Tablas!I1134)</f>
        <v/>
      </c>
      <c r="H1136" s="1" t="s">
        <v>911</v>
      </c>
      <c r="I1136" s="39" t="str">
        <f>IF($B1136="","",-SUMIFS(Tabla7[Cantidad],Tabla7[Código del producto],$B1136,Tabla7[Tipo de movimiento],"SALIDA",Tabla7[Mes],I$5))</f>
        <v/>
      </c>
      <c r="J1136" s="39" t="str">
        <f>IF($B1136="","",-SUMIFS(Tabla7[Cantidad],Tabla7[Código del producto],$B1136,Tabla7[Tipo de movimiento],"SALIDA",Tabla7[Mes],J$5))</f>
        <v/>
      </c>
      <c r="K1136" s="39" t="str">
        <f>IF($B1136="","",-SUMIFS(Tabla7[Cantidad],Tabla7[Código del producto],$B1136,Tabla7[Tipo de movimiento],"SALIDA",Tabla7[Mes],K$5))</f>
        <v/>
      </c>
      <c r="L1136" s="39" t="str">
        <f>IF($B1136="","",-SUMIFS(Tabla7[Cantidad],Tabla7[Código del producto],$B1136,Tabla7[Tipo de movimiento],"SALIDA",Tabla7[Mes],L$5))</f>
        <v/>
      </c>
      <c r="M1136" s="39" t="str">
        <f>IF($B1136="","",-SUMIFS(Tabla7[Cantidad],Tabla7[Código del producto],$B1136,Tabla7[Tipo de movimiento],"SALIDA",Tabla7[Mes],M$5))</f>
        <v/>
      </c>
      <c r="N1136" s="39" t="str">
        <f>IF($B1136="","",-SUMIFS(Tabla7[Cantidad],Tabla7[Código del producto],$B1136,Tabla7[Tipo de movimiento],"SALIDA",Tabla7[Mes],N$5))</f>
        <v/>
      </c>
      <c r="O1136" s="39" t="str">
        <f>IF($B1136="","",-SUMIFS(Tabla7[Cantidad],Tabla7[Código del producto],$B1136,Tabla7[Tipo de movimiento],"SALIDA",Tabla7[Mes],O$5))</f>
        <v/>
      </c>
      <c r="P1136" s="39" t="str">
        <f>IF($B1136="","",-SUMIFS(Tabla7[Cantidad],Tabla7[Código del producto],$B1136,Tabla7[Tipo de movimiento],"SALIDA",Tabla7[Mes],P$5))</f>
        <v/>
      </c>
      <c r="Q1136" s="39" t="str">
        <f t="shared" si="51"/>
        <v/>
      </c>
      <c r="R1136" s="51" t="str">
        <f>IF($B1136="","",IFERROR(VLOOKUP($B1136,'ABC rotación'!$C:$G,5,0),"C"))</f>
        <v/>
      </c>
      <c r="S1136" s="41" t="str">
        <f t="shared" si="52"/>
        <v/>
      </c>
      <c r="T1136" s="40" t="str">
        <f t="shared" si="53"/>
        <v/>
      </c>
      <c r="U1136" s="23" t="str">
        <f>IF($B1136="","",VLOOKUP($T1136,Tablas!$X$14:$Y$17,2,1))</f>
        <v/>
      </c>
    </row>
    <row r="1137" spans="2:21" x14ac:dyDescent="0.2">
      <c r="B1137" s="1" t="str">
        <f>IF(Tablas!B1135="","",Tablas!B1135)</f>
        <v/>
      </c>
      <c r="C1137" s="1" t="str">
        <f>IF(Tablas!C1135="","",Tablas!C1135)</f>
        <v/>
      </c>
      <c r="D1137" s="1" t="str">
        <f>IF(Tablas!D1135="","",Tablas!D1135)</f>
        <v/>
      </c>
      <c r="E1137" s="1" t="str">
        <f>IF(Tablas!E1135="","",Tablas!E1135)</f>
        <v/>
      </c>
      <c r="F1137" s="1" t="str">
        <f>IF(Tablas!F1135="","",Tablas!F1135)</f>
        <v/>
      </c>
      <c r="G1137" s="1" t="str">
        <f>IF(Tablas!I1135="","",Tablas!I1135)</f>
        <v/>
      </c>
      <c r="H1137" s="1" t="s">
        <v>911</v>
      </c>
      <c r="I1137" s="39" t="str">
        <f>IF($B1137="","",-SUMIFS(Tabla7[Cantidad],Tabla7[Código del producto],$B1137,Tabla7[Tipo de movimiento],"SALIDA",Tabla7[Mes],I$5))</f>
        <v/>
      </c>
      <c r="J1137" s="39" t="str">
        <f>IF($B1137="","",-SUMIFS(Tabla7[Cantidad],Tabla7[Código del producto],$B1137,Tabla7[Tipo de movimiento],"SALIDA",Tabla7[Mes],J$5))</f>
        <v/>
      </c>
      <c r="K1137" s="39" t="str">
        <f>IF($B1137="","",-SUMIFS(Tabla7[Cantidad],Tabla7[Código del producto],$B1137,Tabla7[Tipo de movimiento],"SALIDA",Tabla7[Mes],K$5))</f>
        <v/>
      </c>
      <c r="L1137" s="39" t="str">
        <f>IF($B1137="","",-SUMIFS(Tabla7[Cantidad],Tabla7[Código del producto],$B1137,Tabla7[Tipo de movimiento],"SALIDA",Tabla7[Mes],L$5))</f>
        <v/>
      </c>
      <c r="M1137" s="39" t="str">
        <f>IF($B1137="","",-SUMIFS(Tabla7[Cantidad],Tabla7[Código del producto],$B1137,Tabla7[Tipo de movimiento],"SALIDA",Tabla7[Mes],M$5))</f>
        <v/>
      </c>
      <c r="N1137" s="39" t="str">
        <f>IF($B1137="","",-SUMIFS(Tabla7[Cantidad],Tabla7[Código del producto],$B1137,Tabla7[Tipo de movimiento],"SALIDA",Tabla7[Mes],N$5))</f>
        <v/>
      </c>
      <c r="O1137" s="39" t="str">
        <f>IF($B1137="","",-SUMIFS(Tabla7[Cantidad],Tabla7[Código del producto],$B1137,Tabla7[Tipo de movimiento],"SALIDA",Tabla7[Mes],O$5))</f>
        <v/>
      </c>
      <c r="P1137" s="39" t="str">
        <f>IF($B1137="","",-SUMIFS(Tabla7[Cantidad],Tabla7[Código del producto],$B1137,Tabla7[Tipo de movimiento],"SALIDA",Tabla7[Mes],P$5))</f>
        <v/>
      </c>
      <c r="Q1137" s="39" t="str">
        <f t="shared" si="51"/>
        <v/>
      </c>
      <c r="R1137" s="51" t="str">
        <f>IF($B1137="","",IFERROR(VLOOKUP($B1137,'ABC rotación'!$C:$G,5,0),"C"))</f>
        <v/>
      </c>
      <c r="S1137" s="41" t="str">
        <f t="shared" si="52"/>
        <v/>
      </c>
      <c r="T1137" s="40" t="str">
        <f t="shared" si="53"/>
        <v/>
      </c>
      <c r="U1137" s="23" t="str">
        <f>IF($B1137="","",VLOOKUP($T1137,Tablas!$X$14:$Y$17,2,1))</f>
        <v/>
      </c>
    </row>
    <row r="1138" spans="2:21" x14ac:dyDescent="0.2">
      <c r="B1138" s="1" t="str">
        <f>IF(Tablas!B1136="","",Tablas!B1136)</f>
        <v/>
      </c>
      <c r="C1138" s="1" t="str">
        <f>IF(Tablas!C1136="","",Tablas!C1136)</f>
        <v/>
      </c>
      <c r="D1138" s="1" t="str">
        <f>IF(Tablas!D1136="","",Tablas!D1136)</f>
        <v/>
      </c>
      <c r="E1138" s="1" t="str">
        <f>IF(Tablas!E1136="","",Tablas!E1136)</f>
        <v/>
      </c>
      <c r="F1138" s="1" t="str">
        <f>IF(Tablas!F1136="","",Tablas!F1136)</f>
        <v/>
      </c>
      <c r="G1138" s="1" t="str">
        <f>IF(Tablas!I1136="","",Tablas!I1136)</f>
        <v/>
      </c>
      <c r="H1138" s="1" t="s">
        <v>911</v>
      </c>
      <c r="I1138" s="39" t="str">
        <f>IF($B1138="","",-SUMIFS(Tabla7[Cantidad],Tabla7[Código del producto],$B1138,Tabla7[Tipo de movimiento],"SALIDA",Tabla7[Mes],I$5))</f>
        <v/>
      </c>
      <c r="J1138" s="39" t="str">
        <f>IF($B1138="","",-SUMIFS(Tabla7[Cantidad],Tabla7[Código del producto],$B1138,Tabla7[Tipo de movimiento],"SALIDA",Tabla7[Mes],J$5))</f>
        <v/>
      </c>
      <c r="K1138" s="39" t="str">
        <f>IF($B1138="","",-SUMIFS(Tabla7[Cantidad],Tabla7[Código del producto],$B1138,Tabla7[Tipo de movimiento],"SALIDA",Tabla7[Mes],K$5))</f>
        <v/>
      </c>
      <c r="L1138" s="39" t="str">
        <f>IF($B1138="","",-SUMIFS(Tabla7[Cantidad],Tabla7[Código del producto],$B1138,Tabla7[Tipo de movimiento],"SALIDA",Tabla7[Mes],L$5))</f>
        <v/>
      </c>
      <c r="M1138" s="39" t="str">
        <f>IF($B1138="","",-SUMIFS(Tabla7[Cantidad],Tabla7[Código del producto],$B1138,Tabla7[Tipo de movimiento],"SALIDA",Tabla7[Mes],M$5))</f>
        <v/>
      </c>
      <c r="N1138" s="39" t="str">
        <f>IF($B1138="","",-SUMIFS(Tabla7[Cantidad],Tabla7[Código del producto],$B1138,Tabla7[Tipo de movimiento],"SALIDA",Tabla7[Mes],N$5))</f>
        <v/>
      </c>
      <c r="O1138" s="39" t="str">
        <f>IF($B1138="","",-SUMIFS(Tabla7[Cantidad],Tabla7[Código del producto],$B1138,Tabla7[Tipo de movimiento],"SALIDA",Tabla7[Mes],O$5))</f>
        <v/>
      </c>
      <c r="P1138" s="39" t="str">
        <f>IF($B1138="","",-SUMIFS(Tabla7[Cantidad],Tabla7[Código del producto],$B1138,Tabla7[Tipo de movimiento],"SALIDA",Tabla7[Mes],P$5))</f>
        <v/>
      </c>
      <c r="Q1138" s="39" t="str">
        <f t="shared" si="51"/>
        <v/>
      </c>
      <c r="R1138" s="51" t="str">
        <f>IF($B1138="","",IFERROR(VLOOKUP($B1138,'ABC rotación'!$C:$G,5,0),"C"))</f>
        <v/>
      </c>
      <c r="S1138" s="41" t="str">
        <f t="shared" si="52"/>
        <v/>
      </c>
      <c r="T1138" s="40" t="str">
        <f t="shared" si="53"/>
        <v/>
      </c>
      <c r="U1138" s="23" t="str">
        <f>IF($B1138="","",VLOOKUP($T1138,Tablas!$X$14:$Y$17,2,1))</f>
        <v/>
      </c>
    </row>
    <row r="1139" spans="2:21" x14ac:dyDescent="0.2">
      <c r="B1139" s="1" t="str">
        <f>IF(Tablas!B1137="","",Tablas!B1137)</f>
        <v/>
      </c>
      <c r="C1139" s="1" t="str">
        <f>IF(Tablas!C1137="","",Tablas!C1137)</f>
        <v/>
      </c>
      <c r="D1139" s="1" t="str">
        <f>IF(Tablas!D1137="","",Tablas!D1137)</f>
        <v/>
      </c>
      <c r="E1139" s="1" t="str">
        <f>IF(Tablas!E1137="","",Tablas!E1137)</f>
        <v/>
      </c>
      <c r="F1139" s="1" t="str">
        <f>IF(Tablas!F1137="","",Tablas!F1137)</f>
        <v/>
      </c>
      <c r="G1139" s="1" t="str">
        <f>IF(Tablas!I1137="","",Tablas!I1137)</f>
        <v/>
      </c>
      <c r="H1139" s="1" t="s">
        <v>911</v>
      </c>
      <c r="I1139" s="39" t="str">
        <f>IF($B1139="","",-SUMIFS(Tabla7[Cantidad],Tabla7[Código del producto],$B1139,Tabla7[Tipo de movimiento],"SALIDA",Tabla7[Mes],I$5))</f>
        <v/>
      </c>
      <c r="J1139" s="39" t="str">
        <f>IF($B1139="","",-SUMIFS(Tabla7[Cantidad],Tabla7[Código del producto],$B1139,Tabla7[Tipo de movimiento],"SALIDA",Tabla7[Mes],J$5))</f>
        <v/>
      </c>
      <c r="K1139" s="39" t="str">
        <f>IF($B1139="","",-SUMIFS(Tabla7[Cantidad],Tabla7[Código del producto],$B1139,Tabla7[Tipo de movimiento],"SALIDA",Tabla7[Mes],K$5))</f>
        <v/>
      </c>
      <c r="L1139" s="39" t="str">
        <f>IF($B1139="","",-SUMIFS(Tabla7[Cantidad],Tabla7[Código del producto],$B1139,Tabla7[Tipo de movimiento],"SALIDA",Tabla7[Mes],L$5))</f>
        <v/>
      </c>
      <c r="M1139" s="39" t="str">
        <f>IF($B1139="","",-SUMIFS(Tabla7[Cantidad],Tabla7[Código del producto],$B1139,Tabla7[Tipo de movimiento],"SALIDA",Tabla7[Mes],M$5))</f>
        <v/>
      </c>
      <c r="N1139" s="39" t="str">
        <f>IF($B1139="","",-SUMIFS(Tabla7[Cantidad],Tabla7[Código del producto],$B1139,Tabla7[Tipo de movimiento],"SALIDA",Tabla7[Mes],N$5))</f>
        <v/>
      </c>
      <c r="O1139" s="39" t="str">
        <f>IF($B1139="","",-SUMIFS(Tabla7[Cantidad],Tabla7[Código del producto],$B1139,Tabla7[Tipo de movimiento],"SALIDA",Tabla7[Mes],O$5))</f>
        <v/>
      </c>
      <c r="P1139" s="39" t="str">
        <f>IF($B1139="","",-SUMIFS(Tabla7[Cantidad],Tabla7[Código del producto],$B1139,Tabla7[Tipo de movimiento],"SALIDA",Tabla7[Mes],P$5))</f>
        <v/>
      </c>
      <c r="Q1139" s="39" t="str">
        <f t="shared" si="51"/>
        <v/>
      </c>
      <c r="R1139" s="51" t="str">
        <f>IF($B1139="","",IFERROR(VLOOKUP($B1139,'ABC rotación'!$C:$G,5,0),"C"))</f>
        <v/>
      </c>
      <c r="S1139" s="41" t="str">
        <f t="shared" si="52"/>
        <v/>
      </c>
      <c r="T1139" s="40" t="str">
        <f t="shared" si="53"/>
        <v/>
      </c>
      <c r="U1139" s="23" t="str">
        <f>IF($B1139="","",VLOOKUP($T1139,Tablas!$X$14:$Y$17,2,1))</f>
        <v/>
      </c>
    </row>
    <row r="1140" spans="2:21" x14ac:dyDescent="0.2">
      <c r="B1140" s="1" t="str">
        <f>IF(Tablas!B1138="","",Tablas!B1138)</f>
        <v/>
      </c>
      <c r="C1140" s="1" t="str">
        <f>IF(Tablas!C1138="","",Tablas!C1138)</f>
        <v/>
      </c>
      <c r="D1140" s="1" t="str">
        <f>IF(Tablas!D1138="","",Tablas!D1138)</f>
        <v/>
      </c>
      <c r="E1140" s="1" t="str">
        <f>IF(Tablas!E1138="","",Tablas!E1138)</f>
        <v/>
      </c>
      <c r="F1140" s="1" t="str">
        <f>IF(Tablas!F1138="","",Tablas!F1138)</f>
        <v/>
      </c>
      <c r="G1140" s="1" t="str">
        <f>IF(Tablas!I1138="","",Tablas!I1138)</f>
        <v/>
      </c>
      <c r="H1140" s="1" t="s">
        <v>911</v>
      </c>
      <c r="I1140" s="39" t="str">
        <f>IF($B1140="","",-SUMIFS(Tabla7[Cantidad],Tabla7[Código del producto],$B1140,Tabla7[Tipo de movimiento],"SALIDA",Tabla7[Mes],I$5))</f>
        <v/>
      </c>
      <c r="J1140" s="39" t="str">
        <f>IF($B1140="","",-SUMIFS(Tabla7[Cantidad],Tabla7[Código del producto],$B1140,Tabla7[Tipo de movimiento],"SALIDA",Tabla7[Mes],J$5))</f>
        <v/>
      </c>
      <c r="K1140" s="39" t="str">
        <f>IF($B1140="","",-SUMIFS(Tabla7[Cantidad],Tabla7[Código del producto],$B1140,Tabla7[Tipo de movimiento],"SALIDA",Tabla7[Mes],K$5))</f>
        <v/>
      </c>
      <c r="L1140" s="39" t="str">
        <f>IF($B1140="","",-SUMIFS(Tabla7[Cantidad],Tabla7[Código del producto],$B1140,Tabla7[Tipo de movimiento],"SALIDA",Tabla7[Mes],L$5))</f>
        <v/>
      </c>
      <c r="M1140" s="39" t="str">
        <f>IF($B1140="","",-SUMIFS(Tabla7[Cantidad],Tabla7[Código del producto],$B1140,Tabla7[Tipo de movimiento],"SALIDA",Tabla7[Mes],M$5))</f>
        <v/>
      </c>
      <c r="N1140" s="39" t="str">
        <f>IF($B1140="","",-SUMIFS(Tabla7[Cantidad],Tabla7[Código del producto],$B1140,Tabla7[Tipo de movimiento],"SALIDA",Tabla7[Mes],N$5))</f>
        <v/>
      </c>
      <c r="O1140" s="39" t="str">
        <f>IF($B1140="","",-SUMIFS(Tabla7[Cantidad],Tabla7[Código del producto],$B1140,Tabla7[Tipo de movimiento],"SALIDA",Tabla7[Mes],O$5))</f>
        <v/>
      </c>
      <c r="P1140" s="39" t="str">
        <f>IF($B1140="","",-SUMIFS(Tabla7[Cantidad],Tabla7[Código del producto],$B1140,Tabla7[Tipo de movimiento],"SALIDA",Tabla7[Mes],P$5))</f>
        <v/>
      </c>
      <c r="Q1140" s="39" t="str">
        <f t="shared" si="51"/>
        <v/>
      </c>
      <c r="R1140" s="51" t="str">
        <f>IF($B1140="","",IFERROR(VLOOKUP($B1140,'ABC rotación'!$C:$G,5,0),"C"))</f>
        <v/>
      </c>
      <c r="S1140" s="41" t="str">
        <f t="shared" si="52"/>
        <v/>
      </c>
      <c r="T1140" s="40" t="str">
        <f t="shared" si="53"/>
        <v/>
      </c>
      <c r="U1140" s="23" t="str">
        <f>IF($B1140="","",VLOOKUP($T1140,Tablas!$X$14:$Y$17,2,1))</f>
        <v/>
      </c>
    </row>
    <row r="1141" spans="2:21" x14ac:dyDescent="0.2">
      <c r="B1141" s="1" t="str">
        <f>IF(Tablas!B1139="","",Tablas!B1139)</f>
        <v/>
      </c>
      <c r="C1141" s="1" t="str">
        <f>IF(Tablas!C1139="","",Tablas!C1139)</f>
        <v/>
      </c>
      <c r="D1141" s="1" t="str">
        <f>IF(Tablas!D1139="","",Tablas!D1139)</f>
        <v/>
      </c>
      <c r="E1141" s="1" t="str">
        <f>IF(Tablas!E1139="","",Tablas!E1139)</f>
        <v/>
      </c>
      <c r="F1141" s="1" t="str">
        <f>IF(Tablas!F1139="","",Tablas!F1139)</f>
        <v/>
      </c>
      <c r="G1141" s="1" t="str">
        <f>IF(Tablas!I1139="","",Tablas!I1139)</f>
        <v/>
      </c>
      <c r="H1141" s="1" t="s">
        <v>911</v>
      </c>
      <c r="I1141" s="39" t="str">
        <f>IF($B1141="","",-SUMIFS(Tabla7[Cantidad],Tabla7[Código del producto],$B1141,Tabla7[Tipo de movimiento],"SALIDA",Tabla7[Mes],I$5))</f>
        <v/>
      </c>
      <c r="J1141" s="39" t="str">
        <f>IF($B1141="","",-SUMIFS(Tabla7[Cantidad],Tabla7[Código del producto],$B1141,Tabla7[Tipo de movimiento],"SALIDA",Tabla7[Mes],J$5))</f>
        <v/>
      </c>
      <c r="K1141" s="39" t="str">
        <f>IF($B1141="","",-SUMIFS(Tabla7[Cantidad],Tabla7[Código del producto],$B1141,Tabla7[Tipo de movimiento],"SALIDA",Tabla7[Mes],K$5))</f>
        <v/>
      </c>
      <c r="L1141" s="39" t="str">
        <f>IF($B1141="","",-SUMIFS(Tabla7[Cantidad],Tabla7[Código del producto],$B1141,Tabla7[Tipo de movimiento],"SALIDA",Tabla7[Mes],L$5))</f>
        <v/>
      </c>
      <c r="M1141" s="39" t="str">
        <f>IF($B1141="","",-SUMIFS(Tabla7[Cantidad],Tabla7[Código del producto],$B1141,Tabla7[Tipo de movimiento],"SALIDA",Tabla7[Mes],M$5))</f>
        <v/>
      </c>
      <c r="N1141" s="39" t="str">
        <f>IF($B1141="","",-SUMIFS(Tabla7[Cantidad],Tabla7[Código del producto],$B1141,Tabla7[Tipo de movimiento],"SALIDA",Tabla7[Mes],N$5))</f>
        <v/>
      </c>
      <c r="O1141" s="39" t="str">
        <f>IF($B1141="","",-SUMIFS(Tabla7[Cantidad],Tabla7[Código del producto],$B1141,Tabla7[Tipo de movimiento],"SALIDA",Tabla7[Mes],O$5))</f>
        <v/>
      </c>
      <c r="P1141" s="39" t="str">
        <f>IF($B1141="","",-SUMIFS(Tabla7[Cantidad],Tabla7[Código del producto],$B1141,Tabla7[Tipo de movimiento],"SALIDA",Tabla7[Mes],P$5))</f>
        <v/>
      </c>
      <c r="Q1141" s="39" t="str">
        <f t="shared" si="51"/>
        <v/>
      </c>
      <c r="R1141" s="51" t="str">
        <f>IF($B1141="","",IFERROR(VLOOKUP($B1141,'ABC rotación'!$C:$G,5,0),"C"))</f>
        <v/>
      </c>
      <c r="S1141" s="41" t="str">
        <f t="shared" si="52"/>
        <v/>
      </c>
      <c r="T1141" s="40" t="str">
        <f t="shared" si="53"/>
        <v/>
      </c>
      <c r="U1141" s="23" t="str">
        <f>IF($B1141="","",VLOOKUP($T1141,Tablas!$X$14:$Y$17,2,1))</f>
        <v/>
      </c>
    </row>
    <row r="1142" spans="2:21" x14ac:dyDescent="0.2">
      <c r="B1142" s="1" t="str">
        <f>IF(Tablas!B1140="","",Tablas!B1140)</f>
        <v/>
      </c>
      <c r="C1142" s="1" t="str">
        <f>IF(Tablas!C1140="","",Tablas!C1140)</f>
        <v/>
      </c>
      <c r="D1142" s="1" t="str">
        <f>IF(Tablas!D1140="","",Tablas!D1140)</f>
        <v/>
      </c>
      <c r="E1142" s="1" t="str">
        <f>IF(Tablas!E1140="","",Tablas!E1140)</f>
        <v/>
      </c>
      <c r="F1142" s="1" t="str">
        <f>IF(Tablas!F1140="","",Tablas!F1140)</f>
        <v/>
      </c>
      <c r="G1142" s="1" t="str">
        <f>IF(Tablas!I1140="","",Tablas!I1140)</f>
        <v/>
      </c>
      <c r="H1142" s="1" t="s">
        <v>911</v>
      </c>
      <c r="I1142" s="39" t="str">
        <f>IF($B1142="","",-SUMIFS(Tabla7[Cantidad],Tabla7[Código del producto],$B1142,Tabla7[Tipo de movimiento],"SALIDA",Tabla7[Mes],I$5))</f>
        <v/>
      </c>
      <c r="J1142" s="39" t="str">
        <f>IF($B1142="","",-SUMIFS(Tabla7[Cantidad],Tabla7[Código del producto],$B1142,Tabla7[Tipo de movimiento],"SALIDA",Tabla7[Mes],J$5))</f>
        <v/>
      </c>
      <c r="K1142" s="39" t="str">
        <f>IF($B1142="","",-SUMIFS(Tabla7[Cantidad],Tabla7[Código del producto],$B1142,Tabla7[Tipo de movimiento],"SALIDA",Tabla7[Mes],K$5))</f>
        <v/>
      </c>
      <c r="L1142" s="39" t="str">
        <f>IF($B1142="","",-SUMIFS(Tabla7[Cantidad],Tabla7[Código del producto],$B1142,Tabla7[Tipo de movimiento],"SALIDA",Tabla7[Mes],L$5))</f>
        <v/>
      </c>
      <c r="M1142" s="39" t="str">
        <f>IF($B1142="","",-SUMIFS(Tabla7[Cantidad],Tabla7[Código del producto],$B1142,Tabla7[Tipo de movimiento],"SALIDA",Tabla7[Mes],M$5))</f>
        <v/>
      </c>
      <c r="N1142" s="39" t="str">
        <f>IF($B1142="","",-SUMIFS(Tabla7[Cantidad],Tabla7[Código del producto],$B1142,Tabla7[Tipo de movimiento],"SALIDA",Tabla7[Mes],N$5))</f>
        <v/>
      </c>
      <c r="O1142" s="39" t="str">
        <f>IF($B1142="","",-SUMIFS(Tabla7[Cantidad],Tabla7[Código del producto],$B1142,Tabla7[Tipo de movimiento],"SALIDA",Tabla7[Mes],O$5))</f>
        <v/>
      </c>
      <c r="P1142" s="39" t="str">
        <f>IF($B1142="","",-SUMIFS(Tabla7[Cantidad],Tabla7[Código del producto],$B1142,Tabla7[Tipo de movimiento],"SALIDA",Tabla7[Mes],P$5))</f>
        <v/>
      </c>
      <c r="Q1142" s="39" t="str">
        <f t="shared" si="51"/>
        <v/>
      </c>
      <c r="R1142" s="51" t="str">
        <f>IF($B1142="","",IFERROR(VLOOKUP($B1142,'ABC rotación'!$C:$G,5,0),"C"))</f>
        <v/>
      </c>
      <c r="S1142" s="41" t="str">
        <f t="shared" si="52"/>
        <v/>
      </c>
      <c r="T1142" s="40" t="str">
        <f t="shared" si="53"/>
        <v/>
      </c>
      <c r="U1142" s="23" t="str">
        <f>IF($B1142="","",VLOOKUP($T1142,Tablas!$X$14:$Y$17,2,1))</f>
        <v/>
      </c>
    </row>
    <row r="1143" spans="2:21" x14ac:dyDescent="0.2">
      <c r="B1143" s="1" t="str">
        <f>IF(Tablas!B1141="","",Tablas!B1141)</f>
        <v/>
      </c>
      <c r="C1143" s="1" t="str">
        <f>IF(Tablas!C1141="","",Tablas!C1141)</f>
        <v/>
      </c>
      <c r="D1143" s="1" t="str">
        <f>IF(Tablas!D1141="","",Tablas!D1141)</f>
        <v/>
      </c>
      <c r="E1143" s="1" t="str">
        <f>IF(Tablas!E1141="","",Tablas!E1141)</f>
        <v/>
      </c>
      <c r="F1143" s="1" t="str">
        <f>IF(Tablas!F1141="","",Tablas!F1141)</f>
        <v/>
      </c>
      <c r="G1143" s="1" t="str">
        <f>IF(Tablas!I1141="","",Tablas!I1141)</f>
        <v/>
      </c>
      <c r="H1143" s="1" t="s">
        <v>911</v>
      </c>
      <c r="I1143" s="39" t="str">
        <f>IF($B1143="","",-SUMIFS(Tabla7[Cantidad],Tabla7[Código del producto],$B1143,Tabla7[Tipo de movimiento],"SALIDA",Tabla7[Mes],I$5))</f>
        <v/>
      </c>
      <c r="J1143" s="39" t="str">
        <f>IF($B1143="","",-SUMIFS(Tabla7[Cantidad],Tabla7[Código del producto],$B1143,Tabla7[Tipo de movimiento],"SALIDA",Tabla7[Mes],J$5))</f>
        <v/>
      </c>
      <c r="K1143" s="39" t="str">
        <f>IF($B1143="","",-SUMIFS(Tabla7[Cantidad],Tabla7[Código del producto],$B1143,Tabla7[Tipo de movimiento],"SALIDA",Tabla7[Mes],K$5))</f>
        <v/>
      </c>
      <c r="L1143" s="39" t="str">
        <f>IF($B1143="","",-SUMIFS(Tabla7[Cantidad],Tabla7[Código del producto],$B1143,Tabla7[Tipo de movimiento],"SALIDA",Tabla7[Mes],L$5))</f>
        <v/>
      </c>
      <c r="M1143" s="39" t="str">
        <f>IF($B1143="","",-SUMIFS(Tabla7[Cantidad],Tabla7[Código del producto],$B1143,Tabla7[Tipo de movimiento],"SALIDA",Tabla7[Mes],M$5))</f>
        <v/>
      </c>
      <c r="N1143" s="39" t="str">
        <f>IF($B1143="","",-SUMIFS(Tabla7[Cantidad],Tabla7[Código del producto],$B1143,Tabla7[Tipo de movimiento],"SALIDA",Tabla7[Mes],N$5))</f>
        <v/>
      </c>
      <c r="O1143" s="39" t="str">
        <f>IF($B1143="","",-SUMIFS(Tabla7[Cantidad],Tabla7[Código del producto],$B1143,Tabla7[Tipo de movimiento],"SALIDA",Tabla7[Mes],O$5))</f>
        <v/>
      </c>
      <c r="P1143" s="39" t="str">
        <f>IF($B1143="","",-SUMIFS(Tabla7[Cantidad],Tabla7[Código del producto],$B1143,Tabla7[Tipo de movimiento],"SALIDA",Tabla7[Mes],P$5))</f>
        <v/>
      </c>
      <c r="Q1143" s="39" t="str">
        <f t="shared" si="51"/>
        <v/>
      </c>
      <c r="R1143" s="51" t="str">
        <f>IF($B1143="","",IFERROR(VLOOKUP($B1143,'ABC rotación'!$C:$G,5,0),"C"))</f>
        <v/>
      </c>
      <c r="S1143" s="41" t="str">
        <f t="shared" si="52"/>
        <v/>
      </c>
      <c r="T1143" s="40" t="str">
        <f t="shared" si="53"/>
        <v/>
      </c>
      <c r="U1143" s="23" t="str">
        <f>IF($B1143="","",VLOOKUP($T1143,Tablas!$X$14:$Y$17,2,1))</f>
        <v/>
      </c>
    </row>
    <row r="1144" spans="2:21" x14ac:dyDescent="0.2">
      <c r="B1144" s="1" t="str">
        <f>IF(Tablas!B1142="","",Tablas!B1142)</f>
        <v/>
      </c>
      <c r="C1144" s="1" t="str">
        <f>IF(Tablas!C1142="","",Tablas!C1142)</f>
        <v/>
      </c>
      <c r="D1144" s="1" t="str">
        <f>IF(Tablas!D1142="","",Tablas!D1142)</f>
        <v/>
      </c>
      <c r="E1144" s="1" t="str">
        <f>IF(Tablas!E1142="","",Tablas!E1142)</f>
        <v/>
      </c>
      <c r="F1144" s="1" t="str">
        <f>IF(Tablas!F1142="","",Tablas!F1142)</f>
        <v/>
      </c>
      <c r="G1144" s="1" t="str">
        <f>IF(Tablas!I1142="","",Tablas!I1142)</f>
        <v/>
      </c>
      <c r="H1144" s="1" t="s">
        <v>911</v>
      </c>
      <c r="I1144" s="39" t="str">
        <f>IF($B1144="","",-SUMIFS(Tabla7[Cantidad],Tabla7[Código del producto],$B1144,Tabla7[Tipo de movimiento],"SALIDA",Tabla7[Mes],I$5))</f>
        <v/>
      </c>
      <c r="J1144" s="39" t="str">
        <f>IF($B1144="","",-SUMIFS(Tabla7[Cantidad],Tabla7[Código del producto],$B1144,Tabla7[Tipo de movimiento],"SALIDA",Tabla7[Mes],J$5))</f>
        <v/>
      </c>
      <c r="K1144" s="39" t="str">
        <f>IF($B1144="","",-SUMIFS(Tabla7[Cantidad],Tabla7[Código del producto],$B1144,Tabla7[Tipo de movimiento],"SALIDA",Tabla7[Mes],K$5))</f>
        <v/>
      </c>
      <c r="L1144" s="39" t="str">
        <f>IF($B1144="","",-SUMIFS(Tabla7[Cantidad],Tabla7[Código del producto],$B1144,Tabla7[Tipo de movimiento],"SALIDA",Tabla7[Mes],L$5))</f>
        <v/>
      </c>
      <c r="M1144" s="39" t="str">
        <f>IF($B1144="","",-SUMIFS(Tabla7[Cantidad],Tabla7[Código del producto],$B1144,Tabla7[Tipo de movimiento],"SALIDA",Tabla7[Mes],M$5))</f>
        <v/>
      </c>
      <c r="N1144" s="39" t="str">
        <f>IF($B1144="","",-SUMIFS(Tabla7[Cantidad],Tabla7[Código del producto],$B1144,Tabla7[Tipo de movimiento],"SALIDA",Tabla7[Mes],N$5))</f>
        <v/>
      </c>
      <c r="O1144" s="39" t="str">
        <f>IF($B1144="","",-SUMIFS(Tabla7[Cantidad],Tabla7[Código del producto],$B1144,Tabla7[Tipo de movimiento],"SALIDA",Tabla7[Mes],O$5))</f>
        <v/>
      </c>
      <c r="P1144" s="39" t="str">
        <f>IF($B1144="","",-SUMIFS(Tabla7[Cantidad],Tabla7[Código del producto],$B1144,Tabla7[Tipo de movimiento],"SALIDA",Tabla7[Mes],P$5))</f>
        <v/>
      </c>
      <c r="Q1144" s="39" t="str">
        <f t="shared" si="51"/>
        <v/>
      </c>
      <c r="R1144" s="51" t="str">
        <f>IF($B1144="","",IFERROR(VLOOKUP($B1144,'ABC rotación'!$C:$G,5,0),"C"))</f>
        <v/>
      </c>
      <c r="S1144" s="41" t="str">
        <f t="shared" si="52"/>
        <v/>
      </c>
      <c r="T1144" s="40" t="str">
        <f t="shared" si="53"/>
        <v/>
      </c>
      <c r="U1144" s="23" t="str">
        <f>IF($B1144="","",VLOOKUP($T1144,Tablas!$X$14:$Y$17,2,1))</f>
        <v/>
      </c>
    </row>
    <row r="1145" spans="2:21" x14ac:dyDescent="0.2">
      <c r="B1145" s="1" t="str">
        <f>IF(Tablas!B1143="","",Tablas!B1143)</f>
        <v/>
      </c>
      <c r="C1145" s="1" t="str">
        <f>IF(Tablas!C1143="","",Tablas!C1143)</f>
        <v/>
      </c>
      <c r="D1145" s="1" t="str">
        <f>IF(Tablas!D1143="","",Tablas!D1143)</f>
        <v/>
      </c>
      <c r="E1145" s="1" t="str">
        <f>IF(Tablas!E1143="","",Tablas!E1143)</f>
        <v/>
      </c>
      <c r="F1145" s="1" t="str">
        <f>IF(Tablas!F1143="","",Tablas!F1143)</f>
        <v/>
      </c>
      <c r="G1145" s="1" t="str">
        <f>IF(Tablas!I1143="","",Tablas!I1143)</f>
        <v/>
      </c>
      <c r="H1145" s="1" t="s">
        <v>911</v>
      </c>
      <c r="I1145" s="39" t="str">
        <f>IF($B1145="","",-SUMIFS(Tabla7[Cantidad],Tabla7[Código del producto],$B1145,Tabla7[Tipo de movimiento],"SALIDA",Tabla7[Mes],I$5))</f>
        <v/>
      </c>
      <c r="J1145" s="39" t="str">
        <f>IF($B1145="","",-SUMIFS(Tabla7[Cantidad],Tabla7[Código del producto],$B1145,Tabla7[Tipo de movimiento],"SALIDA",Tabla7[Mes],J$5))</f>
        <v/>
      </c>
      <c r="K1145" s="39" t="str">
        <f>IF($B1145="","",-SUMIFS(Tabla7[Cantidad],Tabla7[Código del producto],$B1145,Tabla7[Tipo de movimiento],"SALIDA",Tabla7[Mes],K$5))</f>
        <v/>
      </c>
      <c r="L1145" s="39" t="str">
        <f>IF($B1145="","",-SUMIFS(Tabla7[Cantidad],Tabla7[Código del producto],$B1145,Tabla7[Tipo de movimiento],"SALIDA",Tabla7[Mes],L$5))</f>
        <v/>
      </c>
      <c r="M1145" s="39" t="str">
        <f>IF($B1145="","",-SUMIFS(Tabla7[Cantidad],Tabla7[Código del producto],$B1145,Tabla7[Tipo de movimiento],"SALIDA",Tabla7[Mes],M$5))</f>
        <v/>
      </c>
      <c r="N1145" s="39" t="str">
        <f>IF($B1145="","",-SUMIFS(Tabla7[Cantidad],Tabla7[Código del producto],$B1145,Tabla7[Tipo de movimiento],"SALIDA",Tabla7[Mes],N$5))</f>
        <v/>
      </c>
      <c r="O1145" s="39" t="str">
        <f>IF($B1145="","",-SUMIFS(Tabla7[Cantidad],Tabla7[Código del producto],$B1145,Tabla7[Tipo de movimiento],"SALIDA",Tabla7[Mes],O$5))</f>
        <v/>
      </c>
      <c r="P1145" s="39" t="str">
        <f>IF($B1145="","",-SUMIFS(Tabla7[Cantidad],Tabla7[Código del producto],$B1145,Tabla7[Tipo de movimiento],"SALIDA",Tabla7[Mes],P$5))</f>
        <v/>
      </c>
      <c r="Q1145" s="39" t="str">
        <f t="shared" si="51"/>
        <v/>
      </c>
      <c r="R1145" s="51" t="str">
        <f>IF($B1145="","",IFERROR(VLOOKUP($B1145,'ABC rotación'!$C:$G,5,0),"C"))</f>
        <v/>
      </c>
      <c r="S1145" s="41" t="str">
        <f t="shared" si="52"/>
        <v/>
      </c>
      <c r="T1145" s="40" t="str">
        <f t="shared" si="53"/>
        <v/>
      </c>
      <c r="U1145" s="23" t="str">
        <f>IF($B1145="","",VLOOKUP($T1145,Tablas!$X$14:$Y$17,2,1))</f>
        <v/>
      </c>
    </row>
    <row r="1146" spans="2:21" x14ac:dyDescent="0.2">
      <c r="B1146" s="1" t="str">
        <f>IF(Tablas!B1144="","",Tablas!B1144)</f>
        <v/>
      </c>
      <c r="C1146" s="1" t="str">
        <f>IF(Tablas!C1144="","",Tablas!C1144)</f>
        <v/>
      </c>
      <c r="D1146" s="1" t="str">
        <f>IF(Tablas!D1144="","",Tablas!D1144)</f>
        <v/>
      </c>
      <c r="E1146" s="1" t="str">
        <f>IF(Tablas!E1144="","",Tablas!E1144)</f>
        <v/>
      </c>
      <c r="F1146" s="1" t="str">
        <f>IF(Tablas!F1144="","",Tablas!F1144)</f>
        <v/>
      </c>
      <c r="G1146" s="1" t="str">
        <f>IF(Tablas!I1144="","",Tablas!I1144)</f>
        <v/>
      </c>
      <c r="H1146" s="1" t="s">
        <v>911</v>
      </c>
      <c r="I1146" s="39" t="str">
        <f>IF($B1146="","",-SUMIFS(Tabla7[Cantidad],Tabla7[Código del producto],$B1146,Tabla7[Tipo de movimiento],"SALIDA",Tabla7[Mes],I$5))</f>
        <v/>
      </c>
      <c r="J1146" s="39" t="str">
        <f>IF($B1146="","",-SUMIFS(Tabla7[Cantidad],Tabla7[Código del producto],$B1146,Tabla7[Tipo de movimiento],"SALIDA",Tabla7[Mes],J$5))</f>
        <v/>
      </c>
      <c r="K1146" s="39" t="str">
        <f>IF($B1146="","",-SUMIFS(Tabla7[Cantidad],Tabla7[Código del producto],$B1146,Tabla7[Tipo de movimiento],"SALIDA",Tabla7[Mes],K$5))</f>
        <v/>
      </c>
      <c r="L1146" s="39" t="str">
        <f>IF($B1146="","",-SUMIFS(Tabla7[Cantidad],Tabla7[Código del producto],$B1146,Tabla7[Tipo de movimiento],"SALIDA",Tabla7[Mes],L$5))</f>
        <v/>
      </c>
      <c r="M1146" s="39" t="str">
        <f>IF($B1146="","",-SUMIFS(Tabla7[Cantidad],Tabla7[Código del producto],$B1146,Tabla7[Tipo de movimiento],"SALIDA",Tabla7[Mes],M$5))</f>
        <v/>
      </c>
      <c r="N1146" s="39" t="str">
        <f>IF($B1146="","",-SUMIFS(Tabla7[Cantidad],Tabla7[Código del producto],$B1146,Tabla7[Tipo de movimiento],"SALIDA",Tabla7[Mes],N$5))</f>
        <v/>
      </c>
      <c r="O1146" s="39" t="str">
        <f>IF($B1146="","",-SUMIFS(Tabla7[Cantidad],Tabla7[Código del producto],$B1146,Tabla7[Tipo de movimiento],"SALIDA",Tabla7[Mes],O$5))</f>
        <v/>
      </c>
      <c r="P1146" s="39" t="str">
        <f>IF($B1146="","",-SUMIFS(Tabla7[Cantidad],Tabla7[Código del producto],$B1146,Tabla7[Tipo de movimiento],"SALIDA",Tabla7[Mes],P$5))</f>
        <v/>
      </c>
      <c r="Q1146" s="39" t="str">
        <f t="shared" si="51"/>
        <v/>
      </c>
      <c r="R1146" s="51" t="str">
        <f>IF($B1146="","",IFERROR(VLOOKUP($B1146,'ABC rotación'!$C:$G,5,0),"C"))</f>
        <v/>
      </c>
      <c r="S1146" s="41" t="str">
        <f t="shared" si="52"/>
        <v/>
      </c>
      <c r="T1146" s="40" t="str">
        <f t="shared" si="53"/>
        <v/>
      </c>
      <c r="U1146" s="23" t="str">
        <f>IF($B1146="","",VLOOKUP($T1146,Tablas!$X$14:$Y$17,2,1))</f>
        <v/>
      </c>
    </row>
    <row r="1147" spans="2:21" x14ac:dyDescent="0.2">
      <c r="B1147" s="1" t="str">
        <f>IF(Tablas!B1145="","",Tablas!B1145)</f>
        <v/>
      </c>
      <c r="C1147" s="1" t="str">
        <f>IF(Tablas!C1145="","",Tablas!C1145)</f>
        <v/>
      </c>
      <c r="D1147" s="1" t="str">
        <f>IF(Tablas!D1145="","",Tablas!D1145)</f>
        <v/>
      </c>
      <c r="E1147" s="1" t="str">
        <f>IF(Tablas!E1145="","",Tablas!E1145)</f>
        <v/>
      </c>
      <c r="F1147" s="1" t="str">
        <f>IF(Tablas!F1145="","",Tablas!F1145)</f>
        <v/>
      </c>
      <c r="G1147" s="1" t="str">
        <f>IF(Tablas!I1145="","",Tablas!I1145)</f>
        <v/>
      </c>
      <c r="H1147" s="1" t="s">
        <v>911</v>
      </c>
      <c r="I1147" s="39" t="str">
        <f>IF($B1147="","",-SUMIFS(Tabla7[Cantidad],Tabla7[Código del producto],$B1147,Tabla7[Tipo de movimiento],"SALIDA",Tabla7[Mes],I$5))</f>
        <v/>
      </c>
      <c r="J1147" s="39" t="str">
        <f>IF($B1147="","",-SUMIFS(Tabla7[Cantidad],Tabla7[Código del producto],$B1147,Tabla7[Tipo de movimiento],"SALIDA",Tabla7[Mes],J$5))</f>
        <v/>
      </c>
      <c r="K1147" s="39" t="str">
        <f>IF($B1147="","",-SUMIFS(Tabla7[Cantidad],Tabla7[Código del producto],$B1147,Tabla7[Tipo de movimiento],"SALIDA",Tabla7[Mes],K$5))</f>
        <v/>
      </c>
      <c r="L1147" s="39" t="str">
        <f>IF($B1147="","",-SUMIFS(Tabla7[Cantidad],Tabla7[Código del producto],$B1147,Tabla7[Tipo de movimiento],"SALIDA",Tabla7[Mes],L$5))</f>
        <v/>
      </c>
      <c r="M1147" s="39" t="str">
        <f>IF($B1147="","",-SUMIFS(Tabla7[Cantidad],Tabla7[Código del producto],$B1147,Tabla7[Tipo de movimiento],"SALIDA",Tabla7[Mes],M$5))</f>
        <v/>
      </c>
      <c r="N1147" s="39" t="str">
        <f>IF($B1147="","",-SUMIFS(Tabla7[Cantidad],Tabla7[Código del producto],$B1147,Tabla7[Tipo de movimiento],"SALIDA",Tabla7[Mes],N$5))</f>
        <v/>
      </c>
      <c r="O1147" s="39" t="str">
        <f>IF($B1147="","",-SUMIFS(Tabla7[Cantidad],Tabla7[Código del producto],$B1147,Tabla7[Tipo de movimiento],"SALIDA",Tabla7[Mes],O$5))</f>
        <v/>
      </c>
      <c r="P1147" s="39" t="str">
        <f>IF($B1147="","",-SUMIFS(Tabla7[Cantidad],Tabla7[Código del producto],$B1147,Tabla7[Tipo de movimiento],"SALIDA",Tabla7[Mes],P$5))</f>
        <v/>
      </c>
      <c r="Q1147" s="39" t="str">
        <f t="shared" si="51"/>
        <v/>
      </c>
      <c r="R1147" s="51" t="str">
        <f>IF($B1147="","",IFERROR(VLOOKUP($B1147,'ABC rotación'!$C:$G,5,0),"C"))</f>
        <v/>
      </c>
      <c r="S1147" s="41" t="str">
        <f t="shared" si="52"/>
        <v/>
      </c>
      <c r="T1147" s="40" t="str">
        <f t="shared" si="53"/>
        <v/>
      </c>
      <c r="U1147" s="23" t="str">
        <f>IF($B1147="","",VLOOKUP($T1147,Tablas!$X$14:$Y$17,2,1))</f>
        <v/>
      </c>
    </row>
    <row r="1148" spans="2:21" x14ac:dyDescent="0.2">
      <c r="B1148" s="1" t="str">
        <f>IF(Tablas!B1146="","",Tablas!B1146)</f>
        <v/>
      </c>
      <c r="C1148" s="1" t="str">
        <f>IF(Tablas!C1146="","",Tablas!C1146)</f>
        <v/>
      </c>
      <c r="D1148" s="1" t="str">
        <f>IF(Tablas!D1146="","",Tablas!D1146)</f>
        <v/>
      </c>
      <c r="E1148" s="1" t="str">
        <f>IF(Tablas!E1146="","",Tablas!E1146)</f>
        <v/>
      </c>
      <c r="F1148" s="1" t="str">
        <f>IF(Tablas!F1146="","",Tablas!F1146)</f>
        <v/>
      </c>
      <c r="G1148" s="1" t="str">
        <f>IF(Tablas!I1146="","",Tablas!I1146)</f>
        <v/>
      </c>
      <c r="H1148" s="1" t="s">
        <v>911</v>
      </c>
      <c r="I1148" s="39" t="str">
        <f>IF($B1148="","",-SUMIFS(Tabla7[Cantidad],Tabla7[Código del producto],$B1148,Tabla7[Tipo de movimiento],"SALIDA",Tabla7[Mes],I$5))</f>
        <v/>
      </c>
      <c r="J1148" s="39" t="str">
        <f>IF($B1148="","",-SUMIFS(Tabla7[Cantidad],Tabla7[Código del producto],$B1148,Tabla7[Tipo de movimiento],"SALIDA",Tabla7[Mes],J$5))</f>
        <v/>
      </c>
      <c r="K1148" s="39" t="str">
        <f>IF($B1148="","",-SUMIFS(Tabla7[Cantidad],Tabla7[Código del producto],$B1148,Tabla7[Tipo de movimiento],"SALIDA",Tabla7[Mes],K$5))</f>
        <v/>
      </c>
      <c r="L1148" s="39" t="str">
        <f>IF($B1148="","",-SUMIFS(Tabla7[Cantidad],Tabla7[Código del producto],$B1148,Tabla7[Tipo de movimiento],"SALIDA",Tabla7[Mes],L$5))</f>
        <v/>
      </c>
      <c r="M1148" s="39" t="str">
        <f>IF($B1148="","",-SUMIFS(Tabla7[Cantidad],Tabla7[Código del producto],$B1148,Tabla7[Tipo de movimiento],"SALIDA",Tabla7[Mes],M$5))</f>
        <v/>
      </c>
      <c r="N1148" s="39" t="str">
        <f>IF($B1148="","",-SUMIFS(Tabla7[Cantidad],Tabla7[Código del producto],$B1148,Tabla7[Tipo de movimiento],"SALIDA",Tabla7[Mes],N$5))</f>
        <v/>
      </c>
      <c r="O1148" s="39" t="str">
        <f>IF($B1148="","",-SUMIFS(Tabla7[Cantidad],Tabla7[Código del producto],$B1148,Tabla7[Tipo de movimiento],"SALIDA",Tabla7[Mes],O$5))</f>
        <v/>
      </c>
      <c r="P1148" s="39" t="str">
        <f>IF($B1148="","",-SUMIFS(Tabla7[Cantidad],Tabla7[Código del producto],$B1148,Tabla7[Tipo de movimiento],"SALIDA",Tabla7[Mes],P$5))</f>
        <v/>
      </c>
      <c r="Q1148" s="39" t="str">
        <f t="shared" si="51"/>
        <v/>
      </c>
      <c r="R1148" s="51" t="str">
        <f>IF($B1148="","",IFERROR(VLOOKUP($B1148,'ABC rotación'!$C:$G,5,0),"C"))</f>
        <v/>
      </c>
      <c r="S1148" s="41" t="str">
        <f t="shared" si="52"/>
        <v/>
      </c>
      <c r="T1148" s="40" t="str">
        <f t="shared" si="53"/>
        <v/>
      </c>
      <c r="U1148" s="23" t="str">
        <f>IF($B1148="","",VLOOKUP($T1148,Tablas!$X$14:$Y$17,2,1))</f>
        <v/>
      </c>
    </row>
    <row r="1149" spans="2:21" x14ac:dyDescent="0.2">
      <c r="B1149" s="1" t="str">
        <f>IF(Tablas!B1147="","",Tablas!B1147)</f>
        <v/>
      </c>
      <c r="C1149" s="1" t="str">
        <f>IF(Tablas!C1147="","",Tablas!C1147)</f>
        <v/>
      </c>
      <c r="D1149" s="1" t="str">
        <f>IF(Tablas!D1147="","",Tablas!D1147)</f>
        <v/>
      </c>
      <c r="E1149" s="1" t="str">
        <f>IF(Tablas!E1147="","",Tablas!E1147)</f>
        <v/>
      </c>
      <c r="F1149" s="1" t="str">
        <f>IF(Tablas!F1147="","",Tablas!F1147)</f>
        <v/>
      </c>
      <c r="G1149" s="1" t="str">
        <f>IF(Tablas!I1147="","",Tablas!I1147)</f>
        <v/>
      </c>
      <c r="H1149" s="1" t="s">
        <v>911</v>
      </c>
      <c r="I1149" s="39" t="str">
        <f>IF($B1149="","",-SUMIFS(Tabla7[Cantidad],Tabla7[Código del producto],$B1149,Tabla7[Tipo de movimiento],"SALIDA",Tabla7[Mes],I$5))</f>
        <v/>
      </c>
      <c r="J1149" s="39" t="str">
        <f>IF($B1149="","",-SUMIFS(Tabla7[Cantidad],Tabla7[Código del producto],$B1149,Tabla7[Tipo de movimiento],"SALIDA",Tabla7[Mes],J$5))</f>
        <v/>
      </c>
      <c r="K1149" s="39" t="str">
        <f>IF($B1149="","",-SUMIFS(Tabla7[Cantidad],Tabla7[Código del producto],$B1149,Tabla7[Tipo de movimiento],"SALIDA",Tabla7[Mes],K$5))</f>
        <v/>
      </c>
      <c r="L1149" s="39" t="str">
        <f>IF($B1149="","",-SUMIFS(Tabla7[Cantidad],Tabla7[Código del producto],$B1149,Tabla7[Tipo de movimiento],"SALIDA",Tabla7[Mes],L$5))</f>
        <v/>
      </c>
      <c r="M1149" s="39" t="str">
        <f>IF($B1149="","",-SUMIFS(Tabla7[Cantidad],Tabla7[Código del producto],$B1149,Tabla7[Tipo de movimiento],"SALIDA",Tabla7[Mes],M$5))</f>
        <v/>
      </c>
      <c r="N1149" s="39" t="str">
        <f>IF($B1149="","",-SUMIFS(Tabla7[Cantidad],Tabla7[Código del producto],$B1149,Tabla7[Tipo de movimiento],"SALIDA",Tabla7[Mes],N$5))</f>
        <v/>
      </c>
      <c r="O1149" s="39" t="str">
        <f>IF($B1149="","",-SUMIFS(Tabla7[Cantidad],Tabla7[Código del producto],$B1149,Tabla7[Tipo de movimiento],"SALIDA",Tabla7[Mes],O$5))</f>
        <v/>
      </c>
      <c r="P1149" s="39" t="str">
        <f>IF($B1149="","",-SUMIFS(Tabla7[Cantidad],Tabla7[Código del producto],$B1149,Tabla7[Tipo de movimiento],"SALIDA",Tabla7[Mes],P$5))</f>
        <v/>
      </c>
      <c r="Q1149" s="39" t="str">
        <f t="shared" si="51"/>
        <v/>
      </c>
      <c r="R1149" s="51" t="str">
        <f>IF($B1149="","",IFERROR(VLOOKUP($B1149,'ABC rotación'!$C:$G,5,0),"C"))</f>
        <v/>
      </c>
      <c r="S1149" s="41" t="str">
        <f t="shared" si="52"/>
        <v/>
      </c>
      <c r="T1149" s="40" t="str">
        <f t="shared" si="53"/>
        <v/>
      </c>
      <c r="U1149" s="23" t="str">
        <f>IF($B1149="","",VLOOKUP($T1149,Tablas!$X$14:$Y$17,2,1))</f>
        <v/>
      </c>
    </row>
    <row r="1150" spans="2:21" x14ac:dyDescent="0.2">
      <c r="B1150" s="1" t="str">
        <f>IF(Tablas!B1148="","",Tablas!B1148)</f>
        <v/>
      </c>
      <c r="C1150" s="1" t="str">
        <f>IF(Tablas!C1148="","",Tablas!C1148)</f>
        <v/>
      </c>
      <c r="D1150" s="1" t="str">
        <f>IF(Tablas!D1148="","",Tablas!D1148)</f>
        <v/>
      </c>
      <c r="E1150" s="1" t="str">
        <f>IF(Tablas!E1148="","",Tablas!E1148)</f>
        <v/>
      </c>
      <c r="F1150" s="1" t="str">
        <f>IF(Tablas!F1148="","",Tablas!F1148)</f>
        <v/>
      </c>
      <c r="G1150" s="1" t="str">
        <f>IF(Tablas!I1148="","",Tablas!I1148)</f>
        <v/>
      </c>
      <c r="H1150" s="1" t="s">
        <v>911</v>
      </c>
      <c r="I1150" s="39" t="str">
        <f>IF($B1150="","",-SUMIFS(Tabla7[Cantidad],Tabla7[Código del producto],$B1150,Tabla7[Tipo de movimiento],"SALIDA",Tabla7[Mes],I$5))</f>
        <v/>
      </c>
      <c r="J1150" s="39" t="str">
        <f>IF($B1150="","",-SUMIFS(Tabla7[Cantidad],Tabla7[Código del producto],$B1150,Tabla7[Tipo de movimiento],"SALIDA",Tabla7[Mes],J$5))</f>
        <v/>
      </c>
      <c r="K1150" s="39" t="str">
        <f>IF($B1150="","",-SUMIFS(Tabla7[Cantidad],Tabla7[Código del producto],$B1150,Tabla7[Tipo de movimiento],"SALIDA",Tabla7[Mes],K$5))</f>
        <v/>
      </c>
      <c r="L1150" s="39" t="str">
        <f>IF($B1150="","",-SUMIFS(Tabla7[Cantidad],Tabla7[Código del producto],$B1150,Tabla7[Tipo de movimiento],"SALIDA",Tabla7[Mes],L$5))</f>
        <v/>
      </c>
      <c r="M1150" s="39" t="str">
        <f>IF($B1150="","",-SUMIFS(Tabla7[Cantidad],Tabla7[Código del producto],$B1150,Tabla7[Tipo de movimiento],"SALIDA",Tabla7[Mes],M$5))</f>
        <v/>
      </c>
      <c r="N1150" s="39" t="str">
        <f>IF($B1150="","",-SUMIFS(Tabla7[Cantidad],Tabla7[Código del producto],$B1150,Tabla7[Tipo de movimiento],"SALIDA",Tabla7[Mes],N$5))</f>
        <v/>
      </c>
      <c r="O1150" s="39" t="str">
        <f>IF($B1150="","",-SUMIFS(Tabla7[Cantidad],Tabla7[Código del producto],$B1150,Tabla7[Tipo de movimiento],"SALIDA",Tabla7[Mes],O$5))</f>
        <v/>
      </c>
      <c r="P1150" s="39" t="str">
        <f>IF($B1150="","",-SUMIFS(Tabla7[Cantidad],Tabla7[Código del producto],$B1150,Tabla7[Tipo de movimiento],"SALIDA",Tabla7[Mes],P$5))</f>
        <v/>
      </c>
      <c r="Q1150" s="39" t="str">
        <f t="shared" si="51"/>
        <v/>
      </c>
      <c r="R1150" s="51" t="str">
        <f>IF($B1150="","",IFERROR(VLOOKUP($B1150,'ABC rotación'!$C:$G,5,0),"C"))</f>
        <v/>
      </c>
      <c r="S1150" s="41" t="str">
        <f t="shared" si="52"/>
        <v/>
      </c>
      <c r="T1150" s="40" t="str">
        <f t="shared" si="53"/>
        <v/>
      </c>
      <c r="U1150" s="23" t="str">
        <f>IF($B1150="","",VLOOKUP($T1150,Tablas!$X$14:$Y$17,2,1))</f>
        <v/>
      </c>
    </row>
    <row r="1151" spans="2:21" x14ac:dyDescent="0.2">
      <c r="B1151" s="1" t="str">
        <f>IF(Tablas!B1149="","",Tablas!B1149)</f>
        <v/>
      </c>
      <c r="C1151" s="1" t="str">
        <f>IF(Tablas!C1149="","",Tablas!C1149)</f>
        <v/>
      </c>
      <c r="D1151" s="1" t="str">
        <f>IF(Tablas!D1149="","",Tablas!D1149)</f>
        <v/>
      </c>
      <c r="E1151" s="1" t="str">
        <f>IF(Tablas!E1149="","",Tablas!E1149)</f>
        <v/>
      </c>
      <c r="F1151" s="1" t="str">
        <f>IF(Tablas!F1149="","",Tablas!F1149)</f>
        <v/>
      </c>
      <c r="G1151" s="1" t="str">
        <f>IF(Tablas!I1149="","",Tablas!I1149)</f>
        <v/>
      </c>
      <c r="H1151" s="1" t="s">
        <v>911</v>
      </c>
      <c r="I1151" s="39" t="str">
        <f>IF($B1151="","",-SUMIFS(Tabla7[Cantidad],Tabla7[Código del producto],$B1151,Tabla7[Tipo de movimiento],"SALIDA",Tabla7[Mes],I$5))</f>
        <v/>
      </c>
      <c r="J1151" s="39" t="str">
        <f>IF($B1151="","",-SUMIFS(Tabla7[Cantidad],Tabla7[Código del producto],$B1151,Tabla7[Tipo de movimiento],"SALIDA",Tabla7[Mes],J$5))</f>
        <v/>
      </c>
      <c r="K1151" s="39" t="str">
        <f>IF($B1151="","",-SUMIFS(Tabla7[Cantidad],Tabla7[Código del producto],$B1151,Tabla7[Tipo de movimiento],"SALIDA",Tabla7[Mes],K$5))</f>
        <v/>
      </c>
      <c r="L1151" s="39" t="str">
        <f>IF($B1151="","",-SUMIFS(Tabla7[Cantidad],Tabla7[Código del producto],$B1151,Tabla7[Tipo de movimiento],"SALIDA",Tabla7[Mes],L$5))</f>
        <v/>
      </c>
      <c r="M1151" s="39" t="str">
        <f>IF($B1151="","",-SUMIFS(Tabla7[Cantidad],Tabla7[Código del producto],$B1151,Tabla7[Tipo de movimiento],"SALIDA",Tabla7[Mes],M$5))</f>
        <v/>
      </c>
      <c r="N1151" s="39" t="str">
        <f>IF($B1151="","",-SUMIFS(Tabla7[Cantidad],Tabla7[Código del producto],$B1151,Tabla7[Tipo de movimiento],"SALIDA",Tabla7[Mes],N$5))</f>
        <v/>
      </c>
      <c r="O1151" s="39" t="str">
        <f>IF($B1151="","",-SUMIFS(Tabla7[Cantidad],Tabla7[Código del producto],$B1151,Tabla7[Tipo de movimiento],"SALIDA",Tabla7[Mes],O$5))</f>
        <v/>
      </c>
      <c r="P1151" s="39" t="str">
        <f>IF($B1151="","",-SUMIFS(Tabla7[Cantidad],Tabla7[Código del producto],$B1151,Tabla7[Tipo de movimiento],"SALIDA",Tabla7[Mes],P$5))</f>
        <v/>
      </c>
      <c r="Q1151" s="39" t="str">
        <f t="shared" si="51"/>
        <v/>
      </c>
      <c r="R1151" s="51" t="str">
        <f>IF($B1151="","",IFERROR(VLOOKUP($B1151,'ABC rotación'!$C:$G,5,0),"C"))</f>
        <v/>
      </c>
      <c r="S1151" s="41" t="str">
        <f t="shared" si="52"/>
        <v/>
      </c>
      <c r="T1151" s="40" t="str">
        <f t="shared" si="53"/>
        <v/>
      </c>
      <c r="U1151" s="23" t="str">
        <f>IF($B1151="","",VLOOKUP($T1151,Tablas!$X$14:$Y$17,2,1))</f>
        <v/>
      </c>
    </row>
    <row r="1152" spans="2:21" x14ac:dyDescent="0.2">
      <c r="B1152" s="1" t="str">
        <f>IF(Tablas!B1150="","",Tablas!B1150)</f>
        <v/>
      </c>
      <c r="C1152" s="1" t="str">
        <f>IF(Tablas!C1150="","",Tablas!C1150)</f>
        <v/>
      </c>
      <c r="D1152" s="1" t="str">
        <f>IF(Tablas!D1150="","",Tablas!D1150)</f>
        <v/>
      </c>
      <c r="E1152" s="1" t="str">
        <f>IF(Tablas!E1150="","",Tablas!E1150)</f>
        <v/>
      </c>
      <c r="F1152" s="1" t="str">
        <f>IF(Tablas!F1150="","",Tablas!F1150)</f>
        <v/>
      </c>
      <c r="G1152" s="1" t="str">
        <f>IF(Tablas!I1150="","",Tablas!I1150)</f>
        <v/>
      </c>
      <c r="H1152" s="1" t="s">
        <v>911</v>
      </c>
      <c r="I1152" s="39" t="str">
        <f>IF($B1152="","",-SUMIFS(Tabla7[Cantidad],Tabla7[Código del producto],$B1152,Tabla7[Tipo de movimiento],"SALIDA",Tabla7[Mes],I$5))</f>
        <v/>
      </c>
      <c r="J1152" s="39" t="str">
        <f>IF($B1152="","",-SUMIFS(Tabla7[Cantidad],Tabla7[Código del producto],$B1152,Tabla7[Tipo de movimiento],"SALIDA",Tabla7[Mes],J$5))</f>
        <v/>
      </c>
      <c r="K1152" s="39" t="str">
        <f>IF($B1152="","",-SUMIFS(Tabla7[Cantidad],Tabla7[Código del producto],$B1152,Tabla7[Tipo de movimiento],"SALIDA",Tabla7[Mes],K$5))</f>
        <v/>
      </c>
      <c r="L1152" s="39" t="str">
        <f>IF($B1152="","",-SUMIFS(Tabla7[Cantidad],Tabla7[Código del producto],$B1152,Tabla7[Tipo de movimiento],"SALIDA",Tabla7[Mes],L$5))</f>
        <v/>
      </c>
      <c r="M1152" s="39" t="str">
        <f>IF($B1152="","",-SUMIFS(Tabla7[Cantidad],Tabla7[Código del producto],$B1152,Tabla7[Tipo de movimiento],"SALIDA",Tabla7[Mes],M$5))</f>
        <v/>
      </c>
      <c r="N1152" s="39" t="str">
        <f>IF($B1152="","",-SUMIFS(Tabla7[Cantidad],Tabla7[Código del producto],$B1152,Tabla7[Tipo de movimiento],"SALIDA",Tabla7[Mes],N$5))</f>
        <v/>
      </c>
      <c r="O1152" s="39" t="str">
        <f>IF($B1152="","",-SUMIFS(Tabla7[Cantidad],Tabla7[Código del producto],$B1152,Tabla7[Tipo de movimiento],"SALIDA",Tabla7[Mes],O$5))</f>
        <v/>
      </c>
      <c r="P1152" s="39" t="str">
        <f>IF($B1152="","",-SUMIFS(Tabla7[Cantidad],Tabla7[Código del producto],$B1152,Tabla7[Tipo de movimiento],"SALIDA",Tabla7[Mes],P$5))</f>
        <v/>
      </c>
      <c r="Q1152" s="39" t="str">
        <f t="shared" si="51"/>
        <v/>
      </c>
      <c r="R1152" s="51" t="str">
        <f>IF($B1152="","",IFERROR(VLOOKUP($B1152,'ABC rotación'!$C:$G,5,0),"C"))</f>
        <v/>
      </c>
      <c r="S1152" s="41" t="str">
        <f t="shared" si="52"/>
        <v/>
      </c>
      <c r="T1152" s="40" t="str">
        <f t="shared" si="53"/>
        <v/>
      </c>
      <c r="U1152" s="23" t="str">
        <f>IF($B1152="","",VLOOKUP($T1152,Tablas!$X$14:$Y$17,2,1))</f>
        <v/>
      </c>
    </row>
    <row r="1153" spans="2:21" x14ac:dyDescent="0.2">
      <c r="B1153" s="1" t="str">
        <f>IF(Tablas!B1151="","",Tablas!B1151)</f>
        <v/>
      </c>
      <c r="C1153" s="1" t="str">
        <f>IF(Tablas!C1151="","",Tablas!C1151)</f>
        <v/>
      </c>
      <c r="D1153" s="1" t="str">
        <f>IF(Tablas!D1151="","",Tablas!D1151)</f>
        <v/>
      </c>
      <c r="E1153" s="1" t="str">
        <f>IF(Tablas!E1151="","",Tablas!E1151)</f>
        <v/>
      </c>
      <c r="F1153" s="1" t="str">
        <f>IF(Tablas!F1151="","",Tablas!F1151)</f>
        <v/>
      </c>
      <c r="G1153" s="1" t="str">
        <f>IF(Tablas!I1151="","",Tablas!I1151)</f>
        <v/>
      </c>
      <c r="H1153" s="1" t="s">
        <v>911</v>
      </c>
      <c r="I1153" s="39" t="str">
        <f>IF($B1153="","",-SUMIFS(Tabla7[Cantidad],Tabla7[Código del producto],$B1153,Tabla7[Tipo de movimiento],"SALIDA",Tabla7[Mes],I$5))</f>
        <v/>
      </c>
      <c r="J1153" s="39" t="str">
        <f>IF($B1153="","",-SUMIFS(Tabla7[Cantidad],Tabla7[Código del producto],$B1153,Tabla7[Tipo de movimiento],"SALIDA",Tabla7[Mes],J$5))</f>
        <v/>
      </c>
      <c r="K1153" s="39" t="str">
        <f>IF($B1153="","",-SUMIFS(Tabla7[Cantidad],Tabla7[Código del producto],$B1153,Tabla7[Tipo de movimiento],"SALIDA",Tabla7[Mes],K$5))</f>
        <v/>
      </c>
      <c r="L1153" s="39" t="str">
        <f>IF($B1153="","",-SUMIFS(Tabla7[Cantidad],Tabla7[Código del producto],$B1153,Tabla7[Tipo de movimiento],"SALIDA",Tabla7[Mes],L$5))</f>
        <v/>
      </c>
      <c r="M1153" s="39" t="str">
        <f>IF($B1153="","",-SUMIFS(Tabla7[Cantidad],Tabla7[Código del producto],$B1153,Tabla7[Tipo de movimiento],"SALIDA",Tabla7[Mes],M$5))</f>
        <v/>
      </c>
      <c r="N1153" s="39" t="str">
        <f>IF($B1153="","",-SUMIFS(Tabla7[Cantidad],Tabla7[Código del producto],$B1153,Tabla7[Tipo de movimiento],"SALIDA",Tabla7[Mes],N$5))</f>
        <v/>
      </c>
      <c r="O1153" s="39" t="str">
        <f>IF($B1153="","",-SUMIFS(Tabla7[Cantidad],Tabla7[Código del producto],$B1153,Tabla7[Tipo de movimiento],"SALIDA",Tabla7[Mes],O$5))</f>
        <v/>
      </c>
      <c r="P1153" s="39" t="str">
        <f>IF($B1153="","",-SUMIFS(Tabla7[Cantidad],Tabla7[Código del producto],$B1153,Tabla7[Tipo de movimiento],"SALIDA",Tabla7[Mes],P$5))</f>
        <v/>
      </c>
      <c r="Q1153" s="39" t="str">
        <f t="shared" si="51"/>
        <v/>
      </c>
      <c r="R1153" s="51" t="str">
        <f>IF($B1153="","",IFERROR(VLOOKUP($B1153,'ABC rotación'!$C:$G,5,0),"C"))</f>
        <v/>
      </c>
      <c r="S1153" s="41" t="str">
        <f t="shared" si="52"/>
        <v/>
      </c>
      <c r="T1153" s="40" t="str">
        <f t="shared" si="53"/>
        <v/>
      </c>
      <c r="U1153" s="23" t="str">
        <f>IF($B1153="","",VLOOKUP($T1153,Tablas!$X$14:$Y$17,2,1))</f>
        <v/>
      </c>
    </row>
    <row r="1154" spans="2:21" x14ac:dyDescent="0.2">
      <c r="B1154" s="1" t="str">
        <f>IF(Tablas!B1152="","",Tablas!B1152)</f>
        <v/>
      </c>
      <c r="C1154" s="1" t="str">
        <f>IF(Tablas!C1152="","",Tablas!C1152)</f>
        <v/>
      </c>
      <c r="D1154" s="1" t="str">
        <f>IF(Tablas!D1152="","",Tablas!D1152)</f>
        <v/>
      </c>
      <c r="E1154" s="1" t="str">
        <f>IF(Tablas!E1152="","",Tablas!E1152)</f>
        <v/>
      </c>
      <c r="F1154" s="1" t="str">
        <f>IF(Tablas!F1152="","",Tablas!F1152)</f>
        <v/>
      </c>
      <c r="G1154" s="1" t="str">
        <f>IF(Tablas!I1152="","",Tablas!I1152)</f>
        <v/>
      </c>
      <c r="H1154" s="1" t="s">
        <v>911</v>
      </c>
      <c r="I1154" s="39" t="str">
        <f>IF($B1154="","",-SUMIFS(Tabla7[Cantidad],Tabla7[Código del producto],$B1154,Tabla7[Tipo de movimiento],"SALIDA",Tabla7[Mes],I$5))</f>
        <v/>
      </c>
      <c r="J1154" s="39" t="str">
        <f>IF($B1154="","",-SUMIFS(Tabla7[Cantidad],Tabla7[Código del producto],$B1154,Tabla7[Tipo de movimiento],"SALIDA",Tabla7[Mes],J$5))</f>
        <v/>
      </c>
      <c r="K1154" s="39" t="str">
        <f>IF($B1154="","",-SUMIFS(Tabla7[Cantidad],Tabla7[Código del producto],$B1154,Tabla7[Tipo de movimiento],"SALIDA",Tabla7[Mes],K$5))</f>
        <v/>
      </c>
      <c r="L1154" s="39" t="str">
        <f>IF($B1154="","",-SUMIFS(Tabla7[Cantidad],Tabla7[Código del producto],$B1154,Tabla7[Tipo de movimiento],"SALIDA",Tabla7[Mes],L$5))</f>
        <v/>
      </c>
      <c r="M1154" s="39" t="str">
        <f>IF($B1154="","",-SUMIFS(Tabla7[Cantidad],Tabla7[Código del producto],$B1154,Tabla7[Tipo de movimiento],"SALIDA",Tabla7[Mes],M$5))</f>
        <v/>
      </c>
      <c r="N1154" s="39" t="str">
        <f>IF($B1154="","",-SUMIFS(Tabla7[Cantidad],Tabla7[Código del producto],$B1154,Tabla7[Tipo de movimiento],"SALIDA",Tabla7[Mes],N$5))</f>
        <v/>
      </c>
      <c r="O1154" s="39" t="str">
        <f>IF($B1154="","",-SUMIFS(Tabla7[Cantidad],Tabla7[Código del producto],$B1154,Tabla7[Tipo de movimiento],"SALIDA",Tabla7[Mes],O$5))</f>
        <v/>
      </c>
      <c r="P1154" s="39" t="str">
        <f>IF($B1154="","",-SUMIFS(Tabla7[Cantidad],Tabla7[Código del producto],$B1154,Tabla7[Tipo de movimiento],"SALIDA",Tabla7[Mes],P$5))</f>
        <v/>
      </c>
      <c r="Q1154" s="39" t="str">
        <f t="shared" si="51"/>
        <v/>
      </c>
      <c r="R1154" s="51" t="str">
        <f>IF($B1154="","",IFERROR(VLOOKUP($B1154,'ABC rotación'!$C:$G,5,0),"C"))</f>
        <v/>
      </c>
      <c r="S1154" s="41" t="str">
        <f t="shared" si="52"/>
        <v/>
      </c>
      <c r="T1154" s="40" t="str">
        <f t="shared" si="53"/>
        <v/>
      </c>
      <c r="U1154" s="23" t="str">
        <f>IF($B1154="","",VLOOKUP($T1154,Tablas!$X$14:$Y$17,2,1))</f>
        <v/>
      </c>
    </row>
    <row r="1155" spans="2:21" x14ac:dyDescent="0.2">
      <c r="B1155" s="1" t="str">
        <f>IF(Tablas!B1153="","",Tablas!B1153)</f>
        <v/>
      </c>
      <c r="C1155" s="1" t="str">
        <f>IF(Tablas!C1153="","",Tablas!C1153)</f>
        <v/>
      </c>
      <c r="D1155" s="1" t="str">
        <f>IF(Tablas!D1153="","",Tablas!D1153)</f>
        <v/>
      </c>
      <c r="E1155" s="1" t="str">
        <f>IF(Tablas!E1153="","",Tablas!E1153)</f>
        <v/>
      </c>
      <c r="F1155" s="1" t="str">
        <f>IF(Tablas!F1153="","",Tablas!F1153)</f>
        <v/>
      </c>
      <c r="G1155" s="1" t="str">
        <f>IF(Tablas!I1153="","",Tablas!I1153)</f>
        <v/>
      </c>
      <c r="H1155" s="1" t="s">
        <v>911</v>
      </c>
      <c r="I1155" s="39" t="str">
        <f>IF($B1155="","",-SUMIFS(Tabla7[Cantidad],Tabla7[Código del producto],$B1155,Tabla7[Tipo de movimiento],"SALIDA",Tabla7[Mes],I$5))</f>
        <v/>
      </c>
      <c r="J1155" s="39" t="str">
        <f>IF($B1155="","",-SUMIFS(Tabla7[Cantidad],Tabla7[Código del producto],$B1155,Tabla7[Tipo de movimiento],"SALIDA",Tabla7[Mes],J$5))</f>
        <v/>
      </c>
      <c r="K1155" s="39" t="str">
        <f>IF($B1155="","",-SUMIFS(Tabla7[Cantidad],Tabla7[Código del producto],$B1155,Tabla7[Tipo de movimiento],"SALIDA",Tabla7[Mes],K$5))</f>
        <v/>
      </c>
      <c r="L1155" s="39" t="str">
        <f>IF($B1155="","",-SUMIFS(Tabla7[Cantidad],Tabla7[Código del producto],$B1155,Tabla7[Tipo de movimiento],"SALIDA",Tabla7[Mes],L$5))</f>
        <v/>
      </c>
      <c r="M1155" s="39" t="str">
        <f>IF($B1155="","",-SUMIFS(Tabla7[Cantidad],Tabla7[Código del producto],$B1155,Tabla7[Tipo de movimiento],"SALIDA",Tabla7[Mes],M$5))</f>
        <v/>
      </c>
      <c r="N1155" s="39" t="str">
        <f>IF($B1155="","",-SUMIFS(Tabla7[Cantidad],Tabla7[Código del producto],$B1155,Tabla7[Tipo de movimiento],"SALIDA",Tabla7[Mes],N$5))</f>
        <v/>
      </c>
      <c r="O1155" s="39" t="str">
        <f>IF($B1155="","",-SUMIFS(Tabla7[Cantidad],Tabla7[Código del producto],$B1155,Tabla7[Tipo de movimiento],"SALIDA",Tabla7[Mes],O$5))</f>
        <v/>
      </c>
      <c r="P1155" s="39" t="str">
        <f>IF($B1155="","",-SUMIFS(Tabla7[Cantidad],Tabla7[Código del producto],$B1155,Tabla7[Tipo de movimiento],"SALIDA",Tabla7[Mes],P$5))</f>
        <v/>
      </c>
      <c r="Q1155" s="39" t="str">
        <f t="shared" si="51"/>
        <v/>
      </c>
      <c r="R1155" s="51" t="str">
        <f>IF($B1155="","",IFERROR(VLOOKUP($B1155,'ABC rotación'!$C:$G,5,0),"C"))</f>
        <v/>
      </c>
      <c r="S1155" s="41" t="str">
        <f t="shared" si="52"/>
        <v/>
      </c>
      <c r="T1155" s="40" t="str">
        <f t="shared" si="53"/>
        <v/>
      </c>
      <c r="U1155" s="23" t="str">
        <f>IF($B1155="","",VLOOKUP($T1155,Tablas!$X$14:$Y$17,2,1))</f>
        <v/>
      </c>
    </row>
    <row r="1156" spans="2:21" x14ac:dyDescent="0.2">
      <c r="B1156" s="1" t="str">
        <f>IF(Tablas!B1154="","",Tablas!B1154)</f>
        <v/>
      </c>
      <c r="C1156" s="1" t="str">
        <f>IF(Tablas!C1154="","",Tablas!C1154)</f>
        <v/>
      </c>
      <c r="D1156" s="1" t="str">
        <f>IF(Tablas!D1154="","",Tablas!D1154)</f>
        <v/>
      </c>
      <c r="E1156" s="1" t="str">
        <f>IF(Tablas!E1154="","",Tablas!E1154)</f>
        <v/>
      </c>
      <c r="F1156" s="1" t="str">
        <f>IF(Tablas!F1154="","",Tablas!F1154)</f>
        <v/>
      </c>
      <c r="G1156" s="1" t="str">
        <f>IF(Tablas!I1154="","",Tablas!I1154)</f>
        <v/>
      </c>
      <c r="H1156" s="1" t="s">
        <v>911</v>
      </c>
      <c r="I1156" s="39" t="str">
        <f>IF($B1156="","",-SUMIFS(Tabla7[Cantidad],Tabla7[Código del producto],$B1156,Tabla7[Tipo de movimiento],"SALIDA",Tabla7[Mes],I$5))</f>
        <v/>
      </c>
      <c r="J1156" s="39" t="str">
        <f>IF($B1156="","",-SUMIFS(Tabla7[Cantidad],Tabla7[Código del producto],$B1156,Tabla7[Tipo de movimiento],"SALIDA",Tabla7[Mes],J$5))</f>
        <v/>
      </c>
      <c r="K1156" s="39" t="str">
        <f>IF($B1156="","",-SUMIFS(Tabla7[Cantidad],Tabla7[Código del producto],$B1156,Tabla7[Tipo de movimiento],"SALIDA",Tabla7[Mes],K$5))</f>
        <v/>
      </c>
      <c r="L1156" s="39" t="str">
        <f>IF($B1156="","",-SUMIFS(Tabla7[Cantidad],Tabla7[Código del producto],$B1156,Tabla7[Tipo de movimiento],"SALIDA",Tabla7[Mes],L$5))</f>
        <v/>
      </c>
      <c r="M1156" s="39" t="str">
        <f>IF($B1156="","",-SUMIFS(Tabla7[Cantidad],Tabla7[Código del producto],$B1156,Tabla7[Tipo de movimiento],"SALIDA",Tabla7[Mes],M$5))</f>
        <v/>
      </c>
      <c r="N1156" s="39" t="str">
        <f>IF($B1156="","",-SUMIFS(Tabla7[Cantidad],Tabla7[Código del producto],$B1156,Tabla7[Tipo de movimiento],"SALIDA",Tabla7[Mes],N$5))</f>
        <v/>
      </c>
      <c r="O1156" s="39" t="str">
        <f>IF($B1156="","",-SUMIFS(Tabla7[Cantidad],Tabla7[Código del producto],$B1156,Tabla7[Tipo de movimiento],"SALIDA",Tabla7[Mes],O$5))</f>
        <v/>
      </c>
      <c r="P1156" s="39" t="str">
        <f>IF($B1156="","",-SUMIFS(Tabla7[Cantidad],Tabla7[Código del producto],$B1156,Tabla7[Tipo de movimiento],"SALIDA",Tabla7[Mes],P$5))</f>
        <v/>
      </c>
      <c r="Q1156" s="39" t="str">
        <f t="shared" si="51"/>
        <v/>
      </c>
      <c r="R1156" s="51" t="str">
        <f>IF($B1156="","",IFERROR(VLOOKUP($B1156,'ABC rotación'!$C:$G,5,0),"C"))</f>
        <v/>
      </c>
      <c r="S1156" s="41" t="str">
        <f t="shared" si="52"/>
        <v/>
      </c>
      <c r="T1156" s="40" t="str">
        <f t="shared" si="53"/>
        <v/>
      </c>
      <c r="U1156" s="23" t="str">
        <f>IF($B1156="","",VLOOKUP($T1156,Tablas!$X$14:$Y$17,2,1))</f>
        <v/>
      </c>
    </row>
    <row r="1157" spans="2:21" x14ac:dyDescent="0.2">
      <c r="B1157" s="1" t="str">
        <f>IF(Tablas!B1155="","",Tablas!B1155)</f>
        <v/>
      </c>
      <c r="C1157" s="1" t="str">
        <f>IF(Tablas!C1155="","",Tablas!C1155)</f>
        <v/>
      </c>
      <c r="D1157" s="1" t="str">
        <f>IF(Tablas!D1155="","",Tablas!D1155)</f>
        <v/>
      </c>
      <c r="E1157" s="1" t="str">
        <f>IF(Tablas!E1155="","",Tablas!E1155)</f>
        <v/>
      </c>
      <c r="F1157" s="1" t="str">
        <f>IF(Tablas!F1155="","",Tablas!F1155)</f>
        <v/>
      </c>
      <c r="G1157" s="1" t="str">
        <f>IF(Tablas!I1155="","",Tablas!I1155)</f>
        <v/>
      </c>
      <c r="H1157" s="1" t="s">
        <v>911</v>
      </c>
      <c r="I1157" s="39" t="str">
        <f>IF($B1157="","",-SUMIFS(Tabla7[Cantidad],Tabla7[Código del producto],$B1157,Tabla7[Tipo de movimiento],"SALIDA",Tabla7[Mes],I$5))</f>
        <v/>
      </c>
      <c r="J1157" s="39" t="str">
        <f>IF($B1157="","",-SUMIFS(Tabla7[Cantidad],Tabla7[Código del producto],$B1157,Tabla7[Tipo de movimiento],"SALIDA",Tabla7[Mes],J$5))</f>
        <v/>
      </c>
      <c r="K1157" s="39" t="str">
        <f>IF($B1157="","",-SUMIFS(Tabla7[Cantidad],Tabla7[Código del producto],$B1157,Tabla7[Tipo de movimiento],"SALIDA",Tabla7[Mes],K$5))</f>
        <v/>
      </c>
      <c r="L1157" s="39" t="str">
        <f>IF($B1157="","",-SUMIFS(Tabla7[Cantidad],Tabla7[Código del producto],$B1157,Tabla7[Tipo de movimiento],"SALIDA",Tabla7[Mes],L$5))</f>
        <v/>
      </c>
      <c r="M1157" s="39" t="str">
        <f>IF($B1157="","",-SUMIFS(Tabla7[Cantidad],Tabla7[Código del producto],$B1157,Tabla7[Tipo de movimiento],"SALIDA",Tabla7[Mes],M$5))</f>
        <v/>
      </c>
      <c r="N1157" s="39" t="str">
        <f>IF($B1157="","",-SUMIFS(Tabla7[Cantidad],Tabla7[Código del producto],$B1157,Tabla7[Tipo de movimiento],"SALIDA",Tabla7[Mes],N$5))</f>
        <v/>
      </c>
      <c r="O1157" s="39" t="str">
        <f>IF($B1157="","",-SUMIFS(Tabla7[Cantidad],Tabla7[Código del producto],$B1157,Tabla7[Tipo de movimiento],"SALIDA",Tabla7[Mes],O$5))</f>
        <v/>
      </c>
      <c r="P1157" s="39" t="str">
        <f>IF($B1157="","",-SUMIFS(Tabla7[Cantidad],Tabla7[Código del producto],$B1157,Tabla7[Tipo de movimiento],"SALIDA",Tabla7[Mes],P$5))</f>
        <v/>
      </c>
      <c r="Q1157" s="39" t="str">
        <f t="shared" si="51"/>
        <v/>
      </c>
      <c r="R1157" s="51" t="str">
        <f>IF($B1157="","",IFERROR(VLOOKUP($B1157,'ABC rotación'!$C:$G,5,0),"C"))</f>
        <v/>
      </c>
      <c r="S1157" s="41" t="str">
        <f t="shared" si="52"/>
        <v/>
      </c>
      <c r="T1157" s="40" t="str">
        <f t="shared" si="53"/>
        <v/>
      </c>
      <c r="U1157" s="23" t="str">
        <f>IF($B1157="","",VLOOKUP($T1157,Tablas!$X$14:$Y$17,2,1))</f>
        <v/>
      </c>
    </row>
    <row r="1158" spans="2:21" x14ac:dyDescent="0.2">
      <c r="B1158" s="1" t="str">
        <f>IF(Tablas!B1156="","",Tablas!B1156)</f>
        <v/>
      </c>
      <c r="C1158" s="1" t="str">
        <f>IF(Tablas!C1156="","",Tablas!C1156)</f>
        <v/>
      </c>
      <c r="D1158" s="1" t="str">
        <f>IF(Tablas!D1156="","",Tablas!D1156)</f>
        <v/>
      </c>
      <c r="E1158" s="1" t="str">
        <f>IF(Tablas!E1156="","",Tablas!E1156)</f>
        <v/>
      </c>
      <c r="F1158" s="1" t="str">
        <f>IF(Tablas!F1156="","",Tablas!F1156)</f>
        <v/>
      </c>
      <c r="G1158" s="1" t="str">
        <f>IF(Tablas!I1156="","",Tablas!I1156)</f>
        <v/>
      </c>
      <c r="H1158" s="1" t="s">
        <v>911</v>
      </c>
      <c r="I1158" s="39" t="str">
        <f>IF($B1158="","",-SUMIFS(Tabla7[Cantidad],Tabla7[Código del producto],$B1158,Tabla7[Tipo de movimiento],"SALIDA",Tabla7[Mes],I$5))</f>
        <v/>
      </c>
      <c r="J1158" s="39" t="str">
        <f>IF($B1158="","",-SUMIFS(Tabla7[Cantidad],Tabla7[Código del producto],$B1158,Tabla7[Tipo de movimiento],"SALIDA",Tabla7[Mes],J$5))</f>
        <v/>
      </c>
      <c r="K1158" s="39" t="str">
        <f>IF($B1158="","",-SUMIFS(Tabla7[Cantidad],Tabla7[Código del producto],$B1158,Tabla7[Tipo de movimiento],"SALIDA",Tabla7[Mes],K$5))</f>
        <v/>
      </c>
      <c r="L1158" s="39" t="str">
        <f>IF($B1158="","",-SUMIFS(Tabla7[Cantidad],Tabla7[Código del producto],$B1158,Tabla7[Tipo de movimiento],"SALIDA",Tabla7[Mes],L$5))</f>
        <v/>
      </c>
      <c r="M1158" s="39" t="str">
        <f>IF($B1158="","",-SUMIFS(Tabla7[Cantidad],Tabla7[Código del producto],$B1158,Tabla7[Tipo de movimiento],"SALIDA",Tabla7[Mes],M$5))</f>
        <v/>
      </c>
      <c r="N1158" s="39" t="str">
        <f>IF($B1158="","",-SUMIFS(Tabla7[Cantidad],Tabla7[Código del producto],$B1158,Tabla7[Tipo de movimiento],"SALIDA",Tabla7[Mes],N$5))</f>
        <v/>
      </c>
      <c r="O1158" s="39" t="str">
        <f>IF($B1158="","",-SUMIFS(Tabla7[Cantidad],Tabla7[Código del producto],$B1158,Tabla7[Tipo de movimiento],"SALIDA",Tabla7[Mes],O$5))</f>
        <v/>
      </c>
      <c r="P1158" s="39" t="str">
        <f>IF($B1158="","",-SUMIFS(Tabla7[Cantidad],Tabla7[Código del producto],$B1158,Tabla7[Tipo de movimiento],"SALIDA",Tabla7[Mes],P$5))</f>
        <v/>
      </c>
      <c r="Q1158" s="39" t="str">
        <f t="shared" si="51"/>
        <v/>
      </c>
      <c r="R1158" s="51" t="str">
        <f>IF($B1158="","",IFERROR(VLOOKUP($B1158,'ABC rotación'!$C:$G,5,0),"C"))</f>
        <v/>
      </c>
      <c r="S1158" s="41" t="str">
        <f t="shared" si="52"/>
        <v/>
      </c>
      <c r="T1158" s="40" t="str">
        <f t="shared" si="53"/>
        <v/>
      </c>
      <c r="U1158" s="23" t="str">
        <f>IF($B1158="","",VLOOKUP($T1158,Tablas!$X$14:$Y$17,2,1))</f>
        <v/>
      </c>
    </row>
    <row r="1159" spans="2:21" x14ac:dyDescent="0.2">
      <c r="B1159" s="1" t="str">
        <f>IF(Tablas!B1157="","",Tablas!B1157)</f>
        <v/>
      </c>
      <c r="C1159" s="1" t="str">
        <f>IF(Tablas!C1157="","",Tablas!C1157)</f>
        <v/>
      </c>
      <c r="D1159" s="1" t="str">
        <f>IF(Tablas!D1157="","",Tablas!D1157)</f>
        <v/>
      </c>
      <c r="E1159" s="1" t="str">
        <f>IF(Tablas!E1157="","",Tablas!E1157)</f>
        <v/>
      </c>
      <c r="F1159" s="1" t="str">
        <f>IF(Tablas!F1157="","",Tablas!F1157)</f>
        <v/>
      </c>
      <c r="G1159" s="1" t="str">
        <f>IF(Tablas!I1157="","",Tablas!I1157)</f>
        <v/>
      </c>
      <c r="H1159" s="1" t="s">
        <v>911</v>
      </c>
      <c r="I1159" s="39" t="str">
        <f>IF($B1159="","",-SUMIFS(Tabla7[Cantidad],Tabla7[Código del producto],$B1159,Tabla7[Tipo de movimiento],"SALIDA",Tabla7[Mes],I$5))</f>
        <v/>
      </c>
      <c r="J1159" s="39" t="str">
        <f>IF($B1159="","",-SUMIFS(Tabla7[Cantidad],Tabla7[Código del producto],$B1159,Tabla7[Tipo de movimiento],"SALIDA",Tabla7[Mes],J$5))</f>
        <v/>
      </c>
      <c r="K1159" s="39" t="str">
        <f>IF($B1159="","",-SUMIFS(Tabla7[Cantidad],Tabla7[Código del producto],$B1159,Tabla7[Tipo de movimiento],"SALIDA",Tabla7[Mes],K$5))</f>
        <v/>
      </c>
      <c r="L1159" s="39" t="str">
        <f>IF($B1159="","",-SUMIFS(Tabla7[Cantidad],Tabla7[Código del producto],$B1159,Tabla7[Tipo de movimiento],"SALIDA",Tabla7[Mes],L$5))</f>
        <v/>
      </c>
      <c r="M1159" s="39" t="str">
        <f>IF($B1159="","",-SUMIFS(Tabla7[Cantidad],Tabla7[Código del producto],$B1159,Tabla7[Tipo de movimiento],"SALIDA",Tabla7[Mes],M$5))</f>
        <v/>
      </c>
      <c r="N1159" s="39" t="str">
        <f>IF($B1159="","",-SUMIFS(Tabla7[Cantidad],Tabla7[Código del producto],$B1159,Tabla7[Tipo de movimiento],"SALIDA",Tabla7[Mes],N$5))</f>
        <v/>
      </c>
      <c r="O1159" s="39" t="str">
        <f>IF($B1159="","",-SUMIFS(Tabla7[Cantidad],Tabla7[Código del producto],$B1159,Tabla7[Tipo de movimiento],"SALIDA",Tabla7[Mes],O$5))</f>
        <v/>
      </c>
      <c r="P1159" s="39" t="str">
        <f>IF($B1159="","",-SUMIFS(Tabla7[Cantidad],Tabla7[Código del producto],$B1159,Tabla7[Tipo de movimiento],"SALIDA",Tabla7[Mes],P$5))</f>
        <v/>
      </c>
      <c r="Q1159" s="39" t="str">
        <f t="shared" ref="Q1159:Q1222" si="54">IF($B1159="","",IFERROR(AVERAGE(N1159:P1159),0))</f>
        <v/>
      </c>
      <c r="R1159" s="51" t="str">
        <f>IF($B1159="","",IFERROR(VLOOKUP($B1159,'ABC rotación'!$C:$G,5,0),"C"))</f>
        <v/>
      </c>
      <c r="S1159" s="41" t="str">
        <f t="shared" ref="S1159:S1222" si="55">IF($B1159="","",IFERROR(H1159/Q1159*30,0))</f>
        <v/>
      </c>
      <c r="T1159" s="40" t="str">
        <f t="shared" ref="T1159:T1222" si="56">IF($B1159="","",S1159/F1159)</f>
        <v/>
      </c>
      <c r="U1159" s="23" t="str">
        <f>IF($B1159="","",VLOOKUP($T1159,Tablas!$X$14:$Y$17,2,1))</f>
        <v/>
      </c>
    </row>
    <row r="1160" spans="2:21" x14ac:dyDescent="0.2">
      <c r="B1160" s="1" t="str">
        <f>IF(Tablas!B1158="","",Tablas!B1158)</f>
        <v/>
      </c>
      <c r="C1160" s="1" t="str">
        <f>IF(Tablas!C1158="","",Tablas!C1158)</f>
        <v/>
      </c>
      <c r="D1160" s="1" t="str">
        <f>IF(Tablas!D1158="","",Tablas!D1158)</f>
        <v/>
      </c>
      <c r="E1160" s="1" t="str">
        <f>IF(Tablas!E1158="","",Tablas!E1158)</f>
        <v/>
      </c>
      <c r="F1160" s="1" t="str">
        <f>IF(Tablas!F1158="","",Tablas!F1158)</f>
        <v/>
      </c>
      <c r="G1160" s="1" t="str">
        <f>IF(Tablas!I1158="","",Tablas!I1158)</f>
        <v/>
      </c>
      <c r="H1160" s="1" t="s">
        <v>911</v>
      </c>
      <c r="I1160" s="39" t="str">
        <f>IF($B1160="","",-SUMIFS(Tabla7[Cantidad],Tabla7[Código del producto],$B1160,Tabla7[Tipo de movimiento],"SALIDA",Tabla7[Mes],I$5))</f>
        <v/>
      </c>
      <c r="J1160" s="39" t="str">
        <f>IF($B1160="","",-SUMIFS(Tabla7[Cantidad],Tabla7[Código del producto],$B1160,Tabla7[Tipo de movimiento],"SALIDA",Tabla7[Mes],J$5))</f>
        <v/>
      </c>
      <c r="K1160" s="39" t="str">
        <f>IF($B1160="","",-SUMIFS(Tabla7[Cantidad],Tabla7[Código del producto],$B1160,Tabla7[Tipo de movimiento],"SALIDA",Tabla7[Mes],K$5))</f>
        <v/>
      </c>
      <c r="L1160" s="39" t="str">
        <f>IF($B1160="","",-SUMIFS(Tabla7[Cantidad],Tabla7[Código del producto],$B1160,Tabla7[Tipo de movimiento],"SALIDA",Tabla7[Mes],L$5))</f>
        <v/>
      </c>
      <c r="M1160" s="39" t="str">
        <f>IF($B1160="","",-SUMIFS(Tabla7[Cantidad],Tabla7[Código del producto],$B1160,Tabla7[Tipo de movimiento],"SALIDA",Tabla7[Mes],M$5))</f>
        <v/>
      </c>
      <c r="N1160" s="39" t="str">
        <f>IF($B1160="","",-SUMIFS(Tabla7[Cantidad],Tabla7[Código del producto],$B1160,Tabla7[Tipo de movimiento],"SALIDA",Tabla7[Mes],N$5))</f>
        <v/>
      </c>
      <c r="O1160" s="39" t="str">
        <f>IF($B1160="","",-SUMIFS(Tabla7[Cantidad],Tabla7[Código del producto],$B1160,Tabla7[Tipo de movimiento],"SALIDA",Tabla7[Mes],O$5))</f>
        <v/>
      </c>
      <c r="P1160" s="39" t="str">
        <f>IF($B1160="","",-SUMIFS(Tabla7[Cantidad],Tabla7[Código del producto],$B1160,Tabla7[Tipo de movimiento],"SALIDA",Tabla7[Mes],P$5))</f>
        <v/>
      </c>
      <c r="Q1160" s="39" t="str">
        <f t="shared" si="54"/>
        <v/>
      </c>
      <c r="R1160" s="51" t="str">
        <f>IF($B1160="","",IFERROR(VLOOKUP($B1160,'ABC rotación'!$C:$G,5,0),"C"))</f>
        <v/>
      </c>
      <c r="S1160" s="41" t="str">
        <f t="shared" si="55"/>
        <v/>
      </c>
      <c r="T1160" s="40" t="str">
        <f t="shared" si="56"/>
        <v/>
      </c>
      <c r="U1160" s="23" t="str">
        <f>IF($B1160="","",VLOOKUP($T1160,Tablas!$X$14:$Y$17,2,1))</f>
        <v/>
      </c>
    </row>
    <row r="1161" spans="2:21" x14ac:dyDescent="0.2">
      <c r="B1161" s="1" t="str">
        <f>IF(Tablas!B1159="","",Tablas!B1159)</f>
        <v/>
      </c>
      <c r="C1161" s="1" t="str">
        <f>IF(Tablas!C1159="","",Tablas!C1159)</f>
        <v/>
      </c>
      <c r="D1161" s="1" t="str">
        <f>IF(Tablas!D1159="","",Tablas!D1159)</f>
        <v/>
      </c>
      <c r="E1161" s="1" t="str">
        <f>IF(Tablas!E1159="","",Tablas!E1159)</f>
        <v/>
      </c>
      <c r="F1161" s="1" t="str">
        <f>IF(Tablas!F1159="","",Tablas!F1159)</f>
        <v/>
      </c>
      <c r="G1161" s="1" t="str">
        <f>IF(Tablas!I1159="","",Tablas!I1159)</f>
        <v/>
      </c>
      <c r="H1161" s="1" t="s">
        <v>911</v>
      </c>
      <c r="I1161" s="39" t="str">
        <f>IF($B1161="","",-SUMIFS(Tabla7[Cantidad],Tabla7[Código del producto],$B1161,Tabla7[Tipo de movimiento],"SALIDA",Tabla7[Mes],I$5))</f>
        <v/>
      </c>
      <c r="J1161" s="39" t="str">
        <f>IF($B1161="","",-SUMIFS(Tabla7[Cantidad],Tabla7[Código del producto],$B1161,Tabla7[Tipo de movimiento],"SALIDA",Tabla7[Mes],J$5))</f>
        <v/>
      </c>
      <c r="K1161" s="39" t="str">
        <f>IF($B1161="","",-SUMIFS(Tabla7[Cantidad],Tabla7[Código del producto],$B1161,Tabla7[Tipo de movimiento],"SALIDA",Tabla7[Mes],K$5))</f>
        <v/>
      </c>
      <c r="L1161" s="39" t="str">
        <f>IF($B1161="","",-SUMIFS(Tabla7[Cantidad],Tabla7[Código del producto],$B1161,Tabla7[Tipo de movimiento],"SALIDA",Tabla7[Mes],L$5))</f>
        <v/>
      </c>
      <c r="M1161" s="39" t="str">
        <f>IF($B1161="","",-SUMIFS(Tabla7[Cantidad],Tabla7[Código del producto],$B1161,Tabla7[Tipo de movimiento],"SALIDA",Tabla7[Mes],M$5))</f>
        <v/>
      </c>
      <c r="N1161" s="39" t="str">
        <f>IF($B1161="","",-SUMIFS(Tabla7[Cantidad],Tabla7[Código del producto],$B1161,Tabla7[Tipo de movimiento],"SALIDA",Tabla7[Mes],N$5))</f>
        <v/>
      </c>
      <c r="O1161" s="39" t="str">
        <f>IF($B1161="","",-SUMIFS(Tabla7[Cantidad],Tabla7[Código del producto],$B1161,Tabla7[Tipo de movimiento],"SALIDA",Tabla7[Mes],O$5))</f>
        <v/>
      </c>
      <c r="P1161" s="39" t="str">
        <f>IF($B1161="","",-SUMIFS(Tabla7[Cantidad],Tabla7[Código del producto],$B1161,Tabla7[Tipo de movimiento],"SALIDA",Tabla7[Mes],P$5))</f>
        <v/>
      </c>
      <c r="Q1161" s="39" t="str">
        <f t="shared" si="54"/>
        <v/>
      </c>
      <c r="R1161" s="51" t="str">
        <f>IF($B1161="","",IFERROR(VLOOKUP($B1161,'ABC rotación'!$C:$G,5,0),"C"))</f>
        <v/>
      </c>
      <c r="S1161" s="41" t="str">
        <f t="shared" si="55"/>
        <v/>
      </c>
      <c r="T1161" s="40" t="str">
        <f t="shared" si="56"/>
        <v/>
      </c>
      <c r="U1161" s="23" t="str">
        <f>IF($B1161="","",VLOOKUP($T1161,Tablas!$X$14:$Y$17,2,1))</f>
        <v/>
      </c>
    </row>
    <row r="1162" spans="2:21" x14ac:dyDescent="0.2">
      <c r="B1162" s="1" t="str">
        <f>IF(Tablas!B1160="","",Tablas!B1160)</f>
        <v/>
      </c>
      <c r="C1162" s="1" t="str">
        <f>IF(Tablas!C1160="","",Tablas!C1160)</f>
        <v/>
      </c>
      <c r="D1162" s="1" t="str">
        <f>IF(Tablas!D1160="","",Tablas!D1160)</f>
        <v/>
      </c>
      <c r="E1162" s="1" t="str">
        <f>IF(Tablas!E1160="","",Tablas!E1160)</f>
        <v/>
      </c>
      <c r="F1162" s="1" t="str">
        <f>IF(Tablas!F1160="","",Tablas!F1160)</f>
        <v/>
      </c>
      <c r="G1162" s="1" t="str">
        <f>IF(Tablas!I1160="","",Tablas!I1160)</f>
        <v/>
      </c>
      <c r="H1162" s="1" t="s">
        <v>911</v>
      </c>
      <c r="I1162" s="39" t="str">
        <f>IF($B1162="","",-SUMIFS(Tabla7[Cantidad],Tabla7[Código del producto],$B1162,Tabla7[Tipo de movimiento],"SALIDA",Tabla7[Mes],I$5))</f>
        <v/>
      </c>
      <c r="J1162" s="39" t="str">
        <f>IF($B1162="","",-SUMIFS(Tabla7[Cantidad],Tabla7[Código del producto],$B1162,Tabla7[Tipo de movimiento],"SALIDA",Tabla7[Mes],J$5))</f>
        <v/>
      </c>
      <c r="K1162" s="39" t="str">
        <f>IF($B1162="","",-SUMIFS(Tabla7[Cantidad],Tabla7[Código del producto],$B1162,Tabla7[Tipo de movimiento],"SALIDA",Tabla7[Mes],K$5))</f>
        <v/>
      </c>
      <c r="L1162" s="39" t="str">
        <f>IF($B1162="","",-SUMIFS(Tabla7[Cantidad],Tabla7[Código del producto],$B1162,Tabla7[Tipo de movimiento],"SALIDA",Tabla7[Mes],L$5))</f>
        <v/>
      </c>
      <c r="M1162" s="39" t="str">
        <f>IF($B1162="","",-SUMIFS(Tabla7[Cantidad],Tabla7[Código del producto],$B1162,Tabla7[Tipo de movimiento],"SALIDA",Tabla7[Mes],M$5))</f>
        <v/>
      </c>
      <c r="N1162" s="39" t="str">
        <f>IF($B1162="","",-SUMIFS(Tabla7[Cantidad],Tabla7[Código del producto],$B1162,Tabla7[Tipo de movimiento],"SALIDA",Tabla7[Mes],N$5))</f>
        <v/>
      </c>
      <c r="O1162" s="39" t="str">
        <f>IF($B1162="","",-SUMIFS(Tabla7[Cantidad],Tabla7[Código del producto],$B1162,Tabla7[Tipo de movimiento],"SALIDA",Tabla7[Mes],O$5))</f>
        <v/>
      </c>
      <c r="P1162" s="39" t="str">
        <f>IF($B1162="","",-SUMIFS(Tabla7[Cantidad],Tabla7[Código del producto],$B1162,Tabla7[Tipo de movimiento],"SALIDA",Tabla7[Mes],P$5))</f>
        <v/>
      </c>
      <c r="Q1162" s="39" t="str">
        <f t="shared" si="54"/>
        <v/>
      </c>
      <c r="R1162" s="51" t="str">
        <f>IF($B1162="","",IFERROR(VLOOKUP($B1162,'ABC rotación'!$C:$G,5,0),"C"))</f>
        <v/>
      </c>
      <c r="S1162" s="41" t="str">
        <f t="shared" si="55"/>
        <v/>
      </c>
      <c r="T1162" s="40" t="str">
        <f t="shared" si="56"/>
        <v/>
      </c>
      <c r="U1162" s="23" t="str">
        <f>IF($B1162="","",VLOOKUP($T1162,Tablas!$X$14:$Y$17,2,1))</f>
        <v/>
      </c>
    </row>
    <row r="1163" spans="2:21" x14ac:dyDescent="0.2">
      <c r="B1163" s="1" t="str">
        <f>IF(Tablas!B1161="","",Tablas!B1161)</f>
        <v/>
      </c>
      <c r="C1163" s="1" t="str">
        <f>IF(Tablas!C1161="","",Tablas!C1161)</f>
        <v/>
      </c>
      <c r="D1163" s="1" t="str">
        <f>IF(Tablas!D1161="","",Tablas!D1161)</f>
        <v/>
      </c>
      <c r="E1163" s="1" t="str">
        <f>IF(Tablas!E1161="","",Tablas!E1161)</f>
        <v/>
      </c>
      <c r="F1163" s="1" t="str">
        <f>IF(Tablas!F1161="","",Tablas!F1161)</f>
        <v/>
      </c>
      <c r="G1163" s="1" t="str">
        <f>IF(Tablas!I1161="","",Tablas!I1161)</f>
        <v/>
      </c>
      <c r="H1163" s="1" t="s">
        <v>911</v>
      </c>
      <c r="I1163" s="39" t="str">
        <f>IF($B1163="","",-SUMIFS(Tabla7[Cantidad],Tabla7[Código del producto],$B1163,Tabla7[Tipo de movimiento],"SALIDA",Tabla7[Mes],I$5))</f>
        <v/>
      </c>
      <c r="J1163" s="39" t="str">
        <f>IF($B1163="","",-SUMIFS(Tabla7[Cantidad],Tabla7[Código del producto],$B1163,Tabla7[Tipo de movimiento],"SALIDA",Tabla7[Mes],J$5))</f>
        <v/>
      </c>
      <c r="K1163" s="39" t="str">
        <f>IF($B1163="","",-SUMIFS(Tabla7[Cantidad],Tabla7[Código del producto],$B1163,Tabla7[Tipo de movimiento],"SALIDA",Tabla7[Mes],K$5))</f>
        <v/>
      </c>
      <c r="L1163" s="39" t="str">
        <f>IF($B1163="","",-SUMIFS(Tabla7[Cantidad],Tabla7[Código del producto],$B1163,Tabla7[Tipo de movimiento],"SALIDA",Tabla7[Mes],L$5))</f>
        <v/>
      </c>
      <c r="M1163" s="39" t="str">
        <f>IF($B1163="","",-SUMIFS(Tabla7[Cantidad],Tabla7[Código del producto],$B1163,Tabla7[Tipo de movimiento],"SALIDA",Tabla7[Mes],M$5))</f>
        <v/>
      </c>
      <c r="N1163" s="39" t="str">
        <f>IF($B1163="","",-SUMIFS(Tabla7[Cantidad],Tabla7[Código del producto],$B1163,Tabla7[Tipo de movimiento],"SALIDA",Tabla7[Mes],N$5))</f>
        <v/>
      </c>
      <c r="O1163" s="39" t="str">
        <f>IF($B1163="","",-SUMIFS(Tabla7[Cantidad],Tabla7[Código del producto],$B1163,Tabla7[Tipo de movimiento],"SALIDA",Tabla7[Mes],O$5))</f>
        <v/>
      </c>
      <c r="P1163" s="39" t="str">
        <f>IF($B1163="","",-SUMIFS(Tabla7[Cantidad],Tabla7[Código del producto],$B1163,Tabla7[Tipo de movimiento],"SALIDA",Tabla7[Mes],P$5))</f>
        <v/>
      </c>
      <c r="Q1163" s="39" t="str">
        <f t="shared" si="54"/>
        <v/>
      </c>
      <c r="R1163" s="51" t="str">
        <f>IF($B1163="","",IFERROR(VLOOKUP($B1163,'ABC rotación'!$C:$G,5,0),"C"))</f>
        <v/>
      </c>
      <c r="S1163" s="41" t="str">
        <f t="shared" si="55"/>
        <v/>
      </c>
      <c r="T1163" s="40" t="str">
        <f t="shared" si="56"/>
        <v/>
      </c>
      <c r="U1163" s="23" t="str">
        <f>IF($B1163="","",VLOOKUP($T1163,Tablas!$X$14:$Y$17,2,1))</f>
        <v/>
      </c>
    </row>
    <row r="1164" spans="2:21" x14ac:dyDescent="0.2">
      <c r="B1164" s="1" t="str">
        <f>IF(Tablas!B1162="","",Tablas!B1162)</f>
        <v/>
      </c>
      <c r="C1164" s="1" t="str">
        <f>IF(Tablas!C1162="","",Tablas!C1162)</f>
        <v/>
      </c>
      <c r="D1164" s="1" t="str">
        <f>IF(Tablas!D1162="","",Tablas!D1162)</f>
        <v/>
      </c>
      <c r="E1164" s="1" t="str">
        <f>IF(Tablas!E1162="","",Tablas!E1162)</f>
        <v/>
      </c>
      <c r="F1164" s="1" t="str">
        <f>IF(Tablas!F1162="","",Tablas!F1162)</f>
        <v/>
      </c>
      <c r="G1164" s="1" t="str">
        <f>IF(Tablas!I1162="","",Tablas!I1162)</f>
        <v/>
      </c>
      <c r="H1164" s="1" t="s">
        <v>911</v>
      </c>
      <c r="I1164" s="39" t="str">
        <f>IF($B1164="","",-SUMIFS(Tabla7[Cantidad],Tabla7[Código del producto],$B1164,Tabla7[Tipo de movimiento],"SALIDA",Tabla7[Mes],I$5))</f>
        <v/>
      </c>
      <c r="J1164" s="39" t="str">
        <f>IF($B1164="","",-SUMIFS(Tabla7[Cantidad],Tabla7[Código del producto],$B1164,Tabla7[Tipo de movimiento],"SALIDA",Tabla7[Mes],J$5))</f>
        <v/>
      </c>
      <c r="K1164" s="39" t="str">
        <f>IF($B1164="","",-SUMIFS(Tabla7[Cantidad],Tabla7[Código del producto],$B1164,Tabla7[Tipo de movimiento],"SALIDA",Tabla7[Mes],K$5))</f>
        <v/>
      </c>
      <c r="L1164" s="39" t="str">
        <f>IF($B1164="","",-SUMIFS(Tabla7[Cantidad],Tabla7[Código del producto],$B1164,Tabla7[Tipo de movimiento],"SALIDA",Tabla7[Mes],L$5))</f>
        <v/>
      </c>
      <c r="M1164" s="39" t="str">
        <f>IF($B1164="","",-SUMIFS(Tabla7[Cantidad],Tabla7[Código del producto],$B1164,Tabla7[Tipo de movimiento],"SALIDA",Tabla7[Mes],M$5))</f>
        <v/>
      </c>
      <c r="N1164" s="39" t="str">
        <f>IF($B1164="","",-SUMIFS(Tabla7[Cantidad],Tabla7[Código del producto],$B1164,Tabla7[Tipo de movimiento],"SALIDA",Tabla7[Mes],N$5))</f>
        <v/>
      </c>
      <c r="O1164" s="39" t="str">
        <f>IF($B1164="","",-SUMIFS(Tabla7[Cantidad],Tabla7[Código del producto],$B1164,Tabla7[Tipo de movimiento],"SALIDA",Tabla7[Mes],O$5))</f>
        <v/>
      </c>
      <c r="P1164" s="39" t="str">
        <f>IF($B1164="","",-SUMIFS(Tabla7[Cantidad],Tabla7[Código del producto],$B1164,Tabla7[Tipo de movimiento],"SALIDA",Tabla7[Mes],P$5))</f>
        <v/>
      </c>
      <c r="Q1164" s="39" t="str">
        <f t="shared" si="54"/>
        <v/>
      </c>
      <c r="R1164" s="51" t="str">
        <f>IF($B1164="","",IFERROR(VLOOKUP($B1164,'ABC rotación'!$C:$G,5,0),"C"))</f>
        <v/>
      </c>
      <c r="S1164" s="41" t="str">
        <f t="shared" si="55"/>
        <v/>
      </c>
      <c r="T1164" s="40" t="str">
        <f t="shared" si="56"/>
        <v/>
      </c>
      <c r="U1164" s="23" t="str">
        <f>IF($B1164="","",VLOOKUP($T1164,Tablas!$X$14:$Y$17,2,1))</f>
        <v/>
      </c>
    </row>
    <row r="1165" spans="2:21" x14ac:dyDescent="0.2">
      <c r="B1165" s="1" t="str">
        <f>IF(Tablas!B1163="","",Tablas!B1163)</f>
        <v/>
      </c>
      <c r="C1165" s="1" t="str">
        <f>IF(Tablas!C1163="","",Tablas!C1163)</f>
        <v/>
      </c>
      <c r="D1165" s="1" t="str">
        <f>IF(Tablas!D1163="","",Tablas!D1163)</f>
        <v/>
      </c>
      <c r="E1165" s="1" t="str">
        <f>IF(Tablas!E1163="","",Tablas!E1163)</f>
        <v/>
      </c>
      <c r="F1165" s="1" t="str">
        <f>IF(Tablas!F1163="","",Tablas!F1163)</f>
        <v/>
      </c>
      <c r="G1165" s="1" t="str">
        <f>IF(Tablas!I1163="","",Tablas!I1163)</f>
        <v/>
      </c>
      <c r="H1165" s="1" t="s">
        <v>911</v>
      </c>
      <c r="I1165" s="39" t="str">
        <f>IF($B1165="","",-SUMIFS(Tabla7[Cantidad],Tabla7[Código del producto],$B1165,Tabla7[Tipo de movimiento],"SALIDA",Tabla7[Mes],I$5))</f>
        <v/>
      </c>
      <c r="J1165" s="39" t="str">
        <f>IF($B1165="","",-SUMIFS(Tabla7[Cantidad],Tabla7[Código del producto],$B1165,Tabla7[Tipo de movimiento],"SALIDA",Tabla7[Mes],J$5))</f>
        <v/>
      </c>
      <c r="K1165" s="39" t="str">
        <f>IF($B1165="","",-SUMIFS(Tabla7[Cantidad],Tabla7[Código del producto],$B1165,Tabla7[Tipo de movimiento],"SALIDA",Tabla7[Mes],K$5))</f>
        <v/>
      </c>
      <c r="L1165" s="39" t="str">
        <f>IF($B1165="","",-SUMIFS(Tabla7[Cantidad],Tabla7[Código del producto],$B1165,Tabla7[Tipo de movimiento],"SALIDA",Tabla7[Mes],L$5))</f>
        <v/>
      </c>
      <c r="M1165" s="39" t="str">
        <f>IF($B1165="","",-SUMIFS(Tabla7[Cantidad],Tabla7[Código del producto],$B1165,Tabla7[Tipo de movimiento],"SALIDA",Tabla7[Mes],M$5))</f>
        <v/>
      </c>
      <c r="N1165" s="39" t="str">
        <f>IF($B1165="","",-SUMIFS(Tabla7[Cantidad],Tabla7[Código del producto],$B1165,Tabla7[Tipo de movimiento],"SALIDA",Tabla7[Mes],N$5))</f>
        <v/>
      </c>
      <c r="O1165" s="39" t="str">
        <f>IF($B1165="","",-SUMIFS(Tabla7[Cantidad],Tabla7[Código del producto],$B1165,Tabla7[Tipo de movimiento],"SALIDA",Tabla7[Mes],O$5))</f>
        <v/>
      </c>
      <c r="P1165" s="39" t="str">
        <f>IF($B1165="","",-SUMIFS(Tabla7[Cantidad],Tabla7[Código del producto],$B1165,Tabla7[Tipo de movimiento],"SALIDA",Tabla7[Mes],P$5))</f>
        <v/>
      </c>
      <c r="Q1165" s="39" t="str">
        <f t="shared" si="54"/>
        <v/>
      </c>
      <c r="R1165" s="51" t="str">
        <f>IF($B1165="","",IFERROR(VLOOKUP($B1165,'ABC rotación'!$C:$G,5,0),"C"))</f>
        <v/>
      </c>
      <c r="S1165" s="41" t="str">
        <f t="shared" si="55"/>
        <v/>
      </c>
      <c r="T1165" s="40" t="str">
        <f t="shared" si="56"/>
        <v/>
      </c>
      <c r="U1165" s="23" t="str">
        <f>IF($B1165="","",VLOOKUP($T1165,Tablas!$X$14:$Y$17,2,1))</f>
        <v/>
      </c>
    </row>
    <row r="1166" spans="2:21" x14ac:dyDescent="0.2">
      <c r="B1166" s="1" t="str">
        <f>IF(Tablas!B1164="","",Tablas!B1164)</f>
        <v/>
      </c>
      <c r="C1166" s="1" t="str">
        <f>IF(Tablas!C1164="","",Tablas!C1164)</f>
        <v/>
      </c>
      <c r="D1166" s="1" t="str">
        <f>IF(Tablas!D1164="","",Tablas!D1164)</f>
        <v/>
      </c>
      <c r="E1166" s="1" t="str">
        <f>IF(Tablas!E1164="","",Tablas!E1164)</f>
        <v/>
      </c>
      <c r="F1166" s="1" t="str">
        <f>IF(Tablas!F1164="","",Tablas!F1164)</f>
        <v/>
      </c>
      <c r="G1166" s="1" t="str">
        <f>IF(Tablas!I1164="","",Tablas!I1164)</f>
        <v/>
      </c>
      <c r="H1166" s="1" t="s">
        <v>911</v>
      </c>
      <c r="I1166" s="39" t="str">
        <f>IF($B1166="","",-SUMIFS(Tabla7[Cantidad],Tabla7[Código del producto],$B1166,Tabla7[Tipo de movimiento],"SALIDA",Tabla7[Mes],I$5))</f>
        <v/>
      </c>
      <c r="J1166" s="39" t="str">
        <f>IF($B1166="","",-SUMIFS(Tabla7[Cantidad],Tabla7[Código del producto],$B1166,Tabla7[Tipo de movimiento],"SALIDA",Tabla7[Mes],J$5))</f>
        <v/>
      </c>
      <c r="K1166" s="39" t="str">
        <f>IF($B1166="","",-SUMIFS(Tabla7[Cantidad],Tabla7[Código del producto],$B1166,Tabla7[Tipo de movimiento],"SALIDA",Tabla7[Mes],K$5))</f>
        <v/>
      </c>
      <c r="L1166" s="39" t="str">
        <f>IF($B1166="","",-SUMIFS(Tabla7[Cantidad],Tabla7[Código del producto],$B1166,Tabla7[Tipo de movimiento],"SALIDA",Tabla7[Mes],L$5))</f>
        <v/>
      </c>
      <c r="M1166" s="39" t="str">
        <f>IF($B1166="","",-SUMIFS(Tabla7[Cantidad],Tabla7[Código del producto],$B1166,Tabla7[Tipo de movimiento],"SALIDA",Tabla7[Mes],M$5))</f>
        <v/>
      </c>
      <c r="N1166" s="39" t="str">
        <f>IF($B1166="","",-SUMIFS(Tabla7[Cantidad],Tabla7[Código del producto],$B1166,Tabla7[Tipo de movimiento],"SALIDA",Tabla7[Mes],N$5))</f>
        <v/>
      </c>
      <c r="O1166" s="39" t="str">
        <f>IF($B1166="","",-SUMIFS(Tabla7[Cantidad],Tabla7[Código del producto],$B1166,Tabla7[Tipo de movimiento],"SALIDA",Tabla7[Mes],O$5))</f>
        <v/>
      </c>
      <c r="P1166" s="39" t="str">
        <f>IF($B1166="","",-SUMIFS(Tabla7[Cantidad],Tabla7[Código del producto],$B1166,Tabla7[Tipo de movimiento],"SALIDA",Tabla7[Mes],P$5))</f>
        <v/>
      </c>
      <c r="Q1166" s="39" t="str">
        <f t="shared" si="54"/>
        <v/>
      </c>
      <c r="R1166" s="51" t="str">
        <f>IF($B1166="","",IFERROR(VLOOKUP($B1166,'ABC rotación'!$C:$G,5,0),"C"))</f>
        <v/>
      </c>
      <c r="S1166" s="41" t="str">
        <f t="shared" si="55"/>
        <v/>
      </c>
      <c r="T1166" s="40" t="str">
        <f t="shared" si="56"/>
        <v/>
      </c>
      <c r="U1166" s="23" t="str">
        <f>IF($B1166="","",VLOOKUP($T1166,Tablas!$X$14:$Y$17,2,1))</f>
        <v/>
      </c>
    </row>
    <row r="1167" spans="2:21" x14ac:dyDescent="0.2">
      <c r="B1167" s="1" t="str">
        <f>IF(Tablas!B1165="","",Tablas!B1165)</f>
        <v/>
      </c>
      <c r="C1167" s="1" t="str">
        <f>IF(Tablas!C1165="","",Tablas!C1165)</f>
        <v/>
      </c>
      <c r="D1167" s="1" t="str">
        <f>IF(Tablas!D1165="","",Tablas!D1165)</f>
        <v/>
      </c>
      <c r="E1167" s="1" t="str">
        <f>IF(Tablas!E1165="","",Tablas!E1165)</f>
        <v/>
      </c>
      <c r="F1167" s="1" t="str">
        <f>IF(Tablas!F1165="","",Tablas!F1165)</f>
        <v/>
      </c>
      <c r="G1167" s="1" t="str">
        <f>IF(Tablas!I1165="","",Tablas!I1165)</f>
        <v/>
      </c>
      <c r="H1167" s="1" t="s">
        <v>911</v>
      </c>
      <c r="I1167" s="39" t="str">
        <f>IF($B1167="","",-SUMIFS(Tabla7[Cantidad],Tabla7[Código del producto],$B1167,Tabla7[Tipo de movimiento],"SALIDA",Tabla7[Mes],I$5))</f>
        <v/>
      </c>
      <c r="J1167" s="39" t="str">
        <f>IF($B1167="","",-SUMIFS(Tabla7[Cantidad],Tabla7[Código del producto],$B1167,Tabla7[Tipo de movimiento],"SALIDA",Tabla7[Mes],J$5))</f>
        <v/>
      </c>
      <c r="K1167" s="39" t="str">
        <f>IF($B1167="","",-SUMIFS(Tabla7[Cantidad],Tabla7[Código del producto],$B1167,Tabla7[Tipo de movimiento],"SALIDA",Tabla7[Mes],K$5))</f>
        <v/>
      </c>
      <c r="L1167" s="39" t="str">
        <f>IF($B1167="","",-SUMIFS(Tabla7[Cantidad],Tabla7[Código del producto],$B1167,Tabla7[Tipo de movimiento],"SALIDA",Tabla7[Mes],L$5))</f>
        <v/>
      </c>
      <c r="M1167" s="39" t="str">
        <f>IF($B1167="","",-SUMIFS(Tabla7[Cantidad],Tabla7[Código del producto],$B1167,Tabla7[Tipo de movimiento],"SALIDA",Tabla7[Mes],M$5))</f>
        <v/>
      </c>
      <c r="N1167" s="39" t="str">
        <f>IF($B1167="","",-SUMIFS(Tabla7[Cantidad],Tabla7[Código del producto],$B1167,Tabla7[Tipo de movimiento],"SALIDA",Tabla7[Mes],N$5))</f>
        <v/>
      </c>
      <c r="O1167" s="39" t="str">
        <f>IF($B1167="","",-SUMIFS(Tabla7[Cantidad],Tabla7[Código del producto],$B1167,Tabla7[Tipo de movimiento],"SALIDA",Tabla7[Mes],O$5))</f>
        <v/>
      </c>
      <c r="P1167" s="39" t="str">
        <f>IF($B1167="","",-SUMIFS(Tabla7[Cantidad],Tabla7[Código del producto],$B1167,Tabla7[Tipo de movimiento],"SALIDA",Tabla7[Mes],P$5))</f>
        <v/>
      </c>
      <c r="Q1167" s="39" t="str">
        <f t="shared" si="54"/>
        <v/>
      </c>
      <c r="R1167" s="51" t="str">
        <f>IF($B1167="","",IFERROR(VLOOKUP($B1167,'ABC rotación'!$C:$G,5,0),"C"))</f>
        <v/>
      </c>
      <c r="S1167" s="41" t="str">
        <f t="shared" si="55"/>
        <v/>
      </c>
      <c r="T1167" s="40" t="str">
        <f t="shared" si="56"/>
        <v/>
      </c>
      <c r="U1167" s="23" t="str">
        <f>IF($B1167="","",VLOOKUP($T1167,Tablas!$X$14:$Y$17,2,1))</f>
        <v/>
      </c>
    </row>
    <row r="1168" spans="2:21" x14ac:dyDescent="0.2">
      <c r="B1168" s="1" t="str">
        <f>IF(Tablas!B1166="","",Tablas!B1166)</f>
        <v/>
      </c>
      <c r="C1168" s="1" t="str">
        <f>IF(Tablas!C1166="","",Tablas!C1166)</f>
        <v/>
      </c>
      <c r="D1168" s="1" t="str">
        <f>IF(Tablas!D1166="","",Tablas!D1166)</f>
        <v/>
      </c>
      <c r="E1168" s="1" t="str">
        <f>IF(Tablas!E1166="","",Tablas!E1166)</f>
        <v/>
      </c>
      <c r="F1168" s="1" t="str">
        <f>IF(Tablas!F1166="","",Tablas!F1166)</f>
        <v/>
      </c>
      <c r="G1168" s="1" t="str">
        <f>IF(Tablas!I1166="","",Tablas!I1166)</f>
        <v/>
      </c>
      <c r="H1168" s="1" t="s">
        <v>911</v>
      </c>
      <c r="I1168" s="39" t="str">
        <f>IF($B1168="","",-SUMIFS(Tabla7[Cantidad],Tabla7[Código del producto],$B1168,Tabla7[Tipo de movimiento],"SALIDA",Tabla7[Mes],I$5))</f>
        <v/>
      </c>
      <c r="J1168" s="39" t="str">
        <f>IF($B1168="","",-SUMIFS(Tabla7[Cantidad],Tabla7[Código del producto],$B1168,Tabla7[Tipo de movimiento],"SALIDA",Tabla7[Mes],J$5))</f>
        <v/>
      </c>
      <c r="K1168" s="39" t="str">
        <f>IF($B1168="","",-SUMIFS(Tabla7[Cantidad],Tabla7[Código del producto],$B1168,Tabla7[Tipo de movimiento],"SALIDA",Tabla7[Mes],K$5))</f>
        <v/>
      </c>
      <c r="L1168" s="39" t="str">
        <f>IF($B1168="","",-SUMIFS(Tabla7[Cantidad],Tabla7[Código del producto],$B1168,Tabla7[Tipo de movimiento],"SALIDA",Tabla7[Mes],L$5))</f>
        <v/>
      </c>
      <c r="M1168" s="39" t="str">
        <f>IF($B1168="","",-SUMIFS(Tabla7[Cantidad],Tabla7[Código del producto],$B1168,Tabla7[Tipo de movimiento],"SALIDA",Tabla7[Mes],M$5))</f>
        <v/>
      </c>
      <c r="N1168" s="39" t="str">
        <f>IF($B1168="","",-SUMIFS(Tabla7[Cantidad],Tabla7[Código del producto],$B1168,Tabla7[Tipo de movimiento],"SALIDA",Tabla7[Mes],N$5))</f>
        <v/>
      </c>
      <c r="O1168" s="39" t="str">
        <f>IF($B1168="","",-SUMIFS(Tabla7[Cantidad],Tabla7[Código del producto],$B1168,Tabla7[Tipo de movimiento],"SALIDA",Tabla7[Mes],O$5))</f>
        <v/>
      </c>
      <c r="P1168" s="39" t="str">
        <f>IF($B1168="","",-SUMIFS(Tabla7[Cantidad],Tabla7[Código del producto],$B1168,Tabla7[Tipo de movimiento],"SALIDA",Tabla7[Mes],P$5))</f>
        <v/>
      </c>
      <c r="Q1168" s="39" t="str">
        <f t="shared" si="54"/>
        <v/>
      </c>
      <c r="R1168" s="51" t="str">
        <f>IF($B1168="","",IFERROR(VLOOKUP($B1168,'ABC rotación'!$C:$G,5,0),"C"))</f>
        <v/>
      </c>
      <c r="S1168" s="41" t="str">
        <f t="shared" si="55"/>
        <v/>
      </c>
      <c r="T1168" s="40" t="str">
        <f t="shared" si="56"/>
        <v/>
      </c>
      <c r="U1168" s="23" t="str">
        <f>IF($B1168="","",VLOOKUP($T1168,Tablas!$X$14:$Y$17,2,1))</f>
        <v/>
      </c>
    </row>
    <row r="1169" spans="2:21" x14ac:dyDescent="0.2">
      <c r="B1169" s="1" t="str">
        <f>IF(Tablas!B1167="","",Tablas!B1167)</f>
        <v/>
      </c>
      <c r="C1169" s="1" t="str">
        <f>IF(Tablas!C1167="","",Tablas!C1167)</f>
        <v/>
      </c>
      <c r="D1169" s="1" t="str">
        <f>IF(Tablas!D1167="","",Tablas!D1167)</f>
        <v/>
      </c>
      <c r="E1169" s="1" t="str">
        <f>IF(Tablas!E1167="","",Tablas!E1167)</f>
        <v/>
      </c>
      <c r="F1169" s="1" t="str">
        <f>IF(Tablas!F1167="","",Tablas!F1167)</f>
        <v/>
      </c>
      <c r="G1169" s="1" t="str">
        <f>IF(Tablas!I1167="","",Tablas!I1167)</f>
        <v/>
      </c>
      <c r="H1169" s="1" t="s">
        <v>911</v>
      </c>
      <c r="I1169" s="39" t="str">
        <f>IF($B1169="","",-SUMIFS(Tabla7[Cantidad],Tabla7[Código del producto],$B1169,Tabla7[Tipo de movimiento],"SALIDA",Tabla7[Mes],I$5))</f>
        <v/>
      </c>
      <c r="J1169" s="39" t="str">
        <f>IF($B1169="","",-SUMIFS(Tabla7[Cantidad],Tabla7[Código del producto],$B1169,Tabla7[Tipo de movimiento],"SALIDA",Tabla7[Mes],J$5))</f>
        <v/>
      </c>
      <c r="K1169" s="39" t="str">
        <f>IF($B1169="","",-SUMIFS(Tabla7[Cantidad],Tabla7[Código del producto],$B1169,Tabla7[Tipo de movimiento],"SALIDA",Tabla7[Mes],K$5))</f>
        <v/>
      </c>
      <c r="L1169" s="39" t="str">
        <f>IF($B1169="","",-SUMIFS(Tabla7[Cantidad],Tabla7[Código del producto],$B1169,Tabla7[Tipo de movimiento],"SALIDA",Tabla7[Mes],L$5))</f>
        <v/>
      </c>
      <c r="M1169" s="39" t="str">
        <f>IF($B1169="","",-SUMIFS(Tabla7[Cantidad],Tabla7[Código del producto],$B1169,Tabla7[Tipo de movimiento],"SALIDA",Tabla7[Mes],M$5))</f>
        <v/>
      </c>
      <c r="N1169" s="39" t="str">
        <f>IF($B1169="","",-SUMIFS(Tabla7[Cantidad],Tabla7[Código del producto],$B1169,Tabla7[Tipo de movimiento],"SALIDA",Tabla7[Mes],N$5))</f>
        <v/>
      </c>
      <c r="O1169" s="39" t="str">
        <f>IF($B1169="","",-SUMIFS(Tabla7[Cantidad],Tabla7[Código del producto],$B1169,Tabla7[Tipo de movimiento],"SALIDA",Tabla7[Mes],O$5))</f>
        <v/>
      </c>
      <c r="P1169" s="39" t="str">
        <f>IF($B1169="","",-SUMIFS(Tabla7[Cantidad],Tabla7[Código del producto],$B1169,Tabla7[Tipo de movimiento],"SALIDA",Tabla7[Mes],P$5))</f>
        <v/>
      </c>
      <c r="Q1169" s="39" t="str">
        <f t="shared" si="54"/>
        <v/>
      </c>
      <c r="R1169" s="51" t="str">
        <f>IF($B1169="","",IFERROR(VLOOKUP($B1169,'ABC rotación'!$C:$G,5,0),"C"))</f>
        <v/>
      </c>
      <c r="S1169" s="41" t="str">
        <f t="shared" si="55"/>
        <v/>
      </c>
      <c r="T1169" s="40" t="str">
        <f t="shared" si="56"/>
        <v/>
      </c>
      <c r="U1169" s="23" t="str">
        <f>IF($B1169="","",VLOOKUP($T1169,Tablas!$X$14:$Y$17,2,1))</f>
        <v/>
      </c>
    </row>
    <row r="1170" spans="2:21" x14ac:dyDescent="0.2">
      <c r="B1170" s="1" t="str">
        <f>IF(Tablas!B1168="","",Tablas!B1168)</f>
        <v/>
      </c>
      <c r="C1170" s="1" t="str">
        <f>IF(Tablas!C1168="","",Tablas!C1168)</f>
        <v/>
      </c>
      <c r="D1170" s="1" t="str">
        <f>IF(Tablas!D1168="","",Tablas!D1168)</f>
        <v/>
      </c>
      <c r="E1170" s="1" t="str">
        <f>IF(Tablas!E1168="","",Tablas!E1168)</f>
        <v/>
      </c>
      <c r="F1170" s="1" t="str">
        <f>IF(Tablas!F1168="","",Tablas!F1168)</f>
        <v/>
      </c>
      <c r="G1170" s="1" t="str">
        <f>IF(Tablas!I1168="","",Tablas!I1168)</f>
        <v/>
      </c>
      <c r="H1170" s="1" t="s">
        <v>911</v>
      </c>
      <c r="I1170" s="39" t="str">
        <f>IF($B1170="","",-SUMIFS(Tabla7[Cantidad],Tabla7[Código del producto],$B1170,Tabla7[Tipo de movimiento],"SALIDA",Tabla7[Mes],I$5))</f>
        <v/>
      </c>
      <c r="J1170" s="39" t="str">
        <f>IF($B1170="","",-SUMIFS(Tabla7[Cantidad],Tabla7[Código del producto],$B1170,Tabla7[Tipo de movimiento],"SALIDA",Tabla7[Mes],J$5))</f>
        <v/>
      </c>
      <c r="K1170" s="39" t="str">
        <f>IF($B1170="","",-SUMIFS(Tabla7[Cantidad],Tabla7[Código del producto],$B1170,Tabla7[Tipo de movimiento],"SALIDA",Tabla7[Mes],K$5))</f>
        <v/>
      </c>
      <c r="L1170" s="39" t="str">
        <f>IF($B1170="","",-SUMIFS(Tabla7[Cantidad],Tabla7[Código del producto],$B1170,Tabla7[Tipo de movimiento],"SALIDA",Tabla7[Mes],L$5))</f>
        <v/>
      </c>
      <c r="M1170" s="39" t="str">
        <f>IF($B1170="","",-SUMIFS(Tabla7[Cantidad],Tabla7[Código del producto],$B1170,Tabla7[Tipo de movimiento],"SALIDA",Tabla7[Mes],M$5))</f>
        <v/>
      </c>
      <c r="N1170" s="39" t="str">
        <f>IF($B1170="","",-SUMIFS(Tabla7[Cantidad],Tabla7[Código del producto],$B1170,Tabla7[Tipo de movimiento],"SALIDA",Tabla7[Mes],N$5))</f>
        <v/>
      </c>
      <c r="O1170" s="39" t="str">
        <f>IF($B1170="","",-SUMIFS(Tabla7[Cantidad],Tabla7[Código del producto],$B1170,Tabla7[Tipo de movimiento],"SALIDA",Tabla7[Mes],O$5))</f>
        <v/>
      </c>
      <c r="P1170" s="39" t="str">
        <f>IF($B1170="","",-SUMIFS(Tabla7[Cantidad],Tabla7[Código del producto],$B1170,Tabla7[Tipo de movimiento],"SALIDA",Tabla7[Mes],P$5))</f>
        <v/>
      </c>
      <c r="Q1170" s="39" t="str">
        <f t="shared" si="54"/>
        <v/>
      </c>
      <c r="R1170" s="51" t="str">
        <f>IF($B1170="","",IFERROR(VLOOKUP($B1170,'ABC rotación'!$C:$G,5,0),"C"))</f>
        <v/>
      </c>
      <c r="S1170" s="41" t="str">
        <f t="shared" si="55"/>
        <v/>
      </c>
      <c r="T1170" s="40" t="str">
        <f t="shared" si="56"/>
        <v/>
      </c>
      <c r="U1170" s="23" t="str">
        <f>IF($B1170="","",VLOOKUP($T1170,Tablas!$X$14:$Y$17,2,1))</f>
        <v/>
      </c>
    </row>
    <row r="1171" spans="2:21" x14ac:dyDescent="0.2">
      <c r="B1171" s="1" t="str">
        <f>IF(Tablas!B1169="","",Tablas!B1169)</f>
        <v/>
      </c>
      <c r="C1171" s="1" t="str">
        <f>IF(Tablas!C1169="","",Tablas!C1169)</f>
        <v/>
      </c>
      <c r="D1171" s="1" t="str">
        <f>IF(Tablas!D1169="","",Tablas!D1169)</f>
        <v/>
      </c>
      <c r="E1171" s="1" t="str">
        <f>IF(Tablas!E1169="","",Tablas!E1169)</f>
        <v/>
      </c>
      <c r="F1171" s="1" t="str">
        <f>IF(Tablas!F1169="","",Tablas!F1169)</f>
        <v/>
      </c>
      <c r="G1171" s="1" t="str">
        <f>IF(Tablas!I1169="","",Tablas!I1169)</f>
        <v/>
      </c>
      <c r="H1171" s="1" t="s">
        <v>911</v>
      </c>
      <c r="I1171" s="39" t="str">
        <f>IF($B1171="","",-SUMIFS(Tabla7[Cantidad],Tabla7[Código del producto],$B1171,Tabla7[Tipo de movimiento],"SALIDA",Tabla7[Mes],I$5))</f>
        <v/>
      </c>
      <c r="J1171" s="39" t="str">
        <f>IF($B1171="","",-SUMIFS(Tabla7[Cantidad],Tabla7[Código del producto],$B1171,Tabla7[Tipo de movimiento],"SALIDA",Tabla7[Mes],J$5))</f>
        <v/>
      </c>
      <c r="K1171" s="39" t="str">
        <f>IF($B1171="","",-SUMIFS(Tabla7[Cantidad],Tabla7[Código del producto],$B1171,Tabla7[Tipo de movimiento],"SALIDA",Tabla7[Mes],K$5))</f>
        <v/>
      </c>
      <c r="L1171" s="39" t="str">
        <f>IF($B1171="","",-SUMIFS(Tabla7[Cantidad],Tabla7[Código del producto],$B1171,Tabla7[Tipo de movimiento],"SALIDA",Tabla7[Mes],L$5))</f>
        <v/>
      </c>
      <c r="M1171" s="39" t="str">
        <f>IF($B1171="","",-SUMIFS(Tabla7[Cantidad],Tabla7[Código del producto],$B1171,Tabla7[Tipo de movimiento],"SALIDA",Tabla7[Mes],M$5))</f>
        <v/>
      </c>
      <c r="N1171" s="39" t="str">
        <f>IF($B1171="","",-SUMIFS(Tabla7[Cantidad],Tabla7[Código del producto],$B1171,Tabla7[Tipo de movimiento],"SALIDA",Tabla7[Mes],N$5))</f>
        <v/>
      </c>
      <c r="O1171" s="39" t="str">
        <f>IF($B1171="","",-SUMIFS(Tabla7[Cantidad],Tabla7[Código del producto],$B1171,Tabla7[Tipo de movimiento],"SALIDA",Tabla7[Mes],O$5))</f>
        <v/>
      </c>
      <c r="P1171" s="39" t="str">
        <f>IF($B1171="","",-SUMIFS(Tabla7[Cantidad],Tabla7[Código del producto],$B1171,Tabla7[Tipo de movimiento],"SALIDA",Tabla7[Mes],P$5))</f>
        <v/>
      </c>
      <c r="Q1171" s="39" t="str">
        <f t="shared" si="54"/>
        <v/>
      </c>
      <c r="R1171" s="51" t="str">
        <f>IF($B1171="","",IFERROR(VLOOKUP($B1171,'ABC rotación'!$C:$G,5,0),"C"))</f>
        <v/>
      </c>
      <c r="S1171" s="41" t="str">
        <f t="shared" si="55"/>
        <v/>
      </c>
      <c r="T1171" s="40" t="str">
        <f t="shared" si="56"/>
        <v/>
      </c>
      <c r="U1171" s="23" t="str">
        <f>IF($B1171="","",VLOOKUP($T1171,Tablas!$X$14:$Y$17,2,1))</f>
        <v/>
      </c>
    </row>
    <row r="1172" spans="2:21" x14ac:dyDescent="0.2">
      <c r="B1172" s="1" t="str">
        <f>IF(Tablas!B1170="","",Tablas!B1170)</f>
        <v/>
      </c>
      <c r="C1172" s="1" t="str">
        <f>IF(Tablas!C1170="","",Tablas!C1170)</f>
        <v/>
      </c>
      <c r="D1172" s="1" t="str">
        <f>IF(Tablas!D1170="","",Tablas!D1170)</f>
        <v/>
      </c>
      <c r="E1172" s="1" t="str">
        <f>IF(Tablas!E1170="","",Tablas!E1170)</f>
        <v/>
      </c>
      <c r="F1172" s="1" t="str">
        <f>IF(Tablas!F1170="","",Tablas!F1170)</f>
        <v/>
      </c>
      <c r="G1172" s="1" t="str">
        <f>IF(Tablas!I1170="","",Tablas!I1170)</f>
        <v/>
      </c>
      <c r="H1172" s="1" t="s">
        <v>911</v>
      </c>
      <c r="I1172" s="39" t="str">
        <f>IF($B1172="","",-SUMIFS(Tabla7[Cantidad],Tabla7[Código del producto],$B1172,Tabla7[Tipo de movimiento],"SALIDA",Tabla7[Mes],I$5))</f>
        <v/>
      </c>
      <c r="J1172" s="39" t="str">
        <f>IF($B1172="","",-SUMIFS(Tabla7[Cantidad],Tabla7[Código del producto],$B1172,Tabla7[Tipo de movimiento],"SALIDA",Tabla7[Mes],J$5))</f>
        <v/>
      </c>
      <c r="K1172" s="39" t="str">
        <f>IF($B1172="","",-SUMIFS(Tabla7[Cantidad],Tabla7[Código del producto],$B1172,Tabla7[Tipo de movimiento],"SALIDA",Tabla7[Mes],K$5))</f>
        <v/>
      </c>
      <c r="L1172" s="39" t="str">
        <f>IF($B1172="","",-SUMIFS(Tabla7[Cantidad],Tabla7[Código del producto],$B1172,Tabla7[Tipo de movimiento],"SALIDA",Tabla7[Mes],L$5))</f>
        <v/>
      </c>
      <c r="M1172" s="39" t="str">
        <f>IF($B1172="","",-SUMIFS(Tabla7[Cantidad],Tabla7[Código del producto],$B1172,Tabla7[Tipo de movimiento],"SALIDA",Tabla7[Mes],M$5))</f>
        <v/>
      </c>
      <c r="N1172" s="39" t="str">
        <f>IF($B1172="","",-SUMIFS(Tabla7[Cantidad],Tabla7[Código del producto],$B1172,Tabla7[Tipo de movimiento],"SALIDA",Tabla7[Mes],N$5))</f>
        <v/>
      </c>
      <c r="O1172" s="39" t="str">
        <f>IF($B1172="","",-SUMIFS(Tabla7[Cantidad],Tabla7[Código del producto],$B1172,Tabla7[Tipo de movimiento],"SALIDA",Tabla7[Mes],O$5))</f>
        <v/>
      </c>
      <c r="P1172" s="39" t="str">
        <f>IF($B1172="","",-SUMIFS(Tabla7[Cantidad],Tabla7[Código del producto],$B1172,Tabla7[Tipo de movimiento],"SALIDA",Tabla7[Mes],P$5))</f>
        <v/>
      </c>
      <c r="Q1172" s="39" t="str">
        <f t="shared" si="54"/>
        <v/>
      </c>
      <c r="R1172" s="51" t="str">
        <f>IF($B1172="","",IFERROR(VLOOKUP($B1172,'ABC rotación'!$C:$G,5,0),"C"))</f>
        <v/>
      </c>
      <c r="S1172" s="41" t="str">
        <f t="shared" si="55"/>
        <v/>
      </c>
      <c r="T1172" s="40" t="str">
        <f t="shared" si="56"/>
        <v/>
      </c>
      <c r="U1172" s="23" t="str">
        <f>IF($B1172="","",VLOOKUP($T1172,Tablas!$X$14:$Y$17,2,1))</f>
        <v/>
      </c>
    </row>
    <row r="1173" spans="2:21" x14ac:dyDescent="0.2">
      <c r="B1173" s="1" t="str">
        <f>IF(Tablas!B1171="","",Tablas!B1171)</f>
        <v/>
      </c>
      <c r="C1173" s="1" t="str">
        <f>IF(Tablas!C1171="","",Tablas!C1171)</f>
        <v/>
      </c>
      <c r="D1173" s="1" t="str">
        <f>IF(Tablas!D1171="","",Tablas!D1171)</f>
        <v/>
      </c>
      <c r="E1173" s="1" t="str">
        <f>IF(Tablas!E1171="","",Tablas!E1171)</f>
        <v/>
      </c>
      <c r="F1173" s="1" t="str">
        <f>IF(Tablas!F1171="","",Tablas!F1171)</f>
        <v/>
      </c>
      <c r="G1173" s="1" t="str">
        <f>IF(Tablas!I1171="","",Tablas!I1171)</f>
        <v/>
      </c>
      <c r="H1173" s="1" t="s">
        <v>911</v>
      </c>
      <c r="I1173" s="39" t="str">
        <f>IF($B1173="","",-SUMIFS(Tabla7[Cantidad],Tabla7[Código del producto],$B1173,Tabla7[Tipo de movimiento],"SALIDA",Tabla7[Mes],I$5))</f>
        <v/>
      </c>
      <c r="J1173" s="39" t="str">
        <f>IF($B1173="","",-SUMIFS(Tabla7[Cantidad],Tabla7[Código del producto],$B1173,Tabla7[Tipo de movimiento],"SALIDA",Tabla7[Mes],J$5))</f>
        <v/>
      </c>
      <c r="K1173" s="39" t="str">
        <f>IF($B1173="","",-SUMIFS(Tabla7[Cantidad],Tabla7[Código del producto],$B1173,Tabla7[Tipo de movimiento],"SALIDA",Tabla7[Mes],K$5))</f>
        <v/>
      </c>
      <c r="L1173" s="39" t="str">
        <f>IF($B1173="","",-SUMIFS(Tabla7[Cantidad],Tabla7[Código del producto],$B1173,Tabla7[Tipo de movimiento],"SALIDA",Tabla7[Mes],L$5))</f>
        <v/>
      </c>
      <c r="M1173" s="39" t="str">
        <f>IF($B1173="","",-SUMIFS(Tabla7[Cantidad],Tabla7[Código del producto],$B1173,Tabla7[Tipo de movimiento],"SALIDA",Tabla7[Mes],M$5))</f>
        <v/>
      </c>
      <c r="N1173" s="39" t="str">
        <f>IF($B1173="","",-SUMIFS(Tabla7[Cantidad],Tabla7[Código del producto],$B1173,Tabla7[Tipo de movimiento],"SALIDA",Tabla7[Mes],N$5))</f>
        <v/>
      </c>
      <c r="O1173" s="39" t="str">
        <f>IF($B1173="","",-SUMIFS(Tabla7[Cantidad],Tabla7[Código del producto],$B1173,Tabla7[Tipo de movimiento],"SALIDA",Tabla7[Mes],O$5))</f>
        <v/>
      </c>
      <c r="P1173" s="39" t="str">
        <f>IF($B1173="","",-SUMIFS(Tabla7[Cantidad],Tabla7[Código del producto],$B1173,Tabla7[Tipo de movimiento],"SALIDA",Tabla7[Mes],P$5))</f>
        <v/>
      </c>
      <c r="Q1173" s="39" t="str">
        <f t="shared" si="54"/>
        <v/>
      </c>
      <c r="R1173" s="51" t="str">
        <f>IF($B1173="","",IFERROR(VLOOKUP($B1173,'ABC rotación'!$C:$G,5,0),"C"))</f>
        <v/>
      </c>
      <c r="S1173" s="41" t="str">
        <f t="shared" si="55"/>
        <v/>
      </c>
      <c r="T1173" s="40" t="str">
        <f t="shared" si="56"/>
        <v/>
      </c>
      <c r="U1173" s="23" t="str">
        <f>IF($B1173="","",VLOOKUP($T1173,Tablas!$X$14:$Y$17,2,1))</f>
        <v/>
      </c>
    </row>
    <row r="1174" spans="2:21" x14ac:dyDescent="0.2">
      <c r="B1174" s="1" t="str">
        <f>IF(Tablas!B1172="","",Tablas!B1172)</f>
        <v/>
      </c>
      <c r="C1174" s="1" t="str">
        <f>IF(Tablas!C1172="","",Tablas!C1172)</f>
        <v/>
      </c>
      <c r="D1174" s="1" t="str">
        <f>IF(Tablas!D1172="","",Tablas!D1172)</f>
        <v/>
      </c>
      <c r="E1174" s="1" t="str">
        <f>IF(Tablas!E1172="","",Tablas!E1172)</f>
        <v/>
      </c>
      <c r="F1174" s="1" t="str">
        <f>IF(Tablas!F1172="","",Tablas!F1172)</f>
        <v/>
      </c>
      <c r="G1174" s="1" t="str">
        <f>IF(Tablas!I1172="","",Tablas!I1172)</f>
        <v/>
      </c>
      <c r="H1174" s="1" t="s">
        <v>911</v>
      </c>
      <c r="I1174" s="39" t="str">
        <f>IF($B1174="","",-SUMIFS(Tabla7[Cantidad],Tabla7[Código del producto],$B1174,Tabla7[Tipo de movimiento],"SALIDA",Tabla7[Mes],I$5))</f>
        <v/>
      </c>
      <c r="J1174" s="39" t="str">
        <f>IF($B1174="","",-SUMIFS(Tabla7[Cantidad],Tabla7[Código del producto],$B1174,Tabla7[Tipo de movimiento],"SALIDA",Tabla7[Mes],J$5))</f>
        <v/>
      </c>
      <c r="K1174" s="39" t="str">
        <f>IF($B1174="","",-SUMIFS(Tabla7[Cantidad],Tabla7[Código del producto],$B1174,Tabla7[Tipo de movimiento],"SALIDA",Tabla7[Mes],K$5))</f>
        <v/>
      </c>
      <c r="L1174" s="39" t="str">
        <f>IF($B1174="","",-SUMIFS(Tabla7[Cantidad],Tabla7[Código del producto],$B1174,Tabla7[Tipo de movimiento],"SALIDA",Tabla7[Mes],L$5))</f>
        <v/>
      </c>
      <c r="M1174" s="39" t="str">
        <f>IF($B1174="","",-SUMIFS(Tabla7[Cantidad],Tabla7[Código del producto],$B1174,Tabla7[Tipo de movimiento],"SALIDA",Tabla7[Mes],M$5))</f>
        <v/>
      </c>
      <c r="N1174" s="39" t="str">
        <f>IF($B1174="","",-SUMIFS(Tabla7[Cantidad],Tabla7[Código del producto],$B1174,Tabla7[Tipo de movimiento],"SALIDA",Tabla7[Mes],N$5))</f>
        <v/>
      </c>
      <c r="O1174" s="39" t="str">
        <f>IF($B1174="","",-SUMIFS(Tabla7[Cantidad],Tabla7[Código del producto],$B1174,Tabla7[Tipo de movimiento],"SALIDA",Tabla7[Mes],O$5))</f>
        <v/>
      </c>
      <c r="P1174" s="39" t="str">
        <f>IF($B1174="","",-SUMIFS(Tabla7[Cantidad],Tabla7[Código del producto],$B1174,Tabla7[Tipo de movimiento],"SALIDA",Tabla7[Mes],P$5))</f>
        <v/>
      </c>
      <c r="Q1174" s="39" t="str">
        <f t="shared" si="54"/>
        <v/>
      </c>
      <c r="R1174" s="51" t="str">
        <f>IF($B1174="","",IFERROR(VLOOKUP($B1174,'ABC rotación'!$C:$G,5,0),"C"))</f>
        <v/>
      </c>
      <c r="S1174" s="41" t="str">
        <f t="shared" si="55"/>
        <v/>
      </c>
      <c r="T1174" s="40" t="str">
        <f t="shared" si="56"/>
        <v/>
      </c>
      <c r="U1174" s="23" t="str">
        <f>IF($B1174="","",VLOOKUP($T1174,Tablas!$X$14:$Y$17,2,1))</f>
        <v/>
      </c>
    </row>
    <row r="1175" spans="2:21" x14ac:dyDescent="0.2">
      <c r="B1175" s="1" t="str">
        <f>IF(Tablas!B1173="","",Tablas!B1173)</f>
        <v/>
      </c>
      <c r="C1175" s="1" t="str">
        <f>IF(Tablas!C1173="","",Tablas!C1173)</f>
        <v/>
      </c>
      <c r="D1175" s="1" t="str">
        <f>IF(Tablas!D1173="","",Tablas!D1173)</f>
        <v/>
      </c>
      <c r="E1175" s="1" t="str">
        <f>IF(Tablas!E1173="","",Tablas!E1173)</f>
        <v/>
      </c>
      <c r="F1175" s="1" t="str">
        <f>IF(Tablas!F1173="","",Tablas!F1173)</f>
        <v/>
      </c>
      <c r="G1175" s="1" t="str">
        <f>IF(Tablas!I1173="","",Tablas!I1173)</f>
        <v/>
      </c>
      <c r="H1175" s="1" t="s">
        <v>911</v>
      </c>
      <c r="I1175" s="39" t="str">
        <f>IF($B1175="","",-SUMIFS(Tabla7[Cantidad],Tabla7[Código del producto],$B1175,Tabla7[Tipo de movimiento],"SALIDA",Tabla7[Mes],I$5))</f>
        <v/>
      </c>
      <c r="J1175" s="39" t="str">
        <f>IF($B1175="","",-SUMIFS(Tabla7[Cantidad],Tabla7[Código del producto],$B1175,Tabla7[Tipo de movimiento],"SALIDA",Tabla7[Mes],J$5))</f>
        <v/>
      </c>
      <c r="K1175" s="39" t="str">
        <f>IF($B1175="","",-SUMIFS(Tabla7[Cantidad],Tabla7[Código del producto],$B1175,Tabla7[Tipo de movimiento],"SALIDA",Tabla7[Mes],K$5))</f>
        <v/>
      </c>
      <c r="L1175" s="39" t="str">
        <f>IF($B1175="","",-SUMIFS(Tabla7[Cantidad],Tabla7[Código del producto],$B1175,Tabla7[Tipo de movimiento],"SALIDA",Tabla7[Mes],L$5))</f>
        <v/>
      </c>
      <c r="M1175" s="39" t="str">
        <f>IF($B1175="","",-SUMIFS(Tabla7[Cantidad],Tabla7[Código del producto],$B1175,Tabla7[Tipo de movimiento],"SALIDA",Tabla7[Mes],M$5))</f>
        <v/>
      </c>
      <c r="N1175" s="39" t="str">
        <f>IF($B1175="","",-SUMIFS(Tabla7[Cantidad],Tabla7[Código del producto],$B1175,Tabla7[Tipo de movimiento],"SALIDA",Tabla7[Mes],N$5))</f>
        <v/>
      </c>
      <c r="O1175" s="39" t="str">
        <f>IF($B1175="","",-SUMIFS(Tabla7[Cantidad],Tabla7[Código del producto],$B1175,Tabla7[Tipo de movimiento],"SALIDA",Tabla7[Mes],O$5))</f>
        <v/>
      </c>
      <c r="P1175" s="39" t="str">
        <f>IF($B1175="","",-SUMIFS(Tabla7[Cantidad],Tabla7[Código del producto],$B1175,Tabla7[Tipo de movimiento],"SALIDA",Tabla7[Mes],P$5))</f>
        <v/>
      </c>
      <c r="Q1175" s="39" t="str">
        <f t="shared" si="54"/>
        <v/>
      </c>
      <c r="R1175" s="51" t="str">
        <f>IF($B1175="","",IFERROR(VLOOKUP($B1175,'ABC rotación'!$C:$G,5,0),"C"))</f>
        <v/>
      </c>
      <c r="S1175" s="41" t="str">
        <f t="shared" si="55"/>
        <v/>
      </c>
      <c r="T1175" s="40" t="str">
        <f t="shared" si="56"/>
        <v/>
      </c>
      <c r="U1175" s="23" t="str">
        <f>IF($B1175="","",VLOOKUP($T1175,Tablas!$X$14:$Y$17,2,1))</f>
        <v/>
      </c>
    </row>
    <row r="1176" spans="2:21" x14ac:dyDescent="0.2">
      <c r="B1176" s="1" t="str">
        <f>IF(Tablas!B1174="","",Tablas!B1174)</f>
        <v/>
      </c>
      <c r="C1176" s="1" t="str">
        <f>IF(Tablas!C1174="","",Tablas!C1174)</f>
        <v/>
      </c>
      <c r="D1176" s="1" t="str">
        <f>IF(Tablas!D1174="","",Tablas!D1174)</f>
        <v/>
      </c>
      <c r="E1176" s="1" t="str">
        <f>IF(Tablas!E1174="","",Tablas!E1174)</f>
        <v/>
      </c>
      <c r="F1176" s="1" t="str">
        <f>IF(Tablas!F1174="","",Tablas!F1174)</f>
        <v/>
      </c>
      <c r="G1176" s="1" t="str">
        <f>IF(Tablas!I1174="","",Tablas!I1174)</f>
        <v/>
      </c>
      <c r="H1176" s="1" t="s">
        <v>911</v>
      </c>
      <c r="I1176" s="39" t="str">
        <f>IF($B1176="","",-SUMIFS(Tabla7[Cantidad],Tabla7[Código del producto],$B1176,Tabla7[Tipo de movimiento],"SALIDA",Tabla7[Mes],I$5))</f>
        <v/>
      </c>
      <c r="J1176" s="39" t="str">
        <f>IF($B1176="","",-SUMIFS(Tabla7[Cantidad],Tabla7[Código del producto],$B1176,Tabla7[Tipo de movimiento],"SALIDA",Tabla7[Mes],J$5))</f>
        <v/>
      </c>
      <c r="K1176" s="39" t="str">
        <f>IF($B1176="","",-SUMIFS(Tabla7[Cantidad],Tabla7[Código del producto],$B1176,Tabla7[Tipo de movimiento],"SALIDA",Tabla7[Mes],K$5))</f>
        <v/>
      </c>
      <c r="L1176" s="39" t="str">
        <f>IF($B1176="","",-SUMIFS(Tabla7[Cantidad],Tabla7[Código del producto],$B1176,Tabla7[Tipo de movimiento],"SALIDA",Tabla7[Mes],L$5))</f>
        <v/>
      </c>
      <c r="M1176" s="39" t="str">
        <f>IF($B1176="","",-SUMIFS(Tabla7[Cantidad],Tabla7[Código del producto],$B1176,Tabla7[Tipo de movimiento],"SALIDA",Tabla7[Mes],M$5))</f>
        <v/>
      </c>
      <c r="N1176" s="39" t="str">
        <f>IF($B1176="","",-SUMIFS(Tabla7[Cantidad],Tabla7[Código del producto],$B1176,Tabla7[Tipo de movimiento],"SALIDA",Tabla7[Mes],N$5))</f>
        <v/>
      </c>
      <c r="O1176" s="39" t="str">
        <f>IF($B1176="","",-SUMIFS(Tabla7[Cantidad],Tabla7[Código del producto],$B1176,Tabla7[Tipo de movimiento],"SALIDA",Tabla7[Mes],O$5))</f>
        <v/>
      </c>
      <c r="P1176" s="39" t="str">
        <f>IF($B1176="","",-SUMIFS(Tabla7[Cantidad],Tabla7[Código del producto],$B1176,Tabla7[Tipo de movimiento],"SALIDA",Tabla7[Mes],P$5))</f>
        <v/>
      </c>
      <c r="Q1176" s="39" t="str">
        <f t="shared" si="54"/>
        <v/>
      </c>
      <c r="R1176" s="51" t="str">
        <f>IF($B1176="","",IFERROR(VLOOKUP($B1176,'ABC rotación'!$C:$G,5,0),"C"))</f>
        <v/>
      </c>
      <c r="S1176" s="41" t="str">
        <f t="shared" si="55"/>
        <v/>
      </c>
      <c r="T1176" s="40" t="str">
        <f t="shared" si="56"/>
        <v/>
      </c>
      <c r="U1176" s="23" t="str">
        <f>IF($B1176="","",VLOOKUP($T1176,Tablas!$X$14:$Y$17,2,1))</f>
        <v/>
      </c>
    </row>
    <row r="1177" spans="2:21" x14ac:dyDescent="0.2">
      <c r="B1177" s="1" t="str">
        <f>IF(Tablas!B1175="","",Tablas!B1175)</f>
        <v/>
      </c>
      <c r="C1177" s="1" t="str">
        <f>IF(Tablas!C1175="","",Tablas!C1175)</f>
        <v/>
      </c>
      <c r="D1177" s="1" t="str">
        <f>IF(Tablas!D1175="","",Tablas!D1175)</f>
        <v/>
      </c>
      <c r="E1177" s="1" t="str">
        <f>IF(Tablas!E1175="","",Tablas!E1175)</f>
        <v/>
      </c>
      <c r="F1177" s="1" t="str">
        <f>IF(Tablas!F1175="","",Tablas!F1175)</f>
        <v/>
      </c>
      <c r="G1177" s="1" t="str">
        <f>IF(Tablas!I1175="","",Tablas!I1175)</f>
        <v/>
      </c>
      <c r="H1177" s="1" t="s">
        <v>911</v>
      </c>
      <c r="I1177" s="39" t="str">
        <f>IF($B1177="","",-SUMIFS(Tabla7[Cantidad],Tabla7[Código del producto],$B1177,Tabla7[Tipo de movimiento],"SALIDA",Tabla7[Mes],I$5))</f>
        <v/>
      </c>
      <c r="J1177" s="39" t="str">
        <f>IF($B1177="","",-SUMIFS(Tabla7[Cantidad],Tabla7[Código del producto],$B1177,Tabla7[Tipo de movimiento],"SALIDA",Tabla7[Mes],J$5))</f>
        <v/>
      </c>
      <c r="K1177" s="39" t="str">
        <f>IF($B1177="","",-SUMIFS(Tabla7[Cantidad],Tabla7[Código del producto],$B1177,Tabla7[Tipo de movimiento],"SALIDA",Tabla7[Mes],K$5))</f>
        <v/>
      </c>
      <c r="L1177" s="39" t="str">
        <f>IF($B1177="","",-SUMIFS(Tabla7[Cantidad],Tabla7[Código del producto],$B1177,Tabla7[Tipo de movimiento],"SALIDA",Tabla7[Mes],L$5))</f>
        <v/>
      </c>
      <c r="M1177" s="39" t="str">
        <f>IF($B1177="","",-SUMIFS(Tabla7[Cantidad],Tabla7[Código del producto],$B1177,Tabla7[Tipo de movimiento],"SALIDA",Tabla7[Mes],M$5))</f>
        <v/>
      </c>
      <c r="N1177" s="39" t="str">
        <f>IF($B1177="","",-SUMIFS(Tabla7[Cantidad],Tabla7[Código del producto],$B1177,Tabla7[Tipo de movimiento],"SALIDA",Tabla7[Mes],N$5))</f>
        <v/>
      </c>
      <c r="O1177" s="39" t="str">
        <f>IF($B1177="","",-SUMIFS(Tabla7[Cantidad],Tabla7[Código del producto],$B1177,Tabla7[Tipo de movimiento],"SALIDA",Tabla7[Mes],O$5))</f>
        <v/>
      </c>
      <c r="P1177" s="39" t="str">
        <f>IF($B1177="","",-SUMIFS(Tabla7[Cantidad],Tabla7[Código del producto],$B1177,Tabla7[Tipo de movimiento],"SALIDA",Tabla7[Mes],P$5))</f>
        <v/>
      </c>
      <c r="Q1177" s="39" t="str">
        <f t="shared" si="54"/>
        <v/>
      </c>
      <c r="R1177" s="51" t="str">
        <f>IF($B1177="","",IFERROR(VLOOKUP($B1177,'ABC rotación'!$C:$G,5,0),"C"))</f>
        <v/>
      </c>
      <c r="S1177" s="41" t="str">
        <f t="shared" si="55"/>
        <v/>
      </c>
      <c r="T1177" s="40" t="str">
        <f t="shared" si="56"/>
        <v/>
      </c>
      <c r="U1177" s="23" t="str">
        <f>IF($B1177="","",VLOOKUP($T1177,Tablas!$X$14:$Y$17,2,1))</f>
        <v/>
      </c>
    </row>
    <row r="1178" spans="2:21" x14ac:dyDescent="0.2">
      <c r="B1178" s="1" t="str">
        <f>IF(Tablas!B1176="","",Tablas!B1176)</f>
        <v/>
      </c>
      <c r="C1178" s="1" t="str">
        <f>IF(Tablas!C1176="","",Tablas!C1176)</f>
        <v/>
      </c>
      <c r="D1178" s="1" t="str">
        <f>IF(Tablas!D1176="","",Tablas!D1176)</f>
        <v/>
      </c>
      <c r="E1178" s="1" t="str">
        <f>IF(Tablas!E1176="","",Tablas!E1176)</f>
        <v/>
      </c>
      <c r="F1178" s="1" t="str">
        <f>IF(Tablas!F1176="","",Tablas!F1176)</f>
        <v/>
      </c>
      <c r="G1178" s="1" t="str">
        <f>IF(Tablas!I1176="","",Tablas!I1176)</f>
        <v/>
      </c>
      <c r="H1178" s="1" t="s">
        <v>911</v>
      </c>
      <c r="I1178" s="39" t="str">
        <f>IF($B1178="","",-SUMIFS(Tabla7[Cantidad],Tabla7[Código del producto],$B1178,Tabla7[Tipo de movimiento],"SALIDA",Tabla7[Mes],I$5))</f>
        <v/>
      </c>
      <c r="J1178" s="39" t="str">
        <f>IF($B1178="","",-SUMIFS(Tabla7[Cantidad],Tabla7[Código del producto],$B1178,Tabla7[Tipo de movimiento],"SALIDA",Tabla7[Mes],J$5))</f>
        <v/>
      </c>
      <c r="K1178" s="39" t="str">
        <f>IF($B1178="","",-SUMIFS(Tabla7[Cantidad],Tabla7[Código del producto],$B1178,Tabla7[Tipo de movimiento],"SALIDA",Tabla7[Mes],K$5))</f>
        <v/>
      </c>
      <c r="L1178" s="39" t="str">
        <f>IF($B1178="","",-SUMIFS(Tabla7[Cantidad],Tabla7[Código del producto],$B1178,Tabla7[Tipo de movimiento],"SALIDA",Tabla7[Mes],L$5))</f>
        <v/>
      </c>
      <c r="M1178" s="39" t="str">
        <f>IF($B1178="","",-SUMIFS(Tabla7[Cantidad],Tabla7[Código del producto],$B1178,Tabla7[Tipo de movimiento],"SALIDA",Tabla7[Mes],M$5))</f>
        <v/>
      </c>
      <c r="N1178" s="39" t="str">
        <f>IF($B1178="","",-SUMIFS(Tabla7[Cantidad],Tabla7[Código del producto],$B1178,Tabla7[Tipo de movimiento],"SALIDA",Tabla7[Mes],N$5))</f>
        <v/>
      </c>
      <c r="O1178" s="39" t="str">
        <f>IF($B1178="","",-SUMIFS(Tabla7[Cantidad],Tabla7[Código del producto],$B1178,Tabla7[Tipo de movimiento],"SALIDA",Tabla7[Mes],O$5))</f>
        <v/>
      </c>
      <c r="P1178" s="39" t="str">
        <f>IF($B1178="","",-SUMIFS(Tabla7[Cantidad],Tabla7[Código del producto],$B1178,Tabla7[Tipo de movimiento],"SALIDA",Tabla7[Mes],P$5))</f>
        <v/>
      </c>
      <c r="Q1178" s="39" t="str">
        <f t="shared" si="54"/>
        <v/>
      </c>
      <c r="R1178" s="51" t="str">
        <f>IF($B1178="","",IFERROR(VLOOKUP($B1178,'ABC rotación'!$C:$G,5,0),"C"))</f>
        <v/>
      </c>
      <c r="S1178" s="41" t="str">
        <f t="shared" si="55"/>
        <v/>
      </c>
      <c r="T1178" s="40" t="str">
        <f t="shared" si="56"/>
        <v/>
      </c>
      <c r="U1178" s="23" t="str">
        <f>IF($B1178="","",VLOOKUP($T1178,Tablas!$X$14:$Y$17,2,1))</f>
        <v/>
      </c>
    </row>
    <row r="1179" spans="2:21" x14ac:dyDescent="0.2">
      <c r="B1179" s="1" t="str">
        <f>IF(Tablas!B1177="","",Tablas!B1177)</f>
        <v/>
      </c>
      <c r="C1179" s="1" t="str">
        <f>IF(Tablas!C1177="","",Tablas!C1177)</f>
        <v/>
      </c>
      <c r="D1179" s="1" t="str">
        <f>IF(Tablas!D1177="","",Tablas!D1177)</f>
        <v/>
      </c>
      <c r="E1179" s="1" t="str">
        <f>IF(Tablas!E1177="","",Tablas!E1177)</f>
        <v/>
      </c>
      <c r="F1179" s="1" t="str">
        <f>IF(Tablas!F1177="","",Tablas!F1177)</f>
        <v/>
      </c>
      <c r="G1179" s="1" t="str">
        <f>IF(Tablas!I1177="","",Tablas!I1177)</f>
        <v/>
      </c>
      <c r="H1179" s="1" t="s">
        <v>911</v>
      </c>
      <c r="I1179" s="39" t="str">
        <f>IF($B1179="","",-SUMIFS(Tabla7[Cantidad],Tabla7[Código del producto],$B1179,Tabla7[Tipo de movimiento],"SALIDA",Tabla7[Mes],I$5))</f>
        <v/>
      </c>
      <c r="J1179" s="39" t="str">
        <f>IF($B1179="","",-SUMIFS(Tabla7[Cantidad],Tabla7[Código del producto],$B1179,Tabla7[Tipo de movimiento],"SALIDA",Tabla7[Mes],J$5))</f>
        <v/>
      </c>
      <c r="K1179" s="39" t="str">
        <f>IF($B1179="","",-SUMIFS(Tabla7[Cantidad],Tabla7[Código del producto],$B1179,Tabla7[Tipo de movimiento],"SALIDA",Tabla7[Mes],K$5))</f>
        <v/>
      </c>
      <c r="L1179" s="39" t="str">
        <f>IF($B1179="","",-SUMIFS(Tabla7[Cantidad],Tabla7[Código del producto],$B1179,Tabla7[Tipo de movimiento],"SALIDA",Tabla7[Mes],L$5))</f>
        <v/>
      </c>
      <c r="M1179" s="39" t="str">
        <f>IF($B1179="","",-SUMIFS(Tabla7[Cantidad],Tabla7[Código del producto],$B1179,Tabla7[Tipo de movimiento],"SALIDA",Tabla7[Mes],M$5))</f>
        <v/>
      </c>
      <c r="N1179" s="39" t="str">
        <f>IF($B1179="","",-SUMIFS(Tabla7[Cantidad],Tabla7[Código del producto],$B1179,Tabla7[Tipo de movimiento],"SALIDA",Tabla7[Mes],N$5))</f>
        <v/>
      </c>
      <c r="O1179" s="39" t="str">
        <f>IF($B1179="","",-SUMIFS(Tabla7[Cantidad],Tabla7[Código del producto],$B1179,Tabla7[Tipo de movimiento],"SALIDA",Tabla7[Mes],O$5))</f>
        <v/>
      </c>
      <c r="P1179" s="39" t="str">
        <f>IF($B1179="","",-SUMIFS(Tabla7[Cantidad],Tabla7[Código del producto],$B1179,Tabla7[Tipo de movimiento],"SALIDA",Tabla7[Mes],P$5))</f>
        <v/>
      </c>
      <c r="Q1179" s="39" t="str">
        <f t="shared" si="54"/>
        <v/>
      </c>
      <c r="R1179" s="51" t="str">
        <f>IF($B1179="","",IFERROR(VLOOKUP($B1179,'ABC rotación'!$C:$G,5,0),"C"))</f>
        <v/>
      </c>
      <c r="S1179" s="41" t="str">
        <f t="shared" si="55"/>
        <v/>
      </c>
      <c r="T1179" s="40" t="str">
        <f t="shared" si="56"/>
        <v/>
      </c>
      <c r="U1179" s="23" t="str">
        <f>IF($B1179="","",VLOOKUP($T1179,Tablas!$X$14:$Y$17,2,1))</f>
        <v/>
      </c>
    </row>
    <row r="1180" spans="2:21" x14ac:dyDescent="0.2">
      <c r="B1180" s="1" t="str">
        <f>IF(Tablas!B1178="","",Tablas!B1178)</f>
        <v/>
      </c>
      <c r="C1180" s="1" t="str">
        <f>IF(Tablas!C1178="","",Tablas!C1178)</f>
        <v/>
      </c>
      <c r="D1180" s="1" t="str">
        <f>IF(Tablas!D1178="","",Tablas!D1178)</f>
        <v/>
      </c>
      <c r="E1180" s="1" t="str">
        <f>IF(Tablas!E1178="","",Tablas!E1178)</f>
        <v/>
      </c>
      <c r="F1180" s="1" t="str">
        <f>IF(Tablas!F1178="","",Tablas!F1178)</f>
        <v/>
      </c>
      <c r="G1180" s="1" t="str">
        <f>IF(Tablas!I1178="","",Tablas!I1178)</f>
        <v/>
      </c>
      <c r="H1180" s="1" t="s">
        <v>911</v>
      </c>
      <c r="I1180" s="39" t="str">
        <f>IF($B1180="","",-SUMIFS(Tabla7[Cantidad],Tabla7[Código del producto],$B1180,Tabla7[Tipo de movimiento],"SALIDA",Tabla7[Mes],I$5))</f>
        <v/>
      </c>
      <c r="J1180" s="39" t="str">
        <f>IF($B1180="","",-SUMIFS(Tabla7[Cantidad],Tabla7[Código del producto],$B1180,Tabla7[Tipo de movimiento],"SALIDA",Tabla7[Mes],J$5))</f>
        <v/>
      </c>
      <c r="K1180" s="39" t="str">
        <f>IF($B1180="","",-SUMIFS(Tabla7[Cantidad],Tabla7[Código del producto],$B1180,Tabla7[Tipo de movimiento],"SALIDA",Tabla7[Mes],K$5))</f>
        <v/>
      </c>
      <c r="L1180" s="39" t="str">
        <f>IF($B1180="","",-SUMIFS(Tabla7[Cantidad],Tabla7[Código del producto],$B1180,Tabla7[Tipo de movimiento],"SALIDA",Tabla7[Mes],L$5))</f>
        <v/>
      </c>
      <c r="M1180" s="39" t="str">
        <f>IF($B1180="","",-SUMIFS(Tabla7[Cantidad],Tabla7[Código del producto],$B1180,Tabla7[Tipo de movimiento],"SALIDA",Tabla7[Mes],M$5))</f>
        <v/>
      </c>
      <c r="N1180" s="39" t="str">
        <f>IF($B1180="","",-SUMIFS(Tabla7[Cantidad],Tabla7[Código del producto],$B1180,Tabla7[Tipo de movimiento],"SALIDA",Tabla7[Mes],N$5))</f>
        <v/>
      </c>
      <c r="O1180" s="39" t="str">
        <f>IF($B1180="","",-SUMIFS(Tabla7[Cantidad],Tabla7[Código del producto],$B1180,Tabla7[Tipo de movimiento],"SALIDA",Tabla7[Mes],O$5))</f>
        <v/>
      </c>
      <c r="P1180" s="39" t="str">
        <f>IF($B1180="","",-SUMIFS(Tabla7[Cantidad],Tabla7[Código del producto],$B1180,Tabla7[Tipo de movimiento],"SALIDA",Tabla7[Mes],P$5))</f>
        <v/>
      </c>
      <c r="Q1180" s="39" t="str">
        <f t="shared" si="54"/>
        <v/>
      </c>
      <c r="R1180" s="51" t="str">
        <f>IF($B1180="","",IFERROR(VLOOKUP($B1180,'ABC rotación'!$C:$G,5,0),"C"))</f>
        <v/>
      </c>
      <c r="S1180" s="41" t="str">
        <f t="shared" si="55"/>
        <v/>
      </c>
      <c r="T1180" s="40" t="str">
        <f t="shared" si="56"/>
        <v/>
      </c>
      <c r="U1180" s="23" t="str">
        <f>IF($B1180="","",VLOOKUP($T1180,Tablas!$X$14:$Y$17,2,1))</f>
        <v/>
      </c>
    </row>
    <row r="1181" spans="2:21" x14ac:dyDescent="0.2">
      <c r="B1181" s="1" t="str">
        <f>IF(Tablas!B1179="","",Tablas!B1179)</f>
        <v/>
      </c>
      <c r="C1181" s="1" t="str">
        <f>IF(Tablas!C1179="","",Tablas!C1179)</f>
        <v/>
      </c>
      <c r="D1181" s="1" t="str">
        <f>IF(Tablas!D1179="","",Tablas!D1179)</f>
        <v/>
      </c>
      <c r="E1181" s="1" t="str">
        <f>IF(Tablas!E1179="","",Tablas!E1179)</f>
        <v/>
      </c>
      <c r="F1181" s="1" t="str">
        <f>IF(Tablas!F1179="","",Tablas!F1179)</f>
        <v/>
      </c>
      <c r="G1181" s="1" t="str">
        <f>IF(Tablas!I1179="","",Tablas!I1179)</f>
        <v/>
      </c>
      <c r="H1181" s="1" t="s">
        <v>911</v>
      </c>
      <c r="I1181" s="39" t="str">
        <f>IF($B1181="","",-SUMIFS(Tabla7[Cantidad],Tabla7[Código del producto],$B1181,Tabla7[Tipo de movimiento],"SALIDA",Tabla7[Mes],I$5))</f>
        <v/>
      </c>
      <c r="J1181" s="39" t="str">
        <f>IF($B1181="","",-SUMIFS(Tabla7[Cantidad],Tabla7[Código del producto],$B1181,Tabla7[Tipo de movimiento],"SALIDA",Tabla7[Mes],J$5))</f>
        <v/>
      </c>
      <c r="K1181" s="39" t="str">
        <f>IF($B1181="","",-SUMIFS(Tabla7[Cantidad],Tabla7[Código del producto],$B1181,Tabla7[Tipo de movimiento],"SALIDA",Tabla7[Mes],K$5))</f>
        <v/>
      </c>
      <c r="L1181" s="39" t="str">
        <f>IF($B1181="","",-SUMIFS(Tabla7[Cantidad],Tabla7[Código del producto],$B1181,Tabla7[Tipo de movimiento],"SALIDA",Tabla7[Mes],L$5))</f>
        <v/>
      </c>
      <c r="M1181" s="39" t="str">
        <f>IF($B1181="","",-SUMIFS(Tabla7[Cantidad],Tabla7[Código del producto],$B1181,Tabla7[Tipo de movimiento],"SALIDA",Tabla7[Mes],M$5))</f>
        <v/>
      </c>
      <c r="N1181" s="39" t="str">
        <f>IF($B1181="","",-SUMIFS(Tabla7[Cantidad],Tabla7[Código del producto],$B1181,Tabla7[Tipo de movimiento],"SALIDA",Tabla7[Mes],N$5))</f>
        <v/>
      </c>
      <c r="O1181" s="39" t="str">
        <f>IF($B1181="","",-SUMIFS(Tabla7[Cantidad],Tabla7[Código del producto],$B1181,Tabla7[Tipo de movimiento],"SALIDA",Tabla7[Mes],O$5))</f>
        <v/>
      </c>
      <c r="P1181" s="39" t="str">
        <f>IF($B1181="","",-SUMIFS(Tabla7[Cantidad],Tabla7[Código del producto],$B1181,Tabla7[Tipo de movimiento],"SALIDA",Tabla7[Mes],P$5))</f>
        <v/>
      </c>
      <c r="Q1181" s="39" t="str">
        <f t="shared" si="54"/>
        <v/>
      </c>
      <c r="R1181" s="51" t="str">
        <f>IF($B1181="","",IFERROR(VLOOKUP($B1181,'ABC rotación'!$C:$G,5,0),"C"))</f>
        <v/>
      </c>
      <c r="S1181" s="41" t="str">
        <f t="shared" si="55"/>
        <v/>
      </c>
      <c r="T1181" s="40" t="str">
        <f t="shared" si="56"/>
        <v/>
      </c>
      <c r="U1181" s="23" t="str">
        <f>IF($B1181="","",VLOOKUP($T1181,Tablas!$X$14:$Y$17,2,1))</f>
        <v/>
      </c>
    </row>
    <row r="1182" spans="2:21" x14ac:dyDescent="0.2">
      <c r="B1182" s="1" t="str">
        <f>IF(Tablas!B1180="","",Tablas!B1180)</f>
        <v/>
      </c>
      <c r="C1182" s="1" t="str">
        <f>IF(Tablas!C1180="","",Tablas!C1180)</f>
        <v/>
      </c>
      <c r="D1182" s="1" t="str">
        <f>IF(Tablas!D1180="","",Tablas!D1180)</f>
        <v/>
      </c>
      <c r="E1182" s="1" t="str">
        <f>IF(Tablas!E1180="","",Tablas!E1180)</f>
        <v/>
      </c>
      <c r="F1182" s="1" t="str">
        <f>IF(Tablas!F1180="","",Tablas!F1180)</f>
        <v/>
      </c>
      <c r="G1182" s="1" t="str">
        <f>IF(Tablas!I1180="","",Tablas!I1180)</f>
        <v/>
      </c>
      <c r="H1182" s="1" t="s">
        <v>911</v>
      </c>
      <c r="I1182" s="39" t="str">
        <f>IF($B1182="","",-SUMIFS(Tabla7[Cantidad],Tabla7[Código del producto],$B1182,Tabla7[Tipo de movimiento],"SALIDA",Tabla7[Mes],I$5))</f>
        <v/>
      </c>
      <c r="J1182" s="39" t="str">
        <f>IF($B1182="","",-SUMIFS(Tabla7[Cantidad],Tabla7[Código del producto],$B1182,Tabla7[Tipo de movimiento],"SALIDA",Tabla7[Mes],J$5))</f>
        <v/>
      </c>
      <c r="K1182" s="39" t="str">
        <f>IF($B1182="","",-SUMIFS(Tabla7[Cantidad],Tabla7[Código del producto],$B1182,Tabla7[Tipo de movimiento],"SALIDA",Tabla7[Mes],K$5))</f>
        <v/>
      </c>
      <c r="L1182" s="39" t="str">
        <f>IF($B1182="","",-SUMIFS(Tabla7[Cantidad],Tabla7[Código del producto],$B1182,Tabla7[Tipo de movimiento],"SALIDA",Tabla7[Mes],L$5))</f>
        <v/>
      </c>
      <c r="M1182" s="39" t="str">
        <f>IF($B1182="","",-SUMIFS(Tabla7[Cantidad],Tabla7[Código del producto],$B1182,Tabla7[Tipo de movimiento],"SALIDA",Tabla7[Mes],M$5))</f>
        <v/>
      </c>
      <c r="N1182" s="39" t="str">
        <f>IF($B1182="","",-SUMIFS(Tabla7[Cantidad],Tabla7[Código del producto],$B1182,Tabla7[Tipo de movimiento],"SALIDA",Tabla7[Mes],N$5))</f>
        <v/>
      </c>
      <c r="O1182" s="39" t="str">
        <f>IF($B1182="","",-SUMIFS(Tabla7[Cantidad],Tabla7[Código del producto],$B1182,Tabla7[Tipo de movimiento],"SALIDA",Tabla7[Mes],O$5))</f>
        <v/>
      </c>
      <c r="P1182" s="39" t="str">
        <f>IF($B1182="","",-SUMIFS(Tabla7[Cantidad],Tabla7[Código del producto],$B1182,Tabla7[Tipo de movimiento],"SALIDA",Tabla7[Mes],P$5))</f>
        <v/>
      </c>
      <c r="Q1182" s="39" t="str">
        <f t="shared" si="54"/>
        <v/>
      </c>
      <c r="R1182" s="51" t="str">
        <f>IF($B1182="","",IFERROR(VLOOKUP($B1182,'ABC rotación'!$C:$G,5,0),"C"))</f>
        <v/>
      </c>
      <c r="S1182" s="41" t="str">
        <f t="shared" si="55"/>
        <v/>
      </c>
      <c r="T1182" s="40" t="str">
        <f t="shared" si="56"/>
        <v/>
      </c>
      <c r="U1182" s="23" t="str">
        <f>IF($B1182="","",VLOOKUP($T1182,Tablas!$X$14:$Y$17,2,1))</f>
        <v/>
      </c>
    </row>
    <row r="1183" spans="2:21" x14ac:dyDescent="0.2">
      <c r="B1183" s="1" t="str">
        <f>IF(Tablas!B1181="","",Tablas!B1181)</f>
        <v/>
      </c>
      <c r="C1183" s="1" t="str">
        <f>IF(Tablas!C1181="","",Tablas!C1181)</f>
        <v/>
      </c>
      <c r="D1183" s="1" t="str">
        <f>IF(Tablas!D1181="","",Tablas!D1181)</f>
        <v/>
      </c>
      <c r="E1183" s="1" t="str">
        <f>IF(Tablas!E1181="","",Tablas!E1181)</f>
        <v/>
      </c>
      <c r="F1183" s="1" t="str">
        <f>IF(Tablas!F1181="","",Tablas!F1181)</f>
        <v/>
      </c>
      <c r="G1183" s="1" t="str">
        <f>IF(Tablas!I1181="","",Tablas!I1181)</f>
        <v/>
      </c>
      <c r="H1183" s="1" t="s">
        <v>911</v>
      </c>
      <c r="I1183" s="39" t="str">
        <f>IF($B1183="","",-SUMIFS(Tabla7[Cantidad],Tabla7[Código del producto],$B1183,Tabla7[Tipo de movimiento],"SALIDA",Tabla7[Mes],I$5))</f>
        <v/>
      </c>
      <c r="J1183" s="39" t="str">
        <f>IF($B1183="","",-SUMIFS(Tabla7[Cantidad],Tabla7[Código del producto],$B1183,Tabla7[Tipo de movimiento],"SALIDA",Tabla7[Mes],J$5))</f>
        <v/>
      </c>
      <c r="K1183" s="39" t="str">
        <f>IF($B1183="","",-SUMIFS(Tabla7[Cantidad],Tabla7[Código del producto],$B1183,Tabla7[Tipo de movimiento],"SALIDA",Tabla7[Mes],K$5))</f>
        <v/>
      </c>
      <c r="L1183" s="39" t="str">
        <f>IF($B1183="","",-SUMIFS(Tabla7[Cantidad],Tabla7[Código del producto],$B1183,Tabla7[Tipo de movimiento],"SALIDA",Tabla7[Mes],L$5))</f>
        <v/>
      </c>
      <c r="M1183" s="39" t="str">
        <f>IF($B1183="","",-SUMIFS(Tabla7[Cantidad],Tabla7[Código del producto],$B1183,Tabla7[Tipo de movimiento],"SALIDA",Tabla7[Mes],M$5))</f>
        <v/>
      </c>
      <c r="N1183" s="39" t="str">
        <f>IF($B1183="","",-SUMIFS(Tabla7[Cantidad],Tabla7[Código del producto],$B1183,Tabla7[Tipo de movimiento],"SALIDA",Tabla7[Mes],N$5))</f>
        <v/>
      </c>
      <c r="O1183" s="39" t="str">
        <f>IF($B1183="","",-SUMIFS(Tabla7[Cantidad],Tabla7[Código del producto],$B1183,Tabla7[Tipo de movimiento],"SALIDA",Tabla7[Mes],O$5))</f>
        <v/>
      </c>
      <c r="P1183" s="39" t="str">
        <f>IF($B1183="","",-SUMIFS(Tabla7[Cantidad],Tabla7[Código del producto],$B1183,Tabla7[Tipo de movimiento],"SALIDA",Tabla7[Mes],P$5))</f>
        <v/>
      </c>
      <c r="Q1183" s="39" t="str">
        <f t="shared" si="54"/>
        <v/>
      </c>
      <c r="R1183" s="51" t="str">
        <f>IF($B1183="","",IFERROR(VLOOKUP($B1183,'ABC rotación'!$C:$G,5,0),"C"))</f>
        <v/>
      </c>
      <c r="S1183" s="41" t="str">
        <f t="shared" si="55"/>
        <v/>
      </c>
      <c r="T1183" s="40" t="str">
        <f t="shared" si="56"/>
        <v/>
      </c>
      <c r="U1183" s="23" t="str">
        <f>IF($B1183="","",VLOOKUP($T1183,Tablas!$X$14:$Y$17,2,1))</f>
        <v/>
      </c>
    </row>
    <row r="1184" spans="2:21" x14ac:dyDescent="0.2">
      <c r="B1184" s="1" t="str">
        <f>IF(Tablas!B1182="","",Tablas!B1182)</f>
        <v/>
      </c>
      <c r="C1184" s="1" t="str">
        <f>IF(Tablas!C1182="","",Tablas!C1182)</f>
        <v/>
      </c>
      <c r="D1184" s="1" t="str">
        <f>IF(Tablas!D1182="","",Tablas!D1182)</f>
        <v/>
      </c>
      <c r="E1184" s="1" t="str">
        <f>IF(Tablas!E1182="","",Tablas!E1182)</f>
        <v/>
      </c>
      <c r="F1184" s="1" t="str">
        <f>IF(Tablas!F1182="","",Tablas!F1182)</f>
        <v/>
      </c>
      <c r="G1184" s="1" t="str">
        <f>IF(Tablas!I1182="","",Tablas!I1182)</f>
        <v/>
      </c>
      <c r="H1184" s="1" t="s">
        <v>911</v>
      </c>
      <c r="I1184" s="39" t="str">
        <f>IF($B1184="","",-SUMIFS(Tabla7[Cantidad],Tabla7[Código del producto],$B1184,Tabla7[Tipo de movimiento],"SALIDA",Tabla7[Mes],I$5))</f>
        <v/>
      </c>
      <c r="J1184" s="39" t="str">
        <f>IF($B1184="","",-SUMIFS(Tabla7[Cantidad],Tabla7[Código del producto],$B1184,Tabla7[Tipo de movimiento],"SALIDA",Tabla7[Mes],J$5))</f>
        <v/>
      </c>
      <c r="K1184" s="39" t="str">
        <f>IF($B1184="","",-SUMIFS(Tabla7[Cantidad],Tabla7[Código del producto],$B1184,Tabla7[Tipo de movimiento],"SALIDA",Tabla7[Mes],K$5))</f>
        <v/>
      </c>
      <c r="L1184" s="39" t="str">
        <f>IF($B1184="","",-SUMIFS(Tabla7[Cantidad],Tabla7[Código del producto],$B1184,Tabla7[Tipo de movimiento],"SALIDA",Tabla7[Mes],L$5))</f>
        <v/>
      </c>
      <c r="M1184" s="39" t="str">
        <f>IF($B1184="","",-SUMIFS(Tabla7[Cantidad],Tabla7[Código del producto],$B1184,Tabla7[Tipo de movimiento],"SALIDA",Tabla7[Mes],M$5))</f>
        <v/>
      </c>
      <c r="N1184" s="39" t="str">
        <f>IF($B1184="","",-SUMIFS(Tabla7[Cantidad],Tabla7[Código del producto],$B1184,Tabla7[Tipo de movimiento],"SALIDA",Tabla7[Mes],N$5))</f>
        <v/>
      </c>
      <c r="O1184" s="39" t="str">
        <f>IF($B1184="","",-SUMIFS(Tabla7[Cantidad],Tabla7[Código del producto],$B1184,Tabla7[Tipo de movimiento],"SALIDA",Tabla7[Mes],O$5))</f>
        <v/>
      </c>
      <c r="P1184" s="39" t="str">
        <f>IF($B1184="","",-SUMIFS(Tabla7[Cantidad],Tabla7[Código del producto],$B1184,Tabla7[Tipo de movimiento],"SALIDA",Tabla7[Mes],P$5))</f>
        <v/>
      </c>
      <c r="Q1184" s="39" t="str">
        <f t="shared" si="54"/>
        <v/>
      </c>
      <c r="R1184" s="51" t="str">
        <f>IF($B1184="","",IFERROR(VLOOKUP($B1184,'ABC rotación'!$C:$G,5,0),"C"))</f>
        <v/>
      </c>
      <c r="S1184" s="41" t="str">
        <f t="shared" si="55"/>
        <v/>
      </c>
      <c r="T1184" s="40" t="str">
        <f t="shared" si="56"/>
        <v/>
      </c>
      <c r="U1184" s="23" t="str">
        <f>IF($B1184="","",VLOOKUP($T1184,Tablas!$X$14:$Y$17,2,1))</f>
        <v/>
      </c>
    </row>
    <row r="1185" spans="2:21" x14ac:dyDescent="0.2">
      <c r="B1185" s="1" t="str">
        <f>IF(Tablas!B1183="","",Tablas!B1183)</f>
        <v/>
      </c>
      <c r="C1185" s="1" t="str">
        <f>IF(Tablas!C1183="","",Tablas!C1183)</f>
        <v/>
      </c>
      <c r="D1185" s="1" t="str">
        <f>IF(Tablas!D1183="","",Tablas!D1183)</f>
        <v/>
      </c>
      <c r="E1185" s="1" t="str">
        <f>IF(Tablas!E1183="","",Tablas!E1183)</f>
        <v/>
      </c>
      <c r="F1185" s="1" t="str">
        <f>IF(Tablas!F1183="","",Tablas!F1183)</f>
        <v/>
      </c>
      <c r="G1185" s="1" t="str">
        <f>IF(Tablas!I1183="","",Tablas!I1183)</f>
        <v/>
      </c>
      <c r="H1185" s="1" t="s">
        <v>911</v>
      </c>
      <c r="I1185" s="39" t="str">
        <f>IF($B1185="","",-SUMIFS(Tabla7[Cantidad],Tabla7[Código del producto],$B1185,Tabla7[Tipo de movimiento],"SALIDA",Tabla7[Mes],I$5))</f>
        <v/>
      </c>
      <c r="J1185" s="39" t="str">
        <f>IF($B1185="","",-SUMIFS(Tabla7[Cantidad],Tabla7[Código del producto],$B1185,Tabla7[Tipo de movimiento],"SALIDA",Tabla7[Mes],J$5))</f>
        <v/>
      </c>
      <c r="K1185" s="39" t="str">
        <f>IF($B1185="","",-SUMIFS(Tabla7[Cantidad],Tabla7[Código del producto],$B1185,Tabla7[Tipo de movimiento],"SALIDA",Tabla7[Mes],K$5))</f>
        <v/>
      </c>
      <c r="L1185" s="39" t="str">
        <f>IF($B1185="","",-SUMIFS(Tabla7[Cantidad],Tabla7[Código del producto],$B1185,Tabla7[Tipo de movimiento],"SALIDA",Tabla7[Mes],L$5))</f>
        <v/>
      </c>
      <c r="M1185" s="39" t="str">
        <f>IF($B1185="","",-SUMIFS(Tabla7[Cantidad],Tabla7[Código del producto],$B1185,Tabla7[Tipo de movimiento],"SALIDA",Tabla7[Mes],M$5))</f>
        <v/>
      </c>
      <c r="N1185" s="39" t="str">
        <f>IF($B1185="","",-SUMIFS(Tabla7[Cantidad],Tabla7[Código del producto],$B1185,Tabla7[Tipo de movimiento],"SALIDA",Tabla7[Mes],N$5))</f>
        <v/>
      </c>
      <c r="O1185" s="39" t="str">
        <f>IF($B1185="","",-SUMIFS(Tabla7[Cantidad],Tabla7[Código del producto],$B1185,Tabla7[Tipo de movimiento],"SALIDA",Tabla7[Mes],O$5))</f>
        <v/>
      </c>
      <c r="P1185" s="39" t="str">
        <f>IF($B1185="","",-SUMIFS(Tabla7[Cantidad],Tabla7[Código del producto],$B1185,Tabla7[Tipo de movimiento],"SALIDA",Tabla7[Mes],P$5))</f>
        <v/>
      </c>
      <c r="Q1185" s="39" t="str">
        <f t="shared" si="54"/>
        <v/>
      </c>
      <c r="R1185" s="51" t="str">
        <f>IF($B1185="","",IFERROR(VLOOKUP($B1185,'ABC rotación'!$C:$G,5,0),"C"))</f>
        <v/>
      </c>
      <c r="S1185" s="41" t="str">
        <f t="shared" si="55"/>
        <v/>
      </c>
      <c r="T1185" s="40" t="str">
        <f t="shared" si="56"/>
        <v/>
      </c>
      <c r="U1185" s="23" t="str">
        <f>IF($B1185="","",VLOOKUP($T1185,Tablas!$X$14:$Y$17,2,1))</f>
        <v/>
      </c>
    </row>
    <row r="1186" spans="2:21" x14ac:dyDescent="0.2">
      <c r="B1186" s="1" t="str">
        <f>IF(Tablas!B1184="","",Tablas!B1184)</f>
        <v/>
      </c>
      <c r="C1186" s="1" t="str">
        <f>IF(Tablas!C1184="","",Tablas!C1184)</f>
        <v/>
      </c>
      <c r="D1186" s="1" t="str">
        <f>IF(Tablas!D1184="","",Tablas!D1184)</f>
        <v/>
      </c>
      <c r="E1186" s="1" t="str">
        <f>IF(Tablas!E1184="","",Tablas!E1184)</f>
        <v/>
      </c>
      <c r="F1186" s="1" t="str">
        <f>IF(Tablas!F1184="","",Tablas!F1184)</f>
        <v/>
      </c>
      <c r="G1186" s="1" t="str">
        <f>IF(Tablas!I1184="","",Tablas!I1184)</f>
        <v/>
      </c>
      <c r="H1186" s="1" t="s">
        <v>911</v>
      </c>
      <c r="I1186" s="39" t="str">
        <f>IF($B1186="","",-SUMIFS(Tabla7[Cantidad],Tabla7[Código del producto],$B1186,Tabla7[Tipo de movimiento],"SALIDA",Tabla7[Mes],I$5))</f>
        <v/>
      </c>
      <c r="J1186" s="39" t="str">
        <f>IF($B1186="","",-SUMIFS(Tabla7[Cantidad],Tabla7[Código del producto],$B1186,Tabla7[Tipo de movimiento],"SALIDA",Tabla7[Mes],J$5))</f>
        <v/>
      </c>
      <c r="K1186" s="39" t="str">
        <f>IF($B1186="","",-SUMIFS(Tabla7[Cantidad],Tabla7[Código del producto],$B1186,Tabla7[Tipo de movimiento],"SALIDA",Tabla7[Mes],K$5))</f>
        <v/>
      </c>
      <c r="L1186" s="39" t="str">
        <f>IF($B1186="","",-SUMIFS(Tabla7[Cantidad],Tabla7[Código del producto],$B1186,Tabla7[Tipo de movimiento],"SALIDA",Tabla7[Mes],L$5))</f>
        <v/>
      </c>
      <c r="M1186" s="39" t="str">
        <f>IF($B1186="","",-SUMIFS(Tabla7[Cantidad],Tabla7[Código del producto],$B1186,Tabla7[Tipo de movimiento],"SALIDA",Tabla7[Mes],M$5))</f>
        <v/>
      </c>
      <c r="N1186" s="39" t="str">
        <f>IF($B1186="","",-SUMIFS(Tabla7[Cantidad],Tabla7[Código del producto],$B1186,Tabla7[Tipo de movimiento],"SALIDA",Tabla7[Mes],N$5))</f>
        <v/>
      </c>
      <c r="O1186" s="39" t="str">
        <f>IF($B1186="","",-SUMIFS(Tabla7[Cantidad],Tabla7[Código del producto],$B1186,Tabla7[Tipo de movimiento],"SALIDA",Tabla7[Mes],O$5))</f>
        <v/>
      </c>
      <c r="P1186" s="39" t="str">
        <f>IF($B1186="","",-SUMIFS(Tabla7[Cantidad],Tabla7[Código del producto],$B1186,Tabla7[Tipo de movimiento],"SALIDA",Tabla7[Mes],P$5))</f>
        <v/>
      </c>
      <c r="Q1186" s="39" t="str">
        <f t="shared" si="54"/>
        <v/>
      </c>
      <c r="R1186" s="51" t="str">
        <f>IF($B1186="","",IFERROR(VLOOKUP($B1186,'ABC rotación'!$C:$G,5,0),"C"))</f>
        <v/>
      </c>
      <c r="S1186" s="41" t="str">
        <f t="shared" si="55"/>
        <v/>
      </c>
      <c r="T1186" s="40" t="str">
        <f t="shared" si="56"/>
        <v/>
      </c>
      <c r="U1186" s="23" t="str">
        <f>IF($B1186="","",VLOOKUP($T1186,Tablas!$X$14:$Y$17,2,1))</f>
        <v/>
      </c>
    </row>
    <row r="1187" spans="2:21" x14ac:dyDescent="0.2">
      <c r="B1187" s="1" t="str">
        <f>IF(Tablas!B1185="","",Tablas!B1185)</f>
        <v/>
      </c>
      <c r="C1187" s="1" t="str">
        <f>IF(Tablas!C1185="","",Tablas!C1185)</f>
        <v/>
      </c>
      <c r="D1187" s="1" t="str">
        <f>IF(Tablas!D1185="","",Tablas!D1185)</f>
        <v/>
      </c>
      <c r="E1187" s="1" t="str">
        <f>IF(Tablas!E1185="","",Tablas!E1185)</f>
        <v/>
      </c>
      <c r="F1187" s="1" t="str">
        <f>IF(Tablas!F1185="","",Tablas!F1185)</f>
        <v/>
      </c>
      <c r="G1187" s="1" t="str">
        <f>IF(Tablas!I1185="","",Tablas!I1185)</f>
        <v/>
      </c>
      <c r="H1187" s="1" t="s">
        <v>911</v>
      </c>
      <c r="I1187" s="39" t="str">
        <f>IF($B1187="","",-SUMIFS(Tabla7[Cantidad],Tabla7[Código del producto],$B1187,Tabla7[Tipo de movimiento],"SALIDA",Tabla7[Mes],I$5))</f>
        <v/>
      </c>
      <c r="J1187" s="39" t="str">
        <f>IF($B1187="","",-SUMIFS(Tabla7[Cantidad],Tabla7[Código del producto],$B1187,Tabla7[Tipo de movimiento],"SALIDA",Tabla7[Mes],J$5))</f>
        <v/>
      </c>
      <c r="K1187" s="39" t="str">
        <f>IF($B1187="","",-SUMIFS(Tabla7[Cantidad],Tabla7[Código del producto],$B1187,Tabla7[Tipo de movimiento],"SALIDA",Tabla7[Mes],K$5))</f>
        <v/>
      </c>
      <c r="L1187" s="39" t="str">
        <f>IF($B1187="","",-SUMIFS(Tabla7[Cantidad],Tabla7[Código del producto],$B1187,Tabla7[Tipo de movimiento],"SALIDA",Tabla7[Mes],L$5))</f>
        <v/>
      </c>
      <c r="M1187" s="39" t="str">
        <f>IF($B1187="","",-SUMIFS(Tabla7[Cantidad],Tabla7[Código del producto],$B1187,Tabla7[Tipo de movimiento],"SALIDA",Tabla7[Mes],M$5))</f>
        <v/>
      </c>
      <c r="N1187" s="39" t="str">
        <f>IF($B1187="","",-SUMIFS(Tabla7[Cantidad],Tabla7[Código del producto],$B1187,Tabla7[Tipo de movimiento],"SALIDA",Tabla7[Mes],N$5))</f>
        <v/>
      </c>
      <c r="O1187" s="39" t="str">
        <f>IF($B1187="","",-SUMIFS(Tabla7[Cantidad],Tabla7[Código del producto],$B1187,Tabla7[Tipo de movimiento],"SALIDA",Tabla7[Mes],O$5))</f>
        <v/>
      </c>
      <c r="P1187" s="39" t="str">
        <f>IF($B1187="","",-SUMIFS(Tabla7[Cantidad],Tabla7[Código del producto],$B1187,Tabla7[Tipo de movimiento],"SALIDA",Tabla7[Mes],P$5))</f>
        <v/>
      </c>
      <c r="Q1187" s="39" t="str">
        <f t="shared" si="54"/>
        <v/>
      </c>
      <c r="R1187" s="51" t="str">
        <f>IF($B1187="","",IFERROR(VLOOKUP($B1187,'ABC rotación'!$C:$G,5,0),"C"))</f>
        <v/>
      </c>
      <c r="S1187" s="41" t="str">
        <f t="shared" si="55"/>
        <v/>
      </c>
      <c r="T1187" s="40" t="str">
        <f t="shared" si="56"/>
        <v/>
      </c>
      <c r="U1187" s="23" t="str">
        <f>IF($B1187="","",VLOOKUP($T1187,Tablas!$X$14:$Y$17,2,1))</f>
        <v/>
      </c>
    </row>
    <row r="1188" spans="2:21" x14ac:dyDescent="0.2">
      <c r="B1188" s="1" t="str">
        <f>IF(Tablas!B1186="","",Tablas!B1186)</f>
        <v/>
      </c>
      <c r="C1188" s="1" t="str">
        <f>IF(Tablas!C1186="","",Tablas!C1186)</f>
        <v/>
      </c>
      <c r="D1188" s="1" t="str">
        <f>IF(Tablas!D1186="","",Tablas!D1186)</f>
        <v/>
      </c>
      <c r="E1188" s="1" t="str">
        <f>IF(Tablas!E1186="","",Tablas!E1186)</f>
        <v/>
      </c>
      <c r="F1188" s="1" t="str">
        <f>IF(Tablas!F1186="","",Tablas!F1186)</f>
        <v/>
      </c>
      <c r="G1188" s="1" t="str">
        <f>IF(Tablas!I1186="","",Tablas!I1186)</f>
        <v/>
      </c>
      <c r="H1188" s="1" t="s">
        <v>911</v>
      </c>
      <c r="I1188" s="39" t="str">
        <f>IF($B1188="","",-SUMIFS(Tabla7[Cantidad],Tabla7[Código del producto],$B1188,Tabla7[Tipo de movimiento],"SALIDA",Tabla7[Mes],I$5))</f>
        <v/>
      </c>
      <c r="J1188" s="39" t="str">
        <f>IF($B1188="","",-SUMIFS(Tabla7[Cantidad],Tabla7[Código del producto],$B1188,Tabla7[Tipo de movimiento],"SALIDA",Tabla7[Mes],J$5))</f>
        <v/>
      </c>
      <c r="K1188" s="39" t="str">
        <f>IF($B1188="","",-SUMIFS(Tabla7[Cantidad],Tabla7[Código del producto],$B1188,Tabla7[Tipo de movimiento],"SALIDA",Tabla7[Mes],K$5))</f>
        <v/>
      </c>
      <c r="L1188" s="39" t="str">
        <f>IF($B1188="","",-SUMIFS(Tabla7[Cantidad],Tabla7[Código del producto],$B1188,Tabla7[Tipo de movimiento],"SALIDA",Tabla7[Mes],L$5))</f>
        <v/>
      </c>
      <c r="M1188" s="39" t="str">
        <f>IF($B1188="","",-SUMIFS(Tabla7[Cantidad],Tabla7[Código del producto],$B1188,Tabla7[Tipo de movimiento],"SALIDA",Tabla7[Mes],M$5))</f>
        <v/>
      </c>
      <c r="N1188" s="39" t="str">
        <f>IF($B1188="","",-SUMIFS(Tabla7[Cantidad],Tabla7[Código del producto],$B1188,Tabla7[Tipo de movimiento],"SALIDA",Tabla7[Mes],N$5))</f>
        <v/>
      </c>
      <c r="O1188" s="39" t="str">
        <f>IF($B1188="","",-SUMIFS(Tabla7[Cantidad],Tabla7[Código del producto],$B1188,Tabla7[Tipo de movimiento],"SALIDA",Tabla7[Mes],O$5))</f>
        <v/>
      </c>
      <c r="P1188" s="39" t="str">
        <f>IF($B1188="","",-SUMIFS(Tabla7[Cantidad],Tabla7[Código del producto],$B1188,Tabla7[Tipo de movimiento],"SALIDA",Tabla7[Mes],P$5))</f>
        <v/>
      </c>
      <c r="Q1188" s="39" t="str">
        <f t="shared" si="54"/>
        <v/>
      </c>
      <c r="R1188" s="51" t="str">
        <f>IF($B1188="","",IFERROR(VLOOKUP($B1188,'ABC rotación'!$C:$G,5,0),"C"))</f>
        <v/>
      </c>
      <c r="S1188" s="41" t="str">
        <f t="shared" si="55"/>
        <v/>
      </c>
      <c r="T1188" s="40" t="str">
        <f t="shared" si="56"/>
        <v/>
      </c>
      <c r="U1188" s="23" t="str">
        <f>IF($B1188="","",VLOOKUP($T1188,Tablas!$X$14:$Y$17,2,1))</f>
        <v/>
      </c>
    </row>
    <row r="1189" spans="2:21" x14ac:dyDescent="0.2">
      <c r="B1189" s="1" t="str">
        <f>IF(Tablas!B1187="","",Tablas!B1187)</f>
        <v/>
      </c>
      <c r="C1189" s="1" t="str">
        <f>IF(Tablas!C1187="","",Tablas!C1187)</f>
        <v/>
      </c>
      <c r="D1189" s="1" t="str">
        <f>IF(Tablas!D1187="","",Tablas!D1187)</f>
        <v/>
      </c>
      <c r="E1189" s="1" t="str">
        <f>IF(Tablas!E1187="","",Tablas!E1187)</f>
        <v/>
      </c>
      <c r="F1189" s="1" t="str">
        <f>IF(Tablas!F1187="","",Tablas!F1187)</f>
        <v/>
      </c>
      <c r="G1189" s="1" t="str">
        <f>IF(Tablas!I1187="","",Tablas!I1187)</f>
        <v/>
      </c>
      <c r="H1189" s="1" t="s">
        <v>911</v>
      </c>
      <c r="I1189" s="39" t="str">
        <f>IF($B1189="","",-SUMIFS(Tabla7[Cantidad],Tabla7[Código del producto],$B1189,Tabla7[Tipo de movimiento],"SALIDA",Tabla7[Mes],I$5))</f>
        <v/>
      </c>
      <c r="J1189" s="39" t="str">
        <f>IF($B1189="","",-SUMIFS(Tabla7[Cantidad],Tabla7[Código del producto],$B1189,Tabla7[Tipo de movimiento],"SALIDA",Tabla7[Mes],J$5))</f>
        <v/>
      </c>
      <c r="K1189" s="39" t="str">
        <f>IF($B1189="","",-SUMIFS(Tabla7[Cantidad],Tabla7[Código del producto],$B1189,Tabla7[Tipo de movimiento],"SALIDA",Tabla7[Mes],K$5))</f>
        <v/>
      </c>
      <c r="L1189" s="39" t="str">
        <f>IF($B1189="","",-SUMIFS(Tabla7[Cantidad],Tabla7[Código del producto],$B1189,Tabla7[Tipo de movimiento],"SALIDA",Tabla7[Mes],L$5))</f>
        <v/>
      </c>
      <c r="M1189" s="39" t="str">
        <f>IF($B1189="","",-SUMIFS(Tabla7[Cantidad],Tabla7[Código del producto],$B1189,Tabla7[Tipo de movimiento],"SALIDA",Tabla7[Mes],M$5))</f>
        <v/>
      </c>
      <c r="N1189" s="39" t="str">
        <f>IF($B1189="","",-SUMIFS(Tabla7[Cantidad],Tabla7[Código del producto],$B1189,Tabla7[Tipo de movimiento],"SALIDA",Tabla7[Mes],N$5))</f>
        <v/>
      </c>
      <c r="O1189" s="39" t="str">
        <f>IF($B1189="","",-SUMIFS(Tabla7[Cantidad],Tabla7[Código del producto],$B1189,Tabla7[Tipo de movimiento],"SALIDA",Tabla7[Mes],O$5))</f>
        <v/>
      </c>
      <c r="P1189" s="39" t="str">
        <f>IF($B1189="","",-SUMIFS(Tabla7[Cantidad],Tabla7[Código del producto],$B1189,Tabla7[Tipo de movimiento],"SALIDA",Tabla7[Mes],P$5))</f>
        <v/>
      </c>
      <c r="Q1189" s="39" t="str">
        <f t="shared" si="54"/>
        <v/>
      </c>
      <c r="R1189" s="51" t="str">
        <f>IF($B1189="","",IFERROR(VLOOKUP($B1189,'ABC rotación'!$C:$G,5,0),"C"))</f>
        <v/>
      </c>
      <c r="S1189" s="41" t="str">
        <f t="shared" si="55"/>
        <v/>
      </c>
      <c r="T1189" s="40" t="str">
        <f t="shared" si="56"/>
        <v/>
      </c>
      <c r="U1189" s="23" t="str">
        <f>IF($B1189="","",VLOOKUP($T1189,Tablas!$X$14:$Y$17,2,1))</f>
        <v/>
      </c>
    </row>
    <row r="1190" spans="2:21" x14ac:dyDescent="0.2">
      <c r="B1190" s="1" t="str">
        <f>IF(Tablas!B1188="","",Tablas!B1188)</f>
        <v/>
      </c>
      <c r="C1190" s="1" t="str">
        <f>IF(Tablas!C1188="","",Tablas!C1188)</f>
        <v/>
      </c>
      <c r="D1190" s="1" t="str">
        <f>IF(Tablas!D1188="","",Tablas!D1188)</f>
        <v/>
      </c>
      <c r="E1190" s="1" t="str">
        <f>IF(Tablas!E1188="","",Tablas!E1188)</f>
        <v/>
      </c>
      <c r="F1190" s="1" t="str">
        <f>IF(Tablas!F1188="","",Tablas!F1188)</f>
        <v/>
      </c>
      <c r="G1190" s="1" t="str">
        <f>IF(Tablas!I1188="","",Tablas!I1188)</f>
        <v/>
      </c>
      <c r="H1190" s="1" t="s">
        <v>911</v>
      </c>
      <c r="I1190" s="39" t="str">
        <f>IF($B1190="","",-SUMIFS(Tabla7[Cantidad],Tabla7[Código del producto],$B1190,Tabla7[Tipo de movimiento],"SALIDA",Tabla7[Mes],I$5))</f>
        <v/>
      </c>
      <c r="J1190" s="39" t="str">
        <f>IF($B1190="","",-SUMIFS(Tabla7[Cantidad],Tabla7[Código del producto],$B1190,Tabla7[Tipo de movimiento],"SALIDA",Tabla7[Mes],J$5))</f>
        <v/>
      </c>
      <c r="K1190" s="39" t="str">
        <f>IF($B1190="","",-SUMIFS(Tabla7[Cantidad],Tabla7[Código del producto],$B1190,Tabla7[Tipo de movimiento],"SALIDA",Tabla7[Mes],K$5))</f>
        <v/>
      </c>
      <c r="L1190" s="39" t="str">
        <f>IF($B1190="","",-SUMIFS(Tabla7[Cantidad],Tabla7[Código del producto],$B1190,Tabla7[Tipo de movimiento],"SALIDA",Tabla7[Mes],L$5))</f>
        <v/>
      </c>
      <c r="M1190" s="39" t="str">
        <f>IF($B1190="","",-SUMIFS(Tabla7[Cantidad],Tabla7[Código del producto],$B1190,Tabla7[Tipo de movimiento],"SALIDA",Tabla7[Mes],M$5))</f>
        <v/>
      </c>
      <c r="N1190" s="39" t="str">
        <f>IF($B1190="","",-SUMIFS(Tabla7[Cantidad],Tabla7[Código del producto],$B1190,Tabla7[Tipo de movimiento],"SALIDA",Tabla7[Mes],N$5))</f>
        <v/>
      </c>
      <c r="O1190" s="39" t="str">
        <f>IF($B1190="","",-SUMIFS(Tabla7[Cantidad],Tabla7[Código del producto],$B1190,Tabla7[Tipo de movimiento],"SALIDA",Tabla7[Mes],O$5))</f>
        <v/>
      </c>
      <c r="P1190" s="39" t="str">
        <f>IF($B1190="","",-SUMIFS(Tabla7[Cantidad],Tabla7[Código del producto],$B1190,Tabla7[Tipo de movimiento],"SALIDA",Tabla7[Mes],P$5))</f>
        <v/>
      </c>
      <c r="Q1190" s="39" t="str">
        <f t="shared" si="54"/>
        <v/>
      </c>
      <c r="R1190" s="51" t="str">
        <f>IF($B1190="","",IFERROR(VLOOKUP($B1190,'ABC rotación'!$C:$G,5,0),"C"))</f>
        <v/>
      </c>
      <c r="S1190" s="41" t="str">
        <f t="shared" si="55"/>
        <v/>
      </c>
      <c r="T1190" s="40" t="str">
        <f t="shared" si="56"/>
        <v/>
      </c>
      <c r="U1190" s="23" t="str">
        <f>IF($B1190="","",VLOOKUP($T1190,Tablas!$X$14:$Y$17,2,1))</f>
        <v/>
      </c>
    </row>
    <row r="1191" spans="2:21" x14ac:dyDescent="0.2">
      <c r="B1191" s="1" t="str">
        <f>IF(Tablas!B1189="","",Tablas!B1189)</f>
        <v/>
      </c>
      <c r="C1191" s="1" t="str">
        <f>IF(Tablas!C1189="","",Tablas!C1189)</f>
        <v/>
      </c>
      <c r="D1191" s="1" t="str">
        <f>IF(Tablas!D1189="","",Tablas!D1189)</f>
        <v/>
      </c>
      <c r="E1191" s="1" t="str">
        <f>IF(Tablas!E1189="","",Tablas!E1189)</f>
        <v/>
      </c>
      <c r="F1191" s="1" t="str">
        <f>IF(Tablas!F1189="","",Tablas!F1189)</f>
        <v/>
      </c>
      <c r="G1191" s="1" t="str">
        <f>IF(Tablas!I1189="","",Tablas!I1189)</f>
        <v/>
      </c>
      <c r="H1191" s="1" t="s">
        <v>911</v>
      </c>
      <c r="I1191" s="39" t="str">
        <f>IF($B1191="","",-SUMIFS(Tabla7[Cantidad],Tabla7[Código del producto],$B1191,Tabla7[Tipo de movimiento],"SALIDA",Tabla7[Mes],I$5))</f>
        <v/>
      </c>
      <c r="J1191" s="39" t="str">
        <f>IF($B1191="","",-SUMIFS(Tabla7[Cantidad],Tabla7[Código del producto],$B1191,Tabla7[Tipo de movimiento],"SALIDA",Tabla7[Mes],J$5))</f>
        <v/>
      </c>
      <c r="K1191" s="39" t="str">
        <f>IF($B1191="","",-SUMIFS(Tabla7[Cantidad],Tabla7[Código del producto],$B1191,Tabla7[Tipo de movimiento],"SALIDA",Tabla7[Mes],K$5))</f>
        <v/>
      </c>
      <c r="L1191" s="39" t="str">
        <f>IF($B1191="","",-SUMIFS(Tabla7[Cantidad],Tabla7[Código del producto],$B1191,Tabla7[Tipo de movimiento],"SALIDA",Tabla7[Mes],L$5))</f>
        <v/>
      </c>
      <c r="M1191" s="39" t="str">
        <f>IF($B1191="","",-SUMIFS(Tabla7[Cantidad],Tabla7[Código del producto],$B1191,Tabla7[Tipo de movimiento],"SALIDA",Tabla7[Mes],M$5))</f>
        <v/>
      </c>
      <c r="N1191" s="39" t="str">
        <f>IF($B1191="","",-SUMIFS(Tabla7[Cantidad],Tabla7[Código del producto],$B1191,Tabla7[Tipo de movimiento],"SALIDA",Tabla7[Mes],N$5))</f>
        <v/>
      </c>
      <c r="O1191" s="39" t="str">
        <f>IF($B1191="","",-SUMIFS(Tabla7[Cantidad],Tabla7[Código del producto],$B1191,Tabla7[Tipo de movimiento],"SALIDA",Tabla7[Mes],O$5))</f>
        <v/>
      </c>
      <c r="P1191" s="39" t="str">
        <f>IF($B1191="","",-SUMIFS(Tabla7[Cantidad],Tabla7[Código del producto],$B1191,Tabla7[Tipo de movimiento],"SALIDA",Tabla7[Mes],P$5))</f>
        <v/>
      </c>
      <c r="Q1191" s="39" t="str">
        <f t="shared" si="54"/>
        <v/>
      </c>
      <c r="R1191" s="51" t="str">
        <f>IF($B1191="","",IFERROR(VLOOKUP($B1191,'ABC rotación'!$C:$G,5,0),"C"))</f>
        <v/>
      </c>
      <c r="S1191" s="41" t="str">
        <f t="shared" si="55"/>
        <v/>
      </c>
      <c r="T1191" s="40" t="str">
        <f t="shared" si="56"/>
        <v/>
      </c>
      <c r="U1191" s="23" t="str">
        <f>IF($B1191="","",VLOOKUP($T1191,Tablas!$X$14:$Y$17,2,1))</f>
        <v/>
      </c>
    </row>
    <row r="1192" spans="2:21" x14ac:dyDescent="0.2">
      <c r="B1192" s="1" t="str">
        <f>IF(Tablas!B1190="","",Tablas!B1190)</f>
        <v/>
      </c>
      <c r="C1192" s="1" t="str">
        <f>IF(Tablas!C1190="","",Tablas!C1190)</f>
        <v/>
      </c>
      <c r="D1192" s="1" t="str">
        <f>IF(Tablas!D1190="","",Tablas!D1190)</f>
        <v/>
      </c>
      <c r="E1192" s="1" t="str">
        <f>IF(Tablas!E1190="","",Tablas!E1190)</f>
        <v/>
      </c>
      <c r="F1192" s="1" t="str">
        <f>IF(Tablas!F1190="","",Tablas!F1190)</f>
        <v/>
      </c>
      <c r="G1192" s="1" t="str">
        <f>IF(Tablas!I1190="","",Tablas!I1190)</f>
        <v/>
      </c>
      <c r="H1192" s="1" t="s">
        <v>911</v>
      </c>
      <c r="I1192" s="39" t="str">
        <f>IF($B1192="","",-SUMIFS(Tabla7[Cantidad],Tabla7[Código del producto],$B1192,Tabla7[Tipo de movimiento],"SALIDA",Tabla7[Mes],I$5))</f>
        <v/>
      </c>
      <c r="J1192" s="39" t="str">
        <f>IF($B1192="","",-SUMIFS(Tabla7[Cantidad],Tabla7[Código del producto],$B1192,Tabla7[Tipo de movimiento],"SALIDA",Tabla7[Mes],J$5))</f>
        <v/>
      </c>
      <c r="K1192" s="39" t="str">
        <f>IF($B1192="","",-SUMIFS(Tabla7[Cantidad],Tabla7[Código del producto],$B1192,Tabla7[Tipo de movimiento],"SALIDA",Tabla7[Mes],K$5))</f>
        <v/>
      </c>
      <c r="L1192" s="39" t="str">
        <f>IF($B1192="","",-SUMIFS(Tabla7[Cantidad],Tabla7[Código del producto],$B1192,Tabla7[Tipo de movimiento],"SALIDA",Tabla7[Mes],L$5))</f>
        <v/>
      </c>
      <c r="M1192" s="39" t="str">
        <f>IF($B1192="","",-SUMIFS(Tabla7[Cantidad],Tabla7[Código del producto],$B1192,Tabla7[Tipo de movimiento],"SALIDA",Tabla7[Mes],M$5))</f>
        <v/>
      </c>
      <c r="N1192" s="39" t="str">
        <f>IF($B1192="","",-SUMIFS(Tabla7[Cantidad],Tabla7[Código del producto],$B1192,Tabla7[Tipo de movimiento],"SALIDA",Tabla7[Mes],N$5))</f>
        <v/>
      </c>
      <c r="O1192" s="39" t="str">
        <f>IF($B1192="","",-SUMIFS(Tabla7[Cantidad],Tabla7[Código del producto],$B1192,Tabla7[Tipo de movimiento],"SALIDA",Tabla7[Mes],O$5))</f>
        <v/>
      </c>
      <c r="P1192" s="39" t="str">
        <f>IF($B1192="","",-SUMIFS(Tabla7[Cantidad],Tabla7[Código del producto],$B1192,Tabla7[Tipo de movimiento],"SALIDA",Tabla7[Mes],P$5))</f>
        <v/>
      </c>
      <c r="Q1192" s="39" t="str">
        <f t="shared" si="54"/>
        <v/>
      </c>
      <c r="R1192" s="51" t="str">
        <f>IF($B1192="","",IFERROR(VLOOKUP($B1192,'ABC rotación'!$C:$G,5,0),"C"))</f>
        <v/>
      </c>
      <c r="S1192" s="41" t="str">
        <f t="shared" si="55"/>
        <v/>
      </c>
      <c r="T1192" s="40" t="str">
        <f t="shared" si="56"/>
        <v/>
      </c>
      <c r="U1192" s="23" t="str">
        <f>IF($B1192="","",VLOOKUP($T1192,Tablas!$X$14:$Y$17,2,1))</f>
        <v/>
      </c>
    </row>
    <row r="1193" spans="2:21" x14ac:dyDescent="0.2">
      <c r="B1193" s="1" t="str">
        <f>IF(Tablas!B1191="","",Tablas!B1191)</f>
        <v/>
      </c>
      <c r="C1193" s="1" t="str">
        <f>IF(Tablas!C1191="","",Tablas!C1191)</f>
        <v/>
      </c>
      <c r="D1193" s="1" t="str">
        <f>IF(Tablas!D1191="","",Tablas!D1191)</f>
        <v/>
      </c>
      <c r="E1193" s="1" t="str">
        <f>IF(Tablas!E1191="","",Tablas!E1191)</f>
        <v/>
      </c>
      <c r="F1193" s="1" t="str">
        <f>IF(Tablas!F1191="","",Tablas!F1191)</f>
        <v/>
      </c>
      <c r="G1193" s="1" t="str">
        <f>IF(Tablas!I1191="","",Tablas!I1191)</f>
        <v/>
      </c>
      <c r="H1193" s="1" t="s">
        <v>911</v>
      </c>
      <c r="I1193" s="39" t="str">
        <f>IF($B1193="","",-SUMIFS(Tabla7[Cantidad],Tabla7[Código del producto],$B1193,Tabla7[Tipo de movimiento],"SALIDA",Tabla7[Mes],I$5))</f>
        <v/>
      </c>
      <c r="J1193" s="39" t="str">
        <f>IF($B1193="","",-SUMIFS(Tabla7[Cantidad],Tabla7[Código del producto],$B1193,Tabla7[Tipo de movimiento],"SALIDA",Tabla7[Mes],J$5))</f>
        <v/>
      </c>
      <c r="K1193" s="39" t="str">
        <f>IF($B1193="","",-SUMIFS(Tabla7[Cantidad],Tabla7[Código del producto],$B1193,Tabla7[Tipo de movimiento],"SALIDA",Tabla7[Mes],K$5))</f>
        <v/>
      </c>
      <c r="L1193" s="39" t="str">
        <f>IF($B1193="","",-SUMIFS(Tabla7[Cantidad],Tabla7[Código del producto],$B1193,Tabla7[Tipo de movimiento],"SALIDA",Tabla7[Mes],L$5))</f>
        <v/>
      </c>
      <c r="M1193" s="39" t="str">
        <f>IF($B1193="","",-SUMIFS(Tabla7[Cantidad],Tabla7[Código del producto],$B1193,Tabla7[Tipo de movimiento],"SALIDA",Tabla7[Mes],M$5))</f>
        <v/>
      </c>
      <c r="N1193" s="39" t="str">
        <f>IF($B1193="","",-SUMIFS(Tabla7[Cantidad],Tabla7[Código del producto],$B1193,Tabla7[Tipo de movimiento],"SALIDA",Tabla7[Mes],N$5))</f>
        <v/>
      </c>
      <c r="O1193" s="39" t="str">
        <f>IF($B1193="","",-SUMIFS(Tabla7[Cantidad],Tabla7[Código del producto],$B1193,Tabla7[Tipo de movimiento],"SALIDA",Tabla7[Mes],O$5))</f>
        <v/>
      </c>
      <c r="P1193" s="39" t="str">
        <f>IF($B1193="","",-SUMIFS(Tabla7[Cantidad],Tabla7[Código del producto],$B1193,Tabla7[Tipo de movimiento],"SALIDA",Tabla7[Mes],P$5))</f>
        <v/>
      </c>
      <c r="Q1193" s="39" t="str">
        <f t="shared" si="54"/>
        <v/>
      </c>
      <c r="R1193" s="51" t="str">
        <f>IF($B1193="","",IFERROR(VLOOKUP($B1193,'ABC rotación'!$C:$G,5,0),"C"))</f>
        <v/>
      </c>
      <c r="S1193" s="41" t="str">
        <f t="shared" si="55"/>
        <v/>
      </c>
      <c r="T1193" s="40" t="str">
        <f t="shared" si="56"/>
        <v/>
      </c>
      <c r="U1193" s="23" t="str">
        <f>IF($B1193="","",VLOOKUP($T1193,Tablas!$X$14:$Y$17,2,1))</f>
        <v/>
      </c>
    </row>
    <row r="1194" spans="2:21" x14ac:dyDescent="0.2">
      <c r="B1194" s="1" t="str">
        <f>IF(Tablas!B1192="","",Tablas!B1192)</f>
        <v/>
      </c>
      <c r="C1194" s="1" t="str">
        <f>IF(Tablas!C1192="","",Tablas!C1192)</f>
        <v/>
      </c>
      <c r="D1194" s="1" t="str">
        <f>IF(Tablas!D1192="","",Tablas!D1192)</f>
        <v/>
      </c>
      <c r="E1194" s="1" t="str">
        <f>IF(Tablas!E1192="","",Tablas!E1192)</f>
        <v/>
      </c>
      <c r="F1194" s="1" t="str">
        <f>IF(Tablas!F1192="","",Tablas!F1192)</f>
        <v/>
      </c>
      <c r="G1194" s="1" t="str">
        <f>IF(Tablas!I1192="","",Tablas!I1192)</f>
        <v/>
      </c>
      <c r="H1194" s="1" t="s">
        <v>911</v>
      </c>
      <c r="I1194" s="39" t="str">
        <f>IF($B1194="","",-SUMIFS(Tabla7[Cantidad],Tabla7[Código del producto],$B1194,Tabla7[Tipo de movimiento],"SALIDA",Tabla7[Mes],I$5))</f>
        <v/>
      </c>
      <c r="J1194" s="39" t="str">
        <f>IF($B1194="","",-SUMIFS(Tabla7[Cantidad],Tabla7[Código del producto],$B1194,Tabla7[Tipo de movimiento],"SALIDA",Tabla7[Mes],J$5))</f>
        <v/>
      </c>
      <c r="K1194" s="39" t="str">
        <f>IF($B1194="","",-SUMIFS(Tabla7[Cantidad],Tabla7[Código del producto],$B1194,Tabla7[Tipo de movimiento],"SALIDA",Tabla7[Mes],K$5))</f>
        <v/>
      </c>
      <c r="L1194" s="39" t="str">
        <f>IF($B1194="","",-SUMIFS(Tabla7[Cantidad],Tabla7[Código del producto],$B1194,Tabla7[Tipo de movimiento],"SALIDA",Tabla7[Mes],L$5))</f>
        <v/>
      </c>
      <c r="M1194" s="39" t="str">
        <f>IF($B1194="","",-SUMIFS(Tabla7[Cantidad],Tabla7[Código del producto],$B1194,Tabla7[Tipo de movimiento],"SALIDA",Tabla7[Mes],M$5))</f>
        <v/>
      </c>
      <c r="N1194" s="39" t="str">
        <f>IF($B1194="","",-SUMIFS(Tabla7[Cantidad],Tabla7[Código del producto],$B1194,Tabla7[Tipo de movimiento],"SALIDA",Tabla7[Mes],N$5))</f>
        <v/>
      </c>
      <c r="O1194" s="39" t="str">
        <f>IF($B1194="","",-SUMIFS(Tabla7[Cantidad],Tabla7[Código del producto],$B1194,Tabla7[Tipo de movimiento],"SALIDA",Tabla7[Mes],O$5))</f>
        <v/>
      </c>
      <c r="P1194" s="39" t="str">
        <f>IF($B1194="","",-SUMIFS(Tabla7[Cantidad],Tabla7[Código del producto],$B1194,Tabla7[Tipo de movimiento],"SALIDA",Tabla7[Mes],P$5))</f>
        <v/>
      </c>
      <c r="Q1194" s="39" t="str">
        <f t="shared" si="54"/>
        <v/>
      </c>
      <c r="R1194" s="51" t="str">
        <f>IF($B1194="","",IFERROR(VLOOKUP($B1194,'ABC rotación'!$C:$G,5,0),"C"))</f>
        <v/>
      </c>
      <c r="S1194" s="41" t="str">
        <f t="shared" si="55"/>
        <v/>
      </c>
      <c r="T1194" s="40" t="str">
        <f t="shared" si="56"/>
        <v/>
      </c>
      <c r="U1194" s="23" t="str">
        <f>IF($B1194="","",VLOOKUP($T1194,Tablas!$X$14:$Y$17,2,1))</f>
        <v/>
      </c>
    </row>
    <row r="1195" spans="2:21" x14ac:dyDescent="0.2">
      <c r="B1195" s="1" t="str">
        <f>IF(Tablas!B1193="","",Tablas!B1193)</f>
        <v/>
      </c>
      <c r="C1195" s="1" t="str">
        <f>IF(Tablas!C1193="","",Tablas!C1193)</f>
        <v/>
      </c>
      <c r="D1195" s="1" t="str">
        <f>IF(Tablas!D1193="","",Tablas!D1193)</f>
        <v/>
      </c>
      <c r="E1195" s="1" t="str">
        <f>IF(Tablas!E1193="","",Tablas!E1193)</f>
        <v/>
      </c>
      <c r="F1195" s="1" t="str">
        <f>IF(Tablas!F1193="","",Tablas!F1193)</f>
        <v/>
      </c>
      <c r="G1195" s="1" t="str">
        <f>IF(Tablas!I1193="","",Tablas!I1193)</f>
        <v/>
      </c>
      <c r="H1195" s="1" t="s">
        <v>911</v>
      </c>
      <c r="I1195" s="39" t="str">
        <f>IF($B1195="","",-SUMIFS(Tabla7[Cantidad],Tabla7[Código del producto],$B1195,Tabla7[Tipo de movimiento],"SALIDA",Tabla7[Mes],I$5))</f>
        <v/>
      </c>
      <c r="J1195" s="39" t="str">
        <f>IF($B1195="","",-SUMIFS(Tabla7[Cantidad],Tabla7[Código del producto],$B1195,Tabla7[Tipo de movimiento],"SALIDA",Tabla7[Mes],J$5))</f>
        <v/>
      </c>
      <c r="K1195" s="39" t="str">
        <f>IF($B1195="","",-SUMIFS(Tabla7[Cantidad],Tabla7[Código del producto],$B1195,Tabla7[Tipo de movimiento],"SALIDA",Tabla7[Mes],K$5))</f>
        <v/>
      </c>
      <c r="L1195" s="39" t="str">
        <f>IF($B1195="","",-SUMIFS(Tabla7[Cantidad],Tabla7[Código del producto],$B1195,Tabla7[Tipo de movimiento],"SALIDA",Tabla7[Mes],L$5))</f>
        <v/>
      </c>
      <c r="M1195" s="39" t="str">
        <f>IF($B1195="","",-SUMIFS(Tabla7[Cantidad],Tabla7[Código del producto],$B1195,Tabla7[Tipo de movimiento],"SALIDA",Tabla7[Mes],M$5))</f>
        <v/>
      </c>
      <c r="N1195" s="39" t="str">
        <f>IF($B1195="","",-SUMIFS(Tabla7[Cantidad],Tabla7[Código del producto],$B1195,Tabla7[Tipo de movimiento],"SALIDA",Tabla7[Mes],N$5))</f>
        <v/>
      </c>
      <c r="O1195" s="39" t="str">
        <f>IF($B1195="","",-SUMIFS(Tabla7[Cantidad],Tabla7[Código del producto],$B1195,Tabla7[Tipo de movimiento],"SALIDA",Tabla7[Mes],O$5))</f>
        <v/>
      </c>
      <c r="P1195" s="39" t="str">
        <f>IF($B1195="","",-SUMIFS(Tabla7[Cantidad],Tabla7[Código del producto],$B1195,Tabla7[Tipo de movimiento],"SALIDA",Tabla7[Mes],P$5))</f>
        <v/>
      </c>
      <c r="Q1195" s="39" t="str">
        <f t="shared" si="54"/>
        <v/>
      </c>
      <c r="R1195" s="51" t="str">
        <f>IF($B1195="","",IFERROR(VLOOKUP($B1195,'ABC rotación'!$C:$G,5,0),"C"))</f>
        <v/>
      </c>
      <c r="S1195" s="41" t="str">
        <f t="shared" si="55"/>
        <v/>
      </c>
      <c r="T1195" s="40" t="str">
        <f t="shared" si="56"/>
        <v/>
      </c>
      <c r="U1195" s="23" t="str">
        <f>IF($B1195="","",VLOOKUP($T1195,Tablas!$X$14:$Y$17,2,1))</f>
        <v/>
      </c>
    </row>
    <row r="1196" spans="2:21" x14ac:dyDescent="0.2">
      <c r="B1196" s="1" t="str">
        <f>IF(Tablas!B1194="","",Tablas!B1194)</f>
        <v/>
      </c>
      <c r="C1196" s="1" t="str">
        <f>IF(Tablas!C1194="","",Tablas!C1194)</f>
        <v/>
      </c>
      <c r="D1196" s="1" t="str">
        <f>IF(Tablas!D1194="","",Tablas!D1194)</f>
        <v/>
      </c>
      <c r="E1196" s="1" t="str">
        <f>IF(Tablas!E1194="","",Tablas!E1194)</f>
        <v/>
      </c>
      <c r="F1196" s="1" t="str">
        <f>IF(Tablas!F1194="","",Tablas!F1194)</f>
        <v/>
      </c>
      <c r="G1196" s="1" t="str">
        <f>IF(Tablas!I1194="","",Tablas!I1194)</f>
        <v/>
      </c>
      <c r="H1196" s="1" t="s">
        <v>911</v>
      </c>
      <c r="I1196" s="39" t="str">
        <f>IF($B1196="","",-SUMIFS(Tabla7[Cantidad],Tabla7[Código del producto],$B1196,Tabla7[Tipo de movimiento],"SALIDA",Tabla7[Mes],I$5))</f>
        <v/>
      </c>
      <c r="J1196" s="39" t="str">
        <f>IF($B1196="","",-SUMIFS(Tabla7[Cantidad],Tabla7[Código del producto],$B1196,Tabla7[Tipo de movimiento],"SALIDA",Tabla7[Mes],J$5))</f>
        <v/>
      </c>
      <c r="K1196" s="39" t="str">
        <f>IF($B1196="","",-SUMIFS(Tabla7[Cantidad],Tabla7[Código del producto],$B1196,Tabla7[Tipo de movimiento],"SALIDA",Tabla7[Mes],K$5))</f>
        <v/>
      </c>
      <c r="L1196" s="39" t="str">
        <f>IF($B1196="","",-SUMIFS(Tabla7[Cantidad],Tabla7[Código del producto],$B1196,Tabla7[Tipo de movimiento],"SALIDA",Tabla7[Mes],L$5))</f>
        <v/>
      </c>
      <c r="M1196" s="39" t="str">
        <f>IF($B1196="","",-SUMIFS(Tabla7[Cantidad],Tabla7[Código del producto],$B1196,Tabla7[Tipo de movimiento],"SALIDA",Tabla7[Mes],M$5))</f>
        <v/>
      </c>
      <c r="N1196" s="39" t="str">
        <f>IF($B1196="","",-SUMIFS(Tabla7[Cantidad],Tabla7[Código del producto],$B1196,Tabla7[Tipo de movimiento],"SALIDA",Tabla7[Mes],N$5))</f>
        <v/>
      </c>
      <c r="O1196" s="39" t="str">
        <f>IF($B1196="","",-SUMIFS(Tabla7[Cantidad],Tabla7[Código del producto],$B1196,Tabla7[Tipo de movimiento],"SALIDA",Tabla7[Mes],O$5))</f>
        <v/>
      </c>
      <c r="P1196" s="39" t="str">
        <f>IF($B1196="","",-SUMIFS(Tabla7[Cantidad],Tabla7[Código del producto],$B1196,Tabla7[Tipo de movimiento],"SALIDA",Tabla7[Mes],P$5))</f>
        <v/>
      </c>
      <c r="Q1196" s="39" t="str">
        <f t="shared" si="54"/>
        <v/>
      </c>
      <c r="R1196" s="51" t="str">
        <f>IF($B1196="","",IFERROR(VLOOKUP($B1196,'ABC rotación'!$C:$G,5,0),"C"))</f>
        <v/>
      </c>
      <c r="S1196" s="41" t="str">
        <f t="shared" si="55"/>
        <v/>
      </c>
      <c r="T1196" s="40" t="str">
        <f t="shared" si="56"/>
        <v/>
      </c>
      <c r="U1196" s="23" t="str">
        <f>IF($B1196="","",VLOOKUP($T1196,Tablas!$X$14:$Y$17,2,1))</f>
        <v/>
      </c>
    </row>
    <row r="1197" spans="2:21" x14ac:dyDescent="0.2">
      <c r="B1197" s="1" t="str">
        <f>IF(Tablas!B1195="","",Tablas!B1195)</f>
        <v/>
      </c>
      <c r="C1197" s="1" t="str">
        <f>IF(Tablas!C1195="","",Tablas!C1195)</f>
        <v/>
      </c>
      <c r="D1197" s="1" t="str">
        <f>IF(Tablas!D1195="","",Tablas!D1195)</f>
        <v/>
      </c>
      <c r="E1197" s="1" t="str">
        <f>IF(Tablas!E1195="","",Tablas!E1195)</f>
        <v/>
      </c>
      <c r="F1197" s="1" t="str">
        <f>IF(Tablas!F1195="","",Tablas!F1195)</f>
        <v/>
      </c>
      <c r="G1197" s="1" t="str">
        <f>IF(Tablas!I1195="","",Tablas!I1195)</f>
        <v/>
      </c>
      <c r="H1197" s="1" t="s">
        <v>911</v>
      </c>
      <c r="I1197" s="39" t="str">
        <f>IF($B1197="","",-SUMIFS(Tabla7[Cantidad],Tabla7[Código del producto],$B1197,Tabla7[Tipo de movimiento],"SALIDA",Tabla7[Mes],I$5))</f>
        <v/>
      </c>
      <c r="J1197" s="39" t="str">
        <f>IF($B1197="","",-SUMIFS(Tabla7[Cantidad],Tabla7[Código del producto],$B1197,Tabla7[Tipo de movimiento],"SALIDA",Tabla7[Mes],J$5))</f>
        <v/>
      </c>
      <c r="K1197" s="39" t="str">
        <f>IF($B1197="","",-SUMIFS(Tabla7[Cantidad],Tabla7[Código del producto],$B1197,Tabla7[Tipo de movimiento],"SALIDA",Tabla7[Mes],K$5))</f>
        <v/>
      </c>
      <c r="L1197" s="39" t="str">
        <f>IF($B1197="","",-SUMIFS(Tabla7[Cantidad],Tabla7[Código del producto],$B1197,Tabla7[Tipo de movimiento],"SALIDA",Tabla7[Mes],L$5))</f>
        <v/>
      </c>
      <c r="M1197" s="39" t="str">
        <f>IF($B1197="","",-SUMIFS(Tabla7[Cantidad],Tabla7[Código del producto],$B1197,Tabla7[Tipo de movimiento],"SALIDA",Tabla7[Mes],M$5))</f>
        <v/>
      </c>
      <c r="N1197" s="39" t="str">
        <f>IF($B1197="","",-SUMIFS(Tabla7[Cantidad],Tabla7[Código del producto],$B1197,Tabla7[Tipo de movimiento],"SALIDA",Tabla7[Mes],N$5))</f>
        <v/>
      </c>
      <c r="O1197" s="39" t="str">
        <f>IF($B1197="","",-SUMIFS(Tabla7[Cantidad],Tabla7[Código del producto],$B1197,Tabla7[Tipo de movimiento],"SALIDA",Tabla7[Mes],O$5))</f>
        <v/>
      </c>
      <c r="P1197" s="39" t="str">
        <f>IF($B1197="","",-SUMIFS(Tabla7[Cantidad],Tabla7[Código del producto],$B1197,Tabla7[Tipo de movimiento],"SALIDA",Tabla7[Mes],P$5))</f>
        <v/>
      </c>
      <c r="Q1197" s="39" t="str">
        <f t="shared" si="54"/>
        <v/>
      </c>
      <c r="R1197" s="51" t="str">
        <f>IF($B1197="","",IFERROR(VLOOKUP($B1197,'ABC rotación'!$C:$G,5,0),"C"))</f>
        <v/>
      </c>
      <c r="S1197" s="41" t="str">
        <f t="shared" si="55"/>
        <v/>
      </c>
      <c r="T1197" s="40" t="str">
        <f t="shared" si="56"/>
        <v/>
      </c>
      <c r="U1197" s="23" t="str">
        <f>IF($B1197="","",VLOOKUP($T1197,Tablas!$X$14:$Y$17,2,1))</f>
        <v/>
      </c>
    </row>
    <row r="1198" spans="2:21" x14ac:dyDescent="0.2">
      <c r="B1198" s="1" t="str">
        <f>IF(Tablas!B1196="","",Tablas!B1196)</f>
        <v/>
      </c>
      <c r="C1198" s="1" t="str">
        <f>IF(Tablas!C1196="","",Tablas!C1196)</f>
        <v/>
      </c>
      <c r="D1198" s="1" t="str">
        <f>IF(Tablas!D1196="","",Tablas!D1196)</f>
        <v/>
      </c>
      <c r="E1198" s="1" t="str">
        <f>IF(Tablas!E1196="","",Tablas!E1196)</f>
        <v/>
      </c>
      <c r="F1198" s="1" t="str">
        <f>IF(Tablas!F1196="","",Tablas!F1196)</f>
        <v/>
      </c>
      <c r="G1198" s="1" t="str">
        <f>IF(Tablas!I1196="","",Tablas!I1196)</f>
        <v/>
      </c>
      <c r="H1198" s="1" t="s">
        <v>911</v>
      </c>
      <c r="I1198" s="39" t="str">
        <f>IF($B1198="","",-SUMIFS(Tabla7[Cantidad],Tabla7[Código del producto],$B1198,Tabla7[Tipo de movimiento],"SALIDA",Tabla7[Mes],I$5))</f>
        <v/>
      </c>
      <c r="J1198" s="39" t="str">
        <f>IF($B1198="","",-SUMIFS(Tabla7[Cantidad],Tabla7[Código del producto],$B1198,Tabla7[Tipo de movimiento],"SALIDA",Tabla7[Mes],J$5))</f>
        <v/>
      </c>
      <c r="K1198" s="39" t="str">
        <f>IF($B1198="","",-SUMIFS(Tabla7[Cantidad],Tabla7[Código del producto],$B1198,Tabla7[Tipo de movimiento],"SALIDA",Tabla7[Mes],K$5))</f>
        <v/>
      </c>
      <c r="L1198" s="39" t="str">
        <f>IF($B1198="","",-SUMIFS(Tabla7[Cantidad],Tabla7[Código del producto],$B1198,Tabla7[Tipo de movimiento],"SALIDA",Tabla7[Mes],L$5))</f>
        <v/>
      </c>
      <c r="M1198" s="39" t="str">
        <f>IF($B1198="","",-SUMIFS(Tabla7[Cantidad],Tabla7[Código del producto],$B1198,Tabla7[Tipo de movimiento],"SALIDA",Tabla7[Mes],M$5))</f>
        <v/>
      </c>
      <c r="N1198" s="39" t="str">
        <f>IF($B1198="","",-SUMIFS(Tabla7[Cantidad],Tabla7[Código del producto],$B1198,Tabla7[Tipo de movimiento],"SALIDA",Tabla7[Mes],N$5))</f>
        <v/>
      </c>
      <c r="O1198" s="39" t="str">
        <f>IF($B1198="","",-SUMIFS(Tabla7[Cantidad],Tabla7[Código del producto],$B1198,Tabla7[Tipo de movimiento],"SALIDA",Tabla7[Mes],O$5))</f>
        <v/>
      </c>
      <c r="P1198" s="39" t="str">
        <f>IF($B1198="","",-SUMIFS(Tabla7[Cantidad],Tabla7[Código del producto],$B1198,Tabla7[Tipo de movimiento],"SALIDA",Tabla7[Mes],P$5))</f>
        <v/>
      </c>
      <c r="Q1198" s="39" t="str">
        <f t="shared" si="54"/>
        <v/>
      </c>
      <c r="R1198" s="51" t="str">
        <f>IF($B1198="","",IFERROR(VLOOKUP($B1198,'ABC rotación'!$C:$G,5,0),"C"))</f>
        <v/>
      </c>
      <c r="S1198" s="41" t="str">
        <f t="shared" si="55"/>
        <v/>
      </c>
      <c r="T1198" s="40" t="str">
        <f t="shared" si="56"/>
        <v/>
      </c>
      <c r="U1198" s="23" t="str">
        <f>IF($B1198="","",VLOOKUP($T1198,Tablas!$X$14:$Y$17,2,1))</f>
        <v/>
      </c>
    </row>
    <row r="1199" spans="2:21" x14ac:dyDescent="0.2">
      <c r="B1199" s="1" t="str">
        <f>IF(Tablas!B1197="","",Tablas!B1197)</f>
        <v/>
      </c>
      <c r="C1199" s="1" t="str">
        <f>IF(Tablas!C1197="","",Tablas!C1197)</f>
        <v/>
      </c>
      <c r="D1199" s="1" t="str">
        <f>IF(Tablas!D1197="","",Tablas!D1197)</f>
        <v/>
      </c>
      <c r="E1199" s="1" t="str">
        <f>IF(Tablas!E1197="","",Tablas!E1197)</f>
        <v/>
      </c>
      <c r="F1199" s="1" t="str">
        <f>IF(Tablas!F1197="","",Tablas!F1197)</f>
        <v/>
      </c>
      <c r="G1199" s="1" t="str">
        <f>IF(Tablas!I1197="","",Tablas!I1197)</f>
        <v/>
      </c>
      <c r="H1199" s="1" t="s">
        <v>911</v>
      </c>
      <c r="I1199" s="39" t="str">
        <f>IF($B1199="","",-SUMIFS(Tabla7[Cantidad],Tabla7[Código del producto],$B1199,Tabla7[Tipo de movimiento],"SALIDA",Tabla7[Mes],I$5))</f>
        <v/>
      </c>
      <c r="J1199" s="39" t="str">
        <f>IF($B1199="","",-SUMIFS(Tabla7[Cantidad],Tabla7[Código del producto],$B1199,Tabla7[Tipo de movimiento],"SALIDA",Tabla7[Mes],J$5))</f>
        <v/>
      </c>
      <c r="K1199" s="39" t="str">
        <f>IF($B1199="","",-SUMIFS(Tabla7[Cantidad],Tabla7[Código del producto],$B1199,Tabla7[Tipo de movimiento],"SALIDA",Tabla7[Mes],K$5))</f>
        <v/>
      </c>
      <c r="L1199" s="39" t="str">
        <f>IF($B1199="","",-SUMIFS(Tabla7[Cantidad],Tabla7[Código del producto],$B1199,Tabla7[Tipo de movimiento],"SALIDA",Tabla7[Mes],L$5))</f>
        <v/>
      </c>
      <c r="M1199" s="39" t="str">
        <f>IF($B1199="","",-SUMIFS(Tabla7[Cantidad],Tabla7[Código del producto],$B1199,Tabla7[Tipo de movimiento],"SALIDA",Tabla7[Mes],M$5))</f>
        <v/>
      </c>
      <c r="N1199" s="39" t="str">
        <f>IF($B1199="","",-SUMIFS(Tabla7[Cantidad],Tabla7[Código del producto],$B1199,Tabla7[Tipo de movimiento],"SALIDA",Tabla7[Mes],N$5))</f>
        <v/>
      </c>
      <c r="O1199" s="39" t="str">
        <f>IF($B1199="","",-SUMIFS(Tabla7[Cantidad],Tabla7[Código del producto],$B1199,Tabla7[Tipo de movimiento],"SALIDA",Tabla7[Mes],O$5))</f>
        <v/>
      </c>
      <c r="P1199" s="39" t="str">
        <f>IF($B1199="","",-SUMIFS(Tabla7[Cantidad],Tabla7[Código del producto],$B1199,Tabla7[Tipo de movimiento],"SALIDA",Tabla7[Mes],P$5))</f>
        <v/>
      </c>
      <c r="Q1199" s="39" t="str">
        <f t="shared" si="54"/>
        <v/>
      </c>
      <c r="R1199" s="51" t="str">
        <f>IF($B1199="","",IFERROR(VLOOKUP($B1199,'ABC rotación'!$C:$G,5,0),"C"))</f>
        <v/>
      </c>
      <c r="S1199" s="41" t="str">
        <f t="shared" si="55"/>
        <v/>
      </c>
      <c r="T1199" s="40" t="str">
        <f t="shared" si="56"/>
        <v/>
      </c>
      <c r="U1199" s="23" t="str">
        <f>IF($B1199="","",VLOOKUP($T1199,Tablas!$X$14:$Y$17,2,1))</f>
        <v/>
      </c>
    </row>
    <row r="1200" spans="2:21" x14ac:dyDescent="0.2">
      <c r="B1200" s="1" t="str">
        <f>IF(Tablas!B1198="","",Tablas!B1198)</f>
        <v/>
      </c>
      <c r="C1200" s="1" t="str">
        <f>IF(Tablas!C1198="","",Tablas!C1198)</f>
        <v/>
      </c>
      <c r="D1200" s="1" t="str">
        <f>IF(Tablas!D1198="","",Tablas!D1198)</f>
        <v/>
      </c>
      <c r="E1200" s="1" t="str">
        <f>IF(Tablas!E1198="","",Tablas!E1198)</f>
        <v/>
      </c>
      <c r="F1200" s="1" t="str">
        <f>IF(Tablas!F1198="","",Tablas!F1198)</f>
        <v/>
      </c>
      <c r="G1200" s="1" t="str">
        <f>IF(Tablas!I1198="","",Tablas!I1198)</f>
        <v/>
      </c>
      <c r="H1200" s="1" t="s">
        <v>911</v>
      </c>
      <c r="I1200" s="39" t="str">
        <f>IF($B1200="","",-SUMIFS(Tabla7[Cantidad],Tabla7[Código del producto],$B1200,Tabla7[Tipo de movimiento],"SALIDA",Tabla7[Mes],I$5))</f>
        <v/>
      </c>
      <c r="J1200" s="39" t="str">
        <f>IF($B1200="","",-SUMIFS(Tabla7[Cantidad],Tabla7[Código del producto],$B1200,Tabla7[Tipo de movimiento],"SALIDA",Tabla7[Mes],J$5))</f>
        <v/>
      </c>
      <c r="K1200" s="39" t="str">
        <f>IF($B1200="","",-SUMIFS(Tabla7[Cantidad],Tabla7[Código del producto],$B1200,Tabla7[Tipo de movimiento],"SALIDA",Tabla7[Mes],K$5))</f>
        <v/>
      </c>
      <c r="L1200" s="39" t="str">
        <f>IF($B1200="","",-SUMIFS(Tabla7[Cantidad],Tabla7[Código del producto],$B1200,Tabla7[Tipo de movimiento],"SALIDA",Tabla7[Mes],L$5))</f>
        <v/>
      </c>
      <c r="M1200" s="39" t="str">
        <f>IF($B1200="","",-SUMIFS(Tabla7[Cantidad],Tabla7[Código del producto],$B1200,Tabla7[Tipo de movimiento],"SALIDA",Tabla7[Mes],M$5))</f>
        <v/>
      </c>
      <c r="N1200" s="39" t="str">
        <f>IF($B1200="","",-SUMIFS(Tabla7[Cantidad],Tabla7[Código del producto],$B1200,Tabla7[Tipo de movimiento],"SALIDA",Tabla7[Mes],N$5))</f>
        <v/>
      </c>
      <c r="O1200" s="39" t="str">
        <f>IF($B1200="","",-SUMIFS(Tabla7[Cantidad],Tabla7[Código del producto],$B1200,Tabla7[Tipo de movimiento],"SALIDA",Tabla7[Mes],O$5))</f>
        <v/>
      </c>
      <c r="P1200" s="39" t="str">
        <f>IF($B1200="","",-SUMIFS(Tabla7[Cantidad],Tabla7[Código del producto],$B1200,Tabla7[Tipo de movimiento],"SALIDA",Tabla7[Mes],P$5))</f>
        <v/>
      </c>
      <c r="Q1200" s="39" t="str">
        <f t="shared" si="54"/>
        <v/>
      </c>
      <c r="R1200" s="51" t="str">
        <f>IF($B1200="","",IFERROR(VLOOKUP($B1200,'ABC rotación'!$C:$G,5,0),"C"))</f>
        <v/>
      </c>
      <c r="S1200" s="41" t="str">
        <f t="shared" si="55"/>
        <v/>
      </c>
      <c r="T1200" s="40" t="str">
        <f t="shared" si="56"/>
        <v/>
      </c>
      <c r="U1200" s="23" t="str">
        <f>IF($B1200="","",VLOOKUP($T1200,Tablas!$X$14:$Y$17,2,1))</f>
        <v/>
      </c>
    </row>
    <row r="1201" spans="2:21" x14ac:dyDescent="0.2">
      <c r="B1201" s="1" t="str">
        <f>IF(Tablas!B1199="","",Tablas!B1199)</f>
        <v/>
      </c>
      <c r="C1201" s="1" t="str">
        <f>IF(Tablas!C1199="","",Tablas!C1199)</f>
        <v/>
      </c>
      <c r="D1201" s="1" t="str">
        <f>IF(Tablas!D1199="","",Tablas!D1199)</f>
        <v/>
      </c>
      <c r="E1201" s="1" t="str">
        <f>IF(Tablas!E1199="","",Tablas!E1199)</f>
        <v/>
      </c>
      <c r="F1201" s="1" t="str">
        <f>IF(Tablas!F1199="","",Tablas!F1199)</f>
        <v/>
      </c>
      <c r="G1201" s="1" t="str">
        <f>IF(Tablas!I1199="","",Tablas!I1199)</f>
        <v/>
      </c>
      <c r="H1201" s="1" t="s">
        <v>911</v>
      </c>
      <c r="I1201" s="39" t="str">
        <f>IF($B1201="","",-SUMIFS(Tabla7[Cantidad],Tabla7[Código del producto],$B1201,Tabla7[Tipo de movimiento],"SALIDA",Tabla7[Mes],I$5))</f>
        <v/>
      </c>
      <c r="J1201" s="39" t="str">
        <f>IF($B1201="","",-SUMIFS(Tabla7[Cantidad],Tabla7[Código del producto],$B1201,Tabla7[Tipo de movimiento],"SALIDA",Tabla7[Mes],J$5))</f>
        <v/>
      </c>
      <c r="K1201" s="39" t="str">
        <f>IF($B1201="","",-SUMIFS(Tabla7[Cantidad],Tabla7[Código del producto],$B1201,Tabla7[Tipo de movimiento],"SALIDA",Tabla7[Mes],K$5))</f>
        <v/>
      </c>
      <c r="L1201" s="39" t="str">
        <f>IF($B1201="","",-SUMIFS(Tabla7[Cantidad],Tabla7[Código del producto],$B1201,Tabla7[Tipo de movimiento],"SALIDA",Tabla7[Mes],L$5))</f>
        <v/>
      </c>
      <c r="M1201" s="39" t="str">
        <f>IF($B1201="","",-SUMIFS(Tabla7[Cantidad],Tabla7[Código del producto],$B1201,Tabla7[Tipo de movimiento],"SALIDA",Tabla7[Mes],M$5))</f>
        <v/>
      </c>
      <c r="N1201" s="39" t="str">
        <f>IF($B1201="","",-SUMIFS(Tabla7[Cantidad],Tabla7[Código del producto],$B1201,Tabla7[Tipo de movimiento],"SALIDA",Tabla7[Mes],N$5))</f>
        <v/>
      </c>
      <c r="O1201" s="39" t="str">
        <f>IF($B1201="","",-SUMIFS(Tabla7[Cantidad],Tabla7[Código del producto],$B1201,Tabla7[Tipo de movimiento],"SALIDA",Tabla7[Mes],O$5))</f>
        <v/>
      </c>
      <c r="P1201" s="39" t="str">
        <f>IF($B1201="","",-SUMIFS(Tabla7[Cantidad],Tabla7[Código del producto],$B1201,Tabla7[Tipo de movimiento],"SALIDA",Tabla7[Mes],P$5))</f>
        <v/>
      </c>
      <c r="Q1201" s="39" t="str">
        <f t="shared" si="54"/>
        <v/>
      </c>
      <c r="R1201" s="51" t="str">
        <f>IF($B1201="","",IFERROR(VLOOKUP($B1201,'ABC rotación'!$C:$G,5,0),"C"))</f>
        <v/>
      </c>
      <c r="S1201" s="41" t="str">
        <f t="shared" si="55"/>
        <v/>
      </c>
      <c r="T1201" s="40" t="str">
        <f t="shared" si="56"/>
        <v/>
      </c>
      <c r="U1201" s="23" t="str">
        <f>IF($B1201="","",VLOOKUP($T1201,Tablas!$X$14:$Y$17,2,1))</f>
        <v/>
      </c>
    </row>
    <row r="1202" spans="2:21" x14ac:dyDescent="0.2">
      <c r="B1202" s="1" t="str">
        <f>IF(Tablas!B1200="","",Tablas!B1200)</f>
        <v/>
      </c>
      <c r="C1202" s="1" t="str">
        <f>IF(Tablas!C1200="","",Tablas!C1200)</f>
        <v/>
      </c>
      <c r="D1202" s="1" t="str">
        <f>IF(Tablas!D1200="","",Tablas!D1200)</f>
        <v/>
      </c>
      <c r="E1202" s="1" t="str">
        <f>IF(Tablas!E1200="","",Tablas!E1200)</f>
        <v/>
      </c>
      <c r="F1202" s="1" t="str">
        <f>IF(Tablas!F1200="","",Tablas!F1200)</f>
        <v/>
      </c>
      <c r="G1202" s="1" t="str">
        <f>IF(Tablas!I1200="","",Tablas!I1200)</f>
        <v/>
      </c>
      <c r="H1202" s="1" t="s">
        <v>911</v>
      </c>
      <c r="I1202" s="39" t="str">
        <f>IF($B1202="","",-SUMIFS(Tabla7[Cantidad],Tabla7[Código del producto],$B1202,Tabla7[Tipo de movimiento],"SALIDA",Tabla7[Mes],I$5))</f>
        <v/>
      </c>
      <c r="J1202" s="39" t="str">
        <f>IF($B1202="","",-SUMIFS(Tabla7[Cantidad],Tabla7[Código del producto],$B1202,Tabla7[Tipo de movimiento],"SALIDA",Tabla7[Mes],J$5))</f>
        <v/>
      </c>
      <c r="K1202" s="39" t="str">
        <f>IF($B1202="","",-SUMIFS(Tabla7[Cantidad],Tabla7[Código del producto],$B1202,Tabla7[Tipo de movimiento],"SALIDA",Tabla7[Mes],K$5))</f>
        <v/>
      </c>
      <c r="L1202" s="39" t="str">
        <f>IF($B1202="","",-SUMIFS(Tabla7[Cantidad],Tabla7[Código del producto],$B1202,Tabla7[Tipo de movimiento],"SALIDA",Tabla7[Mes],L$5))</f>
        <v/>
      </c>
      <c r="M1202" s="39" t="str">
        <f>IF($B1202="","",-SUMIFS(Tabla7[Cantidad],Tabla7[Código del producto],$B1202,Tabla7[Tipo de movimiento],"SALIDA",Tabla7[Mes],M$5))</f>
        <v/>
      </c>
      <c r="N1202" s="39" t="str">
        <f>IF($B1202="","",-SUMIFS(Tabla7[Cantidad],Tabla7[Código del producto],$B1202,Tabla7[Tipo de movimiento],"SALIDA",Tabla7[Mes],N$5))</f>
        <v/>
      </c>
      <c r="O1202" s="39" t="str">
        <f>IF($B1202="","",-SUMIFS(Tabla7[Cantidad],Tabla7[Código del producto],$B1202,Tabla7[Tipo de movimiento],"SALIDA",Tabla7[Mes],O$5))</f>
        <v/>
      </c>
      <c r="P1202" s="39" t="str">
        <f>IF($B1202="","",-SUMIFS(Tabla7[Cantidad],Tabla7[Código del producto],$B1202,Tabla7[Tipo de movimiento],"SALIDA",Tabla7[Mes],P$5))</f>
        <v/>
      </c>
      <c r="Q1202" s="39" t="str">
        <f t="shared" si="54"/>
        <v/>
      </c>
      <c r="R1202" s="51" t="str">
        <f>IF($B1202="","",IFERROR(VLOOKUP($B1202,'ABC rotación'!$C:$G,5,0),"C"))</f>
        <v/>
      </c>
      <c r="S1202" s="41" t="str">
        <f t="shared" si="55"/>
        <v/>
      </c>
      <c r="T1202" s="40" t="str">
        <f t="shared" si="56"/>
        <v/>
      </c>
      <c r="U1202" s="23" t="str">
        <f>IF($B1202="","",VLOOKUP($T1202,Tablas!$X$14:$Y$17,2,1))</f>
        <v/>
      </c>
    </row>
    <row r="1203" spans="2:21" x14ac:dyDescent="0.2">
      <c r="B1203" s="1" t="str">
        <f>IF(Tablas!B1201="","",Tablas!B1201)</f>
        <v/>
      </c>
      <c r="C1203" s="1" t="str">
        <f>IF(Tablas!C1201="","",Tablas!C1201)</f>
        <v/>
      </c>
      <c r="D1203" s="1" t="str">
        <f>IF(Tablas!D1201="","",Tablas!D1201)</f>
        <v/>
      </c>
      <c r="E1203" s="1" t="str">
        <f>IF(Tablas!E1201="","",Tablas!E1201)</f>
        <v/>
      </c>
      <c r="F1203" s="1" t="str">
        <f>IF(Tablas!F1201="","",Tablas!F1201)</f>
        <v/>
      </c>
      <c r="G1203" s="1" t="str">
        <f>IF(Tablas!I1201="","",Tablas!I1201)</f>
        <v/>
      </c>
      <c r="H1203" s="1" t="s">
        <v>911</v>
      </c>
      <c r="I1203" s="39" t="str">
        <f>IF($B1203="","",-SUMIFS(Tabla7[Cantidad],Tabla7[Código del producto],$B1203,Tabla7[Tipo de movimiento],"SALIDA",Tabla7[Mes],I$5))</f>
        <v/>
      </c>
      <c r="J1203" s="39" t="str">
        <f>IF($B1203="","",-SUMIFS(Tabla7[Cantidad],Tabla7[Código del producto],$B1203,Tabla7[Tipo de movimiento],"SALIDA",Tabla7[Mes],J$5))</f>
        <v/>
      </c>
      <c r="K1203" s="39" t="str">
        <f>IF($B1203="","",-SUMIFS(Tabla7[Cantidad],Tabla7[Código del producto],$B1203,Tabla7[Tipo de movimiento],"SALIDA",Tabla7[Mes],K$5))</f>
        <v/>
      </c>
      <c r="L1203" s="39" t="str">
        <f>IF($B1203="","",-SUMIFS(Tabla7[Cantidad],Tabla7[Código del producto],$B1203,Tabla7[Tipo de movimiento],"SALIDA",Tabla7[Mes],L$5))</f>
        <v/>
      </c>
      <c r="M1203" s="39" t="str">
        <f>IF($B1203="","",-SUMIFS(Tabla7[Cantidad],Tabla7[Código del producto],$B1203,Tabla7[Tipo de movimiento],"SALIDA",Tabla7[Mes],M$5))</f>
        <v/>
      </c>
      <c r="N1203" s="39" t="str">
        <f>IF($B1203="","",-SUMIFS(Tabla7[Cantidad],Tabla7[Código del producto],$B1203,Tabla7[Tipo de movimiento],"SALIDA",Tabla7[Mes],N$5))</f>
        <v/>
      </c>
      <c r="O1203" s="39" t="str">
        <f>IF($B1203="","",-SUMIFS(Tabla7[Cantidad],Tabla7[Código del producto],$B1203,Tabla7[Tipo de movimiento],"SALIDA",Tabla7[Mes],O$5))</f>
        <v/>
      </c>
      <c r="P1203" s="39" t="str">
        <f>IF($B1203="","",-SUMIFS(Tabla7[Cantidad],Tabla7[Código del producto],$B1203,Tabla7[Tipo de movimiento],"SALIDA",Tabla7[Mes],P$5))</f>
        <v/>
      </c>
      <c r="Q1203" s="39" t="str">
        <f t="shared" si="54"/>
        <v/>
      </c>
      <c r="R1203" s="51" t="str">
        <f>IF($B1203="","",IFERROR(VLOOKUP($B1203,'ABC rotación'!$C:$G,5,0),"C"))</f>
        <v/>
      </c>
      <c r="S1203" s="41" t="str">
        <f t="shared" si="55"/>
        <v/>
      </c>
      <c r="T1203" s="40" t="str">
        <f t="shared" si="56"/>
        <v/>
      </c>
      <c r="U1203" s="23" t="str">
        <f>IF($B1203="","",VLOOKUP($T1203,Tablas!$X$14:$Y$17,2,1))</f>
        <v/>
      </c>
    </row>
    <row r="1204" spans="2:21" x14ac:dyDescent="0.2">
      <c r="B1204" s="1" t="str">
        <f>IF(Tablas!B1202="","",Tablas!B1202)</f>
        <v/>
      </c>
      <c r="C1204" s="1" t="str">
        <f>IF(Tablas!C1202="","",Tablas!C1202)</f>
        <v/>
      </c>
      <c r="D1204" s="1" t="str">
        <f>IF(Tablas!D1202="","",Tablas!D1202)</f>
        <v/>
      </c>
      <c r="E1204" s="1" t="str">
        <f>IF(Tablas!E1202="","",Tablas!E1202)</f>
        <v/>
      </c>
      <c r="F1204" s="1" t="str">
        <f>IF(Tablas!F1202="","",Tablas!F1202)</f>
        <v/>
      </c>
      <c r="G1204" s="1" t="str">
        <f>IF(Tablas!I1202="","",Tablas!I1202)</f>
        <v/>
      </c>
      <c r="H1204" s="1" t="s">
        <v>911</v>
      </c>
      <c r="I1204" s="39" t="str">
        <f>IF($B1204="","",-SUMIFS(Tabla7[Cantidad],Tabla7[Código del producto],$B1204,Tabla7[Tipo de movimiento],"SALIDA",Tabla7[Mes],I$5))</f>
        <v/>
      </c>
      <c r="J1204" s="39" t="str">
        <f>IF($B1204="","",-SUMIFS(Tabla7[Cantidad],Tabla7[Código del producto],$B1204,Tabla7[Tipo de movimiento],"SALIDA",Tabla7[Mes],J$5))</f>
        <v/>
      </c>
      <c r="K1204" s="39" t="str">
        <f>IF($B1204="","",-SUMIFS(Tabla7[Cantidad],Tabla7[Código del producto],$B1204,Tabla7[Tipo de movimiento],"SALIDA",Tabla7[Mes],K$5))</f>
        <v/>
      </c>
      <c r="L1204" s="39" t="str">
        <f>IF($B1204="","",-SUMIFS(Tabla7[Cantidad],Tabla7[Código del producto],$B1204,Tabla7[Tipo de movimiento],"SALIDA",Tabla7[Mes],L$5))</f>
        <v/>
      </c>
      <c r="M1204" s="39" t="str">
        <f>IF($B1204="","",-SUMIFS(Tabla7[Cantidad],Tabla7[Código del producto],$B1204,Tabla7[Tipo de movimiento],"SALIDA",Tabla7[Mes],M$5))</f>
        <v/>
      </c>
      <c r="N1204" s="39" t="str">
        <f>IF($B1204="","",-SUMIFS(Tabla7[Cantidad],Tabla7[Código del producto],$B1204,Tabla7[Tipo de movimiento],"SALIDA",Tabla7[Mes],N$5))</f>
        <v/>
      </c>
      <c r="O1204" s="39" t="str">
        <f>IF($B1204="","",-SUMIFS(Tabla7[Cantidad],Tabla7[Código del producto],$B1204,Tabla7[Tipo de movimiento],"SALIDA",Tabla7[Mes],O$5))</f>
        <v/>
      </c>
      <c r="P1204" s="39" t="str">
        <f>IF($B1204="","",-SUMIFS(Tabla7[Cantidad],Tabla7[Código del producto],$B1204,Tabla7[Tipo de movimiento],"SALIDA",Tabla7[Mes],P$5))</f>
        <v/>
      </c>
      <c r="Q1204" s="39" t="str">
        <f t="shared" si="54"/>
        <v/>
      </c>
      <c r="R1204" s="51" t="str">
        <f>IF($B1204="","",IFERROR(VLOOKUP($B1204,'ABC rotación'!$C:$G,5,0),"C"))</f>
        <v/>
      </c>
      <c r="S1204" s="41" t="str">
        <f t="shared" si="55"/>
        <v/>
      </c>
      <c r="T1204" s="40" t="str">
        <f t="shared" si="56"/>
        <v/>
      </c>
      <c r="U1204" s="23" t="str">
        <f>IF($B1204="","",VLOOKUP($T1204,Tablas!$X$14:$Y$17,2,1))</f>
        <v/>
      </c>
    </row>
    <row r="1205" spans="2:21" x14ac:dyDescent="0.2">
      <c r="B1205" s="1" t="str">
        <f>IF(Tablas!B1203="","",Tablas!B1203)</f>
        <v/>
      </c>
      <c r="C1205" s="1" t="str">
        <f>IF(Tablas!C1203="","",Tablas!C1203)</f>
        <v/>
      </c>
      <c r="D1205" s="1" t="str">
        <f>IF(Tablas!D1203="","",Tablas!D1203)</f>
        <v/>
      </c>
      <c r="E1205" s="1" t="str">
        <f>IF(Tablas!E1203="","",Tablas!E1203)</f>
        <v/>
      </c>
      <c r="F1205" s="1" t="str">
        <f>IF(Tablas!F1203="","",Tablas!F1203)</f>
        <v/>
      </c>
      <c r="G1205" s="1" t="str">
        <f>IF(Tablas!I1203="","",Tablas!I1203)</f>
        <v/>
      </c>
      <c r="H1205" s="1" t="s">
        <v>911</v>
      </c>
      <c r="I1205" s="39" t="str">
        <f>IF($B1205="","",-SUMIFS(Tabla7[Cantidad],Tabla7[Código del producto],$B1205,Tabla7[Tipo de movimiento],"SALIDA",Tabla7[Mes],I$5))</f>
        <v/>
      </c>
      <c r="J1205" s="39" t="str">
        <f>IF($B1205="","",-SUMIFS(Tabla7[Cantidad],Tabla7[Código del producto],$B1205,Tabla7[Tipo de movimiento],"SALIDA",Tabla7[Mes],J$5))</f>
        <v/>
      </c>
      <c r="K1205" s="39" t="str">
        <f>IF($B1205="","",-SUMIFS(Tabla7[Cantidad],Tabla7[Código del producto],$B1205,Tabla7[Tipo de movimiento],"SALIDA",Tabla7[Mes],K$5))</f>
        <v/>
      </c>
      <c r="L1205" s="39" t="str">
        <f>IF($B1205="","",-SUMIFS(Tabla7[Cantidad],Tabla7[Código del producto],$B1205,Tabla7[Tipo de movimiento],"SALIDA",Tabla7[Mes],L$5))</f>
        <v/>
      </c>
      <c r="M1205" s="39" t="str">
        <f>IF($B1205="","",-SUMIFS(Tabla7[Cantidad],Tabla7[Código del producto],$B1205,Tabla7[Tipo de movimiento],"SALIDA",Tabla7[Mes],M$5))</f>
        <v/>
      </c>
      <c r="N1205" s="39" t="str">
        <f>IF($B1205="","",-SUMIFS(Tabla7[Cantidad],Tabla7[Código del producto],$B1205,Tabla7[Tipo de movimiento],"SALIDA",Tabla7[Mes],N$5))</f>
        <v/>
      </c>
      <c r="O1205" s="39" t="str">
        <f>IF($B1205="","",-SUMIFS(Tabla7[Cantidad],Tabla7[Código del producto],$B1205,Tabla7[Tipo de movimiento],"SALIDA",Tabla7[Mes],O$5))</f>
        <v/>
      </c>
      <c r="P1205" s="39" t="str">
        <f>IF($B1205="","",-SUMIFS(Tabla7[Cantidad],Tabla7[Código del producto],$B1205,Tabla7[Tipo de movimiento],"SALIDA",Tabla7[Mes],P$5))</f>
        <v/>
      </c>
      <c r="Q1205" s="39" t="str">
        <f t="shared" si="54"/>
        <v/>
      </c>
      <c r="R1205" s="51" t="str">
        <f>IF($B1205="","",IFERROR(VLOOKUP($B1205,'ABC rotación'!$C:$G,5,0),"C"))</f>
        <v/>
      </c>
      <c r="S1205" s="41" t="str">
        <f t="shared" si="55"/>
        <v/>
      </c>
      <c r="T1205" s="40" t="str">
        <f t="shared" si="56"/>
        <v/>
      </c>
      <c r="U1205" s="23" t="str">
        <f>IF($B1205="","",VLOOKUP($T1205,Tablas!$X$14:$Y$17,2,1))</f>
        <v/>
      </c>
    </row>
    <row r="1206" spans="2:21" x14ac:dyDescent="0.2">
      <c r="B1206" s="1" t="str">
        <f>IF(Tablas!B1204="","",Tablas!B1204)</f>
        <v/>
      </c>
      <c r="C1206" s="1" t="str">
        <f>IF(Tablas!C1204="","",Tablas!C1204)</f>
        <v/>
      </c>
      <c r="D1206" s="1" t="str">
        <f>IF(Tablas!D1204="","",Tablas!D1204)</f>
        <v/>
      </c>
      <c r="E1206" s="1" t="str">
        <f>IF(Tablas!E1204="","",Tablas!E1204)</f>
        <v/>
      </c>
      <c r="F1206" s="1" t="str">
        <f>IF(Tablas!F1204="","",Tablas!F1204)</f>
        <v/>
      </c>
      <c r="G1206" s="1" t="str">
        <f>IF(Tablas!I1204="","",Tablas!I1204)</f>
        <v/>
      </c>
      <c r="H1206" s="1" t="s">
        <v>911</v>
      </c>
      <c r="I1206" s="39" t="str">
        <f>IF($B1206="","",-SUMIFS(Tabla7[Cantidad],Tabla7[Código del producto],$B1206,Tabla7[Tipo de movimiento],"SALIDA",Tabla7[Mes],I$5))</f>
        <v/>
      </c>
      <c r="J1206" s="39" t="str">
        <f>IF($B1206="","",-SUMIFS(Tabla7[Cantidad],Tabla7[Código del producto],$B1206,Tabla7[Tipo de movimiento],"SALIDA",Tabla7[Mes],J$5))</f>
        <v/>
      </c>
      <c r="K1206" s="39" t="str">
        <f>IF($B1206="","",-SUMIFS(Tabla7[Cantidad],Tabla7[Código del producto],$B1206,Tabla7[Tipo de movimiento],"SALIDA",Tabla7[Mes],K$5))</f>
        <v/>
      </c>
      <c r="L1206" s="39" t="str">
        <f>IF($B1206="","",-SUMIFS(Tabla7[Cantidad],Tabla7[Código del producto],$B1206,Tabla7[Tipo de movimiento],"SALIDA",Tabla7[Mes],L$5))</f>
        <v/>
      </c>
      <c r="M1206" s="39" t="str">
        <f>IF($B1206="","",-SUMIFS(Tabla7[Cantidad],Tabla7[Código del producto],$B1206,Tabla7[Tipo de movimiento],"SALIDA",Tabla7[Mes],M$5))</f>
        <v/>
      </c>
      <c r="N1206" s="39" t="str">
        <f>IF($B1206="","",-SUMIFS(Tabla7[Cantidad],Tabla7[Código del producto],$B1206,Tabla7[Tipo de movimiento],"SALIDA",Tabla7[Mes],N$5))</f>
        <v/>
      </c>
      <c r="O1206" s="39" t="str">
        <f>IF($B1206="","",-SUMIFS(Tabla7[Cantidad],Tabla7[Código del producto],$B1206,Tabla7[Tipo de movimiento],"SALIDA",Tabla7[Mes],O$5))</f>
        <v/>
      </c>
      <c r="P1206" s="39" t="str">
        <f>IF($B1206="","",-SUMIFS(Tabla7[Cantidad],Tabla7[Código del producto],$B1206,Tabla7[Tipo de movimiento],"SALIDA",Tabla7[Mes],P$5))</f>
        <v/>
      </c>
      <c r="Q1206" s="39" t="str">
        <f t="shared" si="54"/>
        <v/>
      </c>
      <c r="R1206" s="51" t="str">
        <f>IF($B1206="","",IFERROR(VLOOKUP($B1206,'ABC rotación'!$C:$G,5,0),"C"))</f>
        <v/>
      </c>
      <c r="S1206" s="41" t="str">
        <f t="shared" si="55"/>
        <v/>
      </c>
      <c r="T1206" s="40" t="str">
        <f t="shared" si="56"/>
        <v/>
      </c>
      <c r="U1206" s="23" t="str">
        <f>IF($B1206="","",VLOOKUP($T1206,Tablas!$X$14:$Y$17,2,1))</f>
        <v/>
      </c>
    </row>
    <row r="1207" spans="2:21" x14ac:dyDescent="0.2">
      <c r="B1207" s="1" t="str">
        <f>IF(Tablas!B1205="","",Tablas!B1205)</f>
        <v/>
      </c>
      <c r="C1207" s="1" t="str">
        <f>IF(Tablas!C1205="","",Tablas!C1205)</f>
        <v/>
      </c>
      <c r="D1207" s="1" t="str">
        <f>IF(Tablas!D1205="","",Tablas!D1205)</f>
        <v/>
      </c>
      <c r="E1207" s="1" t="str">
        <f>IF(Tablas!E1205="","",Tablas!E1205)</f>
        <v/>
      </c>
      <c r="F1207" s="1" t="str">
        <f>IF(Tablas!F1205="","",Tablas!F1205)</f>
        <v/>
      </c>
      <c r="G1207" s="1" t="str">
        <f>IF(Tablas!I1205="","",Tablas!I1205)</f>
        <v/>
      </c>
      <c r="H1207" s="1" t="s">
        <v>911</v>
      </c>
      <c r="I1207" s="39" t="str">
        <f>IF($B1207="","",-SUMIFS(Tabla7[Cantidad],Tabla7[Código del producto],$B1207,Tabla7[Tipo de movimiento],"SALIDA",Tabla7[Mes],I$5))</f>
        <v/>
      </c>
      <c r="J1207" s="39" t="str">
        <f>IF($B1207="","",-SUMIFS(Tabla7[Cantidad],Tabla7[Código del producto],$B1207,Tabla7[Tipo de movimiento],"SALIDA",Tabla7[Mes],J$5))</f>
        <v/>
      </c>
      <c r="K1207" s="39" t="str">
        <f>IF($B1207="","",-SUMIFS(Tabla7[Cantidad],Tabla7[Código del producto],$B1207,Tabla7[Tipo de movimiento],"SALIDA",Tabla7[Mes],K$5))</f>
        <v/>
      </c>
      <c r="L1207" s="39" t="str">
        <f>IF($B1207="","",-SUMIFS(Tabla7[Cantidad],Tabla7[Código del producto],$B1207,Tabla7[Tipo de movimiento],"SALIDA",Tabla7[Mes],L$5))</f>
        <v/>
      </c>
      <c r="M1207" s="39" t="str">
        <f>IF($B1207="","",-SUMIFS(Tabla7[Cantidad],Tabla7[Código del producto],$B1207,Tabla7[Tipo de movimiento],"SALIDA",Tabla7[Mes],M$5))</f>
        <v/>
      </c>
      <c r="N1207" s="39" t="str">
        <f>IF($B1207="","",-SUMIFS(Tabla7[Cantidad],Tabla7[Código del producto],$B1207,Tabla7[Tipo de movimiento],"SALIDA",Tabla7[Mes],N$5))</f>
        <v/>
      </c>
      <c r="O1207" s="39" t="str">
        <f>IF($B1207="","",-SUMIFS(Tabla7[Cantidad],Tabla7[Código del producto],$B1207,Tabla7[Tipo de movimiento],"SALIDA",Tabla7[Mes],O$5))</f>
        <v/>
      </c>
      <c r="P1207" s="39" t="str">
        <f>IF($B1207="","",-SUMIFS(Tabla7[Cantidad],Tabla7[Código del producto],$B1207,Tabla7[Tipo de movimiento],"SALIDA",Tabla7[Mes],P$5))</f>
        <v/>
      </c>
      <c r="Q1207" s="39" t="str">
        <f t="shared" si="54"/>
        <v/>
      </c>
      <c r="R1207" s="51" t="str">
        <f>IF($B1207="","",IFERROR(VLOOKUP($B1207,'ABC rotación'!$C:$G,5,0),"C"))</f>
        <v/>
      </c>
      <c r="S1207" s="41" t="str">
        <f t="shared" si="55"/>
        <v/>
      </c>
      <c r="T1207" s="40" t="str">
        <f t="shared" si="56"/>
        <v/>
      </c>
      <c r="U1207" s="23" t="str">
        <f>IF($B1207="","",VLOOKUP($T1207,Tablas!$X$14:$Y$17,2,1))</f>
        <v/>
      </c>
    </row>
    <row r="1208" spans="2:21" x14ac:dyDescent="0.2">
      <c r="B1208" s="1" t="str">
        <f>IF(Tablas!B1206="","",Tablas!B1206)</f>
        <v/>
      </c>
      <c r="C1208" s="1" t="str">
        <f>IF(Tablas!C1206="","",Tablas!C1206)</f>
        <v/>
      </c>
      <c r="D1208" s="1" t="str">
        <f>IF(Tablas!D1206="","",Tablas!D1206)</f>
        <v/>
      </c>
      <c r="E1208" s="1" t="str">
        <f>IF(Tablas!E1206="","",Tablas!E1206)</f>
        <v/>
      </c>
      <c r="F1208" s="1" t="str">
        <f>IF(Tablas!F1206="","",Tablas!F1206)</f>
        <v/>
      </c>
      <c r="G1208" s="1" t="str">
        <f>IF(Tablas!I1206="","",Tablas!I1206)</f>
        <v/>
      </c>
      <c r="H1208" s="1" t="s">
        <v>911</v>
      </c>
      <c r="I1208" s="39" t="str">
        <f>IF($B1208="","",-SUMIFS(Tabla7[Cantidad],Tabla7[Código del producto],$B1208,Tabla7[Tipo de movimiento],"SALIDA",Tabla7[Mes],I$5))</f>
        <v/>
      </c>
      <c r="J1208" s="39" t="str">
        <f>IF($B1208="","",-SUMIFS(Tabla7[Cantidad],Tabla7[Código del producto],$B1208,Tabla7[Tipo de movimiento],"SALIDA",Tabla7[Mes],J$5))</f>
        <v/>
      </c>
      <c r="K1208" s="39" t="str">
        <f>IF($B1208="","",-SUMIFS(Tabla7[Cantidad],Tabla7[Código del producto],$B1208,Tabla7[Tipo de movimiento],"SALIDA",Tabla7[Mes],K$5))</f>
        <v/>
      </c>
      <c r="L1208" s="39" t="str">
        <f>IF($B1208="","",-SUMIFS(Tabla7[Cantidad],Tabla7[Código del producto],$B1208,Tabla7[Tipo de movimiento],"SALIDA",Tabla7[Mes],L$5))</f>
        <v/>
      </c>
      <c r="M1208" s="39" t="str">
        <f>IF($B1208="","",-SUMIFS(Tabla7[Cantidad],Tabla7[Código del producto],$B1208,Tabla7[Tipo de movimiento],"SALIDA",Tabla7[Mes],M$5))</f>
        <v/>
      </c>
      <c r="N1208" s="39" t="str">
        <f>IF($B1208="","",-SUMIFS(Tabla7[Cantidad],Tabla7[Código del producto],$B1208,Tabla7[Tipo de movimiento],"SALIDA",Tabla7[Mes],N$5))</f>
        <v/>
      </c>
      <c r="O1208" s="39" t="str">
        <f>IF($B1208="","",-SUMIFS(Tabla7[Cantidad],Tabla7[Código del producto],$B1208,Tabla7[Tipo de movimiento],"SALIDA",Tabla7[Mes],O$5))</f>
        <v/>
      </c>
      <c r="P1208" s="39" t="str">
        <f>IF($B1208="","",-SUMIFS(Tabla7[Cantidad],Tabla7[Código del producto],$B1208,Tabla7[Tipo de movimiento],"SALIDA",Tabla7[Mes],P$5))</f>
        <v/>
      </c>
      <c r="Q1208" s="39" t="str">
        <f t="shared" si="54"/>
        <v/>
      </c>
      <c r="R1208" s="51" t="str">
        <f>IF($B1208="","",IFERROR(VLOOKUP($B1208,'ABC rotación'!$C:$G,5,0),"C"))</f>
        <v/>
      </c>
      <c r="S1208" s="41" t="str">
        <f t="shared" si="55"/>
        <v/>
      </c>
      <c r="T1208" s="40" t="str">
        <f t="shared" si="56"/>
        <v/>
      </c>
      <c r="U1208" s="23" t="str">
        <f>IF($B1208="","",VLOOKUP($T1208,Tablas!$X$14:$Y$17,2,1))</f>
        <v/>
      </c>
    </row>
    <row r="1209" spans="2:21" x14ac:dyDescent="0.2">
      <c r="B1209" s="1" t="str">
        <f>IF(Tablas!B1207="","",Tablas!B1207)</f>
        <v/>
      </c>
      <c r="C1209" s="1" t="str">
        <f>IF(Tablas!C1207="","",Tablas!C1207)</f>
        <v/>
      </c>
      <c r="D1209" s="1" t="str">
        <f>IF(Tablas!D1207="","",Tablas!D1207)</f>
        <v/>
      </c>
      <c r="E1209" s="1" t="str">
        <f>IF(Tablas!E1207="","",Tablas!E1207)</f>
        <v/>
      </c>
      <c r="F1209" s="1" t="str">
        <f>IF(Tablas!F1207="","",Tablas!F1207)</f>
        <v/>
      </c>
      <c r="G1209" s="1" t="str">
        <f>IF(Tablas!I1207="","",Tablas!I1207)</f>
        <v/>
      </c>
      <c r="H1209" s="1" t="s">
        <v>911</v>
      </c>
      <c r="I1209" s="39" t="str">
        <f>IF($B1209="","",-SUMIFS(Tabla7[Cantidad],Tabla7[Código del producto],$B1209,Tabla7[Tipo de movimiento],"SALIDA",Tabla7[Mes],I$5))</f>
        <v/>
      </c>
      <c r="J1209" s="39" t="str">
        <f>IF($B1209="","",-SUMIFS(Tabla7[Cantidad],Tabla7[Código del producto],$B1209,Tabla7[Tipo de movimiento],"SALIDA",Tabla7[Mes],J$5))</f>
        <v/>
      </c>
      <c r="K1209" s="39" t="str">
        <f>IF($B1209="","",-SUMIFS(Tabla7[Cantidad],Tabla7[Código del producto],$B1209,Tabla7[Tipo de movimiento],"SALIDA",Tabla7[Mes],K$5))</f>
        <v/>
      </c>
      <c r="L1209" s="39" t="str">
        <f>IF($B1209="","",-SUMIFS(Tabla7[Cantidad],Tabla7[Código del producto],$B1209,Tabla7[Tipo de movimiento],"SALIDA",Tabla7[Mes],L$5))</f>
        <v/>
      </c>
      <c r="M1209" s="39" t="str">
        <f>IF($B1209="","",-SUMIFS(Tabla7[Cantidad],Tabla7[Código del producto],$B1209,Tabla7[Tipo de movimiento],"SALIDA",Tabla7[Mes],M$5))</f>
        <v/>
      </c>
      <c r="N1209" s="39" t="str">
        <f>IF($B1209="","",-SUMIFS(Tabla7[Cantidad],Tabla7[Código del producto],$B1209,Tabla7[Tipo de movimiento],"SALIDA",Tabla7[Mes],N$5))</f>
        <v/>
      </c>
      <c r="O1209" s="39" t="str">
        <f>IF($B1209="","",-SUMIFS(Tabla7[Cantidad],Tabla7[Código del producto],$B1209,Tabla7[Tipo de movimiento],"SALIDA",Tabla7[Mes],O$5))</f>
        <v/>
      </c>
      <c r="P1209" s="39" t="str">
        <f>IF($B1209="","",-SUMIFS(Tabla7[Cantidad],Tabla7[Código del producto],$B1209,Tabla7[Tipo de movimiento],"SALIDA",Tabla7[Mes],P$5))</f>
        <v/>
      </c>
      <c r="Q1209" s="39" t="str">
        <f t="shared" si="54"/>
        <v/>
      </c>
      <c r="R1209" s="51" t="str">
        <f>IF($B1209="","",IFERROR(VLOOKUP($B1209,'ABC rotación'!$C:$G,5,0),"C"))</f>
        <v/>
      </c>
      <c r="S1209" s="41" t="str">
        <f t="shared" si="55"/>
        <v/>
      </c>
      <c r="T1209" s="40" t="str">
        <f t="shared" si="56"/>
        <v/>
      </c>
      <c r="U1209" s="23" t="str">
        <f>IF($B1209="","",VLOOKUP($T1209,Tablas!$X$14:$Y$17,2,1))</f>
        <v/>
      </c>
    </row>
    <row r="1210" spans="2:21" x14ac:dyDescent="0.2">
      <c r="B1210" s="1" t="str">
        <f>IF(Tablas!B1208="","",Tablas!B1208)</f>
        <v/>
      </c>
      <c r="C1210" s="1" t="str">
        <f>IF(Tablas!C1208="","",Tablas!C1208)</f>
        <v/>
      </c>
      <c r="D1210" s="1" t="str">
        <f>IF(Tablas!D1208="","",Tablas!D1208)</f>
        <v/>
      </c>
      <c r="E1210" s="1" t="str">
        <f>IF(Tablas!E1208="","",Tablas!E1208)</f>
        <v/>
      </c>
      <c r="F1210" s="1" t="str">
        <f>IF(Tablas!F1208="","",Tablas!F1208)</f>
        <v/>
      </c>
      <c r="G1210" s="1" t="str">
        <f>IF(Tablas!I1208="","",Tablas!I1208)</f>
        <v/>
      </c>
      <c r="H1210" s="1" t="s">
        <v>911</v>
      </c>
      <c r="I1210" s="39" t="str">
        <f>IF($B1210="","",-SUMIFS(Tabla7[Cantidad],Tabla7[Código del producto],$B1210,Tabla7[Tipo de movimiento],"SALIDA",Tabla7[Mes],I$5))</f>
        <v/>
      </c>
      <c r="J1210" s="39" t="str">
        <f>IF($B1210="","",-SUMIFS(Tabla7[Cantidad],Tabla7[Código del producto],$B1210,Tabla7[Tipo de movimiento],"SALIDA",Tabla7[Mes],J$5))</f>
        <v/>
      </c>
      <c r="K1210" s="39" t="str">
        <f>IF($B1210="","",-SUMIFS(Tabla7[Cantidad],Tabla7[Código del producto],$B1210,Tabla7[Tipo de movimiento],"SALIDA",Tabla7[Mes],K$5))</f>
        <v/>
      </c>
      <c r="L1210" s="39" t="str">
        <f>IF($B1210="","",-SUMIFS(Tabla7[Cantidad],Tabla7[Código del producto],$B1210,Tabla7[Tipo de movimiento],"SALIDA",Tabla7[Mes],L$5))</f>
        <v/>
      </c>
      <c r="M1210" s="39" t="str">
        <f>IF($B1210="","",-SUMIFS(Tabla7[Cantidad],Tabla7[Código del producto],$B1210,Tabla7[Tipo de movimiento],"SALIDA",Tabla7[Mes],M$5))</f>
        <v/>
      </c>
      <c r="N1210" s="39" t="str">
        <f>IF($B1210="","",-SUMIFS(Tabla7[Cantidad],Tabla7[Código del producto],$B1210,Tabla7[Tipo de movimiento],"SALIDA",Tabla7[Mes],N$5))</f>
        <v/>
      </c>
      <c r="O1210" s="39" t="str">
        <f>IF($B1210="","",-SUMIFS(Tabla7[Cantidad],Tabla7[Código del producto],$B1210,Tabla7[Tipo de movimiento],"SALIDA",Tabla7[Mes],O$5))</f>
        <v/>
      </c>
      <c r="P1210" s="39" t="str">
        <f>IF($B1210="","",-SUMIFS(Tabla7[Cantidad],Tabla7[Código del producto],$B1210,Tabla7[Tipo de movimiento],"SALIDA",Tabla7[Mes],P$5))</f>
        <v/>
      </c>
      <c r="Q1210" s="39" t="str">
        <f t="shared" si="54"/>
        <v/>
      </c>
      <c r="R1210" s="51" t="str">
        <f>IF($B1210="","",IFERROR(VLOOKUP($B1210,'ABC rotación'!$C:$G,5,0),"C"))</f>
        <v/>
      </c>
      <c r="S1210" s="41" t="str">
        <f t="shared" si="55"/>
        <v/>
      </c>
      <c r="T1210" s="40" t="str">
        <f t="shared" si="56"/>
        <v/>
      </c>
      <c r="U1210" s="23" t="str">
        <f>IF($B1210="","",VLOOKUP($T1210,Tablas!$X$14:$Y$17,2,1))</f>
        <v/>
      </c>
    </row>
    <row r="1211" spans="2:21" x14ac:dyDescent="0.2">
      <c r="B1211" s="1" t="str">
        <f>IF(Tablas!B1209="","",Tablas!B1209)</f>
        <v/>
      </c>
      <c r="C1211" s="1" t="str">
        <f>IF(Tablas!C1209="","",Tablas!C1209)</f>
        <v/>
      </c>
      <c r="D1211" s="1" t="str">
        <f>IF(Tablas!D1209="","",Tablas!D1209)</f>
        <v/>
      </c>
      <c r="E1211" s="1" t="str">
        <f>IF(Tablas!E1209="","",Tablas!E1209)</f>
        <v/>
      </c>
      <c r="F1211" s="1" t="str">
        <f>IF(Tablas!F1209="","",Tablas!F1209)</f>
        <v/>
      </c>
      <c r="G1211" s="1" t="str">
        <f>IF(Tablas!I1209="","",Tablas!I1209)</f>
        <v/>
      </c>
      <c r="H1211" s="1" t="s">
        <v>911</v>
      </c>
      <c r="I1211" s="39" t="str">
        <f>IF($B1211="","",-SUMIFS(Tabla7[Cantidad],Tabla7[Código del producto],$B1211,Tabla7[Tipo de movimiento],"SALIDA",Tabla7[Mes],I$5))</f>
        <v/>
      </c>
      <c r="J1211" s="39" t="str">
        <f>IF($B1211="","",-SUMIFS(Tabla7[Cantidad],Tabla7[Código del producto],$B1211,Tabla7[Tipo de movimiento],"SALIDA",Tabla7[Mes],J$5))</f>
        <v/>
      </c>
      <c r="K1211" s="39" t="str">
        <f>IF($B1211="","",-SUMIFS(Tabla7[Cantidad],Tabla7[Código del producto],$B1211,Tabla7[Tipo de movimiento],"SALIDA",Tabla7[Mes],K$5))</f>
        <v/>
      </c>
      <c r="L1211" s="39" t="str">
        <f>IF($B1211="","",-SUMIFS(Tabla7[Cantidad],Tabla7[Código del producto],$B1211,Tabla7[Tipo de movimiento],"SALIDA",Tabla7[Mes],L$5))</f>
        <v/>
      </c>
      <c r="M1211" s="39" t="str">
        <f>IF($B1211="","",-SUMIFS(Tabla7[Cantidad],Tabla7[Código del producto],$B1211,Tabla7[Tipo de movimiento],"SALIDA",Tabla7[Mes],M$5))</f>
        <v/>
      </c>
      <c r="N1211" s="39" t="str">
        <f>IF($B1211="","",-SUMIFS(Tabla7[Cantidad],Tabla7[Código del producto],$B1211,Tabla7[Tipo de movimiento],"SALIDA",Tabla7[Mes],N$5))</f>
        <v/>
      </c>
      <c r="O1211" s="39" t="str">
        <f>IF($B1211="","",-SUMIFS(Tabla7[Cantidad],Tabla7[Código del producto],$B1211,Tabla7[Tipo de movimiento],"SALIDA",Tabla7[Mes],O$5))</f>
        <v/>
      </c>
      <c r="P1211" s="39" t="str">
        <f>IF($B1211="","",-SUMIFS(Tabla7[Cantidad],Tabla7[Código del producto],$B1211,Tabla7[Tipo de movimiento],"SALIDA",Tabla7[Mes],P$5))</f>
        <v/>
      </c>
      <c r="Q1211" s="39" t="str">
        <f t="shared" si="54"/>
        <v/>
      </c>
      <c r="R1211" s="51" t="str">
        <f>IF($B1211="","",IFERROR(VLOOKUP($B1211,'ABC rotación'!$C:$G,5,0),"C"))</f>
        <v/>
      </c>
      <c r="S1211" s="41" t="str">
        <f t="shared" si="55"/>
        <v/>
      </c>
      <c r="T1211" s="40" t="str">
        <f t="shared" si="56"/>
        <v/>
      </c>
      <c r="U1211" s="23" t="str">
        <f>IF($B1211="","",VLOOKUP($T1211,Tablas!$X$14:$Y$17,2,1))</f>
        <v/>
      </c>
    </row>
    <row r="1212" spans="2:21" x14ac:dyDescent="0.2">
      <c r="B1212" s="1" t="str">
        <f>IF(Tablas!B1210="","",Tablas!B1210)</f>
        <v/>
      </c>
      <c r="C1212" s="1" t="str">
        <f>IF(Tablas!C1210="","",Tablas!C1210)</f>
        <v/>
      </c>
      <c r="D1212" s="1" t="str">
        <f>IF(Tablas!D1210="","",Tablas!D1210)</f>
        <v/>
      </c>
      <c r="E1212" s="1" t="str">
        <f>IF(Tablas!E1210="","",Tablas!E1210)</f>
        <v/>
      </c>
      <c r="F1212" s="1" t="str">
        <f>IF(Tablas!F1210="","",Tablas!F1210)</f>
        <v/>
      </c>
      <c r="G1212" s="1" t="str">
        <f>IF(Tablas!I1210="","",Tablas!I1210)</f>
        <v/>
      </c>
      <c r="H1212" s="1" t="s">
        <v>911</v>
      </c>
      <c r="I1212" s="39" t="str">
        <f>IF($B1212="","",-SUMIFS(Tabla7[Cantidad],Tabla7[Código del producto],$B1212,Tabla7[Tipo de movimiento],"SALIDA",Tabla7[Mes],I$5))</f>
        <v/>
      </c>
      <c r="J1212" s="39" t="str">
        <f>IF($B1212="","",-SUMIFS(Tabla7[Cantidad],Tabla7[Código del producto],$B1212,Tabla7[Tipo de movimiento],"SALIDA",Tabla7[Mes],J$5))</f>
        <v/>
      </c>
      <c r="K1212" s="39" t="str">
        <f>IF($B1212="","",-SUMIFS(Tabla7[Cantidad],Tabla7[Código del producto],$B1212,Tabla7[Tipo de movimiento],"SALIDA",Tabla7[Mes],K$5))</f>
        <v/>
      </c>
      <c r="L1212" s="39" t="str">
        <f>IF($B1212="","",-SUMIFS(Tabla7[Cantidad],Tabla7[Código del producto],$B1212,Tabla7[Tipo de movimiento],"SALIDA",Tabla7[Mes],L$5))</f>
        <v/>
      </c>
      <c r="M1212" s="39" t="str">
        <f>IF($B1212="","",-SUMIFS(Tabla7[Cantidad],Tabla7[Código del producto],$B1212,Tabla7[Tipo de movimiento],"SALIDA",Tabla7[Mes],M$5))</f>
        <v/>
      </c>
      <c r="N1212" s="39" t="str">
        <f>IF($B1212="","",-SUMIFS(Tabla7[Cantidad],Tabla7[Código del producto],$B1212,Tabla7[Tipo de movimiento],"SALIDA",Tabla7[Mes],N$5))</f>
        <v/>
      </c>
      <c r="O1212" s="39" t="str">
        <f>IF($B1212="","",-SUMIFS(Tabla7[Cantidad],Tabla7[Código del producto],$B1212,Tabla7[Tipo de movimiento],"SALIDA",Tabla7[Mes],O$5))</f>
        <v/>
      </c>
      <c r="P1212" s="39" t="str">
        <f>IF($B1212="","",-SUMIFS(Tabla7[Cantidad],Tabla7[Código del producto],$B1212,Tabla7[Tipo de movimiento],"SALIDA",Tabla7[Mes],P$5))</f>
        <v/>
      </c>
      <c r="Q1212" s="39" t="str">
        <f t="shared" si="54"/>
        <v/>
      </c>
      <c r="R1212" s="51" t="str">
        <f>IF($B1212="","",IFERROR(VLOOKUP($B1212,'ABC rotación'!$C:$G,5,0),"C"))</f>
        <v/>
      </c>
      <c r="S1212" s="41" t="str">
        <f t="shared" si="55"/>
        <v/>
      </c>
      <c r="T1212" s="40" t="str">
        <f t="shared" si="56"/>
        <v/>
      </c>
      <c r="U1212" s="23" t="str">
        <f>IF($B1212="","",VLOOKUP($T1212,Tablas!$X$14:$Y$17,2,1))</f>
        <v/>
      </c>
    </row>
    <row r="1213" spans="2:21" x14ac:dyDescent="0.2">
      <c r="B1213" s="1" t="str">
        <f>IF(Tablas!B1211="","",Tablas!B1211)</f>
        <v/>
      </c>
      <c r="C1213" s="1" t="str">
        <f>IF(Tablas!C1211="","",Tablas!C1211)</f>
        <v/>
      </c>
      <c r="D1213" s="1" t="str">
        <f>IF(Tablas!D1211="","",Tablas!D1211)</f>
        <v/>
      </c>
      <c r="E1213" s="1" t="str">
        <f>IF(Tablas!E1211="","",Tablas!E1211)</f>
        <v/>
      </c>
      <c r="F1213" s="1" t="str">
        <f>IF(Tablas!F1211="","",Tablas!F1211)</f>
        <v/>
      </c>
      <c r="G1213" s="1" t="str">
        <f>IF(Tablas!I1211="","",Tablas!I1211)</f>
        <v/>
      </c>
      <c r="H1213" s="1" t="s">
        <v>911</v>
      </c>
      <c r="I1213" s="39" t="str">
        <f>IF($B1213="","",-SUMIFS(Tabla7[Cantidad],Tabla7[Código del producto],$B1213,Tabla7[Tipo de movimiento],"SALIDA",Tabla7[Mes],I$5))</f>
        <v/>
      </c>
      <c r="J1213" s="39" t="str">
        <f>IF($B1213="","",-SUMIFS(Tabla7[Cantidad],Tabla7[Código del producto],$B1213,Tabla7[Tipo de movimiento],"SALIDA",Tabla7[Mes],J$5))</f>
        <v/>
      </c>
      <c r="K1213" s="39" t="str">
        <f>IF($B1213="","",-SUMIFS(Tabla7[Cantidad],Tabla7[Código del producto],$B1213,Tabla7[Tipo de movimiento],"SALIDA",Tabla7[Mes],K$5))</f>
        <v/>
      </c>
      <c r="L1213" s="39" t="str">
        <f>IF($B1213="","",-SUMIFS(Tabla7[Cantidad],Tabla7[Código del producto],$B1213,Tabla7[Tipo de movimiento],"SALIDA",Tabla7[Mes],L$5))</f>
        <v/>
      </c>
      <c r="M1213" s="39" t="str">
        <f>IF($B1213="","",-SUMIFS(Tabla7[Cantidad],Tabla7[Código del producto],$B1213,Tabla7[Tipo de movimiento],"SALIDA",Tabla7[Mes],M$5))</f>
        <v/>
      </c>
      <c r="N1213" s="39" t="str">
        <f>IF($B1213="","",-SUMIFS(Tabla7[Cantidad],Tabla7[Código del producto],$B1213,Tabla7[Tipo de movimiento],"SALIDA",Tabla7[Mes],N$5))</f>
        <v/>
      </c>
      <c r="O1213" s="39" t="str">
        <f>IF($B1213="","",-SUMIFS(Tabla7[Cantidad],Tabla7[Código del producto],$B1213,Tabla7[Tipo de movimiento],"SALIDA",Tabla7[Mes],O$5))</f>
        <v/>
      </c>
      <c r="P1213" s="39" t="str">
        <f>IF($B1213="","",-SUMIFS(Tabla7[Cantidad],Tabla7[Código del producto],$B1213,Tabla7[Tipo de movimiento],"SALIDA",Tabla7[Mes],P$5))</f>
        <v/>
      </c>
      <c r="Q1213" s="39" t="str">
        <f t="shared" si="54"/>
        <v/>
      </c>
      <c r="R1213" s="51" t="str">
        <f>IF($B1213="","",IFERROR(VLOOKUP($B1213,'ABC rotación'!$C:$G,5,0),"C"))</f>
        <v/>
      </c>
      <c r="S1213" s="41" t="str">
        <f t="shared" si="55"/>
        <v/>
      </c>
      <c r="T1213" s="40" t="str">
        <f t="shared" si="56"/>
        <v/>
      </c>
      <c r="U1213" s="23" t="str">
        <f>IF($B1213="","",VLOOKUP($T1213,Tablas!$X$14:$Y$17,2,1))</f>
        <v/>
      </c>
    </row>
    <row r="1214" spans="2:21" x14ac:dyDescent="0.2">
      <c r="B1214" s="1" t="str">
        <f>IF(Tablas!B1212="","",Tablas!B1212)</f>
        <v/>
      </c>
      <c r="C1214" s="1" t="str">
        <f>IF(Tablas!C1212="","",Tablas!C1212)</f>
        <v/>
      </c>
      <c r="D1214" s="1" t="str">
        <f>IF(Tablas!D1212="","",Tablas!D1212)</f>
        <v/>
      </c>
      <c r="E1214" s="1" t="str">
        <f>IF(Tablas!E1212="","",Tablas!E1212)</f>
        <v/>
      </c>
      <c r="F1214" s="1" t="str">
        <f>IF(Tablas!F1212="","",Tablas!F1212)</f>
        <v/>
      </c>
      <c r="G1214" s="1" t="str">
        <f>IF(Tablas!I1212="","",Tablas!I1212)</f>
        <v/>
      </c>
      <c r="H1214" s="1" t="s">
        <v>911</v>
      </c>
      <c r="I1214" s="39" t="str">
        <f>IF($B1214="","",-SUMIFS(Tabla7[Cantidad],Tabla7[Código del producto],$B1214,Tabla7[Tipo de movimiento],"SALIDA",Tabla7[Mes],I$5))</f>
        <v/>
      </c>
      <c r="J1214" s="39" t="str">
        <f>IF($B1214="","",-SUMIFS(Tabla7[Cantidad],Tabla7[Código del producto],$B1214,Tabla7[Tipo de movimiento],"SALIDA",Tabla7[Mes],J$5))</f>
        <v/>
      </c>
      <c r="K1214" s="39" t="str">
        <f>IF($B1214="","",-SUMIFS(Tabla7[Cantidad],Tabla7[Código del producto],$B1214,Tabla7[Tipo de movimiento],"SALIDA",Tabla7[Mes],K$5))</f>
        <v/>
      </c>
      <c r="L1214" s="39" t="str">
        <f>IF($B1214="","",-SUMIFS(Tabla7[Cantidad],Tabla7[Código del producto],$B1214,Tabla7[Tipo de movimiento],"SALIDA",Tabla7[Mes],L$5))</f>
        <v/>
      </c>
      <c r="M1214" s="39" t="str">
        <f>IF($B1214="","",-SUMIFS(Tabla7[Cantidad],Tabla7[Código del producto],$B1214,Tabla7[Tipo de movimiento],"SALIDA",Tabla7[Mes],M$5))</f>
        <v/>
      </c>
      <c r="N1214" s="39" t="str">
        <f>IF($B1214="","",-SUMIFS(Tabla7[Cantidad],Tabla7[Código del producto],$B1214,Tabla7[Tipo de movimiento],"SALIDA",Tabla7[Mes],N$5))</f>
        <v/>
      </c>
      <c r="O1214" s="39" t="str">
        <f>IF($B1214="","",-SUMIFS(Tabla7[Cantidad],Tabla7[Código del producto],$B1214,Tabla7[Tipo de movimiento],"SALIDA",Tabla7[Mes],O$5))</f>
        <v/>
      </c>
      <c r="P1214" s="39" t="str">
        <f>IF($B1214="","",-SUMIFS(Tabla7[Cantidad],Tabla7[Código del producto],$B1214,Tabla7[Tipo de movimiento],"SALIDA",Tabla7[Mes],P$5))</f>
        <v/>
      </c>
      <c r="Q1214" s="39" t="str">
        <f t="shared" si="54"/>
        <v/>
      </c>
      <c r="R1214" s="51" t="str">
        <f>IF($B1214="","",IFERROR(VLOOKUP($B1214,'ABC rotación'!$C:$G,5,0),"C"))</f>
        <v/>
      </c>
      <c r="S1214" s="41" t="str">
        <f t="shared" si="55"/>
        <v/>
      </c>
      <c r="T1214" s="40" t="str">
        <f t="shared" si="56"/>
        <v/>
      </c>
      <c r="U1214" s="23" t="str">
        <f>IF($B1214="","",VLOOKUP($T1214,Tablas!$X$14:$Y$17,2,1))</f>
        <v/>
      </c>
    </row>
    <row r="1215" spans="2:21" x14ac:dyDescent="0.2">
      <c r="B1215" s="1" t="str">
        <f>IF(Tablas!B1213="","",Tablas!B1213)</f>
        <v/>
      </c>
      <c r="C1215" s="1" t="str">
        <f>IF(Tablas!C1213="","",Tablas!C1213)</f>
        <v/>
      </c>
      <c r="D1215" s="1" t="str">
        <f>IF(Tablas!D1213="","",Tablas!D1213)</f>
        <v/>
      </c>
      <c r="E1215" s="1" t="str">
        <f>IF(Tablas!E1213="","",Tablas!E1213)</f>
        <v/>
      </c>
      <c r="F1215" s="1" t="str">
        <f>IF(Tablas!F1213="","",Tablas!F1213)</f>
        <v/>
      </c>
      <c r="G1215" s="1" t="str">
        <f>IF(Tablas!I1213="","",Tablas!I1213)</f>
        <v/>
      </c>
      <c r="H1215" s="1" t="s">
        <v>911</v>
      </c>
      <c r="I1215" s="39" t="str">
        <f>IF($B1215="","",-SUMIFS(Tabla7[Cantidad],Tabla7[Código del producto],$B1215,Tabla7[Tipo de movimiento],"SALIDA",Tabla7[Mes],I$5))</f>
        <v/>
      </c>
      <c r="J1215" s="39" t="str">
        <f>IF($B1215="","",-SUMIFS(Tabla7[Cantidad],Tabla7[Código del producto],$B1215,Tabla7[Tipo de movimiento],"SALIDA",Tabla7[Mes],J$5))</f>
        <v/>
      </c>
      <c r="K1215" s="39" t="str">
        <f>IF($B1215="","",-SUMIFS(Tabla7[Cantidad],Tabla7[Código del producto],$B1215,Tabla7[Tipo de movimiento],"SALIDA",Tabla7[Mes],K$5))</f>
        <v/>
      </c>
      <c r="L1215" s="39" t="str">
        <f>IF($B1215="","",-SUMIFS(Tabla7[Cantidad],Tabla7[Código del producto],$B1215,Tabla7[Tipo de movimiento],"SALIDA",Tabla7[Mes],L$5))</f>
        <v/>
      </c>
      <c r="M1215" s="39" t="str">
        <f>IF($B1215="","",-SUMIFS(Tabla7[Cantidad],Tabla7[Código del producto],$B1215,Tabla7[Tipo de movimiento],"SALIDA",Tabla7[Mes],M$5))</f>
        <v/>
      </c>
      <c r="N1215" s="39" t="str">
        <f>IF($B1215="","",-SUMIFS(Tabla7[Cantidad],Tabla7[Código del producto],$B1215,Tabla7[Tipo de movimiento],"SALIDA",Tabla7[Mes],N$5))</f>
        <v/>
      </c>
      <c r="O1215" s="39" t="str">
        <f>IF($B1215="","",-SUMIFS(Tabla7[Cantidad],Tabla7[Código del producto],$B1215,Tabla7[Tipo de movimiento],"SALIDA",Tabla7[Mes],O$5))</f>
        <v/>
      </c>
      <c r="P1215" s="39" t="str">
        <f>IF($B1215="","",-SUMIFS(Tabla7[Cantidad],Tabla7[Código del producto],$B1215,Tabla7[Tipo de movimiento],"SALIDA",Tabla7[Mes],P$5))</f>
        <v/>
      </c>
      <c r="Q1215" s="39" t="str">
        <f t="shared" si="54"/>
        <v/>
      </c>
      <c r="R1215" s="51" t="str">
        <f>IF($B1215="","",IFERROR(VLOOKUP($B1215,'ABC rotación'!$C:$G,5,0),"C"))</f>
        <v/>
      </c>
      <c r="S1215" s="41" t="str">
        <f t="shared" si="55"/>
        <v/>
      </c>
      <c r="T1215" s="40" t="str">
        <f t="shared" si="56"/>
        <v/>
      </c>
      <c r="U1215" s="23" t="str">
        <f>IF($B1215="","",VLOOKUP($T1215,Tablas!$X$14:$Y$17,2,1))</f>
        <v/>
      </c>
    </row>
    <row r="1216" spans="2:21" x14ac:dyDescent="0.2">
      <c r="B1216" s="1" t="str">
        <f>IF(Tablas!B1214="","",Tablas!B1214)</f>
        <v/>
      </c>
      <c r="C1216" s="1" t="str">
        <f>IF(Tablas!C1214="","",Tablas!C1214)</f>
        <v/>
      </c>
      <c r="D1216" s="1" t="str">
        <f>IF(Tablas!D1214="","",Tablas!D1214)</f>
        <v/>
      </c>
      <c r="E1216" s="1" t="str">
        <f>IF(Tablas!E1214="","",Tablas!E1214)</f>
        <v/>
      </c>
      <c r="F1216" s="1" t="str">
        <f>IF(Tablas!F1214="","",Tablas!F1214)</f>
        <v/>
      </c>
      <c r="G1216" s="1" t="str">
        <f>IF(Tablas!I1214="","",Tablas!I1214)</f>
        <v/>
      </c>
      <c r="H1216" s="1" t="s">
        <v>911</v>
      </c>
      <c r="I1216" s="39" t="str">
        <f>IF($B1216="","",-SUMIFS(Tabla7[Cantidad],Tabla7[Código del producto],$B1216,Tabla7[Tipo de movimiento],"SALIDA",Tabla7[Mes],I$5))</f>
        <v/>
      </c>
      <c r="J1216" s="39" t="str">
        <f>IF($B1216="","",-SUMIFS(Tabla7[Cantidad],Tabla7[Código del producto],$B1216,Tabla7[Tipo de movimiento],"SALIDA",Tabla7[Mes],J$5))</f>
        <v/>
      </c>
      <c r="K1216" s="39" t="str">
        <f>IF($B1216="","",-SUMIFS(Tabla7[Cantidad],Tabla7[Código del producto],$B1216,Tabla7[Tipo de movimiento],"SALIDA",Tabla7[Mes],K$5))</f>
        <v/>
      </c>
      <c r="L1216" s="39" t="str">
        <f>IF($B1216="","",-SUMIFS(Tabla7[Cantidad],Tabla7[Código del producto],$B1216,Tabla7[Tipo de movimiento],"SALIDA",Tabla7[Mes],L$5))</f>
        <v/>
      </c>
      <c r="M1216" s="39" t="str">
        <f>IF($B1216="","",-SUMIFS(Tabla7[Cantidad],Tabla7[Código del producto],$B1216,Tabla7[Tipo de movimiento],"SALIDA",Tabla7[Mes],M$5))</f>
        <v/>
      </c>
      <c r="N1216" s="39" t="str">
        <f>IF($B1216="","",-SUMIFS(Tabla7[Cantidad],Tabla7[Código del producto],$B1216,Tabla7[Tipo de movimiento],"SALIDA",Tabla7[Mes],N$5))</f>
        <v/>
      </c>
      <c r="O1216" s="39" t="str">
        <f>IF($B1216="","",-SUMIFS(Tabla7[Cantidad],Tabla7[Código del producto],$B1216,Tabla7[Tipo de movimiento],"SALIDA",Tabla7[Mes],O$5))</f>
        <v/>
      </c>
      <c r="P1216" s="39" t="str">
        <f>IF($B1216="","",-SUMIFS(Tabla7[Cantidad],Tabla7[Código del producto],$B1216,Tabla7[Tipo de movimiento],"SALIDA",Tabla7[Mes],P$5))</f>
        <v/>
      </c>
      <c r="Q1216" s="39" t="str">
        <f t="shared" si="54"/>
        <v/>
      </c>
      <c r="R1216" s="51" t="str">
        <f>IF($B1216="","",IFERROR(VLOOKUP($B1216,'ABC rotación'!$C:$G,5,0),"C"))</f>
        <v/>
      </c>
      <c r="S1216" s="41" t="str">
        <f t="shared" si="55"/>
        <v/>
      </c>
      <c r="T1216" s="40" t="str">
        <f t="shared" si="56"/>
        <v/>
      </c>
      <c r="U1216" s="23" t="str">
        <f>IF($B1216="","",VLOOKUP($T1216,Tablas!$X$14:$Y$17,2,1))</f>
        <v/>
      </c>
    </row>
    <row r="1217" spans="2:21" x14ac:dyDescent="0.2">
      <c r="B1217" s="1" t="str">
        <f>IF(Tablas!B1215="","",Tablas!B1215)</f>
        <v/>
      </c>
      <c r="C1217" s="1" t="str">
        <f>IF(Tablas!C1215="","",Tablas!C1215)</f>
        <v/>
      </c>
      <c r="D1217" s="1" t="str">
        <f>IF(Tablas!D1215="","",Tablas!D1215)</f>
        <v/>
      </c>
      <c r="E1217" s="1" t="str">
        <f>IF(Tablas!E1215="","",Tablas!E1215)</f>
        <v/>
      </c>
      <c r="F1217" s="1" t="str">
        <f>IF(Tablas!F1215="","",Tablas!F1215)</f>
        <v/>
      </c>
      <c r="G1217" s="1" t="str">
        <f>IF(Tablas!I1215="","",Tablas!I1215)</f>
        <v/>
      </c>
      <c r="H1217" s="1" t="s">
        <v>911</v>
      </c>
      <c r="I1217" s="39" t="str">
        <f>IF($B1217="","",-SUMIFS(Tabla7[Cantidad],Tabla7[Código del producto],$B1217,Tabla7[Tipo de movimiento],"SALIDA",Tabla7[Mes],I$5))</f>
        <v/>
      </c>
      <c r="J1217" s="39" t="str">
        <f>IF($B1217="","",-SUMIFS(Tabla7[Cantidad],Tabla7[Código del producto],$B1217,Tabla7[Tipo de movimiento],"SALIDA",Tabla7[Mes],J$5))</f>
        <v/>
      </c>
      <c r="K1217" s="39" t="str">
        <f>IF($B1217="","",-SUMIFS(Tabla7[Cantidad],Tabla7[Código del producto],$B1217,Tabla7[Tipo de movimiento],"SALIDA",Tabla7[Mes],K$5))</f>
        <v/>
      </c>
      <c r="L1217" s="39" t="str">
        <f>IF($B1217="","",-SUMIFS(Tabla7[Cantidad],Tabla7[Código del producto],$B1217,Tabla7[Tipo de movimiento],"SALIDA",Tabla7[Mes],L$5))</f>
        <v/>
      </c>
      <c r="M1217" s="39" t="str">
        <f>IF($B1217="","",-SUMIFS(Tabla7[Cantidad],Tabla7[Código del producto],$B1217,Tabla7[Tipo de movimiento],"SALIDA",Tabla7[Mes],M$5))</f>
        <v/>
      </c>
      <c r="N1217" s="39" t="str">
        <f>IF($B1217="","",-SUMIFS(Tabla7[Cantidad],Tabla7[Código del producto],$B1217,Tabla7[Tipo de movimiento],"SALIDA",Tabla7[Mes],N$5))</f>
        <v/>
      </c>
      <c r="O1217" s="39" t="str">
        <f>IF($B1217="","",-SUMIFS(Tabla7[Cantidad],Tabla7[Código del producto],$B1217,Tabla7[Tipo de movimiento],"SALIDA",Tabla7[Mes],O$5))</f>
        <v/>
      </c>
      <c r="P1217" s="39" t="str">
        <f>IF($B1217="","",-SUMIFS(Tabla7[Cantidad],Tabla7[Código del producto],$B1217,Tabla7[Tipo de movimiento],"SALIDA",Tabla7[Mes],P$5))</f>
        <v/>
      </c>
      <c r="Q1217" s="39" t="str">
        <f t="shared" si="54"/>
        <v/>
      </c>
      <c r="R1217" s="51" t="str">
        <f>IF($B1217="","",IFERROR(VLOOKUP($B1217,'ABC rotación'!$C:$G,5,0),"C"))</f>
        <v/>
      </c>
      <c r="S1217" s="41" t="str">
        <f t="shared" si="55"/>
        <v/>
      </c>
      <c r="T1217" s="40" t="str">
        <f t="shared" si="56"/>
        <v/>
      </c>
      <c r="U1217" s="23" t="str">
        <f>IF($B1217="","",VLOOKUP($T1217,Tablas!$X$14:$Y$17,2,1))</f>
        <v/>
      </c>
    </row>
    <row r="1218" spans="2:21" x14ac:dyDescent="0.2">
      <c r="B1218" s="1" t="str">
        <f>IF(Tablas!B1216="","",Tablas!B1216)</f>
        <v/>
      </c>
      <c r="C1218" s="1" t="str">
        <f>IF(Tablas!C1216="","",Tablas!C1216)</f>
        <v/>
      </c>
      <c r="D1218" s="1" t="str">
        <f>IF(Tablas!D1216="","",Tablas!D1216)</f>
        <v/>
      </c>
      <c r="E1218" s="1" t="str">
        <f>IF(Tablas!E1216="","",Tablas!E1216)</f>
        <v/>
      </c>
      <c r="F1218" s="1" t="str">
        <f>IF(Tablas!F1216="","",Tablas!F1216)</f>
        <v/>
      </c>
      <c r="G1218" s="1" t="str">
        <f>IF(Tablas!I1216="","",Tablas!I1216)</f>
        <v/>
      </c>
      <c r="H1218" s="1" t="s">
        <v>911</v>
      </c>
      <c r="I1218" s="39" t="str">
        <f>IF($B1218="","",-SUMIFS(Tabla7[Cantidad],Tabla7[Código del producto],$B1218,Tabla7[Tipo de movimiento],"SALIDA",Tabla7[Mes],I$5))</f>
        <v/>
      </c>
      <c r="J1218" s="39" t="str">
        <f>IF($B1218="","",-SUMIFS(Tabla7[Cantidad],Tabla7[Código del producto],$B1218,Tabla7[Tipo de movimiento],"SALIDA",Tabla7[Mes],J$5))</f>
        <v/>
      </c>
      <c r="K1218" s="39" t="str">
        <f>IF($B1218="","",-SUMIFS(Tabla7[Cantidad],Tabla7[Código del producto],$B1218,Tabla7[Tipo de movimiento],"SALIDA",Tabla7[Mes],K$5))</f>
        <v/>
      </c>
      <c r="L1218" s="39" t="str">
        <f>IF($B1218="","",-SUMIFS(Tabla7[Cantidad],Tabla7[Código del producto],$B1218,Tabla7[Tipo de movimiento],"SALIDA",Tabla7[Mes],L$5))</f>
        <v/>
      </c>
      <c r="M1218" s="39" t="str">
        <f>IF($B1218="","",-SUMIFS(Tabla7[Cantidad],Tabla7[Código del producto],$B1218,Tabla7[Tipo de movimiento],"SALIDA",Tabla7[Mes],M$5))</f>
        <v/>
      </c>
      <c r="N1218" s="39" t="str">
        <f>IF($B1218="","",-SUMIFS(Tabla7[Cantidad],Tabla7[Código del producto],$B1218,Tabla7[Tipo de movimiento],"SALIDA",Tabla7[Mes],N$5))</f>
        <v/>
      </c>
      <c r="O1218" s="39" t="str">
        <f>IF($B1218="","",-SUMIFS(Tabla7[Cantidad],Tabla7[Código del producto],$B1218,Tabla7[Tipo de movimiento],"SALIDA",Tabla7[Mes],O$5))</f>
        <v/>
      </c>
      <c r="P1218" s="39" t="str">
        <f>IF($B1218="","",-SUMIFS(Tabla7[Cantidad],Tabla7[Código del producto],$B1218,Tabla7[Tipo de movimiento],"SALIDA",Tabla7[Mes],P$5))</f>
        <v/>
      </c>
      <c r="Q1218" s="39" t="str">
        <f t="shared" si="54"/>
        <v/>
      </c>
      <c r="R1218" s="51" t="str">
        <f>IF($B1218="","",IFERROR(VLOOKUP($B1218,'ABC rotación'!$C:$G,5,0),"C"))</f>
        <v/>
      </c>
      <c r="S1218" s="41" t="str">
        <f t="shared" si="55"/>
        <v/>
      </c>
      <c r="T1218" s="40" t="str">
        <f t="shared" si="56"/>
        <v/>
      </c>
      <c r="U1218" s="23" t="str">
        <f>IF($B1218="","",VLOOKUP($T1218,Tablas!$X$14:$Y$17,2,1))</f>
        <v/>
      </c>
    </row>
    <row r="1219" spans="2:21" x14ac:dyDescent="0.2">
      <c r="B1219" s="1" t="str">
        <f>IF(Tablas!B1217="","",Tablas!B1217)</f>
        <v/>
      </c>
      <c r="C1219" s="1" t="str">
        <f>IF(Tablas!C1217="","",Tablas!C1217)</f>
        <v/>
      </c>
      <c r="D1219" s="1" t="str">
        <f>IF(Tablas!D1217="","",Tablas!D1217)</f>
        <v/>
      </c>
      <c r="E1219" s="1" t="str">
        <f>IF(Tablas!E1217="","",Tablas!E1217)</f>
        <v/>
      </c>
      <c r="F1219" s="1" t="str">
        <f>IF(Tablas!F1217="","",Tablas!F1217)</f>
        <v/>
      </c>
      <c r="G1219" s="1" t="str">
        <f>IF(Tablas!I1217="","",Tablas!I1217)</f>
        <v/>
      </c>
      <c r="H1219" s="1" t="s">
        <v>911</v>
      </c>
      <c r="I1219" s="39" t="str">
        <f>IF($B1219="","",-SUMIFS(Tabla7[Cantidad],Tabla7[Código del producto],$B1219,Tabla7[Tipo de movimiento],"SALIDA",Tabla7[Mes],I$5))</f>
        <v/>
      </c>
      <c r="J1219" s="39" t="str">
        <f>IF($B1219="","",-SUMIFS(Tabla7[Cantidad],Tabla7[Código del producto],$B1219,Tabla7[Tipo de movimiento],"SALIDA",Tabla7[Mes],J$5))</f>
        <v/>
      </c>
      <c r="K1219" s="39" t="str">
        <f>IF($B1219="","",-SUMIFS(Tabla7[Cantidad],Tabla7[Código del producto],$B1219,Tabla7[Tipo de movimiento],"SALIDA",Tabla7[Mes],K$5))</f>
        <v/>
      </c>
      <c r="L1219" s="39" t="str">
        <f>IF($B1219="","",-SUMIFS(Tabla7[Cantidad],Tabla7[Código del producto],$B1219,Tabla7[Tipo de movimiento],"SALIDA",Tabla7[Mes],L$5))</f>
        <v/>
      </c>
      <c r="M1219" s="39" t="str">
        <f>IF($B1219="","",-SUMIFS(Tabla7[Cantidad],Tabla7[Código del producto],$B1219,Tabla7[Tipo de movimiento],"SALIDA",Tabla7[Mes],M$5))</f>
        <v/>
      </c>
      <c r="N1219" s="39" t="str">
        <f>IF($B1219="","",-SUMIFS(Tabla7[Cantidad],Tabla7[Código del producto],$B1219,Tabla7[Tipo de movimiento],"SALIDA",Tabla7[Mes],N$5))</f>
        <v/>
      </c>
      <c r="O1219" s="39" t="str">
        <f>IF($B1219="","",-SUMIFS(Tabla7[Cantidad],Tabla7[Código del producto],$B1219,Tabla7[Tipo de movimiento],"SALIDA",Tabla7[Mes],O$5))</f>
        <v/>
      </c>
      <c r="P1219" s="39" t="str">
        <f>IF($B1219="","",-SUMIFS(Tabla7[Cantidad],Tabla7[Código del producto],$B1219,Tabla7[Tipo de movimiento],"SALIDA",Tabla7[Mes],P$5))</f>
        <v/>
      </c>
      <c r="Q1219" s="39" t="str">
        <f t="shared" si="54"/>
        <v/>
      </c>
      <c r="R1219" s="51" t="str">
        <f>IF($B1219="","",IFERROR(VLOOKUP($B1219,'ABC rotación'!$C:$G,5,0),"C"))</f>
        <v/>
      </c>
      <c r="S1219" s="41" t="str">
        <f t="shared" si="55"/>
        <v/>
      </c>
      <c r="T1219" s="40" t="str">
        <f t="shared" si="56"/>
        <v/>
      </c>
      <c r="U1219" s="23" t="str">
        <f>IF($B1219="","",VLOOKUP($T1219,Tablas!$X$14:$Y$17,2,1))</f>
        <v/>
      </c>
    </row>
    <row r="1220" spans="2:21" x14ac:dyDescent="0.2">
      <c r="B1220" s="1" t="str">
        <f>IF(Tablas!B1218="","",Tablas!B1218)</f>
        <v/>
      </c>
      <c r="C1220" s="1" t="str">
        <f>IF(Tablas!C1218="","",Tablas!C1218)</f>
        <v/>
      </c>
      <c r="D1220" s="1" t="str">
        <f>IF(Tablas!D1218="","",Tablas!D1218)</f>
        <v/>
      </c>
      <c r="E1220" s="1" t="str">
        <f>IF(Tablas!E1218="","",Tablas!E1218)</f>
        <v/>
      </c>
      <c r="F1220" s="1" t="str">
        <f>IF(Tablas!F1218="","",Tablas!F1218)</f>
        <v/>
      </c>
      <c r="G1220" s="1" t="str">
        <f>IF(Tablas!I1218="","",Tablas!I1218)</f>
        <v/>
      </c>
      <c r="H1220" s="1" t="s">
        <v>911</v>
      </c>
      <c r="I1220" s="39" t="str">
        <f>IF($B1220="","",-SUMIFS(Tabla7[Cantidad],Tabla7[Código del producto],$B1220,Tabla7[Tipo de movimiento],"SALIDA",Tabla7[Mes],I$5))</f>
        <v/>
      </c>
      <c r="J1220" s="39" t="str">
        <f>IF($B1220="","",-SUMIFS(Tabla7[Cantidad],Tabla7[Código del producto],$B1220,Tabla7[Tipo de movimiento],"SALIDA",Tabla7[Mes],J$5))</f>
        <v/>
      </c>
      <c r="K1220" s="39" t="str">
        <f>IF($B1220="","",-SUMIFS(Tabla7[Cantidad],Tabla7[Código del producto],$B1220,Tabla7[Tipo de movimiento],"SALIDA",Tabla7[Mes],K$5))</f>
        <v/>
      </c>
      <c r="L1220" s="39" t="str">
        <f>IF($B1220="","",-SUMIFS(Tabla7[Cantidad],Tabla7[Código del producto],$B1220,Tabla7[Tipo de movimiento],"SALIDA",Tabla7[Mes],L$5))</f>
        <v/>
      </c>
      <c r="M1220" s="39" t="str">
        <f>IF($B1220="","",-SUMIFS(Tabla7[Cantidad],Tabla7[Código del producto],$B1220,Tabla7[Tipo de movimiento],"SALIDA",Tabla7[Mes],M$5))</f>
        <v/>
      </c>
      <c r="N1220" s="39" t="str">
        <f>IF($B1220="","",-SUMIFS(Tabla7[Cantidad],Tabla7[Código del producto],$B1220,Tabla7[Tipo de movimiento],"SALIDA",Tabla7[Mes],N$5))</f>
        <v/>
      </c>
      <c r="O1220" s="39" t="str">
        <f>IF($B1220="","",-SUMIFS(Tabla7[Cantidad],Tabla7[Código del producto],$B1220,Tabla7[Tipo de movimiento],"SALIDA",Tabla7[Mes],O$5))</f>
        <v/>
      </c>
      <c r="P1220" s="39" t="str">
        <f>IF($B1220="","",-SUMIFS(Tabla7[Cantidad],Tabla7[Código del producto],$B1220,Tabla7[Tipo de movimiento],"SALIDA",Tabla7[Mes],P$5))</f>
        <v/>
      </c>
      <c r="Q1220" s="39" t="str">
        <f t="shared" si="54"/>
        <v/>
      </c>
      <c r="R1220" s="51" t="str">
        <f>IF($B1220="","",IFERROR(VLOOKUP($B1220,'ABC rotación'!$C:$G,5,0),"C"))</f>
        <v/>
      </c>
      <c r="S1220" s="41" t="str">
        <f t="shared" si="55"/>
        <v/>
      </c>
      <c r="T1220" s="40" t="str">
        <f t="shared" si="56"/>
        <v/>
      </c>
      <c r="U1220" s="23" t="str">
        <f>IF($B1220="","",VLOOKUP($T1220,Tablas!$X$14:$Y$17,2,1))</f>
        <v/>
      </c>
    </row>
    <row r="1221" spans="2:21" x14ac:dyDescent="0.2">
      <c r="B1221" s="1" t="str">
        <f>IF(Tablas!B1219="","",Tablas!B1219)</f>
        <v/>
      </c>
      <c r="C1221" s="1" t="str">
        <f>IF(Tablas!C1219="","",Tablas!C1219)</f>
        <v/>
      </c>
      <c r="D1221" s="1" t="str">
        <f>IF(Tablas!D1219="","",Tablas!D1219)</f>
        <v/>
      </c>
      <c r="E1221" s="1" t="str">
        <f>IF(Tablas!E1219="","",Tablas!E1219)</f>
        <v/>
      </c>
      <c r="F1221" s="1" t="str">
        <f>IF(Tablas!F1219="","",Tablas!F1219)</f>
        <v/>
      </c>
      <c r="G1221" s="1" t="str">
        <f>IF(Tablas!I1219="","",Tablas!I1219)</f>
        <v/>
      </c>
      <c r="H1221" s="1" t="s">
        <v>911</v>
      </c>
      <c r="I1221" s="39" t="str">
        <f>IF($B1221="","",-SUMIFS(Tabla7[Cantidad],Tabla7[Código del producto],$B1221,Tabla7[Tipo de movimiento],"SALIDA",Tabla7[Mes],I$5))</f>
        <v/>
      </c>
      <c r="J1221" s="39" t="str">
        <f>IF($B1221="","",-SUMIFS(Tabla7[Cantidad],Tabla7[Código del producto],$B1221,Tabla7[Tipo de movimiento],"SALIDA",Tabla7[Mes],J$5))</f>
        <v/>
      </c>
      <c r="K1221" s="39" t="str">
        <f>IF($B1221="","",-SUMIFS(Tabla7[Cantidad],Tabla7[Código del producto],$B1221,Tabla7[Tipo de movimiento],"SALIDA",Tabla7[Mes],K$5))</f>
        <v/>
      </c>
      <c r="L1221" s="39" t="str">
        <f>IF($B1221="","",-SUMIFS(Tabla7[Cantidad],Tabla7[Código del producto],$B1221,Tabla7[Tipo de movimiento],"SALIDA",Tabla7[Mes],L$5))</f>
        <v/>
      </c>
      <c r="M1221" s="39" t="str">
        <f>IF($B1221="","",-SUMIFS(Tabla7[Cantidad],Tabla7[Código del producto],$B1221,Tabla7[Tipo de movimiento],"SALIDA",Tabla7[Mes],M$5))</f>
        <v/>
      </c>
      <c r="N1221" s="39" t="str">
        <f>IF($B1221="","",-SUMIFS(Tabla7[Cantidad],Tabla7[Código del producto],$B1221,Tabla7[Tipo de movimiento],"SALIDA",Tabla7[Mes],N$5))</f>
        <v/>
      </c>
      <c r="O1221" s="39" t="str">
        <f>IF($B1221="","",-SUMIFS(Tabla7[Cantidad],Tabla7[Código del producto],$B1221,Tabla7[Tipo de movimiento],"SALIDA",Tabla7[Mes],O$5))</f>
        <v/>
      </c>
      <c r="P1221" s="39" t="str">
        <f>IF($B1221="","",-SUMIFS(Tabla7[Cantidad],Tabla7[Código del producto],$B1221,Tabla7[Tipo de movimiento],"SALIDA",Tabla7[Mes],P$5))</f>
        <v/>
      </c>
      <c r="Q1221" s="39" t="str">
        <f t="shared" si="54"/>
        <v/>
      </c>
      <c r="R1221" s="51" t="str">
        <f>IF($B1221="","",IFERROR(VLOOKUP($B1221,'ABC rotación'!$C:$G,5,0),"C"))</f>
        <v/>
      </c>
      <c r="S1221" s="41" t="str">
        <f t="shared" si="55"/>
        <v/>
      </c>
      <c r="T1221" s="40" t="str">
        <f t="shared" si="56"/>
        <v/>
      </c>
      <c r="U1221" s="23" t="str">
        <f>IF($B1221="","",VLOOKUP($T1221,Tablas!$X$14:$Y$17,2,1))</f>
        <v/>
      </c>
    </row>
    <row r="1222" spans="2:21" x14ac:dyDescent="0.2">
      <c r="B1222" s="1" t="str">
        <f>IF(Tablas!B1220="","",Tablas!B1220)</f>
        <v/>
      </c>
      <c r="C1222" s="1" t="str">
        <f>IF(Tablas!C1220="","",Tablas!C1220)</f>
        <v/>
      </c>
      <c r="D1222" s="1" t="str">
        <f>IF(Tablas!D1220="","",Tablas!D1220)</f>
        <v/>
      </c>
      <c r="E1222" s="1" t="str">
        <f>IF(Tablas!E1220="","",Tablas!E1220)</f>
        <v/>
      </c>
      <c r="F1222" s="1" t="str">
        <f>IF(Tablas!F1220="","",Tablas!F1220)</f>
        <v/>
      </c>
      <c r="G1222" s="1" t="str">
        <f>IF(Tablas!I1220="","",Tablas!I1220)</f>
        <v/>
      </c>
      <c r="H1222" s="1" t="s">
        <v>911</v>
      </c>
      <c r="I1222" s="39" t="str">
        <f>IF($B1222="","",-SUMIFS(Tabla7[Cantidad],Tabla7[Código del producto],$B1222,Tabla7[Tipo de movimiento],"SALIDA",Tabla7[Mes],I$5))</f>
        <v/>
      </c>
      <c r="J1222" s="39" t="str">
        <f>IF($B1222="","",-SUMIFS(Tabla7[Cantidad],Tabla7[Código del producto],$B1222,Tabla7[Tipo de movimiento],"SALIDA",Tabla7[Mes],J$5))</f>
        <v/>
      </c>
      <c r="K1222" s="39" t="str">
        <f>IF($B1222="","",-SUMIFS(Tabla7[Cantidad],Tabla7[Código del producto],$B1222,Tabla7[Tipo de movimiento],"SALIDA",Tabla7[Mes],K$5))</f>
        <v/>
      </c>
      <c r="L1222" s="39" t="str">
        <f>IF($B1222="","",-SUMIFS(Tabla7[Cantidad],Tabla7[Código del producto],$B1222,Tabla7[Tipo de movimiento],"SALIDA",Tabla7[Mes],L$5))</f>
        <v/>
      </c>
      <c r="M1222" s="39" t="str">
        <f>IF($B1222="","",-SUMIFS(Tabla7[Cantidad],Tabla7[Código del producto],$B1222,Tabla7[Tipo de movimiento],"SALIDA",Tabla7[Mes],M$5))</f>
        <v/>
      </c>
      <c r="N1222" s="39" t="str">
        <f>IF($B1222="","",-SUMIFS(Tabla7[Cantidad],Tabla7[Código del producto],$B1222,Tabla7[Tipo de movimiento],"SALIDA",Tabla7[Mes],N$5))</f>
        <v/>
      </c>
      <c r="O1222" s="39" t="str">
        <f>IF($B1222="","",-SUMIFS(Tabla7[Cantidad],Tabla7[Código del producto],$B1222,Tabla7[Tipo de movimiento],"SALIDA",Tabla7[Mes],O$5))</f>
        <v/>
      </c>
      <c r="P1222" s="39" t="str">
        <f>IF($B1222="","",-SUMIFS(Tabla7[Cantidad],Tabla7[Código del producto],$B1222,Tabla7[Tipo de movimiento],"SALIDA",Tabla7[Mes],P$5))</f>
        <v/>
      </c>
      <c r="Q1222" s="39" t="str">
        <f t="shared" si="54"/>
        <v/>
      </c>
      <c r="R1222" s="51" t="str">
        <f>IF($B1222="","",IFERROR(VLOOKUP($B1222,'ABC rotación'!$C:$G,5,0),"C"))</f>
        <v/>
      </c>
      <c r="S1222" s="41" t="str">
        <f t="shared" si="55"/>
        <v/>
      </c>
      <c r="T1222" s="40" t="str">
        <f t="shared" si="56"/>
        <v/>
      </c>
      <c r="U1222" s="23" t="str">
        <f>IF($B1222="","",VLOOKUP($T1222,Tablas!$X$14:$Y$17,2,1))</f>
        <v/>
      </c>
    </row>
    <row r="1223" spans="2:21" x14ac:dyDescent="0.2">
      <c r="B1223" s="1" t="str">
        <f>IF(Tablas!B1221="","",Tablas!B1221)</f>
        <v/>
      </c>
      <c r="C1223" s="1" t="str">
        <f>IF(Tablas!C1221="","",Tablas!C1221)</f>
        <v/>
      </c>
      <c r="D1223" s="1" t="str">
        <f>IF(Tablas!D1221="","",Tablas!D1221)</f>
        <v/>
      </c>
      <c r="E1223" s="1" t="str">
        <f>IF(Tablas!E1221="","",Tablas!E1221)</f>
        <v/>
      </c>
      <c r="F1223" s="1" t="str">
        <f>IF(Tablas!F1221="","",Tablas!F1221)</f>
        <v/>
      </c>
      <c r="G1223" s="1" t="str">
        <f>IF(Tablas!I1221="","",Tablas!I1221)</f>
        <v/>
      </c>
      <c r="H1223" s="1" t="s">
        <v>911</v>
      </c>
      <c r="I1223" s="39" t="str">
        <f>IF($B1223="","",-SUMIFS(Tabla7[Cantidad],Tabla7[Código del producto],$B1223,Tabla7[Tipo de movimiento],"SALIDA",Tabla7[Mes],I$5))</f>
        <v/>
      </c>
      <c r="J1223" s="39" t="str">
        <f>IF($B1223="","",-SUMIFS(Tabla7[Cantidad],Tabla7[Código del producto],$B1223,Tabla7[Tipo de movimiento],"SALIDA",Tabla7[Mes],J$5))</f>
        <v/>
      </c>
      <c r="K1223" s="39" t="str">
        <f>IF($B1223="","",-SUMIFS(Tabla7[Cantidad],Tabla7[Código del producto],$B1223,Tabla7[Tipo de movimiento],"SALIDA",Tabla7[Mes],K$5))</f>
        <v/>
      </c>
      <c r="L1223" s="39" t="str">
        <f>IF($B1223="","",-SUMIFS(Tabla7[Cantidad],Tabla7[Código del producto],$B1223,Tabla7[Tipo de movimiento],"SALIDA",Tabla7[Mes],L$5))</f>
        <v/>
      </c>
      <c r="M1223" s="39" t="str">
        <f>IF($B1223="","",-SUMIFS(Tabla7[Cantidad],Tabla7[Código del producto],$B1223,Tabla7[Tipo de movimiento],"SALIDA",Tabla7[Mes],M$5))</f>
        <v/>
      </c>
      <c r="N1223" s="39" t="str">
        <f>IF($B1223="","",-SUMIFS(Tabla7[Cantidad],Tabla7[Código del producto],$B1223,Tabla7[Tipo de movimiento],"SALIDA",Tabla7[Mes],N$5))</f>
        <v/>
      </c>
      <c r="O1223" s="39" t="str">
        <f>IF($B1223="","",-SUMIFS(Tabla7[Cantidad],Tabla7[Código del producto],$B1223,Tabla7[Tipo de movimiento],"SALIDA",Tabla7[Mes],O$5))</f>
        <v/>
      </c>
      <c r="P1223" s="39" t="str">
        <f>IF($B1223="","",-SUMIFS(Tabla7[Cantidad],Tabla7[Código del producto],$B1223,Tabla7[Tipo de movimiento],"SALIDA",Tabla7[Mes],P$5))</f>
        <v/>
      </c>
      <c r="Q1223" s="39" t="str">
        <f t="shared" ref="Q1223:Q1286" si="57">IF($B1223="","",IFERROR(AVERAGE(N1223:P1223),0))</f>
        <v/>
      </c>
      <c r="R1223" s="51" t="str">
        <f>IF($B1223="","",IFERROR(VLOOKUP($B1223,'ABC rotación'!$C:$G,5,0),"C"))</f>
        <v/>
      </c>
      <c r="S1223" s="41" t="str">
        <f t="shared" ref="S1223:S1286" si="58">IF($B1223="","",IFERROR(H1223/Q1223*30,0))</f>
        <v/>
      </c>
      <c r="T1223" s="40" t="str">
        <f t="shared" ref="T1223:T1286" si="59">IF($B1223="","",S1223/F1223)</f>
        <v/>
      </c>
      <c r="U1223" s="23" t="str">
        <f>IF($B1223="","",VLOOKUP($T1223,Tablas!$X$14:$Y$17,2,1))</f>
        <v/>
      </c>
    </row>
    <row r="1224" spans="2:21" x14ac:dyDescent="0.2">
      <c r="B1224" s="1" t="str">
        <f>IF(Tablas!B1222="","",Tablas!B1222)</f>
        <v/>
      </c>
      <c r="C1224" s="1" t="str">
        <f>IF(Tablas!C1222="","",Tablas!C1222)</f>
        <v/>
      </c>
      <c r="D1224" s="1" t="str">
        <f>IF(Tablas!D1222="","",Tablas!D1222)</f>
        <v/>
      </c>
      <c r="E1224" s="1" t="str">
        <f>IF(Tablas!E1222="","",Tablas!E1222)</f>
        <v/>
      </c>
      <c r="F1224" s="1" t="str">
        <f>IF(Tablas!F1222="","",Tablas!F1222)</f>
        <v/>
      </c>
      <c r="G1224" s="1" t="str">
        <f>IF(Tablas!I1222="","",Tablas!I1222)</f>
        <v/>
      </c>
      <c r="H1224" s="1" t="s">
        <v>911</v>
      </c>
      <c r="I1224" s="39" t="str">
        <f>IF($B1224="","",-SUMIFS(Tabla7[Cantidad],Tabla7[Código del producto],$B1224,Tabla7[Tipo de movimiento],"SALIDA",Tabla7[Mes],I$5))</f>
        <v/>
      </c>
      <c r="J1224" s="39" t="str">
        <f>IF($B1224="","",-SUMIFS(Tabla7[Cantidad],Tabla7[Código del producto],$B1224,Tabla7[Tipo de movimiento],"SALIDA",Tabla7[Mes],J$5))</f>
        <v/>
      </c>
      <c r="K1224" s="39" t="str">
        <f>IF($B1224="","",-SUMIFS(Tabla7[Cantidad],Tabla7[Código del producto],$B1224,Tabla7[Tipo de movimiento],"SALIDA",Tabla7[Mes],K$5))</f>
        <v/>
      </c>
      <c r="L1224" s="39" t="str">
        <f>IF($B1224="","",-SUMIFS(Tabla7[Cantidad],Tabla7[Código del producto],$B1224,Tabla7[Tipo de movimiento],"SALIDA",Tabla7[Mes],L$5))</f>
        <v/>
      </c>
      <c r="M1224" s="39" t="str">
        <f>IF($B1224="","",-SUMIFS(Tabla7[Cantidad],Tabla7[Código del producto],$B1224,Tabla7[Tipo de movimiento],"SALIDA",Tabla7[Mes],M$5))</f>
        <v/>
      </c>
      <c r="N1224" s="39" t="str">
        <f>IF($B1224="","",-SUMIFS(Tabla7[Cantidad],Tabla7[Código del producto],$B1224,Tabla7[Tipo de movimiento],"SALIDA",Tabla7[Mes],N$5))</f>
        <v/>
      </c>
      <c r="O1224" s="39" t="str">
        <f>IF($B1224="","",-SUMIFS(Tabla7[Cantidad],Tabla7[Código del producto],$B1224,Tabla7[Tipo de movimiento],"SALIDA",Tabla7[Mes],O$5))</f>
        <v/>
      </c>
      <c r="P1224" s="39" t="str">
        <f>IF($B1224="","",-SUMIFS(Tabla7[Cantidad],Tabla7[Código del producto],$B1224,Tabla7[Tipo de movimiento],"SALIDA",Tabla7[Mes],P$5))</f>
        <v/>
      </c>
      <c r="Q1224" s="39" t="str">
        <f t="shared" si="57"/>
        <v/>
      </c>
      <c r="R1224" s="51" t="str">
        <f>IF($B1224="","",IFERROR(VLOOKUP($B1224,'ABC rotación'!$C:$G,5,0),"C"))</f>
        <v/>
      </c>
      <c r="S1224" s="41" t="str">
        <f t="shared" si="58"/>
        <v/>
      </c>
      <c r="T1224" s="40" t="str">
        <f t="shared" si="59"/>
        <v/>
      </c>
      <c r="U1224" s="23" t="str">
        <f>IF($B1224="","",VLOOKUP($T1224,Tablas!$X$14:$Y$17,2,1))</f>
        <v/>
      </c>
    </row>
    <row r="1225" spans="2:21" x14ac:dyDescent="0.2">
      <c r="B1225" s="1" t="str">
        <f>IF(Tablas!B1223="","",Tablas!B1223)</f>
        <v/>
      </c>
      <c r="C1225" s="1" t="str">
        <f>IF(Tablas!C1223="","",Tablas!C1223)</f>
        <v/>
      </c>
      <c r="D1225" s="1" t="str">
        <f>IF(Tablas!D1223="","",Tablas!D1223)</f>
        <v/>
      </c>
      <c r="E1225" s="1" t="str">
        <f>IF(Tablas!E1223="","",Tablas!E1223)</f>
        <v/>
      </c>
      <c r="F1225" s="1" t="str">
        <f>IF(Tablas!F1223="","",Tablas!F1223)</f>
        <v/>
      </c>
      <c r="G1225" s="1" t="str">
        <f>IF(Tablas!I1223="","",Tablas!I1223)</f>
        <v/>
      </c>
      <c r="H1225" s="1" t="s">
        <v>911</v>
      </c>
      <c r="I1225" s="39" t="str">
        <f>IF($B1225="","",-SUMIFS(Tabla7[Cantidad],Tabla7[Código del producto],$B1225,Tabla7[Tipo de movimiento],"SALIDA",Tabla7[Mes],I$5))</f>
        <v/>
      </c>
      <c r="J1225" s="39" t="str">
        <f>IF($B1225="","",-SUMIFS(Tabla7[Cantidad],Tabla7[Código del producto],$B1225,Tabla7[Tipo de movimiento],"SALIDA",Tabla7[Mes],J$5))</f>
        <v/>
      </c>
      <c r="K1225" s="39" t="str">
        <f>IF($B1225="","",-SUMIFS(Tabla7[Cantidad],Tabla7[Código del producto],$B1225,Tabla7[Tipo de movimiento],"SALIDA",Tabla7[Mes],K$5))</f>
        <v/>
      </c>
      <c r="L1225" s="39" t="str">
        <f>IF($B1225="","",-SUMIFS(Tabla7[Cantidad],Tabla7[Código del producto],$B1225,Tabla7[Tipo de movimiento],"SALIDA",Tabla7[Mes],L$5))</f>
        <v/>
      </c>
      <c r="M1225" s="39" t="str">
        <f>IF($B1225="","",-SUMIFS(Tabla7[Cantidad],Tabla7[Código del producto],$B1225,Tabla7[Tipo de movimiento],"SALIDA",Tabla7[Mes],M$5))</f>
        <v/>
      </c>
      <c r="N1225" s="39" t="str">
        <f>IF($B1225="","",-SUMIFS(Tabla7[Cantidad],Tabla7[Código del producto],$B1225,Tabla7[Tipo de movimiento],"SALIDA",Tabla7[Mes],N$5))</f>
        <v/>
      </c>
      <c r="O1225" s="39" t="str">
        <f>IF($B1225="","",-SUMIFS(Tabla7[Cantidad],Tabla7[Código del producto],$B1225,Tabla7[Tipo de movimiento],"SALIDA",Tabla7[Mes],O$5))</f>
        <v/>
      </c>
      <c r="P1225" s="39" t="str">
        <f>IF($B1225="","",-SUMIFS(Tabla7[Cantidad],Tabla7[Código del producto],$B1225,Tabla7[Tipo de movimiento],"SALIDA",Tabla7[Mes],P$5))</f>
        <v/>
      </c>
      <c r="Q1225" s="39" t="str">
        <f t="shared" si="57"/>
        <v/>
      </c>
      <c r="R1225" s="51" t="str">
        <f>IF($B1225="","",IFERROR(VLOOKUP($B1225,'ABC rotación'!$C:$G,5,0),"C"))</f>
        <v/>
      </c>
      <c r="S1225" s="41" t="str">
        <f t="shared" si="58"/>
        <v/>
      </c>
      <c r="T1225" s="40" t="str">
        <f t="shared" si="59"/>
        <v/>
      </c>
      <c r="U1225" s="23" t="str">
        <f>IF($B1225="","",VLOOKUP($T1225,Tablas!$X$14:$Y$17,2,1))</f>
        <v/>
      </c>
    </row>
    <row r="1226" spans="2:21" x14ac:dyDescent="0.2">
      <c r="B1226" s="1" t="str">
        <f>IF(Tablas!B1224="","",Tablas!B1224)</f>
        <v/>
      </c>
      <c r="C1226" s="1" t="str">
        <f>IF(Tablas!C1224="","",Tablas!C1224)</f>
        <v/>
      </c>
      <c r="D1226" s="1" t="str">
        <f>IF(Tablas!D1224="","",Tablas!D1224)</f>
        <v/>
      </c>
      <c r="E1226" s="1" t="str">
        <f>IF(Tablas!E1224="","",Tablas!E1224)</f>
        <v/>
      </c>
      <c r="F1226" s="1" t="str">
        <f>IF(Tablas!F1224="","",Tablas!F1224)</f>
        <v/>
      </c>
      <c r="G1226" s="1" t="str">
        <f>IF(Tablas!I1224="","",Tablas!I1224)</f>
        <v/>
      </c>
      <c r="H1226" s="1" t="s">
        <v>911</v>
      </c>
      <c r="I1226" s="39" t="str">
        <f>IF($B1226="","",-SUMIFS(Tabla7[Cantidad],Tabla7[Código del producto],$B1226,Tabla7[Tipo de movimiento],"SALIDA",Tabla7[Mes],I$5))</f>
        <v/>
      </c>
      <c r="J1226" s="39" t="str">
        <f>IF($B1226="","",-SUMIFS(Tabla7[Cantidad],Tabla7[Código del producto],$B1226,Tabla7[Tipo de movimiento],"SALIDA",Tabla7[Mes],J$5))</f>
        <v/>
      </c>
      <c r="K1226" s="39" t="str">
        <f>IF($B1226="","",-SUMIFS(Tabla7[Cantidad],Tabla7[Código del producto],$B1226,Tabla7[Tipo de movimiento],"SALIDA",Tabla7[Mes],K$5))</f>
        <v/>
      </c>
      <c r="L1226" s="39" t="str">
        <f>IF($B1226="","",-SUMIFS(Tabla7[Cantidad],Tabla7[Código del producto],$B1226,Tabla7[Tipo de movimiento],"SALIDA",Tabla7[Mes],L$5))</f>
        <v/>
      </c>
      <c r="M1226" s="39" t="str">
        <f>IF($B1226="","",-SUMIFS(Tabla7[Cantidad],Tabla7[Código del producto],$B1226,Tabla7[Tipo de movimiento],"SALIDA",Tabla7[Mes],M$5))</f>
        <v/>
      </c>
      <c r="N1226" s="39" t="str">
        <f>IF($B1226="","",-SUMIFS(Tabla7[Cantidad],Tabla7[Código del producto],$B1226,Tabla7[Tipo de movimiento],"SALIDA",Tabla7[Mes],N$5))</f>
        <v/>
      </c>
      <c r="O1226" s="39" t="str">
        <f>IF($B1226="","",-SUMIFS(Tabla7[Cantidad],Tabla7[Código del producto],$B1226,Tabla7[Tipo de movimiento],"SALIDA",Tabla7[Mes],O$5))</f>
        <v/>
      </c>
      <c r="P1226" s="39" t="str">
        <f>IF($B1226="","",-SUMIFS(Tabla7[Cantidad],Tabla7[Código del producto],$B1226,Tabla7[Tipo de movimiento],"SALIDA",Tabla7[Mes],P$5))</f>
        <v/>
      </c>
      <c r="Q1226" s="39" t="str">
        <f t="shared" si="57"/>
        <v/>
      </c>
      <c r="R1226" s="51" t="str">
        <f>IF($B1226="","",IFERROR(VLOOKUP($B1226,'ABC rotación'!$C:$G,5,0),"C"))</f>
        <v/>
      </c>
      <c r="S1226" s="41" t="str">
        <f t="shared" si="58"/>
        <v/>
      </c>
      <c r="T1226" s="40" t="str">
        <f t="shared" si="59"/>
        <v/>
      </c>
      <c r="U1226" s="23" t="str">
        <f>IF($B1226="","",VLOOKUP($T1226,Tablas!$X$14:$Y$17,2,1))</f>
        <v/>
      </c>
    </row>
    <row r="1227" spans="2:21" x14ac:dyDescent="0.2">
      <c r="B1227" s="1" t="str">
        <f>IF(Tablas!B1225="","",Tablas!B1225)</f>
        <v/>
      </c>
      <c r="C1227" s="1" t="str">
        <f>IF(Tablas!C1225="","",Tablas!C1225)</f>
        <v/>
      </c>
      <c r="D1227" s="1" t="str">
        <f>IF(Tablas!D1225="","",Tablas!D1225)</f>
        <v/>
      </c>
      <c r="E1227" s="1" t="str">
        <f>IF(Tablas!E1225="","",Tablas!E1225)</f>
        <v/>
      </c>
      <c r="F1227" s="1" t="str">
        <f>IF(Tablas!F1225="","",Tablas!F1225)</f>
        <v/>
      </c>
      <c r="G1227" s="1" t="str">
        <f>IF(Tablas!I1225="","",Tablas!I1225)</f>
        <v/>
      </c>
      <c r="H1227" s="1" t="s">
        <v>911</v>
      </c>
      <c r="I1227" s="39" t="str">
        <f>IF($B1227="","",-SUMIFS(Tabla7[Cantidad],Tabla7[Código del producto],$B1227,Tabla7[Tipo de movimiento],"SALIDA",Tabla7[Mes],I$5))</f>
        <v/>
      </c>
      <c r="J1227" s="39" t="str">
        <f>IF($B1227="","",-SUMIFS(Tabla7[Cantidad],Tabla7[Código del producto],$B1227,Tabla7[Tipo de movimiento],"SALIDA",Tabla7[Mes],J$5))</f>
        <v/>
      </c>
      <c r="K1227" s="39" t="str">
        <f>IF($B1227="","",-SUMIFS(Tabla7[Cantidad],Tabla7[Código del producto],$B1227,Tabla7[Tipo de movimiento],"SALIDA",Tabla7[Mes],K$5))</f>
        <v/>
      </c>
      <c r="L1227" s="39" t="str">
        <f>IF($B1227="","",-SUMIFS(Tabla7[Cantidad],Tabla7[Código del producto],$B1227,Tabla7[Tipo de movimiento],"SALIDA",Tabla7[Mes],L$5))</f>
        <v/>
      </c>
      <c r="M1227" s="39" t="str">
        <f>IF($B1227="","",-SUMIFS(Tabla7[Cantidad],Tabla7[Código del producto],$B1227,Tabla7[Tipo de movimiento],"SALIDA",Tabla7[Mes],M$5))</f>
        <v/>
      </c>
      <c r="N1227" s="39" t="str">
        <f>IF($B1227="","",-SUMIFS(Tabla7[Cantidad],Tabla7[Código del producto],$B1227,Tabla7[Tipo de movimiento],"SALIDA",Tabla7[Mes],N$5))</f>
        <v/>
      </c>
      <c r="O1227" s="39" t="str">
        <f>IF($B1227="","",-SUMIFS(Tabla7[Cantidad],Tabla7[Código del producto],$B1227,Tabla7[Tipo de movimiento],"SALIDA",Tabla7[Mes],O$5))</f>
        <v/>
      </c>
      <c r="P1227" s="39" t="str">
        <f>IF($B1227="","",-SUMIFS(Tabla7[Cantidad],Tabla7[Código del producto],$B1227,Tabla7[Tipo de movimiento],"SALIDA",Tabla7[Mes],P$5))</f>
        <v/>
      </c>
      <c r="Q1227" s="39" t="str">
        <f t="shared" si="57"/>
        <v/>
      </c>
      <c r="R1227" s="51" t="str">
        <f>IF($B1227="","",IFERROR(VLOOKUP($B1227,'ABC rotación'!$C:$G,5,0),"C"))</f>
        <v/>
      </c>
      <c r="S1227" s="41" t="str">
        <f t="shared" si="58"/>
        <v/>
      </c>
      <c r="T1227" s="40" t="str">
        <f t="shared" si="59"/>
        <v/>
      </c>
      <c r="U1227" s="23" t="str">
        <f>IF($B1227="","",VLOOKUP($T1227,Tablas!$X$14:$Y$17,2,1))</f>
        <v/>
      </c>
    </row>
    <row r="1228" spans="2:21" x14ac:dyDescent="0.2">
      <c r="B1228" s="1" t="str">
        <f>IF(Tablas!B1226="","",Tablas!B1226)</f>
        <v/>
      </c>
      <c r="C1228" s="1" t="str">
        <f>IF(Tablas!C1226="","",Tablas!C1226)</f>
        <v/>
      </c>
      <c r="D1228" s="1" t="str">
        <f>IF(Tablas!D1226="","",Tablas!D1226)</f>
        <v/>
      </c>
      <c r="E1228" s="1" t="str">
        <f>IF(Tablas!E1226="","",Tablas!E1226)</f>
        <v/>
      </c>
      <c r="F1228" s="1" t="str">
        <f>IF(Tablas!F1226="","",Tablas!F1226)</f>
        <v/>
      </c>
      <c r="G1228" s="1" t="str">
        <f>IF(Tablas!I1226="","",Tablas!I1226)</f>
        <v/>
      </c>
      <c r="H1228" s="1" t="s">
        <v>911</v>
      </c>
      <c r="I1228" s="39" t="str">
        <f>IF($B1228="","",-SUMIFS(Tabla7[Cantidad],Tabla7[Código del producto],$B1228,Tabla7[Tipo de movimiento],"SALIDA",Tabla7[Mes],I$5))</f>
        <v/>
      </c>
      <c r="J1228" s="39" t="str">
        <f>IF($B1228="","",-SUMIFS(Tabla7[Cantidad],Tabla7[Código del producto],$B1228,Tabla7[Tipo de movimiento],"SALIDA",Tabla7[Mes],J$5))</f>
        <v/>
      </c>
      <c r="K1228" s="39" t="str">
        <f>IF($B1228="","",-SUMIFS(Tabla7[Cantidad],Tabla7[Código del producto],$B1228,Tabla7[Tipo de movimiento],"SALIDA",Tabla7[Mes],K$5))</f>
        <v/>
      </c>
      <c r="L1228" s="39" t="str">
        <f>IF($B1228="","",-SUMIFS(Tabla7[Cantidad],Tabla7[Código del producto],$B1228,Tabla7[Tipo de movimiento],"SALIDA",Tabla7[Mes],L$5))</f>
        <v/>
      </c>
      <c r="M1228" s="39" t="str">
        <f>IF($B1228="","",-SUMIFS(Tabla7[Cantidad],Tabla7[Código del producto],$B1228,Tabla7[Tipo de movimiento],"SALIDA",Tabla7[Mes],M$5))</f>
        <v/>
      </c>
      <c r="N1228" s="39" t="str">
        <f>IF($B1228="","",-SUMIFS(Tabla7[Cantidad],Tabla7[Código del producto],$B1228,Tabla7[Tipo de movimiento],"SALIDA",Tabla7[Mes],N$5))</f>
        <v/>
      </c>
      <c r="O1228" s="39" t="str">
        <f>IF($B1228="","",-SUMIFS(Tabla7[Cantidad],Tabla7[Código del producto],$B1228,Tabla7[Tipo de movimiento],"SALIDA",Tabla7[Mes],O$5))</f>
        <v/>
      </c>
      <c r="P1228" s="39" t="str">
        <f>IF($B1228="","",-SUMIFS(Tabla7[Cantidad],Tabla7[Código del producto],$B1228,Tabla7[Tipo de movimiento],"SALIDA",Tabla7[Mes],P$5))</f>
        <v/>
      </c>
      <c r="Q1228" s="39" t="str">
        <f t="shared" si="57"/>
        <v/>
      </c>
      <c r="R1228" s="51" t="str">
        <f>IF($B1228="","",IFERROR(VLOOKUP($B1228,'ABC rotación'!$C:$G,5,0),"C"))</f>
        <v/>
      </c>
      <c r="S1228" s="41" t="str">
        <f t="shared" si="58"/>
        <v/>
      </c>
      <c r="T1228" s="40" t="str">
        <f t="shared" si="59"/>
        <v/>
      </c>
      <c r="U1228" s="23" t="str">
        <f>IF($B1228="","",VLOOKUP($T1228,Tablas!$X$14:$Y$17,2,1))</f>
        <v/>
      </c>
    </row>
    <row r="1229" spans="2:21" x14ac:dyDescent="0.2">
      <c r="B1229" s="1" t="str">
        <f>IF(Tablas!B1227="","",Tablas!B1227)</f>
        <v/>
      </c>
      <c r="C1229" s="1" t="str">
        <f>IF(Tablas!C1227="","",Tablas!C1227)</f>
        <v/>
      </c>
      <c r="D1229" s="1" t="str">
        <f>IF(Tablas!D1227="","",Tablas!D1227)</f>
        <v/>
      </c>
      <c r="E1229" s="1" t="str">
        <f>IF(Tablas!E1227="","",Tablas!E1227)</f>
        <v/>
      </c>
      <c r="F1229" s="1" t="str">
        <f>IF(Tablas!F1227="","",Tablas!F1227)</f>
        <v/>
      </c>
      <c r="G1229" s="1" t="str">
        <f>IF(Tablas!I1227="","",Tablas!I1227)</f>
        <v/>
      </c>
      <c r="H1229" s="1" t="s">
        <v>911</v>
      </c>
      <c r="I1229" s="39" t="str">
        <f>IF($B1229="","",-SUMIFS(Tabla7[Cantidad],Tabla7[Código del producto],$B1229,Tabla7[Tipo de movimiento],"SALIDA",Tabla7[Mes],I$5))</f>
        <v/>
      </c>
      <c r="J1229" s="39" t="str">
        <f>IF($B1229="","",-SUMIFS(Tabla7[Cantidad],Tabla7[Código del producto],$B1229,Tabla7[Tipo de movimiento],"SALIDA",Tabla7[Mes],J$5))</f>
        <v/>
      </c>
      <c r="K1229" s="39" t="str">
        <f>IF($B1229="","",-SUMIFS(Tabla7[Cantidad],Tabla7[Código del producto],$B1229,Tabla7[Tipo de movimiento],"SALIDA",Tabla7[Mes],K$5))</f>
        <v/>
      </c>
      <c r="L1229" s="39" t="str">
        <f>IF($B1229="","",-SUMIFS(Tabla7[Cantidad],Tabla7[Código del producto],$B1229,Tabla7[Tipo de movimiento],"SALIDA",Tabla7[Mes],L$5))</f>
        <v/>
      </c>
      <c r="M1229" s="39" t="str">
        <f>IF($B1229="","",-SUMIFS(Tabla7[Cantidad],Tabla7[Código del producto],$B1229,Tabla7[Tipo de movimiento],"SALIDA",Tabla7[Mes],M$5))</f>
        <v/>
      </c>
      <c r="N1229" s="39" t="str">
        <f>IF($B1229="","",-SUMIFS(Tabla7[Cantidad],Tabla7[Código del producto],$B1229,Tabla7[Tipo de movimiento],"SALIDA",Tabla7[Mes],N$5))</f>
        <v/>
      </c>
      <c r="O1229" s="39" t="str">
        <f>IF($B1229="","",-SUMIFS(Tabla7[Cantidad],Tabla7[Código del producto],$B1229,Tabla7[Tipo de movimiento],"SALIDA",Tabla7[Mes],O$5))</f>
        <v/>
      </c>
      <c r="P1229" s="39" t="str">
        <f>IF($B1229="","",-SUMIFS(Tabla7[Cantidad],Tabla7[Código del producto],$B1229,Tabla7[Tipo de movimiento],"SALIDA",Tabla7[Mes],P$5))</f>
        <v/>
      </c>
      <c r="Q1229" s="39" t="str">
        <f t="shared" si="57"/>
        <v/>
      </c>
      <c r="R1229" s="51" t="str">
        <f>IF($B1229="","",IFERROR(VLOOKUP($B1229,'ABC rotación'!$C:$G,5,0),"C"))</f>
        <v/>
      </c>
      <c r="S1229" s="41" t="str">
        <f t="shared" si="58"/>
        <v/>
      </c>
      <c r="T1229" s="40" t="str">
        <f t="shared" si="59"/>
        <v/>
      </c>
      <c r="U1229" s="23" t="str">
        <f>IF($B1229="","",VLOOKUP($T1229,Tablas!$X$14:$Y$17,2,1))</f>
        <v/>
      </c>
    </row>
    <row r="1230" spans="2:21" x14ac:dyDescent="0.2">
      <c r="B1230" s="1" t="str">
        <f>IF(Tablas!B1228="","",Tablas!B1228)</f>
        <v/>
      </c>
      <c r="C1230" s="1" t="str">
        <f>IF(Tablas!C1228="","",Tablas!C1228)</f>
        <v/>
      </c>
      <c r="D1230" s="1" t="str">
        <f>IF(Tablas!D1228="","",Tablas!D1228)</f>
        <v/>
      </c>
      <c r="E1230" s="1" t="str">
        <f>IF(Tablas!E1228="","",Tablas!E1228)</f>
        <v/>
      </c>
      <c r="F1230" s="1" t="str">
        <f>IF(Tablas!F1228="","",Tablas!F1228)</f>
        <v/>
      </c>
      <c r="G1230" s="1" t="str">
        <f>IF(Tablas!I1228="","",Tablas!I1228)</f>
        <v/>
      </c>
      <c r="H1230" s="1" t="s">
        <v>911</v>
      </c>
      <c r="I1230" s="39" t="str">
        <f>IF($B1230="","",-SUMIFS(Tabla7[Cantidad],Tabla7[Código del producto],$B1230,Tabla7[Tipo de movimiento],"SALIDA",Tabla7[Mes],I$5))</f>
        <v/>
      </c>
      <c r="J1230" s="39" t="str">
        <f>IF($B1230="","",-SUMIFS(Tabla7[Cantidad],Tabla7[Código del producto],$B1230,Tabla7[Tipo de movimiento],"SALIDA",Tabla7[Mes],J$5))</f>
        <v/>
      </c>
      <c r="K1230" s="39" t="str">
        <f>IF($B1230="","",-SUMIFS(Tabla7[Cantidad],Tabla7[Código del producto],$B1230,Tabla7[Tipo de movimiento],"SALIDA",Tabla7[Mes],K$5))</f>
        <v/>
      </c>
      <c r="L1230" s="39" t="str">
        <f>IF($B1230="","",-SUMIFS(Tabla7[Cantidad],Tabla7[Código del producto],$B1230,Tabla7[Tipo de movimiento],"SALIDA",Tabla7[Mes],L$5))</f>
        <v/>
      </c>
      <c r="M1230" s="39" t="str">
        <f>IF($B1230="","",-SUMIFS(Tabla7[Cantidad],Tabla7[Código del producto],$B1230,Tabla7[Tipo de movimiento],"SALIDA",Tabla7[Mes],M$5))</f>
        <v/>
      </c>
      <c r="N1230" s="39" t="str">
        <f>IF($B1230="","",-SUMIFS(Tabla7[Cantidad],Tabla7[Código del producto],$B1230,Tabla7[Tipo de movimiento],"SALIDA",Tabla7[Mes],N$5))</f>
        <v/>
      </c>
      <c r="O1230" s="39" t="str">
        <f>IF($B1230="","",-SUMIFS(Tabla7[Cantidad],Tabla7[Código del producto],$B1230,Tabla7[Tipo de movimiento],"SALIDA",Tabla7[Mes],O$5))</f>
        <v/>
      </c>
      <c r="P1230" s="39" t="str">
        <f>IF($B1230="","",-SUMIFS(Tabla7[Cantidad],Tabla7[Código del producto],$B1230,Tabla7[Tipo de movimiento],"SALIDA",Tabla7[Mes],P$5))</f>
        <v/>
      </c>
      <c r="Q1230" s="39" t="str">
        <f t="shared" si="57"/>
        <v/>
      </c>
      <c r="R1230" s="51" t="str">
        <f>IF($B1230="","",IFERROR(VLOOKUP($B1230,'ABC rotación'!$C:$G,5,0),"C"))</f>
        <v/>
      </c>
      <c r="S1230" s="41" t="str">
        <f t="shared" si="58"/>
        <v/>
      </c>
      <c r="T1230" s="40" t="str">
        <f t="shared" si="59"/>
        <v/>
      </c>
      <c r="U1230" s="23" t="str">
        <f>IF($B1230="","",VLOOKUP($T1230,Tablas!$X$14:$Y$17,2,1))</f>
        <v/>
      </c>
    </row>
    <row r="1231" spans="2:21" x14ac:dyDescent="0.2">
      <c r="B1231" s="1" t="str">
        <f>IF(Tablas!B1229="","",Tablas!B1229)</f>
        <v/>
      </c>
      <c r="C1231" s="1" t="str">
        <f>IF(Tablas!C1229="","",Tablas!C1229)</f>
        <v/>
      </c>
      <c r="D1231" s="1" t="str">
        <f>IF(Tablas!D1229="","",Tablas!D1229)</f>
        <v/>
      </c>
      <c r="E1231" s="1" t="str">
        <f>IF(Tablas!E1229="","",Tablas!E1229)</f>
        <v/>
      </c>
      <c r="F1231" s="1" t="str">
        <f>IF(Tablas!F1229="","",Tablas!F1229)</f>
        <v/>
      </c>
      <c r="G1231" s="1" t="str">
        <f>IF(Tablas!I1229="","",Tablas!I1229)</f>
        <v/>
      </c>
      <c r="H1231" s="1" t="s">
        <v>911</v>
      </c>
      <c r="I1231" s="39" t="str">
        <f>IF($B1231="","",-SUMIFS(Tabla7[Cantidad],Tabla7[Código del producto],$B1231,Tabla7[Tipo de movimiento],"SALIDA",Tabla7[Mes],I$5))</f>
        <v/>
      </c>
      <c r="J1231" s="39" t="str">
        <f>IF($B1231="","",-SUMIFS(Tabla7[Cantidad],Tabla7[Código del producto],$B1231,Tabla7[Tipo de movimiento],"SALIDA",Tabla7[Mes],J$5))</f>
        <v/>
      </c>
      <c r="K1231" s="39" t="str">
        <f>IF($B1231="","",-SUMIFS(Tabla7[Cantidad],Tabla7[Código del producto],$B1231,Tabla7[Tipo de movimiento],"SALIDA",Tabla7[Mes],K$5))</f>
        <v/>
      </c>
      <c r="L1231" s="39" t="str">
        <f>IF($B1231="","",-SUMIFS(Tabla7[Cantidad],Tabla7[Código del producto],$B1231,Tabla7[Tipo de movimiento],"SALIDA",Tabla7[Mes],L$5))</f>
        <v/>
      </c>
      <c r="M1231" s="39" t="str">
        <f>IF($B1231="","",-SUMIFS(Tabla7[Cantidad],Tabla7[Código del producto],$B1231,Tabla7[Tipo de movimiento],"SALIDA",Tabla7[Mes],M$5))</f>
        <v/>
      </c>
      <c r="N1231" s="39" t="str">
        <f>IF($B1231="","",-SUMIFS(Tabla7[Cantidad],Tabla7[Código del producto],$B1231,Tabla7[Tipo de movimiento],"SALIDA",Tabla7[Mes],N$5))</f>
        <v/>
      </c>
      <c r="O1231" s="39" t="str">
        <f>IF($B1231="","",-SUMIFS(Tabla7[Cantidad],Tabla7[Código del producto],$B1231,Tabla7[Tipo de movimiento],"SALIDA",Tabla7[Mes],O$5))</f>
        <v/>
      </c>
      <c r="P1231" s="39" t="str">
        <f>IF($B1231="","",-SUMIFS(Tabla7[Cantidad],Tabla7[Código del producto],$B1231,Tabla7[Tipo de movimiento],"SALIDA",Tabla7[Mes],P$5))</f>
        <v/>
      </c>
      <c r="Q1231" s="39" t="str">
        <f t="shared" si="57"/>
        <v/>
      </c>
      <c r="R1231" s="51" t="str">
        <f>IF($B1231="","",IFERROR(VLOOKUP($B1231,'ABC rotación'!$C:$G,5,0),"C"))</f>
        <v/>
      </c>
      <c r="S1231" s="41" t="str">
        <f t="shared" si="58"/>
        <v/>
      </c>
      <c r="T1231" s="40" t="str">
        <f t="shared" si="59"/>
        <v/>
      </c>
      <c r="U1231" s="23" t="str">
        <f>IF($B1231="","",VLOOKUP($T1231,Tablas!$X$14:$Y$17,2,1))</f>
        <v/>
      </c>
    </row>
    <row r="1232" spans="2:21" x14ac:dyDescent="0.2">
      <c r="B1232" s="1" t="str">
        <f>IF(Tablas!B1230="","",Tablas!B1230)</f>
        <v/>
      </c>
      <c r="C1232" s="1" t="str">
        <f>IF(Tablas!C1230="","",Tablas!C1230)</f>
        <v/>
      </c>
      <c r="D1232" s="1" t="str">
        <f>IF(Tablas!D1230="","",Tablas!D1230)</f>
        <v/>
      </c>
      <c r="E1232" s="1" t="str">
        <f>IF(Tablas!E1230="","",Tablas!E1230)</f>
        <v/>
      </c>
      <c r="F1232" s="1" t="str">
        <f>IF(Tablas!F1230="","",Tablas!F1230)</f>
        <v/>
      </c>
      <c r="G1232" s="1" t="str">
        <f>IF(Tablas!I1230="","",Tablas!I1230)</f>
        <v/>
      </c>
      <c r="H1232" s="1" t="s">
        <v>911</v>
      </c>
      <c r="I1232" s="39" t="str">
        <f>IF($B1232="","",-SUMIFS(Tabla7[Cantidad],Tabla7[Código del producto],$B1232,Tabla7[Tipo de movimiento],"SALIDA",Tabla7[Mes],I$5))</f>
        <v/>
      </c>
      <c r="J1232" s="39" t="str">
        <f>IF($B1232="","",-SUMIFS(Tabla7[Cantidad],Tabla7[Código del producto],$B1232,Tabla7[Tipo de movimiento],"SALIDA",Tabla7[Mes],J$5))</f>
        <v/>
      </c>
      <c r="K1232" s="39" t="str">
        <f>IF($B1232="","",-SUMIFS(Tabla7[Cantidad],Tabla7[Código del producto],$B1232,Tabla7[Tipo de movimiento],"SALIDA",Tabla7[Mes],K$5))</f>
        <v/>
      </c>
      <c r="L1232" s="39" t="str">
        <f>IF($B1232="","",-SUMIFS(Tabla7[Cantidad],Tabla7[Código del producto],$B1232,Tabla7[Tipo de movimiento],"SALIDA",Tabla7[Mes],L$5))</f>
        <v/>
      </c>
      <c r="M1232" s="39" t="str">
        <f>IF($B1232="","",-SUMIFS(Tabla7[Cantidad],Tabla7[Código del producto],$B1232,Tabla7[Tipo de movimiento],"SALIDA",Tabla7[Mes],M$5))</f>
        <v/>
      </c>
      <c r="N1232" s="39" t="str">
        <f>IF($B1232="","",-SUMIFS(Tabla7[Cantidad],Tabla7[Código del producto],$B1232,Tabla7[Tipo de movimiento],"SALIDA",Tabla7[Mes],N$5))</f>
        <v/>
      </c>
      <c r="O1232" s="39" t="str">
        <f>IF($B1232="","",-SUMIFS(Tabla7[Cantidad],Tabla7[Código del producto],$B1232,Tabla7[Tipo de movimiento],"SALIDA",Tabla7[Mes],O$5))</f>
        <v/>
      </c>
      <c r="P1232" s="39" t="str">
        <f>IF($B1232="","",-SUMIFS(Tabla7[Cantidad],Tabla7[Código del producto],$B1232,Tabla7[Tipo de movimiento],"SALIDA",Tabla7[Mes],P$5))</f>
        <v/>
      </c>
      <c r="Q1232" s="39" t="str">
        <f t="shared" si="57"/>
        <v/>
      </c>
      <c r="R1232" s="51" t="str">
        <f>IF($B1232="","",IFERROR(VLOOKUP($B1232,'ABC rotación'!$C:$G,5,0),"C"))</f>
        <v/>
      </c>
      <c r="S1232" s="41" t="str">
        <f t="shared" si="58"/>
        <v/>
      </c>
      <c r="T1232" s="40" t="str">
        <f t="shared" si="59"/>
        <v/>
      </c>
      <c r="U1232" s="23" t="str">
        <f>IF($B1232="","",VLOOKUP($T1232,Tablas!$X$14:$Y$17,2,1))</f>
        <v/>
      </c>
    </row>
    <row r="1233" spans="2:21" x14ac:dyDescent="0.2">
      <c r="B1233" s="1" t="str">
        <f>IF(Tablas!B1231="","",Tablas!B1231)</f>
        <v/>
      </c>
      <c r="C1233" s="1" t="str">
        <f>IF(Tablas!C1231="","",Tablas!C1231)</f>
        <v/>
      </c>
      <c r="D1233" s="1" t="str">
        <f>IF(Tablas!D1231="","",Tablas!D1231)</f>
        <v/>
      </c>
      <c r="E1233" s="1" t="str">
        <f>IF(Tablas!E1231="","",Tablas!E1231)</f>
        <v/>
      </c>
      <c r="F1233" s="1" t="str">
        <f>IF(Tablas!F1231="","",Tablas!F1231)</f>
        <v/>
      </c>
      <c r="G1233" s="1" t="str">
        <f>IF(Tablas!I1231="","",Tablas!I1231)</f>
        <v/>
      </c>
      <c r="H1233" s="1" t="s">
        <v>911</v>
      </c>
      <c r="I1233" s="39" t="str">
        <f>IF($B1233="","",-SUMIFS(Tabla7[Cantidad],Tabla7[Código del producto],$B1233,Tabla7[Tipo de movimiento],"SALIDA",Tabla7[Mes],I$5))</f>
        <v/>
      </c>
      <c r="J1233" s="39" t="str">
        <f>IF($B1233="","",-SUMIFS(Tabla7[Cantidad],Tabla7[Código del producto],$B1233,Tabla7[Tipo de movimiento],"SALIDA",Tabla7[Mes],J$5))</f>
        <v/>
      </c>
      <c r="K1233" s="39" t="str">
        <f>IF($B1233="","",-SUMIFS(Tabla7[Cantidad],Tabla7[Código del producto],$B1233,Tabla7[Tipo de movimiento],"SALIDA",Tabla7[Mes],K$5))</f>
        <v/>
      </c>
      <c r="L1233" s="39" t="str">
        <f>IF($B1233="","",-SUMIFS(Tabla7[Cantidad],Tabla7[Código del producto],$B1233,Tabla7[Tipo de movimiento],"SALIDA",Tabla7[Mes],L$5))</f>
        <v/>
      </c>
      <c r="M1233" s="39" t="str">
        <f>IF($B1233="","",-SUMIFS(Tabla7[Cantidad],Tabla7[Código del producto],$B1233,Tabla7[Tipo de movimiento],"SALIDA",Tabla7[Mes],M$5))</f>
        <v/>
      </c>
      <c r="N1233" s="39" t="str">
        <f>IF($B1233="","",-SUMIFS(Tabla7[Cantidad],Tabla7[Código del producto],$B1233,Tabla7[Tipo de movimiento],"SALIDA",Tabla7[Mes],N$5))</f>
        <v/>
      </c>
      <c r="O1233" s="39" t="str">
        <f>IF($B1233="","",-SUMIFS(Tabla7[Cantidad],Tabla7[Código del producto],$B1233,Tabla7[Tipo de movimiento],"SALIDA",Tabla7[Mes],O$5))</f>
        <v/>
      </c>
      <c r="P1233" s="39" t="str">
        <f>IF($B1233="","",-SUMIFS(Tabla7[Cantidad],Tabla7[Código del producto],$B1233,Tabla7[Tipo de movimiento],"SALIDA",Tabla7[Mes],P$5))</f>
        <v/>
      </c>
      <c r="Q1233" s="39" t="str">
        <f t="shared" si="57"/>
        <v/>
      </c>
      <c r="R1233" s="51" t="str">
        <f>IF($B1233="","",IFERROR(VLOOKUP($B1233,'ABC rotación'!$C:$G,5,0),"C"))</f>
        <v/>
      </c>
      <c r="S1233" s="41" t="str">
        <f t="shared" si="58"/>
        <v/>
      </c>
      <c r="T1233" s="40" t="str">
        <f t="shared" si="59"/>
        <v/>
      </c>
      <c r="U1233" s="23" t="str">
        <f>IF($B1233="","",VLOOKUP($T1233,Tablas!$X$14:$Y$17,2,1))</f>
        <v/>
      </c>
    </row>
    <row r="1234" spans="2:21" x14ac:dyDescent="0.2">
      <c r="B1234" s="1" t="str">
        <f>IF(Tablas!B1232="","",Tablas!B1232)</f>
        <v/>
      </c>
      <c r="C1234" s="1" t="str">
        <f>IF(Tablas!C1232="","",Tablas!C1232)</f>
        <v/>
      </c>
      <c r="D1234" s="1" t="str">
        <f>IF(Tablas!D1232="","",Tablas!D1232)</f>
        <v/>
      </c>
      <c r="E1234" s="1" t="str">
        <f>IF(Tablas!E1232="","",Tablas!E1232)</f>
        <v/>
      </c>
      <c r="F1234" s="1" t="str">
        <f>IF(Tablas!F1232="","",Tablas!F1232)</f>
        <v/>
      </c>
      <c r="G1234" s="1" t="str">
        <f>IF(Tablas!I1232="","",Tablas!I1232)</f>
        <v/>
      </c>
      <c r="H1234" s="1" t="s">
        <v>911</v>
      </c>
      <c r="I1234" s="39" t="str">
        <f>IF($B1234="","",-SUMIFS(Tabla7[Cantidad],Tabla7[Código del producto],$B1234,Tabla7[Tipo de movimiento],"SALIDA",Tabla7[Mes],I$5))</f>
        <v/>
      </c>
      <c r="J1234" s="39" t="str">
        <f>IF($B1234="","",-SUMIFS(Tabla7[Cantidad],Tabla7[Código del producto],$B1234,Tabla7[Tipo de movimiento],"SALIDA",Tabla7[Mes],J$5))</f>
        <v/>
      </c>
      <c r="K1234" s="39" t="str">
        <f>IF($B1234="","",-SUMIFS(Tabla7[Cantidad],Tabla7[Código del producto],$B1234,Tabla7[Tipo de movimiento],"SALIDA",Tabla7[Mes],K$5))</f>
        <v/>
      </c>
      <c r="L1234" s="39" t="str">
        <f>IF($B1234="","",-SUMIFS(Tabla7[Cantidad],Tabla7[Código del producto],$B1234,Tabla7[Tipo de movimiento],"SALIDA",Tabla7[Mes],L$5))</f>
        <v/>
      </c>
      <c r="M1234" s="39" t="str">
        <f>IF($B1234="","",-SUMIFS(Tabla7[Cantidad],Tabla7[Código del producto],$B1234,Tabla7[Tipo de movimiento],"SALIDA",Tabla7[Mes],M$5))</f>
        <v/>
      </c>
      <c r="N1234" s="39" t="str">
        <f>IF($B1234="","",-SUMIFS(Tabla7[Cantidad],Tabla7[Código del producto],$B1234,Tabla7[Tipo de movimiento],"SALIDA",Tabla7[Mes],N$5))</f>
        <v/>
      </c>
      <c r="O1234" s="39" t="str">
        <f>IF($B1234="","",-SUMIFS(Tabla7[Cantidad],Tabla7[Código del producto],$B1234,Tabla7[Tipo de movimiento],"SALIDA",Tabla7[Mes],O$5))</f>
        <v/>
      </c>
      <c r="P1234" s="39" t="str">
        <f>IF($B1234="","",-SUMIFS(Tabla7[Cantidad],Tabla7[Código del producto],$B1234,Tabla7[Tipo de movimiento],"SALIDA",Tabla7[Mes],P$5))</f>
        <v/>
      </c>
      <c r="Q1234" s="39" t="str">
        <f t="shared" si="57"/>
        <v/>
      </c>
      <c r="R1234" s="51" t="str">
        <f>IF($B1234="","",IFERROR(VLOOKUP($B1234,'ABC rotación'!$C:$G,5,0),"C"))</f>
        <v/>
      </c>
      <c r="S1234" s="41" t="str">
        <f t="shared" si="58"/>
        <v/>
      </c>
      <c r="T1234" s="40" t="str">
        <f t="shared" si="59"/>
        <v/>
      </c>
      <c r="U1234" s="23" t="str">
        <f>IF($B1234="","",VLOOKUP($T1234,Tablas!$X$14:$Y$17,2,1))</f>
        <v/>
      </c>
    </row>
    <row r="1235" spans="2:21" x14ac:dyDescent="0.2">
      <c r="B1235" s="1" t="str">
        <f>IF(Tablas!B1233="","",Tablas!B1233)</f>
        <v/>
      </c>
      <c r="C1235" s="1" t="str">
        <f>IF(Tablas!C1233="","",Tablas!C1233)</f>
        <v/>
      </c>
      <c r="D1235" s="1" t="str">
        <f>IF(Tablas!D1233="","",Tablas!D1233)</f>
        <v/>
      </c>
      <c r="E1235" s="1" t="str">
        <f>IF(Tablas!E1233="","",Tablas!E1233)</f>
        <v/>
      </c>
      <c r="F1235" s="1" t="str">
        <f>IF(Tablas!F1233="","",Tablas!F1233)</f>
        <v/>
      </c>
      <c r="G1235" s="1" t="str">
        <f>IF(Tablas!I1233="","",Tablas!I1233)</f>
        <v/>
      </c>
      <c r="H1235" s="1" t="s">
        <v>911</v>
      </c>
      <c r="I1235" s="39" t="str">
        <f>IF($B1235="","",-SUMIFS(Tabla7[Cantidad],Tabla7[Código del producto],$B1235,Tabla7[Tipo de movimiento],"SALIDA",Tabla7[Mes],I$5))</f>
        <v/>
      </c>
      <c r="J1235" s="39" t="str">
        <f>IF($B1235="","",-SUMIFS(Tabla7[Cantidad],Tabla7[Código del producto],$B1235,Tabla7[Tipo de movimiento],"SALIDA",Tabla7[Mes],J$5))</f>
        <v/>
      </c>
      <c r="K1235" s="39" t="str">
        <f>IF($B1235="","",-SUMIFS(Tabla7[Cantidad],Tabla7[Código del producto],$B1235,Tabla7[Tipo de movimiento],"SALIDA",Tabla7[Mes],K$5))</f>
        <v/>
      </c>
      <c r="L1235" s="39" t="str">
        <f>IF($B1235="","",-SUMIFS(Tabla7[Cantidad],Tabla7[Código del producto],$B1235,Tabla7[Tipo de movimiento],"SALIDA",Tabla7[Mes],L$5))</f>
        <v/>
      </c>
      <c r="M1235" s="39" t="str">
        <f>IF($B1235="","",-SUMIFS(Tabla7[Cantidad],Tabla7[Código del producto],$B1235,Tabla7[Tipo de movimiento],"SALIDA",Tabla7[Mes],M$5))</f>
        <v/>
      </c>
      <c r="N1235" s="39" t="str">
        <f>IF($B1235="","",-SUMIFS(Tabla7[Cantidad],Tabla7[Código del producto],$B1235,Tabla7[Tipo de movimiento],"SALIDA",Tabla7[Mes],N$5))</f>
        <v/>
      </c>
      <c r="O1235" s="39" t="str">
        <f>IF($B1235="","",-SUMIFS(Tabla7[Cantidad],Tabla7[Código del producto],$B1235,Tabla7[Tipo de movimiento],"SALIDA",Tabla7[Mes],O$5))</f>
        <v/>
      </c>
      <c r="P1235" s="39" t="str">
        <f>IF($B1235="","",-SUMIFS(Tabla7[Cantidad],Tabla7[Código del producto],$B1235,Tabla7[Tipo de movimiento],"SALIDA",Tabla7[Mes],P$5))</f>
        <v/>
      </c>
      <c r="Q1235" s="39" t="str">
        <f t="shared" si="57"/>
        <v/>
      </c>
      <c r="R1235" s="51" t="str">
        <f>IF($B1235="","",IFERROR(VLOOKUP($B1235,'ABC rotación'!$C:$G,5,0),"C"))</f>
        <v/>
      </c>
      <c r="S1235" s="41" t="str">
        <f t="shared" si="58"/>
        <v/>
      </c>
      <c r="T1235" s="40" t="str">
        <f t="shared" si="59"/>
        <v/>
      </c>
      <c r="U1235" s="23" t="str">
        <f>IF($B1235="","",VLOOKUP($T1235,Tablas!$X$14:$Y$17,2,1))</f>
        <v/>
      </c>
    </row>
    <row r="1236" spans="2:21" x14ac:dyDescent="0.2">
      <c r="B1236" s="1" t="str">
        <f>IF(Tablas!B1234="","",Tablas!B1234)</f>
        <v/>
      </c>
      <c r="C1236" s="1" t="str">
        <f>IF(Tablas!C1234="","",Tablas!C1234)</f>
        <v/>
      </c>
      <c r="D1236" s="1" t="str">
        <f>IF(Tablas!D1234="","",Tablas!D1234)</f>
        <v/>
      </c>
      <c r="E1236" s="1" t="str">
        <f>IF(Tablas!E1234="","",Tablas!E1234)</f>
        <v/>
      </c>
      <c r="F1236" s="1" t="str">
        <f>IF(Tablas!F1234="","",Tablas!F1234)</f>
        <v/>
      </c>
      <c r="G1236" s="1" t="str">
        <f>IF(Tablas!I1234="","",Tablas!I1234)</f>
        <v/>
      </c>
      <c r="H1236" s="1" t="s">
        <v>911</v>
      </c>
      <c r="I1236" s="39" t="str">
        <f>IF($B1236="","",-SUMIFS(Tabla7[Cantidad],Tabla7[Código del producto],$B1236,Tabla7[Tipo de movimiento],"SALIDA",Tabla7[Mes],I$5))</f>
        <v/>
      </c>
      <c r="J1236" s="39" t="str">
        <f>IF($B1236="","",-SUMIFS(Tabla7[Cantidad],Tabla7[Código del producto],$B1236,Tabla7[Tipo de movimiento],"SALIDA",Tabla7[Mes],J$5))</f>
        <v/>
      </c>
      <c r="K1236" s="39" t="str">
        <f>IF($B1236="","",-SUMIFS(Tabla7[Cantidad],Tabla7[Código del producto],$B1236,Tabla7[Tipo de movimiento],"SALIDA",Tabla7[Mes],K$5))</f>
        <v/>
      </c>
      <c r="L1236" s="39" t="str">
        <f>IF($B1236="","",-SUMIFS(Tabla7[Cantidad],Tabla7[Código del producto],$B1236,Tabla7[Tipo de movimiento],"SALIDA",Tabla7[Mes],L$5))</f>
        <v/>
      </c>
      <c r="M1236" s="39" t="str">
        <f>IF($B1236="","",-SUMIFS(Tabla7[Cantidad],Tabla7[Código del producto],$B1236,Tabla7[Tipo de movimiento],"SALIDA",Tabla7[Mes],M$5))</f>
        <v/>
      </c>
      <c r="N1236" s="39" t="str">
        <f>IF($B1236="","",-SUMIFS(Tabla7[Cantidad],Tabla7[Código del producto],$B1236,Tabla7[Tipo de movimiento],"SALIDA",Tabla7[Mes],N$5))</f>
        <v/>
      </c>
      <c r="O1236" s="39" t="str">
        <f>IF($B1236="","",-SUMIFS(Tabla7[Cantidad],Tabla7[Código del producto],$B1236,Tabla7[Tipo de movimiento],"SALIDA",Tabla7[Mes],O$5))</f>
        <v/>
      </c>
      <c r="P1236" s="39" t="str">
        <f>IF($B1236="","",-SUMIFS(Tabla7[Cantidad],Tabla7[Código del producto],$B1236,Tabla7[Tipo de movimiento],"SALIDA",Tabla7[Mes],P$5))</f>
        <v/>
      </c>
      <c r="Q1236" s="39" t="str">
        <f t="shared" si="57"/>
        <v/>
      </c>
      <c r="R1236" s="51" t="str">
        <f>IF($B1236="","",IFERROR(VLOOKUP($B1236,'ABC rotación'!$C:$G,5,0),"C"))</f>
        <v/>
      </c>
      <c r="S1236" s="41" t="str">
        <f t="shared" si="58"/>
        <v/>
      </c>
      <c r="T1236" s="40" t="str">
        <f t="shared" si="59"/>
        <v/>
      </c>
      <c r="U1236" s="23" t="str">
        <f>IF($B1236="","",VLOOKUP($T1236,Tablas!$X$14:$Y$17,2,1))</f>
        <v/>
      </c>
    </row>
    <row r="1237" spans="2:21" x14ac:dyDescent="0.2">
      <c r="B1237" s="1" t="str">
        <f>IF(Tablas!B1235="","",Tablas!B1235)</f>
        <v/>
      </c>
      <c r="C1237" s="1" t="str">
        <f>IF(Tablas!C1235="","",Tablas!C1235)</f>
        <v/>
      </c>
      <c r="D1237" s="1" t="str">
        <f>IF(Tablas!D1235="","",Tablas!D1235)</f>
        <v/>
      </c>
      <c r="E1237" s="1" t="str">
        <f>IF(Tablas!E1235="","",Tablas!E1235)</f>
        <v/>
      </c>
      <c r="F1237" s="1" t="str">
        <f>IF(Tablas!F1235="","",Tablas!F1235)</f>
        <v/>
      </c>
      <c r="G1237" s="1" t="str">
        <f>IF(Tablas!I1235="","",Tablas!I1235)</f>
        <v/>
      </c>
      <c r="H1237" s="1" t="s">
        <v>911</v>
      </c>
      <c r="I1237" s="39" t="str">
        <f>IF($B1237="","",-SUMIFS(Tabla7[Cantidad],Tabla7[Código del producto],$B1237,Tabla7[Tipo de movimiento],"SALIDA",Tabla7[Mes],I$5))</f>
        <v/>
      </c>
      <c r="J1237" s="39" t="str">
        <f>IF($B1237="","",-SUMIFS(Tabla7[Cantidad],Tabla7[Código del producto],$B1237,Tabla7[Tipo de movimiento],"SALIDA",Tabla7[Mes],J$5))</f>
        <v/>
      </c>
      <c r="K1237" s="39" t="str">
        <f>IF($B1237="","",-SUMIFS(Tabla7[Cantidad],Tabla7[Código del producto],$B1237,Tabla7[Tipo de movimiento],"SALIDA",Tabla7[Mes],K$5))</f>
        <v/>
      </c>
      <c r="L1237" s="39" t="str">
        <f>IF($B1237="","",-SUMIFS(Tabla7[Cantidad],Tabla7[Código del producto],$B1237,Tabla7[Tipo de movimiento],"SALIDA",Tabla7[Mes],L$5))</f>
        <v/>
      </c>
      <c r="M1237" s="39" t="str">
        <f>IF($B1237="","",-SUMIFS(Tabla7[Cantidad],Tabla7[Código del producto],$B1237,Tabla7[Tipo de movimiento],"SALIDA",Tabla7[Mes],M$5))</f>
        <v/>
      </c>
      <c r="N1237" s="39" t="str">
        <f>IF($B1237="","",-SUMIFS(Tabla7[Cantidad],Tabla7[Código del producto],$B1237,Tabla7[Tipo de movimiento],"SALIDA",Tabla7[Mes],N$5))</f>
        <v/>
      </c>
      <c r="O1237" s="39" t="str">
        <f>IF($B1237="","",-SUMIFS(Tabla7[Cantidad],Tabla7[Código del producto],$B1237,Tabla7[Tipo de movimiento],"SALIDA",Tabla7[Mes],O$5))</f>
        <v/>
      </c>
      <c r="P1237" s="39" t="str">
        <f>IF($B1237="","",-SUMIFS(Tabla7[Cantidad],Tabla7[Código del producto],$B1237,Tabla7[Tipo de movimiento],"SALIDA",Tabla7[Mes],P$5))</f>
        <v/>
      </c>
      <c r="Q1237" s="39" t="str">
        <f t="shared" si="57"/>
        <v/>
      </c>
      <c r="R1237" s="51" t="str">
        <f>IF($B1237="","",IFERROR(VLOOKUP($B1237,'ABC rotación'!$C:$G,5,0),"C"))</f>
        <v/>
      </c>
      <c r="S1237" s="41" t="str">
        <f t="shared" si="58"/>
        <v/>
      </c>
      <c r="T1237" s="40" t="str">
        <f t="shared" si="59"/>
        <v/>
      </c>
      <c r="U1237" s="23" t="str">
        <f>IF($B1237="","",VLOOKUP($T1237,Tablas!$X$14:$Y$17,2,1))</f>
        <v/>
      </c>
    </row>
    <row r="1238" spans="2:21" x14ac:dyDescent="0.2">
      <c r="B1238" s="1" t="str">
        <f>IF(Tablas!B1236="","",Tablas!B1236)</f>
        <v/>
      </c>
      <c r="C1238" s="1" t="str">
        <f>IF(Tablas!C1236="","",Tablas!C1236)</f>
        <v/>
      </c>
      <c r="D1238" s="1" t="str">
        <f>IF(Tablas!D1236="","",Tablas!D1236)</f>
        <v/>
      </c>
      <c r="E1238" s="1" t="str">
        <f>IF(Tablas!E1236="","",Tablas!E1236)</f>
        <v/>
      </c>
      <c r="F1238" s="1" t="str">
        <f>IF(Tablas!F1236="","",Tablas!F1236)</f>
        <v/>
      </c>
      <c r="G1238" s="1" t="str">
        <f>IF(Tablas!I1236="","",Tablas!I1236)</f>
        <v/>
      </c>
      <c r="H1238" s="1" t="s">
        <v>911</v>
      </c>
      <c r="I1238" s="39" t="str">
        <f>IF($B1238="","",-SUMIFS(Tabla7[Cantidad],Tabla7[Código del producto],$B1238,Tabla7[Tipo de movimiento],"SALIDA",Tabla7[Mes],I$5))</f>
        <v/>
      </c>
      <c r="J1238" s="39" t="str">
        <f>IF($B1238="","",-SUMIFS(Tabla7[Cantidad],Tabla7[Código del producto],$B1238,Tabla7[Tipo de movimiento],"SALIDA",Tabla7[Mes],J$5))</f>
        <v/>
      </c>
      <c r="K1238" s="39" t="str">
        <f>IF($B1238="","",-SUMIFS(Tabla7[Cantidad],Tabla7[Código del producto],$B1238,Tabla7[Tipo de movimiento],"SALIDA",Tabla7[Mes],K$5))</f>
        <v/>
      </c>
      <c r="L1238" s="39" t="str">
        <f>IF($B1238="","",-SUMIFS(Tabla7[Cantidad],Tabla7[Código del producto],$B1238,Tabla7[Tipo de movimiento],"SALIDA",Tabla7[Mes],L$5))</f>
        <v/>
      </c>
      <c r="M1238" s="39" t="str">
        <f>IF($B1238="","",-SUMIFS(Tabla7[Cantidad],Tabla7[Código del producto],$B1238,Tabla7[Tipo de movimiento],"SALIDA",Tabla7[Mes],M$5))</f>
        <v/>
      </c>
      <c r="N1238" s="39" t="str">
        <f>IF($B1238="","",-SUMIFS(Tabla7[Cantidad],Tabla7[Código del producto],$B1238,Tabla7[Tipo de movimiento],"SALIDA",Tabla7[Mes],N$5))</f>
        <v/>
      </c>
      <c r="O1238" s="39" t="str">
        <f>IF($B1238="","",-SUMIFS(Tabla7[Cantidad],Tabla7[Código del producto],$B1238,Tabla7[Tipo de movimiento],"SALIDA",Tabla7[Mes],O$5))</f>
        <v/>
      </c>
      <c r="P1238" s="39" t="str">
        <f>IF($B1238="","",-SUMIFS(Tabla7[Cantidad],Tabla7[Código del producto],$B1238,Tabla7[Tipo de movimiento],"SALIDA",Tabla7[Mes],P$5))</f>
        <v/>
      </c>
      <c r="Q1238" s="39" t="str">
        <f t="shared" si="57"/>
        <v/>
      </c>
      <c r="R1238" s="51" t="str">
        <f>IF($B1238="","",IFERROR(VLOOKUP($B1238,'ABC rotación'!$C:$G,5,0),"C"))</f>
        <v/>
      </c>
      <c r="S1238" s="41" t="str">
        <f t="shared" si="58"/>
        <v/>
      </c>
      <c r="T1238" s="40" t="str">
        <f t="shared" si="59"/>
        <v/>
      </c>
      <c r="U1238" s="23" t="str">
        <f>IF($B1238="","",VLOOKUP($T1238,Tablas!$X$14:$Y$17,2,1))</f>
        <v/>
      </c>
    </row>
    <row r="1239" spans="2:21" x14ac:dyDescent="0.2">
      <c r="B1239" s="1" t="str">
        <f>IF(Tablas!B1237="","",Tablas!B1237)</f>
        <v/>
      </c>
      <c r="C1239" s="1" t="str">
        <f>IF(Tablas!C1237="","",Tablas!C1237)</f>
        <v/>
      </c>
      <c r="D1239" s="1" t="str">
        <f>IF(Tablas!D1237="","",Tablas!D1237)</f>
        <v/>
      </c>
      <c r="E1239" s="1" t="str">
        <f>IF(Tablas!E1237="","",Tablas!E1237)</f>
        <v/>
      </c>
      <c r="F1239" s="1" t="str">
        <f>IF(Tablas!F1237="","",Tablas!F1237)</f>
        <v/>
      </c>
      <c r="G1239" s="1" t="str">
        <f>IF(Tablas!I1237="","",Tablas!I1237)</f>
        <v/>
      </c>
      <c r="H1239" s="1" t="s">
        <v>911</v>
      </c>
      <c r="I1239" s="39" t="str">
        <f>IF($B1239="","",-SUMIFS(Tabla7[Cantidad],Tabla7[Código del producto],$B1239,Tabla7[Tipo de movimiento],"SALIDA",Tabla7[Mes],I$5))</f>
        <v/>
      </c>
      <c r="J1239" s="39" t="str">
        <f>IF($B1239="","",-SUMIFS(Tabla7[Cantidad],Tabla7[Código del producto],$B1239,Tabla7[Tipo de movimiento],"SALIDA",Tabla7[Mes],J$5))</f>
        <v/>
      </c>
      <c r="K1239" s="39" t="str">
        <f>IF($B1239="","",-SUMIFS(Tabla7[Cantidad],Tabla7[Código del producto],$B1239,Tabla7[Tipo de movimiento],"SALIDA",Tabla7[Mes],K$5))</f>
        <v/>
      </c>
      <c r="L1239" s="39" t="str">
        <f>IF($B1239="","",-SUMIFS(Tabla7[Cantidad],Tabla7[Código del producto],$B1239,Tabla7[Tipo de movimiento],"SALIDA",Tabla7[Mes],L$5))</f>
        <v/>
      </c>
      <c r="M1239" s="39" t="str">
        <f>IF($B1239="","",-SUMIFS(Tabla7[Cantidad],Tabla7[Código del producto],$B1239,Tabla7[Tipo de movimiento],"SALIDA",Tabla7[Mes],M$5))</f>
        <v/>
      </c>
      <c r="N1239" s="39" t="str">
        <f>IF($B1239="","",-SUMIFS(Tabla7[Cantidad],Tabla7[Código del producto],$B1239,Tabla7[Tipo de movimiento],"SALIDA",Tabla7[Mes],N$5))</f>
        <v/>
      </c>
      <c r="O1239" s="39" t="str">
        <f>IF($B1239="","",-SUMIFS(Tabla7[Cantidad],Tabla7[Código del producto],$B1239,Tabla7[Tipo de movimiento],"SALIDA",Tabla7[Mes],O$5))</f>
        <v/>
      </c>
      <c r="P1239" s="39" t="str">
        <f>IF($B1239="","",-SUMIFS(Tabla7[Cantidad],Tabla7[Código del producto],$B1239,Tabla7[Tipo de movimiento],"SALIDA",Tabla7[Mes],P$5))</f>
        <v/>
      </c>
      <c r="Q1239" s="39" t="str">
        <f t="shared" si="57"/>
        <v/>
      </c>
      <c r="R1239" s="51" t="str">
        <f>IF($B1239="","",IFERROR(VLOOKUP($B1239,'ABC rotación'!$C:$G,5,0),"C"))</f>
        <v/>
      </c>
      <c r="S1239" s="41" t="str">
        <f t="shared" si="58"/>
        <v/>
      </c>
      <c r="T1239" s="40" t="str">
        <f t="shared" si="59"/>
        <v/>
      </c>
      <c r="U1239" s="23" t="str">
        <f>IF($B1239="","",VLOOKUP($T1239,Tablas!$X$14:$Y$17,2,1))</f>
        <v/>
      </c>
    </row>
    <row r="1240" spans="2:21" x14ac:dyDescent="0.2">
      <c r="B1240" s="1" t="str">
        <f>IF(Tablas!B1238="","",Tablas!B1238)</f>
        <v/>
      </c>
      <c r="C1240" s="1" t="str">
        <f>IF(Tablas!C1238="","",Tablas!C1238)</f>
        <v/>
      </c>
      <c r="D1240" s="1" t="str">
        <f>IF(Tablas!D1238="","",Tablas!D1238)</f>
        <v/>
      </c>
      <c r="E1240" s="1" t="str">
        <f>IF(Tablas!E1238="","",Tablas!E1238)</f>
        <v/>
      </c>
      <c r="F1240" s="1" t="str">
        <f>IF(Tablas!F1238="","",Tablas!F1238)</f>
        <v/>
      </c>
      <c r="G1240" s="1" t="str">
        <f>IF(Tablas!I1238="","",Tablas!I1238)</f>
        <v/>
      </c>
      <c r="H1240" s="1" t="s">
        <v>911</v>
      </c>
      <c r="I1240" s="39" t="str">
        <f>IF($B1240="","",-SUMIFS(Tabla7[Cantidad],Tabla7[Código del producto],$B1240,Tabla7[Tipo de movimiento],"SALIDA",Tabla7[Mes],I$5))</f>
        <v/>
      </c>
      <c r="J1240" s="39" t="str">
        <f>IF($B1240="","",-SUMIFS(Tabla7[Cantidad],Tabla7[Código del producto],$B1240,Tabla7[Tipo de movimiento],"SALIDA",Tabla7[Mes],J$5))</f>
        <v/>
      </c>
      <c r="K1240" s="39" t="str">
        <f>IF($B1240="","",-SUMIFS(Tabla7[Cantidad],Tabla7[Código del producto],$B1240,Tabla7[Tipo de movimiento],"SALIDA",Tabla7[Mes],K$5))</f>
        <v/>
      </c>
      <c r="L1240" s="39" t="str">
        <f>IF($B1240="","",-SUMIFS(Tabla7[Cantidad],Tabla7[Código del producto],$B1240,Tabla7[Tipo de movimiento],"SALIDA",Tabla7[Mes],L$5))</f>
        <v/>
      </c>
      <c r="M1240" s="39" t="str">
        <f>IF($B1240="","",-SUMIFS(Tabla7[Cantidad],Tabla7[Código del producto],$B1240,Tabla7[Tipo de movimiento],"SALIDA",Tabla7[Mes],M$5))</f>
        <v/>
      </c>
      <c r="N1240" s="39" t="str">
        <f>IF($B1240="","",-SUMIFS(Tabla7[Cantidad],Tabla7[Código del producto],$B1240,Tabla7[Tipo de movimiento],"SALIDA",Tabla7[Mes],N$5))</f>
        <v/>
      </c>
      <c r="O1240" s="39" t="str">
        <f>IF($B1240="","",-SUMIFS(Tabla7[Cantidad],Tabla7[Código del producto],$B1240,Tabla7[Tipo de movimiento],"SALIDA",Tabla7[Mes],O$5))</f>
        <v/>
      </c>
      <c r="P1240" s="39" t="str">
        <f>IF($B1240="","",-SUMIFS(Tabla7[Cantidad],Tabla7[Código del producto],$B1240,Tabla7[Tipo de movimiento],"SALIDA",Tabla7[Mes],P$5))</f>
        <v/>
      </c>
      <c r="Q1240" s="39" t="str">
        <f t="shared" si="57"/>
        <v/>
      </c>
      <c r="R1240" s="51" t="str">
        <f>IF($B1240="","",IFERROR(VLOOKUP($B1240,'ABC rotación'!$C:$G,5,0),"C"))</f>
        <v/>
      </c>
      <c r="S1240" s="41" t="str">
        <f t="shared" si="58"/>
        <v/>
      </c>
      <c r="T1240" s="40" t="str">
        <f t="shared" si="59"/>
        <v/>
      </c>
      <c r="U1240" s="23" t="str">
        <f>IF($B1240="","",VLOOKUP($T1240,Tablas!$X$14:$Y$17,2,1))</f>
        <v/>
      </c>
    </row>
    <row r="1241" spans="2:21" x14ac:dyDescent="0.2">
      <c r="B1241" s="1" t="str">
        <f>IF(Tablas!B1239="","",Tablas!B1239)</f>
        <v/>
      </c>
      <c r="C1241" s="1" t="str">
        <f>IF(Tablas!C1239="","",Tablas!C1239)</f>
        <v/>
      </c>
      <c r="D1241" s="1" t="str">
        <f>IF(Tablas!D1239="","",Tablas!D1239)</f>
        <v/>
      </c>
      <c r="E1241" s="1" t="str">
        <f>IF(Tablas!E1239="","",Tablas!E1239)</f>
        <v/>
      </c>
      <c r="F1241" s="1" t="str">
        <f>IF(Tablas!F1239="","",Tablas!F1239)</f>
        <v/>
      </c>
      <c r="G1241" s="1" t="str">
        <f>IF(Tablas!I1239="","",Tablas!I1239)</f>
        <v/>
      </c>
      <c r="H1241" s="1" t="s">
        <v>911</v>
      </c>
      <c r="I1241" s="39" t="str">
        <f>IF($B1241="","",-SUMIFS(Tabla7[Cantidad],Tabla7[Código del producto],$B1241,Tabla7[Tipo de movimiento],"SALIDA",Tabla7[Mes],I$5))</f>
        <v/>
      </c>
      <c r="J1241" s="39" t="str">
        <f>IF($B1241="","",-SUMIFS(Tabla7[Cantidad],Tabla7[Código del producto],$B1241,Tabla7[Tipo de movimiento],"SALIDA",Tabla7[Mes],J$5))</f>
        <v/>
      </c>
      <c r="K1241" s="39" t="str">
        <f>IF($B1241="","",-SUMIFS(Tabla7[Cantidad],Tabla7[Código del producto],$B1241,Tabla7[Tipo de movimiento],"SALIDA",Tabla7[Mes],K$5))</f>
        <v/>
      </c>
      <c r="L1241" s="39" t="str">
        <f>IF($B1241="","",-SUMIFS(Tabla7[Cantidad],Tabla7[Código del producto],$B1241,Tabla7[Tipo de movimiento],"SALIDA",Tabla7[Mes],L$5))</f>
        <v/>
      </c>
      <c r="M1241" s="39" t="str">
        <f>IF($B1241="","",-SUMIFS(Tabla7[Cantidad],Tabla7[Código del producto],$B1241,Tabla7[Tipo de movimiento],"SALIDA",Tabla7[Mes],M$5))</f>
        <v/>
      </c>
      <c r="N1241" s="39" t="str">
        <f>IF($B1241="","",-SUMIFS(Tabla7[Cantidad],Tabla7[Código del producto],$B1241,Tabla7[Tipo de movimiento],"SALIDA",Tabla7[Mes],N$5))</f>
        <v/>
      </c>
      <c r="O1241" s="39" t="str">
        <f>IF($B1241="","",-SUMIFS(Tabla7[Cantidad],Tabla7[Código del producto],$B1241,Tabla7[Tipo de movimiento],"SALIDA",Tabla7[Mes],O$5))</f>
        <v/>
      </c>
      <c r="P1241" s="39" t="str">
        <f>IF($B1241="","",-SUMIFS(Tabla7[Cantidad],Tabla7[Código del producto],$B1241,Tabla7[Tipo de movimiento],"SALIDA",Tabla7[Mes],P$5))</f>
        <v/>
      </c>
      <c r="Q1241" s="39" t="str">
        <f t="shared" si="57"/>
        <v/>
      </c>
      <c r="R1241" s="51" t="str">
        <f>IF($B1241="","",IFERROR(VLOOKUP($B1241,'ABC rotación'!$C:$G,5,0),"C"))</f>
        <v/>
      </c>
      <c r="S1241" s="41" t="str">
        <f t="shared" si="58"/>
        <v/>
      </c>
      <c r="T1241" s="40" t="str">
        <f t="shared" si="59"/>
        <v/>
      </c>
      <c r="U1241" s="23" t="str">
        <f>IF($B1241="","",VLOOKUP($T1241,Tablas!$X$14:$Y$17,2,1))</f>
        <v/>
      </c>
    </row>
    <row r="1242" spans="2:21" x14ac:dyDescent="0.2">
      <c r="B1242" s="1" t="str">
        <f>IF(Tablas!B1240="","",Tablas!B1240)</f>
        <v/>
      </c>
      <c r="C1242" s="1" t="str">
        <f>IF(Tablas!C1240="","",Tablas!C1240)</f>
        <v/>
      </c>
      <c r="D1242" s="1" t="str">
        <f>IF(Tablas!D1240="","",Tablas!D1240)</f>
        <v/>
      </c>
      <c r="E1242" s="1" t="str">
        <f>IF(Tablas!E1240="","",Tablas!E1240)</f>
        <v/>
      </c>
      <c r="F1242" s="1" t="str">
        <f>IF(Tablas!F1240="","",Tablas!F1240)</f>
        <v/>
      </c>
      <c r="G1242" s="1" t="str">
        <f>IF(Tablas!I1240="","",Tablas!I1240)</f>
        <v/>
      </c>
      <c r="H1242" s="1" t="s">
        <v>911</v>
      </c>
      <c r="I1242" s="39" t="str">
        <f>IF($B1242="","",-SUMIFS(Tabla7[Cantidad],Tabla7[Código del producto],$B1242,Tabla7[Tipo de movimiento],"SALIDA",Tabla7[Mes],I$5))</f>
        <v/>
      </c>
      <c r="J1242" s="39" t="str">
        <f>IF($B1242="","",-SUMIFS(Tabla7[Cantidad],Tabla7[Código del producto],$B1242,Tabla7[Tipo de movimiento],"SALIDA",Tabla7[Mes],J$5))</f>
        <v/>
      </c>
      <c r="K1242" s="39" t="str">
        <f>IF($B1242="","",-SUMIFS(Tabla7[Cantidad],Tabla7[Código del producto],$B1242,Tabla7[Tipo de movimiento],"SALIDA",Tabla7[Mes],K$5))</f>
        <v/>
      </c>
      <c r="L1242" s="39" t="str">
        <f>IF($B1242="","",-SUMIFS(Tabla7[Cantidad],Tabla7[Código del producto],$B1242,Tabla7[Tipo de movimiento],"SALIDA",Tabla7[Mes],L$5))</f>
        <v/>
      </c>
      <c r="M1242" s="39" t="str">
        <f>IF($B1242="","",-SUMIFS(Tabla7[Cantidad],Tabla7[Código del producto],$B1242,Tabla7[Tipo de movimiento],"SALIDA",Tabla7[Mes],M$5))</f>
        <v/>
      </c>
      <c r="N1242" s="39" t="str">
        <f>IF($B1242="","",-SUMIFS(Tabla7[Cantidad],Tabla7[Código del producto],$B1242,Tabla7[Tipo de movimiento],"SALIDA",Tabla7[Mes],N$5))</f>
        <v/>
      </c>
      <c r="O1242" s="39" t="str">
        <f>IF($B1242="","",-SUMIFS(Tabla7[Cantidad],Tabla7[Código del producto],$B1242,Tabla7[Tipo de movimiento],"SALIDA",Tabla7[Mes],O$5))</f>
        <v/>
      </c>
      <c r="P1242" s="39" t="str">
        <f>IF($B1242="","",-SUMIFS(Tabla7[Cantidad],Tabla7[Código del producto],$B1242,Tabla7[Tipo de movimiento],"SALIDA",Tabla7[Mes],P$5))</f>
        <v/>
      </c>
      <c r="Q1242" s="39" t="str">
        <f t="shared" si="57"/>
        <v/>
      </c>
      <c r="R1242" s="51" t="str">
        <f>IF($B1242="","",IFERROR(VLOOKUP($B1242,'ABC rotación'!$C:$G,5,0),"C"))</f>
        <v/>
      </c>
      <c r="S1242" s="41" t="str">
        <f t="shared" si="58"/>
        <v/>
      </c>
      <c r="T1242" s="40" t="str">
        <f t="shared" si="59"/>
        <v/>
      </c>
      <c r="U1242" s="23" t="str">
        <f>IF($B1242="","",VLOOKUP($T1242,Tablas!$X$14:$Y$17,2,1))</f>
        <v/>
      </c>
    </row>
    <row r="1243" spans="2:21" x14ac:dyDescent="0.2">
      <c r="B1243" s="1" t="str">
        <f>IF(Tablas!B1241="","",Tablas!B1241)</f>
        <v/>
      </c>
      <c r="C1243" s="1" t="str">
        <f>IF(Tablas!C1241="","",Tablas!C1241)</f>
        <v/>
      </c>
      <c r="D1243" s="1" t="str">
        <f>IF(Tablas!D1241="","",Tablas!D1241)</f>
        <v/>
      </c>
      <c r="E1243" s="1" t="str">
        <f>IF(Tablas!E1241="","",Tablas!E1241)</f>
        <v/>
      </c>
      <c r="F1243" s="1" t="str">
        <f>IF(Tablas!F1241="","",Tablas!F1241)</f>
        <v/>
      </c>
      <c r="G1243" s="1" t="str">
        <f>IF(Tablas!I1241="","",Tablas!I1241)</f>
        <v/>
      </c>
      <c r="H1243" s="1" t="s">
        <v>911</v>
      </c>
      <c r="I1243" s="39" t="str">
        <f>IF($B1243="","",-SUMIFS(Tabla7[Cantidad],Tabla7[Código del producto],$B1243,Tabla7[Tipo de movimiento],"SALIDA",Tabla7[Mes],I$5))</f>
        <v/>
      </c>
      <c r="J1243" s="39" t="str">
        <f>IF($B1243="","",-SUMIFS(Tabla7[Cantidad],Tabla7[Código del producto],$B1243,Tabla7[Tipo de movimiento],"SALIDA",Tabla7[Mes],J$5))</f>
        <v/>
      </c>
      <c r="K1243" s="39" t="str">
        <f>IF($B1243="","",-SUMIFS(Tabla7[Cantidad],Tabla7[Código del producto],$B1243,Tabla7[Tipo de movimiento],"SALIDA",Tabla7[Mes],K$5))</f>
        <v/>
      </c>
      <c r="L1243" s="39" t="str">
        <f>IF($B1243="","",-SUMIFS(Tabla7[Cantidad],Tabla7[Código del producto],$B1243,Tabla7[Tipo de movimiento],"SALIDA",Tabla7[Mes],L$5))</f>
        <v/>
      </c>
      <c r="M1243" s="39" t="str">
        <f>IF($B1243="","",-SUMIFS(Tabla7[Cantidad],Tabla7[Código del producto],$B1243,Tabla7[Tipo de movimiento],"SALIDA",Tabla7[Mes],M$5))</f>
        <v/>
      </c>
      <c r="N1243" s="39" t="str">
        <f>IF($B1243="","",-SUMIFS(Tabla7[Cantidad],Tabla7[Código del producto],$B1243,Tabla7[Tipo de movimiento],"SALIDA",Tabla7[Mes],N$5))</f>
        <v/>
      </c>
      <c r="O1243" s="39" t="str">
        <f>IF($B1243="","",-SUMIFS(Tabla7[Cantidad],Tabla7[Código del producto],$B1243,Tabla7[Tipo de movimiento],"SALIDA",Tabla7[Mes],O$5))</f>
        <v/>
      </c>
      <c r="P1243" s="39" t="str">
        <f>IF($B1243="","",-SUMIFS(Tabla7[Cantidad],Tabla7[Código del producto],$B1243,Tabla7[Tipo de movimiento],"SALIDA",Tabla7[Mes],P$5))</f>
        <v/>
      </c>
      <c r="Q1243" s="39" t="str">
        <f t="shared" si="57"/>
        <v/>
      </c>
      <c r="R1243" s="51" t="str">
        <f>IF($B1243="","",IFERROR(VLOOKUP($B1243,'ABC rotación'!$C:$G,5,0),"C"))</f>
        <v/>
      </c>
      <c r="S1243" s="41" t="str">
        <f t="shared" si="58"/>
        <v/>
      </c>
      <c r="T1243" s="40" t="str">
        <f t="shared" si="59"/>
        <v/>
      </c>
      <c r="U1243" s="23" t="str">
        <f>IF($B1243="","",VLOOKUP($T1243,Tablas!$X$14:$Y$17,2,1))</f>
        <v/>
      </c>
    </row>
    <row r="1244" spans="2:21" x14ac:dyDescent="0.2">
      <c r="B1244" s="1" t="str">
        <f>IF(Tablas!B1242="","",Tablas!B1242)</f>
        <v/>
      </c>
      <c r="C1244" s="1" t="str">
        <f>IF(Tablas!C1242="","",Tablas!C1242)</f>
        <v/>
      </c>
      <c r="D1244" s="1" t="str">
        <f>IF(Tablas!D1242="","",Tablas!D1242)</f>
        <v/>
      </c>
      <c r="E1244" s="1" t="str">
        <f>IF(Tablas!E1242="","",Tablas!E1242)</f>
        <v/>
      </c>
      <c r="F1244" s="1" t="str">
        <f>IF(Tablas!F1242="","",Tablas!F1242)</f>
        <v/>
      </c>
      <c r="G1244" s="1" t="str">
        <f>IF(Tablas!I1242="","",Tablas!I1242)</f>
        <v/>
      </c>
      <c r="H1244" s="1" t="s">
        <v>911</v>
      </c>
      <c r="I1244" s="39" t="str">
        <f>IF($B1244="","",-SUMIFS(Tabla7[Cantidad],Tabla7[Código del producto],$B1244,Tabla7[Tipo de movimiento],"SALIDA",Tabla7[Mes],I$5))</f>
        <v/>
      </c>
      <c r="J1244" s="39" t="str">
        <f>IF($B1244="","",-SUMIFS(Tabla7[Cantidad],Tabla7[Código del producto],$B1244,Tabla7[Tipo de movimiento],"SALIDA",Tabla7[Mes],J$5))</f>
        <v/>
      </c>
      <c r="K1244" s="39" t="str">
        <f>IF($B1244="","",-SUMIFS(Tabla7[Cantidad],Tabla7[Código del producto],$B1244,Tabla7[Tipo de movimiento],"SALIDA",Tabla7[Mes],K$5))</f>
        <v/>
      </c>
      <c r="L1244" s="39" t="str">
        <f>IF($B1244="","",-SUMIFS(Tabla7[Cantidad],Tabla7[Código del producto],$B1244,Tabla7[Tipo de movimiento],"SALIDA",Tabla7[Mes],L$5))</f>
        <v/>
      </c>
      <c r="M1244" s="39" t="str">
        <f>IF($B1244="","",-SUMIFS(Tabla7[Cantidad],Tabla7[Código del producto],$B1244,Tabla7[Tipo de movimiento],"SALIDA",Tabla7[Mes],M$5))</f>
        <v/>
      </c>
      <c r="N1244" s="39" t="str">
        <f>IF($B1244="","",-SUMIFS(Tabla7[Cantidad],Tabla7[Código del producto],$B1244,Tabla7[Tipo de movimiento],"SALIDA",Tabla7[Mes],N$5))</f>
        <v/>
      </c>
      <c r="O1244" s="39" t="str">
        <f>IF($B1244="","",-SUMIFS(Tabla7[Cantidad],Tabla7[Código del producto],$B1244,Tabla7[Tipo de movimiento],"SALIDA",Tabla7[Mes],O$5))</f>
        <v/>
      </c>
      <c r="P1244" s="39" t="str">
        <f>IF($B1244="","",-SUMIFS(Tabla7[Cantidad],Tabla7[Código del producto],$B1244,Tabla7[Tipo de movimiento],"SALIDA",Tabla7[Mes],P$5))</f>
        <v/>
      </c>
      <c r="Q1244" s="39" t="str">
        <f t="shared" si="57"/>
        <v/>
      </c>
      <c r="R1244" s="51" t="str">
        <f>IF($B1244="","",IFERROR(VLOOKUP($B1244,'ABC rotación'!$C:$G,5,0),"C"))</f>
        <v/>
      </c>
      <c r="S1244" s="41" t="str">
        <f t="shared" si="58"/>
        <v/>
      </c>
      <c r="T1244" s="40" t="str">
        <f t="shared" si="59"/>
        <v/>
      </c>
      <c r="U1244" s="23" t="str">
        <f>IF($B1244="","",VLOOKUP($T1244,Tablas!$X$14:$Y$17,2,1))</f>
        <v/>
      </c>
    </row>
    <row r="1245" spans="2:21" x14ac:dyDescent="0.2">
      <c r="B1245" s="1" t="str">
        <f>IF(Tablas!B1243="","",Tablas!B1243)</f>
        <v/>
      </c>
      <c r="C1245" s="1" t="str">
        <f>IF(Tablas!C1243="","",Tablas!C1243)</f>
        <v/>
      </c>
      <c r="D1245" s="1" t="str">
        <f>IF(Tablas!D1243="","",Tablas!D1243)</f>
        <v/>
      </c>
      <c r="E1245" s="1" t="str">
        <f>IF(Tablas!E1243="","",Tablas!E1243)</f>
        <v/>
      </c>
      <c r="F1245" s="1" t="str">
        <f>IF(Tablas!F1243="","",Tablas!F1243)</f>
        <v/>
      </c>
      <c r="G1245" s="1" t="str">
        <f>IF(Tablas!I1243="","",Tablas!I1243)</f>
        <v/>
      </c>
      <c r="H1245" s="1" t="s">
        <v>911</v>
      </c>
      <c r="I1245" s="39" t="str">
        <f>IF($B1245="","",-SUMIFS(Tabla7[Cantidad],Tabla7[Código del producto],$B1245,Tabla7[Tipo de movimiento],"SALIDA",Tabla7[Mes],I$5))</f>
        <v/>
      </c>
      <c r="J1245" s="39" t="str">
        <f>IF($B1245="","",-SUMIFS(Tabla7[Cantidad],Tabla7[Código del producto],$B1245,Tabla7[Tipo de movimiento],"SALIDA",Tabla7[Mes],J$5))</f>
        <v/>
      </c>
      <c r="K1245" s="39" t="str">
        <f>IF($B1245="","",-SUMIFS(Tabla7[Cantidad],Tabla7[Código del producto],$B1245,Tabla7[Tipo de movimiento],"SALIDA",Tabla7[Mes],K$5))</f>
        <v/>
      </c>
      <c r="L1245" s="39" t="str">
        <f>IF($B1245="","",-SUMIFS(Tabla7[Cantidad],Tabla7[Código del producto],$B1245,Tabla7[Tipo de movimiento],"SALIDA",Tabla7[Mes],L$5))</f>
        <v/>
      </c>
      <c r="M1245" s="39" t="str">
        <f>IF($B1245="","",-SUMIFS(Tabla7[Cantidad],Tabla7[Código del producto],$B1245,Tabla7[Tipo de movimiento],"SALIDA",Tabla7[Mes],M$5))</f>
        <v/>
      </c>
      <c r="N1245" s="39" t="str">
        <f>IF($B1245="","",-SUMIFS(Tabla7[Cantidad],Tabla7[Código del producto],$B1245,Tabla7[Tipo de movimiento],"SALIDA",Tabla7[Mes],N$5))</f>
        <v/>
      </c>
      <c r="O1245" s="39" t="str">
        <f>IF($B1245="","",-SUMIFS(Tabla7[Cantidad],Tabla7[Código del producto],$B1245,Tabla7[Tipo de movimiento],"SALIDA",Tabla7[Mes],O$5))</f>
        <v/>
      </c>
      <c r="P1245" s="39" t="str">
        <f>IF($B1245="","",-SUMIFS(Tabla7[Cantidad],Tabla7[Código del producto],$B1245,Tabla7[Tipo de movimiento],"SALIDA",Tabla7[Mes],P$5))</f>
        <v/>
      </c>
      <c r="Q1245" s="39" t="str">
        <f t="shared" si="57"/>
        <v/>
      </c>
      <c r="R1245" s="51" t="str">
        <f>IF($B1245="","",IFERROR(VLOOKUP($B1245,'ABC rotación'!$C:$G,5,0),"C"))</f>
        <v/>
      </c>
      <c r="S1245" s="41" t="str">
        <f t="shared" si="58"/>
        <v/>
      </c>
      <c r="T1245" s="40" t="str">
        <f t="shared" si="59"/>
        <v/>
      </c>
      <c r="U1245" s="23" t="str">
        <f>IF($B1245="","",VLOOKUP($T1245,Tablas!$X$14:$Y$17,2,1))</f>
        <v/>
      </c>
    </row>
    <row r="1246" spans="2:21" x14ac:dyDescent="0.2">
      <c r="B1246" s="1" t="str">
        <f>IF(Tablas!B1244="","",Tablas!B1244)</f>
        <v/>
      </c>
      <c r="C1246" s="1" t="str">
        <f>IF(Tablas!C1244="","",Tablas!C1244)</f>
        <v/>
      </c>
      <c r="D1246" s="1" t="str">
        <f>IF(Tablas!D1244="","",Tablas!D1244)</f>
        <v/>
      </c>
      <c r="E1246" s="1" t="str">
        <f>IF(Tablas!E1244="","",Tablas!E1244)</f>
        <v/>
      </c>
      <c r="F1246" s="1" t="str">
        <f>IF(Tablas!F1244="","",Tablas!F1244)</f>
        <v/>
      </c>
      <c r="G1246" s="1" t="str">
        <f>IF(Tablas!I1244="","",Tablas!I1244)</f>
        <v/>
      </c>
      <c r="H1246" s="1" t="s">
        <v>911</v>
      </c>
      <c r="I1246" s="39" t="str">
        <f>IF($B1246="","",-SUMIFS(Tabla7[Cantidad],Tabla7[Código del producto],$B1246,Tabla7[Tipo de movimiento],"SALIDA",Tabla7[Mes],I$5))</f>
        <v/>
      </c>
      <c r="J1246" s="39" t="str">
        <f>IF($B1246="","",-SUMIFS(Tabla7[Cantidad],Tabla7[Código del producto],$B1246,Tabla7[Tipo de movimiento],"SALIDA",Tabla7[Mes],J$5))</f>
        <v/>
      </c>
      <c r="K1246" s="39" t="str">
        <f>IF($B1246="","",-SUMIFS(Tabla7[Cantidad],Tabla7[Código del producto],$B1246,Tabla7[Tipo de movimiento],"SALIDA",Tabla7[Mes],K$5))</f>
        <v/>
      </c>
      <c r="L1246" s="39" t="str">
        <f>IF($B1246="","",-SUMIFS(Tabla7[Cantidad],Tabla7[Código del producto],$B1246,Tabla7[Tipo de movimiento],"SALIDA",Tabla7[Mes],L$5))</f>
        <v/>
      </c>
      <c r="M1246" s="39" t="str">
        <f>IF($B1246="","",-SUMIFS(Tabla7[Cantidad],Tabla7[Código del producto],$B1246,Tabla7[Tipo de movimiento],"SALIDA",Tabla7[Mes],M$5))</f>
        <v/>
      </c>
      <c r="N1246" s="39" t="str">
        <f>IF($B1246="","",-SUMIFS(Tabla7[Cantidad],Tabla7[Código del producto],$B1246,Tabla7[Tipo de movimiento],"SALIDA",Tabla7[Mes],N$5))</f>
        <v/>
      </c>
      <c r="O1246" s="39" t="str">
        <f>IF($B1246="","",-SUMIFS(Tabla7[Cantidad],Tabla7[Código del producto],$B1246,Tabla7[Tipo de movimiento],"SALIDA",Tabla7[Mes],O$5))</f>
        <v/>
      </c>
      <c r="P1246" s="39" t="str">
        <f>IF($B1246="","",-SUMIFS(Tabla7[Cantidad],Tabla7[Código del producto],$B1246,Tabla7[Tipo de movimiento],"SALIDA",Tabla7[Mes],P$5))</f>
        <v/>
      </c>
      <c r="Q1246" s="39" t="str">
        <f t="shared" si="57"/>
        <v/>
      </c>
      <c r="R1246" s="51" t="str">
        <f>IF($B1246="","",IFERROR(VLOOKUP($B1246,'ABC rotación'!$C:$G,5,0),"C"))</f>
        <v/>
      </c>
      <c r="S1246" s="41" t="str">
        <f t="shared" si="58"/>
        <v/>
      </c>
      <c r="T1246" s="40" t="str">
        <f t="shared" si="59"/>
        <v/>
      </c>
      <c r="U1246" s="23" t="str">
        <f>IF($B1246="","",VLOOKUP($T1246,Tablas!$X$14:$Y$17,2,1))</f>
        <v/>
      </c>
    </row>
    <row r="1247" spans="2:21" x14ac:dyDescent="0.2">
      <c r="B1247" s="1" t="str">
        <f>IF(Tablas!B1245="","",Tablas!B1245)</f>
        <v/>
      </c>
      <c r="C1247" s="1" t="str">
        <f>IF(Tablas!C1245="","",Tablas!C1245)</f>
        <v/>
      </c>
      <c r="D1247" s="1" t="str">
        <f>IF(Tablas!D1245="","",Tablas!D1245)</f>
        <v/>
      </c>
      <c r="E1247" s="1" t="str">
        <f>IF(Tablas!E1245="","",Tablas!E1245)</f>
        <v/>
      </c>
      <c r="F1247" s="1" t="str">
        <f>IF(Tablas!F1245="","",Tablas!F1245)</f>
        <v/>
      </c>
      <c r="G1247" s="1" t="str">
        <f>IF(Tablas!I1245="","",Tablas!I1245)</f>
        <v/>
      </c>
      <c r="H1247" s="1" t="s">
        <v>911</v>
      </c>
      <c r="I1247" s="39" t="str">
        <f>IF($B1247="","",-SUMIFS(Tabla7[Cantidad],Tabla7[Código del producto],$B1247,Tabla7[Tipo de movimiento],"SALIDA",Tabla7[Mes],I$5))</f>
        <v/>
      </c>
      <c r="J1247" s="39" t="str">
        <f>IF($B1247="","",-SUMIFS(Tabla7[Cantidad],Tabla7[Código del producto],$B1247,Tabla7[Tipo de movimiento],"SALIDA",Tabla7[Mes],J$5))</f>
        <v/>
      </c>
      <c r="K1247" s="39" t="str">
        <f>IF($B1247="","",-SUMIFS(Tabla7[Cantidad],Tabla7[Código del producto],$B1247,Tabla7[Tipo de movimiento],"SALIDA",Tabla7[Mes],K$5))</f>
        <v/>
      </c>
      <c r="L1247" s="39" t="str">
        <f>IF($B1247="","",-SUMIFS(Tabla7[Cantidad],Tabla7[Código del producto],$B1247,Tabla7[Tipo de movimiento],"SALIDA",Tabla7[Mes],L$5))</f>
        <v/>
      </c>
      <c r="M1247" s="39" t="str">
        <f>IF($B1247="","",-SUMIFS(Tabla7[Cantidad],Tabla7[Código del producto],$B1247,Tabla7[Tipo de movimiento],"SALIDA",Tabla7[Mes],M$5))</f>
        <v/>
      </c>
      <c r="N1247" s="39" t="str">
        <f>IF($B1247="","",-SUMIFS(Tabla7[Cantidad],Tabla7[Código del producto],$B1247,Tabla7[Tipo de movimiento],"SALIDA",Tabla7[Mes],N$5))</f>
        <v/>
      </c>
      <c r="O1247" s="39" t="str">
        <f>IF($B1247="","",-SUMIFS(Tabla7[Cantidad],Tabla7[Código del producto],$B1247,Tabla7[Tipo de movimiento],"SALIDA",Tabla7[Mes],O$5))</f>
        <v/>
      </c>
      <c r="P1247" s="39" t="str">
        <f>IF($B1247="","",-SUMIFS(Tabla7[Cantidad],Tabla7[Código del producto],$B1247,Tabla7[Tipo de movimiento],"SALIDA",Tabla7[Mes],P$5))</f>
        <v/>
      </c>
      <c r="Q1247" s="39" t="str">
        <f t="shared" si="57"/>
        <v/>
      </c>
      <c r="R1247" s="51" t="str">
        <f>IF($B1247="","",IFERROR(VLOOKUP($B1247,'ABC rotación'!$C:$G,5,0),"C"))</f>
        <v/>
      </c>
      <c r="S1247" s="41" t="str">
        <f t="shared" si="58"/>
        <v/>
      </c>
      <c r="T1247" s="40" t="str">
        <f t="shared" si="59"/>
        <v/>
      </c>
      <c r="U1247" s="23" t="str">
        <f>IF($B1247="","",VLOOKUP($T1247,Tablas!$X$14:$Y$17,2,1))</f>
        <v/>
      </c>
    </row>
    <row r="1248" spans="2:21" x14ac:dyDescent="0.2">
      <c r="B1248" s="1" t="str">
        <f>IF(Tablas!B1246="","",Tablas!B1246)</f>
        <v/>
      </c>
      <c r="C1248" s="1" t="str">
        <f>IF(Tablas!C1246="","",Tablas!C1246)</f>
        <v/>
      </c>
      <c r="D1248" s="1" t="str">
        <f>IF(Tablas!D1246="","",Tablas!D1246)</f>
        <v/>
      </c>
      <c r="E1248" s="1" t="str">
        <f>IF(Tablas!E1246="","",Tablas!E1246)</f>
        <v/>
      </c>
      <c r="F1248" s="1" t="str">
        <f>IF(Tablas!F1246="","",Tablas!F1246)</f>
        <v/>
      </c>
      <c r="G1248" s="1" t="str">
        <f>IF(Tablas!I1246="","",Tablas!I1246)</f>
        <v/>
      </c>
      <c r="H1248" s="1" t="s">
        <v>911</v>
      </c>
      <c r="I1248" s="39" t="str">
        <f>IF($B1248="","",-SUMIFS(Tabla7[Cantidad],Tabla7[Código del producto],$B1248,Tabla7[Tipo de movimiento],"SALIDA",Tabla7[Mes],I$5))</f>
        <v/>
      </c>
      <c r="J1248" s="39" t="str">
        <f>IF($B1248="","",-SUMIFS(Tabla7[Cantidad],Tabla7[Código del producto],$B1248,Tabla7[Tipo de movimiento],"SALIDA",Tabla7[Mes],J$5))</f>
        <v/>
      </c>
      <c r="K1248" s="39" t="str">
        <f>IF($B1248="","",-SUMIFS(Tabla7[Cantidad],Tabla7[Código del producto],$B1248,Tabla7[Tipo de movimiento],"SALIDA",Tabla7[Mes],K$5))</f>
        <v/>
      </c>
      <c r="L1248" s="39" t="str">
        <f>IF($B1248="","",-SUMIFS(Tabla7[Cantidad],Tabla7[Código del producto],$B1248,Tabla7[Tipo de movimiento],"SALIDA",Tabla7[Mes],L$5))</f>
        <v/>
      </c>
      <c r="M1248" s="39" t="str">
        <f>IF($B1248="","",-SUMIFS(Tabla7[Cantidad],Tabla7[Código del producto],$B1248,Tabla7[Tipo de movimiento],"SALIDA",Tabla7[Mes],M$5))</f>
        <v/>
      </c>
      <c r="N1248" s="39" t="str">
        <f>IF($B1248="","",-SUMIFS(Tabla7[Cantidad],Tabla7[Código del producto],$B1248,Tabla7[Tipo de movimiento],"SALIDA",Tabla7[Mes],N$5))</f>
        <v/>
      </c>
      <c r="O1248" s="39" t="str">
        <f>IF($B1248="","",-SUMIFS(Tabla7[Cantidad],Tabla7[Código del producto],$B1248,Tabla7[Tipo de movimiento],"SALIDA",Tabla7[Mes],O$5))</f>
        <v/>
      </c>
      <c r="P1248" s="39" t="str">
        <f>IF($B1248="","",-SUMIFS(Tabla7[Cantidad],Tabla7[Código del producto],$B1248,Tabla7[Tipo de movimiento],"SALIDA",Tabla7[Mes],P$5))</f>
        <v/>
      </c>
      <c r="Q1248" s="39" t="str">
        <f t="shared" si="57"/>
        <v/>
      </c>
      <c r="R1248" s="51" t="str">
        <f>IF($B1248="","",IFERROR(VLOOKUP($B1248,'ABC rotación'!$C:$G,5,0),"C"))</f>
        <v/>
      </c>
      <c r="S1248" s="41" t="str">
        <f t="shared" si="58"/>
        <v/>
      </c>
      <c r="T1248" s="40" t="str">
        <f t="shared" si="59"/>
        <v/>
      </c>
      <c r="U1248" s="23" t="str">
        <f>IF($B1248="","",VLOOKUP($T1248,Tablas!$X$14:$Y$17,2,1))</f>
        <v/>
      </c>
    </row>
    <row r="1249" spans="2:21" x14ac:dyDescent="0.2">
      <c r="B1249" s="1" t="str">
        <f>IF(Tablas!B1247="","",Tablas!B1247)</f>
        <v/>
      </c>
      <c r="C1249" s="1" t="str">
        <f>IF(Tablas!C1247="","",Tablas!C1247)</f>
        <v/>
      </c>
      <c r="D1249" s="1" t="str">
        <f>IF(Tablas!D1247="","",Tablas!D1247)</f>
        <v/>
      </c>
      <c r="E1249" s="1" t="str">
        <f>IF(Tablas!E1247="","",Tablas!E1247)</f>
        <v/>
      </c>
      <c r="F1249" s="1" t="str">
        <f>IF(Tablas!F1247="","",Tablas!F1247)</f>
        <v/>
      </c>
      <c r="G1249" s="1" t="str">
        <f>IF(Tablas!I1247="","",Tablas!I1247)</f>
        <v/>
      </c>
      <c r="H1249" s="1" t="s">
        <v>911</v>
      </c>
      <c r="I1249" s="39" t="str">
        <f>IF($B1249="","",-SUMIFS(Tabla7[Cantidad],Tabla7[Código del producto],$B1249,Tabla7[Tipo de movimiento],"SALIDA",Tabla7[Mes],I$5))</f>
        <v/>
      </c>
      <c r="J1249" s="39" t="str">
        <f>IF($B1249="","",-SUMIFS(Tabla7[Cantidad],Tabla7[Código del producto],$B1249,Tabla7[Tipo de movimiento],"SALIDA",Tabla7[Mes],J$5))</f>
        <v/>
      </c>
      <c r="K1249" s="39" t="str">
        <f>IF($B1249="","",-SUMIFS(Tabla7[Cantidad],Tabla7[Código del producto],$B1249,Tabla7[Tipo de movimiento],"SALIDA",Tabla7[Mes],K$5))</f>
        <v/>
      </c>
      <c r="L1249" s="39" t="str">
        <f>IF($B1249="","",-SUMIFS(Tabla7[Cantidad],Tabla7[Código del producto],$B1249,Tabla7[Tipo de movimiento],"SALIDA",Tabla7[Mes],L$5))</f>
        <v/>
      </c>
      <c r="M1249" s="39" t="str">
        <f>IF($B1249="","",-SUMIFS(Tabla7[Cantidad],Tabla7[Código del producto],$B1249,Tabla7[Tipo de movimiento],"SALIDA",Tabla7[Mes],M$5))</f>
        <v/>
      </c>
      <c r="N1249" s="39" t="str">
        <f>IF($B1249="","",-SUMIFS(Tabla7[Cantidad],Tabla7[Código del producto],$B1249,Tabla7[Tipo de movimiento],"SALIDA",Tabla7[Mes],N$5))</f>
        <v/>
      </c>
      <c r="O1249" s="39" t="str">
        <f>IF($B1249="","",-SUMIFS(Tabla7[Cantidad],Tabla7[Código del producto],$B1249,Tabla7[Tipo de movimiento],"SALIDA",Tabla7[Mes],O$5))</f>
        <v/>
      </c>
      <c r="P1249" s="39" t="str">
        <f>IF($B1249="","",-SUMIFS(Tabla7[Cantidad],Tabla7[Código del producto],$B1249,Tabla7[Tipo de movimiento],"SALIDA",Tabla7[Mes],P$5))</f>
        <v/>
      </c>
      <c r="Q1249" s="39" t="str">
        <f t="shared" si="57"/>
        <v/>
      </c>
      <c r="R1249" s="51" t="str">
        <f>IF($B1249="","",IFERROR(VLOOKUP($B1249,'ABC rotación'!$C:$G,5,0),"C"))</f>
        <v/>
      </c>
      <c r="S1249" s="41" t="str">
        <f t="shared" si="58"/>
        <v/>
      </c>
      <c r="T1249" s="40" t="str">
        <f t="shared" si="59"/>
        <v/>
      </c>
      <c r="U1249" s="23" t="str">
        <f>IF($B1249="","",VLOOKUP($T1249,Tablas!$X$14:$Y$17,2,1))</f>
        <v/>
      </c>
    </row>
    <row r="1250" spans="2:21" x14ac:dyDescent="0.2">
      <c r="B1250" s="1" t="str">
        <f>IF(Tablas!B1248="","",Tablas!B1248)</f>
        <v/>
      </c>
      <c r="C1250" s="1" t="str">
        <f>IF(Tablas!C1248="","",Tablas!C1248)</f>
        <v/>
      </c>
      <c r="D1250" s="1" t="str">
        <f>IF(Tablas!D1248="","",Tablas!D1248)</f>
        <v/>
      </c>
      <c r="E1250" s="1" t="str">
        <f>IF(Tablas!E1248="","",Tablas!E1248)</f>
        <v/>
      </c>
      <c r="F1250" s="1" t="str">
        <f>IF(Tablas!F1248="","",Tablas!F1248)</f>
        <v/>
      </c>
      <c r="G1250" s="1" t="str">
        <f>IF(Tablas!I1248="","",Tablas!I1248)</f>
        <v/>
      </c>
      <c r="H1250" s="1" t="s">
        <v>911</v>
      </c>
      <c r="I1250" s="39" t="str">
        <f>IF($B1250="","",-SUMIFS(Tabla7[Cantidad],Tabla7[Código del producto],$B1250,Tabla7[Tipo de movimiento],"SALIDA",Tabla7[Mes],I$5))</f>
        <v/>
      </c>
      <c r="J1250" s="39" t="str">
        <f>IF($B1250="","",-SUMIFS(Tabla7[Cantidad],Tabla7[Código del producto],$B1250,Tabla7[Tipo de movimiento],"SALIDA",Tabla7[Mes],J$5))</f>
        <v/>
      </c>
      <c r="K1250" s="39" t="str">
        <f>IF($B1250="","",-SUMIFS(Tabla7[Cantidad],Tabla7[Código del producto],$B1250,Tabla7[Tipo de movimiento],"SALIDA",Tabla7[Mes],K$5))</f>
        <v/>
      </c>
      <c r="L1250" s="39" t="str">
        <f>IF($B1250="","",-SUMIFS(Tabla7[Cantidad],Tabla7[Código del producto],$B1250,Tabla7[Tipo de movimiento],"SALIDA",Tabla7[Mes],L$5))</f>
        <v/>
      </c>
      <c r="M1250" s="39" t="str">
        <f>IF($B1250="","",-SUMIFS(Tabla7[Cantidad],Tabla7[Código del producto],$B1250,Tabla7[Tipo de movimiento],"SALIDA",Tabla7[Mes],M$5))</f>
        <v/>
      </c>
      <c r="N1250" s="39" t="str">
        <f>IF($B1250="","",-SUMIFS(Tabla7[Cantidad],Tabla7[Código del producto],$B1250,Tabla7[Tipo de movimiento],"SALIDA",Tabla7[Mes],N$5))</f>
        <v/>
      </c>
      <c r="O1250" s="39" t="str">
        <f>IF($B1250="","",-SUMIFS(Tabla7[Cantidad],Tabla7[Código del producto],$B1250,Tabla7[Tipo de movimiento],"SALIDA",Tabla7[Mes],O$5))</f>
        <v/>
      </c>
      <c r="P1250" s="39" t="str">
        <f>IF($B1250="","",-SUMIFS(Tabla7[Cantidad],Tabla7[Código del producto],$B1250,Tabla7[Tipo de movimiento],"SALIDA",Tabla7[Mes],P$5))</f>
        <v/>
      </c>
      <c r="Q1250" s="39" t="str">
        <f t="shared" si="57"/>
        <v/>
      </c>
      <c r="R1250" s="51" t="str">
        <f>IF($B1250="","",IFERROR(VLOOKUP($B1250,'ABC rotación'!$C:$G,5,0),"C"))</f>
        <v/>
      </c>
      <c r="S1250" s="41" t="str">
        <f t="shared" si="58"/>
        <v/>
      </c>
      <c r="T1250" s="40" t="str">
        <f t="shared" si="59"/>
        <v/>
      </c>
      <c r="U1250" s="23" t="str">
        <f>IF($B1250="","",VLOOKUP($T1250,Tablas!$X$14:$Y$17,2,1))</f>
        <v/>
      </c>
    </row>
    <row r="1251" spans="2:21" x14ac:dyDescent="0.2">
      <c r="B1251" s="1" t="str">
        <f>IF(Tablas!B1249="","",Tablas!B1249)</f>
        <v/>
      </c>
      <c r="C1251" s="1" t="str">
        <f>IF(Tablas!C1249="","",Tablas!C1249)</f>
        <v/>
      </c>
      <c r="D1251" s="1" t="str">
        <f>IF(Tablas!D1249="","",Tablas!D1249)</f>
        <v/>
      </c>
      <c r="E1251" s="1" t="str">
        <f>IF(Tablas!E1249="","",Tablas!E1249)</f>
        <v/>
      </c>
      <c r="F1251" s="1" t="str">
        <f>IF(Tablas!F1249="","",Tablas!F1249)</f>
        <v/>
      </c>
      <c r="G1251" s="1" t="str">
        <f>IF(Tablas!I1249="","",Tablas!I1249)</f>
        <v/>
      </c>
      <c r="H1251" s="1" t="s">
        <v>911</v>
      </c>
      <c r="I1251" s="39" t="str">
        <f>IF($B1251="","",-SUMIFS(Tabla7[Cantidad],Tabla7[Código del producto],$B1251,Tabla7[Tipo de movimiento],"SALIDA",Tabla7[Mes],I$5))</f>
        <v/>
      </c>
      <c r="J1251" s="39" t="str">
        <f>IF($B1251="","",-SUMIFS(Tabla7[Cantidad],Tabla7[Código del producto],$B1251,Tabla7[Tipo de movimiento],"SALIDA",Tabla7[Mes],J$5))</f>
        <v/>
      </c>
      <c r="K1251" s="39" t="str">
        <f>IF($B1251="","",-SUMIFS(Tabla7[Cantidad],Tabla7[Código del producto],$B1251,Tabla7[Tipo de movimiento],"SALIDA",Tabla7[Mes],K$5))</f>
        <v/>
      </c>
      <c r="L1251" s="39" t="str">
        <f>IF($B1251="","",-SUMIFS(Tabla7[Cantidad],Tabla7[Código del producto],$B1251,Tabla7[Tipo de movimiento],"SALIDA",Tabla7[Mes],L$5))</f>
        <v/>
      </c>
      <c r="M1251" s="39" t="str">
        <f>IF($B1251="","",-SUMIFS(Tabla7[Cantidad],Tabla7[Código del producto],$B1251,Tabla7[Tipo de movimiento],"SALIDA",Tabla7[Mes],M$5))</f>
        <v/>
      </c>
      <c r="N1251" s="39" t="str">
        <f>IF($B1251="","",-SUMIFS(Tabla7[Cantidad],Tabla7[Código del producto],$B1251,Tabla7[Tipo de movimiento],"SALIDA",Tabla7[Mes],N$5))</f>
        <v/>
      </c>
      <c r="O1251" s="39" t="str">
        <f>IF($B1251="","",-SUMIFS(Tabla7[Cantidad],Tabla7[Código del producto],$B1251,Tabla7[Tipo de movimiento],"SALIDA",Tabla7[Mes],O$5))</f>
        <v/>
      </c>
      <c r="P1251" s="39" t="str">
        <f>IF($B1251="","",-SUMIFS(Tabla7[Cantidad],Tabla7[Código del producto],$B1251,Tabla7[Tipo de movimiento],"SALIDA",Tabla7[Mes],P$5))</f>
        <v/>
      </c>
      <c r="Q1251" s="39" t="str">
        <f t="shared" si="57"/>
        <v/>
      </c>
      <c r="R1251" s="51" t="str">
        <f>IF($B1251="","",IFERROR(VLOOKUP($B1251,'ABC rotación'!$C:$G,5,0),"C"))</f>
        <v/>
      </c>
      <c r="S1251" s="41" t="str">
        <f t="shared" si="58"/>
        <v/>
      </c>
      <c r="T1251" s="40" t="str">
        <f t="shared" si="59"/>
        <v/>
      </c>
      <c r="U1251" s="23" t="str">
        <f>IF($B1251="","",VLOOKUP($T1251,Tablas!$X$14:$Y$17,2,1))</f>
        <v/>
      </c>
    </row>
    <row r="1252" spans="2:21" x14ac:dyDescent="0.2">
      <c r="B1252" s="1" t="str">
        <f>IF(Tablas!B1250="","",Tablas!B1250)</f>
        <v/>
      </c>
      <c r="C1252" s="1" t="str">
        <f>IF(Tablas!C1250="","",Tablas!C1250)</f>
        <v/>
      </c>
      <c r="D1252" s="1" t="str">
        <f>IF(Tablas!D1250="","",Tablas!D1250)</f>
        <v/>
      </c>
      <c r="E1252" s="1" t="str">
        <f>IF(Tablas!E1250="","",Tablas!E1250)</f>
        <v/>
      </c>
      <c r="F1252" s="1" t="str">
        <f>IF(Tablas!F1250="","",Tablas!F1250)</f>
        <v/>
      </c>
      <c r="G1252" s="1" t="str">
        <f>IF(Tablas!I1250="","",Tablas!I1250)</f>
        <v/>
      </c>
      <c r="H1252" s="1" t="s">
        <v>911</v>
      </c>
      <c r="I1252" s="39" t="str">
        <f>IF($B1252="","",-SUMIFS(Tabla7[Cantidad],Tabla7[Código del producto],$B1252,Tabla7[Tipo de movimiento],"SALIDA",Tabla7[Mes],I$5))</f>
        <v/>
      </c>
      <c r="J1252" s="39" t="str">
        <f>IF($B1252="","",-SUMIFS(Tabla7[Cantidad],Tabla7[Código del producto],$B1252,Tabla7[Tipo de movimiento],"SALIDA",Tabla7[Mes],J$5))</f>
        <v/>
      </c>
      <c r="K1252" s="39" t="str">
        <f>IF($B1252="","",-SUMIFS(Tabla7[Cantidad],Tabla7[Código del producto],$B1252,Tabla7[Tipo de movimiento],"SALIDA",Tabla7[Mes],K$5))</f>
        <v/>
      </c>
      <c r="L1252" s="39" t="str">
        <f>IF($B1252="","",-SUMIFS(Tabla7[Cantidad],Tabla7[Código del producto],$B1252,Tabla7[Tipo de movimiento],"SALIDA",Tabla7[Mes],L$5))</f>
        <v/>
      </c>
      <c r="M1252" s="39" t="str">
        <f>IF($B1252="","",-SUMIFS(Tabla7[Cantidad],Tabla7[Código del producto],$B1252,Tabla7[Tipo de movimiento],"SALIDA",Tabla7[Mes],M$5))</f>
        <v/>
      </c>
      <c r="N1252" s="39" t="str">
        <f>IF($B1252="","",-SUMIFS(Tabla7[Cantidad],Tabla7[Código del producto],$B1252,Tabla7[Tipo de movimiento],"SALIDA",Tabla7[Mes],N$5))</f>
        <v/>
      </c>
      <c r="O1252" s="39" t="str">
        <f>IF($B1252="","",-SUMIFS(Tabla7[Cantidad],Tabla7[Código del producto],$B1252,Tabla7[Tipo de movimiento],"SALIDA",Tabla7[Mes],O$5))</f>
        <v/>
      </c>
      <c r="P1252" s="39" t="str">
        <f>IF($B1252="","",-SUMIFS(Tabla7[Cantidad],Tabla7[Código del producto],$B1252,Tabla7[Tipo de movimiento],"SALIDA",Tabla7[Mes],P$5))</f>
        <v/>
      </c>
      <c r="Q1252" s="39" t="str">
        <f t="shared" si="57"/>
        <v/>
      </c>
      <c r="R1252" s="51" t="str">
        <f>IF($B1252="","",IFERROR(VLOOKUP($B1252,'ABC rotación'!$C:$G,5,0),"C"))</f>
        <v/>
      </c>
      <c r="S1252" s="41" t="str">
        <f t="shared" si="58"/>
        <v/>
      </c>
      <c r="T1252" s="40" t="str">
        <f t="shared" si="59"/>
        <v/>
      </c>
      <c r="U1252" s="23" t="str">
        <f>IF($B1252="","",VLOOKUP($T1252,Tablas!$X$14:$Y$17,2,1))</f>
        <v/>
      </c>
    </row>
    <row r="1253" spans="2:21" x14ac:dyDescent="0.2">
      <c r="B1253" s="1" t="str">
        <f>IF(Tablas!B1251="","",Tablas!B1251)</f>
        <v/>
      </c>
      <c r="C1253" s="1" t="str">
        <f>IF(Tablas!C1251="","",Tablas!C1251)</f>
        <v/>
      </c>
      <c r="D1253" s="1" t="str">
        <f>IF(Tablas!D1251="","",Tablas!D1251)</f>
        <v/>
      </c>
      <c r="E1253" s="1" t="str">
        <f>IF(Tablas!E1251="","",Tablas!E1251)</f>
        <v/>
      </c>
      <c r="F1253" s="1" t="str">
        <f>IF(Tablas!F1251="","",Tablas!F1251)</f>
        <v/>
      </c>
      <c r="G1253" s="1" t="str">
        <f>IF(Tablas!I1251="","",Tablas!I1251)</f>
        <v/>
      </c>
      <c r="H1253" s="1" t="s">
        <v>911</v>
      </c>
      <c r="I1253" s="39" t="str">
        <f>IF($B1253="","",-SUMIFS(Tabla7[Cantidad],Tabla7[Código del producto],$B1253,Tabla7[Tipo de movimiento],"SALIDA",Tabla7[Mes],I$5))</f>
        <v/>
      </c>
      <c r="J1253" s="39" t="str">
        <f>IF($B1253="","",-SUMIFS(Tabla7[Cantidad],Tabla7[Código del producto],$B1253,Tabla7[Tipo de movimiento],"SALIDA",Tabla7[Mes],J$5))</f>
        <v/>
      </c>
      <c r="K1253" s="39" t="str">
        <f>IF($B1253="","",-SUMIFS(Tabla7[Cantidad],Tabla7[Código del producto],$B1253,Tabla7[Tipo de movimiento],"SALIDA",Tabla7[Mes],K$5))</f>
        <v/>
      </c>
      <c r="L1253" s="39" t="str">
        <f>IF($B1253="","",-SUMIFS(Tabla7[Cantidad],Tabla7[Código del producto],$B1253,Tabla7[Tipo de movimiento],"SALIDA",Tabla7[Mes],L$5))</f>
        <v/>
      </c>
      <c r="M1253" s="39" t="str">
        <f>IF($B1253="","",-SUMIFS(Tabla7[Cantidad],Tabla7[Código del producto],$B1253,Tabla7[Tipo de movimiento],"SALIDA",Tabla7[Mes],M$5))</f>
        <v/>
      </c>
      <c r="N1253" s="39" t="str">
        <f>IF($B1253="","",-SUMIFS(Tabla7[Cantidad],Tabla7[Código del producto],$B1253,Tabla7[Tipo de movimiento],"SALIDA",Tabla7[Mes],N$5))</f>
        <v/>
      </c>
      <c r="O1253" s="39" t="str">
        <f>IF($B1253="","",-SUMIFS(Tabla7[Cantidad],Tabla7[Código del producto],$B1253,Tabla7[Tipo de movimiento],"SALIDA",Tabla7[Mes],O$5))</f>
        <v/>
      </c>
      <c r="P1253" s="39" t="str">
        <f>IF($B1253="","",-SUMIFS(Tabla7[Cantidad],Tabla7[Código del producto],$B1253,Tabla7[Tipo de movimiento],"SALIDA",Tabla7[Mes],P$5))</f>
        <v/>
      </c>
      <c r="Q1253" s="39" t="str">
        <f t="shared" si="57"/>
        <v/>
      </c>
      <c r="R1253" s="51" t="str">
        <f>IF($B1253="","",IFERROR(VLOOKUP($B1253,'ABC rotación'!$C:$G,5,0),"C"))</f>
        <v/>
      </c>
      <c r="S1253" s="41" t="str">
        <f t="shared" si="58"/>
        <v/>
      </c>
      <c r="T1253" s="40" t="str">
        <f t="shared" si="59"/>
        <v/>
      </c>
      <c r="U1253" s="23" t="str">
        <f>IF($B1253="","",VLOOKUP($T1253,Tablas!$X$14:$Y$17,2,1))</f>
        <v/>
      </c>
    </row>
    <row r="1254" spans="2:21" x14ac:dyDescent="0.2">
      <c r="B1254" s="1" t="str">
        <f>IF(Tablas!B1252="","",Tablas!B1252)</f>
        <v/>
      </c>
      <c r="C1254" s="1" t="str">
        <f>IF(Tablas!C1252="","",Tablas!C1252)</f>
        <v/>
      </c>
      <c r="D1254" s="1" t="str">
        <f>IF(Tablas!D1252="","",Tablas!D1252)</f>
        <v/>
      </c>
      <c r="E1254" s="1" t="str">
        <f>IF(Tablas!E1252="","",Tablas!E1252)</f>
        <v/>
      </c>
      <c r="F1254" s="1" t="str">
        <f>IF(Tablas!F1252="","",Tablas!F1252)</f>
        <v/>
      </c>
      <c r="G1254" s="1" t="str">
        <f>IF(Tablas!I1252="","",Tablas!I1252)</f>
        <v/>
      </c>
      <c r="H1254" s="1" t="s">
        <v>911</v>
      </c>
      <c r="I1254" s="39" t="str">
        <f>IF($B1254="","",-SUMIFS(Tabla7[Cantidad],Tabla7[Código del producto],$B1254,Tabla7[Tipo de movimiento],"SALIDA",Tabla7[Mes],I$5))</f>
        <v/>
      </c>
      <c r="J1254" s="39" t="str">
        <f>IF($B1254="","",-SUMIFS(Tabla7[Cantidad],Tabla7[Código del producto],$B1254,Tabla7[Tipo de movimiento],"SALIDA",Tabla7[Mes],J$5))</f>
        <v/>
      </c>
      <c r="K1254" s="39" t="str">
        <f>IF($B1254="","",-SUMIFS(Tabla7[Cantidad],Tabla7[Código del producto],$B1254,Tabla7[Tipo de movimiento],"SALIDA",Tabla7[Mes],K$5))</f>
        <v/>
      </c>
      <c r="L1254" s="39" t="str">
        <f>IF($B1254="","",-SUMIFS(Tabla7[Cantidad],Tabla7[Código del producto],$B1254,Tabla7[Tipo de movimiento],"SALIDA",Tabla7[Mes],L$5))</f>
        <v/>
      </c>
      <c r="M1254" s="39" t="str">
        <f>IF($B1254="","",-SUMIFS(Tabla7[Cantidad],Tabla7[Código del producto],$B1254,Tabla7[Tipo de movimiento],"SALIDA",Tabla7[Mes],M$5))</f>
        <v/>
      </c>
      <c r="N1254" s="39" t="str">
        <f>IF($B1254="","",-SUMIFS(Tabla7[Cantidad],Tabla7[Código del producto],$B1254,Tabla7[Tipo de movimiento],"SALIDA",Tabla7[Mes],N$5))</f>
        <v/>
      </c>
      <c r="O1254" s="39" t="str">
        <f>IF($B1254="","",-SUMIFS(Tabla7[Cantidad],Tabla7[Código del producto],$B1254,Tabla7[Tipo de movimiento],"SALIDA",Tabla7[Mes],O$5))</f>
        <v/>
      </c>
      <c r="P1254" s="39" t="str">
        <f>IF($B1254="","",-SUMIFS(Tabla7[Cantidad],Tabla7[Código del producto],$B1254,Tabla7[Tipo de movimiento],"SALIDA",Tabla7[Mes],P$5))</f>
        <v/>
      </c>
      <c r="Q1254" s="39" t="str">
        <f t="shared" si="57"/>
        <v/>
      </c>
      <c r="R1254" s="51" t="str">
        <f>IF($B1254="","",IFERROR(VLOOKUP($B1254,'ABC rotación'!$C:$G,5,0),"C"))</f>
        <v/>
      </c>
      <c r="S1254" s="41" t="str">
        <f t="shared" si="58"/>
        <v/>
      </c>
      <c r="T1254" s="40" t="str">
        <f t="shared" si="59"/>
        <v/>
      </c>
      <c r="U1254" s="23" t="str">
        <f>IF($B1254="","",VLOOKUP($T1254,Tablas!$X$14:$Y$17,2,1))</f>
        <v/>
      </c>
    </row>
    <row r="1255" spans="2:21" x14ac:dyDescent="0.2">
      <c r="B1255" s="1" t="str">
        <f>IF(Tablas!B1253="","",Tablas!B1253)</f>
        <v/>
      </c>
      <c r="C1255" s="1" t="str">
        <f>IF(Tablas!C1253="","",Tablas!C1253)</f>
        <v/>
      </c>
      <c r="D1255" s="1" t="str">
        <f>IF(Tablas!D1253="","",Tablas!D1253)</f>
        <v/>
      </c>
      <c r="E1255" s="1" t="str">
        <f>IF(Tablas!E1253="","",Tablas!E1253)</f>
        <v/>
      </c>
      <c r="F1255" s="1" t="str">
        <f>IF(Tablas!F1253="","",Tablas!F1253)</f>
        <v/>
      </c>
      <c r="G1255" s="1" t="str">
        <f>IF(Tablas!I1253="","",Tablas!I1253)</f>
        <v/>
      </c>
      <c r="H1255" s="1" t="s">
        <v>911</v>
      </c>
      <c r="I1255" s="39" t="str">
        <f>IF($B1255="","",-SUMIFS(Tabla7[Cantidad],Tabla7[Código del producto],$B1255,Tabla7[Tipo de movimiento],"SALIDA",Tabla7[Mes],I$5))</f>
        <v/>
      </c>
      <c r="J1255" s="39" t="str">
        <f>IF($B1255="","",-SUMIFS(Tabla7[Cantidad],Tabla7[Código del producto],$B1255,Tabla7[Tipo de movimiento],"SALIDA",Tabla7[Mes],J$5))</f>
        <v/>
      </c>
      <c r="K1255" s="39" t="str">
        <f>IF($B1255="","",-SUMIFS(Tabla7[Cantidad],Tabla7[Código del producto],$B1255,Tabla7[Tipo de movimiento],"SALIDA",Tabla7[Mes],K$5))</f>
        <v/>
      </c>
      <c r="L1255" s="39" t="str">
        <f>IF($B1255="","",-SUMIFS(Tabla7[Cantidad],Tabla7[Código del producto],$B1255,Tabla7[Tipo de movimiento],"SALIDA",Tabla7[Mes],L$5))</f>
        <v/>
      </c>
      <c r="M1255" s="39" t="str">
        <f>IF($B1255="","",-SUMIFS(Tabla7[Cantidad],Tabla7[Código del producto],$B1255,Tabla7[Tipo de movimiento],"SALIDA",Tabla7[Mes],M$5))</f>
        <v/>
      </c>
      <c r="N1255" s="39" t="str">
        <f>IF($B1255="","",-SUMIFS(Tabla7[Cantidad],Tabla7[Código del producto],$B1255,Tabla7[Tipo de movimiento],"SALIDA",Tabla7[Mes],N$5))</f>
        <v/>
      </c>
      <c r="O1255" s="39" t="str">
        <f>IF($B1255="","",-SUMIFS(Tabla7[Cantidad],Tabla7[Código del producto],$B1255,Tabla7[Tipo de movimiento],"SALIDA",Tabla7[Mes],O$5))</f>
        <v/>
      </c>
      <c r="P1255" s="39" t="str">
        <f>IF($B1255="","",-SUMIFS(Tabla7[Cantidad],Tabla7[Código del producto],$B1255,Tabla7[Tipo de movimiento],"SALIDA",Tabla7[Mes],P$5))</f>
        <v/>
      </c>
      <c r="Q1255" s="39" t="str">
        <f t="shared" si="57"/>
        <v/>
      </c>
      <c r="R1255" s="51" t="str">
        <f>IF($B1255="","",IFERROR(VLOOKUP($B1255,'ABC rotación'!$C:$G,5,0),"C"))</f>
        <v/>
      </c>
      <c r="S1255" s="41" t="str">
        <f t="shared" si="58"/>
        <v/>
      </c>
      <c r="T1255" s="40" t="str">
        <f t="shared" si="59"/>
        <v/>
      </c>
      <c r="U1255" s="23" t="str">
        <f>IF($B1255="","",VLOOKUP($T1255,Tablas!$X$14:$Y$17,2,1))</f>
        <v/>
      </c>
    </row>
    <row r="1256" spans="2:21" x14ac:dyDescent="0.2">
      <c r="B1256" s="1" t="str">
        <f>IF(Tablas!B1254="","",Tablas!B1254)</f>
        <v/>
      </c>
      <c r="C1256" s="1" t="str">
        <f>IF(Tablas!C1254="","",Tablas!C1254)</f>
        <v/>
      </c>
      <c r="D1256" s="1" t="str">
        <f>IF(Tablas!D1254="","",Tablas!D1254)</f>
        <v/>
      </c>
      <c r="E1256" s="1" t="str">
        <f>IF(Tablas!E1254="","",Tablas!E1254)</f>
        <v/>
      </c>
      <c r="F1256" s="1" t="str">
        <f>IF(Tablas!F1254="","",Tablas!F1254)</f>
        <v/>
      </c>
      <c r="G1256" s="1" t="str">
        <f>IF(Tablas!I1254="","",Tablas!I1254)</f>
        <v/>
      </c>
      <c r="H1256" s="1" t="s">
        <v>911</v>
      </c>
      <c r="I1256" s="39" t="str">
        <f>IF($B1256="","",-SUMIFS(Tabla7[Cantidad],Tabla7[Código del producto],$B1256,Tabla7[Tipo de movimiento],"SALIDA",Tabla7[Mes],I$5))</f>
        <v/>
      </c>
      <c r="J1256" s="39" t="str">
        <f>IF($B1256="","",-SUMIFS(Tabla7[Cantidad],Tabla7[Código del producto],$B1256,Tabla7[Tipo de movimiento],"SALIDA",Tabla7[Mes],J$5))</f>
        <v/>
      </c>
      <c r="K1256" s="39" t="str">
        <f>IF($B1256="","",-SUMIFS(Tabla7[Cantidad],Tabla7[Código del producto],$B1256,Tabla7[Tipo de movimiento],"SALIDA",Tabla7[Mes],K$5))</f>
        <v/>
      </c>
      <c r="L1256" s="39" t="str">
        <f>IF($B1256="","",-SUMIFS(Tabla7[Cantidad],Tabla7[Código del producto],$B1256,Tabla7[Tipo de movimiento],"SALIDA",Tabla7[Mes],L$5))</f>
        <v/>
      </c>
      <c r="M1256" s="39" t="str">
        <f>IF($B1256="","",-SUMIFS(Tabla7[Cantidad],Tabla7[Código del producto],$B1256,Tabla7[Tipo de movimiento],"SALIDA",Tabla7[Mes],M$5))</f>
        <v/>
      </c>
      <c r="N1256" s="39" t="str">
        <f>IF($B1256="","",-SUMIFS(Tabla7[Cantidad],Tabla7[Código del producto],$B1256,Tabla7[Tipo de movimiento],"SALIDA",Tabla7[Mes],N$5))</f>
        <v/>
      </c>
      <c r="O1256" s="39" t="str">
        <f>IF($B1256="","",-SUMIFS(Tabla7[Cantidad],Tabla7[Código del producto],$B1256,Tabla7[Tipo de movimiento],"SALIDA",Tabla7[Mes],O$5))</f>
        <v/>
      </c>
      <c r="P1256" s="39" t="str">
        <f>IF($B1256="","",-SUMIFS(Tabla7[Cantidad],Tabla7[Código del producto],$B1256,Tabla7[Tipo de movimiento],"SALIDA",Tabla7[Mes],P$5))</f>
        <v/>
      </c>
      <c r="Q1256" s="39" t="str">
        <f t="shared" si="57"/>
        <v/>
      </c>
      <c r="R1256" s="51" t="str">
        <f>IF($B1256="","",IFERROR(VLOOKUP($B1256,'ABC rotación'!$C:$G,5,0),"C"))</f>
        <v/>
      </c>
      <c r="S1256" s="41" t="str">
        <f t="shared" si="58"/>
        <v/>
      </c>
      <c r="T1256" s="40" t="str">
        <f t="shared" si="59"/>
        <v/>
      </c>
      <c r="U1256" s="23" t="str">
        <f>IF($B1256="","",VLOOKUP($T1256,Tablas!$X$14:$Y$17,2,1))</f>
        <v/>
      </c>
    </row>
    <row r="1257" spans="2:21" x14ac:dyDescent="0.2">
      <c r="B1257" s="1" t="str">
        <f>IF(Tablas!B1255="","",Tablas!B1255)</f>
        <v/>
      </c>
      <c r="C1257" s="1" t="str">
        <f>IF(Tablas!C1255="","",Tablas!C1255)</f>
        <v/>
      </c>
      <c r="D1257" s="1" t="str">
        <f>IF(Tablas!D1255="","",Tablas!D1255)</f>
        <v/>
      </c>
      <c r="E1257" s="1" t="str">
        <f>IF(Tablas!E1255="","",Tablas!E1255)</f>
        <v/>
      </c>
      <c r="F1257" s="1" t="str">
        <f>IF(Tablas!F1255="","",Tablas!F1255)</f>
        <v/>
      </c>
      <c r="G1257" s="1" t="str">
        <f>IF(Tablas!I1255="","",Tablas!I1255)</f>
        <v/>
      </c>
      <c r="H1257" s="1" t="s">
        <v>911</v>
      </c>
      <c r="I1257" s="39" t="str">
        <f>IF($B1257="","",-SUMIFS(Tabla7[Cantidad],Tabla7[Código del producto],$B1257,Tabla7[Tipo de movimiento],"SALIDA",Tabla7[Mes],I$5))</f>
        <v/>
      </c>
      <c r="J1257" s="39" t="str">
        <f>IF($B1257="","",-SUMIFS(Tabla7[Cantidad],Tabla7[Código del producto],$B1257,Tabla7[Tipo de movimiento],"SALIDA",Tabla7[Mes],J$5))</f>
        <v/>
      </c>
      <c r="K1257" s="39" t="str">
        <f>IF($B1257="","",-SUMIFS(Tabla7[Cantidad],Tabla7[Código del producto],$B1257,Tabla7[Tipo de movimiento],"SALIDA",Tabla7[Mes],K$5))</f>
        <v/>
      </c>
      <c r="L1257" s="39" t="str">
        <f>IF($B1257="","",-SUMIFS(Tabla7[Cantidad],Tabla7[Código del producto],$B1257,Tabla7[Tipo de movimiento],"SALIDA",Tabla7[Mes],L$5))</f>
        <v/>
      </c>
      <c r="M1257" s="39" t="str">
        <f>IF($B1257="","",-SUMIFS(Tabla7[Cantidad],Tabla7[Código del producto],$B1257,Tabla7[Tipo de movimiento],"SALIDA",Tabla7[Mes],M$5))</f>
        <v/>
      </c>
      <c r="N1257" s="39" t="str">
        <f>IF($B1257="","",-SUMIFS(Tabla7[Cantidad],Tabla7[Código del producto],$B1257,Tabla7[Tipo de movimiento],"SALIDA",Tabla7[Mes],N$5))</f>
        <v/>
      </c>
      <c r="O1257" s="39" t="str">
        <f>IF($B1257="","",-SUMIFS(Tabla7[Cantidad],Tabla7[Código del producto],$B1257,Tabla7[Tipo de movimiento],"SALIDA",Tabla7[Mes],O$5))</f>
        <v/>
      </c>
      <c r="P1257" s="39" t="str">
        <f>IF($B1257="","",-SUMIFS(Tabla7[Cantidad],Tabla7[Código del producto],$B1257,Tabla7[Tipo de movimiento],"SALIDA",Tabla7[Mes],P$5))</f>
        <v/>
      </c>
      <c r="Q1257" s="39" t="str">
        <f t="shared" si="57"/>
        <v/>
      </c>
      <c r="R1257" s="51" t="str">
        <f>IF($B1257="","",IFERROR(VLOOKUP($B1257,'ABC rotación'!$C:$G,5,0),"C"))</f>
        <v/>
      </c>
      <c r="S1257" s="41" t="str">
        <f t="shared" si="58"/>
        <v/>
      </c>
      <c r="T1257" s="40" t="str">
        <f t="shared" si="59"/>
        <v/>
      </c>
      <c r="U1257" s="23" t="str">
        <f>IF($B1257="","",VLOOKUP($T1257,Tablas!$X$14:$Y$17,2,1))</f>
        <v/>
      </c>
    </row>
    <row r="1258" spans="2:21" x14ac:dyDescent="0.2">
      <c r="B1258" s="1" t="str">
        <f>IF(Tablas!B1256="","",Tablas!B1256)</f>
        <v/>
      </c>
      <c r="C1258" s="1" t="str">
        <f>IF(Tablas!C1256="","",Tablas!C1256)</f>
        <v/>
      </c>
      <c r="D1258" s="1" t="str">
        <f>IF(Tablas!D1256="","",Tablas!D1256)</f>
        <v/>
      </c>
      <c r="E1258" s="1" t="str">
        <f>IF(Tablas!E1256="","",Tablas!E1256)</f>
        <v/>
      </c>
      <c r="F1258" s="1" t="str">
        <f>IF(Tablas!F1256="","",Tablas!F1256)</f>
        <v/>
      </c>
      <c r="G1258" s="1" t="str">
        <f>IF(Tablas!I1256="","",Tablas!I1256)</f>
        <v/>
      </c>
      <c r="H1258" s="1" t="s">
        <v>911</v>
      </c>
      <c r="I1258" s="39" t="str">
        <f>IF($B1258="","",-SUMIFS(Tabla7[Cantidad],Tabla7[Código del producto],$B1258,Tabla7[Tipo de movimiento],"SALIDA",Tabla7[Mes],I$5))</f>
        <v/>
      </c>
      <c r="J1258" s="39" t="str">
        <f>IF($B1258="","",-SUMIFS(Tabla7[Cantidad],Tabla7[Código del producto],$B1258,Tabla7[Tipo de movimiento],"SALIDA",Tabla7[Mes],J$5))</f>
        <v/>
      </c>
      <c r="K1258" s="39" t="str">
        <f>IF($B1258="","",-SUMIFS(Tabla7[Cantidad],Tabla7[Código del producto],$B1258,Tabla7[Tipo de movimiento],"SALIDA",Tabla7[Mes],K$5))</f>
        <v/>
      </c>
      <c r="L1258" s="39" t="str">
        <f>IF($B1258="","",-SUMIFS(Tabla7[Cantidad],Tabla7[Código del producto],$B1258,Tabla7[Tipo de movimiento],"SALIDA",Tabla7[Mes],L$5))</f>
        <v/>
      </c>
      <c r="M1258" s="39" t="str">
        <f>IF($B1258="","",-SUMIFS(Tabla7[Cantidad],Tabla7[Código del producto],$B1258,Tabla7[Tipo de movimiento],"SALIDA",Tabla7[Mes],M$5))</f>
        <v/>
      </c>
      <c r="N1258" s="39" t="str">
        <f>IF($B1258="","",-SUMIFS(Tabla7[Cantidad],Tabla7[Código del producto],$B1258,Tabla7[Tipo de movimiento],"SALIDA",Tabla7[Mes],N$5))</f>
        <v/>
      </c>
      <c r="O1258" s="39" t="str">
        <f>IF($B1258="","",-SUMIFS(Tabla7[Cantidad],Tabla7[Código del producto],$B1258,Tabla7[Tipo de movimiento],"SALIDA",Tabla7[Mes],O$5))</f>
        <v/>
      </c>
      <c r="P1258" s="39" t="str">
        <f>IF($B1258="","",-SUMIFS(Tabla7[Cantidad],Tabla7[Código del producto],$B1258,Tabla7[Tipo de movimiento],"SALIDA",Tabla7[Mes],P$5))</f>
        <v/>
      </c>
      <c r="Q1258" s="39" t="str">
        <f t="shared" si="57"/>
        <v/>
      </c>
      <c r="R1258" s="51" t="str">
        <f>IF($B1258="","",IFERROR(VLOOKUP($B1258,'ABC rotación'!$C:$G,5,0),"C"))</f>
        <v/>
      </c>
      <c r="S1258" s="41" t="str">
        <f t="shared" si="58"/>
        <v/>
      </c>
      <c r="T1258" s="40" t="str">
        <f t="shared" si="59"/>
        <v/>
      </c>
      <c r="U1258" s="23" t="str">
        <f>IF($B1258="","",VLOOKUP($T1258,Tablas!$X$14:$Y$17,2,1))</f>
        <v/>
      </c>
    </row>
    <row r="1259" spans="2:21" x14ac:dyDescent="0.2">
      <c r="B1259" s="1" t="str">
        <f>IF(Tablas!B1257="","",Tablas!B1257)</f>
        <v/>
      </c>
      <c r="C1259" s="1" t="str">
        <f>IF(Tablas!C1257="","",Tablas!C1257)</f>
        <v/>
      </c>
      <c r="D1259" s="1" t="str">
        <f>IF(Tablas!D1257="","",Tablas!D1257)</f>
        <v/>
      </c>
      <c r="E1259" s="1" t="str">
        <f>IF(Tablas!E1257="","",Tablas!E1257)</f>
        <v/>
      </c>
      <c r="F1259" s="1" t="str">
        <f>IF(Tablas!F1257="","",Tablas!F1257)</f>
        <v/>
      </c>
      <c r="G1259" s="1" t="str">
        <f>IF(Tablas!I1257="","",Tablas!I1257)</f>
        <v/>
      </c>
      <c r="H1259" s="1" t="s">
        <v>911</v>
      </c>
      <c r="I1259" s="39" t="str">
        <f>IF($B1259="","",-SUMIFS(Tabla7[Cantidad],Tabla7[Código del producto],$B1259,Tabla7[Tipo de movimiento],"SALIDA",Tabla7[Mes],I$5))</f>
        <v/>
      </c>
      <c r="J1259" s="39" t="str">
        <f>IF($B1259="","",-SUMIFS(Tabla7[Cantidad],Tabla7[Código del producto],$B1259,Tabla7[Tipo de movimiento],"SALIDA",Tabla7[Mes],J$5))</f>
        <v/>
      </c>
      <c r="K1259" s="39" t="str">
        <f>IF($B1259="","",-SUMIFS(Tabla7[Cantidad],Tabla7[Código del producto],$B1259,Tabla7[Tipo de movimiento],"SALIDA",Tabla7[Mes],K$5))</f>
        <v/>
      </c>
      <c r="L1259" s="39" t="str">
        <f>IF($B1259="","",-SUMIFS(Tabla7[Cantidad],Tabla7[Código del producto],$B1259,Tabla7[Tipo de movimiento],"SALIDA",Tabla7[Mes],L$5))</f>
        <v/>
      </c>
      <c r="M1259" s="39" t="str">
        <f>IF($B1259="","",-SUMIFS(Tabla7[Cantidad],Tabla7[Código del producto],$B1259,Tabla7[Tipo de movimiento],"SALIDA",Tabla7[Mes],M$5))</f>
        <v/>
      </c>
      <c r="N1259" s="39" t="str">
        <f>IF($B1259="","",-SUMIFS(Tabla7[Cantidad],Tabla7[Código del producto],$B1259,Tabla7[Tipo de movimiento],"SALIDA",Tabla7[Mes],N$5))</f>
        <v/>
      </c>
      <c r="O1259" s="39" t="str">
        <f>IF($B1259="","",-SUMIFS(Tabla7[Cantidad],Tabla7[Código del producto],$B1259,Tabla7[Tipo de movimiento],"SALIDA",Tabla7[Mes],O$5))</f>
        <v/>
      </c>
      <c r="P1259" s="39" t="str">
        <f>IF($B1259="","",-SUMIFS(Tabla7[Cantidad],Tabla7[Código del producto],$B1259,Tabla7[Tipo de movimiento],"SALIDA",Tabla7[Mes],P$5))</f>
        <v/>
      </c>
      <c r="Q1259" s="39" t="str">
        <f t="shared" si="57"/>
        <v/>
      </c>
      <c r="R1259" s="51" t="str">
        <f>IF($B1259="","",IFERROR(VLOOKUP($B1259,'ABC rotación'!$C:$G,5,0),"C"))</f>
        <v/>
      </c>
      <c r="S1259" s="41" t="str">
        <f t="shared" si="58"/>
        <v/>
      </c>
      <c r="T1259" s="40" t="str">
        <f t="shared" si="59"/>
        <v/>
      </c>
      <c r="U1259" s="23" t="str">
        <f>IF($B1259="","",VLOOKUP($T1259,Tablas!$X$14:$Y$17,2,1))</f>
        <v/>
      </c>
    </row>
    <row r="1260" spans="2:21" x14ac:dyDescent="0.2">
      <c r="B1260" s="1" t="str">
        <f>IF(Tablas!B1258="","",Tablas!B1258)</f>
        <v/>
      </c>
      <c r="C1260" s="1" t="str">
        <f>IF(Tablas!C1258="","",Tablas!C1258)</f>
        <v/>
      </c>
      <c r="D1260" s="1" t="str">
        <f>IF(Tablas!D1258="","",Tablas!D1258)</f>
        <v/>
      </c>
      <c r="E1260" s="1" t="str">
        <f>IF(Tablas!E1258="","",Tablas!E1258)</f>
        <v/>
      </c>
      <c r="F1260" s="1" t="str">
        <f>IF(Tablas!F1258="","",Tablas!F1258)</f>
        <v/>
      </c>
      <c r="G1260" s="1" t="str">
        <f>IF(Tablas!I1258="","",Tablas!I1258)</f>
        <v/>
      </c>
      <c r="H1260" s="1" t="s">
        <v>911</v>
      </c>
      <c r="I1260" s="39" t="str">
        <f>IF($B1260="","",-SUMIFS(Tabla7[Cantidad],Tabla7[Código del producto],$B1260,Tabla7[Tipo de movimiento],"SALIDA",Tabla7[Mes],I$5))</f>
        <v/>
      </c>
      <c r="J1260" s="39" t="str">
        <f>IF($B1260="","",-SUMIFS(Tabla7[Cantidad],Tabla7[Código del producto],$B1260,Tabla7[Tipo de movimiento],"SALIDA",Tabla7[Mes],J$5))</f>
        <v/>
      </c>
      <c r="K1260" s="39" t="str">
        <f>IF($B1260="","",-SUMIFS(Tabla7[Cantidad],Tabla7[Código del producto],$B1260,Tabla7[Tipo de movimiento],"SALIDA",Tabla7[Mes],K$5))</f>
        <v/>
      </c>
      <c r="L1260" s="39" t="str">
        <f>IF($B1260="","",-SUMIFS(Tabla7[Cantidad],Tabla7[Código del producto],$B1260,Tabla7[Tipo de movimiento],"SALIDA",Tabla7[Mes],L$5))</f>
        <v/>
      </c>
      <c r="M1260" s="39" t="str">
        <f>IF($B1260="","",-SUMIFS(Tabla7[Cantidad],Tabla7[Código del producto],$B1260,Tabla7[Tipo de movimiento],"SALIDA",Tabla7[Mes],M$5))</f>
        <v/>
      </c>
      <c r="N1260" s="39" t="str">
        <f>IF($B1260="","",-SUMIFS(Tabla7[Cantidad],Tabla7[Código del producto],$B1260,Tabla7[Tipo de movimiento],"SALIDA",Tabla7[Mes],N$5))</f>
        <v/>
      </c>
      <c r="O1260" s="39" t="str">
        <f>IF($B1260="","",-SUMIFS(Tabla7[Cantidad],Tabla7[Código del producto],$B1260,Tabla7[Tipo de movimiento],"SALIDA",Tabla7[Mes],O$5))</f>
        <v/>
      </c>
      <c r="P1260" s="39" t="str">
        <f>IF($B1260="","",-SUMIFS(Tabla7[Cantidad],Tabla7[Código del producto],$B1260,Tabla7[Tipo de movimiento],"SALIDA",Tabla7[Mes],P$5))</f>
        <v/>
      </c>
      <c r="Q1260" s="39" t="str">
        <f t="shared" si="57"/>
        <v/>
      </c>
      <c r="R1260" s="51" t="str">
        <f>IF($B1260="","",IFERROR(VLOOKUP($B1260,'ABC rotación'!$C:$G,5,0),"C"))</f>
        <v/>
      </c>
      <c r="S1260" s="41" t="str">
        <f t="shared" si="58"/>
        <v/>
      </c>
      <c r="T1260" s="40" t="str">
        <f t="shared" si="59"/>
        <v/>
      </c>
      <c r="U1260" s="23" t="str">
        <f>IF($B1260="","",VLOOKUP($T1260,Tablas!$X$14:$Y$17,2,1))</f>
        <v/>
      </c>
    </row>
    <row r="1261" spans="2:21" x14ac:dyDescent="0.2">
      <c r="B1261" s="1" t="str">
        <f>IF(Tablas!B1259="","",Tablas!B1259)</f>
        <v/>
      </c>
      <c r="C1261" s="1" t="str">
        <f>IF(Tablas!C1259="","",Tablas!C1259)</f>
        <v/>
      </c>
      <c r="D1261" s="1" t="str">
        <f>IF(Tablas!D1259="","",Tablas!D1259)</f>
        <v/>
      </c>
      <c r="E1261" s="1" t="str">
        <f>IF(Tablas!E1259="","",Tablas!E1259)</f>
        <v/>
      </c>
      <c r="F1261" s="1" t="str">
        <f>IF(Tablas!F1259="","",Tablas!F1259)</f>
        <v/>
      </c>
      <c r="G1261" s="1" t="str">
        <f>IF(Tablas!I1259="","",Tablas!I1259)</f>
        <v/>
      </c>
      <c r="H1261" s="1" t="s">
        <v>911</v>
      </c>
      <c r="I1261" s="39" t="str">
        <f>IF($B1261="","",-SUMIFS(Tabla7[Cantidad],Tabla7[Código del producto],$B1261,Tabla7[Tipo de movimiento],"SALIDA",Tabla7[Mes],I$5))</f>
        <v/>
      </c>
      <c r="J1261" s="39" t="str">
        <f>IF($B1261="","",-SUMIFS(Tabla7[Cantidad],Tabla7[Código del producto],$B1261,Tabla7[Tipo de movimiento],"SALIDA",Tabla7[Mes],J$5))</f>
        <v/>
      </c>
      <c r="K1261" s="39" t="str">
        <f>IF($B1261="","",-SUMIFS(Tabla7[Cantidad],Tabla7[Código del producto],$B1261,Tabla7[Tipo de movimiento],"SALIDA",Tabla7[Mes],K$5))</f>
        <v/>
      </c>
      <c r="L1261" s="39" t="str">
        <f>IF($B1261="","",-SUMIFS(Tabla7[Cantidad],Tabla7[Código del producto],$B1261,Tabla7[Tipo de movimiento],"SALIDA",Tabla7[Mes],L$5))</f>
        <v/>
      </c>
      <c r="M1261" s="39" t="str">
        <f>IF($B1261="","",-SUMIFS(Tabla7[Cantidad],Tabla7[Código del producto],$B1261,Tabla7[Tipo de movimiento],"SALIDA",Tabla7[Mes],M$5))</f>
        <v/>
      </c>
      <c r="N1261" s="39" t="str">
        <f>IF($B1261="","",-SUMIFS(Tabla7[Cantidad],Tabla7[Código del producto],$B1261,Tabla7[Tipo de movimiento],"SALIDA",Tabla7[Mes],N$5))</f>
        <v/>
      </c>
      <c r="O1261" s="39" t="str">
        <f>IF($B1261="","",-SUMIFS(Tabla7[Cantidad],Tabla7[Código del producto],$B1261,Tabla7[Tipo de movimiento],"SALIDA",Tabla7[Mes],O$5))</f>
        <v/>
      </c>
      <c r="P1261" s="39" t="str">
        <f>IF($B1261="","",-SUMIFS(Tabla7[Cantidad],Tabla7[Código del producto],$B1261,Tabla7[Tipo de movimiento],"SALIDA",Tabla7[Mes],P$5))</f>
        <v/>
      </c>
      <c r="Q1261" s="39" t="str">
        <f t="shared" si="57"/>
        <v/>
      </c>
      <c r="R1261" s="51" t="str">
        <f>IF($B1261="","",IFERROR(VLOOKUP($B1261,'ABC rotación'!$C:$G,5,0),"C"))</f>
        <v/>
      </c>
      <c r="S1261" s="41" t="str">
        <f t="shared" si="58"/>
        <v/>
      </c>
      <c r="T1261" s="40" t="str">
        <f t="shared" si="59"/>
        <v/>
      </c>
      <c r="U1261" s="23" t="str">
        <f>IF($B1261="","",VLOOKUP($T1261,Tablas!$X$14:$Y$17,2,1))</f>
        <v/>
      </c>
    </row>
    <row r="1262" spans="2:21" x14ac:dyDescent="0.2">
      <c r="B1262" s="1" t="str">
        <f>IF(Tablas!B1260="","",Tablas!B1260)</f>
        <v/>
      </c>
      <c r="C1262" s="1" t="str">
        <f>IF(Tablas!C1260="","",Tablas!C1260)</f>
        <v/>
      </c>
      <c r="D1262" s="1" t="str">
        <f>IF(Tablas!D1260="","",Tablas!D1260)</f>
        <v/>
      </c>
      <c r="E1262" s="1" t="str">
        <f>IF(Tablas!E1260="","",Tablas!E1260)</f>
        <v/>
      </c>
      <c r="F1262" s="1" t="str">
        <f>IF(Tablas!F1260="","",Tablas!F1260)</f>
        <v/>
      </c>
      <c r="G1262" s="1" t="str">
        <f>IF(Tablas!I1260="","",Tablas!I1260)</f>
        <v/>
      </c>
      <c r="H1262" s="1" t="s">
        <v>911</v>
      </c>
      <c r="I1262" s="39" t="str">
        <f>IF($B1262="","",-SUMIFS(Tabla7[Cantidad],Tabla7[Código del producto],$B1262,Tabla7[Tipo de movimiento],"SALIDA",Tabla7[Mes],I$5))</f>
        <v/>
      </c>
      <c r="J1262" s="39" t="str">
        <f>IF($B1262="","",-SUMIFS(Tabla7[Cantidad],Tabla7[Código del producto],$B1262,Tabla7[Tipo de movimiento],"SALIDA",Tabla7[Mes],J$5))</f>
        <v/>
      </c>
      <c r="K1262" s="39" t="str">
        <f>IF($B1262="","",-SUMIFS(Tabla7[Cantidad],Tabla7[Código del producto],$B1262,Tabla7[Tipo de movimiento],"SALIDA",Tabla7[Mes],K$5))</f>
        <v/>
      </c>
      <c r="L1262" s="39" t="str">
        <f>IF($B1262="","",-SUMIFS(Tabla7[Cantidad],Tabla7[Código del producto],$B1262,Tabla7[Tipo de movimiento],"SALIDA",Tabla7[Mes],L$5))</f>
        <v/>
      </c>
      <c r="M1262" s="39" t="str">
        <f>IF($B1262="","",-SUMIFS(Tabla7[Cantidad],Tabla7[Código del producto],$B1262,Tabla7[Tipo de movimiento],"SALIDA",Tabla7[Mes],M$5))</f>
        <v/>
      </c>
      <c r="N1262" s="39" t="str">
        <f>IF($B1262="","",-SUMIFS(Tabla7[Cantidad],Tabla7[Código del producto],$B1262,Tabla7[Tipo de movimiento],"SALIDA",Tabla7[Mes],N$5))</f>
        <v/>
      </c>
      <c r="O1262" s="39" t="str">
        <f>IF($B1262="","",-SUMIFS(Tabla7[Cantidad],Tabla7[Código del producto],$B1262,Tabla7[Tipo de movimiento],"SALIDA",Tabla7[Mes],O$5))</f>
        <v/>
      </c>
      <c r="P1262" s="39" t="str">
        <f>IF($B1262="","",-SUMIFS(Tabla7[Cantidad],Tabla7[Código del producto],$B1262,Tabla7[Tipo de movimiento],"SALIDA",Tabla7[Mes],P$5))</f>
        <v/>
      </c>
      <c r="Q1262" s="39" t="str">
        <f t="shared" si="57"/>
        <v/>
      </c>
      <c r="R1262" s="51" t="str">
        <f>IF($B1262="","",IFERROR(VLOOKUP($B1262,'ABC rotación'!$C:$G,5,0),"C"))</f>
        <v/>
      </c>
      <c r="S1262" s="41" t="str">
        <f t="shared" si="58"/>
        <v/>
      </c>
      <c r="T1262" s="40" t="str">
        <f t="shared" si="59"/>
        <v/>
      </c>
      <c r="U1262" s="23" t="str">
        <f>IF($B1262="","",VLOOKUP($T1262,Tablas!$X$14:$Y$17,2,1))</f>
        <v/>
      </c>
    </row>
    <row r="1263" spans="2:21" x14ac:dyDescent="0.2">
      <c r="B1263" s="1" t="str">
        <f>IF(Tablas!B1261="","",Tablas!B1261)</f>
        <v/>
      </c>
      <c r="C1263" s="1" t="str">
        <f>IF(Tablas!C1261="","",Tablas!C1261)</f>
        <v/>
      </c>
      <c r="D1263" s="1" t="str">
        <f>IF(Tablas!D1261="","",Tablas!D1261)</f>
        <v/>
      </c>
      <c r="E1263" s="1" t="str">
        <f>IF(Tablas!E1261="","",Tablas!E1261)</f>
        <v/>
      </c>
      <c r="F1263" s="1" t="str">
        <f>IF(Tablas!F1261="","",Tablas!F1261)</f>
        <v/>
      </c>
      <c r="G1263" s="1" t="str">
        <f>IF(Tablas!I1261="","",Tablas!I1261)</f>
        <v/>
      </c>
      <c r="H1263" s="1" t="s">
        <v>911</v>
      </c>
      <c r="I1263" s="39" t="str">
        <f>IF($B1263="","",-SUMIFS(Tabla7[Cantidad],Tabla7[Código del producto],$B1263,Tabla7[Tipo de movimiento],"SALIDA",Tabla7[Mes],I$5))</f>
        <v/>
      </c>
      <c r="J1263" s="39" t="str">
        <f>IF($B1263="","",-SUMIFS(Tabla7[Cantidad],Tabla7[Código del producto],$B1263,Tabla7[Tipo de movimiento],"SALIDA",Tabla7[Mes],J$5))</f>
        <v/>
      </c>
      <c r="K1263" s="39" t="str">
        <f>IF($B1263="","",-SUMIFS(Tabla7[Cantidad],Tabla7[Código del producto],$B1263,Tabla7[Tipo de movimiento],"SALIDA",Tabla7[Mes],K$5))</f>
        <v/>
      </c>
      <c r="L1263" s="39" t="str">
        <f>IF($B1263="","",-SUMIFS(Tabla7[Cantidad],Tabla7[Código del producto],$B1263,Tabla7[Tipo de movimiento],"SALIDA",Tabla7[Mes],L$5))</f>
        <v/>
      </c>
      <c r="M1263" s="39" t="str">
        <f>IF($B1263="","",-SUMIFS(Tabla7[Cantidad],Tabla7[Código del producto],$B1263,Tabla7[Tipo de movimiento],"SALIDA",Tabla7[Mes],M$5))</f>
        <v/>
      </c>
      <c r="N1263" s="39" t="str">
        <f>IF($B1263="","",-SUMIFS(Tabla7[Cantidad],Tabla7[Código del producto],$B1263,Tabla7[Tipo de movimiento],"SALIDA",Tabla7[Mes],N$5))</f>
        <v/>
      </c>
      <c r="O1263" s="39" t="str">
        <f>IF($B1263="","",-SUMIFS(Tabla7[Cantidad],Tabla7[Código del producto],$B1263,Tabla7[Tipo de movimiento],"SALIDA",Tabla7[Mes],O$5))</f>
        <v/>
      </c>
      <c r="P1263" s="39" t="str">
        <f>IF($B1263="","",-SUMIFS(Tabla7[Cantidad],Tabla7[Código del producto],$B1263,Tabla7[Tipo de movimiento],"SALIDA",Tabla7[Mes],P$5))</f>
        <v/>
      </c>
      <c r="Q1263" s="39" t="str">
        <f t="shared" si="57"/>
        <v/>
      </c>
      <c r="R1263" s="51" t="str">
        <f>IF($B1263="","",IFERROR(VLOOKUP($B1263,'ABC rotación'!$C:$G,5,0),"C"))</f>
        <v/>
      </c>
      <c r="S1263" s="41" t="str">
        <f t="shared" si="58"/>
        <v/>
      </c>
      <c r="T1263" s="40" t="str">
        <f t="shared" si="59"/>
        <v/>
      </c>
      <c r="U1263" s="23" t="str">
        <f>IF($B1263="","",VLOOKUP($T1263,Tablas!$X$14:$Y$17,2,1))</f>
        <v/>
      </c>
    </row>
    <row r="1264" spans="2:21" x14ac:dyDescent="0.2">
      <c r="B1264" s="1" t="str">
        <f>IF(Tablas!B1262="","",Tablas!B1262)</f>
        <v/>
      </c>
      <c r="C1264" s="1" t="str">
        <f>IF(Tablas!C1262="","",Tablas!C1262)</f>
        <v/>
      </c>
      <c r="D1264" s="1" t="str">
        <f>IF(Tablas!D1262="","",Tablas!D1262)</f>
        <v/>
      </c>
      <c r="E1264" s="1" t="str">
        <f>IF(Tablas!E1262="","",Tablas!E1262)</f>
        <v/>
      </c>
      <c r="F1264" s="1" t="str">
        <f>IF(Tablas!F1262="","",Tablas!F1262)</f>
        <v/>
      </c>
      <c r="G1264" s="1" t="str">
        <f>IF(Tablas!I1262="","",Tablas!I1262)</f>
        <v/>
      </c>
      <c r="H1264" s="1" t="s">
        <v>911</v>
      </c>
      <c r="I1264" s="39" t="str">
        <f>IF($B1264="","",-SUMIFS(Tabla7[Cantidad],Tabla7[Código del producto],$B1264,Tabla7[Tipo de movimiento],"SALIDA",Tabla7[Mes],I$5))</f>
        <v/>
      </c>
      <c r="J1264" s="39" t="str">
        <f>IF($B1264="","",-SUMIFS(Tabla7[Cantidad],Tabla7[Código del producto],$B1264,Tabla7[Tipo de movimiento],"SALIDA",Tabla7[Mes],J$5))</f>
        <v/>
      </c>
      <c r="K1264" s="39" t="str">
        <f>IF($B1264="","",-SUMIFS(Tabla7[Cantidad],Tabla7[Código del producto],$B1264,Tabla7[Tipo de movimiento],"SALIDA",Tabla7[Mes],K$5))</f>
        <v/>
      </c>
      <c r="L1264" s="39" t="str">
        <f>IF($B1264="","",-SUMIFS(Tabla7[Cantidad],Tabla7[Código del producto],$B1264,Tabla7[Tipo de movimiento],"SALIDA",Tabla7[Mes],L$5))</f>
        <v/>
      </c>
      <c r="M1264" s="39" t="str">
        <f>IF($B1264="","",-SUMIFS(Tabla7[Cantidad],Tabla7[Código del producto],$B1264,Tabla7[Tipo de movimiento],"SALIDA",Tabla7[Mes],M$5))</f>
        <v/>
      </c>
      <c r="N1264" s="39" t="str">
        <f>IF($B1264="","",-SUMIFS(Tabla7[Cantidad],Tabla7[Código del producto],$B1264,Tabla7[Tipo de movimiento],"SALIDA",Tabla7[Mes],N$5))</f>
        <v/>
      </c>
      <c r="O1264" s="39" t="str">
        <f>IF($B1264="","",-SUMIFS(Tabla7[Cantidad],Tabla7[Código del producto],$B1264,Tabla7[Tipo de movimiento],"SALIDA",Tabla7[Mes],O$5))</f>
        <v/>
      </c>
      <c r="P1264" s="39" t="str">
        <f>IF($B1264="","",-SUMIFS(Tabla7[Cantidad],Tabla7[Código del producto],$B1264,Tabla7[Tipo de movimiento],"SALIDA",Tabla7[Mes],P$5))</f>
        <v/>
      </c>
      <c r="Q1264" s="39" t="str">
        <f t="shared" si="57"/>
        <v/>
      </c>
      <c r="R1264" s="51" t="str">
        <f>IF($B1264="","",IFERROR(VLOOKUP($B1264,'ABC rotación'!$C:$G,5,0),"C"))</f>
        <v/>
      </c>
      <c r="S1264" s="41" t="str">
        <f t="shared" si="58"/>
        <v/>
      </c>
      <c r="T1264" s="40" t="str">
        <f t="shared" si="59"/>
        <v/>
      </c>
      <c r="U1264" s="23" t="str">
        <f>IF($B1264="","",VLOOKUP($T1264,Tablas!$X$14:$Y$17,2,1))</f>
        <v/>
      </c>
    </row>
    <row r="1265" spans="2:21" x14ac:dyDescent="0.2">
      <c r="B1265" s="1" t="str">
        <f>IF(Tablas!B1263="","",Tablas!B1263)</f>
        <v/>
      </c>
      <c r="C1265" s="1" t="str">
        <f>IF(Tablas!C1263="","",Tablas!C1263)</f>
        <v/>
      </c>
      <c r="D1265" s="1" t="str">
        <f>IF(Tablas!D1263="","",Tablas!D1263)</f>
        <v/>
      </c>
      <c r="E1265" s="1" t="str">
        <f>IF(Tablas!E1263="","",Tablas!E1263)</f>
        <v/>
      </c>
      <c r="F1265" s="1" t="str">
        <f>IF(Tablas!F1263="","",Tablas!F1263)</f>
        <v/>
      </c>
      <c r="G1265" s="1" t="str">
        <f>IF(Tablas!I1263="","",Tablas!I1263)</f>
        <v/>
      </c>
      <c r="H1265" s="1" t="s">
        <v>911</v>
      </c>
      <c r="I1265" s="39" t="str">
        <f>IF($B1265="","",-SUMIFS(Tabla7[Cantidad],Tabla7[Código del producto],$B1265,Tabla7[Tipo de movimiento],"SALIDA",Tabla7[Mes],I$5))</f>
        <v/>
      </c>
      <c r="J1265" s="39" t="str">
        <f>IF($B1265="","",-SUMIFS(Tabla7[Cantidad],Tabla7[Código del producto],$B1265,Tabla7[Tipo de movimiento],"SALIDA",Tabla7[Mes],J$5))</f>
        <v/>
      </c>
      <c r="K1265" s="39" t="str">
        <f>IF($B1265="","",-SUMIFS(Tabla7[Cantidad],Tabla7[Código del producto],$B1265,Tabla7[Tipo de movimiento],"SALIDA",Tabla7[Mes],K$5))</f>
        <v/>
      </c>
      <c r="L1265" s="39" t="str">
        <f>IF($B1265="","",-SUMIFS(Tabla7[Cantidad],Tabla7[Código del producto],$B1265,Tabla7[Tipo de movimiento],"SALIDA",Tabla7[Mes],L$5))</f>
        <v/>
      </c>
      <c r="M1265" s="39" t="str">
        <f>IF($B1265="","",-SUMIFS(Tabla7[Cantidad],Tabla7[Código del producto],$B1265,Tabla7[Tipo de movimiento],"SALIDA",Tabla7[Mes],M$5))</f>
        <v/>
      </c>
      <c r="N1265" s="39" t="str">
        <f>IF($B1265="","",-SUMIFS(Tabla7[Cantidad],Tabla7[Código del producto],$B1265,Tabla7[Tipo de movimiento],"SALIDA",Tabla7[Mes],N$5))</f>
        <v/>
      </c>
      <c r="O1265" s="39" t="str">
        <f>IF($B1265="","",-SUMIFS(Tabla7[Cantidad],Tabla7[Código del producto],$B1265,Tabla7[Tipo de movimiento],"SALIDA",Tabla7[Mes],O$5))</f>
        <v/>
      </c>
      <c r="P1265" s="39" t="str">
        <f>IF($B1265="","",-SUMIFS(Tabla7[Cantidad],Tabla7[Código del producto],$B1265,Tabla7[Tipo de movimiento],"SALIDA",Tabla7[Mes],P$5))</f>
        <v/>
      </c>
      <c r="Q1265" s="39" t="str">
        <f t="shared" si="57"/>
        <v/>
      </c>
      <c r="R1265" s="51" t="str">
        <f>IF($B1265="","",IFERROR(VLOOKUP($B1265,'ABC rotación'!$C:$G,5,0),"C"))</f>
        <v/>
      </c>
      <c r="S1265" s="41" t="str">
        <f t="shared" si="58"/>
        <v/>
      </c>
      <c r="T1265" s="40" t="str">
        <f t="shared" si="59"/>
        <v/>
      </c>
      <c r="U1265" s="23" t="str">
        <f>IF($B1265="","",VLOOKUP($T1265,Tablas!$X$14:$Y$17,2,1))</f>
        <v/>
      </c>
    </row>
    <row r="1266" spans="2:21" x14ac:dyDescent="0.2">
      <c r="B1266" s="1" t="str">
        <f>IF(Tablas!B1264="","",Tablas!B1264)</f>
        <v/>
      </c>
      <c r="C1266" s="1" t="str">
        <f>IF(Tablas!C1264="","",Tablas!C1264)</f>
        <v/>
      </c>
      <c r="D1266" s="1" t="str">
        <f>IF(Tablas!D1264="","",Tablas!D1264)</f>
        <v/>
      </c>
      <c r="E1266" s="1" t="str">
        <f>IF(Tablas!E1264="","",Tablas!E1264)</f>
        <v/>
      </c>
      <c r="F1266" s="1" t="str">
        <f>IF(Tablas!F1264="","",Tablas!F1264)</f>
        <v/>
      </c>
      <c r="G1266" s="1" t="str">
        <f>IF(Tablas!I1264="","",Tablas!I1264)</f>
        <v/>
      </c>
      <c r="H1266" s="1" t="s">
        <v>911</v>
      </c>
      <c r="I1266" s="39" t="str">
        <f>IF($B1266="","",-SUMIFS(Tabla7[Cantidad],Tabla7[Código del producto],$B1266,Tabla7[Tipo de movimiento],"SALIDA",Tabla7[Mes],I$5))</f>
        <v/>
      </c>
      <c r="J1266" s="39" t="str">
        <f>IF($B1266="","",-SUMIFS(Tabla7[Cantidad],Tabla7[Código del producto],$B1266,Tabla7[Tipo de movimiento],"SALIDA",Tabla7[Mes],J$5))</f>
        <v/>
      </c>
      <c r="K1266" s="39" t="str">
        <f>IF($B1266="","",-SUMIFS(Tabla7[Cantidad],Tabla7[Código del producto],$B1266,Tabla7[Tipo de movimiento],"SALIDA",Tabla7[Mes],K$5))</f>
        <v/>
      </c>
      <c r="L1266" s="39" t="str">
        <f>IF($B1266="","",-SUMIFS(Tabla7[Cantidad],Tabla7[Código del producto],$B1266,Tabla7[Tipo de movimiento],"SALIDA",Tabla7[Mes],L$5))</f>
        <v/>
      </c>
      <c r="M1266" s="39" t="str">
        <f>IF($B1266="","",-SUMIFS(Tabla7[Cantidad],Tabla7[Código del producto],$B1266,Tabla7[Tipo de movimiento],"SALIDA",Tabla7[Mes],M$5))</f>
        <v/>
      </c>
      <c r="N1266" s="39" t="str">
        <f>IF($B1266="","",-SUMIFS(Tabla7[Cantidad],Tabla7[Código del producto],$B1266,Tabla7[Tipo de movimiento],"SALIDA",Tabla7[Mes],N$5))</f>
        <v/>
      </c>
      <c r="O1266" s="39" t="str">
        <f>IF($B1266="","",-SUMIFS(Tabla7[Cantidad],Tabla7[Código del producto],$B1266,Tabla7[Tipo de movimiento],"SALIDA",Tabla7[Mes],O$5))</f>
        <v/>
      </c>
      <c r="P1266" s="39" t="str">
        <f>IF($B1266="","",-SUMIFS(Tabla7[Cantidad],Tabla7[Código del producto],$B1266,Tabla7[Tipo de movimiento],"SALIDA",Tabla7[Mes],P$5))</f>
        <v/>
      </c>
      <c r="Q1266" s="39" t="str">
        <f t="shared" si="57"/>
        <v/>
      </c>
      <c r="R1266" s="51" t="str">
        <f>IF($B1266="","",IFERROR(VLOOKUP($B1266,'ABC rotación'!$C:$G,5,0),"C"))</f>
        <v/>
      </c>
      <c r="S1266" s="41" t="str">
        <f t="shared" si="58"/>
        <v/>
      </c>
      <c r="T1266" s="40" t="str">
        <f t="shared" si="59"/>
        <v/>
      </c>
      <c r="U1266" s="23" t="str">
        <f>IF($B1266="","",VLOOKUP($T1266,Tablas!$X$14:$Y$17,2,1))</f>
        <v/>
      </c>
    </row>
    <row r="1267" spans="2:21" x14ac:dyDescent="0.2">
      <c r="B1267" s="1" t="str">
        <f>IF(Tablas!B1265="","",Tablas!B1265)</f>
        <v/>
      </c>
      <c r="C1267" s="1" t="str">
        <f>IF(Tablas!C1265="","",Tablas!C1265)</f>
        <v/>
      </c>
      <c r="D1267" s="1" t="str">
        <f>IF(Tablas!D1265="","",Tablas!D1265)</f>
        <v/>
      </c>
      <c r="E1267" s="1" t="str">
        <f>IF(Tablas!E1265="","",Tablas!E1265)</f>
        <v/>
      </c>
      <c r="F1267" s="1" t="str">
        <f>IF(Tablas!F1265="","",Tablas!F1265)</f>
        <v/>
      </c>
      <c r="G1267" s="1" t="str">
        <f>IF(Tablas!I1265="","",Tablas!I1265)</f>
        <v/>
      </c>
      <c r="H1267" s="1" t="s">
        <v>911</v>
      </c>
      <c r="I1267" s="39" t="str">
        <f>IF($B1267="","",-SUMIFS(Tabla7[Cantidad],Tabla7[Código del producto],$B1267,Tabla7[Tipo de movimiento],"SALIDA",Tabla7[Mes],I$5))</f>
        <v/>
      </c>
      <c r="J1267" s="39" t="str">
        <f>IF($B1267="","",-SUMIFS(Tabla7[Cantidad],Tabla7[Código del producto],$B1267,Tabla7[Tipo de movimiento],"SALIDA",Tabla7[Mes],J$5))</f>
        <v/>
      </c>
      <c r="K1267" s="39" t="str">
        <f>IF($B1267="","",-SUMIFS(Tabla7[Cantidad],Tabla7[Código del producto],$B1267,Tabla7[Tipo de movimiento],"SALIDA",Tabla7[Mes],K$5))</f>
        <v/>
      </c>
      <c r="L1267" s="39" t="str">
        <f>IF($B1267="","",-SUMIFS(Tabla7[Cantidad],Tabla7[Código del producto],$B1267,Tabla7[Tipo de movimiento],"SALIDA",Tabla7[Mes],L$5))</f>
        <v/>
      </c>
      <c r="M1267" s="39" t="str">
        <f>IF($B1267="","",-SUMIFS(Tabla7[Cantidad],Tabla7[Código del producto],$B1267,Tabla7[Tipo de movimiento],"SALIDA",Tabla7[Mes],M$5))</f>
        <v/>
      </c>
      <c r="N1267" s="39" t="str">
        <f>IF($B1267="","",-SUMIFS(Tabla7[Cantidad],Tabla7[Código del producto],$B1267,Tabla7[Tipo de movimiento],"SALIDA",Tabla7[Mes],N$5))</f>
        <v/>
      </c>
      <c r="O1267" s="39" t="str">
        <f>IF($B1267="","",-SUMIFS(Tabla7[Cantidad],Tabla7[Código del producto],$B1267,Tabla7[Tipo de movimiento],"SALIDA",Tabla7[Mes],O$5))</f>
        <v/>
      </c>
      <c r="P1267" s="39" t="str">
        <f>IF($B1267="","",-SUMIFS(Tabla7[Cantidad],Tabla7[Código del producto],$B1267,Tabla7[Tipo de movimiento],"SALIDA",Tabla7[Mes],P$5))</f>
        <v/>
      </c>
      <c r="Q1267" s="39" t="str">
        <f t="shared" si="57"/>
        <v/>
      </c>
      <c r="R1267" s="51" t="str">
        <f>IF($B1267="","",IFERROR(VLOOKUP($B1267,'ABC rotación'!$C:$G,5,0),"C"))</f>
        <v/>
      </c>
      <c r="S1267" s="41" t="str">
        <f t="shared" si="58"/>
        <v/>
      </c>
      <c r="T1267" s="40" t="str">
        <f t="shared" si="59"/>
        <v/>
      </c>
      <c r="U1267" s="23" t="str">
        <f>IF($B1267="","",VLOOKUP($T1267,Tablas!$X$14:$Y$17,2,1))</f>
        <v/>
      </c>
    </row>
    <row r="1268" spans="2:21" x14ac:dyDescent="0.2">
      <c r="B1268" s="1" t="str">
        <f>IF(Tablas!B1266="","",Tablas!B1266)</f>
        <v/>
      </c>
      <c r="C1268" s="1" t="str">
        <f>IF(Tablas!C1266="","",Tablas!C1266)</f>
        <v/>
      </c>
      <c r="D1268" s="1" t="str">
        <f>IF(Tablas!D1266="","",Tablas!D1266)</f>
        <v/>
      </c>
      <c r="E1268" s="1" t="str">
        <f>IF(Tablas!E1266="","",Tablas!E1266)</f>
        <v/>
      </c>
      <c r="F1268" s="1" t="str">
        <f>IF(Tablas!F1266="","",Tablas!F1266)</f>
        <v/>
      </c>
      <c r="G1268" s="1" t="str">
        <f>IF(Tablas!I1266="","",Tablas!I1266)</f>
        <v/>
      </c>
      <c r="H1268" s="1" t="s">
        <v>911</v>
      </c>
      <c r="I1268" s="39" t="str">
        <f>IF($B1268="","",-SUMIFS(Tabla7[Cantidad],Tabla7[Código del producto],$B1268,Tabla7[Tipo de movimiento],"SALIDA",Tabla7[Mes],I$5))</f>
        <v/>
      </c>
      <c r="J1268" s="39" t="str">
        <f>IF($B1268="","",-SUMIFS(Tabla7[Cantidad],Tabla7[Código del producto],$B1268,Tabla7[Tipo de movimiento],"SALIDA",Tabla7[Mes],J$5))</f>
        <v/>
      </c>
      <c r="K1268" s="39" t="str">
        <f>IF($B1268="","",-SUMIFS(Tabla7[Cantidad],Tabla7[Código del producto],$B1268,Tabla7[Tipo de movimiento],"SALIDA",Tabla7[Mes],K$5))</f>
        <v/>
      </c>
      <c r="L1268" s="39" t="str">
        <f>IF($B1268="","",-SUMIFS(Tabla7[Cantidad],Tabla7[Código del producto],$B1268,Tabla7[Tipo de movimiento],"SALIDA",Tabla7[Mes],L$5))</f>
        <v/>
      </c>
      <c r="M1268" s="39" t="str">
        <f>IF($B1268="","",-SUMIFS(Tabla7[Cantidad],Tabla7[Código del producto],$B1268,Tabla7[Tipo de movimiento],"SALIDA",Tabla7[Mes],M$5))</f>
        <v/>
      </c>
      <c r="N1268" s="39" t="str">
        <f>IF($B1268="","",-SUMIFS(Tabla7[Cantidad],Tabla7[Código del producto],$B1268,Tabla7[Tipo de movimiento],"SALIDA",Tabla7[Mes],N$5))</f>
        <v/>
      </c>
      <c r="O1268" s="39" t="str">
        <f>IF($B1268="","",-SUMIFS(Tabla7[Cantidad],Tabla7[Código del producto],$B1268,Tabla7[Tipo de movimiento],"SALIDA",Tabla7[Mes],O$5))</f>
        <v/>
      </c>
      <c r="P1268" s="39" t="str">
        <f>IF($B1268="","",-SUMIFS(Tabla7[Cantidad],Tabla7[Código del producto],$B1268,Tabla7[Tipo de movimiento],"SALIDA",Tabla7[Mes],P$5))</f>
        <v/>
      </c>
      <c r="Q1268" s="39" t="str">
        <f t="shared" si="57"/>
        <v/>
      </c>
      <c r="R1268" s="51" t="str">
        <f>IF($B1268="","",IFERROR(VLOOKUP($B1268,'ABC rotación'!$C:$G,5,0),"C"))</f>
        <v/>
      </c>
      <c r="S1268" s="41" t="str">
        <f t="shared" si="58"/>
        <v/>
      </c>
      <c r="T1268" s="40" t="str">
        <f t="shared" si="59"/>
        <v/>
      </c>
      <c r="U1268" s="23" t="str">
        <f>IF($B1268="","",VLOOKUP($T1268,Tablas!$X$14:$Y$17,2,1))</f>
        <v/>
      </c>
    </row>
    <row r="1269" spans="2:21" x14ac:dyDescent="0.2">
      <c r="B1269" s="1" t="str">
        <f>IF(Tablas!B1267="","",Tablas!B1267)</f>
        <v/>
      </c>
      <c r="C1269" s="1" t="str">
        <f>IF(Tablas!C1267="","",Tablas!C1267)</f>
        <v/>
      </c>
      <c r="D1269" s="1" t="str">
        <f>IF(Tablas!D1267="","",Tablas!D1267)</f>
        <v/>
      </c>
      <c r="E1269" s="1" t="str">
        <f>IF(Tablas!E1267="","",Tablas!E1267)</f>
        <v/>
      </c>
      <c r="F1269" s="1" t="str">
        <f>IF(Tablas!F1267="","",Tablas!F1267)</f>
        <v/>
      </c>
      <c r="G1269" s="1" t="str">
        <f>IF(Tablas!I1267="","",Tablas!I1267)</f>
        <v/>
      </c>
      <c r="H1269" s="1" t="s">
        <v>911</v>
      </c>
      <c r="I1269" s="39" t="str">
        <f>IF($B1269="","",-SUMIFS(Tabla7[Cantidad],Tabla7[Código del producto],$B1269,Tabla7[Tipo de movimiento],"SALIDA",Tabla7[Mes],I$5))</f>
        <v/>
      </c>
      <c r="J1269" s="39" t="str">
        <f>IF($B1269="","",-SUMIFS(Tabla7[Cantidad],Tabla7[Código del producto],$B1269,Tabla7[Tipo de movimiento],"SALIDA",Tabla7[Mes],J$5))</f>
        <v/>
      </c>
      <c r="K1269" s="39" t="str">
        <f>IF($B1269="","",-SUMIFS(Tabla7[Cantidad],Tabla7[Código del producto],$B1269,Tabla7[Tipo de movimiento],"SALIDA",Tabla7[Mes],K$5))</f>
        <v/>
      </c>
      <c r="L1269" s="39" t="str">
        <f>IF($B1269="","",-SUMIFS(Tabla7[Cantidad],Tabla7[Código del producto],$B1269,Tabla7[Tipo de movimiento],"SALIDA",Tabla7[Mes],L$5))</f>
        <v/>
      </c>
      <c r="M1269" s="39" t="str">
        <f>IF($B1269="","",-SUMIFS(Tabla7[Cantidad],Tabla7[Código del producto],$B1269,Tabla7[Tipo de movimiento],"SALIDA",Tabla7[Mes],M$5))</f>
        <v/>
      </c>
      <c r="N1269" s="39" t="str">
        <f>IF($B1269="","",-SUMIFS(Tabla7[Cantidad],Tabla7[Código del producto],$B1269,Tabla7[Tipo de movimiento],"SALIDA",Tabla7[Mes],N$5))</f>
        <v/>
      </c>
      <c r="O1269" s="39" t="str">
        <f>IF($B1269="","",-SUMIFS(Tabla7[Cantidad],Tabla7[Código del producto],$B1269,Tabla7[Tipo de movimiento],"SALIDA",Tabla7[Mes],O$5))</f>
        <v/>
      </c>
      <c r="P1269" s="39" t="str">
        <f>IF($B1269="","",-SUMIFS(Tabla7[Cantidad],Tabla7[Código del producto],$B1269,Tabla7[Tipo de movimiento],"SALIDA",Tabla7[Mes],P$5))</f>
        <v/>
      </c>
      <c r="Q1269" s="39" t="str">
        <f t="shared" si="57"/>
        <v/>
      </c>
      <c r="R1269" s="51" t="str">
        <f>IF($B1269="","",IFERROR(VLOOKUP($B1269,'ABC rotación'!$C:$G,5,0),"C"))</f>
        <v/>
      </c>
      <c r="S1269" s="41" t="str">
        <f t="shared" si="58"/>
        <v/>
      </c>
      <c r="T1269" s="40" t="str">
        <f t="shared" si="59"/>
        <v/>
      </c>
      <c r="U1269" s="23" t="str">
        <f>IF($B1269="","",VLOOKUP($T1269,Tablas!$X$14:$Y$17,2,1))</f>
        <v/>
      </c>
    </row>
    <row r="1270" spans="2:21" x14ac:dyDescent="0.2">
      <c r="B1270" s="1" t="str">
        <f>IF(Tablas!B1268="","",Tablas!B1268)</f>
        <v/>
      </c>
      <c r="C1270" s="1" t="str">
        <f>IF(Tablas!C1268="","",Tablas!C1268)</f>
        <v/>
      </c>
      <c r="D1270" s="1" t="str">
        <f>IF(Tablas!D1268="","",Tablas!D1268)</f>
        <v/>
      </c>
      <c r="E1270" s="1" t="str">
        <f>IF(Tablas!E1268="","",Tablas!E1268)</f>
        <v/>
      </c>
      <c r="F1270" s="1" t="str">
        <f>IF(Tablas!F1268="","",Tablas!F1268)</f>
        <v/>
      </c>
      <c r="G1270" s="1" t="str">
        <f>IF(Tablas!I1268="","",Tablas!I1268)</f>
        <v/>
      </c>
      <c r="H1270" s="1" t="s">
        <v>911</v>
      </c>
      <c r="I1270" s="39" t="str">
        <f>IF($B1270="","",-SUMIFS(Tabla7[Cantidad],Tabla7[Código del producto],$B1270,Tabla7[Tipo de movimiento],"SALIDA",Tabla7[Mes],I$5))</f>
        <v/>
      </c>
      <c r="J1270" s="39" t="str">
        <f>IF($B1270="","",-SUMIFS(Tabla7[Cantidad],Tabla7[Código del producto],$B1270,Tabla7[Tipo de movimiento],"SALIDA",Tabla7[Mes],J$5))</f>
        <v/>
      </c>
      <c r="K1270" s="39" t="str">
        <f>IF($B1270="","",-SUMIFS(Tabla7[Cantidad],Tabla7[Código del producto],$B1270,Tabla7[Tipo de movimiento],"SALIDA",Tabla7[Mes],K$5))</f>
        <v/>
      </c>
      <c r="L1270" s="39" t="str">
        <f>IF($B1270="","",-SUMIFS(Tabla7[Cantidad],Tabla7[Código del producto],$B1270,Tabla7[Tipo de movimiento],"SALIDA",Tabla7[Mes],L$5))</f>
        <v/>
      </c>
      <c r="M1270" s="39" t="str">
        <f>IF($B1270="","",-SUMIFS(Tabla7[Cantidad],Tabla7[Código del producto],$B1270,Tabla7[Tipo de movimiento],"SALIDA",Tabla7[Mes],M$5))</f>
        <v/>
      </c>
      <c r="N1270" s="39" t="str">
        <f>IF($B1270="","",-SUMIFS(Tabla7[Cantidad],Tabla7[Código del producto],$B1270,Tabla7[Tipo de movimiento],"SALIDA",Tabla7[Mes],N$5))</f>
        <v/>
      </c>
      <c r="O1270" s="39" t="str">
        <f>IF($B1270="","",-SUMIFS(Tabla7[Cantidad],Tabla7[Código del producto],$B1270,Tabla7[Tipo de movimiento],"SALIDA",Tabla7[Mes],O$5))</f>
        <v/>
      </c>
      <c r="P1270" s="39" t="str">
        <f>IF($B1270="","",-SUMIFS(Tabla7[Cantidad],Tabla7[Código del producto],$B1270,Tabla7[Tipo de movimiento],"SALIDA",Tabla7[Mes],P$5))</f>
        <v/>
      </c>
      <c r="Q1270" s="39" t="str">
        <f t="shared" si="57"/>
        <v/>
      </c>
      <c r="R1270" s="51" t="str">
        <f>IF($B1270="","",IFERROR(VLOOKUP($B1270,'ABC rotación'!$C:$G,5,0),"C"))</f>
        <v/>
      </c>
      <c r="S1270" s="41" t="str">
        <f t="shared" si="58"/>
        <v/>
      </c>
      <c r="T1270" s="40" t="str">
        <f t="shared" si="59"/>
        <v/>
      </c>
      <c r="U1270" s="23" t="str">
        <f>IF($B1270="","",VLOOKUP($T1270,Tablas!$X$14:$Y$17,2,1))</f>
        <v/>
      </c>
    </row>
    <row r="1271" spans="2:21" x14ac:dyDescent="0.2">
      <c r="B1271" s="1" t="str">
        <f>IF(Tablas!B1269="","",Tablas!B1269)</f>
        <v/>
      </c>
      <c r="C1271" s="1" t="str">
        <f>IF(Tablas!C1269="","",Tablas!C1269)</f>
        <v/>
      </c>
      <c r="D1271" s="1" t="str">
        <f>IF(Tablas!D1269="","",Tablas!D1269)</f>
        <v/>
      </c>
      <c r="E1271" s="1" t="str">
        <f>IF(Tablas!E1269="","",Tablas!E1269)</f>
        <v/>
      </c>
      <c r="F1271" s="1" t="str">
        <f>IF(Tablas!F1269="","",Tablas!F1269)</f>
        <v/>
      </c>
      <c r="G1271" s="1" t="str">
        <f>IF(Tablas!I1269="","",Tablas!I1269)</f>
        <v/>
      </c>
      <c r="H1271" s="1" t="s">
        <v>911</v>
      </c>
      <c r="I1271" s="39" t="str">
        <f>IF($B1271="","",-SUMIFS(Tabla7[Cantidad],Tabla7[Código del producto],$B1271,Tabla7[Tipo de movimiento],"SALIDA",Tabla7[Mes],I$5))</f>
        <v/>
      </c>
      <c r="J1271" s="39" t="str">
        <f>IF($B1271="","",-SUMIFS(Tabla7[Cantidad],Tabla7[Código del producto],$B1271,Tabla7[Tipo de movimiento],"SALIDA",Tabla7[Mes],J$5))</f>
        <v/>
      </c>
      <c r="K1271" s="39" t="str">
        <f>IF($B1271="","",-SUMIFS(Tabla7[Cantidad],Tabla7[Código del producto],$B1271,Tabla7[Tipo de movimiento],"SALIDA",Tabla7[Mes],K$5))</f>
        <v/>
      </c>
      <c r="L1271" s="39" t="str">
        <f>IF($B1271="","",-SUMIFS(Tabla7[Cantidad],Tabla7[Código del producto],$B1271,Tabla7[Tipo de movimiento],"SALIDA",Tabla7[Mes],L$5))</f>
        <v/>
      </c>
      <c r="M1271" s="39" t="str">
        <f>IF($B1271="","",-SUMIFS(Tabla7[Cantidad],Tabla7[Código del producto],$B1271,Tabla7[Tipo de movimiento],"SALIDA",Tabla7[Mes],M$5))</f>
        <v/>
      </c>
      <c r="N1271" s="39" t="str">
        <f>IF($B1271="","",-SUMIFS(Tabla7[Cantidad],Tabla7[Código del producto],$B1271,Tabla7[Tipo de movimiento],"SALIDA",Tabla7[Mes],N$5))</f>
        <v/>
      </c>
      <c r="O1271" s="39" t="str">
        <f>IF($B1271="","",-SUMIFS(Tabla7[Cantidad],Tabla7[Código del producto],$B1271,Tabla7[Tipo de movimiento],"SALIDA",Tabla7[Mes],O$5))</f>
        <v/>
      </c>
      <c r="P1271" s="39" t="str">
        <f>IF($B1271="","",-SUMIFS(Tabla7[Cantidad],Tabla7[Código del producto],$B1271,Tabla7[Tipo de movimiento],"SALIDA",Tabla7[Mes],P$5))</f>
        <v/>
      </c>
      <c r="Q1271" s="39" t="str">
        <f t="shared" si="57"/>
        <v/>
      </c>
      <c r="R1271" s="51" t="str">
        <f>IF($B1271="","",IFERROR(VLOOKUP($B1271,'ABC rotación'!$C:$G,5,0),"C"))</f>
        <v/>
      </c>
      <c r="S1271" s="41" t="str">
        <f t="shared" si="58"/>
        <v/>
      </c>
      <c r="T1271" s="40" t="str">
        <f t="shared" si="59"/>
        <v/>
      </c>
      <c r="U1271" s="23" t="str">
        <f>IF($B1271="","",VLOOKUP($T1271,Tablas!$X$14:$Y$17,2,1))</f>
        <v/>
      </c>
    </row>
    <row r="1272" spans="2:21" x14ac:dyDescent="0.2">
      <c r="B1272" s="1" t="str">
        <f>IF(Tablas!B1270="","",Tablas!B1270)</f>
        <v/>
      </c>
      <c r="C1272" s="1" t="str">
        <f>IF(Tablas!C1270="","",Tablas!C1270)</f>
        <v/>
      </c>
      <c r="D1272" s="1" t="str">
        <f>IF(Tablas!D1270="","",Tablas!D1270)</f>
        <v/>
      </c>
      <c r="E1272" s="1" t="str">
        <f>IF(Tablas!E1270="","",Tablas!E1270)</f>
        <v/>
      </c>
      <c r="F1272" s="1" t="str">
        <f>IF(Tablas!F1270="","",Tablas!F1270)</f>
        <v/>
      </c>
      <c r="G1272" s="1" t="str">
        <f>IF(Tablas!I1270="","",Tablas!I1270)</f>
        <v/>
      </c>
      <c r="H1272" s="1" t="s">
        <v>911</v>
      </c>
      <c r="I1272" s="39" t="str">
        <f>IF($B1272="","",-SUMIFS(Tabla7[Cantidad],Tabla7[Código del producto],$B1272,Tabla7[Tipo de movimiento],"SALIDA",Tabla7[Mes],I$5))</f>
        <v/>
      </c>
      <c r="J1272" s="39" t="str">
        <f>IF($B1272="","",-SUMIFS(Tabla7[Cantidad],Tabla7[Código del producto],$B1272,Tabla7[Tipo de movimiento],"SALIDA",Tabla7[Mes],J$5))</f>
        <v/>
      </c>
      <c r="K1272" s="39" t="str">
        <f>IF($B1272="","",-SUMIFS(Tabla7[Cantidad],Tabla7[Código del producto],$B1272,Tabla7[Tipo de movimiento],"SALIDA",Tabla7[Mes],K$5))</f>
        <v/>
      </c>
      <c r="L1272" s="39" t="str">
        <f>IF($B1272="","",-SUMIFS(Tabla7[Cantidad],Tabla7[Código del producto],$B1272,Tabla7[Tipo de movimiento],"SALIDA",Tabla7[Mes],L$5))</f>
        <v/>
      </c>
      <c r="M1272" s="39" t="str">
        <f>IF($B1272="","",-SUMIFS(Tabla7[Cantidad],Tabla7[Código del producto],$B1272,Tabla7[Tipo de movimiento],"SALIDA",Tabla7[Mes],M$5))</f>
        <v/>
      </c>
      <c r="N1272" s="39" t="str">
        <f>IF($B1272="","",-SUMIFS(Tabla7[Cantidad],Tabla7[Código del producto],$B1272,Tabla7[Tipo de movimiento],"SALIDA",Tabla7[Mes],N$5))</f>
        <v/>
      </c>
      <c r="O1272" s="39" t="str">
        <f>IF($B1272="","",-SUMIFS(Tabla7[Cantidad],Tabla7[Código del producto],$B1272,Tabla7[Tipo de movimiento],"SALIDA",Tabla7[Mes],O$5))</f>
        <v/>
      </c>
      <c r="P1272" s="39" t="str">
        <f>IF($B1272="","",-SUMIFS(Tabla7[Cantidad],Tabla7[Código del producto],$B1272,Tabla7[Tipo de movimiento],"SALIDA",Tabla7[Mes],P$5))</f>
        <v/>
      </c>
      <c r="Q1272" s="39" t="str">
        <f t="shared" si="57"/>
        <v/>
      </c>
      <c r="R1272" s="51" t="str">
        <f>IF($B1272="","",IFERROR(VLOOKUP($B1272,'ABC rotación'!$C:$G,5,0),"C"))</f>
        <v/>
      </c>
      <c r="S1272" s="41" t="str">
        <f t="shared" si="58"/>
        <v/>
      </c>
      <c r="T1272" s="40" t="str">
        <f t="shared" si="59"/>
        <v/>
      </c>
      <c r="U1272" s="23" t="str">
        <f>IF($B1272="","",VLOOKUP($T1272,Tablas!$X$14:$Y$17,2,1))</f>
        <v/>
      </c>
    </row>
    <row r="1273" spans="2:21" x14ac:dyDescent="0.2">
      <c r="B1273" s="1" t="str">
        <f>IF(Tablas!B1271="","",Tablas!B1271)</f>
        <v/>
      </c>
      <c r="C1273" s="1" t="str">
        <f>IF(Tablas!C1271="","",Tablas!C1271)</f>
        <v/>
      </c>
      <c r="D1273" s="1" t="str">
        <f>IF(Tablas!D1271="","",Tablas!D1271)</f>
        <v/>
      </c>
      <c r="E1273" s="1" t="str">
        <f>IF(Tablas!E1271="","",Tablas!E1271)</f>
        <v/>
      </c>
      <c r="F1273" s="1" t="str">
        <f>IF(Tablas!F1271="","",Tablas!F1271)</f>
        <v/>
      </c>
      <c r="G1273" s="1" t="str">
        <f>IF(Tablas!I1271="","",Tablas!I1271)</f>
        <v/>
      </c>
      <c r="H1273" s="1" t="s">
        <v>911</v>
      </c>
      <c r="I1273" s="39" t="str">
        <f>IF($B1273="","",-SUMIFS(Tabla7[Cantidad],Tabla7[Código del producto],$B1273,Tabla7[Tipo de movimiento],"SALIDA",Tabla7[Mes],I$5))</f>
        <v/>
      </c>
      <c r="J1273" s="39" t="str">
        <f>IF($B1273="","",-SUMIFS(Tabla7[Cantidad],Tabla7[Código del producto],$B1273,Tabla7[Tipo de movimiento],"SALIDA",Tabla7[Mes],J$5))</f>
        <v/>
      </c>
      <c r="K1273" s="39" t="str">
        <f>IF($B1273="","",-SUMIFS(Tabla7[Cantidad],Tabla7[Código del producto],$B1273,Tabla7[Tipo de movimiento],"SALIDA",Tabla7[Mes],K$5))</f>
        <v/>
      </c>
      <c r="L1273" s="39" t="str">
        <f>IF($B1273="","",-SUMIFS(Tabla7[Cantidad],Tabla7[Código del producto],$B1273,Tabla7[Tipo de movimiento],"SALIDA",Tabla7[Mes],L$5))</f>
        <v/>
      </c>
      <c r="M1273" s="39" t="str">
        <f>IF($B1273="","",-SUMIFS(Tabla7[Cantidad],Tabla7[Código del producto],$B1273,Tabla7[Tipo de movimiento],"SALIDA",Tabla7[Mes],M$5))</f>
        <v/>
      </c>
      <c r="N1273" s="39" t="str">
        <f>IF($B1273="","",-SUMIFS(Tabla7[Cantidad],Tabla7[Código del producto],$B1273,Tabla7[Tipo de movimiento],"SALIDA",Tabla7[Mes],N$5))</f>
        <v/>
      </c>
      <c r="O1273" s="39" t="str">
        <f>IF($B1273="","",-SUMIFS(Tabla7[Cantidad],Tabla7[Código del producto],$B1273,Tabla7[Tipo de movimiento],"SALIDA",Tabla7[Mes],O$5))</f>
        <v/>
      </c>
      <c r="P1273" s="39" t="str">
        <f>IF($B1273="","",-SUMIFS(Tabla7[Cantidad],Tabla7[Código del producto],$B1273,Tabla7[Tipo de movimiento],"SALIDA",Tabla7[Mes],P$5))</f>
        <v/>
      </c>
      <c r="Q1273" s="39" t="str">
        <f t="shared" si="57"/>
        <v/>
      </c>
      <c r="R1273" s="51" t="str">
        <f>IF($B1273="","",IFERROR(VLOOKUP($B1273,'ABC rotación'!$C:$G,5,0),"C"))</f>
        <v/>
      </c>
      <c r="S1273" s="41" t="str">
        <f t="shared" si="58"/>
        <v/>
      </c>
      <c r="T1273" s="40" t="str">
        <f t="shared" si="59"/>
        <v/>
      </c>
      <c r="U1273" s="23" t="str">
        <f>IF($B1273="","",VLOOKUP($T1273,Tablas!$X$14:$Y$17,2,1))</f>
        <v/>
      </c>
    </row>
    <row r="1274" spans="2:21" x14ac:dyDescent="0.2">
      <c r="B1274" s="1" t="str">
        <f>IF(Tablas!B1272="","",Tablas!B1272)</f>
        <v/>
      </c>
      <c r="C1274" s="1" t="str">
        <f>IF(Tablas!C1272="","",Tablas!C1272)</f>
        <v/>
      </c>
      <c r="D1274" s="1" t="str">
        <f>IF(Tablas!D1272="","",Tablas!D1272)</f>
        <v/>
      </c>
      <c r="E1274" s="1" t="str">
        <f>IF(Tablas!E1272="","",Tablas!E1272)</f>
        <v/>
      </c>
      <c r="F1274" s="1" t="str">
        <f>IF(Tablas!F1272="","",Tablas!F1272)</f>
        <v/>
      </c>
      <c r="G1274" s="1" t="str">
        <f>IF(Tablas!I1272="","",Tablas!I1272)</f>
        <v/>
      </c>
      <c r="H1274" s="1" t="s">
        <v>911</v>
      </c>
      <c r="I1274" s="39" t="str">
        <f>IF($B1274="","",-SUMIFS(Tabla7[Cantidad],Tabla7[Código del producto],$B1274,Tabla7[Tipo de movimiento],"SALIDA",Tabla7[Mes],I$5))</f>
        <v/>
      </c>
      <c r="J1274" s="39" t="str">
        <f>IF($B1274="","",-SUMIFS(Tabla7[Cantidad],Tabla7[Código del producto],$B1274,Tabla7[Tipo de movimiento],"SALIDA",Tabla7[Mes],J$5))</f>
        <v/>
      </c>
      <c r="K1274" s="39" t="str">
        <f>IF($B1274="","",-SUMIFS(Tabla7[Cantidad],Tabla7[Código del producto],$B1274,Tabla7[Tipo de movimiento],"SALIDA",Tabla7[Mes],K$5))</f>
        <v/>
      </c>
      <c r="L1274" s="39" t="str">
        <f>IF($B1274="","",-SUMIFS(Tabla7[Cantidad],Tabla7[Código del producto],$B1274,Tabla7[Tipo de movimiento],"SALIDA",Tabla7[Mes],L$5))</f>
        <v/>
      </c>
      <c r="M1274" s="39" t="str">
        <f>IF($B1274="","",-SUMIFS(Tabla7[Cantidad],Tabla7[Código del producto],$B1274,Tabla7[Tipo de movimiento],"SALIDA",Tabla7[Mes],M$5))</f>
        <v/>
      </c>
      <c r="N1274" s="39" t="str">
        <f>IF($B1274="","",-SUMIFS(Tabla7[Cantidad],Tabla7[Código del producto],$B1274,Tabla7[Tipo de movimiento],"SALIDA",Tabla7[Mes],N$5))</f>
        <v/>
      </c>
      <c r="O1274" s="39" t="str">
        <f>IF($B1274="","",-SUMIFS(Tabla7[Cantidad],Tabla7[Código del producto],$B1274,Tabla7[Tipo de movimiento],"SALIDA",Tabla7[Mes],O$5))</f>
        <v/>
      </c>
      <c r="P1274" s="39" t="str">
        <f>IF($B1274="","",-SUMIFS(Tabla7[Cantidad],Tabla7[Código del producto],$B1274,Tabla7[Tipo de movimiento],"SALIDA",Tabla7[Mes],P$5))</f>
        <v/>
      </c>
      <c r="Q1274" s="39" t="str">
        <f t="shared" si="57"/>
        <v/>
      </c>
      <c r="R1274" s="51" t="str">
        <f>IF($B1274="","",IFERROR(VLOOKUP($B1274,'ABC rotación'!$C:$G,5,0),"C"))</f>
        <v/>
      </c>
      <c r="S1274" s="41" t="str">
        <f t="shared" si="58"/>
        <v/>
      </c>
      <c r="T1274" s="40" t="str">
        <f t="shared" si="59"/>
        <v/>
      </c>
      <c r="U1274" s="23" t="str">
        <f>IF($B1274="","",VLOOKUP($T1274,Tablas!$X$14:$Y$17,2,1))</f>
        <v/>
      </c>
    </row>
    <row r="1275" spans="2:21" x14ac:dyDescent="0.2">
      <c r="B1275" s="1" t="str">
        <f>IF(Tablas!B1273="","",Tablas!B1273)</f>
        <v/>
      </c>
      <c r="C1275" s="1" t="str">
        <f>IF(Tablas!C1273="","",Tablas!C1273)</f>
        <v/>
      </c>
      <c r="D1275" s="1" t="str">
        <f>IF(Tablas!D1273="","",Tablas!D1273)</f>
        <v/>
      </c>
      <c r="E1275" s="1" t="str">
        <f>IF(Tablas!E1273="","",Tablas!E1273)</f>
        <v/>
      </c>
      <c r="F1275" s="1" t="str">
        <f>IF(Tablas!F1273="","",Tablas!F1273)</f>
        <v/>
      </c>
      <c r="G1275" s="1" t="str">
        <f>IF(Tablas!I1273="","",Tablas!I1273)</f>
        <v/>
      </c>
      <c r="H1275" s="1" t="s">
        <v>911</v>
      </c>
      <c r="I1275" s="39" t="str">
        <f>IF($B1275="","",-SUMIFS(Tabla7[Cantidad],Tabla7[Código del producto],$B1275,Tabla7[Tipo de movimiento],"SALIDA",Tabla7[Mes],I$5))</f>
        <v/>
      </c>
      <c r="J1275" s="39" t="str">
        <f>IF($B1275="","",-SUMIFS(Tabla7[Cantidad],Tabla7[Código del producto],$B1275,Tabla7[Tipo de movimiento],"SALIDA",Tabla7[Mes],J$5))</f>
        <v/>
      </c>
      <c r="K1275" s="39" t="str">
        <f>IF($B1275="","",-SUMIFS(Tabla7[Cantidad],Tabla7[Código del producto],$B1275,Tabla7[Tipo de movimiento],"SALIDA",Tabla7[Mes],K$5))</f>
        <v/>
      </c>
      <c r="L1275" s="39" t="str">
        <f>IF($B1275="","",-SUMIFS(Tabla7[Cantidad],Tabla7[Código del producto],$B1275,Tabla7[Tipo de movimiento],"SALIDA",Tabla7[Mes],L$5))</f>
        <v/>
      </c>
      <c r="M1275" s="39" t="str">
        <f>IF($B1275="","",-SUMIFS(Tabla7[Cantidad],Tabla7[Código del producto],$B1275,Tabla7[Tipo de movimiento],"SALIDA",Tabla7[Mes],M$5))</f>
        <v/>
      </c>
      <c r="N1275" s="39" t="str">
        <f>IF($B1275="","",-SUMIFS(Tabla7[Cantidad],Tabla7[Código del producto],$B1275,Tabla7[Tipo de movimiento],"SALIDA",Tabla7[Mes],N$5))</f>
        <v/>
      </c>
      <c r="O1275" s="39" t="str">
        <f>IF($B1275="","",-SUMIFS(Tabla7[Cantidad],Tabla7[Código del producto],$B1275,Tabla7[Tipo de movimiento],"SALIDA",Tabla7[Mes],O$5))</f>
        <v/>
      </c>
      <c r="P1275" s="39" t="str">
        <f>IF($B1275="","",-SUMIFS(Tabla7[Cantidad],Tabla7[Código del producto],$B1275,Tabla7[Tipo de movimiento],"SALIDA",Tabla7[Mes],P$5))</f>
        <v/>
      </c>
      <c r="Q1275" s="39" t="str">
        <f t="shared" si="57"/>
        <v/>
      </c>
      <c r="R1275" s="51" t="str">
        <f>IF($B1275="","",IFERROR(VLOOKUP($B1275,'ABC rotación'!$C:$G,5,0),"C"))</f>
        <v/>
      </c>
      <c r="S1275" s="41" t="str">
        <f t="shared" si="58"/>
        <v/>
      </c>
      <c r="T1275" s="40" t="str">
        <f t="shared" si="59"/>
        <v/>
      </c>
      <c r="U1275" s="23" t="str">
        <f>IF($B1275="","",VLOOKUP($T1275,Tablas!$X$14:$Y$17,2,1))</f>
        <v/>
      </c>
    </row>
    <row r="1276" spans="2:21" x14ac:dyDescent="0.2">
      <c r="B1276" s="1" t="str">
        <f>IF(Tablas!B1274="","",Tablas!B1274)</f>
        <v/>
      </c>
      <c r="C1276" s="1" t="str">
        <f>IF(Tablas!C1274="","",Tablas!C1274)</f>
        <v/>
      </c>
      <c r="D1276" s="1" t="str">
        <f>IF(Tablas!D1274="","",Tablas!D1274)</f>
        <v/>
      </c>
      <c r="E1276" s="1" t="str">
        <f>IF(Tablas!E1274="","",Tablas!E1274)</f>
        <v/>
      </c>
      <c r="F1276" s="1" t="str">
        <f>IF(Tablas!F1274="","",Tablas!F1274)</f>
        <v/>
      </c>
      <c r="G1276" s="1" t="str">
        <f>IF(Tablas!I1274="","",Tablas!I1274)</f>
        <v/>
      </c>
      <c r="H1276" s="1" t="s">
        <v>911</v>
      </c>
      <c r="I1276" s="39" t="str">
        <f>IF($B1276="","",-SUMIFS(Tabla7[Cantidad],Tabla7[Código del producto],$B1276,Tabla7[Tipo de movimiento],"SALIDA",Tabla7[Mes],I$5))</f>
        <v/>
      </c>
      <c r="J1276" s="39" t="str">
        <f>IF($B1276="","",-SUMIFS(Tabla7[Cantidad],Tabla7[Código del producto],$B1276,Tabla7[Tipo de movimiento],"SALIDA",Tabla7[Mes],J$5))</f>
        <v/>
      </c>
      <c r="K1276" s="39" t="str">
        <f>IF($B1276="","",-SUMIFS(Tabla7[Cantidad],Tabla7[Código del producto],$B1276,Tabla7[Tipo de movimiento],"SALIDA",Tabla7[Mes],K$5))</f>
        <v/>
      </c>
      <c r="L1276" s="39" t="str">
        <f>IF($B1276="","",-SUMIFS(Tabla7[Cantidad],Tabla7[Código del producto],$B1276,Tabla7[Tipo de movimiento],"SALIDA",Tabla7[Mes],L$5))</f>
        <v/>
      </c>
      <c r="M1276" s="39" t="str">
        <f>IF($B1276="","",-SUMIFS(Tabla7[Cantidad],Tabla7[Código del producto],$B1276,Tabla7[Tipo de movimiento],"SALIDA",Tabla7[Mes],M$5))</f>
        <v/>
      </c>
      <c r="N1276" s="39" t="str">
        <f>IF($B1276="","",-SUMIFS(Tabla7[Cantidad],Tabla7[Código del producto],$B1276,Tabla7[Tipo de movimiento],"SALIDA",Tabla7[Mes],N$5))</f>
        <v/>
      </c>
      <c r="O1276" s="39" t="str">
        <f>IF($B1276="","",-SUMIFS(Tabla7[Cantidad],Tabla7[Código del producto],$B1276,Tabla7[Tipo de movimiento],"SALIDA",Tabla7[Mes],O$5))</f>
        <v/>
      </c>
      <c r="P1276" s="39" t="str">
        <f>IF($B1276="","",-SUMIFS(Tabla7[Cantidad],Tabla7[Código del producto],$B1276,Tabla7[Tipo de movimiento],"SALIDA",Tabla7[Mes],P$5))</f>
        <v/>
      </c>
      <c r="Q1276" s="39" t="str">
        <f t="shared" si="57"/>
        <v/>
      </c>
      <c r="R1276" s="51" t="str">
        <f>IF($B1276="","",IFERROR(VLOOKUP($B1276,'ABC rotación'!$C:$G,5,0),"C"))</f>
        <v/>
      </c>
      <c r="S1276" s="41" t="str">
        <f t="shared" si="58"/>
        <v/>
      </c>
      <c r="T1276" s="40" t="str">
        <f t="shared" si="59"/>
        <v/>
      </c>
      <c r="U1276" s="23" t="str">
        <f>IF($B1276="","",VLOOKUP($T1276,Tablas!$X$14:$Y$17,2,1))</f>
        <v/>
      </c>
    </row>
    <row r="1277" spans="2:21" x14ac:dyDescent="0.2">
      <c r="B1277" s="1" t="str">
        <f>IF(Tablas!B1275="","",Tablas!B1275)</f>
        <v/>
      </c>
      <c r="C1277" s="1" t="str">
        <f>IF(Tablas!C1275="","",Tablas!C1275)</f>
        <v/>
      </c>
      <c r="D1277" s="1" t="str">
        <f>IF(Tablas!D1275="","",Tablas!D1275)</f>
        <v/>
      </c>
      <c r="E1277" s="1" t="str">
        <f>IF(Tablas!E1275="","",Tablas!E1275)</f>
        <v/>
      </c>
      <c r="F1277" s="1" t="str">
        <f>IF(Tablas!F1275="","",Tablas!F1275)</f>
        <v/>
      </c>
      <c r="G1277" s="1" t="str">
        <f>IF(Tablas!I1275="","",Tablas!I1275)</f>
        <v/>
      </c>
      <c r="H1277" s="1" t="s">
        <v>911</v>
      </c>
      <c r="I1277" s="39" t="str">
        <f>IF($B1277="","",-SUMIFS(Tabla7[Cantidad],Tabla7[Código del producto],$B1277,Tabla7[Tipo de movimiento],"SALIDA",Tabla7[Mes],I$5))</f>
        <v/>
      </c>
      <c r="J1277" s="39" t="str">
        <f>IF($B1277="","",-SUMIFS(Tabla7[Cantidad],Tabla7[Código del producto],$B1277,Tabla7[Tipo de movimiento],"SALIDA",Tabla7[Mes],J$5))</f>
        <v/>
      </c>
      <c r="K1277" s="39" t="str">
        <f>IF($B1277="","",-SUMIFS(Tabla7[Cantidad],Tabla7[Código del producto],$B1277,Tabla7[Tipo de movimiento],"SALIDA",Tabla7[Mes],K$5))</f>
        <v/>
      </c>
      <c r="L1277" s="39" t="str">
        <f>IF($B1277="","",-SUMIFS(Tabla7[Cantidad],Tabla7[Código del producto],$B1277,Tabla7[Tipo de movimiento],"SALIDA",Tabla7[Mes],L$5))</f>
        <v/>
      </c>
      <c r="M1277" s="39" t="str">
        <f>IF($B1277="","",-SUMIFS(Tabla7[Cantidad],Tabla7[Código del producto],$B1277,Tabla7[Tipo de movimiento],"SALIDA",Tabla7[Mes],M$5))</f>
        <v/>
      </c>
      <c r="N1277" s="39" t="str">
        <f>IF($B1277="","",-SUMIFS(Tabla7[Cantidad],Tabla7[Código del producto],$B1277,Tabla7[Tipo de movimiento],"SALIDA",Tabla7[Mes],N$5))</f>
        <v/>
      </c>
      <c r="O1277" s="39" t="str">
        <f>IF($B1277="","",-SUMIFS(Tabla7[Cantidad],Tabla7[Código del producto],$B1277,Tabla7[Tipo de movimiento],"SALIDA",Tabla7[Mes],O$5))</f>
        <v/>
      </c>
      <c r="P1277" s="39" t="str">
        <f>IF($B1277="","",-SUMIFS(Tabla7[Cantidad],Tabla7[Código del producto],$B1277,Tabla7[Tipo de movimiento],"SALIDA",Tabla7[Mes],P$5))</f>
        <v/>
      </c>
      <c r="Q1277" s="39" t="str">
        <f t="shared" si="57"/>
        <v/>
      </c>
      <c r="R1277" s="51" t="str">
        <f>IF($B1277="","",IFERROR(VLOOKUP($B1277,'ABC rotación'!$C:$G,5,0),"C"))</f>
        <v/>
      </c>
      <c r="S1277" s="41" t="str">
        <f t="shared" si="58"/>
        <v/>
      </c>
      <c r="T1277" s="40" t="str">
        <f t="shared" si="59"/>
        <v/>
      </c>
      <c r="U1277" s="23" t="str">
        <f>IF($B1277="","",VLOOKUP($T1277,Tablas!$X$14:$Y$17,2,1))</f>
        <v/>
      </c>
    </row>
    <row r="1278" spans="2:21" x14ac:dyDescent="0.2">
      <c r="B1278" s="1" t="str">
        <f>IF(Tablas!B1276="","",Tablas!B1276)</f>
        <v/>
      </c>
      <c r="C1278" s="1" t="str">
        <f>IF(Tablas!C1276="","",Tablas!C1276)</f>
        <v/>
      </c>
      <c r="D1278" s="1" t="str">
        <f>IF(Tablas!D1276="","",Tablas!D1276)</f>
        <v/>
      </c>
      <c r="E1278" s="1" t="str">
        <f>IF(Tablas!E1276="","",Tablas!E1276)</f>
        <v/>
      </c>
      <c r="F1278" s="1" t="str">
        <f>IF(Tablas!F1276="","",Tablas!F1276)</f>
        <v/>
      </c>
      <c r="G1278" s="1" t="str">
        <f>IF(Tablas!I1276="","",Tablas!I1276)</f>
        <v/>
      </c>
      <c r="H1278" s="1" t="s">
        <v>911</v>
      </c>
      <c r="I1278" s="39" t="str">
        <f>IF($B1278="","",-SUMIFS(Tabla7[Cantidad],Tabla7[Código del producto],$B1278,Tabla7[Tipo de movimiento],"SALIDA",Tabla7[Mes],I$5))</f>
        <v/>
      </c>
      <c r="J1278" s="39" t="str">
        <f>IF($B1278="","",-SUMIFS(Tabla7[Cantidad],Tabla7[Código del producto],$B1278,Tabla7[Tipo de movimiento],"SALIDA",Tabla7[Mes],J$5))</f>
        <v/>
      </c>
      <c r="K1278" s="39" t="str">
        <f>IF($B1278="","",-SUMIFS(Tabla7[Cantidad],Tabla7[Código del producto],$B1278,Tabla7[Tipo de movimiento],"SALIDA",Tabla7[Mes],K$5))</f>
        <v/>
      </c>
      <c r="L1278" s="39" t="str">
        <f>IF($B1278="","",-SUMIFS(Tabla7[Cantidad],Tabla7[Código del producto],$B1278,Tabla7[Tipo de movimiento],"SALIDA",Tabla7[Mes],L$5))</f>
        <v/>
      </c>
      <c r="M1278" s="39" t="str">
        <f>IF($B1278="","",-SUMIFS(Tabla7[Cantidad],Tabla7[Código del producto],$B1278,Tabla7[Tipo de movimiento],"SALIDA",Tabla7[Mes],M$5))</f>
        <v/>
      </c>
      <c r="N1278" s="39" t="str">
        <f>IF($B1278="","",-SUMIFS(Tabla7[Cantidad],Tabla7[Código del producto],$B1278,Tabla7[Tipo de movimiento],"SALIDA",Tabla7[Mes],N$5))</f>
        <v/>
      </c>
      <c r="O1278" s="39" t="str">
        <f>IF($B1278="","",-SUMIFS(Tabla7[Cantidad],Tabla7[Código del producto],$B1278,Tabla7[Tipo de movimiento],"SALIDA",Tabla7[Mes],O$5))</f>
        <v/>
      </c>
      <c r="P1278" s="39" t="str">
        <f>IF($B1278="","",-SUMIFS(Tabla7[Cantidad],Tabla7[Código del producto],$B1278,Tabla7[Tipo de movimiento],"SALIDA",Tabla7[Mes],P$5))</f>
        <v/>
      </c>
      <c r="Q1278" s="39" t="str">
        <f t="shared" si="57"/>
        <v/>
      </c>
      <c r="R1278" s="51" t="str">
        <f>IF($B1278="","",IFERROR(VLOOKUP($B1278,'ABC rotación'!$C:$G,5,0),"C"))</f>
        <v/>
      </c>
      <c r="S1278" s="41" t="str">
        <f t="shared" si="58"/>
        <v/>
      </c>
      <c r="T1278" s="40" t="str">
        <f t="shared" si="59"/>
        <v/>
      </c>
      <c r="U1278" s="23" t="str">
        <f>IF($B1278="","",VLOOKUP($T1278,Tablas!$X$14:$Y$17,2,1))</f>
        <v/>
      </c>
    </row>
    <row r="1279" spans="2:21" x14ac:dyDescent="0.2">
      <c r="B1279" s="1" t="str">
        <f>IF(Tablas!B1277="","",Tablas!B1277)</f>
        <v/>
      </c>
      <c r="C1279" s="1" t="str">
        <f>IF(Tablas!C1277="","",Tablas!C1277)</f>
        <v/>
      </c>
      <c r="D1279" s="1" t="str">
        <f>IF(Tablas!D1277="","",Tablas!D1277)</f>
        <v/>
      </c>
      <c r="E1279" s="1" t="str">
        <f>IF(Tablas!E1277="","",Tablas!E1277)</f>
        <v/>
      </c>
      <c r="F1279" s="1" t="str">
        <f>IF(Tablas!F1277="","",Tablas!F1277)</f>
        <v/>
      </c>
      <c r="G1279" s="1" t="str">
        <f>IF(Tablas!I1277="","",Tablas!I1277)</f>
        <v/>
      </c>
      <c r="H1279" s="1" t="s">
        <v>911</v>
      </c>
      <c r="I1279" s="39" t="str">
        <f>IF($B1279="","",-SUMIFS(Tabla7[Cantidad],Tabla7[Código del producto],$B1279,Tabla7[Tipo de movimiento],"SALIDA",Tabla7[Mes],I$5))</f>
        <v/>
      </c>
      <c r="J1279" s="39" t="str">
        <f>IF($B1279="","",-SUMIFS(Tabla7[Cantidad],Tabla7[Código del producto],$B1279,Tabla7[Tipo de movimiento],"SALIDA",Tabla7[Mes],J$5))</f>
        <v/>
      </c>
      <c r="K1279" s="39" t="str">
        <f>IF($B1279="","",-SUMIFS(Tabla7[Cantidad],Tabla7[Código del producto],$B1279,Tabla7[Tipo de movimiento],"SALIDA",Tabla7[Mes],K$5))</f>
        <v/>
      </c>
      <c r="L1279" s="39" t="str">
        <f>IF($B1279="","",-SUMIFS(Tabla7[Cantidad],Tabla7[Código del producto],$B1279,Tabla7[Tipo de movimiento],"SALIDA",Tabla7[Mes],L$5))</f>
        <v/>
      </c>
      <c r="M1279" s="39" t="str">
        <f>IF($B1279="","",-SUMIFS(Tabla7[Cantidad],Tabla7[Código del producto],$B1279,Tabla7[Tipo de movimiento],"SALIDA",Tabla7[Mes],M$5))</f>
        <v/>
      </c>
      <c r="N1279" s="39" t="str">
        <f>IF($B1279="","",-SUMIFS(Tabla7[Cantidad],Tabla7[Código del producto],$B1279,Tabla7[Tipo de movimiento],"SALIDA",Tabla7[Mes],N$5))</f>
        <v/>
      </c>
      <c r="O1279" s="39" t="str">
        <f>IF($B1279="","",-SUMIFS(Tabla7[Cantidad],Tabla7[Código del producto],$B1279,Tabla7[Tipo de movimiento],"SALIDA",Tabla7[Mes],O$5))</f>
        <v/>
      </c>
      <c r="P1279" s="39" t="str">
        <f>IF($B1279="","",-SUMIFS(Tabla7[Cantidad],Tabla7[Código del producto],$B1279,Tabla7[Tipo de movimiento],"SALIDA",Tabla7[Mes],P$5))</f>
        <v/>
      </c>
      <c r="Q1279" s="39" t="str">
        <f t="shared" si="57"/>
        <v/>
      </c>
      <c r="R1279" s="51" t="str">
        <f>IF($B1279="","",IFERROR(VLOOKUP($B1279,'ABC rotación'!$C:$G,5,0),"C"))</f>
        <v/>
      </c>
      <c r="S1279" s="41" t="str">
        <f t="shared" si="58"/>
        <v/>
      </c>
      <c r="T1279" s="40" t="str">
        <f t="shared" si="59"/>
        <v/>
      </c>
      <c r="U1279" s="23" t="str">
        <f>IF($B1279="","",VLOOKUP($T1279,Tablas!$X$14:$Y$17,2,1))</f>
        <v/>
      </c>
    </row>
    <row r="1280" spans="2:21" x14ac:dyDescent="0.2">
      <c r="B1280" s="1" t="str">
        <f>IF(Tablas!B1278="","",Tablas!B1278)</f>
        <v/>
      </c>
      <c r="C1280" s="1" t="str">
        <f>IF(Tablas!C1278="","",Tablas!C1278)</f>
        <v/>
      </c>
      <c r="D1280" s="1" t="str">
        <f>IF(Tablas!D1278="","",Tablas!D1278)</f>
        <v/>
      </c>
      <c r="E1280" s="1" t="str">
        <f>IF(Tablas!E1278="","",Tablas!E1278)</f>
        <v/>
      </c>
      <c r="F1280" s="1" t="str">
        <f>IF(Tablas!F1278="","",Tablas!F1278)</f>
        <v/>
      </c>
      <c r="G1280" s="1" t="str">
        <f>IF(Tablas!I1278="","",Tablas!I1278)</f>
        <v/>
      </c>
      <c r="H1280" s="1" t="s">
        <v>911</v>
      </c>
      <c r="I1280" s="39" t="str">
        <f>IF($B1280="","",-SUMIFS(Tabla7[Cantidad],Tabla7[Código del producto],$B1280,Tabla7[Tipo de movimiento],"SALIDA",Tabla7[Mes],I$5))</f>
        <v/>
      </c>
      <c r="J1280" s="39" t="str">
        <f>IF($B1280="","",-SUMIFS(Tabla7[Cantidad],Tabla7[Código del producto],$B1280,Tabla7[Tipo de movimiento],"SALIDA",Tabla7[Mes],J$5))</f>
        <v/>
      </c>
      <c r="K1280" s="39" t="str">
        <f>IF($B1280="","",-SUMIFS(Tabla7[Cantidad],Tabla7[Código del producto],$B1280,Tabla7[Tipo de movimiento],"SALIDA",Tabla7[Mes],K$5))</f>
        <v/>
      </c>
      <c r="L1280" s="39" t="str">
        <f>IF($B1280="","",-SUMIFS(Tabla7[Cantidad],Tabla7[Código del producto],$B1280,Tabla7[Tipo de movimiento],"SALIDA",Tabla7[Mes],L$5))</f>
        <v/>
      </c>
      <c r="M1280" s="39" t="str">
        <f>IF($B1280="","",-SUMIFS(Tabla7[Cantidad],Tabla7[Código del producto],$B1280,Tabla7[Tipo de movimiento],"SALIDA",Tabla7[Mes],M$5))</f>
        <v/>
      </c>
      <c r="N1280" s="39" t="str">
        <f>IF($B1280="","",-SUMIFS(Tabla7[Cantidad],Tabla7[Código del producto],$B1280,Tabla7[Tipo de movimiento],"SALIDA",Tabla7[Mes],N$5))</f>
        <v/>
      </c>
      <c r="O1280" s="39" t="str">
        <f>IF($B1280="","",-SUMIFS(Tabla7[Cantidad],Tabla7[Código del producto],$B1280,Tabla7[Tipo de movimiento],"SALIDA",Tabla7[Mes],O$5))</f>
        <v/>
      </c>
      <c r="P1280" s="39" t="str">
        <f>IF($B1280="","",-SUMIFS(Tabla7[Cantidad],Tabla7[Código del producto],$B1280,Tabla7[Tipo de movimiento],"SALIDA",Tabla7[Mes],P$5))</f>
        <v/>
      </c>
      <c r="Q1280" s="39" t="str">
        <f t="shared" si="57"/>
        <v/>
      </c>
      <c r="R1280" s="51" t="str">
        <f>IF($B1280="","",IFERROR(VLOOKUP($B1280,'ABC rotación'!$C:$G,5,0),"C"))</f>
        <v/>
      </c>
      <c r="S1280" s="41" t="str">
        <f t="shared" si="58"/>
        <v/>
      </c>
      <c r="T1280" s="40" t="str">
        <f t="shared" si="59"/>
        <v/>
      </c>
      <c r="U1280" s="23" t="str">
        <f>IF($B1280="","",VLOOKUP($T1280,Tablas!$X$14:$Y$17,2,1))</f>
        <v/>
      </c>
    </row>
    <row r="1281" spans="2:21" x14ac:dyDescent="0.2">
      <c r="B1281" s="1" t="str">
        <f>IF(Tablas!B1279="","",Tablas!B1279)</f>
        <v/>
      </c>
      <c r="C1281" s="1" t="str">
        <f>IF(Tablas!C1279="","",Tablas!C1279)</f>
        <v/>
      </c>
      <c r="D1281" s="1" t="str">
        <f>IF(Tablas!D1279="","",Tablas!D1279)</f>
        <v/>
      </c>
      <c r="E1281" s="1" t="str">
        <f>IF(Tablas!E1279="","",Tablas!E1279)</f>
        <v/>
      </c>
      <c r="F1281" s="1" t="str">
        <f>IF(Tablas!F1279="","",Tablas!F1279)</f>
        <v/>
      </c>
      <c r="G1281" s="1" t="str">
        <f>IF(Tablas!I1279="","",Tablas!I1279)</f>
        <v/>
      </c>
      <c r="H1281" s="1" t="s">
        <v>911</v>
      </c>
      <c r="I1281" s="39" t="str">
        <f>IF($B1281="","",-SUMIFS(Tabla7[Cantidad],Tabla7[Código del producto],$B1281,Tabla7[Tipo de movimiento],"SALIDA",Tabla7[Mes],I$5))</f>
        <v/>
      </c>
      <c r="J1281" s="39" t="str">
        <f>IF($B1281="","",-SUMIFS(Tabla7[Cantidad],Tabla7[Código del producto],$B1281,Tabla7[Tipo de movimiento],"SALIDA",Tabla7[Mes],J$5))</f>
        <v/>
      </c>
      <c r="K1281" s="39" t="str">
        <f>IF($B1281="","",-SUMIFS(Tabla7[Cantidad],Tabla7[Código del producto],$B1281,Tabla7[Tipo de movimiento],"SALIDA",Tabla7[Mes],K$5))</f>
        <v/>
      </c>
      <c r="L1281" s="39" t="str">
        <f>IF($B1281="","",-SUMIFS(Tabla7[Cantidad],Tabla7[Código del producto],$B1281,Tabla7[Tipo de movimiento],"SALIDA",Tabla7[Mes],L$5))</f>
        <v/>
      </c>
      <c r="M1281" s="39" t="str">
        <f>IF($B1281="","",-SUMIFS(Tabla7[Cantidad],Tabla7[Código del producto],$B1281,Tabla7[Tipo de movimiento],"SALIDA",Tabla7[Mes],M$5))</f>
        <v/>
      </c>
      <c r="N1281" s="39" t="str">
        <f>IF($B1281="","",-SUMIFS(Tabla7[Cantidad],Tabla7[Código del producto],$B1281,Tabla7[Tipo de movimiento],"SALIDA",Tabla7[Mes],N$5))</f>
        <v/>
      </c>
      <c r="O1281" s="39" t="str">
        <f>IF($B1281="","",-SUMIFS(Tabla7[Cantidad],Tabla7[Código del producto],$B1281,Tabla7[Tipo de movimiento],"SALIDA",Tabla7[Mes],O$5))</f>
        <v/>
      </c>
      <c r="P1281" s="39" t="str">
        <f>IF($B1281="","",-SUMIFS(Tabla7[Cantidad],Tabla7[Código del producto],$B1281,Tabla7[Tipo de movimiento],"SALIDA",Tabla7[Mes],P$5))</f>
        <v/>
      </c>
      <c r="Q1281" s="39" t="str">
        <f t="shared" si="57"/>
        <v/>
      </c>
      <c r="R1281" s="51" t="str">
        <f>IF($B1281="","",IFERROR(VLOOKUP($B1281,'ABC rotación'!$C:$G,5,0),"C"))</f>
        <v/>
      </c>
      <c r="S1281" s="41" t="str">
        <f t="shared" si="58"/>
        <v/>
      </c>
      <c r="T1281" s="40" t="str">
        <f t="shared" si="59"/>
        <v/>
      </c>
      <c r="U1281" s="23" t="str">
        <f>IF($B1281="","",VLOOKUP($T1281,Tablas!$X$14:$Y$17,2,1))</f>
        <v/>
      </c>
    </row>
    <row r="1282" spans="2:21" x14ac:dyDescent="0.2">
      <c r="B1282" s="1" t="str">
        <f>IF(Tablas!B1280="","",Tablas!B1280)</f>
        <v/>
      </c>
      <c r="C1282" s="1" t="str">
        <f>IF(Tablas!C1280="","",Tablas!C1280)</f>
        <v/>
      </c>
      <c r="D1282" s="1" t="str">
        <f>IF(Tablas!D1280="","",Tablas!D1280)</f>
        <v/>
      </c>
      <c r="E1282" s="1" t="str">
        <f>IF(Tablas!E1280="","",Tablas!E1280)</f>
        <v/>
      </c>
      <c r="F1282" s="1" t="str">
        <f>IF(Tablas!F1280="","",Tablas!F1280)</f>
        <v/>
      </c>
      <c r="G1282" s="1" t="str">
        <f>IF(Tablas!I1280="","",Tablas!I1280)</f>
        <v/>
      </c>
      <c r="H1282" s="1" t="s">
        <v>911</v>
      </c>
      <c r="I1282" s="39" t="str">
        <f>IF($B1282="","",-SUMIFS(Tabla7[Cantidad],Tabla7[Código del producto],$B1282,Tabla7[Tipo de movimiento],"SALIDA",Tabla7[Mes],I$5))</f>
        <v/>
      </c>
      <c r="J1282" s="39" t="str">
        <f>IF($B1282="","",-SUMIFS(Tabla7[Cantidad],Tabla7[Código del producto],$B1282,Tabla7[Tipo de movimiento],"SALIDA",Tabla7[Mes],J$5))</f>
        <v/>
      </c>
      <c r="K1282" s="39" t="str">
        <f>IF($B1282="","",-SUMIFS(Tabla7[Cantidad],Tabla7[Código del producto],$B1282,Tabla7[Tipo de movimiento],"SALIDA",Tabla7[Mes],K$5))</f>
        <v/>
      </c>
      <c r="L1282" s="39" t="str">
        <f>IF($B1282="","",-SUMIFS(Tabla7[Cantidad],Tabla7[Código del producto],$B1282,Tabla7[Tipo de movimiento],"SALIDA",Tabla7[Mes],L$5))</f>
        <v/>
      </c>
      <c r="M1282" s="39" t="str">
        <f>IF($B1282="","",-SUMIFS(Tabla7[Cantidad],Tabla7[Código del producto],$B1282,Tabla7[Tipo de movimiento],"SALIDA",Tabla7[Mes],M$5))</f>
        <v/>
      </c>
      <c r="N1282" s="39" t="str">
        <f>IF($B1282="","",-SUMIFS(Tabla7[Cantidad],Tabla7[Código del producto],$B1282,Tabla7[Tipo de movimiento],"SALIDA",Tabla7[Mes],N$5))</f>
        <v/>
      </c>
      <c r="O1282" s="39" t="str">
        <f>IF($B1282="","",-SUMIFS(Tabla7[Cantidad],Tabla7[Código del producto],$B1282,Tabla7[Tipo de movimiento],"SALIDA",Tabla7[Mes],O$5))</f>
        <v/>
      </c>
      <c r="P1282" s="39" t="str">
        <f>IF($B1282="","",-SUMIFS(Tabla7[Cantidad],Tabla7[Código del producto],$B1282,Tabla7[Tipo de movimiento],"SALIDA",Tabla7[Mes],P$5))</f>
        <v/>
      </c>
      <c r="Q1282" s="39" t="str">
        <f t="shared" si="57"/>
        <v/>
      </c>
      <c r="R1282" s="51" t="str">
        <f>IF($B1282="","",IFERROR(VLOOKUP($B1282,'ABC rotación'!$C:$G,5,0),"C"))</f>
        <v/>
      </c>
      <c r="S1282" s="41" t="str">
        <f t="shared" si="58"/>
        <v/>
      </c>
      <c r="T1282" s="40" t="str">
        <f t="shared" si="59"/>
        <v/>
      </c>
      <c r="U1282" s="23" t="str">
        <f>IF($B1282="","",VLOOKUP($T1282,Tablas!$X$14:$Y$17,2,1))</f>
        <v/>
      </c>
    </row>
    <row r="1283" spans="2:21" x14ac:dyDescent="0.2">
      <c r="B1283" s="1" t="str">
        <f>IF(Tablas!B1281="","",Tablas!B1281)</f>
        <v/>
      </c>
      <c r="C1283" s="1" t="str">
        <f>IF(Tablas!C1281="","",Tablas!C1281)</f>
        <v/>
      </c>
      <c r="D1283" s="1" t="str">
        <f>IF(Tablas!D1281="","",Tablas!D1281)</f>
        <v/>
      </c>
      <c r="E1283" s="1" t="str">
        <f>IF(Tablas!E1281="","",Tablas!E1281)</f>
        <v/>
      </c>
      <c r="F1283" s="1" t="str">
        <f>IF(Tablas!F1281="","",Tablas!F1281)</f>
        <v/>
      </c>
      <c r="G1283" s="1" t="str">
        <f>IF(Tablas!I1281="","",Tablas!I1281)</f>
        <v/>
      </c>
      <c r="H1283" s="1" t="s">
        <v>911</v>
      </c>
      <c r="I1283" s="39" t="str">
        <f>IF($B1283="","",-SUMIFS(Tabla7[Cantidad],Tabla7[Código del producto],$B1283,Tabla7[Tipo de movimiento],"SALIDA",Tabla7[Mes],I$5))</f>
        <v/>
      </c>
      <c r="J1283" s="39" t="str">
        <f>IF($B1283="","",-SUMIFS(Tabla7[Cantidad],Tabla7[Código del producto],$B1283,Tabla7[Tipo de movimiento],"SALIDA",Tabla7[Mes],J$5))</f>
        <v/>
      </c>
      <c r="K1283" s="39" t="str">
        <f>IF($B1283="","",-SUMIFS(Tabla7[Cantidad],Tabla7[Código del producto],$B1283,Tabla7[Tipo de movimiento],"SALIDA",Tabla7[Mes],K$5))</f>
        <v/>
      </c>
      <c r="L1283" s="39" t="str">
        <f>IF($B1283="","",-SUMIFS(Tabla7[Cantidad],Tabla7[Código del producto],$B1283,Tabla7[Tipo de movimiento],"SALIDA",Tabla7[Mes],L$5))</f>
        <v/>
      </c>
      <c r="M1283" s="39" t="str">
        <f>IF($B1283="","",-SUMIFS(Tabla7[Cantidad],Tabla7[Código del producto],$B1283,Tabla7[Tipo de movimiento],"SALIDA",Tabla7[Mes],M$5))</f>
        <v/>
      </c>
      <c r="N1283" s="39" t="str">
        <f>IF($B1283="","",-SUMIFS(Tabla7[Cantidad],Tabla7[Código del producto],$B1283,Tabla7[Tipo de movimiento],"SALIDA",Tabla7[Mes],N$5))</f>
        <v/>
      </c>
      <c r="O1283" s="39" t="str">
        <f>IF($B1283="","",-SUMIFS(Tabla7[Cantidad],Tabla7[Código del producto],$B1283,Tabla7[Tipo de movimiento],"SALIDA",Tabla7[Mes],O$5))</f>
        <v/>
      </c>
      <c r="P1283" s="39" t="str">
        <f>IF($B1283="","",-SUMIFS(Tabla7[Cantidad],Tabla7[Código del producto],$B1283,Tabla7[Tipo de movimiento],"SALIDA",Tabla7[Mes],P$5))</f>
        <v/>
      </c>
      <c r="Q1283" s="39" t="str">
        <f t="shared" si="57"/>
        <v/>
      </c>
      <c r="R1283" s="51" t="str">
        <f>IF($B1283="","",IFERROR(VLOOKUP($B1283,'ABC rotación'!$C:$G,5,0),"C"))</f>
        <v/>
      </c>
      <c r="S1283" s="41" t="str">
        <f t="shared" si="58"/>
        <v/>
      </c>
      <c r="T1283" s="40" t="str">
        <f t="shared" si="59"/>
        <v/>
      </c>
      <c r="U1283" s="23" t="str">
        <f>IF($B1283="","",VLOOKUP($T1283,Tablas!$X$14:$Y$17,2,1))</f>
        <v/>
      </c>
    </row>
    <row r="1284" spans="2:21" x14ac:dyDescent="0.2">
      <c r="B1284" s="1" t="str">
        <f>IF(Tablas!B1282="","",Tablas!B1282)</f>
        <v/>
      </c>
      <c r="C1284" s="1" t="str">
        <f>IF(Tablas!C1282="","",Tablas!C1282)</f>
        <v/>
      </c>
      <c r="D1284" s="1" t="str">
        <f>IF(Tablas!D1282="","",Tablas!D1282)</f>
        <v/>
      </c>
      <c r="E1284" s="1" t="str">
        <f>IF(Tablas!E1282="","",Tablas!E1282)</f>
        <v/>
      </c>
      <c r="F1284" s="1" t="str">
        <f>IF(Tablas!F1282="","",Tablas!F1282)</f>
        <v/>
      </c>
      <c r="G1284" s="1" t="str">
        <f>IF(Tablas!I1282="","",Tablas!I1282)</f>
        <v/>
      </c>
      <c r="H1284" s="1" t="s">
        <v>911</v>
      </c>
      <c r="I1284" s="39" t="str">
        <f>IF($B1284="","",-SUMIFS(Tabla7[Cantidad],Tabla7[Código del producto],$B1284,Tabla7[Tipo de movimiento],"SALIDA",Tabla7[Mes],I$5))</f>
        <v/>
      </c>
      <c r="J1284" s="39" t="str">
        <f>IF($B1284="","",-SUMIFS(Tabla7[Cantidad],Tabla7[Código del producto],$B1284,Tabla7[Tipo de movimiento],"SALIDA",Tabla7[Mes],J$5))</f>
        <v/>
      </c>
      <c r="K1284" s="39" t="str">
        <f>IF($B1284="","",-SUMIFS(Tabla7[Cantidad],Tabla7[Código del producto],$B1284,Tabla7[Tipo de movimiento],"SALIDA",Tabla7[Mes],K$5))</f>
        <v/>
      </c>
      <c r="L1284" s="39" t="str">
        <f>IF($B1284="","",-SUMIFS(Tabla7[Cantidad],Tabla7[Código del producto],$B1284,Tabla7[Tipo de movimiento],"SALIDA",Tabla7[Mes],L$5))</f>
        <v/>
      </c>
      <c r="M1284" s="39" t="str">
        <f>IF($B1284="","",-SUMIFS(Tabla7[Cantidad],Tabla7[Código del producto],$B1284,Tabla7[Tipo de movimiento],"SALIDA",Tabla7[Mes],M$5))</f>
        <v/>
      </c>
      <c r="N1284" s="39" t="str">
        <f>IF($B1284="","",-SUMIFS(Tabla7[Cantidad],Tabla7[Código del producto],$B1284,Tabla7[Tipo de movimiento],"SALIDA",Tabla7[Mes],N$5))</f>
        <v/>
      </c>
      <c r="O1284" s="39" t="str">
        <f>IF($B1284="","",-SUMIFS(Tabla7[Cantidad],Tabla7[Código del producto],$B1284,Tabla7[Tipo de movimiento],"SALIDA",Tabla7[Mes],O$5))</f>
        <v/>
      </c>
      <c r="P1284" s="39" t="str">
        <f>IF($B1284="","",-SUMIFS(Tabla7[Cantidad],Tabla7[Código del producto],$B1284,Tabla7[Tipo de movimiento],"SALIDA",Tabla7[Mes],P$5))</f>
        <v/>
      </c>
      <c r="Q1284" s="39" t="str">
        <f t="shared" si="57"/>
        <v/>
      </c>
      <c r="R1284" s="51" t="str">
        <f>IF($B1284="","",IFERROR(VLOOKUP($B1284,'ABC rotación'!$C:$G,5,0),"C"))</f>
        <v/>
      </c>
      <c r="S1284" s="41" t="str">
        <f t="shared" si="58"/>
        <v/>
      </c>
      <c r="T1284" s="40" t="str">
        <f t="shared" si="59"/>
        <v/>
      </c>
      <c r="U1284" s="23" t="str">
        <f>IF($B1284="","",VLOOKUP($T1284,Tablas!$X$14:$Y$17,2,1))</f>
        <v/>
      </c>
    </row>
    <row r="1285" spans="2:21" x14ac:dyDescent="0.2">
      <c r="B1285" s="1" t="str">
        <f>IF(Tablas!B1283="","",Tablas!B1283)</f>
        <v/>
      </c>
      <c r="C1285" s="1" t="str">
        <f>IF(Tablas!C1283="","",Tablas!C1283)</f>
        <v/>
      </c>
      <c r="D1285" s="1" t="str">
        <f>IF(Tablas!D1283="","",Tablas!D1283)</f>
        <v/>
      </c>
      <c r="E1285" s="1" t="str">
        <f>IF(Tablas!E1283="","",Tablas!E1283)</f>
        <v/>
      </c>
      <c r="F1285" s="1" t="str">
        <f>IF(Tablas!F1283="","",Tablas!F1283)</f>
        <v/>
      </c>
      <c r="G1285" s="1" t="str">
        <f>IF(Tablas!I1283="","",Tablas!I1283)</f>
        <v/>
      </c>
      <c r="H1285" s="1" t="s">
        <v>911</v>
      </c>
      <c r="I1285" s="39" t="str">
        <f>IF($B1285="","",-SUMIFS(Tabla7[Cantidad],Tabla7[Código del producto],$B1285,Tabla7[Tipo de movimiento],"SALIDA",Tabla7[Mes],I$5))</f>
        <v/>
      </c>
      <c r="J1285" s="39" t="str">
        <f>IF($B1285="","",-SUMIFS(Tabla7[Cantidad],Tabla7[Código del producto],$B1285,Tabla7[Tipo de movimiento],"SALIDA",Tabla7[Mes],J$5))</f>
        <v/>
      </c>
      <c r="K1285" s="39" t="str">
        <f>IF($B1285="","",-SUMIFS(Tabla7[Cantidad],Tabla7[Código del producto],$B1285,Tabla7[Tipo de movimiento],"SALIDA",Tabla7[Mes],K$5))</f>
        <v/>
      </c>
      <c r="L1285" s="39" t="str">
        <f>IF($B1285="","",-SUMIFS(Tabla7[Cantidad],Tabla7[Código del producto],$B1285,Tabla7[Tipo de movimiento],"SALIDA",Tabla7[Mes],L$5))</f>
        <v/>
      </c>
      <c r="M1285" s="39" t="str">
        <f>IF($B1285="","",-SUMIFS(Tabla7[Cantidad],Tabla7[Código del producto],$B1285,Tabla7[Tipo de movimiento],"SALIDA",Tabla7[Mes],M$5))</f>
        <v/>
      </c>
      <c r="N1285" s="39" t="str">
        <f>IF($B1285="","",-SUMIFS(Tabla7[Cantidad],Tabla7[Código del producto],$B1285,Tabla7[Tipo de movimiento],"SALIDA",Tabla7[Mes],N$5))</f>
        <v/>
      </c>
      <c r="O1285" s="39" t="str">
        <f>IF($B1285="","",-SUMIFS(Tabla7[Cantidad],Tabla7[Código del producto],$B1285,Tabla7[Tipo de movimiento],"SALIDA",Tabla7[Mes],O$5))</f>
        <v/>
      </c>
      <c r="P1285" s="39" t="str">
        <f>IF($B1285="","",-SUMIFS(Tabla7[Cantidad],Tabla7[Código del producto],$B1285,Tabla7[Tipo de movimiento],"SALIDA",Tabla7[Mes],P$5))</f>
        <v/>
      </c>
      <c r="Q1285" s="39" t="str">
        <f t="shared" si="57"/>
        <v/>
      </c>
      <c r="R1285" s="51" t="str">
        <f>IF($B1285="","",IFERROR(VLOOKUP($B1285,'ABC rotación'!$C:$G,5,0),"C"))</f>
        <v/>
      </c>
      <c r="S1285" s="41" t="str">
        <f t="shared" si="58"/>
        <v/>
      </c>
      <c r="T1285" s="40" t="str">
        <f t="shared" si="59"/>
        <v/>
      </c>
      <c r="U1285" s="23" t="str">
        <f>IF($B1285="","",VLOOKUP($T1285,Tablas!$X$14:$Y$17,2,1))</f>
        <v/>
      </c>
    </row>
    <row r="1286" spans="2:21" x14ac:dyDescent="0.2">
      <c r="B1286" s="1" t="str">
        <f>IF(Tablas!B1284="","",Tablas!B1284)</f>
        <v/>
      </c>
      <c r="C1286" s="1" t="str">
        <f>IF(Tablas!C1284="","",Tablas!C1284)</f>
        <v/>
      </c>
      <c r="D1286" s="1" t="str">
        <f>IF(Tablas!D1284="","",Tablas!D1284)</f>
        <v/>
      </c>
      <c r="E1286" s="1" t="str">
        <f>IF(Tablas!E1284="","",Tablas!E1284)</f>
        <v/>
      </c>
      <c r="F1286" s="1" t="str">
        <f>IF(Tablas!F1284="","",Tablas!F1284)</f>
        <v/>
      </c>
      <c r="G1286" s="1" t="str">
        <f>IF(Tablas!I1284="","",Tablas!I1284)</f>
        <v/>
      </c>
      <c r="H1286" s="1" t="s">
        <v>911</v>
      </c>
      <c r="I1286" s="39" t="str">
        <f>IF($B1286="","",-SUMIFS(Tabla7[Cantidad],Tabla7[Código del producto],$B1286,Tabla7[Tipo de movimiento],"SALIDA",Tabla7[Mes],I$5))</f>
        <v/>
      </c>
      <c r="J1286" s="39" t="str">
        <f>IF($B1286="","",-SUMIFS(Tabla7[Cantidad],Tabla7[Código del producto],$B1286,Tabla7[Tipo de movimiento],"SALIDA",Tabla7[Mes],J$5))</f>
        <v/>
      </c>
      <c r="K1286" s="39" t="str">
        <f>IF($B1286="","",-SUMIFS(Tabla7[Cantidad],Tabla7[Código del producto],$B1286,Tabla7[Tipo de movimiento],"SALIDA",Tabla7[Mes],K$5))</f>
        <v/>
      </c>
      <c r="L1286" s="39" t="str">
        <f>IF($B1286="","",-SUMIFS(Tabla7[Cantidad],Tabla7[Código del producto],$B1286,Tabla7[Tipo de movimiento],"SALIDA",Tabla7[Mes],L$5))</f>
        <v/>
      </c>
      <c r="M1286" s="39" t="str">
        <f>IF($B1286="","",-SUMIFS(Tabla7[Cantidad],Tabla7[Código del producto],$B1286,Tabla7[Tipo de movimiento],"SALIDA",Tabla7[Mes],M$5))</f>
        <v/>
      </c>
      <c r="N1286" s="39" t="str">
        <f>IF($B1286="","",-SUMIFS(Tabla7[Cantidad],Tabla7[Código del producto],$B1286,Tabla7[Tipo de movimiento],"SALIDA",Tabla7[Mes],N$5))</f>
        <v/>
      </c>
      <c r="O1286" s="39" t="str">
        <f>IF($B1286="","",-SUMIFS(Tabla7[Cantidad],Tabla7[Código del producto],$B1286,Tabla7[Tipo de movimiento],"SALIDA",Tabla7[Mes],O$5))</f>
        <v/>
      </c>
      <c r="P1286" s="39" t="str">
        <f>IF($B1286="","",-SUMIFS(Tabla7[Cantidad],Tabla7[Código del producto],$B1286,Tabla7[Tipo de movimiento],"SALIDA",Tabla7[Mes],P$5))</f>
        <v/>
      </c>
      <c r="Q1286" s="39" t="str">
        <f t="shared" si="57"/>
        <v/>
      </c>
      <c r="R1286" s="51" t="str">
        <f>IF($B1286="","",IFERROR(VLOOKUP($B1286,'ABC rotación'!$C:$G,5,0),"C"))</f>
        <v/>
      </c>
      <c r="S1286" s="41" t="str">
        <f t="shared" si="58"/>
        <v/>
      </c>
      <c r="T1286" s="40" t="str">
        <f t="shared" si="59"/>
        <v/>
      </c>
      <c r="U1286" s="23" t="str">
        <f>IF($B1286="","",VLOOKUP($T1286,Tablas!$X$14:$Y$17,2,1))</f>
        <v/>
      </c>
    </row>
    <row r="1287" spans="2:21" x14ac:dyDescent="0.2">
      <c r="B1287" s="1" t="str">
        <f>IF(Tablas!B1285="","",Tablas!B1285)</f>
        <v/>
      </c>
      <c r="C1287" s="1" t="str">
        <f>IF(Tablas!C1285="","",Tablas!C1285)</f>
        <v/>
      </c>
      <c r="D1287" s="1" t="str">
        <f>IF(Tablas!D1285="","",Tablas!D1285)</f>
        <v/>
      </c>
      <c r="E1287" s="1" t="str">
        <f>IF(Tablas!E1285="","",Tablas!E1285)</f>
        <v/>
      </c>
      <c r="F1287" s="1" t="str">
        <f>IF(Tablas!F1285="","",Tablas!F1285)</f>
        <v/>
      </c>
      <c r="G1287" s="1" t="str">
        <f>IF(Tablas!I1285="","",Tablas!I1285)</f>
        <v/>
      </c>
      <c r="H1287" s="1" t="s">
        <v>911</v>
      </c>
      <c r="I1287" s="39" t="str">
        <f>IF($B1287="","",-SUMIFS(Tabla7[Cantidad],Tabla7[Código del producto],$B1287,Tabla7[Tipo de movimiento],"SALIDA",Tabla7[Mes],I$5))</f>
        <v/>
      </c>
      <c r="J1287" s="39" t="str">
        <f>IF($B1287="","",-SUMIFS(Tabla7[Cantidad],Tabla7[Código del producto],$B1287,Tabla7[Tipo de movimiento],"SALIDA",Tabla7[Mes],J$5))</f>
        <v/>
      </c>
      <c r="K1287" s="39" t="str">
        <f>IF($B1287="","",-SUMIFS(Tabla7[Cantidad],Tabla7[Código del producto],$B1287,Tabla7[Tipo de movimiento],"SALIDA",Tabla7[Mes],K$5))</f>
        <v/>
      </c>
      <c r="L1287" s="39" t="str">
        <f>IF($B1287="","",-SUMIFS(Tabla7[Cantidad],Tabla7[Código del producto],$B1287,Tabla7[Tipo de movimiento],"SALIDA",Tabla7[Mes],L$5))</f>
        <v/>
      </c>
      <c r="M1287" s="39" t="str">
        <f>IF($B1287="","",-SUMIFS(Tabla7[Cantidad],Tabla7[Código del producto],$B1287,Tabla7[Tipo de movimiento],"SALIDA",Tabla7[Mes],M$5))</f>
        <v/>
      </c>
      <c r="N1287" s="39" t="str">
        <f>IF($B1287="","",-SUMIFS(Tabla7[Cantidad],Tabla7[Código del producto],$B1287,Tabla7[Tipo de movimiento],"SALIDA",Tabla7[Mes],N$5))</f>
        <v/>
      </c>
      <c r="O1287" s="39" t="str">
        <f>IF($B1287="","",-SUMIFS(Tabla7[Cantidad],Tabla7[Código del producto],$B1287,Tabla7[Tipo de movimiento],"SALIDA",Tabla7[Mes],O$5))</f>
        <v/>
      </c>
      <c r="P1287" s="39" t="str">
        <f>IF($B1287="","",-SUMIFS(Tabla7[Cantidad],Tabla7[Código del producto],$B1287,Tabla7[Tipo de movimiento],"SALIDA",Tabla7[Mes],P$5))</f>
        <v/>
      </c>
      <c r="Q1287" s="39" t="str">
        <f t="shared" ref="Q1287:Q1350" si="60">IF($B1287="","",IFERROR(AVERAGE(N1287:P1287),0))</f>
        <v/>
      </c>
      <c r="R1287" s="51" t="str">
        <f>IF($B1287="","",IFERROR(VLOOKUP($B1287,'ABC rotación'!$C:$G,5,0),"C"))</f>
        <v/>
      </c>
      <c r="S1287" s="41" t="str">
        <f t="shared" ref="S1287:S1350" si="61">IF($B1287="","",IFERROR(H1287/Q1287*30,0))</f>
        <v/>
      </c>
      <c r="T1287" s="40" t="str">
        <f t="shared" ref="T1287:T1350" si="62">IF($B1287="","",S1287/F1287)</f>
        <v/>
      </c>
      <c r="U1287" s="23" t="str">
        <f>IF($B1287="","",VLOOKUP($T1287,Tablas!$X$14:$Y$17,2,1))</f>
        <v/>
      </c>
    </row>
    <row r="1288" spans="2:21" x14ac:dyDescent="0.2">
      <c r="B1288" s="1" t="str">
        <f>IF(Tablas!B1286="","",Tablas!B1286)</f>
        <v/>
      </c>
      <c r="C1288" s="1" t="str">
        <f>IF(Tablas!C1286="","",Tablas!C1286)</f>
        <v/>
      </c>
      <c r="D1288" s="1" t="str">
        <f>IF(Tablas!D1286="","",Tablas!D1286)</f>
        <v/>
      </c>
      <c r="E1288" s="1" t="str">
        <f>IF(Tablas!E1286="","",Tablas!E1286)</f>
        <v/>
      </c>
      <c r="F1288" s="1" t="str">
        <f>IF(Tablas!F1286="","",Tablas!F1286)</f>
        <v/>
      </c>
      <c r="G1288" s="1" t="str">
        <f>IF(Tablas!I1286="","",Tablas!I1286)</f>
        <v/>
      </c>
      <c r="H1288" s="1" t="s">
        <v>911</v>
      </c>
      <c r="I1288" s="39" t="str">
        <f>IF($B1288="","",-SUMIFS(Tabla7[Cantidad],Tabla7[Código del producto],$B1288,Tabla7[Tipo de movimiento],"SALIDA",Tabla7[Mes],I$5))</f>
        <v/>
      </c>
      <c r="J1288" s="39" t="str">
        <f>IF($B1288="","",-SUMIFS(Tabla7[Cantidad],Tabla7[Código del producto],$B1288,Tabla7[Tipo de movimiento],"SALIDA",Tabla7[Mes],J$5))</f>
        <v/>
      </c>
      <c r="K1288" s="39" t="str">
        <f>IF($B1288="","",-SUMIFS(Tabla7[Cantidad],Tabla7[Código del producto],$B1288,Tabla7[Tipo de movimiento],"SALIDA",Tabla7[Mes],K$5))</f>
        <v/>
      </c>
      <c r="L1288" s="39" t="str">
        <f>IF($B1288="","",-SUMIFS(Tabla7[Cantidad],Tabla7[Código del producto],$B1288,Tabla7[Tipo de movimiento],"SALIDA",Tabla7[Mes],L$5))</f>
        <v/>
      </c>
      <c r="M1288" s="39" t="str">
        <f>IF($B1288="","",-SUMIFS(Tabla7[Cantidad],Tabla7[Código del producto],$B1288,Tabla7[Tipo de movimiento],"SALIDA",Tabla7[Mes],M$5))</f>
        <v/>
      </c>
      <c r="N1288" s="39" t="str">
        <f>IF($B1288="","",-SUMIFS(Tabla7[Cantidad],Tabla7[Código del producto],$B1288,Tabla7[Tipo de movimiento],"SALIDA",Tabla7[Mes],N$5))</f>
        <v/>
      </c>
      <c r="O1288" s="39" t="str">
        <f>IF($B1288="","",-SUMIFS(Tabla7[Cantidad],Tabla7[Código del producto],$B1288,Tabla7[Tipo de movimiento],"SALIDA",Tabla7[Mes],O$5))</f>
        <v/>
      </c>
      <c r="P1288" s="39" t="str">
        <f>IF($B1288="","",-SUMIFS(Tabla7[Cantidad],Tabla7[Código del producto],$B1288,Tabla7[Tipo de movimiento],"SALIDA",Tabla7[Mes],P$5))</f>
        <v/>
      </c>
      <c r="Q1288" s="39" t="str">
        <f t="shared" si="60"/>
        <v/>
      </c>
      <c r="R1288" s="51" t="str">
        <f>IF($B1288="","",IFERROR(VLOOKUP($B1288,'ABC rotación'!$C:$G,5,0),"C"))</f>
        <v/>
      </c>
      <c r="S1288" s="41" t="str">
        <f t="shared" si="61"/>
        <v/>
      </c>
      <c r="T1288" s="40" t="str">
        <f t="shared" si="62"/>
        <v/>
      </c>
      <c r="U1288" s="23" t="str">
        <f>IF($B1288="","",VLOOKUP($T1288,Tablas!$X$14:$Y$17,2,1))</f>
        <v/>
      </c>
    </row>
    <row r="1289" spans="2:21" x14ac:dyDescent="0.2">
      <c r="B1289" s="1" t="str">
        <f>IF(Tablas!B1287="","",Tablas!B1287)</f>
        <v/>
      </c>
      <c r="C1289" s="1" t="str">
        <f>IF(Tablas!C1287="","",Tablas!C1287)</f>
        <v/>
      </c>
      <c r="D1289" s="1" t="str">
        <f>IF(Tablas!D1287="","",Tablas!D1287)</f>
        <v/>
      </c>
      <c r="E1289" s="1" t="str">
        <f>IF(Tablas!E1287="","",Tablas!E1287)</f>
        <v/>
      </c>
      <c r="F1289" s="1" t="str">
        <f>IF(Tablas!F1287="","",Tablas!F1287)</f>
        <v/>
      </c>
      <c r="G1289" s="1" t="str">
        <f>IF(Tablas!I1287="","",Tablas!I1287)</f>
        <v/>
      </c>
      <c r="H1289" s="1" t="s">
        <v>911</v>
      </c>
      <c r="I1289" s="39" t="str">
        <f>IF($B1289="","",-SUMIFS(Tabla7[Cantidad],Tabla7[Código del producto],$B1289,Tabla7[Tipo de movimiento],"SALIDA",Tabla7[Mes],I$5))</f>
        <v/>
      </c>
      <c r="J1289" s="39" t="str">
        <f>IF($B1289="","",-SUMIFS(Tabla7[Cantidad],Tabla7[Código del producto],$B1289,Tabla7[Tipo de movimiento],"SALIDA",Tabla7[Mes],J$5))</f>
        <v/>
      </c>
      <c r="K1289" s="39" t="str">
        <f>IF($B1289="","",-SUMIFS(Tabla7[Cantidad],Tabla7[Código del producto],$B1289,Tabla7[Tipo de movimiento],"SALIDA",Tabla7[Mes],K$5))</f>
        <v/>
      </c>
      <c r="L1289" s="39" t="str">
        <f>IF($B1289="","",-SUMIFS(Tabla7[Cantidad],Tabla7[Código del producto],$B1289,Tabla7[Tipo de movimiento],"SALIDA",Tabla7[Mes],L$5))</f>
        <v/>
      </c>
      <c r="M1289" s="39" t="str">
        <f>IF($B1289="","",-SUMIFS(Tabla7[Cantidad],Tabla7[Código del producto],$B1289,Tabla7[Tipo de movimiento],"SALIDA",Tabla7[Mes],M$5))</f>
        <v/>
      </c>
      <c r="N1289" s="39" t="str">
        <f>IF($B1289="","",-SUMIFS(Tabla7[Cantidad],Tabla7[Código del producto],$B1289,Tabla7[Tipo de movimiento],"SALIDA",Tabla7[Mes],N$5))</f>
        <v/>
      </c>
      <c r="O1289" s="39" t="str">
        <f>IF($B1289="","",-SUMIFS(Tabla7[Cantidad],Tabla7[Código del producto],$B1289,Tabla7[Tipo de movimiento],"SALIDA",Tabla7[Mes],O$5))</f>
        <v/>
      </c>
      <c r="P1289" s="39" t="str">
        <f>IF($B1289="","",-SUMIFS(Tabla7[Cantidad],Tabla7[Código del producto],$B1289,Tabla7[Tipo de movimiento],"SALIDA",Tabla7[Mes],P$5))</f>
        <v/>
      </c>
      <c r="Q1289" s="39" t="str">
        <f t="shared" si="60"/>
        <v/>
      </c>
      <c r="R1289" s="51" t="str">
        <f>IF($B1289="","",IFERROR(VLOOKUP($B1289,'ABC rotación'!$C:$G,5,0),"C"))</f>
        <v/>
      </c>
      <c r="S1289" s="41" t="str">
        <f t="shared" si="61"/>
        <v/>
      </c>
      <c r="T1289" s="40" t="str">
        <f t="shared" si="62"/>
        <v/>
      </c>
      <c r="U1289" s="23" t="str">
        <f>IF($B1289="","",VLOOKUP($T1289,Tablas!$X$14:$Y$17,2,1))</f>
        <v/>
      </c>
    </row>
    <row r="1290" spans="2:21" x14ac:dyDescent="0.2">
      <c r="B1290" s="1" t="str">
        <f>IF(Tablas!B1288="","",Tablas!B1288)</f>
        <v/>
      </c>
      <c r="C1290" s="1" t="str">
        <f>IF(Tablas!C1288="","",Tablas!C1288)</f>
        <v/>
      </c>
      <c r="D1290" s="1" t="str">
        <f>IF(Tablas!D1288="","",Tablas!D1288)</f>
        <v/>
      </c>
      <c r="E1290" s="1" t="str">
        <f>IF(Tablas!E1288="","",Tablas!E1288)</f>
        <v/>
      </c>
      <c r="F1290" s="1" t="str">
        <f>IF(Tablas!F1288="","",Tablas!F1288)</f>
        <v/>
      </c>
      <c r="G1290" s="1" t="str">
        <f>IF(Tablas!I1288="","",Tablas!I1288)</f>
        <v/>
      </c>
      <c r="H1290" s="1" t="s">
        <v>911</v>
      </c>
      <c r="I1290" s="39" t="str">
        <f>IF($B1290="","",-SUMIFS(Tabla7[Cantidad],Tabla7[Código del producto],$B1290,Tabla7[Tipo de movimiento],"SALIDA",Tabla7[Mes],I$5))</f>
        <v/>
      </c>
      <c r="J1290" s="39" t="str">
        <f>IF($B1290="","",-SUMIFS(Tabla7[Cantidad],Tabla7[Código del producto],$B1290,Tabla7[Tipo de movimiento],"SALIDA",Tabla7[Mes],J$5))</f>
        <v/>
      </c>
      <c r="K1290" s="39" t="str">
        <f>IF($B1290="","",-SUMIFS(Tabla7[Cantidad],Tabla7[Código del producto],$B1290,Tabla7[Tipo de movimiento],"SALIDA",Tabla7[Mes],K$5))</f>
        <v/>
      </c>
      <c r="L1290" s="39" t="str">
        <f>IF($B1290="","",-SUMIFS(Tabla7[Cantidad],Tabla7[Código del producto],$B1290,Tabla7[Tipo de movimiento],"SALIDA",Tabla7[Mes],L$5))</f>
        <v/>
      </c>
      <c r="M1290" s="39" t="str">
        <f>IF($B1290="","",-SUMIFS(Tabla7[Cantidad],Tabla7[Código del producto],$B1290,Tabla7[Tipo de movimiento],"SALIDA",Tabla7[Mes],M$5))</f>
        <v/>
      </c>
      <c r="N1290" s="39" t="str">
        <f>IF($B1290="","",-SUMIFS(Tabla7[Cantidad],Tabla7[Código del producto],$B1290,Tabla7[Tipo de movimiento],"SALIDA",Tabla7[Mes],N$5))</f>
        <v/>
      </c>
      <c r="O1290" s="39" t="str">
        <f>IF($B1290="","",-SUMIFS(Tabla7[Cantidad],Tabla7[Código del producto],$B1290,Tabla7[Tipo de movimiento],"SALIDA",Tabla7[Mes],O$5))</f>
        <v/>
      </c>
      <c r="P1290" s="39" t="str">
        <f>IF($B1290="","",-SUMIFS(Tabla7[Cantidad],Tabla7[Código del producto],$B1290,Tabla7[Tipo de movimiento],"SALIDA",Tabla7[Mes],P$5))</f>
        <v/>
      </c>
      <c r="Q1290" s="39" t="str">
        <f t="shared" si="60"/>
        <v/>
      </c>
      <c r="R1290" s="51" t="str">
        <f>IF($B1290="","",IFERROR(VLOOKUP($B1290,'ABC rotación'!$C:$G,5,0),"C"))</f>
        <v/>
      </c>
      <c r="S1290" s="41" t="str">
        <f t="shared" si="61"/>
        <v/>
      </c>
      <c r="T1290" s="40" t="str">
        <f t="shared" si="62"/>
        <v/>
      </c>
      <c r="U1290" s="23" t="str">
        <f>IF($B1290="","",VLOOKUP($T1290,Tablas!$X$14:$Y$17,2,1))</f>
        <v/>
      </c>
    </row>
    <row r="1291" spans="2:21" x14ac:dyDescent="0.2">
      <c r="B1291" s="1" t="str">
        <f>IF(Tablas!B1289="","",Tablas!B1289)</f>
        <v/>
      </c>
      <c r="C1291" s="1" t="str">
        <f>IF(Tablas!C1289="","",Tablas!C1289)</f>
        <v/>
      </c>
      <c r="D1291" s="1" t="str">
        <f>IF(Tablas!D1289="","",Tablas!D1289)</f>
        <v/>
      </c>
      <c r="E1291" s="1" t="str">
        <f>IF(Tablas!E1289="","",Tablas!E1289)</f>
        <v/>
      </c>
      <c r="F1291" s="1" t="str">
        <f>IF(Tablas!F1289="","",Tablas!F1289)</f>
        <v/>
      </c>
      <c r="G1291" s="1" t="str">
        <f>IF(Tablas!I1289="","",Tablas!I1289)</f>
        <v/>
      </c>
      <c r="H1291" s="1" t="s">
        <v>911</v>
      </c>
      <c r="I1291" s="39" t="str">
        <f>IF($B1291="","",-SUMIFS(Tabla7[Cantidad],Tabla7[Código del producto],$B1291,Tabla7[Tipo de movimiento],"SALIDA",Tabla7[Mes],I$5))</f>
        <v/>
      </c>
      <c r="J1291" s="39" t="str">
        <f>IF($B1291="","",-SUMIFS(Tabla7[Cantidad],Tabla7[Código del producto],$B1291,Tabla7[Tipo de movimiento],"SALIDA",Tabla7[Mes],J$5))</f>
        <v/>
      </c>
      <c r="K1291" s="39" t="str">
        <f>IF($B1291="","",-SUMIFS(Tabla7[Cantidad],Tabla7[Código del producto],$B1291,Tabla7[Tipo de movimiento],"SALIDA",Tabla7[Mes],K$5))</f>
        <v/>
      </c>
      <c r="L1291" s="39" t="str">
        <f>IF($B1291="","",-SUMIFS(Tabla7[Cantidad],Tabla7[Código del producto],$B1291,Tabla7[Tipo de movimiento],"SALIDA",Tabla7[Mes],L$5))</f>
        <v/>
      </c>
      <c r="M1291" s="39" t="str">
        <f>IF($B1291="","",-SUMIFS(Tabla7[Cantidad],Tabla7[Código del producto],$B1291,Tabla7[Tipo de movimiento],"SALIDA",Tabla7[Mes],M$5))</f>
        <v/>
      </c>
      <c r="N1291" s="39" t="str">
        <f>IF($B1291="","",-SUMIFS(Tabla7[Cantidad],Tabla7[Código del producto],$B1291,Tabla7[Tipo de movimiento],"SALIDA",Tabla7[Mes],N$5))</f>
        <v/>
      </c>
      <c r="O1291" s="39" t="str">
        <f>IF($B1291="","",-SUMIFS(Tabla7[Cantidad],Tabla7[Código del producto],$B1291,Tabla7[Tipo de movimiento],"SALIDA",Tabla7[Mes],O$5))</f>
        <v/>
      </c>
      <c r="P1291" s="39" t="str">
        <f>IF($B1291="","",-SUMIFS(Tabla7[Cantidad],Tabla7[Código del producto],$B1291,Tabla7[Tipo de movimiento],"SALIDA",Tabla7[Mes],P$5))</f>
        <v/>
      </c>
      <c r="Q1291" s="39" t="str">
        <f t="shared" si="60"/>
        <v/>
      </c>
      <c r="R1291" s="51" t="str">
        <f>IF($B1291="","",IFERROR(VLOOKUP($B1291,'ABC rotación'!$C:$G,5,0),"C"))</f>
        <v/>
      </c>
      <c r="S1291" s="41" t="str">
        <f t="shared" si="61"/>
        <v/>
      </c>
      <c r="T1291" s="40" t="str">
        <f t="shared" si="62"/>
        <v/>
      </c>
      <c r="U1291" s="23" t="str">
        <f>IF($B1291="","",VLOOKUP($T1291,Tablas!$X$14:$Y$17,2,1))</f>
        <v/>
      </c>
    </row>
    <row r="1292" spans="2:21" x14ac:dyDescent="0.2">
      <c r="B1292" s="1" t="str">
        <f>IF(Tablas!B1290="","",Tablas!B1290)</f>
        <v/>
      </c>
      <c r="C1292" s="1" t="str">
        <f>IF(Tablas!C1290="","",Tablas!C1290)</f>
        <v/>
      </c>
      <c r="D1292" s="1" t="str">
        <f>IF(Tablas!D1290="","",Tablas!D1290)</f>
        <v/>
      </c>
      <c r="E1292" s="1" t="str">
        <f>IF(Tablas!E1290="","",Tablas!E1290)</f>
        <v/>
      </c>
      <c r="F1292" s="1" t="str">
        <f>IF(Tablas!F1290="","",Tablas!F1290)</f>
        <v/>
      </c>
      <c r="G1292" s="1" t="str">
        <f>IF(Tablas!I1290="","",Tablas!I1290)</f>
        <v/>
      </c>
      <c r="H1292" s="1" t="s">
        <v>911</v>
      </c>
      <c r="I1292" s="39" t="str">
        <f>IF($B1292="","",-SUMIFS(Tabla7[Cantidad],Tabla7[Código del producto],$B1292,Tabla7[Tipo de movimiento],"SALIDA",Tabla7[Mes],I$5))</f>
        <v/>
      </c>
      <c r="J1292" s="39" t="str">
        <f>IF($B1292="","",-SUMIFS(Tabla7[Cantidad],Tabla7[Código del producto],$B1292,Tabla7[Tipo de movimiento],"SALIDA",Tabla7[Mes],J$5))</f>
        <v/>
      </c>
      <c r="K1292" s="39" t="str">
        <f>IF($B1292="","",-SUMIFS(Tabla7[Cantidad],Tabla7[Código del producto],$B1292,Tabla7[Tipo de movimiento],"SALIDA",Tabla7[Mes],K$5))</f>
        <v/>
      </c>
      <c r="L1292" s="39" t="str">
        <f>IF($B1292="","",-SUMIFS(Tabla7[Cantidad],Tabla7[Código del producto],$B1292,Tabla7[Tipo de movimiento],"SALIDA",Tabla7[Mes],L$5))</f>
        <v/>
      </c>
      <c r="M1292" s="39" t="str">
        <f>IF($B1292="","",-SUMIFS(Tabla7[Cantidad],Tabla7[Código del producto],$B1292,Tabla7[Tipo de movimiento],"SALIDA",Tabla7[Mes],M$5))</f>
        <v/>
      </c>
      <c r="N1292" s="39" t="str">
        <f>IF($B1292="","",-SUMIFS(Tabla7[Cantidad],Tabla7[Código del producto],$B1292,Tabla7[Tipo de movimiento],"SALIDA",Tabla7[Mes],N$5))</f>
        <v/>
      </c>
      <c r="O1292" s="39" t="str">
        <f>IF($B1292="","",-SUMIFS(Tabla7[Cantidad],Tabla7[Código del producto],$B1292,Tabla7[Tipo de movimiento],"SALIDA",Tabla7[Mes],O$5))</f>
        <v/>
      </c>
      <c r="P1292" s="39" t="str">
        <f>IF($B1292="","",-SUMIFS(Tabla7[Cantidad],Tabla7[Código del producto],$B1292,Tabla7[Tipo de movimiento],"SALIDA",Tabla7[Mes],P$5))</f>
        <v/>
      </c>
      <c r="Q1292" s="39" t="str">
        <f t="shared" si="60"/>
        <v/>
      </c>
      <c r="R1292" s="51" t="str">
        <f>IF($B1292="","",IFERROR(VLOOKUP($B1292,'ABC rotación'!$C:$G,5,0),"C"))</f>
        <v/>
      </c>
      <c r="S1292" s="41" t="str">
        <f t="shared" si="61"/>
        <v/>
      </c>
      <c r="T1292" s="40" t="str">
        <f t="shared" si="62"/>
        <v/>
      </c>
      <c r="U1292" s="23" t="str">
        <f>IF($B1292="","",VLOOKUP($T1292,Tablas!$X$14:$Y$17,2,1))</f>
        <v/>
      </c>
    </row>
    <row r="1293" spans="2:21" x14ac:dyDescent="0.2">
      <c r="B1293" s="1" t="str">
        <f>IF(Tablas!B1291="","",Tablas!B1291)</f>
        <v/>
      </c>
      <c r="C1293" s="1" t="str">
        <f>IF(Tablas!C1291="","",Tablas!C1291)</f>
        <v/>
      </c>
      <c r="D1293" s="1" t="str">
        <f>IF(Tablas!D1291="","",Tablas!D1291)</f>
        <v/>
      </c>
      <c r="E1293" s="1" t="str">
        <f>IF(Tablas!E1291="","",Tablas!E1291)</f>
        <v/>
      </c>
      <c r="F1293" s="1" t="str">
        <f>IF(Tablas!F1291="","",Tablas!F1291)</f>
        <v/>
      </c>
      <c r="G1293" s="1" t="str">
        <f>IF(Tablas!I1291="","",Tablas!I1291)</f>
        <v/>
      </c>
      <c r="H1293" s="1" t="s">
        <v>911</v>
      </c>
      <c r="I1293" s="39" t="str">
        <f>IF($B1293="","",-SUMIFS(Tabla7[Cantidad],Tabla7[Código del producto],$B1293,Tabla7[Tipo de movimiento],"SALIDA",Tabla7[Mes],I$5))</f>
        <v/>
      </c>
      <c r="J1293" s="39" t="str">
        <f>IF($B1293="","",-SUMIFS(Tabla7[Cantidad],Tabla7[Código del producto],$B1293,Tabla7[Tipo de movimiento],"SALIDA",Tabla7[Mes],J$5))</f>
        <v/>
      </c>
      <c r="K1293" s="39" t="str">
        <f>IF($B1293="","",-SUMIFS(Tabla7[Cantidad],Tabla7[Código del producto],$B1293,Tabla7[Tipo de movimiento],"SALIDA",Tabla7[Mes],K$5))</f>
        <v/>
      </c>
      <c r="L1293" s="39" t="str">
        <f>IF($B1293="","",-SUMIFS(Tabla7[Cantidad],Tabla7[Código del producto],$B1293,Tabla7[Tipo de movimiento],"SALIDA",Tabla7[Mes],L$5))</f>
        <v/>
      </c>
      <c r="M1293" s="39" t="str">
        <f>IF($B1293="","",-SUMIFS(Tabla7[Cantidad],Tabla7[Código del producto],$B1293,Tabla7[Tipo de movimiento],"SALIDA",Tabla7[Mes],M$5))</f>
        <v/>
      </c>
      <c r="N1293" s="39" t="str">
        <f>IF($B1293="","",-SUMIFS(Tabla7[Cantidad],Tabla7[Código del producto],$B1293,Tabla7[Tipo de movimiento],"SALIDA",Tabla7[Mes],N$5))</f>
        <v/>
      </c>
      <c r="O1293" s="39" t="str">
        <f>IF($B1293="","",-SUMIFS(Tabla7[Cantidad],Tabla7[Código del producto],$B1293,Tabla7[Tipo de movimiento],"SALIDA",Tabla7[Mes],O$5))</f>
        <v/>
      </c>
      <c r="P1293" s="39" t="str">
        <f>IF($B1293="","",-SUMIFS(Tabla7[Cantidad],Tabla7[Código del producto],$B1293,Tabla7[Tipo de movimiento],"SALIDA",Tabla7[Mes],P$5))</f>
        <v/>
      </c>
      <c r="Q1293" s="39" t="str">
        <f t="shared" si="60"/>
        <v/>
      </c>
      <c r="R1293" s="51" t="str">
        <f>IF($B1293="","",IFERROR(VLOOKUP($B1293,'ABC rotación'!$C:$G,5,0),"C"))</f>
        <v/>
      </c>
      <c r="S1293" s="41" t="str">
        <f t="shared" si="61"/>
        <v/>
      </c>
      <c r="T1293" s="40" t="str">
        <f t="shared" si="62"/>
        <v/>
      </c>
      <c r="U1293" s="23" t="str">
        <f>IF($B1293="","",VLOOKUP($T1293,Tablas!$X$14:$Y$17,2,1))</f>
        <v/>
      </c>
    </row>
    <row r="1294" spans="2:21" x14ac:dyDescent="0.2">
      <c r="B1294" s="1" t="str">
        <f>IF(Tablas!B1292="","",Tablas!B1292)</f>
        <v/>
      </c>
      <c r="C1294" s="1" t="str">
        <f>IF(Tablas!C1292="","",Tablas!C1292)</f>
        <v/>
      </c>
      <c r="D1294" s="1" t="str">
        <f>IF(Tablas!D1292="","",Tablas!D1292)</f>
        <v/>
      </c>
      <c r="E1294" s="1" t="str">
        <f>IF(Tablas!E1292="","",Tablas!E1292)</f>
        <v/>
      </c>
      <c r="F1294" s="1" t="str">
        <f>IF(Tablas!F1292="","",Tablas!F1292)</f>
        <v/>
      </c>
      <c r="G1294" s="1" t="str">
        <f>IF(Tablas!I1292="","",Tablas!I1292)</f>
        <v/>
      </c>
      <c r="H1294" s="1" t="s">
        <v>911</v>
      </c>
      <c r="I1294" s="39" t="str">
        <f>IF($B1294="","",-SUMIFS(Tabla7[Cantidad],Tabla7[Código del producto],$B1294,Tabla7[Tipo de movimiento],"SALIDA",Tabla7[Mes],I$5))</f>
        <v/>
      </c>
      <c r="J1294" s="39" t="str">
        <f>IF($B1294="","",-SUMIFS(Tabla7[Cantidad],Tabla7[Código del producto],$B1294,Tabla7[Tipo de movimiento],"SALIDA",Tabla7[Mes],J$5))</f>
        <v/>
      </c>
      <c r="K1294" s="39" t="str">
        <f>IF($B1294="","",-SUMIFS(Tabla7[Cantidad],Tabla7[Código del producto],$B1294,Tabla7[Tipo de movimiento],"SALIDA",Tabla7[Mes],K$5))</f>
        <v/>
      </c>
      <c r="L1294" s="39" t="str">
        <f>IF($B1294="","",-SUMIFS(Tabla7[Cantidad],Tabla7[Código del producto],$B1294,Tabla7[Tipo de movimiento],"SALIDA",Tabla7[Mes],L$5))</f>
        <v/>
      </c>
      <c r="M1294" s="39" t="str">
        <f>IF($B1294="","",-SUMIFS(Tabla7[Cantidad],Tabla7[Código del producto],$B1294,Tabla7[Tipo de movimiento],"SALIDA",Tabla7[Mes],M$5))</f>
        <v/>
      </c>
      <c r="N1294" s="39" t="str">
        <f>IF($B1294="","",-SUMIFS(Tabla7[Cantidad],Tabla7[Código del producto],$B1294,Tabla7[Tipo de movimiento],"SALIDA",Tabla7[Mes],N$5))</f>
        <v/>
      </c>
      <c r="O1294" s="39" t="str">
        <f>IF($B1294="","",-SUMIFS(Tabla7[Cantidad],Tabla7[Código del producto],$B1294,Tabla7[Tipo de movimiento],"SALIDA",Tabla7[Mes],O$5))</f>
        <v/>
      </c>
      <c r="P1294" s="39" t="str">
        <f>IF($B1294="","",-SUMIFS(Tabla7[Cantidad],Tabla7[Código del producto],$B1294,Tabla7[Tipo de movimiento],"SALIDA",Tabla7[Mes],P$5))</f>
        <v/>
      </c>
      <c r="Q1294" s="39" t="str">
        <f t="shared" si="60"/>
        <v/>
      </c>
      <c r="R1294" s="51" t="str">
        <f>IF($B1294="","",IFERROR(VLOOKUP($B1294,'ABC rotación'!$C:$G,5,0),"C"))</f>
        <v/>
      </c>
      <c r="S1294" s="41" t="str">
        <f t="shared" si="61"/>
        <v/>
      </c>
      <c r="T1294" s="40" t="str">
        <f t="shared" si="62"/>
        <v/>
      </c>
      <c r="U1294" s="23" t="str">
        <f>IF($B1294="","",VLOOKUP($T1294,Tablas!$X$14:$Y$17,2,1))</f>
        <v/>
      </c>
    </row>
    <row r="1295" spans="2:21" x14ac:dyDescent="0.2">
      <c r="B1295" s="1" t="str">
        <f>IF(Tablas!B1293="","",Tablas!B1293)</f>
        <v/>
      </c>
      <c r="C1295" s="1" t="str">
        <f>IF(Tablas!C1293="","",Tablas!C1293)</f>
        <v/>
      </c>
      <c r="D1295" s="1" t="str">
        <f>IF(Tablas!D1293="","",Tablas!D1293)</f>
        <v/>
      </c>
      <c r="E1295" s="1" t="str">
        <f>IF(Tablas!E1293="","",Tablas!E1293)</f>
        <v/>
      </c>
      <c r="F1295" s="1" t="str">
        <f>IF(Tablas!F1293="","",Tablas!F1293)</f>
        <v/>
      </c>
      <c r="G1295" s="1" t="str">
        <f>IF(Tablas!I1293="","",Tablas!I1293)</f>
        <v/>
      </c>
      <c r="H1295" s="1" t="s">
        <v>911</v>
      </c>
      <c r="I1295" s="39" t="str">
        <f>IF($B1295="","",-SUMIFS(Tabla7[Cantidad],Tabla7[Código del producto],$B1295,Tabla7[Tipo de movimiento],"SALIDA",Tabla7[Mes],I$5))</f>
        <v/>
      </c>
      <c r="J1295" s="39" t="str">
        <f>IF($B1295="","",-SUMIFS(Tabla7[Cantidad],Tabla7[Código del producto],$B1295,Tabla7[Tipo de movimiento],"SALIDA",Tabla7[Mes],J$5))</f>
        <v/>
      </c>
      <c r="K1295" s="39" t="str">
        <f>IF($B1295="","",-SUMIFS(Tabla7[Cantidad],Tabla7[Código del producto],$B1295,Tabla7[Tipo de movimiento],"SALIDA",Tabla7[Mes],K$5))</f>
        <v/>
      </c>
      <c r="L1295" s="39" t="str">
        <f>IF($B1295="","",-SUMIFS(Tabla7[Cantidad],Tabla7[Código del producto],$B1295,Tabla7[Tipo de movimiento],"SALIDA",Tabla7[Mes],L$5))</f>
        <v/>
      </c>
      <c r="M1295" s="39" t="str">
        <f>IF($B1295="","",-SUMIFS(Tabla7[Cantidad],Tabla7[Código del producto],$B1295,Tabla7[Tipo de movimiento],"SALIDA",Tabla7[Mes],M$5))</f>
        <v/>
      </c>
      <c r="N1295" s="39" t="str">
        <f>IF($B1295="","",-SUMIFS(Tabla7[Cantidad],Tabla7[Código del producto],$B1295,Tabla7[Tipo de movimiento],"SALIDA",Tabla7[Mes],N$5))</f>
        <v/>
      </c>
      <c r="O1295" s="39" t="str">
        <f>IF($B1295="","",-SUMIFS(Tabla7[Cantidad],Tabla7[Código del producto],$B1295,Tabla7[Tipo de movimiento],"SALIDA",Tabla7[Mes],O$5))</f>
        <v/>
      </c>
      <c r="P1295" s="39" t="str">
        <f>IF($B1295="","",-SUMIFS(Tabla7[Cantidad],Tabla7[Código del producto],$B1295,Tabla7[Tipo de movimiento],"SALIDA",Tabla7[Mes],P$5))</f>
        <v/>
      </c>
      <c r="Q1295" s="39" t="str">
        <f t="shared" si="60"/>
        <v/>
      </c>
      <c r="R1295" s="51" t="str">
        <f>IF($B1295="","",IFERROR(VLOOKUP($B1295,'ABC rotación'!$C:$G,5,0),"C"))</f>
        <v/>
      </c>
      <c r="S1295" s="41" t="str">
        <f t="shared" si="61"/>
        <v/>
      </c>
      <c r="T1295" s="40" t="str">
        <f t="shared" si="62"/>
        <v/>
      </c>
      <c r="U1295" s="23" t="str">
        <f>IF($B1295="","",VLOOKUP($T1295,Tablas!$X$14:$Y$17,2,1))</f>
        <v/>
      </c>
    </row>
    <row r="1296" spans="2:21" x14ac:dyDescent="0.2">
      <c r="B1296" s="1" t="str">
        <f>IF(Tablas!B1294="","",Tablas!B1294)</f>
        <v/>
      </c>
      <c r="C1296" s="1" t="str">
        <f>IF(Tablas!C1294="","",Tablas!C1294)</f>
        <v/>
      </c>
      <c r="D1296" s="1" t="str">
        <f>IF(Tablas!D1294="","",Tablas!D1294)</f>
        <v/>
      </c>
      <c r="E1296" s="1" t="str">
        <f>IF(Tablas!E1294="","",Tablas!E1294)</f>
        <v/>
      </c>
      <c r="F1296" s="1" t="str">
        <f>IF(Tablas!F1294="","",Tablas!F1294)</f>
        <v/>
      </c>
      <c r="G1296" s="1" t="str">
        <f>IF(Tablas!I1294="","",Tablas!I1294)</f>
        <v/>
      </c>
      <c r="H1296" s="1" t="s">
        <v>911</v>
      </c>
      <c r="I1296" s="39" t="str">
        <f>IF($B1296="","",-SUMIFS(Tabla7[Cantidad],Tabla7[Código del producto],$B1296,Tabla7[Tipo de movimiento],"SALIDA",Tabla7[Mes],I$5))</f>
        <v/>
      </c>
      <c r="J1296" s="39" t="str">
        <f>IF($B1296="","",-SUMIFS(Tabla7[Cantidad],Tabla7[Código del producto],$B1296,Tabla7[Tipo de movimiento],"SALIDA",Tabla7[Mes],J$5))</f>
        <v/>
      </c>
      <c r="K1296" s="39" t="str">
        <f>IF($B1296="","",-SUMIFS(Tabla7[Cantidad],Tabla7[Código del producto],$B1296,Tabla7[Tipo de movimiento],"SALIDA",Tabla7[Mes],K$5))</f>
        <v/>
      </c>
      <c r="L1296" s="39" t="str">
        <f>IF($B1296="","",-SUMIFS(Tabla7[Cantidad],Tabla7[Código del producto],$B1296,Tabla7[Tipo de movimiento],"SALIDA",Tabla7[Mes],L$5))</f>
        <v/>
      </c>
      <c r="M1296" s="39" t="str">
        <f>IF($B1296="","",-SUMIFS(Tabla7[Cantidad],Tabla7[Código del producto],$B1296,Tabla7[Tipo de movimiento],"SALIDA",Tabla7[Mes],M$5))</f>
        <v/>
      </c>
      <c r="N1296" s="39" t="str">
        <f>IF($B1296="","",-SUMIFS(Tabla7[Cantidad],Tabla7[Código del producto],$B1296,Tabla7[Tipo de movimiento],"SALIDA",Tabla7[Mes],N$5))</f>
        <v/>
      </c>
      <c r="O1296" s="39" t="str">
        <f>IF($B1296="","",-SUMIFS(Tabla7[Cantidad],Tabla7[Código del producto],$B1296,Tabla7[Tipo de movimiento],"SALIDA",Tabla7[Mes],O$5))</f>
        <v/>
      </c>
      <c r="P1296" s="39" t="str">
        <f>IF($B1296="","",-SUMIFS(Tabla7[Cantidad],Tabla7[Código del producto],$B1296,Tabla7[Tipo de movimiento],"SALIDA",Tabla7[Mes],P$5))</f>
        <v/>
      </c>
      <c r="Q1296" s="39" t="str">
        <f t="shared" si="60"/>
        <v/>
      </c>
      <c r="R1296" s="51" t="str">
        <f>IF($B1296="","",IFERROR(VLOOKUP($B1296,'ABC rotación'!$C:$G,5,0),"C"))</f>
        <v/>
      </c>
      <c r="S1296" s="41" t="str">
        <f t="shared" si="61"/>
        <v/>
      </c>
      <c r="T1296" s="40" t="str">
        <f t="shared" si="62"/>
        <v/>
      </c>
      <c r="U1296" s="23" t="str">
        <f>IF($B1296="","",VLOOKUP($T1296,Tablas!$X$14:$Y$17,2,1))</f>
        <v/>
      </c>
    </row>
    <row r="1297" spans="2:21" x14ac:dyDescent="0.2">
      <c r="B1297" s="1" t="str">
        <f>IF(Tablas!B1295="","",Tablas!B1295)</f>
        <v/>
      </c>
      <c r="C1297" s="1" t="str">
        <f>IF(Tablas!C1295="","",Tablas!C1295)</f>
        <v/>
      </c>
      <c r="D1297" s="1" t="str">
        <f>IF(Tablas!D1295="","",Tablas!D1295)</f>
        <v/>
      </c>
      <c r="E1297" s="1" t="str">
        <f>IF(Tablas!E1295="","",Tablas!E1295)</f>
        <v/>
      </c>
      <c r="F1297" s="1" t="str">
        <f>IF(Tablas!F1295="","",Tablas!F1295)</f>
        <v/>
      </c>
      <c r="G1297" s="1" t="str">
        <f>IF(Tablas!I1295="","",Tablas!I1295)</f>
        <v/>
      </c>
      <c r="H1297" s="1" t="s">
        <v>911</v>
      </c>
      <c r="I1297" s="39" t="str">
        <f>IF($B1297="","",-SUMIFS(Tabla7[Cantidad],Tabla7[Código del producto],$B1297,Tabla7[Tipo de movimiento],"SALIDA",Tabla7[Mes],I$5))</f>
        <v/>
      </c>
      <c r="J1297" s="39" t="str">
        <f>IF($B1297="","",-SUMIFS(Tabla7[Cantidad],Tabla7[Código del producto],$B1297,Tabla7[Tipo de movimiento],"SALIDA",Tabla7[Mes],J$5))</f>
        <v/>
      </c>
      <c r="K1297" s="39" t="str">
        <f>IF($B1297="","",-SUMIFS(Tabla7[Cantidad],Tabla7[Código del producto],$B1297,Tabla7[Tipo de movimiento],"SALIDA",Tabla7[Mes],K$5))</f>
        <v/>
      </c>
      <c r="L1297" s="39" t="str">
        <f>IF($B1297="","",-SUMIFS(Tabla7[Cantidad],Tabla7[Código del producto],$B1297,Tabla7[Tipo de movimiento],"SALIDA",Tabla7[Mes],L$5))</f>
        <v/>
      </c>
      <c r="M1297" s="39" t="str">
        <f>IF($B1297="","",-SUMIFS(Tabla7[Cantidad],Tabla7[Código del producto],$B1297,Tabla7[Tipo de movimiento],"SALIDA",Tabla7[Mes],M$5))</f>
        <v/>
      </c>
      <c r="N1297" s="39" t="str">
        <f>IF($B1297="","",-SUMIFS(Tabla7[Cantidad],Tabla7[Código del producto],$B1297,Tabla7[Tipo de movimiento],"SALIDA",Tabla7[Mes],N$5))</f>
        <v/>
      </c>
      <c r="O1297" s="39" t="str">
        <f>IF($B1297="","",-SUMIFS(Tabla7[Cantidad],Tabla7[Código del producto],$B1297,Tabla7[Tipo de movimiento],"SALIDA",Tabla7[Mes],O$5))</f>
        <v/>
      </c>
      <c r="P1297" s="39" t="str">
        <f>IF($B1297="","",-SUMIFS(Tabla7[Cantidad],Tabla7[Código del producto],$B1297,Tabla7[Tipo de movimiento],"SALIDA",Tabla7[Mes],P$5))</f>
        <v/>
      </c>
      <c r="Q1297" s="39" t="str">
        <f t="shared" si="60"/>
        <v/>
      </c>
      <c r="R1297" s="51" t="str">
        <f>IF($B1297="","",IFERROR(VLOOKUP($B1297,'ABC rotación'!$C:$G,5,0),"C"))</f>
        <v/>
      </c>
      <c r="S1297" s="41" t="str">
        <f t="shared" si="61"/>
        <v/>
      </c>
      <c r="T1297" s="40" t="str">
        <f t="shared" si="62"/>
        <v/>
      </c>
      <c r="U1297" s="23" t="str">
        <f>IF($B1297="","",VLOOKUP($T1297,Tablas!$X$14:$Y$17,2,1))</f>
        <v/>
      </c>
    </row>
    <row r="1298" spans="2:21" x14ac:dyDescent="0.2">
      <c r="B1298" s="1" t="str">
        <f>IF(Tablas!B1296="","",Tablas!B1296)</f>
        <v/>
      </c>
      <c r="C1298" s="1" t="str">
        <f>IF(Tablas!C1296="","",Tablas!C1296)</f>
        <v/>
      </c>
      <c r="D1298" s="1" t="str">
        <f>IF(Tablas!D1296="","",Tablas!D1296)</f>
        <v/>
      </c>
      <c r="E1298" s="1" t="str">
        <f>IF(Tablas!E1296="","",Tablas!E1296)</f>
        <v/>
      </c>
      <c r="F1298" s="1" t="str">
        <f>IF(Tablas!F1296="","",Tablas!F1296)</f>
        <v/>
      </c>
      <c r="G1298" s="1" t="str">
        <f>IF(Tablas!I1296="","",Tablas!I1296)</f>
        <v/>
      </c>
      <c r="H1298" s="1" t="s">
        <v>911</v>
      </c>
      <c r="I1298" s="39" t="str">
        <f>IF($B1298="","",-SUMIFS(Tabla7[Cantidad],Tabla7[Código del producto],$B1298,Tabla7[Tipo de movimiento],"SALIDA",Tabla7[Mes],I$5))</f>
        <v/>
      </c>
      <c r="J1298" s="39" t="str">
        <f>IF($B1298="","",-SUMIFS(Tabla7[Cantidad],Tabla7[Código del producto],$B1298,Tabla7[Tipo de movimiento],"SALIDA",Tabla7[Mes],J$5))</f>
        <v/>
      </c>
      <c r="K1298" s="39" t="str">
        <f>IF($B1298="","",-SUMIFS(Tabla7[Cantidad],Tabla7[Código del producto],$B1298,Tabla7[Tipo de movimiento],"SALIDA",Tabla7[Mes],K$5))</f>
        <v/>
      </c>
      <c r="L1298" s="39" t="str">
        <f>IF($B1298="","",-SUMIFS(Tabla7[Cantidad],Tabla7[Código del producto],$B1298,Tabla7[Tipo de movimiento],"SALIDA",Tabla7[Mes],L$5))</f>
        <v/>
      </c>
      <c r="M1298" s="39" t="str">
        <f>IF($B1298="","",-SUMIFS(Tabla7[Cantidad],Tabla7[Código del producto],$B1298,Tabla7[Tipo de movimiento],"SALIDA",Tabla7[Mes],M$5))</f>
        <v/>
      </c>
      <c r="N1298" s="39" t="str">
        <f>IF($B1298="","",-SUMIFS(Tabla7[Cantidad],Tabla7[Código del producto],$B1298,Tabla7[Tipo de movimiento],"SALIDA",Tabla7[Mes],N$5))</f>
        <v/>
      </c>
      <c r="O1298" s="39" t="str">
        <f>IF($B1298="","",-SUMIFS(Tabla7[Cantidad],Tabla7[Código del producto],$B1298,Tabla7[Tipo de movimiento],"SALIDA",Tabla7[Mes],O$5))</f>
        <v/>
      </c>
      <c r="P1298" s="39" t="str">
        <f>IF($B1298="","",-SUMIFS(Tabla7[Cantidad],Tabla7[Código del producto],$B1298,Tabla7[Tipo de movimiento],"SALIDA",Tabla7[Mes],P$5))</f>
        <v/>
      </c>
      <c r="Q1298" s="39" t="str">
        <f t="shared" si="60"/>
        <v/>
      </c>
      <c r="R1298" s="51" t="str">
        <f>IF($B1298="","",IFERROR(VLOOKUP($B1298,'ABC rotación'!$C:$G,5,0),"C"))</f>
        <v/>
      </c>
      <c r="S1298" s="41" t="str">
        <f t="shared" si="61"/>
        <v/>
      </c>
      <c r="T1298" s="40" t="str">
        <f t="shared" si="62"/>
        <v/>
      </c>
      <c r="U1298" s="23" t="str">
        <f>IF($B1298="","",VLOOKUP($T1298,Tablas!$X$14:$Y$17,2,1))</f>
        <v/>
      </c>
    </row>
    <row r="1299" spans="2:21" x14ac:dyDescent="0.2">
      <c r="B1299" s="1" t="str">
        <f>IF(Tablas!B1297="","",Tablas!B1297)</f>
        <v/>
      </c>
      <c r="C1299" s="1" t="str">
        <f>IF(Tablas!C1297="","",Tablas!C1297)</f>
        <v/>
      </c>
      <c r="D1299" s="1" t="str">
        <f>IF(Tablas!D1297="","",Tablas!D1297)</f>
        <v/>
      </c>
      <c r="E1299" s="1" t="str">
        <f>IF(Tablas!E1297="","",Tablas!E1297)</f>
        <v/>
      </c>
      <c r="F1299" s="1" t="str">
        <f>IF(Tablas!F1297="","",Tablas!F1297)</f>
        <v/>
      </c>
      <c r="G1299" s="1" t="str">
        <f>IF(Tablas!I1297="","",Tablas!I1297)</f>
        <v/>
      </c>
      <c r="H1299" s="1" t="s">
        <v>911</v>
      </c>
      <c r="I1299" s="39" t="str">
        <f>IF($B1299="","",-SUMIFS(Tabla7[Cantidad],Tabla7[Código del producto],$B1299,Tabla7[Tipo de movimiento],"SALIDA",Tabla7[Mes],I$5))</f>
        <v/>
      </c>
      <c r="J1299" s="39" t="str">
        <f>IF($B1299="","",-SUMIFS(Tabla7[Cantidad],Tabla7[Código del producto],$B1299,Tabla7[Tipo de movimiento],"SALIDA",Tabla7[Mes],J$5))</f>
        <v/>
      </c>
      <c r="K1299" s="39" t="str">
        <f>IF($B1299="","",-SUMIFS(Tabla7[Cantidad],Tabla7[Código del producto],$B1299,Tabla7[Tipo de movimiento],"SALIDA",Tabla7[Mes],K$5))</f>
        <v/>
      </c>
      <c r="L1299" s="39" t="str">
        <f>IF($B1299="","",-SUMIFS(Tabla7[Cantidad],Tabla7[Código del producto],$B1299,Tabla7[Tipo de movimiento],"SALIDA",Tabla7[Mes],L$5))</f>
        <v/>
      </c>
      <c r="M1299" s="39" t="str">
        <f>IF($B1299="","",-SUMIFS(Tabla7[Cantidad],Tabla7[Código del producto],$B1299,Tabla7[Tipo de movimiento],"SALIDA",Tabla7[Mes],M$5))</f>
        <v/>
      </c>
      <c r="N1299" s="39" t="str">
        <f>IF($B1299="","",-SUMIFS(Tabla7[Cantidad],Tabla7[Código del producto],$B1299,Tabla7[Tipo de movimiento],"SALIDA",Tabla7[Mes],N$5))</f>
        <v/>
      </c>
      <c r="O1299" s="39" t="str">
        <f>IF($B1299="","",-SUMIFS(Tabla7[Cantidad],Tabla7[Código del producto],$B1299,Tabla7[Tipo de movimiento],"SALIDA",Tabla7[Mes],O$5))</f>
        <v/>
      </c>
      <c r="P1299" s="39" t="str">
        <f>IF($B1299="","",-SUMIFS(Tabla7[Cantidad],Tabla7[Código del producto],$B1299,Tabla7[Tipo de movimiento],"SALIDA",Tabla7[Mes],P$5))</f>
        <v/>
      </c>
      <c r="Q1299" s="39" t="str">
        <f t="shared" si="60"/>
        <v/>
      </c>
      <c r="R1299" s="51" t="str">
        <f>IF($B1299="","",IFERROR(VLOOKUP($B1299,'ABC rotación'!$C:$G,5,0),"C"))</f>
        <v/>
      </c>
      <c r="S1299" s="41" t="str">
        <f t="shared" si="61"/>
        <v/>
      </c>
      <c r="T1299" s="40" t="str">
        <f t="shared" si="62"/>
        <v/>
      </c>
      <c r="U1299" s="23" t="str">
        <f>IF($B1299="","",VLOOKUP($T1299,Tablas!$X$14:$Y$17,2,1))</f>
        <v/>
      </c>
    </row>
    <row r="1300" spans="2:21" x14ac:dyDescent="0.2">
      <c r="B1300" s="1" t="str">
        <f>IF(Tablas!B1298="","",Tablas!B1298)</f>
        <v/>
      </c>
      <c r="C1300" s="1" t="str">
        <f>IF(Tablas!C1298="","",Tablas!C1298)</f>
        <v/>
      </c>
      <c r="D1300" s="1" t="str">
        <f>IF(Tablas!D1298="","",Tablas!D1298)</f>
        <v/>
      </c>
      <c r="E1300" s="1" t="str">
        <f>IF(Tablas!E1298="","",Tablas!E1298)</f>
        <v/>
      </c>
      <c r="F1300" s="1" t="str">
        <f>IF(Tablas!F1298="","",Tablas!F1298)</f>
        <v/>
      </c>
      <c r="G1300" s="1" t="str">
        <f>IF(Tablas!I1298="","",Tablas!I1298)</f>
        <v/>
      </c>
      <c r="H1300" s="1" t="s">
        <v>911</v>
      </c>
      <c r="I1300" s="39" t="str">
        <f>IF($B1300="","",-SUMIFS(Tabla7[Cantidad],Tabla7[Código del producto],$B1300,Tabla7[Tipo de movimiento],"SALIDA",Tabla7[Mes],I$5))</f>
        <v/>
      </c>
      <c r="J1300" s="39" t="str">
        <f>IF($B1300="","",-SUMIFS(Tabla7[Cantidad],Tabla7[Código del producto],$B1300,Tabla7[Tipo de movimiento],"SALIDA",Tabla7[Mes],J$5))</f>
        <v/>
      </c>
      <c r="K1300" s="39" t="str">
        <f>IF($B1300="","",-SUMIFS(Tabla7[Cantidad],Tabla7[Código del producto],$B1300,Tabla7[Tipo de movimiento],"SALIDA",Tabla7[Mes],K$5))</f>
        <v/>
      </c>
      <c r="L1300" s="39" t="str">
        <f>IF($B1300="","",-SUMIFS(Tabla7[Cantidad],Tabla7[Código del producto],$B1300,Tabla7[Tipo de movimiento],"SALIDA",Tabla7[Mes],L$5))</f>
        <v/>
      </c>
      <c r="M1300" s="39" t="str">
        <f>IF($B1300="","",-SUMIFS(Tabla7[Cantidad],Tabla7[Código del producto],$B1300,Tabla7[Tipo de movimiento],"SALIDA",Tabla7[Mes],M$5))</f>
        <v/>
      </c>
      <c r="N1300" s="39" t="str">
        <f>IF($B1300="","",-SUMIFS(Tabla7[Cantidad],Tabla7[Código del producto],$B1300,Tabla7[Tipo de movimiento],"SALIDA",Tabla7[Mes],N$5))</f>
        <v/>
      </c>
      <c r="O1300" s="39" t="str">
        <f>IF($B1300="","",-SUMIFS(Tabla7[Cantidad],Tabla7[Código del producto],$B1300,Tabla7[Tipo de movimiento],"SALIDA",Tabla7[Mes],O$5))</f>
        <v/>
      </c>
      <c r="P1300" s="39" t="str">
        <f>IF($B1300="","",-SUMIFS(Tabla7[Cantidad],Tabla7[Código del producto],$B1300,Tabla7[Tipo de movimiento],"SALIDA",Tabla7[Mes],P$5))</f>
        <v/>
      </c>
      <c r="Q1300" s="39" t="str">
        <f t="shared" si="60"/>
        <v/>
      </c>
      <c r="R1300" s="51" t="str">
        <f>IF($B1300="","",IFERROR(VLOOKUP($B1300,'ABC rotación'!$C:$G,5,0),"C"))</f>
        <v/>
      </c>
      <c r="S1300" s="41" t="str">
        <f t="shared" si="61"/>
        <v/>
      </c>
      <c r="T1300" s="40" t="str">
        <f t="shared" si="62"/>
        <v/>
      </c>
      <c r="U1300" s="23" t="str">
        <f>IF($B1300="","",VLOOKUP($T1300,Tablas!$X$14:$Y$17,2,1))</f>
        <v/>
      </c>
    </row>
    <row r="1301" spans="2:21" x14ac:dyDescent="0.2">
      <c r="B1301" s="1" t="str">
        <f>IF(Tablas!B1299="","",Tablas!B1299)</f>
        <v/>
      </c>
      <c r="C1301" s="1" t="str">
        <f>IF(Tablas!C1299="","",Tablas!C1299)</f>
        <v/>
      </c>
      <c r="D1301" s="1" t="str">
        <f>IF(Tablas!D1299="","",Tablas!D1299)</f>
        <v/>
      </c>
      <c r="E1301" s="1" t="str">
        <f>IF(Tablas!E1299="","",Tablas!E1299)</f>
        <v/>
      </c>
      <c r="F1301" s="1" t="str">
        <f>IF(Tablas!F1299="","",Tablas!F1299)</f>
        <v/>
      </c>
      <c r="G1301" s="1" t="str">
        <f>IF(Tablas!I1299="","",Tablas!I1299)</f>
        <v/>
      </c>
      <c r="H1301" s="1" t="s">
        <v>911</v>
      </c>
      <c r="I1301" s="39" t="str">
        <f>IF($B1301="","",-SUMIFS(Tabla7[Cantidad],Tabla7[Código del producto],$B1301,Tabla7[Tipo de movimiento],"SALIDA",Tabla7[Mes],I$5))</f>
        <v/>
      </c>
      <c r="J1301" s="39" t="str">
        <f>IF($B1301="","",-SUMIFS(Tabla7[Cantidad],Tabla7[Código del producto],$B1301,Tabla7[Tipo de movimiento],"SALIDA",Tabla7[Mes],J$5))</f>
        <v/>
      </c>
      <c r="K1301" s="39" t="str">
        <f>IF($B1301="","",-SUMIFS(Tabla7[Cantidad],Tabla7[Código del producto],$B1301,Tabla7[Tipo de movimiento],"SALIDA",Tabla7[Mes],K$5))</f>
        <v/>
      </c>
      <c r="L1301" s="39" t="str">
        <f>IF($B1301="","",-SUMIFS(Tabla7[Cantidad],Tabla7[Código del producto],$B1301,Tabla7[Tipo de movimiento],"SALIDA",Tabla7[Mes],L$5))</f>
        <v/>
      </c>
      <c r="M1301" s="39" t="str">
        <f>IF($B1301="","",-SUMIFS(Tabla7[Cantidad],Tabla7[Código del producto],$B1301,Tabla7[Tipo de movimiento],"SALIDA",Tabla7[Mes],M$5))</f>
        <v/>
      </c>
      <c r="N1301" s="39" t="str">
        <f>IF($B1301="","",-SUMIFS(Tabla7[Cantidad],Tabla7[Código del producto],$B1301,Tabla7[Tipo de movimiento],"SALIDA",Tabla7[Mes],N$5))</f>
        <v/>
      </c>
      <c r="O1301" s="39" t="str">
        <f>IF($B1301="","",-SUMIFS(Tabla7[Cantidad],Tabla7[Código del producto],$B1301,Tabla7[Tipo de movimiento],"SALIDA",Tabla7[Mes],O$5))</f>
        <v/>
      </c>
      <c r="P1301" s="39" t="str">
        <f>IF($B1301="","",-SUMIFS(Tabla7[Cantidad],Tabla7[Código del producto],$B1301,Tabla7[Tipo de movimiento],"SALIDA",Tabla7[Mes],P$5))</f>
        <v/>
      </c>
      <c r="Q1301" s="39" t="str">
        <f t="shared" si="60"/>
        <v/>
      </c>
      <c r="R1301" s="51" t="str">
        <f>IF($B1301="","",IFERROR(VLOOKUP($B1301,'ABC rotación'!$C:$G,5,0),"C"))</f>
        <v/>
      </c>
      <c r="S1301" s="41" t="str">
        <f t="shared" si="61"/>
        <v/>
      </c>
      <c r="T1301" s="40" t="str">
        <f t="shared" si="62"/>
        <v/>
      </c>
      <c r="U1301" s="23" t="str">
        <f>IF($B1301="","",VLOOKUP($T1301,Tablas!$X$14:$Y$17,2,1))</f>
        <v/>
      </c>
    </row>
    <row r="1302" spans="2:21" x14ac:dyDescent="0.2">
      <c r="B1302" s="1" t="str">
        <f>IF(Tablas!B1300="","",Tablas!B1300)</f>
        <v/>
      </c>
      <c r="C1302" s="1" t="str">
        <f>IF(Tablas!C1300="","",Tablas!C1300)</f>
        <v/>
      </c>
      <c r="D1302" s="1" t="str">
        <f>IF(Tablas!D1300="","",Tablas!D1300)</f>
        <v/>
      </c>
      <c r="E1302" s="1" t="str">
        <f>IF(Tablas!E1300="","",Tablas!E1300)</f>
        <v/>
      </c>
      <c r="F1302" s="1" t="str">
        <f>IF(Tablas!F1300="","",Tablas!F1300)</f>
        <v/>
      </c>
      <c r="G1302" s="1" t="str">
        <f>IF(Tablas!I1300="","",Tablas!I1300)</f>
        <v/>
      </c>
      <c r="H1302" s="1" t="s">
        <v>911</v>
      </c>
      <c r="I1302" s="39" t="str">
        <f>IF($B1302="","",-SUMIFS(Tabla7[Cantidad],Tabla7[Código del producto],$B1302,Tabla7[Tipo de movimiento],"SALIDA",Tabla7[Mes],I$5))</f>
        <v/>
      </c>
      <c r="J1302" s="39" t="str">
        <f>IF($B1302="","",-SUMIFS(Tabla7[Cantidad],Tabla7[Código del producto],$B1302,Tabla7[Tipo de movimiento],"SALIDA",Tabla7[Mes],J$5))</f>
        <v/>
      </c>
      <c r="K1302" s="39" t="str">
        <f>IF($B1302="","",-SUMIFS(Tabla7[Cantidad],Tabla7[Código del producto],$B1302,Tabla7[Tipo de movimiento],"SALIDA",Tabla7[Mes],K$5))</f>
        <v/>
      </c>
      <c r="L1302" s="39" t="str">
        <f>IF($B1302="","",-SUMIFS(Tabla7[Cantidad],Tabla7[Código del producto],$B1302,Tabla7[Tipo de movimiento],"SALIDA",Tabla7[Mes],L$5))</f>
        <v/>
      </c>
      <c r="M1302" s="39" t="str">
        <f>IF($B1302="","",-SUMIFS(Tabla7[Cantidad],Tabla7[Código del producto],$B1302,Tabla7[Tipo de movimiento],"SALIDA",Tabla7[Mes],M$5))</f>
        <v/>
      </c>
      <c r="N1302" s="39" t="str">
        <f>IF($B1302="","",-SUMIFS(Tabla7[Cantidad],Tabla7[Código del producto],$B1302,Tabla7[Tipo de movimiento],"SALIDA",Tabla7[Mes],N$5))</f>
        <v/>
      </c>
      <c r="O1302" s="39" t="str">
        <f>IF($B1302="","",-SUMIFS(Tabla7[Cantidad],Tabla7[Código del producto],$B1302,Tabla7[Tipo de movimiento],"SALIDA",Tabla7[Mes],O$5))</f>
        <v/>
      </c>
      <c r="P1302" s="39" t="str">
        <f>IF($B1302="","",-SUMIFS(Tabla7[Cantidad],Tabla7[Código del producto],$B1302,Tabla7[Tipo de movimiento],"SALIDA",Tabla7[Mes],P$5))</f>
        <v/>
      </c>
      <c r="Q1302" s="39" t="str">
        <f t="shared" si="60"/>
        <v/>
      </c>
      <c r="R1302" s="51" t="str">
        <f>IF($B1302="","",IFERROR(VLOOKUP($B1302,'ABC rotación'!$C:$G,5,0),"C"))</f>
        <v/>
      </c>
      <c r="S1302" s="41" t="str">
        <f t="shared" si="61"/>
        <v/>
      </c>
      <c r="T1302" s="40" t="str">
        <f t="shared" si="62"/>
        <v/>
      </c>
      <c r="U1302" s="23" t="str">
        <f>IF($B1302="","",VLOOKUP($T1302,Tablas!$X$14:$Y$17,2,1))</f>
        <v/>
      </c>
    </row>
    <row r="1303" spans="2:21" x14ac:dyDescent="0.2">
      <c r="B1303" s="1" t="str">
        <f>IF(Tablas!B1301="","",Tablas!B1301)</f>
        <v/>
      </c>
      <c r="C1303" s="1" t="str">
        <f>IF(Tablas!C1301="","",Tablas!C1301)</f>
        <v/>
      </c>
      <c r="D1303" s="1" t="str">
        <f>IF(Tablas!D1301="","",Tablas!D1301)</f>
        <v/>
      </c>
      <c r="E1303" s="1" t="str">
        <f>IF(Tablas!E1301="","",Tablas!E1301)</f>
        <v/>
      </c>
      <c r="F1303" s="1" t="str">
        <f>IF(Tablas!F1301="","",Tablas!F1301)</f>
        <v/>
      </c>
      <c r="G1303" s="1" t="str">
        <f>IF(Tablas!I1301="","",Tablas!I1301)</f>
        <v/>
      </c>
      <c r="H1303" s="1" t="s">
        <v>911</v>
      </c>
      <c r="I1303" s="39" t="str">
        <f>IF($B1303="","",-SUMIFS(Tabla7[Cantidad],Tabla7[Código del producto],$B1303,Tabla7[Tipo de movimiento],"SALIDA",Tabla7[Mes],I$5))</f>
        <v/>
      </c>
      <c r="J1303" s="39" t="str">
        <f>IF($B1303="","",-SUMIFS(Tabla7[Cantidad],Tabla7[Código del producto],$B1303,Tabla7[Tipo de movimiento],"SALIDA",Tabla7[Mes],J$5))</f>
        <v/>
      </c>
      <c r="K1303" s="39" t="str">
        <f>IF($B1303="","",-SUMIFS(Tabla7[Cantidad],Tabla7[Código del producto],$B1303,Tabla7[Tipo de movimiento],"SALIDA",Tabla7[Mes],K$5))</f>
        <v/>
      </c>
      <c r="L1303" s="39" t="str">
        <f>IF($B1303="","",-SUMIFS(Tabla7[Cantidad],Tabla7[Código del producto],$B1303,Tabla7[Tipo de movimiento],"SALIDA",Tabla7[Mes],L$5))</f>
        <v/>
      </c>
      <c r="M1303" s="39" t="str">
        <f>IF($B1303="","",-SUMIFS(Tabla7[Cantidad],Tabla7[Código del producto],$B1303,Tabla7[Tipo de movimiento],"SALIDA",Tabla7[Mes],M$5))</f>
        <v/>
      </c>
      <c r="N1303" s="39" t="str">
        <f>IF($B1303="","",-SUMIFS(Tabla7[Cantidad],Tabla7[Código del producto],$B1303,Tabla7[Tipo de movimiento],"SALIDA",Tabla7[Mes],N$5))</f>
        <v/>
      </c>
      <c r="O1303" s="39" t="str">
        <f>IF($B1303="","",-SUMIFS(Tabla7[Cantidad],Tabla7[Código del producto],$B1303,Tabla7[Tipo de movimiento],"SALIDA",Tabla7[Mes],O$5))</f>
        <v/>
      </c>
      <c r="P1303" s="39" t="str">
        <f>IF($B1303="","",-SUMIFS(Tabla7[Cantidad],Tabla7[Código del producto],$B1303,Tabla7[Tipo de movimiento],"SALIDA",Tabla7[Mes],P$5))</f>
        <v/>
      </c>
      <c r="Q1303" s="39" t="str">
        <f t="shared" si="60"/>
        <v/>
      </c>
      <c r="R1303" s="51" t="str">
        <f>IF($B1303="","",IFERROR(VLOOKUP($B1303,'ABC rotación'!$C:$G,5,0),"C"))</f>
        <v/>
      </c>
      <c r="S1303" s="41" t="str">
        <f t="shared" si="61"/>
        <v/>
      </c>
      <c r="T1303" s="40" t="str">
        <f t="shared" si="62"/>
        <v/>
      </c>
      <c r="U1303" s="23" t="str">
        <f>IF($B1303="","",VLOOKUP($T1303,Tablas!$X$14:$Y$17,2,1))</f>
        <v/>
      </c>
    </row>
    <row r="1304" spans="2:21" x14ac:dyDescent="0.2">
      <c r="B1304" s="1" t="str">
        <f>IF(Tablas!B1302="","",Tablas!B1302)</f>
        <v/>
      </c>
      <c r="C1304" s="1" t="str">
        <f>IF(Tablas!C1302="","",Tablas!C1302)</f>
        <v/>
      </c>
      <c r="D1304" s="1" t="str">
        <f>IF(Tablas!D1302="","",Tablas!D1302)</f>
        <v/>
      </c>
      <c r="E1304" s="1" t="str">
        <f>IF(Tablas!E1302="","",Tablas!E1302)</f>
        <v/>
      </c>
      <c r="F1304" s="1" t="str">
        <f>IF(Tablas!F1302="","",Tablas!F1302)</f>
        <v/>
      </c>
      <c r="G1304" s="1" t="str">
        <f>IF(Tablas!I1302="","",Tablas!I1302)</f>
        <v/>
      </c>
      <c r="H1304" s="1" t="s">
        <v>911</v>
      </c>
      <c r="I1304" s="39" t="str">
        <f>IF($B1304="","",-SUMIFS(Tabla7[Cantidad],Tabla7[Código del producto],$B1304,Tabla7[Tipo de movimiento],"SALIDA",Tabla7[Mes],I$5))</f>
        <v/>
      </c>
      <c r="J1304" s="39" t="str">
        <f>IF($B1304="","",-SUMIFS(Tabla7[Cantidad],Tabla7[Código del producto],$B1304,Tabla7[Tipo de movimiento],"SALIDA",Tabla7[Mes],J$5))</f>
        <v/>
      </c>
      <c r="K1304" s="39" t="str">
        <f>IF($B1304="","",-SUMIFS(Tabla7[Cantidad],Tabla7[Código del producto],$B1304,Tabla7[Tipo de movimiento],"SALIDA",Tabla7[Mes],K$5))</f>
        <v/>
      </c>
      <c r="L1304" s="39" t="str">
        <f>IF($B1304="","",-SUMIFS(Tabla7[Cantidad],Tabla7[Código del producto],$B1304,Tabla7[Tipo de movimiento],"SALIDA",Tabla7[Mes],L$5))</f>
        <v/>
      </c>
      <c r="M1304" s="39" t="str">
        <f>IF($B1304="","",-SUMIFS(Tabla7[Cantidad],Tabla7[Código del producto],$B1304,Tabla7[Tipo de movimiento],"SALIDA",Tabla7[Mes],M$5))</f>
        <v/>
      </c>
      <c r="N1304" s="39" t="str">
        <f>IF($B1304="","",-SUMIFS(Tabla7[Cantidad],Tabla7[Código del producto],$B1304,Tabla7[Tipo de movimiento],"SALIDA",Tabla7[Mes],N$5))</f>
        <v/>
      </c>
      <c r="O1304" s="39" t="str">
        <f>IF($B1304="","",-SUMIFS(Tabla7[Cantidad],Tabla7[Código del producto],$B1304,Tabla7[Tipo de movimiento],"SALIDA",Tabla7[Mes],O$5))</f>
        <v/>
      </c>
      <c r="P1304" s="39" t="str">
        <f>IF($B1304="","",-SUMIFS(Tabla7[Cantidad],Tabla7[Código del producto],$B1304,Tabla7[Tipo de movimiento],"SALIDA",Tabla7[Mes],P$5))</f>
        <v/>
      </c>
      <c r="Q1304" s="39" t="str">
        <f t="shared" si="60"/>
        <v/>
      </c>
      <c r="R1304" s="51" t="str">
        <f>IF($B1304="","",IFERROR(VLOOKUP($B1304,'ABC rotación'!$C:$G,5,0),"C"))</f>
        <v/>
      </c>
      <c r="S1304" s="41" t="str">
        <f t="shared" si="61"/>
        <v/>
      </c>
      <c r="T1304" s="40" t="str">
        <f t="shared" si="62"/>
        <v/>
      </c>
      <c r="U1304" s="23" t="str">
        <f>IF($B1304="","",VLOOKUP($T1304,Tablas!$X$14:$Y$17,2,1))</f>
        <v/>
      </c>
    </row>
    <row r="1305" spans="2:21" x14ac:dyDescent="0.2">
      <c r="B1305" s="1" t="str">
        <f>IF(Tablas!B1303="","",Tablas!B1303)</f>
        <v/>
      </c>
      <c r="C1305" s="1" t="str">
        <f>IF(Tablas!C1303="","",Tablas!C1303)</f>
        <v/>
      </c>
      <c r="D1305" s="1" t="str">
        <f>IF(Tablas!D1303="","",Tablas!D1303)</f>
        <v/>
      </c>
      <c r="E1305" s="1" t="str">
        <f>IF(Tablas!E1303="","",Tablas!E1303)</f>
        <v/>
      </c>
      <c r="F1305" s="1" t="str">
        <f>IF(Tablas!F1303="","",Tablas!F1303)</f>
        <v/>
      </c>
      <c r="G1305" s="1" t="str">
        <f>IF(Tablas!I1303="","",Tablas!I1303)</f>
        <v/>
      </c>
      <c r="H1305" s="1" t="s">
        <v>911</v>
      </c>
      <c r="I1305" s="39" t="str">
        <f>IF($B1305="","",-SUMIFS(Tabla7[Cantidad],Tabla7[Código del producto],$B1305,Tabla7[Tipo de movimiento],"SALIDA",Tabla7[Mes],I$5))</f>
        <v/>
      </c>
      <c r="J1305" s="39" t="str">
        <f>IF($B1305="","",-SUMIFS(Tabla7[Cantidad],Tabla7[Código del producto],$B1305,Tabla7[Tipo de movimiento],"SALIDA",Tabla7[Mes],J$5))</f>
        <v/>
      </c>
      <c r="K1305" s="39" t="str">
        <f>IF($B1305="","",-SUMIFS(Tabla7[Cantidad],Tabla7[Código del producto],$B1305,Tabla7[Tipo de movimiento],"SALIDA",Tabla7[Mes],K$5))</f>
        <v/>
      </c>
      <c r="L1305" s="39" t="str">
        <f>IF($B1305="","",-SUMIFS(Tabla7[Cantidad],Tabla7[Código del producto],$B1305,Tabla7[Tipo de movimiento],"SALIDA",Tabla7[Mes],L$5))</f>
        <v/>
      </c>
      <c r="M1305" s="39" t="str">
        <f>IF($B1305="","",-SUMIFS(Tabla7[Cantidad],Tabla7[Código del producto],$B1305,Tabla7[Tipo de movimiento],"SALIDA",Tabla7[Mes],M$5))</f>
        <v/>
      </c>
      <c r="N1305" s="39" t="str">
        <f>IF($B1305="","",-SUMIFS(Tabla7[Cantidad],Tabla7[Código del producto],$B1305,Tabla7[Tipo de movimiento],"SALIDA",Tabla7[Mes],N$5))</f>
        <v/>
      </c>
      <c r="O1305" s="39" t="str">
        <f>IF($B1305="","",-SUMIFS(Tabla7[Cantidad],Tabla7[Código del producto],$B1305,Tabla7[Tipo de movimiento],"SALIDA",Tabla7[Mes],O$5))</f>
        <v/>
      </c>
      <c r="P1305" s="39" t="str">
        <f>IF($B1305="","",-SUMIFS(Tabla7[Cantidad],Tabla7[Código del producto],$B1305,Tabla7[Tipo de movimiento],"SALIDA",Tabla7[Mes],P$5))</f>
        <v/>
      </c>
      <c r="Q1305" s="39" t="str">
        <f t="shared" si="60"/>
        <v/>
      </c>
      <c r="R1305" s="51" t="str">
        <f>IF($B1305="","",IFERROR(VLOOKUP($B1305,'ABC rotación'!$C:$G,5,0),"C"))</f>
        <v/>
      </c>
      <c r="S1305" s="41" t="str">
        <f t="shared" si="61"/>
        <v/>
      </c>
      <c r="T1305" s="40" t="str">
        <f t="shared" si="62"/>
        <v/>
      </c>
      <c r="U1305" s="23" t="str">
        <f>IF($B1305="","",VLOOKUP($T1305,Tablas!$X$14:$Y$17,2,1))</f>
        <v/>
      </c>
    </row>
    <row r="1306" spans="2:21" x14ac:dyDescent="0.2">
      <c r="B1306" s="1" t="str">
        <f>IF(Tablas!B1304="","",Tablas!B1304)</f>
        <v/>
      </c>
      <c r="C1306" s="1" t="str">
        <f>IF(Tablas!C1304="","",Tablas!C1304)</f>
        <v/>
      </c>
      <c r="D1306" s="1" t="str">
        <f>IF(Tablas!D1304="","",Tablas!D1304)</f>
        <v/>
      </c>
      <c r="E1306" s="1" t="str">
        <f>IF(Tablas!E1304="","",Tablas!E1304)</f>
        <v/>
      </c>
      <c r="F1306" s="1" t="str">
        <f>IF(Tablas!F1304="","",Tablas!F1304)</f>
        <v/>
      </c>
      <c r="G1306" s="1" t="str">
        <f>IF(Tablas!I1304="","",Tablas!I1304)</f>
        <v/>
      </c>
      <c r="H1306" s="1" t="s">
        <v>911</v>
      </c>
      <c r="I1306" s="39" t="str">
        <f>IF($B1306="","",-SUMIFS(Tabla7[Cantidad],Tabla7[Código del producto],$B1306,Tabla7[Tipo de movimiento],"SALIDA",Tabla7[Mes],I$5))</f>
        <v/>
      </c>
      <c r="J1306" s="39" t="str">
        <f>IF($B1306="","",-SUMIFS(Tabla7[Cantidad],Tabla7[Código del producto],$B1306,Tabla7[Tipo de movimiento],"SALIDA",Tabla7[Mes],J$5))</f>
        <v/>
      </c>
      <c r="K1306" s="39" t="str">
        <f>IF($B1306="","",-SUMIFS(Tabla7[Cantidad],Tabla7[Código del producto],$B1306,Tabla7[Tipo de movimiento],"SALIDA",Tabla7[Mes],K$5))</f>
        <v/>
      </c>
      <c r="L1306" s="39" t="str">
        <f>IF($B1306="","",-SUMIFS(Tabla7[Cantidad],Tabla7[Código del producto],$B1306,Tabla7[Tipo de movimiento],"SALIDA",Tabla7[Mes],L$5))</f>
        <v/>
      </c>
      <c r="M1306" s="39" t="str">
        <f>IF($B1306="","",-SUMIFS(Tabla7[Cantidad],Tabla7[Código del producto],$B1306,Tabla7[Tipo de movimiento],"SALIDA",Tabla7[Mes],M$5))</f>
        <v/>
      </c>
      <c r="N1306" s="39" t="str">
        <f>IF($B1306="","",-SUMIFS(Tabla7[Cantidad],Tabla7[Código del producto],$B1306,Tabla7[Tipo de movimiento],"SALIDA",Tabla7[Mes],N$5))</f>
        <v/>
      </c>
      <c r="O1306" s="39" t="str">
        <f>IF($B1306="","",-SUMIFS(Tabla7[Cantidad],Tabla7[Código del producto],$B1306,Tabla7[Tipo de movimiento],"SALIDA",Tabla7[Mes],O$5))</f>
        <v/>
      </c>
      <c r="P1306" s="39" t="str">
        <f>IF($B1306="","",-SUMIFS(Tabla7[Cantidad],Tabla7[Código del producto],$B1306,Tabla7[Tipo de movimiento],"SALIDA",Tabla7[Mes],P$5))</f>
        <v/>
      </c>
      <c r="Q1306" s="39" t="str">
        <f t="shared" si="60"/>
        <v/>
      </c>
      <c r="R1306" s="51" t="str">
        <f>IF($B1306="","",IFERROR(VLOOKUP($B1306,'ABC rotación'!$C:$G,5,0),"C"))</f>
        <v/>
      </c>
      <c r="S1306" s="41" t="str">
        <f t="shared" si="61"/>
        <v/>
      </c>
      <c r="T1306" s="40" t="str">
        <f t="shared" si="62"/>
        <v/>
      </c>
      <c r="U1306" s="23" t="str">
        <f>IF($B1306="","",VLOOKUP($T1306,Tablas!$X$14:$Y$17,2,1))</f>
        <v/>
      </c>
    </row>
    <row r="1307" spans="2:21" x14ac:dyDescent="0.2">
      <c r="B1307" s="1" t="str">
        <f>IF(Tablas!B1305="","",Tablas!B1305)</f>
        <v/>
      </c>
      <c r="C1307" s="1" t="str">
        <f>IF(Tablas!C1305="","",Tablas!C1305)</f>
        <v/>
      </c>
      <c r="D1307" s="1" t="str">
        <f>IF(Tablas!D1305="","",Tablas!D1305)</f>
        <v/>
      </c>
      <c r="E1307" s="1" t="str">
        <f>IF(Tablas!E1305="","",Tablas!E1305)</f>
        <v/>
      </c>
      <c r="F1307" s="1" t="str">
        <f>IF(Tablas!F1305="","",Tablas!F1305)</f>
        <v/>
      </c>
      <c r="G1307" s="1" t="str">
        <f>IF(Tablas!I1305="","",Tablas!I1305)</f>
        <v/>
      </c>
      <c r="H1307" s="1" t="s">
        <v>911</v>
      </c>
      <c r="I1307" s="39" t="str">
        <f>IF($B1307="","",-SUMIFS(Tabla7[Cantidad],Tabla7[Código del producto],$B1307,Tabla7[Tipo de movimiento],"SALIDA",Tabla7[Mes],I$5))</f>
        <v/>
      </c>
      <c r="J1307" s="39" t="str">
        <f>IF($B1307="","",-SUMIFS(Tabla7[Cantidad],Tabla7[Código del producto],$B1307,Tabla7[Tipo de movimiento],"SALIDA",Tabla7[Mes],J$5))</f>
        <v/>
      </c>
      <c r="K1307" s="39" t="str">
        <f>IF($B1307="","",-SUMIFS(Tabla7[Cantidad],Tabla7[Código del producto],$B1307,Tabla7[Tipo de movimiento],"SALIDA",Tabla7[Mes],K$5))</f>
        <v/>
      </c>
      <c r="L1307" s="39" t="str">
        <f>IF($B1307="","",-SUMIFS(Tabla7[Cantidad],Tabla7[Código del producto],$B1307,Tabla7[Tipo de movimiento],"SALIDA",Tabla7[Mes],L$5))</f>
        <v/>
      </c>
      <c r="M1307" s="39" t="str">
        <f>IF($B1307="","",-SUMIFS(Tabla7[Cantidad],Tabla7[Código del producto],$B1307,Tabla7[Tipo de movimiento],"SALIDA",Tabla7[Mes],M$5))</f>
        <v/>
      </c>
      <c r="N1307" s="39" t="str">
        <f>IF($B1307="","",-SUMIFS(Tabla7[Cantidad],Tabla7[Código del producto],$B1307,Tabla7[Tipo de movimiento],"SALIDA",Tabla7[Mes],N$5))</f>
        <v/>
      </c>
      <c r="O1307" s="39" t="str">
        <f>IF($B1307="","",-SUMIFS(Tabla7[Cantidad],Tabla7[Código del producto],$B1307,Tabla7[Tipo de movimiento],"SALIDA",Tabla7[Mes],O$5))</f>
        <v/>
      </c>
      <c r="P1307" s="39" t="str">
        <f>IF($B1307="","",-SUMIFS(Tabla7[Cantidad],Tabla7[Código del producto],$B1307,Tabla7[Tipo de movimiento],"SALIDA",Tabla7[Mes],P$5))</f>
        <v/>
      </c>
      <c r="Q1307" s="39" t="str">
        <f t="shared" si="60"/>
        <v/>
      </c>
      <c r="R1307" s="51" t="str">
        <f>IF($B1307="","",IFERROR(VLOOKUP($B1307,'ABC rotación'!$C:$G,5,0),"C"))</f>
        <v/>
      </c>
      <c r="S1307" s="41" t="str">
        <f t="shared" si="61"/>
        <v/>
      </c>
      <c r="T1307" s="40" t="str">
        <f t="shared" si="62"/>
        <v/>
      </c>
      <c r="U1307" s="23" t="str">
        <f>IF($B1307="","",VLOOKUP($T1307,Tablas!$X$14:$Y$17,2,1))</f>
        <v/>
      </c>
    </row>
    <row r="1308" spans="2:21" x14ac:dyDescent="0.2">
      <c r="B1308" s="1" t="str">
        <f>IF(Tablas!B1306="","",Tablas!B1306)</f>
        <v/>
      </c>
      <c r="C1308" s="1" t="str">
        <f>IF(Tablas!C1306="","",Tablas!C1306)</f>
        <v/>
      </c>
      <c r="D1308" s="1" t="str">
        <f>IF(Tablas!D1306="","",Tablas!D1306)</f>
        <v/>
      </c>
      <c r="E1308" s="1" t="str">
        <f>IF(Tablas!E1306="","",Tablas!E1306)</f>
        <v/>
      </c>
      <c r="F1308" s="1" t="str">
        <f>IF(Tablas!F1306="","",Tablas!F1306)</f>
        <v/>
      </c>
      <c r="G1308" s="1" t="str">
        <f>IF(Tablas!I1306="","",Tablas!I1306)</f>
        <v/>
      </c>
      <c r="H1308" s="1" t="s">
        <v>911</v>
      </c>
      <c r="I1308" s="39" t="str">
        <f>IF($B1308="","",-SUMIFS(Tabla7[Cantidad],Tabla7[Código del producto],$B1308,Tabla7[Tipo de movimiento],"SALIDA",Tabla7[Mes],I$5))</f>
        <v/>
      </c>
      <c r="J1308" s="39" t="str">
        <f>IF($B1308="","",-SUMIFS(Tabla7[Cantidad],Tabla7[Código del producto],$B1308,Tabla7[Tipo de movimiento],"SALIDA",Tabla7[Mes],J$5))</f>
        <v/>
      </c>
      <c r="K1308" s="39" t="str">
        <f>IF($B1308="","",-SUMIFS(Tabla7[Cantidad],Tabla7[Código del producto],$B1308,Tabla7[Tipo de movimiento],"SALIDA",Tabla7[Mes],K$5))</f>
        <v/>
      </c>
      <c r="L1308" s="39" t="str">
        <f>IF($B1308="","",-SUMIFS(Tabla7[Cantidad],Tabla7[Código del producto],$B1308,Tabla7[Tipo de movimiento],"SALIDA",Tabla7[Mes],L$5))</f>
        <v/>
      </c>
      <c r="M1308" s="39" t="str">
        <f>IF($B1308="","",-SUMIFS(Tabla7[Cantidad],Tabla7[Código del producto],$B1308,Tabla7[Tipo de movimiento],"SALIDA",Tabla7[Mes],M$5))</f>
        <v/>
      </c>
      <c r="N1308" s="39" t="str">
        <f>IF($B1308="","",-SUMIFS(Tabla7[Cantidad],Tabla7[Código del producto],$B1308,Tabla7[Tipo de movimiento],"SALIDA",Tabla7[Mes],N$5))</f>
        <v/>
      </c>
      <c r="O1308" s="39" t="str">
        <f>IF($B1308="","",-SUMIFS(Tabla7[Cantidad],Tabla7[Código del producto],$B1308,Tabla7[Tipo de movimiento],"SALIDA",Tabla7[Mes],O$5))</f>
        <v/>
      </c>
      <c r="P1308" s="39" t="str">
        <f>IF($B1308="","",-SUMIFS(Tabla7[Cantidad],Tabla7[Código del producto],$B1308,Tabla7[Tipo de movimiento],"SALIDA",Tabla7[Mes],P$5))</f>
        <v/>
      </c>
      <c r="Q1308" s="39" t="str">
        <f t="shared" si="60"/>
        <v/>
      </c>
      <c r="R1308" s="51" t="str">
        <f>IF($B1308="","",IFERROR(VLOOKUP($B1308,'ABC rotación'!$C:$G,5,0),"C"))</f>
        <v/>
      </c>
      <c r="S1308" s="41" t="str">
        <f t="shared" si="61"/>
        <v/>
      </c>
      <c r="T1308" s="40" t="str">
        <f t="shared" si="62"/>
        <v/>
      </c>
      <c r="U1308" s="23" t="str">
        <f>IF($B1308="","",VLOOKUP($T1308,Tablas!$X$14:$Y$17,2,1))</f>
        <v/>
      </c>
    </row>
    <row r="1309" spans="2:21" x14ac:dyDescent="0.2">
      <c r="B1309" s="1" t="str">
        <f>IF(Tablas!B1307="","",Tablas!B1307)</f>
        <v/>
      </c>
      <c r="C1309" s="1" t="str">
        <f>IF(Tablas!C1307="","",Tablas!C1307)</f>
        <v/>
      </c>
      <c r="D1309" s="1" t="str">
        <f>IF(Tablas!D1307="","",Tablas!D1307)</f>
        <v/>
      </c>
      <c r="E1309" s="1" t="str">
        <f>IF(Tablas!E1307="","",Tablas!E1307)</f>
        <v/>
      </c>
      <c r="F1309" s="1" t="str">
        <f>IF(Tablas!F1307="","",Tablas!F1307)</f>
        <v/>
      </c>
      <c r="G1309" s="1" t="str">
        <f>IF(Tablas!I1307="","",Tablas!I1307)</f>
        <v/>
      </c>
      <c r="H1309" s="1" t="s">
        <v>911</v>
      </c>
      <c r="I1309" s="39" t="str">
        <f>IF($B1309="","",-SUMIFS(Tabla7[Cantidad],Tabla7[Código del producto],$B1309,Tabla7[Tipo de movimiento],"SALIDA",Tabla7[Mes],I$5))</f>
        <v/>
      </c>
      <c r="J1309" s="39" t="str">
        <f>IF($B1309="","",-SUMIFS(Tabla7[Cantidad],Tabla7[Código del producto],$B1309,Tabla7[Tipo de movimiento],"SALIDA",Tabla7[Mes],J$5))</f>
        <v/>
      </c>
      <c r="K1309" s="39" t="str">
        <f>IF($B1309="","",-SUMIFS(Tabla7[Cantidad],Tabla7[Código del producto],$B1309,Tabla7[Tipo de movimiento],"SALIDA",Tabla7[Mes],K$5))</f>
        <v/>
      </c>
      <c r="L1309" s="39" t="str">
        <f>IF($B1309="","",-SUMIFS(Tabla7[Cantidad],Tabla7[Código del producto],$B1309,Tabla7[Tipo de movimiento],"SALIDA",Tabla7[Mes],L$5))</f>
        <v/>
      </c>
      <c r="M1309" s="39" t="str">
        <f>IF($B1309="","",-SUMIFS(Tabla7[Cantidad],Tabla7[Código del producto],$B1309,Tabla7[Tipo de movimiento],"SALIDA",Tabla7[Mes],M$5))</f>
        <v/>
      </c>
      <c r="N1309" s="39" t="str">
        <f>IF($B1309="","",-SUMIFS(Tabla7[Cantidad],Tabla7[Código del producto],$B1309,Tabla7[Tipo de movimiento],"SALIDA",Tabla7[Mes],N$5))</f>
        <v/>
      </c>
      <c r="O1309" s="39" t="str">
        <f>IF($B1309="","",-SUMIFS(Tabla7[Cantidad],Tabla7[Código del producto],$B1309,Tabla7[Tipo de movimiento],"SALIDA",Tabla7[Mes],O$5))</f>
        <v/>
      </c>
      <c r="P1309" s="39" t="str">
        <f>IF($B1309="","",-SUMIFS(Tabla7[Cantidad],Tabla7[Código del producto],$B1309,Tabla7[Tipo de movimiento],"SALIDA",Tabla7[Mes],P$5))</f>
        <v/>
      </c>
      <c r="Q1309" s="39" t="str">
        <f t="shared" si="60"/>
        <v/>
      </c>
      <c r="R1309" s="51" t="str">
        <f>IF($B1309="","",IFERROR(VLOOKUP($B1309,'ABC rotación'!$C:$G,5,0),"C"))</f>
        <v/>
      </c>
      <c r="S1309" s="41" t="str">
        <f t="shared" si="61"/>
        <v/>
      </c>
      <c r="T1309" s="40" t="str">
        <f t="shared" si="62"/>
        <v/>
      </c>
      <c r="U1309" s="23" t="str">
        <f>IF($B1309="","",VLOOKUP($T1309,Tablas!$X$14:$Y$17,2,1))</f>
        <v/>
      </c>
    </row>
    <row r="1310" spans="2:21" x14ac:dyDescent="0.2">
      <c r="B1310" s="1" t="str">
        <f>IF(Tablas!B1308="","",Tablas!B1308)</f>
        <v/>
      </c>
      <c r="C1310" s="1" t="str">
        <f>IF(Tablas!C1308="","",Tablas!C1308)</f>
        <v/>
      </c>
      <c r="D1310" s="1" t="str">
        <f>IF(Tablas!D1308="","",Tablas!D1308)</f>
        <v/>
      </c>
      <c r="E1310" s="1" t="str">
        <f>IF(Tablas!E1308="","",Tablas!E1308)</f>
        <v/>
      </c>
      <c r="F1310" s="1" t="str">
        <f>IF(Tablas!F1308="","",Tablas!F1308)</f>
        <v/>
      </c>
      <c r="G1310" s="1" t="str">
        <f>IF(Tablas!I1308="","",Tablas!I1308)</f>
        <v/>
      </c>
      <c r="H1310" s="1" t="s">
        <v>911</v>
      </c>
      <c r="I1310" s="39" t="str">
        <f>IF($B1310="","",-SUMIFS(Tabla7[Cantidad],Tabla7[Código del producto],$B1310,Tabla7[Tipo de movimiento],"SALIDA",Tabla7[Mes],I$5))</f>
        <v/>
      </c>
      <c r="J1310" s="39" t="str">
        <f>IF($B1310="","",-SUMIFS(Tabla7[Cantidad],Tabla7[Código del producto],$B1310,Tabla7[Tipo de movimiento],"SALIDA",Tabla7[Mes],J$5))</f>
        <v/>
      </c>
      <c r="K1310" s="39" t="str">
        <f>IF($B1310="","",-SUMIFS(Tabla7[Cantidad],Tabla7[Código del producto],$B1310,Tabla7[Tipo de movimiento],"SALIDA",Tabla7[Mes],K$5))</f>
        <v/>
      </c>
      <c r="L1310" s="39" t="str">
        <f>IF($B1310="","",-SUMIFS(Tabla7[Cantidad],Tabla7[Código del producto],$B1310,Tabla7[Tipo de movimiento],"SALIDA",Tabla7[Mes],L$5))</f>
        <v/>
      </c>
      <c r="M1310" s="39" t="str">
        <f>IF($B1310="","",-SUMIFS(Tabla7[Cantidad],Tabla7[Código del producto],$B1310,Tabla7[Tipo de movimiento],"SALIDA",Tabla7[Mes],M$5))</f>
        <v/>
      </c>
      <c r="N1310" s="39" t="str">
        <f>IF($B1310="","",-SUMIFS(Tabla7[Cantidad],Tabla7[Código del producto],$B1310,Tabla7[Tipo de movimiento],"SALIDA",Tabla7[Mes],N$5))</f>
        <v/>
      </c>
      <c r="O1310" s="39" t="str">
        <f>IF($B1310="","",-SUMIFS(Tabla7[Cantidad],Tabla7[Código del producto],$B1310,Tabla7[Tipo de movimiento],"SALIDA",Tabla7[Mes],O$5))</f>
        <v/>
      </c>
      <c r="P1310" s="39" t="str">
        <f>IF($B1310="","",-SUMIFS(Tabla7[Cantidad],Tabla7[Código del producto],$B1310,Tabla7[Tipo de movimiento],"SALIDA",Tabla7[Mes],P$5))</f>
        <v/>
      </c>
      <c r="Q1310" s="39" t="str">
        <f t="shared" si="60"/>
        <v/>
      </c>
      <c r="R1310" s="51" t="str">
        <f>IF($B1310="","",IFERROR(VLOOKUP($B1310,'ABC rotación'!$C:$G,5,0),"C"))</f>
        <v/>
      </c>
      <c r="S1310" s="41" t="str">
        <f t="shared" si="61"/>
        <v/>
      </c>
      <c r="T1310" s="40" t="str">
        <f t="shared" si="62"/>
        <v/>
      </c>
      <c r="U1310" s="23" t="str">
        <f>IF($B1310="","",VLOOKUP($T1310,Tablas!$X$14:$Y$17,2,1))</f>
        <v/>
      </c>
    </row>
    <row r="1311" spans="2:21" x14ac:dyDescent="0.2">
      <c r="B1311" s="1" t="str">
        <f>IF(Tablas!B1309="","",Tablas!B1309)</f>
        <v/>
      </c>
      <c r="C1311" s="1" t="str">
        <f>IF(Tablas!C1309="","",Tablas!C1309)</f>
        <v/>
      </c>
      <c r="D1311" s="1" t="str">
        <f>IF(Tablas!D1309="","",Tablas!D1309)</f>
        <v/>
      </c>
      <c r="E1311" s="1" t="str">
        <f>IF(Tablas!E1309="","",Tablas!E1309)</f>
        <v/>
      </c>
      <c r="F1311" s="1" t="str">
        <f>IF(Tablas!F1309="","",Tablas!F1309)</f>
        <v/>
      </c>
      <c r="G1311" s="1" t="str">
        <f>IF(Tablas!I1309="","",Tablas!I1309)</f>
        <v/>
      </c>
      <c r="H1311" s="1" t="s">
        <v>911</v>
      </c>
      <c r="I1311" s="39" t="str">
        <f>IF($B1311="","",-SUMIFS(Tabla7[Cantidad],Tabla7[Código del producto],$B1311,Tabla7[Tipo de movimiento],"SALIDA",Tabla7[Mes],I$5))</f>
        <v/>
      </c>
      <c r="J1311" s="39" t="str">
        <f>IF($B1311="","",-SUMIFS(Tabla7[Cantidad],Tabla7[Código del producto],$B1311,Tabla7[Tipo de movimiento],"SALIDA",Tabla7[Mes],J$5))</f>
        <v/>
      </c>
      <c r="K1311" s="39" t="str">
        <f>IF($B1311="","",-SUMIFS(Tabla7[Cantidad],Tabla7[Código del producto],$B1311,Tabla7[Tipo de movimiento],"SALIDA",Tabla7[Mes],K$5))</f>
        <v/>
      </c>
      <c r="L1311" s="39" t="str">
        <f>IF($B1311="","",-SUMIFS(Tabla7[Cantidad],Tabla7[Código del producto],$B1311,Tabla7[Tipo de movimiento],"SALIDA",Tabla7[Mes],L$5))</f>
        <v/>
      </c>
      <c r="M1311" s="39" t="str">
        <f>IF($B1311="","",-SUMIFS(Tabla7[Cantidad],Tabla7[Código del producto],$B1311,Tabla7[Tipo de movimiento],"SALIDA",Tabla7[Mes],M$5))</f>
        <v/>
      </c>
      <c r="N1311" s="39" t="str">
        <f>IF($B1311="","",-SUMIFS(Tabla7[Cantidad],Tabla7[Código del producto],$B1311,Tabla7[Tipo de movimiento],"SALIDA",Tabla7[Mes],N$5))</f>
        <v/>
      </c>
      <c r="O1311" s="39" t="str">
        <f>IF($B1311="","",-SUMIFS(Tabla7[Cantidad],Tabla7[Código del producto],$B1311,Tabla7[Tipo de movimiento],"SALIDA",Tabla7[Mes],O$5))</f>
        <v/>
      </c>
      <c r="P1311" s="39" t="str">
        <f>IF($B1311="","",-SUMIFS(Tabla7[Cantidad],Tabla7[Código del producto],$B1311,Tabla7[Tipo de movimiento],"SALIDA",Tabla7[Mes],P$5))</f>
        <v/>
      </c>
      <c r="Q1311" s="39" t="str">
        <f t="shared" si="60"/>
        <v/>
      </c>
      <c r="R1311" s="51" t="str">
        <f>IF($B1311="","",IFERROR(VLOOKUP($B1311,'ABC rotación'!$C:$G,5,0),"C"))</f>
        <v/>
      </c>
      <c r="S1311" s="41" t="str">
        <f t="shared" si="61"/>
        <v/>
      </c>
      <c r="T1311" s="40" t="str">
        <f t="shared" si="62"/>
        <v/>
      </c>
      <c r="U1311" s="23" t="str">
        <f>IF($B1311="","",VLOOKUP($T1311,Tablas!$X$14:$Y$17,2,1))</f>
        <v/>
      </c>
    </row>
    <row r="1312" spans="2:21" x14ac:dyDescent="0.2">
      <c r="B1312" s="1" t="str">
        <f>IF(Tablas!B1310="","",Tablas!B1310)</f>
        <v/>
      </c>
      <c r="C1312" s="1" t="str">
        <f>IF(Tablas!C1310="","",Tablas!C1310)</f>
        <v/>
      </c>
      <c r="D1312" s="1" t="str">
        <f>IF(Tablas!D1310="","",Tablas!D1310)</f>
        <v/>
      </c>
      <c r="E1312" s="1" t="str">
        <f>IF(Tablas!E1310="","",Tablas!E1310)</f>
        <v/>
      </c>
      <c r="F1312" s="1" t="str">
        <f>IF(Tablas!F1310="","",Tablas!F1310)</f>
        <v/>
      </c>
      <c r="G1312" s="1" t="str">
        <f>IF(Tablas!I1310="","",Tablas!I1310)</f>
        <v/>
      </c>
      <c r="H1312" s="1" t="s">
        <v>911</v>
      </c>
      <c r="I1312" s="39" t="str">
        <f>IF($B1312="","",-SUMIFS(Tabla7[Cantidad],Tabla7[Código del producto],$B1312,Tabla7[Tipo de movimiento],"SALIDA",Tabla7[Mes],I$5))</f>
        <v/>
      </c>
      <c r="J1312" s="39" t="str">
        <f>IF($B1312="","",-SUMIFS(Tabla7[Cantidad],Tabla7[Código del producto],$B1312,Tabla7[Tipo de movimiento],"SALIDA",Tabla7[Mes],J$5))</f>
        <v/>
      </c>
      <c r="K1312" s="39" t="str">
        <f>IF($B1312="","",-SUMIFS(Tabla7[Cantidad],Tabla7[Código del producto],$B1312,Tabla7[Tipo de movimiento],"SALIDA",Tabla7[Mes],K$5))</f>
        <v/>
      </c>
      <c r="L1312" s="39" t="str">
        <f>IF($B1312="","",-SUMIFS(Tabla7[Cantidad],Tabla7[Código del producto],$B1312,Tabla7[Tipo de movimiento],"SALIDA",Tabla7[Mes],L$5))</f>
        <v/>
      </c>
      <c r="M1312" s="39" t="str">
        <f>IF($B1312="","",-SUMIFS(Tabla7[Cantidad],Tabla7[Código del producto],$B1312,Tabla7[Tipo de movimiento],"SALIDA",Tabla7[Mes],M$5))</f>
        <v/>
      </c>
      <c r="N1312" s="39" t="str">
        <f>IF($B1312="","",-SUMIFS(Tabla7[Cantidad],Tabla7[Código del producto],$B1312,Tabla7[Tipo de movimiento],"SALIDA",Tabla7[Mes],N$5))</f>
        <v/>
      </c>
      <c r="O1312" s="39" t="str">
        <f>IF($B1312="","",-SUMIFS(Tabla7[Cantidad],Tabla7[Código del producto],$B1312,Tabla7[Tipo de movimiento],"SALIDA",Tabla7[Mes],O$5))</f>
        <v/>
      </c>
      <c r="P1312" s="39" t="str">
        <f>IF($B1312="","",-SUMIFS(Tabla7[Cantidad],Tabla7[Código del producto],$B1312,Tabla7[Tipo de movimiento],"SALIDA",Tabla7[Mes],P$5))</f>
        <v/>
      </c>
      <c r="Q1312" s="39" t="str">
        <f t="shared" si="60"/>
        <v/>
      </c>
      <c r="R1312" s="51" t="str">
        <f>IF($B1312="","",IFERROR(VLOOKUP($B1312,'ABC rotación'!$C:$G,5,0),"C"))</f>
        <v/>
      </c>
      <c r="S1312" s="41" t="str">
        <f t="shared" si="61"/>
        <v/>
      </c>
      <c r="T1312" s="40" t="str">
        <f t="shared" si="62"/>
        <v/>
      </c>
      <c r="U1312" s="23" t="str">
        <f>IF($B1312="","",VLOOKUP($T1312,Tablas!$X$14:$Y$17,2,1))</f>
        <v/>
      </c>
    </row>
    <row r="1313" spans="2:21" x14ac:dyDescent="0.2">
      <c r="B1313" s="1" t="str">
        <f>IF(Tablas!B1311="","",Tablas!B1311)</f>
        <v/>
      </c>
      <c r="C1313" s="1" t="str">
        <f>IF(Tablas!C1311="","",Tablas!C1311)</f>
        <v/>
      </c>
      <c r="D1313" s="1" t="str">
        <f>IF(Tablas!D1311="","",Tablas!D1311)</f>
        <v/>
      </c>
      <c r="E1313" s="1" t="str">
        <f>IF(Tablas!E1311="","",Tablas!E1311)</f>
        <v/>
      </c>
      <c r="F1313" s="1" t="str">
        <f>IF(Tablas!F1311="","",Tablas!F1311)</f>
        <v/>
      </c>
      <c r="G1313" s="1" t="str">
        <f>IF(Tablas!I1311="","",Tablas!I1311)</f>
        <v/>
      </c>
      <c r="H1313" s="1" t="s">
        <v>911</v>
      </c>
      <c r="I1313" s="39" t="str">
        <f>IF($B1313="","",-SUMIFS(Tabla7[Cantidad],Tabla7[Código del producto],$B1313,Tabla7[Tipo de movimiento],"SALIDA",Tabla7[Mes],I$5))</f>
        <v/>
      </c>
      <c r="J1313" s="39" t="str">
        <f>IF($B1313="","",-SUMIFS(Tabla7[Cantidad],Tabla7[Código del producto],$B1313,Tabla7[Tipo de movimiento],"SALIDA",Tabla7[Mes],J$5))</f>
        <v/>
      </c>
      <c r="K1313" s="39" t="str">
        <f>IF($B1313="","",-SUMIFS(Tabla7[Cantidad],Tabla7[Código del producto],$B1313,Tabla7[Tipo de movimiento],"SALIDA",Tabla7[Mes],K$5))</f>
        <v/>
      </c>
      <c r="L1313" s="39" t="str">
        <f>IF($B1313="","",-SUMIFS(Tabla7[Cantidad],Tabla7[Código del producto],$B1313,Tabla7[Tipo de movimiento],"SALIDA",Tabla7[Mes],L$5))</f>
        <v/>
      </c>
      <c r="M1313" s="39" t="str">
        <f>IF($B1313="","",-SUMIFS(Tabla7[Cantidad],Tabla7[Código del producto],$B1313,Tabla7[Tipo de movimiento],"SALIDA",Tabla7[Mes],M$5))</f>
        <v/>
      </c>
      <c r="N1313" s="39" t="str">
        <f>IF($B1313="","",-SUMIFS(Tabla7[Cantidad],Tabla7[Código del producto],$B1313,Tabla7[Tipo de movimiento],"SALIDA",Tabla7[Mes],N$5))</f>
        <v/>
      </c>
      <c r="O1313" s="39" t="str">
        <f>IF($B1313="","",-SUMIFS(Tabla7[Cantidad],Tabla7[Código del producto],$B1313,Tabla7[Tipo de movimiento],"SALIDA",Tabla7[Mes],O$5))</f>
        <v/>
      </c>
      <c r="P1313" s="39" t="str">
        <f>IF($B1313="","",-SUMIFS(Tabla7[Cantidad],Tabla7[Código del producto],$B1313,Tabla7[Tipo de movimiento],"SALIDA",Tabla7[Mes],P$5))</f>
        <v/>
      </c>
      <c r="Q1313" s="39" t="str">
        <f t="shared" si="60"/>
        <v/>
      </c>
      <c r="R1313" s="51" t="str">
        <f>IF($B1313="","",IFERROR(VLOOKUP($B1313,'ABC rotación'!$C:$G,5,0),"C"))</f>
        <v/>
      </c>
      <c r="S1313" s="41" t="str">
        <f t="shared" si="61"/>
        <v/>
      </c>
      <c r="T1313" s="40" t="str">
        <f t="shared" si="62"/>
        <v/>
      </c>
      <c r="U1313" s="23" t="str">
        <f>IF($B1313="","",VLOOKUP($T1313,Tablas!$X$14:$Y$17,2,1))</f>
        <v/>
      </c>
    </row>
    <row r="1314" spans="2:21" x14ac:dyDescent="0.2">
      <c r="B1314" s="1" t="str">
        <f>IF(Tablas!B1312="","",Tablas!B1312)</f>
        <v/>
      </c>
      <c r="C1314" s="1" t="str">
        <f>IF(Tablas!C1312="","",Tablas!C1312)</f>
        <v/>
      </c>
      <c r="D1314" s="1" t="str">
        <f>IF(Tablas!D1312="","",Tablas!D1312)</f>
        <v/>
      </c>
      <c r="E1314" s="1" t="str">
        <f>IF(Tablas!E1312="","",Tablas!E1312)</f>
        <v/>
      </c>
      <c r="F1314" s="1" t="str">
        <f>IF(Tablas!F1312="","",Tablas!F1312)</f>
        <v/>
      </c>
      <c r="G1314" s="1" t="str">
        <f>IF(Tablas!I1312="","",Tablas!I1312)</f>
        <v/>
      </c>
      <c r="H1314" s="1" t="s">
        <v>911</v>
      </c>
      <c r="I1314" s="39" t="str">
        <f>IF($B1314="","",-SUMIFS(Tabla7[Cantidad],Tabla7[Código del producto],$B1314,Tabla7[Tipo de movimiento],"SALIDA",Tabla7[Mes],I$5))</f>
        <v/>
      </c>
      <c r="J1314" s="39" t="str">
        <f>IF($B1314="","",-SUMIFS(Tabla7[Cantidad],Tabla7[Código del producto],$B1314,Tabla7[Tipo de movimiento],"SALIDA",Tabla7[Mes],J$5))</f>
        <v/>
      </c>
      <c r="K1314" s="39" t="str">
        <f>IF($B1314="","",-SUMIFS(Tabla7[Cantidad],Tabla7[Código del producto],$B1314,Tabla7[Tipo de movimiento],"SALIDA",Tabla7[Mes],K$5))</f>
        <v/>
      </c>
      <c r="L1314" s="39" t="str">
        <f>IF($B1314="","",-SUMIFS(Tabla7[Cantidad],Tabla7[Código del producto],$B1314,Tabla7[Tipo de movimiento],"SALIDA",Tabla7[Mes],L$5))</f>
        <v/>
      </c>
      <c r="M1314" s="39" t="str">
        <f>IF($B1314="","",-SUMIFS(Tabla7[Cantidad],Tabla7[Código del producto],$B1314,Tabla7[Tipo de movimiento],"SALIDA",Tabla7[Mes],M$5))</f>
        <v/>
      </c>
      <c r="N1314" s="39" t="str">
        <f>IF($B1314="","",-SUMIFS(Tabla7[Cantidad],Tabla7[Código del producto],$B1314,Tabla7[Tipo de movimiento],"SALIDA",Tabla7[Mes],N$5))</f>
        <v/>
      </c>
      <c r="O1314" s="39" t="str">
        <f>IF($B1314="","",-SUMIFS(Tabla7[Cantidad],Tabla7[Código del producto],$B1314,Tabla7[Tipo de movimiento],"SALIDA",Tabla7[Mes],O$5))</f>
        <v/>
      </c>
      <c r="P1314" s="39" t="str">
        <f>IF($B1314="","",-SUMIFS(Tabla7[Cantidad],Tabla7[Código del producto],$B1314,Tabla7[Tipo de movimiento],"SALIDA",Tabla7[Mes],P$5))</f>
        <v/>
      </c>
      <c r="Q1314" s="39" t="str">
        <f t="shared" si="60"/>
        <v/>
      </c>
      <c r="R1314" s="51" t="str">
        <f>IF($B1314="","",IFERROR(VLOOKUP($B1314,'ABC rotación'!$C:$G,5,0),"C"))</f>
        <v/>
      </c>
      <c r="S1314" s="41" t="str">
        <f t="shared" si="61"/>
        <v/>
      </c>
      <c r="T1314" s="40" t="str">
        <f t="shared" si="62"/>
        <v/>
      </c>
      <c r="U1314" s="23" t="str">
        <f>IF($B1314="","",VLOOKUP($T1314,Tablas!$X$14:$Y$17,2,1))</f>
        <v/>
      </c>
    </row>
    <row r="1315" spans="2:21" x14ac:dyDescent="0.2">
      <c r="B1315" s="1" t="str">
        <f>IF(Tablas!B1313="","",Tablas!B1313)</f>
        <v/>
      </c>
      <c r="C1315" s="1" t="str">
        <f>IF(Tablas!C1313="","",Tablas!C1313)</f>
        <v/>
      </c>
      <c r="D1315" s="1" t="str">
        <f>IF(Tablas!D1313="","",Tablas!D1313)</f>
        <v/>
      </c>
      <c r="E1315" s="1" t="str">
        <f>IF(Tablas!E1313="","",Tablas!E1313)</f>
        <v/>
      </c>
      <c r="F1315" s="1" t="str">
        <f>IF(Tablas!F1313="","",Tablas!F1313)</f>
        <v/>
      </c>
      <c r="G1315" s="1" t="str">
        <f>IF(Tablas!I1313="","",Tablas!I1313)</f>
        <v/>
      </c>
      <c r="H1315" s="1" t="s">
        <v>911</v>
      </c>
      <c r="I1315" s="39" t="str">
        <f>IF($B1315="","",-SUMIFS(Tabla7[Cantidad],Tabla7[Código del producto],$B1315,Tabla7[Tipo de movimiento],"SALIDA",Tabla7[Mes],I$5))</f>
        <v/>
      </c>
      <c r="J1315" s="39" t="str">
        <f>IF($B1315="","",-SUMIFS(Tabla7[Cantidad],Tabla7[Código del producto],$B1315,Tabla7[Tipo de movimiento],"SALIDA",Tabla7[Mes],J$5))</f>
        <v/>
      </c>
      <c r="K1315" s="39" t="str">
        <f>IF($B1315="","",-SUMIFS(Tabla7[Cantidad],Tabla7[Código del producto],$B1315,Tabla7[Tipo de movimiento],"SALIDA",Tabla7[Mes],K$5))</f>
        <v/>
      </c>
      <c r="L1315" s="39" t="str">
        <f>IF($B1315="","",-SUMIFS(Tabla7[Cantidad],Tabla7[Código del producto],$B1315,Tabla7[Tipo de movimiento],"SALIDA",Tabla7[Mes],L$5))</f>
        <v/>
      </c>
      <c r="M1315" s="39" t="str">
        <f>IF($B1315="","",-SUMIFS(Tabla7[Cantidad],Tabla7[Código del producto],$B1315,Tabla7[Tipo de movimiento],"SALIDA",Tabla7[Mes],M$5))</f>
        <v/>
      </c>
      <c r="N1315" s="39" t="str">
        <f>IF($B1315="","",-SUMIFS(Tabla7[Cantidad],Tabla7[Código del producto],$B1315,Tabla7[Tipo de movimiento],"SALIDA",Tabla7[Mes],N$5))</f>
        <v/>
      </c>
      <c r="O1315" s="39" t="str">
        <f>IF($B1315="","",-SUMIFS(Tabla7[Cantidad],Tabla7[Código del producto],$B1315,Tabla7[Tipo de movimiento],"SALIDA",Tabla7[Mes],O$5))</f>
        <v/>
      </c>
      <c r="P1315" s="39" t="str">
        <f>IF($B1315="","",-SUMIFS(Tabla7[Cantidad],Tabla7[Código del producto],$B1315,Tabla7[Tipo de movimiento],"SALIDA",Tabla7[Mes],P$5))</f>
        <v/>
      </c>
      <c r="Q1315" s="39" t="str">
        <f t="shared" si="60"/>
        <v/>
      </c>
      <c r="R1315" s="51" t="str">
        <f>IF($B1315="","",IFERROR(VLOOKUP($B1315,'ABC rotación'!$C:$G,5,0),"C"))</f>
        <v/>
      </c>
      <c r="S1315" s="41" t="str">
        <f t="shared" si="61"/>
        <v/>
      </c>
      <c r="T1315" s="40" t="str">
        <f t="shared" si="62"/>
        <v/>
      </c>
      <c r="U1315" s="23" t="str">
        <f>IF($B1315="","",VLOOKUP($T1315,Tablas!$X$14:$Y$17,2,1))</f>
        <v/>
      </c>
    </row>
    <row r="1316" spans="2:21" x14ac:dyDescent="0.2">
      <c r="B1316" s="1" t="str">
        <f>IF(Tablas!B1314="","",Tablas!B1314)</f>
        <v/>
      </c>
      <c r="C1316" s="1" t="str">
        <f>IF(Tablas!C1314="","",Tablas!C1314)</f>
        <v/>
      </c>
      <c r="D1316" s="1" t="str">
        <f>IF(Tablas!D1314="","",Tablas!D1314)</f>
        <v/>
      </c>
      <c r="E1316" s="1" t="str">
        <f>IF(Tablas!E1314="","",Tablas!E1314)</f>
        <v/>
      </c>
      <c r="F1316" s="1" t="str">
        <f>IF(Tablas!F1314="","",Tablas!F1314)</f>
        <v/>
      </c>
      <c r="G1316" s="1" t="str">
        <f>IF(Tablas!I1314="","",Tablas!I1314)</f>
        <v/>
      </c>
      <c r="H1316" s="1" t="s">
        <v>911</v>
      </c>
      <c r="I1316" s="39" t="str">
        <f>IF($B1316="","",-SUMIFS(Tabla7[Cantidad],Tabla7[Código del producto],$B1316,Tabla7[Tipo de movimiento],"SALIDA",Tabla7[Mes],I$5))</f>
        <v/>
      </c>
      <c r="J1316" s="39" t="str">
        <f>IF($B1316="","",-SUMIFS(Tabla7[Cantidad],Tabla7[Código del producto],$B1316,Tabla7[Tipo de movimiento],"SALIDA",Tabla7[Mes],J$5))</f>
        <v/>
      </c>
      <c r="K1316" s="39" t="str">
        <f>IF($B1316="","",-SUMIFS(Tabla7[Cantidad],Tabla7[Código del producto],$B1316,Tabla7[Tipo de movimiento],"SALIDA",Tabla7[Mes],K$5))</f>
        <v/>
      </c>
      <c r="L1316" s="39" t="str">
        <f>IF($B1316="","",-SUMIFS(Tabla7[Cantidad],Tabla7[Código del producto],$B1316,Tabla7[Tipo de movimiento],"SALIDA",Tabla7[Mes],L$5))</f>
        <v/>
      </c>
      <c r="M1316" s="39" t="str">
        <f>IF($B1316="","",-SUMIFS(Tabla7[Cantidad],Tabla7[Código del producto],$B1316,Tabla7[Tipo de movimiento],"SALIDA",Tabla7[Mes],M$5))</f>
        <v/>
      </c>
      <c r="N1316" s="39" t="str">
        <f>IF($B1316="","",-SUMIFS(Tabla7[Cantidad],Tabla7[Código del producto],$B1316,Tabla7[Tipo de movimiento],"SALIDA",Tabla7[Mes],N$5))</f>
        <v/>
      </c>
      <c r="O1316" s="39" t="str">
        <f>IF($B1316="","",-SUMIFS(Tabla7[Cantidad],Tabla7[Código del producto],$B1316,Tabla7[Tipo de movimiento],"SALIDA",Tabla7[Mes],O$5))</f>
        <v/>
      </c>
      <c r="P1316" s="39" t="str">
        <f>IF($B1316="","",-SUMIFS(Tabla7[Cantidad],Tabla7[Código del producto],$B1316,Tabla7[Tipo de movimiento],"SALIDA",Tabla7[Mes],P$5))</f>
        <v/>
      </c>
      <c r="Q1316" s="39" t="str">
        <f t="shared" si="60"/>
        <v/>
      </c>
      <c r="R1316" s="51" t="str">
        <f>IF($B1316="","",IFERROR(VLOOKUP($B1316,'ABC rotación'!$C:$G,5,0),"C"))</f>
        <v/>
      </c>
      <c r="S1316" s="41" t="str">
        <f t="shared" si="61"/>
        <v/>
      </c>
      <c r="T1316" s="40" t="str">
        <f t="shared" si="62"/>
        <v/>
      </c>
      <c r="U1316" s="23" t="str">
        <f>IF($B1316="","",VLOOKUP($T1316,Tablas!$X$14:$Y$17,2,1))</f>
        <v/>
      </c>
    </row>
    <row r="1317" spans="2:21" x14ac:dyDescent="0.2">
      <c r="B1317" s="1" t="str">
        <f>IF(Tablas!B1315="","",Tablas!B1315)</f>
        <v/>
      </c>
      <c r="C1317" s="1" t="str">
        <f>IF(Tablas!C1315="","",Tablas!C1315)</f>
        <v/>
      </c>
      <c r="D1317" s="1" t="str">
        <f>IF(Tablas!D1315="","",Tablas!D1315)</f>
        <v/>
      </c>
      <c r="E1317" s="1" t="str">
        <f>IF(Tablas!E1315="","",Tablas!E1315)</f>
        <v/>
      </c>
      <c r="F1317" s="1" t="str">
        <f>IF(Tablas!F1315="","",Tablas!F1315)</f>
        <v/>
      </c>
      <c r="G1317" s="1" t="str">
        <f>IF(Tablas!I1315="","",Tablas!I1315)</f>
        <v/>
      </c>
      <c r="H1317" s="1" t="s">
        <v>911</v>
      </c>
      <c r="I1317" s="39" t="str">
        <f>IF($B1317="","",-SUMIFS(Tabla7[Cantidad],Tabla7[Código del producto],$B1317,Tabla7[Tipo de movimiento],"SALIDA",Tabla7[Mes],I$5))</f>
        <v/>
      </c>
      <c r="J1317" s="39" t="str">
        <f>IF($B1317="","",-SUMIFS(Tabla7[Cantidad],Tabla7[Código del producto],$B1317,Tabla7[Tipo de movimiento],"SALIDA",Tabla7[Mes],J$5))</f>
        <v/>
      </c>
      <c r="K1317" s="39" t="str">
        <f>IF($B1317="","",-SUMIFS(Tabla7[Cantidad],Tabla7[Código del producto],$B1317,Tabla7[Tipo de movimiento],"SALIDA",Tabla7[Mes],K$5))</f>
        <v/>
      </c>
      <c r="L1317" s="39" t="str">
        <f>IF($B1317="","",-SUMIFS(Tabla7[Cantidad],Tabla7[Código del producto],$B1317,Tabla7[Tipo de movimiento],"SALIDA",Tabla7[Mes],L$5))</f>
        <v/>
      </c>
      <c r="M1317" s="39" t="str">
        <f>IF($B1317="","",-SUMIFS(Tabla7[Cantidad],Tabla7[Código del producto],$B1317,Tabla7[Tipo de movimiento],"SALIDA",Tabla7[Mes],M$5))</f>
        <v/>
      </c>
      <c r="N1317" s="39" t="str">
        <f>IF($B1317="","",-SUMIFS(Tabla7[Cantidad],Tabla7[Código del producto],$B1317,Tabla7[Tipo de movimiento],"SALIDA",Tabla7[Mes],N$5))</f>
        <v/>
      </c>
      <c r="O1317" s="39" t="str">
        <f>IF($B1317="","",-SUMIFS(Tabla7[Cantidad],Tabla7[Código del producto],$B1317,Tabla7[Tipo de movimiento],"SALIDA",Tabla7[Mes],O$5))</f>
        <v/>
      </c>
      <c r="P1317" s="39" t="str">
        <f>IF($B1317="","",-SUMIFS(Tabla7[Cantidad],Tabla7[Código del producto],$B1317,Tabla7[Tipo de movimiento],"SALIDA",Tabla7[Mes],P$5))</f>
        <v/>
      </c>
      <c r="Q1317" s="39" t="str">
        <f t="shared" si="60"/>
        <v/>
      </c>
      <c r="R1317" s="51" t="str">
        <f>IF($B1317="","",IFERROR(VLOOKUP($B1317,'ABC rotación'!$C:$G,5,0),"C"))</f>
        <v/>
      </c>
      <c r="S1317" s="41" t="str">
        <f t="shared" si="61"/>
        <v/>
      </c>
      <c r="T1317" s="40" t="str">
        <f t="shared" si="62"/>
        <v/>
      </c>
      <c r="U1317" s="23" t="str">
        <f>IF($B1317="","",VLOOKUP($T1317,Tablas!$X$14:$Y$17,2,1))</f>
        <v/>
      </c>
    </row>
    <row r="1318" spans="2:21" x14ac:dyDescent="0.2">
      <c r="B1318" s="1" t="str">
        <f>IF(Tablas!B1316="","",Tablas!B1316)</f>
        <v/>
      </c>
      <c r="C1318" s="1" t="str">
        <f>IF(Tablas!C1316="","",Tablas!C1316)</f>
        <v/>
      </c>
      <c r="D1318" s="1" t="str">
        <f>IF(Tablas!D1316="","",Tablas!D1316)</f>
        <v/>
      </c>
      <c r="E1318" s="1" t="str">
        <f>IF(Tablas!E1316="","",Tablas!E1316)</f>
        <v/>
      </c>
      <c r="F1318" s="1" t="str">
        <f>IF(Tablas!F1316="","",Tablas!F1316)</f>
        <v/>
      </c>
      <c r="G1318" s="1" t="str">
        <f>IF(Tablas!I1316="","",Tablas!I1316)</f>
        <v/>
      </c>
      <c r="H1318" s="1" t="s">
        <v>911</v>
      </c>
      <c r="I1318" s="39" t="str">
        <f>IF($B1318="","",-SUMIFS(Tabla7[Cantidad],Tabla7[Código del producto],$B1318,Tabla7[Tipo de movimiento],"SALIDA",Tabla7[Mes],I$5))</f>
        <v/>
      </c>
      <c r="J1318" s="39" t="str">
        <f>IF($B1318="","",-SUMIFS(Tabla7[Cantidad],Tabla7[Código del producto],$B1318,Tabla7[Tipo de movimiento],"SALIDA",Tabla7[Mes],J$5))</f>
        <v/>
      </c>
      <c r="K1318" s="39" t="str">
        <f>IF($B1318="","",-SUMIFS(Tabla7[Cantidad],Tabla7[Código del producto],$B1318,Tabla7[Tipo de movimiento],"SALIDA",Tabla7[Mes],K$5))</f>
        <v/>
      </c>
      <c r="L1318" s="39" t="str">
        <f>IF($B1318="","",-SUMIFS(Tabla7[Cantidad],Tabla7[Código del producto],$B1318,Tabla7[Tipo de movimiento],"SALIDA",Tabla7[Mes],L$5))</f>
        <v/>
      </c>
      <c r="M1318" s="39" t="str">
        <f>IF($B1318="","",-SUMIFS(Tabla7[Cantidad],Tabla7[Código del producto],$B1318,Tabla7[Tipo de movimiento],"SALIDA",Tabla7[Mes],M$5))</f>
        <v/>
      </c>
      <c r="N1318" s="39" t="str">
        <f>IF($B1318="","",-SUMIFS(Tabla7[Cantidad],Tabla7[Código del producto],$B1318,Tabla7[Tipo de movimiento],"SALIDA",Tabla7[Mes],N$5))</f>
        <v/>
      </c>
      <c r="O1318" s="39" t="str">
        <f>IF($B1318="","",-SUMIFS(Tabla7[Cantidad],Tabla7[Código del producto],$B1318,Tabla7[Tipo de movimiento],"SALIDA",Tabla7[Mes],O$5))</f>
        <v/>
      </c>
      <c r="P1318" s="39" t="str">
        <f>IF($B1318="","",-SUMIFS(Tabla7[Cantidad],Tabla7[Código del producto],$B1318,Tabla7[Tipo de movimiento],"SALIDA",Tabla7[Mes],P$5))</f>
        <v/>
      </c>
      <c r="Q1318" s="39" t="str">
        <f t="shared" si="60"/>
        <v/>
      </c>
      <c r="R1318" s="51" t="str">
        <f>IF($B1318="","",IFERROR(VLOOKUP($B1318,'ABC rotación'!$C:$G,5,0),"C"))</f>
        <v/>
      </c>
      <c r="S1318" s="41" t="str">
        <f t="shared" si="61"/>
        <v/>
      </c>
      <c r="T1318" s="40" t="str">
        <f t="shared" si="62"/>
        <v/>
      </c>
      <c r="U1318" s="23" t="str">
        <f>IF($B1318="","",VLOOKUP($T1318,Tablas!$X$14:$Y$17,2,1))</f>
        <v/>
      </c>
    </row>
    <row r="1319" spans="2:21" x14ac:dyDescent="0.2">
      <c r="B1319" s="1" t="str">
        <f>IF(Tablas!B1317="","",Tablas!B1317)</f>
        <v/>
      </c>
      <c r="C1319" s="1" t="str">
        <f>IF(Tablas!C1317="","",Tablas!C1317)</f>
        <v/>
      </c>
      <c r="D1319" s="1" t="str">
        <f>IF(Tablas!D1317="","",Tablas!D1317)</f>
        <v/>
      </c>
      <c r="E1319" s="1" t="str">
        <f>IF(Tablas!E1317="","",Tablas!E1317)</f>
        <v/>
      </c>
      <c r="F1319" s="1" t="str">
        <f>IF(Tablas!F1317="","",Tablas!F1317)</f>
        <v/>
      </c>
      <c r="G1319" s="1" t="str">
        <f>IF(Tablas!I1317="","",Tablas!I1317)</f>
        <v/>
      </c>
      <c r="H1319" s="1" t="s">
        <v>911</v>
      </c>
      <c r="I1319" s="39" t="str">
        <f>IF($B1319="","",-SUMIFS(Tabla7[Cantidad],Tabla7[Código del producto],$B1319,Tabla7[Tipo de movimiento],"SALIDA",Tabla7[Mes],I$5))</f>
        <v/>
      </c>
      <c r="J1319" s="39" t="str">
        <f>IF($B1319="","",-SUMIFS(Tabla7[Cantidad],Tabla7[Código del producto],$B1319,Tabla7[Tipo de movimiento],"SALIDA",Tabla7[Mes],J$5))</f>
        <v/>
      </c>
      <c r="K1319" s="39" t="str">
        <f>IF($B1319="","",-SUMIFS(Tabla7[Cantidad],Tabla7[Código del producto],$B1319,Tabla7[Tipo de movimiento],"SALIDA",Tabla7[Mes],K$5))</f>
        <v/>
      </c>
      <c r="L1319" s="39" t="str">
        <f>IF($B1319="","",-SUMIFS(Tabla7[Cantidad],Tabla7[Código del producto],$B1319,Tabla7[Tipo de movimiento],"SALIDA",Tabla7[Mes],L$5))</f>
        <v/>
      </c>
      <c r="M1319" s="39" t="str">
        <f>IF($B1319="","",-SUMIFS(Tabla7[Cantidad],Tabla7[Código del producto],$B1319,Tabla7[Tipo de movimiento],"SALIDA",Tabla7[Mes],M$5))</f>
        <v/>
      </c>
      <c r="N1319" s="39" t="str">
        <f>IF($B1319="","",-SUMIFS(Tabla7[Cantidad],Tabla7[Código del producto],$B1319,Tabla7[Tipo de movimiento],"SALIDA",Tabla7[Mes],N$5))</f>
        <v/>
      </c>
      <c r="O1319" s="39" t="str">
        <f>IF($B1319="","",-SUMIFS(Tabla7[Cantidad],Tabla7[Código del producto],$B1319,Tabla7[Tipo de movimiento],"SALIDA",Tabla7[Mes],O$5))</f>
        <v/>
      </c>
      <c r="P1319" s="39" t="str">
        <f>IF($B1319="","",-SUMIFS(Tabla7[Cantidad],Tabla7[Código del producto],$B1319,Tabla7[Tipo de movimiento],"SALIDA",Tabla7[Mes],P$5))</f>
        <v/>
      </c>
      <c r="Q1319" s="39" t="str">
        <f t="shared" si="60"/>
        <v/>
      </c>
      <c r="R1319" s="51" t="str">
        <f>IF($B1319="","",IFERROR(VLOOKUP($B1319,'ABC rotación'!$C:$G,5,0),"C"))</f>
        <v/>
      </c>
      <c r="S1319" s="41" t="str">
        <f t="shared" si="61"/>
        <v/>
      </c>
      <c r="T1319" s="40" t="str">
        <f t="shared" si="62"/>
        <v/>
      </c>
      <c r="U1319" s="23" t="str">
        <f>IF($B1319="","",VLOOKUP($T1319,Tablas!$X$14:$Y$17,2,1))</f>
        <v/>
      </c>
    </row>
    <row r="1320" spans="2:21" x14ac:dyDescent="0.2">
      <c r="B1320" s="1" t="str">
        <f>IF(Tablas!B1318="","",Tablas!B1318)</f>
        <v/>
      </c>
      <c r="C1320" s="1" t="str">
        <f>IF(Tablas!C1318="","",Tablas!C1318)</f>
        <v/>
      </c>
      <c r="D1320" s="1" t="str">
        <f>IF(Tablas!D1318="","",Tablas!D1318)</f>
        <v/>
      </c>
      <c r="E1320" s="1" t="str">
        <f>IF(Tablas!E1318="","",Tablas!E1318)</f>
        <v/>
      </c>
      <c r="F1320" s="1" t="str">
        <f>IF(Tablas!F1318="","",Tablas!F1318)</f>
        <v/>
      </c>
      <c r="G1320" s="1" t="str">
        <f>IF(Tablas!I1318="","",Tablas!I1318)</f>
        <v/>
      </c>
      <c r="H1320" s="1" t="s">
        <v>911</v>
      </c>
      <c r="I1320" s="39" t="str">
        <f>IF($B1320="","",-SUMIFS(Tabla7[Cantidad],Tabla7[Código del producto],$B1320,Tabla7[Tipo de movimiento],"SALIDA",Tabla7[Mes],I$5))</f>
        <v/>
      </c>
      <c r="J1320" s="39" t="str">
        <f>IF($B1320="","",-SUMIFS(Tabla7[Cantidad],Tabla7[Código del producto],$B1320,Tabla7[Tipo de movimiento],"SALIDA",Tabla7[Mes],J$5))</f>
        <v/>
      </c>
      <c r="K1320" s="39" t="str">
        <f>IF($B1320="","",-SUMIFS(Tabla7[Cantidad],Tabla7[Código del producto],$B1320,Tabla7[Tipo de movimiento],"SALIDA",Tabla7[Mes],K$5))</f>
        <v/>
      </c>
      <c r="L1320" s="39" t="str">
        <f>IF($B1320="","",-SUMIFS(Tabla7[Cantidad],Tabla7[Código del producto],$B1320,Tabla7[Tipo de movimiento],"SALIDA",Tabla7[Mes],L$5))</f>
        <v/>
      </c>
      <c r="M1320" s="39" t="str">
        <f>IF($B1320="","",-SUMIFS(Tabla7[Cantidad],Tabla7[Código del producto],$B1320,Tabla7[Tipo de movimiento],"SALIDA",Tabla7[Mes],M$5))</f>
        <v/>
      </c>
      <c r="N1320" s="39" t="str">
        <f>IF($B1320="","",-SUMIFS(Tabla7[Cantidad],Tabla7[Código del producto],$B1320,Tabla7[Tipo de movimiento],"SALIDA",Tabla7[Mes],N$5))</f>
        <v/>
      </c>
      <c r="O1320" s="39" t="str">
        <f>IF($B1320="","",-SUMIFS(Tabla7[Cantidad],Tabla7[Código del producto],$B1320,Tabla7[Tipo de movimiento],"SALIDA",Tabla7[Mes],O$5))</f>
        <v/>
      </c>
      <c r="P1320" s="39" t="str">
        <f>IF($B1320="","",-SUMIFS(Tabla7[Cantidad],Tabla7[Código del producto],$B1320,Tabla7[Tipo de movimiento],"SALIDA",Tabla7[Mes],P$5))</f>
        <v/>
      </c>
      <c r="Q1320" s="39" t="str">
        <f t="shared" si="60"/>
        <v/>
      </c>
      <c r="R1320" s="51" t="str">
        <f>IF($B1320="","",IFERROR(VLOOKUP($B1320,'ABC rotación'!$C:$G,5,0),"C"))</f>
        <v/>
      </c>
      <c r="S1320" s="41" t="str">
        <f t="shared" si="61"/>
        <v/>
      </c>
      <c r="T1320" s="40" t="str">
        <f t="shared" si="62"/>
        <v/>
      </c>
      <c r="U1320" s="23" t="str">
        <f>IF($B1320="","",VLOOKUP($T1320,Tablas!$X$14:$Y$17,2,1))</f>
        <v/>
      </c>
    </row>
    <row r="1321" spans="2:21" x14ac:dyDescent="0.2">
      <c r="B1321" s="1" t="str">
        <f>IF(Tablas!B1319="","",Tablas!B1319)</f>
        <v/>
      </c>
      <c r="C1321" s="1" t="str">
        <f>IF(Tablas!C1319="","",Tablas!C1319)</f>
        <v/>
      </c>
      <c r="D1321" s="1" t="str">
        <f>IF(Tablas!D1319="","",Tablas!D1319)</f>
        <v/>
      </c>
      <c r="E1321" s="1" t="str">
        <f>IF(Tablas!E1319="","",Tablas!E1319)</f>
        <v/>
      </c>
      <c r="F1321" s="1" t="str">
        <f>IF(Tablas!F1319="","",Tablas!F1319)</f>
        <v/>
      </c>
      <c r="G1321" s="1" t="str">
        <f>IF(Tablas!I1319="","",Tablas!I1319)</f>
        <v/>
      </c>
      <c r="H1321" s="1" t="s">
        <v>911</v>
      </c>
      <c r="I1321" s="39" t="str">
        <f>IF($B1321="","",-SUMIFS(Tabla7[Cantidad],Tabla7[Código del producto],$B1321,Tabla7[Tipo de movimiento],"SALIDA",Tabla7[Mes],I$5))</f>
        <v/>
      </c>
      <c r="J1321" s="39" t="str">
        <f>IF($B1321="","",-SUMIFS(Tabla7[Cantidad],Tabla7[Código del producto],$B1321,Tabla7[Tipo de movimiento],"SALIDA",Tabla7[Mes],J$5))</f>
        <v/>
      </c>
      <c r="K1321" s="39" t="str">
        <f>IF($B1321="","",-SUMIFS(Tabla7[Cantidad],Tabla7[Código del producto],$B1321,Tabla7[Tipo de movimiento],"SALIDA",Tabla7[Mes],K$5))</f>
        <v/>
      </c>
      <c r="L1321" s="39" t="str">
        <f>IF($B1321="","",-SUMIFS(Tabla7[Cantidad],Tabla7[Código del producto],$B1321,Tabla7[Tipo de movimiento],"SALIDA",Tabla7[Mes],L$5))</f>
        <v/>
      </c>
      <c r="M1321" s="39" t="str">
        <f>IF($B1321="","",-SUMIFS(Tabla7[Cantidad],Tabla7[Código del producto],$B1321,Tabla7[Tipo de movimiento],"SALIDA",Tabla7[Mes],M$5))</f>
        <v/>
      </c>
      <c r="N1321" s="39" t="str">
        <f>IF($B1321="","",-SUMIFS(Tabla7[Cantidad],Tabla7[Código del producto],$B1321,Tabla7[Tipo de movimiento],"SALIDA",Tabla7[Mes],N$5))</f>
        <v/>
      </c>
      <c r="O1321" s="39" t="str">
        <f>IF($B1321="","",-SUMIFS(Tabla7[Cantidad],Tabla7[Código del producto],$B1321,Tabla7[Tipo de movimiento],"SALIDA",Tabla7[Mes],O$5))</f>
        <v/>
      </c>
      <c r="P1321" s="39" t="str">
        <f>IF($B1321="","",-SUMIFS(Tabla7[Cantidad],Tabla7[Código del producto],$B1321,Tabla7[Tipo de movimiento],"SALIDA",Tabla7[Mes],P$5))</f>
        <v/>
      </c>
      <c r="Q1321" s="39" t="str">
        <f t="shared" si="60"/>
        <v/>
      </c>
      <c r="R1321" s="51" t="str">
        <f>IF($B1321="","",IFERROR(VLOOKUP($B1321,'ABC rotación'!$C:$G,5,0),"C"))</f>
        <v/>
      </c>
      <c r="S1321" s="41" t="str">
        <f t="shared" si="61"/>
        <v/>
      </c>
      <c r="T1321" s="40" t="str">
        <f t="shared" si="62"/>
        <v/>
      </c>
      <c r="U1321" s="23" t="str">
        <f>IF($B1321="","",VLOOKUP($T1321,Tablas!$X$14:$Y$17,2,1))</f>
        <v/>
      </c>
    </row>
    <row r="1322" spans="2:21" x14ac:dyDescent="0.2">
      <c r="B1322" s="1" t="str">
        <f>IF(Tablas!B1320="","",Tablas!B1320)</f>
        <v/>
      </c>
      <c r="C1322" s="1" t="str">
        <f>IF(Tablas!C1320="","",Tablas!C1320)</f>
        <v/>
      </c>
      <c r="D1322" s="1" t="str">
        <f>IF(Tablas!D1320="","",Tablas!D1320)</f>
        <v/>
      </c>
      <c r="E1322" s="1" t="str">
        <f>IF(Tablas!E1320="","",Tablas!E1320)</f>
        <v/>
      </c>
      <c r="F1322" s="1" t="str">
        <f>IF(Tablas!F1320="","",Tablas!F1320)</f>
        <v/>
      </c>
      <c r="G1322" s="1" t="str">
        <f>IF(Tablas!I1320="","",Tablas!I1320)</f>
        <v/>
      </c>
      <c r="H1322" s="1" t="s">
        <v>911</v>
      </c>
      <c r="I1322" s="39" t="str">
        <f>IF($B1322="","",-SUMIFS(Tabla7[Cantidad],Tabla7[Código del producto],$B1322,Tabla7[Tipo de movimiento],"SALIDA",Tabla7[Mes],I$5))</f>
        <v/>
      </c>
      <c r="J1322" s="39" t="str">
        <f>IF($B1322="","",-SUMIFS(Tabla7[Cantidad],Tabla7[Código del producto],$B1322,Tabla7[Tipo de movimiento],"SALIDA",Tabla7[Mes],J$5))</f>
        <v/>
      </c>
      <c r="K1322" s="39" t="str">
        <f>IF($B1322="","",-SUMIFS(Tabla7[Cantidad],Tabla7[Código del producto],$B1322,Tabla7[Tipo de movimiento],"SALIDA",Tabla7[Mes],K$5))</f>
        <v/>
      </c>
      <c r="L1322" s="39" t="str">
        <f>IF($B1322="","",-SUMIFS(Tabla7[Cantidad],Tabla7[Código del producto],$B1322,Tabla7[Tipo de movimiento],"SALIDA",Tabla7[Mes],L$5))</f>
        <v/>
      </c>
      <c r="M1322" s="39" t="str">
        <f>IF($B1322="","",-SUMIFS(Tabla7[Cantidad],Tabla7[Código del producto],$B1322,Tabla7[Tipo de movimiento],"SALIDA",Tabla7[Mes],M$5))</f>
        <v/>
      </c>
      <c r="N1322" s="39" t="str">
        <f>IF($B1322="","",-SUMIFS(Tabla7[Cantidad],Tabla7[Código del producto],$B1322,Tabla7[Tipo de movimiento],"SALIDA",Tabla7[Mes],N$5))</f>
        <v/>
      </c>
      <c r="O1322" s="39" t="str">
        <f>IF($B1322="","",-SUMIFS(Tabla7[Cantidad],Tabla7[Código del producto],$B1322,Tabla7[Tipo de movimiento],"SALIDA",Tabla7[Mes],O$5))</f>
        <v/>
      </c>
      <c r="P1322" s="39" t="str">
        <f>IF($B1322="","",-SUMIFS(Tabla7[Cantidad],Tabla7[Código del producto],$B1322,Tabla7[Tipo de movimiento],"SALIDA",Tabla7[Mes],P$5))</f>
        <v/>
      </c>
      <c r="Q1322" s="39" t="str">
        <f t="shared" si="60"/>
        <v/>
      </c>
      <c r="R1322" s="51" t="str">
        <f>IF($B1322="","",IFERROR(VLOOKUP($B1322,'ABC rotación'!$C:$G,5,0),"C"))</f>
        <v/>
      </c>
      <c r="S1322" s="41" t="str">
        <f t="shared" si="61"/>
        <v/>
      </c>
      <c r="T1322" s="40" t="str">
        <f t="shared" si="62"/>
        <v/>
      </c>
      <c r="U1322" s="23" t="str">
        <f>IF($B1322="","",VLOOKUP($T1322,Tablas!$X$14:$Y$17,2,1))</f>
        <v/>
      </c>
    </row>
    <row r="1323" spans="2:21" x14ac:dyDescent="0.2">
      <c r="B1323" s="1" t="str">
        <f>IF(Tablas!B1321="","",Tablas!B1321)</f>
        <v/>
      </c>
      <c r="C1323" s="1" t="str">
        <f>IF(Tablas!C1321="","",Tablas!C1321)</f>
        <v/>
      </c>
      <c r="D1323" s="1" t="str">
        <f>IF(Tablas!D1321="","",Tablas!D1321)</f>
        <v/>
      </c>
      <c r="E1323" s="1" t="str">
        <f>IF(Tablas!E1321="","",Tablas!E1321)</f>
        <v/>
      </c>
      <c r="F1323" s="1" t="str">
        <f>IF(Tablas!F1321="","",Tablas!F1321)</f>
        <v/>
      </c>
      <c r="G1323" s="1" t="str">
        <f>IF(Tablas!I1321="","",Tablas!I1321)</f>
        <v/>
      </c>
      <c r="H1323" s="1" t="s">
        <v>911</v>
      </c>
      <c r="I1323" s="39" t="str">
        <f>IF($B1323="","",-SUMIFS(Tabla7[Cantidad],Tabla7[Código del producto],$B1323,Tabla7[Tipo de movimiento],"SALIDA",Tabla7[Mes],I$5))</f>
        <v/>
      </c>
      <c r="J1323" s="39" t="str">
        <f>IF($B1323="","",-SUMIFS(Tabla7[Cantidad],Tabla7[Código del producto],$B1323,Tabla7[Tipo de movimiento],"SALIDA",Tabla7[Mes],J$5))</f>
        <v/>
      </c>
      <c r="K1323" s="39" t="str">
        <f>IF($B1323="","",-SUMIFS(Tabla7[Cantidad],Tabla7[Código del producto],$B1323,Tabla7[Tipo de movimiento],"SALIDA",Tabla7[Mes],K$5))</f>
        <v/>
      </c>
      <c r="L1323" s="39" t="str">
        <f>IF($B1323="","",-SUMIFS(Tabla7[Cantidad],Tabla7[Código del producto],$B1323,Tabla7[Tipo de movimiento],"SALIDA",Tabla7[Mes],L$5))</f>
        <v/>
      </c>
      <c r="M1323" s="39" t="str">
        <f>IF($B1323="","",-SUMIFS(Tabla7[Cantidad],Tabla7[Código del producto],$B1323,Tabla7[Tipo de movimiento],"SALIDA",Tabla7[Mes],M$5))</f>
        <v/>
      </c>
      <c r="N1323" s="39" t="str">
        <f>IF($B1323="","",-SUMIFS(Tabla7[Cantidad],Tabla7[Código del producto],$B1323,Tabla7[Tipo de movimiento],"SALIDA",Tabla7[Mes],N$5))</f>
        <v/>
      </c>
      <c r="O1323" s="39" t="str">
        <f>IF($B1323="","",-SUMIFS(Tabla7[Cantidad],Tabla7[Código del producto],$B1323,Tabla7[Tipo de movimiento],"SALIDA",Tabla7[Mes],O$5))</f>
        <v/>
      </c>
      <c r="P1323" s="39" t="str">
        <f>IF($B1323="","",-SUMIFS(Tabla7[Cantidad],Tabla7[Código del producto],$B1323,Tabla7[Tipo de movimiento],"SALIDA",Tabla7[Mes],P$5))</f>
        <v/>
      </c>
      <c r="Q1323" s="39" t="str">
        <f t="shared" si="60"/>
        <v/>
      </c>
      <c r="R1323" s="51" t="str">
        <f>IF($B1323="","",IFERROR(VLOOKUP($B1323,'ABC rotación'!$C:$G,5,0),"C"))</f>
        <v/>
      </c>
      <c r="S1323" s="41" t="str">
        <f t="shared" si="61"/>
        <v/>
      </c>
      <c r="T1323" s="40" t="str">
        <f t="shared" si="62"/>
        <v/>
      </c>
      <c r="U1323" s="23" t="str">
        <f>IF($B1323="","",VLOOKUP($T1323,Tablas!$X$14:$Y$17,2,1))</f>
        <v/>
      </c>
    </row>
    <row r="1324" spans="2:21" x14ac:dyDescent="0.2">
      <c r="B1324" s="1" t="str">
        <f>IF(Tablas!B1322="","",Tablas!B1322)</f>
        <v/>
      </c>
      <c r="C1324" s="1" t="str">
        <f>IF(Tablas!C1322="","",Tablas!C1322)</f>
        <v/>
      </c>
      <c r="D1324" s="1" t="str">
        <f>IF(Tablas!D1322="","",Tablas!D1322)</f>
        <v/>
      </c>
      <c r="E1324" s="1" t="str">
        <f>IF(Tablas!E1322="","",Tablas!E1322)</f>
        <v/>
      </c>
      <c r="F1324" s="1" t="str">
        <f>IF(Tablas!F1322="","",Tablas!F1322)</f>
        <v/>
      </c>
      <c r="G1324" s="1" t="str">
        <f>IF(Tablas!I1322="","",Tablas!I1322)</f>
        <v/>
      </c>
      <c r="H1324" s="1" t="s">
        <v>911</v>
      </c>
      <c r="I1324" s="39" t="str">
        <f>IF($B1324="","",-SUMIFS(Tabla7[Cantidad],Tabla7[Código del producto],$B1324,Tabla7[Tipo de movimiento],"SALIDA",Tabla7[Mes],I$5))</f>
        <v/>
      </c>
      <c r="J1324" s="39" t="str">
        <f>IF($B1324="","",-SUMIFS(Tabla7[Cantidad],Tabla7[Código del producto],$B1324,Tabla7[Tipo de movimiento],"SALIDA",Tabla7[Mes],J$5))</f>
        <v/>
      </c>
      <c r="K1324" s="39" t="str">
        <f>IF($B1324="","",-SUMIFS(Tabla7[Cantidad],Tabla7[Código del producto],$B1324,Tabla7[Tipo de movimiento],"SALIDA",Tabla7[Mes],K$5))</f>
        <v/>
      </c>
      <c r="L1324" s="39" t="str">
        <f>IF($B1324="","",-SUMIFS(Tabla7[Cantidad],Tabla7[Código del producto],$B1324,Tabla7[Tipo de movimiento],"SALIDA",Tabla7[Mes],L$5))</f>
        <v/>
      </c>
      <c r="M1324" s="39" t="str">
        <f>IF($B1324="","",-SUMIFS(Tabla7[Cantidad],Tabla7[Código del producto],$B1324,Tabla7[Tipo de movimiento],"SALIDA",Tabla7[Mes],M$5))</f>
        <v/>
      </c>
      <c r="N1324" s="39" t="str">
        <f>IF($B1324="","",-SUMIFS(Tabla7[Cantidad],Tabla7[Código del producto],$B1324,Tabla7[Tipo de movimiento],"SALIDA",Tabla7[Mes],N$5))</f>
        <v/>
      </c>
      <c r="O1324" s="39" t="str">
        <f>IF($B1324="","",-SUMIFS(Tabla7[Cantidad],Tabla7[Código del producto],$B1324,Tabla7[Tipo de movimiento],"SALIDA",Tabla7[Mes],O$5))</f>
        <v/>
      </c>
      <c r="P1324" s="39" t="str">
        <f>IF($B1324="","",-SUMIFS(Tabla7[Cantidad],Tabla7[Código del producto],$B1324,Tabla7[Tipo de movimiento],"SALIDA",Tabla7[Mes],P$5))</f>
        <v/>
      </c>
      <c r="Q1324" s="39" t="str">
        <f t="shared" si="60"/>
        <v/>
      </c>
      <c r="R1324" s="51" t="str">
        <f>IF($B1324="","",IFERROR(VLOOKUP($B1324,'ABC rotación'!$C:$G,5,0),"C"))</f>
        <v/>
      </c>
      <c r="S1324" s="41" t="str">
        <f t="shared" si="61"/>
        <v/>
      </c>
      <c r="T1324" s="40" t="str">
        <f t="shared" si="62"/>
        <v/>
      </c>
      <c r="U1324" s="23" t="str">
        <f>IF($B1324="","",VLOOKUP($T1324,Tablas!$X$14:$Y$17,2,1))</f>
        <v/>
      </c>
    </row>
    <row r="1325" spans="2:21" x14ac:dyDescent="0.2">
      <c r="B1325" s="1" t="str">
        <f>IF(Tablas!B1323="","",Tablas!B1323)</f>
        <v/>
      </c>
      <c r="C1325" s="1" t="str">
        <f>IF(Tablas!C1323="","",Tablas!C1323)</f>
        <v/>
      </c>
      <c r="D1325" s="1" t="str">
        <f>IF(Tablas!D1323="","",Tablas!D1323)</f>
        <v/>
      </c>
      <c r="E1325" s="1" t="str">
        <f>IF(Tablas!E1323="","",Tablas!E1323)</f>
        <v/>
      </c>
      <c r="F1325" s="1" t="str">
        <f>IF(Tablas!F1323="","",Tablas!F1323)</f>
        <v/>
      </c>
      <c r="G1325" s="1" t="str">
        <f>IF(Tablas!I1323="","",Tablas!I1323)</f>
        <v/>
      </c>
      <c r="H1325" s="1" t="s">
        <v>911</v>
      </c>
      <c r="I1325" s="39" t="str">
        <f>IF($B1325="","",-SUMIFS(Tabla7[Cantidad],Tabla7[Código del producto],$B1325,Tabla7[Tipo de movimiento],"SALIDA",Tabla7[Mes],I$5))</f>
        <v/>
      </c>
      <c r="J1325" s="39" t="str">
        <f>IF($B1325="","",-SUMIFS(Tabla7[Cantidad],Tabla7[Código del producto],$B1325,Tabla7[Tipo de movimiento],"SALIDA",Tabla7[Mes],J$5))</f>
        <v/>
      </c>
      <c r="K1325" s="39" t="str">
        <f>IF($B1325="","",-SUMIFS(Tabla7[Cantidad],Tabla7[Código del producto],$B1325,Tabla7[Tipo de movimiento],"SALIDA",Tabla7[Mes],K$5))</f>
        <v/>
      </c>
      <c r="L1325" s="39" t="str">
        <f>IF($B1325="","",-SUMIFS(Tabla7[Cantidad],Tabla7[Código del producto],$B1325,Tabla7[Tipo de movimiento],"SALIDA",Tabla7[Mes],L$5))</f>
        <v/>
      </c>
      <c r="M1325" s="39" t="str">
        <f>IF($B1325="","",-SUMIFS(Tabla7[Cantidad],Tabla7[Código del producto],$B1325,Tabla7[Tipo de movimiento],"SALIDA",Tabla7[Mes],M$5))</f>
        <v/>
      </c>
      <c r="N1325" s="39" t="str">
        <f>IF($B1325="","",-SUMIFS(Tabla7[Cantidad],Tabla7[Código del producto],$B1325,Tabla7[Tipo de movimiento],"SALIDA",Tabla7[Mes],N$5))</f>
        <v/>
      </c>
      <c r="O1325" s="39" t="str">
        <f>IF($B1325="","",-SUMIFS(Tabla7[Cantidad],Tabla7[Código del producto],$B1325,Tabla7[Tipo de movimiento],"SALIDA",Tabla7[Mes],O$5))</f>
        <v/>
      </c>
      <c r="P1325" s="39" t="str">
        <f>IF($B1325="","",-SUMIFS(Tabla7[Cantidad],Tabla7[Código del producto],$B1325,Tabla7[Tipo de movimiento],"SALIDA",Tabla7[Mes],P$5))</f>
        <v/>
      </c>
      <c r="Q1325" s="39" t="str">
        <f t="shared" si="60"/>
        <v/>
      </c>
      <c r="R1325" s="51" t="str">
        <f>IF($B1325="","",IFERROR(VLOOKUP($B1325,'ABC rotación'!$C:$G,5,0),"C"))</f>
        <v/>
      </c>
      <c r="S1325" s="41" t="str">
        <f t="shared" si="61"/>
        <v/>
      </c>
      <c r="T1325" s="40" t="str">
        <f t="shared" si="62"/>
        <v/>
      </c>
      <c r="U1325" s="23" t="str">
        <f>IF($B1325="","",VLOOKUP($T1325,Tablas!$X$14:$Y$17,2,1))</f>
        <v/>
      </c>
    </row>
    <row r="1326" spans="2:21" x14ac:dyDescent="0.2">
      <c r="B1326" s="1" t="str">
        <f>IF(Tablas!B1324="","",Tablas!B1324)</f>
        <v/>
      </c>
      <c r="C1326" s="1" t="str">
        <f>IF(Tablas!C1324="","",Tablas!C1324)</f>
        <v/>
      </c>
      <c r="D1326" s="1" t="str">
        <f>IF(Tablas!D1324="","",Tablas!D1324)</f>
        <v/>
      </c>
      <c r="E1326" s="1" t="str">
        <f>IF(Tablas!E1324="","",Tablas!E1324)</f>
        <v/>
      </c>
      <c r="F1326" s="1" t="str">
        <f>IF(Tablas!F1324="","",Tablas!F1324)</f>
        <v/>
      </c>
      <c r="G1326" s="1" t="str">
        <f>IF(Tablas!I1324="","",Tablas!I1324)</f>
        <v/>
      </c>
      <c r="H1326" s="1" t="s">
        <v>911</v>
      </c>
      <c r="I1326" s="39" t="str">
        <f>IF($B1326="","",-SUMIFS(Tabla7[Cantidad],Tabla7[Código del producto],$B1326,Tabla7[Tipo de movimiento],"SALIDA",Tabla7[Mes],I$5))</f>
        <v/>
      </c>
      <c r="J1326" s="39" t="str">
        <f>IF($B1326="","",-SUMIFS(Tabla7[Cantidad],Tabla7[Código del producto],$B1326,Tabla7[Tipo de movimiento],"SALIDA",Tabla7[Mes],J$5))</f>
        <v/>
      </c>
      <c r="K1326" s="39" t="str">
        <f>IF($B1326="","",-SUMIFS(Tabla7[Cantidad],Tabla7[Código del producto],$B1326,Tabla7[Tipo de movimiento],"SALIDA",Tabla7[Mes],K$5))</f>
        <v/>
      </c>
      <c r="L1326" s="39" t="str">
        <f>IF($B1326="","",-SUMIFS(Tabla7[Cantidad],Tabla7[Código del producto],$B1326,Tabla7[Tipo de movimiento],"SALIDA",Tabla7[Mes],L$5))</f>
        <v/>
      </c>
      <c r="M1326" s="39" t="str">
        <f>IF($B1326="","",-SUMIFS(Tabla7[Cantidad],Tabla7[Código del producto],$B1326,Tabla7[Tipo de movimiento],"SALIDA",Tabla7[Mes],M$5))</f>
        <v/>
      </c>
      <c r="N1326" s="39" t="str">
        <f>IF($B1326="","",-SUMIFS(Tabla7[Cantidad],Tabla7[Código del producto],$B1326,Tabla7[Tipo de movimiento],"SALIDA",Tabla7[Mes],N$5))</f>
        <v/>
      </c>
      <c r="O1326" s="39" t="str">
        <f>IF($B1326="","",-SUMIFS(Tabla7[Cantidad],Tabla7[Código del producto],$B1326,Tabla7[Tipo de movimiento],"SALIDA",Tabla7[Mes],O$5))</f>
        <v/>
      </c>
      <c r="P1326" s="39" t="str">
        <f>IF($B1326="","",-SUMIFS(Tabla7[Cantidad],Tabla7[Código del producto],$B1326,Tabla7[Tipo de movimiento],"SALIDA",Tabla7[Mes],P$5))</f>
        <v/>
      </c>
      <c r="Q1326" s="39" t="str">
        <f t="shared" si="60"/>
        <v/>
      </c>
      <c r="R1326" s="51" t="str">
        <f>IF($B1326="","",IFERROR(VLOOKUP($B1326,'ABC rotación'!$C:$G,5,0),"C"))</f>
        <v/>
      </c>
      <c r="S1326" s="41" t="str">
        <f t="shared" si="61"/>
        <v/>
      </c>
      <c r="T1326" s="40" t="str">
        <f t="shared" si="62"/>
        <v/>
      </c>
      <c r="U1326" s="23" t="str">
        <f>IF($B1326="","",VLOOKUP($T1326,Tablas!$X$14:$Y$17,2,1))</f>
        <v/>
      </c>
    </row>
    <row r="1327" spans="2:21" x14ac:dyDescent="0.2">
      <c r="B1327" s="1" t="str">
        <f>IF(Tablas!B1325="","",Tablas!B1325)</f>
        <v/>
      </c>
      <c r="C1327" s="1" t="str">
        <f>IF(Tablas!C1325="","",Tablas!C1325)</f>
        <v/>
      </c>
      <c r="D1327" s="1" t="str">
        <f>IF(Tablas!D1325="","",Tablas!D1325)</f>
        <v/>
      </c>
      <c r="E1327" s="1" t="str">
        <f>IF(Tablas!E1325="","",Tablas!E1325)</f>
        <v/>
      </c>
      <c r="F1327" s="1" t="str">
        <f>IF(Tablas!F1325="","",Tablas!F1325)</f>
        <v/>
      </c>
      <c r="G1327" s="1" t="str">
        <f>IF(Tablas!I1325="","",Tablas!I1325)</f>
        <v/>
      </c>
      <c r="H1327" s="1" t="s">
        <v>911</v>
      </c>
      <c r="I1327" s="39" t="str">
        <f>IF($B1327="","",-SUMIFS(Tabla7[Cantidad],Tabla7[Código del producto],$B1327,Tabla7[Tipo de movimiento],"SALIDA",Tabla7[Mes],I$5))</f>
        <v/>
      </c>
      <c r="J1327" s="39" t="str">
        <f>IF($B1327="","",-SUMIFS(Tabla7[Cantidad],Tabla7[Código del producto],$B1327,Tabla7[Tipo de movimiento],"SALIDA",Tabla7[Mes],J$5))</f>
        <v/>
      </c>
      <c r="K1327" s="39" t="str">
        <f>IF($B1327="","",-SUMIFS(Tabla7[Cantidad],Tabla7[Código del producto],$B1327,Tabla7[Tipo de movimiento],"SALIDA",Tabla7[Mes],K$5))</f>
        <v/>
      </c>
      <c r="L1327" s="39" t="str">
        <f>IF($B1327="","",-SUMIFS(Tabla7[Cantidad],Tabla7[Código del producto],$B1327,Tabla7[Tipo de movimiento],"SALIDA",Tabla7[Mes],L$5))</f>
        <v/>
      </c>
      <c r="M1327" s="39" t="str">
        <f>IF($B1327="","",-SUMIFS(Tabla7[Cantidad],Tabla7[Código del producto],$B1327,Tabla7[Tipo de movimiento],"SALIDA",Tabla7[Mes],M$5))</f>
        <v/>
      </c>
      <c r="N1327" s="39" t="str">
        <f>IF($B1327="","",-SUMIFS(Tabla7[Cantidad],Tabla7[Código del producto],$B1327,Tabla7[Tipo de movimiento],"SALIDA",Tabla7[Mes],N$5))</f>
        <v/>
      </c>
      <c r="O1327" s="39" t="str">
        <f>IF($B1327="","",-SUMIFS(Tabla7[Cantidad],Tabla7[Código del producto],$B1327,Tabla7[Tipo de movimiento],"SALIDA",Tabla7[Mes],O$5))</f>
        <v/>
      </c>
      <c r="P1327" s="39" t="str">
        <f>IF($B1327="","",-SUMIFS(Tabla7[Cantidad],Tabla7[Código del producto],$B1327,Tabla7[Tipo de movimiento],"SALIDA",Tabla7[Mes],P$5))</f>
        <v/>
      </c>
      <c r="Q1327" s="39" t="str">
        <f t="shared" si="60"/>
        <v/>
      </c>
      <c r="R1327" s="51" t="str">
        <f>IF($B1327="","",IFERROR(VLOOKUP($B1327,'ABC rotación'!$C:$G,5,0),"C"))</f>
        <v/>
      </c>
      <c r="S1327" s="41" t="str">
        <f t="shared" si="61"/>
        <v/>
      </c>
      <c r="T1327" s="40" t="str">
        <f t="shared" si="62"/>
        <v/>
      </c>
      <c r="U1327" s="23" t="str">
        <f>IF($B1327="","",VLOOKUP($T1327,Tablas!$X$14:$Y$17,2,1))</f>
        <v/>
      </c>
    </row>
    <row r="1328" spans="2:21" x14ac:dyDescent="0.2">
      <c r="B1328" s="1" t="str">
        <f>IF(Tablas!B1326="","",Tablas!B1326)</f>
        <v/>
      </c>
      <c r="C1328" s="1" t="str">
        <f>IF(Tablas!C1326="","",Tablas!C1326)</f>
        <v/>
      </c>
      <c r="D1328" s="1" t="str">
        <f>IF(Tablas!D1326="","",Tablas!D1326)</f>
        <v/>
      </c>
      <c r="E1328" s="1" t="str">
        <f>IF(Tablas!E1326="","",Tablas!E1326)</f>
        <v/>
      </c>
      <c r="F1328" s="1" t="str">
        <f>IF(Tablas!F1326="","",Tablas!F1326)</f>
        <v/>
      </c>
      <c r="G1328" s="1" t="str">
        <f>IF(Tablas!I1326="","",Tablas!I1326)</f>
        <v/>
      </c>
      <c r="H1328" s="1" t="s">
        <v>911</v>
      </c>
      <c r="I1328" s="39" t="str">
        <f>IF($B1328="","",-SUMIFS(Tabla7[Cantidad],Tabla7[Código del producto],$B1328,Tabla7[Tipo de movimiento],"SALIDA",Tabla7[Mes],I$5))</f>
        <v/>
      </c>
      <c r="J1328" s="39" t="str">
        <f>IF($B1328="","",-SUMIFS(Tabla7[Cantidad],Tabla7[Código del producto],$B1328,Tabla7[Tipo de movimiento],"SALIDA",Tabla7[Mes],J$5))</f>
        <v/>
      </c>
      <c r="K1328" s="39" t="str">
        <f>IF($B1328="","",-SUMIFS(Tabla7[Cantidad],Tabla7[Código del producto],$B1328,Tabla7[Tipo de movimiento],"SALIDA",Tabla7[Mes],K$5))</f>
        <v/>
      </c>
      <c r="L1328" s="39" t="str">
        <f>IF($B1328="","",-SUMIFS(Tabla7[Cantidad],Tabla7[Código del producto],$B1328,Tabla7[Tipo de movimiento],"SALIDA",Tabla7[Mes],L$5))</f>
        <v/>
      </c>
      <c r="M1328" s="39" t="str">
        <f>IF($B1328="","",-SUMIFS(Tabla7[Cantidad],Tabla7[Código del producto],$B1328,Tabla7[Tipo de movimiento],"SALIDA",Tabla7[Mes],M$5))</f>
        <v/>
      </c>
      <c r="N1328" s="39" t="str">
        <f>IF($B1328="","",-SUMIFS(Tabla7[Cantidad],Tabla7[Código del producto],$B1328,Tabla7[Tipo de movimiento],"SALIDA",Tabla7[Mes],N$5))</f>
        <v/>
      </c>
      <c r="O1328" s="39" t="str">
        <f>IF($B1328="","",-SUMIFS(Tabla7[Cantidad],Tabla7[Código del producto],$B1328,Tabla7[Tipo de movimiento],"SALIDA",Tabla7[Mes],O$5))</f>
        <v/>
      </c>
      <c r="P1328" s="39" t="str">
        <f>IF($B1328="","",-SUMIFS(Tabla7[Cantidad],Tabla7[Código del producto],$B1328,Tabla7[Tipo de movimiento],"SALIDA",Tabla7[Mes],P$5))</f>
        <v/>
      </c>
      <c r="Q1328" s="39" t="str">
        <f t="shared" si="60"/>
        <v/>
      </c>
      <c r="R1328" s="51" t="str">
        <f>IF($B1328="","",IFERROR(VLOOKUP($B1328,'ABC rotación'!$C:$G,5,0),"C"))</f>
        <v/>
      </c>
      <c r="S1328" s="41" t="str">
        <f t="shared" si="61"/>
        <v/>
      </c>
      <c r="T1328" s="40" t="str">
        <f t="shared" si="62"/>
        <v/>
      </c>
      <c r="U1328" s="23" t="str">
        <f>IF($B1328="","",VLOOKUP($T1328,Tablas!$X$14:$Y$17,2,1))</f>
        <v/>
      </c>
    </row>
    <row r="1329" spans="2:21" x14ac:dyDescent="0.2">
      <c r="B1329" s="1" t="str">
        <f>IF(Tablas!B1327="","",Tablas!B1327)</f>
        <v/>
      </c>
      <c r="C1329" s="1" t="str">
        <f>IF(Tablas!C1327="","",Tablas!C1327)</f>
        <v/>
      </c>
      <c r="D1329" s="1" t="str">
        <f>IF(Tablas!D1327="","",Tablas!D1327)</f>
        <v/>
      </c>
      <c r="E1329" s="1" t="str">
        <f>IF(Tablas!E1327="","",Tablas!E1327)</f>
        <v/>
      </c>
      <c r="F1329" s="1" t="str">
        <f>IF(Tablas!F1327="","",Tablas!F1327)</f>
        <v/>
      </c>
      <c r="G1329" s="1" t="str">
        <f>IF(Tablas!I1327="","",Tablas!I1327)</f>
        <v/>
      </c>
      <c r="H1329" s="1" t="s">
        <v>911</v>
      </c>
      <c r="I1329" s="39" t="str">
        <f>IF($B1329="","",-SUMIFS(Tabla7[Cantidad],Tabla7[Código del producto],$B1329,Tabla7[Tipo de movimiento],"SALIDA",Tabla7[Mes],I$5))</f>
        <v/>
      </c>
      <c r="J1329" s="39" t="str">
        <f>IF($B1329="","",-SUMIFS(Tabla7[Cantidad],Tabla7[Código del producto],$B1329,Tabla7[Tipo de movimiento],"SALIDA",Tabla7[Mes],J$5))</f>
        <v/>
      </c>
      <c r="K1329" s="39" t="str">
        <f>IF($B1329="","",-SUMIFS(Tabla7[Cantidad],Tabla7[Código del producto],$B1329,Tabla7[Tipo de movimiento],"SALIDA",Tabla7[Mes],K$5))</f>
        <v/>
      </c>
      <c r="L1329" s="39" t="str">
        <f>IF($B1329="","",-SUMIFS(Tabla7[Cantidad],Tabla7[Código del producto],$B1329,Tabla7[Tipo de movimiento],"SALIDA",Tabla7[Mes],L$5))</f>
        <v/>
      </c>
      <c r="M1329" s="39" t="str">
        <f>IF($B1329="","",-SUMIFS(Tabla7[Cantidad],Tabla7[Código del producto],$B1329,Tabla7[Tipo de movimiento],"SALIDA",Tabla7[Mes],M$5))</f>
        <v/>
      </c>
      <c r="N1329" s="39" t="str">
        <f>IF($B1329="","",-SUMIFS(Tabla7[Cantidad],Tabla7[Código del producto],$B1329,Tabla7[Tipo de movimiento],"SALIDA",Tabla7[Mes],N$5))</f>
        <v/>
      </c>
      <c r="O1329" s="39" t="str">
        <f>IF($B1329="","",-SUMIFS(Tabla7[Cantidad],Tabla7[Código del producto],$B1329,Tabla7[Tipo de movimiento],"SALIDA",Tabla7[Mes],O$5))</f>
        <v/>
      </c>
      <c r="P1329" s="39" t="str">
        <f>IF($B1329="","",-SUMIFS(Tabla7[Cantidad],Tabla7[Código del producto],$B1329,Tabla7[Tipo de movimiento],"SALIDA",Tabla7[Mes],P$5))</f>
        <v/>
      </c>
      <c r="Q1329" s="39" t="str">
        <f t="shared" si="60"/>
        <v/>
      </c>
      <c r="R1329" s="51" t="str">
        <f>IF($B1329="","",IFERROR(VLOOKUP($B1329,'ABC rotación'!$C:$G,5,0),"C"))</f>
        <v/>
      </c>
      <c r="S1329" s="41" t="str">
        <f t="shared" si="61"/>
        <v/>
      </c>
      <c r="T1329" s="40" t="str">
        <f t="shared" si="62"/>
        <v/>
      </c>
      <c r="U1329" s="23" t="str">
        <f>IF($B1329="","",VLOOKUP($T1329,Tablas!$X$14:$Y$17,2,1))</f>
        <v/>
      </c>
    </row>
    <row r="1330" spans="2:21" x14ac:dyDescent="0.2">
      <c r="B1330" s="1" t="str">
        <f>IF(Tablas!B1328="","",Tablas!B1328)</f>
        <v/>
      </c>
      <c r="C1330" s="1" t="str">
        <f>IF(Tablas!C1328="","",Tablas!C1328)</f>
        <v/>
      </c>
      <c r="D1330" s="1" t="str">
        <f>IF(Tablas!D1328="","",Tablas!D1328)</f>
        <v/>
      </c>
      <c r="E1330" s="1" t="str">
        <f>IF(Tablas!E1328="","",Tablas!E1328)</f>
        <v/>
      </c>
      <c r="F1330" s="1" t="str">
        <f>IF(Tablas!F1328="","",Tablas!F1328)</f>
        <v/>
      </c>
      <c r="G1330" s="1" t="str">
        <f>IF(Tablas!I1328="","",Tablas!I1328)</f>
        <v/>
      </c>
      <c r="H1330" s="1" t="s">
        <v>911</v>
      </c>
      <c r="I1330" s="39" t="str">
        <f>IF($B1330="","",-SUMIFS(Tabla7[Cantidad],Tabla7[Código del producto],$B1330,Tabla7[Tipo de movimiento],"SALIDA",Tabla7[Mes],I$5))</f>
        <v/>
      </c>
      <c r="J1330" s="39" t="str">
        <f>IF($B1330="","",-SUMIFS(Tabla7[Cantidad],Tabla7[Código del producto],$B1330,Tabla7[Tipo de movimiento],"SALIDA",Tabla7[Mes],J$5))</f>
        <v/>
      </c>
      <c r="K1330" s="39" t="str">
        <f>IF($B1330="","",-SUMIFS(Tabla7[Cantidad],Tabla7[Código del producto],$B1330,Tabla7[Tipo de movimiento],"SALIDA",Tabla7[Mes],K$5))</f>
        <v/>
      </c>
      <c r="L1330" s="39" t="str">
        <f>IF($B1330="","",-SUMIFS(Tabla7[Cantidad],Tabla7[Código del producto],$B1330,Tabla7[Tipo de movimiento],"SALIDA",Tabla7[Mes],L$5))</f>
        <v/>
      </c>
      <c r="M1330" s="39" t="str">
        <f>IF($B1330="","",-SUMIFS(Tabla7[Cantidad],Tabla7[Código del producto],$B1330,Tabla7[Tipo de movimiento],"SALIDA",Tabla7[Mes],M$5))</f>
        <v/>
      </c>
      <c r="N1330" s="39" t="str">
        <f>IF($B1330="","",-SUMIFS(Tabla7[Cantidad],Tabla7[Código del producto],$B1330,Tabla7[Tipo de movimiento],"SALIDA",Tabla7[Mes],N$5))</f>
        <v/>
      </c>
      <c r="O1330" s="39" t="str">
        <f>IF($B1330="","",-SUMIFS(Tabla7[Cantidad],Tabla7[Código del producto],$B1330,Tabla7[Tipo de movimiento],"SALIDA",Tabla7[Mes],O$5))</f>
        <v/>
      </c>
      <c r="P1330" s="39" t="str">
        <f>IF($B1330="","",-SUMIFS(Tabla7[Cantidad],Tabla7[Código del producto],$B1330,Tabla7[Tipo de movimiento],"SALIDA",Tabla7[Mes],P$5))</f>
        <v/>
      </c>
      <c r="Q1330" s="39" t="str">
        <f t="shared" si="60"/>
        <v/>
      </c>
      <c r="R1330" s="51" t="str">
        <f>IF($B1330="","",IFERROR(VLOOKUP($B1330,'ABC rotación'!$C:$G,5,0),"C"))</f>
        <v/>
      </c>
      <c r="S1330" s="41" t="str">
        <f t="shared" si="61"/>
        <v/>
      </c>
      <c r="T1330" s="40" t="str">
        <f t="shared" si="62"/>
        <v/>
      </c>
      <c r="U1330" s="23" t="str">
        <f>IF($B1330="","",VLOOKUP($T1330,Tablas!$X$14:$Y$17,2,1))</f>
        <v/>
      </c>
    </row>
    <row r="1331" spans="2:21" x14ac:dyDescent="0.2">
      <c r="B1331" s="1" t="str">
        <f>IF(Tablas!B1329="","",Tablas!B1329)</f>
        <v/>
      </c>
      <c r="C1331" s="1" t="str">
        <f>IF(Tablas!C1329="","",Tablas!C1329)</f>
        <v/>
      </c>
      <c r="D1331" s="1" t="str">
        <f>IF(Tablas!D1329="","",Tablas!D1329)</f>
        <v/>
      </c>
      <c r="E1331" s="1" t="str">
        <f>IF(Tablas!E1329="","",Tablas!E1329)</f>
        <v/>
      </c>
      <c r="F1331" s="1" t="str">
        <f>IF(Tablas!F1329="","",Tablas!F1329)</f>
        <v/>
      </c>
      <c r="G1331" s="1" t="str">
        <f>IF(Tablas!I1329="","",Tablas!I1329)</f>
        <v/>
      </c>
      <c r="H1331" s="1" t="s">
        <v>911</v>
      </c>
      <c r="I1331" s="39" t="str">
        <f>IF($B1331="","",-SUMIFS(Tabla7[Cantidad],Tabla7[Código del producto],$B1331,Tabla7[Tipo de movimiento],"SALIDA",Tabla7[Mes],I$5))</f>
        <v/>
      </c>
      <c r="J1331" s="39" t="str">
        <f>IF($B1331="","",-SUMIFS(Tabla7[Cantidad],Tabla7[Código del producto],$B1331,Tabla7[Tipo de movimiento],"SALIDA",Tabla7[Mes],J$5))</f>
        <v/>
      </c>
      <c r="K1331" s="39" t="str">
        <f>IF($B1331="","",-SUMIFS(Tabla7[Cantidad],Tabla7[Código del producto],$B1331,Tabla7[Tipo de movimiento],"SALIDA",Tabla7[Mes],K$5))</f>
        <v/>
      </c>
      <c r="L1331" s="39" t="str">
        <f>IF($B1331="","",-SUMIFS(Tabla7[Cantidad],Tabla7[Código del producto],$B1331,Tabla7[Tipo de movimiento],"SALIDA",Tabla7[Mes],L$5))</f>
        <v/>
      </c>
      <c r="M1331" s="39" t="str">
        <f>IF($B1331="","",-SUMIFS(Tabla7[Cantidad],Tabla7[Código del producto],$B1331,Tabla7[Tipo de movimiento],"SALIDA",Tabla7[Mes],M$5))</f>
        <v/>
      </c>
      <c r="N1331" s="39" t="str">
        <f>IF($B1331="","",-SUMIFS(Tabla7[Cantidad],Tabla7[Código del producto],$B1331,Tabla7[Tipo de movimiento],"SALIDA",Tabla7[Mes],N$5))</f>
        <v/>
      </c>
      <c r="O1331" s="39" t="str">
        <f>IF($B1331="","",-SUMIFS(Tabla7[Cantidad],Tabla7[Código del producto],$B1331,Tabla7[Tipo de movimiento],"SALIDA",Tabla7[Mes],O$5))</f>
        <v/>
      </c>
      <c r="P1331" s="39" t="str">
        <f>IF($B1331="","",-SUMIFS(Tabla7[Cantidad],Tabla7[Código del producto],$B1331,Tabla7[Tipo de movimiento],"SALIDA",Tabla7[Mes],P$5))</f>
        <v/>
      </c>
      <c r="Q1331" s="39" t="str">
        <f t="shared" si="60"/>
        <v/>
      </c>
      <c r="R1331" s="51" t="str">
        <f>IF($B1331="","",IFERROR(VLOOKUP($B1331,'ABC rotación'!$C:$G,5,0),"C"))</f>
        <v/>
      </c>
      <c r="S1331" s="41" t="str">
        <f t="shared" si="61"/>
        <v/>
      </c>
      <c r="T1331" s="40" t="str">
        <f t="shared" si="62"/>
        <v/>
      </c>
      <c r="U1331" s="23" t="str">
        <f>IF($B1331="","",VLOOKUP($T1331,Tablas!$X$14:$Y$17,2,1))</f>
        <v/>
      </c>
    </row>
    <row r="1332" spans="2:21" x14ac:dyDescent="0.2">
      <c r="B1332" s="1" t="str">
        <f>IF(Tablas!B1330="","",Tablas!B1330)</f>
        <v/>
      </c>
      <c r="C1332" s="1" t="str">
        <f>IF(Tablas!C1330="","",Tablas!C1330)</f>
        <v/>
      </c>
      <c r="D1332" s="1" t="str">
        <f>IF(Tablas!D1330="","",Tablas!D1330)</f>
        <v/>
      </c>
      <c r="E1332" s="1" t="str">
        <f>IF(Tablas!E1330="","",Tablas!E1330)</f>
        <v/>
      </c>
      <c r="F1332" s="1" t="str">
        <f>IF(Tablas!F1330="","",Tablas!F1330)</f>
        <v/>
      </c>
      <c r="G1332" s="1" t="str">
        <f>IF(Tablas!I1330="","",Tablas!I1330)</f>
        <v/>
      </c>
      <c r="H1332" s="1" t="s">
        <v>911</v>
      </c>
      <c r="I1332" s="39" t="str">
        <f>IF($B1332="","",-SUMIFS(Tabla7[Cantidad],Tabla7[Código del producto],$B1332,Tabla7[Tipo de movimiento],"SALIDA",Tabla7[Mes],I$5))</f>
        <v/>
      </c>
      <c r="J1332" s="39" t="str">
        <f>IF($B1332="","",-SUMIFS(Tabla7[Cantidad],Tabla7[Código del producto],$B1332,Tabla7[Tipo de movimiento],"SALIDA",Tabla7[Mes],J$5))</f>
        <v/>
      </c>
      <c r="K1332" s="39" t="str">
        <f>IF($B1332="","",-SUMIFS(Tabla7[Cantidad],Tabla7[Código del producto],$B1332,Tabla7[Tipo de movimiento],"SALIDA",Tabla7[Mes],K$5))</f>
        <v/>
      </c>
      <c r="L1332" s="39" t="str">
        <f>IF($B1332="","",-SUMIFS(Tabla7[Cantidad],Tabla7[Código del producto],$B1332,Tabla7[Tipo de movimiento],"SALIDA",Tabla7[Mes],L$5))</f>
        <v/>
      </c>
      <c r="M1332" s="39" t="str">
        <f>IF($B1332="","",-SUMIFS(Tabla7[Cantidad],Tabla7[Código del producto],$B1332,Tabla7[Tipo de movimiento],"SALIDA",Tabla7[Mes],M$5))</f>
        <v/>
      </c>
      <c r="N1332" s="39" t="str">
        <f>IF($B1332="","",-SUMIFS(Tabla7[Cantidad],Tabla7[Código del producto],$B1332,Tabla7[Tipo de movimiento],"SALIDA",Tabla7[Mes],N$5))</f>
        <v/>
      </c>
      <c r="O1332" s="39" t="str">
        <f>IF($B1332="","",-SUMIFS(Tabla7[Cantidad],Tabla7[Código del producto],$B1332,Tabla7[Tipo de movimiento],"SALIDA",Tabla7[Mes],O$5))</f>
        <v/>
      </c>
      <c r="P1332" s="39" t="str">
        <f>IF($B1332="","",-SUMIFS(Tabla7[Cantidad],Tabla7[Código del producto],$B1332,Tabla7[Tipo de movimiento],"SALIDA",Tabla7[Mes],P$5))</f>
        <v/>
      </c>
      <c r="Q1332" s="39" t="str">
        <f t="shared" si="60"/>
        <v/>
      </c>
      <c r="R1332" s="51" t="str">
        <f>IF($B1332="","",IFERROR(VLOOKUP($B1332,'ABC rotación'!$C:$G,5,0),"C"))</f>
        <v/>
      </c>
      <c r="S1332" s="41" t="str">
        <f t="shared" si="61"/>
        <v/>
      </c>
      <c r="T1332" s="40" t="str">
        <f t="shared" si="62"/>
        <v/>
      </c>
      <c r="U1332" s="23" t="str">
        <f>IF($B1332="","",VLOOKUP($T1332,Tablas!$X$14:$Y$17,2,1))</f>
        <v/>
      </c>
    </row>
    <row r="1333" spans="2:21" x14ac:dyDescent="0.2">
      <c r="B1333" s="1" t="str">
        <f>IF(Tablas!B1331="","",Tablas!B1331)</f>
        <v/>
      </c>
      <c r="C1333" s="1" t="str">
        <f>IF(Tablas!C1331="","",Tablas!C1331)</f>
        <v/>
      </c>
      <c r="D1333" s="1" t="str">
        <f>IF(Tablas!D1331="","",Tablas!D1331)</f>
        <v/>
      </c>
      <c r="E1333" s="1" t="str">
        <f>IF(Tablas!E1331="","",Tablas!E1331)</f>
        <v/>
      </c>
      <c r="F1333" s="1" t="str">
        <f>IF(Tablas!F1331="","",Tablas!F1331)</f>
        <v/>
      </c>
      <c r="G1333" s="1" t="str">
        <f>IF(Tablas!I1331="","",Tablas!I1331)</f>
        <v/>
      </c>
      <c r="H1333" s="1" t="s">
        <v>911</v>
      </c>
      <c r="I1333" s="39" t="str">
        <f>IF($B1333="","",-SUMIFS(Tabla7[Cantidad],Tabla7[Código del producto],$B1333,Tabla7[Tipo de movimiento],"SALIDA",Tabla7[Mes],I$5))</f>
        <v/>
      </c>
      <c r="J1333" s="39" t="str">
        <f>IF($B1333="","",-SUMIFS(Tabla7[Cantidad],Tabla7[Código del producto],$B1333,Tabla7[Tipo de movimiento],"SALIDA",Tabla7[Mes],J$5))</f>
        <v/>
      </c>
      <c r="K1333" s="39" t="str">
        <f>IF($B1333="","",-SUMIFS(Tabla7[Cantidad],Tabla7[Código del producto],$B1333,Tabla7[Tipo de movimiento],"SALIDA",Tabla7[Mes],K$5))</f>
        <v/>
      </c>
      <c r="L1333" s="39" t="str">
        <f>IF($B1333="","",-SUMIFS(Tabla7[Cantidad],Tabla7[Código del producto],$B1333,Tabla7[Tipo de movimiento],"SALIDA",Tabla7[Mes],L$5))</f>
        <v/>
      </c>
      <c r="M1333" s="39" t="str">
        <f>IF($B1333="","",-SUMIFS(Tabla7[Cantidad],Tabla7[Código del producto],$B1333,Tabla7[Tipo de movimiento],"SALIDA",Tabla7[Mes],M$5))</f>
        <v/>
      </c>
      <c r="N1333" s="39" t="str">
        <f>IF($B1333="","",-SUMIFS(Tabla7[Cantidad],Tabla7[Código del producto],$B1333,Tabla7[Tipo de movimiento],"SALIDA",Tabla7[Mes],N$5))</f>
        <v/>
      </c>
      <c r="O1333" s="39" t="str">
        <f>IF($B1333="","",-SUMIFS(Tabla7[Cantidad],Tabla7[Código del producto],$B1333,Tabla7[Tipo de movimiento],"SALIDA",Tabla7[Mes],O$5))</f>
        <v/>
      </c>
      <c r="P1333" s="39" t="str">
        <f>IF($B1333="","",-SUMIFS(Tabla7[Cantidad],Tabla7[Código del producto],$B1333,Tabla7[Tipo de movimiento],"SALIDA",Tabla7[Mes],P$5))</f>
        <v/>
      </c>
      <c r="Q1333" s="39" t="str">
        <f t="shared" si="60"/>
        <v/>
      </c>
      <c r="R1333" s="51" t="str">
        <f>IF($B1333="","",IFERROR(VLOOKUP($B1333,'ABC rotación'!$C:$G,5,0),"C"))</f>
        <v/>
      </c>
      <c r="S1333" s="41" t="str">
        <f t="shared" si="61"/>
        <v/>
      </c>
      <c r="T1333" s="40" t="str">
        <f t="shared" si="62"/>
        <v/>
      </c>
      <c r="U1333" s="23" t="str">
        <f>IF($B1333="","",VLOOKUP($T1333,Tablas!$X$14:$Y$17,2,1))</f>
        <v/>
      </c>
    </row>
    <row r="1334" spans="2:21" x14ac:dyDescent="0.2">
      <c r="B1334" s="1" t="str">
        <f>IF(Tablas!B1332="","",Tablas!B1332)</f>
        <v/>
      </c>
      <c r="C1334" s="1" t="str">
        <f>IF(Tablas!C1332="","",Tablas!C1332)</f>
        <v/>
      </c>
      <c r="D1334" s="1" t="str">
        <f>IF(Tablas!D1332="","",Tablas!D1332)</f>
        <v/>
      </c>
      <c r="E1334" s="1" t="str">
        <f>IF(Tablas!E1332="","",Tablas!E1332)</f>
        <v/>
      </c>
      <c r="F1334" s="1" t="str">
        <f>IF(Tablas!F1332="","",Tablas!F1332)</f>
        <v/>
      </c>
      <c r="G1334" s="1" t="str">
        <f>IF(Tablas!I1332="","",Tablas!I1332)</f>
        <v/>
      </c>
      <c r="H1334" s="1" t="s">
        <v>911</v>
      </c>
      <c r="I1334" s="39" t="str">
        <f>IF($B1334="","",-SUMIFS(Tabla7[Cantidad],Tabla7[Código del producto],$B1334,Tabla7[Tipo de movimiento],"SALIDA",Tabla7[Mes],I$5))</f>
        <v/>
      </c>
      <c r="J1334" s="39" t="str">
        <f>IF($B1334="","",-SUMIFS(Tabla7[Cantidad],Tabla7[Código del producto],$B1334,Tabla7[Tipo de movimiento],"SALIDA",Tabla7[Mes],J$5))</f>
        <v/>
      </c>
      <c r="K1334" s="39" t="str">
        <f>IF($B1334="","",-SUMIFS(Tabla7[Cantidad],Tabla7[Código del producto],$B1334,Tabla7[Tipo de movimiento],"SALIDA",Tabla7[Mes],K$5))</f>
        <v/>
      </c>
      <c r="L1334" s="39" t="str">
        <f>IF($B1334="","",-SUMIFS(Tabla7[Cantidad],Tabla7[Código del producto],$B1334,Tabla7[Tipo de movimiento],"SALIDA",Tabla7[Mes],L$5))</f>
        <v/>
      </c>
      <c r="M1334" s="39" t="str">
        <f>IF($B1334="","",-SUMIFS(Tabla7[Cantidad],Tabla7[Código del producto],$B1334,Tabla7[Tipo de movimiento],"SALIDA",Tabla7[Mes],M$5))</f>
        <v/>
      </c>
      <c r="N1334" s="39" t="str">
        <f>IF($B1334="","",-SUMIFS(Tabla7[Cantidad],Tabla7[Código del producto],$B1334,Tabla7[Tipo de movimiento],"SALIDA",Tabla7[Mes],N$5))</f>
        <v/>
      </c>
      <c r="O1334" s="39" t="str">
        <f>IF($B1334="","",-SUMIFS(Tabla7[Cantidad],Tabla7[Código del producto],$B1334,Tabla7[Tipo de movimiento],"SALIDA",Tabla7[Mes],O$5))</f>
        <v/>
      </c>
      <c r="P1334" s="39" t="str">
        <f>IF($B1334="","",-SUMIFS(Tabla7[Cantidad],Tabla7[Código del producto],$B1334,Tabla7[Tipo de movimiento],"SALIDA",Tabla7[Mes],P$5))</f>
        <v/>
      </c>
      <c r="Q1334" s="39" t="str">
        <f t="shared" si="60"/>
        <v/>
      </c>
      <c r="R1334" s="51" t="str">
        <f>IF($B1334="","",IFERROR(VLOOKUP($B1334,'ABC rotación'!$C:$G,5,0),"C"))</f>
        <v/>
      </c>
      <c r="S1334" s="41" t="str">
        <f t="shared" si="61"/>
        <v/>
      </c>
      <c r="T1334" s="40" t="str">
        <f t="shared" si="62"/>
        <v/>
      </c>
      <c r="U1334" s="23" t="str">
        <f>IF($B1334="","",VLOOKUP($T1334,Tablas!$X$14:$Y$17,2,1))</f>
        <v/>
      </c>
    </row>
    <row r="1335" spans="2:21" x14ac:dyDescent="0.2">
      <c r="B1335" s="1" t="str">
        <f>IF(Tablas!B1333="","",Tablas!B1333)</f>
        <v/>
      </c>
      <c r="C1335" s="1" t="str">
        <f>IF(Tablas!C1333="","",Tablas!C1333)</f>
        <v/>
      </c>
      <c r="D1335" s="1" t="str">
        <f>IF(Tablas!D1333="","",Tablas!D1333)</f>
        <v/>
      </c>
      <c r="E1335" s="1" t="str">
        <f>IF(Tablas!E1333="","",Tablas!E1333)</f>
        <v/>
      </c>
      <c r="F1335" s="1" t="str">
        <f>IF(Tablas!F1333="","",Tablas!F1333)</f>
        <v/>
      </c>
      <c r="G1335" s="1" t="str">
        <f>IF(Tablas!I1333="","",Tablas!I1333)</f>
        <v/>
      </c>
      <c r="H1335" s="1" t="s">
        <v>911</v>
      </c>
      <c r="I1335" s="39" t="str">
        <f>IF($B1335="","",-SUMIFS(Tabla7[Cantidad],Tabla7[Código del producto],$B1335,Tabla7[Tipo de movimiento],"SALIDA",Tabla7[Mes],I$5))</f>
        <v/>
      </c>
      <c r="J1335" s="39" t="str">
        <f>IF($B1335="","",-SUMIFS(Tabla7[Cantidad],Tabla7[Código del producto],$B1335,Tabla7[Tipo de movimiento],"SALIDA",Tabla7[Mes],J$5))</f>
        <v/>
      </c>
      <c r="K1335" s="39" t="str">
        <f>IF($B1335="","",-SUMIFS(Tabla7[Cantidad],Tabla7[Código del producto],$B1335,Tabla7[Tipo de movimiento],"SALIDA",Tabla7[Mes],K$5))</f>
        <v/>
      </c>
      <c r="L1335" s="39" t="str">
        <f>IF($B1335="","",-SUMIFS(Tabla7[Cantidad],Tabla7[Código del producto],$B1335,Tabla7[Tipo de movimiento],"SALIDA",Tabla7[Mes],L$5))</f>
        <v/>
      </c>
      <c r="M1335" s="39" t="str">
        <f>IF($B1335="","",-SUMIFS(Tabla7[Cantidad],Tabla7[Código del producto],$B1335,Tabla7[Tipo de movimiento],"SALIDA",Tabla7[Mes],M$5))</f>
        <v/>
      </c>
      <c r="N1335" s="39" t="str">
        <f>IF($B1335="","",-SUMIFS(Tabla7[Cantidad],Tabla7[Código del producto],$B1335,Tabla7[Tipo de movimiento],"SALIDA",Tabla7[Mes],N$5))</f>
        <v/>
      </c>
      <c r="O1335" s="39" t="str">
        <f>IF($B1335="","",-SUMIFS(Tabla7[Cantidad],Tabla7[Código del producto],$B1335,Tabla7[Tipo de movimiento],"SALIDA",Tabla7[Mes],O$5))</f>
        <v/>
      </c>
      <c r="P1335" s="39" t="str">
        <f>IF($B1335="","",-SUMIFS(Tabla7[Cantidad],Tabla7[Código del producto],$B1335,Tabla7[Tipo de movimiento],"SALIDA",Tabla7[Mes],P$5))</f>
        <v/>
      </c>
      <c r="Q1335" s="39" t="str">
        <f t="shared" si="60"/>
        <v/>
      </c>
      <c r="R1335" s="51" t="str">
        <f>IF($B1335="","",IFERROR(VLOOKUP($B1335,'ABC rotación'!$C:$G,5,0),"C"))</f>
        <v/>
      </c>
      <c r="S1335" s="41" t="str">
        <f t="shared" si="61"/>
        <v/>
      </c>
      <c r="T1335" s="40" t="str">
        <f t="shared" si="62"/>
        <v/>
      </c>
      <c r="U1335" s="23" t="str">
        <f>IF($B1335="","",VLOOKUP($T1335,Tablas!$X$14:$Y$17,2,1))</f>
        <v/>
      </c>
    </row>
    <row r="1336" spans="2:21" x14ac:dyDescent="0.2">
      <c r="B1336" s="1" t="str">
        <f>IF(Tablas!B1334="","",Tablas!B1334)</f>
        <v/>
      </c>
      <c r="C1336" s="1" t="str">
        <f>IF(Tablas!C1334="","",Tablas!C1334)</f>
        <v/>
      </c>
      <c r="D1336" s="1" t="str">
        <f>IF(Tablas!D1334="","",Tablas!D1334)</f>
        <v/>
      </c>
      <c r="E1336" s="1" t="str">
        <f>IF(Tablas!E1334="","",Tablas!E1334)</f>
        <v/>
      </c>
      <c r="F1336" s="1" t="str">
        <f>IF(Tablas!F1334="","",Tablas!F1334)</f>
        <v/>
      </c>
      <c r="G1336" s="1" t="str">
        <f>IF(Tablas!I1334="","",Tablas!I1334)</f>
        <v/>
      </c>
      <c r="H1336" s="1" t="s">
        <v>911</v>
      </c>
      <c r="I1336" s="39" t="str">
        <f>IF($B1336="","",-SUMIFS(Tabla7[Cantidad],Tabla7[Código del producto],$B1336,Tabla7[Tipo de movimiento],"SALIDA",Tabla7[Mes],I$5))</f>
        <v/>
      </c>
      <c r="J1336" s="39" t="str">
        <f>IF($B1336="","",-SUMIFS(Tabla7[Cantidad],Tabla7[Código del producto],$B1336,Tabla7[Tipo de movimiento],"SALIDA",Tabla7[Mes],J$5))</f>
        <v/>
      </c>
      <c r="K1336" s="39" t="str">
        <f>IF($B1336="","",-SUMIFS(Tabla7[Cantidad],Tabla7[Código del producto],$B1336,Tabla7[Tipo de movimiento],"SALIDA",Tabla7[Mes],K$5))</f>
        <v/>
      </c>
      <c r="L1336" s="39" t="str">
        <f>IF($B1336="","",-SUMIFS(Tabla7[Cantidad],Tabla7[Código del producto],$B1336,Tabla7[Tipo de movimiento],"SALIDA",Tabla7[Mes],L$5))</f>
        <v/>
      </c>
      <c r="M1336" s="39" t="str">
        <f>IF($B1336="","",-SUMIFS(Tabla7[Cantidad],Tabla7[Código del producto],$B1336,Tabla7[Tipo de movimiento],"SALIDA",Tabla7[Mes],M$5))</f>
        <v/>
      </c>
      <c r="N1336" s="39" t="str">
        <f>IF($B1336="","",-SUMIFS(Tabla7[Cantidad],Tabla7[Código del producto],$B1336,Tabla7[Tipo de movimiento],"SALIDA",Tabla7[Mes],N$5))</f>
        <v/>
      </c>
      <c r="O1336" s="39" t="str">
        <f>IF($B1336="","",-SUMIFS(Tabla7[Cantidad],Tabla7[Código del producto],$B1336,Tabla7[Tipo de movimiento],"SALIDA",Tabla7[Mes],O$5))</f>
        <v/>
      </c>
      <c r="P1336" s="39" t="str">
        <f>IF($B1336="","",-SUMIFS(Tabla7[Cantidad],Tabla7[Código del producto],$B1336,Tabla7[Tipo de movimiento],"SALIDA",Tabla7[Mes],P$5))</f>
        <v/>
      </c>
      <c r="Q1336" s="39" t="str">
        <f t="shared" si="60"/>
        <v/>
      </c>
      <c r="R1336" s="51" t="str">
        <f>IF($B1336="","",IFERROR(VLOOKUP($B1336,'ABC rotación'!$C:$G,5,0),"C"))</f>
        <v/>
      </c>
      <c r="S1336" s="41" t="str">
        <f t="shared" si="61"/>
        <v/>
      </c>
      <c r="T1336" s="40" t="str">
        <f t="shared" si="62"/>
        <v/>
      </c>
      <c r="U1336" s="23" t="str">
        <f>IF($B1336="","",VLOOKUP($T1336,Tablas!$X$14:$Y$17,2,1))</f>
        <v/>
      </c>
    </row>
    <row r="1337" spans="2:21" x14ac:dyDescent="0.2">
      <c r="B1337" s="1" t="str">
        <f>IF(Tablas!B1335="","",Tablas!B1335)</f>
        <v/>
      </c>
      <c r="C1337" s="1" t="str">
        <f>IF(Tablas!C1335="","",Tablas!C1335)</f>
        <v/>
      </c>
      <c r="D1337" s="1" t="str">
        <f>IF(Tablas!D1335="","",Tablas!D1335)</f>
        <v/>
      </c>
      <c r="E1337" s="1" t="str">
        <f>IF(Tablas!E1335="","",Tablas!E1335)</f>
        <v/>
      </c>
      <c r="F1337" s="1" t="str">
        <f>IF(Tablas!F1335="","",Tablas!F1335)</f>
        <v/>
      </c>
      <c r="G1337" s="1" t="str">
        <f>IF(Tablas!I1335="","",Tablas!I1335)</f>
        <v/>
      </c>
      <c r="H1337" s="1" t="s">
        <v>911</v>
      </c>
      <c r="I1337" s="39" t="str">
        <f>IF($B1337="","",-SUMIFS(Tabla7[Cantidad],Tabla7[Código del producto],$B1337,Tabla7[Tipo de movimiento],"SALIDA",Tabla7[Mes],I$5))</f>
        <v/>
      </c>
      <c r="J1337" s="39" t="str">
        <f>IF($B1337="","",-SUMIFS(Tabla7[Cantidad],Tabla7[Código del producto],$B1337,Tabla7[Tipo de movimiento],"SALIDA",Tabla7[Mes],J$5))</f>
        <v/>
      </c>
      <c r="K1337" s="39" t="str">
        <f>IF($B1337="","",-SUMIFS(Tabla7[Cantidad],Tabla7[Código del producto],$B1337,Tabla7[Tipo de movimiento],"SALIDA",Tabla7[Mes],K$5))</f>
        <v/>
      </c>
      <c r="L1337" s="39" t="str">
        <f>IF($B1337="","",-SUMIFS(Tabla7[Cantidad],Tabla7[Código del producto],$B1337,Tabla7[Tipo de movimiento],"SALIDA",Tabla7[Mes],L$5))</f>
        <v/>
      </c>
      <c r="M1337" s="39" t="str">
        <f>IF($B1337="","",-SUMIFS(Tabla7[Cantidad],Tabla7[Código del producto],$B1337,Tabla7[Tipo de movimiento],"SALIDA",Tabla7[Mes],M$5))</f>
        <v/>
      </c>
      <c r="N1337" s="39" t="str">
        <f>IF($B1337="","",-SUMIFS(Tabla7[Cantidad],Tabla7[Código del producto],$B1337,Tabla7[Tipo de movimiento],"SALIDA",Tabla7[Mes],N$5))</f>
        <v/>
      </c>
      <c r="O1337" s="39" t="str">
        <f>IF($B1337="","",-SUMIFS(Tabla7[Cantidad],Tabla7[Código del producto],$B1337,Tabla7[Tipo de movimiento],"SALIDA",Tabla7[Mes],O$5))</f>
        <v/>
      </c>
      <c r="P1337" s="39" t="str">
        <f>IF($B1337="","",-SUMIFS(Tabla7[Cantidad],Tabla7[Código del producto],$B1337,Tabla7[Tipo de movimiento],"SALIDA",Tabla7[Mes],P$5))</f>
        <v/>
      </c>
      <c r="Q1337" s="39" t="str">
        <f t="shared" si="60"/>
        <v/>
      </c>
      <c r="R1337" s="51" t="str">
        <f>IF($B1337="","",IFERROR(VLOOKUP($B1337,'ABC rotación'!$C:$G,5,0),"C"))</f>
        <v/>
      </c>
      <c r="S1337" s="41" t="str">
        <f t="shared" si="61"/>
        <v/>
      </c>
      <c r="T1337" s="40" t="str">
        <f t="shared" si="62"/>
        <v/>
      </c>
      <c r="U1337" s="23" t="str">
        <f>IF($B1337="","",VLOOKUP($T1337,Tablas!$X$14:$Y$17,2,1))</f>
        <v/>
      </c>
    </row>
    <row r="1338" spans="2:21" x14ac:dyDescent="0.2">
      <c r="B1338" s="1" t="str">
        <f>IF(Tablas!B1336="","",Tablas!B1336)</f>
        <v/>
      </c>
      <c r="C1338" s="1" t="str">
        <f>IF(Tablas!C1336="","",Tablas!C1336)</f>
        <v/>
      </c>
      <c r="D1338" s="1" t="str">
        <f>IF(Tablas!D1336="","",Tablas!D1336)</f>
        <v/>
      </c>
      <c r="E1338" s="1" t="str">
        <f>IF(Tablas!E1336="","",Tablas!E1336)</f>
        <v/>
      </c>
      <c r="F1338" s="1" t="str">
        <f>IF(Tablas!F1336="","",Tablas!F1336)</f>
        <v/>
      </c>
      <c r="G1338" s="1" t="str">
        <f>IF(Tablas!I1336="","",Tablas!I1336)</f>
        <v/>
      </c>
      <c r="H1338" s="1" t="s">
        <v>911</v>
      </c>
      <c r="I1338" s="39" t="str">
        <f>IF($B1338="","",-SUMIFS(Tabla7[Cantidad],Tabla7[Código del producto],$B1338,Tabla7[Tipo de movimiento],"SALIDA",Tabla7[Mes],I$5))</f>
        <v/>
      </c>
      <c r="J1338" s="39" t="str">
        <f>IF($B1338="","",-SUMIFS(Tabla7[Cantidad],Tabla7[Código del producto],$B1338,Tabla7[Tipo de movimiento],"SALIDA",Tabla7[Mes],J$5))</f>
        <v/>
      </c>
      <c r="K1338" s="39" t="str">
        <f>IF($B1338="","",-SUMIFS(Tabla7[Cantidad],Tabla7[Código del producto],$B1338,Tabla7[Tipo de movimiento],"SALIDA",Tabla7[Mes],K$5))</f>
        <v/>
      </c>
      <c r="L1338" s="39" t="str">
        <f>IF($B1338="","",-SUMIFS(Tabla7[Cantidad],Tabla7[Código del producto],$B1338,Tabla7[Tipo de movimiento],"SALIDA",Tabla7[Mes],L$5))</f>
        <v/>
      </c>
      <c r="M1338" s="39" t="str">
        <f>IF($B1338="","",-SUMIFS(Tabla7[Cantidad],Tabla7[Código del producto],$B1338,Tabla7[Tipo de movimiento],"SALIDA",Tabla7[Mes],M$5))</f>
        <v/>
      </c>
      <c r="N1338" s="39" t="str">
        <f>IF($B1338="","",-SUMIFS(Tabla7[Cantidad],Tabla7[Código del producto],$B1338,Tabla7[Tipo de movimiento],"SALIDA",Tabla7[Mes],N$5))</f>
        <v/>
      </c>
      <c r="O1338" s="39" t="str">
        <f>IF($B1338="","",-SUMIFS(Tabla7[Cantidad],Tabla7[Código del producto],$B1338,Tabla7[Tipo de movimiento],"SALIDA",Tabla7[Mes],O$5))</f>
        <v/>
      </c>
      <c r="P1338" s="39" t="str">
        <f>IF($B1338="","",-SUMIFS(Tabla7[Cantidad],Tabla7[Código del producto],$B1338,Tabla7[Tipo de movimiento],"SALIDA",Tabla7[Mes],P$5))</f>
        <v/>
      </c>
      <c r="Q1338" s="39" t="str">
        <f t="shared" si="60"/>
        <v/>
      </c>
      <c r="R1338" s="51" t="str">
        <f>IF($B1338="","",IFERROR(VLOOKUP($B1338,'ABC rotación'!$C:$G,5,0),"C"))</f>
        <v/>
      </c>
      <c r="S1338" s="41" t="str">
        <f t="shared" si="61"/>
        <v/>
      </c>
      <c r="T1338" s="40" t="str">
        <f t="shared" si="62"/>
        <v/>
      </c>
      <c r="U1338" s="23" t="str">
        <f>IF($B1338="","",VLOOKUP($T1338,Tablas!$X$14:$Y$17,2,1))</f>
        <v/>
      </c>
    </row>
    <row r="1339" spans="2:21" x14ac:dyDescent="0.2">
      <c r="B1339" s="1" t="str">
        <f>IF(Tablas!B1337="","",Tablas!B1337)</f>
        <v/>
      </c>
      <c r="C1339" s="1" t="str">
        <f>IF(Tablas!C1337="","",Tablas!C1337)</f>
        <v/>
      </c>
      <c r="D1339" s="1" t="str">
        <f>IF(Tablas!D1337="","",Tablas!D1337)</f>
        <v/>
      </c>
      <c r="E1339" s="1" t="str">
        <f>IF(Tablas!E1337="","",Tablas!E1337)</f>
        <v/>
      </c>
      <c r="F1339" s="1" t="str">
        <f>IF(Tablas!F1337="","",Tablas!F1337)</f>
        <v/>
      </c>
      <c r="G1339" s="1" t="str">
        <f>IF(Tablas!I1337="","",Tablas!I1337)</f>
        <v/>
      </c>
      <c r="H1339" s="1" t="s">
        <v>911</v>
      </c>
      <c r="I1339" s="39" t="str">
        <f>IF($B1339="","",-SUMIFS(Tabla7[Cantidad],Tabla7[Código del producto],$B1339,Tabla7[Tipo de movimiento],"SALIDA",Tabla7[Mes],I$5))</f>
        <v/>
      </c>
      <c r="J1339" s="39" t="str">
        <f>IF($B1339="","",-SUMIFS(Tabla7[Cantidad],Tabla7[Código del producto],$B1339,Tabla7[Tipo de movimiento],"SALIDA",Tabla7[Mes],J$5))</f>
        <v/>
      </c>
      <c r="K1339" s="39" t="str">
        <f>IF($B1339="","",-SUMIFS(Tabla7[Cantidad],Tabla7[Código del producto],$B1339,Tabla7[Tipo de movimiento],"SALIDA",Tabla7[Mes],K$5))</f>
        <v/>
      </c>
      <c r="L1339" s="39" t="str">
        <f>IF($B1339="","",-SUMIFS(Tabla7[Cantidad],Tabla7[Código del producto],$B1339,Tabla7[Tipo de movimiento],"SALIDA",Tabla7[Mes],L$5))</f>
        <v/>
      </c>
      <c r="M1339" s="39" t="str">
        <f>IF($B1339="","",-SUMIFS(Tabla7[Cantidad],Tabla7[Código del producto],$B1339,Tabla7[Tipo de movimiento],"SALIDA",Tabla7[Mes],M$5))</f>
        <v/>
      </c>
      <c r="N1339" s="39" t="str">
        <f>IF($B1339="","",-SUMIFS(Tabla7[Cantidad],Tabla7[Código del producto],$B1339,Tabla7[Tipo de movimiento],"SALIDA",Tabla7[Mes],N$5))</f>
        <v/>
      </c>
      <c r="O1339" s="39" t="str">
        <f>IF($B1339="","",-SUMIFS(Tabla7[Cantidad],Tabla7[Código del producto],$B1339,Tabla7[Tipo de movimiento],"SALIDA",Tabla7[Mes],O$5))</f>
        <v/>
      </c>
      <c r="P1339" s="39" t="str">
        <f>IF($B1339="","",-SUMIFS(Tabla7[Cantidad],Tabla7[Código del producto],$B1339,Tabla7[Tipo de movimiento],"SALIDA",Tabla7[Mes],P$5))</f>
        <v/>
      </c>
      <c r="Q1339" s="39" t="str">
        <f t="shared" si="60"/>
        <v/>
      </c>
      <c r="R1339" s="51" t="str">
        <f>IF($B1339="","",IFERROR(VLOOKUP($B1339,'ABC rotación'!$C:$G,5,0),"C"))</f>
        <v/>
      </c>
      <c r="S1339" s="41" t="str">
        <f t="shared" si="61"/>
        <v/>
      </c>
      <c r="T1339" s="40" t="str">
        <f t="shared" si="62"/>
        <v/>
      </c>
      <c r="U1339" s="23" t="str">
        <f>IF($B1339="","",VLOOKUP($T1339,Tablas!$X$14:$Y$17,2,1))</f>
        <v/>
      </c>
    </row>
    <row r="1340" spans="2:21" x14ac:dyDescent="0.2">
      <c r="B1340" s="1" t="str">
        <f>IF(Tablas!B1338="","",Tablas!B1338)</f>
        <v/>
      </c>
      <c r="C1340" s="1" t="str">
        <f>IF(Tablas!C1338="","",Tablas!C1338)</f>
        <v/>
      </c>
      <c r="D1340" s="1" t="str">
        <f>IF(Tablas!D1338="","",Tablas!D1338)</f>
        <v/>
      </c>
      <c r="E1340" s="1" t="str">
        <f>IF(Tablas!E1338="","",Tablas!E1338)</f>
        <v/>
      </c>
      <c r="F1340" s="1" t="str">
        <f>IF(Tablas!F1338="","",Tablas!F1338)</f>
        <v/>
      </c>
      <c r="G1340" s="1" t="str">
        <f>IF(Tablas!I1338="","",Tablas!I1338)</f>
        <v/>
      </c>
      <c r="H1340" s="1" t="s">
        <v>911</v>
      </c>
      <c r="I1340" s="39" t="str">
        <f>IF($B1340="","",-SUMIFS(Tabla7[Cantidad],Tabla7[Código del producto],$B1340,Tabla7[Tipo de movimiento],"SALIDA",Tabla7[Mes],I$5))</f>
        <v/>
      </c>
      <c r="J1340" s="39" t="str">
        <f>IF($B1340="","",-SUMIFS(Tabla7[Cantidad],Tabla7[Código del producto],$B1340,Tabla7[Tipo de movimiento],"SALIDA",Tabla7[Mes],J$5))</f>
        <v/>
      </c>
      <c r="K1340" s="39" t="str">
        <f>IF($B1340="","",-SUMIFS(Tabla7[Cantidad],Tabla7[Código del producto],$B1340,Tabla7[Tipo de movimiento],"SALIDA",Tabla7[Mes],K$5))</f>
        <v/>
      </c>
      <c r="L1340" s="39" t="str">
        <f>IF($B1340="","",-SUMIFS(Tabla7[Cantidad],Tabla7[Código del producto],$B1340,Tabla7[Tipo de movimiento],"SALIDA",Tabla7[Mes],L$5))</f>
        <v/>
      </c>
      <c r="M1340" s="39" t="str">
        <f>IF($B1340="","",-SUMIFS(Tabla7[Cantidad],Tabla7[Código del producto],$B1340,Tabla7[Tipo de movimiento],"SALIDA",Tabla7[Mes],M$5))</f>
        <v/>
      </c>
      <c r="N1340" s="39" t="str">
        <f>IF($B1340="","",-SUMIFS(Tabla7[Cantidad],Tabla7[Código del producto],$B1340,Tabla7[Tipo de movimiento],"SALIDA",Tabla7[Mes],N$5))</f>
        <v/>
      </c>
      <c r="O1340" s="39" t="str">
        <f>IF($B1340="","",-SUMIFS(Tabla7[Cantidad],Tabla7[Código del producto],$B1340,Tabla7[Tipo de movimiento],"SALIDA",Tabla7[Mes],O$5))</f>
        <v/>
      </c>
      <c r="P1340" s="39" t="str">
        <f>IF($B1340="","",-SUMIFS(Tabla7[Cantidad],Tabla7[Código del producto],$B1340,Tabla7[Tipo de movimiento],"SALIDA",Tabla7[Mes],P$5))</f>
        <v/>
      </c>
      <c r="Q1340" s="39" t="str">
        <f t="shared" si="60"/>
        <v/>
      </c>
      <c r="R1340" s="51" t="str">
        <f>IF($B1340="","",IFERROR(VLOOKUP($B1340,'ABC rotación'!$C:$G,5,0),"C"))</f>
        <v/>
      </c>
      <c r="S1340" s="41" t="str">
        <f t="shared" si="61"/>
        <v/>
      </c>
      <c r="T1340" s="40" t="str">
        <f t="shared" si="62"/>
        <v/>
      </c>
      <c r="U1340" s="23" t="str">
        <f>IF($B1340="","",VLOOKUP($T1340,Tablas!$X$14:$Y$17,2,1))</f>
        <v/>
      </c>
    </row>
    <row r="1341" spans="2:21" x14ac:dyDescent="0.2">
      <c r="B1341" s="1" t="str">
        <f>IF(Tablas!B1339="","",Tablas!B1339)</f>
        <v/>
      </c>
      <c r="C1341" s="1" t="str">
        <f>IF(Tablas!C1339="","",Tablas!C1339)</f>
        <v/>
      </c>
      <c r="D1341" s="1" t="str">
        <f>IF(Tablas!D1339="","",Tablas!D1339)</f>
        <v/>
      </c>
      <c r="E1341" s="1" t="str">
        <f>IF(Tablas!E1339="","",Tablas!E1339)</f>
        <v/>
      </c>
      <c r="F1341" s="1" t="str">
        <f>IF(Tablas!F1339="","",Tablas!F1339)</f>
        <v/>
      </c>
      <c r="G1341" s="1" t="str">
        <f>IF(Tablas!I1339="","",Tablas!I1339)</f>
        <v/>
      </c>
      <c r="H1341" s="1" t="s">
        <v>911</v>
      </c>
      <c r="I1341" s="39" t="str">
        <f>IF($B1341="","",-SUMIFS(Tabla7[Cantidad],Tabla7[Código del producto],$B1341,Tabla7[Tipo de movimiento],"SALIDA",Tabla7[Mes],I$5))</f>
        <v/>
      </c>
      <c r="J1341" s="39" t="str">
        <f>IF($B1341="","",-SUMIFS(Tabla7[Cantidad],Tabla7[Código del producto],$B1341,Tabla7[Tipo de movimiento],"SALIDA",Tabla7[Mes],J$5))</f>
        <v/>
      </c>
      <c r="K1341" s="39" t="str">
        <f>IF($B1341="","",-SUMIFS(Tabla7[Cantidad],Tabla7[Código del producto],$B1341,Tabla7[Tipo de movimiento],"SALIDA",Tabla7[Mes],K$5))</f>
        <v/>
      </c>
      <c r="L1341" s="39" t="str">
        <f>IF($B1341="","",-SUMIFS(Tabla7[Cantidad],Tabla7[Código del producto],$B1341,Tabla7[Tipo de movimiento],"SALIDA",Tabla7[Mes],L$5))</f>
        <v/>
      </c>
      <c r="M1341" s="39" t="str">
        <f>IF($B1341="","",-SUMIFS(Tabla7[Cantidad],Tabla7[Código del producto],$B1341,Tabla7[Tipo de movimiento],"SALIDA",Tabla7[Mes],M$5))</f>
        <v/>
      </c>
      <c r="N1341" s="39" t="str">
        <f>IF($B1341="","",-SUMIFS(Tabla7[Cantidad],Tabla7[Código del producto],$B1341,Tabla7[Tipo de movimiento],"SALIDA",Tabla7[Mes],N$5))</f>
        <v/>
      </c>
      <c r="O1341" s="39" t="str">
        <f>IF($B1341="","",-SUMIFS(Tabla7[Cantidad],Tabla7[Código del producto],$B1341,Tabla7[Tipo de movimiento],"SALIDA",Tabla7[Mes],O$5))</f>
        <v/>
      </c>
      <c r="P1341" s="39" t="str">
        <f>IF($B1341="","",-SUMIFS(Tabla7[Cantidad],Tabla7[Código del producto],$B1341,Tabla7[Tipo de movimiento],"SALIDA",Tabla7[Mes],P$5))</f>
        <v/>
      </c>
      <c r="Q1341" s="39" t="str">
        <f t="shared" si="60"/>
        <v/>
      </c>
      <c r="R1341" s="51" t="str">
        <f>IF($B1341="","",IFERROR(VLOOKUP($B1341,'ABC rotación'!$C:$G,5,0),"C"))</f>
        <v/>
      </c>
      <c r="S1341" s="41" t="str">
        <f t="shared" si="61"/>
        <v/>
      </c>
      <c r="T1341" s="40" t="str">
        <f t="shared" si="62"/>
        <v/>
      </c>
      <c r="U1341" s="23" t="str">
        <f>IF($B1341="","",VLOOKUP($T1341,Tablas!$X$14:$Y$17,2,1))</f>
        <v/>
      </c>
    </row>
    <row r="1342" spans="2:21" x14ac:dyDescent="0.2">
      <c r="B1342" s="1" t="str">
        <f>IF(Tablas!B1340="","",Tablas!B1340)</f>
        <v/>
      </c>
      <c r="C1342" s="1" t="str">
        <f>IF(Tablas!C1340="","",Tablas!C1340)</f>
        <v/>
      </c>
      <c r="D1342" s="1" t="str">
        <f>IF(Tablas!D1340="","",Tablas!D1340)</f>
        <v/>
      </c>
      <c r="E1342" s="1" t="str">
        <f>IF(Tablas!E1340="","",Tablas!E1340)</f>
        <v/>
      </c>
      <c r="F1342" s="1" t="str">
        <f>IF(Tablas!F1340="","",Tablas!F1340)</f>
        <v/>
      </c>
      <c r="G1342" s="1" t="str">
        <f>IF(Tablas!I1340="","",Tablas!I1340)</f>
        <v/>
      </c>
      <c r="H1342" s="1" t="s">
        <v>911</v>
      </c>
      <c r="I1342" s="39" t="str">
        <f>IF($B1342="","",-SUMIFS(Tabla7[Cantidad],Tabla7[Código del producto],$B1342,Tabla7[Tipo de movimiento],"SALIDA",Tabla7[Mes],I$5))</f>
        <v/>
      </c>
      <c r="J1342" s="39" t="str">
        <f>IF($B1342="","",-SUMIFS(Tabla7[Cantidad],Tabla7[Código del producto],$B1342,Tabla7[Tipo de movimiento],"SALIDA",Tabla7[Mes],J$5))</f>
        <v/>
      </c>
      <c r="K1342" s="39" t="str">
        <f>IF($B1342="","",-SUMIFS(Tabla7[Cantidad],Tabla7[Código del producto],$B1342,Tabla7[Tipo de movimiento],"SALIDA",Tabla7[Mes],K$5))</f>
        <v/>
      </c>
      <c r="L1342" s="39" t="str">
        <f>IF($B1342="","",-SUMIFS(Tabla7[Cantidad],Tabla7[Código del producto],$B1342,Tabla7[Tipo de movimiento],"SALIDA",Tabla7[Mes],L$5))</f>
        <v/>
      </c>
      <c r="M1342" s="39" t="str">
        <f>IF($B1342="","",-SUMIFS(Tabla7[Cantidad],Tabla7[Código del producto],$B1342,Tabla7[Tipo de movimiento],"SALIDA",Tabla7[Mes],M$5))</f>
        <v/>
      </c>
      <c r="N1342" s="39" t="str">
        <f>IF($B1342="","",-SUMIFS(Tabla7[Cantidad],Tabla7[Código del producto],$B1342,Tabla7[Tipo de movimiento],"SALIDA",Tabla7[Mes],N$5))</f>
        <v/>
      </c>
      <c r="O1342" s="39" t="str">
        <f>IF($B1342="","",-SUMIFS(Tabla7[Cantidad],Tabla7[Código del producto],$B1342,Tabla7[Tipo de movimiento],"SALIDA",Tabla7[Mes],O$5))</f>
        <v/>
      </c>
      <c r="P1342" s="39" t="str">
        <f>IF($B1342="","",-SUMIFS(Tabla7[Cantidad],Tabla7[Código del producto],$B1342,Tabla7[Tipo de movimiento],"SALIDA",Tabla7[Mes],P$5))</f>
        <v/>
      </c>
      <c r="Q1342" s="39" t="str">
        <f t="shared" si="60"/>
        <v/>
      </c>
      <c r="R1342" s="51" t="str">
        <f>IF($B1342="","",IFERROR(VLOOKUP($B1342,'ABC rotación'!$C:$G,5,0),"C"))</f>
        <v/>
      </c>
      <c r="S1342" s="41" t="str">
        <f t="shared" si="61"/>
        <v/>
      </c>
      <c r="T1342" s="40" t="str">
        <f t="shared" si="62"/>
        <v/>
      </c>
      <c r="U1342" s="23" t="str">
        <f>IF($B1342="","",VLOOKUP($T1342,Tablas!$X$14:$Y$17,2,1))</f>
        <v/>
      </c>
    </row>
    <row r="1343" spans="2:21" x14ac:dyDescent="0.2">
      <c r="B1343" s="1" t="str">
        <f>IF(Tablas!B1341="","",Tablas!B1341)</f>
        <v/>
      </c>
      <c r="C1343" s="1" t="str">
        <f>IF(Tablas!C1341="","",Tablas!C1341)</f>
        <v/>
      </c>
      <c r="D1343" s="1" t="str">
        <f>IF(Tablas!D1341="","",Tablas!D1341)</f>
        <v/>
      </c>
      <c r="E1343" s="1" t="str">
        <f>IF(Tablas!E1341="","",Tablas!E1341)</f>
        <v/>
      </c>
      <c r="F1343" s="1" t="str">
        <f>IF(Tablas!F1341="","",Tablas!F1341)</f>
        <v/>
      </c>
      <c r="G1343" s="1" t="str">
        <f>IF(Tablas!I1341="","",Tablas!I1341)</f>
        <v/>
      </c>
      <c r="H1343" s="1" t="s">
        <v>911</v>
      </c>
      <c r="I1343" s="39" t="str">
        <f>IF($B1343="","",-SUMIFS(Tabla7[Cantidad],Tabla7[Código del producto],$B1343,Tabla7[Tipo de movimiento],"SALIDA",Tabla7[Mes],I$5))</f>
        <v/>
      </c>
      <c r="J1343" s="39" t="str">
        <f>IF($B1343="","",-SUMIFS(Tabla7[Cantidad],Tabla7[Código del producto],$B1343,Tabla7[Tipo de movimiento],"SALIDA",Tabla7[Mes],J$5))</f>
        <v/>
      </c>
      <c r="K1343" s="39" t="str">
        <f>IF($B1343="","",-SUMIFS(Tabla7[Cantidad],Tabla7[Código del producto],$B1343,Tabla7[Tipo de movimiento],"SALIDA",Tabla7[Mes],K$5))</f>
        <v/>
      </c>
      <c r="L1343" s="39" t="str">
        <f>IF($B1343="","",-SUMIFS(Tabla7[Cantidad],Tabla7[Código del producto],$B1343,Tabla7[Tipo de movimiento],"SALIDA",Tabla7[Mes],L$5))</f>
        <v/>
      </c>
      <c r="M1343" s="39" t="str">
        <f>IF($B1343="","",-SUMIFS(Tabla7[Cantidad],Tabla7[Código del producto],$B1343,Tabla7[Tipo de movimiento],"SALIDA",Tabla7[Mes],M$5))</f>
        <v/>
      </c>
      <c r="N1343" s="39" t="str">
        <f>IF($B1343="","",-SUMIFS(Tabla7[Cantidad],Tabla7[Código del producto],$B1343,Tabla7[Tipo de movimiento],"SALIDA",Tabla7[Mes],N$5))</f>
        <v/>
      </c>
      <c r="O1343" s="39" t="str">
        <f>IF($B1343="","",-SUMIFS(Tabla7[Cantidad],Tabla7[Código del producto],$B1343,Tabla7[Tipo de movimiento],"SALIDA",Tabla7[Mes],O$5))</f>
        <v/>
      </c>
      <c r="P1343" s="39" t="str">
        <f>IF($B1343="","",-SUMIFS(Tabla7[Cantidad],Tabla7[Código del producto],$B1343,Tabla7[Tipo de movimiento],"SALIDA",Tabla7[Mes],P$5))</f>
        <v/>
      </c>
      <c r="Q1343" s="39" t="str">
        <f t="shared" si="60"/>
        <v/>
      </c>
      <c r="R1343" s="51" t="str">
        <f>IF($B1343="","",IFERROR(VLOOKUP($B1343,'ABC rotación'!$C:$G,5,0),"C"))</f>
        <v/>
      </c>
      <c r="S1343" s="41" t="str">
        <f t="shared" si="61"/>
        <v/>
      </c>
      <c r="T1343" s="40" t="str">
        <f t="shared" si="62"/>
        <v/>
      </c>
      <c r="U1343" s="23" t="str">
        <f>IF($B1343="","",VLOOKUP($T1343,Tablas!$X$14:$Y$17,2,1))</f>
        <v/>
      </c>
    </row>
    <row r="1344" spans="2:21" x14ac:dyDescent="0.2">
      <c r="B1344" s="1" t="str">
        <f>IF(Tablas!B1342="","",Tablas!B1342)</f>
        <v/>
      </c>
      <c r="C1344" s="1" t="str">
        <f>IF(Tablas!C1342="","",Tablas!C1342)</f>
        <v/>
      </c>
      <c r="D1344" s="1" t="str">
        <f>IF(Tablas!D1342="","",Tablas!D1342)</f>
        <v/>
      </c>
      <c r="E1344" s="1" t="str">
        <f>IF(Tablas!E1342="","",Tablas!E1342)</f>
        <v/>
      </c>
      <c r="F1344" s="1" t="str">
        <f>IF(Tablas!F1342="","",Tablas!F1342)</f>
        <v/>
      </c>
      <c r="G1344" s="1" t="str">
        <f>IF(Tablas!I1342="","",Tablas!I1342)</f>
        <v/>
      </c>
      <c r="H1344" s="1" t="s">
        <v>911</v>
      </c>
      <c r="I1344" s="39" t="str">
        <f>IF($B1344="","",-SUMIFS(Tabla7[Cantidad],Tabla7[Código del producto],$B1344,Tabla7[Tipo de movimiento],"SALIDA",Tabla7[Mes],I$5))</f>
        <v/>
      </c>
      <c r="J1344" s="39" t="str">
        <f>IF($B1344="","",-SUMIFS(Tabla7[Cantidad],Tabla7[Código del producto],$B1344,Tabla7[Tipo de movimiento],"SALIDA",Tabla7[Mes],J$5))</f>
        <v/>
      </c>
      <c r="K1344" s="39" t="str">
        <f>IF($B1344="","",-SUMIFS(Tabla7[Cantidad],Tabla7[Código del producto],$B1344,Tabla7[Tipo de movimiento],"SALIDA",Tabla7[Mes],K$5))</f>
        <v/>
      </c>
      <c r="L1344" s="39" t="str">
        <f>IF($B1344="","",-SUMIFS(Tabla7[Cantidad],Tabla7[Código del producto],$B1344,Tabla7[Tipo de movimiento],"SALIDA",Tabla7[Mes],L$5))</f>
        <v/>
      </c>
      <c r="M1344" s="39" t="str">
        <f>IF($B1344="","",-SUMIFS(Tabla7[Cantidad],Tabla7[Código del producto],$B1344,Tabla7[Tipo de movimiento],"SALIDA",Tabla7[Mes],M$5))</f>
        <v/>
      </c>
      <c r="N1344" s="39" t="str">
        <f>IF($B1344="","",-SUMIFS(Tabla7[Cantidad],Tabla7[Código del producto],$B1344,Tabla7[Tipo de movimiento],"SALIDA",Tabla7[Mes],N$5))</f>
        <v/>
      </c>
      <c r="O1344" s="39" t="str">
        <f>IF($B1344="","",-SUMIFS(Tabla7[Cantidad],Tabla7[Código del producto],$B1344,Tabla7[Tipo de movimiento],"SALIDA",Tabla7[Mes],O$5))</f>
        <v/>
      </c>
      <c r="P1344" s="39" t="str">
        <f>IF($B1344="","",-SUMIFS(Tabla7[Cantidad],Tabla7[Código del producto],$B1344,Tabla7[Tipo de movimiento],"SALIDA",Tabla7[Mes],P$5))</f>
        <v/>
      </c>
      <c r="Q1344" s="39" t="str">
        <f t="shared" si="60"/>
        <v/>
      </c>
      <c r="R1344" s="51" t="str">
        <f>IF($B1344="","",IFERROR(VLOOKUP($B1344,'ABC rotación'!$C:$G,5,0),"C"))</f>
        <v/>
      </c>
      <c r="S1344" s="41" t="str">
        <f t="shared" si="61"/>
        <v/>
      </c>
      <c r="T1344" s="40" t="str">
        <f t="shared" si="62"/>
        <v/>
      </c>
      <c r="U1344" s="23" t="str">
        <f>IF($B1344="","",VLOOKUP($T1344,Tablas!$X$14:$Y$17,2,1))</f>
        <v/>
      </c>
    </row>
    <row r="1345" spans="2:21" x14ac:dyDescent="0.2">
      <c r="B1345" s="1" t="str">
        <f>IF(Tablas!B1343="","",Tablas!B1343)</f>
        <v/>
      </c>
      <c r="C1345" s="1" t="str">
        <f>IF(Tablas!C1343="","",Tablas!C1343)</f>
        <v/>
      </c>
      <c r="D1345" s="1" t="str">
        <f>IF(Tablas!D1343="","",Tablas!D1343)</f>
        <v/>
      </c>
      <c r="E1345" s="1" t="str">
        <f>IF(Tablas!E1343="","",Tablas!E1343)</f>
        <v/>
      </c>
      <c r="F1345" s="1" t="str">
        <f>IF(Tablas!F1343="","",Tablas!F1343)</f>
        <v/>
      </c>
      <c r="G1345" s="1" t="str">
        <f>IF(Tablas!I1343="","",Tablas!I1343)</f>
        <v/>
      </c>
      <c r="H1345" s="1" t="s">
        <v>911</v>
      </c>
      <c r="I1345" s="39" t="str">
        <f>IF($B1345="","",-SUMIFS(Tabla7[Cantidad],Tabla7[Código del producto],$B1345,Tabla7[Tipo de movimiento],"SALIDA",Tabla7[Mes],I$5))</f>
        <v/>
      </c>
      <c r="J1345" s="39" t="str">
        <f>IF($B1345="","",-SUMIFS(Tabla7[Cantidad],Tabla7[Código del producto],$B1345,Tabla7[Tipo de movimiento],"SALIDA",Tabla7[Mes],J$5))</f>
        <v/>
      </c>
      <c r="K1345" s="39" t="str">
        <f>IF($B1345="","",-SUMIFS(Tabla7[Cantidad],Tabla7[Código del producto],$B1345,Tabla7[Tipo de movimiento],"SALIDA",Tabla7[Mes],K$5))</f>
        <v/>
      </c>
      <c r="L1345" s="39" t="str">
        <f>IF($B1345="","",-SUMIFS(Tabla7[Cantidad],Tabla7[Código del producto],$B1345,Tabla7[Tipo de movimiento],"SALIDA",Tabla7[Mes],L$5))</f>
        <v/>
      </c>
      <c r="M1345" s="39" t="str">
        <f>IF($B1345="","",-SUMIFS(Tabla7[Cantidad],Tabla7[Código del producto],$B1345,Tabla7[Tipo de movimiento],"SALIDA",Tabla7[Mes],M$5))</f>
        <v/>
      </c>
      <c r="N1345" s="39" t="str">
        <f>IF($B1345="","",-SUMIFS(Tabla7[Cantidad],Tabla7[Código del producto],$B1345,Tabla7[Tipo de movimiento],"SALIDA",Tabla7[Mes],N$5))</f>
        <v/>
      </c>
      <c r="O1345" s="39" t="str">
        <f>IF($B1345="","",-SUMIFS(Tabla7[Cantidad],Tabla7[Código del producto],$B1345,Tabla7[Tipo de movimiento],"SALIDA",Tabla7[Mes],O$5))</f>
        <v/>
      </c>
      <c r="P1345" s="39" t="str">
        <f>IF($B1345="","",-SUMIFS(Tabla7[Cantidad],Tabla7[Código del producto],$B1345,Tabla7[Tipo de movimiento],"SALIDA",Tabla7[Mes],P$5))</f>
        <v/>
      </c>
      <c r="Q1345" s="39" t="str">
        <f t="shared" si="60"/>
        <v/>
      </c>
      <c r="R1345" s="51" t="str">
        <f>IF($B1345="","",IFERROR(VLOOKUP($B1345,'ABC rotación'!$C:$G,5,0),"C"))</f>
        <v/>
      </c>
      <c r="S1345" s="41" t="str">
        <f t="shared" si="61"/>
        <v/>
      </c>
      <c r="T1345" s="40" t="str">
        <f t="shared" si="62"/>
        <v/>
      </c>
      <c r="U1345" s="23" t="str">
        <f>IF($B1345="","",VLOOKUP($T1345,Tablas!$X$14:$Y$17,2,1))</f>
        <v/>
      </c>
    </row>
    <row r="1346" spans="2:21" x14ac:dyDescent="0.2">
      <c r="B1346" s="1" t="str">
        <f>IF(Tablas!B1344="","",Tablas!B1344)</f>
        <v/>
      </c>
      <c r="C1346" s="1" t="str">
        <f>IF(Tablas!C1344="","",Tablas!C1344)</f>
        <v/>
      </c>
      <c r="D1346" s="1" t="str">
        <f>IF(Tablas!D1344="","",Tablas!D1344)</f>
        <v/>
      </c>
      <c r="E1346" s="1" t="str">
        <f>IF(Tablas!E1344="","",Tablas!E1344)</f>
        <v/>
      </c>
      <c r="F1346" s="1" t="str">
        <f>IF(Tablas!F1344="","",Tablas!F1344)</f>
        <v/>
      </c>
      <c r="G1346" s="1" t="str">
        <f>IF(Tablas!I1344="","",Tablas!I1344)</f>
        <v/>
      </c>
      <c r="H1346" s="1" t="s">
        <v>911</v>
      </c>
      <c r="I1346" s="39" t="str">
        <f>IF($B1346="","",-SUMIFS(Tabla7[Cantidad],Tabla7[Código del producto],$B1346,Tabla7[Tipo de movimiento],"SALIDA",Tabla7[Mes],I$5))</f>
        <v/>
      </c>
      <c r="J1346" s="39" t="str">
        <f>IF($B1346="","",-SUMIFS(Tabla7[Cantidad],Tabla7[Código del producto],$B1346,Tabla7[Tipo de movimiento],"SALIDA",Tabla7[Mes],J$5))</f>
        <v/>
      </c>
      <c r="K1346" s="39" t="str">
        <f>IF($B1346="","",-SUMIFS(Tabla7[Cantidad],Tabla7[Código del producto],$B1346,Tabla7[Tipo de movimiento],"SALIDA",Tabla7[Mes],K$5))</f>
        <v/>
      </c>
      <c r="L1346" s="39" t="str">
        <f>IF($B1346="","",-SUMIFS(Tabla7[Cantidad],Tabla7[Código del producto],$B1346,Tabla7[Tipo de movimiento],"SALIDA",Tabla7[Mes],L$5))</f>
        <v/>
      </c>
      <c r="M1346" s="39" t="str">
        <f>IF($B1346="","",-SUMIFS(Tabla7[Cantidad],Tabla7[Código del producto],$B1346,Tabla7[Tipo de movimiento],"SALIDA",Tabla7[Mes],M$5))</f>
        <v/>
      </c>
      <c r="N1346" s="39" t="str">
        <f>IF($B1346="","",-SUMIFS(Tabla7[Cantidad],Tabla7[Código del producto],$B1346,Tabla7[Tipo de movimiento],"SALIDA",Tabla7[Mes],N$5))</f>
        <v/>
      </c>
      <c r="O1346" s="39" t="str">
        <f>IF($B1346="","",-SUMIFS(Tabla7[Cantidad],Tabla7[Código del producto],$B1346,Tabla7[Tipo de movimiento],"SALIDA",Tabla7[Mes],O$5))</f>
        <v/>
      </c>
      <c r="P1346" s="39" t="str">
        <f>IF($B1346="","",-SUMIFS(Tabla7[Cantidad],Tabla7[Código del producto],$B1346,Tabla7[Tipo de movimiento],"SALIDA",Tabla7[Mes],P$5))</f>
        <v/>
      </c>
      <c r="Q1346" s="39" t="str">
        <f t="shared" si="60"/>
        <v/>
      </c>
      <c r="R1346" s="51" t="str">
        <f>IF($B1346="","",IFERROR(VLOOKUP($B1346,'ABC rotación'!$C:$G,5,0),"C"))</f>
        <v/>
      </c>
      <c r="S1346" s="41" t="str">
        <f t="shared" si="61"/>
        <v/>
      </c>
      <c r="T1346" s="40" t="str">
        <f t="shared" si="62"/>
        <v/>
      </c>
      <c r="U1346" s="23" t="str">
        <f>IF($B1346="","",VLOOKUP($T1346,Tablas!$X$14:$Y$17,2,1))</f>
        <v/>
      </c>
    </row>
    <row r="1347" spans="2:21" x14ac:dyDescent="0.2">
      <c r="B1347" s="1" t="str">
        <f>IF(Tablas!B1345="","",Tablas!B1345)</f>
        <v/>
      </c>
      <c r="C1347" s="1" t="str">
        <f>IF(Tablas!C1345="","",Tablas!C1345)</f>
        <v/>
      </c>
      <c r="D1347" s="1" t="str">
        <f>IF(Tablas!D1345="","",Tablas!D1345)</f>
        <v/>
      </c>
      <c r="E1347" s="1" t="str">
        <f>IF(Tablas!E1345="","",Tablas!E1345)</f>
        <v/>
      </c>
      <c r="F1347" s="1" t="str">
        <f>IF(Tablas!F1345="","",Tablas!F1345)</f>
        <v/>
      </c>
      <c r="G1347" s="1" t="str">
        <f>IF(Tablas!I1345="","",Tablas!I1345)</f>
        <v/>
      </c>
      <c r="H1347" s="1" t="s">
        <v>911</v>
      </c>
      <c r="I1347" s="39" t="str">
        <f>IF($B1347="","",-SUMIFS(Tabla7[Cantidad],Tabla7[Código del producto],$B1347,Tabla7[Tipo de movimiento],"SALIDA",Tabla7[Mes],I$5))</f>
        <v/>
      </c>
      <c r="J1347" s="39" t="str">
        <f>IF($B1347="","",-SUMIFS(Tabla7[Cantidad],Tabla7[Código del producto],$B1347,Tabla7[Tipo de movimiento],"SALIDA",Tabla7[Mes],J$5))</f>
        <v/>
      </c>
      <c r="K1347" s="39" t="str">
        <f>IF($B1347="","",-SUMIFS(Tabla7[Cantidad],Tabla7[Código del producto],$B1347,Tabla7[Tipo de movimiento],"SALIDA",Tabla7[Mes],K$5))</f>
        <v/>
      </c>
      <c r="L1347" s="39" t="str">
        <f>IF($B1347="","",-SUMIFS(Tabla7[Cantidad],Tabla7[Código del producto],$B1347,Tabla7[Tipo de movimiento],"SALIDA",Tabla7[Mes],L$5))</f>
        <v/>
      </c>
      <c r="M1347" s="39" t="str">
        <f>IF($B1347="","",-SUMIFS(Tabla7[Cantidad],Tabla7[Código del producto],$B1347,Tabla7[Tipo de movimiento],"SALIDA",Tabla7[Mes],M$5))</f>
        <v/>
      </c>
      <c r="N1347" s="39" t="str">
        <f>IF($B1347="","",-SUMIFS(Tabla7[Cantidad],Tabla7[Código del producto],$B1347,Tabla7[Tipo de movimiento],"SALIDA",Tabla7[Mes],N$5))</f>
        <v/>
      </c>
      <c r="O1347" s="39" t="str">
        <f>IF($B1347="","",-SUMIFS(Tabla7[Cantidad],Tabla7[Código del producto],$B1347,Tabla7[Tipo de movimiento],"SALIDA",Tabla7[Mes],O$5))</f>
        <v/>
      </c>
      <c r="P1347" s="39" t="str">
        <f>IF($B1347="","",-SUMIFS(Tabla7[Cantidad],Tabla7[Código del producto],$B1347,Tabla7[Tipo de movimiento],"SALIDA",Tabla7[Mes],P$5))</f>
        <v/>
      </c>
      <c r="Q1347" s="39" t="str">
        <f t="shared" si="60"/>
        <v/>
      </c>
      <c r="R1347" s="51" t="str">
        <f>IF($B1347="","",IFERROR(VLOOKUP($B1347,'ABC rotación'!$C:$G,5,0),"C"))</f>
        <v/>
      </c>
      <c r="S1347" s="41" t="str">
        <f t="shared" si="61"/>
        <v/>
      </c>
      <c r="T1347" s="40" t="str">
        <f t="shared" si="62"/>
        <v/>
      </c>
      <c r="U1347" s="23" t="str">
        <f>IF($B1347="","",VLOOKUP($T1347,Tablas!$X$14:$Y$17,2,1))</f>
        <v/>
      </c>
    </row>
    <row r="1348" spans="2:21" x14ac:dyDescent="0.2">
      <c r="B1348" s="1" t="str">
        <f>IF(Tablas!B1346="","",Tablas!B1346)</f>
        <v/>
      </c>
      <c r="C1348" s="1" t="str">
        <f>IF(Tablas!C1346="","",Tablas!C1346)</f>
        <v/>
      </c>
      <c r="D1348" s="1" t="str">
        <f>IF(Tablas!D1346="","",Tablas!D1346)</f>
        <v/>
      </c>
      <c r="E1348" s="1" t="str">
        <f>IF(Tablas!E1346="","",Tablas!E1346)</f>
        <v/>
      </c>
      <c r="F1348" s="1" t="str">
        <f>IF(Tablas!F1346="","",Tablas!F1346)</f>
        <v/>
      </c>
      <c r="G1348" s="1" t="str">
        <f>IF(Tablas!I1346="","",Tablas!I1346)</f>
        <v/>
      </c>
      <c r="H1348" s="1" t="s">
        <v>911</v>
      </c>
      <c r="I1348" s="39" t="str">
        <f>IF($B1348="","",-SUMIFS(Tabla7[Cantidad],Tabla7[Código del producto],$B1348,Tabla7[Tipo de movimiento],"SALIDA",Tabla7[Mes],I$5))</f>
        <v/>
      </c>
      <c r="J1348" s="39" t="str">
        <f>IF($B1348="","",-SUMIFS(Tabla7[Cantidad],Tabla7[Código del producto],$B1348,Tabla7[Tipo de movimiento],"SALIDA",Tabla7[Mes],J$5))</f>
        <v/>
      </c>
      <c r="K1348" s="39" t="str">
        <f>IF($B1348="","",-SUMIFS(Tabla7[Cantidad],Tabla7[Código del producto],$B1348,Tabla7[Tipo de movimiento],"SALIDA",Tabla7[Mes],K$5))</f>
        <v/>
      </c>
      <c r="L1348" s="39" t="str">
        <f>IF($B1348="","",-SUMIFS(Tabla7[Cantidad],Tabla7[Código del producto],$B1348,Tabla7[Tipo de movimiento],"SALIDA",Tabla7[Mes],L$5))</f>
        <v/>
      </c>
      <c r="M1348" s="39" t="str">
        <f>IF($B1348="","",-SUMIFS(Tabla7[Cantidad],Tabla7[Código del producto],$B1348,Tabla7[Tipo de movimiento],"SALIDA",Tabla7[Mes],M$5))</f>
        <v/>
      </c>
      <c r="N1348" s="39" t="str">
        <f>IF($B1348="","",-SUMIFS(Tabla7[Cantidad],Tabla7[Código del producto],$B1348,Tabla7[Tipo de movimiento],"SALIDA",Tabla7[Mes],N$5))</f>
        <v/>
      </c>
      <c r="O1348" s="39" t="str">
        <f>IF($B1348="","",-SUMIFS(Tabla7[Cantidad],Tabla7[Código del producto],$B1348,Tabla7[Tipo de movimiento],"SALIDA",Tabla7[Mes],O$5))</f>
        <v/>
      </c>
      <c r="P1348" s="39" t="str">
        <f>IF($B1348="","",-SUMIFS(Tabla7[Cantidad],Tabla7[Código del producto],$B1348,Tabla7[Tipo de movimiento],"SALIDA",Tabla7[Mes],P$5))</f>
        <v/>
      </c>
      <c r="Q1348" s="39" t="str">
        <f t="shared" si="60"/>
        <v/>
      </c>
      <c r="R1348" s="51" t="str">
        <f>IF($B1348="","",IFERROR(VLOOKUP($B1348,'ABC rotación'!$C:$G,5,0),"C"))</f>
        <v/>
      </c>
      <c r="S1348" s="41" t="str">
        <f t="shared" si="61"/>
        <v/>
      </c>
      <c r="T1348" s="40" t="str">
        <f t="shared" si="62"/>
        <v/>
      </c>
      <c r="U1348" s="23" t="str">
        <f>IF($B1348="","",VLOOKUP($T1348,Tablas!$X$14:$Y$17,2,1))</f>
        <v/>
      </c>
    </row>
    <row r="1349" spans="2:21" x14ac:dyDescent="0.2">
      <c r="B1349" s="1" t="str">
        <f>IF(Tablas!B1347="","",Tablas!B1347)</f>
        <v/>
      </c>
      <c r="C1349" s="1" t="str">
        <f>IF(Tablas!C1347="","",Tablas!C1347)</f>
        <v/>
      </c>
      <c r="D1349" s="1" t="str">
        <f>IF(Tablas!D1347="","",Tablas!D1347)</f>
        <v/>
      </c>
      <c r="E1349" s="1" t="str">
        <f>IF(Tablas!E1347="","",Tablas!E1347)</f>
        <v/>
      </c>
      <c r="F1349" s="1" t="str">
        <f>IF(Tablas!F1347="","",Tablas!F1347)</f>
        <v/>
      </c>
      <c r="G1349" s="1" t="str">
        <f>IF(Tablas!I1347="","",Tablas!I1347)</f>
        <v/>
      </c>
      <c r="H1349" s="1" t="s">
        <v>911</v>
      </c>
      <c r="I1349" s="39" t="str">
        <f>IF($B1349="","",-SUMIFS(Tabla7[Cantidad],Tabla7[Código del producto],$B1349,Tabla7[Tipo de movimiento],"SALIDA",Tabla7[Mes],I$5))</f>
        <v/>
      </c>
      <c r="J1349" s="39" t="str">
        <f>IF($B1349="","",-SUMIFS(Tabla7[Cantidad],Tabla7[Código del producto],$B1349,Tabla7[Tipo de movimiento],"SALIDA",Tabla7[Mes],J$5))</f>
        <v/>
      </c>
      <c r="K1349" s="39" t="str">
        <f>IF($B1349="","",-SUMIFS(Tabla7[Cantidad],Tabla7[Código del producto],$B1349,Tabla7[Tipo de movimiento],"SALIDA",Tabla7[Mes],K$5))</f>
        <v/>
      </c>
      <c r="L1349" s="39" t="str">
        <f>IF($B1349="","",-SUMIFS(Tabla7[Cantidad],Tabla7[Código del producto],$B1349,Tabla7[Tipo de movimiento],"SALIDA",Tabla7[Mes],L$5))</f>
        <v/>
      </c>
      <c r="M1349" s="39" t="str">
        <f>IF($B1349="","",-SUMIFS(Tabla7[Cantidad],Tabla7[Código del producto],$B1349,Tabla7[Tipo de movimiento],"SALIDA",Tabla7[Mes],M$5))</f>
        <v/>
      </c>
      <c r="N1349" s="39" t="str">
        <f>IF($B1349="","",-SUMIFS(Tabla7[Cantidad],Tabla7[Código del producto],$B1349,Tabla7[Tipo de movimiento],"SALIDA",Tabla7[Mes],N$5))</f>
        <v/>
      </c>
      <c r="O1349" s="39" t="str">
        <f>IF($B1349="","",-SUMIFS(Tabla7[Cantidad],Tabla7[Código del producto],$B1349,Tabla7[Tipo de movimiento],"SALIDA",Tabla7[Mes],O$5))</f>
        <v/>
      </c>
      <c r="P1349" s="39" t="str">
        <f>IF($B1349="","",-SUMIFS(Tabla7[Cantidad],Tabla7[Código del producto],$B1349,Tabla7[Tipo de movimiento],"SALIDA",Tabla7[Mes],P$5))</f>
        <v/>
      </c>
      <c r="Q1349" s="39" t="str">
        <f t="shared" si="60"/>
        <v/>
      </c>
      <c r="R1349" s="51" t="str">
        <f>IF($B1349="","",IFERROR(VLOOKUP($B1349,'ABC rotación'!$C:$G,5,0),"C"))</f>
        <v/>
      </c>
      <c r="S1349" s="41" t="str">
        <f t="shared" si="61"/>
        <v/>
      </c>
      <c r="T1349" s="40" t="str">
        <f t="shared" si="62"/>
        <v/>
      </c>
      <c r="U1349" s="23" t="str">
        <f>IF($B1349="","",VLOOKUP($T1349,Tablas!$X$14:$Y$17,2,1))</f>
        <v/>
      </c>
    </row>
    <row r="1350" spans="2:21" x14ac:dyDescent="0.2">
      <c r="B1350" s="1" t="str">
        <f>IF(Tablas!B1348="","",Tablas!B1348)</f>
        <v/>
      </c>
      <c r="C1350" s="1" t="str">
        <f>IF(Tablas!C1348="","",Tablas!C1348)</f>
        <v/>
      </c>
      <c r="D1350" s="1" t="str">
        <f>IF(Tablas!D1348="","",Tablas!D1348)</f>
        <v/>
      </c>
      <c r="E1350" s="1" t="str">
        <f>IF(Tablas!E1348="","",Tablas!E1348)</f>
        <v/>
      </c>
      <c r="F1350" s="1" t="str">
        <f>IF(Tablas!F1348="","",Tablas!F1348)</f>
        <v/>
      </c>
      <c r="G1350" s="1" t="str">
        <f>IF(Tablas!I1348="","",Tablas!I1348)</f>
        <v/>
      </c>
      <c r="H1350" s="1" t="s">
        <v>911</v>
      </c>
      <c r="I1350" s="39" t="str">
        <f>IF($B1350="","",-SUMIFS(Tabla7[Cantidad],Tabla7[Código del producto],$B1350,Tabla7[Tipo de movimiento],"SALIDA",Tabla7[Mes],I$5))</f>
        <v/>
      </c>
      <c r="J1350" s="39" t="str">
        <f>IF($B1350="","",-SUMIFS(Tabla7[Cantidad],Tabla7[Código del producto],$B1350,Tabla7[Tipo de movimiento],"SALIDA",Tabla7[Mes],J$5))</f>
        <v/>
      </c>
      <c r="K1350" s="39" t="str">
        <f>IF($B1350="","",-SUMIFS(Tabla7[Cantidad],Tabla7[Código del producto],$B1350,Tabla7[Tipo de movimiento],"SALIDA",Tabla7[Mes],K$5))</f>
        <v/>
      </c>
      <c r="L1350" s="39" t="str">
        <f>IF($B1350="","",-SUMIFS(Tabla7[Cantidad],Tabla7[Código del producto],$B1350,Tabla7[Tipo de movimiento],"SALIDA",Tabla7[Mes],L$5))</f>
        <v/>
      </c>
      <c r="M1350" s="39" t="str">
        <f>IF($B1350="","",-SUMIFS(Tabla7[Cantidad],Tabla7[Código del producto],$B1350,Tabla7[Tipo de movimiento],"SALIDA",Tabla7[Mes],M$5))</f>
        <v/>
      </c>
      <c r="N1350" s="39" t="str">
        <f>IF($B1350="","",-SUMIFS(Tabla7[Cantidad],Tabla7[Código del producto],$B1350,Tabla7[Tipo de movimiento],"SALIDA",Tabla7[Mes],N$5))</f>
        <v/>
      </c>
      <c r="O1350" s="39" t="str">
        <f>IF($B1350="","",-SUMIFS(Tabla7[Cantidad],Tabla7[Código del producto],$B1350,Tabla7[Tipo de movimiento],"SALIDA",Tabla7[Mes],O$5))</f>
        <v/>
      </c>
      <c r="P1350" s="39" t="str">
        <f>IF($B1350="","",-SUMIFS(Tabla7[Cantidad],Tabla7[Código del producto],$B1350,Tabla7[Tipo de movimiento],"SALIDA",Tabla7[Mes],P$5))</f>
        <v/>
      </c>
      <c r="Q1350" s="39" t="str">
        <f t="shared" si="60"/>
        <v/>
      </c>
      <c r="R1350" s="51" t="str">
        <f>IF($B1350="","",IFERROR(VLOOKUP($B1350,'ABC rotación'!$C:$G,5,0),"C"))</f>
        <v/>
      </c>
      <c r="S1350" s="41" t="str">
        <f t="shared" si="61"/>
        <v/>
      </c>
      <c r="T1350" s="40" t="str">
        <f t="shared" si="62"/>
        <v/>
      </c>
      <c r="U1350" s="23" t="str">
        <f>IF($B1350="","",VLOOKUP($T1350,Tablas!$X$14:$Y$17,2,1))</f>
        <v/>
      </c>
    </row>
    <row r="1351" spans="2:21" x14ac:dyDescent="0.2">
      <c r="B1351" s="1" t="str">
        <f>IF(Tablas!B1349="","",Tablas!B1349)</f>
        <v/>
      </c>
      <c r="C1351" s="1" t="str">
        <f>IF(Tablas!C1349="","",Tablas!C1349)</f>
        <v/>
      </c>
      <c r="D1351" s="1" t="str">
        <f>IF(Tablas!D1349="","",Tablas!D1349)</f>
        <v/>
      </c>
      <c r="E1351" s="1" t="str">
        <f>IF(Tablas!E1349="","",Tablas!E1349)</f>
        <v/>
      </c>
      <c r="F1351" s="1" t="str">
        <f>IF(Tablas!F1349="","",Tablas!F1349)</f>
        <v/>
      </c>
      <c r="G1351" s="1" t="str">
        <f>IF(Tablas!I1349="","",Tablas!I1349)</f>
        <v/>
      </c>
      <c r="H1351" s="1" t="s">
        <v>911</v>
      </c>
      <c r="I1351" s="39" t="str">
        <f>IF($B1351="","",-SUMIFS(Tabla7[Cantidad],Tabla7[Código del producto],$B1351,Tabla7[Tipo de movimiento],"SALIDA",Tabla7[Mes],I$5))</f>
        <v/>
      </c>
      <c r="J1351" s="39" t="str">
        <f>IF($B1351="","",-SUMIFS(Tabla7[Cantidad],Tabla7[Código del producto],$B1351,Tabla7[Tipo de movimiento],"SALIDA",Tabla7[Mes],J$5))</f>
        <v/>
      </c>
      <c r="K1351" s="39" t="str">
        <f>IF($B1351="","",-SUMIFS(Tabla7[Cantidad],Tabla7[Código del producto],$B1351,Tabla7[Tipo de movimiento],"SALIDA",Tabla7[Mes],K$5))</f>
        <v/>
      </c>
      <c r="L1351" s="39" t="str">
        <f>IF($B1351="","",-SUMIFS(Tabla7[Cantidad],Tabla7[Código del producto],$B1351,Tabla7[Tipo de movimiento],"SALIDA",Tabla7[Mes],L$5))</f>
        <v/>
      </c>
      <c r="M1351" s="39" t="str">
        <f>IF($B1351="","",-SUMIFS(Tabla7[Cantidad],Tabla7[Código del producto],$B1351,Tabla7[Tipo de movimiento],"SALIDA",Tabla7[Mes],M$5))</f>
        <v/>
      </c>
      <c r="N1351" s="39" t="str">
        <f>IF($B1351="","",-SUMIFS(Tabla7[Cantidad],Tabla7[Código del producto],$B1351,Tabla7[Tipo de movimiento],"SALIDA",Tabla7[Mes],N$5))</f>
        <v/>
      </c>
      <c r="O1351" s="39" t="str">
        <f>IF($B1351="","",-SUMIFS(Tabla7[Cantidad],Tabla7[Código del producto],$B1351,Tabla7[Tipo de movimiento],"SALIDA",Tabla7[Mes],O$5))</f>
        <v/>
      </c>
      <c r="P1351" s="39" t="str">
        <f>IF($B1351="","",-SUMIFS(Tabla7[Cantidad],Tabla7[Código del producto],$B1351,Tabla7[Tipo de movimiento],"SALIDA",Tabla7[Mes],P$5))</f>
        <v/>
      </c>
      <c r="Q1351" s="39" t="str">
        <f t="shared" ref="Q1351:Q1414" si="63">IF($B1351="","",IFERROR(AVERAGE(N1351:P1351),0))</f>
        <v/>
      </c>
      <c r="R1351" s="51" t="str">
        <f>IF($B1351="","",IFERROR(VLOOKUP($B1351,'ABC rotación'!$C:$G,5,0),"C"))</f>
        <v/>
      </c>
      <c r="S1351" s="41" t="str">
        <f t="shared" ref="S1351:S1414" si="64">IF($B1351="","",IFERROR(H1351/Q1351*30,0))</f>
        <v/>
      </c>
      <c r="T1351" s="40" t="str">
        <f t="shared" ref="T1351:T1414" si="65">IF($B1351="","",S1351/F1351)</f>
        <v/>
      </c>
      <c r="U1351" s="23" t="str">
        <f>IF($B1351="","",VLOOKUP($T1351,Tablas!$X$14:$Y$17,2,1))</f>
        <v/>
      </c>
    </row>
    <row r="1352" spans="2:21" x14ac:dyDescent="0.2">
      <c r="B1352" s="1" t="str">
        <f>IF(Tablas!B1350="","",Tablas!B1350)</f>
        <v/>
      </c>
      <c r="C1352" s="1" t="str">
        <f>IF(Tablas!C1350="","",Tablas!C1350)</f>
        <v/>
      </c>
      <c r="D1352" s="1" t="str">
        <f>IF(Tablas!D1350="","",Tablas!D1350)</f>
        <v/>
      </c>
      <c r="E1352" s="1" t="str">
        <f>IF(Tablas!E1350="","",Tablas!E1350)</f>
        <v/>
      </c>
      <c r="F1352" s="1" t="str">
        <f>IF(Tablas!F1350="","",Tablas!F1350)</f>
        <v/>
      </c>
      <c r="G1352" s="1" t="str">
        <f>IF(Tablas!I1350="","",Tablas!I1350)</f>
        <v/>
      </c>
      <c r="H1352" s="1" t="s">
        <v>911</v>
      </c>
      <c r="I1352" s="39" t="str">
        <f>IF($B1352="","",-SUMIFS(Tabla7[Cantidad],Tabla7[Código del producto],$B1352,Tabla7[Tipo de movimiento],"SALIDA",Tabla7[Mes],I$5))</f>
        <v/>
      </c>
      <c r="J1352" s="39" t="str">
        <f>IF($B1352="","",-SUMIFS(Tabla7[Cantidad],Tabla7[Código del producto],$B1352,Tabla7[Tipo de movimiento],"SALIDA",Tabla7[Mes],J$5))</f>
        <v/>
      </c>
      <c r="K1352" s="39" t="str">
        <f>IF($B1352="","",-SUMIFS(Tabla7[Cantidad],Tabla7[Código del producto],$B1352,Tabla7[Tipo de movimiento],"SALIDA",Tabla7[Mes],K$5))</f>
        <v/>
      </c>
      <c r="L1352" s="39" t="str">
        <f>IF($B1352="","",-SUMIFS(Tabla7[Cantidad],Tabla7[Código del producto],$B1352,Tabla7[Tipo de movimiento],"SALIDA",Tabla7[Mes],L$5))</f>
        <v/>
      </c>
      <c r="M1352" s="39" t="str">
        <f>IF($B1352="","",-SUMIFS(Tabla7[Cantidad],Tabla7[Código del producto],$B1352,Tabla7[Tipo de movimiento],"SALIDA",Tabla7[Mes],M$5))</f>
        <v/>
      </c>
      <c r="N1352" s="39" t="str">
        <f>IF($B1352="","",-SUMIFS(Tabla7[Cantidad],Tabla7[Código del producto],$B1352,Tabla7[Tipo de movimiento],"SALIDA",Tabla7[Mes],N$5))</f>
        <v/>
      </c>
      <c r="O1352" s="39" t="str">
        <f>IF($B1352="","",-SUMIFS(Tabla7[Cantidad],Tabla7[Código del producto],$B1352,Tabla7[Tipo de movimiento],"SALIDA",Tabla7[Mes],O$5))</f>
        <v/>
      </c>
      <c r="P1352" s="39" t="str">
        <f>IF($B1352="","",-SUMIFS(Tabla7[Cantidad],Tabla7[Código del producto],$B1352,Tabla7[Tipo de movimiento],"SALIDA",Tabla7[Mes],P$5))</f>
        <v/>
      </c>
      <c r="Q1352" s="39" t="str">
        <f t="shared" si="63"/>
        <v/>
      </c>
      <c r="R1352" s="51" t="str">
        <f>IF($B1352="","",IFERROR(VLOOKUP($B1352,'ABC rotación'!$C:$G,5,0),"C"))</f>
        <v/>
      </c>
      <c r="S1352" s="41" t="str">
        <f t="shared" si="64"/>
        <v/>
      </c>
      <c r="T1352" s="40" t="str">
        <f t="shared" si="65"/>
        <v/>
      </c>
      <c r="U1352" s="23" t="str">
        <f>IF($B1352="","",VLOOKUP($T1352,Tablas!$X$14:$Y$17,2,1))</f>
        <v/>
      </c>
    </row>
    <row r="1353" spans="2:21" x14ac:dyDescent="0.2">
      <c r="B1353" s="1" t="str">
        <f>IF(Tablas!B1351="","",Tablas!B1351)</f>
        <v/>
      </c>
      <c r="C1353" s="1" t="str">
        <f>IF(Tablas!C1351="","",Tablas!C1351)</f>
        <v/>
      </c>
      <c r="D1353" s="1" t="str">
        <f>IF(Tablas!D1351="","",Tablas!D1351)</f>
        <v/>
      </c>
      <c r="E1353" s="1" t="str">
        <f>IF(Tablas!E1351="","",Tablas!E1351)</f>
        <v/>
      </c>
      <c r="F1353" s="1" t="str">
        <f>IF(Tablas!F1351="","",Tablas!F1351)</f>
        <v/>
      </c>
      <c r="G1353" s="1" t="str">
        <f>IF(Tablas!I1351="","",Tablas!I1351)</f>
        <v/>
      </c>
      <c r="H1353" s="1" t="s">
        <v>911</v>
      </c>
      <c r="I1353" s="39" t="str">
        <f>IF($B1353="","",-SUMIFS(Tabla7[Cantidad],Tabla7[Código del producto],$B1353,Tabla7[Tipo de movimiento],"SALIDA",Tabla7[Mes],I$5))</f>
        <v/>
      </c>
      <c r="J1353" s="39" t="str">
        <f>IF($B1353="","",-SUMIFS(Tabla7[Cantidad],Tabla7[Código del producto],$B1353,Tabla7[Tipo de movimiento],"SALIDA",Tabla7[Mes],J$5))</f>
        <v/>
      </c>
      <c r="K1353" s="39" t="str">
        <f>IF($B1353="","",-SUMIFS(Tabla7[Cantidad],Tabla7[Código del producto],$B1353,Tabla7[Tipo de movimiento],"SALIDA",Tabla7[Mes],K$5))</f>
        <v/>
      </c>
      <c r="L1353" s="39" t="str">
        <f>IF($B1353="","",-SUMIFS(Tabla7[Cantidad],Tabla7[Código del producto],$B1353,Tabla7[Tipo de movimiento],"SALIDA",Tabla7[Mes],L$5))</f>
        <v/>
      </c>
      <c r="M1353" s="39" t="str">
        <f>IF($B1353="","",-SUMIFS(Tabla7[Cantidad],Tabla7[Código del producto],$B1353,Tabla7[Tipo de movimiento],"SALIDA",Tabla7[Mes],M$5))</f>
        <v/>
      </c>
      <c r="N1353" s="39" t="str">
        <f>IF($B1353="","",-SUMIFS(Tabla7[Cantidad],Tabla7[Código del producto],$B1353,Tabla7[Tipo de movimiento],"SALIDA",Tabla7[Mes],N$5))</f>
        <v/>
      </c>
      <c r="O1353" s="39" t="str">
        <f>IF($B1353="","",-SUMIFS(Tabla7[Cantidad],Tabla7[Código del producto],$B1353,Tabla7[Tipo de movimiento],"SALIDA",Tabla7[Mes],O$5))</f>
        <v/>
      </c>
      <c r="P1353" s="39" t="str">
        <f>IF($B1353="","",-SUMIFS(Tabla7[Cantidad],Tabla7[Código del producto],$B1353,Tabla7[Tipo de movimiento],"SALIDA",Tabla7[Mes],P$5))</f>
        <v/>
      </c>
      <c r="Q1353" s="39" t="str">
        <f t="shared" si="63"/>
        <v/>
      </c>
      <c r="R1353" s="51" t="str">
        <f>IF($B1353="","",IFERROR(VLOOKUP($B1353,'ABC rotación'!$C:$G,5,0),"C"))</f>
        <v/>
      </c>
      <c r="S1353" s="41" t="str">
        <f t="shared" si="64"/>
        <v/>
      </c>
      <c r="T1353" s="40" t="str">
        <f t="shared" si="65"/>
        <v/>
      </c>
      <c r="U1353" s="23" t="str">
        <f>IF($B1353="","",VLOOKUP($T1353,Tablas!$X$14:$Y$17,2,1))</f>
        <v/>
      </c>
    </row>
    <row r="1354" spans="2:21" x14ac:dyDescent="0.2">
      <c r="B1354" s="1" t="str">
        <f>IF(Tablas!B1352="","",Tablas!B1352)</f>
        <v/>
      </c>
      <c r="C1354" s="1" t="str">
        <f>IF(Tablas!C1352="","",Tablas!C1352)</f>
        <v/>
      </c>
      <c r="D1354" s="1" t="str">
        <f>IF(Tablas!D1352="","",Tablas!D1352)</f>
        <v/>
      </c>
      <c r="E1354" s="1" t="str">
        <f>IF(Tablas!E1352="","",Tablas!E1352)</f>
        <v/>
      </c>
      <c r="F1354" s="1" t="str">
        <f>IF(Tablas!F1352="","",Tablas!F1352)</f>
        <v/>
      </c>
      <c r="G1354" s="1" t="str">
        <f>IF(Tablas!I1352="","",Tablas!I1352)</f>
        <v/>
      </c>
      <c r="H1354" s="1" t="s">
        <v>911</v>
      </c>
      <c r="I1354" s="39" t="str">
        <f>IF($B1354="","",-SUMIFS(Tabla7[Cantidad],Tabla7[Código del producto],$B1354,Tabla7[Tipo de movimiento],"SALIDA",Tabla7[Mes],I$5))</f>
        <v/>
      </c>
      <c r="J1354" s="39" t="str">
        <f>IF($B1354="","",-SUMIFS(Tabla7[Cantidad],Tabla7[Código del producto],$B1354,Tabla7[Tipo de movimiento],"SALIDA",Tabla7[Mes],J$5))</f>
        <v/>
      </c>
      <c r="K1354" s="39" t="str">
        <f>IF($B1354="","",-SUMIFS(Tabla7[Cantidad],Tabla7[Código del producto],$B1354,Tabla7[Tipo de movimiento],"SALIDA",Tabla7[Mes],K$5))</f>
        <v/>
      </c>
      <c r="L1354" s="39" t="str">
        <f>IF($B1354="","",-SUMIFS(Tabla7[Cantidad],Tabla7[Código del producto],$B1354,Tabla7[Tipo de movimiento],"SALIDA",Tabla7[Mes],L$5))</f>
        <v/>
      </c>
      <c r="M1354" s="39" t="str">
        <f>IF($B1354="","",-SUMIFS(Tabla7[Cantidad],Tabla7[Código del producto],$B1354,Tabla7[Tipo de movimiento],"SALIDA",Tabla7[Mes],M$5))</f>
        <v/>
      </c>
      <c r="N1354" s="39" t="str">
        <f>IF($B1354="","",-SUMIFS(Tabla7[Cantidad],Tabla7[Código del producto],$B1354,Tabla7[Tipo de movimiento],"SALIDA",Tabla7[Mes],N$5))</f>
        <v/>
      </c>
      <c r="O1354" s="39" t="str">
        <f>IF($B1354="","",-SUMIFS(Tabla7[Cantidad],Tabla7[Código del producto],$B1354,Tabla7[Tipo de movimiento],"SALIDA",Tabla7[Mes],O$5))</f>
        <v/>
      </c>
      <c r="P1354" s="39" t="str">
        <f>IF($B1354="","",-SUMIFS(Tabla7[Cantidad],Tabla7[Código del producto],$B1354,Tabla7[Tipo de movimiento],"SALIDA",Tabla7[Mes],P$5))</f>
        <v/>
      </c>
      <c r="Q1354" s="39" t="str">
        <f t="shared" si="63"/>
        <v/>
      </c>
      <c r="R1354" s="51" t="str">
        <f>IF($B1354="","",IFERROR(VLOOKUP($B1354,'ABC rotación'!$C:$G,5,0),"C"))</f>
        <v/>
      </c>
      <c r="S1354" s="41" t="str">
        <f t="shared" si="64"/>
        <v/>
      </c>
      <c r="T1354" s="40" t="str">
        <f t="shared" si="65"/>
        <v/>
      </c>
      <c r="U1354" s="23" t="str">
        <f>IF($B1354="","",VLOOKUP($T1354,Tablas!$X$14:$Y$17,2,1))</f>
        <v/>
      </c>
    </row>
    <row r="1355" spans="2:21" x14ac:dyDescent="0.2">
      <c r="B1355" s="1" t="str">
        <f>IF(Tablas!B1353="","",Tablas!B1353)</f>
        <v/>
      </c>
      <c r="C1355" s="1" t="str">
        <f>IF(Tablas!C1353="","",Tablas!C1353)</f>
        <v/>
      </c>
      <c r="D1355" s="1" t="str">
        <f>IF(Tablas!D1353="","",Tablas!D1353)</f>
        <v/>
      </c>
      <c r="E1355" s="1" t="str">
        <f>IF(Tablas!E1353="","",Tablas!E1353)</f>
        <v/>
      </c>
      <c r="F1355" s="1" t="str">
        <f>IF(Tablas!F1353="","",Tablas!F1353)</f>
        <v/>
      </c>
      <c r="G1355" s="1" t="str">
        <f>IF(Tablas!I1353="","",Tablas!I1353)</f>
        <v/>
      </c>
      <c r="H1355" s="1" t="s">
        <v>911</v>
      </c>
      <c r="I1355" s="39" t="str">
        <f>IF($B1355="","",-SUMIFS(Tabla7[Cantidad],Tabla7[Código del producto],$B1355,Tabla7[Tipo de movimiento],"SALIDA",Tabla7[Mes],I$5))</f>
        <v/>
      </c>
      <c r="J1355" s="39" t="str">
        <f>IF($B1355="","",-SUMIFS(Tabla7[Cantidad],Tabla7[Código del producto],$B1355,Tabla7[Tipo de movimiento],"SALIDA",Tabla7[Mes],J$5))</f>
        <v/>
      </c>
      <c r="K1355" s="39" t="str">
        <f>IF($B1355="","",-SUMIFS(Tabla7[Cantidad],Tabla7[Código del producto],$B1355,Tabla7[Tipo de movimiento],"SALIDA",Tabla7[Mes],K$5))</f>
        <v/>
      </c>
      <c r="L1355" s="39" t="str">
        <f>IF($B1355="","",-SUMIFS(Tabla7[Cantidad],Tabla7[Código del producto],$B1355,Tabla7[Tipo de movimiento],"SALIDA",Tabla7[Mes],L$5))</f>
        <v/>
      </c>
      <c r="M1355" s="39" t="str">
        <f>IF($B1355="","",-SUMIFS(Tabla7[Cantidad],Tabla7[Código del producto],$B1355,Tabla7[Tipo de movimiento],"SALIDA",Tabla7[Mes],M$5))</f>
        <v/>
      </c>
      <c r="N1355" s="39" t="str">
        <f>IF($B1355="","",-SUMIFS(Tabla7[Cantidad],Tabla7[Código del producto],$B1355,Tabla7[Tipo de movimiento],"SALIDA",Tabla7[Mes],N$5))</f>
        <v/>
      </c>
      <c r="O1355" s="39" t="str">
        <f>IF($B1355="","",-SUMIFS(Tabla7[Cantidad],Tabla7[Código del producto],$B1355,Tabla7[Tipo de movimiento],"SALIDA",Tabla7[Mes],O$5))</f>
        <v/>
      </c>
      <c r="P1355" s="39" t="str">
        <f>IF($B1355="","",-SUMIFS(Tabla7[Cantidad],Tabla7[Código del producto],$B1355,Tabla7[Tipo de movimiento],"SALIDA",Tabla7[Mes],P$5))</f>
        <v/>
      </c>
      <c r="Q1355" s="39" t="str">
        <f t="shared" si="63"/>
        <v/>
      </c>
      <c r="R1355" s="51" t="str">
        <f>IF($B1355="","",IFERROR(VLOOKUP($B1355,'ABC rotación'!$C:$G,5,0),"C"))</f>
        <v/>
      </c>
      <c r="S1355" s="41" t="str">
        <f t="shared" si="64"/>
        <v/>
      </c>
      <c r="T1355" s="40" t="str">
        <f t="shared" si="65"/>
        <v/>
      </c>
      <c r="U1355" s="23" t="str">
        <f>IF($B1355="","",VLOOKUP($T1355,Tablas!$X$14:$Y$17,2,1))</f>
        <v/>
      </c>
    </row>
    <row r="1356" spans="2:21" x14ac:dyDescent="0.2">
      <c r="B1356" s="1" t="str">
        <f>IF(Tablas!B1354="","",Tablas!B1354)</f>
        <v/>
      </c>
      <c r="C1356" s="1" t="str">
        <f>IF(Tablas!C1354="","",Tablas!C1354)</f>
        <v/>
      </c>
      <c r="D1356" s="1" t="str">
        <f>IF(Tablas!D1354="","",Tablas!D1354)</f>
        <v/>
      </c>
      <c r="E1356" s="1" t="str">
        <f>IF(Tablas!E1354="","",Tablas!E1354)</f>
        <v/>
      </c>
      <c r="F1356" s="1" t="str">
        <f>IF(Tablas!F1354="","",Tablas!F1354)</f>
        <v/>
      </c>
      <c r="G1356" s="1" t="str">
        <f>IF(Tablas!I1354="","",Tablas!I1354)</f>
        <v/>
      </c>
      <c r="H1356" s="1" t="s">
        <v>911</v>
      </c>
      <c r="I1356" s="39" t="str">
        <f>IF($B1356="","",-SUMIFS(Tabla7[Cantidad],Tabla7[Código del producto],$B1356,Tabla7[Tipo de movimiento],"SALIDA",Tabla7[Mes],I$5))</f>
        <v/>
      </c>
      <c r="J1356" s="39" t="str">
        <f>IF($B1356="","",-SUMIFS(Tabla7[Cantidad],Tabla7[Código del producto],$B1356,Tabla7[Tipo de movimiento],"SALIDA",Tabla7[Mes],J$5))</f>
        <v/>
      </c>
      <c r="K1356" s="39" t="str">
        <f>IF($B1356="","",-SUMIFS(Tabla7[Cantidad],Tabla7[Código del producto],$B1356,Tabla7[Tipo de movimiento],"SALIDA",Tabla7[Mes],K$5))</f>
        <v/>
      </c>
      <c r="L1356" s="39" t="str">
        <f>IF($B1356="","",-SUMIFS(Tabla7[Cantidad],Tabla7[Código del producto],$B1356,Tabla7[Tipo de movimiento],"SALIDA",Tabla7[Mes],L$5))</f>
        <v/>
      </c>
      <c r="M1356" s="39" t="str">
        <f>IF($B1356="","",-SUMIFS(Tabla7[Cantidad],Tabla7[Código del producto],$B1356,Tabla7[Tipo de movimiento],"SALIDA",Tabla7[Mes],M$5))</f>
        <v/>
      </c>
      <c r="N1356" s="39" t="str">
        <f>IF($B1356="","",-SUMIFS(Tabla7[Cantidad],Tabla7[Código del producto],$B1356,Tabla7[Tipo de movimiento],"SALIDA",Tabla7[Mes],N$5))</f>
        <v/>
      </c>
      <c r="O1356" s="39" t="str">
        <f>IF($B1356="","",-SUMIFS(Tabla7[Cantidad],Tabla7[Código del producto],$B1356,Tabla7[Tipo de movimiento],"SALIDA",Tabla7[Mes],O$5))</f>
        <v/>
      </c>
      <c r="P1356" s="39" t="str">
        <f>IF($B1356="","",-SUMIFS(Tabla7[Cantidad],Tabla7[Código del producto],$B1356,Tabla7[Tipo de movimiento],"SALIDA",Tabla7[Mes],P$5))</f>
        <v/>
      </c>
      <c r="Q1356" s="39" t="str">
        <f t="shared" si="63"/>
        <v/>
      </c>
      <c r="R1356" s="51" t="str">
        <f>IF($B1356="","",IFERROR(VLOOKUP($B1356,'ABC rotación'!$C:$G,5,0),"C"))</f>
        <v/>
      </c>
      <c r="S1356" s="41" t="str">
        <f t="shared" si="64"/>
        <v/>
      </c>
      <c r="T1356" s="40" t="str">
        <f t="shared" si="65"/>
        <v/>
      </c>
      <c r="U1356" s="23" t="str">
        <f>IF($B1356="","",VLOOKUP($T1356,Tablas!$X$14:$Y$17,2,1))</f>
        <v/>
      </c>
    </row>
    <row r="1357" spans="2:21" x14ac:dyDescent="0.2">
      <c r="B1357" s="1" t="str">
        <f>IF(Tablas!B1355="","",Tablas!B1355)</f>
        <v/>
      </c>
      <c r="C1357" s="1" t="str">
        <f>IF(Tablas!C1355="","",Tablas!C1355)</f>
        <v/>
      </c>
      <c r="D1357" s="1" t="str">
        <f>IF(Tablas!D1355="","",Tablas!D1355)</f>
        <v/>
      </c>
      <c r="E1357" s="1" t="str">
        <f>IF(Tablas!E1355="","",Tablas!E1355)</f>
        <v/>
      </c>
      <c r="F1357" s="1" t="str">
        <f>IF(Tablas!F1355="","",Tablas!F1355)</f>
        <v/>
      </c>
      <c r="G1357" s="1" t="str">
        <f>IF(Tablas!I1355="","",Tablas!I1355)</f>
        <v/>
      </c>
      <c r="H1357" s="1" t="s">
        <v>911</v>
      </c>
      <c r="I1357" s="39" t="str">
        <f>IF($B1357="","",-SUMIFS(Tabla7[Cantidad],Tabla7[Código del producto],$B1357,Tabla7[Tipo de movimiento],"SALIDA",Tabla7[Mes],I$5))</f>
        <v/>
      </c>
      <c r="J1357" s="39" t="str">
        <f>IF($B1357="","",-SUMIFS(Tabla7[Cantidad],Tabla7[Código del producto],$B1357,Tabla7[Tipo de movimiento],"SALIDA",Tabla7[Mes],J$5))</f>
        <v/>
      </c>
      <c r="K1357" s="39" t="str">
        <f>IF($B1357="","",-SUMIFS(Tabla7[Cantidad],Tabla7[Código del producto],$B1357,Tabla7[Tipo de movimiento],"SALIDA",Tabla7[Mes],K$5))</f>
        <v/>
      </c>
      <c r="L1357" s="39" t="str">
        <f>IF($B1357="","",-SUMIFS(Tabla7[Cantidad],Tabla7[Código del producto],$B1357,Tabla7[Tipo de movimiento],"SALIDA",Tabla7[Mes],L$5))</f>
        <v/>
      </c>
      <c r="M1357" s="39" t="str">
        <f>IF($B1357="","",-SUMIFS(Tabla7[Cantidad],Tabla7[Código del producto],$B1357,Tabla7[Tipo de movimiento],"SALIDA",Tabla7[Mes],M$5))</f>
        <v/>
      </c>
      <c r="N1357" s="39" t="str">
        <f>IF($B1357="","",-SUMIFS(Tabla7[Cantidad],Tabla7[Código del producto],$B1357,Tabla7[Tipo de movimiento],"SALIDA",Tabla7[Mes],N$5))</f>
        <v/>
      </c>
      <c r="O1357" s="39" t="str">
        <f>IF($B1357="","",-SUMIFS(Tabla7[Cantidad],Tabla7[Código del producto],$B1357,Tabla7[Tipo de movimiento],"SALIDA",Tabla7[Mes],O$5))</f>
        <v/>
      </c>
      <c r="P1357" s="39" t="str">
        <f>IF($B1357="","",-SUMIFS(Tabla7[Cantidad],Tabla7[Código del producto],$B1357,Tabla7[Tipo de movimiento],"SALIDA",Tabla7[Mes],P$5))</f>
        <v/>
      </c>
      <c r="Q1357" s="39" t="str">
        <f t="shared" si="63"/>
        <v/>
      </c>
      <c r="R1357" s="51" t="str">
        <f>IF($B1357="","",IFERROR(VLOOKUP($B1357,'ABC rotación'!$C:$G,5,0),"C"))</f>
        <v/>
      </c>
      <c r="S1357" s="41" t="str">
        <f t="shared" si="64"/>
        <v/>
      </c>
      <c r="T1357" s="40" t="str">
        <f t="shared" si="65"/>
        <v/>
      </c>
      <c r="U1357" s="23" t="str">
        <f>IF($B1357="","",VLOOKUP($T1357,Tablas!$X$14:$Y$17,2,1))</f>
        <v/>
      </c>
    </row>
    <row r="1358" spans="2:21" x14ac:dyDescent="0.2">
      <c r="B1358" s="1" t="str">
        <f>IF(Tablas!B1356="","",Tablas!B1356)</f>
        <v/>
      </c>
      <c r="C1358" s="1" t="str">
        <f>IF(Tablas!C1356="","",Tablas!C1356)</f>
        <v/>
      </c>
      <c r="D1358" s="1" t="str">
        <f>IF(Tablas!D1356="","",Tablas!D1356)</f>
        <v/>
      </c>
      <c r="E1358" s="1" t="str">
        <f>IF(Tablas!E1356="","",Tablas!E1356)</f>
        <v/>
      </c>
      <c r="F1358" s="1" t="str">
        <f>IF(Tablas!F1356="","",Tablas!F1356)</f>
        <v/>
      </c>
      <c r="G1358" s="1" t="str">
        <f>IF(Tablas!I1356="","",Tablas!I1356)</f>
        <v/>
      </c>
      <c r="H1358" s="1" t="s">
        <v>911</v>
      </c>
      <c r="I1358" s="39" t="str">
        <f>IF($B1358="","",-SUMIFS(Tabla7[Cantidad],Tabla7[Código del producto],$B1358,Tabla7[Tipo de movimiento],"SALIDA",Tabla7[Mes],I$5))</f>
        <v/>
      </c>
      <c r="J1358" s="39" t="str">
        <f>IF($B1358="","",-SUMIFS(Tabla7[Cantidad],Tabla7[Código del producto],$B1358,Tabla7[Tipo de movimiento],"SALIDA",Tabla7[Mes],J$5))</f>
        <v/>
      </c>
      <c r="K1358" s="39" t="str">
        <f>IF($B1358="","",-SUMIFS(Tabla7[Cantidad],Tabla7[Código del producto],$B1358,Tabla7[Tipo de movimiento],"SALIDA",Tabla7[Mes],K$5))</f>
        <v/>
      </c>
      <c r="L1358" s="39" t="str">
        <f>IF($B1358="","",-SUMIFS(Tabla7[Cantidad],Tabla7[Código del producto],$B1358,Tabla7[Tipo de movimiento],"SALIDA",Tabla7[Mes],L$5))</f>
        <v/>
      </c>
      <c r="M1358" s="39" t="str">
        <f>IF($B1358="","",-SUMIFS(Tabla7[Cantidad],Tabla7[Código del producto],$B1358,Tabla7[Tipo de movimiento],"SALIDA",Tabla7[Mes],M$5))</f>
        <v/>
      </c>
      <c r="N1358" s="39" t="str">
        <f>IF($B1358="","",-SUMIFS(Tabla7[Cantidad],Tabla7[Código del producto],$B1358,Tabla7[Tipo de movimiento],"SALIDA",Tabla7[Mes],N$5))</f>
        <v/>
      </c>
      <c r="O1358" s="39" t="str">
        <f>IF($B1358="","",-SUMIFS(Tabla7[Cantidad],Tabla7[Código del producto],$B1358,Tabla7[Tipo de movimiento],"SALIDA",Tabla7[Mes],O$5))</f>
        <v/>
      </c>
      <c r="P1358" s="39" t="str">
        <f>IF($B1358="","",-SUMIFS(Tabla7[Cantidad],Tabla7[Código del producto],$B1358,Tabla7[Tipo de movimiento],"SALIDA",Tabla7[Mes],P$5))</f>
        <v/>
      </c>
      <c r="Q1358" s="39" t="str">
        <f t="shared" si="63"/>
        <v/>
      </c>
      <c r="R1358" s="51" t="str">
        <f>IF($B1358="","",IFERROR(VLOOKUP($B1358,'ABC rotación'!$C:$G,5,0),"C"))</f>
        <v/>
      </c>
      <c r="S1358" s="41" t="str">
        <f t="shared" si="64"/>
        <v/>
      </c>
      <c r="T1358" s="40" t="str">
        <f t="shared" si="65"/>
        <v/>
      </c>
      <c r="U1358" s="23" t="str">
        <f>IF($B1358="","",VLOOKUP($T1358,Tablas!$X$14:$Y$17,2,1))</f>
        <v/>
      </c>
    </row>
    <row r="1359" spans="2:21" x14ac:dyDescent="0.2">
      <c r="B1359" s="1" t="str">
        <f>IF(Tablas!B1357="","",Tablas!B1357)</f>
        <v/>
      </c>
      <c r="C1359" s="1" t="str">
        <f>IF(Tablas!C1357="","",Tablas!C1357)</f>
        <v/>
      </c>
      <c r="D1359" s="1" t="str">
        <f>IF(Tablas!D1357="","",Tablas!D1357)</f>
        <v/>
      </c>
      <c r="E1359" s="1" t="str">
        <f>IF(Tablas!E1357="","",Tablas!E1357)</f>
        <v/>
      </c>
      <c r="F1359" s="1" t="str">
        <f>IF(Tablas!F1357="","",Tablas!F1357)</f>
        <v/>
      </c>
      <c r="G1359" s="1" t="str">
        <f>IF(Tablas!I1357="","",Tablas!I1357)</f>
        <v/>
      </c>
      <c r="H1359" s="1" t="s">
        <v>911</v>
      </c>
      <c r="I1359" s="39" t="str">
        <f>IF($B1359="","",-SUMIFS(Tabla7[Cantidad],Tabla7[Código del producto],$B1359,Tabla7[Tipo de movimiento],"SALIDA",Tabla7[Mes],I$5))</f>
        <v/>
      </c>
      <c r="J1359" s="39" t="str">
        <f>IF($B1359="","",-SUMIFS(Tabla7[Cantidad],Tabla7[Código del producto],$B1359,Tabla7[Tipo de movimiento],"SALIDA",Tabla7[Mes],J$5))</f>
        <v/>
      </c>
      <c r="K1359" s="39" t="str">
        <f>IF($B1359="","",-SUMIFS(Tabla7[Cantidad],Tabla7[Código del producto],$B1359,Tabla7[Tipo de movimiento],"SALIDA",Tabla7[Mes],K$5))</f>
        <v/>
      </c>
      <c r="L1359" s="39" t="str">
        <f>IF($B1359="","",-SUMIFS(Tabla7[Cantidad],Tabla7[Código del producto],$B1359,Tabla7[Tipo de movimiento],"SALIDA",Tabla7[Mes],L$5))</f>
        <v/>
      </c>
      <c r="M1359" s="39" t="str">
        <f>IF($B1359="","",-SUMIFS(Tabla7[Cantidad],Tabla7[Código del producto],$B1359,Tabla7[Tipo de movimiento],"SALIDA",Tabla7[Mes],M$5))</f>
        <v/>
      </c>
      <c r="N1359" s="39" t="str">
        <f>IF($B1359="","",-SUMIFS(Tabla7[Cantidad],Tabla7[Código del producto],$B1359,Tabla7[Tipo de movimiento],"SALIDA",Tabla7[Mes],N$5))</f>
        <v/>
      </c>
      <c r="O1359" s="39" t="str">
        <f>IF($B1359="","",-SUMIFS(Tabla7[Cantidad],Tabla7[Código del producto],$B1359,Tabla7[Tipo de movimiento],"SALIDA",Tabla7[Mes],O$5))</f>
        <v/>
      </c>
      <c r="P1359" s="39" t="str">
        <f>IF($B1359="","",-SUMIFS(Tabla7[Cantidad],Tabla7[Código del producto],$B1359,Tabla7[Tipo de movimiento],"SALIDA",Tabla7[Mes],P$5))</f>
        <v/>
      </c>
      <c r="Q1359" s="39" t="str">
        <f t="shared" si="63"/>
        <v/>
      </c>
      <c r="R1359" s="51" t="str">
        <f>IF($B1359="","",IFERROR(VLOOKUP($B1359,'ABC rotación'!$C:$G,5,0),"C"))</f>
        <v/>
      </c>
      <c r="S1359" s="41" t="str">
        <f t="shared" si="64"/>
        <v/>
      </c>
      <c r="T1359" s="40" t="str">
        <f t="shared" si="65"/>
        <v/>
      </c>
      <c r="U1359" s="23" t="str">
        <f>IF($B1359="","",VLOOKUP($T1359,Tablas!$X$14:$Y$17,2,1))</f>
        <v/>
      </c>
    </row>
    <row r="1360" spans="2:21" x14ac:dyDescent="0.2">
      <c r="B1360" s="1" t="str">
        <f>IF(Tablas!B1358="","",Tablas!B1358)</f>
        <v/>
      </c>
      <c r="C1360" s="1" t="str">
        <f>IF(Tablas!C1358="","",Tablas!C1358)</f>
        <v/>
      </c>
      <c r="D1360" s="1" t="str">
        <f>IF(Tablas!D1358="","",Tablas!D1358)</f>
        <v/>
      </c>
      <c r="E1360" s="1" t="str">
        <f>IF(Tablas!E1358="","",Tablas!E1358)</f>
        <v/>
      </c>
      <c r="F1360" s="1" t="str">
        <f>IF(Tablas!F1358="","",Tablas!F1358)</f>
        <v/>
      </c>
      <c r="G1360" s="1" t="str">
        <f>IF(Tablas!I1358="","",Tablas!I1358)</f>
        <v/>
      </c>
      <c r="H1360" s="1" t="s">
        <v>911</v>
      </c>
      <c r="I1360" s="39" t="str">
        <f>IF($B1360="","",-SUMIFS(Tabla7[Cantidad],Tabla7[Código del producto],$B1360,Tabla7[Tipo de movimiento],"SALIDA",Tabla7[Mes],I$5))</f>
        <v/>
      </c>
      <c r="J1360" s="39" t="str">
        <f>IF($B1360="","",-SUMIFS(Tabla7[Cantidad],Tabla7[Código del producto],$B1360,Tabla7[Tipo de movimiento],"SALIDA",Tabla7[Mes],J$5))</f>
        <v/>
      </c>
      <c r="K1360" s="39" t="str">
        <f>IF($B1360="","",-SUMIFS(Tabla7[Cantidad],Tabla7[Código del producto],$B1360,Tabla7[Tipo de movimiento],"SALIDA",Tabla7[Mes],K$5))</f>
        <v/>
      </c>
      <c r="L1360" s="39" t="str">
        <f>IF($B1360="","",-SUMIFS(Tabla7[Cantidad],Tabla7[Código del producto],$B1360,Tabla7[Tipo de movimiento],"SALIDA",Tabla7[Mes],L$5))</f>
        <v/>
      </c>
      <c r="M1360" s="39" t="str">
        <f>IF($B1360="","",-SUMIFS(Tabla7[Cantidad],Tabla7[Código del producto],$B1360,Tabla7[Tipo de movimiento],"SALIDA",Tabla7[Mes],M$5))</f>
        <v/>
      </c>
      <c r="N1360" s="39" t="str">
        <f>IF($B1360="","",-SUMIFS(Tabla7[Cantidad],Tabla7[Código del producto],$B1360,Tabla7[Tipo de movimiento],"SALIDA",Tabla7[Mes],N$5))</f>
        <v/>
      </c>
      <c r="O1360" s="39" t="str">
        <f>IF($B1360="","",-SUMIFS(Tabla7[Cantidad],Tabla7[Código del producto],$B1360,Tabla7[Tipo de movimiento],"SALIDA",Tabla7[Mes],O$5))</f>
        <v/>
      </c>
      <c r="P1360" s="39" t="str">
        <f>IF($B1360="","",-SUMIFS(Tabla7[Cantidad],Tabla7[Código del producto],$B1360,Tabla7[Tipo de movimiento],"SALIDA",Tabla7[Mes],P$5))</f>
        <v/>
      </c>
      <c r="Q1360" s="39" t="str">
        <f t="shared" si="63"/>
        <v/>
      </c>
      <c r="R1360" s="51" t="str">
        <f>IF($B1360="","",IFERROR(VLOOKUP($B1360,'ABC rotación'!$C:$G,5,0),"C"))</f>
        <v/>
      </c>
      <c r="S1360" s="41" t="str">
        <f t="shared" si="64"/>
        <v/>
      </c>
      <c r="T1360" s="40" t="str">
        <f t="shared" si="65"/>
        <v/>
      </c>
      <c r="U1360" s="23" t="str">
        <f>IF($B1360="","",VLOOKUP($T1360,Tablas!$X$14:$Y$17,2,1))</f>
        <v/>
      </c>
    </row>
    <row r="1361" spans="2:21" x14ac:dyDescent="0.2">
      <c r="B1361" s="1" t="str">
        <f>IF(Tablas!B1359="","",Tablas!B1359)</f>
        <v/>
      </c>
      <c r="C1361" s="1" t="str">
        <f>IF(Tablas!C1359="","",Tablas!C1359)</f>
        <v/>
      </c>
      <c r="D1361" s="1" t="str">
        <f>IF(Tablas!D1359="","",Tablas!D1359)</f>
        <v/>
      </c>
      <c r="E1361" s="1" t="str">
        <f>IF(Tablas!E1359="","",Tablas!E1359)</f>
        <v/>
      </c>
      <c r="F1361" s="1" t="str">
        <f>IF(Tablas!F1359="","",Tablas!F1359)</f>
        <v/>
      </c>
      <c r="G1361" s="1" t="str">
        <f>IF(Tablas!I1359="","",Tablas!I1359)</f>
        <v/>
      </c>
      <c r="H1361" s="1" t="s">
        <v>911</v>
      </c>
      <c r="I1361" s="39" t="str">
        <f>IF($B1361="","",-SUMIFS(Tabla7[Cantidad],Tabla7[Código del producto],$B1361,Tabla7[Tipo de movimiento],"SALIDA",Tabla7[Mes],I$5))</f>
        <v/>
      </c>
      <c r="J1361" s="39" t="str">
        <f>IF($B1361="","",-SUMIFS(Tabla7[Cantidad],Tabla7[Código del producto],$B1361,Tabla7[Tipo de movimiento],"SALIDA",Tabla7[Mes],J$5))</f>
        <v/>
      </c>
      <c r="K1361" s="39" t="str">
        <f>IF($B1361="","",-SUMIFS(Tabla7[Cantidad],Tabla7[Código del producto],$B1361,Tabla7[Tipo de movimiento],"SALIDA",Tabla7[Mes],K$5))</f>
        <v/>
      </c>
      <c r="L1361" s="39" t="str">
        <f>IF($B1361="","",-SUMIFS(Tabla7[Cantidad],Tabla7[Código del producto],$B1361,Tabla7[Tipo de movimiento],"SALIDA",Tabla7[Mes],L$5))</f>
        <v/>
      </c>
      <c r="M1361" s="39" t="str">
        <f>IF($B1361="","",-SUMIFS(Tabla7[Cantidad],Tabla7[Código del producto],$B1361,Tabla7[Tipo de movimiento],"SALIDA",Tabla7[Mes],M$5))</f>
        <v/>
      </c>
      <c r="N1361" s="39" t="str">
        <f>IF($B1361="","",-SUMIFS(Tabla7[Cantidad],Tabla7[Código del producto],$B1361,Tabla7[Tipo de movimiento],"SALIDA",Tabla7[Mes],N$5))</f>
        <v/>
      </c>
      <c r="O1361" s="39" t="str">
        <f>IF($B1361="","",-SUMIFS(Tabla7[Cantidad],Tabla7[Código del producto],$B1361,Tabla7[Tipo de movimiento],"SALIDA",Tabla7[Mes],O$5))</f>
        <v/>
      </c>
      <c r="P1361" s="39" t="str">
        <f>IF($B1361="","",-SUMIFS(Tabla7[Cantidad],Tabla7[Código del producto],$B1361,Tabla7[Tipo de movimiento],"SALIDA",Tabla7[Mes],P$5))</f>
        <v/>
      </c>
      <c r="Q1361" s="39" t="str">
        <f t="shared" si="63"/>
        <v/>
      </c>
      <c r="R1361" s="51" t="str">
        <f>IF($B1361="","",IFERROR(VLOOKUP($B1361,'ABC rotación'!$C:$G,5,0),"C"))</f>
        <v/>
      </c>
      <c r="S1361" s="41" t="str">
        <f t="shared" si="64"/>
        <v/>
      </c>
      <c r="T1361" s="40" t="str">
        <f t="shared" si="65"/>
        <v/>
      </c>
      <c r="U1361" s="23" t="str">
        <f>IF($B1361="","",VLOOKUP($T1361,Tablas!$X$14:$Y$17,2,1))</f>
        <v/>
      </c>
    </row>
    <row r="1362" spans="2:21" x14ac:dyDescent="0.2">
      <c r="B1362" s="1" t="str">
        <f>IF(Tablas!B1360="","",Tablas!B1360)</f>
        <v/>
      </c>
      <c r="C1362" s="1" t="str">
        <f>IF(Tablas!C1360="","",Tablas!C1360)</f>
        <v/>
      </c>
      <c r="D1362" s="1" t="str">
        <f>IF(Tablas!D1360="","",Tablas!D1360)</f>
        <v/>
      </c>
      <c r="E1362" s="1" t="str">
        <f>IF(Tablas!E1360="","",Tablas!E1360)</f>
        <v/>
      </c>
      <c r="F1362" s="1" t="str">
        <f>IF(Tablas!F1360="","",Tablas!F1360)</f>
        <v/>
      </c>
      <c r="G1362" s="1" t="str">
        <f>IF(Tablas!I1360="","",Tablas!I1360)</f>
        <v/>
      </c>
      <c r="H1362" s="1" t="s">
        <v>911</v>
      </c>
      <c r="I1362" s="39" t="str">
        <f>IF($B1362="","",-SUMIFS(Tabla7[Cantidad],Tabla7[Código del producto],$B1362,Tabla7[Tipo de movimiento],"SALIDA",Tabla7[Mes],I$5))</f>
        <v/>
      </c>
      <c r="J1362" s="39" t="str">
        <f>IF($B1362="","",-SUMIFS(Tabla7[Cantidad],Tabla7[Código del producto],$B1362,Tabla7[Tipo de movimiento],"SALIDA",Tabla7[Mes],J$5))</f>
        <v/>
      </c>
      <c r="K1362" s="39" t="str">
        <f>IF($B1362="","",-SUMIFS(Tabla7[Cantidad],Tabla7[Código del producto],$B1362,Tabla7[Tipo de movimiento],"SALIDA",Tabla7[Mes],K$5))</f>
        <v/>
      </c>
      <c r="L1362" s="39" t="str">
        <f>IF($B1362="","",-SUMIFS(Tabla7[Cantidad],Tabla7[Código del producto],$B1362,Tabla7[Tipo de movimiento],"SALIDA",Tabla7[Mes],L$5))</f>
        <v/>
      </c>
      <c r="M1362" s="39" t="str">
        <f>IF($B1362="","",-SUMIFS(Tabla7[Cantidad],Tabla7[Código del producto],$B1362,Tabla7[Tipo de movimiento],"SALIDA",Tabla7[Mes],M$5))</f>
        <v/>
      </c>
      <c r="N1362" s="39" t="str">
        <f>IF($B1362="","",-SUMIFS(Tabla7[Cantidad],Tabla7[Código del producto],$B1362,Tabla7[Tipo de movimiento],"SALIDA",Tabla7[Mes],N$5))</f>
        <v/>
      </c>
      <c r="O1362" s="39" t="str">
        <f>IF($B1362="","",-SUMIFS(Tabla7[Cantidad],Tabla7[Código del producto],$B1362,Tabla7[Tipo de movimiento],"SALIDA",Tabla7[Mes],O$5))</f>
        <v/>
      </c>
      <c r="P1362" s="39" t="str">
        <f>IF($B1362="","",-SUMIFS(Tabla7[Cantidad],Tabla7[Código del producto],$B1362,Tabla7[Tipo de movimiento],"SALIDA",Tabla7[Mes],P$5))</f>
        <v/>
      </c>
      <c r="Q1362" s="39" t="str">
        <f t="shared" si="63"/>
        <v/>
      </c>
      <c r="R1362" s="51" t="str">
        <f>IF($B1362="","",IFERROR(VLOOKUP($B1362,'ABC rotación'!$C:$G,5,0),"C"))</f>
        <v/>
      </c>
      <c r="S1362" s="41" t="str">
        <f t="shared" si="64"/>
        <v/>
      </c>
      <c r="T1362" s="40" t="str">
        <f t="shared" si="65"/>
        <v/>
      </c>
      <c r="U1362" s="23" t="str">
        <f>IF($B1362="","",VLOOKUP($T1362,Tablas!$X$14:$Y$17,2,1))</f>
        <v/>
      </c>
    </row>
    <row r="1363" spans="2:21" x14ac:dyDescent="0.2">
      <c r="B1363" s="1" t="str">
        <f>IF(Tablas!B1361="","",Tablas!B1361)</f>
        <v/>
      </c>
      <c r="C1363" s="1" t="str">
        <f>IF(Tablas!C1361="","",Tablas!C1361)</f>
        <v/>
      </c>
      <c r="D1363" s="1" t="str">
        <f>IF(Tablas!D1361="","",Tablas!D1361)</f>
        <v/>
      </c>
      <c r="E1363" s="1" t="str">
        <f>IF(Tablas!E1361="","",Tablas!E1361)</f>
        <v/>
      </c>
      <c r="F1363" s="1" t="str">
        <f>IF(Tablas!F1361="","",Tablas!F1361)</f>
        <v/>
      </c>
      <c r="G1363" s="1" t="str">
        <f>IF(Tablas!I1361="","",Tablas!I1361)</f>
        <v/>
      </c>
      <c r="H1363" s="1" t="s">
        <v>911</v>
      </c>
      <c r="I1363" s="39" t="str">
        <f>IF($B1363="","",-SUMIFS(Tabla7[Cantidad],Tabla7[Código del producto],$B1363,Tabla7[Tipo de movimiento],"SALIDA",Tabla7[Mes],I$5))</f>
        <v/>
      </c>
      <c r="J1363" s="39" t="str">
        <f>IF($B1363="","",-SUMIFS(Tabla7[Cantidad],Tabla7[Código del producto],$B1363,Tabla7[Tipo de movimiento],"SALIDA",Tabla7[Mes],J$5))</f>
        <v/>
      </c>
      <c r="K1363" s="39" t="str">
        <f>IF($B1363="","",-SUMIFS(Tabla7[Cantidad],Tabla7[Código del producto],$B1363,Tabla7[Tipo de movimiento],"SALIDA",Tabla7[Mes],K$5))</f>
        <v/>
      </c>
      <c r="L1363" s="39" t="str">
        <f>IF($B1363="","",-SUMIFS(Tabla7[Cantidad],Tabla7[Código del producto],$B1363,Tabla7[Tipo de movimiento],"SALIDA",Tabla7[Mes],L$5))</f>
        <v/>
      </c>
      <c r="M1363" s="39" t="str">
        <f>IF($B1363="","",-SUMIFS(Tabla7[Cantidad],Tabla7[Código del producto],$B1363,Tabla7[Tipo de movimiento],"SALIDA",Tabla7[Mes],M$5))</f>
        <v/>
      </c>
      <c r="N1363" s="39" t="str">
        <f>IF($B1363="","",-SUMIFS(Tabla7[Cantidad],Tabla7[Código del producto],$B1363,Tabla7[Tipo de movimiento],"SALIDA",Tabla7[Mes],N$5))</f>
        <v/>
      </c>
      <c r="O1363" s="39" t="str">
        <f>IF($B1363="","",-SUMIFS(Tabla7[Cantidad],Tabla7[Código del producto],$B1363,Tabla7[Tipo de movimiento],"SALIDA",Tabla7[Mes],O$5))</f>
        <v/>
      </c>
      <c r="P1363" s="39" t="str">
        <f>IF($B1363="","",-SUMIFS(Tabla7[Cantidad],Tabla7[Código del producto],$B1363,Tabla7[Tipo de movimiento],"SALIDA",Tabla7[Mes],P$5))</f>
        <v/>
      </c>
      <c r="Q1363" s="39" t="str">
        <f t="shared" si="63"/>
        <v/>
      </c>
      <c r="R1363" s="51" t="str">
        <f>IF($B1363="","",IFERROR(VLOOKUP($B1363,'ABC rotación'!$C:$G,5,0),"C"))</f>
        <v/>
      </c>
      <c r="S1363" s="41" t="str">
        <f t="shared" si="64"/>
        <v/>
      </c>
      <c r="T1363" s="40" t="str">
        <f t="shared" si="65"/>
        <v/>
      </c>
      <c r="U1363" s="23" t="str">
        <f>IF($B1363="","",VLOOKUP($T1363,Tablas!$X$14:$Y$17,2,1))</f>
        <v/>
      </c>
    </row>
    <row r="1364" spans="2:21" x14ac:dyDescent="0.2">
      <c r="B1364" s="1" t="str">
        <f>IF(Tablas!B1362="","",Tablas!B1362)</f>
        <v/>
      </c>
      <c r="C1364" s="1" t="str">
        <f>IF(Tablas!C1362="","",Tablas!C1362)</f>
        <v/>
      </c>
      <c r="D1364" s="1" t="str">
        <f>IF(Tablas!D1362="","",Tablas!D1362)</f>
        <v/>
      </c>
      <c r="E1364" s="1" t="str">
        <f>IF(Tablas!E1362="","",Tablas!E1362)</f>
        <v/>
      </c>
      <c r="F1364" s="1" t="str">
        <f>IF(Tablas!F1362="","",Tablas!F1362)</f>
        <v/>
      </c>
      <c r="G1364" s="1" t="str">
        <f>IF(Tablas!I1362="","",Tablas!I1362)</f>
        <v/>
      </c>
      <c r="H1364" s="1" t="s">
        <v>911</v>
      </c>
      <c r="I1364" s="39" t="str">
        <f>IF($B1364="","",-SUMIFS(Tabla7[Cantidad],Tabla7[Código del producto],$B1364,Tabla7[Tipo de movimiento],"SALIDA",Tabla7[Mes],I$5))</f>
        <v/>
      </c>
      <c r="J1364" s="39" t="str">
        <f>IF($B1364="","",-SUMIFS(Tabla7[Cantidad],Tabla7[Código del producto],$B1364,Tabla7[Tipo de movimiento],"SALIDA",Tabla7[Mes],J$5))</f>
        <v/>
      </c>
      <c r="K1364" s="39" t="str">
        <f>IF($B1364="","",-SUMIFS(Tabla7[Cantidad],Tabla7[Código del producto],$B1364,Tabla7[Tipo de movimiento],"SALIDA",Tabla7[Mes],K$5))</f>
        <v/>
      </c>
      <c r="L1364" s="39" t="str">
        <f>IF($B1364="","",-SUMIFS(Tabla7[Cantidad],Tabla7[Código del producto],$B1364,Tabla7[Tipo de movimiento],"SALIDA",Tabla7[Mes],L$5))</f>
        <v/>
      </c>
      <c r="M1364" s="39" t="str">
        <f>IF($B1364="","",-SUMIFS(Tabla7[Cantidad],Tabla7[Código del producto],$B1364,Tabla7[Tipo de movimiento],"SALIDA",Tabla7[Mes],M$5))</f>
        <v/>
      </c>
      <c r="N1364" s="39" t="str">
        <f>IF($B1364="","",-SUMIFS(Tabla7[Cantidad],Tabla7[Código del producto],$B1364,Tabla7[Tipo de movimiento],"SALIDA",Tabla7[Mes],N$5))</f>
        <v/>
      </c>
      <c r="O1364" s="39" t="str">
        <f>IF($B1364="","",-SUMIFS(Tabla7[Cantidad],Tabla7[Código del producto],$B1364,Tabla7[Tipo de movimiento],"SALIDA",Tabla7[Mes],O$5))</f>
        <v/>
      </c>
      <c r="P1364" s="39" t="str">
        <f>IF($B1364="","",-SUMIFS(Tabla7[Cantidad],Tabla7[Código del producto],$B1364,Tabla7[Tipo de movimiento],"SALIDA",Tabla7[Mes],P$5))</f>
        <v/>
      </c>
      <c r="Q1364" s="39" t="str">
        <f t="shared" si="63"/>
        <v/>
      </c>
      <c r="R1364" s="51" t="str">
        <f>IF($B1364="","",IFERROR(VLOOKUP($B1364,'ABC rotación'!$C:$G,5,0),"C"))</f>
        <v/>
      </c>
      <c r="S1364" s="41" t="str">
        <f t="shared" si="64"/>
        <v/>
      </c>
      <c r="T1364" s="40" t="str">
        <f t="shared" si="65"/>
        <v/>
      </c>
      <c r="U1364" s="23" t="str">
        <f>IF($B1364="","",VLOOKUP($T1364,Tablas!$X$14:$Y$17,2,1))</f>
        <v/>
      </c>
    </row>
    <row r="1365" spans="2:21" x14ac:dyDescent="0.2">
      <c r="B1365" s="1" t="str">
        <f>IF(Tablas!B1363="","",Tablas!B1363)</f>
        <v/>
      </c>
      <c r="C1365" s="1" t="str">
        <f>IF(Tablas!C1363="","",Tablas!C1363)</f>
        <v/>
      </c>
      <c r="D1365" s="1" t="str">
        <f>IF(Tablas!D1363="","",Tablas!D1363)</f>
        <v/>
      </c>
      <c r="E1365" s="1" t="str">
        <f>IF(Tablas!E1363="","",Tablas!E1363)</f>
        <v/>
      </c>
      <c r="F1365" s="1" t="str">
        <f>IF(Tablas!F1363="","",Tablas!F1363)</f>
        <v/>
      </c>
      <c r="G1365" s="1" t="str">
        <f>IF(Tablas!I1363="","",Tablas!I1363)</f>
        <v/>
      </c>
      <c r="H1365" s="1" t="s">
        <v>911</v>
      </c>
      <c r="I1365" s="39" t="str">
        <f>IF($B1365="","",-SUMIFS(Tabla7[Cantidad],Tabla7[Código del producto],$B1365,Tabla7[Tipo de movimiento],"SALIDA",Tabla7[Mes],I$5))</f>
        <v/>
      </c>
      <c r="J1365" s="39" t="str">
        <f>IF($B1365="","",-SUMIFS(Tabla7[Cantidad],Tabla7[Código del producto],$B1365,Tabla7[Tipo de movimiento],"SALIDA",Tabla7[Mes],J$5))</f>
        <v/>
      </c>
      <c r="K1365" s="39" t="str">
        <f>IF($B1365="","",-SUMIFS(Tabla7[Cantidad],Tabla7[Código del producto],$B1365,Tabla7[Tipo de movimiento],"SALIDA",Tabla7[Mes],K$5))</f>
        <v/>
      </c>
      <c r="L1365" s="39" t="str">
        <f>IF($B1365="","",-SUMIFS(Tabla7[Cantidad],Tabla7[Código del producto],$B1365,Tabla7[Tipo de movimiento],"SALIDA",Tabla7[Mes],L$5))</f>
        <v/>
      </c>
      <c r="M1365" s="39" t="str">
        <f>IF($B1365="","",-SUMIFS(Tabla7[Cantidad],Tabla7[Código del producto],$B1365,Tabla7[Tipo de movimiento],"SALIDA",Tabla7[Mes],M$5))</f>
        <v/>
      </c>
      <c r="N1365" s="39" t="str">
        <f>IF($B1365="","",-SUMIFS(Tabla7[Cantidad],Tabla7[Código del producto],$B1365,Tabla7[Tipo de movimiento],"SALIDA",Tabla7[Mes],N$5))</f>
        <v/>
      </c>
      <c r="O1365" s="39" t="str">
        <f>IF($B1365="","",-SUMIFS(Tabla7[Cantidad],Tabla7[Código del producto],$B1365,Tabla7[Tipo de movimiento],"SALIDA",Tabla7[Mes],O$5))</f>
        <v/>
      </c>
      <c r="P1365" s="39" t="str">
        <f>IF($B1365="","",-SUMIFS(Tabla7[Cantidad],Tabla7[Código del producto],$B1365,Tabla7[Tipo de movimiento],"SALIDA",Tabla7[Mes],P$5))</f>
        <v/>
      </c>
      <c r="Q1365" s="39" t="str">
        <f t="shared" si="63"/>
        <v/>
      </c>
      <c r="R1365" s="51" t="str">
        <f>IF($B1365="","",IFERROR(VLOOKUP($B1365,'ABC rotación'!$C:$G,5,0),"C"))</f>
        <v/>
      </c>
      <c r="S1365" s="41" t="str">
        <f t="shared" si="64"/>
        <v/>
      </c>
      <c r="T1365" s="40" t="str">
        <f t="shared" si="65"/>
        <v/>
      </c>
      <c r="U1365" s="23" t="str">
        <f>IF($B1365="","",VLOOKUP($T1365,Tablas!$X$14:$Y$17,2,1))</f>
        <v/>
      </c>
    </row>
    <row r="1366" spans="2:21" x14ac:dyDescent="0.2">
      <c r="B1366" s="1" t="str">
        <f>IF(Tablas!B1364="","",Tablas!B1364)</f>
        <v/>
      </c>
      <c r="C1366" s="1" t="str">
        <f>IF(Tablas!C1364="","",Tablas!C1364)</f>
        <v/>
      </c>
      <c r="D1366" s="1" t="str">
        <f>IF(Tablas!D1364="","",Tablas!D1364)</f>
        <v/>
      </c>
      <c r="E1366" s="1" t="str">
        <f>IF(Tablas!E1364="","",Tablas!E1364)</f>
        <v/>
      </c>
      <c r="F1366" s="1" t="str">
        <f>IF(Tablas!F1364="","",Tablas!F1364)</f>
        <v/>
      </c>
      <c r="G1366" s="1" t="str">
        <f>IF(Tablas!I1364="","",Tablas!I1364)</f>
        <v/>
      </c>
      <c r="H1366" s="1" t="s">
        <v>911</v>
      </c>
      <c r="I1366" s="39" t="str">
        <f>IF($B1366="","",-SUMIFS(Tabla7[Cantidad],Tabla7[Código del producto],$B1366,Tabla7[Tipo de movimiento],"SALIDA",Tabla7[Mes],I$5))</f>
        <v/>
      </c>
      <c r="J1366" s="39" t="str">
        <f>IF($B1366="","",-SUMIFS(Tabla7[Cantidad],Tabla7[Código del producto],$B1366,Tabla7[Tipo de movimiento],"SALIDA",Tabla7[Mes],J$5))</f>
        <v/>
      </c>
      <c r="K1366" s="39" t="str">
        <f>IF($B1366="","",-SUMIFS(Tabla7[Cantidad],Tabla7[Código del producto],$B1366,Tabla7[Tipo de movimiento],"SALIDA",Tabla7[Mes],K$5))</f>
        <v/>
      </c>
      <c r="L1366" s="39" t="str">
        <f>IF($B1366="","",-SUMIFS(Tabla7[Cantidad],Tabla7[Código del producto],$B1366,Tabla7[Tipo de movimiento],"SALIDA",Tabla7[Mes],L$5))</f>
        <v/>
      </c>
      <c r="M1366" s="39" t="str">
        <f>IF($B1366="","",-SUMIFS(Tabla7[Cantidad],Tabla7[Código del producto],$B1366,Tabla7[Tipo de movimiento],"SALIDA",Tabla7[Mes],M$5))</f>
        <v/>
      </c>
      <c r="N1366" s="39" t="str">
        <f>IF($B1366="","",-SUMIFS(Tabla7[Cantidad],Tabla7[Código del producto],$B1366,Tabla7[Tipo de movimiento],"SALIDA",Tabla7[Mes],N$5))</f>
        <v/>
      </c>
      <c r="O1366" s="39" t="str">
        <f>IF($B1366="","",-SUMIFS(Tabla7[Cantidad],Tabla7[Código del producto],$B1366,Tabla7[Tipo de movimiento],"SALIDA",Tabla7[Mes],O$5))</f>
        <v/>
      </c>
      <c r="P1366" s="39" t="str">
        <f>IF($B1366="","",-SUMIFS(Tabla7[Cantidad],Tabla7[Código del producto],$B1366,Tabla7[Tipo de movimiento],"SALIDA",Tabla7[Mes],P$5))</f>
        <v/>
      </c>
      <c r="Q1366" s="39" t="str">
        <f t="shared" si="63"/>
        <v/>
      </c>
      <c r="R1366" s="51" t="str">
        <f>IF($B1366="","",IFERROR(VLOOKUP($B1366,'ABC rotación'!$C:$G,5,0),"C"))</f>
        <v/>
      </c>
      <c r="S1366" s="41" t="str">
        <f t="shared" si="64"/>
        <v/>
      </c>
      <c r="T1366" s="40" t="str">
        <f t="shared" si="65"/>
        <v/>
      </c>
      <c r="U1366" s="23" t="str">
        <f>IF($B1366="","",VLOOKUP($T1366,Tablas!$X$14:$Y$17,2,1))</f>
        <v/>
      </c>
    </row>
    <row r="1367" spans="2:21" x14ac:dyDescent="0.2">
      <c r="B1367" s="1" t="str">
        <f>IF(Tablas!B1365="","",Tablas!B1365)</f>
        <v/>
      </c>
      <c r="C1367" s="1" t="str">
        <f>IF(Tablas!C1365="","",Tablas!C1365)</f>
        <v/>
      </c>
      <c r="D1367" s="1" t="str">
        <f>IF(Tablas!D1365="","",Tablas!D1365)</f>
        <v/>
      </c>
      <c r="E1367" s="1" t="str">
        <f>IF(Tablas!E1365="","",Tablas!E1365)</f>
        <v/>
      </c>
      <c r="F1367" s="1" t="str">
        <f>IF(Tablas!F1365="","",Tablas!F1365)</f>
        <v/>
      </c>
      <c r="G1367" s="1" t="str">
        <f>IF(Tablas!I1365="","",Tablas!I1365)</f>
        <v/>
      </c>
      <c r="H1367" s="1" t="s">
        <v>911</v>
      </c>
      <c r="I1367" s="39" t="str">
        <f>IF($B1367="","",-SUMIFS(Tabla7[Cantidad],Tabla7[Código del producto],$B1367,Tabla7[Tipo de movimiento],"SALIDA",Tabla7[Mes],I$5))</f>
        <v/>
      </c>
      <c r="J1367" s="39" t="str">
        <f>IF($B1367="","",-SUMIFS(Tabla7[Cantidad],Tabla7[Código del producto],$B1367,Tabla7[Tipo de movimiento],"SALIDA",Tabla7[Mes],J$5))</f>
        <v/>
      </c>
      <c r="K1367" s="39" t="str">
        <f>IF($B1367="","",-SUMIFS(Tabla7[Cantidad],Tabla7[Código del producto],$B1367,Tabla7[Tipo de movimiento],"SALIDA",Tabla7[Mes],K$5))</f>
        <v/>
      </c>
      <c r="L1367" s="39" t="str">
        <f>IF($B1367="","",-SUMIFS(Tabla7[Cantidad],Tabla7[Código del producto],$B1367,Tabla7[Tipo de movimiento],"SALIDA",Tabla7[Mes],L$5))</f>
        <v/>
      </c>
      <c r="M1367" s="39" t="str">
        <f>IF($B1367="","",-SUMIFS(Tabla7[Cantidad],Tabla7[Código del producto],$B1367,Tabla7[Tipo de movimiento],"SALIDA",Tabla7[Mes],M$5))</f>
        <v/>
      </c>
      <c r="N1367" s="39" t="str">
        <f>IF($B1367="","",-SUMIFS(Tabla7[Cantidad],Tabla7[Código del producto],$B1367,Tabla7[Tipo de movimiento],"SALIDA",Tabla7[Mes],N$5))</f>
        <v/>
      </c>
      <c r="O1367" s="39" t="str">
        <f>IF($B1367="","",-SUMIFS(Tabla7[Cantidad],Tabla7[Código del producto],$B1367,Tabla7[Tipo de movimiento],"SALIDA",Tabla7[Mes],O$5))</f>
        <v/>
      </c>
      <c r="P1367" s="39" t="str">
        <f>IF($B1367="","",-SUMIFS(Tabla7[Cantidad],Tabla7[Código del producto],$B1367,Tabla7[Tipo de movimiento],"SALIDA",Tabla7[Mes],P$5))</f>
        <v/>
      </c>
      <c r="Q1367" s="39" t="str">
        <f t="shared" si="63"/>
        <v/>
      </c>
      <c r="R1367" s="51" t="str">
        <f>IF($B1367="","",IFERROR(VLOOKUP($B1367,'ABC rotación'!$C:$G,5,0),"C"))</f>
        <v/>
      </c>
      <c r="S1367" s="41" t="str">
        <f t="shared" si="64"/>
        <v/>
      </c>
      <c r="T1367" s="40" t="str">
        <f t="shared" si="65"/>
        <v/>
      </c>
      <c r="U1367" s="23" t="str">
        <f>IF($B1367="","",VLOOKUP($T1367,Tablas!$X$14:$Y$17,2,1))</f>
        <v/>
      </c>
    </row>
    <row r="1368" spans="2:21" x14ac:dyDescent="0.2">
      <c r="B1368" s="1" t="str">
        <f>IF(Tablas!B1366="","",Tablas!B1366)</f>
        <v/>
      </c>
      <c r="C1368" s="1" t="str">
        <f>IF(Tablas!C1366="","",Tablas!C1366)</f>
        <v/>
      </c>
      <c r="D1368" s="1" t="str">
        <f>IF(Tablas!D1366="","",Tablas!D1366)</f>
        <v/>
      </c>
      <c r="E1368" s="1" t="str">
        <f>IF(Tablas!E1366="","",Tablas!E1366)</f>
        <v/>
      </c>
      <c r="F1368" s="1" t="str">
        <f>IF(Tablas!F1366="","",Tablas!F1366)</f>
        <v/>
      </c>
      <c r="G1368" s="1" t="str">
        <f>IF(Tablas!I1366="","",Tablas!I1366)</f>
        <v/>
      </c>
      <c r="H1368" s="1" t="s">
        <v>911</v>
      </c>
      <c r="I1368" s="39" t="str">
        <f>IF($B1368="","",-SUMIFS(Tabla7[Cantidad],Tabla7[Código del producto],$B1368,Tabla7[Tipo de movimiento],"SALIDA",Tabla7[Mes],I$5))</f>
        <v/>
      </c>
      <c r="J1368" s="39" t="str">
        <f>IF($B1368="","",-SUMIFS(Tabla7[Cantidad],Tabla7[Código del producto],$B1368,Tabla7[Tipo de movimiento],"SALIDA",Tabla7[Mes],J$5))</f>
        <v/>
      </c>
      <c r="K1368" s="39" t="str">
        <f>IF($B1368="","",-SUMIFS(Tabla7[Cantidad],Tabla7[Código del producto],$B1368,Tabla7[Tipo de movimiento],"SALIDA",Tabla7[Mes],K$5))</f>
        <v/>
      </c>
      <c r="L1368" s="39" t="str">
        <f>IF($B1368="","",-SUMIFS(Tabla7[Cantidad],Tabla7[Código del producto],$B1368,Tabla7[Tipo de movimiento],"SALIDA",Tabla7[Mes],L$5))</f>
        <v/>
      </c>
      <c r="M1368" s="39" t="str">
        <f>IF($B1368="","",-SUMIFS(Tabla7[Cantidad],Tabla7[Código del producto],$B1368,Tabla7[Tipo de movimiento],"SALIDA",Tabla7[Mes],M$5))</f>
        <v/>
      </c>
      <c r="N1368" s="39" t="str">
        <f>IF($B1368="","",-SUMIFS(Tabla7[Cantidad],Tabla7[Código del producto],$B1368,Tabla7[Tipo de movimiento],"SALIDA",Tabla7[Mes],N$5))</f>
        <v/>
      </c>
      <c r="O1368" s="39" t="str">
        <f>IF($B1368="","",-SUMIFS(Tabla7[Cantidad],Tabla7[Código del producto],$B1368,Tabla7[Tipo de movimiento],"SALIDA",Tabla7[Mes],O$5))</f>
        <v/>
      </c>
      <c r="P1368" s="39" t="str">
        <f>IF($B1368="","",-SUMIFS(Tabla7[Cantidad],Tabla7[Código del producto],$B1368,Tabla7[Tipo de movimiento],"SALIDA",Tabla7[Mes],P$5))</f>
        <v/>
      </c>
      <c r="Q1368" s="39" t="str">
        <f t="shared" si="63"/>
        <v/>
      </c>
      <c r="R1368" s="51" t="str">
        <f>IF($B1368="","",IFERROR(VLOOKUP($B1368,'ABC rotación'!$C:$G,5,0),"C"))</f>
        <v/>
      </c>
      <c r="S1368" s="41" t="str">
        <f t="shared" si="64"/>
        <v/>
      </c>
      <c r="T1368" s="40" t="str">
        <f t="shared" si="65"/>
        <v/>
      </c>
      <c r="U1368" s="23" t="str">
        <f>IF($B1368="","",VLOOKUP($T1368,Tablas!$X$14:$Y$17,2,1))</f>
        <v/>
      </c>
    </row>
    <row r="1369" spans="2:21" x14ac:dyDescent="0.2">
      <c r="B1369" s="1" t="str">
        <f>IF(Tablas!B1367="","",Tablas!B1367)</f>
        <v/>
      </c>
      <c r="C1369" s="1" t="str">
        <f>IF(Tablas!C1367="","",Tablas!C1367)</f>
        <v/>
      </c>
      <c r="D1369" s="1" t="str">
        <f>IF(Tablas!D1367="","",Tablas!D1367)</f>
        <v/>
      </c>
      <c r="E1369" s="1" t="str">
        <f>IF(Tablas!E1367="","",Tablas!E1367)</f>
        <v/>
      </c>
      <c r="F1369" s="1" t="str">
        <f>IF(Tablas!F1367="","",Tablas!F1367)</f>
        <v/>
      </c>
      <c r="G1369" s="1" t="str">
        <f>IF(Tablas!I1367="","",Tablas!I1367)</f>
        <v/>
      </c>
      <c r="H1369" s="1" t="s">
        <v>911</v>
      </c>
      <c r="I1369" s="39" t="str">
        <f>IF($B1369="","",-SUMIFS(Tabla7[Cantidad],Tabla7[Código del producto],$B1369,Tabla7[Tipo de movimiento],"SALIDA",Tabla7[Mes],I$5))</f>
        <v/>
      </c>
      <c r="J1369" s="39" t="str">
        <f>IF($B1369="","",-SUMIFS(Tabla7[Cantidad],Tabla7[Código del producto],$B1369,Tabla7[Tipo de movimiento],"SALIDA",Tabla7[Mes],J$5))</f>
        <v/>
      </c>
      <c r="K1369" s="39" t="str">
        <f>IF($B1369="","",-SUMIFS(Tabla7[Cantidad],Tabla7[Código del producto],$B1369,Tabla7[Tipo de movimiento],"SALIDA",Tabla7[Mes],K$5))</f>
        <v/>
      </c>
      <c r="L1369" s="39" t="str">
        <f>IF($B1369="","",-SUMIFS(Tabla7[Cantidad],Tabla7[Código del producto],$B1369,Tabla7[Tipo de movimiento],"SALIDA",Tabla7[Mes],L$5))</f>
        <v/>
      </c>
      <c r="M1369" s="39" t="str">
        <f>IF($B1369="","",-SUMIFS(Tabla7[Cantidad],Tabla7[Código del producto],$B1369,Tabla7[Tipo de movimiento],"SALIDA",Tabla7[Mes],M$5))</f>
        <v/>
      </c>
      <c r="N1369" s="39" t="str">
        <f>IF($B1369="","",-SUMIFS(Tabla7[Cantidad],Tabla7[Código del producto],$B1369,Tabla7[Tipo de movimiento],"SALIDA",Tabla7[Mes],N$5))</f>
        <v/>
      </c>
      <c r="O1369" s="39" t="str">
        <f>IF($B1369="","",-SUMIFS(Tabla7[Cantidad],Tabla7[Código del producto],$B1369,Tabla7[Tipo de movimiento],"SALIDA",Tabla7[Mes],O$5))</f>
        <v/>
      </c>
      <c r="P1369" s="39" t="str">
        <f>IF($B1369="","",-SUMIFS(Tabla7[Cantidad],Tabla7[Código del producto],$B1369,Tabla7[Tipo de movimiento],"SALIDA",Tabla7[Mes],P$5))</f>
        <v/>
      </c>
      <c r="Q1369" s="39" t="str">
        <f t="shared" si="63"/>
        <v/>
      </c>
      <c r="R1369" s="51" t="str">
        <f>IF($B1369="","",IFERROR(VLOOKUP($B1369,'ABC rotación'!$C:$G,5,0),"C"))</f>
        <v/>
      </c>
      <c r="S1369" s="41" t="str">
        <f t="shared" si="64"/>
        <v/>
      </c>
      <c r="T1369" s="40" t="str">
        <f t="shared" si="65"/>
        <v/>
      </c>
      <c r="U1369" s="23" t="str">
        <f>IF($B1369="","",VLOOKUP($T1369,Tablas!$X$14:$Y$17,2,1))</f>
        <v/>
      </c>
    </row>
    <row r="1370" spans="2:21" x14ac:dyDescent="0.2">
      <c r="B1370" s="1" t="str">
        <f>IF(Tablas!B1368="","",Tablas!B1368)</f>
        <v/>
      </c>
      <c r="C1370" s="1" t="str">
        <f>IF(Tablas!C1368="","",Tablas!C1368)</f>
        <v/>
      </c>
      <c r="D1370" s="1" t="str">
        <f>IF(Tablas!D1368="","",Tablas!D1368)</f>
        <v/>
      </c>
      <c r="E1370" s="1" t="str">
        <f>IF(Tablas!E1368="","",Tablas!E1368)</f>
        <v/>
      </c>
      <c r="F1370" s="1" t="str">
        <f>IF(Tablas!F1368="","",Tablas!F1368)</f>
        <v/>
      </c>
      <c r="G1370" s="1" t="str">
        <f>IF(Tablas!I1368="","",Tablas!I1368)</f>
        <v/>
      </c>
      <c r="H1370" s="1" t="s">
        <v>911</v>
      </c>
      <c r="I1370" s="39" t="str">
        <f>IF($B1370="","",-SUMIFS(Tabla7[Cantidad],Tabla7[Código del producto],$B1370,Tabla7[Tipo de movimiento],"SALIDA",Tabla7[Mes],I$5))</f>
        <v/>
      </c>
      <c r="J1370" s="39" t="str">
        <f>IF($B1370="","",-SUMIFS(Tabla7[Cantidad],Tabla7[Código del producto],$B1370,Tabla7[Tipo de movimiento],"SALIDA",Tabla7[Mes],J$5))</f>
        <v/>
      </c>
      <c r="K1370" s="39" t="str">
        <f>IF($B1370="","",-SUMIFS(Tabla7[Cantidad],Tabla7[Código del producto],$B1370,Tabla7[Tipo de movimiento],"SALIDA",Tabla7[Mes],K$5))</f>
        <v/>
      </c>
      <c r="L1370" s="39" t="str">
        <f>IF($B1370="","",-SUMIFS(Tabla7[Cantidad],Tabla7[Código del producto],$B1370,Tabla7[Tipo de movimiento],"SALIDA",Tabla7[Mes],L$5))</f>
        <v/>
      </c>
      <c r="M1370" s="39" t="str">
        <f>IF($B1370="","",-SUMIFS(Tabla7[Cantidad],Tabla7[Código del producto],$B1370,Tabla7[Tipo de movimiento],"SALIDA",Tabla7[Mes],M$5))</f>
        <v/>
      </c>
      <c r="N1370" s="39" t="str">
        <f>IF($B1370="","",-SUMIFS(Tabla7[Cantidad],Tabla7[Código del producto],$B1370,Tabla7[Tipo de movimiento],"SALIDA",Tabla7[Mes],N$5))</f>
        <v/>
      </c>
      <c r="O1370" s="39" t="str">
        <f>IF($B1370="","",-SUMIFS(Tabla7[Cantidad],Tabla7[Código del producto],$B1370,Tabla7[Tipo de movimiento],"SALIDA",Tabla7[Mes],O$5))</f>
        <v/>
      </c>
      <c r="P1370" s="39" t="str">
        <f>IF($B1370="","",-SUMIFS(Tabla7[Cantidad],Tabla7[Código del producto],$B1370,Tabla7[Tipo de movimiento],"SALIDA",Tabla7[Mes],P$5))</f>
        <v/>
      </c>
      <c r="Q1370" s="39" t="str">
        <f t="shared" si="63"/>
        <v/>
      </c>
      <c r="R1370" s="51" t="str">
        <f>IF($B1370="","",IFERROR(VLOOKUP($B1370,'ABC rotación'!$C:$G,5,0),"C"))</f>
        <v/>
      </c>
      <c r="S1370" s="41" t="str">
        <f t="shared" si="64"/>
        <v/>
      </c>
      <c r="T1370" s="40" t="str">
        <f t="shared" si="65"/>
        <v/>
      </c>
      <c r="U1370" s="23" t="str">
        <f>IF($B1370="","",VLOOKUP($T1370,Tablas!$X$14:$Y$17,2,1))</f>
        <v/>
      </c>
    </row>
    <row r="1371" spans="2:21" x14ac:dyDescent="0.2">
      <c r="B1371" s="1" t="str">
        <f>IF(Tablas!B1369="","",Tablas!B1369)</f>
        <v/>
      </c>
      <c r="C1371" s="1" t="str">
        <f>IF(Tablas!C1369="","",Tablas!C1369)</f>
        <v/>
      </c>
      <c r="D1371" s="1" t="str">
        <f>IF(Tablas!D1369="","",Tablas!D1369)</f>
        <v/>
      </c>
      <c r="E1371" s="1" t="str">
        <f>IF(Tablas!E1369="","",Tablas!E1369)</f>
        <v/>
      </c>
      <c r="F1371" s="1" t="str">
        <f>IF(Tablas!F1369="","",Tablas!F1369)</f>
        <v/>
      </c>
      <c r="G1371" s="1" t="str">
        <f>IF(Tablas!I1369="","",Tablas!I1369)</f>
        <v/>
      </c>
      <c r="H1371" s="1" t="s">
        <v>911</v>
      </c>
      <c r="I1371" s="39" t="str">
        <f>IF($B1371="","",-SUMIFS(Tabla7[Cantidad],Tabla7[Código del producto],$B1371,Tabla7[Tipo de movimiento],"SALIDA",Tabla7[Mes],I$5))</f>
        <v/>
      </c>
      <c r="J1371" s="39" t="str">
        <f>IF($B1371="","",-SUMIFS(Tabla7[Cantidad],Tabla7[Código del producto],$B1371,Tabla7[Tipo de movimiento],"SALIDA",Tabla7[Mes],J$5))</f>
        <v/>
      </c>
      <c r="K1371" s="39" t="str">
        <f>IF($B1371="","",-SUMIFS(Tabla7[Cantidad],Tabla7[Código del producto],$B1371,Tabla7[Tipo de movimiento],"SALIDA",Tabla7[Mes],K$5))</f>
        <v/>
      </c>
      <c r="L1371" s="39" t="str">
        <f>IF($B1371="","",-SUMIFS(Tabla7[Cantidad],Tabla7[Código del producto],$B1371,Tabla7[Tipo de movimiento],"SALIDA",Tabla7[Mes],L$5))</f>
        <v/>
      </c>
      <c r="M1371" s="39" t="str">
        <f>IF($B1371="","",-SUMIFS(Tabla7[Cantidad],Tabla7[Código del producto],$B1371,Tabla7[Tipo de movimiento],"SALIDA",Tabla7[Mes],M$5))</f>
        <v/>
      </c>
      <c r="N1371" s="39" t="str">
        <f>IF($B1371="","",-SUMIFS(Tabla7[Cantidad],Tabla7[Código del producto],$B1371,Tabla7[Tipo de movimiento],"SALIDA",Tabla7[Mes],N$5))</f>
        <v/>
      </c>
      <c r="O1371" s="39" t="str">
        <f>IF($B1371="","",-SUMIFS(Tabla7[Cantidad],Tabla7[Código del producto],$B1371,Tabla7[Tipo de movimiento],"SALIDA",Tabla7[Mes],O$5))</f>
        <v/>
      </c>
      <c r="P1371" s="39" t="str">
        <f>IF($B1371="","",-SUMIFS(Tabla7[Cantidad],Tabla7[Código del producto],$B1371,Tabla7[Tipo de movimiento],"SALIDA",Tabla7[Mes],P$5))</f>
        <v/>
      </c>
      <c r="Q1371" s="39" t="str">
        <f t="shared" si="63"/>
        <v/>
      </c>
      <c r="R1371" s="51" t="str">
        <f>IF($B1371="","",IFERROR(VLOOKUP($B1371,'ABC rotación'!$C:$G,5,0),"C"))</f>
        <v/>
      </c>
      <c r="S1371" s="41" t="str">
        <f t="shared" si="64"/>
        <v/>
      </c>
      <c r="T1371" s="40" t="str">
        <f t="shared" si="65"/>
        <v/>
      </c>
      <c r="U1371" s="23" t="str">
        <f>IF($B1371="","",VLOOKUP($T1371,Tablas!$X$14:$Y$17,2,1))</f>
        <v/>
      </c>
    </row>
    <row r="1372" spans="2:21" x14ac:dyDescent="0.2">
      <c r="B1372" s="1" t="str">
        <f>IF(Tablas!B1370="","",Tablas!B1370)</f>
        <v/>
      </c>
      <c r="C1372" s="1" t="str">
        <f>IF(Tablas!C1370="","",Tablas!C1370)</f>
        <v/>
      </c>
      <c r="D1372" s="1" t="str">
        <f>IF(Tablas!D1370="","",Tablas!D1370)</f>
        <v/>
      </c>
      <c r="E1372" s="1" t="str">
        <f>IF(Tablas!E1370="","",Tablas!E1370)</f>
        <v/>
      </c>
      <c r="F1372" s="1" t="str">
        <f>IF(Tablas!F1370="","",Tablas!F1370)</f>
        <v/>
      </c>
      <c r="G1372" s="1" t="str">
        <f>IF(Tablas!I1370="","",Tablas!I1370)</f>
        <v/>
      </c>
      <c r="H1372" s="1" t="s">
        <v>911</v>
      </c>
      <c r="I1372" s="39" t="str">
        <f>IF($B1372="","",-SUMIFS(Tabla7[Cantidad],Tabla7[Código del producto],$B1372,Tabla7[Tipo de movimiento],"SALIDA",Tabla7[Mes],I$5))</f>
        <v/>
      </c>
      <c r="J1372" s="39" t="str">
        <f>IF($B1372="","",-SUMIFS(Tabla7[Cantidad],Tabla7[Código del producto],$B1372,Tabla7[Tipo de movimiento],"SALIDA",Tabla7[Mes],J$5))</f>
        <v/>
      </c>
      <c r="K1372" s="39" t="str">
        <f>IF($B1372="","",-SUMIFS(Tabla7[Cantidad],Tabla7[Código del producto],$B1372,Tabla7[Tipo de movimiento],"SALIDA",Tabla7[Mes],K$5))</f>
        <v/>
      </c>
      <c r="L1372" s="39" t="str">
        <f>IF($B1372="","",-SUMIFS(Tabla7[Cantidad],Tabla7[Código del producto],$B1372,Tabla7[Tipo de movimiento],"SALIDA",Tabla7[Mes],L$5))</f>
        <v/>
      </c>
      <c r="M1372" s="39" t="str">
        <f>IF($B1372="","",-SUMIFS(Tabla7[Cantidad],Tabla7[Código del producto],$B1372,Tabla7[Tipo de movimiento],"SALIDA",Tabla7[Mes],M$5))</f>
        <v/>
      </c>
      <c r="N1372" s="39" t="str">
        <f>IF($B1372="","",-SUMIFS(Tabla7[Cantidad],Tabla7[Código del producto],$B1372,Tabla7[Tipo de movimiento],"SALIDA",Tabla7[Mes],N$5))</f>
        <v/>
      </c>
      <c r="O1372" s="39" t="str">
        <f>IF($B1372="","",-SUMIFS(Tabla7[Cantidad],Tabla7[Código del producto],$B1372,Tabla7[Tipo de movimiento],"SALIDA",Tabla7[Mes],O$5))</f>
        <v/>
      </c>
      <c r="P1372" s="39" t="str">
        <f>IF($B1372="","",-SUMIFS(Tabla7[Cantidad],Tabla7[Código del producto],$B1372,Tabla7[Tipo de movimiento],"SALIDA",Tabla7[Mes],P$5))</f>
        <v/>
      </c>
      <c r="Q1372" s="39" t="str">
        <f t="shared" si="63"/>
        <v/>
      </c>
      <c r="R1372" s="51" t="str">
        <f>IF($B1372="","",IFERROR(VLOOKUP($B1372,'ABC rotación'!$C:$G,5,0),"C"))</f>
        <v/>
      </c>
      <c r="S1372" s="41" t="str">
        <f t="shared" si="64"/>
        <v/>
      </c>
      <c r="T1372" s="40" t="str">
        <f t="shared" si="65"/>
        <v/>
      </c>
      <c r="U1372" s="23" t="str">
        <f>IF($B1372="","",VLOOKUP($T1372,Tablas!$X$14:$Y$17,2,1))</f>
        <v/>
      </c>
    </row>
    <row r="1373" spans="2:21" x14ac:dyDescent="0.2">
      <c r="B1373" s="1" t="str">
        <f>IF(Tablas!B1371="","",Tablas!B1371)</f>
        <v/>
      </c>
      <c r="C1373" s="1" t="str">
        <f>IF(Tablas!C1371="","",Tablas!C1371)</f>
        <v/>
      </c>
      <c r="D1373" s="1" t="str">
        <f>IF(Tablas!D1371="","",Tablas!D1371)</f>
        <v/>
      </c>
      <c r="E1373" s="1" t="str">
        <f>IF(Tablas!E1371="","",Tablas!E1371)</f>
        <v/>
      </c>
      <c r="F1373" s="1" t="str">
        <f>IF(Tablas!F1371="","",Tablas!F1371)</f>
        <v/>
      </c>
      <c r="G1373" s="1" t="str">
        <f>IF(Tablas!I1371="","",Tablas!I1371)</f>
        <v/>
      </c>
      <c r="H1373" s="1" t="s">
        <v>911</v>
      </c>
      <c r="I1373" s="39" t="str">
        <f>IF($B1373="","",-SUMIFS(Tabla7[Cantidad],Tabla7[Código del producto],$B1373,Tabla7[Tipo de movimiento],"SALIDA",Tabla7[Mes],I$5))</f>
        <v/>
      </c>
      <c r="J1373" s="39" t="str">
        <f>IF($B1373="","",-SUMIFS(Tabla7[Cantidad],Tabla7[Código del producto],$B1373,Tabla7[Tipo de movimiento],"SALIDA",Tabla7[Mes],J$5))</f>
        <v/>
      </c>
      <c r="K1373" s="39" t="str">
        <f>IF($B1373="","",-SUMIFS(Tabla7[Cantidad],Tabla7[Código del producto],$B1373,Tabla7[Tipo de movimiento],"SALIDA",Tabla7[Mes],K$5))</f>
        <v/>
      </c>
      <c r="L1373" s="39" t="str">
        <f>IF($B1373="","",-SUMIFS(Tabla7[Cantidad],Tabla7[Código del producto],$B1373,Tabla7[Tipo de movimiento],"SALIDA",Tabla7[Mes],L$5))</f>
        <v/>
      </c>
      <c r="M1373" s="39" t="str">
        <f>IF($B1373="","",-SUMIFS(Tabla7[Cantidad],Tabla7[Código del producto],$B1373,Tabla7[Tipo de movimiento],"SALIDA",Tabla7[Mes],M$5))</f>
        <v/>
      </c>
      <c r="N1373" s="39" t="str">
        <f>IF($B1373="","",-SUMIFS(Tabla7[Cantidad],Tabla7[Código del producto],$B1373,Tabla7[Tipo de movimiento],"SALIDA",Tabla7[Mes],N$5))</f>
        <v/>
      </c>
      <c r="O1373" s="39" t="str">
        <f>IF($B1373="","",-SUMIFS(Tabla7[Cantidad],Tabla7[Código del producto],$B1373,Tabla7[Tipo de movimiento],"SALIDA",Tabla7[Mes],O$5))</f>
        <v/>
      </c>
      <c r="P1373" s="39" t="str">
        <f>IF($B1373="","",-SUMIFS(Tabla7[Cantidad],Tabla7[Código del producto],$B1373,Tabla7[Tipo de movimiento],"SALIDA",Tabla7[Mes],P$5))</f>
        <v/>
      </c>
      <c r="Q1373" s="39" t="str">
        <f t="shared" si="63"/>
        <v/>
      </c>
      <c r="R1373" s="51" t="str">
        <f>IF($B1373="","",IFERROR(VLOOKUP($B1373,'ABC rotación'!$C:$G,5,0),"C"))</f>
        <v/>
      </c>
      <c r="S1373" s="41" t="str">
        <f t="shared" si="64"/>
        <v/>
      </c>
      <c r="T1373" s="40" t="str">
        <f t="shared" si="65"/>
        <v/>
      </c>
      <c r="U1373" s="23" t="str">
        <f>IF($B1373="","",VLOOKUP($T1373,Tablas!$X$14:$Y$17,2,1))</f>
        <v/>
      </c>
    </row>
    <row r="1374" spans="2:21" x14ac:dyDescent="0.2">
      <c r="B1374" s="1" t="str">
        <f>IF(Tablas!B1372="","",Tablas!B1372)</f>
        <v/>
      </c>
      <c r="C1374" s="1" t="str">
        <f>IF(Tablas!C1372="","",Tablas!C1372)</f>
        <v/>
      </c>
      <c r="D1374" s="1" t="str">
        <f>IF(Tablas!D1372="","",Tablas!D1372)</f>
        <v/>
      </c>
      <c r="E1374" s="1" t="str">
        <f>IF(Tablas!E1372="","",Tablas!E1372)</f>
        <v/>
      </c>
      <c r="F1374" s="1" t="str">
        <f>IF(Tablas!F1372="","",Tablas!F1372)</f>
        <v/>
      </c>
      <c r="G1374" s="1" t="str">
        <f>IF(Tablas!I1372="","",Tablas!I1372)</f>
        <v/>
      </c>
      <c r="H1374" s="1" t="s">
        <v>911</v>
      </c>
      <c r="I1374" s="39" t="str">
        <f>IF($B1374="","",-SUMIFS(Tabla7[Cantidad],Tabla7[Código del producto],$B1374,Tabla7[Tipo de movimiento],"SALIDA",Tabla7[Mes],I$5))</f>
        <v/>
      </c>
      <c r="J1374" s="39" t="str">
        <f>IF($B1374="","",-SUMIFS(Tabla7[Cantidad],Tabla7[Código del producto],$B1374,Tabla7[Tipo de movimiento],"SALIDA",Tabla7[Mes],J$5))</f>
        <v/>
      </c>
      <c r="K1374" s="39" t="str">
        <f>IF($B1374="","",-SUMIFS(Tabla7[Cantidad],Tabla7[Código del producto],$B1374,Tabla7[Tipo de movimiento],"SALIDA",Tabla7[Mes],K$5))</f>
        <v/>
      </c>
      <c r="L1374" s="39" t="str">
        <f>IF($B1374="","",-SUMIFS(Tabla7[Cantidad],Tabla7[Código del producto],$B1374,Tabla7[Tipo de movimiento],"SALIDA",Tabla7[Mes],L$5))</f>
        <v/>
      </c>
      <c r="M1374" s="39" t="str">
        <f>IF($B1374="","",-SUMIFS(Tabla7[Cantidad],Tabla7[Código del producto],$B1374,Tabla7[Tipo de movimiento],"SALIDA",Tabla7[Mes],M$5))</f>
        <v/>
      </c>
      <c r="N1374" s="39" t="str">
        <f>IF($B1374="","",-SUMIFS(Tabla7[Cantidad],Tabla7[Código del producto],$B1374,Tabla7[Tipo de movimiento],"SALIDA",Tabla7[Mes],N$5))</f>
        <v/>
      </c>
      <c r="O1374" s="39" t="str">
        <f>IF($B1374="","",-SUMIFS(Tabla7[Cantidad],Tabla7[Código del producto],$B1374,Tabla7[Tipo de movimiento],"SALIDA",Tabla7[Mes],O$5))</f>
        <v/>
      </c>
      <c r="P1374" s="39" t="str">
        <f>IF($B1374="","",-SUMIFS(Tabla7[Cantidad],Tabla7[Código del producto],$B1374,Tabla7[Tipo de movimiento],"SALIDA",Tabla7[Mes],P$5))</f>
        <v/>
      </c>
      <c r="Q1374" s="39" t="str">
        <f t="shared" si="63"/>
        <v/>
      </c>
      <c r="R1374" s="51" t="str">
        <f>IF($B1374="","",IFERROR(VLOOKUP($B1374,'ABC rotación'!$C:$G,5,0),"C"))</f>
        <v/>
      </c>
      <c r="S1374" s="41" t="str">
        <f t="shared" si="64"/>
        <v/>
      </c>
      <c r="T1374" s="40" t="str">
        <f t="shared" si="65"/>
        <v/>
      </c>
      <c r="U1374" s="23" t="str">
        <f>IF($B1374="","",VLOOKUP($T1374,Tablas!$X$14:$Y$17,2,1))</f>
        <v/>
      </c>
    </row>
    <row r="1375" spans="2:21" x14ac:dyDescent="0.2">
      <c r="B1375" s="1" t="str">
        <f>IF(Tablas!B1373="","",Tablas!B1373)</f>
        <v/>
      </c>
      <c r="C1375" s="1" t="str">
        <f>IF(Tablas!C1373="","",Tablas!C1373)</f>
        <v/>
      </c>
      <c r="D1375" s="1" t="str">
        <f>IF(Tablas!D1373="","",Tablas!D1373)</f>
        <v/>
      </c>
      <c r="E1375" s="1" t="str">
        <f>IF(Tablas!E1373="","",Tablas!E1373)</f>
        <v/>
      </c>
      <c r="F1375" s="1" t="str">
        <f>IF(Tablas!F1373="","",Tablas!F1373)</f>
        <v/>
      </c>
      <c r="G1375" s="1" t="str">
        <f>IF(Tablas!I1373="","",Tablas!I1373)</f>
        <v/>
      </c>
      <c r="H1375" s="1" t="s">
        <v>911</v>
      </c>
      <c r="I1375" s="39" t="str">
        <f>IF($B1375="","",-SUMIFS(Tabla7[Cantidad],Tabla7[Código del producto],$B1375,Tabla7[Tipo de movimiento],"SALIDA",Tabla7[Mes],I$5))</f>
        <v/>
      </c>
      <c r="J1375" s="39" t="str">
        <f>IF($B1375="","",-SUMIFS(Tabla7[Cantidad],Tabla7[Código del producto],$B1375,Tabla7[Tipo de movimiento],"SALIDA",Tabla7[Mes],J$5))</f>
        <v/>
      </c>
      <c r="K1375" s="39" t="str">
        <f>IF($B1375="","",-SUMIFS(Tabla7[Cantidad],Tabla7[Código del producto],$B1375,Tabla7[Tipo de movimiento],"SALIDA",Tabla7[Mes],K$5))</f>
        <v/>
      </c>
      <c r="L1375" s="39" t="str">
        <f>IF($B1375="","",-SUMIFS(Tabla7[Cantidad],Tabla7[Código del producto],$B1375,Tabla7[Tipo de movimiento],"SALIDA",Tabla7[Mes],L$5))</f>
        <v/>
      </c>
      <c r="M1375" s="39" t="str">
        <f>IF($B1375="","",-SUMIFS(Tabla7[Cantidad],Tabla7[Código del producto],$B1375,Tabla7[Tipo de movimiento],"SALIDA",Tabla7[Mes],M$5))</f>
        <v/>
      </c>
      <c r="N1375" s="39" t="str">
        <f>IF($B1375="","",-SUMIFS(Tabla7[Cantidad],Tabla7[Código del producto],$B1375,Tabla7[Tipo de movimiento],"SALIDA",Tabla7[Mes],N$5))</f>
        <v/>
      </c>
      <c r="O1375" s="39" t="str">
        <f>IF($B1375="","",-SUMIFS(Tabla7[Cantidad],Tabla7[Código del producto],$B1375,Tabla7[Tipo de movimiento],"SALIDA",Tabla7[Mes],O$5))</f>
        <v/>
      </c>
      <c r="P1375" s="39" t="str">
        <f>IF($B1375="","",-SUMIFS(Tabla7[Cantidad],Tabla7[Código del producto],$B1375,Tabla7[Tipo de movimiento],"SALIDA",Tabla7[Mes],P$5))</f>
        <v/>
      </c>
      <c r="Q1375" s="39" t="str">
        <f t="shared" si="63"/>
        <v/>
      </c>
      <c r="R1375" s="51" t="str">
        <f>IF($B1375="","",IFERROR(VLOOKUP($B1375,'ABC rotación'!$C:$G,5,0),"C"))</f>
        <v/>
      </c>
      <c r="S1375" s="41" t="str">
        <f t="shared" si="64"/>
        <v/>
      </c>
      <c r="T1375" s="40" t="str">
        <f t="shared" si="65"/>
        <v/>
      </c>
      <c r="U1375" s="23" t="str">
        <f>IF($B1375="","",VLOOKUP($T1375,Tablas!$X$14:$Y$17,2,1))</f>
        <v/>
      </c>
    </row>
    <row r="1376" spans="2:21" x14ac:dyDescent="0.2">
      <c r="B1376" s="1" t="str">
        <f>IF(Tablas!B1374="","",Tablas!B1374)</f>
        <v/>
      </c>
      <c r="C1376" s="1" t="str">
        <f>IF(Tablas!C1374="","",Tablas!C1374)</f>
        <v/>
      </c>
      <c r="D1376" s="1" t="str">
        <f>IF(Tablas!D1374="","",Tablas!D1374)</f>
        <v/>
      </c>
      <c r="E1376" s="1" t="str">
        <f>IF(Tablas!E1374="","",Tablas!E1374)</f>
        <v/>
      </c>
      <c r="F1376" s="1" t="str">
        <f>IF(Tablas!F1374="","",Tablas!F1374)</f>
        <v/>
      </c>
      <c r="G1376" s="1" t="str">
        <f>IF(Tablas!I1374="","",Tablas!I1374)</f>
        <v/>
      </c>
      <c r="H1376" s="1" t="s">
        <v>911</v>
      </c>
      <c r="I1376" s="39" t="str">
        <f>IF($B1376="","",-SUMIFS(Tabla7[Cantidad],Tabla7[Código del producto],$B1376,Tabla7[Tipo de movimiento],"SALIDA",Tabla7[Mes],I$5))</f>
        <v/>
      </c>
      <c r="J1376" s="39" t="str">
        <f>IF($B1376="","",-SUMIFS(Tabla7[Cantidad],Tabla7[Código del producto],$B1376,Tabla7[Tipo de movimiento],"SALIDA",Tabla7[Mes],J$5))</f>
        <v/>
      </c>
      <c r="K1376" s="39" t="str">
        <f>IF($B1376="","",-SUMIFS(Tabla7[Cantidad],Tabla7[Código del producto],$B1376,Tabla7[Tipo de movimiento],"SALIDA",Tabla7[Mes],K$5))</f>
        <v/>
      </c>
      <c r="L1376" s="39" t="str">
        <f>IF($B1376="","",-SUMIFS(Tabla7[Cantidad],Tabla7[Código del producto],$B1376,Tabla7[Tipo de movimiento],"SALIDA",Tabla7[Mes],L$5))</f>
        <v/>
      </c>
      <c r="M1376" s="39" t="str">
        <f>IF($B1376="","",-SUMIFS(Tabla7[Cantidad],Tabla7[Código del producto],$B1376,Tabla7[Tipo de movimiento],"SALIDA",Tabla7[Mes],M$5))</f>
        <v/>
      </c>
      <c r="N1376" s="39" t="str">
        <f>IF($B1376="","",-SUMIFS(Tabla7[Cantidad],Tabla7[Código del producto],$B1376,Tabla7[Tipo de movimiento],"SALIDA",Tabla7[Mes],N$5))</f>
        <v/>
      </c>
      <c r="O1376" s="39" t="str">
        <f>IF($B1376="","",-SUMIFS(Tabla7[Cantidad],Tabla7[Código del producto],$B1376,Tabla7[Tipo de movimiento],"SALIDA",Tabla7[Mes],O$5))</f>
        <v/>
      </c>
      <c r="P1376" s="39" t="str">
        <f>IF($B1376="","",-SUMIFS(Tabla7[Cantidad],Tabla7[Código del producto],$B1376,Tabla7[Tipo de movimiento],"SALIDA",Tabla7[Mes],P$5))</f>
        <v/>
      </c>
      <c r="Q1376" s="39" t="str">
        <f t="shared" si="63"/>
        <v/>
      </c>
      <c r="R1376" s="51" t="str">
        <f>IF($B1376="","",IFERROR(VLOOKUP($B1376,'ABC rotación'!$C:$G,5,0),"C"))</f>
        <v/>
      </c>
      <c r="S1376" s="41" t="str">
        <f t="shared" si="64"/>
        <v/>
      </c>
      <c r="T1376" s="40" t="str">
        <f t="shared" si="65"/>
        <v/>
      </c>
      <c r="U1376" s="23" t="str">
        <f>IF($B1376="","",VLOOKUP($T1376,Tablas!$X$14:$Y$17,2,1))</f>
        <v/>
      </c>
    </row>
    <row r="1377" spans="2:21" x14ac:dyDescent="0.2">
      <c r="B1377" s="1" t="str">
        <f>IF(Tablas!B1375="","",Tablas!B1375)</f>
        <v/>
      </c>
      <c r="C1377" s="1" t="str">
        <f>IF(Tablas!C1375="","",Tablas!C1375)</f>
        <v/>
      </c>
      <c r="D1377" s="1" t="str">
        <f>IF(Tablas!D1375="","",Tablas!D1375)</f>
        <v/>
      </c>
      <c r="E1377" s="1" t="str">
        <f>IF(Tablas!E1375="","",Tablas!E1375)</f>
        <v/>
      </c>
      <c r="F1377" s="1" t="str">
        <f>IF(Tablas!F1375="","",Tablas!F1375)</f>
        <v/>
      </c>
      <c r="G1377" s="1" t="str">
        <f>IF(Tablas!I1375="","",Tablas!I1375)</f>
        <v/>
      </c>
      <c r="H1377" s="1" t="s">
        <v>911</v>
      </c>
      <c r="I1377" s="39" t="str">
        <f>IF($B1377="","",-SUMIFS(Tabla7[Cantidad],Tabla7[Código del producto],$B1377,Tabla7[Tipo de movimiento],"SALIDA",Tabla7[Mes],I$5))</f>
        <v/>
      </c>
      <c r="J1377" s="39" t="str">
        <f>IF($B1377="","",-SUMIFS(Tabla7[Cantidad],Tabla7[Código del producto],$B1377,Tabla7[Tipo de movimiento],"SALIDA",Tabla7[Mes],J$5))</f>
        <v/>
      </c>
      <c r="K1377" s="39" t="str">
        <f>IF($B1377="","",-SUMIFS(Tabla7[Cantidad],Tabla7[Código del producto],$B1377,Tabla7[Tipo de movimiento],"SALIDA",Tabla7[Mes],K$5))</f>
        <v/>
      </c>
      <c r="L1377" s="39" t="str">
        <f>IF($B1377="","",-SUMIFS(Tabla7[Cantidad],Tabla7[Código del producto],$B1377,Tabla7[Tipo de movimiento],"SALIDA",Tabla7[Mes],L$5))</f>
        <v/>
      </c>
      <c r="M1377" s="39" t="str">
        <f>IF($B1377="","",-SUMIFS(Tabla7[Cantidad],Tabla7[Código del producto],$B1377,Tabla7[Tipo de movimiento],"SALIDA",Tabla7[Mes],M$5))</f>
        <v/>
      </c>
      <c r="N1377" s="39" t="str">
        <f>IF($B1377="","",-SUMIFS(Tabla7[Cantidad],Tabla7[Código del producto],$B1377,Tabla7[Tipo de movimiento],"SALIDA",Tabla7[Mes],N$5))</f>
        <v/>
      </c>
      <c r="O1377" s="39" t="str">
        <f>IF($B1377="","",-SUMIFS(Tabla7[Cantidad],Tabla7[Código del producto],$B1377,Tabla7[Tipo de movimiento],"SALIDA",Tabla7[Mes],O$5))</f>
        <v/>
      </c>
      <c r="P1377" s="39" t="str">
        <f>IF($B1377="","",-SUMIFS(Tabla7[Cantidad],Tabla7[Código del producto],$B1377,Tabla7[Tipo de movimiento],"SALIDA",Tabla7[Mes],P$5))</f>
        <v/>
      </c>
      <c r="Q1377" s="39" t="str">
        <f t="shared" si="63"/>
        <v/>
      </c>
      <c r="R1377" s="51" t="str">
        <f>IF($B1377="","",IFERROR(VLOOKUP($B1377,'ABC rotación'!$C:$G,5,0),"C"))</f>
        <v/>
      </c>
      <c r="S1377" s="41" t="str">
        <f t="shared" si="64"/>
        <v/>
      </c>
      <c r="T1377" s="40" t="str">
        <f t="shared" si="65"/>
        <v/>
      </c>
      <c r="U1377" s="23" t="str">
        <f>IF($B1377="","",VLOOKUP($T1377,Tablas!$X$14:$Y$17,2,1))</f>
        <v/>
      </c>
    </row>
    <row r="1378" spans="2:21" x14ac:dyDescent="0.2">
      <c r="B1378" s="1" t="str">
        <f>IF(Tablas!B1376="","",Tablas!B1376)</f>
        <v/>
      </c>
      <c r="C1378" s="1" t="str">
        <f>IF(Tablas!C1376="","",Tablas!C1376)</f>
        <v/>
      </c>
      <c r="D1378" s="1" t="str">
        <f>IF(Tablas!D1376="","",Tablas!D1376)</f>
        <v/>
      </c>
      <c r="E1378" s="1" t="str">
        <f>IF(Tablas!E1376="","",Tablas!E1376)</f>
        <v/>
      </c>
      <c r="F1378" s="1" t="str">
        <f>IF(Tablas!F1376="","",Tablas!F1376)</f>
        <v/>
      </c>
      <c r="G1378" s="1" t="str">
        <f>IF(Tablas!I1376="","",Tablas!I1376)</f>
        <v/>
      </c>
      <c r="H1378" s="1" t="s">
        <v>911</v>
      </c>
      <c r="I1378" s="39" t="str">
        <f>IF($B1378="","",-SUMIFS(Tabla7[Cantidad],Tabla7[Código del producto],$B1378,Tabla7[Tipo de movimiento],"SALIDA",Tabla7[Mes],I$5))</f>
        <v/>
      </c>
      <c r="J1378" s="39" t="str">
        <f>IF($B1378="","",-SUMIFS(Tabla7[Cantidad],Tabla7[Código del producto],$B1378,Tabla7[Tipo de movimiento],"SALIDA",Tabla7[Mes],J$5))</f>
        <v/>
      </c>
      <c r="K1378" s="39" t="str">
        <f>IF($B1378="","",-SUMIFS(Tabla7[Cantidad],Tabla7[Código del producto],$B1378,Tabla7[Tipo de movimiento],"SALIDA",Tabla7[Mes],K$5))</f>
        <v/>
      </c>
      <c r="L1378" s="39" t="str">
        <f>IF($B1378="","",-SUMIFS(Tabla7[Cantidad],Tabla7[Código del producto],$B1378,Tabla7[Tipo de movimiento],"SALIDA",Tabla7[Mes],L$5))</f>
        <v/>
      </c>
      <c r="M1378" s="39" t="str">
        <f>IF($B1378="","",-SUMIFS(Tabla7[Cantidad],Tabla7[Código del producto],$B1378,Tabla7[Tipo de movimiento],"SALIDA",Tabla7[Mes],M$5))</f>
        <v/>
      </c>
      <c r="N1378" s="39" t="str">
        <f>IF($B1378="","",-SUMIFS(Tabla7[Cantidad],Tabla7[Código del producto],$B1378,Tabla7[Tipo de movimiento],"SALIDA",Tabla7[Mes],N$5))</f>
        <v/>
      </c>
      <c r="O1378" s="39" t="str">
        <f>IF($B1378="","",-SUMIFS(Tabla7[Cantidad],Tabla7[Código del producto],$B1378,Tabla7[Tipo de movimiento],"SALIDA",Tabla7[Mes],O$5))</f>
        <v/>
      </c>
      <c r="P1378" s="39" t="str">
        <f>IF($B1378="","",-SUMIFS(Tabla7[Cantidad],Tabla7[Código del producto],$B1378,Tabla7[Tipo de movimiento],"SALIDA",Tabla7[Mes],P$5))</f>
        <v/>
      </c>
      <c r="Q1378" s="39" t="str">
        <f t="shared" si="63"/>
        <v/>
      </c>
      <c r="R1378" s="51" t="str">
        <f>IF($B1378="","",IFERROR(VLOOKUP($B1378,'ABC rotación'!$C:$G,5,0),"C"))</f>
        <v/>
      </c>
      <c r="S1378" s="41" t="str">
        <f t="shared" si="64"/>
        <v/>
      </c>
      <c r="T1378" s="40" t="str">
        <f t="shared" si="65"/>
        <v/>
      </c>
      <c r="U1378" s="23" t="str">
        <f>IF($B1378="","",VLOOKUP($T1378,Tablas!$X$14:$Y$17,2,1))</f>
        <v/>
      </c>
    </row>
    <row r="1379" spans="2:21" x14ac:dyDescent="0.2">
      <c r="B1379" s="1" t="str">
        <f>IF(Tablas!B1377="","",Tablas!B1377)</f>
        <v/>
      </c>
      <c r="C1379" s="1" t="str">
        <f>IF(Tablas!C1377="","",Tablas!C1377)</f>
        <v/>
      </c>
      <c r="D1379" s="1" t="str">
        <f>IF(Tablas!D1377="","",Tablas!D1377)</f>
        <v/>
      </c>
      <c r="E1379" s="1" t="str">
        <f>IF(Tablas!E1377="","",Tablas!E1377)</f>
        <v/>
      </c>
      <c r="F1379" s="1" t="str">
        <f>IF(Tablas!F1377="","",Tablas!F1377)</f>
        <v/>
      </c>
      <c r="G1379" s="1" t="str">
        <f>IF(Tablas!I1377="","",Tablas!I1377)</f>
        <v/>
      </c>
      <c r="H1379" s="1" t="s">
        <v>911</v>
      </c>
      <c r="I1379" s="39" t="str">
        <f>IF($B1379="","",-SUMIFS(Tabla7[Cantidad],Tabla7[Código del producto],$B1379,Tabla7[Tipo de movimiento],"SALIDA",Tabla7[Mes],I$5))</f>
        <v/>
      </c>
      <c r="J1379" s="39" t="str">
        <f>IF($B1379="","",-SUMIFS(Tabla7[Cantidad],Tabla7[Código del producto],$B1379,Tabla7[Tipo de movimiento],"SALIDA",Tabla7[Mes],J$5))</f>
        <v/>
      </c>
      <c r="K1379" s="39" t="str">
        <f>IF($B1379="","",-SUMIFS(Tabla7[Cantidad],Tabla7[Código del producto],$B1379,Tabla7[Tipo de movimiento],"SALIDA",Tabla7[Mes],K$5))</f>
        <v/>
      </c>
      <c r="L1379" s="39" t="str">
        <f>IF($B1379="","",-SUMIFS(Tabla7[Cantidad],Tabla7[Código del producto],$B1379,Tabla7[Tipo de movimiento],"SALIDA",Tabla7[Mes],L$5))</f>
        <v/>
      </c>
      <c r="M1379" s="39" t="str">
        <f>IF($B1379="","",-SUMIFS(Tabla7[Cantidad],Tabla7[Código del producto],$B1379,Tabla7[Tipo de movimiento],"SALIDA",Tabla7[Mes],M$5))</f>
        <v/>
      </c>
      <c r="N1379" s="39" t="str">
        <f>IF($B1379="","",-SUMIFS(Tabla7[Cantidad],Tabla7[Código del producto],$B1379,Tabla7[Tipo de movimiento],"SALIDA",Tabla7[Mes],N$5))</f>
        <v/>
      </c>
      <c r="O1379" s="39" t="str">
        <f>IF($B1379="","",-SUMIFS(Tabla7[Cantidad],Tabla7[Código del producto],$B1379,Tabla7[Tipo de movimiento],"SALIDA",Tabla7[Mes],O$5))</f>
        <v/>
      </c>
      <c r="P1379" s="39" t="str">
        <f>IF($B1379="","",-SUMIFS(Tabla7[Cantidad],Tabla7[Código del producto],$B1379,Tabla7[Tipo de movimiento],"SALIDA",Tabla7[Mes],P$5))</f>
        <v/>
      </c>
      <c r="Q1379" s="39" t="str">
        <f t="shared" si="63"/>
        <v/>
      </c>
      <c r="R1379" s="51" t="str">
        <f>IF($B1379="","",IFERROR(VLOOKUP($B1379,'ABC rotación'!$C:$G,5,0),"C"))</f>
        <v/>
      </c>
      <c r="S1379" s="41" t="str">
        <f t="shared" si="64"/>
        <v/>
      </c>
      <c r="T1379" s="40" t="str">
        <f t="shared" si="65"/>
        <v/>
      </c>
      <c r="U1379" s="23" t="str">
        <f>IF($B1379="","",VLOOKUP($T1379,Tablas!$X$14:$Y$17,2,1))</f>
        <v/>
      </c>
    </row>
    <row r="1380" spans="2:21" x14ac:dyDescent="0.2">
      <c r="B1380" s="1" t="str">
        <f>IF(Tablas!B1378="","",Tablas!B1378)</f>
        <v/>
      </c>
      <c r="C1380" s="1" t="str">
        <f>IF(Tablas!C1378="","",Tablas!C1378)</f>
        <v/>
      </c>
      <c r="D1380" s="1" t="str">
        <f>IF(Tablas!D1378="","",Tablas!D1378)</f>
        <v/>
      </c>
      <c r="E1380" s="1" t="str">
        <f>IF(Tablas!E1378="","",Tablas!E1378)</f>
        <v/>
      </c>
      <c r="F1380" s="1" t="str">
        <f>IF(Tablas!F1378="","",Tablas!F1378)</f>
        <v/>
      </c>
      <c r="G1380" s="1" t="str">
        <f>IF(Tablas!I1378="","",Tablas!I1378)</f>
        <v/>
      </c>
      <c r="H1380" s="1" t="s">
        <v>911</v>
      </c>
      <c r="I1380" s="39" t="str">
        <f>IF($B1380="","",-SUMIFS(Tabla7[Cantidad],Tabla7[Código del producto],$B1380,Tabla7[Tipo de movimiento],"SALIDA",Tabla7[Mes],I$5))</f>
        <v/>
      </c>
      <c r="J1380" s="39" t="str">
        <f>IF($B1380="","",-SUMIFS(Tabla7[Cantidad],Tabla7[Código del producto],$B1380,Tabla7[Tipo de movimiento],"SALIDA",Tabla7[Mes],J$5))</f>
        <v/>
      </c>
      <c r="K1380" s="39" t="str">
        <f>IF($B1380="","",-SUMIFS(Tabla7[Cantidad],Tabla7[Código del producto],$B1380,Tabla7[Tipo de movimiento],"SALIDA",Tabla7[Mes],K$5))</f>
        <v/>
      </c>
      <c r="L1380" s="39" t="str">
        <f>IF($B1380="","",-SUMIFS(Tabla7[Cantidad],Tabla7[Código del producto],$B1380,Tabla7[Tipo de movimiento],"SALIDA",Tabla7[Mes],L$5))</f>
        <v/>
      </c>
      <c r="M1380" s="39" t="str">
        <f>IF($B1380="","",-SUMIFS(Tabla7[Cantidad],Tabla7[Código del producto],$B1380,Tabla7[Tipo de movimiento],"SALIDA",Tabla7[Mes],M$5))</f>
        <v/>
      </c>
      <c r="N1380" s="39" t="str">
        <f>IF($B1380="","",-SUMIFS(Tabla7[Cantidad],Tabla7[Código del producto],$B1380,Tabla7[Tipo de movimiento],"SALIDA",Tabla7[Mes],N$5))</f>
        <v/>
      </c>
      <c r="O1380" s="39" t="str">
        <f>IF($B1380="","",-SUMIFS(Tabla7[Cantidad],Tabla7[Código del producto],$B1380,Tabla7[Tipo de movimiento],"SALIDA",Tabla7[Mes],O$5))</f>
        <v/>
      </c>
      <c r="P1380" s="39" t="str">
        <f>IF($B1380="","",-SUMIFS(Tabla7[Cantidad],Tabla7[Código del producto],$B1380,Tabla7[Tipo de movimiento],"SALIDA",Tabla7[Mes],P$5))</f>
        <v/>
      </c>
      <c r="Q1380" s="39" t="str">
        <f t="shared" si="63"/>
        <v/>
      </c>
      <c r="R1380" s="51" t="str">
        <f>IF($B1380="","",IFERROR(VLOOKUP($B1380,'ABC rotación'!$C:$G,5,0),"C"))</f>
        <v/>
      </c>
      <c r="S1380" s="41" t="str">
        <f t="shared" si="64"/>
        <v/>
      </c>
      <c r="T1380" s="40" t="str">
        <f t="shared" si="65"/>
        <v/>
      </c>
      <c r="U1380" s="23" t="str">
        <f>IF($B1380="","",VLOOKUP($T1380,Tablas!$X$14:$Y$17,2,1))</f>
        <v/>
      </c>
    </row>
    <row r="1381" spans="2:21" x14ac:dyDescent="0.2">
      <c r="B1381" s="1" t="str">
        <f>IF(Tablas!B1379="","",Tablas!B1379)</f>
        <v/>
      </c>
      <c r="C1381" s="1" t="str">
        <f>IF(Tablas!C1379="","",Tablas!C1379)</f>
        <v/>
      </c>
      <c r="D1381" s="1" t="str">
        <f>IF(Tablas!D1379="","",Tablas!D1379)</f>
        <v/>
      </c>
      <c r="E1381" s="1" t="str">
        <f>IF(Tablas!E1379="","",Tablas!E1379)</f>
        <v/>
      </c>
      <c r="F1381" s="1" t="str">
        <f>IF(Tablas!F1379="","",Tablas!F1379)</f>
        <v/>
      </c>
      <c r="G1381" s="1" t="str">
        <f>IF(Tablas!I1379="","",Tablas!I1379)</f>
        <v/>
      </c>
      <c r="H1381" s="1" t="s">
        <v>911</v>
      </c>
      <c r="I1381" s="39" t="str">
        <f>IF($B1381="","",-SUMIFS(Tabla7[Cantidad],Tabla7[Código del producto],$B1381,Tabla7[Tipo de movimiento],"SALIDA",Tabla7[Mes],I$5))</f>
        <v/>
      </c>
      <c r="J1381" s="39" t="str">
        <f>IF($B1381="","",-SUMIFS(Tabla7[Cantidad],Tabla7[Código del producto],$B1381,Tabla7[Tipo de movimiento],"SALIDA",Tabla7[Mes],J$5))</f>
        <v/>
      </c>
      <c r="K1381" s="39" t="str">
        <f>IF($B1381="","",-SUMIFS(Tabla7[Cantidad],Tabla7[Código del producto],$B1381,Tabla7[Tipo de movimiento],"SALIDA",Tabla7[Mes],K$5))</f>
        <v/>
      </c>
      <c r="L1381" s="39" t="str">
        <f>IF($B1381="","",-SUMIFS(Tabla7[Cantidad],Tabla7[Código del producto],$B1381,Tabla7[Tipo de movimiento],"SALIDA",Tabla7[Mes],L$5))</f>
        <v/>
      </c>
      <c r="M1381" s="39" t="str">
        <f>IF($B1381="","",-SUMIFS(Tabla7[Cantidad],Tabla7[Código del producto],$B1381,Tabla7[Tipo de movimiento],"SALIDA",Tabla7[Mes],M$5))</f>
        <v/>
      </c>
      <c r="N1381" s="39" t="str">
        <f>IF($B1381="","",-SUMIFS(Tabla7[Cantidad],Tabla7[Código del producto],$B1381,Tabla7[Tipo de movimiento],"SALIDA",Tabla7[Mes],N$5))</f>
        <v/>
      </c>
      <c r="O1381" s="39" t="str">
        <f>IF($B1381="","",-SUMIFS(Tabla7[Cantidad],Tabla7[Código del producto],$B1381,Tabla7[Tipo de movimiento],"SALIDA",Tabla7[Mes],O$5))</f>
        <v/>
      </c>
      <c r="P1381" s="39" t="str">
        <f>IF($B1381="","",-SUMIFS(Tabla7[Cantidad],Tabla7[Código del producto],$B1381,Tabla7[Tipo de movimiento],"SALIDA",Tabla7[Mes],P$5))</f>
        <v/>
      </c>
      <c r="Q1381" s="39" t="str">
        <f t="shared" si="63"/>
        <v/>
      </c>
      <c r="R1381" s="51" t="str">
        <f>IF($B1381="","",IFERROR(VLOOKUP($B1381,'ABC rotación'!$C:$G,5,0),"C"))</f>
        <v/>
      </c>
      <c r="S1381" s="41" t="str">
        <f t="shared" si="64"/>
        <v/>
      </c>
      <c r="T1381" s="40" t="str">
        <f t="shared" si="65"/>
        <v/>
      </c>
      <c r="U1381" s="23" t="str">
        <f>IF($B1381="","",VLOOKUP($T1381,Tablas!$X$14:$Y$17,2,1))</f>
        <v/>
      </c>
    </row>
    <row r="1382" spans="2:21" x14ac:dyDescent="0.2">
      <c r="B1382" s="1" t="str">
        <f>IF(Tablas!B1380="","",Tablas!B1380)</f>
        <v/>
      </c>
      <c r="C1382" s="1" t="str">
        <f>IF(Tablas!C1380="","",Tablas!C1380)</f>
        <v/>
      </c>
      <c r="D1382" s="1" t="str">
        <f>IF(Tablas!D1380="","",Tablas!D1380)</f>
        <v/>
      </c>
      <c r="E1382" s="1" t="str">
        <f>IF(Tablas!E1380="","",Tablas!E1380)</f>
        <v/>
      </c>
      <c r="F1382" s="1" t="str">
        <f>IF(Tablas!F1380="","",Tablas!F1380)</f>
        <v/>
      </c>
      <c r="G1382" s="1" t="str">
        <f>IF(Tablas!I1380="","",Tablas!I1380)</f>
        <v/>
      </c>
      <c r="H1382" s="1" t="s">
        <v>911</v>
      </c>
      <c r="I1382" s="39" t="str">
        <f>IF($B1382="","",-SUMIFS(Tabla7[Cantidad],Tabla7[Código del producto],$B1382,Tabla7[Tipo de movimiento],"SALIDA",Tabla7[Mes],I$5))</f>
        <v/>
      </c>
      <c r="J1382" s="39" t="str">
        <f>IF($B1382="","",-SUMIFS(Tabla7[Cantidad],Tabla7[Código del producto],$B1382,Tabla7[Tipo de movimiento],"SALIDA",Tabla7[Mes],J$5))</f>
        <v/>
      </c>
      <c r="K1382" s="39" t="str">
        <f>IF($B1382="","",-SUMIFS(Tabla7[Cantidad],Tabla7[Código del producto],$B1382,Tabla7[Tipo de movimiento],"SALIDA",Tabla7[Mes],K$5))</f>
        <v/>
      </c>
      <c r="L1382" s="39" t="str">
        <f>IF($B1382="","",-SUMIFS(Tabla7[Cantidad],Tabla7[Código del producto],$B1382,Tabla7[Tipo de movimiento],"SALIDA",Tabla7[Mes],L$5))</f>
        <v/>
      </c>
      <c r="M1382" s="39" t="str">
        <f>IF($B1382="","",-SUMIFS(Tabla7[Cantidad],Tabla7[Código del producto],$B1382,Tabla7[Tipo de movimiento],"SALIDA",Tabla7[Mes],M$5))</f>
        <v/>
      </c>
      <c r="N1382" s="39" t="str">
        <f>IF($B1382="","",-SUMIFS(Tabla7[Cantidad],Tabla7[Código del producto],$B1382,Tabla7[Tipo de movimiento],"SALIDA",Tabla7[Mes],N$5))</f>
        <v/>
      </c>
      <c r="O1382" s="39" t="str">
        <f>IF($B1382="","",-SUMIFS(Tabla7[Cantidad],Tabla7[Código del producto],$B1382,Tabla7[Tipo de movimiento],"SALIDA",Tabla7[Mes],O$5))</f>
        <v/>
      </c>
      <c r="P1382" s="39" t="str">
        <f>IF($B1382="","",-SUMIFS(Tabla7[Cantidad],Tabla7[Código del producto],$B1382,Tabla7[Tipo de movimiento],"SALIDA",Tabla7[Mes],P$5))</f>
        <v/>
      </c>
      <c r="Q1382" s="39" t="str">
        <f t="shared" si="63"/>
        <v/>
      </c>
      <c r="R1382" s="51" t="str">
        <f>IF($B1382="","",IFERROR(VLOOKUP($B1382,'ABC rotación'!$C:$G,5,0),"C"))</f>
        <v/>
      </c>
      <c r="S1382" s="41" t="str">
        <f t="shared" si="64"/>
        <v/>
      </c>
      <c r="T1382" s="40" t="str">
        <f t="shared" si="65"/>
        <v/>
      </c>
      <c r="U1382" s="23" t="str">
        <f>IF($B1382="","",VLOOKUP($T1382,Tablas!$X$14:$Y$17,2,1))</f>
        <v/>
      </c>
    </row>
    <row r="1383" spans="2:21" x14ac:dyDescent="0.2">
      <c r="B1383" s="1" t="str">
        <f>IF(Tablas!B1381="","",Tablas!B1381)</f>
        <v/>
      </c>
      <c r="C1383" s="1" t="str">
        <f>IF(Tablas!C1381="","",Tablas!C1381)</f>
        <v/>
      </c>
      <c r="D1383" s="1" t="str">
        <f>IF(Tablas!D1381="","",Tablas!D1381)</f>
        <v/>
      </c>
      <c r="E1383" s="1" t="str">
        <f>IF(Tablas!E1381="","",Tablas!E1381)</f>
        <v/>
      </c>
      <c r="F1383" s="1" t="str">
        <f>IF(Tablas!F1381="","",Tablas!F1381)</f>
        <v/>
      </c>
      <c r="G1383" s="1" t="str">
        <f>IF(Tablas!I1381="","",Tablas!I1381)</f>
        <v/>
      </c>
      <c r="H1383" s="1" t="s">
        <v>911</v>
      </c>
      <c r="I1383" s="39" t="str">
        <f>IF($B1383="","",-SUMIFS(Tabla7[Cantidad],Tabla7[Código del producto],$B1383,Tabla7[Tipo de movimiento],"SALIDA",Tabla7[Mes],I$5))</f>
        <v/>
      </c>
      <c r="J1383" s="39" t="str">
        <f>IF($B1383="","",-SUMIFS(Tabla7[Cantidad],Tabla7[Código del producto],$B1383,Tabla7[Tipo de movimiento],"SALIDA",Tabla7[Mes],J$5))</f>
        <v/>
      </c>
      <c r="K1383" s="39" t="str">
        <f>IF($B1383="","",-SUMIFS(Tabla7[Cantidad],Tabla7[Código del producto],$B1383,Tabla7[Tipo de movimiento],"SALIDA",Tabla7[Mes],K$5))</f>
        <v/>
      </c>
      <c r="L1383" s="39" t="str">
        <f>IF($B1383="","",-SUMIFS(Tabla7[Cantidad],Tabla7[Código del producto],$B1383,Tabla7[Tipo de movimiento],"SALIDA",Tabla7[Mes],L$5))</f>
        <v/>
      </c>
      <c r="M1383" s="39" t="str">
        <f>IF($B1383="","",-SUMIFS(Tabla7[Cantidad],Tabla7[Código del producto],$B1383,Tabla7[Tipo de movimiento],"SALIDA",Tabla7[Mes],M$5))</f>
        <v/>
      </c>
      <c r="N1383" s="39" t="str">
        <f>IF($B1383="","",-SUMIFS(Tabla7[Cantidad],Tabla7[Código del producto],$B1383,Tabla7[Tipo de movimiento],"SALIDA",Tabla7[Mes],N$5))</f>
        <v/>
      </c>
      <c r="O1383" s="39" t="str">
        <f>IF($B1383="","",-SUMIFS(Tabla7[Cantidad],Tabla7[Código del producto],$B1383,Tabla7[Tipo de movimiento],"SALIDA",Tabla7[Mes],O$5))</f>
        <v/>
      </c>
      <c r="P1383" s="39" t="str">
        <f>IF($B1383="","",-SUMIFS(Tabla7[Cantidad],Tabla7[Código del producto],$B1383,Tabla7[Tipo de movimiento],"SALIDA",Tabla7[Mes],P$5))</f>
        <v/>
      </c>
      <c r="Q1383" s="39" t="str">
        <f t="shared" si="63"/>
        <v/>
      </c>
      <c r="R1383" s="51" t="str">
        <f>IF($B1383="","",IFERROR(VLOOKUP($B1383,'ABC rotación'!$C:$G,5,0),"C"))</f>
        <v/>
      </c>
      <c r="S1383" s="41" t="str">
        <f t="shared" si="64"/>
        <v/>
      </c>
      <c r="T1383" s="40" t="str">
        <f t="shared" si="65"/>
        <v/>
      </c>
      <c r="U1383" s="23" t="str">
        <f>IF($B1383="","",VLOOKUP($T1383,Tablas!$X$14:$Y$17,2,1))</f>
        <v/>
      </c>
    </row>
    <row r="1384" spans="2:21" x14ac:dyDescent="0.2">
      <c r="B1384" s="1" t="str">
        <f>IF(Tablas!B1382="","",Tablas!B1382)</f>
        <v/>
      </c>
      <c r="C1384" s="1" t="str">
        <f>IF(Tablas!C1382="","",Tablas!C1382)</f>
        <v/>
      </c>
      <c r="D1384" s="1" t="str">
        <f>IF(Tablas!D1382="","",Tablas!D1382)</f>
        <v/>
      </c>
      <c r="E1384" s="1" t="str">
        <f>IF(Tablas!E1382="","",Tablas!E1382)</f>
        <v/>
      </c>
      <c r="F1384" s="1" t="str">
        <f>IF(Tablas!F1382="","",Tablas!F1382)</f>
        <v/>
      </c>
      <c r="G1384" s="1" t="str">
        <f>IF(Tablas!I1382="","",Tablas!I1382)</f>
        <v/>
      </c>
      <c r="H1384" s="1" t="s">
        <v>911</v>
      </c>
      <c r="I1384" s="39" t="str">
        <f>IF($B1384="","",-SUMIFS(Tabla7[Cantidad],Tabla7[Código del producto],$B1384,Tabla7[Tipo de movimiento],"SALIDA",Tabla7[Mes],I$5))</f>
        <v/>
      </c>
      <c r="J1384" s="39" t="str">
        <f>IF($B1384="","",-SUMIFS(Tabla7[Cantidad],Tabla7[Código del producto],$B1384,Tabla7[Tipo de movimiento],"SALIDA",Tabla7[Mes],J$5))</f>
        <v/>
      </c>
      <c r="K1384" s="39" t="str">
        <f>IF($B1384="","",-SUMIFS(Tabla7[Cantidad],Tabla7[Código del producto],$B1384,Tabla7[Tipo de movimiento],"SALIDA",Tabla7[Mes],K$5))</f>
        <v/>
      </c>
      <c r="L1384" s="39" t="str">
        <f>IF($B1384="","",-SUMIFS(Tabla7[Cantidad],Tabla7[Código del producto],$B1384,Tabla7[Tipo de movimiento],"SALIDA",Tabla7[Mes],L$5))</f>
        <v/>
      </c>
      <c r="M1384" s="39" t="str">
        <f>IF($B1384="","",-SUMIFS(Tabla7[Cantidad],Tabla7[Código del producto],$B1384,Tabla7[Tipo de movimiento],"SALIDA",Tabla7[Mes],M$5))</f>
        <v/>
      </c>
      <c r="N1384" s="39" t="str">
        <f>IF($B1384="","",-SUMIFS(Tabla7[Cantidad],Tabla7[Código del producto],$B1384,Tabla7[Tipo de movimiento],"SALIDA",Tabla7[Mes],N$5))</f>
        <v/>
      </c>
      <c r="O1384" s="39" t="str">
        <f>IF($B1384="","",-SUMIFS(Tabla7[Cantidad],Tabla7[Código del producto],$B1384,Tabla7[Tipo de movimiento],"SALIDA",Tabla7[Mes],O$5))</f>
        <v/>
      </c>
      <c r="P1384" s="39" t="str">
        <f>IF($B1384="","",-SUMIFS(Tabla7[Cantidad],Tabla7[Código del producto],$B1384,Tabla7[Tipo de movimiento],"SALIDA",Tabla7[Mes],P$5))</f>
        <v/>
      </c>
      <c r="Q1384" s="39" t="str">
        <f t="shared" si="63"/>
        <v/>
      </c>
      <c r="R1384" s="51" t="str">
        <f>IF($B1384="","",IFERROR(VLOOKUP($B1384,'ABC rotación'!$C:$G,5,0),"C"))</f>
        <v/>
      </c>
      <c r="S1384" s="41" t="str">
        <f t="shared" si="64"/>
        <v/>
      </c>
      <c r="T1384" s="40" t="str">
        <f t="shared" si="65"/>
        <v/>
      </c>
      <c r="U1384" s="23" t="str">
        <f>IF($B1384="","",VLOOKUP($T1384,Tablas!$X$14:$Y$17,2,1))</f>
        <v/>
      </c>
    </row>
    <row r="1385" spans="2:21" x14ac:dyDescent="0.2">
      <c r="B1385" s="1" t="str">
        <f>IF(Tablas!B1383="","",Tablas!B1383)</f>
        <v/>
      </c>
      <c r="C1385" s="1" t="str">
        <f>IF(Tablas!C1383="","",Tablas!C1383)</f>
        <v/>
      </c>
      <c r="D1385" s="1" t="str">
        <f>IF(Tablas!D1383="","",Tablas!D1383)</f>
        <v/>
      </c>
      <c r="E1385" s="1" t="str">
        <f>IF(Tablas!E1383="","",Tablas!E1383)</f>
        <v/>
      </c>
      <c r="F1385" s="1" t="str">
        <f>IF(Tablas!F1383="","",Tablas!F1383)</f>
        <v/>
      </c>
      <c r="G1385" s="1" t="str">
        <f>IF(Tablas!I1383="","",Tablas!I1383)</f>
        <v/>
      </c>
      <c r="H1385" s="1" t="s">
        <v>911</v>
      </c>
      <c r="I1385" s="39" t="str">
        <f>IF($B1385="","",-SUMIFS(Tabla7[Cantidad],Tabla7[Código del producto],$B1385,Tabla7[Tipo de movimiento],"SALIDA",Tabla7[Mes],I$5))</f>
        <v/>
      </c>
      <c r="J1385" s="39" t="str">
        <f>IF($B1385="","",-SUMIFS(Tabla7[Cantidad],Tabla7[Código del producto],$B1385,Tabla7[Tipo de movimiento],"SALIDA",Tabla7[Mes],J$5))</f>
        <v/>
      </c>
      <c r="K1385" s="39" t="str">
        <f>IF($B1385="","",-SUMIFS(Tabla7[Cantidad],Tabla7[Código del producto],$B1385,Tabla7[Tipo de movimiento],"SALIDA",Tabla7[Mes],K$5))</f>
        <v/>
      </c>
      <c r="L1385" s="39" t="str">
        <f>IF($B1385="","",-SUMIFS(Tabla7[Cantidad],Tabla7[Código del producto],$B1385,Tabla7[Tipo de movimiento],"SALIDA",Tabla7[Mes],L$5))</f>
        <v/>
      </c>
      <c r="M1385" s="39" t="str">
        <f>IF($B1385="","",-SUMIFS(Tabla7[Cantidad],Tabla7[Código del producto],$B1385,Tabla7[Tipo de movimiento],"SALIDA",Tabla7[Mes],M$5))</f>
        <v/>
      </c>
      <c r="N1385" s="39" t="str">
        <f>IF($B1385="","",-SUMIFS(Tabla7[Cantidad],Tabla7[Código del producto],$B1385,Tabla7[Tipo de movimiento],"SALIDA",Tabla7[Mes],N$5))</f>
        <v/>
      </c>
      <c r="O1385" s="39" t="str">
        <f>IF($B1385="","",-SUMIFS(Tabla7[Cantidad],Tabla7[Código del producto],$B1385,Tabla7[Tipo de movimiento],"SALIDA",Tabla7[Mes],O$5))</f>
        <v/>
      </c>
      <c r="P1385" s="39" t="str">
        <f>IF($B1385="","",-SUMIFS(Tabla7[Cantidad],Tabla7[Código del producto],$B1385,Tabla7[Tipo de movimiento],"SALIDA",Tabla7[Mes],P$5))</f>
        <v/>
      </c>
      <c r="Q1385" s="39" t="str">
        <f t="shared" si="63"/>
        <v/>
      </c>
      <c r="R1385" s="51" t="str">
        <f>IF($B1385="","",IFERROR(VLOOKUP($B1385,'ABC rotación'!$C:$G,5,0),"C"))</f>
        <v/>
      </c>
      <c r="S1385" s="41" t="str">
        <f t="shared" si="64"/>
        <v/>
      </c>
      <c r="T1385" s="40" t="str">
        <f t="shared" si="65"/>
        <v/>
      </c>
      <c r="U1385" s="23" t="str">
        <f>IF($B1385="","",VLOOKUP($T1385,Tablas!$X$14:$Y$17,2,1))</f>
        <v/>
      </c>
    </row>
    <row r="1386" spans="2:21" x14ac:dyDescent="0.2">
      <c r="B1386" s="1" t="str">
        <f>IF(Tablas!B1384="","",Tablas!B1384)</f>
        <v/>
      </c>
      <c r="C1386" s="1" t="str">
        <f>IF(Tablas!C1384="","",Tablas!C1384)</f>
        <v/>
      </c>
      <c r="D1386" s="1" t="str">
        <f>IF(Tablas!D1384="","",Tablas!D1384)</f>
        <v/>
      </c>
      <c r="E1386" s="1" t="str">
        <f>IF(Tablas!E1384="","",Tablas!E1384)</f>
        <v/>
      </c>
      <c r="F1386" s="1" t="str">
        <f>IF(Tablas!F1384="","",Tablas!F1384)</f>
        <v/>
      </c>
      <c r="G1386" s="1" t="str">
        <f>IF(Tablas!I1384="","",Tablas!I1384)</f>
        <v/>
      </c>
      <c r="H1386" s="1" t="s">
        <v>911</v>
      </c>
      <c r="I1386" s="39" t="str">
        <f>IF($B1386="","",-SUMIFS(Tabla7[Cantidad],Tabla7[Código del producto],$B1386,Tabla7[Tipo de movimiento],"SALIDA",Tabla7[Mes],I$5))</f>
        <v/>
      </c>
      <c r="J1386" s="39" t="str">
        <f>IF($B1386="","",-SUMIFS(Tabla7[Cantidad],Tabla7[Código del producto],$B1386,Tabla7[Tipo de movimiento],"SALIDA",Tabla7[Mes],J$5))</f>
        <v/>
      </c>
      <c r="K1386" s="39" t="str">
        <f>IF($B1386="","",-SUMIFS(Tabla7[Cantidad],Tabla7[Código del producto],$B1386,Tabla7[Tipo de movimiento],"SALIDA",Tabla7[Mes],K$5))</f>
        <v/>
      </c>
      <c r="L1386" s="39" t="str">
        <f>IF($B1386="","",-SUMIFS(Tabla7[Cantidad],Tabla7[Código del producto],$B1386,Tabla7[Tipo de movimiento],"SALIDA",Tabla7[Mes],L$5))</f>
        <v/>
      </c>
      <c r="M1386" s="39" t="str">
        <f>IF($B1386="","",-SUMIFS(Tabla7[Cantidad],Tabla7[Código del producto],$B1386,Tabla7[Tipo de movimiento],"SALIDA",Tabla7[Mes],M$5))</f>
        <v/>
      </c>
      <c r="N1386" s="39" t="str">
        <f>IF($B1386="","",-SUMIFS(Tabla7[Cantidad],Tabla7[Código del producto],$B1386,Tabla7[Tipo de movimiento],"SALIDA",Tabla7[Mes],N$5))</f>
        <v/>
      </c>
      <c r="O1386" s="39" t="str">
        <f>IF($B1386="","",-SUMIFS(Tabla7[Cantidad],Tabla7[Código del producto],$B1386,Tabla7[Tipo de movimiento],"SALIDA",Tabla7[Mes],O$5))</f>
        <v/>
      </c>
      <c r="P1386" s="39" t="str">
        <f>IF($B1386="","",-SUMIFS(Tabla7[Cantidad],Tabla7[Código del producto],$B1386,Tabla7[Tipo de movimiento],"SALIDA",Tabla7[Mes],P$5))</f>
        <v/>
      </c>
      <c r="Q1386" s="39" t="str">
        <f t="shared" si="63"/>
        <v/>
      </c>
      <c r="R1386" s="51" t="str">
        <f>IF($B1386="","",IFERROR(VLOOKUP($B1386,'ABC rotación'!$C:$G,5,0),"C"))</f>
        <v/>
      </c>
      <c r="S1386" s="41" t="str">
        <f t="shared" si="64"/>
        <v/>
      </c>
      <c r="T1386" s="40" t="str">
        <f t="shared" si="65"/>
        <v/>
      </c>
      <c r="U1386" s="23" t="str">
        <f>IF($B1386="","",VLOOKUP($T1386,Tablas!$X$14:$Y$17,2,1))</f>
        <v/>
      </c>
    </row>
    <row r="1387" spans="2:21" x14ac:dyDescent="0.2">
      <c r="B1387" s="1" t="str">
        <f>IF(Tablas!B1385="","",Tablas!B1385)</f>
        <v/>
      </c>
      <c r="C1387" s="1" t="str">
        <f>IF(Tablas!C1385="","",Tablas!C1385)</f>
        <v/>
      </c>
      <c r="D1387" s="1" t="str">
        <f>IF(Tablas!D1385="","",Tablas!D1385)</f>
        <v/>
      </c>
      <c r="E1387" s="1" t="str">
        <f>IF(Tablas!E1385="","",Tablas!E1385)</f>
        <v/>
      </c>
      <c r="F1387" s="1" t="str">
        <f>IF(Tablas!F1385="","",Tablas!F1385)</f>
        <v/>
      </c>
      <c r="G1387" s="1" t="str">
        <f>IF(Tablas!I1385="","",Tablas!I1385)</f>
        <v/>
      </c>
      <c r="H1387" s="1" t="s">
        <v>911</v>
      </c>
      <c r="I1387" s="39" t="str">
        <f>IF($B1387="","",-SUMIFS(Tabla7[Cantidad],Tabla7[Código del producto],$B1387,Tabla7[Tipo de movimiento],"SALIDA",Tabla7[Mes],I$5))</f>
        <v/>
      </c>
      <c r="J1387" s="39" t="str">
        <f>IF($B1387="","",-SUMIFS(Tabla7[Cantidad],Tabla7[Código del producto],$B1387,Tabla7[Tipo de movimiento],"SALIDA",Tabla7[Mes],J$5))</f>
        <v/>
      </c>
      <c r="K1387" s="39" t="str">
        <f>IF($B1387="","",-SUMIFS(Tabla7[Cantidad],Tabla7[Código del producto],$B1387,Tabla7[Tipo de movimiento],"SALIDA",Tabla7[Mes],K$5))</f>
        <v/>
      </c>
      <c r="L1387" s="39" t="str">
        <f>IF($B1387="","",-SUMIFS(Tabla7[Cantidad],Tabla7[Código del producto],$B1387,Tabla7[Tipo de movimiento],"SALIDA",Tabla7[Mes],L$5))</f>
        <v/>
      </c>
      <c r="M1387" s="39" t="str">
        <f>IF($B1387="","",-SUMIFS(Tabla7[Cantidad],Tabla7[Código del producto],$B1387,Tabla7[Tipo de movimiento],"SALIDA",Tabla7[Mes],M$5))</f>
        <v/>
      </c>
      <c r="N1387" s="39" t="str">
        <f>IF($B1387="","",-SUMIFS(Tabla7[Cantidad],Tabla7[Código del producto],$B1387,Tabla7[Tipo de movimiento],"SALIDA",Tabla7[Mes],N$5))</f>
        <v/>
      </c>
      <c r="O1387" s="39" t="str">
        <f>IF($B1387="","",-SUMIFS(Tabla7[Cantidad],Tabla7[Código del producto],$B1387,Tabla7[Tipo de movimiento],"SALIDA",Tabla7[Mes],O$5))</f>
        <v/>
      </c>
      <c r="P1387" s="39" t="str">
        <f>IF($B1387="","",-SUMIFS(Tabla7[Cantidad],Tabla7[Código del producto],$B1387,Tabla7[Tipo de movimiento],"SALIDA",Tabla7[Mes],P$5))</f>
        <v/>
      </c>
      <c r="Q1387" s="39" t="str">
        <f t="shared" si="63"/>
        <v/>
      </c>
      <c r="R1387" s="51" t="str">
        <f>IF($B1387="","",IFERROR(VLOOKUP($B1387,'ABC rotación'!$C:$G,5,0),"C"))</f>
        <v/>
      </c>
      <c r="S1387" s="41" t="str">
        <f t="shared" si="64"/>
        <v/>
      </c>
      <c r="T1387" s="40" t="str">
        <f t="shared" si="65"/>
        <v/>
      </c>
      <c r="U1387" s="23" t="str">
        <f>IF($B1387="","",VLOOKUP($T1387,Tablas!$X$14:$Y$17,2,1))</f>
        <v/>
      </c>
    </row>
    <row r="1388" spans="2:21" x14ac:dyDescent="0.2">
      <c r="B1388" s="1" t="str">
        <f>IF(Tablas!B1386="","",Tablas!B1386)</f>
        <v/>
      </c>
      <c r="C1388" s="1" t="str">
        <f>IF(Tablas!C1386="","",Tablas!C1386)</f>
        <v/>
      </c>
      <c r="D1388" s="1" t="str">
        <f>IF(Tablas!D1386="","",Tablas!D1386)</f>
        <v/>
      </c>
      <c r="E1388" s="1" t="str">
        <f>IF(Tablas!E1386="","",Tablas!E1386)</f>
        <v/>
      </c>
      <c r="F1388" s="1" t="str">
        <f>IF(Tablas!F1386="","",Tablas!F1386)</f>
        <v/>
      </c>
      <c r="G1388" s="1" t="str">
        <f>IF(Tablas!I1386="","",Tablas!I1386)</f>
        <v/>
      </c>
      <c r="H1388" s="1" t="s">
        <v>911</v>
      </c>
      <c r="I1388" s="39" t="str">
        <f>IF($B1388="","",-SUMIFS(Tabla7[Cantidad],Tabla7[Código del producto],$B1388,Tabla7[Tipo de movimiento],"SALIDA",Tabla7[Mes],I$5))</f>
        <v/>
      </c>
      <c r="J1388" s="39" t="str">
        <f>IF($B1388="","",-SUMIFS(Tabla7[Cantidad],Tabla7[Código del producto],$B1388,Tabla7[Tipo de movimiento],"SALIDA",Tabla7[Mes],J$5))</f>
        <v/>
      </c>
      <c r="K1388" s="39" t="str">
        <f>IF($B1388="","",-SUMIFS(Tabla7[Cantidad],Tabla7[Código del producto],$B1388,Tabla7[Tipo de movimiento],"SALIDA",Tabla7[Mes],K$5))</f>
        <v/>
      </c>
      <c r="L1388" s="39" t="str">
        <f>IF($B1388="","",-SUMIFS(Tabla7[Cantidad],Tabla7[Código del producto],$B1388,Tabla7[Tipo de movimiento],"SALIDA",Tabla7[Mes],L$5))</f>
        <v/>
      </c>
      <c r="M1388" s="39" t="str">
        <f>IF($B1388="","",-SUMIFS(Tabla7[Cantidad],Tabla7[Código del producto],$B1388,Tabla7[Tipo de movimiento],"SALIDA",Tabla7[Mes],M$5))</f>
        <v/>
      </c>
      <c r="N1388" s="39" t="str">
        <f>IF($B1388="","",-SUMIFS(Tabla7[Cantidad],Tabla7[Código del producto],$B1388,Tabla7[Tipo de movimiento],"SALIDA",Tabla7[Mes],N$5))</f>
        <v/>
      </c>
      <c r="O1388" s="39" t="str">
        <f>IF($B1388="","",-SUMIFS(Tabla7[Cantidad],Tabla7[Código del producto],$B1388,Tabla7[Tipo de movimiento],"SALIDA",Tabla7[Mes],O$5))</f>
        <v/>
      </c>
      <c r="P1388" s="39" t="str">
        <f>IF($B1388="","",-SUMIFS(Tabla7[Cantidad],Tabla7[Código del producto],$B1388,Tabla7[Tipo de movimiento],"SALIDA",Tabla7[Mes],P$5))</f>
        <v/>
      </c>
      <c r="Q1388" s="39" t="str">
        <f t="shared" si="63"/>
        <v/>
      </c>
      <c r="R1388" s="51" t="str">
        <f>IF($B1388="","",IFERROR(VLOOKUP($B1388,'ABC rotación'!$C:$G,5,0),"C"))</f>
        <v/>
      </c>
      <c r="S1388" s="41" t="str">
        <f t="shared" si="64"/>
        <v/>
      </c>
      <c r="T1388" s="40" t="str">
        <f t="shared" si="65"/>
        <v/>
      </c>
      <c r="U1388" s="23" t="str">
        <f>IF($B1388="","",VLOOKUP($T1388,Tablas!$X$14:$Y$17,2,1))</f>
        <v/>
      </c>
    </row>
    <row r="1389" spans="2:21" x14ac:dyDescent="0.2">
      <c r="B1389" s="1" t="str">
        <f>IF(Tablas!B1387="","",Tablas!B1387)</f>
        <v/>
      </c>
      <c r="C1389" s="1" t="str">
        <f>IF(Tablas!C1387="","",Tablas!C1387)</f>
        <v/>
      </c>
      <c r="D1389" s="1" t="str">
        <f>IF(Tablas!D1387="","",Tablas!D1387)</f>
        <v/>
      </c>
      <c r="E1389" s="1" t="str">
        <f>IF(Tablas!E1387="","",Tablas!E1387)</f>
        <v/>
      </c>
      <c r="F1389" s="1" t="str">
        <f>IF(Tablas!F1387="","",Tablas!F1387)</f>
        <v/>
      </c>
      <c r="G1389" s="1" t="str">
        <f>IF(Tablas!I1387="","",Tablas!I1387)</f>
        <v/>
      </c>
      <c r="H1389" s="1" t="s">
        <v>911</v>
      </c>
      <c r="I1389" s="39" t="str">
        <f>IF($B1389="","",-SUMIFS(Tabla7[Cantidad],Tabla7[Código del producto],$B1389,Tabla7[Tipo de movimiento],"SALIDA",Tabla7[Mes],I$5))</f>
        <v/>
      </c>
      <c r="J1389" s="39" t="str">
        <f>IF($B1389="","",-SUMIFS(Tabla7[Cantidad],Tabla7[Código del producto],$B1389,Tabla7[Tipo de movimiento],"SALIDA",Tabla7[Mes],J$5))</f>
        <v/>
      </c>
      <c r="K1389" s="39" t="str">
        <f>IF($B1389="","",-SUMIFS(Tabla7[Cantidad],Tabla7[Código del producto],$B1389,Tabla7[Tipo de movimiento],"SALIDA",Tabla7[Mes],K$5))</f>
        <v/>
      </c>
      <c r="L1389" s="39" t="str">
        <f>IF($B1389="","",-SUMIFS(Tabla7[Cantidad],Tabla7[Código del producto],$B1389,Tabla7[Tipo de movimiento],"SALIDA",Tabla7[Mes],L$5))</f>
        <v/>
      </c>
      <c r="M1389" s="39" t="str">
        <f>IF($B1389="","",-SUMIFS(Tabla7[Cantidad],Tabla7[Código del producto],$B1389,Tabla7[Tipo de movimiento],"SALIDA",Tabla7[Mes],M$5))</f>
        <v/>
      </c>
      <c r="N1389" s="39" t="str">
        <f>IF($B1389="","",-SUMIFS(Tabla7[Cantidad],Tabla7[Código del producto],$B1389,Tabla7[Tipo de movimiento],"SALIDA",Tabla7[Mes],N$5))</f>
        <v/>
      </c>
      <c r="O1389" s="39" t="str">
        <f>IF($B1389="","",-SUMIFS(Tabla7[Cantidad],Tabla7[Código del producto],$B1389,Tabla7[Tipo de movimiento],"SALIDA",Tabla7[Mes],O$5))</f>
        <v/>
      </c>
      <c r="P1389" s="39" t="str">
        <f>IF($B1389="","",-SUMIFS(Tabla7[Cantidad],Tabla7[Código del producto],$B1389,Tabla7[Tipo de movimiento],"SALIDA",Tabla7[Mes],P$5))</f>
        <v/>
      </c>
      <c r="Q1389" s="39" t="str">
        <f t="shared" si="63"/>
        <v/>
      </c>
      <c r="R1389" s="51" t="str">
        <f>IF($B1389="","",IFERROR(VLOOKUP($B1389,'ABC rotación'!$C:$G,5,0),"C"))</f>
        <v/>
      </c>
      <c r="S1389" s="41" t="str">
        <f t="shared" si="64"/>
        <v/>
      </c>
      <c r="T1389" s="40" t="str">
        <f t="shared" si="65"/>
        <v/>
      </c>
      <c r="U1389" s="23" t="str">
        <f>IF($B1389="","",VLOOKUP($T1389,Tablas!$X$14:$Y$17,2,1))</f>
        <v/>
      </c>
    </row>
    <row r="1390" spans="2:21" x14ac:dyDescent="0.2">
      <c r="B1390" s="1" t="str">
        <f>IF(Tablas!B1388="","",Tablas!B1388)</f>
        <v/>
      </c>
      <c r="C1390" s="1" t="str">
        <f>IF(Tablas!C1388="","",Tablas!C1388)</f>
        <v/>
      </c>
      <c r="D1390" s="1" t="str">
        <f>IF(Tablas!D1388="","",Tablas!D1388)</f>
        <v/>
      </c>
      <c r="E1390" s="1" t="str">
        <f>IF(Tablas!E1388="","",Tablas!E1388)</f>
        <v/>
      </c>
      <c r="F1390" s="1" t="str">
        <f>IF(Tablas!F1388="","",Tablas!F1388)</f>
        <v/>
      </c>
      <c r="G1390" s="1" t="str">
        <f>IF(Tablas!I1388="","",Tablas!I1388)</f>
        <v/>
      </c>
      <c r="H1390" s="1" t="s">
        <v>911</v>
      </c>
      <c r="I1390" s="39" t="str">
        <f>IF($B1390="","",-SUMIFS(Tabla7[Cantidad],Tabla7[Código del producto],$B1390,Tabla7[Tipo de movimiento],"SALIDA",Tabla7[Mes],I$5))</f>
        <v/>
      </c>
      <c r="J1390" s="39" t="str">
        <f>IF($B1390="","",-SUMIFS(Tabla7[Cantidad],Tabla7[Código del producto],$B1390,Tabla7[Tipo de movimiento],"SALIDA",Tabla7[Mes],J$5))</f>
        <v/>
      </c>
      <c r="K1390" s="39" t="str">
        <f>IF($B1390="","",-SUMIFS(Tabla7[Cantidad],Tabla7[Código del producto],$B1390,Tabla7[Tipo de movimiento],"SALIDA",Tabla7[Mes],K$5))</f>
        <v/>
      </c>
      <c r="L1390" s="39" t="str">
        <f>IF($B1390="","",-SUMIFS(Tabla7[Cantidad],Tabla7[Código del producto],$B1390,Tabla7[Tipo de movimiento],"SALIDA",Tabla7[Mes],L$5))</f>
        <v/>
      </c>
      <c r="M1390" s="39" t="str">
        <f>IF($B1390="","",-SUMIFS(Tabla7[Cantidad],Tabla7[Código del producto],$B1390,Tabla7[Tipo de movimiento],"SALIDA",Tabla7[Mes],M$5))</f>
        <v/>
      </c>
      <c r="N1390" s="39" t="str">
        <f>IF($B1390="","",-SUMIFS(Tabla7[Cantidad],Tabla7[Código del producto],$B1390,Tabla7[Tipo de movimiento],"SALIDA",Tabla7[Mes],N$5))</f>
        <v/>
      </c>
      <c r="O1390" s="39" t="str">
        <f>IF($B1390="","",-SUMIFS(Tabla7[Cantidad],Tabla7[Código del producto],$B1390,Tabla7[Tipo de movimiento],"SALIDA",Tabla7[Mes],O$5))</f>
        <v/>
      </c>
      <c r="P1390" s="39" t="str">
        <f>IF($B1390="","",-SUMIFS(Tabla7[Cantidad],Tabla7[Código del producto],$B1390,Tabla7[Tipo de movimiento],"SALIDA",Tabla7[Mes],P$5))</f>
        <v/>
      </c>
      <c r="Q1390" s="39" t="str">
        <f t="shared" si="63"/>
        <v/>
      </c>
      <c r="R1390" s="51" t="str">
        <f>IF($B1390="","",IFERROR(VLOOKUP($B1390,'ABC rotación'!$C:$G,5,0),"C"))</f>
        <v/>
      </c>
      <c r="S1390" s="41" t="str">
        <f t="shared" si="64"/>
        <v/>
      </c>
      <c r="T1390" s="40" t="str">
        <f t="shared" si="65"/>
        <v/>
      </c>
      <c r="U1390" s="23" t="str">
        <f>IF($B1390="","",VLOOKUP($T1390,Tablas!$X$14:$Y$17,2,1))</f>
        <v/>
      </c>
    </row>
    <row r="1391" spans="2:21" x14ac:dyDescent="0.2">
      <c r="B1391" s="1" t="str">
        <f>IF(Tablas!B1389="","",Tablas!B1389)</f>
        <v/>
      </c>
      <c r="C1391" s="1" t="str">
        <f>IF(Tablas!C1389="","",Tablas!C1389)</f>
        <v/>
      </c>
      <c r="D1391" s="1" t="str">
        <f>IF(Tablas!D1389="","",Tablas!D1389)</f>
        <v/>
      </c>
      <c r="E1391" s="1" t="str">
        <f>IF(Tablas!E1389="","",Tablas!E1389)</f>
        <v/>
      </c>
      <c r="F1391" s="1" t="str">
        <f>IF(Tablas!F1389="","",Tablas!F1389)</f>
        <v/>
      </c>
      <c r="G1391" s="1" t="str">
        <f>IF(Tablas!I1389="","",Tablas!I1389)</f>
        <v/>
      </c>
      <c r="H1391" s="1" t="s">
        <v>911</v>
      </c>
      <c r="I1391" s="39" t="str">
        <f>IF($B1391="","",-SUMIFS(Tabla7[Cantidad],Tabla7[Código del producto],$B1391,Tabla7[Tipo de movimiento],"SALIDA",Tabla7[Mes],I$5))</f>
        <v/>
      </c>
      <c r="J1391" s="39" t="str">
        <f>IF($B1391="","",-SUMIFS(Tabla7[Cantidad],Tabla7[Código del producto],$B1391,Tabla7[Tipo de movimiento],"SALIDA",Tabla7[Mes],J$5))</f>
        <v/>
      </c>
      <c r="K1391" s="39" t="str">
        <f>IF($B1391="","",-SUMIFS(Tabla7[Cantidad],Tabla7[Código del producto],$B1391,Tabla7[Tipo de movimiento],"SALIDA",Tabla7[Mes],K$5))</f>
        <v/>
      </c>
      <c r="L1391" s="39" t="str">
        <f>IF($B1391="","",-SUMIFS(Tabla7[Cantidad],Tabla7[Código del producto],$B1391,Tabla7[Tipo de movimiento],"SALIDA",Tabla7[Mes],L$5))</f>
        <v/>
      </c>
      <c r="M1391" s="39" t="str">
        <f>IF($B1391="","",-SUMIFS(Tabla7[Cantidad],Tabla7[Código del producto],$B1391,Tabla7[Tipo de movimiento],"SALIDA",Tabla7[Mes],M$5))</f>
        <v/>
      </c>
      <c r="N1391" s="39" t="str">
        <f>IF($B1391="","",-SUMIFS(Tabla7[Cantidad],Tabla7[Código del producto],$B1391,Tabla7[Tipo de movimiento],"SALIDA",Tabla7[Mes],N$5))</f>
        <v/>
      </c>
      <c r="O1391" s="39" t="str">
        <f>IF($B1391="","",-SUMIFS(Tabla7[Cantidad],Tabla7[Código del producto],$B1391,Tabla7[Tipo de movimiento],"SALIDA",Tabla7[Mes],O$5))</f>
        <v/>
      </c>
      <c r="P1391" s="39" t="str">
        <f>IF($B1391="","",-SUMIFS(Tabla7[Cantidad],Tabla7[Código del producto],$B1391,Tabla7[Tipo de movimiento],"SALIDA",Tabla7[Mes],P$5))</f>
        <v/>
      </c>
      <c r="Q1391" s="39" t="str">
        <f t="shared" si="63"/>
        <v/>
      </c>
      <c r="R1391" s="51" t="str">
        <f>IF($B1391="","",IFERROR(VLOOKUP($B1391,'ABC rotación'!$C:$G,5,0),"C"))</f>
        <v/>
      </c>
      <c r="S1391" s="41" t="str">
        <f t="shared" si="64"/>
        <v/>
      </c>
      <c r="T1391" s="40" t="str">
        <f t="shared" si="65"/>
        <v/>
      </c>
      <c r="U1391" s="23" t="str">
        <f>IF($B1391="","",VLOOKUP($T1391,Tablas!$X$14:$Y$17,2,1))</f>
        <v/>
      </c>
    </row>
    <row r="1392" spans="2:21" x14ac:dyDescent="0.2">
      <c r="B1392" s="1" t="str">
        <f>IF(Tablas!B1390="","",Tablas!B1390)</f>
        <v/>
      </c>
      <c r="C1392" s="1" t="str">
        <f>IF(Tablas!C1390="","",Tablas!C1390)</f>
        <v/>
      </c>
      <c r="D1392" s="1" t="str">
        <f>IF(Tablas!D1390="","",Tablas!D1390)</f>
        <v/>
      </c>
      <c r="E1392" s="1" t="str">
        <f>IF(Tablas!E1390="","",Tablas!E1390)</f>
        <v/>
      </c>
      <c r="F1392" s="1" t="str">
        <f>IF(Tablas!F1390="","",Tablas!F1390)</f>
        <v/>
      </c>
      <c r="G1392" s="1" t="str">
        <f>IF(Tablas!I1390="","",Tablas!I1390)</f>
        <v/>
      </c>
      <c r="H1392" s="1" t="s">
        <v>911</v>
      </c>
      <c r="I1392" s="39" t="str">
        <f>IF($B1392="","",-SUMIFS(Tabla7[Cantidad],Tabla7[Código del producto],$B1392,Tabla7[Tipo de movimiento],"SALIDA",Tabla7[Mes],I$5))</f>
        <v/>
      </c>
      <c r="J1392" s="39" t="str">
        <f>IF($B1392="","",-SUMIFS(Tabla7[Cantidad],Tabla7[Código del producto],$B1392,Tabla7[Tipo de movimiento],"SALIDA",Tabla7[Mes],J$5))</f>
        <v/>
      </c>
      <c r="K1392" s="39" t="str">
        <f>IF($B1392="","",-SUMIFS(Tabla7[Cantidad],Tabla7[Código del producto],$B1392,Tabla7[Tipo de movimiento],"SALIDA",Tabla7[Mes],K$5))</f>
        <v/>
      </c>
      <c r="L1392" s="39" t="str">
        <f>IF($B1392="","",-SUMIFS(Tabla7[Cantidad],Tabla7[Código del producto],$B1392,Tabla7[Tipo de movimiento],"SALIDA",Tabla7[Mes],L$5))</f>
        <v/>
      </c>
      <c r="M1392" s="39" t="str">
        <f>IF($B1392="","",-SUMIFS(Tabla7[Cantidad],Tabla7[Código del producto],$B1392,Tabla7[Tipo de movimiento],"SALIDA",Tabla7[Mes],M$5))</f>
        <v/>
      </c>
      <c r="N1392" s="39" t="str">
        <f>IF($B1392="","",-SUMIFS(Tabla7[Cantidad],Tabla7[Código del producto],$B1392,Tabla7[Tipo de movimiento],"SALIDA",Tabla7[Mes],N$5))</f>
        <v/>
      </c>
      <c r="O1392" s="39" t="str">
        <f>IF($B1392="","",-SUMIFS(Tabla7[Cantidad],Tabla7[Código del producto],$B1392,Tabla7[Tipo de movimiento],"SALIDA",Tabla7[Mes],O$5))</f>
        <v/>
      </c>
      <c r="P1392" s="39" t="str">
        <f>IF($B1392="","",-SUMIFS(Tabla7[Cantidad],Tabla7[Código del producto],$B1392,Tabla7[Tipo de movimiento],"SALIDA",Tabla7[Mes],P$5))</f>
        <v/>
      </c>
      <c r="Q1392" s="39" t="str">
        <f t="shared" si="63"/>
        <v/>
      </c>
      <c r="R1392" s="51" t="str">
        <f>IF($B1392="","",IFERROR(VLOOKUP($B1392,'ABC rotación'!$C:$G,5,0),"C"))</f>
        <v/>
      </c>
      <c r="S1392" s="41" t="str">
        <f t="shared" si="64"/>
        <v/>
      </c>
      <c r="T1392" s="40" t="str">
        <f t="shared" si="65"/>
        <v/>
      </c>
      <c r="U1392" s="23" t="str">
        <f>IF($B1392="","",VLOOKUP($T1392,Tablas!$X$14:$Y$17,2,1))</f>
        <v/>
      </c>
    </row>
    <row r="1393" spans="2:21" x14ac:dyDescent="0.2">
      <c r="B1393" s="1" t="str">
        <f>IF(Tablas!B1391="","",Tablas!B1391)</f>
        <v/>
      </c>
      <c r="C1393" s="1" t="str">
        <f>IF(Tablas!C1391="","",Tablas!C1391)</f>
        <v/>
      </c>
      <c r="D1393" s="1" t="str">
        <f>IF(Tablas!D1391="","",Tablas!D1391)</f>
        <v/>
      </c>
      <c r="E1393" s="1" t="str">
        <f>IF(Tablas!E1391="","",Tablas!E1391)</f>
        <v/>
      </c>
      <c r="F1393" s="1" t="str">
        <f>IF(Tablas!F1391="","",Tablas!F1391)</f>
        <v/>
      </c>
      <c r="G1393" s="1" t="str">
        <f>IF(Tablas!I1391="","",Tablas!I1391)</f>
        <v/>
      </c>
      <c r="H1393" s="1" t="s">
        <v>911</v>
      </c>
      <c r="I1393" s="39" t="str">
        <f>IF($B1393="","",-SUMIFS(Tabla7[Cantidad],Tabla7[Código del producto],$B1393,Tabla7[Tipo de movimiento],"SALIDA",Tabla7[Mes],I$5))</f>
        <v/>
      </c>
      <c r="J1393" s="39" t="str">
        <f>IF($B1393="","",-SUMIFS(Tabla7[Cantidad],Tabla7[Código del producto],$B1393,Tabla7[Tipo de movimiento],"SALIDA",Tabla7[Mes],J$5))</f>
        <v/>
      </c>
      <c r="K1393" s="39" t="str">
        <f>IF($B1393="","",-SUMIFS(Tabla7[Cantidad],Tabla7[Código del producto],$B1393,Tabla7[Tipo de movimiento],"SALIDA",Tabla7[Mes],K$5))</f>
        <v/>
      </c>
      <c r="L1393" s="39" t="str">
        <f>IF($B1393="","",-SUMIFS(Tabla7[Cantidad],Tabla7[Código del producto],$B1393,Tabla7[Tipo de movimiento],"SALIDA",Tabla7[Mes],L$5))</f>
        <v/>
      </c>
      <c r="M1393" s="39" t="str">
        <f>IF($B1393="","",-SUMIFS(Tabla7[Cantidad],Tabla7[Código del producto],$B1393,Tabla7[Tipo de movimiento],"SALIDA",Tabla7[Mes],M$5))</f>
        <v/>
      </c>
      <c r="N1393" s="39" t="str">
        <f>IF($B1393="","",-SUMIFS(Tabla7[Cantidad],Tabla7[Código del producto],$B1393,Tabla7[Tipo de movimiento],"SALIDA",Tabla7[Mes],N$5))</f>
        <v/>
      </c>
      <c r="O1393" s="39" t="str">
        <f>IF($B1393="","",-SUMIFS(Tabla7[Cantidad],Tabla7[Código del producto],$B1393,Tabla7[Tipo de movimiento],"SALIDA",Tabla7[Mes],O$5))</f>
        <v/>
      </c>
      <c r="P1393" s="39" t="str">
        <f>IF($B1393="","",-SUMIFS(Tabla7[Cantidad],Tabla7[Código del producto],$B1393,Tabla7[Tipo de movimiento],"SALIDA",Tabla7[Mes],P$5))</f>
        <v/>
      </c>
      <c r="Q1393" s="39" t="str">
        <f t="shared" si="63"/>
        <v/>
      </c>
      <c r="R1393" s="51" t="str">
        <f>IF($B1393="","",IFERROR(VLOOKUP($B1393,'ABC rotación'!$C:$G,5,0),"C"))</f>
        <v/>
      </c>
      <c r="S1393" s="41" t="str">
        <f t="shared" si="64"/>
        <v/>
      </c>
      <c r="T1393" s="40" t="str">
        <f t="shared" si="65"/>
        <v/>
      </c>
      <c r="U1393" s="23" t="str">
        <f>IF($B1393="","",VLOOKUP($T1393,Tablas!$X$14:$Y$17,2,1))</f>
        <v/>
      </c>
    </row>
    <row r="1394" spans="2:21" x14ac:dyDescent="0.2">
      <c r="B1394" s="1" t="str">
        <f>IF(Tablas!B1392="","",Tablas!B1392)</f>
        <v/>
      </c>
      <c r="C1394" s="1" t="str">
        <f>IF(Tablas!C1392="","",Tablas!C1392)</f>
        <v/>
      </c>
      <c r="D1394" s="1" t="str">
        <f>IF(Tablas!D1392="","",Tablas!D1392)</f>
        <v/>
      </c>
      <c r="E1394" s="1" t="str">
        <f>IF(Tablas!E1392="","",Tablas!E1392)</f>
        <v/>
      </c>
      <c r="F1394" s="1" t="str">
        <f>IF(Tablas!F1392="","",Tablas!F1392)</f>
        <v/>
      </c>
      <c r="G1394" s="1" t="str">
        <f>IF(Tablas!I1392="","",Tablas!I1392)</f>
        <v/>
      </c>
      <c r="H1394" s="1" t="s">
        <v>911</v>
      </c>
      <c r="I1394" s="39" t="str">
        <f>IF($B1394="","",-SUMIFS(Tabla7[Cantidad],Tabla7[Código del producto],$B1394,Tabla7[Tipo de movimiento],"SALIDA",Tabla7[Mes],I$5))</f>
        <v/>
      </c>
      <c r="J1394" s="39" t="str">
        <f>IF($B1394="","",-SUMIFS(Tabla7[Cantidad],Tabla7[Código del producto],$B1394,Tabla7[Tipo de movimiento],"SALIDA",Tabla7[Mes],J$5))</f>
        <v/>
      </c>
      <c r="K1394" s="39" t="str">
        <f>IF($B1394="","",-SUMIFS(Tabla7[Cantidad],Tabla7[Código del producto],$B1394,Tabla7[Tipo de movimiento],"SALIDA",Tabla7[Mes],K$5))</f>
        <v/>
      </c>
      <c r="L1394" s="39" t="str">
        <f>IF($B1394="","",-SUMIFS(Tabla7[Cantidad],Tabla7[Código del producto],$B1394,Tabla7[Tipo de movimiento],"SALIDA",Tabla7[Mes],L$5))</f>
        <v/>
      </c>
      <c r="M1394" s="39" t="str">
        <f>IF($B1394="","",-SUMIFS(Tabla7[Cantidad],Tabla7[Código del producto],$B1394,Tabla7[Tipo de movimiento],"SALIDA",Tabla7[Mes],M$5))</f>
        <v/>
      </c>
      <c r="N1394" s="39" t="str">
        <f>IF($B1394="","",-SUMIFS(Tabla7[Cantidad],Tabla7[Código del producto],$B1394,Tabla7[Tipo de movimiento],"SALIDA",Tabla7[Mes],N$5))</f>
        <v/>
      </c>
      <c r="O1394" s="39" t="str">
        <f>IF($B1394="","",-SUMIFS(Tabla7[Cantidad],Tabla7[Código del producto],$B1394,Tabla7[Tipo de movimiento],"SALIDA",Tabla7[Mes],O$5))</f>
        <v/>
      </c>
      <c r="P1394" s="39" t="str">
        <f>IF($B1394="","",-SUMIFS(Tabla7[Cantidad],Tabla7[Código del producto],$B1394,Tabla7[Tipo de movimiento],"SALIDA",Tabla7[Mes],P$5))</f>
        <v/>
      </c>
      <c r="Q1394" s="39" t="str">
        <f t="shared" si="63"/>
        <v/>
      </c>
      <c r="R1394" s="51" t="str">
        <f>IF($B1394="","",IFERROR(VLOOKUP($B1394,'ABC rotación'!$C:$G,5,0),"C"))</f>
        <v/>
      </c>
      <c r="S1394" s="41" t="str">
        <f t="shared" si="64"/>
        <v/>
      </c>
      <c r="T1394" s="40" t="str">
        <f t="shared" si="65"/>
        <v/>
      </c>
      <c r="U1394" s="23" t="str">
        <f>IF($B1394="","",VLOOKUP($T1394,Tablas!$X$14:$Y$17,2,1))</f>
        <v/>
      </c>
    </row>
    <row r="1395" spans="2:21" x14ac:dyDescent="0.2">
      <c r="B1395" s="1" t="str">
        <f>IF(Tablas!B1393="","",Tablas!B1393)</f>
        <v/>
      </c>
      <c r="C1395" s="1" t="str">
        <f>IF(Tablas!C1393="","",Tablas!C1393)</f>
        <v/>
      </c>
      <c r="D1395" s="1" t="str">
        <f>IF(Tablas!D1393="","",Tablas!D1393)</f>
        <v/>
      </c>
      <c r="E1395" s="1" t="str">
        <f>IF(Tablas!E1393="","",Tablas!E1393)</f>
        <v/>
      </c>
      <c r="F1395" s="1" t="str">
        <f>IF(Tablas!F1393="","",Tablas!F1393)</f>
        <v/>
      </c>
      <c r="G1395" s="1" t="str">
        <f>IF(Tablas!I1393="","",Tablas!I1393)</f>
        <v/>
      </c>
      <c r="H1395" s="1" t="s">
        <v>911</v>
      </c>
      <c r="I1395" s="39" t="str">
        <f>IF($B1395="","",-SUMIFS(Tabla7[Cantidad],Tabla7[Código del producto],$B1395,Tabla7[Tipo de movimiento],"SALIDA",Tabla7[Mes],I$5))</f>
        <v/>
      </c>
      <c r="J1395" s="39" t="str">
        <f>IF($B1395="","",-SUMIFS(Tabla7[Cantidad],Tabla7[Código del producto],$B1395,Tabla7[Tipo de movimiento],"SALIDA",Tabla7[Mes],J$5))</f>
        <v/>
      </c>
      <c r="K1395" s="39" t="str">
        <f>IF($B1395="","",-SUMIFS(Tabla7[Cantidad],Tabla7[Código del producto],$B1395,Tabla7[Tipo de movimiento],"SALIDA",Tabla7[Mes],K$5))</f>
        <v/>
      </c>
      <c r="L1395" s="39" t="str">
        <f>IF($B1395="","",-SUMIFS(Tabla7[Cantidad],Tabla7[Código del producto],$B1395,Tabla7[Tipo de movimiento],"SALIDA",Tabla7[Mes],L$5))</f>
        <v/>
      </c>
      <c r="M1395" s="39" t="str">
        <f>IF($B1395="","",-SUMIFS(Tabla7[Cantidad],Tabla7[Código del producto],$B1395,Tabla7[Tipo de movimiento],"SALIDA",Tabla7[Mes],M$5))</f>
        <v/>
      </c>
      <c r="N1395" s="39" t="str">
        <f>IF($B1395="","",-SUMIFS(Tabla7[Cantidad],Tabla7[Código del producto],$B1395,Tabla7[Tipo de movimiento],"SALIDA",Tabla7[Mes],N$5))</f>
        <v/>
      </c>
      <c r="O1395" s="39" t="str">
        <f>IF($B1395="","",-SUMIFS(Tabla7[Cantidad],Tabla7[Código del producto],$B1395,Tabla7[Tipo de movimiento],"SALIDA",Tabla7[Mes],O$5))</f>
        <v/>
      </c>
      <c r="P1395" s="39" t="str">
        <f>IF($B1395="","",-SUMIFS(Tabla7[Cantidad],Tabla7[Código del producto],$B1395,Tabla7[Tipo de movimiento],"SALIDA",Tabla7[Mes],P$5))</f>
        <v/>
      </c>
      <c r="Q1395" s="39" t="str">
        <f t="shared" si="63"/>
        <v/>
      </c>
      <c r="R1395" s="51" t="str">
        <f>IF($B1395="","",IFERROR(VLOOKUP($B1395,'ABC rotación'!$C:$G,5,0),"C"))</f>
        <v/>
      </c>
      <c r="S1395" s="41" t="str">
        <f t="shared" si="64"/>
        <v/>
      </c>
      <c r="T1395" s="40" t="str">
        <f t="shared" si="65"/>
        <v/>
      </c>
      <c r="U1395" s="23" t="str">
        <f>IF($B1395="","",VLOOKUP($T1395,Tablas!$X$14:$Y$17,2,1))</f>
        <v/>
      </c>
    </row>
    <row r="1396" spans="2:21" x14ac:dyDescent="0.2">
      <c r="B1396" s="1" t="str">
        <f>IF(Tablas!B1394="","",Tablas!B1394)</f>
        <v/>
      </c>
      <c r="C1396" s="1" t="str">
        <f>IF(Tablas!C1394="","",Tablas!C1394)</f>
        <v/>
      </c>
      <c r="D1396" s="1" t="str">
        <f>IF(Tablas!D1394="","",Tablas!D1394)</f>
        <v/>
      </c>
      <c r="E1396" s="1" t="str">
        <f>IF(Tablas!E1394="","",Tablas!E1394)</f>
        <v/>
      </c>
      <c r="F1396" s="1" t="str">
        <f>IF(Tablas!F1394="","",Tablas!F1394)</f>
        <v/>
      </c>
      <c r="G1396" s="1" t="str">
        <f>IF(Tablas!I1394="","",Tablas!I1394)</f>
        <v/>
      </c>
      <c r="H1396" s="1" t="s">
        <v>911</v>
      </c>
      <c r="I1396" s="39" t="str">
        <f>IF($B1396="","",-SUMIFS(Tabla7[Cantidad],Tabla7[Código del producto],$B1396,Tabla7[Tipo de movimiento],"SALIDA",Tabla7[Mes],I$5))</f>
        <v/>
      </c>
      <c r="J1396" s="39" t="str">
        <f>IF($B1396="","",-SUMIFS(Tabla7[Cantidad],Tabla7[Código del producto],$B1396,Tabla7[Tipo de movimiento],"SALIDA",Tabla7[Mes],J$5))</f>
        <v/>
      </c>
      <c r="K1396" s="39" t="str">
        <f>IF($B1396="","",-SUMIFS(Tabla7[Cantidad],Tabla7[Código del producto],$B1396,Tabla7[Tipo de movimiento],"SALIDA",Tabla7[Mes],K$5))</f>
        <v/>
      </c>
      <c r="L1396" s="39" t="str">
        <f>IF($B1396="","",-SUMIFS(Tabla7[Cantidad],Tabla7[Código del producto],$B1396,Tabla7[Tipo de movimiento],"SALIDA",Tabla7[Mes],L$5))</f>
        <v/>
      </c>
      <c r="M1396" s="39" t="str">
        <f>IF($B1396="","",-SUMIFS(Tabla7[Cantidad],Tabla7[Código del producto],$B1396,Tabla7[Tipo de movimiento],"SALIDA",Tabla7[Mes],M$5))</f>
        <v/>
      </c>
      <c r="N1396" s="39" t="str">
        <f>IF($B1396="","",-SUMIFS(Tabla7[Cantidad],Tabla7[Código del producto],$B1396,Tabla7[Tipo de movimiento],"SALIDA",Tabla7[Mes],N$5))</f>
        <v/>
      </c>
      <c r="O1396" s="39" t="str">
        <f>IF($B1396="","",-SUMIFS(Tabla7[Cantidad],Tabla7[Código del producto],$B1396,Tabla7[Tipo de movimiento],"SALIDA",Tabla7[Mes],O$5))</f>
        <v/>
      </c>
      <c r="P1396" s="39" t="str">
        <f>IF($B1396="","",-SUMIFS(Tabla7[Cantidad],Tabla7[Código del producto],$B1396,Tabla7[Tipo de movimiento],"SALIDA",Tabla7[Mes],P$5))</f>
        <v/>
      </c>
      <c r="Q1396" s="39" t="str">
        <f t="shared" si="63"/>
        <v/>
      </c>
      <c r="R1396" s="51" t="str">
        <f>IF($B1396="","",IFERROR(VLOOKUP($B1396,'ABC rotación'!$C:$G,5,0),"C"))</f>
        <v/>
      </c>
      <c r="S1396" s="41" t="str">
        <f t="shared" si="64"/>
        <v/>
      </c>
      <c r="T1396" s="40" t="str">
        <f t="shared" si="65"/>
        <v/>
      </c>
      <c r="U1396" s="23" t="str">
        <f>IF($B1396="","",VLOOKUP($T1396,Tablas!$X$14:$Y$17,2,1))</f>
        <v/>
      </c>
    </row>
    <row r="1397" spans="2:21" x14ac:dyDescent="0.2">
      <c r="B1397" s="1" t="str">
        <f>IF(Tablas!B1395="","",Tablas!B1395)</f>
        <v/>
      </c>
      <c r="C1397" s="1" t="str">
        <f>IF(Tablas!C1395="","",Tablas!C1395)</f>
        <v/>
      </c>
      <c r="D1397" s="1" t="str">
        <f>IF(Tablas!D1395="","",Tablas!D1395)</f>
        <v/>
      </c>
      <c r="E1397" s="1" t="str">
        <f>IF(Tablas!E1395="","",Tablas!E1395)</f>
        <v/>
      </c>
      <c r="F1397" s="1" t="str">
        <f>IF(Tablas!F1395="","",Tablas!F1395)</f>
        <v/>
      </c>
      <c r="G1397" s="1" t="str">
        <f>IF(Tablas!I1395="","",Tablas!I1395)</f>
        <v/>
      </c>
      <c r="H1397" s="1" t="s">
        <v>911</v>
      </c>
      <c r="I1397" s="39" t="str">
        <f>IF($B1397="","",-SUMIFS(Tabla7[Cantidad],Tabla7[Código del producto],$B1397,Tabla7[Tipo de movimiento],"SALIDA",Tabla7[Mes],I$5))</f>
        <v/>
      </c>
      <c r="J1397" s="39" t="str">
        <f>IF($B1397="","",-SUMIFS(Tabla7[Cantidad],Tabla7[Código del producto],$B1397,Tabla7[Tipo de movimiento],"SALIDA",Tabla7[Mes],J$5))</f>
        <v/>
      </c>
      <c r="K1397" s="39" t="str">
        <f>IF($B1397="","",-SUMIFS(Tabla7[Cantidad],Tabla7[Código del producto],$B1397,Tabla7[Tipo de movimiento],"SALIDA",Tabla7[Mes],K$5))</f>
        <v/>
      </c>
      <c r="L1397" s="39" t="str">
        <f>IF($B1397="","",-SUMIFS(Tabla7[Cantidad],Tabla7[Código del producto],$B1397,Tabla7[Tipo de movimiento],"SALIDA",Tabla7[Mes],L$5))</f>
        <v/>
      </c>
      <c r="M1397" s="39" t="str">
        <f>IF($B1397="","",-SUMIFS(Tabla7[Cantidad],Tabla7[Código del producto],$B1397,Tabla7[Tipo de movimiento],"SALIDA",Tabla7[Mes],M$5))</f>
        <v/>
      </c>
      <c r="N1397" s="39" t="str">
        <f>IF($B1397="","",-SUMIFS(Tabla7[Cantidad],Tabla7[Código del producto],$B1397,Tabla7[Tipo de movimiento],"SALIDA",Tabla7[Mes],N$5))</f>
        <v/>
      </c>
      <c r="O1397" s="39" t="str">
        <f>IF($B1397="","",-SUMIFS(Tabla7[Cantidad],Tabla7[Código del producto],$B1397,Tabla7[Tipo de movimiento],"SALIDA",Tabla7[Mes],O$5))</f>
        <v/>
      </c>
      <c r="P1397" s="39" t="str">
        <f>IF($B1397="","",-SUMIFS(Tabla7[Cantidad],Tabla7[Código del producto],$B1397,Tabla7[Tipo de movimiento],"SALIDA",Tabla7[Mes],P$5))</f>
        <v/>
      </c>
      <c r="Q1397" s="39" t="str">
        <f t="shared" si="63"/>
        <v/>
      </c>
      <c r="R1397" s="51" t="str">
        <f>IF($B1397="","",IFERROR(VLOOKUP($B1397,'ABC rotación'!$C:$G,5,0),"C"))</f>
        <v/>
      </c>
      <c r="S1397" s="41" t="str">
        <f t="shared" si="64"/>
        <v/>
      </c>
      <c r="T1397" s="40" t="str">
        <f t="shared" si="65"/>
        <v/>
      </c>
      <c r="U1397" s="23" t="str">
        <f>IF($B1397="","",VLOOKUP($T1397,Tablas!$X$14:$Y$17,2,1))</f>
        <v/>
      </c>
    </row>
    <row r="1398" spans="2:21" x14ac:dyDescent="0.2">
      <c r="B1398" s="1" t="str">
        <f>IF(Tablas!B1396="","",Tablas!B1396)</f>
        <v/>
      </c>
      <c r="C1398" s="1" t="str">
        <f>IF(Tablas!C1396="","",Tablas!C1396)</f>
        <v/>
      </c>
      <c r="D1398" s="1" t="str">
        <f>IF(Tablas!D1396="","",Tablas!D1396)</f>
        <v/>
      </c>
      <c r="E1398" s="1" t="str">
        <f>IF(Tablas!E1396="","",Tablas!E1396)</f>
        <v/>
      </c>
      <c r="F1398" s="1" t="str">
        <f>IF(Tablas!F1396="","",Tablas!F1396)</f>
        <v/>
      </c>
      <c r="G1398" s="1" t="str">
        <f>IF(Tablas!I1396="","",Tablas!I1396)</f>
        <v/>
      </c>
      <c r="H1398" s="1" t="s">
        <v>911</v>
      </c>
      <c r="I1398" s="39" t="str">
        <f>IF($B1398="","",-SUMIFS(Tabla7[Cantidad],Tabla7[Código del producto],$B1398,Tabla7[Tipo de movimiento],"SALIDA",Tabla7[Mes],I$5))</f>
        <v/>
      </c>
      <c r="J1398" s="39" t="str">
        <f>IF($B1398="","",-SUMIFS(Tabla7[Cantidad],Tabla7[Código del producto],$B1398,Tabla7[Tipo de movimiento],"SALIDA",Tabla7[Mes],J$5))</f>
        <v/>
      </c>
      <c r="K1398" s="39" t="str">
        <f>IF($B1398="","",-SUMIFS(Tabla7[Cantidad],Tabla7[Código del producto],$B1398,Tabla7[Tipo de movimiento],"SALIDA",Tabla7[Mes],K$5))</f>
        <v/>
      </c>
      <c r="L1398" s="39" t="str">
        <f>IF($B1398="","",-SUMIFS(Tabla7[Cantidad],Tabla7[Código del producto],$B1398,Tabla7[Tipo de movimiento],"SALIDA",Tabla7[Mes],L$5))</f>
        <v/>
      </c>
      <c r="M1398" s="39" t="str">
        <f>IF($B1398="","",-SUMIFS(Tabla7[Cantidad],Tabla7[Código del producto],$B1398,Tabla7[Tipo de movimiento],"SALIDA",Tabla7[Mes],M$5))</f>
        <v/>
      </c>
      <c r="N1398" s="39" t="str">
        <f>IF($B1398="","",-SUMIFS(Tabla7[Cantidad],Tabla7[Código del producto],$B1398,Tabla7[Tipo de movimiento],"SALIDA",Tabla7[Mes],N$5))</f>
        <v/>
      </c>
      <c r="O1398" s="39" t="str">
        <f>IF($B1398="","",-SUMIFS(Tabla7[Cantidad],Tabla7[Código del producto],$B1398,Tabla7[Tipo de movimiento],"SALIDA",Tabla7[Mes],O$5))</f>
        <v/>
      </c>
      <c r="P1398" s="39" t="str">
        <f>IF($B1398="","",-SUMIFS(Tabla7[Cantidad],Tabla7[Código del producto],$B1398,Tabla7[Tipo de movimiento],"SALIDA",Tabla7[Mes],P$5))</f>
        <v/>
      </c>
      <c r="Q1398" s="39" t="str">
        <f t="shared" si="63"/>
        <v/>
      </c>
      <c r="R1398" s="51" t="str">
        <f>IF($B1398="","",IFERROR(VLOOKUP($B1398,'ABC rotación'!$C:$G,5,0),"C"))</f>
        <v/>
      </c>
      <c r="S1398" s="41" t="str">
        <f t="shared" si="64"/>
        <v/>
      </c>
      <c r="T1398" s="40" t="str">
        <f t="shared" si="65"/>
        <v/>
      </c>
      <c r="U1398" s="23" t="str">
        <f>IF($B1398="","",VLOOKUP($T1398,Tablas!$X$14:$Y$17,2,1))</f>
        <v/>
      </c>
    </row>
    <row r="1399" spans="2:21" x14ac:dyDescent="0.2">
      <c r="B1399" s="1" t="str">
        <f>IF(Tablas!B1397="","",Tablas!B1397)</f>
        <v/>
      </c>
      <c r="C1399" s="1" t="str">
        <f>IF(Tablas!C1397="","",Tablas!C1397)</f>
        <v/>
      </c>
      <c r="D1399" s="1" t="str">
        <f>IF(Tablas!D1397="","",Tablas!D1397)</f>
        <v/>
      </c>
      <c r="E1399" s="1" t="str">
        <f>IF(Tablas!E1397="","",Tablas!E1397)</f>
        <v/>
      </c>
      <c r="F1399" s="1" t="str">
        <f>IF(Tablas!F1397="","",Tablas!F1397)</f>
        <v/>
      </c>
      <c r="G1399" s="1" t="str">
        <f>IF(Tablas!I1397="","",Tablas!I1397)</f>
        <v/>
      </c>
      <c r="H1399" s="1" t="s">
        <v>911</v>
      </c>
      <c r="I1399" s="39" t="str">
        <f>IF($B1399="","",-SUMIFS(Tabla7[Cantidad],Tabla7[Código del producto],$B1399,Tabla7[Tipo de movimiento],"SALIDA",Tabla7[Mes],I$5))</f>
        <v/>
      </c>
      <c r="J1399" s="39" t="str">
        <f>IF($B1399="","",-SUMIFS(Tabla7[Cantidad],Tabla7[Código del producto],$B1399,Tabla7[Tipo de movimiento],"SALIDA",Tabla7[Mes],J$5))</f>
        <v/>
      </c>
      <c r="K1399" s="39" t="str">
        <f>IF($B1399="","",-SUMIFS(Tabla7[Cantidad],Tabla7[Código del producto],$B1399,Tabla7[Tipo de movimiento],"SALIDA",Tabla7[Mes],K$5))</f>
        <v/>
      </c>
      <c r="L1399" s="39" t="str">
        <f>IF($B1399="","",-SUMIFS(Tabla7[Cantidad],Tabla7[Código del producto],$B1399,Tabla7[Tipo de movimiento],"SALIDA",Tabla7[Mes],L$5))</f>
        <v/>
      </c>
      <c r="M1399" s="39" t="str">
        <f>IF($B1399="","",-SUMIFS(Tabla7[Cantidad],Tabla7[Código del producto],$B1399,Tabla7[Tipo de movimiento],"SALIDA",Tabla7[Mes],M$5))</f>
        <v/>
      </c>
      <c r="N1399" s="39" t="str">
        <f>IF($B1399="","",-SUMIFS(Tabla7[Cantidad],Tabla7[Código del producto],$B1399,Tabla7[Tipo de movimiento],"SALIDA",Tabla7[Mes],N$5))</f>
        <v/>
      </c>
      <c r="O1399" s="39" t="str">
        <f>IF($B1399="","",-SUMIFS(Tabla7[Cantidad],Tabla7[Código del producto],$B1399,Tabla7[Tipo de movimiento],"SALIDA",Tabla7[Mes],O$5))</f>
        <v/>
      </c>
      <c r="P1399" s="39" t="str">
        <f>IF($B1399="","",-SUMIFS(Tabla7[Cantidad],Tabla7[Código del producto],$B1399,Tabla7[Tipo de movimiento],"SALIDA",Tabla7[Mes],P$5))</f>
        <v/>
      </c>
      <c r="Q1399" s="39" t="str">
        <f t="shared" si="63"/>
        <v/>
      </c>
      <c r="R1399" s="51" t="str">
        <f>IF($B1399="","",IFERROR(VLOOKUP($B1399,'ABC rotación'!$C:$G,5,0),"C"))</f>
        <v/>
      </c>
      <c r="S1399" s="41" t="str">
        <f t="shared" si="64"/>
        <v/>
      </c>
      <c r="T1399" s="40" t="str">
        <f t="shared" si="65"/>
        <v/>
      </c>
      <c r="U1399" s="23" t="str">
        <f>IF($B1399="","",VLOOKUP($T1399,Tablas!$X$14:$Y$17,2,1))</f>
        <v/>
      </c>
    </row>
    <row r="1400" spans="2:21" x14ac:dyDescent="0.2">
      <c r="B1400" s="1" t="str">
        <f>IF(Tablas!B1398="","",Tablas!B1398)</f>
        <v/>
      </c>
      <c r="C1400" s="1" t="str">
        <f>IF(Tablas!C1398="","",Tablas!C1398)</f>
        <v/>
      </c>
      <c r="D1400" s="1" t="str">
        <f>IF(Tablas!D1398="","",Tablas!D1398)</f>
        <v/>
      </c>
      <c r="E1400" s="1" t="str">
        <f>IF(Tablas!E1398="","",Tablas!E1398)</f>
        <v/>
      </c>
      <c r="F1400" s="1" t="str">
        <f>IF(Tablas!F1398="","",Tablas!F1398)</f>
        <v/>
      </c>
      <c r="G1400" s="1" t="str">
        <f>IF(Tablas!I1398="","",Tablas!I1398)</f>
        <v/>
      </c>
      <c r="H1400" s="1" t="s">
        <v>911</v>
      </c>
      <c r="I1400" s="39" t="str">
        <f>IF($B1400="","",-SUMIFS(Tabla7[Cantidad],Tabla7[Código del producto],$B1400,Tabla7[Tipo de movimiento],"SALIDA",Tabla7[Mes],I$5))</f>
        <v/>
      </c>
      <c r="J1400" s="39" t="str">
        <f>IF($B1400="","",-SUMIFS(Tabla7[Cantidad],Tabla7[Código del producto],$B1400,Tabla7[Tipo de movimiento],"SALIDA",Tabla7[Mes],J$5))</f>
        <v/>
      </c>
      <c r="K1400" s="39" t="str">
        <f>IF($B1400="","",-SUMIFS(Tabla7[Cantidad],Tabla7[Código del producto],$B1400,Tabla7[Tipo de movimiento],"SALIDA",Tabla7[Mes],K$5))</f>
        <v/>
      </c>
      <c r="L1400" s="39" t="str">
        <f>IF($B1400="","",-SUMIFS(Tabla7[Cantidad],Tabla7[Código del producto],$B1400,Tabla7[Tipo de movimiento],"SALIDA",Tabla7[Mes],L$5))</f>
        <v/>
      </c>
      <c r="M1400" s="39" t="str">
        <f>IF($B1400="","",-SUMIFS(Tabla7[Cantidad],Tabla7[Código del producto],$B1400,Tabla7[Tipo de movimiento],"SALIDA",Tabla7[Mes],M$5))</f>
        <v/>
      </c>
      <c r="N1400" s="39" t="str">
        <f>IF($B1400="","",-SUMIFS(Tabla7[Cantidad],Tabla7[Código del producto],$B1400,Tabla7[Tipo de movimiento],"SALIDA",Tabla7[Mes],N$5))</f>
        <v/>
      </c>
      <c r="O1400" s="39" t="str">
        <f>IF($B1400="","",-SUMIFS(Tabla7[Cantidad],Tabla7[Código del producto],$B1400,Tabla7[Tipo de movimiento],"SALIDA",Tabla7[Mes],O$5))</f>
        <v/>
      </c>
      <c r="P1400" s="39" t="str">
        <f>IF($B1400="","",-SUMIFS(Tabla7[Cantidad],Tabla7[Código del producto],$B1400,Tabla7[Tipo de movimiento],"SALIDA",Tabla7[Mes],P$5))</f>
        <v/>
      </c>
      <c r="Q1400" s="39" t="str">
        <f t="shared" si="63"/>
        <v/>
      </c>
      <c r="R1400" s="51" t="str">
        <f>IF($B1400="","",IFERROR(VLOOKUP($B1400,'ABC rotación'!$C:$G,5,0),"C"))</f>
        <v/>
      </c>
      <c r="S1400" s="41" t="str">
        <f t="shared" si="64"/>
        <v/>
      </c>
      <c r="T1400" s="40" t="str">
        <f t="shared" si="65"/>
        <v/>
      </c>
      <c r="U1400" s="23" t="str">
        <f>IF($B1400="","",VLOOKUP($T1400,Tablas!$X$14:$Y$17,2,1))</f>
        <v/>
      </c>
    </row>
    <row r="1401" spans="2:21" x14ac:dyDescent="0.2">
      <c r="B1401" s="1" t="str">
        <f>IF(Tablas!B1399="","",Tablas!B1399)</f>
        <v/>
      </c>
      <c r="C1401" s="1" t="str">
        <f>IF(Tablas!C1399="","",Tablas!C1399)</f>
        <v/>
      </c>
      <c r="D1401" s="1" t="str">
        <f>IF(Tablas!D1399="","",Tablas!D1399)</f>
        <v/>
      </c>
      <c r="E1401" s="1" t="str">
        <f>IF(Tablas!E1399="","",Tablas!E1399)</f>
        <v/>
      </c>
      <c r="F1401" s="1" t="str">
        <f>IF(Tablas!F1399="","",Tablas!F1399)</f>
        <v/>
      </c>
      <c r="G1401" s="1" t="str">
        <f>IF(Tablas!I1399="","",Tablas!I1399)</f>
        <v/>
      </c>
      <c r="H1401" s="1" t="s">
        <v>911</v>
      </c>
      <c r="I1401" s="39" t="str">
        <f>IF($B1401="","",-SUMIFS(Tabla7[Cantidad],Tabla7[Código del producto],$B1401,Tabla7[Tipo de movimiento],"SALIDA",Tabla7[Mes],I$5))</f>
        <v/>
      </c>
      <c r="J1401" s="39" t="str">
        <f>IF($B1401="","",-SUMIFS(Tabla7[Cantidad],Tabla7[Código del producto],$B1401,Tabla7[Tipo de movimiento],"SALIDA",Tabla7[Mes],J$5))</f>
        <v/>
      </c>
      <c r="K1401" s="39" t="str">
        <f>IF($B1401="","",-SUMIFS(Tabla7[Cantidad],Tabla7[Código del producto],$B1401,Tabla7[Tipo de movimiento],"SALIDA",Tabla7[Mes],K$5))</f>
        <v/>
      </c>
      <c r="L1401" s="39" t="str">
        <f>IF($B1401="","",-SUMIFS(Tabla7[Cantidad],Tabla7[Código del producto],$B1401,Tabla7[Tipo de movimiento],"SALIDA",Tabla7[Mes],L$5))</f>
        <v/>
      </c>
      <c r="M1401" s="39" t="str">
        <f>IF($B1401="","",-SUMIFS(Tabla7[Cantidad],Tabla7[Código del producto],$B1401,Tabla7[Tipo de movimiento],"SALIDA",Tabla7[Mes],M$5))</f>
        <v/>
      </c>
      <c r="N1401" s="39" t="str">
        <f>IF($B1401="","",-SUMIFS(Tabla7[Cantidad],Tabla7[Código del producto],$B1401,Tabla7[Tipo de movimiento],"SALIDA",Tabla7[Mes],N$5))</f>
        <v/>
      </c>
      <c r="O1401" s="39" t="str">
        <f>IF($B1401="","",-SUMIFS(Tabla7[Cantidad],Tabla7[Código del producto],$B1401,Tabla7[Tipo de movimiento],"SALIDA",Tabla7[Mes],O$5))</f>
        <v/>
      </c>
      <c r="P1401" s="39" t="str">
        <f>IF($B1401="","",-SUMIFS(Tabla7[Cantidad],Tabla7[Código del producto],$B1401,Tabla7[Tipo de movimiento],"SALIDA",Tabla7[Mes],P$5))</f>
        <v/>
      </c>
      <c r="Q1401" s="39" t="str">
        <f t="shared" si="63"/>
        <v/>
      </c>
      <c r="R1401" s="51" t="str">
        <f>IF($B1401="","",IFERROR(VLOOKUP($B1401,'ABC rotación'!$C:$G,5,0),"C"))</f>
        <v/>
      </c>
      <c r="S1401" s="41" t="str">
        <f t="shared" si="64"/>
        <v/>
      </c>
      <c r="T1401" s="40" t="str">
        <f t="shared" si="65"/>
        <v/>
      </c>
      <c r="U1401" s="23" t="str">
        <f>IF($B1401="","",VLOOKUP($T1401,Tablas!$X$14:$Y$17,2,1))</f>
        <v/>
      </c>
    </row>
    <row r="1402" spans="2:21" x14ac:dyDescent="0.2">
      <c r="B1402" s="1" t="str">
        <f>IF(Tablas!B1400="","",Tablas!B1400)</f>
        <v/>
      </c>
      <c r="C1402" s="1" t="str">
        <f>IF(Tablas!C1400="","",Tablas!C1400)</f>
        <v/>
      </c>
      <c r="D1402" s="1" t="str">
        <f>IF(Tablas!D1400="","",Tablas!D1400)</f>
        <v/>
      </c>
      <c r="E1402" s="1" t="str">
        <f>IF(Tablas!E1400="","",Tablas!E1400)</f>
        <v/>
      </c>
      <c r="F1402" s="1" t="str">
        <f>IF(Tablas!F1400="","",Tablas!F1400)</f>
        <v/>
      </c>
      <c r="G1402" s="1" t="str">
        <f>IF(Tablas!I1400="","",Tablas!I1400)</f>
        <v/>
      </c>
      <c r="H1402" s="1" t="s">
        <v>911</v>
      </c>
      <c r="I1402" s="39" t="str">
        <f>IF($B1402="","",-SUMIFS(Tabla7[Cantidad],Tabla7[Código del producto],$B1402,Tabla7[Tipo de movimiento],"SALIDA",Tabla7[Mes],I$5))</f>
        <v/>
      </c>
      <c r="J1402" s="39" t="str">
        <f>IF($B1402="","",-SUMIFS(Tabla7[Cantidad],Tabla7[Código del producto],$B1402,Tabla7[Tipo de movimiento],"SALIDA",Tabla7[Mes],J$5))</f>
        <v/>
      </c>
      <c r="K1402" s="39" t="str">
        <f>IF($B1402="","",-SUMIFS(Tabla7[Cantidad],Tabla7[Código del producto],$B1402,Tabla7[Tipo de movimiento],"SALIDA",Tabla7[Mes],K$5))</f>
        <v/>
      </c>
      <c r="L1402" s="39" t="str">
        <f>IF($B1402="","",-SUMIFS(Tabla7[Cantidad],Tabla7[Código del producto],$B1402,Tabla7[Tipo de movimiento],"SALIDA",Tabla7[Mes],L$5))</f>
        <v/>
      </c>
      <c r="M1402" s="39" t="str">
        <f>IF($B1402="","",-SUMIFS(Tabla7[Cantidad],Tabla7[Código del producto],$B1402,Tabla7[Tipo de movimiento],"SALIDA",Tabla7[Mes],M$5))</f>
        <v/>
      </c>
      <c r="N1402" s="39" t="str">
        <f>IF($B1402="","",-SUMIFS(Tabla7[Cantidad],Tabla7[Código del producto],$B1402,Tabla7[Tipo de movimiento],"SALIDA",Tabla7[Mes],N$5))</f>
        <v/>
      </c>
      <c r="O1402" s="39" t="str">
        <f>IF($B1402="","",-SUMIFS(Tabla7[Cantidad],Tabla7[Código del producto],$B1402,Tabla7[Tipo de movimiento],"SALIDA",Tabla7[Mes],O$5))</f>
        <v/>
      </c>
      <c r="P1402" s="39" t="str">
        <f>IF($B1402="","",-SUMIFS(Tabla7[Cantidad],Tabla7[Código del producto],$B1402,Tabla7[Tipo de movimiento],"SALIDA",Tabla7[Mes],P$5))</f>
        <v/>
      </c>
      <c r="Q1402" s="39" t="str">
        <f t="shared" si="63"/>
        <v/>
      </c>
      <c r="R1402" s="51" t="str">
        <f>IF($B1402="","",IFERROR(VLOOKUP($B1402,'ABC rotación'!$C:$G,5,0),"C"))</f>
        <v/>
      </c>
      <c r="S1402" s="41" t="str">
        <f t="shared" si="64"/>
        <v/>
      </c>
      <c r="T1402" s="40" t="str">
        <f t="shared" si="65"/>
        <v/>
      </c>
      <c r="U1402" s="23" t="str">
        <f>IF($B1402="","",VLOOKUP($T1402,Tablas!$X$14:$Y$17,2,1))</f>
        <v/>
      </c>
    </row>
    <row r="1403" spans="2:21" x14ac:dyDescent="0.2">
      <c r="B1403" s="1" t="str">
        <f>IF(Tablas!B1401="","",Tablas!B1401)</f>
        <v/>
      </c>
      <c r="C1403" s="1" t="str">
        <f>IF(Tablas!C1401="","",Tablas!C1401)</f>
        <v/>
      </c>
      <c r="D1403" s="1" t="str">
        <f>IF(Tablas!D1401="","",Tablas!D1401)</f>
        <v/>
      </c>
      <c r="E1403" s="1" t="str">
        <f>IF(Tablas!E1401="","",Tablas!E1401)</f>
        <v/>
      </c>
      <c r="F1403" s="1" t="str">
        <f>IF(Tablas!F1401="","",Tablas!F1401)</f>
        <v/>
      </c>
      <c r="G1403" s="1" t="str">
        <f>IF(Tablas!I1401="","",Tablas!I1401)</f>
        <v/>
      </c>
      <c r="H1403" s="1" t="s">
        <v>911</v>
      </c>
      <c r="I1403" s="39" t="str">
        <f>IF($B1403="","",-SUMIFS(Tabla7[Cantidad],Tabla7[Código del producto],$B1403,Tabla7[Tipo de movimiento],"SALIDA",Tabla7[Mes],I$5))</f>
        <v/>
      </c>
      <c r="J1403" s="39" t="str">
        <f>IF($B1403="","",-SUMIFS(Tabla7[Cantidad],Tabla7[Código del producto],$B1403,Tabla7[Tipo de movimiento],"SALIDA",Tabla7[Mes],J$5))</f>
        <v/>
      </c>
      <c r="K1403" s="39" t="str">
        <f>IF($B1403="","",-SUMIFS(Tabla7[Cantidad],Tabla7[Código del producto],$B1403,Tabla7[Tipo de movimiento],"SALIDA",Tabla7[Mes],K$5))</f>
        <v/>
      </c>
      <c r="L1403" s="39" t="str">
        <f>IF($B1403="","",-SUMIFS(Tabla7[Cantidad],Tabla7[Código del producto],$B1403,Tabla7[Tipo de movimiento],"SALIDA",Tabla7[Mes],L$5))</f>
        <v/>
      </c>
      <c r="M1403" s="39" t="str">
        <f>IF($B1403="","",-SUMIFS(Tabla7[Cantidad],Tabla7[Código del producto],$B1403,Tabla7[Tipo de movimiento],"SALIDA",Tabla7[Mes],M$5))</f>
        <v/>
      </c>
      <c r="N1403" s="39" t="str">
        <f>IF($B1403="","",-SUMIFS(Tabla7[Cantidad],Tabla7[Código del producto],$B1403,Tabla7[Tipo de movimiento],"SALIDA",Tabla7[Mes],N$5))</f>
        <v/>
      </c>
      <c r="O1403" s="39" t="str">
        <f>IF($B1403="","",-SUMIFS(Tabla7[Cantidad],Tabla7[Código del producto],$B1403,Tabla7[Tipo de movimiento],"SALIDA",Tabla7[Mes],O$5))</f>
        <v/>
      </c>
      <c r="P1403" s="39" t="str">
        <f>IF($B1403="","",-SUMIFS(Tabla7[Cantidad],Tabla7[Código del producto],$B1403,Tabla7[Tipo de movimiento],"SALIDA",Tabla7[Mes],P$5))</f>
        <v/>
      </c>
      <c r="Q1403" s="39" t="str">
        <f t="shared" si="63"/>
        <v/>
      </c>
      <c r="R1403" s="51" t="str">
        <f>IF($B1403="","",IFERROR(VLOOKUP($B1403,'ABC rotación'!$C:$G,5,0),"C"))</f>
        <v/>
      </c>
      <c r="S1403" s="41" t="str">
        <f t="shared" si="64"/>
        <v/>
      </c>
      <c r="T1403" s="40" t="str">
        <f t="shared" si="65"/>
        <v/>
      </c>
      <c r="U1403" s="23" t="str">
        <f>IF($B1403="","",VLOOKUP($T1403,Tablas!$X$14:$Y$17,2,1))</f>
        <v/>
      </c>
    </row>
    <row r="1404" spans="2:21" x14ac:dyDescent="0.2">
      <c r="B1404" s="1" t="str">
        <f>IF(Tablas!B1402="","",Tablas!B1402)</f>
        <v/>
      </c>
      <c r="C1404" s="1" t="str">
        <f>IF(Tablas!C1402="","",Tablas!C1402)</f>
        <v/>
      </c>
      <c r="D1404" s="1" t="str">
        <f>IF(Tablas!D1402="","",Tablas!D1402)</f>
        <v/>
      </c>
      <c r="E1404" s="1" t="str">
        <f>IF(Tablas!E1402="","",Tablas!E1402)</f>
        <v/>
      </c>
      <c r="F1404" s="1" t="str">
        <f>IF(Tablas!F1402="","",Tablas!F1402)</f>
        <v/>
      </c>
      <c r="G1404" s="1" t="str">
        <f>IF(Tablas!I1402="","",Tablas!I1402)</f>
        <v/>
      </c>
      <c r="H1404" s="1" t="s">
        <v>911</v>
      </c>
      <c r="I1404" s="39" t="str">
        <f>IF($B1404="","",-SUMIFS(Tabla7[Cantidad],Tabla7[Código del producto],$B1404,Tabla7[Tipo de movimiento],"SALIDA",Tabla7[Mes],I$5))</f>
        <v/>
      </c>
      <c r="J1404" s="39" t="str">
        <f>IF($B1404="","",-SUMIFS(Tabla7[Cantidad],Tabla7[Código del producto],$B1404,Tabla7[Tipo de movimiento],"SALIDA",Tabla7[Mes],J$5))</f>
        <v/>
      </c>
      <c r="K1404" s="39" t="str">
        <f>IF($B1404="","",-SUMIFS(Tabla7[Cantidad],Tabla7[Código del producto],$B1404,Tabla7[Tipo de movimiento],"SALIDA",Tabla7[Mes],K$5))</f>
        <v/>
      </c>
      <c r="L1404" s="39" t="str">
        <f>IF($B1404="","",-SUMIFS(Tabla7[Cantidad],Tabla7[Código del producto],$B1404,Tabla7[Tipo de movimiento],"SALIDA",Tabla7[Mes],L$5))</f>
        <v/>
      </c>
      <c r="M1404" s="39" t="str">
        <f>IF($B1404="","",-SUMIFS(Tabla7[Cantidad],Tabla7[Código del producto],$B1404,Tabla7[Tipo de movimiento],"SALIDA",Tabla7[Mes],M$5))</f>
        <v/>
      </c>
      <c r="N1404" s="39" t="str">
        <f>IF($B1404="","",-SUMIFS(Tabla7[Cantidad],Tabla7[Código del producto],$B1404,Tabla7[Tipo de movimiento],"SALIDA",Tabla7[Mes],N$5))</f>
        <v/>
      </c>
      <c r="O1404" s="39" t="str">
        <f>IF($B1404="","",-SUMIFS(Tabla7[Cantidad],Tabla7[Código del producto],$B1404,Tabla7[Tipo de movimiento],"SALIDA",Tabla7[Mes],O$5))</f>
        <v/>
      </c>
      <c r="P1404" s="39" t="str">
        <f>IF($B1404="","",-SUMIFS(Tabla7[Cantidad],Tabla7[Código del producto],$B1404,Tabla7[Tipo de movimiento],"SALIDA",Tabla7[Mes],P$5))</f>
        <v/>
      </c>
      <c r="Q1404" s="39" t="str">
        <f t="shared" si="63"/>
        <v/>
      </c>
      <c r="R1404" s="51" t="str">
        <f>IF($B1404="","",IFERROR(VLOOKUP($B1404,'ABC rotación'!$C:$G,5,0),"C"))</f>
        <v/>
      </c>
      <c r="S1404" s="41" t="str">
        <f t="shared" si="64"/>
        <v/>
      </c>
      <c r="T1404" s="40" t="str">
        <f t="shared" si="65"/>
        <v/>
      </c>
      <c r="U1404" s="23" t="str">
        <f>IF($B1404="","",VLOOKUP($T1404,Tablas!$X$14:$Y$17,2,1))</f>
        <v/>
      </c>
    </row>
    <row r="1405" spans="2:21" x14ac:dyDescent="0.2">
      <c r="B1405" s="1" t="str">
        <f>IF(Tablas!B1403="","",Tablas!B1403)</f>
        <v/>
      </c>
      <c r="C1405" s="1" t="str">
        <f>IF(Tablas!C1403="","",Tablas!C1403)</f>
        <v/>
      </c>
      <c r="D1405" s="1" t="str">
        <f>IF(Tablas!D1403="","",Tablas!D1403)</f>
        <v/>
      </c>
      <c r="E1405" s="1" t="str">
        <f>IF(Tablas!E1403="","",Tablas!E1403)</f>
        <v/>
      </c>
      <c r="F1405" s="1" t="str">
        <f>IF(Tablas!F1403="","",Tablas!F1403)</f>
        <v/>
      </c>
      <c r="G1405" s="1" t="str">
        <f>IF(Tablas!I1403="","",Tablas!I1403)</f>
        <v/>
      </c>
      <c r="H1405" s="1" t="s">
        <v>911</v>
      </c>
      <c r="I1405" s="39" t="str">
        <f>IF($B1405="","",-SUMIFS(Tabla7[Cantidad],Tabla7[Código del producto],$B1405,Tabla7[Tipo de movimiento],"SALIDA",Tabla7[Mes],I$5))</f>
        <v/>
      </c>
      <c r="J1405" s="39" t="str">
        <f>IF($B1405="","",-SUMIFS(Tabla7[Cantidad],Tabla7[Código del producto],$B1405,Tabla7[Tipo de movimiento],"SALIDA",Tabla7[Mes],J$5))</f>
        <v/>
      </c>
      <c r="K1405" s="39" t="str">
        <f>IF($B1405="","",-SUMIFS(Tabla7[Cantidad],Tabla7[Código del producto],$B1405,Tabla7[Tipo de movimiento],"SALIDA",Tabla7[Mes],K$5))</f>
        <v/>
      </c>
      <c r="L1405" s="39" t="str">
        <f>IF($B1405="","",-SUMIFS(Tabla7[Cantidad],Tabla7[Código del producto],$B1405,Tabla7[Tipo de movimiento],"SALIDA",Tabla7[Mes],L$5))</f>
        <v/>
      </c>
      <c r="M1405" s="39" t="str">
        <f>IF($B1405="","",-SUMIFS(Tabla7[Cantidad],Tabla7[Código del producto],$B1405,Tabla7[Tipo de movimiento],"SALIDA",Tabla7[Mes],M$5))</f>
        <v/>
      </c>
      <c r="N1405" s="39" t="str">
        <f>IF($B1405="","",-SUMIFS(Tabla7[Cantidad],Tabla7[Código del producto],$B1405,Tabla7[Tipo de movimiento],"SALIDA",Tabla7[Mes],N$5))</f>
        <v/>
      </c>
      <c r="O1405" s="39" t="str">
        <f>IF($B1405="","",-SUMIFS(Tabla7[Cantidad],Tabla7[Código del producto],$B1405,Tabla7[Tipo de movimiento],"SALIDA",Tabla7[Mes],O$5))</f>
        <v/>
      </c>
      <c r="P1405" s="39" t="str">
        <f>IF($B1405="","",-SUMIFS(Tabla7[Cantidad],Tabla7[Código del producto],$B1405,Tabla7[Tipo de movimiento],"SALIDA",Tabla7[Mes],P$5))</f>
        <v/>
      </c>
      <c r="Q1405" s="39" t="str">
        <f t="shared" si="63"/>
        <v/>
      </c>
      <c r="R1405" s="51" t="str">
        <f>IF($B1405="","",IFERROR(VLOOKUP($B1405,'ABC rotación'!$C:$G,5,0),"C"))</f>
        <v/>
      </c>
      <c r="S1405" s="41" t="str">
        <f t="shared" si="64"/>
        <v/>
      </c>
      <c r="T1405" s="40" t="str">
        <f t="shared" si="65"/>
        <v/>
      </c>
      <c r="U1405" s="23" t="str">
        <f>IF($B1405="","",VLOOKUP($T1405,Tablas!$X$14:$Y$17,2,1))</f>
        <v/>
      </c>
    </row>
    <row r="1406" spans="2:21" x14ac:dyDescent="0.2">
      <c r="B1406" s="1" t="str">
        <f>IF(Tablas!B1404="","",Tablas!B1404)</f>
        <v/>
      </c>
      <c r="C1406" s="1" t="str">
        <f>IF(Tablas!C1404="","",Tablas!C1404)</f>
        <v/>
      </c>
      <c r="D1406" s="1" t="str">
        <f>IF(Tablas!D1404="","",Tablas!D1404)</f>
        <v/>
      </c>
      <c r="E1406" s="1" t="str">
        <f>IF(Tablas!E1404="","",Tablas!E1404)</f>
        <v/>
      </c>
      <c r="F1406" s="1" t="str">
        <f>IF(Tablas!F1404="","",Tablas!F1404)</f>
        <v/>
      </c>
      <c r="G1406" s="1" t="str">
        <f>IF(Tablas!I1404="","",Tablas!I1404)</f>
        <v/>
      </c>
      <c r="H1406" s="1" t="s">
        <v>911</v>
      </c>
      <c r="I1406" s="39" t="str">
        <f>IF($B1406="","",-SUMIFS(Tabla7[Cantidad],Tabla7[Código del producto],$B1406,Tabla7[Tipo de movimiento],"SALIDA",Tabla7[Mes],I$5))</f>
        <v/>
      </c>
      <c r="J1406" s="39" t="str">
        <f>IF($B1406="","",-SUMIFS(Tabla7[Cantidad],Tabla7[Código del producto],$B1406,Tabla7[Tipo de movimiento],"SALIDA",Tabla7[Mes],J$5))</f>
        <v/>
      </c>
      <c r="K1406" s="39" t="str">
        <f>IF($B1406="","",-SUMIFS(Tabla7[Cantidad],Tabla7[Código del producto],$B1406,Tabla7[Tipo de movimiento],"SALIDA",Tabla7[Mes],K$5))</f>
        <v/>
      </c>
      <c r="L1406" s="39" t="str">
        <f>IF($B1406="","",-SUMIFS(Tabla7[Cantidad],Tabla7[Código del producto],$B1406,Tabla7[Tipo de movimiento],"SALIDA",Tabla7[Mes],L$5))</f>
        <v/>
      </c>
      <c r="M1406" s="39" t="str">
        <f>IF($B1406="","",-SUMIFS(Tabla7[Cantidad],Tabla7[Código del producto],$B1406,Tabla7[Tipo de movimiento],"SALIDA",Tabla7[Mes],M$5))</f>
        <v/>
      </c>
      <c r="N1406" s="39" t="str">
        <f>IF($B1406="","",-SUMIFS(Tabla7[Cantidad],Tabla7[Código del producto],$B1406,Tabla7[Tipo de movimiento],"SALIDA",Tabla7[Mes],N$5))</f>
        <v/>
      </c>
      <c r="O1406" s="39" t="str">
        <f>IF($B1406="","",-SUMIFS(Tabla7[Cantidad],Tabla7[Código del producto],$B1406,Tabla7[Tipo de movimiento],"SALIDA",Tabla7[Mes],O$5))</f>
        <v/>
      </c>
      <c r="P1406" s="39" t="str">
        <f>IF($B1406="","",-SUMIFS(Tabla7[Cantidad],Tabla7[Código del producto],$B1406,Tabla7[Tipo de movimiento],"SALIDA",Tabla7[Mes],P$5))</f>
        <v/>
      </c>
      <c r="Q1406" s="39" t="str">
        <f t="shared" si="63"/>
        <v/>
      </c>
      <c r="R1406" s="51" t="str">
        <f>IF($B1406="","",IFERROR(VLOOKUP($B1406,'ABC rotación'!$C:$G,5,0),"C"))</f>
        <v/>
      </c>
      <c r="S1406" s="41" t="str">
        <f t="shared" si="64"/>
        <v/>
      </c>
      <c r="T1406" s="40" t="str">
        <f t="shared" si="65"/>
        <v/>
      </c>
      <c r="U1406" s="23" t="str">
        <f>IF($B1406="","",VLOOKUP($T1406,Tablas!$X$14:$Y$17,2,1))</f>
        <v/>
      </c>
    </row>
    <row r="1407" spans="2:21" x14ac:dyDescent="0.2">
      <c r="B1407" s="1" t="str">
        <f>IF(Tablas!B1405="","",Tablas!B1405)</f>
        <v/>
      </c>
      <c r="C1407" s="1" t="str">
        <f>IF(Tablas!C1405="","",Tablas!C1405)</f>
        <v/>
      </c>
      <c r="D1407" s="1" t="str">
        <f>IF(Tablas!D1405="","",Tablas!D1405)</f>
        <v/>
      </c>
      <c r="E1407" s="1" t="str">
        <f>IF(Tablas!E1405="","",Tablas!E1405)</f>
        <v/>
      </c>
      <c r="F1407" s="1" t="str">
        <f>IF(Tablas!F1405="","",Tablas!F1405)</f>
        <v/>
      </c>
      <c r="G1407" s="1" t="str">
        <f>IF(Tablas!I1405="","",Tablas!I1405)</f>
        <v/>
      </c>
      <c r="H1407" s="1" t="s">
        <v>911</v>
      </c>
      <c r="I1407" s="39" t="str">
        <f>IF($B1407="","",-SUMIFS(Tabla7[Cantidad],Tabla7[Código del producto],$B1407,Tabla7[Tipo de movimiento],"SALIDA",Tabla7[Mes],I$5))</f>
        <v/>
      </c>
      <c r="J1407" s="39" t="str">
        <f>IF($B1407="","",-SUMIFS(Tabla7[Cantidad],Tabla7[Código del producto],$B1407,Tabla7[Tipo de movimiento],"SALIDA",Tabla7[Mes],J$5))</f>
        <v/>
      </c>
      <c r="K1407" s="39" t="str">
        <f>IF($B1407="","",-SUMIFS(Tabla7[Cantidad],Tabla7[Código del producto],$B1407,Tabla7[Tipo de movimiento],"SALIDA",Tabla7[Mes],K$5))</f>
        <v/>
      </c>
      <c r="L1407" s="39" t="str">
        <f>IF($B1407="","",-SUMIFS(Tabla7[Cantidad],Tabla7[Código del producto],$B1407,Tabla7[Tipo de movimiento],"SALIDA",Tabla7[Mes],L$5))</f>
        <v/>
      </c>
      <c r="M1407" s="39" t="str">
        <f>IF($B1407="","",-SUMIFS(Tabla7[Cantidad],Tabla7[Código del producto],$B1407,Tabla7[Tipo de movimiento],"SALIDA",Tabla7[Mes],M$5))</f>
        <v/>
      </c>
      <c r="N1407" s="39" t="str">
        <f>IF($B1407="","",-SUMIFS(Tabla7[Cantidad],Tabla7[Código del producto],$B1407,Tabla7[Tipo de movimiento],"SALIDA",Tabla7[Mes],N$5))</f>
        <v/>
      </c>
      <c r="O1407" s="39" t="str">
        <f>IF($B1407="","",-SUMIFS(Tabla7[Cantidad],Tabla7[Código del producto],$B1407,Tabla7[Tipo de movimiento],"SALIDA",Tabla7[Mes],O$5))</f>
        <v/>
      </c>
      <c r="P1407" s="39" t="str">
        <f>IF($B1407="","",-SUMIFS(Tabla7[Cantidad],Tabla7[Código del producto],$B1407,Tabla7[Tipo de movimiento],"SALIDA",Tabla7[Mes],P$5))</f>
        <v/>
      </c>
      <c r="Q1407" s="39" t="str">
        <f t="shared" si="63"/>
        <v/>
      </c>
      <c r="R1407" s="51" t="str">
        <f>IF($B1407="","",IFERROR(VLOOKUP($B1407,'ABC rotación'!$C:$G,5,0),"C"))</f>
        <v/>
      </c>
      <c r="S1407" s="41" t="str">
        <f t="shared" si="64"/>
        <v/>
      </c>
      <c r="T1407" s="40" t="str">
        <f t="shared" si="65"/>
        <v/>
      </c>
      <c r="U1407" s="23" t="str">
        <f>IF($B1407="","",VLOOKUP($T1407,Tablas!$X$14:$Y$17,2,1))</f>
        <v/>
      </c>
    </row>
    <row r="1408" spans="2:21" x14ac:dyDescent="0.2">
      <c r="B1408" s="1" t="str">
        <f>IF(Tablas!B1406="","",Tablas!B1406)</f>
        <v/>
      </c>
      <c r="C1408" s="1" t="str">
        <f>IF(Tablas!C1406="","",Tablas!C1406)</f>
        <v/>
      </c>
      <c r="D1408" s="1" t="str">
        <f>IF(Tablas!D1406="","",Tablas!D1406)</f>
        <v/>
      </c>
      <c r="E1408" s="1" t="str">
        <f>IF(Tablas!E1406="","",Tablas!E1406)</f>
        <v/>
      </c>
      <c r="F1408" s="1" t="str">
        <f>IF(Tablas!F1406="","",Tablas!F1406)</f>
        <v/>
      </c>
      <c r="G1408" s="1" t="str">
        <f>IF(Tablas!I1406="","",Tablas!I1406)</f>
        <v/>
      </c>
      <c r="H1408" s="1" t="s">
        <v>911</v>
      </c>
      <c r="I1408" s="39" t="str">
        <f>IF($B1408="","",-SUMIFS(Tabla7[Cantidad],Tabla7[Código del producto],$B1408,Tabla7[Tipo de movimiento],"SALIDA",Tabla7[Mes],I$5))</f>
        <v/>
      </c>
      <c r="J1408" s="39" t="str">
        <f>IF($B1408="","",-SUMIFS(Tabla7[Cantidad],Tabla7[Código del producto],$B1408,Tabla7[Tipo de movimiento],"SALIDA",Tabla7[Mes],J$5))</f>
        <v/>
      </c>
      <c r="K1408" s="39" t="str">
        <f>IF($B1408="","",-SUMIFS(Tabla7[Cantidad],Tabla7[Código del producto],$B1408,Tabla7[Tipo de movimiento],"SALIDA",Tabla7[Mes],K$5))</f>
        <v/>
      </c>
      <c r="L1408" s="39" t="str">
        <f>IF($B1408="","",-SUMIFS(Tabla7[Cantidad],Tabla7[Código del producto],$B1408,Tabla7[Tipo de movimiento],"SALIDA",Tabla7[Mes],L$5))</f>
        <v/>
      </c>
      <c r="M1408" s="39" t="str">
        <f>IF($B1408="","",-SUMIFS(Tabla7[Cantidad],Tabla7[Código del producto],$B1408,Tabla7[Tipo de movimiento],"SALIDA",Tabla7[Mes],M$5))</f>
        <v/>
      </c>
      <c r="N1408" s="39" t="str">
        <f>IF($B1408="","",-SUMIFS(Tabla7[Cantidad],Tabla7[Código del producto],$B1408,Tabla7[Tipo de movimiento],"SALIDA",Tabla7[Mes],N$5))</f>
        <v/>
      </c>
      <c r="O1408" s="39" t="str">
        <f>IF($B1408="","",-SUMIFS(Tabla7[Cantidad],Tabla7[Código del producto],$B1408,Tabla7[Tipo de movimiento],"SALIDA",Tabla7[Mes],O$5))</f>
        <v/>
      </c>
      <c r="P1408" s="39" t="str">
        <f>IF($B1408="","",-SUMIFS(Tabla7[Cantidad],Tabla7[Código del producto],$B1408,Tabla7[Tipo de movimiento],"SALIDA",Tabla7[Mes],P$5))</f>
        <v/>
      </c>
      <c r="Q1408" s="39" t="str">
        <f t="shared" si="63"/>
        <v/>
      </c>
      <c r="R1408" s="51" t="str">
        <f>IF($B1408="","",IFERROR(VLOOKUP($B1408,'ABC rotación'!$C:$G,5,0),"C"))</f>
        <v/>
      </c>
      <c r="S1408" s="41" t="str">
        <f t="shared" si="64"/>
        <v/>
      </c>
      <c r="T1408" s="40" t="str">
        <f t="shared" si="65"/>
        <v/>
      </c>
      <c r="U1408" s="23" t="str">
        <f>IF($B1408="","",VLOOKUP($T1408,Tablas!$X$14:$Y$17,2,1))</f>
        <v/>
      </c>
    </row>
    <row r="1409" spans="2:21" x14ac:dyDescent="0.2">
      <c r="B1409" s="1" t="str">
        <f>IF(Tablas!B1407="","",Tablas!B1407)</f>
        <v/>
      </c>
      <c r="C1409" s="1" t="str">
        <f>IF(Tablas!C1407="","",Tablas!C1407)</f>
        <v/>
      </c>
      <c r="D1409" s="1" t="str">
        <f>IF(Tablas!D1407="","",Tablas!D1407)</f>
        <v/>
      </c>
      <c r="E1409" s="1" t="str">
        <f>IF(Tablas!E1407="","",Tablas!E1407)</f>
        <v/>
      </c>
      <c r="F1409" s="1" t="str">
        <f>IF(Tablas!F1407="","",Tablas!F1407)</f>
        <v/>
      </c>
      <c r="G1409" s="1" t="str">
        <f>IF(Tablas!I1407="","",Tablas!I1407)</f>
        <v/>
      </c>
      <c r="H1409" s="1" t="s">
        <v>911</v>
      </c>
      <c r="I1409" s="39" t="str">
        <f>IF($B1409="","",-SUMIFS(Tabla7[Cantidad],Tabla7[Código del producto],$B1409,Tabla7[Tipo de movimiento],"SALIDA",Tabla7[Mes],I$5))</f>
        <v/>
      </c>
      <c r="J1409" s="39" t="str">
        <f>IF($B1409="","",-SUMIFS(Tabla7[Cantidad],Tabla7[Código del producto],$B1409,Tabla7[Tipo de movimiento],"SALIDA",Tabla7[Mes],J$5))</f>
        <v/>
      </c>
      <c r="K1409" s="39" t="str">
        <f>IF($B1409="","",-SUMIFS(Tabla7[Cantidad],Tabla7[Código del producto],$B1409,Tabla7[Tipo de movimiento],"SALIDA",Tabla7[Mes],K$5))</f>
        <v/>
      </c>
      <c r="L1409" s="39" t="str">
        <f>IF($B1409="","",-SUMIFS(Tabla7[Cantidad],Tabla7[Código del producto],$B1409,Tabla7[Tipo de movimiento],"SALIDA",Tabla7[Mes],L$5))</f>
        <v/>
      </c>
      <c r="M1409" s="39" t="str">
        <f>IF($B1409="","",-SUMIFS(Tabla7[Cantidad],Tabla7[Código del producto],$B1409,Tabla7[Tipo de movimiento],"SALIDA",Tabla7[Mes],M$5))</f>
        <v/>
      </c>
      <c r="N1409" s="39" t="str">
        <f>IF($B1409="","",-SUMIFS(Tabla7[Cantidad],Tabla7[Código del producto],$B1409,Tabla7[Tipo de movimiento],"SALIDA",Tabla7[Mes],N$5))</f>
        <v/>
      </c>
      <c r="O1409" s="39" t="str">
        <f>IF($B1409="","",-SUMIFS(Tabla7[Cantidad],Tabla7[Código del producto],$B1409,Tabla7[Tipo de movimiento],"SALIDA",Tabla7[Mes],O$5))</f>
        <v/>
      </c>
      <c r="P1409" s="39" t="str">
        <f>IF($B1409="","",-SUMIFS(Tabla7[Cantidad],Tabla7[Código del producto],$B1409,Tabla7[Tipo de movimiento],"SALIDA",Tabla7[Mes],P$5))</f>
        <v/>
      </c>
      <c r="Q1409" s="39" t="str">
        <f t="shared" si="63"/>
        <v/>
      </c>
      <c r="R1409" s="51" t="str">
        <f>IF($B1409="","",IFERROR(VLOOKUP($B1409,'ABC rotación'!$C:$G,5,0),"C"))</f>
        <v/>
      </c>
      <c r="S1409" s="41" t="str">
        <f t="shared" si="64"/>
        <v/>
      </c>
      <c r="T1409" s="40" t="str">
        <f t="shared" si="65"/>
        <v/>
      </c>
      <c r="U1409" s="23" t="str">
        <f>IF($B1409="","",VLOOKUP($T1409,Tablas!$X$14:$Y$17,2,1))</f>
        <v/>
      </c>
    </row>
    <row r="1410" spans="2:21" x14ac:dyDescent="0.2">
      <c r="B1410" s="1" t="str">
        <f>IF(Tablas!B1408="","",Tablas!B1408)</f>
        <v/>
      </c>
      <c r="C1410" s="1" t="str">
        <f>IF(Tablas!C1408="","",Tablas!C1408)</f>
        <v/>
      </c>
      <c r="D1410" s="1" t="str">
        <f>IF(Tablas!D1408="","",Tablas!D1408)</f>
        <v/>
      </c>
      <c r="E1410" s="1" t="str">
        <f>IF(Tablas!E1408="","",Tablas!E1408)</f>
        <v/>
      </c>
      <c r="F1410" s="1" t="str">
        <f>IF(Tablas!F1408="","",Tablas!F1408)</f>
        <v/>
      </c>
      <c r="G1410" s="1" t="str">
        <f>IF(Tablas!I1408="","",Tablas!I1408)</f>
        <v/>
      </c>
      <c r="H1410" s="1" t="s">
        <v>911</v>
      </c>
      <c r="I1410" s="39" t="str">
        <f>IF($B1410="","",-SUMIFS(Tabla7[Cantidad],Tabla7[Código del producto],$B1410,Tabla7[Tipo de movimiento],"SALIDA",Tabla7[Mes],I$5))</f>
        <v/>
      </c>
      <c r="J1410" s="39" t="str">
        <f>IF($B1410="","",-SUMIFS(Tabla7[Cantidad],Tabla7[Código del producto],$B1410,Tabla7[Tipo de movimiento],"SALIDA",Tabla7[Mes],J$5))</f>
        <v/>
      </c>
      <c r="K1410" s="39" t="str">
        <f>IF($B1410="","",-SUMIFS(Tabla7[Cantidad],Tabla7[Código del producto],$B1410,Tabla7[Tipo de movimiento],"SALIDA",Tabla7[Mes],K$5))</f>
        <v/>
      </c>
      <c r="L1410" s="39" t="str">
        <f>IF($B1410="","",-SUMIFS(Tabla7[Cantidad],Tabla7[Código del producto],$B1410,Tabla7[Tipo de movimiento],"SALIDA",Tabla7[Mes],L$5))</f>
        <v/>
      </c>
      <c r="M1410" s="39" t="str">
        <f>IF($B1410="","",-SUMIFS(Tabla7[Cantidad],Tabla7[Código del producto],$B1410,Tabla7[Tipo de movimiento],"SALIDA",Tabla7[Mes],M$5))</f>
        <v/>
      </c>
      <c r="N1410" s="39" t="str">
        <f>IF($B1410="","",-SUMIFS(Tabla7[Cantidad],Tabla7[Código del producto],$B1410,Tabla7[Tipo de movimiento],"SALIDA",Tabla7[Mes],N$5))</f>
        <v/>
      </c>
      <c r="O1410" s="39" t="str">
        <f>IF($B1410="","",-SUMIFS(Tabla7[Cantidad],Tabla7[Código del producto],$B1410,Tabla7[Tipo de movimiento],"SALIDA",Tabla7[Mes],O$5))</f>
        <v/>
      </c>
      <c r="P1410" s="39" t="str">
        <f>IF($B1410="","",-SUMIFS(Tabla7[Cantidad],Tabla7[Código del producto],$B1410,Tabla7[Tipo de movimiento],"SALIDA",Tabla7[Mes],P$5))</f>
        <v/>
      </c>
      <c r="Q1410" s="39" t="str">
        <f t="shared" si="63"/>
        <v/>
      </c>
      <c r="R1410" s="51" t="str">
        <f>IF($B1410="","",IFERROR(VLOOKUP($B1410,'ABC rotación'!$C:$G,5,0),"C"))</f>
        <v/>
      </c>
      <c r="S1410" s="41" t="str">
        <f t="shared" si="64"/>
        <v/>
      </c>
      <c r="T1410" s="40" t="str">
        <f t="shared" si="65"/>
        <v/>
      </c>
      <c r="U1410" s="23" t="str">
        <f>IF($B1410="","",VLOOKUP($T1410,Tablas!$X$14:$Y$17,2,1))</f>
        <v/>
      </c>
    </row>
    <row r="1411" spans="2:21" x14ac:dyDescent="0.2">
      <c r="B1411" s="1" t="str">
        <f>IF(Tablas!B1409="","",Tablas!B1409)</f>
        <v/>
      </c>
      <c r="C1411" s="1" t="str">
        <f>IF(Tablas!C1409="","",Tablas!C1409)</f>
        <v/>
      </c>
      <c r="D1411" s="1" t="str">
        <f>IF(Tablas!D1409="","",Tablas!D1409)</f>
        <v/>
      </c>
      <c r="E1411" s="1" t="str">
        <f>IF(Tablas!E1409="","",Tablas!E1409)</f>
        <v/>
      </c>
      <c r="F1411" s="1" t="str">
        <f>IF(Tablas!F1409="","",Tablas!F1409)</f>
        <v/>
      </c>
      <c r="G1411" s="1" t="str">
        <f>IF(Tablas!I1409="","",Tablas!I1409)</f>
        <v/>
      </c>
      <c r="H1411" s="1" t="s">
        <v>911</v>
      </c>
      <c r="I1411" s="39" t="str">
        <f>IF($B1411="","",-SUMIFS(Tabla7[Cantidad],Tabla7[Código del producto],$B1411,Tabla7[Tipo de movimiento],"SALIDA",Tabla7[Mes],I$5))</f>
        <v/>
      </c>
      <c r="J1411" s="39" t="str">
        <f>IF($B1411="","",-SUMIFS(Tabla7[Cantidad],Tabla7[Código del producto],$B1411,Tabla7[Tipo de movimiento],"SALIDA",Tabla7[Mes],J$5))</f>
        <v/>
      </c>
      <c r="K1411" s="39" t="str">
        <f>IF($B1411="","",-SUMIFS(Tabla7[Cantidad],Tabla7[Código del producto],$B1411,Tabla7[Tipo de movimiento],"SALIDA",Tabla7[Mes],K$5))</f>
        <v/>
      </c>
      <c r="L1411" s="39" t="str">
        <f>IF($B1411="","",-SUMIFS(Tabla7[Cantidad],Tabla7[Código del producto],$B1411,Tabla7[Tipo de movimiento],"SALIDA",Tabla7[Mes],L$5))</f>
        <v/>
      </c>
      <c r="M1411" s="39" t="str">
        <f>IF($B1411="","",-SUMIFS(Tabla7[Cantidad],Tabla7[Código del producto],$B1411,Tabla7[Tipo de movimiento],"SALIDA",Tabla7[Mes],M$5))</f>
        <v/>
      </c>
      <c r="N1411" s="39" t="str">
        <f>IF($B1411="","",-SUMIFS(Tabla7[Cantidad],Tabla7[Código del producto],$B1411,Tabla7[Tipo de movimiento],"SALIDA",Tabla7[Mes],N$5))</f>
        <v/>
      </c>
      <c r="O1411" s="39" t="str">
        <f>IF($B1411="","",-SUMIFS(Tabla7[Cantidad],Tabla7[Código del producto],$B1411,Tabla7[Tipo de movimiento],"SALIDA",Tabla7[Mes],O$5))</f>
        <v/>
      </c>
      <c r="P1411" s="39" t="str">
        <f>IF($B1411="","",-SUMIFS(Tabla7[Cantidad],Tabla7[Código del producto],$B1411,Tabla7[Tipo de movimiento],"SALIDA",Tabla7[Mes],P$5))</f>
        <v/>
      </c>
      <c r="Q1411" s="39" t="str">
        <f t="shared" si="63"/>
        <v/>
      </c>
      <c r="R1411" s="51" t="str">
        <f>IF($B1411="","",IFERROR(VLOOKUP($B1411,'ABC rotación'!$C:$G,5,0),"C"))</f>
        <v/>
      </c>
      <c r="S1411" s="41" t="str">
        <f t="shared" si="64"/>
        <v/>
      </c>
      <c r="T1411" s="40" t="str">
        <f t="shared" si="65"/>
        <v/>
      </c>
      <c r="U1411" s="23" t="str">
        <f>IF($B1411="","",VLOOKUP($T1411,Tablas!$X$14:$Y$17,2,1))</f>
        <v/>
      </c>
    </row>
    <row r="1412" spans="2:21" x14ac:dyDescent="0.2">
      <c r="B1412" s="1" t="str">
        <f>IF(Tablas!B1410="","",Tablas!B1410)</f>
        <v/>
      </c>
      <c r="C1412" s="1" t="str">
        <f>IF(Tablas!C1410="","",Tablas!C1410)</f>
        <v/>
      </c>
      <c r="D1412" s="1" t="str">
        <f>IF(Tablas!D1410="","",Tablas!D1410)</f>
        <v/>
      </c>
      <c r="E1412" s="1" t="str">
        <f>IF(Tablas!E1410="","",Tablas!E1410)</f>
        <v/>
      </c>
      <c r="F1412" s="1" t="str">
        <f>IF(Tablas!F1410="","",Tablas!F1410)</f>
        <v/>
      </c>
      <c r="G1412" s="1" t="str">
        <f>IF(Tablas!I1410="","",Tablas!I1410)</f>
        <v/>
      </c>
      <c r="H1412" s="1" t="s">
        <v>911</v>
      </c>
      <c r="I1412" s="39" t="str">
        <f>IF($B1412="","",-SUMIFS(Tabla7[Cantidad],Tabla7[Código del producto],$B1412,Tabla7[Tipo de movimiento],"SALIDA",Tabla7[Mes],I$5))</f>
        <v/>
      </c>
      <c r="J1412" s="39" t="str">
        <f>IF($B1412="","",-SUMIFS(Tabla7[Cantidad],Tabla7[Código del producto],$B1412,Tabla7[Tipo de movimiento],"SALIDA",Tabla7[Mes],J$5))</f>
        <v/>
      </c>
      <c r="K1412" s="39" t="str">
        <f>IF($B1412="","",-SUMIFS(Tabla7[Cantidad],Tabla7[Código del producto],$B1412,Tabla7[Tipo de movimiento],"SALIDA",Tabla7[Mes],K$5))</f>
        <v/>
      </c>
      <c r="L1412" s="39" t="str">
        <f>IF($B1412="","",-SUMIFS(Tabla7[Cantidad],Tabla7[Código del producto],$B1412,Tabla7[Tipo de movimiento],"SALIDA",Tabla7[Mes],L$5))</f>
        <v/>
      </c>
      <c r="M1412" s="39" t="str">
        <f>IF($B1412="","",-SUMIFS(Tabla7[Cantidad],Tabla7[Código del producto],$B1412,Tabla7[Tipo de movimiento],"SALIDA",Tabla7[Mes],M$5))</f>
        <v/>
      </c>
      <c r="N1412" s="39" t="str">
        <f>IF($B1412="","",-SUMIFS(Tabla7[Cantidad],Tabla7[Código del producto],$B1412,Tabla7[Tipo de movimiento],"SALIDA",Tabla7[Mes],N$5))</f>
        <v/>
      </c>
      <c r="O1412" s="39" t="str">
        <f>IF($B1412="","",-SUMIFS(Tabla7[Cantidad],Tabla7[Código del producto],$B1412,Tabla7[Tipo de movimiento],"SALIDA",Tabla7[Mes],O$5))</f>
        <v/>
      </c>
      <c r="P1412" s="39" t="str">
        <f>IF($B1412="","",-SUMIFS(Tabla7[Cantidad],Tabla7[Código del producto],$B1412,Tabla7[Tipo de movimiento],"SALIDA",Tabla7[Mes],P$5))</f>
        <v/>
      </c>
      <c r="Q1412" s="39" t="str">
        <f t="shared" si="63"/>
        <v/>
      </c>
      <c r="R1412" s="51" t="str">
        <f>IF($B1412="","",IFERROR(VLOOKUP($B1412,'ABC rotación'!$C:$G,5,0),"C"))</f>
        <v/>
      </c>
      <c r="S1412" s="41" t="str">
        <f t="shared" si="64"/>
        <v/>
      </c>
      <c r="T1412" s="40" t="str">
        <f t="shared" si="65"/>
        <v/>
      </c>
      <c r="U1412" s="23" t="str">
        <f>IF($B1412="","",VLOOKUP($T1412,Tablas!$X$14:$Y$17,2,1))</f>
        <v/>
      </c>
    </row>
    <row r="1413" spans="2:21" x14ac:dyDescent="0.2">
      <c r="B1413" s="1" t="str">
        <f>IF(Tablas!B1411="","",Tablas!B1411)</f>
        <v/>
      </c>
      <c r="C1413" s="1" t="str">
        <f>IF(Tablas!C1411="","",Tablas!C1411)</f>
        <v/>
      </c>
      <c r="D1413" s="1" t="str">
        <f>IF(Tablas!D1411="","",Tablas!D1411)</f>
        <v/>
      </c>
      <c r="E1413" s="1" t="str">
        <f>IF(Tablas!E1411="","",Tablas!E1411)</f>
        <v/>
      </c>
      <c r="F1413" s="1" t="str">
        <f>IF(Tablas!F1411="","",Tablas!F1411)</f>
        <v/>
      </c>
      <c r="G1413" s="1" t="str">
        <f>IF(Tablas!I1411="","",Tablas!I1411)</f>
        <v/>
      </c>
      <c r="H1413" s="1" t="s">
        <v>911</v>
      </c>
      <c r="I1413" s="39" t="str">
        <f>IF($B1413="","",-SUMIFS(Tabla7[Cantidad],Tabla7[Código del producto],$B1413,Tabla7[Tipo de movimiento],"SALIDA",Tabla7[Mes],I$5))</f>
        <v/>
      </c>
      <c r="J1413" s="39" t="str">
        <f>IF($B1413="","",-SUMIFS(Tabla7[Cantidad],Tabla7[Código del producto],$B1413,Tabla7[Tipo de movimiento],"SALIDA",Tabla7[Mes],J$5))</f>
        <v/>
      </c>
      <c r="K1413" s="39" t="str">
        <f>IF($B1413="","",-SUMIFS(Tabla7[Cantidad],Tabla7[Código del producto],$B1413,Tabla7[Tipo de movimiento],"SALIDA",Tabla7[Mes],K$5))</f>
        <v/>
      </c>
      <c r="L1413" s="39" t="str">
        <f>IF($B1413="","",-SUMIFS(Tabla7[Cantidad],Tabla7[Código del producto],$B1413,Tabla7[Tipo de movimiento],"SALIDA",Tabla7[Mes],L$5))</f>
        <v/>
      </c>
      <c r="M1413" s="39" t="str">
        <f>IF($B1413="","",-SUMIFS(Tabla7[Cantidad],Tabla7[Código del producto],$B1413,Tabla7[Tipo de movimiento],"SALIDA",Tabla7[Mes],M$5))</f>
        <v/>
      </c>
      <c r="N1413" s="39" t="str">
        <f>IF($B1413="","",-SUMIFS(Tabla7[Cantidad],Tabla7[Código del producto],$B1413,Tabla7[Tipo de movimiento],"SALIDA",Tabla7[Mes],N$5))</f>
        <v/>
      </c>
      <c r="O1413" s="39" t="str">
        <f>IF($B1413="","",-SUMIFS(Tabla7[Cantidad],Tabla7[Código del producto],$B1413,Tabla7[Tipo de movimiento],"SALIDA",Tabla7[Mes],O$5))</f>
        <v/>
      </c>
      <c r="P1413" s="39" t="str">
        <f>IF($B1413="","",-SUMIFS(Tabla7[Cantidad],Tabla7[Código del producto],$B1413,Tabla7[Tipo de movimiento],"SALIDA",Tabla7[Mes],P$5))</f>
        <v/>
      </c>
      <c r="Q1413" s="39" t="str">
        <f t="shared" si="63"/>
        <v/>
      </c>
      <c r="R1413" s="51" t="str">
        <f>IF($B1413="","",IFERROR(VLOOKUP($B1413,'ABC rotación'!$C:$G,5,0),"C"))</f>
        <v/>
      </c>
      <c r="S1413" s="41" t="str">
        <f t="shared" si="64"/>
        <v/>
      </c>
      <c r="T1413" s="40" t="str">
        <f t="shared" si="65"/>
        <v/>
      </c>
      <c r="U1413" s="23" t="str">
        <f>IF($B1413="","",VLOOKUP($T1413,Tablas!$X$14:$Y$17,2,1))</f>
        <v/>
      </c>
    </row>
    <row r="1414" spans="2:21" x14ac:dyDescent="0.2">
      <c r="B1414" s="1" t="str">
        <f>IF(Tablas!B1412="","",Tablas!B1412)</f>
        <v/>
      </c>
      <c r="C1414" s="1" t="str">
        <f>IF(Tablas!C1412="","",Tablas!C1412)</f>
        <v/>
      </c>
      <c r="D1414" s="1" t="str">
        <f>IF(Tablas!D1412="","",Tablas!D1412)</f>
        <v/>
      </c>
      <c r="E1414" s="1" t="str">
        <f>IF(Tablas!E1412="","",Tablas!E1412)</f>
        <v/>
      </c>
      <c r="F1414" s="1" t="str">
        <f>IF(Tablas!F1412="","",Tablas!F1412)</f>
        <v/>
      </c>
      <c r="G1414" s="1" t="str">
        <f>IF(Tablas!I1412="","",Tablas!I1412)</f>
        <v/>
      </c>
      <c r="H1414" s="1" t="s">
        <v>911</v>
      </c>
      <c r="I1414" s="39" t="str">
        <f>IF($B1414="","",-SUMIFS(Tabla7[Cantidad],Tabla7[Código del producto],$B1414,Tabla7[Tipo de movimiento],"SALIDA",Tabla7[Mes],I$5))</f>
        <v/>
      </c>
      <c r="J1414" s="39" t="str">
        <f>IF($B1414="","",-SUMIFS(Tabla7[Cantidad],Tabla7[Código del producto],$B1414,Tabla7[Tipo de movimiento],"SALIDA",Tabla7[Mes],J$5))</f>
        <v/>
      </c>
      <c r="K1414" s="39" t="str">
        <f>IF($B1414="","",-SUMIFS(Tabla7[Cantidad],Tabla7[Código del producto],$B1414,Tabla7[Tipo de movimiento],"SALIDA",Tabla7[Mes],K$5))</f>
        <v/>
      </c>
      <c r="L1414" s="39" t="str">
        <f>IF($B1414="","",-SUMIFS(Tabla7[Cantidad],Tabla7[Código del producto],$B1414,Tabla7[Tipo de movimiento],"SALIDA",Tabla7[Mes],L$5))</f>
        <v/>
      </c>
      <c r="M1414" s="39" t="str">
        <f>IF($B1414="","",-SUMIFS(Tabla7[Cantidad],Tabla7[Código del producto],$B1414,Tabla7[Tipo de movimiento],"SALIDA",Tabla7[Mes],M$5))</f>
        <v/>
      </c>
      <c r="N1414" s="39" t="str">
        <f>IF($B1414="","",-SUMIFS(Tabla7[Cantidad],Tabla7[Código del producto],$B1414,Tabla7[Tipo de movimiento],"SALIDA",Tabla7[Mes],N$5))</f>
        <v/>
      </c>
      <c r="O1414" s="39" t="str">
        <f>IF($B1414="","",-SUMIFS(Tabla7[Cantidad],Tabla7[Código del producto],$B1414,Tabla7[Tipo de movimiento],"SALIDA",Tabla7[Mes],O$5))</f>
        <v/>
      </c>
      <c r="P1414" s="39" t="str">
        <f>IF($B1414="","",-SUMIFS(Tabla7[Cantidad],Tabla7[Código del producto],$B1414,Tabla7[Tipo de movimiento],"SALIDA",Tabla7[Mes],P$5))</f>
        <v/>
      </c>
      <c r="Q1414" s="39" t="str">
        <f t="shared" si="63"/>
        <v/>
      </c>
      <c r="R1414" s="51" t="str">
        <f>IF($B1414="","",IFERROR(VLOOKUP($B1414,'ABC rotación'!$C:$G,5,0),"C"))</f>
        <v/>
      </c>
      <c r="S1414" s="41" t="str">
        <f t="shared" si="64"/>
        <v/>
      </c>
      <c r="T1414" s="40" t="str">
        <f t="shared" si="65"/>
        <v/>
      </c>
      <c r="U1414" s="23" t="str">
        <f>IF($B1414="","",VLOOKUP($T1414,Tablas!$X$14:$Y$17,2,1))</f>
        <v/>
      </c>
    </row>
    <row r="1415" spans="2:21" x14ac:dyDescent="0.2">
      <c r="B1415" s="1" t="str">
        <f>IF(Tablas!B1413="","",Tablas!B1413)</f>
        <v/>
      </c>
      <c r="C1415" s="1" t="str">
        <f>IF(Tablas!C1413="","",Tablas!C1413)</f>
        <v/>
      </c>
      <c r="D1415" s="1" t="str">
        <f>IF(Tablas!D1413="","",Tablas!D1413)</f>
        <v/>
      </c>
      <c r="E1415" s="1" t="str">
        <f>IF(Tablas!E1413="","",Tablas!E1413)</f>
        <v/>
      </c>
      <c r="F1415" s="1" t="str">
        <f>IF(Tablas!F1413="","",Tablas!F1413)</f>
        <v/>
      </c>
      <c r="G1415" s="1" t="str">
        <f>IF(Tablas!I1413="","",Tablas!I1413)</f>
        <v/>
      </c>
      <c r="H1415" s="1" t="s">
        <v>911</v>
      </c>
      <c r="I1415" s="39" t="str">
        <f>IF($B1415="","",-SUMIFS(Tabla7[Cantidad],Tabla7[Código del producto],$B1415,Tabla7[Tipo de movimiento],"SALIDA",Tabla7[Mes],I$5))</f>
        <v/>
      </c>
      <c r="J1415" s="39" t="str">
        <f>IF($B1415="","",-SUMIFS(Tabla7[Cantidad],Tabla7[Código del producto],$B1415,Tabla7[Tipo de movimiento],"SALIDA",Tabla7[Mes],J$5))</f>
        <v/>
      </c>
      <c r="K1415" s="39" t="str">
        <f>IF($B1415="","",-SUMIFS(Tabla7[Cantidad],Tabla7[Código del producto],$B1415,Tabla7[Tipo de movimiento],"SALIDA",Tabla7[Mes],K$5))</f>
        <v/>
      </c>
      <c r="L1415" s="39" t="str">
        <f>IF($B1415="","",-SUMIFS(Tabla7[Cantidad],Tabla7[Código del producto],$B1415,Tabla7[Tipo de movimiento],"SALIDA",Tabla7[Mes],L$5))</f>
        <v/>
      </c>
      <c r="M1415" s="39" t="str">
        <f>IF($B1415="","",-SUMIFS(Tabla7[Cantidad],Tabla7[Código del producto],$B1415,Tabla7[Tipo de movimiento],"SALIDA",Tabla7[Mes],M$5))</f>
        <v/>
      </c>
      <c r="N1415" s="39" t="str">
        <f>IF($B1415="","",-SUMIFS(Tabla7[Cantidad],Tabla7[Código del producto],$B1415,Tabla7[Tipo de movimiento],"SALIDA",Tabla7[Mes],N$5))</f>
        <v/>
      </c>
      <c r="O1415" s="39" t="str">
        <f>IF($B1415="","",-SUMIFS(Tabla7[Cantidad],Tabla7[Código del producto],$B1415,Tabla7[Tipo de movimiento],"SALIDA",Tabla7[Mes],O$5))</f>
        <v/>
      </c>
      <c r="P1415" s="39" t="str">
        <f>IF($B1415="","",-SUMIFS(Tabla7[Cantidad],Tabla7[Código del producto],$B1415,Tabla7[Tipo de movimiento],"SALIDA",Tabla7[Mes],P$5))</f>
        <v/>
      </c>
      <c r="Q1415" s="39" t="str">
        <f t="shared" ref="Q1415:Q1478" si="66">IF($B1415="","",IFERROR(AVERAGE(N1415:P1415),0))</f>
        <v/>
      </c>
      <c r="R1415" s="51" t="str">
        <f>IF($B1415="","",IFERROR(VLOOKUP($B1415,'ABC rotación'!$C:$G,5,0),"C"))</f>
        <v/>
      </c>
      <c r="S1415" s="41" t="str">
        <f t="shared" ref="S1415:S1478" si="67">IF($B1415="","",IFERROR(H1415/Q1415*30,0))</f>
        <v/>
      </c>
      <c r="T1415" s="40" t="str">
        <f t="shared" ref="T1415:T1478" si="68">IF($B1415="","",S1415/F1415)</f>
        <v/>
      </c>
      <c r="U1415" s="23" t="str">
        <f>IF($B1415="","",VLOOKUP($T1415,Tablas!$X$14:$Y$17,2,1))</f>
        <v/>
      </c>
    </row>
    <row r="1416" spans="2:21" x14ac:dyDescent="0.2">
      <c r="B1416" s="1" t="str">
        <f>IF(Tablas!B1414="","",Tablas!B1414)</f>
        <v/>
      </c>
      <c r="C1416" s="1" t="str">
        <f>IF(Tablas!C1414="","",Tablas!C1414)</f>
        <v/>
      </c>
      <c r="D1416" s="1" t="str">
        <f>IF(Tablas!D1414="","",Tablas!D1414)</f>
        <v/>
      </c>
      <c r="E1416" s="1" t="str">
        <f>IF(Tablas!E1414="","",Tablas!E1414)</f>
        <v/>
      </c>
      <c r="F1416" s="1" t="str">
        <f>IF(Tablas!F1414="","",Tablas!F1414)</f>
        <v/>
      </c>
      <c r="G1416" s="1" t="str">
        <f>IF(Tablas!I1414="","",Tablas!I1414)</f>
        <v/>
      </c>
      <c r="H1416" s="1" t="s">
        <v>911</v>
      </c>
      <c r="I1416" s="39" t="str">
        <f>IF($B1416="","",-SUMIFS(Tabla7[Cantidad],Tabla7[Código del producto],$B1416,Tabla7[Tipo de movimiento],"SALIDA",Tabla7[Mes],I$5))</f>
        <v/>
      </c>
      <c r="J1416" s="39" t="str">
        <f>IF($B1416="","",-SUMIFS(Tabla7[Cantidad],Tabla7[Código del producto],$B1416,Tabla7[Tipo de movimiento],"SALIDA",Tabla7[Mes],J$5))</f>
        <v/>
      </c>
      <c r="K1416" s="39" t="str">
        <f>IF($B1416="","",-SUMIFS(Tabla7[Cantidad],Tabla7[Código del producto],$B1416,Tabla7[Tipo de movimiento],"SALIDA",Tabla7[Mes],K$5))</f>
        <v/>
      </c>
      <c r="L1416" s="39" t="str">
        <f>IF($B1416="","",-SUMIFS(Tabla7[Cantidad],Tabla7[Código del producto],$B1416,Tabla7[Tipo de movimiento],"SALIDA",Tabla7[Mes],L$5))</f>
        <v/>
      </c>
      <c r="M1416" s="39" t="str">
        <f>IF($B1416="","",-SUMIFS(Tabla7[Cantidad],Tabla7[Código del producto],$B1416,Tabla7[Tipo de movimiento],"SALIDA",Tabla7[Mes],M$5))</f>
        <v/>
      </c>
      <c r="N1416" s="39" t="str">
        <f>IF($B1416="","",-SUMIFS(Tabla7[Cantidad],Tabla7[Código del producto],$B1416,Tabla7[Tipo de movimiento],"SALIDA",Tabla7[Mes],N$5))</f>
        <v/>
      </c>
      <c r="O1416" s="39" t="str">
        <f>IF($B1416="","",-SUMIFS(Tabla7[Cantidad],Tabla7[Código del producto],$B1416,Tabla7[Tipo de movimiento],"SALIDA",Tabla7[Mes],O$5))</f>
        <v/>
      </c>
      <c r="P1416" s="39" t="str">
        <f>IF($B1416="","",-SUMIFS(Tabla7[Cantidad],Tabla7[Código del producto],$B1416,Tabla7[Tipo de movimiento],"SALIDA",Tabla7[Mes],P$5))</f>
        <v/>
      </c>
      <c r="Q1416" s="39" t="str">
        <f t="shared" si="66"/>
        <v/>
      </c>
      <c r="R1416" s="51" t="str">
        <f>IF($B1416="","",IFERROR(VLOOKUP($B1416,'ABC rotación'!$C:$G,5,0),"C"))</f>
        <v/>
      </c>
      <c r="S1416" s="41" t="str">
        <f t="shared" si="67"/>
        <v/>
      </c>
      <c r="T1416" s="40" t="str">
        <f t="shared" si="68"/>
        <v/>
      </c>
      <c r="U1416" s="23" t="str">
        <f>IF($B1416="","",VLOOKUP($T1416,Tablas!$X$14:$Y$17,2,1))</f>
        <v/>
      </c>
    </row>
    <row r="1417" spans="2:21" x14ac:dyDescent="0.2">
      <c r="B1417" s="1" t="str">
        <f>IF(Tablas!B1415="","",Tablas!B1415)</f>
        <v/>
      </c>
      <c r="C1417" s="1" t="str">
        <f>IF(Tablas!C1415="","",Tablas!C1415)</f>
        <v/>
      </c>
      <c r="D1417" s="1" t="str">
        <f>IF(Tablas!D1415="","",Tablas!D1415)</f>
        <v/>
      </c>
      <c r="E1417" s="1" t="str">
        <f>IF(Tablas!E1415="","",Tablas!E1415)</f>
        <v/>
      </c>
      <c r="F1417" s="1" t="str">
        <f>IF(Tablas!F1415="","",Tablas!F1415)</f>
        <v/>
      </c>
      <c r="G1417" s="1" t="str">
        <f>IF(Tablas!I1415="","",Tablas!I1415)</f>
        <v/>
      </c>
      <c r="H1417" s="1" t="s">
        <v>911</v>
      </c>
      <c r="I1417" s="39" t="str">
        <f>IF($B1417="","",-SUMIFS(Tabla7[Cantidad],Tabla7[Código del producto],$B1417,Tabla7[Tipo de movimiento],"SALIDA",Tabla7[Mes],I$5))</f>
        <v/>
      </c>
      <c r="J1417" s="39" t="str">
        <f>IF($B1417="","",-SUMIFS(Tabla7[Cantidad],Tabla7[Código del producto],$B1417,Tabla7[Tipo de movimiento],"SALIDA",Tabla7[Mes],J$5))</f>
        <v/>
      </c>
      <c r="K1417" s="39" t="str">
        <f>IF($B1417="","",-SUMIFS(Tabla7[Cantidad],Tabla7[Código del producto],$B1417,Tabla7[Tipo de movimiento],"SALIDA",Tabla7[Mes],K$5))</f>
        <v/>
      </c>
      <c r="L1417" s="39" t="str">
        <f>IF($B1417="","",-SUMIFS(Tabla7[Cantidad],Tabla7[Código del producto],$B1417,Tabla7[Tipo de movimiento],"SALIDA",Tabla7[Mes],L$5))</f>
        <v/>
      </c>
      <c r="M1417" s="39" t="str">
        <f>IF($B1417="","",-SUMIFS(Tabla7[Cantidad],Tabla7[Código del producto],$B1417,Tabla7[Tipo de movimiento],"SALIDA",Tabla7[Mes],M$5))</f>
        <v/>
      </c>
      <c r="N1417" s="39" t="str">
        <f>IF($B1417="","",-SUMIFS(Tabla7[Cantidad],Tabla7[Código del producto],$B1417,Tabla7[Tipo de movimiento],"SALIDA",Tabla7[Mes],N$5))</f>
        <v/>
      </c>
      <c r="O1417" s="39" t="str">
        <f>IF($B1417="","",-SUMIFS(Tabla7[Cantidad],Tabla7[Código del producto],$B1417,Tabla7[Tipo de movimiento],"SALIDA",Tabla7[Mes],O$5))</f>
        <v/>
      </c>
      <c r="P1417" s="39" t="str">
        <f>IF($B1417="","",-SUMIFS(Tabla7[Cantidad],Tabla7[Código del producto],$B1417,Tabla7[Tipo de movimiento],"SALIDA",Tabla7[Mes],P$5))</f>
        <v/>
      </c>
      <c r="Q1417" s="39" t="str">
        <f t="shared" si="66"/>
        <v/>
      </c>
      <c r="R1417" s="51" t="str">
        <f>IF($B1417="","",IFERROR(VLOOKUP($B1417,'ABC rotación'!$C:$G,5,0),"C"))</f>
        <v/>
      </c>
      <c r="S1417" s="41" t="str">
        <f t="shared" si="67"/>
        <v/>
      </c>
      <c r="T1417" s="40" t="str">
        <f t="shared" si="68"/>
        <v/>
      </c>
      <c r="U1417" s="23" t="str">
        <f>IF($B1417="","",VLOOKUP($T1417,Tablas!$X$14:$Y$17,2,1))</f>
        <v/>
      </c>
    </row>
    <row r="1418" spans="2:21" x14ac:dyDescent="0.2">
      <c r="B1418" s="1" t="str">
        <f>IF(Tablas!B1416="","",Tablas!B1416)</f>
        <v/>
      </c>
      <c r="C1418" s="1" t="str">
        <f>IF(Tablas!C1416="","",Tablas!C1416)</f>
        <v/>
      </c>
      <c r="D1418" s="1" t="str">
        <f>IF(Tablas!D1416="","",Tablas!D1416)</f>
        <v/>
      </c>
      <c r="E1418" s="1" t="str">
        <f>IF(Tablas!E1416="","",Tablas!E1416)</f>
        <v/>
      </c>
      <c r="F1418" s="1" t="str">
        <f>IF(Tablas!F1416="","",Tablas!F1416)</f>
        <v/>
      </c>
      <c r="G1418" s="1" t="str">
        <f>IF(Tablas!I1416="","",Tablas!I1416)</f>
        <v/>
      </c>
      <c r="H1418" s="1" t="s">
        <v>911</v>
      </c>
      <c r="I1418" s="39" t="str">
        <f>IF($B1418="","",-SUMIFS(Tabla7[Cantidad],Tabla7[Código del producto],$B1418,Tabla7[Tipo de movimiento],"SALIDA",Tabla7[Mes],I$5))</f>
        <v/>
      </c>
      <c r="J1418" s="39" t="str">
        <f>IF($B1418="","",-SUMIFS(Tabla7[Cantidad],Tabla7[Código del producto],$B1418,Tabla7[Tipo de movimiento],"SALIDA",Tabla7[Mes],J$5))</f>
        <v/>
      </c>
      <c r="K1418" s="39" t="str">
        <f>IF($B1418="","",-SUMIFS(Tabla7[Cantidad],Tabla7[Código del producto],$B1418,Tabla7[Tipo de movimiento],"SALIDA",Tabla7[Mes],K$5))</f>
        <v/>
      </c>
      <c r="L1418" s="39" t="str">
        <f>IF($B1418="","",-SUMIFS(Tabla7[Cantidad],Tabla7[Código del producto],$B1418,Tabla7[Tipo de movimiento],"SALIDA",Tabla7[Mes],L$5))</f>
        <v/>
      </c>
      <c r="M1418" s="39" t="str">
        <f>IF($B1418="","",-SUMIFS(Tabla7[Cantidad],Tabla7[Código del producto],$B1418,Tabla7[Tipo de movimiento],"SALIDA",Tabla7[Mes],M$5))</f>
        <v/>
      </c>
      <c r="N1418" s="39" t="str">
        <f>IF($B1418="","",-SUMIFS(Tabla7[Cantidad],Tabla7[Código del producto],$B1418,Tabla7[Tipo de movimiento],"SALIDA",Tabla7[Mes],N$5))</f>
        <v/>
      </c>
      <c r="O1418" s="39" t="str">
        <f>IF($B1418="","",-SUMIFS(Tabla7[Cantidad],Tabla7[Código del producto],$B1418,Tabla7[Tipo de movimiento],"SALIDA",Tabla7[Mes],O$5))</f>
        <v/>
      </c>
      <c r="P1418" s="39" t="str">
        <f>IF($B1418="","",-SUMIFS(Tabla7[Cantidad],Tabla7[Código del producto],$B1418,Tabla7[Tipo de movimiento],"SALIDA",Tabla7[Mes],P$5))</f>
        <v/>
      </c>
      <c r="Q1418" s="39" t="str">
        <f t="shared" si="66"/>
        <v/>
      </c>
      <c r="R1418" s="51" t="str">
        <f>IF($B1418="","",IFERROR(VLOOKUP($B1418,'ABC rotación'!$C:$G,5,0),"C"))</f>
        <v/>
      </c>
      <c r="S1418" s="41" t="str">
        <f t="shared" si="67"/>
        <v/>
      </c>
      <c r="T1418" s="40" t="str">
        <f t="shared" si="68"/>
        <v/>
      </c>
      <c r="U1418" s="23" t="str">
        <f>IF($B1418="","",VLOOKUP($T1418,Tablas!$X$14:$Y$17,2,1))</f>
        <v/>
      </c>
    </row>
    <row r="1419" spans="2:21" x14ac:dyDescent="0.2">
      <c r="B1419" s="1" t="str">
        <f>IF(Tablas!B1417="","",Tablas!B1417)</f>
        <v/>
      </c>
      <c r="C1419" s="1" t="str">
        <f>IF(Tablas!C1417="","",Tablas!C1417)</f>
        <v/>
      </c>
      <c r="D1419" s="1" t="str">
        <f>IF(Tablas!D1417="","",Tablas!D1417)</f>
        <v/>
      </c>
      <c r="E1419" s="1" t="str">
        <f>IF(Tablas!E1417="","",Tablas!E1417)</f>
        <v/>
      </c>
      <c r="F1419" s="1" t="str">
        <f>IF(Tablas!F1417="","",Tablas!F1417)</f>
        <v/>
      </c>
      <c r="G1419" s="1" t="str">
        <f>IF(Tablas!I1417="","",Tablas!I1417)</f>
        <v/>
      </c>
      <c r="H1419" s="1" t="s">
        <v>911</v>
      </c>
      <c r="I1419" s="39" t="str">
        <f>IF($B1419="","",-SUMIFS(Tabla7[Cantidad],Tabla7[Código del producto],$B1419,Tabla7[Tipo de movimiento],"SALIDA",Tabla7[Mes],I$5))</f>
        <v/>
      </c>
      <c r="J1419" s="39" t="str">
        <f>IF($B1419="","",-SUMIFS(Tabla7[Cantidad],Tabla7[Código del producto],$B1419,Tabla7[Tipo de movimiento],"SALIDA",Tabla7[Mes],J$5))</f>
        <v/>
      </c>
      <c r="K1419" s="39" t="str">
        <f>IF($B1419="","",-SUMIFS(Tabla7[Cantidad],Tabla7[Código del producto],$B1419,Tabla7[Tipo de movimiento],"SALIDA",Tabla7[Mes],K$5))</f>
        <v/>
      </c>
      <c r="L1419" s="39" t="str">
        <f>IF($B1419="","",-SUMIFS(Tabla7[Cantidad],Tabla7[Código del producto],$B1419,Tabla7[Tipo de movimiento],"SALIDA",Tabla7[Mes],L$5))</f>
        <v/>
      </c>
      <c r="M1419" s="39" t="str">
        <f>IF($B1419="","",-SUMIFS(Tabla7[Cantidad],Tabla7[Código del producto],$B1419,Tabla7[Tipo de movimiento],"SALIDA",Tabla7[Mes],M$5))</f>
        <v/>
      </c>
      <c r="N1419" s="39" t="str">
        <f>IF($B1419="","",-SUMIFS(Tabla7[Cantidad],Tabla7[Código del producto],$B1419,Tabla7[Tipo de movimiento],"SALIDA",Tabla7[Mes],N$5))</f>
        <v/>
      </c>
      <c r="O1419" s="39" t="str">
        <f>IF($B1419="","",-SUMIFS(Tabla7[Cantidad],Tabla7[Código del producto],$B1419,Tabla7[Tipo de movimiento],"SALIDA",Tabla7[Mes],O$5))</f>
        <v/>
      </c>
      <c r="P1419" s="39" t="str">
        <f>IF($B1419="","",-SUMIFS(Tabla7[Cantidad],Tabla7[Código del producto],$B1419,Tabla7[Tipo de movimiento],"SALIDA",Tabla7[Mes],P$5))</f>
        <v/>
      </c>
      <c r="Q1419" s="39" t="str">
        <f t="shared" si="66"/>
        <v/>
      </c>
      <c r="R1419" s="51" t="str">
        <f>IF($B1419="","",IFERROR(VLOOKUP($B1419,'ABC rotación'!$C:$G,5,0),"C"))</f>
        <v/>
      </c>
      <c r="S1419" s="41" t="str">
        <f t="shared" si="67"/>
        <v/>
      </c>
      <c r="T1419" s="40" t="str">
        <f t="shared" si="68"/>
        <v/>
      </c>
      <c r="U1419" s="23" t="str">
        <f>IF($B1419="","",VLOOKUP($T1419,Tablas!$X$14:$Y$17,2,1))</f>
        <v/>
      </c>
    </row>
    <row r="1420" spans="2:21" x14ac:dyDescent="0.2">
      <c r="B1420" s="1" t="str">
        <f>IF(Tablas!B1418="","",Tablas!B1418)</f>
        <v/>
      </c>
      <c r="C1420" s="1" t="str">
        <f>IF(Tablas!C1418="","",Tablas!C1418)</f>
        <v/>
      </c>
      <c r="D1420" s="1" t="str">
        <f>IF(Tablas!D1418="","",Tablas!D1418)</f>
        <v/>
      </c>
      <c r="E1420" s="1" t="str">
        <f>IF(Tablas!E1418="","",Tablas!E1418)</f>
        <v/>
      </c>
      <c r="F1420" s="1" t="str">
        <f>IF(Tablas!F1418="","",Tablas!F1418)</f>
        <v/>
      </c>
      <c r="G1420" s="1" t="str">
        <f>IF(Tablas!I1418="","",Tablas!I1418)</f>
        <v/>
      </c>
      <c r="H1420" s="1" t="s">
        <v>911</v>
      </c>
      <c r="I1420" s="39" t="str">
        <f>IF($B1420="","",-SUMIFS(Tabla7[Cantidad],Tabla7[Código del producto],$B1420,Tabla7[Tipo de movimiento],"SALIDA",Tabla7[Mes],I$5))</f>
        <v/>
      </c>
      <c r="J1420" s="39" t="str">
        <f>IF($B1420="","",-SUMIFS(Tabla7[Cantidad],Tabla7[Código del producto],$B1420,Tabla7[Tipo de movimiento],"SALIDA",Tabla7[Mes],J$5))</f>
        <v/>
      </c>
      <c r="K1420" s="39" t="str">
        <f>IF($B1420="","",-SUMIFS(Tabla7[Cantidad],Tabla7[Código del producto],$B1420,Tabla7[Tipo de movimiento],"SALIDA",Tabla7[Mes],K$5))</f>
        <v/>
      </c>
      <c r="L1420" s="39" t="str">
        <f>IF($B1420="","",-SUMIFS(Tabla7[Cantidad],Tabla7[Código del producto],$B1420,Tabla7[Tipo de movimiento],"SALIDA",Tabla7[Mes],L$5))</f>
        <v/>
      </c>
      <c r="M1420" s="39" t="str">
        <f>IF($B1420="","",-SUMIFS(Tabla7[Cantidad],Tabla7[Código del producto],$B1420,Tabla7[Tipo de movimiento],"SALIDA",Tabla7[Mes],M$5))</f>
        <v/>
      </c>
      <c r="N1420" s="39" t="str">
        <f>IF($B1420="","",-SUMIFS(Tabla7[Cantidad],Tabla7[Código del producto],$B1420,Tabla7[Tipo de movimiento],"SALIDA",Tabla7[Mes],N$5))</f>
        <v/>
      </c>
      <c r="O1420" s="39" t="str">
        <f>IF($B1420="","",-SUMIFS(Tabla7[Cantidad],Tabla7[Código del producto],$B1420,Tabla7[Tipo de movimiento],"SALIDA",Tabla7[Mes],O$5))</f>
        <v/>
      </c>
      <c r="P1420" s="39" t="str">
        <f>IF($B1420="","",-SUMIFS(Tabla7[Cantidad],Tabla7[Código del producto],$B1420,Tabla7[Tipo de movimiento],"SALIDA",Tabla7[Mes],P$5))</f>
        <v/>
      </c>
      <c r="Q1420" s="39" t="str">
        <f t="shared" si="66"/>
        <v/>
      </c>
      <c r="R1420" s="51" t="str">
        <f>IF($B1420="","",IFERROR(VLOOKUP($B1420,'ABC rotación'!$C:$G,5,0),"C"))</f>
        <v/>
      </c>
      <c r="S1420" s="41" t="str">
        <f t="shared" si="67"/>
        <v/>
      </c>
      <c r="T1420" s="40" t="str">
        <f t="shared" si="68"/>
        <v/>
      </c>
      <c r="U1420" s="23" t="str">
        <f>IF($B1420="","",VLOOKUP($T1420,Tablas!$X$14:$Y$17,2,1))</f>
        <v/>
      </c>
    </row>
    <row r="1421" spans="2:21" x14ac:dyDescent="0.2">
      <c r="B1421" s="1" t="str">
        <f>IF(Tablas!B1419="","",Tablas!B1419)</f>
        <v/>
      </c>
      <c r="C1421" s="1" t="str">
        <f>IF(Tablas!C1419="","",Tablas!C1419)</f>
        <v/>
      </c>
      <c r="D1421" s="1" t="str">
        <f>IF(Tablas!D1419="","",Tablas!D1419)</f>
        <v/>
      </c>
      <c r="E1421" s="1" t="str">
        <f>IF(Tablas!E1419="","",Tablas!E1419)</f>
        <v/>
      </c>
      <c r="F1421" s="1" t="str">
        <f>IF(Tablas!F1419="","",Tablas!F1419)</f>
        <v/>
      </c>
      <c r="G1421" s="1" t="str">
        <f>IF(Tablas!I1419="","",Tablas!I1419)</f>
        <v/>
      </c>
      <c r="H1421" s="1" t="s">
        <v>911</v>
      </c>
      <c r="I1421" s="39" t="str">
        <f>IF($B1421="","",-SUMIFS(Tabla7[Cantidad],Tabla7[Código del producto],$B1421,Tabla7[Tipo de movimiento],"SALIDA",Tabla7[Mes],I$5))</f>
        <v/>
      </c>
      <c r="J1421" s="39" t="str">
        <f>IF($B1421="","",-SUMIFS(Tabla7[Cantidad],Tabla7[Código del producto],$B1421,Tabla7[Tipo de movimiento],"SALIDA",Tabla7[Mes],J$5))</f>
        <v/>
      </c>
      <c r="K1421" s="39" t="str">
        <f>IF($B1421="","",-SUMIFS(Tabla7[Cantidad],Tabla7[Código del producto],$B1421,Tabla7[Tipo de movimiento],"SALIDA",Tabla7[Mes],K$5))</f>
        <v/>
      </c>
      <c r="L1421" s="39" t="str">
        <f>IF($B1421="","",-SUMIFS(Tabla7[Cantidad],Tabla7[Código del producto],$B1421,Tabla7[Tipo de movimiento],"SALIDA",Tabla7[Mes],L$5))</f>
        <v/>
      </c>
      <c r="M1421" s="39" t="str">
        <f>IF($B1421="","",-SUMIFS(Tabla7[Cantidad],Tabla7[Código del producto],$B1421,Tabla7[Tipo de movimiento],"SALIDA",Tabla7[Mes],M$5))</f>
        <v/>
      </c>
      <c r="N1421" s="39" t="str">
        <f>IF($B1421="","",-SUMIFS(Tabla7[Cantidad],Tabla7[Código del producto],$B1421,Tabla7[Tipo de movimiento],"SALIDA",Tabla7[Mes],N$5))</f>
        <v/>
      </c>
      <c r="O1421" s="39" t="str">
        <f>IF($B1421="","",-SUMIFS(Tabla7[Cantidad],Tabla7[Código del producto],$B1421,Tabla7[Tipo de movimiento],"SALIDA",Tabla7[Mes],O$5))</f>
        <v/>
      </c>
      <c r="P1421" s="39" t="str">
        <f>IF($B1421="","",-SUMIFS(Tabla7[Cantidad],Tabla7[Código del producto],$B1421,Tabla7[Tipo de movimiento],"SALIDA",Tabla7[Mes],P$5))</f>
        <v/>
      </c>
      <c r="Q1421" s="39" t="str">
        <f t="shared" si="66"/>
        <v/>
      </c>
      <c r="R1421" s="51" t="str">
        <f>IF($B1421="","",IFERROR(VLOOKUP($B1421,'ABC rotación'!$C:$G,5,0),"C"))</f>
        <v/>
      </c>
      <c r="S1421" s="41" t="str">
        <f t="shared" si="67"/>
        <v/>
      </c>
      <c r="T1421" s="40" t="str">
        <f t="shared" si="68"/>
        <v/>
      </c>
      <c r="U1421" s="23" t="str">
        <f>IF($B1421="","",VLOOKUP($T1421,Tablas!$X$14:$Y$17,2,1))</f>
        <v/>
      </c>
    </row>
    <row r="1422" spans="2:21" x14ac:dyDescent="0.2">
      <c r="B1422" s="1" t="str">
        <f>IF(Tablas!B1420="","",Tablas!B1420)</f>
        <v/>
      </c>
      <c r="C1422" s="1" t="str">
        <f>IF(Tablas!C1420="","",Tablas!C1420)</f>
        <v/>
      </c>
      <c r="D1422" s="1" t="str">
        <f>IF(Tablas!D1420="","",Tablas!D1420)</f>
        <v/>
      </c>
      <c r="E1422" s="1" t="str">
        <f>IF(Tablas!E1420="","",Tablas!E1420)</f>
        <v/>
      </c>
      <c r="F1422" s="1" t="str">
        <f>IF(Tablas!F1420="","",Tablas!F1420)</f>
        <v/>
      </c>
      <c r="G1422" s="1" t="str">
        <f>IF(Tablas!I1420="","",Tablas!I1420)</f>
        <v/>
      </c>
      <c r="H1422" s="1" t="s">
        <v>911</v>
      </c>
      <c r="I1422" s="39" t="str">
        <f>IF($B1422="","",-SUMIFS(Tabla7[Cantidad],Tabla7[Código del producto],$B1422,Tabla7[Tipo de movimiento],"SALIDA",Tabla7[Mes],I$5))</f>
        <v/>
      </c>
      <c r="J1422" s="39" t="str">
        <f>IF($B1422="","",-SUMIFS(Tabla7[Cantidad],Tabla7[Código del producto],$B1422,Tabla7[Tipo de movimiento],"SALIDA",Tabla7[Mes],J$5))</f>
        <v/>
      </c>
      <c r="K1422" s="39" t="str">
        <f>IF($B1422="","",-SUMIFS(Tabla7[Cantidad],Tabla7[Código del producto],$B1422,Tabla7[Tipo de movimiento],"SALIDA",Tabla7[Mes],K$5))</f>
        <v/>
      </c>
      <c r="L1422" s="39" t="str">
        <f>IF($B1422="","",-SUMIFS(Tabla7[Cantidad],Tabla7[Código del producto],$B1422,Tabla7[Tipo de movimiento],"SALIDA",Tabla7[Mes],L$5))</f>
        <v/>
      </c>
      <c r="M1422" s="39" t="str">
        <f>IF($B1422="","",-SUMIFS(Tabla7[Cantidad],Tabla7[Código del producto],$B1422,Tabla7[Tipo de movimiento],"SALIDA",Tabla7[Mes],M$5))</f>
        <v/>
      </c>
      <c r="N1422" s="39" t="str">
        <f>IF($B1422="","",-SUMIFS(Tabla7[Cantidad],Tabla7[Código del producto],$B1422,Tabla7[Tipo de movimiento],"SALIDA",Tabla7[Mes],N$5))</f>
        <v/>
      </c>
      <c r="O1422" s="39" t="str">
        <f>IF($B1422="","",-SUMIFS(Tabla7[Cantidad],Tabla7[Código del producto],$B1422,Tabla7[Tipo de movimiento],"SALIDA",Tabla7[Mes],O$5))</f>
        <v/>
      </c>
      <c r="P1422" s="39" t="str">
        <f>IF($B1422="","",-SUMIFS(Tabla7[Cantidad],Tabla7[Código del producto],$B1422,Tabla7[Tipo de movimiento],"SALIDA",Tabla7[Mes],P$5))</f>
        <v/>
      </c>
      <c r="Q1422" s="39" t="str">
        <f t="shared" si="66"/>
        <v/>
      </c>
      <c r="R1422" s="51" t="str">
        <f>IF($B1422="","",IFERROR(VLOOKUP($B1422,'ABC rotación'!$C:$G,5,0),"C"))</f>
        <v/>
      </c>
      <c r="S1422" s="41" t="str">
        <f t="shared" si="67"/>
        <v/>
      </c>
      <c r="T1422" s="40" t="str">
        <f t="shared" si="68"/>
        <v/>
      </c>
      <c r="U1422" s="23" t="str">
        <f>IF($B1422="","",VLOOKUP($T1422,Tablas!$X$14:$Y$17,2,1))</f>
        <v/>
      </c>
    </row>
    <row r="1423" spans="2:21" x14ac:dyDescent="0.2">
      <c r="B1423" s="1" t="str">
        <f>IF(Tablas!B1421="","",Tablas!B1421)</f>
        <v/>
      </c>
      <c r="C1423" s="1" t="str">
        <f>IF(Tablas!C1421="","",Tablas!C1421)</f>
        <v/>
      </c>
      <c r="D1423" s="1" t="str">
        <f>IF(Tablas!D1421="","",Tablas!D1421)</f>
        <v/>
      </c>
      <c r="E1423" s="1" t="str">
        <f>IF(Tablas!E1421="","",Tablas!E1421)</f>
        <v/>
      </c>
      <c r="F1423" s="1" t="str">
        <f>IF(Tablas!F1421="","",Tablas!F1421)</f>
        <v/>
      </c>
      <c r="G1423" s="1" t="str">
        <f>IF(Tablas!I1421="","",Tablas!I1421)</f>
        <v/>
      </c>
      <c r="H1423" s="1" t="s">
        <v>911</v>
      </c>
      <c r="I1423" s="39" t="str">
        <f>IF($B1423="","",-SUMIFS(Tabla7[Cantidad],Tabla7[Código del producto],$B1423,Tabla7[Tipo de movimiento],"SALIDA",Tabla7[Mes],I$5))</f>
        <v/>
      </c>
      <c r="J1423" s="39" t="str">
        <f>IF($B1423="","",-SUMIFS(Tabla7[Cantidad],Tabla7[Código del producto],$B1423,Tabla7[Tipo de movimiento],"SALIDA",Tabla7[Mes],J$5))</f>
        <v/>
      </c>
      <c r="K1423" s="39" t="str">
        <f>IF($B1423="","",-SUMIFS(Tabla7[Cantidad],Tabla7[Código del producto],$B1423,Tabla7[Tipo de movimiento],"SALIDA",Tabla7[Mes],K$5))</f>
        <v/>
      </c>
      <c r="L1423" s="39" t="str">
        <f>IF($B1423="","",-SUMIFS(Tabla7[Cantidad],Tabla7[Código del producto],$B1423,Tabla7[Tipo de movimiento],"SALIDA",Tabla7[Mes],L$5))</f>
        <v/>
      </c>
      <c r="M1423" s="39" t="str">
        <f>IF($B1423="","",-SUMIFS(Tabla7[Cantidad],Tabla7[Código del producto],$B1423,Tabla7[Tipo de movimiento],"SALIDA",Tabla7[Mes],M$5))</f>
        <v/>
      </c>
      <c r="N1423" s="39" t="str">
        <f>IF($B1423="","",-SUMIFS(Tabla7[Cantidad],Tabla7[Código del producto],$B1423,Tabla7[Tipo de movimiento],"SALIDA",Tabla7[Mes],N$5))</f>
        <v/>
      </c>
      <c r="O1423" s="39" t="str">
        <f>IF($B1423="","",-SUMIFS(Tabla7[Cantidad],Tabla7[Código del producto],$B1423,Tabla7[Tipo de movimiento],"SALIDA",Tabla7[Mes],O$5))</f>
        <v/>
      </c>
      <c r="P1423" s="39" t="str">
        <f>IF($B1423="","",-SUMIFS(Tabla7[Cantidad],Tabla7[Código del producto],$B1423,Tabla7[Tipo de movimiento],"SALIDA",Tabla7[Mes],P$5))</f>
        <v/>
      </c>
      <c r="Q1423" s="39" t="str">
        <f t="shared" si="66"/>
        <v/>
      </c>
      <c r="R1423" s="51" t="str">
        <f>IF($B1423="","",IFERROR(VLOOKUP($B1423,'ABC rotación'!$C:$G,5,0),"C"))</f>
        <v/>
      </c>
      <c r="S1423" s="41" t="str">
        <f t="shared" si="67"/>
        <v/>
      </c>
      <c r="T1423" s="40" t="str">
        <f t="shared" si="68"/>
        <v/>
      </c>
      <c r="U1423" s="23" t="str">
        <f>IF($B1423="","",VLOOKUP($T1423,Tablas!$X$14:$Y$17,2,1))</f>
        <v/>
      </c>
    </row>
    <row r="1424" spans="2:21" x14ac:dyDescent="0.2">
      <c r="B1424" s="1" t="str">
        <f>IF(Tablas!B1422="","",Tablas!B1422)</f>
        <v/>
      </c>
      <c r="C1424" s="1" t="str">
        <f>IF(Tablas!C1422="","",Tablas!C1422)</f>
        <v/>
      </c>
      <c r="D1424" s="1" t="str">
        <f>IF(Tablas!D1422="","",Tablas!D1422)</f>
        <v/>
      </c>
      <c r="E1424" s="1" t="str">
        <f>IF(Tablas!E1422="","",Tablas!E1422)</f>
        <v/>
      </c>
      <c r="F1424" s="1" t="str">
        <f>IF(Tablas!F1422="","",Tablas!F1422)</f>
        <v/>
      </c>
      <c r="G1424" s="1" t="str">
        <f>IF(Tablas!I1422="","",Tablas!I1422)</f>
        <v/>
      </c>
      <c r="H1424" s="1" t="s">
        <v>911</v>
      </c>
      <c r="I1424" s="39" t="str">
        <f>IF($B1424="","",-SUMIFS(Tabla7[Cantidad],Tabla7[Código del producto],$B1424,Tabla7[Tipo de movimiento],"SALIDA",Tabla7[Mes],I$5))</f>
        <v/>
      </c>
      <c r="J1424" s="39" t="str">
        <f>IF($B1424="","",-SUMIFS(Tabla7[Cantidad],Tabla7[Código del producto],$B1424,Tabla7[Tipo de movimiento],"SALIDA",Tabla7[Mes],J$5))</f>
        <v/>
      </c>
      <c r="K1424" s="39" t="str">
        <f>IF($B1424="","",-SUMIFS(Tabla7[Cantidad],Tabla7[Código del producto],$B1424,Tabla7[Tipo de movimiento],"SALIDA",Tabla7[Mes],K$5))</f>
        <v/>
      </c>
      <c r="L1424" s="39" t="str">
        <f>IF($B1424="","",-SUMIFS(Tabla7[Cantidad],Tabla7[Código del producto],$B1424,Tabla7[Tipo de movimiento],"SALIDA",Tabla7[Mes],L$5))</f>
        <v/>
      </c>
      <c r="M1424" s="39" t="str">
        <f>IF($B1424="","",-SUMIFS(Tabla7[Cantidad],Tabla7[Código del producto],$B1424,Tabla7[Tipo de movimiento],"SALIDA",Tabla7[Mes],M$5))</f>
        <v/>
      </c>
      <c r="N1424" s="39" t="str">
        <f>IF($B1424="","",-SUMIFS(Tabla7[Cantidad],Tabla7[Código del producto],$B1424,Tabla7[Tipo de movimiento],"SALIDA",Tabla7[Mes],N$5))</f>
        <v/>
      </c>
      <c r="O1424" s="39" t="str">
        <f>IF($B1424="","",-SUMIFS(Tabla7[Cantidad],Tabla7[Código del producto],$B1424,Tabla7[Tipo de movimiento],"SALIDA",Tabla7[Mes],O$5))</f>
        <v/>
      </c>
      <c r="P1424" s="39" t="str">
        <f>IF($B1424="","",-SUMIFS(Tabla7[Cantidad],Tabla7[Código del producto],$B1424,Tabla7[Tipo de movimiento],"SALIDA",Tabla7[Mes],P$5))</f>
        <v/>
      </c>
      <c r="Q1424" s="39" t="str">
        <f t="shared" si="66"/>
        <v/>
      </c>
      <c r="R1424" s="51" t="str">
        <f>IF($B1424="","",IFERROR(VLOOKUP($B1424,'ABC rotación'!$C:$G,5,0),"C"))</f>
        <v/>
      </c>
      <c r="S1424" s="41" t="str">
        <f t="shared" si="67"/>
        <v/>
      </c>
      <c r="T1424" s="40" t="str">
        <f t="shared" si="68"/>
        <v/>
      </c>
      <c r="U1424" s="23" t="str">
        <f>IF($B1424="","",VLOOKUP($T1424,Tablas!$X$14:$Y$17,2,1))</f>
        <v/>
      </c>
    </row>
    <row r="1425" spans="2:21" x14ac:dyDescent="0.2">
      <c r="B1425" s="1" t="str">
        <f>IF(Tablas!B1423="","",Tablas!B1423)</f>
        <v/>
      </c>
      <c r="C1425" s="1" t="str">
        <f>IF(Tablas!C1423="","",Tablas!C1423)</f>
        <v/>
      </c>
      <c r="D1425" s="1" t="str">
        <f>IF(Tablas!D1423="","",Tablas!D1423)</f>
        <v/>
      </c>
      <c r="E1425" s="1" t="str">
        <f>IF(Tablas!E1423="","",Tablas!E1423)</f>
        <v/>
      </c>
      <c r="F1425" s="1" t="str">
        <f>IF(Tablas!F1423="","",Tablas!F1423)</f>
        <v/>
      </c>
      <c r="G1425" s="1" t="str">
        <f>IF(Tablas!I1423="","",Tablas!I1423)</f>
        <v/>
      </c>
      <c r="H1425" s="1" t="s">
        <v>911</v>
      </c>
      <c r="I1425" s="39" t="str">
        <f>IF($B1425="","",-SUMIFS(Tabla7[Cantidad],Tabla7[Código del producto],$B1425,Tabla7[Tipo de movimiento],"SALIDA",Tabla7[Mes],I$5))</f>
        <v/>
      </c>
      <c r="J1425" s="39" t="str">
        <f>IF($B1425="","",-SUMIFS(Tabla7[Cantidad],Tabla7[Código del producto],$B1425,Tabla7[Tipo de movimiento],"SALIDA",Tabla7[Mes],J$5))</f>
        <v/>
      </c>
      <c r="K1425" s="39" t="str">
        <f>IF($B1425="","",-SUMIFS(Tabla7[Cantidad],Tabla7[Código del producto],$B1425,Tabla7[Tipo de movimiento],"SALIDA",Tabla7[Mes],K$5))</f>
        <v/>
      </c>
      <c r="L1425" s="39" t="str">
        <f>IF($B1425="","",-SUMIFS(Tabla7[Cantidad],Tabla7[Código del producto],$B1425,Tabla7[Tipo de movimiento],"SALIDA",Tabla7[Mes],L$5))</f>
        <v/>
      </c>
      <c r="M1425" s="39" t="str">
        <f>IF($B1425="","",-SUMIFS(Tabla7[Cantidad],Tabla7[Código del producto],$B1425,Tabla7[Tipo de movimiento],"SALIDA",Tabla7[Mes],M$5))</f>
        <v/>
      </c>
      <c r="N1425" s="39" t="str">
        <f>IF($B1425="","",-SUMIFS(Tabla7[Cantidad],Tabla7[Código del producto],$B1425,Tabla7[Tipo de movimiento],"SALIDA",Tabla7[Mes],N$5))</f>
        <v/>
      </c>
      <c r="O1425" s="39" t="str">
        <f>IF($B1425="","",-SUMIFS(Tabla7[Cantidad],Tabla7[Código del producto],$B1425,Tabla7[Tipo de movimiento],"SALIDA",Tabla7[Mes],O$5))</f>
        <v/>
      </c>
      <c r="P1425" s="39" t="str">
        <f>IF($B1425="","",-SUMIFS(Tabla7[Cantidad],Tabla7[Código del producto],$B1425,Tabla7[Tipo de movimiento],"SALIDA",Tabla7[Mes],P$5))</f>
        <v/>
      </c>
      <c r="Q1425" s="39" t="str">
        <f t="shared" si="66"/>
        <v/>
      </c>
      <c r="R1425" s="51" t="str">
        <f>IF($B1425="","",IFERROR(VLOOKUP($B1425,'ABC rotación'!$C:$G,5,0),"C"))</f>
        <v/>
      </c>
      <c r="S1425" s="41" t="str">
        <f t="shared" si="67"/>
        <v/>
      </c>
      <c r="T1425" s="40" t="str">
        <f t="shared" si="68"/>
        <v/>
      </c>
      <c r="U1425" s="23" t="str">
        <f>IF($B1425="","",VLOOKUP($T1425,Tablas!$X$14:$Y$17,2,1))</f>
        <v/>
      </c>
    </row>
    <row r="1426" spans="2:21" x14ac:dyDescent="0.2">
      <c r="B1426" s="1" t="str">
        <f>IF(Tablas!B1424="","",Tablas!B1424)</f>
        <v/>
      </c>
      <c r="C1426" s="1" t="str">
        <f>IF(Tablas!C1424="","",Tablas!C1424)</f>
        <v/>
      </c>
      <c r="D1426" s="1" t="str">
        <f>IF(Tablas!D1424="","",Tablas!D1424)</f>
        <v/>
      </c>
      <c r="E1426" s="1" t="str">
        <f>IF(Tablas!E1424="","",Tablas!E1424)</f>
        <v/>
      </c>
      <c r="F1426" s="1" t="str">
        <f>IF(Tablas!F1424="","",Tablas!F1424)</f>
        <v/>
      </c>
      <c r="G1426" s="1" t="str">
        <f>IF(Tablas!I1424="","",Tablas!I1424)</f>
        <v/>
      </c>
      <c r="H1426" s="1" t="s">
        <v>911</v>
      </c>
      <c r="I1426" s="39" t="str">
        <f>IF($B1426="","",-SUMIFS(Tabla7[Cantidad],Tabla7[Código del producto],$B1426,Tabla7[Tipo de movimiento],"SALIDA",Tabla7[Mes],I$5))</f>
        <v/>
      </c>
      <c r="J1426" s="39" t="str">
        <f>IF($B1426="","",-SUMIFS(Tabla7[Cantidad],Tabla7[Código del producto],$B1426,Tabla7[Tipo de movimiento],"SALIDA",Tabla7[Mes],J$5))</f>
        <v/>
      </c>
      <c r="K1426" s="39" t="str">
        <f>IF($B1426="","",-SUMIFS(Tabla7[Cantidad],Tabla7[Código del producto],$B1426,Tabla7[Tipo de movimiento],"SALIDA",Tabla7[Mes],K$5))</f>
        <v/>
      </c>
      <c r="L1426" s="39" t="str">
        <f>IF($B1426="","",-SUMIFS(Tabla7[Cantidad],Tabla7[Código del producto],$B1426,Tabla7[Tipo de movimiento],"SALIDA",Tabla7[Mes],L$5))</f>
        <v/>
      </c>
      <c r="M1426" s="39" t="str">
        <f>IF($B1426="","",-SUMIFS(Tabla7[Cantidad],Tabla7[Código del producto],$B1426,Tabla7[Tipo de movimiento],"SALIDA",Tabla7[Mes],M$5))</f>
        <v/>
      </c>
      <c r="N1426" s="39" t="str">
        <f>IF($B1426="","",-SUMIFS(Tabla7[Cantidad],Tabla7[Código del producto],$B1426,Tabla7[Tipo de movimiento],"SALIDA",Tabla7[Mes],N$5))</f>
        <v/>
      </c>
      <c r="O1426" s="39" t="str">
        <f>IF($B1426="","",-SUMIFS(Tabla7[Cantidad],Tabla7[Código del producto],$B1426,Tabla7[Tipo de movimiento],"SALIDA",Tabla7[Mes],O$5))</f>
        <v/>
      </c>
      <c r="P1426" s="39" t="str">
        <f>IF($B1426="","",-SUMIFS(Tabla7[Cantidad],Tabla7[Código del producto],$B1426,Tabla7[Tipo de movimiento],"SALIDA",Tabla7[Mes],P$5))</f>
        <v/>
      </c>
      <c r="Q1426" s="39" t="str">
        <f t="shared" si="66"/>
        <v/>
      </c>
      <c r="R1426" s="51" t="str">
        <f>IF($B1426="","",IFERROR(VLOOKUP($B1426,'ABC rotación'!$C:$G,5,0),"C"))</f>
        <v/>
      </c>
      <c r="S1426" s="41" t="str">
        <f t="shared" si="67"/>
        <v/>
      </c>
      <c r="T1426" s="40" t="str">
        <f t="shared" si="68"/>
        <v/>
      </c>
      <c r="U1426" s="23" t="str">
        <f>IF($B1426="","",VLOOKUP($T1426,Tablas!$X$14:$Y$17,2,1))</f>
        <v/>
      </c>
    </row>
    <row r="1427" spans="2:21" x14ac:dyDescent="0.2">
      <c r="B1427" s="1" t="str">
        <f>IF(Tablas!B1425="","",Tablas!B1425)</f>
        <v/>
      </c>
      <c r="C1427" s="1" t="str">
        <f>IF(Tablas!C1425="","",Tablas!C1425)</f>
        <v/>
      </c>
      <c r="D1427" s="1" t="str">
        <f>IF(Tablas!D1425="","",Tablas!D1425)</f>
        <v/>
      </c>
      <c r="E1427" s="1" t="str">
        <f>IF(Tablas!E1425="","",Tablas!E1425)</f>
        <v/>
      </c>
      <c r="F1427" s="1" t="str">
        <f>IF(Tablas!F1425="","",Tablas!F1425)</f>
        <v/>
      </c>
      <c r="G1427" s="1" t="str">
        <f>IF(Tablas!I1425="","",Tablas!I1425)</f>
        <v/>
      </c>
      <c r="H1427" s="1" t="s">
        <v>911</v>
      </c>
      <c r="I1427" s="39" t="str">
        <f>IF($B1427="","",-SUMIFS(Tabla7[Cantidad],Tabla7[Código del producto],$B1427,Tabla7[Tipo de movimiento],"SALIDA",Tabla7[Mes],I$5))</f>
        <v/>
      </c>
      <c r="J1427" s="39" t="str">
        <f>IF($B1427="","",-SUMIFS(Tabla7[Cantidad],Tabla7[Código del producto],$B1427,Tabla7[Tipo de movimiento],"SALIDA",Tabla7[Mes],J$5))</f>
        <v/>
      </c>
      <c r="K1427" s="39" t="str">
        <f>IF($B1427="","",-SUMIFS(Tabla7[Cantidad],Tabla7[Código del producto],$B1427,Tabla7[Tipo de movimiento],"SALIDA",Tabla7[Mes],K$5))</f>
        <v/>
      </c>
      <c r="L1427" s="39" t="str">
        <f>IF($B1427="","",-SUMIFS(Tabla7[Cantidad],Tabla7[Código del producto],$B1427,Tabla7[Tipo de movimiento],"SALIDA",Tabla7[Mes],L$5))</f>
        <v/>
      </c>
      <c r="M1427" s="39" t="str">
        <f>IF($B1427="","",-SUMIFS(Tabla7[Cantidad],Tabla7[Código del producto],$B1427,Tabla7[Tipo de movimiento],"SALIDA",Tabla7[Mes],M$5))</f>
        <v/>
      </c>
      <c r="N1427" s="39" t="str">
        <f>IF($B1427="","",-SUMIFS(Tabla7[Cantidad],Tabla7[Código del producto],$B1427,Tabla7[Tipo de movimiento],"SALIDA",Tabla7[Mes],N$5))</f>
        <v/>
      </c>
      <c r="O1427" s="39" t="str">
        <f>IF($B1427="","",-SUMIFS(Tabla7[Cantidad],Tabla7[Código del producto],$B1427,Tabla7[Tipo de movimiento],"SALIDA",Tabla7[Mes],O$5))</f>
        <v/>
      </c>
      <c r="P1427" s="39" t="str">
        <f>IF($B1427="","",-SUMIFS(Tabla7[Cantidad],Tabla7[Código del producto],$B1427,Tabla7[Tipo de movimiento],"SALIDA",Tabla7[Mes],P$5))</f>
        <v/>
      </c>
      <c r="Q1427" s="39" t="str">
        <f t="shared" si="66"/>
        <v/>
      </c>
      <c r="R1427" s="51" t="str">
        <f>IF($B1427="","",IFERROR(VLOOKUP($B1427,'ABC rotación'!$C:$G,5,0),"C"))</f>
        <v/>
      </c>
      <c r="S1427" s="41" t="str">
        <f t="shared" si="67"/>
        <v/>
      </c>
      <c r="T1427" s="40" t="str">
        <f t="shared" si="68"/>
        <v/>
      </c>
      <c r="U1427" s="23" t="str">
        <f>IF($B1427="","",VLOOKUP($T1427,Tablas!$X$14:$Y$17,2,1))</f>
        <v/>
      </c>
    </row>
    <row r="1428" spans="2:21" x14ac:dyDescent="0.2">
      <c r="B1428" s="1" t="str">
        <f>IF(Tablas!B1426="","",Tablas!B1426)</f>
        <v/>
      </c>
      <c r="C1428" s="1" t="str">
        <f>IF(Tablas!C1426="","",Tablas!C1426)</f>
        <v/>
      </c>
      <c r="D1428" s="1" t="str">
        <f>IF(Tablas!D1426="","",Tablas!D1426)</f>
        <v/>
      </c>
      <c r="E1428" s="1" t="str">
        <f>IF(Tablas!E1426="","",Tablas!E1426)</f>
        <v/>
      </c>
      <c r="F1428" s="1" t="str">
        <f>IF(Tablas!F1426="","",Tablas!F1426)</f>
        <v/>
      </c>
      <c r="G1428" s="1" t="str">
        <f>IF(Tablas!I1426="","",Tablas!I1426)</f>
        <v/>
      </c>
      <c r="H1428" s="1" t="s">
        <v>911</v>
      </c>
      <c r="I1428" s="39" t="str">
        <f>IF($B1428="","",-SUMIFS(Tabla7[Cantidad],Tabla7[Código del producto],$B1428,Tabla7[Tipo de movimiento],"SALIDA",Tabla7[Mes],I$5))</f>
        <v/>
      </c>
      <c r="J1428" s="39" t="str">
        <f>IF($B1428="","",-SUMIFS(Tabla7[Cantidad],Tabla7[Código del producto],$B1428,Tabla7[Tipo de movimiento],"SALIDA",Tabla7[Mes],J$5))</f>
        <v/>
      </c>
      <c r="K1428" s="39" t="str">
        <f>IF($B1428="","",-SUMIFS(Tabla7[Cantidad],Tabla7[Código del producto],$B1428,Tabla7[Tipo de movimiento],"SALIDA",Tabla7[Mes],K$5))</f>
        <v/>
      </c>
      <c r="L1428" s="39" t="str">
        <f>IF($B1428="","",-SUMIFS(Tabla7[Cantidad],Tabla7[Código del producto],$B1428,Tabla7[Tipo de movimiento],"SALIDA",Tabla7[Mes],L$5))</f>
        <v/>
      </c>
      <c r="M1428" s="39" t="str">
        <f>IF($B1428="","",-SUMIFS(Tabla7[Cantidad],Tabla7[Código del producto],$B1428,Tabla7[Tipo de movimiento],"SALIDA",Tabla7[Mes],M$5))</f>
        <v/>
      </c>
      <c r="N1428" s="39" t="str">
        <f>IF($B1428="","",-SUMIFS(Tabla7[Cantidad],Tabla7[Código del producto],$B1428,Tabla7[Tipo de movimiento],"SALIDA",Tabla7[Mes],N$5))</f>
        <v/>
      </c>
      <c r="O1428" s="39" t="str">
        <f>IF($B1428="","",-SUMIFS(Tabla7[Cantidad],Tabla7[Código del producto],$B1428,Tabla7[Tipo de movimiento],"SALIDA",Tabla7[Mes],O$5))</f>
        <v/>
      </c>
      <c r="P1428" s="39" t="str">
        <f>IF($B1428="","",-SUMIFS(Tabla7[Cantidad],Tabla7[Código del producto],$B1428,Tabla7[Tipo de movimiento],"SALIDA",Tabla7[Mes],P$5))</f>
        <v/>
      </c>
      <c r="Q1428" s="39" t="str">
        <f t="shared" si="66"/>
        <v/>
      </c>
      <c r="R1428" s="51" t="str">
        <f>IF($B1428="","",IFERROR(VLOOKUP($B1428,'ABC rotación'!$C:$G,5,0),"C"))</f>
        <v/>
      </c>
      <c r="S1428" s="41" t="str">
        <f t="shared" si="67"/>
        <v/>
      </c>
      <c r="T1428" s="40" t="str">
        <f t="shared" si="68"/>
        <v/>
      </c>
      <c r="U1428" s="23" t="str">
        <f>IF($B1428="","",VLOOKUP($T1428,Tablas!$X$14:$Y$17,2,1))</f>
        <v/>
      </c>
    </row>
    <row r="1429" spans="2:21" x14ac:dyDescent="0.2">
      <c r="B1429" s="1" t="str">
        <f>IF(Tablas!B1427="","",Tablas!B1427)</f>
        <v/>
      </c>
      <c r="C1429" s="1" t="str">
        <f>IF(Tablas!C1427="","",Tablas!C1427)</f>
        <v/>
      </c>
      <c r="D1429" s="1" t="str">
        <f>IF(Tablas!D1427="","",Tablas!D1427)</f>
        <v/>
      </c>
      <c r="E1429" s="1" t="str">
        <f>IF(Tablas!E1427="","",Tablas!E1427)</f>
        <v/>
      </c>
      <c r="F1429" s="1" t="str">
        <f>IF(Tablas!F1427="","",Tablas!F1427)</f>
        <v/>
      </c>
      <c r="G1429" s="1" t="str">
        <f>IF(Tablas!I1427="","",Tablas!I1427)</f>
        <v/>
      </c>
      <c r="H1429" s="1" t="s">
        <v>911</v>
      </c>
      <c r="I1429" s="39" t="str">
        <f>IF($B1429="","",-SUMIFS(Tabla7[Cantidad],Tabla7[Código del producto],$B1429,Tabla7[Tipo de movimiento],"SALIDA",Tabla7[Mes],I$5))</f>
        <v/>
      </c>
      <c r="J1429" s="39" t="str">
        <f>IF($B1429="","",-SUMIFS(Tabla7[Cantidad],Tabla7[Código del producto],$B1429,Tabla7[Tipo de movimiento],"SALIDA",Tabla7[Mes],J$5))</f>
        <v/>
      </c>
      <c r="K1429" s="39" t="str">
        <f>IF($B1429="","",-SUMIFS(Tabla7[Cantidad],Tabla7[Código del producto],$B1429,Tabla7[Tipo de movimiento],"SALIDA",Tabla7[Mes],K$5))</f>
        <v/>
      </c>
      <c r="L1429" s="39" t="str">
        <f>IF($B1429="","",-SUMIFS(Tabla7[Cantidad],Tabla7[Código del producto],$B1429,Tabla7[Tipo de movimiento],"SALIDA",Tabla7[Mes],L$5))</f>
        <v/>
      </c>
      <c r="M1429" s="39" t="str">
        <f>IF($B1429="","",-SUMIFS(Tabla7[Cantidad],Tabla7[Código del producto],$B1429,Tabla7[Tipo de movimiento],"SALIDA",Tabla7[Mes],M$5))</f>
        <v/>
      </c>
      <c r="N1429" s="39" t="str">
        <f>IF($B1429="","",-SUMIFS(Tabla7[Cantidad],Tabla7[Código del producto],$B1429,Tabla7[Tipo de movimiento],"SALIDA",Tabla7[Mes],N$5))</f>
        <v/>
      </c>
      <c r="O1429" s="39" t="str">
        <f>IF($B1429="","",-SUMIFS(Tabla7[Cantidad],Tabla7[Código del producto],$B1429,Tabla7[Tipo de movimiento],"SALIDA",Tabla7[Mes],O$5))</f>
        <v/>
      </c>
      <c r="P1429" s="39" t="str">
        <f>IF($B1429="","",-SUMIFS(Tabla7[Cantidad],Tabla7[Código del producto],$B1429,Tabla7[Tipo de movimiento],"SALIDA",Tabla7[Mes],P$5))</f>
        <v/>
      </c>
      <c r="Q1429" s="39" t="str">
        <f t="shared" si="66"/>
        <v/>
      </c>
      <c r="R1429" s="51" t="str">
        <f>IF($B1429="","",IFERROR(VLOOKUP($B1429,'ABC rotación'!$C:$G,5,0),"C"))</f>
        <v/>
      </c>
      <c r="S1429" s="41" t="str">
        <f t="shared" si="67"/>
        <v/>
      </c>
      <c r="T1429" s="40" t="str">
        <f t="shared" si="68"/>
        <v/>
      </c>
      <c r="U1429" s="23" t="str">
        <f>IF($B1429="","",VLOOKUP($T1429,Tablas!$X$14:$Y$17,2,1))</f>
        <v/>
      </c>
    </row>
    <row r="1430" spans="2:21" x14ac:dyDescent="0.2">
      <c r="B1430" s="1" t="str">
        <f>IF(Tablas!B1428="","",Tablas!B1428)</f>
        <v/>
      </c>
      <c r="C1430" s="1" t="str">
        <f>IF(Tablas!C1428="","",Tablas!C1428)</f>
        <v/>
      </c>
      <c r="D1430" s="1" t="str">
        <f>IF(Tablas!D1428="","",Tablas!D1428)</f>
        <v/>
      </c>
      <c r="E1430" s="1" t="str">
        <f>IF(Tablas!E1428="","",Tablas!E1428)</f>
        <v/>
      </c>
      <c r="F1430" s="1" t="str">
        <f>IF(Tablas!F1428="","",Tablas!F1428)</f>
        <v/>
      </c>
      <c r="G1430" s="1" t="str">
        <f>IF(Tablas!I1428="","",Tablas!I1428)</f>
        <v/>
      </c>
      <c r="H1430" s="1" t="s">
        <v>911</v>
      </c>
      <c r="I1430" s="39" t="str">
        <f>IF($B1430="","",-SUMIFS(Tabla7[Cantidad],Tabla7[Código del producto],$B1430,Tabla7[Tipo de movimiento],"SALIDA",Tabla7[Mes],I$5))</f>
        <v/>
      </c>
      <c r="J1430" s="39" t="str">
        <f>IF($B1430="","",-SUMIFS(Tabla7[Cantidad],Tabla7[Código del producto],$B1430,Tabla7[Tipo de movimiento],"SALIDA",Tabla7[Mes],J$5))</f>
        <v/>
      </c>
      <c r="K1430" s="39" t="str">
        <f>IF($B1430="","",-SUMIFS(Tabla7[Cantidad],Tabla7[Código del producto],$B1430,Tabla7[Tipo de movimiento],"SALIDA",Tabla7[Mes],K$5))</f>
        <v/>
      </c>
      <c r="L1430" s="39" t="str">
        <f>IF($B1430="","",-SUMIFS(Tabla7[Cantidad],Tabla7[Código del producto],$B1430,Tabla7[Tipo de movimiento],"SALIDA",Tabla7[Mes],L$5))</f>
        <v/>
      </c>
      <c r="M1430" s="39" t="str">
        <f>IF($B1430="","",-SUMIFS(Tabla7[Cantidad],Tabla7[Código del producto],$B1430,Tabla7[Tipo de movimiento],"SALIDA",Tabla7[Mes],M$5))</f>
        <v/>
      </c>
      <c r="N1430" s="39" t="str">
        <f>IF($B1430="","",-SUMIFS(Tabla7[Cantidad],Tabla7[Código del producto],$B1430,Tabla7[Tipo de movimiento],"SALIDA",Tabla7[Mes],N$5))</f>
        <v/>
      </c>
      <c r="O1430" s="39" t="str">
        <f>IF($B1430="","",-SUMIFS(Tabla7[Cantidad],Tabla7[Código del producto],$B1430,Tabla7[Tipo de movimiento],"SALIDA",Tabla7[Mes],O$5))</f>
        <v/>
      </c>
      <c r="P1430" s="39" t="str">
        <f>IF($B1430="","",-SUMIFS(Tabla7[Cantidad],Tabla7[Código del producto],$B1430,Tabla7[Tipo de movimiento],"SALIDA",Tabla7[Mes],P$5))</f>
        <v/>
      </c>
      <c r="Q1430" s="39" t="str">
        <f t="shared" si="66"/>
        <v/>
      </c>
      <c r="R1430" s="51" t="str">
        <f>IF($B1430="","",IFERROR(VLOOKUP($B1430,'ABC rotación'!$C:$G,5,0),"C"))</f>
        <v/>
      </c>
      <c r="S1430" s="41" t="str">
        <f t="shared" si="67"/>
        <v/>
      </c>
      <c r="T1430" s="40" t="str">
        <f t="shared" si="68"/>
        <v/>
      </c>
      <c r="U1430" s="23" t="str">
        <f>IF($B1430="","",VLOOKUP($T1430,Tablas!$X$14:$Y$17,2,1))</f>
        <v/>
      </c>
    </row>
    <row r="1431" spans="2:21" x14ac:dyDescent="0.2">
      <c r="B1431" s="1" t="str">
        <f>IF(Tablas!B1429="","",Tablas!B1429)</f>
        <v/>
      </c>
      <c r="C1431" s="1" t="str">
        <f>IF(Tablas!C1429="","",Tablas!C1429)</f>
        <v/>
      </c>
      <c r="D1431" s="1" t="str">
        <f>IF(Tablas!D1429="","",Tablas!D1429)</f>
        <v/>
      </c>
      <c r="E1431" s="1" t="str">
        <f>IF(Tablas!E1429="","",Tablas!E1429)</f>
        <v/>
      </c>
      <c r="F1431" s="1" t="str">
        <f>IF(Tablas!F1429="","",Tablas!F1429)</f>
        <v/>
      </c>
      <c r="G1431" s="1" t="str">
        <f>IF(Tablas!I1429="","",Tablas!I1429)</f>
        <v/>
      </c>
      <c r="H1431" s="1" t="s">
        <v>911</v>
      </c>
      <c r="I1431" s="39" t="str">
        <f>IF($B1431="","",-SUMIFS(Tabla7[Cantidad],Tabla7[Código del producto],$B1431,Tabla7[Tipo de movimiento],"SALIDA",Tabla7[Mes],I$5))</f>
        <v/>
      </c>
      <c r="J1431" s="39" t="str">
        <f>IF($B1431="","",-SUMIFS(Tabla7[Cantidad],Tabla7[Código del producto],$B1431,Tabla7[Tipo de movimiento],"SALIDA",Tabla7[Mes],J$5))</f>
        <v/>
      </c>
      <c r="K1431" s="39" t="str">
        <f>IF($B1431="","",-SUMIFS(Tabla7[Cantidad],Tabla7[Código del producto],$B1431,Tabla7[Tipo de movimiento],"SALIDA",Tabla7[Mes],K$5))</f>
        <v/>
      </c>
      <c r="L1431" s="39" t="str">
        <f>IF($B1431="","",-SUMIFS(Tabla7[Cantidad],Tabla7[Código del producto],$B1431,Tabla7[Tipo de movimiento],"SALIDA",Tabla7[Mes],L$5))</f>
        <v/>
      </c>
      <c r="M1431" s="39" t="str">
        <f>IF($B1431="","",-SUMIFS(Tabla7[Cantidad],Tabla7[Código del producto],$B1431,Tabla7[Tipo de movimiento],"SALIDA",Tabla7[Mes],M$5))</f>
        <v/>
      </c>
      <c r="N1431" s="39" t="str">
        <f>IF($B1431="","",-SUMIFS(Tabla7[Cantidad],Tabla7[Código del producto],$B1431,Tabla7[Tipo de movimiento],"SALIDA",Tabla7[Mes],N$5))</f>
        <v/>
      </c>
      <c r="O1431" s="39" t="str">
        <f>IF($B1431="","",-SUMIFS(Tabla7[Cantidad],Tabla7[Código del producto],$B1431,Tabla7[Tipo de movimiento],"SALIDA",Tabla7[Mes],O$5))</f>
        <v/>
      </c>
      <c r="P1431" s="39" t="str">
        <f>IF($B1431="","",-SUMIFS(Tabla7[Cantidad],Tabla7[Código del producto],$B1431,Tabla7[Tipo de movimiento],"SALIDA",Tabla7[Mes],P$5))</f>
        <v/>
      </c>
      <c r="Q1431" s="39" t="str">
        <f t="shared" si="66"/>
        <v/>
      </c>
      <c r="R1431" s="51" t="str">
        <f>IF($B1431="","",IFERROR(VLOOKUP($B1431,'ABC rotación'!$C:$G,5,0),"C"))</f>
        <v/>
      </c>
      <c r="S1431" s="41" t="str">
        <f t="shared" si="67"/>
        <v/>
      </c>
      <c r="T1431" s="40" t="str">
        <f t="shared" si="68"/>
        <v/>
      </c>
      <c r="U1431" s="23" t="str">
        <f>IF($B1431="","",VLOOKUP($T1431,Tablas!$X$14:$Y$17,2,1))</f>
        <v/>
      </c>
    </row>
    <row r="1432" spans="2:21" x14ac:dyDescent="0.2">
      <c r="B1432" s="1" t="str">
        <f>IF(Tablas!B1430="","",Tablas!B1430)</f>
        <v/>
      </c>
      <c r="C1432" s="1" t="str">
        <f>IF(Tablas!C1430="","",Tablas!C1430)</f>
        <v/>
      </c>
      <c r="D1432" s="1" t="str">
        <f>IF(Tablas!D1430="","",Tablas!D1430)</f>
        <v/>
      </c>
      <c r="E1432" s="1" t="str">
        <f>IF(Tablas!E1430="","",Tablas!E1430)</f>
        <v/>
      </c>
      <c r="F1432" s="1" t="str">
        <f>IF(Tablas!F1430="","",Tablas!F1430)</f>
        <v/>
      </c>
      <c r="G1432" s="1" t="str">
        <f>IF(Tablas!I1430="","",Tablas!I1430)</f>
        <v/>
      </c>
      <c r="H1432" s="1" t="s">
        <v>911</v>
      </c>
      <c r="I1432" s="39" t="str">
        <f>IF($B1432="","",-SUMIFS(Tabla7[Cantidad],Tabla7[Código del producto],$B1432,Tabla7[Tipo de movimiento],"SALIDA",Tabla7[Mes],I$5))</f>
        <v/>
      </c>
      <c r="J1432" s="39" t="str">
        <f>IF($B1432="","",-SUMIFS(Tabla7[Cantidad],Tabla7[Código del producto],$B1432,Tabla7[Tipo de movimiento],"SALIDA",Tabla7[Mes],J$5))</f>
        <v/>
      </c>
      <c r="K1432" s="39" t="str">
        <f>IF($B1432="","",-SUMIFS(Tabla7[Cantidad],Tabla7[Código del producto],$B1432,Tabla7[Tipo de movimiento],"SALIDA",Tabla7[Mes],K$5))</f>
        <v/>
      </c>
      <c r="L1432" s="39" t="str">
        <f>IF($B1432="","",-SUMIFS(Tabla7[Cantidad],Tabla7[Código del producto],$B1432,Tabla7[Tipo de movimiento],"SALIDA",Tabla7[Mes],L$5))</f>
        <v/>
      </c>
      <c r="M1432" s="39" t="str">
        <f>IF($B1432="","",-SUMIFS(Tabla7[Cantidad],Tabla7[Código del producto],$B1432,Tabla7[Tipo de movimiento],"SALIDA",Tabla7[Mes],M$5))</f>
        <v/>
      </c>
      <c r="N1432" s="39" t="str">
        <f>IF($B1432="","",-SUMIFS(Tabla7[Cantidad],Tabla7[Código del producto],$B1432,Tabla7[Tipo de movimiento],"SALIDA",Tabla7[Mes],N$5))</f>
        <v/>
      </c>
      <c r="O1432" s="39" t="str">
        <f>IF($B1432="","",-SUMIFS(Tabla7[Cantidad],Tabla7[Código del producto],$B1432,Tabla7[Tipo de movimiento],"SALIDA",Tabla7[Mes],O$5))</f>
        <v/>
      </c>
      <c r="P1432" s="39" t="str">
        <f>IF($B1432="","",-SUMIFS(Tabla7[Cantidad],Tabla7[Código del producto],$B1432,Tabla7[Tipo de movimiento],"SALIDA",Tabla7[Mes],P$5))</f>
        <v/>
      </c>
      <c r="Q1432" s="39" t="str">
        <f t="shared" si="66"/>
        <v/>
      </c>
      <c r="R1432" s="51" t="str">
        <f>IF($B1432="","",IFERROR(VLOOKUP($B1432,'ABC rotación'!$C:$G,5,0),"C"))</f>
        <v/>
      </c>
      <c r="S1432" s="41" t="str">
        <f t="shared" si="67"/>
        <v/>
      </c>
      <c r="T1432" s="40" t="str">
        <f t="shared" si="68"/>
        <v/>
      </c>
      <c r="U1432" s="23" t="str">
        <f>IF($B1432="","",VLOOKUP($T1432,Tablas!$X$14:$Y$17,2,1))</f>
        <v/>
      </c>
    </row>
    <row r="1433" spans="2:21" x14ac:dyDescent="0.2">
      <c r="B1433" s="1" t="str">
        <f>IF(Tablas!B1431="","",Tablas!B1431)</f>
        <v/>
      </c>
      <c r="C1433" s="1" t="str">
        <f>IF(Tablas!C1431="","",Tablas!C1431)</f>
        <v/>
      </c>
      <c r="D1433" s="1" t="str">
        <f>IF(Tablas!D1431="","",Tablas!D1431)</f>
        <v/>
      </c>
      <c r="E1433" s="1" t="str">
        <f>IF(Tablas!E1431="","",Tablas!E1431)</f>
        <v/>
      </c>
      <c r="F1433" s="1" t="str">
        <f>IF(Tablas!F1431="","",Tablas!F1431)</f>
        <v/>
      </c>
      <c r="G1433" s="1" t="str">
        <f>IF(Tablas!I1431="","",Tablas!I1431)</f>
        <v/>
      </c>
      <c r="H1433" s="1" t="s">
        <v>911</v>
      </c>
      <c r="I1433" s="39" t="str">
        <f>IF($B1433="","",-SUMIFS(Tabla7[Cantidad],Tabla7[Código del producto],$B1433,Tabla7[Tipo de movimiento],"SALIDA",Tabla7[Mes],I$5))</f>
        <v/>
      </c>
      <c r="J1433" s="39" t="str">
        <f>IF($B1433="","",-SUMIFS(Tabla7[Cantidad],Tabla7[Código del producto],$B1433,Tabla7[Tipo de movimiento],"SALIDA",Tabla7[Mes],J$5))</f>
        <v/>
      </c>
      <c r="K1433" s="39" t="str">
        <f>IF($B1433="","",-SUMIFS(Tabla7[Cantidad],Tabla7[Código del producto],$B1433,Tabla7[Tipo de movimiento],"SALIDA",Tabla7[Mes],K$5))</f>
        <v/>
      </c>
      <c r="L1433" s="39" t="str">
        <f>IF($B1433="","",-SUMIFS(Tabla7[Cantidad],Tabla7[Código del producto],$B1433,Tabla7[Tipo de movimiento],"SALIDA",Tabla7[Mes],L$5))</f>
        <v/>
      </c>
      <c r="M1433" s="39" t="str">
        <f>IF($B1433="","",-SUMIFS(Tabla7[Cantidad],Tabla7[Código del producto],$B1433,Tabla7[Tipo de movimiento],"SALIDA",Tabla7[Mes],M$5))</f>
        <v/>
      </c>
      <c r="N1433" s="39" t="str">
        <f>IF($B1433="","",-SUMIFS(Tabla7[Cantidad],Tabla7[Código del producto],$B1433,Tabla7[Tipo de movimiento],"SALIDA",Tabla7[Mes],N$5))</f>
        <v/>
      </c>
      <c r="O1433" s="39" t="str">
        <f>IF($B1433="","",-SUMIFS(Tabla7[Cantidad],Tabla7[Código del producto],$B1433,Tabla7[Tipo de movimiento],"SALIDA",Tabla7[Mes],O$5))</f>
        <v/>
      </c>
      <c r="P1433" s="39" t="str">
        <f>IF($B1433="","",-SUMIFS(Tabla7[Cantidad],Tabla7[Código del producto],$B1433,Tabla7[Tipo de movimiento],"SALIDA",Tabla7[Mes],P$5))</f>
        <v/>
      </c>
      <c r="Q1433" s="39" t="str">
        <f t="shared" si="66"/>
        <v/>
      </c>
      <c r="R1433" s="51" t="str">
        <f>IF($B1433="","",IFERROR(VLOOKUP($B1433,'ABC rotación'!$C:$G,5,0),"C"))</f>
        <v/>
      </c>
      <c r="S1433" s="41" t="str">
        <f t="shared" si="67"/>
        <v/>
      </c>
      <c r="T1433" s="40" t="str">
        <f t="shared" si="68"/>
        <v/>
      </c>
      <c r="U1433" s="23" t="str">
        <f>IF($B1433="","",VLOOKUP($T1433,Tablas!$X$14:$Y$17,2,1))</f>
        <v/>
      </c>
    </row>
    <row r="1434" spans="2:21" x14ac:dyDescent="0.2">
      <c r="B1434" s="1" t="str">
        <f>IF(Tablas!B1432="","",Tablas!B1432)</f>
        <v/>
      </c>
      <c r="C1434" s="1" t="str">
        <f>IF(Tablas!C1432="","",Tablas!C1432)</f>
        <v/>
      </c>
      <c r="D1434" s="1" t="str">
        <f>IF(Tablas!D1432="","",Tablas!D1432)</f>
        <v/>
      </c>
      <c r="E1434" s="1" t="str">
        <f>IF(Tablas!E1432="","",Tablas!E1432)</f>
        <v/>
      </c>
      <c r="F1434" s="1" t="str">
        <f>IF(Tablas!F1432="","",Tablas!F1432)</f>
        <v/>
      </c>
      <c r="G1434" s="1" t="str">
        <f>IF(Tablas!I1432="","",Tablas!I1432)</f>
        <v/>
      </c>
      <c r="H1434" s="1" t="s">
        <v>911</v>
      </c>
      <c r="I1434" s="39" t="str">
        <f>IF($B1434="","",-SUMIFS(Tabla7[Cantidad],Tabla7[Código del producto],$B1434,Tabla7[Tipo de movimiento],"SALIDA",Tabla7[Mes],I$5))</f>
        <v/>
      </c>
      <c r="J1434" s="39" t="str">
        <f>IF($B1434="","",-SUMIFS(Tabla7[Cantidad],Tabla7[Código del producto],$B1434,Tabla7[Tipo de movimiento],"SALIDA",Tabla7[Mes],J$5))</f>
        <v/>
      </c>
      <c r="K1434" s="39" t="str">
        <f>IF($B1434="","",-SUMIFS(Tabla7[Cantidad],Tabla7[Código del producto],$B1434,Tabla7[Tipo de movimiento],"SALIDA",Tabla7[Mes],K$5))</f>
        <v/>
      </c>
      <c r="L1434" s="39" t="str">
        <f>IF($B1434="","",-SUMIFS(Tabla7[Cantidad],Tabla7[Código del producto],$B1434,Tabla7[Tipo de movimiento],"SALIDA",Tabla7[Mes],L$5))</f>
        <v/>
      </c>
      <c r="M1434" s="39" t="str">
        <f>IF($B1434="","",-SUMIFS(Tabla7[Cantidad],Tabla7[Código del producto],$B1434,Tabla7[Tipo de movimiento],"SALIDA",Tabla7[Mes],M$5))</f>
        <v/>
      </c>
      <c r="N1434" s="39" t="str">
        <f>IF($B1434="","",-SUMIFS(Tabla7[Cantidad],Tabla7[Código del producto],$B1434,Tabla7[Tipo de movimiento],"SALIDA",Tabla7[Mes],N$5))</f>
        <v/>
      </c>
      <c r="O1434" s="39" t="str">
        <f>IF($B1434="","",-SUMIFS(Tabla7[Cantidad],Tabla7[Código del producto],$B1434,Tabla7[Tipo de movimiento],"SALIDA",Tabla7[Mes],O$5))</f>
        <v/>
      </c>
      <c r="P1434" s="39" t="str">
        <f>IF($B1434="","",-SUMIFS(Tabla7[Cantidad],Tabla7[Código del producto],$B1434,Tabla7[Tipo de movimiento],"SALIDA",Tabla7[Mes],P$5))</f>
        <v/>
      </c>
      <c r="Q1434" s="39" t="str">
        <f t="shared" si="66"/>
        <v/>
      </c>
      <c r="R1434" s="51" t="str">
        <f>IF($B1434="","",IFERROR(VLOOKUP($B1434,'ABC rotación'!$C:$G,5,0),"C"))</f>
        <v/>
      </c>
      <c r="S1434" s="41" t="str">
        <f t="shared" si="67"/>
        <v/>
      </c>
      <c r="T1434" s="40" t="str">
        <f t="shared" si="68"/>
        <v/>
      </c>
      <c r="U1434" s="23" t="str">
        <f>IF($B1434="","",VLOOKUP($T1434,Tablas!$X$14:$Y$17,2,1))</f>
        <v/>
      </c>
    </row>
    <row r="1435" spans="2:21" x14ac:dyDescent="0.2">
      <c r="B1435" s="1" t="str">
        <f>IF(Tablas!B1433="","",Tablas!B1433)</f>
        <v/>
      </c>
      <c r="C1435" s="1" t="str">
        <f>IF(Tablas!C1433="","",Tablas!C1433)</f>
        <v/>
      </c>
      <c r="D1435" s="1" t="str">
        <f>IF(Tablas!D1433="","",Tablas!D1433)</f>
        <v/>
      </c>
      <c r="E1435" s="1" t="str">
        <f>IF(Tablas!E1433="","",Tablas!E1433)</f>
        <v/>
      </c>
      <c r="F1435" s="1" t="str">
        <f>IF(Tablas!F1433="","",Tablas!F1433)</f>
        <v/>
      </c>
      <c r="G1435" s="1" t="str">
        <f>IF(Tablas!I1433="","",Tablas!I1433)</f>
        <v/>
      </c>
      <c r="H1435" s="1" t="s">
        <v>911</v>
      </c>
      <c r="I1435" s="39" t="str">
        <f>IF($B1435="","",-SUMIFS(Tabla7[Cantidad],Tabla7[Código del producto],$B1435,Tabla7[Tipo de movimiento],"SALIDA",Tabla7[Mes],I$5))</f>
        <v/>
      </c>
      <c r="J1435" s="39" t="str">
        <f>IF($B1435="","",-SUMIFS(Tabla7[Cantidad],Tabla7[Código del producto],$B1435,Tabla7[Tipo de movimiento],"SALIDA",Tabla7[Mes],J$5))</f>
        <v/>
      </c>
      <c r="K1435" s="39" t="str">
        <f>IF($B1435="","",-SUMIFS(Tabla7[Cantidad],Tabla7[Código del producto],$B1435,Tabla7[Tipo de movimiento],"SALIDA",Tabla7[Mes],K$5))</f>
        <v/>
      </c>
      <c r="L1435" s="39" t="str">
        <f>IF($B1435="","",-SUMIFS(Tabla7[Cantidad],Tabla7[Código del producto],$B1435,Tabla7[Tipo de movimiento],"SALIDA",Tabla7[Mes],L$5))</f>
        <v/>
      </c>
      <c r="M1435" s="39" t="str">
        <f>IF($B1435="","",-SUMIFS(Tabla7[Cantidad],Tabla7[Código del producto],$B1435,Tabla7[Tipo de movimiento],"SALIDA",Tabla7[Mes],M$5))</f>
        <v/>
      </c>
      <c r="N1435" s="39" t="str">
        <f>IF($B1435="","",-SUMIFS(Tabla7[Cantidad],Tabla7[Código del producto],$B1435,Tabla7[Tipo de movimiento],"SALIDA",Tabla7[Mes],N$5))</f>
        <v/>
      </c>
      <c r="O1435" s="39" t="str">
        <f>IF($B1435="","",-SUMIFS(Tabla7[Cantidad],Tabla7[Código del producto],$B1435,Tabla7[Tipo de movimiento],"SALIDA",Tabla7[Mes],O$5))</f>
        <v/>
      </c>
      <c r="P1435" s="39" t="str">
        <f>IF($B1435="","",-SUMIFS(Tabla7[Cantidad],Tabla7[Código del producto],$B1435,Tabla7[Tipo de movimiento],"SALIDA",Tabla7[Mes],P$5))</f>
        <v/>
      </c>
      <c r="Q1435" s="39" t="str">
        <f t="shared" si="66"/>
        <v/>
      </c>
      <c r="R1435" s="51" t="str">
        <f>IF($B1435="","",IFERROR(VLOOKUP($B1435,'ABC rotación'!$C:$G,5,0),"C"))</f>
        <v/>
      </c>
      <c r="S1435" s="41" t="str">
        <f t="shared" si="67"/>
        <v/>
      </c>
      <c r="T1435" s="40" t="str">
        <f t="shared" si="68"/>
        <v/>
      </c>
      <c r="U1435" s="23" t="str">
        <f>IF($B1435="","",VLOOKUP($T1435,Tablas!$X$14:$Y$17,2,1))</f>
        <v/>
      </c>
    </row>
    <row r="1436" spans="2:21" x14ac:dyDescent="0.2">
      <c r="B1436" s="1" t="str">
        <f>IF(Tablas!B1434="","",Tablas!B1434)</f>
        <v/>
      </c>
      <c r="C1436" s="1" t="str">
        <f>IF(Tablas!C1434="","",Tablas!C1434)</f>
        <v/>
      </c>
      <c r="D1436" s="1" t="str">
        <f>IF(Tablas!D1434="","",Tablas!D1434)</f>
        <v/>
      </c>
      <c r="E1436" s="1" t="str">
        <f>IF(Tablas!E1434="","",Tablas!E1434)</f>
        <v/>
      </c>
      <c r="F1436" s="1" t="str">
        <f>IF(Tablas!F1434="","",Tablas!F1434)</f>
        <v/>
      </c>
      <c r="G1436" s="1" t="str">
        <f>IF(Tablas!I1434="","",Tablas!I1434)</f>
        <v/>
      </c>
      <c r="H1436" s="1" t="s">
        <v>911</v>
      </c>
      <c r="I1436" s="39" t="str">
        <f>IF($B1436="","",-SUMIFS(Tabla7[Cantidad],Tabla7[Código del producto],$B1436,Tabla7[Tipo de movimiento],"SALIDA",Tabla7[Mes],I$5))</f>
        <v/>
      </c>
      <c r="J1436" s="39" t="str">
        <f>IF($B1436="","",-SUMIFS(Tabla7[Cantidad],Tabla7[Código del producto],$B1436,Tabla7[Tipo de movimiento],"SALIDA",Tabla7[Mes],J$5))</f>
        <v/>
      </c>
      <c r="K1436" s="39" t="str">
        <f>IF($B1436="","",-SUMIFS(Tabla7[Cantidad],Tabla7[Código del producto],$B1436,Tabla7[Tipo de movimiento],"SALIDA",Tabla7[Mes],K$5))</f>
        <v/>
      </c>
      <c r="L1436" s="39" t="str">
        <f>IF($B1436="","",-SUMIFS(Tabla7[Cantidad],Tabla7[Código del producto],$B1436,Tabla7[Tipo de movimiento],"SALIDA",Tabla7[Mes],L$5))</f>
        <v/>
      </c>
      <c r="M1436" s="39" t="str">
        <f>IF($B1436="","",-SUMIFS(Tabla7[Cantidad],Tabla7[Código del producto],$B1436,Tabla7[Tipo de movimiento],"SALIDA",Tabla7[Mes],M$5))</f>
        <v/>
      </c>
      <c r="N1436" s="39" t="str">
        <f>IF($B1436="","",-SUMIFS(Tabla7[Cantidad],Tabla7[Código del producto],$B1436,Tabla7[Tipo de movimiento],"SALIDA",Tabla7[Mes],N$5))</f>
        <v/>
      </c>
      <c r="O1436" s="39" t="str">
        <f>IF($B1436="","",-SUMIFS(Tabla7[Cantidad],Tabla7[Código del producto],$B1436,Tabla7[Tipo de movimiento],"SALIDA",Tabla7[Mes],O$5))</f>
        <v/>
      </c>
      <c r="P1436" s="39" t="str">
        <f>IF($B1436="","",-SUMIFS(Tabla7[Cantidad],Tabla7[Código del producto],$B1436,Tabla7[Tipo de movimiento],"SALIDA",Tabla7[Mes],P$5))</f>
        <v/>
      </c>
      <c r="Q1436" s="39" t="str">
        <f t="shared" si="66"/>
        <v/>
      </c>
      <c r="R1436" s="51" t="str">
        <f>IF($B1436="","",IFERROR(VLOOKUP($B1436,'ABC rotación'!$C:$G,5,0),"C"))</f>
        <v/>
      </c>
      <c r="S1436" s="41" t="str">
        <f t="shared" si="67"/>
        <v/>
      </c>
      <c r="T1436" s="40" t="str">
        <f t="shared" si="68"/>
        <v/>
      </c>
      <c r="U1436" s="23" t="str">
        <f>IF($B1436="","",VLOOKUP($T1436,Tablas!$X$14:$Y$17,2,1))</f>
        <v/>
      </c>
    </row>
    <row r="1437" spans="2:21" x14ac:dyDescent="0.2">
      <c r="B1437" s="1" t="str">
        <f>IF(Tablas!B1435="","",Tablas!B1435)</f>
        <v/>
      </c>
      <c r="C1437" s="1" t="str">
        <f>IF(Tablas!C1435="","",Tablas!C1435)</f>
        <v/>
      </c>
      <c r="D1437" s="1" t="str">
        <f>IF(Tablas!D1435="","",Tablas!D1435)</f>
        <v/>
      </c>
      <c r="E1437" s="1" t="str">
        <f>IF(Tablas!E1435="","",Tablas!E1435)</f>
        <v/>
      </c>
      <c r="F1437" s="1" t="str">
        <f>IF(Tablas!F1435="","",Tablas!F1435)</f>
        <v/>
      </c>
      <c r="G1437" s="1" t="str">
        <f>IF(Tablas!I1435="","",Tablas!I1435)</f>
        <v/>
      </c>
      <c r="H1437" s="1" t="s">
        <v>911</v>
      </c>
      <c r="I1437" s="39" t="str">
        <f>IF($B1437="","",-SUMIFS(Tabla7[Cantidad],Tabla7[Código del producto],$B1437,Tabla7[Tipo de movimiento],"SALIDA",Tabla7[Mes],I$5))</f>
        <v/>
      </c>
      <c r="J1437" s="39" t="str">
        <f>IF($B1437="","",-SUMIFS(Tabla7[Cantidad],Tabla7[Código del producto],$B1437,Tabla7[Tipo de movimiento],"SALIDA",Tabla7[Mes],J$5))</f>
        <v/>
      </c>
      <c r="K1437" s="39" t="str">
        <f>IF($B1437="","",-SUMIFS(Tabla7[Cantidad],Tabla7[Código del producto],$B1437,Tabla7[Tipo de movimiento],"SALIDA",Tabla7[Mes],K$5))</f>
        <v/>
      </c>
      <c r="L1437" s="39" t="str">
        <f>IF($B1437="","",-SUMIFS(Tabla7[Cantidad],Tabla7[Código del producto],$B1437,Tabla7[Tipo de movimiento],"SALIDA",Tabla7[Mes],L$5))</f>
        <v/>
      </c>
      <c r="M1437" s="39" t="str">
        <f>IF($B1437="","",-SUMIFS(Tabla7[Cantidad],Tabla7[Código del producto],$B1437,Tabla7[Tipo de movimiento],"SALIDA",Tabla7[Mes],M$5))</f>
        <v/>
      </c>
      <c r="N1437" s="39" t="str">
        <f>IF($B1437="","",-SUMIFS(Tabla7[Cantidad],Tabla7[Código del producto],$B1437,Tabla7[Tipo de movimiento],"SALIDA",Tabla7[Mes],N$5))</f>
        <v/>
      </c>
      <c r="O1437" s="39" t="str">
        <f>IF($B1437="","",-SUMIFS(Tabla7[Cantidad],Tabla7[Código del producto],$B1437,Tabla7[Tipo de movimiento],"SALIDA",Tabla7[Mes],O$5))</f>
        <v/>
      </c>
      <c r="P1437" s="39" t="str">
        <f>IF($B1437="","",-SUMIFS(Tabla7[Cantidad],Tabla7[Código del producto],$B1437,Tabla7[Tipo de movimiento],"SALIDA",Tabla7[Mes],P$5))</f>
        <v/>
      </c>
      <c r="Q1437" s="39" t="str">
        <f t="shared" si="66"/>
        <v/>
      </c>
      <c r="R1437" s="51" t="str">
        <f>IF($B1437="","",IFERROR(VLOOKUP($B1437,'ABC rotación'!$C:$G,5,0),"C"))</f>
        <v/>
      </c>
      <c r="S1437" s="41" t="str">
        <f t="shared" si="67"/>
        <v/>
      </c>
      <c r="T1437" s="40" t="str">
        <f t="shared" si="68"/>
        <v/>
      </c>
      <c r="U1437" s="23" t="str">
        <f>IF($B1437="","",VLOOKUP($T1437,Tablas!$X$14:$Y$17,2,1))</f>
        <v/>
      </c>
    </row>
    <row r="1438" spans="2:21" x14ac:dyDescent="0.2">
      <c r="B1438" s="1" t="str">
        <f>IF(Tablas!B1436="","",Tablas!B1436)</f>
        <v/>
      </c>
      <c r="C1438" s="1" t="str">
        <f>IF(Tablas!C1436="","",Tablas!C1436)</f>
        <v/>
      </c>
      <c r="D1438" s="1" t="str">
        <f>IF(Tablas!D1436="","",Tablas!D1436)</f>
        <v/>
      </c>
      <c r="E1438" s="1" t="str">
        <f>IF(Tablas!E1436="","",Tablas!E1436)</f>
        <v/>
      </c>
      <c r="F1438" s="1" t="str">
        <f>IF(Tablas!F1436="","",Tablas!F1436)</f>
        <v/>
      </c>
      <c r="G1438" s="1" t="str">
        <f>IF(Tablas!I1436="","",Tablas!I1436)</f>
        <v/>
      </c>
      <c r="H1438" s="1" t="s">
        <v>911</v>
      </c>
      <c r="I1438" s="39" t="str">
        <f>IF($B1438="","",-SUMIFS(Tabla7[Cantidad],Tabla7[Código del producto],$B1438,Tabla7[Tipo de movimiento],"SALIDA",Tabla7[Mes],I$5))</f>
        <v/>
      </c>
      <c r="J1438" s="39" t="str">
        <f>IF($B1438="","",-SUMIFS(Tabla7[Cantidad],Tabla7[Código del producto],$B1438,Tabla7[Tipo de movimiento],"SALIDA",Tabla7[Mes],J$5))</f>
        <v/>
      </c>
      <c r="K1438" s="39" t="str">
        <f>IF($B1438="","",-SUMIFS(Tabla7[Cantidad],Tabla7[Código del producto],$B1438,Tabla7[Tipo de movimiento],"SALIDA",Tabla7[Mes],K$5))</f>
        <v/>
      </c>
      <c r="L1438" s="39" t="str">
        <f>IF($B1438="","",-SUMIFS(Tabla7[Cantidad],Tabla7[Código del producto],$B1438,Tabla7[Tipo de movimiento],"SALIDA",Tabla7[Mes],L$5))</f>
        <v/>
      </c>
      <c r="M1438" s="39" t="str">
        <f>IF($B1438="","",-SUMIFS(Tabla7[Cantidad],Tabla7[Código del producto],$B1438,Tabla7[Tipo de movimiento],"SALIDA",Tabla7[Mes],M$5))</f>
        <v/>
      </c>
      <c r="N1438" s="39" t="str">
        <f>IF($B1438="","",-SUMIFS(Tabla7[Cantidad],Tabla7[Código del producto],$B1438,Tabla7[Tipo de movimiento],"SALIDA",Tabla7[Mes],N$5))</f>
        <v/>
      </c>
      <c r="O1438" s="39" t="str">
        <f>IF($B1438="","",-SUMIFS(Tabla7[Cantidad],Tabla7[Código del producto],$B1438,Tabla7[Tipo de movimiento],"SALIDA",Tabla7[Mes],O$5))</f>
        <v/>
      </c>
      <c r="P1438" s="39" t="str">
        <f>IF($B1438="","",-SUMIFS(Tabla7[Cantidad],Tabla7[Código del producto],$B1438,Tabla7[Tipo de movimiento],"SALIDA",Tabla7[Mes],P$5))</f>
        <v/>
      </c>
      <c r="Q1438" s="39" t="str">
        <f t="shared" si="66"/>
        <v/>
      </c>
      <c r="R1438" s="51" t="str">
        <f>IF($B1438="","",IFERROR(VLOOKUP($B1438,'ABC rotación'!$C:$G,5,0),"C"))</f>
        <v/>
      </c>
      <c r="S1438" s="41" t="str">
        <f t="shared" si="67"/>
        <v/>
      </c>
      <c r="T1438" s="40" t="str">
        <f t="shared" si="68"/>
        <v/>
      </c>
      <c r="U1438" s="23" t="str">
        <f>IF($B1438="","",VLOOKUP($T1438,Tablas!$X$14:$Y$17,2,1))</f>
        <v/>
      </c>
    </row>
    <row r="1439" spans="2:21" x14ac:dyDescent="0.2">
      <c r="B1439" s="1" t="str">
        <f>IF(Tablas!B1437="","",Tablas!B1437)</f>
        <v/>
      </c>
      <c r="C1439" s="1" t="str">
        <f>IF(Tablas!C1437="","",Tablas!C1437)</f>
        <v/>
      </c>
      <c r="D1439" s="1" t="str">
        <f>IF(Tablas!D1437="","",Tablas!D1437)</f>
        <v/>
      </c>
      <c r="E1439" s="1" t="str">
        <f>IF(Tablas!E1437="","",Tablas!E1437)</f>
        <v/>
      </c>
      <c r="F1439" s="1" t="str">
        <f>IF(Tablas!F1437="","",Tablas!F1437)</f>
        <v/>
      </c>
      <c r="G1439" s="1" t="str">
        <f>IF(Tablas!I1437="","",Tablas!I1437)</f>
        <v/>
      </c>
      <c r="H1439" s="1" t="s">
        <v>911</v>
      </c>
      <c r="I1439" s="39" t="str">
        <f>IF($B1439="","",-SUMIFS(Tabla7[Cantidad],Tabla7[Código del producto],$B1439,Tabla7[Tipo de movimiento],"SALIDA",Tabla7[Mes],I$5))</f>
        <v/>
      </c>
      <c r="J1439" s="39" t="str">
        <f>IF($B1439="","",-SUMIFS(Tabla7[Cantidad],Tabla7[Código del producto],$B1439,Tabla7[Tipo de movimiento],"SALIDA",Tabla7[Mes],J$5))</f>
        <v/>
      </c>
      <c r="K1439" s="39" t="str">
        <f>IF($B1439="","",-SUMIFS(Tabla7[Cantidad],Tabla7[Código del producto],$B1439,Tabla7[Tipo de movimiento],"SALIDA",Tabla7[Mes],K$5))</f>
        <v/>
      </c>
      <c r="L1439" s="39" t="str">
        <f>IF($B1439="","",-SUMIFS(Tabla7[Cantidad],Tabla7[Código del producto],$B1439,Tabla7[Tipo de movimiento],"SALIDA",Tabla7[Mes],L$5))</f>
        <v/>
      </c>
      <c r="M1439" s="39" t="str">
        <f>IF($B1439="","",-SUMIFS(Tabla7[Cantidad],Tabla7[Código del producto],$B1439,Tabla7[Tipo de movimiento],"SALIDA",Tabla7[Mes],M$5))</f>
        <v/>
      </c>
      <c r="N1439" s="39" t="str">
        <f>IF($B1439="","",-SUMIFS(Tabla7[Cantidad],Tabla7[Código del producto],$B1439,Tabla7[Tipo de movimiento],"SALIDA",Tabla7[Mes],N$5))</f>
        <v/>
      </c>
      <c r="O1439" s="39" t="str">
        <f>IF($B1439="","",-SUMIFS(Tabla7[Cantidad],Tabla7[Código del producto],$B1439,Tabla7[Tipo de movimiento],"SALIDA",Tabla7[Mes],O$5))</f>
        <v/>
      </c>
      <c r="P1439" s="39" t="str">
        <f>IF($B1439="","",-SUMIFS(Tabla7[Cantidad],Tabla7[Código del producto],$B1439,Tabla7[Tipo de movimiento],"SALIDA",Tabla7[Mes],P$5))</f>
        <v/>
      </c>
      <c r="Q1439" s="39" t="str">
        <f t="shared" si="66"/>
        <v/>
      </c>
      <c r="R1439" s="51" t="str">
        <f>IF($B1439="","",IFERROR(VLOOKUP($B1439,'ABC rotación'!$C:$G,5,0),"C"))</f>
        <v/>
      </c>
      <c r="S1439" s="41" t="str">
        <f t="shared" si="67"/>
        <v/>
      </c>
      <c r="T1439" s="40" t="str">
        <f t="shared" si="68"/>
        <v/>
      </c>
      <c r="U1439" s="23" t="str">
        <f>IF($B1439="","",VLOOKUP($T1439,Tablas!$X$14:$Y$17,2,1))</f>
        <v/>
      </c>
    </row>
    <row r="1440" spans="2:21" x14ac:dyDescent="0.2">
      <c r="B1440" s="1" t="str">
        <f>IF(Tablas!B1438="","",Tablas!B1438)</f>
        <v/>
      </c>
      <c r="C1440" s="1" t="str">
        <f>IF(Tablas!C1438="","",Tablas!C1438)</f>
        <v/>
      </c>
      <c r="D1440" s="1" t="str">
        <f>IF(Tablas!D1438="","",Tablas!D1438)</f>
        <v/>
      </c>
      <c r="E1440" s="1" t="str">
        <f>IF(Tablas!E1438="","",Tablas!E1438)</f>
        <v/>
      </c>
      <c r="F1440" s="1" t="str">
        <f>IF(Tablas!F1438="","",Tablas!F1438)</f>
        <v/>
      </c>
      <c r="G1440" s="1" t="str">
        <f>IF(Tablas!I1438="","",Tablas!I1438)</f>
        <v/>
      </c>
      <c r="H1440" s="1" t="s">
        <v>911</v>
      </c>
      <c r="I1440" s="39" t="str">
        <f>IF($B1440="","",-SUMIFS(Tabla7[Cantidad],Tabla7[Código del producto],$B1440,Tabla7[Tipo de movimiento],"SALIDA",Tabla7[Mes],I$5))</f>
        <v/>
      </c>
      <c r="J1440" s="39" t="str">
        <f>IF($B1440="","",-SUMIFS(Tabla7[Cantidad],Tabla7[Código del producto],$B1440,Tabla7[Tipo de movimiento],"SALIDA",Tabla7[Mes],J$5))</f>
        <v/>
      </c>
      <c r="K1440" s="39" t="str">
        <f>IF($B1440="","",-SUMIFS(Tabla7[Cantidad],Tabla7[Código del producto],$B1440,Tabla7[Tipo de movimiento],"SALIDA",Tabla7[Mes],K$5))</f>
        <v/>
      </c>
      <c r="L1440" s="39" t="str">
        <f>IF($B1440="","",-SUMIFS(Tabla7[Cantidad],Tabla7[Código del producto],$B1440,Tabla7[Tipo de movimiento],"SALIDA",Tabla7[Mes],L$5))</f>
        <v/>
      </c>
      <c r="M1440" s="39" t="str">
        <f>IF($B1440="","",-SUMIFS(Tabla7[Cantidad],Tabla7[Código del producto],$B1440,Tabla7[Tipo de movimiento],"SALIDA",Tabla7[Mes],M$5))</f>
        <v/>
      </c>
      <c r="N1440" s="39" t="str">
        <f>IF($B1440="","",-SUMIFS(Tabla7[Cantidad],Tabla7[Código del producto],$B1440,Tabla7[Tipo de movimiento],"SALIDA",Tabla7[Mes],N$5))</f>
        <v/>
      </c>
      <c r="O1440" s="39" t="str">
        <f>IF($B1440="","",-SUMIFS(Tabla7[Cantidad],Tabla7[Código del producto],$B1440,Tabla7[Tipo de movimiento],"SALIDA",Tabla7[Mes],O$5))</f>
        <v/>
      </c>
      <c r="P1440" s="39" t="str">
        <f>IF($B1440="","",-SUMIFS(Tabla7[Cantidad],Tabla7[Código del producto],$B1440,Tabla7[Tipo de movimiento],"SALIDA",Tabla7[Mes],P$5))</f>
        <v/>
      </c>
      <c r="Q1440" s="39" t="str">
        <f t="shared" si="66"/>
        <v/>
      </c>
      <c r="R1440" s="51" t="str">
        <f>IF($B1440="","",IFERROR(VLOOKUP($B1440,'ABC rotación'!$C:$G,5,0),"C"))</f>
        <v/>
      </c>
      <c r="S1440" s="41" t="str">
        <f t="shared" si="67"/>
        <v/>
      </c>
      <c r="T1440" s="40" t="str">
        <f t="shared" si="68"/>
        <v/>
      </c>
      <c r="U1440" s="23" t="str">
        <f>IF($B1440="","",VLOOKUP($T1440,Tablas!$X$14:$Y$17,2,1))</f>
        <v/>
      </c>
    </row>
    <row r="1441" spans="2:21" x14ac:dyDescent="0.2">
      <c r="B1441" s="1" t="str">
        <f>IF(Tablas!B1439="","",Tablas!B1439)</f>
        <v/>
      </c>
      <c r="C1441" s="1" t="str">
        <f>IF(Tablas!C1439="","",Tablas!C1439)</f>
        <v/>
      </c>
      <c r="D1441" s="1" t="str">
        <f>IF(Tablas!D1439="","",Tablas!D1439)</f>
        <v/>
      </c>
      <c r="E1441" s="1" t="str">
        <f>IF(Tablas!E1439="","",Tablas!E1439)</f>
        <v/>
      </c>
      <c r="F1441" s="1" t="str">
        <f>IF(Tablas!F1439="","",Tablas!F1439)</f>
        <v/>
      </c>
      <c r="G1441" s="1" t="str">
        <f>IF(Tablas!I1439="","",Tablas!I1439)</f>
        <v/>
      </c>
      <c r="H1441" s="1" t="s">
        <v>911</v>
      </c>
      <c r="I1441" s="39" t="str">
        <f>IF($B1441="","",-SUMIFS(Tabla7[Cantidad],Tabla7[Código del producto],$B1441,Tabla7[Tipo de movimiento],"SALIDA",Tabla7[Mes],I$5))</f>
        <v/>
      </c>
      <c r="J1441" s="39" t="str">
        <f>IF($B1441="","",-SUMIFS(Tabla7[Cantidad],Tabla7[Código del producto],$B1441,Tabla7[Tipo de movimiento],"SALIDA",Tabla7[Mes],J$5))</f>
        <v/>
      </c>
      <c r="K1441" s="39" t="str">
        <f>IF($B1441="","",-SUMIFS(Tabla7[Cantidad],Tabla7[Código del producto],$B1441,Tabla7[Tipo de movimiento],"SALIDA",Tabla7[Mes],K$5))</f>
        <v/>
      </c>
      <c r="L1441" s="39" t="str">
        <f>IF($B1441="","",-SUMIFS(Tabla7[Cantidad],Tabla7[Código del producto],$B1441,Tabla7[Tipo de movimiento],"SALIDA",Tabla7[Mes],L$5))</f>
        <v/>
      </c>
      <c r="M1441" s="39" t="str">
        <f>IF($B1441="","",-SUMIFS(Tabla7[Cantidad],Tabla7[Código del producto],$B1441,Tabla7[Tipo de movimiento],"SALIDA",Tabla7[Mes],M$5))</f>
        <v/>
      </c>
      <c r="N1441" s="39" t="str">
        <f>IF($B1441="","",-SUMIFS(Tabla7[Cantidad],Tabla7[Código del producto],$B1441,Tabla7[Tipo de movimiento],"SALIDA",Tabla7[Mes],N$5))</f>
        <v/>
      </c>
      <c r="O1441" s="39" t="str">
        <f>IF($B1441="","",-SUMIFS(Tabla7[Cantidad],Tabla7[Código del producto],$B1441,Tabla7[Tipo de movimiento],"SALIDA",Tabla7[Mes],O$5))</f>
        <v/>
      </c>
      <c r="P1441" s="39" t="str">
        <f>IF($B1441="","",-SUMIFS(Tabla7[Cantidad],Tabla7[Código del producto],$B1441,Tabla7[Tipo de movimiento],"SALIDA",Tabla7[Mes],P$5))</f>
        <v/>
      </c>
      <c r="Q1441" s="39" t="str">
        <f t="shared" si="66"/>
        <v/>
      </c>
      <c r="R1441" s="51" t="str">
        <f>IF($B1441="","",IFERROR(VLOOKUP($B1441,'ABC rotación'!$C:$G,5,0),"C"))</f>
        <v/>
      </c>
      <c r="S1441" s="41" t="str">
        <f t="shared" si="67"/>
        <v/>
      </c>
      <c r="T1441" s="40" t="str">
        <f t="shared" si="68"/>
        <v/>
      </c>
      <c r="U1441" s="23" t="str">
        <f>IF($B1441="","",VLOOKUP($T1441,Tablas!$X$14:$Y$17,2,1))</f>
        <v/>
      </c>
    </row>
    <row r="1442" spans="2:21" x14ac:dyDescent="0.2">
      <c r="B1442" s="1" t="str">
        <f>IF(Tablas!B1440="","",Tablas!B1440)</f>
        <v/>
      </c>
      <c r="C1442" s="1" t="str">
        <f>IF(Tablas!C1440="","",Tablas!C1440)</f>
        <v/>
      </c>
      <c r="D1442" s="1" t="str">
        <f>IF(Tablas!D1440="","",Tablas!D1440)</f>
        <v/>
      </c>
      <c r="E1442" s="1" t="str">
        <f>IF(Tablas!E1440="","",Tablas!E1440)</f>
        <v/>
      </c>
      <c r="F1442" s="1" t="str">
        <f>IF(Tablas!F1440="","",Tablas!F1440)</f>
        <v/>
      </c>
      <c r="G1442" s="1" t="str">
        <f>IF(Tablas!I1440="","",Tablas!I1440)</f>
        <v/>
      </c>
      <c r="H1442" s="1" t="s">
        <v>911</v>
      </c>
      <c r="I1442" s="39" t="str">
        <f>IF($B1442="","",-SUMIFS(Tabla7[Cantidad],Tabla7[Código del producto],$B1442,Tabla7[Tipo de movimiento],"SALIDA",Tabla7[Mes],I$5))</f>
        <v/>
      </c>
      <c r="J1442" s="39" t="str">
        <f>IF($B1442="","",-SUMIFS(Tabla7[Cantidad],Tabla7[Código del producto],$B1442,Tabla7[Tipo de movimiento],"SALIDA",Tabla7[Mes],J$5))</f>
        <v/>
      </c>
      <c r="K1442" s="39" t="str">
        <f>IF($B1442="","",-SUMIFS(Tabla7[Cantidad],Tabla7[Código del producto],$B1442,Tabla7[Tipo de movimiento],"SALIDA",Tabla7[Mes],K$5))</f>
        <v/>
      </c>
      <c r="L1442" s="39" t="str">
        <f>IF($B1442="","",-SUMIFS(Tabla7[Cantidad],Tabla7[Código del producto],$B1442,Tabla7[Tipo de movimiento],"SALIDA",Tabla7[Mes],L$5))</f>
        <v/>
      </c>
      <c r="M1442" s="39" t="str">
        <f>IF($B1442="","",-SUMIFS(Tabla7[Cantidad],Tabla7[Código del producto],$B1442,Tabla7[Tipo de movimiento],"SALIDA",Tabla7[Mes],M$5))</f>
        <v/>
      </c>
      <c r="N1442" s="39" t="str">
        <f>IF($B1442="","",-SUMIFS(Tabla7[Cantidad],Tabla7[Código del producto],$B1442,Tabla7[Tipo de movimiento],"SALIDA",Tabla7[Mes],N$5))</f>
        <v/>
      </c>
      <c r="O1442" s="39" t="str">
        <f>IF($B1442="","",-SUMIFS(Tabla7[Cantidad],Tabla7[Código del producto],$B1442,Tabla7[Tipo de movimiento],"SALIDA",Tabla7[Mes],O$5))</f>
        <v/>
      </c>
      <c r="P1442" s="39" t="str">
        <f>IF($B1442="","",-SUMIFS(Tabla7[Cantidad],Tabla7[Código del producto],$B1442,Tabla7[Tipo de movimiento],"SALIDA",Tabla7[Mes],P$5))</f>
        <v/>
      </c>
      <c r="Q1442" s="39" t="str">
        <f t="shared" si="66"/>
        <v/>
      </c>
      <c r="R1442" s="51" t="str">
        <f>IF($B1442="","",IFERROR(VLOOKUP($B1442,'ABC rotación'!$C:$G,5,0),"C"))</f>
        <v/>
      </c>
      <c r="S1442" s="41" t="str">
        <f t="shared" si="67"/>
        <v/>
      </c>
      <c r="T1442" s="40" t="str">
        <f t="shared" si="68"/>
        <v/>
      </c>
      <c r="U1442" s="23" t="str">
        <f>IF($B1442="","",VLOOKUP($T1442,Tablas!$X$14:$Y$17,2,1))</f>
        <v/>
      </c>
    </row>
    <row r="1443" spans="2:21" x14ac:dyDescent="0.2">
      <c r="B1443" s="1" t="str">
        <f>IF(Tablas!B1441="","",Tablas!B1441)</f>
        <v/>
      </c>
      <c r="C1443" s="1" t="str">
        <f>IF(Tablas!C1441="","",Tablas!C1441)</f>
        <v/>
      </c>
      <c r="D1443" s="1" t="str">
        <f>IF(Tablas!D1441="","",Tablas!D1441)</f>
        <v/>
      </c>
      <c r="E1443" s="1" t="str">
        <f>IF(Tablas!E1441="","",Tablas!E1441)</f>
        <v/>
      </c>
      <c r="F1443" s="1" t="str">
        <f>IF(Tablas!F1441="","",Tablas!F1441)</f>
        <v/>
      </c>
      <c r="G1443" s="1" t="str">
        <f>IF(Tablas!I1441="","",Tablas!I1441)</f>
        <v/>
      </c>
      <c r="H1443" s="1" t="s">
        <v>911</v>
      </c>
      <c r="I1443" s="39" t="str">
        <f>IF($B1443="","",-SUMIFS(Tabla7[Cantidad],Tabla7[Código del producto],$B1443,Tabla7[Tipo de movimiento],"SALIDA",Tabla7[Mes],I$5))</f>
        <v/>
      </c>
      <c r="J1443" s="39" t="str">
        <f>IF($B1443="","",-SUMIFS(Tabla7[Cantidad],Tabla7[Código del producto],$B1443,Tabla7[Tipo de movimiento],"SALIDA",Tabla7[Mes],J$5))</f>
        <v/>
      </c>
      <c r="K1443" s="39" t="str">
        <f>IF($B1443="","",-SUMIFS(Tabla7[Cantidad],Tabla7[Código del producto],$B1443,Tabla7[Tipo de movimiento],"SALIDA",Tabla7[Mes],K$5))</f>
        <v/>
      </c>
      <c r="L1443" s="39" t="str">
        <f>IF($B1443="","",-SUMIFS(Tabla7[Cantidad],Tabla7[Código del producto],$B1443,Tabla7[Tipo de movimiento],"SALIDA",Tabla7[Mes],L$5))</f>
        <v/>
      </c>
      <c r="M1443" s="39" t="str">
        <f>IF($B1443="","",-SUMIFS(Tabla7[Cantidad],Tabla7[Código del producto],$B1443,Tabla7[Tipo de movimiento],"SALIDA",Tabla7[Mes],M$5))</f>
        <v/>
      </c>
      <c r="N1443" s="39" t="str">
        <f>IF($B1443="","",-SUMIFS(Tabla7[Cantidad],Tabla7[Código del producto],$B1443,Tabla7[Tipo de movimiento],"SALIDA",Tabla7[Mes],N$5))</f>
        <v/>
      </c>
      <c r="O1443" s="39" t="str">
        <f>IF($B1443="","",-SUMIFS(Tabla7[Cantidad],Tabla7[Código del producto],$B1443,Tabla7[Tipo de movimiento],"SALIDA",Tabla7[Mes],O$5))</f>
        <v/>
      </c>
      <c r="P1443" s="39" t="str">
        <f>IF($B1443="","",-SUMIFS(Tabla7[Cantidad],Tabla7[Código del producto],$B1443,Tabla7[Tipo de movimiento],"SALIDA",Tabla7[Mes],P$5))</f>
        <v/>
      </c>
      <c r="Q1443" s="39" t="str">
        <f t="shared" si="66"/>
        <v/>
      </c>
      <c r="R1443" s="51" t="str">
        <f>IF($B1443="","",IFERROR(VLOOKUP($B1443,'ABC rotación'!$C:$G,5,0),"C"))</f>
        <v/>
      </c>
      <c r="S1443" s="41" t="str">
        <f t="shared" si="67"/>
        <v/>
      </c>
      <c r="T1443" s="40" t="str">
        <f t="shared" si="68"/>
        <v/>
      </c>
      <c r="U1443" s="23" t="str">
        <f>IF($B1443="","",VLOOKUP($T1443,Tablas!$X$14:$Y$17,2,1))</f>
        <v/>
      </c>
    </row>
    <row r="1444" spans="2:21" x14ac:dyDescent="0.2">
      <c r="B1444" s="1" t="str">
        <f>IF(Tablas!B1442="","",Tablas!B1442)</f>
        <v/>
      </c>
      <c r="C1444" s="1" t="str">
        <f>IF(Tablas!C1442="","",Tablas!C1442)</f>
        <v/>
      </c>
      <c r="D1444" s="1" t="str">
        <f>IF(Tablas!D1442="","",Tablas!D1442)</f>
        <v/>
      </c>
      <c r="E1444" s="1" t="str">
        <f>IF(Tablas!E1442="","",Tablas!E1442)</f>
        <v/>
      </c>
      <c r="F1444" s="1" t="str">
        <f>IF(Tablas!F1442="","",Tablas!F1442)</f>
        <v/>
      </c>
      <c r="G1444" s="1" t="str">
        <f>IF(Tablas!I1442="","",Tablas!I1442)</f>
        <v/>
      </c>
      <c r="H1444" s="1" t="s">
        <v>911</v>
      </c>
      <c r="I1444" s="39" t="str">
        <f>IF($B1444="","",-SUMIFS(Tabla7[Cantidad],Tabla7[Código del producto],$B1444,Tabla7[Tipo de movimiento],"SALIDA",Tabla7[Mes],I$5))</f>
        <v/>
      </c>
      <c r="J1444" s="39" t="str">
        <f>IF($B1444="","",-SUMIFS(Tabla7[Cantidad],Tabla7[Código del producto],$B1444,Tabla7[Tipo de movimiento],"SALIDA",Tabla7[Mes],J$5))</f>
        <v/>
      </c>
      <c r="K1444" s="39" t="str">
        <f>IF($B1444="","",-SUMIFS(Tabla7[Cantidad],Tabla7[Código del producto],$B1444,Tabla7[Tipo de movimiento],"SALIDA",Tabla7[Mes],K$5))</f>
        <v/>
      </c>
      <c r="L1444" s="39" t="str">
        <f>IF($B1444="","",-SUMIFS(Tabla7[Cantidad],Tabla7[Código del producto],$B1444,Tabla7[Tipo de movimiento],"SALIDA",Tabla7[Mes],L$5))</f>
        <v/>
      </c>
      <c r="M1444" s="39" t="str">
        <f>IF($B1444="","",-SUMIFS(Tabla7[Cantidad],Tabla7[Código del producto],$B1444,Tabla7[Tipo de movimiento],"SALIDA",Tabla7[Mes],M$5))</f>
        <v/>
      </c>
      <c r="N1444" s="39" t="str">
        <f>IF($B1444="","",-SUMIFS(Tabla7[Cantidad],Tabla7[Código del producto],$B1444,Tabla7[Tipo de movimiento],"SALIDA",Tabla7[Mes],N$5))</f>
        <v/>
      </c>
      <c r="O1444" s="39" t="str">
        <f>IF($B1444="","",-SUMIFS(Tabla7[Cantidad],Tabla7[Código del producto],$B1444,Tabla7[Tipo de movimiento],"SALIDA",Tabla7[Mes],O$5))</f>
        <v/>
      </c>
      <c r="P1444" s="39" t="str">
        <f>IF($B1444="","",-SUMIFS(Tabla7[Cantidad],Tabla7[Código del producto],$B1444,Tabla7[Tipo de movimiento],"SALIDA",Tabla7[Mes],P$5))</f>
        <v/>
      </c>
      <c r="Q1444" s="39" t="str">
        <f t="shared" si="66"/>
        <v/>
      </c>
      <c r="R1444" s="51" t="str">
        <f>IF($B1444="","",IFERROR(VLOOKUP($B1444,'ABC rotación'!$C:$G,5,0),"C"))</f>
        <v/>
      </c>
      <c r="S1444" s="41" t="str">
        <f t="shared" si="67"/>
        <v/>
      </c>
      <c r="T1444" s="40" t="str">
        <f t="shared" si="68"/>
        <v/>
      </c>
      <c r="U1444" s="23" t="str">
        <f>IF($B1444="","",VLOOKUP($T1444,Tablas!$X$14:$Y$17,2,1))</f>
        <v/>
      </c>
    </row>
    <row r="1445" spans="2:21" x14ac:dyDescent="0.2">
      <c r="B1445" s="1" t="str">
        <f>IF(Tablas!B1443="","",Tablas!B1443)</f>
        <v/>
      </c>
      <c r="C1445" s="1" t="str">
        <f>IF(Tablas!C1443="","",Tablas!C1443)</f>
        <v/>
      </c>
      <c r="D1445" s="1" t="str">
        <f>IF(Tablas!D1443="","",Tablas!D1443)</f>
        <v/>
      </c>
      <c r="E1445" s="1" t="str">
        <f>IF(Tablas!E1443="","",Tablas!E1443)</f>
        <v/>
      </c>
      <c r="F1445" s="1" t="str">
        <f>IF(Tablas!F1443="","",Tablas!F1443)</f>
        <v/>
      </c>
      <c r="G1445" s="1" t="str">
        <f>IF(Tablas!I1443="","",Tablas!I1443)</f>
        <v/>
      </c>
      <c r="H1445" s="1" t="s">
        <v>911</v>
      </c>
      <c r="I1445" s="39" t="str">
        <f>IF($B1445="","",-SUMIFS(Tabla7[Cantidad],Tabla7[Código del producto],$B1445,Tabla7[Tipo de movimiento],"SALIDA",Tabla7[Mes],I$5))</f>
        <v/>
      </c>
      <c r="J1445" s="39" t="str">
        <f>IF($B1445="","",-SUMIFS(Tabla7[Cantidad],Tabla7[Código del producto],$B1445,Tabla7[Tipo de movimiento],"SALIDA",Tabla7[Mes],J$5))</f>
        <v/>
      </c>
      <c r="K1445" s="39" t="str">
        <f>IF($B1445="","",-SUMIFS(Tabla7[Cantidad],Tabla7[Código del producto],$B1445,Tabla7[Tipo de movimiento],"SALIDA",Tabla7[Mes],K$5))</f>
        <v/>
      </c>
      <c r="L1445" s="39" t="str">
        <f>IF($B1445="","",-SUMIFS(Tabla7[Cantidad],Tabla7[Código del producto],$B1445,Tabla7[Tipo de movimiento],"SALIDA",Tabla7[Mes],L$5))</f>
        <v/>
      </c>
      <c r="M1445" s="39" t="str">
        <f>IF($B1445="","",-SUMIFS(Tabla7[Cantidad],Tabla7[Código del producto],$B1445,Tabla7[Tipo de movimiento],"SALIDA",Tabla7[Mes],M$5))</f>
        <v/>
      </c>
      <c r="N1445" s="39" t="str">
        <f>IF($B1445="","",-SUMIFS(Tabla7[Cantidad],Tabla7[Código del producto],$B1445,Tabla7[Tipo de movimiento],"SALIDA",Tabla7[Mes],N$5))</f>
        <v/>
      </c>
      <c r="O1445" s="39" t="str">
        <f>IF($B1445="","",-SUMIFS(Tabla7[Cantidad],Tabla7[Código del producto],$B1445,Tabla7[Tipo de movimiento],"SALIDA",Tabla7[Mes],O$5))</f>
        <v/>
      </c>
      <c r="P1445" s="39" t="str">
        <f>IF($B1445="","",-SUMIFS(Tabla7[Cantidad],Tabla7[Código del producto],$B1445,Tabla7[Tipo de movimiento],"SALIDA",Tabla7[Mes],P$5))</f>
        <v/>
      </c>
      <c r="Q1445" s="39" t="str">
        <f t="shared" si="66"/>
        <v/>
      </c>
      <c r="R1445" s="51" t="str">
        <f>IF($B1445="","",IFERROR(VLOOKUP($B1445,'ABC rotación'!$C:$G,5,0),"C"))</f>
        <v/>
      </c>
      <c r="S1445" s="41" t="str">
        <f t="shared" si="67"/>
        <v/>
      </c>
      <c r="T1445" s="40" t="str">
        <f t="shared" si="68"/>
        <v/>
      </c>
      <c r="U1445" s="23" t="str">
        <f>IF($B1445="","",VLOOKUP($T1445,Tablas!$X$14:$Y$17,2,1))</f>
        <v/>
      </c>
    </row>
    <row r="1446" spans="2:21" x14ac:dyDescent="0.2">
      <c r="B1446" s="1" t="str">
        <f>IF(Tablas!B1444="","",Tablas!B1444)</f>
        <v/>
      </c>
      <c r="C1446" s="1" t="str">
        <f>IF(Tablas!C1444="","",Tablas!C1444)</f>
        <v/>
      </c>
      <c r="D1446" s="1" t="str">
        <f>IF(Tablas!D1444="","",Tablas!D1444)</f>
        <v/>
      </c>
      <c r="E1446" s="1" t="str">
        <f>IF(Tablas!E1444="","",Tablas!E1444)</f>
        <v/>
      </c>
      <c r="F1446" s="1" t="str">
        <f>IF(Tablas!F1444="","",Tablas!F1444)</f>
        <v/>
      </c>
      <c r="G1446" s="1" t="str">
        <f>IF(Tablas!I1444="","",Tablas!I1444)</f>
        <v/>
      </c>
      <c r="H1446" s="1" t="s">
        <v>911</v>
      </c>
      <c r="I1446" s="39" t="str">
        <f>IF($B1446="","",-SUMIFS(Tabla7[Cantidad],Tabla7[Código del producto],$B1446,Tabla7[Tipo de movimiento],"SALIDA",Tabla7[Mes],I$5))</f>
        <v/>
      </c>
      <c r="J1446" s="39" t="str">
        <f>IF($B1446="","",-SUMIFS(Tabla7[Cantidad],Tabla7[Código del producto],$B1446,Tabla7[Tipo de movimiento],"SALIDA",Tabla7[Mes],J$5))</f>
        <v/>
      </c>
      <c r="K1446" s="39" t="str">
        <f>IF($B1446="","",-SUMIFS(Tabla7[Cantidad],Tabla7[Código del producto],$B1446,Tabla7[Tipo de movimiento],"SALIDA",Tabla7[Mes],K$5))</f>
        <v/>
      </c>
      <c r="L1446" s="39" t="str">
        <f>IF($B1446="","",-SUMIFS(Tabla7[Cantidad],Tabla7[Código del producto],$B1446,Tabla7[Tipo de movimiento],"SALIDA",Tabla7[Mes],L$5))</f>
        <v/>
      </c>
      <c r="M1446" s="39" t="str">
        <f>IF($B1446="","",-SUMIFS(Tabla7[Cantidad],Tabla7[Código del producto],$B1446,Tabla7[Tipo de movimiento],"SALIDA",Tabla7[Mes],M$5))</f>
        <v/>
      </c>
      <c r="N1446" s="39" t="str">
        <f>IF($B1446="","",-SUMIFS(Tabla7[Cantidad],Tabla7[Código del producto],$B1446,Tabla7[Tipo de movimiento],"SALIDA",Tabla7[Mes],N$5))</f>
        <v/>
      </c>
      <c r="O1446" s="39" t="str">
        <f>IF($B1446="","",-SUMIFS(Tabla7[Cantidad],Tabla7[Código del producto],$B1446,Tabla7[Tipo de movimiento],"SALIDA",Tabla7[Mes],O$5))</f>
        <v/>
      </c>
      <c r="P1446" s="39" t="str">
        <f>IF($B1446="","",-SUMIFS(Tabla7[Cantidad],Tabla7[Código del producto],$B1446,Tabla7[Tipo de movimiento],"SALIDA",Tabla7[Mes],P$5))</f>
        <v/>
      </c>
      <c r="Q1446" s="39" t="str">
        <f t="shared" si="66"/>
        <v/>
      </c>
      <c r="R1446" s="51" t="str">
        <f>IF($B1446="","",IFERROR(VLOOKUP($B1446,'ABC rotación'!$C:$G,5,0),"C"))</f>
        <v/>
      </c>
      <c r="S1446" s="41" t="str">
        <f t="shared" si="67"/>
        <v/>
      </c>
      <c r="T1446" s="40" t="str">
        <f t="shared" si="68"/>
        <v/>
      </c>
      <c r="U1446" s="23" t="str">
        <f>IF($B1446="","",VLOOKUP($T1446,Tablas!$X$14:$Y$17,2,1))</f>
        <v/>
      </c>
    </row>
    <row r="1447" spans="2:21" x14ac:dyDescent="0.2">
      <c r="B1447" s="1" t="str">
        <f>IF(Tablas!B1445="","",Tablas!B1445)</f>
        <v/>
      </c>
      <c r="C1447" s="1" t="str">
        <f>IF(Tablas!C1445="","",Tablas!C1445)</f>
        <v/>
      </c>
      <c r="D1447" s="1" t="str">
        <f>IF(Tablas!D1445="","",Tablas!D1445)</f>
        <v/>
      </c>
      <c r="E1447" s="1" t="str">
        <f>IF(Tablas!E1445="","",Tablas!E1445)</f>
        <v/>
      </c>
      <c r="F1447" s="1" t="str">
        <f>IF(Tablas!F1445="","",Tablas!F1445)</f>
        <v/>
      </c>
      <c r="G1447" s="1" t="str">
        <f>IF(Tablas!I1445="","",Tablas!I1445)</f>
        <v/>
      </c>
      <c r="H1447" s="1" t="s">
        <v>911</v>
      </c>
      <c r="I1447" s="39" t="str">
        <f>IF($B1447="","",-SUMIFS(Tabla7[Cantidad],Tabla7[Código del producto],$B1447,Tabla7[Tipo de movimiento],"SALIDA",Tabla7[Mes],I$5))</f>
        <v/>
      </c>
      <c r="J1447" s="39" t="str">
        <f>IF($B1447="","",-SUMIFS(Tabla7[Cantidad],Tabla7[Código del producto],$B1447,Tabla7[Tipo de movimiento],"SALIDA",Tabla7[Mes],J$5))</f>
        <v/>
      </c>
      <c r="K1447" s="39" t="str">
        <f>IF($B1447="","",-SUMIFS(Tabla7[Cantidad],Tabla7[Código del producto],$B1447,Tabla7[Tipo de movimiento],"SALIDA",Tabla7[Mes],K$5))</f>
        <v/>
      </c>
      <c r="L1447" s="39" t="str">
        <f>IF($B1447="","",-SUMIFS(Tabla7[Cantidad],Tabla7[Código del producto],$B1447,Tabla7[Tipo de movimiento],"SALIDA",Tabla7[Mes],L$5))</f>
        <v/>
      </c>
      <c r="M1447" s="39" t="str">
        <f>IF($B1447="","",-SUMIFS(Tabla7[Cantidad],Tabla7[Código del producto],$B1447,Tabla7[Tipo de movimiento],"SALIDA",Tabla7[Mes],M$5))</f>
        <v/>
      </c>
      <c r="N1447" s="39" t="str">
        <f>IF($B1447="","",-SUMIFS(Tabla7[Cantidad],Tabla7[Código del producto],$B1447,Tabla7[Tipo de movimiento],"SALIDA",Tabla7[Mes],N$5))</f>
        <v/>
      </c>
      <c r="O1447" s="39" t="str">
        <f>IF($B1447="","",-SUMIFS(Tabla7[Cantidad],Tabla7[Código del producto],$B1447,Tabla7[Tipo de movimiento],"SALIDA",Tabla7[Mes],O$5))</f>
        <v/>
      </c>
      <c r="P1447" s="39" t="str">
        <f>IF($B1447="","",-SUMIFS(Tabla7[Cantidad],Tabla7[Código del producto],$B1447,Tabla7[Tipo de movimiento],"SALIDA",Tabla7[Mes],P$5))</f>
        <v/>
      </c>
      <c r="Q1447" s="39" t="str">
        <f t="shared" si="66"/>
        <v/>
      </c>
      <c r="R1447" s="51" t="str">
        <f>IF($B1447="","",IFERROR(VLOOKUP($B1447,'ABC rotación'!$C:$G,5,0),"C"))</f>
        <v/>
      </c>
      <c r="S1447" s="41" t="str">
        <f t="shared" si="67"/>
        <v/>
      </c>
      <c r="T1447" s="40" t="str">
        <f t="shared" si="68"/>
        <v/>
      </c>
      <c r="U1447" s="23" t="str">
        <f>IF($B1447="","",VLOOKUP($T1447,Tablas!$X$14:$Y$17,2,1))</f>
        <v/>
      </c>
    </row>
    <row r="1448" spans="2:21" x14ac:dyDescent="0.2">
      <c r="B1448" s="1" t="str">
        <f>IF(Tablas!B1446="","",Tablas!B1446)</f>
        <v/>
      </c>
      <c r="C1448" s="1" t="str">
        <f>IF(Tablas!C1446="","",Tablas!C1446)</f>
        <v/>
      </c>
      <c r="D1448" s="1" t="str">
        <f>IF(Tablas!D1446="","",Tablas!D1446)</f>
        <v/>
      </c>
      <c r="E1448" s="1" t="str">
        <f>IF(Tablas!E1446="","",Tablas!E1446)</f>
        <v/>
      </c>
      <c r="F1448" s="1" t="str">
        <f>IF(Tablas!F1446="","",Tablas!F1446)</f>
        <v/>
      </c>
      <c r="G1448" s="1" t="str">
        <f>IF(Tablas!I1446="","",Tablas!I1446)</f>
        <v/>
      </c>
      <c r="H1448" s="1" t="s">
        <v>911</v>
      </c>
      <c r="I1448" s="39" t="str">
        <f>IF($B1448="","",-SUMIFS(Tabla7[Cantidad],Tabla7[Código del producto],$B1448,Tabla7[Tipo de movimiento],"SALIDA",Tabla7[Mes],I$5))</f>
        <v/>
      </c>
      <c r="J1448" s="39" t="str">
        <f>IF($B1448="","",-SUMIFS(Tabla7[Cantidad],Tabla7[Código del producto],$B1448,Tabla7[Tipo de movimiento],"SALIDA",Tabla7[Mes],J$5))</f>
        <v/>
      </c>
      <c r="K1448" s="39" t="str">
        <f>IF($B1448="","",-SUMIFS(Tabla7[Cantidad],Tabla7[Código del producto],$B1448,Tabla7[Tipo de movimiento],"SALIDA",Tabla7[Mes],K$5))</f>
        <v/>
      </c>
      <c r="L1448" s="39" t="str">
        <f>IF($B1448="","",-SUMIFS(Tabla7[Cantidad],Tabla7[Código del producto],$B1448,Tabla7[Tipo de movimiento],"SALIDA",Tabla7[Mes],L$5))</f>
        <v/>
      </c>
      <c r="M1448" s="39" t="str">
        <f>IF($B1448="","",-SUMIFS(Tabla7[Cantidad],Tabla7[Código del producto],$B1448,Tabla7[Tipo de movimiento],"SALIDA",Tabla7[Mes],M$5))</f>
        <v/>
      </c>
      <c r="N1448" s="39" t="str">
        <f>IF($B1448="","",-SUMIFS(Tabla7[Cantidad],Tabla7[Código del producto],$B1448,Tabla7[Tipo de movimiento],"SALIDA",Tabla7[Mes],N$5))</f>
        <v/>
      </c>
      <c r="O1448" s="39" t="str">
        <f>IF($B1448="","",-SUMIFS(Tabla7[Cantidad],Tabla7[Código del producto],$B1448,Tabla7[Tipo de movimiento],"SALIDA",Tabla7[Mes],O$5))</f>
        <v/>
      </c>
      <c r="P1448" s="39" t="str">
        <f>IF($B1448="","",-SUMIFS(Tabla7[Cantidad],Tabla7[Código del producto],$B1448,Tabla7[Tipo de movimiento],"SALIDA",Tabla7[Mes],P$5))</f>
        <v/>
      </c>
      <c r="Q1448" s="39" t="str">
        <f t="shared" si="66"/>
        <v/>
      </c>
      <c r="R1448" s="51" t="str">
        <f>IF($B1448="","",IFERROR(VLOOKUP($B1448,'ABC rotación'!$C:$G,5,0),"C"))</f>
        <v/>
      </c>
      <c r="S1448" s="41" t="str">
        <f t="shared" si="67"/>
        <v/>
      </c>
      <c r="T1448" s="40" t="str">
        <f t="shared" si="68"/>
        <v/>
      </c>
      <c r="U1448" s="23" t="str">
        <f>IF($B1448="","",VLOOKUP($T1448,Tablas!$X$14:$Y$17,2,1))</f>
        <v/>
      </c>
    </row>
    <row r="1449" spans="2:21" x14ac:dyDescent="0.2">
      <c r="B1449" s="1" t="str">
        <f>IF(Tablas!B1447="","",Tablas!B1447)</f>
        <v/>
      </c>
      <c r="C1449" s="1" t="str">
        <f>IF(Tablas!C1447="","",Tablas!C1447)</f>
        <v/>
      </c>
      <c r="D1449" s="1" t="str">
        <f>IF(Tablas!D1447="","",Tablas!D1447)</f>
        <v/>
      </c>
      <c r="E1449" s="1" t="str">
        <f>IF(Tablas!E1447="","",Tablas!E1447)</f>
        <v/>
      </c>
      <c r="F1449" s="1" t="str">
        <f>IF(Tablas!F1447="","",Tablas!F1447)</f>
        <v/>
      </c>
      <c r="G1449" s="1" t="str">
        <f>IF(Tablas!I1447="","",Tablas!I1447)</f>
        <v/>
      </c>
      <c r="H1449" s="1" t="s">
        <v>911</v>
      </c>
      <c r="I1449" s="39" t="str">
        <f>IF($B1449="","",-SUMIFS(Tabla7[Cantidad],Tabla7[Código del producto],$B1449,Tabla7[Tipo de movimiento],"SALIDA",Tabla7[Mes],I$5))</f>
        <v/>
      </c>
      <c r="J1449" s="39" t="str">
        <f>IF($B1449="","",-SUMIFS(Tabla7[Cantidad],Tabla7[Código del producto],$B1449,Tabla7[Tipo de movimiento],"SALIDA",Tabla7[Mes],J$5))</f>
        <v/>
      </c>
      <c r="K1449" s="39" t="str">
        <f>IF($B1449="","",-SUMIFS(Tabla7[Cantidad],Tabla7[Código del producto],$B1449,Tabla7[Tipo de movimiento],"SALIDA",Tabla7[Mes],K$5))</f>
        <v/>
      </c>
      <c r="L1449" s="39" t="str">
        <f>IF($B1449="","",-SUMIFS(Tabla7[Cantidad],Tabla7[Código del producto],$B1449,Tabla7[Tipo de movimiento],"SALIDA",Tabla7[Mes],L$5))</f>
        <v/>
      </c>
      <c r="M1449" s="39" t="str">
        <f>IF($B1449="","",-SUMIFS(Tabla7[Cantidad],Tabla7[Código del producto],$B1449,Tabla7[Tipo de movimiento],"SALIDA",Tabla7[Mes],M$5))</f>
        <v/>
      </c>
      <c r="N1449" s="39" t="str">
        <f>IF($B1449="","",-SUMIFS(Tabla7[Cantidad],Tabla7[Código del producto],$B1449,Tabla7[Tipo de movimiento],"SALIDA",Tabla7[Mes],N$5))</f>
        <v/>
      </c>
      <c r="O1449" s="39" t="str">
        <f>IF($B1449="","",-SUMIFS(Tabla7[Cantidad],Tabla7[Código del producto],$B1449,Tabla7[Tipo de movimiento],"SALIDA",Tabla7[Mes],O$5))</f>
        <v/>
      </c>
      <c r="P1449" s="39" t="str">
        <f>IF($B1449="","",-SUMIFS(Tabla7[Cantidad],Tabla7[Código del producto],$B1449,Tabla7[Tipo de movimiento],"SALIDA",Tabla7[Mes],P$5))</f>
        <v/>
      </c>
      <c r="Q1449" s="39" t="str">
        <f t="shared" si="66"/>
        <v/>
      </c>
      <c r="R1449" s="51" t="str">
        <f>IF($B1449="","",IFERROR(VLOOKUP($B1449,'ABC rotación'!$C:$G,5,0),"C"))</f>
        <v/>
      </c>
      <c r="S1449" s="41" t="str">
        <f t="shared" si="67"/>
        <v/>
      </c>
      <c r="T1449" s="40" t="str">
        <f t="shared" si="68"/>
        <v/>
      </c>
      <c r="U1449" s="23" t="str">
        <f>IF($B1449="","",VLOOKUP($T1449,Tablas!$X$14:$Y$17,2,1))</f>
        <v/>
      </c>
    </row>
    <row r="1450" spans="2:21" x14ac:dyDescent="0.2">
      <c r="B1450" s="1" t="str">
        <f>IF(Tablas!B1448="","",Tablas!B1448)</f>
        <v/>
      </c>
      <c r="C1450" s="1" t="str">
        <f>IF(Tablas!C1448="","",Tablas!C1448)</f>
        <v/>
      </c>
      <c r="D1450" s="1" t="str">
        <f>IF(Tablas!D1448="","",Tablas!D1448)</f>
        <v/>
      </c>
      <c r="E1450" s="1" t="str">
        <f>IF(Tablas!E1448="","",Tablas!E1448)</f>
        <v/>
      </c>
      <c r="F1450" s="1" t="str">
        <f>IF(Tablas!F1448="","",Tablas!F1448)</f>
        <v/>
      </c>
      <c r="G1450" s="1" t="str">
        <f>IF(Tablas!I1448="","",Tablas!I1448)</f>
        <v/>
      </c>
      <c r="H1450" s="1" t="s">
        <v>911</v>
      </c>
      <c r="I1450" s="39" t="str">
        <f>IF($B1450="","",-SUMIFS(Tabla7[Cantidad],Tabla7[Código del producto],$B1450,Tabla7[Tipo de movimiento],"SALIDA",Tabla7[Mes],I$5))</f>
        <v/>
      </c>
      <c r="J1450" s="39" t="str">
        <f>IF($B1450="","",-SUMIFS(Tabla7[Cantidad],Tabla7[Código del producto],$B1450,Tabla7[Tipo de movimiento],"SALIDA",Tabla7[Mes],J$5))</f>
        <v/>
      </c>
      <c r="K1450" s="39" t="str">
        <f>IF($B1450="","",-SUMIFS(Tabla7[Cantidad],Tabla7[Código del producto],$B1450,Tabla7[Tipo de movimiento],"SALIDA",Tabla7[Mes],K$5))</f>
        <v/>
      </c>
      <c r="L1450" s="39" t="str">
        <f>IF($B1450="","",-SUMIFS(Tabla7[Cantidad],Tabla7[Código del producto],$B1450,Tabla7[Tipo de movimiento],"SALIDA",Tabla7[Mes],L$5))</f>
        <v/>
      </c>
      <c r="M1450" s="39" t="str">
        <f>IF($B1450="","",-SUMIFS(Tabla7[Cantidad],Tabla7[Código del producto],$B1450,Tabla7[Tipo de movimiento],"SALIDA",Tabla7[Mes],M$5))</f>
        <v/>
      </c>
      <c r="N1450" s="39" t="str">
        <f>IF($B1450="","",-SUMIFS(Tabla7[Cantidad],Tabla7[Código del producto],$B1450,Tabla7[Tipo de movimiento],"SALIDA",Tabla7[Mes],N$5))</f>
        <v/>
      </c>
      <c r="O1450" s="39" t="str">
        <f>IF($B1450="","",-SUMIFS(Tabla7[Cantidad],Tabla7[Código del producto],$B1450,Tabla7[Tipo de movimiento],"SALIDA",Tabla7[Mes],O$5))</f>
        <v/>
      </c>
      <c r="P1450" s="39" t="str">
        <f>IF($B1450="","",-SUMIFS(Tabla7[Cantidad],Tabla7[Código del producto],$B1450,Tabla7[Tipo de movimiento],"SALIDA",Tabla7[Mes],P$5))</f>
        <v/>
      </c>
      <c r="Q1450" s="39" t="str">
        <f t="shared" si="66"/>
        <v/>
      </c>
      <c r="R1450" s="51" t="str">
        <f>IF($B1450="","",IFERROR(VLOOKUP($B1450,'ABC rotación'!$C:$G,5,0),"C"))</f>
        <v/>
      </c>
      <c r="S1450" s="41" t="str">
        <f t="shared" si="67"/>
        <v/>
      </c>
      <c r="T1450" s="40" t="str">
        <f t="shared" si="68"/>
        <v/>
      </c>
      <c r="U1450" s="23" t="str">
        <f>IF($B1450="","",VLOOKUP($T1450,Tablas!$X$14:$Y$17,2,1))</f>
        <v/>
      </c>
    </row>
    <row r="1451" spans="2:21" x14ac:dyDescent="0.2">
      <c r="B1451" s="1" t="str">
        <f>IF(Tablas!B1449="","",Tablas!B1449)</f>
        <v/>
      </c>
      <c r="C1451" s="1" t="str">
        <f>IF(Tablas!C1449="","",Tablas!C1449)</f>
        <v/>
      </c>
      <c r="D1451" s="1" t="str">
        <f>IF(Tablas!D1449="","",Tablas!D1449)</f>
        <v/>
      </c>
      <c r="E1451" s="1" t="str">
        <f>IF(Tablas!E1449="","",Tablas!E1449)</f>
        <v/>
      </c>
      <c r="F1451" s="1" t="str">
        <f>IF(Tablas!F1449="","",Tablas!F1449)</f>
        <v/>
      </c>
      <c r="G1451" s="1" t="str">
        <f>IF(Tablas!I1449="","",Tablas!I1449)</f>
        <v/>
      </c>
      <c r="H1451" s="1" t="s">
        <v>911</v>
      </c>
      <c r="I1451" s="39" t="str">
        <f>IF($B1451="","",-SUMIFS(Tabla7[Cantidad],Tabla7[Código del producto],$B1451,Tabla7[Tipo de movimiento],"SALIDA",Tabla7[Mes],I$5))</f>
        <v/>
      </c>
      <c r="J1451" s="39" t="str">
        <f>IF($B1451="","",-SUMIFS(Tabla7[Cantidad],Tabla7[Código del producto],$B1451,Tabla7[Tipo de movimiento],"SALIDA",Tabla7[Mes],J$5))</f>
        <v/>
      </c>
      <c r="K1451" s="39" t="str">
        <f>IF($B1451="","",-SUMIFS(Tabla7[Cantidad],Tabla7[Código del producto],$B1451,Tabla7[Tipo de movimiento],"SALIDA",Tabla7[Mes],K$5))</f>
        <v/>
      </c>
      <c r="L1451" s="39" t="str">
        <f>IF($B1451="","",-SUMIFS(Tabla7[Cantidad],Tabla7[Código del producto],$B1451,Tabla7[Tipo de movimiento],"SALIDA",Tabla7[Mes],L$5))</f>
        <v/>
      </c>
      <c r="M1451" s="39" t="str">
        <f>IF($B1451="","",-SUMIFS(Tabla7[Cantidad],Tabla7[Código del producto],$B1451,Tabla7[Tipo de movimiento],"SALIDA",Tabla7[Mes],M$5))</f>
        <v/>
      </c>
      <c r="N1451" s="39" t="str">
        <f>IF($B1451="","",-SUMIFS(Tabla7[Cantidad],Tabla7[Código del producto],$B1451,Tabla7[Tipo de movimiento],"SALIDA",Tabla7[Mes],N$5))</f>
        <v/>
      </c>
      <c r="O1451" s="39" t="str">
        <f>IF($B1451="","",-SUMIFS(Tabla7[Cantidad],Tabla7[Código del producto],$B1451,Tabla7[Tipo de movimiento],"SALIDA",Tabla7[Mes],O$5))</f>
        <v/>
      </c>
      <c r="P1451" s="39" t="str">
        <f>IF($B1451="","",-SUMIFS(Tabla7[Cantidad],Tabla7[Código del producto],$B1451,Tabla7[Tipo de movimiento],"SALIDA",Tabla7[Mes],P$5))</f>
        <v/>
      </c>
      <c r="Q1451" s="39" t="str">
        <f t="shared" si="66"/>
        <v/>
      </c>
      <c r="R1451" s="51" t="str">
        <f>IF($B1451="","",IFERROR(VLOOKUP($B1451,'ABC rotación'!$C:$G,5,0),"C"))</f>
        <v/>
      </c>
      <c r="S1451" s="41" t="str">
        <f t="shared" si="67"/>
        <v/>
      </c>
      <c r="T1451" s="40" t="str">
        <f t="shared" si="68"/>
        <v/>
      </c>
      <c r="U1451" s="23" t="str">
        <f>IF($B1451="","",VLOOKUP($T1451,Tablas!$X$14:$Y$17,2,1))</f>
        <v/>
      </c>
    </row>
    <row r="1452" spans="2:21" x14ac:dyDescent="0.2">
      <c r="B1452" s="1" t="str">
        <f>IF(Tablas!B1450="","",Tablas!B1450)</f>
        <v/>
      </c>
      <c r="C1452" s="1" t="str">
        <f>IF(Tablas!C1450="","",Tablas!C1450)</f>
        <v/>
      </c>
      <c r="D1452" s="1" t="str">
        <f>IF(Tablas!D1450="","",Tablas!D1450)</f>
        <v/>
      </c>
      <c r="E1452" s="1" t="str">
        <f>IF(Tablas!E1450="","",Tablas!E1450)</f>
        <v/>
      </c>
      <c r="F1452" s="1" t="str">
        <f>IF(Tablas!F1450="","",Tablas!F1450)</f>
        <v/>
      </c>
      <c r="G1452" s="1" t="str">
        <f>IF(Tablas!I1450="","",Tablas!I1450)</f>
        <v/>
      </c>
      <c r="H1452" s="1" t="s">
        <v>911</v>
      </c>
      <c r="I1452" s="39" t="str">
        <f>IF($B1452="","",-SUMIFS(Tabla7[Cantidad],Tabla7[Código del producto],$B1452,Tabla7[Tipo de movimiento],"SALIDA",Tabla7[Mes],I$5))</f>
        <v/>
      </c>
      <c r="J1452" s="39" t="str">
        <f>IF($B1452="","",-SUMIFS(Tabla7[Cantidad],Tabla7[Código del producto],$B1452,Tabla7[Tipo de movimiento],"SALIDA",Tabla7[Mes],J$5))</f>
        <v/>
      </c>
      <c r="K1452" s="39" t="str">
        <f>IF($B1452="","",-SUMIFS(Tabla7[Cantidad],Tabla7[Código del producto],$B1452,Tabla7[Tipo de movimiento],"SALIDA",Tabla7[Mes],K$5))</f>
        <v/>
      </c>
      <c r="L1452" s="39" t="str">
        <f>IF($B1452="","",-SUMIFS(Tabla7[Cantidad],Tabla7[Código del producto],$B1452,Tabla7[Tipo de movimiento],"SALIDA",Tabla7[Mes],L$5))</f>
        <v/>
      </c>
      <c r="M1452" s="39" t="str">
        <f>IF($B1452="","",-SUMIFS(Tabla7[Cantidad],Tabla7[Código del producto],$B1452,Tabla7[Tipo de movimiento],"SALIDA",Tabla7[Mes],M$5))</f>
        <v/>
      </c>
      <c r="N1452" s="39" t="str">
        <f>IF($B1452="","",-SUMIFS(Tabla7[Cantidad],Tabla7[Código del producto],$B1452,Tabla7[Tipo de movimiento],"SALIDA",Tabla7[Mes],N$5))</f>
        <v/>
      </c>
      <c r="O1452" s="39" t="str">
        <f>IF($B1452="","",-SUMIFS(Tabla7[Cantidad],Tabla7[Código del producto],$B1452,Tabla7[Tipo de movimiento],"SALIDA",Tabla7[Mes],O$5))</f>
        <v/>
      </c>
      <c r="P1452" s="39" t="str">
        <f>IF($B1452="","",-SUMIFS(Tabla7[Cantidad],Tabla7[Código del producto],$B1452,Tabla7[Tipo de movimiento],"SALIDA",Tabla7[Mes],P$5))</f>
        <v/>
      </c>
      <c r="Q1452" s="39" t="str">
        <f t="shared" si="66"/>
        <v/>
      </c>
      <c r="R1452" s="51" t="str">
        <f>IF($B1452="","",IFERROR(VLOOKUP($B1452,'ABC rotación'!$C:$G,5,0),"C"))</f>
        <v/>
      </c>
      <c r="S1452" s="41" t="str">
        <f t="shared" si="67"/>
        <v/>
      </c>
      <c r="T1452" s="40" t="str">
        <f t="shared" si="68"/>
        <v/>
      </c>
      <c r="U1452" s="23" t="str">
        <f>IF($B1452="","",VLOOKUP($T1452,Tablas!$X$14:$Y$17,2,1))</f>
        <v/>
      </c>
    </row>
    <row r="1453" spans="2:21" x14ac:dyDescent="0.2">
      <c r="B1453" s="1" t="str">
        <f>IF(Tablas!B1451="","",Tablas!B1451)</f>
        <v/>
      </c>
      <c r="C1453" s="1" t="str">
        <f>IF(Tablas!C1451="","",Tablas!C1451)</f>
        <v/>
      </c>
      <c r="D1453" s="1" t="str">
        <f>IF(Tablas!D1451="","",Tablas!D1451)</f>
        <v/>
      </c>
      <c r="E1453" s="1" t="str">
        <f>IF(Tablas!E1451="","",Tablas!E1451)</f>
        <v/>
      </c>
      <c r="F1453" s="1" t="str">
        <f>IF(Tablas!F1451="","",Tablas!F1451)</f>
        <v/>
      </c>
      <c r="G1453" s="1" t="str">
        <f>IF(Tablas!I1451="","",Tablas!I1451)</f>
        <v/>
      </c>
      <c r="H1453" s="1" t="s">
        <v>911</v>
      </c>
      <c r="I1453" s="39" t="str">
        <f>IF($B1453="","",-SUMIFS(Tabla7[Cantidad],Tabla7[Código del producto],$B1453,Tabla7[Tipo de movimiento],"SALIDA",Tabla7[Mes],I$5))</f>
        <v/>
      </c>
      <c r="J1453" s="39" t="str">
        <f>IF($B1453="","",-SUMIFS(Tabla7[Cantidad],Tabla7[Código del producto],$B1453,Tabla7[Tipo de movimiento],"SALIDA",Tabla7[Mes],J$5))</f>
        <v/>
      </c>
      <c r="K1453" s="39" t="str">
        <f>IF($B1453="","",-SUMIFS(Tabla7[Cantidad],Tabla7[Código del producto],$B1453,Tabla7[Tipo de movimiento],"SALIDA",Tabla7[Mes],K$5))</f>
        <v/>
      </c>
      <c r="L1453" s="39" t="str">
        <f>IF($B1453="","",-SUMIFS(Tabla7[Cantidad],Tabla7[Código del producto],$B1453,Tabla7[Tipo de movimiento],"SALIDA",Tabla7[Mes],L$5))</f>
        <v/>
      </c>
      <c r="M1453" s="39" t="str">
        <f>IF($B1453="","",-SUMIFS(Tabla7[Cantidad],Tabla7[Código del producto],$B1453,Tabla7[Tipo de movimiento],"SALIDA",Tabla7[Mes],M$5))</f>
        <v/>
      </c>
      <c r="N1453" s="39" t="str">
        <f>IF($B1453="","",-SUMIFS(Tabla7[Cantidad],Tabla7[Código del producto],$B1453,Tabla7[Tipo de movimiento],"SALIDA",Tabla7[Mes],N$5))</f>
        <v/>
      </c>
      <c r="O1453" s="39" t="str">
        <f>IF($B1453="","",-SUMIFS(Tabla7[Cantidad],Tabla7[Código del producto],$B1453,Tabla7[Tipo de movimiento],"SALIDA",Tabla7[Mes],O$5))</f>
        <v/>
      </c>
      <c r="P1453" s="39" t="str">
        <f>IF($B1453="","",-SUMIFS(Tabla7[Cantidad],Tabla7[Código del producto],$B1453,Tabla7[Tipo de movimiento],"SALIDA",Tabla7[Mes],P$5))</f>
        <v/>
      </c>
      <c r="Q1453" s="39" t="str">
        <f t="shared" si="66"/>
        <v/>
      </c>
      <c r="R1453" s="51" t="str">
        <f>IF($B1453="","",IFERROR(VLOOKUP($B1453,'ABC rotación'!$C:$G,5,0),"C"))</f>
        <v/>
      </c>
      <c r="S1453" s="41" t="str">
        <f t="shared" si="67"/>
        <v/>
      </c>
      <c r="T1453" s="40" t="str">
        <f t="shared" si="68"/>
        <v/>
      </c>
      <c r="U1453" s="23" t="str">
        <f>IF($B1453="","",VLOOKUP($T1453,Tablas!$X$14:$Y$17,2,1))</f>
        <v/>
      </c>
    </row>
    <row r="1454" spans="2:21" x14ac:dyDescent="0.2">
      <c r="B1454" s="1" t="str">
        <f>IF(Tablas!B1452="","",Tablas!B1452)</f>
        <v/>
      </c>
      <c r="C1454" s="1" t="str">
        <f>IF(Tablas!C1452="","",Tablas!C1452)</f>
        <v/>
      </c>
      <c r="D1454" s="1" t="str">
        <f>IF(Tablas!D1452="","",Tablas!D1452)</f>
        <v/>
      </c>
      <c r="E1454" s="1" t="str">
        <f>IF(Tablas!E1452="","",Tablas!E1452)</f>
        <v/>
      </c>
      <c r="F1454" s="1" t="str">
        <f>IF(Tablas!F1452="","",Tablas!F1452)</f>
        <v/>
      </c>
      <c r="G1454" s="1" t="str">
        <f>IF(Tablas!I1452="","",Tablas!I1452)</f>
        <v/>
      </c>
      <c r="H1454" s="1" t="s">
        <v>911</v>
      </c>
      <c r="I1454" s="39" t="str">
        <f>IF($B1454="","",-SUMIFS(Tabla7[Cantidad],Tabla7[Código del producto],$B1454,Tabla7[Tipo de movimiento],"SALIDA",Tabla7[Mes],I$5))</f>
        <v/>
      </c>
      <c r="J1454" s="39" t="str">
        <f>IF($B1454="","",-SUMIFS(Tabla7[Cantidad],Tabla7[Código del producto],$B1454,Tabla7[Tipo de movimiento],"SALIDA",Tabla7[Mes],J$5))</f>
        <v/>
      </c>
      <c r="K1454" s="39" t="str">
        <f>IF($B1454="","",-SUMIFS(Tabla7[Cantidad],Tabla7[Código del producto],$B1454,Tabla7[Tipo de movimiento],"SALIDA",Tabla7[Mes],K$5))</f>
        <v/>
      </c>
      <c r="L1454" s="39" t="str">
        <f>IF($B1454="","",-SUMIFS(Tabla7[Cantidad],Tabla7[Código del producto],$B1454,Tabla7[Tipo de movimiento],"SALIDA",Tabla7[Mes],L$5))</f>
        <v/>
      </c>
      <c r="M1454" s="39" t="str">
        <f>IF($B1454="","",-SUMIFS(Tabla7[Cantidad],Tabla7[Código del producto],$B1454,Tabla7[Tipo de movimiento],"SALIDA",Tabla7[Mes],M$5))</f>
        <v/>
      </c>
      <c r="N1454" s="39" t="str">
        <f>IF($B1454="","",-SUMIFS(Tabla7[Cantidad],Tabla7[Código del producto],$B1454,Tabla7[Tipo de movimiento],"SALIDA",Tabla7[Mes],N$5))</f>
        <v/>
      </c>
      <c r="O1454" s="39" t="str">
        <f>IF($B1454="","",-SUMIFS(Tabla7[Cantidad],Tabla7[Código del producto],$B1454,Tabla7[Tipo de movimiento],"SALIDA",Tabla7[Mes],O$5))</f>
        <v/>
      </c>
      <c r="P1454" s="39" t="str">
        <f>IF($B1454="","",-SUMIFS(Tabla7[Cantidad],Tabla7[Código del producto],$B1454,Tabla7[Tipo de movimiento],"SALIDA",Tabla7[Mes],P$5))</f>
        <v/>
      </c>
      <c r="Q1454" s="39" t="str">
        <f t="shared" si="66"/>
        <v/>
      </c>
      <c r="R1454" s="51" t="str">
        <f>IF($B1454="","",IFERROR(VLOOKUP($B1454,'ABC rotación'!$C:$G,5,0),"C"))</f>
        <v/>
      </c>
      <c r="S1454" s="41" t="str">
        <f t="shared" si="67"/>
        <v/>
      </c>
      <c r="T1454" s="40" t="str">
        <f t="shared" si="68"/>
        <v/>
      </c>
      <c r="U1454" s="23" t="str">
        <f>IF($B1454="","",VLOOKUP($T1454,Tablas!$X$14:$Y$17,2,1))</f>
        <v/>
      </c>
    </row>
    <row r="1455" spans="2:21" x14ac:dyDescent="0.2">
      <c r="B1455" s="1" t="str">
        <f>IF(Tablas!B1453="","",Tablas!B1453)</f>
        <v/>
      </c>
      <c r="C1455" s="1" t="str">
        <f>IF(Tablas!C1453="","",Tablas!C1453)</f>
        <v/>
      </c>
      <c r="D1455" s="1" t="str">
        <f>IF(Tablas!D1453="","",Tablas!D1453)</f>
        <v/>
      </c>
      <c r="E1455" s="1" t="str">
        <f>IF(Tablas!E1453="","",Tablas!E1453)</f>
        <v/>
      </c>
      <c r="F1455" s="1" t="str">
        <f>IF(Tablas!F1453="","",Tablas!F1453)</f>
        <v/>
      </c>
      <c r="G1455" s="1" t="str">
        <f>IF(Tablas!I1453="","",Tablas!I1453)</f>
        <v/>
      </c>
      <c r="H1455" s="1" t="s">
        <v>911</v>
      </c>
      <c r="I1455" s="39" t="str">
        <f>IF($B1455="","",-SUMIFS(Tabla7[Cantidad],Tabla7[Código del producto],$B1455,Tabla7[Tipo de movimiento],"SALIDA",Tabla7[Mes],I$5))</f>
        <v/>
      </c>
      <c r="J1455" s="39" t="str">
        <f>IF($B1455="","",-SUMIFS(Tabla7[Cantidad],Tabla7[Código del producto],$B1455,Tabla7[Tipo de movimiento],"SALIDA",Tabla7[Mes],J$5))</f>
        <v/>
      </c>
      <c r="K1455" s="39" t="str">
        <f>IF($B1455="","",-SUMIFS(Tabla7[Cantidad],Tabla7[Código del producto],$B1455,Tabla7[Tipo de movimiento],"SALIDA",Tabla7[Mes],K$5))</f>
        <v/>
      </c>
      <c r="L1455" s="39" t="str">
        <f>IF($B1455="","",-SUMIFS(Tabla7[Cantidad],Tabla7[Código del producto],$B1455,Tabla7[Tipo de movimiento],"SALIDA",Tabla7[Mes],L$5))</f>
        <v/>
      </c>
      <c r="M1455" s="39" t="str">
        <f>IF($B1455="","",-SUMIFS(Tabla7[Cantidad],Tabla7[Código del producto],$B1455,Tabla7[Tipo de movimiento],"SALIDA",Tabla7[Mes],M$5))</f>
        <v/>
      </c>
      <c r="N1455" s="39" t="str">
        <f>IF($B1455="","",-SUMIFS(Tabla7[Cantidad],Tabla7[Código del producto],$B1455,Tabla7[Tipo de movimiento],"SALIDA",Tabla7[Mes],N$5))</f>
        <v/>
      </c>
      <c r="O1455" s="39" t="str">
        <f>IF($B1455="","",-SUMIFS(Tabla7[Cantidad],Tabla7[Código del producto],$B1455,Tabla7[Tipo de movimiento],"SALIDA",Tabla7[Mes],O$5))</f>
        <v/>
      </c>
      <c r="P1455" s="39" t="str">
        <f>IF($B1455="","",-SUMIFS(Tabla7[Cantidad],Tabla7[Código del producto],$B1455,Tabla7[Tipo de movimiento],"SALIDA",Tabla7[Mes],P$5))</f>
        <v/>
      </c>
      <c r="Q1455" s="39" t="str">
        <f t="shared" si="66"/>
        <v/>
      </c>
      <c r="R1455" s="51" t="str">
        <f>IF($B1455="","",IFERROR(VLOOKUP($B1455,'ABC rotación'!$C:$G,5,0),"C"))</f>
        <v/>
      </c>
      <c r="S1455" s="41" t="str">
        <f t="shared" si="67"/>
        <v/>
      </c>
      <c r="T1455" s="40" t="str">
        <f t="shared" si="68"/>
        <v/>
      </c>
      <c r="U1455" s="23" t="str">
        <f>IF($B1455="","",VLOOKUP($T1455,Tablas!$X$14:$Y$17,2,1))</f>
        <v/>
      </c>
    </row>
    <row r="1456" spans="2:21" x14ac:dyDescent="0.2">
      <c r="B1456" s="1" t="str">
        <f>IF(Tablas!B1454="","",Tablas!B1454)</f>
        <v/>
      </c>
      <c r="C1456" s="1" t="str">
        <f>IF(Tablas!C1454="","",Tablas!C1454)</f>
        <v/>
      </c>
      <c r="D1456" s="1" t="str">
        <f>IF(Tablas!D1454="","",Tablas!D1454)</f>
        <v/>
      </c>
      <c r="E1456" s="1" t="str">
        <f>IF(Tablas!E1454="","",Tablas!E1454)</f>
        <v/>
      </c>
      <c r="F1456" s="1" t="str">
        <f>IF(Tablas!F1454="","",Tablas!F1454)</f>
        <v/>
      </c>
      <c r="G1456" s="1" t="str">
        <f>IF(Tablas!I1454="","",Tablas!I1454)</f>
        <v/>
      </c>
      <c r="H1456" s="1" t="s">
        <v>911</v>
      </c>
      <c r="I1456" s="39" t="str">
        <f>IF($B1456="","",-SUMIFS(Tabla7[Cantidad],Tabla7[Código del producto],$B1456,Tabla7[Tipo de movimiento],"SALIDA",Tabla7[Mes],I$5))</f>
        <v/>
      </c>
      <c r="J1456" s="39" t="str">
        <f>IF($B1456="","",-SUMIFS(Tabla7[Cantidad],Tabla7[Código del producto],$B1456,Tabla7[Tipo de movimiento],"SALIDA",Tabla7[Mes],J$5))</f>
        <v/>
      </c>
      <c r="K1456" s="39" t="str">
        <f>IF($B1456="","",-SUMIFS(Tabla7[Cantidad],Tabla7[Código del producto],$B1456,Tabla7[Tipo de movimiento],"SALIDA",Tabla7[Mes],K$5))</f>
        <v/>
      </c>
      <c r="L1456" s="39" t="str">
        <f>IF($B1456="","",-SUMIFS(Tabla7[Cantidad],Tabla7[Código del producto],$B1456,Tabla7[Tipo de movimiento],"SALIDA",Tabla7[Mes],L$5))</f>
        <v/>
      </c>
      <c r="M1456" s="39" t="str">
        <f>IF($B1456="","",-SUMIFS(Tabla7[Cantidad],Tabla7[Código del producto],$B1456,Tabla7[Tipo de movimiento],"SALIDA",Tabla7[Mes],M$5))</f>
        <v/>
      </c>
      <c r="N1456" s="39" t="str">
        <f>IF($B1456="","",-SUMIFS(Tabla7[Cantidad],Tabla7[Código del producto],$B1456,Tabla7[Tipo de movimiento],"SALIDA",Tabla7[Mes],N$5))</f>
        <v/>
      </c>
      <c r="O1456" s="39" t="str">
        <f>IF($B1456="","",-SUMIFS(Tabla7[Cantidad],Tabla7[Código del producto],$B1456,Tabla7[Tipo de movimiento],"SALIDA",Tabla7[Mes],O$5))</f>
        <v/>
      </c>
      <c r="P1456" s="39" t="str">
        <f>IF($B1456="","",-SUMIFS(Tabla7[Cantidad],Tabla7[Código del producto],$B1456,Tabla7[Tipo de movimiento],"SALIDA",Tabla7[Mes],P$5))</f>
        <v/>
      </c>
      <c r="Q1456" s="39" t="str">
        <f t="shared" si="66"/>
        <v/>
      </c>
      <c r="R1456" s="51" t="str">
        <f>IF($B1456="","",IFERROR(VLOOKUP($B1456,'ABC rotación'!$C:$G,5,0),"C"))</f>
        <v/>
      </c>
      <c r="S1456" s="41" t="str">
        <f t="shared" si="67"/>
        <v/>
      </c>
      <c r="T1456" s="40" t="str">
        <f t="shared" si="68"/>
        <v/>
      </c>
      <c r="U1456" s="23" t="str">
        <f>IF($B1456="","",VLOOKUP($T1456,Tablas!$X$14:$Y$17,2,1))</f>
        <v/>
      </c>
    </row>
    <row r="1457" spans="2:21" x14ac:dyDescent="0.2">
      <c r="B1457" s="1" t="str">
        <f>IF(Tablas!B1455="","",Tablas!B1455)</f>
        <v/>
      </c>
      <c r="C1457" s="1" t="str">
        <f>IF(Tablas!C1455="","",Tablas!C1455)</f>
        <v/>
      </c>
      <c r="D1457" s="1" t="str">
        <f>IF(Tablas!D1455="","",Tablas!D1455)</f>
        <v/>
      </c>
      <c r="E1457" s="1" t="str">
        <f>IF(Tablas!E1455="","",Tablas!E1455)</f>
        <v/>
      </c>
      <c r="F1457" s="1" t="str">
        <f>IF(Tablas!F1455="","",Tablas!F1455)</f>
        <v/>
      </c>
      <c r="G1457" s="1" t="str">
        <f>IF(Tablas!I1455="","",Tablas!I1455)</f>
        <v/>
      </c>
      <c r="H1457" s="1" t="s">
        <v>911</v>
      </c>
      <c r="I1457" s="39" t="str">
        <f>IF($B1457="","",-SUMIFS(Tabla7[Cantidad],Tabla7[Código del producto],$B1457,Tabla7[Tipo de movimiento],"SALIDA",Tabla7[Mes],I$5))</f>
        <v/>
      </c>
      <c r="J1457" s="39" t="str">
        <f>IF($B1457="","",-SUMIFS(Tabla7[Cantidad],Tabla7[Código del producto],$B1457,Tabla7[Tipo de movimiento],"SALIDA",Tabla7[Mes],J$5))</f>
        <v/>
      </c>
      <c r="K1457" s="39" t="str">
        <f>IF($B1457="","",-SUMIFS(Tabla7[Cantidad],Tabla7[Código del producto],$B1457,Tabla7[Tipo de movimiento],"SALIDA",Tabla7[Mes],K$5))</f>
        <v/>
      </c>
      <c r="L1457" s="39" t="str">
        <f>IF($B1457="","",-SUMIFS(Tabla7[Cantidad],Tabla7[Código del producto],$B1457,Tabla7[Tipo de movimiento],"SALIDA",Tabla7[Mes],L$5))</f>
        <v/>
      </c>
      <c r="M1457" s="39" t="str">
        <f>IF($B1457="","",-SUMIFS(Tabla7[Cantidad],Tabla7[Código del producto],$B1457,Tabla7[Tipo de movimiento],"SALIDA",Tabla7[Mes],M$5))</f>
        <v/>
      </c>
      <c r="N1457" s="39" t="str">
        <f>IF($B1457="","",-SUMIFS(Tabla7[Cantidad],Tabla7[Código del producto],$B1457,Tabla7[Tipo de movimiento],"SALIDA",Tabla7[Mes],N$5))</f>
        <v/>
      </c>
      <c r="O1457" s="39" t="str">
        <f>IF($B1457="","",-SUMIFS(Tabla7[Cantidad],Tabla7[Código del producto],$B1457,Tabla7[Tipo de movimiento],"SALIDA",Tabla7[Mes],O$5))</f>
        <v/>
      </c>
      <c r="P1457" s="39" t="str">
        <f>IF($B1457="","",-SUMIFS(Tabla7[Cantidad],Tabla7[Código del producto],$B1457,Tabla7[Tipo de movimiento],"SALIDA",Tabla7[Mes],P$5))</f>
        <v/>
      </c>
      <c r="Q1457" s="39" t="str">
        <f t="shared" si="66"/>
        <v/>
      </c>
      <c r="R1457" s="51" t="str">
        <f>IF($B1457="","",IFERROR(VLOOKUP($B1457,'ABC rotación'!$C:$G,5,0),"C"))</f>
        <v/>
      </c>
      <c r="S1457" s="41" t="str">
        <f t="shared" si="67"/>
        <v/>
      </c>
      <c r="T1457" s="40" t="str">
        <f t="shared" si="68"/>
        <v/>
      </c>
      <c r="U1457" s="23" t="str">
        <f>IF($B1457="","",VLOOKUP($T1457,Tablas!$X$14:$Y$17,2,1))</f>
        <v/>
      </c>
    </row>
    <row r="1458" spans="2:21" x14ac:dyDescent="0.2">
      <c r="B1458" s="1" t="str">
        <f>IF(Tablas!B1456="","",Tablas!B1456)</f>
        <v/>
      </c>
      <c r="C1458" s="1" t="str">
        <f>IF(Tablas!C1456="","",Tablas!C1456)</f>
        <v/>
      </c>
      <c r="D1458" s="1" t="str">
        <f>IF(Tablas!D1456="","",Tablas!D1456)</f>
        <v/>
      </c>
      <c r="E1458" s="1" t="str">
        <f>IF(Tablas!E1456="","",Tablas!E1456)</f>
        <v/>
      </c>
      <c r="F1458" s="1" t="str">
        <f>IF(Tablas!F1456="","",Tablas!F1456)</f>
        <v/>
      </c>
      <c r="G1458" s="1" t="str">
        <f>IF(Tablas!I1456="","",Tablas!I1456)</f>
        <v/>
      </c>
      <c r="H1458" s="1" t="s">
        <v>911</v>
      </c>
      <c r="I1458" s="39" t="str">
        <f>IF($B1458="","",-SUMIFS(Tabla7[Cantidad],Tabla7[Código del producto],$B1458,Tabla7[Tipo de movimiento],"SALIDA",Tabla7[Mes],I$5))</f>
        <v/>
      </c>
      <c r="J1458" s="39" t="str">
        <f>IF($B1458="","",-SUMIFS(Tabla7[Cantidad],Tabla7[Código del producto],$B1458,Tabla7[Tipo de movimiento],"SALIDA",Tabla7[Mes],J$5))</f>
        <v/>
      </c>
      <c r="K1458" s="39" t="str">
        <f>IF($B1458="","",-SUMIFS(Tabla7[Cantidad],Tabla7[Código del producto],$B1458,Tabla7[Tipo de movimiento],"SALIDA",Tabla7[Mes],K$5))</f>
        <v/>
      </c>
      <c r="L1458" s="39" t="str">
        <f>IF($B1458="","",-SUMIFS(Tabla7[Cantidad],Tabla7[Código del producto],$B1458,Tabla7[Tipo de movimiento],"SALIDA",Tabla7[Mes],L$5))</f>
        <v/>
      </c>
      <c r="M1458" s="39" t="str">
        <f>IF($B1458="","",-SUMIFS(Tabla7[Cantidad],Tabla7[Código del producto],$B1458,Tabla7[Tipo de movimiento],"SALIDA",Tabla7[Mes],M$5))</f>
        <v/>
      </c>
      <c r="N1458" s="39" t="str">
        <f>IF($B1458="","",-SUMIFS(Tabla7[Cantidad],Tabla7[Código del producto],$B1458,Tabla7[Tipo de movimiento],"SALIDA",Tabla7[Mes],N$5))</f>
        <v/>
      </c>
      <c r="O1458" s="39" t="str">
        <f>IF($B1458="","",-SUMIFS(Tabla7[Cantidad],Tabla7[Código del producto],$B1458,Tabla7[Tipo de movimiento],"SALIDA",Tabla7[Mes],O$5))</f>
        <v/>
      </c>
      <c r="P1458" s="39" t="str">
        <f>IF($B1458="","",-SUMIFS(Tabla7[Cantidad],Tabla7[Código del producto],$B1458,Tabla7[Tipo de movimiento],"SALIDA",Tabla7[Mes],P$5))</f>
        <v/>
      </c>
      <c r="Q1458" s="39" t="str">
        <f t="shared" si="66"/>
        <v/>
      </c>
      <c r="R1458" s="51" t="str">
        <f>IF($B1458="","",IFERROR(VLOOKUP($B1458,'ABC rotación'!$C:$G,5,0),"C"))</f>
        <v/>
      </c>
      <c r="S1458" s="41" t="str">
        <f t="shared" si="67"/>
        <v/>
      </c>
      <c r="T1458" s="40" t="str">
        <f t="shared" si="68"/>
        <v/>
      </c>
      <c r="U1458" s="23" t="str">
        <f>IF($B1458="","",VLOOKUP($T1458,Tablas!$X$14:$Y$17,2,1))</f>
        <v/>
      </c>
    </row>
    <row r="1459" spans="2:21" x14ac:dyDescent="0.2">
      <c r="B1459" s="1" t="str">
        <f>IF(Tablas!B1457="","",Tablas!B1457)</f>
        <v/>
      </c>
      <c r="C1459" s="1" t="str">
        <f>IF(Tablas!C1457="","",Tablas!C1457)</f>
        <v/>
      </c>
      <c r="D1459" s="1" t="str">
        <f>IF(Tablas!D1457="","",Tablas!D1457)</f>
        <v/>
      </c>
      <c r="E1459" s="1" t="str">
        <f>IF(Tablas!E1457="","",Tablas!E1457)</f>
        <v/>
      </c>
      <c r="F1459" s="1" t="str">
        <f>IF(Tablas!F1457="","",Tablas!F1457)</f>
        <v/>
      </c>
      <c r="G1459" s="1" t="str">
        <f>IF(Tablas!I1457="","",Tablas!I1457)</f>
        <v/>
      </c>
      <c r="H1459" s="1" t="s">
        <v>911</v>
      </c>
      <c r="I1459" s="39" t="str">
        <f>IF($B1459="","",-SUMIFS(Tabla7[Cantidad],Tabla7[Código del producto],$B1459,Tabla7[Tipo de movimiento],"SALIDA",Tabla7[Mes],I$5))</f>
        <v/>
      </c>
      <c r="J1459" s="39" t="str">
        <f>IF($B1459="","",-SUMIFS(Tabla7[Cantidad],Tabla7[Código del producto],$B1459,Tabla7[Tipo de movimiento],"SALIDA",Tabla7[Mes],J$5))</f>
        <v/>
      </c>
      <c r="K1459" s="39" t="str">
        <f>IF($B1459="","",-SUMIFS(Tabla7[Cantidad],Tabla7[Código del producto],$B1459,Tabla7[Tipo de movimiento],"SALIDA",Tabla7[Mes],K$5))</f>
        <v/>
      </c>
      <c r="L1459" s="39" t="str">
        <f>IF($B1459="","",-SUMIFS(Tabla7[Cantidad],Tabla7[Código del producto],$B1459,Tabla7[Tipo de movimiento],"SALIDA",Tabla7[Mes],L$5))</f>
        <v/>
      </c>
      <c r="M1459" s="39" t="str">
        <f>IF($B1459="","",-SUMIFS(Tabla7[Cantidad],Tabla7[Código del producto],$B1459,Tabla7[Tipo de movimiento],"SALIDA",Tabla7[Mes],M$5))</f>
        <v/>
      </c>
      <c r="N1459" s="39" t="str">
        <f>IF($B1459="","",-SUMIFS(Tabla7[Cantidad],Tabla7[Código del producto],$B1459,Tabla7[Tipo de movimiento],"SALIDA",Tabla7[Mes],N$5))</f>
        <v/>
      </c>
      <c r="O1459" s="39" t="str">
        <f>IF($B1459="","",-SUMIFS(Tabla7[Cantidad],Tabla7[Código del producto],$B1459,Tabla7[Tipo de movimiento],"SALIDA",Tabla7[Mes],O$5))</f>
        <v/>
      </c>
      <c r="P1459" s="39" t="str">
        <f>IF($B1459="","",-SUMIFS(Tabla7[Cantidad],Tabla7[Código del producto],$B1459,Tabla7[Tipo de movimiento],"SALIDA",Tabla7[Mes],P$5))</f>
        <v/>
      </c>
      <c r="Q1459" s="39" t="str">
        <f t="shared" si="66"/>
        <v/>
      </c>
      <c r="R1459" s="51" t="str">
        <f>IF($B1459="","",IFERROR(VLOOKUP($B1459,'ABC rotación'!$C:$G,5,0),"C"))</f>
        <v/>
      </c>
      <c r="S1459" s="41" t="str">
        <f t="shared" si="67"/>
        <v/>
      </c>
      <c r="T1459" s="40" t="str">
        <f t="shared" si="68"/>
        <v/>
      </c>
      <c r="U1459" s="23" t="str">
        <f>IF($B1459="","",VLOOKUP($T1459,Tablas!$X$14:$Y$17,2,1))</f>
        <v/>
      </c>
    </row>
    <row r="1460" spans="2:21" x14ac:dyDescent="0.2">
      <c r="B1460" s="1" t="str">
        <f>IF(Tablas!B1458="","",Tablas!B1458)</f>
        <v/>
      </c>
      <c r="C1460" s="1" t="str">
        <f>IF(Tablas!C1458="","",Tablas!C1458)</f>
        <v/>
      </c>
      <c r="D1460" s="1" t="str">
        <f>IF(Tablas!D1458="","",Tablas!D1458)</f>
        <v/>
      </c>
      <c r="E1460" s="1" t="str">
        <f>IF(Tablas!E1458="","",Tablas!E1458)</f>
        <v/>
      </c>
      <c r="F1460" s="1" t="str">
        <f>IF(Tablas!F1458="","",Tablas!F1458)</f>
        <v/>
      </c>
      <c r="G1460" s="1" t="str">
        <f>IF(Tablas!I1458="","",Tablas!I1458)</f>
        <v/>
      </c>
      <c r="H1460" s="1" t="s">
        <v>911</v>
      </c>
      <c r="I1460" s="39" t="str">
        <f>IF($B1460="","",-SUMIFS(Tabla7[Cantidad],Tabla7[Código del producto],$B1460,Tabla7[Tipo de movimiento],"SALIDA",Tabla7[Mes],I$5))</f>
        <v/>
      </c>
      <c r="J1460" s="39" t="str">
        <f>IF($B1460="","",-SUMIFS(Tabla7[Cantidad],Tabla7[Código del producto],$B1460,Tabla7[Tipo de movimiento],"SALIDA",Tabla7[Mes],J$5))</f>
        <v/>
      </c>
      <c r="K1460" s="39" t="str">
        <f>IF($B1460="","",-SUMIFS(Tabla7[Cantidad],Tabla7[Código del producto],$B1460,Tabla7[Tipo de movimiento],"SALIDA",Tabla7[Mes],K$5))</f>
        <v/>
      </c>
      <c r="L1460" s="39" t="str">
        <f>IF($B1460="","",-SUMIFS(Tabla7[Cantidad],Tabla7[Código del producto],$B1460,Tabla7[Tipo de movimiento],"SALIDA",Tabla7[Mes],L$5))</f>
        <v/>
      </c>
      <c r="M1460" s="39" t="str">
        <f>IF($B1460="","",-SUMIFS(Tabla7[Cantidad],Tabla7[Código del producto],$B1460,Tabla7[Tipo de movimiento],"SALIDA",Tabla7[Mes],M$5))</f>
        <v/>
      </c>
      <c r="N1460" s="39" t="str">
        <f>IF($B1460="","",-SUMIFS(Tabla7[Cantidad],Tabla7[Código del producto],$B1460,Tabla7[Tipo de movimiento],"SALIDA",Tabla7[Mes],N$5))</f>
        <v/>
      </c>
      <c r="O1460" s="39" t="str">
        <f>IF($B1460="","",-SUMIFS(Tabla7[Cantidad],Tabla7[Código del producto],$B1460,Tabla7[Tipo de movimiento],"SALIDA",Tabla7[Mes],O$5))</f>
        <v/>
      </c>
      <c r="P1460" s="39" t="str">
        <f>IF($B1460="","",-SUMIFS(Tabla7[Cantidad],Tabla7[Código del producto],$B1460,Tabla7[Tipo de movimiento],"SALIDA",Tabla7[Mes],P$5))</f>
        <v/>
      </c>
      <c r="Q1460" s="39" t="str">
        <f t="shared" si="66"/>
        <v/>
      </c>
      <c r="R1460" s="51" t="str">
        <f>IF($B1460="","",IFERROR(VLOOKUP($B1460,'ABC rotación'!$C:$G,5,0),"C"))</f>
        <v/>
      </c>
      <c r="S1460" s="41" t="str">
        <f t="shared" si="67"/>
        <v/>
      </c>
      <c r="T1460" s="40" t="str">
        <f t="shared" si="68"/>
        <v/>
      </c>
      <c r="U1460" s="23" t="str">
        <f>IF($B1460="","",VLOOKUP($T1460,Tablas!$X$14:$Y$17,2,1))</f>
        <v/>
      </c>
    </row>
    <row r="1461" spans="2:21" x14ac:dyDescent="0.2">
      <c r="B1461" s="1" t="str">
        <f>IF(Tablas!B1459="","",Tablas!B1459)</f>
        <v/>
      </c>
      <c r="C1461" s="1" t="str">
        <f>IF(Tablas!C1459="","",Tablas!C1459)</f>
        <v/>
      </c>
      <c r="D1461" s="1" t="str">
        <f>IF(Tablas!D1459="","",Tablas!D1459)</f>
        <v/>
      </c>
      <c r="E1461" s="1" t="str">
        <f>IF(Tablas!E1459="","",Tablas!E1459)</f>
        <v/>
      </c>
      <c r="F1461" s="1" t="str">
        <f>IF(Tablas!F1459="","",Tablas!F1459)</f>
        <v/>
      </c>
      <c r="G1461" s="1" t="str">
        <f>IF(Tablas!I1459="","",Tablas!I1459)</f>
        <v/>
      </c>
      <c r="H1461" s="1" t="s">
        <v>911</v>
      </c>
      <c r="I1461" s="39" t="str">
        <f>IF($B1461="","",-SUMIFS(Tabla7[Cantidad],Tabla7[Código del producto],$B1461,Tabla7[Tipo de movimiento],"SALIDA",Tabla7[Mes],I$5))</f>
        <v/>
      </c>
      <c r="J1461" s="39" t="str">
        <f>IF($B1461="","",-SUMIFS(Tabla7[Cantidad],Tabla7[Código del producto],$B1461,Tabla7[Tipo de movimiento],"SALIDA",Tabla7[Mes],J$5))</f>
        <v/>
      </c>
      <c r="K1461" s="39" t="str">
        <f>IF($B1461="","",-SUMIFS(Tabla7[Cantidad],Tabla7[Código del producto],$B1461,Tabla7[Tipo de movimiento],"SALIDA",Tabla7[Mes],K$5))</f>
        <v/>
      </c>
      <c r="L1461" s="39" t="str">
        <f>IF($B1461="","",-SUMIFS(Tabla7[Cantidad],Tabla7[Código del producto],$B1461,Tabla7[Tipo de movimiento],"SALIDA",Tabla7[Mes],L$5))</f>
        <v/>
      </c>
      <c r="M1461" s="39" t="str">
        <f>IF($B1461="","",-SUMIFS(Tabla7[Cantidad],Tabla7[Código del producto],$B1461,Tabla7[Tipo de movimiento],"SALIDA",Tabla7[Mes],M$5))</f>
        <v/>
      </c>
      <c r="N1461" s="39" t="str">
        <f>IF($B1461="","",-SUMIFS(Tabla7[Cantidad],Tabla7[Código del producto],$B1461,Tabla7[Tipo de movimiento],"SALIDA",Tabla7[Mes],N$5))</f>
        <v/>
      </c>
      <c r="O1461" s="39" t="str">
        <f>IF($B1461="","",-SUMIFS(Tabla7[Cantidad],Tabla7[Código del producto],$B1461,Tabla7[Tipo de movimiento],"SALIDA",Tabla7[Mes],O$5))</f>
        <v/>
      </c>
      <c r="P1461" s="39" t="str">
        <f>IF($B1461="","",-SUMIFS(Tabla7[Cantidad],Tabla7[Código del producto],$B1461,Tabla7[Tipo de movimiento],"SALIDA",Tabla7[Mes],P$5))</f>
        <v/>
      </c>
      <c r="Q1461" s="39" t="str">
        <f t="shared" si="66"/>
        <v/>
      </c>
      <c r="R1461" s="51" t="str">
        <f>IF($B1461="","",IFERROR(VLOOKUP($B1461,'ABC rotación'!$C:$G,5,0),"C"))</f>
        <v/>
      </c>
      <c r="S1461" s="41" t="str">
        <f t="shared" si="67"/>
        <v/>
      </c>
      <c r="T1461" s="40" t="str">
        <f t="shared" si="68"/>
        <v/>
      </c>
      <c r="U1461" s="23" t="str">
        <f>IF($B1461="","",VLOOKUP($T1461,Tablas!$X$14:$Y$17,2,1))</f>
        <v/>
      </c>
    </row>
    <row r="1462" spans="2:21" x14ac:dyDescent="0.2">
      <c r="B1462" s="1" t="str">
        <f>IF(Tablas!B1460="","",Tablas!B1460)</f>
        <v/>
      </c>
      <c r="C1462" s="1" t="str">
        <f>IF(Tablas!C1460="","",Tablas!C1460)</f>
        <v/>
      </c>
      <c r="D1462" s="1" t="str">
        <f>IF(Tablas!D1460="","",Tablas!D1460)</f>
        <v/>
      </c>
      <c r="E1462" s="1" t="str">
        <f>IF(Tablas!E1460="","",Tablas!E1460)</f>
        <v/>
      </c>
      <c r="F1462" s="1" t="str">
        <f>IF(Tablas!F1460="","",Tablas!F1460)</f>
        <v/>
      </c>
      <c r="G1462" s="1" t="str">
        <f>IF(Tablas!I1460="","",Tablas!I1460)</f>
        <v/>
      </c>
      <c r="H1462" s="1" t="s">
        <v>911</v>
      </c>
      <c r="I1462" s="39" t="str">
        <f>IF($B1462="","",-SUMIFS(Tabla7[Cantidad],Tabla7[Código del producto],$B1462,Tabla7[Tipo de movimiento],"SALIDA",Tabla7[Mes],I$5))</f>
        <v/>
      </c>
      <c r="J1462" s="39" t="str">
        <f>IF($B1462="","",-SUMIFS(Tabla7[Cantidad],Tabla7[Código del producto],$B1462,Tabla7[Tipo de movimiento],"SALIDA",Tabla7[Mes],J$5))</f>
        <v/>
      </c>
      <c r="K1462" s="39" t="str">
        <f>IF($B1462="","",-SUMIFS(Tabla7[Cantidad],Tabla7[Código del producto],$B1462,Tabla7[Tipo de movimiento],"SALIDA",Tabla7[Mes],K$5))</f>
        <v/>
      </c>
      <c r="L1462" s="39" t="str">
        <f>IF($B1462="","",-SUMIFS(Tabla7[Cantidad],Tabla7[Código del producto],$B1462,Tabla7[Tipo de movimiento],"SALIDA",Tabla7[Mes],L$5))</f>
        <v/>
      </c>
      <c r="M1462" s="39" t="str">
        <f>IF($B1462="","",-SUMIFS(Tabla7[Cantidad],Tabla7[Código del producto],$B1462,Tabla7[Tipo de movimiento],"SALIDA",Tabla7[Mes],M$5))</f>
        <v/>
      </c>
      <c r="N1462" s="39" t="str">
        <f>IF($B1462="","",-SUMIFS(Tabla7[Cantidad],Tabla7[Código del producto],$B1462,Tabla7[Tipo de movimiento],"SALIDA",Tabla7[Mes],N$5))</f>
        <v/>
      </c>
      <c r="O1462" s="39" t="str">
        <f>IF($B1462="","",-SUMIFS(Tabla7[Cantidad],Tabla7[Código del producto],$B1462,Tabla7[Tipo de movimiento],"SALIDA",Tabla7[Mes],O$5))</f>
        <v/>
      </c>
      <c r="P1462" s="39" t="str">
        <f>IF($B1462="","",-SUMIFS(Tabla7[Cantidad],Tabla7[Código del producto],$B1462,Tabla7[Tipo de movimiento],"SALIDA",Tabla7[Mes],P$5))</f>
        <v/>
      </c>
      <c r="Q1462" s="39" t="str">
        <f t="shared" si="66"/>
        <v/>
      </c>
      <c r="R1462" s="51" t="str">
        <f>IF($B1462="","",IFERROR(VLOOKUP($B1462,'ABC rotación'!$C:$G,5,0),"C"))</f>
        <v/>
      </c>
      <c r="S1462" s="41" t="str">
        <f t="shared" si="67"/>
        <v/>
      </c>
      <c r="T1462" s="40" t="str">
        <f t="shared" si="68"/>
        <v/>
      </c>
      <c r="U1462" s="23" t="str">
        <f>IF($B1462="","",VLOOKUP($T1462,Tablas!$X$14:$Y$17,2,1))</f>
        <v/>
      </c>
    </row>
    <row r="1463" spans="2:21" x14ac:dyDescent="0.2">
      <c r="B1463" s="1" t="str">
        <f>IF(Tablas!B1461="","",Tablas!B1461)</f>
        <v/>
      </c>
      <c r="C1463" s="1" t="str">
        <f>IF(Tablas!C1461="","",Tablas!C1461)</f>
        <v/>
      </c>
      <c r="D1463" s="1" t="str">
        <f>IF(Tablas!D1461="","",Tablas!D1461)</f>
        <v/>
      </c>
      <c r="E1463" s="1" t="str">
        <f>IF(Tablas!E1461="","",Tablas!E1461)</f>
        <v/>
      </c>
      <c r="F1463" s="1" t="str">
        <f>IF(Tablas!F1461="","",Tablas!F1461)</f>
        <v/>
      </c>
      <c r="G1463" s="1" t="str">
        <f>IF(Tablas!I1461="","",Tablas!I1461)</f>
        <v/>
      </c>
      <c r="H1463" s="1" t="s">
        <v>911</v>
      </c>
      <c r="I1463" s="39" t="str">
        <f>IF($B1463="","",-SUMIFS(Tabla7[Cantidad],Tabla7[Código del producto],$B1463,Tabla7[Tipo de movimiento],"SALIDA",Tabla7[Mes],I$5))</f>
        <v/>
      </c>
      <c r="J1463" s="39" t="str">
        <f>IF($B1463="","",-SUMIFS(Tabla7[Cantidad],Tabla7[Código del producto],$B1463,Tabla7[Tipo de movimiento],"SALIDA",Tabla7[Mes],J$5))</f>
        <v/>
      </c>
      <c r="K1463" s="39" t="str">
        <f>IF($B1463="","",-SUMIFS(Tabla7[Cantidad],Tabla7[Código del producto],$B1463,Tabla7[Tipo de movimiento],"SALIDA",Tabla7[Mes],K$5))</f>
        <v/>
      </c>
      <c r="L1463" s="39" t="str">
        <f>IF($B1463="","",-SUMIFS(Tabla7[Cantidad],Tabla7[Código del producto],$B1463,Tabla7[Tipo de movimiento],"SALIDA",Tabla7[Mes],L$5))</f>
        <v/>
      </c>
      <c r="M1463" s="39" t="str">
        <f>IF($B1463="","",-SUMIFS(Tabla7[Cantidad],Tabla7[Código del producto],$B1463,Tabla7[Tipo de movimiento],"SALIDA",Tabla7[Mes],M$5))</f>
        <v/>
      </c>
      <c r="N1463" s="39" t="str">
        <f>IF($B1463="","",-SUMIFS(Tabla7[Cantidad],Tabla7[Código del producto],$B1463,Tabla7[Tipo de movimiento],"SALIDA",Tabla7[Mes],N$5))</f>
        <v/>
      </c>
      <c r="O1463" s="39" t="str">
        <f>IF($B1463="","",-SUMIFS(Tabla7[Cantidad],Tabla7[Código del producto],$B1463,Tabla7[Tipo de movimiento],"SALIDA",Tabla7[Mes],O$5))</f>
        <v/>
      </c>
      <c r="P1463" s="39" t="str">
        <f>IF($B1463="","",-SUMIFS(Tabla7[Cantidad],Tabla7[Código del producto],$B1463,Tabla7[Tipo de movimiento],"SALIDA",Tabla7[Mes],P$5))</f>
        <v/>
      </c>
      <c r="Q1463" s="39" t="str">
        <f t="shared" si="66"/>
        <v/>
      </c>
      <c r="R1463" s="51" t="str">
        <f>IF($B1463="","",IFERROR(VLOOKUP($B1463,'ABC rotación'!$C:$G,5,0),"C"))</f>
        <v/>
      </c>
      <c r="S1463" s="41" t="str">
        <f t="shared" si="67"/>
        <v/>
      </c>
      <c r="T1463" s="40" t="str">
        <f t="shared" si="68"/>
        <v/>
      </c>
      <c r="U1463" s="23" t="str">
        <f>IF($B1463="","",VLOOKUP($T1463,Tablas!$X$14:$Y$17,2,1))</f>
        <v/>
      </c>
    </row>
    <row r="1464" spans="2:21" x14ac:dyDescent="0.2">
      <c r="B1464" s="1" t="str">
        <f>IF(Tablas!B1462="","",Tablas!B1462)</f>
        <v/>
      </c>
      <c r="C1464" s="1" t="str">
        <f>IF(Tablas!C1462="","",Tablas!C1462)</f>
        <v/>
      </c>
      <c r="D1464" s="1" t="str">
        <f>IF(Tablas!D1462="","",Tablas!D1462)</f>
        <v/>
      </c>
      <c r="E1464" s="1" t="str">
        <f>IF(Tablas!E1462="","",Tablas!E1462)</f>
        <v/>
      </c>
      <c r="F1464" s="1" t="str">
        <f>IF(Tablas!F1462="","",Tablas!F1462)</f>
        <v/>
      </c>
      <c r="G1464" s="1" t="str">
        <f>IF(Tablas!I1462="","",Tablas!I1462)</f>
        <v/>
      </c>
      <c r="H1464" s="1" t="s">
        <v>911</v>
      </c>
      <c r="I1464" s="39" t="str">
        <f>IF($B1464="","",-SUMIFS(Tabla7[Cantidad],Tabla7[Código del producto],$B1464,Tabla7[Tipo de movimiento],"SALIDA",Tabla7[Mes],I$5))</f>
        <v/>
      </c>
      <c r="J1464" s="39" t="str">
        <f>IF($B1464="","",-SUMIFS(Tabla7[Cantidad],Tabla7[Código del producto],$B1464,Tabla7[Tipo de movimiento],"SALIDA",Tabla7[Mes],J$5))</f>
        <v/>
      </c>
      <c r="K1464" s="39" t="str">
        <f>IF($B1464="","",-SUMIFS(Tabla7[Cantidad],Tabla7[Código del producto],$B1464,Tabla7[Tipo de movimiento],"SALIDA",Tabla7[Mes],K$5))</f>
        <v/>
      </c>
      <c r="L1464" s="39" t="str">
        <f>IF($B1464="","",-SUMIFS(Tabla7[Cantidad],Tabla7[Código del producto],$B1464,Tabla7[Tipo de movimiento],"SALIDA",Tabla7[Mes],L$5))</f>
        <v/>
      </c>
      <c r="M1464" s="39" t="str">
        <f>IF($B1464="","",-SUMIFS(Tabla7[Cantidad],Tabla7[Código del producto],$B1464,Tabla7[Tipo de movimiento],"SALIDA",Tabla7[Mes],M$5))</f>
        <v/>
      </c>
      <c r="N1464" s="39" t="str">
        <f>IF($B1464="","",-SUMIFS(Tabla7[Cantidad],Tabla7[Código del producto],$B1464,Tabla7[Tipo de movimiento],"SALIDA",Tabla7[Mes],N$5))</f>
        <v/>
      </c>
      <c r="O1464" s="39" t="str">
        <f>IF($B1464="","",-SUMIFS(Tabla7[Cantidad],Tabla7[Código del producto],$B1464,Tabla7[Tipo de movimiento],"SALIDA",Tabla7[Mes],O$5))</f>
        <v/>
      </c>
      <c r="P1464" s="39" t="str">
        <f>IF($B1464="","",-SUMIFS(Tabla7[Cantidad],Tabla7[Código del producto],$B1464,Tabla7[Tipo de movimiento],"SALIDA",Tabla7[Mes],P$5))</f>
        <v/>
      </c>
      <c r="Q1464" s="39" t="str">
        <f t="shared" si="66"/>
        <v/>
      </c>
      <c r="R1464" s="51" t="str">
        <f>IF($B1464="","",IFERROR(VLOOKUP($B1464,'ABC rotación'!$C:$G,5,0),"C"))</f>
        <v/>
      </c>
      <c r="S1464" s="41" t="str">
        <f t="shared" si="67"/>
        <v/>
      </c>
      <c r="T1464" s="40" t="str">
        <f t="shared" si="68"/>
        <v/>
      </c>
      <c r="U1464" s="23" t="str">
        <f>IF($B1464="","",VLOOKUP($T1464,Tablas!$X$14:$Y$17,2,1))</f>
        <v/>
      </c>
    </row>
    <row r="1465" spans="2:21" x14ac:dyDescent="0.2">
      <c r="B1465" s="1" t="str">
        <f>IF(Tablas!B1463="","",Tablas!B1463)</f>
        <v/>
      </c>
      <c r="C1465" s="1" t="str">
        <f>IF(Tablas!C1463="","",Tablas!C1463)</f>
        <v/>
      </c>
      <c r="D1465" s="1" t="str">
        <f>IF(Tablas!D1463="","",Tablas!D1463)</f>
        <v/>
      </c>
      <c r="E1465" s="1" t="str">
        <f>IF(Tablas!E1463="","",Tablas!E1463)</f>
        <v/>
      </c>
      <c r="F1465" s="1" t="str">
        <f>IF(Tablas!F1463="","",Tablas!F1463)</f>
        <v/>
      </c>
      <c r="G1465" s="1" t="str">
        <f>IF(Tablas!I1463="","",Tablas!I1463)</f>
        <v/>
      </c>
      <c r="H1465" s="1" t="s">
        <v>911</v>
      </c>
      <c r="I1465" s="39" t="str">
        <f>IF($B1465="","",-SUMIFS(Tabla7[Cantidad],Tabla7[Código del producto],$B1465,Tabla7[Tipo de movimiento],"SALIDA",Tabla7[Mes],I$5))</f>
        <v/>
      </c>
      <c r="J1465" s="39" t="str">
        <f>IF($B1465="","",-SUMIFS(Tabla7[Cantidad],Tabla7[Código del producto],$B1465,Tabla7[Tipo de movimiento],"SALIDA",Tabla7[Mes],J$5))</f>
        <v/>
      </c>
      <c r="K1465" s="39" t="str">
        <f>IF($B1465="","",-SUMIFS(Tabla7[Cantidad],Tabla7[Código del producto],$B1465,Tabla7[Tipo de movimiento],"SALIDA",Tabla7[Mes],K$5))</f>
        <v/>
      </c>
      <c r="L1465" s="39" t="str">
        <f>IF($B1465="","",-SUMIFS(Tabla7[Cantidad],Tabla7[Código del producto],$B1465,Tabla7[Tipo de movimiento],"SALIDA",Tabla7[Mes],L$5))</f>
        <v/>
      </c>
      <c r="M1465" s="39" t="str">
        <f>IF($B1465="","",-SUMIFS(Tabla7[Cantidad],Tabla7[Código del producto],$B1465,Tabla7[Tipo de movimiento],"SALIDA",Tabla7[Mes],M$5))</f>
        <v/>
      </c>
      <c r="N1465" s="39" t="str">
        <f>IF($B1465="","",-SUMIFS(Tabla7[Cantidad],Tabla7[Código del producto],$B1465,Tabla7[Tipo de movimiento],"SALIDA",Tabla7[Mes],N$5))</f>
        <v/>
      </c>
      <c r="O1465" s="39" t="str">
        <f>IF($B1465="","",-SUMIFS(Tabla7[Cantidad],Tabla7[Código del producto],$B1465,Tabla7[Tipo de movimiento],"SALIDA",Tabla7[Mes],O$5))</f>
        <v/>
      </c>
      <c r="P1465" s="39" t="str">
        <f>IF($B1465="","",-SUMIFS(Tabla7[Cantidad],Tabla7[Código del producto],$B1465,Tabla7[Tipo de movimiento],"SALIDA",Tabla7[Mes],P$5))</f>
        <v/>
      </c>
      <c r="Q1465" s="39" t="str">
        <f t="shared" si="66"/>
        <v/>
      </c>
      <c r="R1465" s="51" t="str">
        <f>IF($B1465="","",IFERROR(VLOOKUP($B1465,'ABC rotación'!$C:$G,5,0),"C"))</f>
        <v/>
      </c>
      <c r="S1465" s="41" t="str">
        <f t="shared" si="67"/>
        <v/>
      </c>
      <c r="T1465" s="40" t="str">
        <f t="shared" si="68"/>
        <v/>
      </c>
      <c r="U1465" s="23" t="str">
        <f>IF($B1465="","",VLOOKUP($T1465,Tablas!$X$14:$Y$17,2,1))</f>
        <v/>
      </c>
    </row>
    <row r="1466" spans="2:21" x14ac:dyDescent="0.2">
      <c r="B1466" s="1" t="str">
        <f>IF(Tablas!B1464="","",Tablas!B1464)</f>
        <v/>
      </c>
      <c r="C1466" s="1" t="str">
        <f>IF(Tablas!C1464="","",Tablas!C1464)</f>
        <v/>
      </c>
      <c r="D1466" s="1" t="str">
        <f>IF(Tablas!D1464="","",Tablas!D1464)</f>
        <v/>
      </c>
      <c r="E1466" s="1" t="str">
        <f>IF(Tablas!E1464="","",Tablas!E1464)</f>
        <v/>
      </c>
      <c r="F1466" s="1" t="str">
        <f>IF(Tablas!F1464="","",Tablas!F1464)</f>
        <v/>
      </c>
      <c r="G1466" s="1" t="str">
        <f>IF(Tablas!I1464="","",Tablas!I1464)</f>
        <v/>
      </c>
      <c r="H1466" s="1" t="s">
        <v>911</v>
      </c>
      <c r="I1466" s="39" t="str">
        <f>IF($B1466="","",-SUMIFS(Tabla7[Cantidad],Tabla7[Código del producto],$B1466,Tabla7[Tipo de movimiento],"SALIDA",Tabla7[Mes],I$5))</f>
        <v/>
      </c>
      <c r="J1466" s="39" t="str">
        <f>IF($B1466="","",-SUMIFS(Tabla7[Cantidad],Tabla7[Código del producto],$B1466,Tabla7[Tipo de movimiento],"SALIDA",Tabla7[Mes],J$5))</f>
        <v/>
      </c>
      <c r="K1466" s="39" t="str">
        <f>IF($B1466="","",-SUMIFS(Tabla7[Cantidad],Tabla7[Código del producto],$B1466,Tabla7[Tipo de movimiento],"SALIDA",Tabla7[Mes],K$5))</f>
        <v/>
      </c>
      <c r="L1466" s="39" t="str">
        <f>IF($B1466="","",-SUMIFS(Tabla7[Cantidad],Tabla7[Código del producto],$B1466,Tabla7[Tipo de movimiento],"SALIDA",Tabla7[Mes],L$5))</f>
        <v/>
      </c>
      <c r="M1466" s="39" t="str">
        <f>IF($B1466="","",-SUMIFS(Tabla7[Cantidad],Tabla7[Código del producto],$B1466,Tabla7[Tipo de movimiento],"SALIDA",Tabla7[Mes],M$5))</f>
        <v/>
      </c>
      <c r="N1466" s="39" t="str">
        <f>IF($B1466="","",-SUMIFS(Tabla7[Cantidad],Tabla7[Código del producto],$B1466,Tabla7[Tipo de movimiento],"SALIDA",Tabla7[Mes],N$5))</f>
        <v/>
      </c>
      <c r="O1466" s="39" t="str">
        <f>IF($B1466="","",-SUMIFS(Tabla7[Cantidad],Tabla7[Código del producto],$B1466,Tabla7[Tipo de movimiento],"SALIDA",Tabla7[Mes],O$5))</f>
        <v/>
      </c>
      <c r="P1466" s="39" t="str">
        <f>IF($B1466="","",-SUMIFS(Tabla7[Cantidad],Tabla7[Código del producto],$B1466,Tabla7[Tipo de movimiento],"SALIDA",Tabla7[Mes],P$5))</f>
        <v/>
      </c>
      <c r="Q1466" s="39" t="str">
        <f t="shared" si="66"/>
        <v/>
      </c>
      <c r="R1466" s="51" t="str">
        <f>IF($B1466="","",IFERROR(VLOOKUP($B1466,'ABC rotación'!$C:$G,5,0),"C"))</f>
        <v/>
      </c>
      <c r="S1466" s="41" t="str">
        <f t="shared" si="67"/>
        <v/>
      </c>
      <c r="T1466" s="40" t="str">
        <f t="shared" si="68"/>
        <v/>
      </c>
      <c r="U1466" s="23" t="str">
        <f>IF($B1466="","",VLOOKUP($T1466,Tablas!$X$14:$Y$17,2,1))</f>
        <v/>
      </c>
    </row>
    <row r="1467" spans="2:21" x14ac:dyDescent="0.2">
      <c r="B1467" s="1" t="str">
        <f>IF(Tablas!B1465="","",Tablas!B1465)</f>
        <v/>
      </c>
      <c r="C1467" s="1" t="str">
        <f>IF(Tablas!C1465="","",Tablas!C1465)</f>
        <v/>
      </c>
      <c r="D1467" s="1" t="str">
        <f>IF(Tablas!D1465="","",Tablas!D1465)</f>
        <v/>
      </c>
      <c r="E1467" s="1" t="str">
        <f>IF(Tablas!E1465="","",Tablas!E1465)</f>
        <v/>
      </c>
      <c r="F1467" s="1" t="str">
        <f>IF(Tablas!F1465="","",Tablas!F1465)</f>
        <v/>
      </c>
      <c r="G1467" s="1" t="str">
        <f>IF(Tablas!I1465="","",Tablas!I1465)</f>
        <v/>
      </c>
      <c r="H1467" s="1" t="s">
        <v>911</v>
      </c>
      <c r="I1467" s="39" t="str">
        <f>IF($B1467="","",-SUMIFS(Tabla7[Cantidad],Tabla7[Código del producto],$B1467,Tabla7[Tipo de movimiento],"SALIDA",Tabla7[Mes],I$5))</f>
        <v/>
      </c>
      <c r="J1467" s="39" t="str">
        <f>IF($B1467="","",-SUMIFS(Tabla7[Cantidad],Tabla7[Código del producto],$B1467,Tabla7[Tipo de movimiento],"SALIDA",Tabla7[Mes],J$5))</f>
        <v/>
      </c>
      <c r="K1467" s="39" t="str">
        <f>IF($B1467="","",-SUMIFS(Tabla7[Cantidad],Tabla7[Código del producto],$B1467,Tabla7[Tipo de movimiento],"SALIDA",Tabla7[Mes],K$5))</f>
        <v/>
      </c>
      <c r="L1467" s="39" t="str">
        <f>IF($B1467="","",-SUMIFS(Tabla7[Cantidad],Tabla7[Código del producto],$B1467,Tabla7[Tipo de movimiento],"SALIDA",Tabla7[Mes],L$5))</f>
        <v/>
      </c>
      <c r="M1467" s="39" t="str">
        <f>IF($B1467="","",-SUMIFS(Tabla7[Cantidad],Tabla7[Código del producto],$B1467,Tabla7[Tipo de movimiento],"SALIDA",Tabla7[Mes],M$5))</f>
        <v/>
      </c>
      <c r="N1467" s="39" t="str">
        <f>IF($B1467="","",-SUMIFS(Tabla7[Cantidad],Tabla7[Código del producto],$B1467,Tabla7[Tipo de movimiento],"SALIDA",Tabla7[Mes],N$5))</f>
        <v/>
      </c>
      <c r="O1467" s="39" t="str">
        <f>IF($B1467="","",-SUMIFS(Tabla7[Cantidad],Tabla7[Código del producto],$B1467,Tabla7[Tipo de movimiento],"SALIDA",Tabla7[Mes],O$5))</f>
        <v/>
      </c>
      <c r="P1467" s="39" t="str">
        <f>IF($B1467="","",-SUMIFS(Tabla7[Cantidad],Tabla7[Código del producto],$B1467,Tabla7[Tipo de movimiento],"SALIDA",Tabla7[Mes],P$5))</f>
        <v/>
      </c>
      <c r="Q1467" s="39" t="str">
        <f t="shared" si="66"/>
        <v/>
      </c>
      <c r="R1467" s="51" t="str">
        <f>IF($B1467="","",IFERROR(VLOOKUP($B1467,'ABC rotación'!$C:$G,5,0),"C"))</f>
        <v/>
      </c>
      <c r="S1467" s="41" t="str">
        <f t="shared" si="67"/>
        <v/>
      </c>
      <c r="T1467" s="40" t="str">
        <f t="shared" si="68"/>
        <v/>
      </c>
      <c r="U1467" s="23" t="str">
        <f>IF($B1467="","",VLOOKUP($T1467,Tablas!$X$14:$Y$17,2,1))</f>
        <v/>
      </c>
    </row>
    <row r="1468" spans="2:21" x14ac:dyDescent="0.2">
      <c r="B1468" s="1" t="str">
        <f>IF(Tablas!B1466="","",Tablas!B1466)</f>
        <v/>
      </c>
      <c r="C1468" s="1" t="str">
        <f>IF(Tablas!C1466="","",Tablas!C1466)</f>
        <v/>
      </c>
      <c r="D1468" s="1" t="str">
        <f>IF(Tablas!D1466="","",Tablas!D1466)</f>
        <v/>
      </c>
      <c r="E1468" s="1" t="str">
        <f>IF(Tablas!E1466="","",Tablas!E1466)</f>
        <v/>
      </c>
      <c r="F1468" s="1" t="str">
        <f>IF(Tablas!F1466="","",Tablas!F1466)</f>
        <v/>
      </c>
      <c r="G1468" s="1" t="str">
        <f>IF(Tablas!I1466="","",Tablas!I1466)</f>
        <v/>
      </c>
      <c r="H1468" s="1" t="s">
        <v>911</v>
      </c>
      <c r="I1468" s="39" t="str">
        <f>IF($B1468="","",-SUMIFS(Tabla7[Cantidad],Tabla7[Código del producto],$B1468,Tabla7[Tipo de movimiento],"SALIDA",Tabla7[Mes],I$5))</f>
        <v/>
      </c>
      <c r="J1468" s="39" t="str">
        <f>IF($B1468="","",-SUMIFS(Tabla7[Cantidad],Tabla7[Código del producto],$B1468,Tabla7[Tipo de movimiento],"SALIDA",Tabla7[Mes],J$5))</f>
        <v/>
      </c>
      <c r="K1468" s="39" t="str">
        <f>IF($B1468="","",-SUMIFS(Tabla7[Cantidad],Tabla7[Código del producto],$B1468,Tabla7[Tipo de movimiento],"SALIDA",Tabla7[Mes],K$5))</f>
        <v/>
      </c>
      <c r="L1468" s="39" t="str">
        <f>IF($B1468="","",-SUMIFS(Tabla7[Cantidad],Tabla7[Código del producto],$B1468,Tabla7[Tipo de movimiento],"SALIDA",Tabla7[Mes],L$5))</f>
        <v/>
      </c>
      <c r="M1468" s="39" t="str">
        <f>IF($B1468="","",-SUMIFS(Tabla7[Cantidad],Tabla7[Código del producto],$B1468,Tabla7[Tipo de movimiento],"SALIDA",Tabla7[Mes],M$5))</f>
        <v/>
      </c>
      <c r="N1468" s="39" t="str">
        <f>IF($B1468="","",-SUMIFS(Tabla7[Cantidad],Tabla7[Código del producto],$B1468,Tabla7[Tipo de movimiento],"SALIDA",Tabla7[Mes],N$5))</f>
        <v/>
      </c>
      <c r="O1468" s="39" t="str">
        <f>IF($B1468="","",-SUMIFS(Tabla7[Cantidad],Tabla7[Código del producto],$B1468,Tabla7[Tipo de movimiento],"SALIDA",Tabla7[Mes],O$5))</f>
        <v/>
      </c>
      <c r="P1468" s="39" t="str">
        <f>IF($B1468="","",-SUMIFS(Tabla7[Cantidad],Tabla7[Código del producto],$B1468,Tabla7[Tipo de movimiento],"SALIDA",Tabla7[Mes],P$5))</f>
        <v/>
      </c>
      <c r="Q1468" s="39" t="str">
        <f t="shared" si="66"/>
        <v/>
      </c>
      <c r="R1468" s="51" t="str">
        <f>IF($B1468="","",IFERROR(VLOOKUP($B1468,'ABC rotación'!$C:$G,5,0),"C"))</f>
        <v/>
      </c>
      <c r="S1468" s="41" t="str">
        <f t="shared" si="67"/>
        <v/>
      </c>
      <c r="T1468" s="40" t="str">
        <f t="shared" si="68"/>
        <v/>
      </c>
      <c r="U1468" s="23" t="str">
        <f>IF($B1468="","",VLOOKUP($T1468,Tablas!$X$14:$Y$17,2,1))</f>
        <v/>
      </c>
    </row>
    <row r="1469" spans="2:21" x14ac:dyDescent="0.2">
      <c r="B1469" s="1" t="str">
        <f>IF(Tablas!B1467="","",Tablas!B1467)</f>
        <v/>
      </c>
      <c r="C1469" s="1" t="str">
        <f>IF(Tablas!C1467="","",Tablas!C1467)</f>
        <v/>
      </c>
      <c r="D1469" s="1" t="str">
        <f>IF(Tablas!D1467="","",Tablas!D1467)</f>
        <v/>
      </c>
      <c r="E1469" s="1" t="str">
        <f>IF(Tablas!E1467="","",Tablas!E1467)</f>
        <v/>
      </c>
      <c r="F1469" s="1" t="str">
        <f>IF(Tablas!F1467="","",Tablas!F1467)</f>
        <v/>
      </c>
      <c r="G1469" s="1" t="str">
        <f>IF(Tablas!I1467="","",Tablas!I1467)</f>
        <v/>
      </c>
      <c r="H1469" s="1" t="s">
        <v>911</v>
      </c>
      <c r="I1469" s="39" t="str">
        <f>IF($B1469="","",-SUMIFS(Tabla7[Cantidad],Tabla7[Código del producto],$B1469,Tabla7[Tipo de movimiento],"SALIDA",Tabla7[Mes],I$5))</f>
        <v/>
      </c>
      <c r="J1469" s="39" t="str">
        <f>IF($B1469="","",-SUMIFS(Tabla7[Cantidad],Tabla7[Código del producto],$B1469,Tabla7[Tipo de movimiento],"SALIDA",Tabla7[Mes],J$5))</f>
        <v/>
      </c>
      <c r="K1469" s="39" t="str">
        <f>IF($B1469="","",-SUMIFS(Tabla7[Cantidad],Tabla7[Código del producto],$B1469,Tabla7[Tipo de movimiento],"SALIDA",Tabla7[Mes],K$5))</f>
        <v/>
      </c>
      <c r="L1469" s="39" t="str">
        <f>IF($B1469="","",-SUMIFS(Tabla7[Cantidad],Tabla7[Código del producto],$B1469,Tabla7[Tipo de movimiento],"SALIDA",Tabla7[Mes],L$5))</f>
        <v/>
      </c>
      <c r="M1469" s="39" t="str">
        <f>IF($B1469="","",-SUMIFS(Tabla7[Cantidad],Tabla7[Código del producto],$B1469,Tabla7[Tipo de movimiento],"SALIDA",Tabla7[Mes],M$5))</f>
        <v/>
      </c>
      <c r="N1469" s="39" t="str">
        <f>IF($B1469="","",-SUMIFS(Tabla7[Cantidad],Tabla7[Código del producto],$B1469,Tabla7[Tipo de movimiento],"SALIDA",Tabla7[Mes],N$5))</f>
        <v/>
      </c>
      <c r="O1469" s="39" t="str">
        <f>IF($B1469="","",-SUMIFS(Tabla7[Cantidad],Tabla7[Código del producto],$B1469,Tabla7[Tipo de movimiento],"SALIDA",Tabla7[Mes],O$5))</f>
        <v/>
      </c>
      <c r="P1469" s="39" t="str">
        <f>IF($B1469="","",-SUMIFS(Tabla7[Cantidad],Tabla7[Código del producto],$B1469,Tabla7[Tipo de movimiento],"SALIDA",Tabla7[Mes],P$5))</f>
        <v/>
      </c>
      <c r="Q1469" s="39" t="str">
        <f t="shared" si="66"/>
        <v/>
      </c>
      <c r="R1469" s="51" t="str">
        <f>IF($B1469="","",IFERROR(VLOOKUP($B1469,'ABC rotación'!$C:$G,5,0),"C"))</f>
        <v/>
      </c>
      <c r="S1469" s="41" t="str">
        <f t="shared" si="67"/>
        <v/>
      </c>
      <c r="T1469" s="40" t="str">
        <f t="shared" si="68"/>
        <v/>
      </c>
      <c r="U1469" s="23" t="str">
        <f>IF($B1469="","",VLOOKUP($T1469,Tablas!$X$14:$Y$17,2,1))</f>
        <v/>
      </c>
    </row>
    <row r="1470" spans="2:21" x14ac:dyDescent="0.2">
      <c r="B1470" s="1" t="str">
        <f>IF(Tablas!B1468="","",Tablas!B1468)</f>
        <v/>
      </c>
      <c r="C1470" s="1" t="str">
        <f>IF(Tablas!C1468="","",Tablas!C1468)</f>
        <v/>
      </c>
      <c r="D1470" s="1" t="str">
        <f>IF(Tablas!D1468="","",Tablas!D1468)</f>
        <v/>
      </c>
      <c r="E1470" s="1" t="str">
        <f>IF(Tablas!E1468="","",Tablas!E1468)</f>
        <v/>
      </c>
      <c r="F1470" s="1" t="str">
        <f>IF(Tablas!F1468="","",Tablas!F1468)</f>
        <v/>
      </c>
      <c r="G1470" s="1" t="str">
        <f>IF(Tablas!I1468="","",Tablas!I1468)</f>
        <v/>
      </c>
      <c r="H1470" s="1" t="s">
        <v>911</v>
      </c>
      <c r="I1470" s="39" t="str">
        <f>IF($B1470="","",-SUMIFS(Tabla7[Cantidad],Tabla7[Código del producto],$B1470,Tabla7[Tipo de movimiento],"SALIDA",Tabla7[Mes],I$5))</f>
        <v/>
      </c>
      <c r="J1470" s="39" t="str">
        <f>IF($B1470="","",-SUMIFS(Tabla7[Cantidad],Tabla7[Código del producto],$B1470,Tabla7[Tipo de movimiento],"SALIDA",Tabla7[Mes],J$5))</f>
        <v/>
      </c>
      <c r="K1470" s="39" t="str">
        <f>IF($B1470="","",-SUMIFS(Tabla7[Cantidad],Tabla7[Código del producto],$B1470,Tabla7[Tipo de movimiento],"SALIDA",Tabla7[Mes],K$5))</f>
        <v/>
      </c>
      <c r="L1470" s="39" t="str">
        <f>IF($B1470="","",-SUMIFS(Tabla7[Cantidad],Tabla7[Código del producto],$B1470,Tabla7[Tipo de movimiento],"SALIDA",Tabla7[Mes],L$5))</f>
        <v/>
      </c>
      <c r="M1470" s="39" t="str">
        <f>IF($B1470="","",-SUMIFS(Tabla7[Cantidad],Tabla7[Código del producto],$B1470,Tabla7[Tipo de movimiento],"SALIDA",Tabla7[Mes],M$5))</f>
        <v/>
      </c>
      <c r="N1470" s="39" t="str">
        <f>IF($B1470="","",-SUMIFS(Tabla7[Cantidad],Tabla7[Código del producto],$B1470,Tabla7[Tipo de movimiento],"SALIDA",Tabla7[Mes],N$5))</f>
        <v/>
      </c>
      <c r="O1470" s="39" t="str">
        <f>IF($B1470="","",-SUMIFS(Tabla7[Cantidad],Tabla7[Código del producto],$B1470,Tabla7[Tipo de movimiento],"SALIDA",Tabla7[Mes],O$5))</f>
        <v/>
      </c>
      <c r="P1470" s="39" t="str">
        <f>IF($B1470="","",-SUMIFS(Tabla7[Cantidad],Tabla7[Código del producto],$B1470,Tabla7[Tipo de movimiento],"SALIDA",Tabla7[Mes],P$5))</f>
        <v/>
      </c>
      <c r="Q1470" s="39" t="str">
        <f t="shared" si="66"/>
        <v/>
      </c>
      <c r="R1470" s="51" t="str">
        <f>IF($B1470="","",IFERROR(VLOOKUP($B1470,'ABC rotación'!$C:$G,5,0),"C"))</f>
        <v/>
      </c>
      <c r="S1470" s="41" t="str">
        <f t="shared" si="67"/>
        <v/>
      </c>
      <c r="T1470" s="40" t="str">
        <f t="shared" si="68"/>
        <v/>
      </c>
      <c r="U1470" s="23" t="str">
        <f>IF($B1470="","",VLOOKUP($T1470,Tablas!$X$14:$Y$17,2,1))</f>
        <v/>
      </c>
    </row>
    <row r="1471" spans="2:21" x14ac:dyDescent="0.2">
      <c r="B1471" s="1" t="str">
        <f>IF(Tablas!B1469="","",Tablas!B1469)</f>
        <v/>
      </c>
      <c r="C1471" s="1" t="str">
        <f>IF(Tablas!C1469="","",Tablas!C1469)</f>
        <v/>
      </c>
      <c r="D1471" s="1" t="str">
        <f>IF(Tablas!D1469="","",Tablas!D1469)</f>
        <v/>
      </c>
      <c r="E1471" s="1" t="str">
        <f>IF(Tablas!E1469="","",Tablas!E1469)</f>
        <v/>
      </c>
      <c r="F1471" s="1" t="str">
        <f>IF(Tablas!F1469="","",Tablas!F1469)</f>
        <v/>
      </c>
      <c r="G1471" s="1" t="str">
        <f>IF(Tablas!I1469="","",Tablas!I1469)</f>
        <v/>
      </c>
      <c r="H1471" s="1" t="s">
        <v>911</v>
      </c>
      <c r="I1471" s="39" t="str">
        <f>IF($B1471="","",-SUMIFS(Tabla7[Cantidad],Tabla7[Código del producto],$B1471,Tabla7[Tipo de movimiento],"SALIDA",Tabla7[Mes],I$5))</f>
        <v/>
      </c>
      <c r="J1471" s="39" t="str">
        <f>IF($B1471="","",-SUMIFS(Tabla7[Cantidad],Tabla7[Código del producto],$B1471,Tabla7[Tipo de movimiento],"SALIDA",Tabla7[Mes],J$5))</f>
        <v/>
      </c>
      <c r="K1471" s="39" t="str">
        <f>IF($B1471="","",-SUMIFS(Tabla7[Cantidad],Tabla7[Código del producto],$B1471,Tabla7[Tipo de movimiento],"SALIDA",Tabla7[Mes],K$5))</f>
        <v/>
      </c>
      <c r="L1471" s="39" t="str">
        <f>IF($B1471="","",-SUMIFS(Tabla7[Cantidad],Tabla7[Código del producto],$B1471,Tabla7[Tipo de movimiento],"SALIDA",Tabla7[Mes],L$5))</f>
        <v/>
      </c>
      <c r="M1471" s="39" t="str">
        <f>IF($B1471="","",-SUMIFS(Tabla7[Cantidad],Tabla7[Código del producto],$B1471,Tabla7[Tipo de movimiento],"SALIDA",Tabla7[Mes],M$5))</f>
        <v/>
      </c>
      <c r="N1471" s="39" t="str">
        <f>IF($B1471="","",-SUMIFS(Tabla7[Cantidad],Tabla7[Código del producto],$B1471,Tabla7[Tipo de movimiento],"SALIDA",Tabla7[Mes],N$5))</f>
        <v/>
      </c>
      <c r="O1471" s="39" t="str">
        <f>IF($B1471="","",-SUMIFS(Tabla7[Cantidad],Tabla7[Código del producto],$B1471,Tabla7[Tipo de movimiento],"SALIDA",Tabla7[Mes],O$5))</f>
        <v/>
      </c>
      <c r="P1471" s="39" t="str">
        <f>IF($B1471="","",-SUMIFS(Tabla7[Cantidad],Tabla7[Código del producto],$B1471,Tabla7[Tipo de movimiento],"SALIDA",Tabla7[Mes],P$5))</f>
        <v/>
      </c>
      <c r="Q1471" s="39" t="str">
        <f t="shared" si="66"/>
        <v/>
      </c>
      <c r="R1471" s="51" t="str">
        <f>IF($B1471="","",IFERROR(VLOOKUP($B1471,'ABC rotación'!$C:$G,5,0),"C"))</f>
        <v/>
      </c>
      <c r="S1471" s="41" t="str">
        <f t="shared" si="67"/>
        <v/>
      </c>
      <c r="T1471" s="40" t="str">
        <f t="shared" si="68"/>
        <v/>
      </c>
      <c r="U1471" s="23" t="str">
        <f>IF($B1471="","",VLOOKUP($T1471,Tablas!$X$14:$Y$17,2,1))</f>
        <v/>
      </c>
    </row>
    <row r="1472" spans="2:21" x14ac:dyDescent="0.2">
      <c r="B1472" s="1" t="str">
        <f>IF(Tablas!B1470="","",Tablas!B1470)</f>
        <v/>
      </c>
      <c r="C1472" s="1" t="str">
        <f>IF(Tablas!C1470="","",Tablas!C1470)</f>
        <v/>
      </c>
      <c r="D1472" s="1" t="str">
        <f>IF(Tablas!D1470="","",Tablas!D1470)</f>
        <v/>
      </c>
      <c r="E1472" s="1" t="str">
        <f>IF(Tablas!E1470="","",Tablas!E1470)</f>
        <v/>
      </c>
      <c r="F1472" s="1" t="str">
        <f>IF(Tablas!F1470="","",Tablas!F1470)</f>
        <v/>
      </c>
      <c r="G1472" s="1" t="str">
        <f>IF(Tablas!I1470="","",Tablas!I1470)</f>
        <v/>
      </c>
      <c r="H1472" s="1" t="s">
        <v>911</v>
      </c>
      <c r="I1472" s="39" t="str">
        <f>IF($B1472="","",-SUMIFS(Tabla7[Cantidad],Tabla7[Código del producto],$B1472,Tabla7[Tipo de movimiento],"SALIDA",Tabla7[Mes],I$5))</f>
        <v/>
      </c>
      <c r="J1472" s="39" t="str">
        <f>IF($B1472="","",-SUMIFS(Tabla7[Cantidad],Tabla7[Código del producto],$B1472,Tabla7[Tipo de movimiento],"SALIDA",Tabla7[Mes],J$5))</f>
        <v/>
      </c>
      <c r="K1472" s="39" t="str">
        <f>IF($B1472="","",-SUMIFS(Tabla7[Cantidad],Tabla7[Código del producto],$B1472,Tabla7[Tipo de movimiento],"SALIDA",Tabla7[Mes],K$5))</f>
        <v/>
      </c>
      <c r="L1472" s="39" t="str">
        <f>IF($B1472="","",-SUMIFS(Tabla7[Cantidad],Tabla7[Código del producto],$B1472,Tabla7[Tipo de movimiento],"SALIDA",Tabla7[Mes],L$5))</f>
        <v/>
      </c>
      <c r="M1472" s="39" t="str">
        <f>IF($B1472="","",-SUMIFS(Tabla7[Cantidad],Tabla7[Código del producto],$B1472,Tabla7[Tipo de movimiento],"SALIDA",Tabla7[Mes],M$5))</f>
        <v/>
      </c>
      <c r="N1472" s="39" t="str">
        <f>IF($B1472="","",-SUMIFS(Tabla7[Cantidad],Tabla7[Código del producto],$B1472,Tabla7[Tipo de movimiento],"SALIDA",Tabla7[Mes],N$5))</f>
        <v/>
      </c>
      <c r="O1472" s="39" t="str">
        <f>IF($B1472="","",-SUMIFS(Tabla7[Cantidad],Tabla7[Código del producto],$B1472,Tabla7[Tipo de movimiento],"SALIDA",Tabla7[Mes],O$5))</f>
        <v/>
      </c>
      <c r="P1472" s="39" t="str">
        <f>IF($B1472="","",-SUMIFS(Tabla7[Cantidad],Tabla7[Código del producto],$B1472,Tabla7[Tipo de movimiento],"SALIDA",Tabla7[Mes],P$5))</f>
        <v/>
      </c>
      <c r="Q1472" s="39" t="str">
        <f t="shared" si="66"/>
        <v/>
      </c>
      <c r="R1472" s="51" t="str">
        <f>IF($B1472="","",IFERROR(VLOOKUP($B1472,'ABC rotación'!$C:$G,5,0),"C"))</f>
        <v/>
      </c>
      <c r="S1472" s="41" t="str">
        <f t="shared" si="67"/>
        <v/>
      </c>
      <c r="T1472" s="40" t="str">
        <f t="shared" si="68"/>
        <v/>
      </c>
      <c r="U1472" s="23" t="str">
        <f>IF($B1472="","",VLOOKUP($T1472,Tablas!$X$14:$Y$17,2,1))</f>
        <v/>
      </c>
    </row>
    <row r="1473" spans="2:21" x14ac:dyDescent="0.2">
      <c r="B1473" s="1" t="str">
        <f>IF(Tablas!B1471="","",Tablas!B1471)</f>
        <v/>
      </c>
      <c r="C1473" s="1" t="str">
        <f>IF(Tablas!C1471="","",Tablas!C1471)</f>
        <v/>
      </c>
      <c r="D1473" s="1" t="str">
        <f>IF(Tablas!D1471="","",Tablas!D1471)</f>
        <v/>
      </c>
      <c r="E1473" s="1" t="str">
        <f>IF(Tablas!E1471="","",Tablas!E1471)</f>
        <v/>
      </c>
      <c r="F1473" s="1" t="str">
        <f>IF(Tablas!F1471="","",Tablas!F1471)</f>
        <v/>
      </c>
      <c r="G1473" s="1" t="str">
        <f>IF(Tablas!I1471="","",Tablas!I1471)</f>
        <v/>
      </c>
      <c r="H1473" s="1" t="s">
        <v>911</v>
      </c>
      <c r="I1473" s="39" t="str">
        <f>IF($B1473="","",-SUMIFS(Tabla7[Cantidad],Tabla7[Código del producto],$B1473,Tabla7[Tipo de movimiento],"SALIDA",Tabla7[Mes],I$5))</f>
        <v/>
      </c>
      <c r="J1473" s="39" t="str">
        <f>IF($B1473="","",-SUMIFS(Tabla7[Cantidad],Tabla7[Código del producto],$B1473,Tabla7[Tipo de movimiento],"SALIDA",Tabla7[Mes],J$5))</f>
        <v/>
      </c>
      <c r="K1473" s="39" t="str">
        <f>IF($B1473="","",-SUMIFS(Tabla7[Cantidad],Tabla7[Código del producto],$B1473,Tabla7[Tipo de movimiento],"SALIDA",Tabla7[Mes],K$5))</f>
        <v/>
      </c>
      <c r="L1473" s="39" t="str">
        <f>IF($B1473="","",-SUMIFS(Tabla7[Cantidad],Tabla7[Código del producto],$B1473,Tabla7[Tipo de movimiento],"SALIDA",Tabla7[Mes],L$5))</f>
        <v/>
      </c>
      <c r="M1473" s="39" t="str">
        <f>IF($B1473="","",-SUMIFS(Tabla7[Cantidad],Tabla7[Código del producto],$B1473,Tabla7[Tipo de movimiento],"SALIDA",Tabla7[Mes],M$5))</f>
        <v/>
      </c>
      <c r="N1473" s="39" t="str">
        <f>IF($B1473="","",-SUMIFS(Tabla7[Cantidad],Tabla7[Código del producto],$B1473,Tabla7[Tipo de movimiento],"SALIDA",Tabla7[Mes],N$5))</f>
        <v/>
      </c>
      <c r="O1473" s="39" t="str">
        <f>IF($B1473="","",-SUMIFS(Tabla7[Cantidad],Tabla7[Código del producto],$B1473,Tabla7[Tipo de movimiento],"SALIDA",Tabla7[Mes],O$5))</f>
        <v/>
      </c>
      <c r="P1473" s="39" t="str">
        <f>IF($B1473="","",-SUMIFS(Tabla7[Cantidad],Tabla7[Código del producto],$B1473,Tabla7[Tipo de movimiento],"SALIDA",Tabla7[Mes],P$5))</f>
        <v/>
      </c>
      <c r="Q1473" s="39" t="str">
        <f t="shared" si="66"/>
        <v/>
      </c>
      <c r="R1473" s="51" t="str">
        <f>IF($B1473="","",IFERROR(VLOOKUP($B1473,'ABC rotación'!$C:$G,5,0),"C"))</f>
        <v/>
      </c>
      <c r="S1473" s="41" t="str">
        <f t="shared" si="67"/>
        <v/>
      </c>
      <c r="T1473" s="40" t="str">
        <f t="shared" si="68"/>
        <v/>
      </c>
      <c r="U1473" s="23" t="str">
        <f>IF($B1473="","",VLOOKUP($T1473,Tablas!$X$14:$Y$17,2,1))</f>
        <v/>
      </c>
    </row>
    <row r="1474" spans="2:21" x14ac:dyDescent="0.2">
      <c r="B1474" s="1" t="str">
        <f>IF(Tablas!B1472="","",Tablas!B1472)</f>
        <v/>
      </c>
      <c r="C1474" s="1" t="str">
        <f>IF(Tablas!C1472="","",Tablas!C1472)</f>
        <v/>
      </c>
      <c r="D1474" s="1" t="str">
        <f>IF(Tablas!D1472="","",Tablas!D1472)</f>
        <v/>
      </c>
      <c r="E1474" s="1" t="str">
        <f>IF(Tablas!E1472="","",Tablas!E1472)</f>
        <v/>
      </c>
      <c r="F1474" s="1" t="str">
        <f>IF(Tablas!F1472="","",Tablas!F1472)</f>
        <v/>
      </c>
      <c r="G1474" s="1" t="str">
        <f>IF(Tablas!I1472="","",Tablas!I1472)</f>
        <v/>
      </c>
      <c r="H1474" s="1" t="s">
        <v>911</v>
      </c>
      <c r="I1474" s="39" t="str">
        <f>IF($B1474="","",-SUMIFS(Tabla7[Cantidad],Tabla7[Código del producto],$B1474,Tabla7[Tipo de movimiento],"SALIDA",Tabla7[Mes],I$5))</f>
        <v/>
      </c>
      <c r="J1474" s="39" t="str">
        <f>IF($B1474="","",-SUMIFS(Tabla7[Cantidad],Tabla7[Código del producto],$B1474,Tabla7[Tipo de movimiento],"SALIDA",Tabla7[Mes],J$5))</f>
        <v/>
      </c>
      <c r="K1474" s="39" t="str">
        <f>IF($B1474="","",-SUMIFS(Tabla7[Cantidad],Tabla7[Código del producto],$B1474,Tabla7[Tipo de movimiento],"SALIDA",Tabla7[Mes],K$5))</f>
        <v/>
      </c>
      <c r="L1474" s="39" t="str">
        <f>IF($B1474="","",-SUMIFS(Tabla7[Cantidad],Tabla7[Código del producto],$B1474,Tabla7[Tipo de movimiento],"SALIDA",Tabla7[Mes],L$5))</f>
        <v/>
      </c>
      <c r="M1474" s="39" t="str">
        <f>IF($B1474="","",-SUMIFS(Tabla7[Cantidad],Tabla7[Código del producto],$B1474,Tabla7[Tipo de movimiento],"SALIDA",Tabla7[Mes],M$5))</f>
        <v/>
      </c>
      <c r="N1474" s="39" t="str">
        <f>IF($B1474="","",-SUMIFS(Tabla7[Cantidad],Tabla7[Código del producto],$B1474,Tabla7[Tipo de movimiento],"SALIDA",Tabla7[Mes],N$5))</f>
        <v/>
      </c>
      <c r="O1474" s="39" t="str">
        <f>IF($B1474="","",-SUMIFS(Tabla7[Cantidad],Tabla7[Código del producto],$B1474,Tabla7[Tipo de movimiento],"SALIDA",Tabla7[Mes],O$5))</f>
        <v/>
      </c>
      <c r="P1474" s="39" t="str">
        <f>IF($B1474="","",-SUMIFS(Tabla7[Cantidad],Tabla7[Código del producto],$B1474,Tabla7[Tipo de movimiento],"SALIDA",Tabla7[Mes],P$5))</f>
        <v/>
      </c>
      <c r="Q1474" s="39" t="str">
        <f t="shared" si="66"/>
        <v/>
      </c>
      <c r="R1474" s="51" t="str">
        <f>IF($B1474="","",IFERROR(VLOOKUP($B1474,'ABC rotación'!$C:$G,5,0),"C"))</f>
        <v/>
      </c>
      <c r="S1474" s="41" t="str">
        <f t="shared" si="67"/>
        <v/>
      </c>
      <c r="T1474" s="40" t="str">
        <f t="shared" si="68"/>
        <v/>
      </c>
      <c r="U1474" s="23" t="str">
        <f>IF($B1474="","",VLOOKUP($T1474,Tablas!$X$14:$Y$17,2,1))</f>
        <v/>
      </c>
    </row>
    <row r="1475" spans="2:21" x14ac:dyDescent="0.2">
      <c r="B1475" s="1" t="str">
        <f>IF(Tablas!B1473="","",Tablas!B1473)</f>
        <v/>
      </c>
      <c r="C1475" s="1" t="str">
        <f>IF(Tablas!C1473="","",Tablas!C1473)</f>
        <v/>
      </c>
      <c r="D1475" s="1" t="str">
        <f>IF(Tablas!D1473="","",Tablas!D1473)</f>
        <v/>
      </c>
      <c r="E1475" s="1" t="str">
        <f>IF(Tablas!E1473="","",Tablas!E1473)</f>
        <v/>
      </c>
      <c r="F1475" s="1" t="str">
        <f>IF(Tablas!F1473="","",Tablas!F1473)</f>
        <v/>
      </c>
      <c r="G1475" s="1" t="str">
        <f>IF(Tablas!I1473="","",Tablas!I1473)</f>
        <v/>
      </c>
      <c r="H1475" s="1" t="s">
        <v>911</v>
      </c>
      <c r="I1475" s="39" t="str">
        <f>IF($B1475="","",-SUMIFS(Tabla7[Cantidad],Tabla7[Código del producto],$B1475,Tabla7[Tipo de movimiento],"SALIDA",Tabla7[Mes],I$5))</f>
        <v/>
      </c>
      <c r="J1475" s="39" t="str">
        <f>IF($B1475="","",-SUMIFS(Tabla7[Cantidad],Tabla7[Código del producto],$B1475,Tabla7[Tipo de movimiento],"SALIDA",Tabla7[Mes],J$5))</f>
        <v/>
      </c>
      <c r="K1475" s="39" t="str">
        <f>IF($B1475="","",-SUMIFS(Tabla7[Cantidad],Tabla7[Código del producto],$B1475,Tabla7[Tipo de movimiento],"SALIDA",Tabla7[Mes],K$5))</f>
        <v/>
      </c>
      <c r="L1475" s="39" t="str">
        <f>IF($B1475="","",-SUMIFS(Tabla7[Cantidad],Tabla7[Código del producto],$B1475,Tabla7[Tipo de movimiento],"SALIDA",Tabla7[Mes],L$5))</f>
        <v/>
      </c>
      <c r="M1475" s="39" t="str">
        <f>IF($B1475="","",-SUMIFS(Tabla7[Cantidad],Tabla7[Código del producto],$B1475,Tabla7[Tipo de movimiento],"SALIDA",Tabla7[Mes],M$5))</f>
        <v/>
      </c>
      <c r="N1475" s="39" t="str">
        <f>IF($B1475="","",-SUMIFS(Tabla7[Cantidad],Tabla7[Código del producto],$B1475,Tabla7[Tipo de movimiento],"SALIDA",Tabla7[Mes],N$5))</f>
        <v/>
      </c>
      <c r="O1475" s="39" t="str">
        <f>IF($B1475="","",-SUMIFS(Tabla7[Cantidad],Tabla7[Código del producto],$B1475,Tabla7[Tipo de movimiento],"SALIDA",Tabla7[Mes],O$5))</f>
        <v/>
      </c>
      <c r="P1475" s="39" t="str">
        <f>IF($B1475="","",-SUMIFS(Tabla7[Cantidad],Tabla7[Código del producto],$B1475,Tabla7[Tipo de movimiento],"SALIDA",Tabla7[Mes],P$5))</f>
        <v/>
      </c>
      <c r="Q1475" s="39" t="str">
        <f t="shared" si="66"/>
        <v/>
      </c>
      <c r="R1475" s="51" t="str">
        <f>IF($B1475="","",IFERROR(VLOOKUP($B1475,'ABC rotación'!$C:$G,5,0),"C"))</f>
        <v/>
      </c>
      <c r="S1475" s="41" t="str">
        <f t="shared" si="67"/>
        <v/>
      </c>
      <c r="T1475" s="40" t="str">
        <f t="shared" si="68"/>
        <v/>
      </c>
      <c r="U1475" s="23" t="str">
        <f>IF($B1475="","",VLOOKUP($T1475,Tablas!$X$14:$Y$17,2,1))</f>
        <v/>
      </c>
    </row>
    <row r="1476" spans="2:21" x14ac:dyDescent="0.2">
      <c r="B1476" s="1" t="str">
        <f>IF(Tablas!B1474="","",Tablas!B1474)</f>
        <v/>
      </c>
      <c r="C1476" s="1" t="str">
        <f>IF(Tablas!C1474="","",Tablas!C1474)</f>
        <v/>
      </c>
      <c r="D1476" s="1" t="str">
        <f>IF(Tablas!D1474="","",Tablas!D1474)</f>
        <v/>
      </c>
      <c r="E1476" s="1" t="str">
        <f>IF(Tablas!E1474="","",Tablas!E1474)</f>
        <v/>
      </c>
      <c r="F1476" s="1" t="str">
        <f>IF(Tablas!F1474="","",Tablas!F1474)</f>
        <v/>
      </c>
      <c r="G1476" s="1" t="str">
        <f>IF(Tablas!I1474="","",Tablas!I1474)</f>
        <v/>
      </c>
      <c r="H1476" s="1" t="s">
        <v>911</v>
      </c>
      <c r="I1476" s="39" t="str">
        <f>IF($B1476="","",-SUMIFS(Tabla7[Cantidad],Tabla7[Código del producto],$B1476,Tabla7[Tipo de movimiento],"SALIDA",Tabla7[Mes],I$5))</f>
        <v/>
      </c>
      <c r="J1476" s="39" t="str">
        <f>IF($B1476="","",-SUMIFS(Tabla7[Cantidad],Tabla7[Código del producto],$B1476,Tabla7[Tipo de movimiento],"SALIDA",Tabla7[Mes],J$5))</f>
        <v/>
      </c>
      <c r="K1476" s="39" t="str">
        <f>IF($B1476="","",-SUMIFS(Tabla7[Cantidad],Tabla7[Código del producto],$B1476,Tabla7[Tipo de movimiento],"SALIDA",Tabla7[Mes],K$5))</f>
        <v/>
      </c>
      <c r="L1476" s="39" t="str">
        <f>IF($B1476="","",-SUMIFS(Tabla7[Cantidad],Tabla7[Código del producto],$B1476,Tabla7[Tipo de movimiento],"SALIDA",Tabla7[Mes],L$5))</f>
        <v/>
      </c>
      <c r="M1476" s="39" t="str">
        <f>IF($B1476="","",-SUMIFS(Tabla7[Cantidad],Tabla7[Código del producto],$B1476,Tabla7[Tipo de movimiento],"SALIDA",Tabla7[Mes],M$5))</f>
        <v/>
      </c>
      <c r="N1476" s="39" t="str">
        <f>IF($B1476="","",-SUMIFS(Tabla7[Cantidad],Tabla7[Código del producto],$B1476,Tabla7[Tipo de movimiento],"SALIDA",Tabla7[Mes],N$5))</f>
        <v/>
      </c>
      <c r="O1476" s="39" t="str">
        <f>IF($B1476="","",-SUMIFS(Tabla7[Cantidad],Tabla7[Código del producto],$B1476,Tabla7[Tipo de movimiento],"SALIDA",Tabla7[Mes],O$5))</f>
        <v/>
      </c>
      <c r="P1476" s="39" t="str">
        <f>IF($B1476="","",-SUMIFS(Tabla7[Cantidad],Tabla7[Código del producto],$B1476,Tabla7[Tipo de movimiento],"SALIDA",Tabla7[Mes],P$5))</f>
        <v/>
      </c>
      <c r="Q1476" s="39" t="str">
        <f t="shared" si="66"/>
        <v/>
      </c>
      <c r="R1476" s="51" t="str">
        <f>IF($B1476="","",IFERROR(VLOOKUP($B1476,'ABC rotación'!$C:$G,5,0),"C"))</f>
        <v/>
      </c>
      <c r="S1476" s="41" t="str">
        <f t="shared" si="67"/>
        <v/>
      </c>
      <c r="T1476" s="40" t="str">
        <f t="shared" si="68"/>
        <v/>
      </c>
      <c r="U1476" s="23" t="str">
        <f>IF($B1476="","",VLOOKUP($T1476,Tablas!$X$14:$Y$17,2,1))</f>
        <v/>
      </c>
    </row>
    <row r="1477" spans="2:21" x14ac:dyDescent="0.2">
      <c r="B1477" s="1" t="str">
        <f>IF(Tablas!B1475="","",Tablas!B1475)</f>
        <v/>
      </c>
      <c r="C1477" s="1" t="str">
        <f>IF(Tablas!C1475="","",Tablas!C1475)</f>
        <v/>
      </c>
      <c r="D1477" s="1" t="str">
        <f>IF(Tablas!D1475="","",Tablas!D1475)</f>
        <v/>
      </c>
      <c r="E1477" s="1" t="str">
        <f>IF(Tablas!E1475="","",Tablas!E1475)</f>
        <v/>
      </c>
      <c r="F1477" s="1" t="str">
        <f>IF(Tablas!F1475="","",Tablas!F1475)</f>
        <v/>
      </c>
      <c r="G1477" s="1" t="str">
        <f>IF(Tablas!I1475="","",Tablas!I1475)</f>
        <v/>
      </c>
      <c r="H1477" s="1" t="s">
        <v>911</v>
      </c>
      <c r="I1477" s="39" t="str">
        <f>IF($B1477="","",-SUMIFS(Tabla7[Cantidad],Tabla7[Código del producto],$B1477,Tabla7[Tipo de movimiento],"SALIDA",Tabla7[Mes],I$5))</f>
        <v/>
      </c>
      <c r="J1477" s="39" t="str">
        <f>IF($B1477="","",-SUMIFS(Tabla7[Cantidad],Tabla7[Código del producto],$B1477,Tabla7[Tipo de movimiento],"SALIDA",Tabla7[Mes],J$5))</f>
        <v/>
      </c>
      <c r="K1477" s="39" t="str">
        <f>IF($B1477="","",-SUMIFS(Tabla7[Cantidad],Tabla7[Código del producto],$B1477,Tabla7[Tipo de movimiento],"SALIDA",Tabla7[Mes],K$5))</f>
        <v/>
      </c>
      <c r="L1477" s="39" t="str">
        <f>IF($B1477="","",-SUMIFS(Tabla7[Cantidad],Tabla7[Código del producto],$B1477,Tabla7[Tipo de movimiento],"SALIDA",Tabla7[Mes],L$5))</f>
        <v/>
      </c>
      <c r="M1477" s="39" t="str">
        <f>IF($B1477="","",-SUMIFS(Tabla7[Cantidad],Tabla7[Código del producto],$B1477,Tabla7[Tipo de movimiento],"SALIDA",Tabla7[Mes],M$5))</f>
        <v/>
      </c>
      <c r="N1477" s="39" t="str">
        <f>IF($B1477="","",-SUMIFS(Tabla7[Cantidad],Tabla7[Código del producto],$B1477,Tabla7[Tipo de movimiento],"SALIDA",Tabla7[Mes],N$5))</f>
        <v/>
      </c>
      <c r="O1477" s="39" t="str">
        <f>IF($B1477="","",-SUMIFS(Tabla7[Cantidad],Tabla7[Código del producto],$B1477,Tabla7[Tipo de movimiento],"SALIDA",Tabla7[Mes],O$5))</f>
        <v/>
      </c>
      <c r="P1477" s="39" t="str">
        <f>IF($B1477="","",-SUMIFS(Tabla7[Cantidad],Tabla7[Código del producto],$B1477,Tabla7[Tipo de movimiento],"SALIDA",Tabla7[Mes],P$5))</f>
        <v/>
      </c>
      <c r="Q1477" s="39" t="str">
        <f t="shared" si="66"/>
        <v/>
      </c>
      <c r="R1477" s="51" t="str">
        <f>IF($B1477="","",IFERROR(VLOOKUP($B1477,'ABC rotación'!$C:$G,5,0),"C"))</f>
        <v/>
      </c>
      <c r="S1477" s="41" t="str">
        <f t="shared" si="67"/>
        <v/>
      </c>
      <c r="T1477" s="40" t="str">
        <f t="shared" si="68"/>
        <v/>
      </c>
      <c r="U1477" s="23" t="str">
        <f>IF($B1477="","",VLOOKUP($T1477,Tablas!$X$14:$Y$17,2,1))</f>
        <v/>
      </c>
    </row>
    <row r="1478" spans="2:21" x14ac:dyDescent="0.2">
      <c r="B1478" s="1" t="str">
        <f>IF(Tablas!B1476="","",Tablas!B1476)</f>
        <v/>
      </c>
      <c r="C1478" s="1" t="str">
        <f>IF(Tablas!C1476="","",Tablas!C1476)</f>
        <v/>
      </c>
      <c r="D1478" s="1" t="str">
        <f>IF(Tablas!D1476="","",Tablas!D1476)</f>
        <v/>
      </c>
      <c r="E1478" s="1" t="str">
        <f>IF(Tablas!E1476="","",Tablas!E1476)</f>
        <v/>
      </c>
      <c r="F1478" s="1" t="str">
        <f>IF(Tablas!F1476="","",Tablas!F1476)</f>
        <v/>
      </c>
      <c r="G1478" s="1" t="str">
        <f>IF(Tablas!I1476="","",Tablas!I1476)</f>
        <v/>
      </c>
      <c r="H1478" s="1" t="s">
        <v>911</v>
      </c>
      <c r="I1478" s="39" t="str">
        <f>IF($B1478="","",-SUMIFS(Tabla7[Cantidad],Tabla7[Código del producto],$B1478,Tabla7[Tipo de movimiento],"SALIDA",Tabla7[Mes],I$5))</f>
        <v/>
      </c>
      <c r="J1478" s="39" t="str">
        <f>IF($B1478="","",-SUMIFS(Tabla7[Cantidad],Tabla7[Código del producto],$B1478,Tabla7[Tipo de movimiento],"SALIDA",Tabla7[Mes],J$5))</f>
        <v/>
      </c>
      <c r="K1478" s="39" t="str">
        <f>IF($B1478="","",-SUMIFS(Tabla7[Cantidad],Tabla7[Código del producto],$B1478,Tabla7[Tipo de movimiento],"SALIDA",Tabla7[Mes],K$5))</f>
        <v/>
      </c>
      <c r="L1478" s="39" t="str">
        <f>IF($B1478="","",-SUMIFS(Tabla7[Cantidad],Tabla7[Código del producto],$B1478,Tabla7[Tipo de movimiento],"SALIDA",Tabla7[Mes],L$5))</f>
        <v/>
      </c>
      <c r="M1478" s="39" t="str">
        <f>IF($B1478="","",-SUMIFS(Tabla7[Cantidad],Tabla7[Código del producto],$B1478,Tabla7[Tipo de movimiento],"SALIDA",Tabla7[Mes],M$5))</f>
        <v/>
      </c>
      <c r="N1478" s="39" t="str">
        <f>IF($B1478="","",-SUMIFS(Tabla7[Cantidad],Tabla7[Código del producto],$B1478,Tabla7[Tipo de movimiento],"SALIDA",Tabla7[Mes],N$5))</f>
        <v/>
      </c>
      <c r="O1478" s="39" t="str">
        <f>IF($B1478="","",-SUMIFS(Tabla7[Cantidad],Tabla7[Código del producto],$B1478,Tabla7[Tipo de movimiento],"SALIDA",Tabla7[Mes],O$5))</f>
        <v/>
      </c>
      <c r="P1478" s="39" t="str">
        <f>IF($B1478="","",-SUMIFS(Tabla7[Cantidad],Tabla7[Código del producto],$B1478,Tabla7[Tipo de movimiento],"SALIDA",Tabla7[Mes],P$5))</f>
        <v/>
      </c>
      <c r="Q1478" s="39" t="str">
        <f t="shared" si="66"/>
        <v/>
      </c>
      <c r="R1478" s="51" t="str">
        <f>IF($B1478="","",IFERROR(VLOOKUP($B1478,'ABC rotación'!$C:$G,5,0),"C"))</f>
        <v/>
      </c>
      <c r="S1478" s="41" t="str">
        <f t="shared" si="67"/>
        <v/>
      </c>
      <c r="T1478" s="40" t="str">
        <f t="shared" si="68"/>
        <v/>
      </c>
      <c r="U1478" s="23" t="str">
        <f>IF($B1478="","",VLOOKUP($T1478,Tablas!$X$14:$Y$17,2,1))</f>
        <v/>
      </c>
    </row>
    <row r="1479" spans="2:21" x14ac:dyDescent="0.2">
      <c r="B1479" s="1" t="str">
        <f>IF(Tablas!B1477="","",Tablas!B1477)</f>
        <v/>
      </c>
      <c r="C1479" s="1" t="str">
        <f>IF(Tablas!C1477="","",Tablas!C1477)</f>
        <v/>
      </c>
      <c r="D1479" s="1" t="str">
        <f>IF(Tablas!D1477="","",Tablas!D1477)</f>
        <v/>
      </c>
      <c r="E1479" s="1" t="str">
        <f>IF(Tablas!E1477="","",Tablas!E1477)</f>
        <v/>
      </c>
      <c r="F1479" s="1" t="str">
        <f>IF(Tablas!F1477="","",Tablas!F1477)</f>
        <v/>
      </c>
      <c r="G1479" s="1" t="str">
        <f>IF(Tablas!I1477="","",Tablas!I1477)</f>
        <v/>
      </c>
      <c r="H1479" s="1" t="s">
        <v>911</v>
      </c>
      <c r="I1479" s="39" t="str">
        <f>IF($B1479="","",-SUMIFS(Tabla7[Cantidad],Tabla7[Código del producto],$B1479,Tabla7[Tipo de movimiento],"SALIDA",Tabla7[Mes],I$5))</f>
        <v/>
      </c>
      <c r="J1479" s="39" t="str">
        <f>IF($B1479="","",-SUMIFS(Tabla7[Cantidad],Tabla7[Código del producto],$B1479,Tabla7[Tipo de movimiento],"SALIDA",Tabla7[Mes],J$5))</f>
        <v/>
      </c>
      <c r="K1479" s="39" t="str">
        <f>IF($B1479="","",-SUMIFS(Tabla7[Cantidad],Tabla7[Código del producto],$B1479,Tabla7[Tipo de movimiento],"SALIDA",Tabla7[Mes],K$5))</f>
        <v/>
      </c>
      <c r="L1479" s="39" t="str">
        <f>IF($B1479="","",-SUMIFS(Tabla7[Cantidad],Tabla7[Código del producto],$B1479,Tabla7[Tipo de movimiento],"SALIDA",Tabla7[Mes],L$5))</f>
        <v/>
      </c>
      <c r="M1479" s="39" t="str">
        <f>IF($B1479="","",-SUMIFS(Tabla7[Cantidad],Tabla7[Código del producto],$B1479,Tabla7[Tipo de movimiento],"SALIDA",Tabla7[Mes],M$5))</f>
        <v/>
      </c>
      <c r="N1479" s="39" t="str">
        <f>IF($B1479="","",-SUMIFS(Tabla7[Cantidad],Tabla7[Código del producto],$B1479,Tabla7[Tipo de movimiento],"SALIDA",Tabla7[Mes],N$5))</f>
        <v/>
      </c>
      <c r="O1479" s="39" t="str">
        <f>IF($B1479="","",-SUMIFS(Tabla7[Cantidad],Tabla7[Código del producto],$B1479,Tabla7[Tipo de movimiento],"SALIDA",Tabla7[Mes],O$5))</f>
        <v/>
      </c>
      <c r="P1479" s="39" t="str">
        <f>IF($B1479="","",-SUMIFS(Tabla7[Cantidad],Tabla7[Código del producto],$B1479,Tabla7[Tipo de movimiento],"SALIDA",Tabla7[Mes],P$5))</f>
        <v/>
      </c>
      <c r="Q1479" s="39" t="str">
        <f t="shared" ref="Q1479:Q1542" si="69">IF($B1479="","",IFERROR(AVERAGE(N1479:P1479),0))</f>
        <v/>
      </c>
      <c r="R1479" s="51" t="str">
        <f>IF($B1479="","",IFERROR(VLOOKUP($B1479,'ABC rotación'!$C:$G,5,0),"C"))</f>
        <v/>
      </c>
      <c r="S1479" s="41" t="str">
        <f t="shared" ref="S1479:S1542" si="70">IF($B1479="","",IFERROR(H1479/Q1479*30,0))</f>
        <v/>
      </c>
      <c r="T1479" s="40" t="str">
        <f t="shared" ref="T1479:T1542" si="71">IF($B1479="","",S1479/F1479)</f>
        <v/>
      </c>
      <c r="U1479" s="23" t="str">
        <f>IF($B1479="","",VLOOKUP($T1479,Tablas!$X$14:$Y$17,2,1))</f>
        <v/>
      </c>
    </row>
    <row r="1480" spans="2:21" x14ac:dyDescent="0.2">
      <c r="B1480" s="1" t="str">
        <f>IF(Tablas!B1478="","",Tablas!B1478)</f>
        <v/>
      </c>
      <c r="C1480" s="1" t="str">
        <f>IF(Tablas!C1478="","",Tablas!C1478)</f>
        <v/>
      </c>
      <c r="D1480" s="1" t="str">
        <f>IF(Tablas!D1478="","",Tablas!D1478)</f>
        <v/>
      </c>
      <c r="E1480" s="1" t="str">
        <f>IF(Tablas!E1478="","",Tablas!E1478)</f>
        <v/>
      </c>
      <c r="F1480" s="1" t="str">
        <f>IF(Tablas!F1478="","",Tablas!F1478)</f>
        <v/>
      </c>
      <c r="G1480" s="1" t="str">
        <f>IF(Tablas!I1478="","",Tablas!I1478)</f>
        <v/>
      </c>
      <c r="H1480" s="1" t="s">
        <v>911</v>
      </c>
      <c r="I1480" s="39" t="str">
        <f>IF($B1480="","",-SUMIFS(Tabla7[Cantidad],Tabla7[Código del producto],$B1480,Tabla7[Tipo de movimiento],"SALIDA",Tabla7[Mes],I$5))</f>
        <v/>
      </c>
      <c r="J1480" s="39" t="str">
        <f>IF($B1480="","",-SUMIFS(Tabla7[Cantidad],Tabla7[Código del producto],$B1480,Tabla7[Tipo de movimiento],"SALIDA",Tabla7[Mes],J$5))</f>
        <v/>
      </c>
      <c r="K1480" s="39" t="str">
        <f>IF($B1480="","",-SUMIFS(Tabla7[Cantidad],Tabla7[Código del producto],$B1480,Tabla7[Tipo de movimiento],"SALIDA",Tabla7[Mes],K$5))</f>
        <v/>
      </c>
      <c r="L1480" s="39" t="str">
        <f>IF($B1480="","",-SUMIFS(Tabla7[Cantidad],Tabla7[Código del producto],$B1480,Tabla7[Tipo de movimiento],"SALIDA",Tabla7[Mes],L$5))</f>
        <v/>
      </c>
      <c r="M1480" s="39" t="str">
        <f>IF($B1480="","",-SUMIFS(Tabla7[Cantidad],Tabla7[Código del producto],$B1480,Tabla7[Tipo de movimiento],"SALIDA",Tabla7[Mes],M$5))</f>
        <v/>
      </c>
      <c r="N1480" s="39" t="str">
        <f>IF($B1480="","",-SUMIFS(Tabla7[Cantidad],Tabla7[Código del producto],$B1480,Tabla7[Tipo de movimiento],"SALIDA",Tabla7[Mes],N$5))</f>
        <v/>
      </c>
      <c r="O1480" s="39" t="str">
        <f>IF($B1480="","",-SUMIFS(Tabla7[Cantidad],Tabla7[Código del producto],$B1480,Tabla7[Tipo de movimiento],"SALIDA",Tabla7[Mes],O$5))</f>
        <v/>
      </c>
      <c r="P1480" s="39" t="str">
        <f>IF($B1480="","",-SUMIFS(Tabla7[Cantidad],Tabla7[Código del producto],$B1480,Tabla7[Tipo de movimiento],"SALIDA",Tabla7[Mes],P$5))</f>
        <v/>
      </c>
      <c r="Q1480" s="39" t="str">
        <f t="shared" si="69"/>
        <v/>
      </c>
      <c r="R1480" s="51" t="str">
        <f>IF($B1480="","",IFERROR(VLOOKUP($B1480,'ABC rotación'!$C:$G,5,0),"C"))</f>
        <v/>
      </c>
      <c r="S1480" s="41" t="str">
        <f t="shared" si="70"/>
        <v/>
      </c>
      <c r="T1480" s="40" t="str">
        <f t="shared" si="71"/>
        <v/>
      </c>
      <c r="U1480" s="23" t="str">
        <f>IF($B1480="","",VLOOKUP($T1480,Tablas!$X$14:$Y$17,2,1))</f>
        <v/>
      </c>
    </row>
    <row r="1481" spans="2:21" x14ac:dyDescent="0.2">
      <c r="B1481" s="1" t="str">
        <f>IF(Tablas!B1479="","",Tablas!B1479)</f>
        <v/>
      </c>
      <c r="C1481" s="1" t="str">
        <f>IF(Tablas!C1479="","",Tablas!C1479)</f>
        <v/>
      </c>
      <c r="D1481" s="1" t="str">
        <f>IF(Tablas!D1479="","",Tablas!D1479)</f>
        <v/>
      </c>
      <c r="E1481" s="1" t="str">
        <f>IF(Tablas!E1479="","",Tablas!E1479)</f>
        <v/>
      </c>
      <c r="F1481" s="1" t="str">
        <f>IF(Tablas!F1479="","",Tablas!F1479)</f>
        <v/>
      </c>
      <c r="G1481" s="1" t="str">
        <f>IF(Tablas!I1479="","",Tablas!I1479)</f>
        <v/>
      </c>
      <c r="H1481" s="1" t="s">
        <v>911</v>
      </c>
      <c r="I1481" s="39" t="str">
        <f>IF($B1481="","",-SUMIFS(Tabla7[Cantidad],Tabla7[Código del producto],$B1481,Tabla7[Tipo de movimiento],"SALIDA",Tabla7[Mes],I$5))</f>
        <v/>
      </c>
      <c r="J1481" s="39" t="str">
        <f>IF($B1481="","",-SUMIFS(Tabla7[Cantidad],Tabla7[Código del producto],$B1481,Tabla7[Tipo de movimiento],"SALIDA",Tabla7[Mes],J$5))</f>
        <v/>
      </c>
      <c r="K1481" s="39" t="str">
        <f>IF($B1481="","",-SUMIFS(Tabla7[Cantidad],Tabla7[Código del producto],$B1481,Tabla7[Tipo de movimiento],"SALIDA",Tabla7[Mes],K$5))</f>
        <v/>
      </c>
      <c r="L1481" s="39" t="str">
        <f>IF($B1481="","",-SUMIFS(Tabla7[Cantidad],Tabla7[Código del producto],$B1481,Tabla7[Tipo de movimiento],"SALIDA",Tabla7[Mes],L$5))</f>
        <v/>
      </c>
      <c r="M1481" s="39" t="str">
        <f>IF($B1481="","",-SUMIFS(Tabla7[Cantidad],Tabla7[Código del producto],$B1481,Tabla7[Tipo de movimiento],"SALIDA",Tabla7[Mes],M$5))</f>
        <v/>
      </c>
      <c r="N1481" s="39" t="str">
        <f>IF($B1481="","",-SUMIFS(Tabla7[Cantidad],Tabla7[Código del producto],$B1481,Tabla7[Tipo de movimiento],"SALIDA",Tabla7[Mes],N$5))</f>
        <v/>
      </c>
      <c r="O1481" s="39" t="str">
        <f>IF($B1481="","",-SUMIFS(Tabla7[Cantidad],Tabla7[Código del producto],$B1481,Tabla7[Tipo de movimiento],"SALIDA",Tabla7[Mes],O$5))</f>
        <v/>
      </c>
      <c r="P1481" s="39" t="str">
        <f>IF($B1481="","",-SUMIFS(Tabla7[Cantidad],Tabla7[Código del producto],$B1481,Tabla7[Tipo de movimiento],"SALIDA",Tabla7[Mes],P$5))</f>
        <v/>
      </c>
      <c r="Q1481" s="39" t="str">
        <f t="shared" si="69"/>
        <v/>
      </c>
      <c r="R1481" s="51" t="str">
        <f>IF($B1481="","",IFERROR(VLOOKUP($B1481,'ABC rotación'!$C:$G,5,0),"C"))</f>
        <v/>
      </c>
      <c r="S1481" s="41" t="str">
        <f t="shared" si="70"/>
        <v/>
      </c>
      <c r="T1481" s="40" t="str">
        <f t="shared" si="71"/>
        <v/>
      </c>
      <c r="U1481" s="23" t="str">
        <f>IF($B1481="","",VLOOKUP($T1481,Tablas!$X$14:$Y$17,2,1))</f>
        <v/>
      </c>
    </row>
    <row r="1482" spans="2:21" x14ac:dyDescent="0.2">
      <c r="B1482" s="1" t="str">
        <f>IF(Tablas!B1480="","",Tablas!B1480)</f>
        <v/>
      </c>
      <c r="C1482" s="1" t="str">
        <f>IF(Tablas!C1480="","",Tablas!C1480)</f>
        <v/>
      </c>
      <c r="D1482" s="1" t="str">
        <f>IF(Tablas!D1480="","",Tablas!D1480)</f>
        <v/>
      </c>
      <c r="E1482" s="1" t="str">
        <f>IF(Tablas!E1480="","",Tablas!E1480)</f>
        <v/>
      </c>
      <c r="F1482" s="1" t="str">
        <f>IF(Tablas!F1480="","",Tablas!F1480)</f>
        <v/>
      </c>
      <c r="G1482" s="1" t="str">
        <f>IF(Tablas!I1480="","",Tablas!I1480)</f>
        <v/>
      </c>
      <c r="H1482" s="1" t="s">
        <v>911</v>
      </c>
      <c r="I1482" s="39" t="str">
        <f>IF($B1482="","",-SUMIFS(Tabla7[Cantidad],Tabla7[Código del producto],$B1482,Tabla7[Tipo de movimiento],"SALIDA",Tabla7[Mes],I$5))</f>
        <v/>
      </c>
      <c r="J1482" s="39" t="str">
        <f>IF($B1482="","",-SUMIFS(Tabla7[Cantidad],Tabla7[Código del producto],$B1482,Tabla7[Tipo de movimiento],"SALIDA",Tabla7[Mes],J$5))</f>
        <v/>
      </c>
      <c r="K1482" s="39" t="str">
        <f>IF($B1482="","",-SUMIFS(Tabla7[Cantidad],Tabla7[Código del producto],$B1482,Tabla7[Tipo de movimiento],"SALIDA",Tabla7[Mes],K$5))</f>
        <v/>
      </c>
      <c r="L1482" s="39" t="str">
        <f>IF($B1482="","",-SUMIFS(Tabla7[Cantidad],Tabla7[Código del producto],$B1482,Tabla7[Tipo de movimiento],"SALIDA",Tabla7[Mes],L$5))</f>
        <v/>
      </c>
      <c r="M1482" s="39" t="str">
        <f>IF($B1482="","",-SUMIFS(Tabla7[Cantidad],Tabla7[Código del producto],$B1482,Tabla7[Tipo de movimiento],"SALIDA",Tabla7[Mes],M$5))</f>
        <v/>
      </c>
      <c r="N1482" s="39" t="str">
        <f>IF($B1482="","",-SUMIFS(Tabla7[Cantidad],Tabla7[Código del producto],$B1482,Tabla7[Tipo de movimiento],"SALIDA",Tabla7[Mes],N$5))</f>
        <v/>
      </c>
      <c r="O1482" s="39" t="str">
        <f>IF($B1482="","",-SUMIFS(Tabla7[Cantidad],Tabla7[Código del producto],$B1482,Tabla7[Tipo de movimiento],"SALIDA",Tabla7[Mes],O$5))</f>
        <v/>
      </c>
      <c r="P1482" s="39" t="str">
        <f>IF($B1482="","",-SUMIFS(Tabla7[Cantidad],Tabla7[Código del producto],$B1482,Tabla7[Tipo de movimiento],"SALIDA",Tabla7[Mes],P$5))</f>
        <v/>
      </c>
      <c r="Q1482" s="39" t="str">
        <f t="shared" si="69"/>
        <v/>
      </c>
      <c r="R1482" s="51" t="str">
        <f>IF($B1482="","",IFERROR(VLOOKUP($B1482,'ABC rotación'!$C:$G,5,0),"C"))</f>
        <v/>
      </c>
      <c r="S1482" s="41" t="str">
        <f t="shared" si="70"/>
        <v/>
      </c>
      <c r="T1482" s="40" t="str">
        <f t="shared" si="71"/>
        <v/>
      </c>
      <c r="U1482" s="23" t="str">
        <f>IF($B1482="","",VLOOKUP($T1482,Tablas!$X$14:$Y$17,2,1))</f>
        <v/>
      </c>
    </row>
    <row r="1483" spans="2:21" x14ac:dyDescent="0.2">
      <c r="B1483" s="1" t="str">
        <f>IF(Tablas!B1481="","",Tablas!B1481)</f>
        <v/>
      </c>
      <c r="C1483" s="1" t="str">
        <f>IF(Tablas!C1481="","",Tablas!C1481)</f>
        <v/>
      </c>
      <c r="D1483" s="1" t="str">
        <f>IF(Tablas!D1481="","",Tablas!D1481)</f>
        <v/>
      </c>
      <c r="E1483" s="1" t="str">
        <f>IF(Tablas!E1481="","",Tablas!E1481)</f>
        <v/>
      </c>
      <c r="F1483" s="1" t="str">
        <f>IF(Tablas!F1481="","",Tablas!F1481)</f>
        <v/>
      </c>
      <c r="G1483" s="1" t="str">
        <f>IF(Tablas!I1481="","",Tablas!I1481)</f>
        <v/>
      </c>
      <c r="H1483" s="1" t="s">
        <v>911</v>
      </c>
      <c r="I1483" s="39" t="str">
        <f>IF($B1483="","",-SUMIFS(Tabla7[Cantidad],Tabla7[Código del producto],$B1483,Tabla7[Tipo de movimiento],"SALIDA",Tabla7[Mes],I$5))</f>
        <v/>
      </c>
      <c r="J1483" s="39" t="str">
        <f>IF($B1483="","",-SUMIFS(Tabla7[Cantidad],Tabla7[Código del producto],$B1483,Tabla7[Tipo de movimiento],"SALIDA",Tabla7[Mes],J$5))</f>
        <v/>
      </c>
      <c r="K1483" s="39" t="str">
        <f>IF($B1483="","",-SUMIFS(Tabla7[Cantidad],Tabla7[Código del producto],$B1483,Tabla7[Tipo de movimiento],"SALIDA",Tabla7[Mes],K$5))</f>
        <v/>
      </c>
      <c r="L1483" s="39" t="str">
        <f>IF($B1483="","",-SUMIFS(Tabla7[Cantidad],Tabla7[Código del producto],$B1483,Tabla7[Tipo de movimiento],"SALIDA",Tabla7[Mes],L$5))</f>
        <v/>
      </c>
      <c r="M1483" s="39" t="str">
        <f>IF($B1483="","",-SUMIFS(Tabla7[Cantidad],Tabla7[Código del producto],$B1483,Tabla7[Tipo de movimiento],"SALIDA",Tabla7[Mes],M$5))</f>
        <v/>
      </c>
      <c r="N1483" s="39" t="str">
        <f>IF($B1483="","",-SUMIFS(Tabla7[Cantidad],Tabla7[Código del producto],$B1483,Tabla7[Tipo de movimiento],"SALIDA",Tabla7[Mes],N$5))</f>
        <v/>
      </c>
      <c r="O1483" s="39" t="str">
        <f>IF($B1483="","",-SUMIFS(Tabla7[Cantidad],Tabla7[Código del producto],$B1483,Tabla7[Tipo de movimiento],"SALIDA",Tabla7[Mes],O$5))</f>
        <v/>
      </c>
      <c r="P1483" s="39" t="str">
        <f>IF($B1483="","",-SUMIFS(Tabla7[Cantidad],Tabla7[Código del producto],$B1483,Tabla7[Tipo de movimiento],"SALIDA",Tabla7[Mes],P$5))</f>
        <v/>
      </c>
      <c r="Q1483" s="39" t="str">
        <f t="shared" si="69"/>
        <v/>
      </c>
      <c r="R1483" s="51" t="str">
        <f>IF($B1483="","",IFERROR(VLOOKUP($B1483,'ABC rotación'!$C:$G,5,0),"C"))</f>
        <v/>
      </c>
      <c r="S1483" s="41" t="str">
        <f t="shared" si="70"/>
        <v/>
      </c>
      <c r="T1483" s="40" t="str">
        <f t="shared" si="71"/>
        <v/>
      </c>
      <c r="U1483" s="23" t="str">
        <f>IF($B1483="","",VLOOKUP($T1483,Tablas!$X$14:$Y$17,2,1))</f>
        <v/>
      </c>
    </row>
    <row r="1484" spans="2:21" x14ac:dyDescent="0.2">
      <c r="B1484" s="1" t="str">
        <f>IF(Tablas!B1482="","",Tablas!B1482)</f>
        <v/>
      </c>
      <c r="C1484" s="1" t="str">
        <f>IF(Tablas!C1482="","",Tablas!C1482)</f>
        <v/>
      </c>
      <c r="D1484" s="1" t="str">
        <f>IF(Tablas!D1482="","",Tablas!D1482)</f>
        <v/>
      </c>
      <c r="E1484" s="1" t="str">
        <f>IF(Tablas!E1482="","",Tablas!E1482)</f>
        <v/>
      </c>
      <c r="F1484" s="1" t="str">
        <f>IF(Tablas!F1482="","",Tablas!F1482)</f>
        <v/>
      </c>
      <c r="G1484" s="1" t="str">
        <f>IF(Tablas!I1482="","",Tablas!I1482)</f>
        <v/>
      </c>
      <c r="H1484" s="1" t="s">
        <v>911</v>
      </c>
      <c r="I1484" s="39" t="str">
        <f>IF($B1484="","",-SUMIFS(Tabla7[Cantidad],Tabla7[Código del producto],$B1484,Tabla7[Tipo de movimiento],"SALIDA",Tabla7[Mes],I$5))</f>
        <v/>
      </c>
      <c r="J1484" s="39" t="str">
        <f>IF($B1484="","",-SUMIFS(Tabla7[Cantidad],Tabla7[Código del producto],$B1484,Tabla7[Tipo de movimiento],"SALIDA",Tabla7[Mes],J$5))</f>
        <v/>
      </c>
      <c r="K1484" s="39" t="str">
        <f>IF($B1484="","",-SUMIFS(Tabla7[Cantidad],Tabla7[Código del producto],$B1484,Tabla7[Tipo de movimiento],"SALIDA",Tabla7[Mes],K$5))</f>
        <v/>
      </c>
      <c r="L1484" s="39" t="str">
        <f>IF($B1484="","",-SUMIFS(Tabla7[Cantidad],Tabla7[Código del producto],$B1484,Tabla7[Tipo de movimiento],"SALIDA",Tabla7[Mes],L$5))</f>
        <v/>
      </c>
      <c r="M1484" s="39" t="str">
        <f>IF($B1484="","",-SUMIFS(Tabla7[Cantidad],Tabla7[Código del producto],$B1484,Tabla7[Tipo de movimiento],"SALIDA",Tabla7[Mes],M$5))</f>
        <v/>
      </c>
      <c r="N1484" s="39" t="str">
        <f>IF($B1484="","",-SUMIFS(Tabla7[Cantidad],Tabla7[Código del producto],$B1484,Tabla7[Tipo de movimiento],"SALIDA",Tabla7[Mes],N$5))</f>
        <v/>
      </c>
      <c r="O1484" s="39" t="str">
        <f>IF($B1484="","",-SUMIFS(Tabla7[Cantidad],Tabla7[Código del producto],$B1484,Tabla7[Tipo de movimiento],"SALIDA",Tabla7[Mes],O$5))</f>
        <v/>
      </c>
      <c r="P1484" s="39" t="str">
        <f>IF($B1484="","",-SUMIFS(Tabla7[Cantidad],Tabla7[Código del producto],$B1484,Tabla7[Tipo de movimiento],"SALIDA",Tabla7[Mes],P$5))</f>
        <v/>
      </c>
      <c r="Q1484" s="39" t="str">
        <f t="shared" si="69"/>
        <v/>
      </c>
      <c r="R1484" s="51" t="str">
        <f>IF($B1484="","",IFERROR(VLOOKUP($B1484,'ABC rotación'!$C:$G,5,0),"C"))</f>
        <v/>
      </c>
      <c r="S1484" s="41" t="str">
        <f t="shared" si="70"/>
        <v/>
      </c>
      <c r="T1484" s="40" t="str">
        <f t="shared" si="71"/>
        <v/>
      </c>
      <c r="U1484" s="23" t="str">
        <f>IF($B1484="","",VLOOKUP($T1484,Tablas!$X$14:$Y$17,2,1))</f>
        <v/>
      </c>
    </row>
    <row r="1485" spans="2:21" x14ac:dyDescent="0.2">
      <c r="B1485" s="1" t="str">
        <f>IF(Tablas!B1483="","",Tablas!B1483)</f>
        <v/>
      </c>
      <c r="C1485" s="1" t="str">
        <f>IF(Tablas!C1483="","",Tablas!C1483)</f>
        <v/>
      </c>
      <c r="D1485" s="1" t="str">
        <f>IF(Tablas!D1483="","",Tablas!D1483)</f>
        <v/>
      </c>
      <c r="E1485" s="1" t="str">
        <f>IF(Tablas!E1483="","",Tablas!E1483)</f>
        <v/>
      </c>
      <c r="F1485" s="1" t="str">
        <f>IF(Tablas!F1483="","",Tablas!F1483)</f>
        <v/>
      </c>
      <c r="G1485" s="1" t="str">
        <f>IF(Tablas!I1483="","",Tablas!I1483)</f>
        <v/>
      </c>
      <c r="H1485" s="1" t="s">
        <v>911</v>
      </c>
      <c r="I1485" s="39" t="str">
        <f>IF($B1485="","",-SUMIFS(Tabla7[Cantidad],Tabla7[Código del producto],$B1485,Tabla7[Tipo de movimiento],"SALIDA",Tabla7[Mes],I$5))</f>
        <v/>
      </c>
      <c r="J1485" s="39" t="str">
        <f>IF($B1485="","",-SUMIFS(Tabla7[Cantidad],Tabla7[Código del producto],$B1485,Tabla7[Tipo de movimiento],"SALIDA",Tabla7[Mes],J$5))</f>
        <v/>
      </c>
      <c r="K1485" s="39" t="str">
        <f>IF($B1485="","",-SUMIFS(Tabla7[Cantidad],Tabla7[Código del producto],$B1485,Tabla7[Tipo de movimiento],"SALIDA",Tabla7[Mes],K$5))</f>
        <v/>
      </c>
      <c r="L1485" s="39" t="str">
        <f>IF($B1485="","",-SUMIFS(Tabla7[Cantidad],Tabla7[Código del producto],$B1485,Tabla7[Tipo de movimiento],"SALIDA",Tabla7[Mes],L$5))</f>
        <v/>
      </c>
      <c r="M1485" s="39" t="str">
        <f>IF($B1485="","",-SUMIFS(Tabla7[Cantidad],Tabla7[Código del producto],$B1485,Tabla7[Tipo de movimiento],"SALIDA",Tabla7[Mes],M$5))</f>
        <v/>
      </c>
      <c r="N1485" s="39" t="str">
        <f>IF($B1485="","",-SUMIFS(Tabla7[Cantidad],Tabla7[Código del producto],$B1485,Tabla7[Tipo de movimiento],"SALIDA",Tabla7[Mes],N$5))</f>
        <v/>
      </c>
      <c r="O1485" s="39" t="str">
        <f>IF($B1485="","",-SUMIFS(Tabla7[Cantidad],Tabla7[Código del producto],$B1485,Tabla7[Tipo de movimiento],"SALIDA",Tabla7[Mes],O$5))</f>
        <v/>
      </c>
      <c r="P1485" s="39" t="str">
        <f>IF($B1485="","",-SUMIFS(Tabla7[Cantidad],Tabla7[Código del producto],$B1485,Tabla7[Tipo de movimiento],"SALIDA",Tabla7[Mes],P$5))</f>
        <v/>
      </c>
      <c r="Q1485" s="39" t="str">
        <f t="shared" si="69"/>
        <v/>
      </c>
      <c r="R1485" s="51" t="str">
        <f>IF($B1485="","",IFERROR(VLOOKUP($B1485,'ABC rotación'!$C:$G,5,0),"C"))</f>
        <v/>
      </c>
      <c r="S1485" s="41" t="str">
        <f t="shared" si="70"/>
        <v/>
      </c>
      <c r="T1485" s="40" t="str">
        <f t="shared" si="71"/>
        <v/>
      </c>
      <c r="U1485" s="23" t="str">
        <f>IF($B1485="","",VLOOKUP($T1485,Tablas!$X$14:$Y$17,2,1))</f>
        <v/>
      </c>
    </row>
    <row r="1486" spans="2:21" x14ac:dyDescent="0.2">
      <c r="B1486" s="1" t="str">
        <f>IF(Tablas!B1484="","",Tablas!B1484)</f>
        <v/>
      </c>
      <c r="C1486" s="1" t="str">
        <f>IF(Tablas!C1484="","",Tablas!C1484)</f>
        <v/>
      </c>
      <c r="D1486" s="1" t="str">
        <f>IF(Tablas!D1484="","",Tablas!D1484)</f>
        <v/>
      </c>
      <c r="E1486" s="1" t="str">
        <f>IF(Tablas!E1484="","",Tablas!E1484)</f>
        <v/>
      </c>
      <c r="F1486" s="1" t="str">
        <f>IF(Tablas!F1484="","",Tablas!F1484)</f>
        <v/>
      </c>
      <c r="G1486" s="1" t="str">
        <f>IF(Tablas!I1484="","",Tablas!I1484)</f>
        <v/>
      </c>
      <c r="H1486" s="1" t="s">
        <v>911</v>
      </c>
      <c r="I1486" s="39" t="str">
        <f>IF($B1486="","",-SUMIFS(Tabla7[Cantidad],Tabla7[Código del producto],$B1486,Tabla7[Tipo de movimiento],"SALIDA",Tabla7[Mes],I$5))</f>
        <v/>
      </c>
      <c r="J1486" s="39" t="str">
        <f>IF($B1486="","",-SUMIFS(Tabla7[Cantidad],Tabla7[Código del producto],$B1486,Tabla7[Tipo de movimiento],"SALIDA",Tabla7[Mes],J$5))</f>
        <v/>
      </c>
      <c r="K1486" s="39" t="str">
        <f>IF($B1486="","",-SUMIFS(Tabla7[Cantidad],Tabla7[Código del producto],$B1486,Tabla7[Tipo de movimiento],"SALIDA",Tabla7[Mes],K$5))</f>
        <v/>
      </c>
      <c r="L1486" s="39" t="str">
        <f>IF($B1486="","",-SUMIFS(Tabla7[Cantidad],Tabla7[Código del producto],$B1486,Tabla7[Tipo de movimiento],"SALIDA",Tabla7[Mes],L$5))</f>
        <v/>
      </c>
      <c r="M1486" s="39" t="str">
        <f>IF($B1486="","",-SUMIFS(Tabla7[Cantidad],Tabla7[Código del producto],$B1486,Tabla7[Tipo de movimiento],"SALIDA",Tabla7[Mes],M$5))</f>
        <v/>
      </c>
      <c r="N1486" s="39" t="str">
        <f>IF($B1486="","",-SUMIFS(Tabla7[Cantidad],Tabla7[Código del producto],$B1486,Tabla7[Tipo de movimiento],"SALIDA",Tabla7[Mes],N$5))</f>
        <v/>
      </c>
      <c r="O1486" s="39" t="str">
        <f>IF($B1486="","",-SUMIFS(Tabla7[Cantidad],Tabla7[Código del producto],$B1486,Tabla7[Tipo de movimiento],"SALIDA",Tabla7[Mes],O$5))</f>
        <v/>
      </c>
      <c r="P1486" s="39" t="str">
        <f>IF($B1486="","",-SUMIFS(Tabla7[Cantidad],Tabla7[Código del producto],$B1486,Tabla7[Tipo de movimiento],"SALIDA",Tabla7[Mes],P$5))</f>
        <v/>
      </c>
      <c r="Q1486" s="39" t="str">
        <f t="shared" si="69"/>
        <v/>
      </c>
      <c r="R1486" s="51" t="str">
        <f>IF($B1486="","",IFERROR(VLOOKUP($B1486,'ABC rotación'!$C:$G,5,0),"C"))</f>
        <v/>
      </c>
      <c r="S1486" s="41" t="str">
        <f t="shared" si="70"/>
        <v/>
      </c>
      <c r="T1486" s="40" t="str">
        <f t="shared" si="71"/>
        <v/>
      </c>
      <c r="U1486" s="23" t="str">
        <f>IF($B1486="","",VLOOKUP($T1486,Tablas!$X$14:$Y$17,2,1))</f>
        <v/>
      </c>
    </row>
    <row r="1487" spans="2:21" x14ac:dyDescent="0.2">
      <c r="B1487" s="1" t="str">
        <f>IF(Tablas!B1485="","",Tablas!B1485)</f>
        <v/>
      </c>
      <c r="C1487" s="1" t="str">
        <f>IF(Tablas!C1485="","",Tablas!C1485)</f>
        <v/>
      </c>
      <c r="D1487" s="1" t="str">
        <f>IF(Tablas!D1485="","",Tablas!D1485)</f>
        <v/>
      </c>
      <c r="E1487" s="1" t="str">
        <f>IF(Tablas!E1485="","",Tablas!E1485)</f>
        <v/>
      </c>
      <c r="F1487" s="1" t="str">
        <f>IF(Tablas!F1485="","",Tablas!F1485)</f>
        <v/>
      </c>
      <c r="G1487" s="1" t="str">
        <f>IF(Tablas!I1485="","",Tablas!I1485)</f>
        <v/>
      </c>
      <c r="H1487" s="1" t="s">
        <v>911</v>
      </c>
      <c r="I1487" s="39" t="str">
        <f>IF($B1487="","",-SUMIFS(Tabla7[Cantidad],Tabla7[Código del producto],$B1487,Tabla7[Tipo de movimiento],"SALIDA",Tabla7[Mes],I$5))</f>
        <v/>
      </c>
      <c r="J1487" s="39" t="str">
        <f>IF($B1487="","",-SUMIFS(Tabla7[Cantidad],Tabla7[Código del producto],$B1487,Tabla7[Tipo de movimiento],"SALIDA",Tabla7[Mes],J$5))</f>
        <v/>
      </c>
      <c r="K1487" s="39" t="str">
        <f>IF($B1487="","",-SUMIFS(Tabla7[Cantidad],Tabla7[Código del producto],$B1487,Tabla7[Tipo de movimiento],"SALIDA",Tabla7[Mes],K$5))</f>
        <v/>
      </c>
      <c r="L1487" s="39" t="str">
        <f>IF($B1487="","",-SUMIFS(Tabla7[Cantidad],Tabla7[Código del producto],$B1487,Tabla7[Tipo de movimiento],"SALIDA",Tabla7[Mes],L$5))</f>
        <v/>
      </c>
      <c r="M1487" s="39" t="str">
        <f>IF($B1487="","",-SUMIFS(Tabla7[Cantidad],Tabla7[Código del producto],$B1487,Tabla7[Tipo de movimiento],"SALIDA",Tabla7[Mes],M$5))</f>
        <v/>
      </c>
      <c r="N1487" s="39" t="str">
        <f>IF($B1487="","",-SUMIFS(Tabla7[Cantidad],Tabla7[Código del producto],$B1487,Tabla7[Tipo de movimiento],"SALIDA",Tabla7[Mes],N$5))</f>
        <v/>
      </c>
      <c r="O1487" s="39" t="str">
        <f>IF($B1487="","",-SUMIFS(Tabla7[Cantidad],Tabla7[Código del producto],$B1487,Tabla7[Tipo de movimiento],"SALIDA",Tabla7[Mes],O$5))</f>
        <v/>
      </c>
      <c r="P1487" s="39" t="str">
        <f>IF($B1487="","",-SUMIFS(Tabla7[Cantidad],Tabla7[Código del producto],$B1487,Tabla7[Tipo de movimiento],"SALIDA",Tabla7[Mes],P$5))</f>
        <v/>
      </c>
      <c r="Q1487" s="39" t="str">
        <f t="shared" si="69"/>
        <v/>
      </c>
      <c r="R1487" s="51" t="str">
        <f>IF($B1487="","",IFERROR(VLOOKUP($B1487,'ABC rotación'!$C:$G,5,0),"C"))</f>
        <v/>
      </c>
      <c r="S1487" s="41" t="str">
        <f t="shared" si="70"/>
        <v/>
      </c>
      <c r="T1487" s="40" t="str">
        <f t="shared" si="71"/>
        <v/>
      </c>
      <c r="U1487" s="23" t="str">
        <f>IF($B1487="","",VLOOKUP($T1487,Tablas!$X$14:$Y$17,2,1))</f>
        <v/>
      </c>
    </row>
    <row r="1488" spans="2:21" x14ac:dyDescent="0.2">
      <c r="B1488" s="1" t="str">
        <f>IF(Tablas!B1486="","",Tablas!B1486)</f>
        <v/>
      </c>
      <c r="C1488" s="1" t="str">
        <f>IF(Tablas!C1486="","",Tablas!C1486)</f>
        <v/>
      </c>
      <c r="D1488" s="1" t="str">
        <f>IF(Tablas!D1486="","",Tablas!D1486)</f>
        <v/>
      </c>
      <c r="E1488" s="1" t="str">
        <f>IF(Tablas!E1486="","",Tablas!E1486)</f>
        <v/>
      </c>
      <c r="F1488" s="1" t="str">
        <f>IF(Tablas!F1486="","",Tablas!F1486)</f>
        <v/>
      </c>
      <c r="G1488" s="1" t="str">
        <f>IF(Tablas!I1486="","",Tablas!I1486)</f>
        <v/>
      </c>
      <c r="H1488" s="1" t="s">
        <v>911</v>
      </c>
      <c r="I1488" s="39" t="str">
        <f>IF($B1488="","",-SUMIFS(Tabla7[Cantidad],Tabla7[Código del producto],$B1488,Tabla7[Tipo de movimiento],"SALIDA",Tabla7[Mes],I$5))</f>
        <v/>
      </c>
      <c r="J1488" s="39" t="str">
        <f>IF($B1488="","",-SUMIFS(Tabla7[Cantidad],Tabla7[Código del producto],$B1488,Tabla7[Tipo de movimiento],"SALIDA",Tabla7[Mes],J$5))</f>
        <v/>
      </c>
      <c r="K1488" s="39" t="str">
        <f>IF($B1488="","",-SUMIFS(Tabla7[Cantidad],Tabla7[Código del producto],$B1488,Tabla7[Tipo de movimiento],"SALIDA",Tabla7[Mes],K$5))</f>
        <v/>
      </c>
      <c r="L1488" s="39" t="str">
        <f>IF($B1488="","",-SUMIFS(Tabla7[Cantidad],Tabla7[Código del producto],$B1488,Tabla7[Tipo de movimiento],"SALIDA",Tabla7[Mes],L$5))</f>
        <v/>
      </c>
      <c r="M1488" s="39" t="str">
        <f>IF($B1488="","",-SUMIFS(Tabla7[Cantidad],Tabla7[Código del producto],$B1488,Tabla7[Tipo de movimiento],"SALIDA",Tabla7[Mes],M$5))</f>
        <v/>
      </c>
      <c r="N1488" s="39" t="str">
        <f>IF($B1488="","",-SUMIFS(Tabla7[Cantidad],Tabla7[Código del producto],$B1488,Tabla7[Tipo de movimiento],"SALIDA",Tabla7[Mes],N$5))</f>
        <v/>
      </c>
      <c r="O1488" s="39" t="str">
        <f>IF($B1488="","",-SUMIFS(Tabla7[Cantidad],Tabla7[Código del producto],$B1488,Tabla7[Tipo de movimiento],"SALIDA",Tabla7[Mes],O$5))</f>
        <v/>
      </c>
      <c r="P1488" s="39" t="str">
        <f>IF($B1488="","",-SUMIFS(Tabla7[Cantidad],Tabla7[Código del producto],$B1488,Tabla7[Tipo de movimiento],"SALIDA",Tabla7[Mes],P$5))</f>
        <v/>
      </c>
      <c r="Q1488" s="39" t="str">
        <f t="shared" si="69"/>
        <v/>
      </c>
      <c r="R1488" s="51" t="str">
        <f>IF($B1488="","",IFERROR(VLOOKUP($B1488,'ABC rotación'!$C:$G,5,0),"C"))</f>
        <v/>
      </c>
      <c r="S1488" s="41" t="str">
        <f t="shared" si="70"/>
        <v/>
      </c>
      <c r="T1488" s="40" t="str">
        <f t="shared" si="71"/>
        <v/>
      </c>
      <c r="U1488" s="23" t="str">
        <f>IF($B1488="","",VLOOKUP($T1488,Tablas!$X$14:$Y$17,2,1))</f>
        <v/>
      </c>
    </row>
    <row r="1489" spans="2:21" x14ac:dyDescent="0.2">
      <c r="B1489" s="1" t="str">
        <f>IF(Tablas!B1487="","",Tablas!B1487)</f>
        <v/>
      </c>
      <c r="C1489" s="1" t="str">
        <f>IF(Tablas!C1487="","",Tablas!C1487)</f>
        <v/>
      </c>
      <c r="D1489" s="1" t="str">
        <f>IF(Tablas!D1487="","",Tablas!D1487)</f>
        <v/>
      </c>
      <c r="E1489" s="1" t="str">
        <f>IF(Tablas!E1487="","",Tablas!E1487)</f>
        <v/>
      </c>
      <c r="F1489" s="1" t="str">
        <f>IF(Tablas!F1487="","",Tablas!F1487)</f>
        <v/>
      </c>
      <c r="G1489" s="1" t="str">
        <f>IF(Tablas!I1487="","",Tablas!I1487)</f>
        <v/>
      </c>
      <c r="H1489" s="1" t="s">
        <v>911</v>
      </c>
      <c r="I1489" s="39" t="str">
        <f>IF($B1489="","",-SUMIFS(Tabla7[Cantidad],Tabla7[Código del producto],$B1489,Tabla7[Tipo de movimiento],"SALIDA",Tabla7[Mes],I$5))</f>
        <v/>
      </c>
      <c r="J1489" s="39" t="str">
        <f>IF($B1489="","",-SUMIFS(Tabla7[Cantidad],Tabla7[Código del producto],$B1489,Tabla7[Tipo de movimiento],"SALIDA",Tabla7[Mes],J$5))</f>
        <v/>
      </c>
      <c r="K1489" s="39" t="str">
        <f>IF($B1489="","",-SUMIFS(Tabla7[Cantidad],Tabla7[Código del producto],$B1489,Tabla7[Tipo de movimiento],"SALIDA",Tabla7[Mes],K$5))</f>
        <v/>
      </c>
      <c r="L1489" s="39" t="str">
        <f>IF($B1489="","",-SUMIFS(Tabla7[Cantidad],Tabla7[Código del producto],$B1489,Tabla7[Tipo de movimiento],"SALIDA",Tabla7[Mes],L$5))</f>
        <v/>
      </c>
      <c r="M1489" s="39" t="str">
        <f>IF($B1489="","",-SUMIFS(Tabla7[Cantidad],Tabla7[Código del producto],$B1489,Tabla7[Tipo de movimiento],"SALIDA",Tabla7[Mes],M$5))</f>
        <v/>
      </c>
      <c r="N1489" s="39" t="str">
        <f>IF($B1489="","",-SUMIFS(Tabla7[Cantidad],Tabla7[Código del producto],$B1489,Tabla7[Tipo de movimiento],"SALIDA",Tabla7[Mes],N$5))</f>
        <v/>
      </c>
      <c r="O1489" s="39" t="str">
        <f>IF($B1489="","",-SUMIFS(Tabla7[Cantidad],Tabla7[Código del producto],$B1489,Tabla7[Tipo de movimiento],"SALIDA",Tabla7[Mes],O$5))</f>
        <v/>
      </c>
      <c r="P1489" s="39" t="str">
        <f>IF($B1489="","",-SUMIFS(Tabla7[Cantidad],Tabla7[Código del producto],$B1489,Tabla7[Tipo de movimiento],"SALIDA",Tabla7[Mes],P$5))</f>
        <v/>
      </c>
      <c r="Q1489" s="39" t="str">
        <f t="shared" si="69"/>
        <v/>
      </c>
      <c r="R1489" s="51" t="str">
        <f>IF($B1489="","",IFERROR(VLOOKUP($B1489,'ABC rotación'!$C:$G,5,0),"C"))</f>
        <v/>
      </c>
      <c r="S1489" s="41" t="str">
        <f t="shared" si="70"/>
        <v/>
      </c>
      <c r="T1489" s="40" t="str">
        <f t="shared" si="71"/>
        <v/>
      </c>
      <c r="U1489" s="23" t="str">
        <f>IF($B1489="","",VLOOKUP($T1489,Tablas!$X$14:$Y$17,2,1))</f>
        <v/>
      </c>
    </row>
    <row r="1490" spans="2:21" x14ac:dyDescent="0.2">
      <c r="B1490" s="1" t="str">
        <f>IF(Tablas!B1488="","",Tablas!B1488)</f>
        <v/>
      </c>
      <c r="C1490" s="1" t="str">
        <f>IF(Tablas!C1488="","",Tablas!C1488)</f>
        <v/>
      </c>
      <c r="D1490" s="1" t="str">
        <f>IF(Tablas!D1488="","",Tablas!D1488)</f>
        <v/>
      </c>
      <c r="E1490" s="1" t="str">
        <f>IF(Tablas!E1488="","",Tablas!E1488)</f>
        <v/>
      </c>
      <c r="F1490" s="1" t="str">
        <f>IF(Tablas!F1488="","",Tablas!F1488)</f>
        <v/>
      </c>
      <c r="G1490" s="1" t="str">
        <f>IF(Tablas!I1488="","",Tablas!I1488)</f>
        <v/>
      </c>
      <c r="H1490" s="1" t="s">
        <v>911</v>
      </c>
      <c r="I1490" s="39" t="str">
        <f>IF($B1490="","",-SUMIFS(Tabla7[Cantidad],Tabla7[Código del producto],$B1490,Tabla7[Tipo de movimiento],"SALIDA",Tabla7[Mes],I$5))</f>
        <v/>
      </c>
      <c r="J1490" s="39" t="str">
        <f>IF($B1490="","",-SUMIFS(Tabla7[Cantidad],Tabla7[Código del producto],$B1490,Tabla7[Tipo de movimiento],"SALIDA",Tabla7[Mes],J$5))</f>
        <v/>
      </c>
      <c r="K1490" s="39" t="str">
        <f>IF($B1490="","",-SUMIFS(Tabla7[Cantidad],Tabla7[Código del producto],$B1490,Tabla7[Tipo de movimiento],"SALIDA",Tabla7[Mes],K$5))</f>
        <v/>
      </c>
      <c r="L1490" s="39" t="str">
        <f>IF($B1490="","",-SUMIFS(Tabla7[Cantidad],Tabla7[Código del producto],$B1490,Tabla7[Tipo de movimiento],"SALIDA",Tabla7[Mes],L$5))</f>
        <v/>
      </c>
      <c r="M1490" s="39" t="str">
        <f>IF($B1490="","",-SUMIFS(Tabla7[Cantidad],Tabla7[Código del producto],$B1490,Tabla7[Tipo de movimiento],"SALIDA",Tabla7[Mes],M$5))</f>
        <v/>
      </c>
      <c r="N1490" s="39" t="str">
        <f>IF($B1490="","",-SUMIFS(Tabla7[Cantidad],Tabla7[Código del producto],$B1490,Tabla7[Tipo de movimiento],"SALIDA",Tabla7[Mes],N$5))</f>
        <v/>
      </c>
      <c r="O1490" s="39" t="str">
        <f>IF($B1490="","",-SUMIFS(Tabla7[Cantidad],Tabla7[Código del producto],$B1490,Tabla7[Tipo de movimiento],"SALIDA",Tabla7[Mes],O$5))</f>
        <v/>
      </c>
      <c r="P1490" s="39" t="str">
        <f>IF($B1490="","",-SUMIFS(Tabla7[Cantidad],Tabla7[Código del producto],$B1490,Tabla7[Tipo de movimiento],"SALIDA",Tabla7[Mes],P$5))</f>
        <v/>
      </c>
      <c r="Q1490" s="39" t="str">
        <f t="shared" si="69"/>
        <v/>
      </c>
      <c r="R1490" s="51" t="str">
        <f>IF($B1490="","",IFERROR(VLOOKUP($B1490,'ABC rotación'!$C:$G,5,0),"C"))</f>
        <v/>
      </c>
      <c r="S1490" s="41" t="str">
        <f t="shared" si="70"/>
        <v/>
      </c>
      <c r="T1490" s="40" t="str">
        <f t="shared" si="71"/>
        <v/>
      </c>
      <c r="U1490" s="23" t="str">
        <f>IF($B1490="","",VLOOKUP($T1490,Tablas!$X$14:$Y$17,2,1))</f>
        <v/>
      </c>
    </row>
    <row r="1491" spans="2:21" x14ac:dyDescent="0.2">
      <c r="B1491" s="1" t="str">
        <f>IF(Tablas!B1489="","",Tablas!B1489)</f>
        <v/>
      </c>
      <c r="C1491" s="1" t="str">
        <f>IF(Tablas!C1489="","",Tablas!C1489)</f>
        <v/>
      </c>
      <c r="D1491" s="1" t="str">
        <f>IF(Tablas!D1489="","",Tablas!D1489)</f>
        <v/>
      </c>
      <c r="E1491" s="1" t="str">
        <f>IF(Tablas!E1489="","",Tablas!E1489)</f>
        <v/>
      </c>
      <c r="F1491" s="1" t="str">
        <f>IF(Tablas!F1489="","",Tablas!F1489)</f>
        <v/>
      </c>
      <c r="G1491" s="1" t="str">
        <f>IF(Tablas!I1489="","",Tablas!I1489)</f>
        <v/>
      </c>
      <c r="H1491" s="1" t="s">
        <v>911</v>
      </c>
      <c r="I1491" s="39" t="str">
        <f>IF($B1491="","",-SUMIFS(Tabla7[Cantidad],Tabla7[Código del producto],$B1491,Tabla7[Tipo de movimiento],"SALIDA",Tabla7[Mes],I$5))</f>
        <v/>
      </c>
      <c r="J1491" s="39" t="str">
        <f>IF($B1491="","",-SUMIFS(Tabla7[Cantidad],Tabla7[Código del producto],$B1491,Tabla7[Tipo de movimiento],"SALIDA",Tabla7[Mes],J$5))</f>
        <v/>
      </c>
      <c r="K1491" s="39" t="str">
        <f>IF($B1491="","",-SUMIFS(Tabla7[Cantidad],Tabla7[Código del producto],$B1491,Tabla7[Tipo de movimiento],"SALIDA",Tabla7[Mes],K$5))</f>
        <v/>
      </c>
      <c r="L1491" s="39" t="str">
        <f>IF($B1491="","",-SUMIFS(Tabla7[Cantidad],Tabla7[Código del producto],$B1491,Tabla7[Tipo de movimiento],"SALIDA",Tabla7[Mes],L$5))</f>
        <v/>
      </c>
      <c r="M1491" s="39" t="str">
        <f>IF($B1491="","",-SUMIFS(Tabla7[Cantidad],Tabla7[Código del producto],$B1491,Tabla7[Tipo de movimiento],"SALIDA",Tabla7[Mes],M$5))</f>
        <v/>
      </c>
      <c r="N1491" s="39" t="str">
        <f>IF($B1491="","",-SUMIFS(Tabla7[Cantidad],Tabla7[Código del producto],$B1491,Tabla7[Tipo de movimiento],"SALIDA",Tabla7[Mes],N$5))</f>
        <v/>
      </c>
      <c r="O1491" s="39" t="str">
        <f>IF($B1491="","",-SUMIFS(Tabla7[Cantidad],Tabla7[Código del producto],$B1491,Tabla7[Tipo de movimiento],"SALIDA",Tabla7[Mes],O$5))</f>
        <v/>
      </c>
      <c r="P1491" s="39" t="str">
        <f>IF($B1491="","",-SUMIFS(Tabla7[Cantidad],Tabla7[Código del producto],$B1491,Tabla7[Tipo de movimiento],"SALIDA",Tabla7[Mes],P$5))</f>
        <v/>
      </c>
      <c r="Q1491" s="39" t="str">
        <f t="shared" si="69"/>
        <v/>
      </c>
      <c r="R1491" s="51" t="str">
        <f>IF($B1491="","",IFERROR(VLOOKUP($B1491,'ABC rotación'!$C:$G,5,0),"C"))</f>
        <v/>
      </c>
      <c r="S1491" s="41" t="str">
        <f t="shared" si="70"/>
        <v/>
      </c>
      <c r="T1491" s="40" t="str">
        <f t="shared" si="71"/>
        <v/>
      </c>
      <c r="U1491" s="23" t="str">
        <f>IF($B1491="","",VLOOKUP($T1491,Tablas!$X$14:$Y$17,2,1))</f>
        <v/>
      </c>
    </row>
    <row r="1492" spans="2:21" x14ac:dyDescent="0.2">
      <c r="B1492" s="1" t="str">
        <f>IF(Tablas!B1490="","",Tablas!B1490)</f>
        <v/>
      </c>
      <c r="C1492" s="1" t="str">
        <f>IF(Tablas!C1490="","",Tablas!C1490)</f>
        <v/>
      </c>
      <c r="D1492" s="1" t="str">
        <f>IF(Tablas!D1490="","",Tablas!D1490)</f>
        <v/>
      </c>
      <c r="E1492" s="1" t="str">
        <f>IF(Tablas!E1490="","",Tablas!E1490)</f>
        <v/>
      </c>
      <c r="F1492" s="1" t="str">
        <f>IF(Tablas!F1490="","",Tablas!F1490)</f>
        <v/>
      </c>
      <c r="G1492" s="1" t="str">
        <f>IF(Tablas!I1490="","",Tablas!I1490)</f>
        <v/>
      </c>
      <c r="H1492" s="1" t="s">
        <v>911</v>
      </c>
      <c r="I1492" s="39" t="str">
        <f>IF($B1492="","",-SUMIFS(Tabla7[Cantidad],Tabla7[Código del producto],$B1492,Tabla7[Tipo de movimiento],"SALIDA",Tabla7[Mes],I$5))</f>
        <v/>
      </c>
      <c r="J1492" s="39" t="str">
        <f>IF($B1492="","",-SUMIFS(Tabla7[Cantidad],Tabla7[Código del producto],$B1492,Tabla7[Tipo de movimiento],"SALIDA",Tabla7[Mes],J$5))</f>
        <v/>
      </c>
      <c r="K1492" s="39" t="str">
        <f>IF($B1492="","",-SUMIFS(Tabla7[Cantidad],Tabla7[Código del producto],$B1492,Tabla7[Tipo de movimiento],"SALIDA",Tabla7[Mes],K$5))</f>
        <v/>
      </c>
      <c r="L1492" s="39" t="str">
        <f>IF($B1492="","",-SUMIFS(Tabla7[Cantidad],Tabla7[Código del producto],$B1492,Tabla7[Tipo de movimiento],"SALIDA",Tabla7[Mes],L$5))</f>
        <v/>
      </c>
      <c r="M1492" s="39" t="str">
        <f>IF($B1492="","",-SUMIFS(Tabla7[Cantidad],Tabla7[Código del producto],$B1492,Tabla7[Tipo de movimiento],"SALIDA",Tabla7[Mes],M$5))</f>
        <v/>
      </c>
      <c r="N1492" s="39" t="str">
        <f>IF($B1492="","",-SUMIFS(Tabla7[Cantidad],Tabla7[Código del producto],$B1492,Tabla7[Tipo de movimiento],"SALIDA",Tabla7[Mes],N$5))</f>
        <v/>
      </c>
      <c r="O1492" s="39" t="str">
        <f>IF($B1492="","",-SUMIFS(Tabla7[Cantidad],Tabla7[Código del producto],$B1492,Tabla7[Tipo de movimiento],"SALIDA",Tabla7[Mes],O$5))</f>
        <v/>
      </c>
      <c r="P1492" s="39" t="str">
        <f>IF($B1492="","",-SUMIFS(Tabla7[Cantidad],Tabla7[Código del producto],$B1492,Tabla7[Tipo de movimiento],"SALIDA",Tabla7[Mes],P$5))</f>
        <v/>
      </c>
      <c r="Q1492" s="39" t="str">
        <f t="shared" si="69"/>
        <v/>
      </c>
      <c r="R1492" s="51" t="str">
        <f>IF($B1492="","",IFERROR(VLOOKUP($B1492,'ABC rotación'!$C:$G,5,0),"C"))</f>
        <v/>
      </c>
      <c r="S1492" s="41" t="str">
        <f t="shared" si="70"/>
        <v/>
      </c>
      <c r="T1492" s="40" t="str">
        <f t="shared" si="71"/>
        <v/>
      </c>
      <c r="U1492" s="23" t="str">
        <f>IF($B1492="","",VLOOKUP($T1492,Tablas!$X$14:$Y$17,2,1))</f>
        <v/>
      </c>
    </row>
    <row r="1493" spans="2:21" x14ac:dyDescent="0.2">
      <c r="B1493" s="1" t="str">
        <f>IF(Tablas!B1491="","",Tablas!B1491)</f>
        <v/>
      </c>
      <c r="C1493" s="1" t="str">
        <f>IF(Tablas!C1491="","",Tablas!C1491)</f>
        <v/>
      </c>
      <c r="D1493" s="1" t="str">
        <f>IF(Tablas!D1491="","",Tablas!D1491)</f>
        <v/>
      </c>
      <c r="E1493" s="1" t="str">
        <f>IF(Tablas!E1491="","",Tablas!E1491)</f>
        <v/>
      </c>
      <c r="F1493" s="1" t="str">
        <f>IF(Tablas!F1491="","",Tablas!F1491)</f>
        <v/>
      </c>
      <c r="G1493" s="1" t="str">
        <f>IF(Tablas!I1491="","",Tablas!I1491)</f>
        <v/>
      </c>
      <c r="H1493" s="1" t="s">
        <v>911</v>
      </c>
      <c r="I1493" s="39" t="str">
        <f>IF($B1493="","",-SUMIFS(Tabla7[Cantidad],Tabla7[Código del producto],$B1493,Tabla7[Tipo de movimiento],"SALIDA",Tabla7[Mes],I$5))</f>
        <v/>
      </c>
      <c r="J1493" s="39" t="str">
        <f>IF($B1493="","",-SUMIFS(Tabla7[Cantidad],Tabla7[Código del producto],$B1493,Tabla7[Tipo de movimiento],"SALIDA",Tabla7[Mes],J$5))</f>
        <v/>
      </c>
      <c r="K1493" s="39" t="str">
        <f>IF($B1493="","",-SUMIFS(Tabla7[Cantidad],Tabla7[Código del producto],$B1493,Tabla7[Tipo de movimiento],"SALIDA",Tabla7[Mes],K$5))</f>
        <v/>
      </c>
      <c r="L1493" s="39" t="str">
        <f>IF($B1493="","",-SUMIFS(Tabla7[Cantidad],Tabla7[Código del producto],$B1493,Tabla7[Tipo de movimiento],"SALIDA",Tabla7[Mes],L$5))</f>
        <v/>
      </c>
      <c r="M1493" s="39" t="str">
        <f>IF($B1493="","",-SUMIFS(Tabla7[Cantidad],Tabla7[Código del producto],$B1493,Tabla7[Tipo de movimiento],"SALIDA",Tabla7[Mes],M$5))</f>
        <v/>
      </c>
      <c r="N1493" s="39" t="str">
        <f>IF($B1493="","",-SUMIFS(Tabla7[Cantidad],Tabla7[Código del producto],$B1493,Tabla7[Tipo de movimiento],"SALIDA",Tabla7[Mes],N$5))</f>
        <v/>
      </c>
      <c r="O1493" s="39" t="str">
        <f>IF($B1493="","",-SUMIFS(Tabla7[Cantidad],Tabla7[Código del producto],$B1493,Tabla7[Tipo de movimiento],"SALIDA",Tabla7[Mes],O$5))</f>
        <v/>
      </c>
      <c r="P1493" s="39" t="str">
        <f>IF($B1493="","",-SUMIFS(Tabla7[Cantidad],Tabla7[Código del producto],$B1493,Tabla7[Tipo de movimiento],"SALIDA",Tabla7[Mes],P$5))</f>
        <v/>
      </c>
      <c r="Q1493" s="39" t="str">
        <f t="shared" si="69"/>
        <v/>
      </c>
      <c r="R1493" s="51" t="str">
        <f>IF($B1493="","",IFERROR(VLOOKUP($B1493,'ABC rotación'!$C:$G,5,0),"C"))</f>
        <v/>
      </c>
      <c r="S1493" s="41" t="str">
        <f t="shared" si="70"/>
        <v/>
      </c>
      <c r="T1493" s="40" t="str">
        <f t="shared" si="71"/>
        <v/>
      </c>
      <c r="U1493" s="23" t="str">
        <f>IF($B1493="","",VLOOKUP($T1493,Tablas!$X$14:$Y$17,2,1))</f>
        <v/>
      </c>
    </row>
    <row r="1494" spans="2:21" x14ac:dyDescent="0.2">
      <c r="B1494" s="1" t="str">
        <f>IF(Tablas!B1492="","",Tablas!B1492)</f>
        <v/>
      </c>
      <c r="C1494" s="1" t="str">
        <f>IF(Tablas!C1492="","",Tablas!C1492)</f>
        <v/>
      </c>
      <c r="D1494" s="1" t="str">
        <f>IF(Tablas!D1492="","",Tablas!D1492)</f>
        <v/>
      </c>
      <c r="E1494" s="1" t="str">
        <f>IF(Tablas!E1492="","",Tablas!E1492)</f>
        <v/>
      </c>
      <c r="F1494" s="1" t="str">
        <f>IF(Tablas!F1492="","",Tablas!F1492)</f>
        <v/>
      </c>
      <c r="G1494" s="1" t="str">
        <f>IF(Tablas!I1492="","",Tablas!I1492)</f>
        <v/>
      </c>
      <c r="H1494" s="1" t="s">
        <v>911</v>
      </c>
      <c r="I1494" s="39" t="str">
        <f>IF($B1494="","",-SUMIFS(Tabla7[Cantidad],Tabla7[Código del producto],$B1494,Tabla7[Tipo de movimiento],"SALIDA",Tabla7[Mes],I$5))</f>
        <v/>
      </c>
      <c r="J1494" s="39" t="str">
        <f>IF($B1494="","",-SUMIFS(Tabla7[Cantidad],Tabla7[Código del producto],$B1494,Tabla7[Tipo de movimiento],"SALIDA",Tabla7[Mes],J$5))</f>
        <v/>
      </c>
      <c r="K1494" s="39" t="str">
        <f>IF($B1494="","",-SUMIFS(Tabla7[Cantidad],Tabla7[Código del producto],$B1494,Tabla7[Tipo de movimiento],"SALIDA",Tabla7[Mes],K$5))</f>
        <v/>
      </c>
      <c r="L1494" s="39" t="str">
        <f>IF($B1494="","",-SUMIFS(Tabla7[Cantidad],Tabla7[Código del producto],$B1494,Tabla7[Tipo de movimiento],"SALIDA",Tabla7[Mes],L$5))</f>
        <v/>
      </c>
      <c r="M1494" s="39" t="str">
        <f>IF($B1494="","",-SUMIFS(Tabla7[Cantidad],Tabla7[Código del producto],$B1494,Tabla7[Tipo de movimiento],"SALIDA",Tabla7[Mes],M$5))</f>
        <v/>
      </c>
      <c r="N1494" s="39" t="str">
        <f>IF($B1494="","",-SUMIFS(Tabla7[Cantidad],Tabla7[Código del producto],$B1494,Tabla7[Tipo de movimiento],"SALIDA",Tabla7[Mes],N$5))</f>
        <v/>
      </c>
      <c r="O1494" s="39" t="str">
        <f>IF($B1494="","",-SUMIFS(Tabla7[Cantidad],Tabla7[Código del producto],$B1494,Tabla7[Tipo de movimiento],"SALIDA",Tabla7[Mes],O$5))</f>
        <v/>
      </c>
      <c r="P1494" s="39" t="str">
        <f>IF($B1494="","",-SUMIFS(Tabla7[Cantidad],Tabla7[Código del producto],$B1494,Tabla7[Tipo de movimiento],"SALIDA",Tabla7[Mes],P$5))</f>
        <v/>
      </c>
      <c r="Q1494" s="39" t="str">
        <f t="shared" si="69"/>
        <v/>
      </c>
      <c r="R1494" s="51" t="str">
        <f>IF($B1494="","",IFERROR(VLOOKUP($B1494,'ABC rotación'!$C:$G,5,0),"C"))</f>
        <v/>
      </c>
      <c r="S1494" s="41" t="str">
        <f t="shared" si="70"/>
        <v/>
      </c>
      <c r="T1494" s="40" t="str">
        <f t="shared" si="71"/>
        <v/>
      </c>
      <c r="U1494" s="23" t="str">
        <f>IF($B1494="","",VLOOKUP($T1494,Tablas!$X$14:$Y$17,2,1))</f>
        <v/>
      </c>
    </row>
    <row r="1495" spans="2:21" x14ac:dyDescent="0.2">
      <c r="B1495" s="1" t="str">
        <f>IF(Tablas!B1493="","",Tablas!B1493)</f>
        <v/>
      </c>
      <c r="C1495" s="1" t="str">
        <f>IF(Tablas!C1493="","",Tablas!C1493)</f>
        <v/>
      </c>
      <c r="D1495" s="1" t="str">
        <f>IF(Tablas!D1493="","",Tablas!D1493)</f>
        <v/>
      </c>
      <c r="E1495" s="1" t="str">
        <f>IF(Tablas!E1493="","",Tablas!E1493)</f>
        <v/>
      </c>
      <c r="F1495" s="1" t="str">
        <f>IF(Tablas!F1493="","",Tablas!F1493)</f>
        <v/>
      </c>
      <c r="G1495" s="1" t="str">
        <f>IF(Tablas!I1493="","",Tablas!I1493)</f>
        <v/>
      </c>
      <c r="H1495" s="1" t="s">
        <v>911</v>
      </c>
      <c r="I1495" s="39" t="str">
        <f>IF($B1495="","",-SUMIFS(Tabla7[Cantidad],Tabla7[Código del producto],$B1495,Tabla7[Tipo de movimiento],"SALIDA",Tabla7[Mes],I$5))</f>
        <v/>
      </c>
      <c r="J1495" s="39" t="str">
        <f>IF($B1495="","",-SUMIFS(Tabla7[Cantidad],Tabla7[Código del producto],$B1495,Tabla7[Tipo de movimiento],"SALIDA",Tabla7[Mes],J$5))</f>
        <v/>
      </c>
      <c r="K1495" s="39" t="str">
        <f>IF($B1495="","",-SUMIFS(Tabla7[Cantidad],Tabla7[Código del producto],$B1495,Tabla7[Tipo de movimiento],"SALIDA",Tabla7[Mes],K$5))</f>
        <v/>
      </c>
      <c r="L1495" s="39" t="str">
        <f>IF($B1495="","",-SUMIFS(Tabla7[Cantidad],Tabla7[Código del producto],$B1495,Tabla7[Tipo de movimiento],"SALIDA",Tabla7[Mes],L$5))</f>
        <v/>
      </c>
      <c r="M1495" s="39" t="str">
        <f>IF($B1495="","",-SUMIFS(Tabla7[Cantidad],Tabla7[Código del producto],$B1495,Tabla7[Tipo de movimiento],"SALIDA",Tabla7[Mes],M$5))</f>
        <v/>
      </c>
      <c r="N1495" s="39" t="str">
        <f>IF($B1495="","",-SUMIFS(Tabla7[Cantidad],Tabla7[Código del producto],$B1495,Tabla7[Tipo de movimiento],"SALIDA",Tabla7[Mes],N$5))</f>
        <v/>
      </c>
      <c r="O1495" s="39" t="str">
        <f>IF($B1495="","",-SUMIFS(Tabla7[Cantidad],Tabla7[Código del producto],$B1495,Tabla7[Tipo de movimiento],"SALIDA",Tabla7[Mes],O$5))</f>
        <v/>
      </c>
      <c r="P1495" s="39" t="str">
        <f>IF($B1495="","",-SUMIFS(Tabla7[Cantidad],Tabla7[Código del producto],$B1495,Tabla7[Tipo de movimiento],"SALIDA",Tabla7[Mes],P$5))</f>
        <v/>
      </c>
      <c r="Q1495" s="39" t="str">
        <f t="shared" si="69"/>
        <v/>
      </c>
      <c r="R1495" s="51" t="str">
        <f>IF($B1495="","",IFERROR(VLOOKUP($B1495,'ABC rotación'!$C:$G,5,0),"C"))</f>
        <v/>
      </c>
      <c r="S1495" s="41" t="str">
        <f t="shared" si="70"/>
        <v/>
      </c>
      <c r="T1495" s="40" t="str">
        <f t="shared" si="71"/>
        <v/>
      </c>
      <c r="U1495" s="23" t="str">
        <f>IF($B1495="","",VLOOKUP($T1495,Tablas!$X$14:$Y$17,2,1))</f>
        <v/>
      </c>
    </row>
    <row r="1496" spans="2:21" x14ac:dyDescent="0.2">
      <c r="B1496" s="1" t="str">
        <f>IF(Tablas!B1494="","",Tablas!B1494)</f>
        <v/>
      </c>
      <c r="C1496" s="1" t="str">
        <f>IF(Tablas!C1494="","",Tablas!C1494)</f>
        <v/>
      </c>
      <c r="D1496" s="1" t="str">
        <f>IF(Tablas!D1494="","",Tablas!D1494)</f>
        <v/>
      </c>
      <c r="E1496" s="1" t="str">
        <f>IF(Tablas!E1494="","",Tablas!E1494)</f>
        <v/>
      </c>
      <c r="F1496" s="1" t="str">
        <f>IF(Tablas!F1494="","",Tablas!F1494)</f>
        <v/>
      </c>
      <c r="G1496" s="1" t="str">
        <f>IF(Tablas!I1494="","",Tablas!I1494)</f>
        <v/>
      </c>
      <c r="H1496" s="1" t="s">
        <v>911</v>
      </c>
      <c r="I1496" s="39" t="str">
        <f>IF($B1496="","",-SUMIFS(Tabla7[Cantidad],Tabla7[Código del producto],$B1496,Tabla7[Tipo de movimiento],"SALIDA",Tabla7[Mes],I$5))</f>
        <v/>
      </c>
      <c r="J1496" s="39" t="str">
        <f>IF($B1496="","",-SUMIFS(Tabla7[Cantidad],Tabla7[Código del producto],$B1496,Tabla7[Tipo de movimiento],"SALIDA",Tabla7[Mes],J$5))</f>
        <v/>
      </c>
      <c r="K1496" s="39" t="str">
        <f>IF($B1496="","",-SUMIFS(Tabla7[Cantidad],Tabla7[Código del producto],$B1496,Tabla7[Tipo de movimiento],"SALIDA",Tabla7[Mes],K$5))</f>
        <v/>
      </c>
      <c r="L1496" s="39" t="str">
        <f>IF($B1496="","",-SUMIFS(Tabla7[Cantidad],Tabla7[Código del producto],$B1496,Tabla7[Tipo de movimiento],"SALIDA",Tabla7[Mes],L$5))</f>
        <v/>
      </c>
      <c r="M1496" s="39" t="str">
        <f>IF($B1496="","",-SUMIFS(Tabla7[Cantidad],Tabla7[Código del producto],$B1496,Tabla7[Tipo de movimiento],"SALIDA",Tabla7[Mes],M$5))</f>
        <v/>
      </c>
      <c r="N1496" s="39" t="str">
        <f>IF($B1496="","",-SUMIFS(Tabla7[Cantidad],Tabla7[Código del producto],$B1496,Tabla7[Tipo de movimiento],"SALIDA",Tabla7[Mes],N$5))</f>
        <v/>
      </c>
      <c r="O1496" s="39" t="str">
        <f>IF($B1496="","",-SUMIFS(Tabla7[Cantidad],Tabla7[Código del producto],$B1496,Tabla7[Tipo de movimiento],"SALIDA",Tabla7[Mes],O$5))</f>
        <v/>
      </c>
      <c r="P1496" s="39" t="str">
        <f>IF($B1496="","",-SUMIFS(Tabla7[Cantidad],Tabla7[Código del producto],$B1496,Tabla7[Tipo de movimiento],"SALIDA",Tabla7[Mes],P$5))</f>
        <v/>
      </c>
      <c r="Q1496" s="39" t="str">
        <f t="shared" si="69"/>
        <v/>
      </c>
      <c r="R1496" s="51" t="str">
        <f>IF($B1496="","",IFERROR(VLOOKUP($B1496,'ABC rotación'!$C:$G,5,0),"C"))</f>
        <v/>
      </c>
      <c r="S1496" s="41" t="str">
        <f t="shared" si="70"/>
        <v/>
      </c>
      <c r="T1496" s="40" t="str">
        <f t="shared" si="71"/>
        <v/>
      </c>
      <c r="U1496" s="23" t="str">
        <f>IF($B1496="","",VLOOKUP($T1496,Tablas!$X$14:$Y$17,2,1))</f>
        <v/>
      </c>
    </row>
    <row r="1497" spans="2:21" x14ac:dyDescent="0.2">
      <c r="B1497" s="1" t="str">
        <f>IF(Tablas!B1495="","",Tablas!B1495)</f>
        <v/>
      </c>
      <c r="C1497" s="1" t="str">
        <f>IF(Tablas!C1495="","",Tablas!C1495)</f>
        <v/>
      </c>
      <c r="D1497" s="1" t="str">
        <f>IF(Tablas!D1495="","",Tablas!D1495)</f>
        <v/>
      </c>
      <c r="E1497" s="1" t="str">
        <f>IF(Tablas!E1495="","",Tablas!E1495)</f>
        <v/>
      </c>
      <c r="F1497" s="1" t="str">
        <f>IF(Tablas!F1495="","",Tablas!F1495)</f>
        <v/>
      </c>
      <c r="G1497" s="1" t="str">
        <f>IF(Tablas!I1495="","",Tablas!I1495)</f>
        <v/>
      </c>
      <c r="H1497" s="1" t="s">
        <v>911</v>
      </c>
      <c r="I1497" s="39" t="str">
        <f>IF($B1497="","",-SUMIFS(Tabla7[Cantidad],Tabla7[Código del producto],$B1497,Tabla7[Tipo de movimiento],"SALIDA",Tabla7[Mes],I$5))</f>
        <v/>
      </c>
      <c r="J1497" s="39" t="str">
        <f>IF($B1497="","",-SUMIFS(Tabla7[Cantidad],Tabla7[Código del producto],$B1497,Tabla7[Tipo de movimiento],"SALIDA",Tabla7[Mes],J$5))</f>
        <v/>
      </c>
      <c r="K1497" s="39" t="str">
        <f>IF($B1497="","",-SUMIFS(Tabla7[Cantidad],Tabla7[Código del producto],$B1497,Tabla7[Tipo de movimiento],"SALIDA",Tabla7[Mes],K$5))</f>
        <v/>
      </c>
      <c r="L1497" s="39" t="str">
        <f>IF($B1497="","",-SUMIFS(Tabla7[Cantidad],Tabla7[Código del producto],$B1497,Tabla7[Tipo de movimiento],"SALIDA",Tabla7[Mes],L$5))</f>
        <v/>
      </c>
      <c r="M1497" s="39" t="str">
        <f>IF($B1497="","",-SUMIFS(Tabla7[Cantidad],Tabla7[Código del producto],$B1497,Tabla7[Tipo de movimiento],"SALIDA",Tabla7[Mes],M$5))</f>
        <v/>
      </c>
      <c r="N1497" s="39" t="str">
        <f>IF($B1497="","",-SUMIFS(Tabla7[Cantidad],Tabla7[Código del producto],$B1497,Tabla7[Tipo de movimiento],"SALIDA",Tabla7[Mes],N$5))</f>
        <v/>
      </c>
      <c r="O1497" s="39" t="str">
        <f>IF($B1497="","",-SUMIFS(Tabla7[Cantidad],Tabla7[Código del producto],$B1497,Tabla7[Tipo de movimiento],"SALIDA",Tabla7[Mes],O$5))</f>
        <v/>
      </c>
      <c r="P1497" s="39" t="str">
        <f>IF($B1497="","",-SUMIFS(Tabla7[Cantidad],Tabla7[Código del producto],$B1497,Tabla7[Tipo de movimiento],"SALIDA",Tabla7[Mes],P$5))</f>
        <v/>
      </c>
      <c r="Q1497" s="39" t="str">
        <f t="shared" si="69"/>
        <v/>
      </c>
      <c r="R1497" s="51" t="str">
        <f>IF($B1497="","",IFERROR(VLOOKUP($B1497,'ABC rotación'!$C:$G,5,0),"C"))</f>
        <v/>
      </c>
      <c r="S1497" s="41" t="str">
        <f t="shared" si="70"/>
        <v/>
      </c>
      <c r="T1497" s="40" t="str">
        <f t="shared" si="71"/>
        <v/>
      </c>
      <c r="U1497" s="23" t="str">
        <f>IF($B1497="","",VLOOKUP($T1497,Tablas!$X$14:$Y$17,2,1))</f>
        <v/>
      </c>
    </row>
    <row r="1498" spans="2:21" x14ac:dyDescent="0.2">
      <c r="B1498" s="1" t="str">
        <f>IF(Tablas!B1496="","",Tablas!B1496)</f>
        <v/>
      </c>
      <c r="C1498" s="1" t="str">
        <f>IF(Tablas!C1496="","",Tablas!C1496)</f>
        <v/>
      </c>
      <c r="D1498" s="1" t="str">
        <f>IF(Tablas!D1496="","",Tablas!D1496)</f>
        <v/>
      </c>
      <c r="E1498" s="1" t="str">
        <f>IF(Tablas!E1496="","",Tablas!E1496)</f>
        <v/>
      </c>
      <c r="F1498" s="1" t="str">
        <f>IF(Tablas!F1496="","",Tablas!F1496)</f>
        <v/>
      </c>
      <c r="G1498" s="1" t="str">
        <f>IF(Tablas!I1496="","",Tablas!I1496)</f>
        <v/>
      </c>
      <c r="H1498" s="1" t="s">
        <v>911</v>
      </c>
      <c r="I1498" s="39" t="str">
        <f>IF($B1498="","",-SUMIFS(Tabla7[Cantidad],Tabla7[Código del producto],$B1498,Tabla7[Tipo de movimiento],"SALIDA",Tabla7[Mes],I$5))</f>
        <v/>
      </c>
      <c r="J1498" s="39" t="str">
        <f>IF($B1498="","",-SUMIFS(Tabla7[Cantidad],Tabla7[Código del producto],$B1498,Tabla7[Tipo de movimiento],"SALIDA",Tabla7[Mes],J$5))</f>
        <v/>
      </c>
      <c r="K1498" s="39" t="str">
        <f>IF($B1498="","",-SUMIFS(Tabla7[Cantidad],Tabla7[Código del producto],$B1498,Tabla7[Tipo de movimiento],"SALIDA",Tabla7[Mes],K$5))</f>
        <v/>
      </c>
      <c r="L1498" s="39" t="str">
        <f>IF($B1498="","",-SUMIFS(Tabla7[Cantidad],Tabla7[Código del producto],$B1498,Tabla7[Tipo de movimiento],"SALIDA",Tabla7[Mes],L$5))</f>
        <v/>
      </c>
      <c r="M1498" s="39" t="str">
        <f>IF($B1498="","",-SUMIFS(Tabla7[Cantidad],Tabla7[Código del producto],$B1498,Tabla7[Tipo de movimiento],"SALIDA",Tabla7[Mes],M$5))</f>
        <v/>
      </c>
      <c r="N1498" s="39" t="str">
        <f>IF($B1498="","",-SUMIFS(Tabla7[Cantidad],Tabla7[Código del producto],$B1498,Tabla7[Tipo de movimiento],"SALIDA",Tabla7[Mes],N$5))</f>
        <v/>
      </c>
      <c r="O1498" s="39" t="str">
        <f>IF($B1498="","",-SUMIFS(Tabla7[Cantidad],Tabla7[Código del producto],$B1498,Tabla7[Tipo de movimiento],"SALIDA",Tabla7[Mes],O$5))</f>
        <v/>
      </c>
      <c r="P1498" s="39" t="str">
        <f>IF($B1498="","",-SUMIFS(Tabla7[Cantidad],Tabla7[Código del producto],$B1498,Tabla7[Tipo de movimiento],"SALIDA",Tabla7[Mes],P$5))</f>
        <v/>
      </c>
      <c r="Q1498" s="39" t="str">
        <f t="shared" si="69"/>
        <v/>
      </c>
      <c r="R1498" s="51" t="str">
        <f>IF($B1498="","",IFERROR(VLOOKUP($B1498,'ABC rotación'!$C:$G,5,0),"C"))</f>
        <v/>
      </c>
      <c r="S1498" s="41" t="str">
        <f t="shared" si="70"/>
        <v/>
      </c>
      <c r="T1498" s="40" t="str">
        <f t="shared" si="71"/>
        <v/>
      </c>
      <c r="U1498" s="23" t="str">
        <f>IF($B1498="","",VLOOKUP($T1498,Tablas!$X$14:$Y$17,2,1))</f>
        <v/>
      </c>
    </row>
    <row r="1499" spans="2:21" x14ac:dyDescent="0.2">
      <c r="B1499" s="1" t="str">
        <f>IF(Tablas!B1497="","",Tablas!B1497)</f>
        <v/>
      </c>
      <c r="C1499" s="1" t="str">
        <f>IF(Tablas!C1497="","",Tablas!C1497)</f>
        <v/>
      </c>
      <c r="D1499" s="1" t="str">
        <f>IF(Tablas!D1497="","",Tablas!D1497)</f>
        <v/>
      </c>
      <c r="E1499" s="1" t="str">
        <f>IF(Tablas!E1497="","",Tablas!E1497)</f>
        <v/>
      </c>
      <c r="F1499" s="1" t="str">
        <f>IF(Tablas!F1497="","",Tablas!F1497)</f>
        <v/>
      </c>
      <c r="G1499" s="1" t="str">
        <f>IF(Tablas!I1497="","",Tablas!I1497)</f>
        <v/>
      </c>
      <c r="H1499" s="1" t="s">
        <v>911</v>
      </c>
      <c r="I1499" s="39" t="str">
        <f>IF($B1499="","",-SUMIFS(Tabla7[Cantidad],Tabla7[Código del producto],$B1499,Tabla7[Tipo de movimiento],"SALIDA",Tabla7[Mes],I$5))</f>
        <v/>
      </c>
      <c r="J1499" s="39" t="str">
        <f>IF($B1499="","",-SUMIFS(Tabla7[Cantidad],Tabla7[Código del producto],$B1499,Tabla7[Tipo de movimiento],"SALIDA",Tabla7[Mes],J$5))</f>
        <v/>
      </c>
      <c r="K1499" s="39" t="str">
        <f>IF($B1499="","",-SUMIFS(Tabla7[Cantidad],Tabla7[Código del producto],$B1499,Tabla7[Tipo de movimiento],"SALIDA",Tabla7[Mes],K$5))</f>
        <v/>
      </c>
      <c r="L1499" s="39" t="str">
        <f>IF($B1499="","",-SUMIFS(Tabla7[Cantidad],Tabla7[Código del producto],$B1499,Tabla7[Tipo de movimiento],"SALIDA",Tabla7[Mes],L$5))</f>
        <v/>
      </c>
      <c r="M1499" s="39" t="str">
        <f>IF($B1499="","",-SUMIFS(Tabla7[Cantidad],Tabla7[Código del producto],$B1499,Tabla7[Tipo de movimiento],"SALIDA",Tabla7[Mes],M$5))</f>
        <v/>
      </c>
      <c r="N1499" s="39" t="str">
        <f>IF($B1499="","",-SUMIFS(Tabla7[Cantidad],Tabla7[Código del producto],$B1499,Tabla7[Tipo de movimiento],"SALIDA",Tabla7[Mes],N$5))</f>
        <v/>
      </c>
      <c r="O1499" s="39" t="str">
        <f>IF($B1499="","",-SUMIFS(Tabla7[Cantidad],Tabla7[Código del producto],$B1499,Tabla7[Tipo de movimiento],"SALIDA",Tabla7[Mes],O$5))</f>
        <v/>
      </c>
      <c r="P1499" s="39" t="str">
        <f>IF($B1499="","",-SUMIFS(Tabla7[Cantidad],Tabla7[Código del producto],$B1499,Tabla7[Tipo de movimiento],"SALIDA",Tabla7[Mes],P$5))</f>
        <v/>
      </c>
      <c r="Q1499" s="39" t="str">
        <f t="shared" si="69"/>
        <v/>
      </c>
      <c r="R1499" s="51" t="str">
        <f>IF($B1499="","",IFERROR(VLOOKUP($B1499,'ABC rotación'!$C:$G,5,0),"C"))</f>
        <v/>
      </c>
      <c r="S1499" s="41" t="str">
        <f t="shared" si="70"/>
        <v/>
      </c>
      <c r="T1499" s="40" t="str">
        <f t="shared" si="71"/>
        <v/>
      </c>
      <c r="U1499" s="23" t="str">
        <f>IF($B1499="","",VLOOKUP($T1499,Tablas!$X$14:$Y$17,2,1))</f>
        <v/>
      </c>
    </row>
    <row r="1500" spans="2:21" x14ac:dyDescent="0.2">
      <c r="B1500" s="1" t="str">
        <f>IF(Tablas!B1498="","",Tablas!B1498)</f>
        <v/>
      </c>
      <c r="C1500" s="1" t="str">
        <f>IF(Tablas!C1498="","",Tablas!C1498)</f>
        <v/>
      </c>
      <c r="D1500" s="1" t="str">
        <f>IF(Tablas!D1498="","",Tablas!D1498)</f>
        <v/>
      </c>
      <c r="E1500" s="1" t="str">
        <f>IF(Tablas!E1498="","",Tablas!E1498)</f>
        <v/>
      </c>
      <c r="F1500" s="1" t="str">
        <f>IF(Tablas!F1498="","",Tablas!F1498)</f>
        <v/>
      </c>
      <c r="G1500" s="1" t="str">
        <f>IF(Tablas!I1498="","",Tablas!I1498)</f>
        <v/>
      </c>
      <c r="H1500" s="1" t="s">
        <v>911</v>
      </c>
      <c r="I1500" s="39" t="str">
        <f>IF($B1500="","",-SUMIFS(Tabla7[Cantidad],Tabla7[Código del producto],$B1500,Tabla7[Tipo de movimiento],"SALIDA",Tabla7[Mes],I$5))</f>
        <v/>
      </c>
      <c r="J1500" s="39" t="str">
        <f>IF($B1500="","",-SUMIFS(Tabla7[Cantidad],Tabla7[Código del producto],$B1500,Tabla7[Tipo de movimiento],"SALIDA",Tabla7[Mes],J$5))</f>
        <v/>
      </c>
      <c r="K1500" s="39" t="str">
        <f>IF($B1500="","",-SUMIFS(Tabla7[Cantidad],Tabla7[Código del producto],$B1500,Tabla7[Tipo de movimiento],"SALIDA",Tabla7[Mes],K$5))</f>
        <v/>
      </c>
      <c r="L1500" s="39" t="str">
        <f>IF($B1500="","",-SUMIFS(Tabla7[Cantidad],Tabla7[Código del producto],$B1500,Tabla7[Tipo de movimiento],"SALIDA",Tabla7[Mes],L$5))</f>
        <v/>
      </c>
      <c r="M1500" s="39" t="str">
        <f>IF($B1500="","",-SUMIFS(Tabla7[Cantidad],Tabla7[Código del producto],$B1500,Tabla7[Tipo de movimiento],"SALIDA",Tabla7[Mes],M$5))</f>
        <v/>
      </c>
      <c r="N1500" s="39" t="str">
        <f>IF($B1500="","",-SUMIFS(Tabla7[Cantidad],Tabla7[Código del producto],$B1500,Tabla7[Tipo de movimiento],"SALIDA",Tabla7[Mes],N$5))</f>
        <v/>
      </c>
      <c r="O1500" s="39" t="str">
        <f>IF($B1500="","",-SUMIFS(Tabla7[Cantidad],Tabla7[Código del producto],$B1500,Tabla7[Tipo de movimiento],"SALIDA",Tabla7[Mes],O$5))</f>
        <v/>
      </c>
      <c r="P1500" s="39" t="str">
        <f>IF($B1500="","",-SUMIFS(Tabla7[Cantidad],Tabla7[Código del producto],$B1500,Tabla7[Tipo de movimiento],"SALIDA",Tabla7[Mes],P$5))</f>
        <v/>
      </c>
      <c r="Q1500" s="39" t="str">
        <f t="shared" si="69"/>
        <v/>
      </c>
      <c r="R1500" s="51" t="str">
        <f>IF($B1500="","",IFERROR(VLOOKUP($B1500,'ABC rotación'!$C:$G,5,0),"C"))</f>
        <v/>
      </c>
      <c r="S1500" s="41" t="str">
        <f t="shared" si="70"/>
        <v/>
      </c>
      <c r="T1500" s="40" t="str">
        <f t="shared" si="71"/>
        <v/>
      </c>
      <c r="U1500" s="23" t="str">
        <f>IF($B1500="","",VLOOKUP($T1500,Tablas!$X$14:$Y$17,2,1))</f>
        <v/>
      </c>
    </row>
    <row r="1501" spans="2:21" x14ac:dyDescent="0.2">
      <c r="B1501" s="1" t="str">
        <f>IF(Tablas!B1499="","",Tablas!B1499)</f>
        <v/>
      </c>
      <c r="C1501" s="1" t="str">
        <f>IF(Tablas!C1499="","",Tablas!C1499)</f>
        <v/>
      </c>
      <c r="D1501" s="1" t="str">
        <f>IF(Tablas!D1499="","",Tablas!D1499)</f>
        <v/>
      </c>
      <c r="E1501" s="1" t="str">
        <f>IF(Tablas!E1499="","",Tablas!E1499)</f>
        <v/>
      </c>
      <c r="F1501" s="1" t="str">
        <f>IF(Tablas!F1499="","",Tablas!F1499)</f>
        <v/>
      </c>
      <c r="G1501" s="1" t="str">
        <f>IF(Tablas!I1499="","",Tablas!I1499)</f>
        <v/>
      </c>
      <c r="H1501" s="1" t="s">
        <v>911</v>
      </c>
      <c r="I1501" s="39" t="str">
        <f>IF($B1501="","",-SUMIFS(Tabla7[Cantidad],Tabla7[Código del producto],$B1501,Tabla7[Tipo de movimiento],"SALIDA",Tabla7[Mes],I$5))</f>
        <v/>
      </c>
      <c r="J1501" s="39" t="str">
        <f>IF($B1501="","",-SUMIFS(Tabla7[Cantidad],Tabla7[Código del producto],$B1501,Tabla7[Tipo de movimiento],"SALIDA",Tabla7[Mes],J$5))</f>
        <v/>
      </c>
      <c r="K1501" s="39" t="str">
        <f>IF($B1501="","",-SUMIFS(Tabla7[Cantidad],Tabla7[Código del producto],$B1501,Tabla7[Tipo de movimiento],"SALIDA",Tabla7[Mes],K$5))</f>
        <v/>
      </c>
      <c r="L1501" s="39" t="str">
        <f>IF($B1501="","",-SUMIFS(Tabla7[Cantidad],Tabla7[Código del producto],$B1501,Tabla7[Tipo de movimiento],"SALIDA",Tabla7[Mes],L$5))</f>
        <v/>
      </c>
      <c r="M1501" s="39" t="str">
        <f>IF($B1501="","",-SUMIFS(Tabla7[Cantidad],Tabla7[Código del producto],$B1501,Tabla7[Tipo de movimiento],"SALIDA",Tabla7[Mes],M$5))</f>
        <v/>
      </c>
      <c r="N1501" s="39" t="str">
        <f>IF($B1501="","",-SUMIFS(Tabla7[Cantidad],Tabla7[Código del producto],$B1501,Tabla7[Tipo de movimiento],"SALIDA",Tabla7[Mes],N$5))</f>
        <v/>
      </c>
      <c r="O1501" s="39" t="str">
        <f>IF($B1501="","",-SUMIFS(Tabla7[Cantidad],Tabla7[Código del producto],$B1501,Tabla7[Tipo de movimiento],"SALIDA",Tabla7[Mes],O$5))</f>
        <v/>
      </c>
      <c r="P1501" s="39" t="str">
        <f>IF($B1501="","",-SUMIFS(Tabla7[Cantidad],Tabla7[Código del producto],$B1501,Tabla7[Tipo de movimiento],"SALIDA",Tabla7[Mes],P$5))</f>
        <v/>
      </c>
      <c r="Q1501" s="39" t="str">
        <f t="shared" si="69"/>
        <v/>
      </c>
      <c r="R1501" s="51" t="str">
        <f>IF($B1501="","",IFERROR(VLOOKUP($B1501,'ABC rotación'!$C:$G,5,0),"C"))</f>
        <v/>
      </c>
      <c r="S1501" s="41" t="str">
        <f t="shared" si="70"/>
        <v/>
      </c>
      <c r="T1501" s="40" t="str">
        <f t="shared" si="71"/>
        <v/>
      </c>
      <c r="U1501" s="23" t="str">
        <f>IF($B1501="","",VLOOKUP($T1501,Tablas!$X$14:$Y$17,2,1))</f>
        <v/>
      </c>
    </row>
    <row r="1502" spans="2:21" x14ac:dyDescent="0.2">
      <c r="B1502" s="1" t="str">
        <f>IF(Tablas!B1500="","",Tablas!B1500)</f>
        <v/>
      </c>
      <c r="C1502" s="1" t="str">
        <f>IF(Tablas!C1500="","",Tablas!C1500)</f>
        <v/>
      </c>
      <c r="D1502" s="1" t="str">
        <f>IF(Tablas!D1500="","",Tablas!D1500)</f>
        <v/>
      </c>
      <c r="E1502" s="1" t="str">
        <f>IF(Tablas!E1500="","",Tablas!E1500)</f>
        <v/>
      </c>
      <c r="F1502" s="1" t="str">
        <f>IF(Tablas!F1500="","",Tablas!F1500)</f>
        <v/>
      </c>
      <c r="G1502" s="1" t="str">
        <f>IF(Tablas!I1500="","",Tablas!I1500)</f>
        <v/>
      </c>
      <c r="H1502" s="1" t="s">
        <v>911</v>
      </c>
      <c r="I1502" s="39" t="str">
        <f>IF($B1502="","",-SUMIFS(Tabla7[Cantidad],Tabla7[Código del producto],$B1502,Tabla7[Tipo de movimiento],"SALIDA",Tabla7[Mes],I$5))</f>
        <v/>
      </c>
      <c r="J1502" s="39" t="str">
        <f>IF($B1502="","",-SUMIFS(Tabla7[Cantidad],Tabla7[Código del producto],$B1502,Tabla7[Tipo de movimiento],"SALIDA",Tabla7[Mes],J$5))</f>
        <v/>
      </c>
      <c r="K1502" s="39" t="str">
        <f>IF($B1502="","",-SUMIFS(Tabla7[Cantidad],Tabla7[Código del producto],$B1502,Tabla7[Tipo de movimiento],"SALIDA",Tabla7[Mes],K$5))</f>
        <v/>
      </c>
      <c r="L1502" s="39" t="str">
        <f>IF($B1502="","",-SUMIFS(Tabla7[Cantidad],Tabla7[Código del producto],$B1502,Tabla7[Tipo de movimiento],"SALIDA",Tabla7[Mes],L$5))</f>
        <v/>
      </c>
      <c r="M1502" s="39" t="str">
        <f>IF($B1502="","",-SUMIFS(Tabla7[Cantidad],Tabla7[Código del producto],$B1502,Tabla7[Tipo de movimiento],"SALIDA",Tabla7[Mes],M$5))</f>
        <v/>
      </c>
      <c r="N1502" s="39" t="str">
        <f>IF($B1502="","",-SUMIFS(Tabla7[Cantidad],Tabla7[Código del producto],$B1502,Tabla7[Tipo de movimiento],"SALIDA",Tabla7[Mes],N$5))</f>
        <v/>
      </c>
      <c r="O1502" s="39" t="str">
        <f>IF($B1502="","",-SUMIFS(Tabla7[Cantidad],Tabla7[Código del producto],$B1502,Tabla7[Tipo de movimiento],"SALIDA",Tabla7[Mes],O$5))</f>
        <v/>
      </c>
      <c r="P1502" s="39" t="str">
        <f>IF($B1502="","",-SUMIFS(Tabla7[Cantidad],Tabla7[Código del producto],$B1502,Tabla7[Tipo de movimiento],"SALIDA",Tabla7[Mes],P$5))</f>
        <v/>
      </c>
      <c r="Q1502" s="39" t="str">
        <f t="shared" si="69"/>
        <v/>
      </c>
      <c r="R1502" s="51" t="str">
        <f>IF($B1502="","",IFERROR(VLOOKUP($B1502,'ABC rotación'!$C:$G,5,0),"C"))</f>
        <v/>
      </c>
      <c r="S1502" s="41" t="str">
        <f t="shared" si="70"/>
        <v/>
      </c>
      <c r="T1502" s="40" t="str">
        <f t="shared" si="71"/>
        <v/>
      </c>
      <c r="U1502" s="23" t="str">
        <f>IF($B1502="","",VLOOKUP($T1502,Tablas!$X$14:$Y$17,2,1))</f>
        <v/>
      </c>
    </row>
    <row r="1503" spans="2:21" x14ac:dyDescent="0.2">
      <c r="B1503" s="1" t="str">
        <f>IF(Tablas!B1501="","",Tablas!B1501)</f>
        <v/>
      </c>
      <c r="C1503" s="1" t="str">
        <f>IF(Tablas!C1501="","",Tablas!C1501)</f>
        <v/>
      </c>
      <c r="D1503" s="1" t="str">
        <f>IF(Tablas!D1501="","",Tablas!D1501)</f>
        <v/>
      </c>
      <c r="E1503" s="1" t="str">
        <f>IF(Tablas!E1501="","",Tablas!E1501)</f>
        <v/>
      </c>
      <c r="F1503" s="1" t="str">
        <f>IF(Tablas!F1501="","",Tablas!F1501)</f>
        <v/>
      </c>
      <c r="G1503" s="1" t="str">
        <f>IF(Tablas!I1501="","",Tablas!I1501)</f>
        <v/>
      </c>
      <c r="H1503" s="1" t="s">
        <v>911</v>
      </c>
      <c r="I1503" s="39" t="str">
        <f>IF($B1503="","",-SUMIFS(Tabla7[Cantidad],Tabla7[Código del producto],$B1503,Tabla7[Tipo de movimiento],"SALIDA",Tabla7[Mes],I$5))</f>
        <v/>
      </c>
      <c r="J1503" s="39" t="str">
        <f>IF($B1503="","",-SUMIFS(Tabla7[Cantidad],Tabla7[Código del producto],$B1503,Tabla7[Tipo de movimiento],"SALIDA",Tabla7[Mes],J$5))</f>
        <v/>
      </c>
      <c r="K1503" s="39" t="str">
        <f>IF($B1503="","",-SUMIFS(Tabla7[Cantidad],Tabla7[Código del producto],$B1503,Tabla7[Tipo de movimiento],"SALIDA",Tabla7[Mes],K$5))</f>
        <v/>
      </c>
      <c r="L1503" s="39" t="str">
        <f>IF($B1503="","",-SUMIFS(Tabla7[Cantidad],Tabla7[Código del producto],$B1503,Tabla7[Tipo de movimiento],"SALIDA",Tabla7[Mes],L$5))</f>
        <v/>
      </c>
      <c r="M1503" s="39" t="str">
        <f>IF($B1503="","",-SUMIFS(Tabla7[Cantidad],Tabla7[Código del producto],$B1503,Tabla7[Tipo de movimiento],"SALIDA",Tabla7[Mes],M$5))</f>
        <v/>
      </c>
      <c r="N1503" s="39" t="str">
        <f>IF($B1503="","",-SUMIFS(Tabla7[Cantidad],Tabla7[Código del producto],$B1503,Tabla7[Tipo de movimiento],"SALIDA",Tabla7[Mes],N$5))</f>
        <v/>
      </c>
      <c r="O1503" s="39" t="str">
        <f>IF($B1503="","",-SUMIFS(Tabla7[Cantidad],Tabla7[Código del producto],$B1503,Tabla7[Tipo de movimiento],"SALIDA",Tabla7[Mes],O$5))</f>
        <v/>
      </c>
      <c r="P1503" s="39" t="str">
        <f>IF($B1503="","",-SUMIFS(Tabla7[Cantidad],Tabla7[Código del producto],$B1503,Tabla7[Tipo de movimiento],"SALIDA",Tabla7[Mes],P$5))</f>
        <v/>
      </c>
      <c r="Q1503" s="39" t="str">
        <f t="shared" si="69"/>
        <v/>
      </c>
      <c r="R1503" s="51" t="str">
        <f>IF($B1503="","",IFERROR(VLOOKUP($B1503,'ABC rotación'!$C:$G,5,0),"C"))</f>
        <v/>
      </c>
      <c r="S1503" s="41" t="str">
        <f t="shared" si="70"/>
        <v/>
      </c>
      <c r="T1503" s="40" t="str">
        <f t="shared" si="71"/>
        <v/>
      </c>
      <c r="U1503" s="23" t="str">
        <f>IF($B1503="","",VLOOKUP($T1503,Tablas!$X$14:$Y$17,2,1))</f>
        <v/>
      </c>
    </row>
    <row r="1504" spans="2:21" x14ac:dyDescent="0.2">
      <c r="B1504" s="1" t="str">
        <f>IF(Tablas!B1502="","",Tablas!B1502)</f>
        <v/>
      </c>
      <c r="C1504" s="1" t="str">
        <f>IF(Tablas!C1502="","",Tablas!C1502)</f>
        <v/>
      </c>
      <c r="D1504" s="1" t="str">
        <f>IF(Tablas!D1502="","",Tablas!D1502)</f>
        <v/>
      </c>
      <c r="E1504" s="1" t="str">
        <f>IF(Tablas!E1502="","",Tablas!E1502)</f>
        <v/>
      </c>
      <c r="F1504" s="1" t="str">
        <f>IF(Tablas!F1502="","",Tablas!F1502)</f>
        <v/>
      </c>
      <c r="G1504" s="1" t="str">
        <f>IF(Tablas!I1502="","",Tablas!I1502)</f>
        <v/>
      </c>
      <c r="H1504" s="1" t="s">
        <v>911</v>
      </c>
      <c r="I1504" s="39" t="str">
        <f>IF($B1504="","",-SUMIFS(Tabla7[Cantidad],Tabla7[Código del producto],$B1504,Tabla7[Tipo de movimiento],"SALIDA",Tabla7[Mes],I$5))</f>
        <v/>
      </c>
      <c r="J1504" s="39" t="str">
        <f>IF($B1504="","",-SUMIFS(Tabla7[Cantidad],Tabla7[Código del producto],$B1504,Tabla7[Tipo de movimiento],"SALIDA",Tabla7[Mes],J$5))</f>
        <v/>
      </c>
      <c r="K1504" s="39" t="str">
        <f>IF($B1504="","",-SUMIFS(Tabla7[Cantidad],Tabla7[Código del producto],$B1504,Tabla7[Tipo de movimiento],"SALIDA",Tabla7[Mes],K$5))</f>
        <v/>
      </c>
      <c r="L1504" s="39" t="str">
        <f>IF($B1504="","",-SUMIFS(Tabla7[Cantidad],Tabla7[Código del producto],$B1504,Tabla7[Tipo de movimiento],"SALIDA",Tabla7[Mes],L$5))</f>
        <v/>
      </c>
      <c r="M1504" s="39" t="str">
        <f>IF($B1504="","",-SUMIFS(Tabla7[Cantidad],Tabla7[Código del producto],$B1504,Tabla7[Tipo de movimiento],"SALIDA",Tabla7[Mes],M$5))</f>
        <v/>
      </c>
      <c r="N1504" s="39" t="str">
        <f>IF($B1504="","",-SUMIFS(Tabla7[Cantidad],Tabla7[Código del producto],$B1504,Tabla7[Tipo de movimiento],"SALIDA",Tabla7[Mes],N$5))</f>
        <v/>
      </c>
      <c r="O1504" s="39" t="str">
        <f>IF($B1504="","",-SUMIFS(Tabla7[Cantidad],Tabla7[Código del producto],$B1504,Tabla7[Tipo de movimiento],"SALIDA",Tabla7[Mes],O$5))</f>
        <v/>
      </c>
      <c r="P1504" s="39" t="str">
        <f>IF($B1504="","",-SUMIFS(Tabla7[Cantidad],Tabla7[Código del producto],$B1504,Tabla7[Tipo de movimiento],"SALIDA",Tabla7[Mes],P$5))</f>
        <v/>
      </c>
      <c r="Q1504" s="39" t="str">
        <f t="shared" si="69"/>
        <v/>
      </c>
      <c r="R1504" s="51" t="str">
        <f>IF($B1504="","",IFERROR(VLOOKUP($B1504,'ABC rotación'!$C:$G,5,0),"C"))</f>
        <v/>
      </c>
      <c r="S1504" s="41" t="str">
        <f t="shared" si="70"/>
        <v/>
      </c>
      <c r="T1504" s="40" t="str">
        <f t="shared" si="71"/>
        <v/>
      </c>
      <c r="U1504" s="23" t="str">
        <f>IF($B1504="","",VLOOKUP($T1504,Tablas!$X$14:$Y$17,2,1))</f>
        <v/>
      </c>
    </row>
    <row r="1505" spans="2:21" x14ac:dyDescent="0.2">
      <c r="B1505" s="1" t="str">
        <f>IF(Tablas!B1503="","",Tablas!B1503)</f>
        <v/>
      </c>
      <c r="C1505" s="1" t="str">
        <f>IF(Tablas!C1503="","",Tablas!C1503)</f>
        <v/>
      </c>
      <c r="D1505" s="1" t="str">
        <f>IF(Tablas!D1503="","",Tablas!D1503)</f>
        <v/>
      </c>
      <c r="E1505" s="1" t="str">
        <f>IF(Tablas!E1503="","",Tablas!E1503)</f>
        <v/>
      </c>
      <c r="F1505" s="1" t="str">
        <f>IF(Tablas!F1503="","",Tablas!F1503)</f>
        <v/>
      </c>
      <c r="G1505" s="1" t="str">
        <f>IF(Tablas!I1503="","",Tablas!I1503)</f>
        <v/>
      </c>
      <c r="H1505" s="1" t="s">
        <v>911</v>
      </c>
      <c r="I1505" s="39" t="str">
        <f>IF($B1505="","",-SUMIFS(Tabla7[Cantidad],Tabla7[Código del producto],$B1505,Tabla7[Tipo de movimiento],"SALIDA",Tabla7[Mes],I$5))</f>
        <v/>
      </c>
      <c r="J1505" s="39" t="str">
        <f>IF($B1505="","",-SUMIFS(Tabla7[Cantidad],Tabla7[Código del producto],$B1505,Tabla7[Tipo de movimiento],"SALIDA",Tabla7[Mes],J$5))</f>
        <v/>
      </c>
      <c r="K1505" s="39" t="str">
        <f>IF($B1505="","",-SUMIFS(Tabla7[Cantidad],Tabla7[Código del producto],$B1505,Tabla7[Tipo de movimiento],"SALIDA",Tabla7[Mes],K$5))</f>
        <v/>
      </c>
      <c r="L1505" s="39" t="str">
        <f>IF($B1505="","",-SUMIFS(Tabla7[Cantidad],Tabla7[Código del producto],$B1505,Tabla7[Tipo de movimiento],"SALIDA",Tabla7[Mes],L$5))</f>
        <v/>
      </c>
      <c r="M1505" s="39" t="str">
        <f>IF($B1505="","",-SUMIFS(Tabla7[Cantidad],Tabla7[Código del producto],$B1505,Tabla7[Tipo de movimiento],"SALIDA",Tabla7[Mes],M$5))</f>
        <v/>
      </c>
      <c r="N1505" s="39" t="str">
        <f>IF($B1505="","",-SUMIFS(Tabla7[Cantidad],Tabla7[Código del producto],$B1505,Tabla7[Tipo de movimiento],"SALIDA",Tabla7[Mes],N$5))</f>
        <v/>
      </c>
      <c r="O1505" s="39" t="str">
        <f>IF($B1505="","",-SUMIFS(Tabla7[Cantidad],Tabla7[Código del producto],$B1505,Tabla7[Tipo de movimiento],"SALIDA",Tabla7[Mes],O$5))</f>
        <v/>
      </c>
      <c r="P1505" s="39" t="str">
        <f>IF($B1505="","",-SUMIFS(Tabla7[Cantidad],Tabla7[Código del producto],$B1505,Tabla7[Tipo de movimiento],"SALIDA",Tabla7[Mes],P$5))</f>
        <v/>
      </c>
      <c r="Q1505" s="39" t="str">
        <f t="shared" si="69"/>
        <v/>
      </c>
      <c r="R1505" s="51" t="str">
        <f>IF($B1505="","",IFERROR(VLOOKUP($B1505,'ABC rotación'!$C:$G,5,0),"C"))</f>
        <v/>
      </c>
      <c r="S1505" s="41" t="str">
        <f t="shared" si="70"/>
        <v/>
      </c>
      <c r="T1505" s="40" t="str">
        <f t="shared" si="71"/>
        <v/>
      </c>
      <c r="U1505" s="23" t="str">
        <f>IF($B1505="","",VLOOKUP($T1505,Tablas!$X$14:$Y$17,2,1))</f>
        <v/>
      </c>
    </row>
    <row r="1506" spans="2:21" x14ac:dyDescent="0.2">
      <c r="B1506" s="1" t="str">
        <f>IF(Tablas!B1504="","",Tablas!B1504)</f>
        <v/>
      </c>
      <c r="C1506" s="1" t="str">
        <f>IF(Tablas!C1504="","",Tablas!C1504)</f>
        <v/>
      </c>
      <c r="D1506" s="1" t="str">
        <f>IF(Tablas!D1504="","",Tablas!D1504)</f>
        <v/>
      </c>
      <c r="E1506" s="1" t="str">
        <f>IF(Tablas!E1504="","",Tablas!E1504)</f>
        <v/>
      </c>
      <c r="F1506" s="1" t="str">
        <f>IF(Tablas!F1504="","",Tablas!F1504)</f>
        <v/>
      </c>
      <c r="G1506" s="1" t="str">
        <f>IF(Tablas!I1504="","",Tablas!I1504)</f>
        <v/>
      </c>
      <c r="H1506" s="1" t="s">
        <v>911</v>
      </c>
      <c r="I1506" s="39" t="str">
        <f>IF($B1506="","",-SUMIFS(Tabla7[Cantidad],Tabla7[Código del producto],$B1506,Tabla7[Tipo de movimiento],"SALIDA",Tabla7[Mes],I$5))</f>
        <v/>
      </c>
      <c r="J1506" s="39" t="str">
        <f>IF($B1506="","",-SUMIFS(Tabla7[Cantidad],Tabla7[Código del producto],$B1506,Tabla7[Tipo de movimiento],"SALIDA",Tabla7[Mes],J$5))</f>
        <v/>
      </c>
      <c r="K1506" s="39" t="str">
        <f>IF($B1506="","",-SUMIFS(Tabla7[Cantidad],Tabla7[Código del producto],$B1506,Tabla7[Tipo de movimiento],"SALIDA",Tabla7[Mes],K$5))</f>
        <v/>
      </c>
      <c r="L1506" s="39" t="str">
        <f>IF($B1506="","",-SUMIFS(Tabla7[Cantidad],Tabla7[Código del producto],$B1506,Tabla7[Tipo de movimiento],"SALIDA",Tabla7[Mes],L$5))</f>
        <v/>
      </c>
      <c r="M1506" s="39" t="str">
        <f>IF($B1506="","",-SUMIFS(Tabla7[Cantidad],Tabla7[Código del producto],$B1506,Tabla7[Tipo de movimiento],"SALIDA",Tabla7[Mes],M$5))</f>
        <v/>
      </c>
      <c r="N1506" s="39" t="str">
        <f>IF($B1506="","",-SUMIFS(Tabla7[Cantidad],Tabla7[Código del producto],$B1506,Tabla7[Tipo de movimiento],"SALIDA",Tabla7[Mes],N$5))</f>
        <v/>
      </c>
      <c r="O1506" s="39" t="str">
        <f>IF($B1506="","",-SUMIFS(Tabla7[Cantidad],Tabla7[Código del producto],$B1506,Tabla7[Tipo de movimiento],"SALIDA",Tabla7[Mes],O$5))</f>
        <v/>
      </c>
      <c r="P1506" s="39" t="str">
        <f>IF($B1506="","",-SUMIFS(Tabla7[Cantidad],Tabla7[Código del producto],$B1506,Tabla7[Tipo de movimiento],"SALIDA",Tabla7[Mes],P$5))</f>
        <v/>
      </c>
      <c r="Q1506" s="39" t="str">
        <f t="shared" si="69"/>
        <v/>
      </c>
      <c r="R1506" s="51" t="str">
        <f>IF($B1506="","",IFERROR(VLOOKUP($B1506,'ABC rotación'!$C:$G,5,0),"C"))</f>
        <v/>
      </c>
      <c r="S1506" s="41" t="str">
        <f t="shared" si="70"/>
        <v/>
      </c>
      <c r="T1506" s="40" t="str">
        <f t="shared" si="71"/>
        <v/>
      </c>
      <c r="U1506" s="23" t="str">
        <f>IF($B1506="","",VLOOKUP($T1506,Tablas!$X$14:$Y$17,2,1))</f>
        <v/>
      </c>
    </row>
    <row r="1507" spans="2:21" x14ac:dyDescent="0.2">
      <c r="B1507" s="1" t="str">
        <f>IF(Tablas!B1505="","",Tablas!B1505)</f>
        <v/>
      </c>
      <c r="C1507" s="1" t="str">
        <f>IF(Tablas!C1505="","",Tablas!C1505)</f>
        <v/>
      </c>
      <c r="D1507" s="1" t="str">
        <f>IF(Tablas!D1505="","",Tablas!D1505)</f>
        <v/>
      </c>
      <c r="E1507" s="1" t="str">
        <f>IF(Tablas!E1505="","",Tablas!E1505)</f>
        <v/>
      </c>
      <c r="F1507" s="1" t="str">
        <f>IF(Tablas!F1505="","",Tablas!F1505)</f>
        <v/>
      </c>
      <c r="G1507" s="1" t="str">
        <f>IF(Tablas!I1505="","",Tablas!I1505)</f>
        <v/>
      </c>
      <c r="H1507" s="1" t="s">
        <v>911</v>
      </c>
      <c r="I1507" s="39" t="str">
        <f>IF($B1507="","",-SUMIFS(Tabla7[Cantidad],Tabla7[Código del producto],$B1507,Tabla7[Tipo de movimiento],"SALIDA",Tabla7[Mes],I$5))</f>
        <v/>
      </c>
      <c r="J1507" s="39" t="str">
        <f>IF($B1507="","",-SUMIFS(Tabla7[Cantidad],Tabla7[Código del producto],$B1507,Tabla7[Tipo de movimiento],"SALIDA",Tabla7[Mes],J$5))</f>
        <v/>
      </c>
      <c r="K1507" s="39" t="str">
        <f>IF($B1507="","",-SUMIFS(Tabla7[Cantidad],Tabla7[Código del producto],$B1507,Tabla7[Tipo de movimiento],"SALIDA",Tabla7[Mes],K$5))</f>
        <v/>
      </c>
      <c r="L1507" s="39" t="str">
        <f>IF($B1507="","",-SUMIFS(Tabla7[Cantidad],Tabla7[Código del producto],$B1507,Tabla7[Tipo de movimiento],"SALIDA",Tabla7[Mes],L$5))</f>
        <v/>
      </c>
      <c r="M1507" s="39" t="str">
        <f>IF($B1507="","",-SUMIFS(Tabla7[Cantidad],Tabla7[Código del producto],$B1507,Tabla7[Tipo de movimiento],"SALIDA",Tabla7[Mes],M$5))</f>
        <v/>
      </c>
      <c r="N1507" s="39" t="str">
        <f>IF($B1507="","",-SUMIFS(Tabla7[Cantidad],Tabla7[Código del producto],$B1507,Tabla7[Tipo de movimiento],"SALIDA",Tabla7[Mes],N$5))</f>
        <v/>
      </c>
      <c r="O1507" s="39" t="str">
        <f>IF($B1507="","",-SUMIFS(Tabla7[Cantidad],Tabla7[Código del producto],$B1507,Tabla7[Tipo de movimiento],"SALIDA",Tabla7[Mes],O$5))</f>
        <v/>
      </c>
      <c r="P1507" s="39" t="str">
        <f>IF($B1507="","",-SUMIFS(Tabla7[Cantidad],Tabla7[Código del producto],$B1507,Tabla7[Tipo de movimiento],"SALIDA",Tabla7[Mes],P$5))</f>
        <v/>
      </c>
      <c r="Q1507" s="39" t="str">
        <f t="shared" si="69"/>
        <v/>
      </c>
      <c r="R1507" s="51" t="str">
        <f>IF($B1507="","",IFERROR(VLOOKUP($B1507,'ABC rotación'!$C:$G,5,0),"C"))</f>
        <v/>
      </c>
      <c r="S1507" s="41" t="str">
        <f t="shared" si="70"/>
        <v/>
      </c>
      <c r="T1507" s="40" t="str">
        <f t="shared" si="71"/>
        <v/>
      </c>
      <c r="U1507" s="23" t="str">
        <f>IF($B1507="","",VLOOKUP($T1507,Tablas!$X$14:$Y$17,2,1))</f>
        <v/>
      </c>
    </row>
    <row r="1508" spans="2:21" x14ac:dyDescent="0.2">
      <c r="B1508" s="1" t="str">
        <f>IF(Tablas!B1506="","",Tablas!B1506)</f>
        <v/>
      </c>
      <c r="C1508" s="1" t="str">
        <f>IF(Tablas!C1506="","",Tablas!C1506)</f>
        <v/>
      </c>
      <c r="D1508" s="1" t="str">
        <f>IF(Tablas!D1506="","",Tablas!D1506)</f>
        <v/>
      </c>
      <c r="E1508" s="1" t="str">
        <f>IF(Tablas!E1506="","",Tablas!E1506)</f>
        <v/>
      </c>
      <c r="F1508" s="1" t="str">
        <f>IF(Tablas!F1506="","",Tablas!F1506)</f>
        <v/>
      </c>
      <c r="G1508" s="1" t="str">
        <f>IF(Tablas!I1506="","",Tablas!I1506)</f>
        <v/>
      </c>
      <c r="H1508" s="1" t="s">
        <v>911</v>
      </c>
      <c r="I1508" s="39" t="str">
        <f>IF($B1508="","",-SUMIFS(Tabla7[Cantidad],Tabla7[Código del producto],$B1508,Tabla7[Tipo de movimiento],"SALIDA",Tabla7[Mes],I$5))</f>
        <v/>
      </c>
      <c r="J1508" s="39" t="str">
        <f>IF($B1508="","",-SUMIFS(Tabla7[Cantidad],Tabla7[Código del producto],$B1508,Tabla7[Tipo de movimiento],"SALIDA",Tabla7[Mes],J$5))</f>
        <v/>
      </c>
      <c r="K1508" s="39" t="str">
        <f>IF($B1508="","",-SUMIFS(Tabla7[Cantidad],Tabla7[Código del producto],$B1508,Tabla7[Tipo de movimiento],"SALIDA",Tabla7[Mes],K$5))</f>
        <v/>
      </c>
      <c r="L1508" s="39" t="str">
        <f>IF($B1508="","",-SUMIFS(Tabla7[Cantidad],Tabla7[Código del producto],$B1508,Tabla7[Tipo de movimiento],"SALIDA",Tabla7[Mes],L$5))</f>
        <v/>
      </c>
      <c r="M1508" s="39" t="str">
        <f>IF($B1508="","",-SUMIFS(Tabla7[Cantidad],Tabla7[Código del producto],$B1508,Tabla7[Tipo de movimiento],"SALIDA",Tabla7[Mes],M$5))</f>
        <v/>
      </c>
      <c r="N1508" s="39" t="str">
        <f>IF($B1508="","",-SUMIFS(Tabla7[Cantidad],Tabla7[Código del producto],$B1508,Tabla7[Tipo de movimiento],"SALIDA",Tabla7[Mes],N$5))</f>
        <v/>
      </c>
      <c r="O1508" s="39" t="str">
        <f>IF($B1508="","",-SUMIFS(Tabla7[Cantidad],Tabla7[Código del producto],$B1508,Tabla7[Tipo de movimiento],"SALIDA",Tabla7[Mes],O$5))</f>
        <v/>
      </c>
      <c r="P1508" s="39" t="str">
        <f>IF($B1508="","",-SUMIFS(Tabla7[Cantidad],Tabla7[Código del producto],$B1508,Tabla7[Tipo de movimiento],"SALIDA",Tabla7[Mes],P$5))</f>
        <v/>
      </c>
      <c r="Q1508" s="39" t="str">
        <f t="shared" si="69"/>
        <v/>
      </c>
      <c r="R1508" s="51" t="str">
        <f>IF($B1508="","",IFERROR(VLOOKUP($B1508,'ABC rotación'!$C:$G,5,0),"C"))</f>
        <v/>
      </c>
      <c r="S1508" s="41" t="str">
        <f t="shared" si="70"/>
        <v/>
      </c>
      <c r="T1508" s="40" t="str">
        <f t="shared" si="71"/>
        <v/>
      </c>
      <c r="U1508" s="23" t="str">
        <f>IF($B1508="","",VLOOKUP($T1508,Tablas!$X$14:$Y$17,2,1))</f>
        <v/>
      </c>
    </row>
    <row r="1509" spans="2:21" x14ac:dyDescent="0.2">
      <c r="B1509" s="1" t="str">
        <f>IF(Tablas!B1507="","",Tablas!B1507)</f>
        <v/>
      </c>
      <c r="C1509" s="1" t="str">
        <f>IF(Tablas!C1507="","",Tablas!C1507)</f>
        <v/>
      </c>
      <c r="D1509" s="1" t="str">
        <f>IF(Tablas!D1507="","",Tablas!D1507)</f>
        <v/>
      </c>
      <c r="E1509" s="1" t="str">
        <f>IF(Tablas!E1507="","",Tablas!E1507)</f>
        <v/>
      </c>
      <c r="F1509" s="1" t="str">
        <f>IF(Tablas!F1507="","",Tablas!F1507)</f>
        <v/>
      </c>
      <c r="G1509" s="1" t="str">
        <f>IF(Tablas!I1507="","",Tablas!I1507)</f>
        <v/>
      </c>
      <c r="H1509" s="1" t="s">
        <v>911</v>
      </c>
      <c r="I1509" s="39" t="str">
        <f>IF($B1509="","",-SUMIFS(Tabla7[Cantidad],Tabla7[Código del producto],$B1509,Tabla7[Tipo de movimiento],"SALIDA",Tabla7[Mes],I$5))</f>
        <v/>
      </c>
      <c r="J1509" s="39" t="str">
        <f>IF($B1509="","",-SUMIFS(Tabla7[Cantidad],Tabla7[Código del producto],$B1509,Tabla7[Tipo de movimiento],"SALIDA",Tabla7[Mes],J$5))</f>
        <v/>
      </c>
      <c r="K1509" s="39" t="str">
        <f>IF($B1509="","",-SUMIFS(Tabla7[Cantidad],Tabla7[Código del producto],$B1509,Tabla7[Tipo de movimiento],"SALIDA",Tabla7[Mes],K$5))</f>
        <v/>
      </c>
      <c r="L1509" s="39" t="str">
        <f>IF($B1509="","",-SUMIFS(Tabla7[Cantidad],Tabla7[Código del producto],$B1509,Tabla7[Tipo de movimiento],"SALIDA",Tabla7[Mes],L$5))</f>
        <v/>
      </c>
      <c r="M1509" s="39" t="str">
        <f>IF($B1509="","",-SUMIFS(Tabla7[Cantidad],Tabla7[Código del producto],$B1509,Tabla7[Tipo de movimiento],"SALIDA",Tabla7[Mes],M$5))</f>
        <v/>
      </c>
      <c r="N1509" s="39" t="str">
        <f>IF($B1509="","",-SUMIFS(Tabla7[Cantidad],Tabla7[Código del producto],$B1509,Tabla7[Tipo de movimiento],"SALIDA",Tabla7[Mes],N$5))</f>
        <v/>
      </c>
      <c r="O1509" s="39" t="str">
        <f>IF($B1509="","",-SUMIFS(Tabla7[Cantidad],Tabla7[Código del producto],$B1509,Tabla7[Tipo de movimiento],"SALIDA",Tabla7[Mes],O$5))</f>
        <v/>
      </c>
      <c r="P1509" s="39" t="str">
        <f>IF($B1509="","",-SUMIFS(Tabla7[Cantidad],Tabla7[Código del producto],$B1509,Tabla7[Tipo de movimiento],"SALIDA",Tabla7[Mes],P$5))</f>
        <v/>
      </c>
      <c r="Q1509" s="39" t="str">
        <f t="shared" si="69"/>
        <v/>
      </c>
      <c r="R1509" s="51" t="str">
        <f>IF($B1509="","",IFERROR(VLOOKUP($B1509,'ABC rotación'!$C:$G,5,0),"C"))</f>
        <v/>
      </c>
      <c r="S1509" s="41" t="str">
        <f t="shared" si="70"/>
        <v/>
      </c>
      <c r="T1509" s="40" t="str">
        <f t="shared" si="71"/>
        <v/>
      </c>
      <c r="U1509" s="23" t="str">
        <f>IF($B1509="","",VLOOKUP($T1509,Tablas!$X$14:$Y$17,2,1))</f>
        <v/>
      </c>
    </row>
    <row r="1510" spans="2:21" x14ac:dyDescent="0.2">
      <c r="B1510" s="1" t="str">
        <f>IF(Tablas!B1508="","",Tablas!B1508)</f>
        <v/>
      </c>
      <c r="C1510" s="1" t="str">
        <f>IF(Tablas!C1508="","",Tablas!C1508)</f>
        <v/>
      </c>
      <c r="D1510" s="1" t="str">
        <f>IF(Tablas!D1508="","",Tablas!D1508)</f>
        <v/>
      </c>
      <c r="E1510" s="1" t="str">
        <f>IF(Tablas!E1508="","",Tablas!E1508)</f>
        <v/>
      </c>
      <c r="F1510" s="1" t="str">
        <f>IF(Tablas!F1508="","",Tablas!F1508)</f>
        <v/>
      </c>
      <c r="G1510" s="1" t="str">
        <f>IF(Tablas!I1508="","",Tablas!I1508)</f>
        <v/>
      </c>
      <c r="H1510" s="1" t="s">
        <v>911</v>
      </c>
      <c r="I1510" s="39" t="str">
        <f>IF($B1510="","",-SUMIFS(Tabla7[Cantidad],Tabla7[Código del producto],$B1510,Tabla7[Tipo de movimiento],"SALIDA",Tabla7[Mes],I$5))</f>
        <v/>
      </c>
      <c r="J1510" s="39" t="str">
        <f>IF($B1510="","",-SUMIFS(Tabla7[Cantidad],Tabla7[Código del producto],$B1510,Tabla7[Tipo de movimiento],"SALIDA",Tabla7[Mes],J$5))</f>
        <v/>
      </c>
      <c r="K1510" s="39" t="str">
        <f>IF($B1510="","",-SUMIFS(Tabla7[Cantidad],Tabla7[Código del producto],$B1510,Tabla7[Tipo de movimiento],"SALIDA",Tabla7[Mes],K$5))</f>
        <v/>
      </c>
      <c r="L1510" s="39" t="str">
        <f>IF($B1510="","",-SUMIFS(Tabla7[Cantidad],Tabla7[Código del producto],$B1510,Tabla7[Tipo de movimiento],"SALIDA",Tabla7[Mes],L$5))</f>
        <v/>
      </c>
      <c r="M1510" s="39" t="str">
        <f>IF($B1510="","",-SUMIFS(Tabla7[Cantidad],Tabla7[Código del producto],$B1510,Tabla7[Tipo de movimiento],"SALIDA",Tabla7[Mes],M$5))</f>
        <v/>
      </c>
      <c r="N1510" s="39" t="str">
        <f>IF($B1510="","",-SUMIFS(Tabla7[Cantidad],Tabla7[Código del producto],$B1510,Tabla7[Tipo de movimiento],"SALIDA",Tabla7[Mes],N$5))</f>
        <v/>
      </c>
      <c r="O1510" s="39" t="str">
        <f>IF($B1510="","",-SUMIFS(Tabla7[Cantidad],Tabla7[Código del producto],$B1510,Tabla7[Tipo de movimiento],"SALIDA",Tabla7[Mes],O$5))</f>
        <v/>
      </c>
      <c r="P1510" s="39" t="str">
        <f>IF($B1510="","",-SUMIFS(Tabla7[Cantidad],Tabla7[Código del producto],$B1510,Tabla7[Tipo de movimiento],"SALIDA",Tabla7[Mes],P$5))</f>
        <v/>
      </c>
      <c r="Q1510" s="39" t="str">
        <f t="shared" si="69"/>
        <v/>
      </c>
      <c r="R1510" s="51" t="str">
        <f>IF($B1510="","",IFERROR(VLOOKUP($B1510,'ABC rotación'!$C:$G,5,0),"C"))</f>
        <v/>
      </c>
      <c r="S1510" s="41" t="str">
        <f t="shared" si="70"/>
        <v/>
      </c>
      <c r="T1510" s="40" t="str">
        <f t="shared" si="71"/>
        <v/>
      </c>
      <c r="U1510" s="23" t="str">
        <f>IF($B1510="","",VLOOKUP($T1510,Tablas!$X$14:$Y$17,2,1))</f>
        <v/>
      </c>
    </row>
    <row r="1511" spans="2:21" x14ac:dyDescent="0.2">
      <c r="B1511" s="1" t="str">
        <f>IF(Tablas!B1509="","",Tablas!B1509)</f>
        <v/>
      </c>
      <c r="C1511" s="1" t="str">
        <f>IF(Tablas!C1509="","",Tablas!C1509)</f>
        <v/>
      </c>
      <c r="D1511" s="1" t="str">
        <f>IF(Tablas!D1509="","",Tablas!D1509)</f>
        <v/>
      </c>
      <c r="E1511" s="1" t="str">
        <f>IF(Tablas!E1509="","",Tablas!E1509)</f>
        <v/>
      </c>
      <c r="F1511" s="1" t="str">
        <f>IF(Tablas!F1509="","",Tablas!F1509)</f>
        <v/>
      </c>
      <c r="G1511" s="1" t="str">
        <f>IF(Tablas!I1509="","",Tablas!I1509)</f>
        <v/>
      </c>
      <c r="H1511" s="1" t="s">
        <v>911</v>
      </c>
      <c r="I1511" s="39" t="str">
        <f>IF($B1511="","",-SUMIFS(Tabla7[Cantidad],Tabla7[Código del producto],$B1511,Tabla7[Tipo de movimiento],"SALIDA",Tabla7[Mes],I$5))</f>
        <v/>
      </c>
      <c r="J1511" s="39" t="str">
        <f>IF($B1511="","",-SUMIFS(Tabla7[Cantidad],Tabla7[Código del producto],$B1511,Tabla7[Tipo de movimiento],"SALIDA",Tabla7[Mes],J$5))</f>
        <v/>
      </c>
      <c r="K1511" s="39" t="str">
        <f>IF($B1511="","",-SUMIFS(Tabla7[Cantidad],Tabla7[Código del producto],$B1511,Tabla7[Tipo de movimiento],"SALIDA",Tabla7[Mes],K$5))</f>
        <v/>
      </c>
      <c r="L1511" s="39" t="str">
        <f>IF($B1511="","",-SUMIFS(Tabla7[Cantidad],Tabla7[Código del producto],$B1511,Tabla7[Tipo de movimiento],"SALIDA",Tabla7[Mes],L$5))</f>
        <v/>
      </c>
      <c r="M1511" s="39" t="str">
        <f>IF($B1511="","",-SUMIFS(Tabla7[Cantidad],Tabla7[Código del producto],$B1511,Tabla7[Tipo de movimiento],"SALIDA",Tabla7[Mes],M$5))</f>
        <v/>
      </c>
      <c r="N1511" s="39" t="str">
        <f>IF($B1511="","",-SUMIFS(Tabla7[Cantidad],Tabla7[Código del producto],$B1511,Tabla7[Tipo de movimiento],"SALIDA",Tabla7[Mes],N$5))</f>
        <v/>
      </c>
      <c r="O1511" s="39" t="str">
        <f>IF($B1511="","",-SUMIFS(Tabla7[Cantidad],Tabla7[Código del producto],$B1511,Tabla7[Tipo de movimiento],"SALIDA",Tabla7[Mes],O$5))</f>
        <v/>
      </c>
      <c r="P1511" s="39" t="str">
        <f>IF($B1511="","",-SUMIFS(Tabla7[Cantidad],Tabla7[Código del producto],$B1511,Tabla7[Tipo de movimiento],"SALIDA",Tabla7[Mes],P$5))</f>
        <v/>
      </c>
      <c r="Q1511" s="39" t="str">
        <f t="shared" si="69"/>
        <v/>
      </c>
      <c r="R1511" s="51" t="str">
        <f>IF($B1511="","",IFERROR(VLOOKUP($B1511,'ABC rotación'!$C:$G,5,0),"C"))</f>
        <v/>
      </c>
      <c r="S1511" s="41" t="str">
        <f t="shared" si="70"/>
        <v/>
      </c>
      <c r="T1511" s="40" t="str">
        <f t="shared" si="71"/>
        <v/>
      </c>
      <c r="U1511" s="23" t="str">
        <f>IF($B1511="","",VLOOKUP($T1511,Tablas!$X$14:$Y$17,2,1))</f>
        <v/>
      </c>
    </row>
    <row r="1512" spans="2:21" x14ac:dyDescent="0.2">
      <c r="B1512" s="1" t="str">
        <f>IF(Tablas!B1510="","",Tablas!B1510)</f>
        <v/>
      </c>
      <c r="C1512" s="1" t="str">
        <f>IF(Tablas!C1510="","",Tablas!C1510)</f>
        <v/>
      </c>
      <c r="D1512" s="1" t="str">
        <f>IF(Tablas!D1510="","",Tablas!D1510)</f>
        <v/>
      </c>
      <c r="E1512" s="1" t="str">
        <f>IF(Tablas!E1510="","",Tablas!E1510)</f>
        <v/>
      </c>
      <c r="F1512" s="1" t="str">
        <f>IF(Tablas!F1510="","",Tablas!F1510)</f>
        <v/>
      </c>
      <c r="G1512" s="1" t="str">
        <f>IF(Tablas!I1510="","",Tablas!I1510)</f>
        <v/>
      </c>
      <c r="H1512" s="1" t="s">
        <v>911</v>
      </c>
      <c r="I1512" s="39" t="str">
        <f>IF($B1512="","",-SUMIFS(Tabla7[Cantidad],Tabla7[Código del producto],$B1512,Tabla7[Tipo de movimiento],"SALIDA",Tabla7[Mes],I$5))</f>
        <v/>
      </c>
      <c r="J1512" s="39" t="str">
        <f>IF($B1512="","",-SUMIFS(Tabla7[Cantidad],Tabla7[Código del producto],$B1512,Tabla7[Tipo de movimiento],"SALIDA",Tabla7[Mes],J$5))</f>
        <v/>
      </c>
      <c r="K1512" s="39" t="str">
        <f>IF($B1512="","",-SUMIFS(Tabla7[Cantidad],Tabla7[Código del producto],$B1512,Tabla7[Tipo de movimiento],"SALIDA",Tabla7[Mes],K$5))</f>
        <v/>
      </c>
      <c r="L1512" s="39" t="str">
        <f>IF($B1512="","",-SUMIFS(Tabla7[Cantidad],Tabla7[Código del producto],$B1512,Tabla7[Tipo de movimiento],"SALIDA",Tabla7[Mes],L$5))</f>
        <v/>
      </c>
      <c r="M1512" s="39" t="str">
        <f>IF($B1512="","",-SUMIFS(Tabla7[Cantidad],Tabla7[Código del producto],$B1512,Tabla7[Tipo de movimiento],"SALIDA",Tabla7[Mes],M$5))</f>
        <v/>
      </c>
      <c r="N1512" s="39" t="str">
        <f>IF($B1512="","",-SUMIFS(Tabla7[Cantidad],Tabla7[Código del producto],$B1512,Tabla7[Tipo de movimiento],"SALIDA",Tabla7[Mes],N$5))</f>
        <v/>
      </c>
      <c r="O1512" s="39" t="str">
        <f>IF($B1512="","",-SUMIFS(Tabla7[Cantidad],Tabla7[Código del producto],$B1512,Tabla7[Tipo de movimiento],"SALIDA",Tabla7[Mes],O$5))</f>
        <v/>
      </c>
      <c r="P1512" s="39" t="str">
        <f>IF($B1512="","",-SUMIFS(Tabla7[Cantidad],Tabla7[Código del producto],$B1512,Tabla7[Tipo de movimiento],"SALIDA",Tabla7[Mes],P$5))</f>
        <v/>
      </c>
      <c r="Q1512" s="39" t="str">
        <f t="shared" si="69"/>
        <v/>
      </c>
      <c r="R1512" s="51" t="str">
        <f>IF($B1512="","",IFERROR(VLOOKUP($B1512,'ABC rotación'!$C:$G,5,0),"C"))</f>
        <v/>
      </c>
      <c r="S1512" s="41" t="str">
        <f t="shared" si="70"/>
        <v/>
      </c>
      <c r="T1512" s="40" t="str">
        <f t="shared" si="71"/>
        <v/>
      </c>
      <c r="U1512" s="23" t="str">
        <f>IF($B1512="","",VLOOKUP($T1512,Tablas!$X$14:$Y$17,2,1))</f>
        <v/>
      </c>
    </row>
    <row r="1513" spans="2:21" x14ac:dyDescent="0.2">
      <c r="B1513" s="1" t="str">
        <f>IF(Tablas!B1511="","",Tablas!B1511)</f>
        <v/>
      </c>
      <c r="C1513" s="1" t="str">
        <f>IF(Tablas!C1511="","",Tablas!C1511)</f>
        <v/>
      </c>
      <c r="D1513" s="1" t="str">
        <f>IF(Tablas!D1511="","",Tablas!D1511)</f>
        <v/>
      </c>
      <c r="E1513" s="1" t="str">
        <f>IF(Tablas!E1511="","",Tablas!E1511)</f>
        <v/>
      </c>
      <c r="F1513" s="1" t="str">
        <f>IF(Tablas!F1511="","",Tablas!F1511)</f>
        <v/>
      </c>
      <c r="G1513" s="1" t="str">
        <f>IF(Tablas!I1511="","",Tablas!I1511)</f>
        <v/>
      </c>
      <c r="H1513" s="1" t="s">
        <v>911</v>
      </c>
      <c r="I1513" s="39" t="str">
        <f>IF($B1513="","",-SUMIFS(Tabla7[Cantidad],Tabla7[Código del producto],$B1513,Tabla7[Tipo de movimiento],"SALIDA",Tabla7[Mes],I$5))</f>
        <v/>
      </c>
      <c r="J1513" s="39" t="str">
        <f>IF($B1513="","",-SUMIFS(Tabla7[Cantidad],Tabla7[Código del producto],$B1513,Tabla7[Tipo de movimiento],"SALIDA",Tabla7[Mes],J$5))</f>
        <v/>
      </c>
      <c r="K1513" s="39" t="str">
        <f>IF($B1513="","",-SUMIFS(Tabla7[Cantidad],Tabla7[Código del producto],$B1513,Tabla7[Tipo de movimiento],"SALIDA",Tabla7[Mes],K$5))</f>
        <v/>
      </c>
      <c r="L1513" s="39" t="str">
        <f>IF($B1513="","",-SUMIFS(Tabla7[Cantidad],Tabla7[Código del producto],$B1513,Tabla7[Tipo de movimiento],"SALIDA",Tabla7[Mes],L$5))</f>
        <v/>
      </c>
      <c r="M1513" s="39" t="str">
        <f>IF($B1513="","",-SUMIFS(Tabla7[Cantidad],Tabla7[Código del producto],$B1513,Tabla7[Tipo de movimiento],"SALIDA",Tabla7[Mes],M$5))</f>
        <v/>
      </c>
      <c r="N1513" s="39" t="str">
        <f>IF($B1513="","",-SUMIFS(Tabla7[Cantidad],Tabla7[Código del producto],$B1513,Tabla7[Tipo de movimiento],"SALIDA",Tabla7[Mes],N$5))</f>
        <v/>
      </c>
      <c r="O1513" s="39" t="str">
        <f>IF($B1513="","",-SUMIFS(Tabla7[Cantidad],Tabla7[Código del producto],$B1513,Tabla7[Tipo de movimiento],"SALIDA",Tabla7[Mes],O$5))</f>
        <v/>
      </c>
      <c r="P1513" s="39" t="str">
        <f>IF($B1513="","",-SUMIFS(Tabla7[Cantidad],Tabla7[Código del producto],$B1513,Tabla7[Tipo de movimiento],"SALIDA",Tabla7[Mes],P$5))</f>
        <v/>
      </c>
      <c r="Q1513" s="39" t="str">
        <f t="shared" si="69"/>
        <v/>
      </c>
      <c r="R1513" s="51" t="str">
        <f>IF($B1513="","",IFERROR(VLOOKUP($B1513,'ABC rotación'!$C:$G,5,0),"C"))</f>
        <v/>
      </c>
      <c r="S1513" s="41" t="str">
        <f t="shared" si="70"/>
        <v/>
      </c>
      <c r="T1513" s="40" t="str">
        <f t="shared" si="71"/>
        <v/>
      </c>
      <c r="U1513" s="23" t="str">
        <f>IF($B1513="","",VLOOKUP($T1513,Tablas!$X$14:$Y$17,2,1))</f>
        <v/>
      </c>
    </row>
    <row r="1514" spans="2:21" x14ac:dyDescent="0.2">
      <c r="B1514" s="1" t="str">
        <f>IF(Tablas!B1512="","",Tablas!B1512)</f>
        <v/>
      </c>
      <c r="C1514" s="1" t="str">
        <f>IF(Tablas!C1512="","",Tablas!C1512)</f>
        <v/>
      </c>
      <c r="D1514" s="1" t="str">
        <f>IF(Tablas!D1512="","",Tablas!D1512)</f>
        <v/>
      </c>
      <c r="E1514" s="1" t="str">
        <f>IF(Tablas!E1512="","",Tablas!E1512)</f>
        <v/>
      </c>
      <c r="F1514" s="1" t="str">
        <f>IF(Tablas!F1512="","",Tablas!F1512)</f>
        <v/>
      </c>
      <c r="G1514" s="1" t="str">
        <f>IF(Tablas!I1512="","",Tablas!I1512)</f>
        <v/>
      </c>
      <c r="H1514" s="1" t="s">
        <v>911</v>
      </c>
      <c r="I1514" s="39" t="str">
        <f>IF($B1514="","",-SUMIFS(Tabla7[Cantidad],Tabla7[Código del producto],$B1514,Tabla7[Tipo de movimiento],"SALIDA",Tabla7[Mes],I$5))</f>
        <v/>
      </c>
      <c r="J1514" s="39" t="str">
        <f>IF($B1514="","",-SUMIFS(Tabla7[Cantidad],Tabla7[Código del producto],$B1514,Tabla7[Tipo de movimiento],"SALIDA",Tabla7[Mes],J$5))</f>
        <v/>
      </c>
      <c r="K1514" s="39" t="str">
        <f>IF($B1514="","",-SUMIFS(Tabla7[Cantidad],Tabla7[Código del producto],$B1514,Tabla7[Tipo de movimiento],"SALIDA",Tabla7[Mes],K$5))</f>
        <v/>
      </c>
      <c r="L1514" s="39" t="str">
        <f>IF($B1514="","",-SUMIFS(Tabla7[Cantidad],Tabla7[Código del producto],$B1514,Tabla7[Tipo de movimiento],"SALIDA",Tabla7[Mes],L$5))</f>
        <v/>
      </c>
      <c r="M1514" s="39" t="str">
        <f>IF($B1514="","",-SUMIFS(Tabla7[Cantidad],Tabla7[Código del producto],$B1514,Tabla7[Tipo de movimiento],"SALIDA",Tabla7[Mes],M$5))</f>
        <v/>
      </c>
      <c r="N1514" s="39" t="str">
        <f>IF($B1514="","",-SUMIFS(Tabla7[Cantidad],Tabla7[Código del producto],$B1514,Tabla7[Tipo de movimiento],"SALIDA",Tabla7[Mes],N$5))</f>
        <v/>
      </c>
      <c r="O1514" s="39" t="str">
        <f>IF($B1514="","",-SUMIFS(Tabla7[Cantidad],Tabla7[Código del producto],$B1514,Tabla7[Tipo de movimiento],"SALIDA",Tabla7[Mes],O$5))</f>
        <v/>
      </c>
      <c r="P1514" s="39" t="str">
        <f>IF($B1514="","",-SUMIFS(Tabla7[Cantidad],Tabla7[Código del producto],$B1514,Tabla7[Tipo de movimiento],"SALIDA",Tabla7[Mes],P$5))</f>
        <v/>
      </c>
      <c r="Q1514" s="39" t="str">
        <f t="shared" si="69"/>
        <v/>
      </c>
      <c r="R1514" s="51" t="str">
        <f>IF($B1514="","",IFERROR(VLOOKUP($B1514,'ABC rotación'!$C:$G,5,0),"C"))</f>
        <v/>
      </c>
      <c r="S1514" s="41" t="str">
        <f t="shared" si="70"/>
        <v/>
      </c>
      <c r="T1514" s="40" t="str">
        <f t="shared" si="71"/>
        <v/>
      </c>
      <c r="U1514" s="23" t="str">
        <f>IF($B1514="","",VLOOKUP($T1514,Tablas!$X$14:$Y$17,2,1))</f>
        <v/>
      </c>
    </row>
    <row r="1515" spans="2:21" x14ac:dyDescent="0.2">
      <c r="B1515" s="1" t="str">
        <f>IF(Tablas!B1513="","",Tablas!B1513)</f>
        <v/>
      </c>
      <c r="C1515" s="1" t="str">
        <f>IF(Tablas!C1513="","",Tablas!C1513)</f>
        <v/>
      </c>
      <c r="D1515" s="1" t="str">
        <f>IF(Tablas!D1513="","",Tablas!D1513)</f>
        <v/>
      </c>
      <c r="E1515" s="1" t="str">
        <f>IF(Tablas!E1513="","",Tablas!E1513)</f>
        <v/>
      </c>
      <c r="F1515" s="1" t="str">
        <f>IF(Tablas!F1513="","",Tablas!F1513)</f>
        <v/>
      </c>
      <c r="G1515" s="1" t="str">
        <f>IF(Tablas!I1513="","",Tablas!I1513)</f>
        <v/>
      </c>
      <c r="H1515" s="1" t="s">
        <v>911</v>
      </c>
      <c r="I1515" s="39" t="str">
        <f>IF($B1515="","",-SUMIFS(Tabla7[Cantidad],Tabla7[Código del producto],$B1515,Tabla7[Tipo de movimiento],"SALIDA",Tabla7[Mes],I$5))</f>
        <v/>
      </c>
      <c r="J1515" s="39" t="str">
        <f>IF($B1515="","",-SUMIFS(Tabla7[Cantidad],Tabla7[Código del producto],$B1515,Tabla7[Tipo de movimiento],"SALIDA",Tabla7[Mes],J$5))</f>
        <v/>
      </c>
      <c r="K1515" s="39" t="str">
        <f>IF($B1515="","",-SUMIFS(Tabla7[Cantidad],Tabla7[Código del producto],$B1515,Tabla7[Tipo de movimiento],"SALIDA",Tabla7[Mes],K$5))</f>
        <v/>
      </c>
      <c r="L1515" s="39" t="str">
        <f>IF($B1515="","",-SUMIFS(Tabla7[Cantidad],Tabla7[Código del producto],$B1515,Tabla7[Tipo de movimiento],"SALIDA",Tabla7[Mes],L$5))</f>
        <v/>
      </c>
      <c r="M1515" s="39" t="str">
        <f>IF($B1515="","",-SUMIFS(Tabla7[Cantidad],Tabla7[Código del producto],$B1515,Tabla7[Tipo de movimiento],"SALIDA",Tabla7[Mes],M$5))</f>
        <v/>
      </c>
      <c r="N1515" s="39" t="str">
        <f>IF($B1515="","",-SUMIFS(Tabla7[Cantidad],Tabla7[Código del producto],$B1515,Tabla7[Tipo de movimiento],"SALIDA",Tabla7[Mes],N$5))</f>
        <v/>
      </c>
      <c r="O1515" s="39" t="str">
        <f>IF($B1515="","",-SUMIFS(Tabla7[Cantidad],Tabla7[Código del producto],$B1515,Tabla7[Tipo de movimiento],"SALIDA",Tabla7[Mes],O$5))</f>
        <v/>
      </c>
      <c r="P1515" s="39" t="str">
        <f>IF($B1515="","",-SUMIFS(Tabla7[Cantidad],Tabla7[Código del producto],$B1515,Tabla7[Tipo de movimiento],"SALIDA",Tabla7[Mes],P$5))</f>
        <v/>
      </c>
      <c r="Q1515" s="39" t="str">
        <f t="shared" si="69"/>
        <v/>
      </c>
      <c r="R1515" s="51" t="str">
        <f>IF($B1515="","",IFERROR(VLOOKUP($B1515,'ABC rotación'!$C:$G,5,0),"C"))</f>
        <v/>
      </c>
      <c r="S1515" s="41" t="str">
        <f t="shared" si="70"/>
        <v/>
      </c>
      <c r="T1515" s="40" t="str">
        <f t="shared" si="71"/>
        <v/>
      </c>
      <c r="U1515" s="23" t="str">
        <f>IF($B1515="","",VLOOKUP($T1515,Tablas!$X$14:$Y$17,2,1))</f>
        <v/>
      </c>
    </row>
    <row r="1516" spans="2:21" x14ac:dyDescent="0.2">
      <c r="B1516" s="1" t="str">
        <f>IF(Tablas!B1514="","",Tablas!B1514)</f>
        <v/>
      </c>
      <c r="C1516" s="1" t="str">
        <f>IF(Tablas!C1514="","",Tablas!C1514)</f>
        <v/>
      </c>
      <c r="D1516" s="1" t="str">
        <f>IF(Tablas!D1514="","",Tablas!D1514)</f>
        <v/>
      </c>
      <c r="E1516" s="1" t="str">
        <f>IF(Tablas!E1514="","",Tablas!E1514)</f>
        <v/>
      </c>
      <c r="F1516" s="1" t="str">
        <f>IF(Tablas!F1514="","",Tablas!F1514)</f>
        <v/>
      </c>
      <c r="G1516" s="1" t="str">
        <f>IF(Tablas!I1514="","",Tablas!I1514)</f>
        <v/>
      </c>
      <c r="H1516" s="1" t="s">
        <v>911</v>
      </c>
      <c r="I1516" s="39" t="str">
        <f>IF($B1516="","",-SUMIFS(Tabla7[Cantidad],Tabla7[Código del producto],$B1516,Tabla7[Tipo de movimiento],"SALIDA",Tabla7[Mes],I$5))</f>
        <v/>
      </c>
      <c r="J1516" s="39" t="str">
        <f>IF($B1516="","",-SUMIFS(Tabla7[Cantidad],Tabla7[Código del producto],$B1516,Tabla7[Tipo de movimiento],"SALIDA",Tabla7[Mes],J$5))</f>
        <v/>
      </c>
      <c r="K1516" s="39" t="str">
        <f>IF($B1516="","",-SUMIFS(Tabla7[Cantidad],Tabla7[Código del producto],$B1516,Tabla7[Tipo de movimiento],"SALIDA",Tabla7[Mes],K$5))</f>
        <v/>
      </c>
      <c r="L1516" s="39" t="str">
        <f>IF($B1516="","",-SUMIFS(Tabla7[Cantidad],Tabla7[Código del producto],$B1516,Tabla7[Tipo de movimiento],"SALIDA",Tabla7[Mes],L$5))</f>
        <v/>
      </c>
      <c r="M1516" s="39" t="str">
        <f>IF($B1516="","",-SUMIFS(Tabla7[Cantidad],Tabla7[Código del producto],$B1516,Tabla7[Tipo de movimiento],"SALIDA",Tabla7[Mes],M$5))</f>
        <v/>
      </c>
      <c r="N1516" s="39" t="str">
        <f>IF($B1516="","",-SUMIFS(Tabla7[Cantidad],Tabla7[Código del producto],$B1516,Tabla7[Tipo de movimiento],"SALIDA",Tabla7[Mes],N$5))</f>
        <v/>
      </c>
      <c r="O1516" s="39" t="str">
        <f>IF($B1516="","",-SUMIFS(Tabla7[Cantidad],Tabla7[Código del producto],$B1516,Tabla7[Tipo de movimiento],"SALIDA",Tabla7[Mes],O$5))</f>
        <v/>
      </c>
      <c r="P1516" s="39" t="str">
        <f>IF($B1516="","",-SUMIFS(Tabla7[Cantidad],Tabla7[Código del producto],$B1516,Tabla7[Tipo de movimiento],"SALIDA",Tabla7[Mes],P$5))</f>
        <v/>
      </c>
      <c r="Q1516" s="39" t="str">
        <f t="shared" si="69"/>
        <v/>
      </c>
      <c r="R1516" s="51" t="str">
        <f>IF($B1516="","",IFERROR(VLOOKUP($B1516,'ABC rotación'!$C:$G,5,0),"C"))</f>
        <v/>
      </c>
      <c r="S1516" s="41" t="str">
        <f t="shared" si="70"/>
        <v/>
      </c>
      <c r="T1516" s="40" t="str">
        <f t="shared" si="71"/>
        <v/>
      </c>
      <c r="U1516" s="23" t="str">
        <f>IF($B1516="","",VLOOKUP($T1516,Tablas!$X$14:$Y$17,2,1))</f>
        <v/>
      </c>
    </row>
    <row r="1517" spans="2:21" x14ac:dyDescent="0.2">
      <c r="B1517" s="1" t="str">
        <f>IF(Tablas!B1515="","",Tablas!B1515)</f>
        <v/>
      </c>
      <c r="C1517" s="1" t="str">
        <f>IF(Tablas!C1515="","",Tablas!C1515)</f>
        <v/>
      </c>
      <c r="D1517" s="1" t="str">
        <f>IF(Tablas!D1515="","",Tablas!D1515)</f>
        <v/>
      </c>
      <c r="E1517" s="1" t="str">
        <f>IF(Tablas!E1515="","",Tablas!E1515)</f>
        <v/>
      </c>
      <c r="F1517" s="1" t="str">
        <f>IF(Tablas!F1515="","",Tablas!F1515)</f>
        <v/>
      </c>
      <c r="G1517" s="1" t="str">
        <f>IF(Tablas!I1515="","",Tablas!I1515)</f>
        <v/>
      </c>
      <c r="H1517" s="1" t="s">
        <v>911</v>
      </c>
      <c r="I1517" s="39" t="str">
        <f>IF($B1517="","",-SUMIFS(Tabla7[Cantidad],Tabla7[Código del producto],$B1517,Tabla7[Tipo de movimiento],"SALIDA",Tabla7[Mes],I$5))</f>
        <v/>
      </c>
      <c r="J1517" s="39" t="str">
        <f>IF($B1517="","",-SUMIFS(Tabla7[Cantidad],Tabla7[Código del producto],$B1517,Tabla7[Tipo de movimiento],"SALIDA",Tabla7[Mes],J$5))</f>
        <v/>
      </c>
      <c r="K1517" s="39" t="str">
        <f>IF($B1517="","",-SUMIFS(Tabla7[Cantidad],Tabla7[Código del producto],$B1517,Tabla7[Tipo de movimiento],"SALIDA",Tabla7[Mes],K$5))</f>
        <v/>
      </c>
      <c r="L1517" s="39" t="str">
        <f>IF($B1517="","",-SUMIFS(Tabla7[Cantidad],Tabla7[Código del producto],$B1517,Tabla7[Tipo de movimiento],"SALIDA",Tabla7[Mes],L$5))</f>
        <v/>
      </c>
      <c r="M1517" s="39" t="str">
        <f>IF($B1517="","",-SUMIFS(Tabla7[Cantidad],Tabla7[Código del producto],$B1517,Tabla7[Tipo de movimiento],"SALIDA",Tabla7[Mes],M$5))</f>
        <v/>
      </c>
      <c r="N1517" s="39" t="str">
        <f>IF($B1517="","",-SUMIFS(Tabla7[Cantidad],Tabla7[Código del producto],$B1517,Tabla7[Tipo de movimiento],"SALIDA",Tabla7[Mes],N$5))</f>
        <v/>
      </c>
      <c r="O1517" s="39" t="str">
        <f>IF($B1517="","",-SUMIFS(Tabla7[Cantidad],Tabla7[Código del producto],$B1517,Tabla7[Tipo de movimiento],"SALIDA",Tabla7[Mes],O$5))</f>
        <v/>
      </c>
      <c r="P1517" s="39" t="str">
        <f>IF($B1517="","",-SUMIFS(Tabla7[Cantidad],Tabla7[Código del producto],$B1517,Tabla7[Tipo de movimiento],"SALIDA",Tabla7[Mes],P$5))</f>
        <v/>
      </c>
      <c r="Q1517" s="39" t="str">
        <f t="shared" si="69"/>
        <v/>
      </c>
      <c r="R1517" s="51" t="str">
        <f>IF($B1517="","",IFERROR(VLOOKUP($B1517,'ABC rotación'!$C:$G,5,0),"C"))</f>
        <v/>
      </c>
      <c r="S1517" s="41" t="str">
        <f t="shared" si="70"/>
        <v/>
      </c>
      <c r="T1517" s="40" t="str">
        <f t="shared" si="71"/>
        <v/>
      </c>
      <c r="U1517" s="23" t="str">
        <f>IF($B1517="","",VLOOKUP($T1517,Tablas!$X$14:$Y$17,2,1))</f>
        <v/>
      </c>
    </row>
    <row r="1518" spans="2:21" x14ac:dyDescent="0.2">
      <c r="B1518" s="1" t="str">
        <f>IF(Tablas!B1516="","",Tablas!B1516)</f>
        <v/>
      </c>
      <c r="C1518" s="1" t="str">
        <f>IF(Tablas!C1516="","",Tablas!C1516)</f>
        <v/>
      </c>
      <c r="D1518" s="1" t="str">
        <f>IF(Tablas!D1516="","",Tablas!D1516)</f>
        <v/>
      </c>
      <c r="E1518" s="1" t="str">
        <f>IF(Tablas!E1516="","",Tablas!E1516)</f>
        <v/>
      </c>
      <c r="F1518" s="1" t="str">
        <f>IF(Tablas!F1516="","",Tablas!F1516)</f>
        <v/>
      </c>
      <c r="G1518" s="1" t="str">
        <f>IF(Tablas!I1516="","",Tablas!I1516)</f>
        <v/>
      </c>
      <c r="H1518" s="1" t="s">
        <v>911</v>
      </c>
      <c r="I1518" s="39" t="str">
        <f>IF($B1518="","",-SUMIFS(Tabla7[Cantidad],Tabla7[Código del producto],$B1518,Tabla7[Tipo de movimiento],"SALIDA",Tabla7[Mes],I$5))</f>
        <v/>
      </c>
      <c r="J1518" s="39" t="str">
        <f>IF($B1518="","",-SUMIFS(Tabla7[Cantidad],Tabla7[Código del producto],$B1518,Tabla7[Tipo de movimiento],"SALIDA",Tabla7[Mes],J$5))</f>
        <v/>
      </c>
      <c r="K1518" s="39" t="str">
        <f>IF($B1518="","",-SUMIFS(Tabla7[Cantidad],Tabla7[Código del producto],$B1518,Tabla7[Tipo de movimiento],"SALIDA",Tabla7[Mes],K$5))</f>
        <v/>
      </c>
      <c r="L1518" s="39" t="str">
        <f>IF($B1518="","",-SUMIFS(Tabla7[Cantidad],Tabla7[Código del producto],$B1518,Tabla7[Tipo de movimiento],"SALIDA",Tabla7[Mes],L$5))</f>
        <v/>
      </c>
      <c r="M1518" s="39" t="str">
        <f>IF($B1518="","",-SUMIFS(Tabla7[Cantidad],Tabla7[Código del producto],$B1518,Tabla7[Tipo de movimiento],"SALIDA",Tabla7[Mes],M$5))</f>
        <v/>
      </c>
      <c r="N1518" s="39" t="str">
        <f>IF($B1518="","",-SUMIFS(Tabla7[Cantidad],Tabla7[Código del producto],$B1518,Tabla7[Tipo de movimiento],"SALIDA",Tabla7[Mes],N$5))</f>
        <v/>
      </c>
      <c r="O1518" s="39" t="str">
        <f>IF($B1518="","",-SUMIFS(Tabla7[Cantidad],Tabla7[Código del producto],$B1518,Tabla7[Tipo de movimiento],"SALIDA",Tabla7[Mes],O$5))</f>
        <v/>
      </c>
      <c r="P1518" s="39" t="str">
        <f>IF($B1518="","",-SUMIFS(Tabla7[Cantidad],Tabla7[Código del producto],$B1518,Tabla7[Tipo de movimiento],"SALIDA",Tabla7[Mes],P$5))</f>
        <v/>
      </c>
      <c r="Q1518" s="39" t="str">
        <f t="shared" si="69"/>
        <v/>
      </c>
      <c r="R1518" s="51" t="str">
        <f>IF($B1518="","",IFERROR(VLOOKUP($B1518,'ABC rotación'!$C:$G,5,0),"C"))</f>
        <v/>
      </c>
      <c r="S1518" s="41" t="str">
        <f t="shared" si="70"/>
        <v/>
      </c>
      <c r="T1518" s="40" t="str">
        <f t="shared" si="71"/>
        <v/>
      </c>
      <c r="U1518" s="23" t="str">
        <f>IF($B1518="","",VLOOKUP($T1518,Tablas!$X$14:$Y$17,2,1))</f>
        <v/>
      </c>
    </row>
    <row r="1519" spans="2:21" x14ac:dyDescent="0.2">
      <c r="B1519" s="1" t="str">
        <f>IF(Tablas!B1517="","",Tablas!B1517)</f>
        <v/>
      </c>
      <c r="C1519" s="1" t="str">
        <f>IF(Tablas!C1517="","",Tablas!C1517)</f>
        <v/>
      </c>
      <c r="D1519" s="1" t="str">
        <f>IF(Tablas!D1517="","",Tablas!D1517)</f>
        <v/>
      </c>
      <c r="E1519" s="1" t="str">
        <f>IF(Tablas!E1517="","",Tablas!E1517)</f>
        <v/>
      </c>
      <c r="F1519" s="1" t="str">
        <f>IF(Tablas!F1517="","",Tablas!F1517)</f>
        <v/>
      </c>
      <c r="G1519" s="1" t="str">
        <f>IF(Tablas!I1517="","",Tablas!I1517)</f>
        <v/>
      </c>
      <c r="H1519" s="1" t="s">
        <v>911</v>
      </c>
      <c r="I1519" s="39" t="str">
        <f>IF($B1519="","",-SUMIFS(Tabla7[Cantidad],Tabla7[Código del producto],$B1519,Tabla7[Tipo de movimiento],"SALIDA",Tabla7[Mes],I$5))</f>
        <v/>
      </c>
      <c r="J1519" s="39" t="str">
        <f>IF($B1519="","",-SUMIFS(Tabla7[Cantidad],Tabla7[Código del producto],$B1519,Tabla7[Tipo de movimiento],"SALIDA",Tabla7[Mes],J$5))</f>
        <v/>
      </c>
      <c r="K1519" s="39" t="str">
        <f>IF($B1519="","",-SUMIFS(Tabla7[Cantidad],Tabla7[Código del producto],$B1519,Tabla7[Tipo de movimiento],"SALIDA",Tabla7[Mes],K$5))</f>
        <v/>
      </c>
      <c r="L1519" s="39" t="str">
        <f>IF($B1519="","",-SUMIFS(Tabla7[Cantidad],Tabla7[Código del producto],$B1519,Tabla7[Tipo de movimiento],"SALIDA",Tabla7[Mes],L$5))</f>
        <v/>
      </c>
      <c r="M1519" s="39" t="str">
        <f>IF($B1519="","",-SUMIFS(Tabla7[Cantidad],Tabla7[Código del producto],$B1519,Tabla7[Tipo de movimiento],"SALIDA",Tabla7[Mes],M$5))</f>
        <v/>
      </c>
      <c r="N1519" s="39" t="str">
        <f>IF($B1519="","",-SUMIFS(Tabla7[Cantidad],Tabla7[Código del producto],$B1519,Tabla7[Tipo de movimiento],"SALIDA",Tabla7[Mes],N$5))</f>
        <v/>
      </c>
      <c r="O1519" s="39" t="str">
        <f>IF($B1519="","",-SUMIFS(Tabla7[Cantidad],Tabla7[Código del producto],$B1519,Tabla7[Tipo de movimiento],"SALIDA",Tabla7[Mes],O$5))</f>
        <v/>
      </c>
      <c r="P1519" s="39" t="str">
        <f>IF($B1519="","",-SUMIFS(Tabla7[Cantidad],Tabla7[Código del producto],$B1519,Tabla7[Tipo de movimiento],"SALIDA",Tabla7[Mes],P$5))</f>
        <v/>
      </c>
      <c r="Q1519" s="39" t="str">
        <f t="shared" si="69"/>
        <v/>
      </c>
      <c r="R1519" s="51" t="str">
        <f>IF($B1519="","",IFERROR(VLOOKUP($B1519,'ABC rotación'!$C:$G,5,0),"C"))</f>
        <v/>
      </c>
      <c r="S1519" s="41" t="str">
        <f t="shared" si="70"/>
        <v/>
      </c>
      <c r="T1519" s="40" t="str">
        <f t="shared" si="71"/>
        <v/>
      </c>
      <c r="U1519" s="23" t="str">
        <f>IF($B1519="","",VLOOKUP($T1519,Tablas!$X$14:$Y$17,2,1))</f>
        <v/>
      </c>
    </row>
    <row r="1520" spans="2:21" x14ac:dyDescent="0.2">
      <c r="B1520" s="1" t="str">
        <f>IF(Tablas!B1518="","",Tablas!B1518)</f>
        <v/>
      </c>
      <c r="C1520" s="1" t="str">
        <f>IF(Tablas!C1518="","",Tablas!C1518)</f>
        <v/>
      </c>
      <c r="D1520" s="1" t="str">
        <f>IF(Tablas!D1518="","",Tablas!D1518)</f>
        <v/>
      </c>
      <c r="E1520" s="1" t="str">
        <f>IF(Tablas!E1518="","",Tablas!E1518)</f>
        <v/>
      </c>
      <c r="F1520" s="1" t="str">
        <f>IF(Tablas!F1518="","",Tablas!F1518)</f>
        <v/>
      </c>
      <c r="G1520" s="1" t="str">
        <f>IF(Tablas!I1518="","",Tablas!I1518)</f>
        <v/>
      </c>
      <c r="H1520" s="1" t="s">
        <v>911</v>
      </c>
      <c r="I1520" s="39" t="str">
        <f>IF($B1520="","",-SUMIFS(Tabla7[Cantidad],Tabla7[Código del producto],$B1520,Tabla7[Tipo de movimiento],"SALIDA",Tabla7[Mes],I$5))</f>
        <v/>
      </c>
      <c r="J1520" s="39" t="str">
        <f>IF($B1520="","",-SUMIFS(Tabla7[Cantidad],Tabla7[Código del producto],$B1520,Tabla7[Tipo de movimiento],"SALIDA",Tabla7[Mes],J$5))</f>
        <v/>
      </c>
      <c r="K1520" s="39" t="str">
        <f>IF($B1520="","",-SUMIFS(Tabla7[Cantidad],Tabla7[Código del producto],$B1520,Tabla7[Tipo de movimiento],"SALIDA",Tabla7[Mes],K$5))</f>
        <v/>
      </c>
      <c r="L1520" s="39" t="str">
        <f>IF($B1520="","",-SUMIFS(Tabla7[Cantidad],Tabla7[Código del producto],$B1520,Tabla7[Tipo de movimiento],"SALIDA",Tabla7[Mes],L$5))</f>
        <v/>
      </c>
      <c r="M1520" s="39" t="str">
        <f>IF($B1520="","",-SUMIFS(Tabla7[Cantidad],Tabla7[Código del producto],$B1520,Tabla7[Tipo de movimiento],"SALIDA",Tabla7[Mes],M$5))</f>
        <v/>
      </c>
      <c r="N1520" s="39" t="str">
        <f>IF($B1520="","",-SUMIFS(Tabla7[Cantidad],Tabla7[Código del producto],$B1520,Tabla7[Tipo de movimiento],"SALIDA",Tabla7[Mes],N$5))</f>
        <v/>
      </c>
      <c r="O1520" s="39" t="str">
        <f>IF($B1520="","",-SUMIFS(Tabla7[Cantidad],Tabla7[Código del producto],$B1520,Tabla7[Tipo de movimiento],"SALIDA",Tabla7[Mes],O$5))</f>
        <v/>
      </c>
      <c r="P1520" s="39" t="str">
        <f>IF($B1520="","",-SUMIFS(Tabla7[Cantidad],Tabla7[Código del producto],$B1520,Tabla7[Tipo de movimiento],"SALIDA",Tabla7[Mes],P$5))</f>
        <v/>
      </c>
      <c r="Q1520" s="39" t="str">
        <f t="shared" si="69"/>
        <v/>
      </c>
      <c r="R1520" s="51" t="str">
        <f>IF($B1520="","",IFERROR(VLOOKUP($B1520,'ABC rotación'!$C:$G,5,0),"C"))</f>
        <v/>
      </c>
      <c r="S1520" s="41" t="str">
        <f t="shared" si="70"/>
        <v/>
      </c>
      <c r="T1520" s="40" t="str">
        <f t="shared" si="71"/>
        <v/>
      </c>
      <c r="U1520" s="23" t="str">
        <f>IF($B1520="","",VLOOKUP($T1520,Tablas!$X$14:$Y$17,2,1))</f>
        <v/>
      </c>
    </row>
    <row r="1521" spans="2:21" x14ac:dyDescent="0.2">
      <c r="B1521" s="1" t="str">
        <f>IF(Tablas!B1519="","",Tablas!B1519)</f>
        <v/>
      </c>
      <c r="C1521" s="1" t="str">
        <f>IF(Tablas!C1519="","",Tablas!C1519)</f>
        <v/>
      </c>
      <c r="D1521" s="1" t="str">
        <f>IF(Tablas!D1519="","",Tablas!D1519)</f>
        <v/>
      </c>
      <c r="E1521" s="1" t="str">
        <f>IF(Tablas!E1519="","",Tablas!E1519)</f>
        <v/>
      </c>
      <c r="F1521" s="1" t="str">
        <f>IF(Tablas!F1519="","",Tablas!F1519)</f>
        <v/>
      </c>
      <c r="G1521" s="1" t="str">
        <f>IF(Tablas!I1519="","",Tablas!I1519)</f>
        <v/>
      </c>
      <c r="H1521" s="1" t="s">
        <v>911</v>
      </c>
      <c r="I1521" s="39" t="str">
        <f>IF($B1521="","",-SUMIFS(Tabla7[Cantidad],Tabla7[Código del producto],$B1521,Tabla7[Tipo de movimiento],"SALIDA",Tabla7[Mes],I$5))</f>
        <v/>
      </c>
      <c r="J1521" s="39" t="str">
        <f>IF($B1521="","",-SUMIFS(Tabla7[Cantidad],Tabla7[Código del producto],$B1521,Tabla7[Tipo de movimiento],"SALIDA",Tabla7[Mes],J$5))</f>
        <v/>
      </c>
      <c r="K1521" s="39" t="str">
        <f>IF($B1521="","",-SUMIFS(Tabla7[Cantidad],Tabla7[Código del producto],$B1521,Tabla7[Tipo de movimiento],"SALIDA",Tabla7[Mes],K$5))</f>
        <v/>
      </c>
      <c r="L1521" s="39" t="str">
        <f>IF($B1521="","",-SUMIFS(Tabla7[Cantidad],Tabla7[Código del producto],$B1521,Tabla7[Tipo de movimiento],"SALIDA",Tabla7[Mes],L$5))</f>
        <v/>
      </c>
      <c r="M1521" s="39" t="str">
        <f>IF($B1521="","",-SUMIFS(Tabla7[Cantidad],Tabla7[Código del producto],$B1521,Tabla7[Tipo de movimiento],"SALIDA",Tabla7[Mes],M$5))</f>
        <v/>
      </c>
      <c r="N1521" s="39" t="str">
        <f>IF($B1521="","",-SUMIFS(Tabla7[Cantidad],Tabla7[Código del producto],$B1521,Tabla7[Tipo de movimiento],"SALIDA",Tabla7[Mes],N$5))</f>
        <v/>
      </c>
      <c r="O1521" s="39" t="str">
        <f>IF($B1521="","",-SUMIFS(Tabla7[Cantidad],Tabla7[Código del producto],$B1521,Tabla7[Tipo de movimiento],"SALIDA",Tabla7[Mes],O$5))</f>
        <v/>
      </c>
      <c r="P1521" s="39" t="str">
        <f>IF($B1521="","",-SUMIFS(Tabla7[Cantidad],Tabla7[Código del producto],$B1521,Tabla7[Tipo de movimiento],"SALIDA",Tabla7[Mes],P$5))</f>
        <v/>
      </c>
      <c r="Q1521" s="39" t="str">
        <f t="shared" si="69"/>
        <v/>
      </c>
      <c r="R1521" s="51" t="str">
        <f>IF($B1521="","",IFERROR(VLOOKUP($B1521,'ABC rotación'!$C:$G,5,0),"C"))</f>
        <v/>
      </c>
      <c r="S1521" s="41" t="str">
        <f t="shared" si="70"/>
        <v/>
      </c>
      <c r="T1521" s="40" t="str">
        <f t="shared" si="71"/>
        <v/>
      </c>
      <c r="U1521" s="23" t="str">
        <f>IF($B1521="","",VLOOKUP($T1521,Tablas!$X$14:$Y$17,2,1))</f>
        <v/>
      </c>
    </row>
    <row r="1522" spans="2:21" x14ac:dyDescent="0.2">
      <c r="B1522" s="1" t="str">
        <f>IF(Tablas!B1520="","",Tablas!B1520)</f>
        <v/>
      </c>
      <c r="C1522" s="1" t="str">
        <f>IF(Tablas!C1520="","",Tablas!C1520)</f>
        <v/>
      </c>
      <c r="D1522" s="1" t="str">
        <f>IF(Tablas!D1520="","",Tablas!D1520)</f>
        <v/>
      </c>
      <c r="E1522" s="1" t="str">
        <f>IF(Tablas!E1520="","",Tablas!E1520)</f>
        <v/>
      </c>
      <c r="F1522" s="1" t="str">
        <f>IF(Tablas!F1520="","",Tablas!F1520)</f>
        <v/>
      </c>
      <c r="G1522" s="1" t="str">
        <f>IF(Tablas!I1520="","",Tablas!I1520)</f>
        <v/>
      </c>
      <c r="H1522" s="1" t="s">
        <v>911</v>
      </c>
      <c r="I1522" s="39" t="str">
        <f>IF($B1522="","",-SUMIFS(Tabla7[Cantidad],Tabla7[Código del producto],$B1522,Tabla7[Tipo de movimiento],"SALIDA",Tabla7[Mes],I$5))</f>
        <v/>
      </c>
      <c r="J1522" s="39" t="str">
        <f>IF($B1522="","",-SUMIFS(Tabla7[Cantidad],Tabla7[Código del producto],$B1522,Tabla7[Tipo de movimiento],"SALIDA",Tabla7[Mes],J$5))</f>
        <v/>
      </c>
      <c r="K1522" s="39" t="str">
        <f>IF($B1522="","",-SUMIFS(Tabla7[Cantidad],Tabla7[Código del producto],$B1522,Tabla7[Tipo de movimiento],"SALIDA",Tabla7[Mes],K$5))</f>
        <v/>
      </c>
      <c r="L1522" s="39" t="str">
        <f>IF($B1522="","",-SUMIFS(Tabla7[Cantidad],Tabla7[Código del producto],$B1522,Tabla7[Tipo de movimiento],"SALIDA",Tabla7[Mes],L$5))</f>
        <v/>
      </c>
      <c r="M1522" s="39" t="str">
        <f>IF($B1522="","",-SUMIFS(Tabla7[Cantidad],Tabla7[Código del producto],$B1522,Tabla7[Tipo de movimiento],"SALIDA",Tabla7[Mes],M$5))</f>
        <v/>
      </c>
      <c r="N1522" s="39" t="str">
        <f>IF($B1522="","",-SUMIFS(Tabla7[Cantidad],Tabla7[Código del producto],$B1522,Tabla7[Tipo de movimiento],"SALIDA",Tabla7[Mes],N$5))</f>
        <v/>
      </c>
      <c r="O1522" s="39" t="str">
        <f>IF($B1522="","",-SUMIFS(Tabla7[Cantidad],Tabla7[Código del producto],$B1522,Tabla7[Tipo de movimiento],"SALIDA",Tabla7[Mes],O$5))</f>
        <v/>
      </c>
      <c r="P1522" s="39" t="str">
        <f>IF($B1522="","",-SUMIFS(Tabla7[Cantidad],Tabla7[Código del producto],$B1522,Tabla7[Tipo de movimiento],"SALIDA",Tabla7[Mes],P$5))</f>
        <v/>
      </c>
      <c r="Q1522" s="39" t="str">
        <f t="shared" si="69"/>
        <v/>
      </c>
      <c r="R1522" s="51" t="str">
        <f>IF($B1522="","",IFERROR(VLOOKUP($B1522,'ABC rotación'!$C:$G,5,0),"C"))</f>
        <v/>
      </c>
      <c r="S1522" s="41" t="str">
        <f t="shared" si="70"/>
        <v/>
      </c>
      <c r="T1522" s="40" t="str">
        <f t="shared" si="71"/>
        <v/>
      </c>
      <c r="U1522" s="23" t="str">
        <f>IF($B1522="","",VLOOKUP($T1522,Tablas!$X$14:$Y$17,2,1))</f>
        <v/>
      </c>
    </row>
    <row r="1523" spans="2:21" x14ac:dyDescent="0.2">
      <c r="B1523" s="1" t="str">
        <f>IF(Tablas!B1521="","",Tablas!B1521)</f>
        <v/>
      </c>
      <c r="C1523" s="1" t="str">
        <f>IF(Tablas!C1521="","",Tablas!C1521)</f>
        <v/>
      </c>
      <c r="D1523" s="1" t="str">
        <f>IF(Tablas!D1521="","",Tablas!D1521)</f>
        <v/>
      </c>
      <c r="E1523" s="1" t="str">
        <f>IF(Tablas!E1521="","",Tablas!E1521)</f>
        <v/>
      </c>
      <c r="F1523" s="1" t="str">
        <f>IF(Tablas!F1521="","",Tablas!F1521)</f>
        <v/>
      </c>
      <c r="G1523" s="1" t="str">
        <f>IF(Tablas!I1521="","",Tablas!I1521)</f>
        <v/>
      </c>
      <c r="H1523" s="1" t="s">
        <v>911</v>
      </c>
      <c r="I1523" s="39" t="str">
        <f>IF($B1523="","",-SUMIFS(Tabla7[Cantidad],Tabla7[Código del producto],$B1523,Tabla7[Tipo de movimiento],"SALIDA",Tabla7[Mes],I$5))</f>
        <v/>
      </c>
      <c r="J1523" s="39" t="str">
        <f>IF($B1523="","",-SUMIFS(Tabla7[Cantidad],Tabla7[Código del producto],$B1523,Tabla7[Tipo de movimiento],"SALIDA",Tabla7[Mes],J$5))</f>
        <v/>
      </c>
      <c r="K1523" s="39" t="str">
        <f>IF($B1523="","",-SUMIFS(Tabla7[Cantidad],Tabla7[Código del producto],$B1523,Tabla7[Tipo de movimiento],"SALIDA",Tabla7[Mes],K$5))</f>
        <v/>
      </c>
      <c r="L1523" s="39" t="str">
        <f>IF($B1523="","",-SUMIFS(Tabla7[Cantidad],Tabla7[Código del producto],$B1523,Tabla7[Tipo de movimiento],"SALIDA",Tabla7[Mes],L$5))</f>
        <v/>
      </c>
      <c r="M1523" s="39" t="str">
        <f>IF($B1523="","",-SUMIFS(Tabla7[Cantidad],Tabla7[Código del producto],$B1523,Tabla7[Tipo de movimiento],"SALIDA",Tabla7[Mes],M$5))</f>
        <v/>
      </c>
      <c r="N1523" s="39" t="str">
        <f>IF($B1523="","",-SUMIFS(Tabla7[Cantidad],Tabla7[Código del producto],$B1523,Tabla7[Tipo de movimiento],"SALIDA",Tabla7[Mes],N$5))</f>
        <v/>
      </c>
      <c r="O1523" s="39" t="str">
        <f>IF($B1523="","",-SUMIFS(Tabla7[Cantidad],Tabla7[Código del producto],$B1523,Tabla7[Tipo de movimiento],"SALIDA",Tabla7[Mes],O$5))</f>
        <v/>
      </c>
      <c r="P1523" s="39" t="str">
        <f>IF($B1523="","",-SUMIFS(Tabla7[Cantidad],Tabla7[Código del producto],$B1523,Tabla7[Tipo de movimiento],"SALIDA",Tabla7[Mes],P$5))</f>
        <v/>
      </c>
      <c r="Q1523" s="39" t="str">
        <f t="shared" si="69"/>
        <v/>
      </c>
      <c r="R1523" s="51" t="str">
        <f>IF($B1523="","",IFERROR(VLOOKUP($B1523,'ABC rotación'!$C:$G,5,0),"C"))</f>
        <v/>
      </c>
      <c r="S1523" s="41" t="str">
        <f t="shared" si="70"/>
        <v/>
      </c>
      <c r="T1523" s="40" t="str">
        <f t="shared" si="71"/>
        <v/>
      </c>
      <c r="U1523" s="23" t="str">
        <f>IF($B1523="","",VLOOKUP($T1523,Tablas!$X$14:$Y$17,2,1))</f>
        <v/>
      </c>
    </row>
    <row r="1524" spans="2:21" x14ac:dyDescent="0.2">
      <c r="B1524" s="1" t="str">
        <f>IF(Tablas!B1522="","",Tablas!B1522)</f>
        <v/>
      </c>
      <c r="C1524" s="1" t="str">
        <f>IF(Tablas!C1522="","",Tablas!C1522)</f>
        <v/>
      </c>
      <c r="D1524" s="1" t="str">
        <f>IF(Tablas!D1522="","",Tablas!D1522)</f>
        <v/>
      </c>
      <c r="E1524" s="1" t="str">
        <f>IF(Tablas!E1522="","",Tablas!E1522)</f>
        <v/>
      </c>
      <c r="F1524" s="1" t="str">
        <f>IF(Tablas!F1522="","",Tablas!F1522)</f>
        <v/>
      </c>
      <c r="G1524" s="1" t="str">
        <f>IF(Tablas!I1522="","",Tablas!I1522)</f>
        <v/>
      </c>
      <c r="H1524" s="1" t="s">
        <v>911</v>
      </c>
      <c r="I1524" s="39" t="str">
        <f>IF($B1524="","",-SUMIFS(Tabla7[Cantidad],Tabla7[Código del producto],$B1524,Tabla7[Tipo de movimiento],"SALIDA",Tabla7[Mes],I$5))</f>
        <v/>
      </c>
      <c r="J1524" s="39" t="str">
        <f>IF($B1524="","",-SUMIFS(Tabla7[Cantidad],Tabla7[Código del producto],$B1524,Tabla7[Tipo de movimiento],"SALIDA",Tabla7[Mes],J$5))</f>
        <v/>
      </c>
      <c r="K1524" s="39" t="str">
        <f>IF($B1524="","",-SUMIFS(Tabla7[Cantidad],Tabla7[Código del producto],$B1524,Tabla7[Tipo de movimiento],"SALIDA",Tabla7[Mes],K$5))</f>
        <v/>
      </c>
      <c r="L1524" s="39" t="str">
        <f>IF($B1524="","",-SUMIFS(Tabla7[Cantidad],Tabla7[Código del producto],$B1524,Tabla7[Tipo de movimiento],"SALIDA",Tabla7[Mes],L$5))</f>
        <v/>
      </c>
      <c r="M1524" s="39" t="str">
        <f>IF($B1524="","",-SUMIFS(Tabla7[Cantidad],Tabla7[Código del producto],$B1524,Tabla7[Tipo de movimiento],"SALIDA",Tabla7[Mes],M$5))</f>
        <v/>
      </c>
      <c r="N1524" s="39" t="str">
        <f>IF($B1524="","",-SUMIFS(Tabla7[Cantidad],Tabla7[Código del producto],$B1524,Tabla7[Tipo de movimiento],"SALIDA",Tabla7[Mes],N$5))</f>
        <v/>
      </c>
      <c r="O1524" s="39" t="str">
        <f>IF($B1524="","",-SUMIFS(Tabla7[Cantidad],Tabla7[Código del producto],$B1524,Tabla7[Tipo de movimiento],"SALIDA",Tabla7[Mes],O$5))</f>
        <v/>
      </c>
      <c r="P1524" s="39" t="str">
        <f>IF($B1524="","",-SUMIFS(Tabla7[Cantidad],Tabla7[Código del producto],$B1524,Tabla7[Tipo de movimiento],"SALIDA",Tabla7[Mes],P$5))</f>
        <v/>
      </c>
      <c r="Q1524" s="39" t="str">
        <f t="shared" si="69"/>
        <v/>
      </c>
      <c r="R1524" s="51" t="str">
        <f>IF($B1524="","",IFERROR(VLOOKUP($B1524,'ABC rotación'!$C:$G,5,0),"C"))</f>
        <v/>
      </c>
      <c r="S1524" s="41" t="str">
        <f t="shared" si="70"/>
        <v/>
      </c>
      <c r="T1524" s="40" t="str">
        <f t="shared" si="71"/>
        <v/>
      </c>
      <c r="U1524" s="23" t="str">
        <f>IF($B1524="","",VLOOKUP($T1524,Tablas!$X$14:$Y$17,2,1))</f>
        <v/>
      </c>
    </row>
    <row r="1525" spans="2:21" x14ac:dyDescent="0.2">
      <c r="B1525" s="1" t="str">
        <f>IF(Tablas!B1523="","",Tablas!B1523)</f>
        <v/>
      </c>
      <c r="C1525" s="1" t="str">
        <f>IF(Tablas!C1523="","",Tablas!C1523)</f>
        <v/>
      </c>
      <c r="D1525" s="1" t="str">
        <f>IF(Tablas!D1523="","",Tablas!D1523)</f>
        <v/>
      </c>
      <c r="E1525" s="1" t="str">
        <f>IF(Tablas!E1523="","",Tablas!E1523)</f>
        <v/>
      </c>
      <c r="F1525" s="1" t="str">
        <f>IF(Tablas!F1523="","",Tablas!F1523)</f>
        <v/>
      </c>
      <c r="G1525" s="1" t="str">
        <f>IF(Tablas!I1523="","",Tablas!I1523)</f>
        <v/>
      </c>
      <c r="H1525" s="1" t="s">
        <v>911</v>
      </c>
      <c r="I1525" s="39" t="str">
        <f>IF($B1525="","",-SUMIFS(Tabla7[Cantidad],Tabla7[Código del producto],$B1525,Tabla7[Tipo de movimiento],"SALIDA",Tabla7[Mes],I$5))</f>
        <v/>
      </c>
      <c r="J1525" s="39" t="str">
        <f>IF($B1525="","",-SUMIFS(Tabla7[Cantidad],Tabla7[Código del producto],$B1525,Tabla7[Tipo de movimiento],"SALIDA",Tabla7[Mes],J$5))</f>
        <v/>
      </c>
      <c r="K1525" s="39" t="str">
        <f>IF($B1525="","",-SUMIFS(Tabla7[Cantidad],Tabla7[Código del producto],$B1525,Tabla7[Tipo de movimiento],"SALIDA",Tabla7[Mes],K$5))</f>
        <v/>
      </c>
      <c r="L1525" s="39" t="str">
        <f>IF($B1525="","",-SUMIFS(Tabla7[Cantidad],Tabla7[Código del producto],$B1525,Tabla7[Tipo de movimiento],"SALIDA",Tabla7[Mes],L$5))</f>
        <v/>
      </c>
      <c r="M1525" s="39" t="str">
        <f>IF($B1525="","",-SUMIFS(Tabla7[Cantidad],Tabla7[Código del producto],$B1525,Tabla7[Tipo de movimiento],"SALIDA",Tabla7[Mes],M$5))</f>
        <v/>
      </c>
      <c r="N1525" s="39" t="str">
        <f>IF($B1525="","",-SUMIFS(Tabla7[Cantidad],Tabla7[Código del producto],$B1525,Tabla7[Tipo de movimiento],"SALIDA",Tabla7[Mes],N$5))</f>
        <v/>
      </c>
      <c r="O1525" s="39" t="str">
        <f>IF($B1525="","",-SUMIFS(Tabla7[Cantidad],Tabla7[Código del producto],$B1525,Tabla7[Tipo de movimiento],"SALIDA",Tabla7[Mes],O$5))</f>
        <v/>
      </c>
      <c r="P1525" s="39" t="str">
        <f>IF($B1525="","",-SUMIFS(Tabla7[Cantidad],Tabla7[Código del producto],$B1525,Tabla7[Tipo de movimiento],"SALIDA",Tabla7[Mes],P$5))</f>
        <v/>
      </c>
      <c r="Q1525" s="39" t="str">
        <f t="shared" si="69"/>
        <v/>
      </c>
      <c r="R1525" s="51" t="str">
        <f>IF($B1525="","",IFERROR(VLOOKUP($B1525,'ABC rotación'!$C:$G,5,0),"C"))</f>
        <v/>
      </c>
      <c r="S1525" s="41" t="str">
        <f t="shared" si="70"/>
        <v/>
      </c>
      <c r="T1525" s="40" t="str">
        <f t="shared" si="71"/>
        <v/>
      </c>
      <c r="U1525" s="23" t="str">
        <f>IF($B1525="","",VLOOKUP($T1525,Tablas!$X$14:$Y$17,2,1))</f>
        <v/>
      </c>
    </row>
    <row r="1526" spans="2:21" x14ac:dyDescent="0.2">
      <c r="B1526" s="1" t="str">
        <f>IF(Tablas!B1524="","",Tablas!B1524)</f>
        <v/>
      </c>
      <c r="C1526" s="1" t="str">
        <f>IF(Tablas!C1524="","",Tablas!C1524)</f>
        <v/>
      </c>
      <c r="D1526" s="1" t="str">
        <f>IF(Tablas!D1524="","",Tablas!D1524)</f>
        <v/>
      </c>
      <c r="E1526" s="1" t="str">
        <f>IF(Tablas!E1524="","",Tablas!E1524)</f>
        <v/>
      </c>
      <c r="F1526" s="1" t="str">
        <f>IF(Tablas!F1524="","",Tablas!F1524)</f>
        <v/>
      </c>
      <c r="G1526" s="1" t="str">
        <f>IF(Tablas!I1524="","",Tablas!I1524)</f>
        <v/>
      </c>
      <c r="H1526" s="1" t="s">
        <v>911</v>
      </c>
      <c r="I1526" s="39" t="str">
        <f>IF($B1526="","",-SUMIFS(Tabla7[Cantidad],Tabla7[Código del producto],$B1526,Tabla7[Tipo de movimiento],"SALIDA",Tabla7[Mes],I$5))</f>
        <v/>
      </c>
      <c r="J1526" s="39" t="str">
        <f>IF($B1526="","",-SUMIFS(Tabla7[Cantidad],Tabla7[Código del producto],$B1526,Tabla7[Tipo de movimiento],"SALIDA",Tabla7[Mes],J$5))</f>
        <v/>
      </c>
      <c r="K1526" s="39" t="str">
        <f>IF($B1526="","",-SUMIFS(Tabla7[Cantidad],Tabla7[Código del producto],$B1526,Tabla7[Tipo de movimiento],"SALIDA",Tabla7[Mes],K$5))</f>
        <v/>
      </c>
      <c r="L1526" s="39" t="str">
        <f>IF($B1526="","",-SUMIFS(Tabla7[Cantidad],Tabla7[Código del producto],$B1526,Tabla7[Tipo de movimiento],"SALIDA",Tabla7[Mes],L$5))</f>
        <v/>
      </c>
      <c r="M1526" s="39" t="str">
        <f>IF($B1526="","",-SUMIFS(Tabla7[Cantidad],Tabla7[Código del producto],$B1526,Tabla7[Tipo de movimiento],"SALIDA",Tabla7[Mes],M$5))</f>
        <v/>
      </c>
      <c r="N1526" s="39" t="str">
        <f>IF($B1526="","",-SUMIFS(Tabla7[Cantidad],Tabla7[Código del producto],$B1526,Tabla7[Tipo de movimiento],"SALIDA",Tabla7[Mes],N$5))</f>
        <v/>
      </c>
      <c r="O1526" s="39" t="str">
        <f>IF($B1526="","",-SUMIFS(Tabla7[Cantidad],Tabla7[Código del producto],$B1526,Tabla7[Tipo de movimiento],"SALIDA",Tabla7[Mes],O$5))</f>
        <v/>
      </c>
      <c r="P1526" s="39" t="str">
        <f>IF($B1526="","",-SUMIFS(Tabla7[Cantidad],Tabla7[Código del producto],$B1526,Tabla7[Tipo de movimiento],"SALIDA",Tabla7[Mes],P$5))</f>
        <v/>
      </c>
      <c r="Q1526" s="39" t="str">
        <f t="shared" si="69"/>
        <v/>
      </c>
      <c r="R1526" s="51" t="str">
        <f>IF($B1526="","",IFERROR(VLOOKUP($B1526,'ABC rotación'!$C:$G,5,0),"C"))</f>
        <v/>
      </c>
      <c r="S1526" s="41" t="str">
        <f t="shared" si="70"/>
        <v/>
      </c>
      <c r="T1526" s="40" t="str">
        <f t="shared" si="71"/>
        <v/>
      </c>
      <c r="U1526" s="23" t="str">
        <f>IF($B1526="","",VLOOKUP($T1526,Tablas!$X$14:$Y$17,2,1))</f>
        <v/>
      </c>
    </row>
    <row r="1527" spans="2:21" x14ac:dyDescent="0.2">
      <c r="B1527" s="1" t="str">
        <f>IF(Tablas!B1525="","",Tablas!B1525)</f>
        <v/>
      </c>
      <c r="C1527" s="1" t="str">
        <f>IF(Tablas!C1525="","",Tablas!C1525)</f>
        <v/>
      </c>
      <c r="D1527" s="1" t="str">
        <f>IF(Tablas!D1525="","",Tablas!D1525)</f>
        <v/>
      </c>
      <c r="E1527" s="1" t="str">
        <f>IF(Tablas!E1525="","",Tablas!E1525)</f>
        <v/>
      </c>
      <c r="F1527" s="1" t="str">
        <f>IF(Tablas!F1525="","",Tablas!F1525)</f>
        <v/>
      </c>
      <c r="G1527" s="1" t="str">
        <f>IF(Tablas!I1525="","",Tablas!I1525)</f>
        <v/>
      </c>
      <c r="H1527" s="1" t="s">
        <v>911</v>
      </c>
      <c r="I1527" s="39" t="str">
        <f>IF($B1527="","",-SUMIFS(Tabla7[Cantidad],Tabla7[Código del producto],$B1527,Tabla7[Tipo de movimiento],"SALIDA",Tabla7[Mes],I$5))</f>
        <v/>
      </c>
      <c r="J1527" s="39" t="str">
        <f>IF($B1527="","",-SUMIFS(Tabla7[Cantidad],Tabla7[Código del producto],$B1527,Tabla7[Tipo de movimiento],"SALIDA",Tabla7[Mes],J$5))</f>
        <v/>
      </c>
      <c r="K1527" s="39" t="str">
        <f>IF($B1527="","",-SUMIFS(Tabla7[Cantidad],Tabla7[Código del producto],$B1527,Tabla7[Tipo de movimiento],"SALIDA",Tabla7[Mes],K$5))</f>
        <v/>
      </c>
      <c r="L1527" s="39" t="str">
        <f>IF($B1527="","",-SUMIFS(Tabla7[Cantidad],Tabla7[Código del producto],$B1527,Tabla7[Tipo de movimiento],"SALIDA",Tabla7[Mes],L$5))</f>
        <v/>
      </c>
      <c r="M1527" s="39" t="str">
        <f>IF($B1527="","",-SUMIFS(Tabla7[Cantidad],Tabla7[Código del producto],$B1527,Tabla7[Tipo de movimiento],"SALIDA",Tabla7[Mes],M$5))</f>
        <v/>
      </c>
      <c r="N1527" s="39" t="str">
        <f>IF($B1527="","",-SUMIFS(Tabla7[Cantidad],Tabla7[Código del producto],$B1527,Tabla7[Tipo de movimiento],"SALIDA",Tabla7[Mes],N$5))</f>
        <v/>
      </c>
      <c r="O1527" s="39" t="str">
        <f>IF($B1527="","",-SUMIFS(Tabla7[Cantidad],Tabla7[Código del producto],$B1527,Tabla7[Tipo de movimiento],"SALIDA",Tabla7[Mes],O$5))</f>
        <v/>
      </c>
      <c r="P1527" s="39" t="str">
        <f>IF($B1527="","",-SUMIFS(Tabla7[Cantidad],Tabla7[Código del producto],$B1527,Tabla7[Tipo de movimiento],"SALIDA",Tabla7[Mes],P$5))</f>
        <v/>
      </c>
      <c r="Q1527" s="39" t="str">
        <f t="shared" si="69"/>
        <v/>
      </c>
      <c r="R1527" s="51" t="str">
        <f>IF($B1527="","",IFERROR(VLOOKUP($B1527,'ABC rotación'!$C:$G,5,0),"C"))</f>
        <v/>
      </c>
      <c r="S1527" s="41" t="str">
        <f t="shared" si="70"/>
        <v/>
      </c>
      <c r="T1527" s="40" t="str">
        <f t="shared" si="71"/>
        <v/>
      </c>
      <c r="U1527" s="23" t="str">
        <f>IF($B1527="","",VLOOKUP($T1527,Tablas!$X$14:$Y$17,2,1))</f>
        <v/>
      </c>
    </row>
    <row r="1528" spans="2:21" x14ac:dyDescent="0.2">
      <c r="B1528" s="1" t="str">
        <f>IF(Tablas!B1526="","",Tablas!B1526)</f>
        <v/>
      </c>
      <c r="C1528" s="1" t="str">
        <f>IF(Tablas!C1526="","",Tablas!C1526)</f>
        <v/>
      </c>
      <c r="D1528" s="1" t="str">
        <f>IF(Tablas!D1526="","",Tablas!D1526)</f>
        <v/>
      </c>
      <c r="E1528" s="1" t="str">
        <f>IF(Tablas!E1526="","",Tablas!E1526)</f>
        <v/>
      </c>
      <c r="F1528" s="1" t="str">
        <f>IF(Tablas!F1526="","",Tablas!F1526)</f>
        <v/>
      </c>
      <c r="G1528" s="1" t="str">
        <f>IF(Tablas!I1526="","",Tablas!I1526)</f>
        <v/>
      </c>
      <c r="H1528" s="1" t="s">
        <v>911</v>
      </c>
      <c r="I1528" s="39" t="str">
        <f>IF($B1528="","",-SUMIFS(Tabla7[Cantidad],Tabla7[Código del producto],$B1528,Tabla7[Tipo de movimiento],"SALIDA",Tabla7[Mes],I$5))</f>
        <v/>
      </c>
      <c r="J1528" s="39" t="str">
        <f>IF($B1528="","",-SUMIFS(Tabla7[Cantidad],Tabla7[Código del producto],$B1528,Tabla7[Tipo de movimiento],"SALIDA",Tabla7[Mes],J$5))</f>
        <v/>
      </c>
      <c r="K1528" s="39" t="str">
        <f>IF($B1528="","",-SUMIFS(Tabla7[Cantidad],Tabla7[Código del producto],$B1528,Tabla7[Tipo de movimiento],"SALIDA",Tabla7[Mes],K$5))</f>
        <v/>
      </c>
      <c r="L1528" s="39" t="str">
        <f>IF($B1528="","",-SUMIFS(Tabla7[Cantidad],Tabla7[Código del producto],$B1528,Tabla7[Tipo de movimiento],"SALIDA",Tabla7[Mes],L$5))</f>
        <v/>
      </c>
      <c r="M1528" s="39" t="str">
        <f>IF($B1528="","",-SUMIFS(Tabla7[Cantidad],Tabla7[Código del producto],$B1528,Tabla7[Tipo de movimiento],"SALIDA",Tabla7[Mes],M$5))</f>
        <v/>
      </c>
      <c r="N1528" s="39" t="str">
        <f>IF($B1528="","",-SUMIFS(Tabla7[Cantidad],Tabla7[Código del producto],$B1528,Tabla7[Tipo de movimiento],"SALIDA",Tabla7[Mes],N$5))</f>
        <v/>
      </c>
      <c r="O1528" s="39" t="str">
        <f>IF($B1528="","",-SUMIFS(Tabla7[Cantidad],Tabla7[Código del producto],$B1528,Tabla7[Tipo de movimiento],"SALIDA",Tabla7[Mes],O$5))</f>
        <v/>
      </c>
      <c r="P1528" s="39" t="str">
        <f>IF($B1528="","",-SUMIFS(Tabla7[Cantidad],Tabla7[Código del producto],$B1528,Tabla7[Tipo de movimiento],"SALIDA",Tabla7[Mes],P$5))</f>
        <v/>
      </c>
      <c r="Q1528" s="39" t="str">
        <f t="shared" si="69"/>
        <v/>
      </c>
      <c r="R1528" s="51" t="str">
        <f>IF($B1528="","",IFERROR(VLOOKUP($B1528,'ABC rotación'!$C:$G,5,0),"C"))</f>
        <v/>
      </c>
      <c r="S1528" s="41" t="str">
        <f t="shared" si="70"/>
        <v/>
      </c>
      <c r="T1528" s="40" t="str">
        <f t="shared" si="71"/>
        <v/>
      </c>
      <c r="U1528" s="23" t="str">
        <f>IF($B1528="","",VLOOKUP($T1528,Tablas!$X$14:$Y$17,2,1))</f>
        <v/>
      </c>
    </row>
    <row r="1529" spans="2:21" x14ac:dyDescent="0.2">
      <c r="B1529" s="1" t="str">
        <f>IF(Tablas!B1527="","",Tablas!B1527)</f>
        <v/>
      </c>
      <c r="C1529" s="1" t="str">
        <f>IF(Tablas!C1527="","",Tablas!C1527)</f>
        <v/>
      </c>
      <c r="D1529" s="1" t="str">
        <f>IF(Tablas!D1527="","",Tablas!D1527)</f>
        <v/>
      </c>
      <c r="E1529" s="1" t="str">
        <f>IF(Tablas!E1527="","",Tablas!E1527)</f>
        <v/>
      </c>
      <c r="F1529" s="1" t="str">
        <f>IF(Tablas!F1527="","",Tablas!F1527)</f>
        <v/>
      </c>
      <c r="G1529" s="1" t="str">
        <f>IF(Tablas!I1527="","",Tablas!I1527)</f>
        <v/>
      </c>
      <c r="H1529" s="1" t="s">
        <v>911</v>
      </c>
      <c r="I1529" s="39" t="str">
        <f>IF($B1529="","",-SUMIFS(Tabla7[Cantidad],Tabla7[Código del producto],$B1529,Tabla7[Tipo de movimiento],"SALIDA",Tabla7[Mes],I$5))</f>
        <v/>
      </c>
      <c r="J1529" s="39" t="str">
        <f>IF($B1529="","",-SUMIFS(Tabla7[Cantidad],Tabla7[Código del producto],$B1529,Tabla7[Tipo de movimiento],"SALIDA",Tabla7[Mes],J$5))</f>
        <v/>
      </c>
      <c r="K1529" s="39" t="str">
        <f>IF($B1529="","",-SUMIFS(Tabla7[Cantidad],Tabla7[Código del producto],$B1529,Tabla7[Tipo de movimiento],"SALIDA",Tabla7[Mes],K$5))</f>
        <v/>
      </c>
      <c r="L1529" s="39" t="str">
        <f>IF($B1529="","",-SUMIFS(Tabla7[Cantidad],Tabla7[Código del producto],$B1529,Tabla7[Tipo de movimiento],"SALIDA",Tabla7[Mes],L$5))</f>
        <v/>
      </c>
      <c r="M1529" s="39" t="str">
        <f>IF($B1529="","",-SUMIFS(Tabla7[Cantidad],Tabla7[Código del producto],$B1529,Tabla7[Tipo de movimiento],"SALIDA",Tabla7[Mes],M$5))</f>
        <v/>
      </c>
      <c r="N1529" s="39" t="str">
        <f>IF($B1529="","",-SUMIFS(Tabla7[Cantidad],Tabla7[Código del producto],$B1529,Tabla7[Tipo de movimiento],"SALIDA",Tabla7[Mes],N$5))</f>
        <v/>
      </c>
      <c r="O1529" s="39" t="str">
        <f>IF($B1529="","",-SUMIFS(Tabla7[Cantidad],Tabla7[Código del producto],$B1529,Tabla7[Tipo de movimiento],"SALIDA",Tabla7[Mes],O$5))</f>
        <v/>
      </c>
      <c r="P1529" s="39" t="str">
        <f>IF($B1529="","",-SUMIFS(Tabla7[Cantidad],Tabla7[Código del producto],$B1529,Tabla7[Tipo de movimiento],"SALIDA",Tabla7[Mes],P$5))</f>
        <v/>
      </c>
      <c r="Q1529" s="39" t="str">
        <f t="shared" si="69"/>
        <v/>
      </c>
      <c r="R1529" s="51" t="str">
        <f>IF($B1529="","",IFERROR(VLOOKUP($B1529,'ABC rotación'!$C:$G,5,0),"C"))</f>
        <v/>
      </c>
      <c r="S1529" s="41" t="str">
        <f t="shared" si="70"/>
        <v/>
      </c>
      <c r="T1529" s="40" t="str">
        <f t="shared" si="71"/>
        <v/>
      </c>
      <c r="U1529" s="23" t="str">
        <f>IF($B1529="","",VLOOKUP($T1529,Tablas!$X$14:$Y$17,2,1))</f>
        <v/>
      </c>
    </row>
    <row r="1530" spans="2:21" x14ac:dyDescent="0.2">
      <c r="B1530" s="1" t="str">
        <f>IF(Tablas!B1528="","",Tablas!B1528)</f>
        <v/>
      </c>
      <c r="C1530" s="1" t="str">
        <f>IF(Tablas!C1528="","",Tablas!C1528)</f>
        <v/>
      </c>
      <c r="D1530" s="1" t="str">
        <f>IF(Tablas!D1528="","",Tablas!D1528)</f>
        <v/>
      </c>
      <c r="E1530" s="1" t="str">
        <f>IF(Tablas!E1528="","",Tablas!E1528)</f>
        <v/>
      </c>
      <c r="F1530" s="1" t="str">
        <f>IF(Tablas!F1528="","",Tablas!F1528)</f>
        <v/>
      </c>
      <c r="G1530" s="1" t="str">
        <f>IF(Tablas!I1528="","",Tablas!I1528)</f>
        <v/>
      </c>
      <c r="H1530" s="1" t="s">
        <v>911</v>
      </c>
      <c r="I1530" s="39" t="str">
        <f>IF($B1530="","",-SUMIFS(Tabla7[Cantidad],Tabla7[Código del producto],$B1530,Tabla7[Tipo de movimiento],"SALIDA",Tabla7[Mes],I$5))</f>
        <v/>
      </c>
      <c r="J1530" s="39" t="str">
        <f>IF($B1530="","",-SUMIFS(Tabla7[Cantidad],Tabla7[Código del producto],$B1530,Tabla7[Tipo de movimiento],"SALIDA",Tabla7[Mes],J$5))</f>
        <v/>
      </c>
      <c r="K1530" s="39" t="str">
        <f>IF($B1530="","",-SUMIFS(Tabla7[Cantidad],Tabla7[Código del producto],$B1530,Tabla7[Tipo de movimiento],"SALIDA",Tabla7[Mes],K$5))</f>
        <v/>
      </c>
      <c r="L1530" s="39" t="str">
        <f>IF($B1530="","",-SUMIFS(Tabla7[Cantidad],Tabla7[Código del producto],$B1530,Tabla7[Tipo de movimiento],"SALIDA",Tabla7[Mes],L$5))</f>
        <v/>
      </c>
      <c r="M1530" s="39" t="str">
        <f>IF($B1530="","",-SUMIFS(Tabla7[Cantidad],Tabla7[Código del producto],$B1530,Tabla7[Tipo de movimiento],"SALIDA",Tabla7[Mes],M$5))</f>
        <v/>
      </c>
      <c r="N1530" s="39" t="str">
        <f>IF($B1530="","",-SUMIFS(Tabla7[Cantidad],Tabla7[Código del producto],$B1530,Tabla7[Tipo de movimiento],"SALIDA",Tabla7[Mes],N$5))</f>
        <v/>
      </c>
      <c r="O1530" s="39" t="str">
        <f>IF($B1530="","",-SUMIFS(Tabla7[Cantidad],Tabla7[Código del producto],$B1530,Tabla7[Tipo de movimiento],"SALIDA",Tabla7[Mes],O$5))</f>
        <v/>
      </c>
      <c r="P1530" s="39" t="str">
        <f>IF($B1530="","",-SUMIFS(Tabla7[Cantidad],Tabla7[Código del producto],$B1530,Tabla7[Tipo de movimiento],"SALIDA",Tabla7[Mes],P$5))</f>
        <v/>
      </c>
      <c r="Q1530" s="39" t="str">
        <f t="shared" si="69"/>
        <v/>
      </c>
      <c r="R1530" s="51" t="str">
        <f>IF($B1530="","",IFERROR(VLOOKUP($B1530,'ABC rotación'!$C:$G,5,0),"C"))</f>
        <v/>
      </c>
      <c r="S1530" s="41" t="str">
        <f t="shared" si="70"/>
        <v/>
      </c>
      <c r="T1530" s="40" t="str">
        <f t="shared" si="71"/>
        <v/>
      </c>
      <c r="U1530" s="23" t="str">
        <f>IF($B1530="","",VLOOKUP($T1530,Tablas!$X$14:$Y$17,2,1))</f>
        <v/>
      </c>
    </row>
    <row r="1531" spans="2:21" x14ac:dyDescent="0.2">
      <c r="B1531" s="1" t="str">
        <f>IF(Tablas!B1529="","",Tablas!B1529)</f>
        <v/>
      </c>
      <c r="C1531" s="1" t="str">
        <f>IF(Tablas!C1529="","",Tablas!C1529)</f>
        <v/>
      </c>
      <c r="D1531" s="1" t="str">
        <f>IF(Tablas!D1529="","",Tablas!D1529)</f>
        <v/>
      </c>
      <c r="E1531" s="1" t="str">
        <f>IF(Tablas!E1529="","",Tablas!E1529)</f>
        <v/>
      </c>
      <c r="F1531" s="1" t="str">
        <f>IF(Tablas!F1529="","",Tablas!F1529)</f>
        <v/>
      </c>
      <c r="G1531" s="1" t="str">
        <f>IF(Tablas!I1529="","",Tablas!I1529)</f>
        <v/>
      </c>
      <c r="H1531" s="1" t="s">
        <v>911</v>
      </c>
      <c r="I1531" s="39" t="str">
        <f>IF($B1531="","",-SUMIFS(Tabla7[Cantidad],Tabla7[Código del producto],$B1531,Tabla7[Tipo de movimiento],"SALIDA",Tabla7[Mes],I$5))</f>
        <v/>
      </c>
      <c r="J1531" s="39" t="str">
        <f>IF($B1531="","",-SUMIFS(Tabla7[Cantidad],Tabla7[Código del producto],$B1531,Tabla7[Tipo de movimiento],"SALIDA",Tabla7[Mes],J$5))</f>
        <v/>
      </c>
      <c r="K1531" s="39" t="str">
        <f>IF($B1531="","",-SUMIFS(Tabla7[Cantidad],Tabla7[Código del producto],$B1531,Tabla7[Tipo de movimiento],"SALIDA",Tabla7[Mes],K$5))</f>
        <v/>
      </c>
      <c r="L1531" s="39" t="str">
        <f>IF($B1531="","",-SUMIFS(Tabla7[Cantidad],Tabla7[Código del producto],$B1531,Tabla7[Tipo de movimiento],"SALIDA",Tabla7[Mes],L$5))</f>
        <v/>
      </c>
      <c r="M1531" s="39" t="str">
        <f>IF($B1531="","",-SUMIFS(Tabla7[Cantidad],Tabla7[Código del producto],$B1531,Tabla7[Tipo de movimiento],"SALIDA",Tabla7[Mes],M$5))</f>
        <v/>
      </c>
      <c r="N1531" s="39" t="str">
        <f>IF($B1531="","",-SUMIFS(Tabla7[Cantidad],Tabla7[Código del producto],$B1531,Tabla7[Tipo de movimiento],"SALIDA",Tabla7[Mes],N$5))</f>
        <v/>
      </c>
      <c r="O1531" s="39" t="str">
        <f>IF($B1531="","",-SUMIFS(Tabla7[Cantidad],Tabla7[Código del producto],$B1531,Tabla7[Tipo de movimiento],"SALIDA",Tabla7[Mes],O$5))</f>
        <v/>
      </c>
      <c r="P1531" s="39" t="str">
        <f>IF($B1531="","",-SUMIFS(Tabla7[Cantidad],Tabla7[Código del producto],$B1531,Tabla7[Tipo de movimiento],"SALIDA",Tabla7[Mes],P$5))</f>
        <v/>
      </c>
      <c r="Q1531" s="39" t="str">
        <f t="shared" si="69"/>
        <v/>
      </c>
      <c r="R1531" s="51" t="str">
        <f>IF($B1531="","",IFERROR(VLOOKUP($B1531,'ABC rotación'!$C:$G,5,0),"C"))</f>
        <v/>
      </c>
      <c r="S1531" s="41" t="str">
        <f t="shared" si="70"/>
        <v/>
      </c>
      <c r="T1531" s="40" t="str">
        <f t="shared" si="71"/>
        <v/>
      </c>
      <c r="U1531" s="23" t="str">
        <f>IF($B1531="","",VLOOKUP($T1531,Tablas!$X$14:$Y$17,2,1))</f>
        <v/>
      </c>
    </row>
    <row r="1532" spans="2:21" x14ac:dyDescent="0.2">
      <c r="B1532" s="1" t="str">
        <f>IF(Tablas!B1530="","",Tablas!B1530)</f>
        <v/>
      </c>
      <c r="C1532" s="1" t="str">
        <f>IF(Tablas!C1530="","",Tablas!C1530)</f>
        <v/>
      </c>
      <c r="D1532" s="1" t="str">
        <f>IF(Tablas!D1530="","",Tablas!D1530)</f>
        <v/>
      </c>
      <c r="E1532" s="1" t="str">
        <f>IF(Tablas!E1530="","",Tablas!E1530)</f>
        <v/>
      </c>
      <c r="F1532" s="1" t="str">
        <f>IF(Tablas!F1530="","",Tablas!F1530)</f>
        <v/>
      </c>
      <c r="G1532" s="1" t="str">
        <f>IF(Tablas!I1530="","",Tablas!I1530)</f>
        <v/>
      </c>
      <c r="H1532" s="1" t="s">
        <v>911</v>
      </c>
      <c r="I1532" s="39" t="str">
        <f>IF($B1532="","",-SUMIFS(Tabla7[Cantidad],Tabla7[Código del producto],$B1532,Tabla7[Tipo de movimiento],"SALIDA",Tabla7[Mes],I$5))</f>
        <v/>
      </c>
      <c r="J1532" s="39" t="str">
        <f>IF($B1532="","",-SUMIFS(Tabla7[Cantidad],Tabla7[Código del producto],$B1532,Tabla7[Tipo de movimiento],"SALIDA",Tabla7[Mes],J$5))</f>
        <v/>
      </c>
      <c r="K1532" s="39" t="str">
        <f>IF($B1532="","",-SUMIFS(Tabla7[Cantidad],Tabla7[Código del producto],$B1532,Tabla7[Tipo de movimiento],"SALIDA",Tabla7[Mes],K$5))</f>
        <v/>
      </c>
      <c r="L1532" s="39" t="str">
        <f>IF($B1532="","",-SUMIFS(Tabla7[Cantidad],Tabla7[Código del producto],$B1532,Tabla7[Tipo de movimiento],"SALIDA",Tabla7[Mes],L$5))</f>
        <v/>
      </c>
      <c r="M1532" s="39" t="str">
        <f>IF($B1532="","",-SUMIFS(Tabla7[Cantidad],Tabla7[Código del producto],$B1532,Tabla7[Tipo de movimiento],"SALIDA",Tabla7[Mes],M$5))</f>
        <v/>
      </c>
      <c r="N1532" s="39" t="str">
        <f>IF($B1532="","",-SUMIFS(Tabla7[Cantidad],Tabla7[Código del producto],$B1532,Tabla7[Tipo de movimiento],"SALIDA",Tabla7[Mes],N$5))</f>
        <v/>
      </c>
      <c r="O1532" s="39" t="str">
        <f>IF($B1532="","",-SUMIFS(Tabla7[Cantidad],Tabla7[Código del producto],$B1532,Tabla7[Tipo de movimiento],"SALIDA",Tabla7[Mes],O$5))</f>
        <v/>
      </c>
      <c r="P1532" s="39" t="str">
        <f>IF($B1532="","",-SUMIFS(Tabla7[Cantidad],Tabla7[Código del producto],$B1532,Tabla7[Tipo de movimiento],"SALIDA",Tabla7[Mes],P$5))</f>
        <v/>
      </c>
      <c r="Q1532" s="39" t="str">
        <f t="shared" si="69"/>
        <v/>
      </c>
      <c r="R1532" s="51" t="str">
        <f>IF($B1532="","",IFERROR(VLOOKUP($B1532,'ABC rotación'!$C:$G,5,0),"C"))</f>
        <v/>
      </c>
      <c r="S1532" s="41" t="str">
        <f t="shared" si="70"/>
        <v/>
      </c>
      <c r="T1532" s="40" t="str">
        <f t="shared" si="71"/>
        <v/>
      </c>
      <c r="U1532" s="23" t="str">
        <f>IF($B1532="","",VLOOKUP($T1532,Tablas!$X$14:$Y$17,2,1))</f>
        <v/>
      </c>
    </row>
    <row r="1533" spans="2:21" x14ac:dyDescent="0.2">
      <c r="B1533" s="1" t="str">
        <f>IF(Tablas!B1531="","",Tablas!B1531)</f>
        <v/>
      </c>
      <c r="C1533" s="1" t="str">
        <f>IF(Tablas!C1531="","",Tablas!C1531)</f>
        <v/>
      </c>
      <c r="D1533" s="1" t="str">
        <f>IF(Tablas!D1531="","",Tablas!D1531)</f>
        <v/>
      </c>
      <c r="E1533" s="1" t="str">
        <f>IF(Tablas!E1531="","",Tablas!E1531)</f>
        <v/>
      </c>
      <c r="F1533" s="1" t="str">
        <f>IF(Tablas!F1531="","",Tablas!F1531)</f>
        <v/>
      </c>
      <c r="G1533" s="1" t="str">
        <f>IF(Tablas!I1531="","",Tablas!I1531)</f>
        <v/>
      </c>
      <c r="H1533" s="1" t="s">
        <v>911</v>
      </c>
      <c r="I1533" s="39" t="str">
        <f>IF($B1533="","",-SUMIFS(Tabla7[Cantidad],Tabla7[Código del producto],$B1533,Tabla7[Tipo de movimiento],"SALIDA",Tabla7[Mes],I$5))</f>
        <v/>
      </c>
      <c r="J1533" s="39" t="str">
        <f>IF($B1533="","",-SUMIFS(Tabla7[Cantidad],Tabla7[Código del producto],$B1533,Tabla7[Tipo de movimiento],"SALIDA",Tabla7[Mes],J$5))</f>
        <v/>
      </c>
      <c r="K1533" s="39" t="str">
        <f>IF($B1533="","",-SUMIFS(Tabla7[Cantidad],Tabla7[Código del producto],$B1533,Tabla7[Tipo de movimiento],"SALIDA",Tabla7[Mes],K$5))</f>
        <v/>
      </c>
      <c r="L1533" s="39" t="str">
        <f>IF($B1533="","",-SUMIFS(Tabla7[Cantidad],Tabla7[Código del producto],$B1533,Tabla7[Tipo de movimiento],"SALIDA",Tabla7[Mes],L$5))</f>
        <v/>
      </c>
      <c r="M1533" s="39" t="str">
        <f>IF($B1533="","",-SUMIFS(Tabla7[Cantidad],Tabla7[Código del producto],$B1533,Tabla7[Tipo de movimiento],"SALIDA",Tabla7[Mes],M$5))</f>
        <v/>
      </c>
      <c r="N1533" s="39" t="str">
        <f>IF($B1533="","",-SUMIFS(Tabla7[Cantidad],Tabla7[Código del producto],$B1533,Tabla7[Tipo de movimiento],"SALIDA",Tabla7[Mes],N$5))</f>
        <v/>
      </c>
      <c r="O1533" s="39" t="str">
        <f>IF($B1533="","",-SUMIFS(Tabla7[Cantidad],Tabla7[Código del producto],$B1533,Tabla7[Tipo de movimiento],"SALIDA",Tabla7[Mes],O$5))</f>
        <v/>
      </c>
      <c r="P1533" s="39" t="str">
        <f>IF($B1533="","",-SUMIFS(Tabla7[Cantidad],Tabla7[Código del producto],$B1533,Tabla7[Tipo de movimiento],"SALIDA",Tabla7[Mes],P$5))</f>
        <v/>
      </c>
      <c r="Q1533" s="39" t="str">
        <f t="shared" si="69"/>
        <v/>
      </c>
      <c r="R1533" s="51" t="str">
        <f>IF($B1533="","",IFERROR(VLOOKUP($B1533,'ABC rotación'!$C:$G,5,0),"C"))</f>
        <v/>
      </c>
      <c r="S1533" s="41" t="str">
        <f t="shared" si="70"/>
        <v/>
      </c>
      <c r="T1533" s="40" t="str">
        <f t="shared" si="71"/>
        <v/>
      </c>
      <c r="U1533" s="23" t="str">
        <f>IF($B1533="","",VLOOKUP($T1533,Tablas!$X$14:$Y$17,2,1))</f>
        <v/>
      </c>
    </row>
    <row r="1534" spans="2:21" x14ac:dyDescent="0.2">
      <c r="B1534" s="1" t="str">
        <f>IF(Tablas!B1532="","",Tablas!B1532)</f>
        <v/>
      </c>
      <c r="C1534" s="1" t="str">
        <f>IF(Tablas!C1532="","",Tablas!C1532)</f>
        <v/>
      </c>
      <c r="D1534" s="1" t="str">
        <f>IF(Tablas!D1532="","",Tablas!D1532)</f>
        <v/>
      </c>
      <c r="E1534" s="1" t="str">
        <f>IF(Tablas!E1532="","",Tablas!E1532)</f>
        <v/>
      </c>
      <c r="F1534" s="1" t="str">
        <f>IF(Tablas!F1532="","",Tablas!F1532)</f>
        <v/>
      </c>
      <c r="G1534" s="1" t="str">
        <f>IF(Tablas!I1532="","",Tablas!I1532)</f>
        <v/>
      </c>
      <c r="H1534" s="1" t="s">
        <v>911</v>
      </c>
      <c r="I1534" s="39" t="str">
        <f>IF($B1534="","",-SUMIFS(Tabla7[Cantidad],Tabla7[Código del producto],$B1534,Tabla7[Tipo de movimiento],"SALIDA",Tabla7[Mes],I$5))</f>
        <v/>
      </c>
      <c r="J1534" s="39" t="str">
        <f>IF($B1534="","",-SUMIFS(Tabla7[Cantidad],Tabla7[Código del producto],$B1534,Tabla7[Tipo de movimiento],"SALIDA",Tabla7[Mes],J$5))</f>
        <v/>
      </c>
      <c r="K1534" s="39" t="str">
        <f>IF($B1534="","",-SUMIFS(Tabla7[Cantidad],Tabla7[Código del producto],$B1534,Tabla7[Tipo de movimiento],"SALIDA",Tabla7[Mes],K$5))</f>
        <v/>
      </c>
      <c r="L1534" s="39" t="str">
        <f>IF($B1534="","",-SUMIFS(Tabla7[Cantidad],Tabla7[Código del producto],$B1534,Tabla7[Tipo de movimiento],"SALIDA",Tabla7[Mes],L$5))</f>
        <v/>
      </c>
      <c r="M1534" s="39" t="str">
        <f>IF($B1534="","",-SUMIFS(Tabla7[Cantidad],Tabla7[Código del producto],$B1534,Tabla7[Tipo de movimiento],"SALIDA",Tabla7[Mes],M$5))</f>
        <v/>
      </c>
      <c r="N1534" s="39" t="str">
        <f>IF($B1534="","",-SUMIFS(Tabla7[Cantidad],Tabla7[Código del producto],$B1534,Tabla7[Tipo de movimiento],"SALIDA",Tabla7[Mes],N$5))</f>
        <v/>
      </c>
      <c r="O1534" s="39" t="str">
        <f>IF($B1534="","",-SUMIFS(Tabla7[Cantidad],Tabla7[Código del producto],$B1534,Tabla7[Tipo de movimiento],"SALIDA",Tabla7[Mes],O$5))</f>
        <v/>
      </c>
      <c r="P1534" s="39" t="str">
        <f>IF($B1534="","",-SUMIFS(Tabla7[Cantidad],Tabla7[Código del producto],$B1534,Tabla7[Tipo de movimiento],"SALIDA",Tabla7[Mes],P$5))</f>
        <v/>
      </c>
      <c r="Q1534" s="39" t="str">
        <f t="shared" si="69"/>
        <v/>
      </c>
      <c r="R1534" s="51" t="str">
        <f>IF($B1534="","",IFERROR(VLOOKUP($B1534,'ABC rotación'!$C:$G,5,0),"C"))</f>
        <v/>
      </c>
      <c r="S1534" s="41" t="str">
        <f t="shared" si="70"/>
        <v/>
      </c>
      <c r="T1534" s="40" t="str">
        <f t="shared" si="71"/>
        <v/>
      </c>
      <c r="U1534" s="23" t="str">
        <f>IF($B1534="","",VLOOKUP($T1534,Tablas!$X$14:$Y$17,2,1))</f>
        <v/>
      </c>
    </row>
    <row r="1535" spans="2:21" x14ac:dyDescent="0.2">
      <c r="B1535" s="1" t="str">
        <f>IF(Tablas!B1533="","",Tablas!B1533)</f>
        <v/>
      </c>
      <c r="C1535" s="1" t="str">
        <f>IF(Tablas!C1533="","",Tablas!C1533)</f>
        <v/>
      </c>
      <c r="D1535" s="1" t="str">
        <f>IF(Tablas!D1533="","",Tablas!D1533)</f>
        <v/>
      </c>
      <c r="E1535" s="1" t="str">
        <f>IF(Tablas!E1533="","",Tablas!E1533)</f>
        <v/>
      </c>
      <c r="F1535" s="1" t="str">
        <f>IF(Tablas!F1533="","",Tablas!F1533)</f>
        <v/>
      </c>
      <c r="G1535" s="1" t="str">
        <f>IF(Tablas!I1533="","",Tablas!I1533)</f>
        <v/>
      </c>
      <c r="H1535" s="1" t="s">
        <v>911</v>
      </c>
      <c r="I1535" s="39" t="str">
        <f>IF($B1535="","",-SUMIFS(Tabla7[Cantidad],Tabla7[Código del producto],$B1535,Tabla7[Tipo de movimiento],"SALIDA",Tabla7[Mes],I$5))</f>
        <v/>
      </c>
      <c r="J1535" s="39" t="str">
        <f>IF($B1535="","",-SUMIFS(Tabla7[Cantidad],Tabla7[Código del producto],$B1535,Tabla7[Tipo de movimiento],"SALIDA",Tabla7[Mes],J$5))</f>
        <v/>
      </c>
      <c r="K1535" s="39" t="str">
        <f>IF($B1535="","",-SUMIFS(Tabla7[Cantidad],Tabla7[Código del producto],$B1535,Tabla7[Tipo de movimiento],"SALIDA",Tabla7[Mes],K$5))</f>
        <v/>
      </c>
      <c r="L1535" s="39" t="str">
        <f>IF($B1535="","",-SUMIFS(Tabla7[Cantidad],Tabla7[Código del producto],$B1535,Tabla7[Tipo de movimiento],"SALIDA",Tabla7[Mes],L$5))</f>
        <v/>
      </c>
      <c r="M1535" s="39" t="str">
        <f>IF($B1535="","",-SUMIFS(Tabla7[Cantidad],Tabla7[Código del producto],$B1535,Tabla7[Tipo de movimiento],"SALIDA",Tabla7[Mes],M$5))</f>
        <v/>
      </c>
      <c r="N1535" s="39" t="str">
        <f>IF($B1535="","",-SUMIFS(Tabla7[Cantidad],Tabla7[Código del producto],$B1535,Tabla7[Tipo de movimiento],"SALIDA",Tabla7[Mes],N$5))</f>
        <v/>
      </c>
      <c r="O1535" s="39" t="str">
        <f>IF($B1535="","",-SUMIFS(Tabla7[Cantidad],Tabla7[Código del producto],$B1535,Tabla7[Tipo de movimiento],"SALIDA",Tabla7[Mes],O$5))</f>
        <v/>
      </c>
      <c r="P1535" s="39" t="str">
        <f>IF($B1535="","",-SUMIFS(Tabla7[Cantidad],Tabla7[Código del producto],$B1535,Tabla7[Tipo de movimiento],"SALIDA",Tabla7[Mes],P$5))</f>
        <v/>
      </c>
      <c r="Q1535" s="39" t="str">
        <f t="shared" si="69"/>
        <v/>
      </c>
      <c r="R1535" s="51" t="str">
        <f>IF($B1535="","",IFERROR(VLOOKUP($B1535,'ABC rotación'!$C:$G,5,0),"C"))</f>
        <v/>
      </c>
      <c r="S1535" s="41" t="str">
        <f t="shared" si="70"/>
        <v/>
      </c>
      <c r="T1535" s="40" t="str">
        <f t="shared" si="71"/>
        <v/>
      </c>
      <c r="U1535" s="23" t="str">
        <f>IF($B1535="","",VLOOKUP($T1535,Tablas!$X$14:$Y$17,2,1))</f>
        <v/>
      </c>
    </row>
    <row r="1536" spans="2:21" x14ac:dyDescent="0.2">
      <c r="B1536" s="1" t="str">
        <f>IF(Tablas!B1534="","",Tablas!B1534)</f>
        <v/>
      </c>
      <c r="C1536" s="1" t="str">
        <f>IF(Tablas!C1534="","",Tablas!C1534)</f>
        <v/>
      </c>
      <c r="D1536" s="1" t="str">
        <f>IF(Tablas!D1534="","",Tablas!D1534)</f>
        <v/>
      </c>
      <c r="E1536" s="1" t="str">
        <f>IF(Tablas!E1534="","",Tablas!E1534)</f>
        <v/>
      </c>
      <c r="F1536" s="1" t="str">
        <f>IF(Tablas!F1534="","",Tablas!F1534)</f>
        <v/>
      </c>
      <c r="G1536" s="1" t="str">
        <f>IF(Tablas!I1534="","",Tablas!I1534)</f>
        <v/>
      </c>
      <c r="H1536" s="1" t="s">
        <v>911</v>
      </c>
      <c r="I1536" s="39" t="str">
        <f>IF($B1536="","",-SUMIFS(Tabla7[Cantidad],Tabla7[Código del producto],$B1536,Tabla7[Tipo de movimiento],"SALIDA",Tabla7[Mes],I$5))</f>
        <v/>
      </c>
      <c r="J1536" s="39" t="str">
        <f>IF($B1536="","",-SUMIFS(Tabla7[Cantidad],Tabla7[Código del producto],$B1536,Tabla7[Tipo de movimiento],"SALIDA",Tabla7[Mes],J$5))</f>
        <v/>
      </c>
      <c r="K1536" s="39" t="str">
        <f>IF($B1536="","",-SUMIFS(Tabla7[Cantidad],Tabla7[Código del producto],$B1536,Tabla7[Tipo de movimiento],"SALIDA",Tabla7[Mes],K$5))</f>
        <v/>
      </c>
      <c r="L1536" s="39" t="str">
        <f>IF($B1536="","",-SUMIFS(Tabla7[Cantidad],Tabla7[Código del producto],$B1536,Tabla7[Tipo de movimiento],"SALIDA",Tabla7[Mes],L$5))</f>
        <v/>
      </c>
      <c r="M1536" s="39" t="str">
        <f>IF($B1536="","",-SUMIFS(Tabla7[Cantidad],Tabla7[Código del producto],$B1536,Tabla7[Tipo de movimiento],"SALIDA",Tabla7[Mes],M$5))</f>
        <v/>
      </c>
      <c r="N1536" s="39" t="str">
        <f>IF($B1536="","",-SUMIFS(Tabla7[Cantidad],Tabla7[Código del producto],$B1536,Tabla7[Tipo de movimiento],"SALIDA",Tabla7[Mes],N$5))</f>
        <v/>
      </c>
      <c r="O1536" s="39" t="str">
        <f>IF($B1536="","",-SUMIFS(Tabla7[Cantidad],Tabla7[Código del producto],$B1536,Tabla7[Tipo de movimiento],"SALIDA",Tabla7[Mes],O$5))</f>
        <v/>
      </c>
      <c r="P1536" s="39" t="str">
        <f>IF($B1536="","",-SUMIFS(Tabla7[Cantidad],Tabla7[Código del producto],$B1536,Tabla7[Tipo de movimiento],"SALIDA",Tabla7[Mes],P$5))</f>
        <v/>
      </c>
      <c r="Q1536" s="39" t="str">
        <f t="shared" si="69"/>
        <v/>
      </c>
      <c r="R1536" s="51" t="str">
        <f>IF($B1536="","",IFERROR(VLOOKUP($B1536,'ABC rotación'!$C:$G,5,0),"C"))</f>
        <v/>
      </c>
      <c r="S1536" s="41" t="str">
        <f t="shared" si="70"/>
        <v/>
      </c>
      <c r="T1536" s="40" t="str">
        <f t="shared" si="71"/>
        <v/>
      </c>
      <c r="U1536" s="23" t="str">
        <f>IF($B1536="","",VLOOKUP($T1536,Tablas!$X$14:$Y$17,2,1))</f>
        <v/>
      </c>
    </row>
    <row r="1537" spans="2:21" x14ac:dyDescent="0.2">
      <c r="B1537" s="1" t="str">
        <f>IF(Tablas!B1535="","",Tablas!B1535)</f>
        <v/>
      </c>
      <c r="C1537" s="1" t="str">
        <f>IF(Tablas!C1535="","",Tablas!C1535)</f>
        <v/>
      </c>
      <c r="D1537" s="1" t="str">
        <f>IF(Tablas!D1535="","",Tablas!D1535)</f>
        <v/>
      </c>
      <c r="E1537" s="1" t="str">
        <f>IF(Tablas!E1535="","",Tablas!E1535)</f>
        <v/>
      </c>
      <c r="F1537" s="1" t="str">
        <f>IF(Tablas!F1535="","",Tablas!F1535)</f>
        <v/>
      </c>
      <c r="G1537" s="1" t="str">
        <f>IF(Tablas!I1535="","",Tablas!I1535)</f>
        <v/>
      </c>
      <c r="H1537" s="1" t="s">
        <v>911</v>
      </c>
      <c r="I1537" s="39" t="str">
        <f>IF($B1537="","",-SUMIFS(Tabla7[Cantidad],Tabla7[Código del producto],$B1537,Tabla7[Tipo de movimiento],"SALIDA",Tabla7[Mes],I$5))</f>
        <v/>
      </c>
      <c r="J1537" s="39" t="str">
        <f>IF($B1537="","",-SUMIFS(Tabla7[Cantidad],Tabla7[Código del producto],$B1537,Tabla7[Tipo de movimiento],"SALIDA",Tabla7[Mes],J$5))</f>
        <v/>
      </c>
      <c r="K1537" s="39" t="str">
        <f>IF($B1537="","",-SUMIFS(Tabla7[Cantidad],Tabla7[Código del producto],$B1537,Tabla7[Tipo de movimiento],"SALIDA",Tabla7[Mes],K$5))</f>
        <v/>
      </c>
      <c r="L1537" s="39" t="str">
        <f>IF($B1537="","",-SUMIFS(Tabla7[Cantidad],Tabla7[Código del producto],$B1537,Tabla7[Tipo de movimiento],"SALIDA",Tabla7[Mes],L$5))</f>
        <v/>
      </c>
      <c r="M1537" s="39" t="str">
        <f>IF($B1537="","",-SUMIFS(Tabla7[Cantidad],Tabla7[Código del producto],$B1537,Tabla7[Tipo de movimiento],"SALIDA",Tabla7[Mes],M$5))</f>
        <v/>
      </c>
      <c r="N1537" s="39" t="str">
        <f>IF($B1537="","",-SUMIFS(Tabla7[Cantidad],Tabla7[Código del producto],$B1537,Tabla7[Tipo de movimiento],"SALIDA",Tabla7[Mes],N$5))</f>
        <v/>
      </c>
      <c r="O1537" s="39" t="str">
        <f>IF($B1537="","",-SUMIFS(Tabla7[Cantidad],Tabla7[Código del producto],$B1537,Tabla7[Tipo de movimiento],"SALIDA",Tabla7[Mes],O$5))</f>
        <v/>
      </c>
      <c r="P1537" s="39" t="str">
        <f>IF($B1537="","",-SUMIFS(Tabla7[Cantidad],Tabla7[Código del producto],$B1537,Tabla7[Tipo de movimiento],"SALIDA",Tabla7[Mes],P$5))</f>
        <v/>
      </c>
      <c r="Q1537" s="39" t="str">
        <f t="shared" si="69"/>
        <v/>
      </c>
      <c r="R1537" s="51" t="str">
        <f>IF($B1537="","",IFERROR(VLOOKUP($B1537,'ABC rotación'!$C:$G,5,0),"C"))</f>
        <v/>
      </c>
      <c r="S1537" s="41" t="str">
        <f t="shared" si="70"/>
        <v/>
      </c>
      <c r="T1537" s="40" t="str">
        <f t="shared" si="71"/>
        <v/>
      </c>
      <c r="U1537" s="23" t="str">
        <f>IF($B1537="","",VLOOKUP($T1537,Tablas!$X$14:$Y$17,2,1))</f>
        <v/>
      </c>
    </row>
    <row r="1538" spans="2:21" x14ac:dyDescent="0.2">
      <c r="B1538" s="1" t="str">
        <f>IF(Tablas!B1536="","",Tablas!B1536)</f>
        <v/>
      </c>
      <c r="C1538" s="1" t="str">
        <f>IF(Tablas!C1536="","",Tablas!C1536)</f>
        <v/>
      </c>
      <c r="D1538" s="1" t="str">
        <f>IF(Tablas!D1536="","",Tablas!D1536)</f>
        <v/>
      </c>
      <c r="E1538" s="1" t="str">
        <f>IF(Tablas!E1536="","",Tablas!E1536)</f>
        <v/>
      </c>
      <c r="F1538" s="1" t="str">
        <f>IF(Tablas!F1536="","",Tablas!F1536)</f>
        <v/>
      </c>
      <c r="G1538" s="1" t="str">
        <f>IF(Tablas!I1536="","",Tablas!I1536)</f>
        <v/>
      </c>
      <c r="H1538" s="1" t="s">
        <v>911</v>
      </c>
      <c r="I1538" s="39" t="str">
        <f>IF($B1538="","",-SUMIFS(Tabla7[Cantidad],Tabla7[Código del producto],$B1538,Tabla7[Tipo de movimiento],"SALIDA",Tabla7[Mes],I$5))</f>
        <v/>
      </c>
      <c r="J1538" s="39" t="str">
        <f>IF($B1538="","",-SUMIFS(Tabla7[Cantidad],Tabla7[Código del producto],$B1538,Tabla7[Tipo de movimiento],"SALIDA",Tabla7[Mes],J$5))</f>
        <v/>
      </c>
      <c r="K1538" s="39" t="str">
        <f>IF($B1538="","",-SUMIFS(Tabla7[Cantidad],Tabla7[Código del producto],$B1538,Tabla7[Tipo de movimiento],"SALIDA",Tabla7[Mes],K$5))</f>
        <v/>
      </c>
      <c r="L1538" s="39" t="str">
        <f>IF($B1538="","",-SUMIFS(Tabla7[Cantidad],Tabla7[Código del producto],$B1538,Tabla7[Tipo de movimiento],"SALIDA",Tabla7[Mes],L$5))</f>
        <v/>
      </c>
      <c r="M1538" s="39" t="str">
        <f>IF($B1538="","",-SUMIFS(Tabla7[Cantidad],Tabla7[Código del producto],$B1538,Tabla7[Tipo de movimiento],"SALIDA",Tabla7[Mes],M$5))</f>
        <v/>
      </c>
      <c r="N1538" s="39" t="str">
        <f>IF($B1538="","",-SUMIFS(Tabla7[Cantidad],Tabla7[Código del producto],$B1538,Tabla7[Tipo de movimiento],"SALIDA",Tabla7[Mes],N$5))</f>
        <v/>
      </c>
      <c r="O1538" s="39" t="str">
        <f>IF($B1538="","",-SUMIFS(Tabla7[Cantidad],Tabla7[Código del producto],$B1538,Tabla7[Tipo de movimiento],"SALIDA",Tabla7[Mes],O$5))</f>
        <v/>
      </c>
      <c r="P1538" s="39" t="str">
        <f>IF($B1538="","",-SUMIFS(Tabla7[Cantidad],Tabla7[Código del producto],$B1538,Tabla7[Tipo de movimiento],"SALIDA",Tabla7[Mes],P$5))</f>
        <v/>
      </c>
      <c r="Q1538" s="39" t="str">
        <f t="shared" si="69"/>
        <v/>
      </c>
      <c r="R1538" s="51" t="str">
        <f>IF($B1538="","",IFERROR(VLOOKUP($B1538,'ABC rotación'!$C:$G,5,0),"C"))</f>
        <v/>
      </c>
      <c r="S1538" s="41" t="str">
        <f t="shared" si="70"/>
        <v/>
      </c>
      <c r="T1538" s="40" t="str">
        <f t="shared" si="71"/>
        <v/>
      </c>
      <c r="U1538" s="23" t="str">
        <f>IF($B1538="","",VLOOKUP($T1538,Tablas!$X$14:$Y$17,2,1))</f>
        <v/>
      </c>
    </row>
    <row r="1539" spans="2:21" x14ac:dyDescent="0.2">
      <c r="B1539" s="1" t="str">
        <f>IF(Tablas!B1537="","",Tablas!B1537)</f>
        <v/>
      </c>
      <c r="C1539" s="1" t="str">
        <f>IF(Tablas!C1537="","",Tablas!C1537)</f>
        <v/>
      </c>
      <c r="D1539" s="1" t="str">
        <f>IF(Tablas!D1537="","",Tablas!D1537)</f>
        <v/>
      </c>
      <c r="E1539" s="1" t="str">
        <f>IF(Tablas!E1537="","",Tablas!E1537)</f>
        <v/>
      </c>
      <c r="F1539" s="1" t="str">
        <f>IF(Tablas!F1537="","",Tablas!F1537)</f>
        <v/>
      </c>
      <c r="G1539" s="1" t="str">
        <f>IF(Tablas!I1537="","",Tablas!I1537)</f>
        <v/>
      </c>
      <c r="H1539" s="1" t="s">
        <v>911</v>
      </c>
      <c r="I1539" s="39" t="str">
        <f>IF($B1539="","",-SUMIFS(Tabla7[Cantidad],Tabla7[Código del producto],$B1539,Tabla7[Tipo de movimiento],"SALIDA",Tabla7[Mes],I$5))</f>
        <v/>
      </c>
      <c r="J1539" s="39" t="str">
        <f>IF($B1539="","",-SUMIFS(Tabla7[Cantidad],Tabla7[Código del producto],$B1539,Tabla7[Tipo de movimiento],"SALIDA",Tabla7[Mes],J$5))</f>
        <v/>
      </c>
      <c r="K1539" s="39" t="str">
        <f>IF($B1539="","",-SUMIFS(Tabla7[Cantidad],Tabla7[Código del producto],$B1539,Tabla7[Tipo de movimiento],"SALIDA",Tabla7[Mes],K$5))</f>
        <v/>
      </c>
      <c r="L1539" s="39" t="str">
        <f>IF($B1539="","",-SUMIFS(Tabla7[Cantidad],Tabla7[Código del producto],$B1539,Tabla7[Tipo de movimiento],"SALIDA",Tabla7[Mes],L$5))</f>
        <v/>
      </c>
      <c r="M1539" s="39" t="str">
        <f>IF($B1539="","",-SUMIFS(Tabla7[Cantidad],Tabla7[Código del producto],$B1539,Tabla7[Tipo de movimiento],"SALIDA",Tabla7[Mes],M$5))</f>
        <v/>
      </c>
      <c r="N1539" s="39" t="str">
        <f>IF($B1539="","",-SUMIFS(Tabla7[Cantidad],Tabla7[Código del producto],$B1539,Tabla7[Tipo de movimiento],"SALIDA",Tabla7[Mes],N$5))</f>
        <v/>
      </c>
      <c r="O1539" s="39" t="str">
        <f>IF($B1539="","",-SUMIFS(Tabla7[Cantidad],Tabla7[Código del producto],$B1539,Tabla7[Tipo de movimiento],"SALIDA",Tabla7[Mes],O$5))</f>
        <v/>
      </c>
      <c r="P1539" s="39" t="str">
        <f>IF($B1539="","",-SUMIFS(Tabla7[Cantidad],Tabla7[Código del producto],$B1539,Tabla7[Tipo de movimiento],"SALIDA",Tabla7[Mes],P$5))</f>
        <v/>
      </c>
      <c r="Q1539" s="39" t="str">
        <f t="shared" si="69"/>
        <v/>
      </c>
      <c r="R1539" s="51" t="str">
        <f>IF($B1539="","",IFERROR(VLOOKUP($B1539,'ABC rotación'!$C:$G,5,0),"C"))</f>
        <v/>
      </c>
      <c r="S1539" s="41" t="str">
        <f t="shared" si="70"/>
        <v/>
      </c>
      <c r="T1539" s="40" t="str">
        <f t="shared" si="71"/>
        <v/>
      </c>
      <c r="U1539" s="23" t="str">
        <f>IF($B1539="","",VLOOKUP($T1539,Tablas!$X$14:$Y$17,2,1))</f>
        <v/>
      </c>
    </row>
    <row r="1540" spans="2:21" x14ac:dyDescent="0.2">
      <c r="B1540" s="1" t="str">
        <f>IF(Tablas!B1538="","",Tablas!B1538)</f>
        <v/>
      </c>
      <c r="C1540" s="1" t="str">
        <f>IF(Tablas!C1538="","",Tablas!C1538)</f>
        <v/>
      </c>
      <c r="D1540" s="1" t="str">
        <f>IF(Tablas!D1538="","",Tablas!D1538)</f>
        <v/>
      </c>
      <c r="E1540" s="1" t="str">
        <f>IF(Tablas!E1538="","",Tablas!E1538)</f>
        <v/>
      </c>
      <c r="F1540" s="1" t="str">
        <f>IF(Tablas!F1538="","",Tablas!F1538)</f>
        <v/>
      </c>
      <c r="G1540" s="1" t="str">
        <f>IF(Tablas!I1538="","",Tablas!I1538)</f>
        <v/>
      </c>
      <c r="H1540" s="1" t="s">
        <v>911</v>
      </c>
      <c r="I1540" s="39" t="str">
        <f>IF($B1540="","",-SUMIFS(Tabla7[Cantidad],Tabla7[Código del producto],$B1540,Tabla7[Tipo de movimiento],"SALIDA",Tabla7[Mes],I$5))</f>
        <v/>
      </c>
      <c r="J1540" s="39" t="str">
        <f>IF($B1540="","",-SUMIFS(Tabla7[Cantidad],Tabla7[Código del producto],$B1540,Tabla7[Tipo de movimiento],"SALIDA",Tabla7[Mes],J$5))</f>
        <v/>
      </c>
      <c r="K1540" s="39" t="str">
        <f>IF($B1540="","",-SUMIFS(Tabla7[Cantidad],Tabla7[Código del producto],$B1540,Tabla7[Tipo de movimiento],"SALIDA",Tabla7[Mes],K$5))</f>
        <v/>
      </c>
      <c r="L1540" s="39" t="str">
        <f>IF($B1540="","",-SUMIFS(Tabla7[Cantidad],Tabla7[Código del producto],$B1540,Tabla7[Tipo de movimiento],"SALIDA",Tabla7[Mes],L$5))</f>
        <v/>
      </c>
      <c r="M1540" s="39" t="str">
        <f>IF($B1540="","",-SUMIFS(Tabla7[Cantidad],Tabla7[Código del producto],$B1540,Tabla7[Tipo de movimiento],"SALIDA",Tabla7[Mes],M$5))</f>
        <v/>
      </c>
      <c r="N1540" s="39" t="str">
        <f>IF($B1540="","",-SUMIFS(Tabla7[Cantidad],Tabla7[Código del producto],$B1540,Tabla7[Tipo de movimiento],"SALIDA",Tabla7[Mes],N$5))</f>
        <v/>
      </c>
      <c r="O1540" s="39" t="str">
        <f>IF($B1540="","",-SUMIFS(Tabla7[Cantidad],Tabla7[Código del producto],$B1540,Tabla7[Tipo de movimiento],"SALIDA",Tabla7[Mes],O$5))</f>
        <v/>
      </c>
      <c r="P1540" s="39" t="str">
        <f>IF($B1540="","",-SUMIFS(Tabla7[Cantidad],Tabla7[Código del producto],$B1540,Tabla7[Tipo de movimiento],"SALIDA",Tabla7[Mes],P$5))</f>
        <v/>
      </c>
      <c r="Q1540" s="39" t="str">
        <f t="shared" si="69"/>
        <v/>
      </c>
      <c r="R1540" s="51" t="str">
        <f>IF($B1540="","",IFERROR(VLOOKUP($B1540,'ABC rotación'!$C:$G,5,0),"C"))</f>
        <v/>
      </c>
      <c r="S1540" s="41" t="str">
        <f t="shared" si="70"/>
        <v/>
      </c>
      <c r="T1540" s="40" t="str">
        <f t="shared" si="71"/>
        <v/>
      </c>
      <c r="U1540" s="23" t="str">
        <f>IF($B1540="","",VLOOKUP($T1540,Tablas!$X$14:$Y$17,2,1))</f>
        <v/>
      </c>
    </row>
    <row r="1541" spans="2:21" x14ac:dyDescent="0.2">
      <c r="B1541" s="1" t="str">
        <f>IF(Tablas!B1539="","",Tablas!B1539)</f>
        <v/>
      </c>
      <c r="C1541" s="1" t="str">
        <f>IF(Tablas!C1539="","",Tablas!C1539)</f>
        <v/>
      </c>
      <c r="D1541" s="1" t="str">
        <f>IF(Tablas!D1539="","",Tablas!D1539)</f>
        <v/>
      </c>
      <c r="E1541" s="1" t="str">
        <f>IF(Tablas!E1539="","",Tablas!E1539)</f>
        <v/>
      </c>
      <c r="F1541" s="1" t="str">
        <f>IF(Tablas!F1539="","",Tablas!F1539)</f>
        <v/>
      </c>
      <c r="G1541" s="1" t="str">
        <f>IF(Tablas!I1539="","",Tablas!I1539)</f>
        <v/>
      </c>
      <c r="H1541" s="1" t="s">
        <v>911</v>
      </c>
      <c r="I1541" s="39" t="str">
        <f>IF($B1541="","",-SUMIFS(Tabla7[Cantidad],Tabla7[Código del producto],$B1541,Tabla7[Tipo de movimiento],"SALIDA",Tabla7[Mes],I$5))</f>
        <v/>
      </c>
      <c r="J1541" s="39" t="str">
        <f>IF($B1541="","",-SUMIFS(Tabla7[Cantidad],Tabla7[Código del producto],$B1541,Tabla7[Tipo de movimiento],"SALIDA",Tabla7[Mes],J$5))</f>
        <v/>
      </c>
      <c r="K1541" s="39" t="str">
        <f>IF($B1541="","",-SUMIFS(Tabla7[Cantidad],Tabla7[Código del producto],$B1541,Tabla7[Tipo de movimiento],"SALIDA",Tabla7[Mes],K$5))</f>
        <v/>
      </c>
      <c r="L1541" s="39" t="str">
        <f>IF($B1541="","",-SUMIFS(Tabla7[Cantidad],Tabla7[Código del producto],$B1541,Tabla7[Tipo de movimiento],"SALIDA",Tabla7[Mes],L$5))</f>
        <v/>
      </c>
      <c r="M1541" s="39" t="str">
        <f>IF($B1541="","",-SUMIFS(Tabla7[Cantidad],Tabla7[Código del producto],$B1541,Tabla7[Tipo de movimiento],"SALIDA",Tabla7[Mes],M$5))</f>
        <v/>
      </c>
      <c r="N1541" s="39" t="str">
        <f>IF($B1541="","",-SUMIFS(Tabla7[Cantidad],Tabla7[Código del producto],$B1541,Tabla7[Tipo de movimiento],"SALIDA",Tabla7[Mes],N$5))</f>
        <v/>
      </c>
      <c r="O1541" s="39" t="str">
        <f>IF($B1541="","",-SUMIFS(Tabla7[Cantidad],Tabla7[Código del producto],$B1541,Tabla7[Tipo de movimiento],"SALIDA",Tabla7[Mes],O$5))</f>
        <v/>
      </c>
      <c r="P1541" s="39" t="str">
        <f>IF($B1541="","",-SUMIFS(Tabla7[Cantidad],Tabla7[Código del producto],$B1541,Tabla7[Tipo de movimiento],"SALIDA",Tabla7[Mes],P$5))</f>
        <v/>
      </c>
      <c r="Q1541" s="39" t="str">
        <f t="shared" si="69"/>
        <v/>
      </c>
      <c r="R1541" s="51" t="str">
        <f>IF($B1541="","",IFERROR(VLOOKUP($B1541,'ABC rotación'!$C:$G,5,0),"C"))</f>
        <v/>
      </c>
      <c r="S1541" s="41" t="str">
        <f t="shared" si="70"/>
        <v/>
      </c>
      <c r="T1541" s="40" t="str">
        <f t="shared" si="71"/>
        <v/>
      </c>
      <c r="U1541" s="23" t="str">
        <f>IF($B1541="","",VLOOKUP($T1541,Tablas!$X$14:$Y$17,2,1))</f>
        <v/>
      </c>
    </row>
    <row r="1542" spans="2:21" x14ac:dyDescent="0.2">
      <c r="B1542" s="1" t="str">
        <f>IF(Tablas!B1540="","",Tablas!B1540)</f>
        <v/>
      </c>
      <c r="C1542" s="1" t="str">
        <f>IF(Tablas!C1540="","",Tablas!C1540)</f>
        <v/>
      </c>
      <c r="D1542" s="1" t="str">
        <f>IF(Tablas!D1540="","",Tablas!D1540)</f>
        <v/>
      </c>
      <c r="E1542" s="1" t="str">
        <f>IF(Tablas!E1540="","",Tablas!E1540)</f>
        <v/>
      </c>
      <c r="F1542" s="1" t="str">
        <f>IF(Tablas!F1540="","",Tablas!F1540)</f>
        <v/>
      </c>
      <c r="G1542" s="1" t="str">
        <f>IF(Tablas!I1540="","",Tablas!I1540)</f>
        <v/>
      </c>
      <c r="H1542" s="1" t="s">
        <v>911</v>
      </c>
      <c r="I1542" s="39" t="str">
        <f>IF($B1542="","",-SUMIFS(Tabla7[Cantidad],Tabla7[Código del producto],$B1542,Tabla7[Tipo de movimiento],"SALIDA",Tabla7[Mes],I$5))</f>
        <v/>
      </c>
      <c r="J1542" s="39" t="str">
        <f>IF($B1542="","",-SUMIFS(Tabla7[Cantidad],Tabla7[Código del producto],$B1542,Tabla7[Tipo de movimiento],"SALIDA",Tabla7[Mes],J$5))</f>
        <v/>
      </c>
      <c r="K1542" s="39" t="str">
        <f>IF($B1542="","",-SUMIFS(Tabla7[Cantidad],Tabla7[Código del producto],$B1542,Tabla7[Tipo de movimiento],"SALIDA",Tabla7[Mes],K$5))</f>
        <v/>
      </c>
      <c r="L1542" s="39" t="str">
        <f>IF($B1542="","",-SUMIFS(Tabla7[Cantidad],Tabla7[Código del producto],$B1542,Tabla7[Tipo de movimiento],"SALIDA",Tabla7[Mes],L$5))</f>
        <v/>
      </c>
      <c r="M1542" s="39" t="str">
        <f>IF($B1542="","",-SUMIFS(Tabla7[Cantidad],Tabla7[Código del producto],$B1542,Tabla7[Tipo de movimiento],"SALIDA",Tabla7[Mes],M$5))</f>
        <v/>
      </c>
      <c r="N1542" s="39" t="str">
        <f>IF($B1542="","",-SUMIFS(Tabla7[Cantidad],Tabla7[Código del producto],$B1542,Tabla7[Tipo de movimiento],"SALIDA",Tabla7[Mes],N$5))</f>
        <v/>
      </c>
      <c r="O1542" s="39" t="str">
        <f>IF($B1542="","",-SUMIFS(Tabla7[Cantidad],Tabla7[Código del producto],$B1542,Tabla7[Tipo de movimiento],"SALIDA",Tabla7[Mes],O$5))</f>
        <v/>
      </c>
      <c r="P1542" s="39" t="str">
        <f>IF($B1542="","",-SUMIFS(Tabla7[Cantidad],Tabla7[Código del producto],$B1542,Tabla7[Tipo de movimiento],"SALIDA",Tabla7[Mes],P$5))</f>
        <v/>
      </c>
      <c r="Q1542" s="39" t="str">
        <f t="shared" si="69"/>
        <v/>
      </c>
      <c r="R1542" s="51" t="str">
        <f>IF($B1542="","",IFERROR(VLOOKUP($B1542,'ABC rotación'!$C:$G,5,0),"C"))</f>
        <v/>
      </c>
      <c r="S1542" s="41" t="str">
        <f t="shared" si="70"/>
        <v/>
      </c>
      <c r="T1542" s="40" t="str">
        <f t="shared" si="71"/>
        <v/>
      </c>
      <c r="U1542" s="23" t="str">
        <f>IF($B1542="","",VLOOKUP($T1542,Tablas!$X$14:$Y$17,2,1))</f>
        <v/>
      </c>
    </row>
    <row r="1543" spans="2:21" x14ac:dyDescent="0.2">
      <c r="B1543" s="1" t="str">
        <f>IF(Tablas!B1541="","",Tablas!B1541)</f>
        <v/>
      </c>
      <c r="C1543" s="1" t="str">
        <f>IF(Tablas!C1541="","",Tablas!C1541)</f>
        <v/>
      </c>
      <c r="D1543" s="1" t="str">
        <f>IF(Tablas!D1541="","",Tablas!D1541)</f>
        <v/>
      </c>
      <c r="E1543" s="1" t="str">
        <f>IF(Tablas!E1541="","",Tablas!E1541)</f>
        <v/>
      </c>
      <c r="F1543" s="1" t="str">
        <f>IF(Tablas!F1541="","",Tablas!F1541)</f>
        <v/>
      </c>
      <c r="G1543" s="1" t="str">
        <f>IF(Tablas!I1541="","",Tablas!I1541)</f>
        <v/>
      </c>
      <c r="H1543" s="1" t="s">
        <v>911</v>
      </c>
      <c r="I1543" s="39" t="str">
        <f>IF($B1543="","",-SUMIFS(Tabla7[Cantidad],Tabla7[Código del producto],$B1543,Tabla7[Tipo de movimiento],"SALIDA",Tabla7[Mes],I$5))</f>
        <v/>
      </c>
      <c r="J1543" s="39" t="str">
        <f>IF($B1543="","",-SUMIFS(Tabla7[Cantidad],Tabla7[Código del producto],$B1543,Tabla7[Tipo de movimiento],"SALIDA",Tabla7[Mes],J$5))</f>
        <v/>
      </c>
      <c r="K1543" s="39" t="str">
        <f>IF($B1543="","",-SUMIFS(Tabla7[Cantidad],Tabla7[Código del producto],$B1543,Tabla7[Tipo de movimiento],"SALIDA",Tabla7[Mes],K$5))</f>
        <v/>
      </c>
      <c r="L1543" s="39" t="str">
        <f>IF($B1543="","",-SUMIFS(Tabla7[Cantidad],Tabla7[Código del producto],$B1543,Tabla7[Tipo de movimiento],"SALIDA",Tabla7[Mes],L$5))</f>
        <v/>
      </c>
      <c r="M1543" s="39" t="str">
        <f>IF($B1543="","",-SUMIFS(Tabla7[Cantidad],Tabla7[Código del producto],$B1543,Tabla7[Tipo de movimiento],"SALIDA",Tabla7[Mes],M$5))</f>
        <v/>
      </c>
      <c r="N1543" s="39" t="str">
        <f>IF($B1543="","",-SUMIFS(Tabla7[Cantidad],Tabla7[Código del producto],$B1543,Tabla7[Tipo de movimiento],"SALIDA",Tabla7[Mes],N$5))</f>
        <v/>
      </c>
      <c r="O1543" s="39" t="str">
        <f>IF($B1543="","",-SUMIFS(Tabla7[Cantidad],Tabla7[Código del producto],$B1543,Tabla7[Tipo de movimiento],"SALIDA",Tabla7[Mes],O$5))</f>
        <v/>
      </c>
      <c r="P1543" s="39" t="str">
        <f>IF($B1543="","",-SUMIFS(Tabla7[Cantidad],Tabla7[Código del producto],$B1543,Tabla7[Tipo de movimiento],"SALIDA",Tabla7[Mes],P$5))</f>
        <v/>
      </c>
      <c r="Q1543" s="39" t="str">
        <f t="shared" ref="Q1543:Q1606" si="72">IF($B1543="","",IFERROR(AVERAGE(N1543:P1543),0))</f>
        <v/>
      </c>
      <c r="R1543" s="51" t="str">
        <f>IF($B1543="","",IFERROR(VLOOKUP($B1543,'ABC rotación'!$C:$G,5,0),"C"))</f>
        <v/>
      </c>
      <c r="S1543" s="41" t="str">
        <f t="shared" ref="S1543:S1606" si="73">IF($B1543="","",IFERROR(H1543/Q1543*30,0))</f>
        <v/>
      </c>
      <c r="T1543" s="40" t="str">
        <f t="shared" ref="T1543:T1606" si="74">IF($B1543="","",S1543/F1543)</f>
        <v/>
      </c>
      <c r="U1543" s="23" t="str">
        <f>IF($B1543="","",VLOOKUP($T1543,Tablas!$X$14:$Y$17,2,1))</f>
        <v/>
      </c>
    </row>
    <row r="1544" spans="2:21" x14ac:dyDescent="0.2">
      <c r="B1544" s="1" t="str">
        <f>IF(Tablas!B1542="","",Tablas!B1542)</f>
        <v/>
      </c>
      <c r="C1544" s="1" t="str">
        <f>IF(Tablas!C1542="","",Tablas!C1542)</f>
        <v/>
      </c>
      <c r="D1544" s="1" t="str">
        <f>IF(Tablas!D1542="","",Tablas!D1542)</f>
        <v/>
      </c>
      <c r="E1544" s="1" t="str">
        <f>IF(Tablas!E1542="","",Tablas!E1542)</f>
        <v/>
      </c>
      <c r="F1544" s="1" t="str">
        <f>IF(Tablas!F1542="","",Tablas!F1542)</f>
        <v/>
      </c>
      <c r="G1544" s="1" t="str">
        <f>IF(Tablas!I1542="","",Tablas!I1542)</f>
        <v/>
      </c>
      <c r="H1544" s="1" t="s">
        <v>911</v>
      </c>
      <c r="I1544" s="39" t="str">
        <f>IF($B1544="","",-SUMIFS(Tabla7[Cantidad],Tabla7[Código del producto],$B1544,Tabla7[Tipo de movimiento],"SALIDA",Tabla7[Mes],I$5))</f>
        <v/>
      </c>
      <c r="J1544" s="39" t="str">
        <f>IF($B1544="","",-SUMIFS(Tabla7[Cantidad],Tabla7[Código del producto],$B1544,Tabla7[Tipo de movimiento],"SALIDA",Tabla7[Mes],J$5))</f>
        <v/>
      </c>
      <c r="K1544" s="39" t="str">
        <f>IF($B1544="","",-SUMIFS(Tabla7[Cantidad],Tabla7[Código del producto],$B1544,Tabla7[Tipo de movimiento],"SALIDA",Tabla7[Mes],K$5))</f>
        <v/>
      </c>
      <c r="L1544" s="39" t="str">
        <f>IF($B1544="","",-SUMIFS(Tabla7[Cantidad],Tabla7[Código del producto],$B1544,Tabla7[Tipo de movimiento],"SALIDA",Tabla7[Mes],L$5))</f>
        <v/>
      </c>
      <c r="M1544" s="39" t="str">
        <f>IF($B1544="","",-SUMIFS(Tabla7[Cantidad],Tabla7[Código del producto],$B1544,Tabla7[Tipo de movimiento],"SALIDA",Tabla7[Mes],M$5))</f>
        <v/>
      </c>
      <c r="N1544" s="39" t="str">
        <f>IF($B1544="","",-SUMIFS(Tabla7[Cantidad],Tabla7[Código del producto],$B1544,Tabla7[Tipo de movimiento],"SALIDA",Tabla7[Mes],N$5))</f>
        <v/>
      </c>
      <c r="O1544" s="39" t="str">
        <f>IF($B1544="","",-SUMIFS(Tabla7[Cantidad],Tabla7[Código del producto],$B1544,Tabla7[Tipo de movimiento],"SALIDA",Tabla7[Mes],O$5))</f>
        <v/>
      </c>
      <c r="P1544" s="39" t="str">
        <f>IF($B1544="","",-SUMIFS(Tabla7[Cantidad],Tabla7[Código del producto],$B1544,Tabla7[Tipo de movimiento],"SALIDA",Tabla7[Mes],P$5))</f>
        <v/>
      </c>
      <c r="Q1544" s="39" t="str">
        <f t="shared" si="72"/>
        <v/>
      </c>
      <c r="R1544" s="51" t="str">
        <f>IF($B1544="","",IFERROR(VLOOKUP($B1544,'ABC rotación'!$C:$G,5,0),"C"))</f>
        <v/>
      </c>
      <c r="S1544" s="41" t="str">
        <f t="shared" si="73"/>
        <v/>
      </c>
      <c r="T1544" s="40" t="str">
        <f t="shared" si="74"/>
        <v/>
      </c>
      <c r="U1544" s="23" t="str">
        <f>IF($B1544="","",VLOOKUP($T1544,Tablas!$X$14:$Y$17,2,1))</f>
        <v/>
      </c>
    </row>
    <row r="1545" spans="2:21" x14ac:dyDescent="0.2">
      <c r="B1545" s="1" t="str">
        <f>IF(Tablas!B1543="","",Tablas!B1543)</f>
        <v/>
      </c>
      <c r="C1545" s="1" t="str">
        <f>IF(Tablas!C1543="","",Tablas!C1543)</f>
        <v/>
      </c>
      <c r="D1545" s="1" t="str">
        <f>IF(Tablas!D1543="","",Tablas!D1543)</f>
        <v/>
      </c>
      <c r="E1545" s="1" t="str">
        <f>IF(Tablas!E1543="","",Tablas!E1543)</f>
        <v/>
      </c>
      <c r="F1545" s="1" t="str">
        <f>IF(Tablas!F1543="","",Tablas!F1543)</f>
        <v/>
      </c>
      <c r="G1545" s="1" t="str">
        <f>IF(Tablas!I1543="","",Tablas!I1543)</f>
        <v/>
      </c>
      <c r="H1545" s="1" t="s">
        <v>911</v>
      </c>
      <c r="I1545" s="39" t="str">
        <f>IF($B1545="","",-SUMIFS(Tabla7[Cantidad],Tabla7[Código del producto],$B1545,Tabla7[Tipo de movimiento],"SALIDA",Tabla7[Mes],I$5))</f>
        <v/>
      </c>
      <c r="J1545" s="39" t="str">
        <f>IF($B1545="","",-SUMIFS(Tabla7[Cantidad],Tabla7[Código del producto],$B1545,Tabla7[Tipo de movimiento],"SALIDA",Tabla7[Mes],J$5))</f>
        <v/>
      </c>
      <c r="K1545" s="39" t="str">
        <f>IF($B1545="","",-SUMIFS(Tabla7[Cantidad],Tabla7[Código del producto],$B1545,Tabla7[Tipo de movimiento],"SALIDA",Tabla7[Mes],K$5))</f>
        <v/>
      </c>
      <c r="L1545" s="39" t="str">
        <f>IF($B1545="","",-SUMIFS(Tabla7[Cantidad],Tabla7[Código del producto],$B1545,Tabla7[Tipo de movimiento],"SALIDA",Tabla7[Mes],L$5))</f>
        <v/>
      </c>
      <c r="M1545" s="39" t="str">
        <f>IF($B1545="","",-SUMIFS(Tabla7[Cantidad],Tabla7[Código del producto],$B1545,Tabla7[Tipo de movimiento],"SALIDA",Tabla7[Mes],M$5))</f>
        <v/>
      </c>
      <c r="N1545" s="39" t="str">
        <f>IF($B1545="","",-SUMIFS(Tabla7[Cantidad],Tabla7[Código del producto],$B1545,Tabla7[Tipo de movimiento],"SALIDA",Tabla7[Mes],N$5))</f>
        <v/>
      </c>
      <c r="O1545" s="39" t="str">
        <f>IF($B1545="","",-SUMIFS(Tabla7[Cantidad],Tabla7[Código del producto],$B1545,Tabla7[Tipo de movimiento],"SALIDA",Tabla7[Mes],O$5))</f>
        <v/>
      </c>
      <c r="P1545" s="39" t="str">
        <f>IF($B1545="","",-SUMIFS(Tabla7[Cantidad],Tabla7[Código del producto],$B1545,Tabla7[Tipo de movimiento],"SALIDA",Tabla7[Mes],P$5))</f>
        <v/>
      </c>
      <c r="Q1545" s="39" t="str">
        <f t="shared" si="72"/>
        <v/>
      </c>
      <c r="R1545" s="51" t="str">
        <f>IF($B1545="","",IFERROR(VLOOKUP($B1545,'ABC rotación'!$C:$G,5,0),"C"))</f>
        <v/>
      </c>
      <c r="S1545" s="41" t="str">
        <f t="shared" si="73"/>
        <v/>
      </c>
      <c r="T1545" s="40" t="str">
        <f t="shared" si="74"/>
        <v/>
      </c>
      <c r="U1545" s="23" t="str">
        <f>IF($B1545="","",VLOOKUP($T1545,Tablas!$X$14:$Y$17,2,1))</f>
        <v/>
      </c>
    </row>
    <row r="1546" spans="2:21" x14ac:dyDescent="0.2">
      <c r="B1546" s="1" t="str">
        <f>IF(Tablas!B1544="","",Tablas!B1544)</f>
        <v/>
      </c>
      <c r="C1546" s="1" t="str">
        <f>IF(Tablas!C1544="","",Tablas!C1544)</f>
        <v/>
      </c>
      <c r="D1546" s="1" t="str">
        <f>IF(Tablas!D1544="","",Tablas!D1544)</f>
        <v/>
      </c>
      <c r="E1546" s="1" t="str">
        <f>IF(Tablas!E1544="","",Tablas!E1544)</f>
        <v/>
      </c>
      <c r="F1546" s="1" t="str">
        <f>IF(Tablas!F1544="","",Tablas!F1544)</f>
        <v/>
      </c>
      <c r="G1546" s="1" t="str">
        <f>IF(Tablas!I1544="","",Tablas!I1544)</f>
        <v/>
      </c>
      <c r="H1546" s="1" t="s">
        <v>911</v>
      </c>
      <c r="I1546" s="39" t="str">
        <f>IF($B1546="","",-SUMIFS(Tabla7[Cantidad],Tabla7[Código del producto],$B1546,Tabla7[Tipo de movimiento],"SALIDA",Tabla7[Mes],I$5))</f>
        <v/>
      </c>
      <c r="J1546" s="39" t="str">
        <f>IF($B1546="","",-SUMIFS(Tabla7[Cantidad],Tabla7[Código del producto],$B1546,Tabla7[Tipo de movimiento],"SALIDA",Tabla7[Mes],J$5))</f>
        <v/>
      </c>
      <c r="K1546" s="39" t="str">
        <f>IF($B1546="","",-SUMIFS(Tabla7[Cantidad],Tabla7[Código del producto],$B1546,Tabla7[Tipo de movimiento],"SALIDA",Tabla7[Mes],K$5))</f>
        <v/>
      </c>
      <c r="L1546" s="39" t="str">
        <f>IF($B1546="","",-SUMIFS(Tabla7[Cantidad],Tabla7[Código del producto],$B1546,Tabla7[Tipo de movimiento],"SALIDA",Tabla7[Mes],L$5))</f>
        <v/>
      </c>
      <c r="M1546" s="39" t="str">
        <f>IF($B1546="","",-SUMIFS(Tabla7[Cantidad],Tabla7[Código del producto],$B1546,Tabla7[Tipo de movimiento],"SALIDA",Tabla7[Mes],M$5))</f>
        <v/>
      </c>
      <c r="N1546" s="39" t="str">
        <f>IF($B1546="","",-SUMIFS(Tabla7[Cantidad],Tabla7[Código del producto],$B1546,Tabla7[Tipo de movimiento],"SALIDA",Tabla7[Mes],N$5))</f>
        <v/>
      </c>
      <c r="O1546" s="39" t="str">
        <f>IF($B1546="","",-SUMIFS(Tabla7[Cantidad],Tabla7[Código del producto],$B1546,Tabla7[Tipo de movimiento],"SALIDA",Tabla7[Mes],O$5))</f>
        <v/>
      </c>
      <c r="P1546" s="39" t="str">
        <f>IF($B1546="","",-SUMIFS(Tabla7[Cantidad],Tabla7[Código del producto],$B1546,Tabla7[Tipo de movimiento],"SALIDA",Tabla7[Mes],P$5))</f>
        <v/>
      </c>
      <c r="Q1546" s="39" t="str">
        <f t="shared" si="72"/>
        <v/>
      </c>
      <c r="R1546" s="51" t="str">
        <f>IF($B1546="","",IFERROR(VLOOKUP($B1546,'ABC rotación'!$C:$G,5,0),"C"))</f>
        <v/>
      </c>
      <c r="S1546" s="41" t="str">
        <f t="shared" si="73"/>
        <v/>
      </c>
      <c r="T1546" s="40" t="str">
        <f t="shared" si="74"/>
        <v/>
      </c>
      <c r="U1546" s="23" t="str">
        <f>IF($B1546="","",VLOOKUP($T1546,Tablas!$X$14:$Y$17,2,1))</f>
        <v/>
      </c>
    </row>
    <row r="1547" spans="2:21" x14ac:dyDescent="0.2">
      <c r="B1547" s="1" t="str">
        <f>IF(Tablas!B1545="","",Tablas!B1545)</f>
        <v/>
      </c>
      <c r="C1547" s="1" t="str">
        <f>IF(Tablas!C1545="","",Tablas!C1545)</f>
        <v/>
      </c>
      <c r="D1547" s="1" t="str">
        <f>IF(Tablas!D1545="","",Tablas!D1545)</f>
        <v/>
      </c>
      <c r="E1547" s="1" t="str">
        <f>IF(Tablas!E1545="","",Tablas!E1545)</f>
        <v/>
      </c>
      <c r="F1547" s="1" t="str">
        <f>IF(Tablas!F1545="","",Tablas!F1545)</f>
        <v/>
      </c>
      <c r="G1547" s="1" t="str">
        <f>IF(Tablas!I1545="","",Tablas!I1545)</f>
        <v/>
      </c>
      <c r="H1547" s="1" t="s">
        <v>911</v>
      </c>
      <c r="I1547" s="39" t="str">
        <f>IF($B1547="","",-SUMIFS(Tabla7[Cantidad],Tabla7[Código del producto],$B1547,Tabla7[Tipo de movimiento],"SALIDA",Tabla7[Mes],I$5))</f>
        <v/>
      </c>
      <c r="J1547" s="39" t="str">
        <f>IF($B1547="","",-SUMIFS(Tabla7[Cantidad],Tabla7[Código del producto],$B1547,Tabla7[Tipo de movimiento],"SALIDA",Tabla7[Mes],J$5))</f>
        <v/>
      </c>
      <c r="K1547" s="39" t="str">
        <f>IF($B1547="","",-SUMIFS(Tabla7[Cantidad],Tabla7[Código del producto],$B1547,Tabla7[Tipo de movimiento],"SALIDA",Tabla7[Mes],K$5))</f>
        <v/>
      </c>
      <c r="L1547" s="39" t="str">
        <f>IF($B1547="","",-SUMIFS(Tabla7[Cantidad],Tabla7[Código del producto],$B1547,Tabla7[Tipo de movimiento],"SALIDA",Tabla7[Mes],L$5))</f>
        <v/>
      </c>
      <c r="M1547" s="39" t="str">
        <f>IF($B1547="","",-SUMIFS(Tabla7[Cantidad],Tabla7[Código del producto],$B1547,Tabla7[Tipo de movimiento],"SALIDA",Tabla7[Mes],M$5))</f>
        <v/>
      </c>
      <c r="N1547" s="39" t="str">
        <f>IF($B1547="","",-SUMIFS(Tabla7[Cantidad],Tabla7[Código del producto],$B1547,Tabla7[Tipo de movimiento],"SALIDA",Tabla7[Mes],N$5))</f>
        <v/>
      </c>
      <c r="O1547" s="39" t="str">
        <f>IF($B1547="","",-SUMIFS(Tabla7[Cantidad],Tabla7[Código del producto],$B1547,Tabla7[Tipo de movimiento],"SALIDA",Tabla7[Mes],O$5))</f>
        <v/>
      </c>
      <c r="P1547" s="39" t="str">
        <f>IF($B1547="","",-SUMIFS(Tabla7[Cantidad],Tabla7[Código del producto],$B1547,Tabla7[Tipo de movimiento],"SALIDA",Tabla7[Mes],P$5))</f>
        <v/>
      </c>
      <c r="Q1547" s="39" t="str">
        <f t="shared" si="72"/>
        <v/>
      </c>
      <c r="R1547" s="51" t="str">
        <f>IF($B1547="","",IFERROR(VLOOKUP($B1547,'ABC rotación'!$C:$G,5,0),"C"))</f>
        <v/>
      </c>
      <c r="S1547" s="41" t="str">
        <f t="shared" si="73"/>
        <v/>
      </c>
      <c r="T1547" s="40" t="str">
        <f t="shared" si="74"/>
        <v/>
      </c>
      <c r="U1547" s="23" t="str">
        <f>IF($B1547="","",VLOOKUP($T1547,Tablas!$X$14:$Y$17,2,1))</f>
        <v/>
      </c>
    </row>
    <row r="1548" spans="2:21" x14ac:dyDescent="0.2">
      <c r="B1548" s="1" t="str">
        <f>IF(Tablas!B1546="","",Tablas!B1546)</f>
        <v/>
      </c>
      <c r="C1548" s="1" t="str">
        <f>IF(Tablas!C1546="","",Tablas!C1546)</f>
        <v/>
      </c>
      <c r="D1548" s="1" t="str">
        <f>IF(Tablas!D1546="","",Tablas!D1546)</f>
        <v/>
      </c>
      <c r="E1548" s="1" t="str">
        <f>IF(Tablas!E1546="","",Tablas!E1546)</f>
        <v/>
      </c>
      <c r="F1548" s="1" t="str">
        <f>IF(Tablas!F1546="","",Tablas!F1546)</f>
        <v/>
      </c>
      <c r="G1548" s="1" t="str">
        <f>IF(Tablas!I1546="","",Tablas!I1546)</f>
        <v/>
      </c>
      <c r="H1548" s="1" t="s">
        <v>911</v>
      </c>
      <c r="I1548" s="39" t="str">
        <f>IF($B1548="","",-SUMIFS(Tabla7[Cantidad],Tabla7[Código del producto],$B1548,Tabla7[Tipo de movimiento],"SALIDA",Tabla7[Mes],I$5))</f>
        <v/>
      </c>
      <c r="J1548" s="39" t="str">
        <f>IF($B1548="","",-SUMIFS(Tabla7[Cantidad],Tabla7[Código del producto],$B1548,Tabla7[Tipo de movimiento],"SALIDA",Tabla7[Mes],J$5))</f>
        <v/>
      </c>
      <c r="K1548" s="39" t="str">
        <f>IF($B1548="","",-SUMIFS(Tabla7[Cantidad],Tabla7[Código del producto],$B1548,Tabla7[Tipo de movimiento],"SALIDA",Tabla7[Mes],K$5))</f>
        <v/>
      </c>
      <c r="L1548" s="39" t="str">
        <f>IF($B1548="","",-SUMIFS(Tabla7[Cantidad],Tabla7[Código del producto],$B1548,Tabla7[Tipo de movimiento],"SALIDA",Tabla7[Mes],L$5))</f>
        <v/>
      </c>
      <c r="M1548" s="39" t="str">
        <f>IF($B1548="","",-SUMIFS(Tabla7[Cantidad],Tabla7[Código del producto],$B1548,Tabla7[Tipo de movimiento],"SALIDA",Tabla7[Mes],M$5))</f>
        <v/>
      </c>
      <c r="N1548" s="39" t="str">
        <f>IF($B1548="","",-SUMIFS(Tabla7[Cantidad],Tabla7[Código del producto],$B1548,Tabla7[Tipo de movimiento],"SALIDA",Tabla7[Mes],N$5))</f>
        <v/>
      </c>
      <c r="O1548" s="39" t="str">
        <f>IF($B1548="","",-SUMIFS(Tabla7[Cantidad],Tabla7[Código del producto],$B1548,Tabla7[Tipo de movimiento],"SALIDA",Tabla7[Mes],O$5))</f>
        <v/>
      </c>
      <c r="P1548" s="39" t="str">
        <f>IF($B1548="","",-SUMIFS(Tabla7[Cantidad],Tabla7[Código del producto],$B1548,Tabla7[Tipo de movimiento],"SALIDA",Tabla7[Mes],P$5))</f>
        <v/>
      </c>
      <c r="Q1548" s="39" t="str">
        <f t="shared" si="72"/>
        <v/>
      </c>
      <c r="R1548" s="51" t="str">
        <f>IF($B1548="","",IFERROR(VLOOKUP($B1548,'ABC rotación'!$C:$G,5,0),"C"))</f>
        <v/>
      </c>
      <c r="S1548" s="41" t="str">
        <f t="shared" si="73"/>
        <v/>
      </c>
      <c r="T1548" s="40" t="str">
        <f t="shared" si="74"/>
        <v/>
      </c>
      <c r="U1548" s="23" t="str">
        <f>IF($B1548="","",VLOOKUP($T1548,Tablas!$X$14:$Y$17,2,1))</f>
        <v/>
      </c>
    </row>
    <row r="1549" spans="2:21" x14ac:dyDescent="0.2">
      <c r="B1549" s="1" t="str">
        <f>IF(Tablas!B1547="","",Tablas!B1547)</f>
        <v/>
      </c>
      <c r="C1549" s="1" t="str">
        <f>IF(Tablas!C1547="","",Tablas!C1547)</f>
        <v/>
      </c>
      <c r="D1549" s="1" t="str">
        <f>IF(Tablas!D1547="","",Tablas!D1547)</f>
        <v/>
      </c>
      <c r="E1549" s="1" t="str">
        <f>IF(Tablas!E1547="","",Tablas!E1547)</f>
        <v/>
      </c>
      <c r="F1549" s="1" t="str">
        <f>IF(Tablas!F1547="","",Tablas!F1547)</f>
        <v/>
      </c>
      <c r="G1549" s="1" t="str">
        <f>IF(Tablas!I1547="","",Tablas!I1547)</f>
        <v/>
      </c>
      <c r="H1549" s="1" t="s">
        <v>911</v>
      </c>
      <c r="I1549" s="39" t="str">
        <f>IF($B1549="","",-SUMIFS(Tabla7[Cantidad],Tabla7[Código del producto],$B1549,Tabla7[Tipo de movimiento],"SALIDA",Tabla7[Mes],I$5))</f>
        <v/>
      </c>
      <c r="J1549" s="39" t="str">
        <f>IF($B1549="","",-SUMIFS(Tabla7[Cantidad],Tabla7[Código del producto],$B1549,Tabla7[Tipo de movimiento],"SALIDA",Tabla7[Mes],J$5))</f>
        <v/>
      </c>
      <c r="K1549" s="39" t="str">
        <f>IF($B1549="","",-SUMIFS(Tabla7[Cantidad],Tabla7[Código del producto],$B1549,Tabla7[Tipo de movimiento],"SALIDA",Tabla7[Mes],K$5))</f>
        <v/>
      </c>
      <c r="L1549" s="39" t="str">
        <f>IF($B1549="","",-SUMIFS(Tabla7[Cantidad],Tabla7[Código del producto],$B1549,Tabla7[Tipo de movimiento],"SALIDA",Tabla7[Mes],L$5))</f>
        <v/>
      </c>
      <c r="M1549" s="39" t="str">
        <f>IF($B1549="","",-SUMIFS(Tabla7[Cantidad],Tabla7[Código del producto],$B1549,Tabla7[Tipo de movimiento],"SALIDA",Tabla7[Mes],M$5))</f>
        <v/>
      </c>
      <c r="N1549" s="39" t="str">
        <f>IF($B1549="","",-SUMIFS(Tabla7[Cantidad],Tabla7[Código del producto],$B1549,Tabla7[Tipo de movimiento],"SALIDA",Tabla7[Mes],N$5))</f>
        <v/>
      </c>
      <c r="O1549" s="39" t="str">
        <f>IF($B1549="","",-SUMIFS(Tabla7[Cantidad],Tabla7[Código del producto],$B1549,Tabla7[Tipo de movimiento],"SALIDA",Tabla7[Mes],O$5))</f>
        <v/>
      </c>
      <c r="P1549" s="39" t="str">
        <f>IF($B1549="","",-SUMIFS(Tabla7[Cantidad],Tabla7[Código del producto],$B1549,Tabla7[Tipo de movimiento],"SALIDA",Tabla7[Mes],P$5))</f>
        <v/>
      </c>
      <c r="Q1549" s="39" t="str">
        <f t="shared" si="72"/>
        <v/>
      </c>
      <c r="R1549" s="51" t="str">
        <f>IF($B1549="","",IFERROR(VLOOKUP($B1549,'ABC rotación'!$C:$G,5,0),"C"))</f>
        <v/>
      </c>
      <c r="S1549" s="41" t="str">
        <f t="shared" si="73"/>
        <v/>
      </c>
      <c r="T1549" s="40" t="str">
        <f t="shared" si="74"/>
        <v/>
      </c>
      <c r="U1549" s="23" t="str">
        <f>IF($B1549="","",VLOOKUP($T1549,Tablas!$X$14:$Y$17,2,1))</f>
        <v/>
      </c>
    </row>
    <row r="1550" spans="2:21" x14ac:dyDescent="0.2">
      <c r="B1550" s="1" t="str">
        <f>IF(Tablas!B1548="","",Tablas!B1548)</f>
        <v/>
      </c>
      <c r="C1550" s="1" t="str">
        <f>IF(Tablas!C1548="","",Tablas!C1548)</f>
        <v/>
      </c>
      <c r="D1550" s="1" t="str">
        <f>IF(Tablas!D1548="","",Tablas!D1548)</f>
        <v/>
      </c>
      <c r="E1550" s="1" t="str">
        <f>IF(Tablas!E1548="","",Tablas!E1548)</f>
        <v/>
      </c>
      <c r="F1550" s="1" t="str">
        <f>IF(Tablas!F1548="","",Tablas!F1548)</f>
        <v/>
      </c>
      <c r="G1550" s="1" t="str">
        <f>IF(Tablas!I1548="","",Tablas!I1548)</f>
        <v/>
      </c>
      <c r="H1550" s="1" t="s">
        <v>911</v>
      </c>
      <c r="I1550" s="39" t="str">
        <f>IF($B1550="","",-SUMIFS(Tabla7[Cantidad],Tabla7[Código del producto],$B1550,Tabla7[Tipo de movimiento],"SALIDA",Tabla7[Mes],I$5))</f>
        <v/>
      </c>
      <c r="J1550" s="39" t="str">
        <f>IF($B1550="","",-SUMIFS(Tabla7[Cantidad],Tabla7[Código del producto],$B1550,Tabla7[Tipo de movimiento],"SALIDA",Tabla7[Mes],J$5))</f>
        <v/>
      </c>
      <c r="K1550" s="39" t="str">
        <f>IF($B1550="","",-SUMIFS(Tabla7[Cantidad],Tabla7[Código del producto],$B1550,Tabla7[Tipo de movimiento],"SALIDA",Tabla7[Mes],K$5))</f>
        <v/>
      </c>
      <c r="L1550" s="39" t="str">
        <f>IF($B1550="","",-SUMIFS(Tabla7[Cantidad],Tabla7[Código del producto],$B1550,Tabla7[Tipo de movimiento],"SALIDA",Tabla7[Mes],L$5))</f>
        <v/>
      </c>
      <c r="M1550" s="39" t="str">
        <f>IF($B1550="","",-SUMIFS(Tabla7[Cantidad],Tabla7[Código del producto],$B1550,Tabla7[Tipo de movimiento],"SALIDA",Tabla7[Mes],M$5))</f>
        <v/>
      </c>
      <c r="N1550" s="39" t="str">
        <f>IF($B1550="","",-SUMIFS(Tabla7[Cantidad],Tabla7[Código del producto],$B1550,Tabla7[Tipo de movimiento],"SALIDA",Tabla7[Mes],N$5))</f>
        <v/>
      </c>
      <c r="O1550" s="39" t="str">
        <f>IF($B1550="","",-SUMIFS(Tabla7[Cantidad],Tabla7[Código del producto],$B1550,Tabla7[Tipo de movimiento],"SALIDA",Tabla7[Mes],O$5))</f>
        <v/>
      </c>
      <c r="P1550" s="39" t="str">
        <f>IF($B1550="","",-SUMIFS(Tabla7[Cantidad],Tabla7[Código del producto],$B1550,Tabla7[Tipo de movimiento],"SALIDA",Tabla7[Mes],P$5))</f>
        <v/>
      </c>
      <c r="Q1550" s="39" t="str">
        <f t="shared" si="72"/>
        <v/>
      </c>
      <c r="R1550" s="51" t="str">
        <f>IF($B1550="","",IFERROR(VLOOKUP($B1550,'ABC rotación'!$C:$G,5,0),"C"))</f>
        <v/>
      </c>
      <c r="S1550" s="41" t="str">
        <f t="shared" si="73"/>
        <v/>
      </c>
      <c r="T1550" s="40" t="str">
        <f t="shared" si="74"/>
        <v/>
      </c>
      <c r="U1550" s="23" t="str">
        <f>IF($B1550="","",VLOOKUP($T1550,Tablas!$X$14:$Y$17,2,1))</f>
        <v/>
      </c>
    </row>
    <row r="1551" spans="2:21" x14ac:dyDescent="0.2">
      <c r="B1551" s="1" t="str">
        <f>IF(Tablas!B1549="","",Tablas!B1549)</f>
        <v/>
      </c>
      <c r="C1551" s="1" t="str">
        <f>IF(Tablas!C1549="","",Tablas!C1549)</f>
        <v/>
      </c>
      <c r="D1551" s="1" t="str">
        <f>IF(Tablas!D1549="","",Tablas!D1549)</f>
        <v/>
      </c>
      <c r="E1551" s="1" t="str">
        <f>IF(Tablas!E1549="","",Tablas!E1549)</f>
        <v/>
      </c>
      <c r="F1551" s="1" t="str">
        <f>IF(Tablas!F1549="","",Tablas!F1549)</f>
        <v/>
      </c>
      <c r="G1551" s="1" t="str">
        <f>IF(Tablas!I1549="","",Tablas!I1549)</f>
        <v/>
      </c>
      <c r="H1551" s="1" t="s">
        <v>911</v>
      </c>
      <c r="I1551" s="39" t="str">
        <f>IF($B1551="","",-SUMIFS(Tabla7[Cantidad],Tabla7[Código del producto],$B1551,Tabla7[Tipo de movimiento],"SALIDA",Tabla7[Mes],I$5))</f>
        <v/>
      </c>
      <c r="J1551" s="39" t="str">
        <f>IF($B1551="","",-SUMIFS(Tabla7[Cantidad],Tabla7[Código del producto],$B1551,Tabla7[Tipo de movimiento],"SALIDA",Tabla7[Mes],J$5))</f>
        <v/>
      </c>
      <c r="K1551" s="39" t="str">
        <f>IF($B1551="","",-SUMIFS(Tabla7[Cantidad],Tabla7[Código del producto],$B1551,Tabla7[Tipo de movimiento],"SALIDA",Tabla7[Mes],K$5))</f>
        <v/>
      </c>
      <c r="L1551" s="39" t="str">
        <f>IF($B1551="","",-SUMIFS(Tabla7[Cantidad],Tabla7[Código del producto],$B1551,Tabla7[Tipo de movimiento],"SALIDA",Tabla7[Mes],L$5))</f>
        <v/>
      </c>
      <c r="M1551" s="39" t="str">
        <f>IF($B1551="","",-SUMIFS(Tabla7[Cantidad],Tabla7[Código del producto],$B1551,Tabla7[Tipo de movimiento],"SALIDA",Tabla7[Mes],M$5))</f>
        <v/>
      </c>
      <c r="N1551" s="39" t="str">
        <f>IF($B1551="","",-SUMIFS(Tabla7[Cantidad],Tabla7[Código del producto],$B1551,Tabla7[Tipo de movimiento],"SALIDA",Tabla7[Mes],N$5))</f>
        <v/>
      </c>
      <c r="O1551" s="39" t="str">
        <f>IF($B1551="","",-SUMIFS(Tabla7[Cantidad],Tabla7[Código del producto],$B1551,Tabla7[Tipo de movimiento],"SALIDA",Tabla7[Mes],O$5))</f>
        <v/>
      </c>
      <c r="P1551" s="39" t="str">
        <f>IF($B1551="","",-SUMIFS(Tabla7[Cantidad],Tabla7[Código del producto],$B1551,Tabla7[Tipo de movimiento],"SALIDA",Tabla7[Mes],P$5))</f>
        <v/>
      </c>
      <c r="Q1551" s="39" t="str">
        <f t="shared" si="72"/>
        <v/>
      </c>
      <c r="R1551" s="51" t="str">
        <f>IF($B1551="","",IFERROR(VLOOKUP($B1551,'ABC rotación'!$C:$G,5,0),"C"))</f>
        <v/>
      </c>
      <c r="S1551" s="41" t="str">
        <f t="shared" si="73"/>
        <v/>
      </c>
      <c r="T1551" s="40" t="str">
        <f t="shared" si="74"/>
        <v/>
      </c>
      <c r="U1551" s="23" t="str">
        <f>IF($B1551="","",VLOOKUP($T1551,Tablas!$X$14:$Y$17,2,1))</f>
        <v/>
      </c>
    </row>
    <row r="1552" spans="2:21" x14ac:dyDescent="0.2">
      <c r="B1552" s="1" t="str">
        <f>IF(Tablas!B1550="","",Tablas!B1550)</f>
        <v/>
      </c>
      <c r="C1552" s="1" t="str">
        <f>IF(Tablas!C1550="","",Tablas!C1550)</f>
        <v/>
      </c>
      <c r="D1552" s="1" t="str">
        <f>IF(Tablas!D1550="","",Tablas!D1550)</f>
        <v/>
      </c>
      <c r="E1552" s="1" t="str">
        <f>IF(Tablas!E1550="","",Tablas!E1550)</f>
        <v/>
      </c>
      <c r="F1552" s="1" t="str">
        <f>IF(Tablas!F1550="","",Tablas!F1550)</f>
        <v/>
      </c>
      <c r="G1552" s="1" t="str">
        <f>IF(Tablas!I1550="","",Tablas!I1550)</f>
        <v/>
      </c>
      <c r="H1552" s="1" t="s">
        <v>911</v>
      </c>
      <c r="I1552" s="39" t="str">
        <f>IF($B1552="","",-SUMIFS(Tabla7[Cantidad],Tabla7[Código del producto],$B1552,Tabla7[Tipo de movimiento],"SALIDA",Tabla7[Mes],I$5))</f>
        <v/>
      </c>
      <c r="J1552" s="39" t="str">
        <f>IF($B1552="","",-SUMIFS(Tabla7[Cantidad],Tabla7[Código del producto],$B1552,Tabla7[Tipo de movimiento],"SALIDA",Tabla7[Mes],J$5))</f>
        <v/>
      </c>
      <c r="K1552" s="39" t="str">
        <f>IF($B1552="","",-SUMIFS(Tabla7[Cantidad],Tabla7[Código del producto],$B1552,Tabla7[Tipo de movimiento],"SALIDA",Tabla7[Mes],K$5))</f>
        <v/>
      </c>
      <c r="L1552" s="39" t="str">
        <f>IF($B1552="","",-SUMIFS(Tabla7[Cantidad],Tabla7[Código del producto],$B1552,Tabla7[Tipo de movimiento],"SALIDA",Tabla7[Mes],L$5))</f>
        <v/>
      </c>
      <c r="M1552" s="39" t="str">
        <f>IF($B1552="","",-SUMIFS(Tabla7[Cantidad],Tabla7[Código del producto],$B1552,Tabla7[Tipo de movimiento],"SALIDA",Tabla7[Mes],M$5))</f>
        <v/>
      </c>
      <c r="N1552" s="39" t="str">
        <f>IF($B1552="","",-SUMIFS(Tabla7[Cantidad],Tabla7[Código del producto],$B1552,Tabla7[Tipo de movimiento],"SALIDA",Tabla7[Mes],N$5))</f>
        <v/>
      </c>
      <c r="O1552" s="39" t="str">
        <f>IF($B1552="","",-SUMIFS(Tabla7[Cantidad],Tabla7[Código del producto],$B1552,Tabla7[Tipo de movimiento],"SALIDA",Tabla7[Mes],O$5))</f>
        <v/>
      </c>
      <c r="P1552" s="39" t="str">
        <f>IF($B1552="","",-SUMIFS(Tabla7[Cantidad],Tabla7[Código del producto],$B1552,Tabla7[Tipo de movimiento],"SALIDA",Tabla7[Mes],P$5))</f>
        <v/>
      </c>
      <c r="Q1552" s="39" t="str">
        <f t="shared" si="72"/>
        <v/>
      </c>
      <c r="R1552" s="51" t="str">
        <f>IF($B1552="","",IFERROR(VLOOKUP($B1552,'ABC rotación'!$C:$G,5,0),"C"))</f>
        <v/>
      </c>
      <c r="S1552" s="41" t="str">
        <f t="shared" si="73"/>
        <v/>
      </c>
      <c r="T1552" s="40" t="str">
        <f t="shared" si="74"/>
        <v/>
      </c>
      <c r="U1552" s="23" t="str">
        <f>IF($B1552="","",VLOOKUP($T1552,Tablas!$X$14:$Y$17,2,1))</f>
        <v/>
      </c>
    </row>
    <row r="1553" spans="2:21" x14ac:dyDescent="0.2">
      <c r="B1553" s="1" t="str">
        <f>IF(Tablas!B1551="","",Tablas!B1551)</f>
        <v/>
      </c>
      <c r="C1553" s="1" t="str">
        <f>IF(Tablas!C1551="","",Tablas!C1551)</f>
        <v/>
      </c>
      <c r="D1553" s="1" t="str">
        <f>IF(Tablas!D1551="","",Tablas!D1551)</f>
        <v/>
      </c>
      <c r="E1553" s="1" t="str">
        <f>IF(Tablas!E1551="","",Tablas!E1551)</f>
        <v/>
      </c>
      <c r="F1553" s="1" t="str">
        <f>IF(Tablas!F1551="","",Tablas!F1551)</f>
        <v/>
      </c>
      <c r="G1553" s="1" t="str">
        <f>IF(Tablas!I1551="","",Tablas!I1551)</f>
        <v/>
      </c>
      <c r="H1553" s="1" t="s">
        <v>911</v>
      </c>
      <c r="I1553" s="39" t="str">
        <f>IF($B1553="","",-SUMIFS(Tabla7[Cantidad],Tabla7[Código del producto],$B1553,Tabla7[Tipo de movimiento],"SALIDA",Tabla7[Mes],I$5))</f>
        <v/>
      </c>
      <c r="J1553" s="39" t="str">
        <f>IF($B1553="","",-SUMIFS(Tabla7[Cantidad],Tabla7[Código del producto],$B1553,Tabla7[Tipo de movimiento],"SALIDA",Tabla7[Mes],J$5))</f>
        <v/>
      </c>
      <c r="K1553" s="39" t="str">
        <f>IF($B1553="","",-SUMIFS(Tabla7[Cantidad],Tabla7[Código del producto],$B1553,Tabla7[Tipo de movimiento],"SALIDA",Tabla7[Mes],K$5))</f>
        <v/>
      </c>
      <c r="L1553" s="39" t="str">
        <f>IF($B1553="","",-SUMIFS(Tabla7[Cantidad],Tabla7[Código del producto],$B1553,Tabla7[Tipo de movimiento],"SALIDA",Tabla7[Mes],L$5))</f>
        <v/>
      </c>
      <c r="M1553" s="39" t="str">
        <f>IF($B1553="","",-SUMIFS(Tabla7[Cantidad],Tabla7[Código del producto],$B1553,Tabla7[Tipo de movimiento],"SALIDA",Tabla7[Mes],M$5))</f>
        <v/>
      </c>
      <c r="N1553" s="39" t="str">
        <f>IF($B1553="","",-SUMIFS(Tabla7[Cantidad],Tabla7[Código del producto],$B1553,Tabla7[Tipo de movimiento],"SALIDA",Tabla7[Mes],N$5))</f>
        <v/>
      </c>
      <c r="O1553" s="39" t="str">
        <f>IF($B1553="","",-SUMIFS(Tabla7[Cantidad],Tabla7[Código del producto],$B1553,Tabla7[Tipo de movimiento],"SALIDA",Tabla7[Mes],O$5))</f>
        <v/>
      </c>
      <c r="P1553" s="39" t="str">
        <f>IF($B1553="","",-SUMIFS(Tabla7[Cantidad],Tabla7[Código del producto],$B1553,Tabla7[Tipo de movimiento],"SALIDA",Tabla7[Mes],P$5))</f>
        <v/>
      </c>
      <c r="Q1553" s="39" t="str">
        <f t="shared" si="72"/>
        <v/>
      </c>
      <c r="R1553" s="51" t="str">
        <f>IF($B1553="","",IFERROR(VLOOKUP($B1553,'ABC rotación'!$C:$G,5,0),"C"))</f>
        <v/>
      </c>
      <c r="S1553" s="41" t="str">
        <f t="shared" si="73"/>
        <v/>
      </c>
      <c r="T1553" s="40" t="str">
        <f t="shared" si="74"/>
        <v/>
      </c>
      <c r="U1553" s="23" t="str">
        <f>IF($B1553="","",VLOOKUP($T1553,Tablas!$X$14:$Y$17,2,1))</f>
        <v/>
      </c>
    </row>
    <row r="1554" spans="2:21" x14ac:dyDescent="0.2">
      <c r="B1554" s="1" t="str">
        <f>IF(Tablas!B1552="","",Tablas!B1552)</f>
        <v/>
      </c>
      <c r="C1554" s="1" t="str">
        <f>IF(Tablas!C1552="","",Tablas!C1552)</f>
        <v/>
      </c>
      <c r="D1554" s="1" t="str">
        <f>IF(Tablas!D1552="","",Tablas!D1552)</f>
        <v/>
      </c>
      <c r="E1554" s="1" t="str">
        <f>IF(Tablas!E1552="","",Tablas!E1552)</f>
        <v/>
      </c>
      <c r="F1554" s="1" t="str">
        <f>IF(Tablas!F1552="","",Tablas!F1552)</f>
        <v/>
      </c>
      <c r="G1554" s="1" t="str">
        <f>IF(Tablas!I1552="","",Tablas!I1552)</f>
        <v/>
      </c>
      <c r="H1554" s="1" t="s">
        <v>911</v>
      </c>
      <c r="I1554" s="39" t="str">
        <f>IF($B1554="","",-SUMIFS(Tabla7[Cantidad],Tabla7[Código del producto],$B1554,Tabla7[Tipo de movimiento],"SALIDA",Tabla7[Mes],I$5))</f>
        <v/>
      </c>
      <c r="J1554" s="39" t="str">
        <f>IF($B1554="","",-SUMIFS(Tabla7[Cantidad],Tabla7[Código del producto],$B1554,Tabla7[Tipo de movimiento],"SALIDA",Tabla7[Mes],J$5))</f>
        <v/>
      </c>
      <c r="K1554" s="39" t="str">
        <f>IF($B1554="","",-SUMIFS(Tabla7[Cantidad],Tabla7[Código del producto],$B1554,Tabla7[Tipo de movimiento],"SALIDA",Tabla7[Mes],K$5))</f>
        <v/>
      </c>
      <c r="L1554" s="39" t="str">
        <f>IF($B1554="","",-SUMIFS(Tabla7[Cantidad],Tabla7[Código del producto],$B1554,Tabla7[Tipo de movimiento],"SALIDA",Tabla7[Mes],L$5))</f>
        <v/>
      </c>
      <c r="M1554" s="39" t="str">
        <f>IF($B1554="","",-SUMIFS(Tabla7[Cantidad],Tabla7[Código del producto],$B1554,Tabla7[Tipo de movimiento],"SALIDA",Tabla7[Mes],M$5))</f>
        <v/>
      </c>
      <c r="N1554" s="39" t="str">
        <f>IF($B1554="","",-SUMIFS(Tabla7[Cantidad],Tabla7[Código del producto],$B1554,Tabla7[Tipo de movimiento],"SALIDA",Tabla7[Mes],N$5))</f>
        <v/>
      </c>
      <c r="O1554" s="39" t="str">
        <f>IF($B1554="","",-SUMIFS(Tabla7[Cantidad],Tabla7[Código del producto],$B1554,Tabla7[Tipo de movimiento],"SALIDA",Tabla7[Mes],O$5))</f>
        <v/>
      </c>
      <c r="P1554" s="39" t="str">
        <f>IF($B1554="","",-SUMIFS(Tabla7[Cantidad],Tabla7[Código del producto],$B1554,Tabla7[Tipo de movimiento],"SALIDA",Tabla7[Mes],P$5))</f>
        <v/>
      </c>
      <c r="Q1554" s="39" t="str">
        <f t="shared" si="72"/>
        <v/>
      </c>
      <c r="R1554" s="51" t="str">
        <f>IF($B1554="","",IFERROR(VLOOKUP($B1554,'ABC rotación'!$C:$G,5,0),"C"))</f>
        <v/>
      </c>
      <c r="S1554" s="41" t="str">
        <f t="shared" si="73"/>
        <v/>
      </c>
      <c r="T1554" s="40" t="str">
        <f t="shared" si="74"/>
        <v/>
      </c>
      <c r="U1554" s="23" t="str">
        <f>IF($B1554="","",VLOOKUP($T1554,Tablas!$X$14:$Y$17,2,1))</f>
        <v/>
      </c>
    </row>
    <row r="1555" spans="2:21" x14ac:dyDescent="0.2">
      <c r="B1555" s="1" t="str">
        <f>IF(Tablas!B1553="","",Tablas!B1553)</f>
        <v/>
      </c>
      <c r="C1555" s="1" t="str">
        <f>IF(Tablas!C1553="","",Tablas!C1553)</f>
        <v/>
      </c>
      <c r="D1555" s="1" t="str">
        <f>IF(Tablas!D1553="","",Tablas!D1553)</f>
        <v/>
      </c>
      <c r="E1555" s="1" t="str">
        <f>IF(Tablas!E1553="","",Tablas!E1553)</f>
        <v/>
      </c>
      <c r="F1555" s="1" t="str">
        <f>IF(Tablas!F1553="","",Tablas!F1553)</f>
        <v/>
      </c>
      <c r="G1555" s="1" t="str">
        <f>IF(Tablas!I1553="","",Tablas!I1553)</f>
        <v/>
      </c>
      <c r="H1555" s="1" t="s">
        <v>911</v>
      </c>
      <c r="I1555" s="39" t="str">
        <f>IF($B1555="","",-SUMIFS(Tabla7[Cantidad],Tabla7[Código del producto],$B1555,Tabla7[Tipo de movimiento],"SALIDA",Tabla7[Mes],I$5))</f>
        <v/>
      </c>
      <c r="J1555" s="39" t="str">
        <f>IF($B1555="","",-SUMIFS(Tabla7[Cantidad],Tabla7[Código del producto],$B1555,Tabla7[Tipo de movimiento],"SALIDA",Tabla7[Mes],J$5))</f>
        <v/>
      </c>
      <c r="K1555" s="39" t="str">
        <f>IF($B1555="","",-SUMIFS(Tabla7[Cantidad],Tabla7[Código del producto],$B1555,Tabla7[Tipo de movimiento],"SALIDA",Tabla7[Mes],K$5))</f>
        <v/>
      </c>
      <c r="L1555" s="39" t="str">
        <f>IF($B1555="","",-SUMIFS(Tabla7[Cantidad],Tabla7[Código del producto],$B1555,Tabla7[Tipo de movimiento],"SALIDA",Tabla7[Mes],L$5))</f>
        <v/>
      </c>
      <c r="M1555" s="39" t="str">
        <f>IF($B1555="","",-SUMIFS(Tabla7[Cantidad],Tabla7[Código del producto],$B1555,Tabla7[Tipo de movimiento],"SALIDA",Tabla7[Mes],M$5))</f>
        <v/>
      </c>
      <c r="N1555" s="39" t="str">
        <f>IF($B1555="","",-SUMIFS(Tabla7[Cantidad],Tabla7[Código del producto],$B1555,Tabla7[Tipo de movimiento],"SALIDA",Tabla7[Mes],N$5))</f>
        <v/>
      </c>
      <c r="O1555" s="39" t="str">
        <f>IF($B1555="","",-SUMIFS(Tabla7[Cantidad],Tabla7[Código del producto],$B1555,Tabla7[Tipo de movimiento],"SALIDA",Tabla7[Mes],O$5))</f>
        <v/>
      </c>
      <c r="P1555" s="39" t="str">
        <f>IF($B1555="","",-SUMIFS(Tabla7[Cantidad],Tabla7[Código del producto],$B1555,Tabla7[Tipo de movimiento],"SALIDA",Tabla7[Mes],P$5))</f>
        <v/>
      </c>
      <c r="Q1555" s="39" t="str">
        <f t="shared" si="72"/>
        <v/>
      </c>
      <c r="R1555" s="51" t="str">
        <f>IF($B1555="","",IFERROR(VLOOKUP($B1555,'ABC rotación'!$C:$G,5,0),"C"))</f>
        <v/>
      </c>
      <c r="S1555" s="41" t="str">
        <f t="shared" si="73"/>
        <v/>
      </c>
      <c r="T1555" s="40" t="str">
        <f t="shared" si="74"/>
        <v/>
      </c>
      <c r="U1555" s="23" t="str">
        <f>IF($B1555="","",VLOOKUP($T1555,Tablas!$X$14:$Y$17,2,1))</f>
        <v/>
      </c>
    </row>
    <row r="1556" spans="2:21" x14ac:dyDescent="0.2">
      <c r="B1556" s="1" t="str">
        <f>IF(Tablas!B1554="","",Tablas!B1554)</f>
        <v/>
      </c>
      <c r="C1556" s="1" t="str">
        <f>IF(Tablas!C1554="","",Tablas!C1554)</f>
        <v/>
      </c>
      <c r="D1556" s="1" t="str">
        <f>IF(Tablas!D1554="","",Tablas!D1554)</f>
        <v/>
      </c>
      <c r="E1556" s="1" t="str">
        <f>IF(Tablas!E1554="","",Tablas!E1554)</f>
        <v/>
      </c>
      <c r="F1556" s="1" t="str">
        <f>IF(Tablas!F1554="","",Tablas!F1554)</f>
        <v/>
      </c>
      <c r="G1556" s="1" t="str">
        <f>IF(Tablas!I1554="","",Tablas!I1554)</f>
        <v/>
      </c>
      <c r="H1556" s="1" t="s">
        <v>911</v>
      </c>
      <c r="I1556" s="39" t="str">
        <f>IF($B1556="","",-SUMIFS(Tabla7[Cantidad],Tabla7[Código del producto],$B1556,Tabla7[Tipo de movimiento],"SALIDA",Tabla7[Mes],I$5))</f>
        <v/>
      </c>
      <c r="J1556" s="39" t="str">
        <f>IF($B1556="","",-SUMIFS(Tabla7[Cantidad],Tabla7[Código del producto],$B1556,Tabla7[Tipo de movimiento],"SALIDA",Tabla7[Mes],J$5))</f>
        <v/>
      </c>
      <c r="K1556" s="39" t="str">
        <f>IF($B1556="","",-SUMIFS(Tabla7[Cantidad],Tabla7[Código del producto],$B1556,Tabla7[Tipo de movimiento],"SALIDA",Tabla7[Mes],K$5))</f>
        <v/>
      </c>
      <c r="L1556" s="39" t="str">
        <f>IF($B1556="","",-SUMIFS(Tabla7[Cantidad],Tabla7[Código del producto],$B1556,Tabla7[Tipo de movimiento],"SALIDA",Tabla7[Mes],L$5))</f>
        <v/>
      </c>
      <c r="M1556" s="39" t="str">
        <f>IF($B1556="","",-SUMIFS(Tabla7[Cantidad],Tabla7[Código del producto],$B1556,Tabla7[Tipo de movimiento],"SALIDA",Tabla7[Mes],M$5))</f>
        <v/>
      </c>
      <c r="N1556" s="39" t="str">
        <f>IF($B1556="","",-SUMIFS(Tabla7[Cantidad],Tabla7[Código del producto],$B1556,Tabla7[Tipo de movimiento],"SALIDA",Tabla7[Mes],N$5))</f>
        <v/>
      </c>
      <c r="O1556" s="39" t="str">
        <f>IF($B1556="","",-SUMIFS(Tabla7[Cantidad],Tabla7[Código del producto],$B1556,Tabla7[Tipo de movimiento],"SALIDA",Tabla7[Mes],O$5))</f>
        <v/>
      </c>
      <c r="P1556" s="39" t="str">
        <f>IF($B1556="","",-SUMIFS(Tabla7[Cantidad],Tabla7[Código del producto],$B1556,Tabla7[Tipo de movimiento],"SALIDA",Tabla7[Mes],P$5))</f>
        <v/>
      </c>
      <c r="Q1556" s="39" t="str">
        <f t="shared" si="72"/>
        <v/>
      </c>
      <c r="R1556" s="51" t="str">
        <f>IF($B1556="","",IFERROR(VLOOKUP($B1556,'ABC rotación'!$C:$G,5,0),"C"))</f>
        <v/>
      </c>
      <c r="S1556" s="41" t="str">
        <f t="shared" si="73"/>
        <v/>
      </c>
      <c r="T1556" s="40" t="str">
        <f t="shared" si="74"/>
        <v/>
      </c>
      <c r="U1556" s="23" t="str">
        <f>IF($B1556="","",VLOOKUP($T1556,Tablas!$X$14:$Y$17,2,1))</f>
        <v/>
      </c>
    </row>
    <row r="1557" spans="2:21" x14ac:dyDescent="0.2">
      <c r="B1557" s="1" t="str">
        <f>IF(Tablas!B1555="","",Tablas!B1555)</f>
        <v/>
      </c>
      <c r="C1557" s="1" t="str">
        <f>IF(Tablas!C1555="","",Tablas!C1555)</f>
        <v/>
      </c>
      <c r="D1557" s="1" t="str">
        <f>IF(Tablas!D1555="","",Tablas!D1555)</f>
        <v/>
      </c>
      <c r="E1557" s="1" t="str">
        <f>IF(Tablas!E1555="","",Tablas!E1555)</f>
        <v/>
      </c>
      <c r="F1557" s="1" t="str">
        <f>IF(Tablas!F1555="","",Tablas!F1555)</f>
        <v/>
      </c>
      <c r="G1557" s="1" t="str">
        <f>IF(Tablas!I1555="","",Tablas!I1555)</f>
        <v/>
      </c>
      <c r="H1557" s="1" t="s">
        <v>911</v>
      </c>
      <c r="I1557" s="39" t="str">
        <f>IF($B1557="","",-SUMIFS(Tabla7[Cantidad],Tabla7[Código del producto],$B1557,Tabla7[Tipo de movimiento],"SALIDA",Tabla7[Mes],I$5))</f>
        <v/>
      </c>
      <c r="J1557" s="39" t="str">
        <f>IF($B1557="","",-SUMIFS(Tabla7[Cantidad],Tabla7[Código del producto],$B1557,Tabla7[Tipo de movimiento],"SALIDA",Tabla7[Mes],J$5))</f>
        <v/>
      </c>
      <c r="K1557" s="39" t="str">
        <f>IF($B1557="","",-SUMIFS(Tabla7[Cantidad],Tabla7[Código del producto],$B1557,Tabla7[Tipo de movimiento],"SALIDA",Tabla7[Mes],K$5))</f>
        <v/>
      </c>
      <c r="L1557" s="39" t="str">
        <f>IF($B1557="","",-SUMIFS(Tabla7[Cantidad],Tabla7[Código del producto],$B1557,Tabla7[Tipo de movimiento],"SALIDA",Tabla7[Mes],L$5))</f>
        <v/>
      </c>
      <c r="M1557" s="39" t="str">
        <f>IF($B1557="","",-SUMIFS(Tabla7[Cantidad],Tabla7[Código del producto],$B1557,Tabla7[Tipo de movimiento],"SALIDA",Tabla7[Mes],M$5))</f>
        <v/>
      </c>
      <c r="N1557" s="39" t="str">
        <f>IF($B1557="","",-SUMIFS(Tabla7[Cantidad],Tabla7[Código del producto],$B1557,Tabla7[Tipo de movimiento],"SALIDA",Tabla7[Mes],N$5))</f>
        <v/>
      </c>
      <c r="O1557" s="39" t="str">
        <f>IF($B1557="","",-SUMIFS(Tabla7[Cantidad],Tabla7[Código del producto],$B1557,Tabla7[Tipo de movimiento],"SALIDA",Tabla7[Mes],O$5))</f>
        <v/>
      </c>
      <c r="P1557" s="39" t="str">
        <f>IF($B1557="","",-SUMIFS(Tabla7[Cantidad],Tabla7[Código del producto],$B1557,Tabla7[Tipo de movimiento],"SALIDA",Tabla7[Mes],P$5))</f>
        <v/>
      </c>
      <c r="Q1557" s="39" t="str">
        <f t="shared" si="72"/>
        <v/>
      </c>
      <c r="R1557" s="51" t="str">
        <f>IF($B1557="","",IFERROR(VLOOKUP($B1557,'ABC rotación'!$C:$G,5,0),"C"))</f>
        <v/>
      </c>
      <c r="S1557" s="41" t="str">
        <f t="shared" si="73"/>
        <v/>
      </c>
      <c r="T1557" s="40" t="str">
        <f t="shared" si="74"/>
        <v/>
      </c>
      <c r="U1557" s="23" t="str">
        <f>IF($B1557="","",VLOOKUP($T1557,Tablas!$X$14:$Y$17,2,1))</f>
        <v/>
      </c>
    </row>
    <row r="1558" spans="2:21" x14ac:dyDescent="0.2">
      <c r="B1558" s="1" t="str">
        <f>IF(Tablas!B1556="","",Tablas!B1556)</f>
        <v/>
      </c>
      <c r="C1558" s="1" t="str">
        <f>IF(Tablas!C1556="","",Tablas!C1556)</f>
        <v/>
      </c>
      <c r="D1558" s="1" t="str">
        <f>IF(Tablas!D1556="","",Tablas!D1556)</f>
        <v/>
      </c>
      <c r="E1558" s="1" t="str">
        <f>IF(Tablas!E1556="","",Tablas!E1556)</f>
        <v/>
      </c>
      <c r="F1558" s="1" t="str">
        <f>IF(Tablas!F1556="","",Tablas!F1556)</f>
        <v/>
      </c>
      <c r="G1558" s="1" t="str">
        <f>IF(Tablas!I1556="","",Tablas!I1556)</f>
        <v/>
      </c>
      <c r="H1558" s="1" t="s">
        <v>911</v>
      </c>
      <c r="I1558" s="39" t="str">
        <f>IF($B1558="","",-SUMIFS(Tabla7[Cantidad],Tabla7[Código del producto],$B1558,Tabla7[Tipo de movimiento],"SALIDA",Tabla7[Mes],I$5))</f>
        <v/>
      </c>
      <c r="J1558" s="39" t="str">
        <f>IF($B1558="","",-SUMIFS(Tabla7[Cantidad],Tabla7[Código del producto],$B1558,Tabla7[Tipo de movimiento],"SALIDA",Tabla7[Mes],J$5))</f>
        <v/>
      </c>
      <c r="K1558" s="39" t="str">
        <f>IF($B1558="","",-SUMIFS(Tabla7[Cantidad],Tabla7[Código del producto],$B1558,Tabla7[Tipo de movimiento],"SALIDA",Tabla7[Mes],K$5))</f>
        <v/>
      </c>
      <c r="L1558" s="39" t="str">
        <f>IF($B1558="","",-SUMIFS(Tabla7[Cantidad],Tabla7[Código del producto],$B1558,Tabla7[Tipo de movimiento],"SALIDA",Tabla7[Mes],L$5))</f>
        <v/>
      </c>
      <c r="M1558" s="39" t="str">
        <f>IF($B1558="","",-SUMIFS(Tabla7[Cantidad],Tabla7[Código del producto],$B1558,Tabla7[Tipo de movimiento],"SALIDA",Tabla7[Mes],M$5))</f>
        <v/>
      </c>
      <c r="N1558" s="39" t="str">
        <f>IF($B1558="","",-SUMIFS(Tabla7[Cantidad],Tabla7[Código del producto],$B1558,Tabla7[Tipo de movimiento],"SALIDA",Tabla7[Mes],N$5))</f>
        <v/>
      </c>
      <c r="O1558" s="39" t="str">
        <f>IF($B1558="","",-SUMIFS(Tabla7[Cantidad],Tabla7[Código del producto],$B1558,Tabla7[Tipo de movimiento],"SALIDA",Tabla7[Mes],O$5))</f>
        <v/>
      </c>
      <c r="P1558" s="39" t="str">
        <f>IF($B1558="","",-SUMIFS(Tabla7[Cantidad],Tabla7[Código del producto],$B1558,Tabla7[Tipo de movimiento],"SALIDA",Tabla7[Mes],P$5))</f>
        <v/>
      </c>
      <c r="Q1558" s="39" t="str">
        <f t="shared" si="72"/>
        <v/>
      </c>
      <c r="R1558" s="51" t="str">
        <f>IF($B1558="","",IFERROR(VLOOKUP($B1558,'ABC rotación'!$C:$G,5,0),"C"))</f>
        <v/>
      </c>
      <c r="S1558" s="41" t="str">
        <f t="shared" si="73"/>
        <v/>
      </c>
      <c r="T1558" s="40" t="str">
        <f t="shared" si="74"/>
        <v/>
      </c>
      <c r="U1558" s="23" t="str">
        <f>IF($B1558="","",VLOOKUP($T1558,Tablas!$X$14:$Y$17,2,1))</f>
        <v/>
      </c>
    </row>
    <row r="1559" spans="2:21" x14ac:dyDescent="0.2">
      <c r="B1559" s="1" t="str">
        <f>IF(Tablas!B1557="","",Tablas!B1557)</f>
        <v/>
      </c>
      <c r="C1559" s="1" t="str">
        <f>IF(Tablas!C1557="","",Tablas!C1557)</f>
        <v/>
      </c>
      <c r="D1559" s="1" t="str">
        <f>IF(Tablas!D1557="","",Tablas!D1557)</f>
        <v/>
      </c>
      <c r="E1559" s="1" t="str">
        <f>IF(Tablas!E1557="","",Tablas!E1557)</f>
        <v/>
      </c>
      <c r="F1559" s="1" t="str">
        <f>IF(Tablas!F1557="","",Tablas!F1557)</f>
        <v/>
      </c>
      <c r="G1559" s="1" t="str">
        <f>IF(Tablas!I1557="","",Tablas!I1557)</f>
        <v/>
      </c>
      <c r="H1559" s="1" t="s">
        <v>911</v>
      </c>
      <c r="I1559" s="39" t="str">
        <f>IF($B1559="","",-SUMIFS(Tabla7[Cantidad],Tabla7[Código del producto],$B1559,Tabla7[Tipo de movimiento],"SALIDA",Tabla7[Mes],I$5))</f>
        <v/>
      </c>
      <c r="J1559" s="39" t="str">
        <f>IF($B1559="","",-SUMIFS(Tabla7[Cantidad],Tabla7[Código del producto],$B1559,Tabla7[Tipo de movimiento],"SALIDA",Tabla7[Mes],J$5))</f>
        <v/>
      </c>
      <c r="K1559" s="39" t="str">
        <f>IF($B1559="","",-SUMIFS(Tabla7[Cantidad],Tabla7[Código del producto],$B1559,Tabla7[Tipo de movimiento],"SALIDA",Tabla7[Mes],K$5))</f>
        <v/>
      </c>
      <c r="L1559" s="39" t="str">
        <f>IF($B1559="","",-SUMIFS(Tabla7[Cantidad],Tabla7[Código del producto],$B1559,Tabla7[Tipo de movimiento],"SALIDA",Tabla7[Mes],L$5))</f>
        <v/>
      </c>
      <c r="M1559" s="39" t="str">
        <f>IF($B1559="","",-SUMIFS(Tabla7[Cantidad],Tabla7[Código del producto],$B1559,Tabla7[Tipo de movimiento],"SALIDA",Tabla7[Mes],M$5))</f>
        <v/>
      </c>
      <c r="N1559" s="39" t="str">
        <f>IF($B1559="","",-SUMIFS(Tabla7[Cantidad],Tabla7[Código del producto],$B1559,Tabla7[Tipo de movimiento],"SALIDA",Tabla7[Mes],N$5))</f>
        <v/>
      </c>
      <c r="O1559" s="39" t="str">
        <f>IF($B1559="","",-SUMIFS(Tabla7[Cantidad],Tabla7[Código del producto],$B1559,Tabla7[Tipo de movimiento],"SALIDA",Tabla7[Mes],O$5))</f>
        <v/>
      </c>
      <c r="P1559" s="39" t="str">
        <f>IF($B1559="","",-SUMIFS(Tabla7[Cantidad],Tabla7[Código del producto],$B1559,Tabla7[Tipo de movimiento],"SALIDA",Tabla7[Mes],P$5))</f>
        <v/>
      </c>
      <c r="Q1559" s="39" t="str">
        <f t="shared" si="72"/>
        <v/>
      </c>
      <c r="R1559" s="51" t="str">
        <f>IF($B1559="","",IFERROR(VLOOKUP($B1559,'ABC rotación'!$C:$G,5,0),"C"))</f>
        <v/>
      </c>
      <c r="S1559" s="41" t="str">
        <f t="shared" si="73"/>
        <v/>
      </c>
      <c r="T1559" s="40" t="str">
        <f t="shared" si="74"/>
        <v/>
      </c>
      <c r="U1559" s="23" t="str">
        <f>IF($B1559="","",VLOOKUP($T1559,Tablas!$X$14:$Y$17,2,1))</f>
        <v/>
      </c>
    </row>
    <row r="1560" spans="2:21" x14ac:dyDescent="0.2">
      <c r="B1560" s="1" t="str">
        <f>IF(Tablas!B1558="","",Tablas!B1558)</f>
        <v/>
      </c>
      <c r="C1560" s="1" t="str">
        <f>IF(Tablas!C1558="","",Tablas!C1558)</f>
        <v/>
      </c>
      <c r="D1560" s="1" t="str">
        <f>IF(Tablas!D1558="","",Tablas!D1558)</f>
        <v/>
      </c>
      <c r="E1560" s="1" t="str">
        <f>IF(Tablas!E1558="","",Tablas!E1558)</f>
        <v/>
      </c>
      <c r="F1560" s="1" t="str">
        <f>IF(Tablas!F1558="","",Tablas!F1558)</f>
        <v/>
      </c>
      <c r="G1560" s="1" t="str">
        <f>IF(Tablas!I1558="","",Tablas!I1558)</f>
        <v/>
      </c>
      <c r="H1560" s="1" t="s">
        <v>911</v>
      </c>
      <c r="I1560" s="39" t="str">
        <f>IF($B1560="","",-SUMIFS(Tabla7[Cantidad],Tabla7[Código del producto],$B1560,Tabla7[Tipo de movimiento],"SALIDA",Tabla7[Mes],I$5))</f>
        <v/>
      </c>
      <c r="J1560" s="39" t="str">
        <f>IF($B1560="","",-SUMIFS(Tabla7[Cantidad],Tabla7[Código del producto],$B1560,Tabla7[Tipo de movimiento],"SALIDA",Tabla7[Mes],J$5))</f>
        <v/>
      </c>
      <c r="K1560" s="39" t="str">
        <f>IF($B1560="","",-SUMIFS(Tabla7[Cantidad],Tabla7[Código del producto],$B1560,Tabla7[Tipo de movimiento],"SALIDA",Tabla7[Mes],K$5))</f>
        <v/>
      </c>
      <c r="L1560" s="39" t="str">
        <f>IF($B1560="","",-SUMIFS(Tabla7[Cantidad],Tabla7[Código del producto],$B1560,Tabla7[Tipo de movimiento],"SALIDA",Tabla7[Mes],L$5))</f>
        <v/>
      </c>
      <c r="M1560" s="39" t="str">
        <f>IF($B1560="","",-SUMIFS(Tabla7[Cantidad],Tabla7[Código del producto],$B1560,Tabla7[Tipo de movimiento],"SALIDA",Tabla7[Mes],M$5))</f>
        <v/>
      </c>
      <c r="N1560" s="39" t="str">
        <f>IF($B1560="","",-SUMIFS(Tabla7[Cantidad],Tabla7[Código del producto],$B1560,Tabla7[Tipo de movimiento],"SALIDA",Tabla7[Mes],N$5))</f>
        <v/>
      </c>
      <c r="O1560" s="39" t="str">
        <f>IF($B1560="","",-SUMIFS(Tabla7[Cantidad],Tabla7[Código del producto],$B1560,Tabla7[Tipo de movimiento],"SALIDA",Tabla7[Mes],O$5))</f>
        <v/>
      </c>
      <c r="P1560" s="39" t="str">
        <f>IF($B1560="","",-SUMIFS(Tabla7[Cantidad],Tabla7[Código del producto],$B1560,Tabla7[Tipo de movimiento],"SALIDA",Tabla7[Mes],P$5))</f>
        <v/>
      </c>
      <c r="Q1560" s="39" t="str">
        <f t="shared" si="72"/>
        <v/>
      </c>
      <c r="R1560" s="51" t="str">
        <f>IF($B1560="","",IFERROR(VLOOKUP($B1560,'ABC rotación'!$C:$G,5,0),"C"))</f>
        <v/>
      </c>
      <c r="S1560" s="41" t="str">
        <f t="shared" si="73"/>
        <v/>
      </c>
      <c r="T1560" s="40" t="str">
        <f t="shared" si="74"/>
        <v/>
      </c>
      <c r="U1560" s="23" t="str">
        <f>IF($B1560="","",VLOOKUP($T1560,Tablas!$X$14:$Y$17,2,1))</f>
        <v/>
      </c>
    </row>
    <row r="1561" spans="2:21" x14ac:dyDescent="0.2">
      <c r="B1561" s="1" t="str">
        <f>IF(Tablas!B1559="","",Tablas!B1559)</f>
        <v/>
      </c>
      <c r="C1561" s="1" t="str">
        <f>IF(Tablas!C1559="","",Tablas!C1559)</f>
        <v/>
      </c>
      <c r="D1561" s="1" t="str">
        <f>IF(Tablas!D1559="","",Tablas!D1559)</f>
        <v/>
      </c>
      <c r="E1561" s="1" t="str">
        <f>IF(Tablas!E1559="","",Tablas!E1559)</f>
        <v/>
      </c>
      <c r="F1561" s="1" t="str">
        <f>IF(Tablas!F1559="","",Tablas!F1559)</f>
        <v/>
      </c>
      <c r="G1561" s="1" t="str">
        <f>IF(Tablas!I1559="","",Tablas!I1559)</f>
        <v/>
      </c>
      <c r="H1561" s="1" t="s">
        <v>911</v>
      </c>
      <c r="I1561" s="39" t="str">
        <f>IF($B1561="","",-SUMIFS(Tabla7[Cantidad],Tabla7[Código del producto],$B1561,Tabla7[Tipo de movimiento],"SALIDA",Tabla7[Mes],I$5))</f>
        <v/>
      </c>
      <c r="J1561" s="39" t="str">
        <f>IF($B1561="","",-SUMIFS(Tabla7[Cantidad],Tabla7[Código del producto],$B1561,Tabla7[Tipo de movimiento],"SALIDA",Tabla7[Mes],J$5))</f>
        <v/>
      </c>
      <c r="K1561" s="39" t="str">
        <f>IF($B1561="","",-SUMIFS(Tabla7[Cantidad],Tabla7[Código del producto],$B1561,Tabla7[Tipo de movimiento],"SALIDA",Tabla7[Mes],K$5))</f>
        <v/>
      </c>
      <c r="L1561" s="39" t="str">
        <f>IF($B1561="","",-SUMIFS(Tabla7[Cantidad],Tabla7[Código del producto],$B1561,Tabla7[Tipo de movimiento],"SALIDA",Tabla7[Mes],L$5))</f>
        <v/>
      </c>
      <c r="M1561" s="39" t="str">
        <f>IF($B1561="","",-SUMIFS(Tabla7[Cantidad],Tabla7[Código del producto],$B1561,Tabla7[Tipo de movimiento],"SALIDA",Tabla7[Mes],M$5))</f>
        <v/>
      </c>
      <c r="N1561" s="39" t="str">
        <f>IF($B1561="","",-SUMIFS(Tabla7[Cantidad],Tabla7[Código del producto],$B1561,Tabla7[Tipo de movimiento],"SALIDA",Tabla7[Mes],N$5))</f>
        <v/>
      </c>
      <c r="O1561" s="39" t="str">
        <f>IF($B1561="","",-SUMIFS(Tabla7[Cantidad],Tabla7[Código del producto],$B1561,Tabla7[Tipo de movimiento],"SALIDA",Tabla7[Mes],O$5))</f>
        <v/>
      </c>
      <c r="P1561" s="39" t="str">
        <f>IF($B1561="","",-SUMIFS(Tabla7[Cantidad],Tabla7[Código del producto],$B1561,Tabla7[Tipo de movimiento],"SALIDA",Tabla7[Mes],P$5))</f>
        <v/>
      </c>
      <c r="Q1561" s="39" t="str">
        <f t="shared" si="72"/>
        <v/>
      </c>
      <c r="R1561" s="51" t="str">
        <f>IF($B1561="","",IFERROR(VLOOKUP($B1561,'ABC rotación'!$C:$G,5,0),"C"))</f>
        <v/>
      </c>
      <c r="S1561" s="41" t="str">
        <f t="shared" si="73"/>
        <v/>
      </c>
      <c r="T1561" s="40" t="str">
        <f t="shared" si="74"/>
        <v/>
      </c>
      <c r="U1561" s="23" t="str">
        <f>IF($B1561="","",VLOOKUP($T1561,Tablas!$X$14:$Y$17,2,1))</f>
        <v/>
      </c>
    </row>
    <row r="1562" spans="2:21" x14ac:dyDescent="0.2">
      <c r="B1562" s="1" t="str">
        <f>IF(Tablas!B1560="","",Tablas!B1560)</f>
        <v/>
      </c>
      <c r="C1562" s="1" t="str">
        <f>IF(Tablas!C1560="","",Tablas!C1560)</f>
        <v/>
      </c>
      <c r="D1562" s="1" t="str">
        <f>IF(Tablas!D1560="","",Tablas!D1560)</f>
        <v/>
      </c>
      <c r="E1562" s="1" t="str">
        <f>IF(Tablas!E1560="","",Tablas!E1560)</f>
        <v/>
      </c>
      <c r="F1562" s="1" t="str">
        <f>IF(Tablas!F1560="","",Tablas!F1560)</f>
        <v/>
      </c>
      <c r="G1562" s="1" t="str">
        <f>IF(Tablas!I1560="","",Tablas!I1560)</f>
        <v/>
      </c>
      <c r="H1562" s="1" t="s">
        <v>911</v>
      </c>
      <c r="I1562" s="39" t="str">
        <f>IF($B1562="","",-SUMIFS(Tabla7[Cantidad],Tabla7[Código del producto],$B1562,Tabla7[Tipo de movimiento],"SALIDA",Tabla7[Mes],I$5))</f>
        <v/>
      </c>
      <c r="J1562" s="39" t="str">
        <f>IF($B1562="","",-SUMIFS(Tabla7[Cantidad],Tabla7[Código del producto],$B1562,Tabla7[Tipo de movimiento],"SALIDA",Tabla7[Mes],J$5))</f>
        <v/>
      </c>
      <c r="K1562" s="39" t="str">
        <f>IF($B1562="","",-SUMIFS(Tabla7[Cantidad],Tabla7[Código del producto],$B1562,Tabla7[Tipo de movimiento],"SALIDA",Tabla7[Mes],K$5))</f>
        <v/>
      </c>
      <c r="L1562" s="39" t="str">
        <f>IF($B1562="","",-SUMIFS(Tabla7[Cantidad],Tabla7[Código del producto],$B1562,Tabla7[Tipo de movimiento],"SALIDA",Tabla7[Mes],L$5))</f>
        <v/>
      </c>
      <c r="M1562" s="39" t="str">
        <f>IF($B1562="","",-SUMIFS(Tabla7[Cantidad],Tabla7[Código del producto],$B1562,Tabla7[Tipo de movimiento],"SALIDA",Tabla7[Mes],M$5))</f>
        <v/>
      </c>
      <c r="N1562" s="39" t="str">
        <f>IF($B1562="","",-SUMIFS(Tabla7[Cantidad],Tabla7[Código del producto],$B1562,Tabla7[Tipo de movimiento],"SALIDA",Tabla7[Mes],N$5))</f>
        <v/>
      </c>
      <c r="O1562" s="39" t="str">
        <f>IF($B1562="","",-SUMIFS(Tabla7[Cantidad],Tabla7[Código del producto],$B1562,Tabla7[Tipo de movimiento],"SALIDA",Tabla7[Mes],O$5))</f>
        <v/>
      </c>
      <c r="P1562" s="39" t="str">
        <f>IF($B1562="","",-SUMIFS(Tabla7[Cantidad],Tabla7[Código del producto],$B1562,Tabla7[Tipo de movimiento],"SALIDA",Tabla7[Mes],P$5))</f>
        <v/>
      </c>
      <c r="Q1562" s="39" t="str">
        <f t="shared" si="72"/>
        <v/>
      </c>
      <c r="R1562" s="51" t="str">
        <f>IF($B1562="","",IFERROR(VLOOKUP($B1562,'ABC rotación'!$C:$G,5,0),"C"))</f>
        <v/>
      </c>
      <c r="S1562" s="41" t="str">
        <f t="shared" si="73"/>
        <v/>
      </c>
      <c r="T1562" s="40" t="str">
        <f t="shared" si="74"/>
        <v/>
      </c>
      <c r="U1562" s="23" t="str">
        <f>IF($B1562="","",VLOOKUP($T1562,Tablas!$X$14:$Y$17,2,1))</f>
        <v/>
      </c>
    </row>
    <row r="1563" spans="2:21" x14ac:dyDescent="0.2">
      <c r="B1563" s="1" t="str">
        <f>IF(Tablas!B1561="","",Tablas!B1561)</f>
        <v/>
      </c>
      <c r="C1563" s="1" t="str">
        <f>IF(Tablas!C1561="","",Tablas!C1561)</f>
        <v/>
      </c>
      <c r="D1563" s="1" t="str">
        <f>IF(Tablas!D1561="","",Tablas!D1561)</f>
        <v/>
      </c>
      <c r="E1563" s="1" t="str">
        <f>IF(Tablas!E1561="","",Tablas!E1561)</f>
        <v/>
      </c>
      <c r="F1563" s="1" t="str">
        <f>IF(Tablas!F1561="","",Tablas!F1561)</f>
        <v/>
      </c>
      <c r="G1563" s="1" t="str">
        <f>IF(Tablas!I1561="","",Tablas!I1561)</f>
        <v/>
      </c>
      <c r="H1563" s="1" t="s">
        <v>911</v>
      </c>
      <c r="I1563" s="39" t="str">
        <f>IF($B1563="","",-SUMIFS(Tabla7[Cantidad],Tabla7[Código del producto],$B1563,Tabla7[Tipo de movimiento],"SALIDA",Tabla7[Mes],I$5))</f>
        <v/>
      </c>
      <c r="J1563" s="39" t="str">
        <f>IF($B1563="","",-SUMIFS(Tabla7[Cantidad],Tabla7[Código del producto],$B1563,Tabla7[Tipo de movimiento],"SALIDA",Tabla7[Mes],J$5))</f>
        <v/>
      </c>
      <c r="K1563" s="39" t="str">
        <f>IF($B1563="","",-SUMIFS(Tabla7[Cantidad],Tabla7[Código del producto],$B1563,Tabla7[Tipo de movimiento],"SALIDA",Tabla7[Mes],K$5))</f>
        <v/>
      </c>
      <c r="L1563" s="39" t="str">
        <f>IF($B1563="","",-SUMIFS(Tabla7[Cantidad],Tabla7[Código del producto],$B1563,Tabla7[Tipo de movimiento],"SALIDA",Tabla7[Mes],L$5))</f>
        <v/>
      </c>
      <c r="M1563" s="39" t="str">
        <f>IF($B1563="","",-SUMIFS(Tabla7[Cantidad],Tabla7[Código del producto],$B1563,Tabla7[Tipo de movimiento],"SALIDA",Tabla7[Mes],M$5))</f>
        <v/>
      </c>
      <c r="N1563" s="39" t="str">
        <f>IF($B1563="","",-SUMIFS(Tabla7[Cantidad],Tabla7[Código del producto],$B1563,Tabla7[Tipo de movimiento],"SALIDA",Tabla7[Mes],N$5))</f>
        <v/>
      </c>
      <c r="O1563" s="39" t="str">
        <f>IF($B1563="","",-SUMIFS(Tabla7[Cantidad],Tabla7[Código del producto],$B1563,Tabla7[Tipo de movimiento],"SALIDA",Tabla7[Mes],O$5))</f>
        <v/>
      </c>
      <c r="P1563" s="39" t="str">
        <f>IF($B1563="","",-SUMIFS(Tabla7[Cantidad],Tabla7[Código del producto],$B1563,Tabla7[Tipo de movimiento],"SALIDA",Tabla7[Mes],P$5))</f>
        <v/>
      </c>
      <c r="Q1563" s="39" t="str">
        <f t="shared" si="72"/>
        <v/>
      </c>
      <c r="R1563" s="51" t="str">
        <f>IF($B1563="","",IFERROR(VLOOKUP($B1563,'ABC rotación'!$C:$G,5,0),"C"))</f>
        <v/>
      </c>
      <c r="S1563" s="41" t="str">
        <f t="shared" si="73"/>
        <v/>
      </c>
      <c r="T1563" s="40" t="str">
        <f t="shared" si="74"/>
        <v/>
      </c>
      <c r="U1563" s="23" t="str">
        <f>IF($B1563="","",VLOOKUP($T1563,Tablas!$X$14:$Y$17,2,1))</f>
        <v/>
      </c>
    </row>
    <row r="1564" spans="2:21" x14ac:dyDescent="0.2">
      <c r="B1564" s="1" t="str">
        <f>IF(Tablas!B1562="","",Tablas!B1562)</f>
        <v/>
      </c>
      <c r="C1564" s="1" t="str">
        <f>IF(Tablas!C1562="","",Tablas!C1562)</f>
        <v/>
      </c>
      <c r="D1564" s="1" t="str">
        <f>IF(Tablas!D1562="","",Tablas!D1562)</f>
        <v/>
      </c>
      <c r="E1564" s="1" t="str">
        <f>IF(Tablas!E1562="","",Tablas!E1562)</f>
        <v/>
      </c>
      <c r="F1564" s="1" t="str">
        <f>IF(Tablas!F1562="","",Tablas!F1562)</f>
        <v/>
      </c>
      <c r="G1564" s="1" t="str">
        <f>IF(Tablas!I1562="","",Tablas!I1562)</f>
        <v/>
      </c>
      <c r="H1564" s="1" t="s">
        <v>911</v>
      </c>
      <c r="I1564" s="39" t="str">
        <f>IF($B1564="","",-SUMIFS(Tabla7[Cantidad],Tabla7[Código del producto],$B1564,Tabla7[Tipo de movimiento],"SALIDA",Tabla7[Mes],I$5))</f>
        <v/>
      </c>
      <c r="J1564" s="39" t="str">
        <f>IF($B1564="","",-SUMIFS(Tabla7[Cantidad],Tabla7[Código del producto],$B1564,Tabla7[Tipo de movimiento],"SALIDA",Tabla7[Mes],J$5))</f>
        <v/>
      </c>
      <c r="K1564" s="39" t="str">
        <f>IF($B1564="","",-SUMIFS(Tabla7[Cantidad],Tabla7[Código del producto],$B1564,Tabla7[Tipo de movimiento],"SALIDA",Tabla7[Mes],K$5))</f>
        <v/>
      </c>
      <c r="L1564" s="39" t="str">
        <f>IF($B1564="","",-SUMIFS(Tabla7[Cantidad],Tabla7[Código del producto],$B1564,Tabla7[Tipo de movimiento],"SALIDA",Tabla7[Mes],L$5))</f>
        <v/>
      </c>
      <c r="M1564" s="39" t="str">
        <f>IF($B1564="","",-SUMIFS(Tabla7[Cantidad],Tabla7[Código del producto],$B1564,Tabla7[Tipo de movimiento],"SALIDA",Tabla7[Mes],M$5))</f>
        <v/>
      </c>
      <c r="N1564" s="39" t="str">
        <f>IF($B1564="","",-SUMIFS(Tabla7[Cantidad],Tabla7[Código del producto],$B1564,Tabla7[Tipo de movimiento],"SALIDA",Tabla7[Mes],N$5))</f>
        <v/>
      </c>
      <c r="O1564" s="39" t="str">
        <f>IF($B1564="","",-SUMIFS(Tabla7[Cantidad],Tabla7[Código del producto],$B1564,Tabla7[Tipo de movimiento],"SALIDA",Tabla7[Mes],O$5))</f>
        <v/>
      </c>
      <c r="P1564" s="39" t="str">
        <f>IF($B1564="","",-SUMIFS(Tabla7[Cantidad],Tabla7[Código del producto],$B1564,Tabla7[Tipo de movimiento],"SALIDA",Tabla7[Mes],P$5))</f>
        <v/>
      </c>
      <c r="Q1564" s="39" t="str">
        <f t="shared" si="72"/>
        <v/>
      </c>
      <c r="R1564" s="51" t="str">
        <f>IF($B1564="","",IFERROR(VLOOKUP($B1564,'ABC rotación'!$C:$G,5,0),"C"))</f>
        <v/>
      </c>
      <c r="S1564" s="41" t="str">
        <f t="shared" si="73"/>
        <v/>
      </c>
      <c r="T1564" s="40" t="str">
        <f t="shared" si="74"/>
        <v/>
      </c>
      <c r="U1564" s="23" t="str">
        <f>IF($B1564="","",VLOOKUP($T1564,Tablas!$X$14:$Y$17,2,1))</f>
        <v/>
      </c>
    </row>
    <row r="1565" spans="2:21" x14ac:dyDescent="0.2">
      <c r="B1565" s="1" t="str">
        <f>IF(Tablas!B1563="","",Tablas!B1563)</f>
        <v/>
      </c>
      <c r="C1565" s="1" t="str">
        <f>IF(Tablas!C1563="","",Tablas!C1563)</f>
        <v/>
      </c>
      <c r="D1565" s="1" t="str">
        <f>IF(Tablas!D1563="","",Tablas!D1563)</f>
        <v/>
      </c>
      <c r="E1565" s="1" t="str">
        <f>IF(Tablas!E1563="","",Tablas!E1563)</f>
        <v/>
      </c>
      <c r="F1565" s="1" t="str">
        <f>IF(Tablas!F1563="","",Tablas!F1563)</f>
        <v/>
      </c>
      <c r="G1565" s="1" t="str">
        <f>IF(Tablas!I1563="","",Tablas!I1563)</f>
        <v/>
      </c>
      <c r="H1565" s="1" t="s">
        <v>911</v>
      </c>
      <c r="I1565" s="39" t="str">
        <f>IF($B1565="","",-SUMIFS(Tabla7[Cantidad],Tabla7[Código del producto],$B1565,Tabla7[Tipo de movimiento],"SALIDA",Tabla7[Mes],I$5))</f>
        <v/>
      </c>
      <c r="J1565" s="39" t="str">
        <f>IF($B1565="","",-SUMIFS(Tabla7[Cantidad],Tabla7[Código del producto],$B1565,Tabla7[Tipo de movimiento],"SALIDA",Tabla7[Mes],J$5))</f>
        <v/>
      </c>
      <c r="K1565" s="39" t="str">
        <f>IF($B1565="","",-SUMIFS(Tabla7[Cantidad],Tabla7[Código del producto],$B1565,Tabla7[Tipo de movimiento],"SALIDA",Tabla7[Mes],K$5))</f>
        <v/>
      </c>
      <c r="L1565" s="39" t="str">
        <f>IF($B1565="","",-SUMIFS(Tabla7[Cantidad],Tabla7[Código del producto],$B1565,Tabla7[Tipo de movimiento],"SALIDA",Tabla7[Mes],L$5))</f>
        <v/>
      </c>
      <c r="M1565" s="39" t="str">
        <f>IF($B1565="","",-SUMIFS(Tabla7[Cantidad],Tabla7[Código del producto],$B1565,Tabla7[Tipo de movimiento],"SALIDA",Tabla7[Mes],M$5))</f>
        <v/>
      </c>
      <c r="N1565" s="39" t="str">
        <f>IF($B1565="","",-SUMIFS(Tabla7[Cantidad],Tabla7[Código del producto],$B1565,Tabla7[Tipo de movimiento],"SALIDA",Tabla7[Mes],N$5))</f>
        <v/>
      </c>
      <c r="O1565" s="39" t="str">
        <f>IF($B1565="","",-SUMIFS(Tabla7[Cantidad],Tabla7[Código del producto],$B1565,Tabla7[Tipo de movimiento],"SALIDA",Tabla7[Mes],O$5))</f>
        <v/>
      </c>
      <c r="P1565" s="39" t="str">
        <f>IF($B1565="","",-SUMIFS(Tabla7[Cantidad],Tabla7[Código del producto],$B1565,Tabla7[Tipo de movimiento],"SALIDA",Tabla7[Mes],P$5))</f>
        <v/>
      </c>
      <c r="Q1565" s="39" t="str">
        <f t="shared" si="72"/>
        <v/>
      </c>
      <c r="R1565" s="51" t="str">
        <f>IF($B1565="","",IFERROR(VLOOKUP($B1565,'ABC rotación'!$C:$G,5,0),"C"))</f>
        <v/>
      </c>
      <c r="S1565" s="41" t="str">
        <f t="shared" si="73"/>
        <v/>
      </c>
      <c r="T1565" s="40" t="str">
        <f t="shared" si="74"/>
        <v/>
      </c>
      <c r="U1565" s="23" t="str">
        <f>IF($B1565="","",VLOOKUP($T1565,Tablas!$X$14:$Y$17,2,1))</f>
        <v/>
      </c>
    </row>
    <row r="1566" spans="2:21" x14ac:dyDescent="0.2">
      <c r="B1566" s="1" t="str">
        <f>IF(Tablas!B1564="","",Tablas!B1564)</f>
        <v/>
      </c>
      <c r="C1566" s="1" t="str">
        <f>IF(Tablas!C1564="","",Tablas!C1564)</f>
        <v/>
      </c>
      <c r="D1566" s="1" t="str">
        <f>IF(Tablas!D1564="","",Tablas!D1564)</f>
        <v/>
      </c>
      <c r="E1566" s="1" t="str">
        <f>IF(Tablas!E1564="","",Tablas!E1564)</f>
        <v/>
      </c>
      <c r="F1566" s="1" t="str">
        <f>IF(Tablas!F1564="","",Tablas!F1564)</f>
        <v/>
      </c>
      <c r="G1566" s="1" t="str">
        <f>IF(Tablas!I1564="","",Tablas!I1564)</f>
        <v/>
      </c>
      <c r="H1566" s="1" t="s">
        <v>911</v>
      </c>
      <c r="I1566" s="39" t="str">
        <f>IF($B1566="","",-SUMIFS(Tabla7[Cantidad],Tabla7[Código del producto],$B1566,Tabla7[Tipo de movimiento],"SALIDA",Tabla7[Mes],I$5))</f>
        <v/>
      </c>
      <c r="J1566" s="39" t="str">
        <f>IF($B1566="","",-SUMIFS(Tabla7[Cantidad],Tabla7[Código del producto],$B1566,Tabla7[Tipo de movimiento],"SALIDA",Tabla7[Mes],J$5))</f>
        <v/>
      </c>
      <c r="K1566" s="39" t="str">
        <f>IF($B1566="","",-SUMIFS(Tabla7[Cantidad],Tabla7[Código del producto],$B1566,Tabla7[Tipo de movimiento],"SALIDA",Tabla7[Mes],K$5))</f>
        <v/>
      </c>
      <c r="L1566" s="39" t="str">
        <f>IF($B1566="","",-SUMIFS(Tabla7[Cantidad],Tabla7[Código del producto],$B1566,Tabla7[Tipo de movimiento],"SALIDA",Tabla7[Mes],L$5))</f>
        <v/>
      </c>
      <c r="M1566" s="39" t="str">
        <f>IF($B1566="","",-SUMIFS(Tabla7[Cantidad],Tabla7[Código del producto],$B1566,Tabla7[Tipo de movimiento],"SALIDA",Tabla7[Mes],M$5))</f>
        <v/>
      </c>
      <c r="N1566" s="39" t="str">
        <f>IF($B1566="","",-SUMIFS(Tabla7[Cantidad],Tabla7[Código del producto],$B1566,Tabla7[Tipo de movimiento],"SALIDA",Tabla7[Mes],N$5))</f>
        <v/>
      </c>
      <c r="O1566" s="39" t="str">
        <f>IF($B1566="","",-SUMIFS(Tabla7[Cantidad],Tabla7[Código del producto],$B1566,Tabla7[Tipo de movimiento],"SALIDA",Tabla7[Mes],O$5))</f>
        <v/>
      </c>
      <c r="P1566" s="39" t="str">
        <f>IF($B1566="","",-SUMIFS(Tabla7[Cantidad],Tabla7[Código del producto],$B1566,Tabla7[Tipo de movimiento],"SALIDA",Tabla7[Mes],P$5))</f>
        <v/>
      </c>
      <c r="Q1566" s="39" t="str">
        <f t="shared" si="72"/>
        <v/>
      </c>
      <c r="R1566" s="51" t="str">
        <f>IF($B1566="","",IFERROR(VLOOKUP($B1566,'ABC rotación'!$C:$G,5,0),"C"))</f>
        <v/>
      </c>
      <c r="S1566" s="41" t="str">
        <f t="shared" si="73"/>
        <v/>
      </c>
      <c r="T1566" s="40" t="str">
        <f t="shared" si="74"/>
        <v/>
      </c>
      <c r="U1566" s="23" t="str">
        <f>IF($B1566="","",VLOOKUP($T1566,Tablas!$X$14:$Y$17,2,1))</f>
        <v/>
      </c>
    </row>
    <row r="1567" spans="2:21" x14ac:dyDescent="0.2">
      <c r="B1567" s="1" t="str">
        <f>IF(Tablas!B1565="","",Tablas!B1565)</f>
        <v/>
      </c>
      <c r="C1567" s="1" t="str">
        <f>IF(Tablas!C1565="","",Tablas!C1565)</f>
        <v/>
      </c>
      <c r="D1567" s="1" t="str">
        <f>IF(Tablas!D1565="","",Tablas!D1565)</f>
        <v/>
      </c>
      <c r="E1567" s="1" t="str">
        <f>IF(Tablas!E1565="","",Tablas!E1565)</f>
        <v/>
      </c>
      <c r="F1567" s="1" t="str">
        <f>IF(Tablas!F1565="","",Tablas!F1565)</f>
        <v/>
      </c>
      <c r="G1567" s="1" t="str">
        <f>IF(Tablas!I1565="","",Tablas!I1565)</f>
        <v/>
      </c>
      <c r="H1567" s="1" t="s">
        <v>911</v>
      </c>
      <c r="I1567" s="39" t="str">
        <f>IF($B1567="","",-SUMIFS(Tabla7[Cantidad],Tabla7[Código del producto],$B1567,Tabla7[Tipo de movimiento],"SALIDA",Tabla7[Mes],I$5))</f>
        <v/>
      </c>
      <c r="J1567" s="39" t="str">
        <f>IF($B1567="","",-SUMIFS(Tabla7[Cantidad],Tabla7[Código del producto],$B1567,Tabla7[Tipo de movimiento],"SALIDA",Tabla7[Mes],J$5))</f>
        <v/>
      </c>
      <c r="K1567" s="39" t="str">
        <f>IF($B1567="","",-SUMIFS(Tabla7[Cantidad],Tabla7[Código del producto],$B1567,Tabla7[Tipo de movimiento],"SALIDA",Tabla7[Mes],K$5))</f>
        <v/>
      </c>
      <c r="L1567" s="39" t="str">
        <f>IF($B1567="","",-SUMIFS(Tabla7[Cantidad],Tabla7[Código del producto],$B1567,Tabla7[Tipo de movimiento],"SALIDA",Tabla7[Mes],L$5))</f>
        <v/>
      </c>
      <c r="M1567" s="39" t="str">
        <f>IF($B1567="","",-SUMIFS(Tabla7[Cantidad],Tabla7[Código del producto],$B1567,Tabla7[Tipo de movimiento],"SALIDA",Tabla7[Mes],M$5))</f>
        <v/>
      </c>
      <c r="N1567" s="39" t="str">
        <f>IF($B1567="","",-SUMIFS(Tabla7[Cantidad],Tabla7[Código del producto],$B1567,Tabla7[Tipo de movimiento],"SALIDA",Tabla7[Mes],N$5))</f>
        <v/>
      </c>
      <c r="O1567" s="39" t="str">
        <f>IF($B1567="","",-SUMIFS(Tabla7[Cantidad],Tabla7[Código del producto],$B1567,Tabla7[Tipo de movimiento],"SALIDA",Tabla7[Mes],O$5))</f>
        <v/>
      </c>
      <c r="P1567" s="39" t="str">
        <f>IF($B1567="","",-SUMIFS(Tabla7[Cantidad],Tabla7[Código del producto],$B1567,Tabla7[Tipo de movimiento],"SALIDA",Tabla7[Mes],P$5))</f>
        <v/>
      </c>
      <c r="Q1567" s="39" t="str">
        <f t="shared" si="72"/>
        <v/>
      </c>
      <c r="R1567" s="51" t="str">
        <f>IF($B1567="","",IFERROR(VLOOKUP($B1567,'ABC rotación'!$C:$G,5,0),"C"))</f>
        <v/>
      </c>
      <c r="S1567" s="41" t="str">
        <f t="shared" si="73"/>
        <v/>
      </c>
      <c r="T1567" s="40" t="str">
        <f t="shared" si="74"/>
        <v/>
      </c>
      <c r="U1567" s="23" t="str">
        <f>IF($B1567="","",VLOOKUP($T1567,Tablas!$X$14:$Y$17,2,1))</f>
        <v/>
      </c>
    </row>
    <row r="1568" spans="2:21" x14ac:dyDescent="0.2">
      <c r="B1568" s="1" t="str">
        <f>IF(Tablas!B1566="","",Tablas!B1566)</f>
        <v/>
      </c>
      <c r="C1568" s="1" t="str">
        <f>IF(Tablas!C1566="","",Tablas!C1566)</f>
        <v/>
      </c>
      <c r="D1568" s="1" t="str">
        <f>IF(Tablas!D1566="","",Tablas!D1566)</f>
        <v/>
      </c>
      <c r="E1568" s="1" t="str">
        <f>IF(Tablas!E1566="","",Tablas!E1566)</f>
        <v/>
      </c>
      <c r="F1568" s="1" t="str">
        <f>IF(Tablas!F1566="","",Tablas!F1566)</f>
        <v/>
      </c>
      <c r="G1568" s="1" t="str">
        <f>IF(Tablas!I1566="","",Tablas!I1566)</f>
        <v/>
      </c>
      <c r="H1568" s="1" t="s">
        <v>911</v>
      </c>
      <c r="I1568" s="39" t="str">
        <f>IF($B1568="","",-SUMIFS(Tabla7[Cantidad],Tabla7[Código del producto],$B1568,Tabla7[Tipo de movimiento],"SALIDA",Tabla7[Mes],I$5))</f>
        <v/>
      </c>
      <c r="J1568" s="39" t="str">
        <f>IF($B1568="","",-SUMIFS(Tabla7[Cantidad],Tabla7[Código del producto],$B1568,Tabla7[Tipo de movimiento],"SALIDA",Tabla7[Mes],J$5))</f>
        <v/>
      </c>
      <c r="K1568" s="39" t="str">
        <f>IF($B1568="","",-SUMIFS(Tabla7[Cantidad],Tabla7[Código del producto],$B1568,Tabla7[Tipo de movimiento],"SALIDA",Tabla7[Mes],K$5))</f>
        <v/>
      </c>
      <c r="L1568" s="39" t="str">
        <f>IF($B1568="","",-SUMIFS(Tabla7[Cantidad],Tabla7[Código del producto],$B1568,Tabla7[Tipo de movimiento],"SALIDA",Tabla7[Mes],L$5))</f>
        <v/>
      </c>
      <c r="M1568" s="39" t="str">
        <f>IF($B1568="","",-SUMIFS(Tabla7[Cantidad],Tabla7[Código del producto],$B1568,Tabla7[Tipo de movimiento],"SALIDA",Tabla7[Mes],M$5))</f>
        <v/>
      </c>
      <c r="N1568" s="39" t="str">
        <f>IF($B1568="","",-SUMIFS(Tabla7[Cantidad],Tabla7[Código del producto],$B1568,Tabla7[Tipo de movimiento],"SALIDA",Tabla7[Mes],N$5))</f>
        <v/>
      </c>
      <c r="O1568" s="39" t="str">
        <f>IF($B1568="","",-SUMIFS(Tabla7[Cantidad],Tabla7[Código del producto],$B1568,Tabla7[Tipo de movimiento],"SALIDA",Tabla7[Mes],O$5))</f>
        <v/>
      </c>
      <c r="P1568" s="39" t="str">
        <f>IF($B1568="","",-SUMIFS(Tabla7[Cantidad],Tabla7[Código del producto],$B1568,Tabla7[Tipo de movimiento],"SALIDA",Tabla7[Mes],P$5))</f>
        <v/>
      </c>
      <c r="Q1568" s="39" t="str">
        <f t="shared" si="72"/>
        <v/>
      </c>
      <c r="R1568" s="51" t="str">
        <f>IF($B1568="","",IFERROR(VLOOKUP($B1568,'ABC rotación'!$C:$G,5,0),"C"))</f>
        <v/>
      </c>
      <c r="S1568" s="41" t="str">
        <f t="shared" si="73"/>
        <v/>
      </c>
      <c r="T1568" s="40" t="str">
        <f t="shared" si="74"/>
        <v/>
      </c>
      <c r="U1568" s="23" t="str">
        <f>IF($B1568="","",VLOOKUP($T1568,Tablas!$X$14:$Y$17,2,1))</f>
        <v/>
      </c>
    </row>
    <row r="1569" spans="2:21" x14ac:dyDescent="0.2">
      <c r="B1569" s="1" t="str">
        <f>IF(Tablas!B1567="","",Tablas!B1567)</f>
        <v/>
      </c>
      <c r="C1569" s="1" t="str">
        <f>IF(Tablas!C1567="","",Tablas!C1567)</f>
        <v/>
      </c>
      <c r="D1569" s="1" t="str">
        <f>IF(Tablas!D1567="","",Tablas!D1567)</f>
        <v/>
      </c>
      <c r="E1569" s="1" t="str">
        <f>IF(Tablas!E1567="","",Tablas!E1567)</f>
        <v/>
      </c>
      <c r="F1569" s="1" t="str">
        <f>IF(Tablas!F1567="","",Tablas!F1567)</f>
        <v/>
      </c>
      <c r="G1569" s="1" t="str">
        <f>IF(Tablas!I1567="","",Tablas!I1567)</f>
        <v/>
      </c>
      <c r="H1569" s="1" t="s">
        <v>911</v>
      </c>
      <c r="I1569" s="39" t="str">
        <f>IF($B1569="","",-SUMIFS(Tabla7[Cantidad],Tabla7[Código del producto],$B1569,Tabla7[Tipo de movimiento],"SALIDA",Tabla7[Mes],I$5))</f>
        <v/>
      </c>
      <c r="J1569" s="39" t="str">
        <f>IF($B1569="","",-SUMIFS(Tabla7[Cantidad],Tabla7[Código del producto],$B1569,Tabla7[Tipo de movimiento],"SALIDA",Tabla7[Mes],J$5))</f>
        <v/>
      </c>
      <c r="K1569" s="39" t="str">
        <f>IF($B1569="","",-SUMIFS(Tabla7[Cantidad],Tabla7[Código del producto],$B1569,Tabla7[Tipo de movimiento],"SALIDA",Tabla7[Mes],K$5))</f>
        <v/>
      </c>
      <c r="L1569" s="39" t="str">
        <f>IF($B1569="","",-SUMIFS(Tabla7[Cantidad],Tabla7[Código del producto],$B1569,Tabla7[Tipo de movimiento],"SALIDA",Tabla7[Mes],L$5))</f>
        <v/>
      </c>
      <c r="M1569" s="39" t="str">
        <f>IF($B1569="","",-SUMIFS(Tabla7[Cantidad],Tabla7[Código del producto],$B1569,Tabla7[Tipo de movimiento],"SALIDA",Tabla7[Mes],M$5))</f>
        <v/>
      </c>
      <c r="N1569" s="39" t="str">
        <f>IF($B1569="","",-SUMIFS(Tabla7[Cantidad],Tabla7[Código del producto],$B1569,Tabla7[Tipo de movimiento],"SALIDA",Tabla7[Mes],N$5))</f>
        <v/>
      </c>
      <c r="O1569" s="39" t="str">
        <f>IF($B1569="","",-SUMIFS(Tabla7[Cantidad],Tabla7[Código del producto],$B1569,Tabla7[Tipo de movimiento],"SALIDA",Tabla7[Mes],O$5))</f>
        <v/>
      </c>
      <c r="P1569" s="39" t="str">
        <f>IF($B1569="","",-SUMIFS(Tabla7[Cantidad],Tabla7[Código del producto],$B1569,Tabla7[Tipo de movimiento],"SALIDA",Tabla7[Mes],P$5))</f>
        <v/>
      </c>
      <c r="Q1569" s="39" t="str">
        <f t="shared" si="72"/>
        <v/>
      </c>
      <c r="R1569" s="51" t="str">
        <f>IF($B1569="","",IFERROR(VLOOKUP($B1569,'ABC rotación'!$C:$G,5,0),"C"))</f>
        <v/>
      </c>
      <c r="S1569" s="41" t="str">
        <f t="shared" si="73"/>
        <v/>
      </c>
      <c r="T1569" s="40" t="str">
        <f t="shared" si="74"/>
        <v/>
      </c>
      <c r="U1569" s="23" t="str">
        <f>IF($B1569="","",VLOOKUP($T1569,Tablas!$X$14:$Y$17,2,1))</f>
        <v/>
      </c>
    </row>
    <row r="1570" spans="2:21" x14ac:dyDescent="0.2">
      <c r="B1570" s="1" t="str">
        <f>IF(Tablas!B1568="","",Tablas!B1568)</f>
        <v/>
      </c>
      <c r="C1570" s="1" t="str">
        <f>IF(Tablas!C1568="","",Tablas!C1568)</f>
        <v/>
      </c>
      <c r="D1570" s="1" t="str">
        <f>IF(Tablas!D1568="","",Tablas!D1568)</f>
        <v/>
      </c>
      <c r="E1570" s="1" t="str">
        <f>IF(Tablas!E1568="","",Tablas!E1568)</f>
        <v/>
      </c>
      <c r="F1570" s="1" t="str">
        <f>IF(Tablas!F1568="","",Tablas!F1568)</f>
        <v/>
      </c>
      <c r="G1570" s="1" t="str">
        <f>IF(Tablas!I1568="","",Tablas!I1568)</f>
        <v/>
      </c>
      <c r="H1570" s="1" t="s">
        <v>911</v>
      </c>
      <c r="I1570" s="39" t="str">
        <f>IF($B1570="","",-SUMIFS(Tabla7[Cantidad],Tabla7[Código del producto],$B1570,Tabla7[Tipo de movimiento],"SALIDA",Tabla7[Mes],I$5))</f>
        <v/>
      </c>
      <c r="J1570" s="39" t="str">
        <f>IF($B1570="","",-SUMIFS(Tabla7[Cantidad],Tabla7[Código del producto],$B1570,Tabla7[Tipo de movimiento],"SALIDA",Tabla7[Mes],J$5))</f>
        <v/>
      </c>
      <c r="K1570" s="39" t="str">
        <f>IF($B1570="","",-SUMIFS(Tabla7[Cantidad],Tabla7[Código del producto],$B1570,Tabla7[Tipo de movimiento],"SALIDA",Tabla7[Mes],K$5))</f>
        <v/>
      </c>
      <c r="L1570" s="39" t="str">
        <f>IF($B1570="","",-SUMIFS(Tabla7[Cantidad],Tabla7[Código del producto],$B1570,Tabla7[Tipo de movimiento],"SALIDA",Tabla7[Mes],L$5))</f>
        <v/>
      </c>
      <c r="M1570" s="39" t="str">
        <f>IF($B1570="","",-SUMIFS(Tabla7[Cantidad],Tabla7[Código del producto],$B1570,Tabla7[Tipo de movimiento],"SALIDA",Tabla7[Mes],M$5))</f>
        <v/>
      </c>
      <c r="N1570" s="39" t="str">
        <f>IF($B1570="","",-SUMIFS(Tabla7[Cantidad],Tabla7[Código del producto],$B1570,Tabla7[Tipo de movimiento],"SALIDA",Tabla7[Mes],N$5))</f>
        <v/>
      </c>
      <c r="O1570" s="39" t="str">
        <f>IF($B1570="","",-SUMIFS(Tabla7[Cantidad],Tabla7[Código del producto],$B1570,Tabla7[Tipo de movimiento],"SALIDA",Tabla7[Mes],O$5))</f>
        <v/>
      </c>
      <c r="P1570" s="39" t="str">
        <f>IF($B1570="","",-SUMIFS(Tabla7[Cantidad],Tabla7[Código del producto],$B1570,Tabla7[Tipo de movimiento],"SALIDA",Tabla7[Mes],P$5))</f>
        <v/>
      </c>
      <c r="Q1570" s="39" t="str">
        <f t="shared" si="72"/>
        <v/>
      </c>
      <c r="R1570" s="51" t="str">
        <f>IF($B1570="","",IFERROR(VLOOKUP($B1570,'ABC rotación'!$C:$G,5,0),"C"))</f>
        <v/>
      </c>
      <c r="S1570" s="41" t="str">
        <f t="shared" si="73"/>
        <v/>
      </c>
      <c r="T1570" s="40" t="str">
        <f t="shared" si="74"/>
        <v/>
      </c>
      <c r="U1570" s="23" t="str">
        <f>IF($B1570="","",VLOOKUP($T1570,Tablas!$X$14:$Y$17,2,1))</f>
        <v/>
      </c>
    </row>
    <row r="1571" spans="2:21" x14ac:dyDescent="0.2">
      <c r="B1571" s="1" t="str">
        <f>IF(Tablas!B1569="","",Tablas!B1569)</f>
        <v/>
      </c>
      <c r="C1571" s="1" t="str">
        <f>IF(Tablas!C1569="","",Tablas!C1569)</f>
        <v/>
      </c>
      <c r="D1571" s="1" t="str">
        <f>IF(Tablas!D1569="","",Tablas!D1569)</f>
        <v/>
      </c>
      <c r="E1571" s="1" t="str">
        <f>IF(Tablas!E1569="","",Tablas!E1569)</f>
        <v/>
      </c>
      <c r="F1571" s="1" t="str">
        <f>IF(Tablas!F1569="","",Tablas!F1569)</f>
        <v/>
      </c>
      <c r="G1571" s="1" t="str">
        <f>IF(Tablas!I1569="","",Tablas!I1569)</f>
        <v/>
      </c>
      <c r="H1571" s="1" t="s">
        <v>911</v>
      </c>
      <c r="I1571" s="39" t="str">
        <f>IF($B1571="","",-SUMIFS(Tabla7[Cantidad],Tabla7[Código del producto],$B1571,Tabla7[Tipo de movimiento],"SALIDA",Tabla7[Mes],I$5))</f>
        <v/>
      </c>
      <c r="J1571" s="39" t="str">
        <f>IF($B1571="","",-SUMIFS(Tabla7[Cantidad],Tabla7[Código del producto],$B1571,Tabla7[Tipo de movimiento],"SALIDA",Tabla7[Mes],J$5))</f>
        <v/>
      </c>
      <c r="K1571" s="39" t="str">
        <f>IF($B1571="","",-SUMIFS(Tabla7[Cantidad],Tabla7[Código del producto],$B1571,Tabla7[Tipo de movimiento],"SALIDA",Tabla7[Mes],K$5))</f>
        <v/>
      </c>
      <c r="L1571" s="39" t="str">
        <f>IF($B1571="","",-SUMIFS(Tabla7[Cantidad],Tabla7[Código del producto],$B1571,Tabla7[Tipo de movimiento],"SALIDA",Tabla7[Mes],L$5))</f>
        <v/>
      </c>
      <c r="M1571" s="39" t="str">
        <f>IF($B1571="","",-SUMIFS(Tabla7[Cantidad],Tabla7[Código del producto],$B1571,Tabla7[Tipo de movimiento],"SALIDA",Tabla7[Mes],M$5))</f>
        <v/>
      </c>
      <c r="N1571" s="39" t="str">
        <f>IF($B1571="","",-SUMIFS(Tabla7[Cantidad],Tabla7[Código del producto],$B1571,Tabla7[Tipo de movimiento],"SALIDA",Tabla7[Mes],N$5))</f>
        <v/>
      </c>
      <c r="O1571" s="39" t="str">
        <f>IF($B1571="","",-SUMIFS(Tabla7[Cantidad],Tabla7[Código del producto],$B1571,Tabla7[Tipo de movimiento],"SALIDA",Tabla7[Mes],O$5))</f>
        <v/>
      </c>
      <c r="P1571" s="39" t="str">
        <f>IF($B1571="","",-SUMIFS(Tabla7[Cantidad],Tabla7[Código del producto],$B1571,Tabla7[Tipo de movimiento],"SALIDA",Tabla7[Mes],P$5))</f>
        <v/>
      </c>
      <c r="Q1571" s="39" t="str">
        <f t="shared" si="72"/>
        <v/>
      </c>
      <c r="R1571" s="51" t="str">
        <f>IF($B1571="","",IFERROR(VLOOKUP($B1571,'ABC rotación'!$C:$G,5,0),"C"))</f>
        <v/>
      </c>
      <c r="S1571" s="41" t="str">
        <f t="shared" si="73"/>
        <v/>
      </c>
      <c r="T1571" s="40" t="str">
        <f t="shared" si="74"/>
        <v/>
      </c>
      <c r="U1571" s="23" t="str">
        <f>IF($B1571="","",VLOOKUP($T1571,Tablas!$X$14:$Y$17,2,1))</f>
        <v/>
      </c>
    </row>
    <row r="1572" spans="2:21" x14ac:dyDescent="0.2">
      <c r="B1572" s="1" t="str">
        <f>IF(Tablas!B1570="","",Tablas!B1570)</f>
        <v/>
      </c>
      <c r="C1572" s="1" t="str">
        <f>IF(Tablas!C1570="","",Tablas!C1570)</f>
        <v/>
      </c>
      <c r="D1572" s="1" t="str">
        <f>IF(Tablas!D1570="","",Tablas!D1570)</f>
        <v/>
      </c>
      <c r="E1572" s="1" t="str">
        <f>IF(Tablas!E1570="","",Tablas!E1570)</f>
        <v/>
      </c>
      <c r="F1572" s="1" t="str">
        <f>IF(Tablas!F1570="","",Tablas!F1570)</f>
        <v/>
      </c>
      <c r="G1572" s="1" t="str">
        <f>IF(Tablas!I1570="","",Tablas!I1570)</f>
        <v/>
      </c>
      <c r="H1572" s="1" t="s">
        <v>911</v>
      </c>
      <c r="I1572" s="39" t="str">
        <f>IF($B1572="","",-SUMIFS(Tabla7[Cantidad],Tabla7[Código del producto],$B1572,Tabla7[Tipo de movimiento],"SALIDA",Tabla7[Mes],I$5))</f>
        <v/>
      </c>
      <c r="J1572" s="39" t="str">
        <f>IF($B1572="","",-SUMIFS(Tabla7[Cantidad],Tabla7[Código del producto],$B1572,Tabla7[Tipo de movimiento],"SALIDA",Tabla7[Mes],J$5))</f>
        <v/>
      </c>
      <c r="K1572" s="39" t="str">
        <f>IF($B1572="","",-SUMIFS(Tabla7[Cantidad],Tabla7[Código del producto],$B1572,Tabla7[Tipo de movimiento],"SALIDA",Tabla7[Mes],K$5))</f>
        <v/>
      </c>
      <c r="L1572" s="39" t="str">
        <f>IF($B1572="","",-SUMIFS(Tabla7[Cantidad],Tabla7[Código del producto],$B1572,Tabla7[Tipo de movimiento],"SALIDA",Tabla7[Mes],L$5))</f>
        <v/>
      </c>
      <c r="M1572" s="39" t="str">
        <f>IF($B1572="","",-SUMIFS(Tabla7[Cantidad],Tabla7[Código del producto],$B1572,Tabla7[Tipo de movimiento],"SALIDA",Tabla7[Mes],M$5))</f>
        <v/>
      </c>
      <c r="N1572" s="39" t="str">
        <f>IF($B1572="","",-SUMIFS(Tabla7[Cantidad],Tabla7[Código del producto],$B1572,Tabla7[Tipo de movimiento],"SALIDA",Tabla7[Mes],N$5))</f>
        <v/>
      </c>
      <c r="O1572" s="39" t="str">
        <f>IF($B1572="","",-SUMIFS(Tabla7[Cantidad],Tabla7[Código del producto],$B1572,Tabla7[Tipo de movimiento],"SALIDA",Tabla7[Mes],O$5))</f>
        <v/>
      </c>
      <c r="P1572" s="39" t="str">
        <f>IF($B1572="","",-SUMIFS(Tabla7[Cantidad],Tabla7[Código del producto],$B1572,Tabla7[Tipo de movimiento],"SALIDA",Tabla7[Mes],P$5))</f>
        <v/>
      </c>
      <c r="Q1572" s="39" t="str">
        <f t="shared" si="72"/>
        <v/>
      </c>
      <c r="R1572" s="51" t="str">
        <f>IF($B1572="","",IFERROR(VLOOKUP($B1572,'ABC rotación'!$C:$G,5,0),"C"))</f>
        <v/>
      </c>
      <c r="S1572" s="41" t="str">
        <f t="shared" si="73"/>
        <v/>
      </c>
      <c r="T1572" s="40" t="str">
        <f t="shared" si="74"/>
        <v/>
      </c>
      <c r="U1572" s="23" t="str">
        <f>IF($B1572="","",VLOOKUP($T1572,Tablas!$X$14:$Y$17,2,1))</f>
        <v/>
      </c>
    </row>
    <row r="1573" spans="2:21" x14ac:dyDescent="0.2">
      <c r="B1573" s="1" t="str">
        <f>IF(Tablas!B1571="","",Tablas!B1571)</f>
        <v/>
      </c>
      <c r="C1573" s="1" t="str">
        <f>IF(Tablas!C1571="","",Tablas!C1571)</f>
        <v/>
      </c>
      <c r="D1573" s="1" t="str">
        <f>IF(Tablas!D1571="","",Tablas!D1571)</f>
        <v/>
      </c>
      <c r="E1573" s="1" t="str">
        <f>IF(Tablas!E1571="","",Tablas!E1571)</f>
        <v/>
      </c>
      <c r="F1573" s="1" t="str">
        <f>IF(Tablas!F1571="","",Tablas!F1571)</f>
        <v/>
      </c>
      <c r="G1573" s="1" t="str">
        <f>IF(Tablas!I1571="","",Tablas!I1571)</f>
        <v/>
      </c>
      <c r="H1573" s="1" t="s">
        <v>911</v>
      </c>
      <c r="I1573" s="39" t="str">
        <f>IF($B1573="","",-SUMIFS(Tabla7[Cantidad],Tabla7[Código del producto],$B1573,Tabla7[Tipo de movimiento],"SALIDA",Tabla7[Mes],I$5))</f>
        <v/>
      </c>
      <c r="J1573" s="39" t="str">
        <f>IF($B1573="","",-SUMIFS(Tabla7[Cantidad],Tabla7[Código del producto],$B1573,Tabla7[Tipo de movimiento],"SALIDA",Tabla7[Mes],J$5))</f>
        <v/>
      </c>
      <c r="K1573" s="39" t="str">
        <f>IF($B1573="","",-SUMIFS(Tabla7[Cantidad],Tabla7[Código del producto],$B1573,Tabla7[Tipo de movimiento],"SALIDA",Tabla7[Mes],K$5))</f>
        <v/>
      </c>
      <c r="L1573" s="39" t="str">
        <f>IF($B1573="","",-SUMIFS(Tabla7[Cantidad],Tabla7[Código del producto],$B1573,Tabla7[Tipo de movimiento],"SALIDA",Tabla7[Mes],L$5))</f>
        <v/>
      </c>
      <c r="M1573" s="39" t="str">
        <f>IF($B1573="","",-SUMIFS(Tabla7[Cantidad],Tabla7[Código del producto],$B1573,Tabla7[Tipo de movimiento],"SALIDA",Tabla7[Mes],M$5))</f>
        <v/>
      </c>
      <c r="N1573" s="39" t="str">
        <f>IF($B1573="","",-SUMIFS(Tabla7[Cantidad],Tabla7[Código del producto],$B1573,Tabla7[Tipo de movimiento],"SALIDA",Tabla7[Mes],N$5))</f>
        <v/>
      </c>
      <c r="O1573" s="39" t="str">
        <f>IF($B1573="","",-SUMIFS(Tabla7[Cantidad],Tabla7[Código del producto],$B1573,Tabla7[Tipo de movimiento],"SALIDA",Tabla7[Mes],O$5))</f>
        <v/>
      </c>
      <c r="P1573" s="39" t="str">
        <f>IF($B1573="","",-SUMIFS(Tabla7[Cantidad],Tabla7[Código del producto],$B1573,Tabla7[Tipo de movimiento],"SALIDA",Tabla7[Mes],P$5))</f>
        <v/>
      </c>
      <c r="Q1573" s="39" t="str">
        <f t="shared" si="72"/>
        <v/>
      </c>
      <c r="R1573" s="51" t="str">
        <f>IF($B1573="","",IFERROR(VLOOKUP($B1573,'ABC rotación'!$C:$G,5,0),"C"))</f>
        <v/>
      </c>
      <c r="S1573" s="41" t="str">
        <f t="shared" si="73"/>
        <v/>
      </c>
      <c r="T1573" s="40" t="str">
        <f t="shared" si="74"/>
        <v/>
      </c>
      <c r="U1573" s="23" t="str">
        <f>IF($B1573="","",VLOOKUP($T1573,Tablas!$X$14:$Y$17,2,1))</f>
        <v/>
      </c>
    </row>
    <row r="1574" spans="2:21" x14ac:dyDescent="0.2">
      <c r="B1574" s="1" t="str">
        <f>IF(Tablas!B1572="","",Tablas!B1572)</f>
        <v/>
      </c>
      <c r="C1574" s="1" t="str">
        <f>IF(Tablas!C1572="","",Tablas!C1572)</f>
        <v/>
      </c>
      <c r="D1574" s="1" t="str">
        <f>IF(Tablas!D1572="","",Tablas!D1572)</f>
        <v/>
      </c>
      <c r="E1574" s="1" t="str">
        <f>IF(Tablas!E1572="","",Tablas!E1572)</f>
        <v/>
      </c>
      <c r="F1574" s="1" t="str">
        <f>IF(Tablas!F1572="","",Tablas!F1572)</f>
        <v/>
      </c>
      <c r="G1574" s="1" t="str">
        <f>IF(Tablas!I1572="","",Tablas!I1572)</f>
        <v/>
      </c>
      <c r="H1574" s="1" t="s">
        <v>911</v>
      </c>
      <c r="I1574" s="39" t="str">
        <f>IF($B1574="","",-SUMIFS(Tabla7[Cantidad],Tabla7[Código del producto],$B1574,Tabla7[Tipo de movimiento],"SALIDA",Tabla7[Mes],I$5))</f>
        <v/>
      </c>
      <c r="J1574" s="39" t="str">
        <f>IF($B1574="","",-SUMIFS(Tabla7[Cantidad],Tabla7[Código del producto],$B1574,Tabla7[Tipo de movimiento],"SALIDA",Tabla7[Mes],J$5))</f>
        <v/>
      </c>
      <c r="K1574" s="39" t="str">
        <f>IF($B1574="","",-SUMIFS(Tabla7[Cantidad],Tabla7[Código del producto],$B1574,Tabla7[Tipo de movimiento],"SALIDA",Tabla7[Mes],K$5))</f>
        <v/>
      </c>
      <c r="L1574" s="39" t="str">
        <f>IF($B1574="","",-SUMIFS(Tabla7[Cantidad],Tabla7[Código del producto],$B1574,Tabla7[Tipo de movimiento],"SALIDA",Tabla7[Mes],L$5))</f>
        <v/>
      </c>
      <c r="M1574" s="39" t="str">
        <f>IF($B1574="","",-SUMIFS(Tabla7[Cantidad],Tabla7[Código del producto],$B1574,Tabla7[Tipo de movimiento],"SALIDA",Tabla7[Mes],M$5))</f>
        <v/>
      </c>
      <c r="N1574" s="39" t="str">
        <f>IF($B1574="","",-SUMIFS(Tabla7[Cantidad],Tabla7[Código del producto],$B1574,Tabla7[Tipo de movimiento],"SALIDA",Tabla7[Mes],N$5))</f>
        <v/>
      </c>
      <c r="O1574" s="39" t="str">
        <f>IF($B1574="","",-SUMIFS(Tabla7[Cantidad],Tabla7[Código del producto],$B1574,Tabla7[Tipo de movimiento],"SALIDA",Tabla7[Mes],O$5))</f>
        <v/>
      </c>
      <c r="P1574" s="39" t="str">
        <f>IF($B1574="","",-SUMIFS(Tabla7[Cantidad],Tabla7[Código del producto],$B1574,Tabla7[Tipo de movimiento],"SALIDA",Tabla7[Mes],P$5))</f>
        <v/>
      </c>
      <c r="Q1574" s="39" t="str">
        <f t="shared" si="72"/>
        <v/>
      </c>
      <c r="R1574" s="51" t="str">
        <f>IF($B1574="","",IFERROR(VLOOKUP($B1574,'ABC rotación'!$C:$G,5,0),"C"))</f>
        <v/>
      </c>
      <c r="S1574" s="41" t="str">
        <f t="shared" si="73"/>
        <v/>
      </c>
      <c r="T1574" s="40" t="str">
        <f t="shared" si="74"/>
        <v/>
      </c>
      <c r="U1574" s="23" t="str">
        <f>IF($B1574="","",VLOOKUP($T1574,Tablas!$X$14:$Y$17,2,1))</f>
        <v/>
      </c>
    </row>
    <row r="1575" spans="2:21" x14ac:dyDescent="0.2">
      <c r="B1575" s="1" t="str">
        <f>IF(Tablas!B1573="","",Tablas!B1573)</f>
        <v/>
      </c>
      <c r="C1575" s="1" t="str">
        <f>IF(Tablas!C1573="","",Tablas!C1573)</f>
        <v/>
      </c>
      <c r="D1575" s="1" t="str">
        <f>IF(Tablas!D1573="","",Tablas!D1573)</f>
        <v/>
      </c>
      <c r="E1575" s="1" t="str">
        <f>IF(Tablas!E1573="","",Tablas!E1573)</f>
        <v/>
      </c>
      <c r="F1575" s="1" t="str">
        <f>IF(Tablas!F1573="","",Tablas!F1573)</f>
        <v/>
      </c>
      <c r="G1575" s="1" t="str">
        <f>IF(Tablas!I1573="","",Tablas!I1573)</f>
        <v/>
      </c>
      <c r="H1575" s="1" t="s">
        <v>911</v>
      </c>
      <c r="I1575" s="39" t="str">
        <f>IF($B1575="","",-SUMIFS(Tabla7[Cantidad],Tabla7[Código del producto],$B1575,Tabla7[Tipo de movimiento],"SALIDA",Tabla7[Mes],I$5))</f>
        <v/>
      </c>
      <c r="J1575" s="39" t="str">
        <f>IF($B1575="","",-SUMIFS(Tabla7[Cantidad],Tabla7[Código del producto],$B1575,Tabla7[Tipo de movimiento],"SALIDA",Tabla7[Mes],J$5))</f>
        <v/>
      </c>
      <c r="K1575" s="39" t="str">
        <f>IF($B1575="","",-SUMIFS(Tabla7[Cantidad],Tabla7[Código del producto],$B1575,Tabla7[Tipo de movimiento],"SALIDA",Tabla7[Mes],K$5))</f>
        <v/>
      </c>
      <c r="L1575" s="39" t="str">
        <f>IF($B1575="","",-SUMIFS(Tabla7[Cantidad],Tabla7[Código del producto],$B1575,Tabla7[Tipo de movimiento],"SALIDA",Tabla7[Mes],L$5))</f>
        <v/>
      </c>
      <c r="M1575" s="39" t="str">
        <f>IF($B1575="","",-SUMIFS(Tabla7[Cantidad],Tabla7[Código del producto],$B1575,Tabla7[Tipo de movimiento],"SALIDA",Tabla7[Mes],M$5))</f>
        <v/>
      </c>
      <c r="N1575" s="39" t="str">
        <f>IF($B1575="","",-SUMIFS(Tabla7[Cantidad],Tabla7[Código del producto],$B1575,Tabla7[Tipo de movimiento],"SALIDA",Tabla7[Mes],N$5))</f>
        <v/>
      </c>
      <c r="O1575" s="39" t="str">
        <f>IF($B1575="","",-SUMIFS(Tabla7[Cantidad],Tabla7[Código del producto],$B1575,Tabla7[Tipo de movimiento],"SALIDA",Tabla7[Mes],O$5))</f>
        <v/>
      </c>
      <c r="P1575" s="39" t="str">
        <f>IF($B1575="","",-SUMIFS(Tabla7[Cantidad],Tabla7[Código del producto],$B1575,Tabla7[Tipo de movimiento],"SALIDA",Tabla7[Mes],P$5))</f>
        <v/>
      </c>
      <c r="Q1575" s="39" t="str">
        <f t="shared" si="72"/>
        <v/>
      </c>
      <c r="R1575" s="51" t="str">
        <f>IF($B1575="","",IFERROR(VLOOKUP($B1575,'ABC rotación'!$C:$G,5,0),"C"))</f>
        <v/>
      </c>
      <c r="S1575" s="41" t="str">
        <f t="shared" si="73"/>
        <v/>
      </c>
      <c r="T1575" s="40" t="str">
        <f t="shared" si="74"/>
        <v/>
      </c>
      <c r="U1575" s="23" t="str">
        <f>IF($B1575="","",VLOOKUP($T1575,Tablas!$X$14:$Y$17,2,1))</f>
        <v/>
      </c>
    </row>
    <row r="1576" spans="2:21" x14ac:dyDescent="0.2">
      <c r="B1576" s="1" t="str">
        <f>IF(Tablas!B1574="","",Tablas!B1574)</f>
        <v/>
      </c>
      <c r="C1576" s="1" t="str">
        <f>IF(Tablas!C1574="","",Tablas!C1574)</f>
        <v/>
      </c>
      <c r="D1576" s="1" t="str">
        <f>IF(Tablas!D1574="","",Tablas!D1574)</f>
        <v/>
      </c>
      <c r="E1576" s="1" t="str">
        <f>IF(Tablas!E1574="","",Tablas!E1574)</f>
        <v/>
      </c>
      <c r="F1576" s="1" t="str">
        <f>IF(Tablas!F1574="","",Tablas!F1574)</f>
        <v/>
      </c>
      <c r="G1576" s="1" t="str">
        <f>IF(Tablas!I1574="","",Tablas!I1574)</f>
        <v/>
      </c>
      <c r="H1576" s="1" t="s">
        <v>911</v>
      </c>
      <c r="I1576" s="39" t="str">
        <f>IF($B1576="","",-SUMIFS(Tabla7[Cantidad],Tabla7[Código del producto],$B1576,Tabla7[Tipo de movimiento],"SALIDA",Tabla7[Mes],I$5))</f>
        <v/>
      </c>
      <c r="J1576" s="39" t="str">
        <f>IF($B1576="","",-SUMIFS(Tabla7[Cantidad],Tabla7[Código del producto],$B1576,Tabla7[Tipo de movimiento],"SALIDA",Tabla7[Mes],J$5))</f>
        <v/>
      </c>
      <c r="K1576" s="39" t="str">
        <f>IF($B1576="","",-SUMIFS(Tabla7[Cantidad],Tabla7[Código del producto],$B1576,Tabla7[Tipo de movimiento],"SALIDA",Tabla7[Mes],K$5))</f>
        <v/>
      </c>
      <c r="L1576" s="39" t="str">
        <f>IF($B1576="","",-SUMIFS(Tabla7[Cantidad],Tabla7[Código del producto],$B1576,Tabla7[Tipo de movimiento],"SALIDA",Tabla7[Mes],L$5))</f>
        <v/>
      </c>
      <c r="M1576" s="39" t="str">
        <f>IF($B1576="","",-SUMIFS(Tabla7[Cantidad],Tabla7[Código del producto],$B1576,Tabla7[Tipo de movimiento],"SALIDA",Tabla7[Mes],M$5))</f>
        <v/>
      </c>
      <c r="N1576" s="39" t="str">
        <f>IF($B1576="","",-SUMIFS(Tabla7[Cantidad],Tabla7[Código del producto],$B1576,Tabla7[Tipo de movimiento],"SALIDA",Tabla7[Mes],N$5))</f>
        <v/>
      </c>
      <c r="O1576" s="39" t="str">
        <f>IF($B1576="","",-SUMIFS(Tabla7[Cantidad],Tabla7[Código del producto],$B1576,Tabla7[Tipo de movimiento],"SALIDA",Tabla7[Mes],O$5))</f>
        <v/>
      </c>
      <c r="P1576" s="39" t="str">
        <f>IF($B1576="","",-SUMIFS(Tabla7[Cantidad],Tabla7[Código del producto],$B1576,Tabla7[Tipo de movimiento],"SALIDA",Tabla7[Mes],P$5))</f>
        <v/>
      </c>
      <c r="Q1576" s="39" t="str">
        <f t="shared" si="72"/>
        <v/>
      </c>
      <c r="R1576" s="51" t="str">
        <f>IF($B1576="","",IFERROR(VLOOKUP($B1576,'ABC rotación'!$C:$G,5,0),"C"))</f>
        <v/>
      </c>
      <c r="S1576" s="41" t="str">
        <f t="shared" si="73"/>
        <v/>
      </c>
      <c r="T1576" s="40" t="str">
        <f t="shared" si="74"/>
        <v/>
      </c>
      <c r="U1576" s="23" t="str">
        <f>IF($B1576="","",VLOOKUP($T1576,Tablas!$X$14:$Y$17,2,1))</f>
        <v/>
      </c>
    </row>
    <row r="1577" spans="2:21" x14ac:dyDescent="0.2">
      <c r="B1577" s="1" t="str">
        <f>IF(Tablas!B1575="","",Tablas!B1575)</f>
        <v/>
      </c>
      <c r="C1577" s="1" t="str">
        <f>IF(Tablas!C1575="","",Tablas!C1575)</f>
        <v/>
      </c>
      <c r="D1577" s="1" t="str">
        <f>IF(Tablas!D1575="","",Tablas!D1575)</f>
        <v/>
      </c>
      <c r="E1577" s="1" t="str">
        <f>IF(Tablas!E1575="","",Tablas!E1575)</f>
        <v/>
      </c>
      <c r="F1577" s="1" t="str">
        <f>IF(Tablas!F1575="","",Tablas!F1575)</f>
        <v/>
      </c>
      <c r="G1577" s="1" t="str">
        <f>IF(Tablas!I1575="","",Tablas!I1575)</f>
        <v/>
      </c>
      <c r="H1577" s="1" t="s">
        <v>911</v>
      </c>
      <c r="I1577" s="39" t="str">
        <f>IF($B1577="","",-SUMIFS(Tabla7[Cantidad],Tabla7[Código del producto],$B1577,Tabla7[Tipo de movimiento],"SALIDA",Tabla7[Mes],I$5))</f>
        <v/>
      </c>
      <c r="J1577" s="39" t="str">
        <f>IF($B1577="","",-SUMIFS(Tabla7[Cantidad],Tabla7[Código del producto],$B1577,Tabla7[Tipo de movimiento],"SALIDA",Tabla7[Mes],J$5))</f>
        <v/>
      </c>
      <c r="K1577" s="39" t="str">
        <f>IF($B1577="","",-SUMIFS(Tabla7[Cantidad],Tabla7[Código del producto],$B1577,Tabla7[Tipo de movimiento],"SALIDA",Tabla7[Mes],K$5))</f>
        <v/>
      </c>
      <c r="L1577" s="39" t="str">
        <f>IF($B1577="","",-SUMIFS(Tabla7[Cantidad],Tabla7[Código del producto],$B1577,Tabla7[Tipo de movimiento],"SALIDA",Tabla7[Mes],L$5))</f>
        <v/>
      </c>
      <c r="M1577" s="39" t="str">
        <f>IF($B1577="","",-SUMIFS(Tabla7[Cantidad],Tabla7[Código del producto],$B1577,Tabla7[Tipo de movimiento],"SALIDA",Tabla7[Mes],M$5))</f>
        <v/>
      </c>
      <c r="N1577" s="39" t="str">
        <f>IF($B1577="","",-SUMIFS(Tabla7[Cantidad],Tabla7[Código del producto],$B1577,Tabla7[Tipo de movimiento],"SALIDA",Tabla7[Mes],N$5))</f>
        <v/>
      </c>
      <c r="O1577" s="39" t="str">
        <f>IF($B1577="","",-SUMIFS(Tabla7[Cantidad],Tabla7[Código del producto],$B1577,Tabla7[Tipo de movimiento],"SALIDA",Tabla7[Mes],O$5))</f>
        <v/>
      </c>
      <c r="P1577" s="39" t="str">
        <f>IF($B1577="","",-SUMIFS(Tabla7[Cantidad],Tabla7[Código del producto],$B1577,Tabla7[Tipo de movimiento],"SALIDA",Tabla7[Mes],P$5))</f>
        <v/>
      </c>
      <c r="Q1577" s="39" t="str">
        <f t="shared" si="72"/>
        <v/>
      </c>
      <c r="R1577" s="51" t="str">
        <f>IF($B1577="","",IFERROR(VLOOKUP($B1577,'ABC rotación'!$C:$G,5,0),"C"))</f>
        <v/>
      </c>
      <c r="S1577" s="41" t="str">
        <f t="shared" si="73"/>
        <v/>
      </c>
      <c r="T1577" s="40" t="str">
        <f t="shared" si="74"/>
        <v/>
      </c>
      <c r="U1577" s="23" t="str">
        <f>IF($B1577="","",VLOOKUP($T1577,Tablas!$X$14:$Y$17,2,1))</f>
        <v/>
      </c>
    </row>
    <row r="1578" spans="2:21" x14ac:dyDescent="0.2">
      <c r="B1578" s="1" t="str">
        <f>IF(Tablas!B1576="","",Tablas!B1576)</f>
        <v/>
      </c>
      <c r="C1578" s="1" t="str">
        <f>IF(Tablas!C1576="","",Tablas!C1576)</f>
        <v/>
      </c>
      <c r="D1578" s="1" t="str">
        <f>IF(Tablas!D1576="","",Tablas!D1576)</f>
        <v/>
      </c>
      <c r="E1578" s="1" t="str">
        <f>IF(Tablas!E1576="","",Tablas!E1576)</f>
        <v/>
      </c>
      <c r="F1578" s="1" t="str">
        <f>IF(Tablas!F1576="","",Tablas!F1576)</f>
        <v/>
      </c>
      <c r="G1578" s="1" t="str">
        <f>IF(Tablas!I1576="","",Tablas!I1576)</f>
        <v/>
      </c>
      <c r="H1578" s="1" t="s">
        <v>911</v>
      </c>
      <c r="I1578" s="39" t="str">
        <f>IF($B1578="","",-SUMIFS(Tabla7[Cantidad],Tabla7[Código del producto],$B1578,Tabla7[Tipo de movimiento],"SALIDA",Tabla7[Mes],I$5))</f>
        <v/>
      </c>
      <c r="J1578" s="39" t="str">
        <f>IF($B1578="","",-SUMIFS(Tabla7[Cantidad],Tabla7[Código del producto],$B1578,Tabla7[Tipo de movimiento],"SALIDA",Tabla7[Mes],J$5))</f>
        <v/>
      </c>
      <c r="K1578" s="39" t="str">
        <f>IF($B1578="","",-SUMIFS(Tabla7[Cantidad],Tabla7[Código del producto],$B1578,Tabla7[Tipo de movimiento],"SALIDA",Tabla7[Mes],K$5))</f>
        <v/>
      </c>
      <c r="L1578" s="39" t="str">
        <f>IF($B1578="","",-SUMIFS(Tabla7[Cantidad],Tabla7[Código del producto],$B1578,Tabla7[Tipo de movimiento],"SALIDA",Tabla7[Mes],L$5))</f>
        <v/>
      </c>
      <c r="M1578" s="39" t="str">
        <f>IF($B1578="","",-SUMIFS(Tabla7[Cantidad],Tabla7[Código del producto],$B1578,Tabla7[Tipo de movimiento],"SALIDA",Tabla7[Mes],M$5))</f>
        <v/>
      </c>
      <c r="N1578" s="39" t="str">
        <f>IF($B1578="","",-SUMIFS(Tabla7[Cantidad],Tabla7[Código del producto],$B1578,Tabla7[Tipo de movimiento],"SALIDA",Tabla7[Mes],N$5))</f>
        <v/>
      </c>
      <c r="O1578" s="39" t="str">
        <f>IF($B1578="","",-SUMIFS(Tabla7[Cantidad],Tabla7[Código del producto],$B1578,Tabla7[Tipo de movimiento],"SALIDA",Tabla7[Mes],O$5))</f>
        <v/>
      </c>
      <c r="P1578" s="39" t="str">
        <f>IF($B1578="","",-SUMIFS(Tabla7[Cantidad],Tabla7[Código del producto],$B1578,Tabla7[Tipo de movimiento],"SALIDA",Tabla7[Mes],P$5))</f>
        <v/>
      </c>
      <c r="Q1578" s="39" t="str">
        <f t="shared" si="72"/>
        <v/>
      </c>
      <c r="R1578" s="51" t="str">
        <f>IF($B1578="","",IFERROR(VLOOKUP($B1578,'ABC rotación'!$C:$G,5,0),"C"))</f>
        <v/>
      </c>
      <c r="S1578" s="41" t="str">
        <f t="shared" si="73"/>
        <v/>
      </c>
      <c r="T1578" s="40" t="str">
        <f t="shared" si="74"/>
        <v/>
      </c>
      <c r="U1578" s="23" t="str">
        <f>IF($B1578="","",VLOOKUP($T1578,Tablas!$X$14:$Y$17,2,1))</f>
        <v/>
      </c>
    </row>
    <row r="1579" spans="2:21" x14ac:dyDescent="0.2">
      <c r="B1579" s="1" t="str">
        <f>IF(Tablas!B1577="","",Tablas!B1577)</f>
        <v/>
      </c>
      <c r="C1579" s="1" t="str">
        <f>IF(Tablas!C1577="","",Tablas!C1577)</f>
        <v/>
      </c>
      <c r="D1579" s="1" t="str">
        <f>IF(Tablas!D1577="","",Tablas!D1577)</f>
        <v/>
      </c>
      <c r="E1579" s="1" t="str">
        <f>IF(Tablas!E1577="","",Tablas!E1577)</f>
        <v/>
      </c>
      <c r="F1579" s="1" t="str">
        <f>IF(Tablas!F1577="","",Tablas!F1577)</f>
        <v/>
      </c>
      <c r="G1579" s="1" t="str">
        <f>IF(Tablas!I1577="","",Tablas!I1577)</f>
        <v/>
      </c>
      <c r="H1579" s="1" t="s">
        <v>911</v>
      </c>
      <c r="I1579" s="39" t="str">
        <f>IF($B1579="","",-SUMIFS(Tabla7[Cantidad],Tabla7[Código del producto],$B1579,Tabla7[Tipo de movimiento],"SALIDA",Tabla7[Mes],I$5))</f>
        <v/>
      </c>
      <c r="J1579" s="39" t="str">
        <f>IF($B1579="","",-SUMIFS(Tabla7[Cantidad],Tabla7[Código del producto],$B1579,Tabla7[Tipo de movimiento],"SALIDA",Tabla7[Mes],J$5))</f>
        <v/>
      </c>
      <c r="K1579" s="39" t="str">
        <f>IF($B1579="","",-SUMIFS(Tabla7[Cantidad],Tabla7[Código del producto],$B1579,Tabla7[Tipo de movimiento],"SALIDA",Tabla7[Mes],K$5))</f>
        <v/>
      </c>
      <c r="L1579" s="39" t="str">
        <f>IF($B1579="","",-SUMIFS(Tabla7[Cantidad],Tabla7[Código del producto],$B1579,Tabla7[Tipo de movimiento],"SALIDA",Tabla7[Mes],L$5))</f>
        <v/>
      </c>
      <c r="M1579" s="39" t="str">
        <f>IF($B1579="","",-SUMIFS(Tabla7[Cantidad],Tabla7[Código del producto],$B1579,Tabla7[Tipo de movimiento],"SALIDA",Tabla7[Mes],M$5))</f>
        <v/>
      </c>
      <c r="N1579" s="39" t="str">
        <f>IF($B1579="","",-SUMIFS(Tabla7[Cantidad],Tabla7[Código del producto],$B1579,Tabla7[Tipo de movimiento],"SALIDA",Tabla7[Mes],N$5))</f>
        <v/>
      </c>
      <c r="O1579" s="39" t="str">
        <f>IF($B1579="","",-SUMIFS(Tabla7[Cantidad],Tabla7[Código del producto],$B1579,Tabla7[Tipo de movimiento],"SALIDA",Tabla7[Mes],O$5))</f>
        <v/>
      </c>
      <c r="P1579" s="39" t="str">
        <f>IF($B1579="","",-SUMIFS(Tabla7[Cantidad],Tabla7[Código del producto],$B1579,Tabla7[Tipo de movimiento],"SALIDA",Tabla7[Mes],P$5))</f>
        <v/>
      </c>
      <c r="Q1579" s="39" t="str">
        <f t="shared" si="72"/>
        <v/>
      </c>
      <c r="R1579" s="51" t="str">
        <f>IF($B1579="","",IFERROR(VLOOKUP($B1579,'ABC rotación'!$C:$G,5,0),"C"))</f>
        <v/>
      </c>
      <c r="S1579" s="41" t="str">
        <f t="shared" si="73"/>
        <v/>
      </c>
      <c r="T1579" s="40" t="str">
        <f t="shared" si="74"/>
        <v/>
      </c>
      <c r="U1579" s="23" t="str">
        <f>IF($B1579="","",VLOOKUP($T1579,Tablas!$X$14:$Y$17,2,1))</f>
        <v/>
      </c>
    </row>
    <row r="1580" spans="2:21" x14ac:dyDescent="0.2">
      <c r="B1580" s="1" t="str">
        <f>IF(Tablas!B1578="","",Tablas!B1578)</f>
        <v/>
      </c>
      <c r="C1580" s="1" t="str">
        <f>IF(Tablas!C1578="","",Tablas!C1578)</f>
        <v/>
      </c>
      <c r="D1580" s="1" t="str">
        <f>IF(Tablas!D1578="","",Tablas!D1578)</f>
        <v/>
      </c>
      <c r="E1580" s="1" t="str">
        <f>IF(Tablas!E1578="","",Tablas!E1578)</f>
        <v/>
      </c>
      <c r="F1580" s="1" t="str">
        <f>IF(Tablas!F1578="","",Tablas!F1578)</f>
        <v/>
      </c>
      <c r="G1580" s="1" t="str">
        <f>IF(Tablas!I1578="","",Tablas!I1578)</f>
        <v/>
      </c>
      <c r="H1580" s="1" t="s">
        <v>911</v>
      </c>
      <c r="I1580" s="39" t="str">
        <f>IF($B1580="","",-SUMIFS(Tabla7[Cantidad],Tabla7[Código del producto],$B1580,Tabla7[Tipo de movimiento],"SALIDA",Tabla7[Mes],I$5))</f>
        <v/>
      </c>
      <c r="J1580" s="39" t="str">
        <f>IF($B1580="","",-SUMIFS(Tabla7[Cantidad],Tabla7[Código del producto],$B1580,Tabla7[Tipo de movimiento],"SALIDA",Tabla7[Mes],J$5))</f>
        <v/>
      </c>
      <c r="K1580" s="39" t="str">
        <f>IF($B1580="","",-SUMIFS(Tabla7[Cantidad],Tabla7[Código del producto],$B1580,Tabla7[Tipo de movimiento],"SALIDA",Tabla7[Mes],K$5))</f>
        <v/>
      </c>
      <c r="L1580" s="39" t="str">
        <f>IF($B1580="","",-SUMIFS(Tabla7[Cantidad],Tabla7[Código del producto],$B1580,Tabla7[Tipo de movimiento],"SALIDA",Tabla7[Mes],L$5))</f>
        <v/>
      </c>
      <c r="M1580" s="39" t="str">
        <f>IF($B1580="","",-SUMIFS(Tabla7[Cantidad],Tabla7[Código del producto],$B1580,Tabla7[Tipo de movimiento],"SALIDA",Tabla7[Mes],M$5))</f>
        <v/>
      </c>
      <c r="N1580" s="39" t="str">
        <f>IF($B1580="","",-SUMIFS(Tabla7[Cantidad],Tabla7[Código del producto],$B1580,Tabla7[Tipo de movimiento],"SALIDA",Tabla7[Mes],N$5))</f>
        <v/>
      </c>
      <c r="O1580" s="39" t="str">
        <f>IF($B1580="","",-SUMIFS(Tabla7[Cantidad],Tabla7[Código del producto],$B1580,Tabla7[Tipo de movimiento],"SALIDA",Tabla7[Mes],O$5))</f>
        <v/>
      </c>
      <c r="P1580" s="39" t="str">
        <f>IF($B1580="","",-SUMIFS(Tabla7[Cantidad],Tabla7[Código del producto],$B1580,Tabla7[Tipo de movimiento],"SALIDA",Tabla7[Mes],P$5))</f>
        <v/>
      </c>
      <c r="Q1580" s="39" t="str">
        <f t="shared" si="72"/>
        <v/>
      </c>
      <c r="R1580" s="51" t="str">
        <f>IF($B1580="","",IFERROR(VLOOKUP($B1580,'ABC rotación'!$C:$G,5,0),"C"))</f>
        <v/>
      </c>
      <c r="S1580" s="41" t="str">
        <f t="shared" si="73"/>
        <v/>
      </c>
      <c r="T1580" s="40" t="str">
        <f t="shared" si="74"/>
        <v/>
      </c>
      <c r="U1580" s="23" t="str">
        <f>IF($B1580="","",VLOOKUP($T1580,Tablas!$X$14:$Y$17,2,1))</f>
        <v/>
      </c>
    </row>
    <row r="1581" spans="2:21" x14ac:dyDescent="0.2">
      <c r="B1581" s="1" t="str">
        <f>IF(Tablas!B1579="","",Tablas!B1579)</f>
        <v/>
      </c>
      <c r="C1581" s="1" t="str">
        <f>IF(Tablas!C1579="","",Tablas!C1579)</f>
        <v/>
      </c>
      <c r="D1581" s="1" t="str">
        <f>IF(Tablas!D1579="","",Tablas!D1579)</f>
        <v/>
      </c>
      <c r="E1581" s="1" t="str">
        <f>IF(Tablas!E1579="","",Tablas!E1579)</f>
        <v/>
      </c>
      <c r="F1581" s="1" t="str">
        <f>IF(Tablas!F1579="","",Tablas!F1579)</f>
        <v/>
      </c>
      <c r="G1581" s="1" t="str">
        <f>IF(Tablas!I1579="","",Tablas!I1579)</f>
        <v/>
      </c>
      <c r="H1581" s="1" t="s">
        <v>911</v>
      </c>
      <c r="I1581" s="39" t="str">
        <f>IF($B1581="","",-SUMIFS(Tabla7[Cantidad],Tabla7[Código del producto],$B1581,Tabla7[Tipo de movimiento],"SALIDA",Tabla7[Mes],I$5))</f>
        <v/>
      </c>
      <c r="J1581" s="39" t="str">
        <f>IF($B1581="","",-SUMIFS(Tabla7[Cantidad],Tabla7[Código del producto],$B1581,Tabla7[Tipo de movimiento],"SALIDA",Tabla7[Mes],J$5))</f>
        <v/>
      </c>
      <c r="K1581" s="39" t="str">
        <f>IF($B1581="","",-SUMIFS(Tabla7[Cantidad],Tabla7[Código del producto],$B1581,Tabla7[Tipo de movimiento],"SALIDA",Tabla7[Mes],K$5))</f>
        <v/>
      </c>
      <c r="L1581" s="39" t="str">
        <f>IF($B1581="","",-SUMIFS(Tabla7[Cantidad],Tabla7[Código del producto],$B1581,Tabla7[Tipo de movimiento],"SALIDA",Tabla7[Mes],L$5))</f>
        <v/>
      </c>
      <c r="M1581" s="39" t="str">
        <f>IF($B1581="","",-SUMIFS(Tabla7[Cantidad],Tabla7[Código del producto],$B1581,Tabla7[Tipo de movimiento],"SALIDA",Tabla7[Mes],M$5))</f>
        <v/>
      </c>
      <c r="N1581" s="39" t="str">
        <f>IF($B1581="","",-SUMIFS(Tabla7[Cantidad],Tabla7[Código del producto],$B1581,Tabla7[Tipo de movimiento],"SALIDA",Tabla7[Mes],N$5))</f>
        <v/>
      </c>
      <c r="O1581" s="39" t="str">
        <f>IF($B1581="","",-SUMIFS(Tabla7[Cantidad],Tabla7[Código del producto],$B1581,Tabla7[Tipo de movimiento],"SALIDA",Tabla7[Mes],O$5))</f>
        <v/>
      </c>
      <c r="P1581" s="39" t="str">
        <f>IF($B1581="","",-SUMIFS(Tabla7[Cantidad],Tabla7[Código del producto],$B1581,Tabla7[Tipo de movimiento],"SALIDA",Tabla7[Mes],P$5))</f>
        <v/>
      </c>
      <c r="Q1581" s="39" t="str">
        <f t="shared" si="72"/>
        <v/>
      </c>
      <c r="R1581" s="51" t="str">
        <f>IF($B1581="","",IFERROR(VLOOKUP($B1581,'ABC rotación'!$C:$G,5,0),"C"))</f>
        <v/>
      </c>
      <c r="S1581" s="41" t="str">
        <f t="shared" si="73"/>
        <v/>
      </c>
      <c r="T1581" s="40" t="str">
        <f t="shared" si="74"/>
        <v/>
      </c>
      <c r="U1581" s="23" t="str">
        <f>IF($B1581="","",VLOOKUP($T1581,Tablas!$X$14:$Y$17,2,1))</f>
        <v/>
      </c>
    </row>
    <row r="1582" spans="2:21" x14ac:dyDescent="0.2">
      <c r="B1582" s="1" t="str">
        <f>IF(Tablas!B1580="","",Tablas!B1580)</f>
        <v/>
      </c>
      <c r="C1582" s="1" t="str">
        <f>IF(Tablas!C1580="","",Tablas!C1580)</f>
        <v/>
      </c>
      <c r="D1582" s="1" t="str">
        <f>IF(Tablas!D1580="","",Tablas!D1580)</f>
        <v/>
      </c>
      <c r="E1582" s="1" t="str">
        <f>IF(Tablas!E1580="","",Tablas!E1580)</f>
        <v/>
      </c>
      <c r="F1582" s="1" t="str">
        <f>IF(Tablas!F1580="","",Tablas!F1580)</f>
        <v/>
      </c>
      <c r="G1582" s="1" t="str">
        <f>IF(Tablas!I1580="","",Tablas!I1580)</f>
        <v/>
      </c>
      <c r="H1582" s="1" t="s">
        <v>911</v>
      </c>
      <c r="I1582" s="39" t="str">
        <f>IF($B1582="","",-SUMIFS(Tabla7[Cantidad],Tabla7[Código del producto],$B1582,Tabla7[Tipo de movimiento],"SALIDA",Tabla7[Mes],I$5))</f>
        <v/>
      </c>
      <c r="J1582" s="39" t="str">
        <f>IF($B1582="","",-SUMIFS(Tabla7[Cantidad],Tabla7[Código del producto],$B1582,Tabla7[Tipo de movimiento],"SALIDA",Tabla7[Mes],J$5))</f>
        <v/>
      </c>
      <c r="K1582" s="39" t="str">
        <f>IF($B1582="","",-SUMIFS(Tabla7[Cantidad],Tabla7[Código del producto],$B1582,Tabla7[Tipo de movimiento],"SALIDA",Tabla7[Mes],K$5))</f>
        <v/>
      </c>
      <c r="L1582" s="39" t="str">
        <f>IF($B1582="","",-SUMIFS(Tabla7[Cantidad],Tabla7[Código del producto],$B1582,Tabla7[Tipo de movimiento],"SALIDA",Tabla7[Mes],L$5))</f>
        <v/>
      </c>
      <c r="M1582" s="39" t="str">
        <f>IF($B1582="","",-SUMIFS(Tabla7[Cantidad],Tabla7[Código del producto],$B1582,Tabla7[Tipo de movimiento],"SALIDA",Tabla7[Mes],M$5))</f>
        <v/>
      </c>
      <c r="N1582" s="39" t="str">
        <f>IF($B1582="","",-SUMIFS(Tabla7[Cantidad],Tabla7[Código del producto],$B1582,Tabla7[Tipo de movimiento],"SALIDA",Tabla7[Mes],N$5))</f>
        <v/>
      </c>
      <c r="O1582" s="39" t="str">
        <f>IF($B1582="","",-SUMIFS(Tabla7[Cantidad],Tabla7[Código del producto],$B1582,Tabla7[Tipo de movimiento],"SALIDA",Tabla7[Mes],O$5))</f>
        <v/>
      </c>
      <c r="P1582" s="39" t="str">
        <f>IF($B1582="","",-SUMIFS(Tabla7[Cantidad],Tabla7[Código del producto],$B1582,Tabla7[Tipo de movimiento],"SALIDA",Tabla7[Mes],P$5))</f>
        <v/>
      </c>
      <c r="Q1582" s="39" t="str">
        <f t="shared" si="72"/>
        <v/>
      </c>
      <c r="R1582" s="51" t="str">
        <f>IF($B1582="","",IFERROR(VLOOKUP($B1582,'ABC rotación'!$C:$G,5,0),"C"))</f>
        <v/>
      </c>
      <c r="S1582" s="41" t="str">
        <f t="shared" si="73"/>
        <v/>
      </c>
      <c r="T1582" s="40" t="str">
        <f t="shared" si="74"/>
        <v/>
      </c>
      <c r="U1582" s="23" t="str">
        <f>IF($B1582="","",VLOOKUP($T1582,Tablas!$X$14:$Y$17,2,1))</f>
        <v/>
      </c>
    </row>
    <row r="1583" spans="2:21" x14ac:dyDescent="0.2">
      <c r="B1583" s="1" t="str">
        <f>IF(Tablas!B1581="","",Tablas!B1581)</f>
        <v/>
      </c>
      <c r="C1583" s="1" t="str">
        <f>IF(Tablas!C1581="","",Tablas!C1581)</f>
        <v/>
      </c>
      <c r="D1583" s="1" t="str">
        <f>IF(Tablas!D1581="","",Tablas!D1581)</f>
        <v/>
      </c>
      <c r="E1583" s="1" t="str">
        <f>IF(Tablas!E1581="","",Tablas!E1581)</f>
        <v/>
      </c>
      <c r="F1583" s="1" t="str">
        <f>IF(Tablas!F1581="","",Tablas!F1581)</f>
        <v/>
      </c>
      <c r="G1583" s="1" t="str">
        <f>IF(Tablas!I1581="","",Tablas!I1581)</f>
        <v/>
      </c>
      <c r="H1583" s="1" t="s">
        <v>911</v>
      </c>
      <c r="I1583" s="39" t="str">
        <f>IF($B1583="","",-SUMIFS(Tabla7[Cantidad],Tabla7[Código del producto],$B1583,Tabla7[Tipo de movimiento],"SALIDA",Tabla7[Mes],I$5))</f>
        <v/>
      </c>
      <c r="J1583" s="39" t="str">
        <f>IF($B1583="","",-SUMIFS(Tabla7[Cantidad],Tabla7[Código del producto],$B1583,Tabla7[Tipo de movimiento],"SALIDA",Tabla7[Mes],J$5))</f>
        <v/>
      </c>
      <c r="K1583" s="39" t="str">
        <f>IF($B1583="","",-SUMIFS(Tabla7[Cantidad],Tabla7[Código del producto],$B1583,Tabla7[Tipo de movimiento],"SALIDA",Tabla7[Mes],K$5))</f>
        <v/>
      </c>
      <c r="L1583" s="39" t="str">
        <f>IF($B1583="","",-SUMIFS(Tabla7[Cantidad],Tabla7[Código del producto],$B1583,Tabla7[Tipo de movimiento],"SALIDA",Tabla7[Mes],L$5))</f>
        <v/>
      </c>
      <c r="M1583" s="39" t="str">
        <f>IF($B1583="","",-SUMIFS(Tabla7[Cantidad],Tabla7[Código del producto],$B1583,Tabla7[Tipo de movimiento],"SALIDA",Tabla7[Mes],M$5))</f>
        <v/>
      </c>
      <c r="N1583" s="39" t="str">
        <f>IF($B1583="","",-SUMIFS(Tabla7[Cantidad],Tabla7[Código del producto],$B1583,Tabla7[Tipo de movimiento],"SALIDA",Tabla7[Mes],N$5))</f>
        <v/>
      </c>
      <c r="O1583" s="39" t="str">
        <f>IF($B1583="","",-SUMIFS(Tabla7[Cantidad],Tabla7[Código del producto],$B1583,Tabla7[Tipo de movimiento],"SALIDA",Tabla7[Mes],O$5))</f>
        <v/>
      </c>
      <c r="P1583" s="39" t="str">
        <f>IF($B1583="","",-SUMIFS(Tabla7[Cantidad],Tabla7[Código del producto],$B1583,Tabla7[Tipo de movimiento],"SALIDA",Tabla7[Mes],P$5))</f>
        <v/>
      </c>
      <c r="Q1583" s="39" t="str">
        <f t="shared" si="72"/>
        <v/>
      </c>
      <c r="R1583" s="51" t="str">
        <f>IF($B1583="","",IFERROR(VLOOKUP($B1583,'ABC rotación'!$C:$G,5,0),"C"))</f>
        <v/>
      </c>
      <c r="S1583" s="41" t="str">
        <f t="shared" si="73"/>
        <v/>
      </c>
      <c r="T1583" s="40" t="str">
        <f t="shared" si="74"/>
        <v/>
      </c>
      <c r="U1583" s="23" t="str">
        <f>IF($B1583="","",VLOOKUP($T1583,Tablas!$X$14:$Y$17,2,1))</f>
        <v/>
      </c>
    </row>
    <row r="1584" spans="2:21" x14ac:dyDescent="0.2">
      <c r="B1584" s="1" t="str">
        <f>IF(Tablas!B1582="","",Tablas!B1582)</f>
        <v/>
      </c>
      <c r="C1584" s="1" t="str">
        <f>IF(Tablas!C1582="","",Tablas!C1582)</f>
        <v/>
      </c>
      <c r="D1584" s="1" t="str">
        <f>IF(Tablas!D1582="","",Tablas!D1582)</f>
        <v/>
      </c>
      <c r="E1584" s="1" t="str">
        <f>IF(Tablas!E1582="","",Tablas!E1582)</f>
        <v/>
      </c>
      <c r="F1584" s="1" t="str">
        <f>IF(Tablas!F1582="","",Tablas!F1582)</f>
        <v/>
      </c>
      <c r="G1584" s="1" t="str">
        <f>IF(Tablas!I1582="","",Tablas!I1582)</f>
        <v/>
      </c>
      <c r="H1584" s="1" t="s">
        <v>911</v>
      </c>
      <c r="I1584" s="39" t="str">
        <f>IF($B1584="","",-SUMIFS(Tabla7[Cantidad],Tabla7[Código del producto],$B1584,Tabla7[Tipo de movimiento],"SALIDA",Tabla7[Mes],I$5))</f>
        <v/>
      </c>
      <c r="J1584" s="39" t="str">
        <f>IF($B1584="","",-SUMIFS(Tabla7[Cantidad],Tabla7[Código del producto],$B1584,Tabla7[Tipo de movimiento],"SALIDA",Tabla7[Mes],J$5))</f>
        <v/>
      </c>
      <c r="K1584" s="39" t="str">
        <f>IF($B1584="","",-SUMIFS(Tabla7[Cantidad],Tabla7[Código del producto],$B1584,Tabla7[Tipo de movimiento],"SALIDA",Tabla7[Mes],K$5))</f>
        <v/>
      </c>
      <c r="L1584" s="39" t="str">
        <f>IF($B1584="","",-SUMIFS(Tabla7[Cantidad],Tabla7[Código del producto],$B1584,Tabla7[Tipo de movimiento],"SALIDA",Tabla7[Mes],L$5))</f>
        <v/>
      </c>
      <c r="M1584" s="39" t="str">
        <f>IF($B1584="","",-SUMIFS(Tabla7[Cantidad],Tabla7[Código del producto],$B1584,Tabla7[Tipo de movimiento],"SALIDA",Tabla7[Mes],M$5))</f>
        <v/>
      </c>
      <c r="N1584" s="39" t="str">
        <f>IF($B1584="","",-SUMIFS(Tabla7[Cantidad],Tabla7[Código del producto],$B1584,Tabla7[Tipo de movimiento],"SALIDA",Tabla7[Mes],N$5))</f>
        <v/>
      </c>
      <c r="O1584" s="39" t="str">
        <f>IF($B1584="","",-SUMIFS(Tabla7[Cantidad],Tabla7[Código del producto],$B1584,Tabla7[Tipo de movimiento],"SALIDA",Tabla7[Mes],O$5))</f>
        <v/>
      </c>
      <c r="P1584" s="39" t="str">
        <f>IF($B1584="","",-SUMIFS(Tabla7[Cantidad],Tabla7[Código del producto],$B1584,Tabla7[Tipo de movimiento],"SALIDA",Tabla7[Mes],P$5))</f>
        <v/>
      </c>
      <c r="Q1584" s="39" t="str">
        <f t="shared" si="72"/>
        <v/>
      </c>
      <c r="R1584" s="51" t="str">
        <f>IF($B1584="","",IFERROR(VLOOKUP($B1584,'ABC rotación'!$C:$G,5,0),"C"))</f>
        <v/>
      </c>
      <c r="S1584" s="41" t="str">
        <f t="shared" si="73"/>
        <v/>
      </c>
      <c r="T1584" s="40" t="str">
        <f t="shared" si="74"/>
        <v/>
      </c>
      <c r="U1584" s="23" t="str">
        <f>IF($B1584="","",VLOOKUP($T1584,Tablas!$X$14:$Y$17,2,1))</f>
        <v/>
      </c>
    </row>
    <row r="1585" spans="2:21" x14ac:dyDescent="0.2">
      <c r="B1585" s="1" t="str">
        <f>IF(Tablas!B1583="","",Tablas!B1583)</f>
        <v/>
      </c>
      <c r="C1585" s="1" t="str">
        <f>IF(Tablas!C1583="","",Tablas!C1583)</f>
        <v/>
      </c>
      <c r="D1585" s="1" t="str">
        <f>IF(Tablas!D1583="","",Tablas!D1583)</f>
        <v/>
      </c>
      <c r="E1585" s="1" t="str">
        <f>IF(Tablas!E1583="","",Tablas!E1583)</f>
        <v/>
      </c>
      <c r="F1585" s="1" t="str">
        <f>IF(Tablas!F1583="","",Tablas!F1583)</f>
        <v/>
      </c>
      <c r="G1585" s="1" t="str">
        <f>IF(Tablas!I1583="","",Tablas!I1583)</f>
        <v/>
      </c>
      <c r="H1585" s="1" t="s">
        <v>911</v>
      </c>
      <c r="I1585" s="39" t="str">
        <f>IF($B1585="","",-SUMIFS(Tabla7[Cantidad],Tabla7[Código del producto],$B1585,Tabla7[Tipo de movimiento],"SALIDA",Tabla7[Mes],I$5))</f>
        <v/>
      </c>
      <c r="J1585" s="39" t="str">
        <f>IF($B1585="","",-SUMIFS(Tabla7[Cantidad],Tabla7[Código del producto],$B1585,Tabla7[Tipo de movimiento],"SALIDA",Tabla7[Mes],J$5))</f>
        <v/>
      </c>
      <c r="K1585" s="39" t="str">
        <f>IF($B1585="","",-SUMIFS(Tabla7[Cantidad],Tabla7[Código del producto],$B1585,Tabla7[Tipo de movimiento],"SALIDA",Tabla7[Mes],K$5))</f>
        <v/>
      </c>
      <c r="L1585" s="39" t="str">
        <f>IF($B1585="","",-SUMIFS(Tabla7[Cantidad],Tabla7[Código del producto],$B1585,Tabla7[Tipo de movimiento],"SALIDA",Tabla7[Mes],L$5))</f>
        <v/>
      </c>
      <c r="M1585" s="39" t="str">
        <f>IF($B1585="","",-SUMIFS(Tabla7[Cantidad],Tabla7[Código del producto],$B1585,Tabla7[Tipo de movimiento],"SALIDA",Tabla7[Mes],M$5))</f>
        <v/>
      </c>
      <c r="N1585" s="39" t="str">
        <f>IF($B1585="","",-SUMIFS(Tabla7[Cantidad],Tabla7[Código del producto],$B1585,Tabla7[Tipo de movimiento],"SALIDA",Tabla7[Mes],N$5))</f>
        <v/>
      </c>
      <c r="O1585" s="39" t="str">
        <f>IF($B1585="","",-SUMIFS(Tabla7[Cantidad],Tabla7[Código del producto],$B1585,Tabla7[Tipo de movimiento],"SALIDA",Tabla7[Mes],O$5))</f>
        <v/>
      </c>
      <c r="P1585" s="39" t="str">
        <f>IF($B1585="","",-SUMIFS(Tabla7[Cantidad],Tabla7[Código del producto],$B1585,Tabla7[Tipo de movimiento],"SALIDA",Tabla7[Mes],P$5))</f>
        <v/>
      </c>
      <c r="Q1585" s="39" t="str">
        <f t="shared" si="72"/>
        <v/>
      </c>
      <c r="R1585" s="51" t="str">
        <f>IF($B1585="","",IFERROR(VLOOKUP($B1585,'ABC rotación'!$C:$G,5,0),"C"))</f>
        <v/>
      </c>
      <c r="S1585" s="41" t="str">
        <f t="shared" si="73"/>
        <v/>
      </c>
      <c r="T1585" s="40" t="str">
        <f t="shared" si="74"/>
        <v/>
      </c>
      <c r="U1585" s="23" t="str">
        <f>IF($B1585="","",VLOOKUP($T1585,Tablas!$X$14:$Y$17,2,1))</f>
        <v/>
      </c>
    </row>
    <row r="1586" spans="2:21" x14ac:dyDescent="0.2">
      <c r="B1586" s="1" t="str">
        <f>IF(Tablas!B1584="","",Tablas!B1584)</f>
        <v/>
      </c>
      <c r="C1586" s="1" t="str">
        <f>IF(Tablas!C1584="","",Tablas!C1584)</f>
        <v/>
      </c>
      <c r="D1586" s="1" t="str">
        <f>IF(Tablas!D1584="","",Tablas!D1584)</f>
        <v/>
      </c>
      <c r="E1586" s="1" t="str">
        <f>IF(Tablas!E1584="","",Tablas!E1584)</f>
        <v/>
      </c>
      <c r="F1586" s="1" t="str">
        <f>IF(Tablas!F1584="","",Tablas!F1584)</f>
        <v/>
      </c>
      <c r="G1586" s="1" t="str">
        <f>IF(Tablas!I1584="","",Tablas!I1584)</f>
        <v/>
      </c>
      <c r="H1586" s="1" t="s">
        <v>911</v>
      </c>
      <c r="I1586" s="39" t="str">
        <f>IF($B1586="","",-SUMIFS(Tabla7[Cantidad],Tabla7[Código del producto],$B1586,Tabla7[Tipo de movimiento],"SALIDA",Tabla7[Mes],I$5))</f>
        <v/>
      </c>
      <c r="J1586" s="39" t="str">
        <f>IF($B1586="","",-SUMIFS(Tabla7[Cantidad],Tabla7[Código del producto],$B1586,Tabla7[Tipo de movimiento],"SALIDA",Tabla7[Mes],J$5))</f>
        <v/>
      </c>
      <c r="K1586" s="39" t="str">
        <f>IF($B1586="","",-SUMIFS(Tabla7[Cantidad],Tabla7[Código del producto],$B1586,Tabla7[Tipo de movimiento],"SALIDA",Tabla7[Mes],K$5))</f>
        <v/>
      </c>
      <c r="L1586" s="39" t="str">
        <f>IF($B1586="","",-SUMIFS(Tabla7[Cantidad],Tabla7[Código del producto],$B1586,Tabla7[Tipo de movimiento],"SALIDA",Tabla7[Mes],L$5))</f>
        <v/>
      </c>
      <c r="M1586" s="39" t="str">
        <f>IF($B1586="","",-SUMIFS(Tabla7[Cantidad],Tabla7[Código del producto],$B1586,Tabla7[Tipo de movimiento],"SALIDA",Tabla7[Mes],M$5))</f>
        <v/>
      </c>
      <c r="N1586" s="39" t="str">
        <f>IF($B1586="","",-SUMIFS(Tabla7[Cantidad],Tabla7[Código del producto],$B1586,Tabla7[Tipo de movimiento],"SALIDA",Tabla7[Mes],N$5))</f>
        <v/>
      </c>
      <c r="O1586" s="39" t="str">
        <f>IF($B1586="","",-SUMIFS(Tabla7[Cantidad],Tabla7[Código del producto],$B1586,Tabla7[Tipo de movimiento],"SALIDA",Tabla7[Mes],O$5))</f>
        <v/>
      </c>
      <c r="P1586" s="39" t="str">
        <f>IF($B1586="","",-SUMIFS(Tabla7[Cantidad],Tabla7[Código del producto],$B1586,Tabla7[Tipo de movimiento],"SALIDA",Tabla7[Mes],P$5))</f>
        <v/>
      </c>
      <c r="Q1586" s="39" t="str">
        <f t="shared" si="72"/>
        <v/>
      </c>
      <c r="R1586" s="51" t="str">
        <f>IF($B1586="","",IFERROR(VLOOKUP($B1586,'ABC rotación'!$C:$G,5,0),"C"))</f>
        <v/>
      </c>
      <c r="S1586" s="41" t="str">
        <f t="shared" si="73"/>
        <v/>
      </c>
      <c r="T1586" s="40" t="str">
        <f t="shared" si="74"/>
        <v/>
      </c>
      <c r="U1586" s="23" t="str">
        <f>IF($B1586="","",VLOOKUP($T1586,Tablas!$X$14:$Y$17,2,1))</f>
        <v/>
      </c>
    </row>
    <row r="1587" spans="2:21" x14ac:dyDescent="0.2">
      <c r="B1587" s="1" t="str">
        <f>IF(Tablas!B1585="","",Tablas!B1585)</f>
        <v/>
      </c>
      <c r="C1587" s="1" t="str">
        <f>IF(Tablas!C1585="","",Tablas!C1585)</f>
        <v/>
      </c>
      <c r="D1587" s="1" t="str">
        <f>IF(Tablas!D1585="","",Tablas!D1585)</f>
        <v/>
      </c>
      <c r="E1587" s="1" t="str">
        <f>IF(Tablas!E1585="","",Tablas!E1585)</f>
        <v/>
      </c>
      <c r="F1587" s="1" t="str">
        <f>IF(Tablas!F1585="","",Tablas!F1585)</f>
        <v/>
      </c>
      <c r="G1587" s="1" t="str">
        <f>IF(Tablas!I1585="","",Tablas!I1585)</f>
        <v/>
      </c>
      <c r="H1587" s="1" t="s">
        <v>911</v>
      </c>
      <c r="I1587" s="39" t="str">
        <f>IF($B1587="","",-SUMIFS(Tabla7[Cantidad],Tabla7[Código del producto],$B1587,Tabla7[Tipo de movimiento],"SALIDA",Tabla7[Mes],I$5))</f>
        <v/>
      </c>
      <c r="J1587" s="39" t="str">
        <f>IF($B1587="","",-SUMIFS(Tabla7[Cantidad],Tabla7[Código del producto],$B1587,Tabla7[Tipo de movimiento],"SALIDA",Tabla7[Mes],J$5))</f>
        <v/>
      </c>
      <c r="K1587" s="39" t="str">
        <f>IF($B1587="","",-SUMIFS(Tabla7[Cantidad],Tabla7[Código del producto],$B1587,Tabla7[Tipo de movimiento],"SALIDA",Tabla7[Mes],K$5))</f>
        <v/>
      </c>
      <c r="L1587" s="39" t="str">
        <f>IF($B1587="","",-SUMIFS(Tabla7[Cantidad],Tabla7[Código del producto],$B1587,Tabla7[Tipo de movimiento],"SALIDA",Tabla7[Mes],L$5))</f>
        <v/>
      </c>
      <c r="M1587" s="39" t="str">
        <f>IF($B1587="","",-SUMIFS(Tabla7[Cantidad],Tabla7[Código del producto],$B1587,Tabla7[Tipo de movimiento],"SALIDA",Tabla7[Mes],M$5))</f>
        <v/>
      </c>
      <c r="N1587" s="39" t="str">
        <f>IF($B1587="","",-SUMIFS(Tabla7[Cantidad],Tabla7[Código del producto],$B1587,Tabla7[Tipo de movimiento],"SALIDA",Tabla7[Mes],N$5))</f>
        <v/>
      </c>
      <c r="O1587" s="39" t="str">
        <f>IF($B1587="","",-SUMIFS(Tabla7[Cantidad],Tabla7[Código del producto],$B1587,Tabla7[Tipo de movimiento],"SALIDA",Tabla7[Mes],O$5))</f>
        <v/>
      </c>
      <c r="P1587" s="39" t="str">
        <f>IF($B1587="","",-SUMIFS(Tabla7[Cantidad],Tabla7[Código del producto],$B1587,Tabla7[Tipo de movimiento],"SALIDA",Tabla7[Mes],P$5))</f>
        <v/>
      </c>
      <c r="Q1587" s="39" t="str">
        <f t="shared" si="72"/>
        <v/>
      </c>
      <c r="R1587" s="51" t="str">
        <f>IF($B1587="","",IFERROR(VLOOKUP($B1587,'ABC rotación'!$C:$G,5,0),"C"))</f>
        <v/>
      </c>
      <c r="S1587" s="41" t="str">
        <f t="shared" si="73"/>
        <v/>
      </c>
      <c r="T1587" s="40" t="str">
        <f t="shared" si="74"/>
        <v/>
      </c>
      <c r="U1587" s="23" t="str">
        <f>IF($B1587="","",VLOOKUP($T1587,Tablas!$X$14:$Y$17,2,1))</f>
        <v/>
      </c>
    </row>
    <row r="1588" spans="2:21" x14ac:dyDescent="0.2">
      <c r="B1588" s="1" t="str">
        <f>IF(Tablas!B1586="","",Tablas!B1586)</f>
        <v/>
      </c>
      <c r="C1588" s="1" t="str">
        <f>IF(Tablas!C1586="","",Tablas!C1586)</f>
        <v/>
      </c>
      <c r="D1588" s="1" t="str">
        <f>IF(Tablas!D1586="","",Tablas!D1586)</f>
        <v/>
      </c>
      <c r="E1588" s="1" t="str">
        <f>IF(Tablas!E1586="","",Tablas!E1586)</f>
        <v/>
      </c>
      <c r="F1588" s="1" t="str">
        <f>IF(Tablas!F1586="","",Tablas!F1586)</f>
        <v/>
      </c>
      <c r="G1588" s="1" t="str">
        <f>IF(Tablas!I1586="","",Tablas!I1586)</f>
        <v/>
      </c>
      <c r="H1588" s="1" t="s">
        <v>911</v>
      </c>
      <c r="I1588" s="39" t="str">
        <f>IF($B1588="","",-SUMIFS(Tabla7[Cantidad],Tabla7[Código del producto],$B1588,Tabla7[Tipo de movimiento],"SALIDA",Tabla7[Mes],I$5))</f>
        <v/>
      </c>
      <c r="J1588" s="39" t="str">
        <f>IF($B1588="","",-SUMIFS(Tabla7[Cantidad],Tabla7[Código del producto],$B1588,Tabla7[Tipo de movimiento],"SALIDA",Tabla7[Mes],J$5))</f>
        <v/>
      </c>
      <c r="K1588" s="39" t="str">
        <f>IF($B1588="","",-SUMIFS(Tabla7[Cantidad],Tabla7[Código del producto],$B1588,Tabla7[Tipo de movimiento],"SALIDA",Tabla7[Mes],K$5))</f>
        <v/>
      </c>
      <c r="L1588" s="39" t="str">
        <f>IF($B1588="","",-SUMIFS(Tabla7[Cantidad],Tabla7[Código del producto],$B1588,Tabla7[Tipo de movimiento],"SALIDA",Tabla7[Mes],L$5))</f>
        <v/>
      </c>
      <c r="M1588" s="39" t="str">
        <f>IF($B1588="","",-SUMIFS(Tabla7[Cantidad],Tabla7[Código del producto],$B1588,Tabla7[Tipo de movimiento],"SALIDA",Tabla7[Mes],M$5))</f>
        <v/>
      </c>
      <c r="N1588" s="39" t="str">
        <f>IF($B1588="","",-SUMIFS(Tabla7[Cantidad],Tabla7[Código del producto],$B1588,Tabla7[Tipo de movimiento],"SALIDA",Tabla7[Mes],N$5))</f>
        <v/>
      </c>
      <c r="O1588" s="39" t="str">
        <f>IF($B1588="","",-SUMIFS(Tabla7[Cantidad],Tabla7[Código del producto],$B1588,Tabla7[Tipo de movimiento],"SALIDA",Tabla7[Mes],O$5))</f>
        <v/>
      </c>
      <c r="P1588" s="39" t="str">
        <f>IF($B1588="","",-SUMIFS(Tabla7[Cantidad],Tabla7[Código del producto],$B1588,Tabla7[Tipo de movimiento],"SALIDA",Tabla7[Mes],P$5))</f>
        <v/>
      </c>
      <c r="Q1588" s="39" t="str">
        <f t="shared" si="72"/>
        <v/>
      </c>
      <c r="R1588" s="51" t="str">
        <f>IF($B1588="","",IFERROR(VLOOKUP($B1588,'ABC rotación'!$C:$G,5,0),"C"))</f>
        <v/>
      </c>
      <c r="S1588" s="41" t="str">
        <f t="shared" si="73"/>
        <v/>
      </c>
      <c r="T1588" s="40" t="str">
        <f t="shared" si="74"/>
        <v/>
      </c>
      <c r="U1588" s="23" t="str">
        <f>IF($B1588="","",VLOOKUP($T1588,Tablas!$X$14:$Y$17,2,1))</f>
        <v/>
      </c>
    </row>
    <row r="1589" spans="2:21" x14ac:dyDescent="0.2">
      <c r="B1589" s="1" t="str">
        <f>IF(Tablas!B1587="","",Tablas!B1587)</f>
        <v/>
      </c>
      <c r="C1589" s="1" t="str">
        <f>IF(Tablas!C1587="","",Tablas!C1587)</f>
        <v/>
      </c>
      <c r="D1589" s="1" t="str">
        <f>IF(Tablas!D1587="","",Tablas!D1587)</f>
        <v/>
      </c>
      <c r="E1589" s="1" t="str">
        <f>IF(Tablas!E1587="","",Tablas!E1587)</f>
        <v/>
      </c>
      <c r="F1589" s="1" t="str">
        <f>IF(Tablas!F1587="","",Tablas!F1587)</f>
        <v/>
      </c>
      <c r="G1589" s="1" t="str">
        <f>IF(Tablas!I1587="","",Tablas!I1587)</f>
        <v/>
      </c>
      <c r="H1589" s="1" t="s">
        <v>911</v>
      </c>
      <c r="I1589" s="39" t="str">
        <f>IF($B1589="","",-SUMIFS(Tabla7[Cantidad],Tabla7[Código del producto],$B1589,Tabla7[Tipo de movimiento],"SALIDA",Tabla7[Mes],I$5))</f>
        <v/>
      </c>
      <c r="J1589" s="39" t="str">
        <f>IF($B1589="","",-SUMIFS(Tabla7[Cantidad],Tabla7[Código del producto],$B1589,Tabla7[Tipo de movimiento],"SALIDA",Tabla7[Mes],J$5))</f>
        <v/>
      </c>
      <c r="K1589" s="39" t="str">
        <f>IF($B1589="","",-SUMIFS(Tabla7[Cantidad],Tabla7[Código del producto],$B1589,Tabla7[Tipo de movimiento],"SALIDA",Tabla7[Mes],K$5))</f>
        <v/>
      </c>
      <c r="L1589" s="39" t="str">
        <f>IF($B1589="","",-SUMIFS(Tabla7[Cantidad],Tabla7[Código del producto],$B1589,Tabla7[Tipo de movimiento],"SALIDA",Tabla7[Mes],L$5))</f>
        <v/>
      </c>
      <c r="M1589" s="39" t="str">
        <f>IF($B1589="","",-SUMIFS(Tabla7[Cantidad],Tabla7[Código del producto],$B1589,Tabla7[Tipo de movimiento],"SALIDA",Tabla7[Mes],M$5))</f>
        <v/>
      </c>
      <c r="N1589" s="39" t="str">
        <f>IF($B1589="","",-SUMIFS(Tabla7[Cantidad],Tabla7[Código del producto],$B1589,Tabla7[Tipo de movimiento],"SALIDA",Tabla7[Mes],N$5))</f>
        <v/>
      </c>
      <c r="O1589" s="39" t="str">
        <f>IF($B1589="","",-SUMIFS(Tabla7[Cantidad],Tabla7[Código del producto],$B1589,Tabla7[Tipo de movimiento],"SALIDA",Tabla7[Mes],O$5))</f>
        <v/>
      </c>
      <c r="P1589" s="39" t="str">
        <f>IF($B1589="","",-SUMIFS(Tabla7[Cantidad],Tabla7[Código del producto],$B1589,Tabla7[Tipo de movimiento],"SALIDA",Tabla7[Mes],P$5))</f>
        <v/>
      </c>
      <c r="Q1589" s="39" t="str">
        <f t="shared" si="72"/>
        <v/>
      </c>
      <c r="R1589" s="51" t="str">
        <f>IF($B1589="","",IFERROR(VLOOKUP($B1589,'ABC rotación'!$C:$G,5,0),"C"))</f>
        <v/>
      </c>
      <c r="S1589" s="41" t="str">
        <f t="shared" si="73"/>
        <v/>
      </c>
      <c r="T1589" s="40" t="str">
        <f t="shared" si="74"/>
        <v/>
      </c>
      <c r="U1589" s="23" t="str">
        <f>IF($B1589="","",VLOOKUP($T1589,Tablas!$X$14:$Y$17,2,1))</f>
        <v/>
      </c>
    </row>
    <row r="1590" spans="2:21" x14ac:dyDescent="0.2">
      <c r="B1590" s="1" t="str">
        <f>IF(Tablas!B1588="","",Tablas!B1588)</f>
        <v/>
      </c>
      <c r="C1590" s="1" t="str">
        <f>IF(Tablas!C1588="","",Tablas!C1588)</f>
        <v/>
      </c>
      <c r="D1590" s="1" t="str">
        <f>IF(Tablas!D1588="","",Tablas!D1588)</f>
        <v/>
      </c>
      <c r="E1590" s="1" t="str">
        <f>IF(Tablas!E1588="","",Tablas!E1588)</f>
        <v/>
      </c>
      <c r="F1590" s="1" t="str">
        <f>IF(Tablas!F1588="","",Tablas!F1588)</f>
        <v/>
      </c>
      <c r="G1590" s="1" t="str">
        <f>IF(Tablas!I1588="","",Tablas!I1588)</f>
        <v/>
      </c>
      <c r="H1590" s="1" t="s">
        <v>911</v>
      </c>
      <c r="I1590" s="39" t="str">
        <f>IF($B1590="","",-SUMIFS(Tabla7[Cantidad],Tabla7[Código del producto],$B1590,Tabla7[Tipo de movimiento],"SALIDA",Tabla7[Mes],I$5))</f>
        <v/>
      </c>
      <c r="J1590" s="39" t="str">
        <f>IF($B1590="","",-SUMIFS(Tabla7[Cantidad],Tabla7[Código del producto],$B1590,Tabla7[Tipo de movimiento],"SALIDA",Tabla7[Mes],J$5))</f>
        <v/>
      </c>
      <c r="K1590" s="39" t="str">
        <f>IF($B1590="","",-SUMIFS(Tabla7[Cantidad],Tabla7[Código del producto],$B1590,Tabla7[Tipo de movimiento],"SALIDA",Tabla7[Mes],K$5))</f>
        <v/>
      </c>
      <c r="L1590" s="39" t="str">
        <f>IF($B1590="","",-SUMIFS(Tabla7[Cantidad],Tabla7[Código del producto],$B1590,Tabla7[Tipo de movimiento],"SALIDA",Tabla7[Mes],L$5))</f>
        <v/>
      </c>
      <c r="M1590" s="39" t="str">
        <f>IF($B1590="","",-SUMIFS(Tabla7[Cantidad],Tabla7[Código del producto],$B1590,Tabla7[Tipo de movimiento],"SALIDA",Tabla7[Mes],M$5))</f>
        <v/>
      </c>
      <c r="N1590" s="39" t="str">
        <f>IF($B1590="","",-SUMIFS(Tabla7[Cantidad],Tabla7[Código del producto],$B1590,Tabla7[Tipo de movimiento],"SALIDA",Tabla7[Mes],N$5))</f>
        <v/>
      </c>
      <c r="O1590" s="39" t="str">
        <f>IF($B1590="","",-SUMIFS(Tabla7[Cantidad],Tabla7[Código del producto],$B1590,Tabla7[Tipo de movimiento],"SALIDA",Tabla7[Mes],O$5))</f>
        <v/>
      </c>
      <c r="P1590" s="39" t="str">
        <f>IF($B1590="","",-SUMIFS(Tabla7[Cantidad],Tabla7[Código del producto],$B1590,Tabla7[Tipo de movimiento],"SALIDA",Tabla7[Mes],P$5))</f>
        <v/>
      </c>
      <c r="Q1590" s="39" t="str">
        <f t="shared" si="72"/>
        <v/>
      </c>
      <c r="R1590" s="51" t="str">
        <f>IF($B1590="","",IFERROR(VLOOKUP($B1590,'ABC rotación'!$C:$G,5,0),"C"))</f>
        <v/>
      </c>
      <c r="S1590" s="41" t="str">
        <f t="shared" si="73"/>
        <v/>
      </c>
      <c r="T1590" s="40" t="str">
        <f t="shared" si="74"/>
        <v/>
      </c>
      <c r="U1590" s="23" t="str">
        <f>IF($B1590="","",VLOOKUP($T1590,Tablas!$X$14:$Y$17,2,1))</f>
        <v/>
      </c>
    </row>
    <row r="1591" spans="2:21" x14ac:dyDescent="0.2">
      <c r="B1591" s="1" t="str">
        <f>IF(Tablas!B1589="","",Tablas!B1589)</f>
        <v/>
      </c>
      <c r="C1591" s="1" t="str">
        <f>IF(Tablas!C1589="","",Tablas!C1589)</f>
        <v/>
      </c>
      <c r="D1591" s="1" t="str">
        <f>IF(Tablas!D1589="","",Tablas!D1589)</f>
        <v/>
      </c>
      <c r="E1591" s="1" t="str">
        <f>IF(Tablas!E1589="","",Tablas!E1589)</f>
        <v/>
      </c>
      <c r="F1591" s="1" t="str">
        <f>IF(Tablas!F1589="","",Tablas!F1589)</f>
        <v/>
      </c>
      <c r="G1591" s="1" t="str">
        <f>IF(Tablas!I1589="","",Tablas!I1589)</f>
        <v/>
      </c>
      <c r="H1591" s="1" t="s">
        <v>911</v>
      </c>
      <c r="I1591" s="39" t="str">
        <f>IF($B1591="","",-SUMIFS(Tabla7[Cantidad],Tabla7[Código del producto],$B1591,Tabla7[Tipo de movimiento],"SALIDA",Tabla7[Mes],I$5))</f>
        <v/>
      </c>
      <c r="J1591" s="39" t="str">
        <f>IF($B1591="","",-SUMIFS(Tabla7[Cantidad],Tabla7[Código del producto],$B1591,Tabla7[Tipo de movimiento],"SALIDA",Tabla7[Mes],J$5))</f>
        <v/>
      </c>
      <c r="K1591" s="39" t="str">
        <f>IF($B1591="","",-SUMIFS(Tabla7[Cantidad],Tabla7[Código del producto],$B1591,Tabla7[Tipo de movimiento],"SALIDA",Tabla7[Mes],K$5))</f>
        <v/>
      </c>
      <c r="L1591" s="39" t="str">
        <f>IF($B1591="","",-SUMIFS(Tabla7[Cantidad],Tabla7[Código del producto],$B1591,Tabla7[Tipo de movimiento],"SALIDA",Tabla7[Mes],L$5))</f>
        <v/>
      </c>
      <c r="M1591" s="39" t="str">
        <f>IF($B1591="","",-SUMIFS(Tabla7[Cantidad],Tabla7[Código del producto],$B1591,Tabla7[Tipo de movimiento],"SALIDA",Tabla7[Mes],M$5))</f>
        <v/>
      </c>
      <c r="N1591" s="39" t="str">
        <f>IF($B1591="","",-SUMIFS(Tabla7[Cantidad],Tabla7[Código del producto],$B1591,Tabla7[Tipo de movimiento],"SALIDA",Tabla7[Mes],N$5))</f>
        <v/>
      </c>
      <c r="O1591" s="39" t="str">
        <f>IF($B1591="","",-SUMIFS(Tabla7[Cantidad],Tabla7[Código del producto],$B1591,Tabla7[Tipo de movimiento],"SALIDA",Tabla7[Mes],O$5))</f>
        <v/>
      </c>
      <c r="P1591" s="39" t="str">
        <f>IF($B1591="","",-SUMIFS(Tabla7[Cantidad],Tabla7[Código del producto],$B1591,Tabla7[Tipo de movimiento],"SALIDA",Tabla7[Mes],P$5))</f>
        <v/>
      </c>
      <c r="Q1591" s="39" t="str">
        <f t="shared" si="72"/>
        <v/>
      </c>
      <c r="R1591" s="51" t="str">
        <f>IF($B1591="","",IFERROR(VLOOKUP($B1591,'ABC rotación'!$C:$G,5,0),"C"))</f>
        <v/>
      </c>
      <c r="S1591" s="41" t="str">
        <f t="shared" si="73"/>
        <v/>
      </c>
      <c r="T1591" s="40" t="str">
        <f t="shared" si="74"/>
        <v/>
      </c>
      <c r="U1591" s="23" t="str">
        <f>IF($B1591="","",VLOOKUP($T1591,Tablas!$X$14:$Y$17,2,1))</f>
        <v/>
      </c>
    </row>
    <row r="1592" spans="2:21" x14ac:dyDescent="0.2">
      <c r="B1592" s="1" t="str">
        <f>IF(Tablas!B1590="","",Tablas!B1590)</f>
        <v/>
      </c>
      <c r="C1592" s="1" t="str">
        <f>IF(Tablas!C1590="","",Tablas!C1590)</f>
        <v/>
      </c>
      <c r="D1592" s="1" t="str">
        <f>IF(Tablas!D1590="","",Tablas!D1590)</f>
        <v/>
      </c>
      <c r="E1592" s="1" t="str">
        <f>IF(Tablas!E1590="","",Tablas!E1590)</f>
        <v/>
      </c>
      <c r="F1592" s="1" t="str">
        <f>IF(Tablas!F1590="","",Tablas!F1590)</f>
        <v/>
      </c>
      <c r="G1592" s="1" t="str">
        <f>IF(Tablas!I1590="","",Tablas!I1590)</f>
        <v/>
      </c>
      <c r="H1592" s="1" t="s">
        <v>911</v>
      </c>
      <c r="I1592" s="39" t="str">
        <f>IF($B1592="","",-SUMIFS(Tabla7[Cantidad],Tabla7[Código del producto],$B1592,Tabla7[Tipo de movimiento],"SALIDA",Tabla7[Mes],I$5))</f>
        <v/>
      </c>
      <c r="J1592" s="39" t="str">
        <f>IF($B1592="","",-SUMIFS(Tabla7[Cantidad],Tabla7[Código del producto],$B1592,Tabla7[Tipo de movimiento],"SALIDA",Tabla7[Mes],J$5))</f>
        <v/>
      </c>
      <c r="K1592" s="39" t="str">
        <f>IF($B1592="","",-SUMIFS(Tabla7[Cantidad],Tabla7[Código del producto],$B1592,Tabla7[Tipo de movimiento],"SALIDA",Tabla7[Mes],K$5))</f>
        <v/>
      </c>
      <c r="L1592" s="39" t="str">
        <f>IF($B1592="","",-SUMIFS(Tabla7[Cantidad],Tabla7[Código del producto],$B1592,Tabla7[Tipo de movimiento],"SALIDA",Tabla7[Mes],L$5))</f>
        <v/>
      </c>
      <c r="M1592" s="39" t="str">
        <f>IF($B1592="","",-SUMIFS(Tabla7[Cantidad],Tabla7[Código del producto],$B1592,Tabla7[Tipo de movimiento],"SALIDA",Tabla7[Mes],M$5))</f>
        <v/>
      </c>
      <c r="N1592" s="39" t="str">
        <f>IF($B1592="","",-SUMIFS(Tabla7[Cantidad],Tabla7[Código del producto],$B1592,Tabla7[Tipo de movimiento],"SALIDA",Tabla7[Mes],N$5))</f>
        <v/>
      </c>
      <c r="O1592" s="39" t="str">
        <f>IF($B1592="","",-SUMIFS(Tabla7[Cantidad],Tabla7[Código del producto],$B1592,Tabla7[Tipo de movimiento],"SALIDA",Tabla7[Mes],O$5))</f>
        <v/>
      </c>
      <c r="P1592" s="39" t="str">
        <f>IF($B1592="","",-SUMIFS(Tabla7[Cantidad],Tabla7[Código del producto],$B1592,Tabla7[Tipo de movimiento],"SALIDA",Tabla7[Mes],P$5))</f>
        <v/>
      </c>
      <c r="Q1592" s="39" t="str">
        <f t="shared" si="72"/>
        <v/>
      </c>
      <c r="R1592" s="51" t="str">
        <f>IF($B1592="","",IFERROR(VLOOKUP($B1592,'ABC rotación'!$C:$G,5,0),"C"))</f>
        <v/>
      </c>
      <c r="S1592" s="41" t="str">
        <f t="shared" si="73"/>
        <v/>
      </c>
      <c r="T1592" s="40" t="str">
        <f t="shared" si="74"/>
        <v/>
      </c>
      <c r="U1592" s="23" t="str">
        <f>IF($B1592="","",VLOOKUP($T1592,Tablas!$X$14:$Y$17,2,1))</f>
        <v/>
      </c>
    </row>
    <row r="1593" spans="2:21" x14ac:dyDescent="0.2">
      <c r="B1593" s="1" t="str">
        <f>IF(Tablas!B1591="","",Tablas!B1591)</f>
        <v/>
      </c>
      <c r="C1593" s="1" t="str">
        <f>IF(Tablas!C1591="","",Tablas!C1591)</f>
        <v/>
      </c>
      <c r="D1593" s="1" t="str">
        <f>IF(Tablas!D1591="","",Tablas!D1591)</f>
        <v/>
      </c>
      <c r="E1593" s="1" t="str">
        <f>IF(Tablas!E1591="","",Tablas!E1591)</f>
        <v/>
      </c>
      <c r="F1593" s="1" t="str">
        <f>IF(Tablas!F1591="","",Tablas!F1591)</f>
        <v/>
      </c>
      <c r="G1593" s="1" t="str">
        <f>IF(Tablas!I1591="","",Tablas!I1591)</f>
        <v/>
      </c>
      <c r="H1593" s="1" t="s">
        <v>911</v>
      </c>
      <c r="I1593" s="39" t="str">
        <f>IF($B1593="","",-SUMIFS(Tabla7[Cantidad],Tabla7[Código del producto],$B1593,Tabla7[Tipo de movimiento],"SALIDA",Tabla7[Mes],I$5))</f>
        <v/>
      </c>
      <c r="J1593" s="39" t="str">
        <f>IF($B1593="","",-SUMIFS(Tabla7[Cantidad],Tabla7[Código del producto],$B1593,Tabla7[Tipo de movimiento],"SALIDA",Tabla7[Mes],J$5))</f>
        <v/>
      </c>
      <c r="K1593" s="39" t="str">
        <f>IF($B1593="","",-SUMIFS(Tabla7[Cantidad],Tabla7[Código del producto],$B1593,Tabla7[Tipo de movimiento],"SALIDA",Tabla7[Mes],K$5))</f>
        <v/>
      </c>
      <c r="L1593" s="39" t="str">
        <f>IF($B1593="","",-SUMIFS(Tabla7[Cantidad],Tabla7[Código del producto],$B1593,Tabla7[Tipo de movimiento],"SALIDA",Tabla7[Mes],L$5))</f>
        <v/>
      </c>
      <c r="M1593" s="39" t="str">
        <f>IF($B1593="","",-SUMIFS(Tabla7[Cantidad],Tabla7[Código del producto],$B1593,Tabla7[Tipo de movimiento],"SALIDA",Tabla7[Mes],M$5))</f>
        <v/>
      </c>
      <c r="N1593" s="39" t="str">
        <f>IF($B1593="","",-SUMIFS(Tabla7[Cantidad],Tabla7[Código del producto],$B1593,Tabla7[Tipo de movimiento],"SALIDA",Tabla7[Mes],N$5))</f>
        <v/>
      </c>
      <c r="O1593" s="39" t="str">
        <f>IF($B1593="","",-SUMIFS(Tabla7[Cantidad],Tabla7[Código del producto],$B1593,Tabla7[Tipo de movimiento],"SALIDA",Tabla7[Mes],O$5))</f>
        <v/>
      </c>
      <c r="P1593" s="39" t="str">
        <f>IF($B1593="","",-SUMIFS(Tabla7[Cantidad],Tabla7[Código del producto],$B1593,Tabla7[Tipo de movimiento],"SALIDA",Tabla7[Mes],P$5))</f>
        <v/>
      </c>
      <c r="Q1593" s="39" t="str">
        <f t="shared" si="72"/>
        <v/>
      </c>
      <c r="R1593" s="51" t="str">
        <f>IF($B1593="","",IFERROR(VLOOKUP($B1593,'ABC rotación'!$C:$G,5,0),"C"))</f>
        <v/>
      </c>
      <c r="S1593" s="41" t="str">
        <f t="shared" si="73"/>
        <v/>
      </c>
      <c r="T1593" s="40" t="str">
        <f t="shared" si="74"/>
        <v/>
      </c>
      <c r="U1593" s="23" t="str">
        <f>IF($B1593="","",VLOOKUP($T1593,Tablas!$X$14:$Y$17,2,1))</f>
        <v/>
      </c>
    </row>
    <row r="1594" spans="2:21" x14ac:dyDescent="0.2">
      <c r="B1594" s="1" t="str">
        <f>IF(Tablas!B1592="","",Tablas!B1592)</f>
        <v/>
      </c>
      <c r="C1594" s="1" t="str">
        <f>IF(Tablas!C1592="","",Tablas!C1592)</f>
        <v/>
      </c>
      <c r="D1594" s="1" t="str">
        <f>IF(Tablas!D1592="","",Tablas!D1592)</f>
        <v/>
      </c>
      <c r="E1594" s="1" t="str">
        <f>IF(Tablas!E1592="","",Tablas!E1592)</f>
        <v/>
      </c>
      <c r="F1594" s="1" t="str">
        <f>IF(Tablas!F1592="","",Tablas!F1592)</f>
        <v/>
      </c>
      <c r="G1594" s="1" t="str">
        <f>IF(Tablas!I1592="","",Tablas!I1592)</f>
        <v/>
      </c>
      <c r="H1594" s="1" t="s">
        <v>911</v>
      </c>
      <c r="I1594" s="39" t="str">
        <f>IF($B1594="","",-SUMIFS(Tabla7[Cantidad],Tabla7[Código del producto],$B1594,Tabla7[Tipo de movimiento],"SALIDA",Tabla7[Mes],I$5))</f>
        <v/>
      </c>
      <c r="J1594" s="39" t="str">
        <f>IF($B1594="","",-SUMIFS(Tabla7[Cantidad],Tabla7[Código del producto],$B1594,Tabla7[Tipo de movimiento],"SALIDA",Tabla7[Mes],J$5))</f>
        <v/>
      </c>
      <c r="K1594" s="39" t="str">
        <f>IF($B1594="","",-SUMIFS(Tabla7[Cantidad],Tabla7[Código del producto],$B1594,Tabla7[Tipo de movimiento],"SALIDA",Tabla7[Mes],K$5))</f>
        <v/>
      </c>
      <c r="L1594" s="39" t="str">
        <f>IF($B1594="","",-SUMIFS(Tabla7[Cantidad],Tabla7[Código del producto],$B1594,Tabla7[Tipo de movimiento],"SALIDA",Tabla7[Mes],L$5))</f>
        <v/>
      </c>
      <c r="M1594" s="39" t="str">
        <f>IF($B1594="","",-SUMIFS(Tabla7[Cantidad],Tabla7[Código del producto],$B1594,Tabla7[Tipo de movimiento],"SALIDA",Tabla7[Mes],M$5))</f>
        <v/>
      </c>
      <c r="N1594" s="39" t="str">
        <f>IF($B1594="","",-SUMIFS(Tabla7[Cantidad],Tabla7[Código del producto],$B1594,Tabla7[Tipo de movimiento],"SALIDA",Tabla7[Mes],N$5))</f>
        <v/>
      </c>
      <c r="O1594" s="39" t="str">
        <f>IF($B1594="","",-SUMIFS(Tabla7[Cantidad],Tabla7[Código del producto],$B1594,Tabla7[Tipo de movimiento],"SALIDA",Tabla7[Mes],O$5))</f>
        <v/>
      </c>
      <c r="P1594" s="39" t="str">
        <f>IF($B1594="","",-SUMIFS(Tabla7[Cantidad],Tabla7[Código del producto],$B1594,Tabla7[Tipo de movimiento],"SALIDA",Tabla7[Mes],P$5))</f>
        <v/>
      </c>
      <c r="Q1594" s="39" t="str">
        <f t="shared" si="72"/>
        <v/>
      </c>
      <c r="R1594" s="51" t="str">
        <f>IF($B1594="","",IFERROR(VLOOKUP($B1594,'ABC rotación'!$C:$G,5,0),"C"))</f>
        <v/>
      </c>
      <c r="S1594" s="41" t="str">
        <f t="shared" si="73"/>
        <v/>
      </c>
      <c r="T1594" s="40" t="str">
        <f t="shared" si="74"/>
        <v/>
      </c>
      <c r="U1594" s="23" t="str">
        <f>IF($B1594="","",VLOOKUP($T1594,Tablas!$X$14:$Y$17,2,1))</f>
        <v/>
      </c>
    </row>
    <row r="1595" spans="2:21" x14ac:dyDescent="0.2">
      <c r="B1595" s="1" t="str">
        <f>IF(Tablas!B1593="","",Tablas!B1593)</f>
        <v/>
      </c>
      <c r="C1595" s="1" t="str">
        <f>IF(Tablas!C1593="","",Tablas!C1593)</f>
        <v/>
      </c>
      <c r="D1595" s="1" t="str">
        <f>IF(Tablas!D1593="","",Tablas!D1593)</f>
        <v/>
      </c>
      <c r="E1595" s="1" t="str">
        <f>IF(Tablas!E1593="","",Tablas!E1593)</f>
        <v/>
      </c>
      <c r="F1595" s="1" t="str">
        <f>IF(Tablas!F1593="","",Tablas!F1593)</f>
        <v/>
      </c>
      <c r="G1595" s="1" t="str">
        <f>IF(Tablas!I1593="","",Tablas!I1593)</f>
        <v/>
      </c>
      <c r="H1595" s="1" t="s">
        <v>911</v>
      </c>
      <c r="I1595" s="39" t="str">
        <f>IF($B1595="","",-SUMIFS(Tabla7[Cantidad],Tabla7[Código del producto],$B1595,Tabla7[Tipo de movimiento],"SALIDA",Tabla7[Mes],I$5))</f>
        <v/>
      </c>
      <c r="J1595" s="39" t="str">
        <f>IF($B1595="","",-SUMIFS(Tabla7[Cantidad],Tabla7[Código del producto],$B1595,Tabla7[Tipo de movimiento],"SALIDA",Tabla7[Mes],J$5))</f>
        <v/>
      </c>
      <c r="K1595" s="39" t="str">
        <f>IF($B1595="","",-SUMIFS(Tabla7[Cantidad],Tabla7[Código del producto],$B1595,Tabla7[Tipo de movimiento],"SALIDA",Tabla7[Mes],K$5))</f>
        <v/>
      </c>
      <c r="L1595" s="39" t="str">
        <f>IF($B1595="","",-SUMIFS(Tabla7[Cantidad],Tabla7[Código del producto],$B1595,Tabla7[Tipo de movimiento],"SALIDA",Tabla7[Mes],L$5))</f>
        <v/>
      </c>
      <c r="M1595" s="39" t="str">
        <f>IF($B1595="","",-SUMIFS(Tabla7[Cantidad],Tabla7[Código del producto],$B1595,Tabla7[Tipo de movimiento],"SALIDA",Tabla7[Mes],M$5))</f>
        <v/>
      </c>
      <c r="N1595" s="39" t="str">
        <f>IF($B1595="","",-SUMIFS(Tabla7[Cantidad],Tabla7[Código del producto],$B1595,Tabla7[Tipo de movimiento],"SALIDA",Tabla7[Mes],N$5))</f>
        <v/>
      </c>
      <c r="O1595" s="39" t="str">
        <f>IF($B1595="","",-SUMIFS(Tabla7[Cantidad],Tabla7[Código del producto],$B1595,Tabla7[Tipo de movimiento],"SALIDA",Tabla7[Mes],O$5))</f>
        <v/>
      </c>
      <c r="P1595" s="39" t="str">
        <f>IF($B1595="","",-SUMIFS(Tabla7[Cantidad],Tabla7[Código del producto],$B1595,Tabla7[Tipo de movimiento],"SALIDA",Tabla7[Mes],P$5))</f>
        <v/>
      </c>
      <c r="Q1595" s="39" t="str">
        <f t="shared" si="72"/>
        <v/>
      </c>
      <c r="R1595" s="51" t="str">
        <f>IF($B1595="","",IFERROR(VLOOKUP($B1595,'ABC rotación'!$C:$G,5,0),"C"))</f>
        <v/>
      </c>
      <c r="S1595" s="41" t="str">
        <f t="shared" si="73"/>
        <v/>
      </c>
      <c r="T1595" s="40" t="str">
        <f t="shared" si="74"/>
        <v/>
      </c>
      <c r="U1595" s="23" t="str">
        <f>IF($B1595="","",VLOOKUP($T1595,Tablas!$X$14:$Y$17,2,1))</f>
        <v/>
      </c>
    </row>
    <row r="1596" spans="2:21" x14ac:dyDescent="0.2">
      <c r="B1596" s="1" t="str">
        <f>IF(Tablas!B1594="","",Tablas!B1594)</f>
        <v/>
      </c>
      <c r="C1596" s="1" t="str">
        <f>IF(Tablas!C1594="","",Tablas!C1594)</f>
        <v/>
      </c>
      <c r="D1596" s="1" t="str">
        <f>IF(Tablas!D1594="","",Tablas!D1594)</f>
        <v/>
      </c>
      <c r="E1596" s="1" t="str">
        <f>IF(Tablas!E1594="","",Tablas!E1594)</f>
        <v/>
      </c>
      <c r="F1596" s="1" t="str">
        <f>IF(Tablas!F1594="","",Tablas!F1594)</f>
        <v/>
      </c>
      <c r="G1596" s="1" t="str">
        <f>IF(Tablas!I1594="","",Tablas!I1594)</f>
        <v/>
      </c>
      <c r="H1596" s="1" t="s">
        <v>911</v>
      </c>
      <c r="I1596" s="39" t="str">
        <f>IF($B1596="","",-SUMIFS(Tabla7[Cantidad],Tabla7[Código del producto],$B1596,Tabla7[Tipo de movimiento],"SALIDA",Tabla7[Mes],I$5))</f>
        <v/>
      </c>
      <c r="J1596" s="39" t="str">
        <f>IF($B1596="","",-SUMIFS(Tabla7[Cantidad],Tabla7[Código del producto],$B1596,Tabla7[Tipo de movimiento],"SALIDA",Tabla7[Mes],J$5))</f>
        <v/>
      </c>
      <c r="K1596" s="39" t="str">
        <f>IF($B1596="","",-SUMIFS(Tabla7[Cantidad],Tabla7[Código del producto],$B1596,Tabla7[Tipo de movimiento],"SALIDA",Tabla7[Mes],K$5))</f>
        <v/>
      </c>
      <c r="L1596" s="39" t="str">
        <f>IF($B1596="","",-SUMIFS(Tabla7[Cantidad],Tabla7[Código del producto],$B1596,Tabla7[Tipo de movimiento],"SALIDA",Tabla7[Mes],L$5))</f>
        <v/>
      </c>
      <c r="M1596" s="39" t="str">
        <f>IF($B1596="","",-SUMIFS(Tabla7[Cantidad],Tabla7[Código del producto],$B1596,Tabla7[Tipo de movimiento],"SALIDA",Tabla7[Mes],M$5))</f>
        <v/>
      </c>
      <c r="N1596" s="39" t="str">
        <f>IF($B1596="","",-SUMIFS(Tabla7[Cantidad],Tabla7[Código del producto],$B1596,Tabla7[Tipo de movimiento],"SALIDA",Tabla7[Mes],N$5))</f>
        <v/>
      </c>
      <c r="O1596" s="39" t="str">
        <f>IF($B1596="","",-SUMIFS(Tabla7[Cantidad],Tabla7[Código del producto],$B1596,Tabla7[Tipo de movimiento],"SALIDA",Tabla7[Mes],O$5))</f>
        <v/>
      </c>
      <c r="P1596" s="39" t="str">
        <f>IF($B1596="","",-SUMIFS(Tabla7[Cantidad],Tabla7[Código del producto],$B1596,Tabla7[Tipo de movimiento],"SALIDA",Tabla7[Mes],P$5))</f>
        <v/>
      </c>
      <c r="Q1596" s="39" t="str">
        <f t="shared" si="72"/>
        <v/>
      </c>
      <c r="R1596" s="51" t="str">
        <f>IF($B1596="","",IFERROR(VLOOKUP($B1596,'ABC rotación'!$C:$G,5,0),"C"))</f>
        <v/>
      </c>
      <c r="S1596" s="41" t="str">
        <f t="shared" si="73"/>
        <v/>
      </c>
      <c r="T1596" s="40" t="str">
        <f t="shared" si="74"/>
        <v/>
      </c>
      <c r="U1596" s="23" t="str">
        <f>IF($B1596="","",VLOOKUP($T1596,Tablas!$X$14:$Y$17,2,1))</f>
        <v/>
      </c>
    </row>
    <row r="1597" spans="2:21" x14ac:dyDescent="0.2">
      <c r="B1597" s="1" t="str">
        <f>IF(Tablas!B1595="","",Tablas!B1595)</f>
        <v/>
      </c>
      <c r="C1597" s="1" t="str">
        <f>IF(Tablas!C1595="","",Tablas!C1595)</f>
        <v/>
      </c>
      <c r="D1597" s="1" t="str">
        <f>IF(Tablas!D1595="","",Tablas!D1595)</f>
        <v/>
      </c>
      <c r="E1597" s="1" t="str">
        <f>IF(Tablas!E1595="","",Tablas!E1595)</f>
        <v/>
      </c>
      <c r="F1597" s="1" t="str">
        <f>IF(Tablas!F1595="","",Tablas!F1595)</f>
        <v/>
      </c>
      <c r="G1597" s="1" t="str">
        <f>IF(Tablas!I1595="","",Tablas!I1595)</f>
        <v/>
      </c>
      <c r="H1597" s="1" t="s">
        <v>911</v>
      </c>
      <c r="I1597" s="39" t="str">
        <f>IF($B1597="","",-SUMIFS(Tabla7[Cantidad],Tabla7[Código del producto],$B1597,Tabla7[Tipo de movimiento],"SALIDA",Tabla7[Mes],I$5))</f>
        <v/>
      </c>
      <c r="J1597" s="39" t="str">
        <f>IF($B1597="","",-SUMIFS(Tabla7[Cantidad],Tabla7[Código del producto],$B1597,Tabla7[Tipo de movimiento],"SALIDA",Tabla7[Mes],J$5))</f>
        <v/>
      </c>
      <c r="K1597" s="39" t="str">
        <f>IF($B1597="","",-SUMIFS(Tabla7[Cantidad],Tabla7[Código del producto],$B1597,Tabla7[Tipo de movimiento],"SALIDA",Tabla7[Mes],K$5))</f>
        <v/>
      </c>
      <c r="L1597" s="39" t="str">
        <f>IF($B1597="","",-SUMIFS(Tabla7[Cantidad],Tabla7[Código del producto],$B1597,Tabla7[Tipo de movimiento],"SALIDA",Tabla7[Mes],L$5))</f>
        <v/>
      </c>
      <c r="M1597" s="39" t="str">
        <f>IF($B1597="","",-SUMIFS(Tabla7[Cantidad],Tabla7[Código del producto],$B1597,Tabla7[Tipo de movimiento],"SALIDA",Tabla7[Mes],M$5))</f>
        <v/>
      </c>
      <c r="N1597" s="39" t="str">
        <f>IF($B1597="","",-SUMIFS(Tabla7[Cantidad],Tabla7[Código del producto],$B1597,Tabla7[Tipo de movimiento],"SALIDA",Tabla7[Mes],N$5))</f>
        <v/>
      </c>
      <c r="O1597" s="39" t="str">
        <f>IF($B1597="","",-SUMIFS(Tabla7[Cantidad],Tabla7[Código del producto],$B1597,Tabla7[Tipo de movimiento],"SALIDA",Tabla7[Mes],O$5))</f>
        <v/>
      </c>
      <c r="P1597" s="39" t="str">
        <f>IF($B1597="","",-SUMIFS(Tabla7[Cantidad],Tabla7[Código del producto],$B1597,Tabla7[Tipo de movimiento],"SALIDA",Tabla7[Mes],P$5))</f>
        <v/>
      </c>
      <c r="Q1597" s="39" t="str">
        <f t="shared" si="72"/>
        <v/>
      </c>
      <c r="R1597" s="51" t="str">
        <f>IF($B1597="","",IFERROR(VLOOKUP($B1597,'ABC rotación'!$C:$G,5,0),"C"))</f>
        <v/>
      </c>
      <c r="S1597" s="41" t="str">
        <f t="shared" si="73"/>
        <v/>
      </c>
      <c r="T1597" s="40" t="str">
        <f t="shared" si="74"/>
        <v/>
      </c>
      <c r="U1597" s="23" t="str">
        <f>IF($B1597="","",VLOOKUP($T1597,Tablas!$X$14:$Y$17,2,1))</f>
        <v/>
      </c>
    </row>
    <row r="1598" spans="2:21" x14ac:dyDescent="0.2">
      <c r="B1598" s="1" t="str">
        <f>IF(Tablas!B1596="","",Tablas!B1596)</f>
        <v/>
      </c>
      <c r="C1598" s="1" t="str">
        <f>IF(Tablas!C1596="","",Tablas!C1596)</f>
        <v/>
      </c>
      <c r="D1598" s="1" t="str">
        <f>IF(Tablas!D1596="","",Tablas!D1596)</f>
        <v/>
      </c>
      <c r="E1598" s="1" t="str">
        <f>IF(Tablas!E1596="","",Tablas!E1596)</f>
        <v/>
      </c>
      <c r="F1598" s="1" t="str">
        <f>IF(Tablas!F1596="","",Tablas!F1596)</f>
        <v/>
      </c>
      <c r="G1598" s="1" t="str">
        <f>IF(Tablas!I1596="","",Tablas!I1596)</f>
        <v/>
      </c>
      <c r="H1598" s="1" t="s">
        <v>911</v>
      </c>
      <c r="I1598" s="39" t="str">
        <f>IF($B1598="","",-SUMIFS(Tabla7[Cantidad],Tabla7[Código del producto],$B1598,Tabla7[Tipo de movimiento],"SALIDA",Tabla7[Mes],I$5))</f>
        <v/>
      </c>
      <c r="J1598" s="39" t="str">
        <f>IF($B1598="","",-SUMIFS(Tabla7[Cantidad],Tabla7[Código del producto],$B1598,Tabla7[Tipo de movimiento],"SALIDA",Tabla7[Mes],J$5))</f>
        <v/>
      </c>
      <c r="K1598" s="39" t="str">
        <f>IF($B1598="","",-SUMIFS(Tabla7[Cantidad],Tabla7[Código del producto],$B1598,Tabla7[Tipo de movimiento],"SALIDA",Tabla7[Mes],K$5))</f>
        <v/>
      </c>
      <c r="L1598" s="39" t="str">
        <f>IF($B1598="","",-SUMIFS(Tabla7[Cantidad],Tabla7[Código del producto],$B1598,Tabla7[Tipo de movimiento],"SALIDA",Tabla7[Mes],L$5))</f>
        <v/>
      </c>
      <c r="M1598" s="39" t="str">
        <f>IF($B1598="","",-SUMIFS(Tabla7[Cantidad],Tabla7[Código del producto],$B1598,Tabla7[Tipo de movimiento],"SALIDA",Tabla7[Mes],M$5))</f>
        <v/>
      </c>
      <c r="N1598" s="39" t="str">
        <f>IF($B1598="","",-SUMIFS(Tabla7[Cantidad],Tabla7[Código del producto],$B1598,Tabla7[Tipo de movimiento],"SALIDA",Tabla7[Mes],N$5))</f>
        <v/>
      </c>
      <c r="O1598" s="39" t="str">
        <f>IF($B1598="","",-SUMIFS(Tabla7[Cantidad],Tabla7[Código del producto],$B1598,Tabla7[Tipo de movimiento],"SALIDA",Tabla7[Mes],O$5))</f>
        <v/>
      </c>
      <c r="P1598" s="39" t="str">
        <f>IF($B1598="","",-SUMIFS(Tabla7[Cantidad],Tabla7[Código del producto],$B1598,Tabla7[Tipo de movimiento],"SALIDA",Tabla7[Mes],P$5))</f>
        <v/>
      </c>
      <c r="Q1598" s="39" t="str">
        <f t="shared" si="72"/>
        <v/>
      </c>
      <c r="R1598" s="51" t="str">
        <f>IF($B1598="","",IFERROR(VLOOKUP($B1598,'ABC rotación'!$C:$G,5,0),"C"))</f>
        <v/>
      </c>
      <c r="S1598" s="41" t="str">
        <f t="shared" si="73"/>
        <v/>
      </c>
      <c r="T1598" s="40" t="str">
        <f t="shared" si="74"/>
        <v/>
      </c>
      <c r="U1598" s="23" t="str">
        <f>IF($B1598="","",VLOOKUP($T1598,Tablas!$X$14:$Y$17,2,1))</f>
        <v/>
      </c>
    </row>
    <row r="1599" spans="2:21" x14ac:dyDescent="0.2">
      <c r="B1599" s="1" t="str">
        <f>IF(Tablas!B1597="","",Tablas!B1597)</f>
        <v/>
      </c>
      <c r="C1599" s="1" t="str">
        <f>IF(Tablas!C1597="","",Tablas!C1597)</f>
        <v/>
      </c>
      <c r="D1599" s="1" t="str">
        <f>IF(Tablas!D1597="","",Tablas!D1597)</f>
        <v/>
      </c>
      <c r="E1599" s="1" t="str">
        <f>IF(Tablas!E1597="","",Tablas!E1597)</f>
        <v/>
      </c>
      <c r="F1599" s="1" t="str">
        <f>IF(Tablas!F1597="","",Tablas!F1597)</f>
        <v/>
      </c>
      <c r="G1599" s="1" t="str">
        <f>IF(Tablas!I1597="","",Tablas!I1597)</f>
        <v/>
      </c>
      <c r="H1599" s="1" t="s">
        <v>911</v>
      </c>
      <c r="I1599" s="39" t="str">
        <f>IF($B1599="","",-SUMIFS(Tabla7[Cantidad],Tabla7[Código del producto],$B1599,Tabla7[Tipo de movimiento],"SALIDA",Tabla7[Mes],I$5))</f>
        <v/>
      </c>
      <c r="J1599" s="39" t="str">
        <f>IF($B1599="","",-SUMIFS(Tabla7[Cantidad],Tabla7[Código del producto],$B1599,Tabla7[Tipo de movimiento],"SALIDA",Tabla7[Mes],J$5))</f>
        <v/>
      </c>
      <c r="K1599" s="39" t="str">
        <f>IF($B1599="","",-SUMIFS(Tabla7[Cantidad],Tabla7[Código del producto],$B1599,Tabla7[Tipo de movimiento],"SALIDA",Tabla7[Mes],K$5))</f>
        <v/>
      </c>
      <c r="L1599" s="39" t="str">
        <f>IF($B1599="","",-SUMIFS(Tabla7[Cantidad],Tabla7[Código del producto],$B1599,Tabla7[Tipo de movimiento],"SALIDA",Tabla7[Mes],L$5))</f>
        <v/>
      </c>
      <c r="M1599" s="39" t="str">
        <f>IF($B1599="","",-SUMIFS(Tabla7[Cantidad],Tabla7[Código del producto],$B1599,Tabla7[Tipo de movimiento],"SALIDA",Tabla7[Mes],M$5))</f>
        <v/>
      </c>
      <c r="N1599" s="39" t="str">
        <f>IF($B1599="","",-SUMIFS(Tabla7[Cantidad],Tabla7[Código del producto],$B1599,Tabla7[Tipo de movimiento],"SALIDA",Tabla7[Mes],N$5))</f>
        <v/>
      </c>
      <c r="O1599" s="39" t="str">
        <f>IF($B1599="","",-SUMIFS(Tabla7[Cantidad],Tabla7[Código del producto],$B1599,Tabla7[Tipo de movimiento],"SALIDA",Tabla7[Mes],O$5))</f>
        <v/>
      </c>
      <c r="P1599" s="39" t="str">
        <f>IF($B1599="","",-SUMIFS(Tabla7[Cantidad],Tabla7[Código del producto],$B1599,Tabla7[Tipo de movimiento],"SALIDA",Tabla7[Mes],P$5))</f>
        <v/>
      </c>
      <c r="Q1599" s="39" t="str">
        <f t="shared" si="72"/>
        <v/>
      </c>
      <c r="R1599" s="51" t="str">
        <f>IF($B1599="","",IFERROR(VLOOKUP($B1599,'ABC rotación'!$C:$G,5,0),"C"))</f>
        <v/>
      </c>
      <c r="S1599" s="41" t="str">
        <f t="shared" si="73"/>
        <v/>
      </c>
      <c r="T1599" s="40" t="str">
        <f t="shared" si="74"/>
        <v/>
      </c>
      <c r="U1599" s="23" t="str">
        <f>IF($B1599="","",VLOOKUP($T1599,Tablas!$X$14:$Y$17,2,1))</f>
        <v/>
      </c>
    </row>
    <row r="1600" spans="2:21" x14ac:dyDescent="0.2">
      <c r="B1600" s="1" t="str">
        <f>IF(Tablas!B1598="","",Tablas!B1598)</f>
        <v/>
      </c>
      <c r="C1600" s="1" t="str">
        <f>IF(Tablas!C1598="","",Tablas!C1598)</f>
        <v/>
      </c>
      <c r="D1600" s="1" t="str">
        <f>IF(Tablas!D1598="","",Tablas!D1598)</f>
        <v/>
      </c>
      <c r="E1600" s="1" t="str">
        <f>IF(Tablas!E1598="","",Tablas!E1598)</f>
        <v/>
      </c>
      <c r="F1600" s="1" t="str">
        <f>IF(Tablas!F1598="","",Tablas!F1598)</f>
        <v/>
      </c>
      <c r="G1600" s="1" t="str">
        <f>IF(Tablas!I1598="","",Tablas!I1598)</f>
        <v/>
      </c>
      <c r="H1600" s="1" t="s">
        <v>911</v>
      </c>
      <c r="I1600" s="39" t="str">
        <f>IF($B1600="","",-SUMIFS(Tabla7[Cantidad],Tabla7[Código del producto],$B1600,Tabla7[Tipo de movimiento],"SALIDA",Tabla7[Mes],I$5))</f>
        <v/>
      </c>
      <c r="J1600" s="39" t="str">
        <f>IF($B1600="","",-SUMIFS(Tabla7[Cantidad],Tabla7[Código del producto],$B1600,Tabla7[Tipo de movimiento],"SALIDA",Tabla7[Mes],J$5))</f>
        <v/>
      </c>
      <c r="K1600" s="39" t="str">
        <f>IF($B1600="","",-SUMIFS(Tabla7[Cantidad],Tabla7[Código del producto],$B1600,Tabla7[Tipo de movimiento],"SALIDA",Tabla7[Mes],K$5))</f>
        <v/>
      </c>
      <c r="L1600" s="39" t="str">
        <f>IF($B1600="","",-SUMIFS(Tabla7[Cantidad],Tabla7[Código del producto],$B1600,Tabla7[Tipo de movimiento],"SALIDA",Tabla7[Mes],L$5))</f>
        <v/>
      </c>
      <c r="M1600" s="39" t="str">
        <f>IF($B1600="","",-SUMIFS(Tabla7[Cantidad],Tabla7[Código del producto],$B1600,Tabla7[Tipo de movimiento],"SALIDA",Tabla7[Mes],M$5))</f>
        <v/>
      </c>
      <c r="N1600" s="39" t="str">
        <f>IF($B1600="","",-SUMIFS(Tabla7[Cantidad],Tabla7[Código del producto],$B1600,Tabla7[Tipo de movimiento],"SALIDA",Tabla7[Mes],N$5))</f>
        <v/>
      </c>
      <c r="O1600" s="39" t="str">
        <f>IF($B1600="","",-SUMIFS(Tabla7[Cantidad],Tabla7[Código del producto],$B1600,Tabla7[Tipo de movimiento],"SALIDA",Tabla7[Mes],O$5))</f>
        <v/>
      </c>
      <c r="P1600" s="39" t="str">
        <f>IF($B1600="","",-SUMIFS(Tabla7[Cantidad],Tabla7[Código del producto],$B1600,Tabla7[Tipo de movimiento],"SALIDA",Tabla7[Mes],P$5))</f>
        <v/>
      </c>
      <c r="Q1600" s="39" t="str">
        <f t="shared" si="72"/>
        <v/>
      </c>
      <c r="R1600" s="51" t="str">
        <f>IF($B1600="","",IFERROR(VLOOKUP($B1600,'ABC rotación'!$C:$G,5,0),"C"))</f>
        <v/>
      </c>
      <c r="S1600" s="41" t="str">
        <f t="shared" si="73"/>
        <v/>
      </c>
      <c r="T1600" s="40" t="str">
        <f t="shared" si="74"/>
        <v/>
      </c>
      <c r="U1600" s="23" t="str">
        <f>IF($B1600="","",VLOOKUP($T1600,Tablas!$X$14:$Y$17,2,1))</f>
        <v/>
      </c>
    </row>
    <row r="1601" spans="2:21" x14ac:dyDescent="0.2">
      <c r="B1601" s="1" t="str">
        <f>IF(Tablas!B1599="","",Tablas!B1599)</f>
        <v/>
      </c>
      <c r="C1601" s="1" t="str">
        <f>IF(Tablas!C1599="","",Tablas!C1599)</f>
        <v/>
      </c>
      <c r="D1601" s="1" t="str">
        <f>IF(Tablas!D1599="","",Tablas!D1599)</f>
        <v/>
      </c>
      <c r="E1601" s="1" t="str">
        <f>IF(Tablas!E1599="","",Tablas!E1599)</f>
        <v/>
      </c>
      <c r="F1601" s="1" t="str">
        <f>IF(Tablas!F1599="","",Tablas!F1599)</f>
        <v/>
      </c>
      <c r="G1601" s="1" t="str">
        <f>IF(Tablas!I1599="","",Tablas!I1599)</f>
        <v/>
      </c>
      <c r="H1601" s="1" t="s">
        <v>911</v>
      </c>
      <c r="I1601" s="39" t="str">
        <f>IF($B1601="","",-SUMIFS(Tabla7[Cantidad],Tabla7[Código del producto],$B1601,Tabla7[Tipo de movimiento],"SALIDA",Tabla7[Mes],I$5))</f>
        <v/>
      </c>
      <c r="J1601" s="39" t="str">
        <f>IF($B1601="","",-SUMIFS(Tabla7[Cantidad],Tabla7[Código del producto],$B1601,Tabla7[Tipo de movimiento],"SALIDA",Tabla7[Mes],J$5))</f>
        <v/>
      </c>
      <c r="K1601" s="39" t="str">
        <f>IF($B1601="","",-SUMIFS(Tabla7[Cantidad],Tabla7[Código del producto],$B1601,Tabla7[Tipo de movimiento],"SALIDA",Tabla7[Mes],K$5))</f>
        <v/>
      </c>
      <c r="L1601" s="39" t="str">
        <f>IF($B1601="","",-SUMIFS(Tabla7[Cantidad],Tabla7[Código del producto],$B1601,Tabla7[Tipo de movimiento],"SALIDA",Tabla7[Mes],L$5))</f>
        <v/>
      </c>
      <c r="M1601" s="39" t="str">
        <f>IF($B1601="","",-SUMIFS(Tabla7[Cantidad],Tabla7[Código del producto],$B1601,Tabla7[Tipo de movimiento],"SALIDA",Tabla7[Mes],M$5))</f>
        <v/>
      </c>
      <c r="N1601" s="39" t="str">
        <f>IF($B1601="","",-SUMIFS(Tabla7[Cantidad],Tabla7[Código del producto],$B1601,Tabla7[Tipo de movimiento],"SALIDA",Tabla7[Mes],N$5))</f>
        <v/>
      </c>
      <c r="O1601" s="39" t="str">
        <f>IF($B1601="","",-SUMIFS(Tabla7[Cantidad],Tabla7[Código del producto],$B1601,Tabla7[Tipo de movimiento],"SALIDA",Tabla7[Mes],O$5))</f>
        <v/>
      </c>
      <c r="P1601" s="39" t="str">
        <f>IF($B1601="","",-SUMIFS(Tabla7[Cantidad],Tabla7[Código del producto],$B1601,Tabla7[Tipo de movimiento],"SALIDA",Tabla7[Mes],P$5))</f>
        <v/>
      </c>
      <c r="Q1601" s="39" t="str">
        <f t="shared" si="72"/>
        <v/>
      </c>
      <c r="R1601" s="51" t="str">
        <f>IF($B1601="","",IFERROR(VLOOKUP($B1601,'ABC rotación'!$C:$G,5,0),"C"))</f>
        <v/>
      </c>
      <c r="S1601" s="41" t="str">
        <f t="shared" si="73"/>
        <v/>
      </c>
      <c r="T1601" s="40" t="str">
        <f t="shared" si="74"/>
        <v/>
      </c>
      <c r="U1601" s="23" t="str">
        <f>IF($B1601="","",VLOOKUP($T1601,Tablas!$X$14:$Y$17,2,1))</f>
        <v/>
      </c>
    </row>
    <row r="1602" spans="2:21" x14ac:dyDescent="0.2">
      <c r="B1602" s="1" t="str">
        <f>IF(Tablas!B1600="","",Tablas!B1600)</f>
        <v/>
      </c>
      <c r="C1602" s="1" t="str">
        <f>IF(Tablas!C1600="","",Tablas!C1600)</f>
        <v/>
      </c>
      <c r="D1602" s="1" t="str">
        <f>IF(Tablas!D1600="","",Tablas!D1600)</f>
        <v/>
      </c>
      <c r="E1602" s="1" t="str">
        <f>IF(Tablas!E1600="","",Tablas!E1600)</f>
        <v/>
      </c>
      <c r="F1602" s="1" t="str">
        <f>IF(Tablas!F1600="","",Tablas!F1600)</f>
        <v/>
      </c>
      <c r="G1602" s="1" t="str">
        <f>IF(Tablas!I1600="","",Tablas!I1600)</f>
        <v/>
      </c>
      <c r="H1602" s="1" t="s">
        <v>911</v>
      </c>
      <c r="I1602" s="39" t="str">
        <f>IF($B1602="","",-SUMIFS(Tabla7[Cantidad],Tabla7[Código del producto],$B1602,Tabla7[Tipo de movimiento],"SALIDA",Tabla7[Mes],I$5))</f>
        <v/>
      </c>
      <c r="J1602" s="39" t="str">
        <f>IF($B1602="","",-SUMIFS(Tabla7[Cantidad],Tabla7[Código del producto],$B1602,Tabla7[Tipo de movimiento],"SALIDA",Tabla7[Mes],J$5))</f>
        <v/>
      </c>
      <c r="K1602" s="39" t="str">
        <f>IF($B1602="","",-SUMIFS(Tabla7[Cantidad],Tabla7[Código del producto],$B1602,Tabla7[Tipo de movimiento],"SALIDA",Tabla7[Mes],K$5))</f>
        <v/>
      </c>
      <c r="L1602" s="39" t="str">
        <f>IF($B1602="","",-SUMIFS(Tabla7[Cantidad],Tabla7[Código del producto],$B1602,Tabla7[Tipo de movimiento],"SALIDA",Tabla7[Mes],L$5))</f>
        <v/>
      </c>
      <c r="M1602" s="39" t="str">
        <f>IF($B1602="","",-SUMIFS(Tabla7[Cantidad],Tabla7[Código del producto],$B1602,Tabla7[Tipo de movimiento],"SALIDA",Tabla7[Mes],M$5))</f>
        <v/>
      </c>
      <c r="N1602" s="39" t="str">
        <f>IF($B1602="","",-SUMIFS(Tabla7[Cantidad],Tabla7[Código del producto],$B1602,Tabla7[Tipo de movimiento],"SALIDA",Tabla7[Mes],N$5))</f>
        <v/>
      </c>
      <c r="O1602" s="39" t="str">
        <f>IF($B1602="","",-SUMIFS(Tabla7[Cantidad],Tabla7[Código del producto],$B1602,Tabla7[Tipo de movimiento],"SALIDA",Tabla7[Mes],O$5))</f>
        <v/>
      </c>
      <c r="P1602" s="39" t="str">
        <f>IF($B1602="","",-SUMIFS(Tabla7[Cantidad],Tabla7[Código del producto],$B1602,Tabla7[Tipo de movimiento],"SALIDA",Tabla7[Mes],P$5))</f>
        <v/>
      </c>
      <c r="Q1602" s="39" t="str">
        <f t="shared" si="72"/>
        <v/>
      </c>
      <c r="R1602" s="51" t="str">
        <f>IF($B1602="","",IFERROR(VLOOKUP($B1602,'ABC rotación'!$C:$G,5,0),"C"))</f>
        <v/>
      </c>
      <c r="S1602" s="41" t="str">
        <f t="shared" si="73"/>
        <v/>
      </c>
      <c r="T1602" s="40" t="str">
        <f t="shared" si="74"/>
        <v/>
      </c>
      <c r="U1602" s="23" t="str">
        <f>IF($B1602="","",VLOOKUP($T1602,Tablas!$X$14:$Y$17,2,1))</f>
        <v/>
      </c>
    </row>
    <row r="1603" spans="2:21" x14ac:dyDescent="0.2">
      <c r="B1603" s="1" t="str">
        <f>IF(Tablas!B1601="","",Tablas!B1601)</f>
        <v/>
      </c>
      <c r="C1603" s="1" t="str">
        <f>IF(Tablas!C1601="","",Tablas!C1601)</f>
        <v/>
      </c>
      <c r="D1603" s="1" t="str">
        <f>IF(Tablas!D1601="","",Tablas!D1601)</f>
        <v/>
      </c>
      <c r="E1603" s="1" t="str">
        <f>IF(Tablas!E1601="","",Tablas!E1601)</f>
        <v/>
      </c>
      <c r="F1603" s="1" t="str">
        <f>IF(Tablas!F1601="","",Tablas!F1601)</f>
        <v/>
      </c>
      <c r="G1603" s="1" t="str">
        <f>IF(Tablas!I1601="","",Tablas!I1601)</f>
        <v/>
      </c>
      <c r="H1603" s="1" t="s">
        <v>911</v>
      </c>
      <c r="I1603" s="39" t="str">
        <f>IF($B1603="","",-SUMIFS(Tabla7[Cantidad],Tabla7[Código del producto],$B1603,Tabla7[Tipo de movimiento],"SALIDA",Tabla7[Mes],I$5))</f>
        <v/>
      </c>
      <c r="J1603" s="39" t="str">
        <f>IF($B1603="","",-SUMIFS(Tabla7[Cantidad],Tabla7[Código del producto],$B1603,Tabla7[Tipo de movimiento],"SALIDA",Tabla7[Mes],J$5))</f>
        <v/>
      </c>
      <c r="K1603" s="39" t="str">
        <f>IF($B1603="","",-SUMIFS(Tabla7[Cantidad],Tabla7[Código del producto],$B1603,Tabla7[Tipo de movimiento],"SALIDA",Tabla7[Mes],K$5))</f>
        <v/>
      </c>
      <c r="L1603" s="39" t="str">
        <f>IF($B1603="","",-SUMIFS(Tabla7[Cantidad],Tabla7[Código del producto],$B1603,Tabla7[Tipo de movimiento],"SALIDA",Tabla7[Mes],L$5))</f>
        <v/>
      </c>
      <c r="M1603" s="39" t="str">
        <f>IF($B1603="","",-SUMIFS(Tabla7[Cantidad],Tabla7[Código del producto],$B1603,Tabla7[Tipo de movimiento],"SALIDA",Tabla7[Mes],M$5))</f>
        <v/>
      </c>
      <c r="N1603" s="39" t="str">
        <f>IF($B1603="","",-SUMIFS(Tabla7[Cantidad],Tabla7[Código del producto],$B1603,Tabla7[Tipo de movimiento],"SALIDA",Tabla7[Mes],N$5))</f>
        <v/>
      </c>
      <c r="O1603" s="39" t="str">
        <f>IF($B1603="","",-SUMIFS(Tabla7[Cantidad],Tabla7[Código del producto],$B1603,Tabla7[Tipo de movimiento],"SALIDA",Tabla7[Mes],O$5))</f>
        <v/>
      </c>
      <c r="P1603" s="39" t="str">
        <f>IF($B1603="","",-SUMIFS(Tabla7[Cantidad],Tabla7[Código del producto],$B1603,Tabla7[Tipo de movimiento],"SALIDA",Tabla7[Mes],P$5))</f>
        <v/>
      </c>
      <c r="Q1603" s="39" t="str">
        <f t="shared" si="72"/>
        <v/>
      </c>
      <c r="R1603" s="51" t="str">
        <f>IF($B1603="","",IFERROR(VLOOKUP($B1603,'ABC rotación'!$C:$G,5,0),"C"))</f>
        <v/>
      </c>
      <c r="S1603" s="41" t="str">
        <f t="shared" si="73"/>
        <v/>
      </c>
      <c r="T1603" s="40" t="str">
        <f t="shared" si="74"/>
        <v/>
      </c>
      <c r="U1603" s="23" t="str">
        <f>IF($B1603="","",VLOOKUP($T1603,Tablas!$X$14:$Y$17,2,1))</f>
        <v/>
      </c>
    </row>
    <row r="1604" spans="2:21" x14ac:dyDescent="0.2">
      <c r="B1604" s="1" t="str">
        <f>IF(Tablas!B1602="","",Tablas!B1602)</f>
        <v/>
      </c>
      <c r="C1604" s="1" t="str">
        <f>IF(Tablas!C1602="","",Tablas!C1602)</f>
        <v/>
      </c>
      <c r="D1604" s="1" t="str">
        <f>IF(Tablas!D1602="","",Tablas!D1602)</f>
        <v/>
      </c>
      <c r="E1604" s="1" t="str">
        <f>IF(Tablas!E1602="","",Tablas!E1602)</f>
        <v/>
      </c>
      <c r="F1604" s="1" t="str">
        <f>IF(Tablas!F1602="","",Tablas!F1602)</f>
        <v/>
      </c>
      <c r="G1604" s="1" t="str">
        <f>IF(Tablas!I1602="","",Tablas!I1602)</f>
        <v/>
      </c>
      <c r="H1604" s="1" t="s">
        <v>911</v>
      </c>
      <c r="I1604" s="39" t="str">
        <f>IF($B1604="","",-SUMIFS(Tabla7[Cantidad],Tabla7[Código del producto],$B1604,Tabla7[Tipo de movimiento],"SALIDA",Tabla7[Mes],I$5))</f>
        <v/>
      </c>
      <c r="J1604" s="39" t="str">
        <f>IF($B1604="","",-SUMIFS(Tabla7[Cantidad],Tabla7[Código del producto],$B1604,Tabla7[Tipo de movimiento],"SALIDA",Tabla7[Mes],J$5))</f>
        <v/>
      </c>
      <c r="K1604" s="39" t="str">
        <f>IF($B1604="","",-SUMIFS(Tabla7[Cantidad],Tabla7[Código del producto],$B1604,Tabla7[Tipo de movimiento],"SALIDA",Tabla7[Mes],K$5))</f>
        <v/>
      </c>
      <c r="L1604" s="39" t="str">
        <f>IF($B1604="","",-SUMIFS(Tabla7[Cantidad],Tabla7[Código del producto],$B1604,Tabla7[Tipo de movimiento],"SALIDA",Tabla7[Mes],L$5))</f>
        <v/>
      </c>
      <c r="M1604" s="39" t="str">
        <f>IF($B1604="","",-SUMIFS(Tabla7[Cantidad],Tabla7[Código del producto],$B1604,Tabla7[Tipo de movimiento],"SALIDA",Tabla7[Mes],M$5))</f>
        <v/>
      </c>
      <c r="N1604" s="39" t="str">
        <f>IF($B1604="","",-SUMIFS(Tabla7[Cantidad],Tabla7[Código del producto],$B1604,Tabla7[Tipo de movimiento],"SALIDA",Tabla7[Mes],N$5))</f>
        <v/>
      </c>
      <c r="O1604" s="39" t="str">
        <f>IF($B1604="","",-SUMIFS(Tabla7[Cantidad],Tabla7[Código del producto],$B1604,Tabla7[Tipo de movimiento],"SALIDA",Tabla7[Mes],O$5))</f>
        <v/>
      </c>
      <c r="P1604" s="39" t="str">
        <f>IF($B1604="","",-SUMIFS(Tabla7[Cantidad],Tabla7[Código del producto],$B1604,Tabla7[Tipo de movimiento],"SALIDA",Tabla7[Mes],P$5))</f>
        <v/>
      </c>
      <c r="Q1604" s="39" t="str">
        <f t="shared" si="72"/>
        <v/>
      </c>
      <c r="R1604" s="51" t="str">
        <f>IF($B1604="","",IFERROR(VLOOKUP($B1604,'ABC rotación'!$C:$G,5,0),"C"))</f>
        <v/>
      </c>
      <c r="S1604" s="41" t="str">
        <f t="shared" si="73"/>
        <v/>
      </c>
      <c r="T1604" s="40" t="str">
        <f t="shared" si="74"/>
        <v/>
      </c>
      <c r="U1604" s="23" t="str">
        <f>IF($B1604="","",VLOOKUP($T1604,Tablas!$X$14:$Y$17,2,1))</f>
        <v/>
      </c>
    </row>
    <row r="1605" spans="2:21" x14ac:dyDescent="0.2">
      <c r="B1605" s="1" t="str">
        <f>IF(Tablas!B1603="","",Tablas!B1603)</f>
        <v/>
      </c>
      <c r="C1605" s="1" t="str">
        <f>IF(Tablas!C1603="","",Tablas!C1603)</f>
        <v/>
      </c>
      <c r="D1605" s="1" t="str">
        <f>IF(Tablas!D1603="","",Tablas!D1603)</f>
        <v/>
      </c>
      <c r="E1605" s="1" t="str">
        <f>IF(Tablas!E1603="","",Tablas!E1603)</f>
        <v/>
      </c>
      <c r="F1605" s="1" t="str">
        <f>IF(Tablas!F1603="","",Tablas!F1603)</f>
        <v/>
      </c>
      <c r="G1605" s="1" t="str">
        <f>IF(Tablas!I1603="","",Tablas!I1603)</f>
        <v/>
      </c>
      <c r="H1605" s="1" t="s">
        <v>911</v>
      </c>
      <c r="I1605" s="39" t="str">
        <f>IF($B1605="","",-SUMIFS(Tabla7[Cantidad],Tabla7[Código del producto],$B1605,Tabla7[Tipo de movimiento],"SALIDA",Tabla7[Mes],I$5))</f>
        <v/>
      </c>
      <c r="J1605" s="39" t="str">
        <f>IF($B1605="","",-SUMIFS(Tabla7[Cantidad],Tabla7[Código del producto],$B1605,Tabla7[Tipo de movimiento],"SALIDA",Tabla7[Mes],J$5))</f>
        <v/>
      </c>
      <c r="K1605" s="39" t="str">
        <f>IF($B1605="","",-SUMIFS(Tabla7[Cantidad],Tabla7[Código del producto],$B1605,Tabla7[Tipo de movimiento],"SALIDA",Tabla7[Mes],K$5))</f>
        <v/>
      </c>
      <c r="L1605" s="39" t="str">
        <f>IF($B1605="","",-SUMIFS(Tabla7[Cantidad],Tabla7[Código del producto],$B1605,Tabla7[Tipo de movimiento],"SALIDA",Tabla7[Mes],L$5))</f>
        <v/>
      </c>
      <c r="M1605" s="39" t="str">
        <f>IF($B1605="","",-SUMIFS(Tabla7[Cantidad],Tabla7[Código del producto],$B1605,Tabla7[Tipo de movimiento],"SALIDA",Tabla7[Mes],M$5))</f>
        <v/>
      </c>
      <c r="N1605" s="39" t="str">
        <f>IF($B1605="","",-SUMIFS(Tabla7[Cantidad],Tabla7[Código del producto],$B1605,Tabla7[Tipo de movimiento],"SALIDA",Tabla7[Mes],N$5))</f>
        <v/>
      </c>
      <c r="O1605" s="39" t="str">
        <f>IF($B1605="","",-SUMIFS(Tabla7[Cantidad],Tabla7[Código del producto],$B1605,Tabla7[Tipo de movimiento],"SALIDA",Tabla7[Mes],O$5))</f>
        <v/>
      </c>
      <c r="P1605" s="39" t="str">
        <f>IF($B1605="","",-SUMIFS(Tabla7[Cantidad],Tabla7[Código del producto],$B1605,Tabla7[Tipo de movimiento],"SALIDA",Tabla7[Mes],P$5))</f>
        <v/>
      </c>
      <c r="Q1605" s="39" t="str">
        <f t="shared" si="72"/>
        <v/>
      </c>
      <c r="R1605" s="51" t="str">
        <f>IF($B1605="","",IFERROR(VLOOKUP($B1605,'ABC rotación'!$C:$G,5,0),"C"))</f>
        <v/>
      </c>
      <c r="S1605" s="41" t="str">
        <f t="shared" si="73"/>
        <v/>
      </c>
      <c r="T1605" s="40" t="str">
        <f t="shared" si="74"/>
        <v/>
      </c>
      <c r="U1605" s="23" t="str">
        <f>IF($B1605="","",VLOOKUP($T1605,Tablas!$X$14:$Y$17,2,1))</f>
        <v/>
      </c>
    </row>
    <row r="1606" spans="2:21" x14ac:dyDescent="0.2">
      <c r="B1606" s="1" t="str">
        <f>IF(Tablas!B1604="","",Tablas!B1604)</f>
        <v/>
      </c>
      <c r="C1606" s="1" t="str">
        <f>IF(Tablas!C1604="","",Tablas!C1604)</f>
        <v/>
      </c>
      <c r="D1606" s="1" t="str">
        <f>IF(Tablas!D1604="","",Tablas!D1604)</f>
        <v/>
      </c>
      <c r="E1606" s="1" t="str">
        <f>IF(Tablas!E1604="","",Tablas!E1604)</f>
        <v/>
      </c>
      <c r="F1606" s="1" t="str">
        <f>IF(Tablas!F1604="","",Tablas!F1604)</f>
        <v/>
      </c>
      <c r="G1606" s="1" t="str">
        <f>IF(Tablas!I1604="","",Tablas!I1604)</f>
        <v/>
      </c>
      <c r="H1606" s="1" t="s">
        <v>911</v>
      </c>
      <c r="I1606" s="39" t="str">
        <f>IF($B1606="","",-SUMIFS(Tabla7[Cantidad],Tabla7[Código del producto],$B1606,Tabla7[Tipo de movimiento],"SALIDA",Tabla7[Mes],I$5))</f>
        <v/>
      </c>
      <c r="J1606" s="39" t="str">
        <f>IF($B1606="","",-SUMIFS(Tabla7[Cantidad],Tabla7[Código del producto],$B1606,Tabla7[Tipo de movimiento],"SALIDA",Tabla7[Mes],J$5))</f>
        <v/>
      </c>
      <c r="K1606" s="39" t="str">
        <f>IF($B1606="","",-SUMIFS(Tabla7[Cantidad],Tabla7[Código del producto],$B1606,Tabla7[Tipo de movimiento],"SALIDA",Tabla7[Mes],K$5))</f>
        <v/>
      </c>
      <c r="L1606" s="39" t="str">
        <f>IF($B1606="","",-SUMIFS(Tabla7[Cantidad],Tabla7[Código del producto],$B1606,Tabla7[Tipo de movimiento],"SALIDA",Tabla7[Mes],L$5))</f>
        <v/>
      </c>
      <c r="M1606" s="39" t="str">
        <f>IF($B1606="","",-SUMIFS(Tabla7[Cantidad],Tabla7[Código del producto],$B1606,Tabla7[Tipo de movimiento],"SALIDA",Tabla7[Mes],M$5))</f>
        <v/>
      </c>
      <c r="N1606" s="39" t="str">
        <f>IF($B1606="","",-SUMIFS(Tabla7[Cantidad],Tabla7[Código del producto],$B1606,Tabla7[Tipo de movimiento],"SALIDA",Tabla7[Mes],N$5))</f>
        <v/>
      </c>
      <c r="O1606" s="39" t="str">
        <f>IF($B1606="","",-SUMIFS(Tabla7[Cantidad],Tabla7[Código del producto],$B1606,Tabla7[Tipo de movimiento],"SALIDA",Tabla7[Mes],O$5))</f>
        <v/>
      </c>
      <c r="P1606" s="39" t="str">
        <f>IF($B1606="","",-SUMIFS(Tabla7[Cantidad],Tabla7[Código del producto],$B1606,Tabla7[Tipo de movimiento],"SALIDA",Tabla7[Mes],P$5))</f>
        <v/>
      </c>
      <c r="Q1606" s="39" t="str">
        <f t="shared" si="72"/>
        <v/>
      </c>
      <c r="R1606" s="51" t="str">
        <f>IF($B1606="","",IFERROR(VLOOKUP($B1606,'ABC rotación'!$C:$G,5,0),"C"))</f>
        <v/>
      </c>
      <c r="S1606" s="41" t="str">
        <f t="shared" si="73"/>
        <v/>
      </c>
      <c r="T1606" s="40" t="str">
        <f t="shared" si="74"/>
        <v/>
      </c>
      <c r="U1606" s="23" t="str">
        <f>IF($B1606="","",VLOOKUP($T1606,Tablas!$X$14:$Y$17,2,1))</f>
        <v/>
      </c>
    </row>
    <row r="1607" spans="2:21" x14ac:dyDescent="0.2">
      <c r="B1607" s="1" t="str">
        <f>IF(Tablas!B1605="","",Tablas!B1605)</f>
        <v/>
      </c>
      <c r="C1607" s="1" t="str">
        <f>IF(Tablas!C1605="","",Tablas!C1605)</f>
        <v/>
      </c>
      <c r="D1607" s="1" t="str">
        <f>IF(Tablas!D1605="","",Tablas!D1605)</f>
        <v/>
      </c>
      <c r="E1607" s="1" t="str">
        <f>IF(Tablas!E1605="","",Tablas!E1605)</f>
        <v/>
      </c>
      <c r="F1607" s="1" t="str">
        <f>IF(Tablas!F1605="","",Tablas!F1605)</f>
        <v/>
      </c>
      <c r="G1607" s="1" t="str">
        <f>IF(Tablas!I1605="","",Tablas!I1605)</f>
        <v/>
      </c>
      <c r="H1607" s="1" t="s">
        <v>911</v>
      </c>
      <c r="I1607" s="39" t="str">
        <f>IF($B1607="","",-SUMIFS(Tabla7[Cantidad],Tabla7[Código del producto],$B1607,Tabla7[Tipo de movimiento],"SALIDA",Tabla7[Mes],I$5))</f>
        <v/>
      </c>
      <c r="J1607" s="39" t="str">
        <f>IF($B1607="","",-SUMIFS(Tabla7[Cantidad],Tabla7[Código del producto],$B1607,Tabla7[Tipo de movimiento],"SALIDA",Tabla7[Mes],J$5))</f>
        <v/>
      </c>
      <c r="K1607" s="39" t="str">
        <f>IF($B1607="","",-SUMIFS(Tabla7[Cantidad],Tabla7[Código del producto],$B1607,Tabla7[Tipo de movimiento],"SALIDA",Tabla7[Mes],K$5))</f>
        <v/>
      </c>
      <c r="L1607" s="39" t="str">
        <f>IF($B1607="","",-SUMIFS(Tabla7[Cantidad],Tabla7[Código del producto],$B1607,Tabla7[Tipo de movimiento],"SALIDA",Tabla7[Mes],L$5))</f>
        <v/>
      </c>
      <c r="M1607" s="39" t="str">
        <f>IF($B1607="","",-SUMIFS(Tabla7[Cantidad],Tabla7[Código del producto],$B1607,Tabla7[Tipo de movimiento],"SALIDA",Tabla7[Mes],M$5))</f>
        <v/>
      </c>
      <c r="N1607" s="39" t="str">
        <f>IF($B1607="","",-SUMIFS(Tabla7[Cantidad],Tabla7[Código del producto],$B1607,Tabla7[Tipo de movimiento],"SALIDA",Tabla7[Mes],N$5))</f>
        <v/>
      </c>
      <c r="O1607" s="39" t="str">
        <f>IF($B1607="","",-SUMIFS(Tabla7[Cantidad],Tabla7[Código del producto],$B1607,Tabla7[Tipo de movimiento],"SALIDA",Tabla7[Mes],O$5))</f>
        <v/>
      </c>
      <c r="P1607" s="39" t="str">
        <f>IF($B1607="","",-SUMIFS(Tabla7[Cantidad],Tabla7[Código del producto],$B1607,Tabla7[Tipo de movimiento],"SALIDA",Tabla7[Mes],P$5))</f>
        <v/>
      </c>
      <c r="Q1607" s="39" t="str">
        <f t="shared" ref="Q1607:Q1670" si="75">IF($B1607="","",IFERROR(AVERAGE(N1607:P1607),0))</f>
        <v/>
      </c>
      <c r="R1607" s="51" t="str">
        <f>IF($B1607="","",IFERROR(VLOOKUP($B1607,'ABC rotación'!$C:$G,5,0),"C"))</f>
        <v/>
      </c>
      <c r="S1607" s="41" t="str">
        <f t="shared" ref="S1607:S1670" si="76">IF($B1607="","",IFERROR(H1607/Q1607*30,0))</f>
        <v/>
      </c>
      <c r="T1607" s="40" t="str">
        <f t="shared" ref="T1607:T1670" si="77">IF($B1607="","",S1607/F1607)</f>
        <v/>
      </c>
      <c r="U1607" s="23" t="str">
        <f>IF($B1607="","",VLOOKUP($T1607,Tablas!$X$14:$Y$17,2,1))</f>
        <v/>
      </c>
    </row>
    <row r="1608" spans="2:21" x14ac:dyDescent="0.2">
      <c r="B1608" s="1" t="str">
        <f>IF(Tablas!B1606="","",Tablas!B1606)</f>
        <v/>
      </c>
      <c r="C1608" s="1" t="str">
        <f>IF(Tablas!C1606="","",Tablas!C1606)</f>
        <v/>
      </c>
      <c r="D1608" s="1" t="str">
        <f>IF(Tablas!D1606="","",Tablas!D1606)</f>
        <v/>
      </c>
      <c r="E1608" s="1" t="str">
        <f>IF(Tablas!E1606="","",Tablas!E1606)</f>
        <v/>
      </c>
      <c r="F1608" s="1" t="str">
        <f>IF(Tablas!F1606="","",Tablas!F1606)</f>
        <v/>
      </c>
      <c r="G1608" s="1" t="str">
        <f>IF(Tablas!I1606="","",Tablas!I1606)</f>
        <v/>
      </c>
      <c r="H1608" s="1" t="s">
        <v>911</v>
      </c>
      <c r="I1608" s="39" t="str">
        <f>IF($B1608="","",-SUMIFS(Tabla7[Cantidad],Tabla7[Código del producto],$B1608,Tabla7[Tipo de movimiento],"SALIDA",Tabla7[Mes],I$5))</f>
        <v/>
      </c>
      <c r="J1608" s="39" t="str">
        <f>IF($B1608="","",-SUMIFS(Tabla7[Cantidad],Tabla7[Código del producto],$B1608,Tabla7[Tipo de movimiento],"SALIDA",Tabla7[Mes],J$5))</f>
        <v/>
      </c>
      <c r="K1608" s="39" t="str">
        <f>IF($B1608="","",-SUMIFS(Tabla7[Cantidad],Tabla7[Código del producto],$B1608,Tabla7[Tipo de movimiento],"SALIDA",Tabla7[Mes],K$5))</f>
        <v/>
      </c>
      <c r="L1608" s="39" t="str">
        <f>IF($B1608="","",-SUMIFS(Tabla7[Cantidad],Tabla7[Código del producto],$B1608,Tabla7[Tipo de movimiento],"SALIDA",Tabla7[Mes],L$5))</f>
        <v/>
      </c>
      <c r="M1608" s="39" t="str">
        <f>IF($B1608="","",-SUMIFS(Tabla7[Cantidad],Tabla7[Código del producto],$B1608,Tabla7[Tipo de movimiento],"SALIDA",Tabla7[Mes],M$5))</f>
        <v/>
      </c>
      <c r="N1608" s="39" t="str">
        <f>IF($B1608="","",-SUMIFS(Tabla7[Cantidad],Tabla7[Código del producto],$B1608,Tabla7[Tipo de movimiento],"SALIDA",Tabla7[Mes],N$5))</f>
        <v/>
      </c>
      <c r="O1608" s="39" t="str">
        <f>IF($B1608="","",-SUMIFS(Tabla7[Cantidad],Tabla7[Código del producto],$B1608,Tabla7[Tipo de movimiento],"SALIDA",Tabla7[Mes],O$5))</f>
        <v/>
      </c>
      <c r="P1608" s="39" t="str">
        <f>IF($B1608="","",-SUMIFS(Tabla7[Cantidad],Tabla7[Código del producto],$B1608,Tabla7[Tipo de movimiento],"SALIDA",Tabla7[Mes],P$5))</f>
        <v/>
      </c>
      <c r="Q1608" s="39" t="str">
        <f t="shared" si="75"/>
        <v/>
      </c>
      <c r="R1608" s="51" t="str">
        <f>IF($B1608="","",IFERROR(VLOOKUP($B1608,'ABC rotación'!$C:$G,5,0),"C"))</f>
        <v/>
      </c>
      <c r="S1608" s="41" t="str">
        <f t="shared" si="76"/>
        <v/>
      </c>
      <c r="T1608" s="40" t="str">
        <f t="shared" si="77"/>
        <v/>
      </c>
      <c r="U1608" s="23" t="str">
        <f>IF($B1608="","",VLOOKUP($T1608,Tablas!$X$14:$Y$17,2,1))</f>
        <v/>
      </c>
    </row>
    <row r="1609" spans="2:21" x14ac:dyDescent="0.2">
      <c r="B1609" s="1" t="str">
        <f>IF(Tablas!B1607="","",Tablas!B1607)</f>
        <v/>
      </c>
      <c r="C1609" s="1" t="str">
        <f>IF(Tablas!C1607="","",Tablas!C1607)</f>
        <v/>
      </c>
      <c r="D1609" s="1" t="str">
        <f>IF(Tablas!D1607="","",Tablas!D1607)</f>
        <v/>
      </c>
      <c r="E1609" s="1" t="str">
        <f>IF(Tablas!E1607="","",Tablas!E1607)</f>
        <v/>
      </c>
      <c r="F1609" s="1" t="str">
        <f>IF(Tablas!F1607="","",Tablas!F1607)</f>
        <v/>
      </c>
      <c r="G1609" s="1" t="str">
        <f>IF(Tablas!I1607="","",Tablas!I1607)</f>
        <v/>
      </c>
      <c r="H1609" s="1" t="s">
        <v>911</v>
      </c>
      <c r="I1609" s="39" t="str">
        <f>IF($B1609="","",-SUMIFS(Tabla7[Cantidad],Tabla7[Código del producto],$B1609,Tabla7[Tipo de movimiento],"SALIDA",Tabla7[Mes],I$5))</f>
        <v/>
      </c>
      <c r="J1609" s="39" t="str">
        <f>IF($B1609="","",-SUMIFS(Tabla7[Cantidad],Tabla7[Código del producto],$B1609,Tabla7[Tipo de movimiento],"SALIDA",Tabla7[Mes],J$5))</f>
        <v/>
      </c>
      <c r="K1609" s="39" t="str">
        <f>IF($B1609="","",-SUMIFS(Tabla7[Cantidad],Tabla7[Código del producto],$B1609,Tabla7[Tipo de movimiento],"SALIDA",Tabla7[Mes],K$5))</f>
        <v/>
      </c>
      <c r="L1609" s="39" t="str">
        <f>IF($B1609="","",-SUMIFS(Tabla7[Cantidad],Tabla7[Código del producto],$B1609,Tabla7[Tipo de movimiento],"SALIDA",Tabla7[Mes],L$5))</f>
        <v/>
      </c>
      <c r="M1609" s="39" t="str">
        <f>IF($B1609="","",-SUMIFS(Tabla7[Cantidad],Tabla7[Código del producto],$B1609,Tabla7[Tipo de movimiento],"SALIDA",Tabla7[Mes],M$5))</f>
        <v/>
      </c>
      <c r="N1609" s="39" t="str">
        <f>IF($B1609="","",-SUMIFS(Tabla7[Cantidad],Tabla7[Código del producto],$B1609,Tabla7[Tipo de movimiento],"SALIDA",Tabla7[Mes],N$5))</f>
        <v/>
      </c>
      <c r="O1609" s="39" t="str">
        <f>IF($B1609="","",-SUMIFS(Tabla7[Cantidad],Tabla7[Código del producto],$B1609,Tabla7[Tipo de movimiento],"SALIDA",Tabla7[Mes],O$5))</f>
        <v/>
      </c>
      <c r="P1609" s="39" t="str">
        <f>IF($B1609="","",-SUMIFS(Tabla7[Cantidad],Tabla7[Código del producto],$B1609,Tabla7[Tipo de movimiento],"SALIDA",Tabla7[Mes],P$5))</f>
        <v/>
      </c>
      <c r="Q1609" s="39" t="str">
        <f t="shared" si="75"/>
        <v/>
      </c>
      <c r="R1609" s="51" t="str">
        <f>IF($B1609="","",IFERROR(VLOOKUP($B1609,'ABC rotación'!$C:$G,5,0),"C"))</f>
        <v/>
      </c>
      <c r="S1609" s="41" t="str">
        <f t="shared" si="76"/>
        <v/>
      </c>
      <c r="T1609" s="40" t="str">
        <f t="shared" si="77"/>
        <v/>
      </c>
      <c r="U1609" s="23" t="str">
        <f>IF($B1609="","",VLOOKUP($T1609,Tablas!$X$14:$Y$17,2,1))</f>
        <v/>
      </c>
    </row>
    <row r="1610" spans="2:21" x14ac:dyDescent="0.2">
      <c r="B1610" s="1" t="str">
        <f>IF(Tablas!B1608="","",Tablas!B1608)</f>
        <v/>
      </c>
      <c r="C1610" s="1" t="str">
        <f>IF(Tablas!C1608="","",Tablas!C1608)</f>
        <v/>
      </c>
      <c r="D1610" s="1" t="str">
        <f>IF(Tablas!D1608="","",Tablas!D1608)</f>
        <v/>
      </c>
      <c r="E1610" s="1" t="str">
        <f>IF(Tablas!E1608="","",Tablas!E1608)</f>
        <v/>
      </c>
      <c r="F1610" s="1" t="str">
        <f>IF(Tablas!F1608="","",Tablas!F1608)</f>
        <v/>
      </c>
      <c r="G1610" s="1" t="str">
        <f>IF(Tablas!I1608="","",Tablas!I1608)</f>
        <v/>
      </c>
      <c r="H1610" s="1" t="s">
        <v>911</v>
      </c>
      <c r="I1610" s="39" t="str">
        <f>IF($B1610="","",-SUMIFS(Tabla7[Cantidad],Tabla7[Código del producto],$B1610,Tabla7[Tipo de movimiento],"SALIDA",Tabla7[Mes],I$5))</f>
        <v/>
      </c>
      <c r="J1610" s="39" t="str">
        <f>IF($B1610="","",-SUMIFS(Tabla7[Cantidad],Tabla7[Código del producto],$B1610,Tabla7[Tipo de movimiento],"SALIDA",Tabla7[Mes],J$5))</f>
        <v/>
      </c>
      <c r="K1610" s="39" t="str">
        <f>IF($B1610="","",-SUMIFS(Tabla7[Cantidad],Tabla7[Código del producto],$B1610,Tabla7[Tipo de movimiento],"SALIDA",Tabla7[Mes],K$5))</f>
        <v/>
      </c>
      <c r="L1610" s="39" t="str">
        <f>IF($B1610="","",-SUMIFS(Tabla7[Cantidad],Tabla7[Código del producto],$B1610,Tabla7[Tipo de movimiento],"SALIDA",Tabla7[Mes],L$5))</f>
        <v/>
      </c>
      <c r="M1610" s="39" t="str">
        <f>IF($B1610="","",-SUMIFS(Tabla7[Cantidad],Tabla7[Código del producto],$B1610,Tabla7[Tipo de movimiento],"SALIDA",Tabla7[Mes],M$5))</f>
        <v/>
      </c>
      <c r="N1610" s="39" t="str">
        <f>IF($B1610="","",-SUMIFS(Tabla7[Cantidad],Tabla7[Código del producto],$B1610,Tabla7[Tipo de movimiento],"SALIDA",Tabla7[Mes],N$5))</f>
        <v/>
      </c>
      <c r="O1610" s="39" t="str">
        <f>IF($B1610="","",-SUMIFS(Tabla7[Cantidad],Tabla7[Código del producto],$B1610,Tabla7[Tipo de movimiento],"SALIDA",Tabla7[Mes],O$5))</f>
        <v/>
      </c>
      <c r="P1610" s="39" t="str">
        <f>IF($B1610="","",-SUMIFS(Tabla7[Cantidad],Tabla7[Código del producto],$B1610,Tabla7[Tipo de movimiento],"SALIDA",Tabla7[Mes],P$5))</f>
        <v/>
      </c>
      <c r="Q1610" s="39" t="str">
        <f t="shared" si="75"/>
        <v/>
      </c>
      <c r="R1610" s="51" t="str">
        <f>IF($B1610="","",IFERROR(VLOOKUP($B1610,'ABC rotación'!$C:$G,5,0),"C"))</f>
        <v/>
      </c>
      <c r="S1610" s="41" t="str">
        <f t="shared" si="76"/>
        <v/>
      </c>
      <c r="T1610" s="40" t="str">
        <f t="shared" si="77"/>
        <v/>
      </c>
      <c r="U1610" s="23" t="str">
        <f>IF($B1610="","",VLOOKUP($T1610,Tablas!$X$14:$Y$17,2,1))</f>
        <v/>
      </c>
    </row>
    <row r="1611" spans="2:21" x14ac:dyDescent="0.2">
      <c r="B1611" s="1" t="str">
        <f>IF(Tablas!B1609="","",Tablas!B1609)</f>
        <v/>
      </c>
      <c r="C1611" s="1" t="str">
        <f>IF(Tablas!C1609="","",Tablas!C1609)</f>
        <v/>
      </c>
      <c r="D1611" s="1" t="str">
        <f>IF(Tablas!D1609="","",Tablas!D1609)</f>
        <v/>
      </c>
      <c r="E1611" s="1" t="str">
        <f>IF(Tablas!E1609="","",Tablas!E1609)</f>
        <v/>
      </c>
      <c r="F1611" s="1" t="str">
        <f>IF(Tablas!F1609="","",Tablas!F1609)</f>
        <v/>
      </c>
      <c r="G1611" s="1" t="str">
        <f>IF(Tablas!I1609="","",Tablas!I1609)</f>
        <v/>
      </c>
      <c r="H1611" s="1" t="s">
        <v>911</v>
      </c>
      <c r="I1611" s="39" t="str">
        <f>IF($B1611="","",-SUMIFS(Tabla7[Cantidad],Tabla7[Código del producto],$B1611,Tabla7[Tipo de movimiento],"SALIDA",Tabla7[Mes],I$5))</f>
        <v/>
      </c>
      <c r="J1611" s="39" t="str">
        <f>IF($B1611="","",-SUMIFS(Tabla7[Cantidad],Tabla7[Código del producto],$B1611,Tabla7[Tipo de movimiento],"SALIDA",Tabla7[Mes],J$5))</f>
        <v/>
      </c>
      <c r="K1611" s="39" t="str">
        <f>IF($B1611="","",-SUMIFS(Tabla7[Cantidad],Tabla7[Código del producto],$B1611,Tabla7[Tipo de movimiento],"SALIDA",Tabla7[Mes],K$5))</f>
        <v/>
      </c>
      <c r="L1611" s="39" t="str">
        <f>IF($B1611="","",-SUMIFS(Tabla7[Cantidad],Tabla7[Código del producto],$B1611,Tabla7[Tipo de movimiento],"SALIDA",Tabla7[Mes],L$5))</f>
        <v/>
      </c>
      <c r="M1611" s="39" t="str">
        <f>IF($B1611="","",-SUMIFS(Tabla7[Cantidad],Tabla7[Código del producto],$B1611,Tabla7[Tipo de movimiento],"SALIDA",Tabla7[Mes],M$5))</f>
        <v/>
      </c>
      <c r="N1611" s="39" t="str">
        <f>IF($B1611="","",-SUMIFS(Tabla7[Cantidad],Tabla7[Código del producto],$B1611,Tabla7[Tipo de movimiento],"SALIDA",Tabla7[Mes],N$5))</f>
        <v/>
      </c>
      <c r="O1611" s="39" t="str">
        <f>IF($B1611="","",-SUMIFS(Tabla7[Cantidad],Tabla7[Código del producto],$B1611,Tabla7[Tipo de movimiento],"SALIDA",Tabla7[Mes],O$5))</f>
        <v/>
      </c>
      <c r="P1611" s="39" t="str">
        <f>IF($B1611="","",-SUMIFS(Tabla7[Cantidad],Tabla7[Código del producto],$B1611,Tabla7[Tipo de movimiento],"SALIDA",Tabla7[Mes],P$5))</f>
        <v/>
      </c>
      <c r="Q1611" s="39" t="str">
        <f t="shared" si="75"/>
        <v/>
      </c>
      <c r="R1611" s="51" t="str">
        <f>IF($B1611="","",IFERROR(VLOOKUP($B1611,'ABC rotación'!$C:$G,5,0),"C"))</f>
        <v/>
      </c>
      <c r="S1611" s="41" t="str">
        <f t="shared" si="76"/>
        <v/>
      </c>
      <c r="T1611" s="40" t="str">
        <f t="shared" si="77"/>
        <v/>
      </c>
      <c r="U1611" s="23" t="str">
        <f>IF($B1611="","",VLOOKUP($T1611,Tablas!$X$14:$Y$17,2,1))</f>
        <v/>
      </c>
    </row>
    <row r="1612" spans="2:21" x14ac:dyDescent="0.2">
      <c r="B1612" s="1" t="str">
        <f>IF(Tablas!B1610="","",Tablas!B1610)</f>
        <v/>
      </c>
      <c r="C1612" s="1" t="str">
        <f>IF(Tablas!C1610="","",Tablas!C1610)</f>
        <v/>
      </c>
      <c r="D1612" s="1" t="str">
        <f>IF(Tablas!D1610="","",Tablas!D1610)</f>
        <v/>
      </c>
      <c r="E1612" s="1" t="str">
        <f>IF(Tablas!E1610="","",Tablas!E1610)</f>
        <v/>
      </c>
      <c r="F1612" s="1" t="str">
        <f>IF(Tablas!F1610="","",Tablas!F1610)</f>
        <v/>
      </c>
      <c r="G1612" s="1" t="str">
        <f>IF(Tablas!I1610="","",Tablas!I1610)</f>
        <v/>
      </c>
      <c r="H1612" s="1" t="s">
        <v>911</v>
      </c>
      <c r="I1612" s="39" t="str">
        <f>IF($B1612="","",-SUMIFS(Tabla7[Cantidad],Tabla7[Código del producto],$B1612,Tabla7[Tipo de movimiento],"SALIDA",Tabla7[Mes],I$5))</f>
        <v/>
      </c>
      <c r="J1612" s="39" t="str">
        <f>IF($B1612="","",-SUMIFS(Tabla7[Cantidad],Tabla7[Código del producto],$B1612,Tabla7[Tipo de movimiento],"SALIDA",Tabla7[Mes],J$5))</f>
        <v/>
      </c>
      <c r="K1612" s="39" t="str">
        <f>IF($B1612="","",-SUMIFS(Tabla7[Cantidad],Tabla7[Código del producto],$B1612,Tabla7[Tipo de movimiento],"SALIDA",Tabla7[Mes],K$5))</f>
        <v/>
      </c>
      <c r="L1612" s="39" t="str">
        <f>IF($B1612="","",-SUMIFS(Tabla7[Cantidad],Tabla7[Código del producto],$B1612,Tabla7[Tipo de movimiento],"SALIDA",Tabla7[Mes],L$5))</f>
        <v/>
      </c>
      <c r="M1612" s="39" t="str">
        <f>IF($B1612="","",-SUMIFS(Tabla7[Cantidad],Tabla7[Código del producto],$B1612,Tabla7[Tipo de movimiento],"SALIDA",Tabla7[Mes],M$5))</f>
        <v/>
      </c>
      <c r="N1612" s="39" t="str">
        <f>IF($B1612="","",-SUMIFS(Tabla7[Cantidad],Tabla7[Código del producto],$B1612,Tabla7[Tipo de movimiento],"SALIDA",Tabla7[Mes],N$5))</f>
        <v/>
      </c>
      <c r="O1612" s="39" t="str">
        <f>IF($B1612="","",-SUMIFS(Tabla7[Cantidad],Tabla7[Código del producto],$B1612,Tabla7[Tipo de movimiento],"SALIDA",Tabla7[Mes],O$5))</f>
        <v/>
      </c>
      <c r="P1612" s="39" t="str">
        <f>IF($B1612="","",-SUMIFS(Tabla7[Cantidad],Tabla7[Código del producto],$B1612,Tabla7[Tipo de movimiento],"SALIDA",Tabla7[Mes],P$5))</f>
        <v/>
      </c>
      <c r="Q1612" s="39" t="str">
        <f t="shared" si="75"/>
        <v/>
      </c>
      <c r="R1612" s="51" t="str">
        <f>IF($B1612="","",IFERROR(VLOOKUP($B1612,'ABC rotación'!$C:$G,5,0),"C"))</f>
        <v/>
      </c>
      <c r="S1612" s="41" t="str">
        <f t="shared" si="76"/>
        <v/>
      </c>
      <c r="T1612" s="40" t="str">
        <f t="shared" si="77"/>
        <v/>
      </c>
      <c r="U1612" s="23" t="str">
        <f>IF($B1612="","",VLOOKUP($T1612,Tablas!$X$14:$Y$17,2,1))</f>
        <v/>
      </c>
    </row>
    <row r="1613" spans="2:21" x14ac:dyDescent="0.2">
      <c r="B1613" s="1" t="str">
        <f>IF(Tablas!B1611="","",Tablas!B1611)</f>
        <v/>
      </c>
      <c r="C1613" s="1" t="str">
        <f>IF(Tablas!C1611="","",Tablas!C1611)</f>
        <v/>
      </c>
      <c r="D1613" s="1" t="str">
        <f>IF(Tablas!D1611="","",Tablas!D1611)</f>
        <v/>
      </c>
      <c r="E1613" s="1" t="str">
        <f>IF(Tablas!E1611="","",Tablas!E1611)</f>
        <v/>
      </c>
      <c r="F1613" s="1" t="str">
        <f>IF(Tablas!F1611="","",Tablas!F1611)</f>
        <v/>
      </c>
      <c r="G1613" s="1" t="str">
        <f>IF(Tablas!I1611="","",Tablas!I1611)</f>
        <v/>
      </c>
      <c r="H1613" s="1" t="s">
        <v>911</v>
      </c>
      <c r="I1613" s="39" t="str">
        <f>IF($B1613="","",-SUMIFS(Tabla7[Cantidad],Tabla7[Código del producto],$B1613,Tabla7[Tipo de movimiento],"SALIDA",Tabla7[Mes],I$5))</f>
        <v/>
      </c>
      <c r="J1613" s="39" t="str">
        <f>IF($B1613="","",-SUMIFS(Tabla7[Cantidad],Tabla7[Código del producto],$B1613,Tabla7[Tipo de movimiento],"SALIDA",Tabla7[Mes],J$5))</f>
        <v/>
      </c>
      <c r="K1613" s="39" t="str">
        <f>IF($B1613="","",-SUMIFS(Tabla7[Cantidad],Tabla7[Código del producto],$B1613,Tabla7[Tipo de movimiento],"SALIDA",Tabla7[Mes],K$5))</f>
        <v/>
      </c>
      <c r="L1613" s="39" t="str">
        <f>IF($B1613="","",-SUMIFS(Tabla7[Cantidad],Tabla7[Código del producto],$B1613,Tabla7[Tipo de movimiento],"SALIDA",Tabla7[Mes],L$5))</f>
        <v/>
      </c>
      <c r="M1613" s="39" t="str">
        <f>IF($B1613="","",-SUMIFS(Tabla7[Cantidad],Tabla7[Código del producto],$B1613,Tabla7[Tipo de movimiento],"SALIDA",Tabla7[Mes],M$5))</f>
        <v/>
      </c>
      <c r="N1613" s="39" t="str">
        <f>IF($B1613="","",-SUMIFS(Tabla7[Cantidad],Tabla7[Código del producto],$B1613,Tabla7[Tipo de movimiento],"SALIDA",Tabla7[Mes],N$5))</f>
        <v/>
      </c>
      <c r="O1613" s="39" t="str">
        <f>IF($B1613="","",-SUMIFS(Tabla7[Cantidad],Tabla7[Código del producto],$B1613,Tabla7[Tipo de movimiento],"SALIDA",Tabla7[Mes],O$5))</f>
        <v/>
      </c>
      <c r="P1613" s="39" t="str">
        <f>IF($B1613="","",-SUMIFS(Tabla7[Cantidad],Tabla7[Código del producto],$B1613,Tabla7[Tipo de movimiento],"SALIDA",Tabla7[Mes],P$5))</f>
        <v/>
      </c>
      <c r="Q1613" s="39" t="str">
        <f t="shared" si="75"/>
        <v/>
      </c>
      <c r="R1613" s="51" t="str">
        <f>IF($B1613="","",IFERROR(VLOOKUP($B1613,'ABC rotación'!$C:$G,5,0),"C"))</f>
        <v/>
      </c>
      <c r="S1613" s="41" t="str">
        <f t="shared" si="76"/>
        <v/>
      </c>
      <c r="T1613" s="40" t="str">
        <f t="shared" si="77"/>
        <v/>
      </c>
      <c r="U1613" s="23" t="str">
        <f>IF($B1613="","",VLOOKUP($T1613,Tablas!$X$14:$Y$17,2,1))</f>
        <v/>
      </c>
    </row>
    <row r="1614" spans="2:21" x14ac:dyDescent="0.2">
      <c r="B1614" s="1" t="str">
        <f>IF(Tablas!B1612="","",Tablas!B1612)</f>
        <v/>
      </c>
      <c r="C1614" s="1" t="str">
        <f>IF(Tablas!C1612="","",Tablas!C1612)</f>
        <v/>
      </c>
      <c r="D1614" s="1" t="str">
        <f>IF(Tablas!D1612="","",Tablas!D1612)</f>
        <v/>
      </c>
      <c r="E1614" s="1" t="str">
        <f>IF(Tablas!E1612="","",Tablas!E1612)</f>
        <v/>
      </c>
      <c r="F1614" s="1" t="str">
        <f>IF(Tablas!F1612="","",Tablas!F1612)</f>
        <v/>
      </c>
      <c r="G1614" s="1" t="str">
        <f>IF(Tablas!I1612="","",Tablas!I1612)</f>
        <v/>
      </c>
      <c r="H1614" s="1" t="s">
        <v>911</v>
      </c>
      <c r="I1614" s="39" t="str">
        <f>IF($B1614="","",-SUMIFS(Tabla7[Cantidad],Tabla7[Código del producto],$B1614,Tabla7[Tipo de movimiento],"SALIDA",Tabla7[Mes],I$5))</f>
        <v/>
      </c>
      <c r="J1614" s="39" t="str">
        <f>IF($B1614="","",-SUMIFS(Tabla7[Cantidad],Tabla7[Código del producto],$B1614,Tabla7[Tipo de movimiento],"SALIDA",Tabla7[Mes],J$5))</f>
        <v/>
      </c>
      <c r="K1614" s="39" t="str">
        <f>IF($B1614="","",-SUMIFS(Tabla7[Cantidad],Tabla7[Código del producto],$B1614,Tabla7[Tipo de movimiento],"SALIDA",Tabla7[Mes],K$5))</f>
        <v/>
      </c>
      <c r="L1614" s="39" t="str">
        <f>IF($B1614="","",-SUMIFS(Tabla7[Cantidad],Tabla7[Código del producto],$B1614,Tabla7[Tipo de movimiento],"SALIDA",Tabla7[Mes],L$5))</f>
        <v/>
      </c>
      <c r="M1614" s="39" t="str">
        <f>IF($B1614="","",-SUMIFS(Tabla7[Cantidad],Tabla7[Código del producto],$B1614,Tabla7[Tipo de movimiento],"SALIDA",Tabla7[Mes],M$5))</f>
        <v/>
      </c>
      <c r="N1614" s="39" t="str">
        <f>IF($B1614="","",-SUMIFS(Tabla7[Cantidad],Tabla7[Código del producto],$B1614,Tabla7[Tipo de movimiento],"SALIDA",Tabla7[Mes],N$5))</f>
        <v/>
      </c>
      <c r="O1614" s="39" t="str">
        <f>IF($B1614="","",-SUMIFS(Tabla7[Cantidad],Tabla7[Código del producto],$B1614,Tabla7[Tipo de movimiento],"SALIDA",Tabla7[Mes],O$5))</f>
        <v/>
      </c>
      <c r="P1614" s="39" t="str">
        <f>IF($B1614="","",-SUMIFS(Tabla7[Cantidad],Tabla7[Código del producto],$B1614,Tabla7[Tipo de movimiento],"SALIDA",Tabla7[Mes],P$5))</f>
        <v/>
      </c>
      <c r="Q1614" s="39" t="str">
        <f t="shared" si="75"/>
        <v/>
      </c>
      <c r="R1614" s="51" t="str">
        <f>IF($B1614="","",IFERROR(VLOOKUP($B1614,'ABC rotación'!$C:$G,5,0),"C"))</f>
        <v/>
      </c>
      <c r="S1614" s="41" t="str">
        <f t="shared" si="76"/>
        <v/>
      </c>
      <c r="T1614" s="40" t="str">
        <f t="shared" si="77"/>
        <v/>
      </c>
      <c r="U1614" s="23" t="str">
        <f>IF($B1614="","",VLOOKUP($T1614,Tablas!$X$14:$Y$17,2,1))</f>
        <v/>
      </c>
    </row>
    <row r="1615" spans="2:21" x14ac:dyDescent="0.2">
      <c r="B1615" s="1" t="str">
        <f>IF(Tablas!B1613="","",Tablas!B1613)</f>
        <v/>
      </c>
      <c r="C1615" s="1" t="str">
        <f>IF(Tablas!C1613="","",Tablas!C1613)</f>
        <v/>
      </c>
      <c r="D1615" s="1" t="str">
        <f>IF(Tablas!D1613="","",Tablas!D1613)</f>
        <v/>
      </c>
      <c r="E1615" s="1" t="str">
        <f>IF(Tablas!E1613="","",Tablas!E1613)</f>
        <v/>
      </c>
      <c r="F1615" s="1" t="str">
        <f>IF(Tablas!F1613="","",Tablas!F1613)</f>
        <v/>
      </c>
      <c r="G1615" s="1" t="str">
        <f>IF(Tablas!I1613="","",Tablas!I1613)</f>
        <v/>
      </c>
      <c r="H1615" s="1" t="s">
        <v>911</v>
      </c>
      <c r="I1615" s="39" t="str">
        <f>IF($B1615="","",-SUMIFS(Tabla7[Cantidad],Tabla7[Código del producto],$B1615,Tabla7[Tipo de movimiento],"SALIDA",Tabla7[Mes],I$5))</f>
        <v/>
      </c>
      <c r="J1615" s="39" t="str">
        <f>IF($B1615="","",-SUMIFS(Tabla7[Cantidad],Tabla7[Código del producto],$B1615,Tabla7[Tipo de movimiento],"SALIDA",Tabla7[Mes],J$5))</f>
        <v/>
      </c>
      <c r="K1615" s="39" t="str">
        <f>IF($B1615="","",-SUMIFS(Tabla7[Cantidad],Tabla7[Código del producto],$B1615,Tabla7[Tipo de movimiento],"SALIDA",Tabla7[Mes],K$5))</f>
        <v/>
      </c>
      <c r="L1615" s="39" t="str">
        <f>IF($B1615="","",-SUMIFS(Tabla7[Cantidad],Tabla7[Código del producto],$B1615,Tabla7[Tipo de movimiento],"SALIDA",Tabla7[Mes],L$5))</f>
        <v/>
      </c>
      <c r="M1615" s="39" t="str">
        <f>IF($B1615="","",-SUMIFS(Tabla7[Cantidad],Tabla7[Código del producto],$B1615,Tabla7[Tipo de movimiento],"SALIDA",Tabla7[Mes],M$5))</f>
        <v/>
      </c>
      <c r="N1615" s="39" t="str">
        <f>IF($B1615="","",-SUMIFS(Tabla7[Cantidad],Tabla7[Código del producto],$B1615,Tabla7[Tipo de movimiento],"SALIDA",Tabla7[Mes],N$5))</f>
        <v/>
      </c>
      <c r="O1615" s="39" t="str">
        <f>IF($B1615="","",-SUMIFS(Tabla7[Cantidad],Tabla7[Código del producto],$B1615,Tabla7[Tipo de movimiento],"SALIDA",Tabla7[Mes],O$5))</f>
        <v/>
      </c>
      <c r="P1615" s="39" t="str">
        <f>IF($B1615="","",-SUMIFS(Tabla7[Cantidad],Tabla7[Código del producto],$B1615,Tabla7[Tipo de movimiento],"SALIDA",Tabla7[Mes],P$5))</f>
        <v/>
      </c>
      <c r="Q1615" s="39" t="str">
        <f t="shared" si="75"/>
        <v/>
      </c>
      <c r="R1615" s="51" t="str">
        <f>IF($B1615="","",IFERROR(VLOOKUP($B1615,'ABC rotación'!$C:$G,5,0),"C"))</f>
        <v/>
      </c>
      <c r="S1615" s="41" t="str">
        <f t="shared" si="76"/>
        <v/>
      </c>
      <c r="T1615" s="40" t="str">
        <f t="shared" si="77"/>
        <v/>
      </c>
      <c r="U1615" s="23" t="str">
        <f>IF($B1615="","",VLOOKUP($T1615,Tablas!$X$14:$Y$17,2,1))</f>
        <v/>
      </c>
    </row>
    <row r="1616" spans="2:21" x14ac:dyDescent="0.2">
      <c r="B1616" s="1" t="str">
        <f>IF(Tablas!B1614="","",Tablas!B1614)</f>
        <v/>
      </c>
      <c r="C1616" s="1" t="str">
        <f>IF(Tablas!C1614="","",Tablas!C1614)</f>
        <v/>
      </c>
      <c r="D1616" s="1" t="str">
        <f>IF(Tablas!D1614="","",Tablas!D1614)</f>
        <v/>
      </c>
      <c r="E1616" s="1" t="str">
        <f>IF(Tablas!E1614="","",Tablas!E1614)</f>
        <v/>
      </c>
      <c r="F1616" s="1" t="str">
        <f>IF(Tablas!F1614="","",Tablas!F1614)</f>
        <v/>
      </c>
      <c r="G1616" s="1" t="str">
        <f>IF(Tablas!I1614="","",Tablas!I1614)</f>
        <v/>
      </c>
      <c r="H1616" s="1" t="s">
        <v>911</v>
      </c>
      <c r="I1616" s="39" t="str">
        <f>IF($B1616="","",-SUMIFS(Tabla7[Cantidad],Tabla7[Código del producto],$B1616,Tabla7[Tipo de movimiento],"SALIDA",Tabla7[Mes],I$5))</f>
        <v/>
      </c>
      <c r="J1616" s="39" t="str">
        <f>IF($B1616="","",-SUMIFS(Tabla7[Cantidad],Tabla7[Código del producto],$B1616,Tabla7[Tipo de movimiento],"SALIDA",Tabla7[Mes],J$5))</f>
        <v/>
      </c>
      <c r="K1616" s="39" t="str">
        <f>IF($B1616="","",-SUMIFS(Tabla7[Cantidad],Tabla7[Código del producto],$B1616,Tabla7[Tipo de movimiento],"SALIDA",Tabla7[Mes],K$5))</f>
        <v/>
      </c>
      <c r="L1616" s="39" t="str">
        <f>IF($B1616="","",-SUMIFS(Tabla7[Cantidad],Tabla7[Código del producto],$B1616,Tabla7[Tipo de movimiento],"SALIDA",Tabla7[Mes],L$5))</f>
        <v/>
      </c>
      <c r="M1616" s="39" t="str">
        <f>IF($B1616="","",-SUMIFS(Tabla7[Cantidad],Tabla7[Código del producto],$B1616,Tabla7[Tipo de movimiento],"SALIDA",Tabla7[Mes],M$5))</f>
        <v/>
      </c>
      <c r="N1616" s="39" t="str">
        <f>IF($B1616="","",-SUMIFS(Tabla7[Cantidad],Tabla7[Código del producto],$B1616,Tabla7[Tipo de movimiento],"SALIDA",Tabla7[Mes],N$5))</f>
        <v/>
      </c>
      <c r="O1616" s="39" t="str">
        <f>IF($B1616="","",-SUMIFS(Tabla7[Cantidad],Tabla7[Código del producto],$B1616,Tabla7[Tipo de movimiento],"SALIDA",Tabla7[Mes],O$5))</f>
        <v/>
      </c>
      <c r="P1616" s="39" t="str">
        <f>IF($B1616="","",-SUMIFS(Tabla7[Cantidad],Tabla7[Código del producto],$B1616,Tabla7[Tipo de movimiento],"SALIDA",Tabla7[Mes],P$5))</f>
        <v/>
      </c>
      <c r="Q1616" s="39" t="str">
        <f t="shared" si="75"/>
        <v/>
      </c>
      <c r="R1616" s="51" t="str">
        <f>IF($B1616="","",IFERROR(VLOOKUP($B1616,'ABC rotación'!$C:$G,5,0),"C"))</f>
        <v/>
      </c>
      <c r="S1616" s="41" t="str">
        <f t="shared" si="76"/>
        <v/>
      </c>
      <c r="T1616" s="40" t="str">
        <f t="shared" si="77"/>
        <v/>
      </c>
      <c r="U1616" s="23" t="str">
        <f>IF($B1616="","",VLOOKUP($T1616,Tablas!$X$14:$Y$17,2,1))</f>
        <v/>
      </c>
    </row>
    <row r="1617" spans="2:21" x14ac:dyDescent="0.2">
      <c r="B1617" s="1" t="str">
        <f>IF(Tablas!B1615="","",Tablas!B1615)</f>
        <v/>
      </c>
      <c r="C1617" s="1" t="str">
        <f>IF(Tablas!C1615="","",Tablas!C1615)</f>
        <v/>
      </c>
      <c r="D1617" s="1" t="str">
        <f>IF(Tablas!D1615="","",Tablas!D1615)</f>
        <v/>
      </c>
      <c r="E1617" s="1" t="str">
        <f>IF(Tablas!E1615="","",Tablas!E1615)</f>
        <v/>
      </c>
      <c r="F1617" s="1" t="str">
        <f>IF(Tablas!F1615="","",Tablas!F1615)</f>
        <v/>
      </c>
      <c r="G1617" s="1" t="str">
        <f>IF(Tablas!I1615="","",Tablas!I1615)</f>
        <v/>
      </c>
      <c r="H1617" s="1" t="s">
        <v>911</v>
      </c>
      <c r="I1617" s="39" t="str">
        <f>IF($B1617="","",-SUMIFS(Tabla7[Cantidad],Tabla7[Código del producto],$B1617,Tabla7[Tipo de movimiento],"SALIDA",Tabla7[Mes],I$5))</f>
        <v/>
      </c>
      <c r="J1617" s="39" t="str">
        <f>IF($B1617="","",-SUMIFS(Tabla7[Cantidad],Tabla7[Código del producto],$B1617,Tabla7[Tipo de movimiento],"SALIDA",Tabla7[Mes],J$5))</f>
        <v/>
      </c>
      <c r="K1617" s="39" t="str">
        <f>IF($B1617="","",-SUMIFS(Tabla7[Cantidad],Tabla7[Código del producto],$B1617,Tabla7[Tipo de movimiento],"SALIDA",Tabla7[Mes],K$5))</f>
        <v/>
      </c>
      <c r="L1617" s="39" t="str">
        <f>IF($B1617="","",-SUMIFS(Tabla7[Cantidad],Tabla7[Código del producto],$B1617,Tabla7[Tipo de movimiento],"SALIDA",Tabla7[Mes],L$5))</f>
        <v/>
      </c>
      <c r="M1617" s="39" t="str">
        <f>IF($B1617="","",-SUMIFS(Tabla7[Cantidad],Tabla7[Código del producto],$B1617,Tabla7[Tipo de movimiento],"SALIDA",Tabla7[Mes],M$5))</f>
        <v/>
      </c>
      <c r="N1617" s="39" t="str">
        <f>IF($B1617="","",-SUMIFS(Tabla7[Cantidad],Tabla7[Código del producto],$B1617,Tabla7[Tipo de movimiento],"SALIDA",Tabla7[Mes],N$5))</f>
        <v/>
      </c>
      <c r="O1617" s="39" t="str">
        <f>IF($B1617="","",-SUMIFS(Tabla7[Cantidad],Tabla7[Código del producto],$B1617,Tabla7[Tipo de movimiento],"SALIDA",Tabla7[Mes],O$5))</f>
        <v/>
      </c>
      <c r="P1617" s="39" t="str">
        <f>IF($B1617="","",-SUMIFS(Tabla7[Cantidad],Tabla7[Código del producto],$B1617,Tabla7[Tipo de movimiento],"SALIDA",Tabla7[Mes],P$5))</f>
        <v/>
      </c>
      <c r="Q1617" s="39" t="str">
        <f t="shared" si="75"/>
        <v/>
      </c>
      <c r="R1617" s="51" t="str">
        <f>IF($B1617="","",IFERROR(VLOOKUP($B1617,'ABC rotación'!$C:$G,5,0),"C"))</f>
        <v/>
      </c>
      <c r="S1617" s="41" t="str">
        <f t="shared" si="76"/>
        <v/>
      </c>
      <c r="T1617" s="40" t="str">
        <f t="shared" si="77"/>
        <v/>
      </c>
      <c r="U1617" s="23" t="str">
        <f>IF($B1617="","",VLOOKUP($T1617,Tablas!$X$14:$Y$17,2,1))</f>
        <v/>
      </c>
    </row>
    <row r="1618" spans="2:21" x14ac:dyDescent="0.2">
      <c r="B1618" s="1" t="str">
        <f>IF(Tablas!B1616="","",Tablas!B1616)</f>
        <v/>
      </c>
      <c r="C1618" s="1" t="str">
        <f>IF(Tablas!C1616="","",Tablas!C1616)</f>
        <v/>
      </c>
      <c r="D1618" s="1" t="str">
        <f>IF(Tablas!D1616="","",Tablas!D1616)</f>
        <v/>
      </c>
      <c r="E1618" s="1" t="str">
        <f>IF(Tablas!E1616="","",Tablas!E1616)</f>
        <v/>
      </c>
      <c r="F1618" s="1" t="str">
        <f>IF(Tablas!F1616="","",Tablas!F1616)</f>
        <v/>
      </c>
      <c r="G1618" s="1" t="str">
        <f>IF(Tablas!I1616="","",Tablas!I1616)</f>
        <v/>
      </c>
      <c r="H1618" s="1" t="s">
        <v>911</v>
      </c>
      <c r="I1618" s="39" t="str">
        <f>IF($B1618="","",-SUMIFS(Tabla7[Cantidad],Tabla7[Código del producto],$B1618,Tabla7[Tipo de movimiento],"SALIDA",Tabla7[Mes],I$5))</f>
        <v/>
      </c>
      <c r="J1618" s="39" t="str">
        <f>IF($B1618="","",-SUMIFS(Tabla7[Cantidad],Tabla7[Código del producto],$B1618,Tabla7[Tipo de movimiento],"SALIDA",Tabla7[Mes],J$5))</f>
        <v/>
      </c>
      <c r="K1618" s="39" t="str">
        <f>IF($B1618="","",-SUMIFS(Tabla7[Cantidad],Tabla7[Código del producto],$B1618,Tabla7[Tipo de movimiento],"SALIDA",Tabla7[Mes],K$5))</f>
        <v/>
      </c>
      <c r="L1618" s="39" t="str">
        <f>IF($B1618="","",-SUMIFS(Tabla7[Cantidad],Tabla7[Código del producto],$B1618,Tabla7[Tipo de movimiento],"SALIDA",Tabla7[Mes],L$5))</f>
        <v/>
      </c>
      <c r="M1618" s="39" t="str">
        <f>IF($B1618="","",-SUMIFS(Tabla7[Cantidad],Tabla7[Código del producto],$B1618,Tabla7[Tipo de movimiento],"SALIDA",Tabla7[Mes],M$5))</f>
        <v/>
      </c>
      <c r="N1618" s="39" t="str">
        <f>IF($B1618="","",-SUMIFS(Tabla7[Cantidad],Tabla7[Código del producto],$B1618,Tabla7[Tipo de movimiento],"SALIDA",Tabla7[Mes],N$5))</f>
        <v/>
      </c>
      <c r="O1618" s="39" t="str">
        <f>IF($B1618="","",-SUMIFS(Tabla7[Cantidad],Tabla7[Código del producto],$B1618,Tabla7[Tipo de movimiento],"SALIDA",Tabla7[Mes],O$5))</f>
        <v/>
      </c>
      <c r="P1618" s="39" t="str">
        <f>IF($B1618="","",-SUMIFS(Tabla7[Cantidad],Tabla7[Código del producto],$B1618,Tabla7[Tipo de movimiento],"SALIDA",Tabla7[Mes],P$5))</f>
        <v/>
      </c>
      <c r="Q1618" s="39" t="str">
        <f t="shared" si="75"/>
        <v/>
      </c>
      <c r="R1618" s="51" t="str">
        <f>IF($B1618="","",IFERROR(VLOOKUP($B1618,'ABC rotación'!$C:$G,5,0),"C"))</f>
        <v/>
      </c>
      <c r="S1618" s="41" t="str">
        <f t="shared" si="76"/>
        <v/>
      </c>
      <c r="T1618" s="40" t="str">
        <f t="shared" si="77"/>
        <v/>
      </c>
      <c r="U1618" s="23" t="str">
        <f>IF($B1618="","",VLOOKUP($T1618,Tablas!$X$14:$Y$17,2,1))</f>
        <v/>
      </c>
    </row>
    <row r="1619" spans="2:21" x14ac:dyDescent="0.2">
      <c r="B1619" s="1" t="str">
        <f>IF(Tablas!B1617="","",Tablas!B1617)</f>
        <v/>
      </c>
      <c r="C1619" s="1" t="str">
        <f>IF(Tablas!C1617="","",Tablas!C1617)</f>
        <v/>
      </c>
      <c r="D1619" s="1" t="str">
        <f>IF(Tablas!D1617="","",Tablas!D1617)</f>
        <v/>
      </c>
      <c r="E1619" s="1" t="str">
        <f>IF(Tablas!E1617="","",Tablas!E1617)</f>
        <v/>
      </c>
      <c r="F1619" s="1" t="str">
        <f>IF(Tablas!F1617="","",Tablas!F1617)</f>
        <v/>
      </c>
      <c r="G1619" s="1" t="str">
        <f>IF(Tablas!I1617="","",Tablas!I1617)</f>
        <v/>
      </c>
      <c r="H1619" s="1" t="s">
        <v>911</v>
      </c>
      <c r="I1619" s="39" t="str">
        <f>IF($B1619="","",-SUMIFS(Tabla7[Cantidad],Tabla7[Código del producto],$B1619,Tabla7[Tipo de movimiento],"SALIDA",Tabla7[Mes],I$5))</f>
        <v/>
      </c>
      <c r="J1619" s="39" t="str">
        <f>IF($B1619="","",-SUMIFS(Tabla7[Cantidad],Tabla7[Código del producto],$B1619,Tabla7[Tipo de movimiento],"SALIDA",Tabla7[Mes],J$5))</f>
        <v/>
      </c>
      <c r="K1619" s="39" t="str">
        <f>IF($B1619="","",-SUMIFS(Tabla7[Cantidad],Tabla7[Código del producto],$B1619,Tabla7[Tipo de movimiento],"SALIDA",Tabla7[Mes],K$5))</f>
        <v/>
      </c>
      <c r="L1619" s="39" t="str">
        <f>IF($B1619="","",-SUMIFS(Tabla7[Cantidad],Tabla7[Código del producto],$B1619,Tabla7[Tipo de movimiento],"SALIDA",Tabla7[Mes],L$5))</f>
        <v/>
      </c>
      <c r="M1619" s="39" t="str">
        <f>IF($B1619="","",-SUMIFS(Tabla7[Cantidad],Tabla7[Código del producto],$B1619,Tabla7[Tipo de movimiento],"SALIDA",Tabla7[Mes],M$5))</f>
        <v/>
      </c>
      <c r="N1619" s="39" t="str">
        <f>IF($B1619="","",-SUMIFS(Tabla7[Cantidad],Tabla7[Código del producto],$B1619,Tabla7[Tipo de movimiento],"SALIDA",Tabla7[Mes],N$5))</f>
        <v/>
      </c>
      <c r="O1619" s="39" t="str">
        <f>IF($B1619="","",-SUMIFS(Tabla7[Cantidad],Tabla7[Código del producto],$B1619,Tabla7[Tipo de movimiento],"SALIDA",Tabla7[Mes],O$5))</f>
        <v/>
      </c>
      <c r="P1619" s="39" t="str">
        <f>IF($B1619="","",-SUMIFS(Tabla7[Cantidad],Tabla7[Código del producto],$B1619,Tabla7[Tipo de movimiento],"SALIDA",Tabla7[Mes],P$5))</f>
        <v/>
      </c>
      <c r="Q1619" s="39" t="str">
        <f t="shared" si="75"/>
        <v/>
      </c>
      <c r="R1619" s="51" t="str">
        <f>IF($B1619="","",IFERROR(VLOOKUP($B1619,'ABC rotación'!$C:$G,5,0),"C"))</f>
        <v/>
      </c>
      <c r="S1619" s="41" t="str">
        <f t="shared" si="76"/>
        <v/>
      </c>
      <c r="T1619" s="40" t="str">
        <f t="shared" si="77"/>
        <v/>
      </c>
      <c r="U1619" s="23" t="str">
        <f>IF($B1619="","",VLOOKUP($T1619,Tablas!$X$14:$Y$17,2,1))</f>
        <v/>
      </c>
    </row>
    <row r="1620" spans="2:21" x14ac:dyDescent="0.2">
      <c r="B1620" s="1" t="str">
        <f>IF(Tablas!B1618="","",Tablas!B1618)</f>
        <v/>
      </c>
      <c r="C1620" s="1" t="str">
        <f>IF(Tablas!C1618="","",Tablas!C1618)</f>
        <v/>
      </c>
      <c r="D1620" s="1" t="str">
        <f>IF(Tablas!D1618="","",Tablas!D1618)</f>
        <v/>
      </c>
      <c r="E1620" s="1" t="str">
        <f>IF(Tablas!E1618="","",Tablas!E1618)</f>
        <v/>
      </c>
      <c r="F1620" s="1" t="str">
        <f>IF(Tablas!F1618="","",Tablas!F1618)</f>
        <v/>
      </c>
      <c r="G1620" s="1" t="str">
        <f>IF(Tablas!I1618="","",Tablas!I1618)</f>
        <v/>
      </c>
      <c r="H1620" s="1" t="s">
        <v>911</v>
      </c>
      <c r="I1620" s="39" t="str">
        <f>IF($B1620="","",-SUMIFS(Tabla7[Cantidad],Tabla7[Código del producto],$B1620,Tabla7[Tipo de movimiento],"SALIDA",Tabla7[Mes],I$5))</f>
        <v/>
      </c>
      <c r="J1620" s="39" t="str">
        <f>IF($B1620="","",-SUMIFS(Tabla7[Cantidad],Tabla7[Código del producto],$B1620,Tabla7[Tipo de movimiento],"SALIDA",Tabla7[Mes],J$5))</f>
        <v/>
      </c>
      <c r="K1620" s="39" t="str">
        <f>IF($B1620="","",-SUMIFS(Tabla7[Cantidad],Tabla7[Código del producto],$B1620,Tabla7[Tipo de movimiento],"SALIDA",Tabla7[Mes],K$5))</f>
        <v/>
      </c>
      <c r="L1620" s="39" t="str">
        <f>IF($B1620="","",-SUMIFS(Tabla7[Cantidad],Tabla7[Código del producto],$B1620,Tabla7[Tipo de movimiento],"SALIDA",Tabla7[Mes],L$5))</f>
        <v/>
      </c>
      <c r="M1620" s="39" t="str">
        <f>IF($B1620="","",-SUMIFS(Tabla7[Cantidad],Tabla7[Código del producto],$B1620,Tabla7[Tipo de movimiento],"SALIDA",Tabla7[Mes],M$5))</f>
        <v/>
      </c>
      <c r="N1620" s="39" t="str">
        <f>IF($B1620="","",-SUMIFS(Tabla7[Cantidad],Tabla7[Código del producto],$B1620,Tabla7[Tipo de movimiento],"SALIDA",Tabla7[Mes],N$5))</f>
        <v/>
      </c>
      <c r="O1620" s="39" t="str">
        <f>IF($B1620="","",-SUMIFS(Tabla7[Cantidad],Tabla7[Código del producto],$B1620,Tabla7[Tipo de movimiento],"SALIDA",Tabla7[Mes],O$5))</f>
        <v/>
      </c>
      <c r="P1620" s="39" t="str">
        <f>IF($B1620="","",-SUMIFS(Tabla7[Cantidad],Tabla7[Código del producto],$B1620,Tabla7[Tipo de movimiento],"SALIDA",Tabla7[Mes],P$5))</f>
        <v/>
      </c>
      <c r="Q1620" s="39" t="str">
        <f t="shared" si="75"/>
        <v/>
      </c>
      <c r="R1620" s="51" t="str">
        <f>IF($B1620="","",IFERROR(VLOOKUP($B1620,'ABC rotación'!$C:$G,5,0),"C"))</f>
        <v/>
      </c>
      <c r="S1620" s="41" t="str">
        <f t="shared" si="76"/>
        <v/>
      </c>
      <c r="T1620" s="40" t="str">
        <f t="shared" si="77"/>
        <v/>
      </c>
      <c r="U1620" s="23" t="str">
        <f>IF($B1620="","",VLOOKUP($T1620,Tablas!$X$14:$Y$17,2,1))</f>
        <v/>
      </c>
    </row>
    <row r="1621" spans="2:21" x14ac:dyDescent="0.2">
      <c r="B1621" s="1" t="str">
        <f>IF(Tablas!B1619="","",Tablas!B1619)</f>
        <v/>
      </c>
      <c r="C1621" s="1" t="str">
        <f>IF(Tablas!C1619="","",Tablas!C1619)</f>
        <v/>
      </c>
      <c r="D1621" s="1" t="str">
        <f>IF(Tablas!D1619="","",Tablas!D1619)</f>
        <v/>
      </c>
      <c r="E1621" s="1" t="str">
        <f>IF(Tablas!E1619="","",Tablas!E1619)</f>
        <v/>
      </c>
      <c r="F1621" s="1" t="str">
        <f>IF(Tablas!F1619="","",Tablas!F1619)</f>
        <v/>
      </c>
      <c r="G1621" s="1" t="str">
        <f>IF(Tablas!I1619="","",Tablas!I1619)</f>
        <v/>
      </c>
      <c r="H1621" s="1" t="s">
        <v>911</v>
      </c>
      <c r="I1621" s="39" t="str">
        <f>IF($B1621="","",-SUMIFS(Tabla7[Cantidad],Tabla7[Código del producto],$B1621,Tabla7[Tipo de movimiento],"SALIDA",Tabla7[Mes],I$5))</f>
        <v/>
      </c>
      <c r="J1621" s="39" t="str">
        <f>IF($B1621="","",-SUMIFS(Tabla7[Cantidad],Tabla7[Código del producto],$B1621,Tabla7[Tipo de movimiento],"SALIDA",Tabla7[Mes],J$5))</f>
        <v/>
      </c>
      <c r="K1621" s="39" t="str">
        <f>IF($B1621="","",-SUMIFS(Tabla7[Cantidad],Tabla7[Código del producto],$B1621,Tabla7[Tipo de movimiento],"SALIDA",Tabla7[Mes],K$5))</f>
        <v/>
      </c>
      <c r="L1621" s="39" t="str">
        <f>IF($B1621="","",-SUMIFS(Tabla7[Cantidad],Tabla7[Código del producto],$B1621,Tabla7[Tipo de movimiento],"SALIDA",Tabla7[Mes],L$5))</f>
        <v/>
      </c>
      <c r="M1621" s="39" t="str">
        <f>IF($B1621="","",-SUMIFS(Tabla7[Cantidad],Tabla7[Código del producto],$B1621,Tabla7[Tipo de movimiento],"SALIDA",Tabla7[Mes],M$5))</f>
        <v/>
      </c>
      <c r="N1621" s="39" t="str">
        <f>IF($B1621="","",-SUMIFS(Tabla7[Cantidad],Tabla7[Código del producto],$B1621,Tabla7[Tipo de movimiento],"SALIDA",Tabla7[Mes],N$5))</f>
        <v/>
      </c>
      <c r="O1621" s="39" t="str">
        <f>IF($B1621="","",-SUMIFS(Tabla7[Cantidad],Tabla7[Código del producto],$B1621,Tabla7[Tipo de movimiento],"SALIDA",Tabla7[Mes],O$5))</f>
        <v/>
      </c>
      <c r="P1621" s="39" t="str">
        <f>IF($B1621="","",-SUMIFS(Tabla7[Cantidad],Tabla7[Código del producto],$B1621,Tabla7[Tipo de movimiento],"SALIDA",Tabla7[Mes],P$5))</f>
        <v/>
      </c>
      <c r="Q1621" s="39" t="str">
        <f t="shared" si="75"/>
        <v/>
      </c>
      <c r="R1621" s="51" t="str">
        <f>IF($B1621="","",IFERROR(VLOOKUP($B1621,'ABC rotación'!$C:$G,5,0),"C"))</f>
        <v/>
      </c>
      <c r="S1621" s="41" t="str">
        <f t="shared" si="76"/>
        <v/>
      </c>
      <c r="T1621" s="40" t="str">
        <f t="shared" si="77"/>
        <v/>
      </c>
      <c r="U1621" s="23" t="str">
        <f>IF($B1621="","",VLOOKUP($T1621,Tablas!$X$14:$Y$17,2,1))</f>
        <v/>
      </c>
    </row>
    <row r="1622" spans="2:21" x14ac:dyDescent="0.2">
      <c r="B1622" s="1" t="str">
        <f>IF(Tablas!B1620="","",Tablas!B1620)</f>
        <v/>
      </c>
      <c r="C1622" s="1" t="str">
        <f>IF(Tablas!C1620="","",Tablas!C1620)</f>
        <v/>
      </c>
      <c r="D1622" s="1" t="str">
        <f>IF(Tablas!D1620="","",Tablas!D1620)</f>
        <v/>
      </c>
      <c r="E1622" s="1" t="str">
        <f>IF(Tablas!E1620="","",Tablas!E1620)</f>
        <v/>
      </c>
      <c r="F1622" s="1" t="str">
        <f>IF(Tablas!F1620="","",Tablas!F1620)</f>
        <v/>
      </c>
      <c r="G1622" s="1" t="str">
        <f>IF(Tablas!I1620="","",Tablas!I1620)</f>
        <v/>
      </c>
      <c r="H1622" s="1" t="s">
        <v>911</v>
      </c>
      <c r="I1622" s="39" t="str">
        <f>IF($B1622="","",-SUMIFS(Tabla7[Cantidad],Tabla7[Código del producto],$B1622,Tabla7[Tipo de movimiento],"SALIDA",Tabla7[Mes],I$5))</f>
        <v/>
      </c>
      <c r="J1622" s="39" t="str">
        <f>IF($B1622="","",-SUMIFS(Tabla7[Cantidad],Tabla7[Código del producto],$B1622,Tabla7[Tipo de movimiento],"SALIDA",Tabla7[Mes],J$5))</f>
        <v/>
      </c>
      <c r="K1622" s="39" t="str">
        <f>IF($B1622="","",-SUMIFS(Tabla7[Cantidad],Tabla7[Código del producto],$B1622,Tabla7[Tipo de movimiento],"SALIDA",Tabla7[Mes],K$5))</f>
        <v/>
      </c>
      <c r="L1622" s="39" t="str">
        <f>IF($B1622="","",-SUMIFS(Tabla7[Cantidad],Tabla7[Código del producto],$B1622,Tabla7[Tipo de movimiento],"SALIDA",Tabla7[Mes],L$5))</f>
        <v/>
      </c>
      <c r="M1622" s="39" t="str">
        <f>IF($B1622="","",-SUMIFS(Tabla7[Cantidad],Tabla7[Código del producto],$B1622,Tabla7[Tipo de movimiento],"SALIDA",Tabla7[Mes],M$5))</f>
        <v/>
      </c>
      <c r="N1622" s="39" t="str">
        <f>IF($B1622="","",-SUMIFS(Tabla7[Cantidad],Tabla7[Código del producto],$B1622,Tabla7[Tipo de movimiento],"SALIDA",Tabla7[Mes],N$5))</f>
        <v/>
      </c>
      <c r="O1622" s="39" t="str">
        <f>IF($B1622="","",-SUMIFS(Tabla7[Cantidad],Tabla7[Código del producto],$B1622,Tabla7[Tipo de movimiento],"SALIDA",Tabla7[Mes],O$5))</f>
        <v/>
      </c>
      <c r="P1622" s="39" t="str">
        <f>IF($B1622="","",-SUMIFS(Tabla7[Cantidad],Tabla7[Código del producto],$B1622,Tabla7[Tipo de movimiento],"SALIDA",Tabla7[Mes],P$5))</f>
        <v/>
      </c>
      <c r="Q1622" s="39" t="str">
        <f t="shared" si="75"/>
        <v/>
      </c>
      <c r="R1622" s="51" t="str">
        <f>IF($B1622="","",IFERROR(VLOOKUP($B1622,'ABC rotación'!$C:$G,5,0),"C"))</f>
        <v/>
      </c>
      <c r="S1622" s="41" t="str">
        <f t="shared" si="76"/>
        <v/>
      </c>
      <c r="T1622" s="40" t="str">
        <f t="shared" si="77"/>
        <v/>
      </c>
      <c r="U1622" s="23" t="str">
        <f>IF($B1622="","",VLOOKUP($T1622,Tablas!$X$14:$Y$17,2,1))</f>
        <v/>
      </c>
    </row>
    <row r="1623" spans="2:21" x14ac:dyDescent="0.2">
      <c r="B1623" s="1" t="str">
        <f>IF(Tablas!B1621="","",Tablas!B1621)</f>
        <v/>
      </c>
      <c r="C1623" s="1" t="str">
        <f>IF(Tablas!C1621="","",Tablas!C1621)</f>
        <v/>
      </c>
      <c r="D1623" s="1" t="str">
        <f>IF(Tablas!D1621="","",Tablas!D1621)</f>
        <v/>
      </c>
      <c r="E1623" s="1" t="str">
        <f>IF(Tablas!E1621="","",Tablas!E1621)</f>
        <v/>
      </c>
      <c r="F1623" s="1" t="str">
        <f>IF(Tablas!F1621="","",Tablas!F1621)</f>
        <v/>
      </c>
      <c r="G1623" s="1" t="str">
        <f>IF(Tablas!I1621="","",Tablas!I1621)</f>
        <v/>
      </c>
      <c r="H1623" s="1" t="s">
        <v>911</v>
      </c>
      <c r="I1623" s="39" t="str">
        <f>IF($B1623="","",-SUMIFS(Tabla7[Cantidad],Tabla7[Código del producto],$B1623,Tabla7[Tipo de movimiento],"SALIDA",Tabla7[Mes],I$5))</f>
        <v/>
      </c>
      <c r="J1623" s="39" t="str">
        <f>IF($B1623="","",-SUMIFS(Tabla7[Cantidad],Tabla7[Código del producto],$B1623,Tabla7[Tipo de movimiento],"SALIDA",Tabla7[Mes],J$5))</f>
        <v/>
      </c>
      <c r="K1623" s="39" t="str">
        <f>IF($B1623="","",-SUMIFS(Tabla7[Cantidad],Tabla7[Código del producto],$B1623,Tabla7[Tipo de movimiento],"SALIDA",Tabla7[Mes],K$5))</f>
        <v/>
      </c>
      <c r="L1623" s="39" t="str">
        <f>IF($B1623="","",-SUMIFS(Tabla7[Cantidad],Tabla7[Código del producto],$B1623,Tabla7[Tipo de movimiento],"SALIDA",Tabla7[Mes],L$5))</f>
        <v/>
      </c>
      <c r="M1623" s="39" t="str">
        <f>IF($B1623="","",-SUMIFS(Tabla7[Cantidad],Tabla7[Código del producto],$B1623,Tabla7[Tipo de movimiento],"SALIDA",Tabla7[Mes],M$5))</f>
        <v/>
      </c>
      <c r="N1623" s="39" t="str">
        <f>IF($B1623="","",-SUMIFS(Tabla7[Cantidad],Tabla7[Código del producto],$B1623,Tabla7[Tipo de movimiento],"SALIDA",Tabla7[Mes],N$5))</f>
        <v/>
      </c>
      <c r="O1623" s="39" t="str">
        <f>IF($B1623="","",-SUMIFS(Tabla7[Cantidad],Tabla7[Código del producto],$B1623,Tabla7[Tipo de movimiento],"SALIDA",Tabla7[Mes],O$5))</f>
        <v/>
      </c>
      <c r="P1623" s="39" t="str">
        <f>IF($B1623="","",-SUMIFS(Tabla7[Cantidad],Tabla7[Código del producto],$B1623,Tabla7[Tipo de movimiento],"SALIDA",Tabla7[Mes],P$5))</f>
        <v/>
      </c>
      <c r="Q1623" s="39" t="str">
        <f t="shared" si="75"/>
        <v/>
      </c>
      <c r="R1623" s="51" t="str">
        <f>IF($B1623="","",IFERROR(VLOOKUP($B1623,'ABC rotación'!$C:$G,5,0),"C"))</f>
        <v/>
      </c>
      <c r="S1623" s="41" t="str">
        <f t="shared" si="76"/>
        <v/>
      </c>
      <c r="T1623" s="40" t="str">
        <f t="shared" si="77"/>
        <v/>
      </c>
      <c r="U1623" s="23" t="str">
        <f>IF($B1623="","",VLOOKUP($T1623,Tablas!$X$14:$Y$17,2,1))</f>
        <v/>
      </c>
    </row>
    <row r="1624" spans="2:21" x14ac:dyDescent="0.2">
      <c r="B1624" s="1" t="str">
        <f>IF(Tablas!B1622="","",Tablas!B1622)</f>
        <v/>
      </c>
      <c r="C1624" s="1" t="str">
        <f>IF(Tablas!C1622="","",Tablas!C1622)</f>
        <v/>
      </c>
      <c r="D1624" s="1" t="str">
        <f>IF(Tablas!D1622="","",Tablas!D1622)</f>
        <v/>
      </c>
      <c r="E1624" s="1" t="str">
        <f>IF(Tablas!E1622="","",Tablas!E1622)</f>
        <v/>
      </c>
      <c r="F1624" s="1" t="str">
        <f>IF(Tablas!F1622="","",Tablas!F1622)</f>
        <v/>
      </c>
      <c r="G1624" s="1" t="str">
        <f>IF(Tablas!I1622="","",Tablas!I1622)</f>
        <v/>
      </c>
      <c r="H1624" s="1" t="s">
        <v>911</v>
      </c>
      <c r="I1624" s="39" t="str">
        <f>IF($B1624="","",-SUMIFS(Tabla7[Cantidad],Tabla7[Código del producto],$B1624,Tabla7[Tipo de movimiento],"SALIDA",Tabla7[Mes],I$5))</f>
        <v/>
      </c>
      <c r="J1624" s="39" t="str">
        <f>IF($B1624="","",-SUMIFS(Tabla7[Cantidad],Tabla7[Código del producto],$B1624,Tabla7[Tipo de movimiento],"SALIDA",Tabla7[Mes],J$5))</f>
        <v/>
      </c>
      <c r="K1624" s="39" t="str">
        <f>IF($B1624="","",-SUMIFS(Tabla7[Cantidad],Tabla7[Código del producto],$B1624,Tabla7[Tipo de movimiento],"SALIDA",Tabla7[Mes],K$5))</f>
        <v/>
      </c>
      <c r="L1624" s="39" t="str">
        <f>IF($B1624="","",-SUMIFS(Tabla7[Cantidad],Tabla7[Código del producto],$B1624,Tabla7[Tipo de movimiento],"SALIDA",Tabla7[Mes],L$5))</f>
        <v/>
      </c>
      <c r="M1624" s="39" t="str">
        <f>IF($B1624="","",-SUMIFS(Tabla7[Cantidad],Tabla7[Código del producto],$B1624,Tabla7[Tipo de movimiento],"SALIDA",Tabla7[Mes],M$5))</f>
        <v/>
      </c>
      <c r="N1624" s="39" t="str">
        <f>IF($B1624="","",-SUMIFS(Tabla7[Cantidad],Tabla7[Código del producto],$B1624,Tabla7[Tipo de movimiento],"SALIDA",Tabla7[Mes],N$5))</f>
        <v/>
      </c>
      <c r="O1624" s="39" t="str">
        <f>IF($B1624="","",-SUMIFS(Tabla7[Cantidad],Tabla7[Código del producto],$B1624,Tabla7[Tipo de movimiento],"SALIDA",Tabla7[Mes],O$5))</f>
        <v/>
      </c>
      <c r="P1624" s="39" t="str">
        <f>IF($B1624="","",-SUMIFS(Tabla7[Cantidad],Tabla7[Código del producto],$B1624,Tabla7[Tipo de movimiento],"SALIDA",Tabla7[Mes],P$5))</f>
        <v/>
      </c>
      <c r="Q1624" s="39" t="str">
        <f t="shared" si="75"/>
        <v/>
      </c>
      <c r="R1624" s="51" t="str">
        <f>IF($B1624="","",IFERROR(VLOOKUP($B1624,'ABC rotación'!$C:$G,5,0),"C"))</f>
        <v/>
      </c>
      <c r="S1624" s="41" t="str">
        <f t="shared" si="76"/>
        <v/>
      </c>
      <c r="T1624" s="40" t="str">
        <f t="shared" si="77"/>
        <v/>
      </c>
      <c r="U1624" s="23" t="str">
        <f>IF($B1624="","",VLOOKUP($T1624,Tablas!$X$14:$Y$17,2,1))</f>
        <v/>
      </c>
    </row>
    <row r="1625" spans="2:21" x14ac:dyDescent="0.2">
      <c r="B1625" s="1" t="str">
        <f>IF(Tablas!B1623="","",Tablas!B1623)</f>
        <v/>
      </c>
      <c r="C1625" s="1" t="str">
        <f>IF(Tablas!C1623="","",Tablas!C1623)</f>
        <v/>
      </c>
      <c r="D1625" s="1" t="str">
        <f>IF(Tablas!D1623="","",Tablas!D1623)</f>
        <v/>
      </c>
      <c r="E1625" s="1" t="str">
        <f>IF(Tablas!E1623="","",Tablas!E1623)</f>
        <v/>
      </c>
      <c r="F1625" s="1" t="str">
        <f>IF(Tablas!F1623="","",Tablas!F1623)</f>
        <v/>
      </c>
      <c r="G1625" s="1" t="str">
        <f>IF(Tablas!I1623="","",Tablas!I1623)</f>
        <v/>
      </c>
      <c r="H1625" s="1" t="s">
        <v>911</v>
      </c>
      <c r="I1625" s="39" t="str">
        <f>IF($B1625="","",-SUMIFS(Tabla7[Cantidad],Tabla7[Código del producto],$B1625,Tabla7[Tipo de movimiento],"SALIDA",Tabla7[Mes],I$5))</f>
        <v/>
      </c>
      <c r="J1625" s="39" t="str">
        <f>IF($B1625="","",-SUMIFS(Tabla7[Cantidad],Tabla7[Código del producto],$B1625,Tabla7[Tipo de movimiento],"SALIDA",Tabla7[Mes],J$5))</f>
        <v/>
      </c>
      <c r="K1625" s="39" t="str">
        <f>IF($B1625="","",-SUMIFS(Tabla7[Cantidad],Tabla7[Código del producto],$B1625,Tabla7[Tipo de movimiento],"SALIDA",Tabla7[Mes],K$5))</f>
        <v/>
      </c>
      <c r="L1625" s="39" t="str">
        <f>IF($B1625="","",-SUMIFS(Tabla7[Cantidad],Tabla7[Código del producto],$B1625,Tabla7[Tipo de movimiento],"SALIDA",Tabla7[Mes],L$5))</f>
        <v/>
      </c>
      <c r="M1625" s="39" t="str">
        <f>IF($B1625="","",-SUMIFS(Tabla7[Cantidad],Tabla7[Código del producto],$B1625,Tabla7[Tipo de movimiento],"SALIDA",Tabla7[Mes],M$5))</f>
        <v/>
      </c>
      <c r="N1625" s="39" t="str">
        <f>IF($B1625="","",-SUMIFS(Tabla7[Cantidad],Tabla7[Código del producto],$B1625,Tabla7[Tipo de movimiento],"SALIDA",Tabla7[Mes],N$5))</f>
        <v/>
      </c>
      <c r="O1625" s="39" t="str">
        <f>IF($B1625="","",-SUMIFS(Tabla7[Cantidad],Tabla7[Código del producto],$B1625,Tabla7[Tipo de movimiento],"SALIDA",Tabla7[Mes],O$5))</f>
        <v/>
      </c>
      <c r="P1625" s="39" t="str">
        <f>IF($B1625="","",-SUMIFS(Tabla7[Cantidad],Tabla7[Código del producto],$B1625,Tabla7[Tipo de movimiento],"SALIDA",Tabla7[Mes],P$5))</f>
        <v/>
      </c>
      <c r="Q1625" s="39" t="str">
        <f t="shared" si="75"/>
        <v/>
      </c>
      <c r="R1625" s="51" t="str">
        <f>IF($B1625="","",IFERROR(VLOOKUP($B1625,'ABC rotación'!$C:$G,5,0),"C"))</f>
        <v/>
      </c>
      <c r="S1625" s="41" t="str">
        <f t="shared" si="76"/>
        <v/>
      </c>
      <c r="T1625" s="40" t="str">
        <f t="shared" si="77"/>
        <v/>
      </c>
      <c r="U1625" s="23" t="str">
        <f>IF($B1625="","",VLOOKUP($T1625,Tablas!$X$14:$Y$17,2,1))</f>
        <v/>
      </c>
    </row>
    <row r="1626" spans="2:21" x14ac:dyDescent="0.2">
      <c r="B1626" s="1" t="str">
        <f>IF(Tablas!B1624="","",Tablas!B1624)</f>
        <v/>
      </c>
      <c r="C1626" s="1" t="str">
        <f>IF(Tablas!C1624="","",Tablas!C1624)</f>
        <v/>
      </c>
      <c r="D1626" s="1" t="str">
        <f>IF(Tablas!D1624="","",Tablas!D1624)</f>
        <v/>
      </c>
      <c r="E1626" s="1" t="str">
        <f>IF(Tablas!E1624="","",Tablas!E1624)</f>
        <v/>
      </c>
      <c r="F1626" s="1" t="str">
        <f>IF(Tablas!F1624="","",Tablas!F1624)</f>
        <v/>
      </c>
      <c r="G1626" s="1" t="str">
        <f>IF(Tablas!I1624="","",Tablas!I1624)</f>
        <v/>
      </c>
      <c r="H1626" s="1" t="s">
        <v>911</v>
      </c>
      <c r="I1626" s="39" t="str">
        <f>IF($B1626="","",-SUMIFS(Tabla7[Cantidad],Tabla7[Código del producto],$B1626,Tabla7[Tipo de movimiento],"SALIDA",Tabla7[Mes],I$5))</f>
        <v/>
      </c>
      <c r="J1626" s="39" t="str">
        <f>IF($B1626="","",-SUMIFS(Tabla7[Cantidad],Tabla7[Código del producto],$B1626,Tabla7[Tipo de movimiento],"SALIDA",Tabla7[Mes],J$5))</f>
        <v/>
      </c>
      <c r="K1626" s="39" t="str">
        <f>IF($B1626="","",-SUMIFS(Tabla7[Cantidad],Tabla7[Código del producto],$B1626,Tabla7[Tipo de movimiento],"SALIDA",Tabla7[Mes],K$5))</f>
        <v/>
      </c>
      <c r="L1626" s="39" t="str">
        <f>IF($B1626="","",-SUMIFS(Tabla7[Cantidad],Tabla7[Código del producto],$B1626,Tabla7[Tipo de movimiento],"SALIDA",Tabla7[Mes],L$5))</f>
        <v/>
      </c>
      <c r="M1626" s="39" t="str">
        <f>IF($B1626="","",-SUMIFS(Tabla7[Cantidad],Tabla7[Código del producto],$B1626,Tabla7[Tipo de movimiento],"SALIDA",Tabla7[Mes],M$5))</f>
        <v/>
      </c>
      <c r="N1626" s="39" t="str">
        <f>IF($B1626="","",-SUMIFS(Tabla7[Cantidad],Tabla7[Código del producto],$B1626,Tabla7[Tipo de movimiento],"SALIDA",Tabla7[Mes],N$5))</f>
        <v/>
      </c>
      <c r="O1626" s="39" t="str">
        <f>IF($B1626="","",-SUMIFS(Tabla7[Cantidad],Tabla7[Código del producto],$B1626,Tabla7[Tipo de movimiento],"SALIDA",Tabla7[Mes],O$5))</f>
        <v/>
      </c>
      <c r="P1626" s="39" t="str">
        <f>IF($B1626="","",-SUMIFS(Tabla7[Cantidad],Tabla7[Código del producto],$B1626,Tabla7[Tipo de movimiento],"SALIDA",Tabla7[Mes],P$5))</f>
        <v/>
      </c>
      <c r="Q1626" s="39" t="str">
        <f t="shared" si="75"/>
        <v/>
      </c>
      <c r="R1626" s="51" t="str">
        <f>IF($B1626="","",IFERROR(VLOOKUP($B1626,'ABC rotación'!$C:$G,5,0),"C"))</f>
        <v/>
      </c>
      <c r="S1626" s="41" t="str">
        <f t="shared" si="76"/>
        <v/>
      </c>
      <c r="T1626" s="40" t="str">
        <f t="shared" si="77"/>
        <v/>
      </c>
      <c r="U1626" s="23" t="str">
        <f>IF($B1626="","",VLOOKUP($T1626,Tablas!$X$14:$Y$17,2,1))</f>
        <v/>
      </c>
    </row>
    <row r="1627" spans="2:21" x14ac:dyDescent="0.2">
      <c r="B1627" s="1" t="str">
        <f>IF(Tablas!B1625="","",Tablas!B1625)</f>
        <v/>
      </c>
      <c r="C1627" s="1" t="str">
        <f>IF(Tablas!C1625="","",Tablas!C1625)</f>
        <v/>
      </c>
      <c r="D1627" s="1" t="str">
        <f>IF(Tablas!D1625="","",Tablas!D1625)</f>
        <v/>
      </c>
      <c r="E1627" s="1" t="str">
        <f>IF(Tablas!E1625="","",Tablas!E1625)</f>
        <v/>
      </c>
      <c r="F1627" s="1" t="str">
        <f>IF(Tablas!F1625="","",Tablas!F1625)</f>
        <v/>
      </c>
      <c r="G1627" s="1" t="str">
        <f>IF(Tablas!I1625="","",Tablas!I1625)</f>
        <v/>
      </c>
      <c r="H1627" s="1" t="s">
        <v>911</v>
      </c>
      <c r="I1627" s="39" t="str">
        <f>IF($B1627="","",-SUMIFS(Tabla7[Cantidad],Tabla7[Código del producto],$B1627,Tabla7[Tipo de movimiento],"SALIDA",Tabla7[Mes],I$5))</f>
        <v/>
      </c>
      <c r="J1627" s="39" t="str">
        <f>IF($B1627="","",-SUMIFS(Tabla7[Cantidad],Tabla7[Código del producto],$B1627,Tabla7[Tipo de movimiento],"SALIDA",Tabla7[Mes],J$5))</f>
        <v/>
      </c>
      <c r="K1627" s="39" t="str">
        <f>IF($B1627="","",-SUMIFS(Tabla7[Cantidad],Tabla7[Código del producto],$B1627,Tabla7[Tipo de movimiento],"SALIDA",Tabla7[Mes],K$5))</f>
        <v/>
      </c>
      <c r="L1627" s="39" t="str">
        <f>IF($B1627="","",-SUMIFS(Tabla7[Cantidad],Tabla7[Código del producto],$B1627,Tabla7[Tipo de movimiento],"SALIDA",Tabla7[Mes],L$5))</f>
        <v/>
      </c>
      <c r="M1627" s="39" t="str">
        <f>IF($B1627="","",-SUMIFS(Tabla7[Cantidad],Tabla7[Código del producto],$B1627,Tabla7[Tipo de movimiento],"SALIDA",Tabla7[Mes],M$5))</f>
        <v/>
      </c>
      <c r="N1627" s="39" t="str">
        <f>IF($B1627="","",-SUMIFS(Tabla7[Cantidad],Tabla7[Código del producto],$B1627,Tabla7[Tipo de movimiento],"SALIDA",Tabla7[Mes],N$5))</f>
        <v/>
      </c>
      <c r="O1627" s="39" t="str">
        <f>IF($B1627="","",-SUMIFS(Tabla7[Cantidad],Tabla7[Código del producto],$B1627,Tabla7[Tipo de movimiento],"SALIDA",Tabla7[Mes],O$5))</f>
        <v/>
      </c>
      <c r="P1627" s="39" t="str">
        <f>IF($B1627="","",-SUMIFS(Tabla7[Cantidad],Tabla7[Código del producto],$B1627,Tabla7[Tipo de movimiento],"SALIDA",Tabla7[Mes],P$5))</f>
        <v/>
      </c>
      <c r="Q1627" s="39" t="str">
        <f t="shared" si="75"/>
        <v/>
      </c>
      <c r="R1627" s="51" t="str">
        <f>IF($B1627="","",IFERROR(VLOOKUP($B1627,'ABC rotación'!$C:$G,5,0),"C"))</f>
        <v/>
      </c>
      <c r="S1627" s="41" t="str">
        <f t="shared" si="76"/>
        <v/>
      </c>
      <c r="T1627" s="40" t="str">
        <f t="shared" si="77"/>
        <v/>
      </c>
      <c r="U1627" s="23" t="str">
        <f>IF($B1627="","",VLOOKUP($T1627,Tablas!$X$14:$Y$17,2,1))</f>
        <v/>
      </c>
    </row>
    <row r="1628" spans="2:21" x14ac:dyDescent="0.2">
      <c r="B1628" s="1" t="str">
        <f>IF(Tablas!B1626="","",Tablas!B1626)</f>
        <v/>
      </c>
      <c r="C1628" s="1" t="str">
        <f>IF(Tablas!C1626="","",Tablas!C1626)</f>
        <v/>
      </c>
      <c r="D1628" s="1" t="str">
        <f>IF(Tablas!D1626="","",Tablas!D1626)</f>
        <v/>
      </c>
      <c r="E1628" s="1" t="str">
        <f>IF(Tablas!E1626="","",Tablas!E1626)</f>
        <v/>
      </c>
      <c r="F1628" s="1" t="str">
        <f>IF(Tablas!F1626="","",Tablas!F1626)</f>
        <v/>
      </c>
      <c r="G1628" s="1" t="str">
        <f>IF(Tablas!I1626="","",Tablas!I1626)</f>
        <v/>
      </c>
      <c r="H1628" s="1" t="s">
        <v>911</v>
      </c>
      <c r="I1628" s="39" t="str">
        <f>IF($B1628="","",-SUMIFS(Tabla7[Cantidad],Tabla7[Código del producto],$B1628,Tabla7[Tipo de movimiento],"SALIDA",Tabla7[Mes],I$5))</f>
        <v/>
      </c>
      <c r="J1628" s="39" t="str">
        <f>IF($B1628="","",-SUMIFS(Tabla7[Cantidad],Tabla7[Código del producto],$B1628,Tabla7[Tipo de movimiento],"SALIDA",Tabla7[Mes],J$5))</f>
        <v/>
      </c>
      <c r="K1628" s="39" t="str">
        <f>IF($B1628="","",-SUMIFS(Tabla7[Cantidad],Tabla7[Código del producto],$B1628,Tabla7[Tipo de movimiento],"SALIDA",Tabla7[Mes],K$5))</f>
        <v/>
      </c>
      <c r="L1628" s="39" t="str">
        <f>IF($B1628="","",-SUMIFS(Tabla7[Cantidad],Tabla7[Código del producto],$B1628,Tabla7[Tipo de movimiento],"SALIDA",Tabla7[Mes],L$5))</f>
        <v/>
      </c>
      <c r="M1628" s="39" t="str">
        <f>IF($B1628="","",-SUMIFS(Tabla7[Cantidad],Tabla7[Código del producto],$B1628,Tabla7[Tipo de movimiento],"SALIDA",Tabla7[Mes],M$5))</f>
        <v/>
      </c>
      <c r="N1628" s="39" t="str">
        <f>IF($B1628="","",-SUMIFS(Tabla7[Cantidad],Tabla7[Código del producto],$B1628,Tabla7[Tipo de movimiento],"SALIDA",Tabla7[Mes],N$5))</f>
        <v/>
      </c>
      <c r="O1628" s="39" t="str">
        <f>IF($B1628="","",-SUMIFS(Tabla7[Cantidad],Tabla7[Código del producto],$B1628,Tabla7[Tipo de movimiento],"SALIDA",Tabla7[Mes],O$5))</f>
        <v/>
      </c>
      <c r="P1628" s="39" t="str">
        <f>IF($B1628="","",-SUMIFS(Tabla7[Cantidad],Tabla7[Código del producto],$B1628,Tabla7[Tipo de movimiento],"SALIDA",Tabla7[Mes],P$5))</f>
        <v/>
      </c>
      <c r="Q1628" s="39" t="str">
        <f t="shared" si="75"/>
        <v/>
      </c>
      <c r="R1628" s="51" t="str">
        <f>IF($B1628="","",IFERROR(VLOOKUP($B1628,'ABC rotación'!$C:$G,5,0),"C"))</f>
        <v/>
      </c>
      <c r="S1628" s="41" t="str">
        <f t="shared" si="76"/>
        <v/>
      </c>
      <c r="T1628" s="40" t="str">
        <f t="shared" si="77"/>
        <v/>
      </c>
      <c r="U1628" s="23" t="str">
        <f>IF($B1628="","",VLOOKUP($T1628,Tablas!$X$14:$Y$17,2,1))</f>
        <v/>
      </c>
    </row>
    <row r="1629" spans="2:21" x14ac:dyDescent="0.2">
      <c r="B1629" s="1" t="str">
        <f>IF(Tablas!B1627="","",Tablas!B1627)</f>
        <v/>
      </c>
      <c r="C1629" s="1" t="str">
        <f>IF(Tablas!C1627="","",Tablas!C1627)</f>
        <v/>
      </c>
      <c r="D1629" s="1" t="str">
        <f>IF(Tablas!D1627="","",Tablas!D1627)</f>
        <v/>
      </c>
      <c r="E1629" s="1" t="str">
        <f>IF(Tablas!E1627="","",Tablas!E1627)</f>
        <v/>
      </c>
      <c r="F1629" s="1" t="str">
        <f>IF(Tablas!F1627="","",Tablas!F1627)</f>
        <v/>
      </c>
      <c r="G1629" s="1" t="str">
        <f>IF(Tablas!I1627="","",Tablas!I1627)</f>
        <v/>
      </c>
      <c r="H1629" s="1" t="s">
        <v>911</v>
      </c>
      <c r="I1629" s="39" t="str">
        <f>IF($B1629="","",-SUMIFS(Tabla7[Cantidad],Tabla7[Código del producto],$B1629,Tabla7[Tipo de movimiento],"SALIDA",Tabla7[Mes],I$5))</f>
        <v/>
      </c>
      <c r="J1629" s="39" t="str">
        <f>IF($B1629="","",-SUMIFS(Tabla7[Cantidad],Tabla7[Código del producto],$B1629,Tabla7[Tipo de movimiento],"SALIDA",Tabla7[Mes],J$5))</f>
        <v/>
      </c>
      <c r="K1629" s="39" t="str">
        <f>IF($B1629="","",-SUMIFS(Tabla7[Cantidad],Tabla7[Código del producto],$B1629,Tabla7[Tipo de movimiento],"SALIDA",Tabla7[Mes],K$5))</f>
        <v/>
      </c>
      <c r="L1629" s="39" t="str">
        <f>IF($B1629="","",-SUMIFS(Tabla7[Cantidad],Tabla7[Código del producto],$B1629,Tabla7[Tipo de movimiento],"SALIDA",Tabla7[Mes],L$5))</f>
        <v/>
      </c>
      <c r="M1629" s="39" t="str">
        <f>IF($B1629="","",-SUMIFS(Tabla7[Cantidad],Tabla7[Código del producto],$B1629,Tabla7[Tipo de movimiento],"SALIDA",Tabla7[Mes],M$5))</f>
        <v/>
      </c>
      <c r="N1629" s="39" t="str">
        <f>IF($B1629="","",-SUMIFS(Tabla7[Cantidad],Tabla7[Código del producto],$B1629,Tabla7[Tipo de movimiento],"SALIDA",Tabla7[Mes],N$5))</f>
        <v/>
      </c>
      <c r="O1629" s="39" t="str">
        <f>IF($B1629="","",-SUMIFS(Tabla7[Cantidad],Tabla7[Código del producto],$B1629,Tabla7[Tipo de movimiento],"SALIDA",Tabla7[Mes],O$5))</f>
        <v/>
      </c>
      <c r="P1629" s="39" t="str">
        <f>IF($B1629="","",-SUMIFS(Tabla7[Cantidad],Tabla7[Código del producto],$B1629,Tabla7[Tipo de movimiento],"SALIDA",Tabla7[Mes],P$5))</f>
        <v/>
      </c>
      <c r="Q1629" s="39" t="str">
        <f t="shared" si="75"/>
        <v/>
      </c>
      <c r="R1629" s="51" t="str">
        <f>IF($B1629="","",IFERROR(VLOOKUP($B1629,'ABC rotación'!$C:$G,5,0),"C"))</f>
        <v/>
      </c>
      <c r="S1629" s="41" t="str">
        <f t="shared" si="76"/>
        <v/>
      </c>
      <c r="T1629" s="40" t="str">
        <f t="shared" si="77"/>
        <v/>
      </c>
      <c r="U1629" s="23" t="str">
        <f>IF($B1629="","",VLOOKUP($T1629,Tablas!$X$14:$Y$17,2,1))</f>
        <v/>
      </c>
    </row>
    <row r="1630" spans="2:21" x14ac:dyDescent="0.2">
      <c r="B1630" s="1" t="str">
        <f>IF(Tablas!B1628="","",Tablas!B1628)</f>
        <v/>
      </c>
      <c r="C1630" s="1" t="str">
        <f>IF(Tablas!C1628="","",Tablas!C1628)</f>
        <v/>
      </c>
      <c r="D1630" s="1" t="str">
        <f>IF(Tablas!D1628="","",Tablas!D1628)</f>
        <v/>
      </c>
      <c r="E1630" s="1" t="str">
        <f>IF(Tablas!E1628="","",Tablas!E1628)</f>
        <v/>
      </c>
      <c r="F1630" s="1" t="str">
        <f>IF(Tablas!F1628="","",Tablas!F1628)</f>
        <v/>
      </c>
      <c r="G1630" s="1" t="str">
        <f>IF(Tablas!I1628="","",Tablas!I1628)</f>
        <v/>
      </c>
      <c r="H1630" s="1" t="s">
        <v>911</v>
      </c>
      <c r="I1630" s="39" t="str">
        <f>IF($B1630="","",-SUMIFS(Tabla7[Cantidad],Tabla7[Código del producto],$B1630,Tabla7[Tipo de movimiento],"SALIDA",Tabla7[Mes],I$5))</f>
        <v/>
      </c>
      <c r="J1630" s="39" t="str">
        <f>IF($B1630="","",-SUMIFS(Tabla7[Cantidad],Tabla7[Código del producto],$B1630,Tabla7[Tipo de movimiento],"SALIDA",Tabla7[Mes],J$5))</f>
        <v/>
      </c>
      <c r="K1630" s="39" t="str">
        <f>IF($B1630="","",-SUMIFS(Tabla7[Cantidad],Tabla7[Código del producto],$B1630,Tabla7[Tipo de movimiento],"SALIDA",Tabla7[Mes],K$5))</f>
        <v/>
      </c>
      <c r="L1630" s="39" t="str">
        <f>IF($B1630="","",-SUMIFS(Tabla7[Cantidad],Tabla7[Código del producto],$B1630,Tabla7[Tipo de movimiento],"SALIDA",Tabla7[Mes],L$5))</f>
        <v/>
      </c>
      <c r="M1630" s="39" t="str">
        <f>IF($B1630="","",-SUMIFS(Tabla7[Cantidad],Tabla7[Código del producto],$B1630,Tabla7[Tipo de movimiento],"SALIDA",Tabla7[Mes],M$5))</f>
        <v/>
      </c>
      <c r="N1630" s="39" t="str">
        <f>IF($B1630="","",-SUMIFS(Tabla7[Cantidad],Tabla7[Código del producto],$B1630,Tabla7[Tipo de movimiento],"SALIDA",Tabla7[Mes],N$5))</f>
        <v/>
      </c>
      <c r="O1630" s="39" t="str">
        <f>IF($B1630="","",-SUMIFS(Tabla7[Cantidad],Tabla7[Código del producto],$B1630,Tabla7[Tipo de movimiento],"SALIDA",Tabla7[Mes],O$5))</f>
        <v/>
      </c>
      <c r="P1630" s="39" t="str">
        <f>IF($B1630="","",-SUMIFS(Tabla7[Cantidad],Tabla7[Código del producto],$B1630,Tabla7[Tipo de movimiento],"SALIDA",Tabla7[Mes],P$5))</f>
        <v/>
      </c>
      <c r="Q1630" s="39" t="str">
        <f t="shared" si="75"/>
        <v/>
      </c>
      <c r="R1630" s="51" t="str">
        <f>IF($B1630="","",IFERROR(VLOOKUP($B1630,'ABC rotación'!$C:$G,5,0),"C"))</f>
        <v/>
      </c>
      <c r="S1630" s="41" t="str">
        <f t="shared" si="76"/>
        <v/>
      </c>
      <c r="T1630" s="40" t="str">
        <f t="shared" si="77"/>
        <v/>
      </c>
      <c r="U1630" s="23" t="str">
        <f>IF($B1630="","",VLOOKUP($T1630,Tablas!$X$14:$Y$17,2,1))</f>
        <v/>
      </c>
    </row>
    <row r="1631" spans="2:21" x14ac:dyDescent="0.2">
      <c r="B1631" s="1" t="str">
        <f>IF(Tablas!B1629="","",Tablas!B1629)</f>
        <v/>
      </c>
      <c r="C1631" s="1" t="str">
        <f>IF(Tablas!C1629="","",Tablas!C1629)</f>
        <v/>
      </c>
      <c r="D1631" s="1" t="str">
        <f>IF(Tablas!D1629="","",Tablas!D1629)</f>
        <v/>
      </c>
      <c r="E1631" s="1" t="str">
        <f>IF(Tablas!E1629="","",Tablas!E1629)</f>
        <v/>
      </c>
      <c r="F1631" s="1" t="str">
        <f>IF(Tablas!F1629="","",Tablas!F1629)</f>
        <v/>
      </c>
      <c r="G1631" s="1" t="str">
        <f>IF(Tablas!I1629="","",Tablas!I1629)</f>
        <v/>
      </c>
      <c r="H1631" s="1" t="s">
        <v>911</v>
      </c>
      <c r="I1631" s="39" t="str">
        <f>IF($B1631="","",-SUMIFS(Tabla7[Cantidad],Tabla7[Código del producto],$B1631,Tabla7[Tipo de movimiento],"SALIDA",Tabla7[Mes],I$5))</f>
        <v/>
      </c>
      <c r="J1631" s="39" t="str">
        <f>IF($B1631="","",-SUMIFS(Tabla7[Cantidad],Tabla7[Código del producto],$B1631,Tabla7[Tipo de movimiento],"SALIDA",Tabla7[Mes],J$5))</f>
        <v/>
      </c>
      <c r="K1631" s="39" t="str">
        <f>IF($B1631="","",-SUMIFS(Tabla7[Cantidad],Tabla7[Código del producto],$B1631,Tabla7[Tipo de movimiento],"SALIDA",Tabla7[Mes],K$5))</f>
        <v/>
      </c>
      <c r="L1631" s="39" t="str">
        <f>IF($B1631="","",-SUMIFS(Tabla7[Cantidad],Tabla7[Código del producto],$B1631,Tabla7[Tipo de movimiento],"SALIDA",Tabla7[Mes],L$5))</f>
        <v/>
      </c>
      <c r="M1631" s="39" t="str">
        <f>IF($B1631="","",-SUMIFS(Tabla7[Cantidad],Tabla7[Código del producto],$B1631,Tabla7[Tipo de movimiento],"SALIDA",Tabla7[Mes],M$5))</f>
        <v/>
      </c>
      <c r="N1631" s="39" t="str">
        <f>IF($B1631="","",-SUMIFS(Tabla7[Cantidad],Tabla7[Código del producto],$B1631,Tabla7[Tipo de movimiento],"SALIDA",Tabla7[Mes],N$5))</f>
        <v/>
      </c>
      <c r="O1631" s="39" t="str">
        <f>IF($B1631="","",-SUMIFS(Tabla7[Cantidad],Tabla7[Código del producto],$B1631,Tabla7[Tipo de movimiento],"SALIDA",Tabla7[Mes],O$5))</f>
        <v/>
      </c>
      <c r="P1631" s="39" t="str">
        <f>IF($B1631="","",-SUMIFS(Tabla7[Cantidad],Tabla7[Código del producto],$B1631,Tabla7[Tipo de movimiento],"SALIDA",Tabla7[Mes],P$5))</f>
        <v/>
      </c>
      <c r="Q1631" s="39" t="str">
        <f t="shared" si="75"/>
        <v/>
      </c>
      <c r="R1631" s="51" t="str">
        <f>IF($B1631="","",IFERROR(VLOOKUP($B1631,'ABC rotación'!$C:$G,5,0),"C"))</f>
        <v/>
      </c>
      <c r="S1631" s="41" t="str">
        <f t="shared" si="76"/>
        <v/>
      </c>
      <c r="T1631" s="40" t="str">
        <f t="shared" si="77"/>
        <v/>
      </c>
      <c r="U1631" s="23" t="str">
        <f>IF($B1631="","",VLOOKUP($T1631,Tablas!$X$14:$Y$17,2,1))</f>
        <v/>
      </c>
    </row>
    <row r="1632" spans="2:21" x14ac:dyDescent="0.2">
      <c r="B1632" s="1" t="str">
        <f>IF(Tablas!B1630="","",Tablas!B1630)</f>
        <v/>
      </c>
      <c r="C1632" s="1" t="str">
        <f>IF(Tablas!C1630="","",Tablas!C1630)</f>
        <v/>
      </c>
      <c r="D1632" s="1" t="str">
        <f>IF(Tablas!D1630="","",Tablas!D1630)</f>
        <v/>
      </c>
      <c r="E1632" s="1" t="str">
        <f>IF(Tablas!E1630="","",Tablas!E1630)</f>
        <v/>
      </c>
      <c r="F1632" s="1" t="str">
        <f>IF(Tablas!F1630="","",Tablas!F1630)</f>
        <v/>
      </c>
      <c r="G1632" s="1" t="str">
        <f>IF(Tablas!I1630="","",Tablas!I1630)</f>
        <v/>
      </c>
      <c r="H1632" s="1" t="s">
        <v>911</v>
      </c>
      <c r="I1632" s="39" t="str">
        <f>IF($B1632="","",-SUMIFS(Tabla7[Cantidad],Tabla7[Código del producto],$B1632,Tabla7[Tipo de movimiento],"SALIDA",Tabla7[Mes],I$5))</f>
        <v/>
      </c>
      <c r="J1632" s="39" t="str">
        <f>IF($B1632="","",-SUMIFS(Tabla7[Cantidad],Tabla7[Código del producto],$B1632,Tabla7[Tipo de movimiento],"SALIDA",Tabla7[Mes],J$5))</f>
        <v/>
      </c>
      <c r="K1632" s="39" t="str">
        <f>IF($B1632="","",-SUMIFS(Tabla7[Cantidad],Tabla7[Código del producto],$B1632,Tabla7[Tipo de movimiento],"SALIDA",Tabla7[Mes],K$5))</f>
        <v/>
      </c>
      <c r="L1632" s="39" t="str">
        <f>IF($B1632="","",-SUMIFS(Tabla7[Cantidad],Tabla7[Código del producto],$B1632,Tabla7[Tipo de movimiento],"SALIDA",Tabla7[Mes],L$5))</f>
        <v/>
      </c>
      <c r="M1632" s="39" t="str">
        <f>IF($B1632="","",-SUMIFS(Tabla7[Cantidad],Tabla7[Código del producto],$B1632,Tabla7[Tipo de movimiento],"SALIDA",Tabla7[Mes],M$5))</f>
        <v/>
      </c>
      <c r="N1632" s="39" t="str">
        <f>IF($B1632="","",-SUMIFS(Tabla7[Cantidad],Tabla7[Código del producto],$B1632,Tabla7[Tipo de movimiento],"SALIDA",Tabla7[Mes],N$5))</f>
        <v/>
      </c>
      <c r="O1632" s="39" t="str">
        <f>IF($B1632="","",-SUMIFS(Tabla7[Cantidad],Tabla7[Código del producto],$B1632,Tabla7[Tipo de movimiento],"SALIDA",Tabla7[Mes],O$5))</f>
        <v/>
      </c>
      <c r="P1632" s="39" t="str">
        <f>IF($B1632="","",-SUMIFS(Tabla7[Cantidad],Tabla7[Código del producto],$B1632,Tabla7[Tipo de movimiento],"SALIDA",Tabla7[Mes],P$5))</f>
        <v/>
      </c>
      <c r="Q1632" s="39" t="str">
        <f t="shared" si="75"/>
        <v/>
      </c>
      <c r="R1632" s="51" t="str">
        <f>IF($B1632="","",IFERROR(VLOOKUP($B1632,'ABC rotación'!$C:$G,5,0),"C"))</f>
        <v/>
      </c>
      <c r="S1632" s="41" t="str">
        <f t="shared" si="76"/>
        <v/>
      </c>
      <c r="T1632" s="40" t="str">
        <f t="shared" si="77"/>
        <v/>
      </c>
      <c r="U1632" s="23" t="str">
        <f>IF($B1632="","",VLOOKUP($T1632,Tablas!$X$14:$Y$17,2,1))</f>
        <v/>
      </c>
    </row>
    <row r="1633" spans="2:21" x14ac:dyDescent="0.2">
      <c r="B1633" s="1" t="str">
        <f>IF(Tablas!B1631="","",Tablas!B1631)</f>
        <v/>
      </c>
      <c r="C1633" s="1" t="str">
        <f>IF(Tablas!C1631="","",Tablas!C1631)</f>
        <v/>
      </c>
      <c r="D1633" s="1" t="str">
        <f>IF(Tablas!D1631="","",Tablas!D1631)</f>
        <v/>
      </c>
      <c r="E1633" s="1" t="str">
        <f>IF(Tablas!E1631="","",Tablas!E1631)</f>
        <v/>
      </c>
      <c r="F1633" s="1" t="str">
        <f>IF(Tablas!F1631="","",Tablas!F1631)</f>
        <v/>
      </c>
      <c r="G1633" s="1" t="str">
        <f>IF(Tablas!I1631="","",Tablas!I1631)</f>
        <v/>
      </c>
      <c r="H1633" s="1" t="s">
        <v>911</v>
      </c>
      <c r="I1633" s="39" t="str">
        <f>IF($B1633="","",-SUMIFS(Tabla7[Cantidad],Tabla7[Código del producto],$B1633,Tabla7[Tipo de movimiento],"SALIDA",Tabla7[Mes],I$5))</f>
        <v/>
      </c>
      <c r="J1633" s="39" t="str">
        <f>IF($B1633="","",-SUMIFS(Tabla7[Cantidad],Tabla7[Código del producto],$B1633,Tabla7[Tipo de movimiento],"SALIDA",Tabla7[Mes],J$5))</f>
        <v/>
      </c>
      <c r="K1633" s="39" t="str">
        <f>IF($B1633="","",-SUMIFS(Tabla7[Cantidad],Tabla7[Código del producto],$B1633,Tabla7[Tipo de movimiento],"SALIDA",Tabla7[Mes],K$5))</f>
        <v/>
      </c>
      <c r="L1633" s="39" t="str">
        <f>IF($B1633="","",-SUMIFS(Tabla7[Cantidad],Tabla7[Código del producto],$B1633,Tabla7[Tipo de movimiento],"SALIDA",Tabla7[Mes],L$5))</f>
        <v/>
      </c>
      <c r="M1633" s="39" t="str">
        <f>IF($B1633="","",-SUMIFS(Tabla7[Cantidad],Tabla7[Código del producto],$B1633,Tabla7[Tipo de movimiento],"SALIDA",Tabla7[Mes],M$5))</f>
        <v/>
      </c>
      <c r="N1633" s="39" t="str">
        <f>IF($B1633="","",-SUMIFS(Tabla7[Cantidad],Tabla7[Código del producto],$B1633,Tabla7[Tipo de movimiento],"SALIDA",Tabla7[Mes],N$5))</f>
        <v/>
      </c>
      <c r="O1633" s="39" t="str">
        <f>IF($B1633="","",-SUMIFS(Tabla7[Cantidad],Tabla7[Código del producto],$B1633,Tabla7[Tipo de movimiento],"SALIDA",Tabla7[Mes],O$5))</f>
        <v/>
      </c>
      <c r="P1633" s="39" t="str">
        <f>IF($B1633="","",-SUMIFS(Tabla7[Cantidad],Tabla7[Código del producto],$B1633,Tabla7[Tipo de movimiento],"SALIDA",Tabla7[Mes],P$5))</f>
        <v/>
      </c>
      <c r="Q1633" s="39" t="str">
        <f t="shared" si="75"/>
        <v/>
      </c>
      <c r="R1633" s="51" t="str">
        <f>IF($B1633="","",IFERROR(VLOOKUP($B1633,'ABC rotación'!$C:$G,5,0),"C"))</f>
        <v/>
      </c>
      <c r="S1633" s="41" t="str">
        <f t="shared" si="76"/>
        <v/>
      </c>
      <c r="T1633" s="40" t="str">
        <f t="shared" si="77"/>
        <v/>
      </c>
      <c r="U1633" s="23" t="str">
        <f>IF($B1633="","",VLOOKUP($T1633,Tablas!$X$14:$Y$17,2,1))</f>
        <v/>
      </c>
    </row>
    <row r="1634" spans="2:21" x14ac:dyDescent="0.2">
      <c r="B1634" s="1" t="str">
        <f>IF(Tablas!B1632="","",Tablas!B1632)</f>
        <v/>
      </c>
      <c r="C1634" s="1" t="str">
        <f>IF(Tablas!C1632="","",Tablas!C1632)</f>
        <v/>
      </c>
      <c r="D1634" s="1" t="str">
        <f>IF(Tablas!D1632="","",Tablas!D1632)</f>
        <v/>
      </c>
      <c r="E1634" s="1" t="str">
        <f>IF(Tablas!E1632="","",Tablas!E1632)</f>
        <v/>
      </c>
      <c r="F1634" s="1" t="str">
        <f>IF(Tablas!F1632="","",Tablas!F1632)</f>
        <v/>
      </c>
      <c r="G1634" s="1" t="str">
        <f>IF(Tablas!I1632="","",Tablas!I1632)</f>
        <v/>
      </c>
      <c r="H1634" s="1" t="s">
        <v>911</v>
      </c>
      <c r="I1634" s="39" t="str">
        <f>IF($B1634="","",-SUMIFS(Tabla7[Cantidad],Tabla7[Código del producto],$B1634,Tabla7[Tipo de movimiento],"SALIDA",Tabla7[Mes],I$5))</f>
        <v/>
      </c>
      <c r="J1634" s="39" t="str">
        <f>IF($B1634="","",-SUMIFS(Tabla7[Cantidad],Tabla7[Código del producto],$B1634,Tabla7[Tipo de movimiento],"SALIDA",Tabla7[Mes],J$5))</f>
        <v/>
      </c>
      <c r="K1634" s="39" t="str">
        <f>IF($B1634="","",-SUMIFS(Tabla7[Cantidad],Tabla7[Código del producto],$B1634,Tabla7[Tipo de movimiento],"SALIDA",Tabla7[Mes],K$5))</f>
        <v/>
      </c>
      <c r="L1634" s="39" t="str">
        <f>IF($B1634="","",-SUMIFS(Tabla7[Cantidad],Tabla7[Código del producto],$B1634,Tabla7[Tipo de movimiento],"SALIDA",Tabla7[Mes],L$5))</f>
        <v/>
      </c>
      <c r="M1634" s="39" t="str">
        <f>IF($B1634="","",-SUMIFS(Tabla7[Cantidad],Tabla7[Código del producto],$B1634,Tabla7[Tipo de movimiento],"SALIDA",Tabla7[Mes],M$5))</f>
        <v/>
      </c>
      <c r="N1634" s="39" t="str">
        <f>IF($B1634="","",-SUMIFS(Tabla7[Cantidad],Tabla7[Código del producto],$B1634,Tabla7[Tipo de movimiento],"SALIDA",Tabla7[Mes],N$5))</f>
        <v/>
      </c>
      <c r="O1634" s="39" t="str">
        <f>IF($B1634="","",-SUMIFS(Tabla7[Cantidad],Tabla7[Código del producto],$B1634,Tabla7[Tipo de movimiento],"SALIDA",Tabla7[Mes],O$5))</f>
        <v/>
      </c>
      <c r="P1634" s="39" t="str">
        <f>IF($B1634="","",-SUMIFS(Tabla7[Cantidad],Tabla7[Código del producto],$B1634,Tabla7[Tipo de movimiento],"SALIDA",Tabla7[Mes],P$5))</f>
        <v/>
      </c>
      <c r="Q1634" s="39" t="str">
        <f t="shared" si="75"/>
        <v/>
      </c>
      <c r="R1634" s="51" t="str">
        <f>IF($B1634="","",IFERROR(VLOOKUP($B1634,'ABC rotación'!$C:$G,5,0),"C"))</f>
        <v/>
      </c>
      <c r="S1634" s="41" t="str">
        <f t="shared" si="76"/>
        <v/>
      </c>
      <c r="T1634" s="40" t="str">
        <f t="shared" si="77"/>
        <v/>
      </c>
      <c r="U1634" s="23" t="str">
        <f>IF($B1634="","",VLOOKUP($T1634,Tablas!$X$14:$Y$17,2,1))</f>
        <v/>
      </c>
    </row>
    <row r="1635" spans="2:21" x14ac:dyDescent="0.2">
      <c r="B1635" s="1" t="str">
        <f>IF(Tablas!B1633="","",Tablas!B1633)</f>
        <v/>
      </c>
      <c r="C1635" s="1" t="str">
        <f>IF(Tablas!C1633="","",Tablas!C1633)</f>
        <v/>
      </c>
      <c r="D1635" s="1" t="str">
        <f>IF(Tablas!D1633="","",Tablas!D1633)</f>
        <v/>
      </c>
      <c r="E1635" s="1" t="str">
        <f>IF(Tablas!E1633="","",Tablas!E1633)</f>
        <v/>
      </c>
      <c r="F1635" s="1" t="str">
        <f>IF(Tablas!F1633="","",Tablas!F1633)</f>
        <v/>
      </c>
      <c r="G1635" s="1" t="str">
        <f>IF(Tablas!I1633="","",Tablas!I1633)</f>
        <v/>
      </c>
      <c r="H1635" s="1" t="s">
        <v>911</v>
      </c>
      <c r="I1635" s="39" t="str">
        <f>IF($B1635="","",-SUMIFS(Tabla7[Cantidad],Tabla7[Código del producto],$B1635,Tabla7[Tipo de movimiento],"SALIDA",Tabla7[Mes],I$5))</f>
        <v/>
      </c>
      <c r="J1635" s="39" t="str">
        <f>IF($B1635="","",-SUMIFS(Tabla7[Cantidad],Tabla7[Código del producto],$B1635,Tabla7[Tipo de movimiento],"SALIDA",Tabla7[Mes],J$5))</f>
        <v/>
      </c>
      <c r="K1635" s="39" t="str">
        <f>IF($B1635="","",-SUMIFS(Tabla7[Cantidad],Tabla7[Código del producto],$B1635,Tabla7[Tipo de movimiento],"SALIDA",Tabla7[Mes],K$5))</f>
        <v/>
      </c>
      <c r="L1635" s="39" t="str">
        <f>IF($B1635="","",-SUMIFS(Tabla7[Cantidad],Tabla7[Código del producto],$B1635,Tabla7[Tipo de movimiento],"SALIDA",Tabla7[Mes],L$5))</f>
        <v/>
      </c>
      <c r="M1635" s="39" t="str">
        <f>IF($B1635="","",-SUMIFS(Tabla7[Cantidad],Tabla7[Código del producto],$B1635,Tabla7[Tipo de movimiento],"SALIDA",Tabla7[Mes],M$5))</f>
        <v/>
      </c>
      <c r="N1635" s="39" t="str">
        <f>IF($B1635="","",-SUMIFS(Tabla7[Cantidad],Tabla7[Código del producto],$B1635,Tabla7[Tipo de movimiento],"SALIDA",Tabla7[Mes],N$5))</f>
        <v/>
      </c>
      <c r="O1635" s="39" t="str">
        <f>IF($B1635="","",-SUMIFS(Tabla7[Cantidad],Tabla7[Código del producto],$B1635,Tabla7[Tipo de movimiento],"SALIDA",Tabla7[Mes],O$5))</f>
        <v/>
      </c>
      <c r="P1635" s="39" t="str">
        <f>IF($B1635="","",-SUMIFS(Tabla7[Cantidad],Tabla7[Código del producto],$B1635,Tabla7[Tipo de movimiento],"SALIDA",Tabla7[Mes],P$5))</f>
        <v/>
      </c>
      <c r="Q1635" s="39" t="str">
        <f t="shared" si="75"/>
        <v/>
      </c>
      <c r="R1635" s="51" t="str">
        <f>IF($B1635="","",IFERROR(VLOOKUP($B1635,'ABC rotación'!$C:$G,5,0),"C"))</f>
        <v/>
      </c>
      <c r="S1635" s="41" t="str">
        <f t="shared" si="76"/>
        <v/>
      </c>
      <c r="T1635" s="40" t="str">
        <f t="shared" si="77"/>
        <v/>
      </c>
      <c r="U1635" s="23" t="str">
        <f>IF($B1635="","",VLOOKUP($T1635,Tablas!$X$14:$Y$17,2,1))</f>
        <v/>
      </c>
    </row>
    <row r="1636" spans="2:21" x14ac:dyDescent="0.2">
      <c r="B1636" s="1" t="str">
        <f>IF(Tablas!B1634="","",Tablas!B1634)</f>
        <v/>
      </c>
      <c r="C1636" s="1" t="str">
        <f>IF(Tablas!C1634="","",Tablas!C1634)</f>
        <v/>
      </c>
      <c r="D1636" s="1" t="str">
        <f>IF(Tablas!D1634="","",Tablas!D1634)</f>
        <v/>
      </c>
      <c r="E1636" s="1" t="str">
        <f>IF(Tablas!E1634="","",Tablas!E1634)</f>
        <v/>
      </c>
      <c r="F1636" s="1" t="str">
        <f>IF(Tablas!F1634="","",Tablas!F1634)</f>
        <v/>
      </c>
      <c r="G1636" s="1" t="str">
        <f>IF(Tablas!I1634="","",Tablas!I1634)</f>
        <v/>
      </c>
      <c r="H1636" s="1" t="s">
        <v>911</v>
      </c>
      <c r="I1636" s="39" t="str">
        <f>IF($B1636="","",-SUMIFS(Tabla7[Cantidad],Tabla7[Código del producto],$B1636,Tabla7[Tipo de movimiento],"SALIDA",Tabla7[Mes],I$5))</f>
        <v/>
      </c>
      <c r="J1636" s="39" t="str">
        <f>IF($B1636="","",-SUMIFS(Tabla7[Cantidad],Tabla7[Código del producto],$B1636,Tabla7[Tipo de movimiento],"SALIDA",Tabla7[Mes],J$5))</f>
        <v/>
      </c>
      <c r="K1636" s="39" t="str">
        <f>IF($B1636="","",-SUMIFS(Tabla7[Cantidad],Tabla7[Código del producto],$B1636,Tabla7[Tipo de movimiento],"SALIDA",Tabla7[Mes],K$5))</f>
        <v/>
      </c>
      <c r="L1636" s="39" t="str">
        <f>IF($B1636="","",-SUMIFS(Tabla7[Cantidad],Tabla7[Código del producto],$B1636,Tabla7[Tipo de movimiento],"SALIDA",Tabla7[Mes],L$5))</f>
        <v/>
      </c>
      <c r="M1636" s="39" t="str">
        <f>IF($B1636="","",-SUMIFS(Tabla7[Cantidad],Tabla7[Código del producto],$B1636,Tabla7[Tipo de movimiento],"SALIDA",Tabla7[Mes],M$5))</f>
        <v/>
      </c>
      <c r="N1636" s="39" t="str">
        <f>IF($B1636="","",-SUMIFS(Tabla7[Cantidad],Tabla7[Código del producto],$B1636,Tabla7[Tipo de movimiento],"SALIDA",Tabla7[Mes],N$5))</f>
        <v/>
      </c>
      <c r="O1636" s="39" t="str">
        <f>IF($B1636="","",-SUMIFS(Tabla7[Cantidad],Tabla7[Código del producto],$B1636,Tabla7[Tipo de movimiento],"SALIDA",Tabla7[Mes],O$5))</f>
        <v/>
      </c>
      <c r="P1636" s="39" t="str">
        <f>IF($B1636="","",-SUMIFS(Tabla7[Cantidad],Tabla7[Código del producto],$B1636,Tabla7[Tipo de movimiento],"SALIDA",Tabla7[Mes],P$5))</f>
        <v/>
      </c>
      <c r="Q1636" s="39" t="str">
        <f t="shared" si="75"/>
        <v/>
      </c>
      <c r="R1636" s="51" t="str">
        <f>IF($B1636="","",IFERROR(VLOOKUP($B1636,'ABC rotación'!$C:$G,5,0),"C"))</f>
        <v/>
      </c>
      <c r="S1636" s="41" t="str">
        <f t="shared" si="76"/>
        <v/>
      </c>
      <c r="T1636" s="40" t="str">
        <f t="shared" si="77"/>
        <v/>
      </c>
      <c r="U1636" s="23" t="str">
        <f>IF($B1636="","",VLOOKUP($T1636,Tablas!$X$14:$Y$17,2,1))</f>
        <v/>
      </c>
    </row>
    <row r="1637" spans="2:21" x14ac:dyDescent="0.2">
      <c r="B1637" s="1" t="str">
        <f>IF(Tablas!B1635="","",Tablas!B1635)</f>
        <v/>
      </c>
      <c r="C1637" s="1" t="str">
        <f>IF(Tablas!C1635="","",Tablas!C1635)</f>
        <v/>
      </c>
      <c r="D1637" s="1" t="str">
        <f>IF(Tablas!D1635="","",Tablas!D1635)</f>
        <v/>
      </c>
      <c r="E1637" s="1" t="str">
        <f>IF(Tablas!E1635="","",Tablas!E1635)</f>
        <v/>
      </c>
      <c r="F1637" s="1" t="str">
        <f>IF(Tablas!F1635="","",Tablas!F1635)</f>
        <v/>
      </c>
      <c r="G1637" s="1" t="str">
        <f>IF(Tablas!I1635="","",Tablas!I1635)</f>
        <v/>
      </c>
      <c r="H1637" s="1" t="s">
        <v>911</v>
      </c>
      <c r="I1637" s="39" t="str">
        <f>IF($B1637="","",-SUMIFS(Tabla7[Cantidad],Tabla7[Código del producto],$B1637,Tabla7[Tipo de movimiento],"SALIDA",Tabla7[Mes],I$5))</f>
        <v/>
      </c>
      <c r="J1637" s="39" t="str">
        <f>IF($B1637="","",-SUMIFS(Tabla7[Cantidad],Tabla7[Código del producto],$B1637,Tabla7[Tipo de movimiento],"SALIDA",Tabla7[Mes],J$5))</f>
        <v/>
      </c>
      <c r="K1637" s="39" t="str">
        <f>IF($B1637="","",-SUMIFS(Tabla7[Cantidad],Tabla7[Código del producto],$B1637,Tabla7[Tipo de movimiento],"SALIDA",Tabla7[Mes],K$5))</f>
        <v/>
      </c>
      <c r="L1637" s="39" t="str">
        <f>IF($B1637="","",-SUMIFS(Tabla7[Cantidad],Tabla7[Código del producto],$B1637,Tabla7[Tipo de movimiento],"SALIDA",Tabla7[Mes],L$5))</f>
        <v/>
      </c>
      <c r="M1637" s="39" t="str">
        <f>IF($B1637="","",-SUMIFS(Tabla7[Cantidad],Tabla7[Código del producto],$B1637,Tabla7[Tipo de movimiento],"SALIDA",Tabla7[Mes],M$5))</f>
        <v/>
      </c>
      <c r="N1637" s="39" t="str">
        <f>IF($B1637="","",-SUMIFS(Tabla7[Cantidad],Tabla7[Código del producto],$B1637,Tabla7[Tipo de movimiento],"SALIDA",Tabla7[Mes],N$5))</f>
        <v/>
      </c>
      <c r="O1637" s="39" t="str">
        <f>IF($B1637="","",-SUMIFS(Tabla7[Cantidad],Tabla7[Código del producto],$B1637,Tabla7[Tipo de movimiento],"SALIDA",Tabla7[Mes],O$5))</f>
        <v/>
      </c>
      <c r="P1637" s="39" t="str">
        <f>IF($B1637="","",-SUMIFS(Tabla7[Cantidad],Tabla7[Código del producto],$B1637,Tabla7[Tipo de movimiento],"SALIDA",Tabla7[Mes],P$5))</f>
        <v/>
      </c>
      <c r="Q1637" s="39" t="str">
        <f t="shared" si="75"/>
        <v/>
      </c>
      <c r="R1637" s="51" t="str">
        <f>IF($B1637="","",IFERROR(VLOOKUP($B1637,'ABC rotación'!$C:$G,5,0),"C"))</f>
        <v/>
      </c>
      <c r="S1637" s="41" t="str">
        <f t="shared" si="76"/>
        <v/>
      </c>
      <c r="T1637" s="40" t="str">
        <f t="shared" si="77"/>
        <v/>
      </c>
      <c r="U1637" s="23" t="str">
        <f>IF($B1637="","",VLOOKUP($T1637,Tablas!$X$14:$Y$17,2,1))</f>
        <v/>
      </c>
    </row>
    <row r="1638" spans="2:21" x14ac:dyDescent="0.2">
      <c r="B1638" s="1" t="str">
        <f>IF(Tablas!B1636="","",Tablas!B1636)</f>
        <v/>
      </c>
      <c r="C1638" s="1" t="str">
        <f>IF(Tablas!C1636="","",Tablas!C1636)</f>
        <v/>
      </c>
      <c r="D1638" s="1" t="str">
        <f>IF(Tablas!D1636="","",Tablas!D1636)</f>
        <v/>
      </c>
      <c r="E1638" s="1" t="str">
        <f>IF(Tablas!E1636="","",Tablas!E1636)</f>
        <v/>
      </c>
      <c r="F1638" s="1" t="str">
        <f>IF(Tablas!F1636="","",Tablas!F1636)</f>
        <v/>
      </c>
      <c r="G1638" s="1" t="str">
        <f>IF(Tablas!I1636="","",Tablas!I1636)</f>
        <v/>
      </c>
      <c r="H1638" s="1" t="s">
        <v>911</v>
      </c>
      <c r="I1638" s="39" t="str">
        <f>IF($B1638="","",-SUMIFS(Tabla7[Cantidad],Tabla7[Código del producto],$B1638,Tabla7[Tipo de movimiento],"SALIDA",Tabla7[Mes],I$5))</f>
        <v/>
      </c>
      <c r="J1638" s="39" t="str">
        <f>IF($B1638="","",-SUMIFS(Tabla7[Cantidad],Tabla7[Código del producto],$B1638,Tabla7[Tipo de movimiento],"SALIDA",Tabla7[Mes],J$5))</f>
        <v/>
      </c>
      <c r="K1638" s="39" t="str">
        <f>IF($B1638="","",-SUMIFS(Tabla7[Cantidad],Tabla7[Código del producto],$B1638,Tabla7[Tipo de movimiento],"SALIDA",Tabla7[Mes],K$5))</f>
        <v/>
      </c>
      <c r="L1638" s="39" t="str">
        <f>IF($B1638="","",-SUMIFS(Tabla7[Cantidad],Tabla7[Código del producto],$B1638,Tabla7[Tipo de movimiento],"SALIDA",Tabla7[Mes],L$5))</f>
        <v/>
      </c>
      <c r="M1638" s="39" t="str">
        <f>IF($B1638="","",-SUMIFS(Tabla7[Cantidad],Tabla7[Código del producto],$B1638,Tabla7[Tipo de movimiento],"SALIDA",Tabla7[Mes],M$5))</f>
        <v/>
      </c>
      <c r="N1638" s="39" t="str">
        <f>IF($B1638="","",-SUMIFS(Tabla7[Cantidad],Tabla7[Código del producto],$B1638,Tabla7[Tipo de movimiento],"SALIDA",Tabla7[Mes],N$5))</f>
        <v/>
      </c>
      <c r="O1638" s="39" t="str">
        <f>IF($B1638="","",-SUMIFS(Tabla7[Cantidad],Tabla7[Código del producto],$B1638,Tabla7[Tipo de movimiento],"SALIDA",Tabla7[Mes],O$5))</f>
        <v/>
      </c>
      <c r="P1638" s="39" t="str">
        <f>IF($B1638="","",-SUMIFS(Tabla7[Cantidad],Tabla7[Código del producto],$B1638,Tabla7[Tipo de movimiento],"SALIDA",Tabla7[Mes],P$5))</f>
        <v/>
      </c>
      <c r="Q1638" s="39" t="str">
        <f t="shared" si="75"/>
        <v/>
      </c>
      <c r="R1638" s="51" t="str">
        <f>IF($B1638="","",IFERROR(VLOOKUP($B1638,'ABC rotación'!$C:$G,5,0),"C"))</f>
        <v/>
      </c>
      <c r="S1638" s="41" t="str">
        <f t="shared" si="76"/>
        <v/>
      </c>
      <c r="T1638" s="40" t="str">
        <f t="shared" si="77"/>
        <v/>
      </c>
      <c r="U1638" s="23" t="str">
        <f>IF($B1638="","",VLOOKUP($T1638,Tablas!$X$14:$Y$17,2,1))</f>
        <v/>
      </c>
    </row>
    <row r="1639" spans="2:21" x14ac:dyDescent="0.2">
      <c r="B1639" s="1" t="str">
        <f>IF(Tablas!B1637="","",Tablas!B1637)</f>
        <v/>
      </c>
      <c r="C1639" s="1" t="str">
        <f>IF(Tablas!C1637="","",Tablas!C1637)</f>
        <v/>
      </c>
      <c r="D1639" s="1" t="str">
        <f>IF(Tablas!D1637="","",Tablas!D1637)</f>
        <v/>
      </c>
      <c r="E1639" s="1" t="str">
        <f>IF(Tablas!E1637="","",Tablas!E1637)</f>
        <v/>
      </c>
      <c r="F1639" s="1" t="str">
        <f>IF(Tablas!F1637="","",Tablas!F1637)</f>
        <v/>
      </c>
      <c r="G1639" s="1" t="str">
        <f>IF(Tablas!I1637="","",Tablas!I1637)</f>
        <v/>
      </c>
      <c r="H1639" s="1" t="s">
        <v>911</v>
      </c>
      <c r="I1639" s="39" t="str">
        <f>IF($B1639="","",-SUMIFS(Tabla7[Cantidad],Tabla7[Código del producto],$B1639,Tabla7[Tipo de movimiento],"SALIDA",Tabla7[Mes],I$5))</f>
        <v/>
      </c>
      <c r="J1639" s="39" t="str">
        <f>IF($B1639="","",-SUMIFS(Tabla7[Cantidad],Tabla7[Código del producto],$B1639,Tabla7[Tipo de movimiento],"SALIDA",Tabla7[Mes],J$5))</f>
        <v/>
      </c>
      <c r="K1639" s="39" t="str">
        <f>IF($B1639="","",-SUMIFS(Tabla7[Cantidad],Tabla7[Código del producto],$B1639,Tabla7[Tipo de movimiento],"SALIDA",Tabla7[Mes],K$5))</f>
        <v/>
      </c>
      <c r="L1639" s="39" t="str">
        <f>IF($B1639="","",-SUMIFS(Tabla7[Cantidad],Tabla7[Código del producto],$B1639,Tabla7[Tipo de movimiento],"SALIDA",Tabla7[Mes],L$5))</f>
        <v/>
      </c>
      <c r="M1639" s="39" t="str">
        <f>IF($B1639="","",-SUMIFS(Tabla7[Cantidad],Tabla7[Código del producto],$B1639,Tabla7[Tipo de movimiento],"SALIDA",Tabla7[Mes],M$5))</f>
        <v/>
      </c>
      <c r="N1639" s="39" t="str">
        <f>IF($B1639="","",-SUMIFS(Tabla7[Cantidad],Tabla7[Código del producto],$B1639,Tabla7[Tipo de movimiento],"SALIDA",Tabla7[Mes],N$5))</f>
        <v/>
      </c>
      <c r="O1639" s="39" t="str">
        <f>IF($B1639="","",-SUMIFS(Tabla7[Cantidad],Tabla7[Código del producto],$B1639,Tabla7[Tipo de movimiento],"SALIDA",Tabla7[Mes],O$5))</f>
        <v/>
      </c>
      <c r="P1639" s="39" t="str">
        <f>IF($B1639="","",-SUMIFS(Tabla7[Cantidad],Tabla7[Código del producto],$B1639,Tabla7[Tipo de movimiento],"SALIDA",Tabla7[Mes],P$5))</f>
        <v/>
      </c>
      <c r="Q1639" s="39" t="str">
        <f t="shared" si="75"/>
        <v/>
      </c>
      <c r="R1639" s="51" t="str">
        <f>IF($B1639="","",IFERROR(VLOOKUP($B1639,'ABC rotación'!$C:$G,5,0),"C"))</f>
        <v/>
      </c>
      <c r="S1639" s="41" t="str">
        <f t="shared" si="76"/>
        <v/>
      </c>
      <c r="T1639" s="40" t="str">
        <f t="shared" si="77"/>
        <v/>
      </c>
      <c r="U1639" s="23" t="str">
        <f>IF($B1639="","",VLOOKUP($T1639,Tablas!$X$14:$Y$17,2,1))</f>
        <v/>
      </c>
    </row>
    <row r="1640" spans="2:21" x14ac:dyDescent="0.2">
      <c r="B1640" s="1" t="str">
        <f>IF(Tablas!B1638="","",Tablas!B1638)</f>
        <v/>
      </c>
      <c r="C1640" s="1" t="str">
        <f>IF(Tablas!C1638="","",Tablas!C1638)</f>
        <v/>
      </c>
      <c r="D1640" s="1" t="str">
        <f>IF(Tablas!D1638="","",Tablas!D1638)</f>
        <v/>
      </c>
      <c r="E1640" s="1" t="str">
        <f>IF(Tablas!E1638="","",Tablas!E1638)</f>
        <v/>
      </c>
      <c r="F1640" s="1" t="str">
        <f>IF(Tablas!F1638="","",Tablas!F1638)</f>
        <v/>
      </c>
      <c r="G1640" s="1" t="str">
        <f>IF(Tablas!I1638="","",Tablas!I1638)</f>
        <v/>
      </c>
      <c r="H1640" s="1" t="s">
        <v>911</v>
      </c>
      <c r="I1640" s="39" t="str">
        <f>IF($B1640="","",-SUMIFS(Tabla7[Cantidad],Tabla7[Código del producto],$B1640,Tabla7[Tipo de movimiento],"SALIDA",Tabla7[Mes],I$5))</f>
        <v/>
      </c>
      <c r="J1640" s="39" t="str">
        <f>IF($B1640="","",-SUMIFS(Tabla7[Cantidad],Tabla7[Código del producto],$B1640,Tabla7[Tipo de movimiento],"SALIDA",Tabla7[Mes],J$5))</f>
        <v/>
      </c>
      <c r="K1640" s="39" t="str">
        <f>IF($B1640="","",-SUMIFS(Tabla7[Cantidad],Tabla7[Código del producto],$B1640,Tabla7[Tipo de movimiento],"SALIDA",Tabla7[Mes],K$5))</f>
        <v/>
      </c>
      <c r="L1640" s="39" t="str">
        <f>IF($B1640="","",-SUMIFS(Tabla7[Cantidad],Tabla7[Código del producto],$B1640,Tabla7[Tipo de movimiento],"SALIDA",Tabla7[Mes],L$5))</f>
        <v/>
      </c>
      <c r="M1640" s="39" t="str">
        <f>IF($B1640="","",-SUMIFS(Tabla7[Cantidad],Tabla7[Código del producto],$B1640,Tabla7[Tipo de movimiento],"SALIDA",Tabla7[Mes],M$5))</f>
        <v/>
      </c>
      <c r="N1640" s="39" t="str">
        <f>IF($B1640="","",-SUMIFS(Tabla7[Cantidad],Tabla7[Código del producto],$B1640,Tabla7[Tipo de movimiento],"SALIDA",Tabla7[Mes],N$5))</f>
        <v/>
      </c>
      <c r="O1640" s="39" t="str">
        <f>IF($B1640="","",-SUMIFS(Tabla7[Cantidad],Tabla7[Código del producto],$B1640,Tabla7[Tipo de movimiento],"SALIDA",Tabla7[Mes],O$5))</f>
        <v/>
      </c>
      <c r="P1640" s="39" t="str">
        <f>IF($B1640="","",-SUMIFS(Tabla7[Cantidad],Tabla7[Código del producto],$B1640,Tabla7[Tipo de movimiento],"SALIDA",Tabla7[Mes],P$5))</f>
        <v/>
      </c>
      <c r="Q1640" s="39" t="str">
        <f t="shared" si="75"/>
        <v/>
      </c>
      <c r="R1640" s="51" t="str">
        <f>IF($B1640="","",IFERROR(VLOOKUP($B1640,'ABC rotación'!$C:$G,5,0),"C"))</f>
        <v/>
      </c>
      <c r="S1640" s="41" t="str">
        <f t="shared" si="76"/>
        <v/>
      </c>
      <c r="T1640" s="40" t="str">
        <f t="shared" si="77"/>
        <v/>
      </c>
      <c r="U1640" s="23" t="str">
        <f>IF($B1640="","",VLOOKUP($T1640,Tablas!$X$14:$Y$17,2,1))</f>
        <v/>
      </c>
    </row>
    <row r="1641" spans="2:21" x14ac:dyDescent="0.2">
      <c r="B1641" s="1" t="str">
        <f>IF(Tablas!B1639="","",Tablas!B1639)</f>
        <v/>
      </c>
      <c r="C1641" s="1" t="str">
        <f>IF(Tablas!C1639="","",Tablas!C1639)</f>
        <v/>
      </c>
      <c r="D1641" s="1" t="str">
        <f>IF(Tablas!D1639="","",Tablas!D1639)</f>
        <v/>
      </c>
      <c r="E1641" s="1" t="str">
        <f>IF(Tablas!E1639="","",Tablas!E1639)</f>
        <v/>
      </c>
      <c r="F1641" s="1" t="str">
        <f>IF(Tablas!F1639="","",Tablas!F1639)</f>
        <v/>
      </c>
      <c r="G1641" s="1" t="str">
        <f>IF(Tablas!I1639="","",Tablas!I1639)</f>
        <v/>
      </c>
      <c r="H1641" s="1" t="s">
        <v>911</v>
      </c>
      <c r="I1641" s="39" t="str">
        <f>IF($B1641="","",-SUMIFS(Tabla7[Cantidad],Tabla7[Código del producto],$B1641,Tabla7[Tipo de movimiento],"SALIDA",Tabla7[Mes],I$5))</f>
        <v/>
      </c>
      <c r="J1641" s="39" t="str">
        <f>IF($B1641="","",-SUMIFS(Tabla7[Cantidad],Tabla7[Código del producto],$B1641,Tabla7[Tipo de movimiento],"SALIDA",Tabla7[Mes],J$5))</f>
        <v/>
      </c>
      <c r="K1641" s="39" t="str">
        <f>IF($B1641="","",-SUMIFS(Tabla7[Cantidad],Tabla7[Código del producto],$B1641,Tabla7[Tipo de movimiento],"SALIDA",Tabla7[Mes],K$5))</f>
        <v/>
      </c>
      <c r="L1641" s="39" t="str">
        <f>IF($B1641="","",-SUMIFS(Tabla7[Cantidad],Tabla7[Código del producto],$B1641,Tabla7[Tipo de movimiento],"SALIDA",Tabla7[Mes],L$5))</f>
        <v/>
      </c>
      <c r="M1641" s="39" t="str">
        <f>IF($B1641="","",-SUMIFS(Tabla7[Cantidad],Tabla7[Código del producto],$B1641,Tabla7[Tipo de movimiento],"SALIDA",Tabla7[Mes],M$5))</f>
        <v/>
      </c>
      <c r="N1641" s="39" t="str">
        <f>IF($B1641="","",-SUMIFS(Tabla7[Cantidad],Tabla7[Código del producto],$B1641,Tabla7[Tipo de movimiento],"SALIDA",Tabla7[Mes],N$5))</f>
        <v/>
      </c>
      <c r="O1641" s="39" t="str">
        <f>IF($B1641="","",-SUMIFS(Tabla7[Cantidad],Tabla7[Código del producto],$B1641,Tabla7[Tipo de movimiento],"SALIDA",Tabla7[Mes],O$5))</f>
        <v/>
      </c>
      <c r="P1641" s="39" t="str">
        <f>IF($B1641="","",-SUMIFS(Tabla7[Cantidad],Tabla7[Código del producto],$B1641,Tabla7[Tipo de movimiento],"SALIDA",Tabla7[Mes],P$5))</f>
        <v/>
      </c>
      <c r="Q1641" s="39" t="str">
        <f t="shared" si="75"/>
        <v/>
      </c>
      <c r="R1641" s="51" t="str">
        <f>IF($B1641="","",IFERROR(VLOOKUP($B1641,'ABC rotación'!$C:$G,5,0),"C"))</f>
        <v/>
      </c>
      <c r="S1641" s="41" t="str">
        <f t="shared" si="76"/>
        <v/>
      </c>
      <c r="T1641" s="40" t="str">
        <f t="shared" si="77"/>
        <v/>
      </c>
      <c r="U1641" s="23" t="str">
        <f>IF($B1641="","",VLOOKUP($T1641,Tablas!$X$14:$Y$17,2,1))</f>
        <v/>
      </c>
    </row>
    <row r="1642" spans="2:21" x14ac:dyDescent="0.2">
      <c r="B1642" s="1" t="str">
        <f>IF(Tablas!B1640="","",Tablas!B1640)</f>
        <v/>
      </c>
      <c r="C1642" s="1" t="str">
        <f>IF(Tablas!C1640="","",Tablas!C1640)</f>
        <v/>
      </c>
      <c r="D1642" s="1" t="str">
        <f>IF(Tablas!D1640="","",Tablas!D1640)</f>
        <v/>
      </c>
      <c r="E1642" s="1" t="str">
        <f>IF(Tablas!E1640="","",Tablas!E1640)</f>
        <v/>
      </c>
      <c r="F1642" s="1" t="str">
        <f>IF(Tablas!F1640="","",Tablas!F1640)</f>
        <v/>
      </c>
      <c r="G1642" s="1" t="str">
        <f>IF(Tablas!I1640="","",Tablas!I1640)</f>
        <v/>
      </c>
      <c r="H1642" s="1" t="s">
        <v>911</v>
      </c>
      <c r="I1642" s="39" t="str">
        <f>IF($B1642="","",-SUMIFS(Tabla7[Cantidad],Tabla7[Código del producto],$B1642,Tabla7[Tipo de movimiento],"SALIDA",Tabla7[Mes],I$5))</f>
        <v/>
      </c>
      <c r="J1642" s="39" t="str">
        <f>IF($B1642="","",-SUMIFS(Tabla7[Cantidad],Tabla7[Código del producto],$B1642,Tabla7[Tipo de movimiento],"SALIDA",Tabla7[Mes],J$5))</f>
        <v/>
      </c>
      <c r="K1642" s="39" t="str">
        <f>IF($B1642="","",-SUMIFS(Tabla7[Cantidad],Tabla7[Código del producto],$B1642,Tabla7[Tipo de movimiento],"SALIDA",Tabla7[Mes],K$5))</f>
        <v/>
      </c>
      <c r="L1642" s="39" t="str">
        <f>IF($B1642="","",-SUMIFS(Tabla7[Cantidad],Tabla7[Código del producto],$B1642,Tabla7[Tipo de movimiento],"SALIDA",Tabla7[Mes],L$5))</f>
        <v/>
      </c>
      <c r="M1642" s="39" t="str">
        <f>IF($B1642="","",-SUMIFS(Tabla7[Cantidad],Tabla7[Código del producto],$B1642,Tabla7[Tipo de movimiento],"SALIDA",Tabla7[Mes],M$5))</f>
        <v/>
      </c>
      <c r="N1642" s="39" t="str">
        <f>IF($B1642="","",-SUMIFS(Tabla7[Cantidad],Tabla7[Código del producto],$B1642,Tabla7[Tipo de movimiento],"SALIDA",Tabla7[Mes],N$5))</f>
        <v/>
      </c>
      <c r="O1642" s="39" t="str">
        <f>IF($B1642="","",-SUMIFS(Tabla7[Cantidad],Tabla7[Código del producto],$B1642,Tabla7[Tipo de movimiento],"SALIDA",Tabla7[Mes],O$5))</f>
        <v/>
      </c>
      <c r="P1642" s="39" t="str">
        <f>IF($B1642="","",-SUMIFS(Tabla7[Cantidad],Tabla7[Código del producto],$B1642,Tabla7[Tipo de movimiento],"SALIDA",Tabla7[Mes],P$5))</f>
        <v/>
      </c>
      <c r="Q1642" s="39" t="str">
        <f t="shared" si="75"/>
        <v/>
      </c>
      <c r="R1642" s="51" t="str">
        <f>IF($B1642="","",IFERROR(VLOOKUP($B1642,'ABC rotación'!$C:$G,5,0),"C"))</f>
        <v/>
      </c>
      <c r="S1642" s="41" t="str">
        <f t="shared" si="76"/>
        <v/>
      </c>
      <c r="T1642" s="40" t="str">
        <f t="shared" si="77"/>
        <v/>
      </c>
      <c r="U1642" s="23" t="str">
        <f>IF($B1642="","",VLOOKUP($T1642,Tablas!$X$14:$Y$17,2,1))</f>
        <v/>
      </c>
    </row>
    <row r="1643" spans="2:21" x14ac:dyDescent="0.2">
      <c r="B1643" s="1" t="str">
        <f>IF(Tablas!B1641="","",Tablas!B1641)</f>
        <v/>
      </c>
      <c r="C1643" s="1" t="str">
        <f>IF(Tablas!C1641="","",Tablas!C1641)</f>
        <v/>
      </c>
      <c r="D1643" s="1" t="str">
        <f>IF(Tablas!D1641="","",Tablas!D1641)</f>
        <v/>
      </c>
      <c r="E1643" s="1" t="str">
        <f>IF(Tablas!E1641="","",Tablas!E1641)</f>
        <v/>
      </c>
      <c r="F1643" s="1" t="str">
        <f>IF(Tablas!F1641="","",Tablas!F1641)</f>
        <v/>
      </c>
      <c r="G1643" s="1" t="str">
        <f>IF(Tablas!I1641="","",Tablas!I1641)</f>
        <v/>
      </c>
      <c r="H1643" s="1" t="s">
        <v>911</v>
      </c>
      <c r="I1643" s="39" t="str">
        <f>IF($B1643="","",-SUMIFS(Tabla7[Cantidad],Tabla7[Código del producto],$B1643,Tabla7[Tipo de movimiento],"SALIDA",Tabla7[Mes],I$5))</f>
        <v/>
      </c>
      <c r="J1643" s="39" t="str">
        <f>IF($B1643="","",-SUMIFS(Tabla7[Cantidad],Tabla7[Código del producto],$B1643,Tabla7[Tipo de movimiento],"SALIDA",Tabla7[Mes],J$5))</f>
        <v/>
      </c>
      <c r="K1643" s="39" t="str">
        <f>IF($B1643="","",-SUMIFS(Tabla7[Cantidad],Tabla7[Código del producto],$B1643,Tabla7[Tipo de movimiento],"SALIDA",Tabla7[Mes],K$5))</f>
        <v/>
      </c>
      <c r="L1643" s="39" t="str">
        <f>IF($B1643="","",-SUMIFS(Tabla7[Cantidad],Tabla7[Código del producto],$B1643,Tabla7[Tipo de movimiento],"SALIDA",Tabla7[Mes],L$5))</f>
        <v/>
      </c>
      <c r="M1643" s="39" t="str">
        <f>IF($B1643="","",-SUMIFS(Tabla7[Cantidad],Tabla7[Código del producto],$B1643,Tabla7[Tipo de movimiento],"SALIDA",Tabla7[Mes],M$5))</f>
        <v/>
      </c>
      <c r="N1643" s="39" t="str">
        <f>IF($B1643="","",-SUMIFS(Tabla7[Cantidad],Tabla7[Código del producto],$B1643,Tabla7[Tipo de movimiento],"SALIDA",Tabla7[Mes],N$5))</f>
        <v/>
      </c>
      <c r="O1643" s="39" t="str">
        <f>IF($B1643="","",-SUMIFS(Tabla7[Cantidad],Tabla7[Código del producto],$B1643,Tabla7[Tipo de movimiento],"SALIDA",Tabla7[Mes],O$5))</f>
        <v/>
      </c>
      <c r="P1643" s="39" t="str">
        <f>IF($B1643="","",-SUMIFS(Tabla7[Cantidad],Tabla7[Código del producto],$B1643,Tabla7[Tipo de movimiento],"SALIDA",Tabla7[Mes],P$5))</f>
        <v/>
      </c>
      <c r="Q1643" s="39" t="str">
        <f t="shared" si="75"/>
        <v/>
      </c>
      <c r="R1643" s="51" t="str">
        <f>IF($B1643="","",IFERROR(VLOOKUP($B1643,'ABC rotación'!$C:$G,5,0),"C"))</f>
        <v/>
      </c>
      <c r="S1643" s="41" t="str">
        <f t="shared" si="76"/>
        <v/>
      </c>
      <c r="T1643" s="40" t="str">
        <f t="shared" si="77"/>
        <v/>
      </c>
      <c r="U1643" s="23" t="str">
        <f>IF($B1643="","",VLOOKUP($T1643,Tablas!$X$14:$Y$17,2,1))</f>
        <v/>
      </c>
    </row>
    <row r="1644" spans="2:21" x14ac:dyDescent="0.2">
      <c r="B1644" s="1" t="str">
        <f>IF(Tablas!B1642="","",Tablas!B1642)</f>
        <v/>
      </c>
      <c r="C1644" s="1" t="str">
        <f>IF(Tablas!C1642="","",Tablas!C1642)</f>
        <v/>
      </c>
      <c r="D1644" s="1" t="str">
        <f>IF(Tablas!D1642="","",Tablas!D1642)</f>
        <v/>
      </c>
      <c r="E1644" s="1" t="str">
        <f>IF(Tablas!E1642="","",Tablas!E1642)</f>
        <v/>
      </c>
      <c r="F1644" s="1" t="str">
        <f>IF(Tablas!F1642="","",Tablas!F1642)</f>
        <v/>
      </c>
      <c r="G1644" s="1" t="str">
        <f>IF(Tablas!I1642="","",Tablas!I1642)</f>
        <v/>
      </c>
      <c r="H1644" s="1" t="s">
        <v>911</v>
      </c>
      <c r="I1644" s="39" t="str">
        <f>IF($B1644="","",-SUMIFS(Tabla7[Cantidad],Tabla7[Código del producto],$B1644,Tabla7[Tipo de movimiento],"SALIDA",Tabla7[Mes],I$5))</f>
        <v/>
      </c>
      <c r="J1644" s="39" t="str">
        <f>IF($B1644="","",-SUMIFS(Tabla7[Cantidad],Tabla7[Código del producto],$B1644,Tabla7[Tipo de movimiento],"SALIDA",Tabla7[Mes],J$5))</f>
        <v/>
      </c>
      <c r="K1644" s="39" t="str">
        <f>IF($B1644="","",-SUMIFS(Tabla7[Cantidad],Tabla7[Código del producto],$B1644,Tabla7[Tipo de movimiento],"SALIDA",Tabla7[Mes],K$5))</f>
        <v/>
      </c>
      <c r="L1644" s="39" t="str">
        <f>IF($B1644="","",-SUMIFS(Tabla7[Cantidad],Tabla7[Código del producto],$B1644,Tabla7[Tipo de movimiento],"SALIDA",Tabla7[Mes],L$5))</f>
        <v/>
      </c>
      <c r="M1644" s="39" t="str">
        <f>IF($B1644="","",-SUMIFS(Tabla7[Cantidad],Tabla7[Código del producto],$B1644,Tabla7[Tipo de movimiento],"SALIDA",Tabla7[Mes],M$5))</f>
        <v/>
      </c>
      <c r="N1644" s="39" t="str">
        <f>IF($B1644="","",-SUMIFS(Tabla7[Cantidad],Tabla7[Código del producto],$B1644,Tabla7[Tipo de movimiento],"SALIDA",Tabla7[Mes],N$5))</f>
        <v/>
      </c>
      <c r="O1644" s="39" t="str">
        <f>IF($B1644="","",-SUMIFS(Tabla7[Cantidad],Tabla7[Código del producto],$B1644,Tabla7[Tipo de movimiento],"SALIDA",Tabla7[Mes],O$5))</f>
        <v/>
      </c>
      <c r="P1644" s="39" t="str">
        <f>IF($B1644="","",-SUMIFS(Tabla7[Cantidad],Tabla7[Código del producto],$B1644,Tabla7[Tipo de movimiento],"SALIDA",Tabla7[Mes],P$5))</f>
        <v/>
      </c>
      <c r="Q1644" s="39" t="str">
        <f t="shared" si="75"/>
        <v/>
      </c>
      <c r="R1644" s="51" t="str">
        <f>IF($B1644="","",IFERROR(VLOOKUP($B1644,'ABC rotación'!$C:$G,5,0),"C"))</f>
        <v/>
      </c>
      <c r="S1644" s="41" t="str">
        <f t="shared" si="76"/>
        <v/>
      </c>
      <c r="T1644" s="40" t="str">
        <f t="shared" si="77"/>
        <v/>
      </c>
      <c r="U1644" s="23" t="str">
        <f>IF($B1644="","",VLOOKUP($T1644,Tablas!$X$14:$Y$17,2,1))</f>
        <v/>
      </c>
    </row>
    <row r="1645" spans="2:21" x14ac:dyDescent="0.2">
      <c r="B1645" s="1" t="str">
        <f>IF(Tablas!B1643="","",Tablas!B1643)</f>
        <v/>
      </c>
      <c r="C1645" s="1" t="str">
        <f>IF(Tablas!C1643="","",Tablas!C1643)</f>
        <v/>
      </c>
      <c r="D1645" s="1" t="str">
        <f>IF(Tablas!D1643="","",Tablas!D1643)</f>
        <v/>
      </c>
      <c r="E1645" s="1" t="str">
        <f>IF(Tablas!E1643="","",Tablas!E1643)</f>
        <v/>
      </c>
      <c r="F1645" s="1" t="str">
        <f>IF(Tablas!F1643="","",Tablas!F1643)</f>
        <v/>
      </c>
      <c r="G1645" s="1" t="str">
        <f>IF(Tablas!I1643="","",Tablas!I1643)</f>
        <v/>
      </c>
      <c r="H1645" s="1" t="s">
        <v>911</v>
      </c>
      <c r="I1645" s="39" t="str">
        <f>IF($B1645="","",-SUMIFS(Tabla7[Cantidad],Tabla7[Código del producto],$B1645,Tabla7[Tipo de movimiento],"SALIDA",Tabla7[Mes],I$5))</f>
        <v/>
      </c>
      <c r="J1645" s="39" t="str">
        <f>IF($B1645="","",-SUMIFS(Tabla7[Cantidad],Tabla7[Código del producto],$B1645,Tabla7[Tipo de movimiento],"SALIDA",Tabla7[Mes],J$5))</f>
        <v/>
      </c>
      <c r="K1645" s="39" t="str">
        <f>IF($B1645="","",-SUMIFS(Tabla7[Cantidad],Tabla7[Código del producto],$B1645,Tabla7[Tipo de movimiento],"SALIDA",Tabla7[Mes],K$5))</f>
        <v/>
      </c>
      <c r="L1645" s="39" t="str">
        <f>IF($B1645="","",-SUMIFS(Tabla7[Cantidad],Tabla7[Código del producto],$B1645,Tabla7[Tipo de movimiento],"SALIDA",Tabla7[Mes],L$5))</f>
        <v/>
      </c>
      <c r="M1645" s="39" t="str">
        <f>IF($B1645="","",-SUMIFS(Tabla7[Cantidad],Tabla7[Código del producto],$B1645,Tabla7[Tipo de movimiento],"SALIDA",Tabla7[Mes],M$5))</f>
        <v/>
      </c>
      <c r="N1645" s="39" t="str">
        <f>IF($B1645="","",-SUMIFS(Tabla7[Cantidad],Tabla7[Código del producto],$B1645,Tabla7[Tipo de movimiento],"SALIDA",Tabla7[Mes],N$5))</f>
        <v/>
      </c>
      <c r="O1645" s="39" t="str">
        <f>IF($B1645="","",-SUMIFS(Tabla7[Cantidad],Tabla7[Código del producto],$B1645,Tabla7[Tipo de movimiento],"SALIDA",Tabla7[Mes],O$5))</f>
        <v/>
      </c>
      <c r="P1645" s="39" t="str">
        <f>IF($B1645="","",-SUMIFS(Tabla7[Cantidad],Tabla7[Código del producto],$B1645,Tabla7[Tipo de movimiento],"SALIDA",Tabla7[Mes],P$5))</f>
        <v/>
      </c>
      <c r="Q1645" s="39" t="str">
        <f t="shared" si="75"/>
        <v/>
      </c>
      <c r="R1645" s="51" t="str">
        <f>IF($B1645="","",IFERROR(VLOOKUP($B1645,'ABC rotación'!$C:$G,5,0),"C"))</f>
        <v/>
      </c>
      <c r="S1645" s="41" t="str">
        <f t="shared" si="76"/>
        <v/>
      </c>
      <c r="T1645" s="40" t="str">
        <f t="shared" si="77"/>
        <v/>
      </c>
      <c r="U1645" s="23" t="str">
        <f>IF($B1645="","",VLOOKUP($T1645,Tablas!$X$14:$Y$17,2,1))</f>
        <v/>
      </c>
    </row>
    <row r="1646" spans="2:21" x14ac:dyDescent="0.2">
      <c r="B1646" s="1" t="str">
        <f>IF(Tablas!B1644="","",Tablas!B1644)</f>
        <v/>
      </c>
      <c r="C1646" s="1" t="str">
        <f>IF(Tablas!C1644="","",Tablas!C1644)</f>
        <v/>
      </c>
      <c r="D1646" s="1" t="str">
        <f>IF(Tablas!D1644="","",Tablas!D1644)</f>
        <v/>
      </c>
      <c r="E1646" s="1" t="str">
        <f>IF(Tablas!E1644="","",Tablas!E1644)</f>
        <v/>
      </c>
      <c r="F1646" s="1" t="str">
        <f>IF(Tablas!F1644="","",Tablas!F1644)</f>
        <v/>
      </c>
      <c r="G1646" s="1" t="str">
        <f>IF(Tablas!I1644="","",Tablas!I1644)</f>
        <v/>
      </c>
      <c r="H1646" s="1" t="s">
        <v>911</v>
      </c>
      <c r="I1646" s="39" t="str">
        <f>IF($B1646="","",-SUMIFS(Tabla7[Cantidad],Tabla7[Código del producto],$B1646,Tabla7[Tipo de movimiento],"SALIDA",Tabla7[Mes],I$5))</f>
        <v/>
      </c>
      <c r="J1646" s="39" t="str">
        <f>IF($B1646="","",-SUMIFS(Tabla7[Cantidad],Tabla7[Código del producto],$B1646,Tabla7[Tipo de movimiento],"SALIDA",Tabla7[Mes],J$5))</f>
        <v/>
      </c>
      <c r="K1646" s="39" t="str">
        <f>IF($B1646="","",-SUMIFS(Tabla7[Cantidad],Tabla7[Código del producto],$B1646,Tabla7[Tipo de movimiento],"SALIDA",Tabla7[Mes],K$5))</f>
        <v/>
      </c>
      <c r="L1646" s="39" t="str">
        <f>IF($B1646="","",-SUMIFS(Tabla7[Cantidad],Tabla7[Código del producto],$B1646,Tabla7[Tipo de movimiento],"SALIDA",Tabla7[Mes],L$5))</f>
        <v/>
      </c>
      <c r="M1646" s="39" t="str">
        <f>IF($B1646="","",-SUMIFS(Tabla7[Cantidad],Tabla7[Código del producto],$B1646,Tabla7[Tipo de movimiento],"SALIDA",Tabla7[Mes],M$5))</f>
        <v/>
      </c>
      <c r="N1646" s="39" t="str">
        <f>IF($B1646="","",-SUMIFS(Tabla7[Cantidad],Tabla7[Código del producto],$B1646,Tabla7[Tipo de movimiento],"SALIDA",Tabla7[Mes],N$5))</f>
        <v/>
      </c>
      <c r="O1646" s="39" t="str">
        <f>IF($B1646="","",-SUMIFS(Tabla7[Cantidad],Tabla7[Código del producto],$B1646,Tabla7[Tipo de movimiento],"SALIDA",Tabla7[Mes],O$5))</f>
        <v/>
      </c>
      <c r="P1646" s="39" t="str">
        <f>IF($B1646="","",-SUMIFS(Tabla7[Cantidad],Tabla7[Código del producto],$B1646,Tabla7[Tipo de movimiento],"SALIDA",Tabla7[Mes],P$5))</f>
        <v/>
      </c>
      <c r="Q1646" s="39" t="str">
        <f t="shared" si="75"/>
        <v/>
      </c>
      <c r="R1646" s="51" t="str">
        <f>IF($B1646="","",IFERROR(VLOOKUP($B1646,'ABC rotación'!$C:$G,5,0),"C"))</f>
        <v/>
      </c>
      <c r="S1646" s="41" t="str">
        <f t="shared" si="76"/>
        <v/>
      </c>
      <c r="T1646" s="40" t="str">
        <f t="shared" si="77"/>
        <v/>
      </c>
      <c r="U1646" s="23" t="str">
        <f>IF($B1646="","",VLOOKUP($T1646,Tablas!$X$14:$Y$17,2,1))</f>
        <v/>
      </c>
    </row>
    <row r="1647" spans="2:21" x14ac:dyDescent="0.2">
      <c r="B1647" s="1" t="str">
        <f>IF(Tablas!B1645="","",Tablas!B1645)</f>
        <v/>
      </c>
      <c r="C1647" s="1" t="str">
        <f>IF(Tablas!C1645="","",Tablas!C1645)</f>
        <v/>
      </c>
      <c r="D1647" s="1" t="str">
        <f>IF(Tablas!D1645="","",Tablas!D1645)</f>
        <v/>
      </c>
      <c r="E1647" s="1" t="str">
        <f>IF(Tablas!E1645="","",Tablas!E1645)</f>
        <v/>
      </c>
      <c r="F1647" s="1" t="str">
        <f>IF(Tablas!F1645="","",Tablas!F1645)</f>
        <v/>
      </c>
      <c r="G1647" s="1" t="str">
        <f>IF(Tablas!I1645="","",Tablas!I1645)</f>
        <v/>
      </c>
      <c r="H1647" s="1" t="s">
        <v>911</v>
      </c>
      <c r="I1647" s="39" t="str">
        <f>IF($B1647="","",-SUMIFS(Tabla7[Cantidad],Tabla7[Código del producto],$B1647,Tabla7[Tipo de movimiento],"SALIDA",Tabla7[Mes],I$5))</f>
        <v/>
      </c>
      <c r="J1647" s="39" t="str">
        <f>IF($B1647="","",-SUMIFS(Tabla7[Cantidad],Tabla7[Código del producto],$B1647,Tabla7[Tipo de movimiento],"SALIDA",Tabla7[Mes],J$5))</f>
        <v/>
      </c>
      <c r="K1647" s="39" t="str">
        <f>IF($B1647="","",-SUMIFS(Tabla7[Cantidad],Tabla7[Código del producto],$B1647,Tabla7[Tipo de movimiento],"SALIDA",Tabla7[Mes],K$5))</f>
        <v/>
      </c>
      <c r="L1647" s="39" t="str">
        <f>IF($B1647="","",-SUMIFS(Tabla7[Cantidad],Tabla7[Código del producto],$B1647,Tabla7[Tipo de movimiento],"SALIDA",Tabla7[Mes],L$5))</f>
        <v/>
      </c>
      <c r="M1647" s="39" t="str">
        <f>IF($B1647="","",-SUMIFS(Tabla7[Cantidad],Tabla7[Código del producto],$B1647,Tabla7[Tipo de movimiento],"SALIDA",Tabla7[Mes],M$5))</f>
        <v/>
      </c>
      <c r="N1647" s="39" t="str">
        <f>IF($B1647="","",-SUMIFS(Tabla7[Cantidad],Tabla7[Código del producto],$B1647,Tabla7[Tipo de movimiento],"SALIDA",Tabla7[Mes],N$5))</f>
        <v/>
      </c>
      <c r="O1647" s="39" t="str">
        <f>IF($B1647="","",-SUMIFS(Tabla7[Cantidad],Tabla7[Código del producto],$B1647,Tabla7[Tipo de movimiento],"SALIDA",Tabla7[Mes],O$5))</f>
        <v/>
      </c>
      <c r="P1647" s="39" t="str">
        <f>IF($B1647="","",-SUMIFS(Tabla7[Cantidad],Tabla7[Código del producto],$B1647,Tabla7[Tipo de movimiento],"SALIDA",Tabla7[Mes],P$5))</f>
        <v/>
      </c>
      <c r="Q1647" s="39" t="str">
        <f t="shared" si="75"/>
        <v/>
      </c>
      <c r="R1647" s="51" t="str">
        <f>IF($B1647="","",IFERROR(VLOOKUP($B1647,'ABC rotación'!$C:$G,5,0),"C"))</f>
        <v/>
      </c>
      <c r="S1647" s="41" t="str">
        <f t="shared" si="76"/>
        <v/>
      </c>
      <c r="T1647" s="40" t="str">
        <f t="shared" si="77"/>
        <v/>
      </c>
      <c r="U1647" s="23" t="str">
        <f>IF($B1647="","",VLOOKUP($T1647,Tablas!$X$14:$Y$17,2,1))</f>
        <v/>
      </c>
    </row>
    <row r="1648" spans="2:21" x14ac:dyDescent="0.2">
      <c r="B1648" s="1" t="str">
        <f>IF(Tablas!B1646="","",Tablas!B1646)</f>
        <v/>
      </c>
      <c r="C1648" s="1" t="str">
        <f>IF(Tablas!C1646="","",Tablas!C1646)</f>
        <v/>
      </c>
      <c r="D1648" s="1" t="str">
        <f>IF(Tablas!D1646="","",Tablas!D1646)</f>
        <v/>
      </c>
      <c r="E1648" s="1" t="str">
        <f>IF(Tablas!E1646="","",Tablas!E1646)</f>
        <v/>
      </c>
      <c r="F1648" s="1" t="str">
        <f>IF(Tablas!F1646="","",Tablas!F1646)</f>
        <v/>
      </c>
      <c r="G1648" s="1" t="str">
        <f>IF(Tablas!I1646="","",Tablas!I1646)</f>
        <v/>
      </c>
      <c r="H1648" s="1" t="s">
        <v>911</v>
      </c>
      <c r="I1648" s="39" t="str">
        <f>IF($B1648="","",-SUMIFS(Tabla7[Cantidad],Tabla7[Código del producto],$B1648,Tabla7[Tipo de movimiento],"SALIDA",Tabla7[Mes],I$5))</f>
        <v/>
      </c>
      <c r="J1648" s="39" t="str">
        <f>IF($B1648="","",-SUMIFS(Tabla7[Cantidad],Tabla7[Código del producto],$B1648,Tabla7[Tipo de movimiento],"SALIDA",Tabla7[Mes],J$5))</f>
        <v/>
      </c>
      <c r="K1648" s="39" t="str">
        <f>IF($B1648="","",-SUMIFS(Tabla7[Cantidad],Tabla7[Código del producto],$B1648,Tabla7[Tipo de movimiento],"SALIDA",Tabla7[Mes],K$5))</f>
        <v/>
      </c>
      <c r="L1648" s="39" t="str">
        <f>IF($B1648="","",-SUMIFS(Tabla7[Cantidad],Tabla7[Código del producto],$B1648,Tabla7[Tipo de movimiento],"SALIDA",Tabla7[Mes],L$5))</f>
        <v/>
      </c>
      <c r="M1648" s="39" t="str">
        <f>IF($B1648="","",-SUMIFS(Tabla7[Cantidad],Tabla7[Código del producto],$B1648,Tabla7[Tipo de movimiento],"SALIDA",Tabla7[Mes],M$5))</f>
        <v/>
      </c>
      <c r="N1648" s="39" t="str">
        <f>IF($B1648="","",-SUMIFS(Tabla7[Cantidad],Tabla7[Código del producto],$B1648,Tabla7[Tipo de movimiento],"SALIDA",Tabla7[Mes],N$5))</f>
        <v/>
      </c>
      <c r="O1648" s="39" t="str">
        <f>IF($B1648="","",-SUMIFS(Tabla7[Cantidad],Tabla7[Código del producto],$B1648,Tabla7[Tipo de movimiento],"SALIDA",Tabla7[Mes],O$5))</f>
        <v/>
      </c>
      <c r="P1648" s="39" t="str">
        <f>IF($B1648="","",-SUMIFS(Tabla7[Cantidad],Tabla7[Código del producto],$B1648,Tabla7[Tipo de movimiento],"SALIDA",Tabla7[Mes],P$5))</f>
        <v/>
      </c>
      <c r="Q1648" s="39" t="str">
        <f t="shared" si="75"/>
        <v/>
      </c>
      <c r="R1648" s="51" t="str">
        <f>IF($B1648="","",IFERROR(VLOOKUP($B1648,'ABC rotación'!$C:$G,5,0),"C"))</f>
        <v/>
      </c>
      <c r="S1648" s="41" t="str">
        <f t="shared" si="76"/>
        <v/>
      </c>
      <c r="T1648" s="40" t="str">
        <f t="shared" si="77"/>
        <v/>
      </c>
      <c r="U1648" s="23" t="str">
        <f>IF($B1648="","",VLOOKUP($T1648,Tablas!$X$14:$Y$17,2,1))</f>
        <v/>
      </c>
    </row>
    <row r="1649" spans="2:21" x14ac:dyDescent="0.2">
      <c r="B1649" s="1" t="str">
        <f>IF(Tablas!B1647="","",Tablas!B1647)</f>
        <v/>
      </c>
      <c r="C1649" s="1" t="str">
        <f>IF(Tablas!C1647="","",Tablas!C1647)</f>
        <v/>
      </c>
      <c r="D1649" s="1" t="str">
        <f>IF(Tablas!D1647="","",Tablas!D1647)</f>
        <v/>
      </c>
      <c r="E1649" s="1" t="str">
        <f>IF(Tablas!E1647="","",Tablas!E1647)</f>
        <v/>
      </c>
      <c r="F1649" s="1" t="str">
        <f>IF(Tablas!F1647="","",Tablas!F1647)</f>
        <v/>
      </c>
      <c r="G1649" s="1" t="str">
        <f>IF(Tablas!I1647="","",Tablas!I1647)</f>
        <v/>
      </c>
      <c r="H1649" s="1" t="s">
        <v>911</v>
      </c>
      <c r="I1649" s="39" t="str">
        <f>IF($B1649="","",-SUMIFS(Tabla7[Cantidad],Tabla7[Código del producto],$B1649,Tabla7[Tipo de movimiento],"SALIDA",Tabla7[Mes],I$5))</f>
        <v/>
      </c>
      <c r="J1649" s="39" t="str">
        <f>IF($B1649="","",-SUMIFS(Tabla7[Cantidad],Tabla7[Código del producto],$B1649,Tabla7[Tipo de movimiento],"SALIDA",Tabla7[Mes],J$5))</f>
        <v/>
      </c>
      <c r="K1649" s="39" t="str">
        <f>IF($B1649="","",-SUMIFS(Tabla7[Cantidad],Tabla7[Código del producto],$B1649,Tabla7[Tipo de movimiento],"SALIDA",Tabla7[Mes],K$5))</f>
        <v/>
      </c>
      <c r="L1649" s="39" t="str">
        <f>IF($B1649="","",-SUMIFS(Tabla7[Cantidad],Tabla7[Código del producto],$B1649,Tabla7[Tipo de movimiento],"SALIDA",Tabla7[Mes],L$5))</f>
        <v/>
      </c>
      <c r="M1649" s="39" t="str">
        <f>IF($B1649="","",-SUMIFS(Tabla7[Cantidad],Tabla7[Código del producto],$B1649,Tabla7[Tipo de movimiento],"SALIDA",Tabla7[Mes],M$5))</f>
        <v/>
      </c>
      <c r="N1649" s="39" t="str">
        <f>IF($B1649="","",-SUMIFS(Tabla7[Cantidad],Tabla7[Código del producto],$B1649,Tabla7[Tipo de movimiento],"SALIDA",Tabla7[Mes],N$5))</f>
        <v/>
      </c>
      <c r="O1649" s="39" t="str">
        <f>IF($B1649="","",-SUMIFS(Tabla7[Cantidad],Tabla7[Código del producto],$B1649,Tabla7[Tipo de movimiento],"SALIDA",Tabla7[Mes],O$5))</f>
        <v/>
      </c>
      <c r="P1649" s="39" t="str">
        <f>IF($B1649="","",-SUMIFS(Tabla7[Cantidad],Tabla7[Código del producto],$B1649,Tabla7[Tipo de movimiento],"SALIDA",Tabla7[Mes],P$5))</f>
        <v/>
      </c>
      <c r="Q1649" s="39" t="str">
        <f t="shared" si="75"/>
        <v/>
      </c>
      <c r="R1649" s="51" t="str">
        <f>IF($B1649="","",IFERROR(VLOOKUP($B1649,'ABC rotación'!$C:$G,5,0),"C"))</f>
        <v/>
      </c>
      <c r="S1649" s="41" t="str">
        <f t="shared" si="76"/>
        <v/>
      </c>
      <c r="T1649" s="40" t="str">
        <f t="shared" si="77"/>
        <v/>
      </c>
      <c r="U1649" s="23" t="str">
        <f>IF($B1649="","",VLOOKUP($T1649,Tablas!$X$14:$Y$17,2,1))</f>
        <v/>
      </c>
    </row>
    <row r="1650" spans="2:21" x14ac:dyDescent="0.2">
      <c r="B1650" s="1" t="str">
        <f>IF(Tablas!B1648="","",Tablas!B1648)</f>
        <v/>
      </c>
      <c r="C1650" s="1" t="str">
        <f>IF(Tablas!C1648="","",Tablas!C1648)</f>
        <v/>
      </c>
      <c r="D1650" s="1" t="str">
        <f>IF(Tablas!D1648="","",Tablas!D1648)</f>
        <v/>
      </c>
      <c r="E1650" s="1" t="str">
        <f>IF(Tablas!E1648="","",Tablas!E1648)</f>
        <v/>
      </c>
      <c r="F1650" s="1" t="str">
        <f>IF(Tablas!F1648="","",Tablas!F1648)</f>
        <v/>
      </c>
      <c r="G1650" s="1" t="str">
        <f>IF(Tablas!I1648="","",Tablas!I1648)</f>
        <v/>
      </c>
      <c r="H1650" s="1" t="s">
        <v>911</v>
      </c>
      <c r="I1650" s="39" t="str">
        <f>IF($B1650="","",-SUMIFS(Tabla7[Cantidad],Tabla7[Código del producto],$B1650,Tabla7[Tipo de movimiento],"SALIDA",Tabla7[Mes],I$5))</f>
        <v/>
      </c>
      <c r="J1650" s="39" t="str">
        <f>IF($B1650="","",-SUMIFS(Tabla7[Cantidad],Tabla7[Código del producto],$B1650,Tabla7[Tipo de movimiento],"SALIDA",Tabla7[Mes],J$5))</f>
        <v/>
      </c>
      <c r="K1650" s="39" t="str">
        <f>IF($B1650="","",-SUMIFS(Tabla7[Cantidad],Tabla7[Código del producto],$B1650,Tabla7[Tipo de movimiento],"SALIDA",Tabla7[Mes],K$5))</f>
        <v/>
      </c>
      <c r="L1650" s="39" t="str">
        <f>IF($B1650="","",-SUMIFS(Tabla7[Cantidad],Tabla7[Código del producto],$B1650,Tabla7[Tipo de movimiento],"SALIDA",Tabla7[Mes],L$5))</f>
        <v/>
      </c>
      <c r="M1650" s="39" t="str">
        <f>IF($B1650="","",-SUMIFS(Tabla7[Cantidad],Tabla7[Código del producto],$B1650,Tabla7[Tipo de movimiento],"SALIDA",Tabla7[Mes],M$5))</f>
        <v/>
      </c>
      <c r="N1650" s="39" t="str">
        <f>IF($B1650="","",-SUMIFS(Tabla7[Cantidad],Tabla7[Código del producto],$B1650,Tabla7[Tipo de movimiento],"SALIDA",Tabla7[Mes],N$5))</f>
        <v/>
      </c>
      <c r="O1650" s="39" t="str">
        <f>IF($B1650="","",-SUMIFS(Tabla7[Cantidad],Tabla7[Código del producto],$B1650,Tabla7[Tipo de movimiento],"SALIDA",Tabla7[Mes],O$5))</f>
        <v/>
      </c>
      <c r="P1650" s="39" t="str">
        <f>IF($B1650="","",-SUMIFS(Tabla7[Cantidad],Tabla7[Código del producto],$B1650,Tabla7[Tipo de movimiento],"SALIDA",Tabla7[Mes],P$5))</f>
        <v/>
      </c>
      <c r="Q1650" s="39" t="str">
        <f t="shared" si="75"/>
        <v/>
      </c>
      <c r="R1650" s="51" t="str">
        <f>IF($B1650="","",IFERROR(VLOOKUP($B1650,'ABC rotación'!$C:$G,5,0),"C"))</f>
        <v/>
      </c>
      <c r="S1650" s="41" t="str">
        <f t="shared" si="76"/>
        <v/>
      </c>
      <c r="T1650" s="40" t="str">
        <f t="shared" si="77"/>
        <v/>
      </c>
      <c r="U1650" s="23" t="str">
        <f>IF($B1650="","",VLOOKUP($T1650,Tablas!$X$14:$Y$17,2,1))</f>
        <v/>
      </c>
    </row>
    <row r="1651" spans="2:21" x14ac:dyDescent="0.2">
      <c r="B1651" s="1" t="str">
        <f>IF(Tablas!B1649="","",Tablas!B1649)</f>
        <v/>
      </c>
      <c r="C1651" s="1" t="str">
        <f>IF(Tablas!C1649="","",Tablas!C1649)</f>
        <v/>
      </c>
      <c r="D1651" s="1" t="str">
        <f>IF(Tablas!D1649="","",Tablas!D1649)</f>
        <v/>
      </c>
      <c r="E1651" s="1" t="str">
        <f>IF(Tablas!E1649="","",Tablas!E1649)</f>
        <v/>
      </c>
      <c r="F1651" s="1" t="str">
        <f>IF(Tablas!F1649="","",Tablas!F1649)</f>
        <v/>
      </c>
      <c r="G1651" s="1" t="str">
        <f>IF(Tablas!I1649="","",Tablas!I1649)</f>
        <v/>
      </c>
      <c r="H1651" s="1" t="s">
        <v>911</v>
      </c>
      <c r="I1651" s="39" t="str">
        <f>IF($B1651="","",-SUMIFS(Tabla7[Cantidad],Tabla7[Código del producto],$B1651,Tabla7[Tipo de movimiento],"SALIDA",Tabla7[Mes],I$5))</f>
        <v/>
      </c>
      <c r="J1651" s="39" t="str">
        <f>IF($B1651="","",-SUMIFS(Tabla7[Cantidad],Tabla7[Código del producto],$B1651,Tabla7[Tipo de movimiento],"SALIDA",Tabla7[Mes],J$5))</f>
        <v/>
      </c>
      <c r="K1651" s="39" t="str">
        <f>IF($B1651="","",-SUMIFS(Tabla7[Cantidad],Tabla7[Código del producto],$B1651,Tabla7[Tipo de movimiento],"SALIDA",Tabla7[Mes],K$5))</f>
        <v/>
      </c>
      <c r="L1651" s="39" t="str">
        <f>IF($B1651="","",-SUMIFS(Tabla7[Cantidad],Tabla7[Código del producto],$B1651,Tabla7[Tipo de movimiento],"SALIDA",Tabla7[Mes],L$5))</f>
        <v/>
      </c>
      <c r="M1651" s="39" t="str">
        <f>IF($B1651="","",-SUMIFS(Tabla7[Cantidad],Tabla7[Código del producto],$B1651,Tabla7[Tipo de movimiento],"SALIDA",Tabla7[Mes],M$5))</f>
        <v/>
      </c>
      <c r="N1651" s="39" t="str">
        <f>IF($B1651="","",-SUMIFS(Tabla7[Cantidad],Tabla7[Código del producto],$B1651,Tabla7[Tipo de movimiento],"SALIDA",Tabla7[Mes],N$5))</f>
        <v/>
      </c>
      <c r="O1651" s="39" t="str">
        <f>IF($B1651="","",-SUMIFS(Tabla7[Cantidad],Tabla7[Código del producto],$B1651,Tabla7[Tipo de movimiento],"SALIDA",Tabla7[Mes],O$5))</f>
        <v/>
      </c>
      <c r="P1651" s="39" t="str">
        <f>IF($B1651="","",-SUMIFS(Tabla7[Cantidad],Tabla7[Código del producto],$B1651,Tabla7[Tipo de movimiento],"SALIDA",Tabla7[Mes],P$5))</f>
        <v/>
      </c>
      <c r="Q1651" s="39" t="str">
        <f t="shared" si="75"/>
        <v/>
      </c>
      <c r="R1651" s="51" t="str">
        <f>IF($B1651="","",IFERROR(VLOOKUP($B1651,'ABC rotación'!$C:$G,5,0),"C"))</f>
        <v/>
      </c>
      <c r="S1651" s="41" t="str">
        <f t="shared" si="76"/>
        <v/>
      </c>
      <c r="T1651" s="40" t="str">
        <f t="shared" si="77"/>
        <v/>
      </c>
      <c r="U1651" s="23" t="str">
        <f>IF($B1651="","",VLOOKUP($T1651,Tablas!$X$14:$Y$17,2,1))</f>
        <v/>
      </c>
    </row>
    <row r="1652" spans="2:21" x14ac:dyDescent="0.2">
      <c r="B1652" s="1" t="str">
        <f>IF(Tablas!B1650="","",Tablas!B1650)</f>
        <v/>
      </c>
      <c r="C1652" s="1" t="str">
        <f>IF(Tablas!C1650="","",Tablas!C1650)</f>
        <v/>
      </c>
      <c r="D1652" s="1" t="str">
        <f>IF(Tablas!D1650="","",Tablas!D1650)</f>
        <v/>
      </c>
      <c r="E1652" s="1" t="str">
        <f>IF(Tablas!E1650="","",Tablas!E1650)</f>
        <v/>
      </c>
      <c r="F1652" s="1" t="str">
        <f>IF(Tablas!F1650="","",Tablas!F1650)</f>
        <v/>
      </c>
      <c r="G1652" s="1" t="str">
        <f>IF(Tablas!I1650="","",Tablas!I1650)</f>
        <v/>
      </c>
      <c r="H1652" s="1" t="s">
        <v>911</v>
      </c>
      <c r="I1652" s="39" t="str">
        <f>IF($B1652="","",-SUMIFS(Tabla7[Cantidad],Tabla7[Código del producto],$B1652,Tabla7[Tipo de movimiento],"SALIDA",Tabla7[Mes],I$5))</f>
        <v/>
      </c>
      <c r="J1652" s="39" t="str">
        <f>IF($B1652="","",-SUMIFS(Tabla7[Cantidad],Tabla7[Código del producto],$B1652,Tabla7[Tipo de movimiento],"SALIDA",Tabla7[Mes],J$5))</f>
        <v/>
      </c>
      <c r="K1652" s="39" t="str">
        <f>IF($B1652="","",-SUMIFS(Tabla7[Cantidad],Tabla7[Código del producto],$B1652,Tabla7[Tipo de movimiento],"SALIDA",Tabla7[Mes],K$5))</f>
        <v/>
      </c>
      <c r="L1652" s="39" t="str">
        <f>IF($B1652="","",-SUMIFS(Tabla7[Cantidad],Tabla7[Código del producto],$B1652,Tabla7[Tipo de movimiento],"SALIDA",Tabla7[Mes],L$5))</f>
        <v/>
      </c>
      <c r="M1652" s="39" t="str">
        <f>IF($B1652="","",-SUMIFS(Tabla7[Cantidad],Tabla7[Código del producto],$B1652,Tabla7[Tipo de movimiento],"SALIDA",Tabla7[Mes],M$5))</f>
        <v/>
      </c>
      <c r="N1652" s="39" t="str">
        <f>IF($B1652="","",-SUMIFS(Tabla7[Cantidad],Tabla7[Código del producto],$B1652,Tabla7[Tipo de movimiento],"SALIDA",Tabla7[Mes],N$5))</f>
        <v/>
      </c>
      <c r="O1652" s="39" t="str">
        <f>IF($B1652="","",-SUMIFS(Tabla7[Cantidad],Tabla7[Código del producto],$B1652,Tabla7[Tipo de movimiento],"SALIDA",Tabla7[Mes],O$5))</f>
        <v/>
      </c>
      <c r="P1652" s="39" t="str">
        <f>IF($B1652="","",-SUMIFS(Tabla7[Cantidad],Tabla7[Código del producto],$B1652,Tabla7[Tipo de movimiento],"SALIDA",Tabla7[Mes],P$5))</f>
        <v/>
      </c>
      <c r="Q1652" s="39" t="str">
        <f t="shared" si="75"/>
        <v/>
      </c>
      <c r="R1652" s="51" t="str">
        <f>IF($B1652="","",IFERROR(VLOOKUP($B1652,'ABC rotación'!$C:$G,5,0),"C"))</f>
        <v/>
      </c>
      <c r="S1652" s="41" t="str">
        <f t="shared" si="76"/>
        <v/>
      </c>
      <c r="T1652" s="40" t="str">
        <f t="shared" si="77"/>
        <v/>
      </c>
      <c r="U1652" s="23" t="str">
        <f>IF($B1652="","",VLOOKUP($T1652,Tablas!$X$14:$Y$17,2,1))</f>
        <v/>
      </c>
    </row>
    <row r="1653" spans="2:21" x14ac:dyDescent="0.2">
      <c r="B1653" s="1" t="str">
        <f>IF(Tablas!B1651="","",Tablas!B1651)</f>
        <v/>
      </c>
      <c r="C1653" s="1" t="str">
        <f>IF(Tablas!C1651="","",Tablas!C1651)</f>
        <v/>
      </c>
      <c r="D1653" s="1" t="str">
        <f>IF(Tablas!D1651="","",Tablas!D1651)</f>
        <v/>
      </c>
      <c r="E1653" s="1" t="str">
        <f>IF(Tablas!E1651="","",Tablas!E1651)</f>
        <v/>
      </c>
      <c r="F1653" s="1" t="str">
        <f>IF(Tablas!F1651="","",Tablas!F1651)</f>
        <v/>
      </c>
      <c r="G1653" s="1" t="str">
        <f>IF(Tablas!I1651="","",Tablas!I1651)</f>
        <v/>
      </c>
      <c r="H1653" s="1" t="s">
        <v>911</v>
      </c>
      <c r="I1653" s="39" t="str">
        <f>IF($B1653="","",-SUMIFS(Tabla7[Cantidad],Tabla7[Código del producto],$B1653,Tabla7[Tipo de movimiento],"SALIDA",Tabla7[Mes],I$5))</f>
        <v/>
      </c>
      <c r="J1653" s="39" t="str">
        <f>IF($B1653="","",-SUMIFS(Tabla7[Cantidad],Tabla7[Código del producto],$B1653,Tabla7[Tipo de movimiento],"SALIDA",Tabla7[Mes],J$5))</f>
        <v/>
      </c>
      <c r="K1653" s="39" t="str">
        <f>IF($B1653="","",-SUMIFS(Tabla7[Cantidad],Tabla7[Código del producto],$B1653,Tabla7[Tipo de movimiento],"SALIDA",Tabla7[Mes],K$5))</f>
        <v/>
      </c>
      <c r="L1653" s="39" t="str">
        <f>IF($B1653="","",-SUMIFS(Tabla7[Cantidad],Tabla7[Código del producto],$B1653,Tabla7[Tipo de movimiento],"SALIDA",Tabla7[Mes],L$5))</f>
        <v/>
      </c>
      <c r="M1653" s="39" t="str">
        <f>IF($B1653="","",-SUMIFS(Tabla7[Cantidad],Tabla7[Código del producto],$B1653,Tabla7[Tipo de movimiento],"SALIDA",Tabla7[Mes],M$5))</f>
        <v/>
      </c>
      <c r="N1653" s="39" t="str">
        <f>IF($B1653="","",-SUMIFS(Tabla7[Cantidad],Tabla7[Código del producto],$B1653,Tabla7[Tipo de movimiento],"SALIDA",Tabla7[Mes],N$5))</f>
        <v/>
      </c>
      <c r="O1653" s="39" t="str">
        <f>IF($B1653="","",-SUMIFS(Tabla7[Cantidad],Tabla7[Código del producto],$B1653,Tabla7[Tipo de movimiento],"SALIDA",Tabla7[Mes],O$5))</f>
        <v/>
      </c>
      <c r="P1653" s="39" t="str">
        <f>IF($B1653="","",-SUMIFS(Tabla7[Cantidad],Tabla7[Código del producto],$B1653,Tabla7[Tipo de movimiento],"SALIDA",Tabla7[Mes],P$5))</f>
        <v/>
      </c>
      <c r="Q1653" s="39" t="str">
        <f t="shared" si="75"/>
        <v/>
      </c>
      <c r="R1653" s="51" t="str">
        <f>IF($B1653="","",IFERROR(VLOOKUP($B1653,'ABC rotación'!$C:$G,5,0),"C"))</f>
        <v/>
      </c>
      <c r="S1653" s="41" t="str">
        <f t="shared" si="76"/>
        <v/>
      </c>
      <c r="T1653" s="40" t="str">
        <f t="shared" si="77"/>
        <v/>
      </c>
      <c r="U1653" s="23" t="str">
        <f>IF($B1653="","",VLOOKUP($T1653,Tablas!$X$14:$Y$17,2,1))</f>
        <v/>
      </c>
    </row>
    <row r="1654" spans="2:21" x14ac:dyDescent="0.2">
      <c r="B1654" s="1" t="str">
        <f>IF(Tablas!B1652="","",Tablas!B1652)</f>
        <v/>
      </c>
      <c r="C1654" s="1" t="str">
        <f>IF(Tablas!C1652="","",Tablas!C1652)</f>
        <v/>
      </c>
      <c r="D1654" s="1" t="str">
        <f>IF(Tablas!D1652="","",Tablas!D1652)</f>
        <v/>
      </c>
      <c r="E1654" s="1" t="str">
        <f>IF(Tablas!E1652="","",Tablas!E1652)</f>
        <v/>
      </c>
      <c r="F1654" s="1" t="str">
        <f>IF(Tablas!F1652="","",Tablas!F1652)</f>
        <v/>
      </c>
      <c r="G1654" s="1" t="str">
        <f>IF(Tablas!I1652="","",Tablas!I1652)</f>
        <v/>
      </c>
      <c r="H1654" s="1" t="s">
        <v>911</v>
      </c>
      <c r="I1654" s="39" t="str">
        <f>IF($B1654="","",-SUMIFS(Tabla7[Cantidad],Tabla7[Código del producto],$B1654,Tabla7[Tipo de movimiento],"SALIDA",Tabla7[Mes],I$5))</f>
        <v/>
      </c>
      <c r="J1654" s="39" t="str">
        <f>IF($B1654="","",-SUMIFS(Tabla7[Cantidad],Tabla7[Código del producto],$B1654,Tabla7[Tipo de movimiento],"SALIDA",Tabla7[Mes],J$5))</f>
        <v/>
      </c>
      <c r="K1654" s="39" t="str">
        <f>IF($B1654="","",-SUMIFS(Tabla7[Cantidad],Tabla7[Código del producto],$B1654,Tabla7[Tipo de movimiento],"SALIDA",Tabla7[Mes],K$5))</f>
        <v/>
      </c>
      <c r="L1654" s="39" t="str">
        <f>IF($B1654="","",-SUMIFS(Tabla7[Cantidad],Tabla7[Código del producto],$B1654,Tabla7[Tipo de movimiento],"SALIDA",Tabla7[Mes],L$5))</f>
        <v/>
      </c>
      <c r="M1654" s="39" t="str">
        <f>IF($B1654="","",-SUMIFS(Tabla7[Cantidad],Tabla7[Código del producto],$B1654,Tabla7[Tipo de movimiento],"SALIDA",Tabla7[Mes],M$5))</f>
        <v/>
      </c>
      <c r="N1654" s="39" t="str">
        <f>IF($B1654="","",-SUMIFS(Tabla7[Cantidad],Tabla7[Código del producto],$B1654,Tabla7[Tipo de movimiento],"SALIDA",Tabla7[Mes],N$5))</f>
        <v/>
      </c>
      <c r="O1654" s="39" t="str">
        <f>IF($B1654="","",-SUMIFS(Tabla7[Cantidad],Tabla7[Código del producto],$B1654,Tabla7[Tipo de movimiento],"SALIDA",Tabla7[Mes],O$5))</f>
        <v/>
      </c>
      <c r="P1654" s="39" t="str">
        <f>IF($B1654="","",-SUMIFS(Tabla7[Cantidad],Tabla7[Código del producto],$B1654,Tabla7[Tipo de movimiento],"SALIDA",Tabla7[Mes],P$5))</f>
        <v/>
      </c>
      <c r="Q1654" s="39" t="str">
        <f t="shared" si="75"/>
        <v/>
      </c>
      <c r="R1654" s="51" t="str">
        <f>IF($B1654="","",IFERROR(VLOOKUP($B1654,'ABC rotación'!$C:$G,5,0),"C"))</f>
        <v/>
      </c>
      <c r="S1654" s="41" t="str">
        <f t="shared" si="76"/>
        <v/>
      </c>
      <c r="T1654" s="40" t="str">
        <f t="shared" si="77"/>
        <v/>
      </c>
      <c r="U1654" s="23" t="str">
        <f>IF($B1654="","",VLOOKUP($T1654,Tablas!$X$14:$Y$17,2,1))</f>
        <v/>
      </c>
    </row>
    <row r="1655" spans="2:21" x14ac:dyDescent="0.2">
      <c r="B1655" s="1" t="str">
        <f>IF(Tablas!B1653="","",Tablas!B1653)</f>
        <v/>
      </c>
      <c r="C1655" s="1" t="str">
        <f>IF(Tablas!C1653="","",Tablas!C1653)</f>
        <v/>
      </c>
      <c r="D1655" s="1" t="str">
        <f>IF(Tablas!D1653="","",Tablas!D1653)</f>
        <v/>
      </c>
      <c r="E1655" s="1" t="str">
        <f>IF(Tablas!E1653="","",Tablas!E1653)</f>
        <v/>
      </c>
      <c r="F1655" s="1" t="str">
        <f>IF(Tablas!F1653="","",Tablas!F1653)</f>
        <v/>
      </c>
      <c r="G1655" s="1" t="str">
        <f>IF(Tablas!I1653="","",Tablas!I1653)</f>
        <v/>
      </c>
      <c r="H1655" s="1" t="s">
        <v>911</v>
      </c>
      <c r="I1655" s="39" t="str">
        <f>IF($B1655="","",-SUMIFS(Tabla7[Cantidad],Tabla7[Código del producto],$B1655,Tabla7[Tipo de movimiento],"SALIDA",Tabla7[Mes],I$5))</f>
        <v/>
      </c>
      <c r="J1655" s="39" t="str">
        <f>IF($B1655="","",-SUMIFS(Tabla7[Cantidad],Tabla7[Código del producto],$B1655,Tabla7[Tipo de movimiento],"SALIDA",Tabla7[Mes],J$5))</f>
        <v/>
      </c>
      <c r="K1655" s="39" t="str">
        <f>IF($B1655="","",-SUMIFS(Tabla7[Cantidad],Tabla7[Código del producto],$B1655,Tabla7[Tipo de movimiento],"SALIDA",Tabla7[Mes],K$5))</f>
        <v/>
      </c>
      <c r="L1655" s="39" t="str">
        <f>IF($B1655="","",-SUMIFS(Tabla7[Cantidad],Tabla7[Código del producto],$B1655,Tabla7[Tipo de movimiento],"SALIDA",Tabla7[Mes],L$5))</f>
        <v/>
      </c>
      <c r="M1655" s="39" t="str">
        <f>IF($B1655="","",-SUMIFS(Tabla7[Cantidad],Tabla7[Código del producto],$B1655,Tabla7[Tipo de movimiento],"SALIDA",Tabla7[Mes],M$5))</f>
        <v/>
      </c>
      <c r="N1655" s="39" t="str">
        <f>IF($B1655="","",-SUMIFS(Tabla7[Cantidad],Tabla7[Código del producto],$B1655,Tabla7[Tipo de movimiento],"SALIDA",Tabla7[Mes],N$5))</f>
        <v/>
      </c>
      <c r="O1655" s="39" t="str">
        <f>IF($B1655="","",-SUMIFS(Tabla7[Cantidad],Tabla7[Código del producto],$B1655,Tabla7[Tipo de movimiento],"SALIDA",Tabla7[Mes],O$5))</f>
        <v/>
      </c>
      <c r="P1655" s="39" t="str">
        <f>IF($B1655="","",-SUMIFS(Tabla7[Cantidad],Tabla7[Código del producto],$B1655,Tabla7[Tipo de movimiento],"SALIDA",Tabla7[Mes],P$5))</f>
        <v/>
      </c>
      <c r="Q1655" s="39" t="str">
        <f t="shared" si="75"/>
        <v/>
      </c>
      <c r="R1655" s="51" t="str">
        <f>IF($B1655="","",IFERROR(VLOOKUP($B1655,'ABC rotación'!$C:$G,5,0),"C"))</f>
        <v/>
      </c>
      <c r="S1655" s="41" t="str">
        <f t="shared" si="76"/>
        <v/>
      </c>
      <c r="T1655" s="40" t="str">
        <f t="shared" si="77"/>
        <v/>
      </c>
      <c r="U1655" s="23" t="str">
        <f>IF($B1655="","",VLOOKUP($T1655,Tablas!$X$14:$Y$17,2,1))</f>
        <v/>
      </c>
    </row>
    <row r="1656" spans="2:21" x14ac:dyDescent="0.2">
      <c r="B1656" s="1" t="str">
        <f>IF(Tablas!B1654="","",Tablas!B1654)</f>
        <v/>
      </c>
      <c r="C1656" s="1" t="str">
        <f>IF(Tablas!C1654="","",Tablas!C1654)</f>
        <v/>
      </c>
      <c r="D1656" s="1" t="str">
        <f>IF(Tablas!D1654="","",Tablas!D1654)</f>
        <v/>
      </c>
      <c r="E1656" s="1" t="str">
        <f>IF(Tablas!E1654="","",Tablas!E1654)</f>
        <v/>
      </c>
      <c r="F1656" s="1" t="str">
        <f>IF(Tablas!F1654="","",Tablas!F1654)</f>
        <v/>
      </c>
      <c r="G1656" s="1" t="str">
        <f>IF(Tablas!I1654="","",Tablas!I1654)</f>
        <v/>
      </c>
      <c r="H1656" s="1" t="s">
        <v>911</v>
      </c>
      <c r="I1656" s="39" t="str">
        <f>IF($B1656="","",-SUMIFS(Tabla7[Cantidad],Tabla7[Código del producto],$B1656,Tabla7[Tipo de movimiento],"SALIDA",Tabla7[Mes],I$5))</f>
        <v/>
      </c>
      <c r="J1656" s="39" t="str">
        <f>IF($B1656="","",-SUMIFS(Tabla7[Cantidad],Tabla7[Código del producto],$B1656,Tabla7[Tipo de movimiento],"SALIDA",Tabla7[Mes],J$5))</f>
        <v/>
      </c>
      <c r="K1656" s="39" t="str">
        <f>IF($B1656="","",-SUMIFS(Tabla7[Cantidad],Tabla7[Código del producto],$B1656,Tabla7[Tipo de movimiento],"SALIDA",Tabla7[Mes],K$5))</f>
        <v/>
      </c>
      <c r="L1656" s="39" t="str">
        <f>IF($B1656="","",-SUMIFS(Tabla7[Cantidad],Tabla7[Código del producto],$B1656,Tabla7[Tipo de movimiento],"SALIDA",Tabla7[Mes],L$5))</f>
        <v/>
      </c>
      <c r="M1656" s="39" t="str">
        <f>IF($B1656="","",-SUMIFS(Tabla7[Cantidad],Tabla7[Código del producto],$B1656,Tabla7[Tipo de movimiento],"SALIDA",Tabla7[Mes],M$5))</f>
        <v/>
      </c>
      <c r="N1656" s="39" t="str">
        <f>IF($B1656="","",-SUMIFS(Tabla7[Cantidad],Tabla7[Código del producto],$B1656,Tabla7[Tipo de movimiento],"SALIDA",Tabla7[Mes],N$5))</f>
        <v/>
      </c>
      <c r="O1656" s="39" t="str">
        <f>IF($B1656="","",-SUMIFS(Tabla7[Cantidad],Tabla7[Código del producto],$B1656,Tabla7[Tipo de movimiento],"SALIDA",Tabla7[Mes],O$5))</f>
        <v/>
      </c>
      <c r="P1656" s="39" t="str">
        <f>IF($B1656="","",-SUMIFS(Tabla7[Cantidad],Tabla7[Código del producto],$B1656,Tabla7[Tipo de movimiento],"SALIDA",Tabla7[Mes],P$5))</f>
        <v/>
      </c>
      <c r="Q1656" s="39" t="str">
        <f t="shared" si="75"/>
        <v/>
      </c>
      <c r="R1656" s="51" t="str">
        <f>IF($B1656="","",IFERROR(VLOOKUP($B1656,'ABC rotación'!$C:$G,5,0),"C"))</f>
        <v/>
      </c>
      <c r="S1656" s="41" t="str">
        <f t="shared" si="76"/>
        <v/>
      </c>
      <c r="T1656" s="40" t="str">
        <f t="shared" si="77"/>
        <v/>
      </c>
      <c r="U1656" s="23" t="str">
        <f>IF($B1656="","",VLOOKUP($T1656,Tablas!$X$14:$Y$17,2,1))</f>
        <v/>
      </c>
    </row>
    <row r="1657" spans="2:21" x14ac:dyDescent="0.2">
      <c r="B1657" s="1" t="str">
        <f>IF(Tablas!B1655="","",Tablas!B1655)</f>
        <v/>
      </c>
      <c r="C1657" s="1" t="str">
        <f>IF(Tablas!C1655="","",Tablas!C1655)</f>
        <v/>
      </c>
      <c r="D1657" s="1" t="str">
        <f>IF(Tablas!D1655="","",Tablas!D1655)</f>
        <v/>
      </c>
      <c r="E1657" s="1" t="str">
        <f>IF(Tablas!E1655="","",Tablas!E1655)</f>
        <v/>
      </c>
      <c r="F1657" s="1" t="str">
        <f>IF(Tablas!F1655="","",Tablas!F1655)</f>
        <v/>
      </c>
      <c r="G1657" s="1" t="str">
        <f>IF(Tablas!I1655="","",Tablas!I1655)</f>
        <v/>
      </c>
      <c r="H1657" s="1" t="s">
        <v>911</v>
      </c>
      <c r="I1657" s="39" t="str">
        <f>IF($B1657="","",-SUMIFS(Tabla7[Cantidad],Tabla7[Código del producto],$B1657,Tabla7[Tipo de movimiento],"SALIDA",Tabla7[Mes],I$5))</f>
        <v/>
      </c>
      <c r="J1657" s="39" t="str">
        <f>IF($B1657="","",-SUMIFS(Tabla7[Cantidad],Tabla7[Código del producto],$B1657,Tabla7[Tipo de movimiento],"SALIDA",Tabla7[Mes],J$5))</f>
        <v/>
      </c>
      <c r="K1657" s="39" t="str">
        <f>IF($B1657="","",-SUMIFS(Tabla7[Cantidad],Tabla7[Código del producto],$B1657,Tabla7[Tipo de movimiento],"SALIDA",Tabla7[Mes],K$5))</f>
        <v/>
      </c>
      <c r="L1657" s="39" t="str">
        <f>IF($B1657="","",-SUMIFS(Tabla7[Cantidad],Tabla7[Código del producto],$B1657,Tabla7[Tipo de movimiento],"SALIDA",Tabla7[Mes],L$5))</f>
        <v/>
      </c>
      <c r="M1657" s="39" t="str">
        <f>IF($B1657="","",-SUMIFS(Tabla7[Cantidad],Tabla7[Código del producto],$B1657,Tabla7[Tipo de movimiento],"SALIDA",Tabla7[Mes],M$5))</f>
        <v/>
      </c>
      <c r="N1657" s="39" t="str">
        <f>IF($B1657="","",-SUMIFS(Tabla7[Cantidad],Tabla7[Código del producto],$B1657,Tabla7[Tipo de movimiento],"SALIDA",Tabla7[Mes],N$5))</f>
        <v/>
      </c>
      <c r="O1657" s="39" t="str">
        <f>IF($B1657="","",-SUMIFS(Tabla7[Cantidad],Tabla7[Código del producto],$B1657,Tabla7[Tipo de movimiento],"SALIDA",Tabla7[Mes],O$5))</f>
        <v/>
      </c>
      <c r="P1657" s="39" t="str">
        <f>IF($B1657="","",-SUMIFS(Tabla7[Cantidad],Tabla7[Código del producto],$B1657,Tabla7[Tipo de movimiento],"SALIDA",Tabla7[Mes],P$5))</f>
        <v/>
      </c>
      <c r="Q1657" s="39" t="str">
        <f t="shared" si="75"/>
        <v/>
      </c>
      <c r="R1657" s="51" t="str">
        <f>IF($B1657="","",IFERROR(VLOOKUP($B1657,'ABC rotación'!$C:$G,5,0),"C"))</f>
        <v/>
      </c>
      <c r="S1657" s="41" t="str">
        <f t="shared" si="76"/>
        <v/>
      </c>
      <c r="T1657" s="40" t="str">
        <f t="shared" si="77"/>
        <v/>
      </c>
      <c r="U1657" s="23" t="str">
        <f>IF($B1657="","",VLOOKUP($T1657,Tablas!$X$14:$Y$17,2,1))</f>
        <v/>
      </c>
    </row>
    <row r="1658" spans="2:21" x14ac:dyDescent="0.2">
      <c r="B1658" s="1" t="str">
        <f>IF(Tablas!B1656="","",Tablas!B1656)</f>
        <v/>
      </c>
      <c r="C1658" s="1" t="str">
        <f>IF(Tablas!C1656="","",Tablas!C1656)</f>
        <v/>
      </c>
      <c r="D1658" s="1" t="str">
        <f>IF(Tablas!D1656="","",Tablas!D1656)</f>
        <v/>
      </c>
      <c r="E1658" s="1" t="str">
        <f>IF(Tablas!E1656="","",Tablas!E1656)</f>
        <v/>
      </c>
      <c r="F1658" s="1" t="str">
        <f>IF(Tablas!F1656="","",Tablas!F1656)</f>
        <v/>
      </c>
      <c r="G1658" s="1" t="str">
        <f>IF(Tablas!I1656="","",Tablas!I1656)</f>
        <v/>
      </c>
      <c r="H1658" s="1" t="s">
        <v>911</v>
      </c>
      <c r="I1658" s="39" t="str">
        <f>IF($B1658="","",-SUMIFS(Tabla7[Cantidad],Tabla7[Código del producto],$B1658,Tabla7[Tipo de movimiento],"SALIDA",Tabla7[Mes],I$5))</f>
        <v/>
      </c>
      <c r="J1658" s="39" t="str">
        <f>IF($B1658="","",-SUMIFS(Tabla7[Cantidad],Tabla7[Código del producto],$B1658,Tabla7[Tipo de movimiento],"SALIDA",Tabla7[Mes],J$5))</f>
        <v/>
      </c>
      <c r="K1658" s="39" t="str">
        <f>IF($B1658="","",-SUMIFS(Tabla7[Cantidad],Tabla7[Código del producto],$B1658,Tabla7[Tipo de movimiento],"SALIDA",Tabla7[Mes],K$5))</f>
        <v/>
      </c>
      <c r="L1658" s="39" t="str">
        <f>IF($B1658="","",-SUMIFS(Tabla7[Cantidad],Tabla7[Código del producto],$B1658,Tabla7[Tipo de movimiento],"SALIDA",Tabla7[Mes],L$5))</f>
        <v/>
      </c>
      <c r="M1658" s="39" t="str">
        <f>IF($B1658="","",-SUMIFS(Tabla7[Cantidad],Tabla7[Código del producto],$B1658,Tabla7[Tipo de movimiento],"SALIDA",Tabla7[Mes],M$5))</f>
        <v/>
      </c>
      <c r="N1658" s="39" t="str">
        <f>IF($B1658="","",-SUMIFS(Tabla7[Cantidad],Tabla7[Código del producto],$B1658,Tabla7[Tipo de movimiento],"SALIDA",Tabla7[Mes],N$5))</f>
        <v/>
      </c>
      <c r="O1658" s="39" t="str">
        <f>IF($B1658="","",-SUMIFS(Tabla7[Cantidad],Tabla7[Código del producto],$B1658,Tabla7[Tipo de movimiento],"SALIDA",Tabla7[Mes],O$5))</f>
        <v/>
      </c>
      <c r="P1658" s="39" t="str">
        <f>IF($B1658="","",-SUMIFS(Tabla7[Cantidad],Tabla7[Código del producto],$B1658,Tabla7[Tipo de movimiento],"SALIDA",Tabla7[Mes],P$5))</f>
        <v/>
      </c>
      <c r="Q1658" s="39" t="str">
        <f t="shared" si="75"/>
        <v/>
      </c>
      <c r="R1658" s="51" t="str">
        <f>IF($B1658="","",IFERROR(VLOOKUP($B1658,'ABC rotación'!$C:$G,5,0),"C"))</f>
        <v/>
      </c>
      <c r="S1658" s="41" t="str">
        <f t="shared" si="76"/>
        <v/>
      </c>
      <c r="T1658" s="40" t="str">
        <f t="shared" si="77"/>
        <v/>
      </c>
      <c r="U1658" s="23" t="str">
        <f>IF($B1658="","",VLOOKUP($T1658,Tablas!$X$14:$Y$17,2,1))</f>
        <v/>
      </c>
    </row>
    <row r="1659" spans="2:21" x14ac:dyDescent="0.2">
      <c r="B1659" s="1" t="str">
        <f>IF(Tablas!B1657="","",Tablas!B1657)</f>
        <v/>
      </c>
      <c r="C1659" s="1" t="str">
        <f>IF(Tablas!C1657="","",Tablas!C1657)</f>
        <v/>
      </c>
      <c r="D1659" s="1" t="str">
        <f>IF(Tablas!D1657="","",Tablas!D1657)</f>
        <v/>
      </c>
      <c r="E1659" s="1" t="str">
        <f>IF(Tablas!E1657="","",Tablas!E1657)</f>
        <v/>
      </c>
      <c r="F1659" s="1" t="str">
        <f>IF(Tablas!F1657="","",Tablas!F1657)</f>
        <v/>
      </c>
      <c r="G1659" s="1" t="str">
        <f>IF(Tablas!I1657="","",Tablas!I1657)</f>
        <v/>
      </c>
      <c r="H1659" s="1" t="s">
        <v>911</v>
      </c>
      <c r="I1659" s="39" t="str">
        <f>IF($B1659="","",-SUMIFS(Tabla7[Cantidad],Tabla7[Código del producto],$B1659,Tabla7[Tipo de movimiento],"SALIDA",Tabla7[Mes],I$5))</f>
        <v/>
      </c>
      <c r="J1659" s="39" t="str">
        <f>IF($B1659="","",-SUMIFS(Tabla7[Cantidad],Tabla7[Código del producto],$B1659,Tabla7[Tipo de movimiento],"SALIDA",Tabla7[Mes],J$5))</f>
        <v/>
      </c>
      <c r="K1659" s="39" t="str">
        <f>IF($B1659="","",-SUMIFS(Tabla7[Cantidad],Tabla7[Código del producto],$B1659,Tabla7[Tipo de movimiento],"SALIDA",Tabla7[Mes],K$5))</f>
        <v/>
      </c>
      <c r="L1659" s="39" t="str">
        <f>IF($B1659="","",-SUMIFS(Tabla7[Cantidad],Tabla7[Código del producto],$B1659,Tabla7[Tipo de movimiento],"SALIDA",Tabla7[Mes],L$5))</f>
        <v/>
      </c>
      <c r="M1659" s="39" t="str">
        <f>IF($B1659="","",-SUMIFS(Tabla7[Cantidad],Tabla7[Código del producto],$B1659,Tabla7[Tipo de movimiento],"SALIDA",Tabla7[Mes],M$5))</f>
        <v/>
      </c>
      <c r="N1659" s="39" t="str">
        <f>IF($B1659="","",-SUMIFS(Tabla7[Cantidad],Tabla7[Código del producto],$B1659,Tabla7[Tipo de movimiento],"SALIDA",Tabla7[Mes],N$5))</f>
        <v/>
      </c>
      <c r="O1659" s="39" t="str">
        <f>IF($B1659="","",-SUMIFS(Tabla7[Cantidad],Tabla7[Código del producto],$B1659,Tabla7[Tipo de movimiento],"SALIDA",Tabla7[Mes],O$5))</f>
        <v/>
      </c>
      <c r="P1659" s="39" t="str">
        <f>IF($B1659="","",-SUMIFS(Tabla7[Cantidad],Tabla7[Código del producto],$B1659,Tabla7[Tipo de movimiento],"SALIDA",Tabla7[Mes],P$5))</f>
        <v/>
      </c>
      <c r="Q1659" s="39" t="str">
        <f t="shared" si="75"/>
        <v/>
      </c>
      <c r="R1659" s="51" t="str">
        <f>IF($B1659="","",IFERROR(VLOOKUP($B1659,'ABC rotación'!$C:$G,5,0),"C"))</f>
        <v/>
      </c>
      <c r="S1659" s="41" t="str">
        <f t="shared" si="76"/>
        <v/>
      </c>
      <c r="T1659" s="40" t="str">
        <f t="shared" si="77"/>
        <v/>
      </c>
      <c r="U1659" s="23" t="str">
        <f>IF($B1659="","",VLOOKUP($T1659,Tablas!$X$14:$Y$17,2,1))</f>
        <v/>
      </c>
    </row>
    <row r="1660" spans="2:21" x14ac:dyDescent="0.2">
      <c r="B1660" s="1" t="str">
        <f>IF(Tablas!B1658="","",Tablas!B1658)</f>
        <v/>
      </c>
      <c r="C1660" s="1" t="str">
        <f>IF(Tablas!C1658="","",Tablas!C1658)</f>
        <v/>
      </c>
      <c r="D1660" s="1" t="str">
        <f>IF(Tablas!D1658="","",Tablas!D1658)</f>
        <v/>
      </c>
      <c r="E1660" s="1" t="str">
        <f>IF(Tablas!E1658="","",Tablas!E1658)</f>
        <v/>
      </c>
      <c r="F1660" s="1" t="str">
        <f>IF(Tablas!F1658="","",Tablas!F1658)</f>
        <v/>
      </c>
      <c r="G1660" s="1" t="str">
        <f>IF(Tablas!I1658="","",Tablas!I1658)</f>
        <v/>
      </c>
      <c r="H1660" s="1" t="s">
        <v>911</v>
      </c>
      <c r="I1660" s="39" t="str">
        <f>IF($B1660="","",-SUMIFS(Tabla7[Cantidad],Tabla7[Código del producto],$B1660,Tabla7[Tipo de movimiento],"SALIDA",Tabla7[Mes],I$5))</f>
        <v/>
      </c>
      <c r="J1660" s="39" t="str">
        <f>IF($B1660="","",-SUMIFS(Tabla7[Cantidad],Tabla7[Código del producto],$B1660,Tabla7[Tipo de movimiento],"SALIDA",Tabla7[Mes],J$5))</f>
        <v/>
      </c>
      <c r="K1660" s="39" t="str">
        <f>IF($B1660="","",-SUMIFS(Tabla7[Cantidad],Tabla7[Código del producto],$B1660,Tabla7[Tipo de movimiento],"SALIDA",Tabla7[Mes],K$5))</f>
        <v/>
      </c>
      <c r="L1660" s="39" t="str">
        <f>IF($B1660="","",-SUMIFS(Tabla7[Cantidad],Tabla7[Código del producto],$B1660,Tabla7[Tipo de movimiento],"SALIDA",Tabla7[Mes],L$5))</f>
        <v/>
      </c>
      <c r="M1660" s="39" t="str">
        <f>IF($B1660="","",-SUMIFS(Tabla7[Cantidad],Tabla7[Código del producto],$B1660,Tabla7[Tipo de movimiento],"SALIDA",Tabla7[Mes],M$5))</f>
        <v/>
      </c>
      <c r="N1660" s="39" t="str">
        <f>IF($B1660="","",-SUMIFS(Tabla7[Cantidad],Tabla7[Código del producto],$B1660,Tabla7[Tipo de movimiento],"SALIDA",Tabla7[Mes],N$5))</f>
        <v/>
      </c>
      <c r="O1660" s="39" t="str">
        <f>IF($B1660="","",-SUMIFS(Tabla7[Cantidad],Tabla7[Código del producto],$B1660,Tabla7[Tipo de movimiento],"SALIDA",Tabla7[Mes],O$5))</f>
        <v/>
      </c>
      <c r="P1660" s="39" t="str">
        <f>IF($B1660="","",-SUMIFS(Tabla7[Cantidad],Tabla7[Código del producto],$B1660,Tabla7[Tipo de movimiento],"SALIDA",Tabla7[Mes],P$5))</f>
        <v/>
      </c>
      <c r="Q1660" s="39" t="str">
        <f t="shared" si="75"/>
        <v/>
      </c>
      <c r="R1660" s="51" t="str">
        <f>IF($B1660="","",IFERROR(VLOOKUP($B1660,'ABC rotación'!$C:$G,5,0),"C"))</f>
        <v/>
      </c>
      <c r="S1660" s="41" t="str">
        <f t="shared" si="76"/>
        <v/>
      </c>
      <c r="T1660" s="40" t="str">
        <f t="shared" si="77"/>
        <v/>
      </c>
      <c r="U1660" s="23" t="str">
        <f>IF($B1660="","",VLOOKUP($T1660,Tablas!$X$14:$Y$17,2,1))</f>
        <v/>
      </c>
    </row>
    <row r="1661" spans="2:21" x14ac:dyDescent="0.2">
      <c r="B1661" s="1" t="str">
        <f>IF(Tablas!B1659="","",Tablas!B1659)</f>
        <v/>
      </c>
      <c r="C1661" s="1" t="str">
        <f>IF(Tablas!C1659="","",Tablas!C1659)</f>
        <v/>
      </c>
      <c r="D1661" s="1" t="str">
        <f>IF(Tablas!D1659="","",Tablas!D1659)</f>
        <v/>
      </c>
      <c r="E1661" s="1" t="str">
        <f>IF(Tablas!E1659="","",Tablas!E1659)</f>
        <v/>
      </c>
      <c r="F1661" s="1" t="str">
        <f>IF(Tablas!F1659="","",Tablas!F1659)</f>
        <v/>
      </c>
      <c r="G1661" s="1" t="str">
        <f>IF(Tablas!I1659="","",Tablas!I1659)</f>
        <v/>
      </c>
      <c r="H1661" s="1" t="s">
        <v>911</v>
      </c>
      <c r="I1661" s="39" t="str">
        <f>IF($B1661="","",-SUMIFS(Tabla7[Cantidad],Tabla7[Código del producto],$B1661,Tabla7[Tipo de movimiento],"SALIDA",Tabla7[Mes],I$5))</f>
        <v/>
      </c>
      <c r="J1661" s="39" t="str">
        <f>IF($B1661="","",-SUMIFS(Tabla7[Cantidad],Tabla7[Código del producto],$B1661,Tabla7[Tipo de movimiento],"SALIDA",Tabla7[Mes],J$5))</f>
        <v/>
      </c>
      <c r="K1661" s="39" t="str">
        <f>IF($B1661="","",-SUMIFS(Tabla7[Cantidad],Tabla7[Código del producto],$B1661,Tabla7[Tipo de movimiento],"SALIDA",Tabla7[Mes],K$5))</f>
        <v/>
      </c>
      <c r="L1661" s="39" t="str">
        <f>IF($B1661="","",-SUMIFS(Tabla7[Cantidad],Tabla7[Código del producto],$B1661,Tabla7[Tipo de movimiento],"SALIDA",Tabla7[Mes],L$5))</f>
        <v/>
      </c>
      <c r="M1661" s="39" t="str">
        <f>IF($B1661="","",-SUMIFS(Tabla7[Cantidad],Tabla7[Código del producto],$B1661,Tabla7[Tipo de movimiento],"SALIDA",Tabla7[Mes],M$5))</f>
        <v/>
      </c>
      <c r="N1661" s="39" t="str">
        <f>IF($B1661="","",-SUMIFS(Tabla7[Cantidad],Tabla7[Código del producto],$B1661,Tabla7[Tipo de movimiento],"SALIDA",Tabla7[Mes],N$5))</f>
        <v/>
      </c>
      <c r="O1661" s="39" t="str">
        <f>IF($B1661="","",-SUMIFS(Tabla7[Cantidad],Tabla7[Código del producto],$B1661,Tabla7[Tipo de movimiento],"SALIDA",Tabla7[Mes],O$5))</f>
        <v/>
      </c>
      <c r="P1661" s="39" t="str">
        <f>IF($B1661="","",-SUMIFS(Tabla7[Cantidad],Tabla7[Código del producto],$B1661,Tabla7[Tipo de movimiento],"SALIDA",Tabla7[Mes],P$5))</f>
        <v/>
      </c>
      <c r="Q1661" s="39" t="str">
        <f t="shared" si="75"/>
        <v/>
      </c>
      <c r="R1661" s="51" t="str">
        <f>IF($B1661="","",IFERROR(VLOOKUP($B1661,'ABC rotación'!$C:$G,5,0),"C"))</f>
        <v/>
      </c>
      <c r="S1661" s="41" t="str">
        <f t="shared" si="76"/>
        <v/>
      </c>
      <c r="T1661" s="40" t="str">
        <f t="shared" si="77"/>
        <v/>
      </c>
      <c r="U1661" s="23" t="str">
        <f>IF($B1661="","",VLOOKUP($T1661,Tablas!$X$14:$Y$17,2,1))</f>
        <v/>
      </c>
    </row>
    <row r="1662" spans="2:21" x14ac:dyDescent="0.2">
      <c r="B1662" s="1" t="str">
        <f>IF(Tablas!B1660="","",Tablas!B1660)</f>
        <v/>
      </c>
      <c r="C1662" s="1" t="str">
        <f>IF(Tablas!C1660="","",Tablas!C1660)</f>
        <v/>
      </c>
      <c r="D1662" s="1" t="str">
        <f>IF(Tablas!D1660="","",Tablas!D1660)</f>
        <v/>
      </c>
      <c r="E1662" s="1" t="str">
        <f>IF(Tablas!E1660="","",Tablas!E1660)</f>
        <v/>
      </c>
      <c r="F1662" s="1" t="str">
        <f>IF(Tablas!F1660="","",Tablas!F1660)</f>
        <v/>
      </c>
      <c r="G1662" s="1" t="str">
        <f>IF(Tablas!I1660="","",Tablas!I1660)</f>
        <v/>
      </c>
      <c r="H1662" s="1" t="s">
        <v>911</v>
      </c>
      <c r="I1662" s="39" t="str">
        <f>IF($B1662="","",-SUMIFS(Tabla7[Cantidad],Tabla7[Código del producto],$B1662,Tabla7[Tipo de movimiento],"SALIDA",Tabla7[Mes],I$5))</f>
        <v/>
      </c>
      <c r="J1662" s="39" t="str">
        <f>IF($B1662="","",-SUMIFS(Tabla7[Cantidad],Tabla7[Código del producto],$B1662,Tabla7[Tipo de movimiento],"SALIDA",Tabla7[Mes],J$5))</f>
        <v/>
      </c>
      <c r="K1662" s="39" t="str">
        <f>IF($B1662="","",-SUMIFS(Tabla7[Cantidad],Tabla7[Código del producto],$B1662,Tabla7[Tipo de movimiento],"SALIDA",Tabla7[Mes],K$5))</f>
        <v/>
      </c>
      <c r="L1662" s="39" t="str">
        <f>IF($B1662="","",-SUMIFS(Tabla7[Cantidad],Tabla7[Código del producto],$B1662,Tabla7[Tipo de movimiento],"SALIDA",Tabla7[Mes],L$5))</f>
        <v/>
      </c>
      <c r="M1662" s="39" t="str">
        <f>IF($B1662="","",-SUMIFS(Tabla7[Cantidad],Tabla7[Código del producto],$B1662,Tabla7[Tipo de movimiento],"SALIDA",Tabla7[Mes],M$5))</f>
        <v/>
      </c>
      <c r="N1662" s="39" t="str">
        <f>IF($B1662="","",-SUMIFS(Tabla7[Cantidad],Tabla7[Código del producto],$B1662,Tabla7[Tipo de movimiento],"SALIDA",Tabla7[Mes],N$5))</f>
        <v/>
      </c>
      <c r="O1662" s="39" t="str">
        <f>IF($B1662="","",-SUMIFS(Tabla7[Cantidad],Tabla7[Código del producto],$B1662,Tabla7[Tipo de movimiento],"SALIDA",Tabla7[Mes],O$5))</f>
        <v/>
      </c>
      <c r="P1662" s="39" t="str">
        <f>IF($B1662="","",-SUMIFS(Tabla7[Cantidad],Tabla7[Código del producto],$B1662,Tabla7[Tipo de movimiento],"SALIDA",Tabla7[Mes],P$5))</f>
        <v/>
      </c>
      <c r="Q1662" s="39" t="str">
        <f t="shared" si="75"/>
        <v/>
      </c>
      <c r="R1662" s="51" t="str">
        <f>IF($B1662="","",IFERROR(VLOOKUP($B1662,'ABC rotación'!$C:$G,5,0),"C"))</f>
        <v/>
      </c>
      <c r="S1662" s="41" t="str">
        <f t="shared" si="76"/>
        <v/>
      </c>
      <c r="T1662" s="40" t="str">
        <f t="shared" si="77"/>
        <v/>
      </c>
      <c r="U1662" s="23" t="str">
        <f>IF($B1662="","",VLOOKUP($T1662,Tablas!$X$14:$Y$17,2,1))</f>
        <v/>
      </c>
    </row>
    <row r="1663" spans="2:21" x14ac:dyDescent="0.2">
      <c r="B1663" s="1" t="str">
        <f>IF(Tablas!B1661="","",Tablas!B1661)</f>
        <v/>
      </c>
      <c r="C1663" s="1" t="str">
        <f>IF(Tablas!C1661="","",Tablas!C1661)</f>
        <v/>
      </c>
      <c r="D1663" s="1" t="str">
        <f>IF(Tablas!D1661="","",Tablas!D1661)</f>
        <v/>
      </c>
      <c r="E1663" s="1" t="str">
        <f>IF(Tablas!E1661="","",Tablas!E1661)</f>
        <v/>
      </c>
      <c r="F1663" s="1" t="str">
        <f>IF(Tablas!F1661="","",Tablas!F1661)</f>
        <v/>
      </c>
      <c r="G1663" s="1" t="str">
        <f>IF(Tablas!I1661="","",Tablas!I1661)</f>
        <v/>
      </c>
      <c r="H1663" s="1" t="s">
        <v>911</v>
      </c>
      <c r="I1663" s="39" t="str">
        <f>IF($B1663="","",-SUMIFS(Tabla7[Cantidad],Tabla7[Código del producto],$B1663,Tabla7[Tipo de movimiento],"SALIDA",Tabla7[Mes],I$5))</f>
        <v/>
      </c>
      <c r="J1663" s="39" t="str">
        <f>IF($B1663="","",-SUMIFS(Tabla7[Cantidad],Tabla7[Código del producto],$B1663,Tabla7[Tipo de movimiento],"SALIDA",Tabla7[Mes],J$5))</f>
        <v/>
      </c>
      <c r="K1663" s="39" t="str">
        <f>IF($B1663="","",-SUMIFS(Tabla7[Cantidad],Tabla7[Código del producto],$B1663,Tabla7[Tipo de movimiento],"SALIDA",Tabla7[Mes],K$5))</f>
        <v/>
      </c>
      <c r="L1663" s="39" t="str">
        <f>IF($B1663="","",-SUMIFS(Tabla7[Cantidad],Tabla7[Código del producto],$B1663,Tabla7[Tipo de movimiento],"SALIDA",Tabla7[Mes],L$5))</f>
        <v/>
      </c>
      <c r="M1663" s="39" t="str">
        <f>IF($B1663="","",-SUMIFS(Tabla7[Cantidad],Tabla7[Código del producto],$B1663,Tabla7[Tipo de movimiento],"SALIDA",Tabla7[Mes],M$5))</f>
        <v/>
      </c>
      <c r="N1663" s="39" t="str">
        <f>IF($B1663="","",-SUMIFS(Tabla7[Cantidad],Tabla7[Código del producto],$B1663,Tabla7[Tipo de movimiento],"SALIDA",Tabla7[Mes],N$5))</f>
        <v/>
      </c>
      <c r="O1663" s="39" t="str">
        <f>IF($B1663="","",-SUMIFS(Tabla7[Cantidad],Tabla7[Código del producto],$B1663,Tabla7[Tipo de movimiento],"SALIDA",Tabla7[Mes],O$5))</f>
        <v/>
      </c>
      <c r="P1663" s="39" t="str">
        <f>IF($B1663="","",-SUMIFS(Tabla7[Cantidad],Tabla7[Código del producto],$B1663,Tabla7[Tipo de movimiento],"SALIDA",Tabla7[Mes],P$5))</f>
        <v/>
      </c>
      <c r="Q1663" s="39" t="str">
        <f t="shared" si="75"/>
        <v/>
      </c>
      <c r="R1663" s="51" t="str">
        <f>IF($B1663="","",IFERROR(VLOOKUP($B1663,'ABC rotación'!$C:$G,5,0),"C"))</f>
        <v/>
      </c>
      <c r="S1663" s="41" t="str">
        <f t="shared" si="76"/>
        <v/>
      </c>
      <c r="T1663" s="40" t="str">
        <f t="shared" si="77"/>
        <v/>
      </c>
      <c r="U1663" s="23" t="str">
        <f>IF($B1663="","",VLOOKUP($T1663,Tablas!$X$14:$Y$17,2,1))</f>
        <v/>
      </c>
    </row>
    <row r="1664" spans="2:21" x14ac:dyDescent="0.2">
      <c r="B1664" s="1" t="str">
        <f>IF(Tablas!B1662="","",Tablas!B1662)</f>
        <v/>
      </c>
      <c r="C1664" s="1" t="str">
        <f>IF(Tablas!C1662="","",Tablas!C1662)</f>
        <v/>
      </c>
      <c r="D1664" s="1" t="str">
        <f>IF(Tablas!D1662="","",Tablas!D1662)</f>
        <v/>
      </c>
      <c r="E1664" s="1" t="str">
        <f>IF(Tablas!E1662="","",Tablas!E1662)</f>
        <v/>
      </c>
      <c r="F1664" s="1" t="str">
        <f>IF(Tablas!F1662="","",Tablas!F1662)</f>
        <v/>
      </c>
      <c r="G1664" s="1" t="str">
        <f>IF(Tablas!I1662="","",Tablas!I1662)</f>
        <v/>
      </c>
      <c r="H1664" s="1" t="s">
        <v>911</v>
      </c>
      <c r="I1664" s="39" t="str">
        <f>IF($B1664="","",-SUMIFS(Tabla7[Cantidad],Tabla7[Código del producto],$B1664,Tabla7[Tipo de movimiento],"SALIDA",Tabla7[Mes],I$5))</f>
        <v/>
      </c>
      <c r="J1664" s="39" t="str">
        <f>IF($B1664="","",-SUMIFS(Tabla7[Cantidad],Tabla7[Código del producto],$B1664,Tabla7[Tipo de movimiento],"SALIDA",Tabla7[Mes],J$5))</f>
        <v/>
      </c>
      <c r="K1664" s="39" t="str">
        <f>IF($B1664="","",-SUMIFS(Tabla7[Cantidad],Tabla7[Código del producto],$B1664,Tabla7[Tipo de movimiento],"SALIDA",Tabla7[Mes],K$5))</f>
        <v/>
      </c>
      <c r="L1664" s="39" t="str">
        <f>IF($B1664="","",-SUMIFS(Tabla7[Cantidad],Tabla7[Código del producto],$B1664,Tabla7[Tipo de movimiento],"SALIDA",Tabla7[Mes],L$5))</f>
        <v/>
      </c>
      <c r="M1664" s="39" t="str">
        <f>IF($B1664="","",-SUMIFS(Tabla7[Cantidad],Tabla7[Código del producto],$B1664,Tabla7[Tipo de movimiento],"SALIDA",Tabla7[Mes],M$5))</f>
        <v/>
      </c>
      <c r="N1664" s="39" t="str">
        <f>IF($B1664="","",-SUMIFS(Tabla7[Cantidad],Tabla7[Código del producto],$B1664,Tabla7[Tipo de movimiento],"SALIDA",Tabla7[Mes],N$5))</f>
        <v/>
      </c>
      <c r="O1664" s="39" t="str">
        <f>IF($B1664="","",-SUMIFS(Tabla7[Cantidad],Tabla7[Código del producto],$B1664,Tabla7[Tipo de movimiento],"SALIDA",Tabla7[Mes],O$5))</f>
        <v/>
      </c>
      <c r="P1664" s="39" t="str">
        <f>IF($B1664="","",-SUMIFS(Tabla7[Cantidad],Tabla7[Código del producto],$B1664,Tabla7[Tipo de movimiento],"SALIDA",Tabla7[Mes],P$5))</f>
        <v/>
      </c>
      <c r="Q1664" s="39" t="str">
        <f t="shared" si="75"/>
        <v/>
      </c>
      <c r="R1664" s="51" t="str">
        <f>IF($B1664="","",IFERROR(VLOOKUP($B1664,'ABC rotación'!$C:$G,5,0),"C"))</f>
        <v/>
      </c>
      <c r="S1664" s="41" t="str">
        <f t="shared" si="76"/>
        <v/>
      </c>
      <c r="T1664" s="40" t="str">
        <f t="shared" si="77"/>
        <v/>
      </c>
      <c r="U1664" s="23" t="str">
        <f>IF($B1664="","",VLOOKUP($T1664,Tablas!$X$14:$Y$17,2,1))</f>
        <v/>
      </c>
    </row>
    <row r="1665" spans="2:21" x14ac:dyDescent="0.2">
      <c r="B1665" s="1" t="str">
        <f>IF(Tablas!B1663="","",Tablas!B1663)</f>
        <v/>
      </c>
      <c r="C1665" s="1" t="str">
        <f>IF(Tablas!C1663="","",Tablas!C1663)</f>
        <v/>
      </c>
      <c r="D1665" s="1" t="str">
        <f>IF(Tablas!D1663="","",Tablas!D1663)</f>
        <v/>
      </c>
      <c r="E1665" s="1" t="str">
        <f>IF(Tablas!E1663="","",Tablas!E1663)</f>
        <v/>
      </c>
      <c r="F1665" s="1" t="str">
        <f>IF(Tablas!F1663="","",Tablas!F1663)</f>
        <v/>
      </c>
      <c r="G1665" s="1" t="str">
        <f>IF(Tablas!I1663="","",Tablas!I1663)</f>
        <v/>
      </c>
      <c r="H1665" s="1" t="s">
        <v>911</v>
      </c>
      <c r="I1665" s="39" t="str">
        <f>IF($B1665="","",-SUMIFS(Tabla7[Cantidad],Tabla7[Código del producto],$B1665,Tabla7[Tipo de movimiento],"SALIDA",Tabla7[Mes],I$5))</f>
        <v/>
      </c>
      <c r="J1665" s="39" t="str">
        <f>IF($B1665="","",-SUMIFS(Tabla7[Cantidad],Tabla7[Código del producto],$B1665,Tabla7[Tipo de movimiento],"SALIDA",Tabla7[Mes],J$5))</f>
        <v/>
      </c>
      <c r="K1665" s="39" t="str">
        <f>IF($B1665="","",-SUMIFS(Tabla7[Cantidad],Tabla7[Código del producto],$B1665,Tabla7[Tipo de movimiento],"SALIDA",Tabla7[Mes],K$5))</f>
        <v/>
      </c>
      <c r="L1665" s="39" t="str">
        <f>IF($B1665="","",-SUMIFS(Tabla7[Cantidad],Tabla7[Código del producto],$B1665,Tabla7[Tipo de movimiento],"SALIDA",Tabla7[Mes],L$5))</f>
        <v/>
      </c>
      <c r="M1665" s="39" t="str">
        <f>IF($B1665="","",-SUMIFS(Tabla7[Cantidad],Tabla7[Código del producto],$B1665,Tabla7[Tipo de movimiento],"SALIDA",Tabla7[Mes],M$5))</f>
        <v/>
      </c>
      <c r="N1665" s="39" t="str">
        <f>IF($B1665="","",-SUMIFS(Tabla7[Cantidad],Tabla7[Código del producto],$B1665,Tabla7[Tipo de movimiento],"SALIDA",Tabla7[Mes],N$5))</f>
        <v/>
      </c>
      <c r="O1665" s="39" t="str">
        <f>IF($B1665="","",-SUMIFS(Tabla7[Cantidad],Tabla7[Código del producto],$B1665,Tabla7[Tipo de movimiento],"SALIDA",Tabla7[Mes],O$5))</f>
        <v/>
      </c>
      <c r="P1665" s="39" t="str">
        <f>IF($B1665="","",-SUMIFS(Tabla7[Cantidad],Tabla7[Código del producto],$B1665,Tabla7[Tipo de movimiento],"SALIDA",Tabla7[Mes],P$5))</f>
        <v/>
      </c>
      <c r="Q1665" s="39" t="str">
        <f t="shared" si="75"/>
        <v/>
      </c>
      <c r="R1665" s="51" t="str">
        <f>IF($B1665="","",IFERROR(VLOOKUP($B1665,'ABC rotación'!$C:$G,5,0),"C"))</f>
        <v/>
      </c>
      <c r="S1665" s="41" t="str">
        <f t="shared" si="76"/>
        <v/>
      </c>
      <c r="T1665" s="40" t="str">
        <f t="shared" si="77"/>
        <v/>
      </c>
      <c r="U1665" s="23" t="str">
        <f>IF($B1665="","",VLOOKUP($T1665,Tablas!$X$14:$Y$17,2,1))</f>
        <v/>
      </c>
    </row>
    <row r="1666" spans="2:21" x14ac:dyDescent="0.2">
      <c r="B1666" s="1" t="str">
        <f>IF(Tablas!B1664="","",Tablas!B1664)</f>
        <v/>
      </c>
      <c r="C1666" s="1" t="str">
        <f>IF(Tablas!C1664="","",Tablas!C1664)</f>
        <v/>
      </c>
      <c r="D1666" s="1" t="str">
        <f>IF(Tablas!D1664="","",Tablas!D1664)</f>
        <v/>
      </c>
      <c r="E1666" s="1" t="str">
        <f>IF(Tablas!E1664="","",Tablas!E1664)</f>
        <v/>
      </c>
      <c r="F1666" s="1" t="str">
        <f>IF(Tablas!F1664="","",Tablas!F1664)</f>
        <v/>
      </c>
      <c r="G1666" s="1" t="str">
        <f>IF(Tablas!I1664="","",Tablas!I1664)</f>
        <v/>
      </c>
      <c r="H1666" s="1" t="s">
        <v>911</v>
      </c>
      <c r="I1666" s="39" t="str">
        <f>IF($B1666="","",-SUMIFS(Tabla7[Cantidad],Tabla7[Código del producto],$B1666,Tabla7[Tipo de movimiento],"SALIDA",Tabla7[Mes],I$5))</f>
        <v/>
      </c>
      <c r="J1666" s="39" t="str">
        <f>IF($B1666="","",-SUMIFS(Tabla7[Cantidad],Tabla7[Código del producto],$B1666,Tabla7[Tipo de movimiento],"SALIDA",Tabla7[Mes],J$5))</f>
        <v/>
      </c>
      <c r="K1666" s="39" t="str">
        <f>IF($B1666="","",-SUMIFS(Tabla7[Cantidad],Tabla7[Código del producto],$B1666,Tabla7[Tipo de movimiento],"SALIDA",Tabla7[Mes],K$5))</f>
        <v/>
      </c>
      <c r="L1666" s="39" t="str">
        <f>IF($B1666="","",-SUMIFS(Tabla7[Cantidad],Tabla7[Código del producto],$B1666,Tabla7[Tipo de movimiento],"SALIDA",Tabla7[Mes],L$5))</f>
        <v/>
      </c>
      <c r="M1666" s="39" t="str">
        <f>IF($B1666="","",-SUMIFS(Tabla7[Cantidad],Tabla7[Código del producto],$B1666,Tabla7[Tipo de movimiento],"SALIDA",Tabla7[Mes],M$5))</f>
        <v/>
      </c>
      <c r="N1666" s="39" t="str">
        <f>IF($B1666="","",-SUMIFS(Tabla7[Cantidad],Tabla7[Código del producto],$B1666,Tabla7[Tipo de movimiento],"SALIDA",Tabla7[Mes],N$5))</f>
        <v/>
      </c>
      <c r="O1666" s="39" t="str">
        <f>IF($B1666="","",-SUMIFS(Tabla7[Cantidad],Tabla7[Código del producto],$B1666,Tabla7[Tipo de movimiento],"SALIDA",Tabla7[Mes],O$5))</f>
        <v/>
      </c>
      <c r="P1666" s="39" t="str">
        <f>IF($B1666="","",-SUMIFS(Tabla7[Cantidad],Tabla7[Código del producto],$B1666,Tabla7[Tipo de movimiento],"SALIDA",Tabla7[Mes],P$5))</f>
        <v/>
      </c>
      <c r="Q1666" s="39" t="str">
        <f t="shared" si="75"/>
        <v/>
      </c>
      <c r="R1666" s="51" t="str">
        <f>IF($B1666="","",IFERROR(VLOOKUP($B1666,'ABC rotación'!$C:$G,5,0),"C"))</f>
        <v/>
      </c>
      <c r="S1666" s="41" t="str">
        <f t="shared" si="76"/>
        <v/>
      </c>
      <c r="T1666" s="40" t="str">
        <f t="shared" si="77"/>
        <v/>
      </c>
      <c r="U1666" s="23" t="str">
        <f>IF($B1666="","",VLOOKUP($T1666,Tablas!$X$14:$Y$17,2,1))</f>
        <v/>
      </c>
    </row>
    <row r="1667" spans="2:21" x14ac:dyDescent="0.2">
      <c r="B1667" s="1" t="str">
        <f>IF(Tablas!B1665="","",Tablas!B1665)</f>
        <v/>
      </c>
      <c r="C1667" s="1" t="str">
        <f>IF(Tablas!C1665="","",Tablas!C1665)</f>
        <v/>
      </c>
      <c r="D1667" s="1" t="str">
        <f>IF(Tablas!D1665="","",Tablas!D1665)</f>
        <v/>
      </c>
      <c r="E1667" s="1" t="str">
        <f>IF(Tablas!E1665="","",Tablas!E1665)</f>
        <v/>
      </c>
      <c r="F1667" s="1" t="str">
        <f>IF(Tablas!F1665="","",Tablas!F1665)</f>
        <v/>
      </c>
      <c r="G1667" s="1" t="str">
        <f>IF(Tablas!I1665="","",Tablas!I1665)</f>
        <v/>
      </c>
      <c r="H1667" s="1" t="s">
        <v>911</v>
      </c>
      <c r="I1667" s="39" t="str">
        <f>IF($B1667="","",-SUMIFS(Tabla7[Cantidad],Tabla7[Código del producto],$B1667,Tabla7[Tipo de movimiento],"SALIDA",Tabla7[Mes],I$5))</f>
        <v/>
      </c>
      <c r="J1667" s="39" t="str">
        <f>IF($B1667="","",-SUMIFS(Tabla7[Cantidad],Tabla7[Código del producto],$B1667,Tabla7[Tipo de movimiento],"SALIDA",Tabla7[Mes],J$5))</f>
        <v/>
      </c>
      <c r="K1667" s="39" t="str">
        <f>IF($B1667="","",-SUMIFS(Tabla7[Cantidad],Tabla7[Código del producto],$B1667,Tabla7[Tipo de movimiento],"SALIDA",Tabla7[Mes],K$5))</f>
        <v/>
      </c>
      <c r="L1667" s="39" t="str">
        <f>IF($B1667="","",-SUMIFS(Tabla7[Cantidad],Tabla7[Código del producto],$B1667,Tabla7[Tipo de movimiento],"SALIDA",Tabla7[Mes],L$5))</f>
        <v/>
      </c>
      <c r="M1667" s="39" t="str">
        <f>IF($B1667="","",-SUMIFS(Tabla7[Cantidad],Tabla7[Código del producto],$B1667,Tabla7[Tipo de movimiento],"SALIDA",Tabla7[Mes],M$5))</f>
        <v/>
      </c>
      <c r="N1667" s="39" t="str">
        <f>IF($B1667="","",-SUMIFS(Tabla7[Cantidad],Tabla7[Código del producto],$B1667,Tabla7[Tipo de movimiento],"SALIDA",Tabla7[Mes],N$5))</f>
        <v/>
      </c>
      <c r="O1667" s="39" t="str">
        <f>IF($B1667="","",-SUMIFS(Tabla7[Cantidad],Tabla7[Código del producto],$B1667,Tabla7[Tipo de movimiento],"SALIDA",Tabla7[Mes],O$5))</f>
        <v/>
      </c>
      <c r="P1667" s="39" t="str">
        <f>IF($B1667="","",-SUMIFS(Tabla7[Cantidad],Tabla7[Código del producto],$B1667,Tabla7[Tipo de movimiento],"SALIDA",Tabla7[Mes],P$5))</f>
        <v/>
      </c>
      <c r="Q1667" s="39" t="str">
        <f t="shared" si="75"/>
        <v/>
      </c>
      <c r="R1667" s="51" t="str">
        <f>IF($B1667="","",IFERROR(VLOOKUP($B1667,'ABC rotación'!$C:$G,5,0),"C"))</f>
        <v/>
      </c>
      <c r="S1667" s="41" t="str">
        <f t="shared" si="76"/>
        <v/>
      </c>
      <c r="T1667" s="40" t="str">
        <f t="shared" si="77"/>
        <v/>
      </c>
      <c r="U1667" s="23" t="str">
        <f>IF($B1667="","",VLOOKUP($T1667,Tablas!$X$14:$Y$17,2,1))</f>
        <v/>
      </c>
    </row>
    <row r="1668" spans="2:21" x14ac:dyDescent="0.2">
      <c r="B1668" s="1" t="str">
        <f>IF(Tablas!B1666="","",Tablas!B1666)</f>
        <v/>
      </c>
      <c r="C1668" s="1" t="str">
        <f>IF(Tablas!C1666="","",Tablas!C1666)</f>
        <v/>
      </c>
      <c r="D1668" s="1" t="str">
        <f>IF(Tablas!D1666="","",Tablas!D1666)</f>
        <v/>
      </c>
      <c r="E1668" s="1" t="str">
        <f>IF(Tablas!E1666="","",Tablas!E1666)</f>
        <v/>
      </c>
      <c r="F1668" s="1" t="str">
        <f>IF(Tablas!F1666="","",Tablas!F1666)</f>
        <v/>
      </c>
      <c r="G1668" s="1" t="str">
        <f>IF(Tablas!I1666="","",Tablas!I1666)</f>
        <v/>
      </c>
      <c r="H1668" s="1" t="s">
        <v>911</v>
      </c>
      <c r="I1668" s="39" t="str">
        <f>IF($B1668="","",-SUMIFS(Tabla7[Cantidad],Tabla7[Código del producto],$B1668,Tabla7[Tipo de movimiento],"SALIDA",Tabla7[Mes],I$5))</f>
        <v/>
      </c>
      <c r="J1668" s="39" t="str">
        <f>IF($B1668="","",-SUMIFS(Tabla7[Cantidad],Tabla7[Código del producto],$B1668,Tabla7[Tipo de movimiento],"SALIDA",Tabla7[Mes],J$5))</f>
        <v/>
      </c>
      <c r="K1668" s="39" t="str">
        <f>IF($B1668="","",-SUMIFS(Tabla7[Cantidad],Tabla7[Código del producto],$B1668,Tabla7[Tipo de movimiento],"SALIDA",Tabla7[Mes],K$5))</f>
        <v/>
      </c>
      <c r="L1668" s="39" t="str">
        <f>IF($B1668="","",-SUMIFS(Tabla7[Cantidad],Tabla7[Código del producto],$B1668,Tabla7[Tipo de movimiento],"SALIDA",Tabla7[Mes],L$5))</f>
        <v/>
      </c>
      <c r="M1668" s="39" t="str">
        <f>IF($B1668="","",-SUMIFS(Tabla7[Cantidad],Tabla7[Código del producto],$B1668,Tabla7[Tipo de movimiento],"SALIDA",Tabla7[Mes],M$5))</f>
        <v/>
      </c>
      <c r="N1668" s="39" t="str">
        <f>IF($B1668="","",-SUMIFS(Tabla7[Cantidad],Tabla7[Código del producto],$B1668,Tabla7[Tipo de movimiento],"SALIDA",Tabla7[Mes],N$5))</f>
        <v/>
      </c>
      <c r="O1668" s="39" t="str">
        <f>IF($B1668="","",-SUMIFS(Tabla7[Cantidad],Tabla7[Código del producto],$B1668,Tabla7[Tipo de movimiento],"SALIDA",Tabla7[Mes],O$5))</f>
        <v/>
      </c>
      <c r="P1668" s="39" t="str">
        <f>IF($B1668="","",-SUMIFS(Tabla7[Cantidad],Tabla7[Código del producto],$B1668,Tabla7[Tipo de movimiento],"SALIDA",Tabla7[Mes],P$5))</f>
        <v/>
      </c>
      <c r="Q1668" s="39" t="str">
        <f t="shared" si="75"/>
        <v/>
      </c>
      <c r="R1668" s="51" t="str">
        <f>IF($B1668="","",IFERROR(VLOOKUP($B1668,'ABC rotación'!$C:$G,5,0),"C"))</f>
        <v/>
      </c>
      <c r="S1668" s="41" t="str">
        <f t="shared" si="76"/>
        <v/>
      </c>
      <c r="T1668" s="40" t="str">
        <f t="shared" si="77"/>
        <v/>
      </c>
      <c r="U1668" s="23" t="str">
        <f>IF($B1668="","",VLOOKUP($T1668,Tablas!$X$14:$Y$17,2,1))</f>
        <v/>
      </c>
    </row>
    <row r="1669" spans="2:21" x14ac:dyDescent="0.2">
      <c r="B1669" s="1" t="str">
        <f>IF(Tablas!B1667="","",Tablas!B1667)</f>
        <v/>
      </c>
      <c r="C1669" s="1" t="str">
        <f>IF(Tablas!C1667="","",Tablas!C1667)</f>
        <v/>
      </c>
      <c r="D1669" s="1" t="str">
        <f>IF(Tablas!D1667="","",Tablas!D1667)</f>
        <v/>
      </c>
      <c r="E1669" s="1" t="str">
        <f>IF(Tablas!E1667="","",Tablas!E1667)</f>
        <v/>
      </c>
      <c r="F1669" s="1" t="str">
        <f>IF(Tablas!F1667="","",Tablas!F1667)</f>
        <v/>
      </c>
      <c r="G1669" s="1" t="str">
        <f>IF(Tablas!I1667="","",Tablas!I1667)</f>
        <v/>
      </c>
      <c r="H1669" s="1" t="s">
        <v>911</v>
      </c>
      <c r="I1669" s="39" t="str">
        <f>IF($B1669="","",-SUMIFS(Tabla7[Cantidad],Tabla7[Código del producto],$B1669,Tabla7[Tipo de movimiento],"SALIDA",Tabla7[Mes],I$5))</f>
        <v/>
      </c>
      <c r="J1669" s="39" t="str">
        <f>IF($B1669="","",-SUMIFS(Tabla7[Cantidad],Tabla7[Código del producto],$B1669,Tabla7[Tipo de movimiento],"SALIDA",Tabla7[Mes],J$5))</f>
        <v/>
      </c>
      <c r="K1669" s="39" t="str">
        <f>IF($B1669="","",-SUMIFS(Tabla7[Cantidad],Tabla7[Código del producto],$B1669,Tabla7[Tipo de movimiento],"SALIDA",Tabla7[Mes],K$5))</f>
        <v/>
      </c>
      <c r="L1669" s="39" t="str">
        <f>IF($B1669="","",-SUMIFS(Tabla7[Cantidad],Tabla7[Código del producto],$B1669,Tabla7[Tipo de movimiento],"SALIDA",Tabla7[Mes],L$5))</f>
        <v/>
      </c>
      <c r="M1669" s="39" t="str">
        <f>IF($B1669="","",-SUMIFS(Tabla7[Cantidad],Tabla7[Código del producto],$B1669,Tabla7[Tipo de movimiento],"SALIDA",Tabla7[Mes],M$5))</f>
        <v/>
      </c>
      <c r="N1669" s="39" t="str">
        <f>IF($B1669="","",-SUMIFS(Tabla7[Cantidad],Tabla7[Código del producto],$B1669,Tabla7[Tipo de movimiento],"SALIDA",Tabla7[Mes],N$5))</f>
        <v/>
      </c>
      <c r="O1669" s="39" t="str">
        <f>IF($B1669="","",-SUMIFS(Tabla7[Cantidad],Tabla7[Código del producto],$B1669,Tabla7[Tipo de movimiento],"SALIDA",Tabla7[Mes],O$5))</f>
        <v/>
      </c>
      <c r="P1669" s="39" t="str">
        <f>IF($B1669="","",-SUMIFS(Tabla7[Cantidad],Tabla7[Código del producto],$B1669,Tabla7[Tipo de movimiento],"SALIDA",Tabla7[Mes],P$5))</f>
        <v/>
      </c>
      <c r="Q1669" s="39" t="str">
        <f t="shared" si="75"/>
        <v/>
      </c>
      <c r="R1669" s="51" t="str">
        <f>IF($B1669="","",IFERROR(VLOOKUP($B1669,'ABC rotación'!$C:$G,5,0),"C"))</f>
        <v/>
      </c>
      <c r="S1669" s="41" t="str">
        <f t="shared" si="76"/>
        <v/>
      </c>
      <c r="T1669" s="40" t="str">
        <f t="shared" si="77"/>
        <v/>
      </c>
      <c r="U1669" s="23" t="str">
        <f>IF($B1669="","",VLOOKUP($T1669,Tablas!$X$14:$Y$17,2,1))</f>
        <v/>
      </c>
    </row>
    <row r="1670" spans="2:21" x14ac:dyDescent="0.2">
      <c r="B1670" s="1" t="str">
        <f>IF(Tablas!B1668="","",Tablas!B1668)</f>
        <v/>
      </c>
      <c r="C1670" s="1" t="str">
        <f>IF(Tablas!C1668="","",Tablas!C1668)</f>
        <v/>
      </c>
      <c r="D1670" s="1" t="str">
        <f>IF(Tablas!D1668="","",Tablas!D1668)</f>
        <v/>
      </c>
      <c r="E1670" s="1" t="str">
        <f>IF(Tablas!E1668="","",Tablas!E1668)</f>
        <v/>
      </c>
      <c r="F1670" s="1" t="str">
        <f>IF(Tablas!F1668="","",Tablas!F1668)</f>
        <v/>
      </c>
      <c r="G1670" s="1" t="str">
        <f>IF(Tablas!I1668="","",Tablas!I1668)</f>
        <v/>
      </c>
      <c r="H1670" s="1" t="s">
        <v>911</v>
      </c>
      <c r="I1670" s="39" t="str">
        <f>IF($B1670="","",-SUMIFS(Tabla7[Cantidad],Tabla7[Código del producto],$B1670,Tabla7[Tipo de movimiento],"SALIDA",Tabla7[Mes],I$5))</f>
        <v/>
      </c>
      <c r="J1670" s="39" t="str">
        <f>IF($B1670="","",-SUMIFS(Tabla7[Cantidad],Tabla7[Código del producto],$B1670,Tabla7[Tipo de movimiento],"SALIDA",Tabla7[Mes],J$5))</f>
        <v/>
      </c>
      <c r="K1670" s="39" t="str">
        <f>IF($B1670="","",-SUMIFS(Tabla7[Cantidad],Tabla7[Código del producto],$B1670,Tabla7[Tipo de movimiento],"SALIDA",Tabla7[Mes],K$5))</f>
        <v/>
      </c>
      <c r="L1670" s="39" t="str">
        <f>IF($B1670="","",-SUMIFS(Tabla7[Cantidad],Tabla7[Código del producto],$B1670,Tabla7[Tipo de movimiento],"SALIDA",Tabla7[Mes],L$5))</f>
        <v/>
      </c>
      <c r="M1670" s="39" t="str">
        <f>IF($B1670="","",-SUMIFS(Tabla7[Cantidad],Tabla7[Código del producto],$B1670,Tabla7[Tipo de movimiento],"SALIDA",Tabla7[Mes],M$5))</f>
        <v/>
      </c>
      <c r="N1670" s="39" t="str">
        <f>IF($B1670="","",-SUMIFS(Tabla7[Cantidad],Tabla7[Código del producto],$B1670,Tabla7[Tipo de movimiento],"SALIDA",Tabla7[Mes],N$5))</f>
        <v/>
      </c>
      <c r="O1670" s="39" t="str">
        <f>IF($B1670="","",-SUMIFS(Tabla7[Cantidad],Tabla7[Código del producto],$B1670,Tabla7[Tipo de movimiento],"SALIDA",Tabla7[Mes],O$5))</f>
        <v/>
      </c>
      <c r="P1670" s="39" t="str">
        <f>IF($B1670="","",-SUMIFS(Tabla7[Cantidad],Tabla7[Código del producto],$B1670,Tabla7[Tipo de movimiento],"SALIDA",Tabla7[Mes],P$5))</f>
        <v/>
      </c>
      <c r="Q1670" s="39" t="str">
        <f t="shared" si="75"/>
        <v/>
      </c>
      <c r="R1670" s="51" t="str">
        <f>IF($B1670="","",IFERROR(VLOOKUP($B1670,'ABC rotación'!$C:$G,5,0),"C"))</f>
        <v/>
      </c>
      <c r="S1670" s="41" t="str">
        <f t="shared" si="76"/>
        <v/>
      </c>
      <c r="T1670" s="40" t="str">
        <f t="shared" si="77"/>
        <v/>
      </c>
      <c r="U1670" s="23" t="str">
        <f>IF($B1670="","",VLOOKUP($T1670,Tablas!$X$14:$Y$17,2,1))</f>
        <v/>
      </c>
    </row>
    <row r="1671" spans="2:21" x14ac:dyDescent="0.2">
      <c r="B1671" s="1" t="str">
        <f>IF(Tablas!B1669="","",Tablas!B1669)</f>
        <v/>
      </c>
      <c r="C1671" s="1" t="str">
        <f>IF(Tablas!C1669="","",Tablas!C1669)</f>
        <v/>
      </c>
      <c r="D1671" s="1" t="str">
        <f>IF(Tablas!D1669="","",Tablas!D1669)</f>
        <v/>
      </c>
      <c r="E1671" s="1" t="str">
        <f>IF(Tablas!E1669="","",Tablas!E1669)</f>
        <v/>
      </c>
      <c r="F1671" s="1" t="str">
        <f>IF(Tablas!F1669="","",Tablas!F1669)</f>
        <v/>
      </c>
      <c r="G1671" s="1" t="str">
        <f>IF(Tablas!I1669="","",Tablas!I1669)</f>
        <v/>
      </c>
      <c r="H1671" s="1" t="s">
        <v>911</v>
      </c>
      <c r="I1671" s="39" t="str">
        <f>IF($B1671="","",-SUMIFS(Tabla7[Cantidad],Tabla7[Código del producto],$B1671,Tabla7[Tipo de movimiento],"SALIDA",Tabla7[Mes],I$5))</f>
        <v/>
      </c>
      <c r="J1671" s="39" t="str">
        <f>IF($B1671="","",-SUMIFS(Tabla7[Cantidad],Tabla7[Código del producto],$B1671,Tabla7[Tipo de movimiento],"SALIDA",Tabla7[Mes],J$5))</f>
        <v/>
      </c>
      <c r="K1671" s="39" t="str">
        <f>IF($B1671="","",-SUMIFS(Tabla7[Cantidad],Tabla7[Código del producto],$B1671,Tabla7[Tipo de movimiento],"SALIDA",Tabla7[Mes],K$5))</f>
        <v/>
      </c>
      <c r="L1671" s="39" t="str">
        <f>IF($B1671="","",-SUMIFS(Tabla7[Cantidad],Tabla7[Código del producto],$B1671,Tabla7[Tipo de movimiento],"SALIDA",Tabla7[Mes],L$5))</f>
        <v/>
      </c>
      <c r="M1671" s="39" t="str">
        <f>IF($B1671="","",-SUMIFS(Tabla7[Cantidad],Tabla7[Código del producto],$B1671,Tabla7[Tipo de movimiento],"SALIDA",Tabla7[Mes],M$5))</f>
        <v/>
      </c>
      <c r="N1671" s="39" t="str">
        <f>IF($B1671="","",-SUMIFS(Tabla7[Cantidad],Tabla7[Código del producto],$B1671,Tabla7[Tipo de movimiento],"SALIDA",Tabla7[Mes],N$5))</f>
        <v/>
      </c>
      <c r="O1671" s="39" t="str">
        <f>IF($B1671="","",-SUMIFS(Tabla7[Cantidad],Tabla7[Código del producto],$B1671,Tabla7[Tipo de movimiento],"SALIDA",Tabla7[Mes],O$5))</f>
        <v/>
      </c>
      <c r="P1671" s="39" t="str">
        <f>IF($B1671="","",-SUMIFS(Tabla7[Cantidad],Tabla7[Código del producto],$B1671,Tabla7[Tipo de movimiento],"SALIDA",Tabla7[Mes],P$5))</f>
        <v/>
      </c>
      <c r="Q1671" s="39" t="str">
        <f t="shared" ref="Q1671:Q1734" si="78">IF($B1671="","",IFERROR(AVERAGE(N1671:P1671),0))</f>
        <v/>
      </c>
      <c r="R1671" s="51" t="str">
        <f>IF($B1671="","",IFERROR(VLOOKUP($B1671,'ABC rotación'!$C:$G,5,0),"C"))</f>
        <v/>
      </c>
      <c r="S1671" s="41" t="str">
        <f t="shared" ref="S1671:S1734" si="79">IF($B1671="","",IFERROR(H1671/Q1671*30,0))</f>
        <v/>
      </c>
      <c r="T1671" s="40" t="str">
        <f t="shared" ref="T1671:T1734" si="80">IF($B1671="","",S1671/F1671)</f>
        <v/>
      </c>
      <c r="U1671" s="23" t="str">
        <f>IF($B1671="","",VLOOKUP($T1671,Tablas!$X$14:$Y$17,2,1))</f>
        <v/>
      </c>
    </row>
    <row r="1672" spans="2:21" x14ac:dyDescent="0.2">
      <c r="B1672" s="1" t="str">
        <f>IF(Tablas!B1670="","",Tablas!B1670)</f>
        <v/>
      </c>
      <c r="C1672" s="1" t="str">
        <f>IF(Tablas!C1670="","",Tablas!C1670)</f>
        <v/>
      </c>
      <c r="D1672" s="1" t="str">
        <f>IF(Tablas!D1670="","",Tablas!D1670)</f>
        <v/>
      </c>
      <c r="E1672" s="1" t="str">
        <f>IF(Tablas!E1670="","",Tablas!E1670)</f>
        <v/>
      </c>
      <c r="F1672" s="1" t="str">
        <f>IF(Tablas!F1670="","",Tablas!F1670)</f>
        <v/>
      </c>
      <c r="G1672" s="1" t="str">
        <f>IF(Tablas!I1670="","",Tablas!I1670)</f>
        <v/>
      </c>
      <c r="H1672" s="1" t="s">
        <v>911</v>
      </c>
      <c r="I1672" s="39" t="str">
        <f>IF($B1672="","",-SUMIFS(Tabla7[Cantidad],Tabla7[Código del producto],$B1672,Tabla7[Tipo de movimiento],"SALIDA",Tabla7[Mes],I$5))</f>
        <v/>
      </c>
      <c r="J1672" s="39" t="str">
        <f>IF($B1672="","",-SUMIFS(Tabla7[Cantidad],Tabla7[Código del producto],$B1672,Tabla7[Tipo de movimiento],"SALIDA",Tabla7[Mes],J$5))</f>
        <v/>
      </c>
      <c r="K1672" s="39" t="str">
        <f>IF($B1672="","",-SUMIFS(Tabla7[Cantidad],Tabla7[Código del producto],$B1672,Tabla7[Tipo de movimiento],"SALIDA",Tabla7[Mes],K$5))</f>
        <v/>
      </c>
      <c r="L1672" s="39" t="str">
        <f>IF($B1672="","",-SUMIFS(Tabla7[Cantidad],Tabla7[Código del producto],$B1672,Tabla7[Tipo de movimiento],"SALIDA",Tabla7[Mes],L$5))</f>
        <v/>
      </c>
      <c r="M1672" s="39" t="str">
        <f>IF($B1672="","",-SUMIFS(Tabla7[Cantidad],Tabla7[Código del producto],$B1672,Tabla7[Tipo de movimiento],"SALIDA",Tabla7[Mes],M$5))</f>
        <v/>
      </c>
      <c r="N1672" s="39" t="str">
        <f>IF($B1672="","",-SUMIFS(Tabla7[Cantidad],Tabla7[Código del producto],$B1672,Tabla7[Tipo de movimiento],"SALIDA",Tabla7[Mes],N$5))</f>
        <v/>
      </c>
      <c r="O1672" s="39" t="str">
        <f>IF($B1672="","",-SUMIFS(Tabla7[Cantidad],Tabla7[Código del producto],$B1672,Tabla7[Tipo de movimiento],"SALIDA",Tabla7[Mes],O$5))</f>
        <v/>
      </c>
      <c r="P1672" s="39" t="str">
        <f>IF($B1672="","",-SUMIFS(Tabla7[Cantidad],Tabla7[Código del producto],$B1672,Tabla7[Tipo de movimiento],"SALIDA",Tabla7[Mes],P$5))</f>
        <v/>
      </c>
      <c r="Q1672" s="39" t="str">
        <f t="shared" si="78"/>
        <v/>
      </c>
      <c r="R1672" s="51" t="str">
        <f>IF($B1672="","",IFERROR(VLOOKUP($B1672,'ABC rotación'!$C:$G,5,0),"C"))</f>
        <v/>
      </c>
      <c r="S1672" s="41" t="str">
        <f t="shared" si="79"/>
        <v/>
      </c>
      <c r="T1672" s="40" t="str">
        <f t="shared" si="80"/>
        <v/>
      </c>
      <c r="U1672" s="23" t="str">
        <f>IF($B1672="","",VLOOKUP($T1672,Tablas!$X$14:$Y$17,2,1))</f>
        <v/>
      </c>
    </row>
    <row r="1673" spans="2:21" x14ac:dyDescent="0.2">
      <c r="B1673" s="1" t="str">
        <f>IF(Tablas!B1671="","",Tablas!B1671)</f>
        <v/>
      </c>
      <c r="C1673" s="1" t="str">
        <f>IF(Tablas!C1671="","",Tablas!C1671)</f>
        <v/>
      </c>
      <c r="D1673" s="1" t="str">
        <f>IF(Tablas!D1671="","",Tablas!D1671)</f>
        <v/>
      </c>
      <c r="E1673" s="1" t="str">
        <f>IF(Tablas!E1671="","",Tablas!E1671)</f>
        <v/>
      </c>
      <c r="F1673" s="1" t="str">
        <f>IF(Tablas!F1671="","",Tablas!F1671)</f>
        <v/>
      </c>
      <c r="G1673" s="1" t="str">
        <f>IF(Tablas!I1671="","",Tablas!I1671)</f>
        <v/>
      </c>
      <c r="H1673" s="1" t="s">
        <v>911</v>
      </c>
      <c r="I1673" s="39" t="str">
        <f>IF($B1673="","",-SUMIFS(Tabla7[Cantidad],Tabla7[Código del producto],$B1673,Tabla7[Tipo de movimiento],"SALIDA",Tabla7[Mes],I$5))</f>
        <v/>
      </c>
      <c r="J1673" s="39" t="str">
        <f>IF($B1673="","",-SUMIFS(Tabla7[Cantidad],Tabla7[Código del producto],$B1673,Tabla7[Tipo de movimiento],"SALIDA",Tabla7[Mes],J$5))</f>
        <v/>
      </c>
      <c r="K1673" s="39" t="str">
        <f>IF($B1673="","",-SUMIFS(Tabla7[Cantidad],Tabla7[Código del producto],$B1673,Tabla7[Tipo de movimiento],"SALIDA",Tabla7[Mes],K$5))</f>
        <v/>
      </c>
      <c r="L1673" s="39" t="str">
        <f>IF($B1673="","",-SUMIFS(Tabla7[Cantidad],Tabla7[Código del producto],$B1673,Tabla7[Tipo de movimiento],"SALIDA",Tabla7[Mes],L$5))</f>
        <v/>
      </c>
      <c r="M1673" s="39" t="str">
        <f>IF($B1673="","",-SUMIFS(Tabla7[Cantidad],Tabla7[Código del producto],$B1673,Tabla7[Tipo de movimiento],"SALIDA",Tabla7[Mes],M$5))</f>
        <v/>
      </c>
      <c r="N1673" s="39" t="str">
        <f>IF($B1673="","",-SUMIFS(Tabla7[Cantidad],Tabla7[Código del producto],$B1673,Tabla7[Tipo de movimiento],"SALIDA",Tabla7[Mes],N$5))</f>
        <v/>
      </c>
      <c r="O1673" s="39" t="str">
        <f>IF($B1673="","",-SUMIFS(Tabla7[Cantidad],Tabla7[Código del producto],$B1673,Tabla7[Tipo de movimiento],"SALIDA",Tabla7[Mes],O$5))</f>
        <v/>
      </c>
      <c r="P1673" s="39" t="str">
        <f>IF($B1673="","",-SUMIFS(Tabla7[Cantidad],Tabla7[Código del producto],$B1673,Tabla7[Tipo de movimiento],"SALIDA",Tabla7[Mes],P$5))</f>
        <v/>
      </c>
      <c r="Q1673" s="39" t="str">
        <f t="shared" si="78"/>
        <v/>
      </c>
      <c r="R1673" s="51" t="str">
        <f>IF($B1673="","",IFERROR(VLOOKUP($B1673,'ABC rotación'!$C:$G,5,0),"C"))</f>
        <v/>
      </c>
      <c r="S1673" s="41" t="str">
        <f t="shared" si="79"/>
        <v/>
      </c>
      <c r="T1673" s="40" t="str">
        <f t="shared" si="80"/>
        <v/>
      </c>
      <c r="U1673" s="23" t="str">
        <f>IF($B1673="","",VLOOKUP($T1673,Tablas!$X$14:$Y$17,2,1))</f>
        <v/>
      </c>
    </row>
    <row r="1674" spans="2:21" x14ac:dyDescent="0.2">
      <c r="B1674" s="1" t="str">
        <f>IF(Tablas!B1672="","",Tablas!B1672)</f>
        <v/>
      </c>
      <c r="C1674" s="1" t="str">
        <f>IF(Tablas!C1672="","",Tablas!C1672)</f>
        <v/>
      </c>
      <c r="D1674" s="1" t="str">
        <f>IF(Tablas!D1672="","",Tablas!D1672)</f>
        <v/>
      </c>
      <c r="E1674" s="1" t="str">
        <f>IF(Tablas!E1672="","",Tablas!E1672)</f>
        <v/>
      </c>
      <c r="F1674" s="1" t="str">
        <f>IF(Tablas!F1672="","",Tablas!F1672)</f>
        <v/>
      </c>
      <c r="G1674" s="1" t="str">
        <f>IF(Tablas!I1672="","",Tablas!I1672)</f>
        <v/>
      </c>
      <c r="H1674" s="1" t="s">
        <v>911</v>
      </c>
      <c r="I1674" s="39" t="str">
        <f>IF($B1674="","",-SUMIFS(Tabla7[Cantidad],Tabla7[Código del producto],$B1674,Tabla7[Tipo de movimiento],"SALIDA",Tabla7[Mes],I$5))</f>
        <v/>
      </c>
      <c r="J1674" s="39" t="str">
        <f>IF($B1674="","",-SUMIFS(Tabla7[Cantidad],Tabla7[Código del producto],$B1674,Tabla7[Tipo de movimiento],"SALIDA",Tabla7[Mes],J$5))</f>
        <v/>
      </c>
      <c r="K1674" s="39" t="str">
        <f>IF($B1674="","",-SUMIFS(Tabla7[Cantidad],Tabla7[Código del producto],$B1674,Tabla7[Tipo de movimiento],"SALIDA",Tabla7[Mes],K$5))</f>
        <v/>
      </c>
      <c r="L1674" s="39" t="str">
        <f>IF($B1674="","",-SUMIFS(Tabla7[Cantidad],Tabla7[Código del producto],$B1674,Tabla7[Tipo de movimiento],"SALIDA",Tabla7[Mes],L$5))</f>
        <v/>
      </c>
      <c r="M1674" s="39" t="str">
        <f>IF($B1674="","",-SUMIFS(Tabla7[Cantidad],Tabla7[Código del producto],$B1674,Tabla7[Tipo de movimiento],"SALIDA",Tabla7[Mes],M$5))</f>
        <v/>
      </c>
      <c r="N1674" s="39" t="str">
        <f>IF($B1674="","",-SUMIFS(Tabla7[Cantidad],Tabla7[Código del producto],$B1674,Tabla7[Tipo de movimiento],"SALIDA",Tabla7[Mes],N$5))</f>
        <v/>
      </c>
      <c r="O1674" s="39" t="str">
        <f>IF($B1674="","",-SUMIFS(Tabla7[Cantidad],Tabla7[Código del producto],$B1674,Tabla7[Tipo de movimiento],"SALIDA",Tabla7[Mes],O$5))</f>
        <v/>
      </c>
      <c r="P1674" s="39" t="str">
        <f>IF($B1674="","",-SUMIFS(Tabla7[Cantidad],Tabla7[Código del producto],$B1674,Tabla7[Tipo de movimiento],"SALIDA",Tabla7[Mes],P$5))</f>
        <v/>
      </c>
      <c r="Q1674" s="39" t="str">
        <f t="shared" si="78"/>
        <v/>
      </c>
      <c r="R1674" s="51" t="str">
        <f>IF($B1674="","",IFERROR(VLOOKUP($B1674,'ABC rotación'!$C:$G,5,0),"C"))</f>
        <v/>
      </c>
      <c r="S1674" s="41" t="str">
        <f t="shared" si="79"/>
        <v/>
      </c>
      <c r="T1674" s="40" t="str">
        <f t="shared" si="80"/>
        <v/>
      </c>
      <c r="U1674" s="23" t="str">
        <f>IF($B1674="","",VLOOKUP($T1674,Tablas!$X$14:$Y$17,2,1))</f>
        <v/>
      </c>
    </row>
    <row r="1675" spans="2:21" x14ac:dyDescent="0.2">
      <c r="B1675" s="1" t="str">
        <f>IF(Tablas!B1673="","",Tablas!B1673)</f>
        <v/>
      </c>
      <c r="C1675" s="1" t="str">
        <f>IF(Tablas!C1673="","",Tablas!C1673)</f>
        <v/>
      </c>
      <c r="D1675" s="1" t="str">
        <f>IF(Tablas!D1673="","",Tablas!D1673)</f>
        <v/>
      </c>
      <c r="E1675" s="1" t="str">
        <f>IF(Tablas!E1673="","",Tablas!E1673)</f>
        <v/>
      </c>
      <c r="F1675" s="1" t="str">
        <f>IF(Tablas!F1673="","",Tablas!F1673)</f>
        <v/>
      </c>
      <c r="G1675" s="1" t="str">
        <f>IF(Tablas!I1673="","",Tablas!I1673)</f>
        <v/>
      </c>
      <c r="H1675" s="1" t="s">
        <v>911</v>
      </c>
      <c r="I1675" s="39" t="str">
        <f>IF($B1675="","",-SUMIFS(Tabla7[Cantidad],Tabla7[Código del producto],$B1675,Tabla7[Tipo de movimiento],"SALIDA",Tabla7[Mes],I$5))</f>
        <v/>
      </c>
      <c r="J1675" s="39" t="str">
        <f>IF($B1675="","",-SUMIFS(Tabla7[Cantidad],Tabla7[Código del producto],$B1675,Tabla7[Tipo de movimiento],"SALIDA",Tabla7[Mes],J$5))</f>
        <v/>
      </c>
      <c r="K1675" s="39" t="str">
        <f>IF($B1675="","",-SUMIFS(Tabla7[Cantidad],Tabla7[Código del producto],$B1675,Tabla7[Tipo de movimiento],"SALIDA",Tabla7[Mes],K$5))</f>
        <v/>
      </c>
      <c r="L1675" s="39" t="str">
        <f>IF($B1675="","",-SUMIFS(Tabla7[Cantidad],Tabla7[Código del producto],$B1675,Tabla7[Tipo de movimiento],"SALIDA",Tabla7[Mes],L$5))</f>
        <v/>
      </c>
      <c r="M1675" s="39" t="str">
        <f>IF($B1675="","",-SUMIFS(Tabla7[Cantidad],Tabla7[Código del producto],$B1675,Tabla7[Tipo de movimiento],"SALIDA",Tabla7[Mes],M$5))</f>
        <v/>
      </c>
      <c r="N1675" s="39" t="str">
        <f>IF($B1675="","",-SUMIFS(Tabla7[Cantidad],Tabla7[Código del producto],$B1675,Tabla7[Tipo de movimiento],"SALIDA",Tabla7[Mes],N$5))</f>
        <v/>
      </c>
      <c r="O1675" s="39" t="str">
        <f>IF($B1675="","",-SUMIFS(Tabla7[Cantidad],Tabla7[Código del producto],$B1675,Tabla7[Tipo de movimiento],"SALIDA",Tabla7[Mes],O$5))</f>
        <v/>
      </c>
      <c r="P1675" s="39" t="str">
        <f>IF($B1675="","",-SUMIFS(Tabla7[Cantidad],Tabla7[Código del producto],$B1675,Tabla7[Tipo de movimiento],"SALIDA",Tabla7[Mes],P$5))</f>
        <v/>
      </c>
      <c r="Q1675" s="39" t="str">
        <f t="shared" si="78"/>
        <v/>
      </c>
      <c r="R1675" s="51" t="str">
        <f>IF($B1675="","",IFERROR(VLOOKUP($B1675,'ABC rotación'!$C:$G,5,0),"C"))</f>
        <v/>
      </c>
      <c r="S1675" s="41" t="str">
        <f t="shared" si="79"/>
        <v/>
      </c>
      <c r="T1675" s="40" t="str">
        <f t="shared" si="80"/>
        <v/>
      </c>
      <c r="U1675" s="23" t="str">
        <f>IF($B1675="","",VLOOKUP($T1675,Tablas!$X$14:$Y$17,2,1))</f>
        <v/>
      </c>
    </row>
    <row r="1676" spans="2:21" x14ac:dyDescent="0.2">
      <c r="B1676" s="1" t="str">
        <f>IF(Tablas!B1674="","",Tablas!B1674)</f>
        <v/>
      </c>
      <c r="C1676" s="1" t="str">
        <f>IF(Tablas!C1674="","",Tablas!C1674)</f>
        <v/>
      </c>
      <c r="D1676" s="1" t="str">
        <f>IF(Tablas!D1674="","",Tablas!D1674)</f>
        <v/>
      </c>
      <c r="E1676" s="1" t="str">
        <f>IF(Tablas!E1674="","",Tablas!E1674)</f>
        <v/>
      </c>
      <c r="F1676" s="1" t="str">
        <f>IF(Tablas!F1674="","",Tablas!F1674)</f>
        <v/>
      </c>
      <c r="G1676" s="1" t="str">
        <f>IF(Tablas!I1674="","",Tablas!I1674)</f>
        <v/>
      </c>
      <c r="H1676" s="1" t="s">
        <v>911</v>
      </c>
      <c r="I1676" s="39" t="str">
        <f>IF($B1676="","",-SUMIFS(Tabla7[Cantidad],Tabla7[Código del producto],$B1676,Tabla7[Tipo de movimiento],"SALIDA",Tabla7[Mes],I$5))</f>
        <v/>
      </c>
      <c r="J1676" s="39" t="str">
        <f>IF($B1676="","",-SUMIFS(Tabla7[Cantidad],Tabla7[Código del producto],$B1676,Tabla7[Tipo de movimiento],"SALIDA",Tabla7[Mes],J$5))</f>
        <v/>
      </c>
      <c r="K1676" s="39" t="str">
        <f>IF($B1676="","",-SUMIFS(Tabla7[Cantidad],Tabla7[Código del producto],$B1676,Tabla7[Tipo de movimiento],"SALIDA",Tabla7[Mes],K$5))</f>
        <v/>
      </c>
      <c r="L1676" s="39" t="str">
        <f>IF($B1676="","",-SUMIFS(Tabla7[Cantidad],Tabla7[Código del producto],$B1676,Tabla7[Tipo de movimiento],"SALIDA",Tabla7[Mes],L$5))</f>
        <v/>
      </c>
      <c r="M1676" s="39" t="str">
        <f>IF($B1676="","",-SUMIFS(Tabla7[Cantidad],Tabla7[Código del producto],$B1676,Tabla7[Tipo de movimiento],"SALIDA",Tabla7[Mes],M$5))</f>
        <v/>
      </c>
      <c r="N1676" s="39" t="str">
        <f>IF($B1676="","",-SUMIFS(Tabla7[Cantidad],Tabla7[Código del producto],$B1676,Tabla7[Tipo de movimiento],"SALIDA",Tabla7[Mes],N$5))</f>
        <v/>
      </c>
      <c r="O1676" s="39" t="str">
        <f>IF($B1676="","",-SUMIFS(Tabla7[Cantidad],Tabla7[Código del producto],$B1676,Tabla7[Tipo de movimiento],"SALIDA",Tabla7[Mes],O$5))</f>
        <v/>
      </c>
      <c r="P1676" s="39" t="str">
        <f>IF($B1676="","",-SUMIFS(Tabla7[Cantidad],Tabla7[Código del producto],$B1676,Tabla7[Tipo de movimiento],"SALIDA",Tabla7[Mes],P$5))</f>
        <v/>
      </c>
      <c r="Q1676" s="39" t="str">
        <f t="shared" si="78"/>
        <v/>
      </c>
      <c r="R1676" s="51" t="str">
        <f>IF($B1676="","",IFERROR(VLOOKUP($B1676,'ABC rotación'!$C:$G,5,0),"C"))</f>
        <v/>
      </c>
      <c r="S1676" s="41" t="str">
        <f t="shared" si="79"/>
        <v/>
      </c>
      <c r="T1676" s="40" t="str">
        <f t="shared" si="80"/>
        <v/>
      </c>
      <c r="U1676" s="23" t="str">
        <f>IF($B1676="","",VLOOKUP($T1676,Tablas!$X$14:$Y$17,2,1))</f>
        <v/>
      </c>
    </row>
    <row r="1677" spans="2:21" x14ac:dyDescent="0.2">
      <c r="B1677" s="1" t="str">
        <f>IF(Tablas!B1675="","",Tablas!B1675)</f>
        <v/>
      </c>
      <c r="C1677" s="1" t="str">
        <f>IF(Tablas!C1675="","",Tablas!C1675)</f>
        <v/>
      </c>
      <c r="D1677" s="1" t="str">
        <f>IF(Tablas!D1675="","",Tablas!D1675)</f>
        <v/>
      </c>
      <c r="E1677" s="1" t="str">
        <f>IF(Tablas!E1675="","",Tablas!E1675)</f>
        <v/>
      </c>
      <c r="F1677" s="1" t="str">
        <f>IF(Tablas!F1675="","",Tablas!F1675)</f>
        <v/>
      </c>
      <c r="G1677" s="1" t="str">
        <f>IF(Tablas!I1675="","",Tablas!I1675)</f>
        <v/>
      </c>
      <c r="H1677" s="1" t="s">
        <v>911</v>
      </c>
      <c r="I1677" s="39" t="str">
        <f>IF($B1677="","",-SUMIFS(Tabla7[Cantidad],Tabla7[Código del producto],$B1677,Tabla7[Tipo de movimiento],"SALIDA",Tabla7[Mes],I$5))</f>
        <v/>
      </c>
      <c r="J1677" s="39" t="str">
        <f>IF($B1677="","",-SUMIFS(Tabla7[Cantidad],Tabla7[Código del producto],$B1677,Tabla7[Tipo de movimiento],"SALIDA",Tabla7[Mes],J$5))</f>
        <v/>
      </c>
      <c r="K1677" s="39" t="str">
        <f>IF($B1677="","",-SUMIFS(Tabla7[Cantidad],Tabla7[Código del producto],$B1677,Tabla7[Tipo de movimiento],"SALIDA",Tabla7[Mes],K$5))</f>
        <v/>
      </c>
      <c r="L1677" s="39" t="str">
        <f>IF($B1677="","",-SUMIFS(Tabla7[Cantidad],Tabla7[Código del producto],$B1677,Tabla7[Tipo de movimiento],"SALIDA",Tabla7[Mes],L$5))</f>
        <v/>
      </c>
      <c r="M1677" s="39" t="str">
        <f>IF($B1677="","",-SUMIFS(Tabla7[Cantidad],Tabla7[Código del producto],$B1677,Tabla7[Tipo de movimiento],"SALIDA",Tabla7[Mes],M$5))</f>
        <v/>
      </c>
      <c r="N1677" s="39" t="str">
        <f>IF($B1677="","",-SUMIFS(Tabla7[Cantidad],Tabla7[Código del producto],$B1677,Tabla7[Tipo de movimiento],"SALIDA",Tabla7[Mes],N$5))</f>
        <v/>
      </c>
      <c r="O1677" s="39" t="str">
        <f>IF($B1677="","",-SUMIFS(Tabla7[Cantidad],Tabla7[Código del producto],$B1677,Tabla7[Tipo de movimiento],"SALIDA",Tabla7[Mes],O$5))</f>
        <v/>
      </c>
      <c r="P1677" s="39" t="str">
        <f>IF($B1677="","",-SUMIFS(Tabla7[Cantidad],Tabla7[Código del producto],$B1677,Tabla7[Tipo de movimiento],"SALIDA",Tabla7[Mes],P$5))</f>
        <v/>
      </c>
      <c r="Q1677" s="39" t="str">
        <f t="shared" si="78"/>
        <v/>
      </c>
      <c r="R1677" s="51" t="str">
        <f>IF($B1677="","",IFERROR(VLOOKUP($B1677,'ABC rotación'!$C:$G,5,0),"C"))</f>
        <v/>
      </c>
      <c r="S1677" s="41" t="str">
        <f t="shared" si="79"/>
        <v/>
      </c>
      <c r="T1677" s="40" t="str">
        <f t="shared" si="80"/>
        <v/>
      </c>
      <c r="U1677" s="23" t="str">
        <f>IF($B1677="","",VLOOKUP($T1677,Tablas!$X$14:$Y$17,2,1))</f>
        <v/>
      </c>
    </row>
    <row r="1678" spans="2:21" x14ac:dyDescent="0.2">
      <c r="B1678" s="1" t="str">
        <f>IF(Tablas!B1676="","",Tablas!B1676)</f>
        <v/>
      </c>
      <c r="C1678" s="1" t="str">
        <f>IF(Tablas!C1676="","",Tablas!C1676)</f>
        <v/>
      </c>
      <c r="D1678" s="1" t="str">
        <f>IF(Tablas!D1676="","",Tablas!D1676)</f>
        <v/>
      </c>
      <c r="E1678" s="1" t="str">
        <f>IF(Tablas!E1676="","",Tablas!E1676)</f>
        <v/>
      </c>
      <c r="F1678" s="1" t="str">
        <f>IF(Tablas!F1676="","",Tablas!F1676)</f>
        <v/>
      </c>
      <c r="G1678" s="1" t="str">
        <f>IF(Tablas!I1676="","",Tablas!I1676)</f>
        <v/>
      </c>
      <c r="H1678" s="1" t="s">
        <v>911</v>
      </c>
      <c r="I1678" s="39" t="str">
        <f>IF($B1678="","",-SUMIFS(Tabla7[Cantidad],Tabla7[Código del producto],$B1678,Tabla7[Tipo de movimiento],"SALIDA",Tabla7[Mes],I$5))</f>
        <v/>
      </c>
      <c r="J1678" s="39" t="str">
        <f>IF($B1678="","",-SUMIFS(Tabla7[Cantidad],Tabla7[Código del producto],$B1678,Tabla7[Tipo de movimiento],"SALIDA",Tabla7[Mes],J$5))</f>
        <v/>
      </c>
      <c r="K1678" s="39" t="str">
        <f>IF($B1678="","",-SUMIFS(Tabla7[Cantidad],Tabla7[Código del producto],$B1678,Tabla7[Tipo de movimiento],"SALIDA",Tabla7[Mes],K$5))</f>
        <v/>
      </c>
      <c r="L1678" s="39" t="str">
        <f>IF($B1678="","",-SUMIFS(Tabla7[Cantidad],Tabla7[Código del producto],$B1678,Tabla7[Tipo de movimiento],"SALIDA",Tabla7[Mes],L$5))</f>
        <v/>
      </c>
      <c r="M1678" s="39" t="str">
        <f>IF($B1678="","",-SUMIFS(Tabla7[Cantidad],Tabla7[Código del producto],$B1678,Tabla7[Tipo de movimiento],"SALIDA",Tabla7[Mes],M$5))</f>
        <v/>
      </c>
      <c r="N1678" s="39" t="str">
        <f>IF($B1678="","",-SUMIFS(Tabla7[Cantidad],Tabla7[Código del producto],$B1678,Tabla7[Tipo de movimiento],"SALIDA",Tabla7[Mes],N$5))</f>
        <v/>
      </c>
      <c r="O1678" s="39" t="str">
        <f>IF($B1678="","",-SUMIFS(Tabla7[Cantidad],Tabla7[Código del producto],$B1678,Tabla7[Tipo de movimiento],"SALIDA",Tabla7[Mes],O$5))</f>
        <v/>
      </c>
      <c r="P1678" s="39" t="str">
        <f>IF($B1678="","",-SUMIFS(Tabla7[Cantidad],Tabla7[Código del producto],$B1678,Tabla7[Tipo de movimiento],"SALIDA",Tabla7[Mes],P$5))</f>
        <v/>
      </c>
      <c r="Q1678" s="39" t="str">
        <f t="shared" si="78"/>
        <v/>
      </c>
      <c r="R1678" s="51" t="str">
        <f>IF($B1678="","",IFERROR(VLOOKUP($B1678,'ABC rotación'!$C:$G,5,0),"C"))</f>
        <v/>
      </c>
      <c r="S1678" s="41" t="str">
        <f t="shared" si="79"/>
        <v/>
      </c>
      <c r="T1678" s="40" t="str">
        <f t="shared" si="80"/>
        <v/>
      </c>
      <c r="U1678" s="23" t="str">
        <f>IF($B1678="","",VLOOKUP($T1678,Tablas!$X$14:$Y$17,2,1))</f>
        <v/>
      </c>
    </row>
    <row r="1679" spans="2:21" x14ac:dyDescent="0.2">
      <c r="B1679" s="1" t="str">
        <f>IF(Tablas!B1677="","",Tablas!B1677)</f>
        <v/>
      </c>
      <c r="C1679" s="1" t="str">
        <f>IF(Tablas!C1677="","",Tablas!C1677)</f>
        <v/>
      </c>
      <c r="D1679" s="1" t="str">
        <f>IF(Tablas!D1677="","",Tablas!D1677)</f>
        <v/>
      </c>
      <c r="E1679" s="1" t="str">
        <f>IF(Tablas!E1677="","",Tablas!E1677)</f>
        <v/>
      </c>
      <c r="F1679" s="1" t="str">
        <f>IF(Tablas!F1677="","",Tablas!F1677)</f>
        <v/>
      </c>
      <c r="G1679" s="1" t="str">
        <f>IF(Tablas!I1677="","",Tablas!I1677)</f>
        <v/>
      </c>
      <c r="H1679" s="1" t="s">
        <v>911</v>
      </c>
      <c r="I1679" s="39" t="str">
        <f>IF($B1679="","",-SUMIFS(Tabla7[Cantidad],Tabla7[Código del producto],$B1679,Tabla7[Tipo de movimiento],"SALIDA",Tabla7[Mes],I$5))</f>
        <v/>
      </c>
      <c r="J1679" s="39" t="str">
        <f>IF($B1679="","",-SUMIFS(Tabla7[Cantidad],Tabla7[Código del producto],$B1679,Tabla7[Tipo de movimiento],"SALIDA",Tabla7[Mes],J$5))</f>
        <v/>
      </c>
      <c r="K1679" s="39" t="str">
        <f>IF($B1679="","",-SUMIFS(Tabla7[Cantidad],Tabla7[Código del producto],$B1679,Tabla7[Tipo de movimiento],"SALIDA",Tabla7[Mes],K$5))</f>
        <v/>
      </c>
      <c r="L1679" s="39" t="str">
        <f>IF($B1679="","",-SUMIFS(Tabla7[Cantidad],Tabla7[Código del producto],$B1679,Tabla7[Tipo de movimiento],"SALIDA",Tabla7[Mes],L$5))</f>
        <v/>
      </c>
      <c r="M1679" s="39" t="str">
        <f>IF($B1679="","",-SUMIFS(Tabla7[Cantidad],Tabla7[Código del producto],$B1679,Tabla7[Tipo de movimiento],"SALIDA",Tabla7[Mes],M$5))</f>
        <v/>
      </c>
      <c r="N1679" s="39" t="str">
        <f>IF($B1679="","",-SUMIFS(Tabla7[Cantidad],Tabla7[Código del producto],$B1679,Tabla7[Tipo de movimiento],"SALIDA",Tabla7[Mes],N$5))</f>
        <v/>
      </c>
      <c r="O1679" s="39" t="str">
        <f>IF($B1679="","",-SUMIFS(Tabla7[Cantidad],Tabla7[Código del producto],$B1679,Tabla7[Tipo de movimiento],"SALIDA",Tabla7[Mes],O$5))</f>
        <v/>
      </c>
      <c r="P1679" s="39" t="str">
        <f>IF($B1679="","",-SUMIFS(Tabla7[Cantidad],Tabla7[Código del producto],$B1679,Tabla7[Tipo de movimiento],"SALIDA",Tabla7[Mes],P$5))</f>
        <v/>
      </c>
      <c r="Q1679" s="39" t="str">
        <f t="shared" si="78"/>
        <v/>
      </c>
      <c r="R1679" s="51" t="str">
        <f>IF($B1679="","",IFERROR(VLOOKUP($B1679,'ABC rotación'!$C:$G,5,0),"C"))</f>
        <v/>
      </c>
      <c r="S1679" s="41" t="str">
        <f t="shared" si="79"/>
        <v/>
      </c>
      <c r="T1679" s="40" t="str">
        <f t="shared" si="80"/>
        <v/>
      </c>
      <c r="U1679" s="23" t="str">
        <f>IF($B1679="","",VLOOKUP($T1679,Tablas!$X$14:$Y$17,2,1))</f>
        <v/>
      </c>
    </row>
    <row r="1680" spans="2:21" x14ac:dyDescent="0.2">
      <c r="B1680" s="1" t="str">
        <f>IF(Tablas!B1678="","",Tablas!B1678)</f>
        <v/>
      </c>
      <c r="C1680" s="1" t="str">
        <f>IF(Tablas!C1678="","",Tablas!C1678)</f>
        <v/>
      </c>
      <c r="D1680" s="1" t="str">
        <f>IF(Tablas!D1678="","",Tablas!D1678)</f>
        <v/>
      </c>
      <c r="E1680" s="1" t="str">
        <f>IF(Tablas!E1678="","",Tablas!E1678)</f>
        <v/>
      </c>
      <c r="F1680" s="1" t="str">
        <f>IF(Tablas!F1678="","",Tablas!F1678)</f>
        <v/>
      </c>
      <c r="G1680" s="1" t="str">
        <f>IF(Tablas!I1678="","",Tablas!I1678)</f>
        <v/>
      </c>
      <c r="H1680" s="1" t="s">
        <v>911</v>
      </c>
      <c r="I1680" s="39" t="str">
        <f>IF($B1680="","",-SUMIFS(Tabla7[Cantidad],Tabla7[Código del producto],$B1680,Tabla7[Tipo de movimiento],"SALIDA",Tabla7[Mes],I$5))</f>
        <v/>
      </c>
      <c r="J1680" s="39" t="str">
        <f>IF($B1680="","",-SUMIFS(Tabla7[Cantidad],Tabla7[Código del producto],$B1680,Tabla7[Tipo de movimiento],"SALIDA",Tabla7[Mes],J$5))</f>
        <v/>
      </c>
      <c r="K1680" s="39" t="str">
        <f>IF($B1680="","",-SUMIFS(Tabla7[Cantidad],Tabla7[Código del producto],$B1680,Tabla7[Tipo de movimiento],"SALIDA",Tabla7[Mes],K$5))</f>
        <v/>
      </c>
      <c r="L1680" s="39" t="str">
        <f>IF($B1680="","",-SUMIFS(Tabla7[Cantidad],Tabla7[Código del producto],$B1680,Tabla7[Tipo de movimiento],"SALIDA",Tabla7[Mes],L$5))</f>
        <v/>
      </c>
      <c r="M1680" s="39" t="str">
        <f>IF($B1680="","",-SUMIFS(Tabla7[Cantidad],Tabla7[Código del producto],$B1680,Tabla7[Tipo de movimiento],"SALIDA",Tabla7[Mes],M$5))</f>
        <v/>
      </c>
      <c r="N1680" s="39" t="str">
        <f>IF($B1680="","",-SUMIFS(Tabla7[Cantidad],Tabla7[Código del producto],$B1680,Tabla7[Tipo de movimiento],"SALIDA",Tabla7[Mes],N$5))</f>
        <v/>
      </c>
      <c r="O1680" s="39" t="str">
        <f>IF($B1680="","",-SUMIFS(Tabla7[Cantidad],Tabla7[Código del producto],$B1680,Tabla7[Tipo de movimiento],"SALIDA",Tabla7[Mes],O$5))</f>
        <v/>
      </c>
      <c r="P1680" s="39" t="str">
        <f>IF($B1680="","",-SUMIFS(Tabla7[Cantidad],Tabla7[Código del producto],$B1680,Tabla7[Tipo de movimiento],"SALIDA",Tabla7[Mes],P$5))</f>
        <v/>
      </c>
      <c r="Q1680" s="39" t="str">
        <f t="shared" si="78"/>
        <v/>
      </c>
      <c r="R1680" s="51" t="str">
        <f>IF($B1680="","",IFERROR(VLOOKUP($B1680,'ABC rotación'!$C:$G,5,0),"C"))</f>
        <v/>
      </c>
      <c r="S1680" s="41" t="str">
        <f t="shared" si="79"/>
        <v/>
      </c>
      <c r="T1680" s="40" t="str">
        <f t="shared" si="80"/>
        <v/>
      </c>
      <c r="U1680" s="23" t="str">
        <f>IF($B1680="","",VLOOKUP($T1680,Tablas!$X$14:$Y$17,2,1))</f>
        <v/>
      </c>
    </row>
    <row r="1681" spans="2:21" x14ac:dyDescent="0.2">
      <c r="B1681" s="1" t="str">
        <f>IF(Tablas!B1679="","",Tablas!B1679)</f>
        <v/>
      </c>
      <c r="C1681" s="1" t="str">
        <f>IF(Tablas!C1679="","",Tablas!C1679)</f>
        <v/>
      </c>
      <c r="D1681" s="1" t="str">
        <f>IF(Tablas!D1679="","",Tablas!D1679)</f>
        <v/>
      </c>
      <c r="E1681" s="1" t="str">
        <f>IF(Tablas!E1679="","",Tablas!E1679)</f>
        <v/>
      </c>
      <c r="F1681" s="1" t="str">
        <f>IF(Tablas!F1679="","",Tablas!F1679)</f>
        <v/>
      </c>
      <c r="G1681" s="1" t="str">
        <f>IF(Tablas!I1679="","",Tablas!I1679)</f>
        <v/>
      </c>
      <c r="H1681" s="1" t="s">
        <v>911</v>
      </c>
      <c r="I1681" s="39" t="str">
        <f>IF($B1681="","",-SUMIFS(Tabla7[Cantidad],Tabla7[Código del producto],$B1681,Tabla7[Tipo de movimiento],"SALIDA",Tabla7[Mes],I$5))</f>
        <v/>
      </c>
      <c r="J1681" s="39" t="str">
        <f>IF($B1681="","",-SUMIFS(Tabla7[Cantidad],Tabla7[Código del producto],$B1681,Tabla7[Tipo de movimiento],"SALIDA",Tabla7[Mes],J$5))</f>
        <v/>
      </c>
      <c r="K1681" s="39" t="str">
        <f>IF($B1681="","",-SUMIFS(Tabla7[Cantidad],Tabla7[Código del producto],$B1681,Tabla7[Tipo de movimiento],"SALIDA",Tabla7[Mes],K$5))</f>
        <v/>
      </c>
      <c r="L1681" s="39" t="str">
        <f>IF($B1681="","",-SUMIFS(Tabla7[Cantidad],Tabla7[Código del producto],$B1681,Tabla7[Tipo de movimiento],"SALIDA",Tabla7[Mes],L$5))</f>
        <v/>
      </c>
      <c r="M1681" s="39" t="str">
        <f>IF($B1681="","",-SUMIFS(Tabla7[Cantidad],Tabla7[Código del producto],$B1681,Tabla7[Tipo de movimiento],"SALIDA",Tabla7[Mes],M$5))</f>
        <v/>
      </c>
      <c r="N1681" s="39" t="str">
        <f>IF($B1681="","",-SUMIFS(Tabla7[Cantidad],Tabla7[Código del producto],$B1681,Tabla7[Tipo de movimiento],"SALIDA",Tabla7[Mes],N$5))</f>
        <v/>
      </c>
      <c r="O1681" s="39" t="str">
        <f>IF($B1681="","",-SUMIFS(Tabla7[Cantidad],Tabla7[Código del producto],$B1681,Tabla7[Tipo de movimiento],"SALIDA",Tabla7[Mes],O$5))</f>
        <v/>
      </c>
      <c r="P1681" s="39" t="str">
        <f>IF($B1681="","",-SUMIFS(Tabla7[Cantidad],Tabla7[Código del producto],$B1681,Tabla7[Tipo de movimiento],"SALIDA",Tabla7[Mes],P$5))</f>
        <v/>
      </c>
      <c r="Q1681" s="39" t="str">
        <f t="shared" si="78"/>
        <v/>
      </c>
      <c r="R1681" s="51" t="str">
        <f>IF($B1681="","",IFERROR(VLOOKUP($B1681,'ABC rotación'!$C:$G,5,0),"C"))</f>
        <v/>
      </c>
      <c r="S1681" s="41" t="str">
        <f t="shared" si="79"/>
        <v/>
      </c>
      <c r="T1681" s="40" t="str">
        <f t="shared" si="80"/>
        <v/>
      </c>
      <c r="U1681" s="23" t="str">
        <f>IF($B1681="","",VLOOKUP($T1681,Tablas!$X$14:$Y$17,2,1))</f>
        <v/>
      </c>
    </row>
    <row r="1682" spans="2:21" x14ac:dyDescent="0.2">
      <c r="B1682" s="1" t="str">
        <f>IF(Tablas!B1680="","",Tablas!B1680)</f>
        <v/>
      </c>
      <c r="C1682" s="1" t="str">
        <f>IF(Tablas!C1680="","",Tablas!C1680)</f>
        <v/>
      </c>
      <c r="D1682" s="1" t="str">
        <f>IF(Tablas!D1680="","",Tablas!D1680)</f>
        <v/>
      </c>
      <c r="E1682" s="1" t="str">
        <f>IF(Tablas!E1680="","",Tablas!E1680)</f>
        <v/>
      </c>
      <c r="F1682" s="1" t="str">
        <f>IF(Tablas!F1680="","",Tablas!F1680)</f>
        <v/>
      </c>
      <c r="G1682" s="1" t="str">
        <f>IF(Tablas!I1680="","",Tablas!I1680)</f>
        <v/>
      </c>
      <c r="H1682" s="1" t="s">
        <v>911</v>
      </c>
      <c r="I1682" s="39" t="str">
        <f>IF($B1682="","",-SUMIFS(Tabla7[Cantidad],Tabla7[Código del producto],$B1682,Tabla7[Tipo de movimiento],"SALIDA",Tabla7[Mes],I$5))</f>
        <v/>
      </c>
      <c r="J1682" s="39" t="str">
        <f>IF($B1682="","",-SUMIFS(Tabla7[Cantidad],Tabla7[Código del producto],$B1682,Tabla7[Tipo de movimiento],"SALIDA",Tabla7[Mes],J$5))</f>
        <v/>
      </c>
      <c r="K1682" s="39" t="str">
        <f>IF($B1682="","",-SUMIFS(Tabla7[Cantidad],Tabla7[Código del producto],$B1682,Tabla7[Tipo de movimiento],"SALIDA",Tabla7[Mes],K$5))</f>
        <v/>
      </c>
      <c r="L1682" s="39" t="str">
        <f>IF($B1682="","",-SUMIFS(Tabla7[Cantidad],Tabla7[Código del producto],$B1682,Tabla7[Tipo de movimiento],"SALIDA",Tabla7[Mes],L$5))</f>
        <v/>
      </c>
      <c r="M1682" s="39" t="str">
        <f>IF($B1682="","",-SUMIFS(Tabla7[Cantidad],Tabla7[Código del producto],$B1682,Tabla7[Tipo de movimiento],"SALIDA",Tabla7[Mes],M$5))</f>
        <v/>
      </c>
      <c r="N1682" s="39" t="str">
        <f>IF($B1682="","",-SUMIFS(Tabla7[Cantidad],Tabla7[Código del producto],$B1682,Tabla7[Tipo de movimiento],"SALIDA",Tabla7[Mes],N$5))</f>
        <v/>
      </c>
      <c r="O1682" s="39" t="str">
        <f>IF($B1682="","",-SUMIFS(Tabla7[Cantidad],Tabla7[Código del producto],$B1682,Tabla7[Tipo de movimiento],"SALIDA",Tabla7[Mes],O$5))</f>
        <v/>
      </c>
      <c r="P1682" s="39" t="str">
        <f>IF($B1682="","",-SUMIFS(Tabla7[Cantidad],Tabla7[Código del producto],$B1682,Tabla7[Tipo de movimiento],"SALIDA",Tabla7[Mes],P$5))</f>
        <v/>
      </c>
      <c r="Q1682" s="39" t="str">
        <f t="shared" si="78"/>
        <v/>
      </c>
      <c r="R1682" s="51" t="str">
        <f>IF($B1682="","",IFERROR(VLOOKUP($B1682,'ABC rotación'!$C:$G,5,0),"C"))</f>
        <v/>
      </c>
      <c r="S1682" s="41" t="str">
        <f t="shared" si="79"/>
        <v/>
      </c>
      <c r="T1682" s="40" t="str">
        <f t="shared" si="80"/>
        <v/>
      </c>
      <c r="U1682" s="23" t="str">
        <f>IF($B1682="","",VLOOKUP($T1682,Tablas!$X$14:$Y$17,2,1))</f>
        <v/>
      </c>
    </row>
    <row r="1683" spans="2:21" x14ac:dyDescent="0.2">
      <c r="B1683" s="1" t="str">
        <f>IF(Tablas!B1681="","",Tablas!B1681)</f>
        <v/>
      </c>
      <c r="C1683" s="1" t="str">
        <f>IF(Tablas!C1681="","",Tablas!C1681)</f>
        <v/>
      </c>
      <c r="D1683" s="1" t="str">
        <f>IF(Tablas!D1681="","",Tablas!D1681)</f>
        <v/>
      </c>
      <c r="E1683" s="1" t="str">
        <f>IF(Tablas!E1681="","",Tablas!E1681)</f>
        <v/>
      </c>
      <c r="F1683" s="1" t="str">
        <f>IF(Tablas!F1681="","",Tablas!F1681)</f>
        <v/>
      </c>
      <c r="G1683" s="1" t="str">
        <f>IF(Tablas!I1681="","",Tablas!I1681)</f>
        <v/>
      </c>
      <c r="H1683" s="1" t="s">
        <v>911</v>
      </c>
      <c r="I1683" s="39" t="str">
        <f>IF($B1683="","",-SUMIFS(Tabla7[Cantidad],Tabla7[Código del producto],$B1683,Tabla7[Tipo de movimiento],"SALIDA",Tabla7[Mes],I$5))</f>
        <v/>
      </c>
      <c r="J1683" s="39" t="str">
        <f>IF($B1683="","",-SUMIFS(Tabla7[Cantidad],Tabla7[Código del producto],$B1683,Tabla7[Tipo de movimiento],"SALIDA",Tabla7[Mes],J$5))</f>
        <v/>
      </c>
      <c r="K1683" s="39" t="str">
        <f>IF($B1683="","",-SUMIFS(Tabla7[Cantidad],Tabla7[Código del producto],$B1683,Tabla7[Tipo de movimiento],"SALIDA",Tabla7[Mes],K$5))</f>
        <v/>
      </c>
      <c r="L1683" s="39" t="str">
        <f>IF($B1683="","",-SUMIFS(Tabla7[Cantidad],Tabla7[Código del producto],$B1683,Tabla7[Tipo de movimiento],"SALIDA",Tabla7[Mes],L$5))</f>
        <v/>
      </c>
      <c r="M1683" s="39" t="str">
        <f>IF($B1683="","",-SUMIFS(Tabla7[Cantidad],Tabla7[Código del producto],$B1683,Tabla7[Tipo de movimiento],"SALIDA",Tabla7[Mes],M$5))</f>
        <v/>
      </c>
      <c r="N1683" s="39" t="str">
        <f>IF($B1683="","",-SUMIFS(Tabla7[Cantidad],Tabla7[Código del producto],$B1683,Tabla7[Tipo de movimiento],"SALIDA",Tabla7[Mes],N$5))</f>
        <v/>
      </c>
      <c r="O1683" s="39" t="str">
        <f>IF($B1683="","",-SUMIFS(Tabla7[Cantidad],Tabla7[Código del producto],$B1683,Tabla7[Tipo de movimiento],"SALIDA",Tabla7[Mes],O$5))</f>
        <v/>
      </c>
      <c r="P1683" s="39" t="str">
        <f>IF($B1683="","",-SUMIFS(Tabla7[Cantidad],Tabla7[Código del producto],$B1683,Tabla7[Tipo de movimiento],"SALIDA",Tabla7[Mes],P$5))</f>
        <v/>
      </c>
      <c r="Q1683" s="39" t="str">
        <f t="shared" si="78"/>
        <v/>
      </c>
      <c r="R1683" s="51" t="str">
        <f>IF($B1683="","",IFERROR(VLOOKUP($B1683,'ABC rotación'!$C:$G,5,0),"C"))</f>
        <v/>
      </c>
      <c r="S1683" s="41" t="str">
        <f t="shared" si="79"/>
        <v/>
      </c>
      <c r="T1683" s="40" t="str">
        <f t="shared" si="80"/>
        <v/>
      </c>
      <c r="U1683" s="23" t="str">
        <f>IF($B1683="","",VLOOKUP($T1683,Tablas!$X$14:$Y$17,2,1))</f>
        <v/>
      </c>
    </row>
    <row r="1684" spans="2:21" x14ac:dyDescent="0.2">
      <c r="B1684" s="1" t="str">
        <f>IF(Tablas!B1682="","",Tablas!B1682)</f>
        <v/>
      </c>
      <c r="C1684" s="1" t="str">
        <f>IF(Tablas!C1682="","",Tablas!C1682)</f>
        <v/>
      </c>
      <c r="D1684" s="1" t="str">
        <f>IF(Tablas!D1682="","",Tablas!D1682)</f>
        <v/>
      </c>
      <c r="E1684" s="1" t="str">
        <f>IF(Tablas!E1682="","",Tablas!E1682)</f>
        <v/>
      </c>
      <c r="F1684" s="1" t="str">
        <f>IF(Tablas!F1682="","",Tablas!F1682)</f>
        <v/>
      </c>
      <c r="G1684" s="1" t="str">
        <f>IF(Tablas!I1682="","",Tablas!I1682)</f>
        <v/>
      </c>
      <c r="H1684" s="1" t="s">
        <v>911</v>
      </c>
      <c r="I1684" s="39" t="str">
        <f>IF($B1684="","",-SUMIFS(Tabla7[Cantidad],Tabla7[Código del producto],$B1684,Tabla7[Tipo de movimiento],"SALIDA",Tabla7[Mes],I$5))</f>
        <v/>
      </c>
      <c r="J1684" s="39" t="str">
        <f>IF($B1684="","",-SUMIFS(Tabla7[Cantidad],Tabla7[Código del producto],$B1684,Tabla7[Tipo de movimiento],"SALIDA",Tabla7[Mes],J$5))</f>
        <v/>
      </c>
      <c r="K1684" s="39" t="str">
        <f>IF($B1684="","",-SUMIFS(Tabla7[Cantidad],Tabla7[Código del producto],$B1684,Tabla7[Tipo de movimiento],"SALIDA",Tabla7[Mes],K$5))</f>
        <v/>
      </c>
      <c r="L1684" s="39" t="str">
        <f>IF($B1684="","",-SUMIFS(Tabla7[Cantidad],Tabla7[Código del producto],$B1684,Tabla7[Tipo de movimiento],"SALIDA",Tabla7[Mes],L$5))</f>
        <v/>
      </c>
      <c r="M1684" s="39" t="str">
        <f>IF($B1684="","",-SUMIFS(Tabla7[Cantidad],Tabla7[Código del producto],$B1684,Tabla7[Tipo de movimiento],"SALIDA",Tabla7[Mes],M$5))</f>
        <v/>
      </c>
      <c r="N1684" s="39" t="str">
        <f>IF($B1684="","",-SUMIFS(Tabla7[Cantidad],Tabla7[Código del producto],$B1684,Tabla7[Tipo de movimiento],"SALIDA",Tabla7[Mes],N$5))</f>
        <v/>
      </c>
      <c r="O1684" s="39" t="str">
        <f>IF($B1684="","",-SUMIFS(Tabla7[Cantidad],Tabla7[Código del producto],$B1684,Tabla7[Tipo de movimiento],"SALIDA",Tabla7[Mes],O$5))</f>
        <v/>
      </c>
      <c r="P1684" s="39" t="str">
        <f>IF($B1684="","",-SUMIFS(Tabla7[Cantidad],Tabla7[Código del producto],$B1684,Tabla7[Tipo de movimiento],"SALIDA",Tabla7[Mes],P$5))</f>
        <v/>
      </c>
      <c r="Q1684" s="39" t="str">
        <f t="shared" si="78"/>
        <v/>
      </c>
      <c r="R1684" s="51" t="str">
        <f>IF($B1684="","",IFERROR(VLOOKUP($B1684,'ABC rotación'!$C:$G,5,0),"C"))</f>
        <v/>
      </c>
      <c r="S1684" s="41" t="str">
        <f t="shared" si="79"/>
        <v/>
      </c>
      <c r="T1684" s="40" t="str">
        <f t="shared" si="80"/>
        <v/>
      </c>
      <c r="U1684" s="23" t="str">
        <f>IF($B1684="","",VLOOKUP($T1684,Tablas!$X$14:$Y$17,2,1))</f>
        <v/>
      </c>
    </row>
    <row r="1685" spans="2:21" x14ac:dyDescent="0.2">
      <c r="B1685" s="1" t="str">
        <f>IF(Tablas!B1683="","",Tablas!B1683)</f>
        <v/>
      </c>
      <c r="C1685" s="1" t="str">
        <f>IF(Tablas!C1683="","",Tablas!C1683)</f>
        <v/>
      </c>
      <c r="D1685" s="1" t="str">
        <f>IF(Tablas!D1683="","",Tablas!D1683)</f>
        <v/>
      </c>
      <c r="E1685" s="1" t="str">
        <f>IF(Tablas!E1683="","",Tablas!E1683)</f>
        <v/>
      </c>
      <c r="F1685" s="1" t="str">
        <f>IF(Tablas!F1683="","",Tablas!F1683)</f>
        <v/>
      </c>
      <c r="G1685" s="1" t="str">
        <f>IF(Tablas!I1683="","",Tablas!I1683)</f>
        <v/>
      </c>
      <c r="H1685" s="1" t="s">
        <v>911</v>
      </c>
      <c r="I1685" s="39" t="str">
        <f>IF($B1685="","",-SUMIFS(Tabla7[Cantidad],Tabla7[Código del producto],$B1685,Tabla7[Tipo de movimiento],"SALIDA",Tabla7[Mes],I$5))</f>
        <v/>
      </c>
      <c r="J1685" s="39" t="str">
        <f>IF($B1685="","",-SUMIFS(Tabla7[Cantidad],Tabla7[Código del producto],$B1685,Tabla7[Tipo de movimiento],"SALIDA",Tabla7[Mes],J$5))</f>
        <v/>
      </c>
      <c r="K1685" s="39" t="str">
        <f>IF($B1685="","",-SUMIFS(Tabla7[Cantidad],Tabla7[Código del producto],$B1685,Tabla7[Tipo de movimiento],"SALIDA",Tabla7[Mes],K$5))</f>
        <v/>
      </c>
      <c r="L1685" s="39" t="str">
        <f>IF($B1685="","",-SUMIFS(Tabla7[Cantidad],Tabla7[Código del producto],$B1685,Tabla7[Tipo de movimiento],"SALIDA",Tabla7[Mes],L$5))</f>
        <v/>
      </c>
      <c r="M1685" s="39" t="str">
        <f>IF($B1685="","",-SUMIFS(Tabla7[Cantidad],Tabla7[Código del producto],$B1685,Tabla7[Tipo de movimiento],"SALIDA",Tabla7[Mes],M$5))</f>
        <v/>
      </c>
      <c r="N1685" s="39" t="str">
        <f>IF($B1685="","",-SUMIFS(Tabla7[Cantidad],Tabla7[Código del producto],$B1685,Tabla7[Tipo de movimiento],"SALIDA",Tabla7[Mes],N$5))</f>
        <v/>
      </c>
      <c r="O1685" s="39" t="str">
        <f>IF($B1685="","",-SUMIFS(Tabla7[Cantidad],Tabla7[Código del producto],$B1685,Tabla7[Tipo de movimiento],"SALIDA",Tabla7[Mes],O$5))</f>
        <v/>
      </c>
      <c r="P1685" s="39" t="str">
        <f>IF($B1685="","",-SUMIFS(Tabla7[Cantidad],Tabla7[Código del producto],$B1685,Tabla7[Tipo de movimiento],"SALIDA",Tabla7[Mes],P$5))</f>
        <v/>
      </c>
      <c r="Q1685" s="39" t="str">
        <f t="shared" si="78"/>
        <v/>
      </c>
      <c r="R1685" s="51" t="str">
        <f>IF($B1685="","",IFERROR(VLOOKUP($B1685,'ABC rotación'!$C:$G,5,0),"C"))</f>
        <v/>
      </c>
      <c r="S1685" s="41" t="str">
        <f t="shared" si="79"/>
        <v/>
      </c>
      <c r="T1685" s="40" t="str">
        <f t="shared" si="80"/>
        <v/>
      </c>
      <c r="U1685" s="23" t="str">
        <f>IF($B1685="","",VLOOKUP($T1685,Tablas!$X$14:$Y$17,2,1))</f>
        <v/>
      </c>
    </row>
    <row r="1686" spans="2:21" x14ac:dyDescent="0.2">
      <c r="B1686" s="1" t="str">
        <f>IF(Tablas!B1684="","",Tablas!B1684)</f>
        <v/>
      </c>
      <c r="C1686" s="1" t="str">
        <f>IF(Tablas!C1684="","",Tablas!C1684)</f>
        <v/>
      </c>
      <c r="D1686" s="1" t="str">
        <f>IF(Tablas!D1684="","",Tablas!D1684)</f>
        <v/>
      </c>
      <c r="E1686" s="1" t="str">
        <f>IF(Tablas!E1684="","",Tablas!E1684)</f>
        <v/>
      </c>
      <c r="F1686" s="1" t="str">
        <f>IF(Tablas!F1684="","",Tablas!F1684)</f>
        <v/>
      </c>
      <c r="G1686" s="1" t="str">
        <f>IF(Tablas!I1684="","",Tablas!I1684)</f>
        <v/>
      </c>
      <c r="H1686" s="1" t="s">
        <v>911</v>
      </c>
      <c r="I1686" s="39" t="str">
        <f>IF($B1686="","",-SUMIFS(Tabla7[Cantidad],Tabla7[Código del producto],$B1686,Tabla7[Tipo de movimiento],"SALIDA",Tabla7[Mes],I$5))</f>
        <v/>
      </c>
      <c r="J1686" s="39" t="str">
        <f>IF($B1686="","",-SUMIFS(Tabla7[Cantidad],Tabla7[Código del producto],$B1686,Tabla7[Tipo de movimiento],"SALIDA",Tabla7[Mes],J$5))</f>
        <v/>
      </c>
      <c r="K1686" s="39" t="str">
        <f>IF($B1686="","",-SUMIFS(Tabla7[Cantidad],Tabla7[Código del producto],$B1686,Tabla7[Tipo de movimiento],"SALIDA",Tabla7[Mes],K$5))</f>
        <v/>
      </c>
      <c r="L1686" s="39" t="str">
        <f>IF($B1686="","",-SUMIFS(Tabla7[Cantidad],Tabla7[Código del producto],$B1686,Tabla7[Tipo de movimiento],"SALIDA",Tabla7[Mes],L$5))</f>
        <v/>
      </c>
      <c r="M1686" s="39" t="str">
        <f>IF($B1686="","",-SUMIFS(Tabla7[Cantidad],Tabla7[Código del producto],$B1686,Tabla7[Tipo de movimiento],"SALIDA",Tabla7[Mes],M$5))</f>
        <v/>
      </c>
      <c r="N1686" s="39" t="str">
        <f>IF($B1686="","",-SUMIFS(Tabla7[Cantidad],Tabla7[Código del producto],$B1686,Tabla7[Tipo de movimiento],"SALIDA",Tabla7[Mes],N$5))</f>
        <v/>
      </c>
      <c r="O1686" s="39" t="str">
        <f>IF($B1686="","",-SUMIFS(Tabla7[Cantidad],Tabla7[Código del producto],$B1686,Tabla7[Tipo de movimiento],"SALIDA",Tabla7[Mes],O$5))</f>
        <v/>
      </c>
      <c r="P1686" s="39" t="str">
        <f>IF($B1686="","",-SUMIFS(Tabla7[Cantidad],Tabla7[Código del producto],$B1686,Tabla7[Tipo de movimiento],"SALIDA",Tabla7[Mes],P$5))</f>
        <v/>
      </c>
      <c r="Q1686" s="39" t="str">
        <f t="shared" si="78"/>
        <v/>
      </c>
      <c r="R1686" s="51" t="str">
        <f>IF($B1686="","",IFERROR(VLOOKUP($B1686,'ABC rotación'!$C:$G,5,0),"C"))</f>
        <v/>
      </c>
      <c r="S1686" s="41" t="str">
        <f t="shared" si="79"/>
        <v/>
      </c>
      <c r="T1686" s="40" t="str">
        <f t="shared" si="80"/>
        <v/>
      </c>
      <c r="U1686" s="23" t="str">
        <f>IF($B1686="","",VLOOKUP($T1686,Tablas!$X$14:$Y$17,2,1))</f>
        <v/>
      </c>
    </row>
    <row r="1687" spans="2:21" x14ac:dyDescent="0.2">
      <c r="B1687" s="1" t="str">
        <f>IF(Tablas!B1685="","",Tablas!B1685)</f>
        <v/>
      </c>
      <c r="C1687" s="1" t="str">
        <f>IF(Tablas!C1685="","",Tablas!C1685)</f>
        <v/>
      </c>
      <c r="D1687" s="1" t="str">
        <f>IF(Tablas!D1685="","",Tablas!D1685)</f>
        <v/>
      </c>
      <c r="E1687" s="1" t="str">
        <f>IF(Tablas!E1685="","",Tablas!E1685)</f>
        <v/>
      </c>
      <c r="F1687" s="1" t="str">
        <f>IF(Tablas!F1685="","",Tablas!F1685)</f>
        <v/>
      </c>
      <c r="G1687" s="1" t="str">
        <f>IF(Tablas!I1685="","",Tablas!I1685)</f>
        <v/>
      </c>
      <c r="H1687" s="1" t="s">
        <v>911</v>
      </c>
      <c r="I1687" s="39" t="str">
        <f>IF($B1687="","",-SUMIFS(Tabla7[Cantidad],Tabla7[Código del producto],$B1687,Tabla7[Tipo de movimiento],"SALIDA",Tabla7[Mes],I$5))</f>
        <v/>
      </c>
      <c r="J1687" s="39" t="str">
        <f>IF($B1687="","",-SUMIFS(Tabla7[Cantidad],Tabla7[Código del producto],$B1687,Tabla7[Tipo de movimiento],"SALIDA",Tabla7[Mes],J$5))</f>
        <v/>
      </c>
      <c r="K1687" s="39" t="str">
        <f>IF($B1687="","",-SUMIFS(Tabla7[Cantidad],Tabla7[Código del producto],$B1687,Tabla7[Tipo de movimiento],"SALIDA",Tabla7[Mes],K$5))</f>
        <v/>
      </c>
      <c r="L1687" s="39" t="str">
        <f>IF($B1687="","",-SUMIFS(Tabla7[Cantidad],Tabla7[Código del producto],$B1687,Tabla7[Tipo de movimiento],"SALIDA",Tabla7[Mes],L$5))</f>
        <v/>
      </c>
      <c r="M1687" s="39" t="str">
        <f>IF($B1687="","",-SUMIFS(Tabla7[Cantidad],Tabla7[Código del producto],$B1687,Tabla7[Tipo de movimiento],"SALIDA",Tabla7[Mes],M$5))</f>
        <v/>
      </c>
      <c r="N1687" s="39" t="str">
        <f>IF($B1687="","",-SUMIFS(Tabla7[Cantidad],Tabla7[Código del producto],$B1687,Tabla7[Tipo de movimiento],"SALIDA",Tabla7[Mes],N$5))</f>
        <v/>
      </c>
      <c r="O1687" s="39" t="str">
        <f>IF($B1687="","",-SUMIFS(Tabla7[Cantidad],Tabla7[Código del producto],$B1687,Tabla7[Tipo de movimiento],"SALIDA",Tabla7[Mes],O$5))</f>
        <v/>
      </c>
      <c r="P1687" s="39" t="str">
        <f>IF($B1687="","",-SUMIFS(Tabla7[Cantidad],Tabla7[Código del producto],$B1687,Tabla7[Tipo de movimiento],"SALIDA",Tabla7[Mes],P$5))</f>
        <v/>
      </c>
      <c r="Q1687" s="39" t="str">
        <f t="shared" si="78"/>
        <v/>
      </c>
      <c r="R1687" s="51" t="str">
        <f>IF($B1687="","",IFERROR(VLOOKUP($B1687,'ABC rotación'!$C:$G,5,0),"C"))</f>
        <v/>
      </c>
      <c r="S1687" s="41" t="str">
        <f t="shared" si="79"/>
        <v/>
      </c>
      <c r="T1687" s="40" t="str">
        <f t="shared" si="80"/>
        <v/>
      </c>
      <c r="U1687" s="23" t="str">
        <f>IF($B1687="","",VLOOKUP($T1687,Tablas!$X$14:$Y$17,2,1))</f>
        <v/>
      </c>
    </row>
    <row r="1688" spans="2:21" x14ac:dyDescent="0.2">
      <c r="B1688" s="1" t="str">
        <f>IF(Tablas!B1686="","",Tablas!B1686)</f>
        <v/>
      </c>
      <c r="C1688" s="1" t="str">
        <f>IF(Tablas!C1686="","",Tablas!C1686)</f>
        <v/>
      </c>
      <c r="D1688" s="1" t="str">
        <f>IF(Tablas!D1686="","",Tablas!D1686)</f>
        <v/>
      </c>
      <c r="E1688" s="1" t="str">
        <f>IF(Tablas!E1686="","",Tablas!E1686)</f>
        <v/>
      </c>
      <c r="F1688" s="1" t="str">
        <f>IF(Tablas!F1686="","",Tablas!F1686)</f>
        <v/>
      </c>
      <c r="G1688" s="1" t="str">
        <f>IF(Tablas!I1686="","",Tablas!I1686)</f>
        <v/>
      </c>
      <c r="H1688" s="1" t="s">
        <v>911</v>
      </c>
      <c r="I1688" s="39" t="str">
        <f>IF($B1688="","",-SUMIFS(Tabla7[Cantidad],Tabla7[Código del producto],$B1688,Tabla7[Tipo de movimiento],"SALIDA",Tabla7[Mes],I$5))</f>
        <v/>
      </c>
      <c r="J1688" s="39" t="str">
        <f>IF($B1688="","",-SUMIFS(Tabla7[Cantidad],Tabla7[Código del producto],$B1688,Tabla7[Tipo de movimiento],"SALIDA",Tabla7[Mes],J$5))</f>
        <v/>
      </c>
      <c r="K1688" s="39" t="str">
        <f>IF($B1688="","",-SUMIFS(Tabla7[Cantidad],Tabla7[Código del producto],$B1688,Tabla7[Tipo de movimiento],"SALIDA",Tabla7[Mes],K$5))</f>
        <v/>
      </c>
      <c r="L1688" s="39" t="str">
        <f>IF($B1688="","",-SUMIFS(Tabla7[Cantidad],Tabla7[Código del producto],$B1688,Tabla7[Tipo de movimiento],"SALIDA",Tabla7[Mes],L$5))</f>
        <v/>
      </c>
      <c r="M1688" s="39" t="str">
        <f>IF($B1688="","",-SUMIFS(Tabla7[Cantidad],Tabla7[Código del producto],$B1688,Tabla7[Tipo de movimiento],"SALIDA",Tabla7[Mes],M$5))</f>
        <v/>
      </c>
      <c r="N1688" s="39" t="str">
        <f>IF($B1688="","",-SUMIFS(Tabla7[Cantidad],Tabla7[Código del producto],$B1688,Tabla7[Tipo de movimiento],"SALIDA",Tabla7[Mes],N$5))</f>
        <v/>
      </c>
      <c r="O1688" s="39" t="str">
        <f>IF($B1688="","",-SUMIFS(Tabla7[Cantidad],Tabla7[Código del producto],$B1688,Tabla7[Tipo de movimiento],"SALIDA",Tabla7[Mes],O$5))</f>
        <v/>
      </c>
      <c r="P1688" s="39" t="str">
        <f>IF($B1688="","",-SUMIFS(Tabla7[Cantidad],Tabla7[Código del producto],$B1688,Tabla7[Tipo de movimiento],"SALIDA",Tabla7[Mes],P$5))</f>
        <v/>
      </c>
      <c r="Q1688" s="39" t="str">
        <f t="shared" si="78"/>
        <v/>
      </c>
      <c r="R1688" s="51" t="str">
        <f>IF($B1688="","",IFERROR(VLOOKUP($B1688,'ABC rotación'!$C:$G,5,0),"C"))</f>
        <v/>
      </c>
      <c r="S1688" s="41" t="str">
        <f t="shared" si="79"/>
        <v/>
      </c>
      <c r="T1688" s="40" t="str">
        <f t="shared" si="80"/>
        <v/>
      </c>
      <c r="U1688" s="23" t="str">
        <f>IF($B1688="","",VLOOKUP($T1688,Tablas!$X$14:$Y$17,2,1))</f>
        <v/>
      </c>
    </row>
    <row r="1689" spans="2:21" x14ac:dyDescent="0.2">
      <c r="B1689" s="1" t="str">
        <f>IF(Tablas!B1687="","",Tablas!B1687)</f>
        <v/>
      </c>
      <c r="C1689" s="1" t="str">
        <f>IF(Tablas!C1687="","",Tablas!C1687)</f>
        <v/>
      </c>
      <c r="D1689" s="1" t="str">
        <f>IF(Tablas!D1687="","",Tablas!D1687)</f>
        <v/>
      </c>
      <c r="E1689" s="1" t="str">
        <f>IF(Tablas!E1687="","",Tablas!E1687)</f>
        <v/>
      </c>
      <c r="F1689" s="1" t="str">
        <f>IF(Tablas!F1687="","",Tablas!F1687)</f>
        <v/>
      </c>
      <c r="G1689" s="1" t="str">
        <f>IF(Tablas!I1687="","",Tablas!I1687)</f>
        <v/>
      </c>
      <c r="H1689" s="1" t="s">
        <v>911</v>
      </c>
      <c r="I1689" s="39" t="str">
        <f>IF($B1689="","",-SUMIFS(Tabla7[Cantidad],Tabla7[Código del producto],$B1689,Tabla7[Tipo de movimiento],"SALIDA",Tabla7[Mes],I$5))</f>
        <v/>
      </c>
      <c r="J1689" s="39" t="str">
        <f>IF($B1689="","",-SUMIFS(Tabla7[Cantidad],Tabla7[Código del producto],$B1689,Tabla7[Tipo de movimiento],"SALIDA",Tabla7[Mes],J$5))</f>
        <v/>
      </c>
      <c r="K1689" s="39" t="str">
        <f>IF($B1689="","",-SUMIFS(Tabla7[Cantidad],Tabla7[Código del producto],$B1689,Tabla7[Tipo de movimiento],"SALIDA",Tabla7[Mes],K$5))</f>
        <v/>
      </c>
      <c r="L1689" s="39" t="str">
        <f>IF($B1689="","",-SUMIFS(Tabla7[Cantidad],Tabla7[Código del producto],$B1689,Tabla7[Tipo de movimiento],"SALIDA",Tabla7[Mes],L$5))</f>
        <v/>
      </c>
      <c r="M1689" s="39" t="str">
        <f>IF($B1689="","",-SUMIFS(Tabla7[Cantidad],Tabla7[Código del producto],$B1689,Tabla7[Tipo de movimiento],"SALIDA",Tabla7[Mes],M$5))</f>
        <v/>
      </c>
      <c r="N1689" s="39" t="str">
        <f>IF($B1689="","",-SUMIFS(Tabla7[Cantidad],Tabla7[Código del producto],$B1689,Tabla7[Tipo de movimiento],"SALIDA",Tabla7[Mes],N$5))</f>
        <v/>
      </c>
      <c r="O1689" s="39" t="str">
        <f>IF($B1689="","",-SUMIFS(Tabla7[Cantidad],Tabla7[Código del producto],$B1689,Tabla7[Tipo de movimiento],"SALIDA",Tabla7[Mes],O$5))</f>
        <v/>
      </c>
      <c r="P1689" s="39" t="str">
        <f>IF($B1689="","",-SUMIFS(Tabla7[Cantidad],Tabla7[Código del producto],$B1689,Tabla7[Tipo de movimiento],"SALIDA",Tabla7[Mes],P$5))</f>
        <v/>
      </c>
      <c r="Q1689" s="39" t="str">
        <f t="shared" si="78"/>
        <v/>
      </c>
      <c r="R1689" s="51" t="str">
        <f>IF($B1689="","",IFERROR(VLOOKUP($B1689,'ABC rotación'!$C:$G,5,0),"C"))</f>
        <v/>
      </c>
      <c r="S1689" s="41" t="str">
        <f t="shared" si="79"/>
        <v/>
      </c>
      <c r="T1689" s="40" t="str">
        <f t="shared" si="80"/>
        <v/>
      </c>
      <c r="U1689" s="23" t="str">
        <f>IF($B1689="","",VLOOKUP($T1689,Tablas!$X$14:$Y$17,2,1))</f>
        <v/>
      </c>
    </row>
    <row r="1690" spans="2:21" x14ac:dyDescent="0.2">
      <c r="B1690" s="1" t="str">
        <f>IF(Tablas!B1688="","",Tablas!B1688)</f>
        <v/>
      </c>
      <c r="C1690" s="1" t="str">
        <f>IF(Tablas!C1688="","",Tablas!C1688)</f>
        <v/>
      </c>
      <c r="D1690" s="1" t="str">
        <f>IF(Tablas!D1688="","",Tablas!D1688)</f>
        <v/>
      </c>
      <c r="E1690" s="1" t="str">
        <f>IF(Tablas!E1688="","",Tablas!E1688)</f>
        <v/>
      </c>
      <c r="F1690" s="1" t="str">
        <f>IF(Tablas!F1688="","",Tablas!F1688)</f>
        <v/>
      </c>
      <c r="G1690" s="1" t="str">
        <f>IF(Tablas!I1688="","",Tablas!I1688)</f>
        <v/>
      </c>
      <c r="H1690" s="1" t="s">
        <v>911</v>
      </c>
      <c r="I1690" s="39" t="str">
        <f>IF($B1690="","",-SUMIFS(Tabla7[Cantidad],Tabla7[Código del producto],$B1690,Tabla7[Tipo de movimiento],"SALIDA",Tabla7[Mes],I$5))</f>
        <v/>
      </c>
      <c r="J1690" s="39" t="str">
        <f>IF($B1690="","",-SUMIFS(Tabla7[Cantidad],Tabla7[Código del producto],$B1690,Tabla7[Tipo de movimiento],"SALIDA",Tabla7[Mes],J$5))</f>
        <v/>
      </c>
      <c r="K1690" s="39" t="str">
        <f>IF($B1690="","",-SUMIFS(Tabla7[Cantidad],Tabla7[Código del producto],$B1690,Tabla7[Tipo de movimiento],"SALIDA",Tabla7[Mes],K$5))</f>
        <v/>
      </c>
      <c r="L1690" s="39" t="str">
        <f>IF($B1690="","",-SUMIFS(Tabla7[Cantidad],Tabla7[Código del producto],$B1690,Tabla7[Tipo de movimiento],"SALIDA",Tabla7[Mes],L$5))</f>
        <v/>
      </c>
      <c r="M1690" s="39" t="str">
        <f>IF($B1690="","",-SUMIFS(Tabla7[Cantidad],Tabla7[Código del producto],$B1690,Tabla7[Tipo de movimiento],"SALIDA",Tabla7[Mes],M$5))</f>
        <v/>
      </c>
      <c r="N1690" s="39" t="str">
        <f>IF($B1690="","",-SUMIFS(Tabla7[Cantidad],Tabla7[Código del producto],$B1690,Tabla7[Tipo de movimiento],"SALIDA",Tabla7[Mes],N$5))</f>
        <v/>
      </c>
      <c r="O1690" s="39" t="str">
        <f>IF($B1690="","",-SUMIFS(Tabla7[Cantidad],Tabla7[Código del producto],$B1690,Tabla7[Tipo de movimiento],"SALIDA",Tabla7[Mes],O$5))</f>
        <v/>
      </c>
      <c r="P1690" s="39" t="str">
        <f>IF($B1690="","",-SUMIFS(Tabla7[Cantidad],Tabla7[Código del producto],$B1690,Tabla7[Tipo de movimiento],"SALIDA",Tabla7[Mes],P$5))</f>
        <v/>
      </c>
      <c r="Q1690" s="39" t="str">
        <f t="shared" si="78"/>
        <v/>
      </c>
      <c r="R1690" s="51" t="str">
        <f>IF($B1690="","",IFERROR(VLOOKUP($B1690,'ABC rotación'!$C:$G,5,0),"C"))</f>
        <v/>
      </c>
      <c r="S1690" s="41" t="str">
        <f t="shared" si="79"/>
        <v/>
      </c>
      <c r="T1690" s="40" t="str">
        <f t="shared" si="80"/>
        <v/>
      </c>
      <c r="U1690" s="23" t="str">
        <f>IF($B1690="","",VLOOKUP($T1690,Tablas!$X$14:$Y$17,2,1))</f>
        <v/>
      </c>
    </row>
    <row r="1691" spans="2:21" x14ac:dyDescent="0.2">
      <c r="B1691" s="1" t="str">
        <f>IF(Tablas!B1689="","",Tablas!B1689)</f>
        <v/>
      </c>
      <c r="C1691" s="1" t="str">
        <f>IF(Tablas!C1689="","",Tablas!C1689)</f>
        <v/>
      </c>
      <c r="D1691" s="1" t="str">
        <f>IF(Tablas!D1689="","",Tablas!D1689)</f>
        <v/>
      </c>
      <c r="E1691" s="1" t="str">
        <f>IF(Tablas!E1689="","",Tablas!E1689)</f>
        <v/>
      </c>
      <c r="F1691" s="1" t="str">
        <f>IF(Tablas!F1689="","",Tablas!F1689)</f>
        <v/>
      </c>
      <c r="G1691" s="1" t="str">
        <f>IF(Tablas!I1689="","",Tablas!I1689)</f>
        <v/>
      </c>
      <c r="H1691" s="1" t="s">
        <v>911</v>
      </c>
      <c r="I1691" s="39" t="str">
        <f>IF($B1691="","",-SUMIFS(Tabla7[Cantidad],Tabla7[Código del producto],$B1691,Tabla7[Tipo de movimiento],"SALIDA",Tabla7[Mes],I$5))</f>
        <v/>
      </c>
      <c r="J1691" s="39" t="str">
        <f>IF($B1691="","",-SUMIFS(Tabla7[Cantidad],Tabla7[Código del producto],$B1691,Tabla7[Tipo de movimiento],"SALIDA",Tabla7[Mes],J$5))</f>
        <v/>
      </c>
      <c r="K1691" s="39" t="str">
        <f>IF($B1691="","",-SUMIFS(Tabla7[Cantidad],Tabla7[Código del producto],$B1691,Tabla7[Tipo de movimiento],"SALIDA",Tabla7[Mes],K$5))</f>
        <v/>
      </c>
      <c r="L1691" s="39" t="str">
        <f>IF($B1691="","",-SUMIFS(Tabla7[Cantidad],Tabla7[Código del producto],$B1691,Tabla7[Tipo de movimiento],"SALIDA",Tabla7[Mes],L$5))</f>
        <v/>
      </c>
      <c r="M1691" s="39" t="str">
        <f>IF($B1691="","",-SUMIFS(Tabla7[Cantidad],Tabla7[Código del producto],$B1691,Tabla7[Tipo de movimiento],"SALIDA",Tabla7[Mes],M$5))</f>
        <v/>
      </c>
      <c r="N1691" s="39" t="str">
        <f>IF($B1691="","",-SUMIFS(Tabla7[Cantidad],Tabla7[Código del producto],$B1691,Tabla7[Tipo de movimiento],"SALIDA",Tabla7[Mes],N$5))</f>
        <v/>
      </c>
      <c r="O1691" s="39" t="str">
        <f>IF($B1691="","",-SUMIFS(Tabla7[Cantidad],Tabla7[Código del producto],$B1691,Tabla7[Tipo de movimiento],"SALIDA",Tabla7[Mes],O$5))</f>
        <v/>
      </c>
      <c r="P1691" s="39" t="str">
        <f>IF($B1691="","",-SUMIFS(Tabla7[Cantidad],Tabla7[Código del producto],$B1691,Tabla7[Tipo de movimiento],"SALIDA",Tabla7[Mes],P$5))</f>
        <v/>
      </c>
      <c r="Q1691" s="39" t="str">
        <f t="shared" si="78"/>
        <v/>
      </c>
      <c r="R1691" s="51" t="str">
        <f>IF($B1691="","",IFERROR(VLOOKUP($B1691,'ABC rotación'!$C:$G,5,0),"C"))</f>
        <v/>
      </c>
      <c r="S1691" s="41" t="str">
        <f t="shared" si="79"/>
        <v/>
      </c>
      <c r="T1691" s="40" t="str">
        <f t="shared" si="80"/>
        <v/>
      </c>
      <c r="U1691" s="23" t="str">
        <f>IF($B1691="","",VLOOKUP($T1691,Tablas!$X$14:$Y$17,2,1))</f>
        <v/>
      </c>
    </row>
    <row r="1692" spans="2:21" x14ac:dyDescent="0.2">
      <c r="B1692" s="1" t="str">
        <f>IF(Tablas!B1690="","",Tablas!B1690)</f>
        <v/>
      </c>
      <c r="C1692" s="1" t="str">
        <f>IF(Tablas!C1690="","",Tablas!C1690)</f>
        <v/>
      </c>
      <c r="D1692" s="1" t="str">
        <f>IF(Tablas!D1690="","",Tablas!D1690)</f>
        <v/>
      </c>
      <c r="E1692" s="1" t="str">
        <f>IF(Tablas!E1690="","",Tablas!E1690)</f>
        <v/>
      </c>
      <c r="F1692" s="1" t="str">
        <f>IF(Tablas!F1690="","",Tablas!F1690)</f>
        <v/>
      </c>
      <c r="G1692" s="1" t="str">
        <f>IF(Tablas!I1690="","",Tablas!I1690)</f>
        <v/>
      </c>
      <c r="H1692" s="1" t="s">
        <v>911</v>
      </c>
      <c r="I1692" s="39" t="str">
        <f>IF($B1692="","",-SUMIFS(Tabla7[Cantidad],Tabla7[Código del producto],$B1692,Tabla7[Tipo de movimiento],"SALIDA",Tabla7[Mes],I$5))</f>
        <v/>
      </c>
      <c r="J1692" s="39" t="str">
        <f>IF($B1692="","",-SUMIFS(Tabla7[Cantidad],Tabla7[Código del producto],$B1692,Tabla7[Tipo de movimiento],"SALIDA",Tabla7[Mes],J$5))</f>
        <v/>
      </c>
      <c r="K1692" s="39" t="str">
        <f>IF($B1692="","",-SUMIFS(Tabla7[Cantidad],Tabla7[Código del producto],$B1692,Tabla7[Tipo de movimiento],"SALIDA",Tabla7[Mes],K$5))</f>
        <v/>
      </c>
      <c r="L1692" s="39" t="str">
        <f>IF($B1692="","",-SUMIFS(Tabla7[Cantidad],Tabla7[Código del producto],$B1692,Tabla7[Tipo de movimiento],"SALIDA",Tabla7[Mes],L$5))</f>
        <v/>
      </c>
      <c r="M1692" s="39" t="str">
        <f>IF($B1692="","",-SUMIFS(Tabla7[Cantidad],Tabla7[Código del producto],$B1692,Tabla7[Tipo de movimiento],"SALIDA",Tabla7[Mes],M$5))</f>
        <v/>
      </c>
      <c r="N1692" s="39" t="str">
        <f>IF($B1692="","",-SUMIFS(Tabla7[Cantidad],Tabla7[Código del producto],$B1692,Tabla7[Tipo de movimiento],"SALIDA",Tabla7[Mes],N$5))</f>
        <v/>
      </c>
      <c r="O1692" s="39" t="str">
        <f>IF($B1692="","",-SUMIFS(Tabla7[Cantidad],Tabla7[Código del producto],$B1692,Tabla7[Tipo de movimiento],"SALIDA",Tabla7[Mes],O$5))</f>
        <v/>
      </c>
      <c r="P1692" s="39" t="str">
        <f>IF($B1692="","",-SUMIFS(Tabla7[Cantidad],Tabla7[Código del producto],$B1692,Tabla7[Tipo de movimiento],"SALIDA",Tabla7[Mes],P$5))</f>
        <v/>
      </c>
      <c r="Q1692" s="39" t="str">
        <f t="shared" si="78"/>
        <v/>
      </c>
      <c r="R1692" s="51" t="str">
        <f>IF($B1692="","",IFERROR(VLOOKUP($B1692,'ABC rotación'!$C:$G,5,0),"C"))</f>
        <v/>
      </c>
      <c r="S1692" s="41" t="str">
        <f t="shared" si="79"/>
        <v/>
      </c>
      <c r="T1692" s="40" t="str">
        <f t="shared" si="80"/>
        <v/>
      </c>
      <c r="U1692" s="23" t="str">
        <f>IF($B1692="","",VLOOKUP($T1692,Tablas!$X$14:$Y$17,2,1))</f>
        <v/>
      </c>
    </row>
    <row r="1693" spans="2:21" x14ac:dyDescent="0.2">
      <c r="B1693" s="1" t="str">
        <f>IF(Tablas!B1691="","",Tablas!B1691)</f>
        <v/>
      </c>
      <c r="C1693" s="1" t="str">
        <f>IF(Tablas!C1691="","",Tablas!C1691)</f>
        <v/>
      </c>
      <c r="D1693" s="1" t="str">
        <f>IF(Tablas!D1691="","",Tablas!D1691)</f>
        <v/>
      </c>
      <c r="E1693" s="1" t="str">
        <f>IF(Tablas!E1691="","",Tablas!E1691)</f>
        <v/>
      </c>
      <c r="F1693" s="1" t="str">
        <f>IF(Tablas!F1691="","",Tablas!F1691)</f>
        <v/>
      </c>
      <c r="G1693" s="1" t="str">
        <f>IF(Tablas!I1691="","",Tablas!I1691)</f>
        <v/>
      </c>
      <c r="H1693" s="1" t="s">
        <v>911</v>
      </c>
      <c r="I1693" s="39" t="str">
        <f>IF($B1693="","",-SUMIFS(Tabla7[Cantidad],Tabla7[Código del producto],$B1693,Tabla7[Tipo de movimiento],"SALIDA",Tabla7[Mes],I$5))</f>
        <v/>
      </c>
      <c r="J1693" s="39" t="str">
        <f>IF($B1693="","",-SUMIFS(Tabla7[Cantidad],Tabla7[Código del producto],$B1693,Tabla7[Tipo de movimiento],"SALIDA",Tabla7[Mes],J$5))</f>
        <v/>
      </c>
      <c r="K1693" s="39" t="str">
        <f>IF($B1693="","",-SUMIFS(Tabla7[Cantidad],Tabla7[Código del producto],$B1693,Tabla7[Tipo de movimiento],"SALIDA",Tabla7[Mes],K$5))</f>
        <v/>
      </c>
      <c r="L1693" s="39" t="str">
        <f>IF($B1693="","",-SUMIFS(Tabla7[Cantidad],Tabla7[Código del producto],$B1693,Tabla7[Tipo de movimiento],"SALIDA",Tabla7[Mes],L$5))</f>
        <v/>
      </c>
      <c r="M1693" s="39" t="str">
        <f>IF($B1693="","",-SUMIFS(Tabla7[Cantidad],Tabla7[Código del producto],$B1693,Tabla7[Tipo de movimiento],"SALIDA",Tabla7[Mes],M$5))</f>
        <v/>
      </c>
      <c r="N1693" s="39" t="str">
        <f>IF($B1693="","",-SUMIFS(Tabla7[Cantidad],Tabla7[Código del producto],$B1693,Tabla7[Tipo de movimiento],"SALIDA",Tabla7[Mes],N$5))</f>
        <v/>
      </c>
      <c r="O1693" s="39" t="str">
        <f>IF($B1693="","",-SUMIFS(Tabla7[Cantidad],Tabla7[Código del producto],$B1693,Tabla7[Tipo de movimiento],"SALIDA",Tabla7[Mes],O$5))</f>
        <v/>
      </c>
      <c r="P1693" s="39" t="str">
        <f>IF($B1693="","",-SUMIFS(Tabla7[Cantidad],Tabla7[Código del producto],$B1693,Tabla7[Tipo de movimiento],"SALIDA",Tabla7[Mes],P$5))</f>
        <v/>
      </c>
      <c r="Q1693" s="39" t="str">
        <f t="shared" si="78"/>
        <v/>
      </c>
      <c r="R1693" s="51" t="str">
        <f>IF($B1693="","",IFERROR(VLOOKUP($B1693,'ABC rotación'!$C:$G,5,0),"C"))</f>
        <v/>
      </c>
      <c r="S1693" s="41" t="str">
        <f t="shared" si="79"/>
        <v/>
      </c>
      <c r="T1693" s="40" t="str">
        <f t="shared" si="80"/>
        <v/>
      </c>
      <c r="U1693" s="23" t="str">
        <f>IF($B1693="","",VLOOKUP($T1693,Tablas!$X$14:$Y$17,2,1))</f>
        <v/>
      </c>
    </row>
    <row r="1694" spans="2:21" x14ac:dyDescent="0.2">
      <c r="B1694" s="1" t="str">
        <f>IF(Tablas!B1692="","",Tablas!B1692)</f>
        <v/>
      </c>
      <c r="C1694" s="1" t="str">
        <f>IF(Tablas!C1692="","",Tablas!C1692)</f>
        <v/>
      </c>
      <c r="D1694" s="1" t="str">
        <f>IF(Tablas!D1692="","",Tablas!D1692)</f>
        <v/>
      </c>
      <c r="E1694" s="1" t="str">
        <f>IF(Tablas!E1692="","",Tablas!E1692)</f>
        <v/>
      </c>
      <c r="F1694" s="1" t="str">
        <f>IF(Tablas!F1692="","",Tablas!F1692)</f>
        <v/>
      </c>
      <c r="G1694" s="1" t="str">
        <f>IF(Tablas!I1692="","",Tablas!I1692)</f>
        <v/>
      </c>
      <c r="H1694" s="1" t="s">
        <v>911</v>
      </c>
      <c r="I1694" s="39" t="str">
        <f>IF($B1694="","",-SUMIFS(Tabla7[Cantidad],Tabla7[Código del producto],$B1694,Tabla7[Tipo de movimiento],"SALIDA",Tabla7[Mes],I$5))</f>
        <v/>
      </c>
      <c r="J1694" s="39" t="str">
        <f>IF($B1694="","",-SUMIFS(Tabla7[Cantidad],Tabla7[Código del producto],$B1694,Tabla7[Tipo de movimiento],"SALIDA",Tabla7[Mes],J$5))</f>
        <v/>
      </c>
      <c r="K1694" s="39" t="str">
        <f>IF($B1694="","",-SUMIFS(Tabla7[Cantidad],Tabla7[Código del producto],$B1694,Tabla7[Tipo de movimiento],"SALIDA",Tabla7[Mes],K$5))</f>
        <v/>
      </c>
      <c r="L1694" s="39" t="str">
        <f>IF($B1694="","",-SUMIFS(Tabla7[Cantidad],Tabla7[Código del producto],$B1694,Tabla7[Tipo de movimiento],"SALIDA",Tabla7[Mes],L$5))</f>
        <v/>
      </c>
      <c r="M1694" s="39" t="str">
        <f>IF($B1694="","",-SUMIFS(Tabla7[Cantidad],Tabla7[Código del producto],$B1694,Tabla7[Tipo de movimiento],"SALIDA",Tabla7[Mes],M$5))</f>
        <v/>
      </c>
      <c r="N1694" s="39" t="str">
        <f>IF($B1694="","",-SUMIFS(Tabla7[Cantidad],Tabla7[Código del producto],$B1694,Tabla7[Tipo de movimiento],"SALIDA",Tabla7[Mes],N$5))</f>
        <v/>
      </c>
      <c r="O1694" s="39" t="str">
        <f>IF($B1694="","",-SUMIFS(Tabla7[Cantidad],Tabla7[Código del producto],$B1694,Tabla7[Tipo de movimiento],"SALIDA",Tabla7[Mes],O$5))</f>
        <v/>
      </c>
      <c r="P1694" s="39" t="str">
        <f>IF($B1694="","",-SUMIFS(Tabla7[Cantidad],Tabla7[Código del producto],$B1694,Tabla7[Tipo de movimiento],"SALIDA",Tabla7[Mes],P$5))</f>
        <v/>
      </c>
      <c r="Q1694" s="39" t="str">
        <f t="shared" si="78"/>
        <v/>
      </c>
      <c r="R1694" s="51" t="str">
        <f>IF($B1694="","",IFERROR(VLOOKUP($B1694,'ABC rotación'!$C:$G,5,0),"C"))</f>
        <v/>
      </c>
      <c r="S1694" s="41" t="str">
        <f t="shared" si="79"/>
        <v/>
      </c>
      <c r="T1694" s="40" t="str">
        <f t="shared" si="80"/>
        <v/>
      </c>
      <c r="U1694" s="23" t="str">
        <f>IF($B1694="","",VLOOKUP($T1694,Tablas!$X$14:$Y$17,2,1))</f>
        <v/>
      </c>
    </row>
    <row r="1695" spans="2:21" x14ac:dyDescent="0.2">
      <c r="B1695" s="1" t="str">
        <f>IF(Tablas!B1693="","",Tablas!B1693)</f>
        <v/>
      </c>
      <c r="C1695" s="1" t="str">
        <f>IF(Tablas!C1693="","",Tablas!C1693)</f>
        <v/>
      </c>
      <c r="D1695" s="1" t="str">
        <f>IF(Tablas!D1693="","",Tablas!D1693)</f>
        <v/>
      </c>
      <c r="E1695" s="1" t="str">
        <f>IF(Tablas!E1693="","",Tablas!E1693)</f>
        <v/>
      </c>
      <c r="F1695" s="1" t="str">
        <f>IF(Tablas!F1693="","",Tablas!F1693)</f>
        <v/>
      </c>
      <c r="G1695" s="1" t="str">
        <f>IF(Tablas!I1693="","",Tablas!I1693)</f>
        <v/>
      </c>
      <c r="H1695" s="1" t="s">
        <v>911</v>
      </c>
      <c r="I1695" s="39" t="str">
        <f>IF($B1695="","",-SUMIFS(Tabla7[Cantidad],Tabla7[Código del producto],$B1695,Tabla7[Tipo de movimiento],"SALIDA",Tabla7[Mes],I$5))</f>
        <v/>
      </c>
      <c r="J1695" s="39" t="str">
        <f>IF($B1695="","",-SUMIFS(Tabla7[Cantidad],Tabla7[Código del producto],$B1695,Tabla7[Tipo de movimiento],"SALIDA",Tabla7[Mes],J$5))</f>
        <v/>
      </c>
      <c r="K1695" s="39" t="str">
        <f>IF($B1695="","",-SUMIFS(Tabla7[Cantidad],Tabla7[Código del producto],$B1695,Tabla7[Tipo de movimiento],"SALIDA",Tabla7[Mes],K$5))</f>
        <v/>
      </c>
      <c r="L1695" s="39" t="str">
        <f>IF($B1695="","",-SUMIFS(Tabla7[Cantidad],Tabla7[Código del producto],$B1695,Tabla7[Tipo de movimiento],"SALIDA",Tabla7[Mes],L$5))</f>
        <v/>
      </c>
      <c r="M1695" s="39" t="str">
        <f>IF($B1695="","",-SUMIFS(Tabla7[Cantidad],Tabla7[Código del producto],$B1695,Tabla7[Tipo de movimiento],"SALIDA",Tabla7[Mes],M$5))</f>
        <v/>
      </c>
      <c r="N1695" s="39" t="str">
        <f>IF($B1695="","",-SUMIFS(Tabla7[Cantidad],Tabla7[Código del producto],$B1695,Tabla7[Tipo de movimiento],"SALIDA",Tabla7[Mes],N$5))</f>
        <v/>
      </c>
      <c r="O1695" s="39" t="str">
        <f>IF($B1695="","",-SUMIFS(Tabla7[Cantidad],Tabla7[Código del producto],$B1695,Tabla7[Tipo de movimiento],"SALIDA",Tabla7[Mes],O$5))</f>
        <v/>
      </c>
      <c r="P1695" s="39" t="str">
        <f>IF($B1695="","",-SUMIFS(Tabla7[Cantidad],Tabla7[Código del producto],$B1695,Tabla7[Tipo de movimiento],"SALIDA",Tabla7[Mes],P$5))</f>
        <v/>
      </c>
      <c r="Q1695" s="39" t="str">
        <f t="shared" si="78"/>
        <v/>
      </c>
      <c r="R1695" s="51" t="str">
        <f>IF($B1695="","",IFERROR(VLOOKUP($B1695,'ABC rotación'!$C:$G,5,0),"C"))</f>
        <v/>
      </c>
      <c r="S1695" s="41" t="str">
        <f t="shared" si="79"/>
        <v/>
      </c>
      <c r="T1695" s="40" t="str">
        <f t="shared" si="80"/>
        <v/>
      </c>
      <c r="U1695" s="23" t="str">
        <f>IF($B1695="","",VLOOKUP($T1695,Tablas!$X$14:$Y$17,2,1))</f>
        <v/>
      </c>
    </row>
    <row r="1696" spans="2:21" x14ac:dyDescent="0.2">
      <c r="B1696" s="1" t="str">
        <f>IF(Tablas!B1694="","",Tablas!B1694)</f>
        <v/>
      </c>
      <c r="C1696" s="1" t="str">
        <f>IF(Tablas!C1694="","",Tablas!C1694)</f>
        <v/>
      </c>
      <c r="D1696" s="1" t="str">
        <f>IF(Tablas!D1694="","",Tablas!D1694)</f>
        <v/>
      </c>
      <c r="E1696" s="1" t="str">
        <f>IF(Tablas!E1694="","",Tablas!E1694)</f>
        <v/>
      </c>
      <c r="F1696" s="1" t="str">
        <f>IF(Tablas!F1694="","",Tablas!F1694)</f>
        <v/>
      </c>
      <c r="G1696" s="1" t="str">
        <f>IF(Tablas!I1694="","",Tablas!I1694)</f>
        <v/>
      </c>
      <c r="H1696" s="1" t="s">
        <v>911</v>
      </c>
      <c r="I1696" s="39" t="str">
        <f>IF($B1696="","",-SUMIFS(Tabla7[Cantidad],Tabla7[Código del producto],$B1696,Tabla7[Tipo de movimiento],"SALIDA",Tabla7[Mes],I$5))</f>
        <v/>
      </c>
      <c r="J1696" s="39" t="str">
        <f>IF($B1696="","",-SUMIFS(Tabla7[Cantidad],Tabla7[Código del producto],$B1696,Tabla7[Tipo de movimiento],"SALIDA",Tabla7[Mes],J$5))</f>
        <v/>
      </c>
      <c r="K1696" s="39" t="str">
        <f>IF($B1696="","",-SUMIFS(Tabla7[Cantidad],Tabla7[Código del producto],$B1696,Tabla7[Tipo de movimiento],"SALIDA",Tabla7[Mes],K$5))</f>
        <v/>
      </c>
      <c r="L1696" s="39" t="str">
        <f>IF($B1696="","",-SUMIFS(Tabla7[Cantidad],Tabla7[Código del producto],$B1696,Tabla7[Tipo de movimiento],"SALIDA",Tabla7[Mes],L$5))</f>
        <v/>
      </c>
      <c r="M1696" s="39" t="str">
        <f>IF($B1696="","",-SUMIFS(Tabla7[Cantidad],Tabla7[Código del producto],$B1696,Tabla7[Tipo de movimiento],"SALIDA",Tabla7[Mes],M$5))</f>
        <v/>
      </c>
      <c r="N1696" s="39" t="str">
        <f>IF($B1696="","",-SUMIFS(Tabla7[Cantidad],Tabla7[Código del producto],$B1696,Tabla7[Tipo de movimiento],"SALIDA",Tabla7[Mes],N$5))</f>
        <v/>
      </c>
      <c r="O1696" s="39" t="str">
        <f>IF($B1696="","",-SUMIFS(Tabla7[Cantidad],Tabla7[Código del producto],$B1696,Tabla7[Tipo de movimiento],"SALIDA",Tabla7[Mes],O$5))</f>
        <v/>
      </c>
      <c r="P1696" s="39" t="str">
        <f>IF($B1696="","",-SUMIFS(Tabla7[Cantidad],Tabla7[Código del producto],$B1696,Tabla7[Tipo de movimiento],"SALIDA",Tabla7[Mes],P$5))</f>
        <v/>
      </c>
      <c r="Q1696" s="39" t="str">
        <f t="shared" si="78"/>
        <v/>
      </c>
      <c r="R1696" s="51" t="str">
        <f>IF($B1696="","",IFERROR(VLOOKUP($B1696,'ABC rotación'!$C:$G,5,0),"C"))</f>
        <v/>
      </c>
      <c r="S1696" s="41" t="str">
        <f t="shared" si="79"/>
        <v/>
      </c>
      <c r="T1696" s="40" t="str">
        <f t="shared" si="80"/>
        <v/>
      </c>
      <c r="U1696" s="23" t="str">
        <f>IF($B1696="","",VLOOKUP($T1696,Tablas!$X$14:$Y$17,2,1))</f>
        <v/>
      </c>
    </row>
    <row r="1697" spans="2:21" x14ac:dyDescent="0.2">
      <c r="B1697" s="1" t="str">
        <f>IF(Tablas!B1695="","",Tablas!B1695)</f>
        <v/>
      </c>
      <c r="C1697" s="1" t="str">
        <f>IF(Tablas!C1695="","",Tablas!C1695)</f>
        <v/>
      </c>
      <c r="D1697" s="1" t="str">
        <f>IF(Tablas!D1695="","",Tablas!D1695)</f>
        <v/>
      </c>
      <c r="E1697" s="1" t="str">
        <f>IF(Tablas!E1695="","",Tablas!E1695)</f>
        <v/>
      </c>
      <c r="F1697" s="1" t="str">
        <f>IF(Tablas!F1695="","",Tablas!F1695)</f>
        <v/>
      </c>
      <c r="G1697" s="1" t="str">
        <f>IF(Tablas!I1695="","",Tablas!I1695)</f>
        <v/>
      </c>
      <c r="H1697" s="1" t="s">
        <v>911</v>
      </c>
      <c r="I1697" s="39" t="str">
        <f>IF($B1697="","",-SUMIFS(Tabla7[Cantidad],Tabla7[Código del producto],$B1697,Tabla7[Tipo de movimiento],"SALIDA",Tabla7[Mes],I$5))</f>
        <v/>
      </c>
      <c r="J1697" s="39" t="str">
        <f>IF($B1697="","",-SUMIFS(Tabla7[Cantidad],Tabla7[Código del producto],$B1697,Tabla7[Tipo de movimiento],"SALIDA",Tabla7[Mes],J$5))</f>
        <v/>
      </c>
      <c r="K1697" s="39" t="str">
        <f>IF($B1697="","",-SUMIFS(Tabla7[Cantidad],Tabla7[Código del producto],$B1697,Tabla7[Tipo de movimiento],"SALIDA",Tabla7[Mes],K$5))</f>
        <v/>
      </c>
      <c r="L1697" s="39" t="str">
        <f>IF($B1697="","",-SUMIFS(Tabla7[Cantidad],Tabla7[Código del producto],$B1697,Tabla7[Tipo de movimiento],"SALIDA",Tabla7[Mes],L$5))</f>
        <v/>
      </c>
      <c r="M1697" s="39" t="str">
        <f>IF($B1697="","",-SUMIFS(Tabla7[Cantidad],Tabla7[Código del producto],$B1697,Tabla7[Tipo de movimiento],"SALIDA",Tabla7[Mes],M$5))</f>
        <v/>
      </c>
      <c r="N1697" s="39" t="str">
        <f>IF($B1697="","",-SUMIFS(Tabla7[Cantidad],Tabla7[Código del producto],$B1697,Tabla7[Tipo de movimiento],"SALIDA",Tabla7[Mes],N$5))</f>
        <v/>
      </c>
      <c r="O1697" s="39" t="str">
        <f>IF($B1697="","",-SUMIFS(Tabla7[Cantidad],Tabla7[Código del producto],$B1697,Tabla7[Tipo de movimiento],"SALIDA",Tabla7[Mes],O$5))</f>
        <v/>
      </c>
      <c r="P1697" s="39" t="str">
        <f>IF($B1697="","",-SUMIFS(Tabla7[Cantidad],Tabla7[Código del producto],$B1697,Tabla7[Tipo de movimiento],"SALIDA",Tabla7[Mes],P$5))</f>
        <v/>
      </c>
      <c r="Q1697" s="39" t="str">
        <f t="shared" si="78"/>
        <v/>
      </c>
      <c r="R1697" s="51" t="str">
        <f>IF($B1697="","",IFERROR(VLOOKUP($B1697,'ABC rotación'!$C:$G,5,0),"C"))</f>
        <v/>
      </c>
      <c r="S1697" s="41" t="str">
        <f t="shared" si="79"/>
        <v/>
      </c>
      <c r="T1697" s="40" t="str">
        <f t="shared" si="80"/>
        <v/>
      </c>
      <c r="U1697" s="23" t="str">
        <f>IF($B1697="","",VLOOKUP($T1697,Tablas!$X$14:$Y$17,2,1))</f>
        <v/>
      </c>
    </row>
    <row r="1698" spans="2:21" x14ac:dyDescent="0.2">
      <c r="B1698" s="1" t="str">
        <f>IF(Tablas!B1696="","",Tablas!B1696)</f>
        <v/>
      </c>
      <c r="C1698" s="1" t="str">
        <f>IF(Tablas!C1696="","",Tablas!C1696)</f>
        <v/>
      </c>
      <c r="D1698" s="1" t="str">
        <f>IF(Tablas!D1696="","",Tablas!D1696)</f>
        <v/>
      </c>
      <c r="E1698" s="1" t="str">
        <f>IF(Tablas!E1696="","",Tablas!E1696)</f>
        <v/>
      </c>
      <c r="F1698" s="1" t="str">
        <f>IF(Tablas!F1696="","",Tablas!F1696)</f>
        <v/>
      </c>
      <c r="G1698" s="1" t="str">
        <f>IF(Tablas!I1696="","",Tablas!I1696)</f>
        <v/>
      </c>
      <c r="H1698" s="1" t="s">
        <v>911</v>
      </c>
      <c r="I1698" s="39" t="str">
        <f>IF($B1698="","",-SUMIFS(Tabla7[Cantidad],Tabla7[Código del producto],$B1698,Tabla7[Tipo de movimiento],"SALIDA",Tabla7[Mes],I$5))</f>
        <v/>
      </c>
      <c r="J1698" s="39" t="str">
        <f>IF($B1698="","",-SUMIFS(Tabla7[Cantidad],Tabla7[Código del producto],$B1698,Tabla7[Tipo de movimiento],"SALIDA",Tabla7[Mes],J$5))</f>
        <v/>
      </c>
      <c r="K1698" s="39" t="str">
        <f>IF($B1698="","",-SUMIFS(Tabla7[Cantidad],Tabla7[Código del producto],$B1698,Tabla7[Tipo de movimiento],"SALIDA",Tabla7[Mes],K$5))</f>
        <v/>
      </c>
      <c r="L1698" s="39" t="str">
        <f>IF($B1698="","",-SUMIFS(Tabla7[Cantidad],Tabla7[Código del producto],$B1698,Tabla7[Tipo de movimiento],"SALIDA",Tabla7[Mes],L$5))</f>
        <v/>
      </c>
      <c r="M1698" s="39" t="str">
        <f>IF($B1698="","",-SUMIFS(Tabla7[Cantidad],Tabla7[Código del producto],$B1698,Tabla7[Tipo de movimiento],"SALIDA",Tabla7[Mes],M$5))</f>
        <v/>
      </c>
      <c r="N1698" s="39" t="str">
        <f>IF($B1698="","",-SUMIFS(Tabla7[Cantidad],Tabla7[Código del producto],$B1698,Tabla7[Tipo de movimiento],"SALIDA",Tabla7[Mes],N$5))</f>
        <v/>
      </c>
      <c r="O1698" s="39" t="str">
        <f>IF($B1698="","",-SUMIFS(Tabla7[Cantidad],Tabla7[Código del producto],$B1698,Tabla7[Tipo de movimiento],"SALIDA",Tabla7[Mes],O$5))</f>
        <v/>
      </c>
      <c r="P1698" s="39" t="str">
        <f>IF($B1698="","",-SUMIFS(Tabla7[Cantidad],Tabla7[Código del producto],$B1698,Tabla7[Tipo de movimiento],"SALIDA",Tabla7[Mes],P$5))</f>
        <v/>
      </c>
      <c r="Q1698" s="39" t="str">
        <f t="shared" si="78"/>
        <v/>
      </c>
      <c r="R1698" s="51" t="str">
        <f>IF($B1698="","",IFERROR(VLOOKUP($B1698,'ABC rotación'!$C:$G,5,0),"C"))</f>
        <v/>
      </c>
      <c r="S1698" s="41" t="str">
        <f t="shared" si="79"/>
        <v/>
      </c>
      <c r="T1698" s="40" t="str">
        <f t="shared" si="80"/>
        <v/>
      </c>
      <c r="U1698" s="23" t="str">
        <f>IF($B1698="","",VLOOKUP($T1698,Tablas!$X$14:$Y$17,2,1))</f>
        <v/>
      </c>
    </row>
    <row r="1699" spans="2:21" x14ac:dyDescent="0.2">
      <c r="B1699" s="1" t="str">
        <f>IF(Tablas!B1697="","",Tablas!B1697)</f>
        <v/>
      </c>
      <c r="C1699" s="1" t="str">
        <f>IF(Tablas!C1697="","",Tablas!C1697)</f>
        <v/>
      </c>
      <c r="D1699" s="1" t="str">
        <f>IF(Tablas!D1697="","",Tablas!D1697)</f>
        <v/>
      </c>
      <c r="E1699" s="1" t="str">
        <f>IF(Tablas!E1697="","",Tablas!E1697)</f>
        <v/>
      </c>
      <c r="F1699" s="1" t="str">
        <f>IF(Tablas!F1697="","",Tablas!F1697)</f>
        <v/>
      </c>
      <c r="G1699" s="1" t="str">
        <f>IF(Tablas!I1697="","",Tablas!I1697)</f>
        <v/>
      </c>
      <c r="H1699" s="1" t="s">
        <v>911</v>
      </c>
      <c r="I1699" s="39" t="str">
        <f>IF($B1699="","",-SUMIFS(Tabla7[Cantidad],Tabla7[Código del producto],$B1699,Tabla7[Tipo de movimiento],"SALIDA",Tabla7[Mes],I$5))</f>
        <v/>
      </c>
      <c r="J1699" s="39" t="str">
        <f>IF($B1699="","",-SUMIFS(Tabla7[Cantidad],Tabla7[Código del producto],$B1699,Tabla7[Tipo de movimiento],"SALIDA",Tabla7[Mes],J$5))</f>
        <v/>
      </c>
      <c r="K1699" s="39" t="str">
        <f>IF($B1699="","",-SUMIFS(Tabla7[Cantidad],Tabla7[Código del producto],$B1699,Tabla7[Tipo de movimiento],"SALIDA",Tabla7[Mes],K$5))</f>
        <v/>
      </c>
      <c r="L1699" s="39" t="str">
        <f>IF($B1699="","",-SUMIFS(Tabla7[Cantidad],Tabla7[Código del producto],$B1699,Tabla7[Tipo de movimiento],"SALIDA",Tabla7[Mes],L$5))</f>
        <v/>
      </c>
      <c r="M1699" s="39" t="str">
        <f>IF($B1699="","",-SUMIFS(Tabla7[Cantidad],Tabla7[Código del producto],$B1699,Tabla7[Tipo de movimiento],"SALIDA",Tabla7[Mes],M$5))</f>
        <v/>
      </c>
      <c r="N1699" s="39" t="str">
        <f>IF($B1699="","",-SUMIFS(Tabla7[Cantidad],Tabla7[Código del producto],$B1699,Tabla7[Tipo de movimiento],"SALIDA",Tabla7[Mes],N$5))</f>
        <v/>
      </c>
      <c r="O1699" s="39" t="str">
        <f>IF($B1699="","",-SUMIFS(Tabla7[Cantidad],Tabla7[Código del producto],$B1699,Tabla7[Tipo de movimiento],"SALIDA",Tabla7[Mes],O$5))</f>
        <v/>
      </c>
      <c r="P1699" s="39" t="str">
        <f>IF($B1699="","",-SUMIFS(Tabla7[Cantidad],Tabla7[Código del producto],$B1699,Tabla7[Tipo de movimiento],"SALIDA",Tabla7[Mes],P$5))</f>
        <v/>
      </c>
      <c r="Q1699" s="39" t="str">
        <f t="shared" si="78"/>
        <v/>
      </c>
      <c r="R1699" s="51" t="str">
        <f>IF($B1699="","",IFERROR(VLOOKUP($B1699,'ABC rotación'!$C:$G,5,0),"C"))</f>
        <v/>
      </c>
      <c r="S1699" s="41" t="str">
        <f t="shared" si="79"/>
        <v/>
      </c>
      <c r="T1699" s="40" t="str">
        <f t="shared" si="80"/>
        <v/>
      </c>
      <c r="U1699" s="23" t="str">
        <f>IF($B1699="","",VLOOKUP($T1699,Tablas!$X$14:$Y$17,2,1))</f>
        <v/>
      </c>
    </row>
    <row r="1700" spans="2:21" x14ac:dyDescent="0.2">
      <c r="B1700" s="1" t="str">
        <f>IF(Tablas!B1698="","",Tablas!B1698)</f>
        <v/>
      </c>
      <c r="C1700" s="1" t="str">
        <f>IF(Tablas!C1698="","",Tablas!C1698)</f>
        <v/>
      </c>
      <c r="D1700" s="1" t="str">
        <f>IF(Tablas!D1698="","",Tablas!D1698)</f>
        <v/>
      </c>
      <c r="E1700" s="1" t="str">
        <f>IF(Tablas!E1698="","",Tablas!E1698)</f>
        <v/>
      </c>
      <c r="F1700" s="1" t="str">
        <f>IF(Tablas!F1698="","",Tablas!F1698)</f>
        <v/>
      </c>
      <c r="G1700" s="1" t="str">
        <f>IF(Tablas!I1698="","",Tablas!I1698)</f>
        <v/>
      </c>
      <c r="H1700" s="1" t="s">
        <v>911</v>
      </c>
      <c r="I1700" s="39" t="str">
        <f>IF($B1700="","",-SUMIFS(Tabla7[Cantidad],Tabla7[Código del producto],$B1700,Tabla7[Tipo de movimiento],"SALIDA",Tabla7[Mes],I$5))</f>
        <v/>
      </c>
      <c r="J1700" s="39" t="str">
        <f>IF($B1700="","",-SUMIFS(Tabla7[Cantidad],Tabla7[Código del producto],$B1700,Tabla7[Tipo de movimiento],"SALIDA",Tabla7[Mes],J$5))</f>
        <v/>
      </c>
      <c r="K1700" s="39" t="str">
        <f>IF($B1700="","",-SUMIFS(Tabla7[Cantidad],Tabla7[Código del producto],$B1700,Tabla7[Tipo de movimiento],"SALIDA",Tabla7[Mes],K$5))</f>
        <v/>
      </c>
      <c r="L1700" s="39" t="str">
        <f>IF($B1700="","",-SUMIFS(Tabla7[Cantidad],Tabla7[Código del producto],$B1700,Tabla7[Tipo de movimiento],"SALIDA",Tabla7[Mes],L$5))</f>
        <v/>
      </c>
      <c r="M1700" s="39" t="str">
        <f>IF($B1700="","",-SUMIFS(Tabla7[Cantidad],Tabla7[Código del producto],$B1700,Tabla7[Tipo de movimiento],"SALIDA",Tabla7[Mes],M$5))</f>
        <v/>
      </c>
      <c r="N1700" s="39" t="str">
        <f>IF($B1700="","",-SUMIFS(Tabla7[Cantidad],Tabla7[Código del producto],$B1700,Tabla7[Tipo de movimiento],"SALIDA",Tabla7[Mes],N$5))</f>
        <v/>
      </c>
      <c r="O1700" s="39" t="str">
        <f>IF($B1700="","",-SUMIFS(Tabla7[Cantidad],Tabla7[Código del producto],$B1700,Tabla7[Tipo de movimiento],"SALIDA",Tabla7[Mes],O$5))</f>
        <v/>
      </c>
      <c r="P1700" s="39" t="str">
        <f>IF($B1700="","",-SUMIFS(Tabla7[Cantidad],Tabla7[Código del producto],$B1700,Tabla7[Tipo de movimiento],"SALIDA",Tabla7[Mes],P$5))</f>
        <v/>
      </c>
      <c r="Q1700" s="39" t="str">
        <f t="shared" si="78"/>
        <v/>
      </c>
      <c r="R1700" s="51" t="str">
        <f>IF($B1700="","",IFERROR(VLOOKUP($B1700,'ABC rotación'!$C:$G,5,0),"C"))</f>
        <v/>
      </c>
      <c r="S1700" s="41" t="str">
        <f t="shared" si="79"/>
        <v/>
      </c>
      <c r="T1700" s="40" t="str">
        <f t="shared" si="80"/>
        <v/>
      </c>
      <c r="U1700" s="23" t="str">
        <f>IF($B1700="","",VLOOKUP($T1700,Tablas!$X$14:$Y$17,2,1))</f>
        <v/>
      </c>
    </row>
    <row r="1701" spans="2:21" x14ac:dyDescent="0.2">
      <c r="B1701" s="1" t="str">
        <f>IF(Tablas!B1699="","",Tablas!B1699)</f>
        <v/>
      </c>
      <c r="C1701" s="1" t="str">
        <f>IF(Tablas!C1699="","",Tablas!C1699)</f>
        <v/>
      </c>
      <c r="D1701" s="1" t="str">
        <f>IF(Tablas!D1699="","",Tablas!D1699)</f>
        <v/>
      </c>
      <c r="E1701" s="1" t="str">
        <f>IF(Tablas!E1699="","",Tablas!E1699)</f>
        <v/>
      </c>
      <c r="F1701" s="1" t="str">
        <f>IF(Tablas!F1699="","",Tablas!F1699)</f>
        <v/>
      </c>
      <c r="G1701" s="1" t="str">
        <f>IF(Tablas!I1699="","",Tablas!I1699)</f>
        <v/>
      </c>
      <c r="H1701" s="1" t="s">
        <v>911</v>
      </c>
      <c r="I1701" s="39" t="str">
        <f>IF($B1701="","",-SUMIFS(Tabla7[Cantidad],Tabla7[Código del producto],$B1701,Tabla7[Tipo de movimiento],"SALIDA",Tabla7[Mes],I$5))</f>
        <v/>
      </c>
      <c r="J1701" s="39" t="str">
        <f>IF($B1701="","",-SUMIFS(Tabla7[Cantidad],Tabla7[Código del producto],$B1701,Tabla7[Tipo de movimiento],"SALIDA",Tabla7[Mes],J$5))</f>
        <v/>
      </c>
      <c r="K1701" s="39" t="str">
        <f>IF($B1701="","",-SUMIFS(Tabla7[Cantidad],Tabla7[Código del producto],$B1701,Tabla7[Tipo de movimiento],"SALIDA",Tabla7[Mes],K$5))</f>
        <v/>
      </c>
      <c r="L1701" s="39" t="str">
        <f>IF($B1701="","",-SUMIFS(Tabla7[Cantidad],Tabla7[Código del producto],$B1701,Tabla7[Tipo de movimiento],"SALIDA",Tabla7[Mes],L$5))</f>
        <v/>
      </c>
      <c r="M1701" s="39" t="str">
        <f>IF($B1701="","",-SUMIFS(Tabla7[Cantidad],Tabla7[Código del producto],$B1701,Tabla7[Tipo de movimiento],"SALIDA",Tabla7[Mes],M$5))</f>
        <v/>
      </c>
      <c r="N1701" s="39" t="str">
        <f>IF($B1701="","",-SUMIFS(Tabla7[Cantidad],Tabla7[Código del producto],$B1701,Tabla7[Tipo de movimiento],"SALIDA",Tabla7[Mes],N$5))</f>
        <v/>
      </c>
      <c r="O1701" s="39" t="str">
        <f>IF($B1701="","",-SUMIFS(Tabla7[Cantidad],Tabla7[Código del producto],$B1701,Tabla7[Tipo de movimiento],"SALIDA",Tabla7[Mes],O$5))</f>
        <v/>
      </c>
      <c r="P1701" s="39" t="str">
        <f>IF($B1701="","",-SUMIFS(Tabla7[Cantidad],Tabla7[Código del producto],$B1701,Tabla7[Tipo de movimiento],"SALIDA",Tabla7[Mes],P$5))</f>
        <v/>
      </c>
      <c r="Q1701" s="39" t="str">
        <f t="shared" si="78"/>
        <v/>
      </c>
      <c r="R1701" s="51" t="str">
        <f>IF($B1701="","",IFERROR(VLOOKUP($B1701,'ABC rotación'!$C:$G,5,0),"C"))</f>
        <v/>
      </c>
      <c r="S1701" s="41" t="str">
        <f t="shared" si="79"/>
        <v/>
      </c>
      <c r="T1701" s="40" t="str">
        <f t="shared" si="80"/>
        <v/>
      </c>
      <c r="U1701" s="23" t="str">
        <f>IF($B1701="","",VLOOKUP($T1701,Tablas!$X$14:$Y$17,2,1))</f>
        <v/>
      </c>
    </row>
    <row r="1702" spans="2:21" x14ac:dyDescent="0.2">
      <c r="B1702" s="1" t="str">
        <f>IF(Tablas!B1700="","",Tablas!B1700)</f>
        <v/>
      </c>
      <c r="C1702" s="1" t="str">
        <f>IF(Tablas!C1700="","",Tablas!C1700)</f>
        <v/>
      </c>
      <c r="D1702" s="1" t="str">
        <f>IF(Tablas!D1700="","",Tablas!D1700)</f>
        <v/>
      </c>
      <c r="E1702" s="1" t="str">
        <f>IF(Tablas!E1700="","",Tablas!E1700)</f>
        <v/>
      </c>
      <c r="F1702" s="1" t="str">
        <f>IF(Tablas!F1700="","",Tablas!F1700)</f>
        <v/>
      </c>
      <c r="G1702" s="1" t="str">
        <f>IF(Tablas!I1700="","",Tablas!I1700)</f>
        <v/>
      </c>
      <c r="H1702" s="1" t="s">
        <v>911</v>
      </c>
      <c r="I1702" s="39" t="str">
        <f>IF($B1702="","",-SUMIFS(Tabla7[Cantidad],Tabla7[Código del producto],$B1702,Tabla7[Tipo de movimiento],"SALIDA",Tabla7[Mes],I$5))</f>
        <v/>
      </c>
      <c r="J1702" s="39" t="str">
        <f>IF($B1702="","",-SUMIFS(Tabla7[Cantidad],Tabla7[Código del producto],$B1702,Tabla7[Tipo de movimiento],"SALIDA",Tabla7[Mes],J$5))</f>
        <v/>
      </c>
      <c r="K1702" s="39" t="str">
        <f>IF($B1702="","",-SUMIFS(Tabla7[Cantidad],Tabla7[Código del producto],$B1702,Tabla7[Tipo de movimiento],"SALIDA",Tabla7[Mes],K$5))</f>
        <v/>
      </c>
      <c r="L1702" s="39" t="str">
        <f>IF($B1702="","",-SUMIFS(Tabla7[Cantidad],Tabla7[Código del producto],$B1702,Tabla7[Tipo de movimiento],"SALIDA",Tabla7[Mes],L$5))</f>
        <v/>
      </c>
      <c r="M1702" s="39" t="str">
        <f>IF($B1702="","",-SUMIFS(Tabla7[Cantidad],Tabla7[Código del producto],$B1702,Tabla7[Tipo de movimiento],"SALIDA",Tabla7[Mes],M$5))</f>
        <v/>
      </c>
      <c r="N1702" s="39" t="str">
        <f>IF($B1702="","",-SUMIFS(Tabla7[Cantidad],Tabla7[Código del producto],$B1702,Tabla7[Tipo de movimiento],"SALIDA",Tabla7[Mes],N$5))</f>
        <v/>
      </c>
      <c r="O1702" s="39" t="str">
        <f>IF($B1702="","",-SUMIFS(Tabla7[Cantidad],Tabla7[Código del producto],$B1702,Tabla7[Tipo de movimiento],"SALIDA",Tabla7[Mes],O$5))</f>
        <v/>
      </c>
      <c r="P1702" s="39" t="str">
        <f>IF($B1702="","",-SUMIFS(Tabla7[Cantidad],Tabla7[Código del producto],$B1702,Tabla7[Tipo de movimiento],"SALIDA",Tabla7[Mes],P$5))</f>
        <v/>
      </c>
      <c r="Q1702" s="39" t="str">
        <f t="shared" si="78"/>
        <v/>
      </c>
      <c r="R1702" s="51" t="str">
        <f>IF($B1702="","",IFERROR(VLOOKUP($B1702,'ABC rotación'!$C:$G,5,0),"C"))</f>
        <v/>
      </c>
      <c r="S1702" s="41" t="str">
        <f t="shared" si="79"/>
        <v/>
      </c>
      <c r="T1702" s="40" t="str">
        <f t="shared" si="80"/>
        <v/>
      </c>
      <c r="U1702" s="23" t="str">
        <f>IF($B1702="","",VLOOKUP($T1702,Tablas!$X$14:$Y$17,2,1))</f>
        <v/>
      </c>
    </row>
    <row r="1703" spans="2:21" x14ac:dyDescent="0.2">
      <c r="B1703" s="1" t="str">
        <f>IF(Tablas!B1701="","",Tablas!B1701)</f>
        <v/>
      </c>
      <c r="C1703" s="1" t="str">
        <f>IF(Tablas!C1701="","",Tablas!C1701)</f>
        <v/>
      </c>
      <c r="D1703" s="1" t="str">
        <f>IF(Tablas!D1701="","",Tablas!D1701)</f>
        <v/>
      </c>
      <c r="E1703" s="1" t="str">
        <f>IF(Tablas!E1701="","",Tablas!E1701)</f>
        <v/>
      </c>
      <c r="F1703" s="1" t="str">
        <f>IF(Tablas!F1701="","",Tablas!F1701)</f>
        <v/>
      </c>
      <c r="G1703" s="1" t="str">
        <f>IF(Tablas!I1701="","",Tablas!I1701)</f>
        <v/>
      </c>
      <c r="H1703" s="1" t="s">
        <v>911</v>
      </c>
      <c r="I1703" s="39" t="str">
        <f>IF($B1703="","",-SUMIFS(Tabla7[Cantidad],Tabla7[Código del producto],$B1703,Tabla7[Tipo de movimiento],"SALIDA",Tabla7[Mes],I$5))</f>
        <v/>
      </c>
      <c r="J1703" s="39" t="str">
        <f>IF($B1703="","",-SUMIFS(Tabla7[Cantidad],Tabla7[Código del producto],$B1703,Tabla7[Tipo de movimiento],"SALIDA",Tabla7[Mes],J$5))</f>
        <v/>
      </c>
      <c r="K1703" s="39" t="str">
        <f>IF($B1703="","",-SUMIFS(Tabla7[Cantidad],Tabla7[Código del producto],$B1703,Tabla7[Tipo de movimiento],"SALIDA",Tabla7[Mes],K$5))</f>
        <v/>
      </c>
      <c r="L1703" s="39" t="str">
        <f>IF($B1703="","",-SUMIFS(Tabla7[Cantidad],Tabla7[Código del producto],$B1703,Tabla7[Tipo de movimiento],"SALIDA",Tabla7[Mes],L$5))</f>
        <v/>
      </c>
      <c r="M1703" s="39" t="str">
        <f>IF($B1703="","",-SUMIFS(Tabla7[Cantidad],Tabla7[Código del producto],$B1703,Tabla7[Tipo de movimiento],"SALIDA",Tabla7[Mes],M$5))</f>
        <v/>
      </c>
      <c r="N1703" s="39" t="str">
        <f>IF($B1703="","",-SUMIFS(Tabla7[Cantidad],Tabla7[Código del producto],$B1703,Tabla7[Tipo de movimiento],"SALIDA",Tabla7[Mes],N$5))</f>
        <v/>
      </c>
      <c r="O1703" s="39" t="str">
        <f>IF($B1703="","",-SUMIFS(Tabla7[Cantidad],Tabla7[Código del producto],$B1703,Tabla7[Tipo de movimiento],"SALIDA",Tabla7[Mes],O$5))</f>
        <v/>
      </c>
      <c r="P1703" s="39" t="str">
        <f>IF($B1703="","",-SUMIFS(Tabla7[Cantidad],Tabla7[Código del producto],$B1703,Tabla7[Tipo de movimiento],"SALIDA",Tabla7[Mes],P$5))</f>
        <v/>
      </c>
      <c r="Q1703" s="39" t="str">
        <f t="shared" si="78"/>
        <v/>
      </c>
      <c r="R1703" s="51" t="str">
        <f>IF($B1703="","",IFERROR(VLOOKUP($B1703,'ABC rotación'!$C:$G,5,0),"C"))</f>
        <v/>
      </c>
      <c r="S1703" s="41" t="str">
        <f t="shared" si="79"/>
        <v/>
      </c>
      <c r="T1703" s="40" t="str">
        <f t="shared" si="80"/>
        <v/>
      </c>
      <c r="U1703" s="23" t="str">
        <f>IF($B1703="","",VLOOKUP($T1703,Tablas!$X$14:$Y$17,2,1))</f>
        <v/>
      </c>
    </row>
    <row r="1704" spans="2:21" x14ac:dyDescent="0.2">
      <c r="B1704" s="1" t="str">
        <f>IF(Tablas!B1702="","",Tablas!B1702)</f>
        <v/>
      </c>
      <c r="C1704" s="1" t="str">
        <f>IF(Tablas!C1702="","",Tablas!C1702)</f>
        <v/>
      </c>
      <c r="D1704" s="1" t="str">
        <f>IF(Tablas!D1702="","",Tablas!D1702)</f>
        <v/>
      </c>
      <c r="E1704" s="1" t="str">
        <f>IF(Tablas!E1702="","",Tablas!E1702)</f>
        <v/>
      </c>
      <c r="F1704" s="1" t="str">
        <f>IF(Tablas!F1702="","",Tablas!F1702)</f>
        <v/>
      </c>
      <c r="G1704" s="1" t="str">
        <f>IF(Tablas!I1702="","",Tablas!I1702)</f>
        <v/>
      </c>
      <c r="H1704" s="1" t="s">
        <v>911</v>
      </c>
      <c r="I1704" s="39" t="str">
        <f>IF($B1704="","",-SUMIFS(Tabla7[Cantidad],Tabla7[Código del producto],$B1704,Tabla7[Tipo de movimiento],"SALIDA",Tabla7[Mes],I$5))</f>
        <v/>
      </c>
      <c r="J1704" s="39" t="str">
        <f>IF($B1704="","",-SUMIFS(Tabla7[Cantidad],Tabla7[Código del producto],$B1704,Tabla7[Tipo de movimiento],"SALIDA",Tabla7[Mes],J$5))</f>
        <v/>
      </c>
      <c r="K1704" s="39" t="str">
        <f>IF($B1704="","",-SUMIFS(Tabla7[Cantidad],Tabla7[Código del producto],$B1704,Tabla7[Tipo de movimiento],"SALIDA",Tabla7[Mes],K$5))</f>
        <v/>
      </c>
      <c r="L1704" s="39" t="str">
        <f>IF($B1704="","",-SUMIFS(Tabla7[Cantidad],Tabla7[Código del producto],$B1704,Tabla7[Tipo de movimiento],"SALIDA",Tabla7[Mes],L$5))</f>
        <v/>
      </c>
      <c r="M1704" s="39" t="str">
        <f>IF($B1704="","",-SUMIFS(Tabla7[Cantidad],Tabla7[Código del producto],$B1704,Tabla7[Tipo de movimiento],"SALIDA",Tabla7[Mes],M$5))</f>
        <v/>
      </c>
      <c r="N1704" s="39" t="str">
        <f>IF($B1704="","",-SUMIFS(Tabla7[Cantidad],Tabla7[Código del producto],$B1704,Tabla7[Tipo de movimiento],"SALIDA",Tabla7[Mes],N$5))</f>
        <v/>
      </c>
      <c r="O1704" s="39" t="str">
        <f>IF($B1704="","",-SUMIFS(Tabla7[Cantidad],Tabla7[Código del producto],$B1704,Tabla7[Tipo de movimiento],"SALIDA",Tabla7[Mes],O$5))</f>
        <v/>
      </c>
      <c r="P1704" s="39" t="str">
        <f>IF($B1704="","",-SUMIFS(Tabla7[Cantidad],Tabla7[Código del producto],$B1704,Tabla7[Tipo de movimiento],"SALIDA",Tabla7[Mes],P$5))</f>
        <v/>
      </c>
      <c r="Q1704" s="39" t="str">
        <f t="shared" si="78"/>
        <v/>
      </c>
      <c r="R1704" s="51" t="str">
        <f>IF($B1704="","",IFERROR(VLOOKUP($B1704,'ABC rotación'!$C:$G,5,0),"C"))</f>
        <v/>
      </c>
      <c r="S1704" s="41" t="str">
        <f t="shared" si="79"/>
        <v/>
      </c>
      <c r="T1704" s="40" t="str">
        <f t="shared" si="80"/>
        <v/>
      </c>
      <c r="U1704" s="23" t="str">
        <f>IF($B1704="","",VLOOKUP($T1704,Tablas!$X$14:$Y$17,2,1))</f>
        <v/>
      </c>
    </row>
    <row r="1705" spans="2:21" x14ac:dyDescent="0.2">
      <c r="B1705" s="1" t="str">
        <f>IF(Tablas!B1703="","",Tablas!B1703)</f>
        <v/>
      </c>
      <c r="C1705" s="1" t="str">
        <f>IF(Tablas!C1703="","",Tablas!C1703)</f>
        <v/>
      </c>
      <c r="D1705" s="1" t="str">
        <f>IF(Tablas!D1703="","",Tablas!D1703)</f>
        <v/>
      </c>
      <c r="E1705" s="1" t="str">
        <f>IF(Tablas!E1703="","",Tablas!E1703)</f>
        <v/>
      </c>
      <c r="F1705" s="1" t="str">
        <f>IF(Tablas!F1703="","",Tablas!F1703)</f>
        <v/>
      </c>
      <c r="G1705" s="1" t="str">
        <f>IF(Tablas!I1703="","",Tablas!I1703)</f>
        <v/>
      </c>
      <c r="H1705" s="1" t="s">
        <v>911</v>
      </c>
      <c r="I1705" s="39" t="str">
        <f>IF($B1705="","",-SUMIFS(Tabla7[Cantidad],Tabla7[Código del producto],$B1705,Tabla7[Tipo de movimiento],"SALIDA",Tabla7[Mes],I$5))</f>
        <v/>
      </c>
      <c r="J1705" s="39" t="str">
        <f>IF($B1705="","",-SUMIFS(Tabla7[Cantidad],Tabla7[Código del producto],$B1705,Tabla7[Tipo de movimiento],"SALIDA",Tabla7[Mes],J$5))</f>
        <v/>
      </c>
      <c r="K1705" s="39" t="str">
        <f>IF($B1705="","",-SUMIFS(Tabla7[Cantidad],Tabla7[Código del producto],$B1705,Tabla7[Tipo de movimiento],"SALIDA",Tabla7[Mes],K$5))</f>
        <v/>
      </c>
      <c r="L1705" s="39" t="str">
        <f>IF($B1705="","",-SUMIFS(Tabla7[Cantidad],Tabla7[Código del producto],$B1705,Tabla7[Tipo de movimiento],"SALIDA",Tabla7[Mes],L$5))</f>
        <v/>
      </c>
      <c r="M1705" s="39" t="str">
        <f>IF($B1705="","",-SUMIFS(Tabla7[Cantidad],Tabla7[Código del producto],$B1705,Tabla7[Tipo de movimiento],"SALIDA",Tabla7[Mes],M$5))</f>
        <v/>
      </c>
      <c r="N1705" s="39" t="str">
        <f>IF($B1705="","",-SUMIFS(Tabla7[Cantidad],Tabla7[Código del producto],$B1705,Tabla7[Tipo de movimiento],"SALIDA",Tabla7[Mes],N$5))</f>
        <v/>
      </c>
      <c r="O1705" s="39" t="str">
        <f>IF($B1705="","",-SUMIFS(Tabla7[Cantidad],Tabla7[Código del producto],$B1705,Tabla7[Tipo de movimiento],"SALIDA",Tabla7[Mes],O$5))</f>
        <v/>
      </c>
      <c r="P1705" s="39" t="str">
        <f>IF($B1705="","",-SUMIFS(Tabla7[Cantidad],Tabla7[Código del producto],$B1705,Tabla7[Tipo de movimiento],"SALIDA",Tabla7[Mes],P$5))</f>
        <v/>
      </c>
      <c r="Q1705" s="39" t="str">
        <f t="shared" si="78"/>
        <v/>
      </c>
      <c r="R1705" s="51" t="str">
        <f>IF($B1705="","",IFERROR(VLOOKUP($B1705,'ABC rotación'!$C:$G,5,0),"C"))</f>
        <v/>
      </c>
      <c r="S1705" s="41" t="str">
        <f t="shared" si="79"/>
        <v/>
      </c>
      <c r="T1705" s="40" t="str">
        <f t="shared" si="80"/>
        <v/>
      </c>
      <c r="U1705" s="23" t="str">
        <f>IF($B1705="","",VLOOKUP($T1705,Tablas!$X$14:$Y$17,2,1))</f>
        <v/>
      </c>
    </row>
    <row r="1706" spans="2:21" x14ac:dyDescent="0.2">
      <c r="B1706" s="1" t="str">
        <f>IF(Tablas!B1704="","",Tablas!B1704)</f>
        <v/>
      </c>
      <c r="C1706" s="1" t="str">
        <f>IF(Tablas!C1704="","",Tablas!C1704)</f>
        <v/>
      </c>
      <c r="D1706" s="1" t="str">
        <f>IF(Tablas!D1704="","",Tablas!D1704)</f>
        <v/>
      </c>
      <c r="E1706" s="1" t="str">
        <f>IF(Tablas!E1704="","",Tablas!E1704)</f>
        <v/>
      </c>
      <c r="F1706" s="1" t="str">
        <f>IF(Tablas!F1704="","",Tablas!F1704)</f>
        <v/>
      </c>
      <c r="G1706" s="1" t="str">
        <f>IF(Tablas!I1704="","",Tablas!I1704)</f>
        <v/>
      </c>
      <c r="H1706" s="1" t="s">
        <v>911</v>
      </c>
      <c r="I1706" s="39" t="str">
        <f>IF($B1706="","",-SUMIFS(Tabla7[Cantidad],Tabla7[Código del producto],$B1706,Tabla7[Tipo de movimiento],"SALIDA",Tabla7[Mes],I$5))</f>
        <v/>
      </c>
      <c r="J1706" s="39" t="str">
        <f>IF($B1706="","",-SUMIFS(Tabla7[Cantidad],Tabla7[Código del producto],$B1706,Tabla7[Tipo de movimiento],"SALIDA",Tabla7[Mes],J$5))</f>
        <v/>
      </c>
      <c r="K1706" s="39" t="str">
        <f>IF($B1706="","",-SUMIFS(Tabla7[Cantidad],Tabla7[Código del producto],$B1706,Tabla7[Tipo de movimiento],"SALIDA",Tabla7[Mes],K$5))</f>
        <v/>
      </c>
      <c r="L1706" s="39" t="str">
        <f>IF($B1706="","",-SUMIFS(Tabla7[Cantidad],Tabla7[Código del producto],$B1706,Tabla7[Tipo de movimiento],"SALIDA",Tabla7[Mes],L$5))</f>
        <v/>
      </c>
      <c r="M1706" s="39" t="str">
        <f>IF($B1706="","",-SUMIFS(Tabla7[Cantidad],Tabla7[Código del producto],$B1706,Tabla7[Tipo de movimiento],"SALIDA",Tabla7[Mes],M$5))</f>
        <v/>
      </c>
      <c r="N1706" s="39" t="str">
        <f>IF($B1706="","",-SUMIFS(Tabla7[Cantidad],Tabla7[Código del producto],$B1706,Tabla7[Tipo de movimiento],"SALIDA",Tabla7[Mes],N$5))</f>
        <v/>
      </c>
      <c r="O1706" s="39" t="str">
        <f>IF($B1706="","",-SUMIFS(Tabla7[Cantidad],Tabla7[Código del producto],$B1706,Tabla7[Tipo de movimiento],"SALIDA",Tabla7[Mes],O$5))</f>
        <v/>
      </c>
      <c r="P1706" s="39" t="str">
        <f>IF($B1706="","",-SUMIFS(Tabla7[Cantidad],Tabla7[Código del producto],$B1706,Tabla7[Tipo de movimiento],"SALIDA",Tabla7[Mes],P$5))</f>
        <v/>
      </c>
      <c r="Q1706" s="39" t="str">
        <f t="shared" si="78"/>
        <v/>
      </c>
      <c r="R1706" s="51" t="str">
        <f>IF($B1706="","",IFERROR(VLOOKUP($B1706,'ABC rotación'!$C:$G,5,0),"C"))</f>
        <v/>
      </c>
      <c r="S1706" s="41" t="str">
        <f t="shared" si="79"/>
        <v/>
      </c>
      <c r="T1706" s="40" t="str">
        <f t="shared" si="80"/>
        <v/>
      </c>
      <c r="U1706" s="23" t="str">
        <f>IF($B1706="","",VLOOKUP($T1706,Tablas!$X$14:$Y$17,2,1))</f>
        <v/>
      </c>
    </row>
    <row r="1707" spans="2:21" x14ac:dyDescent="0.2">
      <c r="B1707" s="1" t="str">
        <f>IF(Tablas!B1705="","",Tablas!B1705)</f>
        <v/>
      </c>
      <c r="C1707" s="1" t="str">
        <f>IF(Tablas!C1705="","",Tablas!C1705)</f>
        <v/>
      </c>
      <c r="D1707" s="1" t="str">
        <f>IF(Tablas!D1705="","",Tablas!D1705)</f>
        <v/>
      </c>
      <c r="E1707" s="1" t="str">
        <f>IF(Tablas!E1705="","",Tablas!E1705)</f>
        <v/>
      </c>
      <c r="F1707" s="1" t="str">
        <f>IF(Tablas!F1705="","",Tablas!F1705)</f>
        <v/>
      </c>
      <c r="G1707" s="1" t="str">
        <f>IF(Tablas!I1705="","",Tablas!I1705)</f>
        <v/>
      </c>
      <c r="H1707" s="1" t="s">
        <v>911</v>
      </c>
      <c r="I1707" s="39" t="str">
        <f>IF($B1707="","",-SUMIFS(Tabla7[Cantidad],Tabla7[Código del producto],$B1707,Tabla7[Tipo de movimiento],"SALIDA",Tabla7[Mes],I$5))</f>
        <v/>
      </c>
      <c r="J1707" s="39" t="str">
        <f>IF($B1707="","",-SUMIFS(Tabla7[Cantidad],Tabla7[Código del producto],$B1707,Tabla7[Tipo de movimiento],"SALIDA",Tabla7[Mes],J$5))</f>
        <v/>
      </c>
      <c r="K1707" s="39" t="str">
        <f>IF($B1707="","",-SUMIFS(Tabla7[Cantidad],Tabla7[Código del producto],$B1707,Tabla7[Tipo de movimiento],"SALIDA",Tabla7[Mes],K$5))</f>
        <v/>
      </c>
      <c r="L1707" s="39" t="str">
        <f>IF($B1707="","",-SUMIFS(Tabla7[Cantidad],Tabla7[Código del producto],$B1707,Tabla7[Tipo de movimiento],"SALIDA",Tabla7[Mes],L$5))</f>
        <v/>
      </c>
      <c r="M1707" s="39" t="str">
        <f>IF($B1707="","",-SUMIFS(Tabla7[Cantidad],Tabla7[Código del producto],$B1707,Tabla7[Tipo de movimiento],"SALIDA",Tabla7[Mes],M$5))</f>
        <v/>
      </c>
      <c r="N1707" s="39" t="str">
        <f>IF($B1707="","",-SUMIFS(Tabla7[Cantidad],Tabla7[Código del producto],$B1707,Tabla7[Tipo de movimiento],"SALIDA",Tabla7[Mes],N$5))</f>
        <v/>
      </c>
      <c r="O1707" s="39" t="str">
        <f>IF($B1707="","",-SUMIFS(Tabla7[Cantidad],Tabla7[Código del producto],$B1707,Tabla7[Tipo de movimiento],"SALIDA",Tabla7[Mes],O$5))</f>
        <v/>
      </c>
      <c r="P1707" s="39" t="str">
        <f>IF($B1707="","",-SUMIFS(Tabla7[Cantidad],Tabla7[Código del producto],$B1707,Tabla7[Tipo de movimiento],"SALIDA",Tabla7[Mes],P$5))</f>
        <v/>
      </c>
      <c r="Q1707" s="39" t="str">
        <f t="shared" si="78"/>
        <v/>
      </c>
      <c r="R1707" s="51" t="str">
        <f>IF($B1707="","",IFERROR(VLOOKUP($B1707,'ABC rotación'!$C:$G,5,0),"C"))</f>
        <v/>
      </c>
      <c r="S1707" s="41" t="str">
        <f t="shared" si="79"/>
        <v/>
      </c>
      <c r="T1707" s="40" t="str">
        <f t="shared" si="80"/>
        <v/>
      </c>
      <c r="U1707" s="23" t="str">
        <f>IF($B1707="","",VLOOKUP($T1707,Tablas!$X$14:$Y$17,2,1))</f>
        <v/>
      </c>
    </row>
    <row r="1708" spans="2:21" x14ac:dyDescent="0.2">
      <c r="B1708" s="1" t="str">
        <f>IF(Tablas!B1706="","",Tablas!B1706)</f>
        <v/>
      </c>
      <c r="C1708" s="1" t="str">
        <f>IF(Tablas!C1706="","",Tablas!C1706)</f>
        <v/>
      </c>
      <c r="D1708" s="1" t="str">
        <f>IF(Tablas!D1706="","",Tablas!D1706)</f>
        <v/>
      </c>
      <c r="E1708" s="1" t="str">
        <f>IF(Tablas!E1706="","",Tablas!E1706)</f>
        <v/>
      </c>
      <c r="F1708" s="1" t="str">
        <f>IF(Tablas!F1706="","",Tablas!F1706)</f>
        <v/>
      </c>
      <c r="G1708" s="1" t="str">
        <f>IF(Tablas!I1706="","",Tablas!I1706)</f>
        <v/>
      </c>
      <c r="H1708" s="1" t="s">
        <v>911</v>
      </c>
      <c r="I1708" s="39" t="str">
        <f>IF($B1708="","",-SUMIFS(Tabla7[Cantidad],Tabla7[Código del producto],$B1708,Tabla7[Tipo de movimiento],"SALIDA",Tabla7[Mes],I$5))</f>
        <v/>
      </c>
      <c r="J1708" s="39" t="str">
        <f>IF($B1708="","",-SUMIFS(Tabla7[Cantidad],Tabla7[Código del producto],$B1708,Tabla7[Tipo de movimiento],"SALIDA",Tabla7[Mes],J$5))</f>
        <v/>
      </c>
      <c r="K1708" s="39" t="str">
        <f>IF($B1708="","",-SUMIFS(Tabla7[Cantidad],Tabla7[Código del producto],$B1708,Tabla7[Tipo de movimiento],"SALIDA",Tabla7[Mes],K$5))</f>
        <v/>
      </c>
      <c r="L1708" s="39" t="str">
        <f>IF($B1708="","",-SUMIFS(Tabla7[Cantidad],Tabla7[Código del producto],$B1708,Tabla7[Tipo de movimiento],"SALIDA",Tabla7[Mes],L$5))</f>
        <v/>
      </c>
      <c r="M1708" s="39" t="str">
        <f>IF($B1708="","",-SUMIFS(Tabla7[Cantidad],Tabla7[Código del producto],$B1708,Tabla7[Tipo de movimiento],"SALIDA",Tabla7[Mes],M$5))</f>
        <v/>
      </c>
      <c r="N1708" s="39" t="str">
        <f>IF($B1708="","",-SUMIFS(Tabla7[Cantidad],Tabla7[Código del producto],$B1708,Tabla7[Tipo de movimiento],"SALIDA",Tabla7[Mes],N$5))</f>
        <v/>
      </c>
      <c r="O1708" s="39" t="str">
        <f>IF($B1708="","",-SUMIFS(Tabla7[Cantidad],Tabla7[Código del producto],$B1708,Tabla7[Tipo de movimiento],"SALIDA",Tabla7[Mes],O$5))</f>
        <v/>
      </c>
      <c r="P1708" s="39" t="str">
        <f>IF($B1708="","",-SUMIFS(Tabla7[Cantidad],Tabla7[Código del producto],$B1708,Tabla7[Tipo de movimiento],"SALIDA",Tabla7[Mes],P$5))</f>
        <v/>
      </c>
      <c r="Q1708" s="39" t="str">
        <f t="shared" si="78"/>
        <v/>
      </c>
      <c r="R1708" s="51" t="str">
        <f>IF($B1708="","",IFERROR(VLOOKUP($B1708,'ABC rotación'!$C:$G,5,0),"C"))</f>
        <v/>
      </c>
      <c r="S1708" s="41" t="str">
        <f t="shared" si="79"/>
        <v/>
      </c>
      <c r="T1708" s="40" t="str">
        <f t="shared" si="80"/>
        <v/>
      </c>
      <c r="U1708" s="23" t="str">
        <f>IF($B1708="","",VLOOKUP($T1708,Tablas!$X$14:$Y$17,2,1))</f>
        <v/>
      </c>
    </row>
    <row r="1709" spans="2:21" x14ac:dyDescent="0.2">
      <c r="B1709" s="1" t="str">
        <f>IF(Tablas!B1707="","",Tablas!B1707)</f>
        <v/>
      </c>
      <c r="C1709" s="1" t="str">
        <f>IF(Tablas!C1707="","",Tablas!C1707)</f>
        <v/>
      </c>
      <c r="D1709" s="1" t="str">
        <f>IF(Tablas!D1707="","",Tablas!D1707)</f>
        <v/>
      </c>
      <c r="E1709" s="1" t="str">
        <f>IF(Tablas!E1707="","",Tablas!E1707)</f>
        <v/>
      </c>
      <c r="F1709" s="1" t="str">
        <f>IF(Tablas!F1707="","",Tablas!F1707)</f>
        <v/>
      </c>
      <c r="G1709" s="1" t="str">
        <f>IF(Tablas!I1707="","",Tablas!I1707)</f>
        <v/>
      </c>
      <c r="H1709" s="1" t="s">
        <v>911</v>
      </c>
      <c r="I1709" s="39" t="str">
        <f>IF($B1709="","",-SUMIFS(Tabla7[Cantidad],Tabla7[Código del producto],$B1709,Tabla7[Tipo de movimiento],"SALIDA",Tabla7[Mes],I$5))</f>
        <v/>
      </c>
      <c r="J1709" s="39" t="str">
        <f>IF($B1709="","",-SUMIFS(Tabla7[Cantidad],Tabla7[Código del producto],$B1709,Tabla7[Tipo de movimiento],"SALIDA",Tabla7[Mes],J$5))</f>
        <v/>
      </c>
      <c r="K1709" s="39" t="str">
        <f>IF($B1709="","",-SUMIFS(Tabla7[Cantidad],Tabla7[Código del producto],$B1709,Tabla7[Tipo de movimiento],"SALIDA",Tabla7[Mes],K$5))</f>
        <v/>
      </c>
      <c r="L1709" s="39" t="str">
        <f>IF($B1709="","",-SUMIFS(Tabla7[Cantidad],Tabla7[Código del producto],$B1709,Tabla7[Tipo de movimiento],"SALIDA",Tabla7[Mes],L$5))</f>
        <v/>
      </c>
      <c r="M1709" s="39" t="str">
        <f>IF($B1709="","",-SUMIFS(Tabla7[Cantidad],Tabla7[Código del producto],$B1709,Tabla7[Tipo de movimiento],"SALIDA",Tabla7[Mes],M$5))</f>
        <v/>
      </c>
      <c r="N1709" s="39" t="str">
        <f>IF($B1709="","",-SUMIFS(Tabla7[Cantidad],Tabla7[Código del producto],$B1709,Tabla7[Tipo de movimiento],"SALIDA",Tabla7[Mes],N$5))</f>
        <v/>
      </c>
      <c r="O1709" s="39" t="str">
        <f>IF($B1709="","",-SUMIFS(Tabla7[Cantidad],Tabla7[Código del producto],$B1709,Tabla7[Tipo de movimiento],"SALIDA",Tabla7[Mes],O$5))</f>
        <v/>
      </c>
      <c r="P1709" s="39" t="str">
        <f>IF($B1709="","",-SUMIFS(Tabla7[Cantidad],Tabla7[Código del producto],$B1709,Tabla7[Tipo de movimiento],"SALIDA",Tabla7[Mes],P$5))</f>
        <v/>
      </c>
      <c r="Q1709" s="39" t="str">
        <f t="shared" si="78"/>
        <v/>
      </c>
      <c r="R1709" s="51" t="str">
        <f>IF($B1709="","",IFERROR(VLOOKUP($B1709,'ABC rotación'!$C:$G,5,0),"C"))</f>
        <v/>
      </c>
      <c r="S1709" s="41" t="str">
        <f t="shared" si="79"/>
        <v/>
      </c>
      <c r="T1709" s="40" t="str">
        <f t="shared" si="80"/>
        <v/>
      </c>
      <c r="U1709" s="23" t="str">
        <f>IF($B1709="","",VLOOKUP($T1709,Tablas!$X$14:$Y$17,2,1))</f>
        <v/>
      </c>
    </row>
    <row r="1710" spans="2:21" x14ac:dyDescent="0.2">
      <c r="B1710" s="1" t="str">
        <f>IF(Tablas!B1708="","",Tablas!B1708)</f>
        <v/>
      </c>
      <c r="C1710" s="1" t="str">
        <f>IF(Tablas!C1708="","",Tablas!C1708)</f>
        <v/>
      </c>
      <c r="D1710" s="1" t="str">
        <f>IF(Tablas!D1708="","",Tablas!D1708)</f>
        <v/>
      </c>
      <c r="E1710" s="1" t="str">
        <f>IF(Tablas!E1708="","",Tablas!E1708)</f>
        <v/>
      </c>
      <c r="F1710" s="1" t="str">
        <f>IF(Tablas!F1708="","",Tablas!F1708)</f>
        <v/>
      </c>
      <c r="G1710" s="1" t="str">
        <f>IF(Tablas!I1708="","",Tablas!I1708)</f>
        <v/>
      </c>
      <c r="H1710" s="1" t="s">
        <v>911</v>
      </c>
      <c r="I1710" s="39" t="str">
        <f>IF($B1710="","",-SUMIFS(Tabla7[Cantidad],Tabla7[Código del producto],$B1710,Tabla7[Tipo de movimiento],"SALIDA",Tabla7[Mes],I$5))</f>
        <v/>
      </c>
      <c r="J1710" s="39" t="str">
        <f>IF($B1710="","",-SUMIFS(Tabla7[Cantidad],Tabla7[Código del producto],$B1710,Tabla7[Tipo de movimiento],"SALIDA",Tabla7[Mes],J$5))</f>
        <v/>
      </c>
      <c r="K1710" s="39" t="str">
        <f>IF($B1710="","",-SUMIFS(Tabla7[Cantidad],Tabla7[Código del producto],$B1710,Tabla7[Tipo de movimiento],"SALIDA",Tabla7[Mes],K$5))</f>
        <v/>
      </c>
      <c r="L1710" s="39" t="str">
        <f>IF($B1710="","",-SUMIFS(Tabla7[Cantidad],Tabla7[Código del producto],$B1710,Tabla7[Tipo de movimiento],"SALIDA",Tabla7[Mes],L$5))</f>
        <v/>
      </c>
      <c r="M1710" s="39" t="str">
        <f>IF($B1710="","",-SUMIFS(Tabla7[Cantidad],Tabla7[Código del producto],$B1710,Tabla7[Tipo de movimiento],"SALIDA",Tabla7[Mes],M$5))</f>
        <v/>
      </c>
      <c r="N1710" s="39" t="str">
        <f>IF($B1710="","",-SUMIFS(Tabla7[Cantidad],Tabla7[Código del producto],$B1710,Tabla7[Tipo de movimiento],"SALIDA",Tabla7[Mes],N$5))</f>
        <v/>
      </c>
      <c r="O1710" s="39" t="str">
        <f>IF($B1710="","",-SUMIFS(Tabla7[Cantidad],Tabla7[Código del producto],$B1710,Tabla7[Tipo de movimiento],"SALIDA",Tabla7[Mes],O$5))</f>
        <v/>
      </c>
      <c r="P1710" s="39" t="str">
        <f>IF($B1710="","",-SUMIFS(Tabla7[Cantidad],Tabla7[Código del producto],$B1710,Tabla7[Tipo de movimiento],"SALIDA",Tabla7[Mes],P$5))</f>
        <v/>
      </c>
      <c r="Q1710" s="39" t="str">
        <f t="shared" si="78"/>
        <v/>
      </c>
      <c r="R1710" s="51" t="str">
        <f>IF($B1710="","",IFERROR(VLOOKUP($B1710,'ABC rotación'!$C:$G,5,0),"C"))</f>
        <v/>
      </c>
      <c r="S1710" s="41" t="str">
        <f t="shared" si="79"/>
        <v/>
      </c>
      <c r="T1710" s="40" t="str">
        <f t="shared" si="80"/>
        <v/>
      </c>
      <c r="U1710" s="23" t="str">
        <f>IF($B1710="","",VLOOKUP($T1710,Tablas!$X$14:$Y$17,2,1))</f>
        <v/>
      </c>
    </row>
    <row r="1711" spans="2:21" x14ac:dyDescent="0.2">
      <c r="B1711" s="1" t="str">
        <f>IF(Tablas!B1709="","",Tablas!B1709)</f>
        <v/>
      </c>
      <c r="C1711" s="1" t="str">
        <f>IF(Tablas!C1709="","",Tablas!C1709)</f>
        <v/>
      </c>
      <c r="D1711" s="1" t="str">
        <f>IF(Tablas!D1709="","",Tablas!D1709)</f>
        <v/>
      </c>
      <c r="E1711" s="1" t="str">
        <f>IF(Tablas!E1709="","",Tablas!E1709)</f>
        <v/>
      </c>
      <c r="F1711" s="1" t="str">
        <f>IF(Tablas!F1709="","",Tablas!F1709)</f>
        <v/>
      </c>
      <c r="G1711" s="1" t="str">
        <f>IF(Tablas!I1709="","",Tablas!I1709)</f>
        <v/>
      </c>
      <c r="H1711" s="1" t="s">
        <v>911</v>
      </c>
      <c r="I1711" s="39" t="str">
        <f>IF($B1711="","",-SUMIFS(Tabla7[Cantidad],Tabla7[Código del producto],$B1711,Tabla7[Tipo de movimiento],"SALIDA",Tabla7[Mes],I$5))</f>
        <v/>
      </c>
      <c r="J1711" s="39" t="str">
        <f>IF($B1711="","",-SUMIFS(Tabla7[Cantidad],Tabla7[Código del producto],$B1711,Tabla7[Tipo de movimiento],"SALIDA",Tabla7[Mes],J$5))</f>
        <v/>
      </c>
      <c r="K1711" s="39" t="str">
        <f>IF($B1711="","",-SUMIFS(Tabla7[Cantidad],Tabla7[Código del producto],$B1711,Tabla7[Tipo de movimiento],"SALIDA",Tabla7[Mes],K$5))</f>
        <v/>
      </c>
      <c r="L1711" s="39" t="str">
        <f>IF($B1711="","",-SUMIFS(Tabla7[Cantidad],Tabla7[Código del producto],$B1711,Tabla7[Tipo de movimiento],"SALIDA",Tabla7[Mes],L$5))</f>
        <v/>
      </c>
      <c r="M1711" s="39" t="str">
        <f>IF($B1711="","",-SUMIFS(Tabla7[Cantidad],Tabla7[Código del producto],$B1711,Tabla7[Tipo de movimiento],"SALIDA",Tabla7[Mes],M$5))</f>
        <v/>
      </c>
      <c r="N1711" s="39" t="str">
        <f>IF($B1711="","",-SUMIFS(Tabla7[Cantidad],Tabla7[Código del producto],$B1711,Tabla7[Tipo de movimiento],"SALIDA",Tabla7[Mes],N$5))</f>
        <v/>
      </c>
      <c r="O1711" s="39" t="str">
        <f>IF($B1711="","",-SUMIFS(Tabla7[Cantidad],Tabla7[Código del producto],$B1711,Tabla7[Tipo de movimiento],"SALIDA",Tabla7[Mes],O$5))</f>
        <v/>
      </c>
      <c r="P1711" s="39" t="str">
        <f>IF($B1711="","",-SUMIFS(Tabla7[Cantidad],Tabla7[Código del producto],$B1711,Tabla7[Tipo de movimiento],"SALIDA",Tabla7[Mes],P$5))</f>
        <v/>
      </c>
      <c r="Q1711" s="39" t="str">
        <f t="shared" si="78"/>
        <v/>
      </c>
      <c r="R1711" s="51" t="str">
        <f>IF($B1711="","",IFERROR(VLOOKUP($B1711,'ABC rotación'!$C:$G,5,0),"C"))</f>
        <v/>
      </c>
      <c r="S1711" s="41" t="str">
        <f t="shared" si="79"/>
        <v/>
      </c>
      <c r="T1711" s="40" t="str">
        <f t="shared" si="80"/>
        <v/>
      </c>
      <c r="U1711" s="23" t="str">
        <f>IF($B1711="","",VLOOKUP($T1711,Tablas!$X$14:$Y$17,2,1))</f>
        <v/>
      </c>
    </row>
    <row r="1712" spans="2:21" x14ac:dyDescent="0.2">
      <c r="B1712" s="1" t="str">
        <f>IF(Tablas!B1710="","",Tablas!B1710)</f>
        <v/>
      </c>
      <c r="C1712" s="1" t="str">
        <f>IF(Tablas!C1710="","",Tablas!C1710)</f>
        <v/>
      </c>
      <c r="D1712" s="1" t="str">
        <f>IF(Tablas!D1710="","",Tablas!D1710)</f>
        <v/>
      </c>
      <c r="E1712" s="1" t="str">
        <f>IF(Tablas!E1710="","",Tablas!E1710)</f>
        <v/>
      </c>
      <c r="F1712" s="1" t="str">
        <f>IF(Tablas!F1710="","",Tablas!F1710)</f>
        <v/>
      </c>
      <c r="G1712" s="1" t="str">
        <f>IF(Tablas!I1710="","",Tablas!I1710)</f>
        <v/>
      </c>
      <c r="H1712" s="1" t="s">
        <v>911</v>
      </c>
      <c r="I1712" s="39" t="str">
        <f>IF($B1712="","",-SUMIFS(Tabla7[Cantidad],Tabla7[Código del producto],$B1712,Tabla7[Tipo de movimiento],"SALIDA",Tabla7[Mes],I$5))</f>
        <v/>
      </c>
      <c r="J1712" s="39" t="str">
        <f>IF($B1712="","",-SUMIFS(Tabla7[Cantidad],Tabla7[Código del producto],$B1712,Tabla7[Tipo de movimiento],"SALIDA",Tabla7[Mes],J$5))</f>
        <v/>
      </c>
      <c r="K1712" s="39" t="str">
        <f>IF($B1712="","",-SUMIFS(Tabla7[Cantidad],Tabla7[Código del producto],$B1712,Tabla7[Tipo de movimiento],"SALIDA",Tabla7[Mes],K$5))</f>
        <v/>
      </c>
      <c r="L1712" s="39" t="str">
        <f>IF($B1712="","",-SUMIFS(Tabla7[Cantidad],Tabla7[Código del producto],$B1712,Tabla7[Tipo de movimiento],"SALIDA",Tabla7[Mes],L$5))</f>
        <v/>
      </c>
      <c r="M1712" s="39" t="str">
        <f>IF($B1712="","",-SUMIFS(Tabla7[Cantidad],Tabla7[Código del producto],$B1712,Tabla7[Tipo de movimiento],"SALIDA",Tabla7[Mes],M$5))</f>
        <v/>
      </c>
      <c r="N1712" s="39" t="str">
        <f>IF($B1712="","",-SUMIFS(Tabla7[Cantidad],Tabla7[Código del producto],$B1712,Tabla7[Tipo de movimiento],"SALIDA",Tabla7[Mes],N$5))</f>
        <v/>
      </c>
      <c r="O1712" s="39" t="str">
        <f>IF($B1712="","",-SUMIFS(Tabla7[Cantidad],Tabla7[Código del producto],$B1712,Tabla7[Tipo de movimiento],"SALIDA",Tabla7[Mes],O$5))</f>
        <v/>
      </c>
      <c r="P1712" s="39" t="str">
        <f>IF($B1712="","",-SUMIFS(Tabla7[Cantidad],Tabla7[Código del producto],$B1712,Tabla7[Tipo de movimiento],"SALIDA",Tabla7[Mes],P$5))</f>
        <v/>
      </c>
      <c r="Q1712" s="39" t="str">
        <f t="shared" si="78"/>
        <v/>
      </c>
      <c r="R1712" s="51" t="str">
        <f>IF($B1712="","",IFERROR(VLOOKUP($B1712,'ABC rotación'!$C:$G,5,0),"C"))</f>
        <v/>
      </c>
      <c r="S1712" s="41" t="str">
        <f t="shared" si="79"/>
        <v/>
      </c>
      <c r="T1712" s="40" t="str">
        <f t="shared" si="80"/>
        <v/>
      </c>
      <c r="U1712" s="23" t="str">
        <f>IF($B1712="","",VLOOKUP($T1712,Tablas!$X$14:$Y$17,2,1))</f>
        <v/>
      </c>
    </row>
    <row r="1713" spans="2:21" x14ac:dyDescent="0.2">
      <c r="B1713" s="1" t="str">
        <f>IF(Tablas!B1711="","",Tablas!B1711)</f>
        <v/>
      </c>
      <c r="C1713" s="1" t="str">
        <f>IF(Tablas!C1711="","",Tablas!C1711)</f>
        <v/>
      </c>
      <c r="D1713" s="1" t="str">
        <f>IF(Tablas!D1711="","",Tablas!D1711)</f>
        <v/>
      </c>
      <c r="E1713" s="1" t="str">
        <f>IF(Tablas!E1711="","",Tablas!E1711)</f>
        <v/>
      </c>
      <c r="F1713" s="1" t="str">
        <f>IF(Tablas!F1711="","",Tablas!F1711)</f>
        <v/>
      </c>
      <c r="G1713" s="1" t="str">
        <f>IF(Tablas!I1711="","",Tablas!I1711)</f>
        <v/>
      </c>
      <c r="H1713" s="1" t="s">
        <v>911</v>
      </c>
      <c r="I1713" s="39" t="str">
        <f>IF($B1713="","",-SUMIFS(Tabla7[Cantidad],Tabla7[Código del producto],$B1713,Tabla7[Tipo de movimiento],"SALIDA",Tabla7[Mes],I$5))</f>
        <v/>
      </c>
      <c r="J1713" s="39" t="str">
        <f>IF($B1713="","",-SUMIFS(Tabla7[Cantidad],Tabla7[Código del producto],$B1713,Tabla7[Tipo de movimiento],"SALIDA",Tabla7[Mes],J$5))</f>
        <v/>
      </c>
      <c r="K1713" s="39" t="str">
        <f>IF($B1713="","",-SUMIFS(Tabla7[Cantidad],Tabla7[Código del producto],$B1713,Tabla7[Tipo de movimiento],"SALIDA",Tabla7[Mes],K$5))</f>
        <v/>
      </c>
      <c r="L1713" s="39" t="str">
        <f>IF($B1713="","",-SUMIFS(Tabla7[Cantidad],Tabla7[Código del producto],$B1713,Tabla7[Tipo de movimiento],"SALIDA",Tabla7[Mes],L$5))</f>
        <v/>
      </c>
      <c r="M1713" s="39" t="str">
        <f>IF($B1713="","",-SUMIFS(Tabla7[Cantidad],Tabla7[Código del producto],$B1713,Tabla7[Tipo de movimiento],"SALIDA",Tabla7[Mes],M$5))</f>
        <v/>
      </c>
      <c r="N1713" s="39" t="str">
        <f>IF($B1713="","",-SUMIFS(Tabla7[Cantidad],Tabla7[Código del producto],$B1713,Tabla7[Tipo de movimiento],"SALIDA",Tabla7[Mes],N$5))</f>
        <v/>
      </c>
      <c r="O1713" s="39" t="str">
        <f>IF($B1713="","",-SUMIFS(Tabla7[Cantidad],Tabla7[Código del producto],$B1713,Tabla7[Tipo de movimiento],"SALIDA",Tabla7[Mes],O$5))</f>
        <v/>
      </c>
      <c r="P1713" s="39" t="str">
        <f>IF($B1713="","",-SUMIFS(Tabla7[Cantidad],Tabla7[Código del producto],$B1713,Tabla7[Tipo de movimiento],"SALIDA",Tabla7[Mes],P$5))</f>
        <v/>
      </c>
      <c r="Q1713" s="39" t="str">
        <f t="shared" si="78"/>
        <v/>
      </c>
      <c r="R1713" s="51" t="str">
        <f>IF($B1713="","",IFERROR(VLOOKUP($B1713,'ABC rotación'!$C:$G,5,0),"C"))</f>
        <v/>
      </c>
      <c r="S1713" s="41" t="str">
        <f t="shared" si="79"/>
        <v/>
      </c>
      <c r="T1713" s="40" t="str">
        <f t="shared" si="80"/>
        <v/>
      </c>
      <c r="U1713" s="23" t="str">
        <f>IF($B1713="","",VLOOKUP($T1713,Tablas!$X$14:$Y$17,2,1))</f>
        <v/>
      </c>
    </row>
    <row r="1714" spans="2:21" x14ac:dyDescent="0.2">
      <c r="B1714" s="1" t="str">
        <f>IF(Tablas!B1712="","",Tablas!B1712)</f>
        <v/>
      </c>
      <c r="C1714" s="1" t="str">
        <f>IF(Tablas!C1712="","",Tablas!C1712)</f>
        <v/>
      </c>
      <c r="D1714" s="1" t="str">
        <f>IF(Tablas!D1712="","",Tablas!D1712)</f>
        <v/>
      </c>
      <c r="E1714" s="1" t="str">
        <f>IF(Tablas!E1712="","",Tablas!E1712)</f>
        <v/>
      </c>
      <c r="F1714" s="1" t="str">
        <f>IF(Tablas!F1712="","",Tablas!F1712)</f>
        <v/>
      </c>
      <c r="G1714" s="1" t="str">
        <f>IF(Tablas!I1712="","",Tablas!I1712)</f>
        <v/>
      </c>
      <c r="H1714" s="1" t="s">
        <v>911</v>
      </c>
      <c r="I1714" s="39" t="str">
        <f>IF($B1714="","",-SUMIFS(Tabla7[Cantidad],Tabla7[Código del producto],$B1714,Tabla7[Tipo de movimiento],"SALIDA",Tabla7[Mes],I$5))</f>
        <v/>
      </c>
      <c r="J1714" s="39" t="str">
        <f>IF($B1714="","",-SUMIFS(Tabla7[Cantidad],Tabla7[Código del producto],$B1714,Tabla7[Tipo de movimiento],"SALIDA",Tabla7[Mes],J$5))</f>
        <v/>
      </c>
      <c r="K1714" s="39" t="str">
        <f>IF($B1714="","",-SUMIFS(Tabla7[Cantidad],Tabla7[Código del producto],$B1714,Tabla7[Tipo de movimiento],"SALIDA",Tabla7[Mes],K$5))</f>
        <v/>
      </c>
      <c r="L1714" s="39" t="str">
        <f>IF($B1714="","",-SUMIFS(Tabla7[Cantidad],Tabla7[Código del producto],$B1714,Tabla7[Tipo de movimiento],"SALIDA",Tabla7[Mes],L$5))</f>
        <v/>
      </c>
      <c r="M1714" s="39" t="str">
        <f>IF($B1714="","",-SUMIFS(Tabla7[Cantidad],Tabla7[Código del producto],$B1714,Tabla7[Tipo de movimiento],"SALIDA",Tabla7[Mes],M$5))</f>
        <v/>
      </c>
      <c r="N1714" s="39" t="str">
        <f>IF($B1714="","",-SUMIFS(Tabla7[Cantidad],Tabla7[Código del producto],$B1714,Tabla7[Tipo de movimiento],"SALIDA",Tabla7[Mes],N$5))</f>
        <v/>
      </c>
      <c r="O1714" s="39" t="str">
        <f>IF($B1714="","",-SUMIFS(Tabla7[Cantidad],Tabla7[Código del producto],$B1714,Tabla7[Tipo de movimiento],"SALIDA",Tabla7[Mes],O$5))</f>
        <v/>
      </c>
      <c r="P1714" s="39" t="str">
        <f>IF($B1714="","",-SUMIFS(Tabla7[Cantidad],Tabla7[Código del producto],$B1714,Tabla7[Tipo de movimiento],"SALIDA",Tabla7[Mes],P$5))</f>
        <v/>
      </c>
      <c r="Q1714" s="39" t="str">
        <f t="shared" si="78"/>
        <v/>
      </c>
      <c r="R1714" s="51" t="str">
        <f>IF($B1714="","",IFERROR(VLOOKUP($B1714,'ABC rotación'!$C:$G,5,0),"C"))</f>
        <v/>
      </c>
      <c r="S1714" s="41" t="str">
        <f t="shared" si="79"/>
        <v/>
      </c>
      <c r="T1714" s="40" t="str">
        <f t="shared" si="80"/>
        <v/>
      </c>
      <c r="U1714" s="23" t="str">
        <f>IF($B1714="","",VLOOKUP($T1714,Tablas!$X$14:$Y$17,2,1))</f>
        <v/>
      </c>
    </row>
    <row r="1715" spans="2:21" x14ac:dyDescent="0.2">
      <c r="B1715" s="1" t="str">
        <f>IF(Tablas!B1713="","",Tablas!B1713)</f>
        <v/>
      </c>
      <c r="C1715" s="1" t="str">
        <f>IF(Tablas!C1713="","",Tablas!C1713)</f>
        <v/>
      </c>
      <c r="D1715" s="1" t="str">
        <f>IF(Tablas!D1713="","",Tablas!D1713)</f>
        <v/>
      </c>
      <c r="E1715" s="1" t="str">
        <f>IF(Tablas!E1713="","",Tablas!E1713)</f>
        <v/>
      </c>
      <c r="F1715" s="1" t="str">
        <f>IF(Tablas!F1713="","",Tablas!F1713)</f>
        <v/>
      </c>
      <c r="G1715" s="1" t="str">
        <f>IF(Tablas!I1713="","",Tablas!I1713)</f>
        <v/>
      </c>
      <c r="H1715" s="1" t="s">
        <v>911</v>
      </c>
      <c r="I1715" s="39" t="str">
        <f>IF($B1715="","",-SUMIFS(Tabla7[Cantidad],Tabla7[Código del producto],$B1715,Tabla7[Tipo de movimiento],"SALIDA",Tabla7[Mes],I$5))</f>
        <v/>
      </c>
      <c r="J1715" s="39" t="str">
        <f>IF($B1715="","",-SUMIFS(Tabla7[Cantidad],Tabla7[Código del producto],$B1715,Tabla7[Tipo de movimiento],"SALIDA",Tabla7[Mes],J$5))</f>
        <v/>
      </c>
      <c r="K1715" s="39" t="str">
        <f>IF($B1715="","",-SUMIFS(Tabla7[Cantidad],Tabla7[Código del producto],$B1715,Tabla7[Tipo de movimiento],"SALIDA",Tabla7[Mes],K$5))</f>
        <v/>
      </c>
      <c r="L1715" s="39" t="str">
        <f>IF($B1715="","",-SUMIFS(Tabla7[Cantidad],Tabla7[Código del producto],$B1715,Tabla7[Tipo de movimiento],"SALIDA",Tabla7[Mes],L$5))</f>
        <v/>
      </c>
      <c r="M1715" s="39" t="str">
        <f>IF($B1715="","",-SUMIFS(Tabla7[Cantidad],Tabla7[Código del producto],$B1715,Tabla7[Tipo de movimiento],"SALIDA",Tabla7[Mes],M$5))</f>
        <v/>
      </c>
      <c r="N1715" s="39" t="str">
        <f>IF($B1715="","",-SUMIFS(Tabla7[Cantidad],Tabla7[Código del producto],$B1715,Tabla7[Tipo de movimiento],"SALIDA",Tabla7[Mes],N$5))</f>
        <v/>
      </c>
      <c r="O1715" s="39" t="str">
        <f>IF($B1715="","",-SUMIFS(Tabla7[Cantidad],Tabla7[Código del producto],$B1715,Tabla7[Tipo de movimiento],"SALIDA",Tabla7[Mes],O$5))</f>
        <v/>
      </c>
      <c r="P1715" s="39" t="str">
        <f>IF($B1715="","",-SUMIFS(Tabla7[Cantidad],Tabla7[Código del producto],$B1715,Tabla7[Tipo de movimiento],"SALIDA",Tabla7[Mes],P$5))</f>
        <v/>
      </c>
      <c r="Q1715" s="39" t="str">
        <f t="shared" si="78"/>
        <v/>
      </c>
      <c r="R1715" s="51" t="str">
        <f>IF($B1715="","",IFERROR(VLOOKUP($B1715,'ABC rotación'!$C:$G,5,0),"C"))</f>
        <v/>
      </c>
      <c r="S1715" s="41" t="str">
        <f t="shared" si="79"/>
        <v/>
      </c>
      <c r="T1715" s="40" t="str">
        <f t="shared" si="80"/>
        <v/>
      </c>
      <c r="U1715" s="23" t="str">
        <f>IF($B1715="","",VLOOKUP($T1715,Tablas!$X$14:$Y$17,2,1))</f>
        <v/>
      </c>
    </row>
    <row r="1716" spans="2:21" x14ac:dyDescent="0.2">
      <c r="B1716" s="1" t="str">
        <f>IF(Tablas!B1714="","",Tablas!B1714)</f>
        <v/>
      </c>
      <c r="C1716" s="1" t="str">
        <f>IF(Tablas!C1714="","",Tablas!C1714)</f>
        <v/>
      </c>
      <c r="D1716" s="1" t="str">
        <f>IF(Tablas!D1714="","",Tablas!D1714)</f>
        <v/>
      </c>
      <c r="E1716" s="1" t="str">
        <f>IF(Tablas!E1714="","",Tablas!E1714)</f>
        <v/>
      </c>
      <c r="F1716" s="1" t="str">
        <f>IF(Tablas!F1714="","",Tablas!F1714)</f>
        <v/>
      </c>
      <c r="G1716" s="1" t="str">
        <f>IF(Tablas!I1714="","",Tablas!I1714)</f>
        <v/>
      </c>
      <c r="H1716" s="1" t="s">
        <v>911</v>
      </c>
      <c r="I1716" s="39" t="str">
        <f>IF($B1716="","",-SUMIFS(Tabla7[Cantidad],Tabla7[Código del producto],$B1716,Tabla7[Tipo de movimiento],"SALIDA",Tabla7[Mes],I$5))</f>
        <v/>
      </c>
      <c r="J1716" s="39" t="str">
        <f>IF($B1716="","",-SUMIFS(Tabla7[Cantidad],Tabla7[Código del producto],$B1716,Tabla7[Tipo de movimiento],"SALIDA",Tabla7[Mes],J$5))</f>
        <v/>
      </c>
      <c r="K1716" s="39" t="str">
        <f>IF($B1716="","",-SUMIFS(Tabla7[Cantidad],Tabla7[Código del producto],$B1716,Tabla7[Tipo de movimiento],"SALIDA",Tabla7[Mes],K$5))</f>
        <v/>
      </c>
      <c r="L1716" s="39" t="str">
        <f>IF($B1716="","",-SUMIFS(Tabla7[Cantidad],Tabla7[Código del producto],$B1716,Tabla7[Tipo de movimiento],"SALIDA",Tabla7[Mes],L$5))</f>
        <v/>
      </c>
      <c r="M1716" s="39" t="str">
        <f>IF($B1716="","",-SUMIFS(Tabla7[Cantidad],Tabla7[Código del producto],$B1716,Tabla7[Tipo de movimiento],"SALIDA",Tabla7[Mes],M$5))</f>
        <v/>
      </c>
      <c r="N1716" s="39" t="str">
        <f>IF($B1716="","",-SUMIFS(Tabla7[Cantidad],Tabla7[Código del producto],$B1716,Tabla7[Tipo de movimiento],"SALIDA",Tabla7[Mes],N$5))</f>
        <v/>
      </c>
      <c r="O1716" s="39" t="str">
        <f>IF($B1716="","",-SUMIFS(Tabla7[Cantidad],Tabla7[Código del producto],$B1716,Tabla7[Tipo de movimiento],"SALIDA",Tabla7[Mes],O$5))</f>
        <v/>
      </c>
      <c r="P1716" s="39" t="str">
        <f>IF($B1716="","",-SUMIFS(Tabla7[Cantidad],Tabla7[Código del producto],$B1716,Tabla7[Tipo de movimiento],"SALIDA",Tabla7[Mes],P$5))</f>
        <v/>
      </c>
      <c r="Q1716" s="39" t="str">
        <f t="shared" si="78"/>
        <v/>
      </c>
      <c r="R1716" s="51" t="str">
        <f>IF($B1716="","",IFERROR(VLOOKUP($B1716,'ABC rotación'!$C:$G,5,0),"C"))</f>
        <v/>
      </c>
      <c r="S1716" s="41" t="str">
        <f t="shared" si="79"/>
        <v/>
      </c>
      <c r="T1716" s="40" t="str">
        <f t="shared" si="80"/>
        <v/>
      </c>
      <c r="U1716" s="23" t="str">
        <f>IF($B1716="","",VLOOKUP($T1716,Tablas!$X$14:$Y$17,2,1))</f>
        <v/>
      </c>
    </row>
    <row r="1717" spans="2:21" x14ac:dyDescent="0.2">
      <c r="B1717" s="1" t="str">
        <f>IF(Tablas!B1715="","",Tablas!B1715)</f>
        <v/>
      </c>
      <c r="C1717" s="1" t="str">
        <f>IF(Tablas!C1715="","",Tablas!C1715)</f>
        <v/>
      </c>
      <c r="D1717" s="1" t="str">
        <f>IF(Tablas!D1715="","",Tablas!D1715)</f>
        <v/>
      </c>
      <c r="E1717" s="1" t="str">
        <f>IF(Tablas!E1715="","",Tablas!E1715)</f>
        <v/>
      </c>
      <c r="F1717" s="1" t="str">
        <f>IF(Tablas!F1715="","",Tablas!F1715)</f>
        <v/>
      </c>
      <c r="G1717" s="1" t="str">
        <f>IF(Tablas!I1715="","",Tablas!I1715)</f>
        <v/>
      </c>
      <c r="H1717" s="1" t="s">
        <v>911</v>
      </c>
      <c r="I1717" s="39" t="str">
        <f>IF($B1717="","",-SUMIFS(Tabla7[Cantidad],Tabla7[Código del producto],$B1717,Tabla7[Tipo de movimiento],"SALIDA",Tabla7[Mes],I$5))</f>
        <v/>
      </c>
      <c r="J1717" s="39" t="str">
        <f>IF($B1717="","",-SUMIFS(Tabla7[Cantidad],Tabla7[Código del producto],$B1717,Tabla7[Tipo de movimiento],"SALIDA",Tabla7[Mes],J$5))</f>
        <v/>
      </c>
      <c r="K1717" s="39" t="str">
        <f>IF($B1717="","",-SUMIFS(Tabla7[Cantidad],Tabla7[Código del producto],$B1717,Tabla7[Tipo de movimiento],"SALIDA",Tabla7[Mes],K$5))</f>
        <v/>
      </c>
      <c r="L1717" s="39" t="str">
        <f>IF($B1717="","",-SUMIFS(Tabla7[Cantidad],Tabla7[Código del producto],$B1717,Tabla7[Tipo de movimiento],"SALIDA",Tabla7[Mes],L$5))</f>
        <v/>
      </c>
      <c r="M1717" s="39" t="str">
        <f>IF($B1717="","",-SUMIFS(Tabla7[Cantidad],Tabla7[Código del producto],$B1717,Tabla7[Tipo de movimiento],"SALIDA",Tabla7[Mes],M$5))</f>
        <v/>
      </c>
      <c r="N1717" s="39" t="str">
        <f>IF($B1717="","",-SUMIFS(Tabla7[Cantidad],Tabla7[Código del producto],$B1717,Tabla7[Tipo de movimiento],"SALIDA",Tabla7[Mes],N$5))</f>
        <v/>
      </c>
      <c r="O1717" s="39" t="str">
        <f>IF($B1717="","",-SUMIFS(Tabla7[Cantidad],Tabla7[Código del producto],$B1717,Tabla7[Tipo de movimiento],"SALIDA",Tabla7[Mes],O$5))</f>
        <v/>
      </c>
      <c r="P1717" s="39" t="str">
        <f>IF($B1717="","",-SUMIFS(Tabla7[Cantidad],Tabla7[Código del producto],$B1717,Tabla7[Tipo de movimiento],"SALIDA",Tabla7[Mes],P$5))</f>
        <v/>
      </c>
      <c r="Q1717" s="39" t="str">
        <f t="shared" si="78"/>
        <v/>
      </c>
      <c r="R1717" s="51" t="str">
        <f>IF($B1717="","",IFERROR(VLOOKUP($B1717,'ABC rotación'!$C:$G,5,0),"C"))</f>
        <v/>
      </c>
      <c r="S1717" s="41" t="str">
        <f t="shared" si="79"/>
        <v/>
      </c>
      <c r="T1717" s="40" t="str">
        <f t="shared" si="80"/>
        <v/>
      </c>
      <c r="U1717" s="23" t="str">
        <f>IF($B1717="","",VLOOKUP($T1717,Tablas!$X$14:$Y$17,2,1))</f>
        <v/>
      </c>
    </row>
    <row r="1718" spans="2:21" x14ac:dyDescent="0.2">
      <c r="B1718" s="1" t="str">
        <f>IF(Tablas!B1716="","",Tablas!B1716)</f>
        <v/>
      </c>
      <c r="C1718" s="1" t="str">
        <f>IF(Tablas!C1716="","",Tablas!C1716)</f>
        <v/>
      </c>
      <c r="D1718" s="1" t="str">
        <f>IF(Tablas!D1716="","",Tablas!D1716)</f>
        <v/>
      </c>
      <c r="E1718" s="1" t="str">
        <f>IF(Tablas!E1716="","",Tablas!E1716)</f>
        <v/>
      </c>
      <c r="F1718" s="1" t="str">
        <f>IF(Tablas!F1716="","",Tablas!F1716)</f>
        <v/>
      </c>
      <c r="G1718" s="1" t="str">
        <f>IF(Tablas!I1716="","",Tablas!I1716)</f>
        <v/>
      </c>
      <c r="H1718" s="1" t="s">
        <v>911</v>
      </c>
      <c r="I1718" s="39" t="str">
        <f>IF($B1718="","",-SUMIFS(Tabla7[Cantidad],Tabla7[Código del producto],$B1718,Tabla7[Tipo de movimiento],"SALIDA",Tabla7[Mes],I$5))</f>
        <v/>
      </c>
      <c r="J1718" s="39" t="str">
        <f>IF($B1718="","",-SUMIFS(Tabla7[Cantidad],Tabla7[Código del producto],$B1718,Tabla7[Tipo de movimiento],"SALIDA",Tabla7[Mes],J$5))</f>
        <v/>
      </c>
      <c r="K1718" s="39" t="str">
        <f>IF($B1718="","",-SUMIFS(Tabla7[Cantidad],Tabla7[Código del producto],$B1718,Tabla7[Tipo de movimiento],"SALIDA",Tabla7[Mes],K$5))</f>
        <v/>
      </c>
      <c r="L1718" s="39" t="str">
        <f>IF($B1718="","",-SUMIFS(Tabla7[Cantidad],Tabla7[Código del producto],$B1718,Tabla7[Tipo de movimiento],"SALIDA",Tabla7[Mes],L$5))</f>
        <v/>
      </c>
      <c r="M1718" s="39" t="str">
        <f>IF($B1718="","",-SUMIFS(Tabla7[Cantidad],Tabla7[Código del producto],$B1718,Tabla7[Tipo de movimiento],"SALIDA",Tabla7[Mes],M$5))</f>
        <v/>
      </c>
      <c r="N1718" s="39" t="str">
        <f>IF($B1718="","",-SUMIFS(Tabla7[Cantidad],Tabla7[Código del producto],$B1718,Tabla7[Tipo de movimiento],"SALIDA",Tabla7[Mes],N$5))</f>
        <v/>
      </c>
      <c r="O1718" s="39" t="str">
        <f>IF($B1718="","",-SUMIFS(Tabla7[Cantidad],Tabla7[Código del producto],$B1718,Tabla7[Tipo de movimiento],"SALIDA",Tabla7[Mes],O$5))</f>
        <v/>
      </c>
      <c r="P1718" s="39" t="str">
        <f>IF($B1718="","",-SUMIFS(Tabla7[Cantidad],Tabla7[Código del producto],$B1718,Tabla7[Tipo de movimiento],"SALIDA",Tabla7[Mes],P$5))</f>
        <v/>
      </c>
      <c r="Q1718" s="39" t="str">
        <f t="shared" si="78"/>
        <v/>
      </c>
      <c r="R1718" s="51" t="str">
        <f>IF($B1718="","",IFERROR(VLOOKUP($B1718,'ABC rotación'!$C:$G,5,0),"C"))</f>
        <v/>
      </c>
      <c r="S1718" s="41" t="str">
        <f t="shared" si="79"/>
        <v/>
      </c>
      <c r="T1718" s="40" t="str">
        <f t="shared" si="80"/>
        <v/>
      </c>
      <c r="U1718" s="23" t="str">
        <f>IF($B1718="","",VLOOKUP($T1718,Tablas!$X$14:$Y$17,2,1))</f>
        <v/>
      </c>
    </row>
    <row r="1719" spans="2:21" x14ac:dyDescent="0.2">
      <c r="B1719" s="1" t="str">
        <f>IF(Tablas!B1717="","",Tablas!B1717)</f>
        <v/>
      </c>
      <c r="C1719" s="1" t="str">
        <f>IF(Tablas!C1717="","",Tablas!C1717)</f>
        <v/>
      </c>
      <c r="D1719" s="1" t="str">
        <f>IF(Tablas!D1717="","",Tablas!D1717)</f>
        <v/>
      </c>
      <c r="E1719" s="1" t="str">
        <f>IF(Tablas!E1717="","",Tablas!E1717)</f>
        <v/>
      </c>
      <c r="F1719" s="1" t="str">
        <f>IF(Tablas!F1717="","",Tablas!F1717)</f>
        <v/>
      </c>
      <c r="G1719" s="1" t="str">
        <f>IF(Tablas!I1717="","",Tablas!I1717)</f>
        <v/>
      </c>
      <c r="H1719" s="1" t="s">
        <v>911</v>
      </c>
      <c r="I1719" s="39" t="str">
        <f>IF($B1719="","",-SUMIFS(Tabla7[Cantidad],Tabla7[Código del producto],$B1719,Tabla7[Tipo de movimiento],"SALIDA",Tabla7[Mes],I$5))</f>
        <v/>
      </c>
      <c r="J1719" s="39" t="str">
        <f>IF($B1719="","",-SUMIFS(Tabla7[Cantidad],Tabla7[Código del producto],$B1719,Tabla7[Tipo de movimiento],"SALIDA",Tabla7[Mes],J$5))</f>
        <v/>
      </c>
      <c r="K1719" s="39" t="str">
        <f>IF($B1719="","",-SUMIFS(Tabla7[Cantidad],Tabla7[Código del producto],$B1719,Tabla7[Tipo de movimiento],"SALIDA",Tabla7[Mes],K$5))</f>
        <v/>
      </c>
      <c r="L1719" s="39" t="str">
        <f>IF($B1719="","",-SUMIFS(Tabla7[Cantidad],Tabla7[Código del producto],$B1719,Tabla7[Tipo de movimiento],"SALIDA",Tabla7[Mes],L$5))</f>
        <v/>
      </c>
      <c r="M1719" s="39" t="str">
        <f>IF($B1719="","",-SUMIFS(Tabla7[Cantidad],Tabla7[Código del producto],$B1719,Tabla7[Tipo de movimiento],"SALIDA",Tabla7[Mes],M$5))</f>
        <v/>
      </c>
      <c r="N1719" s="39" t="str">
        <f>IF($B1719="","",-SUMIFS(Tabla7[Cantidad],Tabla7[Código del producto],$B1719,Tabla7[Tipo de movimiento],"SALIDA",Tabla7[Mes],N$5))</f>
        <v/>
      </c>
      <c r="O1719" s="39" t="str">
        <f>IF($B1719="","",-SUMIFS(Tabla7[Cantidad],Tabla7[Código del producto],$B1719,Tabla7[Tipo de movimiento],"SALIDA",Tabla7[Mes],O$5))</f>
        <v/>
      </c>
      <c r="P1719" s="39" t="str">
        <f>IF($B1719="","",-SUMIFS(Tabla7[Cantidad],Tabla7[Código del producto],$B1719,Tabla7[Tipo de movimiento],"SALIDA",Tabla7[Mes],P$5))</f>
        <v/>
      </c>
      <c r="Q1719" s="39" t="str">
        <f t="shared" si="78"/>
        <v/>
      </c>
      <c r="R1719" s="51" t="str">
        <f>IF($B1719="","",IFERROR(VLOOKUP($B1719,'ABC rotación'!$C:$G,5,0),"C"))</f>
        <v/>
      </c>
      <c r="S1719" s="41" t="str">
        <f t="shared" si="79"/>
        <v/>
      </c>
      <c r="T1719" s="40" t="str">
        <f t="shared" si="80"/>
        <v/>
      </c>
      <c r="U1719" s="23" t="str">
        <f>IF($B1719="","",VLOOKUP($T1719,Tablas!$X$14:$Y$17,2,1))</f>
        <v/>
      </c>
    </row>
    <row r="1720" spans="2:21" x14ac:dyDescent="0.2">
      <c r="B1720" s="1" t="str">
        <f>IF(Tablas!B1718="","",Tablas!B1718)</f>
        <v/>
      </c>
      <c r="C1720" s="1" t="str">
        <f>IF(Tablas!C1718="","",Tablas!C1718)</f>
        <v/>
      </c>
      <c r="D1720" s="1" t="str">
        <f>IF(Tablas!D1718="","",Tablas!D1718)</f>
        <v/>
      </c>
      <c r="E1720" s="1" t="str">
        <f>IF(Tablas!E1718="","",Tablas!E1718)</f>
        <v/>
      </c>
      <c r="F1720" s="1" t="str">
        <f>IF(Tablas!F1718="","",Tablas!F1718)</f>
        <v/>
      </c>
      <c r="G1720" s="1" t="str">
        <f>IF(Tablas!I1718="","",Tablas!I1718)</f>
        <v/>
      </c>
      <c r="H1720" s="1" t="s">
        <v>911</v>
      </c>
      <c r="I1720" s="39" t="str">
        <f>IF($B1720="","",-SUMIFS(Tabla7[Cantidad],Tabla7[Código del producto],$B1720,Tabla7[Tipo de movimiento],"SALIDA",Tabla7[Mes],I$5))</f>
        <v/>
      </c>
      <c r="J1720" s="39" t="str">
        <f>IF($B1720="","",-SUMIFS(Tabla7[Cantidad],Tabla7[Código del producto],$B1720,Tabla7[Tipo de movimiento],"SALIDA",Tabla7[Mes],J$5))</f>
        <v/>
      </c>
      <c r="K1720" s="39" t="str">
        <f>IF($B1720="","",-SUMIFS(Tabla7[Cantidad],Tabla7[Código del producto],$B1720,Tabla7[Tipo de movimiento],"SALIDA",Tabla7[Mes],K$5))</f>
        <v/>
      </c>
      <c r="L1720" s="39" t="str">
        <f>IF($B1720="","",-SUMIFS(Tabla7[Cantidad],Tabla7[Código del producto],$B1720,Tabla7[Tipo de movimiento],"SALIDA",Tabla7[Mes],L$5))</f>
        <v/>
      </c>
      <c r="M1720" s="39" t="str">
        <f>IF($B1720="","",-SUMIFS(Tabla7[Cantidad],Tabla7[Código del producto],$B1720,Tabla7[Tipo de movimiento],"SALIDA",Tabla7[Mes],M$5))</f>
        <v/>
      </c>
      <c r="N1720" s="39" t="str">
        <f>IF($B1720="","",-SUMIFS(Tabla7[Cantidad],Tabla7[Código del producto],$B1720,Tabla7[Tipo de movimiento],"SALIDA",Tabla7[Mes],N$5))</f>
        <v/>
      </c>
      <c r="O1720" s="39" t="str">
        <f>IF($B1720="","",-SUMIFS(Tabla7[Cantidad],Tabla7[Código del producto],$B1720,Tabla7[Tipo de movimiento],"SALIDA",Tabla7[Mes],O$5))</f>
        <v/>
      </c>
      <c r="P1720" s="39" t="str">
        <f>IF($B1720="","",-SUMIFS(Tabla7[Cantidad],Tabla7[Código del producto],$B1720,Tabla7[Tipo de movimiento],"SALIDA",Tabla7[Mes],P$5))</f>
        <v/>
      </c>
      <c r="Q1720" s="39" t="str">
        <f t="shared" si="78"/>
        <v/>
      </c>
      <c r="R1720" s="51" t="str">
        <f>IF($B1720="","",IFERROR(VLOOKUP($B1720,'ABC rotación'!$C:$G,5,0),"C"))</f>
        <v/>
      </c>
      <c r="S1720" s="41" t="str">
        <f t="shared" si="79"/>
        <v/>
      </c>
      <c r="T1720" s="40" t="str">
        <f t="shared" si="80"/>
        <v/>
      </c>
      <c r="U1720" s="23" t="str">
        <f>IF($B1720="","",VLOOKUP($T1720,Tablas!$X$14:$Y$17,2,1))</f>
        <v/>
      </c>
    </row>
    <row r="1721" spans="2:21" x14ac:dyDescent="0.2">
      <c r="B1721" s="1" t="str">
        <f>IF(Tablas!B1719="","",Tablas!B1719)</f>
        <v/>
      </c>
      <c r="C1721" s="1" t="str">
        <f>IF(Tablas!C1719="","",Tablas!C1719)</f>
        <v/>
      </c>
      <c r="D1721" s="1" t="str">
        <f>IF(Tablas!D1719="","",Tablas!D1719)</f>
        <v/>
      </c>
      <c r="E1721" s="1" t="str">
        <f>IF(Tablas!E1719="","",Tablas!E1719)</f>
        <v/>
      </c>
      <c r="F1721" s="1" t="str">
        <f>IF(Tablas!F1719="","",Tablas!F1719)</f>
        <v/>
      </c>
      <c r="G1721" s="1" t="str">
        <f>IF(Tablas!I1719="","",Tablas!I1719)</f>
        <v/>
      </c>
      <c r="H1721" s="1" t="s">
        <v>911</v>
      </c>
      <c r="I1721" s="39" t="str">
        <f>IF($B1721="","",-SUMIFS(Tabla7[Cantidad],Tabla7[Código del producto],$B1721,Tabla7[Tipo de movimiento],"SALIDA",Tabla7[Mes],I$5))</f>
        <v/>
      </c>
      <c r="J1721" s="39" t="str">
        <f>IF($B1721="","",-SUMIFS(Tabla7[Cantidad],Tabla7[Código del producto],$B1721,Tabla7[Tipo de movimiento],"SALIDA",Tabla7[Mes],J$5))</f>
        <v/>
      </c>
      <c r="K1721" s="39" t="str">
        <f>IF($B1721="","",-SUMIFS(Tabla7[Cantidad],Tabla7[Código del producto],$B1721,Tabla7[Tipo de movimiento],"SALIDA",Tabla7[Mes],K$5))</f>
        <v/>
      </c>
      <c r="L1721" s="39" t="str">
        <f>IF($B1721="","",-SUMIFS(Tabla7[Cantidad],Tabla7[Código del producto],$B1721,Tabla7[Tipo de movimiento],"SALIDA",Tabla7[Mes],L$5))</f>
        <v/>
      </c>
      <c r="M1721" s="39" t="str">
        <f>IF($B1721="","",-SUMIFS(Tabla7[Cantidad],Tabla7[Código del producto],$B1721,Tabla7[Tipo de movimiento],"SALIDA",Tabla7[Mes],M$5))</f>
        <v/>
      </c>
      <c r="N1721" s="39" t="str">
        <f>IF($B1721="","",-SUMIFS(Tabla7[Cantidad],Tabla7[Código del producto],$B1721,Tabla7[Tipo de movimiento],"SALIDA",Tabla7[Mes],N$5))</f>
        <v/>
      </c>
      <c r="O1721" s="39" t="str">
        <f>IF($B1721="","",-SUMIFS(Tabla7[Cantidad],Tabla7[Código del producto],$B1721,Tabla7[Tipo de movimiento],"SALIDA",Tabla7[Mes],O$5))</f>
        <v/>
      </c>
      <c r="P1721" s="39" t="str">
        <f>IF($B1721="","",-SUMIFS(Tabla7[Cantidad],Tabla7[Código del producto],$B1721,Tabla7[Tipo de movimiento],"SALIDA",Tabla7[Mes],P$5))</f>
        <v/>
      </c>
      <c r="Q1721" s="39" t="str">
        <f t="shared" si="78"/>
        <v/>
      </c>
      <c r="R1721" s="51" t="str">
        <f>IF($B1721="","",IFERROR(VLOOKUP($B1721,'ABC rotación'!$C:$G,5,0),"C"))</f>
        <v/>
      </c>
      <c r="S1721" s="41" t="str">
        <f t="shared" si="79"/>
        <v/>
      </c>
      <c r="T1721" s="40" t="str">
        <f t="shared" si="80"/>
        <v/>
      </c>
      <c r="U1721" s="23" t="str">
        <f>IF($B1721="","",VLOOKUP($T1721,Tablas!$X$14:$Y$17,2,1))</f>
        <v/>
      </c>
    </row>
    <row r="1722" spans="2:21" x14ac:dyDescent="0.2">
      <c r="B1722" s="1" t="str">
        <f>IF(Tablas!B1720="","",Tablas!B1720)</f>
        <v/>
      </c>
      <c r="C1722" s="1" t="str">
        <f>IF(Tablas!C1720="","",Tablas!C1720)</f>
        <v/>
      </c>
      <c r="D1722" s="1" t="str">
        <f>IF(Tablas!D1720="","",Tablas!D1720)</f>
        <v/>
      </c>
      <c r="E1722" s="1" t="str">
        <f>IF(Tablas!E1720="","",Tablas!E1720)</f>
        <v/>
      </c>
      <c r="F1722" s="1" t="str">
        <f>IF(Tablas!F1720="","",Tablas!F1720)</f>
        <v/>
      </c>
      <c r="G1722" s="1" t="str">
        <f>IF(Tablas!I1720="","",Tablas!I1720)</f>
        <v/>
      </c>
      <c r="H1722" s="1" t="s">
        <v>911</v>
      </c>
      <c r="I1722" s="39" t="str">
        <f>IF($B1722="","",-SUMIFS(Tabla7[Cantidad],Tabla7[Código del producto],$B1722,Tabla7[Tipo de movimiento],"SALIDA",Tabla7[Mes],I$5))</f>
        <v/>
      </c>
      <c r="J1722" s="39" t="str">
        <f>IF($B1722="","",-SUMIFS(Tabla7[Cantidad],Tabla7[Código del producto],$B1722,Tabla7[Tipo de movimiento],"SALIDA",Tabla7[Mes],J$5))</f>
        <v/>
      </c>
      <c r="K1722" s="39" t="str">
        <f>IF($B1722="","",-SUMIFS(Tabla7[Cantidad],Tabla7[Código del producto],$B1722,Tabla7[Tipo de movimiento],"SALIDA",Tabla7[Mes],K$5))</f>
        <v/>
      </c>
      <c r="L1722" s="39" t="str">
        <f>IF($B1722="","",-SUMIFS(Tabla7[Cantidad],Tabla7[Código del producto],$B1722,Tabla7[Tipo de movimiento],"SALIDA",Tabla7[Mes],L$5))</f>
        <v/>
      </c>
      <c r="M1722" s="39" t="str">
        <f>IF($B1722="","",-SUMIFS(Tabla7[Cantidad],Tabla7[Código del producto],$B1722,Tabla7[Tipo de movimiento],"SALIDA",Tabla7[Mes],M$5))</f>
        <v/>
      </c>
      <c r="N1722" s="39" t="str">
        <f>IF($B1722="","",-SUMIFS(Tabla7[Cantidad],Tabla7[Código del producto],$B1722,Tabla7[Tipo de movimiento],"SALIDA",Tabla7[Mes],N$5))</f>
        <v/>
      </c>
      <c r="O1722" s="39" t="str">
        <f>IF($B1722="","",-SUMIFS(Tabla7[Cantidad],Tabla7[Código del producto],$B1722,Tabla7[Tipo de movimiento],"SALIDA",Tabla7[Mes],O$5))</f>
        <v/>
      </c>
      <c r="P1722" s="39" t="str">
        <f>IF($B1722="","",-SUMIFS(Tabla7[Cantidad],Tabla7[Código del producto],$B1722,Tabla7[Tipo de movimiento],"SALIDA",Tabla7[Mes],P$5))</f>
        <v/>
      </c>
      <c r="Q1722" s="39" t="str">
        <f t="shared" si="78"/>
        <v/>
      </c>
      <c r="R1722" s="51" t="str">
        <f>IF($B1722="","",IFERROR(VLOOKUP($B1722,'ABC rotación'!$C:$G,5,0),"C"))</f>
        <v/>
      </c>
      <c r="S1722" s="41" t="str">
        <f t="shared" si="79"/>
        <v/>
      </c>
      <c r="T1722" s="40" t="str">
        <f t="shared" si="80"/>
        <v/>
      </c>
      <c r="U1722" s="23" t="str">
        <f>IF($B1722="","",VLOOKUP($T1722,Tablas!$X$14:$Y$17,2,1))</f>
        <v/>
      </c>
    </row>
    <row r="1723" spans="2:21" x14ac:dyDescent="0.2">
      <c r="B1723" s="1" t="str">
        <f>IF(Tablas!B1721="","",Tablas!B1721)</f>
        <v/>
      </c>
      <c r="C1723" s="1" t="str">
        <f>IF(Tablas!C1721="","",Tablas!C1721)</f>
        <v/>
      </c>
      <c r="D1723" s="1" t="str">
        <f>IF(Tablas!D1721="","",Tablas!D1721)</f>
        <v/>
      </c>
      <c r="E1723" s="1" t="str">
        <f>IF(Tablas!E1721="","",Tablas!E1721)</f>
        <v/>
      </c>
      <c r="F1723" s="1" t="str">
        <f>IF(Tablas!F1721="","",Tablas!F1721)</f>
        <v/>
      </c>
      <c r="G1723" s="1" t="str">
        <f>IF(Tablas!I1721="","",Tablas!I1721)</f>
        <v/>
      </c>
      <c r="H1723" s="1" t="s">
        <v>911</v>
      </c>
      <c r="I1723" s="39" t="str">
        <f>IF($B1723="","",-SUMIFS(Tabla7[Cantidad],Tabla7[Código del producto],$B1723,Tabla7[Tipo de movimiento],"SALIDA",Tabla7[Mes],I$5))</f>
        <v/>
      </c>
      <c r="J1723" s="39" t="str">
        <f>IF($B1723="","",-SUMIFS(Tabla7[Cantidad],Tabla7[Código del producto],$B1723,Tabla7[Tipo de movimiento],"SALIDA",Tabla7[Mes],J$5))</f>
        <v/>
      </c>
      <c r="K1723" s="39" t="str">
        <f>IF($B1723="","",-SUMIFS(Tabla7[Cantidad],Tabla7[Código del producto],$B1723,Tabla7[Tipo de movimiento],"SALIDA",Tabla7[Mes],K$5))</f>
        <v/>
      </c>
      <c r="L1723" s="39" t="str">
        <f>IF($B1723="","",-SUMIFS(Tabla7[Cantidad],Tabla7[Código del producto],$B1723,Tabla7[Tipo de movimiento],"SALIDA",Tabla7[Mes],L$5))</f>
        <v/>
      </c>
      <c r="M1723" s="39" t="str">
        <f>IF($B1723="","",-SUMIFS(Tabla7[Cantidad],Tabla7[Código del producto],$B1723,Tabla7[Tipo de movimiento],"SALIDA",Tabla7[Mes],M$5))</f>
        <v/>
      </c>
      <c r="N1723" s="39" t="str">
        <f>IF($B1723="","",-SUMIFS(Tabla7[Cantidad],Tabla7[Código del producto],$B1723,Tabla7[Tipo de movimiento],"SALIDA",Tabla7[Mes],N$5))</f>
        <v/>
      </c>
      <c r="O1723" s="39" t="str">
        <f>IF($B1723="","",-SUMIFS(Tabla7[Cantidad],Tabla7[Código del producto],$B1723,Tabla7[Tipo de movimiento],"SALIDA",Tabla7[Mes],O$5))</f>
        <v/>
      </c>
      <c r="P1723" s="39" t="str">
        <f>IF($B1723="","",-SUMIFS(Tabla7[Cantidad],Tabla7[Código del producto],$B1723,Tabla7[Tipo de movimiento],"SALIDA",Tabla7[Mes],P$5))</f>
        <v/>
      </c>
      <c r="Q1723" s="39" t="str">
        <f t="shared" si="78"/>
        <v/>
      </c>
      <c r="R1723" s="51" t="str">
        <f>IF($B1723="","",IFERROR(VLOOKUP($B1723,'ABC rotación'!$C:$G,5,0),"C"))</f>
        <v/>
      </c>
      <c r="S1723" s="41" t="str">
        <f t="shared" si="79"/>
        <v/>
      </c>
      <c r="T1723" s="40" t="str">
        <f t="shared" si="80"/>
        <v/>
      </c>
      <c r="U1723" s="23" t="str">
        <f>IF($B1723="","",VLOOKUP($T1723,Tablas!$X$14:$Y$17,2,1))</f>
        <v/>
      </c>
    </row>
    <row r="1724" spans="2:21" x14ac:dyDescent="0.2">
      <c r="B1724" s="1" t="str">
        <f>IF(Tablas!B1722="","",Tablas!B1722)</f>
        <v/>
      </c>
      <c r="C1724" s="1" t="str">
        <f>IF(Tablas!C1722="","",Tablas!C1722)</f>
        <v/>
      </c>
      <c r="D1724" s="1" t="str">
        <f>IF(Tablas!D1722="","",Tablas!D1722)</f>
        <v/>
      </c>
      <c r="E1724" s="1" t="str">
        <f>IF(Tablas!E1722="","",Tablas!E1722)</f>
        <v/>
      </c>
      <c r="F1724" s="1" t="str">
        <f>IF(Tablas!F1722="","",Tablas!F1722)</f>
        <v/>
      </c>
      <c r="G1724" s="1" t="str">
        <f>IF(Tablas!I1722="","",Tablas!I1722)</f>
        <v/>
      </c>
      <c r="H1724" s="1" t="s">
        <v>911</v>
      </c>
      <c r="I1724" s="39" t="str">
        <f>IF($B1724="","",-SUMIFS(Tabla7[Cantidad],Tabla7[Código del producto],$B1724,Tabla7[Tipo de movimiento],"SALIDA",Tabla7[Mes],I$5))</f>
        <v/>
      </c>
      <c r="J1724" s="39" t="str">
        <f>IF($B1724="","",-SUMIFS(Tabla7[Cantidad],Tabla7[Código del producto],$B1724,Tabla7[Tipo de movimiento],"SALIDA",Tabla7[Mes],J$5))</f>
        <v/>
      </c>
      <c r="K1724" s="39" t="str">
        <f>IF($B1724="","",-SUMIFS(Tabla7[Cantidad],Tabla7[Código del producto],$B1724,Tabla7[Tipo de movimiento],"SALIDA",Tabla7[Mes],K$5))</f>
        <v/>
      </c>
      <c r="L1724" s="39" t="str">
        <f>IF($B1724="","",-SUMIFS(Tabla7[Cantidad],Tabla7[Código del producto],$B1724,Tabla7[Tipo de movimiento],"SALIDA",Tabla7[Mes],L$5))</f>
        <v/>
      </c>
      <c r="M1724" s="39" t="str">
        <f>IF($B1724="","",-SUMIFS(Tabla7[Cantidad],Tabla7[Código del producto],$B1724,Tabla7[Tipo de movimiento],"SALIDA",Tabla7[Mes],M$5))</f>
        <v/>
      </c>
      <c r="N1724" s="39" t="str">
        <f>IF($B1724="","",-SUMIFS(Tabla7[Cantidad],Tabla7[Código del producto],$B1724,Tabla7[Tipo de movimiento],"SALIDA",Tabla7[Mes],N$5))</f>
        <v/>
      </c>
      <c r="O1724" s="39" t="str">
        <f>IF($B1724="","",-SUMIFS(Tabla7[Cantidad],Tabla7[Código del producto],$B1724,Tabla7[Tipo de movimiento],"SALIDA",Tabla7[Mes],O$5))</f>
        <v/>
      </c>
      <c r="P1724" s="39" t="str">
        <f>IF($B1724="","",-SUMIFS(Tabla7[Cantidad],Tabla7[Código del producto],$B1724,Tabla7[Tipo de movimiento],"SALIDA",Tabla7[Mes],P$5))</f>
        <v/>
      </c>
      <c r="Q1724" s="39" t="str">
        <f t="shared" si="78"/>
        <v/>
      </c>
      <c r="R1724" s="51" t="str">
        <f>IF($B1724="","",IFERROR(VLOOKUP($B1724,'ABC rotación'!$C:$G,5,0),"C"))</f>
        <v/>
      </c>
      <c r="S1724" s="41" t="str">
        <f t="shared" si="79"/>
        <v/>
      </c>
      <c r="T1724" s="40" t="str">
        <f t="shared" si="80"/>
        <v/>
      </c>
      <c r="U1724" s="23" t="str">
        <f>IF($B1724="","",VLOOKUP($T1724,Tablas!$X$14:$Y$17,2,1))</f>
        <v/>
      </c>
    </row>
    <row r="1725" spans="2:21" x14ac:dyDescent="0.2">
      <c r="B1725" s="1" t="str">
        <f>IF(Tablas!B1723="","",Tablas!B1723)</f>
        <v/>
      </c>
      <c r="C1725" s="1" t="str">
        <f>IF(Tablas!C1723="","",Tablas!C1723)</f>
        <v/>
      </c>
      <c r="D1725" s="1" t="str">
        <f>IF(Tablas!D1723="","",Tablas!D1723)</f>
        <v/>
      </c>
      <c r="E1725" s="1" t="str">
        <f>IF(Tablas!E1723="","",Tablas!E1723)</f>
        <v/>
      </c>
      <c r="F1725" s="1" t="str">
        <f>IF(Tablas!F1723="","",Tablas!F1723)</f>
        <v/>
      </c>
      <c r="G1725" s="1" t="str">
        <f>IF(Tablas!I1723="","",Tablas!I1723)</f>
        <v/>
      </c>
      <c r="H1725" s="1" t="s">
        <v>911</v>
      </c>
      <c r="I1725" s="39" t="str">
        <f>IF($B1725="","",-SUMIFS(Tabla7[Cantidad],Tabla7[Código del producto],$B1725,Tabla7[Tipo de movimiento],"SALIDA",Tabla7[Mes],I$5))</f>
        <v/>
      </c>
      <c r="J1725" s="39" t="str">
        <f>IF($B1725="","",-SUMIFS(Tabla7[Cantidad],Tabla7[Código del producto],$B1725,Tabla7[Tipo de movimiento],"SALIDA",Tabla7[Mes],J$5))</f>
        <v/>
      </c>
      <c r="K1725" s="39" t="str">
        <f>IF($B1725="","",-SUMIFS(Tabla7[Cantidad],Tabla7[Código del producto],$B1725,Tabla7[Tipo de movimiento],"SALIDA",Tabla7[Mes],K$5))</f>
        <v/>
      </c>
      <c r="L1725" s="39" t="str">
        <f>IF($B1725="","",-SUMIFS(Tabla7[Cantidad],Tabla7[Código del producto],$B1725,Tabla7[Tipo de movimiento],"SALIDA",Tabla7[Mes],L$5))</f>
        <v/>
      </c>
      <c r="M1725" s="39" t="str">
        <f>IF($B1725="","",-SUMIFS(Tabla7[Cantidad],Tabla7[Código del producto],$B1725,Tabla7[Tipo de movimiento],"SALIDA",Tabla7[Mes],M$5))</f>
        <v/>
      </c>
      <c r="N1725" s="39" t="str">
        <f>IF($B1725="","",-SUMIFS(Tabla7[Cantidad],Tabla7[Código del producto],$B1725,Tabla7[Tipo de movimiento],"SALIDA",Tabla7[Mes],N$5))</f>
        <v/>
      </c>
      <c r="O1725" s="39" t="str">
        <f>IF($B1725="","",-SUMIFS(Tabla7[Cantidad],Tabla7[Código del producto],$B1725,Tabla7[Tipo de movimiento],"SALIDA",Tabla7[Mes],O$5))</f>
        <v/>
      </c>
      <c r="P1725" s="39" t="str">
        <f>IF($B1725="","",-SUMIFS(Tabla7[Cantidad],Tabla7[Código del producto],$B1725,Tabla7[Tipo de movimiento],"SALIDA",Tabla7[Mes],P$5))</f>
        <v/>
      </c>
      <c r="Q1725" s="39" t="str">
        <f t="shared" si="78"/>
        <v/>
      </c>
      <c r="R1725" s="51" t="str">
        <f>IF($B1725="","",IFERROR(VLOOKUP($B1725,'ABC rotación'!$C:$G,5,0),"C"))</f>
        <v/>
      </c>
      <c r="S1725" s="41" t="str">
        <f t="shared" si="79"/>
        <v/>
      </c>
      <c r="T1725" s="40" t="str">
        <f t="shared" si="80"/>
        <v/>
      </c>
      <c r="U1725" s="23" t="str">
        <f>IF($B1725="","",VLOOKUP($T1725,Tablas!$X$14:$Y$17,2,1))</f>
        <v/>
      </c>
    </row>
    <row r="1726" spans="2:21" x14ac:dyDescent="0.2">
      <c r="B1726" s="1" t="str">
        <f>IF(Tablas!B1724="","",Tablas!B1724)</f>
        <v/>
      </c>
      <c r="C1726" s="1" t="str">
        <f>IF(Tablas!C1724="","",Tablas!C1724)</f>
        <v/>
      </c>
      <c r="D1726" s="1" t="str">
        <f>IF(Tablas!D1724="","",Tablas!D1724)</f>
        <v/>
      </c>
      <c r="E1726" s="1" t="str">
        <f>IF(Tablas!E1724="","",Tablas!E1724)</f>
        <v/>
      </c>
      <c r="F1726" s="1" t="str">
        <f>IF(Tablas!F1724="","",Tablas!F1724)</f>
        <v/>
      </c>
      <c r="G1726" s="1" t="str">
        <f>IF(Tablas!I1724="","",Tablas!I1724)</f>
        <v/>
      </c>
      <c r="H1726" s="1" t="s">
        <v>911</v>
      </c>
      <c r="I1726" s="39" t="str">
        <f>IF($B1726="","",-SUMIFS(Tabla7[Cantidad],Tabla7[Código del producto],$B1726,Tabla7[Tipo de movimiento],"SALIDA",Tabla7[Mes],I$5))</f>
        <v/>
      </c>
      <c r="J1726" s="39" t="str">
        <f>IF($B1726="","",-SUMIFS(Tabla7[Cantidad],Tabla7[Código del producto],$B1726,Tabla7[Tipo de movimiento],"SALIDA",Tabla7[Mes],J$5))</f>
        <v/>
      </c>
      <c r="K1726" s="39" t="str">
        <f>IF($B1726="","",-SUMIFS(Tabla7[Cantidad],Tabla7[Código del producto],$B1726,Tabla7[Tipo de movimiento],"SALIDA",Tabla7[Mes],K$5))</f>
        <v/>
      </c>
      <c r="L1726" s="39" t="str">
        <f>IF($B1726="","",-SUMIFS(Tabla7[Cantidad],Tabla7[Código del producto],$B1726,Tabla7[Tipo de movimiento],"SALIDA",Tabla7[Mes],L$5))</f>
        <v/>
      </c>
      <c r="M1726" s="39" t="str">
        <f>IF($B1726="","",-SUMIFS(Tabla7[Cantidad],Tabla7[Código del producto],$B1726,Tabla7[Tipo de movimiento],"SALIDA",Tabla7[Mes],M$5))</f>
        <v/>
      </c>
      <c r="N1726" s="39" t="str">
        <f>IF($B1726="","",-SUMIFS(Tabla7[Cantidad],Tabla7[Código del producto],$B1726,Tabla7[Tipo de movimiento],"SALIDA",Tabla7[Mes],N$5))</f>
        <v/>
      </c>
      <c r="O1726" s="39" t="str">
        <f>IF($B1726="","",-SUMIFS(Tabla7[Cantidad],Tabla7[Código del producto],$B1726,Tabla7[Tipo de movimiento],"SALIDA",Tabla7[Mes],O$5))</f>
        <v/>
      </c>
      <c r="P1726" s="39" t="str">
        <f>IF($B1726="","",-SUMIFS(Tabla7[Cantidad],Tabla7[Código del producto],$B1726,Tabla7[Tipo de movimiento],"SALIDA",Tabla7[Mes],P$5))</f>
        <v/>
      </c>
      <c r="Q1726" s="39" t="str">
        <f t="shared" si="78"/>
        <v/>
      </c>
      <c r="R1726" s="51" t="str">
        <f>IF($B1726="","",IFERROR(VLOOKUP($B1726,'ABC rotación'!$C:$G,5,0),"C"))</f>
        <v/>
      </c>
      <c r="S1726" s="41" t="str">
        <f t="shared" si="79"/>
        <v/>
      </c>
      <c r="T1726" s="40" t="str">
        <f t="shared" si="80"/>
        <v/>
      </c>
      <c r="U1726" s="23" t="str">
        <f>IF($B1726="","",VLOOKUP($T1726,Tablas!$X$14:$Y$17,2,1))</f>
        <v/>
      </c>
    </row>
    <row r="1727" spans="2:21" x14ac:dyDescent="0.2">
      <c r="B1727" s="1" t="str">
        <f>IF(Tablas!B1725="","",Tablas!B1725)</f>
        <v/>
      </c>
      <c r="C1727" s="1" t="str">
        <f>IF(Tablas!C1725="","",Tablas!C1725)</f>
        <v/>
      </c>
      <c r="D1727" s="1" t="str">
        <f>IF(Tablas!D1725="","",Tablas!D1725)</f>
        <v/>
      </c>
      <c r="E1727" s="1" t="str">
        <f>IF(Tablas!E1725="","",Tablas!E1725)</f>
        <v/>
      </c>
      <c r="F1727" s="1" t="str">
        <f>IF(Tablas!F1725="","",Tablas!F1725)</f>
        <v/>
      </c>
      <c r="G1727" s="1" t="str">
        <f>IF(Tablas!I1725="","",Tablas!I1725)</f>
        <v/>
      </c>
      <c r="H1727" s="1" t="s">
        <v>911</v>
      </c>
      <c r="I1727" s="39" t="str">
        <f>IF($B1727="","",-SUMIFS(Tabla7[Cantidad],Tabla7[Código del producto],$B1727,Tabla7[Tipo de movimiento],"SALIDA",Tabla7[Mes],I$5))</f>
        <v/>
      </c>
      <c r="J1727" s="39" t="str">
        <f>IF($B1727="","",-SUMIFS(Tabla7[Cantidad],Tabla7[Código del producto],$B1727,Tabla7[Tipo de movimiento],"SALIDA",Tabla7[Mes],J$5))</f>
        <v/>
      </c>
      <c r="K1727" s="39" t="str">
        <f>IF($B1727="","",-SUMIFS(Tabla7[Cantidad],Tabla7[Código del producto],$B1727,Tabla7[Tipo de movimiento],"SALIDA",Tabla7[Mes],K$5))</f>
        <v/>
      </c>
      <c r="L1727" s="39" t="str">
        <f>IF($B1727="","",-SUMIFS(Tabla7[Cantidad],Tabla7[Código del producto],$B1727,Tabla7[Tipo de movimiento],"SALIDA",Tabla7[Mes],L$5))</f>
        <v/>
      </c>
      <c r="M1727" s="39" t="str">
        <f>IF($B1727="","",-SUMIFS(Tabla7[Cantidad],Tabla7[Código del producto],$B1727,Tabla7[Tipo de movimiento],"SALIDA",Tabla7[Mes],M$5))</f>
        <v/>
      </c>
      <c r="N1727" s="39" t="str">
        <f>IF($B1727="","",-SUMIFS(Tabla7[Cantidad],Tabla7[Código del producto],$B1727,Tabla7[Tipo de movimiento],"SALIDA",Tabla7[Mes],N$5))</f>
        <v/>
      </c>
      <c r="O1727" s="39" t="str">
        <f>IF($B1727="","",-SUMIFS(Tabla7[Cantidad],Tabla7[Código del producto],$B1727,Tabla7[Tipo de movimiento],"SALIDA",Tabla7[Mes],O$5))</f>
        <v/>
      </c>
      <c r="P1727" s="39" t="str">
        <f>IF($B1727="","",-SUMIFS(Tabla7[Cantidad],Tabla7[Código del producto],$B1727,Tabla7[Tipo de movimiento],"SALIDA",Tabla7[Mes],P$5))</f>
        <v/>
      </c>
      <c r="Q1727" s="39" t="str">
        <f t="shared" si="78"/>
        <v/>
      </c>
      <c r="R1727" s="51" t="str">
        <f>IF($B1727="","",IFERROR(VLOOKUP($B1727,'ABC rotación'!$C:$G,5,0),"C"))</f>
        <v/>
      </c>
      <c r="S1727" s="41" t="str">
        <f t="shared" si="79"/>
        <v/>
      </c>
      <c r="T1727" s="40" t="str">
        <f t="shared" si="80"/>
        <v/>
      </c>
      <c r="U1727" s="23" t="str">
        <f>IF($B1727="","",VLOOKUP($T1727,Tablas!$X$14:$Y$17,2,1))</f>
        <v/>
      </c>
    </row>
    <row r="1728" spans="2:21" x14ac:dyDescent="0.2">
      <c r="B1728" s="1" t="str">
        <f>IF(Tablas!B1726="","",Tablas!B1726)</f>
        <v/>
      </c>
      <c r="C1728" s="1" t="str">
        <f>IF(Tablas!C1726="","",Tablas!C1726)</f>
        <v/>
      </c>
      <c r="D1728" s="1" t="str">
        <f>IF(Tablas!D1726="","",Tablas!D1726)</f>
        <v/>
      </c>
      <c r="E1728" s="1" t="str">
        <f>IF(Tablas!E1726="","",Tablas!E1726)</f>
        <v/>
      </c>
      <c r="F1728" s="1" t="str">
        <f>IF(Tablas!F1726="","",Tablas!F1726)</f>
        <v/>
      </c>
      <c r="G1728" s="1" t="str">
        <f>IF(Tablas!I1726="","",Tablas!I1726)</f>
        <v/>
      </c>
      <c r="H1728" s="1" t="s">
        <v>911</v>
      </c>
      <c r="I1728" s="39" t="str">
        <f>IF($B1728="","",-SUMIFS(Tabla7[Cantidad],Tabla7[Código del producto],$B1728,Tabla7[Tipo de movimiento],"SALIDA",Tabla7[Mes],I$5))</f>
        <v/>
      </c>
      <c r="J1728" s="39" t="str">
        <f>IF($B1728="","",-SUMIFS(Tabla7[Cantidad],Tabla7[Código del producto],$B1728,Tabla7[Tipo de movimiento],"SALIDA",Tabla7[Mes],J$5))</f>
        <v/>
      </c>
      <c r="K1728" s="39" t="str">
        <f>IF($B1728="","",-SUMIFS(Tabla7[Cantidad],Tabla7[Código del producto],$B1728,Tabla7[Tipo de movimiento],"SALIDA",Tabla7[Mes],K$5))</f>
        <v/>
      </c>
      <c r="L1728" s="39" t="str">
        <f>IF($B1728="","",-SUMIFS(Tabla7[Cantidad],Tabla7[Código del producto],$B1728,Tabla7[Tipo de movimiento],"SALIDA",Tabla7[Mes],L$5))</f>
        <v/>
      </c>
      <c r="M1728" s="39" t="str">
        <f>IF($B1728="","",-SUMIFS(Tabla7[Cantidad],Tabla7[Código del producto],$B1728,Tabla7[Tipo de movimiento],"SALIDA",Tabla7[Mes],M$5))</f>
        <v/>
      </c>
      <c r="N1728" s="39" t="str">
        <f>IF($B1728="","",-SUMIFS(Tabla7[Cantidad],Tabla7[Código del producto],$B1728,Tabla7[Tipo de movimiento],"SALIDA",Tabla7[Mes],N$5))</f>
        <v/>
      </c>
      <c r="O1728" s="39" t="str">
        <f>IF($B1728="","",-SUMIFS(Tabla7[Cantidad],Tabla7[Código del producto],$B1728,Tabla7[Tipo de movimiento],"SALIDA",Tabla7[Mes],O$5))</f>
        <v/>
      </c>
      <c r="P1728" s="39" t="str">
        <f>IF($B1728="","",-SUMIFS(Tabla7[Cantidad],Tabla7[Código del producto],$B1728,Tabla7[Tipo de movimiento],"SALIDA",Tabla7[Mes],P$5))</f>
        <v/>
      </c>
      <c r="Q1728" s="39" t="str">
        <f t="shared" si="78"/>
        <v/>
      </c>
      <c r="R1728" s="51" t="str">
        <f>IF($B1728="","",IFERROR(VLOOKUP($B1728,'ABC rotación'!$C:$G,5,0),"C"))</f>
        <v/>
      </c>
      <c r="S1728" s="41" t="str">
        <f t="shared" si="79"/>
        <v/>
      </c>
      <c r="T1728" s="40" t="str">
        <f t="shared" si="80"/>
        <v/>
      </c>
      <c r="U1728" s="23" t="str">
        <f>IF($B1728="","",VLOOKUP($T1728,Tablas!$X$14:$Y$17,2,1))</f>
        <v/>
      </c>
    </row>
    <row r="1729" spans="2:21" x14ac:dyDescent="0.2">
      <c r="B1729" s="1" t="str">
        <f>IF(Tablas!B1727="","",Tablas!B1727)</f>
        <v/>
      </c>
      <c r="C1729" s="1" t="str">
        <f>IF(Tablas!C1727="","",Tablas!C1727)</f>
        <v/>
      </c>
      <c r="D1729" s="1" t="str">
        <f>IF(Tablas!D1727="","",Tablas!D1727)</f>
        <v/>
      </c>
      <c r="E1729" s="1" t="str">
        <f>IF(Tablas!E1727="","",Tablas!E1727)</f>
        <v/>
      </c>
      <c r="F1729" s="1" t="str">
        <f>IF(Tablas!F1727="","",Tablas!F1727)</f>
        <v/>
      </c>
      <c r="G1729" s="1" t="str">
        <f>IF(Tablas!I1727="","",Tablas!I1727)</f>
        <v/>
      </c>
      <c r="H1729" s="1" t="s">
        <v>911</v>
      </c>
      <c r="I1729" s="39" t="str">
        <f>IF($B1729="","",-SUMIFS(Tabla7[Cantidad],Tabla7[Código del producto],$B1729,Tabla7[Tipo de movimiento],"SALIDA",Tabla7[Mes],I$5))</f>
        <v/>
      </c>
      <c r="J1729" s="39" t="str">
        <f>IF($B1729="","",-SUMIFS(Tabla7[Cantidad],Tabla7[Código del producto],$B1729,Tabla7[Tipo de movimiento],"SALIDA",Tabla7[Mes],J$5))</f>
        <v/>
      </c>
      <c r="K1729" s="39" t="str">
        <f>IF($B1729="","",-SUMIFS(Tabla7[Cantidad],Tabla7[Código del producto],$B1729,Tabla7[Tipo de movimiento],"SALIDA",Tabla7[Mes],K$5))</f>
        <v/>
      </c>
      <c r="L1729" s="39" t="str">
        <f>IF($B1729="","",-SUMIFS(Tabla7[Cantidad],Tabla7[Código del producto],$B1729,Tabla7[Tipo de movimiento],"SALIDA",Tabla7[Mes],L$5))</f>
        <v/>
      </c>
      <c r="M1729" s="39" t="str">
        <f>IF($B1729="","",-SUMIFS(Tabla7[Cantidad],Tabla7[Código del producto],$B1729,Tabla7[Tipo de movimiento],"SALIDA",Tabla7[Mes],M$5))</f>
        <v/>
      </c>
      <c r="N1729" s="39" t="str">
        <f>IF($B1729="","",-SUMIFS(Tabla7[Cantidad],Tabla7[Código del producto],$B1729,Tabla7[Tipo de movimiento],"SALIDA",Tabla7[Mes],N$5))</f>
        <v/>
      </c>
      <c r="O1729" s="39" t="str">
        <f>IF($B1729="","",-SUMIFS(Tabla7[Cantidad],Tabla7[Código del producto],$B1729,Tabla7[Tipo de movimiento],"SALIDA",Tabla7[Mes],O$5))</f>
        <v/>
      </c>
      <c r="P1729" s="39" t="str">
        <f>IF($B1729="","",-SUMIFS(Tabla7[Cantidad],Tabla7[Código del producto],$B1729,Tabla7[Tipo de movimiento],"SALIDA",Tabla7[Mes],P$5))</f>
        <v/>
      </c>
      <c r="Q1729" s="39" t="str">
        <f t="shared" si="78"/>
        <v/>
      </c>
      <c r="R1729" s="51" t="str">
        <f>IF($B1729="","",IFERROR(VLOOKUP($B1729,'ABC rotación'!$C:$G,5,0),"C"))</f>
        <v/>
      </c>
      <c r="S1729" s="41" t="str">
        <f t="shared" si="79"/>
        <v/>
      </c>
      <c r="T1729" s="40" t="str">
        <f t="shared" si="80"/>
        <v/>
      </c>
      <c r="U1729" s="23" t="str">
        <f>IF($B1729="","",VLOOKUP($T1729,Tablas!$X$14:$Y$17,2,1))</f>
        <v/>
      </c>
    </row>
    <row r="1730" spans="2:21" x14ac:dyDescent="0.2">
      <c r="B1730" s="1" t="str">
        <f>IF(Tablas!B1728="","",Tablas!B1728)</f>
        <v/>
      </c>
      <c r="C1730" s="1" t="str">
        <f>IF(Tablas!C1728="","",Tablas!C1728)</f>
        <v/>
      </c>
      <c r="D1730" s="1" t="str">
        <f>IF(Tablas!D1728="","",Tablas!D1728)</f>
        <v/>
      </c>
      <c r="E1730" s="1" t="str">
        <f>IF(Tablas!E1728="","",Tablas!E1728)</f>
        <v/>
      </c>
      <c r="F1730" s="1" t="str">
        <f>IF(Tablas!F1728="","",Tablas!F1728)</f>
        <v/>
      </c>
      <c r="G1730" s="1" t="str">
        <f>IF(Tablas!I1728="","",Tablas!I1728)</f>
        <v/>
      </c>
      <c r="H1730" s="1" t="s">
        <v>911</v>
      </c>
      <c r="I1730" s="39" t="str">
        <f>IF($B1730="","",-SUMIFS(Tabla7[Cantidad],Tabla7[Código del producto],$B1730,Tabla7[Tipo de movimiento],"SALIDA",Tabla7[Mes],I$5))</f>
        <v/>
      </c>
      <c r="J1730" s="39" t="str">
        <f>IF($B1730="","",-SUMIFS(Tabla7[Cantidad],Tabla7[Código del producto],$B1730,Tabla7[Tipo de movimiento],"SALIDA",Tabla7[Mes],J$5))</f>
        <v/>
      </c>
      <c r="K1730" s="39" t="str">
        <f>IF($B1730="","",-SUMIFS(Tabla7[Cantidad],Tabla7[Código del producto],$B1730,Tabla7[Tipo de movimiento],"SALIDA",Tabla7[Mes],K$5))</f>
        <v/>
      </c>
      <c r="L1730" s="39" t="str">
        <f>IF($B1730="","",-SUMIFS(Tabla7[Cantidad],Tabla7[Código del producto],$B1730,Tabla7[Tipo de movimiento],"SALIDA",Tabla7[Mes],L$5))</f>
        <v/>
      </c>
      <c r="M1730" s="39" t="str">
        <f>IF($B1730="","",-SUMIFS(Tabla7[Cantidad],Tabla7[Código del producto],$B1730,Tabla7[Tipo de movimiento],"SALIDA",Tabla7[Mes],M$5))</f>
        <v/>
      </c>
      <c r="N1730" s="39" t="str">
        <f>IF($B1730="","",-SUMIFS(Tabla7[Cantidad],Tabla7[Código del producto],$B1730,Tabla7[Tipo de movimiento],"SALIDA",Tabla7[Mes],N$5))</f>
        <v/>
      </c>
      <c r="O1730" s="39" t="str">
        <f>IF($B1730="","",-SUMIFS(Tabla7[Cantidad],Tabla7[Código del producto],$B1730,Tabla7[Tipo de movimiento],"SALIDA",Tabla7[Mes],O$5))</f>
        <v/>
      </c>
      <c r="P1730" s="39" t="str">
        <f>IF($B1730="","",-SUMIFS(Tabla7[Cantidad],Tabla7[Código del producto],$B1730,Tabla7[Tipo de movimiento],"SALIDA",Tabla7[Mes],P$5))</f>
        <v/>
      </c>
      <c r="Q1730" s="39" t="str">
        <f t="shared" si="78"/>
        <v/>
      </c>
      <c r="R1730" s="51" t="str">
        <f>IF($B1730="","",IFERROR(VLOOKUP($B1730,'ABC rotación'!$C:$G,5,0),"C"))</f>
        <v/>
      </c>
      <c r="S1730" s="41" t="str">
        <f t="shared" si="79"/>
        <v/>
      </c>
      <c r="T1730" s="40" t="str">
        <f t="shared" si="80"/>
        <v/>
      </c>
      <c r="U1730" s="23" t="str">
        <f>IF($B1730="","",VLOOKUP($T1730,Tablas!$X$14:$Y$17,2,1))</f>
        <v/>
      </c>
    </row>
    <row r="1731" spans="2:21" x14ac:dyDescent="0.2">
      <c r="B1731" s="1" t="str">
        <f>IF(Tablas!B1729="","",Tablas!B1729)</f>
        <v/>
      </c>
      <c r="C1731" s="1" t="str">
        <f>IF(Tablas!C1729="","",Tablas!C1729)</f>
        <v/>
      </c>
      <c r="D1731" s="1" t="str">
        <f>IF(Tablas!D1729="","",Tablas!D1729)</f>
        <v/>
      </c>
      <c r="E1731" s="1" t="str">
        <f>IF(Tablas!E1729="","",Tablas!E1729)</f>
        <v/>
      </c>
      <c r="F1731" s="1" t="str">
        <f>IF(Tablas!F1729="","",Tablas!F1729)</f>
        <v/>
      </c>
      <c r="G1731" s="1" t="str">
        <f>IF(Tablas!I1729="","",Tablas!I1729)</f>
        <v/>
      </c>
      <c r="H1731" s="1" t="s">
        <v>911</v>
      </c>
      <c r="I1731" s="39" t="str">
        <f>IF($B1731="","",-SUMIFS(Tabla7[Cantidad],Tabla7[Código del producto],$B1731,Tabla7[Tipo de movimiento],"SALIDA",Tabla7[Mes],I$5))</f>
        <v/>
      </c>
      <c r="J1731" s="39" t="str">
        <f>IF($B1731="","",-SUMIFS(Tabla7[Cantidad],Tabla7[Código del producto],$B1731,Tabla7[Tipo de movimiento],"SALIDA",Tabla7[Mes],J$5))</f>
        <v/>
      </c>
      <c r="K1731" s="39" t="str">
        <f>IF($B1731="","",-SUMIFS(Tabla7[Cantidad],Tabla7[Código del producto],$B1731,Tabla7[Tipo de movimiento],"SALIDA",Tabla7[Mes],K$5))</f>
        <v/>
      </c>
      <c r="L1731" s="39" t="str">
        <f>IF($B1731="","",-SUMIFS(Tabla7[Cantidad],Tabla7[Código del producto],$B1731,Tabla7[Tipo de movimiento],"SALIDA",Tabla7[Mes],L$5))</f>
        <v/>
      </c>
      <c r="M1731" s="39" t="str">
        <f>IF($B1731="","",-SUMIFS(Tabla7[Cantidad],Tabla7[Código del producto],$B1731,Tabla7[Tipo de movimiento],"SALIDA",Tabla7[Mes],M$5))</f>
        <v/>
      </c>
      <c r="N1731" s="39" t="str">
        <f>IF($B1731="","",-SUMIFS(Tabla7[Cantidad],Tabla7[Código del producto],$B1731,Tabla7[Tipo de movimiento],"SALIDA",Tabla7[Mes],N$5))</f>
        <v/>
      </c>
      <c r="O1731" s="39" t="str">
        <f>IF($B1731="","",-SUMIFS(Tabla7[Cantidad],Tabla7[Código del producto],$B1731,Tabla7[Tipo de movimiento],"SALIDA",Tabla7[Mes],O$5))</f>
        <v/>
      </c>
      <c r="P1731" s="39" t="str">
        <f>IF($B1731="","",-SUMIFS(Tabla7[Cantidad],Tabla7[Código del producto],$B1731,Tabla7[Tipo de movimiento],"SALIDA",Tabla7[Mes],P$5))</f>
        <v/>
      </c>
      <c r="Q1731" s="39" t="str">
        <f t="shared" si="78"/>
        <v/>
      </c>
      <c r="R1731" s="51" t="str">
        <f>IF($B1731="","",IFERROR(VLOOKUP($B1731,'ABC rotación'!$C:$G,5,0),"C"))</f>
        <v/>
      </c>
      <c r="S1731" s="41" t="str">
        <f t="shared" si="79"/>
        <v/>
      </c>
      <c r="T1731" s="40" t="str">
        <f t="shared" si="80"/>
        <v/>
      </c>
      <c r="U1731" s="23" t="str">
        <f>IF($B1731="","",VLOOKUP($T1731,Tablas!$X$14:$Y$17,2,1))</f>
        <v/>
      </c>
    </row>
    <row r="1732" spans="2:21" x14ac:dyDescent="0.2">
      <c r="B1732" s="1" t="str">
        <f>IF(Tablas!B1730="","",Tablas!B1730)</f>
        <v/>
      </c>
      <c r="C1732" s="1" t="str">
        <f>IF(Tablas!C1730="","",Tablas!C1730)</f>
        <v/>
      </c>
      <c r="D1732" s="1" t="str">
        <f>IF(Tablas!D1730="","",Tablas!D1730)</f>
        <v/>
      </c>
      <c r="E1732" s="1" t="str">
        <f>IF(Tablas!E1730="","",Tablas!E1730)</f>
        <v/>
      </c>
      <c r="F1732" s="1" t="str">
        <f>IF(Tablas!F1730="","",Tablas!F1730)</f>
        <v/>
      </c>
      <c r="G1732" s="1" t="str">
        <f>IF(Tablas!I1730="","",Tablas!I1730)</f>
        <v/>
      </c>
      <c r="H1732" s="1" t="s">
        <v>911</v>
      </c>
      <c r="I1732" s="39" t="str">
        <f>IF($B1732="","",-SUMIFS(Tabla7[Cantidad],Tabla7[Código del producto],$B1732,Tabla7[Tipo de movimiento],"SALIDA",Tabla7[Mes],I$5))</f>
        <v/>
      </c>
      <c r="J1732" s="39" t="str">
        <f>IF($B1732="","",-SUMIFS(Tabla7[Cantidad],Tabla7[Código del producto],$B1732,Tabla7[Tipo de movimiento],"SALIDA",Tabla7[Mes],J$5))</f>
        <v/>
      </c>
      <c r="K1732" s="39" t="str">
        <f>IF($B1732="","",-SUMIFS(Tabla7[Cantidad],Tabla7[Código del producto],$B1732,Tabla7[Tipo de movimiento],"SALIDA",Tabla7[Mes],K$5))</f>
        <v/>
      </c>
      <c r="L1732" s="39" t="str">
        <f>IF($B1732="","",-SUMIFS(Tabla7[Cantidad],Tabla7[Código del producto],$B1732,Tabla7[Tipo de movimiento],"SALIDA",Tabla7[Mes],L$5))</f>
        <v/>
      </c>
      <c r="M1732" s="39" t="str">
        <f>IF($B1732="","",-SUMIFS(Tabla7[Cantidad],Tabla7[Código del producto],$B1732,Tabla7[Tipo de movimiento],"SALIDA",Tabla7[Mes],M$5))</f>
        <v/>
      </c>
      <c r="N1732" s="39" t="str">
        <f>IF($B1732="","",-SUMIFS(Tabla7[Cantidad],Tabla7[Código del producto],$B1732,Tabla7[Tipo de movimiento],"SALIDA",Tabla7[Mes],N$5))</f>
        <v/>
      </c>
      <c r="O1732" s="39" t="str">
        <f>IF($B1732="","",-SUMIFS(Tabla7[Cantidad],Tabla7[Código del producto],$B1732,Tabla7[Tipo de movimiento],"SALIDA",Tabla7[Mes],O$5))</f>
        <v/>
      </c>
      <c r="P1732" s="39" t="str">
        <f>IF($B1732="","",-SUMIFS(Tabla7[Cantidad],Tabla7[Código del producto],$B1732,Tabla7[Tipo de movimiento],"SALIDA",Tabla7[Mes],P$5))</f>
        <v/>
      </c>
      <c r="Q1732" s="39" t="str">
        <f t="shared" si="78"/>
        <v/>
      </c>
      <c r="R1732" s="51" t="str">
        <f>IF($B1732="","",IFERROR(VLOOKUP($B1732,'ABC rotación'!$C:$G,5,0),"C"))</f>
        <v/>
      </c>
      <c r="S1732" s="41" t="str">
        <f t="shared" si="79"/>
        <v/>
      </c>
      <c r="T1732" s="40" t="str">
        <f t="shared" si="80"/>
        <v/>
      </c>
      <c r="U1732" s="23" t="str">
        <f>IF($B1732="","",VLOOKUP($T1732,Tablas!$X$14:$Y$17,2,1))</f>
        <v/>
      </c>
    </row>
    <row r="1733" spans="2:21" x14ac:dyDescent="0.2">
      <c r="B1733" s="1" t="str">
        <f>IF(Tablas!B1731="","",Tablas!B1731)</f>
        <v/>
      </c>
      <c r="C1733" s="1" t="str">
        <f>IF(Tablas!C1731="","",Tablas!C1731)</f>
        <v/>
      </c>
      <c r="D1733" s="1" t="str">
        <f>IF(Tablas!D1731="","",Tablas!D1731)</f>
        <v/>
      </c>
      <c r="E1733" s="1" t="str">
        <f>IF(Tablas!E1731="","",Tablas!E1731)</f>
        <v/>
      </c>
      <c r="F1733" s="1" t="str">
        <f>IF(Tablas!F1731="","",Tablas!F1731)</f>
        <v/>
      </c>
      <c r="G1733" s="1" t="str">
        <f>IF(Tablas!I1731="","",Tablas!I1731)</f>
        <v/>
      </c>
      <c r="H1733" s="1" t="s">
        <v>911</v>
      </c>
      <c r="I1733" s="39" t="str">
        <f>IF($B1733="","",-SUMIFS(Tabla7[Cantidad],Tabla7[Código del producto],$B1733,Tabla7[Tipo de movimiento],"SALIDA",Tabla7[Mes],I$5))</f>
        <v/>
      </c>
      <c r="J1733" s="39" t="str">
        <f>IF($B1733="","",-SUMIFS(Tabla7[Cantidad],Tabla7[Código del producto],$B1733,Tabla7[Tipo de movimiento],"SALIDA",Tabla7[Mes],J$5))</f>
        <v/>
      </c>
      <c r="K1733" s="39" t="str">
        <f>IF($B1733="","",-SUMIFS(Tabla7[Cantidad],Tabla7[Código del producto],$B1733,Tabla7[Tipo de movimiento],"SALIDA",Tabla7[Mes],K$5))</f>
        <v/>
      </c>
      <c r="L1733" s="39" t="str">
        <f>IF($B1733="","",-SUMIFS(Tabla7[Cantidad],Tabla7[Código del producto],$B1733,Tabla7[Tipo de movimiento],"SALIDA",Tabla7[Mes],L$5))</f>
        <v/>
      </c>
      <c r="M1733" s="39" t="str">
        <f>IF($B1733="","",-SUMIFS(Tabla7[Cantidad],Tabla7[Código del producto],$B1733,Tabla7[Tipo de movimiento],"SALIDA",Tabla7[Mes],M$5))</f>
        <v/>
      </c>
      <c r="N1733" s="39" t="str">
        <f>IF($B1733="","",-SUMIFS(Tabla7[Cantidad],Tabla7[Código del producto],$B1733,Tabla7[Tipo de movimiento],"SALIDA",Tabla7[Mes],N$5))</f>
        <v/>
      </c>
      <c r="O1733" s="39" t="str">
        <f>IF($B1733="","",-SUMIFS(Tabla7[Cantidad],Tabla7[Código del producto],$B1733,Tabla7[Tipo de movimiento],"SALIDA",Tabla7[Mes],O$5))</f>
        <v/>
      </c>
      <c r="P1733" s="39" t="str">
        <f>IF($B1733="","",-SUMIFS(Tabla7[Cantidad],Tabla7[Código del producto],$B1733,Tabla7[Tipo de movimiento],"SALIDA",Tabla7[Mes],P$5))</f>
        <v/>
      </c>
      <c r="Q1733" s="39" t="str">
        <f t="shared" si="78"/>
        <v/>
      </c>
      <c r="R1733" s="51" t="str">
        <f>IF($B1733="","",IFERROR(VLOOKUP($B1733,'ABC rotación'!$C:$G,5,0),"C"))</f>
        <v/>
      </c>
      <c r="S1733" s="41" t="str">
        <f t="shared" si="79"/>
        <v/>
      </c>
      <c r="T1733" s="40" t="str">
        <f t="shared" si="80"/>
        <v/>
      </c>
      <c r="U1733" s="23" t="str">
        <f>IF($B1733="","",VLOOKUP($T1733,Tablas!$X$14:$Y$17,2,1))</f>
        <v/>
      </c>
    </row>
    <row r="1734" spans="2:21" x14ac:dyDescent="0.2">
      <c r="B1734" s="1" t="str">
        <f>IF(Tablas!B1732="","",Tablas!B1732)</f>
        <v/>
      </c>
      <c r="C1734" s="1" t="str">
        <f>IF(Tablas!C1732="","",Tablas!C1732)</f>
        <v/>
      </c>
      <c r="D1734" s="1" t="str">
        <f>IF(Tablas!D1732="","",Tablas!D1732)</f>
        <v/>
      </c>
      <c r="E1734" s="1" t="str">
        <f>IF(Tablas!E1732="","",Tablas!E1732)</f>
        <v/>
      </c>
      <c r="F1734" s="1" t="str">
        <f>IF(Tablas!F1732="","",Tablas!F1732)</f>
        <v/>
      </c>
      <c r="G1734" s="1" t="str">
        <f>IF(Tablas!I1732="","",Tablas!I1732)</f>
        <v/>
      </c>
      <c r="H1734" s="1" t="s">
        <v>911</v>
      </c>
      <c r="I1734" s="39" t="str">
        <f>IF($B1734="","",-SUMIFS(Tabla7[Cantidad],Tabla7[Código del producto],$B1734,Tabla7[Tipo de movimiento],"SALIDA",Tabla7[Mes],I$5))</f>
        <v/>
      </c>
      <c r="J1734" s="39" t="str">
        <f>IF($B1734="","",-SUMIFS(Tabla7[Cantidad],Tabla7[Código del producto],$B1734,Tabla7[Tipo de movimiento],"SALIDA",Tabla7[Mes],J$5))</f>
        <v/>
      </c>
      <c r="K1734" s="39" t="str">
        <f>IF($B1734="","",-SUMIFS(Tabla7[Cantidad],Tabla7[Código del producto],$B1734,Tabla7[Tipo de movimiento],"SALIDA",Tabla7[Mes],K$5))</f>
        <v/>
      </c>
      <c r="L1734" s="39" t="str">
        <f>IF($B1734="","",-SUMIFS(Tabla7[Cantidad],Tabla7[Código del producto],$B1734,Tabla7[Tipo de movimiento],"SALIDA",Tabla7[Mes],L$5))</f>
        <v/>
      </c>
      <c r="M1734" s="39" t="str">
        <f>IF($B1734="","",-SUMIFS(Tabla7[Cantidad],Tabla7[Código del producto],$B1734,Tabla7[Tipo de movimiento],"SALIDA",Tabla7[Mes],M$5))</f>
        <v/>
      </c>
      <c r="N1734" s="39" t="str">
        <f>IF($B1734="","",-SUMIFS(Tabla7[Cantidad],Tabla7[Código del producto],$B1734,Tabla7[Tipo de movimiento],"SALIDA",Tabla7[Mes],N$5))</f>
        <v/>
      </c>
      <c r="O1734" s="39" t="str">
        <f>IF($B1734="","",-SUMIFS(Tabla7[Cantidad],Tabla7[Código del producto],$B1734,Tabla7[Tipo de movimiento],"SALIDA",Tabla7[Mes],O$5))</f>
        <v/>
      </c>
      <c r="P1734" s="39" t="str">
        <f>IF($B1734="","",-SUMIFS(Tabla7[Cantidad],Tabla7[Código del producto],$B1734,Tabla7[Tipo de movimiento],"SALIDA",Tabla7[Mes],P$5))</f>
        <v/>
      </c>
      <c r="Q1734" s="39" t="str">
        <f t="shared" si="78"/>
        <v/>
      </c>
      <c r="R1734" s="51" t="str">
        <f>IF($B1734="","",IFERROR(VLOOKUP($B1734,'ABC rotación'!$C:$G,5,0),"C"))</f>
        <v/>
      </c>
      <c r="S1734" s="41" t="str">
        <f t="shared" si="79"/>
        <v/>
      </c>
      <c r="T1734" s="40" t="str">
        <f t="shared" si="80"/>
        <v/>
      </c>
      <c r="U1734" s="23" t="str">
        <f>IF($B1734="","",VLOOKUP($T1734,Tablas!$X$14:$Y$17,2,1))</f>
        <v/>
      </c>
    </row>
    <row r="1735" spans="2:21" x14ac:dyDescent="0.2">
      <c r="B1735" s="1" t="str">
        <f>IF(Tablas!B1733="","",Tablas!B1733)</f>
        <v/>
      </c>
      <c r="C1735" s="1" t="str">
        <f>IF(Tablas!C1733="","",Tablas!C1733)</f>
        <v/>
      </c>
      <c r="D1735" s="1" t="str">
        <f>IF(Tablas!D1733="","",Tablas!D1733)</f>
        <v/>
      </c>
      <c r="E1735" s="1" t="str">
        <f>IF(Tablas!E1733="","",Tablas!E1733)</f>
        <v/>
      </c>
      <c r="F1735" s="1" t="str">
        <f>IF(Tablas!F1733="","",Tablas!F1733)</f>
        <v/>
      </c>
      <c r="G1735" s="1" t="str">
        <f>IF(Tablas!I1733="","",Tablas!I1733)</f>
        <v/>
      </c>
      <c r="H1735" s="1" t="s">
        <v>911</v>
      </c>
      <c r="I1735" s="39" t="str">
        <f>IF($B1735="","",-SUMIFS(Tabla7[Cantidad],Tabla7[Código del producto],$B1735,Tabla7[Tipo de movimiento],"SALIDA",Tabla7[Mes],I$5))</f>
        <v/>
      </c>
      <c r="J1735" s="39" t="str">
        <f>IF($B1735="","",-SUMIFS(Tabla7[Cantidad],Tabla7[Código del producto],$B1735,Tabla7[Tipo de movimiento],"SALIDA",Tabla7[Mes],J$5))</f>
        <v/>
      </c>
      <c r="K1735" s="39" t="str">
        <f>IF($B1735="","",-SUMIFS(Tabla7[Cantidad],Tabla7[Código del producto],$B1735,Tabla7[Tipo de movimiento],"SALIDA",Tabla7[Mes],K$5))</f>
        <v/>
      </c>
      <c r="L1735" s="39" t="str">
        <f>IF($B1735="","",-SUMIFS(Tabla7[Cantidad],Tabla7[Código del producto],$B1735,Tabla7[Tipo de movimiento],"SALIDA",Tabla7[Mes],L$5))</f>
        <v/>
      </c>
      <c r="M1735" s="39" t="str">
        <f>IF($B1735="","",-SUMIFS(Tabla7[Cantidad],Tabla7[Código del producto],$B1735,Tabla7[Tipo de movimiento],"SALIDA",Tabla7[Mes],M$5))</f>
        <v/>
      </c>
      <c r="N1735" s="39" t="str">
        <f>IF($B1735="","",-SUMIFS(Tabla7[Cantidad],Tabla7[Código del producto],$B1735,Tabla7[Tipo de movimiento],"SALIDA",Tabla7[Mes],N$5))</f>
        <v/>
      </c>
      <c r="O1735" s="39" t="str">
        <f>IF($B1735="","",-SUMIFS(Tabla7[Cantidad],Tabla7[Código del producto],$B1735,Tabla7[Tipo de movimiento],"SALIDA",Tabla7[Mes],O$5))</f>
        <v/>
      </c>
      <c r="P1735" s="39" t="str">
        <f>IF($B1735="","",-SUMIFS(Tabla7[Cantidad],Tabla7[Código del producto],$B1735,Tabla7[Tipo de movimiento],"SALIDA",Tabla7[Mes],P$5))</f>
        <v/>
      </c>
      <c r="Q1735" s="39" t="str">
        <f t="shared" ref="Q1735:Q1798" si="81">IF($B1735="","",IFERROR(AVERAGE(N1735:P1735),0))</f>
        <v/>
      </c>
      <c r="R1735" s="51" t="str">
        <f>IF($B1735="","",IFERROR(VLOOKUP($B1735,'ABC rotación'!$C:$G,5,0),"C"))</f>
        <v/>
      </c>
      <c r="S1735" s="41" t="str">
        <f t="shared" ref="S1735:S1798" si="82">IF($B1735="","",IFERROR(H1735/Q1735*30,0))</f>
        <v/>
      </c>
      <c r="T1735" s="40" t="str">
        <f t="shared" ref="T1735:T1798" si="83">IF($B1735="","",S1735/F1735)</f>
        <v/>
      </c>
      <c r="U1735" s="23" t="str">
        <f>IF($B1735="","",VLOOKUP($T1735,Tablas!$X$14:$Y$17,2,1))</f>
        <v/>
      </c>
    </row>
    <row r="1736" spans="2:21" x14ac:dyDescent="0.2">
      <c r="B1736" s="1" t="str">
        <f>IF(Tablas!B1734="","",Tablas!B1734)</f>
        <v/>
      </c>
      <c r="C1736" s="1" t="str">
        <f>IF(Tablas!C1734="","",Tablas!C1734)</f>
        <v/>
      </c>
      <c r="D1736" s="1" t="str">
        <f>IF(Tablas!D1734="","",Tablas!D1734)</f>
        <v/>
      </c>
      <c r="E1736" s="1" t="str">
        <f>IF(Tablas!E1734="","",Tablas!E1734)</f>
        <v/>
      </c>
      <c r="F1736" s="1" t="str">
        <f>IF(Tablas!F1734="","",Tablas!F1734)</f>
        <v/>
      </c>
      <c r="G1736" s="1" t="str">
        <f>IF(Tablas!I1734="","",Tablas!I1734)</f>
        <v/>
      </c>
      <c r="H1736" s="1" t="s">
        <v>911</v>
      </c>
      <c r="I1736" s="39" t="str">
        <f>IF($B1736="","",-SUMIFS(Tabla7[Cantidad],Tabla7[Código del producto],$B1736,Tabla7[Tipo de movimiento],"SALIDA",Tabla7[Mes],I$5))</f>
        <v/>
      </c>
      <c r="J1736" s="39" t="str">
        <f>IF($B1736="","",-SUMIFS(Tabla7[Cantidad],Tabla7[Código del producto],$B1736,Tabla7[Tipo de movimiento],"SALIDA",Tabla7[Mes],J$5))</f>
        <v/>
      </c>
      <c r="K1736" s="39" t="str">
        <f>IF($B1736="","",-SUMIFS(Tabla7[Cantidad],Tabla7[Código del producto],$B1736,Tabla7[Tipo de movimiento],"SALIDA",Tabla7[Mes],K$5))</f>
        <v/>
      </c>
      <c r="L1736" s="39" t="str">
        <f>IF($B1736="","",-SUMIFS(Tabla7[Cantidad],Tabla7[Código del producto],$B1736,Tabla7[Tipo de movimiento],"SALIDA",Tabla7[Mes],L$5))</f>
        <v/>
      </c>
      <c r="M1736" s="39" t="str">
        <f>IF($B1736="","",-SUMIFS(Tabla7[Cantidad],Tabla7[Código del producto],$B1736,Tabla7[Tipo de movimiento],"SALIDA",Tabla7[Mes],M$5))</f>
        <v/>
      </c>
      <c r="N1736" s="39" t="str">
        <f>IF($B1736="","",-SUMIFS(Tabla7[Cantidad],Tabla7[Código del producto],$B1736,Tabla7[Tipo de movimiento],"SALIDA",Tabla7[Mes],N$5))</f>
        <v/>
      </c>
      <c r="O1736" s="39" t="str">
        <f>IF($B1736="","",-SUMIFS(Tabla7[Cantidad],Tabla7[Código del producto],$B1736,Tabla7[Tipo de movimiento],"SALIDA",Tabla7[Mes],O$5))</f>
        <v/>
      </c>
      <c r="P1736" s="39" t="str">
        <f>IF($B1736="","",-SUMIFS(Tabla7[Cantidad],Tabla7[Código del producto],$B1736,Tabla7[Tipo de movimiento],"SALIDA",Tabla7[Mes],P$5))</f>
        <v/>
      </c>
      <c r="Q1736" s="39" t="str">
        <f t="shared" si="81"/>
        <v/>
      </c>
      <c r="R1736" s="51" t="str">
        <f>IF($B1736="","",IFERROR(VLOOKUP($B1736,'ABC rotación'!$C:$G,5,0),"C"))</f>
        <v/>
      </c>
      <c r="S1736" s="41" t="str">
        <f t="shared" si="82"/>
        <v/>
      </c>
      <c r="T1736" s="40" t="str">
        <f t="shared" si="83"/>
        <v/>
      </c>
      <c r="U1736" s="23" t="str">
        <f>IF($B1736="","",VLOOKUP($T1736,Tablas!$X$14:$Y$17,2,1))</f>
        <v/>
      </c>
    </row>
    <row r="1737" spans="2:21" x14ac:dyDescent="0.2">
      <c r="B1737" s="1" t="str">
        <f>IF(Tablas!B1735="","",Tablas!B1735)</f>
        <v/>
      </c>
      <c r="C1737" s="1" t="str">
        <f>IF(Tablas!C1735="","",Tablas!C1735)</f>
        <v/>
      </c>
      <c r="D1737" s="1" t="str">
        <f>IF(Tablas!D1735="","",Tablas!D1735)</f>
        <v/>
      </c>
      <c r="E1737" s="1" t="str">
        <f>IF(Tablas!E1735="","",Tablas!E1735)</f>
        <v/>
      </c>
      <c r="F1737" s="1" t="str">
        <f>IF(Tablas!F1735="","",Tablas!F1735)</f>
        <v/>
      </c>
      <c r="G1737" s="1" t="str">
        <f>IF(Tablas!I1735="","",Tablas!I1735)</f>
        <v/>
      </c>
      <c r="H1737" s="1" t="s">
        <v>911</v>
      </c>
      <c r="I1737" s="39" t="str">
        <f>IF($B1737="","",-SUMIFS(Tabla7[Cantidad],Tabla7[Código del producto],$B1737,Tabla7[Tipo de movimiento],"SALIDA",Tabla7[Mes],I$5))</f>
        <v/>
      </c>
      <c r="J1737" s="39" t="str">
        <f>IF($B1737="","",-SUMIFS(Tabla7[Cantidad],Tabla7[Código del producto],$B1737,Tabla7[Tipo de movimiento],"SALIDA",Tabla7[Mes],J$5))</f>
        <v/>
      </c>
      <c r="K1737" s="39" t="str">
        <f>IF($B1737="","",-SUMIFS(Tabla7[Cantidad],Tabla7[Código del producto],$B1737,Tabla7[Tipo de movimiento],"SALIDA",Tabla7[Mes],K$5))</f>
        <v/>
      </c>
      <c r="L1737" s="39" t="str">
        <f>IF($B1737="","",-SUMIFS(Tabla7[Cantidad],Tabla7[Código del producto],$B1737,Tabla7[Tipo de movimiento],"SALIDA",Tabla7[Mes],L$5))</f>
        <v/>
      </c>
      <c r="M1737" s="39" t="str">
        <f>IF($B1737="","",-SUMIFS(Tabla7[Cantidad],Tabla7[Código del producto],$B1737,Tabla7[Tipo de movimiento],"SALIDA",Tabla7[Mes],M$5))</f>
        <v/>
      </c>
      <c r="N1737" s="39" t="str">
        <f>IF($B1737="","",-SUMIFS(Tabla7[Cantidad],Tabla7[Código del producto],$B1737,Tabla7[Tipo de movimiento],"SALIDA",Tabla7[Mes],N$5))</f>
        <v/>
      </c>
      <c r="O1737" s="39" t="str">
        <f>IF($B1737="","",-SUMIFS(Tabla7[Cantidad],Tabla7[Código del producto],$B1737,Tabla7[Tipo de movimiento],"SALIDA",Tabla7[Mes],O$5))</f>
        <v/>
      </c>
      <c r="P1737" s="39" t="str">
        <f>IF($B1737="","",-SUMIFS(Tabla7[Cantidad],Tabla7[Código del producto],$B1737,Tabla7[Tipo de movimiento],"SALIDA",Tabla7[Mes],P$5))</f>
        <v/>
      </c>
      <c r="Q1737" s="39" t="str">
        <f t="shared" si="81"/>
        <v/>
      </c>
      <c r="R1737" s="51" t="str">
        <f>IF($B1737="","",IFERROR(VLOOKUP($B1737,'ABC rotación'!$C:$G,5,0),"C"))</f>
        <v/>
      </c>
      <c r="S1737" s="41" t="str">
        <f t="shared" si="82"/>
        <v/>
      </c>
      <c r="T1737" s="40" t="str">
        <f t="shared" si="83"/>
        <v/>
      </c>
      <c r="U1737" s="23" t="str">
        <f>IF($B1737="","",VLOOKUP($T1737,Tablas!$X$14:$Y$17,2,1))</f>
        <v/>
      </c>
    </row>
    <row r="1738" spans="2:21" x14ac:dyDescent="0.2">
      <c r="B1738" s="1" t="str">
        <f>IF(Tablas!B1736="","",Tablas!B1736)</f>
        <v/>
      </c>
      <c r="C1738" s="1" t="str">
        <f>IF(Tablas!C1736="","",Tablas!C1736)</f>
        <v/>
      </c>
      <c r="D1738" s="1" t="str">
        <f>IF(Tablas!D1736="","",Tablas!D1736)</f>
        <v/>
      </c>
      <c r="E1738" s="1" t="str">
        <f>IF(Tablas!E1736="","",Tablas!E1736)</f>
        <v/>
      </c>
      <c r="F1738" s="1" t="str">
        <f>IF(Tablas!F1736="","",Tablas!F1736)</f>
        <v/>
      </c>
      <c r="G1738" s="1" t="str">
        <f>IF(Tablas!I1736="","",Tablas!I1736)</f>
        <v/>
      </c>
      <c r="H1738" s="1" t="s">
        <v>911</v>
      </c>
      <c r="I1738" s="39" t="str">
        <f>IF($B1738="","",-SUMIFS(Tabla7[Cantidad],Tabla7[Código del producto],$B1738,Tabla7[Tipo de movimiento],"SALIDA",Tabla7[Mes],I$5))</f>
        <v/>
      </c>
      <c r="J1738" s="39" t="str">
        <f>IF($B1738="","",-SUMIFS(Tabla7[Cantidad],Tabla7[Código del producto],$B1738,Tabla7[Tipo de movimiento],"SALIDA",Tabla7[Mes],J$5))</f>
        <v/>
      </c>
      <c r="K1738" s="39" t="str">
        <f>IF($B1738="","",-SUMIFS(Tabla7[Cantidad],Tabla7[Código del producto],$B1738,Tabla7[Tipo de movimiento],"SALIDA",Tabla7[Mes],K$5))</f>
        <v/>
      </c>
      <c r="L1738" s="39" t="str">
        <f>IF($B1738="","",-SUMIFS(Tabla7[Cantidad],Tabla7[Código del producto],$B1738,Tabla7[Tipo de movimiento],"SALIDA",Tabla7[Mes],L$5))</f>
        <v/>
      </c>
      <c r="M1738" s="39" t="str">
        <f>IF($B1738="","",-SUMIFS(Tabla7[Cantidad],Tabla7[Código del producto],$B1738,Tabla7[Tipo de movimiento],"SALIDA",Tabla7[Mes],M$5))</f>
        <v/>
      </c>
      <c r="N1738" s="39" t="str">
        <f>IF($B1738="","",-SUMIFS(Tabla7[Cantidad],Tabla7[Código del producto],$B1738,Tabla7[Tipo de movimiento],"SALIDA",Tabla7[Mes],N$5))</f>
        <v/>
      </c>
      <c r="O1738" s="39" t="str">
        <f>IF($B1738="","",-SUMIFS(Tabla7[Cantidad],Tabla7[Código del producto],$B1738,Tabla7[Tipo de movimiento],"SALIDA",Tabla7[Mes],O$5))</f>
        <v/>
      </c>
      <c r="P1738" s="39" t="str">
        <f>IF($B1738="","",-SUMIFS(Tabla7[Cantidad],Tabla7[Código del producto],$B1738,Tabla7[Tipo de movimiento],"SALIDA",Tabla7[Mes],P$5))</f>
        <v/>
      </c>
      <c r="Q1738" s="39" t="str">
        <f t="shared" si="81"/>
        <v/>
      </c>
      <c r="R1738" s="51" t="str">
        <f>IF($B1738="","",IFERROR(VLOOKUP($B1738,'ABC rotación'!$C:$G,5,0),"C"))</f>
        <v/>
      </c>
      <c r="S1738" s="41" t="str">
        <f t="shared" si="82"/>
        <v/>
      </c>
      <c r="T1738" s="40" t="str">
        <f t="shared" si="83"/>
        <v/>
      </c>
      <c r="U1738" s="23" t="str">
        <f>IF($B1738="","",VLOOKUP($T1738,Tablas!$X$14:$Y$17,2,1))</f>
        <v/>
      </c>
    </row>
    <row r="1739" spans="2:21" x14ac:dyDescent="0.2">
      <c r="B1739" s="1" t="str">
        <f>IF(Tablas!B1737="","",Tablas!B1737)</f>
        <v/>
      </c>
      <c r="C1739" s="1" t="str">
        <f>IF(Tablas!C1737="","",Tablas!C1737)</f>
        <v/>
      </c>
      <c r="D1739" s="1" t="str">
        <f>IF(Tablas!D1737="","",Tablas!D1737)</f>
        <v/>
      </c>
      <c r="E1739" s="1" t="str">
        <f>IF(Tablas!E1737="","",Tablas!E1737)</f>
        <v/>
      </c>
      <c r="F1739" s="1" t="str">
        <f>IF(Tablas!F1737="","",Tablas!F1737)</f>
        <v/>
      </c>
      <c r="G1739" s="1" t="str">
        <f>IF(Tablas!I1737="","",Tablas!I1737)</f>
        <v/>
      </c>
      <c r="H1739" s="1" t="s">
        <v>911</v>
      </c>
      <c r="I1739" s="39" t="str">
        <f>IF($B1739="","",-SUMIFS(Tabla7[Cantidad],Tabla7[Código del producto],$B1739,Tabla7[Tipo de movimiento],"SALIDA",Tabla7[Mes],I$5))</f>
        <v/>
      </c>
      <c r="J1739" s="39" t="str">
        <f>IF($B1739="","",-SUMIFS(Tabla7[Cantidad],Tabla7[Código del producto],$B1739,Tabla7[Tipo de movimiento],"SALIDA",Tabla7[Mes],J$5))</f>
        <v/>
      </c>
      <c r="K1739" s="39" t="str">
        <f>IF($B1739="","",-SUMIFS(Tabla7[Cantidad],Tabla7[Código del producto],$B1739,Tabla7[Tipo de movimiento],"SALIDA",Tabla7[Mes],K$5))</f>
        <v/>
      </c>
      <c r="L1739" s="39" t="str">
        <f>IF($B1739="","",-SUMIFS(Tabla7[Cantidad],Tabla7[Código del producto],$B1739,Tabla7[Tipo de movimiento],"SALIDA",Tabla7[Mes],L$5))</f>
        <v/>
      </c>
      <c r="M1739" s="39" t="str">
        <f>IF($B1739="","",-SUMIFS(Tabla7[Cantidad],Tabla7[Código del producto],$B1739,Tabla7[Tipo de movimiento],"SALIDA",Tabla7[Mes],M$5))</f>
        <v/>
      </c>
      <c r="N1739" s="39" t="str">
        <f>IF($B1739="","",-SUMIFS(Tabla7[Cantidad],Tabla7[Código del producto],$B1739,Tabla7[Tipo de movimiento],"SALIDA",Tabla7[Mes],N$5))</f>
        <v/>
      </c>
      <c r="O1739" s="39" t="str">
        <f>IF($B1739="","",-SUMIFS(Tabla7[Cantidad],Tabla7[Código del producto],$B1739,Tabla7[Tipo de movimiento],"SALIDA",Tabla7[Mes],O$5))</f>
        <v/>
      </c>
      <c r="P1739" s="39" t="str">
        <f>IF($B1739="","",-SUMIFS(Tabla7[Cantidad],Tabla7[Código del producto],$B1739,Tabla7[Tipo de movimiento],"SALIDA",Tabla7[Mes],P$5))</f>
        <v/>
      </c>
      <c r="Q1739" s="39" t="str">
        <f t="shared" si="81"/>
        <v/>
      </c>
      <c r="R1739" s="51" t="str">
        <f>IF($B1739="","",IFERROR(VLOOKUP($B1739,'ABC rotación'!$C:$G,5,0),"C"))</f>
        <v/>
      </c>
      <c r="S1739" s="41" t="str">
        <f t="shared" si="82"/>
        <v/>
      </c>
      <c r="T1739" s="40" t="str">
        <f t="shared" si="83"/>
        <v/>
      </c>
      <c r="U1739" s="23" t="str">
        <f>IF($B1739="","",VLOOKUP($T1739,Tablas!$X$14:$Y$17,2,1))</f>
        <v/>
      </c>
    </row>
    <row r="1740" spans="2:21" x14ac:dyDescent="0.2">
      <c r="B1740" s="1" t="str">
        <f>IF(Tablas!B1738="","",Tablas!B1738)</f>
        <v/>
      </c>
      <c r="C1740" s="1" t="str">
        <f>IF(Tablas!C1738="","",Tablas!C1738)</f>
        <v/>
      </c>
      <c r="D1740" s="1" t="str">
        <f>IF(Tablas!D1738="","",Tablas!D1738)</f>
        <v/>
      </c>
      <c r="E1740" s="1" t="str">
        <f>IF(Tablas!E1738="","",Tablas!E1738)</f>
        <v/>
      </c>
      <c r="F1740" s="1" t="str">
        <f>IF(Tablas!F1738="","",Tablas!F1738)</f>
        <v/>
      </c>
      <c r="G1740" s="1" t="str">
        <f>IF(Tablas!I1738="","",Tablas!I1738)</f>
        <v/>
      </c>
      <c r="H1740" s="1" t="s">
        <v>911</v>
      </c>
      <c r="I1740" s="39" t="str">
        <f>IF($B1740="","",-SUMIFS(Tabla7[Cantidad],Tabla7[Código del producto],$B1740,Tabla7[Tipo de movimiento],"SALIDA",Tabla7[Mes],I$5))</f>
        <v/>
      </c>
      <c r="J1740" s="39" t="str">
        <f>IF($B1740="","",-SUMIFS(Tabla7[Cantidad],Tabla7[Código del producto],$B1740,Tabla7[Tipo de movimiento],"SALIDA",Tabla7[Mes],J$5))</f>
        <v/>
      </c>
      <c r="K1740" s="39" t="str">
        <f>IF($B1740="","",-SUMIFS(Tabla7[Cantidad],Tabla7[Código del producto],$B1740,Tabla7[Tipo de movimiento],"SALIDA",Tabla7[Mes],K$5))</f>
        <v/>
      </c>
      <c r="L1740" s="39" t="str">
        <f>IF($B1740="","",-SUMIFS(Tabla7[Cantidad],Tabla7[Código del producto],$B1740,Tabla7[Tipo de movimiento],"SALIDA",Tabla7[Mes],L$5))</f>
        <v/>
      </c>
      <c r="M1740" s="39" t="str">
        <f>IF($B1740="","",-SUMIFS(Tabla7[Cantidad],Tabla7[Código del producto],$B1740,Tabla7[Tipo de movimiento],"SALIDA",Tabla7[Mes],M$5))</f>
        <v/>
      </c>
      <c r="N1740" s="39" t="str">
        <f>IF($B1740="","",-SUMIFS(Tabla7[Cantidad],Tabla7[Código del producto],$B1740,Tabla7[Tipo de movimiento],"SALIDA",Tabla7[Mes],N$5))</f>
        <v/>
      </c>
      <c r="O1740" s="39" t="str">
        <f>IF($B1740="","",-SUMIFS(Tabla7[Cantidad],Tabla7[Código del producto],$B1740,Tabla7[Tipo de movimiento],"SALIDA",Tabla7[Mes],O$5))</f>
        <v/>
      </c>
      <c r="P1740" s="39" t="str">
        <f>IF($B1740="","",-SUMIFS(Tabla7[Cantidad],Tabla7[Código del producto],$B1740,Tabla7[Tipo de movimiento],"SALIDA",Tabla7[Mes],P$5))</f>
        <v/>
      </c>
      <c r="Q1740" s="39" t="str">
        <f t="shared" si="81"/>
        <v/>
      </c>
      <c r="R1740" s="51" t="str">
        <f>IF($B1740="","",IFERROR(VLOOKUP($B1740,'ABC rotación'!$C:$G,5,0),"C"))</f>
        <v/>
      </c>
      <c r="S1740" s="41" t="str">
        <f t="shared" si="82"/>
        <v/>
      </c>
      <c r="T1740" s="40" t="str">
        <f t="shared" si="83"/>
        <v/>
      </c>
      <c r="U1740" s="23" t="str">
        <f>IF($B1740="","",VLOOKUP($T1740,Tablas!$X$14:$Y$17,2,1))</f>
        <v/>
      </c>
    </row>
    <row r="1741" spans="2:21" x14ac:dyDescent="0.2">
      <c r="B1741" s="1" t="str">
        <f>IF(Tablas!B1739="","",Tablas!B1739)</f>
        <v/>
      </c>
      <c r="C1741" s="1" t="str">
        <f>IF(Tablas!C1739="","",Tablas!C1739)</f>
        <v/>
      </c>
      <c r="D1741" s="1" t="str">
        <f>IF(Tablas!D1739="","",Tablas!D1739)</f>
        <v/>
      </c>
      <c r="E1741" s="1" t="str">
        <f>IF(Tablas!E1739="","",Tablas!E1739)</f>
        <v/>
      </c>
      <c r="F1741" s="1" t="str">
        <f>IF(Tablas!F1739="","",Tablas!F1739)</f>
        <v/>
      </c>
      <c r="G1741" s="1" t="str">
        <f>IF(Tablas!I1739="","",Tablas!I1739)</f>
        <v/>
      </c>
      <c r="H1741" s="1" t="s">
        <v>911</v>
      </c>
      <c r="I1741" s="39" t="str">
        <f>IF($B1741="","",-SUMIFS(Tabla7[Cantidad],Tabla7[Código del producto],$B1741,Tabla7[Tipo de movimiento],"SALIDA",Tabla7[Mes],I$5))</f>
        <v/>
      </c>
      <c r="J1741" s="39" t="str">
        <f>IF($B1741="","",-SUMIFS(Tabla7[Cantidad],Tabla7[Código del producto],$B1741,Tabla7[Tipo de movimiento],"SALIDA",Tabla7[Mes],J$5))</f>
        <v/>
      </c>
      <c r="K1741" s="39" t="str">
        <f>IF($B1741="","",-SUMIFS(Tabla7[Cantidad],Tabla7[Código del producto],$B1741,Tabla7[Tipo de movimiento],"SALIDA",Tabla7[Mes],K$5))</f>
        <v/>
      </c>
      <c r="L1741" s="39" t="str">
        <f>IF($B1741="","",-SUMIFS(Tabla7[Cantidad],Tabla7[Código del producto],$B1741,Tabla7[Tipo de movimiento],"SALIDA",Tabla7[Mes],L$5))</f>
        <v/>
      </c>
      <c r="M1741" s="39" t="str">
        <f>IF($B1741="","",-SUMIFS(Tabla7[Cantidad],Tabla7[Código del producto],$B1741,Tabla7[Tipo de movimiento],"SALIDA",Tabla7[Mes],M$5))</f>
        <v/>
      </c>
      <c r="N1741" s="39" t="str">
        <f>IF($B1741="","",-SUMIFS(Tabla7[Cantidad],Tabla7[Código del producto],$B1741,Tabla7[Tipo de movimiento],"SALIDA",Tabla7[Mes],N$5))</f>
        <v/>
      </c>
      <c r="O1741" s="39" t="str">
        <f>IF($B1741="","",-SUMIFS(Tabla7[Cantidad],Tabla7[Código del producto],$B1741,Tabla7[Tipo de movimiento],"SALIDA",Tabla7[Mes],O$5))</f>
        <v/>
      </c>
      <c r="P1741" s="39" t="str">
        <f>IF($B1741="","",-SUMIFS(Tabla7[Cantidad],Tabla7[Código del producto],$B1741,Tabla7[Tipo de movimiento],"SALIDA",Tabla7[Mes],P$5))</f>
        <v/>
      </c>
      <c r="Q1741" s="39" t="str">
        <f t="shared" si="81"/>
        <v/>
      </c>
      <c r="R1741" s="51" t="str">
        <f>IF($B1741="","",IFERROR(VLOOKUP($B1741,'ABC rotación'!$C:$G,5,0),"C"))</f>
        <v/>
      </c>
      <c r="S1741" s="41" t="str">
        <f t="shared" si="82"/>
        <v/>
      </c>
      <c r="T1741" s="40" t="str">
        <f t="shared" si="83"/>
        <v/>
      </c>
      <c r="U1741" s="23" t="str">
        <f>IF($B1741="","",VLOOKUP($T1741,Tablas!$X$14:$Y$17,2,1))</f>
        <v/>
      </c>
    </row>
    <row r="1742" spans="2:21" x14ac:dyDescent="0.2">
      <c r="B1742" s="1" t="str">
        <f>IF(Tablas!B1740="","",Tablas!B1740)</f>
        <v/>
      </c>
      <c r="C1742" s="1" t="str">
        <f>IF(Tablas!C1740="","",Tablas!C1740)</f>
        <v/>
      </c>
      <c r="D1742" s="1" t="str">
        <f>IF(Tablas!D1740="","",Tablas!D1740)</f>
        <v/>
      </c>
      <c r="E1742" s="1" t="str">
        <f>IF(Tablas!E1740="","",Tablas!E1740)</f>
        <v/>
      </c>
      <c r="F1742" s="1" t="str">
        <f>IF(Tablas!F1740="","",Tablas!F1740)</f>
        <v/>
      </c>
      <c r="G1742" s="1" t="str">
        <f>IF(Tablas!I1740="","",Tablas!I1740)</f>
        <v/>
      </c>
      <c r="H1742" s="1" t="s">
        <v>911</v>
      </c>
      <c r="I1742" s="39" t="str">
        <f>IF($B1742="","",-SUMIFS(Tabla7[Cantidad],Tabla7[Código del producto],$B1742,Tabla7[Tipo de movimiento],"SALIDA",Tabla7[Mes],I$5))</f>
        <v/>
      </c>
      <c r="J1742" s="39" t="str">
        <f>IF($B1742="","",-SUMIFS(Tabla7[Cantidad],Tabla7[Código del producto],$B1742,Tabla7[Tipo de movimiento],"SALIDA",Tabla7[Mes],J$5))</f>
        <v/>
      </c>
      <c r="K1742" s="39" t="str">
        <f>IF($B1742="","",-SUMIFS(Tabla7[Cantidad],Tabla7[Código del producto],$B1742,Tabla7[Tipo de movimiento],"SALIDA",Tabla7[Mes],K$5))</f>
        <v/>
      </c>
      <c r="L1742" s="39" t="str">
        <f>IF($B1742="","",-SUMIFS(Tabla7[Cantidad],Tabla7[Código del producto],$B1742,Tabla7[Tipo de movimiento],"SALIDA",Tabla7[Mes],L$5))</f>
        <v/>
      </c>
      <c r="M1742" s="39" t="str">
        <f>IF($B1742="","",-SUMIFS(Tabla7[Cantidad],Tabla7[Código del producto],$B1742,Tabla7[Tipo de movimiento],"SALIDA",Tabla7[Mes],M$5))</f>
        <v/>
      </c>
      <c r="N1742" s="39" t="str">
        <f>IF($B1742="","",-SUMIFS(Tabla7[Cantidad],Tabla7[Código del producto],$B1742,Tabla7[Tipo de movimiento],"SALIDA",Tabla7[Mes],N$5))</f>
        <v/>
      </c>
      <c r="O1742" s="39" t="str">
        <f>IF($B1742="","",-SUMIFS(Tabla7[Cantidad],Tabla7[Código del producto],$B1742,Tabla7[Tipo de movimiento],"SALIDA",Tabla7[Mes],O$5))</f>
        <v/>
      </c>
      <c r="P1742" s="39" t="str">
        <f>IF($B1742="","",-SUMIFS(Tabla7[Cantidad],Tabla7[Código del producto],$B1742,Tabla7[Tipo de movimiento],"SALIDA",Tabla7[Mes],P$5))</f>
        <v/>
      </c>
      <c r="Q1742" s="39" t="str">
        <f t="shared" si="81"/>
        <v/>
      </c>
      <c r="R1742" s="51" t="str">
        <f>IF($B1742="","",IFERROR(VLOOKUP($B1742,'ABC rotación'!$C:$G,5,0),"C"))</f>
        <v/>
      </c>
      <c r="S1742" s="41" t="str">
        <f t="shared" si="82"/>
        <v/>
      </c>
      <c r="T1742" s="40" t="str">
        <f t="shared" si="83"/>
        <v/>
      </c>
      <c r="U1742" s="23" t="str">
        <f>IF($B1742="","",VLOOKUP($T1742,Tablas!$X$14:$Y$17,2,1))</f>
        <v/>
      </c>
    </row>
    <row r="1743" spans="2:21" x14ac:dyDescent="0.2">
      <c r="B1743" s="1" t="str">
        <f>IF(Tablas!B1741="","",Tablas!B1741)</f>
        <v/>
      </c>
      <c r="C1743" s="1" t="str">
        <f>IF(Tablas!C1741="","",Tablas!C1741)</f>
        <v/>
      </c>
      <c r="D1743" s="1" t="str">
        <f>IF(Tablas!D1741="","",Tablas!D1741)</f>
        <v/>
      </c>
      <c r="E1743" s="1" t="str">
        <f>IF(Tablas!E1741="","",Tablas!E1741)</f>
        <v/>
      </c>
      <c r="F1743" s="1" t="str">
        <f>IF(Tablas!F1741="","",Tablas!F1741)</f>
        <v/>
      </c>
      <c r="G1743" s="1" t="str">
        <f>IF(Tablas!I1741="","",Tablas!I1741)</f>
        <v/>
      </c>
      <c r="H1743" s="1" t="s">
        <v>911</v>
      </c>
      <c r="I1743" s="39" t="str">
        <f>IF($B1743="","",-SUMIFS(Tabla7[Cantidad],Tabla7[Código del producto],$B1743,Tabla7[Tipo de movimiento],"SALIDA",Tabla7[Mes],I$5))</f>
        <v/>
      </c>
      <c r="J1743" s="39" t="str">
        <f>IF($B1743="","",-SUMIFS(Tabla7[Cantidad],Tabla7[Código del producto],$B1743,Tabla7[Tipo de movimiento],"SALIDA",Tabla7[Mes],J$5))</f>
        <v/>
      </c>
      <c r="K1743" s="39" t="str">
        <f>IF($B1743="","",-SUMIFS(Tabla7[Cantidad],Tabla7[Código del producto],$B1743,Tabla7[Tipo de movimiento],"SALIDA",Tabla7[Mes],K$5))</f>
        <v/>
      </c>
      <c r="L1743" s="39" t="str">
        <f>IF($B1743="","",-SUMIFS(Tabla7[Cantidad],Tabla7[Código del producto],$B1743,Tabla7[Tipo de movimiento],"SALIDA",Tabla7[Mes],L$5))</f>
        <v/>
      </c>
      <c r="M1743" s="39" t="str">
        <f>IF($B1743="","",-SUMIFS(Tabla7[Cantidad],Tabla7[Código del producto],$B1743,Tabla7[Tipo de movimiento],"SALIDA",Tabla7[Mes],M$5))</f>
        <v/>
      </c>
      <c r="N1743" s="39" t="str">
        <f>IF($B1743="","",-SUMIFS(Tabla7[Cantidad],Tabla7[Código del producto],$B1743,Tabla7[Tipo de movimiento],"SALIDA",Tabla7[Mes],N$5))</f>
        <v/>
      </c>
      <c r="O1743" s="39" t="str">
        <f>IF($B1743="","",-SUMIFS(Tabla7[Cantidad],Tabla7[Código del producto],$B1743,Tabla7[Tipo de movimiento],"SALIDA",Tabla7[Mes],O$5))</f>
        <v/>
      </c>
      <c r="P1743" s="39" t="str">
        <f>IF($B1743="","",-SUMIFS(Tabla7[Cantidad],Tabla7[Código del producto],$B1743,Tabla7[Tipo de movimiento],"SALIDA",Tabla7[Mes],P$5))</f>
        <v/>
      </c>
      <c r="Q1743" s="39" t="str">
        <f t="shared" si="81"/>
        <v/>
      </c>
      <c r="R1743" s="51" t="str">
        <f>IF($B1743="","",IFERROR(VLOOKUP($B1743,'ABC rotación'!$C:$G,5,0),"C"))</f>
        <v/>
      </c>
      <c r="S1743" s="41" t="str">
        <f t="shared" si="82"/>
        <v/>
      </c>
      <c r="T1743" s="40" t="str">
        <f t="shared" si="83"/>
        <v/>
      </c>
      <c r="U1743" s="23" t="str">
        <f>IF($B1743="","",VLOOKUP($T1743,Tablas!$X$14:$Y$17,2,1))</f>
        <v/>
      </c>
    </row>
    <row r="1744" spans="2:21" x14ac:dyDescent="0.2">
      <c r="B1744" s="1" t="str">
        <f>IF(Tablas!B1742="","",Tablas!B1742)</f>
        <v/>
      </c>
      <c r="C1744" s="1" t="str">
        <f>IF(Tablas!C1742="","",Tablas!C1742)</f>
        <v/>
      </c>
      <c r="D1744" s="1" t="str">
        <f>IF(Tablas!D1742="","",Tablas!D1742)</f>
        <v/>
      </c>
      <c r="E1744" s="1" t="str">
        <f>IF(Tablas!E1742="","",Tablas!E1742)</f>
        <v/>
      </c>
      <c r="F1744" s="1" t="str">
        <f>IF(Tablas!F1742="","",Tablas!F1742)</f>
        <v/>
      </c>
      <c r="G1744" s="1" t="str">
        <f>IF(Tablas!I1742="","",Tablas!I1742)</f>
        <v/>
      </c>
      <c r="H1744" s="1" t="s">
        <v>911</v>
      </c>
      <c r="I1744" s="39" t="str">
        <f>IF($B1744="","",-SUMIFS(Tabla7[Cantidad],Tabla7[Código del producto],$B1744,Tabla7[Tipo de movimiento],"SALIDA",Tabla7[Mes],I$5))</f>
        <v/>
      </c>
      <c r="J1744" s="39" t="str">
        <f>IF($B1744="","",-SUMIFS(Tabla7[Cantidad],Tabla7[Código del producto],$B1744,Tabla7[Tipo de movimiento],"SALIDA",Tabla7[Mes],J$5))</f>
        <v/>
      </c>
      <c r="K1744" s="39" t="str">
        <f>IF($B1744="","",-SUMIFS(Tabla7[Cantidad],Tabla7[Código del producto],$B1744,Tabla7[Tipo de movimiento],"SALIDA",Tabla7[Mes],K$5))</f>
        <v/>
      </c>
      <c r="L1744" s="39" t="str">
        <f>IF($B1744="","",-SUMIFS(Tabla7[Cantidad],Tabla7[Código del producto],$B1744,Tabla7[Tipo de movimiento],"SALIDA",Tabla7[Mes],L$5))</f>
        <v/>
      </c>
      <c r="M1744" s="39" t="str">
        <f>IF($B1744="","",-SUMIFS(Tabla7[Cantidad],Tabla7[Código del producto],$B1744,Tabla7[Tipo de movimiento],"SALIDA",Tabla7[Mes],M$5))</f>
        <v/>
      </c>
      <c r="N1744" s="39" t="str">
        <f>IF($B1744="","",-SUMIFS(Tabla7[Cantidad],Tabla7[Código del producto],$B1744,Tabla7[Tipo de movimiento],"SALIDA",Tabla7[Mes],N$5))</f>
        <v/>
      </c>
      <c r="O1744" s="39" t="str">
        <f>IF($B1744="","",-SUMIFS(Tabla7[Cantidad],Tabla7[Código del producto],$B1744,Tabla7[Tipo de movimiento],"SALIDA",Tabla7[Mes],O$5))</f>
        <v/>
      </c>
      <c r="P1744" s="39" t="str">
        <f>IF($B1744="","",-SUMIFS(Tabla7[Cantidad],Tabla7[Código del producto],$B1744,Tabla7[Tipo de movimiento],"SALIDA",Tabla7[Mes],P$5))</f>
        <v/>
      </c>
      <c r="Q1744" s="39" t="str">
        <f t="shared" si="81"/>
        <v/>
      </c>
      <c r="R1744" s="51" t="str">
        <f>IF($B1744="","",IFERROR(VLOOKUP($B1744,'ABC rotación'!$C:$G,5,0),"C"))</f>
        <v/>
      </c>
      <c r="S1744" s="41" t="str">
        <f t="shared" si="82"/>
        <v/>
      </c>
      <c r="T1744" s="40" t="str">
        <f t="shared" si="83"/>
        <v/>
      </c>
      <c r="U1744" s="23" t="str">
        <f>IF($B1744="","",VLOOKUP($T1744,Tablas!$X$14:$Y$17,2,1))</f>
        <v/>
      </c>
    </row>
    <row r="1745" spans="2:21" x14ac:dyDescent="0.2">
      <c r="B1745" s="1" t="str">
        <f>IF(Tablas!B1743="","",Tablas!B1743)</f>
        <v/>
      </c>
      <c r="C1745" s="1" t="str">
        <f>IF(Tablas!C1743="","",Tablas!C1743)</f>
        <v/>
      </c>
      <c r="D1745" s="1" t="str">
        <f>IF(Tablas!D1743="","",Tablas!D1743)</f>
        <v/>
      </c>
      <c r="E1745" s="1" t="str">
        <f>IF(Tablas!E1743="","",Tablas!E1743)</f>
        <v/>
      </c>
      <c r="F1745" s="1" t="str">
        <f>IF(Tablas!F1743="","",Tablas!F1743)</f>
        <v/>
      </c>
      <c r="G1745" s="1" t="str">
        <f>IF(Tablas!I1743="","",Tablas!I1743)</f>
        <v/>
      </c>
      <c r="H1745" s="1" t="s">
        <v>911</v>
      </c>
      <c r="I1745" s="39" t="str">
        <f>IF($B1745="","",-SUMIFS(Tabla7[Cantidad],Tabla7[Código del producto],$B1745,Tabla7[Tipo de movimiento],"SALIDA",Tabla7[Mes],I$5))</f>
        <v/>
      </c>
      <c r="J1745" s="39" t="str">
        <f>IF($B1745="","",-SUMIFS(Tabla7[Cantidad],Tabla7[Código del producto],$B1745,Tabla7[Tipo de movimiento],"SALIDA",Tabla7[Mes],J$5))</f>
        <v/>
      </c>
      <c r="K1745" s="39" t="str">
        <f>IF($B1745="","",-SUMIFS(Tabla7[Cantidad],Tabla7[Código del producto],$B1745,Tabla7[Tipo de movimiento],"SALIDA",Tabla7[Mes],K$5))</f>
        <v/>
      </c>
      <c r="L1745" s="39" t="str">
        <f>IF($B1745="","",-SUMIFS(Tabla7[Cantidad],Tabla7[Código del producto],$B1745,Tabla7[Tipo de movimiento],"SALIDA",Tabla7[Mes],L$5))</f>
        <v/>
      </c>
      <c r="M1745" s="39" t="str">
        <f>IF($B1745="","",-SUMIFS(Tabla7[Cantidad],Tabla7[Código del producto],$B1745,Tabla7[Tipo de movimiento],"SALIDA",Tabla7[Mes],M$5))</f>
        <v/>
      </c>
      <c r="N1745" s="39" t="str">
        <f>IF($B1745="","",-SUMIFS(Tabla7[Cantidad],Tabla7[Código del producto],$B1745,Tabla7[Tipo de movimiento],"SALIDA",Tabla7[Mes],N$5))</f>
        <v/>
      </c>
      <c r="O1745" s="39" t="str">
        <f>IF($B1745="","",-SUMIFS(Tabla7[Cantidad],Tabla7[Código del producto],$B1745,Tabla7[Tipo de movimiento],"SALIDA",Tabla7[Mes],O$5))</f>
        <v/>
      </c>
      <c r="P1745" s="39" t="str">
        <f>IF($B1745="","",-SUMIFS(Tabla7[Cantidad],Tabla7[Código del producto],$B1745,Tabla7[Tipo de movimiento],"SALIDA",Tabla7[Mes],P$5))</f>
        <v/>
      </c>
      <c r="Q1745" s="39" t="str">
        <f t="shared" si="81"/>
        <v/>
      </c>
      <c r="R1745" s="51" t="str">
        <f>IF($B1745="","",IFERROR(VLOOKUP($B1745,'ABC rotación'!$C:$G,5,0),"C"))</f>
        <v/>
      </c>
      <c r="S1745" s="41" t="str">
        <f t="shared" si="82"/>
        <v/>
      </c>
      <c r="T1745" s="40" t="str">
        <f t="shared" si="83"/>
        <v/>
      </c>
      <c r="U1745" s="23" t="str">
        <f>IF($B1745="","",VLOOKUP($T1745,Tablas!$X$14:$Y$17,2,1))</f>
        <v/>
      </c>
    </row>
    <row r="1746" spans="2:21" x14ac:dyDescent="0.2">
      <c r="B1746" s="1" t="str">
        <f>IF(Tablas!B1744="","",Tablas!B1744)</f>
        <v/>
      </c>
      <c r="C1746" s="1" t="str">
        <f>IF(Tablas!C1744="","",Tablas!C1744)</f>
        <v/>
      </c>
      <c r="D1746" s="1" t="str">
        <f>IF(Tablas!D1744="","",Tablas!D1744)</f>
        <v/>
      </c>
      <c r="E1746" s="1" t="str">
        <f>IF(Tablas!E1744="","",Tablas!E1744)</f>
        <v/>
      </c>
      <c r="F1746" s="1" t="str">
        <f>IF(Tablas!F1744="","",Tablas!F1744)</f>
        <v/>
      </c>
      <c r="G1746" s="1" t="str">
        <f>IF(Tablas!I1744="","",Tablas!I1744)</f>
        <v/>
      </c>
      <c r="H1746" s="1" t="s">
        <v>911</v>
      </c>
      <c r="I1746" s="39" t="str">
        <f>IF($B1746="","",-SUMIFS(Tabla7[Cantidad],Tabla7[Código del producto],$B1746,Tabla7[Tipo de movimiento],"SALIDA",Tabla7[Mes],I$5))</f>
        <v/>
      </c>
      <c r="J1746" s="39" t="str">
        <f>IF($B1746="","",-SUMIFS(Tabla7[Cantidad],Tabla7[Código del producto],$B1746,Tabla7[Tipo de movimiento],"SALIDA",Tabla7[Mes],J$5))</f>
        <v/>
      </c>
      <c r="K1746" s="39" t="str">
        <f>IF($B1746="","",-SUMIFS(Tabla7[Cantidad],Tabla7[Código del producto],$B1746,Tabla7[Tipo de movimiento],"SALIDA",Tabla7[Mes],K$5))</f>
        <v/>
      </c>
      <c r="L1746" s="39" t="str">
        <f>IF($B1746="","",-SUMIFS(Tabla7[Cantidad],Tabla7[Código del producto],$B1746,Tabla7[Tipo de movimiento],"SALIDA",Tabla7[Mes],L$5))</f>
        <v/>
      </c>
      <c r="M1746" s="39" t="str">
        <f>IF($B1746="","",-SUMIFS(Tabla7[Cantidad],Tabla7[Código del producto],$B1746,Tabla7[Tipo de movimiento],"SALIDA",Tabla7[Mes],M$5))</f>
        <v/>
      </c>
      <c r="N1746" s="39" t="str">
        <f>IF($B1746="","",-SUMIFS(Tabla7[Cantidad],Tabla7[Código del producto],$B1746,Tabla7[Tipo de movimiento],"SALIDA",Tabla7[Mes],N$5))</f>
        <v/>
      </c>
      <c r="O1746" s="39" t="str">
        <f>IF($B1746="","",-SUMIFS(Tabla7[Cantidad],Tabla7[Código del producto],$B1746,Tabla7[Tipo de movimiento],"SALIDA",Tabla7[Mes],O$5))</f>
        <v/>
      </c>
      <c r="P1746" s="39" t="str">
        <f>IF($B1746="","",-SUMIFS(Tabla7[Cantidad],Tabla7[Código del producto],$B1746,Tabla7[Tipo de movimiento],"SALIDA",Tabla7[Mes],P$5))</f>
        <v/>
      </c>
      <c r="Q1746" s="39" t="str">
        <f t="shared" si="81"/>
        <v/>
      </c>
      <c r="R1746" s="51" t="str">
        <f>IF($B1746="","",IFERROR(VLOOKUP($B1746,'ABC rotación'!$C:$G,5,0),"C"))</f>
        <v/>
      </c>
      <c r="S1746" s="41" t="str">
        <f t="shared" si="82"/>
        <v/>
      </c>
      <c r="T1746" s="40" t="str">
        <f t="shared" si="83"/>
        <v/>
      </c>
      <c r="U1746" s="23" t="str">
        <f>IF($B1746="","",VLOOKUP($T1746,Tablas!$X$14:$Y$17,2,1))</f>
        <v/>
      </c>
    </row>
    <row r="1747" spans="2:21" x14ac:dyDescent="0.2">
      <c r="B1747" s="1" t="str">
        <f>IF(Tablas!B1745="","",Tablas!B1745)</f>
        <v/>
      </c>
      <c r="C1747" s="1" t="str">
        <f>IF(Tablas!C1745="","",Tablas!C1745)</f>
        <v/>
      </c>
      <c r="D1747" s="1" t="str">
        <f>IF(Tablas!D1745="","",Tablas!D1745)</f>
        <v/>
      </c>
      <c r="E1747" s="1" t="str">
        <f>IF(Tablas!E1745="","",Tablas!E1745)</f>
        <v/>
      </c>
      <c r="F1747" s="1" t="str">
        <f>IF(Tablas!F1745="","",Tablas!F1745)</f>
        <v/>
      </c>
      <c r="G1747" s="1" t="str">
        <f>IF(Tablas!I1745="","",Tablas!I1745)</f>
        <v/>
      </c>
      <c r="H1747" s="1" t="s">
        <v>911</v>
      </c>
      <c r="I1747" s="39" t="str">
        <f>IF($B1747="","",-SUMIFS(Tabla7[Cantidad],Tabla7[Código del producto],$B1747,Tabla7[Tipo de movimiento],"SALIDA",Tabla7[Mes],I$5))</f>
        <v/>
      </c>
      <c r="J1747" s="39" t="str">
        <f>IF($B1747="","",-SUMIFS(Tabla7[Cantidad],Tabla7[Código del producto],$B1747,Tabla7[Tipo de movimiento],"SALIDA",Tabla7[Mes],J$5))</f>
        <v/>
      </c>
      <c r="K1747" s="39" t="str">
        <f>IF($B1747="","",-SUMIFS(Tabla7[Cantidad],Tabla7[Código del producto],$B1747,Tabla7[Tipo de movimiento],"SALIDA",Tabla7[Mes],K$5))</f>
        <v/>
      </c>
      <c r="L1747" s="39" t="str">
        <f>IF($B1747="","",-SUMIFS(Tabla7[Cantidad],Tabla7[Código del producto],$B1747,Tabla7[Tipo de movimiento],"SALIDA",Tabla7[Mes],L$5))</f>
        <v/>
      </c>
      <c r="M1747" s="39" t="str">
        <f>IF($B1747="","",-SUMIFS(Tabla7[Cantidad],Tabla7[Código del producto],$B1747,Tabla7[Tipo de movimiento],"SALIDA",Tabla7[Mes],M$5))</f>
        <v/>
      </c>
      <c r="N1747" s="39" t="str">
        <f>IF($B1747="","",-SUMIFS(Tabla7[Cantidad],Tabla7[Código del producto],$B1747,Tabla7[Tipo de movimiento],"SALIDA",Tabla7[Mes],N$5))</f>
        <v/>
      </c>
      <c r="O1747" s="39" t="str">
        <f>IF($B1747="","",-SUMIFS(Tabla7[Cantidad],Tabla7[Código del producto],$B1747,Tabla7[Tipo de movimiento],"SALIDA",Tabla7[Mes],O$5))</f>
        <v/>
      </c>
      <c r="P1747" s="39" t="str">
        <f>IF($B1747="","",-SUMIFS(Tabla7[Cantidad],Tabla7[Código del producto],$B1747,Tabla7[Tipo de movimiento],"SALIDA",Tabla7[Mes],P$5))</f>
        <v/>
      </c>
      <c r="Q1747" s="39" t="str">
        <f t="shared" si="81"/>
        <v/>
      </c>
      <c r="R1747" s="51" t="str">
        <f>IF($B1747="","",IFERROR(VLOOKUP($B1747,'ABC rotación'!$C:$G,5,0),"C"))</f>
        <v/>
      </c>
      <c r="S1747" s="41" t="str">
        <f t="shared" si="82"/>
        <v/>
      </c>
      <c r="T1747" s="40" t="str">
        <f t="shared" si="83"/>
        <v/>
      </c>
      <c r="U1747" s="23" t="str">
        <f>IF($B1747="","",VLOOKUP($T1747,Tablas!$X$14:$Y$17,2,1))</f>
        <v/>
      </c>
    </row>
    <row r="1748" spans="2:21" x14ac:dyDescent="0.2">
      <c r="B1748" s="1" t="str">
        <f>IF(Tablas!B1746="","",Tablas!B1746)</f>
        <v/>
      </c>
      <c r="C1748" s="1" t="str">
        <f>IF(Tablas!C1746="","",Tablas!C1746)</f>
        <v/>
      </c>
      <c r="D1748" s="1" t="str">
        <f>IF(Tablas!D1746="","",Tablas!D1746)</f>
        <v/>
      </c>
      <c r="E1748" s="1" t="str">
        <f>IF(Tablas!E1746="","",Tablas!E1746)</f>
        <v/>
      </c>
      <c r="F1748" s="1" t="str">
        <f>IF(Tablas!F1746="","",Tablas!F1746)</f>
        <v/>
      </c>
      <c r="G1748" s="1" t="str">
        <f>IF(Tablas!I1746="","",Tablas!I1746)</f>
        <v/>
      </c>
      <c r="H1748" s="1" t="s">
        <v>911</v>
      </c>
      <c r="I1748" s="39" t="str">
        <f>IF($B1748="","",-SUMIFS(Tabla7[Cantidad],Tabla7[Código del producto],$B1748,Tabla7[Tipo de movimiento],"SALIDA",Tabla7[Mes],I$5))</f>
        <v/>
      </c>
      <c r="J1748" s="39" t="str">
        <f>IF($B1748="","",-SUMIFS(Tabla7[Cantidad],Tabla7[Código del producto],$B1748,Tabla7[Tipo de movimiento],"SALIDA",Tabla7[Mes],J$5))</f>
        <v/>
      </c>
      <c r="K1748" s="39" t="str">
        <f>IF($B1748="","",-SUMIFS(Tabla7[Cantidad],Tabla7[Código del producto],$B1748,Tabla7[Tipo de movimiento],"SALIDA",Tabla7[Mes],K$5))</f>
        <v/>
      </c>
      <c r="L1748" s="39" t="str">
        <f>IF($B1748="","",-SUMIFS(Tabla7[Cantidad],Tabla7[Código del producto],$B1748,Tabla7[Tipo de movimiento],"SALIDA",Tabla7[Mes],L$5))</f>
        <v/>
      </c>
      <c r="M1748" s="39" t="str">
        <f>IF($B1748="","",-SUMIFS(Tabla7[Cantidad],Tabla7[Código del producto],$B1748,Tabla7[Tipo de movimiento],"SALIDA",Tabla7[Mes],M$5))</f>
        <v/>
      </c>
      <c r="N1748" s="39" t="str">
        <f>IF($B1748="","",-SUMIFS(Tabla7[Cantidad],Tabla7[Código del producto],$B1748,Tabla7[Tipo de movimiento],"SALIDA",Tabla7[Mes],N$5))</f>
        <v/>
      </c>
      <c r="O1748" s="39" t="str">
        <f>IF($B1748="","",-SUMIFS(Tabla7[Cantidad],Tabla7[Código del producto],$B1748,Tabla7[Tipo de movimiento],"SALIDA",Tabla7[Mes],O$5))</f>
        <v/>
      </c>
      <c r="P1748" s="39" t="str">
        <f>IF($B1748="","",-SUMIFS(Tabla7[Cantidad],Tabla7[Código del producto],$B1748,Tabla7[Tipo de movimiento],"SALIDA",Tabla7[Mes],P$5))</f>
        <v/>
      </c>
      <c r="Q1748" s="39" t="str">
        <f t="shared" si="81"/>
        <v/>
      </c>
      <c r="R1748" s="51" t="str">
        <f>IF($B1748="","",IFERROR(VLOOKUP($B1748,'ABC rotación'!$C:$G,5,0),"C"))</f>
        <v/>
      </c>
      <c r="S1748" s="41" t="str">
        <f t="shared" si="82"/>
        <v/>
      </c>
      <c r="T1748" s="40" t="str">
        <f t="shared" si="83"/>
        <v/>
      </c>
      <c r="U1748" s="23" t="str">
        <f>IF($B1748="","",VLOOKUP($T1748,Tablas!$X$14:$Y$17,2,1))</f>
        <v/>
      </c>
    </row>
    <row r="1749" spans="2:21" x14ac:dyDescent="0.2">
      <c r="B1749" s="1" t="str">
        <f>IF(Tablas!B1747="","",Tablas!B1747)</f>
        <v/>
      </c>
      <c r="C1749" s="1" t="str">
        <f>IF(Tablas!C1747="","",Tablas!C1747)</f>
        <v/>
      </c>
      <c r="D1749" s="1" t="str">
        <f>IF(Tablas!D1747="","",Tablas!D1747)</f>
        <v/>
      </c>
      <c r="E1749" s="1" t="str">
        <f>IF(Tablas!E1747="","",Tablas!E1747)</f>
        <v/>
      </c>
      <c r="F1749" s="1" t="str">
        <f>IF(Tablas!F1747="","",Tablas!F1747)</f>
        <v/>
      </c>
      <c r="G1749" s="1" t="str">
        <f>IF(Tablas!I1747="","",Tablas!I1747)</f>
        <v/>
      </c>
      <c r="H1749" s="1" t="s">
        <v>911</v>
      </c>
      <c r="I1749" s="39" t="str">
        <f>IF($B1749="","",-SUMIFS(Tabla7[Cantidad],Tabla7[Código del producto],$B1749,Tabla7[Tipo de movimiento],"SALIDA",Tabla7[Mes],I$5))</f>
        <v/>
      </c>
      <c r="J1749" s="39" t="str">
        <f>IF($B1749="","",-SUMIFS(Tabla7[Cantidad],Tabla7[Código del producto],$B1749,Tabla7[Tipo de movimiento],"SALIDA",Tabla7[Mes],J$5))</f>
        <v/>
      </c>
      <c r="K1749" s="39" t="str">
        <f>IF($B1749="","",-SUMIFS(Tabla7[Cantidad],Tabla7[Código del producto],$B1749,Tabla7[Tipo de movimiento],"SALIDA",Tabla7[Mes],K$5))</f>
        <v/>
      </c>
      <c r="L1749" s="39" t="str">
        <f>IF($B1749="","",-SUMIFS(Tabla7[Cantidad],Tabla7[Código del producto],$B1749,Tabla7[Tipo de movimiento],"SALIDA",Tabla7[Mes],L$5))</f>
        <v/>
      </c>
      <c r="M1749" s="39" t="str">
        <f>IF($B1749="","",-SUMIFS(Tabla7[Cantidad],Tabla7[Código del producto],$B1749,Tabla7[Tipo de movimiento],"SALIDA",Tabla7[Mes],M$5))</f>
        <v/>
      </c>
      <c r="N1749" s="39" t="str">
        <f>IF($B1749="","",-SUMIFS(Tabla7[Cantidad],Tabla7[Código del producto],$B1749,Tabla7[Tipo de movimiento],"SALIDA",Tabla7[Mes],N$5))</f>
        <v/>
      </c>
      <c r="O1749" s="39" t="str">
        <f>IF($B1749="","",-SUMIFS(Tabla7[Cantidad],Tabla7[Código del producto],$B1749,Tabla7[Tipo de movimiento],"SALIDA",Tabla7[Mes],O$5))</f>
        <v/>
      </c>
      <c r="P1749" s="39" t="str">
        <f>IF($B1749="","",-SUMIFS(Tabla7[Cantidad],Tabla7[Código del producto],$B1749,Tabla7[Tipo de movimiento],"SALIDA",Tabla7[Mes],P$5))</f>
        <v/>
      </c>
      <c r="Q1749" s="39" t="str">
        <f t="shared" si="81"/>
        <v/>
      </c>
      <c r="R1749" s="51" t="str">
        <f>IF($B1749="","",IFERROR(VLOOKUP($B1749,'ABC rotación'!$C:$G,5,0),"C"))</f>
        <v/>
      </c>
      <c r="S1749" s="41" t="str">
        <f t="shared" si="82"/>
        <v/>
      </c>
      <c r="T1749" s="40" t="str">
        <f t="shared" si="83"/>
        <v/>
      </c>
      <c r="U1749" s="23" t="str">
        <f>IF($B1749="","",VLOOKUP($T1749,Tablas!$X$14:$Y$17,2,1))</f>
        <v/>
      </c>
    </row>
    <row r="1750" spans="2:21" x14ac:dyDescent="0.2">
      <c r="B1750" s="1" t="str">
        <f>IF(Tablas!B1748="","",Tablas!B1748)</f>
        <v/>
      </c>
      <c r="C1750" s="1" t="str">
        <f>IF(Tablas!C1748="","",Tablas!C1748)</f>
        <v/>
      </c>
      <c r="D1750" s="1" t="str">
        <f>IF(Tablas!D1748="","",Tablas!D1748)</f>
        <v/>
      </c>
      <c r="E1750" s="1" t="str">
        <f>IF(Tablas!E1748="","",Tablas!E1748)</f>
        <v/>
      </c>
      <c r="F1750" s="1" t="str">
        <f>IF(Tablas!F1748="","",Tablas!F1748)</f>
        <v/>
      </c>
      <c r="G1750" s="1" t="str">
        <f>IF(Tablas!I1748="","",Tablas!I1748)</f>
        <v/>
      </c>
      <c r="H1750" s="1" t="s">
        <v>911</v>
      </c>
      <c r="I1750" s="39" t="str">
        <f>IF($B1750="","",-SUMIFS(Tabla7[Cantidad],Tabla7[Código del producto],$B1750,Tabla7[Tipo de movimiento],"SALIDA",Tabla7[Mes],I$5))</f>
        <v/>
      </c>
      <c r="J1750" s="39" t="str">
        <f>IF($B1750="","",-SUMIFS(Tabla7[Cantidad],Tabla7[Código del producto],$B1750,Tabla7[Tipo de movimiento],"SALIDA",Tabla7[Mes],J$5))</f>
        <v/>
      </c>
      <c r="K1750" s="39" t="str">
        <f>IF($B1750="","",-SUMIFS(Tabla7[Cantidad],Tabla7[Código del producto],$B1750,Tabla7[Tipo de movimiento],"SALIDA",Tabla7[Mes],K$5))</f>
        <v/>
      </c>
      <c r="L1750" s="39" t="str">
        <f>IF($B1750="","",-SUMIFS(Tabla7[Cantidad],Tabla7[Código del producto],$B1750,Tabla7[Tipo de movimiento],"SALIDA",Tabla7[Mes],L$5))</f>
        <v/>
      </c>
      <c r="M1750" s="39" t="str">
        <f>IF($B1750="","",-SUMIFS(Tabla7[Cantidad],Tabla7[Código del producto],$B1750,Tabla7[Tipo de movimiento],"SALIDA",Tabla7[Mes],M$5))</f>
        <v/>
      </c>
      <c r="N1750" s="39" t="str">
        <f>IF($B1750="","",-SUMIFS(Tabla7[Cantidad],Tabla7[Código del producto],$B1750,Tabla7[Tipo de movimiento],"SALIDA",Tabla7[Mes],N$5))</f>
        <v/>
      </c>
      <c r="O1750" s="39" t="str">
        <f>IF($B1750="","",-SUMIFS(Tabla7[Cantidad],Tabla7[Código del producto],$B1750,Tabla7[Tipo de movimiento],"SALIDA",Tabla7[Mes],O$5))</f>
        <v/>
      </c>
      <c r="P1750" s="39" t="str">
        <f>IF($B1750="","",-SUMIFS(Tabla7[Cantidad],Tabla7[Código del producto],$B1750,Tabla7[Tipo de movimiento],"SALIDA",Tabla7[Mes],P$5))</f>
        <v/>
      </c>
      <c r="Q1750" s="39" t="str">
        <f t="shared" si="81"/>
        <v/>
      </c>
      <c r="R1750" s="51" t="str">
        <f>IF($B1750="","",IFERROR(VLOOKUP($B1750,'ABC rotación'!$C:$G,5,0),"C"))</f>
        <v/>
      </c>
      <c r="S1750" s="41" t="str">
        <f t="shared" si="82"/>
        <v/>
      </c>
      <c r="T1750" s="40" t="str">
        <f t="shared" si="83"/>
        <v/>
      </c>
      <c r="U1750" s="23" t="str">
        <f>IF($B1750="","",VLOOKUP($T1750,Tablas!$X$14:$Y$17,2,1))</f>
        <v/>
      </c>
    </row>
    <row r="1751" spans="2:21" x14ac:dyDescent="0.2">
      <c r="B1751" s="1" t="str">
        <f>IF(Tablas!B1749="","",Tablas!B1749)</f>
        <v/>
      </c>
      <c r="C1751" s="1" t="str">
        <f>IF(Tablas!C1749="","",Tablas!C1749)</f>
        <v/>
      </c>
      <c r="D1751" s="1" t="str">
        <f>IF(Tablas!D1749="","",Tablas!D1749)</f>
        <v/>
      </c>
      <c r="E1751" s="1" t="str">
        <f>IF(Tablas!E1749="","",Tablas!E1749)</f>
        <v/>
      </c>
      <c r="F1751" s="1" t="str">
        <f>IF(Tablas!F1749="","",Tablas!F1749)</f>
        <v/>
      </c>
      <c r="G1751" s="1" t="str">
        <f>IF(Tablas!I1749="","",Tablas!I1749)</f>
        <v/>
      </c>
      <c r="H1751" s="1" t="s">
        <v>911</v>
      </c>
      <c r="I1751" s="39" t="str">
        <f>IF($B1751="","",-SUMIFS(Tabla7[Cantidad],Tabla7[Código del producto],$B1751,Tabla7[Tipo de movimiento],"SALIDA",Tabla7[Mes],I$5))</f>
        <v/>
      </c>
      <c r="J1751" s="39" t="str">
        <f>IF($B1751="","",-SUMIFS(Tabla7[Cantidad],Tabla7[Código del producto],$B1751,Tabla7[Tipo de movimiento],"SALIDA",Tabla7[Mes],J$5))</f>
        <v/>
      </c>
      <c r="K1751" s="39" t="str">
        <f>IF($B1751="","",-SUMIFS(Tabla7[Cantidad],Tabla7[Código del producto],$B1751,Tabla7[Tipo de movimiento],"SALIDA",Tabla7[Mes],K$5))</f>
        <v/>
      </c>
      <c r="L1751" s="39" t="str">
        <f>IF($B1751="","",-SUMIFS(Tabla7[Cantidad],Tabla7[Código del producto],$B1751,Tabla7[Tipo de movimiento],"SALIDA",Tabla7[Mes],L$5))</f>
        <v/>
      </c>
      <c r="M1751" s="39" t="str">
        <f>IF($B1751="","",-SUMIFS(Tabla7[Cantidad],Tabla7[Código del producto],$B1751,Tabla7[Tipo de movimiento],"SALIDA",Tabla7[Mes],M$5))</f>
        <v/>
      </c>
      <c r="N1751" s="39" t="str">
        <f>IF($B1751="","",-SUMIFS(Tabla7[Cantidad],Tabla7[Código del producto],$B1751,Tabla7[Tipo de movimiento],"SALIDA",Tabla7[Mes],N$5))</f>
        <v/>
      </c>
      <c r="O1751" s="39" t="str">
        <f>IF($B1751="","",-SUMIFS(Tabla7[Cantidad],Tabla7[Código del producto],$B1751,Tabla7[Tipo de movimiento],"SALIDA",Tabla7[Mes],O$5))</f>
        <v/>
      </c>
      <c r="P1751" s="39" t="str">
        <f>IF($B1751="","",-SUMIFS(Tabla7[Cantidad],Tabla7[Código del producto],$B1751,Tabla7[Tipo de movimiento],"SALIDA",Tabla7[Mes],P$5))</f>
        <v/>
      </c>
      <c r="Q1751" s="39" t="str">
        <f t="shared" si="81"/>
        <v/>
      </c>
      <c r="R1751" s="51" t="str">
        <f>IF($B1751="","",IFERROR(VLOOKUP($B1751,'ABC rotación'!$C:$G,5,0),"C"))</f>
        <v/>
      </c>
      <c r="S1751" s="41" t="str">
        <f t="shared" si="82"/>
        <v/>
      </c>
      <c r="T1751" s="40" t="str">
        <f t="shared" si="83"/>
        <v/>
      </c>
      <c r="U1751" s="23" t="str">
        <f>IF($B1751="","",VLOOKUP($T1751,Tablas!$X$14:$Y$17,2,1))</f>
        <v/>
      </c>
    </row>
    <row r="1752" spans="2:21" x14ac:dyDescent="0.2">
      <c r="B1752" s="1" t="str">
        <f>IF(Tablas!B1750="","",Tablas!B1750)</f>
        <v/>
      </c>
      <c r="C1752" s="1" t="str">
        <f>IF(Tablas!C1750="","",Tablas!C1750)</f>
        <v/>
      </c>
      <c r="D1752" s="1" t="str">
        <f>IF(Tablas!D1750="","",Tablas!D1750)</f>
        <v/>
      </c>
      <c r="E1752" s="1" t="str">
        <f>IF(Tablas!E1750="","",Tablas!E1750)</f>
        <v/>
      </c>
      <c r="F1752" s="1" t="str">
        <f>IF(Tablas!F1750="","",Tablas!F1750)</f>
        <v/>
      </c>
      <c r="G1752" s="1" t="str">
        <f>IF(Tablas!I1750="","",Tablas!I1750)</f>
        <v/>
      </c>
      <c r="H1752" s="1" t="s">
        <v>911</v>
      </c>
      <c r="I1752" s="39" t="str">
        <f>IF($B1752="","",-SUMIFS(Tabla7[Cantidad],Tabla7[Código del producto],$B1752,Tabla7[Tipo de movimiento],"SALIDA",Tabla7[Mes],I$5))</f>
        <v/>
      </c>
      <c r="J1752" s="39" t="str">
        <f>IF($B1752="","",-SUMIFS(Tabla7[Cantidad],Tabla7[Código del producto],$B1752,Tabla7[Tipo de movimiento],"SALIDA",Tabla7[Mes],J$5))</f>
        <v/>
      </c>
      <c r="K1752" s="39" t="str">
        <f>IF($B1752="","",-SUMIFS(Tabla7[Cantidad],Tabla7[Código del producto],$B1752,Tabla7[Tipo de movimiento],"SALIDA",Tabla7[Mes],K$5))</f>
        <v/>
      </c>
      <c r="L1752" s="39" t="str">
        <f>IF($B1752="","",-SUMIFS(Tabla7[Cantidad],Tabla7[Código del producto],$B1752,Tabla7[Tipo de movimiento],"SALIDA",Tabla7[Mes],L$5))</f>
        <v/>
      </c>
      <c r="M1752" s="39" t="str">
        <f>IF($B1752="","",-SUMIFS(Tabla7[Cantidad],Tabla7[Código del producto],$B1752,Tabla7[Tipo de movimiento],"SALIDA",Tabla7[Mes],M$5))</f>
        <v/>
      </c>
      <c r="N1752" s="39" t="str">
        <f>IF($B1752="","",-SUMIFS(Tabla7[Cantidad],Tabla7[Código del producto],$B1752,Tabla7[Tipo de movimiento],"SALIDA",Tabla7[Mes],N$5))</f>
        <v/>
      </c>
      <c r="O1752" s="39" t="str">
        <f>IF($B1752="","",-SUMIFS(Tabla7[Cantidad],Tabla7[Código del producto],$B1752,Tabla7[Tipo de movimiento],"SALIDA",Tabla7[Mes],O$5))</f>
        <v/>
      </c>
      <c r="P1752" s="39" t="str">
        <f>IF($B1752="","",-SUMIFS(Tabla7[Cantidad],Tabla7[Código del producto],$B1752,Tabla7[Tipo de movimiento],"SALIDA",Tabla7[Mes],P$5))</f>
        <v/>
      </c>
      <c r="Q1752" s="39" t="str">
        <f t="shared" si="81"/>
        <v/>
      </c>
      <c r="R1752" s="51" t="str">
        <f>IF($B1752="","",IFERROR(VLOOKUP($B1752,'ABC rotación'!$C:$G,5,0),"C"))</f>
        <v/>
      </c>
      <c r="S1752" s="41" t="str">
        <f t="shared" si="82"/>
        <v/>
      </c>
      <c r="T1752" s="40" t="str">
        <f t="shared" si="83"/>
        <v/>
      </c>
      <c r="U1752" s="23" t="str">
        <f>IF($B1752="","",VLOOKUP($T1752,Tablas!$X$14:$Y$17,2,1))</f>
        <v/>
      </c>
    </row>
    <row r="1753" spans="2:21" x14ac:dyDescent="0.2">
      <c r="B1753" s="1" t="str">
        <f>IF(Tablas!B1751="","",Tablas!B1751)</f>
        <v/>
      </c>
      <c r="C1753" s="1" t="str">
        <f>IF(Tablas!C1751="","",Tablas!C1751)</f>
        <v/>
      </c>
      <c r="D1753" s="1" t="str">
        <f>IF(Tablas!D1751="","",Tablas!D1751)</f>
        <v/>
      </c>
      <c r="E1753" s="1" t="str">
        <f>IF(Tablas!E1751="","",Tablas!E1751)</f>
        <v/>
      </c>
      <c r="F1753" s="1" t="str">
        <f>IF(Tablas!F1751="","",Tablas!F1751)</f>
        <v/>
      </c>
      <c r="G1753" s="1" t="str">
        <f>IF(Tablas!I1751="","",Tablas!I1751)</f>
        <v/>
      </c>
      <c r="H1753" s="1" t="s">
        <v>911</v>
      </c>
      <c r="I1753" s="39" t="str">
        <f>IF($B1753="","",-SUMIFS(Tabla7[Cantidad],Tabla7[Código del producto],$B1753,Tabla7[Tipo de movimiento],"SALIDA",Tabla7[Mes],I$5))</f>
        <v/>
      </c>
      <c r="J1753" s="39" t="str">
        <f>IF($B1753="","",-SUMIFS(Tabla7[Cantidad],Tabla7[Código del producto],$B1753,Tabla7[Tipo de movimiento],"SALIDA",Tabla7[Mes],J$5))</f>
        <v/>
      </c>
      <c r="K1753" s="39" t="str">
        <f>IF($B1753="","",-SUMIFS(Tabla7[Cantidad],Tabla7[Código del producto],$B1753,Tabla7[Tipo de movimiento],"SALIDA",Tabla7[Mes],K$5))</f>
        <v/>
      </c>
      <c r="L1753" s="39" t="str">
        <f>IF($B1753="","",-SUMIFS(Tabla7[Cantidad],Tabla7[Código del producto],$B1753,Tabla7[Tipo de movimiento],"SALIDA",Tabla7[Mes],L$5))</f>
        <v/>
      </c>
      <c r="M1753" s="39" t="str">
        <f>IF($B1753="","",-SUMIFS(Tabla7[Cantidad],Tabla7[Código del producto],$B1753,Tabla7[Tipo de movimiento],"SALIDA",Tabla7[Mes],M$5))</f>
        <v/>
      </c>
      <c r="N1753" s="39" t="str">
        <f>IF($B1753="","",-SUMIFS(Tabla7[Cantidad],Tabla7[Código del producto],$B1753,Tabla7[Tipo de movimiento],"SALIDA",Tabla7[Mes],N$5))</f>
        <v/>
      </c>
      <c r="O1753" s="39" t="str">
        <f>IF($B1753="","",-SUMIFS(Tabla7[Cantidad],Tabla7[Código del producto],$B1753,Tabla7[Tipo de movimiento],"SALIDA",Tabla7[Mes],O$5))</f>
        <v/>
      </c>
      <c r="P1753" s="39" t="str">
        <f>IF($B1753="","",-SUMIFS(Tabla7[Cantidad],Tabla7[Código del producto],$B1753,Tabla7[Tipo de movimiento],"SALIDA",Tabla7[Mes],P$5))</f>
        <v/>
      </c>
      <c r="Q1753" s="39" t="str">
        <f t="shared" si="81"/>
        <v/>
      </c>
      <c r="R1753" s="51" t="str">
        <f>IF($B1753="","",IFERROR(VLOOKUP($B1753,'ABC rotación'!$C:$G,5,0),"C"))</f>
        <v/>
      </c>
      <c r="S1753" s="41" t="str">
        <f t="shared" si="82"/>
        <v/>
      </c>
      <c r="T1753" s="40" t="str">
        <f t="shared" si="83"/>
        <v/>
      </c>
      <c r="U1753" s="23" t="str">
        <f>IF($B1753="","",VLOOKUP($T1753,Tablas!$X$14:$Y$17,2,1))</f>
        <v/>
      </c>
    </row>
    <row r="1754" spans="2:21" x14ac:dyDescent="0.2">
      <c r="B1754" s="1" t="str">
        <f>IF(Tablas!B1752="","",Tablas!B1752)</f>
        <v/>
      </c>
      <c r="C1754" s="1" t="str">
        <f>IF(Tablas!C1752="","",Tablas!C1752)</f>
        <v/>
      </c>
      <c r="D1754" s="1" t="str">
        <f>IF(Tablas!D1752="","",Tablas!D1752)</f>
        <v/>
      </c>
      <c r="E1754" s="1" t="str">
        <f>IF(Tablas!E1752="","",Tablas!E1752)</f>
        <v/>
      </c>
      <c r="F1754" s="1" t="str">
        <f>IF(Tablas!F1752="","",Tablas!F1752)</f>
        <v/>
      </c>
      <c r="G1754" s="1" t="str">
        <f>IF(Tablas!I1752="","",Tablas!I1752)</f>
        <v/>
      </c>
      <c r="H1754" s="1" t="s">
        <v>911</v>
      </c>
      <c r="I1754" s="39" t="str">
        <f>IF($B1754="","",-SUMIFS(Tabla7[Cantidad],Tabla7[Código del producto],$B1754,Tabla7[Tipo de movimiento],"SALIDA",Tabla7[Mes],I$5))</f>
        <v/>
      </c>
      <c r="J1754" s="39" t="str">
        <f>IF($B1754="","",-SUMIFS(Tabla7[Cantidad],Tabla7[Código del producto],$B1754,Tabla7[Tipo de movimiento],"SALIDA",Tabla7[Mes],J$5))</f>
        <v/>
      </c>
      <c r="K1754" s="39" t="str">
        <f>IF($B1754="","",-SUMIFS(Tabla7[Cantidad],Tabla7[Código del producto],$B1754,Tabla7[Tipo de movimiento],"SALIDA",Tabla7[Mes],K$5))</f>
        <v/>
      </c>
      <c r="L1754" s="39" t="str">
        <f>IF($B1754="","",-SUMIFS(Tabla7[Cantidad],Tabla7[Código del producto],$B1754,Tabla7[Tipo de movimiento],"SALIDA",Tabla7[Mes],L$5))</f>
        <v/>
      </c>
      <c r="M1754" s="39" t="str">
        <f>IF($B1754="","",-SUMIFS(Tabla7[Cantidad],Tabla7[Código del producto],$B1754,Tabla7[Tipo de movimiento],"SALIDA",Tabla7[Mes],M$5))</f>
        <v/>
      </c>
      <c r="N1754" s="39" t="str">
        <f>IF($B1754="","",-SUMIFS(Tabla7[Cantidad],Tabla7[Código del producto],$B1754,Tabla7[Tipo de movimiento],"SALIDA",Tabla7[Mes],N$5))</f>
        <v/>
      </c>
      <c r="O1754" s="39" t="str">
        <f>IF($B1754="","",-SUMIFS(Tabla7[Cantidad],Tabla7[Código del producto],$B1754,Tabla7[Tipo de movimiento],"SALIDA",Tabla7[Mes],O$5))</f>
        <v/>
      </c>
      <c r="P1754" s="39" t="str">
        <f>IF($B1754="","",-SUMIFS(Tabla7[Cantidad],Tabla7[Código del producto],$B1754,Tabla7[Tipo de movimiento],"SALIDA",Tabla7[Mes],P$5))</f>
        <v/>
      </c>
      <c r="Q1754" s="39" t="str">
        <f t="shared" si="81"/>
        <v/>
      </c>
      <c r="R1754" s="51" t="str">
        <f>IF($B1754="","",IFERROR(VLOOKUP($B1754,'ABC rotación'!$C:$G,5,0),"C"))</f>
        <v/>
      </c>
      <c r="S1754" s="41" t="str">
        <f t="shared" si="82"/>
        <v/>
      </c>
      <c r="T1754" s="40" t="str">
        <f t="shared" si="83"/>
        <v/>
      </c>
      <c r="U1754" s="23" t="str">
        <f>IF($B1754="","",VLOOKUP($T1754,Tablas!$X$14:$Y$17,2,1))</f>
        <v/>
      </c>
    </row>
    <row r="1755" spans="2:21" x14ac:dyDescent="0.2">
      <c r="B1755" s="1" t="str">
        <f>IF(Tablas!B1753="","",Tablas!B1753)</f>
        <v/>
      </c>
      <c r="C1755" s="1" t="str">
        <f>IF(Tablas!C1753="","",Tablas!C1753)</f>
        <v/>
      </c>
      <c r="D1755" s="1" t="str">
        <f>IF(Tablas!D1753="","",Tablas!D1753)</f>
        <v/>
      </c>
      <c r="E1755" s="1" t="str">
        <f>IF(Tablas!E1753="","",Tablas!E1753)</f>
        <v/>
      </c>
      <c r="F1755" s="1" t="str">
        <f>IF(Tablas!F1753="","",Tablas!F1753)</f>
        <v/>
      </c>
      <c r="G1755" s="1" t="str">
        <f>IF(Tablas!I1753="","",Tablas!I1753)</f>
        <v/>
      </c>
      <c r="H1755" s="1" t="s">
        <v>911</v>
      </c>
      <c r="I1755" s="39" t="str">
        <f>IF($B1755="","",-SUMIFS(Tabla7[Cantidad],Tabla7[Código del producto],$B1755,Tabla7[Tipo de movimiento],"SALIDA",Tabla7[Mes],I$5))</f>
        <v/>
      </c>
      <c r="J1755" s="39" t="str">
        <f>IF($B1755="","",-SUMIFS(Tabla7[Cantidad],Tabla7[Código del producto],$B1755,Tabla7[Tipo de movimiento],"SALIDA",Tabla7[Mes],J$5))</f>
        <v/>
      </c>
      <c r="K1755" s="39" t="str">
        <f>IF($B1755="","",-SUMIFS(Tabla7[Cantidad],Tabla7[Código del producto],$B1755,Tabla7[Tipo de movimiento],"SALIDA",Tabla7[Mes],K$5))</f>
        <v/>
      </c>
      <c r="L1755" s="39" t="str">
        <f>IF($B1755="","",-SUMIFS(Tabla7[Cantidad],Tabla7[Código del producto],$B1755,Tabla7[Tipo de movimiento],"SALIDA",Tabla7[Mes],L$5))</f>
        <v/>
      </c>
      <c r="M1755" s="39" t="str">
        <f>IF($B1755="","",-SUMIFS(Tabla7[Cantidad],Tabla7[Código del producto],$B1755,Tabla7[Tipo de movimiento],"SALIDA",Tabla7[Mes],M$5))</f>
        <v/>
      </c>
      <c r="N1755" s="39" t="str">
        <f>IF($B1755="","",-SUMIFS(Tabla7[Cantidad],Tabla7[Código del producto],$B1755,Tabla7[Tipo de movimiento],"SALIDA",Tabla7[Mes],N$5))</f>
        <v/>
      </c>
      <c r="O1755" s="39" t="str">
        <f>IF($B1755="","",-SUMIFS(Tabla7[Cantidad],Tabla7[Código del producto],$B1755,Tabla7[Tipo de movimiento],"SALIDA",Tabla7[Mes],O$5))</f>
        <v/>
      </c>
      <c r="P1755" s="39" t="str">
        <f>IF($B1755="","",-SUMIFS(Tabla7[Cantidad],Tabla7[Código del producto],$B1755,Tabla7[Tipo de movimiento],"SALIDA",Tabla7[Mes],P$5))</f>
        <v/>
      </c>
      <c r="Q1755" s="39" t="str">
        <f t="shared" si="81"/>
        <v/>
      </c>
      <c r="R1755" s="51" t="str">
        <f>IF($B1755="","",IFERROR(VLOOKUP($B1755,'ABC rotación'!$C:$G,5,0),"C"))</f>
        <v/>
      </c>
      <c r="S1755" s="41" t="str">
        <f t="shared" si="82"/>
        <v/>
      </c>
      <c r="T1755" s="40" t="str">
        <f t="shared" si="83"/>
        <v/>
      </c>
      <c r="U1755" s="23" t="str">
        <f>IF($B1755="","",VLOOKUP($T1755,Tablas!$X$14:$Y$17,2,1))</f>
        <v/>
      </c>
    </row>
    <row r="1756" spans="2:21" x14ac:dyDescent="0.2">
      <c r="B1756" s="1" t="str">
        <f>IF(Tablas!B1754="","",Tablas!B1754)</f>
        <v/>
      </c>
      <c r="C1756" s="1" t="str">
        <f>IF(Tablas!C1754="","",Tablas!C1754)</f>
        <v/>
      </c>
      <c r="D1756" s="1" t="str">
        <f>IF(Tablas!D1754="","",Tablas!D1754)</f>
        <v/>
      </c>
      <c r="E1756" s="1" t="str">
        <f>IF(Tablas!E1754="","",Tablas!E1754)</f>
        <v/>
      </c>
      <c r="F1756" s="1" t="str">
        <f>IF(Tablas!F1754="","",Tablas!F1754)</f>
        <v/>
      </c>
      <c r="G1756" s="1" t="str">
        <f>IF(Tablas!I1754="","",Tablas!I1754)</f>
        <v/>
      </c>
      <c r="H1756" s="1" t="s">
        <v>911</v>
      </c>
      <c r="I1756" s="39" t="str">
        <f>IF($B1756="","",-SUMIFS(Tabla7[Cantidad],Tabla7[Código del producto],$B1756,Tabla7[Tipo de movimiento],"SALIDA",Tabla7[Mes],I$5))</f>
        <v/>
      </c>
      <c r="J1756" s="39" t="str">
        <f>IF($B1756="","",-SUMIFS(Tabla7[Cantidad],Tabla7[Código del producto],$B1756,Tabla7[Tipo de movimiento],"SALIDA",Tabla7[Mes],J$5))</f>
        <v/>
      </c>
      <c r="K1756" s="39" t="str">
        <f>IF($B1756="","",-SUMIFS(Tabla7[Cantidad],Tabla7[Código del producto],$B1756,Tabla7[Tipo de movimiento],"SALIDA",Tabla7[Mes],K$5))</f>
        <v/>
      </c>
      <c r="L1756" s="39" t="str">
        <f>IF($B1756="","",-SUMIFS(Tabla7[Cantidad],Tabla7[Código del producto],$B1756,Tabla7[Tipo de movimiento],"SALIDA",Tabla7[Mes],L$5))</f>
        <v/>
      </c>
      <c r="M1756" s="39" t="str">
        <f>IF($B1756="","",-SUMIFS(Tabla7[Cantidad],Tabla7[Código del producto],$B1756,Tabla7[Tipo de movimiento],"SALIDA",Tabla7[Mes],M$5))</f>
        <v/>
      </c>
      <c r="N1756" s="39" t="str">
        <f>IF($B1756="","",-SUMIFS(Tabla7[Cantidad],Tabla7[Código del producto],$B1756,Tabla7[Tipo de movimiento],"SALIDA",Tabla7[Mes],N$5))</f>
        <v/>
      </c>
      <c r="O1756" s="39" t="str">
        <f>IF($B1756="","",-SUMIFS(Tabla7[Cantidad],Tabla7[Código del producto],$B1756,Tabla7[Tipo de movimiento],"SALIDA",Tabla7[Mes],O$5))</f>
        <v/>
      </c>
      <c r="P1756" s="39" t="str">
        <f>IF($B1756="","",-SUMIFS(Tabla7[Cantidad],Tabla7[Código del producto],$B1756,Tabla7[Tipo de movimiento],"SALIDA",Tabla7[Mes],P$5))</f>
        <v/>
      </c>
      <c r="Q1756" s="39" t="str">
        <f t="shared" si="81"/>
        <v/>
      </c>
      <c r="R1756" s="51" t="str">
        <f>IF($B1756="","",IFERROR(VLOOKUP($B1756,'ABC rotación'!$C:$G,5,0),"C"))</f>
        <v/>
      </c>
      <c r="S1756" s="41" t="str">
        <f t="shared" si="82"/>
        <v/>
      </c>
      <c r="T1756" s="40" t="str">
        <f t="shared" si="83"/>
        <v/>
      </c>
      <c r="U1756" s="23" t="str">
        <f>IF($B1756="","",VLOOKUP($T1756,Tablas!$X$14:$Y$17,2,1))</f>
        <v/>
      </c>
    </row>
    <row r="1757" spans="2:21" x14ac:dyDescent="0.2">
      <c r="B1757" s="1" t="str">
        <f>IF(Tablas!B1755="","",Tablas!B1755)</f>
        <v/>
      </c>
      <c r="C1757" s="1" t="str">
        <f>IF(Tablas!C1755="","",Tablas!C1755)</f>
        <v/>
      </c>
      <c r="D1757" s="1" t="str">
        <f>IF(Tablas!D1755="","",Tablas!D1755)</f>
        <v/>
      </c>
      <c r="E1757" s="1" t="str">
        <f>IF(Tablas!E1755="","",Tablas!E1755)</f>
        <v/>
      </c>
      <c r="F1757" s="1" t="str">
        <f>IF(Tablas!F1755="","",Tablas!F1755)</f>
        <v/>
      </c>
      <c r="G1757" s="1" t="str">
        <f>IF(Tablas!I1755="","",Tablas!I1755)</f>
        <v/>
      </c>
      <c r="H1757" s="1" t="s">
        <v>911</v>
      </c>
      <c r="I1757" s="39" t="str">
        <f>IF($B1757="","",-SUMIFS(Tabla7[Cantidad],Tabla7[Código del producto],$B1757,Tabla7[Tipo de movimiento],"SALIDA",Tabla7[Mes],I$5))</f>
        <v/>
      </c>
      <c r="J1757" s="39" t="str">
        <f>IF($B1757="","",-SUMIFS(Tabla7[Cantidad],Tabla7[Código del producto],$B1757,Tabla7[Tipo de movimiento],"SALIDA",Tabla7[Mes],J$5))</f>
        <v/>
      </c>
      <c r="K1757" s="39" t="str">
        <f>IF($B1757="","",-SUMIFS(Tabla7[Cantidad],Tabla7[Código del producto],$B1757,Tabla7[Tipo de movimiento],"SALIDA",Tabla7[Mes],K$5))</f>
        <v/>
      </c>
      <c r="L1757" s="39" t="str">
        <f>IF($B1757="","",-SUMIFS(Tabla7[Cantidad],Tabla7[Código del producto],$B1757,Tabla7[Tipo de movimiento],"SALIDA",Tabla7[Mes],L$5))</f>
        <v/>
      </c>
      <c r="M1757" s="39" t="str">
        <f>IF($B1757="","",-SUMIFS(Tabla7[Cantidad],Tabla7[Código del producto],$B1757,Tabla7[Tipo de movimiento],"SALIDA",Tabla7[Mes],M$5))</f>
        <v/>
      </c>
      <c r="N1757" s="39" t="str">
        <f>IF($B1757="","",-SUMIFS(Tabla7[Cantidad],Tabla7[Código del producto],$B1757,Tabla7[Tipo de movimiento],"SALIDA",Tabla7[Mes],N$5))</f>
        <v/>
      </c>
      <c r="O1757" s="39" t="str">
        <f>IF($B1757="","",-SUMIFS(Tabla7[Cantidad],Tabla7[Código del producto],$B1757,Tabla7[Tipo de movimiento],"SALIDA",Tabla7[Mes],O$5))</f>
        <v/>
      </c>
      <c r="P1757" s="39" t="str">
        <f>IF($B1757="","",-SUMIFS(Tabla7[Cantidad],Tabla7[Código del producto],$B1757,Tabla7[Tipo de movimiento],"SALIDA",Tabla7[Mes],P$5))</f>
        <v/>
      </c>
      <c r="Q1757" s="39" t="str">
        <f t="shared" si="81"/>
        <v/>
      </c>
      <c r="R1757" s="51" t="str">
        <f>IF($B1757="","",IFERROR(VLOOKUP($B1757,'ABC rotación'!$C:$G,5,0),"C"))</f>
        <v/>
      </c>
      <c r="S1757" s="41" t="str">
        <f t="shared" si="82"/>
        <v/>
      </c>
      <c r="T1757" s="40" t="str">
        <f t="shared" si="83"/>
        <v/>
      </c>
      <c r="U1757" s="23" t="str">
        <f>IF($B1757="","",VLOOKUP($T1757,Tablas!$X$14:$Y$17,2,1))</f>
        <v/>
      </c>
    </row>
    <row r="1758" spans="2:21" x14ac:dyDescent="0.2">
      <c r="B1758" s="1" t="str">
        <f>IF(Tablas!B1756="","",Tablas!B1756)</f>
        <v/>
      </c>
      <c r="C1758" s="1" t="str">
        <f>IF(Tablas!C1756="","",Tablas!C1756)</f>
        <v/>
      </c>
      <c r="D1758" s="1" t="str">
        <f>IF(Tablas!D1756="","",Tablas!D1756)</f>
        <v/>
      </c>
      <c r="E1758" s="1" t="str">
        <f>IF(Tablas!E1756="","",Tablas!E1756)</f>
        <v/>
      </c>
      <c r="F1758" s="1" t="str">
        <f>IF(Tablas!F1756="","",Tablas!F1756)</f>
        <v/>
      </c>
      <c r="G1758" s="1" t="str">
        <f>IF(Tablas!I1756="","",Tablas!I1756)</f>
        <v/>
      </c>
      <c r="H1758" s="1" t="s">
        <v>911</v>
      </c>
      <c r="I1758" s="39" t="str">
        <f>IF($B1758="","",-SUMIFS(Tabla7[Cantidad],Tabla7[Código del producto],$B1758,Tabla7[Tipo de movimiento],"SALIDA",Tabla7[Mes],I$5))</f>
        <v/>
      </c>
      <c r="J1758" s="39" t="str">
        <f>IF($B1758="","",-SUMIFS(Tabla7[Cantidad],Tabla7[Código del producto],$B1758,Tabla7[Tipo de movimiento],"SALIDA",Tabla7[Mes],J$5))</f>
        <v/>
      </c>
      <c r="K1758" s="39" t="str">
        <f>IF($B1758="","",-SUMIFS(Tabla7[Cantidad],Tabla7[Código del producto],$B1758,Tabla7[Tipo de movimiento],"SALIDA",Tabla7[Mes],K$5))</f>
        <v/>
      </c>
      <c r="L1758" s="39" t="str">
        <f>IF($B1758="","",-SUMIFS(Tabla7[Cantidad],Tabla7[Código del producto],$B1758,Tabla7[Tipo de movimiento],"SALIDA",Tabla7[Mes],L$5))</f>
        <v/>
      </c>
      <c r="M1758" s="39" t="str">
        <f>IF($B1758="","",-SUMIFS(Tabla7[Cantidad],Tabla7[Código del producto],$B1758,Tabla7[Tipo de movimiento],"SALIDA",Tabla7[Mes],M$5))</f>
        <v/>
      </c>
      <c r="N1758" s="39" t="str">
        <f>IF($B1758="","",-SUMIFS(Tabla7[Cantidad],Tabla7[Código del producto],$B1758,Tabla7[Tipo de movimiento],"SALIDA",Tabla7[Mes],N$5))</f>
        <v/>
      </c>
      <c r="O1758" s="39" t="str">
        <f>IF($B1758="","",-SUMIFS(Tabla7[Cantidad],Tabla7[Código del producto],$B1758,Tabla7[Tipo de movimiento],"SALIDA",Tabla7[Mes],O$5))</f>
        <v/>
      </c>
      <c r="P1758" s="39" t="str">
        <f>IF($B1758="","",-SUMIFS(Tabla7[Cantidad],Tabla7[Código del producto],$B1758,Tabla7[Tipo de movimiento],"SALIDA",Tabla7[Mes],P$5))</f>
        <v/>
      </c>
      <c r="Q1758" s="39" t="str">
        <f t="shared" si="81"/>
        <v/>
      </c>
      <c r="R1758" s="51" t="str">
        <f>IF($B1758="","",IFERROR(VLOOKUP($B1758,'ABC rotación'!$C:$G,5,0),"C"))</f>
        <v/>
      </c>
      <c r="S1758" s="41" t="str">
        <f t="shared" si="82"/>
        <v/>
      </c>
      <c r="T1758" s="40" t="str">
        <f t="shared" si="83"/>
        <v/>
      </c>
      <c r="U1758" s="23" t="str">
        <f>IF($B1758="","",VLOOKUP($T1758,Tablas!$X$14:$Y$17,2,1))</f>
        <v/>
      </c>
    </row>
    <row r="1759" spans="2:21" x14ac:dyDescent="0.2">
      <c r="B1759" s="1" t="str">
        <f>IF(Tablas!B1757="","",Tablas!B1757)</f>
        <v/>
      </c>
      <c r="C1759" s="1" t="str">
        <f>IF(Tablas!C1757="","",Tablas!C1757)</f>
        <v/>
      </c>
      <c r="D1759" s="1" t="str">
        <f>IF(Tablas!D1757="","",Tablas!D1757)</f>
        <v/>
      </c>
      <c r="E1759" s="1" t="str">
        <f>IF(Tablas!E1757="","",Tablas!E1757)</f>
        <v/>
      </c>
      <c r="F1759" s="1" t="str">
        <f>IF(Tablas!F1757="","",Tablas!F1757)</f>
        <v/>
      </c>
      <c r="G1759" s="1" t="str">
        <f>IF(Tablas!I1757="","",Tablas!I1757)</f>
        <v/>
      </c>
      <c r="H1759" s="1" t="s">
        <v>911</v>
      </c>
      <c r="I1759" s="39" t="str">
        <f>IF($B1759="","",-SUMIFS(Tabla7[Cantidad],Tabla7[Código del producto],$B1759,Tabla7[Tipo de movimiento],"SALIDA",Tabla7[Mes],I$5))</f>
        <v/>
      </c>
      <c r="J1759" s="39" t="str">
        <f>IF($B1759="","",-SUMIFS(Tabla7[Cantidad],Tabla7[Código del producto],$B1759,Tabla7[Tipo de movimiento],"SALIDA",Tabla7[Mes],J$5))</f>
        <v/>
      </c>
      <c r="K1759" s="39" t="str">
        <f>IF($B1759="","",-SUMIFS(Tabla7[Cantidad],Tabla7[Código del producto],$B1759,Tabla7[Tipo de movimiento],"SALIDA",Tabla7[Mes],K$5))</f>
        <v/>
      </c>
      <c r="L1759" s="39" t="str">
        <f>IF($B1759="","",-SUMIFS(Tabla7[Cantidad],Tabla7[Código del producto],$B1759,Tabla7[Tipo de movimiento],"SALIDA",Tabla7[Mes],L$5))</f>
        <v/>
      </c>
      <c r="M1759" s="39" t="str">
        <f>IF($B1759="","",-SUMIFS(Tabla7[Cantidad],Tabla7[Código del producto],$B1759,Tabla7[Tipo de movimiento],"SALIDA",Tabla7[Mes],M$5))</f>
        <v/>
      </c>
      <c r="N1759" s="39" t="str">
        <f>IF($B1759="","",-SUMIFS(Tabla7[Cantidad],Tabla7[Código del producto],$B1759,Tabla7[Tipo de movimiento],"SALIDA",Tabla7[Mes],N$5))</f>
        <v/>
      </c>
      <c r="O1759" s="39" t="str">
        <f>IF($B1759="","",-SUMIFS(Tabla7[Cantidad],Tabla7[Código del producto],$B1759,Tabla7[Tipo de movimiento],"SALIDA",Tabla7[Mes],O$5))</f>
        <v/>
      </c>
      <c r="P1759" s="39" t="str">
        <f>IF($B1759="","",-SUMIFS(Tabla7[Cantidad],Tabla7[Código del producto],$B1759,Tabla7[Tipo de movimiento],"SALIDA",Tabla7[Mes],P$5))</f>
        <v/>
      </c>
      <c r="Q1759" s="39" t="str">
        <f t="shared" si="81"/>
        <v/>
      </c>
      <c r="R1759" s="51" t="str">
        <f>IF($B1759="","",IFERROR(VLOOKUP($B1759,'ABC rotación'!$C:$G,5,0),"C"))</f>
        <v/>
      </c>
      <c r="S1759" s="41" t="str">
        <f t="shared" si="82"/>
        <v/>
      </c>
      <c r="T1759" s="40" t="str">
        <f t="shared" si="83"/>
        <v/>
      </c>
      <c r="U1759" s="23" t="str">
        <f>IF($B1759="","",VLOOKUP($T1759,Tablas!$X$14:$Y$17,2,1))</f>
        <v/>
      </c>
    </row>
    <row r="1760" spans="2:21" x14ac:dyDescent="0.2">
      <c r="B1760" s="1" t="str">
        <f>IF(Tablas!B1758="","",Tablas!B1758)</f>
        <v/>
      </c>
      <c r="C1760" s="1" t="str">
        <f>IF(Tablas!C1758="","",Tablas!C1758)</f>
        <v/>
      </c>
      <c r="D1760" s="1" t="str">
        <f>IF(Tablas!D1758="","",Tablas!D1758)</f>
        <v/>
      </c>
      <c r="E1760" s="1" t="str">
        <f>IF(Tablas!E1758="","",Tablas!E1758)</f>
        <v/>
      </c>
      <c r="F1760" s="1" t="str">
        <f>IF(Tablas!F1758="","",Tablas!F1758)</f>
        <v/>
      </c>
      <c r="G1760" s="1" t="str">
        <f>IF(Tablas!I1758="","",Tablas!I1758)</f>
        <v/>
      </c>
      <c r="H1760" s="1" t="s">
        <v>911</v>
      </c>
      <c r="I1760" s="39" t="str">
        <f>IF($B1760="","",-SUMIFS(Tabla7[Cantidad],Tabla7[Código del producto],$B1760,Tabla7[Tipo de movimiento],"SALIDA",Tabla7[Mes],I$5))</f>
        <v/>
      </c>
      <c r="J1760" s="39" t="str">
        <f>IF($B1760="","",-SUMIFS(Tabla7[Cantidad],Tabla7[Código del producto],$B1760,Tabla7[Tipo de movimiento],"SALIDA",Tabla7[Mes],J$5))</f>
        <v/>
      </c>
      <c r="K1760" s="39" t="str">
        <f>IF($B1760="","",-SUMIFS(Tabla7[Cantidad],Tabla7[Código del producto],$B1760,Tabla7[Tipo de movimiento],"SALIDA",Tabla7[Mes],K$5))</f>
        <v/>
      </c>
      <c r="L1760" s="39" t="str">
        <f>IF($B1760="","",-SUMIFS(Tabla7[Cantidad],Tabla7[Código del producto],$B1760,Tabla7[Tipo de movimiento],"SALIDA",Tabla7[Mes],L$5))</f>
        <v/>
      </c>
      <c r="M1760" s="39" t="str">
        <f>IF($B1760="","",-SUMIFS(Tabla7[Cantidad],Tabla7[Código del producto],$B1760,Tabla7[Tipo de movimiento],"SALIDA",Tabla7[Mes],M$5))</f>
        <v/>
      </c>
      <c r="N1760" s="39" t="str">
        <f>IF($B1760="","",-SUMIFS(Tabla7[Cantidad],Tabla7[Código del producto],$B1760,Tabla7[Tipo de movimiento],"SALIDA",Tabla7[Mes],N$5))</f>
        <v/>
      </c>
      <c r="O1760" s="39" t="str">
        <f>IF($B1760="","",-SUMIFS(Tabla7[Cantidad],Tabla7[Código del producto],$B1760,Tabla7[Tipo de movimiento],"SALIDA",Tabla7[Mes],O$5))</f>
        <v/>
      </c>
      <c r="P1760" s="39" t="str">
        <f>IF($B1760="","",-SUMIFS(Tabla7[Cantidad],Tabla7[Código del producto],$B1760,Tabla7[Tipo de movimiento],"SALIDA",Tabla7[Mes],P$5))</f>
        <v/>
      </c>
      <c r="Q1760" s="39" t="str">
        <f t="shared" si="81"/>
        <v/>
      </c>
      <c r="R1760" s="51" t="str">
        <f>IF($B1760="","",IFERROR(VLOOKUP($B1760,'ABC rotación'!$C:$G,5,0),"C"))</f>
        <v/>
      </c>
      <c r="S1760" s="41" t="str">
        <f t="shared" si="82"/>
        <v/>
      </c>
      <c r="T1760" s="40" t="str">
        <f t="shared" si="83"/>
        <v/>
      </c>
      <c r="U1760" s="23" t="str">
        <f>IF($B1760="","",VLOOKUP($T1760,Tablas!$X$14:$Y$17,2,1))</f>
        <v/>
      </c>
    </row>
    <row r="1761" spans="2:21" x14ac:dyDescent="0.2">
      <c r="B1761" s="1" t="str">
        <f>IF(Tablas!B1759="","",Tablas!B1759)</f>
        <v/>
      </c>
      <c r="C1761" s="1" t="str">
        <f>IF(Tablas!C1759="","",Tablas!C1759)</f>
        <v/>
      </c>
      <c r="D1761" s="1" t="str">
        <f>IF(Tablas!D1759="","",Tablas!D1759)</f>
        <v/>
      </c>
      <c r="E1761" s="1" t="str">
        <f>IF(Tablas!E1759="","",Tablas!E1759)</f>
        <v/>
      </c>
      <c r="F1761" s="1" t="str">
        <f>IF(Tablas!F1759="","",Tablas!F1759)</f>
        <v/>
      </c>
      <c r="G1761" s="1" t="str">
        <f>IF(Tablas!I1759="","",Tablas!I1759)</f>
        <v/>
      </c>
      <c r="H1761" s="1" t="s">
        <v>911</v>
      </c>
      <c r="I1761" s="39" t="str">
        <f>IF($B1761="","",-SUMIFS(Tabla7[Cantidad],Tabla7[Código del producto],$B1761,Tabla7[Tipo de movimiento],"SALIDA",Tabla7[Mes],I$5))</f>
        <v/>
      </c>
      <c r="J1761" s="39" t="str">
        <f>IF($B1761="","",-SUMIFS(Tabla7[Cantidad],Tabla7[Código del producto],$B1761,Tabla7[Tipo de movimiento],"SALIDA",Tabla7[Mes],J$5))</f>
        <v/>
      </c>
      <c r="K1761" s="39" t="str">
        <f>IF($B1761="","",-SUMIFS(Tabla7[Cantidad],Tabla7[Código del producto],$B1761,Tabla7[Tipo de movimiento],"SALIDA",Tabla7[Mes],K$5))</f>
        <v/>
      </c>
      <c r="L1761" s="39" t="str">
        <f>IF($B1761="","",-SUMIFS(Tabla7[Cantidad],Tabla7[Código del producto],$B1761,Tabla7[Tipo de movimiento],"SALIDA",Tabla7[Mes],L$5))</f>
        <v/>
      </c>
      <c r="M1761" s="39" t="str">
        <f>IF($B1761="","",-SUMIFS(Tabla7[Cantidad],Tabla7[Código del producto],$B1761,Tabla7[Tipo de movimiento],"SALIDA",Tabla7[Mes],M$5))</f>
        <v/>
      </c>
      <c r="N1761" s="39" t="str">
        <f>IF($B1761="","",-SUMIFS(Tabla7[Cantidad],Tabla7[Código del producto],$B1761,Tabla7[Tipo de movimiento],"SALIDA",Tabla7[Mes],N$5))</f>
        <v/>
      </c>
      <c r="O1761" s="39" t="str">
        <f>IF($B1761="","",-SUMIFS(Tabla7[Cantidad],Tabla7[Código del producto],$B1761,Tabla7[Tipo de movimiento],"SALIDA",Tabla7[Mes],O$5))</f>
        <v/>
      </c>
      <c r="P1761" s="39" t="str">
        <f>IF($B1761="","",-SUMIFS(Tabla7[Cantidad],Tabla7[Código del producto],$B1761,Tabla7[Tipo de movimiento],"SALIDA",Tabla7[Mes],P$5))</f>
        <v/>
      </c>
      <c r="Q1761" s="39" t="str">
        <f t="shared" si="81"/>
        <v/>
      </c>
      <c r="R1761" s="51" t="str">
        <f>IF($B1761="","",IFERROR(VLOOKUP($B1761,'ABC rotación'!$C:$G,5,0),"C"))</f>
        <v/>
      </c>
      <c r="S1761" s="41" t="str">
        <f t="shared" si="82"/>
        <v/>
      </c>
      <c r="T1761" s="40" t="str">
        <f t="shared" si="83"/>
        <v/>
      </c>
      <c r="U1761" s="23" t="str">
        <f>IF($B1761="","",VLOOKUP($T1761,Tablas!$X$14:$Y$17,2,1))</f>
        <v/>
      </c>
    </row>
    <row r="1762" spans="2:21" x14ac:dyDescent="0.2">
      <c r="B1762" s="1" t="str">
        <f>IF(Tablas!B1760="","",Tablas!B1760)</f>
        <v/>
      </c>
      <c r="C1762" s="1" t="str">
        <f>IF(Tablas!C1760="","",Tablas!C1760)</f>
        <v/>
      </c>
      <c r="D1762" s="1" t="str">
        <f>IF(Tablas!D1760="","",Tablas!D1760)</f>
        <v/>
      </c>
      <c r="E1762" s="1" t="str">
        <f>IF(Tablas!E1760="","",Tablas!E1760)</f>
        <v/>
      </c>
      <c r="F1762" s="1" t="str">
        <f>IF(Tablas!F1760="","",Tablas!F1760)</f>
        <v/>
      </c>
      <c r="G1762" s="1" t="str">
        <f>IF(Tablas!I1760="","",Tablas!I1760)</f>
        <v/>
      </c>
      <c r="H1762" s="1" t="s">
        <v>911</v>
      </c>
      <c r="I1762" s="39" t="str">
        <f>IF($B1762="","",-SUMIFS(Tabla7[Cantidad],Tabla7[Código del producto],$B1762,Tabla7[Tipo de movimiento],"SALIDA",Tabla7[Mes],I$5))</f>
        <v/>
      </c>
      <c r="J1762" s="39" t="str">
        <f>IF($B1762="","",-SUMIFS(Tabla7[Cantidad],Tabla7[Código del producto],$B1762,Tabla7[Tipo de movimiento],"SALIDA",Tabla7[Mes],J$5))</f>
        <v/>
      </c>
      <c r="K1762" s="39" t="str">
        <f>IF($B1762="","",-SUMIFS(Tabla7[Cantidad],Tabla7[Código del producto],$B1762,Tabla7[Tipo de movimiento],"SALIDA",Tabla7[Mes],K$5))</f>
        <v/>
      </c>
      <c r="L1762" s="39" t="str">
        <f>IF($B1762="","",-SUMIFS(Tabla7[Cantidad],Tabla7[Código del producto],$B1762,Tabla7[Tipo de movimiento],"SALIDA",Tabla7[Mes],L$5))</f>
        <v/>
      </c>
      <c r="M1762" s="39" t="str">
        <f>IF($B1762="","",-SUMIFS(Tabla7[Cantidad],Tabla7[Código del producto],$B1762,Tabla7[Tipo de movimiento],"SALIDA",Tabla7[Mes],M$5))</f>
        <v/>
      </c>
      <c r="N1762" s="39" t="str">
        <f>IF($B1762="","",-SUMIFS(Tabla7[Cantidad],Tabla7[Código del producto],$B1762,Tabla7[Tipo de movimiento],"SALIDA",Tabla7[Mes],N$5))</f>
        <v/>
      </c>
      <c r="O1762" s="39" t="str">
        <f>IF($B1762="","",-SUMIFS(Tabla7[Cantidad],Tabla7[Código del producto],$B1762,Tabla7[Tipo de movimiento],"SALIDA",Tabla7[Mes],O$5))</f>
        <v/>
      </c>
      <c r="P1762" s="39" t="str">
        <f>IF($B1762="","",-SUMIFS(Tabla7[Cantidad],Tabla7[Código del producto],$B1762,Tabla7[Tipo de movimiento],"SALIDA",Tabla7[Mes],P$5))</f>
        <v/>
      </c>
      <c r="Q1762" s="39" t="str">
        <f t="shared" si="81"/>
        <v/>
      </c>
      <c r="R1762" s="51" t="str">
        <f>IF($B1762="","",IFERROR(VLOOKUP($B1762,'ABC rotación'!$C:$G,5,0),"C"))</f>
        <v/>
      </c>
      <c r="S1762" s="41" t="str">
        <f t="shared" si="82"/>
        <v/>
      </c>
      <c r="T1762" s="40" t="str">
        <f t="shared" si="83"/>
        <v/>
      </c>
      <c r="U1762" s="23" t="str">
        <f>IF($B1762="","",VLOOKUP($T1762,Tablas!$X$14:$Y$17,2,1))</f>
        <v/>
      </c>
    </row>
    <row r="1763" spans="2:21" x14ac:dyDescent="0.2">
      <c r="B1763" s="1" t="str">
        <f>IF(Tablas!B1761="","",Tablas!B1761)</f>
        <v/>
      </c>
      <c r="C1763" s="1" t="str">
        <f>IF(Tablas!C1761="","",Tablas!C1761)</f>
        <v/>
      </c>
      <c r="D1763" s="1" t="str">
        <f>IF(Tablas!D1761="","",Tablas!D1761)</f>
        <v/>
      </c>
      <c r="E1763" s="1" t="str">
        <f>IF(Tablas!E1761="","",Tablas!E1761)</f>
        <v/>
      </c>
      <c r="F1763" s="1" t="str">
        <f>IF(Tablas!F1761="","",Tablas!F1761)</f>
        <v/>
      </c>
      <c r="G1763" s="1" t="str">
        <f>IF(Tablas!I1761="","",Tablas!I1761)</f>
        <v/>
      </c>
      <c r="H1763" s="1" t="s">
        <v>911</v>
      </c>
      <c r="I1763" s="39" t="str">
        <f>IF($B1763="","",-SUMIFS(Tabla7[Cantidad],Tabla7[Código del producto],$B1763,Tabla7[Tipo de movimiento],"SALIDA",Tabla7[Mes],I$5))</f>
        <v/>
      </c>
      <c r="J1763" s="39" t="str">
        <f>IF($B1763="","",-SUMIFS(Tabla7[Cantidad],Tabla7[Código del producto],$B1763,Tabla7[Tipo de movimiento],"SALIDA",Tabla7[Mes],J$5))</f>
        <v/>
      </c>
      <c r="K1763" s="39" t="str">
        <f>IF($B1763="","",-SUMIFS(Tabla7[Cantidad],Tabla7[Código del producto],$B1763,Tabla7[Tipo de movimiento],"SALIDA",Tabla7[Mes],K$5))</f>
        <v/>
      </c>
      <c r="L1763" s="39" t="str">
        <f>IF($B1763="","",-SUMIFS(Tabla7[Cantidad],Tabla7[Código del producto],$B1763,Tabla7[Tipo de movimiento],"SALIDA",Tabla7[Mes],L$5))</f>
        <v/>
      </c>
      <c r="M1763" s="39" t="str">
        <f>IF($B1763="","",-SUMIFS(Tabla7[Cantidad],Tabla7[Código del producto],$B1763,Tabla7[Tipo de movimiento],"SALIDA",Tabla7[Mes],M$5))</f>
        <v/>
      </c>
      <c r="N1763" s="39" t="str">
        <f>IF($B1763="","",-SUMIFS(Tabla7[Cantidad],Tabla7[Código del producto],$B1763,Tabla7[Tipo de movimiento],"SALIDA",Tabla7[Mes],N$5))</f>
        <v/>
      </c>
      <c r="O1763" s="39" t="str">
        <f>IF($B1763="","",-SUMIFS(Tabla7[Cantidad],Tabla7[Código del producto],$B1763,Tabla7[Tipo de movimiento],"SALIDA",Tabla7[Mes],O$5))</f>
        <v/>
      </c>
      <c r="P1763" s="39" t="str">
        <f>IF($B1763="","",-SUMIFS(Tabla7[Cantidad],Tabla7[Código del producto],$B1763,Tabla7[Tipo de movimiento],"SALIDA",Tabla7[Mes],P$5))</f>
        <v/>
      </c>
      <c r="Q1763" s="39" t="str">
        <f t="shared" si="81"/>
        <v/>
      </c>
      <c r="R1763" s="51" t="str">
        <f>IF($B1763="","",IFERROR(VLOOKUP($B1763,'ABC rotación'!$C:$G,5,0),"C"))</f>
        <v/>
      </c>
      <c r="S1763" s="41" t="str">
        <f t="shared" si="82"/>
        <v/>
      </c>
      <c r="T1763" s="40" t="str">
        <f t="shared" si="83"/>
        <v/>
      </c>
      <c r="U1763" s="23" t="str">
        <f>IF($B1763="","",VLOOKUP($T1763,Tablas!$X$14:$Y$17,2,1))</f>
        <v/>
      </c>
    </row>
    <row r="1764" spans="2:21" x14ac:dyDescent="0.2">
      <c r="B1764" s="1" t="str">
        <f>IF(Tablas!B1762="","",Tablas!B1762)</f>
        <v/>
      </c>
      <c r="C1764" s="1" t="str">
        <f>IF(Tablas!C1762="","",Tablas!C1762)</f>
        <v/>
      </c>
      <c r="D1764" s="1" t="str">
        <f>IF(Tablas!D1762="","",Tablas!D1762)</f>
        <v/>
      </c>
      <c r="E1764" s="1" t="str">
        <f>IF(Tablas!E1762="","",Tablas!E1762)</f>
        <v/>
      </c>
      <c r="F1764" s="1" t="str">
        <f>IF(Tablas!F1762="","",Tablas!F1762)</f>
        <v/>
      </c>
      <c r="G1764" s="1" t="str">
        <f>IF(Tablas!I1762="","",Tablas!I1762)</f>
        <v/>
      </c>
      <c r="H1764" s="1" t="s">
        <v>911</v>
      </c>
      <c r="I1764" s="39" t="str">
        <f>IF($B1764="","",-SUMIFS(Tabla7[Cantidad],Tabla7[Código del producto],$B1764,Tabla7[Tipo de movimiento],"SALIDA",Tabla7[Mes],I$5))</f>
        <v/>
      </c>
      <c r="J1764" s="39" t="str">
        <f>IF($B1764="","",-SUMIFS(Tabla7[Cantidad],Tabla7[Código del producto],$B1764,Tabla7[Tipo de movimiento],"SALIDA",Tabla7[Mes],J$5))</f>
        <v/>
      </c>
      <c r="K1764" s="39" t="str">
        <f>IF($B1764="","",-SUMIFS(Tabla7[Cantidad],Tabla7[Código del producto],$B1764,Tabla7[Tipo de movimiento],"SALIDA",Tabla7[Mes],K$5))</f>
        <v/>
      </c>
      <c r="L1764" s="39" t="str">
        <f>IF($B1764="","",-SUMIFS(Tabla7[Cantidad],Tabla7[Código del producto],$B1764,Tabla7[Tipo de movimiento],"SALIDA",Tabla7[Mes],L$5))</f>
        <v/>
      </c>
      <c r="M1764" s="39" t="str">
        <f>IF($B1764="","",-SUMIFS(Tabla7[Cantidad],Tabla7[Código del producto],$B1764,Tabla7[Tipo de movimiento],"SALIDA",Tabla7[Mes],M$5))</f>
        <v/>
      </c>
      <c r="N1764" s="39" t="str">
        <f>IF($B1764="","",-SUMIFS(Tabla7[Cantidad],Tabla7[Código del producto],$B1764,Tabla7[Tipo de movimiento],"SALIDA",Tabla7[Mes],N$5))</f>
        <v/>
      </c>
      <c r="O1764" s="39" t="str">
        <f>IF($B1764="","",-SUMIFS(Tabla7[Cantidad],Tabla7[Código del producto],$B1764,Tabla7[Tipo de movimiento],"SALIDA",Tabla7[Mes],O$5))</f>
        <v/>
      </c>
      <c r="P1764" s="39" t="str">
        <f>IF($B1764="","",-SUMIFS(Tabla7[Cantidad],Tabla7[Código del producto],$B1764,Tabla7[Tipo de movimiento],"SALIDA",Tabla7[Mes],P$5))</f>
        <v/>
      </c>
      <c r="Q1764" s="39" t="str">
        <f t="shared" si="81"/>
        <v/>
      </c>
      <c r="R1764" s="51" t="str">
        <f>IF($B1764="","",IFERROR(VLOOKUP($B1764,'ABC rotación'!$C:$G,5,0),"C"))</f>
        <v/>
      </c>
      <c r="S1764" s="41" t="str">
        <f t="shared" si="82"/>
        <v/>
      </c>
      <c r="T1764" s="40" t="str">
        <f t="shared" si="83"/>
        <v/>
      </c>
      <c r="U1764" s="23" t="str">
        <f>IF($B1764="","",VLOOKUP($T1764,Tablas!$X$14:$Y$17,2,1))</f>
        <v/>
      </c>
    </row>
    <row r="1765" spans="2:21" x14ac:dyDescent="0.2">
      <c r="B1765" s="1" t="str">
        <f>IF(Tablas!B1763="","",Tablas!B1763)</f>
        <v/>
      </c>
      <c r="C1765" s="1" t="str">
        <f>IF(Tablas!C1763="","",Tablas!C1763)</f>
        <v/>
      </c>
      <c r="D1765" s="1" t="str">
        <f>IF(Tablas!D1763="","",Tablas!D1763)</f>
        <v/>
      </c>
      <c r="E1765" s="1" t="str">
        <f>IF(Tablas!E1763="","",Tablas!E1763)</f>
        <v/>
      </c>
      <c r="F1765" s="1" t="str">
        <f>IF(Tablas!F1763="","",Tablas!F1763)</f>
        <v/>
      </c>
      <c r="G1765" s="1" t="str">
        <f>IF(Tablas!I1763="","",Tablas!I1763)</f>
        <v/>
      </c>
      <c r="H1765" s="1" t="s">
        <v>911</v>
      </c>
      <c r="I1765" s="39" t="str">
        <f>IF($B1765="","",-SUMIFS(Tabla7[Cantidad],Tabla7[Código del producto],$B1765,Tabla7[Tipo de movimiento],"SALIDA",Tabla7[Mes],I$5))</f>
        <v/>
      </c>
      <c r="J1765" s="39" t="str">
        <f>IF($B1765="","",-SUMIFS(Tabla7[Cantidad],Tabla7[Código del producto],$B1765,Tabla7[Tipo de movimiento],"SALIDA",Tabla7[Mes],J$5))</f>
        <v/>
      </c>
      <c r="K1765" s="39" t="str">
        <f>IF($B1765="","",-SUMIFS(Tabla7[Cantidad],Tabla7[Código del producto],$B1765,Tabla7[Tipo de movimiento],"SALIDA",Tabla7[Mes],K$5))</f>
        <v/>
      </c>
      <c r="L1765" s="39" t="str">
        <f>IF($B1765="","",-SUMIFS(Tabla7[Cantidad],Tabla7[Código del producto],$B1765,Tabla7[Tipo de movimiento],"SALIDA",Tabla7[Mes],L$5))</f>
        <v/>
      </c>
      <c r="M1765" s="39" t="str">
        <f>IF($B1765="","",-SUMIFS(Tabla7[Cantidad],Tabla7[Código del producto],$B1765,Tabla7[Tipo de movimiento],"SALIDA",Tabla7[Mes],M$5))</f>
        <v/>
      </c>
      <c r="N1765" s="39" t="str">
        <f>IF($B1765="","",-SUMIFS(Tabla7[Cantidad],Tabla7[Código del producto],$B1765,Tabla7[Tipo de movimiento],"SALIDA",Tabla7[Mes],N$5))</f>
        <v/>
      </c>
      <c r="O1765" s="39" t="str">
        <f>IF($B1765="","",-SUMIFS(Tabla7[Cantidad],Tabla7[Código del producto],$B1765,Tabla7[Tipo de movimiento],"SALIDA",Tabla7[Mes],O$5))</f>
        <v/>
      </c>
      <c r="P1765" s="39" t="str">
        <f>IF($B1765="","",-SUMIFS(Tabla7[Cantidad],Tabla7[Código del producto],$B1765,Tabla7[Tipo de movimiento],"SALIDA",Tabla7[Mes],P$5))</f>
        <v/>
      </c>
      <c r="Q1765" s="39" t="str">
        <f t="shared" si="81"/>
        <v/>
      </c>
      <c r="R1765" s="51" t="str">
        <f>IF($B1765="","",IFERROR(VLOOKUP($B1765,'ABC rotación'!$C:$G,5,0),"C"))</f>
        <v/>
      </c>
      <c r="S1765" s="41" t="str">
        <f t="shared" si="82"/>
        <v/>
      </c>
      <c r="T1765" s="40" t="str">
        <f t="shared" si="83"/>
        <v/>
      </c>
      <c r="U1765" s="23" t="str">
        <f>IF($B1765="","",VLOOKUP($T1765,Tablas!$X$14:$Y$17,2,1))</f>
        <v/>
      </c>
    </row>
    <row r="1766" spans="2:21" x14ac:dyDescent="0.2">
      <c r="B1766" s="1" t="str">
        <f>IF(Tablas!B1764="","",Tablas!B1764)</f>
        <v/>
      </c>
      <c r="C1766" s="1" t="str">
        <f>IF(Tablas!C1764="","",Tablas!C1764)</f>
        <v/>
      </c>
      <c r="D1766" s="1" t="str">
        <f>IF(Tablas!D1764="","",Tablas!D1764)</f>
        <v/>
      </c>
      <c r="E1766" s="1" t="str">
        <f>IF(Tablas!E1764="","",Tablas!E1764)</f>
        <v/>
      </c>
      <c r="F1766" s="1" t="str">
        <f>IF(Tablas!F1764="","",Tablas!F1764)</f>
        <v/>
      </c>
      <c r="G1766" s="1" t="str">
        <f>IF(Tablas!I1764="","",Tablas!I1764)</f>
        <v/>
      </c>
      <c r="H1766" s="1" t="s">
        <v>911</v>
      </c>
      <c r="I1766" s="39" t="str">
        <f>IF($B1766="","",-SUMIFS(Tabla7[Cantidad],Tabla7[Código del producto],$B1766,Tabla7[Tipo de movimiento],"SALIDA",Tabla7[Mes],I$5))</f>
        <v/>
      </c>
      <c r="J1766" s="39" t="str">
        <f>IF($B1766="","",-SUMIFS(Tabla7[Cantidad],Tabla7[Código del producto],$B1766,Tabla7[Tipo de movimiento],"SALIDA",Tabla7[Mes],J$5))</f>
        <v/>
      </c>
      <c r="K1766" s="39" t="str">
        <f>IF($B1766="","",-SUMIFS(Tabla7[Cantidad],Tabla7[Código del producto],$B1766,Tabla7[Tipo de movimiento],"SALIDA",Tabla7[Mes],K$5))</f>
        <v/>
      </c>
      <c r="L1766" s="39" t="str">
        <f>IF($B1766="","",-SUMIFS(Tabla7[Cantidad],Tabla7[Código del producto],$B1766,Tabla7[Tipo de movimiento],"SALIDA",Tabla7[Mes],L$5))</f>
        <v/>
      </c>
      <c r="M1766" s="39" t="str">
        <f>IF($B1766="","",-SUMIFS(Tabla7[Cantidad],Tabla7[Código del producto],$B1766,Tabla7[Tipo de movimiento],"SALIDA",Tabla7[Mes],M$5))</f>
        <v/>
      </c>
      <c r="N1766" s="39" t="str">
        <f>IF($B1766="","",-SUMIFS(Tabla7[Cantidad],Tabla7[Código del producto],$B1766,Tabla7[Tipo de movimiento],"SALIDA",Tabla7[Mes],N$5))</f>
        <v/>
      </c>
      <c r="O1766" s="39" t="str">
        <f>IF($B1766="","",-SUMIFS(Tabla7[Cantidad],Tabla7[Código del producto],$B1766,Tabla7[Tipo de movimiento],"SALIDA",Tabla7[Mes],O$5))</f>
        <v/>
      </c>
      <c r="P1766" s="39" t="str">
        <f>IF($B1766="","",-SUMIFS(Tabla7[Cantidad],Tabla7[Código del producto],$B1766,Tabla7[Tipo de movimiento],"SALIDA",Tabla7[Mes],P$5))</f>
        <v/>
      </c>
      <c r="Q1766" s="39" t="str">
        <f t="shared" si="81"/>
        <v/>
      </c>
      <c r="R1766" s="51" t="str">
        <f>IF($B1766="","",IFERROR(VLOOKUP($B1766,'ABC rotación'!$C:$G,5,0),"C"))</f>
        <v/>
      </c>
      <c r="S1766" s="41" t="str">
        <f t="shared" si="82"/>
        <v/>
      </c>
      <c r="T1766" s="40" t="str">
        <f t="shared" si="83"/>
        <v/>
      </c>
      <c r="U1766" s="23" t="str">
        <f>IF($B1766="","",VLOOKUP($T1766,Tablas!$X$14:$Y$17,2,1))</f>
        <v/>
      </c>
    </row>
    <row r="1767" spans="2:21" x14ac:dyDescent="0.2">
      <c r="B1767" s="1" t="str">
        <f>IF(Tablas!B1765="","",Tablas!B1765)</f>
        <v/>
      </c>
      <c r="C1767" s="1" t="str">
        <f>IF(Tablas!C1765="","",Tablas!C1765)</f>
        <v/>
      </c>
      <c r="D1767" s="1" t="str">
        <f>IF(Tablas!D1765="","",Tablas!D1765)</f>
        <v/>
      </c>
      <c r="E1767" s="1" t="str">
        <f>IF(Tablas!E1765="","",Tablas!E1765)</f>
        <v/>
      </c>
      <c r="F1767" s="1" t="str">
        <f>IF(Tablas!F1765="","",Tablas!F1765)</f>
        <v/>
      </c>
      <c r="G1767" s="1" t="str">
        <f>IF(Tablas!I1765="","",Tablas!I1765)</f>
        <v/>
      </c>
      <c r="H1767" s="1" t="s">
        <v>911</v>
      </c>
      <c r="I1767" s="39" t="str">
        <f>IF($B1767="","",-SUMIFS(Tabla7[Cantidad],Tabla7[Código del producto],$B1767,Tabla7[Tipo de movimiento],"SALIDA",Tabla7[Mes],I$5))</f>
        <v/>
      </c>
      <c r="J1767" s="39" t="str">
        <f>IF($B1767="","",-SUMIFS(Tabla7[Cantidad],Tabla7[Código del producto],$B1767,Tabla7[Tipo de movimiento],"SALIDA",Tabla7[Mes],J$5))</f>
        <v/>
      </c>
      <c r="K1767" s="39" t="str">
        <f>IF($B1767="","",-SUMIFS(Tabla7[Cantidad],Tabla7[Código del producto],$B1767,Tabla7[Tipo de movimiento],"SALIDA",Tabla7[Mes],K$5))</f>
        <v/>
      </c>
      <c r="L1767" s="39" t="str">
        <f>IF($B1767="","",-SUMIFS(Tabla7[Cantidad],Tabla7[Código del producto],$B1767,Tabla7[Tipo de movimiento],"SALIDA",Tabla7[Mes],L$5))</f>
        <v/>
      </c>
      <c r="M1767" s="39" t="str">
        <f>IF($B1767="","",-SUMIFS(Tabla7[Cantidad],Tabla7[Código del producto],$B1767,Tabla7[Tipo de movimiento],"SALIDA",Tabla7[Mes],M$5))</f>
        <v/>
      </c>
      <c r="N1767" s="39" t="str">
        <f>IF($B1767="","",-SUMIFS(Tabla7[Cantidad],Tabla7[Código del producto],$B1767,Tabla7[Tipo de movimiento],"SALIDA",Tabla7[Mes],N$5))</f>
        <v/>
      </c>
      <c r="O1767" s="39" t="str">
        <f>IF($B1767="","",-SUMIFS(Tabla7[Cantidad],Tabla7[Código del producto],$B1767,Tabla7[Tipo de movimiento],"SALIDA",Tabla7[Mes],O$5))</f>
        <v/>
      </c>
      <c r="P1767" s="39" t="str">
        <f>IF($B1767="","",-SUMIFS(Tabla7[Cantidad],Tabla7[Código del producto],$B1767,Tabla7[Tipo de movimiento],"SALIDA",Tabla7[Mes],P$5))</f>
        <v/>
      </c>
      <c r="Q1767" s="39" t="str">
        <f t="shared" si="81"/>
        <v/>
      </c>
      <c r="R1767" s="51" t="str">
        <f>IF($B1767="","",IFERROR(VLOOKUP($B1767,'ABC rotación'!$C:$G,5,0),"C"))</f>
        <v/>
      </c>
      <c r="S1767" s="41" t="str">
        <f t="shared" si="82"/>
        <v/>
      </c>
      <c r="T1767" s="40" t="str">
        <f t="shared" si="83"/>
        <v/>
      </c>
      <c r="U1767" s="23" t="str">
        <f>IF($B1767="","",VLOOKUP($T1767,Tablas!$X$14:$Y$17,2,1))</f>
        <v/>
      </c>
    </row>
    <row r="1768" spans="2:21" x14ac:dyDescent="0.2">
      <c r="B1768" s="1" t="str">
        <f>IF(Tablas!B1766="","",Tablas!B1766)</f>
        <v/>
      </c>
      <c r="C1768" s="1" t="str">
        <f>IF(Tablas!C1766="","",Tablas!C1766)</f>
        <v/>
      </c>
      <c r="D1768" s="1" t="str">
        <f>IF(Tablas!D1766="","",Tablas!D1766)</f>
        <v/>
      </c>
      <c r="E1768" s="1" t="str">
        <f>IF(Tablas!E1766="","",Tablas!E1766)</f>
        <v/>
      </c>
      <c r="F1768" s="1" t="str">
        <f>IF(Tablas!F1766="","",Tablas!F1766)</f>
        <v/>
      </c>
      <c r="G1768" s="1" t="str">
        <f>IF(Tablas!I1766="","",Tablas!I1766)</f>
        <v/>
      </c>
      <c r="H1768" s="1" t="s">
        <v>911</v>
      </c>
      <c r="I1768" s="39" t="str">
        <f>IF($B1768="","",-SUMIFS(Tabla7[Cantidad],Tabla7[Código del producto],$B1768,Tabla7[Tipo de movimiento],"SALIDA",Tabla7[Mes],I$5))</f>
        <v/>
      </c>
      <c r="J1768" s="39" t="str">
        <f>IF($B1768="","",-SUMIFS(Tabla7[Cantidad],Tabla7[Código del producto],$B1768,Tabla7[Tipo de movimiento],"SALIDA",Tabla7[Mes],J$5))</f>
        <v/>
      </c>
      <c r="K1768" s="39" t="str">
        <f>IF($B1768="","",-SUMIFS(Tabla7[Cantidad],Tabla7[Código del producto],$B1768,Tabla7[Tipo de movimiento],"SALIDA",Tabla7[Mes],K$5))</f>
        <v/>
      </c>
      <c r="L1768" s="39" t="str">
        <f>IF($B1768="","",-SUMIFS(Tabla7[Cantidad],Tabla7[Código del producto],$B1768,Tabla7[Tipo de movimiento],"SALIDA",Tabla7[Mes],L$5))</f>
        <v/>
      </c>
      <c r="M1768" s="39" t="str">
        <f>IF($B1768="","",-SUMIFS(Tabla7[Cantidad],Tabla7[Código del producto],$B1768,Tabla7[Tipo de movimiento],"SALIDA",Tabla7[Mes],M$5))</f>
        <v/>
      </c>
      <c r="N1768" s="39" t="str">
        <f>IF($B1768="","",-SUMIFS(Tabla7[Cantidad],Tabla7[Código del producto],$B1768,Tabla7[Tipo de movimiento],"SALIDA",Tabla7[Mes],N$5))</f>
        <v/>
      </c>
      <c r="O1768" s="39" t="str">
        <f>IF($B1768="","",-SUMIFS(Tabla7[Cantidad],Tabla7[Código del producto],$B1768,Tabla7[Tipo de movimiento],"SALIDA",Tabla7[Mes],O$5))</f>
        <v/>
      </c>
      <c r="P1768" s="39" t="str">
        <f>IF($B1768="","",-SUMIFS(Tabla7[Cantidad],Tabla7[Código del producto],$B1768,Tabla7[Tipo de movimiento],"SALIDA",Tabla7[Mes],P$5))</f>
        <v/>
      </c>
      <c r="Q1768" s="39" t="str">
        <f t="shared" si="81"/>
        <v/>
      </c>
      <c r="R1768" s="51" t="str">
        <f>IF($B1768="","",IFERROR(VLOOKUP($B1768,'ABC rotación'!$C:$G,5,0),"C"))</f>
        <v/>
      </c>
      <c r="S1768" s="41" t="str">
        <f t="shared" si="82"/>
        <v/>
      </c>
      <c r="T1768" s="40" t="str">
        <f t="shared" si="83"/>
        <v/>
      </c>
      <c r="U1768" s="23" t="str">
        <f>IF($B1768="","",VLOOKUP($T1768,Tablas!$X$14:$Y$17,2,1))</f>
        <v/>
      </c>
    </row>
    <row r="1769" spans="2:21" x14ac:dyDescent="0.2">
      <c r="B1769" s="1" t="str">
        <f>IF(Tablas!B1767="","",Tablas!B1767)</f>
        <v/>
      </c>
      <c r="C1769" s="1" t="str">
        <f>IF(Tablas!C1767="","",Tablas!C1767)</f>
        <v/>
      </c>
      <c r="D1769" s="1" t="str">
        <f>IF(Tablas!D1767="","",Tablas!D1767)</f>
        <v/>
      </c>
      <c r="E1769" s="1" t="str">
        <f>IF(Tablas!E1767="","",Tablas!E1767)</f>
        <v/>
      </c>
      <c r="F1769" s="1" t="str">
        <f>IF(Tablas!F1767="","",Tablas!F1767)</f>
        <v/>
      </c>
      <c r="G1769" s="1" t="str">
        <f>IF(Tablas!I1767="","",Tablas!I1767)</f>
        <v/>
      </c>
      <c r="H1769" s="1" t="s">
        <v>911</v>
      </c>
      <c r="I1769" s="39" t="str">
        <f>IF($B1769="","",-SUMIFS(Tabla7[Cantidad],Tabla7[Código del producto],$B1769,Tabla7[Tipo de movimiento],"SALIDA",Tabla7[Mes],I$5))</f>
        <v/>
      </c>
      <c r="J1769" s="39" t="str">
        <f>IF($B1769="","",-SUMIFS(Tabla7[Cantidad],Tabla7[Código del producto],$B1769,Tabla7[Tipo de movimiento],"SALIDA",Tabla7[Mes],J$5))</f>
        <v/>
      </c>
      <c r="K1769" s="39" t="str">
        <f>IF($B1769="","",-SUMIFS(Tabla7[Cantidad],Tabla7[Código del producto],$B1769,Tabla7[Tipo de movimiento],"SALIDA",Tabla7[Mes],K$5))</f>
        <v/>
      </c>
      <c r="L1769" s="39" t="str">
        <f>IF($B1769="","",-SUMIFS(Tabla7[Cantidad],Tabla7[Código del producto],$B1769,Tabla7[Tipo de movimiento],"SALIDA",Tabla7[Mes],L$5))</f>
        <v/>
      </c>
      <c r="M1769" s="39" t="str">
        <f>IF($B1769="","",-SUMIFS(Tabla7[Cantidad],Tabla7[Código del producto],$B1769,Tabla7[Tipo de movimiento],"SALIDA",Tabla7[Mes],M$5))</f>
        <v/>
      </c>
      <c r="N1769" s="39" t="str">
        <f>IF($B1769="","",-SUMIFS(Tabla7[Cantidad],Tabla7[Código del producto],$B1769,Tabla7[Tipo de movimiento],"SALIDA",Tabla7[Mes],N$5))</f>
        <v/>
      </c>
      <c r="O1769" s="39" t="str">
        <f>IF($B1769="","",-SUMIFS(Tabla7[Cantidad],Tabla7[Código del producto],$B1769,Tabla7[Tipo de movimiento],"SALIDA",Tabla7[Mes],O$5))</f>
        <v/>
      </c>
      <c r="P1769" s="39" t="str">
        <f>IF($B1769="","",-SUMIFS(Tabla7[Cantidad],Tabla7[Código del producto],$B1769,Tabla7[Tipo de movimiento],"SALIDA",Tabla7[Mes],P$5))</f>
        <v/>
      </c>
      <c r="Q1769" s="39" t="str">
        <f t="shared" si="81"/>
        <v/>
      </c>
      <c r="R1769" s="51" t="str">
        <f>IF($B1769="","",IFERROR(VLOOKUP($B1769,'ABC rotación'!$C:$G,5,0),"C"))</f>
        <v/>
      </c>
      <c r="S1769" s="41" t="str">
        <f t="shared" si="82"/>
        <v/>
      </c>
      <c r="T1769" s="40" t="str">
        <f t="shared" si="83"/>
        <v/>
      </c>
      <c r="U1769" s="23" t="str">
        <f>IF($B1769="","",VLOOKUP($T1769,Tablas!$X$14:$Y$17,2,1))</f>
        <v/>
      </c>
    </row>
    <row r="1770" spans="2:21" x14ac:dyDescent="0.2">
      <c r="B1770" s="1" t="str">
        <f>IF(Tablas!B1768="","",Tablas!B1768)</f>
        <v/>
      </c>
      <c r="C1770" s="1" t="str">
        <f>IF(Tablas!C1768="","",Tablas!C1768)</f>
        <v/>
      </c>
      <c r="D1770" s="1" t="str">
        <f>IF(Tablas!D1768="","",Tablas!D1768)</f>
        <v/>
      </c>
      <c r="E1770" s="1" t="str">
        <f>IF(Tablas!E1768="","",Tablas!E1768)</f>
        <v/>
      </c>
      <c r="F1770" s="1" t="str">
        <f>IF(Tablas!F1768="","",Tablas!F1768)</f>
        <v/>
      </c>
      <c r="G1770" s="1" t="str">
        <f>IF(Tablas!I1768="","",Tablas!I1768)</f>
        <v/>
      </c>
      <c r="H1770" s="1" t="s">
        <v>911</v>
      </c>
      <c r="I1770" s="39" t="str">
        <f>IF($B1770="","",-SUMIFS(Tabla7[Cantidad],Tabla7[Código del producto],$B1770,Tabla7[Tipo de movimiento],"SALIDA",Tabla7[Mes],I$5))</f>
        <v/>
      </c>
      <c r="J1770" s="39" t="str">
        <f>IF($B1770="","",-SUMIFS(Tabla7[Cantidad],Tabla7[Código del producto],$B1770,Tabla7[Tipo de movimiento],"SALIDA",Tabla7[Mes],J$5))</f>
        <v/>
      </c>
      <c r="K1770" s="39" t="str">
        <f>IF($B1770="","",-SUMIFS(Tabla7[Cantidad],Tabla7[Código del producto],$B1770,Tabla7[Tipo de movimiento],"SALIDA",Tabla7[Mes],K$5))</f>
        <v/>
      </c>
      <c r="L1770" s="39" t="str">
        <f>IF($B1770="","",-SUMIFS(Tabla7[Cantidad],Tabla7[Código del producto],$B1770,Tabla7[Tipo de movimiento],"SALIDA",Tabla7[Mes],L$5))</f>
        <v/>
      </c>
      <c r="M1770" s="39" t="str">
        <f>IF($B1770="","",-SUMIFS(Tabla7[Cantidad],Tabla7[Código del producto],$B1770,Tabla7[Tipo de movimiento],"SALIDA",Tabla7[Mes],M$5))</f>
        <v/>
      </c>
      <c r="N1770" s="39" t="str">
        <f>IF($B1770="","",-SUMIFS(Tabla7[Cantidad],Tabla7[Código del producto],$B1770,Tabla7[Tipo de movimiento],"SALIDA",Tabla7[Mes],N$5))</f>
        <v/>
      </c>
      <c r="O1770" s="39" t="str">
        <f>IF($B1770="","",-SUMIFS(Tabla7[Cantidad],Tabla7[Código del producto],$B1770,Tabla7[Tipo de movimiento],"SALIDA",Tabla7[Mes],O$5))</f>
        <v/>
      </c>
      <c r="P1770" s="39" t="str">
        <f>IF($B1770="","",-SUMIFS(Tabla7[Cantidad],Tabla7[Código del producto],$B1770,Tabla7[Tipo de movimiento],"SALIDA",Tabla7[Mes],P$5))</f>
        <v/>
      </c>
      <c r="Q1770" s="39" t="str">
        <f t="shared" si="81"/>
        <v/>
      </c>
      <c r="R1770" s="51" t="str">
        <f>IF($B1770="","",IFERROR(VLOOKUP($B1770,'ABC rotación'!$C:$G,5,0),"C"))</f>
        <v/>
      </c>
      <c r="S1770" s="41" t="str">
        <f t="shared" si="82"/>
        <v/>
      </c>
      <c r="T1770" s="40" t="str">
        <f t="shared" si="83"/>
        <v/>
      </c>
      <c r="U1770" s="23" t="str">
        <f>IF($B1770="","",VLOOKUP($T1770,Tablas!$X$14:$Y$17,2,1))</f>
        <v/>
      </c>
    </row>
    <row r="1771" spans="2:21" x14ac:dyDescent="0.2">
      <c r="B1771" s="1" t="str">
        <f>IF(Tablas!B1769="","",Tablas!B1769)</f>
        <v/>
      </c>
      <c r="C1771" s="1" t="str">
        <f>IF(Tablas!C1769="","",Tablas!C1769)</f>
        <v/>
      </c>
      <c r="D1771" s="1" t="str">
        <f>IF(Tablas!D1769="","",Tablas!D1769)</f>
        <v/>
      </c>
      <c r="E1771" s="1" t="str">
        <f>IF(Tablas!E1769="","",Tablas!E1769)</f>
        <v/>
      </c>
      <c r="F1771" s="1" t="str">
        <f>IF(Tablas!F1769="","",Tablas!F1769)</f>
        <v/>
      </c>
      <c r="G1771" s="1" t="str">
        <f>IF(Tablas!I1769="","",Tablas!I1769)</f>
        <v/>
      </c>
      <c r="H1771" s="1" t="s">
        <v>911</v>
      </c>
      <c r="I1771" s="39" t="str">
        <f>IF($B1771="","",-SUMIFS(Tabla7[Cantidad],Tabla7[Código del producto],$B1771,Tabla7[Tipo de movimiento],"SALIDA",Tabla7[Mes],I$5))</f>
        <v/>
      </c>
      <c r="J1771" s="39" t="str">
        <f>IF($B1771="","",-SUMIFS(Tabla7[Cantidad],Tabla7[Código del producto],$B1771,Tabla7[Tipo de movimiento],"SALIDA",Tabla7[Mes],J$5))</f>
        <v/>
      </c>
      <c r="K1771" s="39" t="str">
        <f>IF($B1771="","",-SUMIFS(Tabla7[Cantidad],Tabla7[Código del producto],$B1771,Tabla7[Tipo de movimiento],"SALIDA",Tabla7[Mes],K$5))</f>
        <v/>
      </c>
      <c r="L1771" s="39" t="str">
        <f>IF($B1771="","",-SUMIFS(Tabla7[Cantidad],Tabla7[Código del producto],$B1771,Tabla7[Tipo de movimiento],"SALIDA",Tabla7[Mes],L$5))</f>
        <v/>
      </c>
      <c r="M1771" s="39" t="str">
        <f>IF($B1771="","",-SUMIFS(Tabla7[Cantidad],Tabla7[Código del producto],$B1771,Tabla7[Tipo de movimiento],"SALIDA",Tabla7[Mes],M$5))</f>
        <v/>
      </c>
      <c r="N1771" s="39" t="str">
        <f>IF($B1771="","",-SUMIFS(Tabla7[Cantidad],Tabla7[Código del producto],$B1771,Tabla7[Tipo de movimiento],"SALIDA",Tabla7[Mes],N$5))</f>
        <v/>
      </c>
      <c r="O1771" s="39" t="str">
        <f>IF($B1771="","",-SUMIFS(Tabla7[Cantidad],Tabla7[Código del producto],$B1771,Tabla7[Tipo de movimiento],"SALIDA",Tabla7[Mes],O$5))</f>
        <v/>
      </c>
      <c r="P1771" s="39" t="str">
        <f>IF($B1771="","",-SUMIFS(Tabla7[Cantidad],Tabla7[Código del producto],$B1771,Tabla7[Tipo de movimiento],"SALIDA",Tabla7[Mes],P$5))</f>
        <v/>
      </c>
      <c r="Q1771" s="39" t="str">
        <f t="shared" si="81"/>
        <v/>
      </c>
      <c r="R1771" s="51" t="str">
        <f>IF($B1771="","",IFERROR(VLOOKUP($B1771,'ABC rotación'!$C:$G,5,0),"C"))</f>
        <v/>
      </c>
      <c r="S1771" s="41" t="str">
        <f t="shared" si="82"/>
        <v/>
      </c>
      <c r="T1771" s="40" t="str">
        <f t="shared" si="83"/>
        <v/>
      </c>
      <c r="U1771" s="23" t="str">
        <f>IF($B1771="","",VLOOKUP($T1771,Tablas!$X$14:$Y$17,2,1))</f>
        <v/>
      </c>
    </row>
    <row r="1772" spans="2:21" x14ac:dyDescent="0.2">
      <c r="B1772" s="1" t="str">
        <f>IF(Tablas!B1770="","",Tablas!B1770)</f>
        <v/>
      </c>
      <c r="C1772" s="1" t="str">
        <f>IF(Tablas!C1770="","",Tablas!C1770)</f>
        <v/>
      </c>
      <c r="D1772" s="1" t="str">
        <f>IF(Tablas!D1770="","",Tablas!D1770)</f>
        <v/>
      </c>
      <c r="E1772" s="1" t="str">
        <f>IF(Tablas!E1770="","",Tablas!E1770)</f>
        <v/>
      </c>
      <c r="F1772" s="1" t="str">
        <f>IF(Tablas!F1770="","",Tablas!F1770)</f>
        <v/>
      </c>
      <c r="G1772" s="1" t="str">
        <f>IF(Tablas!I1770="","",Tablas!I1770)</f>
        <v/>
      </c>
      <c r="H1772" s="1" t="s">
        <v>911</v>
      </c>
      <c r="I1772" s="39" t="str">
        <f>IF($B1772="","",-SUMIFS(Tabla7[Cantidad],Tabla7[Código del producto],$B1772,Tabla7[Tipo de movimiento],"SALIDA",Tabla7[Mes],I$5))</f>
        <v/>
      </c>
      <c r="J1772" s="39" t="str">
        <f>IF($B1772="","",-SUMIFS(Tabla7[Cantidad],Tabla7[Código del producto],$B1772,Tabla7[Tipo de movimiento],"SALIDA",Tabla7[Mes],J$5))</f>
        <v/>
      </c>
      <c r="K1772" s="39" t="str">
        <f>IF($B1772="","",-SUMIFS(Tabla7[Cantidad],Tabla7[Código del producto],$B1772,Tabla7[Tipo de movimiento],"SALIDA",Tabla7[Mes],K$5))</f>
        <v/>
      </c>
      <c r="L1772" s="39" t="str">
        <f>IF($B1772="","",-SUMIFS(Tabla7[Cantidad],Tabla7[Código del producto],$B1772,Tabla7[Tipo de movimiento],"SALIDA",Tabla7[Mes],L$5))</f>
        <v/>
      </c>
      <c r="M1772" s="39" t="str">
        <f>IF($B1772="","",-SUMIFS(Tabla7[Cantidad],Tabla7[Código del producto],$B1772,Tabla7[Tipo de movimiento],"SALIDA",Tabla7[Mes],M$5))</f>
        <v/>
      </c>
      <c r="N1772" s="39" t="str">
        <f>IF($B1772="","",-SUMIFS(Tabla7[Cantidad],Tabla7[Código del producto],$B1772,Tabla7[Tipo de movimiento],"SALIDA",Tabla7[Mes],N$5))</f>
        <v/>
      </c>
      <c r="O1772" s="39" t="str">
        <f>IF($B1772="","",-SUMIFS(Tabla7[Cantidad],Tabla7[Código del producto],$B1772,Tabla7[Tipo de movimiento],"SALIDA",Tabla7[Mes],O$5))</f>
        <v/>
      </c>
      <c r="P1772" s="39" t="str">
        <f>IF($B1772="","",-SUMIFS(Tabla7[Cantidad],Tabla7[Código del producto],$B1772,Tabla7[Tipo de movimiento],"SALIDA",Tabla7[Mes],P$5))</f>
        <v/>
      </c>
      <c r="Q1772" s="39" t="str">
        <f t="shared" si="81"/>
        <v/>
      </c>
      <c r="R1772" s="51" t="str">
        <f>IF($B1772="","",IFERROR(VLOOKUP($B1772,'ABC rotación'!$C:$G,5,0),"C"))</f>
        <v/>
      </c>
      <c r="S1772" s="41" t="str">
        <f t="shared" si="82"/>
        <v/>
      </c>
      <c r="T1772" s="40" t="str">
        <f t="shared" si="83"/>
        <v/>
      </c>
      <c r="U1772" s="23" t="str">
        <f>IF($B1772="","",VLOOKUP($T1772,Tablas!$X$14:$Y$17,2,1))</f>
        <v/>
      </c>
    </row>
    <row r="1773" spans="2:21" x14ac:dyDescent="0.2">
      <c r="B1773" s="1" t="str">
        <f>IF(Tablas!B1771="","",Tablas!B1771)</f>
        <v/>
      </c>
      <c r="C1773" s="1" t="str">
        <f>IF(Tablas!C1771="","",Tablas!C1771)</f>
        <v/>
      </c>
      <c r="D1773" s="1" t="str">
        <f>IF(Tablas!D1771="","",Tablas!D1771)</f>
        <v/>
      </c>
      <c r="E1773" s="1" t="str">
        <f>IF(Tablas!E1771="","",Tablas!E1771)</f>
        <v/>
      </c>
      <c r="F1773" s="1" t="str">
        <f>IF(Tablas!F1771="","",Tablas!F1771)</f>
        <v/>
      </c>
      <c r="G1773" s="1" t="str">
        <f>IF(Tablas!I1771="","",Tablas!I1771)</f>
        <v/>
      </c>
      <c r="H1773" s="1" t="s">
        <v>911</v>
      </c>
      <c r="I1773" s="39" t="str">
        <f>IF($B1773="","",-SUMIFS(Tabla7[Cantidad],Tabla7[Código del producto],$B1773,Tabla7[Tipo de movimiento],"SALIDA",Tabla7[Mes],I$5))</f>
        <v/>
      </c>
      <c r="J1773" s="39" t="str">
        <f>IF($B1773="","",-SUMIFS(Tabla7[Cantidad],Tabla7[Código del producto],$B1773,Tabla7[Tipo de movimiento],"SALIDA",Tabla7[Mes],J$5))</f>
        <v/>
      </c>
      <c r="K1773" s="39" t="str">
        <f>IF($B1773="","",-SUMIFS(Tabla7[Cantidad],Tabla7[Código del producto],$B1773,Tabla7[Tipo de movimiento],"SALIDA",Tabla7[Mes],K$5))</f>
        <v/>
      </c>
      <c r="L1773" s="39" t="str">
        <f>IF($B1773="","",-SUMIFS(Tabla7[Cantidad],Tabla7[Código del producto],$B1773,Tabla7[Tipo de movimiento],"SALIDA",Tabla7[Mes],L$5))</f>
        <v/>
      </c>
      <c r="M1773" s="39" t="str">
        <f>IF($B1773="","",-SUMIFS(Tabla7[Cantidad],Tabla7[Código del producto],$B1773,Tabla7[Tipo de movimiento],"SALIDA",Tabla7[Mes],M$5))</f>
        <v/>
      </c>
      <c r="N1773" s="39" t="str">
        <f>IF($B1773="","",-SUMIFS(Tabla7[Cantidad],Tabla7[Código del producto],$B1773,Tabla7[Tipo de movimiento],"SALIDA",Tabla7[Mes],N$5))</f>
        <v/>
      </c>
      <c r="O1773" s="39" t="str">
        <f>IF($B1773="","",-SUMIFS(Tabla7[Cantidad],Tabla7[Código del producto],$B1773,Tabla7[Tipo de movimiento],"SALIDA",Tabla7[Mes],O$5))</f>
        <v/>
      </c>
      <c r="P1773" s="39" t="str">
        <f>IF($B1773="","",-SUMIFS(Tabla7[Cantidad],Tabla7[Código del producto],$B1773,Tabla7[Tipo de movimiento],"SALIDA",Tabla7[Mes],P$5))</f>
        <v/>
      </c>
      <c r="Q1773" s="39" t="str">
        <f t="shared" si="81"/>
        <v/>
      </c>
      <c r="R1773" s="51" t="str">
        <f>IF($B1773="","",IFERROR(VLOOKUP($B1773,'ABC rotación'!$C:$G,5,0),"C"))</f>
        <v/>
      </c>
      <c r="S1773" s="41" t="str">
        <f t="shared" si="82"/>
        <v/>
      </c>
      <c r="T1773" s="40" t="str">
        <f t="shared" si="83"/>
        <v/>
      </c>
      <c r="U1773" s="23" t="str">
        <f>IF($B1773="","",VLOOKUP($T1773,Tablas!$X$14:$Y$17,2,1))</f>
        <v/>
      </c>
    </row>
    <row r="1774" spans="2:21" x14ac:dyDescent="0.2">
      <c r="B1774" s="1" t="str">
        <f>IF(Tablas!B1772="","",Tablas!B1772)</f>
        <v/>
      </c>
      <c r="C1774" s="1" t="str">
        <f>IF(Tablas!C1772="","",Tablas!C1772)</f>
        <v/>
      </c>
      <c r="D1774" s="1" t="str">
        <f>IF(Tablas!D1772="","",Tablas!D1772)</f>
        <v/>
      </c>
      <c r="E1774" s="1" t="str">
        <f>IF(Tablas!E1772="","",Tablas!E1772)</f>
        <v/>
      </c>
      <c r="F1774" s="1" t="str">
        <f>IF(Tablas!F1772="","",Tablas!F1772)</f>
        <v/>
      </c>
      <c r="G1774" s="1" t="str">
        <f>IF(Tablas!I1772="","",Tablas!I1772)</f>
        <v/>
      </c>
      <c r="H1774" s="1" t="s">
        <v>911</v>
      </c>
      <c r="I1774" s="39" t="str">
        <f>IF($B1774="","",-SUMIFS(Tabla7[Cantidad],Tabla7[Código del producto],$B1774,Tabla7[Tipo de movimiento],"SALIDA",Tabla7[Mes],I$5))</f>
        <v/>
      </c>
      <c r="J1774" s="39" t="str">
        <f>IF($B1774="","",-SUMIFS(Tabla7[Cantidad],Tabla7[Código del producto],$B1774,Tabla7[Tipo de movimiento],"SALIDA",Tabla7[Mes],J$5))</f>
        <v/>
      </c>
      <c r="K1774" s="39" t="str">
        <f>IF($B1774="","",-SUMIFS(Tabla7[Cantidad],Tabla7[Código del producto],$B1774,Tabla7[Tipo de movimiento],"SALIDA",Tabla7[Mes],K$5))</f>
        <v/>
      </c>
      <c r="L1774" s="39" t="str">
        <f>IF($B1774="","",-SUMIFS(Tabla7[Cantidad],Tabla7[Código del producto],$B1774,Tabla7[Tipo de movimiento],"SALIDA",Tabla7[Mes],L$5))</f>
        <v/>
      </c>
      <c r="M1774" s="39" t="str">
        <f>IF($B1774="","",-SUMIFS(Tabla7[Cantidad],Tabla7[Código del producto],$B1774,Tabla7[Tipo de movimiento],"SALIDA",Tabla7[Mes],M$5))</f>
        <v/>
      </c>
      <c r="N1774" s="39" t="str">
        <f>IF($B1774="","",-SUMIFS(Tabla7[Cantidad],Tabla7[Código del producto],$B1774,Tabla7[Tipo de movimiento],"SALIDA",Tabla7[Mes],N$5))</f>
        <v/>
      </c>
      <c r="O1774" s="39" t="str">
        <f>IF($B1774="","",-SUMIFS(Tabla7[Cantidad],Tabla7[Código del producto],$B1774,Tabla7[Tipo de movimiento],"SALIDA",Tabla7[Mes],O$5))</f>
        <v/>
      </c>
      <c r="P1774" s="39" t="str">
        <f>IF($B1774="","",-SUMIFS(Tabla7[Cantidad],Tabla7[Código del producto],$B1774,Tabla7[Tipo de movimiento],"SALIDA",Tabla7[Mes],P$5))</f>
        <v/>
      </c>
      <c r="Q1774" s="39" t="str">
        <f t="shared" si="81"/>
        <v/>
      </c>
      <c r="R1774" s="51" t="str">
        <f>IF($B1774="","",IFERROR(VLOOKUP($B1774,'ABC rotación'!$C:$G,5,0),"C"))</f>
        <v/>
      </c>
      <c r="S1774" s="41" t="str">
        <f t="shared" si="82"/>
        <v/>
      </c>
      <c r="T1774" s="40" t="str">
        <f t="shared" si="83"/>
        <v/>
      </c>
      <c r="U1774" s="23" t="str">
        <f>IF($B1774="","",VLOOKUP($T1774,Tablas!$X$14:$Y$17,2,1))</f>
        <v/>
      </c>
    </row>
    <row r="1775" spans="2:21" x14ac:dyDescent="0.2">
      <c r="B1775" s="1" t="str">
        <f>IF(Tablas!B1773="","",Tablas!B1773)</f>
        <v/>
      </c>
      <c r="C1775" s="1" t="str">
        <f>IF(Tablas!C1773="","",Tablas!C1773)</f>
        <v/>
      </c>
      <c r="D1775" s="1" t="str">
        <f>IF(Tablas!D1773="","",Tablas!D1773)</f>
        <v/>
      </c>
      <c r="E1775" s="1" t="str">
        <f>IF(Tablas!E1773="","",Tablas!E1773)</f>
        <v/>
      </c>
      <c r="F1775" s="1" t="str">
        <f>IF(Tablas!F1773="","",Tablas!F1773)</f>
        <v/>
      </c>
      <c r="G1775" s="1" t="str">
        <f>IF(Tablas!I1773="","",Tablas!I1773)</f>
        <v/>
      </c>
      <c r="H1775" s="1" t="s">
        <v>911</v>
      </c>
      <c r="I1775" s="39" t="str">
        <f>IF($B1775="","",-SUMIFS(Tabla7[Cantidad],Tabla7[Código del producto],$B1775,Tabla7[Tipo de movimiento],"SALIDA",Tabla7[Mes],I$5))</f>
        <v/>
      </c>
      <c r="J1775" s="39" t="str">
        <f>IF($B1775="","",-SUMIFS(Tabla7[Cantidad],Tabla7[Código del producto],$B1775,Tabla7[Tipo de movimiento],"SALIDA",Tabla7[Mes],J$5))</f>
        <v/>
      </c>
      <c r="K1775" s="39" t="str">
        <f>IF($B1775="","",-SUMIFS(Tabla7[Cantidad],Tabla7[Código del producto],$B1775,Tabla7[Tipo de movimiento],"SALIDA",Tabla7[Mes],K$5))</f>
        <v/>
      </c>
      <c r="L1775" s="39" t="str">
        <f>IF($B1775="","",-SUMIFS(Tabla7[Cantidad],Tabla7[Código del producto],$B1775,Tabla7[Tipo de movimiento],"SALIDA",Tabla7[Mes],L$5))</f>
        <v/>
      </c>
      <c r="M1775" s="39" t="str">
        <f>IF($B1775="","",-SUMIFS(Tabla7[Cantidad],Tabla7[Código del producto],$B1775,Tabla7[Tipo de movimiento],"SALIDA",Tabla7[Mes],M$5))</f>
        <v/>
      </c>
      <c r="N1775" s="39" t="str">
        <f>IF($B1775="","",-SUMIFS(Tabla7[Cantidad],Tabla7[Código del producto],$B1775,Tabla7[Tipo de movimiento],"SALIDA",Tabla7[Mes],N$5))</f>
        <v/>
      </c>
      <c r="O1775" s="39" t="str">
        <f>IF($B1775="","",-SUMIFS(Tabla7[Cantidad],Tabla7[Código del producto],$B1775,Tabla7[Tipo de movimiento],"SALIDA",Tabla7[Mes],O$5))</f>
        <v/>
      </c>
      <c r="P1775" s="39" t="str">
        <f>IF($B1775="","",-SUMIFS(Tabla7[Cantidad],Tabla7[Código del producto],$B1775,Tabla7[Tipo de movimiento],"SALIDA",Tabla7[Mes],P$5))</f>
        <v/>
      </c>
      <c r="Q1775" s="39" t="str">
        <f t="shared" si="81"/>
        <v/>
      </c>
      <c r="R1775" s="51" t="str">
        <f>IF($B1775="","",IFERROR(VLOOKUP($B1775,'ABC rotación'!$C:$G,5,0),"C"))</f>
        <v/>
      </c>
      <c r="S1775" s="41" t="str">
        <f t="shared" si="82"/>
        <v/>
      </c>
      <c r="T1775" s="40" t="str">
        <f t="shared" si="83"/>
        <v/>
      </c>
      <c r="U1775" s="23" t="str">
        <f>IF($B1775="","",VLOOKUP($T1775,Tablas!$X$14:$Y$17,2,1))</f>
        <v/>
      </c>
    </row>
    <row r="1776" spans="2:21" x14ac:dyDescent="0.2">
      <c r="B1776" s="1" t="str">
        <f>IF(Tablas!B1774="","",Tablas!B1774)</f>
        <v/>
      </c>
      <c r="C1776" s="1" t="str">
        <f>IF(Tablas!C1774="","",Tablas!C1774)</f>
        <v/>
      </c>
      <c r="D1776" s="1" t="str">
        <f>IF(Tablas!D1774="","",Tablas!D1774)</f>
        <v/>
      </c>
      <c r="E1776" s="1" t="str">
        <f>IF(Tablas!E1774="","",Tablas!E1774)</f>
        <v/>
      </c>
      <c r="F1776" s="1" t="str">
        <f>IF(Tablas!F1774="","",Tablas!F1774)</f>
        <v/>
      </c>
      <c r="G1776" s="1" t="str">
        <f>IF(Tablas!I1774="","",Tablas!I1774)</f>
        <v/>
      </c>
      <c r="H1776" s="1" t="s">
        <v>911</v>
      </c>
      <c r="I1776" s="39" t="str">
        <f>IF($B1776="","",-SUMIFS(Tabla7[Cantidad],Tabla7[Código del producto],$B1776,Tabla7[Tipo de movimiento],"SALIDA",Tabla7[Mes],I$5))</f>
        <v/>
      </c>
      <c r="J1776" s="39" t="str">
        <f>IF($B1776="","",-SUMIFS(Tabla7[Cantidad],Tabla7[Código del producto],$B1776,Tabla7[Tipo de movimiento],"SALIDA",Tabla7[Mes],J$5))</f>
        <v/>
      </c>
      <c r="K1776" s="39" t="str">
        <f>IF($B1776="","",-SUMIFS(Tabla7[Cantidad],Tabla7[Código del producto],$B1776,Tabla7[Tipo de movimiento],"SALIDA",Tabla7[Mes],K$5))</f>
        <v/>
      </c>
      <c r="L1776" s="39" t="str">
        <f>IF($B1776="","",-SUMIFS(Tabla7[Cantidad],Tabla7[Código del producto],$B1776,Tabla7[Tipo de movimiento],"SALIDA",Tabla7[Mes],L$5))</f>
        <v/>
      </c>
      <c r="M1776" s="39" t="str">
        <f>IF($B1776="","",-SUMIFS(Tabla7[Cantidad],Tabla7[Código del producto],$B1776,Tabla7[Tipo de movimiento],"SALIDA",Tabla7[Mes],M$5))</f>
        <v/>
      </c>
      <c r="N1776" s="39" t="str">
        <f>IF($B1776="","",-SUMIFS(Tabla7[Cantidad],Tabla7[Código del producto],$B1776,Tabla7[Tipo de movimiento],"SALIDA",Tabla7[Mes],N$5))</f>
        <v/>
      </c>
      <c r="O1776" s="39" t="str">
        <f>IF($B1776="","",-SUMIFS(Tabla7[Cantidad],Tabla7[Código del producto],$B1776,Tabla7[Tipo de movimiento],"SALIDA",Tabla7[Mes],O$5))</f>
        <v/>
      </c>
      <c r="P1776" s="39" t="str">
        <f>IF($B1776="","",-SUMIFS(Tabla7[Cantidad],Tabla7[Código del producto],$B1776,Tabla7[Tipo de movimiento],"SALIDA",Tabla7[Mes],P$5))</f>
        <v/>
      </c>
      <c r="Q1776" s="39" t="str">
        <f t="shared" si="81"/>
        <v/>
      </c>
      <c r="R1776" s="51" t="str">
        <f>IF($B1776="","",IFERROR(VLOOKUP($B1776,'ABC rotación'!$C:$G,5,0),"C"))</f>
        <v/>
      </c>
      <c r="S1776" s="41" t="str">
        <f t="shared" si="82"/>
        <v/>
      </c>
      <c r="T1776" s="40" t="str">
        <f t="shared" si="83"/>
        <v/>
      </c>
      <c r="U1776" s="23" t="str">
        <f>IF($B1776="","",VLOOKUP($T1776,Tablas!$X$14:$Y$17,2,1))</f>
        <v/>
      </c>
    </row>
    <row r="1777" spans="2:21" x14ac:dyDescent="0.2">
      <c r="B1777" s="1" t="str">
        <f>IF(Tablas!B1775="","",Tablas!B1775)</f>
        <v/>
      </c>
      <c r="C1777" s="1" t="str">
        <f>IF(Tablas!C1775="","",Tablas!C1775)</f>
        <v/>
      </c>
      <c r="D1777" s="1" t="str">
        <f>IF(Tablas!D1775="","",Tablas!D1775)</f>
        <v/>
      </c>
      <c r="E1777" s="1" t="str">
        <f>IF(Tablas!E1775="","",Tablas!E1775)</f>
        <v/>
      </c>
      <c r="F1777" s="1" t="str">
        <f>IF(Tablas!F1775="","",Tablas!F1775)</f>
        <v/>
      </c>
      <c r="G1777" s="1" t="str">
        <f>IF(Tablas!I1775="","",Tablas!I1775)</f>
        <v/>
      </c>
      <c r="H1777" s="1" t="s">
        <v>911</v>
      </c>
      <c r="I1777" s="39" t="str">
        <f>IF($B1777="","",-SUMIFS(Tabla7[Cantidad],Tabla7[Código del producto],$B1777,Tabla7[Tipo de movimiento],"SALIDA",Tabla7[Mes],I$5))</f>
        <v/>
      </c>
      <c r="J1777" s="39" t="str">
        <f>IF($B1777="","",-SUMIFS(Tabla7[Cantidad],Tabla7[Código del producto],$B1777,Tabla7[Tipo de movimiento],"SALIDA",Tabla7[Mes],J$5))</f>
        <v/>
      </c>
      <c r="K1777" s="39" t="str">
        <f>IF($B1777="","",-SUMIFS(Tabla7[Cantidad],Tabla7[Código del producto],$B1777,Tabla7[Tipo de movimiento],"SALIDA",Tabla7[Mes],K$5))</f>
        <v/>
      </c>
      <c r="L1777" s="39" t="str">
        <f>IF($B1777="","",-SUMIFS(Tabla7[Cantidad],Tabla7[Código del producto],$B1777,Tabla7[Tipo de movimiento],"SALIDA",Tabla7[Mes],L$5))</f>
        <v/>
      </c>
      <c r="M1777" s="39" t="str">
        <f>IF($B1777="","",-SUMIFS(Tabla7[Cantidad],Tabla7[Código del producto],$B1777,Tabla7[Tipo de movimiento],"SALIDA",Tabla7[Mes],M$5))</f>
        <v/>
      </c>
      <c r="N1777" s="39" t="str">
        <f>IF($B1777="","",-SUMIFS(Tabla7[Cantidad],Tabla7[Código del producto],$B1777,Tabla7[Tipo de movimiento],"SALIDA",Tabla7[Mes],N$5))</f>
        <v/>
      </c>
      <c r="O1777" s="39" t="str">
        <f>IF($B1777="","",-SUMIFS(Tabla7[Cantidad],Tabla7[Código del producto],$B1777,Tabla7[Tipo de movimiento],"SALIDA",Tabla7[Mes],O$5))</f>
        <v/>
      </c>
      <c r="P1777" s="39" t="str">
        <f>IF($B1777="","",-SUMIFS(Tabla7[Cantidad],Tabla7[Código del producto],$B1777,Tabla7[Tipo de movimiento],"SALIDA",Tabla7[Mes],P$5))</f>
        <v/>
      </c>
      <c r="Q1777" s="39" t="str">
        <f t="shared" si="81"/>
        <v/>
      </c>
      <c r="R1777" s="51" t="str">
        <f>IF($B1777="","",IFERROR(VLOOKUP($B1777,'ABC rotación'!$C:$G,5,0),"C"))</f>
        <v/>
      </c>
      <c r="S1777" s="41" t="str">
        <f t="shared" si="82"/>
        <v/>
      </c>
      <c r="T1777" s="40" t="str">
        <f t="shared" si="83"/>
        <v/>
      </c>
      <c r="U1777" s="23" t="str">
        <f>IF($B1777="","",VLOOKUP($T1777,Tablas!$X$14:$Y$17,2,1))</f>
        <v/>
      </c>
    </row>
    <row r="1778" spans="2:21" x14ac:dyDescent="0.2">
      <c r="B1778" s="1" t="str">
        <f>IF(Tablas!B1776="","",Tablas!B1776)</f>
        <v/>
      </c>
      <c r="C1778" s="1" t="str">
        <f>IF(Tablas!C1776="","",Tablas!C1776)</f>
        <v/>
      </c>
      <c r="D1778" s="1" t="str">
        <f>IF(Tablas!D1776="","",Tablas!D1776)</f>
        <v/>
      </c>
      <c r="E1778" s="1" t="str">
        <f>IF(Tablas!E1776="","",Tablas!E1776)</f>
        <v/>
      </c>
      <c r="F1778" s="1" t="str">
        <f>IF(Tablas!F1776="","",Tablas!F1776)</f>
        <v/>
      </c>
      <c r="G1778" s="1" t="str">
        <f>IF(Tablas!I1776="","",Tablas!I1776)</f>
        <v/>
      </c>
      <c r="H1778" s="1" t="s">
        <v>911</v>
      </c>
      <c r="I1778" s="39" t="str">
        <f>IF($B1778="","",-SUMIFS(Tabla7[Cantidad],Tabla7[Código del producto],$B1778,Tabla7[Tipo de movimiento],"SALIDA",Tabla7[Mes],I$5))</f>
        <v/>
      </c>
      <c r="J1778" s="39" t="str">
        <f>IF($B1778="","",-SUMIFS(Tabla7[Cantidad],Tabla7[Código del producto],$B1778,Tabla7[Tipo de movimiento],"SALIDA",Tabla7[Mes],J$5))</f>
        <v/>
      </c>
      <c r="K1778" s="39" t="str">
        <f>IF($B1778="","",-SUMIFS(Tabla7[Cantidad],Tabla7[Código del producto],$B1778,Tabla7[Tipo de movimiento],"SALIDA",Tabla7[Mes],K$5))</f>
        <v/>
      </c>
      <c r="L1778" s="39" t="str">
        <f>IF($B1778="","",-SUMIFS(Tabla7[Cantidad],Tabla7[Código del producto],$B1778,Tabla7[Tipo de movimiento],"SALIDA",Tabla7[Mes],L$5))</f>
        <v/>
      </c>
      <c r="M1778" s="39" t="str">
        <f>IF($B1778="","",-SUMIFS(Tabla7[Cantidad],Tabla7[Código del producto],$B1778,Tabla7[Tipo de movimiento],"SALIDA",Tabla7[Mes],M$5))</f>
        <v/>
      </c>
      <c r="N1778" s="39" t="str">
        <f>IF($B1778="","",-SUMIFS(Tabla7[Cantidad],Tabla7[Código del producto],$B1778,Tabla7[Tipo de movimiento],"SALIDA",Tabla7[Mes],N$5))</f>
        <v/>
      </c>
      <c r="O1778" s="39" t="str">
        <f>IF($B1778="","",-SUMIFS(Tabla7[Cantidad],Tabla7[Código del producto],$B1778,Tabla7[Tipo de movimiento],"SALIDA",Tabla7[Mes],O$5))</f>
        <v/>
      </c>
      <c r="P1778" s="39" t="str">
        <f>IF($B1778="","",-SUMIFS(Tabla7[Cantidad],Tabla7[Código del producto],$B1778,Tabla7[Tipo de movimiento],"SALIDA",Tabla7[Mes],P$5))</f>
        <v/>
      </c>
      <c r="Q1778" s="39" t="str">
        <f t="shared" si="81"/>
        <v/>
      </c>
      <c r="R1778" s="51" t="str">
        <f>IF($B1778="","",IFERROR(VLOOKUP($B1778,'ABC rotación'!$C:$G,5,0),"C"))</f>
        <v/>
      </c>
      <c r="S1778" s="41" t="str">
        <f t="shared" si="82"/>
        <v/>
      </c>
      <c r="T1778" s="40" t="str">
        <f t="shared" si="83"/>
        <v/>
      </c>
      <c r="U1778" s="23" t="str">
        <f>IF($B1778="","",VLOOKUP($T1778,Tablas!$X$14:$Y$17,2,1))</f>
        <v/>
      </c>
    </row>
    <row r="1779" spans="2:21" x14ac:dyDescent="0.2">
      <c r="B1779" s="1" t="str">
        <f>IF(Tablas!B1777="","",Tablas!B1777)</f>
        <v/>
      </c>
      <c r="C1779" s="1" t="str">
        <f>IF(Tablas!C1777="","",Tablas!C1777)</f>
        <v/>
      </c>
      <c r="D1779" s="1" t="str">
        <f>IF(Tablas!D1777="","",Tablas!D1777)</f>
        <v/>
      </c>
      <c r="E1779" s="1" t="str">
        <f>IF(Tablas!E1777="","",Tablas!E1777)</f>
        <v/>
      </c>
      <c r="F1779" s="1" t="str">
        <f>IF(Tablas!F1777="","",Tablas!F1777)</f>
        <v/>
      </c>
      <c r="G1779" s="1" t="str">
        <f>IF(Tablas!I1777="","",Tablas!I1777)</f>
        <v/>
      </c>
      <c r="H1779" s="1" t="s">
        <v>911</v>
      </c>
      <c r="I1779" s="39" t="str">
        <f>IF($B1779="","",-SUMIFS(Tabla7[Cantidad],Tabla7[Código del producto],$B1779,Tabla7[Tipo de movimiento],"SALIDA",Tabla7[Mes],I$5))</f>
        <v/>
      </c>
      <c r="J1779" s="39" t="str">
        <f>IF($B1779="","",-SUMIFS(Tabla7[Cantidad],Tabla7[Código del producto],$B1779,Tabla7[Tipo de movimiento],"SALIDA",Tabla7[Mes],J$5))</f>
        <v/>
      </c>
      <c r="K1779" s="39" t="str">
        <f>IF($B1779="","",-SUMIFS(Tabla7[Cantidad],Tabla7[Código del producto],$B1779,Tabla7[Tipo de movimiento],"SALIDA",Tabla7[Mes],K$5))</f>
        <v/>
      </c>
      <c r="L1779" s="39" t="str">
        <f>IF($B1779="","",-SUMIFS(Tabla7[Cantidad],Tabla7[Código del producto],$B1779,Tabla7[Tipo de movimiento],"SALIDA",Tabla7[Mes],L$5))</f>
        <v/>
      </c>
      <c r="M1779" s="39" t="str">
        <f>IF($B1779="","",-SUMIFS(Tabla7[Cantidad],Tabla7[Código del producto],$B1779,Tabla7[Tipo de movimiento],"SALIDA",Tabla7[Mes],M$5))</f>
        <v/>
      </c>
      <c r="N1779" s="39" t="str">
        <f>IF($B1779="","",-SUMIFS(Tabla7[Cantidad],Tabla7[Código del producto],$B1779,Tabla7[Tipo de movimiento],"SALIDA",Tabla7[Mes],N$5))</f>
        <v/>
      </c>
      <c r="O1779" s="39" t="str">
        <f>IF($B1779="","",-SUMIFS(Tabla7[Cantidad],Tabla7[Código del producto],$B1779,Tabla7[Tipo de movimiento],"SALIDA",Tabla7[Mes],O$5))</f>
        <v/>
      </c>
      <c r="P1779" s="39" t="str">
        <f>IF($B1779="","",-SUMIFS(Tabla7[Cantidad],Tabla7[Código del producto],$B1779,Tabla7[Tipo de movimiento],"SALIDA",Tabla7[Mes],P$5))</f>
        <v/>
      </c>
      <c r="Q1779" s="39" t="str">
        <f t="shared" si="81"/>
        <v/>
      </c>
      <c r="R1779" s="51" t="str">
        <f>IF($B1779="","",IFERROR(VLOOKUP($B1779,'ABC rotación'!$C:$G,5,0),"C"))</f>
        <v/>
      </c>
      <c r="S1779" s="41" t="str">
        <f t="shared" si="82"/>
        <v/>
      </c>
      <c r="T1779" s="40" t="str">
        <f t="shared" si="83"/>
        <v/>
      </c>
      <c r="U1779" s="23" t="str">
        <f>IF($B1779="","",VLOOKUP($T1779,Tablas!$X$14:$Y$17,2,1))</f>
        <v/>
      </c>
    </row>
    <row r="1780" spans="2:21" x14ac:dyDescent="0.2">
      <c r="B1780" s="1" t="str">
        <f>IF(Tablas!B1778="","",Tablas!B1778)</f>
        <v/>
      </c>
      <c r="C1780" s="1" t="str">
        <f>IF(Tablas!C1778="","",Tablas!C1778)</f>
        <v/>
      </c>
      <c r="D1780" s="1" t="str">
        <f>IF(Tablas!D1778="","",Tablas!D1778)</f>
        <v/>
      </c>
      <c r="E1780" s="1" t="str">
        <f>IF(Tablas!E1778="","",Tablas!E1778)</f>
        <v/>
      </c>
      <c r="F1780" s="1" t="str">
        <f>IF(Tablas!F1778="","",Tablas!F1778)</f>
        <v/>
      </c>
      <c r="G1780" s="1" t="str">
        <f>IF(Tablas!I1778="","",Tablas!I1778)</f>
        <v/>
      </c>
      <c r="H1780" s="1" t="s">
        <v>911</v>
      </c>
      <c r="I1780" s="39" t="str">
        <f>IF($B1780="","",-SUMIFS(Tabla7[Cantidad],Tabla7[Código del producto],$B1780,Tabla7[Tipo de movimiento],"SALIDA",Tabla7[Mes],I$5))</f>
        <v/>
      </c>
      <c r="J1780" s="39" t="str">
        <f>IF($B1780="","",-SUMIFS(Tabla7[Cantidad],Tabla7[Código del producto],$B1780,Tabla7[Tipo de movimiento],"SALIDA",Tabla7[Mes],J$5))</f>
        <v/>
      </c>
      <c r="K1780" s="39" t="str">
        <f>IF($B1780="","",-SUMIFS(Tabla7[Cantidad],Tabla7[Código del producto],$B1780,Tabla7[Tipo de movimiento],"SALIDA",Tabla7[Mes],K$5))</f>
        <v/>
      </c>
      <c r="L1780" s="39" t="str">
        <f>IF($B1780="","",-SUMIFS(Tabla7[Cantidad],Tabla7[Código del producto],$B1780,Tabla7[Tipo de movimiento],"SALIDA",Tabla7[Mes],L$5))</f>
        <v/>
      </c>
      <c r="M1780" s="39" t="str">
        <f>IF($B1780="","",-SUMIFS(Tabla7[Cantidad],Tabla7[Código del producto],$B1780,Tabla7[Tipo de movimiento],"SALIDA",Tabla7[Mes],M$5))</f>
        <v/>
      </c>
      <c r="N1780" s="39" t="str">
        <f>IF($B1780="","",-SUMIFS(Tabla7[Cantidad],Tabla7[Código del producto],$B1780,Tabla7[Tipo de movimiento],"SALIDA",Tabla7[Mes],N$5))</f>
        <v/>
      </c>
      <c r="O1780" s="39" t="str">
        <f>IF($B1780="","",-SUMIFS(Tabla7[Cantidad],Tabla7[Código del producto],$B1780,Tabla7[Tipo de movimiento],"SALIDA",Tabla7[Mes],O$5))</f>
        <v/>
      </c>
      <c r="P1780" s="39" t="str">
        <f>IF($B1780="","",-SUMIFS(Tabla7[Cantidad],Tabla7[Código del producto],$B1780,Tabla7[Tipo de movimiento],"SALIDA",Tabla7[Mes],P$5))</f>
        <v/>
      </c>
      <c r="Q1780" s="39" t="str">
        <f t="shared" si="81"/>
        <v/>
      </c>
      <c r="R1780" s="51" t="str">
        <f>IF($B1780="","",IFERROR(VLOOKUP($B1780,'ABC rotación'!$C:$G,5,0),"C"))</f>
        <v/>
      </c>
      <c r="S1780" s="41" t="str">
        <f t="shared" si="82"/>
        <v/>
      </c>
      <c r="T1780" s="40" t="str">
        <f t="shared" si="83"/>
        <v/>
      </c>
      <c r="U1780" s="23" t="str">
        <f>IF($B1780="","",VLOOKUP($T1780,Tablas!$X$14:$Y$17,2,1))</f>
        <v/>
      </c>
    </row>
    <row r="1781" spans="2:21" x14ac:dyDescent="0.2">
      <c r="B1781" s="1" t="str">
        <f>IF(Tablas!B1779="","",Tablas!B1779)</f>
        <v/>
      </c>
      <c r="C1781" s="1" t="str">
        <f>IF(Tablas!C1779="","",Tablas!C1779)</f>
        <v/>
      </c>
      <c r="D1781" s="1" t="str">
        <f>IF(Tablas!D1779="","",Tablas!D1779)</f>
        <v/>
      </c>
      <c r="E1781" s="1" t="str">
        <f>IF(Tablas!E1779="","",Tablas!E1779)</f>
        <v/>
      </c>
      <c r="F1781" s="1" t="str">
        <f>IF(Tablas!F1779="","",Tablas!F1779)</f>
        <v/>
      </c>
      <c r="G1781" s="1" t="str">
        <f>IF(Tablas!I1779="","",Tablas!I1779)</f>
        <v/>
      </c>
      <c r="H1781" s="1" t="s">
        <v>911</v>
      </c>
      <c r="I1781" s="39" t="str">
        <f>IF($B1781="","",-SUMIFS(Tabla7[Cantidad],Tabla7[Código del producto],$B1781,Tabla7[Tipo de movimiento],"SALIDA",Tabla7[Mes],I$5))</f>
        <v/>
      </c>
      <c r="J1781" s="39" t="str">
        <f>IF($B1781="","",-SUMIFS(Tabla7[Cantidad],Tabla7[Código del producto],$B1781,Tabla7[Tipo de movimiento],"SALIDA",Tabla7[Mes],J$5))</f>
        <v/>
      </c>
      <c r="K1781" s="39" t="str">
        <f>IF($B1781="","",-SUMIFS(Tabla7[Cantidad],Tabla7[Código del producto],$B1781,Tabla7[Tipo de movimiento],"SALIDA",Tabla7[Mes],K$5))</f>
        <v/>
      </c>
      <c r="L1781" s="39" t="str">
        <f>IF($B1781="","",-SUMIFS(Tabla7[Cantidad],Tabla7[Código del producto],$B1781,Tabla7[Tipo de movimiento],"SALIDA",Tabla7[Mes],L$5))</f>
        <v/>
      </c>
      <c r="M1781" s="39" t="str">
        <f>IF($B1781="","",-SUMIFS(Tabla7[Cantidad],Tabla7[Código del producto],$B1781,Tabla7[Tipo de movimiento],"SALIDA",Tabla7[Mes],M$5))</f>
        <v/>
      </c>
      <c r="N1781" s="39" t="str">
        <f>IF($B1781="","",-SUMIFS(Tabla7[Cantidad],Tabla7[Código del producto],$B1781,Tabla7[Tipo de movimiento],"SALIDA",Tabla7[Mes],N$5))</f>
        <v/>
      </c>
      <c r="O1781" s="39" t="str">
        <f>IF($B1781="","",-SUMIFS(Tabla7[Cantidad],Tabla7[Código del producto],$B1781,Tabla7[Tipo de movimiento],"SALIDA",Tabla7[Mes],O$5))</f>
        <v/>
      </c>
      <c r="P1781" s="39" t="str">
        <f>IF($B1781="","",-SUMIFS(Tabla7[Cantidad],Tabla7[Código del producto],$B1781,Tabla7[Tipo de movimiento],"SALIDA",Tabla7[Mes],P$5))</f>
        <v/>
      </c>
      <c r="Q1781" s="39" t="str">
        <f t="shared" si="81"/>
        <v/>
      </c>
      <c r="R1781" s="51" t="str">
        <f>IF($B1781="","",IFERROR(VLOOKUP($B1781,'ABC rotación'!$C:$G,5,0),"C"))</f>
        <v/>
      </c>
      <c r="S1781" s="41" t="str">
        <f t="shared" si="82"/>
        <v/>
      </c>
      <c r="T1781" s="40" t="str">
        <f t="shared" si="83"/>
        <v/>
      </c>
      <c r="U1781" s="23" t="str">
        <f>IF($B1781="","",VLOOKUP($T1781,Tablas!$X$14:$Y$17,2,1))</f>
        <v/>
      </c>
    </row>
    <row r="1782" spans="2:21" x14ac:dyDescent="0.2">
      <c r="B1782" s="1" t="str">
        <f>IF(Tablas!B1780="","",Tablas!B1780)</f>
        <v/>
      </c>
      <c r="C1782" s="1" t="str">
        <f>IF(Tablas!C1780="","",Tablas!C1780)</f>
        <v/>
      </c>
      <c r="D1782" s="1" t="str">
        <f>IF(Tablas!D1780="","",Tablas!D1780)</f>
        <v/>
      </c>
      <c r="E1782" s="1" t="str">
        <f>IF(Tablas!E1780="","",Tablas!E1780)</f>
        <v/>
      </c>
      <c r="F1782" s="1" t="str">
        <f>IF(Tablas!F1780="","",Tablas!F1780)</f>
        <v/>
      </c>
      <c r="G1782" s="1" t="str">
        <f>IF(Tablas!I1780="","",Tablas!I1780)</f>
        <v/>
      </c>
      <c r="H1782" s="1" t="s">
        <v>911</v>
      </c>
      <c r="I1782" s="39" t="str">
        <f>IF($B1782="","",-SUMIFS(Tabla7[Cantidad],Tabla7[Código del producto],$B1782,Tabla7[Tipo de movimiento],"SALIDA",Tabla7[Mes],I$5))</f>
        <v/>
      </c>
      <c r="J1782" s="39" t="str">
        <f>IF($B1782="","",-SUMIFS(Tabla7[Cantidad],Tabla7[Código del producto],$B1782,Tabla7[Tipo de movimiento],"SALIDA",Tabla7[Mes],J$5))</f>
        <v/>
      </c>
      <c r="K1782" s="39" t="str">
        <f>IF($B1782="","",-SUMIFS(Tabla7[Cantidad],Tabla7[Código del producto],$B1782,Tabla7[Tipo de movimiento],"SALIDA",Tabla7[Mes],K$5))</f>
        <v/>
      </c>
      <c r="L1782" s="39" t="str">
        <f>IF($B1782="","",-SUMIFS(Tabla7[Cantidad],Tabla7[Código del producto],$B1782,Tabla7[Tipo de movimiento],"SALIDA",Tabla7[Mes],L$5))</f>
        <v/>
      </c>
      <c r="M1782" s="39" t="str">
        <f>IF($B1782="","",-SUMIFS(Tabla7[Cantidad],Tabla7[Código del producto],$B1782,Tabla7[Tipo de movimiento],"SALIDA",Tabla7[Mes],M$5))</f>
        <v/>
      </c>
      <c r="N1782" s="39" t="str">
        <f>IF($B1782="","",-SUMIFS(Tabla7[Cantidad],Tabla7[Código del producto],$B1782,Tabla7[Tipo de movimiento],"SALIDA",Tabla7[Mes],N$5))</f>
        <v/>
      </c>
      <c r="O1782" s="39" t="str">
        <f>IF($B1782="","",-SUMIFS(Tabla7[Cantidad],Tabla7[Código del producto],$B1782,Tabla7[Tipo de movimiento],"SALIDA",Tabla7[Mes],O$5))</f>
        <v/>
      </c>
      <c r="P1782" s="39" t="str">
        <f>IF($B1782="","",-SUMIFS(Tabla7[Cantidad],Tabla7[Código del producto],$B1782,Tabla7[Tipo de movimiento],"SALIDA",Tabla7[Mes],P$5))</f>
        <v/>
      </c>
      <c r="Q1782" s="39" t="str">
        <f t="shared" si="81"/>
        <v/>
      </c>
      <c r="R1782" s="51" t="str">
        <f>IF($B1782="","",IFERROR(VLOOKUP($B1782,'ABC rotación'!$C:$G,5,0),"C"))</f>
        <v/>
      </c>
      <c r="S1782" s="41" t="str">
        <f t="shared" si="82"/>
        <v/>
      </c>
      <c r="T1782" s="40" t="str">
        <f t="shared" si="83"/>
        <v/>
      </c>
      <c r="U1782" s="23" t="str">
        <f>IF($B1782="","",VLOOKUP($T1782,Tablas!$X$14:$Y$17,2,1))</f>
        <v/>
      </c>
    </row>
    <row r="1783" spans="2:21" x14ac:dyDescent="0.2">
      <c r="B1783" s="1" t="str">
        <f>IF(Tablas!B1781="","",Tablas!B1781)</f>
        <v/>
      </c>
      <c r="C1783" s="1" t="str">
        <f>IF(Tablas!C1781="","",Tablas!C1781)</f>
        <v/>
      </c>
      <c r="D1783" s="1" t="str">
        <f>IF(Tablas!D1781="","",Tablas!D1781)</f>
        <v/>
      </c>
      <c r="E1783" s="1" t="str">
        <f>IF(Tablas!E1781="","",Tablas!E1781)</f>
        <v/>
      </c>
      <c r="F1783" s="1" t="str">
        <f>IF(Tablas!F1781="","",Tablas!F1781)</f>
        <v/>
      </c>
      <c r="G1783" s="1" t="str">
        <f>IF(Tablas!I1781="","",Tablas!I1781)</f>
        <v/>
      </c>
      <c r="H1783" s="1" t="s">
        <v>911</v>
      </c>
      <c r="I1783" s="39" t="str">
        <f>IF($B1783="","",-SUMIFS(Tabla7[Cantidad],Tabla7[Código del producto],$B1783,Tabla7[Tipo de movimiento],"SALIDA",Tabla7[Mes],I$5))</f>
        <v/>
      </c>
      <c r="J1783" s="39" t="str">
        <f>IF($B1783="","",-SUMIFS(Tabla7[Cantidad],Tabla7[Código del producto],$B1783,Tabla7[Tipo de movimiento],"SALIDA",Tabla7[Mes],J$5))</f>
        <v/>
      </c>
      <c r="K1783" s="39" t="str">
        <f>IF($B1783="","",-SUMIFS(Tabla7[Cantidad],Tabla7[Código del producto],$B1783,Tabla7[Tipo de movimiento],"SALIDA",Tabla7[Mes],K$5))</f>
        <v/>
      </c>
      <c r="L1783" s="39" t="str">
        <f>IF($B1783="","",-SUMIFS(Tabla7[Cantidad],Tabla7[Código del producto],$B1783,Tabla7[Tipo de movimiento],"SALIDA",Tabla7[Mes],L$5))</f>
        <v/>
      </c>
      <c r="M1783" s="39" t="str">
        <f>IF($B1783="","",-SUMIFS(Tabla7[Cantidad],Tabla7[Código del producto],$B1783,Tabla7[Tipo de movimiento],"SALIDA",Tabla7[Mes],M$5))</f>
        <v/>
      </c>
      <c r="N1783" s="39" t="str">
        <f>IF($B1783="","",-SUMIFS(Tabla7[Cantidad],Tabla7[Código del producto],$B1783,Tabla7[Tipo de movimiento],"SALIDA",Tabla7[Mes],N$5))</f>
        <v/>
      </c>
      <c r="O1783" s="39" t="str">
        <f>IF($B1783="","",-SUMIFS(Tabla7[Cantidad],Tabla7[Código del producto],$B1783,Tabla7[Tipo de movimiento],"SALIDA",Tabla7[Mes],O$5))</f>
        <v/>
      </c>
      <c r="P1783" s="39" t="str">
        <f>IF($B1783="","",-SUMIFS(Tabla7[Cantidad],Tabla7[Código del producto],$B1783,Tabla7[Tipo de movimiento],"SALIDA",Tabla7[Mes],P$5))</f>
        <v/>
      </c>
      <c r="Q1783" s="39" t="str">
        <f t="shared" si="81"/>
        <v/>
      </c>
      <c r="R1783" s="51" t="str">
        <f>IF($B1783="","",IFERROR(VLOOKUP($B1783,'ABC rotación'!$C:$G,5,0),"C"))</f>
        <v/>
      </c>
      <c r="S1783" s="41" t="str">
        <f t="shared" si="82"/>
        <v/>
      </c>
      <c r="T1783" s="40" t="str">
        <f t="shared" si="83"/>
        <v/>
      </c>
      <c r="U1783" s="23" t="str">
        <f>IF($B1783="","",VLOOKUP($T1783,Tablas!$X$14:$Y$17,2,1))</f>
        <v/>
      </c>
    </row>
    <row r="1784" spans="2:21" x14ac:dyDescent="0.2">
      <c r="B1784" s="1" t="str">
        <f>IF(Tablas!B1782="","",Tablas!B1782)</f>
        <v/>
      </c>
      <c r="C1784" s="1" t="str">
        <f>IF(Tablas!C1782="","",Tablas!C1782)</f>
        <v/>
      </c>
      <c r="D1784" s="1" t="str">
        <f>IF(Tablas!D1782="","",Tablas!D1782)</f>
        <v/>
      </c>
      <c r="E1784" s="1" t="str">
        <f>IF(Tablas!E1782="","",Tablas!E1782)</f>
        <v/>
      </c>
      <c r="F1784" s="1" t="str">
        <f>IF(Tablas!F1782="","",Tablas!F1782)</f>
        <v/>
      </c>
      <c r="G1784" s="1" t="str">
        <f>IF(Tablas!I1782="","",Tablas!I1782)</f>
        <v/>
      </c>
      <c r="H1784" s="1" t="s">
        <v>911</v>
      </c>
      <c r="I1784" s="39" t="str">
        <f>IF($B1784="","",-SUMIFS(Tabla7[Cantidad],Tabla7[Código del producto],$B1784,Tabla7[Tipo de movimiento],"SALIDA",Tabla7[Mes],I$5))</f>
        <v/>
      </c>
      <c r="J1784" s="39" t="str">
        <f>IF($B1784="","",-SUMIFS(Tabla7[Cantidad],Tabla7[Código del producto],$B1784,Tabla7[Tipo de movimiento],"SALIDA",Tabla7[Mes],J$5))</f>
        <v/>
      </c>
      <c r="K1784" s="39" t="str">
        <f>IF($B1784="","",-SUMIFS(Tabla7[Cantidad],Tabla7[Código del producto],$B1784,Tabla7[Tipo de movimiento],"SALIDA",Tabla7[Mes],K$5))</f>
        <v/>
      </c>
      <c r="L1784" s="39" t="str">
        <f>IF($B1784="","",-SUMIFS(Tabla7[Cantidad],Tabla7[Código del producto],$B1784,Tabla7[Tipo de movimiento],"SALIDA",Tabla7[Mes],L$5))</f>
        <v/>
      </c>
      <c r="M1784" s="39" t="str">
        <f>IF($B1784="","",-SUMIFS(Tabla7[Cantidad],Tabla7[Código del producto],$B1784,Tabla7[Tipo de movimiento],"SALIDA",Tabla7[Mes],M$5))</f>
        <v/>
      </c>
      <c r="N1784" s="39" t="str">
        <f>IF($B1784="","",-SUMIFS(Tabla7[Cantidad],Tabla7[Código del producto],$B1784,Tabla7[Tipo de movimiento],"SALIDA",Tabla7[Mes],N$5))</f>
        <v/>
      </c>
      <c r="O1784" s="39" t="str">
        <f>IF($B1784="","",-SUMIFS(Tabla7[Cantidad],Tabla7[Código del producto],$B1784,Tabla7[Tipo de movimiento],"SALIDA",Tabla7[Mes],O$5))</f>
        <v/>
      </c>
      <c r="P1784" s="39" t="str">
        <f>IF($B1784="","",-SUMIFS(Tabla7[Cantidad],Tabla7[Código del producto],$B1784,Tabla7[Tipo de movimiento],"SALIDA",Tabla7[Mes],P$5))</f>
        <v/>
      </c>
      <c r="Q1784" s="39" t="str">
        <f t="shared" si="81"/>
        <v/>
      </c>
      <c r="R1784" s="51" t="str">
        <f>IF($B1784="","",IFERROR(VLOOKUP($B1784,'ABC rotación'!$C:$G,5,0),"C"))</f>
        <v/>
      </c>
      <c r="S1784" s="41" t="str">
        <f t="shared" si="82"/>
        <v/>
      </c>
      <c r="T1784" s="40" t="str">
        <f t="shared" si="83"/>
        <v/>
      </c>
      <c r="U1784" s="23" t="str">
        <f>IF($B1784="","",VLOOKUP($T1784,Tablas!$X$14:$Y$17,2,1))</f>
        <v/>
      </c>
    </row>
    <row r="1785" spans="2:21" x14ac:dyDescent="0.2">
      <c r="B1785" s="1" t="str">
        <f>IF(Tablas!B1783="","",Tablas!B1783)</f>
        <v/>
      </c>
      <c r="C1785" s="1" t="str">
        <f>IF(Tablas!C1783="","",Tablas!C1783)</f>
        <v/>
      </c>
      <c r="D1785" s="1" t="str">
        <f>IF(Tablas!D1783="","",Tablas!D1783)</f>
        <v/>
      </c>
      <c r="E1785" s="1" t="str">
        <f>IF(Tablas!E1783="","",Tablas!E1783)</f>
        <v/>
      </c>
      <c r="F1785" s="1" t="str">
        <f>IF(Tablas!F1783="","",Tablas!F1783)</f>
        <v/>
      </c>
      <c r="G1785" s="1" t="str">
        <f>IF(Tablas!I1783="","",Tablas!I1783)</f>
        <v/>
      </c>
      <c r="H1785" s="1" t="s">
        <v>911</v>
      </c>
      <c r="I1785" s="39" t="str">
        <f>IF($B1785="","",-SUMIFS(Tabla7[Cantidad],Tabla7[Código del producto],$B1785,Tabla7[Tipo de movimiento],"SALIDA",Tabla7[Mes],I$5))</f>
        <v/>
      </c>
      <c r="J1785" s="39" t="str">
        <f>IF($B1785="","",-SUMIFS(Tabla7[Cantidad],Tabla7[Código del producto],$B1785,Tabla7[Tipo de movimiento],"SALIDA",Tabla7[Mes],J$5))</f>
        <v/>
      </c>
      <c r="K1785" s="39" t="str">
        <f>IF($B1785="","",-SUMIFS(Tabla7[Cantidad],Tabla7[Código del producto],$B1785,Tabla7[Tipo de movimiento],"SALIDA",Tabla7[Mes],K$5))</f>
        <v/>
      </c>
      <c r="L1785" s="39" t="str">
        <f>IF($B1785="","",-SUMIFS(Tabla7[Cantidad],Tabla7[Código del producto],$B1785,Tabla7[Tipo de movimiento],"SALIDA",Tabla7[Mes],L$5))</f>
        <v/>
      </c>
      <c r="M1785" s="39" t="str">
        <f>IF($B1785="","",-SUMIFS(Tabla7[Cantidad],Tabla7[Código del producto],$B1785,Tabla7[Tipo de movimiento],"SALIDA",Tabla7[Mes],M$5))</f>
        <v/>
      </c>
      <c r="N1785" s="39" t="str">
        <f>IF($B1785="","",-SUMIFS(Tabla7[Cantidad],Tabla7[Código del producto],$B1785,Tabla7[Tipo de movimiento],"SALIDA",Tabla7[Mes],N$5))</f>
        <v/>
      </c>
      <c r="O1785" s="39" t="str">
        <f>IF($B1785="","",-SUMIFS(Tabla7[Cantidad],Tabla7[Código del producto],$B1785,Tabla7[Tipo de movimiento],"SALIDA",Tabla7[Mes],O$5))</f>
        <v/>
      </c>
      <c r="P1785" s="39" t="str">
        <f>IF($B1785="","",-SUMIFS(Tabla7[Cantidad],Tabla7[Código del producto],$B1785,Tabla7[Tipo de movimiento],"SALIDA",Tabla7[Mes],P$5))</f>
        <v/>
      </c>
      <c r="Q1785" s="39" t="str">
        <f t="shared" si="81"/>
        <v/>
      </c>
      <c r="R1785" s="51" t="str">
        <f>IF($B1785="","",IFERROR(VLOOKUP($B1785,'ABC rotación'!$C:$G,5,0),"C"))</f>
        <v/>
      </c>
      <c r="S1785" s="41" t="str">
        <f t="shared" si="82"/>
        <v/>
      </c>
      <c r="T1785" s="40" t="str">
        <f t="shared" si="83"/>
        <v/>
      </c>
      <c r="U1785" s="23" t="str">
        <f>IF($B1785="","",VLOOKUP($T1785,Tablas!$X$14:$Y$17,2,1))</f>
        <v/>
      </c>
    </row>
    <row r="1786" spans="2:21" x14ac:dyDescent="0.2">
      <c r="B1786" s="1" t="str">
        <f>IF(Tablas!B1784="","",Tablas!B1784)</f>
        <v/>
      </c>
      <c r="C1786" s="1" t="str">
        <f>IF(Tablas!C1784="","",Tablas!C1784)</f>
        <v/>
      </c>
      <c r="D1786" s="1" t="str">
        <f>IF(Tablas!D1784="","",Tablas!D1784)</f>
        <v/>
      </c>
      <c r="E1786" s="1" t="str">
        <f>IF(Tablas!E1784="","",Tablas!E1784)</f>
        <v/>
      </c>
      <c r="F1786" s="1" t="str">
        <f>IF(Tablas!F1784="","",Tablas!F1784)</f>
        <v/>
      </c>
      <c r="G1786" s="1" t="str">
        <f>IF(Tablas!I1784="","",Tablas!I1784)</f>
        <v/>
      </c>
      <c r="H1786" s="1" t="s">
        <v>911</v>
      </c>
      <c r="I1786" s="39" t="str">
        <f>IF($B1786="","",-SUMIFS(Tabla7[Cantidad],Tabla7[Código del producto],$B1786,Tabla7[Tipo de movimiento],"SALIDA",Tabla7[Mes],I$5))</f>
        <v/>
      </c>
      <c r="J1786" s="39" t="str">
        <f>IF($B1786="","",-SUMIFS(Tabla7[Cantidad],Tabla7[Código del producto],$B1786,Tabla7[Tipo de movimiento],"SALIDA",Tabla7[Mes],J$5))</f>
        <v/>
      </c>
      <c r="K1786" s="39" t="str">
        <f>IF($B1786="","",-SUMIFS(Tabla7[Cantidad],Tabla7[Código del producto],$B1786,Tabla7[Tipo de movimiento],"SALIDA",Tabla7[Mes],K$5))</f>
        <v/>
      </c>
      <c r="L1786" s="39" t="str">
        <f>IF($B1786="","",-SUMIFS(Tabla7[Cantidad],Tabla7[Código del producto],$B1786,Tabla7[Tipo de movimiento],"SALIDA",Tabla7[Mes],L$5))</f>
        <v/>
      </c>
      <c r="M1786" s="39" t="str">
        <f>IF($B1786="","",-SUMIFS(Tabla7[Cantidad],Tabla7[Código del producto],$B1786,Tabla7[Tipo de movimiento],"SALIDA",Tabla7[Mes],M$5))</f>
        <v/>
      </c>
      <c r="N1786" s="39" t="str">
        <f>IF($B1786="","",-SUMIFS(Tabla7[Cantidad],Tabla7[Código del producto],$B1786,Tabla7[Tipo de movimiento],"SALIDA",Tabla7[Mes],N$5))</f>
        <v/>
      </c>
      <c r="O1786" s="39" t="str">
        <f>IF($B1786="","",-SUMIFS(Tabla7[Cantidad],Tabla7[Código del producto],$B1786,Tabla7[Tipo de movimiento],"SALIDA",Tabla7[Mes],O$5))</f>
        <v/>
      </c>
      <c r="P1786" s="39" t="str">
        <f>IF($B1786="","",-SUMIFS(Tabla7[Cantidad],Tabla7[Código del producto],$B1786,Tabla7[Tipo de movimiento],"SALIDA",Tabla7[Mes],P$5))</f>
        <v/>
      </c>
      <c r="Q1786" s="39" t="str">
        <f t="shared" si="81"/>
        <v/>
      </c>
      <c r="R1786" s="51" t="str">
        <f>IF($B1786="","",IFERROR(VLOOKUP($B1786,'ABC rotación'!$C:$G,5,0),"C"))</f>
        <v/>
      </c>
      <c r="S1786" s="41" t="str">
        <f t="shared" si="82"/>
        <v/>
      </c>
      <c r="T1786" s="40" t="str">
        <f t="shared" si="83"/>
        <v/>
      </c>
      <c r="U1786" s="23" t="str">
        <f>IF($B1786="","",VLOOKUP($T1786,Tablas!$X$14:$Y$17,2,1))</f>
        <v/>
      </c>
    </row>
    <row r="1787" spans="2:21" x14ac:dyDescent="0.2">
      <c r="B1787" s="1" t="str">
        <f>IF(Tablas!B1785="","",Tablas!B1785)</f>
        <v/>
      </c>
      <c r="C1787" s="1" t="str">
        <f>IF(Tablas!C1785="","",Tablas!C1785)</f>
        <v/>
      </c>
      <c r="D1787" s="1" t="str">
        <f>IF(Tablas!D1785="","",Tablas!D1785)</f>
        <v/>
      </c>
      <c r="E1787" s="1" t="str">
        <f>IF(Tablas!E1785="","",Tablas!E1785)</f>
        <v/>
      </c>
      <c r="F1787" s="1" t="str">
        <f>IF(Tablas!F1785="","",Tablas!F1785)</f>
        <v/>
      </c>
      <c r="G1787" s="1" t="str">
        <f>IF(Tablas!I1785="","",Tablas!I1785)</f>
        <v/>
      </c>
      <c r="H1787" s="1" t="s">
        <v>911</v>
      </c>
      <c r="I1787" s="39" t="str">
        <f>IF($B1787="","",-SUMIFS(Tabla7[Cantidad],Tabla7[Código del producto],$B1787,Tabla7[Tipo de movimiento],"SALIDA",Tabla7[Mes],I$5))</f>
        <v/>
      </c>
      <c r="J1787" s="39" t="str">
        <f>IF($B1787="","",-SUMIFS(Tabla7[Cantidad],Tabla7[Código del producto],$B1787,Tabla7[Tipo de movimiento],"SALIDA",Tabla7[Mes],J$5))</f>
        <v/>
      </c>
      <c r="K1787" s="39" t="str">
        <f>IF($B1787="","",-SUMIFS(Tabla7[Cantidad],Tabla7[Código del producto],$B1787,Tabla7[Tipo de movimiento],"SALIDA",Tabla7[Mes],K$5))</f>
        <v/>
      </c>
      <c r="L1787" s="39" t="str">
        <f>IF($B1787="","",-SUMIFS(Tabla7[Cantidad],Tabla7[Código del producto],$B1787,Tabla7[Tipo de movimiento],"SALIDA",Tabla7[Mes],L$5))</f>
        <v/>
      </c>
      <c r="M1787" s="39" t="str">
        <f>IF($B1787="","",-SUMIFS(Tabla7[Cantidad],Tabla7[Código del producto],$B1787,Tabla7[Tipo de movimiento],"SALIDA",Tabla7[Mes],M$5))</f>
        <v/>
      </c>
      <c r="N1787" s="39" t="str">
        <f>IF($B1787="","",-SUMIFS(Tabla7[Cantidad],Tabla7[Código del producto],$B1787,Tabla7[Tipo de movimiento],"SALIDA",Tabla7[Mes],N$5))</f>
        <v/>
      </c>
      <c r="O1787" s="39" t="str">
        <f>IF($B1787="","",-SUMIFS(Tabla7[Cantidad],Tabla7[Código del producto],$B1787,Tabla7[Tipo de movimiento],"SALIDA",Tabla7[Mes],O$5))</f>
        <v/>
      </c>
      <c r="P1787" s="39" t="str">
        <f>IF($B1787="","",-SUMIFS(Tabla7[Cantidad],Tabla7[Código del producto],$B1787,Tabla7[Tipo de movimiento],"SALIDA",Tabla7[Mes],P$5))</f>
        <v/>
      </c>
      <c r="Q1787" s="39" t="str">
        <f t="shared" si="81"/>
        <v/>
      </c>
      <c r="R1787" s="51" t="str">
        <f>IF($B1787="","",IFERROR(VLOOKUP($B1787,'ABC rotación'!$C:$G,5,0),"C"))</f>
        <v/>
      </c>
      <c r="S1787" s="41" t="str">
        <f t="shared" si="82"/>
        <v/>
      </c>
      <c r="T1787" s="40" t="str">
        <f t="shared" si="83"/>
        <v/>
      </c>
      <c r="U1787" s="23" t="str">
        <f>IF($B1787="","",VLOOKUP($T1787,Tablas!$X$14:$Y$17,2,1))</f>
        <v/>
      </c>
    </row>
    <row r="1788" spans="2:21" x14ac:dyDescent="0.2">
      <c r="B1788" s="1" t="str">
        <f>IF(Tablas!B1786="","",Tablas!B1786)</f>
        <v/>
      </c>
      <c r="C1788" s="1" t="str">
        <f>IF(Tablas!C1786="","",Tablas!C1786)</f>
        <v/>
      </c>
      <c r="D1788" s="1" t="str">
        <f>IF(Tablas!D1786="","",Tablas!D1786)</f>
        <v/>
      </c>
      <c r="E1788" s="1" t="str">
        <f>IF(Tablas!E1786="","",Tablas!E1786)</f>
        <v/>
      </c>
      <c r="F1788" s="1" t="str">
        <f>IF(Tablas!F1786="","",Tablas!F1786)</f>
        <v/>
      </c>
      <c r="G1788" s="1" t="str">
        <f>IF(Tablas!I1786="","",Tablas!I1786)</f>
        <v/>
      </c>
      <c r="H1788" s="1" t="s">
        <v>911</v>
      </c>
      <c r="I1788" s="39" t="str">
        <f>IF($B1788="","",-SUMIFS(Tabla7[Cantidad],Tabla7[Código del producto],$B1788,Tabla7[Tipo de movimiento],"SALIDA",Tabla7[Mes],I$5))</f>
        <v/>
      </c>
      <c r="J1788" s="39" t="str">
        <f>IF($B1788="","",-SUMIFS(Tabla7[Cantidad],Tabla7[Código del producto],$B1788,Tabla7[Tipo de movimiento],"SALIDA",Tabla7[Mes],J$5))</f>
        <v/>
      </c>
      <c r="K1788" s="39" t="str">
        <f>IF($B1788="","",-SUMIFS(Tabla7[Cantidad],Tabla7[Código del producto],$B1788,Tabla7[Tipo de movimiento],"SALIDA",Tabla7[Mes],K$5))</f>
        <v/>
      </c>
      <c r="L1788" s="39" t="str">
        <f>IF($B1788="","",-SUMIFS(Tabla7[Cantidad],Tabla7[Código del producto],$B1788,Tabla7[Tipo de movimiento],"SALIDA",Tabla7[Mes],L$5))</f>
        <v/>
      </c>
      <c r="M1788" s="39" t="str">
        <f>IF($B1788="","",-SUMIFS(Tabla7[Cantidad],Tabla7[Código del producto],$B1788,Tabla7[Tipo de movimiento],"SALIDA",Tabla7[Mes],M$5))</f>
        <v/>
      </c>
      <c r="N1788" s="39" t="str">
        <f>IF($B1788="","",-SUMIFS(Tabla7[Cantidad],Tabla7[Código del producto],$B1788,Tabla7[Tipo de movimiento],"SALIDA",Tabla7[Mes],N$5))</f>
        <v/>
      </c>
      <c r="O1788" s="39" t="str">
        <f>IF($B1788="","",-SUMIFS(Tabla7[Cantidad],Tabla7[Código del producto],$B1788,Tabla7[Tipo de movimiento],"SALIDA",Tabla7[Mes],O$5))</f>
        <v/>
      </c>
      <c r="P1788" s="39" t="str">
        <f>IF($B1788="","",-SUMIFS(Tabla7[Cantidad],Tabla7[Código del producto],$B1788,Tabla7[Tipo de movimiento],"SALIDA",Tabla7[Mes],P$5))</f>
        <v/>
      </c>
      <c r="Q1788" s="39" t="str">
        <f t="shared" si="81"/>
        <v/>
      </c>
      <c r="R1788" s="51" t="str">
        <f>IF($B1788="","",IFERROR(VLOOKUP($B1788,'ABC rotación'!$C:$G,5,0),"C"))</f>
        <v/>
      </c>
      <c r="S1788" s="41" t="str">
        <f t="shared" si="82"/>
        <v/>
      </c>
      <c r="T1788" s="40" t="str">
        <f t="shared" si="83"/>
        <v/>
      </c>
      <c r="U1788" s="23" t="str">
        <f>IF($B1788="","",VLOOKUP($T1788,Tablas!$X$14:$Y$17,2,1))</f>
        <v/>
      </c>
    </row>
    <row r="1789" spans="2:21" x14ac:dyDescent="0.2">
      <c r="B1789" s="1" t="str">
        <f>IF(Tablas!B1787="","",Tablas!B1787)</f>
        <v/>
      </c>
      <c r="C1789" s="1" t="str">
        <f>IF(Tablas!C1787="","",Tablas!C1787)</f>
        <v/>
      </c>
      <c r="D1789" s="1" t="str">
        <f>IF(Tablas!D1787="","",Tablas!D1787)</f>
        <v/>
      </c>
      <c r="E1789" s="1" t="str">
        <f>IF(Tablas!E1787="","",Tablas!E1787)</f>
        <v/>
      </c>
      <c r="F1789" s="1" t="str">
        <f>IF(Tablas!F1787="","",Tablas!F1787)</f>
        <v/>
      </c>
      <c r="G1789" s="1" t="str">
        <f>IF(Tablas!I1787="","",Tablas!I1787)</f>
        <v/>
      </c>
      <c r="H1789" s="1" t="s">
        <v>911</v>
      </c>
      <c r="I1789" s="39" t="str">
        <f>IF($B1789="","",-SUMIFS(Tabla7[Cantidad],Tabla7[Código del producto],$B1789,Tabla7[Tipo de movimiento],"SALIDA",Tabla7[Mes],I$5))</f>
        <v/>
      </c>
      <c r="J1789" s="39" t="str">
        <f>IF($B1789="","",-SUMIFS(Tabla7[Cantidad],Tabla7[Código del producto],$B1789,Tabla7[Tipo de movimiento],"SALIDA",Tabla7[Mes],J$5))</f>
        <v/>
      </c>
      <c r="K1789" s="39" t="str">
        <f>IF($B1789="","",-SUMIFS(Tabla7[Cantidad],Tabla7[Código del producto],$B1789,Tabla7[Tipo de movimiento],"SALIDA",Tabla7[Mes],K$5))</f>
        <v/>
      </c>
      <c r="L1789" s="39" t="str">
        <f>IF($B1789="","",-SUMIFS(Tabla7[Cantidad],Tabla7[Código del producto],$B1789,Tabla7[Tipo de movimiento],"SALIDA",Tabla7[Mes],L$5))</f>
        <v/>
      </c>
      <c r="M1789" s="39" t="str">
        <f>IF($B1789="","",-SUMIFS(Tabla7[Cantidad],Tabla7[Código del producto],$B1789,Tabla7[Tipo de movimiento],"SALIDA",Tabla7[Mes],M$5))</f>
        <v/>
      </c>
      <c r="N1789" s="39" t="str">
        <f>IF($B1789="","",-SUMIFS(Tabla7[Cantidad],Tabla7[Código del producto],$B1789,Tabla7[Tipo de movimiento],"SALIDA",Tabla7[Mes],N$5))</f>
        <v/>
      </c>
      <c r="O1789" s="39" t="str">
        <f>IF($B1789="","",-SUMIFS(Tabla7[Cantidad],Tabla7[Código del producto],$B1789,Tabla7[Tipo de movimiento],"SALIDA",Tabla7[Mes],O$5))</f>
        <v/>
      </c>
      <c r="P1789" s="39" t="str">
        <f>IF($B1789="","",-SUMIFS(Tabla7[Cantidad],Tabla7[Código del producto],$B1789,Tabla7[Tipo de movimiento],"SALIDA",Tabla7[Mes],P$5))</f>
        <v/>
      </c>
      <c r="Q1789" s="39" t="str">
        <f t="shared" si="81"/>
        <v/>
      </c>
      <c r="R1789" s="51" t="str">
        <f>IF($B1789="","",IFERROR(VLOOKUP($B1789,'ABC rotación'!$C:$G,5,0),"C"))</f>
        <v/>
      </c>
      <c r="S1789" s="41" t="str">
        <f t="shared" si="82"/>
        <v/>
      </c>
      <c r="T1789" s="40" t="str">
        <f t="shared" si="83"/>
        <v/>
      </c>
      <c r="U1789" s="23" t="str">
        <f>IF($B1789="","",VLOOKUP($T1789,Tablas!$X$14:$Y$17,2,1))</f>
        <v/>
      </c>
    </row>
    <row r="1790" spans="2:21" x14ac:dyDescent="0.2">
      <c r="B1790" s="1" t="str">
        <f>IF(Tablas!B1788="","",Tablas!B1788)</f>
        <v/>
      </c>
      <c r="C1790" s="1" t="str">
        <f>IF(Tablas!C1788="","",Tablas!C1788)</f>
        <v/>
      </c>
      <c r="D1790" s="1" t="str">
        <f>IF(Tablas!D1788="","",Tablas!D1788)</f>
        <v/>
      </c>
      <c r="E1790" s="1" t="str">
        <f>IF(Tablas!E1788="","",Tablas!E1788)</f>
        <v/>
      </c>
      <c r="F1790" s="1" t="str">
        <f>IF(Tablas!F1788="","",Tablas!F1788)</f>
        <v/>
      </c>
      <c r="G1790" s="1" t="str">
        <f>IF(Tablas!I1788="","",Tablas!I1788)</f>
        <v/>
      </c>
      <c r="H1790" s="1" t="s">
        <v>911</v>
      </c>
      <c r="I1790" s="39" t="str">
        <f>IF($B1790="","",-SUMIFS(Tabla7[Cantidad],Tabla7[Código del producto],$B1790,Tabla7[Tipo de movimiento],"SALIDA",Tabla7[Mes],I$5))</f>
        <v/>
      </c>
      <c r="J1790" s="39" t="str">
        <f>IF($B1790="","",-SUMIFS(Tabla7[Cantidad],Tabla7[Código del producto],$B1790,Tabla7[Tipo de movimiento],"SALIDA",Tabla7[Mes],J$5))</f>
        <v/>
      </c>
      <c r="K1790" s="39" t="str">
        <f>IF($B1790="","",-SUMIFS(Tabla7[Cantidad],Tabla7[Código del producto],$B1790,Tabla7[Tipo de movimiento],"SALIDA",Tabla7[Mes],K$5))</f>
        <v/>
      </c>
      <c r="L1790" s="39" t="str">
        <f>IF($B1790="","",-SUMIFS(Tabla7[Cantidad],Tabla7[Código del producto],$B1790,Tabla7[Tipo de movimiento],"SALIDA",Tabla7[Mes],L$5))</f>
        <v/>
      </c>
      <c r="M1790" s="39" t="str">
        <f>IF($B1790="","",-SUMIFS(Tabla7[Cantidad],Tabla7[Código del producto],$B1790,Tabla7[Tipo de movimiento],"SALIDA",Tabla7[Mes],M$5))</f>
        <v/>
      </c>
      <c r="N1790" s="39" t="str">
        <f>IF($B1790="","",-SUMIFS(Tabla7[Cantidad],Tabla7[Código del producto],$B1790,Tabla7[Tipo de movimiento],"SALIDA",Tabla7[Mes],N$5))</f>
        <v/>
      </c>
      <c r="O1790" s="39" t="str">
        <f>IF($B1790="","",-SUMIFS(Tabla7[Cantidad],Tabla7[Código del producto],$B1790,Tabla7[Tipo de movimiento],"SALIDA",Tabla7[Mes],O$5))</f>
        <v/>
      </c>
      <c r="P1790" s="39" t="str">
        <f>IF($B1790="","",-SUMIFS(Tabla7[Cantidad],Tabla7[Código del producto],$B1790,Tabla7[Tipo de movimiento],"SALIDA",Tabla7[Mes],P$5))</f>
        <v/>
      </c>
      <c r="Q1790" s="39" t="str">
        <f t="shared" si="81"/>
        <v/>
      </c>
      <c r="R1790" s="51" t="str">
        <f>IF($B1790="","",IFERROR(VLOOKUP($B1790,'ABC rotación'!$C:$G,5,0),"C"))</f>
        <v/>
      </c>
      <c r="S1790" s="41" t="str">
        <f t="shared" si="82"/>
        <v/>
      </c>
      <c r="T1790" s="40" t="str">
        <f t="shared" si="83"/>
        <v/>
      </c>
      <c r="U1790" s="23" t="str">
        <f>IF($B1790="","",VLOOKUP($T1790,Tablas!$X$14:$Y$17,2,1))</f>
        <v/>
      </c>
    </row>
    <row r="1791" spans="2:21" x14ac:dyDescent="0.2">
      <c r="B1791" s="1" t="str">
        <f>IF(Tablas!B1789="","",Tablas!B1789)</f>
        <v/>
      </c>
      <c r="C1791" s="1" t="str">
        <f>IF(Tablas!C1789="","",Tablas!C1789)</f>
        <v/>
      </c>
      <c r="D1791" s="1" t="str">
        <f>IF(Tablas!D1789="","",Tablas!D1789)</f>
        <v/>
      </c>
      <c r="E1791" s="1" t="str">
        <f>IF(Tablas!E1789="","",Tablas!E1789)</f>
        <v/>
      </c>
      <c r="F1791" s="1" t="str">
        <f>IF(Tablas!F1789="","",Tablas!F1789)</f>
        <v/>
      </c>
      <c r="G1791" s="1" t="str">
        <f>IF(Tablas!I1789="","",Tablas!I1789)</f>
        <v/>
      </c>
      <c r="H1791" s="1" t="s">
        <v>911</v>
      </c>
      <c r="I1791" s="39" t="str">
        <f>IF($B1791="","",-SUMIFS(Tabla7[Cantidad],Tabla7[Código del producto],$B1791,Tabla7[Tipo de movimiento],"SALIDA",Tabla7[Mes],I$5))</f>
        <v/>
      </c>
      <c r="J1791" s="39" t="str">
        <f>IF($B1791="","",-SUMIFS(Tabla7[Cantidad],Tabla7[Código del producto],$B1791,Tabla7[Tipo de movimiento],"SALIDA",Tabla7[Mes],J$5))</f>
        <v/>
      </c>
      <c r="K1791" s="39" t="str">
        <f>IF($B1791="","",-SUMIFS(Tabla7[Cantidad],Tabla7[Código del producto],$B1791,Tabla7[Tipo de movimiento],"SALIDA",Tabla7[Mes],K$5))</f>
        <v/>
      </c>
      <c r="L1791" s="39" t="str">
        <f>IF($B1791="","",-SUMIFS(Tabla7[Cantidad],Tabla7[Código del producto],$B1791,Tabla7[Tipo de movimiento],"SALIDA",Tabla7[Mes],L$5))</f>
        <v/>
      </c>
      <c r="M1791" s="39" t="str">
        <f>IF($B1791="","",-SUMIFS(Tabla7[Cantidad],Tabla7[Código del producto],$B1791,Tabla7[Tipo de movimiento],"SALIDA",Tabla7[Mes],M$5))</f>
        <v/>
      </c>
      <c r="N1791" s="39" t="str">
        <f>IF($B1791="","",-SUMIFS(Tabla7[Cantidad],Tabla7[Código del producto],$B1791,Tabla7[Tipo de movimiento],"SALIDA",Tabla7[Mes],N$5))</f>
        <v/>
      </c>
      <c r="O1791" s="39" t="str">
        <f>IF($B1791="","",-SUMIFS(Tabla7[Cantidad],Tabla7[Código del producto],$B1791,Tabla7[Tipo de movimiento],"SALIDA",Tabla7[Mes],O$5))</f>
        <v/>
      </c>
      <c r="P1791" s="39" t="str">
        <f>IF($B1791="","",-SUMIFS(Tabla7[Cantidad],Tabla7[Código del producto],$B1791,Tabla7[Tipo de movimiento],"SALIDA",Tabla7[Mes],P$5))</f>
        <v/>
      </c>
      <c r="Q1791" s="39" t="str">
        <f t="shared" si="81"/>
        <v/>
      </c>
      <c r="R1791" s="51" t="str">
        <f>IF($B1791="","",IFERROR(VLOOKUP($B1791,'ABC rotación'!$C:$G,5,0),"C"))</f>
        <v/>
      </c>
      <c r="S1791" s="41" t="str">
        <f t="shared" si="82"/>
        <v/>
      </c>
      <c r="T1791" s="40" t="str">
        <f t="shared" si="83"/>
        <v/>
      </c>
      <c r="U1791" s="23" t="str">
        <f>IF($B1791="","",VLOOKUP($T1791,Tablas!$X$14:$Y$17,2,1))</f>
        <v/>
      </c>
    </row>
    <row r="1792" spans="2:21" x14ac:dyDescent="0.2">
      <c r="B1792" s="1" t="str">
        <f>IF(Tablas!B1790="","",Tablas!B1790)</f>
        <v/>
      </c>
      <c r="C1792" s="1" t="str">
        <f>IF(Tablas!C1790="","",Tablas!C1790)</f>
        <v/>
      </c>
      <c r="D1792" s="1" t="str">
        <f>IF(Tablas!D1790="","",Tablas!D1790)</f>
        <v/>
      </c>
      <c r="E1792" s="1" t="str">
        <f>IF(Tablas!E1790="","",Tablas!E1790)</f>
        <v/>
      </c>
      <c r="F1792" s="1" t="str">
        <f>IF(Tablas!F1790="","",Tablas!F1790)</f>
        <v/>
      </c>
      <c r="G1792" s="1" t="str">
        <f>IF(Tablas!I1790="","",Tablas!I1790)</f>
        <v/>
      </c>
      <c r="H1792" s="1" t="s">
        <v>911</v>
      </c>
      <c r="I1792" s="39" t="str">
        <f>IF($B1792="","",-SUMIFS(Tabla7[Cantidad],Tabla7[Código del producto],$B1792,Tabla7[Tipo de movimiento],"SALIDA",Tabla7[Mes],I$5))</f>
        <v/>
      </c>
      <c r="J1792" s="39" t="str">
        <f>IF($B1792="","",-SUMIFS(Tabla7[Cantidad],Tabla7[Código del producto],$B1792,Tabla7[Tipo de movimiento],"SALIDA",Tabla7[Mes],J$5))</f>
        <v/>
      </c>
      <c r="K1792" s="39" t="str">
        <f>IF($B1792="","",-SUMIFS(Tabla7[Cantidad],Tabla7[Código del producto],$B1792,Tabla7[Tipo de movimiento],"SALIDA",Tabla7[Mes],K$5))</f>
        <v/>
      </c>
      <c r="L1792" s="39" t="str">
        <f>IF($B1792="","",-SUMIFS(Tabla7[Cantidad],Tabla7[Código del producto],$B1792,Tabla7[Tipo de movimiento],"SALIDA",Tabla7[Mes],L$5))</f>
        <v/>
      </c>
      <c r="M1792" s="39" t="str">
        <f>IF($B1792="","",-SUMIFS(Tabla7[Cantidad],Tabla7[Código del producto],$B1792,Tabla7[Tipo de movimiento],"SALIDA",Tabla7[Mes],M$5))</f>
        <v/>
      </c>
      <c r="N1792" s="39" t="str">
        <f>IF($B1792="","",-SUMIFS(Tabla7[Cantidad],Tabla7[Código del producto],$B1792,Tabla7[Tipo de movimiento],"SALIDA",Tabla7[Mes],N$5))</f>
        <v/>
      </c>
      <c r="O1792" s="39" t="str">
        <f>IF($B1792="","",-SUMIFS(Tabla7[Cantidad],Tabla7[Código del producto],$B1792,Tabla7[Tipo de movimiento],"SALIDA",Tabla7[Mes],O$5))</f>
        <v/>
      </c>
      <c r="P1792" s="39" t="str">
        <f>IF($B1792="","",-SUMIFS(Tabla7[Cantidad],Tabla7[Código del producto],$B1792,Tabla7[Tipo de movimiento],"SALIDA",Tabla7[Mes],P$5))</f>
        <v/>
      </c>
      <c r="Q1792" s="39" t="str">
        <f t="shared" si="81"/>
        <v/>
      </c>
      <c r="R1792" s="51" t="str">
        <f>IF($B1792="","",IFERROR(VLOOKUP($B1792,'ABC rotación'!$C:$G,5,0),"C"))</f>
        <v/>
      </c>
      <c r="S1792" s="41" t="str">
        <f t="shared" si="82"/>
        <v/>
      </c>
      <c r="T1792" s="40" t="str">
        <f t="shared" si="83"/>
        <v/>
      </c>
      <c r="U1792" s="23" t="str">
        <f>IF($B1792="","",VLOOKUP($T1792,Tablas!$X$14:$Y$17,2,1))</f>
        <v/>
      </c>
    </row>
    <row r="1793" spans="2:21" x14ac:dyDescent="0.2">
      <c r="B1793" s="1" t="str">
        <f>IF(Tablas!B1791="","",Tablas!B1791)</f>
        <v/>
      </c>
      <c r="C1793" s="1" t="str">
        <f>IF(Tablas!C1791="","",Tablas!C1791)</f>
        <v/>
      </c>
      <c r="D1793" s="1" t="str">
        <f>IF(Tablas!D1791="","",Tablas!D1791)</f>
        <v/>
      </c>
      <c r="E1793" s="1" t="str">
        <f>IF(Tablas!E1791="","",Tablas!E1791)</f>
        <v/>
      </c>
      <c r="F1793" s="1" t="str">
        <f>IF(Tablas!F1791="","",Tablas!F1791)</f>
        <v/>
      </c>
      <c r="G1793" s="1" t="str">
        <f>IF(Tablas!I1791="","",Tablas!I1791)</f>
        <v/>
      </c>
      <c r="H1793" s="1" t="s">
        <v>911</v>
      </c>
      <c r="I1793" s="39" t="str">
        <f>IF($B1793="","",-SUMIFS(Tabla7[Cantidad],Tabla7[Código del producto],$B1793,Tabla7[Tipo de movimiento],"SALIDA",Tabla7[Mes],I$5))</f>
        <v/>
      </c>
      <c r="J1793" s="39" t="str">
        <f>IF($B1793="","",-SUMIFS(Tabla7[Cantidad],Tabla7[Código del producto],$B1793,Tabla7[Tipo de movimiento],"SALIDA",Tabla7[Mes],J$5))</f>
        <v/>
      </c>
      <c r="K1793" s="39" t="str">
        <f>IF($B1793="","",-SUMIFS(Tabla7[Cantidad],Tabla7[Código del producto],$B1793,Tabla7[Tipo de movimiento],"SALIDA",Tabla7[Mes],K$5))</f>
        <v/>
      </c>
      <c r="L1793" s="39" t="str">
        <f>IF($B1793="","",-SUMIFS(Tabla7[Cantidad],Tabla7[Código del producto],$B1793,Tabla7[Tipo de movimiento],"SALIDA",Tabla7[Mes],L$5))</f>
        <v/>
      </c>
      <c r="M1793" s="39" t="str">
        <f>IF($B1793="","",-SUMIFS(Tabla7[Cantidad],Tabla7[Código del producto],$B1793,Tabla7[Tipo de movimiento],"SALIDA",Tabla7[Mes],M$5))</f>
        <v/>
      </c>
      <c r="N1793" s="39" t="str">
        <f>IF($B1793="","",-SUMIFS(Tabla7[Cantidad],Tabla7[Código del producto],$B1793,Tabla7[Tipo de movimiento],"SALIDA",Tabla7[Mes],N$5))</f>
        <v/>
      </c>
      <c r="O1793" s="39" t="str">
        <f>IF($B1793="","",-SUMIFS(Tabla7[Cantidad],Tabla7[Código del producto],$B1793,Tabla7[Tipo de movimiento],"SALIDA",Tabla7[Mes],O$5))</f>
        <v/>
      </c>
      <c r="P1793" s="39" t="str">
        <f>IF($B1793="","",-SUMIFS(Tabla7[Cantidad],Tabla7[Código del producto],$B1793,Tabla7[Tipo de movimiento],"SALIDA",Tabla7[Mes],P$5))</f>
        <v/>
      </c>
      <c r="Q1793" s="39" t="str">
        <f t="shared" si="81"/>
        <v/>
      </c>
      <c r="R1793" s="51" t="str">
        <f>IF($B1793="","",IFERROR(VLOOKUP($B1793,'ABC rotación'!$C:$G,5,0),"C"))</f>
        <v/>
      </c>
      <c r="S1793" s="41" t="str">
        <f t="shared" si="82"/>
        <v/>
      </c>
      <c r="T1793" s="40" t="str">
        <f t="shared" si="83"/>
        <v/>
      </c>
      <c r="U1793" s="23" t="str">
        <f>IF($B1793="","",VLOOKUP($T1793,Tablas!$X$14:$Y$17,2,1))</f>
        <v/>
      </c>
    </row>
    <row r="1794" spans="2:21" x14ac:dyDescent="0.2">
      <c r="B1794" s="1" t="str">
        <f>IF(Tablas!B1792="","",Tablas!B1792)</f>
        <v/>
      </c>
      <c r="C1794" s="1" t="str">
        <f>IF(Tablas!C1792="","",Tablas!C1792)</f>
        <v/>
      </c>
      <c r="D1794" s="1" t="str">
        <f>IF(Tablas!D1792="","",Tablas!D1792)</f>
        <v/>
      </c>
      <c r="E1794" s="1" t="str">
        <f>IF(Tablas!E1792="","",Tablas!E1792)</f>
        <v/>
      </c>
      <c r="F1794" s="1" t="str">
        <f>IF(Tablas!F1792="","",Tablas!F1792)</f>
        <v/>
      </c>
      <c r="G1794" s="1" t="str">
        <f>IF(Tablas!I1792="","",Tablas!I1792)</f>
        <v/>
      </c>
      <c r="H1794" s="1" t="s">
        <v>911</v>
      </c>
      <c r="I1794" s="39" t="str">
        <f>IF($B1794="","",-SUMIFS(Tabla7[Cantidad],Tabla7[Código del producto],$B1794,Tabla7[Tipo de movimiento],"SALIDA",Tabla7[Mes],I$5))</f>
        <v/>
      </c>
      <c r="J1794" s="39" t="str">
        <f>IF($B1794="","",-SUMIFS(Tabla7[Cantidad],Tabla7[Código del producto],$B1794,Tabla7[Tipo de movimiento],"SALIDA",Tabla7[Mes],J$5))</f>
        <v/>
      </c>
      <c r="K1794" s="39" t="str">
        <f>IF($B1794="","",-SUMIFS(Tabla7[Cantidad],Tabla7[Código del producto],$B1794,Tabla7[Tipo de movimiento],"SALIDA",Tabla7[Mes],K$5))</f>
        <v/>
      </c>
      <c r="L1794" s="39" t="str">
        <f>IF($B1794="","",-SUMIFS(Tabla7[Cantidad],Tabla7[Código del producto],$B1794,Tabla7[Tipo de movimiento],"SALIDA",Tabla7[Mes],L$5))</f>
        <v/>
      </c>
      <c r="M1794" s="39" t="str">
        <f>IF($B1794="","",-SUMIFS(Tabla7[Cantidad],Tabla7[Código del producto],$B1794,Tabla7[Tipo de movimiento],"SALIDA",Tabla7[Mes],M$5))</f>
        <v/>
      </c>
      <c r="N1794" s="39" t="str">
        <f>IF($B1794="","",-SUMIFS(Tabla7[Cantidad],Tabla7[Código del producto],$B1794,Tabla7[Tipo de movimiento],"SALIDA",Tabla7[Mes],N$5))</f>
        <v/>
      </c>
      <c r="O1794" s="39" t="str">
        <f>IF($B1794="","",-SUMIFS(Tabla7[Cantidad],Tabla7[Código del producto],$B1794,Tabla7[Tipo de movimiento],"SALIDA",Tabla7[Mes],O$5))</f>
        <v/>
      </c>
      <c r="P1794" s="39" t="str">
        <f>IF($B1794="","",-SUMIFS(Tabla7[Cantidad],Tabla7[Código del producto],$B1794,Tabla7[Tipo de movimiento],"SALIDA",Tabla7[Mes],P$5))</f>
        <v/>
      </c>
      <c r="Q1794" s="39" t="str">
        <f t="shared" si="81"/>
        <v/>
      </c>
      <c r="R1794" s="51" t="str">
        <f>IF($B1794="","",IFERROR(VLOOKUP($B1794,'ABC rotación'!$C:$G,5,0),"C"))</f>
        <v/>
      </c>
      <c r="S1794" s="41" t="str">
        <f t="shared" si="82"/>
        <v/>
      </c>
      <c r="T1794" s="40" t="str">
        <f t="shared" si="83"/>
        <v/>
      </c>
      <c r="U1794" s="23" t="str">
        <f>IF($B1794="","",VLOOKUP($T1794,Tablas!$X$14:$Y$17,2,1))</f>
        <v/>
      </c>
    </row>
    <row r="1795" spans="2:21" x14ac:dyDescent="0.2">
      <c r="B1795" s="1" t="str">
        <f>IF(Tablas!B1793="","",Tablas!B1793)</f>
        <v/>
      </c>
      <c r="C1795" s="1" t="str">
        <f>IF(Tablas!C1793="","",Tablas!C1793)</f>
        <v/>
      </c>
      <c r="D1795" s="1" t="str">
        <f>IF(Tablas!D1793="","",Tablas!D1793)</f>
        <v/>
      </c>
      <c r="E1795" s="1" t="str">
        <f>IF(Tablas!E1793="","",Tablas!E1793)</f>
        <v/>
      </c>
      <c r="F1795" s="1" t="str">
        <f>IF(Tablas!F1793="","",Tablas!F1793)</f>
        <v/>
      </c>
      <c r="G1795" s="1" t="str">
        <f>IF(Tablas!I1793="","",Tablas!I1793)</f>
        <v/>
      </c>
      <c r="H1795" s="1" t="s">
        <v>911</v>
      </c>
      <c r="I1795" s="39" t="str">
        <f>IF($B1795="","",-SUMIFS(Tabla7[Cantidad],Tabla7[Código del producto],$B1795,Tabla7[Tipo de movimiento],"SALIDA",Tabla7[Mes],I$5))</f>
        <v/>
      </c>
      <c r="J1795" s="39" t="str">
        <f>IF($B1795="","",-SUMIFS(Tabla7[Cantidad],Tabla7[Código del producto],$B1795,Tabla7[Tipo de movimiento],"SALIDA",Tabla7[Mes],J$5))</f>
        <v/>
      </c>
      <c r="K1795" s="39" t="str">
        <f>IF($B1795="","",-SUMIFS(Tabla7[Cantidad],Tabla7[Código del producto],$B1795,Tabla7[Tipo de movimiento],"SALIDA",Tabla7[Mes],K$5))</f>
        <v/>
      </c>
      <c r="L1795" s="39" t="str">
        <f>IF($B1795="","",-SUMIFS(Tabla7[Cantidad],Tabla7[Código del producto],$B1795,Tabla7[Tipo de movimiento],"SALIDA",Tabla7[Mes],L$5))</f>
        <v/>
      </c>
      <c r="M1795" s="39" t="str">
        <f>IF($B1795="","",-SUMIFS(Tabla7[Cantidad],Tabla7[Código del producto],$B1795,Tabla7[Tipo de movimiento],"SALIDA",Tabla7[Mes],M$5))</f>
        <v/>
      </c>
      <c r="N1795" s="39" t="str">
        <f>IF($B1795="","",-SUMIFS(Tabla7[Cantidad],Tabla7[Código del producto],$B1795,Tabla7[Tipo de movimiento],"SALIDA",Tabla7[Mes],N$5))</f>
        <v/>
      </c>
      <c r="O1795" s="39" t="str">
        <f>IF($B1795="","",-SUMIFS(Tabla7[Cantidad],Tabla7[Código del producto],$B1795,Tabla7[Tipo de movimiento],"SALIDA",Tabla7[Mes],O$5))</f>
        <v/>
      </c>
      <c r="P1795" s="39" t="str">
        <f>IF($B1795="","",-SUMIFS(Tabla7[Cantidad],Tabla7[Código del producto],$B1795,Tabla7[Tipo de movimiento],"SALIDA",Tabla7[Mes],P$5))</f>
        <v/>
      </c>
      <c r="Q1795" s="39" t="str">
        <f t="shared" si="81"/>
        <v/>
      </c>
      <c r="R1795" s="51" t="str">
        <f>IF($B1795="","",IFERROR(VLOOKUP($B1795,'ABC rotación'!$C:$G,5,0),"C"))</f>
        <v/>
      </c>
      <c r="S1795" s="41" t="str">
        <f t="shared" si="82"/>
        <v/>
      </c>
      <c r="T1795" s="40" t="str">
        <f t="shared" si="83"/>
        <v/>
      </c>
      <c r="U1795" s="23" t="str">
        <f>IF($B1795="","",VLOOKUP($T1795,Tablas!$X$14:$Y$17,2,1))</f>
        <v/>
      </c>
    </row>
    <row r="1796" spans="2:21" x14ac:dyDescent="0.2">
      <c r="B1796" s="1" t="str">
        <f>IF(Tablas!B1794="","",Tablas!B1794)</f>
        <v/>
      </c>
      <c r="C1796" s="1" t="str">
        <f>IF(Tablas!C1794="","",Tablas!C1794)</f>
        <v/>
      </c>
      <c r="D1796" s="1" t="str">
        <f>IF(Tablas!D1794="","",Tablas!D1794)</f>
        <v/>
      </c>
      <c r="E1796" s="1" t="str">
        <f>IF(Tablas!E1794="","",Tablas!E1794)</f>
        <v/>
      </c>
      <c r="F1796" s="1" t="str">
        <f>IF(Tablas!F1794="","",Tablas!F1794)</f>
        <v/>
      </c>
      <c r="G1796" s="1" t="str">
        <f>IF(Tablas!I1794="","",Tablas!I1794)</f>
        <v/>
      </c>
      <c r="H1796" s="1" t="s">
        <v>911</v>
      </c>
      <c r="I1796" s="39" t="str">
        <f>IF($B1796="","",-SUMIFS(Tabla7[Cantidad],Tabla7[Código del producto],$B1796,Tabla7[Tipo de movimiento],"SALIDA",Tabla7[Mes],I$5))</f>
        <v/>
      </c>
      <c r="J1796" s="39" t="str">
        <f>IF($B1796="","",-SUMIFS(Tabla7[Cantidad],Tabla7[Código del producto],$B1796,Tabla7[Tipo de movimiento],"SALIDA",Tabla7[Mes],J$5))</f>
        <v/>
      </c>
      <c r="K1796" s="39" t="str">
        <f>IF($B1796="","",-SUMIFS(Tabla7[Cantidad],Tabla7[Código del producto],$B1796,Tabla7[Tipo de movimiento],"SALIDA",Tabla7[Mes],K$5))</f>
        <v/>
      </c>
      <c r="L1796" s="39" t="str">
        <f>IF($B1796="","",-SUMIFS(Tabla7[Cantidad],Tabla7[Código del producto],$B1796,Tabla7[Tipo de movimiento],"SALIDA",Tabla7[Mes],L$5))</f>
        <v/>
      </c>
      <c r="M1796" s="39" t="str">
        <f>IF($B1796="","",-SUMIFS(Tabla7[Cantidad],Tabla7[Código del producto],$B1796,Tabla7[Tipo de movimiento],"SALIDA",Tabla7[Mes],M$5))</f>
        <v/>
      </c>
      <c r="N1796" s="39" t="str">
        <f>IF($B1796="","",-SUMIFS(Tabla7[Cantidad],Tabla7[Código del producto],$B1796,Tabla7[Tipo de movimiento],"SALIDA",Tabla7[Mes],N$5))</f>
        <v/>
      </c>
      <c r="O1796" s="39" t="str">
        <f>IF($B1796="","",-SUMIFS(Tabla7[Cantidad],Tabla7[Código del producto],$B1796,Tabla7[Tipo de movimiento],"SALIDA",Tabla7[Mes],O$5))</f>
        <v/>
      </c>
      <c r="P1796" s="39" t="str">
        <f>IF($B1796="","",-SUMIFS(Tabla7[Cantidad],Tabla7[Código del producto],$B1796,Tabla7[Tipo de movimiento],"SALIDA",Tabla7[Mes],P$5))</f>
        <v/>
      </c>
      <c r="Q1796" s="39" t="str">
        <f t="shared" si="81"/>
        <v/>
      </c>
      <c r="R1796" s="51" t="str">
        <f>IF($B1796="","",IFERROR(VLOOKUP($B1796,'ABC rotación'!$C:$G,5,0),"C"))</f>
        <v/>
      </c>
      <c r="S1796" s="41" t="str">
        <f t="shared" si="82"/>
        <v/>
      </c>
      <c r="T1796" s="40" t="str">
        <f t="shared" si="83"/>
        <v/>
      </c>
      <c r="U1796" s="23" t="str">
        <f>IF($B1796="","",VLOOKUP($T1796,Tablas!$X$14:$Y$17,2,1))</f>
        <v/>
      </c>
    </row>
    <row r="1797" spans="2:21" x14ac:dyDescent="0.2">
      <c r="B1797" s="1" t="str">
        <f>IF(Tablas!B1795="","",Tablas!B1795)</f>
        <v/>
      </c>
      <c r="C1797" s="1" t="str">
        <f>IF(Tablas!C1795="","",Tablas!C1795)</f>
        <v/>
      </c>
      <c r="D1797" s="1" t="str">
        <f>IF(Tablas!D1795="","",Tablas!D1795)</f>
        <v/>
      </c>
      <c r="E1797" s="1" t="str">
        <f>IF(Tablas!E1795="","",Tablas!E1795)</f>
        <v/>
      </c>
      <c r="F1797" s="1" t="str">
        <f>IF(Tablas!F1795="","",Tablas!F1795)</f>
        <v/>
      </c>
      <c r="G1797" s="1" t="str">
        <f>IF(Tablas!I1795="","",Tablas!I1795)</f>
        <v/>
      </c>
      <c r="H1797" s="1" t="s">
        <v>911</v>
      </c>
      <c r="I1797" s="39" t="str">
        <f>IF($B1797="","",-SUMIFS(Tabla7[Cantidad],Tabla7[Código del producto],$B1797,Tabla7[Tipo de movimiento],"SALIDA",Tabla7[Mes],I$5))</f>
        <v/>
      </c>
      <c r="J1797" s="39" t="str">
        <f>IF($B1797="","",-SUMIFS(Tabla7[Cantidad],Tabla7[Código del producto],$B1797,Tabla7[Tipo de movimiento],"SALIDA",Tabla7[Mes],J$5))</f>
        <v/>
      </c>
      <c r="K1797" s="39" t="str">
        <f>IF($B1797="","",-SUMIFS(Tabla7[Cantidad],Tabla7[Código del producto],$B1797,Tabla7[Tipo de movimiento],"SALIDA",Tabla7[Mes],K$5))</f>
        <v/>
      </c>
      <c r="L1797" s="39" t="str">
        <f>IF($B1797="","",-SUMIFS(Tabla7[Cantidad],Tabla7[Código del producto],$B1797,Tabla7[Tipo de movimiento],"SALIDA",Tabla7[Mes],L$5))</f>
        <v/>
      </c>
      <c r="M1797" s="39" t="str">
        <f>IF($B1797="","",-SUMIFS(Tabla7[Cantidad],Tabla7[Código del producto],$B1797,Tabla7[Tipo de movimiento],"SALIDA",Tabla7[Mes],M$5))</f>
        <v/>
      </c>
      <c r="N1797" s="39" t="str">
        <f>IF($B1797="","",-SUMIFS(Tabla7[Cantidad],Tabla7[Código del producto],$B1797,Tabla7[Tipo de movimiento],"SALIDA",Tabla7[Mes],N$5))</f>
        <v/>
      </c>
      <c r="O1797" s="39" t="str">
        <f>IF($B1797="","",-SUMIFS(Tabla7[Cantidad],Tabla7[Código del producto],$B1797,Tabla7[Tipo de movimiento],"SALIDA",Tabla7[Mes],O$5))</f>
        <v/>
      </c>
      <c r="P1797" s="39" t="str">
        <f>IF($B1797="","",-SUMIFS(Tabla7[Cantidad],Tabla7[Código del producto],$B1797,Tabla7[Tipo de movimiento],"SALIDA",Tabla7[Mes],P$5))</f>
        <v/>
      </c>
      <c r="Q1797" s="39" t="str">
        <f t="shared" si="81"/>
        <v/>
      </c>
      <c r="R1797" s="51" t="str">
        <f>IF($B1797="","",IFERROR(VLOOKUP($B1797,'ABC rotación'!$C:$G,5,0),"C"))</f>
        <v/>
      </c>
      <c r="S1797" s="41" t="str">
        <f t="shared" si="82"/>
        <v/>
      </c>
      <c r="T1797" s="40" t="str">
        <f t="shared" si="83"/>
        <v/>
      </c>
      <c r="U1797" s="23" t="str">
        <f>IF($B1797="","",VLOOKUP($T1797,Tablas!$X$14:$Y$17,2,1))</f>
        <v/>
      </c>
    </row>
    <row r="1798" spans="2:21" x14ac:dyDescent="0.2">
      <c r="B1798" s="1" t="str">
        <f>IF(Tablas!B1796="","",Tablas!B1796)</f>
        <v/>
      </c>
      <c r="C1798" s="1" t="str">
        <f>IF(Tablas!C1796="","",Tablas!C1796)</f>
        <v/>
      </c>
      <c r="D1798" s="1" t="str">
        <f>IF(Tablas!D1796="","",Tablas!D1796)</f>
        <v/>
      </c>
      <c r="E1798" s="1" t="str">
        <f>IF(Tablas!E1796="","",Tablas!E1796)</f>
        <v/>
      </c>
      <c r="F1798" s="1" t="str">
        <f>IF(Tablas!F1796="","",Tablas!F1796)</f>
        <v/>
      </c>
      <c r="G1798" s="1" t="str">
        <f>IF(Tablas!I1796="","",Tablas!I1796)</f>
        <v/>
      </c>
      <c r="H1798" s="1" t="s">
        <v>911</v>
      </c>
      <c r="I1798" s="39" t="str">
        <f>IF($B1798="","",-SUMIFS(Tabla7[Cantidad],Tabla7[Código del producto],$B1798,Tabla7[Tipo de movimiento],"SALIDA",Tabla7[Mes],I$5))</f>
        <v/>
      </c>
      <c r="J1798" s="39" t="str">
        <f>IF($B1798="","",-SUMIFS(Tabla7[Cantidad],Tabla7[Código del producto],$B1798,Tabla7[Tipo de movimiento],"SALIDA",Tabla7[Mes],J$5))</f>
        <v/>
      </c>
      <c r="K1798" s="39" t="str">
        <f>IF($B1798="","",-SUMIFS(Tabla7[Cantidad],Tabla7[Código del producto],$B1798,Tabla7[Tipo de movimiento],"SALIDA",Tabla7[Mes],K$5))</f>
        <v/>
      </c>
      <c r="L1798" s="39" t="str">
        <f>IF($B1798="","",-SUMIFS(Tabla7[Cantidad],Tabla7[Código del producto],$B1798,Tabla7[Tipo de movimiento],"SALIDA",Tabla7[Mes],L$5))</f>
        <v/>
      </c>
      <c r="M1798" s="39" t="str">
        <f>IF($B1798="","",-SUMIFS(Tabla7[Cantidad],Tabla7[Código del producto],$B1798,Tabla7[Tipo de movimiento],"SALIDA",Tabla7[Mes],M$5))</f>
        <v/>
      </c>
      <c r="N1798" s="39" t="str">
        <f>IF($B1798="","",-SUMIFS(Tabla7[Cantidad],Tabla7[Código del producto],$B1798,Tabla7[Tipo de movimiento],"SALIDA",Tabla7[Mes],N$5))</f>
        <v/>
      </c>
      <c r="O1798" s="39" t="str">
        <f>IF($B1798="","",-SUMIFS(Tabla7[Cantidad],Tabla7[Código del producto],$B1798,Tabla7[Tipo de movimiento],"SALIDA",Tabla7[Mes],O$5))</f>
        <v/>
      </c>
      <c r="P1798" s="39" t="str">
        <f>IF($B1798="","",-SUMIFS(Tabla7[Cantidad],Tabla7[Código del producto],$B1798,Tabla7[Tipo de movimiento],"SALIDA",Tabla7[Mes],P$5))</f>
        <v/>
      </c>
      <c r="Q1798" s="39" t="str">
        <f t="shared" si="81"/>
        <v/>
      </c>
      <c r="R1798" s="51" t="str">
        <f>IF($B1798="","",IFERROR(VLOOKUP($B1798,'ABC rotación'!$C:$G,5,0),"C"))</f>
        <v/>
      </c>
      <c r="S1798" s="41" t="str">
        <f t="shared" si="82"/>
        <v/>
      </c>
      <c r="T1798" s="40" t="str">
        <f t="shared" si="83"/>
        <v/>
      </c>
      <c r="U1798" s="23" t="str">
        <f>IF($B1798="","",VLOOKUP($T1798,Tablas!$X$14:$Y$17,2,1))</f>
        <v/>
      </c>
    </row>
    <row r="1799" spans="2:21" x14ac:dyDescent="0.2">
      <c r="B1799" s="1" t="str">
        <f>IF(Tablas!B1797="","",Tablas!B1797)</f>
        <v/>
      </c>
      <c r="C1799" s="1" t="str">
        <f>IF(Tablas!C1797="","",Tablas!C1797)</f>
        <v/>
      </c>
      <c r="D1799" s="1" t="str">
        <f>IF(Tablas!D1797="","",Tablas!D1797)</f>
        <v/>
      </c>
      <c r="E1799" s="1" t="str">
        <f>IF(Tablas!E1797="","",Tablas!E1797)</f>
        <v/>
      </c>
      <c r="F1799" s="1" t="str">
        <f>IF(Tablas!F1797="","",Tablas!F1797)</f>
        <v/>
      </c>
      <c r="G1799" s="1" t="str">
        <f>IF(Tablas!I1797="","",Tablas!I1797)</f>
        <v/>
      </c>
      <c r="H1799" s="1" t="s">
        <v>911</v>
      </c>
      <c r="I1799" s="39" t="str">
        <f>IF($B1799="","",-SUMIFS(Tabla7[Cantidad],Tabla7[Código del producto],$B1799,Tabla7[Tipo de movimiento],"SALIDA",Tabla7[Mes],I$5))</f>
        <v/>
      </c>
      <c r="J1799" s="39" t="str">
        <f>IF($B1799="","",-SUMIFS(Tabla7[Cantidad],Tabla7[Código del producto],$B1799,Tabla7[Tipo de movimiento],"SALIDA",Tabla7[Mes],J$5))</f>
        <v/>
      </c>
      <c r="K1799" s="39" t="str">
        <f>IF($B1799="","",-SUMIFS(Tabla7[Cantidad],Tabla7[Código del producto],$B1799,Tabla7[Tipo de movimiento],"SALIDA",Tabla7[Mes],K$5))</f>
        <v/>
      </c>
      <c r="L1799" s="39" t="str">
        <f>IF($B1799="","",-SUMIFS(Tabla7[Cantidad],Tabla7[Código del producto],$B1799,Tabla7[Tipo de movimiento],"SALIDA",Tabla7[Mes],L$5))</f>
        <v/>
      </c>
      <c r="M1799" s="39" t="str">
        <f>IF($B1799="","",-SUMIFS(Tabla7[Cantidad],Tabla7[Código del producto],$B1799,Tabla7[Tipo de movimiento],"SALIDA",Tabla7[Mes],M$5))</f>
        <v/>
      </c>
      <c r="N1799" s="39" t="str">
        <f>IF($B1799="","",-SUMIFS(Tabla7[Cantidad],Tabla7[Código del producto],$B1799,Tabla7[Tipo de movimiento],"SALIDA",Tabla7[Mes],N$5))</f>
        <v/>
      </c>
      <c r="O1799" s="39" t="str">
        <f>IF($B1799="","",-SUMIFS(Tabla7[Cantidad],Tabla7[Código del producto],$B1799,Tabla7[Tipo de movimiento],"SALIDA",Tabla7[Mes],O$5))</f>
        <v/>
      </c>
      <c r="P1799" s="39" t="str">
        <f>IF($B1799="","",-SUMIFS(Tabla7[Cantidad],Tabla7[Código del producto],$B1799,Tabla7[Tipo de movimiento],"SALIDA",Tabla7[Mes],P$5))</f>
        <v/>
      </c>
      <c r="Q1799" s="39" t="str">
        <f t="shared" ref="Q1799:Q1862" si="84">IF($B1799="","",IFERROR(AVERAGE(N1799:P1799),0))</f>
        <v/>
      </c>
      <c r="R1799" s="51" t="str">
        <f>IF($B1799="","",IFERROR(VLOOKUP($B1799,'ABC rotación'!$C:$G,5,0),"C"))</f>
        <v/>
      </c>
      <c r="S1799" s="41" t="str">
        <f t="shared" ref="S1799:S1862" si="85">IF($B1799="","",IFERROR(H1799/Q1799*30,0))</f>
        <v/>
      </c>
      <c r="T1799" s="40" t="str">
        <f t="shared" ref="T1799:T1862" si="86">IF($B1799="","",S1799/F1799)</f>
        <v/>
      </c>
      <c r="U1799" s="23" t="str">
        <f>IF($B1799="","",VLOOKUP($T1799,Tablas!$X$14:$Y$17,2,1))</f>
        <v/>
      </c>
    </row>
    <row r="1800" spans="2:21" x14ac:dyDescent="0.2">
      <c r="B1800" s="1" t="str">
        <f>IF(Tablas!B1798="","",Tablas!B1798)</f>
        <v/>
      </c>
      <c r="C1800" s="1" t="str">
        <f>IF(Tablas!C1798="","",Tablas!C1798)</f>
        <v/>
      </c>
      <c r="D1800" s="1" t="str">
        <f>IF(Tablas!D1798="","",Tablas!D1798)</f>
        <v/>
      </c>
      <c r="E1800" s="1" t="str">
        <f>IF(Tablas!E1798="","",Tablas!E1798)</f>
        <v/>
      </c>
      <c r="F1800" s="1" t="str">
        <f>IF(Tablas!F1798="","",Tablas!F1798)</f>
        <v/>
      </c>
      <c r="G1800" s="1" t="str">
        <f>IF(Tablas!I1798="","",Tablas!I1798)</f>
        <v/>
      </c>
      <c r="H1800" s="1" t="s">
        <v>911</v>
      </c>
      <c r="I1800" s="39" t="str">
        <f>IF($B1800="","",-SUMIFS(Tabla7[Cantidad],Tabla7[Código del producto],$B1800,Tabla7[Tipo de movimiento],"SALIDA",Tabla7[Mes],I$5))</f>
        <v/>
      </c>
      <c r="J1800" s="39" t="str">
        <f>IF($B1800="","",-SUMIFS(Tabla7[Cantidad],Tabla7[Código del producto],$B1800,Tabla7[Tipo de movimiento],"SALIDA",Tabla7[Mes],J$5))</f>
        <v/>
      </c>
      <c r="K1800" s="39" t="str">
        <f>IF($B1800="","",-SUMIFS(Tabla7[Cantidad],Tabla7[Código del producto],$B1800,Tabla7[Tipo de movimiento],"SALIDA",Tabla7[Mes],K$5))</f>
        <v/>
      </c>
      <c r="L1800" s="39" t="str">
        <f>IF($B1800="","",-SUMIFS(Tabla7[Cantidad],Tabla7[Código del producto],$B1800,Tabla7[Tipo de movimiento],"SALIDA",Tabla7[Mes],L$5))</f>
        <v/>
      </c>
      <c r="M1800" s="39" t="str">
        <f>IF($B1800="","",-SUMIFS(Tabla7[Cantidad],Tabla7[Código del producto],$B1800,Tabla7[Tipo de movimiento],"SALIDA",Tabla7[Mes],M$5))</f>
        <v/>
      </c>
      <c r="N1800" s="39" t="str">
        <f>IF($B1800="","",-SUMIFS(Tabla7[Cantidad],Tabla7[Código del producto],$B1800,Tabla7[Tipo de movimiento],"SALIDA",Tabla7[Mes],N$5))</f>
        <v/>
      </c>
      <c r="O1800" s="39" t="str">
        <f>IF($B1800="","",-SUMIFS(Tabla7[Cantidad],Tabla7[Código del producto],$B1800,Tabla7[Tipo de movimiento],"SALIDA",Tabla7[Mes],O$5))</f>
        <v/>
      </c>
      <c r="P1800" s="39" t="str">
        <f>IF($B1800="","",-SUMIFS(Tabla7[Cantidad],Tabla7[Código del producto],$B1800,Tabla7[Tipo de movimiento],"SALIDA",Tabla7[Mes],P$5))</f>
        <v/>
      </c>
      <c r="Q1800" s="39" t="str">
        <f t="shared" si="84"/>
        <v/>
      </c>
      <c r="R1800" s="51" t="str">
        <f>IF($B1800="","",IFERROR(VLOOKUP($B1800,'ABC rotación'!$C:$G,5,0),"C"))</f>
        <v/>
      </c>
      <c r="S1800" s="41" t="str">
        <f t="shared" si="85"/>
        <v/>
      </c>
      <c r="T1800" s="40" t="str">
        <f t="shared" si="86"/>
        <v/>
      </c>
      <c r="U1800" s="23" t="str">
        <f>IF($B1800="","",VLOOKUP($T1800,Tablas!$X$14:$Y$17,2,1))</f>
        <v/>
      </c>
    </row>
    <row r="1801" spans="2:21" x14ac:dyDescent="0.2">
      <c r="B1801" s="1" t="str">
        <f>IF(Tablas!B1799="","",Tablas!B1799)</f>
        <v/>
      </c>
      <c r="C1801" s="1" t="str">
        <f>IF(Tablas!C1799="","",Tablas!C1799)</f>
        <v/>
      </c>
      <c r="D1801" s="1" t="str">
        <f>IF(Tablas!D1799="","",Tablas!D1799)</f>
        <v/>
      </c>
      <c r="E1801" s="1" t="str">
        <f>IF(Tablas!E1799="","",Tablas!E1799)</f>
        <v/>
      </c>
      <c r="F1801" s="1" t="str">
        <f>IF(Tablas!F1799="","",Tablas!F1799)</f>
        <v/>
      </c>
      <c r="G1801" s="1" t="str">
        <f>IF(Tablas!I1799="","",Tablas!I1799)</f>
        <v/>
      </c>
      <c r="H1801" s="1" t="s">
        <v>911</v>
      </c>
      <c r="I1801" s="39" t="str">
        <f>IF($B1801="","",-SUMIFS(Tabla7[Cantidad],Tabla7[Código del producto],$B1801,Tabla7[Tipo de movimiento],"SALIDA",Tabla7[Mes],I$5))</f>
        <v/>
      </c>
      <c r="J1801" s="39" t="str">
        <f>IF($B1801="","",-SUMIFS(Tabla7[Cantidad],Tabla7[Código del producto],$B1801,Tabla7[Tipo de movimiento],"SALIDA",Tabla7[Mes],J$5))</f>
        <v/>
      </c>
      <c r="K1801" s="39" t="str">
        <f>IF($B1801="","",-SUMIFS(Tabla7[Cantidad],Tabla7[Código del producto],$B1801,Tabla7[Tipo de movimiento],"SALIDA",Tabla7[Mes],K$5))</f>
        <v/>
      </c>
      <c r="L1801" s="39" t="str">
        <f>IF($B1801="","",-SUMIFS(Tabla7[Cantidad],Tabla7[Código del producto],$B1801,Tabla7[Tipo de movimiento],"SALIDA",Tabla7[Mes],L$5))</f>
        <v/>
      </c>
      <c r="M1801" s="39" t="str">
        <f>IF($B1801="","",-SUMIFS(Tabla7[Cantidad],Tabla7[Código del producto],$B1801,Tabla7[Tipo de movimiento],"SALIDA",Tabla7[Mes],M$5))</f>
        <v/>
      </c>
      <c r="N1801" s="39" t="str">
        <f>IF($B1801="","",-SUMIFS(Tabla7[Cantidad],Tabla7[Código del producto],$B1801,Tabla7[Tipo de movimiento],"SALIDA",Tabla7[Mes],N$5))</f>
        <v/>
      </c>
      <c r="O1801" s="39" t="str">
        <f>IF($B1801="","",-SUMIFS(Tabla7[Cantidad],Tabla7[Código del producto],$B1801,Tabla7[Tipo de movimiento],"SALIDA",Tabla7[Mes],O$5))</f>
        <v/>
      </c>
      <c r="P1801" s="39" t="str">
        <f>IF($B1801="","",-SUMIFS(Tabla7[Cantidad],Tabla7[Código del producto],$B1801,Tabla7[Tipo de movimiento],"SALIDA",Tabla7[Mes],P$5))</f>
        <v/>
      </c>
      <c r="Q1801" s="39" t="str">
        <f t="shared" si="84"/>
        <v/>
      </c>
      <c r="R1801" s="51" t="str">
        <f>IF($B1801="","",IFERROR(VLOOKUP($B1801,'ABC rotación'!$C:$G,5,0),"C"))</f>
        <v/>
      </c>
      <c r="S1801" s="41" t="str">
        <f t="shared" si="85"/>
        <v/>
      </c>
      <c r="T1801" s="40" t="str">
        <f t="shared" si="86"/>
        <v/>
      </c>
      <c r="U1801" s="23" t="str">
        <f>IF($B1801="","",VLOOKUP($T1801,Tablas!$X$14:$Y$17,2,1))</f>
        <v/>
      </c>
    </row>
    <row r="1802" spans="2:21" x14ac:dyDescent="0.2">
      <c r="B1802" s="1" t="str">
        <f>IF(Tablas!B1800="","",Tablas!B1800)</f>
        <v/>
      </c>
      <c r="C1802" s="1" t="str">
        <f>IF(Tablas!C1800="","",Tablas!C1800)</f>
        <v/>
      </c>
      <c r="D1802" s="1" t="str">
        <f>IF(Tablas!D1800="","",Tablas!D1800)</f>
        <v/>
      </c>
      <c r="E1802" s="1" t="str">
        <f>IF(Tablas!E1800="","",Tablas!E1800)</f>
        <v/>
      </c>
      <c r="F1802" s="1" t="str">
        <f>IF(Tablas!F1800="","",Tablas!F1800)</f>
        <v/>
      </c>
      <c r="G1802" s="1" t="str">
        <f>IF(Tablas!I1800="","",Tablas!I1800)</f>
        <v/>
      </c>
      <c r="H1802" s="1" t="s">
        <v>911</v>
      </c>
      <c r="I1802" s="39" t="str">
        <f>IF($B1802="","",-SUMIFS(Tabla7[Cantidad],Tabla7[Código del producto],$B1802,Tabla7[Tipo de movimiento],"SALIDA",Tabla7[Mes],I$5))</f>
        <v/>
      </c>
      <c r="J1802" s="39" t="str">
        <f>IF($B1802="","",-SUMIFS(Tabla7[Cantidad],Tabla7[Código del producto],$B1802,Tabla7[Tipo de movimiento],"SALIDA",Tabla7[Mes],J$5))</f>
        <v/>
      </c>
      <c r="K1802" s="39" t="str">
        <f>IF($B1802="","",-SUMIFS(Tabla7[Cantidad],Tabla7[Código del producto],$B1802,Tabla7[Tipo de movimiento],"SALIDA",Tabla7[Mes],K$5))</f>
        <v/>
      </c>
      <c r="L1802" s="39" t="str">
        <f>IF($B1802="","",-SUMIFS(Tabla7[Cantidad],Tabla7[Código del producto],$B1802,Tabla7[Tipo de movimiento],"SALIDA",Tabla7[Mes],L$5))</f>
        <v/>
      </c>
      <c r="M1802" s="39" t="str">
        <f>IF($B1802="","",-SUMIFS(Tabla7[Cantidad],Tabla7[Código del producto],$B1802,Tabla7[Tipo de movimiento],"SALIDA",Tabla7[Mes],M$5))</f>
        <v/>
      </c>
      <c r="N1802" s="39" t="str">
        <f>IF($B1802="","",-SUMIFS(Tabla7[Cantidad],Tabla7[Código del producto],$B1802,Tabla7[Tipo de movimiento],"SALIDA",Tabla7[Mes],N$5))</f>
        <v/>
      </c>
      <c r="O1802" s="39" t="str">
        <f>IF($B1802="","",-SUMIFS(Tabla7[Cantidad],Tabla7[Código del producto],$B1802,Tabla7[Tipo de movimiento],"SALIDA",Tabla7[Mes],O$5))</f>
        <v/>
      </c>
      <c r="P1802" s="39" t="str">
        <f>IF($B1802="","",-SUMIFS(Tabla7[Cantidad],Tabla7[Código del producto],$B1802,Tabla7[Tipo de movimiento],"SALIDA",Tabla7[Mes],P$5))</f>
        <v/>
      </c>
      <c r="Q1802" s="39" t="str">
        <f t="shared" si="84"/>
        <v/>
      </c>
      <c r="R1802" s="51" t="str">
        <f>IF($B1802="","",IFERROR(VLOOKUP($B1802,'ABC rotación'!$C:$G,5,0),"C"))</f>
        <v/>
      </c>
      <c r="S1802" s="41" t="str">
        <f t="shared" si="85"/>
        <v/>
      </c>
      <c r="T1802" s="40" t="str">
        <f t="shared" si="86"/>
        <v/>
      </c>
      <c r="U1802" s="23" t="str">
        <f>IF($B1802="","",VLOOKUP($T1802,Tablas!$X$14:$Y$17,2,1))</f>
        <v/>
      </c>
    </row>
    <row r="1803" spans="2:21" x14ac:dyDescent="0.2">
      <c r="B1803" s="1" t="str">
        <f>IF(Tablas!B1801="","",Tablas!B1801)</f>
        <v/>
      </c>
      <c r="C1803" s="1" t="str">
        <f>IF(Tablas!C1801="","",Tablas!C1801)</f>
        <v/>
      </c>
      <c r="D1803" s="1" t="str">
        <f>IF(Tablas!D1801="","",Tablas!D1801)</f>
        <v/>
      </c>
      <c r="E1803" s="1" t="str">
        <f>IF(Tablas!E1801="","",Tablas!E1801)</f>
        <v/>
      </c>
      <c r="F1803" s="1" t="str">
        <f>IF(Tablas!F1801="","",Tablas!F1801)</f>
        <v/>
      </c>
      <c r="G1803" s="1" t="str">
        <f>IF(Tablas!I1801="","",Tablas!I1801)</f>
        <v/>
      </c>
      <c r="H1803" s="1" t="s">
        <v>911</v>
      </c>
      <c r="I1803" s="39" t="str">
        <f>IF($B1803="","",-SUMIFS(Tabla7[Cantidad],Tabla7[Código del producto],$B1803,Tabla7[Tipo de movimiento],"SALIDA",Tabla7[Mes],I$5))</f>
        <v/>
      </c>
      <c r="J1803" s="39" t="str">
        <f>IF($B1803="","",-SUMIFS(Tabla7[Cantidad],Tabla7[Código del producto],$B1803,Tabla7[Tipo de movimiento],"SALIDA",Tabla7[Mes],J$5))</f>
        <v/>
      </c>
      <c r="K1803" s="39" t="str">
        <f>IF($B1803="","",-SUMIFS(Tabla7[Cantidad],Tabla7[Código del producto],$B1803,Tabla7[Tipo de movimiento],"SALIDA",Tabla7[Mes],K$5))</f>
        <v/>
      </c>
      <c r="L1803" s="39" t="str">
        <f>IF($B1803="","",-SUMIFS(Tabla7[Cantidad],Tabla7[Código del producto],$B1803,Tabla7[Tipo de movimiento],"SALIDA",Tabla7[Mes],L$5))</f>
        <v/>
      </c>
      <c r="M1803" s="39" t="str">
        <f>IF($B1803="","",-SUMIFS(Tabla7[Cantidad],Tabla7[Código del producto],$B1803,Tabla7[Tipo de movimiento],"SALIDA",Tabla7[Mes],M$5))</f>
        <v/>
      </c>
      <c r="N1803" s="39" t="str">
        <f>IF($B1803="","",-SUMIFS(Tabla7[Cantidad],Tabla7[Código del producto],$B1803,Tabla7[Tipo de movimiento],"SALIDA",Tabla7[Mes],N$5))</f>
        <v/>
      </c>
      <c r="O1803" s="39" t="str">
        <f>IF($B1803="","",-SUMIFS(Tabla7[Cantidad],Tabla7[Código del producto],$B1803,Tabla7[Tipo de movimiento],"SALIDA",Tabla7[Mes],O$5))</f>
        <v/>
      </c>
      <c r="P1803" s="39" t="str">
        <f>IF($B1803="","",-SUMIFS(Tabla7[Cantidad],Tabla7[Código del producto],$B1803,Tabla7[Tipo de movimiento],"SALIDA",Tabla7[Mes],P$5))</f>
        <v/>
      </c>
      <c r="Q1803" s="39" t="str">
        <f t="shared" si="84"/>
        <v/>
      </c>
      <c r="R1803" s="51" t="str">
        <f>IF($B1803="","",IFERROR(VLOOKUP($B1803,'ABC rotación'!$C:$G,5,0),"C"))</f>
        <v/>
      </c>
      <c r="S1803" s="41" t="str">
        <f t="shared" si="85"/>
        <v/>
      </c>
      <c r="T1803" s="40" t="str">
        <f t="shared" si="86"/>
        <v/>
      </c>
      <c r="U1803" s="23" t="str">
        <f>IF($B1803="","",VLOOKUP($T1803,Tablas!$X$14:$Y$17,2,1))</f>
        <v/>
      </c>
    </row>
    <row r="1804" spans="2:21" x14ac:dyDescent="0.2">
      <c r="B1804" s="1" t="str">
        <f>IF(Tablas!B1802="","",Tablas!B1802)</f>
        <v/>
      </c>
      <c r="C1804" s="1" t="str">
        <f>IF(Tablas!C1802="","",Tablas!C1802)</f>
        <v/>
      </c>
      <c r="D1804" s="1" t="str">
        <f>IF(Tablas!D1802="","",Tablas!D1802)</f>
        <v/>
      </c>
      <c r="E1804" s="1" t="str">
        <f>IF(Tablas!E1802="","",Tablas!E1802)</f>
        <v/>
      </c>
      <c r="F1804" s="1" t="str">
        <f>IF(Tablas!F1802="","",Tablas!F1802)</f>
        <v/>
      </c>
      <c r="G1804" s="1" t="str">
        <f>IF(Tablas!I1802="","",Tablas!I1802)</f>
        <v/>
      </c>
      <c r="H1804" s="1" t="s">
        <v>911</v>
      </c>
      <c r="I1804" s="39" t="str">
        <f>IF($B1804="","",-SUMIFS(Tabla7[Cantidad],Tabla7[Código del producto],$B1804,Tabla7[Tipo de movimiento],"SALIDA",Tabla7[Mes],I$5))</f>
        <v/>
      </c>
      <c r="J1804" s="39" t="str">
        <f>IF($B1804="","",-SUMIFS(Tabla7[Cantidad],Tabla7[Código del producto],$B1804,Tabla7[Tipo de movimiento],"SALIDA",Tabla7[Mes],J$5))</f>
        <v/>
      </c>
      <c r="K1804" s="39" t="str">
        <f>IF($B1804="","",-SUMIFS(Tabla7[Cantidad],Tabla7[Código del producto],$B1804,Tabla7[Tipo de movimiento],"SALIDA",Tabla7[Mes],K$5))</f>
        <v/>
      </c>
      <c r="L1804" s="39" t="str">
        <f>IF($B1804="","",-SUMIFS(Tabla7[Cantidad],Tabla7[Código del producto],$B1804,Tabla7[Tipo de movimiento],"SALIDA",Tabla7[Mes],L$5))</f>
        <v/>
      </c>
      <c r="M1804" s="39" t="str">
        <f>IF($B1804="","",-SUMIFS(Tabla7[Cantidad],Tabla7[Código del producto],$B1804,Tabla7[Tipo de movimiento],"SALIDA",Tabla7[Mes],M$5))</f>
        <v/>
      </c>
      <c r="N1804" s="39" t="str">
        <f>IF($B1804="","",-SUMIFS(Tabla7[Cantidad],Tabla7[Código del producto],$B1804,Tabla7[Tipo de movimiento],"SALIDA",Tabla7[Mes],N$5))</f>
        <v/>
      </c>
      <c r="O1804" s="39" t="str">
        <f>IF($B1804="","",-SUMIFS(Tabla7[Cantidad],Tabla7[Código del producto],$B1804,Tabla7[Tipo de movimiento],"SALIDA",Tabla7[Mes],O$5))</f>
        <v/>
      </c>
      <c r="P1804" s="39" t="str">
        <f>IF($B1804="","",-SUMIFS(Tabla7[Cantidad],Tabla7[Código del producto],$B1804,Tabla7[Tipo de movimiento],"SALIDA",Tabla7[Mes],P$5))</f>
        <v/>
      </c>
      <c r="Q1804" s="39" t="str">
        <f t="shared" si="84"/>
        <v/>
      </c>
      <c r="R1804" s="51" t="str">
        <f>IF($B1804="","",IFERROR(VLOOKUP($B1804,'ABC rotación'!$C:$G,5,0),"C"))</f>
        <v/>
      </c>
      <c r="S1804" s="41" t="str">
        <f t="shared" si="85"/>
        <v/>
      </c>
      <c r="T1804" s="40" t="str">
        <f t="shared" si="86"/>
        <v/>
      </c>
      <c r="U1804" s="23" t="str">
        <f>IF($B1804="","",VLOOKUP($T1804,Tablas!$X$14:$Y$17,2,1))</f>
        <v/>
      </c>
    </row>
    <row r="1805" spans="2:21" x14ac:dyDescent="0.2">
      <c r="B1805" s="1" t="str">
        <f>IF(Tablas!B1803="","",Tablas!B1803)</f>
        <v/>
      </c>
      <c r="C1805" s="1" t="str">
        <f>IF(Tablas!C1803="","",Tablas!C1803)</f>
        <v/>
      </c>
      <c r="D1805" s="1" t="str">
        <f>IF(Tablas!D1803="","",Tablas!D1803)</f>
        <v/>
      </c>
      <c r="E1805" s="1" t="str">
        <f>IF(Tablas!E1803="","",Tablas!E1803)</f>
        <v/>
      </c>
      <c r="F1805" s="1" t="str">
        <f>IF(Tablas!F1803="","",Tablas!F1803)</f>
        <v/>
      </c>
      <c r="G1805" s="1" t="str">
        <f>IF(Tablas!I1803="","",Tablas!I1803)</f>
        <v/>
      </c>
      <c r="H1805" s="1" t="s">
        <v>911</v>
      </c>
      <c r="I1805" s="39" t="str">
        <f>IF($B1805="","",-SUMIFS(Tabla7[Cantidad],Tabla7[Código del producto],$B1805,Tabla7[Tipo de movimiento],"SALIDA",Tabla7[Mes],I$5))</f>
        <v/>
      </c>
      <c r="J1805" s="39" t="str">
        <f>IF($B1805="","",-SUMIFS(Tabla7[Cantidad],Tabla7[Código del producto],$B1805,Tabla7[Tipo de movimiento],"SALIDA",Tabla7[Mes],J$5))</f>
        <v/>
      </c>
      <c r="K1805" s="39" t="str">
        <f>IF($B1805="","",-SUMIFS(Tabla7[Cantidad],Tabla7[Código del producto],$B1805,Tabla7[Tipo de movimiento],"SALIDA",Tabla7[Mes],K$5))</f>
        <v/>
      </c>
      <c r="L1805" s="39" t="str">
        <f>IF($B1805="","",-SUMIFS(Tabla7[Cantidad],Tabla7[Código del producto],$B1805,Tabla7[Tipo de movimiento],"SALIDA",Tabla7[Mes],L$5))</f>
        <v/>
      </c>
      <c r="M1805" s="39" t="str">
        <f>IF($B1805="","",-SUMIFS(Tabla7[Cantidad],Tabla7[Código del producto],$B1805,Tabla7[Tipo de movimiento],"SALIDA",Tabla7[Mes],M$5))</f>
        <v/>
      </c>
      <c r="N1805" s="39" t="str">
        <f>IF($B1805="","",-SUMIFS(Tabla7[Cantidad],Tabla7[Código del producto],$B1805,Tabla7[Tipo de movimiento],"SALIDA",Tabla7[Mes],N$5))</f>
        <v/>
      </c>
      <c r="O1805" s="39" t="str">
        <f>IF($B1805="","",-SUMIFS(Tabla7[Cantidad],Tabla7[Código del producto],$B1805,Tabla7[Tipo de movimiento],"SALIDA",Tabla7[Mes],O$5))</f>
        <v/>
      </c>
      <c r="P1805" s="39" t="str">
        <f>IF($B1805="","",-SUMIFS(Tabla7[Cantidad],Tabla7[Código del producto],$B1805,Tabla7[Tipo de movimiento],"SALIDA",Tabla7[Mes],P$5))</f>
        <v/>
      </c>
      <c r="Q1805" s="39" t="str">
        <f t="shared" si="84"/>
        <v/>
      </c>
      <c r="R1805" s="51" t="str">
        <f>IF($B1805="","",IFERROR(VLOOKUP($B1805,'ABC rotación'!$C:$G,5,0),"C"))</f>
        <v/>
      </c>
      <c r="S1805" s="41" t="str">
        <f t="shared" si="85"/>
        <v/>
      </c>
      <c r="T1805" s="40" t="str">
        <f t="shared" si="86"/>
        <v/>
      </c>
      <c r="U1805" s="23" t="str">
        <f>IF($B1805="","",VLOOKUP($T1805,Tablas!$X$14:$Y$17,2,1))</f>
        <v/>
      </c>
    </row>
    <row r="1806" spans="2:21" x14ac:dyDescent="0.2">
      <c r="B1806" s="1" t="str">
        <f>IF(Tablas!B1804="","",Tablas!B1804)</f>
        <v/>
      </c>
      <c r="C1806" s="1" t="str">
        <f>IF(Tablas!C1804="","",Tablas!C1804)</f>
        <v/>
      </c>
      <c r="D1806" s="1" t="str">
        <f>IF(Tablas!D1804="","",Tablas!D1804)</f>
        <v/>
      </c>
      <c r="E1806" s="1" t="str">
        <f>IF(Tablas!E1804="","",Tablas!E1804)</f>
        <v/>
      </c>
      <c r="F1806" s="1" t="str">
        <f>IF(Tablas!F1804="","",Tablas!F1804)</f>
        <v/>
      </c>
      <c r="G1806" s="1" t="str">
        <f>IF(Tablas!I1804="","",Tablas!I1804)</f>
        <v/>
      </c>
      <c r="H1806" s="1" t="s">
        <v>911</v>
      </c>
      <c r="I1806" s="39" t="str">
        <f>IF($B1806="","",-SUMIFS(Tabla7[Cantidad],Tabla7[Código del producto],$B1806,Tabla7[Tipo de movimiento],"SALIDA",Tabla7[Mes],I$5))</f>
        <v/>
      </c>
      <c r="J1806" s="39" t="str">
        <f>IF($B1806="","",-SUMIFS(Tabla7[Cantidad],Tabla7[Código del producto],$B1806,Tabla7[Tipo de movimiento],"SALIDA",Tabla7[Mes],J$5))</f>
        <v/>
      </c>
      <c r="K1806" s="39" t="str">
        <f>IF($B1806="","",-SUMIFS(Tabla7[Cantidad],Tabla7[Código del producto],$B1806,Tabla7[Tipo de movimiento],"SALIDA",Tabla7[Mes],K$5))</f>
        <v/>
      </c>
      <c r="L1806" s="39" t="str">
        <f>IF($B1806="","",-SUMIFS(Tabla7[Cantidad],Tabla7[Código del producto],$B1806,Tabla7[Tipo de movimiento],"SALIDA",Tabla7[Mes],L$5))</f>
        <v/>
      </c>
      <c r="M1806" s="39" t="str">
        <f>IF($B1806="","",-SUMIFS(Tabla7[Cantidad],Tabla7[Código del producto],$B1806,Tabla7[Tipo de movimiento],"SALIDA",Tabla7[Mes],M$5))</f>
        <v/>
      </c>
      <c r="N1806" s="39" t="str">
        <f>IF($B1806="","",-SUMIFS(Tabla7[Cantidad],Tabla7[Código del producto],$B1806,Tabla7[Tipo de movimiento],"SALIDA",Tabla7[Mes],N$5))</f>
        <v/>
      </c>
      <c r="O1806" s="39" t="str">
        <f>IF($B1806="","",-SUMIFS(Tabla7[Cantidad],Tabla7[Código del producto],$B1806,Tabla7[Tipo de movimiento],"SALIDA",Tabla7[Mes],O$5))</f>
        <v/>
      </c>
      <c r="P1806" s="39" t="str">
        <f>IF($B1806="","",-SUMIFS(Tabla7[Cantidad],Tabla7[Código del producto],$B1806,Tabla7[Tipo de movimiento],"SALIDA",Tabla7[Mes],P$5))</f>
        <v/>
      </c>
      <c r="Q1806" s="39" t="str">
        <f t="shared" si="84"/>
        <v/>
      </c>
      <c r="R1806" s="51" t="str">
        <f>IF($B1806="","",IFERROR(VLOOKUP($B1806,'ABC rotación'!$C:$G,5,0),"C"))</f>
        <v/>
      </c>
      <c r="S1806" s="41" t="str">
        <f t="shared" si="85"/>
        <v/>
      </c>
      <c r="T1806" s="40" t="str">
        <f t="shared" si="86"/>
        <v/>
      </c>
      <c r="U1806" s="23" t="str">
        <f>IF($B1806="","",VLOOKUP($T1806,Tablas!$X$14:$Y$17,2,1))</f>
        <v/>
      </c>
    </row>
    <row r="1807" spans="2:21" x14ac:dyDescent="0.2">
      <c r="B1807" s="1" t="str">
        <f>IF(Tablas!B1805="","",Tablas!B1805)</f>
        <v/>
      </c>
      <c r="C1807" s="1" t="str">
        <f>IF(Tablas!C1805="","",Tablas!C1805)</f>
        <v/>
      </c>
      <c r="D1807" s="1" t="str">
        <f>IF(Tablas!D1805="","",Tablas!D1805)</f>
        <v/>
      </c>
      <c r="E1807" s="1" t="str">
        <f>IF(Tablas!E1805="","",Tablas!E1805)</f>
        <v/>
      </c>
      <c r="F1807" s="1" t="str">
        <f>IF(Tablas!F1805="","",Tablas!F1805)</f>
        <v/>
      </c>
      <c r="G1807" s="1" t="str">
        <f>IF(Tablas!I1805="","",Tablas!I1805)</f>
        <v/>
      </c>
      <c r="H1807" s="1" t="s">
        <v>911</v>
      </c>
      <c r="I1807" s="39" t="str">
        <f>IF($B1807="","",-SUMIFS(Tabla7[Cantidad],Tabla7[Código del producto],$B1807,Tabla7[Tipo de movimiento],"SALIDA",Tabla7[Mes],I$5))</f>
        <v/>
      </c>
      <c r="J1807" s="39" t="str">
        <f>IF($B1807="","",-SUMIFS(Tabla7[Cantidad],Tabla7[Código del producto],$B1807,Tabla7[Tipo de movimiento],"SALIDA",Tabla7[Mes],J$5))</f>
        <v/>
      </c>
      <c r="K1807" s="39" t="str">
        <f>IF($B1807="","",-SUMIFS(Tabla7[Cantidad],Tabla7[Código del producto],$B1807,Tabla7[Tipo de movimiento],"SALIDA",Tabla7[Mes],K$5))</f>
        <v/>
      </c>
      <c r="L1807" s="39" t="str">
        <f>IF($B1807="","",-SUMIFS(Tabla7[Cantidad],Tabla7[Código del producto],$B1807,Tabla7[Tipo de movimiento],"SALIDA",Tabla7[Mes],L$5))</f>
        <v/>
      </c>
      <c r="M1807" s="39" t="str">
        <f>IF($B1807="","",-SUMIFS(Tabla7[Cantidad],Tabla7[Código del producto],$B1807,Tabla7[Tipo de movimiento],"SALIDA",Tabla7[Mes],M$5))</f>
        <v/>
      </c>
      <c r="N1807" s="39" t="str">
        <f>IF($B1807="","",-SUMIFS(Tabla7[Cantidad],Tabla7[Código del producto],$B1807,Tabla7[Tipo de movimiento],"SALIDA",Tabla7[Mes],N$5))</f>
        <v/>
      </c>
      <c r="O1807" s="39" t="str">
        <f>IF($B1807="","",-SUMIFS(Tabla7[Cantidad],Tabla7[Código del producto],$B1807,Tabla7[Tipo de movimiento],"SALIDA",Tabla7[Mes],O$5))</f>
        <v/>
      </c>
      <c r="P1807" s="39" t="str">
        <f>IF($B1807="","",-SUMIFS(Tabla7[Cantidad],Tabla7[Código del producto],$B1807,Tabla7[Tipo de movimiento],"SALIDA",Tabla7[Mes],P$5))</f>
        <v/>
      </c>
      <c r="Q1807" s="39" t="str">
        <f t="shared" si="84"/>
        <v/>
      </c>
      <c r="R1807" s="51" t="str">
        <f>IF($B1807="","",IFERROR(VLOOKUP($B1807,'ABC rotación'!$C:$G,5,0),"C"))</f>
        <v/>
      </c>
      <c r="S1807" s="41" t="str">
        <f t="shared" si="85"/>
        <v/>
      </c>
      <c r="T1807" s="40" t="str">
        <f t="shared" si="86"/>
        <v/>
      </c>
      <c r="U1807" s="23" t="str">
        <f>IF($B1807="","",VLOOKUP($T1807,Tablas!$X$14:$Y$17,2,1))</f>
        <v/>
      </c>
    </row>
    <row r="1808" spans="2:21" x14ac:dyDescent="0.2">
      <c r="B1808" s="1" t="str">
        <f>IF(Tablas!B1806="","",Tablas!B1806)</f>
        <v/>
      </c>
      <c r="C1808" s="1" t="str">
        <f>IF(Tablas!C1806="","",Tablas!C1806)</f>
        <v/>
      </c>
      <c r="D1808" s="1" t="str">
        <f>IF(Tablas!D1806="","",Tablas!D1806)</f>
        <v/>
      </c>
      <c r="E1808" s="1" t="str">
        <f>IF(Tablas!E1806="","",Tablas!E1806)</f>
        <v/>
      </c>
      <c r="F1808" s="1" t="str">
        <f>IF(Tablas!F1806="","",Tablas!F1806)</f>
        <v/>
      </c>
      <c r="G1808" s="1" t="str">
        <f>IF(Tablas!I1806="","",Tablas!I1806)</f>
        <v/>
      </c>
      <c r="H1808" s="1" t="s">
        <v>911</v>
      </c>
      <c r="I1808" s="39" t="str">
        <f>IF($B1808="","",-SUMIFS(Tabla7[Cantidad],Tabla7[Código del producto],$B1808,Tabla7[Tipo de movimiento],"SALIDA",Tabla7[Mes],I$5))</f>
        <v/>
      </c>
      <c r="J1808" s="39" t="str">
        <f>IF($B1808="","",-SUMIFS(Tabla7[Cantidad],Tabla7[Código del producto],$B1808,Tabla7[Tipo de movimiento],"SALIDA",Tabla7[Mes],J$5))</f>
        <v/>
      </c>
      <c r="K1808" s="39" t="str">
        <f>IF($B1808="","",-SUMIFS(Tabla7[Cantidad],Tabla7[Código del producto],$B1808,Tabla7[Tipo de movimiento],"SALIDA",Tabla7[Mes],K$5))</f>
        <v/>
      </c>
      <c r="L1808" s="39" t="str">
        <f>IF($B1808="","",-SUMIFS(Tabla7[Cantidad],Tabla7[Código del producto],$B1808,Tabla7[Tipo de movimiento],"SALIDA",Tabla7[Mes],L$5))</f>
        <v/>
      </c>
      <c r="M1808" s="39" t="str">
        <f>IF($B1808="","",-SUMIFS(Tabla7[Cantidad],Tabla7[Código del producto],$B1808,Tabla7[Tipo de movimiento],"SALIDA",Tabla7[Mes],M$5))</f>
        <v/>
      </c>
      <c r="N1808" s="39" t="str">
        <f>IF($B1808="","",-SUMIFS(Tabla7[Cantidad],Tabla7[Código del producto],$B1808,Tabla7[Tipo de movimiento],"SALIDA",Tabla7[Mes],N$5))</f>
        <v/>
      </c>
      <c r="O1808" s="39" t="str">
        <f>IF($B1808="","",-SUMIFS(Tabla7[Cantidad],Tabla7[Código del producto],$B1808,Tabla7[Tipo de movimiento],"SALIDA",Tabla7[Mes],O$5))</f>
        <v/>
      </c>
      <c r="P1808" s="39" t="str">
        <f>IF($B1808="","",-SUMIFS(Tabla7[Cantidad],Tabla7[Código del producto],$B1808,Tabla7[Tipo de movimiento],"SALIDA",Tabla7[Mes],P$5))</f>
        <v/>
      </c>
      <c r="Q1808" s="39" t="str">
        <f t="shared" si="84"/>
        <v/>
      </c>
      <c r="R1808" s="51" t="str">
        <f>IF($B1808="","",IFERROR(VLOOKUP($B1808,'ABC rotación'!$C:$G,5,0),"C"))</f>
        <v/>
      </c>
      <c r="S1808" s="41" t="str">
        <f t="shared" si="85"/>
        <v/>
      </c>
      <c r="T1808" s="40" t="str">
        <f t="shared" si="86"/>
        <v/>
      </c>
      <c r="U1808" s="23" t="str">
        <f>IF($B1808="","",VLOOKUP($T1808,Tablas!$X$14:$Y$17,2,1))</f>
        <v/>
      </c>
    </row>
    <row r="1809" spans="2:21" x14ac:dyDescent="0.2">
      <c r="B1809" s="1" t="str">
        <f>IF(Tablas!B1807="","",Tablas!B1807)</f>
        <v/>
      </c>
      <c r="C1809" s="1" t="str">
        <f>IF(Tablas!C1807="","",Tablas!C1807)</f>
        <v/>
      </c>
      <c r="D1809" s="1" t="str">
        <f>IF(Tablas!D1807="","",Tablas!D1807)</f>
        <v/>
      </c>
      <c r="E1809" s="1" t="str">
        <f>IF(Tablas!E1807="","",Tablas!E1807)</f>
        <v/>
      </c>
      <c r="F1809" s="1" t="str">
        <f>IF(Tablas!F1807="","",Tablas!F1807)</f>
        <v/>
      </c>
      <c r="G1809" s="1" t="str">
        <f>IF(Tablas!I1807="","",Tablas!I1807)</f>
        <v/>
      </c>
      <c r="H1809" s="1" t="s">
        <v>911</v>
      </c>
      <c r="I1809" s="39" t="str">
        <f>IF($B1809="","",-SUMIFS(Tabla7[Cantidad],Tabla7[Código del producto],$B1809,Tabla7[Tipo de movimiento],"SALIDA",Tabla7[Mes],I$5))</f>
        <v/>
      </c>
      <c r="J1809" s="39" t="str">
        <f>IF($B1809="","",-SUMIFS(Tabla7[Cantidad],Tabla7[Código del producto],$B1809,Tabla7[Tipo de movimiento],"SALIDA",Tabla7[Mes],J$5))</f>
        <v/>
      </c>
      <c r="K1809" s="39" t="str">
        <f>IF($B1809="","",-SUMIFS(Tabla7[Cantidad],Tabla7[Código del producto],$B1809,Tabla7[Tipo de movimiento],"SALIDA",Tabla7[Mes],K$5))</f>
        <v/>
      </c>
      <c r="L1809" s="39" t="str">
        <f>IF($B1809="","",-SUMIFS(Tabla7[Cantidad],Tabla7[Código del producto],$B1809,Tabla7[Tipo de movimiento],"SALIDA",Tabla7[Mes],L$5))</f>
        <v/>
      </c>
      <c r="M1809" s="39" t="str">
        <f>IF($B1809="","",-SUMIFS(Tabla7[Cantidad],Tabla7[Código del producto],$B1809,Tabla7[Tipo de movimiento],"SALIDA",Tabla7[Mes],M$5))</f>
        <v/>
      </c>
      <c r="N1809" s="39" t="str">
        <f>IF($B1809="","",-SUMIFS(Tabla7[Cantidad],Tabla7[Código del producto],$B1809,Tabla7[Tipo de movimiento],"SALIDA",Tabla7[Mes],N$5))</f>
        <v/>
      </c>
      <c r="O1809" s="39" t="str">
        <f>IF($B1809="","",-SUMIFS(Tabla7[Cantidad],Tabla7[Código del producto],$B1809,Tabla7[Tipo de movimiento],"SALIDA",Tabla7[Mes],O$5))</f>
        <v/>
      </c>
      <c r="P1809" s="39" t="str">
        <f>IF($B1809="","",-SUMIFS(Tabla7[Cantidad],Tabla7[Código del producto],$B1809,Tabla7[Tipo de movimiento],"SALIDA",Tabla7[Mes],P$5))</f>
        <v/>
      </c>
      <c r="Q1809" s="39" t="str">
        <f t="shared" si="84"/>
        <v/>
      </c>
      <c r="R1809" s="51" t="str">
        <f>IF($B1809="","",IFERROR(VLOOKUP($B1809,'ABC rotación'!$C:$G,5,0),"C"))</f>
        <v/>
      </c>
      <c r="S1809" s="41" t="str">
        <f t="shared" si="85"/>
        <v/>
      </c>
      <c r="T1809" s="40" t="str">
        <f t="shared" si="86"/>
        <v/>
      </c>
      <c r="U1809" s="23" t="str">
        <f>IF($B1809="","",VLOOKUP($T1809,Tablas!$X$14:$Y$17,2,1))</f>
        <v/>
      </c>
    </row>
    <row r="1810" spans="2:21" x14ac:dyDescent="0.2">
      <c r="B1810" s="1" t="str">
        <f>IF(Tablas!B1808="","",Tablas!B1808)</f>
        <v/>
      </c>
      <c r="C1810" s="1" t="str">
        <f>IF(Tablas!C1808="","",Tablas!C1808)</f>
        <v/>
      </c>
      <c r="D1810" s="1" t="str">
        <f>IF(Tablas!D1808="","",Tablas!D1808)</f>
        <v/>
      </c>
      <c r="E1810" s="1" t="str">
        <f>IF(Tablas!E1808="","",Tablas!E1808)</f>
        <v/>
      </c>
      <c r="F1810" s="1" t="str">
        <f>IF(Tablas!F1808="","",Tablas!F1808)</f>
        <v/>
      </c>
      <c r="G1810" s="1" t="str">
        <f>IF(Tablas!I1808="","",Tablas!I1808)</f>
        <v/>
      </c>
      <c r="H1810" s="1" t="s">
        <v>911</v>
      </c>
      <c r="I1810" s="39" t="str">
        <f>IF($B1810="","",-SUMIFS(Tabla7[Cantidad],Tabla7[Código del producto],$B1810,Tabla7[Tipo de movimiento],"SALIDA",Tabla7[Mes],I$5))</f>
        <v/>
      </c>
      <c r="J1810" s="39" t="str">
        <f>IF($B1810="","",-SUMIFS(Tabla7[Cantidad],Tabla7[Código del producto],$B1810,Tabla7[Tipo de movimiento],"SALIDA",Tabla7[Mes],J$5))</f>
        <v/>
      </c>
      <c r="K1810" s="39" t="str">
        <f>IF($B1810="","",-SUMIFS(Tabla7[Cantidad],Tabla7[Código del producto],$B1810,Tabla7[Tipo de movimiento],"SALIDA",Tabla7[Mes],K$5))</f>
        <v/>
      </c>
      <c r="L1810" s="39" t="str">
        <f>IF($B1810="","",-SUMIFS(Tabla7[Cantidad],Tabla7[Código del producto],$B1810,Tabla7[Tipo de movimiento],"SALIDA",Tabla7[Mes],L$5))</f>
        <v/>
      </c>
      <c r="M1810" s="39" t="str">
        <f>IF($B1810="","",-SUMIFS(Tabla7[Cantidad],Tabla7[Código del producto],$B1810,Tabla7[Tipo de movimiento],"SALIDA",Tabla7[Mes],M$5))</f>
        <v/>
      </c>
      <c r="N1810" s="39" t="str">
        <f>IF($B1810="","",-SUMIFS(Tabla7[Cantidad],Tabla7[Código del producto],$B1810,Tabla7[Tipo de movimiento],"SALIDA",Tabla7[Mes],N$5))</f>
        <v/>
      </c>
      <c r="O1810" s="39" t="str">
        <f>IF($B1810="","",-SUMIFS(Tabla7[Cantidad],Tabla7[Código del producto],$B1810,Tabla7[Tipo de movimiento],"SALIDA",Tabla7[Mes],O$5))</f>
        <v/>
      </c>
      <c r="P1810" s="39" t="str">
        <f>IF($B1810="","",-SUMIFS(Tabla7[Cantidad],Tabla7[Código del producto],$B1810,Tabla7[Tipo de movimiento],"SALIDA",Tabla7[Mes],P$5))</f>
        <v/>
      </c>
      <c r="Q1810" s="39" t="str">
        <f t="shared" si="84"/>
        <v/>
      </c>
      <c r="R1810" s="51" t="str">
        <f>IF($B1810="","",IFERROR(VLOOKUP($B1810,'ABC rotación'!$C:$G,5,0),"C"))</f>
        <v/>
      </c>
      <c r="S1810" s="41" t="str">
        <f t="shared" si="85"/>
        <v/>
      </c>
      <c r="T1810" s="40" t="str">
        <f t="shared" si="86"/>
        <v/>
      </c>
      <c r="U1810" s="23" t="str">
        <f>IF($B1810="","",VLOOKUP($T1810,Tablas!$X$14:$Y$17,2,1))</f>
        <v/>
      </c>
    </row>
    <row r="1811" spans="2:21" x14ac:dyDescent="0.2">
      <c r="B1811" s="1" t="str">
        <f>IF(Tablas!B1809="","",Tablas!B1809)</f>
        <v/>
      </c>
      <c r="C1811" s="1" t="str">
        <f>IF(Tablas!C1809="","",Tablas!C1809)</f>
        <v/>
      </c>
      <c r="D1811" s="1" t="str">
        <f>IF(Tablas!D1809="","",Tablas!D1809)</f>
        <v/>
      </c>
      <c r="E1811" s="1" t="str">
        <f>IF(Tablas!E1809="","",Tablas!E1809)</f>
        <v/>
      </c>
      <c r="F1811" s="1" t="str">
        <f>IF(Tablas!F1809="","",Tablas!F1809)</f>
        <v/>
      </c>
      <c r="G1811" s="1" t="str">
        <f>IF(Tablas!I1809="","",Tablas!I1809)</f>
        <v/>
      </c>
      <c r="H1811" s="1" t="s">
        <v>911</v>
      </c>
      <c r="I1811" s="39" t="str">
        <f>IF($B1811="","",-SUMIFS(Tabla7[Cantidad],Tabla7[Código del producto],$B1811,Tabla7[Tipo de movimiento],"SALIDA",Tabla7[Mes],I$5))</f>
        <v/>
      </c>
      <c r="J1811" s="39" t="str">
        <f>IF($B1811="","",-SUMIFS(Tabla7[Cantidad],Tabla7[Código del producto],$B1811,Tabla7[Tipo de movimiento],"SALIDA",Tabla7[Mes],J$5))</f>
        <v/>
      </c>
      <c r="K1811" s="39" t="str">
        <f>IF($B1811="","",-SUMIFS(Tabla7[Cantidad],Tabla7[Código del producto],$B1811,Tabla7[Tipo de movimiento],"SALIDA",Tabla7[Mes],K$5))</f>
        <v/>
      </c>
      <c r="L1811" s="39" t="str">
        <f>IF($B1811="","",-SUMIFS(Tabla7[Cantidad],Tabla7[Código del producto],$B1811,Tabla7[Tipo de movimiento],"SALIDA",Tabla7[Mes],L$5))</f>
        <v/>
      </c>
      <c r="M1811" s="39" t="str">
        <f>IF($B1811="","",-SUMIFS(Tabla7[Cantidad],Tabla7[Código del producto],$B1811,Tabla7[Tipo de movimiento],"SALIDA",Tabla7[Mes],M$5))</f>
        <v/>
      </c>
      <c r="N1811" s="39" t="str">
        <f>IF($B1811="","",-SUMIFS(Tabla7[Cantidad],Tabla7[Código del producto],$B1811,Tabla7[Tipo de movimiento],"SALIDA",Tabla7[Mes],N$5))</f>
        <v/>
      </c>
      <c r="O1811" s="39" t="str">
        <f>IF($B1811="","",-SUMIFS(Tabla7[Cantidad],Tabla7[Código del producto],$B1811,Tabla7[Tipo de movimiento],"SALIDA",Tabla7[Mes],O$5))</f>
        <v/>
      </c>
      <c r="P1811" s="39" t="str">
        <f>IF($B1811="","",-SUMIFS(Tabla7[Cantidad],Tabla7[Código del producto],$B1811,Tabla7[Tipo de movimiento],"SALIDA",Tabla7[Mes],P$5))</f>
        <v/>
      </c>
      <c r="Q1811" s="39" t="str">
        <f t="shared" si="84"/>
        <v/>
      </c>
      <c r="R1811" s="51" t="str">
        <f>IF($B1811="","",IFERROR(VLOOKUP($B1811,'ABC rotación'!$C:$G,5,0),"C"))</f>
        <v/>
      </c>
      <c r="S1811" s="41" t="str">
        <f t="shared" si="85"/>
        <v/>
      </c>
      <c r="T1811" s="40" t="str">
        <f t="shared" si="86"/>
        <v/>
      </c>
      <c r="U1811" s="23" t="str">
        <f>IF($B1811="","",VLOOKUP($T1811,Tablas!$X$14:$Y$17,2,1))</f>
        <v/>
      </c>
    </row>
    <row r="1812" spans="2:21" x14ac:dyDescent="0.2">
      <c r="B1812" s="1" t="str">
        <f>IF(Tablas!B1810="","",Tablas!B1810)</f>
        <v/>
      </c>
      <c r="C1812" s="1" t="str">
        <f>IF(Tablas!C1810="","",Tablas!C1810)</f>
        <v/>
      </c>
      <c r="D1812" s="1" t="str">
        <f>IF(Tablas!D1810="","",Tablas!D1810)</f>
        <v/>
      </c>
      <c r="E1812" s="1" t="str">
        <f>IF(Tablas!E1810="","",Tablas!E1810)</f>
        <v/>
      </c>
      <c r="F1812" s="1" t="str">
        <f>IF(Tablas!F1810="","",Tablas!F1810)</f>
        <v/>
      </c>
      <c r="G1812" s="1" t="str">
        <f>IF(Tablas!I1810="","",Tablas!I1810)</f>
        <v/>
      </c>
      <c r="H1812" s="1" t="s">
        <v>911</v>
      </c>
      <c r="I1812" s="39" t="str">
        <f>IF($B1812="","",-SUMIFS(Tabla7[Cantidad],Tabla7[Código del producto],$B1812,Tabla7[Tipo de movimiento],"SALIDA",Tabla7[Mes],I$5))</f>
        <v/>
      </c>
      <c r="J1812" s="39" t="str">
        <f>IF($B1812="","",-SUMIFS(Tabla7[Cantidad],Tabla7[Código del producto],$B1812,Tabla7[Tipo de movimiento],"SALIDA",Tabla7[Mes],J$5))</f>
        <v/>
      </c>
      <c r="K1812" s="39" t="str">
        <f>IF($B1812="","",-SUMIFS(Tabla7[Cantidad],Tabla7[Código del producto],$B1812,Tabla7[Tipo de movimiento],"SALIDA",Tabla7[Mes],K$5))</f>
        <v/>
      </c>
      <c r="L1812" s="39" t="str">
        <f>IF($B1812="","",-SUMIFS(Tabla7[Cantidad],Tabla7[Código del producto],$B1812,Tabla7[Tipo de movimiento],"SALIDA",Tabla7[Mes],L$5))</f>
        <v/>
      </c>
      <c r="M1812" s="39" t="str">
        <f>IF($B1812="","",-SUMIFS(Tabla7[Cantidad],Tabla7[Código del producto],$B1812,Tabla7[Tipo de movimiento],"SALIDA",Tabla7[Mes],M$5))</f>
        <v/>
      </c>
      <c r="N1812" s="39" t="str">
        <f>IF($B1812="","",-SUMIFS(Tabla7[Cantidad],Tabla7[Código del producto],$B1812,Tabla7[Tipo de movimiento],"SALIDA",Tabla7[Mes],N$5))</f>
        <v/>
      </c>
      <c r="O1812" s="39" t="str">
        <f>IF($B1812="","",-SUMIFS(Tabla7[Cantidad],Tabla7[Código del producto],$B1812,Tabla7[Tipo de movimiento],"SALIDA",Tabla7[Mes],O$5))</f>
        <v/>
      </c>
      <c r="P1812" s="39" t="str">
        <f>IF($B1812="","",-SUMIFS(Tabla7[Cantidad],Tabla7[Código del producto],$B1812,Tabla7[Tipo de movimiento],"SALIDA",Tabla7[Mes],P$5))</f>
        <v/>
      </c>
      <c r="Q1812" s="39" t="str">
        <f t="shared" si="84"/>
        <v/>
      </c>
      <c r="R1812" s="51" t="str">
        <f>IF($B1812="","",IFERROR(VLOOKUP($B1812,'ABC rotación'!$C:$G,5,0),"C"))</f>
        <v/>
      </c>
      <c r="S1812" s="41" t="str">
        <f t="shared" si="85"/>
        <v/>
      </c>
      <c r="T1812" s="40" t="str">
        <f t="shared" si="86"/>
        <v/>
      </c>
      <c r="U1812" s="23" t="str">
        <f>IF($B1812="","",VLOOKUP($T1812,Tablas!$X$14:$Y$17,2,1))</f>
        <v/>
      </c>
    </row>
    <row r="1813" spans="2:21" x14ac:dyDescent="0.2">
      <c r="B1813" s="1" t="str">
        <f>IF(Tablas!B1811="","",Tablas!B1811)</f>
        <v/>
      </c>
      <c r="C1813" s="1" t="str">
        <f>IF(Tablas!C1811="","",Tablas!C1811)</f>
        <v/>
      </c>
      <c r="D1813" s="1" t="str">
        <f>IF(Tablas!D1811="","",Tablas!D1811)</f>
        <v/>
      </c>
      <c r="E1813" s="1" t="str">
        <f>IF(Tablas!E1811="","",Tablas!E1811)</f>
        <v/>
      </c>
      <c r="F1813" s="1" t="str">
        <f>IF(Tablas!F1811="","",Tablas!F1811)</f>
        <v/>
      </c>
      <c r="G1813" s="1" t="str">
        <f>IF(Tablas!I1811="","",Tablas!I1811)</f>
        <v/>
      </c>
      <c r="H1813" s="1" t="s">
        <v>911</v>
      </c>
      <c r="I1813" s="39" t="str">
        <f>IF($B1813="","",-SUMIFS(Tabla7[Cantidad],Tabla7[Código del producto],$B1813,Tabla7[Tipo de movimiento],"SALIDA",Tabla7[Mes],I$5))</f>
        <v/>
      </c>
      <c r="J1813" s="39" t="str">
        <f>IF($B1813="","",-SUMIFS(Tabla7[Cantidad],Tabla7[Código del producto],$B1813,Tabla7[Tipo de movimiento],"SALIDA",Tabla7[Mes],J$5))</f>
        <v/>
      </c>
      <c r="K1813" s="39" t="str">
        <f>IF($B1813="","",-SUMIFS(Tabla7[Cantidad],Tabla7[Código del producto],$B1813,Tabla7[Tipo de movimiento],"SALIDA",Tabla7[Mes],K$5))</f>
        <v/>
      </c>
      <c r="L1813" s="39" t="str">
        <f>IF($B1813="","",-SUMIFS(Tabla7[Cantidad],Tabla7[Código del producto],$B1813,Tabla7[Tipo de movimiento],"SALIDA",Tabla7[Mes],L$5))</f>
        <v/>
      </c>
      <c r="M1813" s="39" t="str">
        <f>IF($B1813="","",-SUMIFS(Tabla7[Cantidad],Tabla7[Código del producto],$B1813,Tabla7[Tipo de movimiento],"SALIDA",Tabla7[Mes],M$5))</f>
        <v/>
      </c>
      <c r="N1813" s="39" t="str">
        <f>IF($B1813="","",-SUMIFS(Tabla7[Cantidad],Tabla7[Código del producto],$B1813,Tabla7[Tipo de movimiento],"SALIDA",Tabla7[Mes],N$5))</f>
        <v/>
      </c>
      <c r="O1813" s="39" t="str">
        <f>IF($B1813="","",-SUMIFS(Tabla7[Cantidad],Tabla7[Código del producto],$B1813,Tabla7[Tipo de movimiento],"SALIDA",Tabla7[Mes],O$5))</f>
        <v/>
      </c>
      <c r="P1813" s="39" t="str">
        <f>IF($B1813="","",-SUMIFS(Tabla7[Cantidad],Tabla7[Código del producto],$B1813,Tabla7[Tipo de movimiento],"SALIDA",Tabla7[Mes],P$5))</f>
        <v/>
      </c>
      <c r="Q1813" s="39" t="str">
        <f t="shared" si="84"/>
        <v/>
      </c>
      <c r="R1813" s="51" t="str">
        <f>IF($B1813="","",IFERROR(VLOOKUP($B1813,'ABC rotación'!$C:$G,5,0),"C"))</f>
        <v/>
      </c>
      <c r="S1813" s="41" t="str">
        <f t="shared" si="85"/>
        <v/>
      </c>
      <c r="T1813" s="40" t="str">
        <f t="shared" si="86"/>
        <v/>
      </c>
      <c r="U1813" s="23" t="str">
        <f>IF($B1813="","",VLOOKUP($T1813,Tablas!$X$14:$Y$17,2,1))</f>
        <v/>
      </c>
    </row>
    <row r="1814" spans="2:21" x14ac:dyDescent="0.2">
      <c r="B1814" s="1" t="str">
        <f>IF(Tablas!B1812="","",Tablas!B1812)</f>
        <v/>
      </c>
      <c r="C1814" s="1" t="str">
        <f>IF(Tablas!C1812="","",Tablas!C1812)</f>
        <v/>
      </c>
      <c r="D1814" s="1" t="str">
        <f>IF(Tablas!D1812="","",Tablas!D1812)</f>
        <v/>
      </c>
      <c r="E1814" s="1" t="str">
        <f>IF(Tablas!E1812="","",Tablas!E1812)</f>
        <v/>
      </c>
      <c r="F1814" s="1" t="str">
        <f>IF(Tablas!F1812="","",Tablas!F1812)</f>
        <v/>
      </c>
      <c r="G1814" s="1" t="str">
        <f>IF(Tablas!I1812="","",Tablas!I1812)</f>
        <v/>
      </c>
      <c r="H1814" s="1" t="s">
        <v>911</v>
      </c>
      <c r="I1814" s="39" t="str">
        <f>IF($B1814="","",-SUMIFS(Tabla7[Cantidad],Tabla7[Código del producto],$B1814,Tabla7[Tipo de movimiento],"SALIDA",Tabla7[Mes],I$5))</f>
        <v/>
      </c>
      <c r="J1814" s="39" t="str">
        <f>IF($B1814="","",-SUMIFS(Tabla7[Cantidad],Tabla7[Código del producto],$B1814,Tabla7[Tipo de movimiento],"SALIDA",Tabla7[Mes],J$5))</f>
        <v/>
      </c>
      <c r="K1814" s="39" t="str">
        <f>IF($B1814="","",-SUMIFS(Tabla7[Cantidad],Tabla7[Código del producto],$B1814,Tabla7[Tipo de movimiento],"SALIDA",Tabla7[Mes],K$5))</f>
        <v/>
      </c>
      <c r="L1814" s="39" t="str">
        <f>IF($B1814="","",-SUMIFS(Tabla7[Cantidad],Tabla7[Código del producto],$B1814,Tabla7[Tipo de movimiento],"SALIDA",Tabla7[Mes],L$5))</f>
        <v/>
      </c>
      <c r="M1814" s="39" t="str">
        <f>IF($B1814="","",-SUMIFS(Tabla7[Cantidad],Tabla7[Código del producto],$B1814,Tabla7[Tipo de movimiento],"SALIDA",Tabla7[Mes],M$5))</f>
        <v/>
      </c>
      <c r="N1814" s="39" t="str">
        <f>IF($B1814="","",-SUMIFS(Tabla7[Cantidad],Tabla7[Código del producto],$B1814,Tabla7[Tipo de movimiento],"SALIDA",Tabla7[Mes],N$5))</f>
        <v/>
      </c>
      <c r="O1814" s="39" t="str">
        <f>IF($B1814="","",-SUMIFS(Tabla7[Cantidad],Tabla7[Código del producto],$B1814,Tabla7[Tipo de movimiento],"SALIDA",Tabla7[Mes],O$5))</f>
        <v/>
      </c>
      <c r="P1814" s="39" t="str">
        <f>IF($B1814="","",-SUMIFS(Tabla7[Cantidad],Tabla7[Código del producto],$B1814,Tabla7[Tipo de movimiento],"SALIDA",Tabla7[Mes],P$5))</f>
        <v/>
      </c>
      <c r="Q1814" s="39" t="str">
        <f t="shared" si="84"/>
        <v/>
      </c>
      <c r="R1814" s="51" t="str">
        <f>IF($B1814="","",IFERROR(VLOOKUP($B1814,'ABC rotación'!$C:$G,5,0),"C"))</f>
        <v/>
      </c>
      <c r="S1814" s="41" t="str">
        <f t="shared" si="85"/>
        <v/>
      </c>
      <c r="T1814" s="40" t="str">
        <f t="shared" si="86"/>
        <v/>
      </c>
      <c r="U1814" s="23" t="str">
        <f>IF($B1814="","",VLOOKUP($T1814,Tablas!$X$14:$Y$17,2,1))</f>
        <v/>
      </c>
    </row>
    <row r="1815" spans="2:21" x14ac:dyDescent="0.2">
      <c r="B1815" s="1" t="str">
        <f>IF(Tablas!B1813="","",Tablas!B1813)</f>
        <v/>
      </c>
      <c r="C1815" s="1" t="str">
        <f>IF(Tablas!C1813="","",Tablas!C1813)</f>
        <v/>
      </c>
      <c r="D1815" s="1" t="str">
        <f>IF(Tablas!D1813="","",Tablas!D1813)</f>
        <v/>
      </c>
      <c r="E1815" s="1" t="str">
        <f>IF(Tablas!E1813="","",Tablas!E1813)</f>
        <v/>
      </c>
      <c r="F1815" s="1" t="str">
        <f>IF(Tablas!F1813="","",Tablas!F1813)</f>
        <v/>
      </c>
      <c r="G1815" s="1" t="str">
        <f>IF(Tablas!I1813="","",Tablas!I1813)</f>
        <v/>
      </c>
      <c r="H1815" s="1" t="s">
        <v>911</v>
      </c>
      <c r="I1815" s="39" t="str">
        <f>IF($B1815="","",-SUMIFS(Tabla7[Cantidad],Tabla7[Código del producto],$B1815,Tabla7[Tipo de movimiento],"SALIDA",Tabla7[Mes],I$5))</f>
        <v/>
      </c>
      <c r="J1815" s="39" t="str">
        <f>IF($B1815="","",-SUMIFS(Tabla7[Cantidad],Tabla7[Código del producto],$B1815,Tabla7[Tipo de movimiento],"SALIDA",Tabla7[Mes],J$5))</f>
        <v/>
      </c>
      <c r="K1815" s="39" t="str">
        <f>IF($B1815="","",-SUMIFS(Tabla7[Cantidad],Tabla7[Código del producto],$B1815,Tabla7[Tipo de movimiento],"SALIDA",Tabla7[Mes],K$5))</f>
        <v/>
      </c>
      <c r="L1815" s="39" t="str">
        <f>IF($B1815="","",-SUMIFS(Tabla7[Cantidad],Tabla7[Código del producto],$B1815,Tabla7[Tipo de movimiento],"SALIDA",Tabla7[Mes],L$5))</f>
        <v/>
      </c>
      <c r="M1815" s="39" t="str">
        <f>IF($B1815="","",-SUMIFS(Tabla7[Cantidad],Tabla7[Código del producto],$B1815,Tabla7[Tipo de movimiento],"SALIDA",Tabla7[Mes],M$5))</f>
        <v/>
      </c>
      <c r="N1815" s="39" t="str">
        <f>IF($B1815="","",-SUMIFS(Tabla7[Cantidad],Tabla7[Código del producto],$B1815,Tabla7[Tipo de movimiento],"SALIDA",Tabla7[Mes],N$5))</f>
        <v/>
      </c>
      <c r="O1815" s="39" t="str">
        <f>IF($B1815="","",-SUMIFS(Tabla7[Cantidad],Tabla7[Código del producto],$B1815,Tabla7[Tipo de movimiento],"SALIDA",Tabla7[Mes],O$5))</f>
        <v/>
      </c>
      <c r="P1815" s="39" t="str">
        <f>IF($B1815="","",-SUMIFS(Tabla7[Cantidad],Tabla7[Código del producto],$B1815,Tabla7[Tipo de movimiento],"SALIDA",Tabla7[Mes],P$5))</f>
        <v/>
      </c>
      <c r="Q1815" s="39" t="str">
        <f t="shared" si="84"/>
        <v/>
      </c>
      <c r="R1815" s="51" t="str">
        <f>IF($B1815="","",IFERROR(VLOOKUP($B1815,'ABC rotación'!$C:$G,5,0),"C"))</f>
        <v/>
      </c>
      <c r="S1815" s="41" t="str">
        <f t="shared" si="85"/>
        <v/>
      </c>
      <c r="T1815" s="40" t="str">
        <f t="shared" si="86"/>
        <v/>
      </c>
      <c r="U1815" s="23" t="str">
        <f>IF($B1815="","",VLOOKUP($T1815,Tablas!$X$14:$Y$17,2,1))</f>
        <v/>
      </c>
    </row>
    <row r="1816" spans="2:21" x14ac:dyDescent="0.2">
      <c r="B1816" s="1" t="str">
        <f>IF(Tablas!B1814="","",Tablas!B1814)</f>
        <v/>
      </c>
      <c r="C1816" s="1" t="str">
        <f>IF(Tablas!C1814="","",Tablas!C1814)</f>
        <v/>
      </c>
      <c r="D1816" s="1" t="str">
        <f>IF(Tablas!D1814="","",Tablas!D1814)</f>
        <v/>
      </c>
      <c r="E1816" s="1" t="str">
        <f>IF(Tablas!E1814="","",Tablas!E1814)</f>
        <v/>
      </c>
      <c r="F1816" s="1" t="str">
        <f>IF(Tablas!F1814="","",Tablas!F1814)</f>
        <v/>
      </c>
      <c r="G1816" s="1" t="str">
        <f>IF(Tablas!I1814="","",Tablas!I1814)</f>
        <v/>
      </c>
      <c r="H1816" s="1" t="s">
        <v>911</v>
      </c>
      <c r="I1816" s="39" t="str">
        <f>IF($B1816="","",-SUMIFS(Tabla7[Cantidad],Tabla7[Código del producto],$B1816,Tabla7[Tipo de movimiento],"SALIDA",Tabla7[Mes],I$5))</f>
        <v/>
      </c>
      <c r="J1816" s="39" t="str">
        <f>IF($B1816="","",-SUMIFS(Tabla7[Cantidad],Tabla7[Código del producto],$B1816,Tabla7[Tipo de movimiento],"SALIDA",Tabla7[Mes],J$5))</f>
        <v/>
      </c>
      <c r="K1816" s="39" t="str">
        <f>IF($B1816="","",-SUMIFS(Tabla7[Cantidad],Tabla7[Código del producto],$B1816,Tabla7[Tipo de movimiento],"SALIDA",Tabla7[Mes],K$5))</f>
        <v/>
      </c>
      <c r="L1816" s="39" t="str">
        <f>IF($B1816="","",-SUMIFS(Tabla7[Cantidad],Tabla7[Código del producto],$B1816,Tabla7[Tipo de movimiento],"SALIDA",Tabla7[Mes],L$5))</f>
        <v/>
      </c>
      <c r="M1816" s="39" t="str">
        <f>IF($B1816="","",-SUMIFS(Tabla7[Cantidad],Tabla7[Código del producto],$B1816,Tabla7[Tipo de movimiento],"SALIDA",Tabla7[Mes],M$5))</f>
        <v/>
      </c>
      <c r="N1816" s="39" t="str">
        <f>IF($B1816="","",-SUMIFS(Tabla7[Cantidad],Tabla7[Código del producto],$B1816,Tabla7[Tipo de movimiento],"SALIDA",Tabla7[Mes],N$5))</f>
        <v/>
      </c>
      <c r="O1816" s="39" t="str">
        <f>IF($B1816="","",-SUMIFS(Tabla7[Cantidad],Tabla7[Código del producto],$B1816,Tabla7[Tipo de movimiento],"SALIDA",Tabla7[Mes],O$5))</f>
        <v/>
      </c>
      <c r="P1816" s="39" t="str">
        <f>IF($B1816="","",-SUMIFS(Tabla7[Cantidad],Tabla7[Código del producto],$B1816,Tabla7[Tipo de movimiento],"SALIDA",Tabla7[Mes],P$5))</f>
        <v/>
      </c>
      <c r="Q1816" s="39" t="str">
        <f t="shared" si="84"/>
        <v/>
      </c>
      <c r="R1816" s="51" t="str">
        <f>IF($B1816="","",IFERROR(VLOOKUP($B1816,'ABC rotación'!$C:$G,5,0),"C"))</f>
        <v/>
      </c>
      <c r="S1816" s="41" t="str">
        <f t="shared" si="85"/>
        <v/>
      </c>
      <c r="T1816" s="40" t="str">
        <f t="shared" si="86"/>
        <v/>
      </c>
      <c r="U1816" s="23" t="str">
        <f>IF($B1816="","",VLOOKUP($T1816,Tablas!$X$14:$Y$17,2,1))</f>
        <v/>
      </c>
    </row>
    <row r="1817" spans="2:21" x14ac:dyDescent="0.2">
      <c r="B1817" s="1" t="str">
        <f>IF(Tablas!B1815="","",Tablas!B1815)</f>
        <v/>
      </c>
      <c r="C1817" s="1" t="str">
        <f>IF(Tablas!C1815="","",Tablas!C1815)</f>
        <v/>
      </c>
      <c r="D1817" s="1" t="str">
        <f>IF(Tablas!D1815="","",Tablas!D1815)</f>
        <v/>
      </c>
      <c r="E1817" s="1" t="str">
        <f>IF(Tablas!E1815="","",Tablas!E1815)</f>
        <v/>
      </c>
      <c r="F1817" s="1" t="str">
        <f>IF(Tablas!F1815="","",Tablas!F1815)</f>
        <v/>
      </c>
      <c r="G1817" s="1" t="str">
        <f>IF(Tablas!I1815="","",Tablas!I1815)</f>
        <v/>
      </c>
      <c r="H1817" s="1" t="s">
        <v>911</v>
      </c>
      <c r="I1817" s="39" t="str">
        <f>IF($B1817="","",-SUMIFS(Tabla7[Cantidad],Tabla7[Código del producto],$B1817,Tabla7[Tipo de movimiento],"SALIDA",Tabla7[Mes],I$5))</f>
        <v/>
      </c>
      <c r="J1817" s="39" t="str">
        <f>IF($B1817="","",-SUMIFS(Tabla7[Cantidad],Tabla7[Código del producto],$B1817,Tabla7[Tipo de movimiento],"SALIDA",Tabla7[Mes],J$5))</f>
        <v/>
      </c>
      <c r="K1817" s="39" t="str">
        <f>IF($B1817="","",-SUMIFS(Tabla7[Cantidad],Tabla7[Código del producto],$B1817,Tabla7[Tipo de movimiento],"SALIDA",Tabla7[Mes],K$5))</f>
        <v/>
      </c>
      <c r="L1817" s="39" t="str">
        <f>IF($B1817="","",-SUMIFS(Tabla7[Cantidad],Tabla7[Código del producto],$B1817,Tabla7[Tipo de movimiento],"SALIDA",Tabla7[Mes],L$5))</f>
        <v/>
      </c>
      <c r="M1817" s="39" t="str">
        <f>IF($B1817="","",-SUMIFS(Tabla7[Cantidad],Tabla7[Código del producto],$B1817,Tabla7[Tipo de movimiento],"SALIDA",Tabla7[Mes],M$5))</f>
        <v/>
      </c>
      <c r="N1817" s="39" t="str">
        <f>IF($B1817="","",-SUMIFS(Tabla7[Cantidad],Tabla7[Código del producto],$B1817,Tabla7[Tipo de movimiento],"SALIDA",Tabla7[Mes],N$5))</f>
        <v/>
      </c>
      <c r="O1817" s="39" t="str">
        <f>IF($B1817="","",-SUMIFS(Tabla7[Cantidad],Tabla7[Código del producto],$B1817,Tabla7[Tipo de movimiento],"SALIDA",Tabla7[Mes],O$5))</f>
        <v/>
      </c>
      <c r="P1817" s="39" t="str">
        <f>IF($B1817="","",-SUMIFS(Tabla7[Cantidad],Tabla7[Código del producto],$B1817,Tabla7[Tipo de movimiento],"SALIDA",Tabla7[Mes],P$5))</f>
        <v/>
      </c>
      <c r="Q1817" s="39" t="str">
        <f t="shared" si="84"/>
        <v/>
      </c>
      <c r="R1817" s="51" t="str">
        <f>IF($B1817="","",IFERROR(VLOOKUP($B1817,'ABC rotación'!$C:$G,5,0),"C"))</f>
        <v/>
      </c>
      <c r="S1817" s="41" t="str">
        <f t="shared" si="85"/>
        <v/>
      </c>
      <c r="T1817" s="40" t="str">
        <f t="shared" si="86"/>
        <v/>
      </c>
      <c r="U1817" s="23" t="str">
        <f>IF($B1817="","",VLOOKUP($T1817,Tablas!$X$14:$Y$17,2,1))</f>
        <v/>
      </c>
    </row>
    <row r="1818" spans="2:21" x14ac:dyDescent="0.2">
      <c r="B1818" s="1" t="str">
        <f>IF(Tablas!B1816="","",Tablas!B1816)</f>
        <v/>
      </c>
      <c r="C1818" s="1" t="str">
        <f>IF(Tablas!C1816="","",Tablas!C1816)</f>
        <v/>
      </c>
      <c r="D1818" s="1" t="str">
        <f>IF(Tablas!D1816="","",Tablas!D1816)</f>
        <v/>
      </c>
      <c r="E1818" s="1" t="str">
        <f>IF(Tablas!E1816="","",Tablas!E1816)</f>
        <v/>
      </c>
      <c r="F1818" s="1" t="str">
        <f>IF(Tablas!F1816="","",Tablas!F1816)</f>
        <v/>
      </c>
      <c r="G1818" s="1" t="str">
        <f>IF(Tablas!I1816="","",Tablas!I1816)</f>
        <v/>
      </c>
      <c r="H1818" s="1" t="s">
        <v>911</v>
      </c>
      <c r="I1818" s="39" t="str">
        <f>IF($B1818="","",-SUMIFS(Tabla7[Cantidad],Tabla7[Código del producto],$B1818,Tabla7[Tipo de movimiento],"SALIDA",Tabla7[Mes],I$5))</f>
        <v/>
      </c>
      <c r="J1818" s="39" t="str">
        <f>IF($B1818="","",-SUMIFS(Tabla7[Cantidad],Tabla7[Código del producto],$B1818,Tabla7[Tipo de movimiento],"SALIDA",Tabla7[Mes],J$5))</f>
        <v/>
      </c>
      <c r="K1818" s="39" t="str">
        <f>IF($B1818="","",-SUMIFS(Tabla7[Cantidad],Tabla7[Código del producto],$B1818,Tabla7[Tipo de movimiento],"SALIDA",Tabla7[Mes],K$5))</f>
        <v/>
      </c>
      <c r="L1818" s="39" t="str">
        <f>IF($B1818="","",-SUMIFS(Tabla7[Cantidad],Tabla7[Código del producto],$B1818,Tabla7[Tipo de movimiento],"SALIDA",Tabla7[Mes],L$5))</f>
        <v/>
      </c>
      <c r="M1818" s="39" t="str">
        <f>IF($B1818="","",-SUMIFS(Tabla7[Cantidad],Tabla7[Código del producto],$B1818,Tabla7[Tipo de movimiento],"SALIDA",Tabla7[Mes],M$5))</f>
        <v/>
      </c>
      <c r="N1818" s="39" t="str">
        <f>IF($B1818="","",-SUMIFS(Tabla7[Cantidad],Tabla7[Código del producto],$B1818,Tabla7[Tipo de movimiento],"SALIDA",Tabla7[Mes],N$5))</f>
        <v/>
      </c>
      <c r="O1818" s="39" t="str">
        <f>IF($B1818="","",-SUMIFS(Tabla7[Cantidad],Tabla7[Código del producto],$B1818,Tabla7[Tipo de movimiento],"SALIDA",Tabla7[Mes],O$5))</f>
        <v/>
      </c>
      <c r="P1818" s="39" t="str">
        <f>IF($B1818="","",-SUMIFS(Tabla7[Cantidad],Tabla7[Código del producto],$B1818,Tabla7[Tipo de movimiento],"SALIDA",Tabla7[Mes],P$5))</f>
        <v/>
      </c>
      <c r="Q1818" s="39" t="str">
        <f t="shared" si="84"/>
        <v/>
      </c>
      <c r="R1818" s="51" t="str">
        <f>IF($B1818="","",IFERROR(VLOOKUP($B1818,'ABC rotación'!$C:$G,5,0),"C"))</f>
        <v/>
      </c>
      <c r="S1818" s="41" t="str">
        <f t="shared" si="85"/>
        <v/>
      </c>
      <c r="T1818" s="40" t="str">
        <f t="shared" si="86"/>
        <v/>
      </c>
      <c r="U1818" s="23" t="str">
        <f>IF($B1818="","",VLOOKUP($T1818,Tablas!$X$14:$Y$17,2,1))</f>
        <v/>
      </c>
    </row>
    <row r="1819" spans="2:21" x14ac:dyDescent="0.2">
      <c r="B1819" s="1" t="str">
        <f>IF(Tablas!B1817="","",Tablas!B1817)</f>
        <v/>
      </c>
      <c r="C1819" s="1" t="str">
        <f>IF(Tablas!C1817="","",Tablas!C1817)</f>
        <v/>
      </c>
      <c r="D1819" s="1" t="str">
        <f>IF(Tablas!D1817="","",Tablas!D1817)</f>
        <v/>
      </c>
      <c r="E1819" s="1" t="str">
        <f>IF(Tablas!E1817="","",Tablas!E1817)</f>
        <v/>
      </c>
      <c r="F1819" s="1" t="str">
        <f>IF(Tablas!F1817="","",Tablas!F1817)</f>
        <v/>
      </c>
      <c r="G1819" s="1" t="str">
        <f>IF(Tablas!I1817="","",Tablas!I1817)</f>
        <v/>
      </c>
      <c r="H1819" s="1" t="s">
        <v>911</v>
      </c>
      <c r="I1819" s="39" t="str">
        <f>IF($B1819="","",-SUMIFS(Tabla7[Cantidad],Tabla7[Código del producto],$B1819,Tabla7[Tipo de movimiento],"SALIDA",Tabla7[Mes],I$5))</f>
        <v/>
      </c>
      <c r="J1819" s="39" t="str">
        <f>IF($B1819="","",-SUMIFS(Tabla7[Cantidad],Tabla7[Código del producto],$B1819,Tabla7[Tipo de movimiento],"SALIDA",Tabla7[Mes],J$5))</f>
        <v/>
      </c>
      <c r="K1819" s="39" t="str">
        <f>IF($B1819="","",-SUMIFS(Tabla7[Cantidad],Tabla7[Código del producto],$B1819,Tabla7[Tipo de movimiento],"SALIDA",Tabla7[Mes],K$5))</f>
        <v/>
      </c>
      <c r="L1819" s="39" t="str">
        <f>IF($B1819="","",-SUMIFS(Tabla7[Cantidad],Tabla7[Código del producto],$B1819,Tabla7[Tipo de movimiento],"SALIDA",Tabla7[Mes],L$5))</f>
        <v/>
      </c>
      <c r="M1819" s="39" t="str">
        <f>IF($B1819="","",-SUMIFS(Tabla7[Cantidad],Tabla7[Código del producto],$B1819,Tabla7[Tipo de movimiento],"SALIDA",Tabla7[Mes],M$5))</f>
        <v/>
      </c>
      <c r="N1819" s="39" t="str">
        <f>IF($B1819="","",-SUMIFS(Tabla7[Cantidad],Tabla7[Código del producto],$B1819,Tabla7[Tipo de movimiento],"SALIDA",Tabla7[Mes],N$5))</f>
        <v/>
      </c>
      <c r="O1819" s="39" t="str">
        <f>IF($B1819="","",-SUMIFS(Tabla7[Cantidad],Tabla7[Código del producto],$B1819,Tabla7[Tipo de movimiento],"SALIDA",Tabla7[Mes],O$5))</f>
        <v/>
      </c>
      <c r="P1819" s="39" t="str">
        <f>IF($B1819="","",-SUMIFS(Tabla7[Cantidad],Tabla7[Código del producto],$B1819,Tabla7[Tipo de movimiento],"SALIDA",Tabla7[Mes],P$5))</f>
        <v/>
      </c>
      <c r="Q1819" s="39" t="str">
        <f t="shared" si="84"/>
        <v/>
      </c>
      <c r="R1819" s="51" t="str">
        <f>IF($B1819="","",IFERROR(VLOOKUP($B1819,'ABC rotación'!$C:$G,5,0),"C"))</f>
        <v/>
      </c>
      <c r="S1819" s="41" t="str">
        <f t="shared" si="85"/>
        <v/>
      </c>
      <c r="T1819" s="40" t="str">
        <f t="shared" si="86"/>
        <v/>
      </c>
      <c r="U1819" s="23" t="str">
        <f>IF($B1819="","",VLOOKUP($T1819,Tablas!$X$14:$Y$17,2,1))</f>
        <v/>
      </c>
    </row>
    <row r="1820" spans="2:21" x14ac:dyDescent="0.2">
      <c r="B1820" s="1" t="str">
        <f>IF(Tablas!B1818="","",Tablas!B1818)</f>
        <v/>
      </c>
      <c r="C1820" s="1" t="str">
        <f>IF(Tablas!C1818="","",Tablas!C1818)</f>
        <v/>
      </c>
      <c r="D1820" s="1" t="str">
        <f>IF(Tablas!D1818="","",Tablas!D1818)</f>
        <v/>
      </c>
      <c r="E1820" s="1" t="str">
        <f>IF(Tablas!E1818="","",Tablas!E1818)</f>
        <v/>
      </c>
      <c r="F1820" s="1" t="str">
        <f>IF(Tablas!F1818="","",Tablas!F1818)</f>
        <v/>
      </c>
      <c r="G1820" s="1" t="str">
        <f>IF(Tablas!I1818="","",Tablas!I1818)</f>
        <v/>
      </c>
      <c r="H1820" s="1" t="s">
        <v>911</v>
      </c>
      <c r="I1820" s="39" t="str">
        <f>IF($B1820="","",-SUMIFS(Tabla7[Cantidad],Tabla7[Código del producto],$B1820,Tabla7[Tipo de movimiento],"SALIDA",Tabla7[Mes],I$5))</f>
        <v/>
      </c>
      <c r="J1820" s="39" t="str">
        <f>IF($B1820="","",-SUMIFS(Tabla7[Cantidad],Tabla7[Código del producto],$B1820,Tabla7[Tipo de movimiento],"SALIDA",Tabla7[Mes],J$5))</f>
        <v/>
      </c>
      <c r="K1820" s="39" t="str">
        <f>IF($B1820="","",-SUMIFS(Tabla7[Cantidad],Tabla7[Código del producto],$B1820,Tabla7[Tipo de movimiento],"SALIDA",Tabla7[Mes],K$5))</f>
        <v/>
      </c>
      <c r="L1820" s="39" t="str">
        <f>IF($B1820="","",-SUMIFS(Tabla7[Cantidad],Tabla7[Código del producto],$B1820,Tabla7[Tipo de movimiento],"SALIDA",Tabla7[Mes],L$5))</f>
        <v/>
      </c>
      <c r="M1820" s="39" t="str">
        <f>IF($B1820="","",-SUMIFS(Tabla7[Cantidad],Tabla7[Código del producto],$B1820,Tabla7[Tipo de movimiento],"SALIDA",Tabla7[Mes],M$5))</f>
        <v/>
      </c>
      <c r="N1820" s="39" t="str">
        <f>IF($B1820="","",-SUMIFS(Tabla7[Cantidad],Tabla7[Código del producto],$B1820,Tabla7[Tipo de movimiento],"SALIDA",Tabla7[Mes],N$5))</f>
        <v/>
      </c>
      <c r="O1820" s="39" t="str">
        <f>IF($B1820="","",-SUMIFS(Tabla7[Cantidad],Tabla7[Código del producto],$B1820,Tabla7[Tipo de movimiento],"SALIDA",Tabla7[Mes],O$5))</f>
        <v/>
      </c>
      <c r="P1820" s="39" t="str">
        <f>IF($B1820="","",-SUMIFS(Tabla7[Cantidad],Tabla7[Código del producto],$B1820,Tabla7[Tipo de movimiento],"SALIDA",Tabla7[Mes],P$5))</f>
        <v/>
      </c>
      <c r="Q1820" s="39" t="str">
        <f t="shared" si="84"/>
        <v/>
      </c>
      <c r="R1820" s="51" t="str">
        <f>IF($B1820="","",IFERROR(VLOOKUP($B1820,'ABC rotación'!$C:$G,5,0),"C"))</f>
        <v/>
      </c>
      <c r="S1820" s="41" t="str">
        <f t="shared" si="85"/>
        <v/>
      </c>
      <c r="T1820" s="40" t="str">
        <f t="shared" si="86"/>
        <v/>
      </c>
      <c r="U1820" s="23" t="str">
        <f>IF($B1820="","",VLOOKUP($T1820,Tablas!$X$14:$Y$17,2,1))</f>
        <v/>
      </c>
    </row>
    <row r="1821" spans="2:21" x14ac:dyDescent="0.2">
      <c r="B1821" s="1" t="str">
        <f>IF(Tablas!B1819="","",Tablas!B1819)</f>
        <v/>
      </c>
      <c r="C1821" s="1" t="str">
        <f>IF(Tablas!C1819="","",Tablas!C1819)</f>
        <v/>
      </c>
      <c r="D1821" s="1" t="str">
        <f>IF(Tablas!D1819="","",Tablas!D1819)</f>
        <v/>
      </c>
      <c r="E1821" s="1" t="str">
        <f>IF(Tablas!E1819="","",Tablas!E1819)</f>
        <v/>
      </c>
      <c r="F1821" s="1" t="str">
        <f>IF(Tablas!F1819="","",Tablas!F1819)</f>
        <v/>
      </c>
      <c r="G1821" s="1" t="str">
        <f>IF(Tablas!I1819="","",Tablas!I1819)</f>
        <v/>
      </c>
      <c r="H1821" s="1" t="s">
        <v>911</v>
      </c>
      <c r="I1821" s="39" t="str">
        <f>IF($B1821="","",-SUMIFS(Tabla7[Cantidad],Tabla7[Código del producto],$B1821,Tabla7[Tipo de movimiento],"SALIDA",Tabla7[Mes],I$5))</f>
        <v/>
      </c>
      <c r="J1821" s="39" t="str">
        <f>IF($B1821="","",-SUMIFS(Tabla7[Cantidad],Tabla7[Código del producto],$B1821,Tabla7[Tipo de movimiento],"SALIDA",Tabla7[Mes],J$5))</f>
        <v/>
      </c>
      <c r="K1821" s="39" t="str">
        <f>IF($B1821="","",-SUMIFS(Tabla7[Cantidad],Tabla7[Código del producto],$B1821,Tabla7[Tipo de movimiento],"SALIDA",Tabla7[Mes],K$5))</f>
        <v/>
      </c>
      <c r="L1821" s="39" t="str">
        <f>IF($B1821="","",-SUMIFS(Tabla7[Cantidad],Tabla7[Código del producto],$B1821,Tabla7[Tipo de movimiento],"SALIDA",Tabla7[Mes],L$5))</f>
        <v/>
      </c>
      <c r="M1821" s="39" t="str">
        <f>IF($B1821="","",-SUMIFS(Tabla7[Cantidad],Tabla7[Código del producto],$B1821,Tabla7[Tipo de movimiento],"SALIDA",Tabla7[Mes],M$5))</f>
        <v/>
      </c>
      <c r="N1821" s="39" t="str">
        <f>IF($B1821="","",-SUMIFS(Tabla7[Cantidad],Tabla7[Código del producto],$B1821,Tabla7[Tipo de movimiento],"SALIDA",Tabla7[Mes],N$5))</f>
        <v/>
      </c>
      <c r="O1821" s="39" t="str">
        <f>IF($B1821="","",-SUMIFS(Tabla7[Cantidad],Tabla7[Código del producto],$B1821,Tabla7[Tipo de movimiento],"SALIDA",Tabla7[Mes],O$5))</f>
        <v/>
      </c>
      <c r="P1821" s="39" t="str">
        <f>IF($B1821="","",-SUMIFS(Tabla7[Cantidad],Tabla7[Código del producto],$B1821,Tabla7[Tipo de movimiento],"SALIDA",Tabla7[Mes],P$5))</f>
        <v/>
      </c>
      <c r="Q1821" s="39" t="str">
        <f t="shared" si="84"/>
        <v/>
      </c>
      <c r="R1821" s="51" t="str">
        <f>IF($B1821="","",IFERROR(VLOOKUP($B1821,'ABC rotación'!$C:$G,5,0),"C"))</f>
        <v/>
      </c>
      <c r="S1821" s="41" t="str">
        <f t="shared" si="85"/>
        <v/>
      </c>
      <c r="T1821" s="40" t="str">
        <f t="shared" si="86"/>
        <v/>
      </c>
      <c r="U1821" s="23" t="str">
        <f>IF($B1821="","",VLOOKUP($T1821,Tablas!$X$14:$Y$17,2,1))</f>
        <v/>
      </c>
    </row>
    <row r="1822" spans="2:21" x14ac:dyDescent="0.2">
      <c r="B1822" s="1" t="str">
        <f>IF(Tablas!B1820="","",Tablas!B1820)</f>
        <v/>
      </c>
      <c r="C1822" s="1" t="str">
        <f>IF(Tablas!C1820="","",Tablas!C1820)</f>
        <v/>
      </c>
      <c r="D1822" s="1" t="str">
        <f>IF(Tablas!D1820="","",Tablas!D1820)</f>
        <v/>
      </c>
      <c r="E1822" s="1" t="str">
        <f>IF(Tablas!E1820="","",Tablas!E1820)</f>
        <v/>
      </c>
      <c r="F1822" s="1" t="str">
        <f>IF(Tablas!F1820="","",Tablas!F1820)</f>
        <v/>
      </c>
      <c r="G1822" s="1" t="str">
        <f>IF(Tablas!I1820="","",Tablas!I1820)</f>
        <v/>
      </c>
      <c r="H1822" s="1" t="s">
        <v>911</v>
      </c>
      <c r="I1822" s="39" t="str">
        <f>IF($B1822="","",-SUMIFS(Tabla7[Cantidad],Tabla7[Código del producto],$B1822,Tabla7[Tipo de movimiento],"SALIDA",Tabla7[Mes],I$5))</f>
        <v/>
      </c>
      <c r="J1822" s="39" t="str">
        <f>IF($B1822="","",-SUMIFS(Tabla7[Cantidad],Tabla7[Código del producto],$B1822,Tabla7[Tipo de movimiento],"SALIDA",Tabla7[Mes],J$5))</f>
        <v/>
      </c>
      <c r="K1822" s="39" t="str">
        <f>IF($B1822="","",-SUMIFS(Tabla7[Cantidad],Tabla7[Código del producto],$B1822,Tabla7[Tipo de movimiento],"SALIDA",Tabla7[Mes],K$5))</f>
        <v/>
      </c>
      <c r="L1822" s="39" t="str">
        <f>IF($B1822="","",-SUMIFS(Tabla7[Cantidad],Tabla7[Código del producto],$B1822,Tabla7[Tipo de movimiento],"SALIDA",Tabla7[Mes],L$5))</f>
        <v/>
      </c>
      <c r="M1822" s="39" t="str">
        <f>IF($B1822="","",-SUMIFS(Tabla7[Cantidad],Tabla7[Código del producto],$B1822,Tabla7[Tipo de movimiento],"SALIDA",Tabla7[Mes],M$5))</f>
        <v/>
      </c>
      <c r="N1822" s="39" t="str">
        <f>IF($B1822="","",-SUMIFS(Tabla7[Cantidad],Tabla7[Código del producto],$B1822,Tabla7[Tipo de movimiento],"SALIDA",Tabla7[Mes],N$5))</f>
        <v/>
      </c>
      <c r="O1822" s="39" t="str">
        <f>IF($B1822="","",-SUMIFS(Tabla7[Cantidad],Tabla7[Código del producto],$B1822,Tabla7[Tipo de movimiento],"SALIDA",Tabla7[Mes],O$5))</f>
        <v/>
      </c>
      <c r="P1822" s="39" t="str">
        <f>IF($B1822="","",-SUMIFS(Tabla7[Cantidad],Tabla7[Código del producto],$B1822,Tabla7[Tipo de movimiento],"SALIDA",Tabla7[Mes],P$5))</f>
        <v/>
      </c>
      <c r="Q1822" s="39" t="str">
        <f t="shared" si="84"/>
        <v/>
      </c>
      <c r="R1822" s="51" t="str">
        <f>IF($B1822="","",IFERROR(VLOOKUP($B1822,'ABC rotación'!$C:$G,5,0),"C"))</f>
        <v/>
      </c>
      <c r="S1822" s="41" t="str">
        <f t="shared" si="85"/>
        <v/>
      </c>
      <c r="T1822" s="40" t="str">
        <f t="shared" si="86"/>
        <v/>
      </c>
      <c r="U1822" s="23" t="str">
        <f>IF($B1822="","",VLOOKUP($T1822,Tablas!$X$14:$Y$17,2,1))</f>
        <v/>
      </c>
    </row>
    <row r="1823" spans="2:21" x14ac:dyDescent="0.2">
      <c r="B1823" s="1" t="str">
        <f>IF(Tablas!B1821="","",Tablas!B1821)</f>
        <v/>
      </c>
      <c r="C1823" s="1" t="str">
        <f>IF(Tablas!C1821="","",Tablas!C1821)</f>
        <v/>
      </c>
      <c r="D1823" s="1" t="str">
        <f>IF(Tablas!D1821="","",Tablas!D1821)</f>
        <v/>
      </c>
      <c r="E1823" s="1" t="str">
        <f>IF(Tablas!E1821="","",Tablas!E1821)</f>
        <v/>
      </c>
      <c r="F1823" s="1" t="str">
        <f>IF(Tablas!F1821="","",Tablas!F1821)</f>
        <v/>
      </c>
      <c r="G1823" s="1" t="str">
        <f>IF(Tablas!I1821="","",Tablas!I1821)</f>
        <v/>
      </c>
      <c r="H1823" s="1" t="s">
        <v>911</v>
      </c>
      <c r="I1823" s="39" t="str">
        <f>IF($B1823="","",-SUMIFS(Tabla7[Cantidad],Tabla7[Código del producto],$B1823,Tabla7[Tipo de movimiento],"SALIDA",Tabla7[Mes],I$5))</f>
        <v/>
      </c>
      <c r="J1823" s="39" t="str">
        <f>IF($B1823="","",-SUMIFS(Tabla7[Cantidad],Tabla7[Código del producto],$B1823,Tabla7[Tipo de movimiento],"SALIDA",Tabla7[Mes],J$5))</f>
        <v/>
      </c>
      <c r="K1823" s="39" t="str">
        <f>IF($B1823="","",-SUMIFS(Tabla7[Cantidad],Tabla7[Código del producto],$B1823,Tabla7[Tipo de movimiento],"SALIDA",Tabla7[Mes],K$5))</f>
        <v/>
      </c>
      <c r="L1823" s="39" t="str">
        <f>IF($B1823="","",-SUMIFS(Tabla7[Cantidad],Tabla7[Código del producto],$B1823,Tabla7[Tipo de movimiento],"SALIDA",Tabla7[Mes],L$5))</f>
        <v/>
      </c>
      <c r="M1823" s="39" t="str">
        <f>IF($B1823="","",-SUMIFS(Tabla7[Cantidad],Tabla7[Código del producto],$B1823,Tabla7[Tipo de movimiento],"SALIDA",Tabla7[Mes],M$5))</f>
        <v/>
      </c>
      <c r="N1823" s="39" t="str">
        <f>IF($B1823="","",-SUMIFS(Tabla7[Cantidad],Tabla7[Código del producto],$B1823,Tabla7[Tipo de movimiento],"SALIDA",Tabla7[Mes],N$5))</f>
        <v/>
      </c>
      <c r="O1823" s="39" t="str">
        <f>IF($B1823="","",-SUMIFS(Tabla7[Cantidad],Tabla7[Código del producto],$B1823,Tabla7[Tipo de movimiento],"SALIDA",Tabla7[Mes],O$5))</f>
        <v/>
      </c>
      <c r="P1823" s="39" t="str">
        <f>IF($B1823="","",-SUMIFS(Tabla7[Cantidad],Tabla7[Código del producto],$B1823,Tabla7[Tipo de movimiento],"SALIDA",Tabla7[Mes],P$5))</f>
        <v/>
      </c>
      <c r="Q1823" s="39" t="str">
        <f t="shared" si="84"/>
        <v/>
      </c>
      <c r="R1823" s="51" t="str">
        <f>IF($B1823="","",IFERROR(VLOOKUP($B1823,'ABC rotación'!$C:$G,5,0),"C"))</f>
        <v/>
      </c>
      <c r="S1823" s="41" t="str">
        <f t="shared" si="85"/>
        <v/>
      </c>
      <c r="T1823" s="40" t="str">
        <f t="shared" si="86"/>
        <v/>
      </c>
      <c r="U1823" s="23" t="str">
        <f>IF($B1823="","",VLOOKUP($T1823,Tablas!$X$14:$Y$17,2,1))</f>
        <v/>
      </c>
    </row>
    <row r="1824" spans="2:21" x14ac:dyDescent="0.2">
      <c r="B1824" s="1" t="str">
        <f>IF(Tablas!B1822="","",Tablas!B1822)</f>
        <v/>
      </c>
      <c r="C1824" s="1" t="str">
        <f>IF(Tablas!C1822="","",Tablas!C1822)</f>
        <v/>
      </c>
      <c r="D1824" s="1" t="str">
        <f>IF(Tablas!D1822="","",Tablas!D1822)</f>
        <v/>
      </c>
      <c r="E1824" s="1" t="str">
        <f>IF(Tablas!E1822="","",Tablas!E1822)</f>
        <v/>
      </c>
      <c r="F1824" s="1" t="str">
        <f>IF(Tablas!F1822="","",Tablas!F1822)</f>
        <v/>
      </c>
      <c r="G1824" s="1" t="str">
        <f>IF(Tablas!I1822="","",Tablas!I1822)</f>
        <v/>
      </c>
      <c r="H1824" s="1" t="s">
        <v>911</v>
      </c>
      <c r="I1824" s="39" t="str">
        <f>IF($B1824="","",-SUMIFS(Tabla7[Cantidad],Tabla7[Código del producto],$B1824,Tabla7[Tipo de movimiento],"SALIDA",Tabla7[Mes],I$5))</f>
        <v/>
      </c>
      <c r="J1824" s="39" t="str">
        <f>IF($B1824="","",-SUMIFS(Tabla7[Cantidad],Tabla7[Código del producto],$B1824,Tabla7[Tipo de movimiento],"SALIDA",Tabla7[Mes],J$5))</f>
        <v/>
      </c>
      <c r="K1824" s="39" t="str">
        <f>IF($B1824="","",-SUMIFS(Tabla7[Cantidad],Tabla7[Código del producto],$B1824,Tabla7[Tipo de movimiento],"SALIDA",Tabla7[Mes],K$5))</f>
        <v/>
      </c>
      <c r="L1824" s="39" t="str">
        <f>IF($B1824="","",-SUMIFS(Tabla7[Cantidad],Tabla7[Código del producto],$B1824,Tabla7[Tipo de movimiento],"SALIDA",Tabla7[Mes],L$5))</f>
        <v/>
      </c>
      <c r="M1824" s="39" t="str">
        <f>IF($B1824="","",-SUMIFS(Tabla7[Cantidad],Tabla7[Código del producto],$B1824,Tabla7[Tipo de movimiento],"SALIDA",Tabla7[Mes],M$5))</f>
        <v/>
      </c>
      <c r="N1824" s="39" t="str">
        <f>IF($B1824="","",-SUMIFS(Tabla7[Cantidad],Tabla7[Código del producto],$B1824,Tabla7[Tipo de movimiento],"SALIDA",Tabla7[Mes],N$5))</f>
        <v/>
      </c>
      <c r="O1824" s="39" t="str">
        <f>IF($B1824="","",-SUMIFS(Tabla7[Cantidad],Tabla7[Código del producto],$B1824,Tabla7[Tipo de movimiento],"SALIDA",Tabla7[Mes],O$5))</f>
        <v/>
      </c>
      <c r="P1824" s="39" t="str">
        <f>IF($B1824="","",-SUMIFS(Tabla7[Cantidad],Tabla7[Código del producto],$B1824,Tabla7[Tipo de movimiento],"SALIDA",Tabla7[Mes],P$5))</f>
        <v/>
      </c>
      <c r="Q1824" s="39" t="str">
        <f t="shared" si="84"/>
        <v/>
      </c>
      <c r="R1824" s="51" t="str">
        <f>IF($B1824="","",IFERROR(VLOOKUP($B1824,'ABC rotación'!$C:$G,5,0),"C"))</f>
        <v/>
      </c>
      <c r="S1824" s="41" t="str">
        <f t="shared" si="85"/>
        <v/>
      </c>
      <c r="T1824" s="40" t="str">
        <f t="shared" si="86"/>
        <v/>
      </c>
      <c r="U1824" s="23" t="str">
        <f>IF($B1824="","",VLOOKUP($T1824,Tablas!$X$14:$Y$17,2,1))</f>
        <v/>
      </c>
    </row>
    <row r="1825" spans="2:21" x14ac:dyDescent="0.2">
      <c r="B1825" s="1" t="str">
        <f>IF(Tablas!B1823="","",Tablas!B1823)</f>
        <v/>
      </c>
      <c r="C1825" s="1" t="str">
        <f>IF(Tablas!C1823="","",Tablas!C1823)</f>
        <v/>
      </c>
      <c r="D1825" s="1" t="str">
        <f>IF(Tablas!D1823="","",Tablas!D1823)</f>
        <v/>
      </c>
      <c r="E1825" s="1" t="str">
        <f>IF(Tablas!E1823="","",Tablas!E1823)</f>
        <v/>
      </c>
      <c r="F1825" s="1" t="str">
        <f>IF(Tablas!F1823="","",Tablas!F1823)</f>
        <v/>
      </c>
      <c r="G1825" s="1" t="str">
        <f>IF(Tablas!I1823="","",Tablas!I1823)</f>
        <v/>
      </c>
      <c r="H1825" s="1" t="s">
        <v>911</v>
      </c>
      <c r="I1825" s="39" t="str">
        <f>IF($B1825="","",-SUMIFS(Tabla7[Cantidad],Tabla7[Código del producto],$B1825,Tabla7[Tipo de movimiento],"SALIDA",Tabla7[Mes],I$5))</f>
        <v/>
      </c>
      <c r="J1825" s="39" t="str">
        <f>IF($B1825="","",-SUMIFS(Tabla7[Cantidad],Tabla7[Código del producto],$B1825,Tabla7[Tipo de movimiento],"SALIDA",Tabla7[Mes],J$5))</f>
        <v/>
      </c>
      <c r="K1825" s="39" t="str">
        <f>IF($B1825="","",-SUMIFS(Tabla7[Cantidad],Tabla7[Código del producto],$B1825,Tabla7[Tipo de movimiento],"SALIDA",Tabla7[Mes],K$5))</f>
        <v/>
      </c>
      <c r="L1825" s="39" t="str">
        <f>IF($B1825="","",-SUMIFS(Tabla7[Cantidad],Tabla7[Código del producto],$B1825,Tabla7[Tipo de movimiento],"SALIDA",Tabla7[Mes],L$5))</f>
        <v/>
      </c>
      <c r="M1825" s="39" t="str">
        <f>IF($B1825="","",-SUMIFS(Tabla7[Cantidad],Tabla7[Código del producto],$B1825,Tabla7[Tipo de movimiento],"SALIDA",Tabla7[Mes],M$5))</f>
        <v/>
      </c>
      <c r="N1825" s="39" t="str">
        <f>IF($B1825="","",-SUMIFS(Tabla7[Cantidad],Tabla7[Código del producto],$B1825,Tabla7[Tipo de movimiento],"SALIDA",Tabla7[Mes],N$5))</f>
        <v/>
      </c>
      <c r="O1825" s="39" t="str">
        <f>IF($B1825="","",-SUMIFS(Tabla7[Cantidad],Tabla7[Código del producto],$B1825,Tabla7[Tipo de movimiento],"SALIDA",Tabla7[Mes],O$5))</f>
        <v/>
      </c>
      <c r="P1825" s="39" t="str">
        <f>IF($B1825="","",-SUMIFS(Tabla7[Cantidad],Tabla7[Código del producto],$B1825,Tabla7[Tipo de movimiento],"SALIDA",Tabla7[Mes],P$5))</f>
        <v/>
      </c>
      <c r="Q1825" s="39" t="str">
        <f t="shared" si="84"/>
        <v/>
      </c>
      <c r="R1825" s="51" t="str">
        <f>IF($B1825="","",IFERROR(VLOOKUP($B1825,'ABC rotación'!$C:$G,5,0),"C"))</f>
        <v/>
      </c>
      <c r="S1825" s="41" t="str">
        <f t="shared" si="85"/>
        <v/>
      </c>
      <c r="T1825" s="40" t="str">
        <f t="shared" si="86"/>
        <v/>
      </c>
      <c r="U1825" s="23" t="str">
        <f>IF($B1825="","",VLOOKUP($T1825,Tablas!$X$14:$Y$17,2,1))</f>
        <v/>
      </c>
    </row>
    <row r="1826" spans="2:21" x14ac:dyDescent="0.2">
      <c r="B1826" s="1" t="str">
        <f>IF(Tablas!B1824="","",Tablas!B1824)</f>
        <v/>
      </c>
      <c r="C1826" s="1" t="str">
        <f>IF(Tablas!C1824="","",Tablas!C1824)</f>
        <v/>
      </c>
      <c r="D1826" s="1" t="str">
        <f>IF(Tablas!D1824="","",Tablas!D1824)</f>
        <v/>
      </c>
      <c r="E1826" s="1" t="str">
        <f>IF(Tablas!E1824="","",Tablas!E1824)</f>
        <v/>
      </c>
      <c r="F1826" s="1" t="str">
        <f>IF(Tablas!F1824="","",Tablas!F1824)</f>
        <v/>
      </c>
      <c r="G1826" s="1" t="str">
        <f>IF(Tablas!I1824="","",Tablas!I1824)</f>
        <v/>
      </c>
      <c r="H1826" s="1" t="s">
        <v>911</v>
      </c>
      <c r="I1826" s="39" t="str">
        <f>IF($B1826="","",-SUMIFS(Tabla7[Cantidad],Tabla7[Código del producto],$B1826,Tabla7[Tipo de movimiento],"SALIDA",Tabla7[Mes],I$5))</f>
        <v/>
      </c>
      <c r="J1826" s="39" t="str">
        <f>IF($B1826="","",-SUMIFS(Tabla7[Cantidad],Tabla7[Código del producto],$B1826,Tabla7[Tipo de movimiento],"SALIDA",Tabla7[Mes],J$5))</f>
        <v/>
      </c>
      <c r="K1826" s="39" t="str">
        <f>IF($B1826="","",-SUMIFS(Tabla7[Cantidad],Tabla7[Código del producto],$B1826,Tabla7[Tipo de movimiento],"SALIDA",Tabla7[Mes],K$5))</f>
        <v/>
      </c>
      <c r="L1826" s="39" t="str">
        <f>IF($B1826="","",-SUMIFS(Tabla7[Cantidad],Tabla7[Código del producto],$B1826,Tabla7[Tipo de movimiento],"SALIDA",Tabla7[Mes],L$5))</f>
        <v/>
      </c>
      <c r="M1826" s="39" t="str">
        <f>IF($B1826="","",-SUMIFS(Tabla7[Cantidad],Tabla7[Código del producto],$B1826,Tabla7[Tipo de movimiento],"SALIDA",Tabla7[Mes],M$5))</f>
        <v/>
      </c>
      <c r="N1826" s="39" t="str">
        <f>IF($B1826="","",-SUMIFS(Tabla7[Cantidad],Tabla7[Código del producto],$B1826,Tabla7[Tipo de movimiento],"SALIDA",Tabla7[Mes],N$5))</f>
        <v/>
      </c>
      <c r="O1826" s="39" t="str">
        <f>IF($B1826="","",-SUMIFS(Tabla7[Cantidad],Tabla7[Código del producto],$B1826,Tabla7[Tipo de movimiento],"SALIDA",Tabla7[Mes],O$5))</f>
        <v/>
      </c>
      <c r="P1826" s="39" t="str">
        <f>IF($B1826="","",-SUMIFS(Tabla7[Cantidad],Tabla7[Código del producto],$B1826,Tabla7[Tipo de movimiento],"SALIDA",Tabla7[Mes],P$5))</f>
        <v/>
      </c>
      <c r="Q1826" s="39" t="str">
        <f t="shared" si="84"/>
        <v/>
      </c>
      <c r="R1826" s="51" t="str">
        <f>IF($B1826="","",IFERROR(VLOOKUP($B1826,'ABC rotación'!$C:$G,5,0),"C"))</f>
        <v/>
      </c>
      <c r="S1826" s="41" t="str">
        <f t="shared" si="85"/>
        <v/>
      </c>
      <c r="T1826" s="40" t="str">
        <f t="shared" si="86"/>
        <v/>
      </c>
      <c r="U1826" s="23" t="str">
        <f>IF($B1826="","",VLOOKUP($T1826,Tablas!$X$14:$Y$17,2,1))</f>
        <v/>
      </c>
    </row>
    <row r="1827" spans="2:21" x14ac:dyDescent="0.2">
      <c r="B1827" s="1" t="str">
        <f>IF(Tablas!B1825="","",Tablas!B1825)</f>
        <v/>
      </c>
      <c r="C1827" s="1" t="str">
        <f>IF(Tablas!C1825="","",Tablas!C1825)</f>
        <v/>
      </c>
      <c r="D1827" s="1" t="str">
        <f>IF(Tablas!D1825="","",Tablas!D1825)</f>
        <v/>
      </c>
      <c r="E1827" s="1" t="str">
        <f>IF(Tablas!E1825="","",Tablas!E1825)</f>
        <v/>
      </c>
      <c r="F1827" s="1" t="str">
        <f>IF(Tablas!F1825="","",Tablas!F1825)</f>
        <v/>
      </c>
      <c r="G1827" s="1" t="str">
        <f>IF(Tablas!I1825="","",Tablas!I1825)</f>
        <v/>
      </c>
      <c r="H1827" s="1" t="s">
        <v>911</v>
      </c>
      <c r="I1827" s="39" t="str">
        <f>IF($B1827="","",-SUMIFS(Tabla7[Cantidad],Tabla7[Código del producto],$B1827,Tabla7[Tipo de movimiento],"SALIDA",Tabla7[Mes],I$5))</f>
        <v/>
      </c>
      <c r="J1827" s="39" t="str">
        <f>IF($B1827="","",-SUMIFS(Tabla7[Cantidad],Tabla7[Código del producto],$B1827,Tabla7[Tipo de movimiento],"SALIDA",Tabla7[Mes],J$5))</f>
        <v/>
      </c>
      <c r="K1827" s="39" t="str">
        <f>IF($B1827="","",-SUMIFS(Tabla7[Cantidad],Tabla7[Código del producto],$B1827,Tabla7[Tipo de movimiento],"SALIDA",Tabla7[Mes],K$5))</f>
        <v/>
      </c>
      <c r="L1827" s="39" t="str">
        <f>IF($B1827="","",-SUMIFS(Tabla7[Cantidad],Tabla7[Código del producto],$B1827,Tabla7[Tipo de movimiento],"SALIDA",Tabla7[Mes],L$5))</f>
        <v/>
      </c>
      <c r="M1827" s="39" t="str">
        <f>IF($B1827="","",-SUMIFS(Tabla7[Cantidad],Tabla7[Código del producto],$B1827,Tabla7[Tipo de movimiento],"SALIDA",Tabla7[Mes],M$5))</f>
        <v/>
      </c>
      <c r="N1827" s="39" t="str">
        <f>IF($B1827="","",-SUMIFS(Tabla7[Cantidad],Tabla7[Código del producto],$B1827,Tabla7[Tipo de movimiento],"SALIDA",Tabla7[Mes],N$5))</f>
        <v/>
      </c>
      <c r="O1827" s="39" t="str">
        <f>IF($B1827="","",-SUMIFS(Tabla7[Cantidad],Tabla7[Código del producto],$B1827,Tabla7[Tipo de movimiento],"SALIDA",Tabla7[Mes],O$5))</f>
        <v/>
      </c>
      <c r="P1827" s="39" t="str">
        <f>IF($B1827="","",-SUMIFS(Tabla7[Cantidad],Tabla7[Código del producto],$B1827,Tabla7[Tipo de movimiento],"SALIDA",Tabla7[Mes],P$5))</f>
        <v/>
      </c>
      <c r="Q1827" s="39" t="str">
        <f t="shared" si="84"/>
        <v/>
      </c>
      <c r="R1827" s="51" t="str">
        <f>IF($B1827="","",IFERROR(VLOOKUP($B1827,'ABC rotación'!$C:$G,5,0),"C"))</f>
        <v/>
      </c>
      <c r="S1827" s="41" t="str">
        <f t="shared" si="85"/>
        <v/>
      </c>
      <c r="T1827" s="40" t="str">
        <f t="shared" si="86"/>
        <v/>
      </c>
      <c r="U1827" s="23" t="str">
        <f>IF($B1827="","",VLOOKUP($T1827,Tablas!$X$14:$Y$17,2,1))</f>
        <v/>
      </c>
    </row>
    <row r="1828" spans="2:21" x14ac:dyDescent="0.2">
      <c r="B1828" s="1" t="str">
        <f>IF(Tablas!B1826="","",Tablas!B1826)</f>
        <v/>
      </c>
      <c r="C1828" s="1" t="str">
        <f>IF(Tablas!C1826="","",Tablas!C1826)</f>
        <v/>
      </c>
      <c r="D1828" s="1" t="str">
        <f>IF(Tablas!D1826="","",Tablas!D1826)</f>
        <v/>
      </c>
      <c r="E1828" s="1" t="str">
        <f>IF(Tablas!E1826="","",Tablas!E1826)</f>
        <v/>
      </c>
      <c r="F1828" s="1" t="str">
        <f>IF(Tablas!F1826="","",Tablas!F1826)</f>
        <v/>
      </c>
      <c r="G1828" s="1" t="str">
        <f>IF(Tablas!I1826="","",Tablas!I1826)</f>
        <v/>
      </c>
      <c r="H1828" s="1" t="s">
        <v>911</v>
      </c>
      <c r="I1828" s="39" t="str">
        <f>IF($B1828="","",-SUMIFS(Tabla7[Cantidad],Tabla7[Código del producto],$B1828,Tabla7[Tipo de movimiento],"SALIDA",Tabla7[Mes],I$5))</f>
        <v/>
      </c>
      <c r="J1828" s="39" t="str">
        <f>IF($B1828="","",-SUMIFS(Tabla7[Cantidad],Tabla7[Código del producto],$B1828,Tabla7[Tipo de movimiento],"SALIDA",Tabla7[Mes],J$5))</f>
        <v/>
      </c>
      <c r="K1828" s="39" t="str">
        <f>IF($B1828="","",-SUMIFS(Tabla7[Cantidad],Tabla7[Código del producto],$B1828,Tabla7[Tipo de movimiento],"SALIDA",Tabla7[Mes],K$5))</f>
        <v/>
      </c>
      <c r="L1828" s="39" t="str">
        <f>IF($B1828="","",-SUMIFS(Tabla7[Cantidad],Tabla7[Código del producto],$B1828,Tabla7[Tipo de movimiento],"SALIDA",Tabla7[Mes],L$5))</f>
        <v/>
      </c>
      <c r="M1828" s="39" t="str">
        <f>IF($B1828="","",-SUMIFS(Tabla7[Cantidad],Tabla7[Código del producto],$B1828,Tabla7[Tipo de movimiento],"SALIDA",Tabla7[Mes],M$5))</f>
        <v/>
      </c>
      <c r="N1828" s="39" t="str">
        <f>IF($B1828="","",-SUMIFS(Tabla7[Cantidad],Tabla7[Código del producto],$B1828,Tabla7[Tipo de movimiento],"SALIDA",Tabla7[Mes],N$5))</f>
        <v/>
      </c>
      <c r="O1828" s="39" t="str">
        <f>IF($B1828="","",-SUMIFS(Tabla7[Cantidad],Tabla7[Código del producto],$B1828,Tabla7[Tipo de movimiento],"SALIDA",Tabla7[Mes],O$5))</f>
        <v/>
      </c>
      <c r="P1828" s="39" t="str">
        <f>IF($B1828="","",-SUMIFS(Tabla7[Cantidad],Tabla7[Código del producto],$B1828,Tabla7[Tipo de movimiento],"SALIDA",Tabla7[Mes],P$5))</f>
        <v/>
      </c>
      <c r="Q1828" s="39" t="str">
        <f t="shared" si="84"/>
        <v/>
      </c>
      <c r="R1828" s="51" t="str">
        <f>IF($B1828="","",IFERROR(VLOOKUP($B1828,'ABC rotación'!$C:$G,5,0),"C"))</f>
        <v/>
      </c>
      <c r="S1828" s="41" t="str">
        <f t="shared" si="85"/>
        <v/>
      </c>
      <c r="T1828" s="40" t="str">
        <f t="shared" si="86"/>
        <v/>
      </c>
      <c r="U1828" s="23" t="str">
        <f>IF($B1828="","",VLOOKUP($T1828,Tablas!$X$14:$Y$17,2,1))</f>
        <v/>
      </c>
    </row>
    <row r="1829" spans="2:21" x14ac:dyDescent="0.2">
      <c r="B1829" s="1" t="str">
        <f>IF(Tablas!B1827="","",Tablas!B1827)</f>
        <v/>
      </c>
      <c r="C1829" s="1" t="str">
        <f>IF(Tablas!C1827="","",Tablas!C1827)</f>
        <v/>
      </c>
      <c r="D1829" s="1" t="str">
        <f>IF(Tablas!D1827="","",Tablas!D1827)</f>
        <v/>
      </c>
      <c r="E1829" s="1" t="str">
        <f>IF(Tablas!E1827="","",Tablas!E1827)</f>
        <v/>
      </c>
      <c r="F1829" s="1" t="str">
        <f>IF(Tablas!F1827="","",Tablas!F1827)</f>
        <v/>
      </c>
      <c r="G1829" s="1" t="str">
        <f>IF(Tablas!I1827="","",Tablas!I1827)</f>
        <v/>
      </c>
      <c r="H1829" s="1" t="s">
        <v>911</v>
      </c>
      <c r="I1829" s="39" t="str">
        <f>IF($B1829="","",-SUMIFS(Tabla7[Cantidad],Tabla7[Código del producto],$B1829,Tabla7[Tipo de movimiento],"SALIDA",Tabla7[Mes],I$5))</f>
        <v/>
      </c>
      <c r="J1829" s="39" t="str">
        <f>IF($B1829="","",-SUMIFS(Tabla7[Cantidad],Tabla7[Código del producto],$B1829,Tabla7[Tipo de movimiento],"SALIDA",Tabla7[Mes],J$5))</f>
        <v/>
      </c>
      <c r="K1829" s="39" t="str">
        <f>IF($B1829="","",-SUMIFS(Tabla7[Cantidad],Tabla7[Código del producto],$B1829,Tabla7[Tipo de movimiento],"SALIDA",Tabla7[Mes],K$5))</f>
        <v/>
      </c>
      <c r="L1829" s="39" t="str">
        <f>IF($B1829="","",-SUMIFS(Tabla7[Cantidad],Tabla7[Código del producto],$B1829,Tabla7[Tipo de movimiento],"SALIDA",Tabla7[Mes],L$5))</f>
        <v/>
      </c>
      <c r="M1829" s="39" t="str">
        <f>IF($B1829="","",-SUMIFS(Tabla7[Cantidad],Tabla7[Código del producto],$B1829,Tabla7[Tipo de movimiento],"SALIDA",Tabla7[Mes],M$5))</f>
        <v/>
      </c>
      <c r="N1829" s="39" t="str">
        <f>IF($B1829="","",-SUMIFS(Tabla7[Cantidad],Tabla7[Código del producto],$B1829,Tabla7[Tipo de movimiento],"SALIDA",Tabla7[Mes],N$5))</f>
        <v/>
      </c>
      <c r="O1829" s="39" t="str">
        <f>IF($B1829="","",-SUMIFS(Tabla7[Cantidad],Tabla7[Código del producto],$B1829,Tabla7[Tipo de movimiento],"SALIDA",Tabla7[Mes],O$5))</f>
        <v/>
      </c>
      <c r="P1829" s="39" t="str">
        <f>IF($B1829="","",-SUMIFS(Tabla7[Cantidad],Tabla7[Código del producto],$B1829,Tabla7[Tipo de movimiento],"SALIDA",Tabla7[Mes],P$5))</f>
        <v/>
      </c>
      <c r="Q1829" s="39" t="str">
        <f t="shared" si="84"/>
        <v/>
      </c>
      <c r="R1829" s="51" t="str">
        <f>IF($B1829="","",IFERROR(VLOOKUP($B1829,'ABC rotación'!$C:$G,5,0),"C"))</f>
        <v/>
      </c>
      <c r="S1829" s="41" t="str">
        <f t="shared" si="85"/>
        <v/>
      </c>
      <c r="T1829" s="40" t="str">
        <f t="shared" si="86"/>
        <v/>
      </c>
      <c r="U1829" s="23" t="str">
        <f>IF($B1829="","",VLOOKUP($T1829,Tablas!$X$14:$Y$17,2,1))</f>
        <v/>
      </c>
    </row>
    <row r="1830" spans="2:21" x14ac:dyDescent="0.2">
      <c r="B1830" s="1" t="str">
        <f>IF(Tablas!B1828="","",Tablas!B1828)</f>
        <v/>
      </c>
      <c r="C1830" s="1" t="str">
        <f>IF(Tablas!C1828="","",Tablas!C1828)</f>
        <v/>
      </c>
      <c r="D1830" s="1" t="str">
        <f>IF(Tablas!D1828="","",Tablas!D1828)</f>
        <v/>
      </c>
      <c r="E1830" s="1" t="str">
        <f>IF(Tablas!E1828="","",Tablas!E1828)</f>
        <v/>
      </c>
      <c r="F1830" s="1" t="str">
        <f>IF(Tablas!F1828="","",Tablas!F1828)</f>
        <v/>
      </c>
      <c r="G1830" s="1" t="str">
        <f>IF(Tablas!I1828="","",Tablas!I1828)</f>
        <v/>
      </c>
      <c r="H1830" s="1" t="s">
        <v>911</v>
      </c>
      <c r="I1830" s="39" t="str">
        <f>IF($B1830="","",-SUMIFS(Tabla7[Cantidad],Tabla7[Código del producto],$B1830,Tabla7[Tipo de movimiento],"SALIDA",Tabla7[Mes],I$5))</f>
        <v/>
      </c>
      <c r="J1830" s="39" t="str">
        <f>IF($B1830="","",-SUMIFS(Tabla7[Cantidad],Tabla7[Código del producto],$B1830,Tabla7[Tipo de movimiento],"SALIDA",Tabla7[Mes],J$5))</f>
        <v/>
      </c>
      <c r="K1830" s="39" t="str">
        <f>IF($B1830="","",-SUMIFS(Tabla7[Cantidad],Tabla7[Código del producto],$B1830,Tabla7[Tipo de movimiento],"SALIDA",Tabla7[Mes],K$5))</f>
        <v/>
      </c>
      <c r="L1830" s="39" t="str">
        <f>IF($B1830="","",-SUMIFS(Tabla7[Cantidad],Tabla7[Código del producto],$B1830,Tabla7[Tipo de movimiento],"SALIDA",Tabla7[Mes],L$5))</f>
        <v/>
      </c>
      <c r="M1830" s="39" t="str">
        <f>IF($B1830="","",-SUMIFS(Tabla7[Cantidad],Tabla7[Código del producto],$B1830,Tabla7[Tipo de movimiento],"SALIDA",Tabla7[Mes],M$5))</f>
        <v/>
      </c>
      <c r="N1830" s="39" t="str">
        <f>IF($B1830="","",-SUMIFS(Tabla7[Cantidad],Tabla7[Código del producto],$B1830,Tabla7[Tipo de movimiento],"SALIDA",Tabla7[Mes],N$5))</f>
        <v/>
      </c>
      <c r="O1830" s="39" t="str">
        <f>IF($B1830="","",-SUMIFS(Tabla7[Cantidad],Tabla7[Código del producto],$B1830,Tabla7[Tipo de movimiento],"SALIDA",Tabla7[Mes],O$5))</f>
        <v/>
      </c>
      <c r="P1830" s="39" t="str">
        <f>IF($B1830="","",-SUMIFS(Tabla7[Cantidad],Tabla7[Código del producto],$B1830,Tabla7[Tipo de movimiento],"SALIDA",Tabla7[Mes],P$5))</f>
        <v/>
      </c>
      <c r="Q1830" s="39" t="str">
        <f t="shared" si="84"/>
        <v/>
      </c>
      <c r="R1830" s="51" t="str">
        <f>IF($B1830="","",IFERROR(VLOOKUP($B1830,'ABC rotación'!$C:$G,5,0),"C"))</f>
        <v/>
      </c>
      <c r="S1830" s="41" t="str">
        <f t="shared" si="85"/>
        <v/>
      </c>
      <c r="T1830" s="40" t="str">
        <f t="shared" si="86"/>
        <v/>
      </c>
      <c r="U1830" s="23" t="str">
        <f>IF($B1830="","",VLOOKUP($T1830,Tablas!$X$14:$Y$17,2,1))</f>
        <v/>
      </c>
    </row>
    <row r="1831" spans="2:21" x14ac:dyDescent="0.2">
      <c r="B1831" s="1" t="str">
        <f>IF(Tablas!B1829="","",Tablas!B1829)</f>
        <v/>
      </c>
      <c r="C1831" s="1" t="str">
        <f>IF(Tablas!C1829="","",Tablas!C1829)</f>
        <v/>
      </c>
      <c r="D1831" s="1" t="str">
        <f>IF(Tablas!D1829="","",Tablas!D1829)</f>
        <v/>
      </c>
      <c r="E1831" s="1" t="str">
        <f>IF(Tablas!E1829="","",Tablas!E1829)</f>
        <v/>
      </c>
      <c r="F1831" s="1" t="str">
        <f>IF(Tablas!F1829="","",Tablas!F1829)</f>
        <v/>
      </c>
      <c r="G1831" s="1" t="str">
        <f>IF(Tablas!I1829="","",Tablas!I1829)</f>
        <v/>
      </c>
      <c r="H1831" s="1" t="s">
        <v>911</v>
      </c>
      <c r="I1831" s="39" t="str">
        <f>IF($B1831="","",-SUMIFS(Tabla7[Cantidad],Tabla7[Código del producto],$B1831,Tabla7[Tipo de movimiento],"SALIDA",Tabla7[Mes],I$5))</f>
        <v/>
      </c>
      <c r="J1831" s="39" t="str">
        <f>IF($B1831="","",-SUMIFS(Tabla7[Cantidad],Tabla7[Código del producto],$B1831,Tabla7[Tipo de movimiento],"SALIDA",Tabla7[Mes],J$5))</f>
        <v/>
      </c>
      <c r="K1831" s="39" t="str">
        <f>IF($B1831="","",-SUMIFS(Tabla7[Cantidad],Tabla7[Código del producto],$B1831,Tabla7[Tipo de movimiento],"SALIDA",Tabla7[Mes],K$5))</f>
        <v/>
      </c>
      <c r="L1831" s="39" t="str">
        <f>IF($B1831="","",-SUMIFS(Tabla7[Cantidad],Tabla7[Código del producto],$B1831,Tabla7[Tipo de movimiento],"SALIDA",Tabla7[Mes],L$5))</f>
        <v/>
      </c>
      <c r="M1831" s="39" t="str">
        <f>IF($B1831="","",-SUMIFS(Tabla7[Cantidad],Tabla7[Código del producto],$B1831,Tabla7[Tipo de movimiento],"SALIDA",Tabla7[Mes],M$5))</f>
        <v/>
      </c>
      <c r="N1831" s="39" t="str">
        <f>IF($B1831="","",-SUMIFS(Tabla7[Cantidad],Tabla7[Código del producto],$B1831,Tabla7[Tipo de movimiento],"SALIDA",Tabla7[Mes],N$5))</f>
        <v/>
      </c>
      <c r="O1831" s="39" t="str">
        <f>IF($B1831="","",-SUMIFS(Tabla7[Cantidad],Tabla7[Código del producto],$B1831,Tabla7[Tipo de movimiento],"SALIDA",Tabla7[Mes],O$5))</f>
        <v/>
      </c>
      <c r="P1831" s="39" t="str">
        <f>IF($B1831="","",-SUMIFS(Tabla7[Cantidad],Tabla7[Código del producto],$B1831,Tabla7[Tipo de movimiento],"SALIDA",Tabla7[Mes],P$5))</f>
        <v/>
      </c>
      <c r="Q1831" s="39" t="str">
        <f t="shared" si="84"/>
        <v/>
      </c>
      <c r="R1831" s="51" t="str">
        <f>IF($B1831="","",IFERROR(VLOOKUP($B1831,'ABC rotación'!$C:$G,5,0),"C"))</f>
        <v/>
      </c>
      <c r="S1831" s="41" t="str">
        <f t="shared" si="85"/>
        <v/>
      </c>
      <c r="T1831" s="40" t="str">
        <f t="shared" si="86"/>
        <v/>
      </c>
      <c r="U1831" s="23" t="str">
        <f>IF($B1831="","",VLOOKUP($T1831,Tablas!$X$14:$Y$17,2,1))</f>
        <v/>
      </c>
    </row>
    <row r="1832" spans="2:21" x14ac:dyDescent="0.2">
      <c r="B1832" s="1" t="str">
        <f>IF(Tablas!B1830="","",Tablas!B1830)</f>
        <v/>
      </c>
      <c r="C1832" s="1" t="str">
        <f>IF(Tablas!C1830="","",Tablas!C1830)</f>
        <v/>
      </c>
      <c r="D1832" s="1" t="str">
        <f>IF(Tablas!D1830="","",Tablas!D1830)</f>
        <v/>
      </c>
      <c r="E1832" s="1" t="str">
        <f>IF(Tablas!E1830="","",Tablas!E1830)</f>
        <v/>
      </c>
      <c r="F1832" s="1" t="str">
        <f>IF(Tablas!F1830="","",Tablas!F1830)</f>
        <v/>
      </c>
      <c r="G1832" s="1" t="str">
        <f>IF(Tablas!I1830="","",Tablas!I1830)</f>
        <v/>
      </c>
      <c r="H1832" s="1" t="s">
        <v>911</v>
      </c>
      <c r="I1832" s="39" t="str">
        <f>IF($B1832="","",-SUMIFS(Tabla7[Cantidad],Tabla7[Código del producto],$B1832,Tabla7[Tipo de movimiento],"SALIDA",Tabla7[Mes],I$5))</f>
        <v/>
      </c>
      <c r="J1832" s="39" t="str">
        <f>IF($B1832="","",-SUMIFS(Tabla7[Cantidad],Tabla7[Código del producto],$B1832,Tabla7[Tipo de movimiento],"SALIDA",Tabla7[Mes],J$5))</f>
        <v/>
      </c>
      <c r="K1832" s="39" t="str">
        <f>IF($B1832="","",-SUMIFS(Tabla7[Cantidad],Tabla7[Código del producto],$B1832,Tabla7[Tipo de movimiento],"SALIDA",Tabla7[Mes],K$5))</f>
        <v/>
      </c>
      <c r="L1832" s="39" t="str">
        <f>IF($B1832="","",-SUMIFS(Tabla7[Cantidad],Tabla7[Código del producto],$B1832,Tabla7[Tipo de movimiento],"SALIDA",Tabla7[Mes],L$5))</f>
        <v/>
      </c>
      <c r="M1832" s="39" t="str">
        <f>IF($B1832="","",-SUMIFS(Tabla7[Cantidad],Tabla7[Código del producto],$B1832,Tabla7[Tipo de movimiento],"SALIDA",Tabla7[Mes],M$5))</f>
        <v/>
      </c>
      <c r="N1832" s="39" t="str">
        <f>IF($B1832="","",-SUMIFS(Tabla7[Cantidad],Tabla7[Código del producto],$B1832,Tabla7[Tipo de movimiento],"SALIDA",Tabla7[Mes],N$5))</f>
        <v/>
      </c>
      <c r="O1832" s="39" t="str">
        <f>IF($B1832="","",-SUMIFS(Tabla7[Cantidad],Tabla7[Código del producto],$B1832,Tabla7[Tipo de movimiento],"SALIDA",Tabla7[Mes],O$5))</f>
        <v/>
      </c>
      <c r="P1832" s="39" t="str">
        <f>IF($B1832="","",-SUMIFS(Tabla7[Cantidad],Tabla7[Código del producto],$B1832,Tabla7[Tipo de movimiento],"SALIDA",Tabla7[Mes],P$5))</f>
        <v/>
      </c>
      <c r="Q1832" s="39" t="str">
        <f t="shared" si="84"/>
        <v/>
      </c>
      <c r="R1832" s="51" t="str">
        <f>IF($B1832="","",IFERROR(VLOOKUP($B1832,'ABC rotación'!$C:$G,5,0),"C"))</f>
        <v/>
      </c>
      <c r="S1832" s="41" t="str">
        <f t="shared" si="85"/>
        <v/>
      </c>
      <c r="T1832" s="40" t="str">
        <f t="shared" si="86"/>
        <v/>
      </c>
      <c r="U1832" s="23" t="str">
        <f>IF($B1832="","",VLOOKUP($T1832,Tablas!$X$14:$Y$17,2,1))</f>
        <v/>
      </c>
    </row>
    <row r="1833" spans="2:21" x14ac:dyDescent="0.2">
      <c r="B1833" s="1" t="str">
        <f>IF(Tablas!B1831="","",Tablas!B1831)</f>
        <v/>
      </c>
      <c r="C1833" s="1" t="str">
        <f>IF(Tablas!C1831="","",Tablas!C1831)</f>
        <v/>
      </c>
      <c r="D1833" s="1" t="str">
        <f>IF(Tablas!D1831="","",Tablas!D1831)</f>
        <v/>
      </c>
      <c r="E1833" s="1" t="str">
        <f>IF(Tablas!E1831="","",Tablas!E1831)</f>
        <v/>
      </c>
      <c r="F1833" s="1" t="str">
        <f>IF(Tablas!F1831="","",Tablas!F1831)</f>
        <v/>
      </c>
      <c r="G1833" s="1" t="str">
        <f>IF(Tablas!I1831="","",Tablas!I1831)</f>
        <v/>
      </c>
      <c r="H1833" s="1" t="s">
        <v>911</v>
      </c>
      <c r="I1833" s="39" t="str">
        <f>IF($B1833="","",-SUMIFS(Tabla7[Cantidad],Tabla7[Código del producto],$B1833,Tabla7[Tipo de movimiento],"SALIDA",Tabla7[Mes],I$5))</f>
        <v/>
      </c>
      <c r="J1833" s="39" t="str">
        <f>IF($B1833="","",-SUMIFS(Tabla7[Cantidad],Tabla7[Código del producto],$B1833,Tabla7[Tipo de movimiento],"SALIDA",Tabla7[Mes],J$5))</f>
        <v/>
      </c>
      <c r="K1833" s="39" t="str">
        <f>IF($B1833="","",-SUMIFS(Tabla7[Cantidad],Tabla7[Código del producto],$B1833,Tabla7[Tipo de movimiento],"SALIDA",Tabla7[Mes],K$5))</f>
        <v/>
      </c>
      <c r="L1833" s="39" t="str">
        <f>IF($B1833="","",-SUMIFS(Tabla7[Cantidad],Tabla7[Código del producto],$B1833,Tabla7[Tipo de movimiento],"SALIDA",Tabla7[Mes],L$5))</f>
        <v/>
      </c>
      <c r="M1833" s="39" t="str">
        <f>IF($B1833="","",-SUMIFS(Tabla7[Cantidad],Tabla7[Código del producto],$B1833,Tabla7[Tipo de movimiento],"SALIDA",Tabla7[Mes],M$5))</f>
        <v/>
      </c>
      <c r="N1833" s="39" t="str">
        <f>IF($B1833="","",-SUMIFS(Tabla7[Cantidad],Tabla7[Código del producto],$B1833,Tabla7[Tipo de movimiento],"SALIDA",Tabla7[Mes],N$5))</f>
        <v/>
      </c>
      <c r="O1833" s="39" t="str">
        <f>IF($B1833="","",-SUMIFS(Tabla7[Cantidad],Tabla7[Código del producto],$B1833,Tabla7[Tipo de movimiento],"SALIDA",Tabla7[Mes],O$5))</f>
        <v/>
      </c>
      <c r="P1833" s="39" t="str">
        <f>IF($B1833="","",-SUMIFS(Tabla7[Cantidad],Tabla7[Código del producto],$B1833,Tabla7[Tipo de movimiento],"SALIDA",Tabla7[Mes],P$5))</f>
        <v/>
      </c>
      <c r="Q1833" s="39" t="str">
        <f t="shared" si="84"/>
        <v/>
      </c>
      <c r="R1833" s="51" t="str">
        <f>IF($B1833="","",IFERROR(VLOOKUP($B1833,'ABC rotación'!$C:$G,5,0),"C"))</f>
        <v/>
      </c>
      <c r="S1833" s="41" t="str">
        <f t="shared" si="85"/>
        <v/>
      </c>
      <c r="T1833" s="40" t="str">
        <f t="shared" si="86"/>
        <v/>
      </c>
      <c r="U1833" s="23" t="str">
        <f>IF($B1833="","",VLOOKUP($T1833,Tablas!$X$14:$Y$17,2,1))</f>
        <v/>
      </c>
    </row>
    <row r="1834" spans="2:21" x14ac:dyDescent="0.2">
      <c r="B1834" s="1" t="str">
        <f>IF(Tablas!B1832="","",Tablas!B1832)</f>
        <v/>
      </c>
      <c r="C1834" s="1" t="str">
        <f>IF(Tablas!C1832="","",Tablas!C1832)</f>
        <v/>
      </c>
      <c r="D1834" s="1" t="str">
        <f>IF(Tablas!D1832="","",Tablas!D1832)</f>
        <v/>
      </c>
      <c r="E1834" s="1" t="str">
        <f>IF(Tablas!E1832="","",Tablas!E1832)</f>
        <v/>
      </c>
      <c r="F1834" s="1" t="str">
        <f>IF(Tablas!F1832="","",Tablas!F1832)</f>
        <v/>
      </c>
      <c r="G1834" s="1" t="str">
        <f>IF(Tablas!I1832="","",Tablas!I1832)</f>
        <v/>
      </c>
      <c r="H1834" s="1" t="s">
        <v>911</v>
      </c>
      <c r="I1834" s="39" t="str">
        <f>IF($B1834="","",-SUMIFS(Tabla7[Cantidad],Tabla7[Código del producto],$B1834,Tabla7[Tipo de movimiento],"SALIDA",Tabla7[Mes],I$5))</f>
        <v/>
      </c>
      <c r="J1834" s="39" t="str">
        <f>IF($B1834="","",-SUMIFS(Tabla7[Cantidad],Tabla7[Código del producto],$B1834,Tabla7[Tipo de movimiento],"SALIDA",Tabla7[Mes],J$5))</f>
        <v/>
      </c>
      <c r="K1834" s="39" t="str">
        <f>IF($B1834="","",-SUMIFS(Tabla7[Cantidad],Tabla7[Código del producto],$B1834,Tabla7[Tipo de movimiento],"SALIDA",Tabla7[Mes],K$5))</f>
        <v/>
      </c>
      <c r="L1834" s="39" t="str">
        <f>IF($B1834="","",-SUMIFS(Tabla7[Cantidad],Tabla7[Código del producto],$B1834,Tabla7[Tipo de movimiento],"SALIDA",Tabla7[Mes],L$5))</f>
        <v/>
      </c>
      <c r="M1834" s="39" t="str">
        <f>IF($B1834="","",-SUMIFS(Tabla7[Cantidad],Tabla7[Código del producto],$B1834,Tabla7[Tipo de movimiento],"SALIDA",Tabla7[Mes],M$5))</f>
        <v/>
      </c>
      <c r="N1834" s="39" t="str">
        <f>IF($B1834="","",-SUMIFS(Tabla7[Cantidad],Tabla7[Código del producto],$B1834,Tabla7[Tipo de movimiento],"SALIDA",Tabla7[Mes],N$5))</f>
        <v/>
      </c>
      <c r="O1834" s="39" t="str">
        <f>IF($B1834="","",-SUMIFS(Tabla7[Cantidad],Tabla7[Código del producto],$B1834,Tabla7[Tipo de movimiento],"SALIDA",Tabla7[Mes],O$5))</f>
        <v/>
      </c>
      <c r="P1834" s="39" t="str">
        <f>IF($B1834="","",-SUMIFS(Tabla7[Cantidad],Tabla7[Código del producto],$B1834,Tabla7[Tipo de movimiento],"SALIDA",Tabla7[Mes],P$5))</f>
        <v/>
      </c>
      <c r="Q1834" s="39" t="str">
        <f t="shared" si="84"/>
        <v/>
      </c>
      <c r="R1834" s="51" t="str">
        <f>IF($B1834="","",IFERROR(VLOOKUP($B1834,'ABC rotación'!$C:$G,5,0),"C"))</f>
        <v/>
      </c>
      <c r="S1834" s="41" t="str">
        <f t="shared" si="85"/>
        <v/>
      </c>
      <c r="T1834" s="40" t="str">
        <f t="shared" si="86"/>
        <v/>
      </c>
      <c r="U1834" s="23" t="str">
        <f>IF($B1834="","",VLOOKUP($T1834,Tablas!$X$14:$Y$17,2,1))</f>
        <v/>
      </c>
    </row>
    <row r="1835" spans="2:21" x14ac:dyDescent="0.2">
      <c r="B1835" s="1" t="str">
        <f>IF(Tablas!B1833="","",Tablas!B1833)</f>
        <v/>
      </c>
      <c r="C1835" s="1" t="str">
        <f>IF(Tablas!C1833="","",Tablas!C1833)</f>
        <v/>
      </c>
      <c r="D1835" s="1" t="str">
        <f>IF(Tablas!D1833="","",Tablas!D1833)</f>
        <v/>
      </c>
      <c r="E1835" s="1" t="str">
        <f>IF(Tablas!E1833="","",Tablas!E1833)</f>
        <v/>
      </c>
      <c r="F1835" s="1" t="str">
        <f>IF(Tablas!F1833="","",Tablas!F1833)</f>
        <v/>
      </c>
      <c r="G1835" s="1" t="str">
        <f>IF(Tablas!I1833="","",Tablas!I1833)</f>
        <v/>
      </c>
      <c r="H1835" s="1" t="s">
        <v>911</v>
      </c>
      <c r="I1835" s="39" t="str">
        <f>IF($B1835="","",-SUMIFS(Tabla7[Cantidad],Tabla7[Código del producto],$B1835,Tabla7[Tipo de movimiento],"SALIDA",Tabla7[Mes],I$5))</f>
        <v/>
      </c>
      <c r="J1835" s="39" t="str">
        <f>IF($B1835="","",-SUMIFS(Tabla7[Cantidad],Tabla7[Código del producto],$B1835,Tabla7[Tipo de movimiento],"SALIDA",Tabla7[Mes],J$5))</f>
        <v/>
      </c>
      <c r="K1835" s="39" t="str">
        <f>IF($B1835="","",-SUMIFS(Tabla7[Cantidad],Tabla7[Código del producto],$B1835,Tabla7[Tipo de movimiento],"SALIDA",Tabla7[Mes],K$5))</f>
        <v/>
      </c>
      <c r="L1835" s="39" t="str">
        <f>IF($B1835="","",-SUMIFS(Tabla7[Cantidad],Tabla7[Código del producto],$B1835,Tabla7[Tipo de movimiento],"SALIDA",Tabla7[Mes],L$5))</f>
        <v/>
      </c>
      <c r="M1835" s="39" t="str">
        <f>IF($B1835="","",-SUMIFS(Tabla7[Cantidad],Tabla7[Código del producto],$B1835,Tabla7[Tipo de movimiento],"SALIDA",Tabla7[Mes],M$5))</f>
        <v/>
      </c>
      <c r="N1835" s="39" t="str">
        <f>IF($B1835="","",-SUMIFS(Tabla7[Cantidad],Tabla7[Código del producto],$B1835,Tabla7[Tipo de movimiento],"SALIDA",Tabla7[Mes],N$5))</f>
        <v/>
      </c>
      <c r="O1835" s="39" t="str">
        <f>IF($B1835="","",-SUMIFS(Tabla7[Cantidad],Tabla7[Código del producto],$B1835,Tabla7[Tipo de movimiento],"SALIDA",Tabla7[Mes],O$5))</f>
        <v/>
      </c>
      <c r="P1835" s="39" t="str">
        <f>IF($B1835="","",-SUMIFS(Tabla7[Cantidad],Tabla7[Código del producto],$B1835,Tabla7[Tipo de movimiento],"SALIDA",Tabla7[Mes],P$5))</f>
        <v/>
      </c>
      <c r="Q1835" s="39" t="str">
        <f t="shared" si="84"/>
        <v/>
      </c>
      <c r="R1835" s="51" t="str">
        <f>IF($B1835="","",IFERROR(VLOOKUP($B1835,'ABC rotación'!$C:$G,5,0),"C"))</f>
        <v/>
      </c>
      <c r="S1835" s="41" t="str">
        <f t="shared" si="85"/>
        <v/>
      </c>
      <c r="T1835" s="40" t="str">
        <f t="shared" si="86"/>
        <v/>
      </c>
      <c r="U1835" s="23" t="str">
        <f>IF($B1835="","",VLOOKUP($T1835,Tablas!$X$14:$Y$17,2,1))</f>
        <v/>
      </c>
    </row>
    <row r="1836" spans="2:21" x14ac:dyDescent="0.2">
      <c r="B1836" s="1" t="str">
        <f>IF(Tablas!B1834="","",Tablas!B1834)</f>
        <v/>
      </c>
      <c r="C1836" s="1" t="str">
        <f>IF(Tablas!C1834="","",Tablas!C1834)</f>
        <v/>
      </c>
      <c r="D1836" s="1" t="str">
        <f>IF(Tablas!D1834="","",Tablas!D1834)</f>
        <v/>
      </c>
      <c r="E1836" s="1" t="str">
        <f>IF(Tablas!E1834="","",Tablas!E1834)</f>
        <v/>
      </c>
      <c r="F1836" s="1" t="str">
        <f>IF(Tablas!F1834="","",Tablas!F1834)</f>
        <v/>
      </c>
      <c r="G1836" s="1" t="str">
        <f>IF(Tablas!I1834="","",Tablas!I1834)</f>
        <v/>
      </c>
      <c r="H1836" s="1" t="s">
        <v>911</v>
      </c>
      <c r="I1836" s="39" t="str">
        <f>IF($B1836="","",-SUMIFS(Tabla7[Cantidad],Tabla7[Código del producto],$B1836,Tabla7[Tipo de movimiento],"SALIDA",Tabla7[Mes],I$5))</f>
        <v/>
      </c>
      <c r="J1836" s="39" t="str">
        <f>IF($B1836="","",-SUMIFS(Tabla7[Cantidad],Tabla7[Código del producto],$B1836,Tabla7[Tipo de movimiento],"SALIDA",Tabla7[Mes],J$5))</f>
        <v/>
      </c>
      <c r="K1836" s="39" t="str">
        <f>IF($B1836="","",-SUMIFS(Tabla7[Cantidad],Tabla7[Código del producto],$B1836,Tabla7[Tipo de movimiento],"SALIDA",Tabla7[Mes],K$5))</f>
        <v/>
      </c>
      <c r="L1836" s="39" t="str">
        <f>IF($B1836="","",-SUMIFS(Tabla7[Cantidad],Tabla7[Código del producto],$B1836,Tabla7[Tipo de movimiento],"SALIDA",Tabla7[Mes],L$5))</f>
        <v/>
      </c>
      <c r="M1836" s="39" t="str">
        <f>IF($B1836="","",-SUMIFS(Tabla7[Cantidad],Tabla7[Código del producto],$B1836,Tabla7[Tipo de movimiento],"SALIDA",Tabla7[Mes],M$5))</f>
        <v/>
      </c>
      <c r="N1836" s="39" t="str">
        <f>IF($B1836="","",-SUMIFS(Tabla7[Cantidad],Tabla7[Código del producto],$B1836,Tabla7[Tipo de movimiento],"SALIDA",Tabla7[Mes],N$5))</f>
        <v/>
      </c>
      <c r="O1836" s="39" t="str">
        <f>IF($B1836="","",-SUMIFS(Tabla7[Cantidad],Tabla7[Código del producto],$B1836,Tabla7[Tipo de movimiento],"SALIDA",Tabla7[Mes],O$5))</f>
        <v/>
      </c>
      <c r="P1836" s="39" t="str">
        <f>IF($B1836="","",-SUMIFS(Tabla7[Cantidad],Tabla7[Código del producto],$B1836,Tabla7[Tipo de movimiento],"SALIDA",Tabla7[Mes],P$5))</f>
        <v/>
      </c>
      <c r="Q1836" s="39" t="str">
        <f t="shared" si="84"/>
        <v/>
      </c>
      <c r="R1836" s="51" t="str">
        <f>IF($B1836="","",IFERROR(VLOOKUP($B1836,'ABC rotación'!$C:$G,5,0),"C"))</f>
        <v/>
      </c>
      <c r="S1836" s="41" t="str">
        <f t="shared" si="85"/>
        <v/>
      </c>
      <c r="T1836" s="40" t="str">
        <f t="shared" si="86"/>
        <v/>
      </c>
      <c r="U1836" s="23" t="str">
        <f>IF($B1836="","",VLOOKUP($T1836,Tablas!$X$14:$Y$17,2,1))</f>
        <v/>
      </c>
    </row>
    <row r="1837" spans="2:21" x14ac:dyDescent="0.2">
      <c r="B1837" s="1" t="str">
        <f>IF(Tablas!B1835="","",Tablas!B1835)</f>
        <v/>
      </c>
      <c r="C1837" s="1" t="str">
        <f>IF(Tablas!C1835="","",Tablas!C1835)</f>
        <v/>
      </c>
      <c r="D1837" s="1" t="str">
        <f>IF(Tablas!D1835="","",Tablas!D1835)</f>
        <v/>
      </c>
      <c r="E1837" s="1" t="str">
        <f>IF(Tablas!E1835="","",Tablas!E1835)</f>
        <v/>
      </c>
      <c r="F1837" s="1" t="str">
        <f>IF(Tablas!F1835="","",Tablas!F1835)</f>
        <v/>
      </c>
      <c r="G1837" s="1" t="str">
        <f>IF(Tablas!I1835="","",Tablas!I1835)</f>
        <v/>
      </c>
      <c r="H1837" s="1" t="s">
        <v>911</v>
      </c>
      <c r="I1837" s="39" t="str">
        <f>IF($B1837="","",-SUMIFS(Tabla7[Cantidad],Tabla7[Código del producto],$B1837,Tabla7[Tipo de movimiento],"SALIDA",Tabla7[Mes],I$5))</f>
        <v/>
      </c>
      <c r="J1837" s="39" t="str">
        <f>IF($B1837="","",-SUMIFS(Tabla7[Cantidad],Tabla7[Código del producto],$B1837,Tabla7[Tipo de movimiento],"SALIDA",Tabla7[Mes],J$5))</f>
        <v/>
      </c>
      <c r="K1837" s="39" t="str">
        <f>IF($B1837="","",-SUMIFS(Tabla7[Cantidad],Tabla7[Código del producto],$B1837,Tabla7[Tipo de movimiento],"SALIDA",Tabla7[Mes],K$5))</f>
        <v/>
      </c>
      <c r="L1837" s="39" t="str">
        <f>IF($B1837="","",-SUMIFS(Tabla7[Cantidad],Tabla7[Código del producto],$B1837,Tabla7[Tipo de movimiento],"SALIDA",Tabla7[Mes],L$5))</f>
        <v/>
      </c>
      <c r="M1837" s="39" t="str">
        <f>IF($B1837="","",-SUMIFS(Tabla7[Cantidad],Tabla7[Código del producto],$B1837,Tabla7[Tipo de movimiento],"SALIDA",Tabla7[Mes],M$5))</f>
        <v/>
      </c>
      <c r="N1837" s="39" t="str">
        <f>IF($B1837="","",-SUMIFS(Tabla7[Cantidad],Tabla7[Código del producto],$B1837,Tabla7[Tipo de movimiento],"SALIDA",Tabla7[Mes],N$5))</f>
        <v/>
      </c>
      <c r="O1837" s="39" t="str">
        <f>IF($B1837="","",-SUMIFS(Tabla7[Cantidad],Tabla7[Código del producto],$B1837,Tabla7[Tipo de movimiento],"SALIDA",Tabla7[Mes],O$5))</f>
        <v/>
      </c>
      <c r="P1837" s="39" t="str">
        <f>IF($B1837="","",-SUMIFS(Tabla7[Cantidad],Tabla7[Código del producto],$B1837,Tabla7[Tipo de movimiento],"SALIDA",Tabla7[Mes],P$5))</f>
        <v/>
      </c>
      <c r="Q1837" s="39" t="str">
        <f t="shared" si="84"/>
        <v/>
      </c>
      <c r="R1837" s="51" t="str">
        <f>IF($B1837="","",IFERROR(VLOOKUP($B1837,'ABC rotación'!$C:$G,5,0),"C"))</f>
        <v/>
      </c>
      <c r="S1837" s="41" t="str">
        <f t="shared" si="85"/>
        <v/>
      </c>
      <c r="T1837" s="40" t="str">
        <f t="shared" si="86"/>
        <v/>
      </c>
      <c r="U1837" s="23" t="str">
        <f>IF($B1837="","",VLOOKUP($T1837,Tablas!$X$14:$Y$17,2,1))</f>
        <v/>
      </c>
    </row>
    <row r="1838" spans="2:21" x14ac:dyDescent="0.2">
      <c r="B1838" s="1" t="str">
        <f>IF(Tablas!B1836="","",Tablas!B1836)</f>
        <v/>
      </c>
      <c r="C1838" s="1" t="str">
        <f>IF(Tablas!C1836="","",Tablas!C1836)</f>
        <v/>
      </c>
      <c r="D1838" s="1" t="str">
        <f>IF(Tablas!D1836="","",Tablas!D1836)</f>
        <v/>
      </c>
      <c r="E1838" s="1" t="str">
        <f>IF(Tablas!E1836="","",Tablas!E1836)</f>
        <v/>
      </c>
      <c r="F1838" s="1" t="str">
        <f>IF(Tablas!F1836="","",Tablas!F1836)</f>
        <v/>
      </c>
      <c r="G1838" s="1" t="str">
        <f>IF(Tablas!I1836="","",Tablas!I1836)</f>
        <v/>
      </c>
      <c r="H1838" s="1" t="s">
        <v>911</v>
      </c>
      <c r="I1838" s="39" t="str">
        <f>IF($B1838="","",-SUMIFS(Tabla7[Cantidad],Tabla7[Código del producto],$B1838,Tabla7[Tipo de movimiento],"SALIDA",Tabla7[Mes],I$5))</f>
        <v/>
      </c>
      <c r="J1838" s="39" t="str">
        <f>IF($B1838="","",-SUMIFS(Tabla7[Cantidad],Tabla7[Código del producto],$B1838,Tabla7[Tipo de movimiento],"SALIDA",Tabla7[Mes],J$5))</f>
        <v/>
      </c>
      <c r="K1838" s="39" t="str">
        <f>IF($B1838="","",-SUMIFS(Tabla7[Cantidad],Tabla7[Código del producto],$B1838,Tabla7[Tipo de movimiento],"SALIDA",Tabla7[Mes],K$5))</f>
        <v/>
      </c>
      <c r="L1838" s="39" t="str">
        <f>IF($B1838="","",-SUMIFS(Tabla7[Cantidad],Tabla7[Código del producto],$B1838,Tabla7[Tipo de movimiento],"SALIDA",Tabla7[Mes],L$5))</f>
        <v/>
      </c>
      <c r="M1838" s="39" t="str">
        <f>IF($B1838="","",-SUMIFS(Tabla7[Cantidad],Tabla7[Código del producto],$B1838,Tabla7[Tipo de movimiento],"SALIDA",Tabla7[Mes],M$5))</f>
        <v/>
      </c>
      <c r="N1838" s="39" t="str">
        <f>IF($B1838="","",-SUMIFS(Tabla7[Cantidad],Tabla7[Código del producto],$B1838,Tabla7[Tipo de movimiento],"SALIDA",Tabla7[Mes],N$5))</f>
        <v/>
      </c>
      <c r="O1838" s="39" t="str">
        <f>IF($B1838="","",-SUMIFS(Tabla7[Cantidad],Tabla7[Código del producto],$B1838,Tabla7[Tipo de movimiento],"SALIDA",Tabla7[Mes],O$5))</f>
        <v/>
      </c>
      <c r="P1838" s="39" t="str">
        <f>IF($B1838="","",-SUMIFS(Tabla7[Cantidad],Tabla7[Código del producto],$B1838,Tabla7[Tipo de movimiento],"SALIDA",Tabla7[Mes],P$5))</f>
        <v/>
      </c>
      <c r="Q1838" s="39" t="str">
        <f t="shared" si="84"/>
        <v/>
      </c>
      <c r="R1838" s="51" t="str">
        <f>IF($B1838="","",IFERROR(VLOOKUP($B1838,'ABC rotación'!$C:$G,5,0),"C"))</f>
        <v/>
      </c>
      <c r="S1838" s="41" t="str">
        <f t="shared" si="85"/>
        <v/>
      </c>
      <c r="T1838" s="40" t="str">
        <f t="shared" si="86"/>
        <v/>
      </c>
      <c r="U1838" s="23" t="str">
        <f>IF($B1838="","",VLOOKUP($T1838,Tablas!$X$14:$Y$17,2,1))</f>
        <v/>
      </c>
    </row>
    <row r="1839" spans="2:21" x14ac:dyDescent="0.2">
      <c r="B1839" s="1" t="str">
        <f>IF(Tablas!B1837="","",Tablas!B1837)</f>
        <v/>
      </c>
      <c r="C1839" s="1" t="str">
        <f>IF(Tablas!C1837="","",Tablas!C1837)</f>
        <v/>
      </c>
      <c r="D1839" s="1" t="str">
        <f>IF(Tablas!D1837="","",Tablas!D1837)</f>
        <v/>
      </c>
      <c r="E1839" s="1" t="str">
        <f>IF(Tablas!E1837="","",Tablas!E1837)</f>
        <v/>
      </c>
      <c r="F1839" s="1" t="str">
        <f>IF(Tablas!F1837="","",Tablas!F1837)</f>
        <v/>
      </c>
      <c r="G1839" s="1" t="str">
        <f>IF(Tablas!I1837="","",Tablas!I1837)</f>
        <v/>
      </c>
      <c r="H1839" s="1" t="s">
        <v>911</v>
      </c>
      <c r="I1839" s="39" t="str">
        <f>IF($B1839="","",-SUMIFS(Tabla7[Cantidad],Tabla7[Código del producto],$B1839,Tabla7[Tipo de movimiento],"SALIDA",Tabla7[Mes],I$5))</f>
        <v/>
      </c>
      <c r="J1839" s="39" t="str">
        <f>IF($B1839="","",-SUMIFS(Tabla7[Cantidad],Tabla7[Código del producto],$B1839,Tabla7[Tipo de movimiento],"SALIDA",Tabla7[Mes],J$5))</f>
        <v/>
      </c>
      <c r="K1839" s="39" t="str">
        <f>IF($B1839="","",-SUMIFS(Tabla7[Cantidad],Tabla7[Código del producto],$B1839,Tabla7[Tipo de movimiento],"SALIDA",Tabla7[Mes],K$5))</f>
        <v/>
      </c>
      <c r="L1839" s="39" t="str">
        <f>IF($B1839="","",-SUMIFS(Tabla7[Cantidad],Tabla7[Código del producto],$B1839,Tabla7[Tipo de movimiento],"SALIDA",Tabla7[Mes],L$5))</f>
        <v/>
      </c>
      <c r="M1839" s="39" t="str">
        <f>IF($B1839="","",-SUMIFS(Tabla7[Cantidad],Tabla7[Código del producto],$B1839,Tabla7[Tipo de movimiento],"SALIDA",Tabla7[Mes],M$5))</f>
        <v/>
      </c>
      <c r="N1839" s="39" t="str">
        <f>IF($B1839="","",-SUMIFS(Tabla7[Cantidad],Tabla7[Código del producto],$B1839,Tabla7[Tipo de movimiento],"SALIDA",Tabla7[Mes],N$5))</f>
        <v/>
      </c>
      <c r="O1839" s="39" t="str">
        <f>IF($B1839="","",-SUMIFS(Tabla7[Cantidad],Tabla7[Código del producto],$B1839,Tabla7[Tipo de movimiento],"SALIDA",Tabla7[Mes],O$5))</f>
        <v/>
      </c>
      <c r="P1839" s="39" t="str">
        <f>IF($B1839="","",-SUMIFS(Tabla7[Cantidad],Tabla7[Código del producto],$B1839,Tabla7[Tipo de movimiento],"SALIDA",Tabla7[Mes],P$5))</f>
        <v/>
      </c>
      <c r="Q1839" s="39" t="str">
        <f t="shared" si="84"/>
        <v/>
      </c>
      <c r="R1839" s="51" t="str">
        <f>IF($B1839="","",IFERROR(VLOOKUP($B1839,'ABC rotación'!$C:$G,5,0),"C"))</f>
        <v/>
      </c>
      <c r="S1839" s="41" t="str">
        <f t="shared" si="85"/>
        <v/>
      </c>
      <c r="T1839" s="40" t="str">
        <f t="shared" si="86"/>
        <v/>
      </c>
      <c r="U1839" s="23" t="str">
        <f>IF($B1839="","",VLOOKUP($T1839,Tablas!$X$14:$Y$17,2,1))</f>
        <v/>
      </c>
    </row>
    <row r="1840" spans="2:21" x14ac:dyDescent="0.2">
      <c r="B1840" s="1" t="str">
        <f>IF(Tablas!B1838="","",Tablas!B1838)</f>
        <v/>
      </c>
      <c r="C1840" s="1" t="str">
        <f>IF(Tablas!C1838="","",Tablas!C1838)</f>
        <v/>
      </c>
      <c r="D1840" s="1" t="str">
        <f>IF(Tablas!D1838="","",Tablas!D1838)</f>
        <v/>
      </c>
      <c r="E1840" s="1" t="str">
        <f>IF(Tablas!E1838="","",Tablas!E1838)</f>
        <v/>
      </c>
      <c r="F1840" s="1" t="str">
        <f>IF(Tablas!F1838="","",Tablas!F1838)</f>
        <v/>
      </c>
      <c r="G1840" s="1" t="str">
        <f>IF(Tablas!I1838="","",Tablas!I1838)</f>
        <v/>
      </c>
      <c r="H1840" s="1" t="s">
        <v>911</v>
      </c>
      <c r="I1840" s="39" t="str">
        <f>IF($B1840="","",-SUMIFS(Tabla7[Cantidad],Tabla7[Código del producto],$B1840,Tabla7[Tipo de movimiento],"SALIDA",Tabla7[Mes],I$5))</f>
        <v/>
      </c>
      <c r="J1840" s="39" t="str">
        <f>IF($B1840="","",-SUMIFS(Tabla7[Cantidad],Tabla7[Código del producto],$B1840,Tabla7[Tipo de movimiento],"SALIDA",Tabla7[Mes],J$5))</f>
        <v/>
      </c>
      <c r="K1840" s="39" t="str">
        <f>IF($B1840="","",-SUMIFS(Tabla7[Cantidad],Tabla7[Código del producto],$B1840,Tabla7[Tipo de movimiento],"SALIDA",Tabla7[Mes],K$5))</f>
        <v/>
      </c>
      <c r="L1840" s="39" t="str">
        <f>IF($B1840="","",-SUMIFS(Tabla7[Cantidad],Tabla7[Código del producto],$B1840,Tabla7[Tipo de movimiento],"SALIDA",Tabla7[Mes],L$5))</f>
        <v/>
      </c>
      <c r="M1840" s="39" t="str">
        <f>IF($B1840="","",-SUMIFS(Tabla7[Cantidad],Tabla7[Código del producto],$B1840,Tabla7[Tipo de movimiento],"SALIDA",Tabla7[Mes],M$5))</f>
        <v/>
      </c>
      <c r="N1840" s="39" t="str">
        <f>IF($B1840="","",-SUMIFS(Tabla7[Cantidad],Tabla7[Código del producto],$B1840,Tabla7[Tipo de movimiento],"SALIDA",Tabla7[Mes],N$5))</f>
        <v/>
      </c>
      <c r="O1840" s="39" t="str">
        <f>IF($B1840="","",-SUMIFS(Tabla7[Cantidad],Tabla7[Código del producto],$B1840,Tabla7[Tipo de movimiento],"SALIDA",Tabla7[Mes],O$5))</f>
        <v/>
      </c>
      <c r="P1840" s="39" t="str">
        <f>IF($B1840="","",-SUMIFS(Tabla7[Cantidad],Tabla7[Código del producto],$B1840,Tabla7[Tipo de movimiento],"SALIDA",Tabla7[Mes],P$5))</f>
        <v/>
      </c>
      <c r="Q1840" s="39" t="str">
        <f t="shared" si="84"/>
        <v/>
      </c>
      <c r="R1840" s="51" t="str">
        <f>IF($B1840="","",IFERROR(VLOOKUP($B1840,'ABC rotación'!$C:$G,5,0),"C"))</f>
        <v/>
      </c>
      <c r="S1840" s="41" t="str">
        <f t="shared" si="85"/>
        <v/>
      </c>
      <c r="T1840" s="40" t="str">
        <f t="shared" si="86"/>
        <v/>
      </c>
      <c r="U1840" s="23" t="str">
        <f>IF($B1840="","",VLOOKUP($T1840,Tablas!$X$14:$Y$17,2,1))</f>
        <v/>
      </c>
    </row>
    <row r="1841" spans="2:21" x14ac:dyDescent="0.2">
      <c r="B1841" s="1" t="str">
        <f>IF(Tablas!B1839="","",Tablas!B1839)</f>
        <v/>
      </c>
      <c r="C1841" s="1" t="str">
        <f>IF(Tablas!C1839="","",Tablas!C1839)</f>
        <v/>
      </c>
      <c r="D1841" s="1" t="str">
        <f>IF(Tablas!D1839="","",Tablas!D1839)</f>
        <v/>
      </c>
      <c r="E1841" s="1" t="str">
        <f>IF(Tablas!E1839="","",Tablas!E1839)</f>
        <v/>
      </c>
      <c r="F1841" s="1" t="str">
        <f>IF(Tablas!F1839="","",Tablas!F1839)</f>
        <v/>
      </c>
      <c r="G1841" s="1" t="str">
        <f>IF(Tablas!I1839="","",Tablas!I1839)</f>
        <v/>
      </c>
      <c r="H1841" s="1" t="s">
        <v>911</v>
      </c>
      <c r="I1841" s="39" t="str">
        <f>IF($B1841="","",-SUMIFS(Tabla7[Cantidad],Tabla7[Código del producto],$B1841,Tabla7[Tipo de movimiento],"SALIDA",Tabla7[Mes],I$5))</f>
        <v/>
      </c>
      <c r="J1841" s="39" t="str">
        <f>IF($B1841="","",-SUMIFS(Tabla7[Cantidad],Tabla7[Código del producto],$B1841,Tabla7[Tipo de movimiento],"SALIDA",Tabla7[Mes],J$5))</f>
        <v/>
      </c>
      <c r="K1841" s="39" t="str">
        <f>IF($B1841="","",-SUMIFS(Tabla7[Cantidad],Tabla7[Código del producto],$B1841,Tabla7[Tipo de movimiento],"SALIDA",Tabla7[Mes],K$5))</f>
        <v/>
      </c>
      <c r="L1841" s="39" t="str">
        <f>IF($B1841="","",-SUMIFS(Tabla7[Cantidad],Tabla7[Código del producto],$B1841,Tabla7[Tipo de movimiento],"SALIDA",Tabla7[Mes],L$5))</f>
        <v/>
      </c>
      <c r="M1841" s="39" t="str">
        <f>IF($B1841="","",-SUMIFS(Tabla7[Cantidad],Tabla7[Código del producto],$B1841,Tabla7[Tipo de movimiento],"SALIDA",Tabla7[Mes],M$5))</f>
        <v/>
      </c>
      <c r="N1841" s="39" t="str">
        <f>IF($B1841="","",-SUMIFS(Tabla7[Cantidad],Tabla7[Código del producto],$B1841,Tabla7[Tipo de movimiento],"SALIDA",Tabla7[Mes],N$5))</f>
        <v/>
      </c>
      <c r="O1841" s="39" t="str">
        <f>IF($B1841="","",-SUMIFS(Tabla7[Cantidad],Tabla7[Código del producto],$B1841,Tabla7[Tipo de movimiento],"SALIDA",Tabla7[Mes],O$5))</f>
        <v/>
      </c>
      <c r="P1841" s="39" t="str">
        <f>IF($B1841="","",-SUMIFS(Tabla7[Cantidad],Tabla7[Código del producto],$B1841,Tabla7[Tipo de movimiento],"SALIDA",Tabla7[Mes],P$5))</f>
        <v/>
      </c>
      <c r="Q1841" s="39" t="str">
        <f t="shared" si="84"/>
        <v/>
      </c>
      <c r="R1841" s="51" t="str">
        <f>IF($B1841="","",IFERROR(VLOOKUP($B1841,'ABC rotación'!$C:$G,5,0),"C"))</f>
        <v/>
      </c>
      <c r="S1841" s="41" t="str">
        <f t="shared" si="85"/>
        <v/>
      </c>
      <c r="T1841" s="40" t="str">
        <f t="shared" si="86"/>
        <v/>
      </c>
      <c r="U1841" s="23" t="str">
        <f>IF($B1841="","",VLOOKUP($T1841,Tablas!$X$14:$Y$17,2,1))</f>
        <v/>
      </c>
    </row>
    <row r="1842" spans="2:21" x14ac:dyDescent="0.2">
      <c r="B1842" s="1" t="str">
        <f>IF(Tablas!B1840="","",Tablas!B1840)</f>
        <v/>
      </c>
      <c r="C1842" s="1" t="str">
        <f>IF(Tablas!C1840="","",Tablas!C1840)</f>
        <v/>
      </c>
      <c r="D1842" s="1" t="str">
        <f>IF(Tablas!D1840="","",Tablas!D1840)</f>
        <v/>
      </c>
      <c r="E1842" s="1" t="str">
        <f>IF(Tablas!E1840="","",Tablas!E1840)</f>
        <v/>
      </c>
      <c r="F1842" s="1" t="str">
        <f>IF(Tablas!F1840="","",Tablas!F1840)</f>
        <v/>
      </c>
      <c r="G1842" s="1" t="str">
        <f>IF(Tablas!I1840="","",Tablas!I1840)</f>
        <v/>
      </c>
      <c r="H1842" s="1" t="s">
        <v>911</v>
      </c>
      <c r="I1842" s="39" t="str">
        <f>IF($B1842="","",-SUMIFS(Tabla7[Cantidad],Tabla7[Código del producto],$B1842,Tabla7[Tipo de movimiento],"SALIDA",Tabla7[Mes],I$5))</f>
        <v/>
      </c>
      <c r="J1842" s="39" t="str">
        <f>IF($B1842="","",-SUMIFS(Tabla7[Cantidad],Tabla7[Código del producto],$B1842,Tabla7[Tipo de movimiento],"SALIDA",Tabla7[Mes],J$5))</f>
        <v/>
      </c>
      <c r="K1842" s="39" t="str">
        <f>IF($B1842="","",-SUMIFS(Tabla7[Cantidad],Tabla7[Código del producto],$B1842,Tabla7[Tipo de movimiento],"SALIDA",Tabla7[Mes],K$5))</f>
        <v/>
      </c>
      <c r="L1842" s="39" t="str">
        <f>IF($B1842="","",-SUMIFS(Tabla7[Cantidad],Tabla7[Código del producto],$B1842,Tabla7[Tipo de movimiento],"SALIDA",Tabla7[Mes],L$5))</f>
        <v/>
      </c>
      <c r="M1842" s="39" t="str">
        <f>IF($B1842="","",-SUMIFS(Tabla7[Cantidad],Tabla7[Código del producto],$B1842,Tabla7[Tipo de movimiento],"SALIDA",Tabla7[Mes],M$5))</f>
        <v/>
      </c>
      <c r="N1842" s="39" t="str">
        <f>IF($B1842="","",-SUMIFS(Tabla7[Cantidad],Tabla7[Código del producto],$B1842,Tabla7[Tipo de movimiento],"SALIDA",Tabla7[Mes],N$5))</f>
        <v/>
      </c>
      <c r="O1842" s="39" t="str">
        <f>IF($B1842="","",-SUMIFS(Tabla7[Cantidad],Tabla7[Código del producto],$B1842,Tabla7[Tipo de movimiento],"SALIDA",Tabla7[Mes],O$5))</f>
        <v/>
      </c>
      <c r="P1842" s="39" t="str">
        <f>IF($B1842="","",-SUMIFS(Tabla7[Cantidad],Tabla7[Código del producto],$B1842,Tabla7[Tipo de movimiento],"SALIDA",Tabla7[Mes],P$5))</f>
        <v/>
      </c>
      <c r="Q1842" s="39" t="str">
        <f t="shared" si="84"/>
        <v/>
      </c>
      <c r="R1842" s="51" t="str">
        <f>IF($B1842="","",IFERROR(VLOOKUP($B1842,'ABC rotación'!$C:$G,5,0),"C"))</f>
        <v/>
      </c>
      <c r="S1842" s="41" t="str">
        <f t="shared" si="85"/>
        <v/>
      </c>
      <c r="T1842" s="40" t="str">
        <f t="shared" si="86"/>
        <v/>
      </c>
      <c r="U1842" s="23" t="str">
        <f>IF($B1842="","",VLOOKUP($T1842,Tablas!$X$14:$Y$17,2,1))</f>
        <v/>
      </c>
    </row>
    <row r="1843" spans="2:21" x14ac:dyDescent="0.2">
      <c r="B1843" s="1" t="str">
        <f>IF(Tablas!B1841="","",Tablas!B1841)</f>
        <v/>
      </c>
      <c r="C1843" s="1" t="str">
        <f>IF(Tablas!C1841="","",Tablas!C1841)</f>
        <v/>
      </c>
      <c r="D1843" s="1" t="str">
        <f>IF(Tablas!D1841="","",Tablas!D1841)</f>
        <v/>
      </c>
      <c r="E1843" s="1" t="str">
        <f>IF(Tablas!E1841="","",Tablas!E1841)</f>
        <v/>
      </c>
      <c r="F1843" s="1" t="str">
        <f>IF(Tablas!F1841="","",Tablas!F1841)</f>
        <v/>
      </c>
      <c r="G1843" s="1" t="str">
        <f>IF(Tablas!I1841="","",Tablas!I1841)</f>
        <v/>
      </c>
      <c r="H1843" s="1" t="s">
        <v>911</v>
      </c>
      <c r="I1843" s="39" t="str">
        <f>IF($B1843="","",-SUMIFS(Tabla7[Cantidad],Tabla7[Código del producto],$B1843,Tabla7[Tipo de movimiento],"SALIDA",Tabla7[Mes],I$5))</f>
        <v/>
      </c>
      <c r="J1843" s="39" t="str">
        <f>IF($B1843="","",-SUMIFS(Tabla7[Cantidad],Tabla7[Código del producto],$B1843,Tabla7[Tipo de movimiento],"SALIDA",Tabla7[Mes],J$5))</f>
        <v/>
      </c>
      <c r="K1843" s="39" t="str">
        <f>IF($B1843="","",-SUMIFS(Tabla7[Cantidad],Tabla7[Código del producto],$B1843,Tabla7[Tipo de movimiento],"SALIDA",Tabla7[Mes],K$5))</f>
        <v/>
      </c>
      <c r="L1843" s="39" t="str">
        <f>IF($B1843="","",-SUMIFS(Tabla7[Cantidad],Tabla7[Código del producto],$B1843,Tabla7[Tipo de movimiento],"SALIDA",Tabla7[Mes],L$5))</f>
        <v/>
      </c>
      <c r="M1843" s="39" t="str">
        <f>IF($B1843="","",-SUMIFS(Tabla7[Cantidad],Tabla7[Código del producto],$B1843,Tabla7[Tipo de movimiento],"SALIDA",Tabla7[Mes],M$5))</f>
        <v/>
      </c>
      <c r="N1843" s="39" t="str">
        <f>IF($B1843="","",-SUMIFS(Tabla7[Cantidad],Tabla7[Código del producto],$B1843,Tabla7[Tipo de movimiento],"SALIDA",Tabla7[Mes],N$5))</f>
        <v/>
      </c>
      <c r="O1843" s="39" t="str">
        <f>IF($B1843="","",-SUMIFS(Tabla7[Cantidad],Tabla7[Código del producto],$B1843,Tabla7[Tipo de movimiento],"SALIDA",Tabla7[Mes],O$5))</f>
        <v/>
      </c>
      <c r="P1843" s="39" t="str">
        <f>IF($B1843="","",-SUMIFS(Tabla7[Cantidad],Tabla7[Código del producto],$B1843,Tabla7[Tipo de movimiento],"SALIDA",Tabla7[Mes],P$5))</f>
        <v/>
      </c>
      <c r="Q1843" s="39" t="str">
        <f t="shared" si="84"/>
        <v/>
      </c>
      <c r="R1843" s="51" t="str">
        <f>IF($B1843="","",IFERROR(VLOOKUP($B1843,'ABC rotación'!$C:$G,5,0),"C"))</f>
        <v/>
      </c>
      <c r="S1843" s="41" t="str">
        <f t="shared" si="85"/>
        <v/>
      </c>
      <c r="T1843" s="40" t="str">
        <f t="shared" si="86"/>
        <v/>
      </c>
      <c r="U1843" s="23" t="str">
        <f>IF($B1843="","",VLOOKUP($T1843,Tablas!$X$14:$Y$17,2,1))</f>
        <v/>
      </c>
    </row>
    <row r="1844" spans="2:21" x14ac:dyDescent="0.2">
      <c r="B1844" s="1" t="str">
        <f>IF(Tablas!B1842="","",Tablas!B1842)</f>
        <v/>
      </c>
      <c r="C1844" s="1" t="str">
        <f>IF(Tablas!C1842="","",Tablas!C1842)</f>
        <v/>
      </c>
      <c r="D1844" s="1" t="str">
        <f>IF(Tablas!D1842="","",Tablas!D1842)</f>
        <v/>
      </c>
      <c r="E1844" s="1" t="str">
        <f>IF(Tablas!E1842="","",Tablas!E1842)</f>
        <v/>
      </c>
      <c r="F1844" s="1" t="str">
        <f>IF(Tablas!F1842="","",Tablas!F1842)</f>
        <v/>
      </c>
      <c r="G1844" s="1" t="str">
        <f>IF(Tablas!I1842="","",Tablas!I1842)</f>
        <v/>
      </c>
      <c r="H1844" s="1" t="s">
        <v>911</v>
      </c>
      <c r="I1844" s="39" t="str">
        <f>IF($B1844="","",-SUMIFS(Tabla7[Cantidad],Tabla7[Código del producto],$B1844,Tabla7[Tipo de movimiento],"SALIDA",Tabla7[Mes],I$5))</f>
        <v/>
      </c>
      <c r="J1844" s="39" t="str">
        <f>IF($B1844="","",-SUMIFS(Tabla7[Cantidad],Tabla7[Código del producto],$B1844,Tabla7[Tipo de movimiento],"SALIDA",Tabla7[Mes],J$5))</f>
        <v/>
      </c>
      <c r="K1844" s="39" t="str">
        <f>IF($B1844="","",-SUMIFS(Tabla7[Cantidad],Tabla7[Código del producto],$B1844,Tabla7[Tipo de movimiento],"SALIDA",Tabla7[Mes],K$5))</f>
        <v/>
      </c>
      <c r="L1844" s="39" t="str">
        <f>IF($B1844="","",-SUMIFS(Tabla7[Cantidad],Tabla7[Código del producto],$B1844,Tabla7[Tipo de movimiento],"SALIDA",Tabla7[Mes],L$5))</f>
        <v/>
      </c>
      <c r="M1844" s="39" t="str">
        <f>IF($B1844="","",-SUMIFS(Tabla7[Cantidad],Tabla7[Código del producto],$B1844,Tabla7[Tipo de movimiento],"SALIDA",Tabla7[Mes],M$5))</f>
        <v/>
      </c>
      <c r="N1844" s="39" t="str">
        <f>IF($B1844="","",-SUMIFS(Tabla7[Cantidad],Tabla7[Código del producto],$B1844,Tabla7[Tipo de movimiento],"SALIDA",Tabla7[Mes],N$5))</f>
        <v/>
      </c>
      <c r="O1844" s="39" t="str">
        <f>IF($B1844="","",-SUMIFS(Tabla7[Cantidad],Tabla7[Código del producto],$B1844,Tabla7[Tipo de movimiento],"SALIDA",Tabla7[Mes],O$5))</f>
        <v/>
      </c>
      <c r="P1844" s="39" t="str">
        <f>IF($B1844="","",-SUMIFS(Tabla7[Cantidad],Tabla7[Código del producto],$B1844,Tabla7[Tipo de movimiento],"SALIDA",Tabla7[Mes],P$5))</f>
        <v/>
      </c>
      <c r="Q1844" s="39" t="str">
        <f t="shared" si="84"/>
        <v/>
      </c>
      <c r="R1844" s="51" t="str">
        <f>IF($B1844="","",IFERROR(VLOOKUP($B1844,'ABC rotación'!$C:$G,5,0),"C"))</f>
        <v/>
      </c>
      <c r="S1844" s="41" t="str">
        <f t="shared" si="85"/>
        <v/>
      </c>
      <c r="T1844" s="40" t="str">
        <f t="shared" si="86"/>
        <v/>
      </c>
      <c r="U1844" s="23" t="str">
        <f>IF($B1844="","",VLOOKUP($T1844,Tablas!$X$14:$Y$17,2,1))</f>
        <v/>
      </c>
    </row>
    <row r="1845" spans="2:21" x14ac:dyDescent="0.2">
      <c r="B1845" s="1" t="str">
        <f>IF(Tablas!B1843="","",Tablas!B1843)</f>
        <v/>
      </c>
      <c r="C1845" s="1" t="str">
        <f>IF(Tablas!C1843="","",Tablas!C1843)</f>
        <v/>
      </c>
      <c r="D1845" s="1" t="str">
        <f>IF(Tablas!D1843="","",Tablas!D1843)</f>
        <v/>
      </c>
      <c r="E1845" s="1" t="str">
        <f>IF(Tablas!E1843="","",Tablas!E1843)</f>
        <v/>
      </c>
      <c r="F1845" s="1" t="str">
        <f>IF(Tablas!F1843="","",Tablas!F1843)</f>
        <v/>
      </c>
      <c r="G1845" s="1" t="str">
        <f>IF(Tablas!I1843="","",Tablas!I1843)</f>
        <v/>
      </c>
      <c r="H1845" s="1" t="s">
        <v>911</v>
      </c>
      <c r="I1845" s="39" t="str">
        <f>IF($B1845="","",-SUMIFS(Tabla7[Cantidad],Tabla7[Código del producto],$B1845,Tabla7[Tipo de movimiento],"SALIDA",Tabla7[Mes],I$5))</f>
        <v/>
      </c>
      <c r="J1845" s="39" t="str">
        <f>IF($B1845="","",-SUMIFS(Tabla7[Cantidad],Tabla7[Código del producto],$B1845,Tabla7[Tipo de movimiento],"SALIDA",Tabla7[Mes],J$5))</f>
        <v/>
      </c>
      <c r="K1845" s="39" t="str">
        <f>IF($B1845="","",-SUMIFS(Tabla7[Cantidad],Tabla7[Código del producto],$B1845,Tabla7[Tipo de movimiento],"SALIDA",Tabla7[Mes],K$5))</f>
        <v/>
      </c>
      <c r="L1845" s="39" t="str">
        <f>IF($B1845="","",-SUMIFS(Tabla7[Cantidad],Tabla7[Código del producto],$B1845,Tabla7[Tipo de movimiento],"SALIDA",Tabla7[Mes],L$5))</f>
        <v/>
      </c>
      <c r="M1845" s="39" t="str">
        <f>IF($B1845="","",-SUMIFS(Tabla7[Cantidad],Tabla7[Código del producto],$B1845,Tabla7[Tipo de movimiento],"SALIDA",Tabla7[Mes],M$5))</f>
        <v/>
      </c>
      <c r="N1845" s="39" t="str">
        <f>IF($B1845="","",-SUMIFS(Tabla7[Cantidad],Tabla7[Código del producto],$B1845,Tabla7[Tipo de movimiento],"SALIDA",Tabla7[Mes],N$5))</f>
        <v/>
      </c>
      <c r="O1845" s="39" t="str">
        <f>IF($B1845="","",-SUMIFS(Tabla7[Cantidad],Tabla7[Código del producto],$B1845,Tabla7[Tipo de movimiento],"SALIDA",Tabla7[Mes],O$5))</f>
        <v/>
      </c>
      <c r="P1845" s="39" t="str">
        <f>IF($B1845="","",-SUMIFS(Tabla7[Cantidad],Tabla7[Código del producto],$B1845,Tabla7[Tipo de movimiento],"SALIDA",Tabla7[Mes],P$5))</f>
        <v/>
      </c>
      <c r="Q1845" s="39" t="str">
        <f t="shared" si="84"/>
        <v/>
      </c>
      <c r="R1845" s="51" t="str">
        <f>IF($B1845="","",IFERROR(VLOOKUP($B1845,'ABC rotación'!$C:$G,5,0),"C"))</f>
        <v/>
      </c>
      <c r="S1845" s="41" t="str">
        <f t="shared" si="85"/>
        <v/>
      </c>
      <c r="T1845" s="40" t="str">
        <f t="shared" si="86"/>
        <v/>
      </c>
      <c r="U1845" s="23" t="str">
        <f>IF($B1845="","",VLOOKUP($T1845,Tablas!$X$14:$Y$17,2,1))</f>
        <v/>
      </c>
    </row>
    <row r="1846" spans="2:21" x14ac:dyDescent="0.2">
      <c r="B1846" s="1" t="str">
        <f>IF(Tablas!B1844="","",Tablas!B1844)</f>
        <v/>
      </c>
      <c r="C1846" s="1" t="str">
        <f>IF(Tablas!C1844="","",Tablas!C1844)</f>
        <v/>
      </c>
      <c r="D1846" s="1" t="str">
        <f>IF(Tablas!D1844="","",Tablas!D1844)</f>
        <v/>
      </c>
      <c r="E1846" s="1" t="str">
        <f>IF(Tablas!E1844="","",Tablas!E1844)</f>
        <v/>
      </c>
      <c r="F1846" s="1" t="str">
        <f>IF(Tablas!F1844="","",Tablas!F1844)</f>
        <v/>
      </c>
      <c r="G1846" s="1" t="str">
        <f>IF(Tablas!I1844="","",Tablas!I1844)</f>
        <v/>
      </c>
      <c r="H1846" s="1" t="s">
        <v>911</v>
      </c>
      <c r="I1846" s="39" t="str">
        <f>IF($B1846="","",-SUMIFS(Tabla7[Cantidad],Tabla7[Código del producto],$B1846,Tabla7[Tipo de movimiento],"SALIDA",Tabla7[Mes],I$5))</f>
        <v/>
      </c>
      <c r="J1846" s="39" t="str">
        <f>IF($B1846="","",-SUMIFS(Tabla7[Cantidad],Tabla7[Código del producto],$B1846,Tabla7[Tipo de movimiento],"SALIDA",Tabla7[Mes],J$5))</f>
        <v/>
      </c>
      <c r="K1846" s="39" t="str">
        <f>IF($B1846="","",-SUMIFS(Tabla7[Cantidad],Tabla7[Código del producto],$B1846,Tabla7[Tipo de movimiento],"SALIDA",Tabla7[Mes],K$5))</f>
        <v/>
      </c>
      <c r="L1846" s="39" t="str">
        <f>IF($B1846="","",-SUMIFS(Tabla7[Cantidad],Tabla7[Código del producto],$B1846,Tabla7[Tipo de movimiento],"SALIDA",Tabla7[Mes],L$5))</f>
        <v/>
      </c>
      <c r="M1846" s="39" t="str">
        <f>IF($B1846="","",-SUMIFS(Tabla7[Cantidad],Tabla7[Código del producto],$B1846,Tabla7[Tipo de movimiento],"SALIDA",Tabla7[Mes],M$5))</f>
        <v/>
      </c>
      <c r="N1846" s="39" t="str">
        <f>IF($B1846="","",-SUMIFS(Tabla7[Cantidad],Tabla7[Código del producto],$B1846,Tabla7[Tipo de movimiento],"SALIDA",Tabla7[Mes],N$5))</f>
        <v/>
      </c>
      <c r="O1846" s="39" t="str">
        <f>IF($B1846="","",-SUMIFS(Tabla7[Cantidad],Tabla7[Código del producto],$B1846,Tabla7[Tipo de movimiento],"SALIDA",Tabla7[Mes],O$5))</f>
        <v/>
      </c>
      <c r="P1846" s="39" t="str">
        <f>IF($B1846="","",-SUMIFS(Tabla7[Cantidad],Tabla7[Código del producto],$B1846,Tabla7[Tipo de movimiento],"SALIDA",Tabla7[Mes],P$5))</f>
        <v/>
      </c>
      <c r="Q1846" s="39" t="str">
        <f t="shared" si="84"/>
        <v/>
      </c>
      <c r="R1846" s="51" t="str">
        <f>IF($B1846="","",IFERROR(VLOOKUP($B1846,'ABC rotación'!$C:$G,5,0),"C"))</f>
        <v/>
      </c>
      <c r="S1846" s="41" t="str">
        <f t="shared" si="85"/>
        <v/>
      </c>
      <c r="T1846" s="40" t="str">
        <f t="shared" si="86"/>
        <v/>
      </c>
      <c r="U1846" s="23" t="str">
        <f>IF($B1846="","",VLOOKUP($T1846,Tablas!$X$14:$Y$17,2,1))</f>
        <v/>
      </c>
    </row>
    <row r="1847" spans="2:21" x14ac:dyDescent="0.2">
      <c r="B1847" s="1" t="str">
        <f>IF(Tablas!B1845="","",Tablas!B1845)</f>
        <v/>
      </c>
      <c r="C1847" s="1" t="str">
        <f>IF(Tablas!C1845="","",Tablas!C1845)</f>
        <v/>
      </c>
      <c r="D1847" s="1" t="str">
        <f>IF(Tablas!D1845="","",Tablas!D1845)</f>
        <v/>
      </c>
      <c r="E1847" s="1" t="str">
        <f>IF(Tablas!E1845="","",Tablas!E1845)</f>
        <v/>
      </c>
      <c r="F1847" s="1" t="str">
        <f>IF(Tablas!F1845="","",Tablas!F1845)</f>
        <v/>
      </c>
      <c r="G1847" s="1" t="str">
        <f>IF(Tablas!I1845="","",Tablas!I1845)</f>
        <v/>
      </c>
      <c r="H1847" s="1" t="s">
        <v>911</v>
      </c>
      <c r="I1847" s="39" t="str">
        <f>IF($B1847="","",-SUMIFS(Tabla7[Cantidad],Tabla7[Código del producto],$B1847,Tabla7[Tipo de movimiento],"SALIDA",Tabla7[Mes],I$5))</f>
        <v/>
      </c>
      <c r="J1847" s="39" t="str">
        <f>IF($B1847="","",-SUMIFS(Tabla7[Cantidad],Tabla7[Código del producto],$B1847,Tabla7[Tipo de movimiento],"SALIDA",Tabla7[Mes],J$5))</f>
        <v/>
      </c>
      <c r="K1847" s="39" t="str">
        <f>IF($B1847="","",-SUMIFS(Tabla7[Cantidad],Tabla7[Código del producto],$B1847,Tabla7[Tipo de movimiento],"SALIDA",Tabla7[Mes],K$5))</f>
        <v/>
      </c>
      <c r="L1847" s="39" t="str">
        <f>IF($B1847="","",-SUMIFS(Tabla7[Cantidad],Tabla7[Código del producto],$B1847,Tabla7[Tipo de movimiento],"SALIDA",Tabla7[Mes],L$5))</f>
        <v/>
      </c>
      <c r="M1847" s="39" t="str">
        <f>IF($B1847="","",-SUMIFS(Tabla7[Cantidad],Tabla7[Código del producto],$B1847,Tabla7[Tipo de movimiento],"SALIDA",Tabla7[Mes],M$5))</f>
        <v/>
      </c>
      <c r="N1847" s="39" t="str">
        <f>IF($B1847="","",-SUMIFS(Tabla7[Cantidad],Tabla7[Código del producto],$B1847,Tabla7[Tipo de movimiento],"SALIDA",Tabla7[Mes],N$5))</f>
        <v/>
      </c>
      <c r="O1847" s="39" t="str">
        <f>IF($B1847="","",-SUMIFS(Tabla7[Cantidad],Tabla7[Código del producto],$B1847,Tabla7[Tipo de movimiento],"SALIDA",Tabla7[Mes],O$5))</f>
        <v/>
      </c>
      <c r="P1847" s="39" t="str">
        <f>IF($B1847="","",-SUMIFS(Tabla7[Cantidad],Tabla7[Código del producto],$B1847,Tabla7[Tipo de movimiento],"SALIDA",Tabla7[Mes],P$5))</f>
        <v/>
      </c>
      <c r="Q1847" s="39" t="str">
        <f t="shared" si="84"/>
        <v/>
      </c>
      <c r="R1847" s="51" t="str">
        <f>IF($B1847="","",IFERROR(VLOOKUP($B1847,'ABC rotación'!$C:$G,5,0),"C"))</f>
        <v/>
      </c>
      <c r="S1847" s="41" t="str">
        <f t="shared" si="85"/>
        <v/>
      </c>
      <c r="T1847" s="40" t="str">
        <f t="shared" si="86"/>
        <v/>
      </c>
      <c r="U1847" s="23" t="str">
        <f>IF($B1847="","",VLOOKUP($T1847,Tablas!$X$14:$Y$17,2,1))</f>
        <v/>
      </c>
    </row>
    <row r="1848" spans="2:21" x14ac:dyDescent="0.2">
      <c r="B1848" s="1" t="str">
        <f>IF(Tablas!B1846="","",Tablas!B1846)</f>
        <v/>
      </c>
      <c r="C1848" s="1" t="str">
        <f>IF(Tablas!C1846="","",Tablas!C1846)</f>
        <v/>
      </c>
      <c r="D1848" s="1" t="str">
        <f>IF(Tablas!D1846="","",Tablas!D1846)</f>
        <v/>
      </c>
      <c r="E1848" s="1" t="str">
        <f>IF(Tablas!E1846="","",Tablas!E1846)</f>
        <v/>
      </c>
      <c r="F1848" s="1" t="str">
        <f>IF(Tablas!F1846="","",Tablas!F1846)</f>
        <v/>
      </c>
      <c r="G1848" s="1" t="str">
        <f>IF(Tablas!I1846="","",Tablas!I1846)</f>
        <v/>
      </c>
      <c r="H1848" s="1" t="s">
        <v>911</v>
      </c>
      <c r="I1848" s="39" t="str">
        <f>IF($B1848="","",-SUMIFS(Tabla7[Cantidad],Tabla7[Código del producto],$B1848,Tabla7[Tipo de movimiento],"SALIDA",Tabla7[Mes],I$5))</f>
        <v/>
      </c>
      <c r="J1848" s="39" t="str">
        <f>IF($B1848="","",-SUMIFS(Tabla7[Cantidad],Tabla7[Código del producto],$B1848,Tabla7[Tipo de movimiento],"SALIDA",Tabla7[Mes],J$5))</f>
        <v/>
      </c>
      <c r="K1848" s="39" t="str">
        <f>IF($B1848="","",-SUMIFS(Tabla7[Cantidad],Tabla7[Código del producto],$B1848,Tabla7[Tipo de movimiento],"SALIDA",Tabla7[Mes],K$5))</f>
        <v/>
      </c>
      <c r="L1848" s="39" t="str">
        <f>IF($B1848="","",-SUMIFS(Tabla7[Cantidad],Tabla7[Código del producto],$B1848,Tabla7[Tipo de movimiento],"SALIDA",Tabla7[Mes],L$5))</f>
        <v/>
      </c>
      <c r="M1848" s="39" t="str">
        <f>IF($B1848="","",-SUMIFS(Tabla7[Cantidad],Tabla7[Código del producto],$B1848,Tabla7[Tipo de movimiento],"SALIDA",Tabla7[Mes],M$5))</f>
        <v/>
      </c>
      <c r="N1848" s="39" t="str">
        <f>IF($B1848="","",-SUMIFS(Tabla7[Cantidad],Tabla7[Código del producto],$B1848,Tabla7[Tipo de movimiento],"SALIDA",Tabla7[Mes],N$5))</f>
        <v/>
      </c>
      <c r="O1848" s="39" t="str">
        <f>IF($B1848="","",-SUMIFS(Tabla7[Cantidad],Tabla7[Código del producto],$B1848,Tabla7[Tipo de movimiento],"SALIDA",Tabla7[Mes],O$5))</f>
        <v/>
      </c>
      <c r="P1848" s="39" t="str">
        <f>IF($B1848="","",-SUMIFS(Tabla7[Cantidad],Tabla7[Código del producto],$B1848,Tabla7[Tipo de movimiento],"SALIDA",Tabla7[Mes],P$5))</f>
        <v/>
      </c>
      <c r="Q1848" s="39" t="str">
        <f t="shared" si="84"/>
        <v/>
      </c>
      <c r="R1848" s="51" t="str">
        <f>IF($B1848="","",IFERROR(VLOOKUP($B1848,'ABC rotación'!$C:$G,5,0),"C"))</f>
        <v/>
      </c>
      <c r="S1848" s="41" t="str">
        <f t="shared" si="85"/>
        <v/>
      </c>
      <c r="T1848" s="40" t="str">
        <f t="shared" si="86"/>
        <v/>
      </c>
      <c r="U1848" s="23" t="str">
        <f>IF($B1848="","",VLOOKUP($T1848,Tablas!$X$14:$Y$17,2,1))</f>
        <v/>
      </c>
    </row>
    <row r="1849" spans="2:21" x14ac:dyDescent="0.2">
      <c r="B1849" s="1" t="str">
        <f>IF(Tablas!B1847="","",Tablas!B1847)</f>
        <v/>
      </c>
      <c r="C1849" s="1" t="str">
        <f>IF(Tablas!C1847="","",Tablas!C1847)</f>
        <v/>
      </c>
      <c r="D1849" s="1" t="str">
        <f>IF(Tablas!D1847="","",Tablas!D1847)</f>
        <v/>
      </c>
      <c r="E1849" s="1" t="str">
        <f>IF(Tablas!E1847="","",Tablas!E1847)</f>
        <v/>
      </c>
      <c r="F1849" s="1" t="str">
        <f>IF(Tablas!F1847="","",Tablas!F1847)</f>
        <v/>
      </c>
      <c r="G1849" s="1" t="str">
        <f>IF(Tablas!I1847="","",Tablas!I1847)</f>
        <v/>
      </c>
      <c r="H1849" s="1" t="s">
        <v>911</v>
      </c>
      <c r="I1849" s="39" t="str">
        <f>IF($B1849="","",-SUMIFS(Tabla7[Cantidad],Tabla7[Código del producto],$B1849,Tabla7[Tipo de movimiento],"SALIDA",Tabla7[Mes],I$5))</f>
        <v/>
      </c>
      <c r="J1849" s="39" t="str">
        <f>IF($B1849="","",-SUMIFS(Tabla7[Cantidad],Tabla7[Código del producto],$B1849,Tabla7[Tipo de movimiento],"SALIDA",Tabla7[Mes],J$5))</f>
        <v/>
      </c>
      <c r="K1849" s="39" t="str">
        <f>IF($B1849="","",-SUMIFS(Tabla7[Cantidad],Tabla7[Código del producto],$B1849,Tabla7[Tipo de movimiento],"SALIDA",Tabla7[Mes],K$5))</f>
        <v/>
      </c>
      <c r="L1849" s="39" t="str">
        <f>IF($B1849="","",-SUMIFS(Tabla7[Cantidad],Tabla7[Código del producto],$B1849,Tabla7[Tipo de movimiento],"SALIDA",Tabla7[Mes],L$5))</f>
        <v/>
      </c>
      <c r="M1849" s="39" t="str">
        <f>IF($B1849="","",-SUMIFS(Tabla7[Cantidad],Tabla7[Código del producto],$B1849,Tabla7[Tipo de movimiento],"SALIDA",Tabla7[Mes],M$5))</f>
        <v/>
      </c>
      <c r="N1849" s="39" t="str">
        <f>IF($B1849="","",-SUMIFS(Tabla7[Cantidad],Tabla7[Código del producto],$B1849,Tabla7[Tipo de movimiento],"SALIDA",Tabla7[Mes],N$5))</f>
        <v/>
      </c>
      <c r="O1849" s="39" t="str">
        <f>IF($B1849="","",-SUMIFS(Tabla7[Cantidad],Tabla7[Código del producto],$B1849,Tabla7[Tipo de movimiento],"SALIDA",Tabla7[Mes],O$5))</f>
        <v/>
      </c>
      <c r="P1849" s="39" t="str">
        <f>IF($B1849="","",-SUMIFS(Tabla7[Cantidad],Tabla7[Código del producto],$B1849,Tabla7[Tipo de movimiento],"SALIDA",Tabla7[Mes],P$5))</f>
        <v/>
      </c>
      <c r="Q1849" s="39" t="str">
        <f t="shared" si="84"/>
        <v/>
      </c>
      <c r="R1849" s="51" t="str">
        <f>IF($B1849="","",IFERROR(VLOOKUP($B1849,'ABC rotación'!$C:$G,5,0),"C"))</f>
        <v/>
      </c>
      <c r="S1849" s="41" t="str">
        <f t="shared" si="85"/>
        <v/>
      </c>
      <c r="T1849" s="40" t="str">
        <f t="shared" si="86"/>
        <v/>
      </c>
      <c r="U1849" s="23" t="str">
        <f>IF($B1849="","",VLOOKUP($T1849,Tablas!$X$14:$Y$17,2,1))</f>
        <v/>
      </c>
    </row>
    <row r="1850" spans="2:21" x14ac:dyDescent="0.2">
      <c r="B1850" s="1" t="str">
        <f>IF(Tablas!B1848="","",Tablas!B1848)</f>
        <v/>
      </c>
      <c r="C1850" s="1" t="str">
        <f>IF(Tablas!C1848="","",Tablas!C1848)</f>
        <v/>
      </c>
      <c r="D1850" s="1" t="str">
        <f>IF(Tablas!D1848="","",Tablas!D1848)</f>
        <v/>
      </c>
      <c r="E1850" s="1" t="str">
        <f>IF(Tablas!E1848="","",Tablas!E1848)</f>
        <v/>
      </c>
      <c r="F1850" s="1" t="str">
        <f>IF(Tablas!F1848="","",Tablas!F1848)</f>
        <v/>
      </c>
      <c r="G1850" s="1" t="str">
        <f>IF(Tablas!I1848="","",Tablas!I1848)</f>
        <v/>
      </c>
      <c r="H1850" s="1" t="s">
        <v>911</v>
      </c>
      <c r="I1850" s="39" t="str">
        <f>IF($B1850="","",-SUMIFS(Tabla7[Cantidad],Tabla7[Código del producto],$B1850,Tabla7[Tipo de movimiento],"SALIDA",Tabla7[Mes],I$5))</f>
        <v/>
      </c>
      <c r="J1850" s="39" t="str">
        <f>IF($B1850="","",-SUMIFS(Tabla7[Cantidad],Tabla7[Código del producto],$B1850,Tabla7[Tipo de movimiento],"SALIDA",Tabla7[Mes],J$5))</f>
        <v/>
      </c>
      <c r="K1850" s="39" t="str">
        <f>IF($B1850="","",-SUMIFS(Tabla7[Cantidad],Tabla7[Código del producto],$B1850,Tabla7[Tipo de movimiento],"SALIDA",Tabla7[Mes],K$5))</f>
        <v/>
      </c>
      <c r="L1850" s="39" t="str">
        <f>IF($B1850="","",-SUMIFS(Tabla7[Cantidad],Tabla7[Código del producto],$B1850,Tabla7[Tipo de movimiento],"SALIDA",Tabla7[Mes],L$5))</f>
        <v/>
      </c>
      <c r="M1850" s="39" t="str">
        <f>IF($B1850="","",-SUMIFS(Tabla7[Cantidad],Tabla7[Código del producto],$B1850,Tabla7[Tipo de movimiento],"SALIDA",Tabla7[Mes],M$5))</f>
        <v/>
      </c>
      <c r="N1850" s="39" t="str">
        <f>IF($B1850="","",-SUMIFS(Tabla7[Cantidad],Tabla7[Código del producto],$B1850,Tabla7[Tipo de movimiento],"SALIDA",Tabla7[Mes],N$5))</f>
        <v/>
      </c>
      <c r="O1850" s="39" t="str">
        <f>IF($B1850="","",-SUMIFS(Tabla7[Cantidad],Tabla7[Código del producto],$B1850,Tabla7[Tipo de movimiento],"SALIDA",Tabla7[Mes],O$5))</f>
        <v/>
      </c>
      <c r="P1850" s="39" t="str">
        <f>IF($B1850="","",-SUMIFS(Tabla7[Cantidad],Tabla7[Código del producto],$B1850,Tabla7[Tipo de movimiento],"SALIDA",Tabla7[Mes],P$5))</f>
        <v/>
      </c>
      <c r="Q1850" s="39" t="str">
        <f t="shared" si="84"/>
        <v/>
      </c>
      <c r="R1850" s="51" t="str">
        <f>IF($B1850="","",IFERROR(VLOOKUP($B1850,'ABC rotación'!$C:$G,5,0),"C"))</f>
        <v/>
      </c>
      <c r="S1850" s="41" t="str">
        <f t="shared" si="85"/>
        <v/>
      </c>
      <c r="T1850" s="40" t="str">
        <f t="shared" si="86"/>
        <v/>
      </c>
      <c r="U1850" s="23" t="str">
        <f>IF($B1850="","",VLOOKUP($T1850,Tablas!$X$14:$Y$17,2,1))</f>
        <v/>
      </c>
    </row>
    <row r="1851" spans="2:21" x14ac:dyDescent="0.2">
      <c r="B1851" s="1" t="str">
        <f>IF(Tablas!B1849="","",Tablas!B1849)</f>
        <v/>
      </c>
      <c r="C1851" s="1" t="str">
        <f>IF(Tablas!C1849="","",Tablas!C1849)</f>
        <v/>
      </c>
      <c r="D1851" s="1" t="str">
        <f>IF(Tablas!D1849="","",Tablas!D1849)</f>
        <v/>
      </c>
      <c r="E1851" s="1" t="str">
        <f>IF(Tablas!E1849="","",Tablas!E1849)</f>
        <v/>
      </c>
      <c r="F1851" s="1" t="str">
        <f>IF(Tablas!F1849="","",Tablas!F1849)</f>
        <v/>
      </c>
      <c r="G1851" s="1" t="str">
        <f>IF(Tablas!I1849="","",Tablas!I1849)</f>
        <v/>
      </c>
      <c r="H1851" s="1" t="s">
        <v>911</v>
      </c>
      <c r="I1851" s="39" t="str">
        <f>IF($B1851="","",-SUMIFS(Tabla7[Cantidad],Tabla7[Código del producto],$B1851,Tabla7[Tipo de movimiento],"SALIDA",Tabla7[Mes],I$5))</f>
        <v/>
      </c>
      <c r="J1851" s="39" t="str">
        <f>IF($B1851="","",-SUMIFS(Tabla7[Cantidad],Tabla7[Código del producto],$B1851,Tabla7[Tipo de movimiento],"SALIDA",Tabla7[Mes],J$5))</f>
        <v/>
      </c>
      <c r="K1851" s="39" t="str">
        <f>IF($B1851="","",-SUMIFS(Tabla7[Cantidad],Tabla7[Código del producto],$B1851,Tabla7[Tipo de movimiento],"SALIDA",Tabla7[Mes],K$5))</f>
        <v/>
      </c>
      <c r="L1851" s="39" t="str">
        <f>IF($B1851="","",-SUMIFS(Tabla7[Cantidad],Tabla7[Código del producto],$B1851,Tabla7[Tipo de movimiento],"SALIDA",Tabla7[Mes],L$5))</f>
        <v/>
      </c>
      <c r="M1851" s="39" t="str">
        <f>IF($B1851="","",-SUMIFS(Tabla7[Cantidad],Tabla7[Código del producto],$B1851,Tabla7[Tipo de movimiento],"SALIDA",Tabla7[Mes],M$5))</f>
        <v/>
      </c>
      <c r="N1851" s="39" t="str">
        <f>IF($B1851="","",-SUMIFS(Tabla7[Cantidad],Tabla7[Código del producto],$B1851,Tabla7[Tipo de movimiento],"SALIDA",Tabla7[Mes],N$5))</f>
        <v/>
      </c>
      <c r="O1851" s="39" t="str">
        <f>IF($B1851="","",-SUMIFS(Tabla7[Cantidad],Tabla7[Código del producto],$B1851,Tabla7[Tipo de movimiento],"SALIDA",Tabla7[Mes],O$5))</f>
        <v/>
      </c>
      <c r="P1851" s="39" t="str">
        <f>IF($B1851="","",-SUMIFS(Tabla7[Cantidad],Tabla7[Código del producto],$B1851,Tabla7[Tipo de movimiento],"SALIDA",Tabla7[Mes],P$5))</f>
        <v/>
      </c>
      <c r="Q1851" s="39" t="str">
        <f t="shared" si="84"/>
        <v/>
      </c>
      <c r="R1851" s="51" t="str">
        <f>IF($B1851="","",IFERROR(VLOOKUP($B1851,'ABC rotación'!$C:$G,5,0),"C"))</f>
        <v/>
      </c>
      <c r="S1851" s="41" t="str">
        <f t="shared" si="85"/>
        <v/>
      </c>
      <c r="T1851" s="40" t="str">
        <f t="shared" si="86"/>
        <v/>
      </c>
      <c r="U1851" s="23" t="str">
        <f>IF($B1851="","",VLOOKUP($T1851,Tablas!$X$14:$Y$17,2,1))</f>
        <v/>
      </c>
    </row>
    <row r="1852" spans="2:21" x14ac:dyDescent="0.2">
      <c r="B1852" s="1" t="str">
        <f>IF(Tablas!B1850="","",Tablas!B1850)</f>
        <v/>
      </c>
      <c r="C1852" s="1" t="str">
        <f>IF(Tablas!C1850="","",Tablas!C1850)</f>
        <v/>
      </c>
      <c r="D1852" s="1" t="str">
        <f>IF(Tablas!D1850="","",Tablas!D1850)</f>
        <v/>
      </c>
      <c r="E1852" s="1" t="str">
        <f>IF(Tablas!E1850="","",Tablas!E1850)</f>
        <v/>
      </c>
      <c r="F1852" s="1" t="str">
        <f>IF(Tablas!F1850="","",Tablas!F1850)</f>
        <v/>
      </c>
      <c r="G1852" s="1" t="str">
        <f>IF(Tablas!I1850="","",Tablas!I1850)</f>
        <v/>
      </c>
      <c r="H1852" s="1" t="s">
        <v>911</v>
      </c>
      <c r="I1852" s="39" t="str">
        <f>IF($B1852="","",-SUMIFS(Tabla7[Cantidad],Tabla7[Código del producto],$B1852,Tabla7[Tipo de movimiento],"SALIDA",Tabla7[Mes],I$5))</f>
        <v/>
      </c>
      <c r="J1852" s="39" t="str">
        <f>IF($B1852="","",-SUMIFS(Tabla7[Cantidad],Tabla7[Código del producto],$B1852,Tabla7[Tipo de movimiento],"SALIDA",Tabla7[Mes],J$5))</f>
        <v/>
      </c>
      <c r="K1852" s="39" t="str">
        <f>IF($B1852="","",-SUMIFS(Tabla7[Cantidad],Tabla7[Código del producto],$B1852,Tabla7[Tipo de movimiento],"SALIDA",Tabla7[Mes],K$5))</f>
        <v/>
      </c>
      <c r="L1852" s="39" t="str">
        <f>IF($B1852="","",-SUMIFS(Tabla7[Cantidad],Tabla7[Código del producto],$B1852,Tabla7[Tipo de movimiento],"SALIDA",Tabla7[Mes],L$5))</f>
        <v/>
      </c>
      <c r="M1852" s="39" t="str">
        <f>IF($B1852="","",-SUMIFS(Tabla7[Cantidad],Tabla7[Código del producto],$B1852,Tabla7[Tipo de movimiento],"SALIDA",Tabla7[Mes],M$5))</f>
        <v/>
      </c>
      <c r="N1852" s="39" t="str">
        <f>IF($B1852="","",-SUMIFS(Tabla7[Cantidad],Tabla7[Código del producto],$B1852,Tabla7[Tipo de movimiento],"SALIDA",Tabla7[Mes],N$5))</f>
        <v/>
      </c>
      <c r="O1852" s="39" t="str">
        <f>IF($B1852="","",-SUMIFS(Tabla7[Cantidad],Tabla7[Código del producto],$B1852,Tabla7[Tipo de movimiento],"SALIDA",Tabla7[Mes],O$5))</f>
        <v/>
      </c>
      <c r="P1852" s="39" t="str">
        <f>IF($B1852="","",-SUMIFS(Tabla7[Cantidad],Tabla7[Código del producto],$B1852,Tabla7[Tipo de movimiento],"SALIDA",Tabla7[Mes],P$5))</f>
        <v/>
      </c>
      <c r="Q1852" s="39" t="str">
        <f t="shared" si="84"/>
        <v/>
      </c>
      <c r="R1852" s="51" t="str">
        <f>IF($B1852="","",IFERROR(VLOOKUP($B1852,'ABC rotación'!$C:$G,5,0),"C"))</f>
        <v/>
      </c>
      <c r="S1852" s="41" t="str">
        <f t="shared" si="85"/>
        <v/>
      </c>
      <c r="T1852" s="40" t="str">
        <f t="shared" si="86"/>
        <v/>
      </c>
      <c r="U1852" s="23" t="str">
        <f>IF($B1852="","",VLOOKUP($T1852,Tablas!$X$14:$Y$17,2,1))</f>
        <v/>
      </c>
    </row>
    <row r="1853" spans="2:21" x14ac:dyDescent="0.2">
      <c r="B1853" s="1" t="str">
        <f>IF(Tablas!B1851="","",Tablas!B1851)</f>
        <v/>
      </c>
      <c r="C1853" s="1" t="str">
        <f>IF(Tablas!C1851="","",Tablas!C1851)</f>
        <v/>
      </c>
      <c r="D1853" s="1" t="str">
        <f>IF(Tablas!D1851="","",Tablas!D1851)</f>
        <v/>
      </c>
      <c r="E1853" s="1" t="str">
        <f>IF(Tablas!E1851="","",Tablas!E1851)</f>
        <v/>
      </c>
      <c r="F1853" s="1" t="str">
        <f>IF(Tablas!F1851="","",Tablas!F1851)</f>
        <v/>
      </c>
      <c r="G1853" s="1" t="str">
        <f>IF(Tablas!I1851="","",Tablas!I1851)</f>
        <v/>
      </c>
      <c r="H1853" s="1" t="s">
        <v>911</v>
      </c>
      <c r="I1853" s="39" t="str">
        <f>IF($B1853="","",-SUMIFS(Tabla7[Cantidad],Tabla7[Código del producto],$B1853,Tabla7[Tipo de movimiento],"SALIDA",Tabla7[Mes],I$5))</f>
        <v/>
      </c>
      <c r="J1853" s="39" t="str">
        <f>IF($B1853="","",-SUMIFS(Tabla7[Cantidad],Tabla7[Código del producto],$B1853,Tabla7[Tipo de movimiento],"SALIDA",Tabla7[Mes],J$5))</f>
        <v/>
      </c>
      <c r="K1853" s="39" t="str">
        <f>IF($B1853="","",-SUMIFS(Tabla7[Cantidad],Tabla7[Código del producto],$B1853,Tabla7[Tipo de movimiento],"SALIDA",Tabla7[Mes],K$5))</f>
        <v/>
      </c>
      <c r="L1853" s="39" t="str">
        <f>IF($B1853="","",-SUMIFS(Tabla7[Cantidad],Tabla7[Código del producto],$B1853,Tabla7[Tipo de movimiento],"SALIDA",Tabla7[Mes],L$5))</f>
        <v/>
      </c>
      <c r="M1853" s="39" t="str">
        <f>IF($B1853="","",-SUMIFS(Tabla7[Cantidad],Tabla7[Código del producto],$B1853,Tabla7[Tipo de movimiento],"SALIDA",Tabla7[Mes],M$5))</f>
        <v/>
      </c>
      <c r="N1853" s="39" t="str">
        <f>IF($B1853="","",-SUMIFS(Tabla7[Cantidad],Tabla7[Código del producto],$B1853,Tabla7[Tipo de movimiento],"SALIDA",Tabla7[Mes],N$5))</f>
        <v/>
      </c>
      <c r="O1853" s="39" t="str">
        <f>IF($B1853="","",-SUMIFS(Tabla7[Cantidad],Tabla7[Código del producto],$B1853,Tabla7[Tipo de movimiento],"SALIDA",Tabla7[Mes],O$5))</f>
        <v/>
      </c>
      <c r="P1853" s="39" t="str">
        <f>IF($B1853="","",-SUMIFS(Tabla7[Cantidad],Tabla7[Código del producto],$B1853,Tabla7[Tipo de movimiento],"SALIDA",Tabla7[Mes],P$5))</f>
        <v/>
      </c>
      <c r="Q1853" s="39" t="str">
        <f t="shared" si="84"/>
        <v/>
      </c>
      <c r="R1853" s="51" t="str">
        <f>IF($B1853="","",IFERROR(VLOOKUP($B1853,'ABC rotación'!$C:$G,5,0),"C"))</f>
        <v/>
      </c>
      <c r="S1853" s="41" t="str">
        <f t="shared" si="85"/>
        <v/>
      </c>
      <c r="T1853" s="40" t="str">
        <f t="shared" si="86"/>
        <v/>
      </c>
      <c r="U1853" s="23" t="str">
        <f>IF($B1853="","",VLOOKUP($T1853,Tablas!$X$14:$Y$17,2,1))</f>
        <v/>
      </c>
    </row>
    <row r="1854" spans="2:21" x14ac:dyDescent="0.2">
      <c r="B1854" s="1" t="str">
        <f>IF(Tablas!B1852="","",Tablas!B1852)</f>
        <v/>
      </c>
      <c r="C1854" s="1" t="str">
        <f>IF(Tablas!C1852="","",Tablas!C1852)</f>
        <v/>
      </c>
      <c r="D1854" s="1" t="str">
        <f>IF(Tablas!D1852="","",Tablas!D1852)</f>
        <v/>
      </c>
      <c r="E1854" s="1" t="str">
        <f>IF(Tablas!E1852="","",Tablas!E1852)</f>
        <v/>
      </c>
      <c r="F1854" s="1" t="str">
        <f>IF(Tablas!F1852="","",Tablas!F1852)</f>
        <v/>
      </c>
      <c r="G1854" s="1" t="str">
        <f>IF(Tablas!I1852="","",Tablas!I1852)</f>
        <v/>
      </c>
      <c r="H1854" s="1" t="s">
        <v>911</v>
      </c>
      <c r="I1854" s="39" t="str">
        <f>IF($B1854="","",-SUMIFS(Tabla7[Cantidad],Tabla7[Código del producto],$B1854,Tabla7[Tipo de movimiento],"SALIDA",Tabla7[Mes],I$5))</f>
        <v/>
      </c>
      <c r="J1854" s="39" t="str">
        <f>IF($B1854="","",-SUMIFS(Tabla7[Cantidad],Tabla7[Código del producto],$B1854,Tabla7[Tipo de movimiento],"SALIDA",Tabla7[Mes],J$5))</f>
        <v/>
      </c>
      <c r="K1854" s="39" t="str">
        <f>IF($B1854="","",-SUMIFS(Tabla7[Cantidad],Tabla7[Código del producto],$B1854,Tabla7[Tipo de movimiento],"SALIDA",Tabla7[Mes],K$5))</f>
        <v/>
      </c>
      <c r="L1854" s="39" t="str">
        <f>IF($B1854="","",-SUMIFS(Tabla7[Cantidad],Tabla7[Código del producto],$B1854,Tabla7[Tipo de movimiento],"SALIDA",Tabla7[Mes],L$5))</f>
        <v/>
      </c>
      <c r="M1854" s="39" t="str">
        <f>IF($B1854="","",-SUMIFS(Tabla7[Cantidad],Tabla7[Código del producto],$B1854,Tabla7[Tipo de movimiento],"SALIDA",Tabla7[Mes],M$5))</f>
        <v/>
      </c>
      <c r="N1854" s="39" t="str">
        <f>IF($B1854="","",-SUMIFS(Tabla7[Cantidad],Tabla7[Código del producto],$B1854,Tabla7[Tipo de movimiento],"SALIDA",Tabla7[Mes],N$5))</f>
        <v/>
      </c>
      <c r="O1854" s="39" t="str">
        <f>IF($B1854="","",-SUMIFS(Tabla7[Cantidad],Tabla7[Código del producto],$B1854,Tabla7[Tipo de movimiento],"SALIDA",Tabla7[Mes],O$5))</f>
        <v/>
      </c>
      <c r="P1854" s="39" t="str">
        <f>IF($B1854="","",-SUMIFS(Tabla7[Cantidad],Tabla7[Código del producto],$B1854,Tabla7[Tipo de movimiento],"SALIDA",Tabla7[Mes],P$5))</f>
        <v/>
      </c>
      <c r="Q1854" s="39" t="str">
        <f t="shared" si="84"/>
        <v/>
      </c>
      <c r="R1854" s="51" t="str">
        <f>IF($B1854="","",IFERROR(VLOOKUP($B1854,'ABC rotación'!$C:$G,5,0),"C"))</f>
        <v/>
      </c>
      <c r="S1854" s="41" t="str">
        <f t="shared" si="85"/>
        <v/>
      </c>
      <c r="T1854" s="40" t="str">
        <f t="shared" si="86"/>
        <v/>
      </c>
      <c r="U1854" s="23" t="str">
        <f>IF($B1854="","",VLOOKUP($T1854,Tablas!$X$14:$Y$17,2,1))</f>
        <v/>
      </c>
    </row>
    <row r="1855" spans="2:21" x14ac:dyDescent="0.2">
      <c r="B1855" s="1" t="str">
        <f>IF(Tablas!B1853="","",Tablas!B1853)</f>
        <v/>
      </c>
      <c r="C1855" s="1" t="str">
        <f>IF(Tablas!C1853="","",Tablas!C1853)</f>
        <v/>
      </c>
      <c r="D1855" s="1" t="str">
        <f>IF(Tablas!D1853="","",Tablas!D1853)</f>
        <v/>
      </c>
      <c r="E1855" s="1" t="str">
        <f>IF(Tablas!E1853="","",Tablas!E1853)</f>
        <v/>
      </c>
      <c r="F1855" s="1" t="str">
        <f>IF(Tablas!F1853="","",Tablas!F1853)</f>
        <v/>
      </c>
      <c r="G1855" s="1" t="str">
        <f>IF(Tablas!I1853="","",Tablas!I1853)</f>
        <v/>
      </c>
      <c r="H1855" s="1" t="s">
        <v>911</v>
      </c>
      <c r="I1855" s="39" t="str">
        <f>IF($B1855="","",-SUMIFS(Tabla7[Cantidad],Tabla7[Código del producto],$B1855,Tabla7[Tipo de movimiento],"SALIDA",Tabla7[Mes],I$5))</f>
        <v/>
      </c>
      <c r="J1855" s="39" t="str">
        <f>IF($B1855="","",-SUMIFS(Tabla7[Cantidad],Tabla7[Código del producto],$B1855,Tabla7[Tipo de movimiento],"SALIDA",Tabla7[Mes],J$5))</f>
        <v/>
      </c>
      <c r="K1855" s="39" t="str">
        <f>IF($B1855="","",-SUMIFS(Tabla7[Cantidad],Tabla7[Código del producto],$B1855,Tabla7[Tipo de movimiento],"SALIDA",Tabla7[Mes],K$5))</f>
        <v/>
      </c>
      <c r="L1855" s="39" t="str">
        <f>IF($B1855="","",-SUMIFS(Tabla7[Cantidad],Tabla7[Código del producto],$B1855,Tabla7[Tipo de movimiento],"SALIDA",Tabla7[Mes],L$5))</f>
        <v/>
      </c>
      <c r="M1855" s="39" t="str">
        <f>IF($B1855="","",-SUMIFS(Tabla7[Cantidad],Tabla7[Código del producto],$B1855,Tabla7[Tipo de movimiento],"SALIDA",Tabla7[Mes],M$5))</f>
        <v/>
      </c>
      <c r="N1855" s="39" t="str">
        <f>IF($B1855="","",-SUMIFS(Tabla7[Cantidad],Tabla7[Código del producto],$B1855,Tabla7[Tipo de movimiento],"SALIDA",Tabla7[Mes],N$5))</f>
        <v/>
      </c>
      <c r="O1855" s="39" t="str">
        <f>IF($B1855="","",-SUMIFS(Tabla7[Cantidad],Tabla7[Código del producto],$B1855,Tabla7[Tipo de movimiento],"SALIDA",Tabla7[Mes],O$5))</f>
        <v/>
      </c>
      <c r="P1855" s="39" t="str">
        <f>IF($B1855="","",-SUMIFS(Tabla7[Cantidad],Tabla7[Código del producto],$B1855,Tabla7[Tipo de movimiento],"SALIDA",Tabla7[Mes],P$5))</f>
        <v/>
      </c>
      <c r="Q1855" s="39" t="str">
        <f t="shared" si="84"/>
        <v/>
      </c>
      <c r="R1855" s="51" t="str">
        <f>IF($B1855="","",IFERROR(VLOOKUP($B1855,'ABC rotación'!$C:$G,5,0),"C"))</f>
        <v/>
      </c>
      <c r="S1855" s="41" t="str">
        <f t="shared" si="85"/>
        <v/>
      </c>
      <c r="T1855" s="40" t="str">
        <f t="shared" si="86"/>
        <v/>
      </c>
      <c r="U1855" s="23" t="str">
        <f>IF($B1855="","",VLOOKUP($T1855,Tablas!$X$14:$Y$17,2,1))</f>
        <v/>
      </c>
    </row>
    <row r="1856" spans="2:21" x14ac:dyDescent="0.2">
      <c r="B1856" s="1" t="str">
        <f>IF(Tablas!B1854="","",Tablas!B1854)</f>
        <v/>
      </c>
      <c r="C1856" s="1" t="str">
        <f>IF(Tablas!C1854="","",Tablas!C1854)</f>
        <v/>
      </c>
      <c r="D1856" s="1" t="str">
        <f>IF(Tablas!D1854="","",Tablas!D1854)</f>
        <v/>
      </c>
      <c r="E1856" s="1" t="str">
        <f>IF(Tablas!E1854="","",Tablas!E1854)</f>
        <v/>
      </c>
      <c r="F1856" s="1" t="str">
        <f>IF(Tablas!F1854="","",Tablas!F1854)</f>
        <v/>
      </c>
      <c r="G1856" s="1" t="str">
        <f>IF(Tablas!I1854="","",Tablas!I1854)</f>
        <v/>
      </c>
      <c r="H1856" s="1" t="s">
        <v>911</v>
      </c>
      <c r="I1856" s="39" t="str">
        <f>IF($B1856="","",-SUMIFS(Tabla7[Cantidad],Tabla7[Código del producto],$B1856,Tabla7[Tipo de movimiento],"SALIDA",Tabla7[Mes],I$5))</f>
        <v/>
      </c>
      <c r="J1856" s="39" t="str">
        <f>IF($B1856="","",-SUMIFS(Tabla7[Cantidad],Tabla7[Código del producto],$B1856,Tabla7[Tipo de movimiento],"SALIDA",Tabla7[Mes],J$5))</f>
        <v/>
      </c>
      <c r="K1856" s="39" t="str">
        <f>IF($B1856="","",-SUMIFS(Tabla7[Cantidad],Tabla7[Código del producto],$B1856,Tabla7[Tipo de movimiento],"SALIDA",Tabla7[Mes],K$5))</f>
        <v/>
      </c>
      <c r="L1856" s="39" t="str">
        <f>IF($B1856="","",-SUMIFS(Tabla7[Cantidad],Tabla7[Código del producto],$B1856,Tabla7[Tipo de movimiento],"SALIDA",Tabla7[Mes],L$5))</f>
        <v/>
      </c>
      <c r="M1856" s="39" t="str">
        <f>IF($B1856="","",-SUMIFS(Tabla7[Cantidad],Tabla7[Código del producto],$B1856,Tabla7[Tipo de movimiento],"SALIDA",Tabla7[Mes],M$5))</f>
        <v/>
      </c>
      <c r="N1856" s="39" t="str">
        <f>IF($B1856="","",-SUMIFS(Tabla7[Cantidad],Tabla7[Código del producto],$B1856,Tabla7[Tipo de movimiento],"SALIDA",Tabla7[Mes],N$5))</f>
        <v/>
      </c>
      <c r="O1856" s="39" t="str">
        <f>IF($B1856="","",-SUMIFS(Tabla7[Cantidad],Tabla7[Código del producto],$B1856,Tabla7[Tipo de movimiento],"SALIDA",Tabla7[Mes],O$5))</f>
        <v/>
      </c>
      <c r="P1856" s="39" t="str">
        <f>IF($B1856="","",-SUMIFS(Tabla7[Cantidad],Tabla7[Código del producto],$B1856,Tabla7[Tipo de movimiento],"SALIDA",Tabla7[Mes],P$5))</f>
        <v/>
      </c>
      <c r="Q1856" s="39" t="str">
        <f t="shared" si="84"/>
        <v/>
      </c>
      <c r="R1856" s="51" t="str">
        <f>IF($B1856="","",IFERROR(VLOOKUP($B1856,'ABC rotación'!$C:$G,5,0),"C"))</f>
        <v/>
      </c>
      <c r="S1856" s="41" t="str">
        <f t="shared" si="85"/>
        <v/>
      </c>
      <c r="T1856" s="40" t="str">
        <f t="shared" si="86"/>
        <v/>
      </c>
      <c r="U1856" s="23" t="str">
        <f>IF($B1856="","",VLOOKUP($T1856,Tablas!$X$14:$Y$17,2,1))</f>
        <v/>
      </c>
    </row>
    <row r="1857" spans="2:21" x14ac:dyDescent="0.2">
      <c r="B1857" s="1" t="str">
        <f>IF(Tablas!B1855="","",Tablas!B1855)</f>
        <v/>
      </c>
      <c r="C1857" s="1" t="str">
        <f>IF(Tablas!C1855="","",Tablas!C1855)</f>
        <v/>
      </c>
      <c r="D1857" s="1" t="str">
        <f>IF(Tablas!D1855="","",Tablas!D1855)</f>
        <v/>
      </c>
      <c r="E1857" s="1" t="str">
        <f>IF(Tablas!E1855="","",Tablas!E1855)</f>
        <v/>
      </c>
      <c r="F1857" s="1" t="str">
        <f>IF(Tablas!F1855="","",Tablas!F1855)</f>
        <v/>
      </c>
      <c r="G1857" s="1" t="str">
        <f>IF(Tablas!I1855="","",Tablas!I1855)</f>
        <v/>
      </c>
      <c r="H1857" s="1" t="s">
        <v>911</v>
      </c>
      <c r="I1857" s="39" t="str">
        <f>IF($B1857="","",-SUMIFS(Tabla7[Cantidad],Tabla7[Código del producto],$B1857,Tabla7[Tipo de movimiento],"SALIDA",Tabla7[Mes],I$5))</f>
        <v/>
      </c>
      <c r="J1857" s="39" t="str">
        <f>IF($B1857="","",-SUMIFS(Tabla7[Cantidad],Tabla7[Código del producto],$B1857,Tabla7[Tipo de movimiento],"SALIDA",Tabla7[Mes],J$5))</f>
        <v/>
      </c>
      <c r="K1857" s="39" t="str">
        <f>IF($B1857="","",-SUMIFS(Tabla7[Cantidad],Tabla7[Código del producto],$B1857,Tabla7[Tipo de movimiento],"SALIDA",Tabla7[Mes],K$5))</f>
        <v/>
      </c>
      <c r="L1857" s="39" t="str">
        <f>IF($B1857="","",-SUMIFS(Tabla7[Cantidad],Tabla7[Código del producto],$B1857,Tabla7[Tipo de movimiento],"SALIDA",Tabla7[Mes],L$5))</f>
        <v/>
      </c>
      <c r="M1857" s="39" t="str">
        <f>IF($B1857="","",-SUMIFS(Tabla7[Cantidad],Tabla7[Código del producto],$B1857,Tabla7[Tipo de movimiento],"SALIDA",Tabla7[Mes],M$5))</f>
        <v/>
      </c>
      <c r="N1857" s="39" t="str">
        <f>IF($B1857="","",-SUMIFS(Tabla7[Cantidad],Tabla7[Código del producto],$B1857,Tabla7[Tipo de movimiento],"SALIDA",Tabla7[Mes],N$5))</f>
        <v/>
      </c>
      <c r="O1857" s="39" t="str">
        <f>IF($B1857="","",-SUMIFS(Tabla7[Cantidad],Tabla7[Código del producto],$B1857,Tabla7[Tipo de movimiento],"SALIDA",Tabla7[Mes],O$5))</f>
        <v/>
      </c>
      <c r="P1857" s="39" t="str">
        <f>IF($B1857="","",-SUMIFS(Tabla7[Cantidad],Tabla7[Código del producto],$B1857,Tabla7[Tipo de movimiento],"SALIDA",Tabla7[Mes],P$5))</f>
        <v/>
      </c>
      <c r="Q1857" s="39" t="str">
        <f t="shared" si="84"/>
        <v/>
      </c>
      <c r="R1857" s="51" t="str">
        <f>IF($B1857="","",IFERROR(VLOOKUP($B1857,'ABC rotación'!$C:$G,5,0),"C"))</f>
        <v/>
      </c>
      <c r="S1857" s="41" t="str">
        <f t="shared" si="85"/>
        <v/>
      </c>
      <c r="T1857" s="40" t="str">
        <f t="shared" si="86"/>
        <v/>
      </c>
      <c r="U1857" s="23" t="str">
        <f>IF($B1857="","",VLOOKUP($T1857,Tablas!$X$14:$Y$17,2,1))</f>
        <v/>
      </c>
    </row>
    <row r="1858" spans="2:21" x14ac:dyDescent="0.2">
      <c r="B1858" s="1" t="str">
        <f>IF(Tablas!B1856="","",Tablas!B1856)</f>
        <v/>
      </c>
      <c r="C1858" s="1" t="str">
        <f>IF(Tablas!C1856="","",Tablas!C1856)</f>
        <v/>
      </c>
      <c r="D1858" s="1" t="str">
        <f>IF(Tablas!D1856="","",Tablas!D1856)</f>
        <v/>
      </c>
      <c r="E1858" s="1" t="str">
        <f>IF(Tablas!E1856="","",Tablas!E1856)</f>
        <v/>
      </c>
      <c r="F1858" s="1" t="str">
        <f>IF(Tablas!F1856="","",Tablas!F1856)</f>
        <v/>
      </c>
      <c r="G1858" s="1" t="str">
        <f>IF(Tablas!I1856="","",Tablas!I1856)</f>
        <v/>
      </c>
      <c r="H1858" s="1" t="s">
        <v>911</v>
      </c>
      <c r="I1858" s="39" t="str">
        <f>IF($B1858="","",-SUMIFS(Tabla7[Cantidad],Tabla7[Código del producto],$B1858,Tabla7[Tipo de movimiento],"SALIDA",Tabla7[Mes],I$5))</f>
        <v/>
      </c>
      <c r="J1858" s="39" t="str">
        <f>IF($B1858="","",-SUMIFS(Tabla7[Cantidad],Tabla7[Código del producto],$B1858,Tabla7[Tipo de movimiento],"SALIDA",Tabla7[Mes],J$5))</f>
        <v/>
      </c>
      <c r="K1858" s="39" t="str">
        <f>IF($B1858="","",-SUMIFS(Tabla7[Cantidad],Tabla7[Código del producto],$B1858,Tabla7[Tipo de movimiento],"SALIDA",Tabla7[Mes],K$5))</f>
        <v/>
      </c>
      <c r="L1858" s="39" t="str">
        <f>IF($B1858="","",-SUMIFS(Tabla7[Cantidad],Tabla7[Código del producto],$B1858,Tabla7[Tipo de movimiento],"SALIDA",Tabla7[Mes],L$5))</f>
        <v/>
      </c>
      <c r="M1858" s="39" t="str">
        <f>IF($B1858="","",-SUMIFS(Tabla7[Cantidad],Tabla7[Código del producto],$B1858,Tabla7[Tipo de movimiento],"SALIDA",Tabla7[Mes],M$5))</f>
        <v/>
      </c>
      <c r="N1858" s="39" t="str">
        <f>IF($B1858="","",-SUMIFS(Tabla7[Cantidad],Tabla7[Código del producto],$B1858,Tabla7[Tipo de movimiento],"SALIDA",Tabla7[Mes],N$5))</f>
        <v/>
      </c>
      <c r="O1858" s="39" t="str">
        <f>IF($B1858="","",-SUMIFS(Tabla7[Cantidad],Tabla7[Código del producto],$B1858,Tabla7[Tipo de movimiento],"SALIDA",Tabla7[Mes],O$5))</f>
        <v/>
      </c>
      <c r="P1858" s="39" t="str">
        <f>IF($B1858="","",-SUMIFS(Tabla7[Cantidad],Tabla7[Código del producto],$B1858,Tabla7[Tipo de movimiento],"SALIDA",Tabla7[Mes],P$5))</f>
        <v/>
      </c>
      <c r="Q1858" s="39" t="str">
        <f t="shared" si="84"/>
        <v/>
      </c>
      <c r="R1858" s="51" t="str">
        <f>IF($B1858="","",IFERROR(VLOOKUP($B1858,'ABC rotación'!$C:$G,5,0),"C"))</f>
        <v/>
      </c>
      <c r="S1858" s="41" t="str">
        <f t="shared" si="85"/>
        <v/>
      </c>
      <c r="T1858" s="40" t="str">
        <f t="shared" si="86"/>
        <v/>
      </c>
      <c r="U1858" s="23" t="str">
        <f>IF($B1858="","",VLOOKUP($T1858,Tablas!$X$14:$Y$17,2,1))</f>
        <v/>
      </c>
    </row>
    <row r="1859" spans="2:21" x14ac:dyDescent="0.2">
      <c r="B1859" s="1" t="str">
        <f>IF(Tablas!B1857="","",Tablas!B1857)</f>
        <v/>
      </c>
      <c r="C1859" s="1" t="str">
        <f>IF(Tablas!C1857="","",Tablas!C1857)</f>
        <v/>
      </c>
      <c r="D1859" s="1" t="str">
        <f>IF(Tablas!D1857="","",Tablas!D1857)</f>
        <v/>
      </c>
      <c r="E1859" s="1" t="str">
        <f>IF(Tablas!E1857="","",Tablas!E1857)</f>
        <v/>
      </c>
      <c r="F1859" s="1" t="str">
        <f>IF(Tablas!F1857="","",Tablas!F1857)</f>
        <v/>
      </c>
      <c r="G1859" s="1" t="str">
        <f>IF(Tablas!I1857="","",Tablas!I1857)</f>
        <v/>
      </c>
      <c r="H1859" s="1" t="s">
        <v>911</v>
      </c>
      <c r="I1859" s="39" t="str">
        <f>IF($B1859="","",-SUMIFS(Tabla7[Cantidad],Tabla7[Código del producto],$B1859,Tabla7[Tipo de movimiento],"SALIDA",Tabla7[Mes],I$5))</f>
        <v/>
      </c>
      <c r="J1859" s="39" t="str">
        <f>IF($B1859="","",-SUMIFS(Tabla7[Cantidad],Tabla7[Código del producto],$B1859,Tabla7[Tipo de movimiento],"SALIDA",Tabla7[Mes],J$5))</f>
        <v/>
      </c>
      <c r="K1859" s="39" t="str">
        <f>IF($B1859="","",-SUMIFS(Tabla7[Cantidad],Tabla7[Código del producto],$B1859,Tabla7[Tipo de movimiento],"SALIDA",Tabla7[Mes],K$5))</f>
        <v/>
      </c>
      <c r="L1859" s="39" t="str">
        <f>IF($B1859="","",-SUMIFS(Tabla7[Cantidad],Tabla7[Código del producto],$B1859,Tabla7[Tipo de movimiento],"SALIDA",Tabla7[Mes],L$5))</f>
        <v/>
      </c>
      <c r="M1859" s="39" t="str">
        <f>IF($B1859="","",-SUMIFS(Tabla7[Cantidad],Tabla7[Código del producto],$B1859,Tabla7[Tipo de movimiento],"SALIDA",Tabla7[Mes],M$5))</f>
        <v/>
      </c>
      <c r="N1859" s="39" t="str">
        <f>IF($B1859="","",-SUMIFS(Tabla7[Cantidad],Tabla7[Código del producto],$B1859,Tabla7[Tipo de movimiento],"SALIDA",Tabla7[Mes],N$5))</f>
        <v/>
      </c>
      <c r="O1859" s="39" t="str">
        <f>IF($B1859="","",-SUMIFS(Tabla7[Cantidad],Tabla7[Código del producto],$B1859,Tabla7[Tipo de movimiento],"SALIDA",Tabla7[Mes],O$5))</f>
        <v/>
      </c>
      <c r="P1859" s="39" t="str">
        <f>IF($B1859="","",-SUMIFS(Tabla7[Cantidad],Tabla7[Código del producto],$B1859,Tabla7[Tipo de movimiento],"SALIDA",Tabla7[Mes],P$5))</f>
        <v/>
      </c>
      <c r="Q1859" s="39" t="str">
        <f t="shared" si="84"/>
        <v/>
      </c>
      <c r="R1859" s="51" t="str">
        <f>IF($B1859="","",IFERROR(VLOOKUP($B1859,'ABC rotación'!$C:$G,5,0),"C"))</f>
        <v/>
      </c>
      <c r="S1859" s="41" t="str">
        <f t="shared" si="85"/>
        <v/>
      </c>
      <c r="T1859" s="40" t="str">
        <f t="shared" si="86"/>
        <v/>
      </c>
      <c r="U1859" s="23" t="str">
        <f>IF($B1859="","",VLOOKUP($T1859,Tablas!$X$14:$Y$17,2,1))</f>
        <v/>
      </c>
    </row>
    <row r="1860" spans="2:21" x14ac:dyDescent="0.2">
      <c r="B1860" s="1" t="str">
        <f>IF(Tablas!B1858="","",Tablas!B1858)</f>
        <v/>
      </c>
      <c r="C1860" s="1" t="str">
        <f>IF(Tablas!C1858="","",Tablas!C1858)</f>
        <v/>
      </c>
      <c r="D1860" s="1" t="str">
        <f>IF(Tablas!D1858="","",Tablas!D1858)</f>
        <v/>
      </c>
      <c r="E1860" s="1" t="str">
        <f>IF(Tablas!E1858="","",Tablas!E1858)</f>
        <v/>
      </c>
      <c r="F1860" s="1" t="str">
        <f>IF(Tablas!F1858="","",Tablas!F1858)</f>
        <v/>
      </c>
      <c r="G1860" s="1" t="str">
        <f>IF(Tablas!I1858="","",Tablas!I1858)</f>
        <v/>
      </c>
      <c r="H1860" s="1" t="s">
        <v>911</v>
      </c>
      <c r="I1860" s="39" t="str">
        <f>IF($B1860="","",-SUMIFS(Tabla7[Cantidad],Tabla7[Código del producto],$B1860,Tabla7[Tipo de movimiento],"SALIDA",Tabla7[Mes],I$5))</f>
        <v/>
      </c>
      <c r="J1860" s="39" t="str">
        <f>IF($B1860="","",-SUMIFS(Tabla7[Cantidad],Tabla7[Código del producto],$B1860,Tabla7[Tipo de movimiento],"SALIDA",Tabla7[Mes],J$5))</f>
        <v/>
      </c>
      <c r="K1860" s="39" t="str">
        <f>IF($B1860="","",-SUMIFS(Tabla7[Cantidad],Tabla7[Código del producto],$B1860,Tabla7[Tipo de movimiento],"SALIDA",Tabla7[Mes],K$5))</f>
        <v/>
      </c>
      <c r="L1860" s="39" t="str">
        <f>IF($B1860="","",-SUMIFS(Tabla7[Cantidad],Tabla7[Código del producto],$B1860,Tabla7[Tipo de movimiento],"SALIDA",Tabla7[Mes],L$5))</f>
        <v/>
      </c>
      <c r="M1860" s="39" t="str">
        <f>IF($B1860="","",-SUMIFS(Tabla7[Cantidad],Tabla7[Código del producto],$B1860,Tabla7[Tipo de movimiento],"SALIDA",Tabla7[Mes],M$5))</f>
        <v/>
      </c>
      <c r="N1860" s="39" t="str">
        <f>IF($B1860="","",-SUMIFS(Tabla7[Cantidad],Tabla7[Código del producto],$B1860,Tabla7[Tipo de movimiento],"SALIDA",Tabla7[Mes],N$5))</f>
        <v/>
      </c>
      <c r="O1860" s="39" t="str">
        <f>IF($B1860="","",-SUMIFS(Tabla7[Cantidad],Tabla7[Código del producto],$B1860,Tabla7[Tipo de movimiento],"SALIDA",Tabla7[Mes],O$5))</f>
        <v/>
      </c>
      <c r="P1860" s="39" t="str">
        <f>IF($B1860="","",-SUMIFS(Tabla7[Cantidad],Tabla7[Código del producto],$B1860,Tabla7[Tipo de movimiento],"SALIDA",Tabla7[Mes],P$5))</f>
        <v/>
      </c>
      <c r="Q1860" s="39" t="str">
        <f t="shared" si="84"/>
        <v/>
      </c>
      <c r="R1860" s="51" t="str">
        <f>IF($B1860="","",IFERROR(VLOOKUP($B1860,'ABC rotación'!$C:$G,5,0),"C"))</f>
        <v/>
      </c>
      <c r="S1860" s="41" t="str">
        <f t="shared" si="85"/>
        <v/>
      </c>
      <c r="T1860" s="40" t="str">
        <f t="shared" si="86"/>
        <v/>
      </c>
      <c r="U1860" s="23" t="str">
        <f>IF($B1860="","",VLOOKUP($T1860,Tablas!$X$14:$Y$17,2,1))</f>
        <v/>
      </c>
    </row>
    <row r="1861" spans="2:21" x14ac:dyDescent="0.2">
      <c r="B1861" s="1" t="str">
        <f>IF(Tablas!B1859="","",Tablas!B1859)</f>
        <v/>
      </c>
      <c r="C1861" s="1" t="str">
        <f>IF(Tablas!C1859="","",Tablas!C1859)</f>
        <v/>
      </c>
      <c r="D1861" s="1" t="str">
        <f>IF(Tablas!D1859="","",Tablas!D1859)</f>
        <v/>
      </c>
      <c r="E1861" s="1" t="str">
        <f>IF(Tablas!E1859="","",Tablas!E1859)</f>
        <v/>
      </c>
      <c r="F1861" s="1" t="str">
        <f>IF(Tablas!F1859="","",Tablas!F1859)</f>
        <v/>
      </c>
      <c r="G1861" s="1" t="str">
        <f>IF(Tablas!I1859="","",Tablas!I1859)</f>
        <v/>
      </c>
      <c r="H1861" s="1" t="s">
        <v>911</v>
      </c>
      <c r="I1861" s="39" t="str">
        <f>IF($B1861="","",-SUMIFS(Tabla7[Cantidad],Tabla7[Código del producto],$B1861,Tabla7[Tipo de movimiento],"SALIDA",Tabla7[Mes],I$5))</f>
        <v/>
      </c>
      <c r="J1861" s="39" t="str">
        <f>IF($B1861="","",-SUMIFS(Tabla7[Cantidad],Tabla7[Código del producto],$B1861,Tabla7[Tipo de movimiento],"SALIDA",Tabla7[Mes],J$5))</f>
        <v/>
      </c>
      <c r="K1861" s="39" t="str">
        <f>IF($B1861="","",-SUMIFS(Tabla7[Cantidad],Tabla7[Código del producto],$B1861,Tabla7[Tipo de movimiento],"SALIDA",Tabla7[Mes],K$5))</f>
        <v/>
      </c>
      <c r="L1861" s="39" t="str">
        <f>IF($B1861="","",-SUMIFS(Tabla7[Cantidad],Tabla7[Código del producto],$B1861,Tabla7[Tipo de movimiento],"SALIDA",Tabla7[Mes],L$5))</f>
        <v/>
      </c>
      <c r="M1861" s="39" t="str">
        <f>IF($B1861="","",-SUMIFS(Tabla7[Cantidad],Tabla7[Código del producto],$B1861,Tabla7[Tipo de movimiento],"SALIDA",Tabla7[Mes],M$5))</f>
        <v/>
      </c>
      <c r="N1861" s="39" t="str">
        <f>IF($B1861="","",-SUMIFS(Tabla7[Cantidad],Tabla7[Código del producto],$B1861,Tabla7[Tipo de movimiento],"SALIDA",Tabla7[Mes],N$5))</f>
        <v/>
      </c>
      <c r="O1861" s="39" t="str">
        <f>IF($B1861="","",-SUMIFS(Tabla7[Cantidad],Tabla7[Código del producto],$B1861,Tabla7[Tipo de movimiento],"SALIDA",Tabla7[Mes],O$5))</f>
        <v/>
      </c>
      <c r="P1861" s="39" t="str">
        <f>IF($B1861="","",-SUMIFS(Tabla7[Cantidad],Tabla7[Código del producto],$B1861,Tabla7[Tipo de movimiento],"SALIDA",Tabla7[Mes],P$5))</f>
        <v/>
      </c>
      <c r="Q1861" s="39" t="str">
        <f t="shared" si="84"/>
        <v/>
      </c>
      <c r="R1861" s="51" t="str">
        <f>IF($B1861="","",IFERROR(VLOOKUP($B1861,'ABC rotación'!$C:$G,5,0),"C"))</f>
        <v/>
      </c>
      <c r="S1861" s="41" t="str">
        <f t="shared" si="85"/>
        <v/>
      </c>
      <c r="T1861" s="40" t="str">
        <f t="shared" si="86"/>
        <v/>
      </c>
      <c r="U1861" s="23" t="str">
        <f>IF($B1861="","",VLOOKUP($T1861,Tablas!$X$14:$Y$17,2,1))</f>
        <v/>
      </c>
    </row>
    <row r="1862" spans="2:21" x14ac:dyDescent="0.2">
      <c r="B1862" s="1" t="str">
        <f>IF(Tablas!B1860="","",Tablas!B1860)</f>
        <v/>
      </c>
      <c r="C1862" s="1" t="str">
        <f>IF(Tablas!C1860="","",Tablas!C1860)</f>
        <v/>
      </c>
      <c r="D1862" s="1" t="str">
        <f>IF(Tablas!D1860="","",Tablas!D1860)</f>
        <v/>
      </c>
      <c r="E1862" s="1" t="str">
        <f>IF(Tablas!E1860="","",Tablas!E1860)</f>
        <v/>
      </c>
      <c r="F1862" s="1" t="str">
        <f>IF(Tablas!F1860="","",Tablas!F1860)</f>
        <v/>
      </c>
      <c r="G1862" s="1" t="str">
        <f>IF(Tablas!I1860="","",Tablas!I1860)</f>
        <v/>
      </c>
      <c r="H1862" s="1" t="s">
        <v>911</v>
      </c>
      <c r="I1862" s="39" t="str">
        <f>IF($B1862="","",-SUMIFS(Tabla7[Cantidad],Tabla7[Código del producto],$B1862,Tabla7[Tipo de movimiento],"SALIDA",Tabla7[Mes],I$5))</f>
        <v/>
      </c>
      <c r="J1862" s="39" t="str">
        <f>IF($B1862="","",-SUMIFS(Tabla7[Cantidad],Tabla7[Código del producto],$B1862,Tabla7[Tipo de movimiento],"SALIDA",Tabla7[Mes],J$5))</f>
        <v/>
      </c>
      <c r="K1862" s="39" t="str">
        <f>IF($B1862="","",-SUMIFS(Tabla7[Cantidad],Tabla7[Código del producto],$B1862,Tabla7[Tipo de movimiento],"SALIDA",Tabla7[Mes],K$5))</f>
        <v/>
      </c>
      <c r="L1862" s="39" t="str">
        <f>IF($B1862="","",-SUMIFS(Tabla7[Cantidad],Tabla7[Código del producto],$B1862,Tabla7[Tipo de movimiento],"SALIDA",Tabla7[Mes],L$5))</f>
        <v/>
      </c>
      <c r="M1862" s="39" t="str">
        <f>IF($B1862="","",-SUMIFS(Tabla7[Cantidad],Tabla7[Código del producto],$B1862,Tabla7[Tipo de movimiento],"SALIDA",Tabla7[Mes],M$5))</f>
        <v/>
      </c>
      <c r="N1862" s="39" t="str">
        <f>IF($B1862="","",-SUMIFS(Tabla7[Cantidad],Tabla7[Código del producto],$B1862,Tabla7[Tipo de movimiento],"SALIDA",Tabla7[Mes],N$5))</f>
        <v/>
      </c>
      <c r="O1862" s="39" t="str">
        <f>IF($B1862="","",-SUMIFS(Tabla7[Cantidad],Tabla7[Código del producto],$B1862,Tabla7[Tipo de movimiento],"SALIDA",Tabla7[Mes],O$5))</f>
        <v/>
      </c>
      <c r="P1862" s="39" t="str">
        <f>IF($B1862="","",-SUMIFS(Tabla7[Cantidad],Tabla7[Código del producto],$B1862,Tabla7[Tipo de movimiento],"SALIDA",Tabla7[Mes],P$5))</f>
        <v/>
      </c>
      <c r="Q1862" s="39" t="str">
        <f t="shared" si="84"/>
        <v/>
      </c>
      <c r="R1862" s="51" t="str">
        <f>IF($B1862="","",IFERROR(VLOOKUP($B1862,'ABC rotación'!$C:$G,5,0),"C"))</f>
        <v/>
      </c>
      <c r="S1862" s="41" t="str">
        <f t="shared" si="85"/>
        <v/>
      </c>
      <c r="T1862" s="40" t="str">
        <f t="shared" si="86"/>
        <v/>
      </c>
      <c r="U1862" s="23" t="str">
        <f>IF($B1862="","",VLOOKUP($T1862,Tablas!$X$14:$Y$17,2,1))</f>
        <v/>
      </c>
    </row>
    <row r="1863" spans="2:21" x14ac:dyDescent="0.2">
      <c r="B1863" s="1" t="str">
        <f>IF(Tablas!B1861="","",Tablas!B1861)</f>
        <v/>
      </c>
      <c r="C1863" s="1" t="str">
        <f>IF(Tablas!C1861="","",Tablas!C1861)</f>
        <v/>
      </c>
      <c r="D1863" s="1" t="str">
        <f>IF(Tablas!D1861="","",Tablas!D1861)</f>
        <v/>
      </c>
      <c r="E1863" s="1" t="str">
        <f>IF(Tablas!E1861="","",Tablas!E1861)</f>
        <v/>
      </c>
      <c r="F1863" s="1" t="str">
        <f>IF(Tablas!F1861="","",Tablas!F1861)</f>
        <v/>
      </c>
      <c r="G1863" s="1" t="str">
        <f>IF(Tablas!I1861="","",Tablas!I1861)</f>
        <v/>
      </c>
      <c r="H1863" s="1" t="s">
        <v>911</v>
      </c>
      <c r="I1863" s="39" t="str">
        <f>IF($B1863="","",-SUMIFS(Tabla7[Cantidad],Tabla7[Código del producto],$B1863,Tabla7[Tipo de movimiento],"SALIDA",Tabla7[Mes],I$5))</f>
        <v/>
      </c>
      <c r="J1863" s="39" t="str">
        <f>IF($B1863="","",-SUMIFS(Tabla7[Cantidad],Tabla7[Código del producto],$B1863,Tabla7[Tipo de movimiento],"SALIDA",Tabla7[Mes],J$5))</f>
        <v/>
      </c>
      <c r="K1863" s="39" t="str">
        <f>IF($B1863="","",-SUMIFS(Tabla7[Cantidad],Tabla7[Código del producto],$B1863,Tabla7[Tipo de movimiento],"SALIDA",Tabla7[Mes],K$5))</f>
        <v/>
      </c>
      <c r="L1863" s="39" t="str">
        <f>IF($B1863="","",-SUMIFS(Tabla7[Cantidad],Tabla7[Código del producto],$B1863,Tabla7[Tipo de movimiento],"SALIDA",Tabla7[Mes],L$5))</f>
        <v/>
      </c>
      <c r="M1863" s="39" t="str">
        <f>IF($B1863="","",-SUMIFS(Tabla7[Cantidad],Tabla7[Código del producto],$B1863,Tabla7[Tipo de movimiento],"SALIDA",Tabla7[Mes],M$5))</f>
        <v/>
      </c>
      <c r="N1863" s="39" t="str">
        <f>IF($B1863="","",-SUMIFS(Tabla7[Cantidad],Tabla7[Código del producto],$B1863,Tabla7[Tipo de movimiento],"SALIDA",Tabla7[Mes],N$5))</f>
        <v/>
      </c>
      <c r="O1863" s="39" t="str">
        <f>IF($B1863="","",-SUMIFS(Tabla7[Cantidad],Tabla7[Código del producto],$B1863,Tabla7[Tipo de movimiento],"SALIDA",Tabla7[Mes],O$5))</f>
        <v/>
      </c>
      <c r="P1863" s="39" t="str">
        <f>IF($B1863="","",-SUMIFS(Tabla7[Cantidad],Tabla7[Código del producto],$B1863,Tabla7[Tipo de movimiento],"SALIDA",Tabla7[Mes],P$5))</f>
        <v/>
      </c>
      <c r="Q1863" s="39" t="str">
        <f t="shared" ref="Q1863:Q1926" si="87">IF($B1863="","",IFERROR(AVERAGE(N1863:P1863),0))</f>
        <v/>
      </c>
      <c r="R1863" s="51" t="str">
        <f>IF($B1863="","",IFERROR(VLOOKUP($B1863,'ABC rotación'!$C:$G,5,0),"C"))</f>
        <v/>
      </c>
      <c r="S1863" s="41" t="str">
        <f t="shared" ref="S1863:S1926" si="88">IF($B1863="","",IFERROR(H1863/Q1863*30,0))</f>
        <v/>
      </c>
      <c r="T1863" s="40" t="str">
        <f t="shared" ref="T1863:T1926" si="89">IF($B1863="","",S1863/F1863)</f>
        <v/>
      </c>
      <c r="U1863" s="23" t="str">
        <f>IF($B1863="","",VLOOKUP($T1863,Tablas!$X$14:$Y$17,2,1))</f>
        <v/>
      </c>
    </row>
    <row r="1864" spans="2:21" x14ac:dyDescent="0.2">
      <c r="B1864" s="1" t="str">
        <f>IF(Tablas!B1862="","",Tablas!B1862)</f>
        <v/>
      </c>
      <c r="C1864" s="1" t="str">
        <f>IF(Tablas!C1862="","",Tablas!C1862)</f>
        <v/>
      </c>
      <c r="D1864" s="1" t="str">
        <f>IF(Tablas!D1862="","",Tablas!D1862)</f>
        <v/>
      </c>
      <c r="E1864" s="1" t="str">
        <f>IF(Tablas!E1862="","",Tablas!E1862)</f>
        <v/>
      </c>
      <c r="F1864" s="1" t="str">
        <f>IF(Tablas!F1862="","",Tablas!F1862)</f>
        <v/>
      </c>
      <c r="G1864" s="1" t="str">
        <f>IF(Tablas!I1862="","",Tablas!I1862)</f>
        <v/>
      </c>
      <c r="H1864" s="1" t="s">
        <v>911</v>
      </c>
      <c r="I1864" s="39" t="str">
        <f>IF($B1864="","",-SUMIFS(Tabla7[Cantidad],Tabla7[Código del producto],$B1864,Tabla7[Tipo de movimiento],"SALIDA",Tabla7[Mes],I$5))</f>
        <v/>
      </c>
      <c r="J1864" s="39" t="str">
        <f>IF($B1864="","",-SUMIFS(Tabla7[Cantidad],Tabla7[Código del producto],$B1864,Tabla7[Tipo de movimiento],"SALIDA",Tabla7[Mes],J$5))</f>
        <v/>
      </c>
      <c r="K1864" s="39" t="str">
        <f>IF($B1864="","",-SUMIFS(Tabla7[Cantidad],Tabla7[Código del producto],$B1864,Tabla7[Tipo de movimiento],"SALIDA",Tabla7[Mes],K$5))</f>
        <v/>
      </c>
      <c r="L1864" s="39" t="str">
        <f>IF($B1864="","",-SUMIFS(Tabla7[Cantidad],Tabla7[Código del producto],$B1864,Tabla7[Tipo de movimiento],"SALIDA",Tabla7[Mes],L$5))</f>
        <v/>
      </c>
      <c r="M1864" s="39" t="str">
        <f>IF($B1864="","",-SUMIFS(Tabla7[Cantidad],Tabla7[Código del producto],$B1864,Tabla7[Tipo de movimiento],"SALIDA",Tabla7[Mes],M$5))</f>
        <v/>
      </c>
      <c r="N1864" s="39" t="str">
        <f>IF($B1864="","",-SUMIFS(Tabla7[Cantidad],Tabla7[Código del producto],$B1864,Tabla7[Tipo de movimiento],"SALIDA",Tabla7[Mes],N$5))</f>
        <v/>
      </c>
      <c r="O1864" s="39" t="str">
        <f>IF($B1864="","",-SUMIFS(Tabla7[Cantidad],Tabla7[Código del producto],$B1864,Tabla7[Tipo de movimiento],"SALIDA",Tabla7[Mes],O$5))</f>
        <v/>
      </c>
      <c r="P1864" s="39" t="str">
        <f>IF($B1864="","",-SUMIFS(Tabla7[Cantidad],Tabla7[Código del producto],$B1864,Tabla7[Tipo de movimiento],"SALIDA",Tabla7[Mes],P$5))</f>
        <v/>
      </c>
      <c r="Q1864" s="39" t="str">
        <f t="shared" si="87"/>
        <v/>
      </c>
      <c r="R1864" s="51" t="str">
        <f>IF($B1864="","",IFERROR(VLOOKUP($B1864,'ABC rotación'!$C:$G,5,0),"C"))</f>
        <v/>
      </c>
      <c r="S1864" s="41" t="str">
        <f t="shared" si="88"/>
        <v/>
      </c>
      <c r="T1864" s="40" t="str">
        <f t="shared" si="89"/>
        <v/>
      </c>
      <c r="U1864" s="23" t="str">
        <f>IF($B1864="","",VLOOKUP($T1864,Tablas!$X$14:$Y$17,2,1))</f>
        <v/>
      </c>
    </row>
    <row r="1865" spans="2:21" x14ac:dyDescent="0.2">
      <c r="B1865" s="1" t="str">
        <f>IF(Tablas!B1863="","",Tablas!B1863)</f>
        <v/>
      </c>
      <c r="C1865" s="1" t="str">
        <f>IF(Tablas!C1863="","",Tablas!C1863)</f>
        <v/>
      </c>
      <c r="D1865" s="1" t="str">
        <f>IF(Tablas!D1863="","",Tablas!D1863)</f>
        <v/>
      </c>
      <c r="E1865" s="1" t="str">
        <f>IF(Tablas!E1863="","",Tablas!E1863)</f>
        <v/>
      </c>
      <c r="F1865" s="1" t="str">
        <f>IF(Tablas!F1863="","",Tablas!F1863)</f>
        <v/>
      </c>
      <c r="G1865" s="1" t="str">
        <f>IF(Tablas!I1863="","",Tablas!I1863)</f>
        <v/>
      </c>
      <c r="H1865" s="1" t="s">
        <v>911</v>
      </c>
      <c r="I1865" s="39" t="str">
        <f>IF($B1865="","",-SUMIFS(Tabla7[Cantidad],Tabla7[Código del producto],$B1865,Tabla7[Tipo de movimiento],"SALIDA",Tabla7[Mes],I$5))</f>
        <v/>
      </c>
      <c r="J1865" s="39" t="str">
        <f>IF($B1865="","",-SUMIFS(Tabla7[Cantidad],Tabla7[Código del producto],$B1865,Tabla7[Tipo de movimiento],"SALIDA",Tabla7[Mes],J$5))</f>
        <v/>
      </c>
      <c r="K1865" s="39" t="str">
        <f>IF($B1865="","",-SUMIFS(Tabla7[Cantidad],Tabla7[Código del producto],$B1865,Tabla7[Tipo de movimiento],"SALIDA",Tabla7[Mes],K$5))</f>
        <v/>
      </c>
      <c r="L1865" s="39" t="str">
        <f>IF($B1865="","",-SUMIFS(Tabla7[Cantidad],Tabla7[Código del producto],$B1865,Tabla7[Tipo de movimiento],"SALIDA",Tabla7[Mes],L$5))</f>
        <v/>
      </c>
      <c r="M1865" s="39" t="str">
        <f>IF($B1865="","",-SUMIFS(Tabla7[Cantidad],Tabla7[Código del producto],$B1865,Tabla7[Tipo de movimiento],"SALIDA",Tabla7[Mes],M$5))</f>
        <v/>
      </c>
      <c r="N1865" s="39" t="str">
        <f>IF($B1865="","",-SUMIFS(Tabla7[Cantidad],Tabla7[Código del producto],$B1865,Tabla7[Tipo de movimiento],"SALIDA",Tabla7[Mes],N$5))</f>
        <v/>
      </c>
      <c r="O1865" s="39" t="str">
        <f>IF($B1865="","",-SUMIFS(Tabla7[Cantidad],Tabla7[Código del producto],$B1865,Tabla7[Tipo de movimiento],"SALIDA",Tabla7[Mes],O$5))</f>
        <v/>
      </c>
      <c r="P1865" s="39" t="str">
        <f>IF($B1865="","",-SUMIFS(Tabla7[Cantidad],Tabla7[Código del producto],$B1865,Tabla7[Tipo de movimiento],"SALIDA",Tabla7[Mes],P$5))</f>
        <v/>
      </c>
      <c r="Q1865" s="39" t="str">
        <f t="shared" si="87"/>
        <v/>
      </c>
      <c r="R1865" s="51" t="str">
        <f>IF($B1865="","",IFERROR(VLOOKUP($B1865,'ABC rotación'!$C:$G,5,0),"C"))</f>
        <v/>
      </c>
      <c r="S1865" s="41" t="str">
        <f t="shared" si="88"/>
        <v/>
      </c>
      <c r="T1865" s="40" t="str">
        <f t="shared" si="89"/>
        <v/>
      </c>
      <c r="U1865" s="23" t="str">
        <f>IF($B1865="","",VLOOKUP($T1865,Tablas!$X$14:$Y$17,2,1))</f>
        <v/>
      </c>
    </row>
    <row r="1866" spans="2:21" x14ac:dyDescent="0.2">
      <c r="B1866" s="1" t="str">
        <f>IF(Tablas!B1864="","",Tablas!B1864)</f>
        <v/>
      </c>
      <c r="C1866" s="1" t="str">
        <f>IF(Tablas!C1864="","",Tablas!C1864)</f>
        <v/>
      </c>
      <c r="D1866" s="1" t="str">
        <f>IF(Tablas!D1864="","",Tablas!D1864)</f>
        <v/>
      </c>
      <c r="E1866" s="1" t="str">
        <f>IF(Tablas!E1864="","",Tablas!E1864)</f>
        <v/>
      </c>
      <c r="F1866" s="1" t="str">
        <f>IF(Tablas!F1864="","",Tablas!F1864)</f>
        <v/>
      </c>
      <c r="G1866" s="1" t="str">
        <f>IF(Tablas!I1864="","",Tablas!I1864)</f>
        <v/>
      </c>
      <c r="H1866" s="1" t="s">
        <v>911</v>
      </c>
      <c r="I1866" s="39" t="str">
        <f>IF($B1866="","",-SUMIFS(Tabla7[Cantidad],Tabla7[Código del producto],$B1866,Tabla7[Tipo de movimiento],"SALIDA",Tabla7[Mes],I$5))</f>
        <v/>
      </c>
      <c r="J1866" s="39" t="str">
        <f>IF($B1866="","",-SUMIFS(Tabla7[Cantidad],Tabla7[Código del producto],$B1866,Tabla7[Tipo de movimiento],"SALIDA",Tabla7[Mes],J$5))</f>
        <v/>
      </c>
      <c r="K1866" s="39" t="str">
        <f>IF($B1866="","",-SUMIFS(Tabla7[Cantidad],Tabla7[Código del producto],$B1866,Tabla7[Tipo de movimiento],"SALIDA",Tabla7[Mes],K$5))</f>
        <v/>
      </c>
      <c r="L1866" s="39" t="str">
        <f>IF($B1866="","",-SUMIFS(Tabla7[Cantidad],Tabla7[Código del producto],$B1866,Tabla7[Tipo de movimiento],"SALIDA",Tabla7[Mes],L$5))</f>
        <v/>
      </c>
      <c r="M1866" s="39" t="str">
        <f>IF($B1866="","",-SUMIFS(Tabla7[Cantidad],Tabla7[Código del producto],$B1866,Tabla7[Tipo de movimiento],"SALIDA",Tabla7[Mes],M$5))</f>
        <v/>
      </c>
      <c r="N1866" s="39" t="str">
        <f>IF($B1866="","",-SUMIFS(Tabla7[Cantidad],Tabla7[Código del producto],$B1866,Tabla7[Tipo de movimiento],"SALIDA",Tabla7[Mes],N$5))</f>
        <v/>
      </c>
      <c r="O1866" s="39" t="str">
        <f>IF($B1866="","",-SUMIFS(Tabla7[Cantidad],Tabla7[Código del producto],$B1866,Tabla7[Tipo de movimiento],"SALIDA",Tabla7[Mes],O$5))</f>
        <v/>
      </c>
      <c r="P1866" s="39" t="str">
        <f>IF($B1866="","",-SUMIFS(Tabla7[Cantidad],Tabla7[Código del producto],$B1866,Tabla7[Tipo de movimiento],"SALIDA",Tabla7[Mes],P$5))</f>
        <v/>
      </c>
      <c r="Q1866" s="39" t="str">
        <f t="shared" si="87"/>
        <v/>
      </c>
      <c r="R1866" s="51" t="str">
        <f>IF($B1866="","",IFERROR(VLOOKUP($B1866,'ABC rotación'!$C:$G,5,0),"C"))</f>
        <v/>
      </c>
      <c r="S1866" s="41" t="str">
        <f t="shared" si="88"/>
        <v/>
      </c>
      <c r="T1866" s="40" t="str">
        <f t="shared" si="89"/>
        <v/>
      </c>
      <c r="U1866" s="23" t="str">
        <f>IF($B1866="","",VLOOKUP($T1866,Tablas!$X$14:$Y$17,2,1))</f>
        <v/>
      </c>
    </row>
    <row r="1867" spans="2:21" x14ac:dyDescent="0.2">
      <c r="B1867" s="1" t="str">
        <f>IF(Tablas!B1865="","",Tablas!B1865)</f>
        <v/>
      </c>
      <c r="C1867" s="1" t="str">
        <f>IF(Tablas!C1865="","",Tablas!C1865)</f>
        <v/>
      </c>
      <c r="D1867" s="1" t="str">
        <f>IF(Tablas!D1865="","",Tablas!D1865)</f>
        <v/>
      </c>
      <c r="E1867" s="1" t="str">
        <f>IF(Tablas!E1865="","",Tablas!E1865)</f>
        <v/>
      </c>
      <c r="F1867" s="1" t="str">
        <f>IF(Tablas!F1865="","",Tablas!F1865)</f>
        <v/>
      </c>
      <c r="G1867" s="1" t="str">
        <f>IF(Tablas!I1865="","",Tablas!I1865)</f>
        <v/>
      </c>
      <c r="H1867" s="1" t="s">
        <v>911</v>
      </c>
      <c r="I1867" s="39" t="str">
        <f>IF($B1867="","",-SUMIFS(Tabla7[Cantidad],Tabla7[Código del producto],$B1867,Tabla7[Tipo de movimiento],"SALIDA",Tabla7[Mes],I$5))</f>
        <v/>
      </c>
      <c r="J1867" s="39" t="str">
        <f>IF($B1867="","",-SUMIFS(Tabla7[Cantidad],Tabla7[Código del producto],$B1867,Tabla7[Tipo de movimiento],"SALIDA",Tabla7[Mes],J$5))</f>
        <v/>
      </c>
      <c r="K1867" s="39" t="str">
        <f>IF($B1867="","",-SUMIFS(Tabla7[Cantidad],Tabla7[Código del producto],$B1867,Tabla7[Tipo de movimiento],"SALIDA",Tabla7[Mes],K$5))</f>
        <v/>
      </c>
      <c r="L1867" s="39" t="str">
        <f>IF($B1867="","",-SUMIFS(Tabla7[Cantidad],Tabla7[Código del producto],$B1867,Tabla7[Tipo de movimiento],"SALIDA",Tabla7[Mes],L$5))</f>
        <v/>
      </c>
      <c r="M1867" s="39" t="str">
        <f>IF($B1867="","",-SUMIFS(Tabla7[Cantidad],Tabla7[Código del producto],$B1867,Tabla7[Tipo de movimiento],"SALIDA",Tabla7[Mes],M$5))</f>
        <v/>
      </c>
      <c r="N1867" s="39" t="str">
        <f>IF($B1867="","",-SUMIFS(Tabla7[Cantidad],Tabla7[Código del producto],$B1867,Tabla7[Tipo de movimiento],"SALIDA",Tabla7[Mes],N$5))</f>
        <v/>
      </c>
      <c r="O1867" s="39" t="str">
        <f>IF($B1867="","",-SUMIFS(Tabla7[Cantidad],Tabla7[Código del producto],$B1867,Tabla7[Tipo de movimiento],"SALIDA",Tabla7[Mes],O$5))</f>
        <v/>
      </c>
      <c r="P1867" s="39" t="str">
        <f>IF($B1867="","",-SUMIFS(Tabla7[Cantidad],Tabla7[Código del producto],$B1867,Tabla7[Tipo de movimiento],"SALIDA",Tabla7[Mes],P$5))</f>
        <v/>
      </c>
      <c r="Q1867" s="39" t="str">
        <f t="shared" si="87"/>
        <v/>
      </c>
      <c r="R1867" s="51" t="str">
        <f>IF($B1867="","",IFERROR(VLOOKUP($B1867,'ABC rotación'!$C:$G,5,0),"C"))</f>
        <v/>
      </c>
      <c r="S1867" s="41" t="str">
        <f t="shared" si="88"/>
        <v/>
      </c>
      <c r="T1867" s="40" t="str">
        <f t="shared" si="89"/>
        <v/>
      </c>
      <c r="U1867" s="23" t="str">
        <f>IF($B1867="","",VLOOKUP($T1867,Tablas!$X$14:$Y$17,2,1))</f>
        <v/>
      </c>
    </row>
    <row r="1868" spans="2:21" x14ac:dyDescent="0.2">
      <c r="B1868" s="1" t="str">
        <f>IF(Tablas!B1866="","",Tablas!B1866)</f>
        <v/>
      </c>
      <c r="C1868" s="1" t="str">
        <f>IF(Tablas!C1866="","",Tablas!C1866)</f>
        <v/>
      </c>
      <c r="D1868" s="1" t="str">
        <f>IF(Tablas!D1866="","",Tablas!D1866)</f>
        <v/>
      </c>
      <c r="E1868" s="1" t="str">
        <f>IF(Tablas!E1866="","",Tablas!E1866)</f>
        <v/>
      </c>
      <c r="F1868" s="1" t="str">
        <f>IF(Tablas!F1866="","",Tablas!F1866)</f>
        <v/>
      </c>
      <c r="G1868" s="1" t="str">
        <f>IF(Tablas!I1866="","",Tablas!I1866)</f>
        <v/>
      </c>
      <c r="H1868" s="1" t="s">
        <v>911</v>
      </c>
      <c r="I1868" s="39" t="str">
        <f>IF($B1868="","",-SUMIFS(Tabla7[Cantidad],Tabla7[Código del producto],$B1868,Tabla7[Tipo de movimiento],"SALIDA",Tabla7[Mes],I$5))</f>
        <v/>
      </c>
      <c r="J1868" s="39" t="str">
        <f>IF($B1868="","",-SUMIFS(Tabla7[Cantidad],Tabla7[Código del producto],$B1868,Tabla7[Tipo de movimiento],"SALIDA",Tabla7[Mes],J$5))</f>
        <v/>
      </c>
      <c r="K1868" s="39" t="str">
        <f>IF($B1868="","",-SUMIFS(Tabla7[Cantidad],Tabla7[Código del producto],$B1868,Tabla7[Tipo de movimiento],"SALIDA",Tabla7[Mes],K$5))</f>
        <v/>
      </c>
      <c r="L1868" s="39" t="str">
        <f>IF($B1868="","",-SUMIFS(Tabla7[Cantidad],Tabla7[Código del producto],$B1868,Tabla7[Tipo de movimiento],"SALIDA",Tabla7[Mes],L$5))</f>
        <v/>
      </c>
      <c r="M1868" s="39" t="str">
        <f>IF($B1868="","",-SUMIFS(Tabla7[Cantidad],Tabla7[Código del producto],$B1868,Tabla7[Tipo de movimiento],"SALIDA",Tabla7[Mes],M$5))</f>
        <v/>
      </c>
      <c r="N1868" s="39" t="str">
        <f>IF($B1868="","",-SUMIFS(Tabla7[Cantidad],Tabla7[Código del producto],$B1868,Tabla7[Tipo de movimiento],"SALIDA",Tabla7[Mes],N$5))</f>
        <v/>
      </c>
      <c r="O1868" s="39" t="str">
        <f>IF($B1868="","",-SUMIFS(Tabla7[Cantidad],Tabla7[Código del producto],$B1868,Tabla7[Tipo de movimiento],"SALIDA",Tabla7[Mes],O$5))</f>
        <v/>
      </c>
      <c r="P1868" s="39" t="str">
        <f>IF($B1868="","",-SUMIFS(Tabla7[Cantidad],Tabla7[Código del producto],$B1868,Tabla7[Tipo de movimiento],"SALIDA",Tabla7[Mes],P$5))</f>
        <v/>
      </c>
      <c r="Q1868" s="39" t="str">
        <f t="shared" si="87"/>
        <v/>
      </c>
      <c r="R1868" s="51" t="str">
        <f>IF($B1868="","",IFERROR(VLOOKUP($B1868,'ABC rotación'!$C:$G,5,0),"C"))</f>
        <v/>
      </c>
      <c r="S1868" s="41" t="str">
        <f t="shared" si="88"/>
        <v/>
      </c>
      <c r="T1868" s="40" t="str">
        <f t="shared" si="89"/>
        <v/>
      </c>
      <c r="U1868" s="23" t="str">
        <f>IF($B1868="","",VLOOKUP($T1868,Tablas!$X$14:$Y$17,2,1))</f>
        <v/>
      </c>
    </row>
    <row r="1869" spans="2:21" x14ac:dyDescent="0.2">
      <c r="B1869" s="1" t="str">
        <f>IF(Tablas!B1867="","",Tablas!B1867)</f>
        <v/>
      </c>
      <c r="C1869" s="1" t="str">
        <f>IF(Tablas!C1867="","",Tablas!C1867)</f>
        <v/>
      </c>
      <c r="D1869" s="1" t="str">
        <f>IF(Tablas!D1867="","",Tablas!D1867)</f>
        <v/>
      </c>
      <c r="E1869" s="1" t="str">
        <f>IF(Tablas!E1867="","",Tablas!E1867)</f>
        <v/>
      </c>
      <c r="F1869" s="1" t="str">
        <f>IF(Tablas!F1867="","",Tablas!F1867)</f>
        <v/>
      </c>
      <c r="G1869" s="1" t="str">
        <f>IF(Tablas!I1867="","",Tablas!I1867)</f>
        <v/>
      </c>
      <c r="H1869" s="1" t="s">
        <v>911</v>
      </c>
      <c r="I1869" s="39" t="str">
        <f>IF($B1869="","",-SUMIFS(Tabla7[Cantidad],Tabla7[Código del producto],$B1869,Tabla7[Tipo de movimiento],"SALIDA",Tabla7[Mes],I$5))</f>
        <v/>
      </c>
      <c r="J1869" s="39" t="str">
        <f>IF($B1869="","",-SUMIFS(Tabla7[Cantidad],Tabla7[Código del producto],$B1869,Tabla7[Tipo de movimiento],"SALIDA",Tabla7[Mes],J$5))</f>
        <v/>
      </c>
      <c r="K1869" s="39" t="str">
        <f>IF($B1869="","",-SUMIFS(Tabla7[Cantidad],Tabla7[Código del producto],$B1869,Tabla7[Tipo de movimiento],"SALIDA",Tabla7[Mes],K$5))</f>
        <v/>
      </c>
      <c r="L1869" s="39" t="str">
        <f>IF($B1869="","",-SUMIFS(Tabla7[Cantidad],Tabla7[Código del producto],$B1869,Tabla7[Tipo de movimiento],"SALIDA",Tabla7[Mes],L$5))</f>
        <v/>
      </c>
      <c r="M1869" s="39" t="str">
        <f>IF($B1869="","",-SUMIFS(Tabla7[Cantidad],Tabla7[Código del producto],$B1869,Tabla7[Tipo de movimiento],"SALIDA",Tabla7[Mes],M$5))</f>
        <v/>
      </c>
      <c r="N1869" s="39" t="str">
        <f>IF($B1869="","",-SUMIFS(Tabla7[Cantidad],Tabla7[Código del producto],$B1869,Tabla7[Tipo de movimiento],"SALIDA",Tabla7[Mes],N$5))</f>
        <v/>
      </c>
      <c r="O1869" s="39" t="str">
        <f>IF($B1869="","",-SUMIFS(Tabla7[Cantidad],Tabla7[Código del producto],$B1869,Tabla7[Tipo de movimiento],"SALIDA",Tabla7[Mes],O$5))</f>
        <v/>
      </c>
      <c r="P1869" s="39" t="str">
        <f>IF($B1869="","",-SUMIFS(Tabla7[Cantidad],Tabla7[Código del producto],$B1869,Tabla7[Tipo de movimiento],"SALIDA",Tabla7[Mes],P$5))</f>
        <v/>
      </c>
      <c r="Q1869" s="39" t="str">
        <f t="shared" si="87"/>
        <v/>
      </c>
      <c r="R1869" s="51" t="str">
        <f>IF($B1869="","",IFERROR(VLOOKUP($B1869,'ABC rotación'!$C:$G,5,0),"C"))</f>
        <v/>
      </c>
      <c r="S1869" s="41" t="str">
        <f t="shared" si="88"/>
        <v/>
      </c>
      <c r="T1869" s="40" t="str">
        <f t="shared" si="89"/>
        <v/>
      </c>
      <c r="U1869" s="23" t="str">
        <f>IF($B1869="","",VLOOKUP($T1869,Tablas!$X$14:$Y$17,2,1))</f>
        <v/>
      </c>
    </row>
    <row r="1870" spans="2:21" x14ac:dyDescent="0.2">
      <c r="B1870" s="1" t="str">
        <f>IF(Tablas!B1868="","",Tablas!B1868)</f>
        <v/>
      </c>
      <c r="C1870" s="1" t="str">
        <f>IF(Tablas!C1868="","",Tablas!C1868)</f>
        <v/>
      </c>
      <c r="D1870" s="1" t="str">
        <f>IF(Tablas!D1868="","",Tablas!D1868)</f>
        <v/>
      </c>
      <c r="E1870" s="1" t="str">
        <f>IF(Tablas!E1868="","",Tablas!E1868)</f>
        <v/>
      </c>
      <c r="F1870" s="1" t="str">
        <f>IF(Tablas!F1868="","",Tablas!F1868)</f>
        <v/>
      </c>
      <c r="G1870" s="1" t="str">
        <f>IF(Tablas!I1868="","",Tablas!I1868)</f>
        <v/>
      </c>
      <c r="H1870" s="1" t="s">
        <v>911</v>
      </c>
      <c r="I1870" s="39" t="str">
        <f>IF($B1870="","",-SUMIFS(Tabla7[Cantidad],Tabla7[Código del producto],$B1870,Tabla7[Tipo de movimiento],"SALIDA",Tabla7[Mes],I$5))</f>
        <v/>
      </c>
      <c r="J1870" s="39" t="str">
        <f>IF($B1870="","",-SUMIFS(Tabla7[Cantidad],Tabla7[Código del producto],$B1870,Tabla7[Tipo de movimiento],"SALIDA",Tabla7[Mes],J$5))</f>
        <v/>
      </c>
      <c r="K1870" s="39" t="str">
        <f>IF($B1870="","",-SUMIFS(Tabla7[Cantidad],Tabla7[Código del producto],$B1870,Tabla7[Tipo de movimiento],"SALIDA",Tabla7[Mes],K$5))</f>
        <v/>
      </c>
      <c r="L1870" s="39" t="str">
        <f>IF($B1870="","",-SUMIFS(Tabla7[Cantidad],Tabla7[Código del producto],$B1870,Tabla7[Tipo de movimiento],"SALIDA",Tabla7[Mes],L$5))</f>
        <v/>
      </c>
      <c r="M1870" s="39" t="str">
        <f>IF($B1870="","",-SUMIFS(Tabla7[Cantidad],Tabla7[Código del producto],$B1870,Tabla7[Tipo de movimiento],"SALIDA",Tabla7[Mes],M$5))</f>
        <v/>
      </c>
      <c r="N1870" s="39" t="str">
        <f>IF($B1870="","",-SUMIFS(Tabla7[Cantidad],Tabla7[Código del producto],$B1870,Tabla7[Tipo de movimiento],"SALIDA",Tabla7[Mes],N$5))</f>
        <v/>
      </c>
      <c r="O1870" s="39" t="str">
        <f>IF($B1870="","",-SUMIFS(Tabla7[Cantidad],Tabla7[Código del producto],$B1870,Tabla7[Tipo de movimiento],"SALIDA",Tabla7[Mes],O$5))</f>
        <v/>
      </c>
      <c r="P1870" s="39" t="str">
        <f>IF($B1870="","",-SUMIFS(Tabla7[Cantidad],Tabla7[Código del producto],$B1870,Tabla7[Tipo de movimiento],"SALIDA",Tabla7[Mes],P$5))</f>
        <v/>
      </c>
      <c r="Q1870" s="39" t="str">
        <f t="shared" si="87"/>
        <v/>
      </c>
      <c r="R1870" s="51" t="str">
        <f>IF($B1870="","",IFERROR(VLOOKUP($B1870,'ABC rotación'!$C:$G,5,0),"C"))</f>
        <v/>
      </c>
      <c r="S1870" s="41" t="str">
        <f t="shared" si="88"/>
        <v/>
      </c>
      <c r="T1870" s="40" t="str">
        <f t="shared" si="89"/>
        <v/>
      </c>
      <c r="U1870" s="23" t="str">
        <f>IF($B1870="","",VLOOKUP($T1870,Tablas!$X$14:$Y$17,2,1))</f>
        <v/>
      </c>
    </row>
    <row r="1871" spans="2:21" x14ac:dyDescent="0.2">
      <c r="B1871" s="1" t="str">
        <f>IF(Tablas!B1869="","",Tablas!B1869)</f>
        <v/>
      </c>
      <c r="C1871" s="1" t="str">
        <f>IF(Tablas!C1869="","",Tablas!C1869)</f>
        <v/>
      </c>
      <c r="D1871" s="1" t="str">
        <f>IF(Tablas!D1869="","",Tablas!D1869)</f>
        <v/>
      </c>
      <c r="E1871" s="1" t="str">
        <f>IF(Tablas!E1869="","",Tablas!E1869)</f>
        <v/>
      </c>
      <c r="F1871" s="1" t="str">
        <f>IF(Tablas!F1869="","",Tablas!F1869)</f>
        <v/>
      </c>
      <c r="G1871" s="1" t="str">
        <f>IF(Tablas!I1869="","",Tablas!I1869)</f>
        <v/>
      </c>
      <c r="H1871" s="1" t="s">
        <v>911</v>
      </c>
      <c r="I1871" s="39" t="str">
        <f>IF($B1871="","",-SUMIFS(Tabla7[Cantidad],Tabla7[Código del producto],$B1871,Tabla7[Tipo de movimiento],"SALIDA",Tabla7[Mes],I$5))</f>
        <v/>
      </c>
      <c r="J1871" s="39" t="str">
        <f>IF($B1871="","",-SUMIFS(Tabla7[Cantidad],Tabla7[Código del producto],$B1871,Tabla7[Tipo de movimiento],"SALIDA",Tabla7[Mes],J$5))</f>
        <v/>
      </c>
      <c r="K1871" s="39" t="str">
        <f>IF($B1871="","",-SUMIFS(Tabla7[Cantidad],Tabla7[Código del producto],$B1871,Tabla7[Tipo de movimiento],"SALIDA",Tabla7[Mes],K$5))</f>
        <v/>
      </c>
      <c r="L1871" s="39" t="str">
        <f>IF($B1871="","",-SUMIFS(Tabla7[Cantidad],Tabla7[Código del producto],$B1871,Tabla7[Tipo de movimiento],"SALIDA",Tabla7[Mes],L$5))</f>
        <v/>
      </c>
      <c r="M1871" s="39" t="str">
        <f>IF($B1871="","",-SUMIFS(Tabla7[Cantidad],Tabla7[Código del producto],$B1871,Tabla7[Tipo de movimiento],"SALIDA",Tabla7[Mes],M$5))</f>
        <v/>
      </c>
      <c r="N1871" s="39" t="str">
        <f>IF($B1871="","",-SUMIFS(Tabla7[Cantidad],Tabla7[Código del producto],$B1871,Tabla7[Tipo de movimiento],"SALIDA",Tabla7[Mes],N$5))</f>
        <v/>
      </c>
      <c r="O1871" s="39" t="str">
        <f>IF($B1871="","",-SUMIFS(Tabla7[Cantidad],Tabla7[Código del producto],$B1871,Tabla7[Tipo de movimiento],"SALIDA",Tabla7[Mes],O$5))</f>
        <v/>
      </c>
      <c r="P1871" s="39" t="str">
        <f>IF($B1871="","",-SUMIFS(Tabla7[Cantidad],Tabla7[Código del producto],$B1871,Tabla7[Tipo de movimiento],"SALIDA",Tabla7[Mes],P$5))</f>
        <v/>
      </c>
      <c r="Q1871" s="39" t="str">
        <f t="shared" si="87"/>
        <v/>
      </c>
      <c r="R1871" s="51" t="str">
        <f>IF($B1871="","",IFERROR(VLOOKUP($B1871,'ABC rotación'!$C:$G,5,0),"C"))</f>
        <v/>
      </c>
      <c r="S1871" s="41" t="str">
        <f t="shared" si="88"/>
        <v/>
      </c>
      <c r="T1871" s="40" t="str">
        <f t="shared" si="89"/>
        <v/>
      </c>
      <c r="U1871" s="23" t="str">
        <f>IF($B1871="","",VLOOKUP($T1871,Tablas!$X$14:$Y$17,2,1))</f>
        <v/>
      </c>
    </row>
    <row r="1872" spans="2:21" x14ac:dyDescent="0.2">
      <c r="B1872" s="1" t="str">
        <f>IF(Tablas!B1870="","",Tablas!B1870)</f>
        <v/>
      </c>
      <c r="C1872" s="1" t="str">
        <f>IF(Tablas!C1870="","",Tablas!C1870)</f>
        <v/>
      </c>
      <c r="D1872" s="1" t="str">
        <f>IF(Tablas!D1870="","",Tablas!D1870)</f>
        <v/>
      </c>
      <c r="E1872" s="1" t="str">
        <f>IF(Tablas!E1870="","",Tablas!E1870)</f>
        <v/>
      </c>
      <c r="F1872" s="1" t="str">
        <f>IF(Tablas!F1870="","",Tablas!F1870)</f>
        <v/>
      </c>
      <c r="G1872" s="1" t="str">
        <f>IF(Tablas!I1870="","",Tablas!I1870)</f>
        <v/>
      </c>
      <c r="H1872" s="1" t="s">
        <v>911</v>
      </c>
      <c r="I1872" s="39" t="str">
        <f>IF($B1872="","",-SUMIFS(Tabla7[Cantidad],Tabla7[Código del producto],$B1872,Tabla7[Tipo de movimiento],"SALIDA",Tabla7[Mes],I$5))</f>
        <v/>
      </c>
      <c r="J1872" s="39" t="str">
        <f>IF($B1872="","",-SUMIFS(Tabla7[Cantidad],Tabla7[Código del producto],$B1872,Tabla7[Tipo de movimiento],"SALIDA",Tabla7[Mes],J$5))</f>
        <v/>
      </c>
      <c r="K1872" s="39" t="str">
        <f>IF($B1872="","",-SUMIFS(Tabla7[Cantidad],Tabla7[Código del producto],$B1872,Tabla7[Tipo de movimiento],"SALIDA",Tabla7[Mes],K$5))</f>
        <v/>
      </c>
      <c r="L1872" s="39" t="str">
        <f>IF($B1872="","",-SUMIFS(Tabla7[Cantidad],Tabla7[Código del producto],$B1872,Tabla7[Tipo de movimiento],"SALIDA",Tabla7[Mes],L$5))</f>
        <v/>
      </c>
      <c r="M1872" s="39" t="str">
        <f>IF($B1872="","",-SUMIFS(Tabla7[Cantidad],Tabla7[Código del producto],$B1872,Tabla7[Tipo de movimiento],"SALIDA",Tabla7[Mes],M$5))</f>
        <v/>
      </c>
      <c r="N1872" s="39" t="str">
        <f>IF($B1872="","",-SUMIFS(Tabla7[Cantidad],Tabla7[Código del producto],$B1872,Tabla7[Tipo de movimiento],"SALIDA",Tabla7[Mes],N$5))</f>
        <v/>
      </c>
      <c r="O1872" s="39" t="str">
        <f>IF($B1872="","",-SUMIFS(Tabla7[Cantidad],Tabla7[Código del producto],$B1872,Tabla7[Tipo de movimiento],"SALIDA",Tabla7[Mes],O$5))</f>
        <v/>
      </c>
      <c r="P1872" s="39" t="str">
        <f>IF($B1872="","",-SUMIFS(Tabla7[Cantidad],Tabla7[Código del producto],$B1872,Tabla7[Tipo de movimiento],"SALIDA",Tabla7[Mes],P$5))</f>
        <v/>
      </c>
      <c r="Q1872" s="39" t="str">
        <f t="shared" si="87"/>
        <v/>
      </c>
      <c r="R1872" s="51" t="str">
        <f>IF($B1872="","",IFERROR(VLOOKUP($B1872,'ABC rotación'!$C:$G,5,0),"C"))</f>
        <v/>
      </c>
      <c r="S1872" s="41" t="str">
        <f t="shared" si="88"/>
        <v/>
      </c>
      <c r="T1872" s="40" t="str">
        <f t="shared" si="89"/>
        <v/>
      </c>
      <c r="U1872" s="23" t="str">
        <f>IF($B1872="","",VLOOKUP($T1872,Tablas!$X$14:$Y$17,2,1))</f>
        <v/>
      </c>
    </row>
    <row r="1873" spans="2:21" x14ac:dyDescent="0.2">
      <c r="B1873" s="1" t="str">
        <f>IF(Tablas!B1871="","",Tablas!B1871)</f>
        <v/>
      </c>
      <c r="C1873" s="1" t="str">
        <f>IF(Tablas!C1871="","",Tablas!C1871)</f>
        <v/>
      </c>
      <c r="D1873" s="1" t="str">
        <f>IF(Tablas!D1871="","",Tablas!D1871)</f>
        <v/>
      </c>
      <c r="E1873" s="1" t="str">
        <f>IF(Tablas!E1871="","",Tablas!E1871)</f>
        <v/>
      </c>
      <c r="F1873" s="1" t="str">
        <f>IF(Tablas!F1871="","",Tablas!F1871)</f>
        <v/>
      </c>
      <c r="G1873" s="1" t="str">
        <f>IF(Tablas!I1871="","",Tablas!I1871)</f>
        <v/>
      </c>
      <c r="H1873" s="1" t="s">
        <v>911</v>
      </c>
      <c r="I1873" s="39" t="str">
        <f>IF($B1873="","",-SUMIFS(Tabla7[Cantidad],Tabla7[Código del producto],$B1873,Tabla7[Tipo de movimiento],"SALIDA",Tabla7[Mes],I$5))</f>
        <v/>
      </c>
      <c r="J1873" s="39" t="str">
        <f>IF($B1873="","",-SUMIFS(Tabla7[Cantidad],Tabla7[Código del producto],$B1873,Tabla7[Tipo de movimiento],"SALIDA",Tabla7[Mes],J$5))</f>
        <v/>
      </c>
      <c r="K1873" s="39" t="str">
        <f>IF($B1873="","",-SUMIFS(Tabla7[Cantidad],Tabla7[Código del producto],$B1873,Tabla7[Tipo de movimiento],"SALIDA",Tabla7[Mes],K$5))</f>
        <v/>
      </c>
      <c r="L1873" s="39" t="str">
        <f>IF($B1873="","",-SUMIFS(Tabla7[Cantidad],Tabla7[Código del producto],$B1873,Tabla7[Tipo de movimiento],"SALIDA",Tabla7[Mes],L$5))</f>
        <v/>
      </c>
      <c r="M1873" s="39" t="str">
        <f>IF($B1873="","",-SUMIFS(Tabla7[Cantidad],Tabla7[Código del producto],$B1873,Tabla7[Tipo de movimiento],"SALIDA",Tabla7[Mes],M$5))</f>
        <v/>
      </c>
      <c r="N1873" s="39" t="str">
        <f>IF($B1873="","",-SUMIFS(Tabla7[Cantidad],Tabla7[Código del producto],$B1873,Tabla7[Tipo de movimiento],"SALIDA",Tabla7[Mes],N$5))</f>
        <v/>
      </c>
      <c r="O1873" s="39" t="str">
        <f>IF($B1873="","",-SUMIFS(Tabla7[Cantidad],Tabla7[Código del producto],$B1873,Tabla7[Tipo de movimiento],"SALIDA",Tabla7[Mes],O$5))</f>
        <v/>
      </c>
      <c r="P1873" s="39" t="str">
        <f>IF($B1873="","",-SUMIFS(Tabla7[Cantidad],Tabla7[Código del producto],$B1873,Tabla7[Tipo de movimiento],"SALIDA",Tabla7[Mes],P$5))</f>
        <v/>
      </c>
      <c r="Q1873" s="39" t="str">
        <f t="shared" si="87"/>
        <v/>
      </c>
      <c r="R1873" s="51" t="str">
        <f>IF($B1873="","",IFERROR(VLOOKUP($B1873,'ABC rotación'!$C:$G,5,0),"C"))</f>
        <v/>
      </c>
      <c r="S1873" s="41" t="str">
        <f t="shared" si="88"/>
        <v/>
      </c>
      <c r="T1873" s="40" t="str">
        <f t="shared" si="89"/>
        <v/>
      </c>
      <c r="U1873" s="23" t="str">
        <f>IF($B1873="","",VLOOKUP($T1873,Tablas!$X$14:$Y$17,2,1))</f>
        <v/>
      </c>
    </row>
    <row r="1874" spans="2:21" x14ac:dyDescent="0.2">
      <c r="B1874" s="1" t="str">
        <f>IF(Tablas!B1872="","",Tablas!B1872)</f>
        <v/>
      </c>
      <c r="C1874" s="1" t="str">
        <f>IF(Tablas!C1872="","",Tablas!C1872)</f>
        <v/>
      </c>
      <c r="D1874" s="1" t="str">
        <f>IF(Tablas!D1872="","",Tablas!D1872)</f>
        <v/>
      </c>
      <c r="E1874" s="1" t="str">
        <f>IF(Tablas!E1872="","",Tablas!E1872)</f>
        <v/>
      </c>
      <c r="F1874" s="1" t="str">
        <f>IF(Tablas!F1872="","",Tablas!F1872)</f>
        <v/>
      </c>
      <c r="G1874" s="1" t="str">
        <f>IF(Tablas!I1872="","",Tablas!I1872)</f>
        <v/>
      </c>
      <c r="H1874" s="1" t="s">
        <v>911</v>
      </c>
      <c r="I1874" s="39" t="str">
        <f>IF($B1874="","",-SUMIFS(Tabla7[Cantidad],Tabla7[Código del producto],$B1874,Tabla7[Tipo de movimiento],"SALIDA",Tabla7[Mes],I$5))</f>
        <v/>
      </c>
      <c r="J1874" s="39" t="str">
        <f>IF($B1874="","",-SUMIFS(Tabla7[Cantidad],Tabla7[Código del producto],$B1874,Tabla7[Tipo de movimiento],"SALIDA",Tabla7[Mes],J$5))</f>
        <v/>
      </c>
      <c r="K1874" s="39" t="str">
        <f>IF($B1874="","",-SUMIFS(Tabla7[Cantidad],Tabla7[Código del producto],$B1874,Tabla7[Tipo de movimiento],"SALIDA",Tabla7[Mes],K$5))</f>
        <v/>
      </c>
      <c r="L1874" s="39" t="str">
        <f>IF($B1874="","",-SUMIFS(Tabla7[Cantidad],Tabla7[Código del producto],$B1874,Tabla7[Tipo de movimiento],"SALIDA",Tabla7[Mes],L$5))</f>
        <v/>
      </c>
      <c r="M1874" s="39" t="str">
        <f>IF($B1874="","",-SUMIFS(Tabla7[Cantidad],Tabla7[Código del producto],$B1874,Tabla7[Tipo de movimiento],"SALIDA",Tabla7[Mes],M$5))</f>
        <v/>
      </c>
      <c r="N1874" s="39" t="str">
        <f>IF($B1874="","",-SUMIFS(Tabla7[Cantidad],Tabla7[Código del producto],$B1874,Tabla7[Tipo de movimiento],"SALIDA",Tabla7[Mes],N$5))</f>
        <v/>
      </c>
      <c r="O1874" s="39" t="str">
        <f>IF($B1874="","",-SUMIFS(Tabla7[Cantidad],Tabla7[Código del producto],$B1874,Tabla7[Tipo de movimiento],"SALIDA",Tabla7[Mes],O$5))</f>
        <v/>
      </c>
      <c r="P1874" s="39" t="str">
        <f>IF($B1874="","",-SUMIFS(Tabla7[Cantidad],Tabla7[Código del producto],$B1874,Tabla7[Tipo de movimiento],"SALIDA",Tabla7[Mes],P$5))</f>
        <v/>
      </c>
      <c r="Q1874" s="39" t="str">
        <f t="shared" si="87"/>
        <v/>
      </c>
      <c r="R1874" s="51" t="str">
        <f>IF($B1874="","",IFERROR(VLOOKUP($B1874,'ABC rotación'!$C:$G,5,0),"C"))</f>
        <v/>
      </c>
      <c r="S1874" s="41" t="str">
        <f t="shared" si="88"/>
        <v/>
      </c>
      <c r="T1874" s="40" t="str">
        <f t="shared" si="89"/>
        <v/>
      </c>
      <c r="U1874" s="23" t="str">
        <f>IF($B1874="","",VLOOKUP($T1874,Tablas!$X$14:$Y$17,2,1))</f>
        <v/>
      </c>
    </row>
    <row r="1875" spans="2:21" x14ac:dyDescent="0.2">
      <c r="B1875" s="1" t="str">
        <f>IF(Tablas!B1873="","",Tablas!B1873)</f>
        <v/>
      </c>
      <c r="C1875" s="1" t="str">
        <f>IF(Tablas!C1873="","",Tablas!C1873)</f>
        <v/>
      </c>
      <c r="D1875" s="1" t="str">
        <f>IF(Tablas!D1873="","",Tablas!D1873)</f>
        <v/>
      </c>
      <c r="E1875" s="1" t="str">
        <f>IF(Tablas!E1873="","",Tablas!E1873)</f>
        <v/>
      </c>
      <c r="F1875" s="1" t="str">
        <f>IF(Tablas!F1873="","",Tablas!F1873)</f>
        <v/>
      </c>
      <c r="G1875" s="1" t="str">
        <f>IF(Tablas!I1873="","",Tablas!I1873)</f>
        <v/>
      </c>
      <c r="H1875" s="1" t="s">
        <v>911</v>
      </c>
      <c r="I1875" s="39" t="str">
        <f>IF($B1875="","",-SUMIFS(Tabla7[Cantidad],Tabla7[Código del producto],$B1875,Tabla7[Tipo de movimiento],"SALIDA",Tabla7[Mes],I$5))</f>
        <v/>
      </c>
      <c r="J1875" s="39" t="str">
        <f>IF($B1875="","",-SUMIFS(Tabla7[Cantidad],Tabla7[Código del producto],$B1875,Tabla7[Tipo de movimiento],"SALIDA",Tabla7[Mes],J$5))</f>
        <v/>
      </c>
      <c r="K1875" s="39" t="str">
        <f>IF($B1875="","",-SUMIFS(Tabla7[Cantidad],Tabla7[Código del producto],$B1875,Tabla7[Tipo de movimiento],"SALIDA",Tabla7[Mes],K$5))</f>
        <v/>
      </c>
      <c r="L1875" s="39" t="str">
        <f>IF($B1875="","",-SUMIFS(Tabla7[Cantidad],Tabla7[Código del producto],$B1875,Tabla7[Tipo de movimiento],"SALIDA",Tabla7[Mes],L$5))</f>
        <v/>
      </c>
      <c r="M1875" s="39" t="str">
        <f>IF($B1875="","",-SUMIFS(Tabla7[Cantidad],Tabla7[Código del producto],$B1875,Tabla7[Tipo de movimiento],"SALIDA",Tabla7[Mes],M$5))</f>
        <v/>
      </c>
      <c r="N1875" s="39" t="str">
        <f>IF($B1875="","",-SUMIFS(Tabla7[Cantidad],Tabla7[Código del producto],$B1875,Tabla7[Tipo de movimiento],"SALIDA",Tabla7[Mes],N$5))</f>
        <v/>
      </c>
      <c r="O1875" s="39" t="str">
        <f>IF($B1875="","",-SUMIFS(Tabla7[Cantidad],Tabla7[Código del producto],$B1875,Tabla7[Tipo de movimiento],"SALIDA",Tabla7[Mes],O$5))</f>
        <v/>
      </c>
      <c r="P1875" s="39" t="str">
        <f>IF($B1875="","",-SUMIFS(Tabla7[Cantidad],Tabla7[Código del producto],$B1875,Tabla7[Tipo de movimiento],"SALIDA",Tabla7[Mes],P$5))</f>
        <v/>
      </c>
      <c r="Q1875" s="39" t="str">
        <f t="shared" si="87"/>
        <v/>
      </c>
      <c r="R1875" s="51" t="str">
        <f>IF($B1875="","",IFERROR(VLOOKUP($B1875,'ABC rotación'!$C:$G,5,0),"C"))</f>
        <v/>
      </c>
      <c r="S1875" s="41" t="str">
        <f t="shared" si="88"/>
        <v/>
      </c>
      <c r="T1875" s="40" t="str">
        <f t="shared" si="89"/>
        <v/>
      </c>
      <c r="U1875" s="23" t="str">
        <f>IF($B1875="","",VLOOKUP($T1875,Tablas!$X$14:$Y$17,2,1))</f>
        <v/>
      </c>
    </row>
    <row r="1876" spans="2:21" x14ac:dyDescent="0.2">
      <c r="B1876" s="1" t="str">
        <f>IF(Tablas!B1874="","",Tablas!B1874)</f>
        <v/>
      </c>
      <c r="C1876" s="1" t="str">
        <f>IF(Tablas!C1874="","",Tablas!C1874)</f>
        <v/>
      </c>
      <c r="D1876" s="1" t="str">
        <f>IF(Tablas!D1874="","",Tablas!D1874)</f>
        <v/>
      </c>
      <c r="E1876" s="1" t="str">
        <f>IF(Tablas!E1874="","",Tablas!E1874)</f>
        <v/>
      </c>
      <c r="F1876" s="1" t="str">
        <f>IF(Tablas!F1874="","",Tablas!F1874)</f>
        <v/>
      </c>
      <c r="G1876" s="1" t="str">
        <f>IF(Tablas!I1874="","",Tablas!I1874)</f>
        <v/>
      </c>
      <c r="H1876" s="1" t="s">
        <v>911</v>
      </c>
      <c r="I1876" s="39" t="str">
        <f>IF($B1876="","",-SUMIFS(Tabla7[Cantidad],Tabla7[Código del producto],$B1876,Tabla7[Tipo de movimiento],"SALIDA",Tabla7[Mes],I$5))</f>
        <v/>
      </c>
      <c r="J1876" s="39" t="str">
        <f>IF($B1876="","",-SUMIFS(Tabla7[Cantidad],Tabla7[Código del producto],$B1876,Tabla7[Tipo de movimiento],"SALIDA",Tabla7[Mes],J$5))</f>
        <v/>
      </c>
      <c r="K1876" s="39" t="str">
        <f>IF($B1876="","",-SUMIFS(Tabla7[Cantidad],Tabla7[Código del producto],$B1876,Tabla7[Tipo de movimiento],"SALIDA",Tabla7[Mes],K$5))</f>
        <v/>
      </c>
      <c r="L1876" s="39" t="str">
        <f>IF($B1876="","",-SUMIFS(Tabla7[Cantidad],Tabla7[Código del producto],$B1876,Tabla7[Tipo de movimiento],"SALIDA",Tabla7[Mes],L$5))</f>
        <v/>
      </c>
      <c r="M1876" s="39" t="str">
        <f>IF($B1876="","",-SUMIFS(Tabla7[Cantidad],Tabla7[Código del producto],$B1876,Tabla7[Tipo de movimiento],"SALIDA",Tabla7[Mes],M$5))</f>
        <v/>
      </c>
      <c r="N1876" s="39" t="str">
        <f>IF($B1876="","",-SUMIFS(Tabla7[Cantidad],Tabla7[Código del producto],$B1876,Tabla7[Tipo de movimiento],"SALIDA",Tabla7[Mes],N$5))</f>
        <v/>
      </c>
      <c r="O1876" s="39" t="str">
        <f>IF($B1876="","",-SUMIFS(Tabla7[Cantidad],Tabla7[Código del producto],$B1876,Tabla7[Tipo de movimiento],"SALIDA",Tabla7[Mes],O$5))</f>
        <v/>
      </c>
      <c r="P1876" s="39" t="str">
        <f>IF($B1876="","",-SUMIFS(Tabla7[Cantidad],Tabla7[Código del producto],$B1876,Tabla7[Tipo de movimiento],"SALIDA",Tabla7[Mes],P$5))</f>
        <v/>
      </c>
      <c r="Q1876" s="39" t="str">
        <f t="shared" si="87"/>
        <v/>
      </c>
      <c r="R1876" s="51" t="str">
        <f>IF($B1876="","",IFERROR(VLOOKUP($B1876,'ABC rotación'!$C:$G,5,0),"C"))</f>
        <v/>
      </c>
      <c r="S1876" s="41" t="str">
        <f t="shared" si="88"/>
        <v/>
      </c>
      <c r="T1876" s="40" t="str">
        <f t="shared" si="89"/>
        <v/>
      </c>
      <c r="U1876" s="23" t="str">
        <f>IF($B1876="","",VLOOKUP($T1876,Tablas!$X$14:$Y$17,2,1))</f>
        <v/>
      </c>
    </row>
    <row r="1877" spans="2:21" x14ac:dyDescent="0.2">
      <c r="B1877" s="1" t="str">
        <f>IF(Tablas!B1875="","",Tablas!B1875)</f>
        <v/>
      </c>
      <c r="C1877" s="1" t="str">
        <f>IF(Tablas!C1875="","",Tablas!C1875)</f>
        <v/>
      </c>
      <c r="D1877" s="1" t="str">
        <f>IF(Tablas!D1875="","",Tablas!D1875)</f>
        <v/>
      </c>
      <c r="E1877" s="1" t="str">
        <f>IF(Tablas!E1875="","",Tablas!E1875)</f>
        <v/>
      </c>
      <c r="F1877" s="1" t="str">
        <f>IF(Tablas!F1875="","",Tablas!F1875)</f>
        <v/>
      </c>
      <c r="G1877" s="1" t="str">
        <f>IF(Tablas!I1875="","",Tablas!I1875)</f>
        <v/>
      </c>
      <c r="H1877" s="1" t="s">
        <v>911</v>
      </c>
      <c r="I1877" s="39" t="str">
        <f>IF($B1877="","",-SUMIFS(Tabla7[Cantidad],Tabla7[Código del producto],$B1877,Tabla7[Tipo de movimiento],"SALIDA",Tabla7[Mes],I$5))</f>
        <v/>
      </c>
      <c r="J1877" s="39" t="str">
        <f>IF($B1877="","",-SUMIFS(Tabla7[Cantidad],Tabla7[Código del producto],$B1877,Tabla7[Tipo de movimiento],"SALIDA",Tabla7[Mes],J$5))</f>
        <v/>
      </c>
      <c r="K1877" s="39" t="str">
        <f>IF($B1877="","",-SUMIFS(Tabla7[Cantidad],Tabla7[Código del producto],$B1877,Tabla7[Tipo de movimiento],"SALIDA",Tabla7[Mes],K$5))</f>
        <v/>
      </c>
      <c r="L1877" s="39" t="str">
        <f>IF($B1877="","",-SUMIFS(Tabla7[Cantidad],Tabla7[Código del producto],$B1877,Tabla7[Tipo de movimiento],"SALIDA",Tabla7[Mes],L$5))</f>
        <v/>
      </c>
      <c r="M1877" s="39" t="str">
        <f>IF($B1877="","",-SUMIFS(Tabla7[Cantidad],Tabla7[Código del producto],$B1877,Tabla7[Tipo de movimiento],"SALIDA",Tabla7[Mes],M$5))</f>
        <v/>
      </c>
      <c r="N1877" s="39" t="str">
        <f>IF($B1877="","",-SUMIFS(Tabla7[Cantidad],Tabla7[Código del producto],$B1877,Tabla7[Tipo de movimiento],"SALIDA",Tabla7[Mes],N$5))</f>
        <v/>
      </c>
      <c r="O1877" s="39" t="str">
        <f>IF($B1877="","",-SUMIFS(Tabla7[Cantidad],Tabla7[Código del producto],$B1877,Tabla7[Tipo de movimiento],"SALIDA",Tabla7[Mes],O$5))</f>
        <v/>
      </c>
      <c r="P1877" s="39" t="str">
        <f>IF($B1877="","",-SUMIFS(Tabla7[Cantidad],Tabla7[Código del producto],$B1877,Tabla7[Tipo de movimiento],"SALIDA",Tabla7[Mes],P$5))</f>
        <v/>
      </c>
      <c r="Q1877" s="39" t="str">
        <f t="shared" si="87"/>
        <v/>
      </c>
      <c r="R1877" s="51" t="str">
        <f>IF($B1877="","",IFERROR(VLOOKUP($B1877,'ABC rotación'!$C:$G,5,0),"C"))</f>
        <v/>
      </c>
      <c r="S1877" s="41" t="str">
        <f t="shared" si="88"/>
        <v/>
      </c>
      <c r="T1877" s="40" t="str">
        <f t="shared" si="89"/>
        <v/>
      </c>
      <c r="U1877" s="23" t="str">
        <f>IF($B1877="","",VLOOKUP($T1877,Tablas!$X$14:$Y$17,2,1))</f>
        <v/>
      </c>
    </row>
    <row r="1878" spans="2:21" x14ac:dyDescent="0.2">
      <c r="B1878" s="1" t="str">
        <f>IF(Tablas!B1876="","",Tablas!B1876)</f>
        <v/>
      </c>
      <c r="C1878" s="1" t="str">
        <f>IF(Tablas!C1876="","",Tablas!C1876)</f>
        <v/>
      </c>
      <c r="D1878" s="1" t="str">
        <f>IF(Tablas!D1876="","",Tablas!D1876)</f>
        <v/>
      </c>
      <c r="E1878" s="1" t="str">
        <f>IF(Tablas!E1876="","",Tablas!E1876)</f>
        <v/>
      </c>
      <c r="F1878" s="1" t="str">
        <f>IF(Tablas!F1876="","",Tablas!F1876)</f>
        <v/>
      </c>
      <c r="G1878" s="1" t="str">
        <f>IF(Tablas!I1876="","",Tablas!I1876)</f>
        <v/>
      </c>
      <c r="H1878" s="1" t="s">
        <v>911</v>
      </c>
      <c r="I1878" s="39" t="str">
        <f>IF($B1878="","",-SUMIFS(Tabla7[Cantidad],Tabla7[Código del producto],$B1878,Tabla7[Tipo de movimiento],"SALIDA",Tabla7[Mes],I$5))</f>
        <v/>
      </c>
      <c r="J1878" s="39" t="str">
        <f>IF($B1878="","",-SUMIFS(Tabla7[Cantidad],Tabla7[Código del producto],$B1878,Tabla7[Tipo de movimiento],"SALIDA",Tabla7[Mes],J$5))</f>
        <v/>
      </c>
      <c r="K1878" s="39" t="str">
        <f>IF($B1878="","",-SUMIFS(Tabla7[Cantidad],Tabla7[Código del producto],$B1878,Tabla7[Tipo de movimiento],"SALIDA",Tabla7[Mes],K$5))</f>
        <v/>
      </c>
      <c r="L1878" s="39" t="str">
        <f>IF($B1878="","",-SUMIFS(Tabla7[Cantidad],Tabla7[Código del producto],$B1878,Tabla7[Tipo de movimiento],"SALIDA",Tabla7[Mes],L$5))</f>
        <v/>
      </c>
      <c r="M1878" s="39" t="str">
        <f>IF($B1878="","",-SUMIFS(Tabla7[Cantidad],Tabla7[Código del producto],$B1878,Tabla7[Tipo de movimiento],"SALIDA",Tabla7[Mes],M$5))</f>
        <v/>
      </c>
      <c r="N1878" s="39" t="str">
        <f>IF($B1878="","",-SUMIFS(Tabla7[Cantidad],Tabla7[Código del producto],$B1878,Tabla7[Tipo de movimiento],"SALIDA",Tabla7[Mes],N$5))</f>
        <v/>
      </c>
      <c r="O1878" s="39" t="str">
        <f>IF($B1878="","",-SUMIFS(Tabla7[Cantidad],Tabla7[Código del producto],$B1878,Tabla7[Tipo de movimiento],"SALIDA",Tabla7[Mes],O$5))</f>
        <v/>
      </c>
      <c r="P1878" s="39" t="str">
        <f>IF($B1878="","",-SUMIFS(Tabla7[Cantidad],Tabla7[Código del producto],$B1878,Tabla7[Tipo de movimiento],"SALIDA",Tabla7[Mes],P$5))</f>
        <v/>
      </c>
      <c r="Q1878" s="39" t="str">
        <f t="shared" si="87"/>
        <v/>
      </c>
      <c r="R1878" s="51" t="str">
        <f>IF($B1878="","",IFERROR(VLOOKUP($B1878,'ABC rotación'!$C:$G,5,0),"C"))</f>
        <v/>
      </c>
      <c r="S1878" s="41" t="str">
        <f t="shared" si="88"/>
        <v/>
      </c>
      <c r="T1878" s="40" t="str">
        <f t="shared" si="89"/>
        <v/>
      </c>
      <c r="U1878" s="23" t="str">
        <f>IF($B1878="","",VLOOKUP($T1878,Tablas!$X$14:$Y$17,2,1))</f>
        <v/>
      </c>
    </row>
    <row r="1879" spans="2:21" x14ac:dyDescent="0.2">
      <c r="B1879" s="1" t="str">
        <f>IF(Tablas!B1877="","",Tablas!B1877)</f>
        <v/>
      </c>
      <c r="C1879" s="1" t="str">
        <f>IF(Tablas!C1877="","",Tablas!C1877)</f>
        <v/>
      </c>
      <c r="D1879" s="1" t="str">
        <f>IF(Tablas!D1877="","",Tablas!D1877)</f>
        <v/>
      </c>
      <c r="E1879" s="1" t="str">
        <f>IF(Tablas!E1877="","",Tablas!E1877)</f>
        <v/>
      </c>
      <c r="F1879" s="1" t="str">
        <f>IF(Tablas!F1877="","",Tablas!F1877)</f>
        <v/>
      </c>
      <c r="G1879" s="1" t="str">
        <f>IF(Tablas!I1877="","",Tablas!I1877)</f>
        <v/>
      </c>
      <c r="H1879" s="1" t="s">
        <v>911</v>
      </c>
      <c r="I1879" s="39" t="str">
        <f>IF($B1879="","",-SUMIFS(Tabla7[Cantidad],Tabla7[Código del producto],$B1879,Tabla7[Tipo de movimiento],"SALIDA",Tabla7[Mes],I$5))</f>
        <v/>
      </c>
      <c r="J1879" s="39" t="str">
        <f>IF($B1879="","",-SUMIFS(Tabla7[Cantidad],Tabla7[Código del producto],$B1879,Tabla7[Tipo de movimiento],"SALIDA",Tabla7[Mes],J$5))</f>
        <v/>
      </c>
      <c r="K1879" s="39" t="str">
        <f>IF($B1879="","",-SUMIFS(Tabla7[Cantidad],Tabla7[Código del producto],$B1879,Tabla7[Tipo de movimiento],"SALIDA",Tabla7[Mes],K$5))</f>
        <v/>
      </c>
      <c r="L1879" s="39" t="str">
        <f>IF($B1879="","",-SUMIFS(Tabla7[Cantidad],Tabla7[Código del producto],$B1879,Tabla7[Tipo de movimiento],"SALIDA",Tabla7[Mes],L$5))</f>
        <v/>
      </c>
      <c r="M1879" s="39" t="str">
        <f>IF($B1879="","",-SUMIFS(Tabla7[Cantidad],Tabla7[Código del producto],$B1879,Tabla7[Tipo de movimiento],"SALIDA",Tabla7[Mes],M$5))</f>
        <v/>
      </c>
      <c r="N1879" s="39" t="str">
        <f>IF($B1879="","",-SUMIFS(Tabla7[Cantidad],Tabla7[Código del producto],$B1879,Tabla7[Tipo de movimiento],"SALIDA",Tabla7[Mes],N$5))</f>
        <v/>
      </c>
      <c r="O1879" s="39" t="str">
        <f>IF($B1879="","",-SUMIFS(Tabla7[Cantidad],Tabla7[Código del producto],$B1879,Tabla7[Tipo de movimiento],"SALIDA",Tabla7[Mes],O$5))</f>
        <v/>
      </c>
      <c r="P1879" s="39" t="str">
        <f>IF($B1879="","",-SUMIFS(Tabla7[Cantidad],Tabla7[Código del producto],$B1879,Tabla7[Tipo de movimiento],"SALIDA",Tabla7[Mes],P$5))</f>
        <v/>
      </c>
      <c r="Q1879" s="39" t="str">
        <f t="shared" si="87"/>
        <v/>
      </c>
      <c r="R1879" s="51" t="str">
        <f>IF($B1879="","",IFERROR(VLOOKUP($B1879,'ABC rotación'!$C:$G,5,0),"C"))</f>
        <v/>
      </c>
      <c r="S1879" s="41" t="str">
        <f t="shared" si="88"/>
        <v/>
      </c>
      <c r="T1879" s="40" t="str">
        <f t="shared" si="89"/>
        <v/>
      </c>
      <c r="U1879" s="23" t="str">
        <f>IF($B1879="","",VLOOKUP($T1879,Tablas!$X$14:$Y$17,2,1))</f>
        <v/>
      </c>
    </row>
    <row r="1880" spans="2:21" x14ac:dyDescent="0.2">
      <c r="B1880" s="1" t="str">
        <f>IF(Tablas!B1878="","",Tablas!B1878)</f>
        <v/>
      </c>
      <c r="C1880" s="1" t="str">
        <f>IF(Tablas!C1878="","",Tablas!C1878)</f>
        <v/>
      </c>
      <c r="D1880" s="1" t="str">
        <f>IF(Tablas!D1878="","",Tablas!D1878)</f>
        <v/>
      </c>
      <c r="E1880" s="1" t="str">
        <f>IF(Tablas!E1878="","",Tablas!E1878)</f>
        <v/>
      </c>
      <c r="F1880" s="1" t="str">
        <f>IF(Tablas!F1878="","",Tablas!F1878)</f>
        <v/>
      </c>
      <c r="G1880" s="1" t="str">
        <f>IF(Tablas!I1878="","",Tablas!I1878)</f>
        <v/>
      </c>
      <c r="H1880" s="1" t="s">
        <v>911</v>
      </c>
      <c r="I1880" s="39" t="str">
        <f>IF($B1880="","",-SUMIFS(Tabla7[Cantidad],Tabla7[Código del producto],$B1880,Tabla7[Tipo de movimiento],"SALIDA",Tabla7[Mes],I$5))</f>
        <v/>
      </c>
      <c r="J1880" s="39" t="str">
        <f>IF($B1880="","",-SUMIFS(Tabla7[Cantidad],Tabla7[Código del producto],$B1880,Tabla7[Tipo de movimiento],"SALIDA",Tabla7[Mes],J$5))</f>
        <v/>
      </c>
      <c r="K1880" s="39" t="str">
        <f>IF($B1880="","",-SUMIFS(Tabla7[Cantidad],Tabla7[Código del producto],$B1880,Tabla7[Tipo de movimiento],"SALIDA",Tabla7[Mes],K$5))</f>
        <v/>
      </c>
      <c r="L1880" s="39" t="str">
        <f>IF($B1880="","",-SUMIFS(Tabla7[Cantidad],Tabla7[Código del producto],$B1880,Tabla7[Tipo de movimiento],"SALIDA",Tabla7[Mes],L$5))</f>
        <v/>
      </c>
      <c r="M1880" s="39" t="str">
        <f>IF($B1880="","",-SUMIFS(Tabla7[Cantidad],Tabla7[Código del producto],$B1880,Tabla7[Tipo de movimiento],"SALIDA",Tabla7[Mes],M$5))</f>
        <v/>
      </c>
      <c r="N1880" s="39" t="str">
        <f>IF($B1880="","",-SUMIFS(Tabla7[Cantidad],Tabla7[Código del producto],$B1880,Tabla7[Tipo de movimiento],"SALIDA",Tabla7[Mes],N$5))</f>
        <v/>
      </c>
      <c r="O1880" s="39" t="str">
        <f>IF($B1880="","",-SUMIFS(Tabla7[Cantidad],Tabla7[Código del producto],$B1880,Tabla7[Tipo de movimiento],"SALIDA",Tabla7[Mes],O$5))</f>
        <v/>
      </c>
      <c r="P1880" s="39" t="str">
        <f>IF($B1880="","",-SUMIFS(Tabla7[Cantidad],Tabla7[Código del producto],$B1880,Tabla7[Tipo de movimiento],"SALIDA",Tabla7[Mes],P$5))</f>
        <v/>
      </c>
      <c r="Q1880" s="39" t="str">
        <f t="shared" si="87"/>
        <v/>
      </c>
      <c r="R1880" s="51" t="str">
        <f>IF($B1880="","",IFERROR(VLOOKUP($B1880,'ABC rotación'!$C:$G,5,0),"C"))</f>
        <v/>
      </c>
      <c r="S1880" s="41" t="str">
        <f t="shared" si="88"/>
        <v/>
      </c>
      <c r="T1880" s="40" t="str">
        <f t="shared" si="89"/>
        <v/>
      </c>
      <c r="U1880" s="23" t="str">
        <f>IF($B1880="","",VLOOKUP($T1880,Tablas!$X$14:$Y$17,2,1))</f>
        <v/>
      </c>
    </row>
    <row r="1881" spans="2:21" x14ac:dyDescent="0.2">
      <c r="B1881" s="1" t="str">
        <f>IF(Tablas!B1879="","",Tablas!B1879)</f>
        <v/>
      </c>
      <c r="C1881" s="1" t="str">
        <f>IF(Tablas!C1879="","",Tablas!C1879)</f>
        <v/>
      </c>
      <c r="D1881" s="1" t="str">
        <f>IF(Tablas!D1879="","",Tablas!D1879)</f>
        <v/>
      </c>
      <c r="E1881" s="1" t="str">
        <f>IF(Tablas!E1879="","",Tablas!E1879)</f>
        <v/>
      </c>
      <c r="F1881" s="1" t="str">
        <f>IF(Tablas!F1879="","",Tablas!F1879)</f>
        <v/>
      </c>
      <c r="G1881" s="1" t="str">
        <f>IF(Tablas!I1879="","",Tablas!I1879)</f>
        <v/>
      </c>
      <c r="H1881" s="1" t="s">
        <v>911</v>
      </c>
      <c r="I1881" s="39" t="str">
        <f>IF($B1881="","",-SUMIFS(Tabla7[Cantidad],Tabla7[Código del producto],$B1881,Tabla7[Tipo de movimiento],"SALIDA",Tabla7[Mes],I$5))</f>
        <v/>
      </c>
      <c r="J1881" s="39" t="str">
        <f>IF($B1881="","",-SUMIFS(Tabla7[Cantidad],Tabla7[Código del producto],$B1881,Tabla7[Tipo de movimiento],"SALIDA",Tabla7[Mes],J$5))</f>
        <v/>
      </c>
      <c r="K1881" s="39" t="str">
        <f>IF($B1881="","",-SUMIFS(Tabla7[Cantidad],Tabla7[Código del producto],$B1881,Tabla7[Tipo de movimiento],"SALIDA",Tabla7[Mes],K$5))</f>
        <v/>
      </c>
      <c r="L1881" s="39" t="str">
        <f>IF($B1881="","",-SUMIFS(Tabla7[Cantidad],Tabla7[Código del producto],$B1881,Tabla7[Tipo de movimiento],"SALIDA",Tabla7[Mes],L$5))</f>
        <v/>
      </c>
      <c r="M1881" s="39" t="str">
        <f>IF($B1881="","",-SUMIFS(Tabla7[Cantidad],Tabla7[Código del producto],$B1881,Tabla7[Tipo de movimiento],"SALIDA",Tabla7[Mes],M$5))</f>
        <v/>
      </c>
      <c r="N1881" s="39" t="str">
        <f>IF($B1881="","",-SUMIFS(Tabla7[Cantidad],Tabla7[Código del producto],$B1881,Tabla7[Tipo de movimiento],"SALIDA",Tabla7[Mes],N$5))</f>
        <v/>
      </c>
      <c r="O1881" s="39" t="str">
        <f>IF($B1881="","",-SUMIFS(Tabla7[Cantidad],Tabla7[Código del producto],$B1881,Tabla7[Tipo de movimiento],"SALIDA",Tabla7[Mes],O$5))</f>
        <v/>
      </c>
      <c r="P1881" s="39" t="str">
        <f>IF($B1881="","",-SUMIFS(Tabla7[Cantidad],Tabla7[Código del producto],$B1881,Tabla7[Tipo de movimiento],"SALIDA",Tabla7[Mes],P$5))</f>
        <v/>
      </c>
      <c r="Q1881" s="39" t="str">
        <f t="shared" si="87"/>
        <v/>
      </c>
      <c r="R1881" s="51" t="str">
        <f>IF($B1881="","",IFERROR(VLOOKUP($B1881,'ABC rotación'!$C:$G,5,0),"C"))</f>
        <v/>
      </c>
      <c r="S1881" s="41" t="str">
        <f t="shared" si="88"/>
        <v/>
      </c>
      <c r="T1881" s="40" t="str">
        <f t="shared" si="89"/>
        <v/>
      </c>
      <c r="U1881" s="23" t="str">
        <f>IF($B1881="","",VLOOKUP($T1881,Tablas!$X$14:$Y$17,2,1))</f>
        <v/>
      </c>
    </row>
    <row r="1882" spans="2:21" x14ac:dyDescent="0.2">
      <c r="B1882" s="1" t="str">
        <f>IF(Tablas!B1880="","",Tablas!B1880)</f>
        <v/>
      </c>
      <c r="C1882" s="1" t="str">
        <f>IF(Tablas!C1880="","",Tablas!C1880)</f>
        <v/>
      </c>
      <c r="D1882" s="1" t="str">
        <f>IF(Tablas!D1880="","",Tablas!D1880)</f>
        <v/>
      </c>
      <c r="E1882" s="1" t="str">
        <f>IF(Tablas!E1880="","",Tablas!E1880)</f>
        <v/>
      </c>
      <c r="F1882" s="1" t="str">
        <f>IF(Tablas!F1880="","",Tablas!F1880)</f>
        <v/>
      </c>
      <c r="G1882" s="1" t="str">
        <f>IF(Tablas!I1880="","",Tablas!I1880)</f>
        <v/>
      </c>
      <c r="H1882" s="1" t="s">
        <v>911</v>
      </c>
      <c r="I1882" s="39" t="str">
        <f>IF($B1882="","",-SUMIFS(Tabla7[Cantidad],Tabla7[Código del producto],$B1882,Tabla7[Tipo de movimiento],"SALIDA",Tabla7[Mes],I$5))</f>
        <v/>
      </c>
      <c r="J1882" s="39" t="str">
        <f>IF($B1882="","",-SUMIFS(Tabla7[Cantidad],Tabla7[Código del producto],$B1882,Tabla7[Tipo de movimiento],"SALIDA",Tabla7[Mes],J$5))</f>
        <v/>
      </c>
      <c r="K1882" s="39" t="str">
        <f>IF($B1882="","",-SUMIFS(Tabla7[Cantidad],Tabla7[Código del producto],$B1882,Tabla7[Tipo de movimiento],"SALIDA",Tabla7[Mes],K$5))</f>
        <v/>
      </c>
      <c r="L1882" s="39" t="str">
        <f>IF($B1882="","",-SUMIFS(Tabla7[Cantidad],Tabla7[Código del producto],$B1882,Tabla7[Tipo de movimiento],"SALIDA",Tabla7[Mes],L$5))</f>
        <v/>
      </c>
      <c r="M1882" s="39" t="str">
        <f>IF($B1882="","",-SUMIFS(Tabla7[Cantidad],Tabla7[Código del producto],$B1882,Tabla7[Tipo de movimiento],"SALIDA",Tabla7[Mes],M$5))</f>
        <v/>
      </c>
      <c r="N1882" s="39" t="str">
        <f>IF($B1882="","",-SUMIFS(Tabla7[Cantidad],Tabla7[Código del producto],$B1882,Tabla7[Tipo de movimiento],"SALIDA",Tabla7[Mes],N$5))</f>
        <v/>
      </c>
      <c r="O1882" s="39" t="str">
        <f>IF($B1882="","",-SUMIFS(Tabla7[Cantidad],Tabla7[Código del producto],$B1882,Tabla7[Tipo de movimiento],"SALIDA",Tabla7[Mes],O$5))</f>
        <v/>
      </c>
      <c r="P1882" s="39" t="str">
        <f>IF($B1882="","",-SUMIFS(Tabla7[Cantidad],Tabla7[Código del producto],$B1882,Tabla7[Tipo de movimiento],"SALIDA",Tabla7[Mes],P$5))</f>
        <v/>
      </c>
      <c r="Q1882" s="39" t="str">
        <f t="shared" si="87"/>
        <v/>
      </c>
      <c r="R1882" s="51" t="str">
        <f>IF($B1882="","",IFERROR(VLOOKUP($B1882,'ABC rotación'!$C:$G,5,0),"C"))</f>
        <v/>
      </c>
      <c r="S1882" s="41" t="str">
        <f t="shared" si="88"/>
        <v/>
      </c>
      <c r="T1882" s="40" t="str">
        <f t="shared" si="89"/>
        <v/>
      </c>
      <c r="U1882" s="23" t="str">
        <f>IF($B1882="","",VLOOKUP($T1882,Tablas!$X$14:$Y$17,2,1))</f>
        <v/>
      </c>
    </row>
    <row r="1883" spans="2:21" x14ac:dyDescent="0.2">
      <c r="B1883" s="1" t="str">
        <f>IF(Tablas!B1881="","",Tablas!B1881)</f>
        <v/>
      </c>
      <c r="C1883" s="1" t="str">
        <f>IF(Tablas!C1881="","",Tablas!C1881)</f>
        <v/>
      </c>
      <c r="D1883" s="1" t="str">
        <f>IF(Tablas!D1881="","",Tablas!D1881)</f>
        <v/>
      </c>
      <c r="E1883" s="1" t="str">
        <f>IF(Tablas!E1881="","",Tablas!E1881)</f>
        <v/>
      </c>
      <c r="F1883" s="1" t="str">
        <f>IF(Tablas!F1881="","",Tablas!F1881)</f>
        <v/>
      </c>
      <c r="G1883" s="1" t="str">
        <f>IF(Tablas!I1881="","",Tablas!I1881)</f>
        <v/>
      </c>
      <c r="H1883" s="1" t="s">
        <v>911</v>
      </c>
      <c r="I1883" s="39" t="str">
        <f>IF($B1883="","",-SUMIFS(Tabla7[Cantidad],Tabla7[Código del producto],$B1883,Tabla7[Tipo de movimiento],"SALIDA",Tabla7[Mes],I$5))</f>
        <v/>
      </c>
      <c r="J1883" s="39" t="str">
        <f>IF($B1883="","",-SUMIFS(Tabla7[Cantidad],Tabla7[Código del producto],$B1883,Tabla7[Tipo de movimiento],"SALIDA",Tabla7[Mes],J$5))</f>
        <v/>
      </c>
      <c r="K1883" s="39" t="str">
        <f>IF($B1883="","",-SUMIFS(Tabla7[Cantidad],Tabla7[Código del producto],$B1883,Tabla7[Tipo de movimiento],"SALIDA",Tabla7[Mes],K$5))</f>
        <v/>
      </c>
      <c r="L1883" s="39" t="str">
        <f>IF($B1883="","",-SUMIFS(Tabla7[Cantidad],Tabla7[Código del producto],$B1883,Tabla7[Tipo de movimiento],"SALIDA",Tabla7[Mes],L$5))</f>
        <v/>
      </c>
      <c r="M1883" s="39" t="str">
        <f>IF($B1883="","",-SUMIFS(Tabla7[Cantidad],Tabla7[Código del producto],$B1883,Tabla7[Tipo de movimiento],"SALIDA",Tabla7[Mes],M$5))</f>
        <v/>
      </c>
      <c r="N1883" s="39" t="str">
        <f>IF($B1883="","",-SUMIFS(Tabla7[Cantidad],Tabla7[Código del producto],$B1883,Tabla7[Tipo de movimiento],"SALIDA",Tabla7[Mes],N$5))</f>
        <v/>
      </c>
      <c r="O1883" s="39" t="str">
        <f>IF($B1883="","",-SUMIFS(Tabla7[Cantidad],Tabla7[Código del producto],$B1883,Tabla7[Tipo de movimiento],"SALIDA",Tabla7[Mes],O$5))</f>
        <v/>
      </c>
      <c r="P1883" s="39" t="str">
        <f>IF($B1883="","",-SUMIFS(Tabla7[Cantidad],Tabla7[Código del producto],$B1883,Tabla7[Tipo de movimiento],"SALIDA",Tabla7[Mes],P$5))</f>
        <v/>
      </c>
      <c r="Q1883" s="39" t="str">
        <f t="shared" si="87"/>
        <v/>
      </c>
      <c r="R1883" s="51" t="str">
        <f>IF($B1883="","",IFERROR(VLOOKUP($B1883,'ABC rotación'!$C:$G,5,0),"C"))</f>
        <v/>
      </c>
      <c r="S1883" s="41" t="str">
        <f t="shared" si="88"/>
        <v/>
      </c>
      <c r="T1883" s="40" t="str">
        <f t="shared" si="89"/>
        <v/>
      </c>
      <c r="U1883" s="23" t="str">
        <f>IF($B1883="","",VLOOKUP($T1883,Tablas!$X$14:$Y$17,2,1))</f>
        <v/>
      </c>
    </row>
    <row r="1884" spans="2:21" x14ac:dyDescent="0.2">
      <c r="B1884" s="1" t="str">
        <f>IF(Tablas!B1882="","",Tablas!B1882)</f>
        <v/>
      </c>
      <c r="C1884" s="1" t="str">
        <f>IF(Tablas!C1882="","",Tablas!C1882)</f>
        <v/>
      </c>
      <c r="D1884" s="1" t="str">
        <f>IF(Tablas!D1882="","",Tablas!D1882)</f>
        <v/>
      </c>
      <c r="E1884" s="1" t="str">
        <f>IF(Tablas!E1882="","",Tablas!E1882)</f>
        <v/>
      </c>
      <c r="F1884" s="1" t="str">
        <f>IF(Tablas!F1882="","",Tablas!F1882)</f>
        <v/>
      </c>
      <c r="G1884" s="1" t="str">
        <f>IF(Tablas!I1882="","",Tablas!I1882)</f>
        <v/>
      </c>
      <c r="H1884" s="1" t="s">
        <v>911</v>
      </c>
      <c r="I1884" s="39" t="str">
        <f>IF($B1884="","",-SUMIFS(Tabla7[Cantidad],Tabla7[Código del producto],$B1884,Tabla7[Tipo de movimiento],"SALIDA",Tabla7[Mes],I$5))</f>
        <v/>
      </c>
      <c r="J1884" s="39" t="str">
        <f>IF($B1884="","",-SUMIFS(Tabla7[Cantidad],Tabla7[Código del producto],$B1884,Tabla7[Tipo de movimiento],"SALIDA",Tabla7[Mes],J$5))</f>
        <v/>
      </c>
      <c r="K1884" s="39" t="str">
        <f>IF($B1884="","",-SUMIFS(Tabla7[Cantidad],Tabla7[Código del producto],$B1884,Tabla7[Tipo de movimiento],"SALIDA",Tabla7[Mes],K$5))</f>
        <v/>
      </c>
      <c r="L1884" s="39" t="str">
        <f>IF($B1884="","",-SUMIFS(Tabla7[Cantidad],Tabla7[Código del producto],$B1884,Tabla7[Tipo de movimiento],"SALIDA",Tabla7[Mes],L$5))</f>
        <v/>
      </c>
      <c r="M1884" s="39" t="str">
        <f>IF($B1884="","",-SUMIFS(Tabla7[Cantidad],Tabla7[Código del producto],$B1884,Tabla7[Tipo de movimiento],"SALIDA",Tabla7[Mes],M$5))</f>
        <v/>
      </c>
      <c r="N1884" s="39" t="str">
        <f>IF($B1884="","",-SUMIFS(Tabla7[Cantidad],Tabla7[Código del producto],$B1884,Tabla7[Tipo de movimiento],"SALIDA",Tabla7[Mes],N$5))</f>
        <v/>
      </c>
      <c r="O1884" s="39" t="str">
        <f>IF($B1884="","",-SUMIFS(Tabla7[Cantidad],Tabla7[Código del producto],$B1884,Tabla7[Tipo de movimiento],"SALIDA",Tabla7[Mes],O$5))</f>
        <v/>
      </c>
      <c r="P1884" s="39" t="str">
        <f>IF($B1884="","",-SUMIFS(Tabla7[Cantidad],Tabla7[Código del producto],$B1884,Tabla7[Tipo de movimiento],"SALIDA",Tabla7[Mes],P$5))</f>
        <v/>
      </c>
      <c r="Q1884" s="39" t="str">
        <f t="shared" si="87"/>
        <v/>
      </c>
      <c r="R1884" s="51" t="str">
        <f>IF($B1884="","",IFERROR(VLOOKUP($B1884,'ABC rotación'!$C:$G,5,0),"C"))</f>
        <v/>
      </c>
      <c r="S1884" s="41" t="str">
        <f t="shared" si="88"/>
        <v/>
      </c>
      <c r="T1884" s="40" t="str">
        <f t="shared" si="89"/>
        <v/>
      </c>
      <c r="U1884" s="23" t="str">
        <f>IF($B1884="","",VLOOKUP($T1884,Tablas!$X$14:$Y$17,2,1))</f>
        <v/>
      </c>
    </row>
    <row r="1885" spans="2:21" x14ac:dyDescent="0.2">
      <c r="B1885" s="1" t="str">
        <f>IF(Tablas!B1883="","",Tablas!B1883)</f>
        <v/>
      </c>
      <c r="C1885" s="1" t="str">
        <f>IF(Tablas!C1883="","",Tablas!C1883)</f>
        <v/>
      </c>
      <c r="D1885" s="1" t="str">
        <f>IF(Tablas!D1883="","",Tablas!D1883)</f>
        <v/>
      </c>
      <c r="E1885" s="1" t="str">
        <f>IF(Tablas!E1883="","",Tablas!E1883)</f>
        <v/>
      </c>
      <c r="F1885" s="1" t="str">
        <f>IF(Tablas!F1883="","",Tablas!F1883)</f>
        <v/>
      </c>
      <c r="G1885" s="1" t="str">
        <f>IF(Tablas!I1883="","",Tablas!I1883)</f>
        <v/>
      </c>
      <c r="H1885" s="1" t="s">
        <v>911</v>
      </c>
      <c r="I1885" s="39" t="str">
        <f>IF($B1885="","",-SUMIFS(Tabla7[Cantidad],Tabla7[Código del producto],$B1885,Tabla7[Tipo de movimiento],"SALIDA",Tabla7[Mes],I$5))</f>
        <v/>
      </c>
      <c r="J1885" s="39" t="str">
        <f>IF($B1885="","",-SUMIFS(Tabla7[Cantidad],Tabla7[Código del producto],$B1885,Tabla7[Tipo de movimiento],"SALIDA",Tabla7[Mes],J$5))</f>
        <v/>
      </c>
      <c r="K1885" s="39" t="str">
        <f>IF($B1885="","",-SUMIFS(Tabla7[Cantidad],Tabla7[Código del producto],$B1885,Tabla7[Tipo de movimiento],"SALIDA",Tabla7[Mes],K$5))</f>
        <v/>
      </c>
      <c r="L1885" s="39" t="str">
        <f>IF($B1885="","",-SUMIFS(Tabla7[Cantidad],Tabla7[Código del producto],$B1885,Tabla7[Tipo de movimiento],"SALIDA",Tabla7[Mes],L$5))</f>
        <v/>
      </c>
      <c r="M1885" s="39" t="str">
        <f>IF($B1885="","",-SUMIFS(Tabla7[Cantidad],Tabla7[Código del producto],$B1885,Tabla7[Tipo de movimiento],"SALIDA",Tabla7[Mes],M$5))</f>
        <v/>
      </c>
      <c r="N1885" s="39" t="str">
        <f>IF($B1885="","",-SUMIFS(Tabla7[Cantidad],Tabla7[Código del producto],$B1885,Tabla7[Tipo de movimiento],"SALIDA",Tabla7[Mes],N$5))</f>
        <v/>
      </c>
      <c r="O1885" s="39" t="str">
        <f>IF($B1885="","",-SUMIFS(Tabla7[Cantidad],Tabla7[Código del producto],$B1885,Tabla7[Tipo de movimiento],"SALIDA",Tabla7[Mes],O$5))</f>
        <v/>
      </c>
      <c r="P1885" s="39" t="str">
        <f>IF($B1885="","",-SUMIFS(Tabla7[Cantidad],Tabla7[Código del producto],$B1885,Tabla7[Tipo de movimiento],"SALIDA",Tabla7[Mes],P$5))</f>
        <v/>
      </c>
      <c r="Q1885" s="39" t="str">
        <f t="shared" si="87"/>
        <v/>
      </c>
      <c r="R1885" s="51" t="str">
        <f>IF($B1885="","",IFERROR(VLOOKUP($B1885,'ABC rotación'!$C:$G,5,0),"C"))</f>
        <v/>
      </c>
      <c r="S1885" s="41" t="str">
        <f t="shared" si="88"/>
        <v/>
      </c>
      <c r="T1885" s="40" t="str">
        <f t="shared" si="89"/>
        <v/>
      </c>
      <c r="U1885" s="23" t="str">
        <f>IF($B1885="","",VLOOKUP($T1885,Tablas!$X$14:$Y$17,2,1))</f>
        <v/>
      </c>
    </row>
    <row r="1886" spans="2:21" x14ac:dyDescent="0.2">
      <c r="B1886" s="1" t="str">
        <f>IF(Tablas!B1884="","",Tablas!B1884)</f>
        <v/>
      </c>
      <c r="C1886" s="1" t="str">
        <f>IF(Tablas!C1884="","",Tablas!C1884)</f>
        <v/>
      </c>
      <c r="D1886" s="1" t="str">
        <f>IF(Tablas!D1884="","",Tablas!D1884)</f>
        <v/>
      </c>
      <c r="E1886" s="1" t="str">
        <f>IF(Tablas!E1884="","",Tablas!E1884)</f>
        <v/>
      </c>
      <c r="F1886" s="1" t="str">
        <f>IF(Tablas!F1884="","",Tablas!F1884)</f>
        <v/>
      </c>
      <c r="G1886" s="1" t="str">
        <f>IF(Tablas!I1884="","",Tablas!I1884)</f>
        <v/>
      </c>
      <c r="H1886" s="1" t="s">
        <v>911</v>
      </c>
      <c r="I1886" s="39" t="str">
        <f>IF($B1886="","",-SUMIFS(Tabla7[Cantidad],Tabla7[Código del producto],$B1886,Tabla7[Tipo de movimiento],"SALIDA",Tabla7[Mes],I$5))</f>
        <v/>
      </c>
      <c r="J1886" s="39" t="str">
        <f>IF($B1886="","",-SUMIFS(Tabla7[Cantidad],Tabla7[Código del producto],$B1886,Tabla7[Tipo de movimiento],"SALIDA",Tabla7[Mes],J$5))</f>
        <v/>
      </c>
      <c r="K1886" s="39" t="str">
        <f>IF($B1886="","",-SUMIFS(Tabla7[Cantidad],Tabla7[Código del producto],$B1886,Tabla7[Tipo de movimiento],"SALIDA",Tabla7[Mes],K$5))</f>
        <v/>
      </c>
      <c r="L1886" s="39" t="str">
        <f>IF($B1886="","",-SUMIFS(Tabla7[Cantidad],Tabla7[Código del producto],$B1886,Tabla7[Tipo de movimiento],"SALIDA",Tabla7[Mes],L$5))</f>
        <v/>
      </c>
      <c r="M1886" s="39" t="str">
        <f>IF($B1886="","",-SUMIFS(Tabla7[Cantidad],Tabla7[Código del producto],$B1886,Tabla7[Tipo de movimiento],"SALIDA",Tabla7[Mes],M$5))</f>
        <v/>
      </c>
      <c r="N1886" s="39" t="str">
        <f>IF($B1886="","",-SUMIFS(Tabla7[Cantidad],Tabla7[Código del producto],$B1886,Tabla7[Tipo de movimiento],"SALIDA",Tabla7[Mes],N$5))</f>
        <v/>
      </c>
      <c r="O1886" s="39" t="str">
        <f>IF($B1886="","",-SUMIFS(Tabla7[Cantidad],Tabla7[Código del producto],$B1886,Tabla7[Tipo de movimiento],"SALIDA",Tabla7[Mes],O$5))</f>
        <v/>
      </c>
      <c r="P1886" s="39" t="str">
        <f>IF($B1886="","",-SUMIFS(Tabla7[Cantidad],Tabla7[Código del producto],$B1886,Tabla7[Tipo de movimiento],"SALIDA",Tabla7[Mes],P$5))</f>
        <v/>
      </c>
      <c r="Q1886" s="39" t="str">
        <f t="shared" si="87"/>
        <v/>
      </c>
      <c r="R1886" s="51" t="str">
        <f>IF($B1886="","",IFERROR(VLOOKUP($B1886,'ABC rotación'!$C:$G,5,0),"C"))</f>
        <v/>
      </c>
      <c r="S1886" s="41" t="str">
        <f t="shared" si="88"/>
        <v/>
      </c>
      <c r="T1886" s="40" t="str">
        <f t="shared" si="89"/>
        <v/>
      </c>
      <c r="U1886" s="23" t="str">
        <f>IF($B1886="","",VLOOKUP($T1886,Tablas!$X$14:$Y$17,2,1))</f>
        <v/>
      </c>
    </row>
    <row r="1887" spans="2:21" x14ac:dyDescent="0.2">
      <c r="B1887" s="1" t="str">
        <f>IF(Tablas!B1885="","",Tablas!B1885)</f>
        <v/>
      </c>
      <c r="C1887" s="1" t="str">
        <f>IF(Tablas!C1885="","",Tablas!C1885)</f>
        <v/>
      </c>
      <c r="D1887" s="1" t="str">
        <f>IF(Tablas!D1885="","",Tablas!D1885)</f>
        <v/>
      </c>
      <c r="E1887" s="1" t="str">
        <f>IF(Tablas!E1885="","",Tablas!E1885)</f>
        <v/>
      </c>
      <c r="F1887" s="1" t="str">
        <f>IF(Tablas!F1885="","",Tablas!F1885)</f>
        <v/>
      </c>
      <c r="G1887" s="1" t="str">
        <f>IF(Tablas!I1885="","",Tablas!I1885)</f>
        <v/>
      </c>
      <c r="H1887" s="1" t="s">
        <v>911</v>
      </c>
      <c r="I1887" s="39" t="str">
        <f>IF($B1887="","",-SUMIFS(Tabla7[Cantidad],Tabla7[Código del producto],$B1887,Tabla7[Tipo de movimiento],"SALIDA",Tabla7[Mes],I$5))</f>
        <v/>
      </c>
      <c r="J1887" s="39" t="str">
        <f>IF($B1887="","",-SUMIFS(Tabla7[Cantidad],Tabla7[Código del producto],$B1887,Tabla7[Tipo de movimiento],"SALIDA",Tabla7[Mes],J$5))</f>
        <v/>
      </c>
      <c r="K1887" s="39" t="str">
        <f>IF($B1887="","",-SUMIFS(Tabla7[Cantidad],Tabla7[Código del producto],$B1887,Tabla7[Tipo de movimiento],"SALIDA",Tabla7[Mes],K$5))</f>
        <v/>
      </c>
      <c r="L1887" s="39" t="str">
        <f>IF($B1887="","",-SUMIFS(Tabla7[Cantidad],Tabla7[Código del producto],$B1887,Tabla7[Tipo de movimiento],"SALIDA",Tabla7[Mes],L$5))</f>
        <v/>
      </c>
      <c r="M1887" s="39" t="str">
        <f>IF($B1887="","",-SUMIFS(Tabla7[Cantidad],Tabla7[Código del producto],$B1887,Tabla7[Tipo de movimiento],"SALIDA",Tabla7[Mes],M$5))</f>
        <v/>
      </c>
      <c r="N1887" s="39" t="str">
        <f>IF($B1887="","",-SUMIFS(Tabla7[Cantidad],Tabla7[Código del producto],$B1887,Tabla7[Tipo de movimiento],"SALIDA",Tabla7[Mes],N$5))</f>
        <v/>
      </c>
      <c r="O1887" s="39" t="str">
        <f>IF($B1887="","",-SUMIFS(Tabla7[Cantidad],Tabla7[Código del producto],$B1887,Tabla7[Tipo de movimiento],"SALIDA",Tabla7[Mes],O$5))</f>
        <v/>
      </c>
      <c r="P1887" s="39" t="str">
        <f>IF($B1887="","",-SUMIFS(Tabla7[Cantidad],Tabla7[Código del producto],$B1887,Tabla7[Tipo de movimiento],"SALIDA",Tabla7[Mes],P$5))</f>
        <v/>
      </c>
      <c r="Q1887" s="39" t="str">
        <f t="shared" si="87"/>
        <v/>
      </c>
      <c r="R1887" s="51" t="str">
        <f>IF($B1887="","",IFERROR(VLOOKUP($B1887,'ABC rotación'!$C:$G,5,0),"C"))</f>
        <v/>
      </c>
      <c r="S1887" s="41" t="str">
        <f t="shared" si="88"/>
        <v/>
      </c>
      <c r="T1887" s="40" t="str">
        <f t="shared" si="89"/>
        <v/>
      </c>
      <c r="U1887" s="23" t="str">
        <f>IF($B1887="","",VLOOKUP($T1887,Tablas!$X$14:$Y$17,2,1))</f>
        <v/>
      </c>
    </row>
    <row r="1888" spans="2:21" x14ac:dyDescent="0.2">
      <c r="B1888" s="1" t="str">
        <f>IF(Tablas!B1886="","",Tablas!B1886)</f>
        <v/>
      </c>
      <c r="C1888" s="1" t="str">
        <f>IF(Tablas!C1886="","",Tablas!C1886)</f>
        <v/>
      </c>
      <c r="D1888" s="1" t="str">
        <f>IF(Tablas!D1886="","",Tablas!D1886)</f>
        <v/>
      </c>
      <c r="E1888" s="1" t="str">
        <f>IF(Tablas!E1886="","",Tablas!E1886)</f>
        <v/>
      </c>
      <c r="F1888" s="1" t="str">
        <f>IF(Tablas!F1886="","",Tablas!F1886)</f>
        <v/>
      </c>
      <c r="G1888" s="1" t="str">
        <f>IF(Tablas!I1886="","",Tablas!I1886)</f>
        <v/>
      </c>
      <c r="H1888" s="1" t="s">
        <v>911</v>
      </c>
      <c r="I1888" s="39" t="str">
        <f>IF($B1888="","",-SUMIFS(Tabla7[Cantidad],Tabla7[Código del producto],$B1888,Tabla7[Tipo de movimiento],"SALIDA",Tabla7[Mes],I$5))</f>
        <v/>
      </c>
      <c r="J1888" s="39" t="str">
        <f>IF($B1888="","",-SUMIFS(Tabla7[Cantidad],Tabla7[Código del producto],$B1888,Tabla7[Tipo de movimiento],"SALIDA",Tabla7[Mes],J$5))</f>
        <v/>
      </c>
      <c r="K1888" s="39" t="str">
        <f>IF($B1888="","",-SUMIFS(Tabla7[Cantidad],Tabla7[Código del producto],$B1888,Tabla7[Tipo de movimiento],"SALIDA",Tabla7[Mes],K$5))</f>
        <v/>
      </c>
      <c r="L1888" s="39" t="str">
        <f>IF($B1888="","",-SUMIFS(Tabla7[Cantidad],Tabla7[Código del producto],$B1888,Tabla7[Tipo de movimiento],"SALIDA",Tabla7[Mes],L$5))</f>
        <v/>
      </c>
      <c r="M1888" s="39" t="str">
        <f>IF($B1888="","",-SUMIFS(Tabla7[Cantidad],Tabla7[Código del producto],$B1888,Tabla7[Tipo de movimiento],"SALIDA",Tabla7[Mes],M$5))</f>
        <v/>
      </c>
      <c r="N1888" s="39" t="str">
        <f>IF($B1888="","",-SUMIFS(Tabla7[Cantidad],Tabla7[Código del producto],$B1888,Tabla7[Tipo de movimiento],"SALIDA",Tabla7[Mes],N$5))</f>
        <v/>
      </c>
      <c r="O1888" s="39" t="str">
        <f>IF($B1888="","",-SUMIFS(Tabla7[Cantidad],Tabla7[Código del producto],$B1888,Tabla7[Tipo de movimiento],"SALIDA",Tabla7[Mes],O$5))</f>
        <v/>
      </c>
      <c r="P1888" s="39" t="str">
        <f>IF($B1888="","",-SUMIFS(Tabla7[Cantidad],Tabla7[Código del producto],$B1888,Tabla7[Tipo de movimiento],"SALIDA",Tabla7[Mes],P$5))</f>
        <v/>
      </c>
      <c r="Q1888" s="39" t="str">
        <f t="shared" si="87"/>
        <v/>
      </c>
      <c r="R1888" s="51" t="str">
        <f>IF($B1888="","",IFERROR(VLOOKUP($B1888,'ABC rotación'!$C:$G,5,0),"C"))</f>
        <v/>
      </c>
      <c r="S1888" s="41" t="str">
        <f t="shared" si="88"/>
        <v/>
      </c>
      <c r="T1888" s="40" t="str">
        <f t="shared" si="89"/>
        <v/>
      </c>
      <c r="U1888" s="23" t="str">
        <f>IF($B1888="","",VLOOKUP($T1888,Tablas!$X$14:$Y$17,2,1))</f>
        <v/>
      </c>
    </row>
    <row r="1889" spans="2:21" x14ac:dyDescent="0.2">
      <c r="B1889" s="1" t="str">
        <f>IF(Tablas!B1887="","",Tablas!B1887)</f>
        <v/>
      </c>
      <c r="C1889" s="1" t="str">
        <f>IF(Tablas!C1887="","",Tablas!C1887)</f>
        <v/>
      </c>
      <c r="D1889" s="1" t="str">
        <f>IF(Tablas!D1887="","",Tablas!D1887)</f>
        <v/>
      </c>
      <c r="E1889" s="1" t="str">
        <f>IF(Tablas!E1887="","",Tablas!E1887)</f>
        <v/>
      </c>
      <c r="F1889" s="1" t="str">
        <f>IF(Tablas!F1887="","",Tablas!F1887)</f>
        <v/>
      </c>
      <c r="G1889" s="1" t="str">
        <f>IF(Tablas!I1887="","",Tablas!I1887)</f>
        <v/>
      </c>
      <c r="H1889" s="1" t="s">
        <v>911</v>
      </c>
      <c r="I1889" s="39" t="str">
        <f>IF($B1889="","",-SUMIFS(Tabla7[Cantidad],Tabla7[Código del producto],$B1889,Tabla7[Tipo de movimiento],"SALIDA",Tabla7[Mes],I$5))</f>
        <v/>
      </c>
      <c r="J1889" s="39" t="str">
        <f>IF($B1889="","",-SUMIFS(Tabla7[Cantidad],Tabla7[Código del producto],$B1889,Tabla7[Tipo de movimiento],"SALIDA",Tabla7[Mes],J$5))</f>
        <v/>
      </c>
      <c r="K1889" s="39" t="str">
        <f>IF($B1889="","",-SUMIFS(Tabla7[Cantidad],Tabla7[Código del producto],$B1889,Tabla7[Tipo de movimiento],"SALIDA",Tabla7[Mes],K$5))</f>
        <v/>
      </c>
      <c r="L1889" s="39" t="str">
        <f>IF($B1889="","",-SUMIFS(Tabla7[Cantidad],Tabla7[Código del producto],$B1889,Tabla7[Tipo de movimiento],"SALIDA",Tabla7[Mes],L$5))</f>
        <v/>
      </c>
      <c r="M1889" s="39" t="str">
        <f>IF($B1889="","",-SUMIFS(Tabla7[Cantidad],Tabla7[Código del producto],$B1889,Tabla7[Tipo de movimiento],"SALIDA",Tabla7[Mes],M$5))</f>
        <v/>
      </c>
      <c r="N1889" s="39" t="str">
        <f>IF($B1889="","",-SUMIFS(Tabla7[Cantidad],Tabla7[Código del producto],$B1889,Tabla7[Tipo de movimiento],"SALIDA",Tabla7[Mes],N$5))</f>
        <v/>
      </c>
      <c r="O1889" s="39" t="str">
        <f>IF($B1889="","",-SUMIFS(Tabla7[Cantidad],Tabla7[Código del producto],$B1889,Tabla7[Tipo de movimiento],"SALIDA",Tabla7[Mes],O$5))</f>
        <v/>
      </c>
      <c r="P1889" s="39" t="str">
        <f>IF($B1889="","",-SUMIFS(Tabla7[Cantidad],Tabla7[Código del producto],$B1889,Tabla7[Tipo de movimiento],"SALIDA",Tabla7[Mes],P$5))</f>
        <v/>
      </c>
      <c r="Q1889" s="39" t="str">
        <f t="shared" si="87"/>
        <v/>
      </c>
      <c r="R1889" s="51" t="str">
        <f>IF($B1889="","",IFERROR(VLOOKUP($B1889,'ABC rotación'!$C:$G,5,0),"C"))</f>
        <v/>
      </c>
      <c r="S1889" s="41" t="str">
        <f t="shared" si="88"/>
        <v/>
      </c>
      <c r="T1889" s="40" t="str">
        <f t="shared" si="89"/>
        <v/>
      </c>
      <c r="U1889" s="23" t="str">
        <f>IF($B1889="","",VLOOKUP($T1889,Tablas!$X$14:$Y$17,2,1))</f>
        <v/>
      </c>
    </row>
    <row r="1890" spans="2:21" x14ac:dyDescent="0.2">
      <c r="B1890" s="1" t="str">
        <f>IF(Tablas!B1888="","",Tablas!B1888)</f>
        <v/>
      </c>
      <c r="C1890" s="1" t="str">
        <f>IF(Tablas!C1888="","",Tablas!C1888)</f>
        <v/>
      </c>
      <c r="D1890" s="1" t="str">
        <f>IF(Tablas!D1888="","",Tablas!D1888)</f>
        <v/>
      </c>
      <c r="E1890" s="1" t="str">
        <f>IF(Tablas!E1888="","",Tablas!E1888)</f>
        <v/>
      </c>
      <c r="F1890" s="1" t="str">
        <f>IF(Tablas!F1888="","",Tablas!F1888)</f>
        <v/>
      </c>
      <c r="G1890" s="1" t="str">
        <f>IF(Tablas!I1888="","",Tablas!I1888)</f>
        <v/>
      </c>
      <c r="H1890" s="1" t="s">
        <v>911</v>
      </c>
      <c r="I1890" s="39" t="str">
        <f>IF($B1890="","",-SUMIFS(Tabla7[Cantidad],Tabla7[Código del producto],$B1890,Tabla7[Tipo de movimiento],"SALIDA",Tabla7[Mes],I$5))</f>
        <v/>
      </c>
      <c r="J1890" s="39" t="str">
        <f>IF($B1890="","",-SUMIFS(Tabla7[Cantidad],Tabla7[Código del producto],$B1890,Tabla7[Tipo de movimiento],"SALIDA",Tabla7[Mes],J$5))</f>
        <v/>
      </c>
      <c r="K1890" s="39" t="str">
        <f>IF($B1890="","",-SUMIFS(Tabla7[Cantidad],Tabla7[Código del producto],$B1890,Tabla7[Tipo de movimiento],"SALIDA",Tabla7[Mes],K$5))</f>
        <v/>
      </c>
      <c r="L1890" s="39" t="str">
        <f>IF($B1890="","",-SUMIFS(Tabla7[Cantidad],Tabla7[Código del producto],$B1890,Tabla7[Tipo de movimiento],"SALIDA",Tabla7[Mes],L$5))</f>
        <v/>
      </c>
      <c r="M1890" s="39" t="str">
        <f>IF($B1890="","",-SUMIFS(Tabla7[Cantidad],Tabla7[Código del producto],$B1890,Tabla7[Tipo de movimiento],"SALIDA",Tabla7[Mes],M$5))</f>
        <v/>
      </c>
      <c r="N1890" s="39" t="str">
        <f>IF($B1890="","",-SUMIFS(Tabla7[Cantidad],Tabla7[Código del producto],$B1890,Tabla7[Tipo de movimiento],"SALIDA",Tabla7[Mes],N$5))</f>
        <v/>
      </c>
      <c r="O1890" s="39" t="str">
        <f>IF($B1890="","",-SUMIFS(Tabla7[Cantidad],Tabla7[Código del producto],$B1890,Tabla7[Tipo de movimiento],"SALIDA",Tabla7[Mes],O$5))</f>
        <v/>
      </c>
      <c r="P1890" s="39" t="str">
        <f>IF($B1890="","",-SUMIFS(Tabla7[Cantidad],Tabla7[Código del producto],$B1890,Tabla7[Tipo de movimiento],"SALIDA",Tabla7[Mes],P$5))</f>
        <v/>
      </c>
      <c r="Q1890" s="39" t="str">
        <f t="shared" si="87"/>
        <v/>
      </c>
      <c r="R1890" s="51" t="str">
        <f>IF($B1890="","",IFERROR(VLOOKUP($B1890,'ABC rotación'!$C:$G,5,0),"C"))</f>
        <v/>
      </c>
      <c r="S1890" s="41" t="str">
        <f t="shared" si="88"/>
        <v/>
      </c>
      <c r="T1890" s="40" t="str">
        <f t="shared" si="89"/>
        <v/>
      </c>
      <c r="U1890" s="23" t="str">
        <f>IF($B1890="","",VLOOKUP($T1890,Tablas!$X$14:$Y$17,2,1))</f>
        <v/>
      </c>
    </row>
    <row r="1891" spans="2:21" x14ac:dyDescent="0.2">
      <c r="B1891" s="1" t="str">
        <f>IF(Tablas!B1889="","",Tablas!B1889)</f>
        <v/>
      </c>
      <c r="C1891" s="1" t="str">
        <f>IF(Tablas!C1889="","",Tablas!C1889)</f>
        <v/>
      </c>
      <c r="D1891" s="1" t="str">
        <f>IF(Tablas!D1889="","",Tablas!D1889)</f>
        <v/>
      </c>
      <c r="E1891" s="1" t="str">
        <f>IF(Tablas!E1889="","",Tablas!E1889)</f>
        <v/>
      </c>
      <c r="F1891" s="1" t="str">
        <f>IF(Tablas!F1889="","",Tablas!F1889)</f>
        <v/>
      </c>
      <c r="G1891" s="1" t="str">
        <f>IF(Tablas!I1889="","",Tablas!I1889)</f>
        <v/>
      </c>
      <c r="H1891" s="1" t="s">
        <v>911</v>
      </c>
      <c r="I1891" s="39" t="str">
        <f>IF($B1891="","",-SUMIFS(Tabla7[Cantidad],Tabla7[Código del producto],$B1891,Tabla7[Tipo de movimiento],"SALIDA",Tabla7[Mes],I$5))</f>
        <v/>
      </c>
      <c r="J1891" s="39" t="str">
        <f>IF($B1891="","",-SUMIFS(Tabla7[Cantidad],Tabla7[Código del producto],$B1891,Tabla7[Tipo de movimiento],"SALIDA",Tabla7[Mes],J$5))</f>
        <v/>
      </c>
      <c r="K1891" s="39" t="str">
        <f>IF($B1891="","",-SUMIFS(Tabla7[Cantidad],Tabla7[Código del producto],$B1891,Tabla7[Tipo de movimiento],"SALIDA",Tabla7[Mes],K$5))</f>
        <v/>
      </c>
      <c r="L1891" s="39" t="str">
        <f>IF($B1891="","",-SUMIFS(Tabla7[Cantidad],Tabla7[Código del producto],$B1891,Tabla7[Tipo de movimiento],"SALIDA",Tabla7[Mes],L$5))</f>
        <v/>
      </c>
      <c r="M1891" s="39" t="str">
        <f>IF($B1891="","",-SUMIFS(Tabla7[Cantidad],Tabla7[Código del producto],$B1891,Tabla7[Tipo de movimiento],"SALIDA",Tabla7[Mes],M$5))</f>
        <v/>
      </c>
      <c r="N1891" s="39" t="str">
        <f>IF($B1891="","",-SUMIFS(Tabla7[Cantidad],Tabla7[Código del producto],$B1891,Tabla7[Tipo de movimiento],"SALIDA",Tabla7[Mes],N$5))</f>
        <v/>
      </c>
      <c r="O1891" s="39" t="str">
        <f>IF($B1891="","",-SUMIFS(Tabla7[Cantidad],Tabla7[Código del producto],$B1891,Tabla7[Tipo de movimiento],"SALIDA",Tabla7[Mes],O$5))</f>
        <v/>
      </c>
      <c r="P1891" s="39" t="str">
        <f>IF($B1891="","",-SUMIFS(Tabla7[Cantidad],Tabla7[Código del producto],$B1891,Tabla7[Tipo de movimiento],"SALIDA",Tabla7[Mes],P$5))</f>
        <v/>
      </c>
      <c r="Q1891" s="39" t="str">
        <f t="shared" si="87"/>
        <v/>
      </c>
      <c r="R1891" s="51" t="str">
        <f>IF($B1891="","",IFERROR(VLOOKUP($B1891,'ABC rotación'!$C:$G,5,0),"C"))</f>
        <v/>
      </c>
      <c r="S1891" s="41" t="str">
        <f t="shared" si="88"/>
        <v/>
      </c>
      <c r="T1891" s="40" t="str">
        <f t="shared" si="89"/>
        <v/>
      </c>
      <c r="U1891" s="23" t="str">
        <f>IF($B1891="","",VLOOKUP($T1891,Tablas!$X$14:$Y$17,2,1))</f>
        <v/>
      </c>
    </row>
    <row r="1892" spans="2:21" x14ac:dyDescent="0.2">
      <c r="B1892" s="1" t="str">
        <f>IF(Tablas!B1890="","",Tablas!B1890)</f>
        <v/>
      </c>
      <c r="C1892" s="1" t="str">
        <f>IF(Tablas!C1890="","",Tablas!C1890)</f>
        <v/>
      </c>
      <c r="D1892" s="1" t="str">
        <f>IF(Tablas!D1890="","",Tablas!D1890)</f>
        <v/>
      </c>
      <c r="E1892" s="1" t="str">
        <f>IF(Tablas!E1890="","",Tablas!E1890)</f>
        <v/>
      </c>
      <c r="F1892" s="1" t="str">
        <f>IF(Tablas!F1890="","",Tablas!F1890)</f>
        <v/>
      </c>
      <c r="G1892" s="1" t="str">
        <f>IF(Tablas!I1890="","",Tablas!I1890)</f>
        <v/>
      </c>
      <c r="H1892" s="1" t="s">
        <v>911</v>
      </c>
      <c r="I1892" s="39" t="str">
        <f>IF($B1892="","",-SUMIFS(Tabla7[Cantidad],Tabla7[Código del producto],$B1892,Tabla7[Tipo de movimiento],"SALIDA",Tabla7[Mes],I$5))</f>
        <v/>
      </c>
      <c r="J1892" s="39" t="str">
        <f>IF($B1892="","",-SUMIFS(Tabla7[Cantidad],Tabla7[Código del producto],$B1892,Tabla7[Tipo de movimiento],"SALIDA",Tabla7[Mes],J$5))</f>
        <v/>
      </c>
      <c r="K1892" s="39" t="str">
        <f>IF($B1892="","",-SUMIFS(Tabla7[Cantidad],Tabla7[Código del producto],$B1892,Tabla7[Tipo de movimiento],"SALIDA",Tabla7[Mes],K$5))</f>
        <v/>
      </c>
      <c r="L1892" s="39" t="str">
        <f>IF($B1892="","",-SUMIFS(Tabla7[Cantidad],Tabla7[Código del producto],$B1892,Tabla7[Tipo de movimiento],"SALIDA",Tabla7[Mes],L$5))</f>
        <v/>
      </c>
      <c r="M1892" s="39" t="str">
        <f>IF($B1892="","",-SUMIFS(Tabla7[Cantidad],Tabla7[Código del producto],$B1892,Tabla7[Tipo de movimiento],"SALIDA",Tabla7[Mes],M$5))</f>
        <v/>
      </c>
      <c r="N1892" s="39" t="str">
        <f>IF($B1892="","",-SUMIFS(Tabla7[Cantidad],Tabla7[Código del producto],$B1892,Tabla7[Tipo de movimiento],"SALIDA",Tabla7[Mes],N$5))</f>
        <v/>
      </c>
      <c r="O1892" s="39" t="str">
        <f>IF($B1892="","",-SUMIFS(Tabla7[Cantidad],Tabla7[Código del producto],$B1892,Tabla7[Tipo de movimiento],"SALIDA",Tabla7[Mes],O$5))</f>
        <v/>
      </c>
      <c r="P1892" s="39" t="str">
        <f>IF($B1892="","",-SUMIFS(Tabla7[Cantidad],Tabla7[Código del producto],$B1892,Tabla7[Tipo de movimiento],"SALIDA",Tabla7[Mes],P$5))</f>
        <v/>
      </c>
      <c r="Q1892" s="39" t="str">
        <f t="shared" si="87"/>
        <v/>
      </c>
      <c r="R1892" s="51" t="str">
        <f>IF($B1892="","",IFERROR(VLOOKUP($B1892,'ABC rotación'!$C:$G,5,0),"C"))</f>
        <v/>
      </c>
      <c r="S1892" s="41" t="str">
        <f t="shared" si="88"/>
        <v/>
      </c>
      <c r="T1892" s="40" t="str">
        <f t="shared" si="89"/>
        <v/>
      </c>
      <c r="U1892" s="23" t="str">
        <f>IF($B1892="","",VLOOKUP($T1892,Tablas!$X$14:$Y$17,2,1))</f>
        <v/>
      </c>
    </row>
    <row r="1893" spans="2:21" x14ac:dyDescent="0.2">
      <c r="B1893" s="1" t="str">
        <f>IF(Tablas!B1891="","",Tablas!B1891)</f>
        <v/>
      </c>
      <c r="C1893" s="1" t="str">
        <f>IF(Tablas!C1891="","",Tablas!C1891)</f>
        <v/>
      </c>
      <c r="D1893" s="1" t="str">
        <f>IF(Tablas!D1891="","",Tablas!D1891)</f>
        <v/>
      </c>
      <c r="E1893" s="1" t="str">
        <f>IF(Tablas!E1891="","",Tablas!E1891)</f>
        <v/>
      </c>
      <c r="F1893" s="1" t="str">
        <f>IF(Tablas!F1891="","",Tablas!F1891)</f>
        <v/>
      </c>
      <c r="G1893" s="1" t="str">
        <f>IF(Tablas!I1891="","",Tablas!I1891)</f>
        <v/>
      </c>
      <c r="H1893" s="1" t="s">
        <v>911</v>
      </c>
      <c r="I1893" s="39" t="str">
        <f>IF($B1893="","",-SUMIFS(Tabla7[Cantidad],Tabla7[Código del producto],$B1893,Tabla7[Tipo de movimiento],"SALIDA",Tabla7[Mes],I$5))</f>
        <v/>
      </c>
      <c r="J1893" s="39" t="str">
        <f>IF($B1893="","",-SUMIFS(Tabla7[Cantidad],Tabla7[Código del producto],$B1893,Tabla7[Tipo de movimiento],"SALIDA",Tabla7[Mes],J$5))</f>
        <v/>
      </c>
      <c r="K1893" s="39" t="str">
        <f>IF($B1893="","",-SUMIFS(Tabla7[Cantidad],Tabla7[Código del producto],$B1893,Tabla7[Tipo de movimiento],"SALIDA",Tabla7[Mes],K$5))</f>
        <v/>
      </c>
      <c r="L1893" s="39" t="str">
        <f>IF($B1893="","",-SUMIFS(Tabla7[Cantidad],Tabla7[Código del producto],$B1893,Tabla7[Tipo de movimiento],"SALIDA",Tabla7[Mes],L$5))</f>
        <v/>
      </c>
      <c r="M1893" s="39" t="str">
        <f>IF($B1893="","",-SUMIFS(Tabla7[Cantidad],Tabla7[Código del producto],$B1893,Tabla7[Tipo de movimiento],"SALIDA",Tabla7[Mes],M$5))</f>
        <v/>
      </c>
      <c r="N1893" s="39" t="str">
        <f>IF($B1893="","",-SUMIFS(Tabla7[Cantidad],Tabla7[Código del producto],$B1893,Tabla7[Tipo de movimiento],"SALIDA",Tabla7[Mes],N$5))</f>
        <v/>
      </c>
      <c r="O1893" s="39" t="str">
        <f>IF($B1893="","",-SUMIFS(Tabla7[Cantidad],Tabla7[Código del producto],$B1893,Tabla7[Tipo de movimiento],"SALIDA",Tabla7[Mes],O$5))</f>
        <v/>
      </c>
      <c r="P1893" s="39" t="str">
        <f>IF($B1893="","",-SUMIFS(Tabla7[Cantidad],Tabla7[Código del producto],$B1893,Tabla7[Tipo de movimiento],"SALIDA",Tabla7[Mes],P$5))</f>
        <v/>
      </c>
      <c r="Q1893" s="39" t="str">
        <f t="shared" si="87"/>
        <v/>
      </c>
      <c r="R1893" s="51" t="str">
        <f>IF($B1893="","",IFERROR(VLOOKUP($B1893,'ABC rotación'!$C:$G,5,0),"C"))</f>
        <v/>
      </c>
      <c r="S1893" s="41" t="str">
        <f t="shared" si="88"/>
        <v/>
      </c>
      <c r="T1893" s="40" t="str">
        <f t="shared" si="89"/>
        <v/>
      </c>
      <c r="U1893" s="23" t="str">
        <f>IF($B1893="","",VLOOKUP($T1893,Tablas!$X$14:$Y$17,2,1))</f>
        <v/>
      </c>
    </row>
    <row r="1894" spans="2:21" x14ac:dyDescent="0.2">
      <c r="B1894" s="1" t="str">
        <f>IF(Tablas!B1892="","",Tablas!B1892)</f>
        <v/>
      </c>
      <c r="C1894" s="1" t="str">
        <f>IF(Tablas!C1892="","",Tablas!C1892)</f>
        <v/>
      </c>
      <c r="D1894" s="1" t="str">
        <f>IF(Tablas!D1892="","",Tablas!D1892)</f>
        <v/>
      </c>
      <c r="E1894" s="1" t="str">
        <f>IF(Tablas!E1892="","",Tablas!E1892)</f>
        <v/>
      </c>
      <c r="F1894" s="1" t="str">
        <f>IF(Tablas!F1892="","",Tablas!F1892)</f>
        <v/>
      </c>
      <c r="G1894" s="1" t="str">
        <f>IF(Tablas!I1892="","",Tablas!I1892)</f>
        <v/>
      </c>
      <c r="H1894" s="1" t="s">
        <v>911</v>
      </c>
      <c r="I1894" s="39" t="str">
        <f>IF($B1894="","",-SUMIFS(Tabla7[Cantidad],Tabla7[Código del producto],$B1894,Tabla7[Tipo de movimiento],"SALIDA",Tabla7[Mes],I$5))</f>
        <v/>
      </c>
      <c r="J1894" s="39" t="str">
        <f>IF($B1894="","",-SUMIFS(Tabla7[Cantidad],Tabla7[Código del producto],$B1894,Tabla7[Tipo de movimiento],"SALIDA",Tabla7[Mes],J$5))</f>
        <v/>
      </c>
      <c r="K1894" s="39" t="str">
        <f>IF($B1894="","",-SUMIFS(Tabla7[Cantidad],Tabla7[Código del producto],$B1894,Tabla7[Tipo de movimiento],"SALIDA",Tabla7[Mes],K$5))</f>
        <v/>
      </c>
      <c r="L1894" s="39" t="str">
        <f>IF($B1894="","",-SUMIFS(Tabla7[Cantidad],Tabla7[Código del producto],$B1894,Tabla7[Tipo de movimiento],"SALIDA",Tabla7[Mes],L$5))</f>
        <v/>
      </c>
      <c r="M1894" s="39" t="str">
        <f>IF($B1894="","",-SUMIFS(Tabla7[Cantidad],Tabla7[Código del producto],$B1894,Tabla7[Tipo de movimiento],"SALIDA",Tabla7[Mes],M$5))</f>
        <v/>
      </c>
      <c r="N1894" s="39" t="str">
        <f>IF($B1894="","",-SUMIFS(Tabla7[Cantidad],Tabla7[Código del producto],$B1894,Tabla7[Tipo de movimiento],"SALIDA",Tabla7[Mes],N$5))</f>
        <v/>
      </c>
      <c r="O1894" s="39" t="str">
        <f>IF($B1894="","",-SUMIFS(Tabla7[Cantidad],Tabla7[Código del producto],$B1894,Tabla7[Tipo de movimiento],"SALIDA",Tabla7[Mes],O$5))</f>
        <v/>
      </c>
      <c r="P1894" s="39" t="str">
        <f>IF($B1894="","",-SUMIFS(Tabla7[Cantidad],Tabla7[Código del producto],$B1894,Tabla7[Tipo de movimiento],"SALIDA",Tabla7[Mes],P$5))</f>
        <v/>
      </c>
      <c r="Q1894" s="39" t="str">
        <f t="shared" si="87"/>
        <v/>
      </c>
      <c r="R1894" s="51" t="str">
        <f>IF($B1894="","",IFERROR(VLOOKUP($B1894,'ABC rotación'!$C:$G,5,0),"C"))</f>
        <v/>
      </c>
      <c r="S1894" s="41" t="str">
        <f t="shared" si="88"/>
        <v/>
      </c>
      <c r="T1894" s="40" t="str">
        <f t="shared" si="89"/>
        <v/>
      </c>
      <c r="U1894" s="23" t="str">
        <f>IF($B1894="","",VLOOKUP($T1894,Tablas!$X$14:$Y$17,2,1))</f>
        <v/>
      </c>
    </row>
    <row r="1895" spans="2:21" x14ac:dyDescent="0.2">
      <c r="B1895" s="1" t="str">
        <f>IF(Tablas!B1893="","",Tablas!B1893)</f>
        <v/>
      </c>
      <c r="C1895" s="1" t="str">
        <f>IF(Tablas!C1893="","",Tablas!C1893)</f>
        <v/>
      </c>
      <c r="D1895" s="1" t="str">
        <f>IF(Tablas!D1893="","",Tablas!D1893)</f>
        <v/>
      </c>
      <c r="E1895" s="1" t="str">
        <f>IF(Tablas!E1893="","",Tablas!E1893)</f>
        <v/>
      </c>
      <c r="F1895" s="1" t="str">
        <f>IF(Tablas!F1893="","",Tablas!F1893)</f>
        <v/>
      </c>
      <c r="G1895" s="1" t="str">
        <f>IF(Tablas!I1893="","",Tablas!I1893)</f>
        <v/>
      </c>
      <c r="H1895" s="1" t="s">
        <v>911</v>
      </c>
      <c r="I1895" s="39" t="str">
        <f>IF($B1895="","",-SUMIFS(Tabla7[Cantidad],Tabla7[Código del producto],$B1895,Tabla7[Tipo de movimiento],"SALIDA",Tabla7[Mes],I$5))</f>
        <v/>
      </c>
      <c r="J1895" s="39" t="str">
        <f>IF($B1895="","",-SUMIFS(Tabla7[Cantidad],Tabla7[Código del producto],$B1895,Tabla7[Tipo de movimiento],"SALIDA",Tabla7[Mes],J$5))</f>
        <v/>
      </c>
      <c r="K1895" s="39" t="str">
        <f>IF($B1895="","",-SUMIFS(Tabla7[Cantidad],Tabla7[Código del producto],$B1895,Tabla7[Tipo de movimiento],"SALIDA",Tabla7[Mes],K$5))</f>
        <v/>
      </c>
      <c r="L1895" s="39" t="str">
        <f>IF($B1895="","",-SUMIFS(Tabla7[Cantidad],Tabla7[Código del producto],$B1895,Tabla7[Tipo de movimiento],"SALIDA",Tabla7[Mes],L$5))</f>
        <v/>
      </c>
      <c r="M1895" s="39" t="str">
        <f>IF($B1895="","",-SUMIFS(Tabla7[Cantidad],Tabla7[Código del producto],$B1895,Tabla7[Tipo de movimiento],"SALIDA",Tabla7[Mes],M$5))</f>
        <v/>
      </c>
      <c r="N1895" s="39" t="str">
        <f>IF($B1895="","",-SUMIFS(Tabla7[Cantidad],Tabla7[Código del producto],$B1895,Tabla7[Tipo de movimiento],"SALIDA",Tabla7[Mes],N$5))</f>
        <v/>
      </c>
      <c r="O1895" s="39" t="str">
        <f>IF($B1895="","",-SUMIFS(Tabla7[Cantidad],Tabla7[Código del producto],$B1895,Tabla7[Tipo de movimiento],"SALIDA",Tabla7[Mes],O$5))</f>
        <v/>
      </c>
      <c r="P1895" s="39" t="str">
        <f>IF($B1895="","",-SUMIFS(Tabla7[Cantidad],Tabla7[Código del producto],$B1895,Tabla7[Tipo de movimiento],"SALIDA",Tabla7[Mes],P$5))</f>
        <v/>
      </c>
      <c r="Q1895" s="39" t="str">
        <f t="shared" si="87"/>
        <v/>
      </c>
      <c r="R1895" s="51" t="str">
        <f>IF($B1895="","",IFERROR(VLOOKUP($B1895,'ABC rotación'!$C:$G,5,0),"C"))</f>
        <v/>
      </c>
      <c r="S1895" s="41" t="str">
        <f t="shared" si="88"/>
        <v/>
      </c>
      <c r="T1895" s="40" t="str">
        <f t="shared" si="89"/>
        <v/>
      </c>
      <c r="U1895" s="23" t="str">
        <f>IF($B1895="","",VLOOKUP($T1895,Tablas!$X$14:$Y$17,2,1))</f>
        <v/>
      </c>
    </row>
    <row r="1896" spans="2:21" x14ac:dyDescent="0.2">
      <c r="B1896" s="1" t="str">
        <f>IF(Tablas!B1894="","",Tablas!B1894)</f>
        <v/>
      </c>
      <c r="C1896" s="1" t="str">
        <f>IF(Tablas!C1894="","",Tablas!C1894)</f>
        <v/>
      </c>
      <c r="D1896" s="1" t="str">
        <f>IF(Tablas!D1894="","",Tablas!D1894)</f>
        <v/>
      </c>
      <c r="E1896" s="1" t="str">
        <f>IF(Tablas!E1894="","",Tablas!E1894)</f>
        <v/>
      </c>
      <c r="F1896" s="1" t="str">
        <f>IF(Tablas!F1894="","",Tablas!F1894)</f>
        <v/>
      </c>
      <c r="G1896" s="1" t="str">
        <f>IF(Tablas!I1894="","",Tablas!I1894)</f>
        <v/>
      </c>
      <c r="H1896" s="1" t="s">
        <v>911</v>
      </c>
      <c r="I1896" s="39" t="str">
        <f>IF($B1896="","",-SUMIFS(Tabla7[Cantidad],Tabla7[Código del producto],$B1896,Tabla7[Tipo de movimiento],"SALIDA",Tabla7[Mes],I$5))</f>
        <v/>
      </c>
      <c r="J1896" s="39" t="str">
        <f>IF($B1896="","",-SUMIFS(Tabla7[Cantidad],Tabla7[Código del producto],$B1896,Tabla7[Tipo de movimiento],"SALIDA",Tabla7[Mes],J$5))</f>
        <v/>
      </c>
      <c r="K1896" s="39" t="str">
        <f>IF($B1896="","",-SUMIFS(Tabla7[Cantidad],Tabla7[Código del producto],$B1896,Tabla7[Tipo de movimiento],"SALIDA",Tabla7[Mes],K$5))</f>
        <v/>
      </c>
      <c r="L1896" s="39" t="str">
        <f>IF($B1896="","",-SUMIFS(Tabla7[Cantidad],Tabla7[Código del producto],$B1896,Tabla7[Tipo de movimiento],"SALIDA",Tabla7[Mes],L$5))</f>
        <v/>
      </c>
      <c r="M1896" s="39" t="str">
        <f>IF($B1896="","",-SUMIFS(Tabla7[Cantidad],Tabla7[Código del producto],$B1896,Tabla7[Tipo de movimiento],"SALIDA",Tabla7[Mes],M$5))</f>
        <v/>
      </c>
      <c r="N1896" s="39" t="str">
        <f>IF($B1896="","",-SUMIFS(Tabla7[Cantidad],Tabla7[Código del producto],$B1896,Tabla7[Tipo de movimiento],"SALIDA",Tabla7[Mes],N$5))</f>
        <v/>
      </c>
      <c r="O1896" s="39" t="str">
        <f>IF($B1896="","",-SUMIFS(Tabla7[Cantidad],Tabla7[Código del producto],$B1896,Tabla7[Tipo de movimiento],"SALIDA",Tabla7[Mes],O$5))</f>
        <v/>
      </c>
      <c r="P1896" s="39" t="str">
        <f>IF($B1896="","",-SUMIFS(Tabla7[Cantidad],Tabla7[Código del producto],$B1896,Tabla7[Tipo de movimiento],"SALIDA",Tabla7[Mes],P$5))</f>
        <v/>
      </c>
      <c r="Q1896" s="39" t="str">
        <f t="shared" si="87"/>
        <v/>
      </c>
      <c r="R1896" s="51" t="str">
        <f>IF($B1896="","",IFERROR(VLOOKUP($B1896,'ABC rotación'!$C:$G,5,0),"C"))</f>
        <v/>
      </c>
      <c r="S1896" s="41" t="str">
        <f t="shared" si="88"/>
        <v/>
      </c>
      <c r="T1896" s="40" t="str">
        <f t="shared" si="89"/>
        <v/>
      </c>
      <c r="U1896" s="23" t="str">
        <f>IF($B1896="","",VLOOKUP($T1896,Tablas!$X$14:$Y$17,2,1))</f>
        <v/>
      </c>
    </row>
    <row r="1897" spans="2:21" x14ac:dyDescent="0.2">
      <c r="B1897" s="1" t="str">
        <f>IF(Tablas!B1895="","",Tablas!B1895)</f>
        <v/>
      </c>
      <c r="C1897" s="1" t="str">
        <f>IF(Tablas!C1895="","",Tablas!C1895)</f>
        <v/>
      </c>
      <c r="D1897" s="1" t="str">
        <f>IF(Tablas!D1895="","",Tablas!D1895)</f>
        <v/>
      </c>
      <c r="E1897" s="1" t="str">
        <f>IF(Tablas!E1895="","",Tablas!E1895)</f>
        <v/>
      </c>
      <c r="F1897" s="1" t="str">
        <f>IF(Tablas!F1895="","",Tablas!F1895)</f>
        <v/>
      </c>
      <c r="G1897" s="1" t="str">
        <f>IF(Tablas!I1895="","",Tablas!I1895)</f>
        <v/>
      </c>
      <c r="H1897" s="1" t="s">
        <v>911</v>
      </c>
      <c r="I1897" s="39" t="str">
        <f>IF($B1897="","",-SUMIFS(Tabla7[Cantidad],Tabla7[Código del producto],$B1897,Tabla7[Tipo de movimiento],"SALIDA",Tabla7[Mes],I$5))</f>
        <v/>
      </c>
      <c r="J1897" s="39" t="str">
        <f>IF($B1897="","",-SUMIFS(Tabla7[Cantidad],Tabla7[Código del producto],$B1897,Tabla7[Tipo de movimiento],"SALIDA",Tabla7[Mes],J$5))</f>
        <v/>
      </c>
      <c r="K1897" s="39" t="str">
        <f>IF($B1897="","",-SUMIFS(Tabla7[Cantidad],Tabla7[Código del producto],$B1897,Tabla7[Tipo de movimiento],"SALIDA",Tabla7[Mes],K$5))</f>
        <v/>
      </c>
      <c r="L1897" s="39" t="str">
        <f>IF($B1897="","",-SUMIFS(Tabla7[Cantidad],Tabla7[Código del producto],$B1897,Tabla7[Tipo de movimiento],"SALIDA",Tabla7[Mes],L$5))</f>
        <v/>
      </c>
      <c r="M1897" s="39" t="str">
        <f>IF($B1897="","",-SUMIFS(Tabla7[Cantidad],Tabla7[Código del producto],$B1897,Tabla7[Tipo de movimiento],"SALIDA",Tabla7[Mes],M$5))</f>
        <v/>
      </c>
      <c r="N1897" s="39" t="str">
        <f>IF($B1897="","",-SUMIFS(Tabla7[Cantidad],Tabla7[Código del producto],$B1897,Tabla7[Tipo de movimiento],"SALIDA",Tabla7[Mes],N$5))</f>
        <v/>
      </c>
      <c r="O1897" s="39" t="str">
        <f>IF($B1897="","",-SUMIFS(Tabla7[Cantidad],Tabla7[Código del producto],$B1897,Tabla7[Tipo de movimiento],"SALIDA",Tabla7[Mes],O$5))</f>
        <v/>
      </c>
      <c r="P1897" s="39" t="str">
        <f>IF($B1897="","",-SUMIFS(Tabla7[Cantidad],Tabla7[Código del producto],$B1897,Tabla7[Tipo de movimiento],"SALIDA",Tabla7[Mes],P$5))</f>
        <v/>
      </c>
      <c r="Q1897" s="39" t="str">
        <f t="shared" si="87"/>
        <v/>
      </c>
      <c r="R1897" s="51" t="str">
        <f>IF($B1897="","",IFERROR(VLOOKUP($B1897,'ABC rotación'!$C:$G,5,0),"C"))</f>
        <v/>
      </c>
      <c r="S1897" s="41" t="str">
        <f t="shared" si="88"/>
        <v/>
      </c>
      <c r="T1897" s="40" t="str">
        <f t="shared" si="89"/>
        <v/>
      </c>
      <c r="U1897" s="23" t="str">
        <f>IF($B1897="","",VLOOKUP($T1897,Tablas!$X$14:$Y$17,2,1))</f>
        <v/>
      </c>
    </row>
    <row r="1898" spans="2:21" x14ac:dyDescent="0.2">
      <c r="B1898" s="1" t="str">
        <f>IF(Tablas!B1896="","",Tablas!B1896)</f>
        <v/>
      </c>
      <c r="C1898" s="1" t="str">
        <f>IF(Tablas!C1896="","",Tablas!C1896)</f>
        <v/>
      </c>
      <c r="D1898" s="1" t="str">
        <f>IF(Tablas!D1896="","",Tablas!D1896)</f>
        <v/>
      </c>
      <c r="E1898" s="1" t="str">
        <f>IF(Tablas!E1896="","",Tablas!E1896)</f>
        <v/>
      </c>
      <c r="F1898" s="1" t="str">
        <f>IF(Tablas!F1896="","",Tablas!F1896)</f>
        <v/>
      </c>
      <c r="G1898" s="1" t="str">
        <f>IF(Tablas!I1896="","",Tablas!I1896)</f>
        <v/>
      </c>
      <c r="H1898" s="1" t="s">
        <v>911</v>
      </c>
      <c r="I1898" s="39" t="str">
        <f>IF($B1898="","",-SUMIFS(Tabla7[Cantidad],Tabla7[Código del producto],$B1898,Tabla7[Tipo de movimiento],"SALIDA",Tabla7[Mes],I$5))</f>
        <v/>
      </c>
      <c r="J1898" s="39" t="str">
        <f>IF($B1898="","",-SUMIFS(Tabla7[Cantidad],Tabla7[Código del producto],$B1898,Tabla7[Tipo de movimiento],"SALIDA",Tabla7[Mes],J$5))</f>
        <v/>
      </c>
      <c r="K1898" s="39" t="str">
        <f>IF($B1898="","",-SUMIFS(Tabla7[Cantidad],Tabla7[Código del producto],$B1898,Tabla7[Tipo de movimiento],"SALIDA",Tabla7[Mes],K$5))</f>
        <v/>
      </c>
      <c r="L1898" s="39" t="str">
        <f>IF($B1898="","",-SUMIFS(Tabla7[Cantidad],Tabla7[Código del producto],$B1898,Tabla7[Tipo de movimiento],"SALIDA",Tabla7[Mes],L$5))</f>
        <v/>
      </c>
      <c r="M1898" s="39" t="str">
        <f>IF($B1898="","",-SUMIFS(Tabla7[Cantidad],Tabla7[Código del producto],$B1898,Tabla7[Tipo de movimiento],"SALIDA",Tabla7[Mes],M$5))</f>
        <v/>
      </c>
      <c r="N1898" s="39" t="str">
        <f>IF($B1898="","",-SUMIFS(Tabla7[Cantidad],Tabla7[Código del producto],$B1898,Tabla7[Tipo de movimiento],"SALIDA",Tabla7[Mes],N$5))</f>
        <v/>
      </c>
      <c r="O1898" s="39" t="str">
        <f>IF($B1898="","",-SUMIFS(Tabla7[Cantidad],Tabla7[Código del producto],$B1898,Tabla7[Tipo de movimiento],"SALIDA",Tabla7[Mes],O$5))</f>
        <v/>
      </c>
      <c r="P1898" s="39" t="str">
        <f>IF($B1898="","",-SUMIFS(Tabla7[Cantidad],Tabla7[Código del producto],$B1898,Tabla7[Tipo de movimiento],"SALIDA",Tabla7[Mes],P$5))</f>
        <v/>
      </c>
      <c r="Q1898" s="39" t="str">
        <f t="shared" si="87"/>
        <v/>
      </c>
      <c r="R1898" s="51" t="str">
        <f>IF($B1898="","",IFERROR(VLOOKUP($B1898,'ABC rotación'!$C:$G,5,0),"C"))</f>
        <v/>
      </c>
      <c r="S1898" s="41" t="str">
        <f t="shared" si="88"/>
        <v/>
      </c>
      <c r="T1898" s="40" t="str">
        <f t="shared" si="89"/>
        <v/>
      </c>
      <c r="U1898" s="23" t="str">
        <f>IF($B1898="","",VLOOKUP($T1898,Tablas!$X$14:$Y$17,2,1))</f>
        <v/>
      </c>
    </row>
    <row r="1899" spans="2:21" x14ac:dyDescent="0.2">
      <c r="B1899" s="1" t="str">
        <f>IF(Tablas!B1897="","",Tablas!B1897)</f>
        <v/>
      </c>
      <c r="C1899" s="1" t="str">
        <f>IF(Tablas!C1897="","",Tablas!C1897)</f>
        <v/>
      </c>
      <c r="D1899" s="1" t="str">
        <f>IF(Tablas!D1897="","",Tablas!D1897)</f>
        <v/>
      </c>
      <c r="E1899" s="1" t="str">
        <f>IF(Tablas!E1897="","",Tablas!E1897)</f>
        <v/>
      </c>
      <c r="F1899" s="1" t="str">
        <f>IF(Tablas!F1897="","",Tablas!F1897)</f>
        <v/>
      </c>
      <c r="G1899" s="1" t="str">
        <f>IF(Tablas!I1897="","",Tablas!I1897)</f>
        <v/>
      </c>
      <c r="H1899" s="1" t="s">
        <v>911</v>
      </c>
      <c r="I1899" s="39" t="str">
        <f>IF($B1899="","",-SUMIFS(Tabla7[Cantidad],Tabla7[Código del producto],$B1899,Tabla7[Tipo de movimiento],"SALIDA",Tabla7[Mes],I$5))</f>
        <v/>
      </c>
      <c r="J1899" s="39" t="str">
        <f>IF($B1899="","",-SUMIFS(Tabla7[Cantidad],Tabla7[Código del producto],$B1899,Tabla7[Tipo de movimiento],"SALIDA",Tabla7[Mes],J$5))</f>
        <v/>
      </c>
      <c r="K1899" s="39" t="str">
        <f>IF($B1899="","",-SUMIFS(Tabla7[Cantidad],Tabla7[Código del producto],$B1899,Tabla7[Tipo de movimiento],"SALIDA",Tabla7[Mes],K$5))</f>
        <v/>
      </c>
      <c r="L1899" s="39" t="str">
        <f>IF($B1899="","",-SUMIFS(Tabla7[Cantidad],Tabla7[Código del producto],$B1899,Tabla7[Tipo de movimiento],"SALIDA",Tabla7[Mes],L$5))</f>
        <v/>
      </c>
      <c r="M1899" s="39" t="str">
        <f>IF($B1899="","",-SUMIFS(Tabla7[Cantidad],Tabla7[Código del producto],$B1899,Tabla7[Tipo de movimiento],"SALIDA",Tabla7[Mes],M$5))</f>
        <v/>
      </c>
      <c r="N1899" s="39" t="str">
        <f>IF($B1899="","",-SUMIFS(Tabla7[Cantidad],Tabla7[Código del producto],$B1899,Tabla7[Tipo de movimiento],"SALIDA",Tabla7[Mes],N$5))</f>
        <v/>
      </c>
      <c r="O1899" s="39" t="str">
        <f>IF($B1899="","",-SUMIFS(Tabla7[Cantidad],Tabla7[Código del producto],$B1899,Tabla7[Tipo de movimiento],"SALIDA",Tabla7[Mes],O$5))</f>
        <v/>
      </c>
      <c r="P1899" s="39" t="str">
        <f>IF($B1899="","",-SUMIFS(Tabla7[Cantidad],Tabla7[Código del producto],$B1899,Tabla7[Tipo de movimiento],"SALIDA",Tabla7[Mes],P$5))</f>
        <v/>
      </c>
      <c r="Q1899" s="39" t="str">
        <f t="shared" si="87"/>
        <v/>
      </c>
      <c r="R1899" s="51" t="str">
        <f>IF($B1899="","",IFERROR(VLOOKUP($B1899,'ABC rotación'!$C:$G,5,0),"C"))</f>
        <v/>
      </c>
      <c r="S1899" s="41" t="str">
        <f t="shared" si="88"/>
        <v/>
      </c>
      <c r="T1899" s="40" t="str">
        <f t="shared" si="89"/>
        <v/>
      </c>
      <c r="U1899" s="23" t="str">
        <f>IF($B1899="","",VLOOKUP($T1899,Tablas!$X$14:$Y$17,2,1))</f>
        <v/>
      </c>
    </row>
    <row r="1900" spans="2:21" x14ac:dyDescent="0.2">
      <c r="B1900" s="1" t="str">
        <f>IF(Tablas!B1898="","",Tablas!B1898)</f>
        <v/>
      </c>
      <c r="C1900" s="1" t="str">
        <f>IF(Tablas!C1898="","",Tablas!C1898)</f>
        <v/>
      </c>
      <c r="D1900" s="1" t="str">
        <f>IF(Tablas!D1898="","",Tablas!D1898)</f>
        <v/>
      </c>
      <c r="E1900" s="1" t="str">
        <f>IF(Tablas!E1898="","",Tablas!E1898)</f>
        <v/>
      </c>
      <c r="F1900" s="1" t="str">
        <f>IF(Tablas!F1898="","",Tablas!F1898)</f>
        <v/>
      </c>
      <c r="G1900" s="1" t="str">
        <f>IF(Tablas!I1898="","",Tablas!I1898)</f>
        <v/>
      </c>
      <c r="H1900" s="1" t="s">
        <v>911</v>
      </c>
      <c r="I1900" s="39" t="str">
        <f>IF($B1900="","",-SUMIFS(Tabla7[Cantidad],Tabla7[Código del producto],$B1900,Tabla7[Tipo de movimiento],"SALIDA",Tabla7[Mes],I$5))</f>
        <v/>
      </c>
      <c r="J1900" s="39" t="str">
        <f>IF($B1900="","",-SUMIFS(Tabla7[Cantidad],Tabla7[Código del producto],$B1900,Tabla7[Tipo de movimiento],"SALIDA",Tabla7[Mes],J$5))</f>
        <v/>
      </c>
      <c r="K1900" s="39" t="str">
        <f>IF($B1900="","",-SUMIFS(Tabla7[Cantidad],Tabla7[Código del producto],$B1900,Tabla7[Tipo de movimiento],"SALIDA",Tabla7[Mes],K$5))</f>
        <v/>
      </c>
      <c r="L1900" s="39" t="str">
        <f>IF($B1900="","",-SUMIFS(Tabla7[Cantidad],Tabla7[Código del producto],$B1900,Tabla7[Tipo de movimiento],"SALIDA",Tabla7[Mes],L$5))</f>
        <v/>
      </c>
      <c r="M1900" s="39" t="str">
        <f>IF($B1900="","",-SUMIFS(Tabla7[Cantidad],Tabla7[Código del producto],$B1900,Tabla7[Tipo de movimiento],"SALIDA",Tabla7[Mes],M$5))</f>
        <v/>
      </c>
      <c r="N1900" s="39" t="str">
        <f>IF($B1900="","",-SUMIFS(Tabla7[Cantidad],Tabla7[Código del producto],$B1900,Tabla7[Tipo de movimiento],"SALIDA",Tabla7[Mes],N$5))</f>
        <v/>
      </c>
      <c r="O1900" s="39" t="str">
        <f>IF($B1900="","",-SUMIFS(Tabla7[Cantidad],Tabla7[Código del producto],$B1900,Tabla7[Tipo de movimiento],"SALIDA",Tabla7[Mes],O$5))</f>
        <v/>
      </c>
      <c r="P1900" s="39" t="str">
        <f>IF($B1900="","",-SUMIFS(Tabla7[Cantidad],Tabla7[Código del producto],$B1900,Tabla7[Tipo de movimiento],"SALIDA",Tabla7[Mes],P$5))</f>
        <v/>
      </c>
      <c r="Q1900" s="39" t="str">
        <f t="shared" si="87"/>
        <v/>
      </c>
      <c r="R1900" s="51" t="str">
        <f>IF($B1900="","",IFERROR(VLOOKUP($B1900,'ABC rotación'!$C:$G,5,0),"C"))</f>
        <v/>
      </c>
      <c r="S1900" s="41" t="str">
        <f t="shared" si="88"/>
        <v/>
      </c>
      <c r="T1900" s="40" t="str">
        <f t="shared" si="89"/>
        <v/>
      </c>
      <c r="U1900" s="23" t="str">
        <f>IF($B1900="","",VLOOKUP($T1900,Tablas!$X$14:$Y$17,2,1))</f>
        <v/>
      </c>
    </row>
    <row r="1901" spans="2:21" x14ac:dyDescent="0.2">
      <c r="B1901" s="1" t="str">
        <f>IF(Tablas!B1899="","",Tablas!B1899)</f>
        <v/>
      </c>
      <c r="C1901" s="1" t="str">
        <f>IF(Tablas!C1899="","",Tablas!C1899)</f>
        <v/>
      </c>
      <c r="D1901" s="1" t="str">
        <f>IF(Tablas!D1899="","",Tablas!D1899)</f>
        <v/>
      </c>
      <c r="E1901" s="1" t="str">
        <f>IF(Tablas!E1899="","",Tablas!E1899)</f>
        <v/>
      </c>
      <c r="F1901" s="1" t="str">
        <f>IF(Tablas!F1899="","",Tablas!F1899)</f>
        <v/>
      </c>
      <c r="G1901" s="1" t="str">
        <f>IF(Tablas!I1899="","",Tablas!I1899)</f>
        <v/>
      </c>
      <c r="H1901" s="1" t="s">
        <v>911</v>
      </c>
      <c r="I1901" s="39" t="str">
        <f>IF($B1901="","",-SUMIFS(Tabla7[Cantidad],Tabla7[Código del producto],$B1901,Tabla7[Tipo de movimiento],"SALIDA",Tabla7[Mes],I$5))</f>
        <v/>
      </c>
      <c r="J1901" s="39" t="str">
        <f>IF($B1901="","",-SUMIFS(Tabla7[Cantidad],Tabla7[Código del producto],$B1901,Tabla7[Tipo de movimiento],"SALIDA",Tabla7[Mes],J$5))</f>
        <v/>
      </c>
      <c r="K1901" s="39" t="str">
        <f>IF($B1901="","",-SUMIFS(Tabla7[Cantidad],Tabla7[Código del producto],$B1901,Tabla7[Tipo de movimiento],"SALIDA",Tabla7[Mes],K$5))</f>
        <v/>
      </c>
      <c r="L1901" s="39" t="str">
        <f>IF($B1901="","",-SUMIFS(Tabla7[Cantidad],Tabla7[Código del producto],$B1901,Tabla7[Tipo de movimiento],"SALIDA",Tabla7[Mes],L$5))</f>
        <v/>
      </c>
      <c r="M1901" s="39" t="str">
        <f>IF($B1901="","",-SUMIFS(Tabla7[Cantidad],Tabla7[Código del producto],$B1901,Tabla7[Tipo de movimiento],"SALIDA",Tabla7[Mes],M$5))</f>
        <v/>
      </c>
      <c r="N1901" s="39" t="str">
        <f>IF($B1901="","",-SUMIFS(Tabla7[Cantidad],Tabla7[Código del producto],$B1901,Tabla7[Tipo de movimiento],"SALIDA",Tabla7[Mes],N$5))</f>
        <v/>
      </c>
      <c r="O1901" s="39" t="str">
        <f>IF($B1901="","",-SUMIFS(Tabla7[Cantidad],Tabla7[Código del producto],$B1901,Tabla7[Tipo de movimiento],"SALIDA",Tabla7[Mes],O$5))</f>
        <v/>
      </c>
      <c r="P1901" s="39" t="str">
        <f>IF($B1901="","",-SUMIFS(Tabla7[Cantidad],Tabla7[Código del producto],$B1901,Tabla7[Tipo de movimiento],"SALIDA",Tabla7[Mes],P$5))</f>
        <v/>
      </c>
      <c r="Q1901" s="39" t="str">
        <f t="shared" si="87"/>
        <v/>
      </c>
      <c r="R1901" s="51" t="str">
        <f>IF($B1901="","",IFERROR(VLOOKUP($B1901,'ABC rotación'!$C:$G,5,0),"C"))</f>
        <v/>
      </c>
      <c r="S1901" s="41" t="str">
        <f t="shared" si="88"/>
        <v/>
      </c>
      <c r="T1901" s="40" t="str">
        <f t="shared" si="89"/>
        <v/>
      </c>
      <c r="U1901" s="23" t="str">
        <f>IF($B1901="","",VLOOKUP($T1901,Tablas!$X$14:$Y$17,2,1))</f>
        <v/>
      </c>
    </row>
    <row r="1902" spans="2:21" x14ac:dyDescent="0.2">
      <c r="B1902" s="1" t="str">
        <f>IF(Tablas!B1900="","",Tablas!B1900)</f>
        <v/>
      </c>
      <c r="C1902" s="1" t="str">
        <f>IF(Tablas!C1900="","",Tablas!C1900)</f>
        <v/>
      </c>
      <c r="D1902" s="1" t="str">
        <f>IF(Tablas!D1900="","",Tablas!D1900)</f>
        <v/>
      </c>
      <c r="E1902" s="1" t="str">
        <f>IF(Tablas!E1900="","",Tablas!E1900)</f>
        <v/>
      </c>
      <c r="F1902" s="1" t="str">
        <f>IF(Tablas!F1900="","",Tablas!F1900)</f>
        <v/>
      </c>
      <c r="G1902" s="1" t="str">
        <f>IF(Tablas!I1900="","",Tablas!I1900)</f>
        <v/>
      </c>
      <c r="H1902" s="1" t="s">
        <v>911</v>
      </c>
      <c r="I1902" s="39" t="str">
        <f>IF($B1902="","",-SUMIFS(Tabla7[Cantidad],Tabla7[Código del producto],$B1902,Tabla7[Tipo de movimiento],"SALIDA",Tabla7[Mes],I$5))</f>
        <v/>
      </c>
      <c r="J1902" s="39" t="str">
        <f>IF($B1902="","",-SUMIFS(Tabla7[Cantidad],Tabla7[Código del producto],$B1902,Tabla7[Tipo de movimiento],"SALIDA",Tabla7[Mes],J$5))</f>
        <v/>
      </c>
      <c r="K1902" s="39" t="str">
        <f>IF($B1902="","",-SUMIFS(Tabla7[Cantidad],Tabla7[Código del producto],$B1902,Tabla7[Tipo de movimiento],"SALIDA",Tabla7[Mes],K$5))</f>
        <v/>
      </c>
      <c r="L1902" s="39" t="str">
        <f>IF($B1902="","",-SUMIFS(Tabla7[Cantidad],Tabla7[Código del producto],$B1902,Tabla7[Tipo de movimiento],"SALIDA",Tabla7[Mes],L$5))</f>
        <v/>
      </c>
      <c r="M1902" s="39" t="str">
        <f>IF($B1902="","",-SUMIFS(Tabla7[Cantidad],Tabla7[Código del producto],$B1902,Tabla7[Tipo de movimiento],"SALIDA",Tabla7[Mes],M$5))</f>
        <v/>
      </c>
      <c r="N1902" s="39" t="str">
        <f>IF($B1902="","",-SUMIFS(Tabla7[Cantidad],Tabla7[Código del producto],$B1902,Tabla7[Tipo de movimiento],"SALIDA",Tabla7[Mes],N$5))</f>
        <v/>
      </c>
      <c r="O1902" s="39" t="str">
        <f>IF($B1902="","",-SUMIFS(Tabla7[Cantidad],Tabla7[Código del producto],$B1902,Tabla7[Tipo de movimiento],"SALIDA",Tabla7[Mes],O$5))</f>
        <v/>
      </c>
      <c r="P1902" s="39" t="str">
        <f>IF($B1902="","",-SUMIFS(Tabla7[Cantidad],Tabla7[Código del producto],$B1902,Tabla7[Tipo de movimiento],"SALIDA",Tabla7[Mes],P$5))</f>
        <v/>
      </c>
      <c r="Q1902" s="39" t="str">
        <f t="shared" si="87"/>
        <v/>
      </c>
      <c r="R1902" s="51" t="str">
        <f>IF($B1902="","",IFERROR(VLOOKUP($B1902,'ABC rotación'!$C:$G,5,0),"C"))</f>
        <v/>
      </c>
      <c r="S1902" s="41" t="str">
        <f t="shared" si="88"/>
        <v/>
      </c>
      <c r="T1902" s="40" t="str">
        <f t="shared" si="89"/>
        <v/>
      </c>
      <c r="U1902" s="23" t="str">
        <f>IF($B1902="","",VLOOKUP($T1902,Tablas!$X$14:$Y$17,2,1))</f>
        <v/>
      </c>
    </row>
    <row r="1903" spans="2:21" x14ac:dyDescent="0.2">
      <c r="B1903" s="1" t="str">
        <f>IF(Tablas!B1901="","",Tablas!B1901)</f>
        <v/>
      </c>
      <c r="C1903" s="1" t="str">
        <f>IF(Tablas!C1901="","",Tablas!C1901)</f>
        <v/>
      </c>
      <c r="D1903" s="1" t="str">
        <f>IF(Tablas!D1901="","",Tablas!D1901)</f>
        <v/>
      </c>
      <c r="E1903" s="1" t="str">
        <f>IF(Tablas!E1901="","",Tablas!E1901)</f>
        <v/>
      </c>
      <c r="F1903" s="1" t="str">
        <f>IF(Tablas!F1901="","",Tablas!F1901)</f>
        <v/>
      </c>
      <c r="G1903" s="1" t="str">
        <f>IF(Tablas!I1901="","",Tablas!I1901)</f>
        <v/>
      </c>
      <c r="H1903" s="1" t="s">
        <v>911</v>
      </c>
      <c r="I1903" s="39" t="str">
        <f>IF($B1903="","",-SUMIFS(Tabla7[Cantidad],Tabla7[Código del producto],$B1903,Tabla7[Tipo de movimiento],"SALIDA",Tabla7[Mes],I$5))</f>
        <v/>
      </c>
      <c r="J1903" s="39" t="str">
        <f>IF($B1903="","",-SUMIFS(Tabla7[Cantidad],Tabla7[Código del producto],$B1903,Tabla7[Tipo de movimiento],"SALIDA",Tabla7[Mes],J$5))</f>
        <v/>
      </c>
      <c r="K1903" s="39" t="str">
        <f>IF($B1903="","",-SUMIFS(Tabla7[Cantidad],Tabla7[Código del producto],$B1903,Tabla7[Tipo de movimiento],"SALIDA",Tabla7[Mes],K$5))</f>
        <v/>
      </c>
      <c r="L1903" s="39" t="str">
        <f>IF($B1903="","",-SUMIFS(Tabla7[Cantidad],Tabla7[Código del producto],$B1903,Tabla7[Tipo de movimiento],"SALIDA",Tabla7[Mes],L$5))</f>
        <v/>
      </c>
      <c r="M1903" s="39" t="str">
        <f>IF($B1903="","",-SUMIFS(Tabla7[Cantidad],Tabla7[Código del producto],$B1903,Tabla7[Tipo de movimiento],"SALIDA",Tabla7[Mes],M$5))</f>
        <v/>
      </c>
      <c r="N1903" s="39" t="str">
        <f>IF($B1903="","",-SUMIFS(Tabla7[Cantidad],Tabla7[Código del producto],$B1903,Tabla7[Tipo de movimiento],"SALIDA",Tabla7[Mes],N$5))</f>
        <v/>
      </c>
      <c r="O1903" s="39" t="str">
        <f>IF($B1903="","",-SUMIFS(Tabla7[Cantidad],Tabla7[Código del producto],$B1903,Tabla7[Tipo de movimiento],"SALIDA",Tabla7[Mes],O$5))</f>
        <v/>
      </c>
      <c r="P1903" s="39" t="str">
        <f>IF($B1903="","",-SUMIFS(Tabla7[Cantidad],Tabla7[Código del producto],$B1903,Tabla7[Tipo de movimiento],"SALIDA",Tabla7[Mes],P$5))</f>
        <v/>
      </c>
      <c r="Q1903" s="39" t="str">
        <f t="shared" si="87"/>
        <v/>
      </c>
      <c r="R1903" s="51" t="str">
        <f>IF($B1903="","",IFERROR(VLOOKUP($B1903,'ABC rotación'!$C:$G,5,0),"C"))</f>
        <v/>
      </c>
      <c r="S1903" s="41" t="str">
        <f t="shared" si="88"/>
        <v/>
      </c>
      <c r="T1903" s="40" t="str">
        <f t="shared" si="89"/>
        <v/>
      </c>
      <c r="U1903" s="23" t="str">
        <f>IF($B1903="","",VLOOKUP($T1903,Tablas!$X$14:$Y$17,2,1))</f>
        <v/>
      </c>
    </row>
    <row r="1904" spans="2:21" x14ac:dyDescent="0.2">
      <c r="B1904" s="1" t="str">
        <f>IF(Tablas!B1902="","",Tablas!B1902)</f>
        <v/>
      </c>
      <c r="C1904" s="1" t="str">
        <f>IF(Tablas!C1902="","",Tablas!C1902)</f>
        <v/>
      </c>
      <c r="D1904" s="1" t="str">
        <f>IF(Tablas!D1902="","",Tablas!D1902)</f>
        <v/>
      </c>
      <c r="E1904" s="1" t="str">
        <f>IF(Tablas!E1902="","",Tablas!E1902)</f>
        <v/>
      </c>
      <c r="F1904" s="1" t="str">
        <f>IF(Tablas!F1902="","",Tablas!F1902)</f>
        <v/>
      </c>
      <c r="G1904" s="1" t="str">
        <f>IF(Tablas!I1902="","",Tablas!I1902)</f>
        <v/>
      </c>
      <c r="H1904" s="1" t="s">
        <v>911</v>
      </c>
      <c r="I1904" s="39" t="str">
        <f>IF($B1904="","",-SUMIFS(Tabla7[Cantidad],Tabla7[Código del producto],$B1904,Tabla7[Tipo de movimiento],"SALIDA",Tabla7[Mes],I$5))</f>
        <v/>
      </c>
      <c r="J1904" s="39" t="str">
        <f>IF($B1904="","",-SUMIFS(Tabla7[Cantidad],Tabla7[Código del producto],$B1904,Tabla7[Tipo de movimiento],"SALIDA",Tabla7[Mes],J$5))</f>
        <v/>
      </c>
      <c r="K1904" s="39" t="str">
        <f>IF($B1904="","",-SUMIFS(Tabla7[Cantidad],Tabla7[Código del producto],$B1904,Tabla7[Tipo de movimiento],"SALIDA",Tabla7[Mes],K$5))</f>
        <v/>
      </c>
      <c r="L1904" s="39" t="str">
        <f>IF($B1904="","",-SUMIFS(Tabla7[Cantidad],Tabla7[Código del producto],$B1904,Tabla7[Tipo de movimiento],"SALIDA",Tabla7[Mes],L$5))</f>
        <v/>
      </c>
      <c r="M1904" s="39" t="str">
        <f>IF($B1904="","",-SUMIFS(Tabla7[Cantidad],Tabla7[Código del producto],$B1904,Tabla7[Tipo de movimiento],"SALIDA",Tabla7[Mes],M$5))</f>
        <v/>
      </c>
      <c r="N1904" s="39" t="str">
        <f>IF($B1904="","",-SUMIFS(Tabla7[Cantidad],Tabla7[Código del producto],$B1904,Tabla7[Tipo de movimiento],"SALIDA",Tabla7[Mes],N$5))</f>
        <v/>
      </c>
      <c r="O1904" s="39" t="str">
        <f>IF($B1904="","",-SUMIFS(Tabla7[Cantidad],Tabla7[Código del producto],$B1904,Tabla7[Tipo de movimiento],"SALIDA",Tabla7[Mes],O$5))</f>
        <v/>
      </c>
      <c r="P1904" s="39" t="str">
        <f>IF($B1904="","",-SUMIFS(Tabla7[Cantidad],Tabla7[Código del producto],$B1904,Tabla7[Tipo de movimiento],"SALIDA",Tabla7[Mes],P$5))</f>
        <v/>
      </c>
      <c r="Q1904" s="39" t="str">
        <f t="shared" si="87"/>
        <v/>
      </c>
      <c r="R1904" s="51" t="str">
        <f>IF($B1904="","",IFERROR(VLOOKUP($B1904,'ABC rotación'!$C:$G,5,0),"C"))</f>
        <v/>
      </c>
      <c r="S1904" s="41" t="str">
        <f t="shared" si="88"/>
        <v/>
      </c>
      <c r="T1904" s="40" t="str">
        <f t="shared" si="89"/>
        <v/>
      </c>
      <c r="U1904" s="23" t="str">
        <f>IF($B1904="","",VLOOKUP($T1904,Tablas!$X$14:$Y$17,2,1))</f>
        <v/>
      </c>
    </row>
    <row r="1905" spans="2:21" x14ac:dyDescent="0.2">
      <c r="B1905" s="1" t="str">
        <f>IF(Tablas!B1903="","",Tablas!B1903)</f>
        <v/>
      </c>
      <c r="C1905" s="1" t="str">
        <f>IF(Tablas!C1903="","",Tablas!C1903)</f>
        <v/>
      </c>
      <c r="D1905" s="1" t="str">
        <f>IF(Tablas!D1903="","",Tablas!D1903)</f>
        <v/>
      </c>
      <c r="E1905" s="1" t="str">
        <f>IF(Tablas!E1903="","",Tablas!E1903)</f>
        <v/>
      </c>
      <c r="F1905" s="1" t="str">
        <f>IF(Tablas!F1903="","",Tablas!F1903)</f>
        <v/>
      </c>
      <c r="G1905" s="1" t="str">
        <f>IF(Tablas!I1903="","",Tablas!I1903)</f>
        <v/>
      </c>
      <c r="H1905" s="1" t="s">
        <v>911</v>
      </c>
      <c r="I1905" s="39" t="str">
        <f>IF($B1905="","",-SUMIFS(Tabla7[Cantidad],Tabla7[Código del producto],$B1905,Tabla7[Tipo de movimiento],"SALIDA",Tabla7[Mes],I$5))</f>
        <v/>
      </c>
      <c r="J1905" s="39" t="str">
        <f>IF($B1905="","",-SUMIFS(Tabla7[Cantidad],Tabla7[Código del producto],$B1905,Tabla7[Tipo de movimiento],"SALIDA",Tabla7[Mes],J$5))</f>
        <v/>
      </c>
      <c r="K1905" s="39" t="str">
        <f>IF($B1905="","",-SUMIFS(Tabla7[Cantidad],Tabla7[Código del producto],$B1905,Tabla7[Tipo de movimiento],"SALIDA",Tabla7[Mes],K$5))</f>
        <v/>
      </c>
      <c r="L1905" s="39" t="str">
        <f>IF($B1905="","",-SUMIFS(Tabla7[Cantidad],Tabla7[Código del producto],$B1905,Tabla7[Tipo de movimiento],"SALIDA",Tabla7[Mes],L$5))</f>
        <v/>
      </c>
      <c r="M1905" s="39" t="str">
        <f>IF($B1905="","",-SUMIFS(Tabla7[Cantidad],Tabla7[Código del producto],$B1905,Tabla7[Tipo de movimiento],"SALIDA",Tabla7[Mes],M$5))</f>
        <v/>
      </c>
      <c r="N1905" s="39" t="str">
        <f>IF($B1905="","",-SUMIFS(Tabla7[Cantidad],Tabla7[Código del producto],$B1905,Tabla7[Tipo de movimiento],"SALIDA",Tabla7[Mes],N$5))</f>
        <v/>
      </c>
      <c r="O1905" s="39" t="str">
        <f>IF($B1905="","",-SUMIFS(Tabla7[Cantidad],Tabla7[Código del producto],$B1905,Tabla7[Tipo de movimiento],"SALIDA",Tabla7[Mes],O$5))</f>
        <v/>
      </c>
      <c r="P1905" s="39" t="str">
        <f>IF($B1905="","",-SUMIFS(Tabla7[Cantidad],Tabla7[Código del producto],$B1905,Tabla7[Tipo de movimiento],"SALIDA",Tabla7[Mes],P$5))</f>
        <v/>
      </c>
      <c r="Q1905" s="39" t="str">
        <f t="shared" si="87"/>
        <v/>
      </c>
      <c r="R1905" s="51" t="str">
        <f>IF($B1905="","",IFERROR(VLOOKUP($B1905,'ABC rotación'!$C:$G,5,0),"C"))</f>
        <v/>
      </c>
      <c r="S1905" s="41" t="str">
        <f t="shared" si="88"/>
        <v/>
      </c>
      <c r="T1905" s="40" t="str">
        <f t="shared" si="89"/>
        <v/>
      </c>
      <c r="U1905" s="23" t="str">
        <f>IF($B1905="","",VLOOKUP($T1905,Tablas!$X$14:$Y$17,2,1))</f>
        <v/>
      </c>
    </row>
    <row r="1906" spans="2:21" x14ac:dyDescent="0.2">
      <c r="B1906" s="1" t="str">
        <f>IF(Tablas!B1904="","",Tablas!B1904)</f>
        <v/>
      </c>
      <c r="C1906" s="1" t="str">
        <f>IF(Tablas!C1904="","",Tablas!C1904)</f>
        <v/>
      </c>
      <c r="D1906" s="1" t="str">
        <f>IF(Tablas!D1904="","",Tablas!D1904)</f>
        <v/>
      </c>
      <c r="E1906" s="1" t="str">
        <f>IF(Tablas!E1904="","",Tablas!E1904)</f>
        <v/>
      </c>
      <c r="F1906" s="1" t="str">
        <f>IF(Tablas!F1904="","",Tablas!F1904)</f>
        <v/>
      </c>
      <c r="G1906" s="1" t="str">
        <f>IF(Tablas!I1904="","",Tablas!I1904)</f>
        <v/>
      </c>
      <c r="H1906" s="1" t="s">
        <v>911</v>
      </c>
      <c r="I1906" s="39" t="str">
        <f>IF($B1906="","",-SUMIFS(Tabla7[Cantidad],Tabla7[Código del producto],$B1906,Tabla7[Tipo de movimiento],"SALIDA",Tabla7[Mes],I$5))</f>
        <v/>
      </c>
      <c r="J1906" s="39" t="str">
        <f>IF($B1906="","",-SUMIFS(Tabla7[Cantidad],Tabla7[Código del producto],$B1906,Tabla7[Tipo de movimiento],"SALIDA",Tabla7[Mes],J$5))</f>
        <v/>
      </c>
      <c r="K1906" s="39" t="str">
        <f>IF($B1906="","",-SUMIFS(Tabla7[Cantidad],Tabla7[Código del producto],$B1906,Tabla7[Tipo de movimiento],"SALIDA",Tabla7[Mes],K$5))</f>
        <v/>
      </c>
      <c r="L1906" s="39" t="str">
        <f>IF($B1906="","",-SUMIFS(Tabla7[Cantidad],Tabla7[Código del producto],$B1906,Tabla7[Tipo de movimiento],"SALIDA",Tabla7[Mes],L$5))</f>
        <v/>
      </c>
      <c r="M1906" s="39" t="str">
        <f>IF($B1906="","",-SUMIFS(Tabla7[Cantidad],Tabla7[Código del producto],$B1906,Tabla7[Tipo de movimiento],"SALIDA",Tabla7[Mes],M$5))</f>
        <v/>
      </c>
      <c r="N1906" s="39" t="str">
        <f>IF($B1906="","",-SUMIFS(Tabla7[Cantidad],Tabla7[Código del producto],$B1906,Tabla7[Tipo de movimiento],"SALIDA",Tabla7[Mes],N$5))</f>
        <v/>
      </c>
      <c r="O1906" s="39" t="str">
        <f>IF($B1906="","",-SUMIFS(Tabla7[Cantidad],Tabla7[Código del producto],$B1906,Tabla7[Tipo de movimiento],"SALIDA",Tabla7[Mes],O$5))</f>
        <v/>
      </c>
      <c r="P1906" s="39" t="str">
        <f>IF($B1906="","",-SUMIFS(Tabla7[Cantidad],Tabla7[Código del producto],$B1906,Tabla7[Tipo de movimiento],"SALIDA",Tabla7[Mes],P$5))</f>
        <v/>
      </c>
      <c r="Q1906" s="39" t="str">
        <f t="shared" si="87"/>
        <v/>
      </c>
      <c r="R1906" s="51" t="str">
        <f>IF($B1906="","",IFERROR(VLOOKUP($B1906,'ABC rotación'!$C:$G,5,0),"C"))</f>
        <v/>
      </c>
      <c r="S1906" s="41" t="str">
        <f t="shared" si="88"/>
        <v/>
      </c>
      <c r="T1906" s="40" t="str">
        <f t="shared" si="89"/>
        <v/>
      </c>
      <c r="U1906" s="23" t="str">
        <f>IF($B1906="","",VLOOKUP($T1906,Tablas!$X$14:$Y$17,2,1))</f>
        <v/>
      </c>
    </row>
    <row r="1907" spans="2:21" x14ac:dyDescent="0.2">
      <c r="B1907" s="1" t="str">
        <f>IF(Tablas!B1905="","",Tablas!B1905)</f>
        <v/>
      </c>
      <c r="C1907" s="1" t="str">
        <f>IF(Tablas!C1905="","",Tablas!C1905)</f>
        <v/>
      </c>
      <c r="D1907" s="1" t="str">
        <f>IF(Tablas!D1905="","",Tablas!D1905)</f>
        <v/>
      </c>
      <c r="E1907" s="1" t="str">
        <f>IF(Tablas!E1905="","",Tablas!E1905)</f>
        <v/>
      </c>
      <c r="F1907" s="1" t="str">
        <f>IF(Tablas!F1905="","",Tablas!F1905)</f>
        <v/>
      </c>
      <c r="G1907" s="1" t="str">
        <f>IF(Tablas!I1905="","",Tablas!I1905)</f>
        <v/>
      </c>
      <c r="H1907" s="1" t="s">
        <v>911</v>
      </c>
      <c r="I1907" s="39" t="str">
        <f>IF($B1907="","",-SUMIFS(Tabla7[Cantidad],Tabla7[Código del producto],$B1907,Tabla7[Tipo de movimiento],"SALIDA",Tabla7[Mes],I$5))</f>
        <v/>
      </c>
      <c r="J1907" s="39" t="str">
        <f>IF($B1907="","",-SUMIFS(Tabla7[Cantidad],Tabla7[Código del producto],$B1907,Tabla7[Tipo de movimiento],"SALIDA",Tabla7[Mes],J$5))</f>
        <v/>
      </c>
      <c r="K1907" s="39" t="str">
        <f>IF($B1907="","",-SUMIFS(Tabla7[Cantidad],Tabla7[Código del producto],$B1907,Tabla7[Tipo de movimiento],"SALIDA",Tabla7[Mes],K$5))</f>
        <v/>
      </c>
      <c r="L1907" s="39" t="str">
        <f>IF($B1907="","",-SUMIFS(Tabla7[Cantidad],Tabla7[Código del producto],$B1907,Tabla7[Tipo de movimiento],"SALIDA",Tabla7[Mes],L$5))</f>
        <v/>
      </c>
      <c r="M1907" s="39" t="str">
        <f>IF($B1907="","",-SUMIFS(Tabla7[Cantidad],Tabla7[Código del producto],$B1907,Tabla7[Tipo de movimiento],"SALIDA",Tabla7[Mes],M$5))</f>
        <v/>
      </c>
      <c r="N1907" s="39" t="str">
        <f>IF($B1907="","",-SUMIFS(Tabla7[Cantidad],Tabla7[Código del producto],$B1907,Tabla7[Tipo de movimiento],"SALIDA",Tabla7[Mes],N$5))</f>
        <v/>
      </c>
      <c r="O1907" s="39" t="str">
        <f>IF($B1907="","",-SUMIFS(Tabla7[Cantidad],Tabla7[Código del producto],$B1907,Tabla7[Tipo de movimiento],"SALIDA",Tabla7[Mes],O$5))</f>
        <v/>
      </c>
      <c r="P1907" s="39" t="str">
        <f>IF($B1907="","",-SUMIFS(Tabla7[Cantidad],Tabla7[Código del producto],$B1907,Tabla7[Tipo de movimiento],"SALIDA",Tabla7[Mes],P$5))</f>
        <v/>
      </c>
      <c r="Q1907" s="39" t="str">
        <f t="shared" si="87"/>
        <v/>
      </c>
      <c r="R1907" s="51" t="str">
        <f>IF($B1907="","",IFERROR(VLOOKUP($B1907,'ABC rotación'!$C:$G,5,0),"C"))</f>
        <v/>
      </c>
      <c r="S1907" s="41" t="str">
        <f t="shared" si="88"/>
        <v/>
      </c>
      <c r="T1907" s="40" t="str">
        <f t="shared" si="89"/>
        <v/>
      </c>
      <c r="U1907" s="23" t="str">
        <f>IF($B1907="","",VLOOKUP($T1907,Tablas!$X$14:$Y$17,2,1))</f>
        <v/>
      </c>
    </row>
    <row r="1908" spans="2:21" x14ac:dyDescent="0.2">
      <c r="B1908" s="1" t="str">
        <f>IF(Tablas!B1906="","",Tablas!B1906)</f>
        <v/>
      </c>
      <c r="C1908" s="1" t="str">
        <f>IF(Tablas!C1906="","",Tablas!C1906)</f>
        <v/>
      </c>
      <c r="D1908" s="1" t="str">
        <f>IF(Tablas!D1906="","",Tablas!D1906)</f>
        <v/>
      </c>
      <c r="E1908" s="1" t="str">
        <f>IF(Tablas!E1906="","",Tablas!E1906)</f>
        <v/>
      </c>
      <c r="F1908" s="1" t="str">
        <f>IF(Tablas!F1906="","",Tablas!F1906)</f>
        <v/>
      </c>
      <c r="G1908" s="1" t="str">
        <f>IF(Tablas!I1906="","",Tablas!I1906)</f>
        <v/>
      </c>
      <c r="H1908" s="1" t="s">
        <v>911</v>
      </c>
      <c r="I1908" s="39" t="str">
        <f>IF($B1908="","",-SUMIFS(Tabla7[Cantidad],Tabla7[Código del producto],$B1908,Tabla7[Tipo de movimiento],"SALIDA",Tabla7[Mes],I$5))</f>
        <v/>
      </c>
      <c r="J1908" s="39" t="str">
        <f>IF($B1908="","",-SUMIFS(Tabla7[Cantidad],Tabla7[Código del producto],$B1908,Tabla7[Tipo de movimiento],"SALIDA",Tabla7[Mes],J$5))</f>
        <v/>
      </c>
      <c r="K1908" s="39" t="str">
        <f>IF($B1908="","",-SUMIFS(Tabla7[Cantidad],Tabla7[Código del producto],$B1908,Tabla7[Tipo de movimiento],"SALIDA",Tabla7[Mes],K$5))</f>
        <v/>
      </c>
      <c r="L1908" s="39" t="str">
        <f>IF($B1908="","",-SUMIFS(Tabla7[Cantidad],Tabla7[Código del producto],$B1908,Tabla7[Tipo de movimiento],"SALIDA",Tabla7[Mes],L$5))</f>
        <v/>
      </c>
      <c r="M1908" s="39" t="str">
        <f>IF($B1908="","",-SUMIFS(Tabla7[Cantidad],Tabla7[Código del producto],$B1908,Tabla7[Tipo de movimiento],"SALIDA",Tabla7[Mes],M$5))</f>
        <v/>
      </c>
      <c r="N1908" s="39" t="str">
        <f>IF($B1908="","",-SUMIFS(Tabla7[Cantidad],Tabla7[Código del producto],$B1908,Tabla7[Tipo de movimiento],"SALIDA",Tabla7[Mes],N$5))</f>
        <v/>
      </c>
      <c r="O1908" s="39" t="str">
        <f>IF($B1908="","",-SUMIFS(Tabla7[Cantidad],Tabla7[Código del producto],$B1908,Tabla7[Tipo de movimiento],"SALIDA",Tabla7[Mes],O$5))</f>
        <v/>
      </c>
      <c r="P1908" s="39" t="str">
        <f>IF($B1908="","",-SUMIFS(Tabla7[Cantidad],Tabla7[Código del producto],$B1908,Tabla7[Tipo de movimiento],"SALIDA",Tabla7[Mes],P$5))</f>
        <v/>
      </c>
      <c r="Q1908" s="39" t="str">
        <f t="shared" si="87"/>
        <v/>
      </c>
      <c r="R1908" s="51" t="str">
        <f>IF($B1908="","",IFERROR(VLOOKUP($B1908,'ABC rotación'!$C:$G,5,0),"C"))</f>
        <v/>
      </c>
      <c r="S1908" s="41" t="str">
        <f t="shared" si="88"/>
        <v/>
      </c>
      <c r="T1908" s="40" t="str">
        <f t="shared" si="89"/>
        <v/>
      </c>
      <c r="U1908" s="23" t="str">
        <f>IF($B1908="","",VLOOKUP($T1908,Tablas!$X$14:$Y$17,2,1))</f>
        <v/>
      </c>
    </row>
    <row r="1909" spans="2:21" x14ac:dyDescent="0.2">
      <c r="B1909" s="1" t="str">
        <f>IF(Tablas!B1907="","",Tablas!B1907)</f>
        <v/>
      </c>
      <c r="C1909" s="1" t="str">
        <f>IF(Tablas!C1907="","",Tablas!C1907)</f>
        <v/>
      </c>
      <c r="D1909" s="1" t="str">
        <f>IF(Tablas!D1907="","",Tablas!D1907)</f>
        <v/>
      </c>
      <c r="E1909" s="1" t="str">
        <f>IF(Tablas!E1907="","",Tablas!E1907)</f>
        <v/>
      </c>
      <c r="F1909" s="1" t="str">
        <f>IF(Tablas!F1907="","",Tablas!F1907)</f>
        <v/>
      </c>
      <c r="G1909" s="1" t="str">
        <f>IF(Tablas!I1907="","",Tablas!I1907)</f>
        <v/>
      </c>
      <c r="H1909" s="1" t="s">
        <v>911</v>
      </c>
      <c r="I1909" s="39" t="str">
        <f>IF($B1909="","",-SUMIFS(Tabla7[Cantidad],Tabla7[Código del producto],$B1909,Tabla7[Tipo de movimiento],"SALIDA",Tabla7[Mes],I$5))</f>
        <v/>
      </c>
      <c r="J1909" s="39" t="str">
        <f>IF($B1909="","",-SUMIFS(Tabla7[Cantidad],Tabla7[Código del producto],$B1909,Tabla7[Tipo de movimiento],"SALIDA",Tabla7[Mes],J$5))</f>
        <v/>
      </c>
      <c r="K1909" s="39" t="str">
        <f>IF($B1909="","",-SUMIFS(Tabla7[Cantidad],Tabla7[Código del producto],$B1909,Tabla7[Tipo de movimiento],"SALIDA",Tabla7[Mes],K$5))</f>
        <v/>
      </c>
      <c r="L1909" s="39" t="str">
        <f>IF($B1909="","",-SUMIFS(Tabla7[Cantidad],Tabla7[Código del producto],$B1909,Tabla7[Tipo de movimiento],"SALIDA",Tabla7[Mes],L$5))</f>
        <v/>
      </c>
      <c r="M1909" s="39" t="str">
        <f>IF($B1909="","",-SUMIFS(Tabla7[Cantidad],Tabla7[Código del producto],$B1909,Tabla7[Tipo de movimiento],"SALIDA",Tabla7[Mes],M$5))</f>
        <v/>
      </c>
      <c r="N1909" s="39" t="str">
        <f>IF($B1909="","",-SUMIFS(Tabla7[Cantidad],Tabla7[Código del producto],$B1909,Tabla7[Tipo de movimiento],"SALIDA",Tabla7[Mes],N$5))</f>
        <v/>
      </c>
      <c r="O1909" s="39" t="str">
        <f>IF($B1909="","",-SUMIFS(Tabla7[Cantidad],Tabla7[Código del producto],$B1909,Tabla7[Tipo de movimiento],"SALIDA",Tabla7[Mes],O$5))</f>
        <v/>
      </c>
      <c r="P1909" s="39" t="str">
        <f>IF($B1909="","",-SUMIFS(Tabla7[Cantidad],Tabla7[Código del producto],$B1909,Tabla7[Tipo de movimiento],"SALIDA",Tabla7[Mes],P$5))</f>
        <v/>
      </c>
      <c r="Q1909" s="39" t="str">
        <f t="shared" si="87"/>
        <v/>
      </c>
      <c r="R1909" s="51" t="str">
        <f>IF($B1909="","",IFERROR(VLOOKUP($B1909,'ABC rotación'!$C:$G,5,0),"C"))</f>
        <v/>
      </c>
      <c r="S1909" s="41" t="str">
        <f t="shared" si="88"/>
        <v/>
      </c>
      <c r="T1909" s="40" t="str">
        <f t="shared" si="89"/>
        <v/>
      </c>
      <c r="U1909" s="23" t="str">
        <f>IF($B1909="","",VLOOKUP($T1909,Tablas!$X$14:$Y$17,2,1))</f>
        <v/>
      </c>
    </row>
    <row r="1910" spans="2:21" x14ac:dyDescent="0.2">
      <c r="B1910" s="1" t="str">
        <f>IF(Tablas!B1908="","",Tablas!B1908)</f>
        <v/>
      </c>
      <c r="C1910" s="1" t="str">
        <f>IF(Tablas!C1908="","",Tablas!C1908)</f>
        <v/>
      </c>
      <c r="D1910" s="1" t="str">
        <f>IF(Tablas!D1908="","",Tablas!D1908)</f>
        <v/>
      </c>
      <c r="E1910" s="1" t="str">
        <f>IF(Tablas!E1908="","",Tablas!E1908)</f>
        <v/>
      </c>
      <c r="F1910" s="1" t="str">
        <f>IF(Tablas!F1908="","",Tablas!F1908)</f>
        <v/>
      </c>
      <c r="G1910" s="1" t="str">
        <f>IF(Tablas!I1908="","",Tablas!I1908)</f>
        <v/>
      </c>
      <c r="H1910" s="1" t="s">
        <v>911</v>
      </c>
      <c r="I1910" s="39" t="str">
        <f>IF($B1910="","",-SUMIFS(Tabla7[Cantidad],Tabla7[Código del producto],$B1910,Tabla7[Tipo de movimiento],"SALIDA",Tabla7[Mes],I$5))</f>
        <v/>
      </c>
      <c r="J1910" s="39" t="str">
        <f>IF($B1910="","",-SUMIFS(Tabla7[Cantidad],Tabla7[Código del producto],$B1910,Tabla7[Tipo de movimiento],"SALIDA",Tabla7[Mes],J$5))</f>
        <v/>
      </c>
      <c r="K1910" s="39" t="str">
        <f>IF($B1910="","",-SUMIFS(Tabla7[Cantidad],Tabla7[Código del producto],$B1910,Tabla7[Tipo de movimiento],"SALIDA",Tabla7[Mes],K$5))</f>
        <v/>
      </c>
      <c r="L1910" s="39" t="str">
        <f>IF($B1910="","",-SUMIFS(Tabla7[Cantidad],Tabla7[Código del producto],$B1910,Tabla7[Tipo de movimiento],"SALIDA",Tabla7[Mes],L$5))</f>
        <v/>
      </c>
      <c r="M1910" s="39" t="str">
        <f>IF($B1910="","",-SUMIFS(Tabla7[Cantidad],Tabla7[Código del producto],$B1910,Tabla7[Tipo de movimiento],"SALIDA",Tabla7[Mes],M$5))</f>
        <v/>
      </c>
      <c r="N1910" s="39" t="str">
        <f>IF($B1910="","",-SUMIFS(Tabla7[Cantidad],Tabla7[Código del producto],$B1910,Tabla7[Tipo de movimiento],"SALIDA",Tabla7[Mes],N$5))</f>
        <v/>
      </c>
      <c r="O1910" s="39" t="str">
        <f>IF($B1910="","",-SUMIFS(Tabla7[Cantidad],Tabla7[Código del producto],$B1910,Tabla7[Tipo de movimiento],"SALIDA",Tabla7[Mes],O$5))</f>
        <v/>
      </c>
      <c r="P1910" s="39" t="str">
        <f>IF($B1910="","",-SUMIFS(Tabla7[Cantidad],Tabla7[Código del producto],$B1910,Tabla7[Tipo de movimiento],"SALIDA",Tabla7[Mes],P$5))</f>
        <v/>
      </c>
      <c r="Q1910" s="39" t="str">
        <f t="shared" si="87"/>
        <v/>
      </c>
      <c r="R1910" s="51" t="str">
        <f>IF($B1910="","",IFERROR(VLOOKUP($B1910,'ABC rotación'!$C:$G,5,0),"C"))</f>
        <v/>
      </c>
      <c r="S1910" s="41" t="str">
        <f t="shared" si="88"/>
        <v/>
      </c>
      <c r="T1910" s="40" t="str">
        <f t="shared" si="89"/>
        <v/>
      </c>
      <c r="U1910" s="23" t="str">
        <f>IF($B1910="","",VLOOKUP($T1910,Tablas!$X$14:$Y$17,2,1))</f>
        <v/>
      </c>
    </row>
    <row r="1911" spans="2:21" x14ac:dyDescent="0.2">
      <c r="B1911" s="1" t="str">
        <f>IF(Tablas!B1909="","",Tablas!B1909)</f>
        <v/>
      </c>
      <c r="C1911" s="1" t="str">
        <f>IF(Tablas!C1909="","",Tablas!C1909)</f>
        <v/>
      </c>
      <c r="D1911" s="1" t="str">
        <f>IF(Tablas!D1909="","",Tablas!D1909)</f>
        <v/>
      </c>
      <c r="E1911" s="1" t="str">
        <f>IF(Tablas!E1909="","",Tablas!E1909)</f>
        <v/>
      </c>
      <c r="F1911" s="1" t="str">
        <f>IF(Tablas!F1909="","",Tablas!F1909)</f>
        <v/>
      </c>
      <c r="G1911" s="1" t="str">
        <f>IF(Tablas!I1909="","",Tablas!I1909)</f>
        <v/>
      </c>
      <c r="H1911" s="1" t="s">
        <v>911</v>
      </c>
      <c r="I1911" s="39" t="str">
        <f>IF($B1911="","",-SUMIFS(Tabla7[Cantidad],Tabla7[Código del producto],$B1911,Tabla7[Tipo de movimiento],"SALIDA",Tabla7[Mes],I$5))</f>
        <v/>
      </c>
      <c r="J1911" s="39" t="str">
        <f>IF($B1911="","",-SUMIFS(Tabla7[Cantidad],Tabla7[Código del producto],$B1911,Tabla7[Tipo de movimiento],"SALIDA",Tabla7[Mes],J$5))</f>
        <v/>
      </c>
      <c r="K1911" s="39" t="str">
        <f>IF($B1911="","",-SUMIFS(Tabla7[Cantidad],Tabla7[Código del producto],$B1911,Tabla7[Tipo de movimiento],"SALIDA",Tabla7[Mes],K$5))</f>
        <v/>
      </c>
      <c r="L1911" s="39" t="str">
        <f>IF($B1911="","",-SUMIFS(Tabla7[Cantidad],Tabla7[Código del producto],$B1911,Tabla7[Tipo de movimiento],"SALIDA",Tabla7[Mes],L$5))</f>
        <v/>
      </c>
      <c r="M1911" s="39" t="str">
        <f>IF($B1911="","",-SUMIFS(Tabla7[Cantidad],Tabla7[Código del producto],$B1911,Tabla7[Tipo de movimiento],"SALIDA",Tabla7[Mes],M$5))</f>
        <v/>
      </c>
      <c r="N1911" s="39" t="str">
        <f>IF($B1911="","",-SUMIFS(Tabla7[Cantidad],Tabla7[Código del producto],$B1911,Tabla7[Tipo de movimiento],"SALIDA",Tabla7[Mes],N$5))</f>
        <v/>
      </c>
      <c r="O1911" s="39" t="str">
        <f>IF($B1911="","",-SUMIFS(Tabla7[Cantidad],Tabla7[Código del producto],$B1911,Tabla7[Tipo de movimiento],"SALIDA",Tabla7[Mes],O$5))</f>
        <v/>
      </c>
      <c r="P1911" s="39" t="str">
        <f>IF($B1911="","",-SUMIFS(Tabla7[Cantidad],Tabla7[Código del producto],$B1911,Tabla7[Tipo de movimiento],"SALIDA",Tabla7[Mes],P$5))</f>
        <v/>
      </c>
      <c r="Q1911" s="39" t="str">
        <f t="shared" si="87"/>
        <v/>
      </c>
      <c r="R1911" s="51" t="str">
        <f>IF($B1911="","",IFERROR(VLOOKUP($B1911,'ABC rotación'!$C:$G,5,0),"C"))</f>
        <v/>
      </c>
      <c r="S1911" s="41" t="str">
        <f t="shared" si="88"/>
        <v/>
      </c>
      <c r="T1911" s="40" t="str">
        <f t="shared" si="89"/>
        <v/>
      </c>
      <c r="U1911" s="23" t="str">
        <f>IF($B1911="","",VLOOKUP($T1911,Tablas!$X$14:$Y$17,2,1))</f>
        <v/>
      </c>
    </row>
    <row r="1912" spans="2:21" x14ac:dyDescent="0.2">
      <c r="B1912" s="1" t="str">
        <f>IF(Tablas!B1910="","",Tablas!B1910)</f>
        <v/>
      </c>
      <c r="C1912" s="1" t="str">
        <f>IF(Tablas!C1910="","",Tablas!C1910)</f>
        <v/>
      </c>
      <c r="D1912" s="1" t="str">
        <f>IF(Tablas!D1910="","",Tablas!D1910)</f>
        <v/>
      </c>
      <c r="E1912" s="1" t="str">
        <f>IF(Tablas!E1910="","",Tablas!E1910)</f>
        <v/>
      </c>
      <c r="F1912" s="1" t="str">
        <f>IF(Tablas!F1910="","",Tablas!F1910)</f>
        <v/>
      </c>
      <c r="G1912" s="1" t="str">
        <f>IF(Tablas!I1910="","",Tablas!I1910)</f>
        <v/>
      </c>
      <c r="H1912" s="1" t="s">
        <v>911</v>
      </c>
      <c r="I1912" s="39" t="str">
        <f>IF($B1912="","",-SUMIFS(Tabla7[Cantidad],Tabla7[Código del producto],$B1912,Tabla7[Tipo de movimiento],"SALIDA",Tabla7[Mes],I$5))</f>
        <v/>
      </c>
      <c r="J1912" s="39" t="str">
        <f>IF($B1912="","",-SUMIFS(Tabla7[Cantidad],Tabla7[Código del producto],$B1912,Tabla7[Tipo de movimiento],"SALIDA",Tabla7[Mes],J$5))</f>
        <v/>
      </c>
      <c r="K1912" s="39" t="str">
        <f>IF($B1912="","",-SUMIFS(Tabla7[Cantidad],Tabla7[Código del producto],$B1912,Tabla7[Tipo de movimiento],"SALIDA",Tabla7[Mes],K$5))</f>
        <v/>
      </c>
      <c r="L1912" s="39" t="str">
        <f>IF($B1912="","",-SUMIFS(Tabla7[Cantidad],Tabla7[Código del producto],$B1912,Tabla7[Tipo de movimiento],"SALIDA",Tabla7[Mes],L$5))</f>
        <v/>
      </c>
      <c r="M1912" s="39" t="str">
        <f>IF($B1912="","",-SUMIFS(Tabla7[Cantidad],Tabla7[Código del producto],$B1912,Tabla7[Tipo de movimiento],"SALIDA",Tabla7[Mes],M$5))</f>
        <v/>
      </c>
      <c r="N1912" s="39" t="str">
        <f>IF($B1912="","",-SUMIFS(Tabla7[Cantidad],Tabla7[Código del producto],$B1912,Tabla7[Tipo de movimiento],"SALIDA",Tabla7[Mes],N$5))</f>
        <v/>
      </c>
      <c r="O1912" s="39" t="str">
        <f>IF($B1912="","",-SUMIFS(Tabla7[Cantidad],Tabla7[Código del producto],$B1912,Tabla7[Tipo de movimiento],"SALIDA",Tabla7[Mes],O$5))</f>
        <v/>
      </c>
      <c r="P1912" s="39" t="str">
        <f>IF($B1912="","",-SUMIFS(Tabla7[Cantidad],Tabla7[Código del producto],$B1912,Tabla7[Tipo de movimiento],"SALIDA",Tabla7[Mes],P$5))</f>
        <v/>
      </c>
      <c r="Q1912" s="39" t="str">
        <f t="shared" si="87"/>
        <v/>
      </c>
      <c r="R1912" s="51" t="str">
        <f>IF($B1912="","",IFERROR(VLOOKUP($B1912,'ABC rotación'!$C:$G,5,0),"C"))</f>
        <v/>
      </c>
      <c r="S1912" s="41" t="str">
        <f t="shared" si="88"/>
        <v/>
      </c>
      <c r="T1912" s="40" t="str">
        <f t="shared" si="89"/>
        <v/>
      </c>
      <c r="U1912" s="23" t="str">
        <f>IF($B1912="","",VLOOKUP($T1912,Tablas!$X$14:$Y$17,2,1))</f>
        <v/>
      </c>
    </row>
    <row r="1913" spans="2:21" x14ac:dyDescent="0.2">
      <c r="B1913" s="1" t="str">
        <f>IF(Tablas!B1911="","",Tablas!B1911)</f>
        <v/>
      </c>
      <c r="C1913" s="1" t="str">
        <f>IF(Tablas!C1911="","",Tablas!C1911)</f>
        <v/>
      </c>
      <c r="D1913" s="1" t="str">
        <f>IF(Tablas!D1911="","",Tablas!D1911)</f>
        <v/>
      </c>
      <c r="E1913" s="1" t="str">
        <f>IF(Tablas!E1911="","",Tablas!E1911)</f>
        <v/>
      </c>
      <c r="F1913" s="1" t="str">
        <f>IF(Tablas!F1911="","",Tablas!F1911)</f>
        <v/>
      </c>
      <c r="G1913" s="1" t="str">
        <f>IF(Tablas!I1911="","",Tablas!I1911)</f>
        <v/>
      </c>
      <c r="H1913" s="1" t="s">
        <v>911</v>
      </c>
      <c r="I1913" s="39" t="str">
        <f>IF($B1913="","",-SUMIFS(Tabla7[Cantidad],Tabla7[Código del producto],$B1913,Tabla7[Tipo de movimiento],"SALIDA",Tabla7[Mes],I$5))</f>
        <v/>
      </c>
      <c r="J1913" s="39" t="str">
        <f>IF($B1913="","",-SUMIFS(Tabla7[Cantidad],Tabla7[Código del producto],$B1913,Tabla7[Tipo de movimiento],"SALIDA",Tabla7[Mes],J$5))</f>
        <v/>
      </c>
      <c r="K1913" s="39" t="str">
        <f>IF($B1913="","",-SUMIFS(Tabla7[Cantidad],Tabla7[Código del producto],$B1913,Tabla7[Tipo de movimiento],"SALIDA",Tabla7[Mes],K$5))</f>
        <v/>
      </c>
      <c r="L1913" s="39" t="str">
        <f>IF($B1913="","",-SUMIFS(Tabla7[Cantidad],Tabla7[Código del producto],$B1913,Tabla7[Tipo de movimiento],"SALIDA",Tabla7[Mes],L$5))</f>
        <v/>
      </c>
      <c r="M1913" s="39" t="str">
        <f>IF($B1913="","",-SUMIFS(Tabla7[Cantidad],Tabla7[Código del producto],$B1913,Tabla7[Tipo de movimiento],"SALIDA",Tabla7[Mes],M$5))</f>
        <v/>
      </c>
      <c r="N1913" s="39" t="str">
        <f>IF($B1913="","",-SUMIFS(Tabla7[Cantidad],Tabla7[Código del producto],$B1913,Tabla7[Tipo de movimiento],"SALIDA",Tabla7[Mes],N$5))</f>
        <v/>
      </c>
      <c r="O1913" s="39" t="str">
        <f>IF($B1913="","",-SUMIFS(Tabla7[Cantidad],Tabla7[Código del producto],$B1913,Tabla7[Tipo de movimiento],"SALIDA",Tabla7[Mes],O$5))</f>
        <v/>
      </c>
      <c r="P1913" s="39" t="str">
        <f>IF($B1913="","",-SUMIFS(Tabla7[Cantidad],Tabla7[Código del producto],$B1913,Tabla7[Tipo de movimiento],"SALIDA",Tabla7[Mes],P$5))</f>
        <v/>
      </c>
      <c r="Q1913" s="39" t="str">
        <f t="shared" si="87"/>
        <v/>
      </c>
      <c r="R1913" s="51" t="str">
        <f>IF($B1913="","",IFERROR(VLOOKUP($B1913,'ABC rotación'!$C:$G,5,0),"C"))</f>
        <v/>
      </c>
      <c r="S1913" s="41" t="str">
        <f t="shared" si="88"/>
        <v/>
      </c>
      <c r="T1913" s="40" t="str">
        <f t="shared" si="89"/>
        <v/>
      </c>
      <c r="U1913" s="23" t="str">
        <f>IF($B1913="","",VLOOKUP($T1913,Tablas!$X$14:$Y$17,2,1))</f>
        <v/>
      </c>
    </row>
    <row r="1914" spans="2:21" x14ac:dyDescent="0.2">
      <c r="B1914" s="1" t="str">
        <f>IF(Tablas!B1912="","",Tablas!B1912)</f>
        <v/>
      </c>
      <c r="C1914" s="1" t="str">
        <f>IF(Tablas!C1912="","",Tablas!C1912)</f>
        <v/>
      </c>
      <c r="D1914" s="1" t="str">
        <f>IF(Tablas!D1912="","",Tablas!D1912)</f>
        <v/>
      </c>
      <c r="E1914" s="1" t="str">
        <f>IF(Tablas!E1912="","",Tablas!E1912)</f>
        <v/>
      </c>
      <c r="F1914" s="1" t="str">
        <f>IF(Tablas!F1912="","",Tablas!F1912)</f>
        <v/>
      </c>
      <c r="G1914" s="1" t="str">
        <f>IF(Tablas!I1912="","",Tablas!I1912)</f>
        <v/>
      </c>
      <c r="H1914" s="1" t="s">
        <v>911</v>
      </c>
      <c r="I1914" s="39" t="str">
        <f>IF($B1914="","",-SUMIFS(Tabla7[Cantidad],Tabla7[Código del producto],$B1914,Tabla7[Tipo de movimiento],"SALIDA",Tabla7[Mes],I$5))</f>
        <v/>
      </c>
      <c r="J1914" s="39" t="str">
        <f>IF($B1914="","",-SUMIFS(Tabla7[Cantidad],Tabla7[Código del producto],$B1914,Tabla7[Tipo de movimiento],"SALIDA",Tabla7[Mes],J$5))</f>
        <v/>
      </c>
      <c r="K1914" s="39" t="str">
        <f>IF($B1914="","",-SUMIFS(Tabla7[Cantidad],Tabla7[Código del producto],$B1914,Tabla7[Tipo de movimiento],"SALIDA",Tabla7[Mes],K$5))</f>
        <v/>
      </c>
      <c r="L1914" s="39" t="str">
        <f>IF($B1914="","",-SUMIFS(Tabla7[Cantidad],Tabla7[Código del producto],$B1914,Tabla7[Tipo de movimiento],"SALIDA",Tabla7[Mes],L$5))</f>
        <v/>
      </c>
      <c r="M1914" s="39" t="str">
        <f>IF($B1914="","",-SUMIFS(Tabla7[Cantidad],Tabla7[Código del producto],$B1914,Tabla7[Tipo de movimiento],"SALIDA",Tabla7[Mes],M$5))</f>
        <v/>
      </c>
      <c r="N1914" s="39" t="str">
        <f>IF($B1914="","",-SUMIFS(Tabla7[Cantidad],Tabla7[Código del producto],$B1914,Tabla7[Tipo de movimiento],"SALIDA",Tabla7[Mes],N$5))</f>
        <v/>
      </c>
      <c r="O1914" s="39" t="str">
        <f>IF($B1914="","",-SUMIFS(Tabla7[Cantidad],Tabla7[Código del producto],$B1914,Tabla7[Tipo de movimiento],"SALIDA",Tabla7[Mes],O$5))</f>
        <v/>
      </c>
      <c r="P1914" s="39" t="str">
        <f>IF($B1914="","",-SUMIFS(Tabla7[Cantidad],Tabla7[Código del producto],$B1914,Tabla7[Tipo de movimiento],"SALIDA",Tabla7[Mes],P$5))</f>
        <v/>
      </c>
      <c r="Q1914" s="39" t="str">
        <f t="shared" si="87"/>
        <v/>
      </c>
      <c r="R1914" s="51" t="str">
        <f>IF($B1914="","",IFERROR(VLOOKUP($B1914,'ABC rotación'!$C:$G,5,0),"C"))</f>
        <v/>
      </c>
      <c r="S1914" s="41" t="str">
        <f t="shared" si="88"/>
        <v/>
      </c>
      <c r="T1914" s="40" t="str">
        <f t="shared" si="89"/>
        <v/>
      </c>
      <c r="U1914" s="23" t="str">
        <f>IF($B1914="","",VLOOKUP($T1914,Tablas!$X$14:$Y$17,2,1))</f>
        <v/>
      </c>
    </row>
    <row r="1915" spans="2:21" x14ac:dyDescent="0.2">
      <c r="B1915" s="1" t="str">
        <f>IF(Tablas!B1913="","",Tablas!B1913)</f>
        <v/>
      </c>
      <c r="C1915" s="1" t="str">
        <f>IF(Tablas!C1913="","",Tablas!C1913)</f>
        <v/>
      </c>
      <c r="D1915" s="1" t="str">
        <f>IF(Tablas!D1913="","",Tablas!D1913)</f>
        <v/>
      </c>
      <c r="E1915" s="1" t="str">
        <f>IF(Tablas!E1913="","",Tablas!E1913)</f>
        <v/>
      </c>
      <c r="F1915" s="1" t="str">
        <f>IF(Tablas!F1913="","",Tablas!F1913)</f>
        <v/>
      </c>
      <c r="G1915" s="1" t="str">
        <f>IF(Tablas!I1913="","",Tablas!I1913)</f>
        <v/>
      </c>
      <c r="H1915" s="1" t="s">
        <v>911</v>
      </c>
      <c r="I1915" s="39" t="str">
        <f>IF($B1915="","",-SUMIFS(Tabla7[Cantidad],Tabla7[Código del producto],$B1915,Tabla7[Tipo de movimiento],"SALIDA",Tabla7[Mes],I$5))</f>
        <v/>
      </c>
      <c r="J1915" s="39" t="str">
        <f>IF($B1915="","",-SUMIFS(Tabla7[Cantidad],Tabla7[Código del producto],$B1915,Tabla7[Tipo de movimiento],"SALIDA",Tabla7[Mes],J$5))</f>
        <v/>
      </c>
      <c r="K1915" s="39" t="str">
        <f>IF($B1915="","",-SUMIFS(Tabla7[Cantidad],Tabla7[Código del producto],$B1915,Tabla7[Tipo de movimiento],"SALIDA",Tabla7[Mes],K$5))</f>
        <v/>
      </c>
      <c r="L1915" s="39" t="str">
        <f>IF($B1915="","",-SUMIFS(Tabla7[Cantidad],Tabla7[Código del producto],$B1915,Tabla7[Tipo de movimiento],"SALIDA",Tabla7[Mes],L$5))</f>
        <v/>
      </c>
      <c r="M1915" s="39" t="str">
        <f>IF($B1915="","",-SUMIFS(Tabla7[Cantidad],Tabla7[Código del producto],$B1915,Tabla7[Tipo de movimiento],"SALIDA",Tabla7[Mes],M$5))</f>
        <v/>
      </c>
      <c r="N1915" s="39" t="str">
        <f>IF($B1915="","",-SUMIFS(Tabla7[Cantidad],Tabla7[Código del producto],$B1915,Tabla7[Tipo de movimiento],"SALIDA",Tabla7[Mes],N$5))</f>
        <v/>
      </c>
      <c r="O1915" s="39" t="str">
        <f>IF($B1915="","",-SUMIFS(Tabla7[Cantidad],Tabla7[Código del producto],$B1915,Tabla7[Tipo de movimiento],"SALIDA",Tabla7[Mes],O$5))</f>
        <v/>
      </c>
      <c r="P1915" s="39" t="str">
        <f>IF($B1915="","",-SUMIFS(Tabla7[Cantidad],Tabla7[Código del producto],$B1915,Tabla7[Tipo de movimiento],"SALIDA",Tabla7[Mes],P$5))</f>
        <v/>
      </c>
      <c r="Q1915" s="39" t="str">
        <f t="shared" si="87"/>
        <v/>
      </c>
      <c r="R1915" s="51" t="str">
        <f>IF($B1915="","",IFERROR(VLOOKUP($B1915,'ABC rotación'!$C:$G,5,0),"C"))</f>
        <v/>
      </c>
      <c r="S1915" s="41" t="str">
        <f t="shared" si="88"/>
        <v/>
      </c>
      <c r="T1915" s="40" t="str">
        <f t="shared" si="89"/>
        <v/>
      </c>
      <c r="U1915" s="23" t="str">
        <f>IF($B1915="","",VLOOKUP($T1915,Tablas!$X$14:$Y$17,2,1))</f>
        <v/>
      </c>
    </row>
    <row r="1916" spans="2:21" x14ac:dyDescent="0.2">
      <c r="B1916" s="1" t="str">
        <f>IF(Tablas!B1914="","",Tablas!B1914)</f>
        <v/>
      </c>
      <c r="C1916" s="1" t="str">
        <f>IF(Tablas!C1914="","",Tablas!C1914)</f>
        <v/>
      </c>
      <c r="D1916" s="1" t="str">
        <f>IF(Tablas!D1914="","",Tablas!D1914)</f>
        <v/>
      </c>
      <c r="E1916" s="1" t="str">
        <f>IF(Tablas!E1914="","",Tablas!E1914)</f>
        <v/>
      </c>
      <c r="F1916" s="1" t="str">
        <f>IF(Tablas!F1914="","",Tablas!F1914)</f>
        <v/>
      </c>
      <c r="G1916" s="1" t="str">
        <f>IF(Tablas!I1914="","",Tablas!I1914)</f>
        <v/>
      </c>
      <c r="H1916" s="1" t="s">
        <v>911</v>
      </c>
      <c r="I1916" s="39" t="str">
        <f>IF($B1916="","",-SUMIFS(Tabla7[Cantidad],Tabla7[Código del producto],$B1916,Tabla7[Tipo de movimiento],"SALIDA",Tabla7[Mes],I$5))</f>
        <v/>
      </c>
      <c r="J1916" s="39" t="str">
        <f>IF($B1916="","",-SUMIFS(Tabla7[Cantidad],Tabla7[Código del producto],$B1916,Tabla7[Tipo de movimiento],"SALIDA",Tabla7[Mes],J$5))</f>
        <v/>
      </c>
      <c r="K1916" s="39" t="str">
        <f>IF($B1916="","",-SUMIFS(Tabla7[Cantidad],Tabla7[Código del producto],$B1916,Tabla7[Tipo de movimiento],"SALIDA",Tabla7[Mes],K$5))</f>
        <v/>
      </c>
      <c r="L1916" s="39" t="str">
        <f>IF($B1916="","",-SUMIFS(Tabla7[Cantidad],Tabla7[Código del producto],$B1916,Tabla7[Tipo de movimiento],"SALIDA",Tabla7[Mes],L$5))</f>
        <v/>
      </c>
      <c r="M1916" s="39" t="str">
        <f>IF($B1916="","",-SUMIFS(Tabla7[Cantidad],Tabla7[Código del producto],$B1916,Tabla7[Tipo de movimiento],"SALIDA",Tabla7[Mes],M$5))</f>
        <v/>
      </c>
      <c r="N1916" s="39" t="str">
        <f>IF($B1916="","",-SUMIFS(Tabla7[Cantidad],Tabla7[Código del producto],$B1916,Tabla7[Tipo de movimiento],"SALIDA",Tabla7[Mes],N$5))</f>
        <v/>
      </c>
      <c r="O1916" s="39" t="str">
        <f>IF($B1916="","",-SUMIFS(Tabla7[Cantidad],Tabla7[Código del producto],$B1916,Tabla7[Tipo de movimiento],"SALIDA",Tabla7[Mes],O$5))</f>
        <v/>
      </c>
      <c r="P1916" s="39" t="str">
        <f>IF($B1916="","",-SUMIFS(Tabla7[Cantidad],Tabla7[Código del producto],$B1916,Tabla7[Tipo de movimiento],"SALIDA",Tabla7[Mes],P$5))</f>
        <v/>
      </c>
      <c r="Q1916" s="39" t="str">
        <f t="shared" si="87"/>
        <v/>
      </c>
      <c r="R1916" s="51" t="str">
        <f>IF($B1916="","",IFERROR(VLOOKUP($B1916,'ABC rotación'!$C:$G,5,0),"C"))</f>
        <v/>
      </c>
      <c r="S1916" s="41" t="str">
        <f t="shared" si="88"/>
        <v/>
      </c>
      <c r="T1916" s="40" t="str">
        <f t="shared" si="89"/>
        <v/>
      </c>
      <c r="U1916" s="23" t="str">
        <f>IF($B1916="","",VLOOKUP($T1916,Tablas!$X$14:$Y$17,2,1))</f>
        <v/>
      </c>
    </row>
    <row r="1917" spans="2:21" x14ac:dyDescent="0.2">
      <c r="B1917" s="1" t="str">
        <f>IF(Tablas!B1915="","",Tablas!B1915)</f>
        <v/>
      </c>
      <c r="C1917" s="1" t="str">
        <f>IF(Tablas!C1915="","",Tablas!C1915)</f>
        <v/>
      </c>
      <c r="D1917" s="1" t="str">
        <f>IF(Tablas!D1915="","",Tablas!D1915)</f>
        <v/>
      </c>
      <c r="E1917" s="1" t="str">
        <f>IF(Tablas!E1915="","",Tablas!E1915)</f>
        <v/>
      </c>
      <c r="F1917" s="1" t="str">
        <f>IF(Tablas!F1915="","",Tablas!F1915)</f>
        <v/>
      </c>
      <c r="G1917" s="1" t="str">
        <f>IF(Tablas!I1915="","",Tablas!I1915)</f>
        <v/>
      </c>
      <c r="H1917" s="1" t="s">
        <v>911</v>
      </c>
      <c r="I1917" s="39" t="str">
        <f>IF($B1917="","",-SUMIFS(Tabla7[Cantidad],Tabla7[Código del producto],$B1917,Tabla7[Tipo de movimiento],"SALIDA",Tabla7[Mes],I$5))</f>
        <v/>
      </c>
      <c r="J1917" s="39" t="str">
        <f>IF($B1917="","",-SUMIFS(Tabla7[Cantidad],Tabla7[Código del producto],$B1917,Tabla7[Tipo de movimiento],"SALIDA",Tabla7[Mes],J$5))</f>
        <v/>
      </c>
      <c r="K1917" s="39" t="str">
        <f>IF($B1917="","",-SUMIFS(Tabla7[Cantidad],Tabla7[Código del producto],$B1917,Tabla7[Tipo de movimiento],"SALIDA",Tabla7[Mes],K$5))</f>
        <v/>
      </c>
      <c r="L1917" s="39" t="str">
        <f>IF($B1917="","",-SUMIFS(Tabla7[Cantidad],Tabla7[Código del producto],$B1917,Tabla7[Tipo de movimiento],"SALIDA",Tabla7[Mes],L$5))</f>
        <v/>
      </c>
      <c r="M1917" s="39" t="str">
        <f>IF($B1917="","",-SUMIFS(Tabla7[Cantidad],Tabla7[Código del producto],$B1917,Tabla7[Tipo de movimiento],"SALIDA",Tabla7[Mes],M$5))</f>
        <v/>
      </c>
      <c r="N1917" s="39" t="str">
        <f>IF($B1917="","",-SUMIFS(Tabla7[Cantidad],Tabla7[Código del producto],$B1917,Tabla7[Tipo de movimiento],"SALIDA",Tabla7[Mes],N$5))</f>
        <v/>
      </c>
      <c r="O1917" s="39" t="str">
        <f>IF($B1917="","",-SUMIFS(Tabla7[Cantidad],Tabla7[Código del producto],$B1917,Tabla7[Tipo de movimiento],"SALIDA",Tabla7[Mes],O$5))</f>
        <v/>
      </c>
      <c r="P1917" s="39" t="str">
        <f>IF($B1917="","",-SUMIFS(Tabla7[Cantidad],Tabla7[Código del producto],$B1917,Tabla7[Tipo de movimiento],"SALIDA",Tabla7[Mes],P$5))</f>
        <v/>
      </c>
      <c r="Q1917" s="39" t="str">
        <f t="shared" si="87"/>
        <v/>
      </c>
      <c r="R1917" s="51" t="str">
        <f>IF($B1917="","",IFERROR(VLOOKUP($B1917,'ABC rotación'!$C:$G,5,0),"C"))</f>
        <v/>
      </c>
      <c r="S1917" s="41" t="str">
        <f t="shared" si="88"/>
        <v/>
      </c>
      <c r="T1917" s="40" t="str">
        <f t="shared" si="89"/>
        <v/>
      </c>
      <c r="U1917" s="23" t="str">
        <f>IF($B1917="","",VLOOKUP($T1917,Tablas!$X$14:$Y$17,2,1))</f>
        <v/>
      </c>
    </row>
    <row r="1918" spans="2:21" x14ac:dyDescent="0.2">
      <c r="B1918" s="1" t="str">
        <f>IF(Tablas!B1916="","",Tablas!B1916)</f>
        <v/>
      </c>
      <c r="C1918" s="1" t="str">
        <f>IF(Tablas!C1916="","",Tablas!C1916)</f>
        <v/>
      </c>
      <c r="D1918" s="1" t="str">
        <f>IF(Tablas!D1916="","",Tablas!D1916)</f>
        <v/>
      </c>
      <c r="E1918" s="1" t="str">
        <f>IF(Tablas!E1916="","",Tablas!E1916)</f>
        <v/>
      </c>
      <c r="F1918" s="1" t="str">
        <f>IF(Tablas!F1916="","",Tablas!F1916)</f>
        <v/>
      </c>
      <c r="G1918" s="1" t="str">
        <f>IF(Tablas!I1916="","",Tablas!I1916)</f>
        <v/>
      </c>
      <c r="H1918" s="1" t="s">
        <v>911</v>
      </c>
      <c r="I1918" s="39" t="str">
        <f>IF($B1918="","",-SUMIFS(Tabla7[Cantidad],Tabla7[Código del producto],$B1918,Tabla7[Tipo de movimiento],"SALIDA",Tabla7[Mes],I$5))</f>
        <v/>
      </c>
      <c r="J1918" s="39" t="str">
        <f>IF($B1918="","",-SUMIFS(Tabla7[Cantidad],Tabla7[Código del producto],$B1918,Tabla7[Tipo de movimiento],"SALIDA",Tabla7[Mes],J$5))</f>
        <v/>
      </c>
      <c r="K1918" s="39" t="str">
        <f>IF($B1918="","",-SUMIFS(Tabla7[Cantidad],Tabla7[Código del producto],$B1918,Tabla7[Tipo de movimiento],"SALIDA",Tabla7[Mes],K$5))</f>
        <v/>
      </c>
      <c r="L1918" s="39" t="str">
        <f>IF($B1918="","",-SUMIFS(Tabla7[Cantidad],Tabla7[Código del producto],$B1918,Tabla7[Tipo de movimiento],"SALIDA",Tabla7[Mes],L$5))</f>
        <v/>
      </c>
      <c r="M1918" s="39" t="str">
        <f>IF($B1918="","",-SUMIFS(Tabla7[Cantidad],Tabla7[Código del producto],$B1918,Tabla7[Tipo de movimiento],"SALIDA",Tabla7[Mes],M$5))</f>
        <v/>
      </c>
      <c r="N1918" s="39" t="str">
        <f>IF($B1918="","",-SUMIFS(Tabla7[Cantidad],Tabla7[Código del producto],$B1918,Tabla7[Tipo de movimiento],"SALIDA",Tabla7[Mes],N$5))</f>
        <v/>
      </c>
      <c r="O1918" s="39" t="str">
        <f>IF($B1918="","",-SUMIFS(Tabla7[Cantidad],Tabla7[Código del producto],$B1918,Tabla7[Tipo de movimiento],"SALIDA",Tabla7[Mes],O$5))</f>
        <v/>
      </c>
      <c r="P1918" s="39" t="str">
        <f>IF($B1918="","",-SUMIFS(Tabla7[Cantidad],Tabla7[Código del producto],$B1918,Tabla7[Tipo de movimiento],"SALIDA",Tabla7[Mes],P$5))</f>
        <v/>
      </c>
      <c r="Q1918" s="39" t="str">
        <f t="shared" si="87"/>
        <v/>
      </c>
      <c r="R1918" s="51" t="str">
        <f>IF($B1918="","",IFERROR(VLOOKUP($B1918,'ABC rotación'!$C:$G,5,0),"C"))</f>
        <v/>
      </c>
      <c r="S1918" s="41" t="str">
        <f t="shared" si="88"/>
        <v/>
      </c>
      <c r="T1918" s="40" t="str">
        <f t="shared" si="89"/>
        <v/>
      </c>
      <c r="U1918" s="23" t="str">
        <f>IF($B1918="","",VLOOKUP($T1918,Tablas!$X$14:$Y$17,2,1))</f>
        <v/>
      </c>
    </row>
    <row r="1919" spans="2:21" x14ac:dyDescent="0.2">
      <c r="B1919" s="1" t="str">
        <f>IF(Tablas!B1917="","",Tablas!B1917)</f>
        <v/>
      </c>
      <c r="C1919" s="1" t="str">
        <f>IF(Tablas!C1917="","",Tablas!C1917)</f>
        <v/>
      </c>
      <c r="D1919" s="1" t="str">
        <f>IF(Tablas!D1917="","",Tablas!D1917)</f>
        <v/>
      </c>
      <c r="E1919" s="1" t="str">
        <f>IF(Tablas!E1917="","",Tablas!E1917)</f>
        <v/>
      </c>
      <c r="F1919" s="1" t="str">
        <f>IF(Tablas!F1917="","",Tablas!F1917)</f>
        <v/>
      </c>
      <c r="G1919" s="1" t="str">
        <f>IF(Tablas!I1917="","",Tablas!I1917)</f>
        <v/>
      </c>
      <c r="H1919" s="1" t="s">
        <v>911</v>
      </c>
      <c r="I1919" s="39" t="str">
        <f>IF($B1919="","",-SUMIFS(Tabla7[Cantidad],Tabla7[Código del producto],$B1919,Tabla7[Tipo de movimiento],"SALIDA",Tabla7[Mes],I$5))</f>
        <v/>
      </c>
      <c r="J1919" s="39" t="str">
        <f>IF($B1919="","",-SUMIFS(Tabla7[Cantidad],Tabla7[Código del producto],$B1919,Tabla7[Tipo de movimiento],"SALIDA",Tabla7[Mes],J$5))</f>
        <v/>
      </c>
      <c r="K1919" s="39" t="str">
        <f>IF($B1919="","",-SUMIFS(Tabla7[Cantidad],Tabla7[Código del producto],$B1919,Tabla7[Tipo de movimiento],"SALIDA",Tabla7[Mes],K$5))</f>
        <v/>
      </c>
      <c r="L1919" s="39" t="str">
        <f>IF($B1919="","",-SUMIFS(Tabla7[Cantidad],Tabla7[Código del producto],$B1919,Tabla7[Tipo de movimiento],"SALIDA",Tabla7[Mes],L$5))</f>
        <v/>
      </c>
      <c r="M1919" s="39" t="str">
        <f>IF($B1919="","",-SUMIFS(Tabla7[Cantidad],Tabla7[Código del producto],$B1919,Tabla7[Tipo de movimiento],"SALIDA",Tabla7[Mes],M$5))</f>
        <v/>
      </c>
      <c r="N1919" s="39" t="str">
        <f>IF($B1919="","",-SUMIFS(Tabla7[Cantidad],Tabla7[Código del producto],$B1919,Tabla7[Tipo de movimiento],"SALIDA",Tabla7[Mes],N$5))</f>
        <v/>
      </c>
      <c r="O1919" s="39" t="str">
        <f>IF($B1919="","",-SUMIFS(Tabla7[Cantidad],Tabla7[Código del producto],$B1919,Tabla7[Tipo de movimiento],"SALIDA",Tabla7[Mes],O$5))</f>
        <v/>
      </c>
      <c r="P1919" s="39" t="str">
        <f>IF($B1919="","",-SUMIFS(Tabla7[Cantidad],Tabla7[Código del producto],$B1919,Tabla7[Tipo de movimiento],"SALIDA",Tabla7[Mes],P$5))</f>
        <v/>
      </c>
      <c r="Q1919" s="39" t="str">
        <f t="shared" si="87"/>
        <v/>
      </c>
      <c r="R1919" s="51" t="str">
        <f>IF($B1919="","",IFERROR(VLOOKUP($B1919,'ABC rotación'!$C:$G,5,0),"C"))</f>
        <v/>
      </c>
      <c r="S1919" s="41" t="str">
        <f t="shared" si="88"/>
        <v/>
      </c>
      <c r="T1919" s="40" t="str">
        <f t="shared" si="89"/>
        <v/>
      </c>
      <c r="U1919" s="23" t="str">
        <f>IF($B1919="","",VLOOKUP($T1919,Tablas!$X$14:$Y$17,2,1))</f>
        <v/>
      </c>
    </row>
    <row r="1920" spans="2:21" x14ac:dyDescent="0.2">
      <c r="B1920" s="1" t="str">
        <f>IF(Tablas!B1918="","",Tablas!B1918)</f>
        <v/>
      </c>
      <c r="C1920" s="1" t="str">
        <f>IF(Tablas!C1918="","",Tablas!C1918)</f>
        <v/>
      </c>
      <c r="D1920" s="1" t="str">
        <f>IF(Tablas!D1918="","",Tablas!D1918)</f>
        <v/>
      </c>
      <c r="E1920" s="1" t="str">
        <f>IF(Tablas!E1918="","",Tablas!E1918)</f>
        <v/>
      </c>
      <c r="F1920" s="1" t="str">
        <f>IF(Tablas!F1918="","",Tablas!F1918)</f>
        <v/>
      </c>
      <c r="G1920" s="1" t="str">
        <f>IF(Tablas!I1918="","",Tablas!I1918)</f>
        <v/>
      </c>
      <c r="H1920" s="1" t="s">
        <v>911</v>
      </c>
      <c r="I1920" s="39" t="str">
        <f>IF($B1920="","",-SUMIFS(Tabla7[Cantidad],Tabla7[Código del producto],$B1920,Tabla7[Tipo de movimiento],"SALIDA",Tabla7[Mes],I$5))</f>
        <v/>
      </c>
      <c r="J1920" s="39" t="str">
        <f>IF($B1920="","",-SUMIFS(Tabla7[Cantidad],Tabla7[Código del producto],$B1920,Tabla7[Tipo de movimiento],"SALIDA",Tabla7[Mes],J$5))</f>
        <v/>
      </c>
      <c r="K1920" s="39" t="str">
        <f>IF($B1920="","",-SUMIFS(Tabla7[Cantidad],Tabla7[Código del producto],$B1920,Tabla7[Tipo de movimiento],"SALIDA",Tabla7[Mes],K$5))</f>
        <v/>
      </c>
      <c r="L1920" s="39" t="str">
        <f>IF($B1920="","",-SUMIFS(Tabla7[Cantidad],Tabla7[Código del producto],$B1920,Tabla7[Tipo de movimiento],"SALIDA",Tabla7[Mes],L$5))</f>
        <v/>
      </c>
      <c r="M1920" s="39" t="str">
        <f>IF($B1920="","",-SUMIFS(Tabla7[Cantidad],Tabla7[Código del producto],$B1920,Tabla7[Tipo de movimiento],"SALIDA",Tabla7[Mes],M$5))</f>
        <v/>
      </c>
      <c r="N1920" s="39" t="str">
        <f>IF($B1920="","",-SUMIFS(Tabla7[Cantidad],Tabla7[Código del producto],$B1920,Tabla7[Tipo de movimiento],"SALIDA",Tabla7[Mes],N$5))</f>
        <v/>
      </c>
      <c r="O1920" s="39" t="str">
        <f>IF($B1920="","",-SUMIFS(Tabla7[Cantidad],Tabla7[Código del producto],$B1920,Tabla7[Tipo de movimiento],"SALIDA",Tabla7[Mes],O$5))</f>
        <v/>
      </c>
      <c r="P1920" s="39" t="str">
        <f>IF($B1920="","",-SUMIFS(Tabla7[Cantidad],Tabla7[Código del producto],$B1920,Tabla7[Tipo de movimiento],"SALIDA",Tabla7[Mes],P$5))</f>
        <v/>
      </c>
      <c r="Q1920" s="39" t="str">
        <f t="shared" si="87"/>
        <v/>
      </c>
      <c r="R1920" s="51" t="str">
        <f>IF($B1920="","",IFERROR(VLOOKUP($B1920,'ABC rotación'!$C:$G,5,0),"C"))</f>
        <v/>
      </c>
      <c r="S1920" s="41" t="str">
        <f t="shared" si="88"/>
        <v/>
      </c>
      <c r="T1920" s="40" t="str">
        <f t="shared" si="89"/>
        <v/>
      </c>
      <c r="U1920" s="23" t="str">
        <f>IF($B1920="","",VLOOKUP($T1920,Tablas!$X$14:$Y$17,2,1))</f>
        <v/>
      </c>
    </row>
    <row r="1921" spans="2:21" x14ac:dyDescent="0.2">
      <c r="B1921" s="1" t="str">
        <f>IF(Tablas!B1919="","",Tablas!B1919)</f>
        <v/>
      </c>
      <c r="C1921" s="1" t="str">
        <f>IF(Tablas!C1919="","",Tablas!C1919)</f>
        <v/>
      </c>
      <c r="D1921" s="1" t="str">
        <f>IF(Tablas!D1919="","",Tablas!D1919)</f>
        <v/>
      </c>
      <c r="E1921" s="1" t="str">
        <f>IF(Tablas!E1919="","",Tablas!E1919)</f>
        <v/>
      </c>
      <c r="F1921" s="1" t="str">
        <f>IF(Tablas!F1919="","",Tablas!F1919)</f>
        <v/>
      </c>
      <c r="G1921" s="1" t="str">
        <f>IF(Tablas!I1919="","",Tablas!I1919)</f>
        <v/>
      </c>
      <c r="H1921" s="1" t="s">
        <v>911</v>
      </c>
      <c r="I1921" s="39" t="str">
        <f>IF($B1921="","",-SUMIFS(Tabla7[Cantidad],Tabla7[Código del producto],$B1921,Tabla7[Tipo de movimiento],"SALIDA",Tabla7[Mes],I$5))</f>
        <v/>
      </c>
      <c r="J1921" s="39" t="str">
        <f>IF($B1921="","",-SUMIFS(Tabla7[Cantidad],Tabla7[Código del producto],$B1921,Tabla7[Tipo de movimiento],"SALIDA",Tabla7[Mes],J$5))</f>
        <v/>
      </c>
      <c r="K1921" s="39" t="str">
        <f>IF($B1921="","",-SUMIFS(Tabla7[Cantidad],Tabla7[Código del producto],$B1921,Tabla7[Tipo de movimiento],"SALIDA",Tabla7[Mes],K$5))</f>
        <v/>
      </c>
      <c r="L1921" s="39" t="str">
        <f>IF($B1921="","",-SUMIFS(Tabla7[Cantidad],Tabla7[Código del producto],$B1921,Tabla7[Tipo de movimiento],"SALIDA",Tabla7[Mes],L$5))</f>
        <v/>
      </c>
      <c r="M1921" s="39" t="str">
        <f>IF($B1921="","",-SUMIFS(Tabla7[Cantidad],Tabla7[Código del producto],$B1921,Tabla7[Tipo de movimiento],"SALIDA",Tabla7[Mes],M$5))</f>
        <v/>
      </c>
      <c r="N1921" s="39" t="str">
        <f>IF($B1921="","",-SUMIFS(Tabla7[Cantidad],Tabla7[Código del producto],$B1921,Tabla7[Tipo de movimiento],"SALIDA",Tabla7[Mes],N$5))</f>
        <v/>
      </c>
      <c r="O1921" s="39" t="str">
        <f>IF($B1921="","",-SUMIFS(Tabla7[Cantidad],Tabla7[Código del producto],$B1921,Tabla7[Tipo de movimiento],"SALIDA",Tabla7[Mes],O$5))</f>
        <v/>
      </c>
      <c r="P1921" s="39" t="str">
        <f>IF($B1921="","",-SUMIFS(Tabla7[Cantidad],Tabla7[Código del producto],$B1921,Tabla7[Tipo de movimiento],"SALIDA",Tabla7[Mes],P$5))</f>
        <v/>
      </c>
      <c r="Q1921" s="39" t="str">
        <f t="shared" si="87"/>
        <v/>
      </c>
      <c r="R1921" s="51" t="str">
        <f>IF($B1921="","",IFERROR(VLOOKUP($B1921,'ABC rotación'!$C:$G,5,0),"C"))</f>
        <v/>
      </c>
      <c r="S1921" s="41" t="str">
        <f t="shared" si="88"/>
        <v/>
      </c>
      <c r="T1921" s="40" t="str">
        <f t="shared" si="89"/>
        <v/>
      </c>
      <c r="U1921" s="23" t="str">
        <f>IF($B1921="","",VLOOKUP($T1921,Tablas!$X$14:$Y$17,2,1))</f>
        <v/>
      </c>
    </row>
    <row r="1922" spans="2:21" x14ac:dyDescent="0.2">
      <c r="B1922" s="1" t="str">
        <f>IF(Tablas!B1920="","",Tablas!B1920)</f>
        <v/>
      </c>
      <c r="C1922" s="1" t="str">
        <f>IF(Tablas!C1920="","",Tablas!C1920)</f>
        <v/>
      </c>
      <c r="D1922" s="1" t="str">
        <f>IF(Tablas!D1920="","",Tablas!D1920)</f>
        <v/>
      </c>
      <c r="E1922" s="1" t="str">
        <f>IF(Tablas!E1920="","",Tablas!E1920)</f>
        <v/>
      </c>
      <c r="F1922" s="1" t="str">
        <f>IF(Tablas!F1920="","",Tablas!F1920)</f>
        <v/>
      </c>
      <c r="G1922" s="1" t="str">
        <f>IF(Tablas!I1920="","",Tablas!I1920)</f>
        <v/>
      </c>
      <c r="H1922" s="1" t="s">
        <v>911</v>
      </c>
      <c r="I1922" s="39" t="str">
        <f>IF($B1922="","",-SUMIFS(Tabla7[Cantidad],Tabla7[Código del producto],$B1922,Tabla7[Tipo de movimiento],"SALIDA",Tabla7[Mes],I$5))</f>
        <v/>
      </c>
      <c r="J1922" s="39" t="str">
        <f>IF($B1922="","",-SUMIFS(Tabla7[Cantidad],Tabla7[Código del producto],$B1922,Tabla7[Tipo de movimiento],"SALIDA",Tabla7[Mes],J$5))</f>
        <v/>
      </c>
      <c r="K1922" s="39" t="str">
        <f>IF($B1922="","",-SUMIFS(Tabla7[Cantidad],Tabla7[Código del producto],$B1922,Tabla7[Tipo de movimiento],"SALIDA",Tabla7[Mes],K$5))</f>
        <v/>
      </c>
      <c r="L1922" s="39" t="str">
        <f>IF($B1922="","",-SUMIFS(Tabla7[Cantidad],Tabla7[Código del producto],$B1922,Tabla7[Tipo de movimiento],"SALIDA",Tabla7[Mes],L$5))</f>
        <v/>
      </c>
      <c r="M1922" s="39" t="str">
        <f>IF($B1922="","",-SUMIFS(Tabla7[Cantidad],Tabla7[Código del producto],$B1922,Tabla7[Tipo de movimiento],"SALIDA",Tabla7[Mes],M$5))</f>
        <v/>
      </c>
      <c r="N1922" s="39" t="str">
        <f>IF($B1922="","",-SUMIFS(Tabla7[Cantidad],Tabla7[Código del producto],$B1922,Tabla7[Tipo de movimiento],"SALIDA",Tabla7[Mes],N$5))</f>
        <v/>
      </c>
      <c r="O1922" s="39" t="str">
        <f>IF($B1922="","",-SUMIFS(Tabla7[Cantidad],Tabla7[Código del producto],$B1922,Tabla7[Tipo de movimiento],"SALIDA",Tabla7[Mes],O$5))</f>
        <v/>
      </c>
      <c r="P1922" s="39" t="str">
        <f>IF($B1922="","",-SUMIFS(Tabla7[Cantidad],Tabla7[Código del producto],$B1922,Tabla7[Tipo de movimiento],"SALIDA",Tabla7[Mes],P$5))</f>
        <v/>
      </c>
      <c r="Q1922" s="39" t="str">
        <f t="shared" si="87"/>
        <v/>
      </c>
      <c r="R1922" s="51" t="str">
        <f>IF($B1922="","",IFERROR(VLOOKUP($B1922,'ABC rotación'!$C:$G,5,0),"C"))</f>
        <v/>
      </c>
      <c r="S1922" s="41" t="str">
        <f t="shared" si="88"/>
        <v/>
      </c>
      <c r="T1922" s="40" t="str">
        <f t="shared" si="89"/>
        <v/>
      </c>
      <c r="U1922" s="23" t="str">
        <f>IF($B1922="","",VLOOKUP($T1922,Tablas!$X$14:$Y$17,2,1))</f>
        <v/>
      </c>
    </row>
    <row r="1923" spans="2:21" x14ac:dyDescent="0.2">
      <c r="B1923" s="1" t="str">
        <f>IF(Tablas!B1921="","",Tablas!B1921)</f>
        <v/>
      </c>
      <c r="C1923" s="1" t="str">
        <f>IF(Tablas!C1921="","",Tablas!C1921)</f>
        <v/>
      </c>
      <c r="D1923" s="1" t="str">
        <f>IF(Tablas!D1921="","",Tablas!D1921)</f>
        <v/>
      </c>
      <c r="E1923" s="1" t="str">
        <f>IF(Tablas!E1921="","",Tablas!E1921)</f>
        <v/>
      </c>
      <c r="F1923" s="1" t="str">
        <f>IF(Tablas!F1921="","",Tablas!F1921)</f>
        <v/>
      </c>
      <c r="G1923" s="1" t="str">
        <f>IF(Tablas!I1921="","",Tablas!I1921)</f>
        <v/>
      </c>
      <c r="H1923" s="1" t="s">
        <v>911</v>
      </c>
      <c r="I1923" s="39" t="str">
        <f>IF($B1923="","",-SUMIFS(Tabla7[Cantidad],Tabla7[Código del producto],$B1923,Tabla7[Tipo de movimiento],"SALIDA",Tabla7[Mes],I$5))</f>
        <v/>
      </c>
      <c r="J1923" s="39" t="str">
        <f>IF($B1923="","",-SUMIFS(Tabla7[Cantidad],Tabla7[Código del producto],$B1923,Tabla7[Tipo de movimiento],"SALIDA",Tabla7[Mes],J$5))</f>
        <v/>
      </c>
      <c r="K1923" s="39" t="str">
        <f>IF($B1923="","",-SUMIFS(Tabla7[Cantidad],Tabla7[Código del producto],$B1923,Tabla7[Tipo de movimiento],"SALIDA",Tabla7[Mes],K$5))</f>
        <v/>
      </c>
      <c r="L1923" s="39" t="str">
        <f>IF($B1923="","",-SUMIFS(Tabla7[Cantidad],Tabla7[Código del producto],$B1923,Tabla7[Tipo de movimiento],"SALIDA",Tabla7[Mes],L$5))</f>
        <v/>
      </c>
      <c r="M1923" s="39" t="str">
        <f>IF($B1923="","",-SUMIFS(Tabla7[Cantidad],Tabla7[Código del producto],$B1923,Tabla7[Tipo de movimiento],"SALIDA",Tabla7[Mes],M$5))</f>
        <v/>
      </c>
      <c r="N1923" s="39" t="str">
        <f>IF($B1923="","",-SUMIFS(Tabla7[Cantidad],Tabla7[Código del producto],$B1923,Tabla7[Tipo de movimiento],"SALIDA",Tabla7[Mes],N$5))</f>
        <v/>
      </c>
      <c r="O1923" s="39" t="str">
        <f>IF($B1923="","",-SUMIFS(Tabla7[Cantidad],Tabla7[Código del producto],$B1923,Tabla7[Tipo de movimiento],"SALIDA",Tabla7[Mes],O$5))</f>
        <v/>
      </c>
      <c r="P1923" s="39" t="str">
        <f>IF($B1923="","",-SUMIFS(Tabla7[Cantidad],Tabla7[Código del producto],$B1923,Tabla7[Tipo de movimiento],"SALIDA",Tabla7[Mes],P$5))</f>
        <v/>
      </c>
      <c r="Q1923" s="39" t="str">
        <f t="shared" si="87"/>
        <v/>
      </c>
      <c r="R1923" s="51" t="str">
        <f>IF($B1923="","",IFERROR(VLOOKUP($B1923,'ABC rotación'!$C:$G,5,0),"C"))</f>
        <v/>
      </c>
      <c r="S1923" s="41" t="str">
        <f t="shared" si="88"/>
        <v/>
      </c>
      <c r="T1923" s="40" t="str">
        <f t="shared" si="89"/>
        <v/>
      </c>
      <c r="U1923" s="23" t="str">
        <f>IF($B1923="","",VLOOKUP($T1923,Tablas!$X$14:$Y$17,2,1))</f>
        <v/>
      </c>
    </row>
    <row r="1924" spans="2:21" x14ac:dyDescent="0.2">
      <c r="B1924" s="1" t="str">
        <f>IF(Tablas!B1922="","",Tablas!B1922)</f>
        <v/>
      </c>
      <c r="C1924" s="1" t="str">
        <f>IF(Tablas!C1922="","",Tablas!C1922)</f>
        <v/>
      </c>
      <c r="D1924" s="1" t="str">
        <f>IF(Tablas!D1922="","",Tablas!D1922)</f>
        <v/>
      </c>
      <c r="E1924" s="1" t="str">
        <f>IF(Tablas!E1922="","",Tablas!E1922)</f>
        <v/>
      </c>
      <c r="F1924" s="1" t="str">
        <f>IF(Tablas!F1922="","",Tablas!F1922)</f>
        <v/>
      </c>
      <c r="G1924" s="1" t="str">
        <f>IF(Tablas!I1922="","",Tablas!I1922)</f>
        <v/>
      </c>
      <c r="H1924" s="1" t="s">
        <v>911</v>
      </c>
      <c r="I1924" s="39" t="str">
        <f>IF($B1924="","",-SUMIFS(Tabla7[Cantidad],Tabla7[Código del producto],$B1924,Tabla7[Tipo de movimiento],"SALIDA",Tabla7[Mes],I$5))</f>
        <v/>
      </c>
      <c r="J1924" s="39" t="str">
        <f>IF($B1924="","",-SUMIFS(Tabla7[Cantidad],Tabla7[Código del producto],$B1924,Tabla7[Tipo de movimiento],"SALIDA",Tabla7[Mes],J$5))</f>
        <v/>
      </c>
      <c r="K1924" s="39" t="str">
        <f>IF($B1924="","",-SUMIFS(Tabla7[Cantidad],Tabla7[Código del producto],$B1924,Tabla7[Tipo de movimiento],"SALIDA",Tabla7[Mes],K$5))</f>
        <v/>
      </c>
      <c r="L1924" s="39" t="str">
        <f>IF($B1924="","",-SUMIFS(Tabla7[Cantidad],Tabla7[Código del producto],$B1924,Tabla7[Tipo de movimiento],"SALIDA",Tabla7[Mes],L$5))</f>
        <v/>
      </c>
      <c r="M1924" s="39" t="str">
        <f>IF($B1924="","",-SUMIFS(Tabla7[Cantidad],Tabla7[Código del producto],$B1924,Tabla7[Tipo de movimiento],"SALIDA",Tabla7[Mes],M$5))</f>
        <v/>
      </c>
      <c r="N1924" s="39" t="str">
        <f>IF($B1924="","",-SUMIFS(Tabla7[Cantidad],Tabla7[Código del producto],$B1924,Tabla7[Tipo de movimiento],"SALIDA",Tabla7[Mes],N$5))</f>
        <v/>
      </c>
      <c r="O1924" s="39" t="str">
        <f>IF($B1924="","",-SUMIFS(Tabla7[Cantidad],Tabla7[Código del producto],$B1924,Tabla7[Tipo de movimiento],"SALIDA",Tabla7[Mes],O$5))</f>
        <v/>
      </c>
      <c r="P1924" s="39" t="str">
        <f>IF($B1924="","",-SUMIFS(Tabla7[Cantidad],Tabla7[Código del producto],$B1924,Tabla7[Tipo de movimiento],"SALIDA",Tabla7[Mes],P$5))</f>
        <v/>
      </c>
      <c r="Q1924" s="39" t="str">
        <f t="shared" si="87"/>
        <v/>
      </c>
      <c r="R1924" s="51" t="str">
        <f>IF($B1924="","",IFERROR(VLOOKUP($B1924,'ABC rotación'!$C:$G,5,0),"C"))</f>
        <v/>
      </c>
      <c r="S1924" s="41" t="str">
        <f t="shared" si="88"/>
        <v/>
      </c>
      <c r="T1924" s="40" t="str">
        <f t="shared" si="89"/>
        <v/>
      </c>
      <c r="U1924" s="23" t="str">
        <f>IF($B1924="","",VLOOKUP($T1924,Tablas!$X$14:$Y$17,2,1))</f>
        <v/>
      </c>
    </row>
    <row r="1925" spans="2:21" x14ac:dyDescent="0.2">
      <c r="B1925" s="1" t="str">
        <f>IF(Tablas!B1923="","",Tablas!B1923)</f>
        <v/>
      </c>
      <c r="C1925" s="1" t="str">
        <f>IF(Tablas!C1923="","",Tablas!C1923)</f>
        <v/>
      </c>
      <c r="D1925" s="1" t="str">
        <f>IF(Tablas!D1923="","",Tablas!D1923)</f>
        <v/>
      </c>
      <c r="E1925" s="1" t="str">
        <f>IF(Tablas!E1923="","",Tablas!E1923)</f>
        <v/>
      </c>
      <c r="F1925" s="1" t="str">
        <f>IF(Tablas!F1923="","",Tablas!F1923)</f>
        <v/>
      </c>
      <c r="G1925" s="1" t="str">
        <f>IF(Tablas!I1923="","",Tablas!I1923)</f>
        <v/>
      </c>
      <c r="H1925" s="1" t="s">
        <v>911</v>
      </c>
      <c r="I1925" s="39" t="str">
        <f>IF($B1925="","",-SUMIFS(Tabla7[Cantidad],Tabla7[Código del producto],$B1925,Tabla7[Tipo de movimiento],"SALIDA",Tabla7[Mes],I$5))</f>
        <v/>
      </c>
      <c r="J1925" s="39" t="str">
        <f>IF($B1925="","",-SUMIFS(Tabla7[Cantidad],Tabla7[Código del producto],$B1925,Tabla7[Tipo de movimiento],"SALIDA",Tabla7[Mes],J$5))</f>
        <v/>
      </c>
      <c r="K1925" s="39" t="str">
        <f>IF($B1925="","",-SUMIFS(Tabla7[Cantidad],Tabla7[Código del producto],$B1925,Tabla7[Tipo de movimiento],"SALIDA",Tabla7[Mes],K$5))</f>
        <v/>
      </c>
      <c r="L1925" s="39" t="str">
        <f>IF($B1925="","",-SUMIFS(Tabla7[Cantidad],Tabla7[Código del producto],$B1925,Tabla7[Tipo de movimiento],"SALIDA",Tabla7[Mes],L$5))</f>
        <v/>
      </c>
      <c r="M1925" s="39" t="str">
        <f>IF($B1925="","",-SUMIFS(Tabla7[Cantidad],Tabla7[Código del producto],$B1925,Tabla7[Tipo de movimiento],"SALIDA",Tabla7[Mes],M$5))</f>
        <v/>
      </c>
      <c r="N1925" s="39" t="str">
        <f>IF($B1925="","",-SUMIFS(Tabla7[Cantidad],Tabla7[Código del producto],$B1925,Tabla7[Tipo de movimiento],"SALIDA",Tabla7[Mes],N$5))</f>
        <v/>
      </c>
      <c r="O1925" s="39" t="str">
        <f>IF($B1925="","",-SUMIFS(Tabla7[Cantidad],Tabla7[Código del producto],$B1925,Tabla7[Tipo de movimiento],"SALIDA",Tabla7[Mes],O$5))</f>
        <v/>
      </c>
      <c r="P1925" s="39" t="str">
        <f>IF($B1925="","",-SUMIFS(Tabla7[Cantidad],Tabla7[Código del producto],$B1925,Tabla7[Tipo de movimiento],"SALIDA",Tabla7[Mes],P$5))</f>
        <v/>
      </c>
      <c r="Q1925" s="39" t="str">
        <f t="shared" si="87"/>
        <v/>
      </c>
      <c r="R1925" s="51" t="str">
        <f>IF($B1925="","",IFERROR(VLOOKUP($B1925,'ABC rotación'!$C:$G,5,0),"C"))</f>
        <v/>
      </c>
      <c r="S1925" s="41" t="str">
        <f t="shared" si="88"/>
        <v/>
      </c>
      <c r="T1925" s="40" t="str">
        <f t="shared" si="89"/>
        <v/>
      </c>
      <c r="U1925" s="23" t="str">
        <f>IF($B1925="","",VLOOKUP($T1925,Tablas!$X$14:$Y$17,2,1))</f>
        <v/>
      </c>
    </row>
    <row r="1926" spans="2:21" x14ac:dyDescent="0.2">
      <c r="B1926" s="1" t="str">
        <f>IF(Tablas!B1924="","",Tablas!B1924)</f>
        <v/>
      </c>
      <c r="C1926" s="1" t="str">
        <f>IF(Tablas!C1924="","",Tablas!C1924)</f>
        <v/>
      </c>
      <c r="D1926" s="1" t="str">
        <f>IF(Tablas!D1924="","",Tablas!D1924)</f>
        <v/>
      </c>
      <c r="E1926" s="1" t="str">
        <f>IF(Tablas!E1924="","",Tablas!E1924)</f>
        <v/>
      </c>
      <c r="F1926" s="1" t="str">
        <f>IF(Tablas!F1924="","",Tablas!F1924)</f>
        <v/>
      </c>
      <c r="G1926" s="1" t="str">
        <f>IF(Tablas!I1924="","",Tablas!I1924)</f>
        <v/>
      </c>
      <c r="H1926" s="1" t="s">
        <v>911</v>
      </c>
      <c r="I1926" s="39" t="str">
        <f>IF($B1926="","",-SUMIFS(Tabla7[Cantidad],Tabla7[Código del producto],$B1926,Tabla7[Tipo de movimiento],"SALIDA",Tabla7[Mes],I$5))</f>
        <v/>
      </c>
      <c r="J1926" s="39" t="str">
        <f>IF($B1926="","",-SUMIFS(Tabla7[Cantidad],Tabla7[Código del producto],$B1926,Tabla7[Tipo de movimiento],"SALIDA",Tabla7[Mes],J$5))</f>
        <v/>
      </c>
      <c r="K1926" s="39" t="str">
        <f>IF($B1926="","",-SUMIFS(Tabla7[Cantidad],Tabla7[Código del producto],$B1926,Tabla7[Tipo de movimiento],"SALIDA",Tabla7[Mes],K$5))</f>
        <v/>
      </c>
      <c r="L1926" s="39" t="str">
        <f>IF($B1926="","",-SUMIFS(Tabla7[Cantidad],Tabla7[Código del producto],$B1926,Tabla7[Tipo de movimiento],"SALIDA",Tabla7[Mes],L$5))</f>
        <v/>
      </c>
      <c r="M1926" s="39" t="str">
        <f>IF($B1926="","",-SUMIFS(Tabla7[Cantidad],Tabla7[Código del producto],$B1926,Tabla7[Tipo de movimiento],"SALIDA",Tabla7[Mes],M$5))</f>
        <v/>
      </c>
      <c r="N1926" s="39" t="str">
        <f>IF($B1926="","",-SUMIFS(Tabla7[Cantidad],Tabla7[Código del producto],$B1926,Tabla7[Tipo de movimiento],"SALIDA",Tabla7[Mes],N$5))</f>
        <v/>
      </c>
      <c r="O1926" s="39" t="str">
        <f>IF($B1926="","",-SUMIFS(Tabla7[Cantidad],Tabla7[Código del producto],$B1926,Tabla7[Tipo de movimiento],"SALIDA",Tabla7[Mes],O$5))</f>
        <v/>
      </c>
      <c r="P1926" s="39" t="str">
        <f>IF($B1926="","",-SUMIFS(Tabla7[Cantidad],Tabla7[Código del producto],$B1926,Tabla7[Tipo de movimiento],"SALIDA",Tabla7[Mes],P$5))</f>
        <v/>
      </c>
      <c r="Q1926" s="39" t="str">
        <f t="shared" si="87"/>
        <v/>
      </c>
      <c r="R1926" s="51" t="str">
        <f>IF($B1926="","",IFERROR(VLOOKUP($B1926,'ABC rotación'!$C:$G,5,0),"C"))</f>
        <v/>
      </c>
      <c r="S1926" s="41" t="str">
        <f t="shared" si="88"/>
        <v/>
      </c>
      <c r="T1926" s="40" t="str">
        <f t="shared" si="89"/>
        <v/>
      </c>
      <c r="U1926" s="23" t="str">
        <f>IF($B1926="","",VLOOKUP($T1926,Tablas!$X$14:$Y$17,2,1))</f>
        <v/>
      </c>
    </row>
    <row r="1927" spans="2:21" x14ac:dyDescent="0.2">
      <c r="B1927" s="1" t="str">
        <f>IF(Tablas!B1925="","",Tablas!B1925)</f>
        <v/>
      </c>
      <c r="C1927" s="1" t="str">
        <f>IF(Tablas!C1925="","",Tablas!C1925)</f>
        <v/>
      </c>
      <c r="D1927" s="1" t="str">
        <f>IF(Tablas!D1925="","",Tablas!D1925)</f>
        <v/>
      </c>
      <c r="E1927" s="1" t="str">
        <f>IF(Tablas!E1925="","",Tablas!E1925)</f>
        <v/>
      </c>
      <c r="F1927" s="1" t="str">
        <f>IF(Tablas!F1925="","",Tablas!F1925)</f>
        <v/>
      </c>
      <c r="G1927" s="1" t="str">
        <f>IF(Tablas!I1925="","",Tablas!I1925)</f>
        <v/>
      </c>
      <c r="H1927" s="1" t="s">
        <v>911</v>
      </c>
      <c r="I1927" s="39" t="str">
        <f>IF($B1927="","",-SUMIFS(Tabla7[Cantidad],Tabla7[Código del producto],$B1927,Tabla7[Tipo de movimiento],"SALIDA",Tabla7[Mes],I$5))</f>
        <v/>
      </c>
      <c r="J1927" s="39" t="str">
        <f>IF($B1927="","",-SUMIFS(Tabla7[Cantidad],Tabla7[Código del producto],$B1927,Tabla7[Tipo de movimiento],"SALIDA",Tabla7[Mes],J$5))</f>
        <v/>
      </c>
      <c r="K1927" s="39" t="str">
        <f>IF($B1927="","",-SUMIFS(Tabla7[Cantidad],Tabla7[Código del producto],$B1927,Tabla7[Tipo de movimiento],"SALIDA",Tabla7[Mes],K$5))</f>
        <v/>
      </c>
      <c r="L1927" s="39" t="str">
        <f>IF($B1927="","",-SUMIFS(Tabla7[Cantidad],Tabla7[Código del producto],$B1927,Tabla7[Tipo de movimiento],"SALIDA",Tabla7[Mes],L$5))</f>
        <v/>
      </c>
      <c r="M1927" s="39" t="str">
        <f>IF($B1927="","",-SUMIFS(Tabla7[Cantidad],Tabla7[Código del producto],$B1927,Tabla7[Tipo de movimiento],"SALIDA",Tabla7[Mes],M$5))</f>
        <v/>
      </c>
      <c r="N1927" s="39" t="str">
        <f>IF($B1927="","",-SUMIFS(Tabla7[Cantidad],Tabla7[Código del producto],$B1927,Tabla7[Tipo de movimiento],"SALIDA",Tabla7[Mes],N$5))</f>
        <v/>
      </c>
      <c r="O1927" s="39" t="str">
        <f>IF($B1927="","",-SUMIFS(Tabla7[Cantidad],Tabla7[Código del producto],$B1927,Tabla7[Tipo de movimiento],"SALIDA",Tabla7[Mes],O$5))</f>
        <v/>
      </c>
      <c r="P1927" s="39" t="str">
        <f>IF($B1927="","",-SUMIFS(Tabla7[Cantidad],Tabla7[Código del producto],$B1927,Tabla7[Tipo de movimiento],"SALIDA",Tabla7[Mes],P$5))</f>
        <v/>
      </c>
      <c r="Q1927" s="39" t="str">
        <f t="shared" ref="Q1927:Q1990" si="90">IF($B1927="","",IFERROR(AVERAGE(N1927:P1927),0))</f>
        <v/>
      </c>
      <c r="R1927" s="51" t="str">
        <f>IF($B1927="","",IFERROR(VLOOKUP($B1927,'ABC rotación'!$C:$G,5,0),"C"))</f>
        <v/>
      </c>
      <c r="S1927" s="41" t="str">
        <f t="shared" ref="S1927:S1990" si="91">IF($B1927="","",IFERROR(H1927/Q1927*30,0))</f>
        <v/>
      </c>
      <c r="T1927" s="40" t="str">
        <f t="shared" ref="T1927:T1990" si="92">IF($B1927="","",S1927/F1927)</f>
        <v/>
      </c>
      <c r="U1927" s="23" t="str">
        <f>IF($B1927="","",VLOOKUP($T1927,Tablas!$X$14:$Y$17,2,1))</f>
        <v/>
      </c>
    </row>
    <row r="1928" spans="2:21" x14ac:dyDescent="0.2">
      <c r="B1928" s="1" t="str">
        <f>IF(Tablas!B1926="","",Tablas!B1926)</f>
        <v/>
      </c>
      <c r="C1928" s="1" t="str">
        <f>IF(Tablas!C1926="","",Tablas!C1926)</f>
        <v/>
      </c>
      <c r="D1928" s="1" t="str">
        <f>IF(Tablas!D1926="","",Tablas!D1926)</f>
        <v/>
      </c>
      <c r="E1928" s="1" t="str">
        <f>IF(Tablas!E1926="","",Tablas!E1926)</f>
        <v/>
      </c>
      <c r="F1928" s="1" t="str">
        <f>IF(Tablas!F1926="","",Tablas!F1926)</f>
        <v/>
      </c>
      <c r="G1928" s="1" t="str">
        <f>IF(Tablas!I1926="","",Tablas!I1926)</f>
        <v/>
      </c>
      <c r="H1928" s="1" t="s">
        <v>911</v>
      </c>
      <c r="I1928" s="39" t="str">
        <f>IF($B1928="","",-SUMIFS(Tabla7[Cantidad],Tabla7[Código del producto],$B1928,Tabla7[Tipo de movimiento],"SALIDA",Tabla7[Mes],I$5))</f>
        <v/>
      </c>
      <c r="J1928" s="39" t="str">
        <f>IF($B1928="","",-SUMIFS(Tabla7[Cantidad],Tabla7[Código del producto],$B1928,Tabla7[Tipo de movimiento],"SALIDA",Tabla7[Mes],J$5))</f>
        <v/>
      </c>
      <c r="K1928" s="39" t="str">
        <f>IF($B1928="","",-SUMIFS(Tabla7[Cantidad],Tabla7[Código del producto],$B1928,Tabla7[Tipo de movimiento],"SALIDA",Tabla7[Mes],K$5))</f>
        <v/>
      </c>
      <c r="L1928" s="39" t="str">
        <f>IF($B1928="","",-SUMIFS(Tabla7[Cantidad],Tabla7[Código del producto],$B1928,Tabla7[Tipo de movimiento],"SALIDA",Tabla7[Mes],L$5))</f>
        <v/>
      </c>
      <c r="M1928" s="39" t="str">
        <f>IF($B1928="","",-SUMIFS(Tabla7[Cantidad],Tabla7[Código del producto],$B1928,Tabla7[Tipo de movimiento],"SALIDA",Tabla7[Mes],M$5))</f>
        <v/>
      </c>
      <c r="N1928" s="39" t="str">
        <f>IF($B1928="","",-SUMIFS(Tabla7[Cantidad],Tabla7[Código del producto],$B1928,Tabla7[Tipo de movimiento],"SALIDA",Tabla7[Mes],N$5))</f>
        <v/>
      </c>
      <c r="O1928" s="39" t="str">
        <f>IF($B1928="","",-SUMIFS(Tabla7[Cantidad],Tabla7[Código del producto],$B1928,Tabla7[Tipo de movimiento],"SALIDA",Tabla7[Mes],O$5))</f>
        <v/>
      </c>
      <c r="P1928" s="39" t="str">
        <f>IF($B1928="","",-SUMIFS(Tabla7[Cantidad],Tabla7[Código del producto],$B1928,Tabla7[Tipo de movimiento],"SALIDA",Tabla7[Mes],P$5))</f>
        <v/>
      </c>
      <c r="Q1928" s="39" t="str">
        <f t="shared" si="90"/>
        <v/>
      </c>
      <c r="R1928" s="51" t="str">
        <f>IF($B1928="","",IFERROR(VLOOKUP($B1928,'ABC rotación'!$C:$G,5,0),"C"))</f>
        <v/>
      </c>
      <c r="S1928" s="41" t="str">
        <f t="shared" si="91"/>
        <v/>
      </c>
      <c r="T1928" s="40" t="str">
        <f t="shared" si="92"/>
        <v/>
      </c>
      <c r="U1928" s="23" t="str">
        <f>IF($B1928="","",VLOOKUP($T1928,Tablas!$X$14:$Y$17,2,1))</f>
        <v/>
      </c>
    </row>
    <row r="1929" spans="2:21" x14ac:dyDescent="0.2">
      <c r="B1929" s="1" t="str">
        <f>IF(Tablas!B1927="","",Tablas!B1927)</f>
        <v/>
      </c>
      <c r="C1929" s="1" t="str">
        <f>IF(Tablas!C1927="","",Tablas!C1927)</f>
        <v/>
      </c>
      <c r="D1929" s="1" t="str">
        <f>IF(Tablas!D1927="","",Tablas!D1927)</f>
        <v/>
      </c>
      <c r="E1929" s="1" t="str">
        <f>IF(Tablas!E1927="","",Tablas!E1927)</f>
        <v/>
      </c>
      <c r="F1929" s="1" t="str">
        <f>IF(Tablas!F1927="","",Tablas!F1927)</f>
        <v/>
      </c>
      <c r="G1929" s="1" t="str">
        <f>IF(Tablas!I1927="","",Tablas!I1927)</f>
        <v/>
      </c>
      <c r="H1929" s="1" t="s">
        <v>911</v>
      </c>
      <c r="I1929" s="39" t="str">
        <f>IF($B1929="","",-SUMIFS(Tabla7[Cantidad],Tabla7[Código del producto],$B1929,Tabla7[Tipo de movimiento],"SALIDA",Tabla7[Mes],I$5))</f>
        <v/>
      </c>
      <c r="J1929" s="39" t="str">
        <f>IF($B1929="","",-SUMIFS(Tabla7[Cantidad],Tabla7[Código del producto],$B1929,Tabla7[Tipo de movimiento],"SALIDA",Tabla7[Mes],J$5))</f>
        <v/>
      </c>
      <c r="K1929" s="39" t="str">
        <f>IF($B1929="","",-SUMIFS(Tabla7[Cantidad],Tabla7[Código del producto],$B1929,Tabla7[Tipo de movimiento],"SALIDA",Tabla7[Mes],K$5))</f>
        <v/>
      </c>
      <c r="L1929" s="39" t="str">
        <f>IF($B1929="","",-SUMIFS(Tabla7[Cantidad],Tabla7[Código del producto],$B1929,Tabla7[Tipo de movimiento],"SALIDA",Tabla7[Mes],L$5))</f>
        <v/>
      </c>
      <c r="M1929" s="39" t="str">
        <f>IF($B1929="","",-SUMIFS(Tabla7[Cantidad],Tabla7[Código del producto],$B1929,Tabla7[Tipo de movimiento],"SALIDA",Tabla7[Mes],M$5))</f>
        <v/>
      </c>
      <c r="N1929" s="39" t="str">
        <f>IF($B1929="","",-SUMIFS(Tabla7[Cantidad],Tabla7[Código del producto],$B1929,Tabla7[Tipo de movimiento],"SALIDA",Tabla7[Mes],N$5))</f>
        <v/>
      </c>
      <c r="O1929" s="39" t="str">
        <f>IF($B1929="","",-SUMIFS(Tabla7[Cantidad],Tabla7[Código del producto],$B1929,Tabla7[Tipo de movimiento],"SALIDA",Tabla7[Mes],O$5))</f>
        <v/>
      </c>
      <c r="P1929" s="39" t="str">
        <f>IF($B1929="","",-SUMIFS(Tabla7[Cantidad],Tabla7[Código del producto],$B1929,Tabla7[Tipo de movimiento],"SALIDA",Tabla7[Mes],P$5))</f>
        <v/>
      </c>
      <c r="Q1929" s="39" t="str">
        <f t="shared" si="90"/>
        <v/>
      </c>
      <c r="R1929" s="51" t="str">
        <f>IF($B1929="","",IFERROR(VLOOKUP($B1929,'ABC rotación'!$C:$G,5,0),"C"))</f>
        <v/>
      </c>
      <c r="S1929" s="41" t="str">
        <f t="shared" si="91"/>
        <v/>
      </c>
      <c r="T1929" s="40" t="str">
        <f t="shared" si="92"/>
        <v/>
      </c>
      <c r="U1929" s="23" t="str">
        <f>IF($B1929="","",VLOOKUP($T1929,Tablas!$X$14:$Y$17,2,1))</f>
        <v/>
      </c>
    </row>
    <row r="1930" spans="2:21" x14ac:dyDescent="0.2">
      <c r="B1930" s="1" t="str">
        <f>IF(Tablas!B1928="","",Tablas!B1928)</f>
        <v/>
      </c>
      <c r="C1930" s="1" t="str">
        <f>IF(Tablas!C1928="","",Tablas!C1928)</f>
        <v/>
      </c>
      <c r="D1930" s="1" t="str">
        <f>IF(Tablas!D1928="","",Tablas!D1928)</f>
        <v/>
      </c>
      <c r="E1930" s="1" t="str">
        <f>IF(Tablas!E1928="","",Tablas!E1928)</f>
        <v/>
      </c>
      <c r="F1930" s="1" t="str">
        <f>IF(Tablas!F1928="","",Tablas!F1928)</f>
        <v/>
      </c>
      <c r="G1930" s="1" t="str">
        <f>IF(Tablas!I1928="","",Tablas!I1928)</f>
        <v/>
      </c>
      <c r="H1930" s="1" t="s">
        <v>911</v>
      </c>
      <c r="I1930" s="39" t="str">
        <f>IF($B1930="","",-SUMIFS(Tabla7[Cantidad],Tabla7[Código del producto],$B1930,Tabla7[Tipo de movimiento],"SALIDA",Tabla7[Mes],I$5))</f>
        <v/>
      </c>
      <c r="J1930" s="39" t="str">
        <f>IF($B1930="","",-SUMIFS(Tabla7[Cantidad],Tabla7[Código del producto],$B1930,Tabla7[Tipo de movimiento],"SALIDA",Tabla7[Mes],J$5))</f>
        <v/>
      </c>
      <c r="K1930" s="39" t="str">
        <f>IF($B1930="","",-SUMIFS(Tabla7[Cantidad],Tabla7[Código del producto],$B1930,Tabla7[Tipo de movimiento],"SALIDA",Tabla7[Mes],K$5))</f>
        <v/>
      </c>
      <c r="L1930" s="39" t="str">
        <f>IF($B1930="","",-SUMIFS(Tabla7[Cantidad],Tabla7[Código del producto],$B1930,Tabla7[Tipo de movimiento],"SALIDA",Tabla7[Mes],L$5))</f>
        <v/>
      </c>
      <c r="M1930" s="39" t="str">
        <f>IF($B1930="","",-SUMIFS(Tabla7[Cantidad],Tabla7[Código del producto],$B1930,Tabla7[Tipo de movimiento],"SALIDA",Tabla7[Mes],M$5))</f>
        <v/>
      </c>
      <c r="N1930" s="39" t="str">
        <f>IF($B1930="","",-SUMIFS(Tabla7[Cantidad],Tabla7[Código del producto],$B1930,Tabla7[Tipo de movimiento],"SALIDA",Tabla7[Mes],N$5))</f>
        <v/>
      </c>
      <c r="O1930" s="39" t="str">
        <f>IF($B1930="","",-SUMIFS(Tabla7[Cantidad],Tabla7[Código del producto],$B1930,Tabla7[Tipo de movimiento],"SALIDA",Tabla7[Mes],O$5))</f>
        <v/>
      </c>
      <c r="P1930" s="39" t="str">
        <f>IF($B1930="","",-SUMIFS(Tabla7[Cantidad],Tabla7[Código del producto],$B1930,Tabla7[Tipo de movimiento],"SALIDA",Tabla7[Mes],P$5))</f>
        <v/>
      </c>
      <c r="Q1930" s="39" t="str">
        <f t="shared" si="90"/>
        <v/>
      </c>
      <c r="R1930" s="51" t="str">
        <f>IF($B1930="","",IFERROR(VLOOKUP($B1930,'ABC rotación'!$C:$G,5,0),"C"))</f>
        <v/>
      </c>
      <c r="S1930" s="41" t="str">
        <f t="shared" si="91"/>
        <v/>
      </c>
      <c r="T1930" s="40" t="str">
        <f t="shared" si="92"/>
        <v/>
      </c>
      <c r="U1930" s="23" t="str">
        <f>IF($B1930="","",VLOOKUP($T1930,Tablas!$X$14:$Y$17,2,1))</f>
        <v/>
      </c>
    </row>
    <row r="1931" spans="2:21" x14ac:dyDescent="0.2">
      <c r="B1931" s="1" t="str">
        <f>IF(Tablas!B1929="","",Tablas!B1929)</f>
        <v/>
      </c>
      <c r="C1931" s="1" t="str">
        <f>IF(Tablas!C1929="","",Tablas!C1929)</f>
        <v/>
      </c>
      <c r="D1931" s="1" t="str">
        <f>IF(Tablas!D1929="","",Tablas!D1929)</f>
        <v/>
      </c>
      <c r="E1931" s="1" t="str">
        <f>IF(Tablas!E1929="","",Tablas!E1929)</f>
        <v/>
      </c>
      <c r="F1931" s="1" t="str">
        <f>IF(Tablas!F1929="","",Tablas!F1929)</f>
        <v/>
      </c>
      <c r="G1931" s="1" t="str">
        <f>IF(Tablas!I1929="","",Tablas!I1929)</f>
        <v/>
      </c>
      <c r="H1931" s="1" t="s">
        <v>911</v>
      </c>
      <c r="I1931" s="39" t="str">
        <f>IF($B1931="","",-SUMIFS(Tabla7[Cantidad],Tabla7[Código del producto],$B1931,Tabla7[Tipo de movimiento],"SALIDA",Tabla7[Mes],I$5))</f>
        <v/>
      </c>
      <c r="J1931" s="39" t="str">
        <f>IF($B1931="","",-SUMIFS(Tabla7[Cantidad],Tabla7[Código del producto],$B1931,Tabla7[Tipo de movimiento],"SALIDA",Tabla7[Mes],J$5))</f>
        <v/>
      </c>
      <c r="K1931" s="39" t="str">
        <f>IF($B1931="","",-SUMIFS(Tabla7[Cantidad],Tabla7[Código del producto],$B1931,Tabla7[Tipo de movimiento],"SALIDA",Tabla7[Mes],K$5))</f>
        <v/>
      </c>
      <c r="L1931" s="39" t="str">
        <f>IF($B1931="","",-SUMIFS(Tabla7[Cantidad],Tabla7[Código del producto],$B1931,Tabla7[Tipo de movimiento],"SALIDA",Tabla7[Mes],L$5))</f>
        <v/>
      </c>
      <c r="M1931" s="39" t="str">
        <f>IF($B1931="","",-SUMIFS(Tabla7[Cantidad],Tabla7[Código del producto],$B1931,Tabla7[Tipo de movimiento],"SALIDA",Tabla7[Mes],M$5))</f>
        <v/>
      </c>
      <c r="N1931" s="39" t="str">
        <f>IF($B1931="","",-SUMIFS(Tabla7[Cantidad],Tabla7[Código del producto],$B1931,Tabla7[Tipo de movimiento],"SALIDA",Tabla7[Mes],N$5))</f>
        <v/>
      </c>
      <c r="O1931" s="39" t="str">
        <f>IF($B1931="","",-SUMIFS(Tabla7[Cantidad],Tabla7[Código del producto],$B1931,Tabla7[Tipo de movimiento],"SALIDA",Tabla7[Mes],O$5))</f>
        <v/>
      </c>
      <c r="P1931" s="39" t="str">
        <f>IF($B1931="","",-SUMIFS(Tabla7[Cantidad],Tabla7[Código del producto],$B1931,Tabla7[Tipo de movimiento],"SALIDA",Tabla7[Mes],P$5))</f>
        <v/>
      </c>
      <c r="Q1931" s="39" t="str">
        <f t="shared" si="90"/>
        <v/>
      </c>
      <c r="R1931" s="51" t="str">
        <f>IF($B1931="","",IFERROR(VLOOKUP($B1931,'ABC rotación'!$C:$G,5,0),"C"))</f>
        <v/>
      </c>
      <c r="S1931" s="41" t="str">
        <f t="shared" si="91"/>
        <v/>
      </c>
      <c r="T1931" s="40" t="str">
        <f t="shared" si="92"/>
        <v/>
      </c>
      <c r="U1931" s="23" t="str">
        <f>IF($B1931="","",VLOOKUP($T1931,Tablas!$X$14:$Y$17,2,1))</f>
        <v/>
      </c>
    </row>
    <row r="1932" spans="2:21" x14ac:dyDescent="0.2">
      <c r="B1932" s="1" t="str">
        <f>IF(Tablas!B1930="","",Tablas!B1930)</f>
        <v/>
      </c>
      <c r="C1932" s="1" t="str">
        <f>IF(Tablas!C1930="","",Tablas!C1930)</f>
        <v/>
      </c>
      <c r="D1932" s="1" t="str">
        <f>IF(Tablas!D1930="","",Tablas!D1930)</f>
        <v/>
      </c>
      <c r="E1932" s="1" t="str">
        <f>IF(Tablas!E1930="","",Tablas!E1930)</f>
        <v/>
      </c>
      <c r="F1932" s="1" t="str">
        <f>IF(Tablas!F1930="","",Tablas!F1930)</f>
        <v/>
      </c>
      <c r="G1932" s="1" t="str">
        <f>IF(Tablas!I1930="","",Tablas!I1930)</f>
        <v/>
      </c>
      <c r="H1932" s="1" t="s">
        <v>911</v>
      </c>
      <c r="I1932" s="39" t="str">
        <f>IF($B1932="","",-SUMIFS(Tabla7[Cantidad],Tabla7[Código del producto],$B1932,Tabla7[Tipo de movimiento],"SALIDA",Tabla7[Mes],I$5))</f>
        <v/>
      </c>
      <c r="J1932" s="39" t="str">
        <f>IF($B1932="","",-SUMIFS(Tabla7[Cantidad],Tabla7[Código del producto],$B1932,Tabla7[Tipo de movimiento],"SALIDA",Tabla7[Mes],J$5))</f>
        <v/>
      </c>
      <c r="K1932" s="39" t="str">
        <f>IF($B1932="","",-SUMIFS(Tabla7[Cantidad],Tabla7[Código del producto],$B1932,Tabla7[Tipo de movimiento],"SALIDA",Tabla7[Mes],K$5))</f>
        <v/>
      </c>
      <c r="L1932" s="39" t="str">
        <f>IF($B1932="","",-SUMIFS(Tabla7[Cantidad],Tabla7[Código del producto],$B1932,Tabla7[Tipo de movimiento],"SALIDA",Tabla7[Mes],L$5))</f>
        <v/>
      </c>
      <c r="M1932" s="39" t="str">
        <f>IF($B1932="","",-SUMIFS(Tabla7[Cantidad],Tabla7[Código del producto],$B1932,Tabla7[Tipo de movimiento],"SALIDA",Tabla7[Mes],M$5))</f>
        <v/>
      </c>
      <c r="N1932" s="39" t="str">
        <f>IF($B1932="","",-SUMIFS(Tabla7[Cantidad],Tabla7[Código del producto],$B1932,Tabla7[Tipo de movimiento],"SALIDA",Tabla7[Mes],N$5))</f>
        <v/>
      </c>
      <c r="O1932" s="39" t="str">
        <f>IF($B1932="","",-SUMIFS(Tabla7[Cantidad],Tabla7[Código del producto],$B1932,Tabla7[Tipo de movimiento],"SALIDA",Tabla7[Mes],O$5))</f>
        <v/>
      </c>
      <c r="P1932" s="39" t="str">
        <f>IF($B1932="","",-SUMIFS(Tabla7[Cantidad],Tabla7[Código del producto],$B1932,Tabla7[Tipo de movimiento],"SALIDA",Tabla7[Mes],P$5))</f>
        <v/>
      </c>
      <c r="Q1932" s="39" t="str">
        <f t="shared" si="90"/>
        <v/>
      </c>
      <c r="R1932" s="51" t="str">
        <f>IF($B1932="","",IFERROR(VLOOKUP($B1932,'ABC rotación'!$C:$G,5,0),"C"))</f>
        <v/>
      </c>
      <c r="S1932" s="41" t="str">
        <f t="shared" si="91"/>
        <v/>
      </c>
      <c r="T1932" s="40" t="str">
        <f t="shared" si="92"/>
        <v/>
      </c>
      <c r="U1932" s="23" t="str">
        <f>IF($B1932="","",VLOOKUP($T1932,Tablas!$X$14:$Y$17,2,1))</f>
        <v/>
      </c>
    </row>
    <row r="1933" spans="2:21" x14ac:dyDescent="0.2">
      <c r="B1933" s="1" t="str">
        <f>IF(Tablas!B1931="","",Tablas!B1931)</f>
        <v/>
      </c>
      <c r="C1933" s="1" t="str">
        <f>IF(Tablas!C1931="","",Tablas!C1931)</f>
        <v/>
      </c>
      <c r="D1933" s="1" t="str">
        <f>IF(Tablas!D1931="","",Tablas!D1931)</f>
        <v/>
      </c>
      <c r="E1933" s="1" t="str">
        <f>IF(Tablas!E1931="","",Tablas!E1931)</f>
        <v/>
      </c>
      <c r="F1933" s="1" t="str">
        <f>IF(Tablas!F1931="","",Tablas!F1931)</f>
        <v/>
      </c>
      <c r="G1933" s="1" t="str">
        <f>IF(Tablas!I1931="","",Tablas!I1931)</f>
        <v/>
      </c>
      <c r="H1933" s="1" t="s">
        <v>911</v>
      </c>
      <c r="I1933" s="39" t="str">
        <f>IF($B1933="","",-SUMIFS(Tabla7[Cantidad],Tabla7[Código del producto],$B1933,Tabla7[Tipo de movimiento],"SALIDA",Tabla7[Mes],I$5))</f>
        <v/>
      </c>
      <c r="J1933" s="39" t="str">
        <f>IF($B1933="","",-SUMIFS(Tabla7[Cantidad],Tabla7[Código del producto],$B1933,Tabla7[Tipo de movimiento],"SALIDA",Tabla7[Mes],J$5))</f>
        <v/>
      </c>
      <c r="K1933" s="39" t="str">
        <f>IF($B1933="","",-SUMIFS(Tabla7[Cantidad],Tabla7[Código del producto],$B1933,Tabla7[Tipo de movimiento],"SALIDA",Tabla7[Mes],K$5))</f>
        <v/>
      </c>
      <c r="L1933" s="39" t="str">
        <f>IF($B1933="","",-SUMIFS(Tabla7[Cantidad],Tabla7[Código del producto],$B1933,Tabla7[Tipo de movimiento],"SALIDA",Tabla7[Mes],L$5))</f>
        <v/>
      </c>
      <c r="M1933" s="39" t="str">
        <f>IF($B1933="","",-SUMIFS(Tabla7[Cantidad],Tabla7[Código del producto],$B1933,Tabla7[Tipo de movimiento],"SALIDA",Tabla7[Mes],M$5))</f>
        <v/>
      </c>
      <c r="N1933" s="39" t="str">
        <f>IF($B1933="","",-SUMIFS(Tabla7[Cantidad],Tabla7[Código del producto],$B1933,Tabla7[Tipo de movimiento],"SALIDA",Tabla7[Mes],N$5))</f>
        <v/>
      </c>
      <c r="O1933" s="39" t="str">
        <f>IF($B1933="","",-SUMIFS(Tabla7[Cantidad],Tabla7[Código del producto],$B1933,Tabla7[Tipo de movimiento],"SALIDA",Tabla7[Mes],O$5))</f>
        <v/>
      </c>
      <c r="P1933" s="39" t="str">
        <f>IF($B1933="","",-SUMIFS(Tabla7[Cantidad],Tabla7[Código del producto],$B1933,Tabla7[Tipo de movimiento],"SALIDA",Tabla7[Mes],P$5))</f>
        <v/>
      </c>
      <c r="Q1933" s="39" t="str">
        <f t="shared" si="90"/>
        <v/>
      </c>
      <c r="R1933" s="51" t="str">
        <f>IF($B1933="","",IFERROR(VLOOKUP($B1933,'ABC rotación'!$C:$G,5,0),"C"))</f>
        <v/>
      </c>
      <c r="S1933" s="41" t="str">
        <f t="shared" si="91"/>
        <v/>
      </c>
      <c r="T1933" s="40" t="str">
        <f t="shared" si="92"/>
        <v/>
      </c>
      <c r="U1933" s="23" t="str">
        <f>IF($B1933="","",VLOOKUP($T1933,Tablas!$X$14:$Y$17,2,1))</f>
        <v/>
      </c>
    </row>
    <row r="1934" spans="2:21" x14ac:dyDescent="0.2">
      <c r="B1934" s="1" t="str">
        <f>IF(Tablas!B1932="","",Tablas!B1932)</f>
        <v/>
      </c>
      <c r="C1934" s="1" t="str">
        <f>IF(Tablas!C1932="","",Tablas!C1932)</f>
        <v/>
      </c>
      <c r="D1934" s="1" t="str">
        <f>IF(Tablas!D1932="","",Tablas!D1932)</f>
        <v/>
      </c>
      <c r="E1934" s="1" t="str">
        <f>IF(Tablas!E1932="","",Tablas!E1932)</f>
        <v/>
      </c>
      <c r="F1934" s="1" t="str">
        <f>IF(Tablas!F1932="","",Tablas!F1932)</f>
        <v/>
      </c>
      <c r="G1934" s="1" t="str">
        <f>IF(Tablas!I1932="","",Tablas!I1932)</f>
        <v/>
      </c>
      <c r="H1934" s="1" t="s">
        <v>911</v>
      </c>
      <c r="I1934" s="39" t="str">
        <f>IF($B1934="","",-SUMIFS(Tabla7[Cantidad],Tabla7[Código del producto],$B1934,Tabla7[Tipo de movimiento],"SALIDA",Tabla7[Mes],I$5))</f>
        <v/>
      </c>
      <c r="J1934" s="39" t="str">
        <f>IF($B1934="","",-SUMIFS(Tabla7[Cantidad],Tabla7[Código del producto],$B1934,Tabla7[Tipo de movimiento],"SALIDA",Tabla7[Mes],J$5))</f>
        <v/>
      </c>
      <c r="K1934" s="39" t="str">
        <f>IF($B1934="","",-SUMIFS(Tabla7[Cantidad],Tabla7[Código del producto],$B1934,Tabla7[Tipo de movimiento],"SALIDA",Tabla7[Mes],K$5))</f>
        <v/>
      </c>
      <c r="L1934" s="39" t="str">
        <f>IF($B1934="","",-SUMIFS(Tabla7[Cantidad],Tabla7[Código del producto],$B1934,Tabla7[Tipo de movimiento],"SALIDA",Tabla7[Mes],L$5))</f>
        <v/>
      </c>
      <c r="M1934" s="39" t="str">
        <f>IF($B1934="","",-SUMIFS(Tabla7[Cantidad],Tabla7[Código del producto],$B1934,Tabla7[Tipo de movimiento],"SALIDA",Tabla7[Mes],M$5))</f>
        <v/>
      </c>
      <c r="N1934" s="39" t="str">
        <f>IF($B1934="","",-SUMIFS(Tabla7[Cantidad],Tabla7[Código del producto],$B1934,Tabla7[Tipo de movimiento],"SALIDA",Tabla7[Mes],N$5))</f>
        <v/>
      </c>
      <c r="O1934" s="39" t="str">
        <f>IF($B1934="","",-SUMIFS(Tabla7[Cantidad],Tabla7[Código del producto],$B1934,Tabla7[Tipo de movimiento],"SALIDA",Tabla7[Mes],O$5))</f>
        <v/>
      </c>
      <c r="P1934" s="39" t="str">
        <f>IF($B1934="","",-SUMIFS(Tabla7[Cantidad],Tabla7[Código del producto],$B1934,Tabla7[Tipo de movimiento],"SALIDA",Tabla7[Mes],P$5))</f>
        <v/>
      </c>
      <c r="Q1934" s="39" t="str">
        <f t="shared" si="90"/>
        <v/>
      </c>
      <c r="R1934" s="51" t="str">
        <f>IF($B1934="","",IFERROR(VLOOKUP($B1934,'ABC rotación'!$C:$G,5,0),"C"))</f>
        <v/>
      </c>
      <c r="S1934" s="41" t="str">
        <f t="shared" si="91"/>
        <v/>
      </c>
      <c r="T1934" s="40" t="str">
        <f t="shared" si="92"/>
        <v/>
      </c>
      <c r="U1934" s="23" t="str">
        <f>IF($B1934="","",VLOOKUP($T1934,Tablas!$X$14:$Y$17,2,1))</f>
        <v/>
      </c>
    </row>
    <row r="1935" spans="2:21" x14ac:dyDescent="0.2">
      <c r="B1935" s="1" t="str">
        <f>IF(Tablas!B1933="","",Tablas!B1933)</f>
        <v/>
      </c>
      <c r="C1935" s="1" t="str">
        <f>IF(Tablas!C1933="","",Tablas!C1933)</f>
        <v/>
      </c>
      <c r="D1935" s="1" t="str">
        <f>IF(Tablas!D1933="","",Tablas!D1933)</f>
        <v/>
      </c>
      <c r="E1935" s="1" t="str">
        <f>IF(Tablas!E1933="","",Tablas!E1933)</f>
        <v/>
      </c>
      <c r="F1935" s="1" t="str">
        <f>IF(Tablas!F1933="","",Tablas!F1933)</f>
        <v/>
      </c>
      <c r="G1935" s="1" t="str">
        <f>IF(Tablas!I1933="","",Tablas!I1933)</f>
        <v/>
      </c>
      <c r="H1935" s="1" t="s">
        <v>911</v>
      </c>
      <c r="I1935" s="39" t="str">
        <f>IF($B1935="","",-SUMIFS(Tabla7[Cantidad],Tabla7[Código del producto],$B1935,Tabla7[Tipo de movimiento],"SALIDA",Tabla7[Mes],I$5))</f>
        <v/>
      </c>
      <c r="J1935" s="39" t="str">
        <f>IF($B1935="","",-SUMIFS(Tabla7[Cantidad],Tabla7[Código del producto],$B1935,Tabla7[Tipo de movimiento],"SALIDA",Tabla7[Mes],J$5))</f>
        <v/>
      </c>
      <c r="K1935" s="39" t="str">
        <f>IF($B1935="","",-SUMIFS(Tabla7[Cantidad],Tabla7[Código del producto],$B1935,Tabla7[Tipo de movimiento],"SALIDA",Tabla7[Mes],K$5))</f>
        <v/>
      </c>
      <c r="L1935" s="39" t="str">
        <f>IF($B1935="","",-SUMIFS(Tabla7[Cantidad],Tabla7[Código del producto],$B1935,Tabla7[Tipo de movimiento],"SALIDA",Tabla7[Mes],L$5))</f>
        <v/>
      </c>
      <c r="M1935" s="39" t="str">
        <f>IF($B1935="","",-SUMIFS(Tabla7[Cantidad],Tabla7[Código del producto],$B1935,Tabla7[Tipo de movimiento],"SALIDA",Tabla7[Mes],M$5))</f>
        <v/>
      </c>
      <c r="N1935" s="39" t="str">
        <f>IF($B1935="","",-SUMIFS(Tabla7[Cantidad],Tabla7[Código del producto],$B1935,Tabla7[Tipo de movimiento],"SALIDA",Tabla7[Mes],N$5))</f>
        <v/>
      </c>
      <c r="O1935" s="39" t="str">
        <f>IF($B1935="","",-SUMIFS(Tabla7[Cantidad],Tabla7[Código del producto],$B1935,Tabla7[Tipo de movimiento],"SALIDA",Tabla7[Mes],O$5))</f>
        <v/>
      </c>
      <c r="P1935" s="39" t="str">
        <f>IF($B1935="","",-SUMIFS(Tabla7[Cantidad],Tabla7[Código del producto],$B1935,Tabla7[Tipo de movimiento],"SALIDA",Tabla7[Mes],P$5))</f>
        <v/>
      </c>
      <c r="Q1935" s="39" t="str">
        <f t="shared" si="90"/>
        <v/>
      </c>
      <c r="R1935" s="51" t="str">
        <f>IF($B1935="","",IFERROR(VLOOKUP($B1935,'ABC rotación'!$C:$G,5,0),"C"))</f>
        <v/>
      </c>
      <c r="S1935" s="41" t="str">
        <f t="shared" si="91"/>
        <v/>
      </c>
      <c r="T1935" s="40" t="str">
        <f t="shared" si="92"/>
        <v/>
      </c>
      <c r="U1935" s="23" t="str">
        <f>IF($B1935="","",VLOOKUP($T1935,Tablas!$X$14:$Y$17,2,1))</f>
        <v/>
      </c>
    </row>
    <row r="1936" spans="2:21" x14ac:dyDescent="0.2">
      <c r="B1936" s="1" t="str">
        <f>IF(Tablas!B1934="","",Tablas!B1934)</f>
        <v/>
      </c>
      <c r="C1936" s="1" t="str">
        <f>IF(Tablas!C1934="","",Tablas!C1934)</f>
        <v/>
      </c>
      <c r="D1936" s="1" t="str">
        <f>IF(Tablas!D1934="","",Tablas!D1934)</f>
        <v/>
      </c>
      <c r="E1936" s="1" t="str">
        <f>IF(Tablas!E1934="","",Tablas!E1934)</f>
        <v/>
      </c>
      <c r="F1936" s="1" t="str">
        <f>IF(Tablas!F1934="","",Tablas!F1934)</f>
        <v/>
      </c>
      <c r="G1936" s="1" t="str">
        <f>IF(Tablas!I1934="","",Tablas!I1934)</f>
        <v/>
      </c>
      <c r="H1936" s="1" t="s">
        <v>911</v>
      </c>
      <c r="I1936" s="39" t="str">
        <f>IF($B1936="","",-SUMIFS(Tabla7[Cantidad],Tabla7[Código del producto],$B1936,Tabla7[Tipo de movimiento],"SALIDA",Tabla7[Mes],I$5))</f>
        <v/>
      </c>
      <c r="J1936" s="39" t="str">
        <f>IF($B1936="","",-SUMIFS(Tabla7[Cantidad],Tabla7[Código del producto],$B1936,Tabla7[Tipo de movimiento],"SALIDA",Tabla7[Mes],J$5))</f>
        <v/>
      </c>
      <c r="K1936" s="39" t="str">
        <f>IF($B1936="","",-SUMIFS(Tabla7[Cantidad],Tabla7[Código del producto],$B1936,Tabla7[Tipo de movimiento],"SALIDA",Tabla7[Mes],K$5))</f>
        <v/>
      </c>
      <c r="L1936" s="39" t="str">
        <f>IF($B1936="","",-SUMIFS(Tabla7[Cantidad],Tabla7[Código del producto],$B1936,Tabla7[Tipo de movimiento],"SALIDA",Tabla7[Mes],L$5))</f>
        <v/>
      </c>
      <c r="M1936" s="39" t="str">
        <f>IF($B1936="","",-SUMIFS(Tabla7[Cantidad],Tabla7[Código del producto],$B1936,Tabla7[Tipo de movimiento],"SALIDA",Tabla7[Mes],M$5))</f>
        <v/>
      </c>
      <c r="N1936" s="39" t="str">
        <f>IF($B1936="","",-SUMIFS(Tabla7[Cantidad],Tabla7[Código del producto],$B1936,Tabla7[Tipo de movimiento],"SALIDA",Tabla7[Mes],N$5))</f>
        <v/>
      </c>
      <c r="O1936" s="39" t="str">
        <f>IF($B1936="","",-SUMIFS(Tabla7[Cantidad],Tabla7[Código del producto],$B1936,Tabla7[Tipo de movimiento],"SALIDA",Tabla7[Mes],O$5))</f>
        <v/>
      </c>
      <c r="P1936" s="39" t="str">
        <f>IF($B1936="","",-SUMIFS(Tabla7[Cantidad],Tabla7[Código del producto],$B1936,Tabla7[Tipo de movimiento],"SALIDA",Tabla7[Mes],P$5))</f>
        <v/>
      </c>
      <c r="Q1936" s="39" t="str">
        <f t="shared" si="90"/>
        <v/>
      </c>
      <c r="R1936" s="51" t="str">
        <f>IF($B1936="","",IFERROR(VLOOKUP($B1936,'ABC rotación'!$C:$G,5,0),"C"))</f>
        <v/>
      </c>
      <c r="S1936" s="41" t="str">
        <f t="shared" si="91"/>
        <v/>
      </c>
      <c r="T1936" s="40" t="str">
        <f t="shared" si="92"/>
        <v/>
      </c>
      <c r="U1936" s="23" t="str">
        <f>IF($B1936="","",VLOOKUP($T1936,Tablas!$X$14:$Y$17,2,1))</f>
        <v/>
      </c>
    </row>
    <row r="1937" spans="2:21" x14ac:dyDescent="0.2">
      <c r="B1937" s="1" t="str">
        <f>IF(Tablas!B1935="","",Tablas!B1935)</f>
        <v/>
      </c>
      <c r="C1937" s="1" t="str">
        <f>IF(Tablas!C1935="","",Tablas!C1935)</f>
        <v/>
      </c>
      <c r="D1937" s="1" t="str">
        <f>IF(Tablas!D1935="","",Tablas!D1935)</f>
        <v/>
      </c>
      <c r="E1937" s="1" t="str">
        <f>IF(Tablas!E1935="","",Tablas!E1935)</f>
        <v/>
      </c>
      <c r="F1937" s="1" t="str">
        <f>IF(Tablas!F1935="","",Tablas!F1935)</f>
        <v/>
      </c>
      <c r="G1937" s="1" t="str">
        <f>IF(Tablas!I1935="","",Tablas!I1935)</f>
        <v/>
      </c>
      <c r="H1937" s="1" t="s">
        <v>911</v>
      </c>
      <c r="I1937" s="39" t="str">
        <f>IF($B1937="","",-SUMIFS(Tabla7[Cantidad],Tabla7[Código del producto],$B1937,Tabla7[Tipo de movimiento],"SALIDA",Tabla7[Mes],I$5))</f>
        <v/>
      </c>
      <c r="J1937" s="39" t="str">
        <f>IF($B1937="","",-SUMIFS(Tabla7[Cantidad],Tabla7[Código del producto],$B1937,Tabla7[Tipo de movimiento],"SALIDA",Tabla7[Mes],J$5))</f>
        <v/>
      </c>
      <c r="K1937" s="39" t="str">
        <f>IF($B1937="","",-SUMIFS(Tabla7[Cantidad],Tabla7[Código del producto],$B1937,Tabla7[Tipo de movimiento],"SALIDA",Tabla7[Mes],K$5))</f>
        <v/>
      </c>
      <c r="L1937" s="39" t="str">
        <f>IF($B1937="","",-SUMIFS(Tabla7[Cantidad],Tabla7[Código del producto],$B1937,Tabla7[Tipo de movimiento],"SALIDA",Tabla7[Mes],L$5))</f>
        <v/>
      </c>
      <c r="M1937" s="39" t="str">
        <f>IF($B1937="","",-SUMIFS(Tabla7[Cantidad],Tabla7[Código del producto],$B1937,Tabla7[Tipo de movimiento],"SALIDA",Tabla7[Mes],M$5))</f>
        <v/>
      </c>
      <c r="N1937" s="39" t="str">
        <f>IF($B1937="","",-SUMIFS(Tabla7[Cantidad],Tabla7[Código del producto],$B1937,Tabla7[Tipo de movimiento],"SALIDA",Tabla7[Mes],N$5))</f>
        <v/>
      </c>
      <c r="O1937" s="39" t="str">
        <f>IF($B1937="","",-SUMIFS(Tabla7[Cantidad],Tabla7[Código del producto],$B1937,Tabla7[Tipo de movimiento],"SALIDA",Tabla7[Mes],O$5))</f>
        <v/>
      </c>
      <c r="P1937" s="39" t="str">
        <f>IF($B1937="","",-SUMIFS(Tabla7[Cantidad],Tabla7[Código del producto],$B1937,Tabla7[Tipo de movimiento],"SALIDA",Tabla7[Mes],P$5))</f>
        <v/>
      </c>
      <c r="Q1937" s="39" t="str">
        <f t="shared" si="90"/>
        <v/>
      </c>
      <c r="R1937" s="51" t="str">
        <f>IF($B1937="","",IFERROR(VLOOKUP($B1937,'ABC rotación'!$C:$G,5,0),"C"))</f>
        <v/>
      </c>
      <c r="S1937" s="41" t="str">
        <f t="shared" si="91"/>
        <v/>
      </c>
      <c r="T1937" s="40" t="str">
        <f t="shared" si="92"/>
        <v/>
      </c>
      <c r="U1937" s="23" t="str">
        <f>IF($B1937="","",VLOOKUP($T1937,Tablas!$X$14:$Y$17,2,1))</f>
        <v/>
      </c>
    </row>
    <row r="1938" spans="2:21" x14ac:dyDescent="0.2">
      <c r="B1938" s="1" t="str">
        <f>IF(Tablas!B1936="","",Tablas!B1936)</f>
        <v/>
      </c>
      <c r="C1938" s="1" t="str">
        <f>IF(Tablas!C1936="","",Tablas!C1936)</f>
        <v/>
      </c>
      <c r="D1938" s="1" t="str">
        <f>IF(Tablas!D1936="","",Tablas!D1936)</f>
        <v/>
      </c>
      <c r="E1938" s="1" t="str">
        <f>IF(Tablas!E1936="","",Tablas!E1936)</f>
        <v/>
      </c>
      <c r="F1938" s="1" t="str">
        <f>IF(Tablas!F1936="","",Tablas!F1936)</f>
        <v/>
      </c>
      <c r="G1938" s="1" t="str">
        <f>IF(Tablas!I1936="","",Tablas!I1936)</f>
        <v/>
      </c>
      <c r="H1938" s="1" t="s">
        <v>911</v>
      </c>
      <c r="I1938" s="39" t="str">
        <f>IF($B1938="","",-SUMIFS(Tabla7[Cantidad],Tabla7[Código del producto],$B1938,Tabla7[Tipo de movimiento],"SALIDA",Tabla7[Mes],I$5))</f>
        <v/>
      </c>
      <c r="J1938" s="39" t="str">
        <f>IF($B1938="","",-SUMIFS(Tabla7[Cantidad],Tabla7[Código del producto],$B1938,Tabla7[Tipo de movimiento],"SALIDA",Tabla7[Mes],J$5))</f>
        <v/>
      </c>
      <c r="K1938" s="39" t="str">
        <f>IF($B1938="","",-SUMIFS(Tabla7[Cantidad],Tabla7[Código del producto],$B1938,Tabla7[Tipo de movimiento],"SALIDA",Tabla7[Mes],K$5))</f>
        <v/>
      </c>
      <c r="L1938" s="39" t="str">
        <f>IF($B1938="","",-SUMIFS(Tabla7[Cantidad],Tabla7[Código del producto],$B1938,Tabla7[Tipo de movimiento],"SALIDA",Tabla7[Mes],L$5))</f>
        <v/>
      </c>
      <c r="M1938" s="39" t="str">
        <f>IF($B1938="","",-SUMIFS(Tabla7[Cantidad],Tabla7[Código del producto],$B1938,Tabla7[Tipo de movimiento],"SALIDA",Tabla7[Mes],M$5))</f>
        <v/>
      </c>
      <c r="N1938" s="39" t="str">
        <f>IF($B1938="","",-SUMIFS(Tabla7[Cantidad],Tabla7[Código del producto],$B1938,Tabla7[Tipo de movimiento],"SALIDA",Tabla7[Mes],N$5))</f>
        <v/>
      </c>
      <c r="O1938" s="39" t="str">
        <f>IF($B1938="","",-SUMIFS(Tabla7[Cantidad],Tabla7[Código del producto],$B1938,Tabla7[Tipo de movimiento],"SALIDA",Tabla7[Mes],O$5))</f>
        <v/>
      </c>
      <c r="P1938" s="39" t="str">
        <f>IF($B1938="","",-SUMIFS(Tabla7[Cantidad],Tabla7[Código del producto],$B1938,Tabla7[Tipo de movimiento],"SALIDA",Tabla7[Mes],P$5))</f>
        <v/>
      </c>
      <c r="Q1938" s="39" t="str">
        <f t="shared" si="90"/>
        <v/>
      </c>
      <c r="R1938" s="51" t="str">
        <f>IF($B1938="","",IFERROR(VLOOKUP($B1938,'ABC rotación'!$C:$G,5,0),"C"))</f>
        <v/>
      </c>
      <c r="S1938" s="41" t="str">
        <f t="shared" si="91"/>
        <v/>
      </c>
      <c r="T1938" s="40" t="str">
        <f t="shared" si="92"/>
        <v/>
      </c>
      <c r="U1938" s="23" t="str">
        <f>IF($B1938="","",VLOOKUP($T1938,Tablas!$X$14:$Y$17,2,1))</f>
        <v/>
      </c>
    </row>
    <row r="1939" spans="2:21" x14ac:dyDescent="0.2">
      <c r="B1939" s="1" t="str">
        <f>IF(Tablas!B1937="","",Tablas!B1937)</f>
        <v/>
      </c>
      <c r="C1939" s="1" t="str">
        <f>IF(Tablas!C1937="","",Tablas!C1937)</f>
        <v/>
      </c>
      <c r="D1939" s="1" t="str">
        <f>IF(Tablas!D1937="","",Tablas!D1937)</f>
        <v/>
      </c>
      <c r="E1939" s="1" t="str">
        <f>IF(Tablas!E1937="","",Tablas!E1937)</f>
        <v/>
      </c>
      <c r="F1939" s="1" t="str">
        <f>IF(Tablas!F1937="","",Tablas!F1937)</f>
        <v/>
      </c>
      <c r="G1939" s="1" t="str">
        <f>IF(Tablas!I1937="","",Tablas!I1937)</f>
        <v/>
      </c>
      <c r="H1939" s="1" t="s">
        <v>911</v>
      </c>
      <c r="I1939" s="39" t="str">
        <f>IF($B1939="","",-SUMIFS(Tabla7[Cantidad],Tabla7[Código del producto],$B1939,Tabla7[Tipo de movimiento],"SALIDA",Tabla7[Mes],I$5))</f>
        <v/>
      </c>
      <c r="J1939" s="39" t="str">
        <f>IF($B1939="","",-SUMIFS(Tabla7[Cantidad],Tabla7[Código del producto],$B1939,Tabla7[Tipo de movimiento],"SALIDA",Tabla7[Mes],J$5))</f>
        <v/>
      </c>
      <c r="K1939" s="39" t="str">
        <f>IF($B1939="","",-SUMIFS(Tabla7[Cantidad],Tabla7[Código del producto],$B1939,Tabla7[Tipo de movimiento],"SALIDA",Tabla7[Mes],K$5))</f>
        <v/>
      </c>
      <c r="L1939" s="39" t="str">
        <f>IF($B1939="","",-SUMIFS(Tabla7[Cantidad],Tabla7[Código del producto],$B1939,Tabla7[Tipo de movimiento],"SALIDA",Tabla7[Mes],L$5))</f>
        <v/>
      </c>
      <c r="M1939" s="39" t="str">
        <f>IF($B1939="","",-SUMIFS(Tabla7[Cantidad],Tabla7[Código del producto],$B1939,Tabla7[Tipo de movimiento],"SALIDA",Tabla7[Mes],M$5))</f>
        <v/>
      </c>
      <c r="N1939" s="39" t="str">
        <f>IF($B1939="","",-SUMIFS(Tabla7[Cantidad],Tabla7[Código del producto],$B1939,Tabla7[Tipo de movimiento],"SALIDA",Tabla7[Mes],N$5))</f>
        <v/>
      </c>
      <c r="O1939" s="39" t="str">
        <f>IF($B1939="","",-SUMIFS(Tabla7[Cantidad],Tabla7[Código del producto],$B1939,Tabla7[Tipo de movimiento],"SALIDA",Tabla7[Mes],O$5))</f>
        <v/>
      </c>
      <c r="P1939" s="39" t="str">
        <f>IF($B1939="","",-SUMIFS(Tabla7[Cantidad],Tabla7[Código del producto],$B1939,Tabla7[Tipo de movimiento],"SALIDA",Tabla7[Mes],P$5))</f>
        <v/>
      </c>
      <c r="Q1939" s="39" t="str">
        <f t="shared" si="90"/>
        <v/>
      </c>
      <c r="R1939" s="51" t="str">
        <f>IF($B1939="","",IFERROR(VLOOKUP($B1939,'ABC rotación'!$C:$G,5,0),"C"))</f>
        <v/>
      </c>
      <c r="S1939" s="41" t="str">
        <f t="shared" si="91"/>
        <v/>
      </c>
      <c r="T1939" s="40" t="str">
        <f t="shared" si="92"/>
        <v/>
      </c>
      <c r="U1939" s="23" t="str">
        <f>IF($B1939="","",VLOOKUP($T1939,Tablas!$X$14:$Y$17,2,1))</f>
        <v/>
      </c>
    </row>
    <row r="1940" spans="2:21" x14ac:dyDescent="0.2">
      <c r="B1940" s="1" t="str">
        <f>IF(Tablas!B1938="","",Tablas!B1938)</f>
        <v/>
      </c>
      <c r="C1940" s="1" t="str">
        <f>IF(Tablas!C1938="","",Tablas!C1938)</f>
        <v/>
      </c>
      <c r="D1940" s="1" t="str">
        <f>IF(Tablas!D1938="","",Tablas!D1938)</f>
        <v/>
      </c>
      <c r="E1940" s="1" t="str">
        <f>IF(Tablas!E1938="","",Tablas!E1938)</f>
        <v/>
      </c>
      <c r="F1940" s="1" t="str">
        <f>IF(Tablas!F1938="","",Tablas!F1938)</f>
        <v/>
      </c>
      <c r="G1940" s="1" t="str">
        <f>IF(Tablas!I1938="","",Tablas!I1938)</f>
        <v/>
      </c>
      <c r="H1940" s="1" t="s">
        <v>911</v>
      </c>
      <c r="I1940" s="39" t="str">
        <f>IF($B1940="","",-SUMIFS(Tabla7[Cantidad],Tabla7[Código del producto],$B1940,Tabla7[Tipo de movimiento],"SALIDA",Tabla7[Mes],I$5))</f>
        <v/>
      </c>
      <c r="J1940" s="39" t="str">
        <f>IF($B1940="","",-SUMIFS(Tabla7[Cantidad],Tabla7[Código del producto],$B1940,Tabla7[Tipo de movimiento],"SALIDA",Tabla7[Mes],J$5))</f>
        <v/>
      </c>
      <c r="K1940" s="39" t="str">
        <f>IF($B1940="","",-SUMIFS(Tabla7[Cantidad],Tabla7[Código del producto],$B1940,Tabla7[Tipo de movimiento],"SALIDA",Tabla7[Mes],K$5))</f>
        <v/>
      </c>
      <c r="L1940" s="39" t="str">
        <f>IF($B1940="","",-SUMIFS(Tabla7[Cantidad],Tabla7[Código del producto],$B1940,Tabla7[Tipo de movimiento],"SALIDA",Tabla7[Mes],L$5))</f>
        <v/>
      </c>
      <c r="M1940" s="39" t="str">
        <f>IF($B1940="","",-SUMIFS(Tabla7[Cantidad],Tabla7[Código del producto],$B1940,Tabla7[Tipo de movimiento],"SALIDA",Tabla7[Mes],M$5))</f>
        <v/>
      </c>
      <c r="N1940" s="39" t="str">
        <f>IF($B1940="","",-SUMIFS(Tabla7[Cantidad],Tabla7[Código del producto],$B1940,Tabla7[Tipo de movimiento],"SALIDA",Tabla7[Mes],N$5))</f>
        <v/>
      </c>
      <c r="O1940" s="39" t="str">
        <f>IF($B1940="","",-SUMIFS(Tabla7[Cantidad],Tabla7[Código del producto],$B1940,Tabla7[Tipo de movimiento],"SALIDA",Tabla7[Mes],O$5))</f>
        <v/>
      </c>
      <c r="P1940" s="39" t="str">
        <f>IF($B1940="","",-SUMIFS(Tabla7[Cantidad],Tabla7[Código del producto],$B1940,Tabla7[Tipo de movimiento],"SALIDA",Tabla7[Mes],P$5))</f>
        <v/>
      </c>
      <c r="Q1940" s="39" t="str">
        <f t="shared" si="90"/>
        <v/>
      </c>
      <c r="R1940" s="51" t="str">
        <f>IF($B1940="","",IFERROR(VLOOKUP($B1940,'ABC rotación'!$C:$G,5,0),"C"))</f>
        <v/>
      </c>
      <c r="S1940" s="41" t="str">
        <f t="shared" si="91"/>
        <v/>
      </c>
      <c r="T1940" s="40" t="str">
        <f t="shared" si="92"/>
        <v/>
      </c>
      <c r="U1940" s="23" t="str">
        <f>IF($B1940="","",VLOOKUP($T1940,Tablas!$X$14:$Y$17,2,1))</f>
        <v/>
      </c>
    </row>
    <row r="1941" spans="2:21" x14ac:dyDescent="0.2">
      <c r="B1941" s="1" t="str">
        <f>IF(Tablas!B1939="","",Tablas!B1939)</f>
        <v/>
      </c>
      <c r="C1941" s="1" t="str">
        <f>IF(Tablas!C1939="","",Tablas!C1939)</f>
        <v/>
      </c>
      <c r="D1941" s="1" t="str">
        <f>IF(Tablas!D1939="","",Tablas!D1939)</f>
        <v/>
      </c>
      <c r="E1941" s="1" t="str">
        <f>IF(Tablas!E1939="","",Tablas!E1939)</f>
        <v/>
      </c>
      <c r="F1941" s="1" t="str">
        <f>IF(Tablas!F1939="","",Tablas!F1939)</f>
        <v/>
      </c>
      <c r="G1941" s="1" t="str">
        <f>IF(Tablas!I1939="","",Tablas!I1939)</f>
        <v/>
      </c>
      <c r="H1941" s="1" t="s">
        <v>911</v>
      </c>
      <c r="I1941" s="39" t="str">
        <f>IF($B1941="","",-SUMIFS(Tabla7[Cantidad],Tabla7[Código del producto],$B1941,Tabla7[Tipo de movimiento],"SALIDA",Tabla7[Mes],I$5))</f>
        <v/>
      </c>
      <c r="J1941" s="39" t="str">
        <f>IF($B1941="","",-SUMIFS(Tabla7[Cantidad],Tabla7[Código del producto],$B1941,Tabla7[Tipo de movimiento],"SALIDA",Tabla7[Mes],J$5))</f>
        <v/>
      </c>
      <c r="K1941" s="39" t="str">
        <f>IF($B1941="","",-SUMIFS(Tabla7[Cantidad],Tabla7[Código del producto],$B1941,Tabla7[Tipo de movimiento],"SALIDA",Tabla7[Mes],K$5))</f>
        <v/>
      </c>
      <c r="L1941" s="39" t="str">
        <f>IF($B1941="","",-SUMIFS(Tabla7[Cantidad],Tabla7[Código del producto],$B1941,Tabla7[Tipo de movimiento],"SALIDA",Tabla7[Mes],L$5))</f>
        <v/>
      </c>
      <c r="M1941" s="39" t="str">
        <f>IF($B1941="","",-SUMIFS(Tabla7[Cantidad],Tabla7[Código del producto],$B1941,Tabla7[Tipo de movimiento],"SALIDA",Tabla7[Mes],M$5))</f>
        <v/>
      </c>
      <c r="N1941" s="39" t="str">
        <f>IF($B1941="","",-SUMIFS(Tabla7[Cantidad],Tabla7[Código del producto],$B1941,Tabla7[Tipo de movimiento],"SALIDA",Tabla7[Mes],N$5))</f>
        <v/>
      </c>
      <c r="O1941" s="39" t="str">
        <f>IF($B1941="","",-SUMIFS(Tabla7[Cantidad],Tabla7[Código del producto],$B1941,Tabla7[Tipo de movimiento],"SALIDA",Tabla7[Mes],O$5))</f>
        <v/>
      </c>
      <c r="P1941" s="39" t="str">
        <f>IF($B1941="","",-SUMIFS(Tabla7[Cantidad],Tabla7[Código del producto],$B1941,Tabla7[Tipo de movimiento],"SALIDA",Tabla7[Mes],P$5))</f>
        <v/>
      </c>
      <c r="Q1941" s="39" t="str">
        <f t="shared" si="90"/>
        <v/>
      </c>
      <c r="R1941" s="51" t="str">
        <f>IF($B1941="","",IFERROR(VLOOKUP($B1941,'ABC rotación'!$C:$G,5,0),"C"))</f>
        <v/>
      </c>
      <c r="S1941" s="41" t="str">
        <f t="shared" si="91"/>
        <v/>
      </c>
      <c r="T1941" s="40" t="str">
        <f t="shared" si="92"/>
        <v/>
      </c>
      <c r="U1941" s="23" t="str">
        <f>IF($B1941="","",VLOOKUP($T1941,Tablas!$X$14:$Y$17,2,1))</f>
        <v/>
      </c>
    </row>
    <row r="1942" spans="2:21" x14ac:dyDescent="0.2">
      <c r="B1942" s="1" t="str">
        <f>IF(Tablas!B1940="","",Tablas!B1940)</f>
        <v/>
      </c>
      <c r="C1942" s="1" t="str">
        <f>IF(Tablas!C1940="","",Tablas!C1940)</f>
        <v/>
      </c>
      <c r="D1942" s="1" t="str">
        <f>IF(Tablas!D1940="","",Tablas!D1940)</f>
        <v/>
      </c>
      <c r="E1942" s="1" t="str">
        <f>IF(Tablas!E1940="","",Tablas!E1940)</f>
        <v/>
      </c>
      <c r="F1942" s="1" t="str">
        <f>IF(Tablas!F1940="","",Tablas!F1940)</f>
        <v/>
      </c>
      <c r="G1942" s="1" t="str">
        <f>IF(Tablas!I1940="","",Tablas!I1940)</f>
        <v/>
      </c>
      <c r="H1942" s="1" t="s">
        <v>911</v>
      </c>
      <c r="I1942" s="39" t="str">
        <f>IF($B1942="","",-SUMIFS(Tabla7[Cantidad],Tabla7[Código del producto],$B1942,Tabla7[Tipo de movimiento],"SALIDA",Tabla7[Mes],I$5))</f>
        <v/>
      </c>
      <c r="J1942" s="39" t="str">
        <f>IF($B1942="","",-SUMIFS(Tabla7[Cantidad],Tabla7[Código del producto],$B1942,Tabla7[Tipo de movimiento],"SALIDA",Tabla7[Mes],J$5))</f>
        <v/>
      </c>
      <c r="K1942" s="39" t="str">
        <f>IF($B1942="","",-SUMIFS(Tabla7[Cantidad],Tabla7[Código del producto],$B1942,Tabla7[Tipo de movimiento],"SALIDA",Tabla7[Mes],K$5))</f>
        <v/>
      </c>
      <c r="L1942" s="39" t="str">
        <f>IF($B1942="","",-SUMIFS(Tabla7[Cantidad],Tabla7[Código del producto],$B1942,Tabla7[Tipo de movimiento],"SALIDA",Tabla7[Mes],L$5))</f>
        <v/>
      </c>
      <c r="M1942" s="39" t="str">
        <f>IF($B1942="","",-SUMIFS(Tabla7[Cantidad],Tabla7[Código del producto],$B1942,Tabla7[Tipo de movimiento],"SALIDA",Tabla7[Mes],M$5))</f>
        <v/>
      </c>
      <c r="N1942" s="39" t="str">
        <f>IF($B1942="","",-SUMIFS(Tabla7[Cantidad],Tabla7[Código del producto],$B1942,Tabla7[Tipo de movimiento],"SALIDA",Tabla7[Mes],N$5))</f>
        <v/>
      </c>
      <c r="O1942" s="39" t="str">
        <f>IF($B1942="","",-SUMIFS(Tabla7[Cantidad],Tabla7[Código del producto],$B1942,Tabla7[Tipo de movimiento],"SALIDA",Tabla7[Mes],O$5))</f>
        <v/>
      </c>
      <c r="P1942" s="39" t="str">
        <f>IF($B1942="","",-SUMIFS(Tabla7[Cantidad],Tabla7[Código del producto],$B1942,Tabla7[Tipo de movimiento],"SALIDA",Tabla7[Mes],P$5))</f>
        <v/>
      </c>
      <c r="Q1942" s="39" t="str">
        <f t="shared" si="90"/>
        <v/>
      </c>
      <c r="R1942" s="51" t="str">
        <f>IF($B1942="","",IFERROR(VLOOKUP($B1942,'ABC rotación'!$C:$G,5,0),"C"))</f>
        <v/>
      </c>
      <c r="S1942" s="41" t="str">
        <f t="shared" si="91"/>
        <v/>
      </c>
      <c r="T1942" s="40" t="str">
        <f t="shared" si="92"/>
        <v/>
      </c>
      <c r="U1942" s="23" t="str">
        <f>IF($B1942="","",VLOOKUP($T1942,Tablas!$X$14:$Y$17,2,1))</f>
        <v/>
      </c>
    </row>
    <row r="1943" spans="2:21" x14ac:dyDescent="0.2">
      <c r="B1943" s="1" t="str">
        <f>IF(Tablas!B1941="","",Tablas!B1941)</f>
        <v/>
      </c>
      <c r="C1943" s="1" t="str">
        <f>IF(Tablas!C1941="","",Tablas!C1941)</f>
        <v/>
      </c>
      <c r="D1943" s="1" t="str">
        <f>IF(Tablas!D1941="","",Tablas!D1941)</f>
        <v/>
      </c>
      <c r="E1943" s="1" t="str">
        <f>IF(Tablas!E1941="","",Tablas!E1941)</f>
        <v/>
      </c>
      <c r="F1943" s="1" t="str">
        <f>IF(Tablas!F1941="","",Tablas!F1941)</f>
        <v/>
      </c>
      <c r="G1943" s="1" t="str">
        <f>IF(Tablas!I1941="","",Tablas!I1941)</f>
        <v/>
      </c>
      <c r="H1943" s="1" t="s">
        <v>911</v>
      </c>
      <c r="I1943" s="39" t="str">
        <f>IF($B1943="","",-SUMIFS(Tabla7[Cantidad],Tabla7[Código del producto],$B1943,Tabla7[Tipo de movimiento],"SALIDA",Tabla7[Mes],I$5))</f>
        <v/>
      </c>
      <c r="J1943" s="39" t="str">
        <f>IF($B1943="","",-SUMIFS(Tabla7[Cantidad],Tabla7[Código del producto],$B1943,Tabla7[Tipo de movimiento],"SALIDA",Tabla7[Mes],J$5))</f>
        <v/>
      </c>
      <c r="K1943" s="39" t="str">
        <f>IF($B1943="","",-SUMIFS(Tabla7[Cantidad],Tabla7[Código del producto],$B1943,Tabla7[Tipo de movimiento],"SALIDA",Tabla7[Mes],K$5))</f>
        <v/>
      </c>
      <c r="L1943" s="39" t="str">
        <f>IF($B1943="","",-SUMIFS(Tabla7[Cantidad],Tabla7[Código del producto],$B1943,Tabla7[Tipo de movimiento],"SALIDA",Tabla7[Mes],L$5))</f>
        <v/>
      </c>
      <c r="M1943" s="39" t="str">
        <f>IF($B1943="","",-SUMIFS(Tabla7[Cantidad],Tabla7[Código del producto],$B1943,Tabla7[Tipo de movimiento],"SALIDA",Tabla7[Mes],M$5))</f>
        <v/>
      </c>
      <c r="N1943" s="39" t="str">
        <f>IF($B1943="","",-SUMIFS(Tabla7[Cantidad],Tabla7[Código del producto],$B1943,Tabla7[Tipo de movimiento],"SALIDA",Tabla7[Mes],N$5))</f>
        <v/>
      </c>
      <c r="O1943" s="39" t="str">
        <f>IF($B1943="","",-SUMIFS(Tabla7[Cantidad],Tabla7[Código del producto],$B1943,Tabla7[Tipo de movimiento],"SALIDA",Tabla7[Mes],O$5))</f>
        <v/>
      </c>
      <c r="P1943" s="39" t="str">
        <f>IF($B1943="","",-SUMIFS(Tabla7[Cantidad],Tabla7[Código del producto],$B1943,Tabla7[Tipo de movimiento],"SALIDA",Tabla7[Mes],P$5))</f>
        <v/>
      </c>
      <c r="Q1943" s="39" t="str">
        <f t="shared" si="90"/>
        <v/>
      </c>
      <c r="R1943" s="51" t="str">
        <f>IF($B1943="","",IFERROR(VLOOKUP($B1943,'ABC rotación'!$C:$G,5,0),"C"))</f>
        <v/>
      </c>
      <c r="S1943" s="41" t="str">
        <f t="shared" si="91"/>
        <v/>
      </c>
      <c r="T1943" s="40" t="str">
        <f t="shared" si="92"/>
        <v/>
      </c>
      <c r="U1943" s="23" t="str">
        <f>IF($B1943="","",VLOOKUP($T1943,Tablas!$X$14:$Y$17,2,1))</f>
        <v/>
      </c>
    </row>
    <row r="1944" spans="2:21" x14ac:dyDescent="0.2">
      <c r="B1944" s="1" t="str">
        <f>IF(Tablas!B1942="","",Tablas!B1942)</f>
        <v/>
      </c>
      <c r="C1944" s="1" t="str">
        <f>IF(Tablas!C1942="","",Tablas!C1942)</f>
        <v/>
      </c>
      <c r="D1944" s="1" t="str">
        <f>IF(Tablas!D1942="","",Tablas!D1942)</f>
        <v/>
      </c>
      <c r="E1944" s="1" t="str">
        <f>IF(Tablas!E1942="","",Tablas!E1942)</f>
        <v/>
      </c>
      <c r="F1944" s="1" t="str">
        <f>IF(Tablas!F1942="","",Tablas!F1942)</f>
        <v/>
      </c>
      <c r="G1944" s="1" t="str">
        <f>IF(Tablas!I1942="","",Tablas!I1942)</f>
        <v/>
      </c>
      <c r="H1944" s="1" t="s">
        <v>911</v>
      </c>
      <c r="I1944" s="39" t="str">
        <f>IF($B1944="","",-SUMIFS(Tabla7[Cantidad],Tabla7[Código del producto],$B1944,Tabla7[Tipo de movimiento],"SALIDA",Tabla7[Mes],I$5))</f>
        <v/>
      </c>
      <c r="J1944" s="39" t="str">
        <f>IF($B1944="","",-SUMIFS(Tabla7[Cantidad],Tabla7[Código del producto],$B1944,Tabla7[Tipo de movimiento],"SALIDA",Tabla7[Mes],J$5))</f>
        <v/>
      </c>
      <c r="K1944" s="39" t="str">
        <f>IF($B1944="","",-SUMIFS(Tabla7[Cantidad],Tabla7[Código del producto],$B1944,Tabla7[Tipo de movimiento],"SALIDA",Tabla7[Mes],K$5))</f>
        <v/>
      </c>
      <c r="L1944" s="39" t="str">
        <f>IF($B1944="","",-SUMIFS(Tabla7[Cantidad],Tabla7[Código del producto],$B1944,Tabla7[Tipo de movimiento],"SALIDA",Tabla7[Mes],L$5))</f>
        <v/>
      </c>
      <c r="M1944" s="39" t="str">
        <f>IF($B1944="","",-SUMIFS(Tabla7[Cantidad],Tabla7[Código del producto],$B1944,Tabla7[Tipo de movimiento],"SALIDA",Tabla7[Mes],M$5))</f>
        <v/>
      </c>
      <c r="N1944" s="39" t="str">
        <f>IF($B1944="","",-SUMIFS(Tabla7[Cantidad],Tabla7[Código del producto],$B1944,Tabla7[Tipo de movimiento],"SALIDA",Tabla7[Mes],N$5))</f>
        <v/>
      </c>
      <c r="O1944" s="39" t="str">
        <f>IF($B1944="","",-SUMIFS(Tabla7[Cantidad],Tabla7[Código del producto],$B1944,Tabla7[Tipo de movimiento],"SALIDA",Tabla7[Mes],O$5))</f>
        <v/>
      </c>
      <c r="P1944" s="39" t="str">
        <f>IF($B1944="","",-SUMIFS(Tabla7[Cantidad],Tabla7[Código del producto],$B1944,Tabla7[Tipo de movimiento],"SALIDA",Tabla7[Mes],P$5))</f>
        <v/>
      </c>
      <c r="Q1944" s="39" t="str">
        <f t="shared" si="90"/>
        <v/>
      </c>
      <c r="R1944" s="51" t="str">
        <f>IF($B1944="","",IFERROR(VLOOKUP($B1944,'ABC rotación'!$C:$G,5,0),"C"))</f>
        <v/>
      </c>
      <c r="S1944" s="41" t="str">
        <f t="shared" si="91"/>
        <v/>
      </c>
      <c r="T1944" s="40" t="str">
        <f t="shared" si="92"/>
        <v/>
      </c>
      <c r="U1944" s="23" t="str">
        <f>IF($B1944="","",VLOOKUP($T1944,Tablas!$X$14:$Y$17,2,1))</f>
        <v/>
      </c>
    </row>
    <row r="1945" spans="2:21" x14ac:dyDescent="0.2">
      <c r="B1945" s="1" t="str">
        <f>IF(Tablas!B1943="","",Tablas!B1943)</f>
        <v/>
      </c>
      <c r="C1945" s="1" t="str">
        <f>IF(Tablas!C1943="","",Tablas!C1943)</f>
        <v/>
      </c>
      <c r="D1945" s="1" t="str">
        <f>IF(Tablas!D1943="","",Tablas!D1943)</f>
        <v/>
      </c>
      <c r="E1945" s="1" t="str">
        <f>IF(Tablas!E1943="","",Tablas!E1943)</f>
        <v/>
      </c>
      <c r="F1945" s="1" t="str">
        <f>IF(Tablas!F1943="","",Tablas!F1943)</f>
        <v/>
      </c>
      <c r="G1945" s="1" t="str">
        <f>IF(Tablas!I1943="","",Tablas!I1943)</f>
        <v/>
      </c>
      <c r="H1945" s="1" t="s">
        <v>911</v>
      </c>
      <c r="I1945" s="39" t="str">
        <f>IF($B1945="","",-SUMIFS(Tabla7[Cantidad],Tabla7[Código del producto],$B1945,Tabla7[Tipo de movimiento],"SALIDA",Tabla7[Mes],I$5))</f>
        <v/>
      </c>
      <c r="J1945" s="39" t="str">
        <f>IF($B1945="","",-SUMIFS(Tabla7[Cantidad],Tabla7[Código del producto],$B1945,Tabla7[Tipo de movimiento],"SALIDA",Tabla7[Mes],J$5))</f>
        <v/>
      </c>
      <c r="K1945" s="39" t="str">
        <f>IF($B1945="","",-SUMIFS(Tabla7[Cantidad],Tabla7[Código del producto],$B1945,Tabla7[Tipo de movimiento],"SALIDA",Tabla7[Mes],K$5))</f>
        <v/>
      </c>
      <c r="L1945" s="39" t="str">
        <f>IF($B1945="","",-SUMIFS(Tabla7[Cantidad],Tabla7[Código del producto],$B1945,Tabla7[Tipo de movimiento],"SALIDA",Tabla7[Mes],L$5))</f>
        <v/>
      </c>
      <c r="M1945" s="39" t="str">
        <f>IF($B1945="","",-SUMIFS(Tabla7[Cantidad],Tabla7[Código del producto],$B1945,Tabla7[Tipo de movimiento],"SALIDA",Tabla7[Mes],M$5))</f>
        <v/>
      </c>
      <c r="N1945" s="39" t="str">
        <f>IF($B1945="","",-SUMIFS(Tabla7[Cantidad],Tabla7[Código del producto],$B1945,Tabla7[Tipo de movimiento],"SALIDA",Tabla7[Mes],N$5))</f>
        <v/>
      </c>
      <c r="O1945" s="39" t="str">
        <f>IF($B1945="","",-SUMIFS(Tabla7[Cantidad],Tabla7[Código del producto],$B1945,Tabla7[Tipo de movimiento],"SALIDA",Tabla7[Mes],O$5))</f>
        <v/>
      </c>
      <c r="P1945" s="39" t="str">
        <f>IF($B1945="","",-SUMIFS(Tabla7[Cantidad],Tabla7[Código del producto],$B1945,Tabla7[Tipo de movimiento],"SALIDA",Tabla7[Mes],P$5))</f>
        <v/>
      </c>
      <c r="Q1945" s="39" t="str">
        <f t="shared" si="90"/>
        <v/>
      </c>
      <c r="R1945" s="51" t="str">
        <f>IF($B1945="","",IFERROR(VLOOKUP($B1945,'ABC rotación'!$C:$G,5,0),"C"))</f>
        <v/>
      </c>
      <c r="S1945" s="41" t="str">
        <f t="shared" si="91"/>
        <v/>
      </c>
      <c r="T1945" s="40" t="str">
        <f t="shared" si="92"/>
        <v/>
      </c>
      <c r="U1945" s="23" t="str">
        <f>IF($B1945="","",VLOOKUP($T1945,Tablas!$X$14:$Y$17,2,1))</f>
        <v/>
      </c>
    </row>
    <row r="1946" spans="2:21" x14ac:dyDescent="0.2">
      <c r="B1946" s="1" t="str">
        <f>IF(Tablas!B1944="","",Tablas!B1944)</f>
        <v/>
      </c>
      <c r="C1946" s="1" t="str">
        <f>IF(Tablas!C1944="","",Tablas!C1944)</f>
        <v/>
      </c>
      <c r="D1946" s="1" t="str">
        <f>IF(Tablas!D1944="","",Tablas!D1944)</f>
        <v/>
      </c>
      <c r="E1946" s="1" t="str">
        <f>IF(Tablas!E1944="","",Tablas!E1944)</f>
        <v/>
      </c>
      <c r="F1946" s="1" t="str">
        <f>IF(Tablas!F1944="","",Tablas!F1944)</f>
        <v/>
      </c>
      <c r="G1946" s="1" t="str">
        <f>IF(Tablas!I1944="","",Tablas!I1944)</f>
        <v/>
      </c>
      <c r="H1946" s="1" t="s">
        <v>911</v>
      </c>
      <c r="I1946" s="39" t="str">
        <f>IF($B1946="","",-SUMIFS(Tabla7[Cantidad],Tabla7[Código del producto],$B1946,Tabla7[Tipo de movimiento],"SALIDA",Tabla7[Mes],I$5))</f>
        <v/>
      </c>
      <c r="J1946" s="39" t="str">
        <f>IF($B1946="","",-SUMIFS(Tabla7[Cantidad],Tabla7[Código del producto],$B1946,Tabla7[Tipo de movimiento],"SALIDA",Tabla7[Mes],J$5))</f>
        <v/>
      </c>
      <c r="K1946" s="39" t="str">
        <f>IF($B1946="","",-SUMIFS(Tabla7[Cantidad],Tabla7[Código del producto],$B1946,Tabla7[Tipo de movimiento],"SALIDA",Tabla7[Mes],K$5))</f>
        <v/>
      </c>
      <c r="L1946" s="39" t="str">
        <f>IF($B1946="","",-SUMIFS(Tabla7[Cantidad],Tabla7[Código del producto],$B1946,Tabla7[Tipo de movimiento],"SALIDA",Tabla7[Mes],L$5))</f>
        <v/>
      </c>
      <c r="M1946" s="39" t="str">
        <f>IF($B1946="","",-SUMIFS(Tabla7[Cantidad],Tabla7[Código del producto],$B1946,Tabla7[Tipo de movimiento],"SALIDA",Tabla7[Mes],M$5))</f>
        <v/>
      </c>
      <c r="N1946" s="39" t="str">
        <f>IF($B1946="","",-SUMIFS(Tabla7[Cantidad],Tabla7[Código del producto],$B1946,Tabla7[Tipo de movimiento],"SALIDA",Tabla7[Mes],N$5))</f>
        <v/>
      </c>
      <c r="O1946" s="39" t="str">
        <f>IF($B1946="","",-SUMIFS(Tabla7[Cantidad],Tabla7[Código del producto],$B1946,Tabla7[Tipo de movimiento],"SALIDA",Tabla7[Mes],O$5))</f>
        <v/>
      </c>
      <c r="P1946" s="39" t="str">
        <f>IF($B1946="","",-SUMIFS(Tabla7[Cantidad],Tabla7[Código del producto],$B1946,Tabla7[Tipo de movimiento],"SALIDA",Tabla7[Mes],P$5))</f>
        <v/>
      </c>
      <c r="Q1946" s="39" t="str">
        <f t="shared" si="90"/>
        <v/>
      </c>
      <c r="R1946" s="51" t="str">
        <f>IF($B1946="","",IFERROR(VLOOKUP($B1946,'ABC rotación'!$C:$G,5,0),"C"))</f>
        <v/>
      </c>
      <c r="S1946" s="41" t="str">
        <f t="shared" si="91"/>
        <v/>
      </c>
      <c r="T1946" s="40" t="str">
        <f t="shared" si="92"/>
        <v/>
      </c>
      <c r="U1946" s="23" t="str">
        <f>IF($B1946="","",VLOOKUP($T1946,Tablas!$X$14:$Y$17,2,1))</f>
        <v/>
      </c>
    </row>
    <row r="1947" spans="2:21" x14ac:dyDescent="0.2">
      <c r="B1947" s="1" t="str">
        <f>IF(Tablas!B1945="","",Tablas!B1945)</f>
        <v/>
      </c>
      <c r="C1947" s="1" t="str">
        <f>IF(Tablas!C1945="","",Tablas!C1945)</f>
        <v/>
      </c>
      <c r="D1947" s="1" t="str">
        <f>IF(Tablas!D1945="","",Tablas!D1945)</f>
        <v/>
      </c>
      <c r="E1947" s="1" t="str">
        <f>IF(Tablas!E1945="","",Tablas!E1945)</f>
        <v/>
      </c>
      <c r="F1947" s="1" t="str">
        <f>IF(Tablas!F1945="","",Tablas!F1945)</f>
        <v/>
      </c>
      <c r="G1947" s="1" t="str">
        <f>IF(Tablas!I1945="","",Tablas!I1945)</f>
        <v/>
      </c>
      <c r="H1947" s="1" t="s">
        <v>911</v>
      </c>
      <c r="I1947" s="39" t="str">
        <f>IF($B1947="","",-SUMIFS(Tabla7[Cantidad],Tabla7[Código del producto],$B1947,Tabla7[Tipo de movimiento],"SALIDA",Tabla7[Mes],I$5))</f>
        <v/>
      </c>
      <c r="J1947" s="39" t="str">
        <f>IF($B1947="","",-SUMIFS(Tabla7[Cantidad],Tabla7[Código del producto],$B1947,Tabla7[Tipo de movimiento],"SALIDA",Tabla7[Mes],J$5))</f>
        <v/>
      </c>
      <c r="K1947" s="39" t="str">
        <f>IF($B1947="","",-SUMIFS(Tabla7[Cantidad],Tabla7[Código del producto],$B1947,Tabla7[Tipo de movimiento],"SALIDA",Tabla7[Mes],K$5))</f>
        <v/>
      </c>
      <c r="L1947" s="39" t="str">
        <f>IF($B1947="","",-SUMIFS(Tabla7[Cantidad],Tabla7[Código del producto],$B1947,Tabla7[Tipo de movimiento],"SALIDA",Tabla7[Mes],L$5))</f>
        <v/>
      </c>
      <c r="M1947" s="39" t="str">
        <f>IF($B1947="","",-SUMIFS(Tabla7[Cantidad],Tabla7[Código del producto],$B1947,Tabla7[Tipo de movimiento],"SALIDA",Tabla7[Mes],M$5))</f>
        <v/>
      </c>
      <c r="N1947" s="39" t="str">
        <f>IF($B1947="","",-SUMIFS(Tabla7[Cantidad],Tabla7[Código del producto],$B1947,Tabla7[Tipo de movimiento],"SALIDA",Tabla7[Mes],N$5))</f>
        <v/>
      </c>
      <c r="O1947" s="39" t="str">
        <f>IF($B1947="","",-SUMIFS(Tabla7[Cantidad],Tabla7[Código del producto],$B1947,Tabla7[Tipo de movimiento],"SALIDA",Tabla7[Mes],O$5))</f>
        <v/>
      </c>
      <c r="P1947" s="39" t="str">
        <f>IF($B1947="","",-SUMIFS(Tabla7[Cantidad],Tabla7[Código del producto],$B1947,Tabla7[Tipo de movimiento],"SALIDA",Tabla7[Mes],P$5))</f>
        <v/>
      </c>
      <c r="Q1947" s="39" t="str">
        <f t="shared" si="90"/>
        <v/>
      </c>
      <c r="R1947" s="51" t="str">
        <f>IF($B1947="","",IFERROR(VLOOKUP($B1947,'ABC rotación'!$C:$G,5,0),"C"))</f>
        <v/>
      </c>
      <c r="S1947" s="41" t="str">
        <f t="shared" si="91"/>
        <v/>
      </c>
      <c r="T1947" s="40" t="str">
        <f t="shared" si="92"/>
        <v/>
      </c>
      <c r="U1947" s="23" t="str">
        <f>IF($B1947="","",VLOOKUP($T1947,Tablas!$X$14:$Y$17,2,1))</f>
        <v/>
      </c>
    </row>
    <row r="1948" spans="2:21" x14ac:dyDescent="0.2">
      <c r="B1948" s="1" t="str">
        <f>IF(Tablas!B1946="","",Tablas!B1946)</f>
        <v/>
      </c>
      <c r="C1948" s="1" t="str">
        <f>IF(Tablas!C1946="","",Tablas!C1946)</f>
        <v/>
      </c>
      <c r="D1948" s="1" t="str">
        <f>IF(Tablas!D1946="","",Tablas!D1946)</f>
        <v/>
      </c>
      <c r="E1948" s="1" t="str">
        <f>IF(Tablas!E1946="","",Tablas!E1946)</f>
        <v/>
      </c>
      <c r="F1948" s="1" t="str">
        <f>IF(Tablas!F1946="","",Tablas!F1946)</f>
        <v/>
      </c>
      <c r="G1948" s="1" t="str">
        <f>IF(Tablas!I1946="","",Tablas!I1946)</f>
        <v/>
      </c>
      <c r="H1948" s="1" t="s">
        <v>911</v>
      </c>
      <c r="I1948" s="39" t="str">
        <f>IF($B1948="","",-SUMIFS(Tabla7[Cantidad],Tabla7[Código del producto],$B1948,Tabla7[Tipo de movimiento],"SALIDA",Tabla7[Mes],I$5))</f>
        <v/>
      </c>
      <c r="J1948" s="39" t="str">
        <f>IF($B1948="","",-SUMIFS(Tabla7[Cantidad],Tabla7[Código del producto],$B1948,Tabla7[Tipo de movimiento],"SALIDA",Tabla7[Mes],J$5))</f>
        <v/>
      </c>
      <c r="K1948" s="39" t="str">
        <f>IF($B1948="","",-SUMIFS(Tabla7[Cantidad],Tabla7[Código del producto],$B1948,Tabla7[Tipo de movimiento],"SALIDA",Tabla7[Mes],K$5))</f>
        <v/>
      </c>
      <c r="L1948" s="39" t="str">
        <f>IF($B1948="","",-SUMIFS(Tabla7[Cantidad],Tabla7[Código del producto],$B1948,Tabla7[Tipo de movimiento],"SALIDA",Tabla7[Mes],L$5))</f>
        <v/>
      </c>
      <c r="M1948" s="39" t="str">
        <f>IF($B1948="","",-SUMIFS(Tabla7[Cantidad],Tabla7[Código del producto],$B1948,Tabla7[Tipo de movimiento],"SALIDA",Tabla7[Mes],M$5))</f>
        <v/>
      </c>
      <c r="N1948" s="39" t="str">
        <f>IF($B1948="","",-SUMIFS(Tabla7[Cantidad],Tabla7[Código del producto],$B1948,Tabla7[Tipo de movimiento],"SALIDA",Tabla7[Mes],N$5))</f>
        <v/>
      </c>
      <c r="O1948" s="39" t="str">
        <f>IF($B1948="","",-SUMIFS(Tabla7[Cantidad],Tabla7[Código del producto],$B1948,Tabla7[Tipo de movimiento],"SALIDA",Tabla7[Mes],O$5))</f>
        <v/>
      </c>
      <c r="P1948" s="39" t="str">
        <f>IF($B1948="","",-SUMIFS(Tabla7[Cantidad],Tabla7[Código del producto],$B1948,Tabla7[Tipo de movimiento],"SALIDA",Tabla7[Mes],P$5))</f>
        <v/>
      </c>
      <c r="Q1948" s="39" t="str">
        <f t="shared" si="90"/>
        <v/>
      </c>
      <c r="R1948" s="51" t="str">
        <f>IF($B1948="","",IFERROR(VLOOKUP($B1948,'ABC rotación'!$C:$G,5,0),"C"))</f>
        <v/>
      </c>
      <c r="S1948" s="41" t="str">
        <f t="shared" si="91"/>
        <v/>
      </c>
      <c r="T1948" s="40" t="str">
        <f t="shared" si="92"/>
        <v/>
      </c>
      <c r="U1948" s="23" t="str">
        <f>IF($B1948="","",VLOOKUP($T1948,Tablas!$X$14:$Y$17,2,1))</f>
        <v/>
      </c>
    </row>
    <row r="1949" spans="2:21" x14ac:dyDescent="0.2">
      <c r="B1949" s="1" t="str">
        <f>IF(Tablas!B1947="","",Tablas!B1947)</f>
        <v/>
      </c>
      <c r="C1949" s="1" t="str">
        <f>IF(Tablas!C1947="","",Tablas!C1947)</f>
        <v/>
      </c>
      <c r="D1949" s="1" t="str">
        <f>IF(Tablas!D1947="","",Tablas!D1947)</f>
        <v/>
      </c>
      <c r="E1949" s="1" t="str">
        <f>IF(Tablas!E1947="","",Tablas!E1947)</f>
        <v/>
      </c>
      <c r="F1949" s="1" t="str">
        <f>IF(Tablas!F1947="","",Tablas!F1947)</f>
        <v/>
      </c>
      <c r="G1949" s="1" t="str">
        <f>IF(Tablas!I1947="","",Tablas!I1947)</f>
        <v/>
      </c>
      <c r="H1949" s="1" t="s">
        <v>911</v>
      </c>
      <c r="I1949" s="39" t="str">
        <f>IF($B1949="","",-SUMIFS(Tabla7[Cantidad],Tabla7[Código del producto],$B1949,Tabla7[Tipo de movimiento],"SALIDA",Tabla7[Mes],I$5))</f>
        <v/>
      </c>
      <c r="J1949" s="39" t="str">
        <f>IF($B1949="","",-SUMIFS(Tabla7[Cantidad],Tabla7[Código del producto],$B1949,Tabla7[Tipo de movimiento],"SALIDA",Tabla7[Mes],J$5))</f>
        <v/>
      </c>
      <c r="K1949" s="39" t="str">
        <f>IF($B1949="","",-SUMIFS(Tabla7[Cantidad],Tabla7[Código del producto],$B1949,Tabla7[Tipo de movimiento],"SALIDA",Tabla7[Mes],K$5))</f>
        <v/>
      </c>
      <c r="L1949" s="39" t="str">
        <f>IF($B1949="","",-SUMIFS(Tabla7[Cantidad],Tabla7[Código del producto],$B1949,Tabla7[Tipo de movimiento],"SALIDA",Tabla7[Mes],L$5))</f>
        <v/>
      </c>
      <c r="M1949" s="39" t="str">
        <f>IF($B1949="","",-SUMIFS(Tabla7[Cantidad],Tabla7[Código del producto],$B1949,Tabla7[Tipo de movimiento],"SALIDA",Tabla7[Mes],M$5))</f>
        <v/>
      </c>
      <c r="N1949" s="39" t="str">
        <f>IF($B1949="","",-SUMIFS(Tabla7[Cantidad],Tabla7[Código del producto],$B1949,Tabla7[Tipo de movimiento],"SALIDA",Tabla7[Mes],N$5))</f>
        <v/>
      </c>
      <c r="O1949" s="39" t="str">
        <f>IF($B1949="","",-SUMIFS(Tabla7[Cantidad],Tabla7[Código del producto],$B1949,Tabla7[Tipo de movimiento],"SALIDA",Tabla7[Mes],O$5))</f>
        <v/>
      </c>
      <c r="P1949" s="39" t="str">
        <f>IF($B1949="","",-SUMIFS(Tabla7[Cantidad],Tabla7[Código del producto],$B1949,Tabla7[Tipo de movimiento],"SALIDA",Tabla7[Mes],P$5))</f>
        <v/>
      </c>
      <c r="Q1949" s="39" t="str">
        <f t="shared" si="90"/>
        <v/>
      </c>
      <c r="R1949" s="51" t="str">
        <f>IF($B1949="","",IFERROR(VLOOKUP($B1949,'ABC rotación'!$C:$G,5,0),"C"))</f>
        <v/>
      </c>
      <c r="S1949" s="41" t="str">
        <f t="shared" si="91"/>
        <v/>
      </c>
      <c r="T1949" s="40" t="str">
        <f t="shared" si="92"/>
        <v/>
      </c>
      <c r="U1949" s="23" t="str">
        <f>IF($B1949="","",VLOOKUP($T1949,Tablas!$X$14:$Y$17,2,1))</f>
        <v/>
      </c>
    </row>
    <row r="1950" spans="2:21" x14ac:dyDescent="0.2">
      <c r="B1950" s="1" t="str">
        <f>IF(Tablas!B1948="","",Tablas!B1948)</f>
        <v/>
      </c>
      <c r="C1950" s="1" t="str">
        <f>IF(Tablas!C1948="","",Tablas!C1948)</f>
        <v/>
      </c>
      <c r="D1950" s="1" t="str">
        <f>IF(Tablas!D1948="","",Tablas!D1948)</f>
        <v/>
      </c>
      <c r="E1950" s="1" t="str">
        <f>IF(Tablas!E1948="","",Tablas!E1948)</f>
        <v/>
      </c>
      <c r="F1950" s="1" t="str">
        <f>IF(Tablas!F1948="","",Tablas!F1948)</f>
        <v/>
      </c>
      <c r="G1950" s="1" t="str">
        <f>IF(Tablas!I1948="","",Tablas!I1948)</f>
        <v/>
      </c>
      <c r="H1950" s="1" t="s">
        <v>911</v>
      </c>
      <c r="I1950" s="39" t="str">
        <f>IF($B1950="","",-SUMIFS(Tabla7[Cantidad],Tabla7[Código del producto],$B1950,Tabla7[Tipo de movimiento],"SALIDA",Tabla7[Mes],I$5))</f>
        <v/>
      </c>
      <c r="J1950" s="39" t="str">
        <f>IF($B1950="","",-SUMIFS(Tabla7[Cantidad],Tabla7[Código del producto],$B1950,Tabla7[Tipo de movimiento],"SALIDA",Tabla7[Mes],J$5))</f>
        <v/>
      </c>
      <c r="K1950" s="39" t="str">
        <f>IF($B1950="","",-SUMIFS(Tabla7[Cantidad],Tabla7[Código del producto],$B1950,Tabla7[Tipo de movimiento],"SALIDA",Tabla7[Mes],K$5))</f>
        <v/>
      </c>
      <c r="L1950" s="39" t="str">
        <f>IF($B1950="","",-SUMIFS(Tabla7[Cantidad],Tabla7[Código del producto],$B1950,Tabla7[Tipo de movimiento],"SALIDA",Tabla7[Mes],L$5))</f>
        <v/>
      </c>
      <c r="M1950" s="39" t="str">
        <f>IF($B1950="","",-SUMIFS(Tabla7[Cantidad],Tabla7[Código del producto],$B1950,Tabla7[Tipo de movimiento],"SALIDA",Tabla7[Mes],M$5))</f>
        <v/>
      </c>
      <c r="N1950" s="39" t="str">
        <f>IF($B1950="","",-SUMIFS(Tabla7[Cantidad],Tabla7[Código del producto],$B1950,Tabla7[Tipo de movimiento],"SALIDA",Tabla7[Mes],N$5))</f>
        <v/>
      </c>
      <c r="O1950" s="39" t="str">
        <f>IF($B1950="","",-SUMIFS(Tabla7[Cantidad],Tabla7[Código del producto],$B1950,Tabla7[Tipo de movimiento],"SALIDA",Tabla7[Mes],O$5))</f>
        <v/>
      </c>
      <c r="P1950" s="39" t="str">
        <f>IF($B1950="","",-SUMIFS(Tabla7[Cantidad],Tabla7[Código del producto],$B1950,Tabla7[Tipo de movimiento],"SALIDA",Tabla7[Mes],P$5))</f>
        <v/>
      </c>
      <c r="Q1950" s="39" t="str">
        <f t="shared" si="90"/>
        <v/>
      </c>
      <c r="R1950" s="51" t="str">
        <f>IF($B1950="","",IFERROR(VLOOKUP($B1950,'ABC rotación'!$C:$G,5,0),"C"))</f>
        <v/>
      </c>
      <c r="S1950" s="41" t="str">
        <f t="shared" si="91"/>
        <v/>
      </c>
      <c r="T1950" s="40" t="str">
        <f t="shared" si="92"/>
        <v/>
      </c>
      <c r="U1950" s="23" t="str">
        <f>IF($B1950="","",VLOOKUP($T1950,Tablas!$X$14:$Y$17,2,1))</f>
        <v/>
      </c>
    </row>
    <row r="1951" spans="2:21" x14ac:dyDescent="0.2">
      <c r="B1951" s="1" t="str">
        <f>IF(Tablas!B1949="","",Tablas!B1949)</f>
        <v/>
      </c>
      <c r="C1951" s="1" t="str">
        <f>IF(Tablas!C1949="","",Tablas!C1949)</f>
        <v/>
      </c>
      <c r="D1951" s="1" t="str">
        <f>IF(Tablas!D1949="","",Tablas!D1949)</f>
        <v/>
      </c>
      <c r="E1951" s="1" t="str">
        <f>IF(Tablas!E1949="","",Tablas!E1949)</f>
        <v/>
      </c>
      <c r="F1951" s="1" t="str">
        <f>IF(Tablas!F1949="","",Tablas!F1949)</f>
        <v/>
      </c>
      <c r="G1951" s="1" t="str">
        <f>IF(Tablas!I1949="","",Tablas!I1949)</f>
        <v/>
      </c>
      <c r="H1951" s="1" t="s">
        <v>911</v>
      </c>
      <c r="I1951" s="39" t="str">
        <f>IF($B1951="","",-SUMIFS(Tabla7[Cantidad],Tabla7[Código del producto],$B1951,Tabla7[Tipo de movimiento],"SALIDA",Tabla7[Mes],I$5))</f>
        <v/>
      </c>
      <c r="J1951" s="39" t="str">
        <f>IF($B1951="","",-SUMIFS(Tabla7[Cantidad],Tabla7[Código del producto],$B1951,Tabla7[Tipo de movimiento],"SALIDA",Tabla7[Mes],J$5))</f>
        <v/>
      </c>
      <c r="K1951" s="39" t="str">
        <f>IF($B1951="","",-SUMIFS(Tabla7[Cantidad],Tabla7[Código del producto],$B1951,Tabla7[Tipo de movimiento],"SALIDA",Tabla7[Mes],K$5))</f>
        <v/>
      </c>
      <c r="L1951" s="39" t="str">
        <f>IF($B1951="","",-SUMIFS(Tabla7[Cantidad],Tabla7[Código del producto],$B1951,Tabla7[Tipo de movimiento],"SALIDA",Tabla7[Mes],L$5))</f>
        <v/>
      </c>
      <c r="M1951" s="39" t="str">
        <f>IF($B1951="","",-SUMIFS(Tabla7[Cantidad],Tabla7[Código del producto],$B1951,Tabla7[Tipo de movimiento],"SALIDA",Tabla7[Mes],M$5))</f>
        <v/>
      </c>
      <c r="N1951" s="39" t="str">
        <f>IF($B1951="","",-SUMIFS(Tabla7[Cantidad],Tabla7[Código del producto],$B1951,Tabla7[Tipo de movimiento],"SALIDA",Tabla7[Mes],N$5))</f>
        <v/>
      </c>
      <c r="O1951" s="39" t="str">
        <f>IF($B1951="","",-SUMIFS(Tabla7[Cantidad],Tabla7[Código del producto],$B1951,Tabla7[Tipo de movimiento],"SALIDA",Tabla7[Mes],O$5))</f>
        <v/>
      </c>
      <c r="P1951" s="39" t="str">
        <f>IF($B1951="","",-SUMIFS(Tabla7[Cantidad],Tabla7[Código del producto],$B1951,Tabla7[Tipo de movimiento],"SALIDA",Tabla7[Mes],P$5))</f>
        <v/>
      </c>
      <c r="Q1951" s="39" t="str">
        <f t="shared" si="90"/>
        <v/>
      </c>
      <c r="R1951" s="51" t="str">
        <f>IF($B1951="","",IFERROR(VLOOKUP($B1951,'ABC rotación'!$C:$G,5,0),"C"))</f>
        <v/>
      </c>
      <c r="S1951" s="41" t="str">
        <f t="shared" si="91"/>
        <v/>
      </c>
      <c r="T1951" s="40" t="str">
        <f t="shared" si="92"/>
        <v/>
      </c>
      <c r="U1951" s="23" t="str">
        <f>IF($B1951="","",VLOOKUP($T1951,Tablas!$X$14:$Y$17,2,1))</f>
        <v/>
      </c>
    </row>
    <row r="1952" spans="2:21" x14ac:dyDescent="0.2">
      <c r="B1952" s="1" t="str">
        <f>IF(Tablas!B1950="","",Tablas!B1950)</f>
        <v/>
      </c>
      <c r="C1952" s="1" t="str">
        <f>IF(Tablas!C1950="","",Tablas!C1950)</f>
        <v/>
      </c>
      <c r="D1952" s="1" t="str">
        <f>IF(Tablas!D1950="","",Tablas!D1950)</f>
        <v/>
      </c>
      <c r="E1952" s="1" t="str">
        <f>IF(Tablas!E1950="","",Tablas!E1950)</f>
        <v/>
      </c>
      <c r="F1952" s="1" t="str">
        <f>IF(Tablas!F1950="","",Tablas!F1950)</f>
        <v/>
      </c>
      <c r="G1952" s="1" t="str">
        <f>IF(Tablas!I1950="","",Tablas!I1950)</f>
        <v/>
      </c>
      <c r="H1952" s="1" t="s">
        <v>911</v>
      </c>
      <c r="I1952" s="39" t="str">
        <f>IF($B1952="","",-SUMIFS(Tabla7[Cantidad],Tabla7[Código del producto],$B1952,Tabla7[Tipo de movimiento],"SALIDA",Tabla7[Mes],I$5))</f>
        <v/>
      </c>
      <c r="J1952" s="39" t="str">
        <f>IF($B1952="","",-SUMIFS(Tabla7[Cantidad],Tabla7[Código del producto],$B1952,Tabla7[Tipo de movimiento],"SALIDA",Tabla7[Mes],J$5))</f>
        <v/>
      </c>
      <c r="K1952" s="39" t="str">
        <f>IF($B1952="","",-SUMIFS(Tabla7[Cantidad],Tabla7[Código del producto],$B1952,Tabla7[Tipo de movimiento],"SALIDA",Tabla7[Mes],K$5))</f>
        <v/>
      </c>
      <c r="L1952" s="39" t="str">
        <f>IF($B1952="","",-SUMIFS(Tabla7[Cantidad],Tabla7[Código del producto],$B1952,Tabla7[Tipo de movimiento],"SALIDA",Tabla7[Mes],L$5))</f>
        <v/>
      </c>
      <c r="M1952" s="39" t="str">
        <f>IF($B1952="","",-SUMIFS(Tabla7[Cantidad],Tabla7[Código del producto],$B1952,Tabla7[Tipo de movimiento],"SALIDA",Tabla7[Mes],M$5))</f>
        <v/>
      </c>
      <c r="N1952" s="39" t="str">
        <f>IF($B1952="","",-SUMIFS(Tabla7[Cantidad],Tabla7[Código del producto],$B1952,Tabla7[Tipo de movimiento],"SALIDA",Tabla7[Mes],N$5))</f>
        <v/>
      </c>
      <c r="O1952" s="39" t="str">
        <f>IF($B1952="","",-SUMIFS(Tabla7[Cantidad],Tabla7[Código del producto],$B1952,Tabla7[Tipo de movimiento],"SALIDA",Tabla7[Mes],O$5))</f>
        <v/>
      </c>
      <c r="P1952" s="39" t="str">
        <f>IF($B1952="","",-SUMIFS(Tabla7[Cantidad],Tabla7[Código del producto],$B1952,Tabla7[Tipo de movimiento],"SALIDA",Tabla7[Mes],P$5))</f>
        <v/>
      </c>
      <c r="Q1952" s="39" t="str">
        <f t="shared" si="90"/>
        <v/>
      </c>
      <c r="R1952" s="51" t="str">
        <f>IF($B1952="","",IFERROR(VLOOKUP($B1952,'ABC rotación'!$C:$G,5,0),"C"))</f>
        <v/>
      </c>
      <c r="S1952" s="41" t="str">
        <f t="shared" si="91"/>
        <v/>
      </c>
      <c r="T1952" s="40" t="str">
        <f t="shared" si="92"/>
        <v/>
      </c>
      <c r="U1952" s="23" t="str">
        <f>IF($B1952="","",VLOOKUP($T1952,Tablas!$X$14:$Y$17,2,1))</f>
        <v/>
      </c>
    </row>
    <row r="1953" spans="2:21" x14ac:dyDescent="0.2">
      <c r="B1953" s="1" t="str">
        <f>IF(Tablas!B1951="","",Tablas!B1951)</f>
        <v/>
      </c>
      <c r="C1953" s="1" t="str">
        <f>IF(Tablas!C1951="","",Tablas!C1951)</f>
        <v/>
      </c>
      <c r="D1953" s="1" t="str">
        <f>IF(Tablas!D1951="","",Tablas!D1951)</f>
        <v/>
      </c>
      <c r="E1953" s="1" t="str">
        <f>IF(Tablas!E1951="","",Tablas!E1951)</f>
        <v/>
      </c>
      <c r="F1953" s="1" t="str">
        <f>IF(Tablas!F1951="","",Tablas!F1951)</f>
        <v/>
      </c>
      <c r="G1953" s="1" t="str">
        <f>IF(Tablas!I1951="","",Tablas!I1951)</f>
        <v/>
      </c>
      <c r="H1953" s="1" t="s">
        <v>911</v>
      </c>
      <c r="I1953" s="39" t="str">
        <f>IF($B1953="","",-SUMIFS(Tabla7[Cantidad],Tabla7[Código del producto],$B1953,Tabla7[Tipo de movimiento],"SALIDA",Tabla7[Mes],I$5))</f>
        <v/>
      </c>
      <c r="J1953" s="39" t="str">
        <f>IF($B1953="","",-SUMIFS(Tabla7[Cantidad],Tabla7[Código del producto],$B1953,Tabla7[Tipo de movimiento],"SALIDA",Tabla7[Mes],J$5))</f>
        <v/>
      </c>
      <c r="K1953" s="39" t="str">
        <f>IF($B1953="","",-SUMIFS(Tabla7[Cantidad],Tabla7[Código del producto],$B1953,Tabla7[Tipo de movimiento],"SALIDA",Tabla7[Mes],K$5))</f>
        <v/>
      </c>
      <c r="L1953" s="39" t="str">
        <f>IF($B1953="","",-SUMIFS(Tabla7[Cantidad],Tabla7[Código del producto],$B1953,Tabla7[Tipo de movimiento],"SALIDA",Tabla7[Mes],L$5))</f>
        <v/>
      </c>
      <c r="M1953" s="39" t="str">
        <f>IF($B1953="","",-SUMIFS(Tabla7[Cantidad],Tabla7[Código del producto],$B1953,Tabla7[Tipo de movimiento],"SALIDA",Tabla7[Mes],M$5))</f>
        <v/>
      </c>
      <c r="N1953" s="39" t="str">
        <f>IF($B1953="","",-SUMIFS(Tabla7[Cantidad],Tabla7[Código del producto],$B1953,Tabla7[Tipo de movimiento],"SALIDA",Tabla7[Mes],N$5))</f>
        <v/>
      </c>
      <c r="O1953" s="39" t="str">
        <f>IF($B1953="","",-SUMIFS(Tabla7[Cantidad],Tabla7[Código del producto],$B1953,Tabla7[Tipo de movimiento],"SALIDA",Tabla7[Mes],O$5))</f>
        <v/>
      </c>
      <c r="P1953" s="39" t="str">
        <f>IF($B1953="","",-SUMIFS(Tabla7[Cantidad],Tabla7[Código del producto],$B1953,Tabla7[Tipo de movimiento],"SALIDA",Tabla7[Mes],P$5))</f>
        <v/>
      </c>
      <c r="Q1953" s="39" t="str">
        <f t="shared" si="90"/>
        <v/>
      </c>
      <c r="R1953" s="51" t="str">
        <f>IF($B1953="","",IFERROR(VLOOKUP($B1953,'ABC rotación'!$C:$G,5,0),"C"))</f>
        <v/>
      </c>
      <c r="S1953" s="41" t="str">
        <f t="shared" si="91"/>
        <v/>
      </c>
      <c r="T1953" s="40" t="str">
        <f t="shared" si="92"/>
        <v/>
      </c>
      <c r="U1953" s="23" t="str">
        <f>IF($B1953="","",VLOOKUP($T1953,Tablas!$X$14:$Y$17,2,1))</f>
        <v/>
      </c>
    </row>
    <row r="1954" spans="2:21" x14ac:dyDescent="0.2">
      <c r="B1954" s="1" t="str">
        <f>IF(Tablas!B1952="","",Tablas!B1952)</f>
        <v/>
      </c>
      <c r="C1954" s="1" t="str">
        <f>IF(Tablas!C1952="","",Tablas!C1952)</f>
        <v/>
      </c>
      <c r="D1954" s="1" t="str">
        <f>IF(Tablas!D1952="","",Tablas!D1952)</f>
        <v/>
      </c>
      <c r="E1954" s="1" t="str">
        <f>IF(Tablas!E1952="","",Tablas!E1952)</f>
        <v/>
      </c>
      <c r="F1954" s="1" t="str">
        <f>IF(Tablas!F1952="","",Tablas!F1952)</f>
        <v/>
      </c>
      <c r="G1954" s="1" t="str">
        <f>IF(Tablas!I1952="","",Tablas!I1952)</f>
        <v/>
      </c>
      <c r="H1954" s="1" t="s">
        <v>911</v>
      </c>
      <c r="I1954" s="39" t="str">
        <f>IF($B1954="","",-SUMIFS(Tabla7[Cantidad],Tabla7[Código del producto],$B1954,Tabla7[Tipo de movimiento],"SALIDA",Tabla7[Mes],I$5))</f>
        <v/>
      </c>
      <c r="J1954" s="39" t="str">
        <f>IF($B1954="","",-SUMIFS(Tabla7[Cantidad],Tabla7[Código del producto],$B1954,Tabla7[Tipo de movimiento],"SALIDA",Tabla7[Mes],J$5))</f>
        <v/>
      </c>
      <c r="K1954" s="39" t="str">
        <f>IF($B1954="","",-SUMIFS(Tabla7[Cantidad],Tabla7[Código del producto],$B1954,Tabla7[Tipo de movimiento],"SALIDA",Tabla7[Mes],K$5))</f>
        <v/>
      </c>
      <c r="L1954" s="39" t="str">
        <f>IF($B1954="","",-SUMIFS(Tabla7[Cantidad],Tabla7[Código del producto],$B1954,Tabla7[Tipo de movimiento],"SALIDA",Tabla7[Mes],L$5))</f>
        <v/>
      </c>
      <c r="M1954" s="39" t="str">
        <f>IF($B1954="","",-SUMIFS(Tabla7[Cantidad],Tabla7[Código del producto],$B1954,Tabla7[Tipo de movimiento],"SALIDA",Tabla7[Mes],M$5))</f>
        <v/>
      </c>
      <c r="N1954" s="39" t="str">
        <f>IF($B1954="","",-SUMIFS(Tabla7[Cantidad],Tabla7[Código del producto],$B1954,Tabla7[Tipo de movimiento],"SALIDA",Tabla7[Mes],N$5))</f>
        <v/>
      </c>
      <c r="O1954" s="39" t="str">
        <f>IF($B1954="","",-SUMIFS(Tabla7[Cantidad],Tabla7[Código del producto],$B1954,Tabla7[Tipo de movimiento],"SALIDA",Tabla7[Mes],O$5))</f>
        <v/>
      </c>
      <c r="P1954" s="39" t="str">
        <f>IF($B1954="","",-SUMIFS(Tabla7[Cantidad],Tabla7[Código del producto],$B1954,Tabla7[Tipo de movimiento],"SALIDA",Tabla7[Mes],P$5))</f>
        <v/>
      </c>
      <c r="Q1954" s="39" t="str">
        <f t="shared" si="90"/>
        <v/>
      </c>
      <c r="R1954" s="51" t="str">
        <f>IF($B1954="","",IFERROR(VLOOKUP($B1954,'ABC rotación'!$C:$G,5,0),"C"))</f>
        <v/>
      </c>
      <c r="S1954" s="41" t="str">
        <f t="shared" si="91"/>
        <v/>
      </c>
      <c r="T1954" s="40" t="str">
        <f t="shared" si="92"/>
        <v/>
      </c>
      <c r="U1954" s="23" t="str">
        <f>IF($B1954="","",VLOOKUP($T1954,Tablas!$X$14:$Y$17,2,1))</f>
        <v/>
      </c>
    </row>
    <row r="1955" spans="2:21" x14ac:dyDescent="0.2">
      <c r="B1955" s="1" t="str">
        <f>IF(Tablas!B1953="","",Tablas!B1953)</f>
        <v/>
      </c>
      <c r="C1955" s="1" t="str">
        <f>IF(Tablas!C1953="","",Tablas!C1953)</f>
        <v/>
      </c>
      <c r="D1955" s="1" t="str">
        <f>IF(Tablas!D1953="","",Tablas!D1953)</f>
        <v/>
      </c>
      <c r="E1955" s="1" t="str">
        <f>IF(Tablas!E1953="","",Tablas!E1953)</f>
        <v/>
      </c>
      <c r="F1955" s="1" t="str">
        <f>IF(Tablas!F1953="","",Tablas!F1953)</f>
        <v/>
      </c>
      <c r="G1955" s="1" t="str">
        <f>IF(Tablas!I1953="","",Tablas!I1953)</f>
        <v/>
      </c>
      <c r="H1955" s="1" t="s">
        <v>911</v>
      </c>
      <c r="I1955" s="39" t="str">
        <f>IF($B1955="","",-SUMIFS(Tabla7[Cantidad],Tabla7[Código del producto],$B1955,Tabla7[Tipo de movimiento],"SALIDA",Tabla7[Mes],I$5))</f>
        <v/>
      </c>
      <c r="J1955" s="39" t="str">
        <f>IF($B1955="","",-SUMIFS(Tabla7[Cantidad],Tabla7[Código del producto],$B1955,Tabla7[Tipo de movimiento],"SALIDA",Tabla7[Mes],J$5))</f>
        <v/>
      </c>
      <c r="K1955" s="39" t="str">
        <f>IF($B1955="","",-SUMIFS(Tabla7[Cantidad],Tabla7[Código del producto],$B1955,Tabla7[Tipo de movimiento],"SALIDA",Tabla7[Mes],K$5))</f>
        <v/>
      </c>
      <c r="L1955" s="39" t="str">
        <f>IF($B1955="","",-SUMIFS(Tabla7[Cantidad],Tabla7[Código del producto],$B1955,Tabla7[Tipo de movimiento],"SALIDA",Tabla7[Mes],L$5))</f>
        <v/>
      </c>
      <c r="M1955" s="39" t="str">
        <f>IF($B1955="","",-SUMIFS(Tabla7[Cantidad],Tabla7[Código del producto],$B1955,Tabla7[Tipo de movimiento],"SALIDA",Tabla7[Mes],M$5))</f>
        <v/>
      </c>
      <c r="N1955" s="39" t="str">
        <f>IF($B1955="","",-SUMIFS(Tabla7[Cantidad],Tabla7[Código del producto],$B1955,Tabla7[Tipo de movimiento],"SALIDA",Tabla7[Mes],N$5))</f>
        <v/>
      </c>
      <c r="O1955" s="39" t="str">
        <f>IF($B1955="","",-SUMIFS(Tabla7[Cantidad],Tabla7[Código del producto],$B1955,Tabla7[Tipo de movimiento],"SALIDA",Tabla7[Mes],O$5))</f>
        <v/>
      </c>
      <c r="P1955" s="39" t="str">
        <f>IF($B1955="","",-SUMIFS(Tabla7[Cantidad],Tabla7[Código del producto],$B1955,Tabla7[Tipo de movimiento],"SALIDA",Tabla7[Mes],P$5))</f>
        <v/>
      </c>
      <c r="Q1955" s="39" t="str">
        <f t="shared" si="90"/>
        <v/>
      </c>
      <c r="R1955" s="51" t="str">
        <f>IF($B1955="","",IFERROR(VLOOKUP($B1955,'ABC rotación'!$C:$G,5,0),"C"))</f>
        <v/>
      </c>
      <c r="S1955" s="41" t="str">
        <f t="shared" si="91"/>
        <v/>
      </c>
      <c r="T1955" s="40" t="str">
        <f t="shared" si="92"/>
        <v/>
      </c>
      <c r="U1955" s="23" t="str">
        <f>IF($B1955="","",VLOOKUP($T1955,Tablas!$X$14:$Y$17,2,1))</f>
        <v/>
      </c>
    </row>
    <row r="1956" spans="2:21" x14ac:dyDescent="0.2">
      <c r="B1956" s="1" t="str">
        <f>IF(Tablas!B1954="","",Tablas!B1954)</f>
        <v/>
      </c>
      <c r="C1956" s="1" t="str">
        <f>IF(Tablas!C1954="","",Tablas!C1954)</f>
        <v/>
      </c>
      <c r="D1956" s="1" t="str">
        <f>IF(Tablas!D1954="","",Tablas!D1954)</f>
        <v/>
      </c>
      <c r="E1956" s="1" t="str">
        <f>IF(Tablas!E1954="","",Tablas!E1954)</f>
        <v/>
      </c>
      <c r="F1956" s="1" t="str">
        <f>IF(Tablas!F1954="","",Tablas!F1954)</f>
        <v/>
      </c>
      <c r="G1956" s="1" t="str">
        <f>IF(Tablas!I1954="","",Tablas!I1954)</f>
        <v/>
      </c>
      <c r="H1956" s="1" t="s">
        <v>911</v>
      </c>
      <c r="I1956" s="39" t="str">
        <f>IF($B1956="","",-SUMIFS(Tabla7[Cantidad],Tabla7[Código del producto],$B1956,Tabla7[Tipo de movimiento],"SALIDA",Tabla7[Mes],I$5))</f>
        <v/>
      </c>
      <c r="J1956" s="39" t="str">
        <f>IF($B1956="","",-SUMIFS(Tabla7[Cantidad],Tabla7[Código del producto],$B1956,Tabla7[Tipo de movimiento],"SALIDA",Tabla7[Mes],J$5))</f>
        <v/>
      </c>
      <c r="K1956" s="39" t="str">
        <f>IF($B1956="","",-SUMIFS(Tabla7[Cantidad],Tabla7[Código del producto],$B1956,Tabla7[Tipo de movimiento],"SALIDA",Tabla7[Mes],K$5))</f>
        <v/>
      </c>
      <c r="L1956" s="39" t="str">
        <f>IF($B1956="","",-SUMIFS(Tabla7[Cantidad],Tabla7[Código del producto],$B1956,Tabla7[Tipo de movimiento],"SALIDA",Tabla7[Mes],L$5))</f>
        <v/>
      </c>
      <c r="M1956" s="39" t="str">
        <f>IF($B1956="","",-SUMIFS(Tabla7[Cantidad],Tabla7[Código del producto],$B1956,Tabla7[Tipo de movimiento],"SALIDA",Tabla7[Mes],M$5))</f>
        <v/>
      </c>
      <c r="N1956" s="39" t="str">
        <f>IF($B1956="","",-SUMIFS(Tabla7[Cantidad],Tabla7[Código del producto],$B1956,Tabla7[Tipo de movimiento],"SALIDA",Tabla7[Mes],N$5))</f>
        <v/>
      </c>
      <c r="O1956" s="39" t="str">
        <f>IF($B1956="","",-SUMIFS(Tabla7[Cantidad],Tabla7[Código del producto],$B1956,Tabla7[Tipo de movimiento],"SALIDA",Tabla7[Mes],O$5))</f>
        <v/>
      </c>
      <c r="P1956" s="39" t="str">
        <f>IF($B1956="","",-SUMIFS(Tabla7[Cantidad],Tabla7[Código del producto],$B1956,Tabla7[Tipo de movimiento],"SALIDA",Tabla7[Mes],P$5))</f>
        <v/>
      </c>
      <c r="Q1956" s="39" t="str">
        <f t="shared" si="90"/>
        <v/>
      </c>
      <c r="R1956" s="51" t="str">
        <f>IF($B1956="","",IFERROR(VLOOKUP($B1956,'ABC rotación'!$C:$G,5,0),"C"))</f>
        <v/>
      </c>
      <c r="S1956" s="41" t="str">
        <f t="shared" si="91"/>
        <v/>
      </c>
      <c r="T1956" s="40" t="str">
        <f t="shared" si="92"/>
        <v/>
      </c>
      <c r="U1956" s="23" t="str">
        <f>IF($B1956="","",VLOOKUP($T1956,Tablas!$X$14:$Y$17,2,1))</f>
        <v/>
      </c>
    </row>
    <row r="1957" spans="2:21" x14ac:dyDescent="0.2">
      <c r="B1957" s="1" t="str">
        <f>IF(Tablas!B1955="","",Tablas!B1955)</f>
        <v/>
      </c>
      <c r="C1957" s="1" t="str">
        <f>IF(Tablas!C1955="","",Tablas!C1955)</f>
        <v/>
      </c>
      <c r="D1957" s="1" t="str">
        <f>IF(Tablas!D1955="","",Tablas!D1955)</f>
        <v/>
      </c>
      <c r="E1957" s="1" t="str">
        <f>IF(Tablas!E1955="","",Tablas!E1955)</f>
        <v/>
      </c>
      <c r="F1957" s="1" t="str">
        <f>IF(Tablas!F1955="","",Tablas!F1955)</f>
        <v/>
      </c>
      <c r="G1957" s="1" t="str">
        <f>IF(Tablas!I1955="","",Tablas!I1955)</f>
        <v/>
      </c>
      <c r="H1957" s="1" t="s">
        <v>911</v>
      </c>
      <c r="I1957" s="39" t="str">
        <f>IF($B1957="","",-SUMIFS(Tabla7[Cantidad],Tabla7[Código del producto],$B1957,Tabla7[Tipo de movimiento],"SALIDA",Tabla7[Mes],I$5))</f>
        <v/>
      </c>
      <c r="J1957" s="39" t="str">
        <f>IF($B1957="","",-SUMIFS(Tabla7[Cantidad],Tabla7[Código del producto],$B1957,Tabla7[Tipo de movimiento],"SALIDA",Tabla7[Mes],J$5))</f>
        <v/>
      </c>
      <c r="K1957" s="39" t="str">
        <f>IF($B1957="","",-SUMIFS(Tabla7[Cantidad],Tabla7[Código del producto],$B1957,Tabla7[Tipo de movimiento],"SALIDA",Tabla7[Mes],K$5))</f>
        <v/>
      </c>
      <c r="L1957" s="39" t="str">
        <f>IF($B1957="","",-SUMIFS(Tabla7[Cantidad],Tabla7[Código del producto],$B1957,Tabla7[Tipo de movimiento],"SALIDA",Tabla7[Mes],L$5))</f>
        <v/>
      </c>
      <c r="M1957" s="39" t="str">
        <f>IF($B1957="","",-SUMIFS(Tabla7[Cantidad],Tabla7[Código del producto],$B1957,Tabla7[Tipo de movimiento],"SALIDA",Tabla7[Mes],M$5))</f>
        <v/>
      </c>
      <c r="N1957" s="39" t="str">
        <f>IF($B1957="","",-SUMIFS(Tabla7[Cantidad],Tabla7[Código del producto],$B1957,Tabla7[Tipo de movimiento],"SALIDA",Tabla7[Mes],N$5))</f>
        <v/>
      </c>
      <c r="O1957" s="39" t="str">
        <f>IF($B1957="","",-SUMIFS(Tabla7[Cantidad],Tabla7[Código del producto],$B1957,Tabla7[Tipo de movimiento],"SALIDA",Tabla7[Mes],O$5))</f>
        <v/>
      </c>
      <c r="P1957" s="39" t="str">
        <f>IF($B1957="","",-SUMIFS(Tabla7[Cantidad],Tabla7[Código del producto],$B1957,Tabla7[Tipo de movimiento],"SALIDA",Tabla7[Mes],P$5))</f>
        <v/>
      </c>
      <c r="Q1957" s="39" t="str">
        <f t="shared" si="90"/>
        <v/>
      </c>
      <c r="R1957" s="51" t="str">
        <f>IF($B1957="","",IFERROR(VLOOKUP($B1957,'ABC rotación'!$C:$G,5,0),"C"))</f>
        <v/>
      </c>
      <c r="S1957" s="41" t="str">
        <f t="shared" si="91"/>
        <v/>
      </c>
      <c r="T1957" s="40" t="str">
        <f t="shared" si="92"/>
        <v/>
      </c>
      <c r="U1957" s="23" t="str">
        <f>IF($B1957="","",VLOOKUP($T1957,Tablas!$X$14:$Y$17,2,1))</f>
        <v/>
      </c>
    </row>
    <row r="1958" spans="2:21" x14ac:dyDescent="0.2">
      <c r="B1958" s="1" t="str">
        <f>IF(Tablas!B1956="","",Tablas!B1956)</f>
        <v/>
      </c>
      <c r="C1958" s="1" t="str">
        <f>IF(Tablas!C1956="","",Tablas!C1956)</f>
        <v/>
      </c>
      <c r="D1958" s="1" t="str">
        <f>IF(Tablas!D1956="","",Tablas!D1956)</f>
        <v/>
      </c>
      <c r="E1958" s="1" t="str">
        <f>IF(Tablas!E1956="","",Tablas!E1956)</f>
        <v/>
      </c>
      <c r="F1958" s="1" t="str">
        <f>IF(Tablas!F1956="","",Tablas!F1956)</f>
        <v/>
      </c>
      <c r="G1958" s="1" t="str">
        <f>IF(Tablas!I1956="","",Tablas!I1956)</f>
        <v/>
      </c>
      <c r="H1958" s="1" t="s">
        <v>911</v>
      </c>
      <c r="I1958" s="39" t="str">
        <f>IF($B1958="","",-SUMIFS(Tabla7[Cantidad],Tabla7[Código del producto],$B1958,Tabla7[Tipo de movimiento],"SALIDA",Tabla7[Mes],I$5))</f>
        <v/>
      </c>
      <c r="J1958" s="39" t="str">
        <f>IF($B1958="","",-SUMIFS(Tabla7[Cantidad],Tabla7[Código del producto],$B1958,Tabla7[Tipo de movimiento],"SALIDA",Tabla7[Mes],J$5))</f>
        <v/>
      </c>
      <c r="K1958" s="39" t="str">
        <f>IF($B1958="","",-SUMIFS(Tabla7[Cantidad],Tabla7[Código del producto],$B1958,Tabla7[Tipo de movimiento],"SALIDA",Tabla7[Mes],K$5))</f>
        <v/>
      </c>
      <c r="L1958" s="39" t="str">
        <f>IF($B1958="","",-SUMIFS(Tabla7[Cantidad],Tabla7[Código del producto],$B1958,Tabla7[Tipo de movimiento],"SALIDA",Tabla7[Mes],L$5))</f>
        <v/>
      </c>
      <c r="M1958" s="39" t="str">
        <f>IF($B1958="","",-SUMIFS(Tabla7[Cantidad],Tabla7[Código del producto],$B1958,Tabla7[Tipo de movimiento],"SALIDA",Tabla7[Mes],M$5))</f>
        <v/>
      </c>
      <c r="N1958" s="39" t="str">
        <f>IF($B1958="","",-SUMIFS(Tabla7[Cantidad],Tabla7[Código del producto],$B1958,Tabla7[Tipo de movimiento],"SALIDA",Tabla7[Mes],N$5))</f>
        <v/>
      </c>
      <c r="O1958" s="39" t="str">
        <f>IF($B1958="","",-SUMIFS(Tabla7[Cantidad],Tabla7[Código del producto],$B1958,Tabla7[Tipo de movimiento],"SALIDA",Tabla7[Mes],O$5))</f>
        <v/>
      </c>
      <c r="P1958" s="39" t="str">
        <f>IF($B1958="","",-SUMIFS(Tabla7[Cantidad],Tabla7[Código del producto],$B1958,Tabla7[Tipo de movimiento],"SALIDA",Tabla7[Mes],P$5))</f>
        <v/>
      </c>
      <c r="Q1958" s="39" t="str">
        <f t="shared" si="90"/>
        <v/>
      </c>
      <c r="R1958" s="51" t="str">
        <f>IF($B1958="","",IFERROR(VLOOKUP($B1958,'ABC rotación'!$C:$G,5,0),"C"))</f>
        <v/>
      </c>
      <c r="S1958" s="41" t="str">
        <f t="shared" si="91"/>
        <v/>
      </c>
      <c r="T1958" s="40" t="str">
        <f t="shared" si="92"/>
        <v/>
      </c>
      <c r="U1958" s="23" t="str">
        <f>IF($B1958="","",VLOOKUP($T1958,Tablas!$X$14:$Y$17,2,1))</f>
        <v/>
      </c>
    </row>
    <row r="1959" spans="2:21" x14ac:dyDescent="0.2">
      <c r="B1959" s="1" t="str">
        <f>IF(Tablas!B1957="","",Tablas!B1957)</f>
        <v/>
      </c>
      <c r="C1959" s="1" t="str">
        <f>IF(Tablas!C1957="","",Tablas!C1957)</f>
        <v/>
      </c>
      <c r="D1959" s="1" t="str">
        <f>IF(Tablas!D1957="","",Tablas!D1957)</f>
        <v/>
      </c>
      <c r="E1959" s="1" t="str">
        <f>IF(Tablas!E1957="","",Tablas!E1957)</f>
        <v/>
      </c>
      <c r="F1959" s="1" t="str">
        <f>IF(Tablas!F1957="","",Tablas!F1957)</f>
        <v/>
      </c>
      <c r="G1959" s="1" t="str">
        <f>IF(Tablas!I1957="","",Tablas!I1957)</f>
        <v/>
      </c>
      <c r="H1959" s="1" t="s">
        <v>911</v>
      </c>
      <c r="I1959" s="39" t="str">
        <f>IF($B1959="","",-SUMIFS(Tabla7[Cantidad],Tabla7[Código del producto],$B1959,Tabla7[Tipo de movimiento],"SALIDA",Tabla7[Mes],I$5))</f>
        <v/>
      </c>
      <c r="J1959" s="39" t="str">
        <f>IF($B1959="","",-SUMIFS(Tabla7[Cantidad],Tabla7[Código del producto],$B1959,Tabla7[Tipo de movimiento],"SALIDA",Tabla7[Mes],J$5))</f>
        <v/>
      </c>
      <c r="K1959" s="39" t="str">
        <f>IF($B1959="","",-SUMIFS(Tabla7[Cantidad],Tabla7[Código del producto],$B1959,Tabla7[Tipo de movimiento],"SALIDA",Tabla7[Mes],K$5))</f>
        <v/>
      </c>
      <c r="L1959" s="39" t="str">
        <f>IF($B1959="","",-SUMIFS(Tabla7[Cantidad],Tabla7[Código del producto],$B1959,Tabla7[Tipo de movimiento],"SALIDA",Tabla7[Mes],L$5))</f>
        <v/>
      </c>
      <c r="M1959" s="39" t="str">
        <f>IF($B1959="","",-SUMIFS(Tabla7[Cantidad],Tabla7[Código del producto],$B1959,Tabla7[Tipo de movimiento],"SALIDA",Tabla7[Mes],M$5))</f>
        <v/>
      </c>
      <c r="N1959" s="39" t="str">
        <f>IF($B1959="","",-SUMIFS(Tabla7[Cantidad],Tabla7[Código del producto],$B1959,Tabla7[Tipo de movimiento],"SALIDA",Tabla7[Mes],N$5))</f>
        <v/>
      </c>
      <c r="O1959" s="39" t="str">
        <f>IF($B1959="","",-SUMIFS(Tabla7[Cantidad],Tabla7[Código del producto],$B1959,Tabla7[Tipo de movimiento],"SALIDA",Tabla7[Mes],O$5))</f>
        <v/>
      </c>
      <c r="P1959" s="39" t="str">
        <f>IF($B1959="","",-SUMIFS(Tabla7[Cantidad],Tabla7[Código del producto],$B1959,Tabla7[Tipo de movimiento],"SALIDA",Tabla7[Mes],P$5))</f>
        <v/>
      </c>
      <c r="Q1959" s="39" t="str">
        <f t="shared" si="90"/>
        <v/>
      </c>
      <c r="R1959" s="51" t="str">
        <f>IF($B1959="","",IFERROR(VLOOKUP($B1959,'ABC rotación'!$C:$G,5,0),"C"))</f>
        <v/>
      </c>
      <c r="S1959" s="41" t="str">
        <f t="shared" si="91"/>
        <v/>
      </c>
      <c r="T1959" s="40" t="str">
        <f t="shared" si="92"/>
        <v/>
      </c>
      <c r="U1959" s="23" t="str">
        <f>IF($B1959="","",VLOOKUP($T1959,Tablas!$X$14:$Y$17,2,1))</f>
        <v/>
      </c>
    </row>
    <row r="1960" spans="2:21" x14ac:dyDescent="0.2">
      <c r="B1960" s="1" t="str">
        <f>IF(Tablas!B1958="","",Tablas!B1958)</f>
        <v/>
      </c>
      <c r="C1960" s="1" t="str">
        <f>IF(Tablas!C1958="","",Tablas!C1958)</f>
        <v/>
      </c>
      <c r="D1960" s="1" t="str">
        <f>IF(Tablas!D1958="","",Tablas!D1958)</f>
        <v/>
      </c>
      <c r="E1960" s="1" t="str">
        <f>IF(Tablas!E1958="","",Tablas!E1958)</f>
        <v/>
      </c>
      <c r="F1960" s="1" t="str">
        <f>IF(Tablas!F1958="","",Tablas!F1958)</f>
        <v/>
      </c>
      <c r="G1960" s="1" t="str">
        <f>IF(Tablas!I1958="","",Tablas!I1958)</f>
        <v/>
      </c>
      <c r="H1960" s="1" t="s">
        <v>911</v>
      </c>
      <c r="I1960" s="39" t="str">
        <f>IF($B1960="","",-SUMIFS(Tabla7[Cantidad],Tabla7[Código del producto],$B1960,Tabla7[Tipo de movimiento],"SALIDA",Tabla7[Mes],I$5))</f>
        <v/>
      </c>
      <c r="J1960" s="39" t="str">
        <f>IF($B1960="","",-SUMIFS(Tabla7[Cantidad],Tabla7[Código del producto],$B1960,Tabla7[Tipo de movimiento],"SALIDA",Tabla7[Mes],J$5))</f>
        <v/>
      </c>
      <c r="K1960" s="39" t="str">
        <f>IF($B1960="","",-SUMIFS(Tabla7[Cantidad],Tabla7[Código del producto],$B1960,Tabla7[Tipo de movimiento],"SALIDA",Tabla7[Mes],K$5))</f>
        <v/>
      </c>
      <c r="L1960" s="39" t="str">
        <f>IF($B1960="","",-SUMIFS(Tabla7[Cantidad],Tabla7[Código del producto],$B1960,Tabla7[Tipo de movimiento],"SALIDA",Tabla7[Mes],L$5))</f>
        <v/>
      </c>
      <c r="M1960" s="39" t="str">
        <f>IF($B1960="","",-SUMIFS(Tabla7[Cantidad],Tabla7[Código del producto],$B1960,Tabla7[Tipo de movimiento],"SALIDA",Tabla7[Mes],M$5))</f>
        <v/>
      </c>
      <c r="N1960" s="39" t="str">
        <f>IF($B1960="","",-SUMIFS(Tabla7[Cantidad],Tabla7[Código del producto],$B1960,Tabla7[Tipo de movimiento],"SALIDA",Tabla7[Mes],N$5))</f>
        <v/>
      </c>
      <c r="O1960" s="39" t="str">
        <f>IF($B1960="","",-SUMIFS(Tabla7[Cantidad],Tabla7[Código del producto],$B1960,Tabla7[Tipo de movimiento],"SALIDA",Tabla7[Mes],O$5))</f>
        <v/>
      </c>
      <c r="P1960" s="39" t="str">
        <f>IF($B1960="","",-SUMIFS(Tabla7[Cantidad],Tabla7[Código del producto],$B1960,Tabla7[Tipo de movimiento],"SALIDA",Tabla7[Mes],P$5))</f>
        <v/>
      </c>
      <c r="Q1960" s="39" t="str">
        <f t="shared" si="90"/>
        <v/>
      </c>
      <c r="R1960" s="51" t="str">
        <f>IF($B1960="","",IFERROR(VLOOKUP($B1960,'ABC rotación'!$C:$G,5,0),"C"))</f>
        <v/>
      </c>
      <c r="S1960" s="41" t="str">
        <f t="shared" si="91"/>
        <v/>
      </c>
      <c r="T1960" s="40" t="str">
        <f t="shared" si="92"/>
        <v/>
      </c>
      <c r="U1960" s="23" t="str">
        <f>IF($B1960="","",VLOOKUP($T1960,Tablas!$X$14:$Y$17,2,1))</f>
        <v/>
      </c>
    </row>
    <row r="1961" spans="2:21" x14ac:dyDescent="0.2">
      <c r="B1961" s="1" t="str">
        <f>IF(Tablas!B1959="","",Tablas!B1959)</f>
        <v/>
      </c>
      <c r="C1961" s="1" t="str">
        <f>IF(Tablas!C1959="","",Tablas!C1959)</f>
        <v/>
      </c>
      <c r="D1961" s="1" t="str">
        <f>IF(Tablas!D1959="","",Tablas!D1959)</f>
        <v/>
      </c>
      <c r="E1961" s="1" t="str">
        <f>IF(Tablas!E1959="","",Tablas!E1959)</f>
        <v/>
      </c>
      <c r="F1961" s="1" t="str">
        <f>IF(Tablas!F1959="","",Tablas!F1959)</f>
        <v/>
      </c>
      <c r="G1961" s="1" t="str">
        <f>IF(Tablas!I1959="","",Tablas!I1959)</f>
        <v/>
      </c>
      <c r="H1961" s="1" t="s">
        <v>911</v>
      </c>
      <c r="I1961" s="39" t="str">
        <f>IF($B1961="","",-SUMIFS(Tabla7[Cantidad],Tabla7[Código del producto],$B1961,Tabla7[Tipo de movimiento],"SALIDA",Tabla7[Mes],I$5))</f>
        <v/>
      </c>
      <c r="J1961" s="39" t="str">
        <f>IF($B1961="","",-SUMIFS(Tabla7[Cantidad],Tabla7[Código del producto],$B1961,Tabla7[Tipo de movimiento],"SALIDA",Tabla7[Mes],J$5))</f>
        <v/>
      </c>
      <c r="K1961" s="39" t="str">
        <f>IF($B1961="","",-SUMIFS(Tabla7[Cantidad],Tabla7[Código del producto],$B1961,Tabla7[Tipo de movimiento],"SALIDA",Tabla7[Mes],K$5))</f>
        <v/>
      </c>
      <c r="L1961" s="39" t="str">
        <f>IF($B1961="","",-SUMIFS(Tabla7[Cantidad],Tabla7[Código del producto],$B1961,Tabla7[Tipo de movimiento],"SALIDA",Tabla7[Mes],L$5))</f>
        <v/>
      </c>
      <c r="M1961" s="39" t="str">
        <f>IF($B1961="","",-SUMIFS(Tabla7[Cantidad],Tabla7[Código del producto],$B1961,Tabla7[Tipo de movimiento],"SALIDA",Tabla7[Mes],M$5))</f>
        <v/>
      </c>
      <c r="N1961" s="39" t="str">
        <f>IF($B1961="","",-SUMIFS(Tabla7[Cantidad],Tabla7[Código del producto],$B1961,Tabla7[Tipo de movimiento],"SALIDA",Tabla7[Mes],N$5))</f>
        <v/>
      </c>
      <c r="O1961" s="39" t="str">
        <f>IF($B1961="","",-SUMIFS(Tabla7[Cantidad],Tabla7[Código del producto],$B1961,Tabla7[Tipo de movimiento],"SALIDA",Tabla7[Mes],O$5))</f>
        <v/>
      </c>
      <c r="P1961" s="39" t="str">
        <f>IF($B1961="","",-SUMIFS(Tabla7[Cantidad],Tabla7[Código del producto],$B1961,Tabla7[Tipo de movimiento],"SALIDA",Tabla7[Mes],P$5))</f>
        <v/>
      </c>
      <c r="Q1961" s="39" t="str">
        <f t="shared" si="90"/>
        <v/>
      </c>
      <c r="R1961" s="51" t="str">
        <f>IF($B1961="","",IFERROR(VLOOKUP($B1961,'ABC rotación'!$C:$G,5,0),"C"))</f>
        <v/>
      </c>
      <c r="S1961" s="41" t="str">
        <f t="shared" si="91"/>
        <v/>
      </c>
      <c r="T1961" s="40" t="str">
        <f t="shared" si="92"/>
        <v/>
      </c>
      <c r="U1961" s="23" t="str">
        <f>IF($B1961="","",VLOOKUP($T1961,Tablas!$X$14:$Y$17,2,1))</f>
        <v/>
      </c>
    </row>
    <row r="1962" spans="2:21" x14ac:dyDescent="0.2">
      <c r="B1962" s="1" t="str">
        <f>IF(Tablas!B1960="","",Tablas!B1960)</f>
        <v/>
      </c>
      <c r="C1962" s="1" t="str">
        <f>IF(Tablas!C1960="","",Tablas!C1960)</f>
        <v/>
      </c>
      <c r="D1962" s="1" t="str">
        <f>IF(Tablas!D1960="","",Tablas!D1960)</f>
        <v/>
      </c>
      <c r="E1962" s="1" t="str">
        <f>IF(Tablas!E1960="","",Tablas!E1960)</f>
        <v/>
      </c>
      <c r="F1962" s="1" t="str">
        <f>IF(Tablas!F1960="","",Tablas!F1960)</f>
        <v/>
      </c>
      <c r="G1962" s="1" t="str">
        <f>IF(Tablas!I1960="","",Tablas!I1960)</f>
        <v/>
      </c>
      <c r="H1962" s="1" t="s">
        <v>911</v>
      </c>
      <c r="I1962" s="39" t="str">
        <f>IF($B1962="","",-SUMIFS(Tabla7[Cantidad],Tabla7[Código del producto],$B1962,Tabla7[Tipo de movimiento],"SALIDA",Tabla7[Mes],I$5))</f>
        <v/>
      </c>
      <c r="J1962" s="39" t="str">
        <f>IF($B1962="","",-SUMIFS(Tabla7[Cantidad],Tabla7[Código del producto],$B1962,Tabla7[Tipo de movimiento],"SALIDA",Tabla7[Mes],J$5))</f>
        <v/>
      </c>
      <c r="K1962" s="39" t="str">
        <f>IF($B1962="","",-SUMIFS(Tabla7[Cantidad],Tabla7[Código del producto],$B1962,Tabla7[Tipo de movimiento],"SALIDA",Tabla7[Mes],K$5))</f>
        <v/>
      </c>
      <c r="L1962" s="39" t="str">
        <f>IF($B1962="","",-SUMIFS(Tabla7[Cantidad],Tabla7[Código del producto],$B1962,Tabla7[Tipo de movimiento],"SALIDA",Tabla7[Mes],L$5))</f>
        <v/>
      </c>
      <c r="M1962" s="39" t="str">
        <f>IF($B1962="","",-SUMIFS(Tabla7[Cantidad],Tabla7[Código del producto],$B1962,Tabla7[Tipo de movimiento],"SALIDA",Tabla7[Mes],M$5))</f>
        <v/>
      </c>
      <c r="N1962" s="39" t="str">
        <f>IF($B1962="","",-SUMIFS(Tabla7[Cantidad],Tabla7[Código del producto],$B1962,Tabla7[Tipo de movimiento],"SALIDA",Tabla7[Mes],N$5))</f>
        <v/>
      </c>
      <c r="O1962" s="39" t="str">
        <f>IF($B1962="","",-SUMIFS(Tabla7[Cantidad],Tabla7[Código del producto],$B1962,Tabla7[Tipo de movimiento],"SALIDA",Tabla7[Mes],O$5))</f>
        <v/>
      </c>
      <c r="P1962" s="39" t="str">
        <f>IF($B1962="","",-SUMIFS(Tabla7[Cantidad],Tabla7[Código del producto],$B1962,Tabla7[Tipo de movimiento],"SALIDA",Tabla7[Mes],P$5))</f>
        <v/>
      </c>
      <c r="Q1962" s="39" t="str">
        <f t="shared" si="90"/>
        <v/>
      </c>
      <c r="R1962" s="51" t="str">
        <f>IF($B1962="","",IFERROR(VLOOKUP($B1962,'ABC rotación'!$C:$G,5,0),"C"))</f>
        <v/>
      </c>
      <c r="S1962" s="41" t="str">
        <f t="shared" si="91"/>
        <v/>
      </c>
      <c r="T1962" s="40" t="str">
        <f t="shared" si="92"/>
        <v/>
      </c>
      <c r="U1962" s="23" t="str">
        <f>IF($B1962="","",VLOOKUP($T1962,Tablas!$X$14:$Y$17,2,1))</f>
        <v/>
      </c>
    </row>
    <row r="1963" spans="2:21" x14ac:dyDescent="0.2">
      <c r="B1963" s="1" t="str">
        <f>IF(Tablas!B1961="","",Tablas!B1961)</f>
        <v/>
      </c>
      <c r="C1963" s="1" t="str">
        <f>IF(Tablas!C1961="","",Tablas!C1961)</f>
        <v/>
      </c>
      <c r="D1963" s="1" t="str">
        <f>IF(Tablas!D1961="","",Tablas!D1961)</f>
        <v/>
      </c>
      <c r="E1963" s="1" t="str">
        <f>IF(Tablas!E1961="","",Tablas!E1961)</f>
        <v/>
      </c>
      <c r="F1963" s="1" t="str">
        <f>IF(Tablas!F1961="","",Tablas!F1961)</f>
        <v/>
      </c>
      <c r="G1963" s="1" t="str">
        <f>IF(Tablas!I1961="","",Tablas!I1961)</f>
        <v/>
      </c>
      <c r="H1963" s="1" t="s">
        <v>911</v>
      </c>
      <c r="I1963" s="39" t="str">
        <f>IF($B1963="","",-SUMIFS(Tabla7[Cantidad],Tabla7[Código del producto],$B1963,Tabla7[Tipo de movimiento],"SALIDA",Tabla7[Mes],I$5))</f>
        <v/>
      </c>
      <c r="J1963" s="39" t="str">
        <f>IF($B1963="","",-SUMIFS(Tabla7[Cantidad],Tabla7[Código del producto],$B1963,Tabla7[Tipo de movimiento],"SALIDA",Tabla7[Mes],J$5))</f>
        <v/>
      </c>
      <c r="K1963" s="39" t="str">
        <f>IF($B1963="","",-SUMIFS(Tabla7[Cantidad],Tabla7[Código del producto],$B1963,Tabla7[Tipo de movimiento],"SALIDA",Tabla7[Mes],K$5))</f>
        <v/>
      </c>
      <c r="L1963" s="39" t="str">
        <f>IF($B1963="","",-SUMIFS(Tabla7[Cantidad],Tabla7[Código del producto],$B1963,Tabla7[Tipo de movimiento],"SALIDA",Tabla7[Mes],L$5))</f>
        <v/>
      </c>
      <c r="M1963" s="39" t="str">
        <f>IF($B1963="","",-SUMIFS(Tabla7[Cantidad],Tabla7[Código del producto],$B1963,Tabla7[Tipo de movimiento],"SALIDA",Tabla7[Mes],M$5))</f>
        <v/>
      </c>
      <c r="N1963" s="39" t="str">
        <f>IF($B1963="","",-SUMIFS(Tabla7[Cantidad],Tabla7[Código del producto],$B1963,Tabla7[Tipo de movimiento],"SALIDA",Tabla7[Mes],N$5))</f>
        <v/>
      </c>
      <c r="O1963" s="39" t="str">
        <f>IF($B1963="","",-SUMIFS(Tabla7[Cantidad],Tabla7[Código del producto],$B1963,Tabla7[Tipo de movimiento],"SALIDA",Tabla7[Mes],O$5))</f>
        <v/>
      </c>
      <c r="P1963" s="39" t="str">
        <f>IF($B1963="","",-SUMIFS(Tabla7[Cantidad],Tabla7[Código del producto],$B1963,Tabla7[Tipo de movimiento],"SALIDA",Tabla7[Mes],P$5))</f>
        <v/>
      </c>
      <c r="Q1963" s="39" t="str">
        <f t="shared" si="90"/>
        <v/>
      </c>
      <c r="R1963" s="51" t="str">
        <f>IF($B1963="","",IFERROR(VLOOKUP($B1963,'ABC rotación'!$C:$G,5,0),"C"))</f>
        <v/>
      </c>
      <c r="S1963" s="41" t="str">
        <f t="shared" si="91"/>
        <v/>
      </c>
      <c r="T1963" s="40" t="str">
        <f t="shared" si="92"/>
        <v/>
      </c>
      <c r="U1963" s="23" t="str">
        <f>IF($B1963="","",VLOOKUP($T1963,Tablas!$X$14:$Y$17,2,1))</f>
        <v/>
      </c>
    </row>
    <row r="1964" spans="2:21" x14ac:dyDescent="0.2">
      <c r="B1964" s="1" t="str">
        <f>IF(Tablas!B1962="","",Tablas!B1962)</f>
        <v/>
      </c>
      <c r="C1964" s="1" t="str">
        <f>IF(Tablas!C1962="","",Tablas!C1962)</f>
        <v/>
      </c>
      <c r="D1964" s="1" t="str">
        <f>IF(Tablas!D1962="","",Tablas!D1962)</f>
        <v/>
      </c>
      <c r="E1964" s="1" t="str">
        <f>IF(Tablas!E1962="","",Tablas!E1962)</f>
        <v/>
      </c>
      <c r="F1964" s="1" t="str">
        <f>IF(Tablas!F1962="","",Tablas!F1962)</f>
        <v/>
      </c>
      <c r="G1964" s="1" t="str">
        <f>IF(Tablas!I1962="","",Tablas!I1962)</f>
        <v/>
      </c>
      <c r="H1964" s="1" t="s">
        <v>911</v>
      </c>
      <c r="I1964" s="39" t="str">
        <f>IF($B1964="","",-SUMIFS(Tabla7[Cantidad],Tabla7[Código del producto],$B1964,Tabla7[Tipo de movimiento],"SALIDA",Tabla7[Mes],I$5))</f>
        <v/>
      </c>
      <c r="J1964" s="39" t="str">
        <f>IF($B1964="","",-SUMIFS(Tabla7[Cantidad],Tabla7[Código del producto],$B1964,Tabla7[Tipo de movimiento],"SALIDA",Tabla7[Mes],J$5))</f>
        <v/>
      </c>
      <c r="K1964" s="39" t="str">
        <f>IF($B1964="","",-SUMIFS(Tabla7[Cantidad],Tabla7[Código del producto],$B1964,Tabla7[Tipo de movimiento],"SALIDA",Tabla7[Mes],K$5))</f>
        <v/>
      </c>
      <c r="L1964" s="39" t="str">
        <f>IF($B1964="","",-SUMIFS(Tabla7[Cantidad],Tabla7[Código del producto],$B1964,Tabla7[Tipo de movimiento],"SALIDA",Tabla7[Mes],L$5))</f>
        <v/>
      </c>
      <c r="M1964" s="39" t="str">
        <f>IF($B1964="","",-SUMIFS(Tabla7[Cantidad],Tabla7[Código del producto],$B1964,Tabla7[Tipo de movimiento],"SALIDA",Tabla7[Mes],M$5))</f>
        <v/>
      </c>
      <c r="N1964" s="39" t="str">
        <f>IF($B1964="","",-SUMIFS(Tabla7[Cantidad],Tabla7[Código del producto],$B1964,Tabla7[Tipo de movimiento],"SALIDA",Tabla7[Mes],N$5))</f>
        <v/>
      </c>
      <c r="O1964" s="39" t="str">
        <f>IF($B1964="","",-SUMIFS(Tabla7[Cantidad],Tabla7[Código del producto],$B1964,Tabla7[Tipo de movimiento],"SALIDA",Tabla7[Mes],O$5))</f>
        <v/>
      </c>
      <c r="P1964" s="39" t="str">
        <f>IF($B1964="","",-SUMIFS(Tabla7[Cantidad],Tabla7[Código del producto],$B1964,Tabla7[Tipo de movimiento],"SALIDA",Tabla7[Mes],P$5))</f>
        <v/>
      </c>
      <c r="Q1964" s="39" t="str">
        <f t="shared" si="90"/>
        <v/>
      </c>
      <c r="R1964" s="51" t="str">
        <f>IF($B1964="","",IFERROR(VLOOKUP($B1964,'ABC rotación'!$C:$G,5,0),"C"))</f>
        <v/>
      </c>
      <c r="S1964" s="41" t="str">
        <f t="shared" si="91"/>
        <v/>
      </c>
      <c r="T1964" s="40" t="str">
        <f t="shared" si="92"/>
        <v/>
      </c>
      <c r="U1964" s="23" t="str">
        <f>IF($B1964="","",VLOOKUP($T1964,Tablas!$X$14:$Y$17,2,1))</f>
        <v/>
      </c>
    </row>
    <row r="1965" spans="2:21" x14ac:dyDescent="0.2">
      <c r="B1965" s="1" t="str">
        <f>IF(Tablas!B1963="","",Tablas!B1963)</f>
        <v/>
      </c>
      <c r="C1965" s="1" t="str">
        <f>IF(Tablas!C1963="","",Tablas!C1963)</f>
        <v/>
      </c>
      <c r="D1965" s="1" t="str">
        <f>IF(Tablas!D1963="","",Tablas!D1963)</f>
        <v/>
      </c>
      <c r="E1965" s="1" t="str">
        <f>IF(Tablas!E1963="","",Tablas!E1963)</f>
        <v/>
      </c>
      <c r="F1965" s="1" t="str">
        <f>IF(Tablas!F1963="","",Tablas!F1963)</f>
        <v/>
      </c>
      <c r="G1965" s="1" t="str">
        <f>IF(Tablas!I1963="","",Tablas!I1963)</f>
        <v/>
      </c>
      <c r="H1965" s="1" t="s">
        <v>911</v>
      </c>
      <c r="I1965" s="39" t="str">
        <f>IF($B1965="","",-SUMIFS(Tabla7[Cantidad],Tabla7[Código del producto],$B1965,Tabla7[Tipo de movimiento],"SALIDA",Tabla7[Mes],I$5))</f>
        <v/>
      </c>
      <c r="J1965" s="39" t="str">
        <f>IF($B1965="","",-SUMIFS(Tabla7[Cantidad],Tabla7[Código del producto],$B1965,Tabla7[Tipo de movimiento],"SALIDA",Tabla7[Mes],J$5))</f>
        <v/>
      </c>
      <c r="K1965" s="39" t="str">
        <f>IF($B1965="","",-SUMIFS(Tabla7[Cantidad],Tabla7[Código del producto],$B1965,Tabla7[Tipo de movimiento],"SALIDA",Tabla7[Mes],K$5))</f>
        <v/>
      </c>
      <c r="L1965" s="39" t="str">
        <f>IF($B1965="","",-SUMIFS(Tabla7[Cantidad],Tabla7[Código del producto],$B1965,Tabla7[Tipo de movimiento],"SALIDA",Tabla7[Mes],L$5))</f>
        <v/>
      </c>
      <c r="M1965" s="39" t="str">
        <f>IF($B1965="","",-SUMIFS(Tabla7[Cantidad],Tabla7[Código del producto],$B1965,Tabla7[Tipo de movimiento],"SALIDA",Tabla7[Mes],M$5))</f>
        <v/>
      </c>
      <c r="N1965" s="39" t="str">
        <f>IF($B1965="","",-SUMIFS(Tabla7[Cantidad],Tabla7[Código del producto],$B1965,Tabla7[Tipo de movimiento],"SALIDA",Tabla7[Mes],N$5))</f>
        <v/>
      </c>
      <c r="O1965" s="39" t="str">
        <f>IF($B1965="","",-SUMIFS(Tabla7[Cantidad],Tabla7[Código del producto],$B1965,Tabla7[Tipo de movimiento],"SALIDA",Tabla7[Mes],O$5))</f>
        <v/>
      </c>
      <c r="P1965" s="39" t="str">
        <f>IF($B1965="","",-SUMIFS(Tabla7[Cantidad],Tabla7[Código del producto],$B1965,Tabla7[Tipo de movimiento],"SALIDA",Tabla7[Mes],P$5))</f>
        <v/>
      </c>
      <c r="Q1965" s="39" t="str">
        <f t="shared" si="90"/>
        <v/>
      </c>
      <c r="R1965" s="51" t="str">
        <f>IF($B1965="","",IFERROR(VLOOKUP($B1965,'ABC rotación'!$C:$G,5,0),"C"))</f>
        <v/>
      </c>
      <c r="S1965" s="41" t="str">
        <f t="shared" si="91"/>
        <v/>
      </c>
      <c r="T1965" s="40" t="str">
        <f t="shared" si="92"/>
        <v/>
      </c>
      <c r="U1965" s="23" t="str">
        <f>IF($B1965="","",VLOOKUP($T1965,Tablas!$X$14:$Y$17,2,1))</f>
        <v/>
      </c>
    </row>
    <row r="1966" spans="2:21" x14ac:dyDescent="0.2">
      <c r="B1966" s="1" t="str">
        <f>IF(Tablas!B1964="","",Tablas!B1964)</f>
        <v/>
      </c>
      <c r="C1966" s="1" t="str">
        <f>IF(Tablas!C1964="","",Tablas!C1964)</f>
        <v/>
      </c>
      <c r="D1966" s="1" t="str">
        <f>IF(Tablas!D1964="","",Tablas!D1964)</f>
        <v/>
      </c>
      <c r="E1966" s="1" t="str">
        <f>IF(Tablas!E1964="","",Tablas!E1964)</f>
        <v/>
      </c>
      <c r="F1966" s="1" t="str">
        <f>IF(Tablas!F1964="","",Tablas!F1964)</f>
        <v/>
      </c>
      <c r="G1966" s="1" t="str">
        <f>IF(Tablas!I1964="","",Tablas!I1964)</f>
        <v/>
      </c>
      <c r="H1966" s="1" t="s">
        <v>911</v>
      </c>
      <c r="I1966" s="39" t="str">
        <f>IF($B1966="","",-SUMIFS(Tabla7[Cantidad],Tabla7[Código del producto],$B1966,Tabla7[Tipo de movimiento],"SALIDA",Tabla7[Mes],I$5))</f>
        <v/>
      </c>
      <c r="J1966" s="39" t="str">
        <f>IF($B1966="","",-SUMIFS(Tabla7[Cantidad],Tabla7[Código del producto],$B1966,Tabla7[Tipo de movimiento],"SALIDA",Tabla7[Mes],J$5))</f>
        <v/>
      </c>
      <c r="K1966" s="39" t="str">
        <f>IF($B1966="","",-SUMIFS(Tabla7[Cantidad],Tabla7[Código del producto],$B1966,Tabla7[Tipo de movimiento],"SALIDA",Tabla7[Mes],K$5))</f>
        <v/>
      </c>
      <c r="L1966" s="39" t="str">
        <f>IF($B1966="","",-SUMIFS(Tabla7[Cantidad],Tabla7[Código del producto],$B1966,Tabla7[Tipo de movimiento],"SALIDA",Tabla7[Mes],L$5))</f>
        <v/>
      </c>
      <c r="M1966" s="39" t="str">
        <f>IF($B1966="","",-SUMIFS(Tabla7[Cantidad],Tabla7[Código del producto],$B1966,Tabla7[Tipo de movimiento],"SALIDA",Tabla7[Mes],M$5))</f>
        <v/>
      </c>
      <c r="N1966" s="39" t="str">
        <f>IF($B1966="","",-SUMIFS(Tabla7[Cantidad],Tabla7[Código del producto],$B1966,Tabla7[Tipo de movimiento],"SALIDA",Tabla7[Mes],N$5))</f>
        <v/>
      </c>
      <c r="O1966" s="39" t="str">
        <f>IF($B1966="","",-SUMIFS(Tabla7[Cantidad],Tabla7[Código del producto],$B1966,Tabla7[Tipo de movimiento],"SALIDA",Tabla7[Mes],O$5))</f>
        <v/>
      </c>
      <c r="P1966" s="39" t="str">
        <f>IF($B1966="","",-SUMIFS(Tabla7[Cantidad],Tabla7[Código del producto],$B1966,Tabla7[Tipo de movimiento],"SALIDA",Tabla7[Mes],P$5))</f>
        <v/>
      </c>
      <c r="Q1966" s="39" t="str">
        <f t="shared" si="90"/>
        <v/>
      </c>
      <c r="R1966" s="51" t="str">
        <f>IF($B1966="","",IFERROR(VLOOKUP($B1966,'ABC rotación'!$C:$G,5,0),"C"))</f>
        <v/>
      </c>
      <c r="S1966" s="41" t="str">
        <f t="shared" si="91"/>
        <v/>
      </c>
      <c r="T1966" s="40" t="str">
        <f t="shared" si="92"/>
        <v/>
      </c>
      <c r="U1966" s="23" t="str">
        <f>IF($B1966="","",VLOOKUP($T1966,Tablas!$X$14:$Y$17,2,1))</f>
        <v/>
      </c>
    </row>
    <row r="1967" spans="2:21" x14ac:dyDescent="0.2">
      <c r="B1967" s="1" t="str">
        <f>IF(Tablas!B1965="","",Tablas!B1965)</f>
        <v/>
      </c>
      <c r="C1967" s="1" t="str">
        <f>IF(Tablas!C1965="","",Tablas!C1965)</f>
        <v/>
      </c>
      <c r="D1967" s="1" t="str">
        <f>IF(Tablas!D1965="","",Tablas!D1965)</f>
        <v/>
      </c>
      <c r="E1967" s="1" t="str">
        <f>IF(Tablas!E1965="","",Tablas!E1965)</f>
        <v/>
      </c>
      <c r="F1967" s="1" t="str">
        <f>IF(Tablas!F1965="","",Tablas!F1965)</f>
        <v/>
      </c>
      <c r="G1967" s="1" t="str">
        <f>IF(Tablas!I1965="","",Tablas!I1965)</f>
        <v/>
      </c>
      <c r="H1967" s="1" t="s">
        <v>911</v>
      </c>
      <c r="I1967" s="39" t="str">
        <f>IF($B1967="","",-SUMIFS(Tabla7[Cantidad],Tabla7[Código del producto],$B1967,Tabla7[Tipo de movimiento],"SALIDA",Tabla7[Mes],I$5))</f>
        <v/>
      </c>
      <c r="J1967" s="39" t="str">
        <f>IF($B1967="","",-SUMIFS(Tabla7[Cantidad],Tabla7[Código del producto],$B1967,Tabla7[Tipo de movimiento],"SALIDA",Tabla7[Mes],J$5))</f>
        <v/>
      </c>
      <c r="K1967" s="39" t="str">
        <f>IF($B1967="","",-SUMIFS(Tabla7[Cantidad],Tabla7[Código del producto],$B1967,Tabla7[Tipo de movimiento],"SALIDA",Tabla7[Mes],K$5))</f>
        <v/>
      </c>
      <c r="L1967" s="39" t="str">
        <f>IF($B1967="","",-SUMIFS(Tabla7[Cantidad],Tabla7[Código del producto],$B1967,Tabla7[Tipo de movimiento],"SALIDA",Tabla7[Mes],L$5))</f>
        <v/>
      </c>
      <c r="M1967" s="39" t="str">
        <f>IF($B1967="","",-SUMIFS(Tabla7[Cantidad],Tabla7[Código del producto],$B1967,Tabla7[Tipo de movimiento],"SALIDA",Tabla7[Mes],M$5))</f>
        <v/>
      </c>
      <c r="N1967" s="39" t="str">
        <f>IF($B1967="","",-SUMIFS(Tabla7[Cantidad],Tabla7[Código del producto],$B1967,Tabla7[Tipo de movimiento],"SALIDA",Tabla7[Mes],N$5))</f>
        <v/>
      </c>
      <c r="O1967" s="39" t="str">
        <f>IF($B1967="","",-SUMIFS(Tabla7[Cantidad],Tabla7[Código del producto],$B1967,Tabla7[Tipo de movimiento],"SALIDA",Tabla7[Mes],O$5))</f>
        <v/>
      </c>
      <c r="P1967" s="39" t="str">
        <f>IF($B1967="","",-SUMIFS(Tabla7[Cantidad],Tabla7[Código del producto],$B1967,Tabla7[Tipo de movimiento],"SALIDA",Tabla7[Mes],P$5))</f>
        <v/>
      </c>
      <c r="Q1967" s="39" t="str">
        <f t="shared" si="90"/>
        <v/>
      </c>
      <c r="R1967" s="51" t="str">
        <f>IF($B1967="","",IFERROR(VLOOKUP($B1967,'ABC rotación'!$C:$G,5,0),"C"))</f>
        <v/>
      </c>
      <c r="S1967" s="41" t="str">
        <f t="shared" si="91"/>
        <v/>
      </c>
      <c r="T1967" s="40" t="str">
        <f t="shared" si="92"/>
        <v/>
      </c>
      <c r="U1967" s="23" t="str">
        <f>IF($B1967="","",VLOOKUP($T1967,Tablas!$X$14:$Y$17,2,1))</f>
        <v/>
      </c>
    </row>
    <row r="1968" spans="2:21" x14ac:dyDescent="0.2">
      <c r="B1968" s="1" t="str">
        <f>IF(Tablas!B1966="","",Tablas!B1966)</f>
        <v/>
      </c>
      <c r="C1968" s="1" t="str">
        <f>IF(Tablas!C1966="","",Tablas!C1966)</f>
        <v/>
      </c>
      <c r="D1968" s="1" t="str">
        <f>IF(Tablas!D1966="","",Tablas!D1966)</f>
        <v/>
      </c>
      <c r="E1968" s="1" t="str">
        <f>IF(Tablas!E1966="","",Tablas!E1966)</f>
        <v/>
      </c>
      <c r="F1968" s="1" t="str">
        <f>IF(Tablas!F1966="","",Tablas!F1966)</f>
        <v/>
      </c>
      <c r="G1968" s="1" t="str">
        <f>IF(Tablas!I1966="","",Tablas!I1966)</f>
        <v/>
      </c>
      <c r="H1968" s="1" t="s">
        <v>911</v>
      </c>
      <c r="I1968" s="39" t="str">
        <f>IF($B1968="","",-SUMIFS(Tabla7[Cantidad],Tabla7[Código del producto],$B1968,Tabla7[Tipo de movimiento],"SALIDA",Tabla7[Mes],I$5))</f>
        <v/>
      </c>
      <c r="J1968" s="39" t="str">
        <f>IF($B1968="","",-SUMIFS(Tabla7[Cantidad],Tabla7[Código del producto],$B1968,Tabla7[Tipo de movimiento],"SALIDA",Tabla7[Mes],J$5))</f>
        <v/>
      </c>
      <c r="K1968" s="39" t="str">
        <f>IF($B1968="","",-SUMIFS(Tabla7[Cantidad],Tabla7[Código del producto],$B1968,Tabla7[Tipo de movimiento],"SALIDA",Tabla7[Mes],K$5))</f>
        <v/>
      </c>
      <c r="L1968" s="39" t="str">
        <f>IF($B1968="","",-SUMIFS(Tabla7[Cantidad],Tabla7[Código del producto],$B1968,Tabla7[Tipo de movimiento],"SALIDA",Tabla7[Mes],L$5))</f>
        <v/>
      </c>
      <c r="M1968" s="39" t="str">
        <f>IF($B1968="","",-SUMIFS(Tabla7[Cantidad],Tabla7[Código del producto],$B1968,Tabla7[Tipo de movimiento],"SALIDA",Tabla7[Mes],M$5))</f>
        <v/>
      </c>
      <c r="N1968" s="39" t="str">
        <f>IF($B1968="","",-SUMIFS(Tabla7[Cantidad],Tabla7[Código del producto],$B1968,Tabla7[Tipo de movimiento],"SALIDA",Tabla7[Mes],N$5))</f>
        <v/>
      </c>
      <c r="O1968" s="39" t="str">
        <f>IF($B1968="","",-SUMIFS(Tabla7[Cantidad],Tabla7[Código del producto],$B1968,Tabla7[Tipo de movimiento],"SALIDA",Tabla7[Mes],O$5))</f>
        <v/>
      </c>
      <c r="P1968" s="39" t="str">
        <f>IF($B1968="","",-SUMIFS(Tabla7[Cantidad],Tabla7[Código del producto],$B1968,Tabla7[Tipo de movimiento],"SALIDA",Tabla7[Mes],P$5))</f>
        <v/>
      </c>
      <c r="Q1968" s="39" t="str">
        <f t="shared" si="90"/>
        <v/>
      </c>
      <c r="R1968" s="51" t="str">
        <f>IF($B1968="","",IFERROR(VLOOKUP($B1968,'ABC rotación'!$C:$G,5,0),"C"))</f>
        <v/>
      </c>
      <c r="S1968" s="41" t="str">
        <f t="shared" si="91"/>
        <v/>
      </c>
      <c r="T1968" s="40" t="str">
        <f t="shared" si="92"/>
        <v/>
      </c>
      <c r="U1968" s="23" t="str">
        <f>IF($B1968="","",VLOOKUP($T1968,Tablas!$X$14:$Y$17,2,1))</f>
        <v/>
      </c>
    </row>
    <row r="1969" spans="2:21" x14ac:dyDescent="0.2">
      <c r="B1969" s="1" t="str">
        <f>IF(Tablas!B1967="","",Tablas!B1967)</f>
        <v/>
      </c>
      <c r="C1969" s="1" t="str">
        <f>IF(Tablas!C1967="","",Tablas!C1967)</f>
        <v/>
      </c>
      <c r="D1969" s="1" t="str">
        <f>IF(Tablas!D1967="","",Tablas!D1967)</f>
        <v/>
      </c>
      <c r="E1969" s="1" t="str">
        <f>IF(Tablas!E1967="","",Tablas!E1967)</f>
        <v/>
      </c>
      <c r="F1969" s="1" t="str">
        <f>IF(Tablas!F1967="","",Tablas!F1967)</f>
        <v/>
      </c>
      <c r="G1969" s="1" t="str">
        <f>IF(Tablas!I1967="","",Tablas!I1967)</f>
        <v/>
      </c>
      <c r="H1969" s="1" t="s">
        <v>911</v>
      </c>
      <c r="I1969" s="39" t="str">
        <f>IF($B1969="","",-SUMIFS(Tabla7[Cantidad],Tabla7[Código del producto],$B1969,Tabla7[Tipo de movimiento],"SALIDA",Tabla7[Mes],I$5))</f>
        <v/>
      </c>
      <c r="J1969" s="39" t="str">
        <f>IF($B1969="","",-SUMIFS(Tabla7[Cantidad],Tabla7[Código del producto],$B1969,Tabla7[Tipo de movimiento],"SALIDA",Tabla7[Mes],J$5))</f>
        <v/>
      </c>
      <c r="K1969" s="39" t="str">
        <f>IF($B1969="","",-SUMIFS(Tabla7[Cantidad],Tabla7[Código del producto],$B1969,Tabla7[Tipo de movimiento],"SALIDA",Tabla7[Mes],K$5))</f>
        <v/>
      </c>
      <c r="L1969" s="39" t="str">
        <f>IF($B1969="","",-SUMIFS(Tabla7[Cantidad],Tabla7[Código del producto],$B1969,Tabla7[Tipo de movimiento],"SALIDA",Tabla7[Mes],L$5))</f>
        <v/>
      </c>
      <c r="M1969" s="39" t="str">
        <f>IF($B1969="","",-SUMIFS(Tabla7[Cantidad],Tabla7[Código del producto],$B1969,Tabla7[Tipo de movimiento],"SALIDA",Tabla7[Mes],M$5))</f>
        <v/>
      </c>
      <c r="N1969" s="39" t="str">
        <f>IF($B1969="","",-SUMIFS(Tabla7[Cantidad],Tabla7[Código del producto],$B1969,Tabla7[Tipo de movimiento],"SALIDA",Tabla7[Mes],N$5))</f>
        <v/>
      </c>
      <c r="O1969" s="39" t="str">
        <f>IF($B1969="","",-SUMIFS(Tabla7[Cantidad],Tabla7[Código del producto],$B1969,Tabla7[Tipo de movimiento],"SALIDA",Tabla7[Mes],O$5))</f>
        <v/>
      </c>
      <c r="P1969" s="39" t="str">
        <f>IF($B1969="","",-SUMIFS(Tabla7[Cantidad],Tabla7[Código del producto],$B1969,Tabla7[Tipo de movimiento],"SALIDA",Tabla7[Mes],P$5))</f>
        <v/>
      </c>
      <c r="Q1969" s="39" t="str">
        <f t="shared" si="90"/>
        <v/>
      </c>
      <c r="R1969" s="51" t="str">
        <f>IF($B1969="","",IFERROR(VLOOKUP($B1969,'ABC rotación'!$C:$G,5,0),"C"))</f>
        <v/>
      </c>
      <c r="S1969" s="41" t="str">
        <f t="shared" si="91"/>
        <v/>
      </c>
      <c r="T1969" s="40" t="str">
        <f t="shared" si="92"/>
        <v/>
      </c>
      <c r="U1969" s="23" t="str">
        <f>IF($B1969="","",VLOOKUP($T1969,Tablas!$X$14:$Y$17,2,1))</f>
        <v/>
      </c>
    </row>
    <row r="1970" spans="2:21" x14ac:dyDescent="0.2">
      <c r="B1970" s="1" t="str">
        <f>IF(Tablas!B1968="","",Tablas!B1968)</f>
        <v/>
      </c>
      <c r="C1970" s="1" t="str">
        <f>IF(Tablas!C1968="","",Tablas!C1968)</f>
        <v/>
      </c>
      <c r="D1970" s="1" t="str">
        <f>IF(Tablas!D1968="","",Tablas!D1968)</f>
        <v/>
      </c>
      <c r="E1970" s="1" t="str">
        <f>IF(Tablas!E1968="","",Tablas!E1968)</f>
        <v/>
      </c>
      <c r="F1970" s="1" t="str">
        <f>IF(Tablas!F1968="","",Tablas!F1968)</f>
        <v/>
      </c>
      <c r="G1970" s="1" t="str">
        <f>IF(Tablas!I1968="","",Tablas!I1968)</f>
        <v/>
      </c>
      <c r="H1970" s="1" t="s">
        <v>911</v>
      </c>
      <c r="I1970" s="39" t="str">
        <f>IF($B1970="","",-SUMIFS(Tabla7[Cantidad],Tabla7[Código del producto],$B1970,Tabla7[Tipo de movimiento],"SALIDA",Tabla7[Mes],I$5))</f>
        <v/>
      </c>
      <c r="J1970" s="39" t="str">
        <f>IF($B1970="","",-SUMIFS(Tabla7[Cantidad],Tabla7[Código del producto],$B1970,Tabla7[Tipo de movimiento],"SALIDA",Tabla7[Mes],J$5))</f>
        <v/>
      </c>
      <c r="K1970" s="39" t="str">
        <f>IF($B1970="","",-SUMIFS(Tabla7[Cantidad],Tabla7[Código del producto],$B1970,Tabla7[Tipo de movimiento],"SALIDA",Tabla7[Mes],K$5))</f>
        <v/>
      </c>
      <c r="L1970" s="39" t="str">
        <f>IF($B1970="","",-SUMIFS(Tabla7[Cantidad],Tabla7[Código del producto],$B1970,Tabla7[Tipo de movimiento],"SALIDA",Tabla7[Mes],L$5))</f>
        <v/>
      </c>
      <c r="M1970" s="39" t="str">
        <f>IF($B1970="","",-SUMIFS(Tabla7[Cantidad],Tabla7[Código del producto],$B1970,Tabla7[Tipo de movimiento],"SALIDA",Tabla7[Mes],M$5))</f>
        <v/>
      </c>
      <c r="N1970" s="39" t="str">
        <f>IF($B1970="","",-SUMIFS(Tabla7[Cantidad],Tabla7[Código del producto],$B1970,Tabla7[Tipo de movimiento],"SALIDA",Tabla7[Mes],N$5))</f>
        <v/>
      </c>
      <c r="O1970" s="39" t="str">
        <f>IF($B1970="","",-SUMIFS(Tabla7[Cantidad],Tabla7[Código del producto],$B1970,Tabla7[Tipo de movimiento],"SALIDA",Tabla7[Mes],O$5))</f>
        <v/>
      </c>
      <c r="P1970" s="39" t="str">
        <f>IF($B1970="","",-SUMIFS(Tabla7[Cantidad],Tabla7[Código del producto],$B1970,Tabla7[Tipo de movimiento],"SALIDA",Tabla7[Mes],P$5))</f>
        <v/>
      </c>
      <c r="Q1970" s="39" t="str">
        <f t="shared" si="90"/>
        <v/>
      </c>
      <c r="R1970" s="51" t="str">
        <f>IF($B1970="","",IFERROR(VLOOKUP($B1970,'ABC rotación'!$C:$G,5,0),"C"))</f>
        <v/>
      </c>
      <c r="S1970" s="41" t="str">
        <f t="shared" si="91"/>
        <v/>
      </c>
      <c r="T1970" s="40" t="str">
        <f t="shared" si="92"/>
        <v/>
      </c>
      <c r="U1970" s="23" t="str">
        <f>IF($B1970="","",VLOOKUP($T1970,Tablas!$X$14:$Y$17,2,1))</f>
        <v/>
      </c>
    </row>
    <row r="1971" spans="2:21" x14ac:dyDescent="0.2">
      <c r="B1971" s="1" t="str">
        <f>IF(Tablas!B1969="","",Tablas!B1969)</f>
        <v/>
      </c>
      <c r="C1971" s="1" t="str">
        <f>IF(Tablas!C1969="","",Tablas!C1969)</f>
        <v/>
      </c>
      <c r="D1971" s="1" t="str">
        <f>IF(Tablas!D1969="","",Tablas!D1969)</f>
        <v/>
      </c>
      <c r="E1971" s="1" t="str">
        <f>IF(Tablas!E1969="","",Tablas!E1969)</f>
        <v/>
      </c>
      <c r="F1971" s="1" t="str">
        <f>IF(Tablas!F1969="","",Tablas!F1969)</f>
        <v/>
      </c>
      <c r="G1971" s="1" t="str">
        <f>IF(Tablas!I1969="","",Tablas!I1969)</f>
        <v/>
      </c>
      <c r="H1971" s="1" t="s">
        <v>911</v>
      </c>
      <c r="I1971" s="39" t="str">
        <f>IF($B1971="","",-SUMIFS(Tabla7[Cantidad],Tabla7[Código del producto],$B1971,Tabla7[Tipo de movimiento],"SALIDA",Tabla7[Mes],I$5))</f>
        <v/>
      </c>
      <c r="J1971" s="39" t="str">
        <f>IF($B1971="","",-SUMIFS(Tabla7[Cantidad],Tabla7[Código del producto],$B1971,Tabla7[Tipo de movimiento],"SALIDA",Tabla7[Mes],J$5))</f>
        <v/>
      </c>
      <c r="K1971" s="39" t="str">
        <f>IF($B1971="","",-SUMIFS(Tabla7[Cantidad],Tabla7[Código del producto],$B1971,Tabla7[Tipo de movimiento],"SALIDA",Tabla7[Mes],K$5))</f>
        <v/>
      </c>
      <c r="L1971" s="39" t="str">
        <f>IF($B1971="","",-SUMIFS(Tabla7[Cantidad],Tabla7[Código del producto],$B1971,Tabla7[Tipo de movimiento],"SALIDA",Tabla7[Mes],L$5))</f>
        <v/>
      </c>
      <c r="M1971" s="39" t="str">
        <f>IF($B1971="","",-SUMIFS(Tabla7[Cantidad],Tabla7[Código del producto],$B1971,Tabla7[Tipo de movimiento],"SALIDA",Tabla7[Mes],M$5))</f>
        <v/>
      </c>
      <c r="N1971" s="39" t="str">
        <f>IF($B1971="","",-SUMIFS(Tabla7[Cantidad],Tabla7[Código del producto],$B1971,Tabla7[Tipo de movimiento],"SALIDA",Tabla7[Mes],N$5))</f>
        <v/>
      </c>
      <c r="O1971" s="39" t="str">
        <f>IF($B1971="","",-SUMIFS(Tabla7[Cantidad],Tabla7[Código del producto],$B1971,Tabla7[Tipo de movimiento],"SALIDA",Tabla7[Mes],O$5))</f>
        <v/>
      </c>
      <c r="P1971" s="39" t="str">
        <f>IF($B1971="","",-SUMIFS(Tabla7[Cantidad],Tabla7[Código del producto],$B1971,Tabla7[Tipo de movimiento],"SALIDA",Tabla7[Mes],P$5))</f>
        <v/>
      </c>
      <c r="Q1971" s="39" t="str">
        <f t="shared" si="90"/>
        <v/>
      </c>
      <c r="R1971" s="51" t="str">
        <f>IF($B1971="","",IFERROR(VLOOKUP($B1971,'ABC rotación'!$C:$G,5,0),"C"))</f>
        <v/>
      </c>
      <c r="S1971" s="41" t="str">
        <f t="shared" si="91"/>
        <v/>
      </c>
      <c r="T1971" s="40" t="str">
        <f t="shared" si="92"/>
        <v/>
      </c>
      <c r="U1971" s="23" t="str">
        <f>IF($B1971="","",VLOOKUP($T1971,Tablas!$X$14:$Y$17,2,1))</f>
        <v/>
      </c>
    </row>
    <row r="1972" spans="2:21" x14ac:dyDescent="0.2">
      <c r="B1972" s="1" t="str">
        <f>IF(Tablas!B1970="","",Tablas!B1970)</f>
        <v/>
      </c>
      <c r="C1972" s="1" t="str">
        <f>IF(Tablas!C1970="","",Tablas!C1970)</f>
        <v/>
      </c>
      <c r="D1972" s="1" t="str">
        <f>IF(Tablas!D1970="","",Tablas!D1970)</f>
        <v/>
      </c>
      <c r="E1972" s="1" t="str">
        <f>IF(Tablas!E1970="","",Tablas!E1970)</f>
        <v/>
      </c>
      <c r="F1972" s="1" t="str">
        <f>IF(Tablas!F1970="","",Tablas!F1970)</f>
        <v/>
      </c>
      <c r="G1972" s="1" t="str">
        <f>IF(Tablas!I1970="","",Tablas!I1970)</f>
        <v/>
      </c>
      <c r="H1972" s="1" t="s">
        <v>911</v>
      </c>
      <c r="I1972" s="39" t="str">
        <f>IF($B1972="","",-SUMIFS(Tabla7[Cantidad],Tabla7[Código del producto],$B1972,Tabla7[Tipo de movimiento],"SALIDA",Tabla7[Mes],I$5))</f>
        <v/>
      </c>
      <c r="J1972" s="39" t="str">
        <f>IF($B1972="","",-SUMIFS(Tabla7[Cantidad],Tabla7[Código del producto],$B1972,Tabla7[Tipo de movimiento],"SALIDA",Tabla7[Mes],J$5))</f>
        <v/>
      </c>
      <c r="K1972" s="39" t="str">
        <f>IF($B1972="","",-SUMIFS(Tabla7[Cantidad],Tabla7[Código del producto],$B1972,Tabla7[Tipo de movimiento],"SALIDA",Tabla7[Mes],K$5))</f>
        <v/>
      </c>
      <c r="L1972" s="39" t="str">
        <f>IF($B1972="","",-SUMIFS(Tabla7[Cantidad],Tabla7[Código del producto],$B1972,Tabla7[Tipo de movimiento],"SALIDA",Tabla7[Mes],L$5))</f>
        <v/>
      </c>
      <c r="M1972" s="39" t="str">
        <f>IF($B1972="","",-SUMIFS(Tabla7[Cantidad],Tabla7[Código del producto],$B1972,Tabla7[Tipo de movimiento],"SALIDA",Tabla7[Mes],M$5))</f>
        <v/>
      </c>
      <c r="N1972" s="39" t="str">
        <f>IF($B1972="","",-SUMIFS(Tabla7[Cantidad],Tabla7[Código del producto],$B1972,Tabla7[Tipo de movimiento],"SALIDA",Tabla7[Mes],N$5))</f>
        <v/>
      </c>
      <c r="O1972" s="39" t="str">
        <f>IF($B1972="","",-SUMIFS(Tabla7[Cantidad],Tabla7[Código del producto],$B1972,Tabla7[Tipo de movimiento],"SALIDA",Tabla7[Mes],O$5))</f>
        <v/>
      </c>
      <c r="P1972" s="39" t="str">
        <f>IF($B1972="","",-SUMIFS(Tabla7[Cantidad],Tabla7[Código del producto],$B1972,Tabla7[Tipo de movimiento],"SALIDA",Tabla7[Mes],P$5))</f>
        <v/>
      </c>
      <c r="Q1972" s="39" t="str">
        <f t="shared" si="90"/>
        <v/>
      </c>
      <c r="R1972" s="51" t="str">
        <f>IF($B1972="","",IFERROR(VLOOKUP($B1972,'ABC rotación'!$C:$G,5,0),"C"))</f>
        <v/>
      </c>
      <c r="S1972" s="41" t="str">
        <f t="shared" si="91"/>
        <v/>
      </c>
      <c r="T1972" s="40" t="str">
        <f t="shared" si="92"/>
        <v/>
      </c>
      <c r="U1972" s="23" t="str">
        <f>IF($B1972="","",VLOOKUP($T1972,Tablas!$X$14:$Y$17,2,1))</f>
        <v/>
      </c>
    </row>
    <row r="1973" spans="2:21" x14ac:dyDescent="0.2">
      <c r="B1973" s="1" t="str">
        <f>IF(Tablas!B1971="","",Tablas!B1971)</f>
        <v/>
      </c>
      <c r="C1973" s="1" t="str">
        <f>IF(Tablas!C1971="","",Tablas!C1971)</f>
        <v/>
      </c>
      <c r="D1973" s="1" t="str">
        <f>IF(Tablas!D1971="","",Tablas!D1971)</f>
        <v/>
      </c>
      <c r="E1973" s="1" t="str">
        <f>IF(Tablas!E1971="","",Tablas!E1971)</f>
        <v/>
      </c>
      <c r="F1973" s="1" t="str">
        <f>IF(Tablas!F1971="","",Tablas!F1971)</f>
        <v/>
      </c>
      <c r="G1973" s="1" t="str">
        <f>IF(Tablas!I1971="","",Tablas!I1971)</f>
        <v/>
      </c>
      <c r="H1973" s="1" t="s">
        <v>911</v>
      </c>
      <c r="I1973" s="39" t="str">
        <f>IF($B1973="","",-SUMIFS(Tabla7[Cantidad],Tabla7[Código del producto],$B1973,Tabla7[Tipo de movimiento],"SALIDA",Tabla7[Mes],I$5))</f>
        <v/>
      </c>
      <c r="J1973" s="39" t="str">
        <f>IF($B1973="","",-SUMIFS(Tabla7[Cantidad],Tabla7[Código del producto],$B1973,Tabla7[Tipo de movimiento],"SALIDA",Tabla7[Mes],J$5))</f>
        <v/>
      </c>
      <c r="K1973" s="39" t="str">
        <f>IF($B1973="","",-SUMIFS(Tabla7[Cantidad],Tabla7[Código del producto],$B1973,Tabla7[Tipo de movimiento],"SALIDA",Tabla7[Mes],K$5))</f>
        <v/>
      </c>
      <c r="L1973" s="39" t="str">
        <f>IF($B1973="","",-SUMIFS(Tabla7[Cantidad],Tabla7[Código del producto],$B1973,Tabla7[Tipo de movimiento],"SALIDA",Tabla7[Mes],L$5))</f>
        <v/>
      </c>
      <c r="M1973" s="39" t="str">
        <f>IF($B1973="","",-SUMIFS(Tabla7[Cantidad],Tabla7[Código del producto],$B1973,Tabla7[Tipo de movimiento],"SALIDA",Tabla7[Mes],M$5))</f>
        <v/>
      </c>
      <c r="N1973" s="39" t="str">
        <f>IF($B1973="","",-SUMIFS(Tabla7[Cantidad],Tabla7[Código del producto],$B1973,Tabla7[Tipo de movimiento],"SALIDA",Tabla7[Mes],N$5))</f>
        <v/>
      </c>
      <c r="O1973" s="39" t="str">
        <f>IF($B1973="","",-SUMIFS(Tabla7[Cantidad],Tabla7[Código del producto],$B1973,Tabla7[Tipo de movimiento],"SALIDA",Tabla7[Mes],O$5))</f>
        <v/>
      </c>
      <c r="P1973" s="39" t="str">
        <f>IF($B1973="","",-SUMIFS(Tabla7[Cantidad],Tabla7[Código del producto],$B1973,Tabla7[Tipo de movimiento],"SALIDA",Tabla7[Mes],P$5))</f>
        <v/>
      </c>
      <c r="Q1973" s="39" t="str">
        <f t="shared" si="90"/>
        <v/>
      </c>
      <c r="R1973" s="51" t="str">
        <f>IF($B1973="","",IFERROR(VLOOKUP($B1973,'ABC rotación'!$C:$G,5,0),"C"))</f>
        <v/>
      </c>
      <c r="S1973" s="41" t="str">
        <f t="shared" si="91"/>
        <v/>
      </c>
      <c r="T1973" s="40" t="str">
        <f t="shared" si="92"/>
        <v/>
      </c>
      <c r="U1973" s="23" t="str">
        <f>IF($B1973="","",VLOOKUP($T1973,Tablas!$X$14:$Y$17,2,1))</f>
        <v/>
      </c>
    </row>
    <row r="1974" spans="2:21" x14ac:dyDescent="0.2">
      <c r="B1974" s="1" t="str">
        <f>IF(Tablas!B1972="","",Tablas!B1972)</f>
        <v/>
      </c>
      <c r="C1974" s="1" t="str">
        <f>IF(Tablas!C1972="","",Tablas!C1972)</f>
        <v/>
      </c>
      <c r="D1974" s="1" t="str">
        <f>IF(Tablas!D1972="","",Tablas!D1972)</f>
        <v/>
      </c>
      <c r="E1974" s="1" t="str">
        <f>IF(Tablas!E1972="","",Tablas!E1972)</f>
        <v/>
      </c>
      <c r="F1974" s="1" t="str">
        <f>IF(Tablas!F1972="","",Tablas!F1972)</f>
        <v/>
      </c>
      <c r="G1974" s="1" t="str">
        <f>IF(Tablas!I1972="","",Tablas!I1972)</f>
        <v/>
      </c>
      <c r="H1974" s="1" t="s">
        <v>911</v>
      </c>
      <c r="I1974" s="39" t="str">
        <f>IF($B1974="","",-SUMIFS(Tabla7[Cantidad],Tabla7[Código del producto],$B1974,Tabla7[Tipo de movimiento],"SALIDA",Tabla7[Mes],I$5))</f>
        <v/>
      </c>
      <c r="J1974" s="39" t="str">
        <f>IF($B1974="","",-SUMIFS(Tabla7[Cantidad],Tabla7[Código del producto],$B1974,Tabla7[Tipo de movimiento],"SALIDA",Tabla7[Mes],J$5))</f>
        <v/>
      </c>
      <c r="K1974" s="39" t="str">
        <f>IF($B1974="","",-SUMIFS(Tabla7[Cantidad],Tabla7[Código del producto],$B1974,Tabla7[Tipo de movimiento],"SALIDA",Tabla7[Mes],K$5))</f>
        <v/>
      </c>
      <c r="L1974" s="39" t="str">
        <f>IF($B1974="","",-SUMIFS(Tabla7[Cantidad],Tabla7[Código del producto],$B1974,Tabla7[Tipo de movimiento],"SALIDA",Tabla7[Mes],L$5))</f>
        <v/>
      </c>
      <c r="M1974" s="39" t="str">
        <f>IF($B1974="","",-SUMIFS(Tabla7[Cantidad],Tabla7[Código del producto],$B1974,Tabla7[Tipo de movimiento],"SALIDA",Tabla7[Mes],M$5))</f>
        <v/>
      </c>
      <c r="N1974" s="39" t="str">
        <f>IF($B1974="","",-SUMIFS(Tabla7[Cantidad],Tabla7[Código del producto],$B1974,Tabla7[Tipo de movimiento],"SALIDA",Tabla7[Mes],N$5))</f>
        <v/>
      </c>
      <c r="O1974" s="39" t="str">
        <f>IF($B1974="","",-SUMIFS(Tabla7[Cantidad],Tabla7[Código del producto],$B1974,Tabla7[Tipo de movimiento],"SALIDA",Tabla7[Mes],O$5))</f>
        <v/>
      </c>
      <c r="P1974" s="39" t="str">
        <f>IF($B1974="","",-SUMIFS(Tabla7[Cantidad],Tabla7[Código del producto],$B1974,Tabla7[Tipo de movimiento],"SALIDA",Tabla7[Mes],P$5))</f>
        <v/>
      </c>
      <c r="Q1974" s="39" t="str">
        <f t="shared" si="90"/>
        <v/>
      </c>
      <c r="R1974" s="51" t="str">
        <f>IF($B1974="","",IFERROR(VLOOKUP($B1974,'ABC rotación'!$C:$G,5,0),"C"))</f>
        <v/>
      </c>
      <c r="S1974" s="41" t="str">
        <f t="shared" si="91"/>
        <v/>
      </c>
      <c r="T1974" s="40" t="str">
        <f t="shared" si="92"/>
        <v/>
      </c>
      <c r="U1974" s="23" t="str">
        <f>IF($B1974="","",VLOOKUP($T1974,Tablas!$X$14:$Y$17,2,1))</f>
        <v/>
      </c>
    </row>
    <row r="1975" spans="2:21" x14ac:dyDescent="0.2">
      <c r="B1975" s="1" t="str">
        <f>IF(Tablas!B1973="","",Tablas!B1973)</f>
        <v/>
      </c>
      <c r="C1975" s="1" t="str">
        <f>IF(Tablas!C1973="","",Tablas!C1973)</f>
        <v/>
      </c>
      <c r="D1975" s="1" t="str">
        <f>IF(Tablas!D1973="","",Tablas!D1973)</f>
        <v/>
      </c>
      <c r="E1975" s="1" t="str">
        <f>IF(Tablas!E1973="","",Tablas!E1973)</f>
        <v/>
      </c>
      <c r="F1975" s="1" t="str">
        <f>IF(Tablas!F1973="","",Tablas!F1973)</f>
        <v/>
      </c>
      <c r="G1975" s="1" t="str">
        <f>IF(Tablas!I1973="","",Tablas!I1973)</f>
        <v/>
      </c>
      <c r="H1975" s="1" t="s">
        <v>911</v>
      </c>
      <c r="I1975" s="39" t="str">
        <f>IF($B1975="","",-SUMIFS(Tabla7[Cantidad],Tabla7[Código del producto],$B1975,Tabla7[Tipo de movimiento],"SALIDA",Tabla7[Mes],I$5))</f>
        <v/>
      </c>
      <c r="J1975" s="39" t="str">
        <f>IF($B1975="","",-SUMIFS(Tabla7[Cantidad],Tabla7[Código del producto],$B1975,Tabla7[Tipo de movimiento],"SALIDA",Tabla7[Mes],J$5))</f>
        <v/>
      </c>
      <c r="K1975" s="39" t="str">
        <f>IF($B1975="","",-SUMIFS(Tabla7[Cantidad],Tabla7[Código del producto],$B1975,Tabla7[Tipo de movimiento],"SALIDA",Tabla7[Mes],K$5))</f>
        <v/>
      </c>
      <c r="L1975" s="39" t="str">
        <f>IF($B1975="","",-SUMIFS(Tabla7[Cantidad],Tabla7[Código del producto],$B1975,Tabla7[Tipo de movimiento],"SALIDA",Tabla7[Mes],L$5))</f>
        <v/>
      </c>
      <c r="M1975" s="39" t="str">
        <f>IF($B1975="","",-SUMIFS(Tabla7[Cantidad],Tabla7[Código del producto],$B1975,Tabla7[Tipo de movimiento],"SALIDA",Tabla7[Mes],M$5))</f>
        <v/>
      </c>
      <c r="N1975" s="39" t="str">
        <f>IF($B1975="","",-SUMIFS(Tabla7[Cantidad],Tabla7[Código del producto],$B1975,Tabla7[Tipo de movimiento],"SALIDA",Tabla7[Mes],N$5))</f>
        <v/>
      </c>
      <c r="O1975" s="39" t="str">
        <f>IF($B1975="","",-SUMIFS(Tabla7[Cantidad],Tabla7[Código del producto],$B1975,Tabla7[Tipo de movimiento],"SALIDA",Tabla7[Mes],O$5))</f>
        <v/>
      </c>
      <c r="P1975" s="39" t="str">
        <f>IF($B1975="","",-SUMIFS(Tabla7[Cantidad],Tabla7[Código del producto],$B1975,Tabla7[Tipo de movimiento],"SALIDA",Tabla7[Mes],P$5))</f>
        <v/>
      </c>
      <c r="Q1975" s="39" t="str">
        <f t="shared" si="90"/>
        <v/>
      </c>
      <c r="R1975" s="51" t="str">
        <f>IF($B1975="","",IFERROR(VLOOKUP($B1975,'ABC rotación'!$C:$G,5,0),"C"))</f>
        <v/>
      </c>
      <c r="S1975" s="41" t="str">
        <f t="shared" si="91"/>
        <v/>
      </c>
      <c r="T1975" s="40" t="str">
        <f t="shared" si="92"/>
        <v/>
      </c>
      <c r="U1975" s="23" t="str">
        <f>IF($B1975="","",VLOOKUP($T1975,Tablas!$X$14:$Y$17,2,1))</f>
        <v/>
      </c>
    </row>
    <row r="1976" spans="2:21" x14ac:dyDescent="0.2">
      <c r="B1976" s="1" t="str">
        <f>IF(Tablas!B1974="","",Tablas!B1974)</f>
        <v/>
      </c>
      <c r="C1976" s="1" t="str">
        <f>IF(Tablas!C1974="","",Tablas!C1974)</f>
        <v/>
      </c>
      <c r="D1976" s="1" t="str">
        <f>IF(Tablas!D1974="","",Tablas!D1974)</f>
        <v/>
      </c>
      <c r="E1976" s="1" t="str">
        <f>IF(Tablas!E1974="","",Tablas!E1974)</f>
        <v/>
      </c>
      <c r="F1976" s="1" t="str">
        <f>IF(Tablas!F1974="","",Tablas!F1974)</f>
        <v/>
      </c>
      <c r="G1976" s="1" t="str">
        <f>IF(Tablas!I1974="","",Tablas!I1974)</f>
        <v/>
      </c>
      <c r="H1976" s="1" t="s">
        <v>911</v>
      </c>
      <c r="I1976" s="39" t="str">
        <f>IF($B1976="","",-SUMIFS(Tabla7[Cantidad],Tabla7[Código del producto],$B1976,Tabla7[Tipo de movimiento],"SALIDA",Tabla7[Mes],I$5))</f>
        <v/>
      </c>
      <c r="J1976" s="39" t="str">
        <f>IF($B1976="","",-SUMIFS(Tabla7[Cantidad],Tabla7[Código del producto],$B1976,Tabla7[Tipo de movimiento],"SALIDA",Tabla7[Mes],J$5))</f>
        <v/>
      </c>
      <c r="K1976" s="39" t="str">
        <f>IF($B1976="","",-SUMIFS(Tabla7[Cantidad],Tabla7[Código del producto],$B1976,Tabla7[Tipo de movimiento],"SALIDA",Tabla7[Mes],K$5))</f>
        <v/>
      </c>
      <c r="L1976" s="39" t="str">
        <f>IF($B1976="","",-SUMIFS(Tabla7[Cantidad],Tabla7[Código del producto],$B1976,Tabla7[Tipo de movimiento],"SALIDA",Tabla7[Mes],L$5))</f>
        <v/>
      </c>
      <c r="M1976" s="39" t="str">
        <f>IF($B1976="","",-SUMIFS(Tabla7[Cantidad],Tabla7[Código del producto],$B1976,Tabla7[Tipo de movimiento],"SALIDA",Tabla7[Mes],M$5))</f>
        <v/>
      </c>
      <c r="N1976" s="39" t="str">
        <f>IF($B1976="","",-SUMIFS(Tabla7[Cantidad],Tabla7[Código del producto],$B1976,Tabla7[Tipo de movimiento],"SALIDA",Tabla7[Mes],N$5))</f>
        <v/>
      </c>
      <c r="O1976" s="39" t="str">
        <f>IF($B1976="","",-SUMIFS(Tabla7[Cantidad],Tabla7[Código del producto],$B1976,Tabla7[Tipo de movimiento],"SALIDA",Tabla7[Mes],O$5))</f>
        <v/>
      </c>
      <c r="P1976" s="39" t="str">
        <f>IF($B1976="","",-SUMIFS(Tabla7[Cantidad],Tabla7[Código del producto],$B1976,Tabla7[Tipo de movimiento],"SALIDA",Tabla7[Mes],P$5))</f>
        <v/>
      </c>
      <c r="Q1976" s="39" t="str">
        <f t="shared" si="90"/>
        <v/>
      </c>
      <c r="R1976" s="51" t="str">
        <f>IF($B1976="","",IFERROR(VLOOKUP($B1976,'ABC rotación'!$C:$G,5,0),"C"))</f>
        <v/>
      </c>
      <c r="S1976" s="41" t="str">
        <f t="shared" si="91"/>
        <v/>
      </c>
      <c r="T1976" s="40" t="str">
        <f t="shared" si="92"/>
        <v/>
      </c>
      <c r="U1976" s="23" t="str">
        <f>IF($B1976="","",VLOOKUP($T1976,Tablas!$X$14:$Y$17,2,1))</f>
        <v/>
      </c>
    </row>
    <row r="1977" spans="2:21" x14ac:dyDescent="0.2">
      <c r="B1977" s="1" t="str">
        <f>IF(Tablas!B1975="","",Tablas!B1975)</f>
        <v/>
      </c>
      <c r="C1977" s="1" t="str">
        <f>IF(Tablas!C1975="","",Tablas!C1975)</f>
        <v/>
      </c>
      <c r="D1977" s="1" t="str">
        <f>IF(Tablas!D1975="","",Tablas!D1975)</f>
        <v/>
      </c>
      <c r="E1977" s="1" t="str">
        <f>IF(Tablas!E1975="","",Tablas!E1975)</f>
        <v/>
      </c>
      <c r="F1977" s="1" t="str">
        <f>IF(Tablas!F1975="","",Tablas!F1975)</f>
        <v/>
      </c>
      <c r="G1977" s="1" t="str">
        <f>IF(Tablas!I1975="","",Tablas!I1975)</f>
        <v/>
      </c>
      <c r="H1977" s="1" t="s">
        <v>911</v>
      </c>
      <c r="I1977" s="39" t="str">
        <f>IF($B1977="","",-SUMIFS(Tabla7[Cantidad],Tabla7[Código del producto],$B1977,Tabla7[Tipo de movimiento],"SALIDA",Tabla7[Mes],I$5))</f>
        <v/>
      </c>
      <c r="J1977" s="39" t="str">
        <f>IF($B1977="","",-SUMIFS(Tabla7[Cantidad],Tabla7[Código del producto],$B1977,Tabla7[Tipo de movimiento],"SALIDA",Tabla7[Mes],J$5))</f>
        <v/>
      </c>
      <c r="K1977" s="39" t="str">
        <f>IF($B1977="","",-SUMIFS(Tabla7[Cantidad],Tabla7[Código del producto],$B1977,Tabla7[Tipo de movimiento],"SALIDA",Tabla7[Mes],K$5))</f>
        <v/>
      </c>
      <c r="L1977" s="39" t="str">
        <f>IF($B1977="","",-SUMIFS(Tabla7[Cantidad],Tabla7[Código del producto],$B1977,Tabla7[Tipo de movimiento],"SALIDA",Tabla7[Mes],L$5))</f>
        <v/>
      </c>
      <c r="M1977" s="39" t="str">
        <f>IF($B1977="","",-SUMIFS(Tabla7[Cantidad],Tabla7[Código del producto],$B1977,Tabla7[Tipo de movimiento],"SALIDA",Tabla7[Mes],M$5))</f>
        <v/>
      </c>
      <c r="N1977" s="39" t="str">
        <f>IF($B1977="","",-SUMIFS(Tabla7[Cantidad],Tabla7[Código del producto],$B1977,Tabla7[Tipo de movimiento],"SALIDA",Tabla7[Mes],N$5))</f>
        <v/>
      </c>
      <c r="O1977" s="39" t="str">
        <f>IF($B1977="","",-SUMIFS(Tabla7[Cantidad],Tabla7[Código del producto],$B1977,Tabla7[Tipo de movimiento],"SALIDA",Tabla7[Mes],O$5))</f>
        <v/>
      </c>
      <c r="P1977" s="39" t="str">
        <f>IF($B1977="","",-SUMIFS(Tabla7[Cantidad],Tabla7[Código del producto],$B1977,Tabla7[Tipo de movimiento],"SALIDA",Tabla7[Mes],P$5))</f>
        <v/>
      </c>
      <c r="Q1977" s="39" t="str">
        <f t="shared" si="90"/>
        <v/>
      </c>
      <c r="R1977" s="51" t="str">
        <f>IF($B1977="","",IFERROR(VLOOKUP($B1977,'ABC rotación'!$C:$G,5,0),"C"))</f>
        <v/>
      </c>
      <c r="S1977" s="41" t="str">
        <f t="shared" si="91"/>
        <v/>
      </c>
      <c r="T1977" s="40" t="str">
        <f t="shared" si="92"/>
        <v/>
      </c>
      <c r="U1977" s="23" t="str">
        <f>IF($B1977="","",VLOOKUP($T1977,Tablas!$X$14:$Y$17,2,1))</f>
        <v/>
      </c>
    </row>
    <row r="1978" spans="2:21" x14ac:dyDescent="0.2">
      <c r="B1978" s="1" t="str">
        <f>IF(Tablas!B1976="","",Tablas!B1976)</f>
        <v/>
      </c>
      <c r="C1978" s="1" t="str">
        <f>IF(Tablas!C1976="","",Tablas!C1976)</f>
        <v/>
      </c>
      <c r="D1978" s="1" t="str">
        <f>IF(Tablas!D1976="","",Tablas!D1976)</f>
        <v/>
      </c>
      <c r="E1978" s="1" t="str">
        <f>IF(Tablas!E1976="","",Tablas!E1976)</f>
        <v/>
      </c>
      <c r="F1978" s="1" t="str">
        <f>IF(Tablas!F1976="","",Tablas!F1976)</f>
        <v/>
      </c>
      <c r="G1978" s="1" t="str">
        <f>IF(Tablas!I1976="","",Tablas!I1976)</f>
        <v/>
      </c>
      <c r="H1978" s="1" t="s">
        <v>911</v>
      </c>
      <c r="I1978" s="39" t="str">
        <f>IF($B1978="","",-SUMIFS(Tabla7[Cantidad],Tabla7[Código del producto],$B1978,Tabla7[Tipo de movimiento],"SALIDA",Tabla7[Mes],I$5))</f>
        <v/>
      </c>
      <c r="J1978" s="39" t="str">
        <f>IF($B1978="","",-SUMIFS(Tabla7[Cantidad],Tabla7[Código del producto],$B1978,Tabla7[Tipo de movimiento],"SALIDA",Tabla7[Mes],J$5))</f>
        <v/>
      </c>
      <c r="K1978" s="39" t="str">
        <f>IF($B1978="","",-SUMIFS(Tabla7[Cantidad],Tabla7[Código del producto],$B1978,Tabla7[Tipo de movimiento],"SALIDA",Tabla7[Mes],K$5))</f>
        <v/>
      </c>
      <c r="L1978" s="39" t="str">
        <f>IF($B1978="","",-SUMIFS(Tabla7[Cantidad],Tabla7[Código del producto],$B1978,Tabla7[Tipo de movimiento],"SALIDA",Tabla7[Mes],L$5))</f>
        <v/>
      </c>
      <c r="M1978" s="39" t="str">
        <f>IF($B1978="","",-SUMIFS(Tabla7[Cantidad],Tabla7[Código del producto],$B1978,Tabla7[Tipo de movimiento],"SALIDA",Tabla7[Mes],M$5))</f>
        <v/>
      </c>
      <c r="N1978" s="39" t="str">
        <f>IF($B1978="","",-SUMIFS(Tabla7[Cantidad],Tabla7[Código del producto],$B1978,Tabla7[Tipo de movimiento],"SALIDA",Tabla7[Mes],N$5))</f>
        <v/>
      </c>
      <c r="O1978" s="39" t="str">
        <f>IF($B1978="","",-SUMIFS(Tabla7[Cantidad],Tabla7[Código del producto],$B1978,Tabla7[Tipo de movimiento],"SALIDA",Tabla7[Mes],O$5))</f>
        <v/>
      </c>
      <c r="P1978" s="39" t="str">
        <f>IF($B1978="","",-SUMIFS(Tabla7[Cantidad],Tabla7[Código del producto],$B1978,Tabla7[Tipo de movimiento],"SALIDA",Tabla7[Mes],P$5))</f>
        <v/>
      </c>
      <c r="Q1978" s="39" t="str">
        <f t="shared" si="90"/>
        <v/>
      </c>
      <c r="R1978" s="51" t="str">
        <f>IF($B1978="","",IFERROR(VLOOKUP($B1978,'ABC rotación'!$C:$G,5,0),"C"))</f>
        <v/>
      </c>
      <c r="S1978" s="41" t="str">
        <f t="shared" si="91"/>
        <v/>
      </c>
      <c r="T1978" s="40" t="str">
        <f t="shared" si="92"/>
        <v/>
      </c>
      <c r="U1978" s="23" t="str">
        <f>IF($B1978="","",VLOOKUP($T1978,Tablas!$X$14:$Y$17,2,1))</f>
        <v/>
      </c>
    </row>
    <row r="1979" spans="2:21" x14ac:dyDescent="0.2">
      <c r="B1979" s="1" t="str">
        <f>IF(Tablas!B1977="","",Tablas!B1977)</f>
        <v/>
      </c>
      <c r="C1979" s="1" t="str">
        <f>IF(Tablas!C1977="","",Tablas!C1977)</f>
        <v/>
      </c>
      <c r="D1979" s="1" t="str">
        <f>IF(Tablas!D1977="","",Tablas!D1977)</f>
        <v/>
      </c>
      <c r="E1979" s="1" t="str">
        <f>IF(Tablas!E1977="","",Tablas!E1977)</f>
        <v/>
      </c>
      <c r="F1979" s="1" t="str">
        <f>IF(Tablas!F1977="","",Tablas!F1977)</f>
        <v/>
      </c>
      <c r="G1979" s="1" t="str">
        <f>IF(Tablas!I1977="","",Tablas!I1977)</f>
        <v/>
      </c>
      <c r="H1979" s="1" t="s">
        <v>911</v>
      </c>
      <c r="I1979" s="39" t="str">
        <f>IF($B1979="","",-SUMIFS(Tabla7[Cantidad],Tabla7[Código del producto],$B1979,Tabla7[Tipo de movimiento],"SALIDA",Tabla7[Mes],I$5))</f>
        <v/>
      </c>
      <c r="J1979" s="39" t="str">
        <f>IF($B1979="","",-SUMIFS(Tabla7[Cantidad],Tabla7[Código del producto],$B1979,Tabla7[Tipo de movimiento],"SALIDA",Tabla7[Mes],J$5))</f>
        <v/>
      </c>
      <c r="K1979" s="39" t="str">
        <f>IF($B1979="","",-SUMIFS(Tabla7[Cantidad],Tabla7[Código del producto],$B1979,Tabla7[Tipo de movimiento],"SALIDA",Tabla7[Mes],K$5))</f>
        <v/>
      </c>
      <c r="L1979" s="39" t="str">
        <f>IF($B1979="","",-SUMIFS(Tabla7[Cantidad],Tabla7[Código del producto],$B1979,Tabla7[Tipo de movimiento],"SALIDA",Tabla7[Mes],L$5))</f>
        <v/>
      </c>
      <c r="M1979" s="39" t="str">
        <f>IF($B1979="","",-SUMIFS(Tabla7[Cantidad],Tabla7[Código del producto],$B1979,Tabla7[Tipo de movimiento],"SALIDA",Tabla7[Mes],M$5))</f>
        <v/>
      </c>
      <c r="N1979" s="39" t="str">
        <f>IF($B1979="","",-SUMIFS(Tabla7[Cantidad],Tabla7[Código del producto],$B1979,Tabla7[Tipo de movimiento],"SALIDA",Tabla7[Mes],N$5))</f>
        <v/>
      </c>
      <c r="O1979" s="39" t="str">
        <f>IF($B1979="","",-SUMIFS(Tabla7[Cantidad],Tabla7[Código del producto],$B1979,Tabla7[Tipo de movimiento],"SALIDA",Tabla7[Mes],O$5))</f>
        <v/>
      </c>
      <c r="P1979" s="39" t="str">
        <f>IF($B1979="","",-SUMIFS(Tabla7[Cantidad],Tabla7[Código del producto],$B1979,Tabla7[Tipo de movimiento],"SALIDA",Tabla7[Mes],P$5))</f>
        <v/>
      </c>
      <c r="Q1979" s="39" t="str">
        <f t="shared" si="90"/>
        <v/>
      </c>
      <c r="R1979" s="51" t="str">
        <f>IF($B1979="","",IFERROR(VLOOKUP($B1979,'ABC rotación'!$C:$G,5,0),"C"))</f>
        <v/>
      </c>
      <c r="S1979" s="41" t="str">
        <f t="shared" si="91"/>
        <v/>
      </c>
      <c r="T1979" s="40" t="str">
        <f t="shared" si="92"/>
        <v/>
      </c>
      <c r="U1979" s="23" t="str">
        <f>IF($B1979="","",VLOOKUP($T1979,Tablas!$X$14:$Y$17,2,1))</f>
        <v/>
      </c>
    </row>
    <row r="1980" spans="2:21" x14ac:dyDescent="0.2">
      <c r="B1980" s="1" t="str">
        <f>IF(Tablas!B1978="","",Tablas!B1978)</f>
        <v/>
      </c>
      <c r="C1980" s="1" t="str">
        <f>IF(Tablas!C1978="","",Tablas!C1978)</f>
        <v/>
      </c>
      <c r="D1980" s="1" t="str">
        <f>IF(Tablas!D1978="","",Tablas!D1978)</f>
        <v/>
      </c>
      <c r="E1980" s="1" t="str">
        <f>IF(Tablas!E1978="","",Tablas!E1978)</f>
        <v/>
      </c>
      <c r="F1980" s="1" t="str">
        <f>IF(Tablas!F1978="","",Tablas!F1978)</f>
        <v/>
      </c>
      <c r="G1980" s="1" t="str">
        <f>IF(Tablas!I1978="","",Tablas!I1978)</f>
        <v/>
      </c>
      <c r="H1980" s="1" t="s">
        <v>911</v>
      </c>
      <c r="I1980" s="39" t="str">
        <f>IF($B1980="","",-SUMIFS(Tabla7[Cantidad],Tabla7[Código del producto],$B1980,Tabla7[Tipo de movimiento],"SALIDA",Tabla7[Mes],I$5))</f>
        <v/>
      </c>
      <c r="J1980" s="39" t="str">
        <f>IF($B1980="","",-SUMIFS(Tabla7[Cantidad],Tabla7[Código del producto],$B1980,Tabla7[Tipo de movimiento],"SALIDA",Tabla7[Mes],J$5))</f>
        <v/>
      </c>
      <c r="K1980" s="39" t="str">
        <f>IF($B1980="","",-SUMIFS(Tabla7[Cantidad],Tabla7[Código del producto],$B1980,Tabla7[Tipo de movimiento],"SALIDA",Tabla7[Mes],K$5))</f>
        <v/>
      </c>
      <c r="L1980" s="39" t="str">
        <f>IF($B1980="","",-SUMIFS(Tabla7[Cantidad],Tabla7[Código del producto],$B1980,Tabla7[Tipo de movimiento],"SALIDA",Tabla7[Mes],L$5))</f>
        <v/>
      </c>
      <c r="M1980" s="39" t="str">
        <f>IF($B1980="","",-SUMIFS(Tabla7[Cantidad],Tabla7[Código del producto],$B1980,Tabla7[Tipo de movimiento],"SALIDA",Tabla7[Mes],M$5))</f>
        <v/>
      </c>
      <c r="N1980" s="39" t="str">
        <f>IF($B1980="","",-SUMIFS(Tabla7[Cantidad],Tabla7[Código del producto],$B1980,Tabla7[Tipo de movimiento],"SALIDA",Tabla7[Mes],N$5))</f>
        <v/>
      </c>
      <c r="O1980" s="39" t="str">
        <f>IF($B1980="","",-SUMIFS(Tabla7[Cantidad],Tabla7[Código del producto],$B1980,Tabla7[Tipo de movimiento],"SALIDA",Tabla7[Mes],O$5))</f>
        <v/>
      </c>
      <c r="P1980" s="39" t="str">
        <f>IF($B1980="","",-SUMIFS(Tabla7[Cantidad],Tabla7[Código del producto],$B1980,Tabla7[Tipo de movimiento],"SALIDA",Tabla7[Mes],P$5))</f>
        <v/>
      </c>
      <c r="Q1980" s="39" t="str">
        <f t="shared" si="90"/>
        <v/>
      </c>
      <c r="R1980" s="51" t="str">
        <f>IF($B1980="","",IFERROR(VLOOKUP($B1980,'ABC rotación'!$C:$G,5,0),"C"))</f>
        <v/>
      </c>
      <c r="S1980" s="41" t="str">
        <f t="shared" si="91"/>
        <v/>
      </c>
      <c r="T1980" s="40" t="str">
        <f t="shared" si="92"/>
        <v/>
      </c>
      <c r="U1980" s="23" t="str">
        <f>IF($B1980="","",VLOOKUP($T1980,Tablas!$X$14:$Y$17,2,1))</f>
        <v/>
      </c>
    </row>
    <row r="1981" spans="2:21" x14ac:dyDescent="0.2">
      <c r="B1981" s="1" t="str">
        <f>IF(Tablas!B1979="","",Tablas!B1979)</f>
        <v/>
      </c>
      <c r="C1981" s="1" t="str">
        <f>IF(Tablas!C1979="","",Tablas!C1979)</f>
        <v/>
      </c>
      <c r="D1981" s="1" t="str">
        <f>IF(Tablas!D1979="","",Tablas!D1979)</f>
        <v/>
      </c>
      <c r="E1981" s="1" t="str">
        <f>IF(Tablas!E1979="","",Tablas!E1979)</f>
        <v/>
      </c>
      <c r="F1981" s="1" t="str">
        <f>IF(Tablas!F1979="","",Tablas!F1979)</f>
        <v/>
      </c>
      <c r="G1981" s="1" t="str">
        <f>IF(Tablas!I1979="","",Tablas!I1979)</f>
        <v/>
      </c>
      <c r="H1981" s="1" t="s">
        <v>911</v>
      </c>
      <c r="I1981" s="39" t="str">
        <f>IF($B1981="","",-SUMIFS(Tabla7[Cantidad],Tabla7[Código del producto],$B1981,Tabla7[Tipo de movimiento],"SALIDA",Tabla7[Mes],I$5))</f>
        <v/>
      </c>
      <c r="J1981" s="39" t="str">
        <f>IF($B1981="","",-SUMIFS(Tabla7[Cantidad],Tabla7[Código del producto],$B1981,Tabla7[Tipo de movimiento],"SALIDA",Tabla7[Mes],J$5))</f>
        <v/>
      </c>
      <c r="K1981" s="39" t="str">
        <f>IF($B1981="","",-SUMIFS(Tabla7[Cantidad],Tabla7[Código del producto],$B1981,Tabla7[Tipo de movimiento],"SALIDA",Tabla7[Mes],K$5))</f>
        <v/>
      </c>
      <c r="L1981" s="39" t="str">
        <f>IF($B1981="","",-SUMIFS(Tabla7[Cantidad],Tabla7[Código del producto],$B1981,Tabla7[Tipo de movimiento],"SALIDA",Tabla7[Mes],L$5))</f>
        <v/>
      </c>
      <c r="M1981" s="39" t="str">
        <f>IF($B1981="","",-SUMIFS(Tabla7[Cantidad],Tabla7[Código del producto],$B1981,Tabla7[Tipo de movimiento],"SALIDA",Tabla7[Mes],M$5))</f>
        <v/>
      </c>
      <c r="N1981" s="39" t="str">
        <f>IF($B1981="","",-SUMIFS(Tabla7[Cantidad],Tabla7[Código del producto],$B1981,Tabla7[Tipo de movimiento],"SALIDA",Tabla7[Mes],N$5))</f>
        <v/>
      </c>
      <c r="O1981" s="39" t="str">
        <f>IF($B1981="","",-SUMIFS(Tabla7[Cantidad],Tabla7[Código del producto],$B1981,Tabla7[Tipo de movimiento],"SALIDA",Tabla7[Mes],O$5))</f>
        <v/>
      </c>
      <c r="P1981" s="39" t="str">
        <f>IF($B1981="","",-SUMIFS(Tabla7[Cantidad],Tabla7[Código del producto],$B1981,Tabla7[Tipo de movimiento],"SALIDA",Tabla7[Mes],P$5))</f>
        <v/>
      </c>
      <c r="Q1981" s="39" t="str">
        <f t="shared" si="90"/>
        <v/>
      </c>
      <c r="R1981" s="51" t="str">
        <f>IF($B1981="","",IFERROR(VLOOKUP($B1981,'ABC rotación'!$C:$G,5,0),"C"))</f>
        <v/>
      </c>
      <c r="S1981" s="41" t="str">
        <f t="shared" si="91"/>
        <v/>
      </c>
      <c r="T1981" s="40" t="str">
        <f t="shared" si="92"/>
        <v/>
      </c>
      <c r="U1981" s="23" t="str">
        <f>IF($B1981="","",VLOOKUP($T1981,Tablas!$X$14:$Y$17,2,1))</f>
        <v/>
      </c>
    </row>
    <row r="1982" spans="2:21" x14ac:dyDescent="0.2">
      <c r="B1982" s="1" t="str">
        <f>IF(Tablas!B1980="","",Tablas!B1980)</f>
        <v/>
      </c>
      <c r="C1982" s="1" t="str">
        <f>IF(Tablas!C1980="","",Tablas!C1980)</f>
        <v/>
      </c>
      <c r="D1982" s="1" t="str">
        <f>IF(Tablas!D1980="","",Tablas!D1980)</f>
        <v/>
      </c>
      <c r="E1982" s="1" t="str">
        <f>IF(Tablas!E1980="","",Tablas!E1980)</f>
        <v/>
      </c>
      <c r="F1982" s="1" t="str">
        <f>IF(Tablas!F1980="","",Tablas!F1980)</f>
        <v/>
      </c>
      <c r="G1982" s="1" t="str">
        <f>IF(Tablas!I1980="","",Tablas!I1980)</f>
        <v/>
      </c>
      <c r="H1982" s="1" t="s">
        <v>911</v>
      </c>
      <c r="I1982" s="39" t="str">
        <f>IF($B1982="","",-SUMIFS(Tabla7[Cantidad],Tabla7[Código del producto],$B1982,Tabla7[Tipo de movimiento],"SALIDA",Tabla7[Mes],I$5))</f>
        <v/>
      </c>
      <c r="J1982" s="39" t="str">
        <f>IF($B1982="","",-SUMIFS(Tabla7[Cantidad],Tabla7[Código del producto],$B1982,Tabla7[Tipo de movimiento],"SALIDA",Tabla7[Mes],J$5))</f>
        <v/>
      </c>
      <c r="K1982" s="39" t="str">
        <f>IF($B1982="","",-SUMIFS(Tabla7[Cantidad],Tabla7[Código del producto],$B1982,Tabla7[Tipo de movimiento],"SALIDA",Tabla7[Mes],K$5))</f>
        <v/>
      </c>
      <c r="L1982" s="39" t="str">
        <f>IF($B1982="","",-SUMIFS(Tabla7[Cantidad],Tabla7[Código del producto],$B1982,Tabla7[Tipo de movimiento],"SALIDA",Tabla7[Mes],L$5))</f>
        <v/>
      </c>
      <c r="M1982" s="39" t="str">
        <f>IF($B1982="","",-SUMIFS(Tabla7[Cantidad],Tabla7[Código del producto],$B1982,Tabla7[Tipo de movimiento],"SALIDA",Tabla7[Mes],M$5))</f>
        <v/>
      </c>
      <c r="N1982" s="39" t="str">
        <f>IF($B1982="","",-SUMIFS(Tabla7[Cantidad],Tabla7[Código del producto],$B1982,Tabla7[Tipo de movimiento],"SALIDA",Tabla7[Mes],N$5))</f>
        <v/>
      </c>
      <c r="O1982" s="39" t="str">
        <f>IF($B1982="","",-SUMIFS(Tabla7[Cantidad],Tabla7[Código del producto],$B1982,Tabla7[Tipo de movimiento],"SALIDA",Tabla7[Mes],O$5))</f>
        <v/>
      </c>
      <c r="P1982" s="39" t="str">
        <f>IF($B1982="","",-SUMIFS(Tabla7[Cantidad],Tabla7[Código del producto],$B1982,Tabla7[Tipo de movimiento],"SALIDA",Tabla7[Mes],P$5))</f>
        <v/>
      </c>
      <c r="Q1982" s="39" t="str">
        <f t="shared" si="90"/>
        <v/>
      </c>
      <c r="R1982" s="51" t="str">
        <f>IF($B1982="","",IFERROR(VLOOKUP($B1982,'ABC rotación'!$C:$G,5,0),"C"))</f>
        <v/>
      </c>
      <c r="S1982" s="41" t="str">
        <f t="shared" si="91"/>
        <v/>
      </c>
      <c r="T1982" s="40" t="str">
        <f t="shared" si="92"/>
        <v/>
      </c>
      <c r="U1982" s="23" t="str">
        <f>IF($B1982="","",VLOOKUP($T1982,Tablas!$X$14:$Y$17,2,1))</f>
        <v/>
      </c>
    </row>
    <row r="1983" spans="2:21" x14ac:dyDescent="0.2">
      <c r="B1983" s="1" t="str">
        <f>IF(Tablas!B1981="","",Tablas!B1981)</f>
        <v/>
      </c>
      <c r="C1983" s="1" t="str">
        <f>IF(Tablas!C1981="","",Tablas!C1981)</f>
        <v/>
      </c>
      <c r="D1983" s="1" t="str">
        <f>IF(Tablas!D1981="","",Tablas!D1981)</f>
        <v/>
      </c>
      <c r="E1983" s="1" t="str">
        <f>IF(Tablas!E1981="","",Tablas!E1981)</f>
        <v/>
      </c>
      <c r="F1983" s="1" t="str">
        <f>IF(Tablas!F1981="","",Tablas!F1981)</f>
        <v/>
      </c>
      <c r="G1983" s="1" t="str">
        <f>IF(Tablas!I1981="","",Tablas!I1981)</f>
        <v/>
      </c>
      <c r="H1983" s="1" t="s">
        <v>911</v>
      </c>
      <c r="I1983" s="39" t="str">
        <f>IF($B1983="","",-SUMIFS(Tabla7[Cantidad],Tabla7[Código del producto],$B1983,Tabla7[Tipo de movimiento],"SALIDA",Tabla7[Mes],I$5))</f>
        <v/>
      </c>
      <c r="J1983" s="39" t="str">
        <f>IF($B1983="","",-SUMIFS(Tabla7[Cantidad],Tabla7[Código del producto],$B1983,Tabla7[Tipo de movimiento],"SALIDA",Tabla7[Mes],J$5))</f>
        <v/>
      </c>
      <c r="K1983" s="39" t="str">
        <f>IF($B1983="","",-SUMIFS(Tabla7[Cantidad],Tabla7[Código del producto],$B1983,Tabla7[Tipo de movimiento],"SALIDA",Tabla7[Mes],K$5))</f>
        <v/>
      </c>
      <c r="L1983" s="39" t="str">
        <f>IF($B1983="","",-SUMIFS(Tabla7[Cantidad],Tabla7[Código del producto],$B1983,Tabla7[Tipo de movimiento],"SALIDA",Tabla7[Mes],L$5))</f>
        <v/>
      </c>
      <c r="M1983" s="39" t="str">
        <f>IF($B1983="","",-SUMIFS(Tabla7[Cantidad],Tabla7[Código del producto],$B1983,Tabla7[Tipo de movimiento],"SALIDA",Tabla7[Mes],M$5))</f>
        <v/>
      </c>
      <c r="N1983" s="39" t="str">
        <f>IF($B1983="","",-SUMIFS(Tabla7[Cantidad],Tabla7[Código del producto],$B1983,Tabla7[Tipo de movimiento],"SALIDA",Tabla7[Mes],N$5))</f>
        <v/>
      </c>
      <c r="O1983" s="39" t="str">
        <f>IF($B1983="","",-SUMIFS(Tabla7[Cantidad],Tabla7[Código del producto],$B1983,Tabla7[Tipo de movimiento],"SALIDA",Tabla7[Mes],O$5))</f>
        <v/>
      </c>
      <c r="P1983" s="39" t="str">
        <f>IF($B1983="","",-SUMIFS(Tabla7[Cantidad],Tabla7[Código del producto],$B1983,Tabla7[Tipo de movimiento],"SALIDA",Tabla7[Mes],P$5))</f>
        <v/>
      </c>
      <c r="Q1983" s="39" t="str">
        <f t="shared" si="90"/>
        <v/>
      </c>
      <c r="R1983" s="51" t="str">
        <f>IF($B1983="","",IFERROR(VLOOKUP($B1983,'ABC rotación'!$C:$G,5,0),"C"))</f>
        <v/>
      </c>
      <c r="S1983" s="41" t="str">
        <f t="shared" si="91"/>
        <v/>
      </c>
      <c r="T1983" s="40" t="str">
        <f t="shared" si="92"/>
        <v/>
      </c>
      <c r="U1983" s="23" t="str">
        <f>IF($B1983="","",VLOOKUP($T1983,Tablas!$X$14:$Y$17,2,1))</f>
        <v/>
      </c>
    </row>
    <row r="1984" spans="2:21" x14ac:dyDescent="0.2">
      <c r="B1984" s="1" t="str">
        <f>IF(Tablas!B1982="","",Tablas!B1982)</f>
        <v/>
      </c>
      <c r="C1984" s="1" t="str">
        <f>IF(Tablas!C1982="","",Tablas!C1982)</f>
        <v/>
      </c>
      <c r="D1984" s="1" t="str">
        <f>IF(Tablas!D1982="","",Tablas!D1982)</f>
        <v/>
      </c>
      <c r="E1984" s="1" t="str">
        <f>IF(Tablas!E1982="","",Tablas!E1982)</f>
        <v/>
      </c>
      <c r="F1984" s="1" t="str">
        <f>IF(Tablas!F1982="","",Tablas!F1982)</f>
        <v/>
      </c>
      <c r="G1984" s="1" t="str">
        <f>IF(Tablas!I1982="","",Tablas!I1982)</f>
        <v/>
      </c>
      <c r="H1984" s="1" t="s">
        <v>911</v>
      </c>
      <c r="I1984" s="39" t="str">
        <f>IF($B1984="","",-SUMIFS(Tabla7[Cantidad],Tabla7[Código del producto],$B1984,Tabla7[Tipo de movimiento],"SALIDA",Tabla7[Mes],I$5))</f>
        <v/>
      </c>
      <c r="J1984" s="39" t="str">
        <f>IF($B1984="","",-SUMIFS(Tabla7[Cantidad],Tabla7[Código del producto],$B1984,Tabla7[Tipo de movimiento],"SALIDA",Tabla7[Mes],J$5))</f>
        <v/>
      </c>
      <c r="K1984" s="39" t="str">
        <f>IF($B1984="","",-SUMIFS(Tabla7[Cantidad],Tabla7[Código del producto],$B1984,Tabla7[Tipo de movimiento],"SALIDA",Tabla7[Mes],K$5))</f>
        <v/>
      </c>
      <c r="L1984" s="39" t="str">
        <f>IF($B1984="","",-SUMIFS(Tabla7[Cantidad],Tabla7[Código del producto],$B1984,Tabla7[Tipo de movimiento],"SALIDA",Tabla7[Mes],L$5))</f>
        <v/>
      </c>
      <c r="M1984" s="39" t="str">
        <f>IF($B1984="","",-SUMIFS(Tabla7[Cantidad],Tabla7[Código del producto],$B1984,Tabla7[Tipo de movimiento],"SALIDA",Tabla7[Mes],M$5))</f>
        <v/>
      </c>
      <c r="N1984" s="39" t="str">
        <f>IF($B1984="","",-SUMIFS(Tabla7[Cantidad],Tabla7[Código del producto],$B1984,Tabla7[Tipo de movimiento],"SALIDA",Tabla7[Mes],N$5))</f>
        <v/>
      </c>
      <c r="O1984" s="39" t="str">
        <f>IF($B1984="","",-SUMIFS(Tabla7[Cantidad],Tabla7[Código del producto],$B1984,Tabla7[Tipo de movimiento],"SALIDA",Tabla7[Mes],O$5))</f>
        <v/>
      </c>
      <c r="P1984" s="39" t="str">
        <f>IF($B1984="","",-SUMIFS(Tabla7[Cantidad],Tabla7[Código del producto],$B1984,Tabla7[Tipo de movimiento],"SALIDA",Tabla7[Mes],P$5))</f>
        <v/>
      </c>
      <c r="Q1984" s="39" t="str">
        <f t="shared" si="90"/>
        <v/>
      </c>
      <c r="R1984" s="51" t="str">
        <f>IF($B1984="","",IFERROR(VLOOKUP($B1984,'ABC rotación'!$C:$G,5,0),"C"))</f>
        <v/>
      </c>
      <c r="S1984" s="41" t="str">
        <f t="shared" si="91"/>
        <v/>
      </c>
      <c r="T1984" s="40" t="str">
        <f t="shared" si="92"/>
        <v/>
      </c>
      <c r="U1984" s="23" t="str">
        <f>IF($B1984="","",VLOOKUP($T1984,Tablas!$X$14:$Y$17,2,1))</f>
        <v/>
      </c>
    </row>
    <row r="1985" spans="2:21" x14ac:dyDescent="0.2">
      <c r="B1985" s="1" t="str">
        <f>IF(Tablas!B1983="","",Tablas!B1983)</f>
        <v/>
      </c>
      <c r="C1985" s="1" t="str">
        <f>IF(Tablas!C1983="","",Tablas!C1983)</f>
        <v/>
      </c>
      <c r="D1985" s="1" t="str">
        <f>IF(Tablas!D1983="","",Tablas!D1983)</f>
        <v/>
      </c>
      <c r="E1985" s="1" t="str">
        <f>IF(Tablas!E1983="","",Tablas!E1983)</f>
        <v/>
      </c>
      <c r="F1985" s="1" t="str">
        <f>IF(Tablas!F1983="","",Tablas!F1983)</f>
        <v/>
      </c>
      <c r="G1985" s="1" t="str">
        <f>IF(Tablas!I1983="","",Tablas!I1983)</f>
        <v/>
      </c>
      <c r="H1985" s="1" t="s">
        <v>911</v>
      </c>
      <c r="I1985" s="39" t="str">
        <f>IF($B1985="","",-SUMIFS(Tabla7[Cantidad],Tabla7[Código del producto],$B1985,Tabla7[Tipo de movimiento],"SALIDA",Tabla7[Mes],I$5))</f>
        <v/>
      </c>
      <c r="J1985" s="39" t="str">
        <f>IF($B1985="","",-SUMIFS(Tabla7[Cantidad],Tabla7[Código del producto],$B1985,Tabla7[Tipo de movimiento],"SALIDA",Tabla7[Mes],J$5))</f>
        <v/>
      </c>
      <c r="K1985" s="39" t="str">
        <f>IF($B1985="","",-SUMIFS(Tabla7[Cantidad],Tabla7[Código del producto],$B1985,Tabla7[Tipo de movimiento],"SALIDA",Tabla7[Mes],K$5))</f>
        <v/>
      </c>
      <c r="L1985" s="39" t="str">
        <f>IF($B1985="","",-SUMIFS(Tabla7[Cantidad],Tabla7[Código del producto],$B1985,Tabla7[Tipo de movimiento],"SALIDA",Tabla7[Mes],L$5))</f>
        <v/>
      </c>
      <c r="M1985" s="39" t="str">
        <f>IF($B1985="","",-SUMIFS(Tabla7[Cantidad],Tabla7[Código del producto],$B1985,Tabla7[Tipo de movimiento],"SALIDA",Tabla7[Mes],M$5))</f>
        <v/>
      </c>
      <c r="N1985" s="39" t="str">
        <f>IF($B1985="","",-SUMIFS(Tabla7[Cantidad],Tabla7[Código del producto],$B1985,Tabla7[Tipo de movimiento],"SALIDA",Tabla7[Mes],N$5))</f>
        <v/>
      </c>
      <c r="O1985" s="39" t="str">
        <f>IF($B1985="","",-SUMIFS(Tabla7[Cantidad],Tabla7[Código del producto],$B1985,Tabla7[Tipo de movimiento],"SALIDA",Tabla7[Mes],O$5))</f>
        <v/>
      </c>
      <c r="P1985" s="39" t="str">
        <f>IF($B1985="","",-SUMIFS(Tabla7[Cantidad],Tabla7[Código del producto],$B1985,Tabla7[Tipo de movimiento],"SALIDA",Tabla7[Mes],P$5))</f>
        <v/>
      </c>
      <c r="Q1985" s="39" t="str">
        <f t="shared" si="90"/>
        <v/>
      </c>
      <c r="R1985" s="51" t="str">
        <f>IF($B1985="","",IFERROR(VLOOKUP($B1985,'ABC rotación'!$C:$G,5,0),"C"))</f>
        <v/>
      </c>
      <c r="S1985" s="41" t="str">
        <f t="shared" si="91"/>
        <v/>
      </c>
      <c r="T1985" s="40" t="str">
        <f t="shared" si="92"/>
        <v/>
      </c>
      <c r="U1985" s="23" t="str">
        <f>IF($B1985="","",VLOOKUP($T1985,Tablas!$X$14:$Y$17,2,1))</f>
        <v/>
      </c>
    </row>
    <row r="1986" spans="2:21" x14ac:dyDescent="0.2">
      <c r="B1986" s="1" t="str">
        <f>IF(Tablas!B1984="","",Tablas!B1984)</f>
        <v/>
      </c>
      <c r="C1986" s="1" t="str">
        <f>IF(Tablas!C1984="","",Tablas!C1984)</f>
        <v/>
      </c>
      <c r="D1986" s="1" t="str">
        <f>IF(Tablas!D1984="","",Tablas!D1984)</f>
        <v/>
      </c>
      <c r="E1986" s="1" t="str">
        <f>IF(Tablas!E1984="","",Tablas!E1984)</f>
        <v/>
      </c>
      <c r="F1986" s="1" t="str">
        <f>IF(Tablas!F1984="","",Tablas!F1984)</f>
        <v/>
      </c>
      <c r="G1986" s="1" t="str">
        <f>IF(Tablas!I1984="","",Tablas!I1984)</f>
        <v/>
      </c>
      <c r="H1986" s="1" t="s">
        <v>911</v>
      </c>
      <c r="I1986" s="39" t="str">
        <f>IF($B1986="","",-SUMIFS(Tabla7[Cantidad],Tabla7[Código del producto],$B1986,Tabla7[Tipo de movimiento],"SALIDA",Tabla7[Mes],I$5))</f>
        <v/>
      </c>
      <c r="J1986" s="39" t="str">
        <f>IF($B1986="","",-SUMIFS(Tabla7[Cantidad],Tabla7[Código del producto],$B1986,Tabla7[Tipo de movimiento],"SALIDA",Tabla7[Mes],J$5))</f>
        <v/>
      </c>
      <c r="K1986" s="39" t="str">
        <f>IF($B1986="","",-SUMIFS(Tabla7[Cantidad],Tabla7[Código del producto],$B1986,Tabla7[Tipo de movimiento],"SALIDA",Tabla7[Mes],K$5))</f>
        <v/>
      </c>
      <c r="L1986" s="39" t="str">
        <f>IF($B1986="","",-SUMIFS(Tabla7[Cantidad],Tabla7[Código del producto],$B1986,Tabla7[Tipo de movimiento],"SALIDA",Tabla7[Mes],L$5))</f>
        <v/>
      </c>
      <c r="M1986" s="39" t="str">
        <f>IF($B1986="","",-SUMIFS(Tabla7[Cantidad],Tabla7[Código del producto],$B1986,Tabla7[Tipo de movimiento],"SALIDA",Tabla7[Mes],M$5))</f>
        <v/>
      </c>
      <c r="N1986" s="39" t="str">
        <f>IF($B1986="","",-SUMIFS(Tabla7[Cantidad],Tabla7[Código del producto],$B1986,Tabla7[Tipo de movimiento],"SALIDA",Tabla7[Mes],N$5))</f>
        <v/>
      </c>
      <c r="O1986" s="39" t="str">
        <f>IF($B1986="","",-SUMIFS(Tabla7[Cantidad],Tabla7[Código del producto],$B1986,Tabla7[Tipo de movimiento],"SALIDA",Tabla7[Mes],O$5))</f>
        <v/>
      </c>
      <c r="P1986" s="39" t="str">
        <f>IF($B1986="","",-SUMIFS(Tabla7[Cantidad],Tabla7[Código del producto],$B1986,Tabla7[Tipo de movimiento],"SALIDA",Tabla7[Mes],P$5))</f>
        <v/>
      </c>
      <c r="Q1986" s="39" t="str">
        <f t="shared" si="90"/>
        <v/>
      </c>
      <c r="R1986" s="51" t="str">
        <f>IF($B1986="","",IFERROR(VLOOKUP($B1986,'ABC rotación'!$C:$G,5,0),"C"))</f>
        <v/>
      </c>
      <c r="S1986" s="41" t="str">
        <f t="shared" si="91"/>
        <v/>
      </c>
      <c r="T1986" s="40" t="str">
        <f t="shared" si="92"/>
        <v/>
      </c>
      <c r="U1986" s="23" t="str">
        <f>IF($B1986="","",VLOOKUP($T1986,Tablas!$X$14:$Y$17,2,1))</f>
        <v/>
      </c>
    </row>
    <row r="1987" spans="2:21" x14ac:dyDescent="0.2">
      <c r="B1987" s="1" t="str">
        <f>IF(Tablas!B1985="","",Tablas!B1985)</f>
        <v/>
      </c>
      <c r="C1987" s="1" t="str">
        <f>IF(Tablas!C1985="","",Tablas!C1985)</f>
        <v/>
      </c>
      <c r="D1987" s="1" t="str">
        <f>IF(Tablas!D1985="","",Tablas!D1985)</f>
        <v/>
      </c>
      <c r="E1987" s="1" t="str">
        <f>IF(Tablas!E1985="","",Tablas!E1985)</f>
        <v/>
      </c>
      <c r="F1987" s="1" t="str">
        <f>IF(Tablas!F1985="","",Tablas!F1985)</f>
        <v/>
      </c>
      <c r="G1987" s="1" t="str">
        <f>IF(Tablas!I1985="","",Tablas!I1985)</f>
        <v/>
      </c>
      <c r="H1987" s="1" t="s">
        <v>911</v>
      </c>
      <c r="I1987" s="39" t="str">
        <f>IF($B1987="","",-SUMIFS(Tabla7[Cantidad],Tabla7[Código del producto],$B1987,Tabla7[Tipo de movimiento],"SALIDA",Tabla7[Mes],I$5))</f>
        <v/>
      </c>
      <c r="J1987" s="39" t="str">
        <f>IF($B1987="","",-SUMIFS(Tabla7[Cantidad],Tabla7[Código del producto],$B1987,Tabla7[Tipo de movimiento],"SALIDA",Tabla7[Mes],J$5))</f>
        <v/>
      </c>
      <c r="K1987" s="39" t="str">
        <f>IF($B1987="","",-SUMIFS(Tabla7[Cantidad],Tabla7[Código del producto],$B1987,Tabla7[Tipo de movimiento],"SALIDA",Tabla7[Mes],K$5))</f>
        <v/>
      </c>
      <c r="L1987" s="39" t="str">
        <f>IF($B1987="","",-SUMIFS(Tabla7[Cantidad],Tabla7[Código del producto],$B1987,Tabla7[Tipo de movimiento],"SALIDA",Tabla7[Mes],L$5))</f>
        <v/>
      </c>
      <c r="M1987" s="39" t="str">
        <f>IF($B1987="","",-SUMIFS(Tabla7[Cantidad],Tabla7[Código del producto],$B1987,Tabla7[Tipo de movimiento],"SALIDA",Tabla7[Mes],M$5))</f>
        <v/>
      </c>
      <c r="N1987" s="39" t="str">
        <f>IF($B1987="","",-SUMIFS(Tabla7[Cantidad],Tabla7[Código del producto],$B1987,Tabla7[Tipo de movimiento],"SALIDA",Tabla7[Mes],N$5))</f>
        <v/>
      </c>
      <c r="O1987" s="39" t="str">
        <f>IF($B1987="","",-SUMIFS(Tabla7[Cantidad],Tabla7[Código del producto],$B1987,Tabla7[Tipo de movimiento],"SALIDA",Tabla7[Mes],O$5))</f>
        <v/>
      </c>
      <c r="P1987" s="39" t="str">
        <f>IF($B1987="","",-SUMIFS(Tabla7[Cantidad],Tabla7[Código del producto],$B1987,Tabla7[Tipo de movimiento],"SALIDA",Tabla7[Mes],P$5))</f>
        <v/>
      </c>
      <c r="Q1987" s="39" t="str">
        <f t="shared" si="90"/>
        <v/>
      </c>
      <c r="R1987" s="51" t="str">
        <f>IF($B1987="","",IFERROR(VLOOKUP($B1987,'ABC rotación'!$C:$G,5,0),"C"))</f>
        <v/>
      </c>
      <c r="S1987" s="41" t="str">
        <f t="shared" si="91"/>
        <v/>
      </c>
      <c r="T1987" s="40" t="str">
        <f t="shared" si="92"/>
        <v/>
      </c>
      <c r="U1987" s="23" t="str">
        <f>IF($B1987="","",VLOOKUP($T1987,Tablas!$X$14:$Y$17,2,1))</f>
        <v/>
      </c>
    </row>
    <row r="1988" spans="2:21" x14ac:dyDescent="0.2">
      <c r="B1988" s="1" t="str">
        <f>IF(Tablas!B1986="","",Tablas!B1986)</f>
        <v/>
      </c>
      <c r="C1988" s="1" t="str">
        <f>IF(Tablas!C1986="","",Tablas!C1986)</f>
        <v/>
      </c>
      <c r="D1988" s="1" t="str">
        <f>IF(Tablas!D1986="","",Tablas!D1986)</f>
        <v/>
      </c>
      <c r="E1988" s="1" t="str">
        <f>IF(Tablas!E1986="","",Tablas!E1986)</f>
        <v/>
      </c>
      <c r="F1988" s="1" t="str">
        <f>IF(Tablas!F1986="","",Tablas!F1986)</f>
        <v/>
      </c>
      <c r="G1988" s="1" t="str">
        <f>IF(Tablas!I1986="","",Tablas!I1986)</f>
        <v/>
      </c>
      <c r="H1988" s="1" t="s">
        <v>911</v>
      </c>
      <c r="I1988" s="39" t="str">
        <f>IF($B1988="","",-SUMIFS(Tabla7[Cantidad],Tabla7[Código del producto],$B1988,Tabla7[Tipo de movimiento],"SALIDA",Tabla7[Mes],I$5))</f>
        <v/>
      </c>
      <c r="J1988" s="39" t="str">
        <f>IF($B1988="","",-SUMIFS(Tabla7[Cantidad],Tabla7[Código del producto],$B1988,Tabla7[Tipo de movimiento],"SALIDA",Tabla7[Mes],J$5))</f>
        <v/>
      </c>
      <c r="K1988" s="39" t="str">
        <f>IF($B1988="","",-SUMIFS(Tabla7[Cantidad],Tabla7[Código del producto],$B1988,Tabla7[Tipo de movimiento],"SALIDA",Tabla7[Mes],K$5))</f>
        <v/>
      </c>
      <c r="L1988" s="39" t="str">
        <f>IF($B1988="","",-SUMIFS(Tabla7[Cantidad],Tabla7[Código del producto],$B1988,Tabla7[Tipo de movimiento],"SALIDA",Tabla7[Mes],L$5))</f>
        <v/>
      </c>
      <c r="M1988" s="39" t="str">
        <f>IF($B1988="","",-SUMIFS(Tabla7[Cantidad],Tabla7[Código del producto],$B1988,Tabla7[Tipo de movimiento],"SALIDA",Tabla7[Mes],M$5))</f>
        <v/>
      </c>
      <c r="N1988" s="39" t="str">
        <f>IF($B1988="","",-SUMIFS(Tabla7[Cantidad],Tabla7[Código del producto],$B1988,Tabla7[Tipo de movimiento],"SALIDA",Tabla7[Mes],N$5))</f>
        <v/>
      </c>
      <c r="O1988" s="39" t="str">
        <f>IF($B1988="","",-SUMIFS(Tabla7[Cantidad],Tabla7[Código del producto],$B1988,Tabla7[Tipo de movimiento],"SALIDA",Tabla7[Mes],O$5))</f>
        <v/>
      </c>
      <c r="P1988" s="39" t="str">
        <f>IF($B1988="","",-SUMIFS(Tabla7[Cantidad],Tabla7[Código del producto],$B1988,Tabla7[Tipo de movimiento],"SALIDA",Tabla7[Mes],P$5))</f>
        <v/>
      </c>
      <c r="Q1988" s="39" t="str">
        <f t="shared" si="90"/>
        <v/>
      </c>
      <c r="R1988" s="51" t="str">
        <f>IF($B1988="","",IFERROR(VLOOKUP($B1988,'ABC rotación'!$C:$G,5,0),"C"))</f>
        <v/>
      </c>
      <c r="S1988" s="41" t="str">
        <f t="shared" si="91"/>
        <v/>
      </c>
      <c r="T1988" s="40" t="str">
        <f t="shared" si="92"/>
        <v/>
      </c>
      <c r="U1988" s="23" t="str">
        <f>IF($B1988="","",VLOOKUP($T1988,Tablas!$X$14:$Y$17,2,1))</f>
        <v/>
      </c>
    </row>
    <row r="1989" spans="2:21" x14ac:dyDescent="0.2">
      <c r="B1989" s="1" t="str">
        <f>IF(Tablas!B1987="","",Tablas!B1987)</f>
        <v/>
      </c>
      <c r="C1989" s="1" t="str">
        <f>IF(Tablas!C1987="","",Tablas!C1987)</f>
        <v/>
      </c>
      <c r="D1989" s="1" t="str">
        <f>IF(Tablas!D1987="","",Tablas!D1987)</f>
        <v/>
      </c>
      <c r="E1989" s="1" t="str">
        <f>IF(Tablas!E1987="","",Tablas!E1987)</f>
        <v/>
      </c>
      <c r="F1989" s="1" t="str">
        <f>IF(Tablas!F1987="","",Tablas!F1987)</f>
        <v/>
      </c>
      <c r="G1989" s="1" t="str">
        <f>IF(Tablas!I1987="","",Tablas!I1987)</f>
        <v/>
      </c>
      <c r="H1989" s="1" t="s">
        <v>911</v>
      </c>
      <c r="I1989" s="39" t="str">
        <f>IF($B1989="","",-SUMIFS(Tabla7[Cantidad],Tabla7[Código del producto],$B1989,Tabla7[Tipo de movimiento],"SALIDA",Tabla7[Mes],I$5))</f>
        <v/>
      </c>
      <c r="J1989" s="39" t="str">
        <f>IF($B1989="","",-SUMIFS(Tabla7[Cantidad],Tabla7[Código del producto],$B1989,Tabla7[Tipo de movimiento],"SALIDA",Tabla7[Mes],J$5))</f>
        <v/>
      </c>
      <c r="K1989" s="39" t="str">
        <f>IF($B1989="","",-SUMIFS(Tabla7[Cantidad],Tabla7[Código del producto],$B1989,Tabla7[Tipo de movimiento],"SALIDA",Tabla7[Mes],K$5))</f>
        <v/>
      </c>
      <c r="L1989" s="39" t="str">
        <f>IF($B1989="","",-SUMIFS(Tabla7[Cantidad],Tabla7[Código del producto],$B1989,Tabla7[Tipo de movimiento],"SALIDA",Tabla7[Mes],L$5))</f>
        <v/>
      </c>
      <c r="M1989" s="39" t="str">
        <f>IF($B1989="","",-SUMIFS(Tabla7[Cantidad],Tabla7[Código del producto],$B1989,Tabla7[Tipo de movimiento],"SALIDA",Tabla7[Mes],M$5))</f>
        <v/>
      </c>
      <c r="N1989" s="39" t="str">
        <f>IF($B1989="","",-SUMIFS(Tabla7[Cantidad],Tabla7[Código del producto],$B1989,Tabla7[Tipo de movimiento],"SALIDA",Tabla7[Mes],N$5))</f>
        <v/>
      </c>
      <c r="O1989" s="39" t="str">
        <f>IF($B1989="","",-SUMIFS(Tabla7[Cantidad],Tabla7[Código del producto],$B1989,Tabla7[Tipo de movimiento],"SALIDA",Tabla7[Mes],O$5))</f>
        <v/>
      </c>
      <c r="P1989" s="39" t="str">
        <f>IF($B1989="","",-SUMIFS(Tabla7[Cantidad],Tabla7[Código del producto],$B1989,Tabla7[Tipo de movimiento],"SALIDA",Tabla7[Mes],P$5))</f>
        <v/>
      </c>
      <c r="Q1989" s="39" t="str">
        <f t="shared" si="90"/>
        <v/>
      </c>
      <c r="R1989" s="51" t="str">
        <f>IF($B1989="","",IFERROR(VLOOKUP($B1989,'ABC rotación'!$C:$G,5,0),"C"))</f>
        <v/>
      </c>
      <c r="S1989" s="41" t="str">
        <f t="shared" si="91"/>
        <v/>
      </c>
      <c r="T1989" s="40" t="str">
        <f t="shared" si="92"/>
        <v/>
      </c>
      <c r="U1989" s="23" t="str">
        <f>IF($B1989="","",VLOOKUP($T1989,Tablas!$X$14:$Y$17,2,1))</f>
        <v/>
      </c>
    </row>
    <row r="1990" spans="2:21" x14ac:dyDescent="0.2">
      <c r="B1990" s="1" t="str">
        <f>IF(Tablas!B1988="","",Tablas!B1988)</f>
        <v/>
      </c>
      <c r="C1990" s="1" t="str">
        <f>IF(Tablas!C1988="","",Tablas!C1988)</f>
        <v/>
      </c>
      <c r="D1990" s="1" t="str">
        <f>IF(Tablas!D1988="","",Tablas!D1988)</f>
        <v/>
      </c>
      <c r="E1990" s="1" t="str">
        <f>IF(Tablas!E1988="","",Tablas!E1988)</f>
        <v/>
      </c>
      <c r="F1990" s="1" t="str">
        <f>IF(Tablas!F1988="","",Tablas!F1988)</f>
        <v/>
      </c>
      <c r="G1990" s="1" t="str">
        <f>IF(Tablas!I1988="","",Tablas!I1988)</f>
        <v/>
      </c>
      <c r="H1990" s="1" t="s">
        <v>911</v>
      </c>
      <c r="I1990" s="39" t="str">
        <f>IF($B1990="","",-SUMIFS(Tabla7[Cantidad],Tabla7[Código del producto],$B1990,Tabla7[Tipo de movimiento],"SALIDA",Tabla7[Mes],I$5))</f>
        <v/>
      </c>
      <c r="J1990" s="39" t="str">
        <f>IF($B1990="","",-SUMIFS(Tabla7[Cantidad],Tabla7[Código del producto],$B1990,Tabla7[Tipo de movimiento],"SALIDA",Tabla7[Mes],J$5))</f>
        <v/>
      </c>
      <c r="K1990" s="39" t="str">
        <f>IF($B1990="","",-SUMIFS(Tabla7[Cantidad],Tabla7[Código del producto],$B1990,Tabla7[Tipo de movimiento],"SALIDA",Tabla7[Mes],K$5))</f>
        <v/>
      </c>
      <c r="L1990" s="39" t="str">
        <f>IF($B1990="","",-SUMIFS(Tabla7[Cantidad],Tabla7[Código del producto],$B1990,Tabla7[Tipo de movimiento],"SALIDA",Tabla7[Mes],L$5))</f>
        <v/>
      </c>
      <c r="M1990" s="39" t="str">
        <f>IF($B1990="","",-SUMIFS(Tabla7[Cantidad],Tabla7[Código del producto],$B1990,Tabla7[Tipo de movimiento],"SALIDA",Tabla7[Mes],M$5))</f>
        <v/>
      </c>
      <c r="N1990" s="39" t="str">
        <f>IF($B1990="","",-SUMIFS(Tabla7[Cantidad],Tabla7[Código del producto],$B1990,Tabla7[Tipo de movimiento],"SALIDA",Tabla7[Mes],N$5))</f>
        <v/>
      </c>
      <c r="O1990" s="39" t="str">
        <f>IF($B1990="","",-SUMIFS(Tabla7[Cantidad],Tabla7[Código del producto],$B1990,Tabla7[Tipo de movimiento],"SALIDA",Tabla7[Mes],O$5))</f>
        <v/>
      </c>
      <c r="P1990" s="39" t="str">
        <f>IF($B1990="","",-SUMIFS(Tabla7[Cantidad],Tabla7[Código del producto],$B1990,Tabla7[Tipo de movimiento],"SALIDA",Tabla7[Mes],P$5))</f>
        <v/>
      </c>
      <c r="Q1990" s="39" t="str">
        <f t="shared" si="90"/>
        <v/>
      </c>
      <c r="R1990" s="51" t="str">
        <f>IF($B1990="","",IFERROR(VLOOKUP($B1990,'ABC rotación'!$C:$G,5,0),"C"))</f>
        <v/>
      </c>
      <c r="S1990" s="41" t="str">
        <f t="shared" si="91"/>
        <v/>
      </c>
      <c r="T1990" s="40" t="str">
        <f t="shared" si="92"/>
        <v/>
      </c>
      <c r="U1990" s="23" t="str">
        <f>IF($B1990="","",VLOOKUP($T1990,Tablas!$X$14:$Y$17,2,1))</f>
        <v/>
      </c>
    </row>
    <row r="1991" spans="2:21" x14ac:dyDescent="0.2">
      <c r="B1991" s="1" t="str">
        <f>IF(Tablas!B1989="","",Tablas!B1989)</f>
        <v/>
      </c>
      <c r="C1991" s="1" t="str">
        <f>IF(Tablas!C1989="","",Tablas!C1989)</f>
        <v/>
      </c>
      <c r="D1991" s="1" t="str">
        <f>IF(Tablas!D1989="","",Tablas!D1989)</f>
        <v/>
      </c>
      <c r="E1991" s="1" t="str">
        <f>IF(Tablas!E1989="","",Tablas!E1989)</f>
        <v/>
      </c>
      <c r="F1991" s="1" t="str">
        <f>IF(Tablas!F1989="","",Tablas!F1989)</f>
        <v/>
      </c>
      <c r="G1991" s="1" t="str">
        <f>IF(Tablas!I1989="","",Tablas!I1989)</f>
        <v/>
      </c>
      <c r="H1991" s="1" t="s">
        <v>911</v>
      </c>
      <c r="I1991" s="39" t="str">
        <f>IF($B1991="","",-SUMIFS(Tabla7[Cantidad],Tabla7[Código del producto],$B1991,Tabla7[Tipo de movimiento],"SALIDA",Tabla7[Mes],I$5))</f>
        <v/>
      </c>
      <c r="J1991" s="39" t="str">
        <f>IF($B1991="","",-SUMIFS(Tabla7[Cantidad],Tabla7[Código del producto],$B1991,Tabla7[Tipo de movimiento],"SALIDA",Tabla7[Mes],J$5))</f>
        <v/>
      </c>
      <c r="K1991" s="39" t="str">
        <f>IF($B1991="","",-SUMIFS(Tabla7[Cantidad],Tabla7[Código del producto],$B1991,Tabla7[Tipo de movimiento],"SALIDA",Tabla7[Mes],K$5))</f>
        <v/>
      </c>
      <c r="L1991" s="39" t="str">
        <f>IF($B1991="","",-SUMIFS(Tabla7[Cantidad],Tabla7[Código del producto],$B1991,Tabla7[Tipo de movimiento],"SALIDA",Tabla7[Mes],L$5))</f>
        <v/>
      </c>
      <c r="M1991" s="39" t="str">
        <f>IF($B1991="","",-SUMIFS(Tabla7[Cantidad],Tabla7[Código del producto],$B1991,Tabla7[Tipo de movimiento],"SALIDA",Tabla7[Mes],M$5))</f>
        <v/>
      </c>
      <c r="N1991" s="39" t="str">
        <f>IF($B1991="","",-SUMIFS(Tabla7[Cantidad],Tabla7[Código del producto],$B1991,Tabla7[Tipo de movimiento],"SALIDA",Tabla7[Mes],N$5))</f>
        <v/>
      </c>
      <c r="O1991" s="39" t="str">
        <f>IF($B1991="","",-SUMIFS(Tabla7[Cantidad],Tabla7[Código del producto],$B1991,Tabla7[Tipo de movimiento],"SALIDA",Tabla7[Mes],O$5))</f>
        <v/>
      </c>
      <c r="P1991" s="39" t="str">
        <f>IF($B1991="","",-SUMIFS(Tabla7[Cantidad],Tabla7[Código del producto],$B1991,Tabla7[Tipo de movimiento],"SALIDA",Tabla7[Mes],P$5))</f>
        <v/>
      </c>
      <c r="Q1991" s="39" t="str">
        <f t="shared" ref="Q1991:Q2054" si="93">IF($B1991="","",IFERROR(AVERAGE(N1991:P1991),0))</f>
        <v/>
      </c>
      <c r="R1991" s="51" t="str">
        <f>IF($B1991="","",IFERROR(VLOOKUP($B1991,'ABC rotación'!$C:$G,5,0),"C"))</f>
        <v/>
      </c>
      <c r="S1991" s="41" t="str">
        <f t="shared" ref="S1991:S2054" si="94">IF($B1991="","",IFERROR(H1991/Q1991*30,0))</f>
        <v/>
      </c>
      <c r="T1991" s="40" t="str">
        <f t="shared" ref="T1991:T2054" si="95">IF($B1991="","",S1991/F1991)</f>
        <v/>
      </c>
      <c r="U1991" s="23" t="str">
        <f>IF($B1991="","",VLOOKUP($T1991,Tablas!$X$14:$Y$17,2,1))</f>
        <v/>
      </c>
    </row>
    <row r="1992" spans="2:21" x14ac:dyDescent="0.2">
      <c r="B1992" s="1" t="str">
        <f>IF(Tablas!B1990="","",Tablas!B1990)</f>
        <v/>
      </c>
      <c r="C1992" s="1" t="str">
        <f>IF(Tablas!C1990="","",Tablas!C1990)</f>
        <v/>
      </c>
      <c r="D1992" s="1" t="str">
        <f>IF(Tablas!D1990="","",Tablas!D1990)</f>
        <v/>
      </c>
      <c r="E1992" s="1" t="str">
        <f>IF(Tablas!E1990="","",Tablas!E1990)</f>
        <v/>
      </c>
      <c r="F1992" s="1" t="str">
        <f>IF(Tablas!F1990="","",Tablas!F1990)</f>
        <v/>
      </c>
      <c r="G1992" s="1" t="str">
        <f>IF(Tablas!I1990="","",Tablas!I1990)</f>
        <v/>
      </c>
      <c r="H1992" s="1" t="s">
        <v>911</v>
      </c>
      <c r="I1992" s="39" t="str">
        <f>IF($B1992="","",-SUMIFS(Tabla7[Cantidad],Tabla7[Código del producto],$B1992,Tabla7[Tipo de movimiento],"SALIDA",Tabla7[Mes],I$5))</f>
        <v/>
      </c>
      <c r="J1992" s="39" t="str">
        <f>IF($B1992="","",-SUMIFS(Tabla7[Cantidad],Tabla7[Código del producto],$B1992,Tabla7[Tipo de movimiento],"SALIDA",Tabla7[Mes],J$5))</f>
        <v/>
      </c>
      <c r="K1992" s="39" t="str">
        <f>IF($B1992="","",-SUMIFS(Tabla7[Cantidad],Tabla7[Código del producto],$B1992,Tabla7[Tipo de movimiento],"SALIDA",Tabla7[Mes],K$5))</f>
        <v/>
      </c>
      <c r="L1992" s="39" t="str">
        <f>IF($B1992="","",-SUMIFS(Tabla7[Cantidad],Tabla7[Código del producto],$B1992,Tabla7[Tipo de movimiento],"SALIDA",Tabla7[Mes],L$5))</f>
        <v/>
      </c>
      <c r="M1992" s="39" t="str">
        <f>IF($B1992="","",-SUMIFS(Tabla7[Cantidad],Tabla7[Código del producto],$B1992,Tabla7[Tipo de movimiento],"SALIDA",Tabla7[Mes],M$5))</f>
        <v/>
      </c>
      <c r="N1992" s="39" t="str">
        <f>IF($B1992="","",-SUMIFS(Tabla7[Cantidad],Tabla7[Código del producto],$B1992,Tabla7[Tipo de movimiento],"SALIDA",Tabla7[Mes],N$5))</f>
        <v/>
      </c>
      <c r="O1992" s="39" t="str">
        <f>IF($B1992="","",-SUMIFS(Tabla7[Cantidad],Tabla7[Código del producto],$B1992,Tabla7[Tipo de movimiento],"SALIDA",Tabla7[Mes],O$5))</f>
        <v/>
      </c>
      <c r="P1992" s="39" t="str">
        <f>IF($B1992="","",-SUMIFS(Tabla7[Cantidad],Tabla7[Código del producto],$B1992,Tabla7[Tipo de movimiento],"SALIDA",Tabla7[Mes],P$5))</f>
        <v/>
      </c>
      <c r="Q1992" s="39" t="str">
        <f t="shared" si="93"/>
        <v/>
      </c>
      <c r="R1992" s="51" t="str">
        <f>IF($B1992="","",IFERROR(VLOOKUP($B1992,'ABC rotación'!$C:$G,5,0),"C"))</f>
        <v/>
      </c>
      <c r="S1992" s="41" t="str">
        <f t="shared" si="94"/>
        <v/>
      </c>
      <c r="T1992" s="40" t="str">
        <f t="shared" si="95"/>
        <v/>
      </c>
      <c r="U1992" s="23" t="str">
        <f>IF($B1992="","",VLOOKUP($T1992,Tablas!$X$14:$Y$17,2,1))</f>
        <v/>
      </c>
    </row>
    <row r="1993" spans="2:21" x14ac:dyDescent="0.2">
      <c r="B1993" s="1" t="str">
        <f>IF(Tablas!B1991="","",Tablas!B1991)</f>
        <v/>
      </c>
      <c r="C1993" s="1" t="str">
        <f>IF(Tablas!C1991="","",Tablas!C1991)</f>
        <v/>
      </c>
      <c r="D1993" s="1" t="str">
        <f>IF(Tablas!D1991="","",Tablas!D1991)</f>
        <v/>
      </c>
      <c r="E1993" s="1" t="str">
        <f>IF(Tablas!E1991="","",Tablas!E1991)</f>
        <v/>
      </c>
      <c r="F1993" s="1" t="str">
        <f>IF(Tablas!F1991="","",Tablas!F1991)</f>
        <v/>
      </c>
      <c r="G1993" s="1" t="str">
        <f>IF(Tablas!I1991="","",Tablas!I1991)</f>
        <v/>
      </c>
      <c r="H1993" s="1" t="s">
        <v>911</v>
      </c>
      <c r="I1993" s="39" t="str">
        <f>IF($B1993="","",-SUMIFS(Tabla7[Cantidad],Tabla7[Código del producto],$B1993,Tabla7[Tipo de movimiento],"SALIDA",Tabla7[Mes],I$5))</f>
        <v/>
      </c>
      <c r="J1993" s="39" t="str">
        <f>IF($B1993="","",-SUMIFS(Tabla7[Cantidad],Tabla7[Código del producto],$B1993,Tabla7[Tipo de movimiento],"SALIDA",Tabla7[Mes],J$5))</f>
        <v/>
      </c>
      <c r="K1993" s="39" t="str">
        <f>IF($B1993="","",-SUMIFS(Tabla7[Cantidad],Tabla7[Código del producto],$B1993,Tabla7[Tipo de movimiento],"SALIDA",Tabla7[Mes],K$5))</f>
        <v/>
      </c>
      <c r="L1993" s="39" t="str">
        <f>IF($B1993="","",-SUMIFS(Tabla7[Cantidad],Tabla7[Código del producto],$B1993,Tabla7[Tipo de movimiento],"SALIDA",Tabla7[Mes],L$5))</f>
        <v/>
      </c>
      <c r="M1993" s="39" t="str">
        <f>IF($B1993="","",-SUMIFS(Tabla7[Cantidad],Tabla7[Código del producto],$B1993,Tabla7[Tipo de movimiento],"SALIDA",Tabla7[Mes],M$5))</f>
        <v/>
      </c>
      <c r="N1993" s="39" t="str">
        <f>IF($B1993="","",-SUMIFS(Tabla7[Cantidad],Tabla7[Código del producto],$B1993,Tabla7[Tipo de movimiento],"SALIDA",Tabla7[Mes],N$5))</f>
        <v/>
      </c>
      <c r="O1993" s="39" t="str">
        <f>IF($B1993="","",-SUMIFS(Tabla7[Cantidad],Tabla7[Código del producto],$B1993,Tabla7[Tipo de movimiento],"SALIDA",Tabla7[Mes],O$5))</f>
        <v/>
      </c>
      <c r="P1993" s="39" t="str">
        <f>IF($B1993="","",-SUMIFS(Tabla7[Cantidad],Tabla7[Código del producto],$B1993,Tabla7[Tipo de movimiento],"SALIDA",Tabla7[Mes],P$5))</f>
        <v/>
      </c>
      <c r="Q1993" s="39" t="str">
        <f t="shared" si="93"/>
        <v/>
      </c>
      <c r="R1993" s="51" t="str">
        <f>IF($B1993="","",IFERROR(VLOOKUP($B1993,'ABC rotación'!$C:$G,5,0),"C"))</f>
        <v/>
      </c>
      <c r="S1993" s="41" t="str">
        <f t="shared" si="94"/>
        <v/>
      </c>
      <c r="T1993" s="40" t="str">
        <f t="shared" si="95"/>
        <v/>
      </c>
      <c r="U1993" s="23" t="str">
        <f>IF($B1993="","",VLOOKUP($T1993,Tablas!$X$14:$Y$17,2,1))</f>
        <v/>
      </c>
    </row>
    <row r="1994" spans="2:21" x14ac:dyDescent="0.2">
      <c r="B1994" s="1" t="str">
        <f>IF(Tablas!B1992="","",Tablas!B1992)</f>
        <v/>
      </c>
      <c r="C1994" s="1" t="str">
        <f>IF(Tablas!C1992="","",Tablas!C1992)</f>
        <v/>
      </c>
      <c r="D1994" s="1" t="str">
        <f>IF(Tablas!D1992="","",Tablas!D1992)</f>
        <v/>
      </c>
      <c r="E1994" s="1" t="str">
        <f>IF(Tablas!E1992="","",Tablas!E1992)</f>
        <v/>
      </c>
      <c r="F1994" s="1" t="str">
        <f>IF(Tablas!F1992="","",Tablas!F1992)</f>
        <v/>
      </c>
      <c r="G1994" s="1" t="str">
        <f>IF(Tablas!I1992="","",Tablas!I1992)</f>
        <v/>
      </c>
      <c r="H1994" s="1" t="s">
        <v>911</v>
      </c>
      <c r="I1994" s="39" t="str">
        <f>IF($B1994="","",-SUMIFS(Tabla7[Cantidad],Tabla7[Código del producto],$B1994,Tabla7[Tipo de movimiento],"SALIDA",Tabla7[Mes],I$5))</f>
        <v/>
      </c>
      <c r="J1994" s="39" t="str">
        <f>IF($B1994="","",-SUMIFS(Tabla7[Cantidad],Tabla7[Código del producto],$B1994,Tabla7[Tipo de movimiento],"SALIDA",Tabla7[Mes],J$5))</f>
        <v/>
      </c>
      <c r="K1994" s="39" t="str">
        <f>IF($B1994="","",-SUMIFS(Tabla7[Cantidad],Tabla7[Código del producto],$B1994,Tabla7[Tipo de movimiento],"SALIDA",Tabla7[Mes],K$5))</f>
        <v/>
      </c>
      <c r="L1994" s="39" t="str">
        <f>IF($B1994="","",-SUMIFS(Tabla7[Cantidad],Tabla7[Código del producto],$B1994,Tabla7[Tipo de movimiento],"SALIDA",Tabla7[Mes],L$5))</f>
        <v/>
      </c>
      <c r="M1994" s="39" t="str">
        <f>IF($B1994="","",-SUMIFS(Tabla7[Cantidad],Tabla7[Código del producto],$B1994,Tabla7[Tipo de movimiento],"SALIDA",Tabla7[Mes],M$5))</f>
        <v/>
      </c>
      <c r="N1994" s="39" t="str">
        <f>IF($B1994="","",-SUMIFS(Tabla7[Cantidad],Tabla7[Código del producto],$B1994,Tabla7[Tipo de movimiento],"SALIDA",Tabla7[Mes],N$5))</f>
        <v/>
      </c>
      <c r="O1994" s="39" t="str">
        <f>IF($B1994="","",-SUMIFS(Tabla7[Cantidad],Tabla7[Código del producto],$B1994,Tabla7[Tipo de movimiento],"SALIDA",Tabla7[Mes],O$5))</f>
        <v/>
      </c>
      <c r="P1994" s="39" t="str">
        <f>IF($B1994="","",-SUMIFS(Tabla7[Cantidad],Tabla7[Código del producto],$B1994,Tabla7[Tipo de movimiento],"SALIDA",Tabla7[Mes],P$5))</f>
        <v/>
      </c>
      <c r="Q1994" s="39" t="str">
        <f t="shared" si="93"/>
        <v/>
      </c>
      <c r="R1994" s="51" t="str">
        <f>IF($B1994="","",IFERROR(VLOOKUP($B1994,'ABC rotación'!$C:$G,5,0),"C"))</f>
        <v/>
      </c>
      <c r="S1994" s="41" t="str">
        <f t="shared" si="94"/>
        <v/>
      </c>
      <c r="T1994" s="40" t="str">
        <f t="shared" si="95"/>
        <v/>
      </c>
      <c r="U1994" s="23" t="str">
        <f>IF($B1994="","",VLOOKUP($T1994,Tablas!$X$14:$Y$17,2,1))</f>
        <v/>
      </c>
    </row>
    <row r="1995" spans="2:21" x14ac:dyDescent="0.2">
      <c r="B1995" s="1" t="str">
        <f>IF(Tablas!B1993="","",Tablas!B1993)</f>
        <v/>
      </c>
      <c r="C1995" s="1" t="str">
        <f>IF(Tablas!C1993="","",Tablas!C1993)</f>
        <v/>
      </c>
      <c r="D1995" s="1" t="str">
        <f>IF(Tablas!D1993="","",Tablas!D1993)</f>
        <v/>
      </c>
      <c r="E1995" s="1" t="str">
        <f>IF(Tablas!E1993="","",Tablas!E1993)</f>
        <v/>
      </c>
      <c r="F1995" s="1" t="str">
        <f>IF(Tablas!F1993="","",Tablas!F1993)</f>
        <v/>
      </c>
      <c r="G1995" s="1" t="str">
        <f>IF(Tablas!I1993="","",Tablas!I1993)</f>
        <v/>
      </c>
      <c r="H1995" s="1" t="s">
        <v>911</v>
      </c>
      <c r="I1995" s="39" t="str">
        <f>IF($B1995="","",-SUMIFS(Tabla7[Cantidad],Tabla7[Código del producto],$B1995,Tabla7[Tipo de movimiento],"SALIDA",Tabla7[Mes],I$5))</f>
        <v/>
      </c>
      <c r="J1995" s="39" t="str">
        <f>IF($B1995="","",-SUMIFS(Tabla7[Cantidad],Tabla7[Código del producto],$B1995,Tabla7[Tipo de movimiento],"SALIDA",Tabla7[Mes],J$5))</f>
        <v/>
      </c>
      <c r="K1995" s="39" t="str">
        <f>IF($B1995="","",-SUMIFS(Tabla7[Cantidad],Tabla7[Código del producto],$B1995,Tabla7[Tipo de movimiento],"SALIDA",Tabla7[Mes],K$5))</f>
        <v/>
      </c>
      <c r="L1995" s="39" t="str">
        <f>IF($B1995="","",-SUMIFS(Tabla7[Cantidad],Tabla7[Código del producto],$B1995,Tabla7[Tipo de movimiento],"SALIDA",Tabla7[Mes],L$5))</f>
        <v/>
      </c>
      <c r="M1995" s="39" t="str">
        <f>IF($B1995="","",-SUMIFS(Tabla7[Cantidad],Tabla7[Código del producto],$B1995,Tabla7[Tipo de movimiento],"SALIDA",Tabla7[Mes],M$5))</f>
        <v/>
      </c>
      <c r="N1995" s="39" t="str">
        <f>IF($B1995="","",-SUMIFS(Tabla7[Cantidad],Tabla7[Código del producto],$B1995,Tabla7[Tipo de movimiento],"SALIDA",Tabla7[Mes],N$5))</f>
        <v/>
      </c>
      <c r="O1995" s="39" t="str">
        <f>IF($B1995="","",-SUMIFS(Tabla7[Cantidad],Tabla7[Código del producto],$B1995,Tabla7[Tipo de movimiento],"SALIDA",Tabla7[Mes],O$5))</f>
        <v/>
      </c>
      <c r="P1995" s="39" t="str">
        <f>IF($B1995="","",-SUMIFS(Tabla7[Cantidad],Tabla7[Código del producto],$B1995,Tabla7[Tipo de movimiento],"SALIDA",Tabla7[Mes],P$5))</f>
        <v/>
      </c>
      <c r="Q1995" s="39" t="str">
        <f t="shared" si="93"/>
        <v/>
      </c>
      <c r="R1995" s="51" t="str">
        <f>IF($B1995="","",IFERROR(VLOOKUP($B1995,'ABC rotación'!$C:$G,5,0),"C"))</f>
        <v/>
      </c>
      <c r="S1995" s="41" t="str">
        <f t="shared" si="94"/>
        <v/>
      </c>
      <c r="T1995" s="40" t="str">
        <f t="shared" si="95"/>
        <v/>
      </c>
      <c r="U1995" s="23" t="str">
        <f>IF($B1995="","",VLOOKUP($T1995,Tablas!$X$14:$Y$17,2,1))</f>
        <v/>
      </c>
    </row>
    <row r="1996" spans="2:21" x14ac:dyDescent="0.2">
      <c r="B1996" s="1" t="str">
        <f>IF(Tablas!B1994="","",Tablas!B1994)</f>
        <v/>
      </c>
      <c r="C1996" s="1" t="str">
        <f>IF(Tablas!C1994="","",Tablas!C1994)</f>
        <v/>
      </c>
      <c r="D1996" s="1" t="str">
        <f>IF(Tablas!D1994="","",Tablas!D1994)</f>
        <v/>
      </c>
      <c r="E1996" s="1" t="str">
        <f>IF(Tablas!E1994="","",Tablas!E1994)</f>
        <v/>
      </c>
      <c r="F1996" s="1" t="str">
        <f>IF(Tablas!F1994="","",Tablas!F1994)</f>
        <v/>
      </c>
      <c r="G1996" s="1" t="str">
        <f>IF(Tablas!I1994="","",Tablas!I1994)</f>
        <v/>
      </c>
      <c r="H1996" s="1" t="s">
        <v>911</v>
      </c>
      <c r="I1996" s="39" t="str">
        <f>IF($B1996="","",-SUMIFS(Tabla7[Cantidad],Tabla7[Código del producto],$B1996,Tabla7[Tipo de movimiento],"SALIDA",Tabla7[Mes],I$5))</f>
        <v/>
      </c>
      <c r="J1996" s="39" t="str">
        <f>IF($B1996="","",-SUMIFS(Tabla7[Cantidad],Tabla7[Código del producto],$B1996,Tabla7[Tipo de movimiento],"SALIDA",Tabla7[Mes],J$5))</f>
        <v/>
      </c>
      <c r="K1996" s="39" t="str">
        <f>IF($B1996="","",-SUMIFS(Tabla7[Cantidad],Tabla7[Código del producto],$B1996,Tabla7[Tipo de movimiento],"SALIDA",Tabla7[Mes],K$5))</f>
        <v/>
      </c>
      <c r="L1996" s="39" t="str">
        <f>IF($B1996="","",-SUMIFS(Tabla7[Cantidad],Tabla7[Código del producto],$B1996,Tabla7[Tipo de movimiento],"SALIDA",Tabla7[Mes],L$5))</f>
        <v/>
      </c>
      <c r="M1996" s="39" t="str">
        <f>IF($B1996="","",-SUMIFS(Tabla7[Cantidad],Tabla7[Código del producto],$B1996,Tabla7[Tipo de movimiento],"SALIDA",Tabla7[Mes],M$5))</f>
        <v/>
      </c>
      <c r="N1996" s="39" t="str">
        <f>IF($B1996="","",-SUMIFS(Tabla7[Cantidad],Tabla7[Código del producto],$B1996,Tabla7[Tipo de movimiento],"SALIDA",Tabla7[Mes],N$5))</f>
        <v/>
      </c>
      <c r="O1996" s="39" t="str">
        <f>IF($B1996="","",-SUMIFS(Tabla7[Cantidad],Tabla7[Código del producto],$B1996,Tabla7[Tipo de movimiento],"SALIDA",Tabla7[Mes],O$5))</f>
        <v/>
      </c>
      <c r="P1996" s="39" t="str">
        <f>IF($B1996="","",-SUMIFS(Tabla7[Cantidad],Tabla7[Código del producto],$B1996,Tabla7[Tipo de movimiento],"SALIDA",Tabla7[Mes],P$5))</f>
        <v/>
      </c>
      <c r="Q1996" s="39" t="str">
        <f t="shared" si="93"/>
        <v/>
      </c>
      <c r="R1996" s="51" t="str">
        <f>IF($B1996="","",IFERROR(VLOOKUP($B1996,'ABC rotación'!$C:$G,5,0),"C"))</f>
        <v/>
      </c>
      <c r="S1996" s="41" t="str">
        <f t="shared" si="94"/>
        <v/>
      </c>
      <c r="T1996" s="40" t="str">
        <f t="shared" si="95"/>
        <v/>
      </c>
      <c r="U1996" s="23" t="str">
        <f>IF($B1996="","",VLOOKUP($T1996,Tablas!$X$14:$Y$17,2,1))</f>
        <v/>
      </c>
    </row>
    <row r="1997" spans="2:21" x14ac:dyDescent="0.2">
      <c r="B1997" s="1" t="str">
        <f>IF(Tablas!B1995="","",Tablas!B1995)</f>
        <v/>
      </c>
      <c r="C1997" s="1" t="str">
        <f>IF(Tablas!C1995="","",Tablas!C1995)</f>
        <v/>
      </c>
      <c r="D1997" s="1" t="str">
        <f>IF(Tablas!D1995="","",Tablas!D1995)</f>
        <v/>
      </c>
      <c r="E1997" s="1" t="str">
        <f>IF(Tablas!E1995="","",Tablas!E1995)</f>
        <v/>
      </c>
      <c r="F1997" s="1" t="str">
        <f>IF(Tablas!F1995="","",Tablas!F1995)</f>
        <v/>
      </c>
      <c r="G1997" s="1" t="str">
        <f>IF(Tablas!I1995="","",Tablas!I1995)</f>
        <v/>
      </c>
      <c r="H1997" s="1" t="s">
        <v>911</v>
      </c>
      <c r="I1997" s="39" t="str">
        <f>IF($B1997="","",-SUMIFS(Tabla7[Cantidad],Tabla7[Código del producto],$B1997,Tabla7[Tipo de movimiento],"SALIDA",Tabla7[Mes],I$5))</f>
        <v/>
      </c>
      <c r="J1997" s="39" t="str">
        <f>IF($B1997="","",-SUMIFS(Tabla7[Cantidad],Tabla7[Código del producto],$B1997,Tabla7[Tipo de movimiento],"SALIDA",Tabla7[Mes],J$5))</f>
        <v/>
      </c>
      <c r="K1997" s="39" t="str">
        <f>IF($B1997="","",-SUMIFS(Tabla7[Cantidad],Tabla7[Código del producto],$B1997,Tabla7[Tipo de movimiento],"SALIDA",Tabla7[Mes],K$5))</f>
        <v/>
      </c>
      <c r="L1997" s="39" t="str">
        <f>IF($B1997="","",-SUMIFS(Tabla7[Cantidad],Tabla7[Código del producto],$B1997,Tabla7[Tipo de movimiento],"SALIDA",Tabla7[Mes],L$5))</f>
        <v/>
      </c>
      <c r="M1997" s="39" t="str">
        <f>IF($B1997="","",-SUMIFS(Tabla7[Cantidad],Tabla7[Código del producto],$B1997,Tabla7[Tipo de movimiento],"SALIDA",Tabla7[Mes],M$5))</f>
        <v/>
      </c>
      <c r="N1997" s="39" t="str">
        <f>IF($B1997="","",-SUMIFS(Tabla7[Cantidad],Tabla7[Código del producto],$B1997,Tabla7[Tipo de movimiento],"SALIDA",Tabla7[Mes],N$5))</f>
        <v/>
      </c>
      <c r="O1997" s="39" t="str">
        <f>IF($B1997="","",-SUMIFS(Tabla7[Cantidad],Tabla7[Código del producto],$B1997,Tabla7[Tipo de movimiento],"SALIDA",Tabla7[Mes],O$5))</f>
        <v/>
      </c>
      <c r="P1997" s="39" t="str">
        <f>IF($B1997="","",-SUMIFS(Tabla7[Cantidad],Tabla7[Código del producto],$B1997,Tabla7[Tipo de movimiento],"SALIDA",Tabla7[Mes],P$5))</f>
        <v/>
      </c>
      <c r="Q1997" s="39" t="str">
        <f t="shared" si="93"/>
        <v/>
      </c>
      <c r="R1997" s="51" t="str">
        <f>IF($B1997="","",IFERROR(VLOOKUP($B1997,'ABC rotación'!$C:$G,5,0),"C"))</f>
        <v/>
      </c>
      <c r="S1997" s="41" t="str">
        <f t="shared" si="94"/>
        <v/>
      </c>
      <c r="T1997" s="40" t="str">
        <f t="shared" si="95"/>
        <v/>
      </c>
      <c r="U1997" s="23" t="str">
        <f>IF($B1997="","",VLOOKUP($T1997,Tablas!$X$14:$Y$17,2,1))</f>
        <v/>
      </c>
    </row>
    <row r="1998" spans="2:21" x14ac:dyDescent="0.2">
      <c r="B1998" s="1" t="str">
        <f>IF(Tablas!B1996="","",Tablas!B1996)</f>
        <v/>
      </c>
      <c r="C1998" s="1" t="str">
        <f>IF(Tablas!C1996="","",Tablas!C1996)</f>
        <v/>
      </c>
      <c r="D1998" s="1" t="str">
        <f>IF(Tablas!D1996="","",Tablas!D1996)</f>
        <v/>
      </c>
      <c r="E1998" s="1" t="str">
        <f>IF(Tablas!E1996="","",Tablas!E1996)</f>
        <v/>
      </c>
      <c r="F1998" s="1" t="str">
        <f>IF(Tablas!F1996="","",Tablas!F1996)</f>
        <v/>
      </c>
      <c r="G1998" s="1" t="str">
        <f>IF(Tablas!I1996="","",Tablas!I1996)</f>
        <v/>
      </c>
      <c r="H1998" s="1" t="s">
        <v>911</v>
      </c>
      <c r="I1998" s="39" t="str">
        <f>IF($B1998="","",-SUMIFS(Tabla7[Cantidad],Tabla7[Código del producto],$B1998,Tabla7[Tipo de movimiento],"SALIDA",Tabla7[Mes],I$5))</f>
        <v/>
      </c>
      <c r="J1998" s="39" t="str">
        <f>IF($B1998="","",-SUMIFS(Tabla7[Cantidad],Tabla7[Código del producto],$B1998,Tabla7[Tipo de movimiento],"SALIDA",Tabla7[Mes],J$5))</f>
        <v/>
      </c>
      <c r="K1998" s="39" t="str">
        <f>IF($B1998="","",-SUMIFS(Tabla7[Cantidad],Tabla7[Código del producto],$B1998,Tabla7[Tipo de movimiento],"SALIDA",Tabla7[Mes],K$5))</f>
        <v/>
      </c>
      <c r="L1998" s="39" t="str">
        <f>IF($B1998="","",-SUMIFS(Tabla7[Cantidad],Tabla7[Código del producto],$B1998,Tabla7[Tipo de movimiento],"SALIDA",Tabla7[Mes],L$5))</f>
        <v/>
      </c>
      <c r="M1998" s="39" t="str">
        <f>IF($B1998="","",-SUMIFS(Tabla7[Cantidad],Tabla7[Código del producto],$B1998,Tabla7[Tipo de movimiento],"SALIDA",Tabla7[Mes],M$5))</f>
        <v/>
      </c>
      <c r="N1998" s="39" t="str">
        <f>IF($B1998="","",-SUMIFS(Tabla7[Cantidad],Tabla7[Código del producto],$B1998,Tabla7[Tipo de movimiento],"SALIDA",Tabla7[Mes],N$5))</f>
        <v/>
      </c>
      <c r="O1998" s="39" t="str">
        <f>IF($B1998="","",-SUMIFS(Tabla7[Cantidad],Tabla7[Código del producto],$B1998,Tabla7[Tipo de movimiento],"SALIDA",Tabla7[Mes],O$5))</f>
        <v/>
      </c>
      <c r="P1998" s="39" t="str">
        <f>IF($B1998="","",-SUMIFS(Tabla7[Cantidad],Tabla7[Código del producto],$B1998,Tabla7[Tipo de movimiento],"SALIDA",Tabla7[Mes],P$5))</f>
        <v/>
      </c>
      <c r="Q1998" s="39" t="str">
        <f t="shared" si="93"/>
        <v/>
      </c>
      <c r="R1998" s="51" t="str">
        <f>IF($B1998="","",IFERROR(VLOOKUP($B1998,'ABC rotación'!$C:$G,5,0),"C"))</f>
        <v/>
      </c>
      <c r="S1998" s="41" t="str">
        <f t="shared" si="94"/>
        <v/>
      </c>
      <c r="T1998" s="40" t="str">
        <f t="shared" si="95"/>
        <v/>
      </c>
      <c r="U1998" s="23" t="str">
        <f>IF($B1998="","",VLOOKUP($T1998,Tablas!$X$14:$Y$17,2,1))</f>
        <v/>
      </c>
    </row>
    <row r="1999" spans="2:21" x14ac:dyDescent="0.2">
      <c r="B1999" s="1" t="str">
        <f>IF(Tablas!B1997="","",Tablas!B1997)</f>
        <v/>
      </c>
      <c r="C1999" s="1" t="str">
        <f>IF(Tablas!C1997="","",Tablas!C1997)</f>
        <v/>
      </c>
      <c r="D1999" s="1" t="str">
        <f>IF(Tablas!D1997="","",Tablas!D1997)</f>
        <v/>
      </c>
      <c r="E1999" s="1" t="str">
        <f>IF(Tablas!E1997="","",Tablas!E1997)</f>
        <v/>
      </c>
      <c r="F1999" s="1" t="str">
        <f>IF(Tablas!F1997="","",Tablas!F1997)</f>
        <v/>
      </c>
      <c r="G1999" s="1" t="str">
        <f>IF(Tablas!I1997="","",Tablas!I1997)</f>
        <v/>
      </c>
      <c r="H1999" s="1" t="s">
        <v>911</v>
      </c>
      <c r="I1999" s="39" t="str">
        <f>IF($B1999="","",-SUMIFS(Tabla7[Cantidad],Tabla7[Código del producto],$B1999,Tabla7[Tipo de movimiento],"SALIDA",Tabla7[Mes],I$5))</f>
        <v/>
      </c>
      <c r="J1999" s="39" t="str">
        <f>IF($B1999="","",-SUMIFS(Tabla7[Cantidad],Tabla7[Código del producto],$B1999,Tabla7[Tipo de movimiento],"SALIDA",Tabla7[Mes],J$5))</f>
        <v/>
      </c>
      <c r="K1999" s="39" t="str">
        <f>IF($B1999="","",-SUMIFS(Tabla7[Cantidad],Tabla7[Código del producto],$B1999,Tabla7[Tipo de movimiento],"SALIDA",Tabla7[Mes],K$5))</f>
        <v/>
      </c>
      <c r="L1999" s="39" t="str">
        <f>IF($B1999="","",-SUMIFS(Tabla7[Cantidad],Tabla7[Código del producto],$B1999,Tabla7[Tipo de movimiento],"SALIDA",Tabla7[Mes],L$5))</f>
        <v/>
      </c>
      <c r="M1999" s="39" t="str">
        <f>IF($B1999="","",-SUMIFS(Tabla7[Cantidad],Tabla7[Código del producto],$B1999,Tabla7[Tipo de movimiento],"SALIDA",Tabla7[Mes],M$5))</f>
        <v/>
      </c>
      <c r="N1999" s="39" t="str">
        <f>IF($B1999="","",-SUMIFS(Tabla7[Cantidad],Tabla7[Código del producto],$B1999,Tabla7[Tipo de movimiento],"SALIDA",Tabla7[Mes],N$5))</f>
        <v/>
      </c>
      <c r="O1999" s="39" t="str">
        <f>IF($B1999="","",-SUMIFS(Tabla7[Cantidad],Tabla7[Código del producto],$B1999,Tabla7[Tipo de movimiento],"SALIDA",Tabla7[Mes],O$5))</f>
        <v/>
      </c>
      <c r="P1999" s="39" t="str">
        <f>IF($B1999="","",-SUMIFS(Tabla7[Cantidad],Tabla7[Código del producto],$B1999,Tabla7[Tipo de movimiento],"SALIDA",Tabla7[Mes],P$5))</f>
        <v/>
      </c>
      <c r="Q1999" s="39" t="str">
        <f t="shared" si="93"/>
        <v/>
      </c>
      <c r="R1999" s="51" t="str">
        <f>IF($B1999="","",IFERROR(VLOOKUP($B1999,'ABC rotación'!$C:$G,5,0),"C"))</f>
        <v/>
      </c>
      <c r="S1999" s="41" t="str">
        <f t="shared" si="94"/>
        <v/>
      </c>
      <c r="T1999" s="40" t="str">
        <f t="shared" si="95"/>
        <v/>
      </c>
      <c r="U1999" s="23" t="str">
        <f>IF($B1999="","",VLOOKUP($T1999,Tablas!$X$14:$Y$17,2,1))</f>
        <v/>
      </c>
    </row>
    <row r="2000" spans="2:21" x14ac:dyDescent="0.2">
      <c r="B2000" s="1" t="str">
        <f>IF(Tablas!B1998="","",Tablas!B1998)</f>
        <v/>
      </c>
      <c r="C2000" s="1" t="str">
        <f>IF(Tablas!C1998="","",Tablas!C1998)</f>
        <v/>
      </c>
      <c r="D2000" s="1" t="str">
        <f>IF(Tablas!D1998="","",Tablas!D1998)</f>
        <v/>
      </c>
      <c r="E2000" s="1" t="str">
        <f>IF(Tablas!E1998="","",Tablas!E1998)</f>
        <v/>
      </c>
      <c r="F2000" s="1" t="str">
        <f>IF(Tablas!F1998="","",Tablas!F1998)</f>
        <v/>
      </c>
      <c r="G2000" s="1" t="str">
        <f>IF(Tablas!I1998="","",Tablas!I1998)</f>
        <v/>
      </c>
      <c r="H2000" s="1" t="s">
        <v>911</v>
      </c>
      <c r="I2000" s="39" t="str">
        <f>IF($B2000="","",-SUMIFS(Tabla7[Cantidad],Tabla7[Código del producto],$B2000,Tabla7[Tipo de movimiento],"SALIDA",Tabla7[Mes],I$5))</f>
        <v/>
      </c>
      <c r="J2000" s="39" t="str">
        <f>IF($B2000="","",-SUMIFS(Tabla7[Cantidad],Tabla7[Código del producto],$B2000,Tabla7[Tipo de movimiento],"SALIDA",Tabla7[Mes],J$5))</f>
        <v/>
      </c>
      <c r="K2000" s="39" t="str">
        <f>IF($B2000="","",-SUMIFS(Tabla7[Cantidad],Tabla7[Código del producto],$B2000,Tabla7[Tipo de movimiento],"SALIDA",Tabla7[Mes],K$5))</f>
        <v/>
      </c>
      <c r="L2000" s="39" t="str">
        <f>IF($B2000="","",-SUMIFS(Tabla7[Cantidad],Tabla7[Código del producto],$B2000,Tabla7[Tipo de movimiento],"SALIDA",Tabla7[Mes],L$5))</f>
        <v/>
      </c>
      <c r="M2000" s="39" t="str">
        <f>IF($B2000="","",-SUMIFS(Tabla7[Cantidad],Tabla7[Código del producto],$B2000,Tabla7[Tipo de movimiento],"SALIDA",Tabla7[Mes],M$5))</f>
        <v/>
      </c>
      <c r="N2000" s="39" t="str">
        <f>IF($B2000="","",-SUMIFS(Tabla7[Cantidad],Tabla7[Código del producto],$B2000,Tabla7[Tipo de movimiento],"SALIDA",Tabla7[Mes],N$5))</f>
        <v/>
      </c>
      <c r="O2000" s="39" t="str">
        <f>IF($B2000="","",-SUMIFS(Tabla7[Cantidad],Tabla7[Código del producto],$B2000,Tabla7[Tipo de movimiento],"SALIDA",Tabla7[Mes],O$5))</f>
        <v/>
      </c>
      <c r="P2000" s="39" t="str">
        <f>IF($B2000="","",-SUMIFS(Tabla7[Cantidad],Tabla7[Código del producto],$B2000,Tabla7[Tipo de movimiento],"SALIDA",Tabla7[Mes],P$5))</f>
        <v/>
      </c>
      <c r="Q2000" s="39" t="str">
        <f t="shared" si="93"/>
        <v/>
      </c>
      <c r="R2000" s="51" t="str">
        <f>IF($B2000="","",IFERROR(VLOOKUP($B2000,'ABC rotación'!$C:$G,5,0),"C"))</f>
        <v/>
      </c>
      <c r="S2000" s="41" t="str">
        <f t="shared" si="94"/>
        <v/>
      </c>
      <c r="T2000" s="40" t="str">
        <f t="shared" si="95"/>
        <v/>
      </c>
      <c r="U2000" s="23" t="str">
        <f>IF($B2000="","",VLOOKUP($T2000,Tablas!$X$14:$Y$17,2,1))</f>
        <v/>
      </c>
    </row>
    <row r="2001" spans="2:21" x14ac:dyDescent="0.2">
      <c r="B2001" s="1" t="str">
        <f>IF(Tablas!B1999="","",Tablas!B1999)</f>
        <v/>
      </c>
      <c r="C2001" s="1" t="str">
        <f>IF(Tablas!C1999="","",Tablas!C1999)</f>
        <v/>
      </c>
      <c r="D2001" s="1" t="str">
        <f>IF(Tablas!D1999="","",Tablas!D1999)</f>
        <v/>
      </c>
      <c r="E2001" s="1" t="str">
        <f>IF(Tablas!E1999="","",Tablas!E1999)</f>
        <v/>
      </c>
      <c r="F2001" s="1" t="str">
        <f>IF(Tablas!F1999="","",Tablas!F1999)</f>
        <v/>
      </c>
      <c r="G2001" s="1" t="str">
        <f>IF(Tablas!I1999="","",Tablas!I1999)</f>
        <v/>
      </c>
      <c r="H2001" s="1" t="s">
        <v>911</v>
      </c>
      <c r="I2001" s="39" t="str">
        <f>IF($B2001="","",-SUMIFS(Tabla7[Cantidad],Tabla7[Código del producto],$B2001,Tabla7[Tipo de movimiento],"SALIDA",Tabla7[Mes],I$5))</f>
        <v/>
      </c>
      <c r="J2001" s="39" t="str">
        <f>IF($B2001="","",-SUMIFS(Tabla7[Cantidad],Tabla7[Código del producto],$B2001,Tabla7[Tipo de movimiento],"SALIDA",Tabla7[Mes],J$5))</f>
        <v/>
      </c>
      <c r="K2001" s="39" t="str">
        <f>IF($B2001="","",-SUMIFS(Tabla7[Cantidad],Tabla7[Código del producto],$B2001,Tabla7[Tipo de movimiento],"SALIDA",Tabla7[Mes],K$5))</f>
        <v/>
      </c>
      <c r="L2001" s="39" t="str">
        <f>IF($B2001="","",-SUMIFS(Tabla7[Cantidad],Tabla7[Código del producto],$B2001,Tabla7[Tipo de movimiento],"SALIDA",Tabla7[Mes],L$5))</f>
        <v/>
      </c>
      <c r="M2001" s="39" t="str">
        <f>IF($B2001="","",-SUMIFS(Tabla7[Cantidad],Tabla7[Código del producto],$B2001,Tabla7[Tipo de movimiento],"SALIDA",Tabla7[Mes],M$5))</f>
        <v/>
      </c>
      <c r="N2001" s="39" t="str">
        <f>IF($B2001="","",-SUMIFS(Tabla7[Cantidad],Tabla7[Código del producto],$B2001,Tabla7[Tipo de movimiento],"SALIDA",Tabla7[Mes],N$5))</f>
        <v/>
      </c>
      <c r="O2001" s="39" t="str">
        <f>IF($B2001="","",-SUMIFS(Tabla7[Cantidad],Tabla7[Código del producto],$B2001,Tabla7[Tipo de movimiento],"SALIDA",Tabla7[Mes],O$5))</f>
        <v/>
      </c>
      <c r="P2001" s="39" t="str">
        <f>IF($B2001="","",-SUMIFS(Tabla7[Cantidad],Tabla7[Código del producto],$B2001,Tabla7[Tipo de movimiento],"SALIDA",Tabla7[Mes],P$5))</f>
        <v/>
      </c>
      <c r="Q2001" s="39" t="str">
        <f t="shared" si="93"/>
        <v/>
      </c>
      <c r="R2001" s="51" t="str">
        <f>IF($B2001="","",IFERROR(VLOOKUP($B2001,'ABC rotación'!$C:$G,5,0),"C"))</f>
        <v/>
      </c>
      <c r="S2001" s="41" t="str">
        <f t="shared" si="94"/>
        <v/>
      </c>
      <c r="T2001" s="40" t="str">
        <f t="shared" si="95"/>
        <v/>
      </c>
      <c r="U2001" s="23" t="str">
        <f>IF($B2001="","",VLOOKUP($T2001,Tablas!$X$14:$Y$17,2,1))</f>
        <v/>
      </c>
    </row>
    <row r="2002" spans="2:21" x14ac:dyDescent="0.2">
      <c r="B2002" s="1" t="str">
        <f>IF(Tablas!B2000="","",Tablas!B2000)</f>
        <v/>
      </c>
      <c r="C2002" s="1" t="str">
        <f>IF(Tablas!C2000="","",Tablas!C2000)</f>
        <v/>
      </c>
      <c r="D2002" s="1" t="str">
        <f>IF(Tablas!D2000="","",Tablas!D2000)</f>
        <v/>
      </c>
      <c r="E2002" s="1" t="str">
        <f>IF(Tablas!E2000="","",Tablas!E2000)</f>
        <v/>
      </c>
      <c r="F2002" s="1" t="str">
        <f>IF(Tablas!F2000="","",Tablas!F2000)</f>
        <v/>
      </c>
      <c r="G2002" s="1" t="str">
        <f>IF(Tablas!I2000="","",Tablas!I2000)</f>
        <v/>
      </c>
      <c r="H2002" s="1" t="s">
        <v>911</v>
      </c>
      <c r="I2002" s="39" t="str">
        <f>IF($B2002="","",-SUMIFS(Tabla7[Cantidad],Tabla7[Código del producto],$B2002,Tabla7[Tipo de movimiento],"SALIDA",Tabla7[Mes],I$5))</f>
        <v/>
      </c>
      <c r="J2002" s="39" t="str">
        <f>IF($B2002="","",-SUMIFS(Tabla7[Cantidad],Tabla7[Código del producto],$B2002,Tabla7[Tipo de movimiento],"SALIDA",Tabla7[Mes],J$5))</f>
        <v/>
      </c>
      <c r="K2002" s="39" t="str">
        <f>IF($B2002="","",-SUMIFS(Tabla7[Cantidad],Tabla7[Código del producto],$B2002,Tabla7[Tipo de movimiento],"SALIDA",Tabla7[Mes],K$5))</f>
        <v/>
      </c>
      <c r="L2002" s="39" t="str">
        <f>IF($B2002="","",-SUMIFS(Tabla7[Cantidad],Tabla7[Código del producto],$B2002,Tabla7[Tipo de movimiento],"SALIDA",Tabla7[Mes],L$5))</f>
        <v/>
      </c>
      <c r="M2002" s="39" t="str">
        <f>IF($B2002="","",-SUMIFS(Tabla7[Cantidad],Tabla7[Código del producto],$B2002,Tabla7[Tipo de movimiento],"SALIDA",Tabla7[Mes],M$5))</f>
        <v/>
      </c>
      <c r="N2002" s="39" t="str">
        <f>IF($B2002="","",-SUMIFS(Tabla7[Cantidad],Tabla7[Código del producto],$B2002,Tabla7[Tipo de movimiento],"SALIDA",Tabla7[Mes],N$5))</f>
        <v/>
      </c>
      <c r="O2002" s="39" t="str">
        <f>IF($B2002="","",-SUMIFS(Tabla7[Cantidad],Tabla7[Código del producto],$B2002,Tabla7[Tipo de movimiento],"SALIDA",Tabla7[Mes],O$5))</f>
        <v/>
      </c>
      <c r="P2002" s="39" t="str">
        <f>IF($B2002="","",-SUMIFS(Tabla7[Cantidad],Tabla7[Código del producto],$B2002,Tabla7[Tipo de movimiento],"SALIDA",Tabla7[Mes],P$5))</f>
        <v/>
      </c>
      <c r="Q2002" s="39" t="str">
        <f t="shared" si="93"/>
        <v/>
      </c>
      <c r="R2002" s="51" t="str">
        <f>IF($B2002="","",IFERROR(VLOOKUP($B2002,'ABC rotación'!$C:$G,5,0),"C"))</f>
        <v/>
      </c>
      <c r="S2002" s="41" t="str">
        <f t="shared" si="94"/>
        <v/>
      </c>
      <c r="T2002" s="40" t="str">
        <f t="shared" si="95"/>
        <v/>
      </c>
      <c r="U2002" s="23" t="str">
        <f>IF($B2002="","",VLOOKUP($T2002,Tablas!$X$14:$Y$17,2,1))</f>
        <v/>
      </c>
    </row>
    <row r="2003" spans="2:21" x14ac:dyDescent="0.2">
      <c r="B2003" s="1" t="str">
        <f>IF(Tablas!B2001="","",Tablas!B2001)</f>
        <v/>
      </c>
      <c r="C2003" s="1" t="str">
        <f>IF(Tablas!C2001="","",Tablas!C2001)</f>
        <v/>
      </c>
      <c r="D2003" s="1" t="str">
        <f>IF(Tablas!D2001="","",Tablas!D2001)</f>
        <v/>
      </c>
      <c r="E2003" s="1" t="str">
        <f>IF(Tablas!E2001="","",Tablas!E2001)</f>
        <v/>
      </c>
      <c r="F2003" s="1" t="str">
        <f>IF(Tablas!F2001="","",Tablas!F2001)</f>
        <v/>
      </c>
      <c r="G2003" s="1" t="str">
        <f>IF(Tablas!I2001="","",Tablas!I2001)</f>
        <v/>
      </c>
      <c r="H2003" s="1" t="s">
        <v>911</v>
      </c>
      <c r="I2003" s="39" t="str">
        <f>IF($B2003="","",-SUMIFS(Tabla7[Cantidad],Tabla7[Código del producto],$B2003,Tabla7[Tipo de movimiento],"SALIDA",Tabla7[Mes],I$5))</f>
        <v/>
      </c>
      <c r="J2003" s="39" t="str">
        <f>IF($B2003="","",-SUMIFS(Tabla7[Cantidad],Tabla7[Código del producto],$B2003,Tabla7[Tipo de movimiento],"SALIDA",Tabla7[Mes],J$5))</f>
        <v/>
      </c>
      <c r="K2003" s="39" t="str">
        <f>IF($B2003="","",-SUMIFS(Tabla7[Cantidad],Tabla7[Código del producto],$B2003,Tabla7[Tipo de movimiento],"SALIDA",Tabla7[Mes],K$5))</f>
        <v/>
      </c>
      <c r="L2003" s="39" t="str">
        <f>IF($B2003="","",-SUMIFS(Tabla7[Cantidad],Tabla7[Código del producto],$B2003,Tabla7[Tipo de movimiento],"SALIDA",Tabla7[Mes],L$5))</f>
        <v/>
      </c>
      <c r="M2003" s="39" t="str">
        <f>IF($B2003="","",-SUMIFS(Tabla7[Cantidad],Tabla7[Código del producto],$B2003,Tabla7[Tipo de movimiento],"SALIDA",Tabla7[Mes],M$5))</f>
        <v/>
      </c>
      <c r="N2003" s="39" t="str">
        <f>IF($B2003="","",-SUMIFS(Tabla7[Cantidad],Tabla7[Código del producto],$B2003,Tabla7[Tipo de movimiento],"SALIDA",Tabla7[Mes],N$5))</f>
        <v/>
      </c>
      <c r="O2003" s="39" t="str">
        <f>IF($B2003="","",-SUMIFS(Tabla7[Cantidad],Tabla7[Código del producto],$B2003,Tabla7[Tipo de movimiento],"SALIDA",Tabla7[Mes],O$5))</f>
        <v/>
      </c>
      <c r="P2003" s="39" t="str">
        <f>IF($B2003="","",-SUMIFS(Tabla7[Cantidad],Tabla7[Código del producto],$B2003,Tabla7[Tipo de movimiento],"SALIDA",Tabla7[Mes],P$5))</f>
        <v/>
      </c>
      <c r="Q2003" s="39" t="str">
        <f t="shared" si="93"/>
        <v/>
      </c>
      <c r="R2003" s="51" t="str">
        <f>IF($B2003="","",IFERROR(VLOOKUP($B2003,'ABC rotación'!$C:$G,5,0),"C"))</f>
        <v/>
      </c>
      <c r="S2003" s="41" t="str">
        <f t="shared" si="94"/>
        <v/>
      </c>
      <c r="T2003" s="40" t="str">
        <f t="shared" si="95"/>
        <v/>
      </c>
      <c r="U2003" s="23" t="str">
        <f>IF($B2003="","",VLOOKUP($T2003,Tablas!$X$14:$Y$17,2,1))</f>
        <v/>
      </c>
    </row>
    <row r="2004" spans="2:21" x14ac:dyDescent="0.2">
      <c r="B2004" s="1" t="str">
        <f>IF(Tablas!B2002="","",Tablas!B2002)</f>
        <v/>
      </c>
      <c r="C2004" s="1" t="str">
        <f>IF(Tablas!C2002="","",Tablas!C2002)</f>
        <v/>
      </c>
      <c r="D2004" s="1" t="str">
        <f>IF(Tablas!D2002="","",Tablas!D2002)</f>
        <v/>
      </c>
      <c r="E2004" s="1" t="str">
        <f>IF(Tablas!E2002="","",Tablas!E2002)</f>
        <v/>
      </c>
      <c r="F2004" s="1" t="str">
        <f>IF(Tablas!F2002="","",Tablas!F2002)</f>
        <v/>
      </c>
      <c r="G2004" s="1" t="str">
        <f>IF(Tablas!I2002="","",Tablas!I2002)</f>
        <v/>
      </c>
      <c r="H2004" s="1" t="s">
        <v>911</v>
      </c>
      <c r="I2004" s="39" t="str">
        <f>IF($B2004="","",-SUMIFS(Tabla7[Cantidad],Tabla7[Código del producto],$B2004,Tabla7[Tipo de movimiento],"SALIDA",Tabla7[Mes],I$5))</f>
        <v/>
      </c>
      <c r="J2004" s="39" t="str">
        <f>IF($B2004="","",-SUMIFS(Tabla7[Cantidad],Tabla7[Código del producto],$B2004,Tabla7[Tipo de movimiento],"SALIDA",Tabla7[Mes],J$5))</f>
        <v/>
      </c>
      <c r="K2004" s="39" t="str">
        <f>IF($B2004="","",-SUMIFS(Tabla7[Cantidad],Tabla7[Código del producto],$B2004,Tabla7[Tipo de movimiento],"SALIDA",Tabla7[Mes],K$5))</f>
        <v/>
      </c>
      <c r="L2004" s="39" t="str">
        <f>IF($B2004="","",-SUMIFS(Tabla7[Cantidad],Tabla7[Código del producto],$B2004,Tabla7[Tipo de movimiento],"SALIDA",Tabla7[Mes],L$5))</f>
        <v/>
      </c>
      <c r="M2004" s="39" t="str">
        <f>IF($B2004="","",-SUMIFS(Tabla7[Cantidad],Tabla7[Código del producto],$B2004,Tabla7[Tipo de movimiento],"SALIDA",Tabla7[Mes],M$5))</f>
        <v/>
      </c>
      <c r="N2004" s="39" t="str">
        <f>IF($B2004="","",-SUMIFS(Tabla7[Cantidad],Tabla7[Código del producto],$B2004,Tabla7[Tipo de movimiento],"SALIDA",Tabla7[Mes],N$5))</f>
        <v/>
      </c>
      <c r="O2004" s="39" t="str">
        <f>IF($B2004="","",-SUMIFS(Tabla7[Cantidad],Tabla7[Código del producto],$B2004,Tabla7[Tipo de movimiento],"SALIDA",Tabla7[Mes],O$5))</f>
        <v/>
      </c>
      <c r="P2004" s="39" t="str">
        <f>IF($B2004="","",-SUMIFS(Tabla7[Cantidad],Tabla7[Código del producto],$B2004,Tabla7[Tipo de movimiento],"SALIDA",Tabla7[Mes],P$5))</f>
        <v/>
      </c>
      <c r="Q2004" s="39" t="str">
        <f t="shared" si="93"/>
        <v/>
      </c>
      <c r="R2004" s="51" t="str">
        <f>IF($B2004="","",IFERROR(VLOOKUP($B2004,'ABC rotación'!$C:$G,5,0),"C"))</f>
        <v/>
      </c>
      <c r="S2004" s="41" t="str">
        <f t="shared" si="94"/>
        <v/>
      </c>
      <c r="T2004" s="40" t="str">
        <f t="shared" si="95"/>
        <v/>
      </c>
      <c r="U2004" s="23" t="str">
        <f>IF($B2004="","",VLOOKUP($T2004,Tablas!$X$14:$Y$17,2,1))</f>
        <v/>
      </c>
    </row>
    <row r="2005" spans="2:21" x14ac:dyDescent="0.2">
      <c r="B2005" s="1" t="str">
        <f>IF(Tablas!B2003="","",Tablas!B2003)</f>
        <v/>
      </c>
      <c r="C2005" s="1" t="str">
        <f>IF(Tablas!C2003="","",Tablas!C2003)</f>
        <v/>
      </c>
      <c r="D2005" s="1" t="str">
        <f>IF(Tablas!D2003="","",Tablas!D2003)</f>
        <v/>
      </c>
      <c r="E2005" s="1" t="str">
        <f>IF(Tablas!E2003="","",Tablas!E2003)</f>
        <v/>
      </c>
      <c r="F2005" s="1" t="str">
        <f>IF(Tablas!F2003="","",Tablas!F2003)</f>
        <v/>
      </c>
      <c r="G2005" s="1" t="str">
        <f>IF(Tablas!I2003="","",Tablas!I2003)</f>
        <v/>
      </c>
      <c r="H2005" s="1" t="s">
        <v>911</v>
      </c>
      <c r="I2005" s="39" t="str">
        <f>IF($B2005="","",-SUMIFS(Tabla7[Cantidad],Tabla7[Código del producto],$B2005,Tabla7[Tipo de movimiento],"SALIDA",Tabla7[Mes],I$5))</f>
        <v/>
      </c>
      <c r="J2005" s="39" t="str">
        <f>IF($B2005="","",-SUMIFS(Tabla7[Cantidad],Tabla7[Código del producto],$B2005,Tabla7[Tipo de movimiento],"SALIDA",Tabla7[Mes],J$5))</f>
        <v/>
      </c>
      <c r="K2005" s="39" t="str">
        <f>IF($B2005="","",-SUMIFS(Tabla7[Cantidad],Tabla7[Código del producto],$B2005,Tabla7[Tipo de movimiento],"SALIDA",Tabla7[Mes],K$5))</f>
        <v/>
      </c>
      <c r="L2005" s="39" t="str">
        <f>IF($B2005="","",-SUMIFS(Tabla7[Cantidad],Tabla7[Código del producto],$B2005,Tabla7[Tipo de movimiento],"SALIDA",Tabla7[Mes],L$5))</f>
        <v/>
      </c>
      <c r="M2005" s="39" t="str">
        <f>IF($B2005="","",-SUMIFS(Tabla7[Cantidad],Tabla7[Código del producto],$B2005,Tabla7[Tipo de movimiento],"SALIDA",Tabla7[Mes],M$5))</f>
        <v/>
      </c>
      <c r="N2005" s="39" t="str">
        <f>IF($B2005="","",-SUMIFS(Tabla7[Cantidad],Tabla7[Código del producto],$B2005,Tabla7[Tipo de movimiento],"SALIDA",Tabla7[Mes],N$5))</f>
        <v/>
      </c>
      <c r="O2005" s="39" t="str">
        <f>IF($B2005="","",-SUMIFS(Tabla7[Cantidad],Tabla7[Código del producto],$B2005,Tabla7[Tipo de movimiento],"SALIDA",Tabla7[Mes],O$5))</f>
        <v/>
      </c>
      <c r="P2005" s="39" t="str">
        <f>IF($B2005="","",-SUMIFS(Tabla7[Cantidad],Tabla7[Código del producto],$B2005,Tabla7[Tipo de movimiento],"SALIDA",Tabla7[Mes],P$5))</f>
        <v/>
      </c>
      <c r="Q2005" s="39" t="str">
        <f t="shared" si="93"/>
        <v/>
      </c>
      <c r="R2005" s="51" t="str">
        <f>IF($B2005="","",IFERROR(VLOOKUP($B2005,'ABC rotación'!$C:$G,5,0),"C"))</f>
        <v/>
      </c>
      <c r="S2005" s="41" t="str">
        <f t="shared" si="94"/>
        <v/>
      </c>
      <c r="T2005" s="40" t="str">
        <f t="shared" si="95"/>
        <v/>
      </c>
      <c r="U2005" s="23" t="str">
        <f>IF($B2005="","",VLOOKUP($T2005,Tablas!$X$14:$Y$17,2,1))</f>
        <v/>
      </c>
    </row>
    <row r="2006" spans="2:21" x14ac:dyDescent="0.2">
      <c r="B2006" s="1" t="str">
        <f>IF(Tablas!B2004="","",Tablas!B2004)</f>
        <v/>
      </c>
      <c r="C2006" s="1" t="str">
        <f>IF(Tablas!C2004="","",Tablas!C2004)</f>
        <v/>
      </c>
      <c r="D2006" s="1" t="str">
        <f>IF(Tablas!D2004="","",Tablas!D2004)</f>
        <v/>
      </c>
      <c r="E2006" s="1" t="str">
        <f>IF(Tablas!E2004="","",Tablas!E2004)</f>
        <v/>
      </c>
      <c r="F2006" s="1" t="str">
        <f>IF(Tablas!F2004="","",Tablas!F2004)</f>
        <v/>
      </c>
      <c r="G2006" s="1" t="str">
        <f>IF(Tablas!I2004="","",Tablas!I2004)</f>
        <v/>
      </c>
      <c r="H2006" s="1" t="s">
        <v>911</v>
      </c>
      <c r="I2006" s="39" t="str">
        <f>IF($B2006="","",-SUMIFS(Tabla7[Cantidad],Tabla7[Código del producto],$B2006,Tabla7[Tipo de movimiento],"SALIDA",Tabla7[Mes],I$5))</f>
        <v/>
      </c>
      <c r="J2006" s="39" t="str">
        <f>IF($B2006="","",-SUMIFS(Tabla7[Cantidad],Tabla7[Código del producto],$B2006,Tabla7[Tipo de movimiento],"SALIDA",Tabla7[Mes],J$5))</f>
        <v/>
      </c>
      <c r="K2006" s="39" t="str">
        <f>IF($B2006="","",-SUMIFS(Tabla7[Cantidad],Tabla7[Código del producto],$B2006,Tabla7[Tipo de movimiento],"SALIDA",Tabla7[Mes],K$5))</f>
        <v/>
      </c>
      <c r="L2006" s="39" t="str">
        <f>IF($B2006="","",-SUMIFS(Tabla7[Cantidad],Tabla7[Código del producto],$B2006,Tabla7[Tipo de movimiento],"SALIDA",Tabla7[Mes],L$5))</f>
        <v/>
      </c>
      <c r="M2006" s="39" t="str">
        <f>IF($B2006="","",-SUMIFS(Tabla7[Cantidad],Tabla7[Código del producto],$B2006,Tabla7[Tipo de movimiento],"SALIDA",Tabla7[Mes],M$5))</f>
        <v/>
      </c>
      <c r="N2006" s="39" t="str">
        <f>IF($B2006="","",-SUMIFS(Tabla7[Cantidad],Tabla7[Código del producto],$B2006,Tabla7[Tipo de movimiento],"SALIDA",Tabla7[Mes],N$5))</f>
        <v/>
      </c>
      <c r="O2006" s="39" t="str">
        <f>IF($B2006="","",-SUMIFS(Tabla7[Cantidad],Tabla7[Código del producto],$B2006,Tabla7[Tipo de movimiento],"SALIDA",Tabla7[Mes],O$5))</f>
        <v/>
      </c>
      <c r="P2006" s="39" t="str">
        <f>IF($B2006="","",-SUMIFS(Tabla7[Cantidad],Tabla7[Código del producto],$B2006,Tabla7[Tipo de movimiento],"SALIDA",Tabla7[Mes],P$5))</f>
        <v/>
      </c>
      <c r="Q2006" s="39" t="str">
        <f t="shared" si="93"/>
        <v/>
      </c>
      <c r="R2006" s="51" t="str">
        <f>IF($B2006="","",IFERROR(VLOOKUP($B2006,'ABC rotación'!$C:$G,5,0),"C"))</f>
        <v/>
      </c>
      <c r="S2006" s="41" t="str">
        <f t="shared" si="94"/>
        <v/>
      </c>
      <c r="T2006" s="40" t="str">
        <f t="shared" si="95"/>
        <v/>
      </c>
      <c r="U2006" s="23" t="str">
        <f>IF($B2006="","",VLOOKUP($T2006,Tablas!$X$14:$Y$17,2,1))</f>
        <v/>
      </c>
    </row>
    <row r="2007" spans="2:21" x14ac:dyDescent="0.2">
      <c r="B2007" s="1" t="str">
        <f>IF(Tablas!B2005="","",Tablas!B2005)</f>
        <v/>
      </c>
      <c r="C2007" s="1" t="str">
        <f>IF(Tablas!C2005="","",Tablas!C2005)</f>
        <v/>
      </c>
      <c r="D2007" s="1" t="str">
        <f>IF(Tablas!D2005="","",Tablas!D2005)</f>
        <v/>
      </c>
      <c r="E2007" s="1" t="str">
        <f>IF(Tablas!E2005="","",Tablas!E2005)</f>
        <v/>
      </c>
      <c r="F2007" s="1" t="str">
        <f>IF(Tablas!F2005="","",Tablas!F2005)</f>
        <v/>
      </c>
      <c r="G2007" s="1" t="str">
        <f>IF(Tablas!I2005="","",Tablas!I2005)</f>
        <v/>
      </c>
      <c r="H2007" s="1" t="s">
        <v>911</v>
      </c>
      <c r="I2007" s="39" t="str">
        <f>IF($B2007="","",-SUMIFS(Tabla7[Cantidad],Tabla7[Código del producto],$B2007,Tabla7[Tipo de movimiento],"SALIDA",Tabla7[Mes],I$5))</f>
        <v/>
      </c>
      <c r="J2007" s="39" t="str">
        <f>IF($B2007="","",-SUMIFS(Tabla7[Cantidad],Tabla7[Código del producto],$B2007,Tabla7[Tipo de movimiento],"SALIDA",Tabla7[Mes],J$5))</f>
        <v/>
      </c>
      <c r="K2007" s="39" t="str">
        <f>IF($B2007="","",-SUMIFS(Tabla7[Cantidad],Tabla7[Código del producto],$B2007,Tabla7[Tipo de movimiento],"SALIDA",Tabla7[Mes],K$5))</f>
        <v/>
      </c>
      <c r="L2007" s="39" t="str">
        <f>IF($B2007="","",-SUMIFS(Tabla7[Cantidad],Tabla7[Código del producto],$B2007,Tabla7[Tipo de movimiento],"SALIDA",Tabla7[Mes],L$5))</f>
        <v/>
      </c>
      <c r="M2007" s="39" t="str">
        <f>IF($B2007="","",-SUMIFS(Tabla7[Cantidad],Tabla7[Código del producto],$B2007,Tabla7[Tipo de movimiento],"SALIDA",Tabla7[Mes],M$5))</f>
        <v/>
      </c>
      <c r="N2007" s="39" t="str">
        <f>IF($B2007="","",-SUMIFS(Tabla7[Cantidad],Tabla7[Código del producto],$B2007,Tabla7[Tipo de movimiento],"SALIDA",Tabla7[Mes],N$5))</f>
        <v/>
      </c>
      <c r="O2007" s="39" t="str">
        <f>IF($B2007="","",-SUMIFS(Tabla7[Cantidad],Tabla7[Código del producto],$B2007,Tabla7[Tipo de movimiento],"SALIDA",Tabla7[Mes],O$5))</f>
        <v/>
      </c>
      <c r="P2007" s="39" t="str">
        <f>IF($B2007="","",-SUMIFS(Tabla7[Cantidad],Tabla7[Código del producto],$B2007,Tabla7[Tipo de movimiento],"SALIDA",Tabla7[Mes],P$5))</f>
        <v/>
      </c>
      <c r="Q2007" s="39" t="str">
        <f t="shared" si="93"/>
        <v/>
      </c>
      <c r="R2007" s="51" t="str">
        <f>IF($B2007="","",IFERROR(VLOOKUP($B2007,'ABC rotación'!$C:$G,5,0),"C"))</f>
        <v/>
      </c>
      <c r="S2007" s="41" t="str">
        <f t="shared" si="94"/>
        <v/>
      </c>
      <c r="T2007" s="40" t="str">
        <f t="shared" si="95"/>
        <v/>
      </c>
      <c r="U2007" s="23" t="str">
        <f>IF($B2007="","",VLOOKUP($T2007,Tablas!$X$14:$Y$17,2,1))</f>
        <v/>
      </c>
    </row>
    <row r="2008" spans="2:21" x14ac:dyDescent="0.2">
      <c r="B2008" s="1" t="str">
        <f>IF(Tablas!B2006="","",Tablas!B2006)</f>
        <v/>
      </c>
      <c r="C2008" s="1" t="str">
        <f>IF(Tablas!C2006="","",Tablas!C2006)</f>
        <v/>
      </c>
      <c r="D2008" s="1" t="str">
        <f>IF(Tablas!D2006="","",Tablas!D2006)</f>
        <v/>
      </c>
      <c r="E2008" s="1" t="str">
        <f>IF(Tablas!E2006="","",Tablas!E2006)</f>
        <v/>
      </c>
      <c r="F2008" s="1" t="str">
        <f>IF(Tablas!F2006="","",Tablas!F2006)</f>
        <v/>
      </c>
      <c r="G2008" s="1" t="str">
        <f>IF(Tablas!I2006="","",Tablas!I2006)</f>
        <v/>
      </c>
      <c r="H2008" s="1" t="s">
        <v>911</v>
      </c>
      <c r="I2008" s="39" t="str">
        <f>IF($B2008="","",-SUMIFS(Tabla7[Cantidad],Tabla7[Código del producto],$B2008,Tabla7[Tipo de movimiento],"SALIDA",Tabla7[Mes],I$5))</f>
        <v/>
      </c>
      <c r="J2008" s="39" t="str">
        <f>IF($B2008="","",-SUMIFS(Tabla7[Cantidad],Tabla7[Código del producto],$B2008,Tabla7[Tipo de movimiento],"SALIDA",Tabla7[Mes],J$5))</f>
        <v/>
      </c>
      <c r="K2008" s="39" t="str">
        <f>IF($B2008="","",-SUMIFS(Tabla7[Cantidad],Tabla7[Código del producto],$B2008,Tabla7[Tipo de movimiento],"SALIDA",Tabla7[Mes],K$5))</f>
        <v/>
      </c>
      <c r="L2008" s="39" t="str">
        <f>IF($B2008="","",-SUMIFS(Tabla7[Cantidad],Tabla7[Código del producto],$B2008,Tabla7[Tipo de movimiento],"SALIDA",Tabla7[Mes],L$5))</f>
        <v/>
      </c>
      <c r="M2008" s="39" t="str">
        <f>IF($B2008="","",-SUMIFS(Tabla7[Cantidad],Tabla7[Código del producto],$B2008,Tabla7[Tipo de movimiento],"SALIDA",Tabla7[Mes],M$5))</f>
        <v/>
      </c>
      <c r="N2008" s="39" t="str">
        <f>IF($B2008="","",-SUMIFS(Tabla7[Cantidad],Tabla7[Código del producto],$B2008,Tabla7[Tipo de movimiento],"SALIDA",Tabla7[Mes],N$5))</f>
        <v/>
      </c>
      <c r="O2008" s="39" t="str">
        <f>IF($B2008="","",-SUMIFS(Tabla7[Cantidad],Tabla7[Código del producto],$B2008,Tabla7[Tipo de movimiento],"SALIDA",Tabla7[Mes],O$5))</f>
        <v/>
      </c>
      <c r="P2008" s="39" t="str">
        <f>IF($B2008="","",-SUMIFS(Tabla7[Cantidad],Tabla7[Código del producto],$B2008,Tabla7[Tipo de movimiento],"SALIDA",Tabla7[Mes],P$5))</f>
        <v/>
      </c>
      <c r="Q2008" s="39" t="str">
        <f t="shared" si="93"/>
        <v/>
      </c>
      <c r="R2008" s="51" t="str">
        <f>IF($B2008="","",IFERROR(VLOOKUP($B2008,'ABC rotación'!$C:$G,5,0),"C"))</f>
        <v/>
      </c>
      <c r="S2008" s="41" t="str">
        <f t="shared" si="94"/>
        <v/>
      </c>
      <c r="T2008" s="40" t="str">
        <f t="shared" si="95"/>
        <v/>
      </c>
      <c r="U2008" s="23" t="str">
        <f>IF($B2008="","",VLOOKUP($T2008,Tablas!$X$14:$Y$17,2,1))</f>
        <v/>
      </c>
    </row>
    <row r="2009" spans="2:21" x14ac:dyDescent="0.2">
      <c r="B2009" s="1" t="str">
        <f>IF(Tablas!B2007="","",Tablas!B2007)</f>
        <v/>
      </c>
      <c r="C2009" s="1" t="str">
        <f>IF(Tablas!C2007="","",Tablas!C2007)</f>
        <v/>
      </c>
      <c r="D2009" s="1" t="str">
        <f>IF(Tablas!D2007="","",Tablas!D2007)</f>
        <v/>
      </c>
      <c r="E2009" s="1" t="str">
        <f>IF(Tablas!E2007="","",Tablas!E2007)</f>
        <v/>
      </c>
      <c r="F2009" s="1" t="str">
        <f>IF(Tablas!F2007="","",Tablas!F2007)</f>
        <v/>
      </c>
      <c r="G2009" s="1" t="str">
        <f>IF(Tablas!I2007="","",Tablas!I2007)</f>
        <v/>
      </c>
      <c r="H2009" s="1" t="s">
        <v>911</v>
      </c>
      <c r="I2009" s="39" t="str">
        <f>IF($B2009="","",-SUMIFS(Tabla7[Cantidad],Tabla7[Código del producto],$B2009,Tabla7[Tipo de movimiento],"SALIDA",Tabla7[Mes],I$5))</f>
        <v/>
      </c>
      <c r="J2009" s="39" t="str">
        <f>IF($B2009="","",-SUMIFS(Tabla7[Cantidad],Tabla7[Código del producto],$B2009,Tabla7[Tipo de movimiento],"SALIDA",Tabla7[Mes],J$5))</f>
        <v/>
      </c>
      <c r="K2009" s="39" t="str">
        <f>IF($B2009="","",-SUMIFS(Tabla7[Cantidad],Tabla7[Código del producto],$B2009,Tabla7[Tipo de movimiento],"SALIDA",Tabla7[Mes],K$5))</f>
        <v/>
      </c>
      <c r="L2009" s="39" t="str">
        <f>IF($B2009="","",-SUMIFS(Tabla7[Cantidad],Tabla7[Código del producto],$B2009,Tabla7[Tipo de movimiento],"SALIDA",Tabla7[Mes],L$5))</f>
        <v/>
      </c>
      <c r="M2009" s="39" t="str">
        <f>IF($B2009="","",-SUMIFS(Tabla7[Cantidad],Tabla7[Código del producto],$B2009,Tabla7[Tipo de movimiento],"SALIDA",Tabla7[Mes],M$5))</f>
        <v/>
      </c>
      <c r="N2009" s="39" t="str">
        <f>IF($B2009="","",-SUMIFS(Tabla7[Cantidad],Tabla7[Código del producto],$B2009,Tabla7[Tipo de movimiento],"SALIDA",Tabla7[Mes],N$5))</f>
        <v/>
      </c>
      <c r="O2009" s="39" t="str">
        <f>IF($B2009="","",-SUMIFS(Tabla7[Cantidad],Tabla7[Código del producto],$B2009,Tabla7[Tipo de movimiento],"SALIDA",Tabla7[Mes],O$5))</f>
        <v/>
      </c>
      <c r="P2009" s="39" t="str">
        <f>IF($B2009="","",-SUMIFS(Tabla7[Cantidad],Tabla7[Código del producto],$B2009,Tabla7[Tipo de movimiento],"SALIDA",Tabla7[Mes],P$5))</f>
        <v/>
      </c>
      <c r="Q2009" s="39" t="str">
        <f t="shared" si="93"/>
        <v/>
      </c>
      <c r="R2009" s="51" t="str">
        <f>IF($B2009="","",IFERROR(VLOOKUP($B2009,'ABC rotación'!$C:$G,5,0),"C"))</f>
        <v/>
      </c>
      <c r="S2009" s="41" t="str">
        <f t="shared" si="94"/>
        <v/>
      </c>
      <c r="T2009" s="40" t="str">
        <f t="shared" si="95"/>
        <v/>
      </c>
      <c r="U2009" s="23" t="str">
        <f>IF($B2009="","",VLOOKUP($T2009,Tablas!$X$14:$Y$17,2,1))</f>
        <v/>
      </c>
    </row>
    <row r="2010" spans="2:21" x14ac:dyDescent="0.2">
      <c r="B2010" s="1" t="str">
        <f>IF(Tablas!B2008="","",Tablas!B2008)</f>
        <v/>
      </c>
      <c r="C2010" s="1" t="str">
        <f>IF(Tablas!C2008="","",Tablas!C2008)</f>
        <v/>
      </c>
      <c r="D2010" s="1" t="str">
        <f>IF(Tablas!D2008="","",Tablas!D2008)</f>
        <v/>
      </c>
      <c r="E2010" s="1" t="str">
        <f>IF(Tablas!E2008="","",Tablas!E2008)</f>
        <v/>
      </c>
      <c r="F2010" s="1" t="str">
        <f>IF(Tablas!F2008="","",Tablas!F2008)</f>
        <v/>
      </c>
      <c r="G2010" s="1" t="str">
        <f>IF(Tablas!I2008="","",Tablas!I2008)</f>
        <v/>
      </c>
      <c r="H2010" s="1" t="s">
        <v>911</v>
      </c>
      <c r="I2010" s="39" t="str">
        <f>IF($B2010="","",-SUMIFS(Tabla7[Cantidad],Tabla7[Código del producto],$B2010,Tabla7[Tipo de movimiento],"SALIDA",Tabla7[Mes],I$5))</f>
        <v/>
      </c>
      <c r="J2010" s="39" t="str">
        <f>IF($B2010="","",-SUMIFS(Tabla7[Cantidad],Tabla7[Código del producto],$B2010,Tabla7[Tipo de movimiento],"SALIDA",Tabla7[Mes],J$5))</f>
        <v/>
      </c>
      <c r="K2010" s="39" t="str">
        <f>IF($B2010="","",-SUMIFS(Tabla7[Cantidad],Tabla7[Código del producto],$B2010,Tabla7[Tipo de movimiento],"SALIDA",Tabla7[Mes],K$5))</f>
        <v/>
      </c>
      <c r="L2010" s="39" t="str">
        <f>IF($B2010="","",-SUMIFS(Tabla7[Cantidad],Tabla7[Código del producto],$B2010,Tabla7[Tipo de movimiento],"SALIDA",Tabla7[Mes],L$5))</f>
        <v/>
      </c>
      <c r="M2010" s="39" t="str">
        <f>IF($B2010="","",-SUMIFS(Tabla7[Cantidad],Tabla7[Código del producto],$B2010,Tabla7[Tipo de movimiento],"SALIDA",Tabla7[Mes],M$5))</f>
        <v/>
      </c>
      <c r="N2010" s="39" t="str">
        <f>IF($B2010="","",-SUMIFS(Tabla7[Cantidad],Tabla7[Código del producto],$B2010,Tabla7[Tipo de movimiento],"SALIDA",Tabla7[Mes],N$5))</f>
        <v/>
      </c>
      <c r="O2010" s="39" t="str">
        <f>IF($B2010="","",-SUMIFS(Tabla7[Cantidad],Tabla7[Código del producto],$B2010,Tabla7[Tipo de movimiento],"SALIDA",Tabla7[Mes],O$5))</f>
        <v/>
      </c>
      <c r="P2010" s="39" t="str">
        <f>IF($B2010="","",-SUMIFS(Tabla7[Cantidad],Tabla7[Código del producto],$B2010,Tabla7[Tipo de movimiento],"SALIDA",Tabla7[Mes],P$5))</f>
        <v/>
      </c>
      <c r="Q2010" s="39" t="str">
        <f t="shared" si="93"/>
        <v/>
      </c>
      <c r="R2010" s="51" t="str">
        <f>IF($B2010="","",IFERROR(VLOOKUP($B2010,'ABC rotación'!$C:$G,5,0),"C"))</f>
        <v/>
      </c>
      <c r="S2010" s="41" t="str">
        <f t="shared" si="94"/>
        <v/>
      </c>
      <c r="T2010" s="40" t="str">
        <f t="shared" si="95"/>
        <v/>
      </c>
      <c r="U2010" s="23" t="str">
        <f>IF($B2010="","",VLOOKUP($T2010,Tablas!$X$14:$Y$17,2,1))</f>
        <v/>
      </c>
    </row>
    <row r="2011" spans="2:21" x14ac:dyDescent="0.2">
      <c r="B2011" s="1" t="str">
        <f>IF(Tablas!B2009="","",Tablas!B2009)</f>
        <v/>
      </c>
      <c r="C2011" s="1" t="str">
        <f>IF(Tablas!C2009="","",Tablas!C2009)</f>
        <v/>
      </c>
      <c r="D2011" s="1" t="str">
        <f>IF(Tablas!D2009="","",Tablas!D2009)</f>
        <v/>
      </c>
      <c r="E2011" s="1" t="str">
        <f>IF(Tablas!E2009="","",Tablas!E2009)</f>
        <v/>
      </c>
      <c r="F2011" s="1" t="str">
        <f>IF(Tablas!F2009="","",Tablas!F2009)</f>
        <v/>
      </c>
      <c r="G2011" s="1" t="str">
        <f>IF(Tablas!I2009="","",Tablas!I2009)</f>
        <v/>
      </c>
      <c r="H2011" s="1" t="s">
        <v>911</v>
      </c>
      <c r="I2011" s="39" t="str">
        <f>IF($B2011="","",-SUMIFS(Tabla7[Cantidad],Tabla7[Código del producto],$B2011,Tabla7[Tipo de movimiento],"SALIDA",Tabla7[Mes],I$5))</f>
        <v/>
      </c>
      <c r="J2011" s="39" t="str">
        <f>IF($B2011="","",-SUMIFS(Tabla7[Cantidad],Tabla7[Código del producto],$B2011,Tabla7[Tipo de movimiento],"SALIDA",Tabla7[Mes],J$5))</f>
        <v/>
      </c>
      <c r="K2011" s="39" t="str">
        <f>IF($B2011="","",-SUMIFS(Tabla7[Cantidad],Tabla7[Código del producto],$B2011,Tabla7[Tipo de movimiento],"SALIDA",Tabla7[Mes],K$5))</f>
        <v/>
      </c>
      <c r="L2011" s="39" t="str">
        <f>IF($B2011="","",-SUMIFS(Tabla7[Cantidad],Tabla7[Código del producto],$B2011,Tabla7[Tipo de movimiento],"SALIDA",Tabla7[Mes],L$5))</f>
        <v/>
      </c>
      <c r="M2011" s="39" t="str">
        <f>IF($B2011="","",-SUMIFS(Tabla7[Cantidad],Tabla7[Código del producto],$B2011,Tabla7[Tipo de movimiento],"SALIDA",Tabla7[Mes],M$5))</f>
        <v/>
      </c>
      <c r="N2011" s="39" t="str">
        <f>IF($B2011="","",-SUMIFS(Tabla7[Cantidad],Tabla7[Código del producto],$B2011,Tabla7[Tipo de movimiento],"SALIDA",Tabla7[Mes],N$5))</f>
        <v/>
      </c>
      <c r="O2011" s="39" t="str">
        <f>IF($B2011="","",-SUMIFS(Tabla7[Cantidad],Tabla7[Código del producto],$B2011,Tabla7[Tipo de movimiento],"SALIDA",Tabla7[Mes],O$5))</f>
        <v/>
      </c>
      <c r="P2011" s="39" t="str">
        <f>IF($B2011="","",-SUMIFS(Tabla7[Cantidad],Tabla7[Código del producto],$B2011,Tabla7[Tipo de movimiento],"SALIDA",Tabla7[Mes],P$5))</f>
        <v/>
      </c>
      <c r="Q2011" s="39" t="str">
        <f t="shared" si="93"/>
        <v/>
      </c>
      <c r="R2011" s="51" t="str">
        <f>IF($B2011="","",IFERROR(VLOOKUP($B2011,'ABC rotación'!$C:$G,5,0),"C"))</f>
        <v/>
      </c>
      <c r="S2011" s="41" t="str">
        <f t="shared" si="94"/>
        <v/>
      </c>
      <c r="T2011" s="40" t="str">
        <f t="shared" si="95"/>
        <v/>
      </c>
      <c r="U2011" s="23" t="str">
        <f>IF($B2011="","",VLOOKUP($T2011,Tablas!$X$14:$Y$17,2,1))</f>
        <v/>
      </c>
    </row>
    <row r="2012" spans="2:21" x14ac:dyDescent="0.2">
      <c r="B2012" s="1" t="str">
        <f>IF(Tablas!B2010="","",Tablas!B2010)</f>
        <v/>
      </c>
      <c r="C2012" s="1" t="str">
        <f>IF(Tablas!C2010="","",Tablas!C2010)</f>
        <v/>
      </c>
      <c r="D2012" s="1" t="str">
        <f>IF(Tablas!D2010="","",Tablas!D2010)</f>
        <v/>
      </c>
      <c r="E2012" s="1" t="str">
        <f>IF(Tablas!E2010="","",Tablas!E2010)</f>
        <v/>
      </c>
      <c r="F2012" s="1" t="str">
        <f>IF(Tablas!F2010="","",Tablas!F2010)</f>
        <v/>
      </c>
      <c r="G2012" s="1" t="str">
        <f>IF(Tablas!I2010="","",Tablas!I2010)</f>
        <v/>
      </c>
      <c r="H2012" s="1" t="s">
        <v>911</v>
      </c>
      <c r="I2012" s="39" t="str">
        <f>IF($B2012="","",-SUMIFS(Tabla7[Cantidad],Tabla7[Código del producto],$B2012,Tabla7[Tipo de movimiento],"SALIDA",Tabla7[Mes],I$5))</f>
        <v/>
      </c>
      <c r="J2012" s="39" t="str">
        <f>IF($B2012="","",-SUMIFS(Tabla7[Cantidad],Tabla7[Código del producto],$B2012,Tabla7[Tipo de movimiento],"SALIDA",Tabla7[Mes],J$5))</f>
        <v/>
      </c>
      <c r="K2012" s="39" t="str">
        <f>IF($B2012="","",-SUMIFS(Tabla7[Cantidad],Tabla7[Código del producto],$B2012,Tabla7[Tipo de movimiento],"SALIDA",Tabla7[Mes],K$5))</f>
        <v/>
      </c>
      <c r="L2012" s="39" t="str">
        <f>IF($B2012="","",-SUMIFS(Tabla7[Cantidad],Tabla7[Código del producto],$B2012,Tabla7[Tipo de movimiento],"SALIDA",Tabla7[Mes],L$5))</f>
        <v/>
      </c>
      <c r="M2012" s="39" t="str">
        <f>IF($B2012="","",-SUMIFS(Tabla7[Cantidad],Tabla7[Código del producto],$B2012,Tabla7[Tipo de movimiento],"SALIDA",Tabla7[Mes],M$5))</f>
        <v/>
      </c>
      <c r="N2012" s="39" t="str">
        <f>IF($B2012="","",-SUMIFS(Tabla7[Cantidad],Tabla7[Código del producto],$B2012,Tabla7[Tipo de movimiento],"SALIDA",Tabla7[Mes],N$5))</f>
        <v/>
      </c>
      <c r="O2012" s="39" t="str">
        <f>IF($B2012="","",-SUMIFS(Tabla7[Cantidad],Tabla7[Código del producto],$B2012,Tabla7[Tipo de movimiento],"SALIDA",Tabla7[Mes],O$5))</f>
        <v/>
      </c>
      <c r="P2012" s="39" t="str">
        <f>IF($B2012="","",-SUMIFS(Tabla7[Cantidad],Tabla7[Código del producto],$B2012,Tabla7[Tipo de movimiento],"SALIDA",Tabla7[Mes],P$5))</f>
        <v/>
      </c>
      <c r="Q2012" s="39" t="str">
        <f t="shared" si="93"/>
        <v/>
      </c>
      <c r="R2012" s="51" t="str">
        <f>IF($B2012="","",IFERROR(VLOOKUP($B2012,'ABC rotación'!$C:$G,5,0),"C"))</f>
        <v/>
      </c>
      <c r="S2012" s="41" t="str">
        <f t="shared" si="94"/>
        <v/>
      </c>
      <c r="T2012" s="40" t="str">
        <f t="shared" si="95"/>
        <v/>
      </c>
      <c r="U2012" s="23" t="str">
        <f>IF($B2012="","",VLOOKUP($T2012,Tablas!$X$14:$Y$17,2,1))</f>
        <v/>
      </c>
    </row>
    <row r="2013" spans="2:21" x14ac:dyDescent="0.2">
      <c r="B2013" s="1" t="str">
        <f>IF(Tablas!B2011="","",Tablas!B2011)</f>
        <v/>
      </c>
      <c r="C2013" s="1" t="str">
        <f>IF(Tablas!C2011="","",Tablas!C2011)</f>
        <v/>
      </c>
      <c r="D2013" s="1" t="str">
        <f>IF(Tablas!D2011="","",Tablas!D2011)</f>
        <v/>
      </c>
      <c r="E2013" s="1" t="str">
        <f>IF(Tablas!E2011="","",Tablas!E2011)</f>
        <v/>
      </c>
      <c r="F2013" s="1" t="str">
        <f>IF(Tablas!F2011="","",Tablas!F2011)</f>
        <v/>
      </c>
      <c r="G2013" s="1" t="str">
        <f>IF(Tablas!I2011="","",Tablas!I2011)</f>
        <v/>
      </c>
      <c r="H2013" s="1" t="s">
        <v>911</v>
      </c>
      <c r="I2013" s="39" t="str">
        <f>IF($B2013="","",-SUMIFS(Tabla7[Cantidad],Tabla7[Código del producto],$B2013,Tabla7[Tipo de movimiento],"SALIDA",Tabla7[Mes],I$5))</f>
        <v/>
      </c>
      <c r="J2013" s="39" t="str">
        <f>IF($B2013="","",-SUMIFS(Tabla7[Cantidad],Tabla7[Código del producto],$B2013,Tabla7[Tipo de movimiento],"SALIDA",Tabla7[Mes],J$5))</f>
        <v/>
      </c>
      <c r="K2013" s="39" t="str">
        <f>IF($B2013="","",-SUMIFS(Tabla7[Cantidad],Tabla7[Código del producto],$B2013,Tabla7[Tipo de movimiento],"SALIDA",Tabla7[Mes],K$5))</f>
        <v/>
      </c>
      <c r="L2013" s="39" t="str">
        <f>IF($B2013="","",-SUMIFS(Tabla7[Cantidad],Tabla7[Código del producto],$B2013,Tabla7[Tipo de movimiento],"SALIDA",Tabla7[Mes],L$5))</f>
        <v/>
      </c>
      <c r="M2013" s="39" t="str">
        <f>IF($B2013="","",-SUMIFS(Tabla7[Cantidad],Tabla7[Código del producto],$B2013,Tabla7[Tipo de movimiento],"SALIDA",Tabla7[Mes],M$5))</f>
        <v/>
      </c>
      <c r="N2013" s="39" t="str">
        <f>IF($B2013="","",-SUMIFS(Tabla7[Cantidad],Tabla7[Código del producto],$B2013,Tabla7[Tipo de movimiento],"SALIDA",Tabla7[Mes],N$5))</f>
        <v/>
      </c>
      <c r="O2013" s="39" t="str">
        <f>IF($B2013="","",-SUMIFS(Tabla7[Cantidad],Tabla7[Código del producto],$B2013,Tabla7[Tipo de movimiento],"SALIDA",Tabla7[Mes],O$5))</f>
        <v/>
      </c>
      <c r="P2013" s="39" t="str">
        <f>IF($B2013="","",-SUMIFS(Tabla7[Cantidad],Tabla7[Código del producto],$B2013,Tabla7[Tipo de movimiento],"SALIDA",Tabla7[Mes],P$5))</f>
        <v/>
      </c>
      <c r="Q2013" s="39" t="str">
        <f t="shared" si="93"/>
        <v/>
      </c>
      <c r="R2013" s="51" t="str">
        <f>IF($B2013="","",IFERROR(VLOOKUP($B2013,'ABC rotación'!$C:$G,5,0),"C"))</f>
        <v/>
      </c>
      <c r="S2013" s="41" t="str">
        <f t="shared" si="94"/>
        <v/>
      </c>
      <c r="T2013" s="40" t="str">
        <f t="shared" si="95"/>
        <v/>
      </c>
      <c r="U2013" s="23" t="str">
        <f>IF($B2013="","",VLOOKUP($T2013,Tablas!$X$14:$Y$17,2,1))</f>
        <v/>
      </c>
    </row>
    <row r="2014" spans="2:21" x14ac:dyDescent="0.2">
      <c r="B2014" s="1" t="str">
        <f>IF(Tablas!B2012="","",Tablas!B2012)</f>
        <v/>
      </c>
      <c r="C2014" s="1" t="str">
        <f>IF(Tablas!C2012="","",Tablas!C2012)</f>
        <v/>
      </c>
      <c r="D2014" s="1" t="str">
        <f>IF(Tablas!D2012="","",Tablas!D2012)</f>
        <v/>
      </c>
      <c r="E2014" s="1" t="str">
        <f>IF(Tablas!E2012="","",Tablas!E2012)</f>
        <v/>
      </c>
      <c r="F2014" s="1" t="str">
        <f>IF(Tablas!F2012="","",Tablas!F2012)</f>
        <v/>
      </c>
      <c r="G2014" s="1" t="str">
        <f>IF(Tablas!I2012="","",Tablas!I2012)</f>
        <v/>
      </c>
      <c r="H2014" s="1" t="s">
        <v>911</v>
      </c>
      <c r="I2014" s="39" t="str">
        <f>IF($B2014="","",-SUMIFS(Tabla7[Cantidad],Tabla7[Código del producto],$B2014,Tabla7[Tipo de movimiento],"SALIDA",Tabla7[Mes],I$5))</f>
        <v/>
      </c>
      <c r="J2014" s="39" t="str">
        <f>IF($B2014="","",-SUMIFS(Tabla7[Cantidad],Tabla7[Código del producto],$B2014,Tabla7[Tipo de movimiento],"SALIDA",Tabla7[Mes],J$5))</f>
        <v/>
      </c>
      <c r="K2014" s="39" t="str">
        <f>IF($B2014="","",-SUMIFS(Tabla7[Cantidad],Tabla7[Código del producto],$B2014,Tabla7[Tipo de movimiento],"SALIDA",Tabla7[Mes],K$5))</f>
        <v/>
      </c>
      <c r="L2014" s="39" t="str">
        <f>IF($B2014="","",-SUMIFS(Tabla7[Cantidad],Tabla7[Código del producto],$B2014,Tabla7[Tipo de movimiento],"SALIDA",Tabla7[Mes],L$5))</f>
        <v/>
      </c>
      <c r="M2014" s="39" t="str">
        <f>IF($B2014="","",-SUMIFS(Tabla7[Cantidad],Tabla7[Código del producto],$B2014,Tabla7[Tipo de movimiento],"SALIDA",Tabla7[Mes],M$5))</f>
        <v/>
      </c>
      <c r="N2014" s="39" t="str">
        <f>IF($B2014="","",-SUMIFS(Tabla7[Cantidad],Tabla7[Código del producto],$B2014,Tabla7[Tipo de movimiento],"SALIDA",Tabla7[Mes],N$5))</f>
        <v/>
      </c>
      <c r="O2014" s="39" t="str">
        <f>IF($B2014="","",-SUMIFS(Tabla7[Cantidad],Tabla7[Código del producto],$B2014,Tabla7[Tipo de movimiento],"SALIDA",Tabla7[Mes],O$5))</f>
        <v/>
      </c>
      <c r="P2014" s="39" t="str">
        <f>IF($B2014="","",-SUMIFS(Tabla7[Cantidad],Tabla7[Código del producto],$B2014,Tabla7[Tipo de movimiento],"SALIDA",Tabla7[Mes],P$5))</f>
        <v/>
      </c>
      <c r="Q2014" s="39" t="str">
        <f t="shared" si="93"/>
        <v/>
      </c>
      <c r="R2014" s="51" t="str">
        <f>IF($B2014="","",IFERROR(VLOOKUP($B2014,'ABC rotación'!$C:$G,5,0),"C"))</f>
        <v/>
      </c>
      <c r="S2014" s="41" t="str">
        <f t="shared" si="94"/>
        <v/>
      </c>
      <c r="T2014" s="40" t="str">
        <f t="shared" si="95"/>
        <v/>
      </c>
      <c r="U2014" s="23" t="str">
        <f>IF($B2014="","",VLOOKUP($T2014,Tablas!$X$14:$Y$17,2,1))</f>
        <v/>
      </c>
    </row>
    <row r="2015" spans="2:21" x14ac:dyDescent="0.2">
      <c r="B2015" s="1" t="str">
        <f>IF(Tablas!B2013="","",Tablas!B2013)</f>
        <v/>
      </c>
      <c r="C2015" s="1" t="str">
        <f>IF(Tablas!C2013="","",Tablas!C2013)</f>
        <v/>
      </c>
      <c r="D2015" s="1" t="str">
        <f>IF(Tablas!D2013="","",Tablas!D2013)</f>
        <v/>
      </c>
      <c r="E2015" s="1" t="str">
        <f>IF(Tablas!E2013="","",Tablas!E2013)</f>
        <v/>
      </c>
      <c r="F2015" s="1" t="str">
        <f>IF(Tablas!F2013="","",Tablas!F2013)</f>
        <v/>
      </c>
      <c r="G2015" s="1" t="str">
        <f>IF(Tablas!I2013="","",Tablas!I2013)</f>
        <v/>
      </c>
      <c r="H2015" s="1" t="s">
        <v>911</v>
      </c>
      <c r="I2015" s="39" t="str">
        <f>IF($B2015="","",-SUMIFS(Tabla7[Cantidad],Tabla7[Código del producto],$B2015,Tabla7[Tipo de movimiento],"SALIDA",Tabla7[Mes],I$5))</f>
        <v/>
      </c>
      <c r="J2015" s="39" t="str">
        <f>IF($B2015="","",-SUMIFS(Tabla7[Cantidad],Tabla7[Código del producto],$B2015,Tabla7[Tipo de movimiento],"SALIDA",Tabla7[Mes],J$5))</f>
        <v/>
      </c>
      <c r="K2015" s="39" t="str">
        <f>IF($B2015="","",-SUMIFS(Tabla7[Cantidad],Tabla7[Código del producto],$B2015,Tabla7[Tipo de movimiento],"SALIDA",Tabla7[Mes],K$5))</f>
        <v/>
      </c>
      <c r="L2015" s="39" t="str">
        <f>IF($B2015="","",-SUMIFS(Tabla7[Cantidad],Tabla7[Código del producto],$B2015,Tabla7[Tipo de movimiento],"SALIDA",Tabla7[Mes],L$5))</f>
        <v/>
      </c>
      <c r="M2015" s="39" t="str">
        <f>IF($B2015="","",-SUMIFS(Tabla7[Cantidad],Tabla7[Código del producto],$B2015,Tabla7[Tipo de movimiento],"SALIDA",Tabla7[Mes],M$5))</f>
        <v/>
      </c>
      <c r="N2015" s="39" t="str">
        <f>IF($B2015="","",-SUMIFS(Tabla7[Cantidad],Tabla7[Código del producto],$B2015,Tabla7[Tipo de movimiento],"SALIDA",Tabla7[Mes],N$5))</f>
        <v/>
      </c>
      <c r="O2015" s="39" t="str">
        <f>IF($B2015="","",-SUMIFS(Tabla7[Cantidad],Tabla7[Código del producto],$B2015,Tabla7[Tipo de movimiento],"SALIDA",Tabla7[Mes],O$5))</f>
        <v/>
      </c>
      <c r="P2015" s="39" t="str">
        <f>IF($B2015="","",-SUMIFS(Tabla7[Cantidad],Tabla7[Código del producto],$B2015,Tabla7[Tipo de movimiento],"SALIDA",Tabla7[Mes],P$5))</f>
        <v/>
      </c>
      <c r="Q2015" s="39" t="str">
        <f t="shared" si="93"/>
        <v/>
      </c>
      <c r="R2015" s="51" t="str">
        <f>IF($B2015="","",IFERROR(VLOOKUP($B2015,'ABC rotación'!$C:$G,5,0),"C"))</f>
        <v/>
      </c>
      <c r="S2015" s="41" t="str">
        <f t="shared" si="94"/>
        <v/>
      </c>
      <c r="T2015" s="40" t="str">
        <f t="shared" si="95"/>
        <v/>
      </c>
      <c r="U2015" s="23" t="str">
        <f>IF($B2015="","",VLOOKUP($T2015,Tablas!$X$14:$Y$17,2,1))</f>
        <v/>
      </c>
    </row>
    <row r="2016" spans="2:21" x14ac:dyDescent="0.2">
      <c r="B2016" s="1" t="str">
        <f>IF(Tablas!B2014="","",Tablas!B2014)</f>
        <v/>
      </c>
      <c r="C2016" s="1" t="str">
        <f>IF(Tablas!C2014="","",Tablas!C2014)</f>
        <v/>
      </c>
      <c r="D2016" s="1" t="str">
        <f>IF(Tablas!D2014="","",Tablas!D2014)</f>
        <v/>
      </c>
      <c r="E2016" s="1" t="str">
        <f>IF(Tablas!E2014="","",Tablas!E2014)</f>
        <v/>
      </c>
      <c r="F2016" s="1" t="str">
        <f>IF(Tablas!F2014="","",Tablas!F2014)</f>
        <v/>
      </c>
      <c r="G2016" s="1" t="str">
        <f>IF(Tablas!I2014="","",Tablas!I2014)</f>
        <v/>
      </c>
      <c r="H2016" s="1" t="s">
        <v>911</v>
      </c>
      <c r="I2016" s="39" t="str">
        <f>IF($B2016="","",-SUMIFS(Tabla7[Cantidad],Tabla7[Código del producto],$B2016,Tabla7[Tipo de movimiento],"SALIDA",Tabla7[Mes],I$5))</f>
        <v/>
      </c>
      <c r="J2016" s="39" t="str">
        <f>IF($B2016="","",-SUMIFS(Tabla7[Cantidad],Tabla7[Código del producto],$B2016,Tabla7[Tipo de movimiento],"SALIDA",Tabla7[Mes],J$5))</f>
        <v/>
      </c>
      <c r="K2016" s="39" t="str">
        <f>IF($B2016="","",-SUMIFS(Tabla7[Cantidad],Tabla7[Código del producto],$B2016,Tabla7[Tipo de movimiento],"SALIDA",Tabla7[Mes],K$5))</f>
        <v/>
      </c>
      <c r="L2016" s="39" t="str">
        <f>IF($B2016="","",-SUMIFS(Tabla7[Cantidad],Tabla7[Código del producto],$B2016,Tabla7[Tipo de movimiento],"SALIDA",Tabla7[Mes],L$5))</f>
        <v/>
      </c>
      <c r="M2016" s="39" t="str">
        <f>IF($B2016="","",-SUMIFS(Tabla7[Cantidad],Tabla7[Código del producto],$B2016,Tabla7[Tipo de movimiento],"SALIDA",Tabla7[Mes],M$5))</f>
        <v/>
      </c>
      <c r="N2016" s="39" t="str">
        <f>IF($B2016="","",-SUMIFS(Tabla7[Cantidad],Tabla7[Código del producto],$B2016,Tabla7[Tipo de movimiento],"SALIDA",Tabla7[Mes],N$5))</f>
        <v/>
      </c>
      <c r="O2016" s="39" t="str">
        <f>IF($B2016="","",-SUMIFS(Tabla7[Cantidad],Tabla7[Código del producto],$B2016,Tabla7[Tipo de movimiento],"SALIDA",Tabla7[Mes],O$5))</f>
        <v/>
      </c>
      <c r="P2016" s="39" t="str">
        <f>IF($B2016="","",-SUMIFS(Tabla7[Cantidad],Tabla7[Código del producto],$B2016,Tabla7[Tipo de movimiento],"SALIDA",Tabla7[Mes],P$5))</f>
        <v/>
      </c>
      <c r="Q2016" s="39" t="str">
        <f t="shared" si="93"/>
        <v/>
      </c>
      <c r="R2016" s="51" t="str">
        <f>IF($B2016="","",IFERROR(VLOOKUP($B2016,'ABC rotación'!$C:$G,5,0),"C"))</f>
        <v/>
      </c>
      <c r="S2016" s="41" t="str">
        <f t="shared" si="94"/>
        <v/>
      </c>
      <c r="T2016" s="40" t="str">
        <f t="shared" si="95"/>
        <v/>
      </c>
      <c r="U2016" s="23" t="str">
        <f>IF($B2016="","",VLOOKUP($T2016,Tablas!$X$14:$Y$17,2,1))</f>
        <v/>
      </c>
    </row>
    <row r="2017" spans="2:21" x14ac:dyDescent="0.2">
      <c r="B2017" s="1" t="str">
        <f>IF(Tablas!B2015="","",Tablas!B2015)</f>
        <v/>
      </c>
      <c r="C2017" s="1" t="str">
        <f>IF(Tablas!C2015="","",Tablas!C2015)</f>
        <v/>
      </c>
      <c r="D2017" s="1" t="str">
        <f>IF(Tablas!D2015="","",Tablas!D2015)</f>
        <v/>
      </c>
      <c r="E2017" s="1" t="str">
        <f>IF(Tablas!E2015="","",Tablas!E2015)</f>
        <v/>
      </c>
      <c r="F2017" s="1" t="str">
        <f>IF(Tablas!F2015="","",Tablas!F2015)</f>
        <v/>
      </c>
      <c r="G2017" s="1" t="str">
        <f>IF(Tablas!I2015="","",Tablas!I2015)</f>
        <v/>
      </c>
      <c r="H2017" s="1" t="s">
        <v>911</v>
      </c>
      <c r="I2017" s="39" t="str">
        <f>IF($B2017="","",-SUMIFS(Tabla7[Cantidad],Tabla7[Código del producto],$B2017,Tabla7[Tipo de movimiento],"SALIDA",Tabla7[Mes],I$5))</f>
        <v/>
      </c>
      <c r="J2017" s="39" t="str">
        <f>IF($B2017="","",-SUMIFS(Tabla7[Cantidad],Tabla7[Código del producto],$B2017,Tabla7[Tipo de movimiento],"SALIDA",Tabla7[Mes],J$5))</f>
        <v/>
      </c>
      <c r="K2017" s="39" t="str">
        <f>IF($B2017="","",-SUMIFS(Tabla7[Cantidad],Tabla7[Código del producto],$B2017,Tabla7[Tipo de movimiento],"SALIDA",Tabla7[Mes],K$5))</f>
        <v/>
      </c>
      <c r="L2017" s="39" t="str">
        <f>IF($B2017="","",-SUMIFS(Tabla7[Cantidad],Tabla7[Código del producto],$B2017,Tabla7[Tipo de movimiento],"SALIDA",Tabla7[Mes],L$5))</f>
        <v/>
      </c>
      <c r="M2017" s="39" t="str">
        <f>IF($B2017="","",-SUMIFS(Tabla7[Cantidad],Tabla7[Código del producto],$B2017,Tabla7[Tipo de movimiento],"SALIDA",Tabla7[Mes],M$5))</f>
        <v/>
      </c>
      <c r="N2017" s="39" t="str">
        <f>IF($B2017="","",-SUMIFS(Tabla7[Cantidad],Tabla7[Código del producto],$B2017,Tabla7[Tipo de movimiento],"SALIDA",Tabla7[Mes],N$5))</f>
        <v/>
      </c>
      <c r="O2017" s="39" t="str">
        <f>IF($B2017="","",-SUMIFS(Tabla7[Cantidad],Tabla7[Código del producto],$B2017,Tabla7[Tipo de movimiento],"SALIDA",Tabla7[Mes],O$5))</f>
        <v/>
      </c>
      <c r="P2017" s="39" t="str">
        <f>IF($B2017="","",-SUMIFS(Tabla7[Cantidad],Tabla7[Código del producto],$B2017,Tabla7[Tipo de movimiento],"SALIDA",Tabla7[Mes],P$5))</f>
        <v/>
      </c>
      <c r="Q2017" s="39" t="str">
        <f t="shared" si="93"/>
        <v/>
      </c>
      <c r="R2017" s="51" t="str">
        <f>IF($B2017="","",IFERROR(VLOOKUP($B2017,'ABC rotación'!$C:$G,5,0),"C"))</f>
        <v/>
      </c>
      <c r="S2017" s="41" t="str">
        <f t="shared" si="94"/>
        <v/>
      </c>
      <c r="T2017" s="40" t="str">
        <f t="shared" si="95"/>
        <v/>
      </c>
      <c r="U2017" s="23" t="str">
        <f>IF($B2017="","",VLOOKUP($T2017,Tablas!$X$14:$Y$17,2,1))</f>
        <v/>
      </c>
    </row>
    <row r="2018" spans="2:21" x14ac:dyDescent="0.2">
      <c r="B2018" s="1" t="str">
        <f>IF(Tablas!B2016="","",Tablas!B2016)</f>
        <v/>
      </c>
      <c r="C2018" s="1" t="str">
        <f>IF(Tablas!C2016="","",Tablas!C2016)</f>
        <v/>
      </c>
      <c r="D2018" s="1" t="str">
        <f>IF(Tablas!D2016="","",Tablas!D2016)</f>
        <v/>
      </c>
      <c r="E2018" s="1" t="str">
        <f>IF(Tablas!E2016="","",Tablas!E2016)</f>
        <v/>
      </c>
      <c r="F2018" s="1" t="str">
        <f>IF(Tablas!F2016="","",Tablas!F2016)</f>
        <v/>
      </c>
      <c r="G2018" s="1" t="str">
        <f>IF(Tablas!I2016="","",Tablas!I2016)</f>
        <v/>
      </c>
      <c r="H2018" s="1" t="s">
        <v>911</v>
      </c>
      <c r="I2018" s="39" t="str">
        <f>IF($B2018="","",-SUMIFS(Tabla7[Cantidad],Tabla7[Código del producto],$B2018,Tabla7[Tipo de movimiento],"SALIDA",Tabla7[Mes],I$5))</f>
        <v/>
      </c>
      <c r="J2018" s="39" t="str">
        <f>IF($B2018="","",-SUMIFS(Tabla7[Cantidad],Tabla7[Código del producto],$B2018,Tabla7[Tipo de movimiento],"SALIDA",Tabla7[Mes],J$5))</f>
        <v/>
      </c>
      <c r="K2018" s="39" t="str">
        <f>IF($B2018="","",-SUMIFS(Tabla7[Cantidad],Tabla7[Código del producto],$B2018,Tabla7[Tipo de movimiento],"SALIDA",Tabla7[Mes],K$5))</f>
        <v/>
      </c>
      <c r="L2018" s="39" t="str">
        <f>IF($B2018="","",-SUMIFS(Tabla7[Cantidad],Tabla7[Código del producto],$B2018,Tabla7[Tipo de movimiento],"SALIDA",Tabla7[Mes],L$5))</f>
        <v/>
      </c>
      <c r="M2018" s="39" t="str">
        <f>IF($B2018="","",-SUMIFS(Tabla7[Cantidad],Tabla7[Código del producto],$B2018,Tabla7[Tipo de movimiento],"SALIDA",Tabla7[Mes],M$5))</f>
        <v/>
      </c>
      <c r="N2018" s="39" t="str">
        <f>IF($B2018="","",-SUMIFS(Tabla7[Cantidad],Tabla7[Código del producto],$B2018,Tabla7[Tipo de movimiento],"SALIDA",Tabla7[Mes],N$5))</f>
        <v/>
      </c>
      <c r="O2018" s="39" t="str">
        <f>IF($B2018="","",-SUMIFS(Tabla7[Cantidad],Tabla7[Código del producto],$B2018,Tabla7[Tipo de movimiento],"SALIDA",Tabla7[Mes],O$5))</f>
        <v/>
      </c>
      <c r="P2018" s="39" t="str">
        <f>IF($B2018="","",-SUMIFS(Tabla7[Cantidad],Tabla7[Código del producto],$B2018,Tabla7[Tipo de movimiento],"SALIDA",Tabla7[Mes],P$5))</f>
        <v/>
      </c>
      <c r="Q2018" s="39" t="str">
        <f t="shared" si="93"/>
        <v/>
      </c>
      <c r="R2018" s="51" t="str">
        <f>IF($B2018="","",IFERROR(VLOOKUP($B2018,'ABC rotación'!$C:$G,5,0),"C"))</f>
        <v/>
      </c>
      <c r="S2018" s="41" t="str">
        <f t="shared" si="94"/>
        <v/>
      </c>
      <c r="T2018" s="40" t="str">
        <f t="shared" si="95"/>
        <v/>
      </c>
      <c r="U2018" s="23" t="str">
        <f>IF($B2018="","",VLOOKUP($T2018,Tablas!$X$14:$Y$17,2,1))</f>
        <v/>
      </c>
    </row>
    <row r="2019" spans="2:21" x14ac:dyDescent="0.2">
      <c r="B2019" s="1" t="str">
        <f>IF(Tablas!B2017="","",Tablas!B2017)</f>
        <v/>
      </c>
      <c r="C2019" s="1" t="str">
        <f>IF(Tablas!C2017="","",Tablas!C2017)</f>
        <v/>
      </c>
      <c r="D2019" s="1" t="str">
        <f>IF(Tablas!D2017="","",Tablas!D2017)</f>
        <v/>
      </c>
      <c r="E2019" s="1" t="str">
        <f>IF(Tablas!E2017="","",Tablas!E2017)</f>
        <v/>
      </c>
      <c r="F2019" s="1" t="str">
        <f>IF(Tablas!F2017="","",Tablas!F2017)</f>
        <v/>
      </c>
      <c r="G2019" s="1" t="str">
        <f>IF(Tablas!I2017="","",Tablas!I2017)</f>
        <v/>
      </c>
      <c r="H2019" s="1" t="s">
        <v>911</v>
      </c>
      <c r="I2019" s="39" t="str">
        <f>IF($B2019="","",-SUMIFS(Tabla7[Cantidad],Tabla7[Código del producto],$B2019,Tabla7[Tipo de movimiento],"SALIDA",Tabla7[Mes],I$5))</f>
        <v/>
      </c>
      <c r="J2019" s="39" t="str">
        <f>IF($B2019="","",-SUMIFS(Tabla7[Cantidad],Tabla7[Código del producto],$B2019,Tabla7[Tipo de movimiento],"SALIDA",Tabla7[Mes],J$5))</f>
        <v/>
      </c>
      <c r="K2019" s="39" t="str">
        <f>IF($B2019="","",-SUMIFS(Tabla7[Cantidad],Tabla7[Código del producto],$B2019,Tabla7[Tipo de movimiento],"SALIDA",Tabla7[Mes],K$5))</f>
        <v/>
      </c>
      <c r="L2019" s="39" t="str">
        <f>IF($B2019="","",-SUMIFS(Tabla7[Cantidad],Tabla7[Código del producto],$B2019,Tabla7[Tipo de movimiento],"SALIDA",Tabla7[Mes],L$5))</f>
        <v/>
      </c>
      <c r="M2019" s="39" t="str">
        <f>IF($B2019="","",-SUMIFS(Tabla7[Cantidad],Tabla7[Código del producto],$B2019,Tabla7[Tipo de movimiento],"SALIDA",Tabla7[Mes],M$5))</f>
        <v/>
      </c>
      <c r="N2019" s="39" t="str">
        <f>IF($B2019="","",-SUMIFS(Tabla7[Cantidad],Tabla7[Código del producto],$B2019,Tabla7[Tipo de movimiento],"SALIDA",Tabla7[Mes],N$5))</f>
        <v/>
      </c>
      <c r="O2019" s="39" t="str">
        <f>IF($B2019="","",-SUMIFS(Tabla7[Cantidad],Tabla7[Código del producto],$B2019,Tabla7[Tipo de movimiento],"SALIDA",Tabla7[Mes],O$5))</f>
        <v/>
      </c>
      <c r="P2019" s="39" t="str">
        <f>IF($B2019="","",-SUMIFS(Tabla7[Cantidad],Tabla7[Código del producto],$B2019,Tabla7[Tipo de movimiento],"SALIDA",Tabla7[Mes],P$5))</f>
        <v/>
      </c>
      <c r="Q2019" s="39" t="str">
        <f t="shared" si="93"/>
        <v/>
      </c>
      <c r="R2019" s="51" t="str">
        <f>IF($B2019="","",IFERROR(VLOOKUP($B2019,'ABC rotación'!$C:$G,5,0),"C"))</f>
        <v/>
      </c>
      <c r="S2019" s="41" t="str">
        <f t="shared" si="94"/>
        <v/>
      </c>
      <c r="T2019" s="40" t="str">
        <f t="shared" si="95"/>
        <v/>
      </c>
      <c r="U2019" s="23" t="str">
        <f>IF($B2019="","",VLOOKUP($T2019,Tablas!$X$14:$Y$17,2,1))</f>
        <v/>
      </c>
    </row>
    <row r="2020" spans="2:21" x14ac:dyDescent="0.2">
      <c r="B2020" s="1" t="str">
        <f>IF(Tablas!B2018="","",Tablas!B2018)</f>
        <v/>
      </c>
      <c r="C2020" s="1" t="str">
        <f>IF(Tablas!C2018="","",Tablas!C2018)</f>
        <v/>
      </c>
      <c r="D2020" s="1" t="str">
        <f>IF(Tablas!D2018="","",Tablas!D2018)</f>
        <v/>
      </c>
      <c r="E2020" s="1" t="str">
        <f>IF(Tablas!E2018="","",Tablas!E2018)</f>
        <v/>
      </c>
      <c r="F2020" s="1" t="str">
        <f>IF(Tablas!F2018="","",Tablas!F2018)</f>
        <v/>
      </c>
      <c r="G2020" s="1" t="str">
        <f>IF(Tablas!I2018="","",Tablas!I2018)</f>
        <v/>
      </c>
      <c r="H2020" s="1" t="s">
        <v>911</v>
      </c>
      <c r="I2020" s="39" t="str">
        <f>IF($B2020="","",-SUMIFS(Tabla7[Cantidad],Tabla7[Código del producto],$B2020,Tabla7[Tipo de movimiento],"SALIDA",Tabla7[Mes],I$5))</f>
        <v/>
      </c>
      <c r="J2020" s="39" t="str">
        <f>IF($B2020="","",-SUMIFS(Tabla7[Cantidad],Tabla7[Código del producto],$B2020,Tabla7[Tipo de movimiento],"SALIDA",Tabla7[Mes],J$5))</f>
        <v/>
      </c>
      <c r="K2020" s="39" t="str">
        <f>IF($B2020="","",-SUMIFS(Tabla7[Cantidad],Tabla7[Código del producto],$B2020,Tabla7[Tipo de movimiento],"SALIDA",Tabla7[Mes],K$5))</f>
        <v/>
      </c>
      <c r="L2020" s="39" t="str">
        <f>IF($B2020="","",-SUMIFS(Tabla7[Cantidad],Tabla7[Código del producto],$B2020,Tabla7[Tipo de movimiento],"SALIDA",Tabla7[Mes],L$5))</f>
        <v/>
      </c>
      <c r="M2020" s="39" t="str">
        <f>IF($B2020="","",-SUMIFS(Tabla7[Cantidad],Tabla7[Código del producto],$B2020,Tabla7[Tipo de movimiento],"SALIDA",Tabla7[Mes],M$5))</f>
        <v/>
      </c>
      <c r="N2020" s="39" t="str">
        <f>IF($B2020="","",-SUMIFS(Tabla7[Cantidad],Tabla7[Código del producto],$B2020,Tabla7[Tipo de movimiento],"SALIDA",Tabla7[Mes],N$5))</f>
        <v/>
      </c>
      <c r="O2020" s="39" t="str">
        <f>IF($B2020="","",-SUMIFS(Tabla7[Cantidad],Tabla7[Código del producto],$B2020,Tabla7[Tipo de movimiento],"SALIDA",Tabla7[Mes],O$5))</f>
        <v/>
      </c>
      <c r="P2020" s="39" t="str">
        <f>IF($B2020="","",-SUMIFS(Tabla7[Cantidad],Tabla7[Código del producto],$B2020,Tabla7[Tipo de movimiento],"SALIDA",Tabla7[Mes],P$5))</f>
        <v/>
      </c>
      <c r="Q2020" s="39" t="str">
        <f t="shared" si="93"/>
        <v/>
      </c>
      <c r="R2020" s="51" t="str">
        <f>IF($B2020="","",IFERROR(VLOOKUP($B2020,'ABC rotación'!$C:$G,5,0),"C"))</f>
        <v/>
      </c>
      <c r="S2020" s="41" t="str">
        <f t="shared" si="94"/>
        <v/>
      </c>
      <c r="T2020" s="40" t="str">
        <f t="shared" si="95"/>
        <v/>
      </c>
      <c r="U2020" s="23" t="str">
        <f>IF($B2020="","",VLOOKUP($T2020,Tablas!$X$14:$Y$17,2,1))</f>
        <v/>
      </c>
    </row>
    <row r="2021" spans="2:21" x14ac:dyDescent="0.2">
      <c r="B2021" s="1" t="str">
        <f>IF(Tablas!B2019="","",Tablas!B2019)</f>
        <v/>
      </c>
      <c r="C2021" s="1" t="str">
        <f>IF(Tablas!C2019="","",Tablas!C2019)</f>
        <v/>
      </c>
      <c r="D2021" s="1" t="str">
        <f>IF(Tablas!D2019="","",Tablas!D2019)</f>
        <v/>
      </c>
      <c r="E2021" s="1" t="str">
        <f>IF(Tablas!E2019="","",Tablas!E2019)</f>
        <v/>
      </c>
      <c r="F2021" s="1" t="str">
        <f>IF(Tablas!F2019="","",Tablas!F2019)</f>
        <v/>
      </c>
      <c r="G2021" s="1" t="str">
        <f>IF(Tablas!I2019="","",Tablas!I2019)</f>
        <v/>
      </c>
      <c r="H2021" s="1" t="s">
        <v>911</v>
      </c>
      <c r="I2021" s="39" t="str">
        <f>IF($B2021="","",-SUMIFS(Tabla7[Cantidad],Tabla7[Código del producto],$B2021,Tabla7[Tipo de movimiento],"SALIDA",Tabla7[Mes],I$5))</f>
        <v/>
      </c>
      <c r="J2021" s="39" t="str">
        <f>IF($B2021="","",-SUMIFS(Tabla7[Cantidad],Tabla7[Código del producto],$B2021,Tabla7[Tipo de movimiento],"SALIDA",Tabla7[Mes],J$5))</f>
        <v/>
      </c>
      <c r="K2021" s="39" t="str">
        <f>IF($B2021="","",-SUMIFS(Tabla7[Cantidad],Tabla7[Código del producto],$B2021,Tabla7[Tipo de movimiento],"SALIDA",Tabla7[Mes],K$5))</f>
        <v/>
      </c>
      <c r="L2021" s="39" t="str">
        <f>IF($B2021="","",-SUMIFS(Tabla7[Cantidad],Tabla7[Código del producto],$B2021,Tabla7[Tipo de movimiento],"SALIDA",Tabla7[Mes],L$5))</f>
        <v/>
      </c>
      <c r="M2021" s="39" t="str">
        <f>IF($B2021="","",-SUMIFS(Tabla7[Cantidad],Tabla7[Código del producto],$B2021,Tabla7[Tipo de movimiento],"SALIDA",Tabla7[Mes],M$5))</f>
        <v/>
      </c>
      <c r="N2021" s="39" t="str">
        <f>IF($B2021="","",-SUMIFS(Tabla7[Cantidad],Tabla7[Código del producto],$B2021,Tabla7[Tipo de movimiento],"SALIDA",Tabla7[Mes],N$5))</f>
        <v/>
      </c>
      <c r="O2021" s="39" t="str">
        <f>IF($B2021="","",-SUMIFS(Tabla7[Cantidad],Tabla7[Código del producto],$B2021,Tabla7[Tipo de movimiento],"SALIDA",Tabla7[Mes],O$5))</f>
        <v/>
      </c>
      <c r="P2021" s="39" t="str">
        <f>IF($B2021="","",-SUMIFS(Tabla7[Cantidad],Tabla7[Código del producto],$B2021,Tabla7[Tipo de movimiento],"SALIDA",Tabla7[Mes],P$5))</f>
        <v/>
      </c>
      <c r="Q2021" s="39" t="str">
        <f t="shared" si="93"/>
        <v/>
      </c>
      <c r="R2021" s="51" t="str">
        <f>IF($B2021="","",IFERROR(VLOOKUP($B2021,'ABC rotación'!$C:$G,5,0),"C"))</f>
        <v/>
      </c>
      <c r="S2021" s="41" t="str">
        <f t="shared" si="94"/>
        <v/>
      </c>
      <c r="T2021" s="40" t="str">
        <f t="shared" si="95"/>
        <v/>
      </c>
      <c r="U2021" s="23" t="str">
        <f>IF($B2021="","",VLOOKUP($T2021,Tablas!$X$14:$Y$17,2,1))</f>
        <v/>
      </c>
    </row>
    <row r="2022" spans="2:21" x14ac:dyDescent="0.2">
      <c r="B2022" s="1" t="str">
        <f>IF(Tablas!B2020="","",Tablas!B2020)</f>
        <v/>
      </c>
      <c r="C2022" s="1" t="str">
        <f>IF(Tablas!C2020="","",Tablas!C2020)</f>
        <v/>
      </c>
      <c r="D2022" s="1" t="str">
        <f>IF(Tablas!D2020="","",Tablas!D2020)</f>
        <v/>
      </c>
      <c r="E2022" s="1" t="str">
        <f>IF(Tablas!E2020="","",Tablas!E2020)</f>
        <v/>
      </c>
      <c r="F2022" s="1" t="str">
        <f>IF(Tablas!F2020="","",Tablas!F2020)</f>
        <v/>
      </c>
      <c r="G2022" s="1" t="str">
        <f>IF(Tablas!I2020="","",Tablas!I2020)</f>
        <v/>
      </c>
      <c r="H2022" s="1" t="s">
        <v>911</v>
      </c>
      <c r="I2022" s="39" t="str">
        <f>IF($B2022="","",-SUMIFS(Tabla7[Cantidad],Tabla7[Código del producto],$B2022,Tabla7[Tipo de movimiento],"SALIDA",Tabla7[Mes],I$5))</f>
        <v/>
      </c>
      <c r="J2022" s="39" t="str">
        <f>IF($B2022="","",-SUMIFS(Tabla7[Cantidad],Tabla7[Código del producto],$B2022,Tabla7[Tipo de movimiento],"SALIDA",Tabla7[Mes],J$5))</f>
        <v/>
      </c>
      <c r="K2022" s="39" t="str">
        <f>IF($B2022="","",-SUMIFS(Tabla7[Cantidad],Tabla7[Código del producto],$B2022,Tabla7[Tipo de movimiento],"SALIDA",Tabla7[Mes],K$5))</f>
        <v/>
      </c>
      <c r="L2022" s="39" t="str">
        <f>IF($B2022="","",-SUMIFS(Tabla7[Cantidad],Tabla7[Código del producto],$B2022,Tabla7[Tipo de movimiento],"SALIDA",Tabla7[Mes],L$5))</f>
        <v/>
      </c>
      <c r="M2022" s="39" t="str">
        <f>IF($B2022="","",-SUMIFS(Tabla7[Cantidad],Tabla7[Código del producto],$B2022,Tabla7[Tipo de movimiento],"SALIDA",Tabla7[Mes],M$5))</f>
        <v/>
      </c>
      <c r="N2022" s="39" t="str">
        <f>IF($B2022="","",-SUMIFS(Tabla7[Cantidad],Tabla7[Código del producto],$B2022,Tabla7[Tipo de movimiento],"SALIDA",Tabla7[Mes],N$5))</f>
        <v/>
      </c>
      <c r="O2022" s="39" t="str">
        <f>IF($B2022="","",-SUMIFS(Tabla7[Cantidad],Tabla7[Código del producto],$B2022,Tabla7[Tipo de movimiento],"SALIDA",Tabla7[Mes],O$5))</f>
        <v/>
      </c>
      <c r="P2022" s="39" t="str">
        <f>IF($B2022="","",-SUMIFS(Tabla7[Cantidad],Tabla7[Código del producto],$B2022,Tabla7[Tipo de movimiento],"SALIDA",Tabla7[Mes],P$5))</f>
        <v/>
      </c>
      <c r="Q2022" s="39" t="str">
        <f t="shared" si="93"/>
        <v/>
      </c>
      <c r="R2022" s="51" t="str">
        <f>IF($B2022="","",IFERROR(VLOOKUP($B2022,'ABC rotación'!$C:$G,5,0),"C"))</f>
        <v/>
      </c>
      <c r="S2022" s="41" t="str">
        <f t="shared" si="94"/>
        <v/>
      </c>
      <c r="T2022" s="40" t="str">
        <f t="shared" si="95"/>
        <v/>
      </c>
      <c r="U2022" s="23" t="str">
        <f>IF($B2022="","",VLOOKUP($T2022,Tablas!$X$14:$Y$17,2,1))</f>
        <v/>
      </c>
    </row>
    <row r="2023" spans="2:21" x14ac:dyDescent="0.2">
      <c r="B2023" s="1" t="str">
        <f>IF(Tablas!B2021="","",Tablas!B2021)</f>
        <v/>
      </c>
      <c r="C2023" s="1" t="str">
        <f>IF(Tablas!C2021="","",Tablas!C2021)</f>
        <v/>
      </c>
      <c r="D2023" s="1" t="str">
        <f>IF(Tablas!D2021="","",Tablas!D2021)</f>
        <v/>
      </c>
      <c r="E2023" s="1" t="str">
        <f>IF(Tablas!E2021="","",Tablas!E2021)</f>
        <v/>
      </c>
      <c r="F2023" s="1" t="str">
        <f>IF(Tablas!F2021="","",Tablas!F2021)</f>
        <v/>
      </c>
      <c r="G2023" s="1" t="str">
        <f>IF(Tablas!I2021="","",Tablas!I2021)</f>
        <v/>
      </c>
      <c r="H2023" s="1" t="s">
        <v>911</v>
      </c>
      <c r="I2023" s="39" t="str">
        <f>IF($B2023="","",-SUMIFS(Tabla7[Cantidad],Tabla7[Código del producto],$B2023,Tabla7[Tipo de movimiento],"SALIDA",Tabla7[Mes],I$5))</f>
        <v/>
      </c>
      <c r="J2023" s="39" t="str">
        <f>IF($B2023="","",-SUMIFS(Tabla7[Cantidad],Tabla7[Código del producto],$B2023,Tabla7[Tipo de movimiento],"SALIDA",Tabla7[Mes],J$5))</f>
        <v/>
      </c>
      <c r="K2023" s="39" t="str">
        <f>IF($B2023="","",-SUMIFS(Tabla7[Cantidad],Tabla7[Código del producto],$B2023,Tabla7[Tipo de movimiento],"SALIDA",Tabla7[Mes],K$5))</f>
        <v/>
      </c>
      <c r="L2023" s="39" t="str">
        <f>IF($B2023="","",-SUMIFS(Tabla7[Cantidad],Tabla7[Código del producto],$B2023,Tabla7[Tipo de movimiento],"SALIDA",Tabla7[Mes],L$5))</f>
        <v/>
      </c>
      <c r="M2023" s="39" t="str">
        <f>IF($B2023="","",-SUMIFS(Tabla7[Cantidad],Tabla7[Código del producto],$B2023,Tabla7[Tipo de movimiento],"SALIDA",Tabla7[Mes],M$5))</f>
        <v/>
      </c>
      <c r="N2023" s="39" t="str">
        <f>IF($B2023="","",-SUMIFS(Tabla7[Cantidad],Tabla7[Código del producto],$B2023,Tabla7[Tipo de movimiento],"SALIDA",Tabla7[Mes],N$5))</f>
        <v/>
      </c>
      <c r="O2023" s="39" t="str">
        <f>IF($B2023="","",-SUMIFS(Tabla7[Cantidad],Tabla7[Código del producto],$B2023,Tabla7[Tipo de movimiento],"SALIDA",Tabla7[Mes],O$5))</f>
        <v/>
      </c>
      <c r="P2023" s="39" t="str">
        <f>IF($B2023="","",-SUMIFS(Tabla7[Cantidad],Tabla7[Código del producto],$B2023,Tabla7[Tipo de movimiento],"SALIDA",Tabla7[Mes],P$5))</f>
        <v/>
      </c>
      <c r="Q2023" s="39" t="str">
        <f t="shared" si="93"/>
        <v/>
      </c>
      <c r="R2023" s="51" t="str">
        <f>IF($B2023="","",IFERROR(VLOOKUP($B2023,'ABC rotación'!$C:$G,5,0),"C"))</f>
        <v/>
      </c>
      <c r="S2023" s="41" t="str">
        <f t="shared" si="94"/>
        <v/>
      </c>
      <c r="T2023" s="40" t="str">
        <f t="shared" si="95"/>
        <v/>
      </c>
      <c r="U2023" s="23" t="str">
        <f>IF($B2023="","",VLOOKUP($T2023,Tablas!$X$14:$Y$17,2,1))</f>
        <v/>
      </c>
    </row>
    <row r="2024" spans="2:21" x14ac:dyDescent="0.2">
      <c r="B2024" s="1" t="str">
        <f>IF(Tablas!B2022="","",Tablas!B2022)</f>
        <v/>
      </c>
      <c r="C2024" s="1" t="str">
        <f>IF(Tablas!C2022="","",Tablas!C2022)</f>
        <v/>
      </c>
      <c r="D2024" s="1" t="str">
        <f>IF(Tablas!D2022="","",Tablas!D2022)</f>
        <v/>
      </c>
      <c r="E2024" s="1" t="str">
        <f>IF(Tablas!E2022="","",Tablas!E2022)</f>
        <v/>
      </c>
      <c r="F2024" s="1" t="str">
        <f>IF(Tablas!F2022="","",Tablas!F2022)</f>
        <v/>
      </c>
      <c r="G2024" s="1" t="str">
        <f>IF(Tablas!I2022="","",Tablas!I2022)</f>
        <v/>
      </c>
      <c r="H2024" s="1" t="s">
        <v>911</v>
      </c>
      <c r="I2024" s="39" t="str">
        <f>IF($B2024="","",-SUMIFS(Tabla7[Cantidad],Tabla7[Código del producto],$B2024,Tabla7[Tipo de movimiento],"SALIDA",Tabla7[Mes],I$5))</f>
        <v/>
      </c>
      <c r="J2024" s="39" t="str">
        <f>IF($B2024="","",-SUMIFS(Tabla7[Cantidad],Tabla7[Código del producto],$B2024,Tabla7[Tipo de movimiento],"SALIDA",Tabla7[Mes],J$5))</f>
        <v/>
      </c>
      <c r="K2024" s="39" t="str">
        <f>IF($B2024="","",-SUMIFS(Tabla7[Cantidad],Tabla7[Código del producto],$B2024,Tabla7[Tipo de movimiento],"SALIDA",Tabla7[Mes],K$5))</f>
        <v/>
      </c>
      <c r="L2024" s="39" t="str">
        <f>IF($B2024="","",-SUMIFS(Tabla7[Cantidad],Tabla7[Código del producto],$B2024,Tabla7[Tipo de movimiento],"SALIDA",Tabla7[Mes],L$5))</f>
        <v/>
      </c>
      <c r="M2024" s="39" t="str">
        <f>IF($B2024="","",-SUMIFS(Tabla7[Cantidad],Tabla7[Código del producto],$B2024,Tabla7[Tipo de movimiento],"SALIDA",Tabla7[Mes],M$5))</f>
        <v/>
      </c>
      <c r="N2024" s="39" t="str">
        <f>IF($B2024="","",-SUMIFS(Tabla7[Cantidad],Tabla7[Código del producto],$B2024,Tabla7[Tipo de movimiento],"SALIDA",Tabla7[Mes],N$5))</f>
        <v/>
      </c>
      <c r="O2024" s="39" t="str">
        <f>IF($B2024="","",-SUMIFS(Tabla7[Cantidad],Tabla7[Código del producto],$B2024,Tabla7[Tipo de movimiento],"SALIDA",Tabla7[Mes],O$5))</f>
        <v/>
      </c>
      <c r="P2024" s="39" t="str">
        <f>IF($B2024="","",-SUMIFS(Tabla7[Cantidad],Tabla7[Código del producto],$B2024,Tabla7[Tipo de movimiento],"SALIDA",Tabla7[Mes],P$5))</f>
        <v/>
      </c>
      <c r="Q2024" s="39" t="str">
        <f t="shared" si="93"/>
        <v/>
      </c>
      <c r="R2024" s="51" t="str">
        <f>IF($B2024="","",IFERROR(VLOOKUP($B2024,'ABC rotación'!$C:$G,5,0),"C"))</f>
        <v/>
      </c>
      <c r="S2024" s="41" t="str">
        <f t="shared" si="94"/>
        <v/>
      </c>
      <c r="T2024" s="40" t="str">
        <f t="shared" si="95"/>
        <v/>
      </c>
      <c r="U2024" s="23" t="str">
        <f>IF($B2024="","",VLOOKUP($T2024,Tablas!$X$14:$Y$17,2,1))</f>
        <v/>
      </c>
    </row>
    <row r="2025" spans="2:21" x14ac:dyDescent="0.2">
      <c r="B2025" s="1" t="str">
        <f>IF(Tablas!B2023="","",Tablas!B2023)</f>
        <v/>
      </c>
      <c r="C2025" s="1" t="str">
        <f>IF(Tablas!C2023="","",Tablas!C2023)</f>
        <v/>
      </c>
      <c r="D2025" s="1" t="str">
        <f>IF(Tablas!D2023="","",Tablas!D2023)</f>
        <v/>
      </c>
      <c r="E2025" s="1" t="str">
        <f>IF(Tablas!E2023="","",Tablas!E2023)</f>
        <v/>
      </c>
      <c r="F2025" s="1" t="str">
        <f>IF(Tablas!F2023="","",Tablas!F2023)</f>
        <v/>
      </c>
      <c r="G2025" s="1" t="str">
        <f>IF(Tablas!I2023="","",Tablas!I2023)</f>
        <v/>
      </c>
      <c r="H2025" s="1" t="s">
        <v>911</v>
      </c>
      <c r="I2025" s="39" t="str">
        <f>IF($B2025="","",-SUMIFS(Tabla7[Cantidad],Tabla7[Código del producto],$B2025,Tabla7[Tipo de movimiento],"SALIDA",Tabla7[Mes],I$5))</f>
        <v/>
      </c>
      <c r="J2025" s="39" t="str">
        <f>IF($B2025="","",-SUMIFS(Tabla7[Cantidad],Tabla7[Código del producto],$B2025,Tabla7[Tipo de movimiento],"SALIDA",Tabla7[Mes],J$5))</f>
        <v/>
      </c>
      <c r="K2025" s="39" t="str">
        <f>IF($B2025="","",-SUMIFS(Tabla7[Cantidad],Tabla7[Código del producto],$B2025,Tabla7[Tipo de movimiento],"SALIDA",Tabla7[Mes],K$5))</f>
        <v/>
      </c>
      <c r="L2025" s="39" t="str">
        <f>IF($B2025="","",-SUMIFS(Tabla7[Cantidad],Tabla7[Código del producto],$B2025,Tabla7[Tipo de movimiento],"SALIDA",Tabla7[Mes],L$5))</f>
        <v/>
      </c>
      <c r="M2025" s="39" t="str">
        <f>IF($B2025="","",-SUMIFS(Tabla7[Cantidad],Tabla7[Código del producto],$B2025,Tabla7[Tipo de movimiento],"SALIDA",Tabla7[Mes],M$5))</f>
        <v/>
      </c>
      <c r="N2025" s="39" t="str">
        <f>IF($B2025="","",-SUMIFS(Tabla7[Cantidad],Tabla7[Código del producto],$B2025,Tabla7[Tipo de movimiento],"SALIDA",Tabla7[Mes],N$5))</f>
        <v/>
      </c>
      <c r="O2025" s="39" t="str">
        <f>IF($B2025="","",-SUMIFS(Tabla7[Cantidad],Tabla7[Código del producto],$B2025,Tabla7[Tipo de movimiento],"SALIDA",Tabla7[Mes],O$5))</f>
        <v/>
      </c>
      <c r="P2025" s="39" t="str">
        <f>IF($B2025="","",-SUMIFS(Tabla7[Cantidad],Tabla7[Código del producto],$B2025,Tabla7[Tipo de movimiento],"SALIDA",Tabla7[Mes],P$5))</f>
        <v/>
      </c>
      <c r="Q2025" s="39" t="str">
        <f t="shared" si="93"/>
        <v/>
      </c>
      <c r="R2025" s="51" t="str">
        <f>IF($B2025="","",IFERROR(VLOOKUP($B2025,'ABC rotación'!$C:$G,5,0),"C"))</f>
        <v/>
      </c>
      <c r="S2025" s="41" t="str">
        <f t="shared" si="94"/>
        <v/>
      </c>
      <c r="T2025" s="40" t="str">
        <f t="shared" si="95"/>
        <v/>
      </c>
      <c r="U2025" s="23" t="str">
        <f>IF($B2025="","",VLOOKUP($T2025,Tablas!$X$14:$Y$17,2,1))</f>
        <v/>
      </c>
    </row>
    <row r="2026" spans="2:21" x14ac:dyDescent="0.2">
      <c r="B2026" s="1" t="str">
        <f>IF(Tablas!B2024="","",Tablas!B2024)</f>
        <v/>
      </c>
      <c r="C2026" s="1" t="str">
        <f>IF(Tablas!C2024="","",Tablas!C2024)</f>
        <v/>
      </c>
      <c r="D2026" s="1" t="str">
        <f>IF(Tablas!D2024="","",Tablas!D2024)</f>
        <v/>
      </c>
      <c r="E2026" s="1" t="str">
        <f>IF(Tablas!E2024="","",Tablas!E2024)</f>
        <v/>
      </c>
      <c r="F2026" s="1" t="str">
        <f>IF(Tablas!F2024="","",Tablas!F2024)</f>
        <v/>
      </c>
      <c r="G2026" s="1" t="str">
        <f>IF(Tablas!I2024="","",Tablas!I2024)</f>
        <v/>
      </c>
      <c r="H2026" s="1" t="s">
        <v>911</v>
      </c>
      <c r="I2026" s="39" t="str">
        <f>IF($B2026="","",-SUMIFS(Tabla7[Cantidad],Tabla7[Código del producto],$B2026,Tabla7[Tipo de movimiento],"SALIDA",Tabla7[Mes],I$5))</f>
        <v/>
      </c>
      <c r="J2026" s="39" t="str">
        <f>IF($B2026="","",-SUMIFS(Tabla7[Cantidad],Tabla7[Código del producto],$B2026,Tabla7[Tipo de movimiento],"SALIDA",Tabla7[Mes],J$5))</f>
        <v/>
      </c>
      <c r="K2026" s="39" t="str">
        <f>IF($B2026="","",-SUMIFS(Tabla7[Cantidad],Tabla7[Código del producto],$B2026,Tabla7[Tipo de movimiento],"SALIDA",Tabla7[Mes],K$5))</f>
        <v/>
      </c>
      <c r="L2026" s="39" t="str">
        <f>IF($B2026="","",-SUMIFS(Tabla7[Cantidad],Tabla7[Código del producto],$B2026,Tabla7[Tipo de movimiento],"SALIDA",Tabla7[Mes],L$5))</f>
        <v/>
      </c>
      <c r="M2026" s="39" t="str">
        <f>IF($B2026="","",-SUMIFS(Tabla7[Cantidad],Tabla7[Código del producto],$B2026,Tabla7[Tipo de movimiento],"SALIDA",Tabla7[Mes],M$5))</f>
        <v/>
      </c>
      <c r="N2026" s="39" t="str">
        <f>IF($B2026="","",-SUMIFS(Tabla7[Cantidad],Tabla7[Código del producto],$B2026,Tabla7[Tipo de movimiento],"SALIDA",Tabla7[Mes],N$5))</f>
        <v/>
      </c>
      <c r="O2026" s="39" t="str">
        <f>IF($B2026="","",-SUMIFS(Tabla7[Cantidad],Tabla7[Código del producto],$B2026,Tabla7[Tipo de movimiento],"SALIDA",Tabla7[Mes],O$5))</f>
        <v/>
      </c>
      <c r="P2026" s="39" t="str">
        <f>IF($B2026="","",-SUMIFS(Tabla7[Cantidad],Tabla7[Código del producto],$B2026,Tabla7[Tipo de movimiento],"SALIDA",Tabla7[Mes],P$5))</f>
        <v/>
      </c>
      <c r="Q2026" s="39" t="str">
        <f t="shared" si="93"/>
        <v/>
      </c>
      <c r="R2026" s="51" t="str">
        <f>IF($B2026="","",IFERROR(VLOOKUP($B2026,'ABC rotación'!$C:$G,5,0),"C"))</f>
        <v/>
      </c>
      <c r="S2026" s="41" t="str">
        <f t="shared" si="94"/>
        <v/>
      </c>
      <c r="T2026" s="40" t="str">
        <f t="shared" si="95"/>
        <v/>
      </c>
      <c r="U2026" s="23" t="str">
        <f>IF($B2026="","",VLOOKUP($T2026,Tablas!$X$14:$Y$17,2,1))</f>
        <v/>
      </c>
    </row>
    <row r="2027" spans="2:21" x14ac:dyDescent="0.2">
      <c r="B2027" s="1" t="str">
        <f>IF(Tablas!B2025="","",Tablas!B2025)</f>
        <v/>
      </c>
      <c r="C2027" s="1" t="str">
        <f>IF(Tablas!C2025="","",Tablas!C2025)</f>
        <v/>
      </c>
      <c r="D2027" s="1" t="str">
        <f>IF(Tablas!D2025="","",Tablas!D2025)</f>
        <v/>
      </c>
      <c r="E2027" s="1" t="str">
        <f>IF(Tablas!E2025="","",Tablas!E2025)</f>
        <v/>
      </c>
      <c r="F2027" s="1" t="str">
        <f>IF(Tablas!F2025="","",Tablas!F2025)</f>
        <v/>
      </c>
      <c r="G2027" s="1" t="str">
        <f>IF(Tablas!I2025="","",Tablas!I2025)</f>
        <v/>
      </c>
      <c r="H2027" s="1" t="s">
        <v>911</v>
      </c>
      <c r="I2027" s="39" t="str">
        <f>IF($B2027="","",-SUMIFS(Tabla7[Cantidad],Tabla7[Código del producto],$B2027,Tabla7[Tipo de movimiento],"SALIDA",Tabla7[Mes],I$5))</f>
        <v/>
      </c>
      <c r="J2027" s="39" t="str">
        <f>IF($B2027="","",-SUMIFS(Tabla7[Cantidad],Tabla7[Código del producto],$B2027,Tabla7[Tipo de movimiento],"SALIDA",Tabla7[Mes],J$5))</f>
        <v/>
      </c>
      <c r="K2027" s="39" t="str">
        <f>IF($B2027="","",-SUMIFS(Tabla7[Cantidad],Tabla7[Código del producto],$B2027,Tabla7[Tipo de movimiento],"SALIDA",Tabla7[Mes],K$5))</f>
        <v/>
      </c>
      <c r="L2027" s="39" t="str">
        <f>IF($B2027="","",-SUMIFS(Tabla7[Cantidad],Tabla7[Código del producto],$B2027,Tabla7[Tipo de movimiento],"SALIDA",Tabla7[Mes],L$5))</f>
        <v/>
      </c>
      <c r="M2027" s="39" t="str">
        <f>IF($B2027="","",-SUMIFS(Tabla7[Cantidad],Tabla7[Código del producto],$B2027,Tabla7[Tipo de movimiento],"SALIDA",Tabla7[Mes],M$5))</f>
        <v/>
      </c>
      <c r="N2027" s="39" t="str">
        <f>IF($B2027="","",-SUMIFS(Tabla7[Cantidad],Tabla7[Código del producto],$B2027,Tabla7[Tipo de movimiento],"SALIDA",Tabla7[Mes],N$5))</f>
        <v/>
      </c>
      <c r="O2027" s="39" t="str">
        <f>IF($B2027="","",-SUMIFS(Tabla7[Cantidad],Tabla7[Código del producto],$B2027,Tabla7[Tipo de movimiento],"SALIDA",Tabla7[Mes],O$5))</f>
        <v/>
      </c>
      <c r="P2027" s="39" t="str">
        <f>IF($B2027="","",-SUMIFS(Tabla7[Cantidad],Tabla7[Código del producto],$B2027,Tabla7[Tipo de movimiento],"SALIDA",Tabla7[Mes],P$5))</f>
        <v/>
      </c>
      <c r="Q2027" s="39" t="str">
        <f t="shared" si="93"/>
        <v/>
      </c>
      <c r="R2027" s="51" t="str">
        <f>IF($B2027="","",IFERROR(VLOOKUP($B2027,'ABC rotación'!$C:$G,5,0),"C"))</f>
        <v/>
      </c>
      <c r="S2027" s="41" t="str">
        <f t="shared" si="94"/>
        <v/>
      </c>
      <c r="T2027" s="40" t="str">
        <f t="shared" si="95"/>
        <v/>
      </c>
      <c r="U2027" s="23" t="str">
        <f>IF($B2027="","",VLOOKUP($T2027,Tablas!$X$14:$Y$17,2,1))</f>
        <v/>
      </c>
    </row>
    <row r="2028" spans="2:21" x14ac:dyDescent="0.2">
      <c r="B2028" s="1" t="str">
        <f>IF(Tablas!B2026="","",Tablas!B2026)</f>
        <v/>
      </c>
      <c r="C2028" s="1" t="str">
        <f>IF(Tablas!C2026="","",Tablas!C2026)</f>
        <v/>
      </c>
      <c r="D2028" s="1" t="str">
        <f>IF(Tablas!D2026="","",Tablas!D2026)</f>
        <v/>
      </c>
      <c r="E2028" s="1" t="str">
        <f>IF(Tablas!E2026="","",Tablas!E2026)</f>
        <v/>
      </c>
      <c r="F2028" s="1" t="str">
        <f>IF(Tablas!F2026="","",Tablas!F2026)</f>
        <v/>
      </c>
      <c r="G2028" s="1" t="str">
        <f>IF(Tablas!I2026="","",Tablas!I2026)</f>
        <v/>
      </c>
      <c r="H2028" s="1" t="s">
        <v>911</v>
      </c>
      <c r="I2028" s="39" t="str">
        <f>IF($B2028="","",-SUMIFS(Tabla7[Cantidad],Tabla7[Código del producto],$B2028,Tabla7[Tipo de movimiento],"SALIDA",Tabla7[Mes],I$5))</f>
        <v/>
      </c>
      <c r="J2028" s="39" t="str">
        <f>IF($B2028="","",-SUMIFS(Tabla7[Cantidad],Tabla7[Código del producto],$B2028,Tabla7[Tipo de movimiento],"SALIDA",Tabla7[Mes],J$5))</f>
        <v/>
      </c>
      <c r="K2028" s="39" t="str">
        <f>IF($B2028="","",-SUMIFS(Tabla7[Cantidad],Tabla7[Código del producto],$B2028,Tabla7[Tipo de movimiento],"SALIDA",Tabla7[Mes],K$5))</f>
        <v/>
      </c>
      <c r="L2028" s="39" t="str">
        <f>IF($B2028="","",-SUMIFS(Tabla7[Cantidad],Tabla7[Código del producto],$B2028,Tabla7[Tipo de movimiento],"SALIDA",Tabla7[Mes],L$5))</f>
        <v/>
      </c>
      <c r="M2028" s="39" t="str">
        <f>IF($B2028="","",-SUMIFS(Tabla7[Cantidad],Tabla7[Código del producto],$B2028,Tabla7[Tipo de movimiento],"SALIDA",Tabla7[Mes],M$5))</f>
        <v/>
      </c>
      <c r="N2028" s="39" t="str">
        <f>IF($B2028="","",-SUMIFS(Tabla7[Cantidad],Tabla7[Código del producto],$B2028,Tabla7[Tipo de movimiento],"SALIDA",Tabla7[Mes],N$5))</f>
        <v/>
      </c>
      <c r="O2028" s="39" t="str">
        <f>IF($B2028="","",-SUMIFS(Tabla7[Cantidad],Tabla7[Código del producto],$B2028,Tabla7[Tipo de movimiento],"SALIDA",Tabla7[Mes],O$5))</f>
        <v/>
      </c>
      <c r="P2028" s="39" t="str">
        <f>IF($B2028="","",-SUMIFS(Tabla7[Cantidad],Tabla7[Código del producto],$B2028,Tabla7[Tipo de movimiento],"SALIDA",Tabla7[Mes],P$5))</f>
        <v/>
      </c>
      <c r="Q2028" s="39" t="str">
        <f t="shared" si="93"/>
        <v/>
      </c>
      <c r="R2028" s="51" t="str">
        <f>IF($B2028="","",IFERROR(VLOOKUP($B2028,'ABC rotación'!$C:$G,5,0),"C"))</f>
        <v/>
      </c>
      <c r="S2028" s="41" t="str">
        <f t="shared" si="94"/>
        <v/>
      </c>
      <c r="T2028" s="40" t="str">
        <f t="shared" si="95"/>
        <v/>
      </c>
      <c r="U2028" s="23" t="str">
        <f>IF($B2028="","",VLOOKUP($T2028,Tablas!$X$14:$Y$17,2,1))</f>
        <v/>
      </c>
    </row>
    <row r="2029" spans="2:21" x14ac:dyDescent="0.2">
      <c r="B2029" s="1" t="str">
        <f>IF(Tablas!B2027="","",Tablas!B2027)</f>
        <v/>
      </c>
      <c r="C2029" s="1" t="str">
        <f>IF(Tablas!C2027="","",Tablas!C2027)</f>
        <v/>
      </c>
      <c r="D2029" s="1" t="str">
        <f>IF(Tablas!D2027="","",Tablas!D2027)</f>
        <v/>
      </c>
      <c r="E2029" s="1" t="str">
        <f>IF(Tablas!E2027="","",Tablas!E2027)</f>
        <v/>
      </c>
      <c r="F2029" s="1" t="str">
        <f>IF(Tablas!F2027="","",Tablas!F2027)</f>
        <v/>
      </c>
      <c r="G2029" s="1" t="str">
        <f>IF(Tablas!I2027="","",Tablas!I2027)</f>
        <v/>
      </c>
      <c r="H2029" s="1" t="s">
        <v>911</v>
      </c>
      <c r="I2029" s="39" t="str">
        <f>IF($B2029="","",-SUMIFS(Tabla7[Cantidad],Tabla7[Código del producto],$B2029,Tabla7[Tipo de movimiento],"SALIDA",Tabla7[Mes],I$5))</f>
        <v/>
      </c>
      <c r="J2029" s="39" t="str">
        <f>IF($B2029="","",-SUMIFS(Tabla7[Cantidad],Tabla7[Código del producto],$B2029,Tabla7[Tipo de movimiento],"SALIDA",Tabla7[Mes],J$5))</f>
        <v/>
      </c>
      <c r="K2029" s="39" t="str">
        <f>IF($B2029="","",-SUMIFS(Tabla7[Cantidad],Tabla7[Código del producto],$B2029,Tabla7[Tipo de movimiento],"SALIDA",Tabla7[Mes],K$5))</f>
        <v/>
      </c>
      <c r="L2029" s="39" t="str">
        <f>IF($B2029="","",-SUMIFS(Tabla7[Cantidad],Tabla7[Código del producto],$B2029,Tabla7[Tipo de movimiento],"SALIDA",Tabla7[Mes],L$5))</f>
        <v/>
      </c>
      <c r="M2029" s="39" t="str">
        <f>IF($B2029="","",-SUMIFS(Tabla7[Cantidad],Tabla7[Código del producto],$B2029,Tabla7[Tipo de movimiento],"SALIDA",Tabla7[Mes],M$5))</f>
        <v/>
      </c>
      <c r="N2029" s="39" t="str">
        <f>IF($B2029="","",-SUMIFS(Tabla7[Cantidad],Tabla7[Código del producto],$B2029,Tabla7[Tipo de movimiento],"SALIDA",Tabla7[Mes],N$5))</f>
        <v/>
      </c>
      <c r="O2029" s="39" t="str">
        <f>IF($B2029="","",-SUMIFS(Tabla7[Cantidad],Tabla7[Código del producto],$B2029,Tabla7[Tipo de movimiento],"SALIDA",Tabla7[Mes],O$5))</f>
        <v/>
      </c>
      <c r="P2029" s="39" t="str">
        <f>IF($B2029="","",-SUMIFS(Tabla7[Cantidad],Tabla7[Código del producto],$B2029,Tabla7[Tipo de movimiento],"SALIDA",Tabla7[Mes],P$5))</f>
        <v/>
      </c>
      <c r="Q2029" s="39" t="str">
        <f t="shared" si="93"/>
        <v/>
      </c>
      <c r="R2029" s="51" t="str">
        <f>IF($B2029="","",IFERROR(VLOOKUP($B2029,'ABC rotación'!$C:$G,5,0),"C"))</f>
        <v/>
      </c>
      <c r="S2029" s="41" t="str">
        <f t="shared" si="94"/>
        <v/>
      </c>
      <c r="T2029" s="40" t="str">
        <f t="shared" si="95"/>
        <v/>
      </c>
      <c r="U2029" s="23" t="str">
        <f>IF($B2029="","",VLOOKUP($T2029,Tablas!$X$14:$Y$17,2,1))</f>
        <v/>
      </c>
    </row>
    <row r="2030" spans="2:21" x14ac:dyDescent="0.2">
      <c r="B2030" s="1" t="str">
        <f>IF(Tablas!B2028="","",Tablas!B2028)</f>
        <v/>
      </c>
      <c r="C2030" s="1" t="str">
        <f>IF(Tablas!C2028="","",Tablas!C2028)</f>
        <v/>
      </c>
      <c r="D2030" s="1" t="str">
        <f>IF(Tablas!D2028="","",Tablas!D2028)</f>
        <v/>
      </c>
      <c r="E2030" s="1" t="str">
        <f>IF(Tablas!E2028="","",Tablas!E2028)</f>
        <v/>
      </c>
      <c r="F2030" s="1" t="str">
        <f>IF(Tablas!F2028="","",Tablas!F2028)</f>
        <v/>
      </c>
      <c r="G2030" s="1" t="str">
        <f>IF(Tablas!I2028="","",Tablas!I2028)</f>
        <v/>
      </c>
      <c r="H2030" s="1" t="s">
        <v>911</v>
      </c>
      <c r="I2030" s="39" t="str">
        <f>IF($B2030="","",-SUMIFS(Tabla7[Cantidad],Tabla7[Código del producto],$B2030,Tabla7[Tipo de movimiento],"SALIDA",Tabla7[Mes],I$5))</f>
        <v/>
      </c>
      <c r="J2030" s="39" t="str">
        <f>IF($B2030="","",-SUMIFS(Tabla7[Cantidad],Tabla7[Código del producto],$B2030,Tabla7[Tipo de movimiento],"SALIDA",Tabla7[Mes],J$5))</f>
        <v/>
      </c>
      <c r="K2030" s="39" t="str">
        <f>IF($B2030="","",-SUMIFS(Tabla7[Cantidad],Tabla7[Código del producto],$B2030,Tabla7[Tipo de movimiento],"SALIDA",Tabla7[Mes],K$5))</f>
        <v/>
      </c>
      <c r="L2030" s="39" t="str">
        <f>IF($B2030="","",-SUMIFS(Tabla7[Cantidad],Tabla7[Código del producto],$B2030,Tabla7[Tipo de movimiento],"SALIDA",Tabla7[Mes],L$5))</f>
        <v/>
      </c>
      <c r="M2030" s="39" t="str">
        <f>IF($B2030="","",-SUMIFS(Tabla7[Cantidad],Tabla7[Código del producto],$B2030,Tabla7[Tipo de movimiento],"SALIDA",Tabla7[Mes],M$5))</f>
        <v/>
      </c>
      <c r="N2030" s="39" t="str">
        <f>IF($B2030="","",-SUMIFS(Tabla7[Cantidad],Tabla7[Código del producto],$B2030,Tabla7[Tipo de movimiento],"SALIDA",Tabla7[Mes],N$5))</f>
        <v/>
      </c>
      <c r="O2030" s="39" t="str">
        <f>IF($B2030="","",-SUMIFS(Tabla7[Cantidad],Tabla7[Código del producto],$B2030,Tabla7[Tipo de movimiento],"SALIDA",Tabla7[Mes],O$5))</f>
        <v/>
      </c>
      <c r="P2030" s="39" t="str">
        <f>IF($B2030="","",-SUMIFS(Tabla7[Cantidad],Tabla7[Código del producto],$B2030,Tabla7[Tipo de movimiento],"SALIDA",Tabla7[Mes],P$5))</f>
        <v/>
      </c>
      <c r="Q2030" s="39" t="str">
        <f t="shared" si="93"/>
        <v/>
      </c>
      <c r="R2030" s="51" t="str">
        <f>IF($B2030="","",IFERROR(VLOOKUP($B2030,'ABC rotación'!$C:$G,5,0),"C"))</f>
        <v/>
      </c>
      <c r="S2030" s="41" t="str">
        <f t="shared" si="94"/>
        <v/>
      </c>
      <c r="T2030" s="40" t="str">
        <f t="shared" si="95"/>
        <v/>
      </c>
      <c r="U2030" s="23" t="str">
        <f>IF($B2030="","",VLOOKUP($T2030,Tablas!$X$14:$Y$17,2,1))</f>
        <v/>
      </c>
    </row>
    <row r="2031" spans="2:21" x14ac:dyDescent="0.2">
      <c r="B2031" s="1" t="str">
        <f>IF(Tablas!B2029="","",Tablas!B2029)</f>
        <v/>
      </c>
      <c r="C2031" s="1" t="str">
        <f>IF(Tablas!C2029="","",Tablas!C2029)</f>
        <v/>
      </c>
      <c r="D2031" s="1" t="str">
        <f>IF(Tablas!D2029="","",Tablas!D2029)</f>
        <v/>
      </c>
      <c r="E2031" s="1" t="str">
        <f>IF(Tablas!E2029="","",Tablas!E2029)</f>
        <v/>
      </c>
      <c r="F2031" s="1" t="str">
        <f>IF(Tablas!F2029="","",Tablas!F2029)</f>
        <v/>
      </c>
      <c r="G2031" s="1" t="str">
        <f>IF(Tablas!I2029="","",Tablas!I2029)</f>
        <v/>
      </c>
      <c r="H2031" s="1" t="s">
        <v>911</v>
      </c>
      <c r="I2031" s="39" t="str">
        <f>IF($B2031="","",-SUMIFS(Tabla7[Cantidad],Tabla7[Código del producto],$B2031,Tabla7[Tipo de movimiento],"SALIDA",Tabla7[Mes],I$5))</f>
        <v/>
      </c>
      <c r="J2031" s="39" t="str">
        <f>IF($B2031="","",-SUMIFS(Tabla7[Cantidad],Tabla7[Código del producto],$B2031,Tabla7[Tipo de movimiento],"SALIDA",Tabla7[Mes],J$5))</f>
        <v/>
      </c>
      <c r="K2031" s="39" t="str">
        <f>IF($B2031="","",-SUMIFS(Tabla7[Cantidad],Tabla7[Código del producto],$B2031,Tabla7[Tipo de movimiento],"SALIDA",Tabla7[Mes],K$5))</f>
        <v/>
      </c>
      <c r="L2031" s="39" t="str">
        <f>IF($B2031="","",-SUMIFS(Tabla7[Cantidad],Tabla7[Código del producto],$B2031,Tabla7[Tipo de movimiento],"SALIDA",Tabla7[Mes],L$5))</f>
        <v/>
      </c>
      <c r="M2031" s="39" t="str">
        <f>IF($B2031="","",-SUMIFS(Tabla7[Cantidad],Tabla7[Código del producto],$B2031,Tabla7[Tipo de movimiento],"SALIDA",Tabla7[Mes],M$5))</f>
        <v/>
      </c>
      <c r="N2031" s="39" t="str">
        <f>IF($B2031="","",-SUMIFS(Tabla7[Cantidad],Tabla7[Código del producto],$B2031,Tabla7[Tipo de movimiento],"SALIDA",Tabla7[Mes],N$5))</f>
        <v/>
      </c>
      <c r="O2031" s="39" t="str">
        <f>IF($B2031="","",-SUMIFS(Tabla7[Cantidad],Tabla7[Código del producto],$B2031,Tabla7[Tipo de movimiento],"SALIDA",Tabla7[Mes],O$5))</f>
        <v/>
      </c>
      <c r="P2031" s="39" t="str">
        <f>IF($B2031="","",-SUMIFS(Tabla7[Cantidad],Tabla7[Código del producto],$B2031,Tabla7[Tipo de movimiento],"SALIDA",Tabla7[Mes],P$5))</f>
        <v/>
      </c>
      <c r="Q2031" s="39" t="str">
        <f t="shared" si="93"/>
        <v/>
      </c>
      <c r="R2031" s="51" t="str">
        <f>IF($B2031="","",IFERROR(VLOOKUP($B2031,'ABC rotación'!$C:$G,5,0),"C"))</f>
        <v/>
      </c>
      <c r="S2031" s="41" t="str">
        <f t="shared" si="94"/>
        <v/>
      </c>
      <c r="T2031" s="40" t="str">
        <f t="shared" si="95"/>
        <v/>
      </c>
      <c r="U2031" s="23" t="str">
        <f>IF($B2031="","",VLOOKUP($T2031,Tablas!$X$14:$Y$17,2,1))</f>
        <v/>
      </c>
    </row>
    <row r="2032" spans="2:21" x14ac:dyDescent="0.2">
      <c r="B2032" s="1" t="str">
        <f>IF(Tablas!B2030="","",Tablas!B2030)</f>
        <v/>
      </c>
      <c r="C2032" s="1" t="str">
        <f>IF(Tablas!C2030="","",Tablas!C2030)</f>
        <v/>
      </c>
      <c r="D2032" s="1" t="str">
        <f>IF(Tablas!D2030="","",Tablas!D2030)</f>
        <v/>
      </c>
      <c r="E2032" s="1" t="str">
        <f>IF(Tablas!E2030="","",Tablas!E2030)</f>
        <v/>
      </c>
      <c r="F2032" s="1" t="str">
        <f>IF(Tablas!F2030="","",Tablas!F2030)</f>
        <v/>
      </c>
      <c r="G2032" s="1" t="str">
        <f>IF(Tablas!I2030="","",Tablas!I2030)</f>
        <v/>
      </c>
      <c r="H2032" s="1" t="s">
        <v>911</v>
      </c>
      <c r="I2032" s="39" t="str">
        <f>IF($B2032="","",-SUMIFS(Tabla7[Cantidad],Tabla7[Código del producto],$B2032,Tabla7[Tipo de movimiento],"SALIDA",Tabla7[Mes],I$5))</f>
        <v/>
      </c>
      <c r="J2032" s="39" t="str">
        <f>IF($B2032="","",-SUMIFS(Tabla7[Cantidad],Tabla7[Código del producto],$B2032,Tabla7[Tipo de movimiento],"SALIDA",Tabla7[Mes],J$5))</f>
        <v/>
      </c>
      <c r="K2032" s="39" t="str">
        <f>IF($B2032="","",-SUMIFS(Tabla7[Cantidad],Tabla7[Código del producto],$B2032,Tabla7[Tipo de movimiento],"SALIDA",Tabla7[Mes],K$5))</f>
        <v/>
      </c>
      <c r="L2032" s="39" t="str">
        <f>IF($B2032="","",-SUMIFS(Tabla7[Cantidad],Tabla7[Código del producto],$B2032,Tabla7[Tipo de movimiento],"SALIDA",Tabla7[Mes],L$5))</f>
        <v/>
      </c>
      <c r="M2032" s="39" t="str">
        <f>IF($B2032="","",-SUMIFS(Tabla7[Cantidad],Tabla7[Código del producto],$B2032,Tabla7[Tipo de movimiento],"SALIDA",Tabla7[Mes],M$5))</f>
        <v/>
      </c>
      <c r="N2032" s="39" t="str">
        <f>IF($B2032="","",-SUMIFS(Tabla7[Cantidad],Tabla7[Código del producto],$B2032,Tabla7[Tipo de movimiento],"SALIDA",Tabla7[Mes],N$5))</f>
        <v/>
      </c>
      <c r="O2032" s="39" t="str">
        <f>IF($B2032="","",-SUMIFS(Tabla7[Cantidad],Tabla7[Código del producto],$B2032,Tabla7[Tipo de movimiento],"SALIDA",Tabla7[Mes],O$5))</f>
        <v/>
      </c>
      <c r="P2032" s="39" t="str">
        <f>IF($B2032="","",-SUMIFS(Tabla7[Cantidad],Tabla7[Código del producto],$B2032,Tabla7[Tipo de movimiento],"SALIDA",Tabla7[Mes],P$5))</f>
        <v/>
      </c>
      <c r="Q2032" s="39" t="str">
        <f t="shared" si="93"/>
        <v/>
      </c>
      <c r="R2032" s="51" t="str">
        <f>IF($B2032="","",IFERROR(VLOOKUP($B2032,'ABC rotación'!$C:$G,5,0),"C"))</f>
        <v/>
      </c>
      <c r="S2032" s="41" t="str">
        <f t="shared" si="94"/>
        <v/>
      </c>
      <c r="T2032" s="40" t="str">
        <f t="shared" si="95"/>
        <v/>
      </c>
      <c r="U2032" s="23" t="str">
        <f>IF($B2032="","",VLOOKUP($T2032,Tablas!$X$14:$Y$17,2,1))</f>
        <v/>
      </c>
    </row>
    <row r="2033" spans="2:21" x14ac:dyDescent="0.2">
      <c r="B2033" s="1" t="str">
        <f>IF(Tablas!B2031="","",Tablas!B2031)</f>
        <v/>
      </c>
      <c r="C2033" s="1" t="str">
        <f>IF(Tablas!C2031="","",Tablas!C2031)</f>
        <v/>
      </c>
      <c r="D2033" s="1" t="str">
        <f>IF(Tablas!D2031="","",Tablas!D2031)</f>
        <v/>
      </c>
      <c r="E2033" s="1" t="str">
        <f>IF(Tablas!E2031="","",Tablas!E2031)</f>
        <v/>
      </c>
      <c r="F2033" s="1" t="str">
        <f>IF(Tablas!F2031="","",Tablas!F2031)</f>
        <v/>
      </c>
      <c r="G2033" s="1" t="str">
        <f>IF(Tablas!I2031="","",Tablas!I2031)</f>
        <v/>
      </c>
      <c r="H2033" s="1" t="s">
        <v>911</v>
      </c>
      <c r="I2033" s="39" t="str">
        <f>IF($B2033="","",-SUMIFS(Tabla7[Cantidad],Tabla7[Código del producto],$B2033,Tabla7[Tipo de movimiento],"SALIDA",Tabla7[Mes],I$5))</f>
        <v/>
      </c>
      <c r="J2033" s="39" t="str">
        <f>IF($B2033="","",-SUMIFS(Tabla7[Cantidad],Tabla7[Código del producto],$B2033,Tabla7[Tipo de movimiento],"SALIDA",Tabla7[Mes],J$5))</f>
        <v/>
      </c>
      <c r="K2033" s="39" t="str">
        <f>IF($B2033="","",-SUMIFS(Tabla7[Cantidad],Tabla7[Código del producto],$B2033,Tabla7[Tipo de movimiento],"SALIDA",Tabla7[Mes],K$5))</f>
        <v/>
      </c>
      <c r="L2033" s="39" t="str">
        <f>IF($B2033="","",-SUMIFS(Tabla7[Cantidad],Tabla7[Código del producto],$B2033,Tabla7[Tipo de movimiento],"SALIDA",Tabla7[Mes],L$5))</f>
        <v/>
      </c>
      <c r="M2033" s="39" t="str">
        <f>IF($B2033="","",-SUMIFS(Tabla7[Cantidad],Tabla7[Código del producto],$B2033,Tabla7[Tipo de movimiento],"SALIDA",Tabla7[Mes],M$5))</f>
        <v/>
      </c>
      <c r="N2033" s="39" t="str">
        <f>IF($B2033="","",-SUMIFS(Tabla7[Cantidad],Tabla7[Código del producto],$B2033,Tabla7[Tipo de movimiento],"SALIDA",Tabla7[Mes],N$5))</f>
        <v/>
      </c>
      <c r="O2033" s="39" t="str">
        <f>IF($B2033="","",-SUMIFS(Tabla7[Cantidad],Tabla7[Código del producto],$B2033,Tabla7[Tipo de movimiento],"SALIDA",Tabla7[Mes],O$5))</f>
        <v/>
      </c>
      <c r="P2033" s="39" t="str">
        <f>IF($B2033="","",-SUMIFS(Tabla7[Cantidad],Tabla7[Código del producto],$B2033,Tabla7[Tipo de movimiento],"SALIDA",Tabla7[Mes],P$5))</f>
        <v/>
      </c>
      <c r="Q2033" s="39" t="str">
        <f t="shared" si="93"/>
        <v/>
      </c>
      <c r="R2033" s="51" t="str">
        <f>IF($B2033="","",IFERROR(VLOOKUP($B2033,'ABC rotación'!$C:$G,5,0),"C"))</f>
        <v/>
      </c>
      <c r="S2033" s="41" t="str">
        <f t="shared" si="94"/>
        <v/>
      </c>
      <c r="T2033" s="40" t="str">
        <f t="shared" si="95"/>
        <v/>
      </c>
      <c r="U2033" s="23" t="str">
        <f>IF($B2033="","",VLOOKUP($T2033,Tablas!$X$14:$Y$17,2,1))</f>
        <v/>
      </c>
    </row>
    <row r="2034" spans="2:21" x14ac:dyDescent="0.2">
      <c r="B2034" s="1" t="str">
        <f>IF(Tablas!B2032="","",Tablas!B2032)</f>
        <v/>
      </c>
      <c r="C2034" s="1" t="str">
        <f>IF(Tablas!C2032="","",Tablas!C2032)</f>
        <v/>
      </c>
      <c r="D2034" s="1" t="str">
        <f>IF(Tablas!D2032="","",Tablas!D2032)</f>
        <v/>
      </c>
      <c r="E2034" s="1" t="str">
        <f>IF(Tablas!E2032="","",Tablas!E2032)</f>
        <v/>
      </c>
      <c r="F2034" s="1" t="str">
        <f>IF(Tablas!F2032="","",Tablas!F2032)</f>
        <v/>
      </c>
      <c r="G2034" s="1" t="str">
        <f>IF(Tablas!I2032="","",Tablas!I2032)</f>
        <v/>
      </c>
      <c r="H2034" s="1" t="s">
        <v>911</v>
      </c>
      <c r="I2034" s="39" t="str">
        <f>IF($B2034="","",-SUMIFS(Tabla7[Cantidad],Tabla7[Código del producto],$B2034,Tabla7[Tipo de movimiento],"SALIDA",Tabla7[Mes],I$5))</f>
        <v/>
      </c>
      <c r="J2034" s="39" t="str">
        <f>IF($B2034="","",-SUMIFS(Tabla7[Cantidad],Tabla7[Código del producto],$B2034,Tabla7[Tipo de movimiento],"SALIDA",Tabla7[Mes],J$5))</f>
        <v/>
      </c>
      <c r="K2034" s="39" t="str">
        <f>IF($B2034="","",-SUMIFS(Tabla7[Cantidad],Tabla7[Código del producto],$B2034,Tabla7[Tipo de movimiento],"SALIDA",Tabla7[Mes],K$5))</f>
        <v/>
      </c>
      <c r="L2034" s="39" t="str">
        <f>IF($B2034="","",-SUMIFS(Tabla7[Cantidad],Tabla7[Código del producto],$B2034,Tabla7[Tipo de movimiento],"SALIDA",Tabla7[Mes],L$5))</f>
        <v/>
      </c>
      <c r="M2034" s="39" t="str">
        <f>IF($B2034="","",-SUMIFS(Tabla7[Cantidad],Tabla7[Código del producto],$B2034,Tabla7[Tipo de movimiento],"SALIDA",Tabla7[Mes],M$5))</f>
        <v/>
      </c>
      <c r="N2034" s="39" t="str">
        <f>IF($B2034="","",-SUMIFS(Tabla7[Cantidad],Tabla7[Código del producto],$B2034,Tabla7[Tipo de movimiento],"SALIDA",Tabla7[Mes],N$5))</f>
        <v/>
      </c>
      <c r="O2034" s="39" t="str">
        <f>IF($B2034="","",-SUMIFS(Tabla7[Cantidad],Tabla7[Código del producto],$B2034,Tabla7[Tipo de movimiento],"SALIDA",Tabla7[Mes],O$5))</f>
        <v/>
      </c>
      <c r="P2034" s="39" t="str">
        <f>IF($B2034="","",-SUMIFS(Tabla7[Cantidad],Tabla7[Código del producto],$B2034,Tabla7[Tipo de movimiento],"SALIDA",Tabla7[Mes],P$5))</f>
        <v/>
      </c>
      <c r="Q2034" s="39" t="str">
        <f t="shared" si="93"/>
        <v/>
      </c>
      <c r="R2034" s="51" t="str">
        <f>IF($B2034="","",IFERROR(VLOOKUP($B2034,'ABC rotación'!$C:$G,5,0),"C"))</f>
        <v/>
      </c>
      <c r="S2034" s="41" t="str">
        <f t="shared" si="94"/>
        <v/>
      </c>
      <c r="T2034" s="40" t="str">
        <f t="shared" si="95"/>
        <v/>
      </c>
      <c r="U2034" s="23" t="str">
        <f>IF($B2034="","",VLOOKUP($T2034,Tablas!$X$14:$Y$17,2,1))</f>
        <v/>
      </c>
    </row>
    <row r="2035" spans="2:21" x14ac:dyDescent="0.2">
      <c r="B2035" s="1" t="str">
        <f>IF(Tablas!B2033="","",Tablas!B2033)</f>
        <v/>
      </c>
      <c r="C2035" s="1" t="str">
        <f>IF(Tablas!C2033="","",Tablas!C2033)</f>
        <v/>
      </c>
      <c r="D2035" s="1" t="str">
        <f>IF(Tablas!D2033="","",Tablas!D2033)</f>
        <v/>
      </c>
      <c r="E2035" s="1" t="str">
        <f>IF(Tablas!E2033="","",Tablas!E2033)</f>
        <v/>
      </c>
      <c r="F2035" s="1" t="str">
        <f>IF(Tablas!F2033="","",Tablas!F2033)</f>
        <v/>
      </c>
      <c r="G2035" s="1" t="str">
        <f>IF(Tablas!I2033="","",Tablas!I2033)</f>
        <v/>
      </c>
      <c r="H2035" s="1" t="s">
        <v>911</v>
      </c>
      <c r="I2035" s="39" t="str">
        <f>IF($B2035="","",-SUMIFS(Tabla7[Cantidad],Tabla7[Código del producto],$B2035,Tabla7[Tipo de movimiento],"SALIDA",Tabla7[Mes],I$5))</f>
        <v/>
      </c>
      <c r="J2035" s="39" t="str">
        <f>IF($B2035="","",-SUMIFS(Tabla7[Cantidad],Tabla7[Código del producto],$B2035,Tabla7[Tipo de movimiento],"SALIDA",Tabla7[Mes],J$5))</f>
        <v/>
      </c>
      <c r="K2035" s="39" t="str">
        <f>IF($B2035="","",-SUMIFS(Tabla7[Cantidad],Tabla7[Código del producto],$B2035,Tabla7[Tipo de movimiento],"SALIDA",Tabla7[Mes],K$5))</f>
        <v/>
      </c>
      <c r="L2035" s="39" t="str">
        <f>IF($B2035="","",-SUMIFS(Tabla7[Cantidad],Tabla7[Código del producto],$B2035,Tabla7[Tipo de movimiento],"SALIDA",Tabla7[Mes],L$5))</f>
        <v/>
      </c>
      <c r="M2035" s="39" t="str">
        <f>IF($B2035="","",-SUMIFS(Tabla7[Cantidad],Tabla7[Código del producto],$B2035,Tabla7[Tipo de movimiento],"SALIDA",Tabla7[Mes],M$5))</f>
        <v/>
      </c>
      <c r="N2035" s="39" t="str">
        <f>IF($B2035="","",-SUMIFS(Tabla7[Cantidad],Tabla7[Código del producto],$B2035,Tabla7[Tipo de movimiento],"SALIDA",Tabla7[Mes],N$5))</f>
        <v/>
      </c>
      <c r="O2035" s="39" t="str">
        <f>IF($B2035="","",-SUMIFS(Tabla7[Cantidad],Tabla7[Código del producto],$B2035,Tabla7[Tipo de movimiento],"SALIDA",Tabla7[Mes],O$5))</f>
        <v/>
      </c>
      <c r="P2035" s="39" t="str">
        <f>IF($B2035="","",-SUMIFS(Tabla7[Cantidad],Tabla7[Código del producto],$B2035,Tabla7[Tipo de movimiento],"SALIDA",Tabla7[Mes],P$5))</f>
        <v/>
      </c>
      <c r="Q2035" s="39" t="str">
        <f t="shared" si="93"/>
        <v/>
      </c>
      <c r="R2035" s="51" t="str">
        <f>IF($B2035="","",IFERROR(VLOOKUP($B2035,'ABC rotación'!$C:$G,5,0),"C"))</f>
        <v/>
      </c>
      <c r="S2035" s="41" t="str">
        <f t="shared" si="94"/>
        <v/>
      </c>
      <c r="T2035" s="40" t="str">
        <f t="shared" si="95"/>
        <v/>
      </c>
      <c r="U2035" s="23" t="str">
        <f>IF($B2035="","",VLOOKUP($T2035,Tablas!$X$14:$Y$17,2,1))</f>
        <v/>
      </c>
    </row>
    <row r="2036" spans="2:21" x14ac:dyDescent="0.2">
      <c r="B2036" s="1" t="str">
        <f>IF(Tablas!B2034="","",Tablas!B2034)</f>
        <v/>
      </c>
      <c r="C2036" s="1" t="str">
        <f>IF(Tablas!C2034="","",Tablas!C2034)</f>
        <v/>
      </c>
      <c r="D2036" s="1" t="str">
        <f>IF(Tablas!D2034="","",Tablas!D2034)</f>
        <v/>
      </c>
      <c r="E2036" s="1" t="str">
        <f>IF(Tablas!E2034="","",Tablas!E2034)</f>
        <v/>
      </c>
      <c r="F2036" s="1" t="str">
        <f>IF(Tablas!F2034="","",Tablas!F2034)</f>
        <v/>
      </c>
      <c r="G2036" s="1" t="str">
        <f>IF(Tablas!I2034="","",Tablas!I2034)</f>
        <v/>
      </c>
      <c r="H2036" s="1" t="s">
        <v>911</v>
      </c>
      <c r="I2036" s="39" t="str">
        <f>IF($B2036="","",-SUMIFS(Tabla7[Cantidad],Tabla7[Código del producto],$B2036,Tabla7[Tipo de movimiento],"SALIDA",Tabla7[Mes],I$5))</f>
        <v/>
      </c>
      <c r="J2036" s="39" t="str">
        <f>IF($B2036="","",-SUMIFS(Tabla7[Cantidad],Tabla7[Código del producto],$B2036,Tabla7[Tipo de movimiento],"SALIDA",Tabla7[Mes],J$5))</f>
        <v/>
      </c>
      <c r="K2036" s="39" t="str">
        <f>IF($B2036="","",-SUMIFS(Tabla7[Cantidad],Tabla7[Código del producto],$B2036,Tabla7[Tipo de movimiento],"SALIDA",Tabla7[Mes],K$5))</f>
        <v/>
      </c>
      <c r="L2036" s="39" t="str">
        <f>IF($B2036="","",-SUMIFS(Tabla7[Cantidad],Tabla7[Código del producto],$B2036,Tabla7[Tipo de movimiento],"SALIDA",Tabla7[Mes],L$5))</f>
        <v/>
      </c>
      <c r="M2036" s="39" t="str">
        <f>IF($B2036="","",-SUMIFS(Tabla7[Cantidad],Tabla7[Código del producto],$B2036,Tabla7[Tipo de movimiento],"SALIDA",Tabla7[Mes],M$5))</f>
        <v/>
      </c>
      <c r="N2036" s="39" t="str">
        <f>IF($B2036="","",-SUMIFS(Tabla7[Cantidad],Tabla7[Código del producto],$B2036,Tabla7[Tipo de movimiento],"SALIDA",Tabla7[Mes],N$5))</f>
        <v/>
      </c>
      <c r="O2036" s="39" t="str">
        <f>IF($B2036="","",-SUMIFS(Tabla7[Cantidad],Tabla7[Código del producto],$B2036,Tabla7[Tipo de movimiento],"SALIDA",Tabla7[Mes],O$5))</f>
        <v/>
      </c>
      <c r="P2036" s="39" t="str">
        <f>IF($B2036="","",-SUMIFS(Tabla7[Cantidad],Tabla7[Código del producto],$B2036,Tabla7[Tipo de movimiento],"SALIDA",Tabla7[Mes],P$5))</f>
        <v/>
      </c>
      <c r="Q2036" s="39" t="str">
        <f t="shared" si="93"/>
        <v/>
      </c>
      <c r="R2036" s="51" t="str">
        <f>IF($B2036="","",IFERROR(VLOOKUP($B2036,'ABC rotación'!$C:$G,5,0),"C"))</f>
        <v/>
      </c>
      <c r="S2036" s="41" t="str">
        <f t="shared" si="94"/>
        <v/>
      </c>
      <c r="T2036" s="40" t="str">
        <f t="shared" si="95"/>
        <v/>
      </c>
      <c r="U2036" s="23" t="str">
        <f>IF($B2036="","",VLOOKUP($T2036,Tablas!$X$14:$Y$17,2,1))</f>
        <v/>
      </c>
    </row>
    <row r="2037" spans="2:21" x14ac:dyDescent="0.2">
      <c r="B2037" s="1" t="str">
        <f>IF(Tablas!B2035="","",Tablas!B2035)</f>
        <v/>
      </c>
      <c r="C2037" s="1" t="str">
        <f>IF(Tablas!C2035="","",Tablas!C2035)</f>
        <v/>
      </c>
      <c r="D2037" s="1" t="str">
        <f>IF(Tablas!D2035="","",Tablas!D2035)</f>
        <v/>
      </c>
      <c r="E2037" s="1" t="str">
        <f>IF(Tablas!E2035="","",Tablas!E2035)</f>
        <v/>
      </c>
      <c r="F2037" s="1" t="str">
        <f>IF(Tablas!F2035="","",Tablas!F2035)</f>
        <v/>
      </c>
      <c r="G2037" s="1" t="str">
        <f>IF(Tablas!I2035="","",Tablas!I2035)</f>
        <v/>
      </c>
      <c r="H2037" s="1" t="s">
        <v>911</v>
      </c>
      <c r="I2037" s="39" t="str">
        <f>IF($B2037="","",-SUMIFS(Tabla7[Cantidad],Tabla7[Código del producto],$B2037,Tabla7[Tipo de movimiento],"SALIDA",Tabla7[Mes],I$5))</f>
        <v/>
      </c>
      <c r="J2037" s="39" t="str">
        <f>IF($B2037="","",-SUMIFS(Tabla7[Cantidad],Tabla7[Código del producto],$B2037,Tabla7[Tipo de movimiento],"SALIDA",Tabla7[Mes],J$5))</f>
        <v/>
      </c>
      <c r="K2037" s="39" t="str">
        <f>IF($B2037="","",-SUMIFS(Tabla7[Cantidad],Tabla7[Código del producto],$B2037,Tabla7[Tipo de movimiento],"SALIDA",Tabla7[Mes],K$5))</f>
        <v/>
      </c>
      <c r="L2037" s="39" t="str">
        <f>IF($B2037="","",-SUMIFS(Tabla7[Cantidad],Tabla7[Código del producto],$B2037,Tabla7[Tipo de movimiento],"SALIDA",Tabla7[Mes],L$5))</f>
        <v/>
      </c>
      <c r="M2037" s="39" t="str">
        <f>IF($B2037="","",-SUMIFS(Tabla7[Cantidad],Tabla7[Código del producto],$B2037,Tabla7[Tipo de movimiento],"SALIDA",Tabla7[Mes],M$5))</f>
        <v/>
      </c>
      <c r="N2037" s="39" t="str">
        <f>IF($B2037="","",-SUMIFS(Tabla7[Cantidad],Tabla7[Código del producto],$B2037,Tabla7[Tipo de movimiento],"SALIDA",Tabla7[Mes],N$5))</f>
        <v/>
      </c>
      <c r="O2037" s="39" t="str">
        <f>IF($B2037="","",-SUMIFS(Tabla7[Cantidad],Tabla7[Código del producto],$B2037,Tabla7[Tipo de movimiento],"SALIDA",Tabla7[Mes],O$5))</f>
        <v/>
      </c>
      <c r="P2037" s="39" t="str">
        <f>IF($B2037="","",-SUMIFS(Tabla7[Cantidad],Tabla7[Código del producto],$B2037,Tabla7[Tipo de movimiento],"SALIDA",Tabla7[Mes],P$5))</f>
        <v/>
      </c>
      <c r="Q2037" s="39" t="str">
        <f t="shared" si="93"/>
        <v/>
      </c>
      <c r="R2037" s="51" t="str">
        <f>IF($B2037="","",IFERROR(VLOOKUP($B2037,'ABC rotación'!$C:$G,5,0),"C"))</f>
        <v/>
      </c>
      <c r="S2037" s="41" t="str">
        <f t="shared" si="94"/>
        <v/>
      </c>
      <c r="T2037" s="40" t="str">
        <f t="shared" si="95"/>
        <v/>
      </c>
      <c r="U2037" s="23" t="str">
        <f>IF($B2037="","",VLOOKUP($T2037,Tablas!$X$14:$Y$17,2,1))</f>
        <v/>
      </c>
    </row>
    <row r="2038" spans="2:21" x14ac:dyDescent="0.2">
      <c r="B2038" s="1" t="str">
        <f>IF(Tablas!B2036="","",Tablas!B2036)</f>
        <v/>
      </c>
      <c r="C2038" s="1" t="str">
        <f>IF(Tablas!C2036="","",Tablas!C2036)</f>
        <v/>
      </c>
      <c r="D2038" s="1" t="str">
        <f>IF(Tablas!D2036="","",Tablas!D2036)</f>
        <v/>
      </c>
      <c r="E2038" s="1" t="str">
        <f>IF(Tablas!E2036="","",Tablas!E2036)</f>
        <v/>
      </c>
      <c r="F2038" s="1" t="str">
        <f>IF(Tablas!F2036="","",Tablas!F2036)</f>
        <v/>
      </c>
      <c r="G2038" s="1" t="str">
        <f>IF(Tablas!I2036="","",Tablas!I2036)</f>
        <v/>
      </c>
      <c r="H2038" s="1" t="s">
        <v>911</v>
      </c>
      <c r="I2038" s="39" t="str">
        <f>IF($B2038="","",-SUMIFS(Tabla7[Cantidad],Tabla7[Código del producto],$B2038,Tabla7[Tipo de movimiento],"SALIDA",Tabla7[Mes],I$5))</f>
        <v/>
      </c>
      <c r="J2038" s="39" t="str">
        <f>IF($B2038="","",-SUMIFS(Tabla7[Cantidad],Tabla7[Código del producto],$B2038,Tabla7[Tipo de movimiento],"SALIDA",Tabla7[Mes],J$5))</f>
        <v/>
      </c>
      <c r="K2038" s="39" t="str">
        <f>IF($B2038="","",-SUMIFS(Tabla7[Cantidad],Tabla7[Código del producto],$B2038,Tabla7[Tipo de movimiento],"SALIDA",Tabla7[Mes],K$5))</f>
        <v/>
      </c>
      <c r="L2038" s="39" t="str">
        <f>IF($B2038="","",-SUMIFS(Tabla7[Cantidad],Tabla7[Código del producto],$B2038,Tabla7[Tipo de movimiento],"SALIDA",Tabla7[Mes],L$5))</f>
        <v/>
      </c>
      <c r="M2038" s="39" t="str">
        <f>IF($B2038="","",-SUMIFS(Tabla7[Cantidad],Tabla7[Código del producto],$B2038,Tabla7[Tipo de movimiento],"SALIDA",Tabla7[Mes],M$5))</f>
        <v/>
      </c>
      <c r="N2038" s="39" t="str">
        <f>IF($B2038="","",-SUMIFS(Tabla7[Cantidad],Tabla7[Código del producto],$B2038,Tabla7[Tipo de movimiento],"SALIDA",Tabla7[Mes],N$5))</f>
        <v/>
      </c>
      <c r="O2038" s="39" t="str">
        <f>IF($B2038="","",-SUMIFS(Tabla7[Cantidad],Tabla7[Código del producto],$B2038,Tabla7[Tipo de movimiento],"SALIDA",Tabla7[Mes],O$5))</f>
        <v/>
      </c>
      <c r="P2038" s="39" t="str">
        <f>IF($B2038="","",-SUMIFS(Tabla7[Cantidad],Tabla7[Código del producto],$B2038,Tabla7[Tipo de movimiento],"SALIDA",Tabla7[Mes],P$5))</f>
        <v/>
      </c>
      <c r="Q2038" s="39" t="str">
        <f t="shared" si="93"/>
        <v/>
      </c>
      <c r="R2038" s="51" t="str">
        <f>IF($B2038="","",IFERROR(VLOOKUP($B2038,'ABC rotación'!$C:$G,5,0),"C"))</f>
        <v/>
      </c>
      <c r="S2038" s="41" t="str">
        <f t="shared" si="94"/>
        <v/>
      </c>
      <c r="T2038" s="40" t="str">
        <f t="shared" si="95"/>
        <v/>
      </c>
      <c r="U2038" s="23" t="str">
        <f>IF($B2038="","",VLOOKUP($T2038,Tablas!$X$14:$Y$17,2,1))</f>
        <v/>
      </c>
    </row>
    <row r="2039" spans="2:21" x14ac:dyDescent="0.2">
      <c r="B2039" s="1" t="str">
        <f>IF(Tablas!B2037="","",Tablas!B2037)</f>
        <v/>
      </c>
      <c r="C2039" s="1" t="str">
        <f>IF(Tablas!C2037="","",Tablas!C2037)</f>
        <v/>
      </c>
      <c r="D2039" s="1" t="str">
        <f>IF(Tablas!D2037="","",Tablas!D2037)</f>
        <v/>
      </c>
      <c r="E2039" s="1" t="str">
        <f>IF(Tablas!E2037="","",Tablas!E2037)</f>
        <v/>
      </c>
      <c r="F2039" s="1" t="str">
        <f>IF(Tablas!F2037="","",Tablas!F2037)</f>
        <v/>
      </c>
      <c r="G2039" s="1" t="str">
        <f>IF(Tablas!I2037="","",Tablas!I2037)</f>
        <v/>
      </c>
      <c r="H2039" s="1" t="s">
        <v>911</v>
      </c>
      <c r="I2039" s="39" t="str">
        <f>IF($B2039="","",-SUMIFS(Tabla7[Cantidad],Tabla7[Código del producto],$B2039,Tabla7[Tipo de movimiento],"SALIDA",Tabla7[Mes],I$5))</f>
        <v/>
      </c>
      <c r="J2039" s="39" t="str">
        <f>IF($B2039="","",-SUMIFS(Tabla7[Cantidad],Tabla7[Código del producto],$B2039,Tabla7[Tipo de movimiento],"SALIDA",Tabla7[Mes],J$5))</f>
        <v/>
      </c>
      <c r="K2039" s="39" t="str">
        <f>IF($B2039="","",-SUMIFS(Tabla7[Cantidad],Tabla7[Código del producto],$B2039,Tabla7[Tipo de movimiento],"SALIDA",Tabla7[Mes],K$5))</f>
        <v/>
      </c>
      <c r="L2039" s="39" t="str">
        <f>IF($B2039="","",-SUMIFS(Tabla7[Cantidad],Tabla7[Código del producto],$B2039,Tabla7[Tipo de movimiento],"SALIDA",Tabla7[Mes],L$5))</f>
        <v/>
      </c>
      <c r="M2039" s="39" t="str">
        <f>IF($B2039="","",-SUMIFS(Tabla7[Cantidad],Tabla7[Código del producto],$B2039,Tabla7[Tipo de movimiento],"SALIDA",Tabla7[Mes],M$5))</f>
        <v/>
      </c>
      <c r="N2039" s="39" t="str">
        <f>IF($B2039="","",-SUMIFS(Tabla7[Cantidad],Tabla7[Código del producto],$B2039,Tabla7[Tipo de movimiento],"SALIDA",Tabla7[Mes],N$5))</f>
        <v/>
      </c>
      <c r="O2039" s="39" t="str">
        <f>IF($B2039="","",-SUMIFS(Tabla7[Cantidad],Tabla7[Código del producto],$B2039,Tabla7[Tipo de movimiento],"SALIDA",Tabla7[Mes],O$5))</f>
        <v/>
      </c>
      <c r="P2039" s="39" t="str">
        <f>IF($B2039="","",-SUMIFS(Tabla7[Cantidad],Tabla7[Código del producto],$B2039,Tabla7[Tipo de movimiento],"SALIDA",Tabla7[Mes],P$5))</f>
        <v/>
      </c>
      <c r="Q2039" s="39" t="str">
        <f t="shared" si="93"/>
        <v/>
      </c>
      <c r="R2039" s="51" t="str">
        <f>IF($B2039="","",IFERROR(VLOOKUP($B2039,'ABC rotación'!$C:$G,5,0),"C"))</f>
        <v/>
      </c>
      <c r="S2039" s="41" t="str">
        <f t="shared" si="94"/>
        <v/>
      </c>
      <c r="T2039" s="40" t="str">
        <f t="shared" si="95"/>
        <v/>
      </c>
      <c r="U2039" s="23" t="str">
        <f>IF($B2039="","",VLOOKUP($T2039,Tablas!$X$14:$Y$17,2,1))</f>
        <v/>
      </c>
    </row>
    <row r="2040" spans="2:21" x14ac:dyDescent="0.2">
      <c r="B2040" s="1" t="str">
        <f>IF(Tablas!B2038="","",Tablas!B2038)</f>
        <v/>
      </c>
      <c r="C2040" s="1" t="str">
        <f>IF(Tablas!C2038="","",Tablas!C2038)</f>
        <v/>
      </c>
      <c r="D2040" s="1" t="str">
        <f>IF(Tablas!D2038="","",Tablas!D2038)</f>
        <v/>
      </c>
      <c r="E2040" s="1" t="str">
        <f>IF(Tablas!E2038="","",Tablas!E2038)</f>
        <v/>
      </c>
      <c r="F2040" s="1" t="str">
        <f>IF(Tablas!F2038="","",Tablas!F2038)</f>
        <v/>
      </c>
      <c r="G2040" s="1" t="str">
        <f>IF(Tablas!I2038="","",Tablas!I2038)</f>
        <v/>
      </c>
      <c r="H2040" s="1" t="s">
        <v>911</v>
      </c>
      <c r="I2040" s="39" t="str">
        <f>IF($B2040="","",-SUMIFS(Tabla7[Cantidad],Tabla7[Código del producto],$B2040,Tabla7[Tipo de movimiento],"SALIDA",Tabla7[Mes],I$5))</f>
        <v/>
      </c>
      <c r="J2040" s="39" t="str">
        <f>IF($B2040="","",-SUMIFS(Tabla7[Cantidad],Tabla7[Código del producto],$B2040,Tabla7[Tipo de movimiento],"SALIDA",Tabla7[Mes],J$5))</f>
        <v/>
      </c>
      <c r="K2040" s="39" t="str">
        <f>IF($B2040="","",-SUMIFS(Tabla7[Cantidad],Tabla7[Código del producto],$B2040,Tabla7[Tipo de movimiento],"SALIDA",Tabla7[Mes],K$5))</f>
        <v/>
      </c>
      <c r="L2040" s="39" t="str">
        <f>IF($B2040="","",-SUMIFS(Tabla7[Cantidad],Tabla7[Código del producto],$B2040,Tabla7[Tipo de movimiento],"SALIDA",Tabla7[Mes],L$5))</f>
        <v/>
      </c>
      <c r="M2040" s="39" t="str">
        <f>IF($B2040="","",-SUMIFS(Tabla7[Cantidad],Tabla7[Código del producto],$B2040,Tabla7[Tipo de movimiento],"SALIDA",Tabla7[Mes],M$5))</f>
        <v/>
      </c>
      <c r="N2040" s="39" t="str">
        <f>IF($B2040="","",-SUMIFS(Tabla7[Cantidad],Tabla7[Código del producto],$B2040,Tabla7[Tipo de movimiento],"SALIDA",Tabla7[Mes],N$5))</f>
        <v/>
      </c>
      <c r="O2040" s="39" t="str">
        <f>IF($B2040="","",-SUMIFS(Tabla7[Cantidad],Tabla7[Código del producto],$B2040,Tabla7[Tipo de movimiento],"SALIDA",Tabla7[Mes],O$5))</f>
        <v/>
      </c>
      <c r="P2040" s="39" t="str">
        <f>IF($B2040="","",-SUMIFS(Tabla7[Cantidad],Tabla7[Código del producto],$B2040,Tabla7[Tipo de movimiento],"SALIDA",Tabla7[Mes],P$5))</f>
        <v/>
      </c>
      <c r="Q2040" s="39" t="str">
        <f t="shared" si="93"/>
        <v/>
      </c>
      <c r="R2040" s="51" t="str">
        <f>IF($B2040="","",IFERROR(VLOOKUP($B2040,'ABC rotación'!$C:$G,5,0),"C"))</f>
        <v/>
      </c>
      <c r="S2040" s="41" t="str">
        <f t="shared" si="94"/>
        <v/>
      </c>
      <c r="T2040" s="40" t="str">
        <f t="shared" si="95"/>
        <v/>
      </c>
      <c r="U2040" s="23" t="str">
        <f>IF($B2040="","",VLOOKUP($T2040,Tablas!$X$14:$Y$17,2,1))</f>
        <v/>
      </c>
    </row>
    <row r="2041" spans="2:21" x14ac:dyDescent="0.2">
      <c r="B2041" s="1" t="str">
        <f>IF(Tablas!B2039="","",Tablas!B2039)</f>
        <v/>
      </c>
      <c r="C2041" s="1" t="str">
        <f>IF(Tablas!C2039="","",Tablas!C2039)</f>
        <v/>
      </c>
      <c r="D2041" s="1" t="str">
        <f>IF(Tablas!D2039="","",Tablas!D2039)</f>
        <v/>
      </c>
      <c r="E2041" s="1" t="str">
        <f>IF(Tablas!E2039="","",Tablas!E2039)</f>
        <v/>
      </c>
      <c r="F2041" s="1" t="str">
        <f>IF(Tablas!F2039="","",Tablas!F2039)</f>
        <v/>
      </c>
      <c r="G2041" s="1" t="str">
        <f>IF(Tablas!I2039="","",Tablas!I2039)</f>
        <v/>
      </c>
      <c r="H2041" s="1" t="s">
        <v>911</v>
      </c>
      <c r="I2041" s="39" t="str">
        <f>IF($B2041="","",-SUMIFS(Tabla7[Cantidad],Tabla7[Código del producto],$B2041,Tabla7[Tipo de movimiento],"SALIDA",Tabla7[Mes],I$5))</f>
        <v/>
      </c>
      <c r="J2041" s="39" t="str">
        <f>IF($B2041="","",-SUMIFS(Tabla7[Cantidad],Tabla7[Código del producto],$B2041,Tabla7[Tipo de movimiento],"SALIDA",Tabla7[Mes],J$5))</f>
        <v/>
      </c>
      <c r="K2041" s="39" t="str">
        <f>IF($B2041="","",-SUMIFS(Tabla7[Cantidad],Tabla7[Código del producto],$B2041,Tabla7[Tipo de movimiento],"SALIDA",Tabla7[Mes],K$5))</f>
        <v/>
      </c>
      <c r="L2041" s="39" t="str">
        <f>IF($B2041="","",-SUMIFS(Tabla7[Cantidad],Tabla7[Código del producto],$B2041,Tabla7[Tipo de movimiento],"SALIDA",Tabla7[Mes],L$5))</f>
        <v/>
      </c>
      <c r="M2041" s="39" t="str">
        <f>IF($B2041="","",-SUMIFS(Tabla7[Cantidad],Tabla7[Código del producto],$B2041,Tabla7[Tipo de movimiento],"SALIDA",Tabla7[Mes],M$5))</f>
        <v/>
      </c>
      <c r="N2041" s="39" t="str">
        <f>IF($B2041="","",-SUMIFS(Tabla7[Cantidad],Tabla7[Código del producto],$B2041,Tabla7[Tipo de movimiento],"SALIDA",Tabla7[Mes],N$5))</f>
        <v/>
      </c>
      <c r="O2041" s="39" t="str">
        <f>IF($B2041="","",-SUMIFS(Tabla7[Cantidad],Tabla7[Código del producto],$B2041,Tabla7[Tipo de movimiento],"SALIDA",Tabla7[Mes],O$5))</f>
        <v/>
      </c>
      <c r="P2041" s="39" t="str">
        <f>IF($B2041="","",-SUMIFS(Tabla7[Cantidad],Tabla7[Código del producto],$B2041,Tabla7[Tipo de movimiento],"SALIDA",Tabla7[Mes],P$5))</f>
        <v/>
      </c>
      <c r="Q2041" s="39" t="str">
        <f t="shared" si="93"/>
        <v/>
      </c>
      <c r="R2041" s="51" t="str">
        <f>IF($B2041="","",IFERROR(VLOOKUP($B2041,'ABC rotación'!$C:$G,5,0),"C"))</f>
        <v/>
      </c>
      <c r="S2041" s="41" t="str">
        <f t="shared" si="94"/>
        <v/>
      </c>
      <c r="T2041" s="40" t="str">
        <f t="shared" si="95"/>
        <v/>
      </c>
      <c r="U2041" s="23" t="str">
        <f>IF($B2041="","",VLOOKUP($T2041,Tablas!$X$14:$Y$17,2,1))</f>
        <v/>
      </c>
    </row>
    <row r="2042" spans="2:21" x14ac:dyDescent="0.2">
      <c r="B2042" s="1" t="str">
        <f>IF(Tablas!B2040="","",Tablas!B2040)</f>
        <v/>
      </c>
      <c r="C2042" s="1" t="str">
        <f>IF(Tablas!C2040="","",Tablas!C2040)</f>
        <v/>
      </c>
      <c r="D2042" s="1" t="str">
        <f>IF(Tablas!D2040="","",Tablas!D2040)</f>
        <v/>
      </c>
      <c r="E2042" s="1" t="str">
        <f>IF(Tablas!E2040="","",Tablas!E2040)</f>
        <v/>
      </c>
      <c r="F2042" s="1" t="str">
        <f>IF(Tablas!F2040="","",Tablas!F2040)</f>
        <v/>
      </c>
      <c r="G2042" s="1" t="str">
        <f>IF(Tablas!I2040="","",Tablas!I2040)</f>
        <v/>
      </c>
      <c r="H2042" s="1" t="s">
        <v>911</v>
      </c>
      <c r="I2042" s="39" t="str">
        <f>IF($B2042="","",-SUMIFS(Tabla7[Cantidad],Tabla7[Código del producto],$B2042,Tabla7[Tipo de movimiento],"SALIDA",Tabla7[Mes],I$5))</f>
        <v/>
      </c>
      <c r="J2042" s="39" t="str">
        <f>IF($B2042="","",-SUMIFS(Tabla7[Cantidad],Tabla7[Código del producto],$B2042,Tabla7[Tipo de movimiento],"SALIDA",Tabla7[Mes],J$5))</f>
        <v/>
      </c>
      <c r="K2042" s="39" t="str">
        <f>IF($B2042="","",-SUMIFS(Tabla7[Cantidad],Tabla7[Código del producto],$B2042,Tabla7[Tipo de movimiento],"SALIDA",Tabla7[Mes],K$5))</f>
        <v/>
      </c>
      <c r="L2042" s="39" t="str">
        <f>IF($B2042="","",-SUMIFS(Tabla7[Cantidad],Tabla7[Código del producto],$B2042,Tabla7[Tipo de movimiento],"SALIDA",Tabla7[Mes],L$5))</f>
        <v/>
      </c>
      <c r="M2042" s="39" t="str">
        <f>IF($B2042="","",-SUMIFS(Tabla7[Cantidad],Tabla7[Código del producto],$B2042,Tabla7[Tipo de movimiento],"SALIDA",Tabla7[Mes],M$5))</f>
        <v/>
      </c>
      <c r="N2042" s="39" t="str">
        <f>IF($B2042="","",-SUMIFS(Tabla7[Cantidad],Tabla7[Código del producto],$B2042,Tabla7[Tipo de movimiento],"SALIDA",Tabla7[Mes],N$5))</f>
        <v/>
      </c>
      <c r="O2042" s="39" t="str">
        <f>IF($B2042="","",-SUMIFS(Tabla7[Cantidad],Tabla7[Código del producto],$B2042,Tabla7[Tipo de movimiento],"SALIDA",Tabla7[Mes],O$5))</f>
        <v/>
      </c>
      <c r="P2042" s="39" t="str">
        <f>IF($B2042="","",-SUMIFS(Tabla7[Cantidad],Tabla7[Código del producto],$B2042,Tabla7[Tipo de movimiento],"SALIDA",Tabla7[Mes],P$5))</f>
        <v/>
      </c>
      <c r="Q2042" s="39" t="str">
        <f t="shared" si="93"/>
        <v/>
      </c>
      <c r="R2042" s="51" t="str">
        <f>IF($B2042="","",IFERROR(VLOOKUP($B2042,'ABC rotación'!$C:$G,5,0),"C"))</f>
        <v/>
      </c>
      <c r="S2042" s="41" t="str">
        <f t="shared" si="94"/>
        <v/>
      </c>
      <c r="T2042" s="40" t="str">
        <f t="shared" si="95"/>
        <v/>
      </c>
      <c r="U2042" s="23" t="str">
        <f>IF($B2042="","",VLOOKUP($T2042,Tablas!$X$14:$Y$17,2,1))</f>
        <v/>
      </c>
    </row>
    <row r="2043" spans="2:21" x14ac:dyDescent="0.2">
      <c r="B2043" s="1" t="str">
        <f>IF(Tablas!B2041="","",Tablas!B2041)</f>
        <v/>
      </c>
      <c r="C2043" s="1" t="str">
        <f>IF(Tablas!C2041="","",Tablas!C2041)</f>
        <v/>
      </c>
      <c r="D2043" s="1" t="str">
        <f>IF(Tablas!D2041="","",Tablas!D2041)</f>
        <v/>
      </c>
      <c r="E2043" s="1" t="str">
        <f>IF(Tablas!E2041="","",Tablas!E2041)</f>
        <v/>
      </c>
      <c r="F2043" s="1" t="str">
        <f>IF(Tablas!F2041="","",Tablas!F2041)</f>
        <v/>
      </c>
      <c r="G2043" s="1" t="str">
        <f>IF(Tablas!I2041="","",Tablas!I2041)</f>
        <v/>
      </c>
      <c r="H2043" s="1" t="s">
        <v>911</v>
      </c>
      <c r="I2043" s="39" t="str">
        <f>IF($B2043="","",-SUMIFS(Tabla7[Cantidad],Tabla7[Código del producto],$B2043,Tabla7[Tipo de movimiento],"SALIDA",Tabla7[Mes],I$5))</f>
        <v/>
      </c>
      <c r="J2043" s="39" t="str">
        <f>IF($B2043="","",-SUMIFS(Tabla7[Cantidad],Tabla7[Código del producto],$B2043,Tabla7[Tipo de movimiento],"SALIDA",Tabla7[Mes],J$5))</f>
        <v/>
      </c>
      <c r="K2043" s="39" t="str">
        <f>IF($B2043="","",-SUMIFS(Tabla7[Cantidad],Tabla7[Código del producto],$B2043,Tabla7[Tipo de movimiento],"SALIDA",Tabla7[Mes],K$5))</f>
        <v/>
      </c>
      <c r="L2043" s="39" t="str">
        <f>IF($B2043="","",-SUMIFS(Tabla7[Cantidad],Tabla7[Código del producto],$B2043,Tabla7[Tipo de movimiento],"SALIDA",Tabla7[Mes],L$5))</f>
        <v/>
      </c>
      <c r="M2043" s="39" t="str">
        <f>IF($B2043="","",-SUMIFS(Tabla7[Cantidad],Tabla7[Código del producto],$B2043,Tabla7[Tipo de movimiento],"SALIDA",Tabla7[Mes],M$5))</f>
        <v/>
      </c>
      <c r="N2043" s="39" t="str">
        <f>IF($B2043="","",-SUMIFS(Tabla7[Cantidad],Tabla7[Código del producto],$B2043,Tabla7[Tipo de movimiento],"SALIDA",Tabla7[Mes],N$5))</f>
        <v/>
      </c>
      <c r="O2043" s="39" t="str">
        <f>IF($B2043="","",-SUMIFS(Tabla7[Cantidad],Tabla7[Código del producto],$B2043,Tabla7[Tipo de movimiento],"SALIDA",Tabla7[Mes],O$5))</f>
        <v/>
      </c>
      <c r="P2043" s="39" t="str">
        <f>IF($B2043="","",-SUMIFS(Tabla7[Cantidad],Tabla7[Código del producto],$B2043,Tabla7[Tipo de movimiento],"SALIDA",Tabla7[Mes],P$5))</f>
        <v/>
      </c>
      <c r="Q2043" s="39" t="str">
        <f t="shared" si="93"/>
        <v/>
      </c>
      <c r="R2043" s="51" t="str">
        <f>IF($B2043="","",IFERROR(VLOOKUP($B2043,'ABC rotación'!$C:$G,5,0),"C"))</f>
        <v/>
      </c>
      <c r="S2043" s="41" t="str">
        <f t="shared" si="94"/>
        <v/>
      </c>
      <c r="T2043" s="40" t="str">
        <f t="shared" si="95"/>
        <v/>
      </c>
      <c r="U2043" s="23" t="str">
        <f>IF($B2043="","",VLOOKUP($T2043,Tablas!$X$14:$Y$17,2,1))</f>
        <v/>
      </c>
    </row>
    <row r="2044" spans="2:21" x14ac:dyDescent="0.2">
      <c r="B2044" s="1" t="str">
        <f>IF(Tablas!B2042="","",Tablas!B2042)</f>
        <v/>
      </c>
      <c r="C2044" s="1" t="str">
        <f>IF(Tablas!C2042="","",Tablas!C2042)</f>
        <v/>
      </c>
      <c r="D2044" s="1" t="str">
        <f>IF(Tablas!D2042="","",Tablas!D2042)</f>
        <v/>
      </c>
      <c r="E2044" s="1" t="str">
        <f>IF(Tablas!E2042="","",Tablas!E2042)</f>
        <v/>
      </c>
      <c r="F2044" s="1" t="str">
        <f>IF(Tablas!F2042="","",Tablas!F2042)</f>
        <v/>
      </c>
      <c r="G2044" s="1" t="str">
        <f>IF(Tablas!I2042="","",Tablas!I2042)</f>
        <v/>
      </c>
      <c r="H2044" s="1" t="s">
        <v>911</v>
      </c>
      <c r="I2044" s="39" t="str">
        <f>IF($B2044="","",-SUMIFS(Tabla7[Cantidad],Tabla7[Código del producto],$B2044,Tabla7[Tipo de movimiento],"SALIDA",Tabla7[Mes],I$5))</f>
        <v/>
      </c>
      <c r="J2044" s="39" t="str">
        <f>IF($B2044="","",-SUMIFS(Tabla7[Cantidad],Tabla7[Código del producto],$B2044,Tabla7[Tipo de movimiento],"SALIDA",Tabla7[Mes],J$5))</f>
        <v/>
      </c>
      <c r="K2044" s="39" t="str">
        <f>IF($B2044="","",-SUMIFS(Tabla7[Cantidad],Tabla7[Código del producto],$B2044,Tabla7[Tipo de movimiento],"SALIDA",Tabla7[Mes],K$5))</f>
        <v/>
      </c>
      <c r="L2044" s="39" t="str">
        <f>IF($B2044="","",-SUMIFS(Tabla7[Cantidad],Tabla7[Código del producto],$B2044,Tabla7[Tipo de movimiento],"SALIDA",Tabla7[Mes],L$5))</f>
        <v/>
      </c>
      <c r="M2044" s="39" t="str">
        <f>IF($B2044="","",-SUMIFS(Tabla7[Cantidad],Tabla7[Código del producto],$B2044,Tabla7[Tipo de movimiento],"SALIDA",Tabla7[Mes],M$5))</f>
        <v/>
      </c>
      <c r="N2044" s="39" t="str">
        <f>IF($B2044="","",-SUMIFS(Tabla7[Cantidad],Tabla7[Código del producto],$B2044,Tabla7[Tipo de movimiento],"SALIDA",Tabla7[Mes],N$5))</f>
        <v/>
      </c>
      <c r="O2044" s="39" t="str">
        <f>IF($B2044="","",-SUMIFS(Tabla7[Cantidad],Tabla7[Código del producto],$B2044,Tabla7[Tipo de movimiento],"SALIDA",Tabla7[Mes],O$5))</f>
        <v/>
      </c>
      <c r="P2044" s="39" t="str">
        <f>IF($B2044="","",-SUMIFS(Tabla7[Cantidad],Tabla7[Código del producto],$B2044,Tabla7[Tipo de movimiento],"SALIDA",Tabla7[Mes],P$5))</f>
        <v/>
      </c>
      <c r="Q2044" s="39" t="str">
        <f t="shared" si="93"/>
        <v/>
      </c>
      <c r="R2044" s="51" t="str">
        <f>IF($B2044="","",IFERROR(VLOOKUP($B2044,'ABC rotación'!$C:$G,5,0),"C"))</f>
        <v/>
      </c>
      <c r="S2044" s="41" t="str">
        <f t="shared" si="94"/>
        <v/>
      </c>
      <c r="T2044" s="40" t="str">
        <f t="shared" si="95"/>
        <v/>
      </c>
      <c r="U2044" s="23" t="str">
        <f>IF($B2044="","",VLOOKUP($T2044,Tablas!$X$14:$Y$17,2,1))</f>
        <v/>
      </c>
    </row>
    <row r="2045" spans="2:21" x14ac:dyDescent="0.2">
      <c r="B2045" s="1" t="str">
        <f>IF(Tablas!B2043="","",Tablas!B2043)</f>
        <v/>
      </c>
      <c r="C2045" s="1" t="str">
        <f>IF(Tablas!C2043="","",Tablas!C2043)</f>
        <v/>
      </c>
      <c r="D2045" s="1" t="str">
        <f>IF(Tablas!D2043="","",Tablas!D2043)</f>
        <v/>
      </c>
      <c r="E2045" s="1" t="str">
        <f>IF(Tablas!E2043="","",Tablas!E2043)</f>
        <v/>
      </c>
      <c r="F2045" s="1" t="str">
        <f>IF(Tablas!F2043="","",Tablas!F2043)</f>
        <v/>
      </c>
      <c r="G2045" s="1" t="str">
        <f>IF(Tablas!I2043="","",Tablas!I2043)</f>
        <v/>
      </c>
      <c r="H2045" s="1" t="s">
        <v>911</v>
      </c>
      <c r="I2045" s="39" t="str">
        <f>IF($B2045="","",-SUMIFS(Tabla7[Cantidad],Tabla7[Código del producto],$B2045,Tabla7[Tipo de movimiento],"SALIDA",Tabla7[Mes],I$5))</f>
        <v/>
      </c>
      <c r="J2045" s="39" t="str">
        <f>IF($B2045="","",-SUMIFS(Tabla7[Cantidad],Tabla7[Código del producto],$B2045,Tabla7[Tipo de movimiento],"SALIDA",Tabla7[Mes],J$5))</f>
        <v/>
      </c>
      <c r="K2045" s="39" t="str">
        <f>IF($B2045="","",-SUMIFS(Tabla7[Cantidad],Tabla7[Código del producto],$B2045,Tabla7[Tipo de movimiento],"SALIDA",Tabla7[Mes],K$5))</f>
        <v/>
      </c>
      <c r="L2045" s="39" t="str">
        <f>IF($B2045="","",-SUMIFS(Tabla7[Cantidad],Tabla7[Código del producto],$B2045,Tabla7[Tipo de movimiento],"SALIDA",Tabla7[Mes],L$5))</f>
        <v/>
      </c>
      <c r="M2045" s="39" t="str">
        <f>IF($B2045="","",-SUMIFS(Tabla7[Cantidad],Tabla7[Código del producto],$B2045,Tabla7[Tipo de movimiento],"SALIDA",Tabla7[Mes],M$5))</f>
        <v/>
      </c>
      <c r="N2045" s="39" t="str">
        <f>IF($B2045="","",-SUMIFS(Tabla7[Cantidad],Tabla7[Código del producto],$B2045,Tabla7[Tipo de movimiento],"SALIDA",Tabla7[Mes],N$5))</f>
        <v/>
      </c>
      <c r="O2045" s="39" t="str">
        <f>IF($B2045="","",-SUMIFS(Tabla7[Cantidad],Tabla7[Código del producto],$B2045,Tabla7[Tipo de movimiento],"SALIDA",Tabla7[Mes],O$5))</f>
        <v/>
      </c>
      <c r="P2045" s="39" t="str">
        <f>IF($B2045="","",-SUMIFS(Tabla7[Cantidad],Tabla7[Código del producto],$B2045,Tabla7[Tipo de movimiento],"SALIDA",Tabla7[Mes],P$5))</f>
        <v/>
      </c>
      <c r="Q2045" s="39" t="str">
        <f t="shared" si="93"/>
        <v/>
      </c>
      <c r="R2045" s="51" t="str">
        <f>IF($B2045="","",IFERROR(VLOOKUP($B2045,'ABC rotación'!$C:$G,5,0),"C"))</f>
        <v/>
      </c>
      <c r="S2045" s="41" t="str">
        <f t="shared" si="94"/>
        <v/>
      </c>
      <c r="T2045" s="40" t="str">
        <f t="shared" si="95"/>
        <v/>
      </c>
      <c r="U2045" s="23" t="str">
        <f>IF($B2045="","",VLOOKUP($T2045,Tablas!$X$14:$Y$17,2,1))</f>
        <v/>
      </c>
    </row>
    <row r="2046" spans="2:21" x14ac:dyDescent="0.2">
      <c r="B2046" s="1" t="str">
        <f>IF(Tablas!B2044="","",Tablas!B2044)</f>
        <v/>
      </c>
      <c r="C2046" s="1" t="str">
        <f>IF(Tablas!C2044="","",Tablas!C2044)</f>
        <v/>
      </c>
      <c r="D2046" s="1" t="str">
        <f>IF(Tablas!D2044="","",Tablas!D2044)</f>
        <v/>
      </c>
      <c r="E2046" s="1" t="str">
        <f>IF(Tablas!E2044="","",Tablas!E2044)</f>
        <v/>
      </c>
      <c r="F2046" s="1" t="str">
        <f>IF(Tablas!F2044="","",Tablas!F2044)</f>
        <v/>
      </c>
      <c r="G2046" s="1" t="str">
        <f>IF(Tablas!I2044="","",Tablas!I2044)</f>
        <v/>
      </c>
      <c r="H2046" s="1" t="s">
        <v>911</v>
      </c>
      <c r="I2046" s="39" t="str">
        <f>IF($B2046="","",-SUMIFS(Tabla7[Cantidad],Tabla7[Código del producto],$B2046,Tabla7[Tipo de movimiento],"SALIDA",Tabla7[Mes],I$5))</f>
        <v/>
      </c>
      <c r="J2046" s="39" t="str">
        <f>IF($B2046="","",-SUMIFS(Tabla7[Cantidad],Tabla7[Código del producto],$B2046,Tabla7[Tipo de movimiento],"SALIDA",Tabla7[Mes],J$5))</f>
        <v/>
      </c>
      <c r="K2046" s="39" t="str">
        <f>IF($B2046="","",-SUMIFS(Tabla7[Cantidad],Tabla7[Código del producto],$B2046,Tabla7[Tipo de movimiento],"SALIDA",Tabla7[Mes],K$5))</f>
        <v/>
      </c>
      <c r="L2046" s="39" t="str">
        <f>IF($B2046="","",-SUMIFS(Tabla7[Cantidad],Tabla7[Código del producto],$B2046,Tabla7[Tipo de movimiento],"SALIDA",Tabla7[Mes],L$5))</f>
        <v/>
      </c>
      <c r="M2046" s="39" t="str">
        <f>IF($B2046="","",-SUMIFS(Tabla7[Cantidad],Tabla7[Código del producto],$B2046,Tabla7[Tipo de movimiento],"SALIDA",Tabla7[Mes],M$5))</f>
        <v/>
      </c>
      <c r="N2046" s="39" t="str">
        <f>IF($B2046="","",-SUMIFS(Tabla7[Cantidad],Tabla7[Código del producto],$B2046,Tabla7[Tipo de movimiento],"SALIDA",Tabla7[Mes],N$5))</f>
        <v/>
      </c>
      <c r="O2046" s="39" t="str">
        <f>IF($B2046="","",-SUMIFS(Tabla7[Cantidad],Tabla7[Código del producto],$B2046,Tabla7[Tipo de movimiento],"SALIDA",Tabla7[Mes],O$5))</f>
        <v/>
      </c>
      <c r="P2046" s="39" t="str">
        <f>IF($B2046="","",-SUMIFS(Tabla7[Cantidad],Tabla7[Código del producto],$B2046,Tabla7[Tipo de movimiento],"SALIDA",Tabla7[Mes],P$5))</f>
        <v/>
      </c>
      <c r="Q2046" s="39" t="str">
        <f t="shared" si="93"/>
        <v/>
      </c>
      <c r="R2046" s="51" t="str">
        <f>IF($B2046="","",IFERROR(VLOOKUP($B2046,'ABC rotación'!$C:$G,5,0),"C"))</f>
        <v/>
      </c>
      <c r="S2046" s="41" t="str">
        <f t="shared" si="94"/>
        <v/>
      </c>
      <c r="T2046" s="40" t="str">
        <f t="shared" si="95"/>
        <v/>
      </c>
      <c r="U2046" s="23" t="str">
        <f>IF($B2046="","",VLOOKUP($T2046,Tablas!$X$14:$Y$17,2,1))</f>
        <v/>
      </c>
    </row>
    <row r="2047" spans="2:21" x14ac:dyDescent="0.2">
      <c r="B2047" s="1" t="str">
        <f>IF(Tablas!B2045="","",Tablas!B2045)</f>
        <v/>
      </c>
      <c r="C2047" s="1" t="str">
        <f>IF(Tablas!C2045="","",Tablas!C2045)</f>
        <v/>
      </c>
      <c r="D2047" s="1" t="str">
        <f>IF(Tablas!D2045="","",Tablas!D2045)</f>
        <v/>
      </c>
      <c r="E2047" s="1" t="str">
        <f>IF(Tablas!E2045="","",Tablas!E2045)</f>
        <v/>
      </c>
      <c r="F2047" s="1" t="str">
        <f>IF(Tablas!F2045="","",Tablas!F2045)</f>
        <v/>
      </c>
      <c r="G2047" s="1" t="str">
        <f>IF(Tablas!I2045="","",Tablas!I2045)</f>
        <v/>
      </c>
      <c r="H2047" s="1" t="s">
        <v>911</v>
      </c>
      <c r="I2047" s="39" t="str">
        <f>IF($B2047="","",-SUMIFS(Tabla7[Cantidad],Tabla7[Código del producto],$B2047,Tabla7[Tipo de movimiento],"SALIDA",Tabla7[Mes],I$5))</f>
        <v/>
      </c>
      <c r="J2047" s="39" t="str">
        <f>IF($B2047="","",-SUMIFS(Tabla7[Cantidad],Tabla7[Código del producto],$B2047,Tabla7[Tipo de movimiento],"SALIDA",Tabla7[Mes],J$5))</f>
        <v/>
      </c>
      <c r="K2047" s="39" t="str">
        <f>IF($B2047="","",-SUMIFS(Tabla7[Cantidad],Tabla7[Código del producto],$B2047,Tabla7[Tipo de movimiento],"SALIDA",Tabla7[Mes],K$5))</f>
        <v/>
      </c>
      <c r="L2047" s="39" t="str">
        <f>IF($B2047="","",-SUMIFS(Tabla7[Cantidad],Tabla7[Código del producto],$B2047,Tabla7[Tipo de movimiento],"SALIDA",Tabla7[Mes],L$5))</f>
        <v/>
      </c>
      <c r="M2047" s="39" t="str">
        <f>IF($B2047="","",-SUMIFS(Tabla7[Cantidad],Tabla7[Código del producto],$B2047,Tabla7[Tipo de movimiento],"SALIDA",Tabla7[Mes],M$5))</f>
        <v/>
      </c>
      <c r="N2047" s="39" t="str">
        <f>IF($B2047="","",-SUMIFS(Tabla7[Cantidad],Tabla7[Código del producto],$B2047,Tabla7[Tipo de movimiento],"SALIDA",Tabla7[Mes],N$5))</f>
        <v/>
      </c>
      <c r="O2047" s="39" t="str">
        <f>IF($B2047="","",-SUMIFS(Tabla7[Cantidad],Tabla7[Código del producto],$B2047,Tabla7[Tipo de movimiento],"SALIDA",Tabla7[Mes],O$5))</f>
        <v/>
      </c>
      <c r="P2047" s="39" t="str">
        <f>IF($B2047="","",-SUMIFS(Tabla7[Cantidad],Tabla7[Código del producto],$B2047,Tabla7[Tipo de movimiento],"SALIDA",Tabla7[Mes],P$5))</f>
        <v/>
      </c>
      <c r="Q2047" s="39" t="str">
        <f t="shared" si="93"/>
        <v/>
      </c>
      <c r="R2047" s="51" t="str">
        <f>IF($B2047="","",IFERROR(VLOOKUP($B2047,'ABC rotación'!$C:$G,5,0),"C"))</f>
        <v/>
      </c>
      <c r="S2047" s="41" t="str">
        <f t="shared" si="94"/>
        <v/>
      </c>
      <c r="T2047" s="40" t="str">
        <f t="shared" si="95"/>
        <v/>
      </c>
      <c r="U2047" s="23" t="str">
        <f>IF($B2047="","",VLOOKUP($T2047,Tablas!$X$14:$Y$17,2,1))</f>
        <v/>
      </c>
    </row>
    <row r="2048" spans="2:21" x14ac:dyDescent="0.2">
      <c r="B2048" s="1" t="str">
        <f>IF(Tablas!B2046="","",Tablas!B2046)</f>
        <v/>
      </c>
      <c r="C2048" s="1" t="str">
        <f>IF(Tablas!C2046="","",Tablas!C2046)</f>
        <v/>
      </c>
      <c r="D2048" s="1" t="str">
        <f>IF(Tablas!D2046="","",Tablas!D2046)</f>
        <v/>
      </c>
      <c r="E2048" s="1" t="str">
        <f>IF(Tablas!E2046="","",Tablas!E2046)</f>
        <v/>
      </c>
      <c r="F2048" s="1" t="str">
        <f>IF(Tablas!F2046="","",Tablas!F2046)</f>
        <v/>
      </c>
      <c r="G2048" s="1" t="str">
        <f>IF(Tablas!I2046="","",Tablas!I2046)</f>
        <v/>
      </c>
      <c r="H2048" s="1" t="s">
        <v>911</v>
      </c>
      <c r="I2048" s="39" t="str">
        <f>IF($B2048="","",-SUMIFS(Tabla7[Cantidad],Tabla7[Código del producto],$B2048,Tabla7[Tipo de movimiento],"SALIDA",Tabla7[Mes],I$5))</f>
        <v/>
      </c>
      <c r="J2048" s="39" t="str">
        <f>IF($B2048="","",-SUMIFS(Tabla7[Cantidad],Tabla7[Código del producto],$B2048,Tabla7[Tipo de movimiento],"SALIDA",Tabla7[Mes],J$5))</f>
        <v/>
      </c>
      <c r="K2048" s="39" t="str">
        <f>IF($B2048="","",-SUMIFS(Tabla7[Cantidad],Tabla7[Código del producto],$B2048,Tabla7[Tipo de movimiento],"SALIDA",Tabla7[Mes],K$5))</f>
        <v/>
      </c>
      <c r="L2048" s="39" t="str">
        <f>IF($B2048="","",-SUMIFS(Tabla7[Cantidad],Tabla7[Código del producto],$B2048,Tabla7[Tipo de movimiento],"SALIDA",Tabla7[Mes],L$5))</f>
        <v/>
      </c>
      <c r="M2048" s="39" t="str">
        <f>IF($B2048="","",-SUMIFS(Tabla7[Cantidad],Tabla7[Código del producto],$B2048,Tabla7[Tipo de movimiento],"SALIDA",Tabla7[Mes],M$5))</f>
        <v/>
      </c>
      <c r="N2048" s="39" t="str">
        <f>IF($B2048="","",-SUMIFS(Tabla7[Cantidad],Tabla7[Código del producto],$B2048,Tabla7[Tipo de movimiento],"SALIDA",Tabla7[Mes],N$5))</f>
        <v/>
      </c>
      <c r="O2048" s="39" t="str">
        <f>IF($B2048="","",-SUMIFS(Tabla7[Cantidad],Tabla7[Código del producto],$B2048,Tabla7[Tipo de movimiento],"SALIDA",Tabla7[Mes],O$5))</f>
        <v/>
      </c>
      <c r="P2048" s="39" t="str">
        <f>IF($B2048="","",-SUMIFS(Tabla7[Cantidad],Tabla7[Código del producto],$B2048,Tabla7[Tipo de movimiento],"SALIDA",Tabla7[Mes],P$5))</f>
        <v/>
      </c>
      <c r="Q2048" s="39" t="str">
        <f t="shared" si="93"/>
        <v/>
      </c>
      <c r="R2048" s="51" t="str">
        <f>IF($B2048="","",IFERROR(VLOOKUP($B2048,'ABC rotación'!$C:$G,5,0),"C"))</f>
        <v/>
      </c>
      <c r="S2048" s="41" t="str">
        <f t="shared" si="94"/>
        <v/>
      </c>
      <c r="T2048" s="40" t="str">
        <f t="shared" si="95"/>
        <v/>
      </c>
      <c r="U2048" s="23" t="str">
        <f>IF($B2048="","",VLOOKUP($T2048,Tablas!$X$14:$Y$17,2,1))</f>
        <v/>
      </c>
    </row>
    <row r="2049" spans="2:21" x14ac:dyDescent="0.2">
      <c r="B2049" s="1" t="str">
        <f>IF(Tablas!B2047="","",Tablas!B2047)</f>
        <v/>
      </c>
      <c r="C2049" s="1" t="str">
        <f>IF(Tablas!C2047="","",Tablas!C2047)</f>
        <v/>
      </c>
      <c r="D2049" s="1" t="str">
        <f>IF(Tablas!D2047="","",Tablas!D2047)</f>
        <v/>
      </c>
      <c r="E2049" s="1" t="str">
        <f>IF(Tablas!E2047="","",Tablas!E2047)</f>
        <v/>
      </c>
      <c r="F2049" s="1" t="str">
        <f>IF(Tablas!F2047="","",Tablas!F2047)</f>
        <v/>
      </c>
      <c r="G2049" s="1" t="str">
        <f>IF(Tablas!I2047="","",Tablas!I2047)</f>
        <v/>
      </c>
      <c r="H2049" s="1" t="s">
        <v>911</v>
      </c>
      <c r="I2049" s="39" t="str">
        <f>IF($B2049="","",-SUMIFS(Tabla7[Cantidad],Tabla7[Código del producto],$B2049,Tabla7[Tipo de movimiento],"SALIDA",Tabla7[Mes],I$5))</f>
        <v/>
      </c>
      <c r="J2049" s="39" t="str">
        <f>IF($B2049="","",-SUMIFS(Tabla7[Cantidad],Tabla7[Código del producto],$B2049,Tabla7[Tipo de movimiento],"SALIDA",Tabla7[Mes],J$5))</f>
        <v/>
      </c>
      <c r="K2049" s="39" t="str">
        <f>IF($B2049="","",-SUMIFS(Tabla7[Cantidad],Tabla7[Código del producto],$B2049,Tabla7[Tipo de movimiento],"SALIDA",Tabla7[Mes],K$5))</f>
        <v/>
      </c>
      <c r="L2049" s="39" t="str">
        <f>IF($B2049="","",-SUMIFS(Tabla7[Cantidad],Tabla7[Código del producto],$B2049,Tabla7[Tipo de movimiento],"SALIDA",Tabla7[Mes],L$5))</f>
        <v/>
      </c>
      <c r="M2049" s="39" t="str">
        <f>IF($B2049="","",-SUMIFS(Tabla7[Cantidad],Tabla7[Código del producto],$B2049,Tabla7[Tipo de movimiento],"SALIDA",Tabla7[Mes],M$5))</f>
        <v/>
      </c>
      <c r="N2049" s="39" t="str">
        <f>IF($B2049="","",-SUMIFS(Tabla7[Cantidad],Tabla7[Código del producto],$B2049,Tabla7[Tipo de movimiento],"SALIDA",Tabla7[Mes],N$5))</f>
        <v/>
      </c>
      <c r="O2049" s="39" t="str">
        <f>IF($B2049="","",-SUMIFS(Tabla7[Cantidad],Tabla7[Código del producto],$B2049,Tabla7[Tipo de movimiento],"SALIDA",Tabla7[Mes],O$5))</f>
        <v/>
      </c>
      <c r="P2049" s="39" t="str">
        <f>IF($B2049="","",-SUMIFS(Tabla7[Cantidad],Tabla7[Código del producto],$B2049,Tabla7[Tipo de movimiento],"SALIDA",Tabla7[Mes],P$5))</f>
        <v/>
      </c>
      <c r="Q2049" s="39" t="str">
        <f t="shared" si="93"/>
        <v/>
      </c>
      <c r="R2049" s="51" t="str">
        <f>IF($B2049="","",IFERROR(VLOOKUP($B2049,'ABC rotación'!$C:$G,5,0),"C"))</f>
        <v/>
      </c>
      <c r="S2049" s="41" t="str">
        <f t="shared" si="94"/>
        <v/>
      </c>
      <c r="T2049" s="40" t="str">
        <f t="shared" si="95"/>
        <v/>
      </c>
      <c r="U2049" s="23" t="str">
        <f>IF($B2049="","",VLOOKUP($T2049,Tablas!$X$14:$Y$17,2,1))</f>
        <v/>
      </c>
    </row>
    <row r="2050" spans="2:21" x14ac:dyDescent="0.2">
      <c r="B2050" s="1" t="str">
        <f>IF(Tablas!B2048="","",Tablas!B2048)</f>
        <v/>
      </c>
      <c r="C2050" s="1" t="str">
        <f>IF(Tablas!C2048="","",Tablas!C2048)</f>
        <v/>
      </c>
      <c r="D2050" s="1" t="str">
        <f>IF(Tablas!D2048="","",Tablas!D2048)</f>
        <v/>
      </c>
      <c r="E2050" s="1" t="str">
        <f>IF(Tablas!E2048="","",Tablas!E2048)</f>
        <v/>
      </c>
      <c r="F2050" s="1" t="str">
        <f>IF(Tablas!F2048="","",Tablas!F2048)</f>
        <v/>
      </c>
      <c r="G2050" s="1" t="str">
        <f>IF(Tablas!I2048="","",Tablas!I2048)</f>
        <v/>
      </c>
      <c r="H2050" s="1" t="s">
        <v>911</v>
      </c>
      <c r="I2050" s="39" t="str">
        <f>IF($B2050="","",-SUMIFS(Tabla7[Cantidad],Tabla7[Código del producto],$B2050,Tabla7[Tipo de movimiento],"SALIDA",Tabla7[Mes],I$5))</f>
        <v/>
      </c>
      <c r="J2050" s="39" t="str">
        <f>IF($B2050="","",-SUMIFS(Tabla7[Cantidad],Tabla7[Código del producto],$B2050,Tabla7[Tipo de movimiento],"SALIDA",Tabla7[Mes],J$5))</f>
        <v/>
      </c>
      <c r="K2050" s="39" t="str">
        <f>IF($B2050="","",-SUMIFS(Tabla7[Cantidad],Tabla7[Código del producto],$B2050,Tabla7[Tipo de movimiento],"SALIDA",Tabla7[Mes],K$5))</f>
        <v/>
      </c>
      <c r="L2050" s="39" t="str">
        <f>IF($B2050="","",-SUMIFS(Tabla7[Cantidad],Tabla7[Código del producto],$B2050,Tabla7[Tipo de movimiento],"SALIDA",Tabla7[Mes],L$5))</f>
        <v/>
      </c>
      <c r="M2050" s="39" t="str">
        <f>IF($B2050="","",-SUMIFS(Tabla7[Cantidad],Tabla7[Código del producto],$B2050,Tabla7[Tipo de movimiento],"SALIDA",Tabla7[Mes],M$5))</f>
        <v/>
      </c>
      <c r="N2050" s="39" t="str">
        <f>IF($B2050="","",-SUMIFS(Tabla7[Cantidad],Tabla7[Código del producto],$B2050,Tabla7[Tipo de movimiento],"SALIDA",Tabla7[Mes],N$5))</f>
        <v/>
      </c>
      <c r="O2050" s="39" t="str">
        <f>IF($B2050="","",-SUMIFS(Tabla7[Cantidad],Tabla7[Código del producto],$B2050,Tabla7[Tipo de movimiento],"SALIDA",Tabla7[Mes],O$5))</f>
        <v/>
      </c>
      <c r="P2050" s="39" t="str">
        <f>IF($B2050="","",-SUMIFS(Tabla7[Cantidad],Tabla7[Código del producto],$B2050,Tabla7[Tipo de movimiento],"SALIDA",Tabla7[Mes],P$5))</f>
        <v/>
      </c>
      <c r="Q2050" s="39" t="str">
        <f t="shared" si="93"/>
        <v/>
      </c>
      <c r="R2050" s="51" t="str">
        <f>IF($B2050="","",IFERROR(VLOOKUP($B2050,'ABC rotación'!$C:$G,5,0),"C"))</f>
        <v/>
      </c>
      <c r="S2050" s="41" t="str">
        <f t="shared" si="94"/>
        <v/>
      </c>
      <c r="T2050" s="40" t="str">
        <f t="shared" si="95"/>
        <v/>
      </c>
      <c r="U2050" s="23" t="str">
        <f>IF($B2050="","",VLOOKUP($T2050,Tablas!$X$14:$Y$17,2,1))</f>
        <v/>
      </c>
    </row>
    <row r="2051" spans="2:21" x14ac:dyDescent="0.2">
      <c r="B2051" s="1" t="str">
        <f>IF(Tablas!B2049="","",Tablas!B2049)</f>
        <v/>
      </c>
      <c r="C2051" s="1" t="str">
        <f>IF(Tablas!C2049="","",Tablas!C2049)</f>
        <v/>
      </c>
      <c r="D2051" s="1" t="str">
        <f>IF(Tablas!D2049="","",Tablas!D2049)</f>
        <v/>
      </c>
      <c r="E2051" s="1" t="str">
        <f>IF(Tablas!E2049="","",Tablas!E2049)</f>
        <v/>
      </c>
      <c r="F2051" s="1" t="str">
        <f>IF(Tablas!F2049="","",Tablas!F2049)</f>
        <v/>
      </c>
      <c r="G2051" s="1" t="str">
        <f>IF(Tablas!I2049="","",Tablas!I2049)</f>
        <v/>
      </c>
      <c r="H2051" s="1" t="s">
        <v>911</v>
      </c>
      <c r="I2051" s="39" t="str">
        <f>IF($B2051="","",-SUMIFS(Tabla7[Cantidad],Tabla7[Código del producto],$B2051,Tabla7[Tipo de movimiento],"SALIDA",Tabla7[Mes],I$5))</f>
        <v/>
      </c>
      <c r="J2051" s="39" t="str">
        <f>IF($B2051="","",-SUMIFS(Tabla7[Cantidad],Tabla7[Código del producto],$B2051,Tabla7[Tipo de movimiento],"SALIDA",Tabla7[Mes],J$5))</f>
        <v/>
      </c>
      <c r="K2051" s="39" t="str">
        <f>IF($B2051="","",-SUMIFS(Tabla7[Cantidad],Tabla7[Código del producto],$B2051,Tabla7[Tipo de movimiento],"SALIDA",Tabla7[Mes],K$5))</f>
        <v/>
      </c>
      <c r="L2051" s="39" t="str">
        <f>IF($B2051="","",-SUMIFS(Tabla7[Cantidad],Tabla7[Código del producto],$B2051,Tabla7[Tipo de movimiento],"SALIDA",Tabla7[Mes],L$5))</f>
        <v/>
      </c>
      <c r="M2051" s="39" t="str">
        <f>IF($B2051="","",-SUMIFS(Tabla7[Cantidad],Tabla7[Código del producto],$B2051,Tabla7[Tipo de movimiento],"SALIDA",Tabla7[Mes],M$5))</f>
        <v/>
      </c>
      <c r="N2051" s="39" t="str">
        <f>IF($B2051="","",-SUMIFS(Tabla7[Cantidad],Tabla7[Código del producto],$B2051,Tabla7[Tipo de movimiento],"SALIDA",Tabla7[Mes],N$5))</f>
        <v/>
      </c>
      <c r="O2051" s="39" t="str">
        <f>IF($B2051="","",-SUMIFS(Tabla7[Cantidad],Tabla7[Código del producto],$B2051,Tabla7[Tipo de movimiento],"SALIDA",Tabla7[Mes],O$5))</f>
        <v/>
      </c>
      <c r="P2051" s="39" t="str">
        <f>IF($B2051="","",-SUMIFS(Tabla7[Cantidad],Tabla7[Código del producto],$B2051,Tabla7[Tipo de movimiento],"SALIDA",Tabla7[Mes],P$5))</f>
        <v/>
      </c>
      <c r="Q2051" s="39" t="str">
        <f t="shared" si="93"/>
        <v/>
      </c>
      <c r="R2051" s="51" t="str">
        <f>IF($B2051="","",IFERROR(VLOOKUP($B2051,'ABC rotación'!$C:$G,5,0),"C"))</f>
        <v/>
      </c>
      <c r="S2051" s="41" t="str">
        <f t="shared" si="94"/>
        <v/>
      </c>
      <c r="T2051" s="40" t="str">
        <f t="shared" si="95"/>
        <v/>
      </c>
      <c r="U2051" s="23" t="str">
        <f>IF($B2051="","",VLOOKUP($T2051,Tablas!$X$14:$Y$17,2,1))</f>
        <v/>
      </c>
    </row>
    <row r="2052" spans="2:21" x14ac:dyDescent="0.2">
      <c r="B2052" s="1" t="str">
        <f>IF(Tablas!B2050="","",Tablas!B2050)</f>
        <v/>
      </c>
      <c r="C2052" s="1" t="str">
        <f>IF(Tablas!C2050="","",Tablas!C2050)</f>
        <v/>
      </c>
      <c r="D2052" s="1" t="str">
        <f>IF(Tablas!D2050="","",Tablas!D2050)</f>
        <v/>
      </c>
      <c r="E2052" s="1" t="str">
        <f>IF(Tablas!E2050="","",Tablas!E2050)</f>
        <v/>
      </c>
      <c r="F2052" s="1" t="str">
        <f>IF(Tablas!F2050="","",Tablas!F2050)</f>
        <v/>
      </c>
      <c r="G2052" s="1" t="str">
        <f>IF(Tablas!I2050="","",Tablas!I2050)</f>
        <v/>
      </c>
      <c r="H2052" s="1" t="s">
        <v>911</v>
      </c>
      <c r="I2052" s="39" t="str">
        <f>IF($B2052="","",-SUMIFS(Tabla7[Cantidad],Tabla7[Código del producto],$B2052,Tabla7[Tipo de movimiento],"SALIDA",Tabla7[Mes],I$5))</f>
        <v/>
      </c>
      <c r="J2052" s="39" t="str">
        <f>IF($B2052="","",-SUMIFS(Tabla7[Cantidad],Tabla7[Código del producto],$B2052,Tabla7[Tipo de movimiento],"SALIDA",Tabla7[Mes],J$5))</f>
        <v/>
      </c>
      <c r="K2052" s="39" t="str">
        <f>IF($B2052="","",-SUMIFS(Tabla7[Cantidad],Tabla7[Código del producto],$B2052,Tabla7[Tipo de movimiento],"SALIDA",Tabla7[Mes],K$5))</f>
        <v/>
      </c>
      <c r="L2052" s="39" t="str">
        <f>IF($B2052="","",-SUMIFS(Tabla7[Cantidad],Tabla7[Código del producto],$B2052,Tabla7[Tipo de movimiento],"SALIDA",Tabla7[Mes],L$5))</f>
        <v/>
      </c>
      <c r="M2052" s="39" t="str">
        <f>IF($B2052="","",-SUMIFS(Tabla7[Cantidad],Tabla7[Código del producto],$B2052,Tabla7[Tipo de movimiento],"SALIDA",Tabla7[Mes],M$5))</f>
        <v/>
      </c>
      <c r="N2052" s="39" t="str">
        <f>IF($B2052="","",-SUMIFS(Tabla7[Cantidad],Tabla7[Código del producto],$B2052,Tabla7[Tipo de movimiento],"SALIDA",Tabla7[Mes],N$5))</f>
        <v/>
      </c>
      <c r="O2052" s="39" t="str">
        <f>IF($B2052="","",-SUMIFS(Tabla7[Cantidad],Tabla7[Código del producto],$B2052,Tabla7[Tipo de movimiento],"SALIDA",Tabla7[Mes],O$5))</f>
        <v/>
      </c>
      <c r="P2052" s="39" t="str">
        <f>IF($B2052="","",-SUMIFS(Tabla7[Cantidad],Tabla7[Código del producto],$B2052,Tabla7[Tipo de movimiento],"SALIDA",Tabla7[Mes],P$5))</f>
        <v/>
      </c>
      <c r="Q2052" s="39" t="str">
        <f t="shared" si="93"/>
        <v/>
      </c>
      <c r="R2052" s="51" t="str">
        <f>IF($B2052="","",IFERROR(VLOOKUP($B2052,'ABC rotación'!$C:$G,5,0),"C"))</f>
        <v/>
      </c>
      <c r="S2052" s="41" t="str">
        <f t="shared" si="94"/>
        <v/>
      </c>
      <c r="T2052" s="40" t="str">
        <f t="shared" si="95"/>
        <v/>
      </c>
      <c r="U2052" s="23" t="str">
        <f>IF($B2052="","",VLOOKUP($T2052,Tablas!$X$14:$Y$17,2,1))</f>
        <v/>
      </c>
    </row>
    <row r="2053" spans="2:21" x14ac:dyDescent="0.2">
      <c r="B2053" s="1" t="str">
        <f>IF(Tablas!B2051="","",Tablas!B2051)</f>
        <v/>
      </c>
      <c r="C2053" s="1" t="str">
        <f>IF(Tablas!C2051="","",Tablas!C2051)</f>
        <v/>
      </c>
      <c r="D2053" s="1" t="str">
        <f>IF(Tablas!D2051="","",Tablas!D2051)</f>
        <v/>
      </c>
      <c r="E2053" s="1" t="str">
        <f>IF(Tablas!E2051="","",Tablas!E2051)</f>
        <v/>
      </c>
      <c r="F2053" s="1" t="str">
        <f>IF(Tablas!F2051="","",Tablas!F2051)</f>
        <v/>
      </c>
      <c r="G2053" s="1" t="str">
        <f>IF(Tablas!I2051="","",Tablas!I2051)</f>
        <v/>
      </c>
      <c r="H2053" s="1" t="s">
        <v>911</v>
      </c>
      <c r="I2053" s="39" t="str">
        <f>IF($B2053="","",-SUMIFS(Tabla7[Cantidad],Tabla7[Código del producto],$B2053,Tabla7[Tipo de movimiento],"SALIDA",Tabla7[Mes],I$5))</f>
        <v/>
      </c>
      <c r="J2053" s="39" t="str">
        <f>IF($B2053="","",-SUMIFS(Tabla7[Cantidad],Tabla7[Código del producto],$B2053,Tabla7[Tipo de movimiento],"SALIDA",Tabla7[Mes],J$5))</f>
        <v/>
      </c>
      <c r="K2053" s="39" t="str">
        <f>IF($B2053="","",-SUMIFS(Tabla7[Cantidad],Tabla7[Código del producto],$B2053,Tabla7[Tipo de movimiento],"SALIDA",Tabla7[Mes],K$5))</f>
        <v/>
      </c>
      <c r="L2053" s="39" t="str">
        <f>IF($B2053="","",-SUMIFS(Tabla7[Cantidad],Tabla7[Código del producto],$B2053,Tabla7[Tipo de movimiento],"SALIDA",Tabla7[Mes],L$5))</f>
        <v/>
      </c>
      <c r="M2053" s="39" t="str">
        <f>IF($B2053="","",-SUMIFS(Tabla7[Cantidad],Tabla7[Código del producto],$B2053,Tabla7[Tipo de movimiento],"SALIDA",Tabla7[Mes],M$5))</f>
        <v/>
      </c>
      <c r="N2053" s="39" t="str">
        <f>IF($B2053="","",-SUMIFS(Tabla7[Cantidad],Tabla7[Código del producto],$B2053,Tabla7[Tipo de movimiento],"SALIDA",Tabla7[Mes],N$5))</f>
        <v/>
      </c>
      <c r="O2053" s="39" t="str">
        <f>IF($B2053="","",-SUMIFS(Tabla7[Cantidad],Tabla7[Código del producto],$B2053,Tabla7[Tipo de movimiento],"SALIDA",Tabla7[Mes],O$5))</f>
        <v/>
      </c>
      <c r="P2053" s="39" t="str">
        <f>IF($B2053="","",-SUMIFS(Tabla7[Cantidad],Tabla7[Código del producto],$B2053,Tabla7[Tipo de movimiento],"SALIDA",Tabla7[Mes],P$5))</f>
        <v/>
      </c>
      <c r="Q2053" s="39" t="str">
        <f t="shared" si="93"/>
        <v/>
      </c>
      <c r="R2053" s="51" t="str">
        <f>IF($B2053="","",IFERROR(VLOOKUP($B2053,'ABC rotación'!$C:$G,5,0),"C"))</f>
        <v/>
      </c>
      <c r="S2053" s="41" t="str">
        <f t="shared" si="94"/>
        <v/>
      </c>
      <c r="T2053" s="40" t="str">
        <f t="shared" si="95"/>
        <v/>
      </c>
      <c r="U2053" s="23" t="str">
        <f>IF($B2053="","",VLOOKUP($T2053,Tablas!$X$14:$Y$17,2,1))</f>
        <v/>
      </c>
    </row>
    <row r="2054" spans="2:21" x14ac:dyDescent="0.2">
      <c r="B2054" s="1" t="str">
        <f>IF(Tablas!B2052="","",Tablas!B2052)</f>
        <v/>
      </c>
      <c r="C2054" s="1" t="str">
        <f>IF(Tablas!C2052="","",Tablas!C2052)</f>
        <v/>
      </c>
      <c r="D2054" s="1" t="str">
        <f>IF(Tablas!D2052="","",Tablas!D2052)</f>
        <v/>
      </c>
      <c r="E2054" s="1" t="str">
        <f>IF(Tablas!E2052="","",Tablas!E2052)</f>
        <v/>
      </c>
      <c r="F2054" s="1" t="str">
        <f>IF(Tablas!F2052="","",Tablas!F2052)</f>
        <v/>
      </c>
      <c r="G2054" s="1" t="str">
        <f>IF(Tablas!I2052="","",Tablas!I2052)</f>
        <v/>
      </c>
      <c r="H2054" s="1" t="s">
        <v>911</v>
      </c>
      <c r="I2054" s="39" t="str">
        <f>IF($B2054="","",-SUMIFS(Tabla7[Cantidad],Tabla7[Código del producto],$B2054,Tabla7[Tipo de movimiento],"SALIDA",Tabla7[Mes],I$5))</f>
        <v/>
      </c>
      <c r="J2054" s="39" t="str">
        <f>IF($B2054="","",-SUMIFS(Tabla7[Cantidad],Tabla7[Código del producto],$B2054,Tabla7[Tipo de movimiento],"SALIDA",Tabla7[Mes],J$5))</f>
        <v/>
      </c>
      <c r="K2054" s="39" t="str">
        <f>IF($B2054="","",-SUMIFS(Tabla7[Cantidad],Tabla7[Código del producto],$B2054,Tabla7[Tipo de movimiento],"SALIDA",Tabla7[Mes],K$5))</f>
        <v/>
      </c>
      <c r="L2054" s="39" t="str">
        <f>IF($B2054="","",-SUMIFS(Tabla7[Cantidad],Tabla7[Código del producto],$B2054,Tabla7[Tipo de movimiento],"SALIDA",Tabla7[Mes],L$5))</f>
        <v/>
      </c>
      <c r="M2054" s="39" t="str">
        <f>IF($B2054="","",-SUMIFS(Tabla7[Cantidad],Tabla7[Código del producto],$B2054,Tabla7[Tipo de movimiento],"SALIDA",Tabla7[Mes],M$5))</f>
        <v/>
      </c>
      <c r="N2054" s="39" t="str">
        <f>IF($B2054="","",-SUMIFS(Tabla7[Cantidad],Tabla7[Código del producto],$B2054,Tabla7[Tipo de movimiento],"SALIDA",Tabla7[Mes],N$5))</f>
        <v/>
      </c>
      <c r="O2054" s="39" t="str">
        <f>IF($B2054="","",-SUMIFS(Tabla7[Cantidad],Tabla7[Código del producto],$B2054,Tabla7[Tipo de movimiento],"SALIDA",Tabla7[Mes],O$5))</f>
        <v/>
      </c>
      <c r="P2054" s="39" t="str">
        <f>IF($B2054="","",-SUMIFS(Tabla7[Cantidad],Tabla7[Código del producto],$B2054,Tabla7[Tipo de movimiento],"SALIDA",Tabla7[Mes],P$5))</f>
        <v/>
      </c>
      <c r="Q2054" s="39" t="str">
        <f t="shared" si="93"/>
        <v/>
      </c>
      <c r="R2054" s="51" t="str">
        <f>IF($B2054="","",IFERROR(VLOOKUP($B2054,'ABC rotación'!$C:$G,5,0),"C"))</f>
        <v/>
      </c>
      <c r="S2054" s="41" t="str">
        <f t="shared" si="94"/>
        <v/>
      </c>
      <c r="T2054" s="40" t="str">
        <f t="shared" si="95"/>
        <v/>
      </c>
      <c r="U2054" s="23" t="str">
        <f>IF($B2054="","",VLOOKUP($T2054,Tablas!$X$14:$Y$17,2,1))</f>
        <v/>
      </c>
    </row>
    <row r="2055" spans="2:21" x14ac:dyDescent="0.2">
      <c r="B2055" s="1" t="str">
        <f>IF(Tablas!B2053="","",Tablas!B2053)</f>
        <v/>
      </c>
      <c r="C2055" s="1" t="str">
        <f>IF(Tablas!C2053="","",Tablas!C2053)</f>
        <v/>
      </c>
      <c r="D2055" s="1" t="str">
        <f>IF(Tablas!D2053="","",Tablas!D2053)</f>
        <v/>
      </c>
      <c r="E2055" s="1" t="str">
        <f>IF(Tablas!E2053="","",Tablas!E2053)</f>
        <v/>
      </c>
      <c r="F2055" s="1" t="str">
        <f>IF(Tablas!F2053="","",Tablas!F2053)</f>
        <v/>
      </c>
      <c r="G2055" s="1" t="str">
        <f>IF(Tablas!I2053="","",Tablas!I2053)</f>
        <v/>
      </c>
      <c r="H2055" s="1" t="s">
        <v>911</v>
      </c>
      <c r="I2055" s="39" t="str">
        <f>IF($B2055="","",-SUMIFS(Tabla7[Cantidad],Tabla7[Código del producto],$B2055,Tabla7[Tipo de movimiento],"SALIDA",Tabla7[Mes],I$5))</f>
        <v/>
      </c>
      <c r="J2055" s="39" t="str">
        <f>IF($B2055="","",-SUMIFS(Tabla7[Cantidad],Tabla7[Código del producto],$B2055,Tabla7[Tipo de movimiento],"SALIDA",Tabla7[Mes],J$5))</f>
        <v/>
      </c>
      <c r="K2055" s="39" t="str">
        <f>IF($B2055="","",-SUMIFS(Tabla7[Cantidad],Tabla7[Código del producto],$B2055,Tabla7[Tipo de movimiento],"SALIDA",Tabla7[Mes],K$5))</f>
        <v/>
      </c>
      <c r="L2055" s="39" t="str">
        <f>IF($B2055="","",-SUMIFS(Tabla7[Cantidad],Tabla7[Código del producto],$B2055,Tabla7[Tipo de movimiento],"SALIDA",Tabla7[Mes],L$5))</f>
        <v/>
      </c>
      <c r="M2055" s="39" t="str">
        <f>IF($B2055="","",-SUMIFS(Tabla7[Cantidad],Tabla7[Código del producto],$B2055,Tabla7[Tipo de movimiento],"SALIDA",Tabla7[Mes],M$5))</f>
        <v/>
      </c>
      <c r="N2055" s="39" t="str">
        <f>IF($B2055="","",-SUMIFS(Tabla7[Cantidad],Tabla7[Código del producto],$B2055,Tabla7[Tipo de movimiento],"SALIDA",Tabla7[Mes],N$5))</f>
        <v/>
      </c>
      <c r="O2055" s="39" t="str">
        <f>IF($B2055="","",-SUMIFS(Tabla7[Cantidad],Tabla7[Código del producto],$B2055,Tabla7[Tipo de movimiento],"SALIDA",Tabla7[Mes],O$5))</f>
        <v/>
      </c>
      <c r="P2055" s="39" t="str">
        <f>IF($B2055="","",-SUMIFS(Tabla7[Cantidad],Tabla7[Código del producto],$B2055,Tabla7[Tipo de movimiento],"SALIDA",Tabla7[Mes],P$5))</f>
        <v/>
      </c>
      <c r="Q2055" s="39" t="str">
        <f t="shared" ref="Q2055:Q2118" si="96">IF($B2055="","",IFERROR(AVERAGE(N2055:P2055),0))</f>
        <v/>
      </c>
      <c r="R2055" s="51" t="str">
        <f>IF($B2055="","",IFERROR(VLOOKUP($B2055,'ABC rotación'!$C:$G,5,0),"C"))</f>
        <v/>
      </c>
      <c r="S2055" s="41" t="str">
        <f t="shared" ref="S2055:S2118" si="97">IF($B2055="","",IFERROR(H2055/Q2055*30,0))</f>
        <v/>
      </c>
      <c r="T2055" s="40" t="str">
        <f t="shared" ref="T2055:T2118" si="98">IF($B2055="","",S2055/F2055)</f>
        <v/>
      </c>
      <c r="U2055" s="23" t="str">
        <f>IF($B2055="","",VLOOKUP($T2055,Tablas!$X$14:$Y$17,2,1))</f>
        <v/>
      </c>
    </row>
    <row r="2056" spans="2:21" x14ac:dyDescent="0.2">
      <c r="B2056" s="1" t="str">
        <f>IF(Tablas!B2054="","",Tablas!B2054)</f>
        <v/>
      </c>
      <c r="C2056" s="1" t="str">
        <f>IF(Tablas!C2054="","",Tablas!C2054)</f>
        <v/>
      </c>
      <c r="D2056" s="1" t="str">
        <f>IF(Tablas!D2054="","",Tablas!D2054)</f>
        <v/>
      </c>
      <c r="E2056" s="1" t="str">
        <f>IF(Tablas!E2054="","",Tablas!E2054)</f>
        <v/>
      </c>
      <c r="F2056" s="1" t="str">
        <f>IF(Tablas!F2054="","",Tablas!F2054)</f>
        <v/>
      </c>
      <c r="G2056" s="1" t="str">
        <f>IF(Tablas!I2054="","",Tablas!I2054)</f>
        <v/>
      </c>
      <c r="H2056" s="1" t="s">
        <v>911</v>
      </c>
      <c r="I2056" s="39" t="str">
        <f>IF($B2056="","",-SUMIFS(Tabla7[Cantidad],Tabla7[Código del producto],$B2056,Tabla7[Tipo de movimiento],"SALIDA",Tabla7[Mes],I$5))</f>
        <v/>
      </c>
      <c r="J2056" s="39" t="str">
        <f>IF($B2056="","",-SUMIFS(Tabla7[Cantidad],Tabla7[Código del producto],$B2056,Tabla7[Tipo de movimiento],"SALIDA",Tabla7[Mes],J$5))</f>
        <v/>
      </c>
      <c r="K2056" s="39" t="str">
        <f>IF($B2056="","",-SUMIFS(Tabla7[Cantidad],Tabla7[Código del producto],$B2056,Tabla7[Tipo de movimiento],"SALIDA",Tabla7[Mes],K$5))</f>
        <v/>
      </c>
      <c r="L2056" s="39" t="str">
        <f>IF($B2056="","",-SUMIFS(Tabla7[Cantidad],Tabla7[Código del producto],$B2056,Tabla7[Tipo de movimiento],"SALIDA",Tabla7[Mes],L$5))</f>
        <v/>
      </c>
      <c r="M2056" s="39" t="str">
        <f>IF($B2056="","",-SUMIFS(Tabla7[Cantidad],Tabla7[Código del producto],$B2056,Tabla7[Tipo de movimiento],"SALIDA",Tabla7[Mes],M$5))</f>
        <v/>
      </c>
      <c r="N2056" s="39" t="str">
        <f>IF($B2056="","",-SUMIFS(Tabla7[Cantidad],Tabla7[Código del producto],$B2056,Tabla7[Tipo de movimiento],"SALIDA",Tabla7[Mes],N$5))</f>
        <v/>
      </c>
      <c r="O2056" s="39" t="str">
        <f>IF($B2056="","",-SUMIFS(Tabla7[Cantidad],Tabla7[Código del producto],$B2056,Tabla7[Tipo de movimiento],"SALIDA",Tabla7[Mes],O$5))</f>
        <v/>
      </c>
      <c r="P2056" s="39" t="str">
        <f>IF($B2056="","",-SUMIFS(Tabla7[Cantidad],Tabla7[Código del producto],$B2056,Tabla7[Tipo de movimiento],"SALIDA",Tabla7[Mes],P$5))</f>
        <v/>
      </c>
      <c r="Q2056" s="39" t="str">
        <f t="shared" si="96"/>
        <v/>
      </c>
      <c r="R2056" s="51" t="str">
        <f>IF($B2056="","",IFERROR(VLOOKUP($B2056,'ABC rotación'!$C:$G,5,0),"C"))</f>
        <v/>
      </c>
      <c r="S2056" s="41" t="str">
        <f t="shared" si="97"/>
        <v/>
      </c>
      <c r="T2056" s="40" t="str">
        <f t="shared" si="98"/>
        <v/>
      </c>
      <c r="U2056" s="23" t="str">
        <f>IF($B2056="","",VLOOKUP($T2056,Tablas!$X$14:$Y$17,2,1))</f>
        <v/>
      </c>
    </row>
    <row r="2057" spans="2:21" x14ac:dyDescent="0.2">
      <c r="B2057" s="1" t="str">
        <f>IF(Tablas!B2055="","",Tablas!B2055)</f>
        <v/>
      </c>
      <c r="C2057" s="1" t="str">
        <f>IF(Tablas!C2055="","",Tablas!C2055)</f>
        <v/>
      </c>
      <c r="D2057" s="1" t="str">
        <f>IF(Tablas!D2055="","",Tablas!D2055)</f>
        <v/>
      </c>
      <c r="E2057" s="1" t="str">
        <f>IF(Tablas!E2055="","",Tablas!E2055)</f>
        <v/>
      </c>
      <c r="F2057" s="1" t="str">
        <f>IF(Tablas!F2055="","",Tablas!F2055)</f>
        <v/>
      </c>
      <c r="G2057" s="1" t="str">
        <f>IF(Tablas!I2055="","",Tablas!I2055)</f>
        <v/>
      </c>
      <c r="H2057" s="1" t="s">
        <v>911</v>
      </c>
      <c r="I2057" s="39" t="str">
        <f>IF($B2057="","",-SUMIFS(Tabla7[Cantidad],Tabla7[Código del producto],$B2057,Tabla7[Tipo de movimiento],"SALIDA",Tabla7[Mes],I$5))</f>
        <v/>
      </c>
      <c r="J2057" s="39" t="str">
        <f>IF($B2057="","",-SUMIFS(Tabla7[Cantidad],Tabla7[Código del producto],$B2057,Tabla7[Tipo de movimiento],"SALIDA",Tabla7[Mes],J$5))</f>
        <v/>
      </c>
      <c r="K2057" s="39" t="str">
        <f>IF($B2057="","",-SUMIFS(Tabla7[Cantidad],Tabla7[Código del producto],$B2057,Tabla7[Tipo de movimiento],"SALIDA",Tabla7[Mes],K$5))</f>
        <v/>
      </c>
      <c r="L2057" s="39" t="str">
        <f>IF($B2057="","",-SUMIFS(Tabla7[Cantidad],Tabla7[Código del producto],$B2057,Tabla7[Tipo de movimiento],"SALIDA",Tabla7[Mes],L$5))</f>
        <v/>
      </c>
      <c r="M2057" s="39" t="str">
        <f>IF($B2057="","",-SUMIFS(Tabla7[Cantidad],Tabla7[Código del producto],$B2057,Tabla7[Tipo de movimiento],"SALIDA",Tabla7[Mes],M$5))</f>
        <v/>
      </c>
      <c r="N2057" s="39" t="str">
        <f>IF($B2057="","",-SUMIFS(Tabla7[Cantidad],Tabla7[Código del producto],$B2057,Tabla7[Tipo de movimiento],"SALIDA",Tabla7[Mes],N$5))</f>
        <v/>
      </c>
      <c r="O2057" s="39" t="str">
        <f>IF($B2057="","",-SUMIFS(Tabla7[Cantidad],Tabla7[Código del producto],$B2057,Tabla7[Tipo de movimiento],"SALIDA",Tabla7[Mes],O$5))</f>
        <v/>
      </c>
      <c r="P2057" s="39" t="str">
        <f>IF($B2057="","",-SUMIFS(Tabla7[Cantidad],Tabla7[Código del producto],$B2057,Tabla7[Tipo de movimiento],"SALIDA",Tabla7[Mes],P$5))</f>
        <v/>
      </c>
      <c r="Q2057" s="39" t="str">
        <f t="shared" si="96"/>
        <v/>
      </c>
      <c r="R2057" s="51" t="str">
        <f>IF($B2057="","",IFERROR(VLOOKUP($B2057,'ABC rotación'!$C:$G,5,0),"C"))</f>
        <v/>
      </c>
      <c r="S2057" s="41" t="str">
        <f t="shared" si="97"/>
        <v/>
      </c>
      <c r="T2057" s="40" t="str">
        <f t="shared" si="98"/>
        <v/>
      </c>
      <c r="U2057" s="23" t="str">
        <f>IF($B2057="","",VLOOKUP($T2057,Tablas!$X$14:$Y$17,2,1))</f>
        <v/>
      </c>
    </row>
    <row r="2058" spans="2:21" x14ac:dyDescent="0.2">
      <c r="B2058" s="1" t="str">
        <f>IF(Tablas!B2056="","",Tablas!B2056)</f>
        <v/>
      </c>
      <c r="C2058" s="1" t="str">
        <f>IF(Tablas!C2056="","",Tablas!C2056)</f>
        <v/>
      </c>
      <c r="D2058" s="1" t="str">
        <f>IF(Tablas!D2056="","",Tablas!D2056)</f>
        <v/>
      </c>
      <c r="E2058" s="1" t="str">
        <f>IF(Tablas!E2056="","",Tablas!E2056)</f>
        <v/>
      </c>
      <c r="F2058" s="1" t="str">
        <f>IF(Tablas!F2056="","",Tablas!F2056)</f>
        <v/>
      </c>
      <c r="G2058" s="1" t="str">
        <f>IF(Tablas!I2056="","",Tablas!I2056)</f>
        <v/>
      </c>
      <c r="H2058" s="1" t="s">
        <v>911</v>
      </c>
      <c r="I2058" s="39" t="str">
        <f>IF($B2058="","",-SUMIFS(Tabla7[Cantidad],Tabla7[Código del producto],$B2058,Tabla7[Tipo de movimiento],"SALIDA",Tabla7[Mes],I$5))</f>
        <v/>
      </c>
      <c r="J2058" s="39" t="str">
        <f>IF($B2058="","",-SUMIFS(Tabla7[Cantidad],Tabla7[Código del producto],$B2058,Tabla7[Tipo de movimiento],"SALIDA",Tabla7[Mes],J$5))</f>
        <v/>
      </c>
      <c r="K2058" s="39" t="str">
        <f>IF($B2058="","",-SUMIFS(Tabla7[Cantidad],Tabla7[Código del producto],$B2058,Tabla7[Tipo de movimiento],"SALIDA",Tabla7[Mes],K$5))</f>
        <v/>
      </c>
      <c r="L2058" s="39" t="str">
        <f>IF($B2058="","",-SUMIFS(Tabla7[Cantidad],Tabla7[Código del producto],$B2058,Tabla7[Tipo de movimiento],"SALIDA",Tabla7[Mes],L$5))</f>
        <v/>
      </c>
      <c r="M2058" s="39" t="str">
        <f>IF($B2058="","",-SUMIFS(Tabla7[Cantidad],Tabla7[Código del producto],$B2058,Tabla7[Tipo de movimiento],"SALIDA",Tabla7[Mes],M$5))</f>
        <v/>
      </c>
      <c r="N2058" s="39" t="str">
        <f>IF($B2058="","",-SUMIFS(Tabla7[Cantidad],Tabla7[Código del producto],$B2058,Tabla7[Tipo de movimiento],"SALIDA",Tabla7[Mes],N$5))</f>
        <v/>
      </c>
      <c r="O2058" s="39" t="str">
        <f>IF($B2058="","",-SUMIFS(Tabla7[Cantidad],Tabla7[Código del producto],$B2058,Tabla7[Tipo de movimiento],"SALIDA",Tabla7[Mes],O$5))</f>
        <v/>
      </c>
      <c r="P2058" s="39" t="str">
        <f>IF($B2058="","",-SUMIFS(Tabla7[Cantidad],Tabla7[Código del producto],$B2058,Tabla7[Tipo de movimiento],"SALIDA",Tabla7[Mes],P$5))</f>
        <v/>
      </c>
      <c r="Q2058" s="39" t="str">
        <f t="shared" si="96"/>
        <v/>
      </c>
      <c r="R2058" s="51" t="str">
        <f>IF($B2058="","",IFERROR(VLOOKUP($B2058,'ABC rotación'!$C:$G,5,0),"C"))</f>
        <v/>
      </c>
      <c r="S2058" s="41" t="str">
        <f t="shared" si="97"/>
        <v/>
      </c>
      <c r="T2058" s="40" t="str">
        <f t="shared" si="98"/>
        <v/>
      </c>
      <c r="U2058" s="23" t="str">
        <f>IF($B2058="","",VLOOKUP($T2058,Tablas!$X$14:$Y$17,2,1))</f>
        <v/>
      </c>
    </row>
    <row r="2059" spans="2:21" x14ac:dyDescent="0.2">
      <c r="B2059" s="1" t="str">
        <f>IF(Tablas!B2057="","",Tablas!B2057)</f>
        <v/>
      </c>
      <c r="C2059" s="1" t="str">
        <f>IF(Tablas!C2057="","",Tablas!C2057)</f>
        <v/>
      </c>
      <c r="D2059" s="1" t="str">
        <f>IF(Tablas!D2057="","",Tablas!D2057)</f>
        <v/>
      </c>
      <c r="E2059" s="1" t="str">
        <f>IF(Tablas!E2057="","",Tablas!E2057)</f>
        <v/>
      </c>
      <c r="F2059" s="1" t="str">
        <f>IF(Tablas!F2057="","",Tablas!F2057)</f>
        <v/>
      </c>
      <c r="G2059" s="1" t="str">
        <f>IF(Tablas!I2057="","",Tablas!I2057)</f>
        <v/>
      </c>
      <c r="H2059" s="1" t="s">
        <v>911</v>
      </c>
      <c r="I2059" s="39" t="str">
        <f>IF($B2059="","",-SUMIFS(Tabla7[Cantidad],Tabla7[Código del producto],$B2059,Tabla7[Tipo de movimiento],"SALIDA",Tabla7[Mes],I$5))</f>
        <v/>
      </c>
      <c r="J2059" s="39" t="str">
        <f>IF($B2059="","",-SUMIFS(Tabla7[Cantidad],Tabla7[Código del producto],$B2059,Tabla7[Tipo de movimiento],"SALIDA",Tabla7[Mes],J$5))</f>
        <v/>
      </c>
      <c r="K2059" s="39" t="str">
        <f>IF($B2059="","",-SUMIFS(Tabla7[Cantidad],Tabla7[Código del producto],$B2059,Tabla7[Tipo de movimiento],"SALIDA",Tabla7[Mes],K$5))</f>
        <v/>
      </c>
      <c r="L2059" s="39" t="str">
        <f>IF($B2059="","",-SUMIFS(Tabla7[Cantidad],Tabla7[Código del producto],$B2059,Tabla7[Tipo de movimiento],"SALIDA",Tabla7[Mes],L$5))</f>
        <v/>
      </c>
      <c r="M2059" s="39" t="str">
        <f>IF($B2059="","",-SUMIFS(Tabla7[Cantidad],Tabla7[Código del producto],$B2059,Tabla7[Tipo de movimiento],"SALIDA",Tabla7[Mes],M$5))</f>
        <v/>
      </c>
      <c r="N2059" s="39" t="str">
        <f>IF($B2059="","",-SUMIFS(Tabla7[Cantidad],Tabla7[Código del producto],$B2059,Tabla7[Tipo de movimiento],"SALIDA",Tabla7[Mes],N$5))</f>
        <v/>
      </c>
      <c r="O2059" s="39" t="str">
        <f>IF($B2059="","",-SUMIFS(Tabla7[Cantidad],Tabla7[Código del producto],$B2059,Tabla7[Tipo de movimiento],"SALIDA",Tabla7[Mes],O$5))</f>
        <v/>
      </c>
      <c r="P2059" s="39" t="str">
        <f>IF($B2059="","",-SUMIFS(Tabla7[Cantidad],Tabla7[Código del producto],$B2059,Tabla7[Tipo de movimiento],"SALIDA",Tabla7[Mes],P$5))</f>
        <v/>
      </c>
      <c r="Q2059" s="39" t="str">
        <f t="shared" si="96"/>
        <v/>
      </c>
      <c r="R2059" s="51" t="str">
        <f>IF($B2059="","",IFERROR(VLOOKUP($B2059,'ABC rotación'!$C:$G,5,0),"C"))</f>
        <v/>
      </c>
      <c r="S2059" s="41" t="str">
        <f t="shared" si="97"/>
        <v/>
      </c>
      <c r="T2059" s="40" t="str">
        <f t="shared" si="98"/>
        <v/>
      </c>
      <c r="U2059" s="23" t="str">
        <f>IF($B2059="","",VLOOKUP($T2059,Tablas!$X$14:$Y$17,2,1))</f>
        <v/>
      </c>
    </row>
    <row r="2060" spans="2:21" x14ac:dyDescent="0.2">
      <c r="B2060" s="1" t="str">
        <f>IF(Tablas!B2058="","",Tablas!B2058)</f>
        <v/>
      </c>
      <c r="C2060" s="1" t="str">
        <f>IF(Tablas!C2058="","",Tablas!C2058)</f>
        <v/>
      </c>
      <c r="D2060" s="1" t="str">
        <f>IF(Tablas!D2058="","",Tablas!D2058)</f>
        <v/>
      </c>
      <c r="E2060" s="1" t="str">
        <f>IF(Tablas!E2058="","",Tablas!E2058)</f>
        <v/>
      </c>
      <c r="F2060" s="1" t="str">
        <f>IF(Tablas!F2058="","",Tablas!F2058)</f>
        <v/>
      </c>
      <c r="G2060" s="1" t="str">
        <f>IF(Tablas!I2058="","",Tablas!I2058)</f>
        <v/>
      </c>
      <c r="H2060" s="1" t="s">
        <v>911</v>
      </c>
      <c r="I2060" s="39" t="str">
        <f>IF($B2060="","",-SUMIFS(Tabla7[Cantidad],Tabla7[Código del producto],$B2060,Tabla7[Tipo de movimiento],"SALIDA",Tabla7[Mes],I$5))</f>
        <v/>
      </c>
      <c r="J2060" s="39" t="str">
        <f>IF($B2060="","",-SUMIFS(Tabla7[Cantidad],Tabla7[Código del producto],$B2060,Tabla7[Tipo de movimiento],"SALIDA",Tabla7[Mes],J$5))</f>
        <v/>
      </c>
      <c r="K2060" s="39" t="str">
        <f>IF($B2060="","",-SUMIFS(Tabla7[Cantidad],Tabla7[Código del producto],$B2060,Tabla7[Tipo de movimiento],"SALIDA",Tabla7[Mes],K$5))</f>
        <v/>
      </c>
      <c r="L2060" s="39" t="str">
        <f>IF($B2060="","",-SUMIFS(Tabla7[Cantidad],Tabla7[Código del producto],$B2060,Tabla7[Tipo de movimiento],"SALIDA",Tabla7[Mes],L$5))</f>
        <v/>
      </c>
      <c r="M2060" s="39" t="str">
        <f>IF($B2060="","",-SUMIFS(Tabla7[Cantidad],Tabla7[Código del producto],$B2060,Tabla7[Tipo de movimiento],"SALIDA",Tabla7[Mes],M$5))</f>
        <v/>
      </c>
      <c r="N2060" s="39" t="str">
        <f>IF($B2060="","",-SUMIFS(Tabla7[Cantidad],Tabla7[Código del producto],$B2060,Tabla7[Tipo de movimiento],"SALIDA",Tabla7[Mes],N$5))</f>
        <v/>
      </c>
      <c r="O2060" s="39" t="str">
        <f>IF($B2060="","",-SUMIFS(Tabla7[Cantidad],Tabla7[Código del producto],$B2060,Tabla7[Tipo de movimiento],"SALIDA",Tabla7[Mes],O$5))</f>
        <v/>
      </c>
      <c r="P2060" s="39" t="str">
        <f>IF($B2060="","",-SUMIFS(Tabla7[Cantidad],Tabla7[Código del producto],$B2060,Tabla7[Tipo de movimiento],"SALIDA",Tabla7[Mes],P$5))</f>
        <v/>
      </c>
      <c r="Q2060" s="39" t="str">
        <f t="shared" si="96"/>
        <v/>
      </c>
      <c r="R2060" s="51" t="str">
        <f>IF($B2060="","",IFERROR(VLOOKUP($B2060,'ABC rotación'!$C:$G,5,0),"C"))</f>
        <v/>
      </c>
      <c r="S2060" s="41" t="str">
        <f t="shared" si="97"/>
        <v/>
      </c>
      <c r="T2060" s="40" t="str">
        <f t="shared" si="98"/>
        <v/>
      </c>
      <c r="U2060" s="23" t="str">
        <f>IF($B2060="","",VLOOKUP($T2060,Tablas!$X$14:$Y$17,2,1))</f>
        <v/>
      </c>
    </row>
    <row r="2061" spans="2:21" x14ac:dyDescent="0.2">
      <c r="B2061" s="1" t="str">
        <f>IF(Tablas!B2059="","",Tablas!B2059)</f>
        <v/>
      </c>
      <c r="C2061" s="1" t="str">
        <f>IF(Tablas!C2059="","",Tablas!C2059)</f>
        <v/>
      </c>
      <c r="D2061" s="1" t="str">
        <f>IF(Tablas!D2059="","",Tablas!D2059)</f>
        <v/>
      </c>
      <c r="E2061" s="1" t="str">
        <f>IF(Tablas!E2059="","",Tablas!E2059)</f>
        <v/>
      </c>
      <c r="F2061" s="1" t="str">
        <f>IF(Tablas!F2059="","",Tablas!F2059)</f>
        <v/>
      </c>
      <c r="G2061" s="1" t="str">
        <f>IF(Tablas!I2059="","",Tablas!I2059)</f>
        <v/>
      </c>
      <c r="H2061" s="1" t="s">
        <v>911</v>
      </c>
      <c r="I2061" s="39" t="str">
        <f>IF($B2061="","",-SUMIFS(Tabla7[Cantidad],Tabla7[Código del producto],$B2061,Tabla7[Tipo de movimiento],"SALIDA",Tabla7[Mes],I$5))</f>
        <v/>
      </c>
      <c r="J2061" s="39" t="str">
        <f>IF($B2061="","",-SUMIFS(Tabla7[Cantidad],Tabla7[Código del producto],$B2061,Tabla7[Tipo de movimiento],"SALIDA",Tabla7[Mes],J$5))</f>
        <v/>
      </c>
      <c r="K2061" s="39" t="str">
        <f>IF($B2061="","",-SUMIFS(Tabla7[Cantidad],Tabla7[Código del producto],$B2061,Tabla7[Tipo de movimiento],"SALIDA",Tabla7[Mes],K$5))</f>
        <v/>
      </c>
      <c r="L2061" s="39" t="str">
        <f>IF($B2061="","",-SUMIFS(Tabla7[Cantidad],Tabla7[Código del producto],$B2061,Tabla7[Tipo de movimiento],"SALIDA",Tabla7[Mes],L$5))</f>
        <v/>
      </c>
      <c r="M2061" s="39" t="str">
        <f>IF($B2061="","",-SUMIFS(Tabla7[Cantidad],Tabla7[Código del producto],$B2061,Tabla7[Tipo de movimiento],"SALIDA",Tabla7[Mes],M$5))</f>
        <v/>
      </c>
      <c r="N2061" s="39" t="str">
        <f>IF($B2061="","",-SUMIFS(Tabla7[Cantidad],Tabla7[Código del producto],$B2061,Tabla7[Tipo de movimiento],"SALIDA",Tabla7[Mes],N$5))</f>
        <v/>
      </c>
      <c r="O2061" s="39" t="str">
        <f>IF($B2061="","",-SUMIFS(Tabla7[Cantidad],Tabla7[Código del producto],$B2061,Tabla7[Tipo de movimiento],"SALIDA",Tabla7[Mes],O$5))</f>
        <v/>
      </c>
      <c r="P2061" s="39" t="str">
        <f>IF($B2061="","",-SUMIFS(Tabla7[Cantidad],Tabla7[Código del producto],$B2061,Tabla7[Tipo de movimiento],"SALIDA",Tabla7[Mes],P$5))</f>
        <v/>
      </c>
      <c r="Q2061" s="39" t="str">
        <f t="shared" si="96"/>
        <v/>
      </c>
      <c r="R2061" s="51" t="str">
        <f>IF($B2061="","",IFERROR(VLOOKUP($B2061,'ABC rotación'!$C:$G,5,0),"C"))</f>
        <v/>
      </c>
      <c r="S2061" s="41" t="str">
        <f t="shared" si="97"/>
        <v/>
      </c>
      <c r="T2061" s="40" t="str">
        <f t="shared" si="98"/>
        <v/>
      </c>
      <c r="U2061" s="23" t="str">
        <f>IF($B2061="","",VLOOKUP($T2061,Tablas!$X$14:$Y$17,2,1))</f>
        <v/>
      </c>
    </row>
    <row r="2062" spans="2:21" x14ac:dyDescent="0.2">
      <c r="B2062" s="1" t="str">
        <f>IF(Tablas!B2060="","",Tablas!B2060)</f>
        <v/>
      </c>
      <c r="C2062" s="1" t="str">
        <f>IF(Tablas!C2060="","",Tablas!C2060)</f>
        <v/>
      </c>
      <c r="D2062" s="1" t="str">
        <f>IF(Tablas!D2060="","",Tablas!D2060)</f>
        <v/>
      </c>
      <c r="E2062" s="1" t="str">
        <f>IF(Tablas!E2060="","",Tablas!E2060)</f>
        <v/>
      </c>
      <c r="F2062" s="1" t="str">
        <f>IF(Tablas!F2060="","",Tablas!F2060)</f>
        <v/>
      </c>
      <c r="G2062" s="1" t="str">
        <f>IF(Tablas!I2060="","",Tablas!I2060)</f>
        <v/>
      </c>
      <c r="H2062" s="1" t="s">
        <v>911</v>
      </c>
      <c r="I2062" s="39" t="str">
        <f>IF($B2062="","",-SUMIFS(Tabla7[Cantidad],Tabla7[Código del producto],$B2062,Tabla7[Tipo de movimiento],"SALIDA",Tabla7[Mes],I$5))</f>
        <v/>
      </c>
      <c r="J2062" s="39" t="str">
        <f>IF($B2062="","",-SUMIFS(Tabla7[Cantidad],Tabla7[Código del producto],$B2062,Tabla7[Tipo de movimiento],"SALIDA",Tabla7[Mes],J$5))</f>
        <v/>
      </c>
      <c r="K2062" s="39" t="str">
        <f>IF($B2062="","",-SUMIFS(Tabla7[Cantidad],Tabla7[Código del producto],$B2062,Tabla7[Tipo de movimiento],"SALIDA",Tabla7[Mes],K$5))</f>
        <v/>
      </c>
      <c r="L2062" s="39" t="str">
        <f>IF($B2062="","",-SUMIFS(Tabla7[Cantidad],Tabla7[Código del producto],$B2062,Tabla7[Tipo de movimiento],"SALIDA",Tabla7[Mes],L$5))</f>
        <v/>
      </c>
      <c r="M2062" s="39" t="str">
        <f>IF($B2062="","",-SUMIFS(Tabla7[Cantidad],Tabla7[Código del producto],$B2062,Tabla7[Tipo de movimiento],"SALIDA",Tabla7[Mes],M$5))</f>
        <v/>
      </c>
      <c r="N2062" s="39" t="str">
        <f>IF($B2062="","",-SUMIFS(Tabla7[Cantidad],Tabla7[Código del producto],$B2062,Tabla7[Tipo de movimiento],"SALIDA",Tabla7[Mes],N$5))</f>
        <v/>
      </c>
      <c r="O2062" s="39" t="str">
        <f>IF($B2062="","",-SUMIFS(Tabla7[Cantidad],Tabla7[Código del producto],$B2062,Tabla7[Tipo de movimiento],"SALIDA",Tabla7[Mes],O$5))</f>
        <v/>
      </c>
      <c r="P2062" s="39" t="str">
        <f>IF($B2062="","",-SUMIFS(Tabla7[Cantidad],Tabla7[Código del producto],$B2062,Tabla7[Tipo de movimiento],"SALIDA",Tabla7[Mes],P$5))</f>
        <v/>
      </c>
      <c r="Q2062" s="39" t="str">
        <f t="shared" si="96"/>
        <v/>
      </c>
      <c r="R2062" s="51" t="str">
        <f>IF($B2062="","",IFERROR(VLOOKUP($B2062,'ABC rotación'!$C:$G,5,0),"C"))</f>
        <v/>
      </c>
      <c r="S2062" s="41" t="str">
        <f t="shared" si="97"/>
        <v/>
      </c>
      <c r="T2062" s="40" t="str">
        <f t="shared" si="98"/>
        <v/>
      </c>
      <c r="U2062" s="23" t="str">
        <f>IF($B2062="","",VLOOKUP($T2062,Tablas!$X$14:$Y$17,2,1))</f>
        <v/>
      </c>
    </row>
    <row r="2063" spans="2:21" x14ac:dyDescent="0.2">
      <c r="B2063" s="1" t="str">
        <f>IF(Tablas!B2061="","",Tablas!B2061)</f>
        <v/>
      </c>
      <c r="C2063" s="1" t="str">
        <f>IF(Tablas!C2061="","",Tablas!C2061)</f>
        <v/>
      </c>
      <c r="D2063" s="1" t="str">
        <f>IF(Tablas!D2061="","",Tablas!D2061)</f>
        <v/>
      </c>
      <c r="E2063" s="1" t="str">
        <f>IF(Tablas!E2061="","",Tablas!E2061)</f>
        <v/>
      </c>
      <c r="F2063" s="1" t="str">
        <f>IF(Tablas!F2061="","",Tablas!F2061)</f>
        <v/>
      </c>
      <c r="G2063" s="1" t="str">
        <f>IF(Tablas!I2061="","",Tablas!I2061)</f>
        <v/>
      </c>
      <c r="H2063" s="1" t="s">
        <v>911</v>
      </c>
      <c r="I2063" s="39" t="str">
        <f>IF($B2063="","",-SUMIFS(Tabla7[Cantidad],Tabla7[Código del producto],$B2063,Tabla7[Tipo de movimiento],"SALIDA",Tabla7[Mes],I$5))</f>
        <v/>
      </c>
      <c r="J2063" s="39" t="str">
        <f>IF($B2063="","",-SUMIFS(Tabla7[Cantidad],Tabla7[Código del producto],$B2063,Tabla7[Tipo de movimiento],"SALIDA",Tabla7[Mes],J$5))</f>
        <v/>
      </c>
      <c r="K2063" s="39" t="str">
        <f>IF($B2063="","",-SUMIFS(Tabla7[Cantidad],Tabla7[Código del producto],$B2063,Tabla7[Tipo de movimiento],"SALIDA",Tabla7[Mes],K$5))</f>
        <v/>
      </c>
      <c r="L2063" s="39" t="str">
        <f>IF($B2063="","",-SUMIFS(Tabla7[Cantidad],Tabla7[Código del producto],$B2063,Tabla7[Tipo de movimiento],"SALIDA",Tabla7[Mes],L$5))</f>
        <v/>
      </c>
      <c r="M2063" s="39" t="str">
        <f>IF($B2063="","",-SUMIFS(Tabla7[Cantidad],Tabla7[Código del producto],$B2063,Tabla7[Tipo de movimiento],"SALIDA",Tabla7[Mes],M$5))</f>
        <v/>
      </c>
      <c r="N2063" s="39" t="str">
        <f>IF($B2063="","",-SUMIFS(Tabla7[Cantidad],Tabla7[Código del producto],$B2063,Tabla7[Tipo de movimiento],"SALIDA",Tabla7[Mes],N$5))</f>
        <v/>
      </c>
      <c r="O2063" s="39" t="str">
        <f>IF($B2063="","",-SUMIFS(Tabla7[Cantidad],Tabla7[Código del producto],$B2063,Tabla7[Tipo de movimiento],"SALIDA",Tabla7[Mes],O$5))</f>
        <v/>
      </c>
      <c r="P2063" s="39" t="str">
        <f>IF($B2063="","",-SUMIFS(Tabla7[Cantidad],Tabla7[Código del producto],$B2063,Tabla7[Tipo de movimiento],"SALIDA",Tabla7[Mes],P$5))</f>
        <v/>
      </c>
      <c r="Q2063" s="39" t="str">
        <f t="shared" si="96"/>
        <v/>
      </c>
      <c r="R2063" s="51" t="str">
        <f>IF($B2063="","",IFERROR(VLOOKUP($B2063,'ABC rotación'!$C:$G,5,0),"C"))</f>
        <v/>
      </c>
      <c r="S2063" s="41" t="str">
        <f t="shared" si="97"/>
        <v/>
      </c>
      <c r="T2063" s="40" t="str">
        <f t="shared" si="98"/>
        <v/>
      </c>
      <c r="U2063" s="23" t="str">
        <f>IF($B2063="","",VLOOKUP($T2063,Tablas!$X$14:$Y$17,2,1))</f>
        <v/>
      </c>
    </row>
    <row r="2064" spans="2:21" x14ac:dyDescent="0.2">
      <c r="B2064" s="1" t="str">
        <f>IF(Tablas!B2062="","",Tablas!B2062)</f>
        <v/>
      </c>
      <c r="C2064" s="1" t="str">
        <f>IF(Tablas!C2062="","",Tablas!C2062)</f>
        <v/>
      </c>
      <c r="D2064" s="1" t="str">
        <f>IF(Tablas!D2062="","",Tablas!D2062)</f>
        <v/>
      </c>
      <c r="E2064" s="1" t="str">
        <f>IF(Tablas!E2062="","",Tablas!E2062)</f>
        <v/>
      </c>
      <c r="F2064" s="1" t="str">
        <f>IF(Tablas!F2062="","",Tablas!F2062)</f>
        <v/>
      </c>
      <c r="G2064" s="1" t="str">
        <f>IF(Tablas!I2062="","",Tablas!I2062)</f>
        <v/>
      </c>
      <c r="H2064" s="1" t="s">
        <v>911</v>
      </c>
      <c r="I2064" s="39" t="str">
        <f>IF($B2064="","",-SUMIFS(Tabla7[Cantidad],Tabla7[Código del producto],$B2064,Tabla7[Tipo de movimiento],"SALIDA",Tabla7[Mes],I$5))</f>
        <v/>
      </c>
      <c r="J2064" s="39" t="str">
        <f>IF($B2064="","",-SUMIFS(Tabla7[Cantidad],Tabla7[Código del producto],$B2064,Tabla7[Tipo de movimiento],"SALIDA",Tabla7[Mes],J$5))</f>
        <v/>
      </c>
      <c r="K2064" s="39" t="str">
        <f>IF($B2064="","",-SUMIFS(Tabla7[Cantidad],Tabla7[Código del producto],$B2064,Tabla7[Tipo de movimiento],"SALIDA",Tabla7[Mes],K$5))</f>
        <v/>
      </c>
      <c r="L2064" s="39" t="str">
        <f>IF($B2064="","",-SUMIFS(Tabla7[Cantidad],Tabla7[Código del producto],$B2064,Tabla7[Tipo de movimiento],"SALIDA",Tabla7[Mes],L$5))</f>
        <v/>
      </c>
      <c r="M2064" s="39" t="str">
        <f>IF($B2064="","",-SUMIFS(Tabla7[Cantidad],Tabla7[Código del producto],$B2064,Tabla7[Tipo de movimiento],"SALIDA",Tabla7[Mes],M$5))</f>
        <v/>
      </c>
      <c r="N2064" s="39" t="str">
        <f>IF($B2064="","",-SUMIFS(Tabla7[Cantidad],Tabla7[Código del producto],$B2064,Tabla7[Tipo de movimiento],"SALIDA",Tabla7[Mes],N$5))</f>
        <v/>
      </c>
      <c r="O2064" s="39" t="str">
        <f>IF($B2064="","",-SUMIFS(Tabla7[Cantidad],Tabla7[Código del producto],$B2064,Tabla7[Tipo de movimiento],"SALIDA",Tabla7[Mes],O$5))</f>
        <v/>
      </c>
      <c r="P2064" s="39" t="str">
        <f>IF($B2064="","",-SUMIFS(Tabla7[Cantidad],Tabla7[Código del producto],$B2064,Tabla7[Tipo de movimiento],"SALIDA",Tabla7[Mes],P$5))</f>
        <v/>
      </c>
      <c r="Q2064" s="39" t="str">
        <f t="shared" si="96"/>
        <v/>
      </c>
      <c r="R2064" s="51" t="str">
        <f>IF($B2064="","",IFERROR(VLOOKUP($B2064,'ABC rotación'!$C:$G,5,0),"C"))</f>
        <v/>
      </c>
      <c r="S2064" s="41" t="str">
        <f t="shared" si="97"/>
        <v/>
      </c>
      <c r="T2064" s="40" t="str">
        <f t="shared" si="98"/>
        <v/>
      </c>
      <c r="U2064" s="23" t="str">
        <f>IF($B2064="","",VLOOKUP($T2064,Tablas!$X$14:$Y$17,2,1))</f>
        <v/>
      </c>
    </row>
    <row r="2065" spans="2:21" x14ac:dyDescent="0.2">
      <c r="B2065" s="1" t="str">
        <f>IF(Tablas!B2063="","",Tablas!B2063)</f>
        <v/>
      </c>
      <c r="C2065" s="1" t="str">
        <f>IF(Tablas!C2063="","",Tablas!C2063)</f>
        <v/>
      </c>
      <c r="D2065" s="1" t="str">
        <f>IF(Tablas!D2063="","",Tablas!D2063)</f>
        <v/>
      </c>
      <c r="E2065" s="1" t="str">
        <f>IF(Tablas!E2063="","",Tablas!E2063)</f>
        <v/>
      </c>
      <c r="F2065" s="1" t="str">
        <f>IF(Tablas!F2063="","",Tablas!F2063)</f>
        <v/>
      </c>
      <c r="G2065" s="1" t="str">
        <f>IF(Tablas!I2063="","",Tablas!I2063)</f>
        <v/>
      </c>
      <c r="H2065" s="1" t="s">
        <v>911</v>
      </c>
      <c r="I2065" s="39" t="str">
        <f>IF($B2065="","",-SUMIFS(Tabla7[Cantidad],Tabla7[Código del producto],$B2065,Tabla7[Tipo de movimiento],"SALIDA",Tabla7[Mes],I$5))</f>
        <v/>
      </c>
      <c r="J2065" s="39" t="str">
        <f>IF($B2065="","",-SUMIFS(Tabla7[Cantidad],Tabla7[Código del producto],$B2065,Tabla7[Tipo de movimiento],"SALIDA",Tabla7[Mes],J$5))</f>
        <v/>
      </c>
      <c r="K2065" s="39" t="str">
        <f>IF($B2065="","",-SUMIFS(Tabla7[Cantidad],Tabla7[Código del producto],$B2065,Tabla7[Tipo de movimiento],"SALIDA",Tabla7[Mes],K$5))</f>
        <v/>
      </c>
      <c r="L2065" s="39" t="str">
        <f>IF($B2065="","",-SUMIFS(Tabla7[Cantidad],Tabla7[Código del producto],$B2065,Tabla7[Tipo de movimiento],"SALIDA",Tabla7[Mes],L$5))</f>
        <v/>
      </c>
      <c r="M2065" s="39" t="str">
        <f>IF($B2065="","",-SUMIFS(Tabla7[Cantidad],Tabla7[Código del producto],$B2065,Tabla7[Tipo de movimiento],"SALIDA",Tabla7[Mes],M$5))</f>
        <v/>
      </c>
      <c r="N2065" s="39" t="str">
        <f>IF($B2065="","",-SUMIFS(Tabla7[Cantidad],Tabla7[Código del producto],$B2065,Tabla7[Tipo de movimiento],"SALIDA",Tabla7[Mes],N$5))</f>
        <v/>
      </c>
      <c r="O2065" s="39" t="str">
        <f>IF($B2065="","",-SUMIFS(Tabla7[Cantidad],Tabla7[Código del producto],$B2065,Tabla7[Tipo de movimiento],"SALIDA",Tabla7[Mes],O$5))</f>
        <v/>
      </c>
      <c r="P2065" s="39" t="str">
        <f>IF($B2065="","",-SUMIFS(Tabla7[Cantidad],Tabla7[Código del producto],$B2065,Tabla7[Tipo de movimiento],"SALIDA",Tabla7[Mes],P$5))</f>
        <v/>
      </c>
      <c r="Q2065" s="39" t="str">
        <f t="shared" si="96"/>
        <v/>
      </c>
      <c r="R2065" s="51" t="str">
        <f>IF($B2065="","",IFERROR(VLOOKUP($B2065,'ABC rotación'!$C:$G,5,0),"C"))</f>
        <v/>
      </c>
      <c r="S2065" s="41" t="str">
        <f t="shared" si="97"/>
        <v/>
      </c>
      <c r="T2065" s="40" t="str">
        <f t="shared" si="98"/>
        <v/>
      </c>
      <c r="U2065" s="23" t="str">
        <f>IF($B2065="","",VLOOKUP($T2065,Tablas!$X$14:$Y$17,2,1))</f>
        <v/>
      </c>
    </row>
    <row r="2066" spans="2:21" x14ac:dyDescent="0.2">
      <c r="B2066" s="1" t="str">
        <f>IF(Tablas!B2064="","",Tablas!B2064)</f>
        <v/>
      </c>
      <c r="C2066" s="1" t="str">
        <f>IF(Tablas!C2064="","",Tablas!C2064)</f>
        <v/>
      </c>
      <c r="D2066" s="1" t="str">
        <f>IF(Tablas!D2064="","",Tablas!D2064)</f>
        <v/>
      </c>
      <c r="E2066" s="1" t="str">
        <f>IF(Tablas!E2064="","",Tablas!E2064)</f>
        <v/>
      </c>
      <c r="F2066" s="1" t="str">
        <f>IF(Tablas!F2064="","",Tablas!F2064)</f>
        <v/>
      </c>
      <c r="G2066" s="1" t="str">
        <f>IF(Tablas!I2064="","",Tablas!I2064)</f>
        <v/>
      </c>
      <c r="H2066" s="1" t="s">
        <v>911</v>
      </c>
      <c r="I2066" s="39" t="str">
        <f>IF($B2066="","",-SUMIFS(Tabla7[Cantidad],Tabla7[Código del producto],$B2066,Tabla7[Tipo de movimiento],"SALIDA",Tabla7[Mes],I$5))</f>
        <v/>
      </c>
      <c r="J2066" s="39" t="str">
        <f>IF($B2066="","",-SUMIFS(Tabla7[Cantidad],Tabla7[Código del producto],$B2066,Tabla7[Tipo de movimiento],"SALIDA",Tabla7[Mes],J$5))</f>
        <v/>
      </c>
      <c r="K2066" s="39" t="str">
        <f>IF($B2066="","",-SUMIFS(Tabla7[Cantidad],Tabla7[Código del producto],$B2066,Tabla7[Tipo de movimiento],"SALIDA",Tabla7[Mes],K$5))</f>
        <v/>
      </c>
      <c r="L2066" s="39" t="str">
        <f>IF($B2066="","",-SUMIFS(Tabla7[Cantidad],Tabla7[Código del producto],$B2066,Tabla7[Tipo de movimiento],"SALIDA",Tabla7[Mes],L$5))</f>
        <v/>
      </c>
      <c r="M2066" s="39" t="str">
        <f>IF($B2066="","",-SUMIFS(Tabla7[Cantidad],Tabla7[Código del producto],$B2066,Tabla7[Tipo de movimiento],"SALIDA",Tabla7[Mes],M$5))</f>
        <v/>
      </c>
      <c r="N2066" s="39" t="str">
        <f>IF($B2066="","",-SUMIFS(Tabla7[Cantidad],Tabla7[Código del producto],$B2066,Tabla7[Tipo de movimiento],"SALIDA",Tabla7[Mes],N$5))</f>
        <v/>
      </c>
      <c r="O2066" s="39" t="str">
        <f>IF($B2066="","",-SUMIFS(Tabla7[Cantidad],Tabla7[Código del producto],$B2066,Tabla7[Tipo de movimiento],"SALIDA",Tabla7[Mes],O$5))</f>
        <v/>
      </c>
      <c r="P2066" s="39" t="str">
        <f>IF($B2066="","",-SUMIFS(Tabla7[Cantidad],Tabla7[Código del producto],$B2066,Tabla7[Tipo de movimiento],"SALIDA",Tabla7[Mes],P$5))</f>
        <v/>
      </c>
      <c r="Q2066" s="39" t="str">
        <f t="shared" si="96"/>
        <v/>
      </c>
      <c r="R2066" s="51" t="str">
        <f>IF($B2066="","",IFERROR(VLOOKUP($B2066,'ABC rotación'!$C:$G,5,0),"C"))</f>
        <v/>
      </c>
      <c r="S2066" s="41" t="str">
        <f t="shared" si="97"/>
        <v/>
      </c>
      <c r="T2066" s="40" t="str">
        <f t="shared" si="98"/>
        <v/>
      </c>
      <c r="U2066" s="23" t="str">
        <f>IF($B2066="","",VLOOKUP($T2066,Tablas!$X$14:$Y$17,2,1))</f>
        <v/>
      </c>
    </row>
    <row r="2067" spans="2:21" x14ac:dyDescent="0.2">
      <c r="B2067" s="1" t="str">
        <f>IF(Tablas!B2065="","",Tablas!B2065)</f>
        <v/>
      </c>
      <c r="C2067" s="1" t="str">
        <f>IF(Tablas!C2065="","",Tablas!C2065)</f>
        <v/>
      </c>
      <c r="D2067" s="1" t="str">
        <f>IF(Tablas!D2065="","",Tablas!D2065)</f>
        <v/>
      </c>
      <c r="E2067" s="1" t="str">
        <f>IF(Tablas!E2065="","",Tablas!E2065)</f>
        <v/>
      </c>
      <c r="F2067" s="1" t="str">
        <f>IF(Tablas!F2065="","",Tablas!F2065)</f>
        <v/>
      </c>
      <c r="G2067" s="1" t="str">
        <f>IF(Tablas!I2065="","",Tablas!I2065)</f>
        <v/>
      </c>
      <c r="H2067" s="1" t="s">
        <v>911</v>
      </c>
      <c r="I2067" s="39" t="str">
        <f>IF($B2067="","",-SUMIFS(Tabla7[Cantidad],Tabla7[Código del producto],$B2067,Tabla7[Tipo de movimiento],"SALIDA",Tabla7[Mes],I$5))</f>
        <v/>
      </c>
      <c r="J2067" s="39" t="str">
        <f>IF($B2067="","",-SUMIFS(Tabla7[Cantidad],Tabla7[Código del producto],$B2067,Tabla7[Tipo de movimiento],"SALIDA",Tabla7[Mes],J$5))</f>
        <v/>
      </c>
      <c r="K2067" s="39" t="str">
        <f>IF($B2067="","",-SUMIFS(Tabla7[Cantidad],Tabla7[Código del producto],$B2067,Tabla7[Tipo de movimiento],"SALIDA",Tabla7[Mes],K$5))</f>
        <v/>
      </c>
      <c r="L2067" s="39" t="str">
        <f>IF($B2067="","",-SUMIFS(Tabla7[Cantidad],Tabla7[Código del producto],$B2067,Tabla7[Tipo de movimiento],"SALIDA",Tabla7[Mes],L$5))</f>
        <v/>
      </c>
      <c r="M2067" s="39" t="str">
        <f>IF($B2067="","",-SUMIFS(Tabla7[Cantidad],Tabla7[Código del producto],$B2067,Tabla7[Tipo de movimiento],"SALIDA",Tabla7[Mes],M$5))</f>
        <v/>
      </c>
      <c r="N2067" s="39" t="str">
        <f>IF($B2067="","",-SUMIFS(Tabla7[Cantidad],Tabla7[Código del producto],$B2067,Tabla7[Tipo de movimiento],"SALIDA",Tabla7[Mes],N$5))</f>
        <v/>
      </c>
      <c r="O2067" s="39" t="str">
        <f>IF($B2067="","",-SUMIFS(Tabla7[Cantidad],Tabla7[Código del producto],$B2067,Tabla7[Tipo de movimiento],"SALIDA",Tabla7[Mes],O$5))</f>
        <v/>
      </c>
      <c r="P2067" s="39" t="str">
        <f>IF($B2067="","",-SUMIFS(Tabla7[Cantidad],Tabla7[Código del producto],$B2067,Tabla7[Tipo de movimiento],"SALIDA",Tabla7[Mes],P$5))</f>
        <v/>
      </c>
      <c r="Q2067" s="39" t="str">
        <f t="shared" si="96"/>
        <v/>
      </c>
      <c r="R2067" s="51" t="str">
        <f>IF($B2067="","",IFERROR(VLOOKUP($B2067,'ABC rotación'!$C:$G,5,0),"C"))</f>
        <v/>
      </c>
      <c r="S2067" s="41" t="str">
        <f t="shared" si="97"/>
        <v/>
      </c>
      <c r="T2067" s="40" t="str">
        <f t="shared" si="98"/>
        <v/>
      </c>
      <c r="U2067" s="23" t="str">
        <f>IF($B2067="","",VLOOKUP($T2067,Tablas!$X$14:$Y$17,2,1))</f>
        <v/>
      </c>
    </row>
    <row r="2068" spans="2:21" x14ac:dyDescent="0.2">
      <c r="B2068" s="1" t="str">
        <f>IF(Tablas!B2066="","",Tablas!B2066)</f>
        <v/>
      </c>
      <c r="C2068" s="1" t="str">
        <f>IF(Tablas!C2066="","",Tablas!C2066)</f>
        <v/>
      </c>
      <c r="D2068" s="1" t="str">
        <f>IF(Tablas!D2066="","",Tablas!D2066)</f>
        <v/>
      </c>
      <c r="E2068" s="1" t="str">
        <f>IF(Tablas!E2066="","",Tablas!E2066)</f>
        <v/>
      </c>
      <c r="F2068" s="1" t="str">
        <f>IF(Tablas!F2066="","",Tablas!F2066)</f>
        <v/>
      </c>
      <c r="G2068" s="1" t="str">
        <f>IF(Tablas!I2066="","",Tablas!I2066)</f>
        <v/>
      </c>
      <c r="H2068" s="1" t="s">
        <v>911</v>
      </c>
      <c r="I2068" s="39" t="str">
        <f>IF($B2068="","",-SUMIFS(Tabla7[Cantidad],Tabla7[Código del producto],$B2068,Tabla7[Tipo de movimiento],"SALIDA",Tabla7[Mes],I$5))</f>
        <v/>
      </c>
      <c r="J2068" s="39" t="str">
        <f>IF($B2068="","",-SUMIFS(Tabla7[Cantidad],Tabla7[Código del producto],$B2068,Tabla7[Tipo de movimiento],"SALIDA",Tabla7[Mes],J$5))</f>
        <v/>
      </c>
      <c r="K2068" s="39" t="str">
        <f>IF($B2068="","",-SUMIFS(Tabla7[Cantidad],Tabla7[Código del producto],$B2068,Tabla7[Tipo de movimiento],"SALIDA",Tabla7[Mes],K$5))</f>
        <v/>
      </c>
      <c r="L2068" s="39" t="str">
        <f>IF($B2068="","",-SUMIFS(Tabla7[Cantidad],Tabla7[Código del producto],$B2068,Tabla7[Tipo de movimiento],"SALIDA",Tabla7[Mes],L$5))</f>
        <v/>
      </c>
      <c r="M2068" s="39" t="str">
        <f>IF($B2068="","",-SUMIFS(Tabla7[Cantidad],Tabla7[Código del producto],$B2068,Tabla7[Tipo de movimiento],"SALIDA",Tabla7[Mes],M$5))</f>
        <v/>
      </c>
      <c r="N2068" s="39" t="str">
        <f>IF($B2068="","",-SUMIFS(Tabla7[Cantidad],Tabla7[Código del producto],$B2068,Tabla7[Tipo de movimiento],"SALIDA",Tabla7[Mes],N$5))</f>
        <v/>
      </c>
      <c r="O2068" s="39" t="str">
        <f>IF($B2068="","",-SUMIFS(Tabla7[Cantidad],Tabla7[Código del producto],$B2068,Tabla7[Tipo de movimiento],"SALIDA",Tabla7[Mes],O$5))</f>
        <v/>
      </c>
      <c r="P2068" s="39" t="str">
        <f>IF($B2068="","",-SUMIFS(Tabla7[Cantidad],Tabla7[Código del producto],$B2068,Tabla7[Tipo de movimiento],"SALIDA",Tabla7[Mes],P$5))</f>
        <v/>
      </c>
      <c r="Q2068" s="39" t="str">
        <f t="shared" si="96"/>
        <v/>
      </c>
      <c r="R2068" s="51" t="str">
        <f>IF($B2068="","",IFERROR(VLOOKUP($B2068,'ABC rotación'!$C:$G,5,0),"C"))</f>
        <v/>
      </c>
      <c r="S2068" s="41" t="str">
        <f t="shared" si="97"/>
        <v/>
      </c>
      <c r="T2068" s="40" t="str">
        <f t="shared" si="98"/>
        <v/>
      </c>
      <c r="U2068" s="23" t="str">
        <f>IF($B2068="","",VLOOKUP($T2068,Tablas!$X$14:$Y$17,2,1))</f>
        <v/>
      </c>
    </row>
    <row r="2069" spans="2:21" x14ac:dyDescent="0.2">
      <c r="B2069" s="1" t="str">
        <f>IF(Tablas!B2067="","",Tablas!B2067)</f>
        <v/>
      </c>
      <c r="C2069" s="1" t="str">
        <f>IF(Tablas!C2067="","",Tablas!C2067)</f>
        <v/>
      </c>
      <c r="D2069" s="1" t="str">
        <f>IF(Tablas!D2067="","",Tablas!D2067)</f>
        <v/>
      </c>
      <c r="E2069" s="1" t="str">
        <f>IF(Tablas!E2067="","",Tablas!E2067)</f>
        <v/>
      </c>
      <c r="F2069" s="1" t="str">
        <f>IF(Tablas!F2067="","",Tablas!F2067)</f>
        <v/>
      </c>
      <c r="G2069" s="1" t="str">
        <f>IF(Tablas!I2067="","",Tablas!I2067)</f>
        <v/>
      </c>
      <c r="H2069" s="1" t="s">
        <v>911</v>
      </c>
      <c r="I2069" s="39" t="str">
        <f>IF($B2069="","",-SUMIFS(Tabla7[Cantidad],Tabla7[Código del producto],$B2069,Tabla7[Tipo de movimiento],"SALIDA",Tabla7[Mes],I$5))</f>
        <v/>
      </c>
      <c r="J2069" s="39" t="str">
        <f>IF($B2069="","",-SUMIFS(Tabla7[Cantidad],Tabla7[Código del producto],$B2069,Tabla7[Tipo de movimiento],"SALIDA",Tabla7[Mes],J$5))</f>
        <v/>
      </c>
      <c r="K2069" s="39" t="str">
        <f>IF($B2069="","",-SUMIFS(Tabla7[Cantidad],Tabla7[Código del producto],$B2069,Tabla7[Tipo de movimiento],"SALIDA",Tabla7[Mes],K$5))</f>
        <v/>
      </c>
      <c r="L2069" s="39" t="str">
        <f>IF($B2069="","",-SUMIFS(Tabla7[Cantidad],Tabla7[Código del producto],$B2069,Tabla7[Tipo de movimiento],"SALIDA",Tabla7[Mes],L$5))</f>
        <v/>
      </c>
      <c r="M2069" s="39" t="str">
        <f>IF($B2069="","",-SUMIFS(Tabla7[Cantidad],Tabla7[Código del producto],$B2069,Tabla7[Tipo de movimiento],"SALIDA",Tabla7[Mes],M$5))</f>
        <v/>
      </c>
      <c r="N2069" s="39" t="str">
        <f>IF($B2069="","",-SUMIFS(Tabla7[Cantidad],Tabla7[Código del producto],$B2069,Tabla7[Tipo de movimiento],"SALIDA",Tabla7[Mes],N$5))</f>
        <v/>
      </c>
      <c r="O2069" s="39" t="str">
        <f>IF($B2069="","",-SUMIFS(Tabla7[Cantidad],Tabla7[Código del producto],$B2069,Tabla7[Tipo de movimiento],"SALIDA",Tabla7[Mes],O$5))</f>
        <v/>
      </c>
      <c r="P2069" s="39" t="str">
        <f>IF($B2069="","",-SUMIFS(Tabla7[Cantidad],Tabla7[Código del producto],$B2069,Tabla7[Tipo de movimiento],"SALIDA",Tabla7[Mes],P$5))</f>
        <v/>
      </c>
      <c r="Q2069" s="39" t="str">
        <f t="shared" si="96"/>
        <v/>
      </c>
      <c r="R2069" s="51" t="str">
        <f>IF($B2069="","",IFERROR(VLOOKUP($B2069,'ABC rotación'!$C:$G,5,0),"C"))</f>
        <v/>
      </c>
      <c r="S2069" s="41" t="str">
        <f t="shared" si="97"/>
        <v/>
      </c>
      <c r="T2069" s="40" t="str">
        <f t="shared" si="98"/>
        <v/>
      </c>
      <c r="U2069" s="23" t="str">
        <f>IF($B2069="","",VLOOKUP($T2069,Tablas!$X$14:$Y$17,2,1))</f>
        <v/>
      </c>
    </row>
    <row r="2070" spans="2:21" x14ac:dyDescent="0.2">
      <c r="B2070" s="1" t="str">
        <f>IF(Tablas!B2068="","",Tablas!B2068)</f>
        <v/>
      </c>
      <c r="C2070" s="1" t="str">
        <f>IF(Tablas!C2068="","",Tablas!C2068)</f>
        <v/>
      </c>
      <c r="D2070" s="1" t="str">
        <f>IF(Tablas!D2068="","",Tablas!D2068)</f>
        <v/>
      </c>
      <c r="E2070" s="1" t="str">
        <f>IF(Tablas!E2068="","",Tablas!E2068)</f>
        <v/>
      </c>
      <c r="F2070" s="1" t="str">
        <f>IF(Tablas!F2068="","",Tablas!F2068)</f>
        <v/>
      </c>
      <c r="G2070" s="1" t="str">
        <f>IF(Tablas!I2068="","",Tablas!I2068)</f>
        <v/>
      </c>
      <c r="H2070" s="1" t="s">
        <v>911</v>
      </c>
      <c r="I2070" s="39" t="str">
        <f>IF($B2070="","",-SUMIFS(Tabla7[Cantidad],Tabla7[Código del producto],$B2070,Tabla7[Tipo de movimiento],"SALIDA",Tabla7[Mes],I$5))</f>
        <v/>
      </c>
      <c r="J2070" s="39" t="str">
        <f>IF($B2070="","",-SUMIFS(Tabla7[Cantidad],Tabla7[Código del producto],$B2070,Tabla7[Tipo de movimiento],"SALIDA",Tabla7[Mes],J$5))</f>
        <v/>
      </c>
      <c r="K2070" s="39" t="str">
        <f>IF($B2070="","",-SUMIFS(Tabla7[Cantidad],Tabla7[Código del producto],$B2070,Tabla7[Tipo de movimiento],"SALIDA",Tabla7[Mes],K$5))</f>
        <v/>
      </c>
      <c r="L2070" s="39" t="str">
        <f>IF($B2070="","",-SUMIFS(Tabla7[Cantidad],Tabla7[Código del producto],$B2070,Tabla7[Tipo de movimiento],"SALIDA",Tabla7[Mes],L$5))</f>
        <v/>
      </c>
      <c r="M2070" s="39" t="str">
        <f>IF($B2070="","",-SUMIFS(Tabla7[Cantidad],Tabla7[Código del producto],$B2070,Tabla7[Tipo de movimiento],"SALIDA",Tabla7[Mes],M$5))</f>
        <v/>
      </c>
      <c r="N2070" s="39" t="str">
        <f>IF($B2070="","",-SUMIFS(Tabla7[Cantidad],Tabla7[Código del producto],$B2070,Tabla7[Tipo de movimiento],"SALIDA",Tabla7[Mes],N$5))</f>
        <v/>
      </c>
      <c r="O2070" s="39" t="str">
        <f>IF($B2070="","",-SUMIFS(Tabla7[Cantidad],Tabla7[Código del producto],$B2070,Tabla7[Tipo de movimiento],"SALIDA",Tabla7[Mes],O$5))</f>
        <v/>
      </c>
      <c r="P2070" s="39" t="str">
        <f>IF($B2070="","",-SUMIFS(Tabla7[Cantidad],Tabla7[Código del producto],$B2070,Tabla7[Tipo de movimiento],"SALIDA",Tabla7[Mes],P$5))</f>
        <v/>
      </c>
      <c r="Q2070" s="39" t="str">
        <f t="shared" si="96"/>
        <v/>
      </c>
      <c r="R2070" s="51" t="str">
        <f>IF($B2070="","",IFERROR(VLOOKUP($B2070,'ABC rotación'!$C:$G,5,0),"C"))</f>
        <v/>
      </c>
      <c r="S2070" s="41" t="str">
        <f t="shared" si="97"/>
        <v/>
      </c>
      <c r="T2070" s="40" t="str">
        <f t="shared" si="98"/>
        <v/>
      </c>
      <c r="U2070" s="23" t="str">
        <f>IF($B2070="","",VLOOKUP($T2070,Tablas!$X$14:$Y$17,2,1))</f>
        <v/>
      </c>
    </row>
    <row r="2071" spans="2:21" x14ac:dyDescent="0.2">
      <c r="B2071" s="1" t="str">
        <f>IF(Tablas!B2069="","",Tablas!B2069)</f>
        <v/>
      </c>
      <c r="C2071" s="1" t="str">
        <f>IF(Tablas!C2069="","",Tablas!C2069)</f>
        <v/>
      </c>
      <c r="D2071" s="1" t="str">
        <f>IF(Tablas!D2069="","",Tablas!D2069)</f>
        <v/>
      </c>
      <c r="E2071" s="1" t="str">
        <f>IF(Tablas!E2069="","",Tablas!E2069)</f>
        <v/>
      </c>
      <c r="F2071" s="1" t="str">
        <f>IF(Tablas!F2069="","",Tablas!F2069)</f>
        <v/>
      </c>
      <c r="G2071" s="1" t="str">
        <f>IF(Tablas!I2069="","",Tablas!I2069)</f>
        <v/>
      </c>
      <c r="H2071" s="1" t="s">
        <v>911</v>
      </c>
      <c r="I2071" s="39" t="str">
        <f>IF($B2071="","",-SUMIFS(Tabla7[Cantidad],Tabla7[Código del producto],$B2071,Tabla7[Tipo de movimiento],"SALIDA",Tabla7[Mes],I$5))</f>
        <v/>
      </c>
      <c r="J2071" s="39" t="str">
        <f>IF($B2071="","",-SUMIFS(Tabla7[Cantidad],Tabla7[Código del producto],$B2071,Tabla7[Tipo de movimiento],"SALIDA",Tabla7[Mes],J$5))</f>
        <v/>
      </c>
      <c r="K2071" s="39" t="str">
        <f>IF($B2071="","",-SUMIFS(Tabla7[Cantidad],Tabla7[Código del producto],$B2071,Tabla7[Tipo de movimiento],"SALIDA",Tabla7[Mes],K$5))</f>
        <v/>
      </c>
      <c r="L2071" s="39" t="str">
        <f>IF($B2071="","",-SUMIFS(Tabla7[Cantidad],Tabla7[Código del producto],$B2071,Tabla7[Tipo de movimiento],"SALIDA",Tabla7[Mes],L$5))</f>
        <v/>
      </c>
      <c r="M2071" s="39" t="str">
        <f>IF($B2071="","",-SUMIFS(Tabla7[Cantidad],Tabla7[Código del producto],$B2071,Tabla7[Tipo de movimiento],"SALIDA",Tabla7[Mes],M$5))</f>
        <v/>
      </c>
      <c r="N2071" s="39" t="str">
        <f>IF($B2071="","",-SUMIFS(Tabla7[Cantidad],Tabla7[Código del producto],$B2071,Tabla7[Tipo de movimiento],"SALIDA",Tabla7[Mes],N$5))</f>
        <v/>
      </c>
      <c r="O2071" s="39" t="str">
        <f>IF($B2071="","",-SUMIFS(Tabla7[Cantidad],Tabla7[Código del producto],$B2071,Tabla7[Tipo de movimiento],"SALIDA",Tabla7[Mes],O$5))</f>
        <v/>
      </c>
      <c r="P2071" s="39" t="str">
        <f>IF($B2071="","",-SUMIFS(Tabla7[Cantidad],Tabla7[Código del producto],$B2071,Tabla7[Tipo de movimiento],"SALIDA",Tabla7[Mes],P$5))</f>
        <v/>
      </c>
      <c r="Q2071" s="39" t="str">
        <f t="shared" si="96"/>
        <v/>
      </c>
      <c r="R2071" s="51" t="str">
        <f>IF($B2071="","",IFERROR(VLOOKUP($B2071,'ABC rotación'!$C:$G,5,0),"C"))</f>
        <v/>
      </c>
      <c r="S2071" s="41" t="str">
        <f t="shared" si="97"/>
        <v/>
      </c>
      <c r="T2071" s="40" t="str">
        <f t="shared" si="98"/>
        <v/>
      </c>
      <c r="U2071" s="23" t="str">
        <f>IF($B2071="","",VLOOKUP($T2071,Tablas!$X$14:$Y$17,2,1))</f>
        <v/>
      </c>
    </row>
    <row r="2072" spans="2:21" x14ac:dyDescent="0.2">
      <c r="B2072" s="1" t="str">
        <f>IF(Tablas!B2070="","",Tablas!B2070)</f>
        <v/>
      </c>
      <c r="C2072" s="1" t="str">
        <f>IF(Tablas!C2070="","",Tablas!C2070)</f>
        <v/>
      </c>
      <c r="D2072" s="1" t="str">
        <f>IF(Tablas!D2070="","",Tablas!D2070)</f>
        <v/>
      </c>
      <c r="E2072" s="1" t="str">
        <f>IF(Tablas!E2070="","",Tablas!E2070)</f>
        <v/>
      </c>
      <c r="F2072" s="1" t="str">
        <f>IF(Tablas!F2070="","",Tablas!F2070)</f>
        <v/>
      </c>
      <c r="G2072" s="1" t="str">
        <f>IF(Tablas!I2070="","",Tablas!I2070)</f>
        <v/>
      </c>
      <c r="H2072" s="1" t="s">
        <v>911</v>
      </c>
      <c r="I2072" s="39" t="str">
        <f>IF($B2072="","",-SUMIFS(Tabla7[Cantidad],Tabla7[Código del producto],$B2072,Tabla7[Tipo de movimiento],"SALIDA",Tabla7[Mes],I$5))</f>
        <v/>
      </c>
      <c r="J2072" s="39" t="str">
        <f>IF($B2072="","",-SUMIFS(Tabla7[Cantidad],Tabla7[Código del producto],$B2072,Tabla7[Tipo de movimiento],"SALIDA",Tabla7[Mes],J$5))</f>
        <v/>
      </c>
      <c r="K2072" s="39" t="str">
        <f>IF($B2072="","",-SUMIFS(Tabla7[Cantidad],Tabla7[Código del producto],$B2072,Tabla7[Tipo de movimiento],"SALIDA",Tabla7[Mes],K$5))</f>
        <v/>
      </c>
      <c r="L2072" s="39" t="str">
        <f>IF($B2072="","",-SUMIFS(Tabla7[Cantidad],Tabla7[Código del producto],$B2072,Tabla7[Tipo de movimiento],"SALIDA",Tabla7[Mes],L$5))</f>
        <v/>
      </c>
      <c r="M2072" s="39" t="str">
        <f>IF($B2072="","",-SUMIFS(Tabla7[Cantidad],Tabla7[Código del producto],$B2072,Tabla7[Tipo de movimiento],"SALIDA",Tabla7[Mes],M$5))</f>
        <v/>
      </c>
      <c r="N2072" s="39" t="str">
        <f>IF($B2072="","",-SUMIFS(Tabla7[Cantidad],Tabla7[Código del producto],$B2072,Tabla7[Tipo de movimiento],"SALIDA",Tabla7[Mes],N$5))</f>
        <v/>
      </c>
      <c r="O2072" s="39" t="str">
        <f>IF($B2072="","",-SUMIFS(Tabla7[Cantidad],Tabla7[Código del producto],$B2072,Tabla7[Tipo de movimiento],"SALIDA",Tabla7[Mes],O$5))</f>
        <v/>
      </c>
      <c r="P2072" s="39" t="str">
        <f>IF($B2072="","",-SUMIFS(Tabla7[Cantidad],Tabla7[Código del producto],$B2072,Tabla7[Tipo de movimiento],"SALIDA",Tabla7[Mes],P$5))</f>
        <v/>
      </c>
      <c r="Q2072" s="39" t="str">
        <f t="shared" si="96"/>
        <v/>
      </c>
      <c r="R2072" s="51" t="str">
        <f>IF($B2072="","",IFERROR(VLOOKUP($B2072,'ABC rotación'!$C:$G,5,0),"C"))</f>
        <v/>
      </c>
      <c r="S2072" s="41" t="str">
        <f t="shared" si="97"/>
        <v/>
      </c>
      <c r="T2072" s="40" t="str">
        <f t="shared" si="98"/>
        <v/>
      </c>
      <c r="U2072" s="23" t="str">
        <f>IF($B2072="","",VLOOKUP($T2072,Tablas!$X$14:$Y$17,2,1))</f>
        <v/>
      </c>
    </row>
    <row r="2073" spans="2:21" x14ac:dyDescent="0.2">
      <c r="B2073" s="1" t="str">
        <f>IF(Tablas!B2071="","",Tablas!B2071)</f>
        <v/>
      </c>
      <c r="C2073" s="1" t="str">
        <f>IF(Tablas!C2071="","",Tablas!C2071)</f>
        <v/>
      </c>
      <c r="D2073" s="1" t="str">
        <f>IF(Tablas!D2071="","",Tablas!D2071)</f>
        <v/>
      </c>
      <c r="E2073" s="1" t="str">
        <f>IF(Tablas!E2071="","",Tablas!E2071)</f>
        <v/>
      </c>
      <c r="F2073" s="1" t="str">
        <f>IF(Tablas!F2071="","",Tablas!F2071)</f>
        <v/>
      </c>
      <c r="G2073" s="1" t="str">
        <f>IF(Tablas!I2071="","",Tablas!I2071)</f>
        <v/>
      </c>
      <c r="H2073" s="1" t="s">
        <v>911</v>
      </c>
      <c r="I2073" s="39" t="str">
        <f>IF($B2073="","",-SUMIFS(Tabla7[Cantidad],Tabla7[Código del producto],$B2073,Tabla7[Tipo de movimiento],"SALIDA",Tabla7[Mes],I$5))</f>
        <v/>
      </c>
      <c r="J2073" s="39" t="str">
        <f>IF($B2073="","",-SUMIFS(Tabla7[Cantidad],Tabla7[Código del producto],$B2073,Tabla7[Tipo de movimiento],"SALIDA",Tabla7[Mes],J$5))</f>
        <v/>
      </c>
      <c r="K2073" s="39" t="str">
        <f>IF($B2073="","",-SUMIFS(Tabla7[Cantidad],Tabla7[Código del producto],$B2073,Tabla7[Tipo de movimiento],"SALIDA",Tabla7[Mes],K$5))</f>
        <v/>
      </c>
      <c r="L2073" s="39" t="str">
        <f>IF($B2073="","",-SUMIFS(Tabla7[Cantidad],Tabla7[Código del producto],$B2073,Tabla7[Tipo de movimiento],"SALIDA",Tabla7[Mes],L$5))</f>
        <v/>
      </c>
      <c r="M2073" s="39" t="str">
        <f>IF($B2073="","",-SUMIFS(Tabla7[Cantidad],Tabla7[Código del producto],$B2073,Tabla7[Tipo de movimiento],"SALIDA",Tabla7[Mes],M$5))</f>
        <v/>
      </c>
      <c r="N2073" s="39" t="str">
        <f>IF($B2073="","",-SUMIFS(Tabla7[Cantidad],Tabla7[Código del producto],$B2073,Tabla7[Tipo de movimiento],"SALIDA",Tabla7[Mes],N$5))</f>
        <v/>
      </c>
      <c r="O2073" s="39" t="str">
        <f>IF($B2073="","",-SUMIFS(Tabla7[Cantidad],Tabla7[Código del producto],$B2073,Tabla7[Tipo de movimiento],"SALIDA",Tabla7[Mes],O$5))</f>
        <v/>
      </c>
      <c r="P2073" s="39" t="str">
        <f>IF($B2073="","",-SUMIFS(Tabla7[Cantidad],Tabla7[Código del producto],$B2073,Tabla7[Tipo de movimiento],"SALIDA",Tabla7[Mes],P$5))</f>
        <v/>
      </c>
      <c r="Q2073" s="39" t="str">
        <f t="shared" si="96"/>
        <v/>
      </c>
      <c r="R2073" s="51" t="str">
        <f>IF($B2073="","",IFERROR(VLOOKUP($B2073,'ABC rotación'!$C:$G,5,0),"C"))</f>
        <v/>
      </c>
      <c r="S2073" s="41" t="str">
        <f t="shared" si="97"/>
        <v/>
      </c>
      <c r="T2073" s="40" t="str">
        <f t="shared" si="98"/>
        <v/>
      </c>
      <c r="U2073" s="23" t="str">
        <f>IF($B2073="","",VLOOKUP($T2073,Tablas!$X$14:$Y$17,2,1))</f>
        <v/>
      </c>
    </row>
    <row r="2074" spans="2:21" x14ac:dyDescent="0.2">
      <c r="B2074" s="1" t="str">
        <f>IF(Tablas!B2072="","",Tablas!B2072)</f>
        <v/>
      </c>
      <c r="C2074" s="1" t="str">
        <f>IF(Tablas!C2072="","",Tablas!C2072)</f>
        <v/>
      </c>
      <c r="D2074" s="1" t="str">
        <f>IF(Tablas!D2072="","",Tablas!D2072)</f>
        <v/>
      </c>
      <c r="E2074" s="1" t="str">
        <f>IF(Tablas!E2072="","",Tablas!E2072)</f>
        <v/>
      </c>
      <c r="F2074" s="1" t="str">
        <f>IF(Tablas!F2072="","",Tablas!F2072)</f>
        <v/>
      </c>
      <c r="G2074" s="1" t="str">
        <f>IF(Tablas!I2072="","",Tablas!I2072)</f>
        <v/>
      </c>
      <c r="H2074" s="1" t="s">
        <v>911</v>
      </c>
      <c r="I2074" s="39" t="str">
        <f>IF($B2074="","",-SUMIFS(Tabla7[Cantidad],Tabla7[Código del producto],$B2074,Tabla7[Tipo de movimiento],"SALIDA",Tabla7[Mes],I$5))</f>
        <v/>
      </c>
      <c r="J2074" s="39" t="str">
        <f>IF($B2074="","",-SUMIFS(Tabla7[Cantidad],Tabla7[Código del producto],$B2074,Tabla7[Tipo de movimiento],"SALIDA",Tabla7[Mes],J$5))</f>
        <v/>
      </c>
      <c r="K2074" s="39" t="str">
        <f>IF($B2074="","",-SUMIFS(Tabla7[Cantidad],Tabla7[Código del producto],$B2074,Tabla7[Tipo de movimiento],"SALIDA",Tabla7[Mes],K$5))</f>
        <v/>
      </c>
      <c r="L2074" s="39" t="str">
        <f>IF($B2074="","",-SUMIFS(Tabla7[Cantidad],Tabla7[Código del producto],$B2074,Tabla7[Tipo de movimiento],"SALIDA",Tabla7[Mes],L$5))</f>
        <v/>
      </c>
      <c r="M2074" s="39" t="str">
        <f>IF($B2074="","",-SUMIFS(Tabla7[Cantidad],Tabla7[Código del producto],$B2074,Tabla7[Tipo de movimiento],"SALIDA",Tabla7[Mes],M$5))</f>
        <v/>
      </c>
      <c r="N2074" s="39" t="str">
        <f>IF($B2074="","",-SUMIFS(Tabla7[Cantidad],Tabla7[Código del producto],$B2074,Tabla7[Tipo de movimiento],"SALIDA",Tabla7[Mes],N$5))</f>
        <v/>
      </c>
      <c r="O2074" s="39" t="str">
        <f>IF($B2074="","",-SUMIFS(Tabla7[Cantidad],Tabla7[Código del producto],$B2074,Tabla7[Tipo de movimiento],"SALIDA",Tabla7[Mes],O$5))</f>
        <v/>
      </c>
      <c r="P2074" s="39" t="str">
        <f>IF($B2074="","",-SUMIFS(Tabla7[Cantidad],Tabla7[Código del producto],$B2074,Tabla7[Tipo de movimiento],"SALIDA",Tabla7[Mes],P$5))</f>
        <v/>
      </c>
      <c r="Q2074" s="39" t="str">
        <f t="shared" si="96"/>
        <v/>
      </c>
      <c r="R2074" s="51" t="str">
        <f>IF($B2074="","",IFERROR(VLOOKUP($B2074,'ABC rotación'!$C:$G,5,0),"C"))</f>
        <v/>
      </c>
      <c r="S2074" s="41" t="str">
        <f t="shared" si="97"/>
        <v/>
      </c>
      <c r="T2074" s="40" t="str">
        <f t="shared" si="98"/>
        <v/>
      </c>
      <c r="U2074" s="23" t="str">
        <f>IF($B2074="","",VLOOKUP($T2074,Tablas!$X$14:$Y$17,2,1))</f>
        <v/>
      </c>
    </row>
    <row r="2075" spans="2:21" x14ac:dyDescent="0.2">
      <c r="B2075" s="1" t="str">
        <f>IF(Tablas!B2073="","",Tablas!B2073)</f>
        <v/>
      </c>
      <c r="C2075" s="1" t="str">
        <f>IF(Tablas!C2073="","",Tablas!C2073)</f>
        <v/>
      </c>
      <c r="D2075" s="1" t="str">
        <f>IF(Tablas!D2073="","",Tablas!D2073)</f>
        <v/>
      </c>
      <c r="E2075" s="1" t="str">
        <f>IF(Tablas!E2073="","",Tablas!E2073)</f>
        <v/>
      </c>
      <c r="F2075" s="1" t="str">
        <f>IF(Tablas!F2073="","",Tablas!F2073)</f>
        <v/>
      </c>
      <c r="G2075" s="1" t="str">
        <f>IF(Tablas!I2073="","",Tablas!I2073)</f>
        <v/>
      </c>
      <c r="H2075" s="1" t="s">
        <v>911</v>
      </c>
      <c r="I2075" s="39" t="str">
        <f>IF($B2075="","",-SUMIFS(Tabla7[Cantidad],Tabla7[Código del producto],$B2075,Tabla7[Tipo de movimiento],"SALIDA",Tabla7[Mes],I$5))</f>
        <v/>
      </c>
      <c r="J2075" s="39" t="str">
        <f>IF($B2075="","",-SUMIFS(Tabla7[Cantidad],Tabla7[Código del producto],$B2075,Tabla7[Tipo de movimiento],"SALIDA",Tabla7[Mes],J$5))</f>
        <v/>
      </c>
      <c r="K2075" s="39" t="str">
        <f>IF($B2075="","",-SUMIFS(Tabla7[Cantidad],Tabla7[Código del producto],$B2075,Tabla7[Tipo de movimiento],"SALIDA",Tabla7[Mes],K$5))</f>
        <v/>
      </c>
      <c r="L2075" s="39" t="str">
        <f>IF($B2075="","",-SUMIFS(Tabla7[Cantidad],Tabla7[Código del producto],$B2075,Tabla7[Tipo de movimiento],"SALIDA",Tabla7[Mes],L$5))</f>
        <v/>
      </c>
      <c r="M2075" s="39" t="str">
        <f>IF($B2075="","",-SUMIFS(Tabla7[Cantidad],Tabla7[Código del producto],$B2075,Tabla7[Tipo de movimiento],"SALIDA",Tabla7[Mes],M$5))</f>
        <v/>
      </c>
      <c r="N2075" s="39" t="str">
        <f>IF($B2075="","",-SUMIFS(Tabla7[Cantidad],Tabla7[Código del producto],$B2075,Tabla7[Tipo de movimiento],"SALIDA",Tabla7[Mes],N$5))</f>
        <v/>
      </c>
      <c r="O2075" s="39" t="str">
        <f>IF($B2075="","",-SUMIFS(Tabla7[Cantidad],Tabla7[Código del producto],$B2075,Tabla7[Tipo de movimiento],"SALIDA",Tabla7[Mes],O$5))</f>
        <v/>
      </c>
      <c r="P2075" s="39" t="str">
        <f>IF($B2075="","",-SUMIFS(Tabla7[Cantidad],Tabla7[Código del producto],$B2075,Tabla7[Tipo de movimiento],"SALIDA",Tabla7[Mes],P$5))</f>
        <v/>
      </c>
      <c r="Q2075" s="39" t="str">
        <f t="shared" si="96"/>
        <v/>
      </c>
      <c r="R2075" s="51" t="str">
        <f>IF($B2075="","",IFERROR(VLOOKUP($B2075,'ABC rotación'!$C:$G,5,0),"C"))</f>
        <v/>
      </c>
      <c r="S2075" s="41" t="str">
        <f t="shared" si="97"/>
        <v/>
      </c>
      <c r="T2075" s="40" t="str">
        <f t="shared" si="98"/>
        <v/>
      </c>
      <c r="U2075" s="23" t="str">
        <f>IF($B2075="","",VLOOKUP($T2075,Tablas!$X$14:$Y$17,2,1))</f>
        <v/>
      </c>
    </row>
    <row r="2076" spans="2:21" x14ac:dyDescent="0.2">
      <c r="B2076" s="1" t="str">
        <f>IF(Tablas!B2074="","",Tablas!B2074)</f>
        <v/>
      </c>
      <c r="C2076" s="1" t="str">
        <f>IF(Tablas!C2074="","",Tablas!C2074)</f>
        <v/>
      </c>
      <c r="D2076" s="1" t="str">
        <f>IF(Tablas!D2074="","",Tablas!D2074)</f>
        <v/>
      </c>
      <c r="E2076" s="1" t="str">
        <f>IF(Tablas!E2074="","",Tablas!E2074)</f>
        <v/>
      </c>
      <c r="F2076" s="1" t="str">
        <f>IF(Tablas!F2074="","",Tablas!F2074)</f>
        <v/>
      </c>
      <c r="G2076" s="1" t="str">
        <f>IF(Tablas!I2074="","",Tablas!I2074)</f>
        <v/>
      </c>
      <c r="H2076" s="1" t="s">
        <v>911</v>
      </c>
      <c r="I2076" s="39" t="str">
        <f>IF($B2076="","",-SUMIFS(Tabla7[Cantidad],Tabla7[Código del producto],$B2076,Tabla7[Tipo de movimiento],"SALIDA",Tabla7[Mes],I$5))</f>
        <v/>
      </c>
      <c r="J2076" s="39" t="str">
        <f>IF($B2076="","",-SUMIFS(Tabla7[Cantidad],Tabla7[Código del producto],$B2076,Tabla7[Tipo de movimiento],"SALIDA",Tabla7[Mes],J$5))</f>
        <v/>
      </c>
      <c r="K2076" s="39" t="str">
        <f>IF($B2076="","",-SUMIFS(Tabla7[Cantidad],Tabla7[Código del producto],$B2076,Tabla7[Tipo de movimiento],"SALIDA",Tabla7[Mes],K$5))</f>
        <v/>
      </c>
      <c r="L2076" s="39" t="str">
        <f>IF($B2076="","",-SUMIFS(Tabla7[Cantidad],Tabla7[Código del producto],$B2076,Tabla7[Tipo de movimiento],"SALIDA",Tabla7[Mes],L$5))</f>
        <v/>
      </c>
      <c r="M2076" s="39" t="str">
        <f>IF($B2076="","",-SUMIFS(Tabla7[Cantidad],Tabla7[Código del producto],$B2076,Tabla7[Tipo de movimiento],"SALIDA",Tabla7[Mes],M$5))</f>
        <v/>
      </c>
      <c r="N2076" s="39" t="str">
        <f>IF($B2076="","",-SUMIFS(Tabla7[Cantidad],Tabla7[Código del producto],$B2076,Tabla7[Tipo de movimiento],"SALIDA",Tabla7[Mes],N$5))</f>
        <v/>
      </c>
      <c r="O2076" s="39" t="str">
        <f>IF($B2076="","",-SUMIFS(Tabla7[Cantidad],Tabla7[Código del producto],$B2076,Tabla7[Tipo de movimiento],"SALIDA",Tabla7[Mes],O$5))</f>
        <v/>
      </c>
      <c r="P2076" s="39" t="str">
        <f>IF($B2076="","",-SUMIFS(Tabla7[Cantidad],Tabla7[Código del producto],$B2076,Tabla7[Tipo de movimiento],"SALIDA",Tabla7[Mes],P$5))</f>
        <v/>
      </c>
      <c r="Q2076" s="39" t="str">
        <f t="shared" si="96"/>
        <v/>
      </c>
      <c r="R2076" s="51" t="str">
        <f>IF($B2076="","",IFERROR(VLOOKUP($B2076,'ABC rotación'!$C:$G,5,0),"C"))</f>
        <v/>
      </c>
      <c r="S2076" s="41" t="str">
        <f t="shared" si="97"/>
        <v/>
      </c>
      <c r="T2076" s="40" t="str">
        <f t="shared" si="98"/>
        <v/>
      </c>
      <c r="U2076" s="23" t="str">
        <f>IF($B2076="","",VLOOKUP($T2076,Tablas!$X$14:$Y$17,2,1))</f>
        <v/>
      </c>
    </row>
    <row r="2077" spans="2:21" x14ac:dyDescent="0.2">
      <c r="B2077" s="1" t="str">
        <f>IF(Tablas!B2075="","",Tablas!B2075)</f>
        <v/>
      </c>
      <c r="C2077" s="1" t="str">
        <f>IF(Tablas!C2075="","",Tablas!C2075)</f>
        <v/>
      </c>
      <c r="D2077" s="1" t="str">
        <f>IF(Tablas!D2075="","",Tablas!D2075)</f>
        <v/>
      </c>
      <c r="E2077" s="1" t="str">
        <f>IF(Tablas!E2075="","",Tablas!E2075)</f>
        <v/>
      </c>
      <c r="F2077" s="1" t="str">
        <f>IF(Tablas!F2075="","",Tablas!F2075)</f>
        <v/>
      </c>
      <c r="G2077" s="1" t="str">
        <f>IF(Tablas!I2075="","",Tablas!I2075)</f>
        <v/>
      </c>
      <c r="H2077" s="1" t="s">
        <v>911</v>
      </c>
      <c r="I2077" s="39" t="str">
        <f>IF($B2077="","",-SUMIFS(Tabla7[Cantidad],Tabla7[Código del producto],$B2077,Tabla7[Tipo de movimiento],"SALIDA",Tabla7[Mes],I$5))</f>
        <v/>
      </c>
      <c r="J2077" s="39" t="str">
        <f>IF($B2077="","",-SUMIFS(Tabla7[Cantidad],Tabla7[Código del producto],$B2077,Tabla7[Tipo de movimiento],"SALIDA",Tabla7[Mes],J$5))</f>
        <v/>
      </c>
      <c r="K2077" s="39" t="str">
        <f>IF($B2077="","",-SUMIFS(Tabla7[Cantidad],Tabla7[Código del producto],$B2077,Tabla7[Tipo de movimiento],"SALIDA",Tabla7[Mes],K$5))</f>
        <v/>
      </c>
      <c r="L2077" s="39" t="str">
        <f>IF($B2077="","",-SUMIFS(Tabla7[Cantidad],Tabla7[Código del producto],$B2077,Tabla7[Tipo de movimiento],"SALIDA",Tabla7[Mes],L$5))</f>
        <v/>
      </c>
      <c r="M2077" s="39" t="str">
        <f>IF($B2077="","",-SUMIFS(Tabla7[Cantidad],Tabla7[Código del producto],$B2077,Tabla7[Tipo de movimiento],"SALIDA",Tabla7[Mes],M$5))</f>
        <v/>
      </c>
      <c r="N2077" s="39" t="str">
        <f>IF($B2077="","",-SUMIFS(Tabla7[Cantidad],Tabla7[Código del producto],$B2077,Tabla7[Tipo de movimiento],"SALIDA",Tabla7[Mes],N$5))</f>
        <v/>
      </c>
      <c r="O2077" s="39" t="str">
        <f>IF($B2077="","",-SUMIFS(Tabla7[Cantidad],Tabla7[Código del producto],$B2077,Tabla7[Tipo de movimiento],"SALIDA",Tabla7[Mes],O$5))</f>
        <v/>
      </c>
      <c r="P2077" s="39" t="str">
        <f>IF($B2077="","",-SUMIFS(Tabla7[Cantidad],Tabla7[Código del producto],$B2077,Tabla7[Tipo de movimiento],"SALIDA",Tabla7[Mes],P$5))</f>
        <v/>
      </c>
      <c r="Q2077" s="39" t="str">
        <f t="shared" si="96"/>
        <v/>
      </c>
      <c r="R2077" s="51" t="str">
        <f>IF($B2077="","",IFERROR(VLOOKUP($B2077,'ABC rotación'!$C:$G,5,0),"C"))</f>
        <v/>
      </c>
      <c r="S2077" s="41" t="str">
        <f t="shared" si="97"/>
        <v/>
      </c>
      <c r="T2077" s="40" t="str">
        <f t="shared" si="98"/>
        <v/>
      </c>
      <c r="U2077" s="23" t="str">
        <f>IF($B2077="","",VLOOKUP($T2077,Tablas!$X$14:$Y$17,2,1))</f>
        <v/>
      </c>
    </row>
    <row r="2078" spans="2:21" x14ac:dyDescent="0.2">
      <c r="B2078" s="1" t="str">
        <f>IF(Tablas!B2076="","",Tablas!B2076)</f>
        <v/>
      </c>
      <c r="C2078" s="1" t="str">
        <f>IF(Tablas!C2076="","",Tablas!C2076)</f>
        <v/>
      </c>
      <c r="D2078" s="1" t="str">
        <f>IF(Tablas!D2076="","",Tablas!D2076)</f>
        <v/>
      </c>
      <c r="E2078" s="1" t="str">
        <f>IF(Tablas!E2076="","",Tablas!E2076)</f>
        <v/>
      </c>
      <c r="F2078" s="1" t="str">
        <f>IF(Tablas!F2076="","",Tablas!F2076)</f>
        <v/>
      </c>
      <c r="G2078" s="1" t="str">
        <f>IF(Tablas!I2076="","",Tablas!I2076)</f>
        <v/>
      </c>
      <c r="H2078" s="1" t="s">
        <v>911</v>
      </c>
      <c r="I2078" s="39" t="str">
        <f>IF($B2078="","",-SUMIFS(Tabla7[Cantidad],Tabla7[Código del producto],$B2078,Tabla7[Tipo de movimiento],"SALIDA",Tabla7[Mes],I$5))</f>
        <v/>
      </c>
      <c r="J2078" s="39" t="str">
        <f>IF($B2078="","",-SUMIFS(Tabla7[Cantidad],Tabla7[Código del producto],$B2078,Tabla7[Tipo de movimiento],"SALIDA",Tabla7[Mes],J$5))</f>
        <v/>
      </c>
      <c r="K2078" s="39" t="str">
        <f>IF($B2078="","",-SUMIFS(Tabla7[Cantidad],Tabla7[Código del producto],$B2078,Tabla7[Tipo de movimiento],"SALIDA",Tabla7[Mes],K$5))</f>
        <v/>
      </c>
      <c r="L2078" s="39" t="str">
        <f>IF($B2078="","",-SUMIFS(Tabla7[Cantidad],Tabla7[Código del producto],$B2078,Tabla7[Tipo de movimiento],"SALIDA",Tabla7[Mes],L$5))</f>
        <v/>
      </c>
      <c r="M2078" s="39" t="str">
        <f>IF($B2078="","",-SUMIFS(Tabla7[Cantidad],Tabla7[Código del producto],$B2078,Tabla7[Tipo de movimiento],"SALIDA",Tabla7[Mes],M$5))</f>
        <v/>
      </c>
      <c r="N2078" s="39" t="str">
        <f>IF($B2078="","",-SUMIFS(Tabla7[Cantidad],Tabla7[Código del producto],$B2078,Tabla7[Tipo de movimiento],"SALIDA",Tabla7[Mes],N$5))</f>
        <v/>
      </c>
      <c r="O2078" s="39" t="str">
        <f>IF($B2078="","",-SUMIFS(Tabla7[Cantidad],Tabla7[Código del producto],$B2078,Tabla7[Tipo de movimiento],"SALIDA",Tabla7[Mes],O$5))</f>
        <v/>
      </c>
      <c r="P2078" s="39" t="str">
        <f>IF($B2078="","",-SUMIFS(Tabla7[Cantidad],Tabla7[Código del producto],$B2078,Tabla7[Tipo de movimiento],"SALIDA",Tabla7[Mes],P$5))</f>
        <v/>
      </c>
      <c r="Q2078" s="39" t="str">
        <f t="shared" si="96"/>
        <v/>
      </c>
      <c r="R2078" s="51" t="str">
        <f>IF($B2078="","",IFERROR(VLOOKUP($B2078,'ABC rotación'!$C:$G,5,0),"C"))</f>
        <v/>
      </c>
      <c r="S2078" s="41" t="str">
        <f t="shared" si="97"/>
        <v/>
      </c>
      <c r="T2078" s="40" t="str">
        <f t="shared" si="98"/>
        <v/>
      </c>
      <c r="U2078" s="23" t="str">
        <f>IF($B2078="","",VLOOKUP($T2078,Tablas!$X$14:$Y$17,2,1))</f>
        <v/>
      </c>
    </row>
    <row r="2079" spans="2:21" x14ac:dyDescent="0.2">
      <c r="B2079" s="1" t="str">
        <f>IF(Tablas!B2077="","",Tablas!B2077)</f>
        <v/>
      </c>
      <c r="C2079" s="1" t="str">
        <f>IF(Tablas!C2077="","",Tablas!C2077)</f>
        <v/>
      </c>
      <c r="D2079" s="1" t="str">
        <f>IF(Tablas!D2077="","",Tablas!D2077)</f>
        <v/>
      </c>
      <c r="E2079" s="1" t="str">
        <f>IF(Tablas!E2077="","",Tablas!E2077)</f>
        <v/>
      </c>
      <c r="F2079" s="1" t="str">
        <f>IF(Tablas!F2077="","",Tablas!F2077)</f>
        <v/>
      </c>
      <c r="G2079" s="1" t="str">
        <f>IF(Tablas!I2077="","",Tablas!I2077)</f>
        <v/>
      </c>
      <c r="H2079" s="1" t="s">
        <v>911</v>
      </c>
      <c r="I2079" s="39" t="str">
        <f>IF($B2079="","",-SUMIFS(Tabla7[Cantidad],Tabla7[Código del producto],$B2079,Tabla7[Tipo de movimiento],"SALIDA",Tabla7[Mes],I$5))</f>
        <v/>
      </c>
      <c r="J2079" s="39" t="str">
        <f>IF($B2079="","",-SUMIFS(Tabla7[Cantidad],Tabla7[Código del producto],$B2079,Tabla7[Tipo de movimiento],"SALIDA",Tabla7[Mes],J$5))</f>
        <v/>
      </c>
      <c r="K2079" s="39" t="str">
        <f>IF($B2079="","",-SUMIFS(Tabla7[Cantidad],Tabla7[Código del producto],$B2079,Tabla7[Tipo de movimiento],"SALIDA",Tabla7[Mes],K$5))</f>
        <v/>
      </c>
      <c r="L2079" s="39" t="str">
        <f>IF($B2079="","",-SUMIFS(Tabla7[Cantidad],Tabla7[Código del producto],$B2079,Tabla7[Tipo de movimiento],"SALIDA",Tabla7[Mes],L$5))</f>
        <v/>
      </c>
      <c r="M2079" s="39" t="str">
        <f>IF($B2079="","",-SUMIFS(Tabla7[Cantidad],Tabla7[Código del producto],$B2079,Tabla7[Tipo de movimiento],"SALIDA",Tabla7[Mes],M$5))</f>
        <v/>
      </c>
      <c r="N2079" s="39" t="str">
        <f>IF($B2079="","",-SUMIFS(Tabla7[Cantidad],Tabla7[Código del producto],$B2079,Tabla7[Tipo de movimiento],"SALIDA",Tabla7[Mes],N$5))</f>
        <v/>
      </c>
      <c r="O2079" s="39" t="str">
        <f>IF($B2079="","",-SUMIFS(Tabla7[Cantidad],Tabla7[Código del producto],$B2079,Tabla7[Tipo de movimiento],"SALIDA",Tabla7[Mes],O$5))</f>
        <v/>
      </c>
      <c r="P2079" s="39" t="str">
        <f>IF($B2079="","",-SUMIFS(Tabla7[Cantidad],Tabla7[Código del producto],$B2079,Tabla7[Tipo de movimiento],"SALIDA",Tabla7[Mes],P$5))</f>
        <v/>
      </c>
      <c r="Q2079" s="39" t="str">
        <f t="shared" si="96"/>
        <v/>
      </c>
      <c r="R2079" s="51" t="str">
        <f>IF($B2079="","",IFERROR(VLOOKUP($B2079,'ABC rotación'!$C:$G,5,0),"C"))</f>
        <v/>
      </c>
      <c r="S2079" s="41" t="str">
        <f t="shared" si="97"/>
        <v/>
      </c>
      <c r="T2079" s="40" t="str">
        <f t="shared" si="98"/>
        <v/>
      </c>
      <c r="U2079" s="23" t="str">
        <f>IF($B2079="","",VLOOKUP($T2079,Tablas!$X$14:$Y$17,2,1))</f>
        <v/>
      </c>
    </row>
    <row r="2080" spans="2:21" x14ac:dyDescent="0.2">
      <c r="B2080" s="1" t="str">
        <f>IF(Tablas!B2078="","",Tablas!B2078)</f>
        <v/>
      </c>
      <c r="C2080" s="1" t="str">
        <f>IF(Tablas!C2078="","",Tablas!C2078)</f>
        <v/>
      </c>
      <c r="D2080" s="1" t="str">
        <f>IF(Tablas!D2078="","",Tablas!D2078)</f>
        <v/>
      </c>
      <c r="E2080" s="1" t="str">
        <f>IF(Tablas!E2078="","",Tablas!E2078)</f>
        <v/>
      </c>
      <c r="F2080" s="1" t="str">
        <f>IF(Tablas!F2078="","",Tablas!F2078)</f>
        <v/>
      </c>
      <c r="G2080" s="1" t="str">
        <f>IF(Tablas!I2078="","",Tablas!I2078)</f>
        <v/>
      </c>
      <c r="H2080" s="1" t="s">
        <v>911</v>
      </c>
      <c r="I2080" s="39" t="str">
        <f>IF($B2080="","",-SUMIFS(Tabla7[Cantidad],Tabla7[Código del producto],$B2080,Tabla7[Tipo de movimiento],"SALIDA",Tabla7[Mes],I$5))</f>
        <v/>
      </c>
      <c r="J2080" s="39" t="str">
        <f>IF($B2080="","",-SUMIFS(Tabla7[Cantidad],Tabla7[Código del producto],$B2080,Tabla7[Tipo de movimiento],"SALIDA",Tabla7[Mes],J$5))</f>
        <v/>
      </c>
      <c r="K2080" s="39" t="str">
        <f>IF($B2080="","",-SUMIFS(Tabla7[Cantidad],Tabla7[Código del producto],$B2080,Tabla7[Tipo de movimiento],"SALIDA",Tabla7[Mes],K$5))</f>
        <v/>
      </c>
      <c r="L2080" s="39" t="str">
        <f>IF($B2080="","",-SUMIFS(Tabla7[Cantidad],Tabla7[Código del producto],$B2080,Tabla7[Tipo de movimiento],"SALIDA",Tabla7[Mes],L$5))</f>
        <v/>
      </c>
      <c r="M2080" s="39" t="str">
        <f>IF($B2080="","",-SUMIFS(Tabla7[Cantidad],Tabla7[Código del producto],$B2080,Tabla7[Tipo de movimiento],"SALIDA",Tabla7[Mes],M$5))</f>
        <v/>
      </c>
      <c r="N2080" s="39" t="str">
        <f>IF($B2080="","",-SUMIFS(Tabla7[Cantidad],Tabla7[Código del producto],$B2080,Tabla7[Tipo de movimiento],"SALIDA",Tabla7[Mes],N$5))</f>
        <v/>
      </c>
      <c r="O2080" s="39" t="str">
        <f>IF($B2080="","",-SUMIFS(Tabla7[Cantidad],Tabla7[Código del producto],$B2080,Tabla7[Tipo de movimiento],"SALIDA",Tabla7[Mes],O$5))</f>
        <v/>
      </c>
      <c r="P2080" s="39" t="str">
        <f>IF($B2080="","",-SUMIFS(Tabla7[Cantidad],Tabla7[Código del producto],$B2080,Tabla7[Tipo de movimiento],"SALIDA",Tabla7[Mes],P$5))</f>
        <v/>
      </c>
      <c r="Q2080" s="39" t="str">
        <f t="shared" si="96"/>
        <v/>
      </c>
      <c r="R2080" s="51" t="str">
        <f>IF($B2080="","",IFERROR(VLOOKUP($B2080,'ABC rotación'!$C:$G,5,0),"C"))</f>
        <v/>
      </c>
      <c r="S2080" s="41" t="str">
        <f t="shared" si="97"/>
        <v/>
      </c>
      <c r="T2080" s="40" t="str">
        <f t="shared" si="98"/>
        <v/>
      </c>
      <c r="U2080" s="23" t="str">
        <f>IF($B2080="","",VLOOKUP($T2080,Tablas!$X$14:$Y$17,2,1))</f>
        <v/>
      </c>
    </row>
    <row r="2081" spans="2:21" x14ac:dyDescent="0.2">
      <c r="B2081" s="1" t="str">
        <f>IF(Tablas!B2079="","",Tablas!B2079)</f>
        <v/>
      </c>
      <c r="C2081" s="1" t="str">
        <f>IF(Tablas!C2079="","",Tablas!C2079)</f>
        <v/>
      </c>
      <c r="D2081" s="1" t="str">
        <f>IF(Tablas!D2079="","",Tablas!D2079)</f>
        <v/>
      </c>
      <c r="E2081" s="1" t="str">
        <f>IF(Tablas!E2079="","",Tablas!E2079)</f>
        <v/>
      </c>
      <c r="F2081" s="1" t="str">
        <f>IF(Tablas!F2079="","",Tablas!F2079)</f>
        <v/>
      </c>
      <c r="G2081" s="1" t="str">
        <f>IF(Tablas!I2079="","",Tablas!I2079)</f>
        <v/>
      </c>
      <c r="H2081" s="1" t="s">
        <v>911</v>
      </c>
      <c r="I2081" s="39" t="str">
        <f>IF($B2081="","",-SUMIFS(Tabla7[Cantidad],Tabla7[Código del producto],$B2081,Tabla7[Tipo de movimiento],"SALIDA",Tabla7[Mes],I$5))</f>
        <v/>
      </c>
      <c r="J2081" s="39" t="str">
        <f>IF($B2081="","",-SUMIFS(Tabla7[Cantidad],Tabla7[Código del producto],$B2081,Tabla7[Tipo de movimiento],"SALIDA",Tabla7[Mes],J$5))</f>
        <v/>
      </c>
      <c r="K2081" s="39" t="str">
        <f>IF($B2081="","",-SUMIFS(Tabla7[Cantidad],Tabla7[Código del producto],$B2081,Tabla7[Tipo de movimiento],"SALIDA",Tabla7[Mes],K$5))</f>
        <v/>
      </c>
      <c r="L2081" s="39" t="str">
        <f>IF($B2081="","",-SUMIFS(Tabla7[Cantidad],Tabla7[Código del producto],$B2081,Tabla7[Tipo de movimiento],"SALIDA",Tabla7[Mes],L$5))</f>
        <v/>
      </c>
      <c r="M2081" s="39" t="str">
        <f>IF($B2081="","",-SUMIFS(Tabla7[Cantidad],Tabla7[Código del producto],$B2081,Tabla7[Tipo de movimiento],"SALIDA",Tabla7[Mes],M$5))</f>
        <v/>
      </c>
      <c r="N2081" s="39" t="str">
        <f>IF($B2081="","",-SUMIFS(Tabla7[Cantidad],Tabla7[Código del producto],$B2081,Tabla7[Tipo de movimiento],"SALIDA",Tabla7[Mes],N$5))</f>
        <v/>
      </c>
      <c r="O2081" s="39" t="str">
        <f>IF($B2081="","",-SUMIFS(Tabla7[Cantidad],Tabla7[Código del producto],$B2081,Tabla7[Tipo de movimiento],"SALIDA",Tabla7[Mes],O$5))</f>
        <v/>
      </c>
      <c r="P2081" s="39" t="str">
        <f>IF($B2081="","",-SUMIFS(Tabla7[Cantidad],Tabla7[Código del producto],$B2081,Tabla7[Tipo de movimiento],"SALIDA",Tabla7[Mes],P$5))</f>
        <v/>
      </c>
      <c r="Q2081" s="39" t="str">
        <f t="shared" si="96"/>
        <v/>
      </c>
      <c r="R2081" s="51" t="str">
        <f>IF($B2081="","",IFERROR(VLOOKUP($B2081,'ABC rotación'!$C:$G,5,0),"C"))</f>
        <v/>
      </c>
      <c r="S2081" s="41" t="str">
        <f t="shared" si="97"/>
        <v/>
      </c>
      <c r="T2081" s="40" t="str">
        <f t="shared" si="98"/>
        <v/>
      </c>
      <c r="U2081" s="23" t="str">
        <f>IF($B2081="","",VLOOKUP($T2081,Tablas!$X$14:$Y$17,2,1))</f>
        <v/>
      </c>
    </row>
    <row r="2082" spans="2:21" x14ac:dyDescent="0.2">
      <c r="B2082" s="1" t="str">
        <f>IF(Tablas!B2080="","",Tablas!B2080)</f>
        <v/>
      </c>
      <c r="C2082" s="1" t="str">
        <f>IF(Tablas!C2080="","",Tablas!C2080)</f>
        <v/>
      </c>
      <c r="D2082" s="1" t="str">
        <f>IF(Tablas!D2080="","",Tablas!D2080)</f>
        <v/>
      </c>
      <c r="E2082" s="1" t="str">
        <f>IF(Tablas!E2080="","",Tablas!E2080)</f>
        <v/>
      </c>
      <c r="F2082" s="1" t="str">
        <f>IF(Tablas!F2080="","",Tablas!F2080)</f>
        <v/>
      </c>
      <c r="G2082" s="1" t="str">
        <f>IF(Tablas!I2080="","",Tablas!I2080)</f>
        <v/>
      </c>
      <c r="H2082" s="1" t="s">
        <v>911</v>
      </c>
      <c r="I2082" s="39" t="str">
        <f>IF($B2082="","",-SUMIFS(Tabla7[Cantidad],Tabla7[Código del producto],$B2082,Tabla7[Tipo de movimiento],"SALIDA",Tabla7[Mes],I$5))</f>
        <v/>
      </c>
      <c r="J2082" s="39" t="str">
        <f>IF($B2082="","",-SUMIFS(Tabla7[Cantidad],Tabla7[Código del producto],$B2082,Tabla7[Tipo de movimiento],"SALIDA",Tabla7[Mes],J$5))</f>
        <v/>
      </c>
      <c r="K2082" s="39" t="str">
        <f>IF($B2082="","",-SUMIFS(Tabla7[Cantidad],Tabla7[Código del producto],$B2082,Tabla7[Tipo de movimiento],"SALIDA",Tabla7[Mes],K$5))</f>
        <v/>
      </c>
      <c r="L2082" s="39" t="str">
        <f>IF($B2082="","",-SUMIFS(Tabla7[Cantidad],Tabla7[Código del producto],$B2082,Tabla7[Tipo de movimiento],"SALIDA",Tabla7[Mes],L$5))</f>
        <v/>
      </c>
      <c r="M2082" s="39" t="str">
        <f>IF($B2082="","",-SUMIFS(Tabla7[Cantidad],Tabla7[Código del producto],$B2082,Tabla7[Tipo de movimiento],"SALIDA",Tabla7[Mes],M$5))</f>
        <v/>
      </c>
      <c r="N2082" s="39" t="str">
        <f>IF($B2082="","",-SUMIFS(Tabla7[Cantidad],Tabla7[Código del producto],$B2082,Tabla7[Tipo de movimiento],"SALIDA",Tabla7[Mes],N$5))</f>
        <v/>
      </c>
      <c r="O2082" s="39" t="str">
        <f>IF($B2082="","",-SUMIFS(Tabla7[Cantidad],Tabla7[Código del producto],$B2082,Tabla7[Tipo de movimiento],"SALIDA",Tabla7[Mes],O$5))</f>
        <v/>
      </c>
      <c r="P2082" s="39" t="str">
        <f>IF($B2082="","",-SUMIFS(Tabla7[Cantidad],Tabla7[Código del producto],$B2082,Tabla7[Tipo de movimiento],"SALIDA",Tabla7[Mes],P$5))</f>
        <v/>
      </c>
      <c r="Q2082" s="39" t="str">
        <f t="shared" si="96"/>
        <v/>
      </c>
      <c r="R2082" s="51" t="str">
        <f>IF($B2082="","",IFERROR(VLOOKUP($B2082,'ABC rotación'!$C:$G,5,0),"C"))</f>
        <v/>
      </c>
      <c r="S2082" s="41" t="str">
        <f t="shared" si="97"/>
        <v/>
      </c>
      <c r="T2082" s="40" t="str">
        <f t="shared" si="98"/>
        <v/>
      </c>
      <c r="U2082" s="23" t="str">
        <f>IF($B2082="","",VLOOKUP($T2082,Tablas!$X$14:$Y$17,2,1))</f>
        <v/>
      </c>
    </row>
    <row r="2083" spans="2:21" x14ac:dyDescent="0.2">
      <c r="B2083" s="1" t="str">
        <f>IF(Tablas!B2081="","",Tablas!B2081)</f>
        <v/>
      </c>
      <c r="C2083" s="1" t="str">
        <f>IF(Tablas!C2081="","",Tablas!C2081)</f>
        <v/>
      </c>
      <c r="D2083" s="1" t="str">
        <f>IF(Tablas!D2081="","",Tablas!D2081)</f>
        <v/>
      </c>
      <c r="E2083" s="1" t="str">
        <f>IF(Tablas!E2081="","",Tablas!E2081)</f>
        <v/>
      </c>
      <c r="F2083" s="1" t="str">
        <f>IF(Tablas!F2081="","",Tablas!F2081)</f>
        <v/>
      </c>
      <c r="G2083" s="1" t="str">
        <f>IF(Tablas!I2081="","",Tablas!I2081)</f>
        <v/>
      </c>
      <c r="H2083" s="1" t="s">
        <v>911</v>
      </c>
      <c r="I2083" s="39" t="str">
        <f>IF($B2083="","",-SUMIFS(Tabla7[Cantidad],Tabla7[Código del producto],$B2083,Tabla7[Tipo de movimiento],"SALIDA",Tabla7[Mes],I$5))</f>
        <v/>
      </c>
      <c r="J2083" s="39" t="str">
        <f>IF($B2083="","",-SUMIFS(Tabla7[Cantidad],Tabla7[Código del producto],$B2083,Tabla7[Tipo de movimiento],"SALIDA",Tabla7[Mes],J$5))</f>
        <v/>
      </c>
      <c r="K2083" s="39" t="str">
        <f>IF($B2083="","",-SUMIFS(Tabla7[Cantidad],Tabla7[Código del producto],$B2083,Tabla7[Tipo de movimiento],"SALIDA",Tabla7[Mes],K$5))</f>
        <v/>
      </c>
      <c r="L2083" s="39" t="str">
        <f>IF($B2083="","",-SUMIFS(Tabla7[Cantidad],Tabla7[Código del producto],$B2083,Tabla7[Tipo de movimiento],"SALIDA",Tabla7[Mes],L$5))</f>
        <v/>
      </c>
      <c r="M2083" s="39" t="str">
        <f>IF($B2083="","",-SUMIFS(Tabla7[Cantidad],Tabla7[Código del producto],$B2083,Tabla7[Tipo de movimiento],"SALIDA",Tabla7[Mes],M$5))</f>
        <v/>
      </c>
      <c r="N2083" s="39" t="str">
        <f>IF($B2083="","",-SUMIFS(Tabla7[Cantidad],Tabla7[Código del producto],$B2083,Tabla7[Tipo de movimiento],"SALIDA",Tabla7[Mes],N$5))</f>
        <v/>
      </c>
      <c r="O2083" s="39" t="str">
        <f>IF($B2083="","",-SUMIFS(Tabla7[Cantidad],Tabla7[Código del producto],$B2083,Tabla7[Tipo de movimiento],"SALIDA",Tabla7[Mes],O$5))</f>
        <v/>
      </c>
      <c r="P2083" s="39" t="str">
        <f>IF($B2083="","",-SUMIFS(Tabla7[Cantidad],Tabla7[Código del producto],$B2083,Tabla7[Tipo de movimiento],"SALIDA",Tabla7[Mes],P$5))</f>
        <v/>
      </c>
      <c r="Q2083" s="39" t="str">
        <f t="shared" si="96"/>
        <v/>
      </c>
      <c r="R2083" s="51" t="str">
        <f>IF($B2083="","",IFERROR(VLOOKUP($B2083,'ABC rotación'!$C:$G,5,0),"C"))</f>
        <v/>
      </c>
      <c r="S2083" s="41" t="str">
        <f t="shared" si="97"/>
        <v/>
      </c>
      <c r="T2083" s="40" t="str">
        <f t="shared" si="98"/>
        <v/>
      </c>
      <c r="U2083" s="23" t="str">
        <f>IF($B2083="","",VLOOKUP($T2083,Tablas!$X$14:$Y$17,2,1))</f>
        <v/>
      </c>
    </row>
    <row r="2084" spans="2:21" x14ac:dyDescent="0.2">
      <c r="B2084" s="1" t="str">
        <f>IF(Tablas!B2082="","",Tablas!B2082)</f>
        <v/>
      </c>
      <c r="C2084" s="1" t="str">
        <f>IF(Tablas!C2082="","",Tablas!C2082)</f>
        <v/>
      </c>
      <c r="D2084" s="1" t="str">
        <f>IF(Tablas!D2082="","",Tablas!D2082)</f>
        <v/>
      </c>
      <c r="E2084" s="1" t="str">
        <f>IF(Tablas!E2082="","",Tablas!E2082)</f>
        <v/>
      </c>
      <c r="F2084" s="1" t="str">
        <f>IF(Tablas!F2082="","",Tablas!F2082)</f>
        <v/>
      </c>
      <c r="G2084" s="1" t="str">
        <f>IF(Tablas!I2082="","",Tablas!I2082)</f>
        <v/>
      </c>
      <c r="H2084" s="1" t="s">
        <v>911</v>
      </c>
      <c r="I2084" s="39" t="str">
        <f>IF($B2084="","",-SUMIFS(Tabla7[Cantidad],Tabla7[Código del producto],$B2084,Tabla7[Tipo de movimiento],"SALIDA",Tabla7[Mes],I$5))</f>
        <v/>
      </c>
      <c r="J2084" s="39" t="str">
        <f>IF($B2084="","",-SUMIFS(Tabla7[Cantidad],Tabla7[Código del producto],$B2084,Tabla7[Tipo de movimiento],"SALIDA",Tabla7[Mes],J$5))</f>
        <v/>
      </c>
      <c r="K2084" s="39" t="str">
        <f>IF($B2084="","",-SUMIFS(Tabla7[Cantidad],Tabla7[Código del producto],$B2084,Tabla7[Tipo de movimiento],"SALIDA",Tabla7[Mes],K$5))</f>
        <v/>
      </c>
      <c r="L2084" s="39" t="str">
        <f>IF($B2084="","",-SUMIFS(Tabla7[Cantidad],Tabla7[Código del producto],$B2084,Tabla7[Tipo de movimiento],"SALIDA",Tabla7[Mes],L$5))</f>
        <v/>
      </c>
      <c r="M2084" s="39" t="str">
        <f>IF($B2084="","",-SUMIFS(Tabla7[Cantidad],Tabla7[Código del producto],$B2084,Tabla7[Tipo de movimiento],"SALIDA",Tabla7[Mes],M$5))</f>
        <v/>
      </c>
      <c r="N2084" s="39" t="str">
        <f>IF($B2084="","",-SUMIFS(Tabla7[Cantidad],Tabla7[Código del producto],$B2084,Tabla7[Tipo de movimiento],"SALIDA",Tabla7[Mes],N$5))</f>
        <v/>
      </c>
      <c r="O2084" s="39" t="str">
        <f>IF($B2084="","",-SUMIFS(Tabla7[Cantidad],Tabla7[Código del producto],$B2084,Tabla7[Tipo de movimiento],"SALIDA",Tabla7[Mes],O$5))</f>
        <v/>
      </c>
      <c r="P2084" s="39" t="str">
        <f>IF($B2084="","",-SUMIFS(Tabla7[Cantidad],Tabla7[Código del producto],$B2084,Tabla7[Tipo de movimiento],"SALIDA",Tabla7[Mes],P$5))</f>
        <v/>
      </c>
      <c r="Q2084" s="39" t="str">
        <f t="shared" si="96"/>
        <v/>
      </c>
      <c r="R2084" s="51" t="str">
        <f>IF($B2084="","",IFERROR(VLOOKUP($B2084,'ABC rotación'!$C:$G,5,0),"C"))</f>
        <v/>
      </c>
      <c r="S2084" s="41" t="str">
        <f t="shared" si="97"/>
        <v/>
      </c>
      <c r="T2084" s="40" t="str">
        <f t="shared" si="98"/>
        <v/>
      </c>
      <c r="U2084" s="23" t="str">
        <f>IF($B2084="","",VLOOKUP($T2084,Tablas!$X$14:$Y$17,2,1))</f>
        <v/>
      </c>
    </row>
    <row r="2085" spans="2:21" x14ac:dyDescent="0.2">
      <c r="B2085" s="1" t="str">
        <f>IF(Tablas!B2083="","",Tablas!B2083)</f>
        <v/>
      </c>
      <c r="C2085" s="1" t="str">
        <f>IF(Tablas!C2083="","",Tablas!C2083)</f>
        <v/>
      </c>
      <c r="D2085" s="1" t="str">
        <f>IF(Tablas!D2083="","",Tablas!D2083)</f>
        <v/>
      </c>
      <c r="E2085" s="1" t="str">
        <f>IF(Tablas!E2083="","",Tablas!E2083)</f>
        <v/>
      </c>
      <c r="F2085" s="1" t="str">
        <f>IF(Tablas!F2083="","",Tablas!F2083)</f>
        <v/>
      </c>
      <c r="G2085" s="1" t="str">
        <f>IF(Tablas!I2083="","",Tablas!I2083)</f>
        <v/>
      </c>
      <c r="H2085" s="1" t="s">
        <v>911</v>
      </c>
      <c r="I2085" s="39" t="str">
        <f>IF($B2085="","",-SUMIFS(Tabla7[Cantidad],Tabla7[Código del producto],$B2085,Tabla7[Tipo de movimiento],"SALIDA",Tabla7[Mes],I$5))</f>
        <v/>
      </c>
      <c r="J2085" s="39" t="str">
        <f>IF($B2085="","",-SUMIFS(Tabla7[Cantidad],Tabla7[Código del producto],$B2085,Tabla7[Tipo de movimiento],"SALIDA",Tabla7[Mes],J$5))</f>
        <v/>
      </c>
      <c r="K2085" s="39" t="str">
        <f>IF($B2085="","",-SUMIFS(Tabla7[Cantidad],Tabla7[Código del producto],$B2085,Tabla7[Tipo de movimiento],"SALIDA",Tabla7[Mes],K$5))</f>
        <v/>
      </c>
      <c r="L2085" s="39" t="str">
        <f>IF($B2085="","",-SUMIFS(Tabla7[Cantidad],Tabla7[Código del producto],$B2085,Tabla7[Tipo de movimiento],"SALIDA",Tabla7[Mes],L$5))</f>
        <v/>
      </c>
      <c r="M2085" s="39" t="str">
        <f>IF($B2085="","",-SUMIFS(Tabla7[Cantidad],Tabla7[Código del producto],$B2085,Tabla7[Tipo de movimiento],"SALIDA",Tabla7[Mes],M$5))</f>
        <v/>
      </c>
      <c r="N2085" s="39" t="str">
        <f>IF($B2085="","",-SUMIFS(Tabla7[Cantidad],Tabla7[Código del producto],$B2085,Tabla7[Tipo de movimiento],"SALIDA",Tabla7[Mes],N$5))</f>
        <v/>
      </c>
      <c r="O2085" s="39" t="str">
        <f>IF($B2085="","",-SUMIFS(Tabla7[Cantidad],Tabla7[Código del producto],$B2085,Tabla7[Tipo de movimiento],"SALIDA",Tabla7[Mes],O$5))</f>
        <v/>
      </c>
      <c r="P2085" s="39" t="str">
        <f>IF($B2085="","",-SUMIFS(Tabla7[Cantidad],Tabla7[Código del producto],$B2085,Tabla7[Tipo de movimiento],"SALIDA",Tabla7[Mes],P$5))</f>
        <v/>
      </c>
      <c r="Q2085" s="39" t="str">
        <f t="shared" si="96"/>
        <v/>
      </c>
      <c r="R2085" s="51" t="str">
        <f>IF($B2085="","",IFERROR(VLOOKUP($B2085,'ABC rotación'!$C:$G,5,0),"C"))</f>
        <v/>
      </c>
      <c r="S2085" s="41" t="str">
        <f t="shared" si="97"/>
        <v/>
      </c>
      <c r="T2085" s="40" t="str">
        <f t="shared" si="98"/>
        <v/>
      </c>
      <c r="U2085" s="23" t="str">
        <f>IF($B2085="","",VLOOKUP($T2085,Tablas!$X$14:$Y$17,2,1))</f>
        <v/>
      </c>
    </row>
    <row r="2086" spans="2:21" x14ac:dyDescent="0.2">
      <c r="B2086" s="1" t="str">
        <f>IF(Tablas!B2084="","",Tablas!B2084)</f>
        <v/>
      </c>
      <c r="C2086" s="1" t="str">
        <f>IF(Tablas!C2084="","",Tablas!C2084)</f>
        <v/>
      </c>
      <c r="D2086" s="1" t="str">
        <f>IF(Tablas!D2084="","",Tablas!D2084)</f>
        <v/>
      </c>
      <c r="E2086" s="1" t="str">
        <f>IF(Tablas!E2084="","",Tablas!E2084)</f>
        <v/>
      </c>
      <c r="F2086" s="1" t="str">
        <f>IF(Tablas!F2084="","",Tablas!F2084)</f>
        <v/>
      </c>
      <c r="G2086" s="1" t="str">
        <f>IF(Tablas!I2084="","",Tablas!I2084)</f>
        <v/>
      </c>
      <c r="H2086" s="1" t="s">
        <v>911</v>
      </c>
      <c r="I2086" s="39" t="str">
        <f>IF($B2086="","",-SUMIFS(Tabla7[Cantidad],Tabla7[Código del producto],$B2086,Tabla7[Tipo de movimiento],"SALIDA",Tabla7[Mes],I$5))</f>
        <v/>
      </c>
      <c r="J2086" s="39" t="str">
        <f>IF($B2086="","",-SUMIFS(Tabla7[Cantidad],Tabla7[Código del producto],$B2086,Tabla7[Tipo de movimiento],"SALIDA",Tabla7[Mes],J$5))</f>
        <v/>
      </c>
      <c r="K2086" s="39" t="str">
        <f>IF($B2086="","",-SUMIFS(Tabla7[Cantidad],Tabla7[Código del producto],$B2086,Tabla7[Tipo de movimiento],"SALIDA",Tabla7[Mes],K$5))</f>
        <v/>
      </c>
      <c r="L2086" s="39" t="str">
        <f>IF($B2086="","",-SUMIFS(Tabla7[Cantidad],Tabla7[Código del producto],$B2086,Tabla7[Tipo de movimiento],"SALIDA",Tabla7[Mes],L$5))</f>
        <v/>
      </c>
      <c r="M2086" s="39" t="str">
        <f>IF($B2086="","",-SUMIFS(Tabla7[Cantidad],Tabla7[Código del producto],$B2086,Tabla7[Tipo de movimiento],"SALIDA",Tabla7[Mes],M$5))</f>
        <v/>
      </c>
      <c r="N2086" s="39" t="str">
        <f>IF($B2086="","",-SUMIFS(Tabla7[Cantidad],Tabla7[Código del producto],$B2086,Tabla7[Tipo de movimiento],"SALIDA",Tabla7[Mes],N$5))</f>
        <v/>
      </c>
      <c r="O2086" s="39" t="str">
        <f>IF($B2086="","",-SUMIFS(Tabla7[Cantidad],Tabla7[Código del producto],$B2086,Tabla7[Tipo de movimiento],"SALIDA",Tabla7[Mes],O$5))</f>
        <v/>
      </c>
      <c r="P2086" s="39" t="str">
        <f>IF($B2086="","",-SUMIFS(Tabla7[Cantidad],Tabla7[Código del producto],$B2086,Tabla7[Tipo de movimiento],"SALIDA",Tabla7[Mes],P$5))</f>
        <v/>
      </c>
      <c r="Q2086" s="39" t="str">
        <f t="shared" si="96"/>
        <v/>
      </c>
      <c r="R2086" s="51" t="str">
        <f>IF($B2086="","",IFERROR(VLOOKUP($B2086,'ABC rotación'!$C:$G,5,0),"C"))</f>
        <v/>
      </c>
      <c r="S2086" s="41" t="str">
        <f t="shared" si="97"/>
        <v/>
      </c>
      <c r="T2086" s="40" t="str">
        <f t="shared" si="98"/>
        <v/>
      </c>
      <c r="U2086" s="23" t="str">
        <f>IF($B2086="","",VLOOKUP($T2086,Tablas!$X$14:$Y$17,2,1))</f>
        <v/>
      </c>
    </row>
    <row r="2087" spans="2:21" x14ac:dyDescent="0.2">
      <c r="B2087" s="1" t="str">
        <f>IF(Tablas!B2085="","",Tablas!B2085)</f>
        <v/>
      </c>
      <c r="C2087" s="1" t="str">
        <f>IF(Tablas!C2085="","",Tablas!C2085)</f>
        <v/>
      </c>
      <c r="D2087" s="1" t="str">
        <f>IF(Tablas!D2085="","",Tablas!D2085)</f>
        <v/>
      </c>
      <c r="E2087" s="1" t="str">
        <f>IF(Tablas!E2085="","",Tablas!E2085)</f>
        <v/>
      </c>
      <c r="F2087" s="1" t="str">
        <f>IF(Tablas!F2085="","",Tablas!F2085)</f>
        <v/>
      </c>
      <c r="G2087" s="1" t="str">
        <f>IF(Tablas!I2085="","",Tablas!I2085)</f>
        <v/>
      </c>
      <c r="H2087" s="1" t="s">
        <v>911</v>
      </c>
      <c r="I2087" s="39" t="str">
        <f>IF($B2087="","",-SUMIFS(Tabla7[Cantidad],Tabla7[Código del producto],$B2087,Tabla7[Tipo de movimiento],"SALIDA",Tabla7[Mes],I$5))</f>
        <v/>
      </c>
      <c r="J2087" s="39" t="str">
        <f>IF($B2087="","",-SUMIFS(Tabla7[Cantidad],Tabla7[Código del producto],$B2087,Tabla7[Tipo de movimiento],"SALIDA",Tabla7[Mes],J$5))</f>
        <v/>
      </c>
      <c r="K2087" s="39" t="str">
        <f>IF($B2087="","",-SUMIFS(Tabla7[Cantidad],Tabla7[Código del producto],$B2087,Tabla7[Tipo de movimiento],"SALIDA",Tabla7[Mes],K$5))</f>
        <v/>
      </c>
      <c r="L2087" s="39" t="str">
        <f>IF($B2087="","",-SUMIFS(Tabla7[Cantidad],Tabla7[Código del producto],$B2087,Tabla7[Tipo de movimiento],"SALIDA",Tabla7[Mes],L$5))</f>
        <v/>
      </c>
      <c r="M2087" s="39" t="str">
        <f>IF($B2087="","",-SUMIFS(Tabla7[Cantidad],Tabla7[Código del producto],$B2087,Tabla7[Tipo de movimiento],"SALIDA",Tabla7[Mes],M$5))</f>
        <v/>
      </c>
      <c r="N2087" s="39" t="str">
        <f>IF($B2087="","",-SUMIFS(Tabla7[Cantidad],Tabla7[Código del producto],$B2087,Tabla7[Tipo de movimiento],"SALIDA",Tabla7[Mes],N$5))</f>
        <v/>
      </c>
      <c r="O2087" s="39" t="str">
        <f>IF($B2087="","",-SUMIFS(Tabla7[Cantidad],Tabla7[Código del producto],$B2087,Tabla7[Tipo de movimiento],"SALIDA",Tabla7[Mes],O$5))</f>
        <v/>
      </c>
      <c r="P2087" s="39" t="str">
        <f>IF($B2087="","",-SUMIFS(Tabla7[Cantidad],Tabla7[Código del producto],$B2087,Tabla7[Tipo de movimiento],"SALIDA",Tabla7[Mes],P$5))</f>
        <v/>
      </c>
      <c r="Q2087" s="39" t="str">
        <f t="shared" si="96"/>
        <v/>
      </c>
      <c r="R2087" s="51" t="str">
        <f>IF($B2087="","",IFERROR(VLOOKUP($B2087,'ABC rotación'!$C:$G,5,0),"C"))</f>
        <v/>
      </c>
      <c r="S2087" s="41" t="str">
        <f t="shared" si="97"/>
        <v/>
      </c>
      <c r="T2087" s="40" t="str">
        <f t="shared" si="98"/>
        <v/>
      </c>
      <c r="U2087" s="23" t="str">
        <f>IF($B2087="","",VLOOKUP($T2087,Tablas!$X$14:$Y$17,2,1))</f>
        <v/>
      </c>
    </row>
    <row r="2088" spans="2:21" x14ac:dyDescent="0.2">
      <c r="B2088" s="1" t="str">
        <f>IF(Tablas!B2086="","",Tablas!B2086)</f>
        <v/>
      </c>
      <c r="C2088" s="1" t="str">
        <f>IF(Tablas!C2086="","",Tablas!C2086)</f>
        <v/>
      </c>
      <c r="D2088" s="1" t="str">
        <f>IF(Tablas!D2086="","",Tablas!D2086)</f>
        <v/>
      </c>
      <c r="E2088" s="1" t="str">
        <f>IF(Tablas!E2086="","",Tablas!E2086)</f>
        <v/>
      </c>
      <c r="F2088" s="1" t="str">
        <f>IF(Tablas!F2086="","",Tablas!F2086)</f>
        <v/>
      </c>
      <c r="G2088" s="1" t="str">
        <f>IF(Tablas!I2086="","",Tablas!I2086)</f>
        <v/>
      </c>
      <c r="H2088" s="1" t="s">
        <v>911</v>
      </c>
      <c r="I2088" s="39" t="str">
        <f>IF($B2088="","",-SUMIFS(Tabla7[Cantidad],Tabla7[Código del producto],$B2088,Tabla7[Tipo de movimiento],"SALIDA",Tabla7[Mes],I$5))</f>
        <v/>
      </c>
      <c r="J2088" s="39" t="str">
        <f>IF($B2088="","",-SUMIFS(Tabla7[Cantidad],Tabla7[Código del producto],$B2088,Tabla7[Tipo de movimiento],"SALIDA",Tabla7[Mes],J$5))</f>
        <v/>
      </c>
      <c r="K2088" s="39" t="str">
        <f>IF($B2088="","",-SUMIFS(Tabla7[Cantidad],Tabla7[Código del producto],$B2088,Tabla7[Tipo de movimiento],"SALIDA",Tabla7[Mes],K$5))</f>
        <v/>
      </c>
      <c r="L2088" s="39" t="str">
        <f>IF($B2088="","",-SUMIFS(Tabla7[Cantidad],Tabla7[Código del producto],$B2088,Tabla7[Tipo de movimiento],"SALIDA",Tabla7[Mes],L$5))</f>
        <v/>
      </c>
      <c r="M2088" s="39" t="str">
        <f>IF($B2088="","",-SUMIFS(Tabla7[Cantidad],Tabla7[Código del producto],$B2088,Tabla7[Tipo de movimiento],"SALIDA",Tabla7[Mes],M$5))</f>
        <v/>
      </c>
      <c r="N2088" s="39" t="str">
        <f>IF($B2088="","",-SUMIFS(Tabla7[Cantidad],Tabla7[Código del producto],$B2088,Tabla7[Tipo de movimiento],"SALIDA",Tabla7[Mes],N$5))</f>
        <v/>
      </c>
      <c r="O2088" s="39" t="str">
        <f>IF($B2088="","",-SUMIFS(Tabla7[Cantidad],Tabla7[Código del producto],$B2088,Tabla7[Tipo de movimiento],"SALIDA",Tabla7[Mes],O$5))</f>
        <v/>
      </c>
      <c r="P2088" s="39" t="str">
        <f>IF($B2088="","",-SUMIFS(Tabla7[Cantidad],Tabla7[Código del producto],$B2088,Tabla7[Tipo de movimiento],"SALIDA",Tabla7[Mes],P$5))</f>
        <v/>
      </c>
      <c r="Q2088" s="39" t="str">
        <f t="shared" si="96"/>
        <v/>
      </c>
      <c r="R2088" s="51" t="str">
        <f>IF($B2088="","",IFERROR(VLOOKUP($B2088,'ABC rotación'!$C:$G,5,0),"C"))</f>
        <v/>
      </c>
      <c r="S2088" s="41" t="str">
        <f t="shared" si="97"/>
        <v/>
      </c>
      <c r="T2088" s="40" t="str">
        <f t="shared" si="98"/>
        <v/>
      </c>
      <c r="U2088" s="23" t="str">
        <f>IF($B2088="","",VLOOKUP($T2088,Tablas!$X$14:$Y$17,2,1))</f>
        <v/>
      </c>
    </row>
    <row r="2089" spans="2:21" x14ac:dyDescent="0.2">
      <c r="B2089" s="1" t="str">
        <f>IF(Tablas!B2087="","",Tablas!B2087)</f>
        <v/>
      </c>
      <c r="C2089" s="1" t="str">
        <f>IF(Tablas!C2087="","",Tablas!C2087)</f>
        <v/>
      </c>
      <c r="D2089" s="1" t="str">
        <f>IF(Tablas!D2087="","",Tablas!D2087)</f>
        <v/>
      </c>
      <c r="E2089" s="1" t="str">
        <f>IF(Tablas!E2087="","",Tablas!E2087)</f>
        <v/>
      </c>
      <c r="F2089" s="1" t="str">
        <f>IF(Tablas!F2087="","",Tablas!F2087)</f>
        <v/>
      </c>
      <c r="G2089" s="1" t="str">
        <f>IF(Tablas!I2087="","",Tablas!I2087)</f>
        <v/>
      </c>
      <c r="H2089" s="1" t="s">
        <v>911</v>
      </c>
      <c r="I2089" s="39" t="str">
        <f>IF($B2089="","",-SUMIFS(Tabla7[Cantidad],Tabla7[Código del producto],$B2089,Tabla7[Tipo de movimiento],"SALIDA",Tabla7[Mes],I$5))</f>
        <v/>
      </c>
      <c r="J2089" s="39" t="str">
        <f>IF($B2089="","",-SUMIFS(Tabla7[Cantidad],Tabla7[Código del producto],$B2089,Tabla7[Tipo de movimiento],"SALIDA",Tabla7[Mes],J$5))</f>
        <v/>
      </c>
      <c r="K2089" s="39" t="str">
        <f>IF($B2089="","",-SUMIFS(Tabla7[Cantidad],Tabla7[Código del producto],$B2089,Tabla7[Tipo de movimiento],"SALIDA",Tabla7[Mes],K$5))</f>
        <v/>
      </c>
      <c r="L2089" s="39" t="str">
        <f>IF($B2089="","",-SUMIFS(Tabla7[Cantidad],Tabla7[Código del producto],$B2089,Tabla7[Tipo de movimiento],"SALIDA",Tabla7[Mes],L$5))</f>
        <v/>
      </c>
      <c r="M2089" s="39" t="str">
        <f>IF($B2089="","",-SUMIFS(Tabla7[Cantidad],Tabla7[Código del producto],$B2089,Tabla7[Tipo de movimiento],"SALIDA",Tabla7[Mes],M$5))</f>
        <v/>
      </c>
      <c r="N2089" s="39" t="str">
        <f>IF($B2089="","",-SUMIFS(Tabla7[Cantidad],Tabla7[Código del producto],$B2089,Tabla7[Tipo de movimiento],"SALIDA",Tabla7[Mes],N$5))</f>
        <v/>
      </c>
      <c r="O2089" s="39" t="str">
        <f>IF($B2089="","",-SUMIFS(Tabla7[Cantidad],Tabla7[Código del producto],$B2089,Tabla7[Tipo de movimiento],"SALIDA",Tabla7[Mes],O$5))</f>
        <v/>
      </c>
      <c r="P2089" s="39" t="str">
        <f>IF($B2089="","",-SUMIFS(Tabla7[Cantidad],Tabla7[Código del producto],$B2089,Tabla7[Tipo de movimiento],"SALIDA",Tabla7[Mes],P$5))</f>
        <v/>
      </c>
      <c r="Q2089" s="39" t="str">
        <f t="shared" si="96"/>
        <v/>
      </c>
      <c r="R2089" s="51" t="str">
        <f>IF($B2089="","",IFERROR(VLOOKUP($B2089,'ABC rotación'!$C:$G,5,0),"C"))</f>
        <v/>
      </c>
      <c r="S2089" s="41" t="str">
        <f t="shared" si="97"/>
        <v/>
      </c>
      <c r="T2089" s="40" t="str">
        <f t="shared" si="98"/>
        <v/>
      </c>
      <c r="U2089" s="23" t="str">
        <f>IF($B2089="","",VLOOKUP($T2089,Tablas!$X$14:$Y$17,2,1))</f>
        <v/>
      </c>
    </row>
    <row r="2090" spans="2:21" x14ac:dyDescent="0.2">
      <c r="B2090" s="1" t="str">
        <f>IF(Tablas!B2088="","",Tablas!B2088)</f>
        <v/>
      </c>
      <c r="C2090" s="1" t="str">
        <f>IF(Tablas!C2088="","",Tablas!C2088)</f>
        <v/>
      </c>
      <c r="D2090" s="1" t="str">
        <f>IF(Tablas!D2088="","",Tablas!D2088)</f>
        <v/>
      </c>
      <c r="E2090" s="1" t="str">
        <f>IF(Tablas!E2088="","",Tablas!E2088)</f>
        <v/>
      </c>
      <c r="F2090" s="1" t="str">
        <f>IF(Tablas!F2088="","",Tablas!F2088)</f>
        <v/>
      </c>
      <c r="G2090" s="1" t="str">
        <f>IF(Tablas!I2088="","",Tablas!I2088)</f>
        <v/>
      </c>
      <c r="H2090" s="1" t="s">
        <v>911</v>
      </c>
      <c r="I2090" s="39" t="str">
        <f>IF($B2090="","",-SUMIFS(Tabla7[Cantidad],Tabla7[Código del producto],$B2090,Tabla7[Tipo de movimiento],"SALIDA",Tabla7[Mes],I$5))</f>
        <v/>
      </c>
      <c r="J2090" s="39" t="str">
        <f>IF($B2090="","",-SUMIFS(Tabla7[Cantidad],Tabla7[Código del producto],$B2090,Tabla7[Tipo de movimiento],"SALIDA",Tabla7[Mes],J$5))</f>
        <v/>
      </c>
      <c r="K2090" s="39" t="str">
        <f>IF($B2090="","",-SUMIFS(Tabla7[Cantidad],Tabla7[Código del producto],$B2090,Tabla7[Tipo de movimiento],"SALIDA",Tabla7[Mes],K$5))</f>
        <v/>
      </c>
      <c r="L2090" s="39" t="str">
        <f>IF($B2090="","",-SUMIFS(Tabla7[Cantidad],Tabla7[Código del producto],$B2090,Tabla7[Tipo de movimiento],"SALIDA",Tabla7[Mes],L$5))</f>
        <v/>
      </c>
      <c r="M2090" s="39" t="str">
        <f>IF($B2090="","",-SUMIFS(Tabla7[Cantidad],Tabla7[Código del producto],$B2090,Tabla7[Tipo de movimiento],"SALIDA",Tabla7[Mes],M$5))</f>
        <v/>
      </c>
      <c r="N2090" s="39" t="str">
        <f>IF($B2090="","",-SUMIFS(Tabla7[Cantidad],Tabla7[Código del producto],$B2090,Tabla7[Tipo de movimiento],"SALIDA",Tabla7[Mes],N$5))</f>
        <v/>
      </c>
      <c r="O2090" s="39" t="str">
        <f>IF($B2090="","",-SUMIFS(Tabla7[Cantidad],Tabla7[Código del producto],$B2090,Tabla7[Tipo de movimiento],"SALIDA",Tabla7[Mes],O$5))</f>
        <v/>
      </c>
      <c r="P2090" s="39" t="str">
        <f>IF($B2090="","",-SUMIFS(Tabla7[Cantidad],Tabla7[Código del producto],$B2090,Tabla7[Tipo de movimiento],"SALIDA",Tabla7[Mes],P$5))</f>
        <v/>
      </c>
      <c r="Q2090" s="39" t="str">
        <f t="shared" si="96"/>
        <v/>
      </c>
      <c r="R2090" s="51" t="str">
        <f>IF($B2090="","",IFERROR(VLOOKUP($B2090,'ABC rotación'!$C:$G,5,0),"C"))</f>
        <v/>
      </c>
      <c r="S2090" s="41" t="str">
        <f t="shared" si="97"/>
        <v/>
      </c>
      <c r="T2090" s="40" t="str">
        <f t="shared" si="98"/>
        <v/>
      </c>
      <c r="U2090" s="23" t="str">
        <f>IF($B2090="","",VLOOKUP($T2090,Tablas!$X$14:$Y$17,2,1))</f>
        <v/>
      </c>
    </row>
    <row r="2091" spans="2:21" x14ac:dyDescent="0.2">
      <c r="B2091" s="1" t="str">
        <f>IF(Tablas!B2089="","",Tablas!B2089)</f>
        <v/>
      </c>
      <c r="C2091" s="1" t="str">
        <f>IF(Tablas!C2089="","",Tablas!C2089)</f>
        <v/>
      </c>
      <c r="D2091" s="1" t="str">
        <f>IF(Tablas!D2089="","",Tablas!D2089)</f>
        <v/>
      </c>
      <c r="E2091" s="1" t="str">
        <f>IF(Tablas!E2089="","",Tablas!E2089)</f>
        <v/>
      </c>
      <c r="F2091" s="1" t="str">
        <f>IF(Tablas!F2089="","",Tablas!F2089)</f>
        <v/>
      </c>
      <c r="G2091" s="1" t="str">
        <f>IF(Tablas!I2089="","",Tablas!I2089)</f>
        <v/>
      </c>
      <c r="H2091" s="1" t="s">
        <v>911</v>
      </c>
      <c r="I2091" s="39" t="str">
        <f>IF($B2091="","",-SUMIFS(Tabla7[Cantidad],Tabla7[Código del producto],$B2091,Tabla7[Tipo de movimiento],"SALIDA",Tabla7[Mes],I$5))</f>
        <v/>
      </c>
      <c r="J2091" s="39" t="str">
        <f>IF($B2091="","",-SUMIFS(Tabla7[Cantidad],Tabla7[Código del producto],$B2091,Tabla7[Tipo de movimiento],"SALIDA",Tabla7[Mes],J$5))</f>
        <v/>
      </c>
      <c r="K2091" s="39" t="str">
        <f>IF($B2091="","",-SUMIFS(Tabla7[Cantidad],Tabla7[Código del producto],$B2091,Tabla7[Tipo de movimiento],"SALIDA",Tabla7[Mes],K$5))</f>
        <v/>
      </c>
      <c r="L2091" s="39" t="str">
        <f>IF($B2091="","",-SUMIFS(Tabla7[Cantidad],Tabla7[Código del producto],$B2091,Tabla7[Tipo de movimiento],"SALIDA",Tabla7[Mes],L$5))</f>
        <v/>
      </c>
      <c r="M2091" s="39" t="str">
        <f>IF($B2091="","",-SUMIFS(Tabla7[Cantidad],Tabla7[Código del producto],$B2091,Tabla7[Tipo de movimiento],"SALIDA",Tabla7[Mes],M$5))</f>
        <v/>
      </c>
      <c r="N2091" s="39" t="str">
        <f>IF($B2091="","",-SUMIFS(Tabla7[Cantidad],Tabla7[Código del producto],$B2091,Tabla7[Tipo de movimiento],"SALIDA",Tabla7[Mes],N$5))</f>
        <v/>
      </c>
      <c r="O2091" s="39" t="str">
        <f>IF($B2091="","",-SUMIFS(Tabla7[Cantidad],Tabla7[Código del producto],$B2091,Tabla7[Tipo de movimiento],"SALIDA",Tabla7[Mes],O$5))</f>
        <v/>
      </c>
      <c r="P2091" s="39" t="str">
        <f>IF($B2091="","",-SUMIFS(Tabla7[Cantidad],Tabla7[Código del producto],$B2091,Tabla7[Tipo de movimiento],"SALIDA",Tabla7[Mes],P$5))</f>
        <v/>
      </c>
      <c r="Q2091" s="39" t="str">
        <f t="shared" si="96"/>
        <v/>
      </c>
      <c r="R2091" s="51" t="str">
        <f>IF($B2091="","",IFERROR(VLOOKUP($B2091,'ABC rotación'!$C:$G,5,0),"C"))</f>
        <v/>
      </c>
      <c r="S2091" s="41" t="str">
        <f t="shared" si="97"/>
        <v/>
      </c>
      <c r="T2091" s="40" t="str">
        <f t="shared" si="98"/>
        <v/>
      </c>
      <c r="U2091" s="23" t="str">
        <f>IF($B2091="","",VLOOKUP($T2091,Tablas!$X$14:$Y$17,2,1))</f>
        <v/>
      </c>
    </row>
    <row r="2092" spans="2:21" x14ac:dyDescent="0.2">
      <c r="B2092" s="1" t="str">
        <f>IF(Tablas!B2090="","",Tablas!B2090)</f>
        <v/>
      </c>
      <c r="C2092" s="1" t="str">
        <f>IF(Tablas!C2090="","",Tablas!C2090)</f>
        <v/>
      </c>
      <c r="D2092" s="1" t="str">
        <f>IF(Tablas!D2090="","",Tablas!D2090)</f>
        <v/>
      </c>
      <c r="E2092" s="1" t="str">
        <f>IF(Tablas!E2090="","",Tablas!E2090)</f>
        <v/>
      </c>
      <c r="F2092" s="1" t="str">
        <f>IF(Tablas!F2090="","",Tablas!F2090)</f>
        <v/>
      </c>
      <c r="G2092" s="1" t="str">
        <f>IF(Tablas!I2090="","",Tablas!I2090)</f>
        <v/>
      </c>
      <c r="H2092" s="1" t="s">
        <v>911</v>
      </c>
      <c r="I2092" s="39" t="str">
        <f>IF($B2092="","",-SUMIFS(Tabla7[Cantidad],Tabla7[Código del producto],$B2092,Tabla7[Tipo de movimiento],"SALIDA",Tabla7[Mes],I$5))</f>
        <v/>
      </c>
      <c r="J2092" s="39" t="str">
        <f>IF($B2092="","",-SUMIFS(Tabla7[Cantidad],Tabla7[Código del producto],$B2092,Tabla7[Tipo de movimiento],"SALIDA",Tabla7[Mes],J$5))</f>
        <v/>
      </c>
      <c r="K2092" s="39" t="str">
        <f>IF($B2092="","",-SUMIFS(Tabla7[Cantidad],Tabla7[Código del producto],$B2092,Tabla7[Tipo de movimiento],"SALIDA",Tabla7[Mes],K$5))</f>
        <v/>
      </c>
      <c r="L2092" s="39" t="str">
        <f>IF($B2092="","",-SUMIFS(Tabla7[Cantidad],Tabla7[Código del producto],$B2092,Tabla7[Tipo de movimiento],"SALIDA",Tabla7[Mes],L$5))</f>
        <v/>
      </c>
      <c r="M2092" s="39" t="str">
        <f>IF($B2092="","",-SUMIFS(Tabla7[Cantidad],Tabla7[Código del producto],$B2092,Tabla7[Tipo de movimiento],"SALIDA",Tabla7[Mes],M$5))</f>
        <v/>
      </c>
      <c r="N2092" s="39" t="str">
        <f>IF($B2092="","",-SUMIFS(Tabla7[Cantidad],Tabla7[Código del producto],$B2092,Tabla7[Tipo de movimiento],"SALIDA",Tabla7[Mes],N$5))</f>
        <v/>
      </c>
      <c r="O2092" s="39" t="str">
        <f>IF($B2092="","",-SUMIFS(Tabla7[Cantidad],Tabla7[Código del producto],$B2092,Tabla7[Tipo de movimiento],"SALIDA",Tabla7[Mes],O$5))</f>
        <v/>
      </c>
      <c r="P2092" s="39" t="str">
        <f>IF($B2092="","",-SUMIFS(Tabla7[Cantidad],Tabla7[Código del producto],$B2092,Tabla7[Tipo de movimiento],"SALIDA",Tabla7[Mes],P$5))</f>
        <v/>
      </c>
      <c r="Q2092" s="39" t="str">
        <f t="shared" si="96"/>
        <v/>
      </c>
      <c r="R2092" s="51" t="str">
        <f>IF($B2092="","",IFERROR(VLOOKUP($B2092,'ABC rotación'!$C:$G,5,0),"C"))</f>
        <v/>
      </c>
      <c r="S2092" s="41" t="str">
        <f t="shared" si="97"/>
        <v/>
      </c>
      <c r="T2092" s="40" t="str">
        <f t="shared" si="98"/>
        <v/>
      </c>
      <c r="U2092" s="23" t="str">
        <f>IF($B2092="","",VLOOKUP($T2092,Tablas!$X$14:$Y$17,2,1))</f>
        <v/>
      </c>
    </row>
    <row r="2093" spans="2:21" x14ac:dyDescent="0.2">
      <c r="B2093" s="1" t="str">
        <f>IF(Tablas!B2091="","",Tablas!B2091)</f>
        <v/>
      </c>
      <c r="C2093" s="1" t="str">
        <f>IF(Tablas!C2091="","",Tablas!C2091)</f>
        <v/>
      </c>
      <c r="D2093" s="1" t="str">
        <f>IF(Tablas!D2091="","",Tablas!D2091)</f>
        <v/>
      </c>
      <c r="E2093" s="1" t="str">
        <f>IF(Tablas!E2091="","",Tablas!E2091)</f>
        <v/>
      </c>
      <c r="F2093" s="1" t="str">
        <f>IF(Tablas!F2091="","",Tablas!F2091)</f>
        <v/>
      </c>
      <c r="G2093" s="1" t="str">
        <f>IF(Tablas!I2091="","",Tablas!I2091)</f>
        <v/>
      </c>
      <c r="H2093" s="1" t="s">
        <v>911</v>
      </c>
      <c r="I2093" s="39" t="str">
        <f>IF($B2093="","",-SUMIFS(Tabla7[Cantidad],Tabla7[Código del producto],$B2093,Tabla7[Tipo de movimiento],"SALIDA",Tabla7[Mes],I$5))</f>
        <v/>
      </c>
      <c r="J2093" s="39" t="str">
        <f>IF($B2093="","",-SUMIFS(Tabla7[Cantidad],Tabla7[Código del producto],$B2093,Tabla7[Tipo de movimiento],"SALIDA",Tabla7[Mes],J$5))</f>
        <v/>
      </c>
      <c r="K2093" s="39" t="str">
        <f>IF($B2093="","",-SUMIFS(Tabla7[Cantidad],Tabla7[Código del producto],$B2093,Tabla7[Tipo de movimiento],"SALIDA",Tabla7[Mes],K$5))</f>
        <v/>
      </c>
      <c r="L2093" s="39" t="str">
        <f>IF($B2093="","",-SUMIFS(Tabla7[Cantidad],Tabla7[Código del producto],$B2093,Tabla7[Tipo de movimiento],"SALIDA",Tabla7[Mes],L$5))</f>
        <v/>
      </c>
      <c r="M2093" s="39" t="str">
        <f>IF($B2093="","",-SUMIFS(Tabla7[Cantidad],Tabla7[Código del producto],$B2093,Tabla7[Tipo de movimiento],"SALIDA",Tabla7[Mes],M$5))</f>
        <v/>
      </c>
      <c r="N2093" s="39" t="str">
        <f>IF($B2093="","",-SUMIFS(Tabla7[Cantidad],Tabla7[Código del producto],$B2093,Tabla7[Tipo de movimiento],"SALIDA",Tabla7[Mes],N$5))</f>
        <v/>
      </c>
      <c r="O2093" s="39" t="str">
        <f>IF($B2093="","",-SUMIFS(Tabla7[Cantidad],Tabla7[Código del producto],$B2093,Tabla7[Tipo de movimiento],"SALIDA",Tabla7[Mes],O$5))</f>
        <v/>
      </c>
      <c r="P2093" s="39" t="str">
        <f>IF($B2093="","",-SUMIFS(Tabla7[Cantidad],Tabla7[Código del producto],$B2093,Tabla7[Tipo de movimiento],"SALIDA",Tabla7[Mes],P$5))</f>
        <v/>
      </c>
      <c r="Q2093" s="39" t="str">
        <f t="shared" si="96"/>
        <v/>
      </c>
      <c r="R2093" s="51" t="str">
        <f>IF($B2093="","",IFERROR(VLOOKUP($B2093,'ABC rotación'!$C:$G,5,0),"C"))</f>
        <v/>
      </c>
      <c r="S2093" s="41" t="str">
        <f t="shared" si="97"/>
        <v/>
      </c>
      <c r="T2093" s="40" t="str">
        <f t="shared" si="98"/>
        <v/>
      </c>
      <c r="U2093" s="23" t="str">
        <f>IF($B2093="","",VLOOKUP($T2093,Tablas!$X$14:$Y$17,2,1))</f>
        <v/>
      </c>
    </row>
    <row r="2094" spans="2:21" x14ac:dyDescent="0.2">
      <c r="B2094" s="1" t="str">
        <f>IF(Tablas!B2092="","",Tablas!B2092)</f>
        <v/>
      </c>
      <c r="C2094" s="1" t="str">
        <f>IF(Tablas!C2092="","",Tablas!C2092)</f>
        <v/>
      </c>
      <c r="D2094" s="1" t="str">
        <f>IF(Tablas!D2092="","",Tablas!D2092)</f>
        <v/>
      </c>
      <c r="E2094" s="1" t="str">
        <f>IF(Tablas!E2092="","",Tablas!E2092)</f>
        <v/>
      </c>
      <c r="F2094" s="1" t="str">
        <f>IF(Tablas!F2092="","",Tablas!F2092)</f>
        <v/>
      </c>
      <c r="G2094" s="1" t="str">
        <f>IF(Tablas!I2092="","",Tablas!I2092)</f>
        <v/>
      </c>
      <c r="H2094" s="1" t="s">
        <v>911</v>
      </c>
      <c r="I2094" s="39" t="str">
        <f>IF($B2094="","",-SUMIFS(Tabla7[Cantidad],Tabla7[Código del producto],$B2094,Tabla7[Tipo de movimiento],"SALIDA",Tabla7[Mes],I$5))</f>
        <v/>
      </c>
      <c r="J2094" s="39" t="str">
        <f>IF($B2094="","",-SUMIFS(Tabla7[Cantidad],Tabla7[Código del producto],$B2094,Tabla7[Tipo de movimiento],"SALIDA",Tabla7[Mes],J$5))</f>
        <v/>
      </c>
      <c r="K2094" s="39" t="str">
        <f>IF($B2094="","",-SUMIFS(Tabla7[Cantidad],Tabla7[Código del producto],$B2094,Tabla7[Tipo de movimiento],"SALIDA",Tabla7[Mes],K$5))</f>
        <v/>
      </c>
      <c r="L2094" s="39" t="str">
        <f>IF($B2094="","",-SUMIFS(Tabla7[Cantidad],Tabla7[Código del producto],$B2094,Tabla7[Tipo de movimiento],"SALIDA",Tabla7[Mes],L$5))</f>
        <v/>
      </c>
      <c r="M2094" s="39" t="str">
        <f>IF($B2094="","",-SUMIFS(Tabla7[Cantidad],Tabla7[Código del producto],$B2094,Tabla7[Tipo de movimiento],"SALIDA",Tabla7[Mes],M$5))</f>
        <v/>
      </c>
      <c r="N2094" s="39" t="str">
        <f>IF($B2094="","",-SUMIFS(Tabla7[Cantidad],Tabla7[Código del producto],$B2094,Tabla7[Tipo de movimiento],"SALIDA",Tabla7[Mes],N$5))</f>
        <v/>
      </c>
      <c r="O2094" s="39" t="str">
        <f>IF($B2094="","",-SUMIFS(Tabla7[Cantidad],Tabla7[Código del producto],$B2094,Tabla7[Tipo de movimiento],"SALIDA",Tabla7[Mes],O$5))</f>
        <v/>
      </c>
      <c r="P2094" s="39" t="str">
        <f>IF($B2094="","",-SUMIFS(Tabla7[Cantidad],Tabla7[Código del producto],$B2094,Tabla7[Tipo de movimiento],"SALIDA",Tabla7[Mes],P$5))</f>
        <v/>
      </c>
      <c r="Q2094" s="39" t="str">
        <f t="shared" si="96"/>
        <v/>
      </c>
      <c r="R2094" s="51" t="str">
        <f>IF($B2094="","",IFERROR(VLOOKUP($B2094,'ABC rotación'!$C:$G,5,0),"C"))</f>
        <v/>
      </c>
      <c r="S2094" s="41" t="str">
        <f t="shared" si="97"/>
        <v/>
      </c>
      <c r="T2094" s="40" t="str">
        <f t="shared" si="98"/>
        <v/>
      </c>
      <c r="U2094" s="23" t="str">
        <f>IF($B2094="","",VLOOKUP($T2094,Tablas!$X$14:$Y$17,2,1))</f>
        <v/>
      </c>
    </row>
    <row r="2095" spans="2:21" x14ac:dyDescent="0.2">
      <c r="B2095" s="1" t="str">
        <f>IF(Tablas!B2093="","",Tablas!B2093)</f>
        <v/>
      </c>
      <c r="C2095" s="1" t="str">
        <f>IF(Tablas!C2093="","",Tablas!C2093)</f>
        <v/>
      </c>
      <c r="D2095" s="1" t="str">
        <f>IF(Tablas!D2093="","",Tablas!D2093)</f>
        <v/>
      </c>
      <c r="E2095" s="1" t="str">
        <f>IF(Tablas!E2093="","",Tablas!E2093)</f>
        <v/>
      </c>
      <c r="F2095" s="1" t="str">
        <f>IF(Tablas!F2093="","",Tablas!F2093)</f>
        <v/>
      </c>
      <c r="G2095" s="1" t="str">
        <f>IF(Tablas!I2093="","",Tablas!I2093)</f>
        <v/>
      </c>
      <c r="H2095" s="1" t="s">
        <v>911</v>
      </c>
      <c r="I2095" s="39" t="str">
        <f>IF($B2095="","",-SUMIFS(Tabla7[Cantidad],Tabla7[Código del producto],$B2095,Tabla7[Tipo de movimiento],"SALIDA",Tabla7[Mes],I$5))</f>
        <v/>
      </c>
      <c r="J2095" s="39" t="str">
        <f>IF($B2095="","",-SUMIFS(Tabla7[Cantidad],Tabla7[Código del producto],$B2095,Tabla7[Tipo de movimiento],"SALIDA",Tabla7[Mes],J$5))</f>
        <v/>
      </c>
      <c r="K2095" s="39" t="str">
        <f>IF($B2095="","",-SUMIFS(Tabla7[Cantidad],Tabla7[Código del producto],$B2095,Tabla7[Tipo de movimiento],"SALIDA",Tabla7[Mes],K$5))</f>
        <v/>
      </c>
      <c r="L2095" s="39" t="str">
        <f>IF($B2095="","",-SUMIFS(Tabla7[Cantidad],Tabla7[Código del producto],$B2095,Tabla7[Tipo de movimiento],"SALIDA",Tabla7[Mes],L$5))</f>
        <v/>
      </c>
      <c r="M2095" s="39" t="str">
        <f>IF($B2095="","",-SUMIFS(Tabla7[Cantidad],Tabla7[Código del producto],$B2095,Tabla7[Tipo de movimiento],"SALIDA",Tabla7[Mes],M$5))</f>
        <v/>
      </c>
      <c r="N2095" s="39" t="str">
        <f>IF($B2095="","",-SUMIFS(Tabla7[Cantidad],Tabla7[Código del producto],$B2095,Tabla7[Tipo de movimiento],"SALIDA",Tabla7[Mes],N$5))</f>
        <v/>
      </c>
      <c r="O2095" s="39" t="str">
        <f>IF($B2095="","",-SUMIFS(Tabla7[Cantidad],Tabla7[Código del producto],$B2095,Tabla7[Tipo de movimiento],"SALIDA",Tabla7[Mes],O$5))</f>
        <v/>
      </c>
      <c r="P2095" s="39" t="str">
        <f>IF($B2095="","",-SUMIFS(Tabla7[Cantidad],Tabla7[Código del producto],$B2095,Tabla7[Tipo de movimiento],"SALIDA",Tabla7[Mes],P$5))</f>
        <v/>
      </c>
      <c r="Q2095" s="39" t="str">
        <f t="shared" si="96"/>
        <v/>
      </c>
      <c r="R2095" s="51" t="str">
        <f>IF($B2095="","",IFERROR(VLOOKUP($B2095,'ABC rotación'!$C:$G,5,0),"C"))</f>
        <v/>
      </c>
      <c r="S2095" s="41" t="str">
        <f t="shared" si="97"/>
        <v/>
      </c>
      <c r="T2095" s="40" t="str">
        <f t="shared" si="98"/>
        <v/>
      </c>
      <c r="U2095" s="23" t="str">
        <f>IF($B2095="","",VLOOKUP($T2095,Tablas!$X$14:$Y$17,2,1))</f>
        <v/>
      </c>
    </row>
    <row r="2096" spans="2:21" x14ac:dyDescent="0.2">
      <c r="B2096" s="1" t="str">
        <f>IF(Tablas!B2094="","",Tablas!B2094)</f>
        <v/>
      </c>
      <c r="C2096" s="1" t="str">
        <f>IF(Tablas!C2094="","",Tablas!C2094)</f>
        <v/>
      </c>
      <c r="D2096" s="1" t="str">
        <f>IF(Tablas!D2094="","",Tablas!D2094)</f>
        <v/>
      </c>
      <c r="E2096" s="1" t="str">
        <f>IF(Tablas!E2094="","",Tablas!E2094)</f>
        <v/>
      </c>
      <c r="F2096" s="1" t="str">
        <f>IF(Tablas!F2094="","",Tablas!F2094)</f>
        <v/>
      </c>
      <c r="G2096" s="1" t="str">
        <f>IF(Tablas!I2094="","",Tablas!I2094)</f>
        <v/>
      </c>
      <c r="H2096" s="1" t="s">
        <v>911</v>
      </c>
      <c r="I2096" s="39" t="str">
        <f>IF($B2096="","",-SUMIFS(Tabla7[Cantidad],Tabla7[Código del producto],$B2096,Tabla7[Tipo de movimiento],"SALIDA",Tabla7[Mes],I$5))</f>
        <v/>
      </c>
      <c r="J2096" s="39" t="str">
        <f>IF($B2096="","",-SUMIFS(Tabla7[Cantidad],Tabla7[Código del producto],$B2096,Tabla7[Tipo de movimiento],"SALIDA",Tabla7[Mes],J$5))</f>
        <v/>
      </c>
      <c r="K2096" s="39" t="str">
        <f>IF($B2096="","",-SUMIFS(Tabla7[Cantidad],Tabla7[Código del producto],$B2096,Tabla7[Tipo de movimiento],"SALIDA",Tabla7[Mes],K$5))</f>
        <v/>
      </c>
      <c r="L2096" s="39" t="str">
        <f>IF($B2096="","",-SUMIFS(Tabla7[Cantidad],Tabla7[Código del producto],$B2096,Tabla7[Tipo de movimiento],"SALIDA",Tabla7[Mes],L$5))</f>
        <v/>
      </c>
      <c r="M2096" s="39" t="str">
        <f>IF($B2096="","",-SUMIFS(Tabla7[Cantidad],Tabla7[Código del producto],$B2096,Tabla7[Tipo de movimiento],"SALIDA",Tabla7[Mes],M$5))</f>
        <v/>
      </c>
      <c r="N2096" s="39" t="str">
        <f>IF($B2096="","",-SUMIFS(Tabla7[Cantidad],Tabla7[Código del producto],$B2096,Tabla7[Tipo de movimiento],"SALIDA",Tabla7[Mes],N$5))</f>
        <v/>
      </c>
      <c r="O2096" s="39" t="str">
        <f>IF($B2096="","",-SUMIFS(Tabla7[Cantidad],Tabla7[Código del producto],$B2096,Tabla7[Tipo de movimiento],"SALIDA",Tabla7[Mes],O$5))</f>
        <v/>
      </c>
      <c r="P2096" s="39" t="str">
        <f>IF($B2096="","",-SUMIFS(Tabla7[Cantidad],Tabla7[Código del producto],$B2096,Tabla7[Tipo de movimiento],"SALIDA",Tabla7[Mes],P$5))</f>
        <v/>
      </c>
      <c r="Q2096" s="39" t="str">
        <f t="shared" si="96"/>
        <v/>
      </c>
      <c r="R2096" s="51" t="str">
        <f>IF($B2096="","",IFERROR(VLOOKUP($B2096,'ABC rotación'!$C:$G,5,0),"C"))</f>
        <v/>
      </c>
      <c r="S2096" s="41" t="str">
        <f t="shared" si="97"/>
        <v/>
      </c>
      <c r="T2096" s="40" t="str">
        <f t="shared" si="98"/>
        <v/>
      </c>
      <c r="U2096" s="23" t="str">
        <f>IF($B2096="","",VLOOKUP($T2096,Tablas!$X$14:$Y$17,2,1))</f>
        <v/>
      </c>
    </row>
    <row r="2097" spans="2:21" x14ac:dyDescent="0.2">
      <c r="B2097" s="1" t="str">
        <f>IF(Tablas!B2095="","",Tablas!B2095)</f>
        <v/>
      </c>
      <c r="C2097" s="1" t="str">
        <f>IF(Tablas!C2095="","",Tablas!C2095)</f>
        <v/>
      </c>
      <c r="D2097" s="1" t="str">
        <f>IF(Tablas!D2095="","",Tablas!D2095)</f>
        <v/>
      </c>
      <c r="E2097" s="1" t="str">
        <f>IF(Tablas!E2095="","",Tablas!E2095)</f>
        <v/>
      </c>
      <c r="F2097" s="1" t="str">
        <f>IF(Tablas!F2095="","",Tablas!F2095)</f>
        <v/>
      </c>
      <c r="G2097" s="1" t="str">
        <f>IF(Tablas!I2095="","",Tablas!I2095)</f>
        <v/>
      </c>
      <c r="H2097" s="1" t="s">
        <v>911</v>
      </c>
      <c r="I2097" s="39" t="str">
        <f>IF($B2097="","",-SUMIFS(Tabla7[Cantidad],Tabla7[Código del producto],$B2097,Tabla7[Tipo de movimiento],"SALIDA",Tabla7[Mes],I$5))</f>
        <v/>
      </c>
      <c r="J2097" s="39" t="str">
        <f>IF($B2097="","",-SUMIFS(Tabla7[Cantidad],Tabla7[Código del producto],$B2097,Tabla7[Tipo de movimiento],"SALIDA",Tabla7[Mes],J$5))</f>
        <v/>
      </c>
      <c r="K2097" s="39" t="str">
        <f>IF($B2097="","",-SUMIFS(Tabla7[Cantidad],Tabla7[Código del producto],$B2097,Tabla7[Tipo de movimiento],"SALIDA",Tabla7[Mes],K$5))</f>
        <v/>
      </c>
      <c r="L2097" s="39" t="str">
        <f>IF($B2097="","",-SUMIFS(Tabla7[Cantidad],Tabla7[Código del producto],$B2097,Tabla7[Tipo de movimiento],"SALIDA",Tabla7[Mes],L$5))</f>
        <v/>
      </c>
      <c r="M2097" s="39" t="str">
        <f>IF($B2097="","",-SUMIFS(Tabla7[Cantidad],Tabla7[Código del producto],$B2097,Tabla7[Tipo de movimiento],"SALIDA",Tabla7[Mes],M$5))</f>
        <v/>
      </c>
      <c r="N2097" s="39" t="str">
        <f>IF($B2097="","",-SUMIFS(Tabla7[Cantidad],Tabla7[Código del producto],$B2097,Tabla7[Tipo de movimiento],"SALIDA",Tabla7[Mes],N$5))</f>
        <v/>
      </c>
      <c r="O2097" s="39" t="str">
        <f>IF($B2097="","",-SUMIFS(Tabla7[Cantidad],Tabla7[Código del producto],$B2097,Tabla7[Tipo de movimiento],"SALIDA",Tabla7[Mes],O$5))</f>
        <v/>
      </c>
      <c r="P2097" s="39" t="str">
        <f>IF($B2097="","",-SUMIFS(Tabla7[Cantidad],Tabla7[Código del producto],$B2097,Tabla7[Tipo de movimiento],"SALIDA",Tabla7[Mes],P$5))</f>
        <v/>
      </c>
      <c r="Q2097" s="39" t="str">
        <f t="shared" si="96"/>
        <v/>
      </c>
      <c r="R2097" s="51" t="str">
        <f>IF($B2097="","",IFERROR(VLOOKUP($B2097,'ABC rotación'!$C:$G,5,0),"C"))</f>
        <v/>
      </c>
      <c r="S2097" s="41" t="str">
        <f t="shared" si="97"/>
        <v/>
      </c>
      <c r="T2097" s="40" t="str">
        <f t="shared" si="98"/>
        <v/>
      </c>
      <c r="U2097" s="23" t="str">
        <f>IF($B2097="","",VLOOKUP($T2097,Tablas!$X$14:$Y$17,2,1))</f>
        <v/>
      </c>
    </row>
    <row r="2098" spans="2:21" x14ac:dyDescent="0.2">
      <c r="B2098" s="1" t="str">
        <f>IF(Tablas!B2096="","",Tablas!B2096)</f>
        <v/>
      </c>
      <c r="C2098" s="1" t="str">
        <f>IF(Tablas!C2096="","",Tablas!C2096)</f>
        <v/>
      </c>
      <c r="D2098" s="1" t="str">
        <f>IF(Tablas!D2096="","",Tablas!D2096)</f>
        <v/>
      </c>
      <c r="E2098" s="1" t="str">
        <f>IF(Tablas!E2096="","",Tablas!E2096)</f>
        <v/>
      </c>
      <c r="F2098" s="1" t="str">
        <f>IF(Tablas!F2096="","",Tablas!F2096)</f>
        <v/>
      </c>
      <c r="G2098" s="1" t="str">
        <f>IF(Tablas!I2096="","",Tablas!I2096)</f>
        <v/>
      </c>
      <c r="H2098" s="1" t="s">
        <v>911</v>
      </c>
      <c r="I2098" s="39" t="str">
        <f>IF($B2098="","",-SUMIFS(Tabla7[Cantidad],Tabla7[Código del producto],$B2098,Tabla7[Tipo de movimiento],"SALIDA",Tabla7[Mes],I$5))</f>
        <v/>
      </c>
      <c r="J2098" s="39" t="str">
        <f>IF($B2098="","",-SUMIFS(Tabla7[Cantidad],Tabla7[Código del producto],$B2098,Tabla7[Tipo de movimiento],"SALIDA",Tabla7[Mes],J$5))</f>
        <v/>
      </c>
      <c r="K2098" s="39" t="str">
        <f>IF($B2098="","",-SUMIFS(Tabla7[Cantidad],Tabla7[Código del producto],$B2098,Tabla7[Tipo de movimiento],"SALIDA",Tabla7[Mes],K$5))</f>
        <v/>
      </c>
      <c r="L2098" s="39" t="str">
        <f>IF($B2098="","",-SUMIFS(Tabla7[Cantidad],Tabla7[Código del producto],$B2098,Tabla7[Tipo de movimiento],"SALIDA",Tabla7[Mes],L$5))</f>
        <v/>
      </c>
      <c r="M2098" s="39" t="str">
        <f>IF($B2098="","",-SUMIFS(Tabla7[Cantidad],Tabla7[Código del producto],$B2098,Tabla7[Tipo de movimiento],"SALIDA",Tabla7[Mes],M$5))</f>
        <v/>
      </c>
      <c r="N2098" s="39" t="str">
        <f>IF($B2098="","",-SUMIFS(Tabla7[Cantidad],Tabla7[Código del producto],$B2098,Tabla7[Tipo de movimiento],"SALIDA",Tabla7[Mes],N$5))</f>
        <v/>
      </c>
      <c r="O2098" s="39" t="str">
        <f>IF($B2098="","",-SUMIFS(Tabla7[Cantidad],Tabla7[Código del producto],$B2098,Tabla7[Tipo de movimiento],"SALIDA",Tabla7[Mes],O$5))</f>
        <v/>
      </c>
      <c r="P2098" s="39" t="str">
        <f>IF($B2098="","",-SUMIFS(Tabla7[Cantidad],Tabla7[Código del producto],$B2098,Tabla7[Tipo de movimiento],"SALIDA",Tabla7[Mes],P$5))</f>
        <v/>
      </c>
      <c r="Q2098" s="39" t="str">
        <f t="shared" si="96"/>
        <v/>
      </c>
      <c r="R2098" s="51" t="str">
        <f>IF($B2098="","",IFERROR(VLOOKUP($B2098,'ABC rotación'!$C:$G,5,0),"C"))</f>
        <v/>
      </c>
      <c r="S2098" s="41" t="str">
        <f t="shared" si="97"/>
        <v/>
      </c>
      <c r="T2098" s="40" t="str">
        <f t="shared" si="98"/>
        <v/>
      </c>
      <c r="U2098" s="23" t="str">
        <f>IF($B2098="","",VLOOKUP($T2098,Tablas!$X$14:$Y$17,2,1))</f>
        <v/>
      </c>
    </row>
    <row r="2099" spans="2:21" x14ac:dyDescent="0.2">
      <c r="B2099" s="1" t="str">
        <f>IF(Tablas!B2097="","",Tablas!B2097)</f>
        <v/>
      </c>
      <c r="C2099" s="1" t="str">
        <f>IF(Tablas!C2097="","",Tablas!C2097)</f>
        <v/>
      </c>
      <c r="D2099" s="1" t="str">
        <f>IF(Tablas!D2097="","",Tablas!D2097)</f>
        <v/>
      </c>
      <c r="E2099" s="1" t="str">
        <f>IF(Tablas!E2097="","",Tablas!E2097)</f>
        <v/>
      </c>
      <c r="F2099" s="1" t="str">
        <f>IF(Tablas!F2097="","",Tablas!F2097)</f>
        <v/>
      </c>
      <c r="G2099" s="1" t="str">
        <f>IF(Tablas!I2097="","",Tablas!I2097)</f>
        <v/>
      </c>
      <c r="H2099" s="1" t="s">
        <v>911</v>
      </c>
      <c r="I2099" s="39" t="str">
        <f>IF($B2099="","",-SUMIFS(Tabla7[Cantidad],Tabla7[Código del producto],$B2099,Tabla7[Tipo de movimiento],"SALIDA",Tabla7[Mes],I$5))</f>
        <v/>
      </c>
      <c r="J2099" s="39" t="str">
        <f>IF($B2099="","",-SUMIFS(Tabla7[Cantidad],Tabla7[Código del producto],$B2099,Tabla7[Tipo de movimiento],"SALIDA",Tabla7[Mes],J$5))</f>
        <v/>
      </c>
      <c r="K2099" s="39" t="str">
        <f>IF($B2099="","",-SUMIFS(Tabla7[Cantidad],Tabla7[Código del producto],$B2099,Tabla7[Tipo de movimiento],"SALIDA",Tabla7[Mes],K$5))</f>
        <v/>
      </c>
      <c r="L2099" s="39" t="str">
        <f>IF($B2099="","",-SUMIFS(Tabla7[Cantidad],Tabla7[Código del producto],$B2099,Tabla7[Tipo de movimiento],"SALIDA",Tabla7[Mes],L$5))</f>
        <v/>
      </c>
      <c r="M2099" s="39" t="str">
        <f>IF($B2099="","",-SUMIFS(Tabla7[Cantidad],Tabla7[Código del producto],$B2099,Tabla7[Tipo de movimiento],"SALIDA",Tabla7[Mes],M$5))</f>
        <v/>
      </c>
      <c r="N2099" s="39" t="str">
        <f>IF($B2099="","",-SUMIFS(Tabla7[Cantidad],Tabla7[Código del producto],$B2099,Tabla7[Tipo de movimiento],"SALIDA",Tabla7[Mes],N$5))</f>
        <v/>
      </c>
      <c r="O2099" s="39" t="str">
        <f>IF($B2099="","",-SUMIFS(Tabla7[Cantidad],Tabla7[Código del producto],$B2099,Tabla7[Tipo de movimiento],"SALIDA",Tabla7[Mes],O$5))</f>
        <v/>
      </c>
      <c r="P2099" s="39" t="str">
        <f>IF($B2099="","",-SUMIFS(Tabla7[Cantidad],Tabla7[Código del producto],$B2099,Tabla7[Tipo de movimiento],"SALIDA",Tabla7[Mes],P$5))</f>
        <v/>
      </c>
      <c r="Q2099" s="39" t="str">
        <f t="shared" si="96"/>
        <v/>
      </c>
      <c r="R2099" s="51" t="str">
        <f>IF($B2099="","",IFERROR(VLOOKUP($B2099,'ABC rotación'!$C:$G,5,0),"C"))</f>
        <v/>
      </c>
      <c r="S2099" s="41" t="str">
        <f t="shared" si="97"/>
        <v/>
      </c>
      <c r="T2099" s="40" t="str">
        <f t="shared" si="98"/>
        <v/>
      </c>
      <c r="U2099" s="23" t="str">
        <f>IF($B2099="","",VLOOKUP($T2099,Tablas!$X$14:$Y$17,2,1))</f>
        <v/>
      </c>
    </row>
    <row r="2100" spans="2:21" x14ac:dyDescent="0.2">
      <c r="B2100" s="1" t="str">
        <f>IF(Tablas!B2098="","",Tablas!B2098)</f>
        <v/>
      </c>
      <c r="C2100" s="1" t="str">
        <f>IF(Tablas!C2098="","",Tablas!C2098)</f>
        <v/>
      </c>
      <c r="D2100" s="1" t="str">
        <f>IF(Tablas!D2098="","",Tablas!D2098)</f>
        <v/>
      </c>
      <c r="E2100" s="1" t="str">
        <f>IF(Tablas!E2098="","",Tablas!E2098)</f>
        <v/>
      </c>
      <c r="F2100" s="1" t="str">
        <f>IF(Tablas!F2098="","",Tablas!F2098)</f>
        <v/>
      </c>
      <c r="G2100" s="1" t="str">
        <f>IF(Tablas!I2098="","",Tablas!I2098)</f>
        <v/>
      </c>
      <c r="H2100" s="1" t="s">
        <v>911</v>
      </c>
      <c r="I2100" s="39" t="str">
        <f>IF($B2100="","",-SUMIFS(Tabla7[Cantidad],Tabla7[Código del producto],$B2100,Tabla7[Tipo de movimiento],"SALIDA",Tabla7[Mes],I$5))</f>
        <v/>
      </c>
      <c r="J2100" s="39" t="str">
        <f>IF($B2100="","",-SUMIFS(Tabla7[Cantidad],Tabla7[Código del producto],$B2100,Tabla7[Tipo de movimiento],"SALIDA",Tabla7[Mes],J$5))</f>
        <v/>
      </c>
      <c r="K2100" s="39" t="str">
        <f>IF($B2100="","",-SUMIFS(Tabla7[Cantidad],Tabla7[Código del producto],$B2100,Tabla7[Tipo de movimiento],"SALIDA",Tabla7[Mes],K$5))</f>
        <v/>
      </c>
      <c r="L2100" s="39" t="str">
        <f>IF($B2100="","",-SUMIFS(Tabla7[Cantidad],Tabla7[Código del producto],$B2100,Tabla7[Tipo de movimiento],"SALIDA",Tabla7[Mes],L$5))</f>
        <v/>
      </c>
      <c r="M2100" s="39" t="str">
        <f>IF($B2100="","",-SUMIFS(Tabla7[Cantidad],Tabla7[Código del producto],$B2100,Tabla7[Tipo de movimiento],"SALIDA",Tabla7[Mes],M$5))</f>
        <v/>
      </c>
      <c r="N2100" s="39" t="str">
        <f>IF($B2100="","",-SUMIFS(Tabla7[Cantidad],Tabla7[Código del producto],$B2100,Tabla7[Tipo de movimiento],"SALIDA",Tabla7[Mes],N$5))</f>
        <v/>
      </c>
      <c r="O2100" s="39" t="str">
        <f>IF($B2100="","",-SUMIFS(Tabla7[Cantidad],Tabla7[Código del producto],$B2100,Tabla7[Tipo de movimiento],"SALIDA",Tabla7[Mes],O$5))</f>
        <v/>
      </c>
      <c r="P2100" s="39" t="str">
        <f>IF($B2100="","",-SUMIFS(Tabla7[Cantidad],Tabla7[Código del producto],$B2100,Tabla7[Tipo de movimiento],"SALIDA",Tabla7[Mes],P$5))</f>
        <v/>
      </c>
      <c r="Q2100" s="39" t="str">
        <f t="shared" si="96"/>
        <v/>
      </c>
      <c r="R2100" s="51" t="str">
        <f>IF($B2100="","",IFERROR(VLOOKUP($B2100,'ABC rotación'!$C:$G,5,0),"C"))</f>
        <v/>
      </c>
      <c r="S2100" s="41" t="str">
        <f t="shared" si="97"/>
        <v/>
      </c>
      <c r="T2100" s="40" t="str">
        <f t="shared" si="98"/>
        <v/>
      </c>
      <c r="U2100" s="23" t="str">
        <f>IF($B2100="","",VLOOKUP($T2100,Tablas!$X$14:$Y$17,2,1))</f>
        <v/>
      </c>
    </row>
    <row r="2101" spans="2:21" x14ac:dyDescent="0.2">
      <c r="B2101" s="1" t="str">
        <f>IF(Tablas!B2099="","",Tablas!B2099)</f>
        <v/>
      </c>
      <c r="C2101" s="1" t="str">
        <f>IF(Tablas!C2099="","",Tablas!C2099)</f>
        <v/>
      </c>
      <c r="D2101" s="1" t="str">
        <f>IF(Tablas!D2099="","",Tablas!D2099)</f>
        <v/>
      </c>
      <c r="E2101" s="1" t="str">
        <f>IF(Tablas!E2099="","",Tablas!E2099)</f>
        <v/>
      </c>
      <c r="F2101" s="1" t="str">
        <f>IF(Tablas!F2099="","",Tablas!F2099)</f>
        <v/>
      </c>
      <c r="G2101" s="1" t="str">
        <f>IF(Tablas!I2099="","",Tablas!I2099)</f>
        <v/>
      </c>
      <c r="H2101" s="1" t="s">
        <v>911</v>
      </c>
      <c r="I2101" s="39" t="str">
        <f>IF($B2101="","",-SUMIFS(Tabla7[Cantidad],Tabla7[Código del producto],$B2101,Tabla7[Tipo de movimiento],"SALIDA",Tabla7[Mes],I$5))</f>
        <v/>
      </c>
      <c r="J2101" s="39" t="str">
        <f>IF($B2101="","",-SUMIFS(Tabla7[Cantidad],Tabla7[Código del producto],$B2101,Tabla7[Tipo de movimiento],"SALIDA",Tabla7[Mes],J$5))</f>
        <v/>
      </c>
      <c r="K2101" s="39" t="str">
        <f>IF($B2101="","",-SUMIFS(Tabla7[Cantidad],Tabla7[Código del producto],$B2101,Tabla7[Tipo de movimiento],"SALIDA",Tabla7[Mes],K$5))</f>
        <v/>
      </c>
      <c r="L2101" s="39" t="str">
        <f>IF($B2101="","",-SUMIFS(Tabla7[Cantidad],Tabla7[Código del producto],$B2101,Tabla7[Tipo de movimiento],"SALIDA",Tabla7[Mes],L$5))</f>
        <v/>
      </c>
      <c r="M2101" s="39" t="str">
        <f>IF($B2101="","",-SUMIFS(Tabla7[Cantidad],Tabla7[Código del producto],$B2101,Tabla7[Tipo de movimiento],"SALIDA",Tabla7[Mes],M$5))</f>
        <v/>
      </c>
      <c r="N2101" s="39" t="str">
        <f>IF($B2101="","",-SUMIFS(Tabla7[Cantidad],Tabla7[Código del producto],$B2101,Tabla7[Tipo de movimiento],"SALIDA",Tabla7[Mes],N$5))</f>
        <v/>
      </c>
      <c r="O2101" s="39" t="str">
        <f>IF($B2101="","",-SUMIFS(Tabla7[Cantidad],Tabla7[Código del producto],$B2101,Tabla7[Tipo de movimiento],"SALIDA",Tabla7[Mes],O$5))</f>
        <v/>
      </c>
      <c r="P2101" s="39" t="str">
        <f>IF($B2101="","",-SUMIFS(Tabla7[Cantidad],Tabla7[Código del producto],$B2101,Tabla7[Tipo de movimiento],"SALIDA",Tabla7[Mes],P$5))</f>
        <v/>
      </c>
      <c r="Q2101" s="39" t="str">
        <f t="shared" si="96"/>
        <v/>
      </c>
      <c r="R2101" s="51" t="str">
        <f>IF($B2101="","",IFERROR(VLOOKUP($B2101,'ABC rotación'!$C:$G,5,0),"C"))</f>
        <v/>
      </c>
      <c r="S2101" s="41" t="str">
        <f t="shared" si="97"/>
        <v/>
      </c>
      <c r="T2101" s="40" t="str">
        <f t="shared" si="98"/>
        <v/>
      </c>
      <c r="U2101" s="23" t="str">
        <f>IF($B2101="","",VLOOKUP($T2101,Tablas!$X$14:$Y$17,2,1))</f>
        <v/>
      </c>
    </row>
    <row r="2102" spans="2:21" x14ac:dyDescent="0.2">
      <c r="B2102" s="1" t="str">
        <f>IF(Tablas!B2100="","",Tablas!B2100)</f>
        <v/>
      </c>
      <c r="C2102" s="1" t="str">
        <f>IF(Tablas!C2100="","",Tablas!C2100)</f>
        <v/>
      </c>
      <c r="D2102" s="1" t="str">
        <f>IF(Tablas!D2100="","",Tablas!D2100)</f>
        <v/>
      </c>
      <c r="E2102" s="1" t="str">
        <f>IF(Tablas!E2100="","",Tablas!E2100)</f>
        <v/>
      </c>
      <c r="F2102" s="1" t="str">
        <f>IF(Tablas!F2100="","",Tablas!F2100)</f>
        <v/>
      </c>
      <c r="G2102" s="1" t="str">
        <f>IF(Tablas!I2100="","",Tablas!I2100)</f>
        <v/>
      </c>
      <c r="H2102" s="1" t="s">
        <v>911</v>
      </c>
      <c r="I2102" s="39" t="str">
        <f>IF($B2102="","",-SUMIFS(Tabla7[Cantidad],Tabla7[Código del producto],$B2102,Tabla7[Tipo de movimiento],"SALIDA",Tabla7[Mes],I$5))</f>
        <v/>
      </c>
      <c r="J2102" s="39" t="str">
        <f>IF($B2102="","",-SUMIFS(Tabla7[Cantidad],Tabla7[Código del producto],$B2102,Tabla7[Tipo de movimiento],"SALIDA",Tabla7[Mes],J$5))</f>
        <v/>
      </c>
      <c r="K2102" s="39" t="str">
        <f>IF($B2102="","",-SUMIFS(Tabla7[Cantidad],Tabla7[Código del producto],$B2102,Tabla7[Tipo de movimiento],"SALIDA",Tabla7[Mes],K$5))</f>
        <v/>
      </c>
      <c r="L2102" s="39" t="str">
        <f>IF($B2102="","",-SUMIFS(Tabla7[Cantidad],Tabla7[Código del producto],$B2102,Tabla7[Tipo de movimiento],"SALIDA",Tabla7[Mes],L$5))</f>
        <v/>
      </c>
      <c r="M2102" s="39" t="str">
        <f>IF($B2102="","",-SUMIFS(Tabla7[Cantidad],Tabla7[Código del producto],$B2102,Tabla7[Tipo de movimiento],"SALIDA",Tabla7[Mes],M$5))</f>
        <v/>
      </c>
      <c r="N2102" s="39" t="str">
        <f>IF($B2102="","",-SUMIFS(Tabla7[Cantidad],Tabla7[Código del producto],$B2102,Tabla7[Tipo de movimiento],"SALIDA",Tabla7[Mes],N$5))</f>
        <v/>
      </c>
      <c r="O2102" s="39" t="str">
        <f>IF($B2102="","",-SUMIFS(Tabla7[Cantidad],Tabla7[Código del producto],$B2102,Tabla7[Tipo de movimiento],"SALIDA",Tabla7[Mes],O$5))</f>
        <v/>
      </c>
      <c r="P2102" s="39" t="str">
        <f>IF($B2102="","",-SUMIFS(Tabla7[Cantidad],Tabla7[Código del producto],$B2102,Tabla7[Tipo de movimiento],"SALIDA",Tabla7[Mes],P$5))</f>
        <v/>
      </c>
      <c r="Q2102" s="39" t="str">
        <f t="shared" si="96"/>
        <v/>
      </c>
      <c r="R2102" s="51" t="str">
        <f>IF($B2102="","",IFERROR(VLOOKUP($B2102,'ABC rotación'!$C:$G,5,0),"C"))</f>
        <v/>
      </c>
      <c r="S2102" s="41" t="str">
        <f t="shared" si="97"/>
        <v/>
      </c>
      <c r="T2102" s="40" t="str">
        <f t="shared" si="98"/>
        <v/>
      </c>
      <c r="U2102" s="23" t="str">
        <f>IF($B2102="","",VLOOKUP($T2102,Tablas!$X$14:$Y$17,2,1))</f>
        <v/>
      </c>
    </row>
    <row r="2103" spans="2:21" x14ac:dyDescent="0.2">
      <c r="B2103" s="1" t="str">
        <f>IF(Tablas!B2101="","",Tablas!B2101)</f>
        <v/>
      </c>
      <c r="C2103" s="1" t="str">
        <f>IF(Tablas!C2101="","",Tablas!C2101)</f>
        <v/>
      </c>
      <c r="D2103" s="1" t="str">
        <f>IF(Tablas!D2101="","",Tablas!D2101)</f>
        <v/>
      </c>
      <c r="E2103" s="1" t="str">
        <f>IF(Tablas!E2101="","",Tablas!E2101)</f>
        <v/>
      </c>
      <c r="F2103" s="1" t="str">
        <f>IF(Tablas!F2101="","",Tablas!F2101)</f>
        <v/>
      </c>
      <c r="G2103" s="1" t="str">
        <f>IF(Tablas!I2101="","",Tablas!I2101)</f>
        <v/>
      </c>
      <c r="H2103" s="1" t="s">
        <v>911</v>
      </c>
      <c r="I2103" s="39" t="str">
        <f>IF($B2103="","",-SUMIFS(Tabla7[Cantidad],Tabla7[Código del producto],$B2103,Tabla7[Tipo de movimiento],"SALIDA",Tabla7[Mes],I$5))</f>
        <v/>
      </c>
      <c r="J2103" s="39" t="str">
        <f>IF($B2103="","",-SUMIFS(Tabla7[Cantidad],Tabla7[Código del producto],$B2103,Tabla7[Tipo de movimiento],"SALIDA",Tabla7[Mes],J$5))</f>
        <v/>
      </c>
      <c r="K2103" s="39" t="str">
        <f>IF($B2103="","",-SUMIFS(Tabla7[Cantidad],Tabla7[Código del producto],$B2103,Tabla7[Tipo de movimiento],"SALIDA",Tabla7[Mes],K$5))</f>
        <v/>
      </c>
      <c r="L2103" s="39" t="str">
        <f>IF($B2103="","",-SUMIFS(Tabla7[Cantidad],Tabla7[Código del producto],$B2103,Tabla7[Tipo de movimiento],"SALIDA",Tabla7[Mes],L$5))</f>
        <v/>
      </c>
      <c r="M2103" s="39" t="str">
        <f>IF($B2103="","",-SUMIFS(Tabla7[Cantidad],Tabla7[Código del producto],$B2103,Tabla7[Tipo de movimiento],"SALIDA",Tabla7[Mes],M$5))</f>
        <v/>
      </c>
      <c r="N2103" s="39" t="str">
        <f>IF($B2103="","",-SUMIFS(Tabla7[Cantidad],Tabla7[Código del producto],$B2103,Tabla7[Tipo de movimiento],"SALIDA",Tabla7[Mes],N$5))</f>
        <v/>
      </c>
      <c r="O2103" s="39" t="str">
        <f>IF($B2103="","",-SUMIFS(Tabla7[Cantidad],Tabla7[Código del producto],$B2103,Tabla7[Tipo de movimiento],"SALIDA",Tabla7[Mes],O$5))</f>
        <v/>
      </c>
      <c r="P2103" s="39" t="str">
        <f>IF($B2103="","",-SUMIFS(Tabla7[Cantidad],Tabla7[Código del producto],$B2103,Tabla7[Tipo de movimiento],"SALIDA",Tabla7[Mes],P$5))</f>
        <v/>
      </c>
      <c r="Q2103" s="39" t="str">
        <f t="shared" si="96"/>
        <v/>
      </c>
      <c r="R2103" s="51" t="str">
        <f>IF($B2103="","",IFERROR(VLOOKUP($B2103,'ABC rotación'!$C:$G,5,0),"C"))</f>
        <v/>
      </c>
      <c r="S2103" s="41" t="str">
        <f t="shared" si="97"/>
        <v/>
      </c>
      <c r="T2103" s="40" t="str">
        <f t="shared" si="98"/>
        <v/>
      </c>
      <c r="U2103" s="23" t="str">
        <f>IF($B2103="","",VLOOKUP($T2103,Tablas!$X$14:$Y$17,2,1))</f>
        <v/>
      </c>
    </row>
    <row r="2104" spans="2:21" x14ac:dyDescent="0.2">
      <c r="B2104" s="1" t="str">
        <f>IF(Tablas!B2102="","",Tablas!B2102)</f>
        <v/>
      </c>
      <c r="C2104" s="1" t="str">
        <f>IF(Tablas!C2102="","",Tablas!C2102)</f>
        <v/>
      </c>
      <c r="D2104" s="1" t="str">
        <f>IF(Tablas!D2102="","",Tablas!D2102)</f>
        <v/>
      </c>
      <c r="E2104" s="1" t="str">
        <f>IF(Tablas!E2102="","",Tablas!E2102)</f>
        <v/>
      </c>
      <c r="F2104" s="1" t="str">
        <f>IF(Tablas!F2102="","",Tablas!F2102)</f>
        <v/>
      </c>
      <c r="G2104" s="1" t="str">
        <f>IF(Tablas!I2102="","",Tablas!I2102)</f>
        <v/>
      </c>
      <c r="H2104" s="1" t="s">
        <v>911</v>
      </c>
      <c r="I2104" s="39" t="str">
        <f>IF($B2104="","",-SUMIFS(Tabla7[Cantidad],Tabla7[Código del producto],$B2104,Tabla7[Tipo de movimiento],"SALIDA",Tabla7[Mes],I$5))</f>
        <v/>
      </c>
      <c r="J2104" s="39" t="str">
        <f>IF($B2104="","",-SUMIFS(Tabla7[Cantidad],Tabla7[Código del producto],$B2104,Tabla7[Tipo de movimiento],"SALIDA",Tabla7[Mes],J$5))</f>
        <v/>
      </c>
      <c r="K2104" s="39" t="str">
        <f>IF($B2104="","",-SUMIFS(Tabla7[Cantidad],Tabla7[Código del producto],$B2104,Tabla7[Tipo de movimiento],"SALIDA",Tabla7[Mes],K$5))</f>
        <v/>
      </c>
      <c r="L2104" s="39" t="str">
        <f>IF($B2104="","",-SUMIFS(Tabla7[Cantidad],Tabla7[Código del producto],$B2104,Tabla7[Tipo de movimiento],"SALIDA",Tabla7[Mes],L$5))</f>
        <v/>
      </c>
      <c r="M2104" s="39" t="str">
        <f>IF($B2104="","",-SUMIFS(Tabla7[Cantidad],Tabla7[Código del producto],$B2104,Tabla7[Tipo de movimiento],"SALIDA",Tabla7[Mes],M$5))</f>
        <v/>
      </c>
      <c r="N2104" s="39" t="str">
        <f>IF($B2104="","",-SUMIFS(Tabla7[Cantidad],Tabla7[Código del producto],$B2104,Tabla7[Tipo de movimiento],"SALIDA",Tabla7[Mes],N$5))</f>
        <v/>
      </c>
      <c r="O2104" s="39" t="str">
        <f>IF($B2104="","",-SUMIFS(Tabla7[Cantidad],Tabla7[Código del producto],$B2104,Tabla7[Tipo de movimiento],"SALIDA",Tabla7[Mes],O$5))</f>
        <v/>
      </c>
      <c r="P2104" s="39" t="str">
        <f>IF($B2104="","",-SUMIFS(Tabla7[Cantidad],Tabla7[Código del producto],$B2104,Tabla7[Tipo de movimiento],"SALIDA",Tabla7[Mes],P$5))</f>
        <v/>
      </c>
      <c r="Q2104" s="39" t="str">
        <f t="shared" si="96"/>
        <v/>
      </c>
      <c r="R2104" s="51" t="str">
        <f>IF($B2104="","",IFERROR(VLOOKUP($B2104,'ABC rotación'!$C:$G,5,0),"C"))</f>
        <v/>
      </c>
      <c r="S2104" s="41" t="str">
        <f t="shared" si="97"/>
        <v/>
      </c>
      <c r="T2104" s="40" t="str">
        <f t="shared" si="98"/>
        <v/>
      </c>
      <c r="U2104" s="23" t="str">
        <f>IF($B2104="","",VLOOKUP($T2104,Tablas!$X$14:$Y$17,2,1))</f>
        <v/>
      </c>
    </row>
    <row r="2105" spans="2:21" x14ac:dyDescent="0.2">
      <c r="B2105" s="1" t="str">
        <f>IF(Tablas!B2103="","",Tablas!B2103)</f>
        <v/>
      </c>
      <c r="C2105" s="1" t="str">
        <f>IF(Tablas!C2103="","",Tablas!C2103)</f>
        <v/>
      </c>
      <c r="D2105" s="1" t="str">
        <f>IF(Tablas!D2103="","",Tablas!D2103)</f>
        <v/>
      </c>
      <c r="E2105" s="1" t="str">
        <f>IF(Tablas!E2103="","",Tablas!E2103)</f>
        <v/>
      </c>
      <c r="F2105" s="1" t="str">
        <f>IF(Tablas!F2103="","",Tablas!F2103)</f>
        <v/>
      </c>
      <c r="G2105" s="1" t="str">
        <f>IF(Tablas!I2103="","",Tablas!I2103)</f>
        <v/>
      </c>
      <c r="H2105" s="1" t="s">
        <v>911</v>
      </c>
      <c r="I2105" s="39" t="str">
        <f>IF($B2105="","",-SUMIFS(Tabla7[Cantidad],Tabla7[Código del producto],$B2105,Tabla7[Tipo de movimiento],"SALIDA",Tabla7[Mes],I$5))</f>
        <v/>
      </c>
      <c r="J2105" s="39" t="str">
        <f>IF($B2105="","",-SUMIFS(Tabla7[Cantidad],Tabla7[Código del producto],$B2105,Tabla7[Tipo de movimiento],"SALIDA",Tabla7[Mes],J$5))</f>
        <v/>
      </c>
      <c r="K2105" s="39" t="str">
        <f>IF($B2105="","",-SUMIFS(Tabla7[Cantidad],Tabla7[Código del producto],$B2105,Tabla7[Tipo de movimiento],"SALIDA",Tabla7[Mes],K$5))</f>
        <v/>
      </c>
      <c r="L2105" s="39" t="str">
        <f>IF($B2105="","",-SUMIFS(Tabla7[Cantidad],Tabla7[Código del producto],$B2105,Tabla7[Tipo de movimiento],"SALIDA",Tabla7[Mes],L$5))</f>
        <v/>
      </c>
      <c r="M2105" s="39" t="str">
        <f>IF($B2105="","",-SUMIFS(Tabla7[Cantidad],Tabla7[Código del producto],$B2105,Tabla7[Tipo de movimiento],"SALIDA",Tabla7[Mes],M$5))</f>
        <v/>
      </c>
      <c r="N2105" s="39" t="str">
        <f>IF($B2105="","",-SUMIFS(Tabla7[Cantidad],Tabla7[Código del producto],$B2105,Tabla7[Tipo de movimiento],"SALIDA",Tabla7[Mes],N$5))</f>
        <v/>
      </c>
      <c r="O2105" s="39" t="str">
        <f>IF($B2105="","",-SUMIFS(Tabla7[Cantidad],Tabla7[Código del producto],$B2105,Tabla7[Tipo de movimiento],"SALIDA",Tabla7[Mes],O$5))</f>
        <v/>
      </c>
      <c r="P2105" s="39" t="str">
        <f>IF($B2105="","",-SUMIFS(Tabla7[Cantidad],Tabla7[Código del producto],$B2105,Tabla7[Tipo de movimiento],"SALIDA",Tabla7[Mes],P$5))</f>
        <v/>
      </c>
      <c r="Q2105" s="39" t="str">
        <f t="shared" si="96"/>
        <v/>
      </c>
      <c r="R2105" s="51" t="str">
        <f>IF($B2105="","",IFERROR(VLOOKUP($B2105,'ABC rotación'!$C:$G,5,0),"C"))</f>
        <v/>
      </c>
      <c r="S2105" s="41" t="str">
        <f t="shared" si="97"/>
        <v/>
      </c>
      <c r="T2105" s="40" t="str">
        <f t="shared" si="98"/>
        <v/>
      </c>
      <c r="U2105" s="23" t="str">
        <f>IF($B2105="","",VLOOKUP($T2105,Tablas!$X$14:$Y$17,2,1))</f>
        <v/>
      </c>
    </row>
    <row r="2106" spans="2:21" x14ac:dyDescent="0.2">
      <c r="B2106" s="1" t="str">
        <f>IF(Tablas!B2104="","",Tablas!B2104)</f>
        <v/>
      </c>
      <c r="C2106" s="1" t="str">
        <f>IF(Tablas!C2104="","",Tablas!C2104)</f>
        <v/>
      </c>
      <c r="D2106" s="1" t="str">
        <f>IF(Tablas!D2104="","",Tablas!D2104)</f>
        <v/>
      </c>
      <c r="E2106" s="1" t="str">
        <f>IF(Tablas!E2104="","",Tablas!E2104)</f>
        <v/>
      </c>
      <c r="F2106" s="1" t="str">
        <f>IF(Tablas!F2104="","",Tablas!F2104)</f>
        <v/>
      </c>
      <c r="G2106" s="1" t="str">
        <f>IF(Tablas!I2104="","",Tablas!I2104)</f>
        <v/>
      </c>
      <c r="H2106" s="1" t="s">
        <v>911</v>
      </c>
      <c r="I2106" s="39" t="str">
        <f>IF($B2106="","",-SUMIFS(Tabla7[Cantidad],Tabla7[Código del producto],$B2106,Tabla7[Tipo de movimiento],"SALIDA",Tabla7[Mes],I$5))</f>
        <v/>
      </c>
      <c r="J2106" s="39" t="str">
        <f>IF($B2106="","",-SUMIFS(Tabla7[Cantidad],Tabla7[Código del producto],$B2106,Tabla7[Tipo de movimiento],"SALIDA",Tabla7[Mes],J$5))</f>
        <v/>
      </c>
      <c r="K2106" s="39" t="str">
        <f>IF($B2106="","",-SUMIFS(Tabla7[Cantidad],Tabla7[Código del producto],$B2106,Tabla7[Tipo de movimiento],"SALIDA",Tabla7[Mes],K$5))</f>
        <v/>
      </c>
      <c r="L2106" s="39" t="str">
        <f>IF($B2106="","",-SUMIFS(Tabla7[Cantidad],Tabla7[Código del producto],$B2106,Tabla7[Tipo de movimiento],"SALIDA",Tabla7[Mes],L$5))</f>
        <v/>
      </c>
      <c r="M2106" s="39" t="str">
        <f>IF($B2106="","",-SUMIFS(Tabla7[Cantidad],Tabla7[Código del producto],$B2106,Tabla7[Tipo de movimiento],"SALIDA",Tabla7[Mes],M$5))</f>
        <v/>
      </c>
      <c r="N2106" s="39" t="str">
        <f>IF($B2106="","",-SUMIFS(Tabla7[Cantidad],Tabla7[Código del producto],$B2106,Tabla7[Tipo de movimiento],"SALIDA",Tabla7[Mes],N$5))</f>
        <v/>
      </c>
      <c r="O2106" s="39" t="str">
        <f>IF($B2106="","",-SUMIFS(Tabla7[Cantidad],Tabla7[Código del producto],$B2106,Tabla7[Tipo de movimiento],"SALIDA",Tabla7[Mes],O$5))</f>
        <v/>
      </c>
      <c r="P2106" s="39" t="str">
        <f>IF($B2106="","",-SUMIFS(Tabla7[Cantidad],Tabla7[Código del producto],$B2106,Tabla7[Tipo de movimiento],"SALIDA",Tabla7[Mes],P$5))</f>
        <v/>
      </c>
      <c r="Q2106" s="39" t="str">
        <f t="shared" si="96"/>
        <v/>
      </c>
      <c r="R2106" s="51" t="str">
        <f>IF($B2106="","",IFERROR(VLOOKUP($B2106,'ABC rotación'!$C:$G,5,0),"C"))</f>
        <v/>
      </c>
      <c r="S2106" s="41" t="str">
        <f t="shared" si="97"/>
        <v/>
      </c>
      <c r="T2106" s="40" t="str">
        <f t="shared" si="98"/>
        <v/>
      </c>
      <c r="U2106" s="23" t="str">
        <f>IF($B2106="","",VLOOKUP($T2106,Tablas!$X$14:$Y$17,2,1))</f>
        <v/>
      </c>
    </row>
    <row r="2107" spans="2:21" x14ac:dyDescent="0.2">
      <c r="B2107" s="1" t="str">
        <f>IF(Tablas!B2105="","",Tablas!B2105)</f>
        <v/>
      </c>
      <c r="C2107" s="1" t="str">
        <f>IF(Tablas!C2105="","",Tablas!C2105)</f>
        <v/>
      </c>
      <c r="D2107" s="1" t="str">
        <f>IF(Tablas!D2105="","",Tablas!D2105)</f>
        <v/>
      </c>
      <c r="E2107" s="1" t="str">
        <f>IF(Tablas!E2105="","",Tablas!E2105)</f>
        <v/>
      </c>
      <c r="F2107" s="1" t="str">
        <f>IF(Tablas!F2105="","",Tablas!F2105)</f>
        <v/>
      </c>
      <c r="G2107" s="1" t="str">
        <f>IF(Tablas!I2105="","",Tablas!I2105)</f>
        <v/>
      </c>
      <c r="H2107" s="1" t="s">
        <v>911</v>
      </c>
      <c r="I2107" s="39" t="str">
        <f>IF($B2107="","",-SUMIFS(Tabla7[Cantidad],Tabla7[Código del producto],$B2107,Tabla7[Tipo de movimiento],"SALIDA",Tabla7[Mes],I$5))</f>
        <v/>
      </c>
      <c r="J2107" s="39" t="str">
        <f>IF($B2107="","",-SUMIFS(Tabla7[Cantidad],Tabla7[Código del producto],$B2107,Tabla7[Tipo de movimiento],"SALIDA",Tabla7[Mes],J$5))</f>
        <v/>
      </c>
      <c r="K2107" s="39" t="str">
        <f>IF($B2107="","",-SUMIFS(Tabla7[Cantidad],Tabla7[Código del producto],$B2107,Tabla7[Tipo de movimiento],"SALIDA",Tabla7[Mes],K$5))</f>
        <v/>
      </c>
      <c r="L2107" s="39" t="str">
        <f>IF($B2107="","",-SUMIFS(Tabla7[Cantidad],Tabla7[Código del producto],$B2107,Tabla7[Tipo de movimiento],"SALIDA",Tabla7[Mes],L$5))</f>
        <v/>
      </c>
      <c r="M2107" s="39" t="str">
        <f>IF($B2107="","",-SUMIFS(Tabla7[Cantidad],Tabla7[Código del producto],$B2107,Tabla7[Tipo de movimiento],"SALIDA",Tabla7[Mes],M$5))</f>
        <v/>
      </c>
      <c r="N2107" s="39" t="str">
        <f>IF($B2107="","",-SUMIFS(Tabla7[Cantidad],Tabla7[Código del producto],$B2107,Tabla7[Tipo de movimiento],"SALIDA",Tabla7[Mes],N$5))</f>
        <v/>
      </c>
      <c r="O2107" s="39" t="str">
        <f>IF($B2107="","",-SUMIFS(Tabla7[Cantidad],Tabla7[Código del producto],$B2107,Tabla7[Tipo de movimiento],"SALIDA",Tabla7[Mes],O$5))</f>
        <v/>
      </c>
      <c r="P2107" s="39" t="str">
        <f>IF($B2107="","",-SUMIFS(Tabla7[Cantidad],Tabla7[Código del producto],$B2107,Tabla7[Tipo de movimiento],"SALIDA",Tabla7[Mes],P$5))</f>
        <v/>
      </c>
      <c r="Q2107" s="39" t="str">
        <f t="shared" si="96"/>
        <v/>
      </c>
      <c r="R2107" s="51" t="str">
        <f>IF($B2107="","",IFERROR(VLOOKUP($B2107,'ABC rotación'!$C:$G,5,0),"C"))</f>
        <v/>
      </c>
      <c r="S2107" s="41" t="str">
        <f t="shared" si="97"/>
        <v/>
      </c>
      <c r="T2107" s="40" t="str">
        <f t="shared" si="98"/>
        <v/>
      </c>
      <c r="U2107" s="23" t="str">
        <f>IF($B2107="","",VLOOKUP($T2107,Tablas!$X$14:$Y$17,2,1))</f>
        <v/>
      </c>
    </row>
    <row r="2108" spans="2:21" x14ac:dyDescent="0.2">
      <c r="B2108" s="1" t="str">
        <f>IF(Tablas!B2106="","",Tablas!B2106)</f>
        <v/>
      </c>
      <c r="C2108" s="1" t="str">
        <f>IF(Tablas!C2106="","",Tablas!C2106)</f>
        <v/>
      </c>
      <c r="D2108" s="1" t="str">
        <f>IF(Tablas!D2106="","",Tablas!D2106)</f>
        <v/>
      </c>
      <c r="E2108" s="1" t="str">
        <f>IF(Tablas!E2106="","",Tablas!E2106)</f>
        <v/>
      </c>
      <c r="F2108" s="1" t="str">
        <f>IF(Tablas!F2106="","",Tablas!F2106)</f>
        <v/>
      </c>
      <c r="G2108" s="1" t="str">
        <f>IF(Tablas!I2106="","",Tablas!I2106)</f>
        <v/>
      </c>
      <c r="H2108" s="1" t="s">
        <v>911</v>
      </c>
      <c r="I2108" s="39" t="str">
        <f>IF($B2108="","",-SUMIFS(Tabla7[Cantidad],Tabla7[Código del producto],$B2108,Tabla7[Tipo de movimiento],"SALIDA",Tabla7[Mes],I$5))</f>
        <v/>
      </c>
      <c r="J2108" s="39" t="str">
        <f>IF($B2108="","",-SUMIFS(Tabla7[Cantidad],Tabla7[Código del producto],$B2108,Tabla7[Tipo de movimiento],"SALIDA",Tabla7[Mes],J$5))</f>
        <v/>
      </c>
      <c r="K2108" s="39" t="str">
        <f>IF($B2108="","",-SUMIFS(Tabla7[Cantidad],Tabla7[Código del producto],$B2108,Tabla7[Tipo de movimiento],"SALIDA",Tabla7[Mes],K$5))</f>
        <v/>
      </c>
      <c r="L2108" s="39" t="str">
        <f>IF($B2108="","",-SUMIFS(Tabla7[Cantidad],Tabla7[Código del producto],$B2108,Tabla7[Tipo de movimiento],"SALIDA",Tabla7[Mes],L$5))</f>
        <v/>
      </c>
      <c r="M2108" s="39" t="str">
        <f>IF($B2108="","",-SUMIFS(Tabla7[Cantidad],Tabla7[Código del producto],$B2108,Tabla7[Tipo de movimiento],"SALIDA",Tabla7[Mes],M$5))</f>
        <v/>
      </c>
      <c r="N2108" s="39" t="str">
        <f>IF($B2108="","",-SUMIFS(Tabla7[Cantidad],Tabla7[Código del producto],$B2108,Tabla7[Tipo de movimiento],"SALIDA",Tabla7[Mes],N$5))</f>
        <v/>
      </c>
      <c r="O2108" s="39" t="str">
        <f>IF($B2108="","",-SUMIFS(Tabla7[Cantidad],Tabla7[Código del producto],$B2108,Tabla7[Tipo de movimiento],"SALIDA",Tabla7[Mes],O$5))</f>
        <v/>
      </c>
      <c r="P2108" s="39" t="str">
        <f>IF($B2108="","",-SUMIFS(Tabla7[Cantidad],Tabla7[Código del producto],$B2108,Tabla7[Tipo de movimiento],"SALIDA",Tabla7[Mes],P$5))</f>
        <v/>
      </c>
      <c r="Q2108" s="39" t="str">
        <f t="shared" si="96"/>
        <v/>
      </c>
      <c r="R2108" s="51" t="str">
        <f>IF($B2108="","",IFERROR(VLOOKUP($B2108,'ABC rotación'!$C:$G,5,0),"C"))</f>
        <v/>
      </c>
      <c r="S2108" s="41" t="str">
        <f t="shared" si="97"/>
        <v/>
      </c>
      <c r="T2108" s="40" t="str">
        <f t="shared" si="98"/>
        <v/>
      </c>
      <c r="U2108" s="23" t="str">
        <f>IF($B2108="","",VLOOKUP($T2108,Tablas!$X$14:$Y$17,2,1))</f>
        <v/>
      </c>
    </row>
    <row r="2109" spans="2:21" x14ac:dyDescent="0.2">
      <c r="B2109" s="1" t="str">
        <f>IF(Tablas!B2107="","",Tablas!B2107)</f>
        <v/>
      </c>
      <c r="C2109" s="1" t="str">
        <f>IF(Tablas!C2107="","",Tablas!C2107)</f>
        <v/>
      </c>
      <c r="D2109" s="1" t="str">
        <f>IF(Tablas!D2107="","",Tablas!D2107)</f>
        <v/>
      </c>
      <c r="E2109" s="1" t="str">
        <f>IF(Tablas!E2107="","",Tablas!E2107)</f>
        <v/>
      </c>
      <c r="F2109" s="1" t="str">
        <f>IF(Tablas!F2107="","",Tablas!F2107)</f>
        <v/>
      </c>
      <c r="G2109" s="1" t="str">
        <f>IF(Tablas!I2107="","",Tablas!I2107)</f>
        <v/>
      </c>
      <c r="H2109" s="1" t="s">
        <v>911</v>
      </c>
      <c r="I2109" s="39" t="str">
        <f>IF($B2109="","",-SUMIFS(Tabla7[Cantidad],Tabla7[Código del producto],$B2109,Tabla7[Tipo de movimiento],"SALIDA",Tabla7[Mes],I$5))</f>
        <v/>
      </c>
      <c r="J2109" s="39" t="str">
        <f>IF($B2109="","",-SUMIFS(Tabla7[Cantidad],Tabla7[Código del producto],$B2109,Tabla7[Tipo de movimiento],"SALIDA",Tabla7[Mes],J$5))</f>
        <v/>
      </c>
      <c r="K2109" s="39" t="str">
        <f>IF($B2109="","",-SUMIFS(Tabla7[Cantidad],Tabla7[Código del producto],$B2109,Tabla7[Tipo de movimiento],"SALIDA",Tabla7[Mes],K$5))</f>
        <v/>
      </c>
      <c r="L2109" s="39" t="str">
        <f>IF($B2109="","",-SUMIFS(Tabla7[Cantidad],Tabla7[Código del producto],$B2109,Tabla7[Tipo de movimiento],"SALIDA",Tabla7[Mes],L$5))</f>
        <v/>
      </c>
      <c r="M2109" s="39" t="str">
        <f>IF($B2109="","",-SUMIFS(Tabla7[Cantidad],Tabla7[Código del producto],$B2109,Tabla7[Tipo de movimiento],"SALIDA",Tabla7[Mes],M$5))</f>
        <v/>
      </c>
      <c r="N2109" s="39" t="str">
        <f>IF($B2109="","",-SUMIFS(Tabla7[Cantidad],Tabla7[Código del producto],$B2109,Tabla7[Tipo de movimiento],"SALIDA",Tabla7[Mes],N$5))</f>
        <v/>
      </c>
      <c r="O2109" s="39" t="str">
        <f>IF($B2109="","",-SUMIFS(Tabla7[Cantidad],Tabla7[Código del producto],$B2109,Tabla7[Tipo de movimiento],"SALIDA",Tabla7[Mes],O$5))</f>
        <v/>
      </c>
      <c r="P2109" s="39" t="str">
        <f>IF($B2109="","",-SUMIFS(Tabla7[Cantidad],Tabla7[Código del producto],$B2109,Tabla7[Tipo de movimiento],"SALIDA",Tabla7[Mes],P$5))</f>
        <v/>
      </c>
      <c r="Q2109" s="39" t="str">
        <f t="shared" si="96"/>
        <v/>
      </c>
      <c r="R2109" s="51" t="str">
        <f>IF($B2109="","",IFERROR(VLOOKUP($B2109,'ABC rotación'!$C:$G,5,0),"C"))</f>
        <v/>
      </c>
      <c r="S2109" s="41" t="str">
        <f t="shared" si="97"/>
        <v/>
      </c>
      <c r="T2109" s="40" t="str">
        <f t="shared" si="98"/>
        <v/>
      </c>
      <c r="U2109" s="23" t="str">
        <f>IF($B2109="","",VLOOKUP($T2109,Tablas!$X$14:$Y$17,2,1))</f>
        <v/>
      </c>
    </row>
    <row r="2110" spans="2:21" x14ac:dyDescent="0.2">
      <c r="B2110" s="1" t="str">
        <f>IF(Tablas!B2108="","",Tablas!B2108)</f>
        <v/>
      </c>
      <c r="C2110" s="1" t="str">
        <f>IF(Tablas!C2108="","",Tablas!C2108)</f>
        <v/>
      </c>
      <c r="D2110" s="1" t="str">
        <f>IF(Tablas!D2108="","",Tablas!D2108)</f>
        <v/>
      </c>
      <c r="E2110" s="1" t="str">
        <f>IF(Tablas!E2108="","",Tablas!E2108)</f>
        <v/>
      </c>
      <c r="F2110" s="1" t="str">
        <f>IF(Tablas!F2108="","",Tablas!F2108)</f>
        <v/>
      </c>
      <c r="G2110" s="1" t="str">
        <f>IF(Tablas!I2108="","",Tablas!I2108)</f>
        <v/>
      </c>
      <c r="H2110" s="1" t="s">
        <v>911</v>
      </c>
      <c r="I2110" s="39" t="str">
        <f>IF($B2110="","",-SUMIFS(Tabla7[Cantidad],Tabla7[Código del producto],$B2110,Tabla7[Tipo de movimiento],"SALIDA",Tabla7[Mes],I$5))</f>
        <v/>
      </c>
      <c r="J2110" s="39" t="str">
        <f>IF($B2110="","",-SUMIFS(Tabla7[Cantidad],Tabla7[Código del producto],$B2110,Tabla7[Tipo de movimiento],"SALIDA",Tabla7[Mes],J$5))</f>
        <v/>
      </c>
      <c r="K2110" s="39" t="str">
        <f>IF($B2110="","",-SUMIFS(Tabla7[Cantidad],Tabla7[Código del producto],$B2110,Tabla7[Tipo de movimiento],"SALIDA",Tabla7[Mes],K$5))</f>
        <v/>
      </c>
      <c r="L2110" s="39" t="str">
        <f>IF($B2110="","",-SUMIFS(Tabla7[Cantidad],Tabla7[Código del producto],$B2110,Tabla7[Tipo de movimiento],"SALIDA",Tabla7[Mes],L$5))</f>
        <v/>
      </c>
      <c r="M2110" s="39" t="str">
        <f>IF($B2110="","",-SUMIFS(Tabla7[Cantidad],Tabla7[Código del producto],$B2110,Tabla7[Tipo de movimiento],"SALIDA",Tabla7[Mes],M$5))</f>
        <v/>
      </c>
      <c r="N2110" s="39" t="str">
        <f>IF($B2110="","",-SUMIFS(Tabla7[Cantidad],Tabla7[Código del producto],$B2110,Tabla7[Tipo de movimiento],"SALIDA",Tabla7[Mes],N$5))</f>
        <v/>
      </c>
      <c r="O2110" s="39" t="str">
        <f>IF($B2110="","",-SUMIFS(Tabla7[Cantidad],Tabla7[Código del producto],$B2110,Tabla7[Tipo de movimiento],"SALIDA",Tabla7[Mes],O$5))</f>
        <v/>
      </c>
      <c r="P2110" s="39" t="str">
        <f>IF($B2110="","",-SUMIFS(Tabla7[Cantidad],Tabla7[Código del producto],$B2110,Tabla7[Tipo de movimiento],"SALIDA",Tabla7[Mes],P$5))</f>
        <v/>
      </c>
      <c r="Q2110" s="39" t="str">
        <f t="shared" si="96"/>
        <v/>
      </c>
      <c r="R2110" s="51" t="str">
        <f>IF($B2110="","",IFERROR(VLOOKUP($B2110,'ABC rotación'!$C:$G,5,0),"C"))</f>
        <v/>
      </c>
      <c r="S2110" s="41" t="str">
        <f t="shared" si="97"/>
        <v/>
      </c>
      <c r="T2110" s="40" t="str">
        <f t="shared" si="98"/>
        <v/>
      </c>
      <c r="U2110" s="23" t="str">
        <f>IF($B2110="","",VLOOKUP($T2110,Tablas!$X$14:$Y$17,2,1))</f>
        <v/>
      </c>
    </row>
    <row r="2111" spans="2:21" x14ac:dyDescent="0.2">
      <c r="B2111" s="1" t="str">
        <f>IF(Tablas!B2109="","",Tablas!B2109)</f>
        <v/>
      </c>
      <c r="C2111" s="1" t="str">
        <f>IF(Tablas!C2109="","",Tablas!C2109)</f>
        <v/>
      </c>
      <c r="D2111" s="1" t="str">
        <f>IF(Tablas!D2109="","",Tablas!D2109)</f>
        <v/>
      </c>
      <c r="E2111" s="1" t="str">
        <f>IF(Tablas!E2109="","",Tablas!E2109)</f>
        <v/>
      </c>
      <c r="F2111" s="1" t="str">
        <f>IF(Tablas!F2109="","",Tablas!F2109)</f>
        <v/>
      </c>
      <c r="G2111" s="1" t="str">
        <f>IF(Tablas!I2109="","",Tablas!I2109)</f>
        <v/>
      </c>
      <c r="H2111" s="1" t="s">
        <v>911</v>
      </c>
      <c r="I2111" s="39" t="str">
        <f>IF($B2111="","",-SUMIFS(Tabla7[Cantidad],Tabla7[Código del producto],$B2111,Tabla7[Tipo de movimiento],"SALIDA",Tabla7[Mes],I$5))</f>
        <v/>
      </c>
      <c r="J2111" s="39" t="str">
        <f>IF($B2111="","",-SUMIFS(Tabla7[Cantidad],Tabla7[Código del producto],$B2111,Tabla7[Tipo de movimiento],"SALIDA",Tabla7[Mes],J$5))</f>
        <v/>
      </c>
      <c r="K2111" s="39" t="str">
        <f>IF($B2111="","",-SUMIFS(Tabla7[Cantidad],Tabla7[Código del producto],$B2111,Tabla7[Tipo de movimiento],"SALIDA",Tabla7[Mes],K$5))</f>
        <v/>
      </c>
      <c r="L2111" s="39" t="str">
        <f>IF($B2111="","",-SUMIFS(Tabla7[Cantidad],Tabla7[Código del producto],$B2111,Tabla7[Tipo de movimiento],"SALIDA",Tabla7[Mes],L$5))</f>
        <v/>
      </c>
      <c r="M2111" s="39" t="str">
        <f>IF($B2111="","",-SUMIFS(Tabla7[Cantidad],Tabla7[Código del producto],$B2111,Tabla7[Tipo de movimiento],"SALIDA",Tabla7[Mes],M$5))</f>
        <v/>
      </c>
      <c r="N2111" s="39" t="str">
        <f>IF($B2111="","",-SUMIFS(Tabla7[Cantidad],Tabla7[Código del producto],$B2111,Tabla7[Tipo de movimiento],"SALIDA",Tabla7[Mes],N$5))</f>
        <v/>
      </c>
      <c r="O2111" s="39" t="str">
        <f>IF($B2111="","",-SUMIFS(Tabla7[Cantidad],Tabla7[Código del producto],$B2111,Tabla7[Tipo de movimiento],"SALIDA",Tabla7[Mes],O$5))</f>
        <v/>
      </c>
      <c r="P2111" s="39" t="str">
        <f>IF($B2111="","",-SUMIFS(Tabla7[Cantidad],Tabla7[Código del producto],$B2111,Tabla7[Tipo de movimiento],"SALIDA",Tabla7[Mes],P$5))</f>
        <v/>
      </c>
      <c r="Q2111" s="39" t="str">
        <f t="shared" si="96"/>
        <v/>
      </c>
      <c r="R2111" s="51" t="str">
        <f>IF($B2111="","",IFERROR(VLOOKUP($B2111,'ABC rotación'!$C:$G,5,0),"C"))</f>
        <v/>
      </c>
      <c r="S2111" s="41" t="str">
        <f t="shared" si="97"/>
        <v/>
      </c>
      <c r="T2111" s="40" t="str">
        <f t="shared" si="98"/>
        <v/>
      </c>
      <c r="U2111" s="23" t="str">
        <f>IF($B2111="","",VLOOKUP($T2111,Tablas!$X$14:$Y$17,2,1))</f>
        <v/>
      </c>
    </row>
    <row r="2112" spans="2:21" x14ac:dyDescent="0.2">
      <c r="B2112" s="1" t="str">
        <f>IF(Tablas!B2110="","",Tablas!B2110)</f>
        <v/>
      </c>
      <c r="C2112" s="1" t="str">
        <f>IF(Tablas!C2110="","",Tablas!C2110)</f>
        <v/>
      </c>
      <c r="D2112" s="1" t="str">
        <f>IF(Tablas!D2110="","",Tablas!D2110)</f>
        <v/>
      </c>
      <c r="E2112" s="1" t="str">
        <f>IF(Tablas!E2110="","",Tablas!E2110)</f>
        <v/>
      </c>
      <c r="F2112" s="1" t="str">
        <f>IF(Tablas!F2110="","",Tablas!F2110)</f>
        <v/>
      </c>
      <c r="G2112" s="1" t="str">
        <f>IF(Tablas!I2110="","",Tablas!I2110)</f>
        <v/>
      </c>
      <c r="H2112" s="1" t="s">
        <v>911</v>
      </c>
      <c r="I2112" s="39" t="str">
        <f>IF($B2112="","",-SUMIFS(Tabla7[Cantidad],Tabla7[Código del producto],$B2112,Tabla7[Tipo de movimiento],"SALIDA",Tabla7[Mes],I$5))</f>
        <v/>
      </c>
      <c r="J2112" s="39" t="str">
        <f>IF($B2112="","",-SUMIFS(Tabla7[Cantidad],Tabla7[Código del producto],$B2112,Tabla7[Tipo de movimiento],"SALIDA",Tabla7[Mes],J$5))</f>
        <v/>
      </c>
      <c r="K2112" s="39" t="str">
        <f>IF($B2112="","",-SUMIFS(Tabla7[Cantidad],Tabla7[Código del producto],$B2112,Tabla7[Tipo de movimiento],"SALIDA",Tabla7[Mes],K$5))</f>
        <v/>
      </c>
      <c r="L2112" s="39" t="str">
        <f>IF($B2112="","",-SUMIFS(Tabla7[Cantidad],Tabla7[Código del producto],$B2112,Tabla7[Tipo de movimiento],"SALIDA",Tabla7[Mes],L$5))</f>
        <v/>
      </c>
      <c r="M2112" s="39" t="str">
        <f>IF($B2112="","",-SUMIFS(Tabla7[Cantidad],Tabla7[Código del producto],$B2112,Tabla7[Tipo de movimiento],"SALIDA",Tabla7[Mes],M$5))</f>
        <v/>
      </c>
      <c r="N2112" s="39" t="str">
        <f>IF($B2112="","",-SUMIFS(Tabla7[Cantidad],Tabla7[Código del producto],$B2112,Tabla7[Tipo de movimiento],"SALIDA",Tabla7[Mes],N$5))</f>
        <v/>
      </c>
      <c r="O2112" s="39" t="str">
        <f>IF($B2112="","",-SUMIFS(Tabla7[Cantidad],Tabla7[Código del producto],$B2112,Tabla7[Tipo de movimiento],"SALIDA",Tabla7[Mes],O$5))</f>
        <v/>
      </c>
      <c r="P2112" s="39" t="str">
        <f>IF($B2112="","",-SUMIFS(Tabla7[Cantidad],Tabla7[Código del producto],$B2112,Tabla7[Tipo de movimiento],"SALIDA",Tabla7[Mes],P$5))</f>
        <v/>
      </c>
      <c r="Q2112" s="39" t="str">
        <f t="shared" si="96"/>
        <v/>
      </c>
      <c r="R2112" s="51" t="str">
        <f>IF($B2112="","",IFERROR(VLOOKUP($B2112,'ABC rotación'!$C:$G,5,0),"C"))</f>
        <v/>
      </c>
      <c r="S2112" s="41" t="str">
        <f t="shared" si="97"/>
        <v/>
      </c>
      <c r="T2112" s="40" t="str">
        <f t="shared" si="98"/>
        <v/>
      </c>
      <c r="U2112" s="23" t="str">
        <f>IF($B2112="","",VLOOKUP($T2112,Tablas!$X$14:$Y$17,2,1))</f>
        <v/>
      </c>
    </row>
    <row r="2113" spans="2:21" x14ac:dyDescent="0.2">
      <c r="B2113" s="1" t="str">
        <f>IF(Tablas!B2111="","",Tablas!B2111)</f>
        <v/>
      </c>
      <c r="C2113" s="1" t="str">
        <f>IF(Tablas!C2111="","",Tablas!C2111)</f>
        <v/>
      </c>
      <c r="D2113" s="1" t="str">
        <f>IF(Tablas!D2111="","",Tablas!D2111)</f>
        <v/>
      </c>
      <c r="E2113" s="1" t="str">
        <f>IF(Tablas!E2111="","",Tablas!E2111)</f>
        <v/>
      </c>
      <c r="F2113" s="1" t="str">
        <f>IF(Tablas!F2111="","",Tablas!F2111)</f>
        <v/>
      </c>
      <c r="G2113" s="1" t="str">
        <f>IF(Tablas!I2111="","",Tablas!I2111)</f>
        <v/>
      </c>
      <c r="H2113" s="1" t="s">
        <v>911</v>
      </c>
      <c r="I2113" s="39" t="str">
        <f>IF($B2113="","",-SUMIFS(Tabla7[Cantidad],Tabla7[Código del producto],$B2113,Tabla7[Tipo de movimiento],"SALIDA",Tabla7[Mes],I$5))</f>
        <v/>
      </c>
      <c r="J2113" s="39" t="str">
        <f>IF($B2113="","",-SUMIFS(Tabla7[Cantidad],Tabla7[Código del producto],$B2113,Tabla7[Tipo de movimiento],"SALIDA",Tabla7[Mes],J$5))</f>
        <v/>
      </c>
      <c r="K2113" s="39" t="str">
        <f>IF($B2113="","",-SUMIFS(Tabla7[Cantidad],Tabla7[Código del producto],$B2113,Tabla7[Tipo de movimiento],"SALIDA",Tabla7[Mes],K$5))</f>
        <v/>
      </c>
      <c r="L2113" s="39" t="str">
        <f>IF($B2113="","",-SUMIFS(Tabla7[Cantidad],Tabla7[Código del producto],$B2113,Tabla7[Tipo de movimiento],"SALIDA",Tabla7[Mes],L$5))</f>
        <v/>
      </c>
      <c r="M2113" s="39" t="str">
        <f>IF($B2113="","",-SUMIFS(Tabla7[Cantidad],Tabla7[Código del producto],$B2113,Tabla7[Tipo de movimiento],"SALIDA",Tabla7[Mes],M$5))</f>
        <v/>
      </c>
      <c r="N2113" s="39" t="str">
        <f>IF($B2113="","",-SUMIFS(Tabla7[Cantidad],Tabla7[Código del producto],$B2113,Tabla7[Tipo de movimiento],"SALIDA",Tabla7[Mes],N$5))</f>
        <v/>
      </c>
      <c r="O2113" s="39" t="str">
        <f>IF($B2113="","",-SUMIFS(Tabla7[Cantidad],Tabla7[Código del producto],$B2113,Tabla7[Tipo de movimiento],"SALIDA",Tabla7[Mes],O$5))</f>
        <v/>
      </c>
      <c r="P2113" s="39" t="str">
        <f>IF($B2113="","",-SUMIFS(Tabla7[Cantidad],Tabla7[Código del producto],$B2113,Tabla7[Tipo de movimiento],"SALIDA",Tabla7[Mes],P$5))</f>
        <v/>
      </c>
      <c r="Q2113" s="39" t="str">
        <f t="shared" si="96"/>
        <v/>
      </c>
      <c r="R2113" s="51" t="str">
        <f>IF($B2113="","",IFERROR(VLOOKUP($B2113,'ABC rotación'!$C:$G,5,0),"C"))</f>
        <v/>
      </c>
      <c r="S2113" s="41" t="str">
        <f t="shared" si="97"/>
        <v/>
      </c>
      <c r="T2113" s="40" t="str">
        <f t="shared" si="98"/>
        <v/>
      </c>
      <c r="U2113" s="23" t="str">
        <f>IF($B2113="","",VLOOKUP($T2113,Tablas!$X$14:$Y$17,2,1))</f>
        <v/>
      </c>
    </row>
    <row r="2114" spans="2:21" x14ac:dyDescent="0.2">
      <c r="B2114" s="1" t="str">
        <f>IF(Tablas!B2112="","",Tablas!B2112)</f>
        <v/>
      </c>
      <c r="C2114" s="1" t="str">
        <f>IF(Tablas!C2112="","",Tablas!C2112)</f>
        <v/>
      </c>
      <c r="D2114" s="1" t="str">
        <f>IF(Tablas!D2112="","",Tablas!D2112)</f>
        <v/>
      </c>
      <c r="E2114" s="1" t="str">
        <f>IF(Tablas!E2112="","",Tablas!E2112)</f>
        <v/>
      </c>
      <c r="F2114" s="1" t="str">
        <f>IF(Tablas!F2112="","",Tablas!F2112)</f>
        <v/>
      </c>
      <c r="G2114" s="1" t="str">
        <f>IF(Tablas!I2112="","",Tablas!I2112)</f>
        <v/>
      </c>
      <c r="H2114" s="1" t="s">
        <v>911</v>
      </c>
      <c r="I2114" s="39" t="str">
        <f>IF($B2114="","",-SUMIFS(Tabla7[Cantidad],Tabla7[Código del producto],$B2114,Tabla7[Tipo de movimiento],"SALIDA",Tabla7[Mes],I$5))</f>
        <v/>
      </c>
      <c r="J2114" s="39" t="str">
        <f>IF($B2114="","",-SUMIFS(Tabla7[Cantidad],Tabla7[Código del producto],$B2114,Tabla7[Tipo de movimiento],"SALIDA",Tabla7[Mes],J$5))</f>
        <v/>
      </c>
      <c r="K2114" s="39" t="str">
        <f>IF($B2114="","",-SUMIFS(Tabla7[Cantidad],Tabla7[Código del producto],$B2114,Tabla7[Tipo de movimiento],"SALIDA",Tabla7[Mes],K$5))</f>
        <v/>
      </c>
      <c r="L2114" s="39" t="str">
        <f>IF($B2114="","",-SUMIFS(Tabla7[Cantidad],Tabla7[Código del producto],$B2114,Tabla7[Tipo de movimiento],"SALIDA",Tabla7[Mes],L$5))</f>
        <v/>
      </c>
      <c r="M2114" s="39" t="str">
        <f>IF($B2114="","",-SUMIFS(Tabla7[Cantidad],Tabla7[Código del producto],$B2114,Tabla7[Tipo de movimiento],"SALIDA",Tabla7[Mes],M$5))</f>
        <v/>
      </c>
      <c r="N2114" s="39" t="str">
        <f>IF($B2114="","",-SUMIFS(Tabla7[Cantidad],Tabla7[Código del producto],$B2114,Tabla7[Tipo de movimiento],"SALIDA",Tabla7[Mes],N$5))</f>
        <v/>
      </c>
      <c r="O2114" s="39" t="str">
        <f>IF($B2114="","",-SUMIFS(Tabla7[Cantidad],Tabla7[Código del producto],$B2114,Tabla7[Tipo de movimiento],"SALIDA",Tabla7[Mes],O$5))</f>
        <v/>
      </c>
      <c r="P2114" s="39" t="str">
        <f>IF($B2114="","",-SUMIFS(Tabla7[Cantidad],Tabla7[Código del producto],$B2114,Tabla7[Tipo de movimiento],"SALIDA",Tabla7[Mes],P$5))</f>
        <v/>
      </c>
      <c r="Q2114" s="39" t="str">
        <f t="shared" si="96"/>
        <v/>
      </c>
      <c r="R2114" s="51" t="str">
        <f>IF($B2114="","",IFERROR(VLOOKUP($B2114,'ABC rotación'!$C:$G,5,0),"C"))</f>
        <v/>
      </c>
      <c r="S2114" s="41" t="str">
        <f t="shared" si="97"/>
        <v/>
      </c>
      <c r="T2114" s="40" t="str">
        <f t="shared" si="98"/>
        <v/>
      </c>
      <c r="U2114" s="23" t="str">
        <f>IF($B2114="","",VLOOKUP($T2114,Tablas!$X$14:$Y$17,2,1))</f>
        <v/>
      </c>
    </row>
    <row r="2115" spans="2:21" x14ac:dyDescent="0.2">
      <c r="B2115" s="1" t="str">
        <f>IF(Tablas!B2113="","",Tablas!B2113)</f>
        <v/>
      </c>
      <c r="C2115" s="1" t="str">
        <f>IF(Tablas!C2113="","",Tablas!C2113)</f>
        <v/>
      </c>
      <c r="D2115" s="1" t="str">
        <f>IF(Tablas!D2113="","",Tablas!D2113)</f>
        <v/>
      </c>
      <c r="E2115" s="1" t="str">
        <f>IF(Tablas!E2113="","",Tablas!E2113)</f>
        <v/>
      </c>
      <c r="F2115" s="1" t="str">
        <f>IF(Tablas!F2113="","",Tablas!F2113)</f>
        <v/>
      </c>
      <c r="G2115" s="1" t="str">
        <f>IF(Tablas!I2113="","",Tablas!I2113)</f>
        <v/>
      </c>
      <c r="H2115" s="1" t="s">
        <v>911</v>
      </c>
      <c r="I2115" s="39" t="str">
        <f>IF($B2115="","",-SUMIFS(Tabla7[Cantidad],Tabla7[Código del producto],$B2115,Tabla7[Tipo de movimiento],"SALIDA",Tabla7[Mes],I$5))</f>
        <v/>
      </c>
      <c r="J2115" s="39" t="str">
        <f>IF($B2115="","",-SUMIFS(Tabla7[Cantidad],Tabla7[Código del producto],$B2115,Tabla7[Tipo de movimiento],"SALIDA",Tabla7[Mes],J$5))</f>
        <v/>
      </c>
      <c r="K2115" s="39" t="str">
        <f>IF($B2115="","",-SUMIFS(Tabla7[Cantidad],Tabla7[Código del producto],$B2115,Tabla7[Tipo de movimiento],"SALIDA",Tabla7[Mes],K$5))</f>
        <v/>
      </c>
      <c r="L2115" s="39" t="str">
        <f>IF($B2115="","",-SUMIFS(Tabla7[Cantidad],Tabla7[Código del producto],$B2115,Tabla7[Tipo de movimiento],"SALIDA",Tabla7[Mes],L$5))</f>
        <v/>
      </c>
      <c r="M2115" s="39" t="str">
        <f>IF($B2115="","",-SUMIFS(Tabla7[Cantidad],Tabla7[Código del producto],$B2115,Tabla7[Tipo de movimiento],"SALIDA",Tabla7[Mes],M$5))</f>
        <v/>
      </c>
      <c r="N2115" s="39" t="str">
        <f>IF($B2115="","",-SUMIFS(Tabla7[Cantidad],Tabla7[Código del producto],$B2115,Tabla7[Tipo de movimiento],"SALIDA",Tabla7[Mes],N$5))</f>
        <v/>
      </c>
      <c r="O2115" s="39" t="str">
        <f>IF($B2115="","",-SUMIFS(Tabla7[Cantidad],Tabla7[Código del producto],$B2115,Tabla7[Tipo de movimiento],"SALIDA",Tabla7[Mes],O$5))</f>
        <v/>
      </c>
      <c r="P2115" s="39" t="str">
        <f>IF($B2115="","",-SUMIFS(Tabla7[Cantidad],Tabla7[Código del producto],$B2115,Tabla7[Tipo de movimiento],"SALIDA",Tabla7[Mes],P$5))</f>
        <v/>
      </c>
      <c r="Q2115" s="39" t="str">
        <f t="shared" si="96"/>
        <v/>
      </c>
      <c r="R2115" s="51" t="str">
        <f>IF($B2115="","",IFERROR(VLOOKUP($B2115,'ABC rotación'!$C:$G,5,0),"C"))</f>
        <v/>
      </c>
      <c r="S2115" s="41" t="str">
        <f t="shared" si="97"/>
        <v/>
      </c>
      <c r="T2115" s="40" t="str">
        <f t="shared" si="98"/>
        <v/>
      </c>
      <c r="U2115" s="23" t="str">
        <f>IF($B2115="","",VLOOKUP($T2115,Tablas!$X$14:$Y$17,2,1))</f>
        <v/>
      </c>
    </row>
    <row r="2116" spans="2:21" x14ac:dyDescent="0.2">
      <c r="B2116" s="1" t="str">
        <f>IF(Tablas!B2114="","",Tablas!B2114)</f>
        <v/>
      </c>
      <c r="C2116" s="1" t="str">
        <f>IF(Tablas!C2114="","",Tablas!C2114)</f>
        <v/>
      </c>
      <c r="D2116" s="1" t="str">
        <f>IF(Tablas!D2114="","",Tablas!D2114)</f>
        <v/>
      </c>
      <c r="E2116" s="1" t="str">
        <f>IF(Tablas!E2114="","",Tablas!E2114)</f>
        <v/>
      </c>
      <c r="F2116" s="1" t="str">
        <f>IF(Tablas!F2114="","",Tablas!F2114)</f>
        <v/>
      </c>
      <c r="G2116" s="1" t="str">
        <f>IF(Tablas!I2114="","",Tablas!I2114)</f>
        <v/>
      </c>
      <c r="H2116" s="1" t="s">
        <v>911</v>
      </c>
      <c r="I2116" s="39" t="str">
        <f>IF($B2116="","",-SUMIFS(Tabla7[Cantidad],Tabla7[Código del producto],$B2116,Tabla7[Tipo de movimiento],"SALIDA",Tabla7[Mes],I$5))</f>
        <v/>
      </c>
      <c r="J2116" s="39" t="str">
        <f>IF($B2116="","",-SUMIFS(Tabla7[Cantidad],Tabla7[Código del producto],$B2116,Tabla7[Tipo de movimiento],"SALIDA",Tabla7[Mes],J$5))</f>
        <v/>
      </c>
      <c r="K2116" s="39" t="str">
        <f>IF($B2116="","",-SUMIFS(Tabla7[Cantidad],Tabla7[Código del producto],$B2116,Tabla7[Tipo de movimiento],"SALIDA",Tabla7[Mes],K$5))</f>
        <v/>
      </c>
      <c r="L2116" s="39" t="str">
        <f>IF($B2116="","",-SUMIFS(Tabla7[Cantidad],Tabla7[Código del producto],$B2116,Tabla7[Tipo de movimiento],"SALIDA",Tabla7[Mes],L$5))</f>
        <v/>
      </c>
      <c r="M2116" s="39" t="str">
        <f>IF($B2116="","",-SUMIFS(Tabla7[Cantidad],Tabla7[Código del producto],$B2116,Tabla7[Tipo de movimiento],"SALIDA",Tabla7[Mes],M$5))</f>
        <v/>
      </c>
      <c r="N2116" s="39" t="str">
        <f>IF($B2116="","",-SUMIFS(Tabla7[Cantidad],Tabla7[Código del producto],$B2116,Tabla7[Tipo de movimiento],"SALIDA",Tabla7[Mes],N$5))</f>
        <v/>
      </c>
      <c r="O2116" s="39" t="str">
        <f>IF($B2116="","",-SUMIFS(Tabla7[Cantidad],Tabla7[Código del producto],$B2116,Tabla7[Tipo de movimiento],"SALIDA",Tabla7[Mes],O$5))</f>
        <v/>
      </c>
      <c r="P2116" s="39" t="str">
        <f>IF($B2116="","",-SUMIFS(Tabla7[Cantidad],Tabla7[Código del producto],$B2116,Tabla7[Tipo de movimiento],"SALIDA",Tabla7[Mes],P$5))</f>
        <v/>
      </c>
      <c r="Q2116" s="39" t="str">
        <f t="shared" si="96"/>
        <v/>
      </c>
      <c r="R2116" s="51" t="str">
        <f>IF($B2116="","",IFERROR(VLOOKUP($B2116,'ABC rotación'!$C:$G,5,0),"C"))</f>
        <v/>
      </c>
      <c r="S2116" s="41" t="str">
        <f t="shared" si="97"/>
        <v/>
      </c>
      <c r="T2116" s="40" t="str">
        <f t="shared" si="98"/>
        <v/>
      </c>
      <c r="U2116" s="23" t="str">
        <f>IF($B2116="","",VLOOKUP($T2116,Tablas!$X$14:$Y$17,2,1))</f>
        <v/>
      </c>
    </row>
    <row r="2117" spans="2:21" x14ac:dyDescent="0.2">
      <c r="B2117" s="1" t="str">
        <f>IF(Tablas!B2115="","",Tablas!B2115)</f>
        <v/>
      </c>
      <c r="C2117" s="1" t="str">
        <f>IF(Tablas!C2115="","",Tablas!C2115)</f>
        <v/>
      </c>
      <c r="D2117" s="1" t="str">
        <f>IF(Tablas!D2115="","",Tablas!D2115)</f>
        <v/>
      </c>
      <c r="E2117" s="1" t="str">
        <f>IF(Tablas!E2115="","",Tablas!E2115)</f>
        <v/>
      </c>
      <c r="F2117" s="1" t="str">
        <f>IF(Tablas!F2115="","",Tablas!F2115)</f>
        <v/>
      </c>
      <c r="G2117" s="1" t="str">
        <f>IF(Tablas!I2115="","",Tablas!I2115)</f>
        <v/>
      </c>
      <c r="H2117" s="1" t="s">
        <v>911</v>
      </c>
      <c r="I2117" s="39" t="str">
        <f>IF($B2117="","",-SUMIFS(Tabla7[Cantidad],Tabla7[Código del producto],$B2117,Tabla7[Tipo de movimiento],"SALIDA",Tabla7[Mes],I$5))</f>
        <v/>
      </c>
      <c r="J2117" s="39" t="str">
        <f>IF($B2117="","",-SUMIFS(Tabla7[Cantidad],Tabla7[Código del producto],$B2117,Tabla7[Tipo de movimiento],"SALIDA",Tabla7[Mes],J$5))</f>
        <v/>
      </c>
      <c r="K2117" s="39" t="str">
        <f>IF($B2117="","",-SUMIFS(Tabla7[Cantidad],Tabla7[Código del producto],$B2117,Tabla7[Tipo de movimiento],"SALIDA",Tabla7[Mes],K$5))</f>
        <v/>
      </c>
      <c r="L2117" s="39" t="str">
        <f>IF($B2117="","",-SUMIFS(Tabla7[Cantidad],Tabla7[Código del producto],$B2117,Tabla7[Tipo de movimiento],"SALIDA",Tabla7[Mes],L$5))</f>
        <v/>
      </c>
      <c r="M2117" s="39" t="str">
        <f>IF($B2117="","",-SUMIFS(Tabla7[Cantidad],Tabla7[Código del producto],$B2117,Tabla7[Tipo de movimiento],"SALIDA",Tabla7[Mes],M$5))</f>
        <v/>
      </c>
      <c r="N2117" s="39" t="str">
        <f>IF($B2117="","",-SUMIFS(Tabla7[Cantidad],Tabla7[Código del producto],$B2117,Tabla7[Tipo de movimiento],"SALIDA",Tabla7[Mes],N$5))</f>
        <v/>
      </c>
      <c r="O2117" s="39" t="str">
        <f>IF($B2117="","",-SUMIFS(Tabla7[Cantidad],Tabla7[Código del producto],$B2117,Tabla7[Tipo de movimiento],"SALIDA",Tabla7[Mes],O$5))</f>
        <v/>
      </c>
      <c r="P2117" s="39" t="str">
        <f>IF($B2117="","",-SUMIFS(Tabla7[Cantidad],Tabla7[Código del producto],$B2117,Tabla7[Tipo de movimiento],"SALIDA",Tabla7[Mes],P$5))</f>
        <v/>
      </c>
      <c r="Q2117" s="39" t="str">
        <f t="shared" si="96"/>
        <v/>
      </c>
      <c r="R2117" s="51" t="str">
        <f>IF($B2117="","",IFERROR(VLOOKUP($B2117,'ABC rotación'!$C:$G,5,0),"C"))</f>
        <v/>
      </c>
      <c r="S2117" s="41" t="str">
        <f t="shared" si="97"/>
        <v/>
      </c>
      <c r="T2117" s="40" t="str">
        <f t="shared" si="98"/>
        <v/>
      </c>
      <c r="U2117" s="23" t="str">
        <f>IF($B2117="","",VLOOKUP($T2117,Tablas!$X$14:$Y$17,2,1))</f>
        <v/>
      </c>
    </row>
    <row r="2118" spans="2:21" x14ac:dyDescent="0.2">
      <c r="B2118" s="1" t="str">
        <f>IF(Tablas!B2116="","",Tablas!B2116)</f>
        <v/>
      </c>
      <c r="C2118" s="1" t="str">
        <f>IF(Tablas!C2116="","",Tablas!C2116)</f>
        <v/>
      </c>
      <c r="D2118" s="1" t="str">
        <f>IF(Tablas!D2116="","",Tablas!D2116)</f>
        <v/>
      </c>
      <c r="E2118" s="1" t="str">
        <f>IF(Tablas!E2116="","",Tablas!E2116)</f>
        <v/>
      </c>
      <c r="F2118" s="1" t="str">
        <f>IF(Tablas!F2116="","",Tablas!F2116)</f>
        <v/>
      </c>
      <c r="G2118" s="1" t="str">
        <f>IF(Tablas!I2116="","",Tablas!I2116)</f>
        <v/>
      </c>
      <c r="H2118" s="1" t="s">
        <v>911</v>
      </c>
      <c r="I2118" s="39" t="str">
        <f>IF($B2118="","",-SUMIFS(Tabla7[Cantidad],Tabla7[Código del producto],$B2118,Tabla7[Tipo de movimiento],"SALIDA",Tabla7[Mes],I$5))</f>
        <v/>
      </c>
      <c r="J2118" s="39" t="str">
        <f>IF($B2118="","",-SUMIFS(Tabla7[Cantidad],Tabla7[Código del producto],$B2118,Tabla7[Tipo de movimiento],"SALIDA",Tabla7[Mes],J$5))</f>
        <v/>
      </c>
      <c r="K2118" s="39" t="str">
        <f>IF($B2118="","",-SUMIFS(Tabla7[Cantidad],Tabla7[Código del producto],$B2118,Tabla7[Tipo de movimiento],"SALIDA",Tabla7[Mes],K$5))</f>
        <v/>
      </c>
      <c r="L2118" s="39" t="str">
        <f>IF($B2118="","",-SUMIFS(Tabla7[Cantidad],Tabla7[Código del producto],$B2118,Tabla7[Tipo de movimiento],"SALIDA",Tabla7[Mes],L$5))</f>
        <v/>
      </c>
      <c r="M2118" s="39" t="str">
        <f>IF($B2118="","",-SUMIFS(Tabla7[Cantidad],Tabla7[Código del producto],$B2118,Tabla7[Tipo de movimiento],"SALIDA",Tabla7[Mes],M$5))</f>
        <v/>
      </c>
      <c r="N2118" s="39" t="str">
        <f>IF($B2118="","",-SUMIFS(Tabla7[Cantidad],Tabla7[Código del producto],$B2118,Tabla7[Tipo de movimiento],"SALIDA",Tabla7[Mes],N$5))</f>
        <v/>
      </c>
      <c r="O2118" s="39" t="str">
        <f>IF($B2118="","",-SUMIFS(Tabla7[Cantidad],Tabla7[Código del producto],$B2118,Tabla7[Tipo de movimiento],"SALIDA",Tabla7[Mes],O$5))</f>
        <v/>
      </c>
      <c r="P2118" s="39" t="str">
        <f>IF($B2118="","",-SUMIFS(Tabla7[Cantidad],Tabla7[Código del producto],$B2118,Tabla7[Tipo de movimiento],"SALIDA",Tabla7[Mes],P$5))</f>
        <v/>
      </c>
      <c r="Q2118" s="39" t="str">
        <f t="shared" si="96"/>
        <v/>
      </c>
      <c r="R2118" s="51" t="str">
        <f>IF($B2118="","",IFERROR(VLOOKUP($B2118,'ABC rotación'!$C:$G,5,0),"C"))</f>
        <v/>
      </c>
      <c r="S2118" s="41" t="str">
        <f t="shared" si="97"/>
        <v/>
      </c>
      <c r="T2118" s="40" t="str">
        <f t="shared" si="98"/>
        <v/>
      </c>
      <c r="U2118" s="23" t="str">
        <f>IF($B2118="","",VLOOKUP($T2118,Tablas!$X$14:$Y$17,2,1))</f>
        <v/>
      </c>
    </row>
    <row r="2119" spans="2:21" x14ac:dyDescent="0.2">
      <c r="B2119" s="1" t="str">
        <f>IF(Tablas!B2117="","",Tablas!B2117)</f>
        <v/>
      </c>
      <c r="C2119" s="1" t="str">
        <f>IF(Tablas!C2117="","",Tablas!C2117)</f>
        <v/>
      </c>
      <c r="D2119" s="1" t="str">
        <f>IF(Tablas!D2117="","",Tablas!D2117)</f>
        <v/>
      </c>
      <c r="E2119" s="1" t="str">
        <f>IF(Tablas!E2117="","",Tablas!E2117)</f>
        <v/>
      </c>
      <c r="F2119" s="1" t="str">
        <f>IF(Tablas!F2117="","",Tablas!F2117)</f>
        <v/>
      </c>
      <c r="G2119" s="1" t="str">
        <f>IF(Tablas!I2117="","",Tablas!I2117)</f>
        <v/>
      </c>
      <c r="H2119" s="1" t="s">
        <v>911</v>
      </c>
      <c r="I2119" s="39" t="str">
        <f>IF($B2119="","",-SUMIFS(Tabla7[Cantidad],Tabla7[Código del producto],$B2119,Tabla7[Tipo de movimiento],"SALIDA",Tabla7[Mes],I$5))</f>
        <v/>
      </c>
      <c r="J2119" s="39" t="str">
        <f>IF($B2119="","",-SUMIFS(Tabla7[Cantidad],Tabla7[Código del producto],$B2119,Tabla7[Tipo de movimiento],"SALIDA",Tabla7[Mes],J$5))</f>
        <v/>
      </c>
      <c r="K2119" s="39" t="str">
        <f>IF($B2119="","",-SUMIFS(Tabla7[Cantidad],Tabla7[Código del producto],$B2119,Tabla7[Tipo de movimiento],"SALIDA",Tabla7[Mes],K$5))</f>
        <v/>
      </c>
      <c r="L2119" s="39" t="str">
        <f>IF($B2119="","",-SUMIFS(Tabla7[Cantidad],Tabla7[Código del producto],$B2119,Tabla7[Tipo de movimiento],"SALIDA",Tabla7[Mes],L$5))</f>
        <v/>
      </c>
      <c r="M2119" s="39" t="str">
        <f>IF($B2119="","",-SUMIFS(Tabla7[Cantidad],Tabla7[Código del producto],$B2119,Tabla7[Tipo de movimiento],"SALIDA",Tabla7[Mes],M$5))</f>
        <v/>
      </c>
      <c r="N2119" s="39" t="str">
        <f>IF($B2119="","",-SUMIFS(Tabla7[Cantidad],Tabla7[Código del producto],$B2119,Tabla7[Tipo de movimiento],"SALIDA",Tabla7[Mes],N$5))</f>
        <v/>
      </c>
      <c r="O2119" s="39" t="str">
        <f>IF($B2119="","",-SUMIFS(Tabla7[Cantidad],Tabla7[Código del producto],$B2119,Tabla7[Tipo de movimiento],"SALIDA",Tabla7[Mes],O$5))</f>
        <v/>
      </c>
      <c r="P2119" s="39" t="str">
        <f>IF($B2119="","",-SUMIFS(Tabla7[Cantidad],Tabla7[Código del producto],$B2119,Tabla7[Tipo de movimiento],"SALIDA",Tabla7[Mes],P$5))</f>
        <v/>
      </c>
      <c r="Q2119" s="39" t="str">
        <f t="shared" ref="Q2119:Q2182" si="99">IF($B2119="","",IFERROR(AVERAGE(N2119:P2119),0))</f>
        <v/>
      </c>
      <c r="R2119" s="51" t="str">
        <f>IF($B2119="","",IFERROR(VLOOKUP($B2119,'ABC rotación'!$C:$G,5,0),"C"))</f>
        <v/>
      </c>
      <c r="S2119" s="41" t="str">
        <f t="shared" ref="S2119:S2182" si="100">IF($B2119="","",IFERROR(H2119/Q2119*30,0))</f>
        <v/>
      </c>
      <c r="T2119" s="40" t="str">
        <f t="shared" ref="T2119:T2182" si="101">IF($B2119="","",S2119/F2119)</f>
        <v/>
      </c>
      <c r="U2119" s="23" t="str">
        <f>IF($B2119="","",VLOOKUP($T2119,Tablas!$X$14:$Y$17,2,1))</f>
        <v/>
      </c>
    </row>
    <row r="2120" spans="2:21" x14ac:dyDescent="0.2">
      <c r="B2120" s="1" t="str">
        <f>IF(Tablas!B2118="","",Tablas!B2118)</f>
        <v/>
      </c>
      <c r="C2120" s="1" t="str">
        <f>IF(Tablas!C2118="","",Tablas!C2118)</f>
        <v/>
      </c>
      <c r="D2120" s="1" t="str">
        <f>IF(Tablas!D2118="","",Tablas!D2118)</f>
        <v/>
      </c>
      <c r="E2120" s="1" t="str">
        <f>IF(Tablas!E2118="","",Tablas!E2118)</f>
        <v/>
      </c>
      <c r="F2120" s="1" t="str">
        <f>IF(Tablas!F2118="","",Tablas!F2118)</f>
        <v/>
      </c>
      <c r="G2120" s="1" t="str">
        <f>IF(Tablas!I2118="","",Tablas!I2118)</f>
        <v/>
      </c>
      <c r="H2120" s="1" t="s">
        <v>911</v>
      </c>
      <c r="I2120" s="39" t="str">
        <f>IF($B2120="","",-SUMIFS(Tabla7[Cantidad],Tabla7[Código del producto],$B2120,Tabla7[Tipo de movimiento],"SALIDA",Tabla7[Mes],I$5))</f>
        <v/>
      </c>
      <c r="J2120" s="39" t="str">
        <f>IF($B2120="","",-SUMIFS(Tabla7[Cantidad],Tabla7[Código del producto],$B2120,Tabla7[Tipo de movimiento],"SALIDA",Tabla7[Mes],J$5))</f>
        <v/>
      </c>
      <c r="K2120" s="39" t="str">
        <f>IF($B2120="","",-SUMIFS(Tabla7[Cantidad],Tabla7[Código del producto],$B2120,Tabla7[Tipo de movimiento],"SALIDA",Tabla7[Mes],K$5))</f>
        <v/>
      </c>
      <c r="L2120" s="39" t="str">
        <f>IF($B2120="","",-SUMIFS(Tabla7[Cantidad],Tabla7[Código del producto],$B2120,Tabla7[Tipo de movimiento],"SALIDA",Tabla7[Mes],L$5))</f>
        <v/>
      </c>
      <c r="M2120" s="39" t="str">
        <f>IF($B2120="","",-SUMIFS(Tabla7[Cantidad],Tabla7[Código del producto],$B2120,Tabla7[Tipo de movimiento],"SALIDA",Tabla7[Mes],M$5))</f>
        <v/>
      </c>
      <c r="N2120" s="39" t="str">
        <f>IF($B2120="","",-SUMIFS(Tabla7[Cantidad],Tabla7[Código del producto],$B2120,Tabla7[Tipo de movimiento],"SALIDA",Tabla7[Mes],N$5))</f>
        <v/>
      </c>
      <c r="O2120" s="39" t="str">
        <f>IF($B2120="","",-SUMIFS(Tabla7[Cantidad],Tabla7[Código del producto],$B2120,Tabla7[Tipo de movimiento],"SALIDA",Tabla7[Mes],O$5))</f>
        <v/>
      </c>
      <c r="P2120" s="39" t="str">
        <f>IF($B2120="","",-SUMIFS(Tabla7[Cantidad],Tabla7[Código del producto],$B2120,Tabla7[Tipo de movimiento],"SALIDA",Tabla7[Mes],P$5))</f>
        <v/>
      </c>
      <c r="Q2120" s="39" t="str">
        <f t="shared" si="99"/>
        <v/>
      </c>
      <c r="R2120" s="51" t="str">
        <f>IF($B2120="","",IFERROR(VLOOKUP($B2120,'ABC rotación'!$C:$G,5,0),"C"))</f>
        <v/>
      </c>
      <c r="S2120" s="41" t="str">
        <f t="shared" si="100"/>
        <v/>
      </c>
      <c r="T2120" s="40" t="str">
        <f t="shared" si="101"/>
        <v/>
      </c>
      <c r="U2120" s="23" t="str">
        <f>IF($B2120="","",VLOOKUP($T2120,Tablas!$X$14:$Y$17,2,1))</f>
        <v/>
      </c>
    </row>
    <row r="2121" spans="2:21" x14ac:dyDescent="0.2">
      <c r="B2121" s="1" t="str">
        <f>IF(Tablas!B2119="","",Tablas!B2119)</f>
        <v/>
      </c>
      <c r="C2121" s="1" t="str">
        <f>IF(Tablas!C2119="","",Tablas!C2119)</f>
        <v/>
      </c>
      <c r="D2121" s="1" t="str">
        <f>IF(Tablas!D2119="","",Tablas!D2119)</f>
        <v/>
      </c>
      <c r="E2121" s="1" t="str">
        <f>IF(Tablas!E2119="","",Tablas!E2119)</f>
        <v/>
      </c>
      <c r="F2121" s="1" t="str">
        <f>IF(Tablas!F2119="","",Tablas!F2119)</f>
        <v/>
      </c>
      <c r="G2121" s="1" t="str">
        <f>IF(Tablas!I2119="","",Tablas!I2119)</f>
        <v/>
      </c>
      <c r="H2121" s="1" t="s">
        <v>911</v>
      </c>
      <c r="I2121" s="39" t="str">
        <f>IF($B2121="","",-SUMIFS(Tabla7[Cantidad],Tabla7[Código del producto],$B2121,Tabla7[Tipo de movimiento],"SALIDA",Tabla7[Mes],I$5))</f>
        <v/>
      </c>
      <c r="J2121" s="39" t="str">
        <f>IF($B2121="","",-SUMIFS(Tabla7[Cantidad],Tabla7[Código del producto],$B2121,Tabla7[Tipo de movimiento],"SALIDA",Tabla7[Mes],J$5))</f>
        <v/>
      </c>
      <c r="K2121" s="39" t="str">
        <f>IF($B2121="","",-SUMIFS(Tabla7[Cantidad],Tabla7[Código del producto],$B2121,Tabla7[Tipo de movimiento],"SALIDA",Tabla7[Mes],K$5))</f>
        <v/>
      </c>
      <c r="L2121" s="39" t="str">
        <f>IF($B2121="","",-SUMIFS(Tabla7[Cantidad],Tabla7[Código del producto],$B2121,Tabla7[Tipo de movimiento],"SALIDA",Tabla7[Mes],L$5))</f>
        <v/>
      </c>
      <c r="M2121" s="39" t="str">
        <f>IF($B2121="","",-SUMIFS(Tabla7[Cantidad],Tabla7[Código del producto],$B2121,Tabla7[Tipo de movimiento],"SALIDA",Tabla7[Mes],M$5))</f>
        <v/>
      </c>
      <c r="N2121" s="39" t="str">
        <f>IF($B2121="","",-SUMIFS(Tabla7[Cantidad],Tabla7[Código del producto],$B2121,Tabla7[Tipo de movimiento],"SALIDA",Tabla7[Mes],N$5))</f>
        <v/>
      </c>
      <c r="O2121" s="39" t="str">
        <f>IF($B2121="","",-SUMIFS(Tabla7[Cantidad],Tabla7[Código del producto],$B2121,Tabla7[Tipo de movimiento],"SALIDA",Tabla7[Mes],O$5))</f>
        <v/>
      </c>
      <c r="P2121" s="39" t="str">
        <f>IF($B2121="","",-SUMIFS(Tabla7[Cantidad],Tabla7[Código del producto],$B2121,Tabla7[Tipo de movimiento],"SALIDA",Tabla7[Mes],P$5))</f>
        <v/>
      </c>
      <c r="Q2121" s="39" t="str">
        <f t="shared" si="99"/>
        <v/>
      </c>
      <c r="R2121" s="51" t="str">
        <f>IF($B2121="","",IFERROR(VLOOKUP($B2121,'ABC rotación'!$C:$G,5,0),"C"))</f>
        <v/>
      </c>
      <c r="S2121" s="41" t="str">
        <f t="shared" si="100"/>
        <v/>
      </c>
      <c r="T2121" s="40" t="str">
        <f t="shared" si="101"/>
        <v/>
      </c>
      <c r="U2121" s="23" t="str">
        <f>IF($B2121="","",VLOOKUP($T2121,Tablas!$X$14:$Y$17,2,1))</f>
        <v/>
      </c>
    </row>
    <row r="2122" spans="2:21" x14ac:dyDescent="0.2">
      <c r="B2122" s="1" t="str">
        <f>IF(Tablas!B2120="","",Tablas!B2120)</f>
        <v/>
      </c>
      <c r="C2122" s="1" t="str">
        <f>IF(Tablas!C2120="","",Tablas!C2120)</f>
        <v/>
      </c>
      <c r="D2122" s="1" t="str">
        <f>IF(Tablas!D2120="","",Tablas!D2120)</f>
        <v/>
      </c>
      <c r="E2122" s="1" t="str">
        <f>IF(Tablas!E2120="","",Tablas!E2120)</f>
        <v/>
      </c>
      <c r="F2122" s="1" t="str">
        <f>IF(Tablas!F2120="","",Tablas!F2120)</f>
        <v/>
      </c>
      <c r="G2122" s="1" t="str">
        <f>IF(Tablas!I2120="","",Tablas!I2120)</f>
        <v/>
      </c>
      <c r="H2122" s="1" t="s">
        <v>911</v>
      </c>
      <c r="I2122" s="39" t="str">
        <f>IF($B2122="","",-SUMIFS(Tabla7[Cantidad],Tabla7[Código del producto],$B2122,Tabla7[Tipo de movimiento],"SALIDA",Tabla7[Mes],I$5))</f>
        <v/>
      </c>
      <c r="J2122" s="39" t="str">
        <f>IF($B2122="","",-SUMIFS(Tabla7[Cantidad],Tabla7[Código del producto],$B2122,Tabla7[Tipo de movimiento],"SALIDA",Tabla7[Mes],J$5))</f>
        <v/>
      </c>
      <c r="K2122" s="39" t="str">
        <f>IF($B2122="","",-SUMIFS(Tabla7[Cantidad],Tabla7[Código del producto],$B2122,Tabla7[Tipo de movimiento],"SALIDA",Tabla7[Mes],K$5))</f>
        <v/>
      </c>
      <c r="L2122" s="39" t="str">
        <f>IF($B2122="","",-SUMIFS(Tabla7[Cantidad],Tabla7[Código del producto],$B2122,Tabla7[Tipo de movimiento],"SALIDA",Tabla7[Mes],L$5))</f>
        <v/>
      </c>
      <c r="M2122" s="39" t="str">
        <f>IF($B2122="","",-SUMIFS(Tabla7[Cantidad],Tabla7[Código del producto],$B2122,Tabla7[Tipo de movimiento],"SALIDA",Tabla7[Mes],M$5))</f>
        <v/>
      </c>
      <c r="N2122" s="39" t="str">
        <f>IF($B2122="","",-SUMIFS(Tabla7[Cantidad],Tabla7[Código del producto],$B2122,Tabla7[Tipo de movimiento],"SALIDA",Tabla7[Mes],N$5))</f>
        <v/>
      </c>
      <c r="O2122" s="39" t="str">
        <f>IF($B2122="","",-SUMIFS(Tabla7[Cantidad],Tabla7[Código del producto],$B2122,Tabla7[Tipo de movimiento],"SALIDA",Tabla7[Mes],O$5))</f>
        <v/>
      </c>
      <c r="P2122" s="39" t="str">
        <f>IF($B2122="","",-SUMIFS(Tabla7[Cantidad],Tabla7[Código del producto],$B2122,Tabla7[Tipo de movimiento],"SALIDA",Tabla7[Mes],P$5))</f>
        <v/>
      </c>
      <c r="Q2122" s="39" t="str">
        <f t="shared" si="99"/>
        <v/>
      </c>
      <c r="R2122" s="51" t="str">
        <f>IF($B2122="","",IFERROR(VLOOKUP($B2122,'ABC rotación'!$C:$G,5,0),"C"))</f>
        <v/>
      </c>
      <c r="S2122" s="41" t="str">
        <f t="shared" si="100"/>
        <v/>
      </c>
      <c r="T2122" s="40" t="str">
        <f t="shared" si="101"/>
        <v/>
      </c>
      <c r="U2122" s="23" t="str">
        <f>IF($B2122="","",VLOOKUP($T2122,Tablas!$X$14:$Y$17,2,1))</f>
        <v/>
      </c>
    </row>
    <row r="2123" spans="2:21" x14ac:dyDescent="0.2">
      <c r="B2123" s="1" t="str">
        <f>IF(Tablas!B2121="","",Tablas!B2121)</f>
        <v/>
      </c>
      <c r="C2123" s="1" t="str">
        <f>IF(Tablas!C2121="","",Tablas!C2121)</f>
        <v/>
      </c>
      <c r="D2123" s="1" t="str">
        <f>IF(Tablas!D2121="","",Tablas!D2121)</f>
        <v/>
      </c>
      <c r="E2123" s="1" t="str">
        <f>IF(Tablas!E2121="","",Tablas!E2121)</f>
        <v/>
      </c>
      <c r="F2123" s="1" t="str">
        <f>IF(Tablas!F2121="","",Tablas!F2121)</f>
        <v/>
      </c>
      <c r="G2123" s="1" t="str">
        <f>IF(Tablas!I2121="","",Tablas!I2121)</f>
        <v/>
      </c>
      <c r="H2123" s="1" t="s">
        <v>911</v>
      </c>
      <c r="I2123" s="39" t="str">
        <f>IF($B2123="","",-SUMIFS(Tabla7[Cantidad],Tabla7[Código del producto],$B2123,Tabla7[Tipo de movimiento],"SALIDA",Tabla7[Mes],I$5))</f>
        <v/>
      </c>
      <c r="J2123" s="39" t="str">
        <f>IF($B2123="","",-SUMIFS(Tabla7[Cantidad],Tabla7[Código del producto],$B2123,Tabla7[Tipo de movimiento],"SALIDA",Tabla7[Mes],J$5))</f>
        <v/>
      </c>
      <c r="K2123" s="39" t="str">
        <f>IF($B2123="","",-SUMIFS(Tabla7[Cantidad],Tabla7[Código del producto],$B2123,Tabla7[Tipo de movimiento],"SALIDA",Tabla7[Mes],K$5))</f>
        <v/>
      </c>
      <c r="L2123" s="39" t="str">
        <f>IF($B2123="","",-SUMIFS(Tabla7[Cantidad],Tabla7[Código del producto],$B2123,Tabla7[Tipo de movimiento],"SALIDA",Tabla7[Mes],L$5))</f>
        <v/>
      </c>
      <c r="M2123" s="39" t="str">
        <f>IF($B2123="","",-SUMIFS(Tabla7[Cantidad],Tabla7[Código del producto],$B2123,Tabla7[Tipo de movimiento],"SALIDA",Tabla7[Mes],M$5))</f>
        <v/>
      </c>
      <c r="N2123" s="39" t="str">
        <f>IF($B2123="","",-SUMIFS(Tabla7[Cantidad],Tabla7[Código del producto],$B2123,Tabla7[Tipo de movimiento],"SALIDA",Tabla7[Mes],N$5))</f>
        <v/>
      </c>
      <c r="O2123" s="39" t="str">
        <f>IF($B2123="","",-SUMIFS(Tabla7[Cantidad],Tabla7[Código del producto],$B2123,Tabla7[Tipo de movimiento],"SALIDA",Tabla7[Mes],O$5))</f>
        <v/>
      </c>
      <c r="P2123" s="39" t="str">
        <f>IF($B2123="","",-SUMIFS(Tabla7[Cantidad],Tabla7[Código del producto],$B2123,Tabla7[Tipo de movimiento],"SALIDA",Tabla7[Mes],P$5))</f>
        <v/>
      </c>
      <c r="Q2123" s="39" t="str">
        <f t="shared" si="99"/>
        <v/>
      </c>
      <c r="R2123" s="51" t="str">
        <f>IF($B2123="","",IFERROR(VLOOKUP($B2123,'ABC rotación'!$C:$G,5,0),"C"))</f>
        <v/>
      </c>
      <c r="S2123" s="41" t="str">
        <f t="shared" si="100"/>
        <v/>
      </c>
      <c r="T2123" s="40" t="str">
        <f t="shared" si="101"/>
        <v/>
      </c>
      <c r="U2123" s="23" t="str">
        <f>IF($B2123="","",VLOOKUP($T2123,Tablas!$X$14:$Y$17,2,1))</f>
        <v/>
      </c>
    </row>
    <row r="2124" spans="2:21" x14ac:dyDescent="0.2">
      <c r="B2124" s="1" t="str">
        <f>IF(Tablas!B2122="","",Tablas!B2122)</f>
        <v/>
      </c>
      <c r="C2124" s="1" t="str">
        <f>IF(Tablas!C2122="","",Tablas!C2122)</f>
        <v/>
      </c>
      <c r="D2124" s="1" t="str">
        <f>IF(Tablas!D2122="","",Tablas!D2122)</f>
        <v/>
      </c>
      <c r="E2124" s="1" t="str">
        <f>IF(Tablas!E2122="","",Tablas!E2122)</f>
        <v/>
      </c>
      <c r="F2124" s="1" t="str">
        <f>IF(Tablas!F2122="","",Tablas!F2122)</f>
        <v/>
      </c>
      <c r="G2124" s="1" t="str">
        <f>IF(Tablas!I2122="","",Tablas!I2122)</f>
        <v/>
      </c>
      <c r="H2124" s="1" t="s">
        <v>911</v>
      </c>
      <c r="I2124" s="39" t="str">
        <f>IF($B2124="","",-SUMIFS(Tabla7[Cantidad],Tabla7[Código del producto],$B2124,Tabla7[Tipo de movimiento],"SALIDA",Tabla7[Mes],I$5))</f>
        <v/>
      </c>
      <c r="J2124" s="39" t="str">
        <f>IF($B2124="","",-SUMIFS(Tabla7[Cantidad],Tabla7[Código del producto],$B2124,Tabla7[Tipo de movimiento],"SALIDA",Tabla7[Mes],J$5))</f>
        <v/>
      </c>
      <c r="K2124" s="39" t="str">
        <f>IF($B2124="","",-SUMIFS(Tabla7[Cantidad],Tabla7[Código del producto],$B2124,Tabla7[Tipo de movimiento],"SALIDA",Tabla7[Mes],K$5))</f>
        <v/>
      </c>
      <c r="L2124" s="39" t="str">
        <f>IF($B2124="","",-SUMIFS(Tabla7[Cantidad],Tabla7[Código del producto],$B2124,Tabla7[Tipo de movimiento],"SALIDA",Tabla7[Mes],L$5))</f>
        <v/>
      </c>
      <c r="M2124" s="39" t="str">
        <f>IF($B2124="","",-SUMIFS(Tabla7[Cantidad],Tabla7[Código del producto],$B2124,Tabla7[Tipo de movimiento],"SALIDA",Tabla7[Mes],M$5))</f>
        <v/>
      </c>
      <c r="N2124" s="39" t="str">
        <f>IF($B2124="","",-SUMIFS(Tabla7[Cantidad],Tabla7[Código del producto],$B2124,Tabla7[Tipo de movimiento],"SALIDA",Tabla7[Mes],N$5))</f>
        <v/>
      </c>
      <c r="O2124" s="39" t="str">
        <f>IF($B2124="","",-SUMIFS(Tabla7[Cantidad],Tabla7[Código del producto],$B2124,Tabla7[Tipo de movimiento],"SALIDA",Tabla7[Mes],O$5))</f>
        <v/>
      </c>
      <c r="P2124" s="39" t="str">
        <f>IF($B2124="","",-SUMIFS(Tabla7[Cantidad],Tabla7[Código del producto],$B2124,Tabla7[Tipo de movimiento],"SALIDA",Tabla7[Mes],P$5))</f>
        <v/>
      </c>
      <c r="Q2124" s="39" t="str">
        <f t="shared" si="99"/>
        <v/>
      </c>
      <c r="R2124" s="51" t="str">
        <f>IF($B2124="","",IFERROR(VLOOKUP($B2124,'ABC rotación'!$C:$G,5,0),"C"))</f>
        <v/>
      </c>
      <c r="S2124" s="41" t="str">
        <f t="shared" si="100"/>
        <v/>
      </c>
      <c r="T2124" s="40" t="str">
        <f t="shared" si="101"/>
        <v/>
      </c>
      <c r="U2124" s="23" t="str">
        <f>IF($B2124="","",VLOOKUP($T2124,Tablas!$X$14:$Y$17,2,1))</f>
        <v/>
      </c>
    </row>
    <row r="2125" spans="2:21" x14ac:dyDescent="0.2">
      <c r="B2125" s="1" t="str">
        <f>IF(Tablas!B2123="","",Tablas!B2123)</f>
        <v/>
      </c>
      <c r="C2125" s="1" t="str">
        <f>IF(Tablas!C2123="","",Tablas!C2123)</f>
        <v/>
      </c>
      <c r="D2125" s="1" t="str">
        <f>IF(Tablas!D2123="","",Tablas!D2123)</f>
        <v/>
      </c>
      <c r="E2125" s="1" t="str">
        <f>IF(Tablas!E2123="","",Tablas!E2123)</f>
        <v/>
      </c>
      <c r="F2125" s="1" t="str">
        <f>IF(Tablas!F2123="","",Tablas!F2123)</f>
        <v/>
      </c>
      <c r="G2125" s="1" t="str">
        <f>IF(Tablas!I2123="","",Tablas!I2123)</f>
        <v/>
      </c>
      <c r="H2125" s="1" t="s">
        <v>911</v>
      </c>
      <c r="I2125" s="39" t="str">
        <f>IF($B2125="","",-SUMIFS(Tabla7[Cantidad],Tabla7[Código del producto],$B2125,Tabla7[Tipo de movimiento],"SALIDA",Tabla7[Mes],I$5))</f>
        <v/>
      </c>
      <c r="J2125" s="39" t="str">
        <f>IF($B2125="","",-SUMIFS(Tabla7[Cantidad],Tabla7[Código del producto],$B2125,Tabla7[Tipo de movimiento],"SALIDA",Tabla7[Mes],J$5))</f>
        <v/>
      </c>
      <c r="K2125" s="39" t="str">
        <f>IF($B2125="","",-SUMIFS(Tabla7[Cantidad],Tabla7[Código del producto],$B2125,Tabla7[Tipo de movimiento],"SALIDA",Tabla7[Mes],K$5))</f>
        <v/>
      </c>
      <c r="L2125" s="39" t="str">
        <f>IF($B2125="","",-SUMIFS(Tabla7[Cantidad],Tabla7[Código del producto],$B2125,Tabla7[Tipo de movimiento],"SALIDA",Tabla7[Mes],L$5))</f>
        <v/>
      </c>
      <c r="M2125" s="39" t="str">
        <f>IF($B2125="","",-SUMIFS(Tabla7[Cantidad],Tabla7[Código del producto],$B2125,Tabla7[Tipo de movimiento],"SALIDA",Tabla7[Mes],M$5))</f>
        <v/>
      </c>
      <c r="N2125" s="39" t="str">
        <f>IF($B2125="","",-SUMIFS(Tabla7[Cantidad],Tabla7[Código del producto],$B2125,Tabla7[Tipo de movimiento],"SALIDA",Tabla7[Mes],N$5))</f>
        <v/>
      </c>
      <c r="O2125" s="39" t="str">
        <f>IF($B2125="","",-SUMIFS(Tabla7[Cantidad],Tabla7[Código del producto],$B2125,Tabla7[Tipo de movimiento],"SALIDA",Tabla7[Mes],O$5))</f>
        <v/>
      </c>
      <c r="P2125" s="39" t="str">
        <f>IF($B2125="","",-SUMIFS(Tabla7[Cantidad],Tabla7[Código del producto],$B2125,Tabla7[Tipo de movimiento],"SALIDA",Tabla7[Mes],P$5))</f>
        <v/>
      </c>
      <c r="Q2125" s="39" t="str">
        <f t="shared" si="99"/>
        <v/>
      </c>
      <c r="R2125" s="51" t="str">
        <f>IF($B2125="","",IFERROR(VLOOKUP($B2125,'ABC rotación'!$C:$G,5,0),"C"))</f>
        <v/>
      </c>
      <c r="S2125" s="41" t="str">
        <f t="shared" si="100"/>
        <v/>
      </c>
      <c r="T2125" s="40" t="str">
        <f t="shared" si="101"/>
        <v/>
      </c>
      <c r="U2125" s="23" t="str">
        <f>IF($B2125="","",VLOOKUP($T2125,Tablas!$X$14:$Y$17,2,1))</f>
        <v/>
      </c>
    </row>
    <row r="2126" spans="2:21" x14ac:dyDescent="0.2">
      <c r="B2126" s="1" t="str">
        <f>IF(Tablas!B2124="","",Tablas!B2124)</f>
        <v/>
      </c>
      <c r="C2126" s="1" t="str">
        <f>IF(Tablas!C2124="","",Tablas!C2124)</f>
        <v/>
      </c>
      <c r="D2126" s="1" t="str">
        <f>IF(Tablas!D2124="","",Tablas!D2124)</f>
        <v/>
      </c>
      <c r="E2126" s="1" t="str">
        <f>IF(Tablas!E2124="","",Tablas!E2124)</f>
        <v/>
      </c>
      <c r="F2126" s="1" t="str">
        <f>IF(Tablas!F2124="","",Tablas!F2124)</f>
        <v/>
      </c>
      <c r="G2126" s="1" t="str">
        <f>IF(Tablas!I2124="","",Tablas!I2124)</f>
        <v/>
      </c>
      <c r="H2126" s="1" t="s">
        <v>911</v>
      </c>
      <c r="I2126" s="39" t="str">
        <f>IF($B2126="","",-SUMIFS(Tabla7[Cantidad],Tabla7[Código del producto],$B2126,Tabla7[Tipo de movimiento],"SALIDA",Tabla7[Mes],I$5))</f>
        <v/>
      </c>
      <c r="J2126" s="39" t="str">
        <f>IF($B2126="","",-SUMIFS(Tabla7[Cantidad],Tabla7[Código del producto],$B2126,Tabla7[Tipo de movimiento],"SALIDA",Tabla7[Mes],J$5))</f>
        <v/>
      </c>
      <c r="K2126" s="39" t="str">
        <f>IF($B2126="","",-SUMIFS(Tabla7[Cantidad],Tabla7[Código del producto],$B2126,Tabla7[Tipo de movimiento],"SALIDA",Tabla7[Mes],K$5))</f>
        <v/>
      </c>
      <c r="L2126" s="39" t="str">
        <f>IF($B2126="","",-SUMIFS(Tabla7[Cantidad],Tabla7[Código del producto],$B2126,Tabla7[Tipo de movimiento],"SALIDA",Tabla7[Mes],L$5))</f>
        <v/>
      </c>
      <c r="M2126" s="39" t="str">
        <f>IF($B2126="","",-SUMIFS(Tabla7[Cantidad],Tabla7[Código del producto],$B2126,Tabla7[Tipo de movimiento],"SALIDA",Tabla7[Mes],M$5))</f>
        <v/>
      </c>
      <c r="N2126" s="39" t="str">
        <f>IF($B2126="","",-SUMIFS(Tabla7[Cantidad],Tabla7[Código del producto],$B2126,Tabla7[Tipo de movimiento],"SALIDA",Tabla7[Mes],N$5))</f>
        <v/>
      </c>
      <c r="O2126" s="39" t="str">
        <f>IF($B2126="","",-SUMIFS(Tabla7[Cantidad],Tabla7[Código del producto],$B2126,Tabla7[Tipo de movimiento],"SALIDA",Tabla7[Mes],O$5))</f>
        <v/>
      </c>
      <c r="P2126" s="39" t="str">
        <f>IF($B2126="","",-SUMIFS(Tabla7[Cantidad],Tabla7[Código del producto],$B2126,Tabla7[Tipo de movimiento],"SALIDA",Tabla7[Mes],P$5))</f>
        <v/>
      </c>
      <c r="Q2126" s="39" t="str">
        <f t="shared" si="99"/>
        <v/>
      </c>
      <c r="R2126" s="51" t="str">
        <f>IF($B2126="","",IFERROR(VLOOKUP($B2126,'ABC rotación'!$C:$G,5,0),"C"))</f>
        <v/>
      </c>
      <c r="S2126" s="41" t="str">
        <f t="shared" si="100"/>
        <v/>
      </c>
      <c r="T2126" s="40" t="str">
        <f t="shared" si="101"/>
        <v/>
      </c>
      <c r="U2126" s="23" t="str">
        <f>IF($B2126="","",VLOOKUP($T2126,Tablas!$X$14:$Y$17,2,1))</f>
        <v/>
      </c>
    </row>
    <row r="2127" spans="2:21" x14ac:dyDescent="0.2">
      <c r="B2127" s="1" t="str">
        <f>IF(Tablas!B2125="","",Tablas!B2125)</f>
        <v/>
      </c>
      <c r="C2127" s="1" t="str">
        <f>IF(Tablas!C2125="","",Tablas!C2125)</f>
        <v/>
      </c>
      <c r="D2127" s="1" t="str">
        <f>IF(Tablas!D2125="","",Tablas!D2125)</f>
        <v/>
      </c>
      <c r="E2127" s="1" t="str">
        <f>IF(Tablas!E2125="","",Tablas!E2125)</f>
        <v/>
      </c>
      <c r="F2127" s="1" t="str">
        <f>IF(Tablas!F2125="","",Tablas!F2125)</f>
        <v/>
      </c>
      <c r="G2127" s="1" t="str">
        <f>IF(Tablas!I2125="","",Tablas!I2125)</f>
        <v/>
      </c>
      <c r="H2127" s="1" t="s">
        <v>911</v>
      </c>
      <c r="I2127" s="39" t="str">
        <f>IF($B2127="","",-SUMIFS(Tabla7[Cantidad],Tabla7[Código del producto],$B2127,Tabla7[Tipo de movimiento],"SALIDA",Tabla7[Mes],I$5))</f>
        <v/>
      </c>
      <c r="J2127" s="39" t="str">
        <f>IF($B2127="","",-SUMIFS(Tabla7[Cantidad],Tabla7[Código del producto],$B2127,Tabla7[Tipo de movimiento],"SALIDA",Tabla7[Mes],J$5))</f>
        <v/>
      </c>
      <c r="K2127" s="39" t="str">
        <f>IF($B2127="","",-SUMIFS(Tabla7[Cantidad],Tabla7[Código del producto],$B2127,Tabla7[Tipo de movimiento],"SALIDA",Tabla7[Mes],K$5))</f>
        <v/>
      </c>
      <c r="L2127" s="39" t="str">
        <f>IF($B2127="","",-SUMIFS(Tabla7[Cantidad],Tabla7[Código del producto],$B2127,Tabla7[Tipo de movimiento],"SALIDA",Tabla7[Mes],L$5))</f>
        <v/>
      </c>
      <c r="M2127" s="39" t="str">
        <f>IF($B2127="","",-SUMIFS(Tabla7[Cantidad],Tabla7[Código del producto],$B2127,Tabla7[Tipo de movimiento],"SALIDA",Tabla7[Mes],M$5))</f>
        <v/>
      </c>
      <c r="N2127" s="39" t="str">
        <f>IF($B2127="","",-SUMIFS(Tabla7[Cantidad],Tabla7[Código del producto],$B2127,Tabla7[Tipo de movimiento],"SALIDA",Tabla7[Mes],N$5))</f>
        <v/>
      </c>
      <c r="O2127" s="39" t="str">
        <f>IF($B2127="","",-SUMIFS(Tabla7[Cantidad],Tabla7[Código del producto],$B2127,Tabla7[Tipo de movimiento],"SALIDA",Tabla7[Mes],O$5))</f>
        <v/>
      </c>
      <c r="P2127" s="39" t="str">
        <f>IF($B2127="","",-SUMIFS(Tabla7[Cantidad],Tabla7[Código del producto],$B2127,Tabla7[Tipo de movimiento],"SALIDA",Tabla7[Mes],P$5))</f>
        <v/>
      </c>
      <c r="Q2127" s="39" t="str">
        <f t="shared" si="99"/>
        <v/>
      </c>
      <c r="R2127" s="51" t="str">
        <f>IF($B2127="","",IFERROR(VLOOKUP($B2127,'ABC rotación'!$C:$G,5,0),"C"))</f>
        <v/>
      </c>
      <c r="S2127" s="41" t="str">
        <f t="shared" si="100"/>
        <v/>
      </c>
      <c r="T2127" s="40" t="str">
        <f t="shared" si="101"/>
        <v/>
      </c>
      <c r="U2127" s="23" t="str">
        <f>IF($B2127="","",VLOOKUP($T2127,Tablas!$X$14:$Y$17,2,1))</f>
        <v/>
      </c>
    </row>
    <row r="2128" spans="2:21" x14ac:dyDescent="0.2">
      <c r="B2128" s="1" t="str">
        <f>IF(Tablas!B2126="","",Tablas!B2126)</f>
        <v/>
      </c>
      <c r="C2128" s="1" t="str">
        <f>IF(Tablas!C2126="","",Tablas!C2126)</f>
        <v/>
      </c>
      <c r="D2128" s="1" t="str">
        <f>IF(Tablas!D2126="","",Tablas!D2126)</f>
        <v/>
      </c>
      <c r="E2128" s="1" t="str">
        <f>IF(Tablas!E2126="","",Tablas!E2126)</f>
        <v/>
      </c>
      <c r="F2128" s="1" t="str">
        <f>IF(Tablas!F2126="","",Tablas!F2126)</f>
        <v/>
      </c>
      <c r="G2128" s="1" t="str">
        <f>IF(Tablas!I2126="","",Tablas!I2126)</f>
        <v/>
      </c>
      <c r="H2128" s="1" t="s">
        <v>911</v>
      </c>
      <c r="I2128" s="39" t="str">
        <f>IF($B2128="","",-SUMIFS(Tabla7[Cantidad],Tabla7[Código del producto],$B2128,Tabla7[Tipo de movimiento],"SALIDA",Tabla7[Mes],I$5))</f>
        <v/>
      </c>
      <c r="J2128" s="39" t="str">
        <f>IF($B2128="","",-SUMIFS(Tabla7[Cantidad],Tabla7[Código del producto],$B2128,Tabla7[Tipo de movimiento],"SALIDA",Tabla7[Mes],J$5))</f>
        <v/>
      </c>
      <c r="K2128" s="39" t="str">
        <f>IF($B2128="","",-SUMIFS(Tabla7[Cantidad],Tabla7[Código del producto],$B2128,Tabla7[Tipo de movimiento],"SALIDA",Tabla7[Mes],K$5))</f>
        <v/>
      </c>
      <c r="L2128" s="39" t="str">
        <f>IF($B2128="","",-SUMIFS(Tabla7[Cantidad],Tabla7[Código del producto],$B2128,Tabla7[Tipo de movimiento],"SALIDA",Tabla7[Mes],L$5))</f>
        <v/>
      </c>
      <c r="M2128" s="39" t="str">
        <f>IF($B2128="","",-SUMIFS(Tabla7[Cantidad],Tabla7[Código del producto],$B2128,Tabla7[Tipo de movimiento],"SALIDA",Tabla7[Mes],M$5))</f>
        <v/>
      </c>
      <c r="N2128" s="39" t="str">
        <f>IF($B2128="","",-SUMIFS(Tabla7[Cantidad],Tabla7[Código del producto],$B2128,Tabla7[Tipo de movimiento],"SALIDA",Tabla7[Mes],N$5))</f>
        <v/>
      </c>
      <c r="O2128" s="39" t="str">
        <f>IF($B2128="","",-SUMIFS(Tabla7[Cantidad],Tabla7[Código del producto],$B2128,Tabla7[Tipo de movimiento],"SALIDA",Tabla7[Mes],O$5))</f>
        <v/>
      </c>
      <c r="P2128" s="39" t="str">
        <f>IF($B2128="","",-SUMIFS(Tabla7[Cantidad],Tabla7[Código del producto],$B2128,Tabla7[Tipo de movimiento],"SALIDA",Tabla7[Mes],P$5))</f>
        <v/>
      </c>
      <c r="Q2128" s="39" t="str">
        <f t="shared" si="99"/>
        <v/>
      </c>
      <c r="R2128" s="51" t="str">
        <f>IF($B2128="","",IFERROR(VLOOKUP($B2128,'ABC rotación'!$C:$G,5,0),"C"))</f>
        <v/>
      </c>
      <c r="S2128" s="41" t="str">
        <f t="shared" si="100"/>
        <v/>
      </c>
      <c r="T2128" s="40" t="str">
        <f t="shared" si="101"/>
        <v/>
      </c>
      <c r="U2128" s="23" t="str">
        <f>IF($B2128="","",VLOOKUP($T2128,Tablas!$X$14:$Y$17,2,1))</f>
        <v/>
      </c>
    </row>
    <row r="2129" spans="2:21" x14ac:dyDescent="0.2">
      <c r="B2129" s="1" t="str">
        <f>IF(Tablas!B2127="","",Tablas!B2127)</f>
        <v/>
      </c>
      <c r="C2129" s="1" t="str">
        <f>IF(Tablas!C2127="","",Tablas!C2127)</f>
        <v/>
      </c>
      <c r="D2129" s="1" t="str">
        <f>IF(Tablas!D2127="","",Tablas!D2127)</f>
        <v/>
      </c>
      <c r="E2129" s="1" t="str">
        <f>IF(Tablas!E2127="","",Tablas!E2127)</f>
        <v/>
      </c>
      <c r="F2129" s="1" t="str">
        <f>IF(Tablas!F2127="","",Tablas!F2127)</f>
        <v/>
      </c>
      <c r="G2129" s="1" t="str">
        <f>IF(Tablas!I2127="","",Tablas!I2127)</f>
        <v/>
      </c>
      <c r="H2129" s="1" t="s">
        <v>911</v>
      </c>
      <c r="I2129" s="39" t="str">
        <f>IF($B2129="","",-SUMIFS(Tabla7[Cantidad],Tabla7[Código del producto],$B2129,Tabla7[Tipo de movimiento],"SALIDA",Tabla7[Mes],I$5))</f>
        <v/>
      </c>
      <c r="J2129" s="39" t="str">
        <f>IF($B2129="","",-SUMIFS(Tabla7[Cantidad],Tabla7[Código del producto],$B2129,Tabla7[Tipo de movimiento],"SALIDA",Tabla7[Mes],J$5))</f>
        <v/>
      </c>
      <c r="K2129" s="39" t="str">
        <f>IF($B2129="","",-SUMIFS(Tabla7[Cantidad],Tabla7[Código del producto],$B2129,Tabla7[Tipo de movimiento],"SALIDA",Tabla7[Mes],K$5))</f>
        <v/>
      </c>
      <c r="L2129" s="39" t="str">
        <f>IF($B2129="","",-SUMIFS(Tabla7[Cantidad],Tabla7[Código del producto],$B2129,Tabla7[Tipo de movimiento],"SALIDA",Tabla7[Mes],L$5))</f>
        <v/>
      </c>
      <c r="M2129" s="39" t="str">
        <f>IF($B2129="","",-SUMIFS(Tabla7[Cantidad],Tabla7[Código del producto],$B2129,Tabla7[Tipo de movimiento],"SALIDA",Tabla7[Mes],M$5))</f>
        <v/>
      </c>
      <c r="N2129" s="39" t="str">
        <f>IF($B2129="","",-SUMIFS(Tabla7[Cantidad],Tabla7[Código del producto],$B2129,Tabla7[Tipo de movimiento],"SALIDA",Tabla7[Mes],N$5))</f>
        <v/>
      </c>
      <c r="O2129" s="39" t="str">
        <f>IF($B2129="","",-SUMIFS(Tabla7[Cantidad],Tabla7[Código del producto],$B2129,Tabla7[Tipo de movimiento],"SALIDA",Tabla7[Mes],O$5))</f>
        <v/>
      </c>
      <c r="P2129" s="39" t="str">
        <f>IF($B2129="","",-SUMIFS(Tabla7[Cantidad],Tabla7[Código del producto],$B2129,Tabla7[Tipo de movimiento],"SALIDA",Tabla7[Mes],P$5))</f>
        <v/>
      </c>
      <c r="Q2129" s="39" t="str">
        <f t="shared" si="99"/>
        <v/>
      </c>
      <c r="R2129" s="51" t="str">
        <f>IF($B2129="","",IFERROR(VLOOKUP($B2129,'ABC rotación'!$C:$G,5,0),"C"))</f>
        <v/>
      </c>
      <c r="S2129" s="41" t="str">
        <f t="shared" si="100"/>
        <v/>
      </c>
      <c r="T2129" s="40" t="str">
        <f t="shared" si="101"/>
        <v/>
      </c>
      <c r="U2129" s="23" t="str">
        <f>IF($B2129="","",VLOOKUP($T2129,Tablas!$X$14:$Y$17,2,1))</f>
        <v/>
      </c>
    </row>
    <row r="2130" spans="2:21" x14ac:dyDescent="0.2">
      <c r="B2130" s="1" t="str">
        <f>IF(Tablas!B2128="","",Tablas!B2128)</f>
        <v/>
      </c>
      <c r="C2130" s="1" t="str">
        <f>IF(Tablas!C2128="","",Tablas!C2128)</f>
        <v/>
      </c>
      <c r="D2130" s="1" t="str">
        <f>IF(Tablas!D2128="","",Tablas!D2128)</f>
        <v/>
      </c>
      <c r="E2130" s="1" t="str">
        <f>IF(Tablas!E2128="","",Tablas!E2128)</f>
        <v/>
      </c>
      <c r="F2130" s="1" t="str">
        <f>IF(Tablas!F2128="","",Tablas!F2128)</f>
        <v/>
      </c>
      <c r="G2130" s="1" t="str">
        <f>IF(Tablas!I2128="","",Tablas!I2128)</f>
        <v/>
      </c>
      <c r="H2130" s="1" t="s">
        <v>911</v>
      </c>
      <c r="I2130" s="39" t="str">
        <f>IF($B2130="","",-SUMIFS(Tabla7[Cantidad],Tabla7[Código del producto],$B2130,Tabla7[Tipo de movimiento],"SALIDA",Tabla7[Mes],I$5))</f>
        <v/>
      </c>
      <c r="J2130" s="39" t="str">
        <f>IF($B2130="","",-SUMIFS(Tabla7[Cantidad],Tabla7[Código del producto],$B2130,Tabla7[Tipo de movimiento],"SALIDA",Tabla7[Mes],J$5))</f>
        <v/>
      </c>
      <c r="K2130" s="39" t="str">
        <f>IF($B2130="","",-SUMIFS(Tabla7[Cantidad],Tabla7[Código del producto],$B2130,Tabla7[Tipo de movimiento],"SALIDA",Tabla7[Mes],K$5))</f>
        <v/>
      </c>
      <c r="L2130" s="39" t="str">
        <f>IF($B2130="","",-SUMIFS(Tabla7[Cantidad],Tabla7[Código del producto],$B2130,Tabla7[Tipo de movimiento],"SALIDA",Tabla7[Mes],L$5))</f>
        <v/>
      </c>
      <c r="M2130" s="39" t="str">
        <f>IF($B2130="","",-SUMIFS(Tabla7[Cantidad],Tabla7[Código del producto],$B2130,Tabla7[Tipo de movimiento],"SALIDA",Tabla7[Mes],M$5))</f>
        <v/>
      </c>
      <c r="N2130" s="39" t="str">
        <f>IF($B2130="","",-SUMIFS(Tabla7[Cantidad],Tabla7[Código del producto],$B2130,Tabla7[Tipo de movimiento],"SALIDA",Tabla7[Mes],N$5))</f>
        <v/>
      </c>
      <c r="O2130" s="39" t="str">
        <f>IF($B2130="","",-SUMIFS(Tabla7[Cantidad],Tabla7[Código del producto],$B2130,Tabla7[Tipo de movimiento],"SALIDA",Tabla7[Mes],O$5))</f>
        <v/>
      </c>
      <c r="P2130" s="39" t="str">
        <f>IF($B2130="","",-SUMIFS(Tabla7[Cantidad],Tabla7[Código del producto],$B2130,Tabla7[Tipo de movimiento],"SALIDA",Tabla7[Mes],P$5))</f>
        <v/>
      </c>
      <c r="Q2130" s="39" t="str">
        <f t="shared" si="99"/>
        <v/>
      </c>
      <c r="R2130" s="51" t="str">
        <f>IF($B2130="","",IFERROR(VLOOKUP($B2130,'ABC rotación'!$C:$G,5,0),"C"))</f>
        <v/>
      </c>
      <c r="S2130" s="41" t="str">
        <f t="shared" si="100"/>
        <v/>
      </c>
      <c r="T2130" s="40" t="str">
        <f t="shared" si="101"/>
        <v/>
      </c>
      <c r="U2130" s="23" t="str">
        <f>IF($B2130="","",VLOOKUP($T2130,Tablas!$X$14:$Y$17,2,1))</f>
        <v/>
      </c>
    </row>
    <row r="2131" spans="2:21" x14ac:dyDescent="0.2">
      <c r="B2131" s="1" t="str">
        <f>IF(Tablas!B2129="","",Tablas!B2129)</f>
        <v/>
      </c>
      <c r="C2131" s="1" t="str">
        <f>IF(Tablas!C2129="","",Tablas!C2129)</f>
        <v/>
      </c>
      <c r="D2131" s="1" t="str">
        <f>IF(Tablas!D2129="","",Tablas!D2129)</f>
        <v/>
      </c>
      <c r="E2131" s="1" t="str">
        <f>IF(Tablas!E2129="","",Tablas!E2129)</f>
        <v/>
      </c>
      <c r="F2131" s="1" t="str">
        <f>IF(Tablas!F2129="","",Tablas!F2129)</f>
        <v/>
      </c>
      <c r="G2131" s="1" t="str">
        <f>IF(Tablas!I2129="","",Tablas!I2129)</f>
        <v/>
      </c>
      <c r="H2131" s="1" t="s">
        <v>911</v>
      </c>
      <c r="I2131" s="39" t="str">
        <f>IF($B2131="","",-SUMIFS(Tabla7[Cantidad],Tabla7[Código del producto],$B2131,Tabla7[Tipo de movimiento],"SALIDA",Tabla7[Mes],I$5))</f>
        <v/>
      </c>
      <c r="J2131" s="39" t="str">
        <f>IF($B2131="","",-SUMIFS(Tabla7[Cantidad],Tabla7[Código del producto],$B2131,Tabla7[Tipo de movimiento],"SALIDA",Tabla7[Mes],J$5))</f>
        <v/>
      </c>
      <c r="K2131" s="39" t="str">
        <f>IF($B2131="","",-SUMIFS(Tabla7[Cantidad],Tabla7[Código del producto],$B2131,Tabla7[Tipo de movimiento],"SALIDA",Tabla7[Mes],K$5))</f>
        <v/>
      </c>
      <c r="L2131" s="39" t="str">
        <f>IF($B2131="","",-SUMIFS(Tabla7[Cantidad],Tabla7[Código del producto],$B2131,Tabla7[Tipo de movimiento],"SALIDA",Tabla7[Mes],L$5))</f>
        <v/>
      </c>
      <c r="M2131" s="39" t="str">
        <f>IF($B2131="","",-SUMIFS(Tabla7[Cantidad],Tabla7[Código del producto],$B2131,Tabla7[Tipo de movimiento],"SALIDA",Tabla7[Mes],M$5))</f>
        <v/>
      </c>
      <c r="N2131" s="39" t="str">
        <f>IF($B2131="","",-SUMIFS(Tabla7[Cantidad],Tabla7[Código del producto],$B2131,Tabla7[Tipo de movimiento],"SALIDA",Tabla7[Mes],N$5))</f>
        <v/>
      </c>
      <c r="O2131" s="39" t="str">
        <f>IF($B2131="","",-SUMIFS(Tabla7[Cantidad],Tabla7[Código del producto],$B2131,Tabla7[Tipo de movimiento],"SALIDA",Tabla7[Mes],O$5))</f>
        <v/>
      </c>
      <c r="P2131" s="39" t="str">
        <f>IF($B2131="","",-SUMIFS(Tabla7[Cantidad],Tabla7[Código del producto],$B2131,Tabla7[Tipo de movimiento],"SALIDA",Tabla7[Mes],P$5))</f>
        <v/>
      </c>
      <c r="Q2131" s="39" t="str">
        <f t="shared" si="99"/>
        <v/>
      </c>
      <c r="R2131" s="51" t="str">
        <f>IF($B2131="","",IFERROR(VLOOKUP($B2131,'ABC rotación'!$C:$G,5,0),"C"))</f>
        <v/>
      </c>
      <c r="S2131" s="41" t="str">
        <f t="shared" si="100"/>
        <v/>
      </c>
      <c r="T2131" s="40" t="str">
        <f t="shared" si="101"/>
        <v/>
      </c>
      <c r="U2131" s="23" t="str">
        <f>IF($B2131="","",VLOOKUP($T2131,Tablas!$X$14:$Y$17,2,1))</f>
        <v/>
      </c>
    </row>
    <row r="2132" spans="2:21" x14ac:dyDescent="0.2">
      <c r="B2132" s="1" t="str">
        <f>IF(Tablas!B2130="","",Tablas!B2130)</f>
        <v/>
      </c>
      <c r="C2132" s="1" t="str">
        <f>IF(Tablas!C2130="","",Tablas!C2130)</f>
        <v/>
      </c>
      <c r="D2132" s="1" t="str">
        <f>IF(Tablas!D2130="","",Tablas!D2130)</f>
        <v/>
      </c>
      <c r="E2132" s="1" t="str">
        <f>IF(Tablas!E2130="","",Tablas!E2130)</f>
        <v/>
      </c>
      <c r="F2132" s="1" t="str">
        <f>IF(Tablas!F2130="","",Tablas!F2130)</f>
        <v/>
      </c>
      <c r="G2132" s="1" t="str">
        <f>IF(Tablas!I2130="","",Tablas!I2130)</f>
        <v/>
      </c>
      <c r="H2132" s="1" t="s">
        <v>911</v>
      </c>
      <c r="I2132" s="39" t="str">
        <f>IF($B2132="","",-SUMIFS(Tabla7[Cantidad],Tabla7[Código del producto],$B2132,Tabla7[Tipo de movimiento],"SALIDA",Tabla7[Mes],I$5))</f>
        <v/>
      </c>
      <c r="J2132" s="39" t="str">
        <f>IF($B2132="","",-SUMIFS(Tabla7[Cantidad],Tabla7[Código del producto],$B2132,Tabla7[Tipo de movimiento],"SALIDA",Tabla7[Mes],J$5))</f>
        <v/>
      </c>
      <c r="K2132" s="39" t="str">
        <f>IF($B2132="","",-SUMIFS(Tabla7[Cantidad],Tabla7[Código del producto],$B2132,Tabla7[Tipo de movimiento],"SALIDA",Tabla7[Mes],K$5))</f>
        <v/>
      </c>
      <c r="L2132" s="39" t="str">
        <f>IF($B2132="","",-SUMIFS(Tabla7[Cantidad],Tabla7[Código del producto],$B2132,Tabla7[Tipo de movimiento],"SALIDA",Tabla7[Mes],L$5))</f>
        <v/>
      </c>
      <c r="M2132" s="39" t="str">
        <f>IF($B2132="","",-SUMIFS(Tabla7[Cantidad],Tabla7[Código del producto],$B2132,Tabla7[Tipo de movimiento],"SALIDA",Tabla7[Mes],M$5))</f>
        <v/>
      </c>
      <c r="N2132" s="39" t="str">
        <f>IF($B2132="","",-SUMIFS(Tabla7[Cantidad],Tabla7[Código del producto],$B2132,Tabla7[Tipo de movimiento],"SALIDA",Tabla7[Mes],N$5))</f>
        <v/>
      </c>
      <c r="O2132" s="39" t="str">
        <f>IF($B2132="","",-SUMIFS(Tabla7[Cantidad],Tabla7[Código del producto],$B2132,Tabla7[Tipo de movimiento],"SALIDA",Tabla7[Mes],O$5))</f>
        <v/>
      </c>
      <c r="P2132" s="39" t="str">
        <f>IF($B2132="","",-SUMIFS(Tabla7[Cantidad],Tabla7[Código del producto],$B2132,Tabla7[Tipo de movimiento],"SALIDA",Tabla7[Mes],P$5))</f>
        <v/>
      </c>
      <c r="Q2132" s="39" t="str">
        <f t="shared" si="99"/>
        <v/>
      </c>
      <c r="R2132" s="51" t="str">
        <f>IF($B2132="","",IFERROR(VLOOKUP($B2132,'ABC rotación'!$C:$G,5,0),"C"))</f>
        <v/>
      </c>
      <c r="S2132" s="41" t="str">
        <f t="shared" si="100"/>
        <v/>
      </c>
      <c r="T2132" s="40" t="str">
        <f t="shared" si="101"/>
        <v/>
      </c>
      <c r="U2132" s="23" t="str">
        <f>IF($B2132="","",VLOOKUP($T2132,Tablas!$X$14:$Y$17,2,1))</f>
        <v/>
      </c>
    </row>
    <row r="2133" spans="2:21" x14ac:dyDescent="0.2">
      <c r="B2133" s="1" t="str">
        <f>IF(Tablas!B2131="","",Tablas!B2131)</f>
        <v/>
      </c>
      <c r="C2133" s="1" t="str">
        <f>IF(Tablas!C2131="","",Tablas!C2131)</f>
        <v/>
      </c>
      <c r="D2133" s="1" t="str">
        <f>IF(Tablas!D2131="","",Tablas!D2131)</f>
        <v/>
      </c>
      <c r="E2133" s="1" t="str">
        <f>IF(Tablas!E2131="","",Tablas!E2131)</f>
        <v/>
      </c>
      <c r="F2133" s="1" t="str">
        <f>IF(Tablas!F2131="","",Tablas!F2131)</f>
        <v/>
      </c>
      <c r="G2133" s="1" t="str">
        <f>IF(Tablas!I2131="","",Tablas!I2131)</f>
        <v/>
      </c>
      <c r="H2133" s="1" t="s">
        <v>911</v>
      </c>
      <c r="I2133" s="39" t="str">
        <f>IF($B2133="","",-SUMIFS(Tabla7[Cantidad],Tabla7[Código del producto],$B2133,Tabla7[Tipo de movimiento],"SALIDA",Tabla7[Mes],I$5))</f>
        <v/>
      </c>
      <c r="J2133" s="39" t="str">
        <f>IF($B2133="","",-SUMIFS(Tabla7[Cantidad],Tabla7[Código del producto],$B2133,Tabla7[Tipo de movimiento],"SALIDA",Tabla7[Mes],J$5))</f>
        <v/>
      </c>
      <c r="K2133" s="39" t="str">
        <f>IF($B2133="","",-SUMIFS(Tabla7[Cantidad],Tabla7[Código del producto],$B2133,Tabla7[Tipo de movimiento],"SALIDA",Tabla7[Mes],K$5))</f>
        <v/>
      </c>
      <c r="L2133" s="39" t="str">
        <f>IF($B2133="","",-SUMIFS(Tabla7[Cantidad],Tabla7[Código del producto],$B2133,Tabla7[Tipo de movimiento],"SALIDA",Tabla7[Mes],L$5))</f>
        <v/>
      </c>
      <c r="M2133" s="39" t="str">
        <f>IF($B2133="","",-SUMIFS(Tabla7[Cantidad],Tabla7[Código del producto],$B2133,Tabla7[Tipo de movimiento],"SALIDA",Tabla7[Mes],M$5))</f>
        <v/>
      </c>
      <c r="N2133" s="39" t="str">
        <f>IF($B2133="","",-SUMIFS(Tabla7[Cantidad],Tabla7[Código del producto],$B2133,Tabla7[Tipo de movimiento],"SALIDA",Tabla7[Mes],N$5))</f>
        <v/>
      </c>
      <c r="O2133" s="39" t="str">
        <f>IF($B2133="","",-SUMIFS(Tabla7[Cantidad],Tabla7[Código del producto],$B2133,Tabla7[Tipo de movimiento],"SALIDA",Tabla7[Mes],O$5))</f>
        <v/>
      </c>
      <c r="P2133" s="39" t="str">
        <f>IF($B2133="","",-SUMIFS(Tabla7[Cantidad],Tabla7[Código del producto],$B2133,Tabla7[Tipo de movimiento],"SALIDA",Tabla7[Mes],P$5))</f>
        <v/>
      </c>
      <c r="Q2133" s="39" t="str">
        <f t="shared" si="99"/>
        <v/>
      </c>
      <c r="R2133" s="51" t="str">
        <f>IF($B2133="","",IFERROR(VLOOKUP($B2133,'ABC rotación'!$C:$G,5,0),"C"))</f>
        <v/>
      </c>
      <c r="S2133" s="41" t="str">
        <f t="shared" si="100"/>
        <v/>
      </c>
      <c r="T2133" s="40" t="str">
        <f t="shared" si="101"/>
        <v/>
      </c>
      <c r="U2133" s="23" t="str">
        <f>IF($B2133="","",VLOOKUP($T2133,Tablas!$X$14:$Y$17,2,1))</f>
        <v/>
      </c>
    </row>
    <row r="2134" spans="2:21" x14ac:dyDescent="0.2">
      <c r="B2134" s="1" t="str">
        <f>IF(Tablas!B2132="","",Tablas!B2132)</f>
        <v/>
      </c>
      <c r="C2134" s="1" t="str">
        <f>IF(Tablas!C2132="","",Tablas!C2132)</f>
        <v/>
      </c>
      <c r="D2134" s="1" t="str">
        <f>IF(Tablas!D2132="","",Tablas!D2132)</f>
        <v/>
      </c>
      <c r="E2134" s="1" t="str">
        <f>IF(Tablas!E2132="","",Tablas!E2132)</f>
        <v/>
      </c>
      <c r="F2134" s="1" t="str">
        <f>IF(Tablas!F2132="","",Tablas!F2132)</f>
        <v/>
      </c>
      <c r="G2134" s="1" t="str">
        <f>IF(Tablas!I2132="","",Tablas!I2132)</f>
        <v/>
      </c>
      <c r="H2134" s="1" t="s">
        <v>911</v>
      </c>
      <c r="I2134" s="39" t="str">
        <f>IF($B2134="","",-SUMIFS(Tabla7[Cantidad],Tabla7[Código del producto],$B2134,Tabla7[Tipo de movimiento],"SALIDA",Tabla7[Mes],I$5))</f>
        <v/>
      </c>
      <c r="J2134" s="39" t="str">
        <f>IF($B2134="","",-SUMIFS(Tabla7[Cantidad],Tabla7[Código del producto],$B2134,Tabla7[Tipo de movimiento],"SALIDA",Tabla7[Mes],J$5))</f>
        <v/>
      </c>
      <c r="K2134" s="39" t="str">
        <f>IF($B2134="","",-SUMIFS(Tabla7[Cantidad],Tabla7[Código del producto],$B2134,Tabla7[Tipo de movimiento],"SALIDA",Tabla7[Mes],K$5))</f>
        <v/>
      </c>
      <c r="L2134" s="39" t="str">
        <f>IF($B2134="","",-SUMIFS(Tabla7[Cantidad],Tabla7[Código del producto],$B2134,Tabla7[Tipo de movimiento],"SALIDA",Tabla7[Mes],L$5))</f>
        <v/>
      </c>
      <c r="M2134" s="39" t="str">
        <f>IF($B2134="","",-SUMIFS(Tabla7[Cantidad],Tabla7[Código del producto],$B2134,Tabla7[Tipo de movimiento],"SALIDA",Tabla7[Mes],M$5))</f>
        <v/>
      </c>
      <c r="N2134" s="39" t="str">
        <f>IF($B2134="","",-SUMIFS(Tabla7[Cantidad],Tabla7[Código del producto],$B2134,Tabla7[Tipo de movimiento],"SALIDA",Tabla7[Mes],N$5))</f>
        <v/>
      </c>
      <c r="O2134" s="39" t="str">
        <f>IF($B2134="","",-SUMIFS(Tabla7[Cantidad],Tabla7[Código del producto],$B2134,Tabla7[Tipo de movimiento],"SALIDA",Tabla7[Mes],O$5))</f>
        <v/>
      </c>
      <c r="P2134" s="39" t="str">
        <f>IF($B2134="","",-SUMIFS(Tabla7[Cantidad],Tabla7[Código del producto],$B2134,Tabla7[Tipo de movimiento],"SALIDA",Tabla7[Mes],P$5))</f>
        <v/>
      </c>
      <c r="Q2134" s="39" t="str">
        <f t="shared" si="99"/>
        <v/>
      </c>
      <c r="R2134" s="51" t="str">
        <f>IF($B2134="","",IFERROR(VLOOKUP($B2134,'ABC rotación'!$C:$G,5,0),"C"))</f>
        <v/>
      </c>
      <c r="S2134" s="41" t="str">
        <f t="shared" si="100"/>
        <v/>
      </c>
      <c r="T2134" s="40" t="str">
        <f t="shared" si="101"/>
        <v/>
      </c>
      <c r="U2134" s="23" t="str">
        <f>IF($B2134="","",VLOOKUP($T2134,Tablas!$X$14:$Y$17,2,1))</f>
        <v/>
      </c>
    </row>
    <row r="2135" spans="2:21" x14ac:dyDescent="0.2">
      <c r="B2135" s="1" t="str">
        <f>IF(Tablas!B2133="","",Tablas!B2133)</f>
        <v/>
      </c>
      <c r="C2135" s="1" t="str">
        <f>IF(Tablas!C2133="","",Tablas!C2133)</f>
        <v/>
      </c>
      <c r="D2135" s="1" t="str">
        <f>IF(Tablas!D2133="","",Tablas!D2133)</f>
        <v/>
      </c>
      <c r="E2135" s="1" t="str">
        <f>IF(Tablas!E2133="","",Tablas!E2133)</f>
        <v/>
      </c>
      <c r="F2135" s="1" t="str">
        <f>IF(Tablas!F2133="","",Tablas!F2133)</f>
        <v/>
      </c>
      <c r="G2135" s="1" t="str">
        <f>IF(Tablas!I2133="","",Tablas!I2133)</f>
        <v/>
      </c>
      <c r="H2135" s="1" t="s">
        <v>911</v>
      </c>
      <c r="I2135" s="39" t="str">
        <f>IF($B2135="","",-SUMIFS(Tabla7[Cantidad],Tabla7[Código del producto],$B2135,Tabla7[Tipo de movimiento],"SALIDA",Tabla7[Mes],I$5))</f>
        <v/>
      </c>
      <c r="J2135" s="39" t="str">
        <f>IF($B2135="","",-SUMIFS(Tabla7[Cantidad],Tabla7[Código del producto],$B2135,Tabla7[Tipo de movimiento],"SALIDA",Tabla7[Mes],J$5))</f>
        <v/>
      </c>
      <c r="K2135" s="39" t="str">
        <f>IF($B2135="","",-SUMIFS(Tabla7[Cantidad],Tabla7[Código del producto],$B2135,Tabla7[Tipo de movimiento],"SALIDA",Tabla7[Mes],K$5))</f>
        <v/>
      </c>
      <c r="L2135" s="39" t="str">
        <f>IF($B2135="","",-SUMIFS(Tabla7[Cantidad],Tabla7[Código del producto],$B2135,Tabla7[Tipo de movimiento],"SALIDA",Tabla7[Mes],L$5))</f>
        <v/>
      </c>
      <c r="M2135" s="39" t="str">
        <f>IF($B2135="","",-SUMIFS(Tabla7[Cantidad],Tabla7[Código del producto],$B2135,Tabla7[Tipo de movimiento],"SALIDA",Tabla7[Mes],M$5))</f>
        <v/>
      </c>
      <c r="N2135" s="39" t="str">
        <f>IF($B2135="","",-SUMIFS(Tabla7[Cantidad],Tabla7[Código del producto],$B2135,Tabla7[Tipo de movimiento],"SALIDA",Tabla7[Mes],N$5))</f>
        <v/>
      </c>
      <c r="O2135" s="39" t="str">
        <f>IF($B2135="","",-SUMIFS(Tabla7[Cantidad],Tabla7[Código del producto],$B2135,Tabla7[Tipo de movimiento],"SALIDA",Tabla7[Mes],O$5))</f>
        <v/>
      </c>
      <c r="P2135" s="39" t="str">
        <f>IF($B2135="","",-SUMIFS(Tabla7[Cantidad],Tabla7[Código del producto],$B2135,Tabla7[Tipo de movimiento],"SALIDA",Tabla7[Mes],P$5))</f>
        <v/>
      </c>
      <c r="Q2135" s="39" t="str">
        <f t="shared" si="99"/>
        <v/>
      </c>
      <c r="R2135" s="51" t="str">
        <f>IF($B2135="","",IFERROR(VLOOKUP($B2135,'ABC rotación'!$C:$G,5,0),"C"))</f>
        <v/>
      </c>
      <c r="S2135" s="41" t="str">
        <f t="shared" si="100"/>
        <v/>
      </c>
      <c r="T2135" s="40" t="str">
        <f t="shared" si="101"/>
        <v/>
      </c>
      <c r="U2135" s="23" t="str">
        <f>IF($B2135="","",VLOOKUP($T2135,Tablas!$X$14:$Y$17,2,1))</f>
        <v/>
      </c>
    </row>
    <row r="2136" spans="2:21" x14ac:dyDescent="0.2">
      <c r="B2136" s="1" t="str">
        <f>IF(Tablas!B2134="","",Tablas!B2134)</f>
        <v/>
      </c>
      <c r="C2136" s="1" t="str">
        <f>IF(Tablas!C2134="","",Tablas!C2134)</f>
        <v/>
      </c>
      <c r="D2136" s="1" t="str">
        <f>IF(Tablas!D2134="","",Tablas!D2134)</f>
        <v/>
      </c>
      <c r="E2136" s="1" t="str">
        <f>IF(Tablas!E2134="","",Tablas!E2134)</f>
        <v/>
      </c>
      <c r="F2136" s="1" t="str">
        <f>IF(Tablas!F2134="","",Tablas!F2134)</f>
        <v/>
      </c>
      <c r="G2136" s="1" t="str">
        <f>IF(Tablas!I2134="","",Tablas!I2134)</f>
        <v/>
      </c>
      <c r="H2136" s="1" t="s">
        <v>911</v>
      </c>
      <c r="I2136" s="39" t="str">
        <f>IF($B2136="","",-SUMIFS(Tabla7[Cantidad],Tabla7[Código del producto],$B2136,Tabla7[Tipo de movimiento],"SALIDA",Tabla7[Mes],I$5))</f>
        <v/>
      </c>
      <c r="J2136" s="39" t="str">
        <f>IF($B2136="","",-SUMIFS(Tabla7[Cantidad],Tabla7[Código del producto],$B2136,Tabla7[Tipo de movimiento],"SALIDA",Tabla7[Mes],J$5))</f>
        <v/>
      </c>
      <c r="K2136" s="39" t="str">
        <f>IF($B2136="","",-SUMIFS(Tabla7[Cantidad],Tabla7[Código del producto],$B2136,Tabla7[Tipo de movimiento],"SALIDA",Tabla7[Mes],K$5))</f>
        <v/>
      </c>
      <c r="L2136" s="39" t="str">
        <f>IF($B2136="","",-SUMIFS(Tabla7[Cantidad],Tabla7[Código del producto],$B2136,Tabla7[Tipo de movimiento],"SALIDA",Tabla7[Mes],L$5))</f>
        <v/>
      </c>
      <c r="M2136" s="39" t="str">
        <f>IF($B2136="","",-SUMIFS(Tabla7[Cantidad],Tabla7[Código del producto],$B2136,Tabla7[Tipo de movimiento],"SALIDA",Tabla7[Mes],M$5))</f>
        <v/>
      </c>
      <c r="N2136" s="39" t="str">
        <f>IF($B2136="","",-SUMIFS(Tabla7[Cantidad],Tabla7[Código del producto],$B2136,Tabla7[Tipo de movimiento],"SALIDA",Tabla7[Mes],N$5))</f>
        <v/>
      </c>
      <c r="O2136" s="39" t="str">
        <f>IF($B2136="","",-SUMIFS(Tabla7[Cantidad],Tabla7[Código del producto],$B2136,Tabla7[Tipo de movimiento],"SALIDA",Tabla7[Mes],O$5))</f>
        <v/>
      </c>
      <c r="P2136" s="39" t="str">
        <f>IF($B2136="","",-SUMIFS(Tabla7[Cantidad],Tabla7[Código del producto],$B2136,Tabla7[Tipo de movimiento],"SALIDA",Tabla7[Mes],P$5))</f>
        <v/>
      </c>
      <c r="Q2136" s="39" t="str">
        <f t="shared" si="99"/>
        <v/>
      </c>
      <c r="R2136" s="51" t="str">
        <f>IF($B2136="","",IFERROR(VLOOKUP($B2136,'ABC rotación'!$C:$G,5,0),"C"))</f>
        <v/>
      </c>
      <c r="S2136" s="41" t="str">
        <f t="shared" si="100"/>
        <v/>
      </c>
      <c r="T2136" s="40" t="str">
        <f t="shared" si="101"/>
        <v/>
      </c>
      <c r="U2136" s="23" t="str">
        <f>IF($B2136="","",VLOOKUP($T2136,Tablas!$X$14:$Y$17,2,1))</f>
        <v/>
      </c>
    </row>
    <row r="2137" spans="2:21" x14ac:dyDescent="0.2">
      <c r="B2137" s="1" t="str">
        <f>IF(Tablas!B2135="","",Tablas!B2135)</f>
        <v/>
      </c>
      <c r="C2137" s="1" t="str">
        <f>IF(Tablas!C2135="","",Tablas!C2135)</f>
        <v/>
      </c>
      <c r="D2137" s="1" t="str">
        <f>IF(Tablas!D2135="","",Tablas!D2135)</f>
        <v/>
      </c>
      <c r="E2137" s="1" t="str">
        <f>IF(Tablas!E2135="","",Tablas!E2135)</f>
        <v/>
      </c>
      <c r="F2137" s="1" t="str">
        <f>IF(Tablas!F2135="","",Tablas!F2135)</f>
        <v/>
      </c>
      <c r="G2137" s="1" t="str">
        <f>IF(Tablas!I2135="","",Tablas!I2135)</f>
        <v/>
      </c>
      <c r="H2137" s="1" t="s">
        <v>911</v>
      </c>
      <c r="I2137" s="39" t="str">
        <f>IF($B2137="","",-SUMIFS(Tabla7[Cantidad],Tabla7[Código del producto],$B2137,Tabla7[Tipo de movimiento],"SALIDA",Tabla7[Mes],I$5))</f>
        <v/>
      </c>
      <c r="J2137" s="39" t="str">
        <f>IF($B2137="","",-SUMIFS(Tabla7[Cantidad],Tabla7[Código del producto],$B2137,Tabla7[Tipo de movimiento],"SALIDA",Tabla7[Mes],J$5))</f>
        <v/>
      </c>
      <c r="K2137" s="39" t="str">
        <f>IF($B2137="","",-SUMIFS(Tabla7[Cantidad],Tabla7[Código del producto],$B2137,Tabla7[Tipo de movimiento],"SALIDA",Tabla7[Mes],K$5))</f>
        <v/>
      </c>
      <c r="L2137" s="39" t="str">
        <f>IF($B2137="","",-SUMIFS(Tabla7[Cantidad],Tabla7[Código del producto],$B2137,Tabla7[Tipo de movimiento],"SALIDA",Tabla7[Mes],L$5))</f>
        <v/>
      </c>
      <c r="M2137" s="39" t="str">
        <f>IF($B2137="","",-SUMIFS(Tabla7[Cantidad],Tabla7[Código del producto],$B2137,Tabla7[Tipo de movimiento],"SALIDA",Tabla7[Mes],M$5))</f>
        <v/>
      </c>
      <c r="N2137" s="39" t="str">
        <f>IF($B2137="","",-SUMIFS(Tabla7[Cantidad],Tabla7[Código del producto],$B2137,Tabla7[Tipo de movimiento],"SALIDA",Tabla7[Mes],N$5))</f>
        <v/>
      </c>
      <c r="O2137" s="39" t="str">
        <f>IF($B2137="","",-SUMIFS(Tabla7[Cantidad],Tabla7[Código del producto],$B2137,Tabla7[Tipo de movimiento],"SALIDA",Tabla7[Mes],O$5))</f>
        <v/>
      </c>
      <c r="P2137" s="39" t="str">
        <f>IF($B2137="","",-SUMIFS(Tabla7[Cantidad],Tabla7[Código del producto],$B2137,Tabla7[Tipo de movimiento],"SALIDA",Tabla7[Mes],P$5))</f>
        <v/>
      </c>
      <c r="Q2137" s="39" t="str">
        <f t="shared" si="99"/>
        <v/>
      </c>
      <c r="R2137" s="51" t="str">
        <f>IF($B2137="","",IFERROR(VLOOKUP($B2137,'ABC rotación'!$C:$G,5,0),"C"))</f>
        <v/>
      </c>
      <c r="S2137" s="41" t="str">
        <f t="shared" si="100"/>
        <v/>
      </c>
      <c r="T2137" s="40" t="str">
        <f t="shared" si="101"/>
        <v/>
      </c>
      <c r="U2137" s="23" t="str">
        <f>IF($B2137="","",VLOOKUP($T2137,Tablas!$X$14:$Y$17,2,1))</f>
        <v/>
      </c>
    </row>
    <row r="2138" spans="2:21" x14ac:dyDescent="0.2">
      <c r="B2138" s="1" t="str">
        <f>IF(Tablas!B2136="","",Tablas!B2136)</f>
        <v/>
      </c>
      <c r="C2138" s="1" t="str">
        <f>IF(Tablas!C2136="","",Tablas!C2136)</f>
        <v/>
      </c>
      <c r="D2138" s="1" t="str">
        <f>IF(Tablas!D2136="","",Tablas!D2136)</f>
        <v/>
      </c>
      <c r="E2138" s="1" t="str">
        <f>IF(Tablas!E2136="","",Tablas!E2136)</f>
        <v/>
      </c>
      <c r="F2138" s="1" t="str">
        <f>IF(Tablas!F2136="","",Tablas!F2136)</f>
        <v/>
      </c>
      <c r="G2138" s="1" t="str">
        <f>IF(Tablas!I2136="","",Tablas!I2136)</f>
        <v/>
      </c>
      <c r="H2138" s="1" t="s">
        <v>911</v>
      </c>
      <c r="I2138" s="39" t="str">
        <f>IF($B2138="","",-SUMIFS(Tabla7[Cantidad],Tabla7[Código del producto],$B2138,Tabla7[Tipo de movimiento],"SALIDA",Tabla7[Mes],I$5))</f>
        <v/>
      </c>
      <c r="J2138" s="39" t="str">
        <f>IF($B2138="","",-SUMIFS(Tabla7[Cantidad],Tabla7[Código del producto],$B2138,Tabla7[Tipo de movimiento],"SALIDA",Tabla7[Mes],J$5))</f>
        <v/>
      </c>
      <c r="K2138" s="39" t="str">
        <f>IF($B2138="","",-SUMIFS(Tabla7[Cantidad],Tabla7[Código del producto],$B2138,Tabla7[Tipo de movimiento],"SALIDA",Tabla7[Mes],K$5))</f>
        <v/>
      </c>
      <c r="L2138" s="39" t="str">
        <f>IF($B2138="","",-SUMIFS(Tabla7[Cantidad],Tabla7[Código del producto],$B2138,Tabla7[Tipo de movimiento],"SALIDA",Tabla7[Mes],L$5))</f>
        <v/>
      </c>
      <c r="M2138" s="39" t="str">
        <f>IF($B2138="","",-SUMIFS(Tabla7[Cantidad],Tabla7[Código del producto],$B2138,Tabla7[Tipo de movimiento],"SALIDA",Tabla7[Mes],M$5))</f>
        <v/>
      </c>
      <c r="N2138" s="39" t="str">
        <f>IF($B2138="","",-SUMIFS(Tabla7[Cantidad],Tabla7[Código del producto],$B2138,Tabla7[Tipo de movimiento],"SALIDA",Tabla7[Mes],N$5))</f>
        <v/>
      </c>
      <c r="O2138" s="39" t="str">
        <f>IF($B2138="","",-SUMIFS(Tabla7[Cantidad],Tabla7[Código del producto],$B2138,Tabla7[Tipo de movimiento],"SALIDA",Tabla7[Mes],O$5))</f>
        <v/>
      </c>
      <c r="P2138" s="39" t="str">
        <f>IF($B2138="","",-SUMIFS(Tabla7[Cantidad],Tabla7[Código del producto],$B2138,Tabla7[Tipo de movimiento],"SALIDA",Tabla7[Mes],P$5))</f>
        <v/>
      </c>
      <c r="Q2138" s="39" t="str">
        <f t="shared" si="99"/>
        <v/>
      </c>
      <c r="R2138" s="51" t="str">
        <f>IF($B2138="","",IFERROR(VLOOKUP($B2138,'ABC rotación'!$C:$G,5,0),"C"))</f>
        <v/>
      </c>
      <c r="S2138" s="41" t="str">
        <f t="shared" si="100"/>
        <v/>
      </c>
      <c r="T2138" s="40" t="str">
        <f t="shared" si="101"/>
        <v/>
      </c>
      <c r="U2138" s="23" t="str">
        <f>IF($B2138="","",VLOOKUP($T2138,Tablas!$X$14:$Y$17,2,1))</f>
        <v/>
      </c>
    </row>
    <row r="2139" spans="2:21" x14ac:dyDescent="0.2">
      <c r="B2139" s="1" t="str">
        <f>IF(Tablas!B2137="","",Tablas!B2137)</f>
        <v/>
      </c>
      <c r="C2139" s="1" t="str">
        <f>IF(Tablas!C2137="","",Tablas!C2137)</f>
        <v/>
      </c>
      <c r="D2139" s="1" t="str">
        <f>IF(Tablas!D2137="","",Tablas!D2137)</f>
        <v/>
      </c>
      <c r="E2139" s="1" t="str">
        <f>IF(Tablas!E2137="","",Tablas!E2137)</f>
        <v/>
      </c>
      <c r="F2139" s="1" t="str">
        <f>IF(Tablas!F2137="","",Tablas!F2137)</f>
        <v/>
      </c>
      <c r="G2139" s="1" t="str">
        <f>IF(Tablas!I2137="","",Tablas!I2137)</f>
        <v/>
      </c>
      <c r="H2139" s="1" t="s">
        <v>911</v>
      </c>
      <c r="I2139" s="39" t="str">
        <f>IF($B2139="","",-SUMIFS(Tabla7[Cantidad],Tabla7[Código del producto],$B2139,Tabla7[Tipo de movimiento],"SALIDA",Tabla7[Mes],I$5))</f>
        <v/>
      </c>
      <c r="J2139" s="39" t="str">
        <f>IF($B2139="","",-SUMIFS(Tabla7[Cantidad],Tabla7[Código del producto],$B2139,Tabla7[Tipo de movimiento],"SALIDA",Tabla7[Mes],J$5))</f>
        <v/>
      </c>
      <c r="K2139" s="39" t="str">
        <f>IF($B2139="","",-SUMIFS(Tabla7[Cantidad],Tabla7[Código del producto],$B2139,Tabla7[Tipo de movimiento],"SALIDA",Tabla7[Mes],K$5))</f>
        <v/>
      </c>
      <c r="L2139" s="39" t="str">
        <f>IF($B2139="","",-SUMIFS(Tabla7[Cantidad],Tabla7[Código del producto],$B2139,Tabla7[Tipo de movimiento],"SALIDA",Tabla7[Mes],L$5))</f>
        <v/>
      </c>
      <c r="M2139" s="39" t="str">
        <f>IF($B2139="","",-SUMIFS(Tabla7[Cantidad],Tabla7[Código del producto],$B2139,Tabla7[Tipo de movimiento],"SALIDA",Tabla7[Mes],M$5))</f>
        <v/>
      </c>
      <c r="N2139" s="39" t="str">
        <f>IF($B2139="","",-SUMIFS(Tabla7[Cantidad],Tabla7[Código del producto],$B2139,Tabla7[Tipo de movimiento],"SALIDA",Tabla7[Mes],N$5))</f>
        <v/>
      </c>
      <c r="O2139" s="39" t="str">
        <f>IF($B2139="","",-SUMIFS(Tabla7[Cantidad],Tabla7[Código del producto],$B2139,Tabla7[Tipo de movimiento],"SALIDA",Tabla7[Mes],O$5))</f>
        <v/>
      </c>
      <c r="P2139" s="39" t="str">
        <f>IF($B2139="","",-SUMIFS(Tabla7[Cantidad],Tabla7[Código del producto],$B2139,Tabla7[Tipo de movimiento],"SALIDA",Tabla7[Mes],P$5))</f>
        <v/>
      </c>
      <c r="Q2139" s="39" t="str">
        <f t="shared" si="99"/>
        <v/>
      </c>
      <c r="R2139" s="51" t="str">
        <f>IF($B2139="","",IFERROR(VLOOKUP($B2139,'ABC rotación'!$C:$G,5,0),"C"))</f>
        <v/>
      </c>
      <c r="S2139" s="41" t="str">
        <f t="shared" si="100"/>
        <v/>
      </c>
      <c r="T2139" s="40" t="str">
        <f t="shared" si="101"/>
        <v/>
      </c>
      <c r="U2139" s="23" t="str">
        <f>IF($B2139="","",VLOOKUP($T2139,Tablas!$X$14:$Y$17,2,1))</f>
        <v/>
      </c>
    </row>
    <row r="2140" spans="2:21" x14ac:dyDescent="0.2">
      <c r="B2140" s="1" t="str">
        <f>IF(Tablas!B2138="","",Tablas!B2138)</f>
        <v/>
      </c>
      <c r="C2140" s="1" t="str">
        <f>IF(Tablas!C2138="","",Tablas!C2138)</f>
        <v/>
      </c>
      <c r="D2140" s="1" t="str">
        <f>IF(Tablas!D2138="","",Tablas!D2138)</f>
        <v/>
      </c>
      <c r="E2140" s="1" t="str">
        <f>IF(Tablas!E2138="","",Tablas!E2138)</f>
        <v/>
      </c>
      <c r="F2140" s="1" t="str">
        <f>IF(Tablas!F2138="","",Tablas!F2138)</f>
        <v/>
      </c>
      <c r="G2140" s="1" t="str">
        <f>IF(Tablas!I2138="","",Tablas!I2138)</f>
        <v/>
      </c>
      <c r="H2140" s="1" t="s">
        <v>911</v>
      </c>
      <c r="I2140" s="39" t="str">
        <f>IF($B2140="","",-SUMIFS(Tabla7[Cantidad],Tabla7[Código del producto],$B2140,Tabla7[Tipo de movimiento],"SALIDA",Tabla7[Mes],I$5))</f>
        <v/>
      </c>
      <c r="J2140" s="39" t="str">
        <f>IF($B2140="","",-SUMIFS(Tabla7[Cantidad],Tabla7[Código del producto],$B2140,Tabla7[Tipo de movimiento],"SALIDA",Tabla7[Mes],J$5))</f>
        <v/>
      </c>
      <c r="K2140" s="39" t="str">
        <f>IF($B2140="","",-SUMIFS(Tabla7[Cantidad],Tabla7[Código del producto],$B2140,Tabla7[Tipo de movimiento],"SALIDA",Tabla7[Mes],K$5))</f>
        <v/>
      </c>
      <c r="L2140" s="39" t="str">
        <f>IF($B2140="","",-SUMIFS(Tabla7[Cantidad],Tabla7[Código del producto],$B2140,Tabla7[Tipo de movimiento],"SALIDA",Tabla7[Mes],L$5))</f>
        <v/>
      </c>
      <c r="M2140" s="39" t="str">
        <f>IF($B2140="","",-SUMIFS(Tabla7[Cantidad],Tabla7[Código del producto],$B2140,Tabla7[Tipo de movimiento],"SALIDA",Tabla7[Mes],M$5))</f>
        <v/>
      </c>
      <c r="N2140" s="39" t="str">
        <f>IF($B2140="","",-SUMIFS(Tabla7[Cantidad],Tabla7[Código del producto],$B2140,Tabla7[Tipo de movimiento],"SALIDA",Tabla7[Mes],N$5))</f>
        <v/>
      </c>
      <c r="O2140" s="39" t="str">
        <f>IF($B2140="","",-SUMIFS(Tabla7[Cantidad],Tabla7[Código del producto],$B2140,Tabla7[Tipo de movimiento],"SALIDA",Tabla7[Mes],O$5))</f>
        <v/>
      </c>
      <c r="P2140" s="39" t="str">
        <f>IF($B2140="","",-SUMIFS(Tabla7[Cantidad],Tabla7[Código del producto],$B2140,Tabla7[Tipo de movimiento],"SALIDA",Tabla7[Mes],P$5))</f>
        <v/>
      </c>
      <c r="Q2140" s="39" t="str">
        <f t="shared" si="99"/>
        <v/>
      </c>
      <c r="R2140" s="51" t="str">
        <f>IF($B2140="","",IFERROR(VLOOKUP($B2140,'ABC rotación'!$C:$G,5,0),"C"))</f>
        <v/>
      </c>
      <c r="S2140" s="41" t="str">
        <f t="shared" si="100"/>
        <v/>
      </c>
      <c r="T2140" s="40" t="str">
        <f t="shared" si="101"/>
        <v/>
      </c>
      <c r="U2140" s="23" t="str">
        <f>IF($B2140="","",VLOOKUP($T2140,Tablas!$X$14:$Y$17,2,1))</f>
        <v/>
      </c>
    </row>
    <row r="2141" spans="2:21" x14ac:dyDescent="0.2">
      <c r="B2141" s="1" t="str">
        <f>IF(Tablas!B2139="","",Tablas!B2139)</f>
        <v/>
      </c>
      <c r="C2141" s="1" t="str">
        <f>IF(Tablas!C2139="","",Tablas!C2139)</f>
        <v/>
      </c>
      <c r="D2141" s="1" t="str">
        <f>IF(Tablas!D2139="","",Tablas!D2139)</f>
        <v/>
      </c>
      <c r="E2141" s="1" t="str">
        <f>IF(Tablas!E2139="","",Tablas!E2139)</f>
        <v/>
      </c>
      <c r="F2141" s="1" t="str">
        <f>IF(Tablas!F2139="","",Tablas!F2139)</f>
        <v/>
      </c>
      <c r="G2141" s="1" t="str">
        <f>IF(Tablas!I2139="","",Tablas!I2139)</f>
        <v/>
      </c>
      <c r="H2141" s="1" t="s">
        <v>911</v>
      </c>
      <c r="I2141" s="39" t="str">
        <f>IF($B2141="","",-SUMIFS(Tabla7[Cantidad],Tabla7[Código del producto],$B2141,Tabla7[Tipo de movimiento],"SALIDA",Tabla7[Mes],I$5))</f>
        <v/>
      </c>
      <c r="J2141" s="39" t="str">
        <f>IF($B2141="","",-SUMIFS(Tabla7[Cantidad],Tabla7[Código del producto],$B2141,Tabla7[Tipo de movimiento],"SALIDA",Tabla7[Mes],J$5))</f>
        <v/>
      </c>
      <c r="K2141" s="39" t="str">
        <f>IF($B2141="","",-SUMIFS(Tabla7[Cantidad],Tabla7[Código del producto],$B2141,Tabla7[Tipo de movimiento],"SALIDA",Tabla7[Mes],K$5))</f>
        <v/>
      </c>
      <c r="L2141" s="39" t="str">
        <f>IF($B2141="","",-SUMIFS(Tabla7[Cantidad],Tabla7[Código del producto],$B2141,Tabla7[Tipo de movimiento],"SALIDA",Tabla7[Mes],L$5))</f>
        <v/>
      </c>
      <c r="M2141" s="39" t="str">
        <f>IF($B2141="","",-SUMIFS(Tabla7[Cantidad],Tabla7[Código del producto],$B2141,Tabla7[Tipo de movimiento],"SALIDA",Tabla7[Mes],M$5))</f>
        <v/>
      </c>
      <c r="N2141" s="39" t="str">
        <f>IF($B2141="","",-SUMIFS(Tabla7[Cantidad],Tabla7[Código del producto],$B2141,Tabla7[Tipo de movimiento],"SALIDA",Tabla7[Mes],N$5))</f>
        <v/>
      </c>
      <c r="O2141" s="39" t="str">
        <f>IF($B2141="","",-SUMIFS(Tabla7[Cantidad],Tabla7[Código del producto],$B2141,Tabla7[Tipo de movimiento],"SALIDA",Tabla7[Mes],O$5))</f>
        <v/>
      </c>
      <c r="P2141" s="39" t="str">
        <f>IF($B2141="","",-SUMIFS(Tabla7[Cantidad],Tabla7[Código del producto],$B2141,Tabla7[Tipo de movimiento],"SALIDA",Tabla7[Mes],P$5))</f>
        <v/>
      </c>
      <c r="Q2141" s="39" t="str">
        <f t="shared" si="99"/>
        <v/>
      </c>
      <c r="R2141" s="51" t="str">
        <f>IF($B2141="","",IFERROR(VLOOKUP($B2141,'ABC rotación'!$C:$G,5,0),"C"))</f>
        <v/>
      </c>
      <c r="S2141" s="41" t="str">
        <f t="shared" si="100"/>
        <v/>
      </c>
      <c r="T2141" s="40" t="str">
        <f t="shared" si="101"/>
        <v/>
      </c>
      <c r="U2141" s="23" t="str">
        <f>IF($B2141="","",VLOOKUP($T2141,Tablas!$X$14:$Y$17,2,1))</f>
        <v/>
      </c>
    </row>
    <row r="2142" spans="2:21" x14ac:dyDescent="0.2">
      <c r="B2142" s="1" t="str">
        <f>IF(Tablas!B2140="","",Tablas!B2140)</f>
        <v/>
      </c>
      <c r="C2142" s="1" t="str">
        <f>IF(Tablas!C2140="","",Tablas!C2140)</f>
        <v/>
      </c>
      <c r="D2142" s="1" t="str">
        <f>IF(Tablas!D2140="","",Tablas!D2140)</f>
        <v/>
      </c>
      <c r="E2142" s="1" t="str">
        <f>IF(Tablas!E2140="","",Tablas!E2140)</f>
        <v/>
      </c>
      <c r="F2142" s="1" t="str">
        <f>IF(Tablas!F2140="","",Tablas!F2140)</f>
        <v/>
      </c>
      <c r="G2142" s="1" t="str">
        <f>IF(Tablas!I2140="","",Tablas!I2140)</f>
        <v/>
      </c>
      <c r="H2142" s="1" t="s">
        <v>911</v>
      </c>
      <c r="I2142" s="39" t="str">
        <f>IF($B2142="","",-SUMIFS(Tabla7[Cantidad],Tabla7[Código del producto],$B2142,Tabla7[Tipo de movimiento],"SALIDA",Tabla7[Mes],I$5))</f>
        <v/>
      </c>
      <c r="J2142" s="39" t="str">
        <f>IF($B2142="","",-SUMIFS(Tabla7[Cantidad],Tabla7[Código del producto],$B2142,Tabla7[Tipo de movimiento],"SALIDA",Tabla7[Mes],J$5))</f>
        <v/>
      </c>
      <c r="K2142" s="39" t="str">
        <f>IF($B2142="","",-SUMIFS(Tabla7[Cantidad],Tabla7[Código del producto],$B2142,Tabla7[Tipo de movimiento],"SALIDA",Tabla7[Mes],K$5))</f>
        <v/>
      </c>
      <c r="L2142" s="39" t="str">
        <f>IF($B2142="","",-SUMIFS(Tabla7[Cantidad],Tabla7[Código del producto],$B2142,Tabla7[Tipo de movimiento],"SALIDA",Tabla7[Mes],L$5))</f>
        <v/>
      </c>
      <c r="M2142" s="39" t="str">
        <f>IF($B2142="","",-SUMIFS(Tabla7[Cantidad],Tabla7[Código del producto],$B2142,Tabla7[Tipo de movimiento],"SALIDA",Tabla7[Mes],M$5))</f>
        <v/>
      </c>
      <c r="N2142" s="39" t="str">
        <f>IF($B2142="","",-SUMIFS(Tabla7[Cantidad],Tabla7[Código del producto],$B2142,Tabla7[Tipo de movimiento],"SALIDA",Tabla7[Mes],N$5))</f>
        <v/>
      </c>
      <c r="O2142" s="39" t="str">
        <f>IF($B2142="","",-SUMIFS(Tabla7[Cantidad],Tabla7[Código del producto],$B2142,Tabla7[Tipo de movimiento],"SALIDA",Tabla7[Mes],O$5))</f>
        <v/>
      </c>
      <c r="P2142" s="39" t="str">
        <f>IF($B2142="","",-SUMIFS(Tabla7[Cantidad],Tabla7[Código del producto],$B2142,Tabla7[Tipo de movimiento],"SALIDA",Tabla7[Mes],P$5))</f>
        <v/>
      </c>
      <c r="Q2142" s="39" t="str">
        <f t="shared" si="99"/>
        <v/>
      </c>
      <c r="R2142" s="51" t="str">
        <f>IF($B2142="","",IFERROR(VLOOKUP($B2142,'ABC rotación'!$C:$G,5,0),"C"))</f>
        <v/>
      </c>
      <c r="S2142" s="41" t="str">
        <f t="shared" si="100"/>
        <v/>
      </c>
      <c r="T2142" s="40" t="str">
        <f t="shared" si="101"/>
        <v/>
      </c>
      <c r="U2142" s="23" t="str">
        <f>IF($B2142="","",VLOOKUP($T2142,Tablas!$X$14:$Y$17,2,1))</f>
        <v/>
      </c>
    </row>
    <row r="2143" spans="2:21" x14ac:dyDescent="0.2">
      <c r="B2143" s="1" t="str">
        <f>IF(Tablas!B2141="","",Tablas!B2141)</f>
        <v/>
      </c>
      <c r="C2143" s="1" t="str">
        <f>IF(Tablas!C2141="","",Tablas!C2141)</f>
        <v/>
      </c>
      <c r="D2143" s="1" t="str">
        <f>IF(Tablas!D2141="","",Tablas!D2141)</f>
        <v/>
      </c>
      <c r="E2143" s="1" t="str">
        <f>IF(Tablas!E2141="","",Tablas!E2141)</f>
        <v/>
      </c>
      <c r="F2143" s="1" t="str">
        <f>IF(Tablas!F2141="","",Tablas!F2141)</f>
        <v/>
      </c>
      <c r="G2143" s="1" t="str">
        <f>IF(Tablas!I2141="","",Tablas!I2141)</f>
        <v/>
      </c>
      <c r="H2143" s="1" t="s">
        <v>911</v>
      </c>
      <c r="I2143" s="39" t="str">
        <f>IF($B2143="","",-SUMIFS(Tabla7[Cantidad],Tabla7[Código del producto],$B2143,Tabla7[Tipo de movimiento],"SALIDA",Tabla7[Mes],I$5))</f>
        <v/>
      </c>
      <c r="J2143" s="39" t="str">
        <f>IF($B2143="","",-SUMIFS(Tabla7[Cantidad],Tabla7[Código del producto],$B2143,Tabla7[Tipo de movimiento],"SALIDA",Tabla7[Mes],J$5))</f>
        <v/>
      </c>
      <c r="K2143" s="39" t="str">
        <f>IF($B2143="","",-SUMIFS(Tabla7[Cantidad],Tabla7[Código del producto],$B2143,Tabla7[Tipo de movimiento],"SALIDA",Tabla7[Mes],K$5))</f>
        <v/>
      </c>
      <c r="L2143" s="39" t="str">
        <f>IF($B2143="","",-SUMIFS(Tabla7[Cantidad],Tabla7[Código del producto],$B2143,Tabla7[Tipo de movimiento],"SALIDA",Tabla7[Mes],L$5))</f>
        <v/>
      </c>
      <c r="M2143" s="39" t="str">
        <f>IF($B2143="","",-SUMIFS(Tabla7[Cantidad],Tabla7[Código del producto],$B2143,Tabla7[Tipo de movimiento],"SALIDA",Tabla7[Mes],M$5))</f>
        <v/>
      </c>
      <c r="N2143" s="39" t="str">
        <f>IF($B2143="","",-SUMIFS(Tabla7[Cantidad],Tabla7[Código del producto],$B2143,Tabla7[Tipo de movimiento],"SALIDA",Tabla7[Mes],N$5))</f>
        <v/>
      </c>
      <c r="O2143" s="39" t="str">
        <f>IF($B2143="","",-SUMIFS(Tabla7[Cantidad],Tabla7[Código del producto],$B2143,Tabla7[Tipo de movimiento],"SALIDA",Tabla7[Mes],O$5))</f>
        <v/>
      </c>
      <c r="P2143" s="39" t="str">
        <f>IF($B2143="","",-SUMIFS(Tabla7[Cantidad],Tabla7[Código del producto],$B2143,Tabla7[Tipo de movimiento],"SALIDA",Tabla7[Mes],P$5))</f>
        <v/>
      </c>
      <c r="Q2143" s="39" t="str">
        <f t="shared" si="99"/>
        <v/>
      </c>
      <c r="R2143" s="51" t="str">
        <f>IF($B2143="","",IFERROR(VLOOKUP($B2143,'ABC rotación'!$C:$G,5,0),"C"))</f>
        <v/>
      </c>
      <c r="S2143" s="41" t="str">
        <f t="shared" si="100"/>
        <v/>
      </c>
      <c r="T2143" s="40" t="str">
        <f t="shared" si="101"/>
        <v/>
      </c>
      <c r="U2143" s="23" t="str">
        <f>IF($B2143="","",VLOOKUP($T2143,Tablas!$X$14:$Y$17,2,1))</f>
        <v/>
      </c>
    </row>
    <row r="2144" spans="2:21" x14ac:dyDescent="0.2">
      <c r="B2144" s="1" t="str">
        <f>IF(Tablas!B2142="","",Tablas!B2142)</f>
        <v/>
      </c>
      <c r="C2144" s="1" t="str">
        <f>IF(Tablas!C2142="","",Tablas!C2142)</f>
        <v/>
      </c>
      <c r="D2144" s="1" t="str">
        <f>IF(Tablas!D2142="","",Tablas!D2142)</f>
        <v/>
      </c>
      <c r="E2144" s="1" t="str">
        <f>IF(Tablas!E2142="","",Tablas!E2142)</f>
        <v/>
      </c>
      <c r="F2144" s="1" t="str">
        <f>IF(Tablas!F2142="","",Tablas!F2142)</f>
        <v/>
      </c>
      <c r="G2144" s="1" t="str">
        <f>IF(Tablas!I2142="","",Tablas!I2142)</f>
        <v/>
      </c>
      <c r="H2144" s="1" t="s">
        <v>911</v>
      </c>
      <c r="I2144" s="39" t="str">
        <f>IF($B2144="","",-SUMIFS(Tabla7[Cantidad],Tabla7[Código del producto],$B2144,Tabla7[Tipo de movimiento],"SALIDA",Tabla7[Mes],I$5))</f>
        <v/>
      </c>
      <c r="J2144" s="39" t="str">
        <f>IF($B2144="","",-SUMIFS(Tabla7[Cantidad],Tabla7[Código del producto],$B2144,Tabla7[Tipo de movimiento],"SALIDA",Tabla7[Mes],J$5))</f>
        <v/>
      </c>
      <c r="K2144" s="39" t="str">
        <f>IF($B2144="","",-SUMIFS(Tabla7[Cantidad],Tabla7[Código del producto],$B2144,Tabla7[Tipo de movimiento],"SALIDA",Tabla7[Mes],K$5))</f>
        <v/>
      </c>
      <c r="L2144" s="39" t="str">
        <f>IF($B2144="","",-SUMIFS(Tabla7[Cantidad],Tabla7[Código del producto],$B2144,Tabla7[Tipo de movimiento],"SALIDA",Tabla7[Mes],L$5))</f>
        <v/>
      </c>
      <c r="M2144" s="39" t="str">
        <f>IF($B2144="","",-SUMIFS(Tabla7[Cantidad],Tabla7[Código del producto],$B2144,Tabla7[Tipo de movimiento],"SALIDA",Tabla7[Mes],M$5))</f>
        <v/>
      </c>
      <c r="N2144" s="39" t="str">
        <f>IF($B2144="","",-SUMIFS(Tabla7[Cantidad],Tabla7[Código del producto],$B2144,Tabla7[Tipo de movimiento],"SALIDA",Tabla7[Mes],N$5))</f>
        <v/>
      </c>
      <c r="O2144" s="39" t="str">
        <f>IF($B2144="","",-SUMIFS(Tabla7[Cantidad],Tabla7[Código del producto],$B2144,Tabla7[Tipo de movimiento],"SALIDA",Tabla7[Mes],O$5))</f>
        <v/>
      </c>
      <c r="P2144" s="39" t="str">
        <f>IF($B2144="","",-SUMIFS(Tabla7[Cantidad],Tabla7[Código del producto],$B2144,Tabla7[Tipo de movimiento],"SALIDA",Tabla7[Mes],P$5))</f>
        <v/>
      </c>
      <c r="Q2144" s="39" t="str">
        <f t="shared" si="99"/>
        <v/>
      </c>
      <c r="R2144" s="51" t="str">
        <f>IF($B2144="","",IFERROR(VLOOKUP($B2144,'ABC rotación'!$C:$G,5,0),"C"))</f>
        <v/>
      </c>
      <c r="S2144" s="41" t="str">
        <f t="shared" si="100"/>
        <v/>
      </c>
      <c r="T2144" s="40" t="str">
        <f t="shared" si="101"/>
        <v/>
      </c>
      <c r="U2144" s="23" t="str">
        <f>IF($B2144="","",VLOOKUP($T2144,Tablas!$X$14:$Y$17,2,1))</f>
        <v/>
      </c>
    </row>
    <row r="2145" spans="2:21" x14ac:dyDescent="0.2">
      <c r="B2145" s="1" t="str">
        <f>IF(Tablas!B2143="","",Tablas!B2143)</f>
        <v/>
      </c>
      <c r="C2145" s="1" t="str">
        <f>IF(Tablas!C2143="","",Tablas!C2143)</f>
        <v/>
      </c>
      <c r="D2145" s="1" t="str">
        <f>IF(Tablas!D2143="","",Tablas!D2143)</f>
        <v/>
      </c>
      <c r="E2145" s="1" t="str">
        <f>IF(Tablas!E2143="","",Tablas!E2143)</f>
        <v/>
      </c>
      <c r="F2145" s="1" t="str">
        <f>IF(Tablas!F2143="","",Tablas!F2143)</f>
        <v/>
      </c>
      <c r="G2145" s="1" t="str">
        <f>IF(Tablas!I2143="","",Tablas!I2143)</f>
        <v/>
      </c>
      <c r="H2145" s="1" t="s">
        <v>911</v>
      </c>
      <c r="I2145" s="39" t="str">
        <f>IF($B2145="","",-SUMIFS(Tabla7[Cantidad],Tabla7[Código del producto],$B2145,Tabla7[Tipo de movimiento],"SALIDA",Tabla7[Mes],I$5))</f>
        <v/>
      </c>
      <c r="J2145" s="39" t="str">
        <f>IF($B2145="","",-SUMIFS(Tabla7[Cantidad],Tabla7[Código del producto],$B2145,Tabla7[Tipo de movimiento],"SALIDA",Tabla7[Mes],J$5))</f>
        <v/>
      </c>
      <c r="K2145" s="39" t="str">
        <f>IF($B2145="","",-SUMIFS(Tabla7[Cantidad],Tabla7[Código del producto],$B2145,Tabla7[Tipo de movimiento],"SALIDA",Tabla7[Mes],K$5))</f>
        <v/>
      </c>
      <c r="L2145" s="39" t="str">
        <f>IF($B2145="","",-SUMIFS(Tabla7[Cantidad],Tabla7[Código del producto],$B2145,Tabla7[Tipo de movimiento],"SALIDA",Tabla7[Mes],L$5))</f>
        <v/>
      </c>
      <c r="M2145" s="39" t="str">
        <f>IF($B2145="","",-SUMIFS(Tabla7[Cantidad],Tabla7[Código del producto],$B2145,Tabla7[Tipo de movimiento],"SALIDA",Tabla7[Mes],M$5))</f>
        <v/>
      </c>
      <c r="N2145" s="39" t="str">
        <f>IF($B2145="","",-SUMIFS(Tabla7[Cantidad],Tabla7[Código del producto],$B2145,Tabla7[Tipo de movimiento],"SALIDA",Tabla7[Mes],N$5))</f>
        <v/>
      </c>
      <c r="O2145" s="39" t="str">
        <f>IF($B2145="","",-SUMIFS(Tabla7[Cantidad],Tabla7[Código del producto],$B2145,Tabla7[Tipo de movimiento],"SALIDA",Tabla7[Mes],O$5))</f>
        <v/>
      </c>
      <c r="P2145" s="39" t="str">
        <f>IF($B2145="","",-SUMIFS(Tabla7[Cantidad],Tabla7[Código del producto],$B2145,Tabla7[Tipo de movimiento],"SALIDA",Tabla7[Mes],P$5))</f>
        <v/>
      </c>
      <c r="Q2145" s="39" t="str">
        <f t="shared" si="99"/>
        <v/>
      </c>
      <c r="R2145" s="51" t="str">
        <f>IF($B2145="","",IFERROR(VLOOKUP($B2145,'ABC rotación'!$C:$G,5,0),"C"))</f>
        <v/>
      </c>
      <c r="S2145" s="41" t="str">
        <f t="shared" si="100"/>
        <v/>
      </c>
      <c r="T2145" s="40" t="str">
        <f t="shared" si="101"/>
        <v/>
      </c>
      <c r="U2145" s="23" t="str">
        <f>IF($B2145="","",VLOOKUP($T2145,Tablas!$X$14:$Y$17,2,1))</f>
        <v/>
      </c>
    </row>
    <row r="2146" spans="2:21" x14ac:dyDescent="0.2">
      <c r="B2146" s="1" t="str">
        <f>IF(Tablas!B2144="","",Tablas!B2144)</f>
        <v/>
      </c>
      <c r="C2146" s="1" t="str">
        <f>IF(Tablas!C2144="","",Tablas!C2144)</f>
        <v/>
      </c>
      <c r="D2146" s="1" t="str">
        <f>IF(Tablas!D2144="","",Tablas!D2144)</f>
        <v/>
      </c>
      <c r="E2146" s="1" t="str">
        <f>IF(Tablas!E2144="","",Tablas!E2144)</f>
        <v/>
      </c>
      <c r="F2146" s="1" t="str">
        <f>IF(Tablas!F2144="","",Tablas!F2144)</f>
        <v/>
      </c>
      <c r="G2146" s="1" t="str">
        <f>IF(Tablas!I2144="","",Tablas!I2144)</f>
        <v/>
      </c>
      <c r="H2146" s="1" t="s">
        <v>911</v>
      </c>
      <c r="I2146" s="39" t="str">
        <f>IF($B2146="","",-SUMIFS(Tabla7[Cantidad],Tabla7[Código del producto],$B2146,Tabla7[Tipo de movimiento],"SALIDA",Tabla7[Mes],I$5))</f>
        <v/>
      </c>
      <c r="J2146" s="39" t="str">
        <f>IF($B2146="","",-SUMIFS(Tabla7[Cantidad],Tabla7[Código del producto],$B2146,Tabla7[Tipo de movimiento],"SALIDA",Tabla7[Mes],J$5))</f>
        <v/>
      </c>
      <c r="K2146" s="39" t="str">
        <f>IF($B2146="","",-SUMIFS(Tabla7[Cantidad],Tabla7[Código del producto],$B2146,Tabla7[Tipo de movimiento],"SALIDA",Tabla7[Mes],K$5))</f>
        <v/>
      </c>
      <c r="L2146" s="39" t="str">
        <f>IF($B2146="","",-SUMIFS(Tabla7[Cantidad],Tabla7[Código del producto],$B2146,Tabla7[Tipo de movimiento],"SALIDA",Tabla7[Mes],L$5))</f>
        <v/>
      </c>
      <c r="M2146" s="39" t="str">
        <f>IF($B2146="","",-SUMIFS(Tabla7[Cantidad],Tabla7[Código del producto],$B2146,Tabla7[Tipo de movimiento],"SALIDA",Tabla7[Mes],M$5))</f>
        <v/>
      </c>
      <c r="N2146" s="39" t="str">
        <f>IF($B2146="","",-SUMIFS(Tabla7[Cantidad],Tabla7[Código del producto],$B2146,Tabla7[Tipo de movimiento],"SALIDA",Tabla7[Mes],N$5))</f>
        <v/>
      </c>
      <c r="O2146" s="39" t="str">
        <f>IF($B2146="","",-SUMIFS(Tabla7[Cantidad],Tabla7[Código del producto],$B2146,Tabla7[Tipo de movimiento],"SALIDA",Tabla7[Mes],O$5))</f>
        <v/>
      </c>
      <c r="P2146" s="39" t="str">
        <f>IF($B2146="","",-SUMIFS(Tabla7[Cantidad],Tabla7[Código del producto],$B2146,Tabla7[Tipo de movimiento],"SALIDA",Tabla7[Mes],P$5))</f>
        <v/>
      </c>
      <c r="Q2146" s="39" t="str">
        <f t="shared" si="99"/>
        <v/>
      </c>
      <c r="R2146" s="51" t="str">
        <f>IF($B2146="","",IFERROR(VLOOKUP($B2146,'ABC rotación'!$C:$G,5,0),"C"))</f>
        <v/>
      </c>
      <c r="S2146" s="41" t="str">
        <f t="shared" si="100"/>
        <v/>
      </c>
      <c r="T2146" s="40" t="str">
        <f t="shared" si="101"/>
        <v/>
      </c>
      <c r="U2146" s="23" t="str">
        <f>IF($B2146="","",VLOOKUP($T2146,Tablas!$X$14:$Y$17,2,1))</f>
        <v/>
      </c>
    </row>
    <row r="2147" spans="2:21" x14ac:dyDescent="0.2">
      <c r="B2147" s="1" t="str">
        <f>IF(Tablas!B2145="","",Tablas!B2145)</f>
        <v/>
      </c>
      <c r="C2147" s="1" t="str">
        <f>IF(Tablas!C2145="","",Tablas!C2145)</f>
        <v/>
      </c>
      <c r="D2147" s="1" t="str">
        <f>IF(Tablas!D2145="","",Tablas!D2145)</f>
        <v/>
      </c>
      <c r="E2147" s="1" t="str">
        <f>IF(Tablas!E2145="","",Tablas!E2145)</f>
        <v/>
      </c>
      <c r="F2147" s="1" t="str">
        <f>IF(Tablas!F2145="","",Tablas!F2145)</f>
        <v/>
      </c>
      <c r="G2147" s="1" t="str">
        <f>IF(Tablas!I2145="","",Tablas!I2145)</f>
        <v/>
      </c>
      <c r="H2147" s="1" t="s">
        <v>911</v>
      </c>
      <c r="I2147" s="39" t="str">
        <f>IF($B2147="","",-SUMIFS(Tabla7[Cantidad],Tabla7[Código del producto],$B2147,Tabla7[Tipo de movimiento],"SALIDA",Tabla7[Mes],I$5))</f>
        <v/>
      </c>
      <c r="J2147" s="39" t="str">
        <f>IF($B2147="","",-SUMIFS(Tabla7[Cantidad],Tabla7[Código del producto],$B2147,Tabla7[Tipo de movimiento],"SALIDA",Tabla7[Mes],J$5))</f>
        <v/>
      </c>
      <c r="K2147" s="39" t="str">
        <f>IF($B2147="","",-SUMIFS(Tabla7[Cantidad],Tabla7[Código del producto],$B2147,Tabla7[Tipo de movimiento],"SALIDA",Tabla7[Mes],K$5))</f>
        <v/>
      </c>
      <c r="L2147" s="39" t="str">
        <f>IF($B2147="","",-SUMIFS(Tabla7[Cantidad],Tabla7[Código del producto],$B2147,Tabla7[Tipo de movimiento],"SALIDA",Tabla7[Mes],L$5))</f>
        <v/>
      </c>
      <c r="M2147" s="39" t="str">
        <f>IF($B2147="","",-SUMIFS(Tabla7[Cantidad],Tabla7[Código del producto],$B2147,Tabla7[Tipo de movimiento],"SALIDA",Tabla7[Mes],M$5))</f>
        <v/>
      </c>
      <c r="N2147" s="39" t="str">
        <f>IF($B2147="","",-SUMIFS(Tabla7[Cantidad],Tabla7[Código del producto],$B2147,Tabla7[Tipo de movimiento],"SALIDA",Tabla7[Mes],N$5))</f>
        <v/>
      </c>
      <c r="O2147" s="39" t="str">
        <f>IF($B2147="","",-SUMIFS(Tabla7[Cantidad],Tabla7[Código del producto],$B2147,Tabla7[Tipo de movimiento],"SALIDA",Tabla7[Mes],O$5))</f>
        <v/>
      </c>
      <c r="P2147" s="39" t="str">
        <f>IF($B2147="","",-SUMIFS(Tabla7[Cantidad],Tabla7[Código del producto],$B2147,Tabla7[Tipo de movimiento],"SALIDA",Tabla7[Mes],P$5))</f>
        <v/>
      </c>
      <c r="Q2147" s="39" t="str">
        <f t="shared" si="99"/>
        <v/>
      </c>
      <c r="R2147" s="51" t="str">
        <f>IF($B2147="","",IFERROR(VLOOKUP($B2147,'ABC rotación'!$C:$G,5,0),"C"))</f>
        <v/>
      </c>
      <c r="S2147" s="41" t="str">
        <f t="shared" si="100"/>
        <v/>
      </c>
      <c r="T2147" s="40" t="str">
        <f t="shared" si="101"/>
        <v/>
      </c>
      <c r="U2147" s="23" t="str">
        <f>IF($B2147="","",VLOOKUP($T2147,Tablas!$X$14:$Y$17,2,1))</f>
        <v/>
      </c>
    </row>
    <row r="2148" spans="2:21" x14ac:dyDescent="0.2">
      <c r="B2148" s="1" t="str">
        <f>IF(Tablas!B2146="","",Tablas!B2146)</f>
        <v/>
      </c>
      <c r="C2148" s="1" t="str">
        <f>IF(Tablas!C2146="","",Tablas!C2146)</f>
        <v/>
      </c>
      <c r="D2148" s="1" t="str">
        <f>IF(Tablas!D2146="","",Tablas!D2146)</f>
        <v/>
      </c>
      <c r="E2148" s="1" t="str">
        <f>IF(Tablas!E2146="","",Tablas!E2146)</f>
        <v/>
      </c>
      <c r="F2148" s="1" t="str">
        <f>IF(Tablas!F2146="","",Tablas!F2146)</f>
        <v/>
      </c>
      <c r="G2148" s="1" t="str">
        <f>IF(Tablas!I2146="","",Tablas!I2146)</f>
        <v/>
      </c>
      <c r="H2148" s="1" t="s">
        <v>911</v>
      </c>
      <c r="I2148" s="39" t="str">
        <f>IF($B2148="","",-SUMIFS(Tabla7[Cantidad],Tabla7[Código del producto],$B2148,Tabla7[Tipo de movimiento],"SALIDA",Tabla7[Mes],I$5))</f>
        <v/>
      </c>
      <c r="J2148" s="39" t="str">
        <f>IF($B2148="","",-SUMIFS(Tabla7[Cantidad],Tabla7[Código del producto],$B2148,Tabla7[Tipo de movimiento],"SALIDA",Tabla7[Mes],J$5))</f>
        <v/>
      </c>
      <c r="K2148" s="39" t="str">
        <f>IF($B2148="","",-SUMIFS(Tabla7[Cantidad],Tabla7[Código del producto],$B2148,Tabla7[Tipo de movimiento],"SALIDA",Tabla7[Mes],K$5))</f>
        <v/>
      </c>
      <c r="L2148" s="39" t="str">
        <f>IF($B2148="","",-SUMIFS(Tabla7[Cantidad],Tabla7[Código del producto],$B2148,Tabla7[Tipo de movimiento],"SALIDA",Tabla7[Mes],L$5))</f>
        <v/>
      </c>
      <c r="M2148" s="39" t="str">
        <f>IF($B2148="","",-SUMIFS(Tabla7[Cantidad],Tabla7[Código del producto],$B2148,Tabla7[Tipo de movimiento],"SALIDA",Tabla7[Mes],M$5))</f>
        <v/>
      </c>
      <c r="N2148" s="39" t="str">
        <f>IF($B2148="","",-SUMIFS(Tabla7[Cantidad],Tabla7[Código del producto],$B2148,Tabla7[Tipo de movimiento],"SALIDA",Tabla7[Mes],N$5))</f>
        <v/>
      </c>
      <c r="O2148" s="39" t="str">
        <f>IF($B2148="","",-SUMIFS(Tabla7[Cantidad],Tabla7[Código del producto],$B2148,Tabla7[Tipo de movimiento],"SALIDA",Tabla7[Mes],O$5))</f>
        <v/>
      </c>
      <c r="P2148" s="39" t="str">
        <f>IF($B2148="","",-SUMIFS(Tabla7[Cantidad],Tabla7[Código del producto],$B2148,Tabla7[Tipo de movimiento],"SALIDA",Tabla7[Mes],P$5))</f>
        <v/>
      </c>
      <c r="Q2148" s="39" t="str">
        <f t="shared" si="99"/>
        <v/>
      </c>
      <c r="R2148" s="51" t="str">
        <f>IF($B2148="","",IFERROR(VLOOKUP($B2148,'ABC rotación'!$C:$G,5,0),"C"))</f>
        <v/>
      </c>
      <c r="S2148" s="41" t="str">
        <f t="shared" si="100"/>
        <v/>
      </c>
      <c r="T2148" s="40" t="str">
        <f t="shared" si="101"/>
        <v/>
      </c>
      <c r="U2148" s="23" t="str">
        <f>IF($B2148="","",VLOOKUP($T2148,Tablas!$X$14:$Y$17,2,1))</f>
        <v/>
      </c>
    </row>
    <row r="2149" spans="2:21" x14ac:dyDescent="0.2">
      <c r="B2149" s="1" t="str">
        <f>IF(Tablas!B2147="","",Tablas!B2147)</f>
        <v/>
      </c>
      <c r="C2149" s="1" t="str">
        <f>IF(Tablas!C2147="","",Tablas!C2147)</f>
        <v/>
      </c>
      <c r="D2149" s="1" t="str">
        <f>IF(Tablas!D2147="","",Tablas!D2147)</f>
        <v/>
      </c>
      <c r="E2149" s="1" t="str">
        <f>IF(Tablas!E2147="","",Tablas!E2147)</f>
        <v/>
      </c>
      <c r="F2149" s="1" t="str">
        <f>IF(Tablas!F2147="","",Tablas!F2147)</f>
        <v/>
      </c>
      <c r="G2149" s="1" t="str">
        <f>IF(Tablas!I2147="","",Tablas!I2147)</f>
        <v/>
      </c>
      <c r="H2149" s="1" t="s">
        <v>911</v>
      </c>
      <c r="I2149" s="39" t="str">
        <f>IF($B2149="","",-SUMIFS(Tabla7[Cantidad],Tabla7[Código del producto],$B2149,Tabla7[Tipo de movimiento],"SALIDA",Tabla7[Mes],I$5))</f>
        <v/>
      </c>
      <c r="J2149" s="39" t="str">
        <f>IF($B2149="","",-SUMIFS(Tabla7[Cantidad],Tabla7[Código del producto],$B2149,Tabla7[Tipo de movimiento],"SALIDA",Tabla7[Mes],J$5))</f>
        <v/>
      </c>
      <c r="K2149" s="39" t="str">
        <f>IF($B2149="","",-SUMIFS(Tabla7[Cantidad],Tabla7[Código del producto],$B2149,Tabla7[Tipo de movimiento],"SALIDA",Tabla7[Mes],K$5))</f>
        <v/>
      </c>
      <c r="L2149" s="39" t="str">
        <f>IF($B2149="","",-SUMIFS(Tabla7[Cantidad],Tabla7[Código del producto],$B2149,Tabla7[Tipo de movimiento],"SALIDA",Tabla7[Mes],L$5))</f>
        <v/>
      </c>
      <c r="M2149" s="39" t="str">
        <f>IF($B2149="","",-SUMIFS(Tabla7[Cantidad],Tabla7[Código del producto],$B2149,Tabla7[Tipo de movimiento],"SALIDA",Tabla7[Mes],M$5))</f>
        <v/>
      </c>
      <c r="N2149" s="39" t="str">
        <f>IF($B2149="","",-SUMIFS(Tabla7[Cantidad],Tabla7[Código del producto],$B2149,Tabla7[Tipo de movimiento],"SALIDA",Tabla7[Mes],N$5))</f>
        <v/>
      </c>
      <c r="O2149" s="39" t="str">
        <f>IF($B2149="","",-SUMIFS(Tabla7[Cantidad],Tabla7[Código del producto],$B2149,Tabla7[Tipo de movimiento],"SALIDA",Tabla7[Mes],O$5))</f>
        <v/>
      </c>
      <c r="P2149" s="39" t="str">
        <f>IF($B2149="","",-SUMIFS(Tabla7[Cantidad],Tabla7[Código del producto],$B2149,Tabla7[Tipo de movimiento],"SALIDA",Tabla7[Mes],P$5))</f>
        <v/>
      </c>
      <c r="Q2149" s="39" t="str">
        <f t="shared" si="99"/>
        <v/>
      </c>
      <c r="R2149" s="51" t="str">
        <f>IF($B2149="","",IFERROR(VLOOKUP($B2149,'ABC rotación'!$C:$G,5,0),"C"))</f>
        <v/>
      </c>
      <c r="S2149" s="41" t="str">
        <f t="shared" si="100"/>
        <v/>
      </c>
      <c r="T2149" s="40" t="str">
        <f t="shared" si="101"/>
        <v/>
      </c>
      <c r="U2149" s="23" t="str">
        <f>IF($B2149="","",VLOOKUP($T2149,Tablas!$X$14:$Y$17,2,1))</f>
        <v/>
      </c>
    </row>
    <row r="2150" spans="2:21" x14ac:dyDescent="0.2">
      <c r="B2150" s="1" t="str">
        <f>IF(Tablas!B2148="","",Tablas!B2148)</f>
        <v/>
      </c>
      <c r="C2150" s="1" t="str">
        <f>IF(Tablas!C2148="","",Tablas!C2148)</f>
        <v/>
      </c>
      <c r="D2150" s="1" t="str">
        <f>IF(Tablas!D2148="","",Tablas!D2148)</f>
        <v/>
      </c>
      <c r="E2150" s="1" t="str">
        <f>IF(Tablas!E2148="","",Tablas!E2148)</f>
        <v/>
      </c>
      <c r="F2150" s="1" t="str">
        <f>IF(Tablas!F2148="","",Tablas!F2148)</f>
        <v/>
      </c>
      <c r="G2150" s="1" t="str">
        <f>IF(Tablas!I2148="","",Tablas!I2148)</f>
        <v/>
      </c>
      <c r="H2150" s="1" t="s">
        <v>911</v>
      </c>
      <c r="I2150" s="39" t="str">
        <f>IF($B2150="","",-SUMIFS(Tabla7[Cantidad],Tabla7[Código del producto],$B2150,Tabla7[Tipo de movimiento],"SALIDA",Tabla7[Mes],I$5))</f>
        <v/>
      </c>
      <c r="J2150" s="39" t="str">
        <f>IF($B2150="","",-SUMIFS(Tabla7[Cantidad],Tabla7[Código del producto],$B2150,Tabla7[Tipo de movimiento],"SALIDA",Tabla7[Mes],J$5))</f>
        <v/>
      </c>
      <c r="K2150" s="39" t="str">
        <f>IF($B2150="","",-SUMIFS(Tabla7[Cantidad],Tabla7[Código del producto],$B2150,Tabla7[Tipo de movimiento],"SALIDA",Tabla7[Mes],K$5))</f>
        <v/>
      </c>
      <c r="L2150" s="39" t="str">
        <f>IF($B2150="","",-SUMIFS(Tabla7[Cantidad],Tabla7[Código del producto],$B2150,Tabla7[Tipo de movimiento],"SALIDA",Tabla7[Mes],L$5))</f>
        <v/>
      </c>
      <c r="M2150" s="39" t="str">
        <f>IF($B2150="","",-SUMIFS(Tabla7[Cantidad],Tabla7[Código del producto],$B2150,Tabla7[Tipo de movimiento],"SALIDA",Tabla7[Mes],M$5))</f>
        <v/>
      </c>
      <c r="N2150" s="39" t="str">
        <f>IF($B2150="","",-SUMIFS(Tabla7[Cantidad],Tabla7[Código del producto],$B2150,Tabla7[Tipo de movimiento],"SALIDA",Tabla7[Mes],N$5))</f>
        <v/>
      </c>
      <c r="O2150" s="39" t="str">
        <f>IF($B2150="","",-SUMIFS(Tabla7[Cantidad],Tabla7[Código del producto],$B2150,Tabla7[Tipo de movimiento],"SALIDA",Tabla7[Mes],O$5))</f>
        <v/>
      </c>
      <c r="P2150" s="39" t="str">
        <f>IF($B2150="","",-SUMIFS(Tabla7[Cantidad],Tabla7[Código del producto],$B2150,Tabla7[Tipo de movimiento],"SALIDA",Tabla7[Mes],P$5))</f>
        <v/>
      </c>
      <c r="Q2150" s="39" t="str">
        <f t="shared" si="99"/>
        <v/>
      </c>
      <c r="R2150" s="51" t="str">
        <f>IF($B2150="","",IFERROR(VLOOKUP($B2150,'ABC rotación'!$C:$G,5,0),"C"))</f>
        <v/>
      </c>
      <c r="S2150" s="41" t="str">
        <f t="shared" si="100"/>
        <v/>
      </c>
      <c r="T2150" s="40" t="str">
        <f t="shared" si="101"/>
        <v/>
      </c>
      <c r="U2150" s="23" t="str">
        <f>IF($B2150="","",VLOOKUP($T2150,Tablas!$X$14:$Y$17,2,1))</f>
        <v/>
      </c>
    </row>
    <row r="2151" spans="2:21" x14ac:dyDescent="0.2">
      <c r="B2151" s="1" t="str">
        <f>IF(Tablas!B2149="","",Tablas!B2149)</f>
        <v/>
      </c>
      <c r="C2151" s="1" t="str">
        <f>IF(Tablas!C2149="","",Tablas!C2149)</f>
        <v/>
      </c>
      <c r="D2151" s="1" t="str">
        <f>IF(Tablas!D2149="","",Tablas!D2149)</f>
        <v/>
      </c>
      <c r="E2151" s="1" t="str">
        <f>IF(Tablas!E2149="","",Tablas!E2149)</f>
        <v/>
      </c>
      <c r="F2151" s="1" t="str">
        <f>IF(Tablas!F2149="","",Tablas!F2149)</f>
        <v/>
      </c>
      <c r="G2151" s="1" t="str">
        <f>IF(Tablas!I2149="","",Tablas!I2149)</f>
        <v/>
      </c>
      <c r="H2151" s="1" t="s">
        <v>911</v>
      </c>
      <c r="I2151" s="39" t="str">
        <f>IF($B2151="","",-SUMIFS(Tabla7[Cantidad],Tabla7[Código del producto],$B2151,Tabla7[Tipo de movimiento],"SALIDA",Tabla7[Mes],I$5))</f>
        <v/>
      </c>
      <c r="J2151" s="39" t="str">
        <f>IF($B2151="","",-SUMIFS(Tabla7[Cantidad],Tabla7[Código del producto],$B2151,Tabla7[Tipo de movimiento],"SALIDA",Tabla7[Mes],J$5))</f>
        <v/>
      </c>
      <c r="K2151" s="39" t="str">
        <f>IF($B2151="","",-SUMIFS(Tabla7[Cantidad],Tabla7[Código del producto],$B2151,Tabla7[Tipo de movimiento],"SALIDA",Tabla7[Mes],K$5))</f>
        <v/>
      </c>
      <c r="L2151" s="39" t="str">
        <f>IF($B2151="","",-SUMIFS(Tabla7[Cantidad],Tabla7[Código del producto],$B2151,Tabla7[Tipo de movimiento],"SALIDA",Tabla7[Mes],L$5))</f>
        <v/>
      </c>
      <c r="M2151" s="39" t="str">
        <f>IF($B2151="","",-SUMIFS(Tabla7[Cantidad],Tabla7[Código del producto],$B2151,Tabla7[Tipo de movimiento],"SALIDA",Tabla7[Mes],M$5))</f>
        <v/>
      </c>
      <c r="N2151" s="39" t="str">
        <f>IF($B2151="","",-SUMIFS(Tabla7[Cantidad],Tabla7[Código del producto],$B2151,Tabla7[Tipo de movimiento],"SALIDA",Tabla7[Mes],N$5))</f>
        <v/>
      </c>
      <c r="O2151" s="39" t="str">
        <f>IF($B2151="","",-SUMIFS(Tabla7[Cantidad],Tabla7[Código del producto],$B2151,Tabla7[Tipo de movimiento],"SALIDA",Tabla7[Mes],O$5))</f>
        <v/>
      </c>
      <c r="P2151" s="39" t="str">
        <f>IF($B2151="","",-SUMIFS(Tabla7[Cantidad],Tabla7[Código del producto],$B2151,Tabla7[Tipo de movimiento],"SALIDA",Tabla7[Mes],P$5))</f>
        <v/>
      </c>
      <c r="Q2151" s="39" t="str">
        <f t="shared" si="99"/>
        <v/>
      </c>
      <c r="R2151" s="51" t="str">
        <f>IF($B2151="","",IFERROR(VLOOKUP($B2151,'ABC rotación'!$C:$G,5,0),"C"))</f>
        <v/>
      </c>
      <c r="S2151" s="41" t="str">
        <f t="shared" si="100"/>
        <v/>
      </c>
      <c r="T2151" s="40" t="str">
        <f t="shared" si="101"/>
        <v/>
      </c>
      <c r="U2151" s="23" t="str">
        <f>IF($B2151="","",VLOOKUP($T2151,Tablas!$X$14:$Y$17,2,1))</f>
        <v/>
      </c>
    </row>
    <row r="2152" spans="2:21" x14ac:dyDescent="0.2">
      <c r="B2152" s="1" t="str">
        <f>IF(Tablas!B2150="","",Tablas!B2150)</f>
        <v/>
      </c>
      <c r="C2152" s="1" t="str">
        <f>IF(Tablas!C2150="","",Tablas!C2150)</f>
        <v/>
      </c>
      <c r="D2152" s="1" t="str">
        <f>IF(Tablas!D2150="","",Tablas!D2150)</f>
        <v/>
      </c>
      <c r="E2152" s="1" t="str">
        <f>IF(Tablas!E2150="","",Tablas!E2150)</f>
        <v/>
      </c>
      <c r="F2152" s="1" t="str">
        <f>IF(Tablas!F2150="","",Tablas!F2150)</f>
        <v/>
      </c>
      <c r="G2152" s="1" t="str">
        <f>IF(Tablas!I2150="","",Tablas!I2150)</f>
        <v/>
      </c>
      <c r="H2152" s="1" t="s">
        <v>911</v>
      </c>
      <c r="I2152" s="39" t="str">
        <f>IF($B2152="","",-SUMIFS(Tabla7[Cantidad],Tabla7[Código del producto],$B2152,Tabla7[Tipo de movimiento],"SALIDA",Tabla7[Mes],I$5))</f>
        <v/>
      </c>
      <c r="J2152" s="39" t="str">
        <f>IF($B2152="","",-SUMIFS(Tabla7[Cantidad],Tabla7[Código del producto],$B2152,Tabla7[Tipo de movimiento],"SALIDA",Tabla7[Mes],J$5))</f>
        <v/>
      </c>
      <c r="K2152" s="39" t="str">
        <f>IF($B2152="","",-SUMIFS(Tabla7[Cantidad],Tabla7[Código del producto],$B2152,Tabla7[Tipo de movimiento],"SALIDA",Tabla7[Mes],K$5))</f>
        <v/>
      </c>
      <c r="L2152" s="39" t="str">
        <f>IF($B2152="","",-SUMIFS(Tabla7[Cantidad],Tabla7[Código del producto],$B2152,Tabla7[Tipo de movimiento],"SALIDA",Tabla7[Mes],L$5))</f>
        <v/>
      </c>
      <c r="M2152" s="39" t="str">
        <f>IF($B2152="","",-SUMIFS(Tabla7[Cantidad],Tabla7[Código del producto],$B2152,Tabla7[Tipo de movimiento],"SALIDA",Tabla7[Mes],M$5))</f>
        <v/>
      </c>
      <c r="N2152" s="39" t="str">
        <f>IF($B2152="","",-SUMIFS(Tabla7[Cantidad],Tabla7[Código del producto],$B2152,Tabla7[Tipo de movimiento],"SALIDA",Tabla7[Mes],N$5))</f>
        <v/>
      </c>
      <c r="O2152" s="39" t="str">
        <f>IF($B2152="","",-SUMIFS(Tabla7[Cantidad],Tabla7[Código del producto],$B2152,Tabla7[Tipo de movimiento],"SALIDA",Tabla7[Mes],O$5))</f>
        <v/>
      </c>
      <c r="P2152" s="39" t="str">
        <f>IF($B2152="","",-SUMIFS(Tabla7[Cantidad],Tabla7[Código del producto],$B2152,Tabla7[Tipo de movimiento],"SALIDA",Tabla7[Mes],P$5))</f>
        <v/>
      </c>
      <c r="Q2152" s="39" t="str">
        <f t="shared" si="99"/>
        <v/>
      </c>
      <c r="R2152" s="51" t="str">
        <f>IF($B2152="","",IFERROR(VLOOKUP($B2152,'ABC rotación'!$C:$G,5,0),"C"))</f>
        <v/>
      </c>
      <c r="S2152" s="41" t="str">
        <f t="shared" si="100"/>
        <v/>
      </c>
      <c r="T2152" s="40" t="str">
        <f t="shared" si="101"/>
        <v/>
      </c>
      <c r="U2152" s="23" t="str">
        <f>IF($B2152="","",VLOOKUP($T2152,Tablas!$X$14:$Y$17,2,1))</f>
        <v/>
      </c>
    </row>
    <row r="2153" spans="2:21" x14ac:dyDescent="0.2">
      <c r="B2153" s="1" t="str">
        <f>IF(Tablas!B2151="","",Tablas!B2151)</f>
        <v/>
      </c>
      <c r="C2153" s="1" t="str">
        <f>IF(Tablas!C2151="","",Tablas!C2151)</f>
        <v/>
      </c>
      <c r="D2153" s="1" t="str">
        <f>IF(Tablas!D2151="","",Tablas!D2151)</f>
        <v/>
      </c>
      <c r="E2153" s="1" t="str">
        <f>IF(Tablas!E2151="","",Tablas!E2151)</f>
        <v/>
      </c>
      <c r="F2153" s="1" t="str">
        <f>IF(Tablas!F2151="","",Tablas!F2151)</f>
        <v/>
      </c>
      <c r="G2153" s="1" t="str">
        <f>IF(Tablas!I2151="","",Tablas!I2151)</f>
        <v/>
      </c>
      <c r="H2153" s="1" t="s">
        <v>911</v>
      </c>
      <c r="I2153" s="39" t="str">
        <f>IF($B2153="","",-SUMIFS(Tabla7[Cantidad],Tabla7[Código del producto],$B2153,Tabla7[Tipo de movimiento],"SALIDA",Tabla7[Mes],I$5))</f>
        <v/>
      </c>
      <c r="J2153" s="39" t="str">
        <f>IF($B2153="","",-SUMIFS(Tabla7[Cantidad],Tabla7[Código del producto],$B2153,Tabla7[Tipo de movimiento],"SALIDA",Tabla7[Mes],J$5))</f>
        <v/>
      </c>
      <c r="K2153" s="39" t="str">
        <f>IF($B2153="","",-SUMIFS(Tabla7[Cantidad],Tabla7[Código del producto],$B2153,Tabla7[Tipo de movimiento],"SALIDA",Tabla7[Mes],K$5))</f>
        <v/>
      </c>
      <c r="L2153" s="39" t="str">
        <f>IF($B2153="","",-SUMIFS(Tabla7[Cantidad],Tabla7[Código del producto],$B2153,Tabla7[Tipo de movimiento],"SALIDA",Tabla7[Mes],L$5))</f>
        <v/>
      </c>
      <c r="M2153" s="39" t="str">
        <f>IF($B2153="","",-SUMIFS(Tabla7[Cantidad],Tabla7[Código del producto],$B2153,Tabla7[Tipo de movimiento],"SALIDA",Tabla7[Mes],M$5))</f>
        <v/>
      </c>
      <c r="N2153" s="39" t="str">
        <f>IF($B2153="","",-SUMIFS(Tabla7[Cantidad],Tabla7[Código del producto],$B2153,Tabla7[Tipo de movimiento],"SALIDA",Tabla7[Mes],N$5))</f>
        <v/>
      </c>
      <c r="O2153" s="39" t="str">
        <f>IF($B2153="","",-SUMIFS(Tabla7[Cantidad],Tabla7[Código del producto],$B2153,Tabla7[Tipo de movimiento],"SALIDA",Tabla7[Mes],O$5))</f>
        <v/>
      </c>
      <c r="P2153" s="39" t="str">
        <f>IF($B2153="","",-SUMIFS(Tabla7[Cantidad],Tabla7[Código del producto],$B2153,Tabla7[Tipo de movimiento],"SALIDA",Tabla7[Mes],P$5))</f>
        <v/>
      </c>
      <c r="Q2153" s="39" t="str">
        <f t="shared" si="99"/>
        <v/>
      </c>
      <c r="R2153" s="51" t="str">
        <f>IF($B2153="","",IFERROR(VLOOKUP($B2153,'ABC rotación'!$C:$G,5,0),"C"))</f>
        <v/>
      </c>
      <c r="S2153" s="41" t="str">
        <f t="shared" si="100"/>
        <v/>
      </c>
      <c r="T2153" s="40" t="str">
        <f t="shared" si="101"/>
        <v/>
      </c>
      <c r="U2153" s="23" t="str">
        <f>IF($B2153="","",VLOOKUP($T2153,Tablas!$X$14:$Y$17,2,1))</f>
        <v/>
      </c>
    </row>
    <row r="2154" spans="2:21" x14ac:dyDescent="0.2">
      <c r="B2154" s="1" t="str">
        <f>IF(Tablas!B2152="","",Tablas!B2152)</f>
        <v/>
      </c>
      <c r="C2154" s="1" t="str">
        <f>IF(Tablas!C2152="","",Tablas!C2152)</f>
        <v/>
      </c>
      <c r="D2154" s="1" t="str">
        <f>IF(Tablas!D2152="","",Tablas!D2152)</f>
        <v/>
      </c>
      <c r="E2154" s="1" t="str">
        <f>IF(Tablas!E2152="","",Tablas!E2152)</f>
        <v/>
      </c>
      <c r="F2154" s="1" t="str">
        <f>IF(Tablas!F2152="","",Tablas!F2152)</f>
        <v/>
      </c>
      <c r="G2154" s="1" t="str">
        <f>IF(Tablas!I2152="","",Tablas!I2152)</f>
        <v/>
      </c>
      <c r="H2154" s="1" t="s">
        <v>911</v>
      </c>
      <c r="I2154" s="39" t="str">
        <f>IF($B2154="","",-SUMIFS(Tabla7[Cantidad],Tabla7[Código del producto],$B2154,Tabla7[Tipo de movimiento],"SALIDA",Tabla7[Mes],I$5))</f>
        <v/>
      </c>
      <c r="J2154" s="39" t="str">
        <f>IF($B2154="","",-SUMIFS(Tabla7[Cantidad],Tabla7[Código del producto],$B2154,Tabla7[Tipo de movimiento],"SALIDA",Tabla7[Mes],J$5))</f>
        <v/>
      </c>
      <c r="K2154" s="39" t="str">
        <f>IF($B2154="","",-SUMIFS(Tabla7[Cantidad],Tabla7[Código del producto],$B2154,Tabla7[Tipo de movimiento],"SALIDA",Tabla7[Mes],K$5))</f>
        <v/>
      </c>
      <c r="L2154" s="39" t="str">
        <f>IF($B2154="","",-SUMIFS(Tabla7[Cantidad],Tabla7[Código del producto],$B2154,Tabla7[Tipo de movimiento],"SALIDA",Tabla7[Mes],L$5))</f>
        <v/>
      </c>
      <c r="M2154" s="39" t="str">
        <f>IF($B2154="","",-SUMIFS(Tabla7[Cantidad],Tabla7[Código del producto],$B2154,Tabla7[Tipo de movimiento],"SALIDA",Tabla7[Mes],M$5))</f>
        <v/>
      </c>
      <c r="N2154" s="39" t="str">
        <f>IF($B2154="","",-SUMIFS(Tabla7[Cantidad],Tabla7[Código del producto],$B2154,Tabla7[Tipo de movimiento],"SALIDA",Tabla7[Mes],N$5))</f>
        <v/>
      </c>
      <c r="O2154" s="39" t="str">
        <f>IF($B2154="","",-SUMIFS(Tabla7[Cantidad],Tabla7[Código del producto],$B2154,Tabla7[Tipo de movimiento],"SALIDA",Tabla7[Mes],O$5))</f>
        <v/>
      </c>
      <c r="P2154" s="39" t="str">
        <f>IF($B2154="","",-SUMIFS(Tabla7[Cantidad],Tabla7[Código del producto],$B2154,Tabla7[Tipo de movimiento],"SALIDA",Tabla7[Mes],P$5))</f>
        <v/>
      </c>
      <c r="Q2154" s="39" t="str">
        <f t="shared" si="99"/>
        <v/>
      </c>
      <c r="R2154" s="51" t="str">
        <f>IF($B2154="","",IFERROR(VLOOKUP($B2154,'ABC rotación'!$C:$G,5,0),"C"))</f>
        <v/>
      </c>
      <c r="S2154" s="41" t="str">
        <f t="shared" si="100"/>
        <v/>
      </c>
      <c r="T2154" s="40" t="str">
        <f t="shared" si="101"/>
        <v/>
      </c>
      <c r="U2154" s="23" t="str">
        <f>IF($B2154="","",VLOOKUP($T2154,Tablas!$X$14:$Y$17,2,1))</f>
        <v/>
      </c>
    </row>
    <row r="2155" spans="2:21" x14ac:dyDescent="0.2">
      <c r="B2155" s="1" t="str">
        <f>IF(Tablas!B2153="","",Tablas!B2153)</f>
        <v/>
      </c>
      <c r="C2155" s="1" t="str">
        <f>IF(Tablas!C2153="","",Tablas!C2153)</f>
        <v/>
      </c>
      <c r="D2155" s="1" t="str">
        <f>IF(Tablas!D2153="","",Tablas!D2153)</f>
        <v/>
      </c>
      <c r="E2155" s="1" t="str">
        <f>IF(Tablas!E2153="","",Tablas!E2153)</f>
        <v/>
      </c>
      <c r="F2155" s="1" t="str">
        <f>IF(Tablas!F2153="","",Tablas!F2153)</f>
        <v/>
      </c>
      <c r="G2155" s="1" t="str">
        <f>IF(Tablas!I2153="","",Tablas!I2153)</f>
        <v/>
      </c>
      <c r="H2155" s="1" t="s">
        <v>911</v>
      </c>
      <c r="I2155" s="39" t="str">
        <f>IF($B2155="","",-SUMIFS(Tabla7[Cantidad],Tabla7[Código del producto],$B2155,Tabla7[Tipo de movimiento],"SALIDA",Tabla7[Mes],I$5))</f>
        <v/>
      </c>
      <c r="J2155" s="39" t="str">
        <f>IF($B2155="","",-SUMIFS(Tabla7[Cantidad],Tabla7[Código del producto],$B2155,Tabla7[Tipo de movimiento],"SALIDA",Tabla7[Mes],J$5))</f>
        <v/>
      </c>
      <c r="K2155" s="39" t="str">
        <f>IF($B2155="","",-SUMIFS(Tabla7[Cantidad],Tabla7[Código del producto],$B2155,Tabla7[Tipo de movimiento],"SALIDA",Tabla7[Mes],K$5))</f>
        <v/>
      </c>
      <c r="L2155" s="39" t="str">
        <f>IF($B2155="","",-SUMIFS(Tabla7[Cantidad],Tabla7[Código del producto],$B2155,Tabla7[Tipo de movimiento],"SALIDA",Tabla7[Mes],L$5))</f>
        <v/>
      </c>
      <c r="M2155" s="39" t="str">
        <f>IF($B2155="","",-SUMIFS(Tabla7[Cantidad],Tabla7[Código del producto],$B2155,Tabla7[Tipo de movimiento],"SALIDA",Tabla7[Mes],M$5))</f>
        <v/>
      </c>
      <c r="N2155" s="39" t="str">
        <f>IF($B2155="","",-SUMIFS(Tabla7[Cantidad],Tabla7[Código del producto],$B2155,Tabla7[Tipo de movimiento],"SALIDA",Tabla7[Mes],N$5))</f>
        <v/>
      </c>
      <c r="O2155" s="39" t="str">
        <f>IF($B2155="","",-SUMIFS(Tabla7[Cantidad],Tabla7[Código del producto],$B2155,Tabla7[Tipo de movimiento],"SALIDA",Tabla7[Mes],O$5))</f>
        <v/>
      </c>
      <c r="P2155" s="39" t="str">
        <f>IF($B2155="","",-SUMIFS(Tabla7[Cantidad],Tabla7[Código del producto],$B2155,Tabla7[Tipo de movimiento],"SALIDA",Tabla7[Mes],P$5))</f>
        <v/>
      </c>
      <c r="Q2155" s="39" t="str">
        <f t="shared" si="99"/>
        <v/>
      </c>
      <c r="R2155" s="51" t="str">
        <f>IF($B2155="","",IFERROR(VLOOKUP($B2155,'ABC rotación'!$C:$G,5,0),"C"))</f>
        <v/>
      </c>
      <c r="S2155" s="41" t="str">
        <f t="shared" si="100"/>
        <v/>
      </c>
      <c r="T2155" s="40" t="str">
        <f t="shared" si="101"/>
        <v/>
      </c>
      <c r="U2155" s="23" t="str">
        <f>IF($B2155="","",VLOOKUP($T2155,Tablas!$X$14:$Y$17,2,1))</f>
        <v/>
      </c>
    </row>
    <row r="2156" spans="2:21" x14ac:dyDescent="0.2">
      <c r="B2156" s="1" t="str">
        <f>IF(Tablas!B2154="","",Tablas!B2154)</f>
        <v/>
      </c>
      <c r="C2156" s="1" t="str">
        <f>IF(Tablas!C2154="","",Tablas!C2154)</f>
        <v/>
      </c>
      <c r="D2156" s="1" t="str">
        <f>IF(Tablas!D2154="","",Tablas!D2154)</f>
        <v/>
      </c>
      <c r="E2156" s="1" t="str">
        <f>IF(Tablas!E2154="","",Tablas!E2154)</f>
        <v/>
      </c>
      <c r="F2156" s="1" t="str">
        <f>IF(Tablas!F2154="","",Tablas!F2154)</f>
        <v/>
      </c>
      <c r="G2156" s="1" t="str">
        <f>IF(Tablas!I2154="","",Tablas!I2154)</f>
        <v/>
      </c>
      <c r="H2156" s="1" t="s">
        <v>911</v>
      </c>
      <c r="I2156" s="39" t="str">
        <f>IF($B2156="","",-SUMIFS(Tabla7[Cantidad],Tabla7[Código del producto],$B2156,Tabla7[Tipo de movimiento],"SALIDA",Tabla7[Mes],I$5))</f>
        <v/>
      </c>
      <c r="J2156" s="39" t="str">
        <f>IF($B2156="","",-SUMIFS(Tabla7[Cantidad],Tabla7[Código del producto],$B2156,Tabla7[Tipo de movimiento],"SALIDA",Tabla7[Mes],J$5))</f>
        <v/>
      </c>
      <c r="K2156" s="39" t="str">
        <f>IF($B2156="","",-SUMIFS(Tabla7[Cantidad],Tabla7[Código del producto],$B2156,Tabla7[Tipo de movimiento],"SALIDA",Tabla7[Mes],K$5))</f>
        <v/>
      </c>
      <c r="L2156" s="39" t="str">
        <f>IF($B2156="","",-SUMIFS(Tabla7[Cantidad],Tabla7[Código del producto],$B2156,Tabla7[Tipo de movimiento],"SALIDA",Tabla7[Mes],L$5))</f>
        <v/>
      </c>
      <c r="M2156" s="39" t="str">
        <f>IF($B2156="","",-SUMIFS(Tabla7[Cantidad],Tabla7[Código del producto],$B2156,Tabla7[Tipo de movimiento],"SALIDA",Tabla7[Mes],M$5))</f>
        <v/>
      </c>
      <c r="N2156" s="39" t="str">
        <f>IF($B2156="","",-SUMIFS(Tabla7[Cantidad],Tabla7[Código del producto],$B2156,Tabla7[Tipo de movimiento],"SALIDA",Tabla7[Mes],N$5))</f>
        <v/>
      </c>
      <c r="O2156" s="39" t="str">
        <f>IF($B2156="","",-SUMIFS(Tabla7[Cantidad],Tabla7[Código del producto],$B2156,Tabla7[Tipo de movimiento],"SALIDA",Tabla7[Mes],O$5))</f>
        <v/>
      </c>
      <c r="P2156" s="39" t="str">
        <f>IF($B2156="","",-SUMIFS(Tabla7[Cantidad],Tabla7[Código del producto],$B2156,Tabla7[Tipo de movimiento],"SALIDA",Tabla7[Mes],P$5))</f>
        <v/>
      </c>
      <c r="Q2156" s="39" t="str">
        <f t="shared" si="99"/>
        <v/>
      </c>
      <c r="R2156" s="51" t="str">
        <f>IF($B2156="","",IFERROR(VLOOKUP($B2156,'ABC rotación'!$C:$G,5,0),"C"))</f>
        <v/>
      </c>
      <c r="S2156" s="41" t="str">
        <f t="shared" si="100"/>
        <v/>
      </c>
      <c r="T2156" s="40" t="str">
        <f t="shared" si="101"/>
        <v/>
      </c>
      <c r="U2156" s="23" t="str">
        <f>IF($B2156="","",VLOOKUP($T2156,Tablas!$X$14:$Y$17,2,1))</f>
        <v/>
      </c>
    </row>
    <row r="2157" spans="2:21" x14ac:dyDescent="0.2">
      <c r="B2157" s="1" t="str">
        <f>IF(Tablas!B2155="","",Tablas!B2155)</f>
        <v/>
      </c>
      <c r="C2157" s="1" t="str">
        <f>IF(Tablas!C2155="","",Tablas!C2155)</f>
        <v/>
      </c>
      <c r="D2157" s="1" t="str">
        <f>IF(Tablas!D2155="","",Tablas!D2155)</f>
        <v/>
      </c>
      <c r="E2157" s="1" t="str">
        <f>IF(Tablas!E2155="","",Tablas!E2155)</f>
        <v/>
      </c>
      <c r="F2157" s="1" t="str">
        <f>IF(Tablas!F2155="","",Tablas!F2155)</f>
        <v/>
      </c>
      <c r="G2157" s="1" t="str">
        <f>IF(Tablas!I2155="","",Tablas!I2155)</f>
        <v/>
      </c>
      <c r="H2157" s="1" t="s">
        <v>911</v>
      </c>
      <c r="I2157" s="39" t="str">
        <f>IF($B2157="","",-SUMIFS(Tabla7[Cantidad],Tabla7[Código del producto],$B2157,Tabla7[Tipo de movimiento],"SALIDA",Tabla7[Mes],I$5))</f>
        <v/>
      </c>
      <c r="J2157" s="39" t="str">
        <f>IF($B2157="","",-SUMIFS(Tabla7[Cantidad],Tabla7[Código del producto],$B2157,Tabla7[Tipo de movimiento],"SALIDA",Tabla7[Mes],J$5))</f>
        <v/>
      </c>
      <c r="K2157" s="39" t="str">
        <f>IF($B2157="","",-SUMIFS(Tabla7[Cantidad],Tabla7[Código del producto],$B2157,Tabla7[Tipo de movimiento],"SALIDA",Tabla7[Mes],K$5))</f>
        <v/>
      </c>
      <c r="L2157" s="39" t="str">
        <f>IF($B2157="","",-SUMIFS(Tabla7[Cantidad],Tabla7[Código del producto],$B2157,Tabla7[Tipo de movimiento],"SALIDA",Tabla7[Mes],L$5))</f>
        <v/>
      </c>
      <c r="M2157" s="39" t="str">
        <f>IF($B2157="","",-SUMIFS(Tabla7[Cantidad],Tabla7[Código del producto],$B2157,Tabla7[Tipo de movimiento],"SALIDA",Tabla7[Mes],M$5))</f>
        <v/>
      </c>
      <c r="N2157" s="39" t="str">
        <f>IF($B2157="","",-SUMIFS(Tabla7[Cantidad],Tabla7[Código del producto],$B2157,Tabla7[Tipo de movimiento],"SALIDA",Tabla7[Mes],N$5))</f>
        <v/>
      </c>
      <c r="O2157" s="39" t="str">
        <f>IF($B2157="","",-SUMIFS(Tabla7[Cantidad],Tabla7[Código del producto],$B2157,Tabla7[Tipo de movimiento],"SALIDA",Tabla7[Mes],O$5))</f>
        <v/>
      </c>
      <c r="P2157" s="39" t="str">
        <f>IF($B2157="","",-SUMIFS(Tabla7[Cantidad],Tabla7[Código del producto],$B2157,Tabla7[Tipo de movimiento],"SALIDA",Tabla7[Mes],P$5))</f>
        <v/>
      </c>
      <c r="Q2157" s="39" t="str">
        <f t="shared" si="99"/>
        <v/>
      </c>
      <c r="R2157" s="51" t="str">
        <f>IF($B2157="","",IFERROR(VLOOKUP($B2157,'ABC rotación'!$C:$G,5,0),"C"))</f>
        <v/>
      </c>
      <c r="S2157" s="41" t="str">
        <f t="shared" si="100"/>
        <v/>
      </c>
      <c r="T2157" s="40" t="str">
        <f t="shared" si="101"/>
        <v/>
      </c>
      <c r="U2157" s="23" t="str">
        <f>IF($B2157="","",VLOOKUP($T2157,Tablas!$X$14:$Y$17,2,1))</f>
        <v/>
      </c>
    </row>
    <row r="2158" spans="2:21" x14ac:dyDescent="0.2">
      <c r="B2158" s="1" t="str">
        <f>IF(Tablas!B2156="","",Tablas!B2156)</f>
        <v/>
      </c>
      <c r="C2158" s="1" t="str">
        <f>IF(Tablas!C2156="","",Tablas!C2156)</f>
        <v/>
      </c>
      <c r="D2158" s="1" t="str">
        <f>IF(Tablas!D2156="","",Tablas!D2156)</f>
        <v/>
      </c>
      <c r="E2158" s="1" t="str">
        <f>IF(Tablas!E2156="","",Tablas!E2156)</f>
        <v/>
      </c>
      <c r="F2158" s="1" t="str">
        <f>IF(Tablas!F2156="","",Tablas!F2156)</f>
        <v/>
      </c>
      <c r="G2158" s="1" t="str">
        <f>IF(Tablas!I2156="","",Tablas!I2156)</f>
        <v/>
      </c>
      <c r="H2158" s="1" t="s">
        <v>911</v>
      </c>
      <c r="I2158" s="39" t="str">
        <f>IF($B2158="","",-SUMIFS(Tabla7[Cantidad],Tabla7[Código del producto],$B2158,Tabla7[Tipo de movimiento],"SALIDA",Tabla7[Mes],I$5))</f>
        <v/>
      </c>
      <c r="J2158" s="39" t="str">
        <f>IF($B2158="","",-SUMIFS(Tabla7[Cantidad],Tabla7[Código del producto],$B2158,Tabla7[Tipo de movimiento],"SALIDA",Tabla7[Mes],J$5))</f>
        <v/>
      </c>
      <c r="K2158" s="39" t="str">
        <f>IF($B2158="","",-SUMIFS(Tabla7[Cantidad],Tabla7[Código del producto],$B2158,Tabla7[Tipo de movimiento],"SALIDA",Tabla7[Mes],K$5))</f>
        <v/>
      </c>
      <c r="L2158" s="39" t="str">
        <f>IF($B2158="","",-SUMIFS(Tabla7[Cantidad],Tabla7[Código del producto],$B2158,Tabla7[Tipo de movimiento],"SALIDA",Tabla7[Mes],L$5))</f>
        <v/>
      </c>
      <c r="M2158" s="39" t="str">
        <f>IF($B2158="","",-SUMIFS(Tabla7[Cantidad],Tabla7[Código del producto],$B2158,Tabla7[Tipo de movimiento],"SALIDA",Tabla7[Mes],M$5))</f>
        <v/>
      </c>
      <c r="N2158" s="39" t="str">
        <f>IF($B2158="","",-SUMIFS(Tabla7[Cantidad],Tabla7[Código del producto],$B2158,Tabla7[Tipo de movimiento],"SALIDA",Tabla7[Mes],N$5))</f>
        <v/>
      </c>
      <c r="O2158" s="39" t="str">
        <f>IF($B2158="","",-SUMIFS(Tabla7[Cantidad],Tabla7[Código del producto],$B2158,Tabla7[Tipo de movimiento],"SALIDA",Tabla7[Mes],O$5))</f>
        <v/>
      </c>
      <c r="P2158" s="39" t="str">
        <f>IF($B2158="","",-SUMIFS(Tabla7[Cantidad],Tabla7[Código del producto],$B2158,Tabla7[Tipo de movimiento],"SALIDA",Tabla7[Mes],P$5))</f>
        <v/>
      </c>
      <c r="Q2158" s="39" t="str">
        <f t="shared" si="99"/>
        <v/>
      </c>
      <c r="R2158" s="51" t="str">
        <f>IF($B2158="","",IFERROR(VLOOKUP($B2158,'ABC rotación'!$C:$G,5,0),"C"))</f>
        <v/>
      </c>
      <c r="S2158" s="41" t="str">
        <f t="shared" si="100"/>
        <v/>
      </c>
      <c r="T2158" s="40" t="str">
        <f t="shared" si="101"/>
        <v/>
      </c>
      <c r="U2158" s="23" t="str">
        <f>IF($B2158="","",VLOOKUP($T2158,Tablas!$X$14:$Y$17,2,1))</f>
        <v/>
      </c>
    </row>
    <row r="2159" spans="2:21" x14ac:dyDescent="0.2">
      <c r="B2159" s="1" t="str">
        <f>IF(Tablas!B2157="","",Tablas!B2157)</f>
        <v/>
      </c>
      <c r="C2159" s="1" t="str">
        <f>IF(Tablas!C2157="","",Tablas!C2157)</f>
        <v/>
      </c>
      <c r="D2159" s="1" t="str">
        <f>IF(Tablas!D2157="","",Tablas!D2157)</f>
        <v/>
      </c>
      <c r="E2159" s="1" t="str">
        <f>IF(Tablas!E2157="","",Tablas!E2157)</f>
        <v/>
      </c>
      <c r="F2159" s="1" t="str">
        <f>IF(Tablas!F2157="","",Tablas!F2157)</f>
        <v/>
      </c>
      <c r="G2159" s="1" t="str">
        <f>IF(Tablas!I2157="","",Tablas!I2157)</f>
        <v/>
      </c>
      <c r="H2159" s="1" t="s">
        <v>911</v>
      </c>
      <c r="I2159" s="39" t="str">
        <f>IF($B2159="","",-SUMIFS(Tabla7[Cantidad],Tabla7[Código del producto],$B2159,Tabla7[Tipo de movimiento],"SALIDA",Tabla7[Mes],I$5))</f>
        <v/>
      </c>
      <c r="J2159" s="39" t="str">
        <f>IF($B2159="","",-SUMIFS(Tabla7[Cantidad],Tabla7[Código del producto],$B2159,Tabla7[Tipo de movimiento],"SALIDA",Tabla7[Mes],J$5))</f>
        <v/>
      </c>
      <c r="K2159" s="39" t="str">
        <f>IF($B2159="","",-SUMIFS(Tabla7[Cantidad],Tabla7[Código del producto],$B2159,Tabla7[Tipo de movimiento],"SALIDA",Tabla7[Mes],K$5))</f>
        <v/>
      </c>
      <c r="L2159" s="39" t="str">
        <f>IF($B2159="","",-SUMIFS(Tabla7[Cantidad],Tabla7[Código del producto],$B2159,Tabla7[Tipo de movimiento],"SALIDA",Tabla7[Mes],L$5))</f>
        <v/>
      </c>
      <c r="M2159" s="39" t="str">
        <f>IF($B2159="","",-SUMIFS(Tabla7[Cantidad],Tabla7[Código del producto],$B2159,Tabla7[Tipo de movimiento],"SALIDA",Tabla7[Mes],M$5))</f>
        <v/>
      </c>
      <c r="N2159" s="39" t="str">
        <f>IF($B2159="","",-SUMIFS(Tabla7[Cantidad],Tabla7[Código del producto],$B2159,Tabla7[Tipo de movimiento],"SALIDA",Tabla7[Mes],N$5))</f>
        <v/>
      </c>
      <c r="O2159" s="39" t="str">
        <f>IF($B2159="","",-SUMIFS(Tabla7[Cantidad],Tabla7[Código del producto],$B2159,Tabla7[Tipo de movimiento],"SALIDA",Tabla7[Mes],O$5))</f>
        <v/>
      </c>
      <c r="P2159" s="39" t="str">
        <f>IF($B2159="","",-SUMIFS(Tabla7[Cantidad],Tabla7[Código del producto],$B2159,Tabla7[Tipo de movimiento],"SALIDA",Tabla7[Mes],P$5))</f>
        <v/>
      </c>
      <c r="Q2159" s="39" t="str">
        <f t="shared" si="99"/>
        <v/>
      </c>
      <c r="R2159" s="51" t="str">
        <f>IF($B2159="","",IFERROR(VLOOKUP($B2159,'ABC rotación'!$C:$G,5,0),"C"))</f>
        <v/>
      </c>
      <c r="S2159" s="41" t="str">
        <f t="shared" si="100"/>
        <v/>
      </c>
      <c r="T2159" s="40" t="str">
        <f t="shared" si="101"/>
        <v/>
      </c>
      <c r="U2159" s="23" t="str">
        <f>IF($B2159="","",VLOOKUP($T2159,Tablas!$X$14:$Y$17,2,1))</f>
        <v/>
      </c>
    </row>
    <row r="2160" spans="2:21" x14ac:dyDescent="0.2">
      <c r="B2160" s="1" t="str">
        <f>IF(Tablas!B2158="","",Tablas!B2158)</f>
        <v/>
      </c>
      <c r="C2160" s="1" t="str">
        <f>IF(Tablas!C2158="","",Tablas!C2158)</f>
        <v/>
      </c>
      <c r="D2160" s="1" t="str">
        <f>IF(Tablas!D2158="","",Tablas!D2158)</f>
        <v/>
      </c>
      <c r="E2160" s="1" t="str">
        <f>IF(Tablas!E2158="","",Tablas!E2158)</f>
        <v/>
      </c>
      <c r="F2160" s="1" t="str">
        <f>IF(Tablas!F2158="","",Tablas!F2158)</f>
        <v/>
      </c>
      <c r="G2160" s="1" t="str">
        <f>IF(Tablas!I2158="","",Tablas!I2158)</f>
        <v/>
      </c>
      <c r="H2160" s="1" t="s">
        <v>911</v>
      </c>
      <c r="I2160" s="39" t="str">
        <f>IF($B2160="","",-SUMIFS(Tabla7[Cantidad],Tabla7[Código del producto],$B2160,Tabla7[Tipo de movimiento],"SALIDA",Tabla7[Mes],I$5))</f>
        <v/>
      </c>
      <c r="J2160" s="39" t="str">
        <f>IF($B2160="","",-SUMIFS(Tabla7[Cantidad],Tabla7[Código del producto],$B2160,Tabla7[Tipo de movimiento],"SALIDA",Tabla7[Mes],J$5))</f>
        <v/>
      </c>
      <c r="K2160" s="39" t="str">
        <f>IF($B2160="","",-SUMIFS(Tabla7[Cantidad],Tabla7[Código del producto],$B2160,Tabla7[Tipo de movimiento],"SALIDA",Tabla7[Mes],K$5))</f>
        <v/>
      </c>
      <c r="L2160" s="39" t="str">
        <f>IF($B2160="","",-SUMIFS(Tabla7[Cantidad],Tabla7[Código del producto],$B2160,Tabla7[Tipo de movimiento],"SALIDA",Tabla7[Mes],L$5))</f>
        <v/>
      </c>
      <c r="M2160" s="39" t="str">
        <f>IF($B2160="","",-SUMIFS(Tabla7[Cantidad],Tabla7[Código del producto],$B2160,Tabla7[Tipo de movimiento],"SALIDA",Tabla7[Mes],M$5))</f>
        <v/>
      </c>
      <c r="N2160" s="39" t="str">
        <f>IF($B2160="","",-SUMIFS(Tabla7[Cantidad],Tabla7[Código del producto],$B2160,Tabla7[Tipo de movimiento],"SALIDA",Tabla7[Mes],N$5))</f>
        <v/>
      </c>
      <c r="O2160" s="39" t="str">
        <f>IF($B2160="","",-SUMIFS(Tabla7[Cantidad],Tabla7[Código del producto],$B2160,Tabla7[Tipo de movimiento],"SALIDA",Tabla7[Mes],O$5))</f>
        <v/>
      </c>
      <c r="P2160" s="39" t="str">
        <f>IF($B2160="","",-SUMIFS(Tabla7[Cantidad],Tabla7[Código del producto],$B2160,Tabla7[Tipo de movimiento],"SALIDA",Tabla7[Mes],P$5))</f>
        <v/>
      </c>
      <c r="Q2160" s="39" t="str">
        <f t="shared" si="99"/>
        <v/>
      </c>
      <c r="R2160" s="51" t="str">
        <f>IF($B2160="","",IFERROR(VLOOKUP($B2160,'ABC rotación'!$C:$G,5,0),"C"))</f>
        <v/>
      </c>
      <c r="S2160" s="41" t="str">
        <f t="shared" si="100"/>
        <v/>
      </c>
      <c r="T2160" s="40" t="str">
        <f t="shared" si="101"/>
        <v/>
      </c>
      <c r="U2160" s="23" t="str">
        <f>IF($B2160="","",VLOOKUP($T2160,Tablas!$X$14:$Y$17,2,1))</f>
        <v/>
      </c>
    </row>
    <row r="2161" spans="2:21" x14ac:dyDescent="0.2">
      <c r="B2161" s="1" t="str">
        <f>IF(Tablas!B2159="","",Tablas!B2159)</f>
        <v/>
      </c>
      <c r="C2161" s="1" t="str">
        <f>IF(Tablas!C2159="","",Tablas!C2159)</f>
        <v/>
      </c>
      <c r="D2161" s="1" t="str">
        <f>IF(Tablas!D2159="","",Tablas!D2159)</f>
        <v/>
      </c>
      <c r="E2161" s="1" t="str">
        <f>IF(Tablas!E2159="","",Tablas!E2159)</f>
        <v/>
      </c>
      <c r="F2161" s="1" t="str">
        <f>IF(Tablas!F2159="","",Tablas!F2159)</f>
        <v/>
      </c>
      <c r="G2161" s="1" t="str">
        <f>IF(Tablas!I2159="","",Tablas!I2159)</f>
        <v/>
      </c>
      <c r="H2161" s="1" t="s">
        <v>911</v>
      </c>
      <c r="I2161" s="39" t="str">
        <f>IF($B2161="","",-SUMIFS(Tabla7[Cantidad],Tabla7[Código del producto],$B2161,Tabla7[Tipo de movimiento],"SALIDA",Tabla7[Mes],I$5))</f>
        <v/>
      </c>
      <c r="J2161" s="39" t="str">
        <f>IF($B2161="","",-SUMIFS(Tabla7[Cantidad],Tabla7[Código del producto],$B2161,Tabla7[Tipo de movimiento],"SALIDA",Tabla7[Mes],J$5))</f>
        <v/>
      </c>
      <c r="K2161" s="39" t="str">
        <f>IF($B2161="","",-SUMIFS(Tabla7[Cantidad],Tabla7[Código del producto],$B2161,Tabla7[Tipo de movimiento],"SALIDA",Tabla7[Mes],K$5))</f>
        <v/>
      </c>
      <c r="L2161" s="39" t="str">
        <f>IF($B2161="","",-SUMIFS(Tabla7[Cantidad],Tabla7[Código del producto],$B2161,Tabla7[Tipo de movimiento],"SALIDA",Tabla7[Mes],L$5))</f>
        <v/>
      </c>
      <c r="M2161" s="39" t="str">
        <f>IF($B2161="","",-SUMIFS(Tabla7[Cantidad],Tabla7[Código del producto],$B2161,Tabla7[Tipo de movimiento],"SALIDA",Tabla7[Mes],M$5))</f>
        <v/>
      </c>
      <c r="N2161" s="39" t="str">
        <f>IF($B2161="","",-SUMIFS(Tabla7[Cantidad],Tabla7[Código del producto],$B2161,Tabla7[Tipo de movimiento],"SALIDA",Tabla7[Mes],N$5))</f>
        <v/>
      </c>
      <c r="O2161" s="39" t="str">
        <f>IF($B2161="","",-SUMIFS(Tabla7[Cantidad],Tabla7[Código del producto],$B2161,Tabla7[Tipo de movimiento],"SALIDA",Tabla7[Mes],O$5))</f>
        <v/>
      </c>
      <c r="P2161" s="39" t="str">
        <f>IF($B2161="","",-SUMIFS(Tabla7[Cantidad],Tabla7[Código del producto],$B2161,Tabla7[Tipo de movimiento],"SALIDA",Tabla7[Mes],P$5))</f>
        <v/>
      </c>
      <c r="Q2161" s="39" t="str">
        <f t="shared" si="99"/>
        <v/>
      </c>
      <c r="R2161" s="51" t="str">
        <f>IF($B2161="","",IFERROR(VLOOKUP($B2161,'ABC rotación'!$C:$G,5,0),"C"))</f>
        <v/>
      </c>
      <c r="S2161" s="41" t="str">
        <f t="shared" si="100"/>
        <v/>
      </c>
      <c r="T2161" s="40" t="str">
        <f t="shared" si="101"/>
        <v/>
      </c>
      <c r="U2161" s="23" t="str">
        <f>IF($B2161="","",VLOOKUP($T2161,Tablas!$X$14:$Y$17,2,1))</f>
        <v/>
      </c>
    </row>
    <row r="2162" spans="2:21" x14ac:dyDescent="0.2">
      <c r="B2162" s="1" t="str">
        <f>IF(Tablas!B2160="","",Tablas!B2160)</f>
        <v/>
      </c>
      <c r="C2162" s="1" t="str">
        <f>IF(Tablas!C2160="","",Tablas!C2160)</f>
        <v/>
      </c>
      <c r="D2162" s="1" t="str">
        <f>IF(Tablas!D2160="","",Tablas!D2160)</f>
        <v/>
      </c>
      <c r="E2162" s="1" t="str">
        <f>IF(Tablas!E2160="","",Tablas!E2160)</f>
        <v/>
      </c>
      <c r="F2162" s="1" t="str">
        <f>IF(Tablas!F2160="","",Tablas!F2160)</f>
        <v/>
      </c>
      <c r="G2162" s="1" t="str">
        <f>IF(Tablas!I2160="","",Tablas!I2160)</f>
        <v/>
      </c>
      <c r="H2162" s="1" t="s">
        <v>911</v>
      </c>
      <c r="I2162" s="39" t="str">
        <f>IF($B2162="","",-SUMIFS(Tabla7[Cantidad],Tabla7[Código del producto],$B2162,Tabla7[Tipo de movimiento],"SALIDA",Tabla7[Mes],I$5))</f>
        <v/>
      </c>
      <c r="J2162" s="39" t="str">
        <f>IF($B2162="","",-SUMIFS(Tabla7[Cantidad],Tabla7[Código del producto],$B2162,Tabla7[Tipo de movimiento],"SALIDA",Tabla7[Mes],J$5))</f>
        <v/>
      </c>
      <c r="K2162" s="39" t="str">
        <f>IF($B2162="","",-SUMIFS(Tabla7[Cantidad],Tabla7[Código del producto],$B2162,Tabla7[Tipo de movimiento],"SALIDA",Tabla7[Mes],K$5))</f>
        <v/>
      </c>
      <c r="L2162" s="39" t="str">
        <f>IF($B2162="","",-SUMIFS(Tabla7[Cantidad],Tabla7[Código del producto],$B2162,Tabla7[Tipo de movimiento],"SALIDA",Tabla7[Mes],L$5))</f>
        <v/>
      </c>
      <c r="M2162" s="39" t="str">
        <f>IF($B2162="","",-SUMIFS(Tabla7[Cantidad],Tabla7[Código del producto],$B2162,Tabla7[Tipo de movimiento],"SALIDA",Tabla7[Mes],M$5))</f>
        <v/>
      </c>
      <c r="N2162" s="39" t="str">
        <f>IF($B2162="","",-SUMIFS(Tabla7[Cantidad],Tabla7[Código del producto],$B2162,Tabla7[Tipo de movimiento],"SALIDA",Tabla7[Mes],N$5))</f>
        <v/>
      </c>
      <c r="O2162" s="39" t="str">
        <f>IF($B2162="","",-SUMIFS(Tabla7[Cantidad],Tabla7[Código del producto],$B2162,Tabla7[Tipo de movimiento],"SALIDA",Tabla7[Mes],O$5))</f>
        <v/>
      </c>
      <c r="P2162" s="39" t="str">
        <f>IF($B2162="","",-SUMIFS(Tabla7[Cantidad],Tabla7[Código del producto],$B2162,Tabla7[Tipo de movimiento],"SALIDA",Tabla7[Mes],P$5))</f>
        <v/>
      </c>
      <c r="Q2162" s="39" t="str">
        <f t="shared" si="99"/>
        <v/>
      </c>
      <c r="R2162" s="51" t="str">
        <f>IF($B2162="","",IFERROR(VLOOKUP($B2162,'ABC rotación'!$C:$G,5,0),"C"))</f>
        <v/>
      </c>
      <c r="S2162" s="41" t="str">
        <f t="shared" si="100"/>
        <v/>
      </c>
      <c r="T2162" s="40" t="str">
        <f t="shared" si="101"/>
        <v/>
      </c>
      <c r="U2162" s="23" t="str">
        <f>IF($B2162="","",VLOOKUP($T2162,Tablas!$X$14:$Y$17,2,1))</f>
        <v/>
      </c>
    </row>
    <row r="2163" spans="2:21" x14ac:dyDescent="0.2">
      <c r="B2163" s="1" t="str">
        <f>IF(Tablas!B2161="","",Tablas!B2161)</f>
        <v/>
      </c>
      <c r="C2163" s="1" t="str">
        <f>IF(Tablas!C2161="","",Tablas!C2161)</f>
        <v/>
      </c>
      <c r="D2163" s="1" t="str">
        <f>IF(Tablas!D2161="","",Tablas!D2161)</f>
        <v/>
      </c>
      <c r="E2163" s="1" t="str">
        <f>IF(Tablas!E2161="","",Tablas!E2161)</f>
        <v/>
      </c>
      <c r="F2163" s="1" t="str">
        <f>IF(Tablas!F2161="","",Tablas!F2161)</f>
        <v/>
      </c>
      <c r="G2163" s="1" t="str">
        <f>IF(Tablas!I2161="","",Tablas!I2161)</f>
        <v/>
      </c>
      <c r="H2163" s="1" t="s">
        <v>911</v>
      </c>
      <c r="I2163" s="39" t="str">
        <f>IF($B2163="","",-SUMIFS(Tabla7[Cantidad],Tabla7[Código del producto],$B2163,Tabla7[Tipo de movimiento],"SALIDA",Tabla7[Mes],I$5))</f>
        <v/>
      </c>
      <c r="J2163" s="39" t="str">
        <f>IF($B2163="","",-SUMIFS(Tabla7[Cantidad],Tabla7[Código del producto],$B2163,Tabla7[Tipo de movimiento],"SALIDA",Tabla7[Mes],J$5))</f>
        <v/>
      </c>
      <c r="K2163" s="39" t="str">
        <f>IF($B2163="","",-SUMIFS(Tabla7[Cantidad],Tabla7[Código del producto],$B2163,Tabla7[Tipo de movimiento],"SALIDA",Tabla7[Mes],K$5))</f>
        <v/>
      </c>
      <c r="L2163" s="39" t="str">
        <f>IF($B2163="","",-SUMIFS(Tabla7[Cantidad],Tabla7[Código del producto],$B2163,Tabla7[Tipo de movimiento],"SALIDA",Tabla7[Mes],L$5))</f>
        <v/>
      </c>
      <c r="M2163" s="39" t="str">
        <f>IF($B2163="","",-SUMIFS(Tabla7[Cantidad],Tabla7[Código del producto],$B2163,Tabla7[Tipo de movimiento],"SALIDA",Tabla7[Mes],M$5))</f>
        <v/>
      </c>
      <c r="N2163" s="39" t="str">
        <f>IF($B2163="","",-SUMIFS(Tabla7[Cantidad],Tabla7[Código del producto],$B2163,Tabla7[Tipo de movimiento],"SALIDA",Tabla7[Mes],N$5))</f>
        <v/>
      </c>
      <c r="O2163" s="39" t="str">
        <f>IF($B2163="","",-SUMIFS(Tabla7[Cantidad],Tabla7[Código del producto],$B2163,Tabla7[Tipo de movimiento],"SALIDA",Tabla7[Mes],O$5))</f>
        <v/>
      </c>
      <c r="P2163" s="39" t="str">
        <f>IF($B2163="","",-SUMIFS(Tabla7[Cantidad],Tabla7[Código del producto],$B2163,Tabla7[Tipo de movimiento],"SALIDA",Tabla7[Mes],P$5))</f>
        <v/>
      </c>
      <c r="Q2163" s="39" t="str">
        <f t="shared" si="99"/>
        <v/>
      </c>
      <c r="R2163" s="51" t="str">
        <f>IF($B2163="","",IFERROR(VLOOKUP($B2163,'ABC rotación'!$C:$G,5,0),"C"))</f>
        <v/>
      </c>
      <c r="S2163" s="41" t="str">
        <f t="shared" si="100"/>
        <v/>
      </c>
      <c r="T2163" s="40" t="str">
        <f t="shared" si="101"/>
        <v/>
      </c>
      <c r="U2163" s="23" t="str">
        <f>IF($B2163="","",VLOOKUP($T2163,Tablas!$X$14:$Y$17,2,1))</f>
        <v/>
      </c>
    </row>
    <row r="2164" spans="2:21" x14ac:dyDescent="0.2">
      <c r="B2164" s="1" t="str">
        <f>IF(Tablas!B2162="","",Tablas!B2162)</f>
        <v/>
      </c>
      <c r="C2164" s="1" t="str">
        <f>IF(Tablas!C2162="","",Tablas!C2162)</f>
        <v/>
      </c>
      <c r="D2164" s="1" t="str">
        <f>IF(Tablas!D2162="","",Tablas!D2162)</f>
        <v/>
      </c>
      <c r="E2164" s="1" t="str">
        <f>IF(Tablas!E2162="","",Tablas!E2162)</f>
        <v/>
      </c>
      <c r="F2164" s="1" t="str">
        <f>IF(Tablas!F2162="","",Tablas!F2162)</f>
        <v/>
      </c>
      <c r="G2164" s="1" t="str">
        <f>IF(Tablas!I2162="","",Tablas!I2162)</f>
        <v/>
      </c>
      <c r="H2164" s="1" t="s">
        <v>911</v>
      </c>
      <c r="I2164" s="39" t="str">
        <f>IF($B2164="","",-SUMIFS(Tabla7[Cantidad],Tabla7[Código del producto],$B2164,Tabla7[Tipo de movimiento],"SALIDA",Tabla7[Mes],I$5))</f>
        <v/>
      </c>
      <c r="J2164" s="39" t="str">
        <f>IF($B2164="","",-SUMIFS(Tabla7[Cantidad],Tabla7[Código del producto],$B2164,Tabla7[Tipo de movimiento],"SALIDA",Tabla7[Mes],J$5))</f>
        <v/>
      </c>
      <c r="K2164" s="39" t="str">
        <f>IF($B2164="","",-SUMIFS(Tabla7[Cantidad],Tabla7[Código del producto],$B2164,Tabla7[Tipo de movimiento],"SALIDA",Tabla7[Mes],K$5))</f>
        <v/>
      </c>
      <c r="L2164" s="39" t="str">
        <f>IF($B2164="","",-SUMIFS(Tabla7[Cantidad],Tabla7[Código del producto],$B2164,Tabla7[Tipo de movimiento],"SALIDA",Tabla7[Mes],L$5))</f>
        <v/>
      </c>
      <c r="M2164" s="39" t="str">
        <f>IF($B2164="","",-SUMIFS(Tabla7[Cantidad],Tabla7[Código del producto],$B2164,Tabla7[Tipo de movimiento],"SALIDA",Tabla7[Mes],M$5))</f>
        <v/>
      </c>
      <c r="N2164" s="39" t="str">
        <f>IF($B2164="","",-SUMIFS(Tabla7[Cantidad],Tabla7[Código del producto],$B2164,Tabla7[Tipo de movimiento],"SALIDA",Tabla7[Mes],N$5))</f>
        <v/>
      </c>
      <c r="O2164" s="39" t="str">
        <f>IF($B2164="","",-SUMIFS(Tabla7[Cantidad],Tabla7[Código del producto],$B2164,Tabla7[Tipo de movimiento],"SALIDA",Tabla7[Mes],O$5))</f>
        <v/>
      </c>
      <c r="P2164" s="39" t="str">
        <f>IF($B2164="","",-SUMIFS(Tabla7[Cantidad],Tabla7[Código del producto],$B2164,Tabla7[Tipo de movimiento],"SALIDA",Tabla7[Mes],P$5))</f>
        <v/>
      </c>
      <c r="Q2164" s="39" t="str">
        <f t="shared" si="99"/>
        <v/>
      </c>
      <c r="R2164" s="51" t="str">
        <f>IF($B2164="","",IFERROR(VLOOKUP($B2164,'ABC rotación'!$C:$G,5,0),"C"))</f>
        <v/>
      </c>
      <c r="S2164" s="41" t="str">
        <f t="shared" si="100"/>
        <v/>
      </c>
      <c r="T2164" s="40" t="str">
        <f t="shared" si="101"/>
        <v/>
      </c>
      <c r="U2164" s="23" t="str">
        <f>IF($B2164="","",VLOOKUP($T2164,Tablas!$X$14:$Y$17,2,1))</f>
        <v/>
      </c>
    </row>
    <row r="2165" spans="2:21" x14ac:dyDescent="0.2">
      <c r="B2165" s="1" t="str">
        <f>IF(Tablas!B2163="","",Tablas!B2163)</f>
        <v/>
      </c>
      <c r="C2165" s="1" t="str">
        <f>IF(Tablas!C2163="","",Tablas!C2163)</f>
        <v/>
      </c>
      <c r="D2165" s="1" t="str">
        <f>IF(Tablas!D2163="","",Tablas!D2163)</f>
        <v/>
      </c>
      <c r="E2165" s="1" t="str">
        <f>IF(Tablas!E2163="","",Tablas!E2163)</f>
        <v/>
      </c>
      <c r="F2165" s="1" t="str">
        <f>IF(Tablas!F2163="","",Tablas!F2163)</f>
        <v/>
      </c>
      <c r="G2165" s="1" t="str">
        <f>IF(Tablas!I2163="","",Tablas!I2163)</f>
        <v/>
      </c>
      <c r="H2165" s="1" t="s">
        <v>911</v>
      </c>
      <c r="I2165" s="39" t="str">
        <f>IF($B2165="","",-SUMIFS(Tabla7[Cantidad],Tabla7[Código del producto],$B2165,Tabla7[Tipo de movimiento],"SALIDA",Tabla7[Mes],I$5))</f>
        <v/>
      </c>
      <c r="J2165" s="39" t="str">
        <f>IF($B2165="","",-SUMIFS(Tabla7[Cantidad],Tabla7[Código del producto],$B2165,Tabla7[Tipo de movimiento],"SALIDA",Tabla7[Mes],J$5))</f>
        <v/>
      </c>
      <c r="K2165" s="39" t="str">
        <f>IF($B2165="","",-SUMIFS(Tabla7[Cantidad],Tabla7[Código del producto],$B2165,Tabla7[Tipo de movimiento],"SALIDA",Tabla7[Mes],K$5))</f>
        <v/>
      </c>
      <c r="L2165" s="39" t="str">
        <f>IF($B2165="","",-SUMIFS(Tabla7[Cantidad],Tabla7[Código del producto],$B2165,Tabla7[Tipo de movimiento],"SALIDA",Tabla7[Mes],L$5))</f>
        <v/>
      </c>
      <c r="M2165" s="39" t="str">
        <f>IF($B2165="","",-SUMIFS(Tabla7[Cantidad],Tabla7[Código del producto],$B2165,Tabla7[Tipo de movimiento],"SALIDA",Tabla7[Mes],M$5))</f>
        <v/>
      </c>
      <c r="N2165" s="39" t="str">
        <f>IF($B2165="","",-SUMIFS(Tabla7[Cantidad],Tabla7[Código del producto],$B2165,Tabla7[Tipo de movimiento],"SALIDA",Tabla7[Mes],N$5))</f>
        <v/>
      </c>
      <c r="O2165" s="39" t="str">
        <f>IF($B2165="","",-SUMIFS(Tabla7[Cantidad],Tabla7[Código del producto],$B2165,Tabla7[Tipo de movimiento],"SALIDA",Tabla7[Mes],O$5))</f>
        <v/>
      </c>
      <c r="P2165" s="39" t="str">
        <f>IF($B2165="","",-SUMIFS(Tabla7[Cantidad],Tabla7[Código del producto],$B2165,Tabla7[Tipo de movimiento],"SALIDA",Tabla7[Mes],P$5))</f>
        <v/>
      </c>
      <c r="Q2165" s="39" t="str">
        <f t="shared" si="99"/>
        <v/>
      </c>
      <c r="R2165" s="51" t="str">
        <f>IF($B2165="","",IFERROR(VLOOKUP($B2165,'ABC rotación'!$C:$G,5,0),"C"))</f>
        <v/>
      </c>
      <c r="S2165" s="41" t="str">
        <f t="shared" si="100"/>
        <v/>
      </c>
      <c r="T2165" s="40" t="str">
        <f t="shared" si="101"/>
        <v/>
      </c>
      <c r="U2165" s="23" t="str">
        <f>IF($B2165="","",VLOOKUP($T2165,Tablas!$X$14:$Y$17,2,1))</f>
        <v/>
      </c>
    </row>
    <row r="2166" spans="2:21" x14ac:dyDescent="0.2">
      <c r="B2166" s="1" t="str">
        <f>IF(Tablas!B2164="","",Tablas!B2164)</f>
        <v/>
      </c>
      <c r="C2166" s="1" t="str">
        <f>IF(Tablas!C2164="","",Tablas!C2164)</f>
        <v/>
      </c>
      <c r="D2166" s="1" t="str">
        <f>IF(Tablas!D2164="","",Tablas!D2164)</f>
        <v/>
      </c>
      <c r="E2166" s="1" t="str">
        <f>IF(Tablas!E2164="","",Tablas!E2164)</f>
        <v/>
      </c>
      <c r="F2166" s="1" t="str">
        <f>IF(Tablas!F2164="","",Tablas!F2164)</f>
        <v/>
      </c>
      <c r="G2166" s="1" t="str">
        <f>IF(Tablas!I2164="","",Tablas!I2164)</f>
        <v/>
      </c>
      <c r="H2166" s="1" t="s">
        <v>911</v>
      </c>
      <c r="I2166" s="39" t="str">
        <f>IF($B2166="","",-SUMIFS(Tabla7[Cantidad],Tabla7[Código del producto],$B2166,Tabla7[Tipo de movimiento],"SALIDA",Tabla7[Mes],I$5))</f>
        <v/>
      </c>
      <c r="J2166" s="39" t="str">
        <f>IF($B2166="","",-SUMIFS(Tabla7[Cantidad],Tabla7[Código del producto],$B2166,Tabla7[Tipo de movimiento],"SALIDA",Tabla7[Mes],J$5))</f>
        <v/>
      </c>
      <c r="K2166" s="39" t="str">
        <f>IF($B2166="","",-SUMIFS(Tabla7[Cantidad],Tabla7[Código del producto],$B2166,Tabla7[Tipo de movimiento],"SALIDA",Tabla7[Mes],K$5))</f>
        <v/>
      </c>
      <c r="L2166" s="39" t="str">
        <f>IF($B2166="","",-SUMIFS(Tabla7[Cantidad],Tabla7[Código del producto],$B2166,Tabla7[Tipo de movimiento],"SALIDA",Tabla7[Mes],L$5))</f>
        <v/>
      </c>
      <c r="M2166" s="39" t="str">
        <f>IF($B2166="","",-SUMIFS(Tabla7[Cantidad],Tabla7[Código del producto],$B2166,Tabla7[Tipo de movimiento],"SALIDA",Tabla7[Mes],M$5))</f>
        <v/>
      </c>
      <c r="N2166" s="39" t="str">
        <f>IF($B2166="","",-SUMIFS(Tabla7[Cantidad],Tabla7[Código del producto],$B2166,Tabla7[Tipo de movimiento],"SALIDA",Tabla7[Mes],N$5))</f>
        <v/>
      </c>
      <c r="O2166" s="39" t="str">
        <f>IF($B2166="","",-SUMIFS(Tabla7[Cantidad],Tabla7[Código del producto],$B2166,Tabla7[Tipo de movimiento],"SALIDA",Tabla7[Mes],O$5))</f>
        <v/>
      </c>
      <c r="P2166" s="39" t="str">
        <f>IF($B2166="","",-SUMIFS(Tabla7[Cantidad],Tabla7[Código del producto],$B2166,Tabla7[Tipo de movimiento],"SALIDA",Tabla7[Mes],P$5))</f>
        <v/>
      </c>
      <c r="Q2166" s="39" t="str">
        <f t="shared" si="99"/>
        <v/>
      </c>
      <c r="R2166" s="51" t="str">
        <f>IF($B2166="","",IFERROR(VLOOKUP($B2166,'ABC rotación'!$C:$G,5,0),"C"))</f>
        <v/>
      </c>
      <c r="S2166" s="41" t="str">
        <f t="shared" si="100"/>
        <v/>
      </c>
      <c r="T2166" s="40" t="str">
        <f t="shared" si="101"/>
        <v/>
      </c>
      <c r="U2166" s="23" t="str">
        <f>IF($B2166="","",VLOOKUP($T2166,Tablas!$X$14:$Y$17,2,1))</f>
        <v/>
      </c>
    </row>
    <row r="2167" spans="2:21" x14ac:dyDescent="0.2">
      <c r="B2167" s="1" t="str">
        <f>IF(Tablas!B2165="","",Tablas!B2165)</f>
        <v/>
      </c>
      <c r="C2167" s="1" t="str">
        <f>IF(Tablas!C2165="","",Tablas!C2165)</f>
        <v/>
      </c>
      <c r="D2167" s="1" t="str">
        <f>IF(Tablas!D2165="","",Tablas!D2165)</f>
        <v/>
      </c>
      <c r="E2167" s="1" t="str">
        <f>IF(Tablas!E2165="","",Tablas!E2165)</f>
        <v/>
      </c>
      <c r="F2167" s="1" t="str">
        <f>IF(Tablas!F2165="","",Tablas!F2165)</f>
        <v/>
      </c>
      <c r="G2167" s="1" t="str">
        <f>IF(Tablas!I2165="","",Tablas!I2165)</f>
        <v/>
      </c>
      <c r="H2167" s="1" t="s">
        <v>911</v>
      </c>
      <c r="I2167" s="39" t="str">
        <f>IF($B2167="","",-SUMIFS(Tabla7[Cantidad],Tabla7[Código del producto],$B2167,Tabla7[Tipo de movimiento],"SALIDA",Tabla7[Mes],I$5))</f>
        <v/>
      </c>
      <c r="J2167" s="39" t="str">
        <f>IF($B2167="","",-SUMIFS(Tabla7[Cantidad],Tabla7[Código del producto],$B2167,Tabla7[Tipo de movimiento],"SALIDA",Tabla7[Mes],J$5))</f>
        <v/>
      </c>
      <c r="K2167" s="39" t="str">
        <f>IF($B2167="","",-SUMIFS(Tabla7[Cantidad],Tabla7[Código del producto],$B2167,Tabla7[Tipo de movimiento],"SALIDA",Tabla7[Mes],K$5))</f>
        <v/>
      </c>
      <c r="L2167" s="39" t="str">
        <f>IF($B2167="","",-SUMIFS(Tabla7[Cantidad],Tabla7[Código del producto],$B2167,Tabla7[Tipo de movimiento],"SALIDA",Tabla7[Mes],L$5))</f>
        <v/>
      </c>
      <c r="M2167" s="39" t="str">
        <f>IF($B2167="","",-SUMIFS(Tabla7[Cantidad],Tabla7[Código del producto],$B2167,Tabla7[Tipo de movimiento],"SALIDA",Tabla7[Mes],M$5))</f>
        <v/>
      </c>
      <c r="N2167" s="39" t="str">
        <f>IF($B2167="","",-SUMIFS(Tabla7[Cantidad],Tabla7[Código del producto],$B2167,Tabla7[Tipo de movimiento],"SALIDA",Tabla7[Mes],N$5))</f>
        <v/>
      </c>
      <c r="O2167" s="39" t="str">
        <f>IF($B2167="","",-SUMIFS(Tabla7[Cantidad],Tabla7[Código del producto],$B2167,Tabla7[Tipo de movimiento],"SALIDA",Tabla7[Mes],O$5))</f>
        <v/>
      </c>
      <c r="P2167" s="39" t="str">
        <f>IF($B2167="","",-SUMIFS(Tabla7[Cantidad],Tabla7[Código del producto],$B2167,Tabla7[Tipo de movimiento],"SALIDA",Tabla7[Mes],P$5))</f>
        <v/>
      </c>
      <c r="Q2167" s="39" t="str">
        <f t="shared" si="99"/>
        <v/>
      </c>
      <c r="R2167" s="51" t="str">
        <f>IF($B2167="","",IFERROR(VLOOKUP($B2167,'ABC rotación'!$C:$G,5,0),"C"))</f>
        <v/>
      </c>
      <c r="S2167" s="41" t="str">
        <f t="shared" si="100"/>
        <v/>
      </c>
      <c r="T2167" s="40" t="str">
        <f t="shared" si="101"/>
        <v/>
      </c>
      <c r="U2167" s="23" t="str">
        <f>IF($B2167="","",VLOOKUP($T2167,Tablas!$X$14:$Y$17,2,1))</f>
        <v/>
      </c>
    </row>
    <row r="2168" spans="2:21" x14ac:dyDescent="0.2">
      <c r="B2168" s="1" t="str">
        <f>IF(Tablas!B2166="","",Tablas!B2166)</f>
        <v/>
      </c>
      <c r="C2168" s="1" t="str">
        <f>IF(Tablas!C2166="","",Tablas!C2166)</f>
        <v/>
      </c>
      <c r="D2168" s="1" t="str">
        <f>IF(Tablas!D2166="","",Tablas!D2166)</f>
        <v/>
      </c>
      <c r="E2168" s="1" t="str">
        <f>IF(Tablas!E2166="","",Tablas!E2166)</f>
        <v/>
      </c>
      <c r="F2168" s="1" t="str">
        <f>IF(Tablas!F2166="","",Tablas!F2166)</f>
        <v/>
      </c>
      <c r="G2168" s="1" t="str">
        <f>IF(Tablas!I2166="","",Tablas!I2166)</f>
        <v/>
      </c>
      <c r="H2168" s="1" t="s">
        <v>911</v>
      </c>
      <c r="I2168" s="39" t="str">
        <f>IF($B2168="","",-SUMIFS(Tabla7[Cantidad],Tabla7[Código del producto],$B2168,Tabla7[Tipo de movimiento],"SALIDA",Tabla7[Mes],I$5))</f>
        <v/>
      </c>
      <c r="J2168" s="39" t="str">
        <f>IF($B2168="","",-SUMIFS(Tabla7[Cantidad],Tabla7[Código del producto],$B2168,Tabla7[Tipo de movimiento],"SALIDA",Tabla7[Mes],J$5))</f>
        <v/>
      </c>
      <c r="K2168" s="39" t="str">
        <f>IF($B2168="","",-SUMIFS(Tabla7[Cantidad],Tabla7[Código del producto],$B2168,Tabla7[Tipo de movimiento],"SALIDA",Tabla7[Mes],K$5))</f>
        <v/>
      </c>
      <c r="L2168" s="39" t="str">
        <f>IF($B2168="","",-SUMIFS(Tabla7[Cantidad],Tabla7[Código del producto],$B2168,Tabla7[Tipo de movimiento],"SALIDA",Tabla7[Mes],L$5))</f>
        <v/>
      </c>
      <c r="M2168" s="39" t="str">
        <f>IF($B2168="","",-SUMIFS(Tabla7[Cantidad],Tabla7[Código del producto],$B2168,Tabla7[Tipo de movimiento],"SALIDA",Tabla7[Mes],M$5))</f>
        <v/>
      </c>
      <c r="N2168" s="39" t="str">
        <f>IF($B2168="","",-SUMIFS(Tabla7[Cantidad],Tabla7[Código del producto],$B2168,Tabla7[Tipo de movimiento],"SALIDA",Tabla7[Mes],N$5))</f>
        <v/>
      </c>
      <c r="O2168" s="39" t="str">
        <f>IF($B2168="","",-SUMIFS(Tabla7[Cantidad],Tabla7[Código del producto],$B2168,Tabla7[Tipo de movimiento],"SALIDA",Tabla7[Mes],O$5))</f>
        <v/>
      </c>
      <c r="P2168" s="39" t="str">
        <f>IF($B2168="","",-SUMIFS(Tabla7[Cantidad],Tabla7[Código del producto],$B2168,Tabla7[Tipo de movimiento],"SALIDA",Tabla7[Mes],P$5))</f>
        <v/>
      </c>
      <c r="Q2168" s="39" t="str">
        <f t="shared" si="99"/>
        <v/>
      </c>
      <c r="R2168" s="51" t="str">
        <f>IF($B2168="","",IFERROR(VLOOKUP($B2168,'ABC rotación'!$C:$G,5,0),"C"))</f>
        <v/>
      </c>
      <c r="S2168" s="41" t="str">
        <f t="shared" si="100"/>
        <v/>
      </c>
      <c r="T2168" s="40" t="str">
        <f t="shared" si="101"/>
        <v/>
      </c>
      <c r="U2168" s="23" t="str">
        <f>IF($B2168="","",VLOOKUP($T2168,Tablas!$X$14:$Y$17,2,1))</f>
        <v/>
      </c>
    </row>
    <row r="2169" spans="2:21" x14ac:dyDescent="0.2">
      <c r="B2169" s="1" t="str">
        <f>IF(Tablas!B2167="","",Tablas!B2167)</f>
        <v/>
      </c>
      <c r="C2169" s="1" t="str">
        <f>IF(Tablas!C2167="","",Tablas!C2167)</f>
        <v/>
      </c>
      <c r="D2169" s="1" t="str">
        <f>IF(Tablas!D2167="","",Tablas!D2167)</f>
        <v/>
      </c>
      <c r="E2169" s="1" t="str">
        <f>IF(Tablas!E2167="","",Tablas!E2167)</f>
        <v/>
      </c>
      <c r="F2169" s="1" t="str">
        <f>IF(Tablas!F2167="","",Tablas!F2167)</f>
        <v/>
      </c>
      <c r="G2169" s="1" t="str">
        <f>IF(Tablas!I2167="","",Tablas!I2167)</f>
        <v/>
      </c>
      <c r="H2169" s="1" t="s">
        <v>911</v>
      </c>
      <c r="I2169" s="39" t="str">
        <f>IF($B2169="","",-SUMIFS(Tabla7[Cantidad],Tabla7[Código del producto],$B2169,Tabla7[Tipo de movimiento],"SALIDA",Tabla7[Mes],I$5))</f>
        <v/>
      </c>
      <c r="J2169" s="39" t="str">
        <f>IF($B2169="","",-SUMIFS(Tabla7[Cantidad],Tabla7[Código del producto],$B2169,Tabla7[Tipo de movimiento],"SALIDA",Tabla7[Mes],J$5))</f>
        <v/>
      </c>
      <c r="K2169" s="39" t="str">
        <f>IF($B2169="","",-SUMIFS(Tabla7[Cantidad],Tabla7[Código del producto],$B2169,Tabla7[Tipo de movimiento],"SALIDA",Tabla7[Mes],K$5))</f>
        <v/>
      </c>
      <c r="L2169" s="39" t="str">
        <f>IF($B2169="","",-SUMIFS(Tabla7[Cantidad],Tabla7[Código del producto],$B2169,Tabla7[Tipo de movimiento],"SALIDA",Tabla7[Mes],L$5))</f>
        <v/>
      </c>
      <c r="M2169" s="39" t="str">
        <f>IF($B2169="","",-SUMIFS(Tabla7[Cantidad],Tabla7[Código del producto],$B2169,Tabla7[Tipo de movimiento],"SALIDA",Tabla7[Mes],M$5))</f>
        <v/>
      </c>
      <c r="N2169" s="39" t="str">
        <f>IF($B2169="","",-SUMIFS(Tabla7[Cantidad],Tabla7[Código del producto],$B2169,Tabla7[Tipo de movimiento],"SALIDA",Tabla7[Mes],N$5))</f>
        <v/>
      </c>
      <c r="O2169" s="39" t="str">
        <f>IF($B2169="","",-SUMIFS(Tabla7[Cantidad],Tabla7[Código del producto],$B2169,Tabla7[Tipo de movimiento],"SALIDA",Tabla7[Mes],O$5))</f>
        <v/>
      </c>
      <c r="P2169" s="39" t="str">
        <f>IF($B2169="","",-SUMIFS(Tabla7[Cantidad],Tabla7[Código del producto],$B2169,Tabla7[Tipo de movimiento],"SALIDA",Tabla7[Mes],P$5))</f>
        <v/>
      </c>
      <c r="Q2169" s="39" t="str">
        <f t="shared" si="99"/>
        <v/>
      </c>
      <c r="R2169" s="51" t="str">
        <f>IF($B2169="","",IFERROR(VLOOKUP($B2169,'ABC rotación'!$C:$G,5,0),"C"))</f>
        <v/>
      </c>
      <c r="S2169" s="41" t="str">
        <f t="shared" si="100"/>
        <v/>
      </c>
      <c r="T2169" s="40" t="str">
        <f t="shared" si="101"/>
        <v/>
      </c>
      <c r="U2169" s="23" t="str">
        <f>IF($B2169="","",VLOOKUP($T2169,Tablas!$X$14:$Y$17,2,1))</f>
        <v/>
      </c>
    </row>
    <row r="2170" spans="2:21" x14ac:dyDescent="0.2">
      <c r="B2170" s="1" t="str">
        <f>IF(Tablas!B2168="","",Tablas!B2168)</f>
        <v/>
      </c>
      <c r="C2170" s="1" t="str">
        <f>IF(Tablas!C2168="","",Tablas!C2168)</f>
        <v/>
      </c>
      <c r="D2170" s="1" t="str">
        <f>IF(Tablas!D2168="","",Tablas!D2168)</f>
        <v/>
      </c>
      <c r="E2170" s="1" t="str">
        <f>IF(Tablas!E2168="","",Tablas!E2168)</f>
        <v/>
      </c>
      <c r="F2170" s="1" t="str">
        <f>IF(Tablas!F2168="","",Tablas!F2168)</f>
        <v/>
      </c>
      <c r="G2170" s="1" t="str">
        <f>IF(Tablas!I2168="","",Tablas!I2168)</f>
        <v/>
      </c>
      <c r="H2170" s="1" t="s">
        <v>911</v>
      </c>
      <c r="I2170" s="39" t="str">
        <f>IF($B2170="","",-SUMIFS(Tabla7[Cantidad],Tabla7[Código del producto],$B2170,Tabla7[Tipo de movimiento],"SALIDA",Tabla7[Mes],I$5))</f>
        <v/>
      </c>
      <c r="J2170" s="39" t="str">
        <f>IF($B2170="","",-SUMIFS(Tabla7[Cantidad],Tabla7[Código del producto],$B2170,Tabla7[Tipo de movimiento],"SALIDA",Tabla7[Mes],J$5))</f>
        <v/>
      </c>
      <c r="K2170" s="39" t="str">
        <f>IF($B2170="","",-SUMIFS(Tabla7[Cantidad],Tabla7[Código del producto],$B2170,Tabla7[Tipo de movimiento],"SALIDA",Tabla7[Mes],K$5))</f>
        <v/>
      </c>
      <c r="L2170" s="39" t="str">
        <f>IF($B2170="","",-SUMIFS(Tabla7[Cantidad],Tabla7[Código del producto],$B2170,Tabla7[Tipo de movimiento],"SALIDA",Tabla7[Mes],L$5))</f>
        <v/>
      </c>
      <c r="M2170" s="39" t="str">
        <f>IF($B2170="","",-SUMIFS(Tabla7[Cantidad],Tabla7[Código del producto],$B2170,Tabla7[Tipo de movimiento],"SALIDA",Tabla7[Mes],M$5))</f>
        <v/>
      </c>
      <c r="N2170" s="39" t="str">
        <f>IF($B2170="","",-SUMIFS(Tabla7[Cantidad],Tabla7[Código del producto],$B2170,Tabla7[Tipo de movimiento],"SALIDA",Tabla7[Mes],N$5))</f>
        <v/>
      </c>
      <c r="O2170" s="39" t="str">
        <f>IF($B2170="","",-SUMIFS(Tabla7[Cantidad],Tabla7[Código del producto],$B2170,Tabla7[Tipo de movimiento],"SALIDA",Tabla7[Mes],O$5))</f>
        <v/>
      </c>
      <c r="P2170" s="39" t="str">
        <f>IF($B2170="","",-SUMIFS(Tabla7[Cantidad],Tabla7[Código del producto],$B2170,Tabla7[Tipo de movimiento],"SALIDA",Tabla7[Mes],P$5))</f>
        <v/>
      </c>
      <c r="Q2170" s="39" t="str">
        <f t="shared" si="99"/>
        <v/>
      </c>
      <c r="R2170" s="51" t="str">
        <f>IF($B2170="","",IFERROR(VLOOKUP($B2170,'ABC rotación'!$C:$G,5,0),"C"))</f>
        <v/>
      </c>
      <c r="S2170" s="41" t="str">
        <f t="shared" si="100"/>
        <v/>
      </c>
      <c r="T2170" s="40" t="str">
        <f t="shared" si="101"/>
        <v/>
      </c>
      <c r="U2170" s="23" t="str">
        <f>IF($B2170="","",VLOOKUP($T2170,Tablas!$X$14:$Y$17,2,1))</f>
        <v/>
      </c>
    </row>
    <row r="2171" spans="2:21" x14ac:dyDescent="0.2">
      <c r="B2171" s="1" t="str">
        <f>IF(Tablas!B2169="","",Tablas!B2169)</f>
        <v/>
      </c>
      <c r="C2171" s="1" t="str">
        <f>IF(Tablas!C2169="","",Tablas!C2169)</f>
        <v/>
      </c>
      <c r="D2171" s="1" t="str">
        <f>IF(Tablas!D2169="","",Tablas!D2169)</f>
        <v/>
      </c>
      <c r="E2171" s="1" t="str">
        <f>IF(Tablas!E2169="","",Tablas!E2169)</f>
        <v/>
      </c>
      <c r="F2171" s="1" t="str">
        <f>IF(Tablas!F2169="","",Tablas!F2169)</f>
        <v/>
      </c>
      <c r="G2171" s="1" t="str">
        <f>IF(Tablas!I2169="","",Tablas!I2169)</f>
        <v/>
      </c>
      <c r="H2171" s="1" t="s">
        <v>911</v>
      </c>
      <c r="I2171" s="39" t="str">
        <f>IF($B2171="","",-SUMIFS(Tabla7[Cantidad],Tabla7[Código del producto],$B2171,Tabla7[Tipo de movimiento],"SALIDA",Tabla7[Mes],I$5))</f>
        <v/>
      </c>
      <c r="J2171" s="39" t="str">
        <f>IF($B2171="","",-SUMIFS(Tabla7[Cantidad],Tabla7[Código del producto],$B2171,Tabla7[Tipo de movimiento],"SALIDA",Tabla7[Mes],J$5))</f>
        <v/>
      </c>
      <c r="K2171" s="39" t="str">
        <f>IF($B2171="","",-SUMIFS(Tabla7[Cantidad],Tabla7[Código del producto],$B2171,Tabla7[Tipo de movimiento],"SALIDA",Tabla7[Mes],K$5))</f>
        <v/>
      </c>
      <c r="L2171" s="39" t="str">
        <f>IF($B2171="","",-SUMIFS(Tabla7[Cantidad],Tabla7[Código del producto],$B2171,Tabla7[Tipo de movimiento],"SALIDA",Tabla7[Mes],L$5))</f>
        <v/>
      </c>
      <c r="M2171" s="39" t="str">
        <f>IF($B2171="","",-SUMIFS(Tabla7[Cantidad],Tabla7[Código del producto],$B2171,Tabla7[Tipo de movimiento],"SALIDA",Tabla7[Mes],M$5))</f>
        <v/>
      </c>
      <c r="N2171" s="39" t="str">
        <f>IF($B2171="","",-SUMIFS(Tabla7[Cantidad],Tabla7[Código del producto],$B2171,Tabla7[Tipo de movimiento],"SALIDA",Tabla7[Mes],N$5))</f>
        <v/>
      </c>
      <c r="O2171" s="39" t="str">
        <f>IF($B2171="","",-SUMIFS(Tabla7[Cantidad],Tabla7[Código del producto],$B2171,Tabla7[Tipo de movimiento],"SALIDA",Tabla7[Mes],O$5))</f>
        <v/>
      </c>
      <c r="P2171" s="39" t="str">
        <f>IF($B2171="","",-SUMIFS(Tabla7[Cantidad],Tabla7[Código del producto],$B2171,Tabla7[Tipo de movimiento],"SALIDA",Tabla7[Mes],P$5))</f>
        <v/>
      </c>
      <c r="Q2171" s="39" t="str">
        <f t="shared" si="99"/>
        <v/>
      </c>
      <c r="R2171" s="51" t="str">
        <f>IF($B2171="","",IFERROR(VLOOKUP($B2171,'ABC rotación'!$C:$G,5,0),"C"))</f>
        <v/>
      </c>
      <c r="S2171" s="41" t="str">
        <f t="shared" si="100"/>
        <v/>
      </c>
      <c r="T2171" s="40" t="str">
        <f t="shared" si="101"/>
        <v/>
      </c>
      <c r="U2171" s="23" t="str">
        <f>IF($B2171="","",VLOOKUP($T2171,Tablas!$X$14:$Y$17,2,1))</f>
        <v/>
      </c>
    </row>
    <row r="2172" spans="2:21" x14ac:dyDescent="0.2">
      <c r="B2172" s="1" t="str">
        <f>IF(Tablas!B2170="","",Tablas!B2170)</f>
        <v/>
      </c>
      <c r="C2172" s="1" t="str">
        <f>IF(Tablas!C2170="","",Tablas!C2170)</f>
        <v/>
      </c>
      <c r="D2172" s="1" t="str">
        <f>IF(Tablas!D2170="","",Tablas!D2170)</f>
        <v/>
      </c>
      <c r="E2172" s="1" t="str">
        <f>IF(Tablas!E2170="","",Tablas!E2170)</f>
        <v/>
      </c>
      <c r="F2172" s="1" t="str">
        <f>IF(Tablas!F2170="","",Tablas!F2170)</f>
        <v/>
      </c>
      <c r="G2172" s="1" t="str">
        <f>IF(Tablas!I2170="","",Tablas!I2170)</f>
        <v/>
      </c>
      <c r="H2172" s="1" t="s">
        <v>911</v>
      </c>
      <c r="I2172" s="39" t="str">
        <f>IF($B2172="","",-SUMIFS(Tabla7[Cantidad],Tabla7[Código del producto],$B2172,Tabla7[Tipo de movimiento],"SALIDA",Tabla7[Mes],I$5))</f>
        <v/>
      </c>
      <c r="J2172" s="39" t="str">
        <f>IF($B2172="","",-SUMIFS(Tabla7[Cantidad],Tabla7[Código del producto],$B2172,Tabla7[Tipo de movimiento],"SALIDA",Tabla7[Mes],J$5))</f>
        <v/>
      </c>
      <c r="K2172" s="39" t="str">
        <f>IF($B2172="","",-SUMIFS(Tabla7[Cantidad],Tabla7[Código del producto],$B2172,Tabla7[Tipo de movimiento],"SALIDA",Tabla7[Mes],K$5))</f>
        <v/>
      </c>
      <c r="L2172" s="39" t="str">
        <f>IF($B2172="","",-SUMIFS(Tabla7[Cantidad],Tabla7[Código del producto],$B2172,Tabla7[Tipo de movimiento],"SALIDA",Tabla7[Mes],L$5))</f>
        <v/>
      </c>
      <c r="M2172" s="39" t="str">
        <f>IF($B2172="","",-SUMIFS(Tabla7[Cantidad],Tabla7[Código del producto],$B2172,Tabla7[Tipo de movimiento],"SALIDA",Tabla7[Mes],M$5))</f>
        <v/>
      </c>
      <c r="N2172" s="39" t="str">
        <f>IF($B2172="","",-SUMIFS(Tabla7[Cantidad],Tabla7[Código del producto],$B2172,Tabla7[Tipo de movimiento],"SALIDA",Tabla7[Mes],N$5))</f>
        <v/>
      </c>
      <c r="O2172" s="39" t="str">
        <f>IF($B2172="","",-SUMIFS(Tabla7[Cantidad],Tabla7[Código del producto],$B2172,Tabla7[Tipo de movimiento],"SALIDA",Tabla7[Mes],O$5))</f>
        <v/>
      </c>
      <c r="P2172" s="39" t="str">
        <f>IF($B2172="","",-SUMIFS(Tabla7[Cantidad],Tabla7[Código del producto],$B2172,Tabla7[Tipo de movimiento],"SALIDA",Tabla7[Mes],P$5))</f>
        <v/>
      </c>
      <c r="Q2172" s="39" t="str">
        <f t="shared" si="99"/>
        <v/>
      </c>
      <c r="R2172" s="51" t="str">
        <f>IF($B2172="","",IFERROR(VLOOKUP($B2172,'ABC rotación'!$C:$G,5,0),"C"))</f>
        <v/>
      </c>
      <c r="S2172" s="41" t="str">
        <f t="shared" si="100"/>
        <v/>
      </c>
      <c r="T2172" s="40" t="str">
        <f t="shared" si="101"/>
        <v/>
      </c>
      <c r="U2172" s="23" t="str">
        <f>IF($B2172="","",VLOOKUP($T2172,Tablas!$X$14:$Y$17,2,1))</f>
        <v/>
      </c>
    </row>
    <row r="2173" spans="2:21" x14ac:dyDescent="0.2">
      <c r="B2173" s="1" t="str">
        <f>IF(Tablas!B2171="","",Tablas!B2171)</f>
        <v/>
      </c>
      <c r="C2173" s="1" t="str">
        <f>IF(Tablas!C2171="","",Tablas!C2171)</f>
        <v/>
      </c>
      <c r="D2173" s="1" t="str">
        <f>IF(Tablas!D2171="","",Tablas!D2171)</f>
        <v/>
      </c>
      <c r="E2173" s="1" t="str">
        <f>IF(Tablas!E2171="","",Tablas!E2171)</f>
        <v/>
      </c>
      <c r="F2173" s="1" t="str">
        <f>IF(Tablas!F2171="","",Tablas!F2171)</f>
        <v/>
      </c>
      <c r="G2173" s="1" t="str">
        <f>IF(Tablas!I2171="","",Tablas!I2171)</f>
        <v/>
      </c>
      <c r="H2173" s="1" t="s">
        <v>911</v>
      </c>
      <c r="I2173" s="39" t="str">
        <f>IF($B2173="","",-SUMIFS(Tabla7[Cantidad],Tabla7[Código del producto],$B2173,Tabla7[Tipo de movimiento],"SALIDA",Tabla7[Mes],I$5))</f>
        <v/>
      </c>
      <c r="J2173" s="39" t="str">
        <f>IF($B2173="","",-SUMIFS(Tabla7[Cantidad],Tabla7[Código del producto],$B2173,Tabla7[Tipo de movimiento],"SALIDA",Tabla7[Mes],J$5))</f>
        <v/>
      </c>
      <c r="K2173" s="39" t="str">
        <f>IF($B2173="","",-SUMIFS(Tabla7[Cantidad],Tabla7[Código del producto],$B2173,Tabla7[Tipo de movimiento],"SALIDA",Tabla7[Mes],K$5))</f>
        <v/>
      </c>
      <c r="L2173" s="39" t="str">
        <f>IF($B2173="","",-SUMIFS(Tabla7[Cantidad],Tabla7[Código del producto],$B2173,Tabla7[Tipo de movimiento],"SALIDA",Tabla7[Mes],L$5))</f>
        <v/>
      </c>
      <c r="M2173" s="39" t="str">
        <f>IF($B2173="","",-SUMIFS(Tabla7[Cantidad],Tabla7[Código del producto],$B2173,Tabla7[Tipo de movimiento],"SALIDA",Tabla7[Mes],M$5))</f>
        <v/>
      </c>
      <c r="N2173" s="39" t="str">
        <f>IF($B2173="","",-SUMIFS(Tabla7[Cantidad],Tabla7[Código del producto],$B2173,Tabla7[Tipo de movimiento],"SALIDA",Tabla7[Mes],N$5))</f>
        <v/>
      </c>
      <c r="O2173" s="39" t="str">
        <f>IF($B2173="","",-SUMIFS(Tabla7[Cantidad],Tabla7[Código del producto],$B2173,Tabla7[Tipo de movimiento],"SALIDA",Tabla7[Mes],O$5))</f>
        <v/>
      </c>
      <c r="P2173" s="39" t="str">
        <f>IF($B2173="","",-SUMIFS(Tabla7[Cantidad],Tabla7[Código del producto],$B2173,Tabla7[Tipo de movimiento],"SALIDA",Tabla7[Mes],P$5))</f>
        <v/>
      </c>
      <c r="Q2173" s="39" t="str">
        <f t="shared" si="99"/>
        <v/>
      </c>
      <c r="R2173" s="51" t="str">
        <f>IF($B2173="","",IFERROR(VLOOKUP($B2173,'ABC rotación'!$C:$G,5,0),"C"))</f>
        <v/>
      </c>
      <c r="S2173" s="41" t="str">
        <f t="shared" si="100"/>
        <v/>
      </c>
      <c r="T2173" s="40" t="str">
        <f t="shared" si="101"/>
        <v/>
      </c>
      <c r="U2173" s="23" t="str">
        <f>IF($B2173="","",VLOOKUP($T2173,Tablas!$X$14:$Y$17,2,1))</f>
        <v/>
      </c>
    </row>
    <row r="2174" spans="2:21" x14ac:dyDescent="0.2">
      <c r="B2174" s="1" t="str">
        <f>IF(Tablas!B2172="","",Tablas!B2172)</f>
        <v/>
      </c>
      <c r="C2174" s="1" t="str">
        <f>IF(Tablas!C2172="","",Tablas!C2172)</f>
        <v/>
      </c>
      <c r="D2174" s="1" t="str">
        <f>IF(Tablas!D2172="","",Tablas!D2172)</f>
        <v/>
      </c>
      <c r="E2174" s="1" t="str">
        <f>IF(Tablas!E2172="","",Tablas!E2172)</f>
        <v/>
      </c>
      <c r="F2174" s="1" t="str">
        <f>IF(Tablas!F2172="","",Tablas!F2172)</f>
        <v/>
      </c>
      <c r="G2174" s="1" t="str">
        <f>IF(Tablas!I2172="","",Tablas!I2172)</f>
        <v/>
      </c>
      <c r="H2174" s="1" t="s">
        <v>911</v>
      </c>
      <c r="I2174" s="39" t="str">
        <f>IF($B2174="","",-SUMIFS(Tabla7[Cantidad],Tabla7[Código del producto],$B2174,Tabla7[Tipo de movimiento],"SALIDA",Tabla7[Mes],I$5))</f>
        <v/>
      </c>
      <c r="J2174" s="39" t="str">
        <f>IF($B2174="","",-SUMIFS(Tabla7[Cantidad],Tabla7[Código del producto],$B2174,Tabla7[Tipo de movimiento],"SALIDA",Tabla7[Mes],J$5))</f>
        <v/>
      </c>
      <c r="K2174" s="39" t="str">
        <f>IF($B2174="","",-SUMIFS(Tabla7[Cantidad],Tabla7[Código del producto],$B2174,Tabla7[Tipo de movimiento],"SALIDA",Tabla7[Mes],K$5))</f>
        <v/>
      </c>
      <c r="L2174" s="39" t="str">
        <f>IF($B2174="","",-SUMIFS(Tabla7[Cantidad],Tabla7[Código del producto],$B2174,Tabla7[Tipo de movimiento],"SALIDA",Tabla7[Mes],L$5))</f>
        <v/>
      </c>
      <c r="M2174" s="39" t="str">
        <f>IF($B2174="","",-SUMIFS(Tabla7[Cantidad],Tabla7[Código del producto],$B2174,Tabla7[Tipo de movimiento],"SALIDA",Tabla7[Mes],M$5))</f>
        <v/>
      </c>
      <c r="N2174" s="39" t="str">
        <f>IF($B2174="","",-SUMIFS(Tabla7[Cantidad],Tabla7[Código del producto],$B2174,Tabla7[Tipo de movimiento],"SALIDA",Tabla7[Mes],N$5))</f>
        <v/>
      </c>
      <c r="O2174" s="39" t="str">
        <f>IF($B2174="","",-SUMIFS(Tabla7[Cantidad],Tabla7[Código del producto],$B2174,Tabla7[Tipo de movimiento],"SALIDA",Tabla7[Mes],O$5))</f>
        <v/>
      </c>
      <c r="P2174" s="39" t="str">
        <f>IF($B2174="","",-SUMIFS(Tabla7[Cantidad],Tabla7[Código del producto],$B2174,Tabla7[Tipo de movimiento],"SALIDA",Tabla7[Mes],P$5))</f>
        <v/>
      </c>
      <c r="Q2174" s="39" t="str">
        <f t="shared" si="99"/>
        <v/>
      </c>
      <c r="R2174" s="51" t="str">
        <f>IF($B2174="","",IFERROR(VLOOKUP($B2174,'ABC rotación'!$C:$G,5,0),"C"))</f>
        <v/>
      </c>
      <c r="S2174" s="41" t="str">
        <f t="shared" si="100"/>
        <v/>
      </c>
      <c r="T2174" s="40" t="str">
        <f t="shared" si="101"/>
        <v/>
      </c>
      <c r="U2174" s="23" t="str">
        <f>IF($B2174="","",VLOOKUP($T2174,Tablas!$X$14:$Y$17,2,1))</f>
        <v/>
      </c>
    </row>
    <row r="2175" spans="2:21" x14ac:dyDescent="0.2">
      <c r="B2175" s="1" t="str">
        <f>IF(Tablas!B2173="","",Tablas!B2173)</f>
        <v/>
      </c>
      <c r="C2175" s="1" t="str">
        <f>IF(Tablas!C2173="","",Tablas!C2173)</f>
        <v/>
      </c>
      <c r="D2175" s="1" t="str">
        <f>IF(Tablas!D2173="","",Tablas!D2173)</f>
        <v/>
      </c>
      <c r="E2175" s="1" t="str">
        <f>IF(Tablas!E2173="","",Tablas!E2173)</f>
        <v/>
      </c>
      <c r="F2175" s="1" t="str">
        <f>IF(Tablas!F2173="","",Tablas!F2173)</f>
        <v/>
      </c>
      <c r="G2175" s="1" t="str">
        <f>IF(Tablas!I2173="","",Tablas!I2173)</f>
        <v/>
      </c>
      <c r="H2175" s="1" t="s">
        <v>911</v>
      </c>
      <c r="I2175" s="39" t="str">
        <f>IF($B2175="","",-SUMIFS(Tabla7[Cantidad],Tabla7[Código del producto],$B2175,Tabla7[Tipo de movimiento],"SALIDA",Tabla7[Mes],I$5))</f>
        <v/>
      </c>
      <c r="J2175" s="39" t="str">
        <f>IF($B2175="","",-SUMIFS(Tabla7[Cantidad],Tabla7[Código del producto],$B2175,Tabla7[Tipo de movimiento],"SALIDA",Tabla7[Mes],J$5))</f>
        <v/>
      </c>
      <c r="K2175" s="39" t="str">
        <f>IF($B2175="","",-SUMIFS(Tabla7[Cantidad],Tabla7[Código del producto],$B2175,Tabla7[Tipo de movimiento],"SALIDA",Tabla7[Mes],K$5))</f>
        <v/>
      </c>
      <c r="L2175" s="39" t="str">
        <f>IF($B2175="","",-SUMIFS(Tabla7[Cantidad],Tabla7[Código del producto],$B2175,Tabla7[Tipo de movimiento],"SALIDA",Tabla7[Mes],L$5))</f>
        <v/>
      </c>
      <c r="M2175" s="39" t="str">
        <f>IF($B2175="","",-SUMIFS(Tabla7[Cantidad],Tabla7[Código del producto],$B2175,Tabla7[Tipo de movimiento],"SALIDA",Tabla7[Mes],M$5))</f>
        <v/>
      </c>
      <c r="N2175" s="39" t="str">
        <f>IF($B2175="","",-SUMIFS(Tabla7[Cantidad],Tabla7[Código del producto],$B2175,Tabla7[Tipo de movimiento],"SALIDA",Tabla7[Mes],N$5))</f>
        <v/>
      </c>
      <c r="O2175" s="39" t="str">
        <f>IF($B2175="","",-SUMIFS(Tabla7[Cantidad],Tabla7[Código del producto],$B2175,Tabla7[Tipo de movimiento],"SALIDA",Tabla7[Mes],O$5))</f>
        <v/>
      </c>
      <c r="P2175" s="39" t="str">
        <f>IF($B2175="","",-SUMIFS(Tabla7[Cantidad],Tabla7[Código del producto],$B2175,Tabla7[Tipo de movimiento],"SALIDA",Tabla7[Mes],P$5))</f>
        <v/>
      </c>
      <c r="Q2175" s="39" t="str">
        <f t="shared" si="99"/>
        <v/>
      </c>
      <c r="R2175" s="51" t="str">
        <f>IF($B2175="","",IFERROR(VLOOKUP($B2175,'ABC rotación'!$C:$G,5,0),"C"))</f>
        <v/>
      </c>
      <c r="S2175" s="41" t="str">
        <f t="shared" si="100"/>
        <v/>
      </c>
      <c r="T2175" s="40" t="str">
        <f t="shared" si="101"/>
        <v/>
      </c>
      <c r="U2175" s="23" t="str">
        <f>IF($B2175="","",VLOOKUP($T2175,Tablas!$X$14:$Y$17,2,1))</f>
        <v/>
      </c>
    </row>
    <row r="2176" spans="2:21" x14ac:dyDescent="0.2">
      <c r="B2176" s="1" t="str">
        <f>IF(Tablas!B2174="","",Tablas!B2174)</f>
        <v/>
      </c>
      <c r="C2176" s="1" t="str">
        <f>IF(Tablas!C2174="","",Tablas!C2174)</f>
        <v/>
      </c>
      <c r="D2176" s="1" t="str">
        <f>IF(Tablas!D2174="","",Tablas!D2174)</f>
        <v/>
      </c>
      <c r="E2176" s="1" t="str">
        <f>IF(Tablas!E2174="","",Tablas!E2174)</f>
        <v/>
      </c>
      <c r="F2176" s="1" t="str">
        <f>IF(Tablas!F2174="","",Tablas!F2174)</f>
        <v/>
      </c>
      <c r="G2176" s="1" t="str">
        <f>IF(Tablas!I2174="","",Tablas!I2174)</f>
        <v/>
      </c>
      <c r="H2176" s="1" t="s">
        <v>911</v>
      </c>
      <c r="I2176" s="39" t="str">
        <f>IF($B2176="","",-SUMIFS(Tabla7[Cantidad],Tabla7[Código del producto],$B2176,Tabla7[Tipo de movimiento],"SALIDA",Tabla7[Mes],I$5))</f>
        <v/>
      </c>
      <c r="J2176" s="39" t="str">
        <f>IF($B2176="","",-SUMIFS(Tabla7[Cantidad],Tabla7[Código del producto],$B2176,Tabla7[Tipo de movimiento],"SALIDA",Tabla7[Mes],J$5))</f>
        <v/>
      </c>
      <c r="K2176" s="39" t="str">
        <f>IF($B2176="","",-SUMIFS(Tabla7[Cantidad],Tabla7[Código del producto],$B2176,Tabla7[Tipo de movimiento],"SALIDA",Tabla7[Mes],K$5))</f>
        <v/>
      </c>
      <c r="L2176" s="39" t="str">
        <f>IF($B2176="","",-SUMIFS(Tabla7[Cantidad],Tabla7[Código del producto],$B2176,Tabla7[Tipo de movimiento],"SALIDA",Tabla7[Mes],L$5))</f>
        <v/>
      </c>
      <c r="M2176" s="39" t="str">
        <f>IF($B2176="","",-SUMIFS(Tabla7[Cantidad],Tabla7[Código del producto],$B2176,Tabla7[Tipo de movimiento],"SALIDA",Tabla7[Mes],M$5))</f>
        <v/>
      </c>
      <c r="N2176" s="39" t="str">
        <f>IF($B2176="","",-SUMIFS(Tabla7[Cantidad],Tabla7[Código del producto],$B2176,Tabla7[Tipo de movimiento],"SALIDA",Tabla7[Mes],N$5))</f>
        <v/>
      </c>
      <c r="O2176" s="39" t="str">
        <f>IF($B2176="","",-SUMIFS(Tabla7[Cantidad],Tabla7[Código del producto],$B2176,Tabla7[Tipo de movimiento],"SALIDA",Tabla7[Mes],O$5))</f>
        <v/>
      </c>
      <c r="P2176" s="39" t="str">
        <f>IF($B2176="","",-SUMIFS(Tabla7[Cantidad],Tabla7[Código del producto],$B2176,Tabla7[Tipo de movimiento],"SALIDA",Tabla7[Mes],P$5))</f>
        <v/>
      </c>
      <c r="Q2176" s="39" t="str">
        <f t="shared" si="99"/>
        <v/>
      </c>
      <c r="R2176" s="51" t="str">
        <f>IF($B2176="","",IFERROR(VLOOKUP($B2176,'ABC rotación'!$C:$G,5,0),"C"))</f>
        <v/>
      </c>
      <c r="S2176" s="41" t="str">
        <f t="shared" si="100"/>
        <v/>
      </c>
      <c r="T2176" s="40" t="str">
        <f t="shared" si="101"/>
        <v/>
      </c>
      <c r="U2176" s="23" t="str">
        <f>IF($B2176="","",VLOOKUP($T2176,Tablas!$X$14:$Y$17,2,1))</f>
        <v/>
      </c>
    </row>
    <row r="2177" spans="2:21" x14ac:dyDescent="0.2">
      <c r="B2177" s="1" t="str">
        <f>IF(Tablas!B2175="","",Tablas!B2175)</f>
        <v/>
      </c>
      <c r="C2177" s="1" t="str">
        <f>IF(Tablas!C2175="","",Tablas!C2175)</f>
        <v/>
      </c>
      <c r="D2177" s="1" t="str">
        <f>IF(Tablas!D2175="","",Tablas!D2175)</f>
        <v/>
      </c>
      <c r="E2177" s="1" t="str">
        <f>IF(Tablas!E2175="","",Tablas!E2175)</f>
        <v/>
      </c>
      <c r="F2177" s="1" t="str">
        <f>IF(Tablas!F2175="","",Tablas!F2175)</f>
        <v/>
      </c>
      <c r="G2177" s="1" t="str">
        <f>IF(Tablas!I2175="","",Tablas!I2175)</f>
        <v/>
      </c>
      <c r="H2177" s="1" t="s">
        <v>911</v>
      </c>
      <c r="I2177" s="39" t="str">
        <f>IF($B2177="","",-SUMIFS(Tabla7[Cantidad],Tabla7[Código del producto],$B2177,Tabla7[Tipo de movimiento],"SALIDA",Tabla7[Mes],I$5))</f>
        <v/>
      </c>
      <c r="J2177" s="39" t="str">
        <f>IF($B2177="","",-SUMIFS(Tabla7[Cantidad],Tabla7[Código del producto],$B2177,Tabla7[Tipo de movimiento],"SALIDA",Tabla7[Mes],J$5))</f>
        <v/>
      </c>
      <c r="K2177" s="39" t="str">
        <f>IF($B2177="","",-SUMIFS(Tabla7[Cantidad],Tabla7[Código del producto],$B2177,Tabla7[Tipo de movimiento],"SALIDA",Tabla7[Mes],K$5))</f>
        <v/>
      </c>
      <c r="L2177" s="39" t="str">
        <f>IF($B2177="","",-SUMIFS(Tabla7[Cantidad],Tabla7[Código del producto],$B2177,Tabla7[Tipo de movimiento],"SALIDA",Tabla7[Mes],L$5))</f>
        <v/>
      </c>
      <c r="M2177" s="39" t="str">
        <f>IF($B2177="","",-SUMIFS(Tabla7[Cantidad],Tabla7[Código del producto],$B2177,Tabla7[Tipo de movimiento],"SALIDA",Tabla7[Mes],M$5))</f>
        <v/>
      </c>
      <c r="N2177" s="39" t="str">
        <f>IF($B2177="","",-SUMIFS(Tabla7[Cantidad],Tabla7[Código del producto],$B2177,Tabla7[Tipo de movimiento],"SALIDA",Tabla7[Mes],N$5))</f>
        <v/>
      </c>
      <c r="O2177" s="39" t="str">
        <f>IF($B2177="","",-SUMIFS(Tabla7[Cantidad],Tabla7[Código del producto],$B2177,Tabla7[Tipo de movimiento],"SALIDA",Tabla7[Mes],O$5))</f>
        <v/>
      </c>
      <c r="P2177" s="39" t="str">
        <f>IF($B2177="","",-SUMIFS(Tabla7[Cantidad],Tabla7[Código del producto],$B2177,Tabla7[Tipo de movimiento],"SALIDA",Tabla7[Mes],P$5))</f>
        <v/>
      </c>
      <c r="Q2177" s="39" t="str">
        <f t="shared" si="99"/>
        <v/>
      </c>
      <c r="R2177" s="51" t="str">
        <f>IF($B2177="","",IFERROR(VLOOKUP($B2177,'ABC rotación'!$C:$G,5,0),"C"))</f>
        <v/>
      </c>
      <c r="S2177" s="41" t="str">
        <f t="shared" si="100"/>
        <v/>
      </c>
      <c r="T2177" s="40" t="str">
        <f t="shared" si="101"/>
        <v/>
      </c>
      <c r="U2177" s="23" t="str">
        <f>IF($B2177="","",VLOOKUP($T2177,Tablas!$X$14:$Y$17,2,1))</f>
        <v/>
      </c>
    </row>
    <row r="2178" spans="2:21" x14ac:dyDescent="0.2">
      <c r="B2178" s="1" t="str">
        <f>IF(Tablas!B2176="","",Tablas!B2176)</f>
        <v/>
      </c>
      <c r="C2178" s="1" t="str">
        <f>IF(Tablas!C2176="","",Tablas!C2176)</f>
        <v/>
      </c>
      <c r="D2178" s="1" t="str">
        <f>IF(Tablas!D2176="","",Tablas!D2176)</f>
        <v/>
      </c>
      <c r="E2178" s="1" t="str">
        <f>IF(Tablas!E2176="","",Tablas!E2176)</f>
        <v/>
      </c>
      <c r="F2178" s="1" t="str">
        <f>IF(Tablas!F2176="","",Tablas!F2176)</f>
        <v/>
      </c>
      <c r="G2178" s="1" t="str">
        <f>IF(Tablas!I2176="","",Tablas!I2176)</f>
        <v/>
      </c>
      <c r="H2178" s="1" t="s">
        <v>911</v>
      </c>
      <c r="I2178" s="39" t="str">
        <f>IF($B2178="","",-SUMIFS(Tabla7[Cantidad],Tabla7[Código del producto],$B2178,Tabla7[Tipo de movimiento],"SALIDA",Tabla7[Mes],I$5))</f>
        <v/>
      </c>
      <c r="J2178" s="39" t="str">
        <f>IF($B2178="","",-SUMIFS(Tabla7[Cantidad],Tabla7[Código del producto],$B2178,Tabla7[Tipo de movimiento],"SALIDA",Tabla7[Mes],J$5))</f>
        <v/>
      </c>
      <c r="K2178" s="39" t="str">
        <f>IF($B2178="","",-SUMIFS(Tabla7[Cantidad],Tabla7[Código del producto],$B2178,Tabla7[Tipo de movimiento],"SALIDA",Tabla7[Mes],K$5))</f>
        <v/>
      </c>
      <c r="L2178" s="39" t="str">
        <f>IF($B2178="","",-SUMIFS(Tabla7[Cantidad],Tabla7[Código del producto],$B2178,Tabla7[Tipo de movimiento],"SALIDA",Tabla7[Mes],L$5))</f>
        <v/>
      </c>
      <c r="M2178" s="39" t="str">
        <f>IF($B2178="","",-SUMIFS(Tabla7[Cantidad],Tabla7[Código del producto],$B2178,Tabla7[Tipo de movimiento],"SALIDA",Tabla7[Mes],M$5))</f>
        <v/>
      </c>
      <c r="N2178" s="39" t="str">
        <f>IF($B2178="","",-SUMIFS(Tabla7[Cantidad],Tabla7[Código del producto],$B2178,Tabla7[Tipo de movimiento],"SALIDA",Tabla7[Mes],N$5))</f>
        <v/>
      </c>
      <c r="O2178" s="39" t="str">
        <f>IF($B2178="","",-SUMIFS(Tabla7[Cantidad],Tabla7[Código del producto],$B2178,Tabla7[Tipo de movimiento],"SALIDA",Tabla7[Mes],O$5))</f>
        <v/>
      </c>
      <c r="P2178" s="39" t="str">
        <f>IF($B2178="","",-SUMIFS(Tabla7[Cantidad],Tabla7[Código del producto],$B2178,Tabla7[Tipo de movimiento],"SALIDA",Tabla7[Mes],P$5))</f>
        <v/>
      </c>
      <c r="Q2178" s="39" t="str">
        <f t="shared" si="99"/>
        <v/>
      </c>
      <c r="R2178" s="51" t="str">
        <f>IF($B2178="","",IFERROR(VLOOKUP($B2178,'ABC rotación'!$C:$G,5,0),"C"))</f>
        <v/>
      </c>
      <c r="S2178" s="41" t="str">
        <f t="shared" si="100"/>
        <v/>
      </c>
      <c r="T2178" s="40" t="str">
        <f t="shared" si="101"/>
        <v/>
      </c>
      <c r="U2178" s="23" t="str">
        <f>IF($B2178="","",VLOOKUP($T2178,Tablas!$X$14:$Y$17,2,1))</f>
        <v/>
      </c>
    </row>
    <row r="2179" spans="2:21" x14ac:dyDescent="0.2">
      <c r="B2179" s="1" t="str">
        <f>IF(Tablas!B2177="","",Tablas!B2177)</f>
        <v/>
      </c>
      <c r="C2179" s="1" t="str">
        <f>IF(Tablas!C2177="","",Tablas!C2177)</f>
        <v/>
      </c>
      <c r="D2179" s="1" t="str">
        <f>IF(Tablas!D2177="","",Tablas!D2177)</f>
        <v/>
      </c>
      <c r="E2179" s="1" t="str">
        <f>IF(Tablas!E2177="","",Tablas!E2177)</f>
        <v/>
      </c>
      <c r="F2179" s="1" t="str">
        <f>IF(Tablas!F2177="","",Tablas!F2177)</f>
        <v/>
      </c>
      <c r="G2179" s="1" t="str">
        <f>IF(Tablas!I2177="","",Tablas!I2177)</f>
        <v/>
      </c>
      <c r="H2179" s="1" t="s">
        <v>911</v>
      </c>
      <c r="I2179" s="39" t="str">
        <f>IF($B2179="","",-SUMIFS(Tabla7[Cantidad],Tabla7[Código del producto],$B2179,Tabla7[Tipo de movimiento],"SALIDA",Tabla7[Mes],I$5))</f>
        <v/>
      </c>
      <c r="J2179" s="39" t="str">
        <f>IF($B2179="","",-SUMIFS(Tabla7[Cantidad],Tabla7[Código del producto],$B2179,Tabla7[Tipo de movimiento],"SALIDA",Tabla7[Mes],J$5))</f>
        <v/>
      </c>
      <c r="K2179" s="39" t="str">
        <f>IF($B2179="","",-SUMIFS(Tabla7[Cantidad],Tabla7[Código del producto],$B2179,Tabla7[Tipo de movimiento],"SALIDA",Tabla7[Mes],K$5))</f>
        <v/>
      </c>
      <c r="L2179" s="39" t="str">
        <f>IF($B2179="","",-SUMIFS(Tabla7[Cantidad],Tabla7[Código del producto],$B2179,Tabla7[Tipo de movimiento],"SALIDA",Tabla7[Mes],L$5))</f>
        <v/>
      </c>
      <c r="M2179" s="39" t="str">
        <f>IF($B2179="","",-SUMIFS(Tabla7[Cantidad],Tabla7[Código del producto],$B2179,Tabla7[Tipo de movimiento],"SALIDA",Tabla7[Mes],M$5))</f>
        <v/>
      </c>
      <c r="N2179" s="39" t="str">
        <f>IF($B2179="","",-SUMIFS(Tabla7[Cantidad],Tabla7[Código del producto],$B2179,Tabla7[Tipo de movimiento],"SALIDA",Tabla7[Mes],N$5))</f>
        <v/>
      </c>
      <c r="O2179" s="39" t="str">
        <f>IF($B2179="","",-SUMIFS(Tabla7[Cantidad],Tabla7[Código del producto],$B2179,Tabla7[Tipo de movimiento],"SALIDA",Tabla7[Mes],O$5))</f>
        <v/>
      </c>
      <c r="P2179" s="39" t="str">
        <f>IF($B2179="","",-SUMIFS(Tabla7[Cantidad],Tabla7[Código del producto],$B2179,Tabla7[Tipo de movimiento],"SALIDA",Tabla7[Mes],P$5))</f>
        <v/>
      </c>
      <c r="Q2179" s="39" t="str">
        <f t="shared" si="99"/>
        <v/>
      </c>
      <c r="R2179" s="51" t="str">
        <f>IF($B2179="","",IFERROR(VLOOKUP($B2179,'ABC rotación'!$C:$G,5,0),"C"))</f>
        <v/>
      </c>
      <c r="S2179" s="41" t="str">
        <f t="shared" si="100"/>
        <v/>
      </c>
      <c r="T2179" s="40" t="str">
        <f t="shared" si="101"/>
        <v/>
      </c>
      <c r="U2179" s="23" t="str">
        <f>IF($B2179="","",VLOOKUP($T2179,Tablas!$X$14:$Y$17,2,1))</f>
        <v/>
      </c>
    </row>
    <row r="2180" spans="2:21" x14ac:dyDescent="0.2">
      <c r="B2180" s="1" t="str">
        <f>IF(Tablas!B2178="","",Tablas!B2178)</f>
        <v/>
      </c>
      <c r="C2180" s="1" t="str">
        <f>IF(Tablas!C2178="","",Tablas!C2178)</f>
        <v/>
      </c>
      <c r="D2180" s="1" t="str">
        <f>IF(Tablas!D2178="","",Tablas!D2178)</f>
        <v/>
      </c>
      <c r="E2180" s="1" t="str">
        <f>IF(Tablas!E2178="","",Tablas!E2178)</f>
        <v/>
      </c>
      <c r="F2180" s="1" t="str">
        <f>IF(Tablas!F2178="","",Tablas!F2178)</f>
        <v/>
      </c>
      <c r="G2180" s="1" t="str">
        <f>IF(Tablas!I2178="","",Tablas!I2178)</f>
        <v/>
      </c>
      <c r="H2180" s="1" t="s">
        <v>911</v>
      </c>
      <c r="I2180" s="39" t="str">
        <f>IF($B2180="","",-SUMIFS(Tabla7[Cantidad],Tabla7[Código del producto],$B2180,Tabla7[Tipo de movimiento],"SALIDA",Tabla7[Mes],I$5))</f>
        <v/>
      </c>
      <c r="J2180" s="39" t="str">
        <f>IF($B2180="","",-SUMIFS(Tabla7[Cantidad],Tabla7[Código del producto],$B2180,Tabla7[Tipo de movimiento],"SALIDA",Tabla7[Mes],J$5))</f>
        <v/>
      </c>
      <c r="K2180" s="39" t="str">
        <f>IF($B2180="","",-SUMIFS(Tabla7[Cantidad],Tabla7[Código del producto],$B2180,Tabla7[Tipo de movimiento],"SALIDA",Tabla7[Mes],K$5))</f>
        <v/>
      </c>
      <c r="L2180" s="39" t="str">
        <f>IF($B2180="","",-SUMIFS(Tabla7[Cantidad],Tabla7[Código del producto],$B2180,Tabla7[Tipo de movimiento],"SALIDA",Tabla7[Mes],L$5))</f>
        <v/>
      </c>
      <c r="M2180" s="39" t="str">
        <f>IF($B2180="","",-SUMIFS(Tabla7[Cantidad],Tabla7[Código del producto],$B2180,Tabla7[Tipo de movimiento],"SALIDA",Tabla7[Mes],M$5))</f>
        <v/>
      </c>
      <c r="N2180" s="39" t="str">
        <f>IF($B2180="","",-SUMIFS(Tabla7[Cantidad],Tabla7[Código del producto],$B2180,Tabla7[Tipo de movimiento],"SALIDA",Tabla7[Mes],N$5))</f>
        <v/>
      </c>
      <c r="O2180" s="39" t="str">
        <f>IF($B2180="","",-SUMIFS(Tabla7[Cantidad],Tabla7[Código del producto],$B2180,Tabla7[Tipo de movimiento],"SALIDA",Tabla7[Mes],O$5))</f>
        <v/>
      </c>
      <c r="P2180" s="39" t="str">
        <f>IF($B2180="","",-SUMIFS(Tabla7[Cantidad],Tabla7[Código del producto],$B2180,Tabla7[Tipo de movimiento],"SALIDA",Tabla7[Mes],P$5))</f>
        <v/>
      </c>
      <c r="Q2180" s="39" t="str">
        <f t="shared" si="99"/>
        <v/>
      </c>
      <c r="R2180" s="51" t="str">
        <f>IF($B2180="","",IFERROR(VLOOKUP($B2180,'ABC rotación'!$C:$G,5,0),"C"))</f>
        <v/>
      </c>
      <c r="S2180" s="41" t="str">
        <f t="shared" si="100"/>
        <v/>
      </c>
      <c r="T2180" s="40" t="str">
        <f t="shared" si="101"/>
        <v/>
      </c>
      <c r="U2180" s="23" t="str">
        <f>IF($B2180="","",VLOOKUP($T2180,Tablas!$X$14:$Y$17,2,1))</f>
        <v/>
      </c>
    </row>
    <row r="2181" spans="2:21" x14ac:dyDescent="0.2">
      <c r="B2181" s="1" t="str">
        <f>IF(Tablas!B2179="","",Tablas!B2179)</f>
        <v/>
      </c>
      <c r="C2181" s="1" t="str">
        <f>IF(Tablas!C2179="","",Tablas!C2179)</f>
        <v/>
      </c>
      <c r="D2181" s="1" t="str">
        <f>IF(Tablas!D2179="","",Tablas!D2179)</f>
        <v/>
      </c>
      <c r="E2181" s="1" t="str">
        <f>IF(Tablas!E2179="","",Tablas!E2179)</f>
        <v/>
      </c>
      <c r="F2181" s="1" t="str">
        <f>IF(Tablas!F2179="","",Tablas!F2179)</f>
        <v/>
      </c>
      <c r="G2181" s="1" t="str">
        <f>IF(Tablas!I2179="","",Tablas!I2179)</f>
        <v/>
      </c>
      <c r="H2181" s="1" t="s">
        <v>911</v>
      </c>
      <c r="I2181" s="39" t="str">
        <f>IF($B2181="","",-SUMIFS(Tabla7[Cantidad],Tabla7[Código del producto],$B2181,Tabla7[Tipo de movimiento],"SALIDA",Tabla7[Mes],I$5))</f>
        <v/>
      </c>
      <c r="J2181" s="39" t="str">
        <f>IF($B2181="","",-SUMIFS(Tabla7[Cantidad],Tabla7[Código del producto],$B2181,Tabla7[Tipo de movimiento],"SALIDA",Tabla7[Mes],J$5))</f>
        <v/>
      </c>
      <c r="K2181" s="39" t="str">
        <f>IF($B2181="","",-SUMIFS(Tabla7[Cantidad],Tabla7[Código del producto],$B2181,Tabla7[Tipo de movimiento],"SALIDA",Tabla7[Mes],K$5))</f>
        <v/>
      </c>
      <c r="L2181" s="39" t="str">
        <f>IF($B2181="","",-SUMIFS(Tabla7[Cantidad],Tabla7[Código del producto],$B2181,Tabla7[Tipo de movimiento],"SALIDA",Tabla7[Mes],L$5))</f>
        <v/>
      </c>
      <c r="M2181" s="39" t="str">
        <f>IF($B2181="","",-SUMIFS(Tabla7[Cantidad],Tabla7[Código del producto],$B2181,Tabla7[Tipo de movimiento],"SALIDA",Tabla7[Mes],M$5))</f>
        <v/>
      </c>
      <c r="N2181" s="39" t="str">
        <f>IF($B2181="","",-SUMIFS(Tabla7[Cantidad],Tabla7[Código del producto],$B2181,Tabla7[Tipo de movimiento],"SALIDA",Tabla7[Mes],N$5))</f>
        <v/>
      </c>
      <c r="O2181" s="39" t="str">
        <f>IF($B2181="","",-SUMIFS(Tabla7[Cantidad],Tabla7[Código del producto],$B2181,Tabla7[Tipo de movimiento],"SALIDA",Tabla7[Mes],O$5))</f>
        <v/>
      </c>
      <c r="P2181" s="39" t="str">
        <f>IF($B2181="","",-SUMIFS(Tabla7[Cantidad],Tabla7[Código del producto],$B2181,Tabla7[Tipo de movimiento],"SALIDA",Tabla7[Mes],P$5))</f>
        <v/>
      </c>
      <c r="Q2181" s="39" t="str">
        <f t="shared" si="99"/>
        <v/>
      </c>
      <c r="R2181" s="51" t="str">
        <f>IF($B2181="","",IFERROR(VLOOKUP($B2181,'ABC rotación'!$C:$G,5,0),"C"))</f>
        <v/>
      </c>
      <c r="S2181" s="41" t="str">
        <f t="shared" si="100"/>
        <v/>
      </c>
      <c r="T2181" s="40" t="str">
        <f t="shared" si="101"/>
        <v/>
      </c>
      <c r="U2181" s="23" t="str">
        <f>IF($B2181="","",VLOOKUP($T2181,Tablas!$X$14:$Y$17,2,1))</f>
        <v/>
      </c>
    </row>
    <row r="2182" spans="2:21" x14ac:dyDescent="0.2">
      <c r="B2182" s="1" t="str">
        <f>IF(Tablas!B2180="","",Tablas!B2180)</f>
        <v/>
      </c>
      <c r="C2182" s="1" t="str">
        <f>IF(Tablas!C2180="","",Tablas!C2180)</f>
        <v/>
      </c>
      <c r="D2182" s="1" t="str">
        <f>IF(Tablas!D2180="","",Tablas!D2180)</f>
        <v/>
      </c>
      <c r="E2182" s="1" t="str">
        <f>IF(Tablas!E2180="","",Tablas!E2180)</f>
        <v/>
      </c>
      <c r="F2182" s="1" t="str">
        <f>IF(Tablas!F2180="","",Tablas!F2180)</f>
        <v/>
      </c>
      <c r="G2182" s="1" t="str">
        <f>IF(Tablas!I2180="","",Tablas!I2180)</f>
        <v/>
      </c>
      <c r="H2182" s="1" t="s">
        <v>911</v>
      </c>
      <c r="I2182" s="39" t="str">
        <f>IF($B2182="","",-SUMIFS(Tabla7[Cantidad],Tabla7[Código del producto],$B2182,Tabla7[Tipo de movimiento],"SALIDA",Tabla7[Mes],I$5))</f>
        <v/>
      </c>
      <c r="J2182" s="39" t="str">
        <f>IF($B2182="","",-SUMIFS(Tabla7[Cantidad],Tabla7[Código del producto],$B2182,Tabla7[Tipo de movimiento],"SALIDA",Tabla7[Mes],J$5))</f>
        <v/>
      </c>
      <c r="K2182" s="39" t="str">
        <f>IF($B2182="","",-SUMIFS(Tabla7[Cantidad],Tabla7[Código del producto],$B2182,Tabla7[Tipo de movimiento],"SALIDA",Tabla7[Mes],K$5))</f>
        <v/>
      </c>
      <c r="L2182" s="39" t="str">
        <f>IF($B2182="","",-SUMIFS(Tabla7[Cantidad],Tabla7[Código del producto],$B2182,Tabla7[Tipo de movimiento],"SALIDA",Tabla7[Mes],L$5))</f>
        <v/>
      </c>
      <c r="M2182" s="39" t="str">
        <f>IF($B2182="","",-SUMIFS(Tabla7[Cantidad],Tabla7[Código del producto],$B2182,Tabla7[Tipo de movimiento],"SALIDA",Tabla7[Mes],M$5))</f>
        <v/>
      </c>
      <c r="N2182" s="39" t="str">
        <f>IF($B2182="","",-SUMIFS(Tabla7[Cantidad],Tabla7[Código del producto],$B2182,Tabla7[Tipo de movimiento],"SALIDA",Tabla7[Mes],N$5))</f>
        <v/>
      </c>
      <c r="O2182" s="39" t="str">
        <f>IF($B2182="","",-SUMIFS(Tabla7[Cantidad],Tabla7[Código del producto],$B2182,Tabla7[Tipo de movimiento],"SALIDA",Tabla7[Mes],O$5))</f>
        <v/>
      </c>
      <c r="P2182" s="39" t="str">
        <f>IF($B2182="","",-SUMIFS(Tabla7[Cantidad],Tabla7[Código del producto],$B2182,Tabla7[Tipo de movimiento],"SALIDA",Tabla7[Mes],P$5))</f>
        <v/>
      </c>
      <c r="Q2182" s="39" t="str">
        <f t="shared" si="99"/>
        <v/>
      </c>
      <c r="R2182" s="51" t="str">
        <f>IF($B2182="","",IFERROR(VLOOKUP($B2182,'ABC rotación'!$C:$G,5,0),"C"))</f>
        <v/>
      </c>
      <c r="S2182" s="41" t="str">
        <f t="shared" si="100"/>
        <v/>
      </c>
      <c r="T2182" s="40" t="str">
        <f t="shared" si="101"/>
        <v/>
      </c>
      <c r="U2182" s="23" t="str">
        <f>IF($B2182="","",VLOOKUP($T2182,Tablas!$X$14:$Y$17,2,1))</f>
        <v/>
      </c>
    </row>
    <row r="2183" spans="2:21" x14ac:dyDescent="0.2">
      <c r="B2183" s="1" t="str">
        <f>IF(Tablas!B2181="","",Tablas!B2181)</f>
        <v/>
      </c>
      <c r="C2183" s="1" t="str">
        <f>IF(Tablas!C2181="","",Tablas!C2181)</f>
        <v/>
      </c>
      <c r="D2183" s="1" t="str">
        <f>IF(Tablas!D2181="","",Tablas!D2181)</f>
        <v/>
      </c>
      <c r="E2183" s="1" t="str">
        <f>IF(Tablas!E2181="","",Tablas!E2181)</f>
        <v/>
      </c>
      <c r="F2183" s="1" t="str">
        <f>IF(Tablas!F2181="","",Tablas!F2181)</f>
        <v/>
      </c>
      <c r="G2183" s="1" t="str">
        <f>IF(Tablas!I2181="","",Tablas!I2181)</f>
        <v/>
      </c>
      <c r="H2183" s="1" t="s">
        <v>911</v>
      </c>
      <c r="I2183" s="39" t="str">
        <f>IF($B2183="","",-SUMIFS(Tabla7[Cantidad],Tabla7[Código del producto],$B2183,Tabla7[Tipo de movimiento],"SALIDA",Tabla7[Mes],I$5))</f>
        <v/>
      </c>
      <c r="J2183" s="39" t="str">
        <f>IF($B2183="","",-SUMIFS(Tabla7[Cantidad],Tabla7[Código del producto],$B2183,Tabla7[Tipo de movimiento],"SALIDA",Tabla7[Mes],J$5))</f>
        <v/>
      </c>
      <c r="K2183" s="39" t="str">
        <f>IF($B2183="","",-SUMIFS(Tabla7[Cantidad],Tabla7[Código del producto],$B2183,Tabla7[Tipo de movimiento],"SALIDA",Tabla7[Mes],K$5))</f>
        <v/>
      </c>
      <c r="L2183" s="39" t="str">
        <f>IF($B2183="","",-SUMIFS(Tabla7[Cantidad],Tabla7[Código del producto],$B2183,Tabla7[Tipo de movimiento],"SALIDA",Tabla7[Mes],L$5))</f>
        <v/>
      </c>
      <c r="M2183" s="39" t="str">
        <f>IF($B2183="","",-SUMIFS(Tabla7[Cantidad],Tabla7[Código del producto],$B2183,Tabla7[Tipo de movimiento],"SALIDA",Tabla7[Mes],M$5))</f>
        <v/>
      </c>
      <c r="N2183" s="39" t="str">
        <f>IF($B2183="","",-SUMIFS(Tabla7[Cantidad],Tabla7[Código del producto],$B2183,Tabla7[Tipo de movimiento],"SALIDA",Tabla7[Mes],N$5))</f>
        <v/>
      </c>
      <c r="O2183" s="39" t="str">
        <f>IF($B2183="","",-SUMIFS(Tabla7[Cantidad],Tabla7[Código del producto],$B2183,Tabla7[Tipo de movimiento],"SALIDA",Tabla7[Mes],O$5))</f>
        <v/>
      </c>
      <c r="P2183" s="39" t="str">
        <f>IF($B2183="","",-SUMIFS(Tabla7[Cantidad],Tabla7[Código del producto],$B2183,Tabla7[Tipo de movimiento],"SALIDA",Tabla7[Mes],P$5))</f>
        <v/>
      </c>
      <c r="Q2183" s="39" t="str">
        <f t="shared" ref="Q2183:Q2246" si="102">IF($B2183="","",IFERROR(AVERAGE(N2183:P2183),0))</f>
        <v/>
      </c>
      <c r="R2183" s="51" t="str">
        <f>IF($B2183="","",IFERROR(VLOOKUP($B2183,'ABC rotación'!$C:$G,5,0),"C"))</f>
        <v/>
      </c>
      <c r="S2183" s="41" t="str">
        <f t="shared" ref="S2183:S2246" si="103">IF($B2183="","",IFERROR(H2183/Q2183*30,0))</f>
        <v/>
      </c>
      <c r="T2183" s="40" t="str">
        <f t="shared" ref="T2183:T2246" si="104">IF($B2183="","",S2183/F2183)</f>
        <v/>
      </c>
      <c r="U2183" s="23" t="str">
        <f>IF($B2183="","",VLOOKUP($T2183,Tablas!$X$14:$Y$17,2,1))</f>
        <v/>
      </c>
    </row>
    <row r="2184" spans="2:21" x14ac:dyDescent="0.2">
      <c r="B2184" s="1" t="str">
        <f>IF(Tablas!B2182="","",Tablas!B2182)</f>
        <v/>
      </c>
      <c r="C2184" s="1" t="str">
        <f>IF(Tablas!C2182="","",Tablas!C2182)</f>
        <v/>
      </c>
      <c r="D2184" s="1" t="str">
        <f>IF(Tablas!D2182="","",Tablas!D2182)</f>
        <v/>
      </c>
      <c r="E2184" s="1" t="str">
        <f>IF(Tablas!E2182="","",Tablas!E2182)</f>
        <v/>
      </c>
      <c r="F2184" s="1" t="str">
        <f>IF(Tablas!F2182="","",Tablas!F2182)</f>
        <v/>
      </c>
      <c r="G2184" s="1" t="str">
        <f>IF(Tablas!I2182="","",Tablas!I2182)</f>
        <v/>
      </c>
      <c r="H2184" s="1" t="s">
        <v>911</v>
      </c>
      <c r="I2184" s="39" t="str">
        <f>IF($B2184="","",-SUMIFS(Tabla7[Cantidad],Tabla7[Código del producto],$B2184,Tabla7[Tipo de movimiento],"SALIDA",Tabla7[Mes],I$5))</f>
        <v/>
      </c>
      <c r="J2184" s="39" t="str">
        <f>IF($B2184="","",-SUMIFS(Tabla7[Cantidad],Tabla7[Código del producto],$B2184,Tabla7[Tipo de movimiento],"SALIDA",Tabla7[Mes],J$5))</f>
        <v/>
      </c>
      <c r="K2184" s="39" t="str">
        <f>IF($B2184="","",-SUMIFS(Tabla7[Cantidad],Tabla7[Código del producto],$B2184,Tabla7[Tipo de movimiento],"SALIDA",Tabla7[Mes],K$5))</f>
        <v/>
      </c>
      <c r="L2184" s="39" t="str">
        <f>IF($B2184="","",-SUMIFS(Tabla7[Cantidad],Tabla7[Código del producto],$B2184,Tabla7[Tipo de movimiento],"SALIDA",Tabla7[Mes],L$5))</f>
        <v/>
      </c>
      <c r="M2184" s="39" t="str">
        <f>IF($B2184="","",-SUMIFS(Tabla7[Cantidad],Tabla7[Código del producto],$B2184,Tabla7[Tipo de movimiento],"SALIDA",Tabla7[Mes],M$5))</f>
        <v/>
      </c>
      <c r="N2184" s="39" t="str">
        <f>IF($B2184="","",-SUMIFS(Tabla7[Cantidad],Tabla7[Código del producto],$B2184,Tabla7[Tipo de movimiento],"SALIDA",Tabla7[Mes],N$5))</f>
        <v/>
      </c>
      <c r="O2184" s="39" t="str">
        <f>IF($B2184="","",-SUMIFS(Tabla7[Cantidad],Tabla7[Código del producto],$B2184,Tabla7[Tipo de movimiento],"SALIDA",Tabla7[Mes],O$5))</f>
        <v/>
      </c>
      <c r="P2184" s="39" t="str">
        <f>IF($B2184="","",-SUMIFS(Tabla7[Cantidad],Tabla7[Código del producto],$B2184,Tabla7[Tipo de movimiento],"SALIDA",Tabla7[Mes],P$5))</f>
        <v/>
      </c>
      <c r="Q2184" s="39" t="str">
        <f t="shared" si="102"/>
        <v/>
      </c>
      <c r="R2184" s="51" t="str">
        <f>IF($B2184="","",IFERROR(VLOOKUP($B2184,'ABC rotación'!$C:$G,5,0),"C"))</f>
        <v/>
      </c>
      <c r="S2184" s="41" t="str">
        <f t="shared" si="103"/>
        <v/>
      </c>
      <c r="T2184" s="40" t="str">
        <f t="shared" si="104"/>
        <v/>
      </c>
      <c r="U2184" s="23" t="str">
        <f>IF($B2184="","",VLOOKUP($T2184,Tablas!$X$14:$Y$17,2,1))</f>
        <v/>
      </c>
    </row>
    <row r="2185" spans="2:21" x14ac:dyDescent="0.2">
      <c r="B2185" s="1" t="str">
        <f>IF(Tablas!B2183="","",Tablas!B2183)</f>
        <v/>
      </c>
      <c r="C2185" s="1" t="str">
        <f>IF(Tablas!C2183="","",Tablas!C2183)</f>
        <v/>
      </c>
      <c r="D2185" s="1" t="str">
        <f>IF(Tablas!D2183="","",Tablas!D2183)</f>
        <v/>
      </c>
      <c r="E2185" s="1" t="str">
        <f>IF(Tablas!E2183="","",Tablas!E2183)</f>
        <v/>
      </c>
      <c r="F2185" s="1" t="str">
        <f>IF(Tablas!F2183="","",Tablas!F2183)</f>
        <v/>
      </c>
      <c r="G2185" s="1" t="str">
        <f>IF(Tablas!I2183="","",Tablas!I2183)</f>
        <v/>
      </c>
      <c r="H2185" s="1" t="s">
        <v>911</v>
      </c>
      <c r="I2185" s="39" t="str">
        <f>IF($B2185="","",-SUMIFS(Tabla7[Cantidad],Tabla7[Código del producto],$B2185,Tabla7[Tipo de movimiento],"SALIDA",Tabla7[Mes],I$5))</f>
        <v/>
      </c>
      <c r="J2185" s="39" t="str">
        <f>IF($B2185="","",-SUMIFS(Tabla7[Cantidad],Tabla7[Código del producto],$B2185,Tabla7[Tipo de movimiento],"SALIDA",Tabla7[Mes],J$5))</f>
        <v/>
      </c>
      <c r="K2185" s="39" t="str">
        <f>IF($B2185="","",-SUMIFS(Tabla7[Cantidad],Tabla7[Código del producto],$B2185,Tabla7[Tipo de movimiento],"SALIDA",Tabla7[Mes],K$5))</f>
        <v/>
      </c>
      <c r="L2185" s="39" t="str">
        <f>IF($B2185="","",-SUMIFS(Tabla7[Cantidad],Tabla7[Código del producto],$B2185,Tabla7[Tipo de movimiento],"SALIDA",Tabla7[Mes],L$5))</f>
        <v/>
      </c>
      <c r="M2185" s="39" t="str">
        <f>IF($B2185="","",-SUMIFS(Tabla7[Cantidad],Tabla7[Código del producto],$B2185,Tabla7[Tipo de movimiento],"SALIDA",Tabla7[Mes],M$5))</f>
        <v/>
      </c>
      <c r="N2185" s="39" t="str">
        <f>IF($B2185="","",-SUMIFS(Tabla7[Cantidad],Tabla7[Código del producto],$B2185,Tabla7[Tipo de movimiento],"SALIDA",Tabla7[Mes],N$5))</f>
        <v/>
      </c>
      <c r="O2185" s="39" t="str">
        <f>IF($B2185="","",-SUMIFS(Tabla7[Cantidad],Tabla7[Código del producto],$B2185,Tabla7[Tipo de movimiento],"SALIDA",Tabla7[Mes],O$5))</f>
        <v/>
      </c>
      <c r="P2185" s="39" t="str">
        <f>IF($B2185="","",-SUMIFS(Tabla7[Cantidad],Tabla7[Código del producto],$B2185,Tabla7[Tipo de movimiento],"SALIDA",Tabla7[Mes],P$5))</f>
        <v/>
      </c>
      <c r="Q2185" s="39" t="str">
        <f t="shared" si="102"/>
        <v/>
      </c>
      <c r="R2185" s="51" t="str">
        <f>IF($B2185="","",IFERROR(VLOOKUP($B2185,'ABC rotación'!$C:$G,5,0),"C"))</f>
        <v/>
      </c>
      <c r="S2185" s="41" t="str">
        <f t="shared" si="103"/>
        <v/>
      </c>
      <c r="T2185" s="40" t="str">
        <f t="shared" si="104"/>
        <v/>
      </c>
      <c r="U2185" s="23" t="str">
        <f>IF($B2185="","",VLOOKUP($T2185,Tablas!$X$14:$Y$17,2,1))</f>
        <v/>
      </c>
    </row>
    <row r="2186" spans="2:21" x14ac:dyDescent="0.2">
      <c r="B2186" s="1" t="str">
        <f>IF(Tablas!B2184="","",Tablas!B2184)</f>
        <v/>
      </c>
      <c r="C2186" s="1" t="str">
        <f>IF(Tablas!C2184="","",Tablas!C2184)</f>
        <v/>
      </c>
      <c r="D2186" s="1" t="str">
        <f>IF(Tablas!D2184="","",Tablas!D2184)</f>
        <v/>
      </c>
      <c r="E2186" s="1" t="str">
        <f>IF(Tablas!E2184="","",Tablas!E2184)</f>
        <v/>
      </c>
      <c r="F2186" s="1" t="str">
        <f>IF(Tablas!F2184="","",Tablas!F2184)</f>
        <v/>
      </c>
      <c r="G2186" s="1" t="str">
        <f>IF(Tablas!I2184="","",Tablas!I2184)</f>
        <v/>
      </c>
      <c r="H2186" s="1" t="s">
        <v>911</v>
      </c>
      <c r="I2186" s="39" t="str">
        <f>IF($B2186="","",-SUMIFS(Tabla7[Cantidad],Tabla7[Código del producto],$B2186,Tabla7[Tipo de movimiento],"SALIDA",Tabla7[Mes],I$5))</f>
        <v/>
      </c>
      <c r="J2186" s="39" t="str">
        <f>IF($B2186="","",-SUMIFS(Tabla7[Cantidad],Tabla7[Código del producto],$B2186,Tabla7[Tipo de movimiento],"SALIDA",Tabla7[Mes],J$5))</f>
        <v/>
      </c>
      <c r="K2186" s="39" t="str">
        <f>IF($B2186="","",-SUMIFS(Tabla7[Cantidad],Tabla7[Código del producto],$B2186,Tabla7[Tipo de movimiento],"SALIDA",Tabla7[Mes],K$5))</f>
        <v/>
      </c>
      <c r="L2186" s="39" t="str">
        <f>IF($B2186="","",-SUMIFS(Tabla7[Cantidad],Tabla7[Código del producto],$B2186,Tabla7[Tipo de movimiento],"SALIDA",Tabla7[Mes],L$5))</f>
        <v/>
      </c>
      <c r="M2186" s="39" t="str">
        <f>IF($B2186="","",-SUMIFS(Tabla7[Cantidad],Tabla7[Código del producto],$B2186,Tabla7[Tipo de movimiento],"SALIDA",Tabla7[Mes],M$5))</f>
        <v/>
      </c>
      <c r="N2186" s="39" t="str">
        <f>IF($B2186="","",-SUMIFS(Tabla7[Cantidad],Tabla7[Código del producto],$B2186,Tabla7[Tipo de movimiento],"SALIDA",Tabla7[Mes],N$5))</f>
        <v/>
      </c>
      <c r="O2186" s="39" t="str">
        <f>IF($B2186="","",-SUMIFS(Tabla7[Cantidad],Tabla7[Código del producto],$B2186,Tabla7[Tipo de movimiento],"SALIDA",Tabla7[Mes],O$5))</f>
        <v/>
      </c>
      <c r="P2186" s="39" t="str">
        <f>IF($B2186="","",-SUMIFS(Tabla7[Cantidad],Tabla7[Código del producto],$B2186,Tabla7[Tipo de movimiento],"SALIDA",Tabla7[Mes],P$5))</f>
        <v/>
      </c>
      <c r="Q2186" s="39" t="str">
        <f t="shared" si="102"/>
        <v/>
      </c>
      <c r="R2186" s="51" t="str">
        <f>IF($B2186="","",IFERROR(VLOOKUP($B2186,'ABC rotación'!$C:$G,5,0),"C"))</f>
        <v/>
      </c>
      <c r="S2186" s="41" t="str">
        <f t="shared" si="103"/>
        <v/>
      </c>
      <c r="T2186" s="40" t="str">
        <f t="shared" si="104"/>
        <v/>
      </c>
      <c r="U2186" s="23" t="str">
        <f>IF($B2186="","",VLOOKUP($T2186,Tablas!$X$14:$Y$17,2,1))</f>
        <v/>
      </c>
    </row>
    <row r="2187" spans="2:21" x14ac:dyDescent="0.2">
      <c r="B2187" s="1" t="str">
        <f>IF(Tablas!B2185="","",Tablas!B2185)</f>
        <v/>
      </c>
      <c r="C2187" s="1" t="str">
        <f>IF(Tablas!C2185="","",Tablas!C2185)</f>
        <v/>
      </c>
      <c r="D2187" s="1" t="str">
        <f>IF(Tablas!D2185="","",Tablas!D2185)</f>
        <v/>
      </c>
      <c r="E2187" s="1" t="str">
        <f>IF(Tablas!E2185="","",Tablas!E2185)</f>
        <v/>
      </c>
      <c r="F2187" s="1" t="str">
        <f>IF(Tablas!F2185="","",Tablas!F2185)</f>
        <v/>
      </c>
      <c r="G2187" s="1" t="str">
        <f>IF(Tablas!I2185="","",Tablas!I2185)</f>
        <v/>
      </c>
      <c r="H2187" s="1" t="s">
        <v>911</v>
      </c>
      <c r="I2187" s="39" t="str">
        <f>IF($B2187="","",-SUMIFS(Tabla7[Cantidad],Tabla7[Código del producto],$B2187,Tabla7[Tipo de movimiento],"SALIDA",Tabla7[Mes],I$5))</f>
        <v/>
      </c>
      <c r="J2187" s="39" t="str">
        <f>IF($B2187="","",-SUMIFS(Tabla7[Cantidad],Tabla7[Código del producto],$B2187,Tabla7[Tipo de movimiento],"SALIDA",Tabla7[Mes],J$5))</f>
        <v/>
      </c>
      <c r="K2187" s="39" t="str">
        <f>IF($B2187="","",-SUMIFS(Tabla7[Cantidad],Tabla7[Código del producto],$B2187,Tabla7[Tipo de movimiento],"SALIDA",Tabla7[Mes],K$5))</f>
        <v/>
      </c>
      <c r="L2187" s="39" t="str">
        <f>IF($B2187="","",-SUMIFS(Tabla7[Cantidad],Tabla7[Código del producto],$B2187,Tabla7[Tipo de movimiento],"SALIDA",Tabla7[Mes],L$5))</f>
        <v/>
      </c>
      <c r="M2187" s="39" t="str">
        <f>IF($B2187="","",-SUMIFS(Tabla7[Cantidad],Tabla7[Código del producto],$B2187,Tabla7[Tipo de movimiento],"SALIDA",Tabla7[Mes],M$5))</f>
        <v/>
      </c>
      <c r="N2187" s="39" t="str">
        <f>IF($B2187="","",-SUMIFS(Tabla7[Cantidad],Tabla7[Código del producto],$B2187,Tabla7[Tipo de movimiento],"SALIDA",Tabla7[Mes],N$5))</f>
        <v/>
      </c>
      <c r="O2187" s="39" t="str">
        <f>IF($B2187="","",-SUMIFS(Tabla7[Cantidad],Tabla7[Código del producto],$B2187,Tabla7[Tipo de movimiento],"SALIDA",Tabla7[Mes],O$5))</f>
        <v/>
      </c>
      <c r="P2187" s="39" t="str">
        <f>IF($B2187="","",-SUMIFS(Tabla7[Cantidad],Tabla7[Código del producto],$B2187,Tabla7[Tipo de movimiento],"SALIDA",Tabla7[Mes],P$5))</f>
        <v/>
      </c>
      <c r="Q2187" s="39" t="str">
        <f t="shared" si="102"/>
        <v/>
      </c>
      <c r="R2187" s="51" t="str">
        <f>IF($B2187="","",IFERROR(VLOOKUP($B2187,'ABC rotación'!$C:$G,5,0),"C"))</f>
        <v/>
      </c>
      <c r="S2187" s="41" t="str">
        <f t="shared" si="103"/>
        <v/>
      </c>
      <c r="T2187" s="40" t="str">
        <f t="shared" si="104"/>
        <v/>
      </c>
      <c r="U2187" s="23" t="str">
        <f>IF($B2187="","",VLOOKUP($T2187,Tablas!$X$14:$Y$17,2,1))</f>
        <v/>
      </c>
    </row>
    <row r="2188" spans="2:21" x14ac:dyDescent="0.2">
      <c r="B2188" s="1" t="str">
        <f>IF(Tablas!B2186="","",Tablas!B2186)</f>
        <v/>
      </c>
      <c r="C2188" s="1" t="str">
        <f>IF(Tablas!C2186="","",Tablas!C2186)</f>
        <v/>
      </c>
      <c r="D2188" s="1" t="str">
        <f>IF(Tablas!D2186="","",Tablas!D2186)</f>
        <v/>
      </c>
      <c r="E2188" s="1" t="str">
        <f>IF(Tablas!E2186="","",Tablas!E2186)</f>
        <v/>
      </c>
      <c r="F2188" s="1" t="str">
        <f>IF(Tablas!F2186="","",Tablas!F2186)</f>
        <v/>
      </c>
      <c r="G2188" s="1" t="str">
        <f>IF(Tablas!I2186="","",Tablas!I2186)</f>
        <v/>
      </c>
      <c r="H2188" s="1" t="s">
        <v>911</v>
      </c>
      <c r="I2188" s="39" t="str">
        <f>IF($B2188="","",-SUMIFS(Tabla7[Cantidad],Tabla7[Código del producto],$B2188,Tabla7[Tipo de movimiento],"SALIDA",Tabla7[Mes],I$5))</f>
        <v/>
      </c>
      <c r="J2188" s="39" t="str">
        <f>IF($B2188="","",-SUMIFS(Tabla7[Cantidad],Tabla7[Código del producto],$B2188,Tabla7[Tipo de movimiento],"SALIDA",Tabla7[Mes],J$5))</f>
        <v/>
      </c>
      <c r="K2188" s="39" t="str">
        <f>IF($B2188="","",-SUMIFS(Tabla7[Cantidad],Tabla7[Código del producto],$B2188,Tabla7[Tipo de movimiento],"SALIDA",Tabla7[Mes],K$5))</f>
        <v/>
      </c>
      <c r="L2188" s="39" t="str">
        <f>IF($B2188="","",-SUMIFS(Tabla7[Cantidad],Tabla7[Código del producto],$B2188,Tabla7[Tipo de movimiento],"SALIDA",Tabla7[Mes],L$5))</f>
        <v/>
      </c>
      <c r="M2188" s="39" t="str">
        <f>IF($B2188="","",-SUMIFS(Tabla7[Cantidad],Tabla7[Código del producto],$B2188,Tabla7[Tipo de movimiento],"SALIDA",Tabla7[Mes],M$5))</f>
        <v/>
      </c>
      <c r="N2188" s="39" t="str">
        <f>IF($B2188="","",-SUMIFS(Tabla7[Cantidad],Tabla7[Código del producto],$B2188,Tabla7[Tipo de movimiento],"SALIDA",Tabla7[Mes],N$5))</f>
        <v/>
      </c>
      <c r="O2188" s="39" t="str">
        <f>IF($B2188="","",-SUMIFS(Tabla7[Cantidad],Tabla7[Código del producto],$B2188,Tabla7[Tipo de movimiento],"SALIDA",Tabla7[Mes],O$5))</f>
        <v/>
      </c>
      <c r="P2188" s="39" t="str">
        <f>IF($B2188="","",-SUMIFS(Tabla7[Cantidad],Tabla7[Código del producto],$B2188,Tabla7[Tipo de movimiento],"SALIDA",Tabla7[Mes],P$5))</f>
        <v/>
      </c>
      <c r="Q2188" s="39" t="str">
        <f t="shared" si="102"/>
        <v/>
      </c>
      <c r="R2188" s="51" t="str">
        <f>IF($B2188="","",IFERROR(VLOOKUP($B2188,'ABC rotación'!$C:$G,5,0),"C"))</f>
        <v/>
      </c>
      <c r="S2188" s="41" t="str">
        <f t="shared" si="103"/>
        <v/>
      </c>
      <c r="T2188" s="40" t="str">
        <f t="shared" si="104"/>
        <v/>
      </c>
      <c r="U2188" s="23" t="str">
        <f>IF($B2188="","",VLOOKUP($T2188,Tablas!$X$14:$Y$17,2,1))</f>
        <v/>
      </c>
    </row>
    <row r="2189" spans="2:21" x14ac:dyDescent="0.2">
      <c r="B2189" s="1" t="str">
        <f>IF(Tablas!B2187="","",Tablas!B2187)</f>
        <v/>
      </c>
      <c r="C2189" s="1" t="str">
        <f>IF(Tablas!C2187="","",Tablas!C2187)</f>
        <v/>
      </c>
      <c r="D2189" s="1" t="str">
        <f>IF(Tablas!D2187="","",Tablas!D2187)</f>
        <v/>
      </c>
      <c r="E2189" s="1" t="str">
        <f>IF(Tablas!E2187="","",Tablas!E2187)</f>
        <v/>
      </c>
      <c r="F2189" s="1" t="str">
        <f>IF(Tablas!F2187="","",Tablas!F2187)</f>
        <v/>
      </c>
      <c r="G2189" s="1" t="str">
        <f>IF(Tablas!I2187="","",Tablas!I2187)</f>
        <v/>
      </c>
      <c r="H2189" s="1" t="s">
        <v>911</v>
      </c>
      <c r="I2189" s="39" t="str">
        <f>IF($B2189="","",-SUMIFS(Tabla7[Cantidad],Tabla7[Código del producto],$B2189,Tabla7[Tipo de movimiento],"SALIDA",Tabla7[Mes],I$5))</f>
        <v/>
      </c>
      <c r="J2189" s="39" t="str">
        <f>IF($B2189="","",-SUMIFS(Tabla7[Cantidad],Tabla7[Código del producto],$B2189,Tabla7[Tipo de movimiento],"SALIDA",Tabla7[Mes],J$5))</f>
        <v/>
      </c>
      <c r="K2189" s="39" t="str">
        <f>IF($B2189="","",-SUMIFS(Tabla7[Cantidad],Tabla7[Código del producto],$B2189,Tabla7[Tipo de movimiento],"SALIDA",Tabla7[Mes],K$5))</f>
        <v/>
      </c>
      <c r="L2189" s="39" t="str">
        <f>IF($B2189="","",-SUMIFS(Tabla7[Cantidad],Tabla7[Código del producto],$B2189,Tabla7[Tipo de movimiento],"SALIDA",Tabla7[Mes],L$5))</f>
        <v/>
      </c>
      <c r="M2189" s="39" t="str">
        <f>IF($B2189="","",-SUMIFS(Tabla7[Cantidad],Tabla7[Código del producto],$B2189,Tabla7[Tipo de movimiento],"SALIDA",Tabla7[Mes],M$5))</f>
        <v/>
      </c>
      <c r="N2189" s="39" t="str">
        <f>IF($B2189="","",-SUMIFS(Tabla7[Cantidad],Tabla7[Código del producto],$B2189,Tabla7[Tipo de movimiento],"SALIDA",Tabla7[Mes],N$5))</f>
        <v/>
      </c>
      <c r="O2189" s="39" t="str">
        <f>IF($B2189="","",-SUMIFS(Tabla7[Cantidad],Tabla7[Código del producto],$B2189,Tabla7[Tipo de movimiento],"SALIDA",Tabla7[Mes],O$5))</f>
        <v/>
      </c>
      <c r="P2189" s="39" t="str">
        <f>IF($B2189="","",-SUMIFS(Tabla7[Cantidad],Tabla7[Código del producto],$B2189,Tabla7[Tipo de movimiento],"SALIDA",Tabla7[Mes],P$5))</f>
        <v/>
      </c>
      <c r="Q2189" s="39" t="str">
        <f t="shared" si="102"/>
        <v/>
      </c>
      <c r="R2189" s="51" t="str">
        <f>IF($B2189="","",IFERROR(VLOOKUP($B2189,'ABC rotación'!$C:$G,5,0),"C"))</f>
        <v/>
      </c>
      <c r="S2189" s="41" t="str">
        <f t="shared" si="103"/>
        <v/>
      </c>
      <c r="T2189" s="40" t="str">
        <f t="shared" si="104"/>
        <v/>
      </c>
      <c r="U2189" s="23" t="str">
        <f>IF($B2189="","",VLOOKUP($T2189,Tablas!$X$14:$Y$17,2,1))</f>
        <v/>
      </c>
    </row>
    <row r="2190" spans="2:21" x14ac:dyDescent="0.2">
      <c r="B2190" s="1" t="str">
        <f>IF(Tablas!B2188="","",Tablas!B2188)</f>
        <v/>
      </c>
      <c r="C2190" s="1" t="str">
        <f>IF(Tablas!C2188="","",Tablas!C2188)</f>
        <v/>
      </c>
      <c r="D2190" s="1" t="str">
        <f>IF(Tablas!D2188="","",Tablas!D2188)</f>
        <v/>
      </c>
      <c r="E2190" s="1" t="str">
        <f>IF(Tablas!E2188="","",Tablas!E2188)</f>
        <v/>
      </c>
      <c r="F2190" s="1" t="str">
        <f>IF(Tablas!F2188="","",Tablas!F2188)</f>
        <v/>
      </c>
      <c r="G2190" s="1" t="str">
        <f>IF(Tablas!I2188="","",Tablas!I2188)</f>
        <v/>
      </c>
      <c r="H2190" s="1" t="s">
        <v>911</v>
      </c>
      <c r="I2190" s="39" t="str">
        <f>IF($B2190="","",-SUMIFS(Tabla7[Cantidad],Tabla7[Código del producto],$B2190,Tabla7[Tipo de movimiento],"SALIDA",Tabla7[Mes],I$5))</f>
        <v/>
      </c>
      <c r="J2190" s="39" t="str">
        <f>IF($B2190="","",-SUMIFS(Tabla7[Cantidad],Tabla7[Código del producto],$B2190,Tabla7[Tipo de movimiento],"SALIDA",Tabla7[Mes],J$5))</f>
        <v/>
      </c>
      <c r="K2190" s="39" t="str">
        <f>IF($B2190="","",-SUMIFS(Tabla7[Cantidad],Tabla7[Código del producto],$B2190,Tabla7[Tipo de movimiento],"SALIDA",Tabla7[Mes],K$5))</f>
        <v/>
      </c>
      <c r="L2190" s="39" t="str">
        <f>IF($B2190="","",-SUMIFS(Tabla7[Cantidad],Tabla7[Código del producto],$B2190,Tabla7[Tipo de movimiento],"SALIDA",Tabla7[Mes],L$5))</f>
        <v/>
      </c>
      <c r="M2190" s="39" t="str">
        <f>IF($B2190="","",-SUMIFS(Tabla7[Cantidad],Tabla7[Código del producto],$B2190,Tabla7[Tipo de movimiento],"SALIDA",Tabla7[Mes],M$5))</f>
        <v/>
      </c>
      <c r="N2190" s="39" t="str">
        <f>IF($B2190="","",-SUMIFS(Tabla7[Cantidad],Tabla7[Código del producto],$B2190,Tabla7[Tipo de movimiento],"SALIDA",Tabla7[Mes],N$5))</f>
        <v/>
      </c>
      <c r="O2190" s="39" t="str">
        <f>IF($B2190="","",-SUMIFS(Tabla7[Cantidad],Tabla7[Código del producto],$B2190,Tabla7[Tipo de movimiento],"SALIDA",Tabla7[Mes],O$5))</f>
        <v/>
      </c>
      <c r="P2190" s="39" t="str">
        <f>IF($B2190="","",-SUMIFS(Tabla7[Cantidad],Tabla7[Código del producto],$B2190,Tabla7[Tipo de movimiento],"SALIDA",Tabla7[Mes],P$5))</f>
        <v/>
      </c>
      <c r="Q2190" s="39" t="str">
        <f t="shared" si="102"/>
        <v/>
      </c>
      <c r="R2190" s="51" t="str">
        <f>IF($B2190="","",IFERROR(VLOOKUP($B2190,'ABC rotación'!$C:$G,5,0),"C"))</f>
        <v/>
      </c>
      <c r="S2190" s="41" t="str">
        <f t="shared" si="103"/>
        <v/>
      </c>
      <c r="T2190" s="40" t="str">
        <f t="shared" si="104"/>
        <v/>
      </c>
      <c r="U2190" s="23" t="str">
        <f>IF($B2190="","",VLOOKUP($T2190,Tablas!$X$14:$Y$17,2,1))</f>
        <v/>
      </c>
    </row>
    <row r="2191" spans="2:21" x14ac:dyDescent="0.2">
      <c r="B2191" s="1" t="str">
        <f>IF(Tablas!B2189="","",Tablas!B2189)</f>
        <v/>
      </c>
      <c r="C2191" s="1" t="str">
        <f>IF(Tablas!C2189="","",Tablas!C2189)</f>
        <v/>
      </c>
      <c r="D2191" s="1" t="str">
        <f>IF(Tablas!D2189="","",Tablas!D2189)</f>
        <v/>
      </c>
      <c r="E2191" s="1" t="str">
        <f>IF(Tablas!E2189="","",Tablas!E2189)</f>
        <v/>
      </c>
      <c r="F2191" s="1" t="str">
        <f>IF(Tablas!F2189="","",Tablas!F2189)</f>
        <v/>
      </c>
      <c r="G2191" s="1" t="str">
        <f>IF(Tablas!I2189="","",Tablas!I2189)</f>
        <v/>
      </c>
      <c r="H2191" s="1" t="s">
        <v>911</v>
      </c>
      <c r="I2191" s="39" t="str">
        <f>IF($B2191="","",-SUMIFS(Tabla7[Cantidad],Tabla7[Código del producto],$B2191,Tabla7[Tipo de movimiento],"SALIDA",Tabla7[Mes],I$5))</f>
        <v/>
      </c>
      <c r="J2191" s="39" t="str">
        <f>IF($B2191="","",-SUMIFS(Tabla7[Cantidad],Tabla7[Código del producto],$B2191,Tabla7[Tipo de movimiento],"SALIDA",Tabla7[Mes],J$5))</f>
        <v/>
      </c>
      <c r="K2191" s="39" t="str">
        <f>IF($B2191="","",-SUMIFS(Tabla7[Cantidad],Tabla7[Código del producto],$B2191,Tabla7[Tipo de movimiento],"SALIDA",Tabla7[Mes],K$5))</f>
        <v/>
      </c>
      <c r="L2191" s="39" t="str">
        <f>IF($B2191="","",-SUMIFS(Tabla7[Cantidad],Tabla7[Código del producto],$B2191,Tabla7[Tipo de movimiento],"SALIDA",Tabla7[Mes],L$5))</f>
        <v/>
      </c>
      <c r="M2191" s="39" t="str">
        <f>IF($B2191="","",-SUMIFS(Tabla7[Cantidad],Tabla7[Código del producto],$B2191,Tabla7[Tipo de movimiento],"SALIDA",Tabla7[Mes],M$5))</f>
        <v/>
      </c>
      <c r="N2191" s="39" t="str">
        <f>IF($B2191="","",-SUMIFS(Tabla7[Cantidad],Tabla7[Código del producto],$B2191,Tabla7[Tipo de movimiento],"SALIDA",Tabla7[Mes],N$5))</f>
        <v/>
      </c>
      <c r="O2191" s="39" t="str">
        <f>IF($B2191="","",-SUMIFS(Tabla7[Cantidad],Tabla7[Código del producto],$B2191,Tabla7[Tipo de movimiento],"SALIDA",Tabla7[Mes],O$5))</f>
        <v/>
      </c>
      <c r="P2191" s="39" t="str">
        <f>IF($B2191="","",-SUMIFS(Tabla7[Cantidad],Tabla7[Código del producto],$B2191,Tabla7[Tipo de movimiento],"SALIDA",Tabla7[Mes],P$5))</f>
        <v/>
      </c>
      <c r="Q2191" s="39" t="str">
        <f t="shared" si="102"/>
        <v/>
      </c>
      <c r="R2191" s="51" t="str">
        <f>IF($B2191="","",IFERROR(VLOOKUP($B2191,'ABC rotación'!$C:$G,5,0),"C"))</f>
        <v/>
      </c>
      <c r="S2191" s="41" t="str">
        <f t="shared" si="103"/>
        <v/>
      </c>
      <c r="T2191" s="40" t="str">
        <f t="shared" si="104"/>
        <v/>
      </c>
      <c r="U2191" s="23" t="str">
        <f>IF($B2191="","",VLOOKUP($T2191,Tablas!$X$14:$Y$17,2,1))</f>
        <v/>
      </c>
    </row>
    <row r="2192" spans="2:21" x14ac:dyDescent="0.2">
      <c r="B2192" s="1" t="str">
        <f>IF(Tablas!B2190="","",Tablas!B2190)</f>
        <v/>
      </c>
      <c r="C2192" s="1" t="str">
        <f>IF(Tablas!C2190="","",Tablas!C2190)</f>
        <v/>
      </c>
      <c r="D2192" s="1" t="str">
        <f>IF(Tablas!D2190="","",Tablas!D2190)</f>
        <v/>
      </c>
      <c r="E2192" s="1" t="str">
        <f>IF(Tablas!E2190="","",Tablas!E2190)</f>
        <v/>
      </c>
      <c r="F2192" s="1" t="str">
        <f>IF(Tablas!F2190="","",Tablas!F2190)</f>
        <v/>
      </c>
      <c r="G2192" s="1" t="str">
        <f>IF(Tablas!I2190="","",Tablas!I2190)</f>
        <v/>
      </c>
      <c r="H2192" s="1" t="s">
        <v>911</v>
      </c>
      <c r="I2192" s="39" t="str">
        <f>IF($B2192="","",-SUMIFS(Tabla7[Cantidad],Tabla7[Código del producto],$B2192,Tabla7[Tipo de movimiento],"SALIDA",Tabla7[Mes],I$5))</f>
        <v/>
      </c>
      <c r="J2192" s="39" t="str">
        <f>IF($B2192="","",-SUMIFS(Tabla7[Cantidad],Tabla7[Código del producto],$B2192,Tabla7[Tipo de movimiento],"SALIDA",Tabla7[Mes],J$5))</f>
        <v/>
      </c>
      <c r="K2192" s="39" t="str">
        <f>IF($B2192="","",-SUMIFS(Tabla7[Cantidad],Tabla7[Código del producto],$B2192,Tabla7[Tipo de movimiento],"SALIDA",Tabla7[Mes],K$5))</f>
        <v/>
      </c>
      <c r="L2192" s="39" t="str">
        <f>IF($B2192="","",-SUMIFS(Tabla7[Cantidad],Tabla7[Código del producto],$B2192,Tabla7[Tipo de movimiento],"SALIDA",Tabla7[Mes],L$5))</f>
        <v/>
      </c>
      <c r="M2192" s="39" t="str">
        <f>IF($B2192="","",-SUMIFS(Tabla7[Cantidad],Tabla7[Código del producto],$B2192,Tabla7[Tipo de movimiento],"SALIDA",Tabla7[Mes],M$5))</f>
        <v/>
      </c>
      <c r="N2192" s="39" t="str">
        <f>IF($B2192="","",-SUMIFS(Tabla7[Cantidad],Tabla7[Código del producto],$B2192,Tabla7[Tipo de movimiento],"SALIDA",Tabla7[Mes],N$5))</f>
        <v/>
      </c>
      <c r="O2192" s="39" t="str">
        <f>IF($B2192="","",-SUMIFS(Tabla7[Cantidad],Tabla7[Código del producto],$B2192,Tabla7[Tipo de movimiento],"SALIDA",Tabla7[Mes],O$5))</f>
        <v/>
      </c>
      <c r="P2192" s="39" t="str">
        <f>IF($B2192="","",-SUMIFS(Tabla7[Cantidad],Tabla7[Código del producto],$B2192,Tabla7[Tipo de movimiento],"SALIDA",Tabla7[Mes],P$5))</f>
        <v/>
      </c>
      <c r="Q2192" s="39" t="str">
        <f t="shared" si="102"/>
        <v/>
      </c>
      <c r="R2192" s="51" t="str">
        <f>IF($B2192="","",IFERROR(VLOOKUP($B2192,'ABC rotación'!$C:$G,5,0),"C"))</f>
        <v/>
      </c>
      <c r="S2192" s="41" t="str">
        <f t="shared" si="103"/>
        <v/>
      </c>
      <c r="T2192" s="40" t="str">
        <f t="shared" si="104"/>
        <v/>
      </c>
      <c r="U2192" s="23" t="str">
        <f>IF($B2192="","",VLOOKUP($T2192,Tablas!$X$14:$Y$17,2,1))</f>
        <v/>
      </c>
    </row>
    <row r="2193" spans="2:21" x14ac:dyDescent="0.2">
      <c r="B2193" s="1" t="str">
        <f>IF(Tablas!B2191="","",Tablas!B2191)</f>
        <v/>
      </c>
      <c r="C2193" s="1" t="str">
        <f>IF(Tablas!C2191="","",Tablas!C2191)</f>
        <v/>
      </c>
      <c r="D2193" s="1" t="str">
        <f>IF(Tablas!D2191="","",Tablas!D2191)</f>
        <v/>
      </c>
      <c r="E2193" s="1" t="str">
        <f>IF(Tablas!E2191="","",Tablas!E2191)</f>
        <v/>
      </c>
      <c r="F2193" s="1" t="str">
        <f>IF(Tablas!F2191="","",Tablas!F2191)</f>
        <v/>
      </c>
      <c r="G2193" s="1" t="str">
        <f>IF(Tablas!I2191="","",Tablas!I2191)</f>
        <v/>
      </c>
      <c r="H2193" s="1" t="s">
        <v>911</v>
      </c>
      <c r="I2193" s="39" t="str">
        <f>IF($B2193="","",-SUMIFS(Tabla7[Cantidad],Tabla7[Código del producto],$B2193,Tabla7[Tipo de movimiento],"SALIDA",Tabla7[Mes],I$5))</f>
        <v/>
      </c>
      <c r="J2193" s="39" t="str">
        <f>IF($B2193="","",-SUMIFS(Tabla7[Cantidad],Tabla7[Código del producto],$B2193,Tabla7[Tipo de movimiento],"SALIDA",Tabla7[Mes],J$5))</f>
        <v/>
      </c>
      <c r="K2193" s="39" t="str">
        <f>IF($B2193="","",-SUMIFS(Tabla7[Cantidad],Tabla7[Código del producto],$B2193,Tabla7[Tipo de movimiento],"SALIDA",Tabla7[Mes],K$5))</f>
        <v/>
      </c>
      <c r="L2193" s="39" t="str">
        <f>IF($B2193="","",-SUMIFS(Tabla7[Cantidad],Tabla7[Código del producto],$B2193,Tabla7[Tipo de movimiento],"SALIDA",Tabla7[Mes],L$5))</f>
        <v/>
      </c>
      <c r="M2193" s="39" t="str">
        <f>IF($B2193="","",-SUMIFS(Tabla7[Cantidad],Tabla7[Código del producto],$B2193,Tabla7[Tipo de movimiento],"SALIDA",Tabla7[Mes],M$5))</f>
        <v/>
      </c>
      <c r="N2193" s="39" t="str">
        <f>IF($B2193="","",-SUMIFS(Tabla7[Cantidad],Tabla7[Código del producto],$B2193,Tabla7[Tipo de movimiento],"SALIDA",Tabla7[Mes],N$5))</f>
        <v/>
      </c>
      <c r="O2193" s="39" t="str">
        <f>IF($B2193="","",-SUMIFS(Tabla7[Cantidad],Tabla7[Código del producto],$B2193,Tabla7[Tipo de movimiento],"SALIDA",Tabla7[Mes],O$5))</f>
        <v/>
      </c>
      <c r="P2193" s="39" t="str">
        <f>IF($B2193="","",-SUMIFS(Tabla7[Cantidad],Tabla7[Código del producto],$B2193,Tabla7[Tipo de movimiento],"SALIDA",Tabla7[Mes],P$5))</f>
        <v/>
      </c>
      <c r="Q2193" s="39" t="str">
        <f t="shared" si="102"/>
        <v/>
      </c>
      <c r="R2193" s="51" t="str">
        <f>IF($B2193="","",IFERROR(VLOOKUP($B2193,'ABC rotación'!$C:$G,5,0),"C"))</f>
        <v/>
      </c>
      <c r="S2193" s="41" t="str">
        <f t="shared" si="103"/>
        <v/>
      </c>
      <c r="T2193" s="40" t="str">
        <f t="shared" si="104"/>
        <v/>
      </c>
      <c r="U2193" s="23" t="str">
        <f>IF($B2193="","",VLOOKUP($T2193,Tablas!$X$14:$Y$17,2,1))</f>
        <v/>
      </c>
    </row>
    <row r="2194" spans="2:21" x14ac:dyDescent="0.2">
      <c r="B2194" s="1" t="str">
        <f>IF(Tablas!B2192="","",Tablas!B2192)</f>
        <v/>
      </c>
      <c r="C2194" s="1" t="str">
        <f>IF(Tablas!C2192="","",Tablas!C2192)</f>
        <v/>
      </c>
      <c r="D2194" s="1" t="str">
        <f>IF(Tablas!D2192="","",Tablas!D2192)</f>
        <v/>
      </c>
      <c r="E2194" s="1" t="str">
        <f>IF(Tablas!E2192="","",Tablas!E2192)</f>
        <v/>
      </c>
      <c r="F2194" s="1" t="str">
        <f>IF(Tablas!F2192="","",Tablas!F2192)</f>
        <v/>
      </c>
      <c r="G2194" s="1" t="str">
        <f>IF(Tablas!I2192="","",Tablas!I2192)</f>
        <v/>
      </c>
      <c r="H2194" s="1" t="s">
        <v>911</v>
      </c>
      <c r="I2194" s="39" t="str">
        <f>IF($B2194="","",-SUMIFS(Tabla7[Cantidad],Tabla7[Código del producto],$B2194,Tabla7[Tipo de movimiento],"SALIDA",Tabla7[Mes],I$5))</f>
        <v/>
      </c>
      <c r="J2194" s="39" t="str">
        <f>IF($B2194="","",-SUMIFS(Tabla7[Cantidad],Tabla7[Código del producto],$B2194,Tabla7[Tipo de movimiento],"SALIDA",Tabla7[Mes],J$5))</f>
        <v/>
      </c>
      <c r="K2194" s="39" t="str">
        <f>IF($B2194="","",-SUMIFS(Tabla7[Cantidad],Tabla7[Código del producto],$B2194,Tabla7[Tipo de movimiento],"SALIDA",Tabla7[Mes],K$5))</f>
        <v/>
      </c>
      <c r="L2194" s="39" t="str">
        <f>IF($B2194="","",-SUMIFS(Tabla7[Cantidad],Tabla7[Código del producto],$B2194,Tabla7[Tipo de movimiento],"SALIDA",Tabla7[Mes],L$5))</f>
        <v/>
      </c>
      <c r="M2194" s="39" t="str">
        <f>IF($B2194="","",-SUMIFS(Tabla7[Cantidad],Tabla7[Código del producto],$B2194,Tabla7[Tipo de movimiento],"SALIDA",Tabla7[Mes],M$5))</f>
        <v/>
      </c>
      <c r="N2194" s="39" t="str">
        <f>IF($B2194="","",-SUMIFS(Tabla7[Cantidad],Tabla7[Código del producto],$B2194,Tabla7[Tipo de movimiento],"SALIDA",Tabla7[Mes],N$5))</f>
        <v/>
      </c>
      <c r="O2194" s="39" t="str">
        <f>IF($B2194="","",-SUMIFS(Tabla7[Cantidad],Tabla7[Código del producto],$B2194,Tabla7[Tipo de movimiento],"SALIDA",Tabla7[Mes],O$5))</f>
        <v/>
      </c>
      <c r="P2194" s="39" t="str">
        <f>IF($B2194="","",-SUMIFS(Tabla7[Cantidad],Tabla7[Código del producto],$B2194,Tabla7[Tipo de movimiento],"SALIDA",Tabla7[Mes],P$5))</f>
        <v/>
      </c>
      <c r="Q2194" s="39" t="str">
        <f t="shared" si="102"/>
        <v/>
      </c>
      <c r="R2194" s="51" t="str">
        <f>IF($B2194="","",IFERROR(VLOOKUP($B2194,'ABC rotación'!$C:$G,5,0),"C"))</f>
        <v/>
      </c>
      <c r="S2194" s="41" t="str">
        <f t="shared" si="103"/>
        <v/>
      </c>
      <c r="T2194" s="40" t="str">
        <f t="shared" si="104"/>
        <v/>
      </c>
      <c r="U2194" s="23" t="str">
        <f>IF($B2194="","",VLOOKUP($T2194,Tablas!$X$14:$Y$17,2,1))</f>
        <v/>
      </c>
    </row>
    <row r="2195" spans="2:21" x14ac:dyDescent="0.2">
      <c r="B2195" s="1" t="str">
        <f>IF(Tablas!B2193="","",Tablas!B2193)</f>
        <v/>
      </c>
      <c r="C2195" s="1" t="str">
        <f>IF(Tablas!C2193="","",Tablas!C2193)</f>
        <v/>
      </c>
      <c r="D2195" s="1" t="str">
        <f>IF(Tablas!D2193="","",Tablas!D2193)</f>
        <v/>
      </c>
      <c r="E2195" s="1" t="str">
        <f>IF(Tablas!E2193="","",Tablas!E2193)</f>
        <v/>
      </c>
      <c r="F2195" s="1" t="str">
        <f>IF(Tablas!F2193="","",Tablas!F2193)</f>
        <v/>
      </c>
      <c r="G2195" s="1" t="str">
        <f>IF(Tablas!I2193="","",Tablas!I2193)</f>
        <v/>
      </c>
      <c r="H2195" s="1" t="s">
        <v>911</v>
      </c>
      <c r="I2195" s="39" t="str">
        <f>IF($B2195="","",-SUMIFS(Tabla7[Cantidad],Tabla7[Código del producto],$B2195,Tabla7[Tipo de movimiento],"SALIDA",Tabla7[Mes],I$5))</f>
        <v/>
      </c>
      <c r="J2195" s="39" t="str">
        <f>IF($B2195="","",-SUMIFS(Tabla7[Cantidad],Tabla7[Código del producto],$B2195,Tabla7[Tipo de movimiento],"SALIDA",Tabla7[Mes],J$5))</f>
        <v/>
      </c>
      <c r="K2195" s="39" t="str">
        <f>IF($B2195="","",-SUMIFS(Tabla7[Cantidad],Tabla7[Código del producto],$B2195,Tabla7[Tipo de movimiento],"SALIDA",Tabla7[Mes],K$5))</f>
        <v/>
      </c>
      <c r="L2195" s="39" t="str">
        <f>IF($B2195="","",-SUMIFS(Tabla7[Cantidad],Tabla7[Código del producto],$B2195,Tabla7[Tipo de movimiento],"SALIDA",Tabla7[Mes],L$5))</f>
        <v/>
      </c>
      <c r="M2195" s="39" t="str">
        <f>IF($B2195="","",-SUMIFS(Tabla7[Cantidad],Tabla7[Código del producto],$B2195,Tabla7[Tipo de movimiento],"SALIDA",Tabla7[Mes],M$5))</f>
        <v/>
      </c>
      <c r="N2195" s="39" t="str">
        <f>IF($B2195="","",-SUMIFS(Tabla7[Cantidad],Tabla7[Código del producto],$B2195,Tabla7[Tipo de movimiento],"SALIDA",Tabla7[Mes],N$5))</f>
        <v/>
      </c>
      <c r="O2195" s="39" t="str">
        <f>IF($B2195="","",-SUMIFS(Tabla7[Cantidad],Tabla7[Código del producto],$B2195,Tabla7[Tipo de movimiento],"SALIDA",Tabla7[Mes],O$5))</f>
        <v/>
      </c>
      <c r="P2195" s="39" t="str">
        <f>IF($B2195="","",-SUMIFS(Tabla7[Cantidad],Tabla7[Código del producto],$B2195,Tabla7[Tipo de movimiento],"SALIDA",Tabla7[Mes],P$5))</f>
        <v/>
      </c>
      <c r="Q2195" s="39" t="str">
        <f t="shared" si="102"/>
        <v/>
      </c>
      <c r="R2195" s="51" t="str">
        <f>IF($B2195="","",IFERROR(VLOOKUP($B2195,'ABC rotación'!$C:$G,5,0),"C"))</f>
        <v/>
      </c>
      <c r="S2195" s="41" t="str">
        <f t="shared" si="103"/>
        <v/>
      </c>
      <c r="T2195" s="40" t="str">
        <f t="shared" si="104"/>
        <v/>
      </c>
      <c r="U2195" s="23" t="str">
        <f>IF($B2195="","",VLOOKUP($T2195,Tablas!$X$14:$Y$17,2,1))</f>
        <v/>
      </c>
    </row>
    <row r="2196" spans="2:21" x14ac:dyDescent="0.2">
      <c r="B2196" s="1" t="str">
        <f>IF(Tablas!B2194="","",Tablas!B2194)</f>
        <v/>
      </c>
      <c r="C2196" s="1" t="str">
        <f>IF(Tablas!C2194="","",Tablas!C2194)</f>
        <v/>
      </c>
      <c r="D2196" s="1" t="str">
        <f>IF(Tablas!D2194="","",Tablas!D2194)</f>
        <v/>
      </c>
      <c r="E2196" s="1" t="str">
        <f>IF(Tablas!E2194="","",Tablas!E2194)</f>
        <v/>
      </c>
      <c r="F2196" s="1" t="str">
        <f>IF(Tablas!F2194="","",Tablas!F2194)</f>
        <v/>
      </c>
      <c r="G2196" s="1" t="str">
        <f>IF(Tablas!I2194="","",Tablas!I2194)</f>
        <v/>
      </c>
      <c r="H2196" s="1" t="s">
        <v>911</v>
      </c>
      <c r="I2196" s="39" t="str">
        <f>IF($B2196="","",-SUMIFS(Tabla7[Cantidad],Tabla7[Código del producto],$B2196,Tabla7[Tipo de movimiento],"SALIDA",Tabla7[Mes],I$5))</f>
        <v/>
      </c>
      <c r="J2196" s="39" t="str">
        <f>IF($B2196="","",-SUMIFS(Tabla7[Cantidad],Tabla7[Código del producto],$B2196,Tabla7[Tipo de movimiento],"SALIDA",Tabla7[Mes],J$5))</f>
        <v/>
      </c>
      <c r="K2196" s="39" t="str">
        <f>IF($B2196="","",-SUMIFS(Tabla7[Cantidad],Tabla7[Código del producto],$B2196,Tabla7[Tipo de movimiento],"SALIDA",Tabla7[Mes],K$5))</f>
        <v/>
      </c>
      <c r="L2196" s="39" t="str">
        <f>IF($B2196="","",-SUMIFS(Tabla7[Cantidad],Tabla7[Código del producto],$B2196,Tabla7[Tipo de movimiento],"SALIDA",Tabla7[Mes],L$5))</f>
        <v/>
      </c>
      <c r="M2196" s="39" t="str">
        <f>IF($B2196="","",-SUMIFS(Tabla7[Cantidad],Tabla7[Código del producto],$B2196,Tabla7[Tipo de movimiento],"SALIDA",Tabla7[Mes],M$5))</f>
        <v/>
      </c>
      <c r="N2196" s="39" t="str">
        <f>IF($B2196="","",-SUMIFS(Tabla7[Cantidad],Tabla7[Código del producto],$B2196,Tabla7[Tipo de movimiento],"SALIDA",Tabla7[Mes],N$5))</f>
        <v/>
      </c>
      <c r="O2196" s="39" t="str">
        <f>IF($B2196="","",-SUMIFS(Tabla7[Cantidad],Tabla7[Código del producto],$B2196,Tabla7[Tipo de movimiento],"SALIDA",Tabla7[Mes],O$5))</f>
        <v/>
      </c>
      <c r="P2196" s="39" t="str">
        <f>IF($B2196="","",-SUMIFS(Tabla7[Cantidad],Tabla7[Código del producto],$B2196,Tabla7[Tipo de movimiento],"SALIDA",Tabla7[Mes],P$5))</f>
        <v/>
      </c>
      <c r="Q2196" s="39" t="str">
        <f t="shared" si="102"/>
        <v/>
      </c>
      <c r="R2196" s="51" t="str">
        <f>IF($B2196="","",IFERROR(VLOOKUP($B2196,'ABC rotación'!$C:$G,5,0),"C"))</f>
        <v/>
      </c>
      <c r="S2196" s="41" t="str">
        <f t="shared" si="103"/>
        <v/>
      </c>
      <c r="T2196" s="40" t="str">
        <f t="shared" si="104"/>
        <v/>
      </c>
      <c r="U2196" s="23" t="str">
        <f>IF($B2196="","",VLOOKUP($T2196,Tablas!$X$14:$Y$17,2,1))</f>
        <v/>
      </c>
    </row>
    <row r="2197" spans="2:21" x14ac:dyDescent="0.2">
      <c r="B2197" s="1" t="str">
        <f>IF(Tablas!B2195="","",Tablas!B2195)</f>
        <v/>
      </c>
      <c r="C2197" s="1" t="str">
        <f>IF(Tablas!C2195="","",Tablas!C2195)</f>
        <v/>
      </c>
      <c r="D2197" s="1" t="str">
        <f>IF(Tablas!D2195="","",Tablas!D2195)</f>
        <v/>
      </c>
      <c r="E2197" s="1" t="str">
        <f>IF(Tablas!E2195="","",Tablas!E2195)</f>
        <v/>
      </c>
      <c r="F2197" s="1" t="str">
        <f>IF(Tablas!F2195="","",Tablas!F2195)</f>
        <v/>
      </c>
      <c r="G2197" s="1" t="str">
        <f>IF(Tablas!I2195="","",Tablas!I2195)</f>
        <v/>
      </c>
      <c r="H2197" s="1" t="s">
        <v>911</v>
      </c>
      <c r="I2197" s="39" t="str">
        <f>IF($B2197="","",-SUMIFS(Tabla7[Cantidad],Tabla7[Código del producto],$B2197,Tabla7[Tipo de movimiento],"SALIDA",Tabla7[Mes],I$5))</f>
        <v/>
      </c>
      <c r="J2197" s="39" t="str">
        <f>IF($B2197="","",-SUMIFS(Tabla7[Cantidad],Tabla7[Código del producto],$B2197,Tabla7[Tipo de movimiento],"SALIDA",Tabla7[Mes],J$5))</f>
        <v/>
      </c>
      <c r="K2197" s="39" t="str">
        <f>IF($B2197="","",-SUMIFS(Tabla7[Cantidad],Tabla7[Código del producto],$B2197,Tabla7[Tipo de movimiento],"SALIDA",Tabla7[Mes],K$5))</f>
        <v/>
      </c>
      <c r="L2197" s="39" t="str">
        <f>IF($B2197="","",-SUMIFS(Tabla7[Cantidad],Tabla7[Código del producto],$B2197,Tabla7[Tipo de movimiento],"SALIDA",Tabla7[Mes],L$5))</f>
        <v/>
      </c>
      <c r="M2197" s="39" t="str">
        <f>IF($B2197="","",-SUMIFS(Tabla7[Cantidad],Tabla7[Código del producto],$B2197,Tabla7[Tipo de movimiento],"SALIDA",Tabla7[Mes],M$5))</f>
        <v/>
      </c>
      <c r="N2197" s="39" t="str">
        <f>IF($B2197="","",-SUMIFS(Tabla7[Cantidad],Tabla7[Código del producto],$B2197,Tabla7[Tipo de movimiento],"SALIDA",Tabla7[Mes],N$5))</f>
        <v/>
      </c>
      <c r="O2197" s="39" t="str">
        <f>IF($B2197="","",-SUMIFS(Tabla7[Cantidad],Tabla7[Código del producto],$B2197,Tabla7[Tipo de movimiento],"SALIDA",Tabla7[Mes],O$5))</f>
        <v/>
      </c>
      <c r="P2197" s="39" t="str">
        <f>IF($B2197="","",-SUMIFS(Tabla7[Cantidad],Tabla7[Código del producto],$B2197,Tabla7[Tipo de movimiento],"SALIDA",Tabla7[Mes],P$5))</f>
        <v/>
      </c>
      <c r="Q2197" s="39" t="str">
        <f t="shared" si="102"/>
        <v/>
      </c>
      <c r="R2197" s="51" t="str">
        <f>IF($B2197="","",IFERROR(VLOOKUP($B2197,'ABC rotación'!$C:$G,5,0),"C"))</f>
        <v/>
      </c>
      <c r="S2197" s="41" t="str">
        <f t="shared" si="103"/>
        <v/>
      </c>
      <c r="T2197" s="40" t="str">
        <f t="shared" si="104"/>
        <v/>
      </c>
      <c r="U2197" s="23" t="str">
        <f>IF($B2197="","",VLOOKUP($T2197,Tablas!$X$14:$Y$17,2,1))</f>
        <v/>
      </c>
    </row>
    <row r="2198" spans="2:21" x14ac:dyDescent="0.2">
      <c r="B2198" s="1" t="str">
        <f>IF(Tablas!B2196="","",Tablas!B2196)</f>
        <v/>
      </c>
      <c r="C2198" s="1" t="str">
        <f>IF(Tablas!C2196="","",Tablas!C2196)</f>
        <v/>
      </c>
      <c r="D2198" s="1" t="str">
        <f>IF(Tablas!D2196="","",Tablas!D2196)</f>
        <v/>
      </c>
      <c r="E2198" s="1" t="str">
        <f>IF(Tablas!E2196="","",Tablas!E2196)</f>
        <v/>
      </c>
      <c r="F2198" s="1" t="str">
        <f>IF(Tablas!F2196="","",Tablas!F2196)</f>
        <v/>
      </c>
      <c r="G2198" s="1" t="str">
        <f>IF(Tablas!I2196="","",Tablas!I2196)</f>
        <v/>
      </c>
      <c r="H2198" s="1" t="s">
        <v>911</v>
      </c>
      <c r="I2198" s="39" t="str">
        <f>IF($B2198="","",-SUMIFS(Tabla7[Cantidad],Tabla7[Código del producto],$B2198,Tabla7[Tipo de movimiento],"SALIDA",Tabla7[Mes],I$5))</f>
        <v/>
      </c>
      <c r="J2198" s="39" t="str">
        <f>IF($B2198="","",-SUMIFS(Tabla7[Cantidad],Tabla7[Código del producto],$B2198,Tabla7[Tipo de movimiento],"SALIDA",Tabla7[Mes],J$5))</f>
        <v/>
      </c>
      <c r="K2198" s="39" t="str">
        <f>IF($B2198="","",-SUMIFS(Tabla7[Cantidad],Tabla7[Código del producto],$B2198,Tabla7[Tipo de movimiento],"SALIDA",Tabla7[Mes],K$5))</f>
        <v/>
      </c>
      <c r="L2198" s="39" t="str">
        <f>IF($B2198="","",-SUMIFS(Tabla7[Cantidad],Tabla7[Código del producto],$B2198,Tabla7[Tipo de movimiento],"SALIDA",Tabla7[Mes],L$5))</f>
        <v/>
      </c>
      <c r="M2198" s="39" t="str">
        <f>IF($B2198="","",-SUMIFS(Tabla7[Cantidad],Tabla7[Código del producto],$B2198,Tabla7[Tipo de movimiento],"SALIDA",Tabla7[Mes],M$5))</f>
        <v/>
      </c>
      <c r="N2198" s="39" t="str">
        <f>IF($B2198="","",-SUMIFS(Tabla7[Cantidad],Tabla7[Código del producto],$B2198,Tabla7[Tipo de movimiento],"SALIDA",Tabla7[Mes],N$5))</f>
        <v/>
      </c>
      <c r="O2198" s="39" t="str">
        <f>IF($B2198="","",-SUMIFS(Tabla7[Cantidad],Tabla7[Código del producto],$B2198,Tabla7[Tipo de movimiento],"SALIDA",Tabla7[Mes],O$5))</f>
        <v/>
      </c>
      <c r="P2198" s="39" t="str">
        <f>IF($B2198="","",-SUMIFS(Tabla7[Cantidad],Tabla7[Código del producto],$B2198,Tabla7[Tipo de movimiento],"SALIDA",Tabla7[Mes],P$5))</f>
        <v/>
      </c>
      <c r="Q2198" s="39" t="str">
        <f t="shared" si="102"/>
        <v/>
      </c>
      <c r="R2198" s="51" t="str">
        <f>IF($B2198="","",IFERROR(VLOOKUP($B2198,'ABC rotación'!$C:$G,5,0),"C"))</f>
        <v/>
      </c>
      <c r="S2198" s="41" t="str">
        <f t="shared" si="103"/>
        <v/>
      </c>
      <c r="T2198" s="40" t="str">
        <f t="shared" si="104"/>
        <v/>
      </c>
      <c r="U2198" s="23" t="str">
        <f>IF($B2198="","",VLOOKUP($T2198,Tablas!$X$14:$Y$17,2,1))</f>
        <v/>
      </c>
    </row>
    <row r="2199" spans="2:21" x14ac:dyDescent="0.2">
      <c r="B2199" s="1" t="str">
        <f>IF(Tablas!B2197="","",Tablas!B2197)</f>
        <v/>
      </c>
      <c r="C2199" s="1" t="str">
        <f>IF(Tablas!C2197="","",Tablas!C2197)</f>
        <v/>
      </c>
      <c r="D2199" s="1" t="str">
        <f>IF(Tablas!D2197="","",Tablas!D2197)</f>
        <v/>
      </c>
      <c r="E2199" s="1" t="str">
        <f>IF(Tablas!E2197="","",Tablas!E2197)</f>
        <v/>
      </c>
      <c r="F2199" s="1" t="str">
        <f>IF(Tablas!F2197="","",Tablas!F2197)</f>
        <v/>
      </c>
      <c r="G2199" s="1" t="str">
        <f>IF(Tablas!I2197="","",Tablas!I2197)</f>
        <v/>
      </c>
      <c r="H2199" s="1" t="s">
        <v>911</v>
      </c>
      <c r="I2199" s="39" t="str">
        <f>IF($B2199="","",-SUMIFS(Tabla7[Cantidad],Tabla7[Código del producto],$B2199,Tabla7[Tipo de movimiento],"SALIDA",Tabla7[Mes],I$5))</f>
        <v/>
      </c>
      <c r="J2199" s="39" t="str">
        <f>IF($B2199="","",-SUMIFS(Tabla7[Cantidad],Tabla7[Código del producto],$B2199,Tabla7[Tipo de movimiento],"SALIDA",Tabla7[Mes],J$5))</f>
        <v/>
      </c>
      <c r="K2199" s="39" t="str">
        <f>IF($B2199="","",-SUMIFS(Tabla7[Cantidad],Tabla7[Código del producto],$B2199,Tabla7[Tipo de movimiento],"SALIDA",Tabla7[Mes],K$5))</f>
        <v/>
      </c>
      <c r="L2199" s="39" t="str">
        <f>IF($B2199="","",-SUMIFS(Tabla7[Cantidad],Tabla7[Código del producto],$B2199,Tabla7[Tipo de movimiento],"SALIDA",Tabla7[Mes],L$5))</f>
        <v/>
      </c>
      <c r="M2199" s="39" t="str">
        <f>IF($B2199="","",-SUMIFS(Tabla7[Cantidad],Tabla7[Código del producto],$B2199,Tabla7[Tipo de movimiento],"SALIDA",Tabla7[Mes],M$5))</f>
        <v/>
      </c>
      <c r="N2199" s="39" t="str">
        <f>IF($B2199="","",-SUMIFS(Tabla7[Cantidad],Tabla7[Código del producto],$B2199,Tabla7[Tipo de movimiento],"SALIDA",Tabla7[Mes],N$5))</f>
        <v/>
      </c>
      <c r="O2199" s="39" t="str">
        <f>IF($B2199="","",-SUMIFS(Tabla7[Cantidad],Tabla7[Código del producto],$B2199,Tabla7[Tipo de movimiento],"SALIDA",Tabla7[Mes],O$5))</f>
        <v/>
      </c>
      <c r="P2199" s="39" t="str">
        <f>IF($B2199="","",-SUMIFS(Tabla7[Cantidad],Tabla7[Código del producto],$B2199,Tabla7[Tipo de movimiento],"SALIDA",Tabla7[Mes],P$5))</f>
        <v/>
      </c>
      <c r="Q2199" s="39" t="str">
        <f t="shared" si="102"/>
        <v/>
      </c>
      <c r="R2199" s="51" t="str">
        <f>IF($B2199="","",IFERROR(VLOOKUP($B2199,'ABC rotación'!$C:$G,5,0),"C"))</f>
        <v/>
      </c>
      <c r="S2199" s="41" t="str">
        <f t="shared" si="103"/>
        <v/>
      </c>
      <c r="T2199" s="40" t="str">
        <f t="shared" si="104"/>
        <v/>
      </c>
      <c r="U2199" s="23" t="str">
        <f>IF($B2199="","",VLOOKUP($T2199,Tablas!$X$14:$Y$17,2,1))</f>
        <v/>
      </c>
    </row>
    <row r="2200" spans="2:21" x14ac:dyDescent="0.2">
      <c r="B2200" s="1" t="str">
        <f>IF(Tablas!B2198="","",Tablas!B2198)</f>
        <v/>
      </c>
      <c r="C2200" s="1" t="str">
        <f>IF(Tablas!C2198="","",Tablas!C2198)</f>
        <v/>
      </c>
      <c r="D2200" s="1" t="str">
        <f>IF(Tablas!D2198="","",Tablas!D2198)</f>
        <v/>
      </c>
      <c r="E2200" s="1" t="str">
        <f>IF(Tablas!E2198="","",Tablas!E2198)</f>
        <v/>
      </c>
      <c r="F2200" s="1" t="str">
        <f>IF(Tablas!F2198="","",Tablas!F2198)</f>
        <v/>
      </c>
      <c r="G2200" s="1" t="str">
        <f>IF(Tablas!I2198="","",Tablas!I2198)</f>
        <v/>
      </c>
      <c r="H2200" s="1" t="s">
        <v>911</v>
      </c>
      <c r="I2200" s="39" t="str">
        <f>IF($B2200="","",-SUMIFS(Tabla7[Cantidad],Tabla7[Código del producto],$B2200,Tabla7[Tipo de movimiento],"SALIDA",Tabla7[Mes],I$5))</f>
        <v/>
      </c>
      <c r="J2200" s="39" t="str">
        <f>IF($B2200="","",-SUMIFS(Tabla7[Cantidad],Tabla7[Código del producto],$B2200,Tabla7[Tipo de movimiento],"SALIDA",Tabla7[Mes],J$5))</f>
        <v/>
      </c>
      <c r="K2200" s="39" t="str">
        <f>IF($B2200="","",-SUMIFS(Tabla7[Cantidad],Tabla7[Código del producto],$B2200,Tabla7[Tipo de movimiento],"SALIDA",Tabla7[Mes],K$5))</f>
        <v/>
      </c>
      <c r="L2200" s="39" t="str">
        <f>IF($B2200="","",-SUMIFS(Tabla7[Cantidad],Tabla7[Código del producto],$B2200,Tabla7[Tipo de movimiento],"SALIDA",Tabla7[Mes],L$5))</f>
        <v/>
      </c>
      <c r="M2200" s="39" t="str">
        <f>IF($B2200="","",-SUMIFS(Tabla7[Cantidad],Tabla7[Código del producto],$B2200,Tabla7[Tipo de movimiento],"SALIDA",Tabla7[Mes],M$5))</f>
        <v/>
      </c>
      <c r="N2200" s="39" t="str">
        <f>IF($B2200="","",-SUMIFS(Tabla7[Cantidad],Tabla7[Código del producto],$B2200,Tabla7[Tipo de movimiento],"SALIDA",Tabla7[Mes],N$5))</f>
        <v/>
      </c>
      <c r="O2200" s="39" t="str">
        <f>IF($B2200="","",-SUMIFS(Tabla7[Cantidad],Tabla7[Código del producto],$B2200,Tabla7[Tipo de movimiento],"SALIDA",Tabla7[Mes],O$5))</f>
        <v/>
      </c>
      <c r="P2200" s="39" t="str">
        <f>IF($B2200="","",-SUMIFS(Tabla7[Cantidad],Tabla7[Código del producto],$B2200,Tabla7[Tipo de movimiento],"SALIDA",Tabla7[Mes],P$5))</f>
        <v/>
      </c>
      <c r="Q2200" s="39" t="str">
        <f t="shared" si="102"/>
        <v/>
      </c>
      <c r="R2200" s="51" t="str">
        <f>IF($B2200="","",IFERROR(VLOOKUP($B2200,'ABC rotación'!$C:$G,5,0),"C"))</f>
        <v/>
      </c>
      <c r="S2200" s="41" t="str">
        <f t="shared" si="103"/>
        <v/>
      </c>
      <c r="T2200" s="40" t="str">
        <f t="shared" si="104"/>
        <v/>
      </c>
      <c r="U2200" s="23" t="str">
        <f>IF($B2200="","",VLOOKUP($T2200,Tablas!$X$14:$Y$17,2,1))</f>
        <v/>
      </c>
    </row>
    <row r="2201" spans="2:21" x14ac:dyDescent="0.2">
      <c r="B2201" s="1" t="str">
        <f>IF(Tablas!B2199="","",Tablas!B2199)</f>
        <v/>
      </c>
      <c r="C2201" s="1" t="str">
        <f>IF(Tablas!C2199="","",Tablas!C2199)</f>
        <v/>
      </c>
      <c r="D2201" s="1" t="str">
        <f>IF(Tablas!D2199="","",Tablas!D2199)</f>
        <v/>
      </c>
      <c r="E2201" s="1" t="str">
        <f>IF(Tablas!E2199="","",Tablas!E2199)</f>
        <v/>
      </c>
      <c r="F2201" s="1" t="str">
        <f>IF(Tablas!F2199="","",Tablas!F2199)</f>
        <v/>
      </c>
      <c r="G2201" s="1" t="str">
        <f>IF(Tablas!I2199="","",Tablas!I2199)</f>
        <v/>
      </c>
      <c r="H2201" s="1" t="s">
        <v>911</v>
      </c>
      <c r="I2201" s="39" t="str">
        <f>IF($B2201="","",-SUMIFS(Tabla7[Cantidad],Tabla7[Código del producto],$B2201,Tabla7[Tipo de movimiento],"SALIDA",Tabla7[Mes],I$5))</f>
        <v/>
      </c>
      <c r="J2201" s="39" t="str">
        <f>IF($B2201="","",-SUMIFS(Tabla7[Cantidad],Tabla7[Código del producto],$B2201,Tabla7[Tipo de movimiento],"SALIDA",Tabla7[Mes],J$5))</f>
        <v/>
      </c>
      <c r="K2201" s="39" t="str">
        <f>IF($B2201="","",-SUMIFS(Tabla7[Cantidad],Tabla7[Código del producto],$B2201,Tabla7[Tipo de movimiento],"SALIDA",Tabla7[Mes],K$5))</f>
        <v/>
      </c>
      <c r="L2201" s="39" t="str">
        <f>IF($B2201="","",-SUMIFS(Tabla7[Cantidad],Tabla7[Código del producto],$B2201,Tabla7[Tipo de movimiento],"SALIDA",Tabla7[Mes],L$5))</f>
        <v/>
      </c>
      <c r="M2201" s="39" t="str">
        <f>IF($B2201="","",-SUMIFS(Tabla7[Cantidad],Tabla7[Código del producto],$B2201,Tabla7[Tipo de movimiento],"SALIDA",Tabla7[Mes],M$5))</f>
        <v/>
      </c>
      <c r="N2201" s="39" t="str">
        <f>IF($B2201="","",-SUMIFS(Tabla7[Cantidad],Tabla7[Código del producto],$B2201,Tabla7[Tipo de movimiento],"SALIDA",Tabla7[Mes],N$5))</f>
        <v/>
      </c>
      <c r="O2201" s="39" t="str">
        <f>IF($B2201="","",-SUMIFS(Tabla7[Cantidad],Tabla7[Código del producto],$B2201,Tabla7[Tipo de movimiento],"SALIDA",Tabla7[Mes],O$5))</f>
        <v/>
      </c>
      <c r="P2201" s="39" t="str">
        <f>IF($B2201="","",-SUMIFS(Tabla7[Cantidad],Tabla7[Código del producto],$B2201,Tabla7[Tipo de movimiento],"SALIDA",Tabla7[Mes],P$5))</f>
        <v/>
      </c>
      <c r="Q2201" s="39" t="str">
        <f t="shared" si="102"/>
        <v/>
      </c>
      <c r="R2201" s="51" t="str">
        <f>IF($B2201="","",IFERROR(VLOOKUP($B2201,'ABC rotación'!$C:$G,5,0),"C"))</f>
        <v/>
      </c>
      <c r="S2201" s="41" t="str">
        <f t="shared" si="103"/>
        <v/>
      </c>
      <c r="T2201" s="40" t="str">
        <f t="shared" si="104"/>
        <v/>
      </c>
      <c r="U2201" s="23" t="str">
        <f>IF($B2201="","",VLOOKUP($T2201,Tablas!$X$14:$Y$17,2,1))</f>
        <v/>
      </c>
    </row>
    <row r="2202" spans="2:21" x14ac:dyDescent="0.2">
      <c r="B2202" s="1" t="str">
        <f>IF(Tablas!B2200="","",Tablas!B2200)</f>
        <v/>
      </c>
      <c r="C2202" s="1" t="str">
        <f>IF(Tablas!C2200="","",Tablas!C2200)</f>
        <v/>
      </c>
      <c r="D2202" s="1" t="str">
        <f>IF(Tablas!D2200="","",Tablas!D2200)</f>
        <v/>
      </c>
      <c r="E2202" s="1" t="str">
        <f>IF(Tablas!E2200="","",Tablas!E2200)</f>
        <v/>
      </c>
      <c r="F2202" s="1" t="str">
        <f>IF(Tablas!F2200="","",Tablas!F2200)</f>
        <v/>
      </c>
      <c r="G2202" s="1" t="str">
        <f>IF(Tablas!I2200="","",Tablas!I2200)</f>
        <v/>
      </c>
      <c r="H2202" s="1" t="s">
        <v>911</v>
      </c>
      <c r="I2202" s="39" t="str">
        <f>IF($B2202="","",-SUMIFS(Tabla7[Cantidad],Tabla7[Código del producto],$B2202,Tabla7[Tipo de movimiento],"SALIDA",Tabla7[Mes],I$5))</f>
        <v/>
      </c>
      <c r="J2202" s="39" t="str">
        <f>IF($B2202="","",-SUMIFS(Tabla7[Cantidad],Tabla7[Código del producto],$B2202,Tabla7[Tipo de movimiento],"SALIDA",Tabla7[Mes],J$5))</f>
        <v/>
      </c>
      <c r="K2202" s="39" t="str">
        <f>IF($B2202="","",-SUMIFS(Tabla7[Cantidad],Tabla7[Código del producto],$B2202,Tabla7[Tipo de movimiento],"SALIDA",Tabla7[Mes],K$5))</f>
        <v/>
      </c>
      <c r="L2202" s="39" t="str">
        <f>IF($B2202="","",-SUMIFS(Tabla7[Cantidad],Tabla7[Código del producto],$B2202,Tabla7[Tipo de movimiento],"SALIDA",Tabla7[Mes],L$5))</f>
        <v/>
      </c>
      <c r="M2202" s="39" t="str">
        <f>IF($B2202="","",-SUMIFS(Tabla7[Cantidad],Tabla7[Código del producto],$B2202,Tabla7[Tipo de movimiento],"SALIDA",Tabla7[Mes],M$5))</f>
        <v/>
      </c>
      <c r="N2202" s="39" t="str">
        <f>IF($B2202="","",-SUMIFS(Tabla7[Cantidad],Tabla7[Código del producto],$B2202,Tabla7[Tipo de movimiento],"SALIDA",Tabla7[Mes],N$5))</f>
        <v/>
      </c>
      <c r="O2202" s="39" t="str">
        <f>IF($B2202="","",-SUMIFS(Tabla7[Cantidad],Tabla7[Código del producto],$B2202,Tabla7[Tipo de movimiento],"SALIDA",Tabla7[Mes],O$5))</f>
        <v/>
      </c>
      <c r="P2202" s="39" t="str">
        <f>IF($B2202="","",-SUMIFS(Tabla7[Cantidad],Tabla7[Código del producto],$B2202,Tabla7[Tipo de movimiento],"SALIDA",Tabla7[Mes],P$5))</f>
        <v/>
      </c>
      <c r="Q2202" s="39" t="str">
        <f t="shared" si="102"/>
        <v/>
      </c>
      <c r="R2202" s="51" t="str">
        <f>IF($B2202="","",IFERROR(VLOOKUP($B2202,'ABC rotación'!$C:$G,5,0),"C"))</f>
        <v/>
      </c>
      <c r="S2202" s="41" t="str">
        <f t="shared" si="103"/>
        <v/>
      </c>
      <c r="T2202" s="40" t="str">
        <f t="shared" si="104"/>
        <v/>
      </c>
      <c r="U2202" s="23" t="str">
        <f>IF($B2202="","",VLOOKUP($T2202,Tablas!$X$14:$Y$17,2,1))</f>
        <v/>
      </c>
    </row>
    <row r="2203" spans="2:21" x14ac:dyDescent="0.2">
      <c r="B2203" s="1" t="str">
        <f>IF(Tablas!B2201="","",Tablas!B2201)</f>
        <v/>
      </c>
      <c r="C2203" s="1" t="str">
        <f>IF(Tablas!C2201="","",Tablas!C2201)</f>
        <v/>
      </c>
      <c r="D2203" s="1" t="str">
        <f>IF(Tablas!D2201="","",Tablas!D2201)</f>
        <v/>
      </c>
      <c r="E2203" s="1" t="str">
        <f>IF(Tablas!E2201="","",Tablas!E2201)</f>
        <v/>
      </c>
      <c r="F2203" s="1" t="str">
        <f>IF(Tablas!F2201="","",Tablas!F2201)</f>
        <v/>
      </c>
      <c r="G2203" s="1" t="str">
        <f>IF(Tablas!I2201="","",Tablas!I2201)</f>
        <v/>
      </c>
      <c r="H2203" s="1" t="s">
        <v>911</v>
      </c>
      <c r="I2203" s="39" t="str">
        <f>IF($B2203="","",-SUMIFS(Tabla7[Cantidad],Tabla7[Código del producto],$B2203,Tabla7[Tipo de movimiento],"SALIDA",Tabla7[Mes],I$5))</f>
        <v/>
      </c>
      <c r="J2203" s="39" t="str">
        <f>IF($B2203="","",-SUMIFS(Tabla7[Cantidad],Tabla7[Código del producto],$B2203,Tabla7[Tipo de movimiento],"SALIDA",Tabla7[Mes],J$5))</f>
        <v/>
      </c>
      <c r="K2203" s="39" t="str">
        <f>IF($B2203="","",-SUMIFS(Tabla7[Cantidad],Tabla7[Código del producto],$B2203,Tabla7[Tipo de movimiento],"SALIDA",Tabla7[Mes],K$5))</f>
        <v/>
      </c>
      <c r="L2203" s="39" t="str">
        <f>IF($B2203="","",-SUMIFS(Tabla7[Cantidad],Tabla7[Código del producto],$B2203,Tabla7[Tipo de movimiento],"SALIDA",Tabla7[Mes],L$5))</f>
        <v/>
      </c>
      <c r="M2203" s="39" t="str">
        <f>IF($B2203="","",-SUMIFS(Tabla7[Cantidad],Tabla7[Código del producto],$B2203,Tabla7[Tipo de movimiento],"SALIDA",Tabla7[Mes],M$5))</f>
        <v/>
      </c>
      <c r="N2203" s="39" t="str">
        <f>IF($B2203="","",-SUMIFS(Tabla7[Cantidad],Tabla7[Código del producto],$B2203,Tabla7[Tipo de movimiento],"SALIDA",Tabla7[Mes],N$5))</f>
        <v/>
      </c>
      <c r="O2203" s="39" t="str">
        <f>IF($B2203="","",-SUMIFS(Tabla7[Cantidad],Tabla7[Código del producto],$B2203,Tabla7[Tipo de movimiento],"SALIDA",Tabla7[Mes],O$5))</f>
        <v/>
      </c>
      <c r="P2203" s="39" t="str">
        <f>IF($B2203="","",-SUMIFS(Tabla7[Cantidad],Tabla7[Código del producto],$B2203,Tabla7[Tipo de movimiento],"SALIDA",Tabla7[Mes],P$5))</f>
        <v/>
      </c>
      <c r="Q2203" s="39" t="str">
        <f t="shared" si="102"/>
        <v/>
      </c>
      <c r="R2203" s="51" t="str">
        <f>IF($B2203="","",IFERROR(VLOOKUP($B2203,'ABC rotación'!$C:$G,5,0),"C"))</f>
        <v/>
      </c>
      <c r="S2203" s="41" t="str">
        <f t="shared" si="103"/>
        <v/>
      </c>
      <c r="T2203" s="40" t="str">
        <f t="shared" si="104"/>
        <v/>
      </c>
      <c r="U2203" s="23" t="str">
        <f>IF($B2203="","",VLOOKUP($T2203,Tablas!$X$14:$Y$17,2,1))</f>
        <v/>
      </c>
    </row>
    <row r="2204" spans="2:21" x14ac:dyDescent="0.2">
      <c r="B2204" s="1" t="str">
        <f>IF(Tablas!B2202="","",Tablas!B2202)</f>
        <v/>
      </c>
      <c r="C2204" s="1" t="str">
        <f>IF(Tablas!C2202="","",Tablas!C2202)</f>
        <v/>
      </c>
      <c r="D2204" s="1" t="str">
        <f>IF(Tablas!D2202="","",Tablas!D2202)</f>
        <v/>
      </c>
      <c r="E2204" s="1" t="str">
        <f>IF(Tablas!E2202="","",Tablas!E2202)</f>
        <v/>
      </c>
      <c r="F2204" s="1" t="str">
        <f>IF(Tablas!F2202="","",Tablas!F2202)</f>
        <v/>
      </c>
      <c r="G2204" s="1" t="str">
        <f>IF(Tablas!I2202="","",Tablas!I2202)</f>
        <v/>
      </c>
      <c r="H2204" s="1" t="s">
        <v>911</v>
      </c>
      <c r="I2204" s="39" t="str">
        <f>IF($B2204="","",-SUMIFS(Tabla7[Cantidad],Tabla7[Código del producto],$B2204,Tabla7[Tipo de movimiento],"SALIDA",Tabla7[Mes],I$5))</f>
        <v/>
      </c>
      <c r="J2204" s="39" t="str">
        <f>IF($B2204="","",-SUMIFS(Tabla7[Cantidad],Tabla7[Código del producto],$B2204,Tabla7[Tipo de movimiento],"SALIDA",Tabla7[Mes],J$5))</f>
        <v/>
      </c>
      <c r="K2204" s="39" t="str">
        <f>IF($B2204="","",-SUMIFS(Tabla7[Cantidad],Tabla7[Código del producto],$B2204,Tabla7[Tipo de movimiento],"SALIDA",Tabla7[Mes],K$5))</f>
        <v/>
      </c>
      <c r="L2204" s="39" t="str">
        <f>IF($B2204="","",-SUMIFS(Tabla7[Cantidad],Tabla7[Código del producto],$B2204,Tabla7[Tipo de movimiento],"SALIDA",Tabla7[Mes],L$5))</f>
        <v/>
      </c>
      <c r="M2204" s="39" t="str">
        <f>IF($B2204="","",-SUMIFS(Tabla7[Cantidad],Tabla7[Código del producto],$B2204,Tabla7[Tipo de movimiento],"SALIDA",Tabla7[Mes],M$5))</f>
        <v/>
      </c>
      <c r="N2204" s="39" t="str">
        <f>IF($B2204="","",-SUMIFS(Tabla7[Cantidad],Tabla7[Código del producto],$B2204,Tabla7[Tipo de movimiento],"SALIDA",Tabla7[Mes],N$5))</f>
        <v/>
      </c>
      <c r="O2204" s="39" t="str">
        <f>IF($B2204="","",-SUMIFS(Tabla7[Cantidad],Tabla7[Código del producto],$B2204,Tabla7[Tipo de movimiento],"SALIDA",Tabla7[Mes],O$5))</f>
        <v/>
      </c>
      <c r="P2204" s="39" t="str">
        <f>IF($B2204="","",-SUMIFS(Tabla7[Cantidad],Tabla7[Código del producto],$B2204,Tabla7[Tipo de movimiento],"SALIDA",Tabla7[Mes],P$5))</f>
        <v/>
      </c>
      <c r="Q2204" s="39" t="str">
        <f t="shared" si="102"/>
        <v/>
      </c>
      <c r="R2204" s="51" t="str">
        <f>IF($B2204="","",IFERROR(VLOOKUP($B2204,'ABC rotación'!$C:$G,5,0),"C"))</f>
        <v/>
      </c>
      <c r="S2204" s="41" t="str">
        <f t="shared" si="103"/>
        <v/>
      </c>
      <c r="T2204" s="40" t="str">
        <f t="shared" si="104"/>
        <v/>
      </c>
      <c r="U2204" s="23" t="str">
        <f>IF($B2204="","",VLOOKUP($T2204,Tablas!$X$14:$Y$17,2,1))</f>
        <v/>
      </c>
    </row>
    <row r="2205" spans="2:21" x14ac:dyDescent="0.2">
      <c r="B2205" s="1" t="str">
        <f>IF(Tablas!B2203="","",Tablas!B2203)</f>
        <v/>
      </c>
      <c r="C2205" s="1" t="str">
        <f>IF(Tablas!C2203="","",Tablas!C2203)</f>
        <v/>
      </c>
      <c r="D2205" s="1" t="str">
        <f>IF(Tablas!D2203="","",Tablas!D2203)</f>
        <v/>
      </c>
      <c r="E2205" s="1" t="str">
        <f>IF(Tablas!E2203="","",Tablas!E2203)</f>
        <v/>
      </c>
      <c r="F2205" s="1" t="str">
        <f>IF(Tablas!F2203="","",Tablas!F2203)</f>
        <v/>
      </c>
      <c r="G2205" s="1" t="str">
        <f>IF(Tablas!I2203="","",Tablas!I2203)</f>
        <v/>
      </c>
      <c r="H2205" s="1" t="s">
        <v>911</v>
      </c>
      <c r="I2205" s="39" t="str">
        <f>IF($B2205="","",-SUMIFS(Tabla7[Cantidad],Tabla7[Código del producto],$B2205,Tabla7[Tipo de movimiento],"SALIDA",Tabla7[Mes],I$5))</f>
        <v/>
      </c>
      <c r="J2205" s="39" t="str">
        <f>IF($B2205="","",-SUMIFS(Tabla7[Cantidad],Tabla7[Código del producto],$B2205,Tabla7[Tipo de movimiento],"SALIDA",Tabla7[Mes],J$5))</f>
        <v/>
      </c>
      <c r="K2205" s="39" t="str">
        <f>IF($B2205="","",-SUMIFS(Tabla7[Cantidad],Tabla7[Código del producto],$B2205,Tabla7[Tipo de movimiento],"SALIDA",Tabla7[Mes],K$5))</f>
        <v/>
      </c>
      <c r="L2205" s="39" t="str">
        <f>IF($B2205="","",-SUMIFS(Tabla7[Cantidad],Tabla7[Código del producto],$B2205,Tabla7[Tipo de movimiento],"SALIDA",Tabla7[Mes],L$5))</f>
        <v/>
      </c>
      <c r="M2205" s="39" t="str">
        <f>IF($B2205="","",-SUMIFS(Tabla7[Cantidad],Tabla7[Código del producto],$B2205,Tabla7[Tipo de movimiento],"SALIDA",Tabla7[Mes],M$5))</f>
        <v/>
      </c>
      <c r="N2205" s="39" t="str">
        <f>IF($B2205="","",-SUMIFS(Tabla7[Cantidad],Tabla7[Código del producto],$B2205,Tabla7[Tipo de movimiento],"SALIDA",Tabla7[Mes],N$5))</f>
        <v/>
      </c>
      <c r="O2205" s="39" t="str">
        <f>IF($B2205="","",-SUMIFS(Tabla7[Cantidad],Tabla7[Código del producto],$B2205,Tabla7[Tipo de movimiento],"SALIDA",Tabla7[Mes],O$5))</f>
        <v/>
      </c>
      <c r="P2205" s="39" t="str">
        <f>IF($B2205="","",-SUMIFS(Tabla7[Cantidad],Tabla7[Código del producto],$B2205,Tabla7[Tipo de movimiento],"SALIDA",Tabla7[Mes],P$5))</f>
        <v/>
      </c>
      <c r="Q2205" s="39" t="str">
        <f t="shared" si="102"/>
        <v/>
      </c>
      <c r="R2205" s="51" t="str">
        <f>IF($B2205="","",IFERROR(VLOOKUP($B2205,'ABC rotación'!$C:$G,5,0),"C"))</f>
        <v/>
      </c>
      <c r="S2205" s="41" t="str">
        <f t="shared" si="103"/>
        <v/>
      </c>
      <c r="T2205" s="40" t="str">
        <f t="shared" si="104"/>
        <v/>
      </c>
      <c r="U2205" s="23" t="str">
        <f>IF($B2205="","",VLOOKUP($T2205,Tablas!$X$14:$Y$17,2,1))</f>
        <v/>
      </c>
    </row>
    <row r="2206" spans="2:21" x14ac:dyDescent="0.2">
      <c r="B2206" s="1" t="str">
        <f>IF(Tablas!B2204="","",Tablas!B2204)</f>
        <v/>
      </c>
      <c r="C2206" s="1" t="str">
        <f>IF(Tablas!C2204="","",Tablas!C2204)</f>
        <v/>
      </c>
      <c r="D2206" s="1" t="str">
        <f>IF(Tablas!D2204="","",Tablas!D2204)</f>
        <v/>
      </c>
      <c r="E2206" s="1" t="str">
        <f>IF(Tablas!E2204="","",Tablas!E2204)</f>
        <v/>
      </c>
      <c r="F2206" s="1" t="str">
        <f>IF(Tablas!F2204="","",Tablas!F2204)</f>
        <v/>
      </c>
      <c r="G2206" s="1" t="str">
        <f>IF(Tablas!I2204="","",Tablas!I2204)</f>
        <v/>
      </c>
      <c r="H2206" s="1" t="s">
        <v>911</v>
      </c>
      <c r="I2206" s="39" t="str">
        <f>IF($B2206="","",-SUMIFS(Tabla7[Cantidad],Tabla7[Código del producto],$B2206,Tabla7[Tipo de movimiento],"SALIDA",Tabla7[Mes],I$5))</f>
        <v/>
      </c>
      <c r="J2206" s="39" t="str">
        <f>IF($B2206="","",-SUMIFS(Tabla7[Cantidad],Tabla7[Código del producto],$B2206,Tabla7[Tipo de movimiento],"SALIDA",Tabla7[Mes],J$5))</f>
        <v/>
      </c>
      <c r="K2206" s="39" t="str">
        <f>IF($B2206="","",-SUMIFS(Tabla7[Cantidad],Tabla7[Código del producto],$B2206,Tabla7[Tipo de movimiento],"SALIDA",Tabla7[Mes],K$5))</f>
        <v/>
      </c>
      <c r="L2206" s="39" t="str">
        <f>IF($B2206="","",-SUMIFS(Tabla7[Cantidad],Tabla7[Código del producto],$B2206,Tabla7[Tipo de movimiento],"SALIDA",Tabla7[Mes],L$5))</f>
        <v/>
      </c>
      <c r="M2206" s="39" t="str">
        <f>IF($B2206="","",-SUMIFS(Tabla7[Cantidad],Tabla7[Código del producto],$B2206,Tabla7[Tipo de movimiento],"SALIDA",Tabla7[Mes],M$5))</f>
        <v/>
      </c>
      <c r="N2206" s="39" t="str">
        <f>IF($B2206="","",-SUMIFS(Tabla7[Cantidad],Tabla7[Código del producto],$B2206,Tabla7[Tipo de movimiento],"SALIDA",Tabla7[Mes],N$5))</f>
        <v/>
      </c>
      <c r="O2206" s="39" t="str">
        <f>IF($B2206="","",-SUMIFS(Tabla7[Cantidad],Tabla7[Código del producto],$B2206,Tabla7[Tipo de movimiento],"SALIDA",Tabla7[Mes],O$5))</f>
        <v/>
      </c>
      <c r="P2206" s="39" t="str">
        <f>IF($B2206="","",-SUMIFS(Tabla7[Cantidad],Tabla7[Código del producto],$B2206,Tabla7[Tipo de movimiento],"SALIDA",Tabla7[Mes],P$5))</f>
        <v/>
      </c>
      <c r="Q2206" s="39" t="str">
        <f t="shared" si="102"/>
        <v/>
      </c>
      <c r="R2206" s="51" t="str">
        <f>IF($B2206="","",IFERROR(VLOOKUP($B2206,'ABC rotación'!$C:$G,5,0),"C"))</f>
        <v/>
      </c>
      <c r="S2206" s="41" t="str">
        <f t="shared" si="103"/>
        <v/>
      </c>
      <c r="T2206" s="40" t="str">
        <f t="shared" si="104"/>
        <v/>
      </c>
      <c r="U2206" s="23" t="str">
        <f>IF($B2206="","",VLOOKUP($T2206,Tablas!$X$14:$Y$17,2,1))</f>
        <v/>
      </c>
    </row>
    <row r="2207" spans="2:21" x14ac:dyDescent="0.2">
      <c r="B2207" s="1" t="str">
        <f>IF(Tablas!B2205="","",Tablas!B2205)</f>
        <v/>
      </c>
      <c r="C2207" s="1" t="str">
        <f>IF(Tablas!C2205="","",Tablas!C2205)</f>
        <v/>
      </c>
      <c r="D2207" s="1" t="str">
        <f>IF(Tablas!D2205="","",Tablas!D2205)</f>
        <v/>
      </c>
      <c r="E2207" s="1" t="str">
        <f>IF(Tablas!E2205="","",Tablas!E2205)</f>
        <v/>
      </c>
      <c r="F2207" s="1" t="str">
        <f>IF(Tablas!F2205="","",Tablas!F2205)</f>
        <v/>
      </c>
      <c r="G2207" s="1" t="str">
        <f>IF(Tablas!I2205="","",Tablas!I2205)</f>
        <v/>
      </c>
      <c r="H2207" s="1" t="s">
        <v>911</v>
      </c>
      <c r="I2207" s="39" t="str">
        <f>IF($B2207="","",-SUMIFS(Tabla7[Cantidad],Tabla7[Código del producto],$B2207,Tabla7[Tipo de movimiento],"SALIDA",Tabla7[Mes],I$5))</f>
        <v/>
      </c>
      <c r="J2207" s="39" t="str">
        <f>IF($B2207="","",-SUMIFS(Tabla7[Cantidad],Tabla7[Código del producto],$B2207,Tabla7[Tipo de movimiento],"SALIDA",Tabla7[Mes],J$5))</f>
        <v/>
      </c>
      <c r="K2207" s="39" t="str">
        <f>IF($B2207="","",-SUMIFS(Tabla7[Cantidad],Tabla7[Código del producto],$B2207,Tabla7[Tipo de movimiento],"SALIDA",Tabla7[Mes],K$5))</f>
        <v/>
      </c>
      <c r="L2207" s="39" t="str">
        <f>IF($B2207="","",-SUMIFS(Tabla7[Cantidad],Tabla7[Código del producto],$B2207,Tabla7[Tipo de movimiento],"SALIDA",Tabla7[Mes],L$5))</f>
        <v/>
      </c>
      <c r="M2207" s="39" t="str">
        <f>IF($B2207="","",-SUMIFS(Tabla7[Cantidad],Tabla7[Código del producto],$B2207,Tabla7[Tipo de movimiento],"SALIDA",Tabla7[Mes],M$5))</f>
        <v/>
      </c>
      <c r="N2207" s="39" t="str">
        <f>IF($B2207="","",-SUMIFS(Tabla7[Cantidad],Tabla7[Código del producto],$B2207,Tabla7[Tipo de movimiento],"SALIDA",Tabla7[Mes],N$5))</f>
        <v/>
      </c>
      <c r="O2207" s="39" t="str">
        <f>IF($B2207="","",-SUMIFS(Tabla7[Cantidad],Tabla7[Código del producto],$B2207,Tabla7[Tipo de movimiento],"SALIDA",Tabla7[Mes],O$5))</f>
        <v/>
      </c>
      <c r="P2207" s="39" t="str">
        <f>IF($B2207="","",-SUMIFS(Tabla7[Cantidad],Tabla7[Código del producto],$B2207,Tabla7[Tipo de movimiento],"SALIDA",Tabla7[Mes],P$5))</f>
        <v/>
      </c>
      <c r="Q2207" s="39" t="str">
        <f t="shared" si="102"/>
        <v/>
      </c>
      <c r="R2207" s="51" t="str">
        <f>IF($B2207="","",IFERROR(VLOOKUP($B2207,'ABC rotación'!$C:$G,5,0),"C"))</f>
        <v/>
      </c>
      <c r="S2207" s="41" t="str">
        <f t="shared" si="103"/>
        <v/>
      </c>
      <c r="T2207" s="40" t="str">
        <f t="shared" si="104"/>
        <v/>
      </c>
      <c r="U2207" s="23" t="str">
        <f>IF($B2207="","",VLOOKUP($T2207,Tablas!$X$14:$Y$17,2,1))</f>
        <v/>
      </c>
    </row>
    <row r="2208" spans="2:21" x14ac:dyDescent="0.2">
      <c r="B2208" s="1" t="str">
        <f>IF(Tablas!B2206="","",Tablas!B2206)</f>
        <v/>
      </c>
      <c r="C2208" s="1" t="str">
        <f>IF(Tablas!C2206="","",Tablas!C2206)</f>
        <v/>
      </c>
      <c r="D2208" s="1" t="str">
        <f>IF(Tablas!D2206="","",Tablas!D2206)</f>
        <v/>
      </c>
      <c r="E2208" s="1" t="str">
        <f>IF(Tablas!E2206="","",Tablas!E2206)</f>
        <v/>
      </c>
      <c r="F2208" s="1" t="str">
        <f>IF(Tablas!F2206="","",Tablas!F2206)</f>
        <v/>
      </c>
      <c r="G2208" s="1" t="str">
        <f>IF(Tablas!I2206="","",Tablas!I2206)</f>
        <v/>
      </c>
      <c r="H2208" s="1" t="s">
        <v>911</v>
      </c>
      <c r="I2208" s="39" t="str">
        <f>IF($B2208="","",-SUMIFS(Tabla7[Cantidad],Tabla7[Código del producto],$B2208,Tabla7[Tipo de movimiento],"SALIDA",Tabla7[Mes],I$5))</f>
        <v/>
      </c>
      <c r="J2208" s="39" t="str">
        <f>IF($B2208="","",-SUMIFS(Tabla7[Cantidad],Tabla7[Código del producto],$B2208,Tabla7[Tipo de movimiento],"SALIDA",Tabla7[Mes],J$5))</f>
        <v/>
      </c>
      <c r="K2208" s="39" t="str">
        <f>IF($B2208="","",-SUMIFS(Tabla7[Cantidad],Tabla7[Código del producto],$B2208,Tabla7[Tipo de movimiento],"SALIDA",Tabla7[Mes],K$5))</f>
        <v/>
      </c>
      <c r="L2208" s="39" t="str">
        <f>IF($B2208="","",-SUMIFS(Tabla7[Cantidad],Tabla7[Código del producto],$B2208,Tabla7[Tipo de movimiento],"SALIDA",Tabla7[Mes],L$5))</f>
        <v/>
      </c>
      <c r="M2208" s="39" t="str">
        <f>IF($B2208="","",-SUMIFS(Tabla7[Cantidad],Tabla7[Código del producto],$B2208,Tabla7[Tipo de movimiento],"SALIDA",Tabla7[Mes],M$5))</f>
        <v/>
      </c>
      <c r="N2208" s="39" t="str">
        <f>IF($B2208="","",-SUMIFS(Tabla7[Cantidad],Tabla7[Código del producto],$B2208,Tabla7[Tipo de movimiento],"SALIDA",Tabla7[Mes],N$5))</f>
        <v/>
      </c>
      <c r="O2208" s="39" t="str">
        <f>IF($B2208="","",-SUMIFS(Tabla7[Cantidad],Tabla7[Código del producto],$B2208,Tabla7[Tipo de movimiento],"SALIDA",Tabla7[Mes],O$5))</f>
        <v/>
      </c>
      <c r="P2208" s="39" t="str">
        <f>IF($B2208="","",-SUMIFS(Tabla7[Cantidad],Tabla7[Código del producto],$B2208,Tabla7[Tipo de movimiento],"SALIDA",Tabla7[Mes],P$5))</f>
        <v/>
      </c>
      <c r="Q2208" s="39" t="str">
        <f t="shared" si="102"/>
        <v/>
      </c>
      <c r="R2208" s="51" t="str">
        <f>IF($B2208="","",IFERROR(VLOOKUP($B2208,'ABC rotación'!$C:$G,5,0),"C"))</f>
        <v/>
      </c>
      <c r="S2208" s="41" t="str">
        <f t="shared" si="103"/>
        <v/>
      </c>
      <c r="T2208" s="40" t="str">
        <f t="shared" si="104"/>
        <v/>
      </c>
      <c r="U2208" s="23" t="str">
        <f>IF($B2208="","",VLOOKUP($T2208,Tablas!$X$14:$Y$17,2,1))</f>
        <v/>
      </c>
    </row>
    <row r="2209" spans="2:21" x14ac:dyDescent="0.2">
      <c r="B2209" s="1" t="str">
        <f>IF(Tablas!B2207="","",Tablas!B2207)</f>
        <v/>
      </c>
      <c r="C2209" s="1" t="str">
        <f>IF(Tablas!C2207="","",Tablas!C2207)</f>
        <v/>
      </c>
      <c r="D2209" s="1" t="str">
        <f>IF(Tablas!D2207="","",Tablas!D2207)</f>
        <v/>
      </c>
      <c r="E2209" s="1" t="str">
        <f>IF(Tablas!E2207="","",Tablas!E2207)</f>
        <v/>
      </c>
      <c r="F2209" s="1" t="str">
        <f>IF(Tablas!F2207="","",Tablas!F2207)</f>
        <v/>
      </c>
      <c r="G2209" s="1" t="str">
        <f>IF(Tablas!I2207="","",Tablas!I2207)</f>
        <v/>
      </c>
      <c r="H2209" s="1" t="s">
        <v>911</v>
      </c>
      <c r="I2209" s="39" t="str">
        <f>IF($B2209="","",-SUMIFS(Tabla7[Cantidad],Tabla7[Código del producto],$B2209,Tabla7[Tipo de movimiento],"SALIDA",Tabla7[Mes],I$5))</f>
        <v/>
      </c>
      <c r="J2209" s="39" t="str">
        <f>IF($B2209="","",-SUMIFS(Tabla7[Cantidad],Tabla7[Código del producto],$B2209,Tabla7[Tipo de movimiento],"SALIDA",Tabla7[Mes],J$5))</f>
        <v/>
      </c>
      <c r="K2209" s="39" t="str">
        <f>IF($B2209="","",-SUMIFS(Tabla7[Cantidad],Tabla7[Código del producto],$B2209,Tabla7[Tipo de movimiento],"SALIDA",Tabla7[Mes],K$5))</f>
        <v/>
      </c>
      <c r="L2209" s="39" t="str">
        <f>IF($B2209="","",-SUMIFS(Tabla7[Cantidad],Tabla7[Código del producto],$B2209,Tabla7[Tipo de movimiento],"SALIDA",Tabla7[Mes],L$5))</f>
        <v/>
      </c>
      <c r="M2209" s="39" t="str">
        <f>IF($B2209="","",-SUMIFS(Tabla7[Cantidad],Tabla7[Código del producto],$B2209,Tabla7[Tipo de movimiento],"SALIDA",Tabla7[Mes],M$5))</f>
        <v/>
      </c>
      <c r="N2209" s="39" t="str">
        <f>IF($B2209="","",-SUMIFS(Tabla7[Cantidad],Tabla7[Código del producto],$B2209,Tabla7[Tipo de movimiento],"SALIDA",Tabla7[Mes],N$5))</f>
        <v/>
      </c>
      <c r="O2209" s="39" t="str">
        <f>IF($B2209="","",-SUMIFS(Tabla7[Cantidad],Tabla7[Código del producto],$B2209,Tabla7[Tipo de movimiento],"SALIDA",Tabla7[Mes],O$5))</f>
        <v/>
      </c>
      <c r="P2209" s="39" t="str">
        <f>IF($B2209="","",-SUMIFS(Tabla7[Cantidad],Tabla7[Código del producto],$B2209,Tabla7[Tipo de movimiento],"SALIDA",Tabla7[Mes],P$5))</f>
        <v/>
      </c>
      <c r="Q2209" s="39" t="str">
        <f t="shared" si="102"/>
        <v/>
      </c>
      <c r="R2209" s="51" t="str">
        <f>IF($B2209="","",IFERROR(VLOOKUP($B2209,'ABC rotación'!$C:$G,5,0),"C"))</f>
        <v/>
      </c>
      <c r="S2209" s="41" t="str">
        <f t="shared" si="103"/>
        <v/>
      </c>
      <c r="T2209" s="40" t="str">
        <f t="shared" si="104"/>
        <v/>
      </c>
      <c r="U2209" s="23" t="str">
        <f>IF($B2209="","",VLOOKUP($T2209,Tablas!$X$14:$Y$17,2,1))</f>
        <v/>
      </c>
    </row>
    <row r="2210" spans="2:21" x14ac:dyDescent="0.2">
      <c r="B2210" s="1" t="str">
        <f>IF(Tablas!B2208="","",Tablas!B2208)</f>
        <v/>
      </c>
      <c r="C2210" s="1" t="str">
        <f>IF(Tablas!C2208="","",Tablas!C2208)</f>
        <v/>
      </c>
      <c r="D2210" s="1" t="str">
        <f>IF(Tablas!D2208="","",Tablas!D2208)</f>
        <v/>
      </c>
      <c r="E2210" s="1" t="str">
        <f>IF(Tablas!E2208="","",Tablas!E2208)</f>
        <v/>
      </c>
      <c r="F2210" s="1" t="str">
        <f>IF(Tablas!F2208="","",Tablas!F2208)</f>
        <v/>
      </c>
      <c r="G2210" s="1" t="str">
        <f>IF(Tablas!I2208="","",Tablas!I2208)</f>
        <v/>
      </c>
      <c r="H2210" s="1" t="s">
        <v>911</v>
      </c>
      <c r="I2210" s="39" t="str">
        <f>IF($B2210="","",-SUMIFS(Tabla7[Cantidad],Tabla7[Código del producto],$B2210,Tabla7[Tipo de movimiento],"SALIDA",Tabla7[Mes],I$5))</f>
        <v/>
      </c>
      <c r="J2210" s="39" t="str">
        <f>IF($B2210="","",-SUMIFS(Tabla7[Cantidad],Tabla7[Código del producto],$B2210,Tabla7[Tipo de movimiento],"SALIDA",Tabla7[Mes],J$5))</f>
        <v/>
      </c>
      <c r="K2210" s="39" t="str">
        <f>IF($B2210="","",-SUMIFS(Tabla7[Cantidad],Tabla7[Código del producto],$B2210,Tabla7[Tipo de movimiento],"SALIDA",Tabla7[Mes],K$5))</f>
        <v/>
      </c>
      <c r="L2210" s="39" t="str">
        <f>IF($B2210="","",-SUMIFS(Tabla7[Cantidad],Tabla7[Código del producto],$B2210,Tabla7[Tipo de movimiento],"SALIDA",Tabla7[Mes],L$5))</f>
        <v/>
      </c>
      <c r="M2210" s="39" t="str">
        <f>IF($B2210="","",-SUMIFS(Tabla7[Cantidad],Tabla7[Código del producto],$B2210,Tabla7[Tipo de movimiento],"SALIDA",Tabla7[Mes],M$5))</f>
        <v/>
      </c>
      <c r="N2210" s="39" t="str">
        <f>IF($B2210="","",-SUMIFS(Tabla7[Cantidad],Tabla7[Código del producto],$B2210,Tabla7[Tipo de movimiento],"SALIDA",Tabla7[Mes],N$5))</f>
        <v/>
      </c>
      <c r="O2210" s="39" t="str">
        <f>IF($B2210="","",-SUMIFS(Tabla7[Cantidad],Tabla7[Código del producto],$B2210,Tabla7[Tipo de movimiento],"SALIDA",Tabla7[Mes],O$5))</f>
        <v/>
      </c>
      <c r="P2210" s="39" t="str">
        <f>IF($B2210="","",-SUMIFS(Tabla7[Cantidad],Tabla7[Código del producto],$B2210,Tabla7[Tipo de movimiento],"SALIDA",Tabla7[Mes],P$5))</f>
        <v/>
      </c>
      <c r="Q2210" s="39" t="str">
        <f t="shared" si="102"/>
        <v/>
      </c>
      <c r="R2210" s="51" t="str">
        <f>IF($B2210="","",IFERROR(VLOOKUP($B2210,'ABC rotación'!$C:$G,5,0),"C"))</f>
        <v/>
      </c>
      <c r="S2210" s="41" t="str">
        <f t="shared" si="103"/>
        <v/>
      </c>
      <c r="T2210" s="40" t="str">
        <f t="shared" si="104"/>
        <v/>
      </c>
      <c r="U2210" s="23" t="str">
        <f>IF($B2210="","",VLOOKUP($T2210,Tablas!$X$14:$Y$17,2,1))</f>
        <v/>
      </c>
    </row>
    <row r="2211" spans="2:21" x14ac:dyDescent="0.2">
      <c r="B2211" s="1" t="str">
        <f>IF(Tablas!B2209="","",Tablas!B2209)</f>
        <v/>
      </c>
      <c r="C2211" s="1" t="str">
        <f>IF(Tablas!C2209="","",Tablas!C2209)</f>
        <v/>
      </c>
      <c r="D2211" s="1" t="str">
        <f>IF(Tablas!D2209="","",Tablas!D2209)</f>
        <v/>
      </c>
      <c r="E2211" s="1" t="str">
        <f>IF(Tablas!E2209="","",Tablas!E2209)</f>
        <v/>
      </c>
      <c r="F2211" s="1" t="str">
        <f>IF(Tablas!F2209="","",Tablas!F2209)</f>
        <v/>
      </c>
      <c r="G2211" s="1" t="str">
        <f>IF(Tablas!I2209="","",Tablas!I2209)</f>
        <v/>
      </c>
      <c r="H2211" s="1" t="s">
        <v>911</v>
      </c>
      <c r="I2211" s="39" t="str">
        <f>IF($B2211="","",-SUMIFS(Tabla7[Cantidad],Tabla7[Código del producto],$B2211,Tabla7[Tipo de movimiento],"SALIDA",Tabla7[Mes],I$5))</f>
        <v/>
      </c>
      <c r="J2211" s="39" t="str">
        <f>IF($B2211="","",-SUMIFS(Tabla7[Cantidad],Tabla7[Código del producto],$B2211,Tabla7[Tipo de movimiento],"SALIDA",Tabla7[Mes],J$5))</f>
        <v/>
      </c>
      <c r="K2211" s="39" t="str">
        <f>IF($B2211="","",-SUMIFS(Tabla7[Cantidad],Tabla7[Código del producto],$B2211,Tabla7[Tipo de movimiento],"SALIDA",Tabla7[Mes],K$5))</f>
        <v/>
      </c>
      <c r="L2211" s="39" t="str">
        <f>IF($B2211="","",-SUMIFS(Tabla7[Cantidad],Tabla7[Código del producto],$B2211,Tabla7[Tipo de movimiento],"SALIDA",Tabla7[Mes],L$5))</f>
        <v/>
      </c>
      <c r="M2211" s="39" t="str">
        <f>IF($B2211="","",-SUMIFS(Tabla7[Cantidad],Tabla7[Código del producto],$B2211,Tabla7[Tipo de movimiento],"SALIDA",Tabla7[Mes],M$5))</f>
        <v/>
      </c>
      <c r="N2211" s="39" t="str">
        <f>IF($B2211="","",-SUMIFS(Tabla7[Cantidad],Tabla7[Código del producto],$B2211,Tabla7[Tipo de movimiento],"SALIDA",Tabla7[Mes],N$5))</f>
        <v/>
      </c>
      <c r="O2211" s="39" t="str">
        <f>IF($B2211="","",-SUMIFS(Tabla7[Cantidad],Tabla7[Código del producto],$B2211,Tabla7[Tipo de movimiento],"SALIDA",Tabla7[Mes],O$5))</f>
        <v/>
      </c>
      <c r="P2211" s="39" t="str">
        <f>IF($B2211="","",-SUMIFS(Tabla7[Cantidad],Tabla7[Código del producto],$B2211,Tabla7[Tipo de movimiento],"SALIDA",Tabla7[Mes],P$5))</f>
        <v/>
      </c>
      <c r="Q2211" s="39" t="str">
        <f t="shared" si="102"/>
        <v/>
      </c>
      <c r="R2211" s="51" t="str">
        <f>IF($B2211="","",IFERROR(VLOOKUP($B2211,'ABC rotación'!$C:$G,5,0),"C"))</f>
        <v/>
      </c>
      <c r="S2211" s="41" t="str">
        <f t="shared" si="103"/>
        <v/>
      </c>
      <c r="T2211" s="40" t="str">
        <f t="shared" si="104"/>
        <v/>
      </c>
      <c r="U2211" s="23" t="str">
        <f>IF($B2211="","",VLOOKUP($T2211,Tablas!$X$14:$Y$17,2,1))</f>
        <v/>
      </c>
    </row>
    <row r="2212" spans="2:21" x14ac:dyDescent="0.2">
      <c r="B2212" s="1" t="str">
        <f>IF(Tablas!B2210="","",Tablas!B2210)</f>
        <v/>
      </c>
      <c r="C2212" s="1" t="str">
        <f>IF(Tablas!C2210="","",Tablas!C2210)</f>
        <v/>
      </c>
      <c r="D2212" s="1" t="str">
        <f>IF(Tablas!D2210="","",Tablas!D2210)</f>
        <v/>
      </c>
      <c r="E2212" s="1" t="str">
        <f>IF(Tablas!E2210="","",Tablas!E2210)</f>
        <v/>
      </c>
      <c r="F2212" s="1" t="str">
        <f>IF(Tablas!F2210="","",Tablas!F2210)</f>
        <v/>
      </c>
      <c r="G2212" s="1" t="str">
        <f>IF(Tablas!I2210="","",Tablas!I2210)</f>
        <v/>
      </c>
      <c r="H2212" s="1" t="s">
        <v>911</v>
      </c>
      <c r="I2212" s="39" t="str">
        <f>IF($B2212="","",-SUMIFS(Tabla7[Cantidad],Tabla7[Código del producto],$B2212,Tabla7[Tipo de movimiento],"SALIDA",Tabla7[Mes],I$5))</f>
        <v/>
      </c>
      <c r="J2212" s="39" t="str">
        <f>IF($B2212="","",-SUMIFS(Tabla7[Cantidad],Tabla7[Código del producto],$B2212,Tabla7[Tipo de movimiento],"SALIDA",Tabla7[Mes],J$5))</f>
        <v/>
      </c>
      <c r="K2212" s="39" t="str">
        <f>IF($B2212="","",-SUMIFS(Tabla7[Cantidad],Tabla7[Código del producto],$B2212,Tabla7[Tipo de movimiento],"SALIDA",Tabla7[Mes],K$5))</f>
        <v/>
      </c>
      <c r="L2212" s="39" t="str">
        <f>IF($B2212="","",-SUMIFS(Tabla7[Cantidad],Tabla7[Código del producto],$B2212,Tabla7[Tipo de movimiento],"SALIDA",Tabla7[Mes],L$5))</f>
        <v/>
      </c>
      <c r="M2212" s="39" t="str">
        <f>IF($B2212="","",-SUMIFS(Tabla7[Cantidad],Tabla7[Código del producto],$B2212,Tabla7[Tipo de movimiento],"SALIDA",Tabla7[Mes],M$5))</f>
        <v/>
      </c>
      <c r="N2212" s="39" t="str">
        <f>IF($B2212="","",-SUMIFS(Tabla7[Cantidad],Tabla7[Código del producto],$B2212,Tabla7[Tipo de movimiento],"SALIDA",Tabla7[Mes],N$5))</f>
        <v/>
      </c>
      <c r="O2212" s="39" t="str">
        <f>IF($B2212="","",-SUMIFS(Tabla7[Cantidad],Tabla7[Código del producto],$B2212,Tabla7[Tipo de movimiento],"SALIDA",Tabla7[Mes],O$5))</f>
        <v/>
      </c>
      <c r="P2212" s="39" t="str">
        <f>IF($B2212="","",-SUMIFS(Tabla7[Cantidad],Tabla7[Código del producto],$B2212,Tabla7[Tipo de movimiento],"SALIDA",Tabla7[Mes],P$5))</f>
        <v/>
      </c>
      <c r="Q2212" s="39" t="str">
        <f t="shared" si="102"/>
        <v/>
      </c>
      <c r="R2212" s="51" t="str">
        <f>IF($B2212="","",IFERROR(VLOOKUP($B2212,'ABC rotación'!$C:$G,5,0),"C"))</f>
        <v/>
      </c>
      <c r="S2212" s="41" t="str">
        <f t="shared" si="103"/>
        <v/>
      </c>
      <c r="T2212" s="40" t="str">
        <f t="shared" si="104"/>
        <v/>
      </c>
      <c r="U2212" s="23" t="str">
        <f>IF($B2212="","",VLOOKUP($T2212,Tablas!$X$14:$Y$17,2,1))</f>
        <v/>
      </c>
    </row>
    <row r="2213" spans="2:21" x14ac:dyDescent="0.2">
      <c r="B2213" s="1" t="str">
        <f>IF(Tablas!B2211="","",Tablas!B2211)</f>
        <v/>
      </c>
      <c r="C2213" s="1" t="str">
        <f>IF(Tablas!C2211="","",Tablas!C2211)</f>
        <v/>
      </c>
      <c r="D2213" s="1" t="str">
        <f>IF(Tablas!D2211="","",Tablas!D2211)</f>
        <v/>
      </c>
      <c r="E2213" s="1" t="str">
        <f>IF(Tablas!E2211="","",Tablas!E2211)</f>
        <v/>
      </c>
      <c r="F2213" s="1" t="str">
        <f>IF(Tablas!F2211="","",Tablas!F2211)</f>
        <v/>
      </c>
      <c r="G2213" s="1" t="str">
        <f>IF(Tablas!I2211="","",Tablas!I2211)</f>
        <v/>
      </c>
      <c r="H2213" s="1" t="s">
        <v>911</v>
      </c>
      <c r="I2213" s="39" t="str">
        <f>IF($B2213="","",-SUMIFS(Tabla7[Cantidad],Tabla7[Código del producto],$B2213,Tabla7[Tipo de movimiento],"SALIDA",Tabla7[Mes],I$5))</f>
        <v/>
      </c>
      <c r="J2213" s="39" t="str">
        <f>IF($B2213="","",-SUMIFS(Tabla7[Cantidad],Tabla7[Código del producto],$B2213,Tabla7[Tipo de movimiento],"SALIDA",Tabla7[Mes],J$5))</f>
        <v/>
      </c>
      <c r="K2213" s="39" t="str">
        <f>IF($B2213="","",-SUMIFS(Tabla7[Cantidad],Tabla7[Código del producto],$B2213,Tabla7[Tipo de movimiento],"SALIDA",Tabla7[Mes],K$5))</f>
        <v/>
      </c>
      <c r="L2213" s="39" t="str">
        <f>IF($B2213="","",-SUMIFS(Tabla7[Cantidad],Tabla7[Código del producto],$B2213,Tabla7[Tipo de movimiento],"SALIDA",Tabla7[Mes],L$5))</f>
        <v/>
      </c>
      <c r="M2213" s="39" t="str">
        <f>IF($B2213="","",-SUMIFS(Tabla7[Cantidad],Tabla7[Código del producto],$B2213,Tabla7[Tipo de movimiento],"SALIDA",Tabla7[Mes],M$5))</f>
        <v/>
      </c>
      <c r="N2213" s="39" t="str">
        <f>IF($B2213="","",-SUMIFS(Tabla7[Cantidad],Tabla7[Código del producto],$B2213,Tabla7[Tipo de movimiento],"SALIDA",Tabla7[Mes],N$5))</f>
        <v/>
      </c>
      <c r="O2213" s="39" t="str">
        <f>IF($B2213="","",-SUMIFS(Tabla7[Cantidad],Tabla7[Código del producto],$B2213,Tabla7[Tipo de movimiento],"SALIDA",Tabla7[Mes],O$5))</f>
        <v/>
      </c>
      <c r="P2213" s="39" t="str">
        <f>IF($B2213="","",-SUMIFS(Tabla7[Cantidad],Tabla7[Código del producto],$B2213,Tabla7[Tipo de movimiento],"SALIDA",Tabla7[Mes],P$5))</f>
        <v/>
      </c>
      <c r="Q2213" s="39" t="str">
        <f t="shared" si="102"/>
        <v/>
      </c>
      <c r="R2213" s="51" t="str">
        <f>IF($B2213="","",IFERROR(VLOOKUP($B2213,'ABC rotación'!$C:$G,5,0),"C"))</f>
        <v/>
      </c>
      <c r="S2213" s="41" t="str">
        <f t="shared" si="103"/>
        <v/>
      </c>
      <c r="T2213" s="40" t="str">
        <f t="shared" si="104"/>
        <v/>
      </c>
      <c r="U2213" s="23" t="str">
        <f>IF($B2213="","",VLOOKUP($T2213,Tablas!$X$14:$Y$17,2,1))</f>
        <v/>
      </c>
    </row>
    <row r="2214" spans="2:21" x14ac:dyDescent="0.2">
      <c r="B2214" s="1" t="str">
        <f>IF(Tablas!B2212="","",Tablas!B2212)</f>
        <v/>
      </c>
      <c r="C2214" s="1" t="str">
        <f>IF(Tablas!C2212="","",Tablas!C2212)</f>
        <v/>
      </c>
      <c r="D2214" s="1" t="str">
        <f>IF(Tablas!D2212="","",Tablas!D2212)</f>
        <v/>
      </c>
      <c r="E2214" s="1" t="str">
        <f>IF(Tablas!E2212="","",Tablas!E2212)</f>
        <v/>
      </c>
      <c r="F2214" s="1" t="str">
        <f>IF(Tablas!F2212="","",Tablas!F2212)</f>
        <v/>
      </c>
      <c r="G2214" s="1" t="str">
        <f>IF(Tablas!I2212="","",Tablas!I2212)</f>
        <v/>
      </c>
      <c r="H2214" s="1" t="s">
        <v>911</v>
      </c>
      <c r="I2214" s="39" t="str">
        <f>IF($B2214="","",-SUMIFS(Tabla7[Cantidad],Tabla7[Código del producto],$B2214,Tabla7[Tipo de movimiento],"SALIDA",Tabla7[Mes],I$5))</f>
        <v/>
      </c>
      <c r="J2214" s="39" t="str">
        <f>IF($B2214="","",-SUMIFS(Tabla7[Cantidad],Tabla7[Código del producto],$B2214,Tabla7[Tipo de movimiento],"SALIDA",Tabla7[Mes],J$5))</f>
        <v/>
      </c>
      <c r="K2214" s="39" t="str">
        <f>IF($B2214="","",-SUMIFS(Tabla7[Cantidad],Tabla7[Código del producto],$B2214,Tabla7[Tipo de movimiento],"SALIDA",Tabla7[Mes],K$5))</f>
        <v/>
      </c>
      <c r="L2214" s="39" t="str">
        <f>IF($B2214="","",-SUMIFS(Tabla7[Cantidad],Tabla7[Código del producto],$B2214,Tabla7[Tipo de movimiento],"SALIDA",Tabla7[Mes],L$5))</f>
        <v/>
      </c>
      <c r="M2214" s="39" t="str">
        <f>IF($B2214="","",-SUMIFS(Tabla7[Cantidad],Tabla7[Código del producto],$B2214,Tabla7[Tipo de movimiento],"SALIDA",Tabla7[Mes],M$5))</f>
        <v/>
      </c>
      <c r="N2214" s="39" t="str">
        <f>IF($B2214="","",-SUMIFS(Tabla7[Cantidad],Tabla7[Código del producto],$B2214,Tabla7[Tipo de movimiento],"SALIDA",Tabla7[Mes],N$5))</f>
        <v/>
      </c>
      <c r="O2214" s="39" t="str">
        <f>IF($B2214="","",-SUMIFS(Tabla7[Cantidad],Tabla7[Código del producto],$B2214,Tabla7[Tipo de movimiento],"SALIDA",Tabla7[Mes],O$5))</f>
        <v/>
      </c>
      <c r="P2214" s="39" t="str">
        <f>IF($B2214="","",-SUMIFS(Tabla7[Cantidad],Tabla7[Código del producto],$B2214,Tabla7[Tipo de movimiento],"SALIDA",Tabla7[Mes],P$5))</f>
        <v/>
      </c>
      <c r="Q2214" s="39" t="str">
        <f t="shared" si="102"/>
        <v/>
      </c>
      <c r="R2214" s="51" t="str">
        <f>IF($B2214="","",IFERROR(VLOOKUP($B2214,'ABC rotación'!$C:$G,5,0),"C"))</f>
        <v/>
      </c>
      <c r="S2214" s="41" t="str">
        <f t="shared" si="103"/>
        <v/>
      </c>
      <c r="T2214" s="40" t="str">
        <f t="shared" si="104"/>
        <v/>
      </c>
      <c r="U2214" s="23" t="str">
        <f>IF($B2214="","",VLOOKUP($T2214,Tablas!$X$14:$Y$17,2,1))</f>
        <v/>
      </c>
    </row>
    <row r="2215" spans="2:21" x14ac:dyDescent="0.2">
      <c r="B2215" s="1" t="str">
        <f>IF(Tablas!B2213="","",Tablas!B2213)</f>
        <v/>
      </c>
      <c r="C2215" s="1" t="str">
        <f>IF(Tablas!C2213="","",Tablas!C2213)</f>
        <v/>
      </c>
      <c r="D2215" s="1" t="str">
        <f>IF(Tablas!D2213="","",Tablas!D2213)</f>
        <v/>
      </c>
      <c r="E2215" s="1" t="str">
        <f>IF(Tablas!E2213="","",Tablas!E2213)</f>
        <v/>
      </c>
      <c r="F2215" s="1" t="str">
        <f>IF(Tablas!F2213="","",Tablas!F2213)</f>
        <v/>
      </c>
      <c r="G2215" s="1" t="str">
        <f>IF(Tablas!I2213="","",Tablas!I2213)</f>
        <v/>
      </c>
      <c r="H2215" s="1" t="s">
        <v>911</v>
      </c>
      <c r="I2215" s="39" t="str">
        <f>IF($B2215="","",-SUMIFS(Tabla7[Cantidad],Tabla7[Código del producto],$B2215,Tabla7[Tipo de movimiento],"SALIDA",Tabla7[Mes],I$5))</f>
        <v/>
      </c>
      <c r="J2215" s="39" t="str">
        <f>IF($B2215="","",-SUMIFS(Tabla7[Cantidad],Tabla7[Código del producto],$B2215,Tabla7[Tipo de movimiento],"SALIDA",Tabla7[Mes],J$5))</f>
        <v/>
      </c>
      <c r="K2215" s="39" t="str">
        <f>IF($B2215="","",-SUMIFS(Tabla7[Cantidad],Tabla7[Código del producto],$B2215,Tabla7[Tipo de movimiento],"SALIDA",Tabla7[Mes],K$5))</f>
        <v/>
      </c>
      <c r="L2215" s="39" t="str">
        <f>IF($B2215="","",-SUMIFS(Tabla7[Cantidad],Tabla7[Código del producto],$B2215,Tabla7[Tipo de movimiento],"SALIDA",Tabla7[Mes],L$5))</f>
        <v/>
      </c>
      <c r="M2215" s="39" t="str">
        <f>IF($B2215="","",-SUMIFS(Tabla7[Cantidad],Tabla7[Código del producto],$B2215,Tabla7[Tipo de movimiento],"SALIDA",Tabla7[Mes],M$5))</f>
        <v/>
      </c>
      <c r="N2215" s="39" t="str">
        <f>IF($B2215="","",-SUMIFS(Tabla7[Cantidad],Tabla7[Código del producto],$B2215,Tabla7[Tipo de movimiento],"SALIDA",Tabla7[Mes],N$5))</f>
        <v/>
      </c>
      <c r="O2215" s="39" t="str">
        <f>IF($B2215="","",-SUMIFS(Tabla7[Cantidad],Tabla7[Código del producto],$B2215,Tabla7[Tipo de movimiento],"SALIDA",Tabla7[Mes],O$5))</f>
        <v/>
      </c>
      <c r="P2215" s="39" t="str">
        <f>IF($B2215="","",-SUMIFS(Tabla7[Cantidad],Tabla7[Código del producto],$B2215,Tabla7[Tipo de movimiento],"SALIDA",Tabla7[Mes],P$5))</f>
        <v/>
      </c>
      <c r="Q2215" s="39" t="str">
        <f t="shared" si="102"/>
        <v/>
      </c>
      <c r="R2215" s="51" t="str">
        <f>IF($B2215="","",IFERROR(VLOOKUP($B2215,'ABC rotación'!$C:$G,5,0),"C"))</f>
        <v/>
      </c>
      <c r="S2215" s="41" t="str">
        <f t="shared" si="103"/>
        <v/>
      </c>
      <c r="T2215" s="40" t="str">
        <f t="shared" si="104"/>
        <v/>
      </c>
      <c r="U2215" s="23" t="str">
        <f>IF($B2215="","",VLOOKUP($T2215,Tablas!$X$14:$Y$17,2,1))</f>
        <v/>
      </c>
    </row>
    <row r="2216" spans="2:21" x14ac:dyDescent="0.2">
      <c r="B2216" s="1" t="str">
        <f>IF(Tablas!B2214="","",Tablas!B2214)</f>
        <v/>
      </c>
      <c r="C2216" s="1" t="str">
        <f>IF(Tablas!C2214="","",Tablas!C2214)</f>
        <v/>
      </c>
      <c r="D2216" s="1" t="str">
        <f>IF(Tablas!D2214="","",Tablas!D2214)</f>
        <v/>
      </c>
      <c r="E2216" s="1" t="str">
        <f>IF(Tablas!E2214="","",Tablas!E2214)</f>
        <v/>
      </c>
      <c r="F2216" s="1" t="str">
        <f>IF(Tablas!F2214="","",Tablas!F2214)</f>
        <v/>
      </c>
      <c r="G2216" s="1" t="str">
        <f>IF(Tablas!I2214="","",Tablas!I2214)</f>
        <v/>
      </c>
      <c r="H2216" s="1" t="s">
        <v>911</v>
      </c>
      <c r="I2216" s="39" t="str">
        <f>IF($B2216="","",-SUMIFS(Tabla7[Cantidad],Tabla7[Código del producto],$B2216,Tabla7[Tipo de movimiento],"SALIDA",Tabla7[Mes],I$5))</f>
        <v/>
      </c>
      <c r="J2216" s="39" t="str">
        <f>IF($B2216="","",-SUMIFS(Tabla7[Cantidad],Tabla7[Código del producto],$B2216,Tabla7[Tipo de movimiento],"SALIDA",Tabla7[Mes],J$5))</f>
        <v/>
      </c>
      <c r="K2216" s="39" t="str">
        <f>IF($B2216="","",-SUMIFS(Tabla7[Cantidad],Tabla7[Código del producto],$B2216,Tabla7[Tipo de movimiento],"SALIDA",Tabla7[Mes],K$5))</f>
        <v/>
      </c>
      <c r="L2216" s="39" t="str">
        <f>IF($B2216="","",-SUMIFS(Tabla7[Cantidad],Tabla7[Código del producto],$B2216,Tabla7[Tipo de movimiento],"SALIDA",Tabla7[Mes],L$5))</f>
        <v/>
      </c>
      <c r="M2216" s="39" t="str">
        <f>IF($B2216="","",-SUMIFS(Tabla7[Cantidad],Tabla7[Código del producto],$B2216,Tabla7[Tipo de movimiento],"SALIDA",Tabla7[Mes],M$5))</f>
        <v/>
      </c>
      <c r="N2216" s="39" t="str">
        <f>IF($B2216="","",-SUMIFS(Tabla7[Cantidad],Tabla7[Código del producto],$B2216,Tabla7[Tipo de movimiento],"SALIDA",Tabla7[Mes],N$5))</f>
        <v/>
      </c>
      <c r="O2216" s="39" t="str">
        <f>IF($B2216="","",-SUMIFS(Tabla7[Cantidad],Tabla7[Código del producto],$B2216,Tabla7[Tipo de movimiento],"SALIDA",Tabla7[Mes],O$5))</f>
        <v/>
      </c>
      <c r="P2216" s="39" t="str">
        <f>IF($B2216="","",-SUMIFS(Tabla7[Cantidad],Tabla7[Código del producto],$B2216,Tabla7[Tipo de movimiento],"SALIDA",Tabla7[Mes],P$5))</f>
        <v/>
      </c>
      <c r="Q2216" s="39" t="str">
        <f t="shared" si="102"/>
        <v/>
      </c>
      <c r="R2216" s="51" t="str">
        <f>IF($B2216="","",IFERROR(VLOOKUP($B2216,'ABC rotación'!$C:$G,5,0),"C"))</f>
        <v/>
      </c>
      <c r="S2216" s="41" t="str">
        <f t="shared" si="103"/>
        <v/>
      </c>
      <c r="T2216" s="40" t="str">
        <f t="shared" si="104"/>
        <v/>
      </c>
      <c r="U2216" s="23" t="str">
        <f>IF($B2216="","",VLOOKUP($T2216,Tablas!$X$14:$Y$17,2,1))</f>
        <v/>
      </c>
    </row>
    <row r="2217" spans="2:21" x14ac:dyDescent="0.2">
      <c r="B2217" s="1" t="str">
        <f>IF(Tablas!B2215="","",Tablas!B2215)</f>
        <v/>
      </c>
      <c r="C2217" s="1" t="str">
        <f>IF(Tablas!C2215="","",Tablas!C2215)</f>
        <v/>
      </c>
      <c r="D2217" s="1" t="str">
        <f>IF(Tablas!D2215="","",Tablas!D2215)</f>
        <v/>
      </c>
      <c r="E2217" s="1" t="str">
        <f>IF(Tablas!E2215="","",Tablas!E2215)</f>
        <v/>
      </c>
      <c r="F2217" s="1" t="str">
        <f>IF(Tablas!F2215="","",Tablas!F2215)</f>
        <v/>
      </c>
      <c r="G2217" s="1" t="str">
        <f>IF(Tablas!I2215="","",Tablas!I2215)</f>
        <v/>
      </c>
      <c r="H2217" s="1" t="s">
        <v>911</v>
      </c>
      <c r="I2217" s="39" t="str">
        <f>IF($B2217="","",-SUMIFS(Tabla7[Cantidad],Tabla7[Código del producto],$B2217,Tabla7[Tipo de movimiento],"SALIDA",Tabla7[Mes],I$5))</f>
        <v/>
      </c>
      <c r="J2217" s="39" t="str">
        <f>IF($B2217="","",-SUMIFS(Tabla7[Cantidad],Tabla7[Código del producto],$B2217,Tabla7[Tipo de movimiento],"SALIDA",Tabla7[Mes],J$5))</f>
        <v/>
      </c>
      <c r="K2217" s="39" t="str">
        <f>IF($B2217="","",-SUMIFS(Tabla7[Cantidad],Tabla7[Código del producto],$B2217,Tabla7[Tipo de movimiento],"SALIDA",Tabla7[Mes],K$5))</f>
        <v/>
      </c>
      <c r="L2217" s="39" t="str">
        <f>IF($B2217="","",-SUMIFS(Tabla7[Cantidad],Tabla7[Código del producto],$B2217,Tabla7[Tipo de movimiento],"SALIDA",Tabla7[Mes],L$5))</f>
        <v/>
      </c>
      <c r="M2217" s="39" t="str">
        <f>IF($B2217="","",-SUMIFS(Tabla7[Cantidad],Tabla7[Código del producto],$B2217,Tabla7[Tipo de movimiento],"SALIDA",Tabla7[Mes],M$5))</f>
        <v/>
      </c>
      <c r="N2217" s="39" t="str">
        <f>IF($B2217="","",-SUMIFS(Tabla7[Cantidad],Tabla7[Código del producto],$B2217,Tabla7[Tipo de movimiento],"SALIDA",Tabla7[Mes],N$5))</f>
        <v/>
      </c>
      <c r="O2217" s="39" t="str">
        <f>IF($B2217="","",-SUMIFS(Tabla7[Cantidad],Tabla7[Código del producto],$B2217,Tabla7[Tipo de movimiento],"SALIDA",Tabla7[Mes],O$5))</f>
        <v/>
      </c>
      <c r="P2217" s="39" t="str">
        <f>IF($B2217="","",-SUMIFS(Tabla7[Cantidad],Tabla7[Código del producto],$B2217,Tabla7[Tipo de movimiento],"SALIDA",Tabla7[Mes],P$5))</f>
        <v/>
      </c>
      <c r="Q2217" s="39" t="str">
        <f t="shared" si="102"/>
        <v/>
      </c>
      <c r="R2217" s="51" t="str">
        <f>IF($B2217="","",IFERROR(VLOOKUP($B2217,'ABC rotación'!$C:$G,5,0),"C"))</f>
        <v/>
      </c>
      <c r="S2217" s="41" t="str">
        <f t="shared" si="103"/>
        <v/>
      </c>
      <c r="T2217" s="40" t="str">
        <f t="shared" si="104"/>
        <v/>
      </c>
      <c r="U2217" s="23" t="str">
        <f>IF($B2217="","",VLOOKUP($T2217,Tablas!$X$14:$Y$17,2,1))</f>
        <v/>
      </c>
    </row>
    <row r="2218" spans="2:21" x14ac:dyDescent="0.2">
      <c r="B2218" s="1" t="str">
        <f>IF(Tablas!B2216="","",Tablas!B2216)</f>
        <v/>
      </c>
      <c r="C2218" s="1" t="str">
        <f>IF(Tablas!C2216="","",Tablas!C2216)</f>
        <v/>
      </c>
      <c r="D2218" s="1" t="str">
        <f>IF(Tablas!D2216="","",Tablas!D2216)</f>
        <v/>
      </c>
      <c r="E2218" s="1" t="str">
        <f>IF(Tablas!E2216="","",Tablas!E2216)</f>
        <v/>
      </c>
      <c r="F2218" s="1" t="str">
        <f>IF(Tablas!F2216="","",Tablas!F2216)</f>
        <v/>
      </c>
      <c r="G2218" s="1" t="str">
        <f>IF(Tablas!I2216="","",Tablas!I2216)</f>
        <v/>
      </c>
      <c r="H2218" s="1" t="s">
        <v>911</v>
      </c>
      <c r="I2218" s="39" t="str">
        <f>IF($B2218="","",-SUMIFS(Tabla7[Cantidad],Tabla7[Código del producto],$B2218,Tabla7[Tipo de movimiento],"SALIDA",Tabla7[Mes],I$5))</f>
        <v/>
      </c>
      <c r="J2218" s="39" t="str">
        <f>IF($B2218="","",-SUMIFS(Tabla7[Cantidad],Tabla7[Código del producto],$B2218,Tabla7[Tipo de movimiento],"SALIDA",Tabla7[Mes],J$5))</f>
        <v/>
      </c>
      <c r="K2218" s="39" t="str">
        <f>IF($B2218="","",-SUMIFS(Tabla7[Cantidad],Tabla7[Código del producto],$B2218,Tabla7[Tipo de movimiento],"SALIDA",Tabla7[Mes],K$5))</f>
        <v/>
      </c>
      <c r="L2218" s="39" t="str">
        <f>IF($B2218="","",-SUMIFS(Tabla7[Cantidad],Tabla7[Código del producto],$B2218,Tabla7[Tipo de movimiento],"SALIDA",Tabla7[Mes],L$5))</f>
        <v/>
      </c>
      <c r="M2218" s="39" t="str">
        <f>IF($B2218="","",-SUMIFS(Tabla7[Cantidad],Tabla7[Código del producto],$B2218,Tabla7[Tipo de movimiento],"SALIDA",Tabla7[Mes],M$5))</f>
        <v/>
      </c>
      <c r="N2218" s="39" t="str">
        <f>IF($B2218="","",-SUMIFS(Tabla7[Cantidad],Tabla7[Código del producto],$B2218,Tabla7[Tipo de movimiento],"SALIDA",Tabla7[Mes],N$5))</f>
        <v/>
      </c>
      <c r="O2218" s="39" t="str">
        <f>IF($B2218="","",-SUMIFS(Tabla7[Cantidad],Tabla7[Código del producto],$B2218,Tabla7[Tipo de movimiento],"SALIDA",Tabla7[Mes],O$5))</f>
        <v/>
      </c>
      <c r="P2218" s="39" t="str">
        <f>IF($B2218="","",-SUMIFS(Tabla7[Cantidad],Tabla7[Código del producto],$B2218,Tabla7[Tipo de movimiento],"SALIDA",Tabla7[Mes],P$5))</f>
        <v/>
      </c>
      <c r="Q2218" s="39" t="str">
        <f t="shared" si="102"/>
        <v/>
      </c>
      <c r="R2218" s="51" t="str">
        <f>IF($B2218="","",IFERROR(VLOOKUP($B2218,'ABC rotación'!$C:$G,5,0),"C"))</f>
        <v/>
      </c>
      <c r="S2218" s="41" t="str">
        <f t="shared" si="103"/>
        <v/>
      </c>
      <c r="T2218" s="40" t="str">
        <f t="shared" si="104"/>
        <v/>
      </c>
      <c r="U2218" s="23" t="str">
        <f>IF($B2218="","",VLOOKUP($T2218,Tablas!$X$14:$Y$17,2,1))</f>
        <v/>
      </c>
    </row>
    <row r="2219" spans="2:21" x14ac:dyDescent="0.2">
      <c r="B2219" s="1" t="str">
        <f>IF(Tablas!B2217="","",Tablas!B2217)</f>
        <v/>
      </c>
      <c r="C2219" s="1" t="str">
        <f>IF(Tablas!C2217="","",Tablas!C2217)</f>
        <v/>
      </c>
      <c r="D2219" s="1" t="str">
        <f>IF(Tablas!D2217="","",Tablas!D2217)</f>
        <v/>
      </c>
      <c r="E2219" s="1" t="str">
        <f>IF(Tablas!E2217="","",Tablas!E2217)</f>
        <v/>
      </c>
      <c r="F2219" s="1" t="str">
        <f>IF(Tablas!F2217="","",Tablas!F2217)</f>
        <v/>
      </c>
      <c r="G2219" s="1" t="str">
        <f>IF(Tablas!I2217="","",Tablas!I2217)</f>
        <v/>
      </c>
      <c r="H2219" s="1" t="s">
        <v>911</v>
      </c>
      <c r="I2219" s="39" t="str">
        <f>IF($B2219="","",-SUMIFS(Tabla7[Cantidad],Tabla7[Código del producto],$B2219,Tabla7[Tipo de movimiento],"SALIDA",Tabla7[Mes],I$5))</f>
        <v/>
      </c>
      <c r="J2219" s="39" t="str">
        <f>IF($B2219="","",-SUMIFS(Tabla7[Cantidad],Tabla7[Código del producto],$B2219,Tabla7[Tipo de movimiento],"SALIDA",Tabla7[Mes],J$5))</f>
        <v/>
      </c>
      <c r="K2219" s="39" t="str">
        <f>IF($B2219="","",-SUMIFS(Tabla7[Cantidad],Tabla7[Código del producto],$B2219,Tabla7[Tipo de movimiento],"SALIDA",Tabla7[Mes],K$5))</f>
        <v/>
      </c>
      <c r="L2219" s="39" t="str">
        <f>IF($B2219="","",-SUMIFS(Tabla7[Cantidad],Tabla7[Código del producto],$B2219,Tabla7[Tipo de movimiento],"SALIDA",Tabla7[Mes],L$5))</f>
        <v/>
      </c>
      <c r="M2219" s="39" t="str">
        <f>IF($B2219="","",-SUMIFS(Tabla7[Cantidad],Tabla7[Código del producto],$B2219,Tabla7[Tipo de movimiento],"SALIDA",Tabla7[Mes],M$5))</f>
        <v/>
      </c>
      <c r="N2219" s="39" t="str">
        <f>IF($B2219="","",-SUMIFS(Tabla7[Cantidad],Tabla7[Código del producto],$B2219,Tabla7[Tipo de movimiento],"SALIDA",Tabla7[Mes],N$5))</f>
        <v/>
      </c>
      <c r="O2219" s="39" t="str">
        <f>IF($B2219="","",-SUMIFS(Tabla7[Cantidad],Tabla7[Código del producto],$B2219,Tabla7[Tipo de movimiento],"SALIDA",Tabla7[Mes],O$5))</f>
        <v/>
      </c>
      <c r="P2219" s="39" t="str">
        <f>IF($B2219="","",-SUMIFS(Tabla7[Cantidad],Tabla7[Código del producto],$B2219,Tabla7[Tipo de movimiento],"SALIDA",Tabla7[Mes],P$5))</f>
        <v/>
      </c>
      <c r="Q2219" s="39" t="str">
        <f t="shared" si="102"/>
        <v/>
      </c>
      <c r="R2219" s="51" t="str">
        <f>IF($B2219="","",IFERROR(VLOOKUP($B2219,'ABC rotación'!$C:$G,5,0),"C"))</f>
        <v/>
      </c>
      <c r="S2219" s="41" t="str">
        <f t="shared" si="103"/>
        <v/>
      </c>
      <c r="T2219" s="40" t="str">
        <f t="shared" si="104"/>
        <v/>
      </c>
      <c r="U2219" s="23" t="str">
        <f>IF($B2219="","",VLOOKUP($T2219,Tablas!$X$14:$Y$17,2,1))</f>
        <v/>
      </c>
    </row>
    <row r="2220" spans="2:21" x14ac:dyDescent="0.2">
      <c r="B2220" s="1" t="str">
        <f>IF(Tablas!B2218="","",Tablas!B2218)</f>
        <v/>
      </c>
      <c r="C2220" s="1" t="str">
        <f>IF(Tablas!C2218="","",Tablas!C2218)</f>
        <v/>
      </c>
      <c r="D2220" s="1" t="str">
        <f>IF(Tablas!D2218="","",Tablas!D2218)</f>
        <v/>
      </c>
      <c r="E2220" s="1" t="str">
        <f>IF(Tablas!E2218="","",Tablas!E2218)</f>
        <v/>
      </c>
      <c r="F2220" s="1" t="str">
        <f>IF(Tablas!F2218="","",Tablas!F2218)</f>
        <v/>
      </c>
      <c r="G2220" s="1" t="str">
        <f>IF(Tablas!I2218="","",Tablas!I2218)</f>
        <v/>
      </c>
      <c r="H2220" s="1" t="s">
        <v>911</v>
      </c>
      <c r="I2220" s="39" t="str">
        <f>IF($B2220="","",-SUMIFS(Tabla7[Cantidad],Tabla7[Código del producto],$B2220,Tabla7[Tipo de movimiento],"SALIDA",Tabla7[Mes],I$5))</f>
        <v/>
      </c>
      <c r="J2220" s="39" t="str">
        <f>IF($B2220="","",-SUMIFS(Tabla7[Cantidad],Tabla7[Código del producto],$B2220,Tabla7[Tipo de movimiento],"SALIDA",Tabla7[Mes],J$5))</f>
        <v/>
      </c>
      <c r="K2220" s="39" t="str">
        <f>IF($B2220="","",-SUMIFS(Tabla7[Cantidad],Tabla7[Código del producto],$B2220,Tabla7[Tipo de movimiento],"SALIDA",Tabla7[Mes],K$5))</f>
        <v/>
      </c>
      <c r="L2220" s="39" t="str">
        <f>IF($B2220="","",-SUMIFS(Tabla7[Cantidad],Tabla7[Código del producto],$B2220,Tabla7[Tipo de movimiento],"SALIDA",Tabla7[Mes],L$5))</f>
        <v/>
      </c>
      <c r="M2220" s="39" t="str">
        <f>IF($B2220="","",-SUMIFS(Tabla7[Cantidad],Tabla7[Código del producto],$B2220,Tabla7[Tipo de movimiento],"SALIDA",Tabla7[Mes],M$5))</f>
        <v/>
      </c>
      <c r="N2220" s="39" t="str">
        <f>IF($B2220="","",-SUMIFS(Tabla7[Cantidad],Tabla7[Código del producto],$B2220,Tabla7[Tipo de movimiento],"SALIDA",Tabla7[Mes],N$5))</f>
        <v/>
      </c>
      <c r="O2220" s="39" t="str">
        <f>IF($B2220="","",-SUMIFS(Tabla7[Cantidad],Tabla7[Código del producto],$B2220,Tabla7[Tipo de movimiento],"SALIDA",Tabla7[Mes],O$5))</f>
        <v/>
      </c>
      <c r="P2220" s="39" t="str">
        <f>IF($B2220="","",-SUMIFS(Tabla7[Cantidad],Tabla7[Código del producto],$B2220,Tabla7[Tipo de movimiento],"SALIDA",Tabla7[Mes],P$5))</f>
        <v/>
      </c>
      <c r="Q2220" s="39" t="str">
        <f t="shared" si="102"/>
        <v/>
      </c>
      <c r="R2220" s="51" t="str">
        <f>IF($B2220="","",IFERROR(VLOOKUP($B2220,'ABC rotación'!$C:$G,5,0),"C"))</f>
        <v/>
      </c>
      <c r="S2220" s="41" t="str">
        <f t="shared" si="103"/>
        <v/>
      </c>
      <c r="T2220" s="40" t="str">
        <f t="shared" si="104"/>
        <v/>
      </c>
      <c r="U2220" s="23" t="str">
        <f>IF($B2220="","",VLOOKUP($T2220,Tablas!$X$14:$Y$17,2,1))</f>
        <v/>
      </c>
    </row>
    <row r="2221" spans="2:21" x14ac:dyDescent="0.2">
      <c r="B2221" s="1" t="str">
        <f>IF(Tablas!B2219="","",Tablas!B2219)</f>
        <v/>
      </c>
      <c r="C2221" s="1" t="str">
        <f>IF(Tablas!C2219="","",Tablas!C2219)</f>
        <v/>
      </c>
      <c r="D2221" s="1" t="str">
        <f>IF(Tablas!D2219="","",Tablas!D2219)</f>
        <v/>
      </c>
      <c r="E2221" s="1" t="str">
        <f>IF(Tablas!E2219="","",Tablas!E2219)</f>
        <v/>
      </c>
      <c r="F2221" s="1" t="str">
        <f>IF(Tablas!F2219="","",Tablas!F2219)</f>
        <v/>
      </c>
      <c r="G2221" s="1" t="str">
        <f>IF(Tablas!I2219="","",Tablas!I2219)</f>
        <v/>
      </c>
      <c r="H2221" s="1" t="s">
        <v>911</v>
      </c>
      <c r="I2221" s="39" t="str">
        <f>IF($B2221="","",-SUMIFS(Tabla7[Cantidad],Tabla7[Código del producto],$B2221,Tabla7[Tipo de movimiento],"SALIDA",Tabla7[Mes],I$5))</f>
        <v/>
      </c>
      <c r="J2221" s="39" t="str">
        <f>IF($B2221="","",-SUMIFS(Tabla7[Cantidad],Tabla7[Código del producto],$B2221,Tabla7[Tipo de movimiento],"SALIDA",Tabla7[Mes],J$5))</f>
        <v/>
      </c>
      <c r="K2221" s="39" t="str">
        <f>IF($B2221="","",-SUMIFS(Tabla7[Cantidad],Tabla7[Código del producto],$B2221,Tabla7[Tipo de movimiento],"SALIDA",Tabla7[Mes],K$5))</f>
        <v/>
      </c>
      <c r="L2221" s="39" t="str">
        <f>IF($B2221="","",-SUMIFS(Tabla7[Cantidad],Tabla7[Código del producto],$B2221,Tabla7[Tipo de movimiento],"SALIDA",Tabla7[Mes],L$5))</f>
        <v/>
      </c>
      <c r="M2221" s="39" t="str">
        <f>IF($B2221="","",-SUMIFS(Tabla7[Cantidad],Tabla7[Código del producto],$B2221,Tabla7[Tipo de movimiento],"SALIDA",Tabla7[Mes],M$5))</f>
        <v/>
      </c>
      <c r="N2221" s="39" t="str">
        <f>IF($B2221="","",-SUMIFS(Tabla7[Cantidad],Tabla7[Código del producto],$B2221,Tabla7[Tipo de movimiento],"SALIDA",Tabla7[Mes],N$5))</f>
        <v/>
      </c>
      <c r="O2221" s="39" t="str">
        <f>IF($B2221="","",-SUMIFS(Tabla7[Cantidad],Tabla7[Código del producto],$B2221,Tabla7[Tipo de movimiento],"SALIDA",Tabla7[Mes],O$5))</f>
        <v/>
      </c>
      <c r="P2221" s="39" t="str">
        <f>IF($B2221="","",-SUMIFS(Tabla7[Cantidad],Tabla7[Código del producto],$B2221,Tabla7[Tipo de movimiento],"SALIDA",Tabla7[Mes],P$5))</f>
        <v/>
      </c>
      <c r="Q2221" s="39" t="str">
        <f t="shared" si="102"/>
        <v/>
      </c>
      <c r="R2221" s="51" t="str">
        <f>IF($B2221="","",IFERROR(VLOOKUP($B2221,'ABC rotación'!$C:$G,5,0),"C"))</f>
        <v/>
      </c>
      <c r="S2221" s="41" t="str">
        <f t="shared" si="103"/>
        <v/>
      </c>
      <c r="T2221" s="40" t="str">
        <f t="shared" si="104"/>
        <v/>
      </c>
      <c r="U2221" s="23" t="str">
        <f>IF($B2221="","",VLOOKUP($T2221,Tablas!$X$14:$Y$17,2,1))</f>
        <v/>
      </c>
    </row>
    <row r="2222" spans="2:21" x14ac:dyDescent="0.2">
      <c r="B2222" s="1" t="str">
        <f>IF(Tablas!B2220="","",Tablas!B2220)</f>
        <v/>
      </c>
      <c r="C2222" s="1" t="str">
        <f>IF(Tablas!C2220="","",Tablas!C2220)</f>
        <v/>
      </c>
      <c r="D2222" s="1" t="str">
        <f>IF(Tablas!D2220="","",Tablas!D2220)</f>
        <v/>
      </c>
      <c r="E2222" s="1" t="str">
        <f>IF(Tablas!E2220="","",Tablas!E2220)</f>
        <v/>
      </c>
      <c r="F2222" s="1" t="str">
        <f>IF(Tablas!F2220="","",Tablas!F2220)</f>
        <v/>
      </c>
      <c r="G2222" s="1" t="str">
        <f>IF(Tablas!I2220="","",Tablas!I2220)</f>
        <v/>
      </c>
      <c r="H2222" s="1" t="s">
        <v>911</v>
      </c>
      <c r="I2222" s="39" t="str">
        <f>IF($B2222="","",-SUMIFS(Tabla7[Cantidad],Tabla7[Código del producto],$B2222,Tabla7[Tipo de movimiento],"SALIDA",Tabla7[Mes],I$5))</f>
        <v/>
      </c>
      <c r="J2222" s="39" t="str">
        <f>IF($B2222="","",-SUMIFS(Tabla7[Cantidad],Tabla7[Código del producto],$B2222,Tabla7[Tipo de movimiento],"SALIDA",Tabla7[Mes],J$5))</f>
        <v/>
      </c>
      <c r="K2222" s="39" t="str">
        <f>IF($B2222="","",-SUMIFS(Tabla7[Cantidad],Tabla7[Código del producto],$B2222,Tabla7[Tipo de movimiento],"SALIDA",Tabla7[Mes],K$5))</f>
        <v/>
      </c>
      <c r="L2222" s="39" t="str">
        <f>IF($B2222="","",-SUMIFS(Tabla7[Cantidad],Tabla7[Código del producto],$B2222,Tabla7[Tipo de movimiento],"SALIDA",Tabla7[Mes],L$5))</f>
        <v/>
      </c>
      <c r="M2222" s="39" t="str">
        <f>IF($B2222="","",-SUMIFS(Tabla7[Cantidad],Tabla7[Código del producto],$B2222,Tabla7[Tipo de movimiento],"SALIDA",Tabla7[Mes],M$5))</f>
        <v/>
      </c>
      <c r="N2222" s="39" t="str">
        <f>IF($B2222="","",-SUMIFS(Tabla7[Cantidad],Tabla7[Código del producto],$B2222,Tabla7[Tipo de movimiento],"SALIDA",Tabla7[Mes],N$5))</f>
        <v/>
      </c>
      <c r="O2222" s="39" t="str">
        <f>IF($B2222="","",-SUMIFS(Tabla7[Cantidad],Tabla7[Código del producto],$B2222,Tabla7[Tipo de movimiento],"SALIDA",Tabla7[Mes],O$5))</f>
        <v/>
      </c>
      <c r="P2222" s="39" t="str">
        <f>IF($B2222="","",-SUMIFS(Tabla7[Cantidad],Tabla7[Código del producto],$B2222,Tabla7[Tipo de movimiento],"SALIDA",Tabla7[Mes],P$5))</f>
        <v/>
      </c>
      <c r="Q2222" s="39" t="str">
        <f t="shared" si="102"/>
        <v/>
      </c>
      <c r="R2222" s="51" t="str">
        <f>IF($B2222="","",IFERROR(VLOOKUP($B2222,'ABC rotación'!$C:$G,5,0),"C"))</f>
        <v/>
      </c>
      <c r="S2222" s="41" t="str">
        <f t="shared" si="103"/>
        <v/>
      </c>
      <c r="T2222" s="40" t="str">
        <f t="shared" si="104"/>
        <v/>
      </c>
      <c r="U2222" s="23" t="str">
        <f>IF($B2222="","",VLOOKUP($T2222,Tablas!$X$14:$Y$17,2,1))</f>
        <v/>
      </c>
    </row>
    <row r="2223" spans="2:21" x14ac:dyDescent="0.2">
      <c r="B2223" s="1" t="str">
        <f>IF(Tablas!B2221="","",Tablas!B2221)</f>
        <v/>
      </c>
      <c r="C2223" s="1" t="str">
        <f>IF(Tablas!C2221="","",Tablas!C2221)</f>
        <v/>
      </c>
      <c r="D2223" s="1" t="str">
        <f>IF(Tablas!D2221="","",Tablas!D2221)</f>
        <v/>
      </c>
      <c r="E2223" s="1" t="str">
        <f>IF(Tablas!E2221="","",Tablas!E2221)</f>
        <v/>
      </c>
      <c r="F2223" s="1" t="str">
        <f>IF(Tablas!F2221="","",Tablas!F2221)</f>
        <v/>
      </c>
      <c r="G2223" s="1" t="str">
        <f>IF(Tablas!I2221="","",Tablas!I2221)</f>
        <v/>
      </c>
      <c r="H2223" s="1" t="s">
        <v>911</v>
      </c>
      <c r="I2223" s="39" t="str">
        <f>IF($B2223="","",-SUMIFS(Tabla7[Cantidad],Tabla7[Código del producto],$B2223,Tabla7[Tipo de movimiento],"SALIDA",Tabla7[Mes],I$5))</f>
        <v/>
      </c>
      <c r="J2223" s="39" t="str">
        <f>IF($B2223="","",-SUMIFS(Tabla7[Cantidad],Tabla7[Código del producto],$B2223,Tabla7[Tipo de movimiento],"SALIDA",Tabla7[Mes],J$5))</f>
        <v/>
      </c>
      <c r="K2223" s="39" t="str">
        <f>IF($B2223="","",-SUMIFS(Tabla7[Cantidad],Tabla7[Código del producto],$B2223,Tabla7[Tipo de movimiento],"SALIDA",Tabla7[Mes],K$5))</f>
        <v/>
      </c>
      <c r="L2223" s="39" t="str">
        <f>IF($B2223="","",-SUMIFS(Tabla7[Cantidad],Tabla7[Código del producto],$B2223,Tabla7[Tipo de movimiento],"SALIDA",Tabla7[Mes],L$5))</f>
        <v/>
      </c>
      <c r="M2223" s="39" t="str">
        <f>IF($B2223="","",-SUMIFS(Tabla7[Cantidad],Tabla7[Código del producto],$B2223,Tabla7[Tipo de movimiento],"SALIDA",Tabla7[Mes],M$5))</f>
        <v/>
      </c>
      <c r="N2223" s="39" t="str">
        <f>IF($B2223="","",-SUMIFS(Tabla7[Cantidad],Tabla7[Código del producto],$B2223,Tabla7[Tipo de movimiento],"SALIDA",Tabla7[Mes],N$5))</f>
        <v/>
      </c>
      <c r="O2223" s="39" t="str">
        <f>IF($B2223="","",-SUMIFS(Tabla7[Cantidad],Tabla7[Código del producto],$B2223,Tabla7[Tipo de movimiento],"SALIDA",Tabla7[Mes],O$5))</f>
        <v/>
      </c>
      <c r="P2223" s="39" t="str">
        <f>IF($B2223="","",-SUMIFS(Tabla7[Cantidad],Tabla7[Código del producto],$B2223,Tabla7[Tipo de movimiento],"SALIDA",Tabla7[Mes],P$5))</f>
        <v/>
      </c>
      <c r="Q2223" s="39" t="str">
        <f t="shared" si="102"/>
        <v/>
      </c>
      <c r="R2223" s="51" t="str">
        <f>IF($B2223="","",IFERROR(VLOOKUP($B2223,'ABC rotación'!$C:$G,5,0),"C"))</f>
        <v/>
      </c>
      <c r="S2223" s="41" t="str">
        <f t="shared" si="103"/>
        <v/>
      </c>
      <c r="T2223" s="40" t="str">
        <f t="shared" si="104"/>
        <v/>
      </c>
      <c r="U2223" s="23" t="str">
        <f>IF($B2223="","",VLOOKUP($T2223,Tablas!$X$14:$Y$17,2,1))</f>
        <v/>
      </c>
    </row>
    <row r="2224" spans="2:21" x14ac:dyDescent="0.2">
      <c r="B2224" s="1" t="str">
        <f>IF(Tablas!B2222="","",Tablas!B2222)</f>
        <v/>
      </c>
      <c r="C2224" s="1" t="str">
        <f>IF(Tablas!C2222="","",Tablas!C2222)</f>
        <v/>
      </c>
      <c r="D2224" s="1" t="str">
        <f>IF(Tablas!D2222="","",Tablas!D2222)</f>
        <v/>
      </c>
      <c r="E2224" s="1" t="str">
        <f>IF(Tablas!E2222="","",Tablas!E2222)</f>
        <v/>
      </c>
      <c r="F2224" s="1" t="str">
        <f>IF(Tablas!F2222="","",Tablas!F2222)</f>
        <v/>
      </c>
      <c r="G2224" s="1" t="str">
        <f>IF(Tablas!I2222="","",Tablas!I2222)</f>
        <v/>
      </c>
      <c r="H2224" s="1" t="s">
        <v>911</v>
      </c>
      <c r="I2224" s="39" t="str">
        <f>IF($B2224="","",-SUMIFS(Tabla7[Cantidad],Tabla7[Código del producto],$B2224,Tabla7[Tipo de movimiento],"SALIDA",Tabla7[Mes],I$5))</f>
        <v/>
      </c>
      <c r="J2224" s="39" t="str">
        <f>IF($B2224="","",-SUMIFS(Tabla7[Cantidad],Tabla7[Código del producto],$B2224,Tabla7[Tipo de movimiento],"SALIDA",Tabla7[Mes],J$5))</f>
        <v/>
      </c>
      <c r="K2224" s="39" t="str">
        <f>IF($B2224="","",-SUMIFS(Tabla7[Cantidad],Tabla7[Código del producto],$B2224,Tabla7[Tipo de movimiento],"SALIDA",Tabla7[Mes],K$5))</f>
        <v/>
      </c>
      <c r="L2224" s="39" t="str">
        <f>IF($B2224="","",-SUMIFS(Tabla7[Cantidad],Tabla7[Código del producto],$B2224,Tabla7[Tipo de movimiento],"SALIDA",Tabla7[Mes],L$5))</f>
        <v/>
      </c>
      <c r="M2224" s="39" t="str">
        <f>IF($B2224="","",-SUMIFS(Tabla7[Cantidad],Tabla7[Código del producto],$B2224,Tabla7[Tipo de movimiento],"SALIDA",Tabla7[Mes],M$5))</f>
        <v/>
      </c>
      <c r="N2224" s="39" t="str">
        <f>IF($B2224="","",-SUMIFS(Tabla7[Cantidad],Tabla7[Código del producto],$B2224,Tabla7[Tipo de movimiento],"SALIDA",Tabla7[Mes],N$5))</f>
        <v/>
      </c>
      <c r="O2224" s="39" t="str">
        <f>IF($B2224="","",-SUMIFS(Tabla7[Cantidad],Tabla7[Código del producto],$B2224,Tabla7[Tipo de movimiento],"SALIDA",Tabla7[Mes],O$5))</f>
        <v/>
      </c>
      <c r="P2224" s="39" t="str">
        <f>IF($B2224="","",-SUMIFS(Tabla7[Cantidad],Tabla7[Código del producto],$B2224,Tabla7[Tipo de movimiento],"SALIDA",Tabla7[Mes],P$5))</f>
        <v/>
      </c>
      <c r="Q2224" s="39" t="str">
        <f t="shared" si="102"/>
        <v/>
      </c>
      <c r="R2224" s="51" t="str">
        <f>IF($B2224="","",IFERROR(VLOOKUP($B2224,'ABC rotación'!$C:$G,5,0),"C"))</f>
        <v/>
      </c>
      <c r="S2224" s="41" t="str">
        <f t="shared" si="103"/>
        <v/>
      </c>
      <c r="T2224" s="40" t="str">
        <f t="shared" si="104"/>
        <v/>
      </c>
      <c r="U2224" s="23" t="str">
        <f>IF($B2224="","",VLOOKUP($T2224,Tablas!$X$14:$Y$17,2,1))</f>
        <v/>
      </c>
    </row>
    <row r="2225" spans="2:21" x14ac:dyDescent="0.2">
      <c r="B2225" s="1" t="str">
        <f>IF(Tablas!B2223="","",Tablas!B2223)</f>
        <v/>
      </c>
      <c r="C2225" s="1" t="str">
        <f>IF(Tablas!C2223="","",Tablas!C2223)</f>
        <v/>
      </c>
      <c r="D2225" s="1" t="str">
        <f>IF(Tablas!D2223="","",Tablas!D2223)</f>
        <v/>
      </c>
      <c r="E2225" s="1" t="str">
        <f>IF(Tablas!E2223="","",Tablas!E2223)</f>
        <v/>
      </c>
      <c r="F2225" s="1" t="str">
        <f>IF(Tablas!F2223="","",Tablas!F2223)</f>
        <v/>
      </c>
      <c r="G2225" s="1" t="str">
        <f>IF(Tablas!I2223="","",Tablas!I2223)</f>
        <v/>
      </c>
      <c r="H2225" s="1" t="s">
        <v>911</v>
      </c>
      <c r="I2225" s="39" t="str">
        <f>IF($B2225="","",-SUMIFS(Tabla7[Cantidad],Tabla7[Código del producto],$B2225,Tabla7[Tipo de movimiento],"SALIDA",Tabla7[Mes],I$5))</f>
        <v/>
      </c>
      <c r="J2225" s="39" t="str">
        <f>IF($B2225="","",-SUMIFS(Tabla7[Cantidad],Tabla7[Código del producto],$B2225,Tabla7[Tipo de movimiento],"SALIDA",Tabla7[Mes],J$5))</f>
        <v/>
      </c>
      <c r="K2225" s="39" t="str">
        <f>IF($B2225="","",-SUMIFS(Tabla7[Cantidad],Tabla7[Código del producto],$B2225,Tabla7[Tipo de movimiento],"SALIDA",Tabla7[Mes],K$5))</f>
        <v/>
      </c>
      <c r="L2225" s="39" t="str">
        <f>IF($B2225="","",-SUMIFS(Tabla7[Cantidad],Tabla7[Código del producto],$B2225,Tabla7[Tipo de movimiento],"SALIDA",Tabla7[Mes],L$5))</f>
        <v/>
      </c>
      <c r="M2225" s="39" t="str">
        <f>IF($B2225="","",-SUMIFS(Tabla7[Cantidad],Tabla7[Código del producto],$B2225,Tabla7[Tipo de movimiento],"SALIDA",Tabla7[Mes],M$5))</f>
        <v/>
      </c>
      <c r="N2225" s="39" t="str">
        <f>IF($B2225="","",-SUMIFS(Tabla7[Cantidad],Tabla7[Código del producto],$B2225,Tabla7[Tipo de movimiento],"SALIDA",Tabla7[Mes],N$5))</f>
        <v/>
      </c>
      <c r="O2225" s="39" t="str">
        <f>IF($B2225="","",-SUMIFS(Tabla7[Cantidad],Tabla7[Código del producto],$B2225,Tabla7[Tipo de movimiento],"SALIDA",Tabla7[Mes],O$5))</f>
        <v/>
      </c>
      <c r="P2225" s="39" t="str">
        <f>IF($B2225="","",-SUMIFS(Tabla7[Cantidad],Tabla7[Código del producto],$B2225,Tabla7[Tipo de movimiento],"SALIDA",Tabla7[Mes],P$5))</f>
        <v/>
      </c>
      <c r="Q2225" s="39" t="str">
        <f t="shared" si="102"/>
        <v/>
      </c>
      <c r="R2225" s="51" t="str">
        <f>IF($B2225="","",IFERROR(VLOOKUP($B2225,'ABC rotación'!$C:$G,5,0),"C"))</f>
        <v/>
      </c>
      <c r="S2225" s="41" t="str">
        <f t="shared" si="103"/>
        <v/>
      </c>
      <c r="T2225" s="40" t="str">
        <f t="shared" si="104"/>
        <v/>
      </c>
      <c r="U2225" s="23" t="str">
        <f>IF($B2225="","",VLOOKUP($T2225,Tablas!$X$14:$Y$17,2,1))</f>
        <v/>
      </c>
    </row>
    <row r="2226" spans="2:21" x14ac:dyDescent="0.2">
      <c r="B2226" s="1" t="str">
        <f>IF(Tablas!B2224="","",Tablas!B2224)</f>
        <v/>
      </c>
      <c r="C2226" s="1" t="str">
        <f>IF(Tablas!C2224="","",Tablas!C2224)</f>
        <v/>
      </c>
      <c r="D2226" s="1" t="str">
        <f>IF(Tablas!D2224="","",Tablas!D2224)</f>
        <v/>
      </c>
      <c r="E2226" s="1" t="str">
        <f>IF(Tablas!E2224="","",Tablas!E2224)</f>
        <v/>
      </c>
      <c r="F2226" s="1" t="str">
        <f>IF(Tablas!F2224="","",Tablas!F2224)</f>
        <v/>
      </c>
      <c r="G2226" s="1" t="str">
        <f>IF(Tablas!I2224="","",Tablas!I2224)</f>
        <v/>
      </c>
      <c r="H2226" s="1" t="s">
        <v>911</v>
      </c>
      <c r="I2226" s="39" t="str">
        <f>IF($B2226="","",-SUMIFS(Tabla7[Cantidad],Tabla7[Código del producto],$B2226,Tabla7[Tipo de movimiento],"SALIDA",Tabla7[Mes],I$5))</f>
        <v/>
      </c>
      <c r="J2226" s="39" t="str">
        <f>IF($B2226="","",-SUMIFS(Tabla7[Cantidad],Tabla7[Código del producto],$B2226,Tabla7[Tipo de movimiento],"SALIDA",Tabla7[Mes],J$5))</f>
        <v/>
      </c>
      <c r="K2226" s="39" t="str">
        <f>IF($B2226="","",-SUMIFS(Tabla7[Cantidad],Tabla7[Código del producto],$B2226,Tabla7[Tipo de movimiento],"SALIDA",Tabla7[Mes],K$5))</f>
        <v/>
      </c>
      <c r="L2226" s="39" t="str">
        <f>IF($B2226="","",-SUMIFS(Tabla7[Cantidad],Tabla7[Código del producto],$B2226,Tabla7[Tipo de movimiento],"SALIDA",Tabla7[Mes],L$5))</f>
        <v/>
      </c>
      <c r="M2226" s="39" t="str">
        <f>IF($B2226="","",-SUMIFS(Tabla7[Cantidad],Tabla7[Código del producto],$B2226,Tabla7[Tipo de movimiento],"SALIDA",Tabla7[Mes],M$5))</f>
        <v/>
      </c>
      <c r="N2226" s="39" t="str">
        <f>IF($B2226="","",-SUMIFS(Tabla7[Cantidad],Tabla7[Código del producto],$B2226,Tabla7[Tipo de movimiento],"SALIDA",Tabla7[Mes],N$5))</f>
        <v/>
      </c>
      <c r="O2226" s="39" t="str">
        <f>IF($B2226="","",-SUMIFS(Tabla7[Cantidad],Tabla7[Código del producto],$B2226,Tabla7[Tipo de movimiento],"SALIDA",Tabla7[Mes],O$5))</f>
        <v/>
      </c>
      <c r="P2226" s="39" t="str">
        <f>IF($B2226="","",-SUMIFS(Tabla7[Cantidad],Tabla7[Código del producto],$B2226,Tabla7[Tipo de movimiento],"SALIDA",Tabla7[Mes],P$5))</f>
        <v/>
      </c>
      <c r="Q2226" s="39" t="str">
        <f t="shared" si="102"/>
        <v/>
      </c>
      <c r="R2226" s="51" t="str">
        <f>IF($B2226="","",IFERROR(VLOOKUP($B2226,'ABC rotación'!$C:$G,5,0),"C"))</f>
        <v/>
      </c>
      <c r="S2226" s="41" t="str">
        <f t="shared" si="103"/>
        <v/>
      </c>
      <c r="T2226" s="40" t="str">
        <f t="shared" si="104"/>
        <v/>
      </c>
      <c r="U2226" s="23" t="str">
        <f>IF($B2226="","",VLOOKUP($T2226,Tablas!$X$14:$Y$17,2,1))</f>
        <v/>
      </c>
    </row>
    <row r="2227" spans="2:21" x14ac:dyDescent="0.2">
      <c r="B2227" s="1" t="str">
        <f>IF(Tablas!B2225="","",Tablas!B2225)</f>
        <v/>
      </c>
      <c r="C2227" s="1" t="str">
        <f>IF(Tablas!C2225="","",Tablas!C2225)</f>
        <v/>
      </c>
      <c r="D2227" s="1" t="str">
        <f>IF(Tablas!D2225="","",Tablas!D2225)</f>
        <v/>
      </c>
      <c r="E2227" s="1" t="str">
        <f>IF(Tablas!E2225="","",Tablas!E2225)</f>
        <v/>
      </c>
      <c r="F2227" s="1" t="str">
        <f>IF(Tablas!F2225="","",Tablas!F2225)</f>
        <v/>
      </c>
      <c r="G2227" s="1" t="str">
        <f>IF(Tablas!I2225="","",Tablas!I2225)</f>
        <v/>
      </c>
      <c r="H2227" s="1" t="s">
        <v>911</v>
      </c>
      <c r="I2227" s="39" t="str">
        <f>IF($B2227="","",-SUMIFS(Tabla7[Cantidad],Tabla7[Código del producto],$B2227,Tabla7[Tipo de movimiento],"SALIDA",Tabla7[Mes],I$5))</f>
        <v/>
      </c>
      <c r="J2227" s="39" t="str">
        <f>IF($B2227="","",-SUMIFS(Tabla7[Cantidad],Tabla7[Código del producto],$B2227,Tabla7[Tipo de movimiento],"SALIDA",Tabla7[Mes],J$5))</f>
        <v/>
      </c>
      <c r="K2227" s="39" t="str">
        <f>IF($B2227="","",-SUMIFS(Tabla7[Cantidad],Tabla7[Código del producto],$B2227,Tabla7[Tipo de movimiento],"SALIDA",Tabla7[Mes],K$5))</f>
        <v/>
      </c>
      <c r="L2227" s="39" t="str">
        <f>IF($B2227="","",-SUMIFS(Tabla7[Cantidad],Tabla7[Código del producto],$B2227,Tabla7[Tipo de movimiento],"SALIDA",Tabla7[Mes],L$5))</f>
        <v/>
      </c>
      <c r="M2227" s="39" t="str">
        <f>IF($B2227="","",-SUMIFS(Tabla7[Cantidad],Tabla7[Código del producto],$B2227,Tabla7[Tipo de movimiento],"SALIDA",Tabla7[Mes],M$5))</f>
        <v/>
      </c>
      <c r="N2227" s="39" t="str">
        <f>IF($B2227="","",-SUMIFS(Tabla7[Cantidad],Tabla7[Código del producto],$B2227,Tabla7[Tipo de movimiento],"SALIDA",Tabla7[Mes],N$5))</f>
        <v/>
      </c>
      <c r="O2227" s="39" t="str">
        <f>IF($B2227="","",-SUMIFS(Tabla7[Cantidad],Tabla7[Código del producto],$B2227,Tabla7[Tipo de movimiento],"SALIDA",Tabla7[Mes],O$5))</f>
        <v/>
      </c>
      <c r="P2227" s="39" t="str">
        <f>IF($B2227="","",-SUMIFS(Tabla7[Cantidad],Tabla7[Código del producto],$B2227,Tabla7[Tipo de movimiento],"SALIDA",Tabla7[Mes],P$5))</f>
        <v/>
      </c>
      <c r="Q2227" s="39" t="str">
        <f t="shared" si="102"/>
        <v/>
      </c>
      <c r="R2227" s="51" t="str">
        <f>IF($B2227="","",IFERROR(VLOOKUP($B2227,'ABC rotación'!$C:$G,5,0),"C"))</f>
        <v/>
      </c>
      <c r="S2227" s="41" t="str">
        <f t="shared" si="103"/>
        <v/>
      </c>
      <c r="T2227" s="40" t="str">
        <f t="shared" si="104"/>
        <v/>
      </c>
      <c r="U2227" s="23" t="str">
        <f>IF($B2227="","",VLOOKUP($T2227,Tablas!$X$14:$Y$17,2,1))</f>
        <v/>
      </c>
    </row>
    <row r="2228" spans="2:21" x14ac:dyDescent="0.2">
      <c r="B2228" s="1" t="str">
        <f>IF(Tablas!B2226="","",Tablas!B2226)</f>
        <v/>
      </c>
      <c r="C2228" s="1" t="str">
        <f>IF(Tablas!C2226="","",Tablas!C2226)</f>
        <v/>
      </c>
      <c r="D2228" s="1" t="str">
        <f>IF(Tablas!D2226="","",Tablas!D2226)</f>
        <v/>
      </c>
      <c r="E2228" s="1" t="str">
        <f>IF(Tablas!E2226="","",Tablas!E2226)</f>
        <v/>
      </c>
      <c r="F2228" s="1" t="str">
        <f>IF(Tablas!F2226="","",Tablas!F2226)</f>
        <v/>
      </c>
      <c r="G2228" s="1" t="str">
        <f>IF(Tablas!I2226="","",Tablas!I2226)</f>
        <v/>
      </c>
      <c r="H2228" s="1" t="s">
        <v>911</v>
      </c>
      <c r="I2228" s="39" t="str">
        <f>IF($B2228="","",-SUMIFS(Tabla7[Cantidad],Tabla7[Código del producto],$B2228,Tabla7[Tipo de movimiento],"SALIDA",Tabla7[Mes],I$5))</f>
        <v/>
      </c>
      <c r="J2228" s="39" t="str">
        <f>IF($B2228="","",-SUMIFS(Tabla7[Cantidad],Tabla7[Código del producto],$B2228,Tabla7[Tipo de movimiento],"SALIDA",Tabla7[Mes],J$5))</f>
        <v/>
      </c>
      <c r="K2228" s="39" t="str">
        <f>IF($B2228="","",-SUMIFS(Tabla7[Cantidad],Tabla7[Código del producto],$B2228,Tabla7[Tipo de movimiento],"SALIDA",Tabla7[Mes],K$5))</f>
        <v/>
      </c>
      <c r="L2228" s="39" t="str">
        <f>IF($B2228="","",-SUMIFS(Tabla7[Cantidad],Tabla7[Código del producto],$B2228,Tabla7[Tipo de movimiento],"SALIDA",Tabla7[Mes],L$5))</f>
        <v/>
      </c>
      <c r="M2228" s="39" t="str">
        <f>IF($B2228="","",-SUMIFS(Tabla7[Cantidad],Tabla7[Código del producto],$B2228,Tabla7[Tipo de movimiento],"SALIDA",Tabla7[Mes],M$5))</f>
        <v/>
      </c>
      <c r="N2228" s="39" t="str">
        <f>IF($B2228="","",-SUMIFS(Tabla7[Cantidad],Tabla7[Código del producto],$B2228,Tabla7[Tipo de movimiento],"SALIDA",Tabla7[Mes],N$5))</f>
        <v/>
      </c>
      <c r="O2228" s="39" t="str">
        <f>IF($B2228="","",-SUMIFS(Tabla7[Cantidad],Tabla7[Código del producto],$B2228,Tabla7[Tipo de movimiento],"SALIDA",Tabla7[Mes],O$5))</f>
        <v/>
      </c>
      <c r="P2228" s="39" t="str">
        <f>IF($B2228="","",-SUMIFS(Tabla7[Cantidad],Tabla7[Código del producto],$B2228,Tabla7[Tipo de movimiento],"SALIDA",Tabla7[Mes],P$5))</f>
        <v/>
      </c>
      <c r="Q2228" s="39" t="str">
        <f t="shared" si="102"/>
        <v/>
      </c>
      <c r="R2228" s="51" t="str">
        <f>IF($B2228="","",IFERROR(VLOOKUP($B2228,'ABC rotación'!$C:$G,5,0),"C"))</f>
        <v/>
      </c>
      <c r="S2228" s="41" t="str">
        <f t="shared" si="103"/>
        <v/>
      </c>
      <c r="T2228" s="40" t="str">
        <f t="shared" si="104"/>
        <v/>
      </c>
      <c r="U2228" s="23" t="str">
        <f>IF($B2228="","",VLOOKUP($T2228,Tablas!$X$14:$Y$17,2,1))</f>
        <v/>
      </c>
    </row>
    <row r="2229" spans="2:21" x14ac:dyDescent="0.2">
      <c r="B2229" s="1" t="str">
        <f>IF(Tablas!B2227="","",Tablas!B2227)</f>
        <v/>
      </c>
      <c r="C2229" s="1" t="str">
        <f>IF(Tablas!C2227="","",Tablas!C2227)</f>
        <v/>
      </c>
      <c r="D2229" s="1" t="str">
        <f>IF(Tablas!D2227="","",Tablas!D2227)</f>
        <v/>
      </c>
      <c r="E2229" s="1" t="str">
        <f>IF(Tablas!E2227="","",Tablas!E2227)</f>
        <v/>
      </c>
      <c r="F2229" s="1" t="str">
        <f>IF(Tablas!F2227="","",Tablas!F2227)</f>
        <v/>
      </c>
      <c r="G2229" s="1" t="str">
        <f>IF(Tablas!I2227="","",Tablas!I2227)</f>
        <v/>
      </c>
      <c r="H2229" s="1" t="s">
        <v>911</v>
      </c>
      <c r="I2229" s="39" t="str">
        <f>IF($B2229="","",-SUMIFS(Tabla7[Cantidad],Tabla7[Código del producto],$B2229,Tabla7[Tipo de movimiento],"SALIDA",Tabla7[Mes],I$5))</f>
        <v/>
      </c>
      <c r="J2229" s="39" t="str">
        <f>IF($B2229="","",-SUMIFS(Tabla7[Cantidad],Tabla7[Código del producto],$B2229,Tabla7[Tipo de movimiento],"SALIDA",Tabla7[Mes],J$5))</f>
        <v/>
      </c>
      <c r="K2229" s="39" t="str">
        <f>IF($B2229="","",-SUMIFS(Tabla7[Cantidad],Tabla7[Código del producto],$B2229,Tabla7[Tipo de movimiento],"SALIDA",Tabla7[Mes],K$5))</f>
        <v/>
      </c>
      <c r="L2229" s="39" t="str">
        <f>IF($B2229="","",-SUMIFS(Tabla7[Cantidad],Tabla7[Código del producto],$B2229,Tabla7[Tipo de movimiento],"SALIDA",Tabla7[Mes],L$5))</f>
        <v/>
      </c>
      <c r="M2229" s="39" t="str">
        <f>IF($B2229="","",-SUMIFS(Tabla7[Cantidad],Tabla7[Código del producto],$B2229,Tabla7[Tipo de movimiento],"SALIDA",Tabla7[Mes],M$5))</f>
        <v/>
      </c>
      <c r="N2229" s="39" t="str">
        <f>IF($B2229="","",-SUMIFS(Tabla7[Cantidad],Tabla7[Código del producto],$B2229,Tabla7[Tipo de movimiento],"SALIDA",Tabla7[Mes],N$5))</f>
        <v/>
      </c>
      <c r="O2229" s="39" t="str">
        <f>IF($B2229="","",-SUMIFS(Tabla7[Cantidad],Tabla7[Código del producto],$B2229,Tabla7[Tipo de movimiento],"SALIDA",Tabla7[Mes],O$5))</f>
        <v/>
      </c>
      <c r="P2229" s="39" t="str">
        <f>IF($B2229="","",-SUMIFS(Tabla7[Cantidad],Tabla7[Código del producto],$B2229,Tabla7[Tipo de movimiento],"SALIDA",Tabla7[Mes],P$5))</f>
        <v/>
      </c>
      <c r="Q2229" s="39" t="str">
        <f t="shared" si="102"/>
        <v/>
      </c>
      <c r="R2229" s="51" t="str">
        <f>IF($B2229="","",IFERROR(VLOOKUP($B2229,'ABC rotación'!$C:$G,5,0),"C"))</f>
        <v/>
      </c>
      <c r="S2229" s="41" t="str">
        <f t="shared" si="103"/>
        <v/>
      </c>
      <c r="T2229" s="40" t="str">
        <f t="shared" si="104"/>
        <v/>
      </c>
      <c r="U2229" s="23" t="str">
        <f>IF($B2229="","",VLOOKUP($T2229,Tablas!$X$14:$Y$17,2,1))</f>
        <v/>
      </c>
    </row>
    <row r="2230" spans="2:21" x14ac:dyDescent="0.2">
      <c r="B2230" s="1" t="str">
        <f>IF(Tablas!B2228="","",Tablas!B2228)</f>
        <v/>
      </c>
      <c r="C2230" s="1" t="str">
        <f>IF(Tablas!C2228="","",Tablas!C2228)</f>
        <v/>
      </c>
      <c r="D2230" s="1" t="str">
        <f>IF(Tablas!D2228="","",Tablas!D2228)</f>
        <v/>
      </c>
      <c r="E2230" s="1" t="str">
        <f>IF(Tablas!E2228="","",Tablas!E2228)</f>
        <v/>
      </c>
      <c r="F2230" s="1" t="str">
        <f>IF(Tablas!F2228="","",Tablas!F2228)</f>
        <v/>
      </c>
      <c r="G2230" s="1" t="str">
        <f>IF(Tablas!I2228="","",Tablas!I2228)</f>
        <v/>
      </c>
      <c r="H2230" s="1" t="s">
        <v>911</v>
      </c>
      <c r="I2230" s="39" t="str">
        <f>IF($B2230="","",-SUMIFS(Tabla7[Cantidad],Tabla7[Código del producto],$B2230,Tabla7[Tipo de movimiento],"SALIDA",Tabla7[Mes],I$5))</f>
        <v/>
      </c>
      <c r="J2230" s="39" t="str">
        <f>IF($B2230="","",-SUMIFS(Tabla7[Cantidad],Tabla7[Código del producto],$B2230,Tabla7[Tipo de movimiento],"SALIDA",Tabla7[Mes],J$5))</f>
        <v/>
      </c>
      <c r="K2230" s="39" t="str">
        <f>IF($B2230="","",-SUMIFS(Tabla7[Cantidad],Tabla7[Código del producto],$B2230,Tabla7[Tipo de movimiento],"SALIDA",Tabla7[Mes],K$5))</f>
        <v/>
      </c>
      <c r="L2230" s="39" t="str">
        <f>IF($B2230="","",-SUMIFS(Tabla7[Cantidad],Tabla7[Código del producto],$B2230,Tabla7[Tipo de movimiento],"SALIDA",Tabla7[Mes],L$5))</f>
        <v/>
      </c>
      <c r="M2230" s="39" t="str">
        <f>IF($B2230="","",-SUMIFS(Tabla7[Cantidad],Tabla7[Código del producto],$B2230,Tabla7[Tipo de movimiento],"SALIDA",Tabla7[Mes],M$5))</f>
        <v/>
      </c>
      <c r="N2230" s="39" t="str">
        <f>IF($B2230="","",-SUMIFS(Tabla7[Cantidad],Tabla7[Código del producto],$B2230,Tabla7[Tipo de movimiento],"SALIDA",Tabla7[Mes],N$5))</f>
        <v/>
      </c>
      <c r="O2230" s="39" t="str">
        <f>IF($B2230="","",-SUMIFS(Tabla7[Cantidad],Tabla7[Código del producto],$B2230,Tabla7[Tipo de movimiento],"SALIDA",Tabla7[Mes],O$5))</f>
        <v/>
      </c>
      <c r="P2230" s="39" t="str">
        <f>IF($B2230="","",-SUMIFS(Tabla7[Cantidad],Tabla7[Código del producto],$B2230,Tabla7[Tipo de movimiento],"SALIDA",Tabla7[Mes],P$5))</f>
        <v/>
      </c>
      <c r="Q2230" s="39" t="str">
        <f t="shared" si="102"/>
        <v/>
      </c>
      <c r="R2230" s="51" t="str">
        <f>IF($B2230="","",IFERROR(VLOOKUP($B2230,'ABC rotación'!$C:$G,5,0),"C"))</f>
        <v/>
      </c>
      <c r="S2230" s="41" t="str">
        <f t="shared" si="103"/>
        <v/>
      </c>
      <c r="T2230" s="40" t="str">
        <f t="shared" si="104"/>
        <v/>
      </c>
      <c r="U2230" s="23" t="str">
        <f>IF($B2230="","",VLOOKUP($T2230,Tablas!$X$14:$Y$17,2,1))</f>
        <v/>
      </c>
    </row>
    <row r="2231" spans="2:21" x14ac:dyDescent="0.2">
      <c r="B2231" s="1" t="str">
        <f>IF(Tablas!B2229="","",Tablas!B2229)</f>
        <v/>
      </c>
      <c r="C2231" s="1" t="str">
        <f>IF(Tablas!C2229="","",Tablas!C2229)</f>
        <v/>
      </c>
      <c r="D2231" s="1" t="str">
        <f>IF(Tablas!D2229="","",Tablas!D2229)</f>
        <v/>
      </c>
      <c r="E2231" s="1" t="str">
        <f>IF(Tablas!E2229="","",Tablas!E2229)</f>
        <v/>
      </c>
      <c r="F2231" s="1" t="str">
        <f>IF(Tablas!F2229="","",Tablas!F2229)</f>
        <v/>
      </c>
      <c r="G2231" s="1" t="str">
        <f>IF(Tablas!I2229="","",Tablas!I2229)</f>
        <v/>
      </c>
      <c r="H2231" s="1" t="s">
        <v>911</v>
      </c>
      <c r="I2231" s="39" t="str">
        <f>IF($B2231="","",-SUMIFS(Tabla7[Cantidad],Tabla7[Código del producto],$B2231,Tabla7[Tipo de movimiento],"SALIDA",Tabla7[Mes],I$5))</f>
        <v/>
      </c>
      <c r="J2231" s="39" t="str">
        <f>IF($B2231="","",-SUMIFS(Tabla7[Cantidad],Tabla7[Código del producto],$B2231,Tabla7[Tipo de movimiento],"SALIDA",Tabla7[Mes],J$5))</f>
        <v/>
      </c>
      <c r="K2231" s="39" t="str">
        <f>IF($B2231="","",-SUMIFS(Tabla7[Cantidad],Tabla7[Código del producto],$B2231,Tabla7[Tipo de movimiento],"SALIDA",Tabla7[Mes],K$5))</f>
        <v/>
      </c>
      <c r="L2231" s="39" t="str">
        <f>IF($B2231="","",-SUMIFS(Tabla7[Cantidad],Tabla7[Código del producto],$B2231,Tabla7[Tipo de movimiento],"SALIDA",Tabla7[Mes],L$5))</f>
        <v/>
      </c>
      <c r="M2231" s="39" t="str">
        <f>IF($B2231="","",-SUMIFS(Tabla7[Cantidad],Tabla7[Código del producto],$B2231,Tabla7[Tipo de movimiento],"SALIDA",Tabla7[Mes],M$5))</f>
        <v/>
      </c>
      <c r="N2231" s="39" t="str">
        <f>IF($B2231="","",-SUMIFS(Tabla7[Cantidad],Tabla7[Código del producto],$B2231,Tabla7[Tipo de movimiento],"SALIDA",Tabla7[Mes],N$5))</f>
        <v/>
      </c>
      <c r="O2231" s="39" t="str">
        <f>IF($B2231="","",-SUMIFS(Tabla7[Cantidad],Tabla7[Código del producto],$B2231,Tabla7[Tipo de movimiento],"SALIDA",Tabla7[Mes],O$5))</f>
        <v/>
      </c>
      <c r="P2231" s="39" t="str">
        <f>IF($B2231="","",-SUMIFS(Tabla7[Cantidad],Tabla7[Código del producto],$B2231,Tabla7[Tipo de movimiento],"SALIDA",Tabla7[Mes],P$5))</f>
        <v/>
      </c>
      <c r="Q2231" s="39" t="str">
        <f t="shared" si="102"/>
        <v/>
      </c>
      <c r="R2231" s="51" t="str">
        <f>IF($B2231="","",IFERROR(VLOOKUP($B2231,'ABC rotación'!$C:$G,5,0),"C"))</f>
        <v/>
      </c>
      <c r="S2231" s="41" t="str">
        <f t="shared" si="103"/>
        <v/>
      </c>
      <c r="T2231" s="40" t="str">
        <f t="shared" si="104"/>
        <v/>
      </c>
      <c r="U2231" s="23" t="str">
        <f>IF($B2231="","",VLOOKUP($T2231,Tablas!$X$14:$Y$17,2,1))</f>
        <v/>
      </c>
    </row>
    <row r="2232" spans="2:21" x14ac:dyDescent="0.2">
      <c r="B2232" s="1" t="str">
        <f>IF(Tablas!B2230="","",Tablas!B2230)</f>
        <v/>
      </c>
      <c r="C2232" s="1" t="str">
        <f>IF(Tablas!C2230="","",Tablas!C2230)</f>
        <v/>
      </c>
      <c r="D2232" s="1" t="str">
        <f>IF(Tablas!D2230="","",Tablas!D2230)</f>
        <v/>
      </c>
      <c r="E2232" s="1" t="str">
        <f>IF(Tablas!E2230="","",Tablas!E2230)</f>
        <v/>
      </c>
      <c r="F2232" s="1" t="str">
        <f>IF(Tablas!F2230="","",Tablas!F2230)</f>
        <v/>
      </c>
      <c r="G2232" s="1" t="str">
        <f>IF(Tablas!I2230="","",Tablas!I2230)</f>
        <v/>
      </c>
      <c r="H2232" s="1" t="s">
        <v>911</v>
      </c>
      <c r="I2232" s="39" t="str">
        <f>IF($B2232="","",-SUMIFS(Tabla7[Cantidad],Tabla7[Código del producto],$B2232,Tabla7[Tipo de movimiento],"SALIDA",Tabla7[Mes],I$5))</f>
        <v/>
      </c>
      <c r="J2232" s="39" t="str">
        <f>IF($B2232="","",-SUMIFS(Tabla7[Cantidad],Tabla7[Código del producto],$B2232,Tabla7[Tipo de movimiento],"SALIDA",Tabla7[Mes],J$5))</f>
        <v/>
      </c>
      <c r="K2232" s="39" t="str">
        <f>IF($B2232="","",-SUMIFS(Tabla7[Cantidad],Tabla7[Código del producto],$B2232,Tabla7[Tipo de movimiento],"SALIDA",Tabla7[Mes],K$5))</f>
        <v/>
      </c>
      <c r="L2232" s="39" t="str">
        <f>IF($B2232="","",-SUMIFS(Tabla7[Cantidad],Tabla7[Código del producto],$B2232,Tabla7[Tipo de movimiento],"SALIDA",Tabla7[Mes],L$5))</f>
        <v/>
      </c>
      <c r="M2232" s="39" t="str">
        <f>IF($B2232="","",-SUMIFS(Tabla7[Cantidad],Tabla7[Código del producto],$B2232,Tabla7[Tipo de movimiento],"SALIDA",Tabla7[Mes],M$5))</f>
        <v/>
      </c>
      <c r="N2232" s="39" t="str">
        <f>IF($B2232="","",-SUMIFS(Tabla7[Cantidad],Tabla7[Código del producto],$B2232,Tabla7[Tipo de movimiento],"SALIDA",Tabla7[Mes],N$5))</f>
        <v/>
      </c>
      <c r="O2232" s="39" t="str">
        <f>IF($B2232="","",-SUMIFS(Tabla7[Cantidad],Tabla7[Código del producto],$B2232,Tabla7[Tipo de movimiento],"SALIDA",Tabla7[Mes],O$5))</f>
        <v/>
      </c>
      <c r="P2232" s="39" t="str">
        <f>IF($B2232="","",-SUMIFS(Tabla7[Cantidad],Tabla7[Código del producto],$B2232,Tabla7[Tipo de movimiento],"SALIDA",Tabla7[Mes],P$5))</f>
        <v/>
      </c>
      <c r="Q2232" s="39" t="str">
        <f t="shared" si="102"/>
        <v/>
      </c>
      <c r="R2232" s="51" t="str">
        <f>IF($B2232="","",IFERROR(VLOOKUP($B2232,'ABC rotación'!$C:$G,5,0),"C"))</f>
        <v/>
      </c>
      <c r="S2232" s="41" t="str">
        <f t="shared" si="103"/>
        <v/>
      </c>
      <c r="T2232" s="40" t="str">
        <f t="shared" si="104"/>
        <v/>
      </c>
      <c r="U2232" s="23" t="str">
        <f>IF($B2232="","",VLOOKUP($T2232,Tablas!$X$14:$Y$17,2,1))</f>
        <v/>
      </c>
    </row>
    <row r="2233" spans="2:21" x14ac:dyDescent="0.2">
      <c r="B2233" s="1" t="str">
        <f>IF(Tablas!B2231="","",Tablas!B2231)</f>
        <v/>
      </c>
      <c r="C2233" s="1" t="str">
        <f>IF(Tablas!C2231="","",Tablas!C2231)</f>
        <v/>
      </c>
      <c r="D2233" s="1" t="str">
        <f>IF(Tablas!D2231="","",Tablas!D2231)</f>
        <v/>
      </c>
      <c r="E2233" s="1" t="str">
        <f>IF(Tablas!E2231="","",Tablas!E2231)</f>
        <v/>
      </c>
      <c r="F2233" s="1" t="str">
        <f>IF(Tablas!F2231="","",Tablas!F2231)</f>
        <v/>
      </c>
      <c r="G2233" s="1" t="str">
        <f>IF(Tablas!I2231="","",Tablas!I2231)</f>
        <v/>
      </c>
      <c r="H2233" s="1" t="s">
        <v>911</v>
      </c>
      <c r="I2233" s="39" t="str">
        <f>IF($B2233="","",-SUMIFS(Tabla7[Cantidad],Tabla7[Código del producto],$B2233,Tabla7[Tipo de movimiento],"SALIDA",Tabla7[Mes],I$5))</f>
        <v/>
      </c>
      <c r="J2233" s="39" t="str">
        <f>IF($B2233="","",-SUMIFS(Tabla7[Cantidad],Tabla7[Código del producto],$B2233,Tabla7[Tipo de movimiento],"SALIDA",Tabla7[Mes],J$5))</f>
        <v/>
      </c>
      <c r="K2233" s="39" t="str">
        <f>IF($B2233="","",-SUMIFS(Tabla7[Cantidad],Tabla7[Código del producto],$B2233,Tabla7[Tipo de movimiento],"SALIDA",Tabla7[Mes],K$5))</f>
        <v/>
      </c>
      <c r="L2233" s="39" t="str">
        <f>IF($B2233="","",-SUMIFS(Tabla7[Cantidad],Tabla7[Código del producto],$B2233,Tabla7[Tipo de movimiento],"SALIDA",Tabla7[Mes],L$5))</f>
        <v/>
      </c>
      <c r="M2233" s="39" t="str">
        <f>IF($B2233="","",-SUMIFS(Tabla7[Cantidad],Tabla7[Código del producto],$B2233,Tabla7[Tipo de movimiento],"SALIDA",Tabla7[Mes],M$5))</f>
        <v/>
      </c>
      <c r="N2233" s="39" t="str">
        <f>IF($B2233="","",-SUMIFS(Tabla7[Cantidad],Tabla7[Código del producto],$B2233,Tabla7[Tipo de movimiento],"SALIDA",Tabla7[Mes],N$5))</f>
        <v/>
      </c>
      <c r="O2233" s="39" t="str">
        <f>IF($B2233="","",-SUMIFS(Tabla7[Cantidad],Tabla7[Código del producto],$B2233,Tabla7[Tipo de movimiento],"SALIDA",Tabla7[Mes],O$5))</f>
        <v/>
      </c>
      <c r="P2233" s="39" t="str">
        <f>IF($B2233="","",-SUMIFS(Tabla7[Cantidad],Tabla7[Código del producto],$B2233,Tabla7[Tipo de movimiento],"SALIDA",Tabla7[Mes],P$5))</f>
        <v/>
      </c>
      <c r="Q2233" s="39" t="str">
        <f t="shared" si="102"/>
        <v/>
      </c>
      <c r="R2233" s="51" t="str">
        <f>IF($B2233="","",IFERROR(VLOOKUP($B2233,'ABC rotación'!$C:$G,5,0),"C"))</f>
        <v/>
      </c>
      <c r="S2233" s="41" t="str">
        <f t="shared" si="103"/>
        <v/>
      </c>
      <c r="T2233" s="40" t="str">
        <f t="shared" si="104"/>
        <v/>
      </c>
      <c r="U2233" s="23" t="str">
        <f>IF($B2233="","",VLOOKUP($T2233,Tablas!$X$14:$Y$17,2,1))</f>
        <v/>
      </c>
    </row>
    <row r="2234" spans="2:21" x14ac:dyDescent="0.2">
      <c r="B2234" s="1" t="str">
        <f>IF(Tablas!B2232="","",Tablas!B2232)</f>
        <v/>
      </c>
      <c r="C2234" s="1" t="str">
        <f>IF(Tablas!C2232="","",Tablas!C2232)</f>
        <v/>
      </c>
      <c r="D2234" s="1" t="str">
        <f>IF(Tablas!D2232="","",Tablas!D2232)</f>
        <v/>
      </c>
      <c r="E2234" s="1" t="str">
        <f>IF(Tablas!E2232="","",Tablas!E2232)</f>
        <v/>
      </c>
      <c r="F2234" s="1" t="str">
        <f>IF(Tablas!F2232="","",Tablas!F2232)</f>
        <v/>
      </c>
      <c r="G2234" s="1" t="str">
        <f>IF(Tablas!I2232="","",Tablas!I2232)</f>
        <v/>
      </c>
      <c r="H2234" s="1" t="s">
        <v>911</v>
      </c>
      <c r="I2234" s="39" t="str">
        <f>IF($B2234="","",-SUMIFS(Tabla7[Cantidad],Tabla7[Código del producto],$B2234,Tabla7[Tipo de movimiento],"SALIDA",Tabla7[Mes],I$5))</f>
        <v/>
      </c>
      <c r="J2234" s="39" t="str">
        <f>IF($B2234="","",-SUMIFS(Tabla7[Cantidad],Tabla7[Código del producto],$B2234,Tabla7[Tipo de movimiento],"SALIDA",Tabla7[Mes],J$5))</f>
        <v/>
      </c>
      <c r="K2234" s="39" t="str">
        <f>IF($B2234="","",-SUMIFS(Tabla7[Cantidad],Tabla7[Código del producto],$B2234,Tabla7[Tipo de movimiento],"SALIDA",Tabla7[Mes],K$5))</f>
        <v/>
      </c>
      <c r="L2234" s="39" t="str">
        <f>IF($B2234="","",-SUMIFS(Tabla7[Cantidad],Tabla7[Código del producto],$B2234,Tabla7[Tipo de movimiento],"SALIDA",Tabla7[Mes],L$5))</f>
        <v/>
      </c>
      <c r="M2234" s="39" t="str">
        <f>IF($B2234="","",-SUMIFS(Tabla7[Cantidad],Tabla7[Código del producto],$B2234,Tabla7[Tipo de movimiento],"SALIDA",Tabla7[Mes],M$5))</f>
        <v/>
      </c>
      <c r="N2234" s="39" t="str">
        <f>IF($B2234="","",-SUMIFS(Tabla7[Cantidad],Tabla7[Código del producto],$B2234,Tabla7[Tipo de movimiento],"SALIDA",Tabla7[Mes],N$5))</f>
        <v/>
      </c>
      <c r="O2234" s="39" t="str">
        <f>IF($B2234="","",-SUMIFS(Tabla7[Cantidad],Tabla7[Código del producto],$B2234,Tabla7[Tipo de movimiento],"SALIDA",Tabla7[Mes],O$5))</f>
        <v/>
      </c>
      <c r="P2234" s="39" t="str">
        <f>IF($B2234="","",-SUMIFS(Tabla7[Cantidad],Tabla7[Código del producto],$B2234,Tabla7[Tipo de movimiento],"SALIDA",Tabla7[Mes],P$5))</f>
        <v/>
      </c>
      <c r="Q2234" s="39" t="str">
        <f t="shared" si="102"/>
        <v/>
      </c>
      <c r="R2234" s="51" t="str">
        <f>IF($B2234="","",IFERROR(VLOOKUP($B2234,'ABC rotación'!$C:$G,5,0),"C"))</f>
        <v/>
      </c>
      <c r="S2234" s="41" t="str">
        <f t="shared" si="103"/>
        <v/>
      </c>
      <c r="T2234" s="40" t="str">
        <f t="shared" si="104"/>
        <v/>
      </c>
      <c r="U2234" s="23" t="str">
        <f>IF($B2234="","",VLOOKUP($T2234,Tablas!$X$14:$Y$17,2,1))</f>
        <v/>
      </c>
    </row>
    <row r="2235" spans="2:21" x14ac:dyDescent="0.2">
      <c r="B2235" s="1" t="str">
        <f>IF(Tablas!B2233="","",Tablas!B2233)</f>
        <v/>
      </c>
      <c r="C2235" s="1" t="str">
        <f>IF(Tablas!C2233="","",Tablas!C2233)</f>
        <v/>
      </c>
      <c r="D2235" s="1" t="str">
        <f>IF(Tablas!D2233="","",Tablas!D2233)</f>
        <v/>
      </c>
      <c r="E2235" s="1" t="str">
        <f>IF(Tablas!E2233="","",Tablas!E2233)</f>
        <v/>
      </c>
      <c r="F2235" s="1" t="str">
        <f>IF(Tablas!F2233="","",Tablas!F2233)</f>
        <v/>
      </c>
      <c r="G2235" s="1" t="str">
        <f>IF(Tablas!I2233="","",Tablas!I2233)</f>
        <v/>
      </c>
      <c r="H2235" s="1" t="s">
        <v>911</v>
      </c>
      <c r="I2235" s="39" t="str">
        <f>IF($B2235="","",-SUMIFS(Tabla7[Cantidad],Tabla7[Código del producto],$B2235,Tabla7[Tipo de movimiento],"SALIDA",Tabla7[Mes],I$5))</f>
        <v/>
      </c>
      <c r="J2235" s="39" t="str">
        <f>IF($B2235="","",-SUMIFS(Tabla7[Cantidad],Tabla7[Código del producto],$B2235,Tabla7[Tipo de movimiento],"SALIDA",Tabla7[Mes],J$5))</f>
        <v/>
      </c>
      <c r="K2235" s="39" t="str">
        <f>IF($B2235="","",-SUMIFS(Tabla7[Cantidad],Tabla7[Código del producto],$B2235,Tabla7[Tipo de movimiento],"SALIDA",Tabla7[Mes],K$5))</f>
        <v/>
      </c>
      <c r="L2235" s="39" t="str">
        <f>IF($B2235="","",-SUMIFS(Tabla7[Cantidad],Tabla7[Código del producto],$B2235,Tabla7[Tipo de movimiento],"SALIDA",Tabla7[Mes],L$5))</f>
        <v/>
      </c>
      <c r="M2235" s="39" t="str">
        <f>IF($B2235="","",-SUMIFS(Tabla7[Cantidad],Tabla7[Código del producto],$B2235,Tabla7[Tipo de movimiento],"SALIDA",Tabla7[Mes],M$5))</f>
        <v/>
      </c>
      <c r="N2235" s="39" t="str">
        <f>IF($B2235="","",-SUMIFS(Tabla7[Cantidad],Tabla7[Código del producto],$B2235,Tabla7[Tipo de movimiento],"SALIDA",Tabla7[Mes],N$5))</f>
        <v/>
      </c>
      <c r="O2235" s="39" t="str">
        <f>IF($B2235="","",-SUMIFS(Tabla7[Cantidad],Tabla7[Código del producto],$B2235,Tabla7[Tipo de movimiento],"SALIDA",Tabla7[Mes],O$5))</f>
        <v/>
      </c>
      <c r="P2235" s="39" t="str">
        <f>IF($B2235="","",-SUMIFS(Tabla7[Cantidad],Tabla7[Código del producto],$B2235,Tabla7[Tipo de movimiento],"SALIDA",Tabla7[Mes],P$5))</f>
        <v/>
      </c>
      <c r="Q2235" s="39" t="str">
        <f t="shared" si="102"/>
        <v/>
      </c>
      <c r="R2235" s="51" t="str">
        <f>IF($B2235="","",IFERROR(VLOOKUP($B2235,'ABC rotación'!$C:$G,5,0),"C"))</f>
        <v/>
      </c>
      <c r="S2235" s="41" t="str">
        <f t="shared" si="103"/>
        <v/>
      </c>
      <c r="T2235" s="40" t="str">
        <f t="shared" si="104"/>
        <v/>
      </c>
      <c r="U2235" s="23" t="str">
        <f>IF($B2235="","",VLOOKUP($T2235,Tablas!$X$14:$Y$17,2,1))</f>
        <v/>
      </c>
    </row>
    <row r="2236" spans="2:21" x14ac:dyDescent="0.2">
      <c r="B2236" s="1" t="str">
        <f>IF(Tablas!B2234="","",Tablas!B2234)</f>
        <v/>
      </c>
      <c r="C2236" s="1" t="str">
        <f>IF(Tablas!C2234="","",Tablas!C2234)</f>
        <v/>
      </c>
      <c r="D2236" s="1" t="str">
        <f>IF(Tablas!D2234="","",Tablas!D2234)</f>
        <v/>
      </c>
      <c r="E2236" s="1" t="str">
        <f>IF(Tablas!E2234="","",Tablas!E2234)</f>
        <v/>
      </c>
      <c r="F2236" s="1" t="str">
        <f>IF(Tablas!F2234="","",Tablas!F2234)</f>
        <v/>
      </c>
      <c r="G2236" s="1" t="str">
        <f>IF(Tablas!I2234="","",Tablas!I2234)</f>
        <v/>
      </c>
      <c r="H2236" s="1" t="s">
        <v>911</v>
      </c>
      <c r="I2236" s="39" t="str">
        <f>IF($B2236="","",-SUMIFS(Tabla7[Cantidad],Tabla7[Código del producto],$B2236,Tabla7[Tipo de movimiento],"SALIDA",Tabla7[Mes],I$5))</f>
        <v/>
      </c>
      <c r="J2236" s="39" t="str">
        <f>IF($B2236="","",-SUMIFS(Tabla7[Cantidad],Tabla7[Código del producto],$B2236,Tabla7[Tipo de movimiento],"SALIDA",Tabla7[Mes],J$5))</f>
        <v/>
      </c>
      <c r="K2236" s="39" t="str">
        <f>IF($B2236="","",-SUMIFS(Tabla7[Cantidad],Tabla7[Código del producto],$B2236,Tabla7[Tipo de movimiento],"SALIDA",Tabla7[Mes],K$5))</f>
        <v/>
      </c>
      <c r="L2236" s="39" t="str">
        <f>IF($B2236="","",-SUMIFS(Tabla7[Cantidad],Tabla7[Código del producto],$B2236,Tabla7[Tipo de movimiento],"SALIDA",Tabla7[Mes],L$5))</f>
        <v/>
      </c>
      <c r="M2236" s="39" t="str">
        <f>IF($B2236="","",-SUMIFS(Tabla7[Cantidad],Tabla7[Código del producto],$B2236,Tabla7[Tipo de movimiento],"SALIDA",Tabla7[Mes],M$5))</f>
        <v/>
      </c>
      <c r="N2236" s="39" t="str">
        <f>IF($B2236="","",-SUMIFS(Tabla7[Cantidad],Tabla7[Código del producto],$B2236,Tabla7[Tipo de movimiento],"SALIDA",Tabla7[Mes],N$5))</f>
        <v/>
      </c>
      <c r="O2236" s="39" t="str">
        <f>IF($B2236="","",-SUMIFS(Tabla7[Cantidad],Tabla7[Código del producto],$B2236,Tabla7[Tipo de movimiento],"SALIDA",Tabla7[Mes],O$5))</f>
        <v/>
      </c>
      <c r="P2236" s="39" t="str">
        <f>IF($B2236="","",-SUMIFS(Tabla7[Cantidad],Tabla7[Código del producto],$B2236,Tabla7[Tipo de movimiento],"SALIDA",Tabla7[Mes],P$5))</f>
        <v/>
      </c>
      <c r="Q2236" s="39" t="str">
        <f t="shared" si="102"/>
        <v/>
      </c>
      <c r="R2236" s="51" t="str">
        <f>IF($B2236="","",IFERROR(VLOOKUP($B2236,'ABC rotación'!$C:$G,5,0),"C"))</f>
        <v/>
      </c>
      <c r="S2236" s="41" t="str">
        <f t="shared" si="103"/>
        <v/>
      </c>
      <c r="T2236" s="40" t="str">
        <f t="shared" si="104"/>
        <v/>
      </c>
      <c r="U2236" s="23" t="str">
        <f>IF($B2236="","",VLOOKUP($T2236,Tablas!$X$14:$Y$17,2,1))</f>
        <v/>
      </c>
    </row>
    <row r="2237" spans="2:21" x14ac:dyDescent="0.2">
      <c r="B2237" s="1" t="str">
        <f>IF(Tablas!B2235="","",Tablas!B2235)</f>
        <v/>
      </c>
      <c r="C2237" s="1" t="str">
        <f>IF(Tablas!C2235="","",Tablas!C2235)</f>
        <v/>
      </c>
      <c r="D2237" s="1" t="str">
        <f>IF(Tablas!D2235="","",Tablas!D2235)</f>
        <v/>
      </c>
      <c r="E2237" s="1" t="str">
        <f>IF(Tablas!E2235="","",Tablas!E2235)</f>
        <v/>
      </c>
      <c r="F2237" s="1" t="str">
        <f>IF(Tablas!F2235="","",Tablas!F2235)</f>
        <v/>
      </c>
      <c r="G2237" s="1" t="str">
        <f>IF(Tablas!I2235="","",Tablas!I2235)</f>
        <v/>
      </c>
      <c r="H2237" s="1" t="s">
        <v>911</v>
      </c>
      <c r="I2237" s="39" t="str">
        <f>IF($B2237="","",-SUMIFS(Tabla7[Cantidad],Tabla7[Código del producto],$B2237,Tabla7[Tipo de movimiento],"SALIDA",Tabla7[Mes],I$5))</f>
        <v/>
      </c>
      <c r="J2237" s="39" t="str">
        <f>IF($B2237="","",-SUMIFS(Tabla7[Cantidad],Tabla7[Código del producto],$B2237,Tabla7[Tipo de movimiento],"SALIDA",Tabla7[Mes],J$5))</f>
        <v/>
      </c>
      <c r="K2237" s="39" t="str">
        <f>IF($B2237="","",-SUMIFS(Tabla7[Cantidad],Tabla7[Código del producto],$B2237,Tabla7[Tipo de movimiento],"SALIDA",Tabla7[Mes],K$5))</f>
        <v/>
      </c>
      <c r="L2237" s="39" t="str">
        <f>IF($B2237="","",-SUMIFS(Tabla7[Cantidad],Tabla7[Código del producto],$B2237,Tabla7[Tipo de movimiento],"SALIDA",Tabla7[Mes],L$5))</f>
        <v/>
      </c>
      <c r="M2237" s="39" t="str">
        <f>IF($B2237="","",-SUMIFS(Tabla7[Cantidad],Tabla7[Código del producto],$B2237,Tabla7[Tipo de movimiento],"SALIDA",Tabla7[Mes],M$5))</f>
        <v/>
      </c>
      <c r="N2237" s="39" t="str">
        <f>IF($B2237="","",-SUMIFS(Tabla7[Cantidad],Tabla7[Código del producto],$B2237,Tabla7[Tipo de movimiento],"SALIDA",Tabla7[Mes],N$5))</f>
        <v/>
      </c>
      <c r="O2237" s="39" t="str">
        <f>IF($B2237="","",-SUMIFS(Tabla7[Cantidad],Tabla7[Código del producto],$B2237,Tabla7[Tipo de movimiento],"SALIDA",Tabla7[Mes],O$5))</f>
        <v/>
      </c>
      <c r="P2237" s="39" t="str">
        <f>IF($B2237="","",-SUMIFS(Tabla7[Cantidad],Tabla7[Código del producto],$B2237,Tabla7[Tipo de movimiento],"SALIDA",Tabla7[Mes],P$5))</f>
        <v/>
      </c>
      <c r="Q2237" s="39" t="str">
        <f t="shared" si="102"/>
        <v/>
      </c>
      <c r="R2237" s="51" t="str">
        <f>IF($B2237="","",IFERROR(VLOOKUP($B2237,'ABC rotación'!$C:$G,5,0),"C"))</f>
        <v/>
      </c>
      <c r="S2237" s="41" t="str">
        <f t="shared" si="103"/>
        <v/>
      </c>
      <c r="T2237" s="40" t="str">
        <f t="shared" si="104"/>
        <v/>
      </c>
      <c r="U2237" s="23" t="str">
        <f>IF($B2237="","",VLOOKUP($T2237,Tablas!$X$14:$Y$17,2,1))</f>
        <v/>
      </c>
    </row>
    <row r="2238" spans="2:21" x14ac:dyDescent="0.2">
      <c r="B2238" s="1" t="str">
        <f>IF(Tablas!B2236="","",Tablas!B2236)</f>
        <v/>
      </c>
      <c r="C2238" s="1" t="str">
        <f>IF(Tablas!C2236="","",Tablas!C2236)</f>
        <v/>
      </c>
      <c r="D2238" s="1" t="str">
        <f>IF(Tablas!D2236="","",Tablas!D2236)</f>
        <v/>
      </c>
      <c r="E2238" s="1" t="str">
        <f>IF(Tablas!E2236="","",Tablas!E2236)</f>
        <v/>
      </c>
      <c r="F2238" s="1" t="str">
        <f>IF(Tablas!F2236="","",Tablas!F2236)</f>
        <v/>
      </c>
      <c r="G2238" s="1" t="str">
        <f>IF(Tablas!I2236="","",Tablas!I2236)</f>
        <v/>
      </c>
      <c r="H2238" s="1" t="s">
        <v>911</v>
      </c>
      <c r="I2238" s="39" t="str">
        <f>IF($B2238="","",-SUMIFS(Tabla7[Cantidad],Tabla7[Código del producto],$B2238,Tabla7[Tipo de movimiento],"SALIDA",Tabla7[Mes],I$5))</f>
        <v/>
      </c>
      <c r="J2238" s="39" t="str">
        <f>IF($B2238="","",-SUMIFS(Tabla7[Cantidad],Tabla7[Código del producto],$B2238,Tabla7[Tipo de movimiento],"SALIDA",Tabla7[Mes],J$5))</f>
        <v/>
      </c>
      <c r="K2238" s="39" t="str">
        <f>IF($B2238="","",-SUMIFS(Tabla7[Cantidad],Tabla7[Código del producto],$B2238,Tabla7[Tipo de movimiento],"SALIDA",Tabla7[Mes],K$5))</f>
        <v/>
      </c>
      <c r="L2238" s="39" t="str">
        <f>IF($B2238="","",-SUMIFS(Tabla7[Cantidad],Tabla7[Código del producto],$B2238,Tabla7[Tipo de movimiento],"SALIDA",Tabla7[Mes],L$5))</f>
        <v/>
      </c>
      <c r="M2238" s="39" t="str">
        <f>IF($B2238="","",-SUMIFS(Tabla7[Cantidad],Tabla7[Código del producto],$B2238,Tabla7[Tipo de movimiento],"SALIDA",Tabla7[Mes],M$5))</f>
        <v/>
      </c>
      <c r="N2238" s="39" t="str">
        <f>IF($B2238="","",-SUMIFS(Tabla7[Cantidad],Tabla7[Código del producto],$B2238,Tabla7[Tipo de movimiento],"SALIDA",Tabla7[Mes],N$5))</f>
        <v/>
      </c>
      <c r="O2238" s="39" t="str">
        <f>IF($B2238="","",-SUMIFS(Tabla7[Cantidad],Tabla7[Código del producto],$B2238,Tabla7[Tipo de movimiento],"SALIDA",Tabla7[Mes],O$5))</f>
        <v/>
      </c>
      <c r="P2238" s="39" t="str">
        <f>IF($B2238="","",-SUMIFS(Tabla7[Cantidad],Tabla7[Código del producto],$B2238,Tabla7[Tipo de movimiento],"SALIDA",Tabla7[Mes],P$5))</f>
        <v/>
      </c>
      <c r="Q2238" s="39" t="str">
        <f t="shared" si="102"/>
        <v/>
      </c>
      <c r="R2238" s="51" t="str">
        <f>IF($B2238="","",IFERROR(VLOOKUP($B2238,'ABC rotación'!$C:$G,5,0),"C"))</f>
        <v/>
      </c>
      <c r="S2238" s="41" t="str">
        <f t="shared" si="103"/>
        <v/>
      </c>
      <c r="T2238" s="40" t="str">
        <f t="shared" si="104"/>
        <v/>
      </c>
      <c r="U2238" s="23" t="str">
        <f>IF($B2238="","",VLOOKUP($T2238,Tablas!$X$14:$Y$17,2,1))</f>
        <v/>
      </c>
    </row>
    <row r="2239" spans="2:21" x14ac:dyDescent="0.2">
      <c r="B2239" s="1" t="str">
        <f>IF(Tablas!B2237="","",Tablas!B2237)</f>
        <v/>
      </c>
      <c r="C2239" s="1" t="str">
        <f>IF(Tablas!C2237="","",Tablas!C2237)</f>
        <v/>
      </c>
      <c r="D2239" s="1" t="str">
        <f>IF(Tablas!D2237="","",Tablas!D2237)</f>
        <v/>
      </c>
      <c r="E2239" s="1" t="str">
        <f>IF(Tablas!E2237="","",Tablas!E2237)</f>
        <v/>
      </c>
      <c r="F2239" s="1" t="str">
        <f>IF(Tablas!F2237="","",Tablas!F2237)</f>
        <v/>
      </c>
      <c r="G2239" s="1" t="str">
        <f>IF(Tablas!I2237="","",Tablas!I2237)</f>
        <v/>
      </c>
      <c r="H2239" s="1" t="s">
        <v>911</v>
      </c>
      <c r="I2239" s="39" t="str">
        <f>IF($B2239="","",-SUMIFS(Tabla7[Cantidad],Tabla7[Código del producto],$B2239,Tabla7[Tipo de movimiento],"SALIDA",Tabla7[Mes],I$5))</f>
        <v/>
      </c>
      <c r="J2239" s="39" t="str">
        <f>IF($B2239="","",-SUMIFS(Tabla7[Cantidad],Tabla7[Código del producto],$B2239,Tabla7[Tipo de movimiento],"SALIDA",Tabla7[Mes],J$5))</f>
        <v/>
      </c>
      <c r="K2239" s="39" t="str">
        <f>IF($B2239="","",-SUMIFS(Tabla7[Cantidad],Tabla7[Código del producto],$B2239,Tabla7[Tipo de movimiento],"SALIDA",Tabla7[Mes],K$5))</f>
        <v/>
      </c>
      <c r="L2239" s="39" t="str">
        <f>IF($B2239="","",-SUMIFS(Tabla7[Cantidad],Tabla7[Código del producto],$B2239,Tabla7[Tipo de movimiento],"SALIDA",Tabla7[Mes],L$5))</f>
        <v/>
      </c>
      <c r="M2239" s="39" t="str">
        <f>IF($B2239="","",-SUMIFS(Tabla7[Cantidad],Tabla7[Código del producto],$B2239,Tabla7[Tipo de movimiento],"SALIDA",Tabla7[Mes],M$5))</f>
        <v/>
      </c>
      <c r="N2239" s="39" t="str">
        <f>IF($B2239="","",-SUMIFS(Tabla7[Cantidad],Tabla7[Código del producto],$B2239,Tabla7[Tipo de movimiento],"SALIDA",Tabla7[Mes],N$5))</f>
        <v/>
      </c>
      <c r="O2239" s="39" t="str">
        <f>IF($B2239="","",-SUMIFS(Tabla7[Cantidad],Tabla7[Código del producto],$B2239,Tabla7[Tipo de movimiento],"SALIDA",Tabla7[Mes],O$5))</f>
        <v/>
      </c>
      <c r="P2239" s="39" t="str">
        <f>IF($B2239="","",-SUMIFS(Tabla7[Cantidad],Tabla7[Código del producto],$B2239,Tabla7[Tipo de movimiento],"SALIDA",Tabla7[Mes],P$5))</f>
        <v/>
      </c>
      <c r="Q2239" s="39" t="str">
        <f t="shared" si="102"/>
        <v/>
      </c>
      <c r="R2239" s="51" t="str">
        <f>IF($B2239="","",IFERROR(VLOOKUP($B2239,'ABC rotación'!$C:$G,5,0),"C"))</f>
        <v/>
      </c>
      <c r="S2239" s="41" t="str">
        <f t="shared" si="103"/>
        <v/>
      </c>
      <c r="T2239" s="40" t="str">
        <f t="shared" si="104"/>
        <v/>
      </c>
      <c r="U2239" s="23" t="str">
        <f>IF($B2239="","",VLOOKUP($T2239,Tablas!$X$14:$Y$17,2,1))</f>
        <v/>
      </c>
    </row>
    <row r="2240" spans="2:21" x14ac:dyDescent="0.2">
      <c r="B2240" s="1" t="str">
        <f>IF(Tablas!B2238="","",Tablas!B2238)</f>
        <v/>
      </c>
      <c r="C2240" s="1" t="str">
        <f>IF(Tablas!C2238="","",Tablas!C2238)</f>
        <v/>
      </c>
      <c r="D2240" s="1" t="str">
        <f>IF(Tablas!D2238="","",Tablas!D2238)</f>
        <v/>
      </c>
      <c r="E2240" s="1" t="str">
        <f>IF(Tablas!E2238="","",Tablas!E2238)</f>
        <v/>
      </c>
      <c r="F2240" s="1" t="str">
        <f>IF(Tablas!F2238="","",Tablas!F2238)</f>
        <v/>
      </c>
      <c r="G2240" s="1" t="str">
        <f>IF(Tablas!I2238="","",Tablas!I2238)</f>
        <v/>
      </c>
      <c r="H2240" s="1" t="s">
        <v>911</v>
      </c>
      <c r="I2240" s="39" t="str">
        <f>IF($B2240="","",-SUMIFS(Tabla7[Cantidad],Tabla7[Código del producto],$B2240,Tabla7[Tipo de movimiento],"SALIDA",Tabla7[Mes],I$5))</f>
        <v/>
      </c>
      <c r="J2240" s="39" t="str">
        <f>IF($B2240="","",-SUMIFS(Tabla7[Cantidad],Tabla7[Código del producto],$B2240,Tabla7[Tipo de movimiento],"SALIDA",Tabla7[Mes],J$5))</f>
        <v/>
      </c>
      <c r="K2240" s="39" t="str">
        <f>IF($B2240="","",-SUMIFS(Tabla7[Cantidad],Tabla7[Código del producto],$B2240,Tabla7[Tipo de movimiento],"SALIDA",Tabla7[Mes],K$5))</f>
        <v/>
      </c>
      <c r="L2240" s="39" t="str">
        <f>IF($B2240="","",-SUMIFS(Tabla7[Cantidad],Tabla7[Código del producto],$B2240,Tabla7[Tipo de movimiento],"SALIDA",Tabla7[Mes],L$5))</f>
        <v/>
      </c>
      <c r="M2240" s="39" t="str">
        <f>IF($B2240="","",-SUMIFS(Tabla7[Cantidad],Tabla7[Código del producto],$B2240,Tabla7[Tipo de movimiento],"SALIDA",Tabla7[Mes],M$5))</f>
        <v/>
      </c>
      <c r="N2240" s="39" t="str">
        <f>IF($B2240="","",-SUMIFS(Tabla7[Cantidad],Tabla7[Código del producto],$B2240,Tabla7[Tipo de movimiento],"SALIDA",Tabla7[Mes],N$5))</f>
        <v/>
      </c>
      <c r="O2240" s="39" t="str">
        <f>IF($B2240="","",-SUMIFS(Tabla7[Cantidad],Tabla7[Código del producto],$B2240,Tabla7[Tipo de movimiento],"SALIDA",Tabla7[Mes],O$5))</f>
        <v/>
      </c>
      <c r="P2240" s="39" t="str">
        <f>IF($B2240="","",-SUMIFS(Tabla7[Cantidad],Tabla7[Código del producto],$B2240,Tabla7[Tipo de movimiento],"SALIDA",Tabla7[Mes],P$5))</f>
        <v/>
      </c>
      <c r="Q2240" s="39" t="str">
        <f t="shared" si="102"/>
        <v/>
      </c>
      <c r="R2240" s="51" t="str">
        <f>IF($B2240="","",IFERROR(VLOOKUP($B2240,'ABC rotación'!$C:$G,5,0),"C"))</f>
        <v/>
      </c>
      <c r="S2240" s="41" t="str">
        <f t="shared" si="103"/>
        <v/>
      </c>
      <c r="T2240" s="40" t="str">
        <f t="shared" si="104"/>
        <v/>
      </c>
      <c r="U2240" s="23" t="str">
        <f>IF($B2240="","",VLOOKUP($T2240,Tablas!$X$14:$Y$17,2,1))</f>
        <v/>
      </c>
    </row>
    <row r="2241" spans="2:21" x14ac:dyDescent="0.2">
      <c r="B2241" s="1" t="str">
        <f>IF(Tablas!B2239="","",Tablas!B2239)</f>
        <v/>
      </c>
      <c r="C2241" s="1" t="str">
        <f>IF(Tablas!C2239="","",Tablas!C2239)</f>
        <v/>
      </c>
      <c r="D2241" s="1" t="str">
        <f>IF(Tablas!D2239="","",Tablas!D2239)</f>
        <v/>
      </c>
      <c r="E2241" s="1" t="str">
        <f>IF(Tablas!E2239="","",Tablas!E2239)</f>
        <v/>
      </c>
      <c r="F2241" s="1" t="str">
        <f>IF(Tablas!F2239="","",Tablas!F2239)</f>
        <v/>
      </c>
      <c r="G2241" s="1" t="str">
        <f>IF(Tablas!I2239="","",Tablas!I2239)</f>
        <v/>
      </c>
      <c r="H2241" s="1" t="s">
        <v>911</v>
      </c>
      <c r="I2241" s="39" t="str">
        <f>IF($B2241="","",-SUMIFS(Tabla7[Cantidad],Tabla7[Código del producto],$B2241,Tabla7[Tipo de movimiento],"SALIDA",Tabla7[Mes],I$5))</f>
        <v/>
      </c>
      <c r="J2241" s="39" t="str">
        <f>IF($B2241="","",-SUMIFS(Tabla7[Cantidad],Tabla7[Código del producto],$B2241,Tabla7[Tipo de movimiento],"SALIDA",Tabla7[Mes],J$5))</f>
        <v/>
      </c>
      <c r="K2241" s="39" t="str">
        <f>IF($B2241="","",-SUMIFS(Tabla7[Cantidad],Tabla7[Código del producto],$B2241,Tabla7[Tipo de movimiento],"SALIDA",Tabla7[Mes],K$5))</f>
        <v/>
      </c>
      <c r="L2241" s="39" t="str">
        <f>IF($B2241="","",-SUMIFS(Tabla7[Cantidad],Tabla7[Código del producto],$B2241,Tabla7[Tipo de movimiento],"SALIDA",Tabla7[Mes],L$5))</f>
        <v/>
      </c>
      <c r="M2241" s="39" t="str">
        <f>IF($B2241="","",-SUMIFS(Tabla7[Cantidad],Tabla7[Código del producto],$B2241,Tabla7[Tipo de movimiento],"SALIDA",Tabla7[Mes],M$5))</f>
        <v/>
      </c>
      <c r="N2241" s="39" t="str">
        <f>IF($B2241="","",-SUMIFS(Tabla7[Cantidad],Tabla7[Código del producto],$B2241,Tabla7[Tipo de movimiento],"SALIDA",Tabla7[Mes],N$5))</f>
        <v/>
      </c>
      <c r="O2241" s="39" t="str">
        <f>IF($B2241="","",-SUMIFS(Tabla7[Cantidad],Tabla7[Código del producto],$B2241,Tabla7[Tipo de movimiento],"SALIDA",Tabla7[Mes],O$5))</f>
        <v/>
      </c>
      <c r="P2241" s="39" t="str">
        <f>IF($B2241="","",-SUMIFS(Tabla7[Cantidad],Tabla7[Código del producto],$B2241,Tabla7[Tipo de movimiento],"SALIDA",Tabla7[Mes],P$5))</f>
        <v/>
      </c>
      <c r="Q2241" s="39" t="str">
        <f t="shared" si="102"/>
        <v/>
      </c>
      <c r="R2241" s="51" t="str">
        <f>IF($B2241="","",IFERROR(VLOOKUP($B2241,'ABC rotación'!$C:$G,5,0),"C"))</f>
        <v/>
      </c>
      <c r="S2241" s="41" t="str">
        <f t="shared" si="103"/>
        <v/>
      </c>
      <c r="T2241" s="40" t="str">
        <f t="shared" si="104"/>
        <v/>
      </c>
      <c r="U2241" s="23" t="str">
        <f>IF($B2241="","",VLOOKUP($T2241,Tablas!$X$14:$Y$17,2,1))</f>
        <v/>
      </c>
    </row>
    <row r="2242" spans="2:21" x14ac:dyDescent="0.2">
      <c r="B2242" s="1" t="str">
        <f>IF(Tablas!B2240="","",Tablas!B2240)</f>
        <v/>
      </c>
      <c r="C2242" s="1" t="str">
        <f>IF(Tablas!C2240="","",Tablas!C2240)</f>
        <v/>
      </c>
      <c r="D2242" s="1" t="str">
        <f>IF(Tablas!D2240="","",Tablas!D2240)</f>
        <v/>
      </c>
      <c r="E2242" s="1" t="str">
        <f>IF(Tablas!E2240="","",Tablas!E2240)</f>
        <v/>
      </c>
      <c r="F2242" s="1" t="str">
        <f>IF(Tablas!F2240="","",Tablas!F2240)</f>
        <v/>
      </c>
      <c r="G2242" s="1" t="str">
        <f>IF(Tablas!I2240="","",Tablas!I2240)</f>
        <v/>
      </c>
      <c r="H2242" s="1" t="s">
        <v>911</v>
      </c>
      <c r="I2242" s="39" t="str">
        <f>IF($B2242="","",-SUMIFS(Tabla7[Cantidad],Tabla7[Código del producto],$B2242,Tabla7[Tipo de movimiento],"SALIDA",Tabla7[Mes],I$5))</f>
        <v/>
      </c>
      <c r="J2242" s="39" t="str">
        <f>IF($B2242="","",-SUMIFS(Tabla7[Cantidad],Tabla7[Código del producto],$B2242,Tabla7[Tipo de movimiento],"SALIDA",Tabla7[Mes],J$5))</f>
        <v/>
      </c>
      <c r="K2242" s="39" t="str">
        <f>IF($B2242="","",-SUMIFS(Tabla7[Cantidad],Tabla7[Código del producto],$B2242,Tabla7[Tipo de movimiento],"SALIDA",Tabla7[Mes],K$5))</f>
        <v/>
      </c>
      <c r="L2242" s="39" t="str">
        <f>IF($B2242="","",-SUMIFS(Tabla7[Cantidad],Tabla7[Código del producto],$B2242,Tabla7[Tipo de movimiento],"SALIDA",Tabla7[Mes],L$5))</f>
        <v/>
      </c>
      <c r="M2242" s="39" t="str">
        <f>IF($B2242="","",-SUMIFS(Tabla7[Cantidad],Tabla7[Código del producto],$B2242,Tabla7[Tipo de movimiento],"SALIDA",Tabla7[Mes],M$5))</f>
        <v/>
      </c>
      <c r="N2242" s="39" t="str">
        <f>IF($B2242="","",-SUMIFS(Tabla7[Cantidad],Tabla7[Código del producto],$B2242,Tabla7[Tipo de movimiento],"SALIDA",Tabla7[Mes],N$5))</f>
        <v/>
      </c>
      <c r="O2242" s="39" t="str">
        <f>IF($B2242="","",-SUMIFS(Tabla7[Cantidad],Tabla7[Código del producto],$B2242,Tabla7[Tipo de movimiento],"SALIDA",Tabla7[Mes],O$5))</f>
        <v/>
      </c>
      <c r="P2242" s="39" t="str">
        <f>IF($B2242="","",-SUMIFS(Tabla7[Cantidad],Tabla7[Código del producto],$B2242,Tabla7[Tipo de movimiento],"SALIDA",Tabla7[Mes],P$5))</f>
        <v/>
      </c>
      <c r="Q2242" s="39" t="str">
        <f t="shared" si="102"/>
        <v/>
      </c>
      <c r="R2242" s="51" t="str">
        <f>IF($B2242="","",IFERROR(VLOOKUP($B2242,'ABC rotación'!$C:$G,5,0),"C"))</f>
        <v/>
      </c>
      <c r="S2242" s="41" t="str">
        <f t="shared" si="103"/>
        <v/>
      </c>
      <c r="T2242" s="40" t="str">
        <f t="shared" si="104"/>
        <v/>
      </c>
      <c r="U2242" s="23" t="str">
        <f>IF($B2242="","",VLOOKUP($T2242,Tablas!$X$14:$Y$17,2,1))</f>
        <v/>
      </c>
    </row>
    <row r="2243" spans="2:21" x14ac:dyDescent="0.2">
      <c r="B2243" s="1" t="str">
        <f>IF(Tablas!B2241="","",Tablas!B2241)</f>
        <v/>
      </c>
      <c r="C2243" s="1" t="str">
        <f>IF(Tablas!C2241="","",Tablas!C2241)</f>
        <v/>
      </c>
      <c r="D2243" s="1" t="str">
        <f>IF(Tablas!D2241="","",Tablas!D2241)</f>
        <v/>
      </c>
      <c r="E2243" s="1" t="str">
        <f>IF(Tablas!E2241="","",Tablas!E2241)</f>
        <v/>
      </c>
      <c r="F2243" s="1" t="str">
        <f>IF(Tablas!F2241="","",Tablas!F2241)</f>
        <v/>
      </c>
      <c r="G2243" s="1" t="str">
        <f>IF(Tablas!I2241="","",Tablas!I2241)</f>
        <v/>
      </c>
      <c r="H2243" s="1" t="s">
        <v>911</v>
      </c>
      <c r="I2243" s="39" t="str">
        <f>IF($B2243="","",-SUMIFS(Tabla7[Cantidad],Tabla7[Código del producto],$B2243,Tabla7[Tipo de movimiento],"SALIDA",Tabla7[Mes],I$5))</f>
        <v/>
      </c>
      <c r="J2243" s="39" t="str">
        <f>IF($B2243="","",-SUMIFS(Tabla7[Cantidad],Tabla7[Código del producto],$B2243,Tabla7[Tipo de movimiento],"SALIDA",Tabla7[Mes],J$5))</f>
        <v/>
      </c>
      <c r="K2243" s="39" t="str">
        <f>IF($B2243="","",-SUMIFS(Tabla7[Cantidad],Tabla7[Código del producto],$B2243,Tabla7[Tipo de movimiento],"SALIDA",Tabla7[Mes],K$5))</f>
        <v/>
      </c>
      <c r="L2243" s="39" t="str">
        <f>IF($B2243="","",-SUMIFS(Tabla7[Cantidad],Tabla7[Código del producto],$B2243,Tabla7[Tipo de movimiento],"SALIDA",Tabla7[Mes],L$5))</f>
        <v/>
      </c>
      <c r="M2243" s="39" t="str">
        <f>IF($B2243="","",-SUMIFS(Tabla7[Cantidad],Tabla7[Código del producto],$B2243,Tabla7[Tipo de movimiento],"SALIDA",Tabla7[Mes],M$5))</f>
        <v/>
      </c>
      <c r="N2243" s="39" t="str">
        <f>IF($B2243="","",-SUMIFS(Tabla7[Cantidad],Tabla7[Código del producto],$B2243,Tabla7[Tipo de movimiento],"SALIDA",Tabla7[Mes],N$5))</f>
        <v/>
      </c>
      <c r="O2243" s="39" t="str">
        <f>IF($B2243="","",-SUMIFS(Tabla7[Cantidad],Tabla7[Código del producto],$B2243,Tabla7[Tipo de movimiento],"SALIDA",Tabla7[Mes],O$5))</f>
        <v/>
      </c>
      <c r="P2243" s="39" t="str">
        <f>IF($B2243="","",-SUMIFS(Tabla7[Cantidad],Tabla7[Código del producto],$B2243,Tabla7[Tipo de movimiento],"SALIDA",Tabla7[Mes],P$5))</f>
        <v/>
      </c>
      <c r="Q2243" s="39" t="str">
        <f t="shared" si="102"/>
        <v/>
      </c>
      <c r="R2243" s="51" t="str">
        <f>IF($B2243="","",IFERROR(VLOOKUP($B2243,'ABC rotación'!$C:$G,5,0),"C"))</f>
        <v/>
      </c>
      <c r="S2243" s="41" t="str">
        <f t="shared" si="103"/>
        <v/>
      </c>
      <c r="T2243" s="40" t="str">
        <f t="shared" si="104"/>
        <v/>
      </c>
      <c r="U2243" s="23" t="str">
        <f>IF($B2243="","",VLOOKUP($T2243,Tablas!$X$14:$Y$17,2,1))</f>
        <v/>
      </c>
    </row>
    <row r="2244" spans="2:21" x14ac:dyDescent="0.2">
      <c r="B2244" s="1" t="str">
        <f>IF(Tablas!B2242="","",Tablas!B2242)</f>
        <v/>
      </c>
      <c r="C2244" s="1" t="str">
        <f>IF(Tablas!C2242="","",Tablas!C2242)</f>
        <v/>
      </c>
      <c r="D2244" s="1" t="str">
        <f>IF(Tablas!D2242="","",Tablas!D2242)</f>
        <v/>
      </c>
      <c r="E2244" s="1" t="str">
        <f>IF(Tablas!E2242="","",Tablas!E2242)</f>
        <v/>
      </c>
      <c r="F2244" s="1" t="str">
        <f>IF(Tablas!F2242="","",Tablas!F2242)</f>
        <v/>
      </c>
      <c r="G2244" s="1" t="str">
        <f>IF(Tablas!I2242="","",Tablas!I2242)</f>
        <v/>
      </c>
      <c r="H2244" s="1" t="s">
        <v>911</v>
      </c>
      <c r="I2244" s="39" t="str">
        <f>IF($B2244="","",-SUMIFS(Tabla7[Cantidad],Tabla7[Código del producto],$B2244,Tabla7[Tipo de movimiento],"SALIDA",Tabla7[Mes],I$5))</f>
        <v/>
      </c>
      <c r="J2244" s="39" t="str">
        <f>IF($B2244="","",-SUMIFS(Tabla7[Cantidad],Tabla7[Código del producto],$B2244,Tabla7[Tipo de movimiento],"SALIDA",Tabla7[Mes],J$5))</f>
        <v/>
      </c>
      <c r="K2244" s="39" t="str">
        <f>IF($B2244="","",-SUMIFS(Tabla7[Cantidad],Tabla7[Código del producto],$B2244,Tabla7[Tipo de movimiento],"SALIDA",Tabla7[Mes],K$5))</f>
        <v/>
      </c>
      <c r="L2244" s="39" t="str">
        <f>IF($B2244="","",-SUMIFS(Tabla7[Cantidad],Tabla7[Código del producto],$B2244,Tabla7[Tipo de movimiento],"SALIDA",Tabla7[Mes],L$5))</f>
        <v/>
      </c>
      <c r="M2244" s="39" t="str">
        <f>IF($B2244="","",-SUMIFS(Tabla7[Cantidad],Tabla7[Código del producto],$B2244,Tabla7[Tipo de movimiento],"SALIDA",Tabla7[Mes],M$5))</f>
        <v/>
      </c>
      <c r="N2244" s="39" t="str">
        <f>IF($B2244="","",-SUMIFS(Tabla7[Cantidad],Tabla7[Código del producto],$B2244,Tabla7[Tipo de movimiento],"SALIDA",Tabla7[Mes],N$5))</f>
        <v/>
      </c>
      <c r="O2244" s="39" t="str">
        <f>IF($B2244="","",-SUMIFS(Tabla7[Cantidad],Tabla7[Código del producto],$B2244,Tabla7[Tipo de movimiento],"SALIDA",Tabla7[Mes],O$5))</f>
        <v/>
      </c>
      <c r="P2244" s="39" t="str">
        <f>IF($B2244="","",-SUMIFS(Tabla7[Cantidad],Tabla7[Código del producto],$B2244,Tabla7[Tipo de movimiento],"SALIDA",Tabla7[Mes],P$5))</f>
        <v/>
      </c>
      <c r="Q2244" s="39" t="str">
        <f t="shared" si="102"/>
        <v/>
      </c>
      <c r="R2244" s="51" t="str">
        <f>IF($B2244="","",IFERROR(VLOOKUP($B2244,'ABC rotación'!$C:$G,5,0),"C"))</f>
        <v/>
      </c>
      <c r="S2244" s="41" t="str">
        <f t="shared" si="103"/>
        <v/>
      </c>
      <c r="T2244" s="40" t="str">
        <f t="shared" si="104"/>
        <v/>
      </c>
      <c r="U2244" s="23" t="str">
        <f>IF($B2244="","",VLOOKUP($T2244,Tablas!$X$14:$Y$17,2,1))</f>
        <v/>
      </c>
    </row>
    <row r="2245" spans="2:21" x14ac:dyDescent="0.2">
      <c r="B2245" s="1" t="str">
        <f>IF(Tablas!B2243="","",Tablas!B2243)</f>
        <v/>
      </c>
      <c r="C2245" s="1" t="str">
        <f>IF(Tablas!C2243="","",Tablas!C2243)</f>
        <v/>
      </c>
      <c r="D2245" s="1" t="str">
        <f>IF(Tablas!D2243="","",Tablas!D2243)</f>
        <v/>
      </c>
      <c r="E2245" s="1" t="str">
        <f>IF(Tablas!E2243="","",Tablas!E2243)</f>
        <v/>
      </c>
      <c r="F2245" s="1" t="str">
        <f>IF(Tablas!F2243="","",Tablas!F2243)</f>
        <v/>
      </c>
      <c r="G2245" s="1" t="str">
        <f>IF(Tablas!I2243="","",Tablas!I2243)</f>
        <v/>
      </c>
      <c r="H2245" s="1" t="s">
        <v>911</v>
      </c>
      <c r="I2245" s="39" t="str">
        <f>IF($B2245="","",-SUMIFS(Tabla7[Cantidad],Tabla7[Código del producto],$B2245,Tabla7[Tipo de movimiento],"SALIDA",Tabla7[Mes],I$5))</f>
        <v/>
      </c>
      <c r="J2245" s="39" t="str">
        <f>IF($B2245="","",-SUMIFS(Tabla7[Cantidad],Tabla7[Código del producto],$B2245,Tabla7[Tipo de movimiento],"SALIDA",Tabla7[Mes],J$5))</f>
        <v/>
      </c>
      <c r="K2245" s="39" t="str">
        <f>IF($B2245="","",-SUMIFS(Tabla7[Cantidad],Tabla7[Código del producto],$B2245,Tabla7[Tipo de movimiento],"SALIDA",Tabla7[Mes],K$5))</f>
        <v/>
      </c>
      <c r="L2245" s="39" t="str">
        <f>IF($B2245="","",-SUMIFS(Tabla7[Cantidad],Tabla7[Código del producto],$B2245,Tabla7[Tipo de movimiento],"SALIDA",Tabla7[Mes],L$5))</f>
        <v/>
      </c>
      <c r="M2245" s="39" t="str">
        <f>IF($B2245="","",-SUMIFS(Tabla7[Cantidad],Tabla7[Código del producto],$B2245,Tabla7[Tipo de movimiento],"SALIDA",Tabla7[Mes],M$5))</f>
        <v/>
      </c>
      <c r="N2245" s="39" t="str">
        <f>IF($B2245="","",-SUMIFS(Tabla7[Cantidad],Tabla7[Código del producto],$B2245,Tabla7[Tipo de movimiento],"SALIDA",Tabla7[Mes],N$5))</f>
        <v/>
      </c>
      <c r="O2245" s="39" t="str">
        <f>IF($B2245="","",-SUMIFS(Tabla7[Cantidad],Tabla7[Código del producto],$B2245,Tabla7[Tipo de movimiento],"SALIDA",Tabla7[Mes],O$5))</f>
        <v/>
      </c>
      <c r="P2245" s="39" t="str">
        <f>IF($B2245="","",-SUMIFS(Tabla7[Cantidad],Tabla7[Código del producto],$B2245,Tabla7[Tipo de movimiento],"SALIDA",Tabla7[Mes],P$5))</f>
        <v/>
      </c>
      <c r="Q2245" s="39" t="str">
        <f t="shared" si="102"/>
        <v/>
      </c>
      <c r="R2245" s="51" t="str">
        <f>IF($B2245="","",IFERROR(VLOOKUP($B2245,'ABC rotación'!$C:$G,5,0),"C"))</f>
        <v/>
      </c>
      <c r="S2245" s="41" t="str">
        <f t="shared" si="103"/>
        <v/>
      </c>
      <c r="T2245" s="40" t="str">
        <f t="shared" si="104"/>
        <v/>
      </c>
      <c r="U2245" s="23" t="str">
        <f>IF($B2245="","",VLOOKUP($T2245,Tablas!$X$14:$Y$17,2,1))</f>
        <v/>
      </c>
    </row>
    <row r="2246" spans="2:21" x14ac:dyDescent="0.2">
      <c r="B2246" s="1" t="str">
        <f>IF(Tablas!B2244="","",Tablas!B2244)</f>
        <v/>
      </c>
      <c r="C2246" s="1" t="str">
        <f>IF(Tablas!C2244="","",Tablas!C2244)</f>
        <v/>
      </c>
      <c r="D2246" s="1" t="str">
        <f>IF(Tablas!D2244="","",Tablas!D2244)</f>
        <v/>
      </c>
      <c r="E2246" s="1" t="str">
        <f>IF(Tablas!E2244="","",Tablas!E2244)</f>
        <v/>
      </c>
      <c r="F2246" s="1" t="str">
        <f>IF(Tablas!F2244="","",Tablas!F2244)</f>
        <v/>
      </c>
      <c r="G2246" s="1" t="str">
        <f>IF(Tablas!I2244="","",Tablas!I2244)</f>
        <v/>
      </c>
      <c r="H2246" s="1" t="s">
        <v>911</v>
      </c>
      <c r="I2246" s="39" t="str">
        <f>IF($B2246="","",-SUMIFS(Tabla7[Cantidad],Tabla7[Código del producto],$B2246,Tabla7[Tipo de movimiento],"SALIDA",Tabla7[Mes],I$5))</f>
        <v/>
      </c>
      <c r="J2246" s="39" t="str">
        <f>IF($B2246="","",-SUMIFS(Tabla7[Cantidad],Tabla7[Código del producto],$B2246,Tabla7[Tipo de movimiento],"SALIDA",Tabla7[Mes],J$5))</f>
        <v/>
      </c>
      <c r="K2246" s="39" t="str">
        <f>IF($B2246="","",-SUMIFS(Tabla7[Cantidad],Tabla7[Código del producto],$B2246,Tabla7[Tipo de movimiento],"SALIDA",Tabla7[Mes],K$5))</f>
        <v/>
      </c>
      <c r="L2246" s="39" t="str">
        <f>IF($B2246="","",-SUMIFS(Tabla7[Cantidad],Tabla7[Código del producto],$B2246,Tabla7[Tipo de movimiento],"SALIDA",Tabla7[Mes],L$5))</f>
        <v/>
      </c>
      <c r="M2246" s="39" t="str">
        <f>IF($B2246="","",-SUMIFS(Tabla7[Cantidad],Tabla7[Código del producto],$B2246,Tabla7[Tipo de movimiento],"SALIDA",Tabla7[Mes],M$5))</f>
        <v/>
      </c>
      <c r="N2246" s="39" t="str">
        <f>IF($B2246="","",-SUMIFS(Tabla7[Cantidad],Tabla7[Código del producto],$B2246,Tabla7[Tipo de movimiento],"SALIDA",Tabla7[Mes],N$5))</f>
        <v/>
      </c>
      <c r="O2246" s="39" t="str">
        <f>IF($B2246="","",-SUMIFS(Tabla7[Cantidad],Tabla7[Código del producto],$B2246,Tabla7[Tipo de movimiento],"SALIDA",Tabla7[Mes],O$5))</f>
        <v/>
      </c>
      <c r="P2246" s="39" t="str">
        <f>IF($B2246="","",-SUMIFS(Tabla7[Cantidad],Tabla7[Código del producto],$B2246,Tabla7[Tipo de movimiento],"SALIDA",Tabla7[Mes],P$5))</f>
        <v/>
      </c>
      <c r="Q2246" s="39" t="str">
        <f t="shared" si="102"/>
        <v/>
      </c>
      <c r="R2246" s="51" t="str">
        <f>IF($B2246="","",IFERROR(VLOOKUP($B2246,'ABC rotación'!$C:$G,5,0),"C"))</f>
        <v/>
      </c>
      <c r="S2246" s="41" t="str">
        <f t="shared" si="103"/>
        <v/>
      </c>
      <c r="T2246" s="40" t="str">
        <f t="shared" si="104"/>
        <v/>
      </c>
      <c r="U2246" s="23" t="str">
        <f>IF($B2246="","",VLOOKUP($T2246,Tablas!$X$14:$Y$17,2,1))</f>
        <v/>
      </c>
    </row>
    <row r="2247" spans="2:21" x14ac:dyDescent="0.2">
      <c r="B2247" s="1" t="str">
        <f>IF(Tablas!B2245="","",Tablas!B2245)</f>
        <v/>
      </c>
      <c r="C2247" s="1" t="str">
        <f>IF(Tablas!C2245="","",Tablas!C2245)</f>
        <v/>
      </c>
      <c r="D2247" s="1" t="str">
        <f>IF(Tablas!D2245="","",Tablas!D2245)</f>
        <v/>
      </c>
      <c r="E2247" s="1" t="str">
        <f>IF(Tablas!E2245="","",Tablas!E2245)</f>
        <v/>
      </c>
      <c r="F2247" s="1" t="str">
        <f>IF(Tablas!F2245="","",Tablas!F2245)</f>
        <v/>
      </c>
      <c r="G2247" s="1" t="str">
        <f>IF(Tablas!I2245="","",Tablas!I2245)</f>
        <v/>
      </c>
      <c r="H2247" s="1" t="s">
        <v>911</v>
      </c>
      <c r="I2247" s="39" t="str">
        <f>IF($B2247="","",-SUMIFS(Tabla7[Cantidad],Tabla7[Código del producto],$B2247,Tabla7[Tipo de movimiento],"SALIDA",Tabla7[Mes],I$5))</f>
        <v/>
      </c>
      <c r="J2247" s="39" t="str">
        <f>IF($B2247="","",-SUMIFS(Tabla7[Cantidad],Tabla7[Código del producto],$B2247,Tabla7[Tipo de movimiento],"SALIDA",Tabla7[Mes],J$5))</f>
        <v/>
      </c>
      <c r="K2247" s="39" t="str">
        <f>IF($B2247="","",-SUMIFS(Tabla7[Cantidad],Tabla7[Código del producto],$B2247,Tabla7[Tipo de movimiento],"SALIDA",Tabla7[Mes],K$5))</f>
        <v/>
      </c>
      <c r="L2247" s="39" t="str">
        <f>IF($B2247="","",-SUMIFS(Tabla7[Cantidad],Tabla7[Código del producto],$B2247,Tabla7[Tipo de movimiento],"SALIDA",Tabla7[Mes],L$5))</f>
        <v/>
      </c>
      <c r="M2247" s="39" t="str">
        <f>IF($B2247="","",-SUMIFS(Tabla7[Cantidad],Tabla7[Código del producto],$B2247,Tabla7[Tipo de movimiento],"SALIDA",Tabla7[Mes],M$5))</f>
        <v/>
      </c>
      <c r="N2247" s="39" t="str">
        <f>IF($B2247="","",-SUMIFS(Tabla7[Cantidad],Tabla7[Código del producto],$B2247,Tabla7[Tipo de movimiento],"SALIDA",Tabla7[Mes],N$5))</f>
        <v/>
      </c>
      <c r="O2247" s="39" t="str">
        <f>IF($B2247="","",-SUMIFS(Tabla7[Cantidad],Tabla7[Código del producto],$B2247,Tabla7[Tipo de movimiento],"SALIDA",Tabla7[Mes],O$5))</f>
        <v/>
      </c>
      <c r="P2247" s="39" t="str">
        <f>IF($B2247="","",-SUMIFS(Tabla7[Cantidad],Tabla7[Código del producto],$B2247,Tabla7[Tipo de movimiento],"SALIDA",Tabla7[Mes],P$5))</f>
        <v/>
      </c>
      <c r="Q2247" s="39" t="str">
        <f t="shared" ref="Q2247:Q2310" si="105">IF($B2247="","",IFERROR(AVERAGE(N2247:P2247),0))</f>
        <v/>
      </c>
      <c r="R2247" s="51" t="str">
        <f>IF($B2247="","",IFERROR(VLOOKUP($B2247,'ABC rotación'!$C:$G,5,0),"C"))</f>
        <v/>
      </c>
      <c r="S2247" s="41" t="str">
        <f t="shared" ref="S2247:S2310" si="106">IF($B2247="","",IFERROR(H2247/Q2247*30,0))</f>
        <v/>
      </c>
      <c r="T2247" s="40" t="str">
        <f t="shared" ref="T2247:T2310" si="107">IF($B2247="","",S2247/F2247)</f>
        <v/>
      </c>
      <c r="U2247" s="23" t="str">
        <f>IF($B2247="","",VLOOKUP($T2247,Tablas!$X$14:$Y$17,2,1))</f>
        <v/>
      </c>
    </row>
    <row r="2248" spans="2:21" x14ac:dyDescent="0.2">
      <c r="B2248" s="1" t="str">
        <f>IF(Tablas!B2246="","",Tablas!B2246)</f>
        <v/>
      </c>
      <c r="C2248" s="1" t="str">
        <f>IF(Tablas!C2246="","",Tablas!C2246)</f>
        <v/>
      </c>
      <c r="D2248" s="1" t="str">
        <f>IF(Tablas!D2246="","",Tablas!D2246)</f>
        <v/>
      </c>
      <c r="E2248" s="1" t="str">
        <f>IF(Tablas!E2246="","",Tablas!E2246)</f>
        <v/>
      </c>
      <c r="F2248" s="1" t="str">
        <f>IF(Tablas!F2246="","",Tablas!F2246)</f>
        <v/>
      </c>
      <c r="G2248" s="1" t="str">
        <f>IF(Tablas!I2246="","",Tablas!I2246)</f>
        <v/>
      </c>
      <c r="H2248" s="1" t="s">
        <v>911</v>
      </c>
      <c r="I2248" s="39" t="str">
        <f>IF($B2248="","",-SUMIFS(Tabla7[Cantidad],Tabla7[Código del producto],$B2248,Tabla7[Tipo de movimiento],"SALIDA",Tabla7[Mes],I$5))</f>
        <v/>
      </c>
      <c r="J2248" s="39" t="str">
        <f>IF($B2248="","",-SUMIFS(Tabla7[Cantidad],Tabla7[Código del producto],$B2248,Tabla7[Tipo de movimiento],"SALIDA",Tabla7[Mes],J$5))</f>
        <v/>
      </c>
      <c r="K2248" s="39" t="str">
        <f>IF($B2248="","",-SUMIFS(Tabla7[Cantidad],Tabla7[Código del producto],$B2248,Tabla7[Tipo de movimiento],"SALIDA",Tabla7[Mes],K$5))</f>
        <v/>
      </c>
      <c r="L2248" s="39" t="str">
        <f>IF($B2248="","",-SUMIFS(Tabla7[Cantidad],Tabla7[Código del producto],$B2248,Tabla7[Tipo de movimiento],"SALIDA",Tabla7[Mes],L$5))</f>
        <v/>
      </c>
      <c r="M2248" s="39" t="str">
        <f>IF($B2248="","",-SUMIFS(Tabla7[Cantidad],Tabla7[Código del producto],$B2248,Tabla7[Tipo de movimiento],"SALIDA",Tabla7[Mes],M$5))</f>
        <v/>
      </c>
      <c r="N2248" s="39" t="str">
        <f>IF($B2248="","",-SUMIFS(Tabla7[Cantidad],Tabla7[Código del producto],$B2248,Tabla7[Tipo de movimiento],"SALIDA",Tabla7[Mes],N$5))</f>
        <v/>
      </c>
      <c r="O2248" s="39" t="str">
        <f>IF($B2248="","",-SUMIFS(Tabla7[Cantidad],Tabla7[Código del producto],$B2248,Tabla7[Tipo de movimiento],"SALIDA",Tabla7[Mes],O$5))</f>
        <v/>
      </c>
      <c r="P2248" s="39" t="str">
        <f>IF($B2248="","",-SUMIFS(Tabla7[Cantidad],Tabla7[Código del producto],$B2248,Tabla7[Tipo de movimiento],"SALIDA",Tabla7[Mes],P$5))</f>
        <v/>
      </c>
      <c r="Q2248" s="39" t="str">
        <f t="shared" si="105"/>
        <v/>
      </c>
      <c r="R2248" s="51" t="str">
        <f>IF($B2248="","",IFERROR(VLOOKUP($B2248,'ABC rotación'!$C:$G,5,0),"C"))</f>
        <v/>
      </c>
      <c r="S2248" s="41" t="str">
        <f t="shared" si="106"/>
        <v/>
      </c>
      <c r="T2248" s="40" t="str">
        <f t="shared" si="107"/>
        <v/>
      </c>
      <c r="U2248" s="23" t="str">
        <f>IF($B2248="","",VLOOKUP($T2248,Tablas!$X$14:$Y$17,2,1))</f>
        <v/>
      </c>
    </row>
    <row r="2249" spans="2:21" x14ac:dyDescent="0.2">
      <c r="B2249" s="1" t="str">
        <f>IF(Tablas!B2247="","",Tablas!B2247)</f>
        <v/>
      </c>
      <c r="C2249" s="1" t="str">
        <f>IF(Tablas!C2247="","",Tablas!C2247)</f>
        <v/>
      </c>
      <c r="D2249" s="1" t="str">
        <f>IF(Tablas!D2247="","",Tablas!D2247)</f>
        <v/>
      </c>
      <c r="E2249" s="1" t="str">
        <f>IF(Tablas!E2247="","",Tablas!E2247)</f>
        <v/>
      </c>
      <c r="F2249" s="1" t="str">
        <f>IF(Tablas!F2247="","",Tablas!F2247)</f>
        <v/>
      </c>
      <c r="G2249" s="1" t="str">
        <f>IF(Tablas!I2247="","",Tablas!I2247)</f>
        <v/>
      </c>
      <c r="H2249" s="1" t="s">
        <v>911</v>
      </c>
      <c r="I2249" s="39" t="str">
        <f>IF($B2249="","",-SUMIFS(Tabla7[Cantidad],Tabla7[Código del producto],$B2249,Tabla7[Tipo de movimiento],"SALIDA",Tabla7[Mes],I$5))</f>
        <v/>
      </c>
      <c r="J2249" s="39" t="str">
        <f>IF($B2249="","",-SUMIFS(Tabla7[Cantidad],Tabla7[Código del producto],$B2249,Tabla7[Tipo de movimiento],"SALIDA",Tabla7[Mes],J$5))</f>
        <v/>
      </c>
      <c r="K2249" s="39" t="str">
        <f>IF($B2249="","",-SUMIFS(Tabla7[Cantidad],Tabla7[Código del producto],$B2249,Tabla7[Tipo de movimiento],"SALIDA",Tabla7[Mes],K$5))</f>
        <v/>
      </c>
      <c r="L2249" s="39" t="str">
        <f>IF($B2249="","",-SUMIFS(Tabla7[Cantidad],Tabla7[Código del producto],$B2249,Tabla7[Tipo de movimiento],"SALIDA",Tabla7[Mes],L$5))</f>
        <v/>
      </c>
      <c r="M2249" s="39" t="str">
        <f>IF($B2249="","",-SUMIFS(Tabla7[Cantidad],Tabla7[Código del producto],$B2249,Tabla7[Tipo de movimiento],"SALIDA",Tabla7[Mes],M$5))</f>
        <v/>
      </c>
      <c r="N2249" s="39" t="str">
        <f>IF($B2249="","",-SUMIFS(Tabla7[Cantidad],Tabla7[Código del producto],$B2249,Tabla7[Tipo de movimiento],"SALIDA",Tabla7[Mes],N$5))</f>
        <v/>
      </c>
      <c r="O2249" s="39" t="str">
        <f>IF($B2249="","",-SUMIFS(Tabla7[Cantidad],Tabla7[Código del producto],$B2249,Tabla7[Tipo de movimiento],"SALIDA",Tabla7[Mes],O$5))</f>
        <v/>
      </c>
      <c r="P2249" s="39" t="str">
        <f>IF($B2249="","",-SUMIFS(Tabla7[Cantidad],Tabla7[Código del producto],$B2249,Tabla7[Tipo de movimiento],"SALIDA",Tabla7[Mes],P$5))</f>
        <v/>
      </c>
      <c r="Q2249" s="39" t="str">
        <f t="shared" si="105"/>
        <v/>
      </c>
      <c r="R2249" s="51" t="str">
        <f>IF($B2249="","",IFERROR(VLOOKUP($B2249,'ABC rotación'!$C:$G,5,0),"C"))</f>
        <v/>
      </c>
      <c r="S2249" s="41" t="str">
        <f t="shared" si="106"/>
        <v/>
      </c>
      <c r="T2249" s="40" t="str">
        <f t="shared" si="107"/>
        <v/>
      </c>
      <c r="U2249" s="23" t="str">
        <f>IF($B2249="","",VLOOKUP($T2249,Tablas!$X$14:$Y$17,2,1))</f>
        <v/>
      </c>
    </row>
    <row r="2250" spans="2:21" x14ac:dyDescent="0.2">
      <c r="B2250" s="1" t="str">
        <f>IF(Tablas!B2248="","",Tablas!B2248)</f>
        <v/>
      </c>
      <c r="C2250" s="1" t="str">
        <f>IF(Tablas!C2248="","",Tablas!C2248)</f>
        <v/>
      </c>
      <c r="D2250" s="1" t="str">
        <f>IF(Tablas!D2248="","",Tablas!D2248)</f>
        <v/>
      </c>
      <c r="E2250" s="1" t="str">
        <f>IF(Tablas!E2248="","",Tablas!E2248)</f>
        <v/>
      </c>
      <c r="F2250" s="1" t="str">
        <f>IF(Tablas!F2248="","",Tablas!F2248)</f>
        <v/>
      </c>
      <c r="G2250" s="1" t="str">
        <f>IF(Tablas!I2248="","",Tablas!I2248)</f>
        <v/>
      </c>
      <c r="H2250" s="1" t="s">
        <v>911</v>
      </c>
      <c r="I2250" s="39" t="str">
        <f>IF($B2250="","",-SUMIFS(Tabla7[Cantidad],Tabla7[Código del producto],$B2250,Tabla7[Tipo de movimiento],"SALIDA",Tabla7[Mes],I$5))</f>
        <v/>
      </c>
      <c r="J2250" s="39" t="str">
        <f>IF($B2250="","",-SUMIFS(Tabla7[Cantidad],Tabla7[Código del producto],$B2250,Tabla7[Tipo de movimiento],"SALIDA",Tabla7[Mes],J$5))</f>
        <v/>
      </c>
      <c r="K2250" s="39" t="str">
        <f>IF($B2250="","",-SUMIFS(Tabla7[Cantidad],Tabla7[Código del producto],$B2250,Tabla7[Tipo de movimiento],"SALIDA",Tabla7[Mes],K$5))</f>
        <v/>
      </c>
      <c r="L2250" s="39" t="str">
        <f>IF($B2250="","",-SUMIFS(Tabla7[Cantidad],Tabla7[Código del producto],$B2250,Tabla7[Tipo de movimiento],"SALIDA",Tabla7[Mes],L$5))</f>
        <v/>
      </c>
      <c r="M2250" s="39" t="str">
        <f>IF($B2250="","",-SUMIFS(Tabla7[Cantidad],Tabla7[Código del producto],$B2250,Tabla7[Tipo de movimiento],"SALIDA",Tabla7[Mes],M$5))</f>
        <v/>
      </c>
      <c r="N2250" s="39" t="str">
        <f>IF($B2250="","",-SUMIFS(Tabla7[Cantidad],Tabla7[Código del producto],$B2250,Tabla7[Tipo de movimiento],"SALIDA",Tabla7[Mes],N$5))</f>
        <v/>
      </c>
      <c r="O2250" s="39" t="str">
        <f>IF($B2250="","",-SUMIFS(Tabla7[Cantidad],Tabla7[Código del producto],$B2250,Tabla7[Tipo de movimiento],"SALIDA",Tabla7[Mes],O$5))</f>
        <v/>
      </c>
      <c r="P2250" s="39" t="str">
        <f>IF($B2250="","",-SUMIFS(Tabla7[Cantidad],Tabla7[Código del producto],$B2250,Tabla7[Tipo de movimiento],"SALIDA",Tabla7[Mes],P$5))</f>
        <v/>
      </c>
      <c r="Q2250" s="39" t="str">
        <f t="shared" si="105"/>
        <v/>
      </c>
      <c r="R2250" s="51" t="str">
        <f>IF($B2250="","",IFERROR(VLOOKUP($B2250,'ABC rotación'!$C:$G,5,0),"C"))</f>
        <v/>
      </c>
      <c r="S2250" s="41" t="str">
        <f t="shared" si="106"/>
        <v/>
      </c>
      <c r="T2250" s="40" t="str">
        <f t="shared" si="107"/>
        <v/>
      </c>
      <c r="U2250" s="23" t="str">
        <f>IF($B2250="","",VLOOKUP($T2250,Tablas!$X$14:$Y$17,2,1))</f>
        <v/>
      </c>
    </row>
    <row r="2251" spans="2:21" x14ac:dyDescent="0.2">
      <c r="B2251" s="1" t="str">
        <f>IF(Tablas!B2249="","",Tablas!B2249)</f>
        <v/>
      </c>
      <c r="C2251" s="1" t="str">
        <f>IF(Tablas!C2249="","",Tablas!C2249)</f>
        <v/>
      </c>
      <c r="D2251" s="1" t="str">
        <f>IF(Tablas!D2249="","",Tablas!D2249)</f>
        <v/>
      </c>
      <c r="E2251" s="1" t="str">
        <f>IF(Tablas!E2249="","",Tablas!E2249)</f>
        <v/>
      </c>
      <c r="F2251" s="1" t="str">
        <f>IF(Tablas!F2249="","",Tablas!F2249)</f>
        <v/>
      </c>
      <c r="G2251" s="1" t="str">
        <f>IF(Tablas!I2249="","",Tablas!I2249)</f>
        <v/>
      </c>
      <c r="H2251" s="1" t="s">
        <v>911</v>
      </c>
      <c r="I2251" s="39" t="str">
        <f>IF($B2251="","",-SUMIFS(Tabla7[Cantidad],Tabla7[Código del producto],$B2251,Tabla7[Tipo de movimiento],"SALIDA",Tabla7[Mes],I$5))</f>
        <v/>
      </c>
      <c r="J2251" s="39" t="str">
        <f>IF($B2251="","",-SUMIFS(Tabla7[Cantidad],Tabla7[Código del producto],$B2251,Tabla7[Tipo de movimiento],"SALIDA",Tabla7[Mes],J$5))</f>
        <v/>
      </c>
      <c r="K2251" s="39" t="str">
        <f>IF($B2251="","",-SUMIFS(Tabla7[Cantidad],Tabla7[Código del producto],$B2251,Tabla7[Tipo de movimiento],"SALIDA",Tabla7[Mes],K$5))</f>
        <v/>
      </c>
      <c r="L2251" s="39" t="str">
        <f>IF($B2251="","",-SUMIFS(Tabla7[Cantidad],Tabla7[Código del producto],$B2251,Tabla7[Tipo de movimiento],"SALIDA",Tabla7[Mes],L$5))</f>
        <v/>
      </c>
      <c r="M2251" s="39" t="str">
        <f>IF($B2251="","",-SUMIFS(Tabla7[Cantidad],Tabla7[Código del producto],$B2251,Tabla7[Tipo de movimiento],"SALIDA",Tabla7[Mes],M$5))</f>
        <v/>
      </c>
      <c r="N2251" s="39" t="str">
        <f>IF($B2251="","",-SUMIFS(Tabla7[Cantidad],Tabla7[Código del producto],$B2251,Tabla7[Tipo de movimiento],"SALIDA",Tabla7[Mes],N$5))</f>
        <v/>
      </c>
      <c r="O2251" s="39" t="str">
        <f>IF($B2251="","",-SUMIFS(Tabla7[Cantidad],Tabla7[Código del producto],$B2251,Tabla7[Tipo de movimiento],"SALIDA",Tabla7[Mes],O$5))</f>
        <v/>
      </c>
      <c r="P2251" s="39" t="str">
        <f>IF($B2251="","",-SUMIFS(Tabla7[Cantidad],Tabla7[Código del producto],$B2251,Tabla7[Tipo de movimiento],"SALIDA",Tabla7[Mes],P$5))</f>
        <v/>
      </c>
      <c r="Q2251" s="39" t="str">
        <f t="shared" si="105"/>
        <v/>
      </c>
      <c r="R2251" s="51" t="str">
        <f>IF($B2251="","",IFERROR(VLOOKUP($B2251,'ABC rotación'!$C:$G,5,0),"C"))</f>
        <v/>
      </c>
      <c r="S2251" s="41" t="str">
        <f t="shared" si="106"/>
        <v/>
      </c>
      <c r="T2251" s="40" t="str">
        <f t="shared" si="107"/>
        <v/>
      </c>
      <c r="U2251" s="23" t="str">
        <f>IF($B2251="","",VLOOKUP($T2251,Tablas!$X$14:$Y$17,2,1))</f>
        <v/>
      </c>
    </row>
    <row r="2252" spans="2:21" x14ac:dyDescent="0.2">
      <c r="B2252" s="1" t="str">
        <f>IF(Tablas!B2250="","",Tablas!B2250)</f>
        <v/>
      </c>
      <c r="C2252" s="1" t="str">
        <f>IF(Tablas!C2250="","",Tablas!C2250)</f>
        <v/>
      </c>
      <c r="D2252" s="1" t="str">
        <f>IF(Tablas!D2250="","",Tablas!D2250)</f>
        <v/>
      </c>
      <c r="E2252" s="1" t="str">
        <f>IF(Tablas!E2250="","",Tablas!E2250)</f>
        <v/>
      </c>
      <c r="F2252" s="1" t="str">
        <f>IF(Tablas!F2250="","",Tablas!F2250)</f>
        <v/>
      </c>
      <c r="G2252" s="1" t="str">
        <f>IF(Tablas!I2250="","",Tablas!I2250)</f>
        <v/>
      </c>
      <c r="H2252" s="1" t="s">
        <v>911</v>
      </c>
      <c r="I2252" s="39" t="str">
        <f>IF($B2252="","",-SUMIFS(Tabla7[Cantidad],Tabla7[Código del producto],$B2252,Tabla7[Tipo de movimiento],"SALIDA",Tabla7[Mes],I$5))</f>
        <v/>
      </c>
      <c r="J2252" s="39" t="str">
        <f>IF($B2252="","",-SUMIFS(Tabla7[Cantidad],Tabla7[Código del producto],$B2252,Tabla7[Tipo de movimiento],"SALIDA",Tabla7[Mes],J$5))</f>
        <v/>
      </c>
      <c r="K2252" s="39" t="str">
        <f>IF($B2252="","",-SUMIFS(Tabla7[Cantidad],Tabla7[Código del producto],$B2252,Tabla7[Tipo de movimiento],"SALIDA",Tabla7[Mes],K$5))</f>
        <v/>
      </c>
      <c r="L2252" s="39" t="str">
        <f>IF($B2252="","",-SUMIFS(Tabla7[Cantidad],Tabla7[Código del producto],$B2252,Tabla7[Tipo de movimiento],"SALIDA",Tabla7[Mes],L$5))</f>
        <v/>
      </c>
      <c r="M2252" s="39" t="str">
        <f>IF($B2252="","",-SUMIFS(Tabla7[Cantidad],Tabla7[Código del producto],$B2252,Tabla7[Tipo de movimiento],"SALIDA",Tabla7[Mes],M$5))</f>
        <v/>
      </c>
      <c r="N2252" s="39" t="str">
        <f>IF($B2252="","",-SUMIFS(Tabla7[Cantidad],Tabla7[Código del producto],$B2252,Tabla7[Tipo de movimiento],"SALIDA",Tabla7[Mes],N$5))</f>
        <v/>
      </c>
      <c r="O2252" s="39" t="str">
        <f>IF($B2252="","",-SUMIFS(Tabla7[Cantidad],Tabla7[Código del producto],$B2252,Tabla7[Tipo de movimiento],"SALIDA",Tabla7[Mes],O$5))</f>
        <v/>
      </c>
      <c r="P2252" s="39" t="str">
        <f>IF($B2252="","",-SUMIFS(Tabla7[Cantidad],Tabla7[Código del producto],$B2252,Tabla7[Tipo de movimiento],"SALIDA",Tabla7[Mes],P$5))</f>
        <v/>
      </c>
      <c r="Q2252" s="39" t="str">
        <f t="shared" si="105"/>
        <v/>
      </c>
      <c r="R2252" s="51" t="str">
        <f>IF($B2252="","",IFERROR(VLOOKUP($B2252,'ABC rotación'!$C:$G,5,0),"C"))</f>
        <v/>
      </c>
      <c r="S2252" s="41" t="str">
        <f t="shared" si="106"/>
        <v/>
      </c>
      <c r="T2252" s="40" t="str">
        <f t="shared" si="107"/>
        <v/>
      </c>
      <c r="U2252" s="23" t="str">
        <f>IF($B2252="","",VLOOKUP($T2252,Tablas!$X$14:$Y$17,2,1))</f>
        <v/>
      </c>
    </row>
    <row r="2253" spans="2:21" x14ac:dyDescent="0.2">
      <c r="B2253" s="1" t="str">
        <f>IF(Tablas!B2251="","",Tablas!B2251)</f>
        <v/>
      </c>
      <c r="C2253" s="1" t="str">
        <f>IF(Tablas!C2251="","",Tablas!C2251)</f>
        <v/>
      </c>
      <c r="D2253" s="1" t="str">
        <f>IF(Tablas!D2251="","",Tablas!D2251)</f>
        <v/>
      </c>
      <c r="E2253" s="1" t="str">
        <f>IF(Tablas!E2251="","",Tablas!E2251)</f>
        <v/>
      </c>
      <c r="F2253" s="1" t="str">
        <f>IF(Tablas!F2251="","",Tablas!F2251)</f>
        <v/>
      </c>
      <c r="G2253" s="1" t="str">
        <f>IF(Tablas!I2251="","",Tablas!I2251)</f>
        <v/>
      </c>
      <c r="H2253" s="1" t="s">
        <v>911</v>
      </c>
      <c r="I2253" s="39" t="str">
        <f>IF($B2253="","",-SUMIFS(Tabla7[Cantidad],Tabla7[Código del producto],$B2253,Tabla7[Tipo de movimiento],"SALIDA",Tabla7[Mes],I$5))</f>
        <v/>
      </c>
      <c r="J2253" s="39" t="str">
        <f>IF($B2253="","",-SUMIFS(Tabla7[Cantidad],Tabla7[Código del producto],$B2253,Tabla7[Tipo de movimiento],"SALIDA",Tabla7[Mes],J$5))</f>
        <v/>
      </c>
      <c r="K2253" s="39" t="str">
        <f>IF($B2253="","",-SUMIFS(Tabla7[Cantidad],Tabla7[Código del producto],$B2253,Tabla7[Tipo de movimiento],"SALIDA",Tabla7[Mes],K$5))</f>
        <v/>
      </c>
      <c r="L2253" s="39" t="str">
        <f>IF($B2253="","",-SUMIFS(Tabla7[Cantidad],Tabla7[Código del producto],$B2253,Tabla7[Tipo de movimiento],"SALIDA",Tabla7[Mes],L$5))</f>
        <v/>
      </c>
      <c r="M2253" s="39" t="str">
        <f>IF($B2253="","",-SUMIFS(Tabla7[Cantidad],Tabla7[Código del producto],$B2253,Tabla7[Tipo de movimiento],"SALIDA",Tabla7[Mes],M$5))</f>
        <v/>
      </c>
      <c r="N2253" s="39" t="str">
        <f>IF($B2253="","",-SUMIFS(Tabla7[Cantidad],Tabla7[Código del producto],$B2253,Tabla7[Tipo de movimiento],"SALIDA",Tabla7[Mes],N$5))</f>
        <v/>
      </c>
      <c r="O2253" s="39" t="str">
        <f>IF($B2253="","",-SUMIFS(Tabla7[Cantidad],Tabla7[Código del producto],$B2253,Tabla7[Tipo de movimiento],"SALIDA",Tabla7[Mes],O$5))</f>
        <v/>
      </c>
      <c r="P2253" s="39" t="str">
        <f>IF($B2253="","",-SUMIFS(Tabla7[Cantidad],Tabla7[Código del producto],$B2253,Tabla7[Tipo de movimiento],"SALIDA",Tabla7[Mes],P$5))</f>
        <v/>
      </c>
      <c r="Q2253" s="39" t="str">
        <f t="shared" si="105"/>
        <v/>
      </c>
      <c r="R2253" s="51" t="str">
        <f>IF($B2253="","",IFERROR(VLOOKUP($B2253,'ABC rotación'!$C:$G,5,0),"C"))</f>
        <v/>
      </c>
      <c r="S2253" s="41" t="str">
        <f t="shared" si="106"/>
        <v/>
      </c>
      <c r="T2253" s="40" t="str">
        <f t="shared" si="107"/>
        <v/>
      </c>
      <c r="U2253" s="23" t="str">
        <f>IF($B2253="","",VLOOKUP($T2253,Tablas!$X$14:$Y$17,2,1))</f>
        <v/>
      </c>
    </row>
    <row r="2254" spans="2:21" x14ac:dyDescent="0.2">
      <c r="B2254" s="1" t="str">
        <f>IF(Tablas!B2252="","",Tablas!B2252)</f>
        <v/>
      </c>
      <c r="C2254" s="1" t="str">
        <f>IF(Tablas!C2252="","",Tablas!C2252)</f>
        <v/>
      </c>
      <c r="D2254" s="1" t="str">
        <f>IF(Tablas!D2252="","",Tablas!D2252)</f>
        <v/>
      </c>
      <c r="E2254" s="1" t="str">
        <f>IF(Tablas!E2252="","",Tablas!E2252)</f>
        <v/>
      </c>
      <c r="F2254" s="1" t="str">
        <f>IF(Tablas!F2252="","",Tablas!F2252)</f>
        <v/>
      </c>
      <c r="G2254" s="1" t="str">
        <f>IF(Tablas!I2252="","",Tablas!I2252)</f>
        <v/>
      </c>
      <c r="H2254" s="1" t="s">
        <v>911</v>
      </c>
      <c r="I2254" s="39" t="str">
        <f>IF($B2254="","",-SUMIFS(Tabla7[Cantidad],Tabla7[Código del producto],$B2254,Tabla7[Tipo de movimiento],"SALIDA",Tabla7[Mes],I$5))</f>
        <v/>
      </c>
      <c r="J2254" s="39" t="str">
        <f>IF($B2254="","",-SUMIFS(Tabla7[Cantidad],Tabla7[Código del producto],$B2254,Tabla7[Tipo de movimiento],"SALIDA",Tabla7[Mes],J$5))</f>
        <v/>
      </c>
      <c r="K2254" s="39" t="str">
        <f>IF($B2254="","",-SUMIFS(Tabla7[Cantidad],Tabla7[Código del producto],$B2254,Tabla7[Tipo de movimiento],"SALIDA",Tabla7[Mes],K$5))</f>
        <v/>
      </c>
      <c r="L2254" s="39" t="str">
        <f>IF($B2254="","",-SUMIFS(Tabla7[Cantidad],Tabla7[Código del producto],$B2254,Tabla7[Tipo de movimiento],"SALIDA",Tabla7[Mes],L$5))</f>
        <v/>
      </c>
      <c r="M2254" s="39" t="str">
        <f>IF($B2254="","",-SUMIFS(Tabla7[Cantidad],Tabla7[Código del producto],$B2254,Tabla7[Tipo de movimiento],"SALIDA",Tabla7[Mes],M$5))</f>
        <v/>
      </c>
      <c r="N2254" s="39" t="str">
        <f>IF($B2254="","",-SUMIFS(Tabla7[Cantidad],Tabla7[Código del producto],$B2254,Tabla7[Tipo de movimiento],"SALIDA",Tabla7[Mes],N$5))</f>
        <v/>
      </c>
      <c r="O2254" s="39" t="str">
        <f>IF($B2254="","",-SUMIFS(Tabla7[Cantidad],Tabla7[Código del producto],$B2254,Tabla7[Tipo de movimiento],"SALIDA",Tabla7[Mes],O$5))</f>
        <v/>
      </c>
      <c r="P2254" s="39" t="str">
        <f>IF($B2254="","",-SUMIFS(Tabla7[Cantidad],Tabla7[Código del producto],$B2254,Tabla7[Tipo de movimiento],"SALIDA",Tabla7[Mes],P$5))</f>
        <v/>
      </c>
      <c r="Q2254" s="39" t="str">
        <f t="shared" si="105"/>
        <v/>
      </c>
      <c r="R2254" s="51" t="str">
        <f>IF($B2254="","",IFERROR(VLOOKUP($B2254,'ABC rotación'!$C:$G,5,0),"C"))</f>
        <v/>
      </c>
      <c r="S2254" s="41" t="str">
        <f t="shared" si="106"/>
        <v/>
      </c>
      <c r="T2254" s="40" t="str">
        <f t="shared" si="107"/>
        <v/>
      </c>
      <c r="U2254" s="23" t="str">
        <f>IF($B2254="","",VLOOKUP($T2254,Tablas!$X$14:$Y$17,2,1))</f>
        <v/>
      </c>
    </row>
    <row r="2255" spans="2:21" x14ac:dyDescent="0.2">
      <c r="B2255" s="1" t="str">
        <f>IF(Tablas!B2253="","",Tablas!B2253)</f>
        <v/>
      </c>
      <c r="C2255" s="1" t="str">
        <f>IF(Tablas!C2253="","",Tablas!C2253)</f>
        <v/>
      </c>
      <c r="D2255" s="1" t="str">
        <f>IF(Tablas!D2253="","",Tablas!D2253)</f>
        <v/>
      </c>
      <c r="E2255" s="1" t="str">
        <f>IF(Tablas!E2253="","",Tablas!E2253)</f>
        <v/>
      </c>
      <c r="F2255" s="1" t="str">
        <f>IF(Tablas!F2253="","",Tablas!F2253)</f>
        <v/>
      </c>
      <c r="G2255" s="1" t="str">
        <f>IF(Tablas!I2253="","",Tablas!I2253)</f>
        <v/>
      </c>
      <c r="H2255" s="1" t="s">
        <v>911</v>
      </c>
      <c r="I2255" s="39" t="str">
        <f>IF($B2255="","",-SUMIFS(Tabla7[Cantidad],Tabla7[Código del producto],$B2255,Tabla7[Tipo de movimiento],"SALIDA",Tabla7[Mes],I$5))</f>
        <v/>
      </c>
      <c r="J2255" s="39" t="str">
        <f>IF($B2255="","",-SUMIFS(Tabla7[Cantidad],Tabla7[Código del producto],$B2255,Tabla7[Tipo de movimiento],"SALIDA",Tabla7[Mes],J$5))</f>
        <v/>
      </c>
      <c r="K2255" s="39" t="str">
        <f>IF($B2255="","",-SUMIFS(Tabla7[Cantidad],Tabla7[Código del producto],$B2255,Tabla7[Tipo de movimiento],"SALIDA",Tabla7[Mes],K$5))</f>
        <v/>
      </c>
      <c r="L2255" s="39" t="str">
        <f>IF($B2255="","",-SUMIFS(Tabla7[Cantidad],Tabla7[Código del producto],$B2255,Tabla7[Tipo de movimiento],"SALIDA",Tabla7[Mes],L$5))</f>
        <v/>
      </c>
      <c r="M2255" s="39" t="str">
        <f>IF($B2255="","",-SUMIFS(Tabla7[Cantidad],Tabla7[Código del producto],$B2255,Tabla7[Tipo de movimiento],"SALIDA",Tabla7[Mes],M$5))</f>
        <v/>
      </c>
      <c r="N2255" s="39" t="str">
        <f>IF($B2255="","",-SUMIFS(Tabla7[Cantidad],Tabla7[Código del producto],$B2255,Tabla7[Tipo de movimiento],"SALIDA",Tabla7[Mes],N$5))</f>
        <v/>
      </c>
      <c r="O2255" s="39" t="str">
        <f>IF($B2255="","",-SUMIFS(Tabla7[Cantidad],Tabla7[Código del producto],$B2255,Tabla7[Tipo de movimiento],"SALIDA",Tabla7[Mes],O$5))</f>
        <v/>
      </c>
      <c r="P2255" s="39" t="str">
        <f>IF($B2255="","",-SUMIFS(Tabla7[Cantidad],Tabla7[Código del producto],$B2255,Tabla7[Tipo de movimiento],"SALIDA",Tabla7[Mes],P$5))</f>
        <v/>
      </c>
      <c r="Q2255" s="39" t="str">
        <f t="shared" si="105"/>
        <v/>
      </c>
      <c r="R2255" s="51" t="str">
        <f>IF($B2255="","",IFERROR(VLOOKUP($B2255,'ABC rotación'!$C:$G,5,0),"C"))</f>
        <v/>
      </c>
      <c r="S2255" s="41" t="str">
        <f t="shared" si="106"/>
        <v/>
      </c>
      <c r="T2255" s="40" t="str">
        <f t="shared" si="107"/>
        <v/>
      </c>
      <c r="U2255" s="23" t="str">
        <f>IF($B2255="","",VLOOKUP($T2255,Tablas!$X$14:$Y$17,2,1))</f>
        <v/>
      </c>
    </row>
    <row r="2256" spans="2:21" x14ac:dyDescent="0.2">
      <c r="B2256" s="1" t="str">
        <f>IF(Tablas!B2254="","",Tablas!B2254)</f>
        <v/>
      </c>
      <c r="C2256" s="1" t="str">
        <f>IF(Tablas!C2254="","",Tablas!C2254)</f>
        <v/>
      </c>
      <c r="D2256" s="1" t="str">
        <f>IF(Tablas!D2254="","",Tablas!D2254)</f>
        <v/>
      </c>
      <c r="E2256" s="1" t="str">
        <f>IF(Tablas!E2254="","",Tablas!E2254)</f>
        <v/>
      </c>
      <c r="F2256" s="1" t="str">
        <f>IF(Tablas!F2254="","",Tablas!F2254)</f>
        <v/>
      </c>
      <c r="G2256" s="1" t="str">
        <f>IF(Tablas!I2254="","",Tablas!I2254)</f>
        <v/>
      </c>
      <c r="H2256" s="1" t="s">
        <v>911</v>
      </c>
      <c r="I2256" s="39" t="str">
        <f>IF($B2256="","",-SUMIFS(Tabla7[Cantidad],Tabla7[Código del producto],$B2256,Tabla7[Tipo de movimiento],"SALIDA",Tabla7[Mes],I$5))</f>
        <v/>
      </c>
      <c r="J2256" s="39" t="str">
        <f>IF($B2256="","",-SUMIFS(Tabla7[Cantidad],Tabla7[Código del producto],$B2256,Tabla7[Tipo de movimiento],"SALIDA",Tabla7[Mes],J$5))</f>
        <v/>
      </c>
      <c r="K2256" s="39" t="str">
        <f>IF($B2256="","",-SUMIFS(Tabla7[Cantidad],Tabla7[Código del producto],$B2256,Tabla7[Tipo de movimiento],"SALIDA",Tabla7[Mes],K$5))</f>
        <v/>
      </c>
      <c r="L2256" s="39" t="str">
        <f>IF($B2256="","",-SUMIFS(Tabla7[Cantidad],Tabla7[Código del producto],$B2256,Tabla7[Tipo de movimiento],"SALIDA",Tabla7[Mes],L$5))</f>
        <v/>
      </c>
      <c r="M2256" s="39" t="str">
        <f>IF($B2256="","",-SUMIFS(Tabla7[Cantidad],Tabla7[Código del producto],$B2256,Tabla7[Tipo de movimiento],"SALIDA",Tabla7[Mes],M$5))</f>
        <v/>
      </c>
      <c r="N2256" s="39" t="str">
        <f>IF($B2256="","",-SUMIFS(Tabla7[Cantidad],Tabla7[Código del producto],$B2256,Tabla7[Tipo de movimiento],"SALIDA",Tabla7[Mes],N$5))</f>
        <v/>
      </c>
      <c r="O2256" s="39" t="str">
        <f>IF($B2256="","",-SUMIFS(Tabla7[Cantidad],Tabla7[Código del producto],$B2256,Tabla7[Tipo de movimiento],"SALIDA",Tabla7[Mes],O$5))</f>
        <v/>
      </c>
      <c r="P2256" s="39" t="str">
        <f>IF($B2256="","",-SUMIFS(Tabla7[Cantidad],Tabla7[Código del producto],$B2256,Tabla7[Tipo de movimiento],"SALIDA",Tabla7[Mes],P$5))</f>
        <v/>
      </c>
      <c r="Q2256" s="39" t="str">
        <f t="shared" si="105"/>
        <v/>
      </c>
      <c r="R2256" s="51" t="str">
        <f>IF($B2256="","",IFERROR(VLOOKUP($B2256,'ABC rotación'!$C:$G,5,0),"C"))</f>
        <v/>
      </c>
      <c r="S2256" s="41" t="str">
        <f t="shared" si="106"/>
        <v/>
      </c>
      <c r="T2256" s="40" t="str">
        <f t="shared" si="107"/>
        <v/>
      </c>
      <c r="U2256" s="23" t="str">
        <f>IF($B2256="","",VLOOKUP($T2256,Tablas!$X$14:$Y$17,2,1))</f>
        <v/>
      </c>
    </row>
    <row r="2257" spans="2:21" x14ac:dyDescent="0.2">
      <c r="B2257" s="1" t="str">
        <f>IF(Tablas!B2255="","",Tablas!B2255)</f>
        <v/>
      </c>
      <c r="C2257" s="1" t="str">
        <f>IF(Tablas!C2255="","",Tablas!C2255)</f>
        <v/>
      </c>
      <c r="D2257" s="1" t="str">
        <f>IF(Tablas!D2255="","",Tablas!D2255)</f>
        <v/>
      </c>
      <c r="E2257" s="1" t="str">
        <f>IF(Tablas!E2255="","",Tablas!E2255)</f>
        <v/>
      </c>
      <c r="F2257" s="1" t="str">
        <f>IF(Tablas!F2255="","",Tablas!F2255)</f>
        <v/>
      </c>
      <c r="G2257" s="1" t="str">
        <f>IF(Tablas!I2255="","",Tablas!I2255)</f>
        <v/>
      </c>
      <c r="H2257" s="1" t="s">
        <v>911</v>
      </c>
      <c r="I2257" s="39" t="str">
        <f>IF($B2257="","",-SUMIFS(Tabla7[Cantidad],Tabla7[Código del producto],$B2257,Tabla7[Tipo de movimiento],"SALIDA",Tabla7[Mes],I$5))</f>
        <v/>
      </c>
      <c r="J2257" s="39" t="str">
        <f>IF($B2257="","",-SUMIFS(Tabla7[Cantidad],Tabla7[Código del producto],$B2257,Tabla7[Tipo de movimiento],"SALIDA",Tabla7[Mes],J$5))</f>
        <v/>
      </c>
      <c r="K2257" s="39" t="str">
        <f>IF($B2257="","",-SUMIFS(Tabla7[Cantidad],Tabla7[Código del producto],$B2257,Tabla7[Tipo de movimiento],"SALIDA",Tabla7[Mes],K$5))</f>
        <v/>
      </c>
      <c r="L2257" s="39" t="str">
        <f>IF($B2257="","",-SUMIFS(Tabla7[Cantidad],Tabla7[Código del producto],$B2257,Tabla7[Tipo de movimiento],"SALIDA",Tabla7[Mes],L$5))</f>
        <v/>
      </c>
      <c r="M2257" s="39" t="str">
        <f>IF($B2257="","",-SUMIFS(Tabla7[Cantidad],Tabla7[Código del producto],$B2257,Tabla7[Tipo de movimiento],"SALIDA",Tabla7[Mes],M$5))</f>
        <v/>
      </c>
      <c r="N2257" s="39" t="str">
        <f>IF($B2257="","",-SUMIFS(Tabla7[Cantidad],Tabla7[Código del producto],$B2257,Tabla7[Tipo de movimiento],"SALIDA",Tabla7[Mes],N$5))</f>
        <v/>
      </c>
      <c r="O2257" s="39" t="str">
        <f>IF($B2257="","",-SUMIFS(Tabla7[Cantidad],Tabla7[Código del producto],$B2257,Tabla7[Tipo de movimiento],"SALIDA",Tabla7[Mes],O$5))</f>
        <v/>
      </c>
      <c r="P2257" s="39" t="str">
        <f>IF($B2257="","",-SUMIFS(Tabla7[Cantidad],Tabla7[Código del producto],$B2257,Tabla7[Tipo de movimiento],"SALIDA",Tabla7[Mes],P$5))</f>
        <v/>
      </c>
      <c r="Q2257" s="39" t="str">
        <f t="shared" si="105"/>
        <v/>
      </c>
      <c r="R2257" s="51" t="str">
        <f>IF($B2257="","",IFERROR(VLOOKUP($B2257,'ABC rotación'!$C:$G,5,0),"C"))</f>
        <v/>
      </c>
      <c r="S2257" s="41" t="str">
        <f t="shared" si="106"/>
        <v/>
      </c>
      <c r="T2257" s="40" t="str">
        <f t="shared" si="107"/>
        <v/>
      </c>
      <c r="U2257" s="23" t="str">
        <f>IF($B2257="","",VLOOKUP($T2257,Tablas!$X$14:$Y$17,2,1))</f>
        <v/>
      </c>
    </row>
    <row r="2258" spans="2:21" x14ac:dyDescent="0.2">
      <c r="B2258" s="1" t="str">
        <f>IF(Tablas!B2256="","",Tablas!B2256)</f>
        <v/>
      </c>
      <c r="C2258" s="1" t="str">
        <f>IF(Tablas!C2256="","",Tablas!C2256)</f>
        <v/>
      </c>
      <c r="D2258" s="1" t="str">
        <f>IF(Tablas!D2256="","",Tablas!D2256)</f>
        <v/>
      </c>
      <c r="E2258" s="1" t="str">
        <f>IF(Tablas!E2256="","",Tablas!E2256)</f>
        <v/>
      </c>
      <c r="F2258" s="1" t="str">
        <f>IF(Tablas!F2256="","",Tablas!F2256)</f>
        <v/>
      </c>
      <c r="G2258" s="1" t="str">
        <f>IF(Tablas!I2256="","",Tablas!I2256)</f>
        <v/>
      </c>
      <c r="H2258" s="1" t="s">
        <v>911</v>
      </c>
      <c r="I2258" s="39" t="str">
        <f>IF($B2258="","",-SUMIFS(Tabla7[Cantidad],Tabla7[Código del producto],$B2258,Tabla7[Tipo de movimiento],"SALIDA",Tabla7[Mes],I$5))</f>
        <v/>
      </c>
      <c r="J2258" s="39" t="str">
        <f>IF($B2258="","",-SUMIFS(Tabla7[Cantidad],Tabla7[Código del producto],$B2258,Tabla7[Tipo de movimiento],"SALIDA",Tabla7[Mes],J$5))</f>
        <v/>
      </c>
      <c r="K2258" s="39" t="str">
        <f>IF($B2258="","",-SUMIFS(Tabla7[Cantidad],Tabla7[Código del producto],$B2258,Tabla7[Tipo de movimiento],"SALIDA",Tabla7[Mes],K$5))</f>
        <v/>
      </c>
      <c r="L2258" s="39" t="str">
        <f>IF($B2258="","",-SUMIFS(Tabla7[Cantidad],Tabla7[Código del producto],$B2258,Tabla7[Tipo de movimiento],"SALIDA",Tabla7[Mes],L$5))</f>
        <v/>
      </c>
      <c r="M2258" s="39" t="str">
        <f>IF($B2258="","",-SUMIFS(Tabla7[Cantidad],Tabla7[Código del producto],$B2258,Tabla7[Tipo de movimiento],"SALIDA",Tabla7[Mes],M$5))</f>
        <v/>
      </c>
      <c r="N2258" s="39" t="str">
        <f>IF($B2258="","",-SUMIFS(Tabla7[Cantidad],Tabla7[Código del producto],$B2258,Tabla7[Tipo de movimiento],"SALIDA",Tabla7[Mes],N$5))</f>
        <v/>
      </c>
      <c r="O2258" s="39" t="str">
        <f>IF($B2258="","",-SUMIFS(Tabla7[Cantidad],Tabla7[Código del producto],$B2258,Tabla7[Tipo de movimiento],"SALIDA",Tabla7[Mes],O$5))</f>
        <v/>
      </c>
      <c r="P2258" s="39" t="str">
        <f>IF($B2258="","",-SUMIFS(Tabla7[Cantidad],Tabla7[Código del producto],$B2258,Tabla7[Tipo de movimiento],"SALIDA",Tabla7[Mes],P$5))</f>
        <v/>
      </c>
      <c r="Q2258" s="39" t="str">
        <f t="shared" si="105"/>
        <v/>
      </c>
      <c r="R2258" s="51" t="str">
        <f>IF($B2258="","",IFERROR(VLOOKUP($B2258,'ABC rotación'!$C:$G,5,0),"C"))</f>
        <v/>
      </c>
      <c r="S2258" s="41" t="str">
        <f t="shared" si="106"/>
        <v/>
      </c>
      <c r="T2258" s="40" t="str">
        <f t="shared" si="107"/>
        <v/>
      </c>
      <c r="U2258" s="23" t="str">
        <f>IF($B2258="","",VLOOKUP($T2258,Tablas!$X$14:$Y$17,2,1))</f>
        <v/>
      </c>
    </row>
    <row r="2259" spans="2:21" x14ac:dyDescent="0.2">
      <c r="B2259" s="1" t="str">
        <f>IF(Tablas!B2257="","",Tablas!B2257)</f>
        <v/>
      </c>
      <c r="C2259" s="1" t="str">
        <f>IF(Tablas!C2257="","",Tablas!C2257)</f>
        <v/>
      </c>
      <c r="D2259" s="1" t="str">
        <f>IF(Tablas!D2257="","",Tablas!D2257)</f>
        <v/>
      </c>
      <c r="E2259" s="1" t="str">
        <f>IF(Tablas!E2257="","",Tablas!E2257)</f>
        <v/>
      </c>
      <c r="F2259" s="1" t="str">
        <f>IF(Tablas!F2257="","",Tablas!F2257)</f>
        <v/>
      </c>
      <c r="G2259" s="1" t="str">
        <f>IF(Tablas!I2257="","",Tablas!I2257)</f>
        <v/>
      </c>
      <c r="H2259" s="1" t="s">
        <v>911</v>
      </c>
      <c r="I2259" s="39" t="str">
        <f>IF($B2259="","",-SUMIFS(Tabla7[Cantidad],Tabla7[Código del producto],$B2259,Tabla7[Tipo de movimiento],"SALIDA",Tabla7[Mes],I$5))</f>
        <v/>
      </c>
      <c r="J2259" s="39" t="str">
        <f>IF($B2259="","",-SUMIFS(Tabla7[Cantidad],Tabla7[Código del producto],$B2259,Tabla7[Tipo de movimiento],"SALIDA",Tabla7[Mes],J$5))</f>
        <v/>
      </c>
      <c r="K2259" s="39" t="str">
        <f>IF($B2259="","",-SUMIFS(Tabla7[Cantidad],Tabla7[Código del producto],$B2259,Tabla7[Tipo de movimiento],"SALIDA",Tabla7[Mes],K$5))</f>
        <v/>
      </c>
      <c r="L2259" s="39" t="str">
        <f>IF($B2259="","",-SUMIFS(Tabla7[Cantidad],Tabla7[Código del producto],$B2259,Tabla7[Tipo de movimiento],"SALIDA",Tabla7[Mes],L$5))</f>
        <v/>
      </c>
      <c r="M2259" s="39" t="str">
        <f>IF($B2259="","",-SUMIFS(Tabla7[Cantidad],Tabla7[Código del producto],$B2259,Tabla7[Tipo de movimiento],"SALIDA",Tabla7[Mes],M$5))</f>
        <v/>
      </c>
      <c r="N2259" s="39" t="str">
        <f>IF($B2259="","",-SUMIFS(Tabla7[Cantidad],Tabla7[Código del producto],$B2259,Tabla7[Tipo de movimiento],"SALIDA",Tabla7[Mes],N$5))</f>
        <v/>
      </c>
      <c r="O2259" s="39" t="str">
        <f>IF($B2259="","",-SUMIFS(Tabla7[Cantidad],Tabla7[Código del producto],$B2259,Tabla7[Tipo de movimiento],"SALIDA",Tabla7[Mes],O$5))</f>
        <v/>
      </c>
      <c r="P2259" s="39" t="str">
        <f>IF($B2259="","",-SUMIFS(Tabla7[Cantidad],Tabla7[Código del producto],$B2259,Tabla7[Tipo de movimiento],"SALIDA",Tabla7[Mes],P$5))</f>
        <v/>
      </c>
      <c r="Q2259" s="39" t="str">
        <f t="shared" si="105"/>
        <v/>
      </c>
      <c r="R2259" s="51" t="str">
        <f>IF($B2259="","",IFERROR(VLOOKUP($B2259,'ABC rotación'!$C:$G,5,0),"C"))</f>
        <v/>
      </c>
      <c r="S2259" s="41" t="str">
        <f t="shared" si="106"/>
        <v/>
      </c>
      <c r="T2259" s="40" t="str">
        <f t="shared" si="107"/>
        <v/>
      </c>
      <c r="U2259" s="23" t="str">
        <f>IF($B2259="","",VLOOKUP($T2259,Tablas!$X$14:$Y$17,2,1))</f>
        <v/>
      </c>
    </row>
    <row r="2260" spans="2:21" x14ac:dyDescent="0.2">
      <c r="B2260" s="1" t="str">
        <f>IF(Tablas!B2258="","",Tablas!B2258)</f>
        <v/>
      </c>
      <c r="C2260" s="1" t="str">
        <f>IF(Tablas!C2258="","",Tablas!C2258)</f>
        <v/>
      </c>
      <c r="D2260" s="1" t="str">
        <f>IF(Tablas!D2258="","",Tablas!D2258)</f>
        <v/>
      </c>
      <c r="E2260" s="1" t="str">
        <f>IF(Tablas!E2258="","",Tablas!E2258)</f>
        <v/>
      </c>
      <c r="F2260" s="1" t="str">
        <f>IF(Tablas!F2258="","",Tablas!F2258)</f>
        <v/>
      </c>
      <c r="G2260" s="1" t="str">
        <f>IF(Tablas!I2258="","",Tablas!I2258)</f>
        <v/>
      </c>
      <c r="H2260" s="1" t="s">
        <v>911</v>
      </c>
      <c r="I2260" s="39" t="str">
        <f>IF($B2260="","",-SUMIFS(Tabla7[Cantidad],Tabla7[Código del producto],$B2260,Tabla7[Tipo de movimiento],"SALIDA",Tabla7[Mes],I$5))</f>
        <v/>
      </c>
      <c r="J2260" s="39" t="str">
        <f>IF($B2260="","",-SUMIFS(Tabla7[Cantidad],Tabla7[Código del producto],$B2260,Tabla7[Tipo de movimiento],"SALIDA",Tabla7[Mes],J$5))</f>
        <v/>
      </c>
      <c r="K2260" s="39" t="str">
        <f>IF($B2260="","",-SUMIFS(Tabla7[Cantidad],Tabla7[Código del producto],$B2260,Tabla7[Tipo de movimiento],"SALIDA",Tabla7[Mes],K$5))</f>
        <v/>
      </c>
      <c r="L2260" s="39" t="str">
        <f>IF($B2260="","",-SUMIFS(Tabla7[Cantidad],Tabla7[Código del producto],$B2260,Tabla7[Tipo de movimiento],"SALIDA",Tabla7[Mes],L$5))</f>
        <v/>
      </c>
      <c r="M2260" s="39" t="str">
        <f>IF($B2260="","",-SUMIFS(Tabla7[Cantidad],Tabla7[Código del producto],$B2260,Tabla7[Tipo de movimiento],"SALIDA",Tabla7[Mes],M$5))</f>
        <v/>
      </c>
      <c r="N2260" s="39" t="str">
        <f>IF($B2260="","",-SUMIFS(Tabla7[Cantidad],Tabla7[Código del producto],$B2260,Tabla7[Tipo de movimiento],"SALIDA",Tabla7[Mes],N$5))</f>
        <v/>
      </c>
      <c r="O2260" s="39" t="str">
        <f>IF($B2260="","",-SUMIFS(Tabla7[Cantidad],Tabla7[Código del producto],$B2260,Tabla7[Tipo de movimiento],"SALIDA",Tabla7[Mes],O$5))</f>
        <v/>
      </c>
      <c r="P2260" s="39" t="str">
        <f>IF($B2260="","",-SUMIFS(Tabla7[Cantidad],Tabla7[Código del producto],$B2260,Tabla7[Tipo de movimiento],"SALIDA",Tabla7[Mes],P$5))</f>
        <v/>
      </c>
      <c r="Q2260" s="39" t="str">
        <f t="shared" si="105"/>
        <v/>
      </c>
      <c r="R2260" s="51" t="str">
        <f>IF($B2260="","",IFERROR(VLOOKUP($B2260,'ABC rotación'!$C:$G,5,0),"C"))</f>
        <v/>
      </c>
      <c r="S2260" s="41" t="str">
        <f t="shared" si="106"/>
        <v/>
      </c>
      <c r="T2260" s="40" t="str">
        <f t="shared" si="107"/>
        <v/>
      </c>
      <c r="U2260" s="23" t="str">
        <f>IF($B2260="","",VLOOKUP($T2260,Tablas!$X$14:$Y$17,2,1))</f>
        <v/>
      </c>
    </row>
    <row r="2261" spans="2:21" x14ac:dyDescent="0.2">
      <c r="B2261" s="1" t="str">
        <f>IF(Tablas!B2259="","",Tablas!B2259)</f>
        <v/>
      </c>
      <c r="C2261" s="1" t="str">
        <f>IF(Tablas!C2259="","",Tablas!C2259)</f>
        <v/>
      </c>
      <c r="D2261" s="1" t="str">
        <f>IF(Tablas!D2259="","",Tablas!D2259)</f>
        <v/>
      </c>
      <c r="E2261" s="1" t="str">
        <f>IF(Tablas!E2259="","",Tablas!E2259)</f>
        <v/>
      </c>
      <c r="F2261" s="1" t="str">
        <f>IF(Tablas!F2259="","",Tablas!F2259)</f>
        <v/>
      </c>
      <c r="G2261" s="1" t="str">
        <f>IF(Tablas!I2259="","",Tablas!I2259)</f>
        <v/>
      </c>
      <c r="H2261" s="1" t="s">
        <v>911</v>
      </c>
      <c r="I2261" s="39" t="str">
        <f>IF($B2261="","",-SUMIFS(Tabla7[Cantidad],Tabla7[Código del producto],$B2261,Tabla7[Tipo de movimiento],"SALIDA",Tabla7[Mes],I$5))</f>
        <v/>
      </c>
      <c r="J2261" s="39" t="str">
        <f>IF($B2261="","",-SUMIFS(Tabla7[Cantidad],Tabla7[Código del producto],$B2261,Tabla7[Tipo de movimiento],"SALIDA",Tabla7[Mes],J$5))</f>
        <v/>
      </c>
      <c r="K2261" s="39" t="str">
        <f>IF($B2261="","",-SUMIFS(Tabla7[Cantidad],Tabla7[Código del producto],$B2261,Tabla7[Tipo de movimiento],"SALIDA",Tabla7[Mes],K$5))</f>
        <v/>
      </c>
      <c r="L2261" s="39" t="str">
        <f>IF($B2261="","",-SUMIFS(Tabla7[Cantidad],Tabla7[Código del producto],$B2261,Tabla7[Tipo de movimiento],"SALIDA",Tabla7[Mes],L$5))</f>
        <v/>
      </c>
      <c r="M2261" s="39" t="str">
        <f>IF($B2261="","",-SUMIFS(Tabla7[Cantidad],Tabla7[Código del producto],$B2261,Tabla7[Tipo de movimiento],"SALIDA",Tabla7[Mes],M$5))</f>
        <v/>
      </c>
      <c r="N2261" s="39" t="str">
        <f>IF($B2261="","",-SUMIFS(Tabla7[Cantidad],Tabla7[Código del producto],$B2261,Tabla7[Tipo de movimiento],"SALIDA",Tabla7[Mes],N$5))</f>
        <v/>
      </c>
      <c r="O2261" s="39" t="str">
        <f>IF($B2261="","",-SUMIFS(Tabla7[Cantidad],Tabla7[Código del producto],$B2261,Tabla7[Tipo de movimiento],"SALIDA",Tabla7[Mes],O$5))</f>
        <v/>
      </c>
      <c r="P2261" s="39" t="str">
        <f>IF($B2261="","",-SUMIFS(Tabla7[Cantidad],Tabla7[Código del producto],$B2261,Tabla7[Tipo de movimiento],"SALIDA",Tabla7[Mes],P$5))</f>
        <v/>
      </c>
      <c r="Q2261" s="39" t="str">
        <f t="shared" si="105"/>
        <v/>
      </c>
      <c r="R2261" s="51" t="str">
        <f>IF($B2261="","",IFERROR(VLOOKUP($B2261,'ABC rotación'!$C:$G,5,0),"C"))</f>
        <v/>
      </c>
      <c r="S2261" s="41" t="str">
        <f t="shared" si="106"/>
        <v/>
      </c>
      <c r="T2261" s="40" t="str">
        <f t="shared" si="107"/>
        <v/>
      </c>
      <c r="U2261" s="23" t="str">
        <f>IF($B2261="","",VLOOKUP($T2261,Tablas!$X$14:$Y$17,2,1))</f>
        <v/>
      </c>
    </row>
    <row r="2262" spans="2:21" x14ac:dyDescent="0.2">
      <c r="B2262" s="1" t="str">
        <f>IF(Tablas!B2260="","",Tablas!B2260)</f>
        <v/>
      </c>
      <c r="C2262" s="1" t="str">
        <f>IF(Tablas!C2260="","",Tablas!C2260)</f>
        <v/>
      </c>
      <c r="D2262" s="1" t="str">
        <f>IF(Tablas!D2260="","",Tablas!D2260)</f>
        <v/>
      </c>
      <c r="E2262" s="1" t="str">
        <f>IF(Tablas!E2260="","",Tablas!E2260)</f>
        <v/>
      </c>
      <c r="F2262" s="1" t="str">
        <f>IF(Tablas!F2260="","",Tablas!F2260)</f>
        <v/>
      </c>
      <c r="G2262" s="1" t="str">
        <f>IF(Tablas!I2260="","",Tablas!I2260)</f>
        <v/>
      </c>
      <c r="H2262" s="1" t="s">
        <v>911</v>
      </c>
      <c r="I2262" s="39" t="str">
        <f>IF($B2262="","",-SUMIFS(Tabla7[Cantidad],Tabla7[Código del producto],$B2262,Tabla7[Tipo de movimiento],"SALIDA",Tabla7[Mes],I$5))</f>
        <v/>
      </c>
      <c r="J2262" s="39" t="str">
        <f>IF($B2262="","",-SUMIFS(Tabla7[Cantidad],Tabla7[Código del producto],$B2262,Tabla7[Tipo de movimiento],"SALIDA",Tabla7[Mes],J$5))</f>
        <v/>
      </c>
      <c r="K2262" s="39" t="str">
        <f>IF($B2262="","",-SUMIFS(Tabla7[Cantidad],Tabla7[Código del producto],$B2262,Tabla7[Tipo de movimiento],"SALIDA",Tabla7[Mes],K$5))</f>
        <v/>
      </c>
      <c r="L2262" s="39" t="str">
        <f>IF($B2262="","",-SUMIFS(Tabla7[Cantidad],Tabla7[Código del producto],$B2262,Tabla7[Tipo de movimiento],"SALIDA",Tabla7[Mes],L$5))</f>
        <v/>
      </c>
      <c r="M2262" s="39" t="str">
        <f>IF($B2262="","",-SUMIFS(Tabla7[Cantidad],Tabla7[Código del producto],$B2262,Tabla7[Tipo de movimiento],"SALIDA",Tabla7[Mes],M$5))</f>
        <v/>
      </c>
      <c r="N2262" s="39" t="str">
        <f>IF($B2262="","",-SUMIFS(Tabla7[Cantidad],Tabla7[Código del producto],$B2262,Tabla7[Tipo de movimiento],"SALIDA",Tabla7[Mes],N$5))</f>
        <v/>
      </c>
      <c r="O2262" s="39" t="str">
        <f>IF($B2262="","",-SUMIFS(Tabla7[Cantidad],Tabla7[Código del producto],$B2262,Tabla7[Tipo de movimiento],"SALIDA",Tabla7[Mes],O$5))</f>
        <v/>
      </c>
      <c r="P2262" s="39" t="str">
        <f>IF($B2262="","",-SUMIFS(Tabla7[Cantidad],Tabla7[Código del producto],$B2262,Tabla7[Tipo de movimiento],"SALIDA",Tabla7[Mes],P$5))</f>
        <v/>
      </c>
      <c r="Q2262" s="39" t="str">
        <f t="shared" si="105"/>
        <v/>
      </c>
      <c r="R2262" s="51" t="str">
        <f>IF($B2262="","",IFERROR(VLOOKUP($B2262,'ABC rotación'!$C:$G,5,0),"C"))</f>
        <v/>
      </c>
      <c r="S2262" s="41" t="str">
        <f t="shared" si="106"/>
        <v/>
      </c>
      <c r="T2262" s="40" t="str">
        <f t="shared" si="107"/>
        <v/>
      </c>
      <c r="U2262" s="23" t="str">
        <f>IF($B2262="","",VLOOKUP($T2262,Tablas!$X$14:$Y$17,2,1))</f>
        <v/>
      </c>
    </row>
    <row r="2263" spans="2:21" x14ac:dyDescent="0.2">
      <c r="B2263" s="1" t="str">
        <f>IF(Tablas!B2261="","",Tablas!B2261)</f>
        <v/>
      </c>
      <c r="C2263" s="1" t="str">
        <f>IF(Tablas!C2261="","",Tablas!C2261)</f>
        <v/>
      </c>
      <c r="D2263" s="1" t="str">
        <f>IF(Tablas!D2261="","",Tablas!D2261)</f>
        <v/>
      </c>
      <c r="E2263" s="1" t="str">
        <f>IF(Tablas!E2261="","",Tablas!E2261)</f>
        <v/>
      </c>
      <c r="F2263" s="1" t="str">
        <f>IF(Tablas!F2261="","",Tablas!F2261)</f>
        <v/>
      </c>
      <c r="G2263" s="1" t="str">
        <f>IF(Tablas!I2261="","",Tablas!I2261)</f>
        <v/>
      </c>
      <c r="H2263" s="1" t="s">
        <v>911</v>
      </c>
      <c r="I2263" s="39" t="str">
        <f>IF($B2263="","",-SUMIFS(Tabla7[Cantidad],Tabla7[Código del producto],$B2263,Tabla7[Tipo de movimiento],"SALIDA",Tabla7[Mes],I$5))</f>
        <v/>
      </c>
      <c r="J2263" s="39" t="str">
        <f>IF($B2263="","",-SUMIFS(Tabla7[Cantidad],Tabla7[Código del producto],$B2263,Tabla7[Tipo de movimiento],"SALIDA",Tabla7[Mes],J$5))</f>
        <v/>
      </c>
      <c r="K2263" s="39" t="str">
        <f>IF($B2263="","",-SUMIFS(Tabla7[Cantidad],Tabla7[Código del producto],$B2263,Tabla7[Tipo de movimiento],"SALIDA",Tabla7[Mes],K$5))</f>
        <v/>
      </c>
      <c r="L2263" s="39" t="str">
        <f>IF($B2263="","",-SUMIFS(Tabla7[Cantidad],Tabla7[Código del producto],$B2263,Tabla7[Tipo de movimiento],"SALIDA",Tabla7[Mes],L$5))</f>
        <v/>
      </c>
      <c r="M2263" s="39" t="str">
        <f>IF($B2263="","",-SUMIFS(Tabla7[Cantidad],Tabla7[Código del producto],$B2263,Tabla7[Tipo de movimiento],"SALIDA",Tabla7[Mes],M$5))</f>
        <v/>
      </c>
      <c r="N2263" s="39" t="str">
        <f>IF($B2263="","",-SUMIFS(Tabla7[Cantidad],Tabla7[Código del producto],$B2263,Tabla7[Tipo de movimiento],"SALIDA",Tabla7[Mes],N$5))</f>
        <v/>
      </c>
      <c r="O2263" s="39" t="str">
        <f>IF($B2263="","",-SUMIFS(Tabla7[Cantidad],Tabla7[Código del producto],$B2263,Tabla7[Tipo de movimiento],"SALIDA",Tabla7[Mes],O$5))</f>
        <v/>
      </c>
      <c r="P2263" s="39" t="str">
        <f>IF($B2263="","",-SUMIFS(Tabla7[Cantidad],Tabla7[Código del producto],$B2263,Tabla7[Tipo de movimiento],"SALIDA",Tabla7[Mes],P$5))</f>
        <v/>
      </c>
      <c r="Q2263" s="39" t="str">
        <f t="shared" si="105"/>
        <v/>
      </c>
      <c r="R2263" s="51" t="str">
        <f>IF($B2263="","",IFERROR(VLOOKUP($B2263,'ABC rotación'!$C:$G,5,0),"C"))</f>
        <v/>
      </c>
      <c r="S2263" s="41" t="str">
        <f t="shared" si="106"/>
        <v/>
      </c>
      <c r="T2263" s="40" t="str">
        <f t="shared" si="107"/>
        <v/>
      </c>
      <c r="U2263" s="23" t="str">
        <f>IF($B2263="","",VLOOKUP($T2263,Tablas!$X$14:$Y$17,2,1))</f>
        <v/>
      </c>
    </row>
    <row r="2264" spans="2:21" x14ac:dyDescent="0.2">
      <c r="B2264" s="1" t="str">
        <f>IF(Tablas!B2262="","",Tablas!B2262)</f>
        <v/>
      </c>
      <c r="C2264" s="1" t="str">
        <f>IF(Tablas!C2262="","",Tablas!C2262)</f>
        <v/>
      </c>
      <c r="D2264" s="1" t="str">
        <f>IF(Tablas!D2262="","",Tablas!D2262)</f>
        <v/>
      </c>
      <c r="E2264" s="1" t="str">
        <f>IF(Tablas!E2262="","",Tablas!E2262)</f>
        <v/>
      </c>
      <c r="F2264" s="1" t="str">
        <f>IF(Tablas!F2262="","",Tablas!F2262)</f>
        <v/>
      </c>
      <c r="G2264" s="1" t="str">
        <f>IF(Tablas!I2262="","",Tablas!I2262)</f>
        <v/>
      </c>
      <c r="H2264" s="1" t="s">
        <v>911</v>
      </c>
      <c r="I2264" s="39" t="str">
        <f>IF($B2264="","",-SUMIFS(Tabla7[Cantidad],Tabla7[Código del producto],$B2264,Tabla7[Tipo de movimiento],"SALIDA",Tabla7[Mes],I$5))</f>
        <v/>
      </c>
      <c r="J2264" s="39" t="str">
        <f>IF($B2264="","",-SUMIFS(Tabla7[Cantidad],Tabla7[Código del producto],$B2264,Tabla7[Tipo de movimiento],"SALIDA",Tabla7[Mes],J$5))</f>
        <v/>
      </c>
      <c r="K2264" s="39" t="str">
        <f>IF($B2264="","",-SUMIFS(Tabla7[Cantidad],Tabla7[Código del producto],$B2264,Tabla7[Tipo de movimiento],"SALIDA",Tabla7[Mes],K$5))</f>
        <v/>
      </c>
      <c r="L2264" s="39" t="str">
        <f>IF($B2264="","",-SUMIFS(Tabla7[Cantidad],Tabla7[Código del producto],$B2264,Tabla7[Tipo de movimiento],"SALIDA",Tabla7[Mes],L$5))</f>
        <v/>
      </c>
      <c r="M2264" s="39" t="str">
        <f>IF($B2264="","",-SUMIFS(Tabla7[Cantidad],Tabla7[Código del producto],$B2264,Tabla7[Tipo de movimiento],"SALIDA",Tabla7[Mes],M$5))</f>
        <v/>
      </c>
      <c r="N2264" s="39" t="str">
        <f>IF($B2264="","",-SUMIFS(Tabla7[Cantidad],Tabla7[Código del producto],$B2264,Tabla7[Tipo de movimiento],"SALIDA",Tabla7[Mes],N$5))</f>
        <v/>
      </c>
      <c r="O2264" s="39" t="str">
        <f>IF($B2264="","",-SUMIFS(Tabla7[Cantidad],Tabla7[Código del producto],$B2264,Tabla7[Tipo de movimiento],"SALIDA",Tabla7[Mes],O$5))</f>
        <v/>
      </c>
      <c r="P2264" s="39" t="str">
        <f>IF($B2264="","",-SUMIFS(Tabla7[Cantidad],Tabla7[Código del producto],$B2264,Tabla7[Tipo de movimiento],"SALIDA",Tabla7[Mes],P$5))</f>
        <v/>
      </c>
      <c r="Q2264" s="39" t="str">
        <f t="shared" si="105"/>
        <v/>
      </c>
      <c r="R2264" s="51" t="str">
        <f>IF($B2264="","",IFERROR(VLOOKUP($B2264,'ABC rotación'!$C:$G,5,0),"C"))</f>
        <v/>
      </c>
      <c r="S2264" s="41" t="str">
        <f t="shared" si="106"/>
        <v/>
      </c>
      <c r="T2264" s="40" t="str">
        <f t="shared" si="107"/>
        <v/>
      </c>
      <c r="U2264" s="23" t="str">
        <f>IF($B2264="","",VLOOKUP($T2264,Tablas!$X$14:$Y$17,2,1))</f>
        <v/>
      </c>
    </row>
    <row r="2265" spans="2:21" x14ac:dyDescent="0.2">
      <c r="B2265" s="1" t="str">
        <f>IF(Tablas!B2263="","",Tablas!B2263)</f>
        <v/>
      </c>
      <c r="C2265" s="1" t="str">
        <f>IF(Tablas!C2263="","",Tablas!C2263)</f>
        <v/>
      </c>
      <c r="D2265" s="1" t="str">
        <f>IF(Tablas!D2263="","",Tablas!D2263)</f>
        <v/>
      </c>
      <c r="E2265" s="1" t="str">
        <f>IF(Tablas!E2263="","",Tablas!E2263)</f>
        <v/>
      </c>
      <c r="F2265" s="1" t="str">
        <f>IF(Tablas!F2263="","",Tablas!F2263)</f>
        <v/>
      </c>
      <c r="G2265" s="1" t="str">
        <f>IF(Tablas!I2263="","",Tablas!I2263)</f>
        <v/>
      </c>
      <c r="H2265" s="1" t="s">
        <v>911</v>
      </c>
      <c r="I2265" s="39" t="str">
        <f>IF($B2265="","",-SUMIFS(Tabla7[Cantidad],Tabla7[Código del producto],$B2265,Tabla7[Tipo de movimiento],"SALIDA",Tabla7[Mes],I$5))</f>
        <v/>
      </c>
      <c r="J2265" s="39" t="str">
        <f>IF($B2265="","",-SUMIFS(Tabla7[Cantidad],Tabla7[Código del producto],$B2265,Tabla7[Tipo de movimiento],"SALIDA",Tabla7[Mes],J$5))</f>
        <v/>
      </c>
      <c r="K2265" s="39" t="str">
        <f>IF($B2265="","",-SUMIFS(Tabla7[Cantidad],Tabla7[Código del producto],$B2265,Tabla7[Tipo de movimiento],"SALIDA",Tabla7[Mes],K$5))</f>
        <v/>
      </c>
      <c r="L2265" s="39" t="str">
        <f>IF($B2265="","",-SUMIFS(Tabla7[Cantidad],Tabla7[Código del producto],$B2265,Tabla7[Tipo de movimiento],"SALIDA",Tabla7[Mes],L$5))</f>
        <v/>
      </c>
      <c r="M2265" s="39" t="str">
        <f>IF($B2265="","",-SUMIFS(Tabla7[Cantidad],Tabla7[Código del producto],$B2265,Tabla7[Tipo de movimiento],"SALIDA",Tabla7[Mes],M$5))</f>
        <v/>
      </c>
      <c r="N2265" s="39" t="str">
        <f>IF($B2265="","",-SUMIFS(Tabla7[Cantidad],Tabla7[Código del producto],$B2265,Tabla7[Tipo de movimiento],"SALIDA",Tabla7[Mes],N$5))</f>
        <v/>
      </c>
      <c r="O2265" s="39" t="str">
        <f>IF($B2265="","",-SUMIFS(Tabla7[Cantidad],Tabla7[Código del producto],$B2265,Tabla7[Tipo de movimiento],"SALIDA",Tabla7[Mes],O$5))</f>
        <v/>
      </c>
      <c r="P2265" s="39" t="str">
        <f>IF($B2265="","",-SUMIFS(Tabla7[Cantidad],Tabla7[Código del producto],$B2265,Tabla7[Tipo de movimiento],"SALIDA",Tabla7[Mes],P$5))</f>
        <v/>
      </c>
      <c r="Q2265" s="39" t="str">
        <f t="shared" si="105"/>
        <v/>
      </c>
      <c r="R2265" s="51" t="str">
        <f>IF($B2265="","",IFERROR(VLOOKUP($B2265,'ABC rotación'!$C:$G,5,0),"C"))</f>
        <v/>
      </c>
      <c r="S2265" s="41" t="str">
        <f t="shared" si="106"/>
        <v/>
      </c>
      <c r="T2265" s="40" t="str">
        <f t="shared" si="107"/>
        <v/>
      </c>
      <c r="U2265" s="23" t="str">
        <f>IF($B2265="","",VLOOKUP($T2265,Tablas!$X$14:$Y$17,2,1))</f>
        <v/>
      </c>
    </row>
    <row r="2266" spans="2:21" x14ac:dyDescent="0.2">
      <c r="B2266" s="1" t="str">
        <f>IF(Tablas!B2264="","",Tablas!B2264)</f>
        <v/>
      </c>
      <c r="C2266" s="1" t="str">
        <f>IF(Tablas!C2264="","",Tablas!C2264)</f>
        <v/>
      </c>
      <c r="D2266" s="1" t="str">
        <f>IF(Tablas!D2264="","",Tablas!D2264)</f>
        <v/>
      </c>
      <c r="E2266" s="1" t="str">
        <f>IF(Tablas!E2264="","",Tablas!E2264)</f>
        <v/>
      </c>
      <c r="F2266" s="1" t="str">
        <f>IF(Tablas!F2264="","",Tablas!F2264)</f>
        <v/>
      </c>
      <c r="G2266" s="1" t="str">
        <f>IF(Tablas!I2264="","",Tablas!I2264)</f>
        <v/>
      </c>
      <c r="H2266" s="1" t="s">
        <v>911</v>
      </c>
      <c r="I2266" s="39" t="str">
        <f>IF($B2266="","",-SUMIFS(Tabla7[Cantidad],Tabla7[Código del producto],$B2266,Tabla7[Tipo de movimiento],"SALIDA",Tabla7[Mes],I$5))</f>
        <v/>
      </c>
      <c r="J2266" s="39" t="str">
        <f>IF($B2266="","",-SUMIFS(Tabla7[Cantidad],Tabla7[Código del producto],$B2266,Tabla7[Tipo de movimiento],"SALIDA",Tabla7[Mes],J$5))</f>
        <v/>
      </c>
      <c r="K2266" s="39" t="str">
        <f>IF($B2266="","",-SUMIFS(Tabla7[Cantidad],Tabla7[Código del producto],$B2266,Tabla7[Tipo de movimiento],"SALIDA",Tabla7[Mes],K$5))</f>
        <v/>
      </c>
      <c r="L2266" s="39" t="str">
        <f>IF($B2266="","",-SUMIFS(Tabla7[Cantidad],Tabla7[Código del producto],$B2266,Tabla7[Tipo de movimiento],"SALIDA",Tabla7[Mes],L$5))</f>
        <v/>
      </c>
      <c r="M2266" s="39" t="str">
        <f>IF($B2266="","",-SUMIFS(Tabla7[Cantidad],Tabla7[Código del producto],$B2266,Tabla7[Tipo de movimiento],"SALIDA",Tabla7[Mes],M$5))</f>
        <v/>
      </c>
      <c r="N2266" s="39" t="str">
        <f>IF($B2266="","",-SUMIFS(Tabla7[Cantidad],Tabla7[Código del producto],$B2266,Tabla7[Tipo de movimiento],"SALIDA",Tabla7[Mes],N$5))</f>
        <v/>
      </c>
      <c r="O2266" s="39" t="str">
        <f>IF($B2266="","",-SUMIFS(Tabla7[Cantidad],Tabla7[Código del producto],$B2266,Tabla7[Tipo de movimiento],"SALIDA",Tabla7[Mes],O$5))</f>
        <v/>
      </c>
      <c r="P2266" s="39" t="str">
        <f>IF($B2266="","",-SUMIFS(Tabla7[Cantidad],Tabla7[Código del producto],$B2266,Tabla7[Tipo de movimiento],"SALIDA",Tabla7[Mes],P$5))</f>
        <v/>
      </c>
      <c r="Q2266" s="39" t="str">
        <f t="shared" si="105"/>
        <v/>
      </c>
      <c r="R2266" s="51" t="str">
        <f>IF($B2266="","",IFERROR(VLOOKUP($B2266,'ABC rotación'!$C:$G,5,0),"C"))</f>
        <v/>
      </c>
      <c r="S2266" s="41" t="str">
        <f t="shared" si="106"/>
        <v/>
      </c>
      <c r="T2266" s="40" t="str">
        <f t="shared" si="107"/>
        <v/>
      </c>
      <c r="U2266" s="23" t="str">
        <f>IF($B2266="","",VLOOKUP($T2266,Tablas!$X$14:$Y$17,2,1))</f>
        <v/>
      </c>
    </row>
    <row r="2267" spans="2:21" x14ac:dyDescent="0.2">
      <c r="B2267" s="1" t="str">
        <f>IF(Tablas!B2265="","",Tablas!B2265)</f>
        <v/>
      </c>
      <c r="C2267" s="1" t="str">
        <f>IF(Tablas!C2265="","",Tablas!C2265)</f>
        <v/>
      </c>
      <c r="D2267" s="1" t="str">
        <f>IF(Tablas!D2265="","",Tablas!D2265)</f>
        <v/>
      </c>
      <c r="E2267" s="1" t="str">
        <f>IF(Tablas!E2265="","",Tablas!E2265)</f>
        <v/>
      </c>
      <c r="F2267" s="1" t="str">
        <f>IF(Tablas!F2265="","",Tablas!F2265)</f>
        <v/>
      </c>
      <c r="G2267" s="1" t="str">
        <f>IF(Tablas!I2265="","",Tablas!I2265)</f>
        <v/>
      </c>
      <c r="H2267" s="1" t="s">
        <v>911</v>
      </c>
      <c r="I2267" s="39" t="str">
        <f>IF($B2267="","",-SUMIFS(Tabla7[Cantidad],Tabla7[Código del producto],$B2267,Tabla7[Tipo de movimiento],"SALIDA",Tabla7[Mes],I$5))</f>
        <v/>
      </c>
      <c r="J2267" s="39" t="str">
        <f>IF($B2267="","",-SUMIFS(Tabla7[Cantidad],Tabla7[Código del producto],$B2267,Tabla7[Tipo de movimiento],"SALIDA",Tabla7[Mes],J$5))</f>
        <v/>
      </c>
      <c r="K2267" s="39" t="str">
        <f>IF($B2267="","",-SUMIFS(Tabla7[Cantidad],Tabla7[Código del producto],$B2267,Tabla7[Tipo de movimiento],"SALIDA",Tabla7[Mes],K$5))</f>
        <v/>
      </c>
      <c r="L2267" s="39" t="str">
        <f>IF($B2267="","",-SUMIFS(Tabla7[Cantidad],Tabla7[Código del producto],$B2267,Tabla7[Tipo de movimiento],"SALIDA",Tabla7[Mes],L$5))</f>
        <v/>
      </c>
      <c r="M2267" s="39" t="str">
        <f>IF($B2267="","",-SUMIFS(Tabla7[Cantidad],Tabla7[Código del producto],$B2267,Tabla7[Tipo de movimiento],"SALIDA",Tabla7[Mes],M$5))</f>
        <v/>
      </c>
      <c r="N2267" s="39" t="str">
        <f>IF($B2267="","",-SUMIFS(Tabla7[Cantidad],Tabla7[Código del producto],$B2267,Tabla7[Tipo de movimiento],"SALIDA",Tabla7[Mes],N$5))</f>
        <v/>
      </c>
      <c r="O2267" s="39" t="str">
        <f>IF($B2267="","",-SUMIFS(Tabla7[Cantidad],Tabla7[Código del producto],$B2267,Tabla7[Tipo de movimiento],"SALIDA",Tabla7[Mes],O$5))</f>
        <v/>
      </c>
      <c r="P2267" s="39" t="str">
        <f>IF($B2267="","",-SUMIFS(Tabla7[Cantidad],Tabla7[Código del producto],$B2267,Tabla7[Tipo de movimiento],"SALIDA",Tabla7[Mes],P$5))</f>
        <v/>
      </c>
      <c r="Q2267" s="39" t="str">
        <f t="shared" si="105"/>
        <v/>
      </c>
      <c r="R2267" s="51" t="str">
        <f>IF($B2267="","",IFERROR(VLOOKUP($B2267,'ABC rotación'!$C:$G,5,0),"C"))</f>
        <v/>
      </c>
      <c r="S2267" s="41" t="str">
        <f t="shared" si="106"/>
        <v/>
      </c>
      <c r="T2267" s="40" t="str">
        <f t="shared" si="107"/>
        <v/>
      </c>
      <c r="U2267" s="23" t="str">
        <f>IF($B2267="","",VLOOKUP($T2267,Tablas!$X$14:$Y$17,2,1))</f>
        <v/>
      </c>
    </row>
    <row r="2268" spans="2:21" x14ac:dyDescent="0.2">
      <c r="B2268" s="1" t="str">
        <f>IF(Tablas!B2266="","",Tablas!B2266)</f>
        <v/>
      </c>
      <c r="C2268" s="1" t="str">
        <f>IF(Tablas!C2266="","",Tablas!C2266)</f>
        <v/>
      </c>
      <c r="D2268" s="1" t="str">
        <f>IF(Tablas!D2266="","",Tablas!D2266)</f>
        <v/>
      </c>
      <c r="E2268" s="1" t="str">
        <f>IF(Tablas!E2266="","",Tablas!E2266)</f>
        <v/>
      </c>
      <c r="F2268" s="1" t="str">
        <f>IF(Tablas!F2266="","",Tablas!F2266)</f>
        <v/>
      </c>
      <c r="G2268" s="1" t="str">
        <f>IF(Tablas!I2266="","",Tablas!I2266)</f>
        <v/>
      </c>
      <c r="H2268" s="1" t="s">
        <v>911</v>
      </c>
      <c r="I2268" s="39" t="str">
        <f>IF($B2268="","",-SUMIFS(Tabla7[Cantidad],Tabla7[Código del producto],$B2268,Tabla7[Tipo de movimiento],"SALIDA",Tabla7[Mes],I$5))</f>
        <v/>
      </c>
      <c r="J2268" s="39" t="str">
        <f>IF($B2268="","",-SUMIFS(Tabla7[Cantidad],Tabla7[Código del producto],$B2268,Tabla7[Tipo de movimiento],"SALIDA",Tabla7[Mes],J$5))</f>
        <v/>
      </c>
      <c r="K2268" s="39" t="str">
        <f>IF($B2268="","",-SUMIFS(Tabla7[Cantidad],Tabla7[Código del producto],$B2268,Tabla7[Tipo de movimiento],"SALIDA",Tabla7[Mes],K$5))</f>
        <v/>
      </c>
      <c r="L2268" s="39" t="str">
        <f>IF($B2268="","",-SUMIFS(Tabla7[Cantidad],Tabla7[Código del producto],$B2268,Tabla7[Tipo de movimiento],"SALIDA",Tabla7[Mes],L$5))</f>
        <v/>
      </c>
      <c r="M2268" s="39" t="str">
        <f>IF($B2268="","",-SUMIFS(Tabla7[Cantidad],Tabla7[Código del producto],$B2268,Tabla7[Tipo de movimiento],"SALIDA",Tabla7[Mes],M$5))</f>
        <v/>
      </c>
      <c r="N2268" s="39" t="str">
        <f>IF($B2268="","",-SUMIFS(Tabla7[Cantidad],Tabla7[Código del producto],$B2268,Tabla7[Tipo de movimiento],"SALIDA",Tabla7[Mes],N$5))</f>
        <v/>
      </c>
      <c r="O2268" s="39" t="str">
        <f>IF($B2268="","",-SUMIFS(Tabla7[Cantidad],Tabla7[Código del producto],$B2268,Tabla7[Tipo de movimiento],"SALIDA",Tabla7[Mes],O$5))</f>
        <v/>
      </c>
      <c r="P2268" s="39" t="str">
        <f>IF($B2268="","",-SUMIFS(Tabla7[Cantidad],Tabla7[Código del producto],$B2268,Tabla7[Tipo de movimiento],"SALIDA",Tabla7[Mes],P$5))</f>
        <v/>
      </c>
      <c r="Q2268" s="39" t="str">
        <f t="shared" si="105"/>
        <v/>
      </c>
      <c r="R2268" s="51" t="str">
        <f>IF($B2268="","",IFERROR(VLOOKUP($B2268,'ABC rotación'!$C:$G,5,0),"C"))</f>
        <v/>
      </c>
      <c r="S2268" s="41" t="str">
        <f t="shared" si="106"/>
        <v/>
      </c>
      <c r="T2268" s="40" t="str">
        <f t="shared" si="107"/>
        <v/>
      </c>
      <c r="U2268" s="23" t="str">
        <f>IF($B2268="","",VLOOKUP($T2268,Tablas!$X$14:$Y$17,2,1))</f>
        <v/>
      </c>
    </row>
    <row r="2269" spans="2:21" x14ac:dyDescent="0.2">
      <c r="B2269" s="1" t="str">
        <f>IF(Tablas!B2267="","",Tablas!B2267)</f>
        <v/>
      </c>
      <c r="C2269" s="1" t="str">
        <f>IF(Tablas!C2267="","",Tablas!C2267)</f>
        <v/>
      </c>
      <c r="D2269" s="1" t="str">
        <f>IF(Tablas!D2267="","",Tablas!D2267)</f>
        <v/>
      </c>
      <c r="E2269" s="1" t="str">
        <f>IF(Tablas!E2267="","",Tablas!E2267)</f>
        <v/>
      </c>
      <c r="F2269" s="1" t="str">
        <f>IF(Tablas!F2267="","",Tablas!F2267)</f>
        <v/>
      </c>
      <c r="G2269" s="1" t="str">
        <f>IF(Tablas!I2267="","",Tablas!I2267)</f>
        <v/>
      </c>
      <c r="H2269" s="1" t="s">
        <v>911</v>
      </c>
      <c r="I2269" s="39" t="str">
        <f>IF($B2269="","",-SUMIFS(Tabla7[Cantidad],Tabla7[Código del producto],$B2269,Tabla7[Tipo de movimiento],"SALIDA",Tabla7[Mes],I$5))</f>
        <v/>
      </c>
      <c r="J2269" s="39" t="str">
        <f>IF($B2269="","",-SUMIFS(Tabla7[Cantidad],Tabla7[Código del producto],$B2269,Tabla7[Tipo de movimiento],"SALIDA",Tabla7[Mes],J$5))</f>
        <v/>
      </c>
      <c r="K2269" s="39" t="str">
        <f>IF($B2269="","",-SUMIFS(Tabla7[Cantidad],Tabla7[Código del producto],$B2269,Tabla7[Tipo de movimiento],"SALIDA",Tabla7[Mes],K$5))</f>
        <v/>
      </c>
      <c r="L2269" s="39" t="str">
        <f>IF($B2269="","",-SUMIFS(Tabla7[Cantidad],Tabla7[Código del producto],$B2269,Tabla7[Tipo de movimiento],"SALIDA",Tabla7[Mes],L$5))</f>
        <v/>
      </c>
      <c r="M2269" s="39" t="str">
        <f>IF($B2269="","",-SUMIFS(Tabla7[Cantidad],Tabla7[Código del producto],$B2269,Tabla7[Tipo de movimiento],"SALIDA",Tabla7[Mes],M$5))</f>
        <v/>
      </c>
      <c r="N2269" s="39" t="str">
        <f>IF($B2269="","",-SUMIFS(Tabla7[Cantidad],Tabla7[Código del producto],$B2269,Tabla7[Tipo de movimiento],"SALIDA",Tabla7[Mes],N$5))</f>
        <v/>
      </c>
      <c r="O2269" s="39" t="str">
        <f>IF($B2269="","",-SUMIFS(Tabla7[Cantidad],Tabla7[Código del producto],$B2269,Tabla7[Tipo de movimiento],"SALIDA",Tabla7[Mes],O$5))</f>
        <v/>
      </c>
      <c r="P2269" s="39" t="str">
        <f>IF($B2269="","",-SUMIFS(Tabla7[Cantidad],Tabla7[Código del producto],$B2269,Tabla7[Tipo de movimiento],"SALIDA",Tabla7[Mes],P$5))</f>
        <v/>
      </c>
      <c r="Q2269" s="39" t="str">
        <f t="shared" si="105"/>
        <v/>
      </c>
      <c r="R2269" s="51" t="str">
        <f>IF($B2269="","",IFERROR(VLOOKUP($B2269,'ABC rotación'!$C:$G,5,0),"C"))</f>
        <v/>
      </c>
      <c r="S2269" s="41" t="str">
        <f t="shared" si="106"/>
        <v/>
      </c>
      <c r="T2269" s="40" t="str">
        <f t="shared" si="107"/>
        <v/>
      </c>
      <c r="U2269" s="23" t="str">
        <f>IF($B2269="","",VLOOKUP($T2269,Tablas!$X$14:$Y$17,2,1))</f>
        <v/>
      </c>
    </row>
    <row r="2270" spans="2:21" x14ac:dyDescent="0.2">
      <c r="B2270" s="1" t="str">
        <f>IF(Tablas!B2268="","",Tablas!B2268)</f>
        <v/>
      </c>
      <c r="C2270" s="1" t="str">
        <f>IF(Tablas!C2268="","",Tablas!C2268)</f>
        <v/>
      </c>
      <c r="D2270" s="1" t="str">
        <f>IF(Tablas!D2268="","",Tablas!D2268)</f>
        <v/>
      </c>
      <c r="E2270" s="1" t="str">
        <f>IF(Tablas!E2268="","",Tablas!E2268)</f>
        <v/>
      </c>
      <c r="F2270" s="1" t="str">
        <f>IF(Tablas!F2268="","",Tablas!F2268)</f>
        <v/>
      </c>
      <c r="G2270" s="1" t="str">
        <f>IF(Tablas!I2268="","",Tablas!I2268)</f>
        <v/>
      </c>
      <c r="H2270" s="1" t="s">
        <v>911</v>
      </c>
      <c r="I2270" s="39" t="str">
        <f>IF($B2270="","",-SUMIFS(Tabla7[Cantidad],Tabla7[Código del producto],$B2270,Tabla7[Tipo de movimiento],"SALIDA",Tabla7[Mes],I$5))</f>
        <v/>
      </c>
      <c r="J2270" s="39" t="str">
        <f>IF($B2270="","",-SUMIFS(Tabla7[Cantidad],Tabla7[Código del producto],$B2270,Tabla7[Tipo de movimiento],"SALIDA",Tabla7[Mes],J$5))</f>
        <v/>
      </c>
      <c r="K2270" s="39" t="str">
        <f>IF($B2270="","",-SUMIFS(Tabla7[Cantidad],Tabla7[Código del producto],$B2270,Tabla7[Tipo de movimiento],"SALIDA",Tabla7[Mes],K$5))</f>
        <v/>
      </c>
      <c r="L2270" s="39" t="str">
        <f>IF($B2270="","",-SUMIFS(Tabla7[Cantidad],Tabla7[Código del producto],$B2270,Tabla7[Tipo de movimiento],"SALIDA",Tabla7[Mes],L$5))</f>
        <v/>
      </c>
      <c r="M2270" s="39" t="str">
        <f>IF($B2270="","",-SUMIFS(Tabla7[Cantidad],Tabla7[Código del producto],$B2270,Tabla7[Tipo de movimiento],"SALIDA",Tabla7[Mes],M$5))</f>
        <v/>
      </c>
      <c r="N2270" s="39" t="str">
        <f>IF($B2270="","",-SUMIFS(Tabla7[Cantidad],Tabla7[Código del producto],$B2270,Tabla7[Tipo de movimiento],"SALIDA",Tabla7[Mes],N$5))</f>
        <v/>
      </c>
      <c r="O2270" s="39" t="str">
        <f>IF($B2270="","",-SUMIFS(Tabla7[Cantidad],Tabla7[Código del producto],$B2270,Tabla7[Tipo de movimiento],"SALIDA",Tabla7[Mes],O$5))</f>
        <v/>
      </c>
      <c r="P2270" s="39" t="str">
        <f>IF($B2270="","",-SUMIFS(Tabla7[Cantidad],Tabla7[Código del producto],$B2270,Tabla7[Tipo de movimiento],"SALIDA",Tabla7[Mes],P$5))</f>
        <v/>
      </c>
      <c r="Q2270" s="39" t="str">
        <f t="shared" si="105"/>
        <v/>
      </c>
      <c r="R2270" s="51" t="str">
        <f>IF($B2270="","",IFERROR(VLOOKUP($B2270,'ABC rotación'!$C:$G,5,0),"C"))</f>
        <v/>
      </c>
      <c r="S2270" s="41" t="str">
        <f t="shared" si="106"/>
        <v/>
      </c>
      <c r="T2270" s="40" t="str">
        <f t="shared" si="107"/>
        <v/>
      </c>
      <c r="U2270" s="23" t="str">
        <f>IF($B2270="","",VLOOKUP($T2270,Tablas!$X$14:$Y$17,2,1))</f>
        <v/>
      </c>
    </row>
    <row r="2271" spans="2:21" x14ac:dyDescent="0.2">
      <c r="B2271" s="1" t="str">
        <f>IF(Tablas!B2269="","",Tablas!B2269)</f>
        <v/>
      </c>
      <c r="C2271" s="1" t="str">
        <f>IF(Tablas!C2269="","",Tablas!C2269)</f>
        <v/>
      </c>
      <c r="D2271" s="1" t="str">
        <f>IF(Tablas!D2269="","",Tablas!D2269)</f>
        <v/>
      </c>
      <c r="E2271" s="1" t="str">
        <f>IF(Tablas!E2269="","",Tablas!E2269)</f>
        <v/>
      </c>
      <c r="F2271" s="1" t="str">
        <f>IF(Tablas!F2269="","",Tablas!F2269)</f>
        <v/>
      </c>
      <c r="G2271" s="1" t="str">
        <f>IF(Tablas!I2269="","",Tablas!I2269)</f>
        <v/>
      </c>
      <c r="H2271" s="1" t="s">
        <v>911</v>
      </c>
      <c r="I2271" s="39" t="str">
        <f>IF($B2271="","",-SUMIFS(Tabla7[Cantidad],Tabla7[Código del producto],$B2271,Tabla7[Tipo de movimiento],"SALIDA",Tabla7[Mes],I$5))</f>
        <v/>
      </c>
      <c r="J2271" s="39" t="str">
        <f>IF($B2271="","",-SUMIFS(Tabla7[Cantidad],Tabla7[Código del producto],$B2271,Tabla7[Tipo de movimiento],"SALIDA",Tabla7[Mes],J$5))</f>
        <v/>
      </c>
      <c r="K2271" s="39" t="str">
        <f>IF($B2271="","",-SUMIFS(Tabla7[Cantidad],Tabla7[Código del producto],$B2271,Tabla7[Tipo de movimiento],"SALIDA",Tabla7[Mes],K$5))</f>
        <v/>
      </c>
      <c r="L2271" s="39" t="str">
        <f>IF($B2271="","",-SUMIFS(Tabla7[Cantidad],Tabla7[Código del producto],$B2271,Tabla7[Tipo de movimiento],"SALIDA",Tabla7[Mes],L$5))</f>
        <v/>
      </c>
      <c r="M2271" s="39" t="str">
        <f>IF($B2271="","",-SUMIFS(Tabla7[Cantidad],Tabla7[Código del producto],$B2271,Tabla7[Tipo de movimiento],"SALIDA",Tabla7[Mes],M$5))</f>
        <v/>
      </c>
      <c r="N2271" s="39" t="str">
        <f>IF($B2271="","",-SUMIFS(Tabla7[Cantidad],Tabla7[Código del producto],$B2271,Tabla7[Tipo de movimiento],"SALIDA",Tabla7[Mes],N$5))</f>
        <v/>
      </c>
      <c r="O2271" s="39" t="str">
        <f>IF($B2271="","",-SUMIFS(Tabla7[Cantidad],Tabla7[Código del producto],$B2271,Tabla7[Tipo de movimiento],"SALIDA",Tabla7[Mes],O$5))</f>
        <v/>
      </c>
      <c r="P2271" s="39" t="str">
        <f>IF($B2271="","",-SUMIFS(Tabla7[Cantidad],Tabla7[Código del producto],$B2271,Tabla7[Tipo de movimiento],"SALIDA",Tabla7[Mes],P$5))</f>
        <v/>
      </c>
      <c r="Q2271" s="39" t="str">
        <f t="shared" si="105"/>
        <v/>
      </c>
      <c r="R2271" s="51" t="str">
        <f>IF($B2271="","",IFERROR(VLOOKUP($B2271,'ABC rotación'!$C:$G,5,0),"C"))</f>
        <v/>
      </c>
      <c r="S2271" s="41" t="str">
        <f t="shared" si="106"/>
        <v/>
      </c>
      <c r="T2271" s="40" t="str">
        <f t="shared" si="107"/>
        <v/>
      </c>
      <c r="U2271" s="23" t="str">
        <f>IF($B2271="","",VLOOKUP($T2271,Tablas!$X$14:$Y$17,2,1))</f>
        <v/>
      </c>
    </row>
    <row r="2272" spans="2:21" x14ac:dyDescent="0.2">
      <c r="B2272" s="1" t="str">
        <f>IF(Tablas!B2270="","",Tablas!B2270)</f>
        <v/>
      </c>
      <c r="C2272" s="1" t="str">
        <f>IF(Tablas!C2270="","",Tablas!C2270)</f>
        <v/>
      </c>
      <c r="D2272" s="1" t="str">
        <f>IF(Tablas!D2270="","",Tablas!D2270)</f>
        <v/>
      </c>
      <c r="E2272" s="1" t="str">
        <f>IF(Tablas!E2270="","",Tablas!E2270)</f>
        <v/>
      </c>
      <c r="F2272" s="1" t="str">
        <f>IF(Tablas!F2270="","",Tablas!F2270)</f>
        <v/>
      </c>
      <c r="G2272" s="1" t="str">
        <f>IF(Tablas!I2270="","",Tablas!I2270)</f>
        <v/>
      </c>
      <c r="H2272" s="1" t="s">
        <v>911</v>
      </c>
      <c r="I2272" s="39" t="str">
        <f>IF($B2272="","",-SUMIFS(Tabla7[Cantidad],Tabla7[Código del producto],$B2272,Tabla7[Tipo de movimiento],"SALIDA",Tabla7[Mes],I$5))</f>
        <v/>
      </c>
      <c r="J2272" s="39" t="str">
        <f>IF($B2272="","",-SUMIFS(Tabla7[Cantidad],Tabla7[Código del producto],$B2272,Tabla7[Tipo de movimiento],"SALIDA",Tabla7[Mes],J$5))</f>
        <v/>
      </c>
      <c r="K2272" s="39" t="str">
        <f>IF($B2272="","",-SUMIFS(Tabla7[Cantidad],Tabla7[Código del producto],$B2272,Tabla7[Tipo de movimiento],"SALIDA",Tabla7[Mes],K$5))</f>
        <v/>
      </c>
      <c r="L2272" s="39" t="str">
        <f>IF($B2272="","",-SUMIFS(Tabla7[Cantidad],Tabla7[Código del producto],$B2272,Tabla7[Tipo de movimiento],"SALIDA",Tabla7[Mes],L$5))</f>
        <v/>
      </c>
      <c r="M2272" s="39" t="str">
        <f>IF($B2272="","",-SUMIFS(Tabla7[Cantidad],Tabla7[Código del producto],$B2272,Tabla7[Tipo de movimiento],"SALIDA",Tabla7[Mes],M$5))</f>
        <v/>
      </c>
      <c r="N2272" s="39" t="str">
        <f>IF($B2272="","",-SUMIFS(Tabla7[Cantidad],Tabla7[Código del producto],$B2272,Tabla7[Tipo de movimiento],"SALIDA",Tabla7[Mes],N$5))</f>
        <v/>
      </c>
      <c r="O2272" s="39" t="str">
        <f>IF($B2272="","",-SUMIFS(Tabla7[Cantidad],Tabla7[Código del producto],$B2272,Tabla7[Tipo de movimiento],"SALIDA",Tabla7[Mes],O$5))</f>
        <v/>
      </c>
      <c r="P2272" s="39" t="str">
        <f>IF($B2272="","",-SUMIFS(Tabla7[Cantidad],Tabla7[Código del producto],$B2272,Tabla7[Tipo de movimiento],"SALIDA",Tabla7[Mes],P$5))</f>
        <v/>
      </c>
      <c r="Q2272" s="39" t="str">
        <f t="shared" si="105"/>
        <v/>
      </c>
      <c r="R2272" s="51" t="str">
        <f>IF($B2272="","",IFERROR(VLOOKUP($B2272,'ABC rotación'!$C:$G,5,0),"C"))</f>
        <v/>
      </c>
      <c r="S2272" s="41" t="str">
        <f t="shared" si="106"/>
        <v/>
      </c>
      <c r="T2272" s="40" t="str">
        <f t="shared" si="107"/>
        <v/>
      </c>
      <c r="U2272" s="23" t="str">
        <f>IF($B2272="","",VLOOKUP($T2272,Tablas!$X$14:$Y$17,2,1))</f>
        <v/>
      </c>
    </row>
    <row r="2273" spans="2:21" x14ac:dyDescent="0.2">
      <c r="B2273" s="1" t="str">
        <f>IF(Tablas!B2271="","",Tablas!B2271)</f>
        <v/>
      </c>
      <c r="C2273" s="1" t="str">
        <f>IF(Tablas!C2271="","",Tablas!C2271)</f>
        <v/>
      </c>
      <c r="D2273" s="1" t="str">
        <f>IF(Tablas!D2271="","",Tablas!D2271)</f>
        <v/>
      </c>
      <c r="E2273" s="1" t="str">
        <f>IF(Tablas!E2271="","",Tablas!E2271)</f>
        <v/>
      </c>
      <c r="F2273" s="1" t="str">
        <f>IF(Tablas!F2271="","",Tablas!F2271)</f>
        <v/>
      </c>
      <c r="G2273" s="1" t="str">
        <f>IF(Tablas!I2271="","",Tablas!I2271)</f>
        <v/>
      </c>
      <c r="H2273" s="1" t="s">
        <v>911</v>
      </c>
      <c r="I2273" s="39" t="str">
        <f>IF($B2273="","",-SUMIFS(Tabla7[Cantidad],Tabla7[Código del producto],$B2273,Tabla7[Tipo de movimiento],"SALIDA",Tabla7[Mes],I$5))</f>
        <v/>
      </c>
      <c r="J2273" s="39" t="str">
        <f>IF($B2273="","",-SUMIFS(Tabla7[Cantidad],Tabla7[Código del producto],$B2273,Tabla7[Tipo de movimiento],"SALIDA",Tabla7[Mes],J$5))</f>
        <v/>
      </c>
      <c r="K2273" s="39" t="str">
        <f>IF($B2273="","",-SUMIFS(Tabla7[Cantidad],Tabla7[Código del producto],$B2273,Tabla7[Tipo de movimiento],"SALIDA",Tabla7[Mes],K$5))</f>
        <v/>
      </c>
      <c r="L2273" s="39" t="str">
        <f>IF($B2273="","",-SUMIFS(Tabla7[Cantidad],Tabla7[Código del producto],$B2273,Tabla7[Tipo de movimiento],"SALIDA",Tabla7[Mes],L$5))</f>
        <v/>
      </c>
      <c r="M2273" s="39" t="str">
        <f>IF($B2273="","",-SUMIFS(Tabla7[Cantidad],Tabla7[Código del producto],$B2273,Tabla7[Tipo de movimiento],"SALIDA",Tabla7[Mes],M$5))</f>
        <v/>
      </c>
      <c r="N2273" s="39" t="str">
        <f>IF($B2273="","",-SUMIFS(Tabla7[Cantidad],Tabla7[Código del producto],$B2273,Tabla7[Tipo de movimiento],"SALIDA",Tabla7[Mes],N$5))</f>
        <v/>
      </c>
      <c r="O2273" s="39" t="str">
        <f>IF($B2273="","",-SUMIFS(Tabla7[Cantidad],Tabla7[Código del producto],$B2273,Tabla7[Tipo de movimiento],"SALIDA",Tabla7[Mes],O$5))</f>
        <v/>
      </c>
      <c r="P2273" s="39" t="str">
        <f>IF($B2273="","",-SUMIFS(Tabla7[Cantidad],Tabla7[Código del producto],$B2273,Tabla7[Tipo de movimiento],"SALIDA",Tabla7[Mes],P$5))</f>
        <v/>
      </c>
      <c r="Q2273" s="39" t="str">
        <f t="shared" si="105"/>
        <v/>
      </c>
      <c r="R2273" s="51" t="str">
        <f>IF($B2273="","",IFERROR(VLOOKUP($B2273,'ABC rotación'!$C:$G,5,0),"C"))</f>
        <v/>
      </c>
      <c r="S2273" s="41" t="str">
        <f t="shared" si="106"/>
        <v/>
      </c>
      <c r="T2273" s="40" t="str">
        <f t="shared" si="107"/>
        <v/>
      </c>
      <c r="U2273" s="23" t="str">
        <f>IF($B2273="","",VLOOKUP($T2273,Tablas!$X$14:$Y$17,2,1))</f>
        <v/>
      </c>
    </row>
    <row r="2274" spans="2:21" x14ac:dyDescent="0.2">
      <c r="B2274" s="1" t="str">
        <f>IF(Tablas!B2272="","",Tablas!B2272)</f>
        <v/>
      </c>
      <c r="C2274" s="1" t="str">
        <f>IF(Tablas!C2272="","",Tablas!C2272)</f>
        <v/>
      </c>
      <c r="D2274" s="1" t="str">
        <f>IF(Tablas!D2272="","",Tablas!D2272)</f>
        <v/>
      </c>
      <c r="E2274" s="1" t="str">
        <f>IF(Tablas!E2272="","",Tablas!E2272)</f>
        <v/>
      </c>
      <c r="F2274" s="1" t="str">
        <f>IF(Tablas!F2272="","",Tablas!F2272)</f>
        <v/>
      </c>
      <c r="G2274" s="1" t="str">
        <f>IF(Tablas!I2272="","",Tablas!I2272)</f>
        <v/>
      </c>
      <c r="H2274" s="1" t="s">
        <v>911</v>
      </c>
      <c r="I2274" s="39" t="str">
        <f>IF($B2274="","",-SUMIFS(Tabla7[Cantidad],Tabla7[Código del producto],$B2274,Tabla7[Tipo de movimiento],"SALIDA",Tabla7[Mes],I$5))</f>
        <v/>
      </c>
      <c r="J2274" s="39" t="str">
        <f>IF($B2274="","",-SUMIFS(Tabla7[Cantidad],Tabla7[Código del producto],$B2274,Tabla7[Tipo de movimiento],"SALIDA",Tabla7[Mes],J$5))</f>
        <v/>
      </c>
      <c r="K2274" s="39" t="str">
        <f>IF($B2274="","",-SUMIFS(Tabla7[Cantidad],Tabla7[Código del producto],$B2274,Tabla7[Tipo de movimiento],"SALIDA",Tabla7[Mes],K$5))</f>
        <v/>
      </c>
      <c r="L2274" s="39" t="str">
        <f>IF($B2274="","",-SUMIFS(Tabla7[Cantidad],Tabla7[Código del producto],$B2274,Tabla7[Tipo de movimiento],"SALIDA",Tabla7[Mes],L$5))</f>
        <v/>
      </c>
      <c r="M2274" s="39" t="str">
        <f>IF($B2274="","",-SUMIFS(Tabla7[Cantidad],Tabla7[Código del producto],$B2274,Tabla7[Tipo de movimiento],"SALIDA",Tabla7[Mes],M$5))</f>
        <v/>
      </c>
      <c r="N2274" s="39" t="str">
        <f>IF($B2274="","",-SUMIFS(Tabla7[Cantidad],Tabla7[Código del producto],$B2274,Tabla7[Tipo de movimiento],"SALIDA",Tabla7[Mes],N$5))</f>
        <v/>
      </c>
      <c r="O2274" s="39" t="str">
        <f>IF($B2274="","",-SUMIFS(Tabla7[Cantidad],Tabla7[Código del producto],$B2274,Tabla7[Tipo de movimiento],"SALIDA",Tabla7[Mes],O$5))</f>
        <v/>
      </c>
      <c r="P2274" s="39" t="str">
        <f>IF($B2274="","",-SUMIFS(Tabla7[Cantidad],Tabla7[Código del producto],$B2274,Tabla7[Tipo de movimiento],"SALIDA",Tabla7[Mes],P$5))</f>
        <v/>
      </c>
      <c r="Q2274" s="39" t="str">
        <f t="shared" si="105"/>
        <v/>
      </c>
      <c r="R2274" s="51" t="str">
        <f>IF($B2274="","",IFERROR(VLOOKUP($B2274,'ABC rotación'!$C:$G,5,0),"C"))</f>
        <v/>
      </c>
      <c r="S2274" s="41" t="str">
        <f t="shared" si="106"/>
        <v/>
      </c>
      <c r="T2274" s="40" t="str">
        <f t="shared" si="107"/>
        <v/>
      </c>
      <c r="U2274" s="23" t="str">
        <f>IF($B2274="","",VLOOKUP($T2274,Tablas!$X$14:$Y$17,2,1))</f>
        <v/>
      </c>
    </row>
    <row r="2275" spans="2:21" x14ac:dyDescent="0.2">
      <c r="B2275" s="1" t="str">
        <f>IF(Tablas!B2273="","",Tablas!B2273)</f>
        <v/>
      </c>
      <c r="C2275" s="1" t="str">
        <f>IF(Tablas!C2273="","",Tablas!C2273)</f>
        <v/>
      </c>
      <c r="D2275" s="1" t="str">
        <f>IF(Tablas!D2273="","",Tablas!D2273)</f>
        <v/>
      </c>
      <c r="E2275" s="1" t="str">
        <f>IF(Tablas!E2273="","",Tablas!E2273)</f>
        <v/>
      </c>
      <c r="F2275" s="1" t="str">
        <f>IF(Tablas!F2273="","",Tablas!F2273)</f>
        <v/>
      </c>
      <c r="G2275" s="1" t="str">
        <f>IF(Tablas!I2273="","",Tablas!I2273)</f>
        <v/>
      </c>
      <c r="H2275" s="1" t="s">
        <v>911</v>
      </c>
      <c r="I2275" s="39" t="str">
        <f>IF($B2275="","",-SUMIFS(Tabla7[Cantidad],Tabla7[Código del producto],$B2275,Tabla7[Tipo de movimiento],"SALIDA",Tabla7[Mes],I$5))</f>
        <v/>
      </c>
      <c r="J2275" s="39" t="str">
        <f>IF($B2275="","",-SUMIFS(Tabla7[Cantidad],Tabla7[Código del producto],$B2275,Tabla7[Tipo de movimiento],"SALIDA",Tabla7[Mes],J$5))</f>
        <v/>
      </c>
      <c r="K2275" s="39" t="str">
        <f>IF($B2275="","",-SUMIFS(Tabla7[Cantidad],Tabla7[Código del producto],$B2275,Tabla7[Tipo de movimiento],"SALIDA",Tabla7[Mes],K$5))</f>
        <v/>
      </c>
      <c r="L2275" s="39" t="str">
        <f>IF($B2275="","",-SUMIFS(Tabla7[Cantidad],Tabla7[Código del producto],$B2275,Tabla7[Tipo de movimiento],"SALIDA",Tabla7[Mes],L$5))</f>
        <v/>
      </c>
      <c r="M2275" s="39" t="str">
        <f>IF($B2275="","",-SUMIFS(Tabla7[Cantidad],Tabla7[Código del producto],$B2275,Tabla7[Tipo de movimiento],"SALIDA",Tabla7[Mes],M$5))</f>
        <v/>
      </c>
      <c r="N2275" s="39" t="str">
        <f>IF($B2275="","",-SUMIFS(Tabla7[Cantidad],Tabla7[Código del producto],$B2275,Tabla7[Tipo de movimiento],"SALIDA",Tabla7[Mes],N$5))</f>
        <v/>
      </c>
      <c r="O2275" s="39" t="str">
        <f>IF($B2275="","",-SUMIFS(Tabla7[Cantidad],Tabla7[Código del producto],$B2275,Tabla7[Tipo de movimiento],"SALIDA",Tabla7[Mes],O$5))</f>
        <v/>
      </c>
      <c r="P2275" s="39" t="str">
        <f>IF($B2275="","",-SUMIFS(Tabla7[Cantidad],Tabla7[Código del producto],$B2275,Tabla7[Tipo de movimiento],"SALIDA",Tabla7[Mes],P$5))</f>
        <v/>
      </c>
      <c r="Q2275" s="39" t="str">
        <f t="shared" si="105"/>
        <v/>
      </c>
      <c r="R2275" s="51" t="str">
        <f>IF($B2275="","",IFERROR(VLOOKUP($B2275,'ABC rotación'!$C:$G,5,0),"C"))</f>
        <v/>
      </c>
      <c r="S2275" s="41" t="str">
        <f t="shared" si="106"/>
        <v/>
      </c>
      <c r="T2275" s="40" t="str">
        <f t="shared" si="107"/>
        <v/>
      </c>
      <c r="U2275" s="23" t="str">
        <f>IF($B2275="","",VLOOKUP($T2275,Tablas!$X$14:$Y$17,2,1))</f>
        <v/>
      </c>
    </row>
    <row r="2276" spans="2:21" x14ac:dyDescent="0.2">
      <c r="B2276" s="1" t="str">
        <f>IF(Tablas!B2274="","",Tablas!B2274)</f>
        <v/>
      </c>
      <c r="C2276" s="1" t="str">
        <f>IF(Tablas!C2274="","",Tablas!C2274)</f>
        <v/>
      </c>
      <c r="D2276" s="1" t="str">
        <f>IF(Tablas!D2274="","",Tablas!D2274)</f>
        <v/>
      </c>
      <c r="E2276" s="1" t="str">
        <f>IF(Tablas!E2274="","",Tablas!E2274)</f>
        <v/>
      </c>
      <c r="F2276" s="1" t="str">
        <f>IF(Tablas!F2274="","",Tablas!F2274)</f>
        <v/>
      </c>
      <c r="G2276" s="1" t="str">
        <f>IF(Tablas!I2274="","",Tablas!I2274)</f>
        <v/>
      </c>
      <c r="H2276" s="1" t="s">
        <v>911</v>
      </c>
      <c r="I2276" s="39" t="str">
        <f>IF($B2276="","",-SUMIFS(Tabla7[Cantidad],Tabla7[Código del producto],$B2276,Tabla7[Tipo de movimiento],"SALIDA",Tabla7[Mes],I$5))</f>
        <v/>
      </c>
      <c r="J2276" s="39" t="str">
        <f>IF($B2276="","",-SUMIFS(Tabla7[Cantidad],Tabla7[Código del producto],$B2276,Tabla7[Tipo de movimiento],"SALIDA",Tabla7[Mes],J$5))</f>
        <v/>
      </c>
      <c r="K2276" s="39" t="str">
        <f>IF($B2276="","",-SUMIFS(Tabla7[Cantidad],Tabla7[Código del producto],$B2276,Tabla7[Tipo de movimiento],"SALIDA",Tabla7[Mes],K$5))</f>
        <v/>
      </c>
      <c r="L2276" s="39" t="str">
        <f>IF($B2276="","",-SUMIFS(Tabla7[Cantidad],Tabla7[Código del producto],$B2276,Tabla7[Tipo de movimiento],"SALIDA",Tabla7[Mes],L$5))</f>
        <v/>
      </c>
      <c r="M2276" s="39" t="str">
        <f>IF($B2276="","",-SUMIFS(Tabla7[Cantidad],Tabla7[Código del producto],$B2276,Tabla7[Tipo de movimiento],"SALIDA",Tabla7[Mes],M$5))</f>
        <v/>
      </c>
      <c r="N2276" s="39" t="str">
        <f>IF($B2276="","",-SUMIFS(Tabla7[Cantidad],Tabla7[Código del producto],$B2276,Tabla7[Tipo de movimiento],"SALIDA",Tabla7[Mes],N$5))</f>
        <v/>
      </c>
      <c r="O2276" s="39" t="str">
        <f>IF($B2276="","",-SUMIFS(Tabla7[Cantidad],Tabla7[Código del producto],$B2276,Tabla7[Tipo de movimiento],"SALIDA",Tabla7[Mes],O$5))</f>
        <v/>
      </c>
      <c r="P2276" s="39" t="str">
        <f>IF($B2276="","",-SUMIFS(Tabla7[Cantidad],Tabla7[Código del producto],$B2276,Tabla7[Tipo de movimiento],"SALIDA",Tabla7[Mes],P$5))</f>
        <v/>
      </c>
      <c r="Q2276" s="39" t="str">
        <f t="shared" si="105"/>
        <v/>
      </c>
      <c r="R2276" s="51" t="str">
        <f>IF($B2276="","",IFERROR(VLOOKUP($B2276,'ABC rotación'!$C:$G,5,0),"C"))</f>
        <v/>
      </c>
      <c r="S2276" s="41" t="str">
        <f t="shared" si="106"/>
        <v/>
      </c>
      <c r="T2276" s="40" t="str">
        <f t="shared" si="107"/>
        <v/>
      </c>
      <c r="U2276" s="23" t="str">
        <f>IF($B2276="","",VLOOKUP($T2276,Tablas!$X$14:$Y$17,2,1))</f>
        <v/>
      </c>
    </row>
    <row r="2277" spans="2:21" x14ac:dyDescent="0.2">
      <c r="B2277" s="1" t="str">
        <f>IF(Tablas!B2275="","",Tablas!B2275)</f>
        <v/>
      </c>
      <c r="C2277" s="1" t="str">
        <f>IF(Tablas!C2275="","",Tablas!C2275)</f>
        <v/>
      </c>
      <c r="D2277" s="1" t="str">
        <f>IF(Tablas!D2275="","",Tablas!D2275)</f>
        <v/>
      </c>
      <c r="E2277" s="1" t="str">
        <f>IF(Tablas!E2275="","",Tablas!E2275)</f>
        <v/>
      </c>
      <c r="F2277" s="1" t="str">
        <f>IF(Tablas!F2275="","",Tablas!F2275)</f>
        <v/>
      </c>
      <c r="G2277" s="1" t="str">
        <f>IF(Tablas!I2275="","",Tablas!I2275)</f>
        <v/>
      </c>
      <c r="H2277" s="1" t="s">
        <v>911</v>
      </c>
      <c r="I2277" s="39" t="str">
        <f>IF($B2277="","",-SUMIFS(Tabla7[Cantidad],Tabla7[Código del producto],$B2277,Tabla7[Tipo de movimiento],"SALIDA",Tabla7[Mes],I$5))</f>
        <v/>
      </c>
      <c r="J2277" s="39" t="str">
        <f>IF($B2277="","",-SUMIFS(Tabla7[Cantidad],Tabla7[Código del producto],$B2277,Tabla7[Tipo de movimiento],"SALIDA",Tabla7[Mes],J$5))</f>
        <v/>
      </c>
      <c r="K2277" s="39" t="str">
        <f>IF($B2277="","",-SUMIFS(Tabla7[Cantidad],Tabla7[Código del producto],$B2277,Tabla7[Tipo de movimiento],"SALIDA",Tabla7[Mes],K$5))</f>
        <v/>
      </c>
      <c r="L2277" s="39" t="str">
        <f>IF($B2277="","",-SUMIFS(Tabla7[Cantidad],Tabla7[Código del producto],$B2277,Tabla7[Tipo de movimiento],"SALIDA",Tabla7[Mes],L$5))</f>
        <v/>
      </c>
      <c r="M2277" s="39" t="str">
        <f>IF($B2277="","",-SUMIFS(Tabla7[Cantidad],Tabla7[Código del producto],$B2277,Tabla7[Tipo de movimiento],"SALIDA",Tabla7[Mes],M$5))</f>
        <v/>
      </c>
      <c r="N2277" s="39" t="str">
        <f>IF($B2277="","",-SUMIFS(Tabla7[Cantidad],Tabla7[Código del producto],$B2277,Tabla7[Tipo de movimiento],"SALIDA",Tabla7[Mes],N$5))</f>
        <v/>
      </c>
      <c r="O2277" s="39" t="str">
        <f>IF($B2277="","",-SUMIFS(Tabla7[Cantidad],Tabla7[Código del producto],$B2277,Tabla7[Tipo de movimiento],"SALIDA",Tabla7[Mes],O$5))</f>
        <v/>
      </c>
      <c r="P2277" s="39" t="str">
        <f>IF($B2277="","",-SUMIFS(Tabla7[Cantidad],Tabla7[Código del producto],$B2277,Tabla7[Tipo de movimiento],"SALIDA",Tabla7[Mes],P$5))</f>
        <v/>
      </c>
      <c r="Q2277" s="39" t="str">
        <f t="shared" si="105"/>
        <v/>
      </c>
      <c r="R2277" s="51" t="str">
        <f>IF($B2277="","",IFERROR(VLOOKUP($B2277,'ABC rotación'!$C:$G,5,0),"C"))</f>
        <v/>
      </c>
      <c r="S2277" s="41" t="str">
        <f t="shared" si="106"/>
        <v/>
      </c>
      <c r="T2277" s="40" t="str">
        <f t="shared" si="107"/>
        <v/>
      </c>
      <c r="U2277" s="23" t="str">
        <f>IF($B2277="","",VLOOKUP($T2277,Tablas!$X$14:$Y$17,2,1))</f>
        <v/>
      </c>
    </row>
    <row r="2278" spans="2:21" x14ac:dyDescent="0.2">
      <c r="B2278" s="1" t="str">
        <f>IF(Tablas!B2276="","",Tablas!B2276)</f>
        <v/>
      </c>
      <c r="C2278" s="1" t="str">
        <f>IF(Tablas!C2276="","",Tablas!C2276)</f>
        <v/>
      </c>
      <c r="D2278" s="1" t="str">
        <f>IF(Tablas!D2276="","",Tablas!D2276)</f>
        <v/>
      </c>
      <c r="E2278" s="1" t="str">
        <f>IF(Tablas!E2276="","",Tablas!E2276)</f>
        <v/>
      </c>
      <c r="F2278" s="1" t="str">
        <f>IF(Tablas!F2276="","",Tablas!F2276)</f>
        <v/>
      </c>
      <c r="G2278" s="1" t="str">
        <f>IF(Tablas!I2276="","",Tablas!I2276)</f>
        <v/>
      </c>
      <c r="H2278" s="1" t="s">
        <v>911</v>
      </c>
      <c r="I2278" s="39" t="str">
        <f>IF($B2278="","",-SUMIFS(Tabla7[Cantidad],Tabla7[Código del producto],$B2278,Tabla7[Tipo de movimiento],"SALIDA",Tabla7[Mes],I$5))</f>
        <v/>
      </c>
      <c r="J2278" s="39" t="str">
        <f>IF($B2278="","",-SUMIFS(Tabla7[Cantidad],Tabla7[Código del producto],$B2278,Tabla7[Tipo de movimiento],"SALIDA",Tabla7[Mes],J$5))</f>
        <v/>
      </c>
      <c r="K2278" s="39" t="str">
        <f>IF($B2278="","",-SUMIFS(Tabla7[Cantidad],Tabla7[Código del producto],$B2278,Tabla7[Tipo de movimiento],"SALIDA",Tabla7[Mes],K$5))</f>
        <v/>
      </c>
      <c r="L2278" s="39" t="str">
        <f>IF($B2278="","",-SUMIFS(Tabla7[Cantidad],Tabla7[Código del producto],$B2278,Tabla7[Tipo de movimiento],"SALIDA",Tabla7[Mes],L$5))</f>
        <v/>
      </c>
      <c r="M2278" s="39" t="str">
        <f>IF($B2278="","",-SUMIFS(Tabla7[Cantidad],Tabla7[Código del producto],$B2278,Tabla7[Tipo de movimiento],"SALIDA",Tabla7[Mes],M$5))</f>
        <v/>
      </c>
      <c r="N2278" s="39" t="str">
        <f>IF($B2278="","",-SUMIFS(Tabla7[Cantidad],Tabla7[Código del producto],$B2278,Tabla7[Tipo de movimiento],"SALIDA",Tabla7[Mes],N$5))</f>
        <v/>
      </c>
      <c r="O2278" s="39" t="str">
        <f>IF($B2278="","",-SUMIFS(Tabla7[Cantidad],Tabla7[Código del producto],$B2278,Tabla7[Tipo de movimiento],"SALIDA",Tabla7[Mes],O$5))</f>
        <v/>
      </c>
      <c r="P2278" s="39" t="str">
        <f>IF($B2278="","",-SUMIFS(Tabla7[Cantidad],Tabla7[Código del producto],$B2278,Tabla7[Tipo de movimiento],"SALIDA",Tabla7[Mes],P$5))</f>
        <v/>
      </c>
      <c r="Q2278" s="39" t="str">
        <f t="shared" si="105"/>
        <v/>
      </c>
      <c r="R2278" s="51" t="str">
        <f>IF($B2278="","",IFERROR(VLOOKUP($B2278,'ABC rotación'!$C:$G,5,0),"C"))</f>
        <v/>
      </c>
      <c r="S2278" s="41" t="str">
        <f t="shared" si="106"/>
        <v/>
      </c>
      <c r="T2278" s="40" t="str">
        <f t="shared" si="107"/>
        <v/>
      </c>
      <c r="U2278" s="23" t="str">
        <f>IF($B2278="","",VLOOKUP($T2278,Tablas!$X$14:$Y$17,2,1))</f>
        <v/>
      </c>
    </row>
    <row r="2279" spans="2:21" x14ac:dyDescent="0.2">
      <c r="B2279" s="1" t="str">
        <f>IF(Tablas!B2277="","",Tablas!B2277)</f>
        <v/>
      </c>
      <c r="C2279" s="1" t="str">
        <f>IF(Tablas!C2277="","",Tablas!C2277)</f>
        <v/>
      </c>
      <c r="D2279" s="1" t="str">
        <f>IF(Tablas!D2277="","",Tablas!D2277)</f>
        <v/>
      </c>
      <c r="E2279" s="1" t="str">
        <f>IF(Tablas!E2277="","",Tablas!E2277)</f>
        <v/>
      </c>
      <c r="F2279" s="1" t="str">
        <f>IF(Tablas!F2277="","",Tablas!F2277)</f>
        <v/>
      </c>
      <c r="G2279" s="1" t="str">
        <f>IF(Tablas!I2277="","",Tablas!I2277)</f>
        <v/>
      </c>
      <c r="H2279" s="1" t="s">
        <v>911</v>
      </c>
      <c r="I2279" s="39" t="str">
        <f>IF($B2279="","",-SUMIFS(Tabla7[Cantidad],Tabla7[Código del producto],$B2279,Tabla7[Tipo de movimiento],"SALIDA",Tabla7[Mes],I$5))</f>
        <v/>
      </c>
      <c r="J2279" s="39" t="str">
        <f>IF($B2279="","",-SUMIFS(Tabla7[Cantidad],Tabla7[Código del producto],$B2279,Tabla7[Tipo de movimiento],"SALIDA",Tabla7[Mes],J$5))</f>
        <v/>
      </c>
      <c r="K2279" s="39" t="str">
        <f>IF($B2279="","",-SUMIFS(Tabla7[Cantidad],Tabla7[Código del producto],$B2279,Tabla7[Tipo de movimiento],"SALIDA",Tabla7[Mes],K$5))</f>
        <v/>
      </c>
      <c r="L2279" s="39" t="str">
        <f>IF($B2279="","",-SUMIFS(Tabla7[Cantidad],Tabla7[Código del producto],$B2279,Tabla7[Tipo de movimiento],"SALIDA",Tabla7[Mes],L$5))</f>
        <v/>
      </c>
      <c r="M2279" s="39" t="str">
        <f>IF($B2279="","",-SUMIFS(Tabla7[Cantidad],Tabla7[Código del producto],$B2279,Tabla7[Tipo de movimiento],"SALIDA",Tabla7[Mes],M$5))</f>
        <v/>
      </c>
      <c r="N2279" s="39" t="str">
        <f>IF($B2279="","",-SUMIFS(Tabla7[Cantidad],Tabla7[Código del producto],$B2279,Tabla7[Tipo de movimiento],"SALIDA",Tabla7[Mes],N$5))</f>
        <v/>
      </c>
      <c r="O2279" s="39" t="str">
        <f>IF($B2279="","",-SUMIFS(Tabla7[Cantidad],Tabla7[Código del producto],$B2279,Tabla7[Tipo de movimiento],"SALIDA",Tabla7[Mes],O$5))</f>
        <v/>
      </c>
      <c r="P2279" s="39" t="str">
        <f>IF($B2279="","",-SUMIFS(Tabla7[Cantidad],Tabla7[Código del producto],$B2279,Tabla7[Tipo de movimiento],"SALIDA",Tabla7[Mes],P$5))</f>
        <v/>
      </c>
      <c r="Q2279" s="39" t="str">
        <f t="shared" si="105"/>
        <v/>
      </c>
      <c r="R2279" s="51" t="str">
        <f>IF($B2279="","",IFERROR(VLOOKUP($B2279,'ABC rotación'!$C:$G,5,0),"C"))</f>
        <v/>
      </c>
      <c r="S2279" s="41" t="str">
        <f t="shared" si="106"/>
        <v/>
      </c>
      <c r="T2279" s="40" t="str">
        <f t="shared" si="107"/>
        <v/>
      </c>
      <c r="U2279" s="23" t="str">
        <f>IF($B2279="","",VLOOKUP($T2279,Tablas!$X$14:$Y$17,2,1))</f>
        <v/>
      </c>
    </row>
    <row r="2280" spans="2:21" x14ac:dyDescent="0.2">
      <c r="B2280" s="1" t="str">
        <f>IF(Tablas!B2278="","",Tablas!B2278)</f>
        <v/>
      </c>
      <c r="C2280" s="1" t="str">
        <f>IF(Tablas!C2278="","",Tablas!C2278)</f>
        <v/>
      </c>
      <c r="D2280" s="1" t="str">
        <f>IF(Tablas!D2278="","",Tablas!D2278)</f>
        <v/>
      </c>
      <c r="E2280" s="1" t="str">
        <f>IF(Tablas!E2278="","",Tablas!E2278)</f>
        <v/>
      </c>
      <c r="F2280" s="1" t="str">
        <f>IF(Tablas!F2278="","",Tablas!F2278)</f>
        <v/>
      </c>
      <c r="G2280" s="1" t="str">
        <f>IF(Tablas!I2278="","",Tablas!I2278)</f>
        <v/>
      </c>
      <c r="H2280" s="1" t="s">
        <v>911</v>
      </c>
      <c r="I2280" s="39" t="str">
        <f>IF($B2280="","",-SUMIFS(Tabla7[Cantidad],Tabla7[Código del producto],$B2280,Tabla7[Tipo de movimiento],"SALIDA",Tabla7[Mes],I$5))</f>
        <v/>
      </c>
      <c r="J2280" s="39" t="str">
        <f>IF($B2280="","",-SUMIFS(Tabla7[Cantidad],Tabla7[Código del producto],$B2280,Tabla7[Tipo de movimiento],"SALIDA",Tabla7[Mes],J$5))</f>
        <v/>
      </c>
      <c r="K2280" s="39" t="str">
        <f>IF($B2280="","",-SUMIFS(Tabla7[Cantidad],Tabla7[Código del producto],$B2280,Tabla7[Tipo de movimiento],"SALIDA",Tabla7[Mes],K$5))</f>
        <v/>
      </c>
      <c r="L2280" s="39" t="str">
        <f>IF($B2280="","",-SUMIFS(Tabla7[Cantidad],Tabla7[Código del producto],$B2280,Tabla7[Tipo de movimiento],"SALIDA",Tabla7[Mes],L$5))</f>
        <v/>
      </c>
      <c r="M2280" s="39" t="str">
        <f>IF($B2280="","",-SUMIFS(Tabla7[Cantidad],Tabla7[Código del producto],$B2280,Tabla7[Tipo de movimiento],"SALIDA",Tabla7[Mes],M$5))</f>
        <v/>
      </c>
      <c r="N2280" s="39" t="str">
        <f>IF($B2280="","",-SUMIFS(Tabla7[Cantidad],Tabla7[Código del producto],$B2280,Tabla7[Tipo de movimiento],"SALIDA",Tabla7[Mes],N$5))</f>
        <v/>
      </c>
      <c r="O2280" s="39" t="str">
        <f>IF($B2280="","",-SUMIFS(Tabla7[Cantidad],Tabla7[Código del producto],$B2280,Tabla7[Tipo de movimiento],"SALIDA",Tabla7[Mes],O$5))</f>
        <v/>
      </c>
      <c r="P2280" s="39" t="str">
        <f>IF($B2280="","",-SUMIFS(Tabla7[Cantidad],Tabla7[Código del producto],$B2280,Tabla7[Tipo de movimiento],"SALIDA",Tabla7[Mes],P$5))</f>
        <v/>
      </c>
      <c r="Q2280" s="39" t="str">
        <f t="shared" si="105"/>
        <v/>
      </c>
      <c r="R2280" s="51" t="str">
        <f>IF($B2280="","",IFERROR(VLOOKUP($B2280,'ABC rotación'!$C:$G,5,0),"C"))</f>
        <v/>
      </c>
      <c r="S2280" s="41" t="str">
        <f t="shared" si="106"/>
        <v/>
      </c>
      <c r="T2280" s="40" t="str">
        <f t="shared" si="107"/>
        <v/>
      </c>
      <c r="U2280" s="23" t="str">
        <f>IF($B2280="","",VLOOKUP($T2280,Tablas!$X$14:$Y$17,2,1))</f>
        <v/>
      </c>
    </row>
    <row r="2281" spans="2:21" x14ac:dyDescent="0.2">
      <c r="B2281" s="1" t="str">
        <f>IF(Tablas!B2279="","",Tablas!B2279)</f>
        <v/>
      </c>
      <c r="C2281" s="1" t="str">
        <f>IF(Tablas!C2279="","",Tablas!C2279)</f>
        <v/>
      </c>
      <c r="D2281" s="1" t="str">
        <f>IF(Tablas!D2279="","",Tablas!D2279)</f>
        <v/>
      </c>
      <c r="E2281" s="1" t="str">
        <f>IF(Tablas!E2279="","",Tablas!E2279)</f>
        <v/>
      </c>
      <c r="F2281" s="1" t="str">
        <f>IF(Tablas!F2279="","",Tablas!F2279)</f>
        <v/>
      </c>
      <c r="G2281" s="1" t="str">
        <f>IF(Tablas!I2279="","",Tablas!I2279)</f>
        <v/>
      </c>
      <c r="H2281" s="1" t="s">
        <v>911</v>
      </c>
      <c r="I2281" s="39" t="str">
        <f>IF($B2281="","",-SUMIFS(Tabla7[Cantidad],Tabla7[Código del producto],$B2281,Tabla7[Tipo de movimiento],"SALIDA",Tabla7[Mes],I$5))</f>
        <v/>
      </c>
      <c r="J2281" s="39" t="str">
        <f>IF($B2281="","",-SUMIFS(Tabla7[Cantidad],Tabla7[Código del producto],$B2281,Tabla7[Tipo de movimiento],"SALIDA",Tabla7[Mes],J$5))</f>
        <v/>
      </c>
      <c r="K2281" s="39" t="str">
        <f>IF($B2281="","",-SUMIFS(Tabla7[Cantidad],Tabla7[Código del producto],$B2281,Tabla7[Tipo de movimiento],"SALIDA",Tabla7[Mes],K$5))</f>
        <v/>
      </c>
      <c r="L2281" s="39" t="str">
        <f>IF($B2281="","",-SUMIFS(Tabla7[Cantidad],Tabla7[Código del producto],$B2281,Tabla7[Tipo de movimiento],"SALIDA",Tabla7[Mes],L$5))</f>
        <v/>
      </c>
      <c r="M2281" s="39" t="str">
        <f>IF($B2281="","",-SUMIFS(Tabla7[Cantidad],Tabla7[Código del producto],$B2281,Tabla7[Tipo de movimiento],"SALIDA",Tabla7[Mes],M$5))</f>
        <v/>
      </c>
      <c r="N2281" s="39" t="str">
        <f>IF($B2281="","",-SUMIFS(Tabla7[Cantidad],Tabla7[Código del producto],$B2281,Tabla7[Tipo de movimiento],"SALIDA",Tabla7[Mes],N$5))</f>
        <v/>
      </c>
      <c r="O2281" s="39" t="str">
        <f>IF($B2281="","",-SUMIFS(Tabla7[Cantidad],Tabla7[Código del producto],$B2281,Tabla7[Tipo de movimiento],"SALIDA",Tabla7[Mes],O$5))</f>
        <v/>
      </c>
      <c r="P2281" s="39" t="str">
        <f>IF($B2281="","",-SUMIFS(Tabla7[Cantidad],Tabla7[Código del producto],$B2281,Tabla7[Tipo de movimiento],"SALIDA",Tabla7[Mes],P$5))</f>
        <v/>
      </c>
      <c r="Q2281" s="39" t="str">
        <f t="shared" si="105"/>
        <v/>
      </c>
      <c r="R2281" s="51" t="str">
        <f>IF($B2281="","",IFERROR(VLOOKUP($B2281,'ABC rotación'!$C:$G,5,0),"C"))</f>
        <v/>
      </c>
      <c r="S2281" s="41" t="str">
        <f t="shared" si="106"/>
        <v/>
      </c>
      <c r="T2281" s="40" t="str">
        <f t="shared" si="107"/>
        <v/>
      </c>
      <c r="U2281" s="23" t="str">
        <f>IF($B2281="","",VLOOKUP($T2281,Tablas!$X$14:$Y$17,2,1))</f>
        <v/>
      </c>
    </row>
    <row r="2282" spans="2:21" x14ac:dyDescent="0.2">
      <c r="B2282" s="1" t="str">
        <f>IF(Tablas!B2280="","",Tablas!B2280)</f>
        <v/>
      </c>
      <c r="C2282" s="1" t="str">
        <f>IF(Tablas!C2280="","",Tablas!C2280)</f>
        <v/>
      </c>
      <c r="D2282" s="1" t="str">
        <f>IF(Tablas!D2280="","",Tablas!D2280)</f>
        <v/>
      </c>
      <c r="E2282" s="1" t="str">
        <f>IF(Tablas!E2280="","",Tablas!E2280)</f>
        <v/>
      </c>
      <c r="F2282" s="1" t="str">
        <f>IF(Tablas!F2280="","",Tablas!F2280)</f>
        <v/>
      </c>
      <c r="G2282" s="1" t="str">
        <f>IF(Tablas!I2280="","",Tablas!I2280)</f>
        <v/>
      </c>
      <c r="H2282" s="1" t="s">
        <v>911</v>
      </c>
      <c r="I2282" s="39" t="str">
        <f>IF($B2282="","",-SUMIFS(Tabla7[Cantidad],Tabla7[Código del producto],$B2282,Tabla7[Tipo de movimiento],"SALIDA",Tabla7[Mes],I$5))</f>
        <v/>
      </c>
      <c r="J2282" s="39" t="str">
        <f>IF($B2282="","",-SUMIFS(Tabla7[Cantidad],Tabla7[Código del producto],$B2282,Tabla7[Tipo de movimiento],"SALIDA",Tabla7[Mes],J$5))</f>
        <v/>
      </c>
      <c r="K2282" s="39" t="str">
        <f>IF($B2282="","",-SUMIFS(Tabla7[Cantidad],Tabla7[Código del producto],$B2282,Tabla7[Tipo de movimiento],"SALIDA",Tabla7[Mes],K$5))</f>
        <v/>
      </c>
      <c r="L2282" s="39" t="str">
        <f>IF($B2282="","",-SUMIFS(Tabla7[Cantidad],Tabla7[Código del producto],$B2282,Tabla7[Tipo de movimiento],"SALIDA",Tabla7[Mes],L$5))</f>
        <v/>
      </c>
      <c r="M2282" s="39" t="str">
        <f>IF($B2282="","",-SUMIFS(Tabla7[Cantidad],Tabla7[Código del producto],$B2282,Tabla7[Tipo de movimiento],"SALIDA",Tabla7[Mes],M$5))</f>
        <v/>
      </c>
      <c r="N2282" s="39" t="str">
        <f>IF($B2282="","",-SUMIFS(Tabla7[Cantidad],Tabla7[Código del producto],$B2282,Tabla7[Tipo de movimiento],"SALIDA",Tabla7[Mes],N$5))</f>
        <v/>
      </c>
      <c r="O2282" s="39" t="str">
        <f>IF($B2282="","",-SUMIFS(Tabla7[Cantidad],Tabla7[Código del producto],$B2282,Tabla7[Tipo de movimiento],"SALIDA",Tabla7[Mes],O$5))</f>
        <v/>
      </c>
      <c r="P2282" s="39" t="str">
        <f>IF($B2282="","",-SUMIFS(Tabla7[Cantidad],Tabla7[Código del producto],$B2282,Tabla7[Tipo de movimiento],"SALIDA",Tabla7[Mes],P$5))</f>
        <v/>
      </c>
      <c r="Q2282" s="39" t="str">
        <f t="shared" si="105"/>
        <v/>
      </c>
      <c r="R2282" s="51" t="str">
        <f>IF($B2282="","",IFERROR(VLOOKUP($B2282,'ABC rotación'!$C:$G,5,0),"C"))</f>
        <v/>
      </c>
      <c r="S2282" s="41" t="str">
        <f t="shared" si="106"/>
        <v/>
      </c>
      <c r="T2282" s="40" t="str">
        <f t="shared" si="107"/>
        <v/>
      </c>
      <c r="U2282" s="23" t="str">
        <f>IF($B2282="","",VLOOKUP($T2282,Tablas!$X$14:$Y$17,2,1))</f>
        <v/>
      </c>
    </row>
    <row r="2283" spans="2:21" x14ac:dyDescent="0.2">
      <c r="B2283" s="1" t="str">
        <f>IF(Tablas!B2281="","",Tablas!B2281)</f>
        <v/>
      </c>
      <c r="C2283" s="1" t="str">
        <f>IF(Tablas!C2281="","",Tablas!C2281)</f>
        <v/>
      </c>
      <c r="D2283" s="1" t="str">
        <f>IF(Tablas!D2281="","",Tablas!D2281)</f>
        <v/>
      </c>
      <c r="E2283" s="1" t="str">
        <f>IF(Tablas!E2281="","",Tablas!E2281)</f>
        <v/>
      </c>
      <c r="F2283" s="1" t="str">
        <f>IF(Tablas!F2281="","",Tablas!F2281)</f>
        <v/>
      </c>
      <c r="G2283" s="1" t="str">
        <f>IF(Tablas!I2281="","",Tablas!I2281)</f>
        <v/>
      </c>
      <c r="H2283" s="1" t="s">
        <v>911</v>
      </c>
      <c r="I2283" s="39" t="str">
        <f>IF($B2283="","",-SUMIFS(Tabla7[Cantidad],Tabla7[Código del producto],$B2283,Tabla7[Tipo de movimiento],"SALIDA",Tabla7[Mes],I$5))</f>
        <v/>
      </c>
      <c r="J2283" s="39" t="str">
        <f>IF($B2283="","",-SUMIFS(Tabla7[Cantidad],Tabla7[Código del producto],$B2283,Tabla7[Tipo de movimiento],"SALIDA",Tabla7[Mes],J$5))</f>
        <v/>
      </c>
      <c r="K2283" s="39" t="str">
        <f>IF($B2283="","",-SUMIFS(Tabla7[Cantidad],Tabla7[Código del producto],$B2283,Tabla7[Tipo de movimiento],"SALIDA",Tabla7[Mes],K$5))</f>
        <v/>
      </c>
      <c r="L2283" s="39" t="str">
        <f>IF($B2283="","",-SUMIFS(Tabla7[Cantidad],Tabla7[Código del producto],$B2283,Tabla7[Tipo de movimiento],"SALIDA",Tabla7[Mes],L$5))</f>
        <v/>
      </c>
      <c r="M2283" s="39" t="str">
        <f>IF($B2283="","",-SUMIFS(Tabla7[Cantidad],Tabla7[Código del producto],$B2283,Tabla7[Tipo de movimiento],"SALIDA",Tabla7[Mes],M$5))</f>
        <v/>
      </c>
      <c r="N2283" s="39" t="str">
        <f>IF($B2283="","",-SUMIFS(Tabla7[Cantidad],Tabla7[Código del producto],$B2283,Tabla7[Tipo de movimiento],"SALIDA",Tabla7[Mes],N$5))</f>
        <v/>
      </c>
      <c r="O2283" s="39" t="str">
        <f>IF($B2283="","",-SUMIFS(Tabla7[Cantidad],Tabla7[Código del producto],$B2283,Tabla7[Tipo de movimiento],"SALIDA",Tabla7[Mes],O$5))</f>
        <v/>
      </c>
      <c r="P2283" s="39" t="str">
        <f>IF($B2283="","",-SUMIFS(Tabla7[Cantidad],Tabla7[Código del producto],$B2283,Tabla7[Tipo de movimiento],"SALIDA",Tabla7[Mes],P$5))</f>
        <v/>
      </c>
      <c r="Q2283" s="39" t="str">
        <f t="shared" si="105"/>
        <v/>
      </c>
      <c r="R2283" s="51" t="str">
        <f>IF($B2283="","",IFERROR(VLOOKUP($B2283,'ABC rotación'!$C:$G,5,0),"C"))</f>
        <v/>
      </c>
      <c r="S2283" s="41" t="str">
        <f t="shared" si="106"/>
        <v/>
      </c>
      <c r="T2283" s="40" t="str">
        <f t="shared" si="107"/>
        <v/>
      </c>
      <c r="U2283" s="23" t="str">
        <f>IF($B2283="","",VLOOKUP($T2283,Tablas!$X$14:$Y$17,2,1))</f>
        <v/>
      </c>
    </row>
    <row r="2284" spans="2:21" x14ac:dyDescent="0.2">
      <c r="B2284" s="1" t="str">
        <f>IF(Tablas!B2282="","",Tablas!B2282)</f>
        <v/>
      </c>
      <c r="C2284" s="1" t="str">
        <f>IF(Tablas!C2282="","",Tablas!C2282)</f>
        <v/>
      </c>
      <c r="D2284" s="1" t="str">
        <f>IF(Tablas!D2282="","",Tablas!D2282)</f>
        <v/>
      </c>
      <c r="E2284" s="1" t="str">
        <f>IF(Tablas!E2282="","",Tablas!E2282)</f>
        <v/>
      </c>
      <c r="F2284" s="1" t="str">
        <f>IF(Tablas!F2282="","",Tablas!F2282)</f>
        <v/>
      </c>
      <c r="G2284" s="1" t="str">
        <f>IF(Tablas!I2282="","",Tablas!I2282)</f>
        <v/>
      </c>
      <c r="H2284" s="1" t="s">
        <v>911</v>
      </c>
      <c r="I2284" s="39" t="str">
        <f>IF($B2284="","",-SUMIFS(Tabla7[Cantidad],Tabla7[Código del producto],$B2284,Tabla7[Tipo de movimiento],"SALIDA",Tabla7[Mes],I$5))</f>
        <v/>
      </c>
      <c r="J2284" s="39" t="str">
        <f>IF($B2284="","",-SUMIFS(Tabla7[Cantidad],Tabla7[Código del producto],$B2284,Tabla7[Tipo de movimiento],"SALIDA",Tabla7[Mes],J$5))</f>
        <v/>
      </c>
      <c r="K2284" s="39" t="str">
        <f>IF($B2284="","",-SUMIFS(Tabla7[Cantidad],Tabla7[Código del producto],$B2284,Tabla7[Tipo de movimiento],"SALIDA",Tabla7[Mes],K$5))</f>
        <v/>
      </c>
      <c r="L2284" s="39" t="str">
        <f>IF($B2284="","",-SUMIFS(Tabla7[Cantidad],Tabla7[Código del producto],$B2284,Tabla7[Tipo de movimiento],"SALIDA",Tabla7[Mes],L$5))</f>
        <v/>
      </c>
      <c r="M2284" s="39" t="str">
        <f>IF($B2284="","",-SUMIFS(Tabla7[Cantidad],Tabla7[Código del producto],$B2284,Tabla7[Tipo de movimiento],"SALIDA",Tabla7[Mes],M$5))</f>
        <v/>
      </c>
      <c r="N2284" s="39" t="str">
        <f>IF($B2284="","",-SUMIFS(Tabla7[Cantidad],Tabla7[Código del producto],$B2284,Tabla7[Tipo de movimiento],"SALIDA",Tabla7[Mes],N$5))</f>
        <v/>
      </c>
      <c r="O2284" s="39" t="str">
        <f>IF($B2284="","",-SUMIFS(Tabla7[Cantidad],Tabla7[Código del producto],$B2284,Tabla7[Tipo de movimiento],"SALIDA",Tabla7[Mes],O$5))</f>
        <v/>
      </c>
      <c r="P2284" s="39" t="str">
        <f>IF($B2284="","",-SUMIFS(Tabla7[Cantidad],Tabla7[Código del producto],$B2284,Tabla7[Tipo de movimiento],"SALIDA",Tabla7[Mes],P$5))</f>
        <v/>
      </c>
      <c r="Q2284" s="39" t="str">
        <f t="shared" si="105"/>
        <v/>
      </c>
      <c r="R2284" s="51" t="str">
        <f>IF($B2284="","",IFERROR(VLOOKUP($B2284,'ABC rotación'!$C:$G,5,0),"C"))</f>
        <v/>
      </c>
      <c r="S2284" s="41" t="str">
        <f t="shared" si="106"/>
        <v/>
      </c>
      <c r="T2284" s="40" t="str">
        <f t="shared" si="107"/>
        <v/>
      </c>
      <c r="U2284" s="23" t="str">
        <f>IF($B2284="","",VLOOKUP($T2284,Tablas!$X$14:$Y$17,2,1))</f>
        <v/>
      </c>
    </row>
    <row r="2285" spans="2:21" x14ac:dyDescent="0.2">
      <c r="B2285" s="1" t="str">
        <f>IF(Tablas!B2283="","",Tablas!B2283)</f>
        <v/>
      </c>
      <c r="C2285" s="1" t="str">
        <f>IF(Tablas!C2283="","",Tablas!C2283)</f>
        <v/>
      </c>
      <c r="D2285" s="1" t="str">
        <f>IF(Tablas!D2283="","",Tablas!D2283)</f>
        <v/>
      </c>
      <c r="E2285" s="1" t="str">
        <f>IF(Tablas!E2283="","",Tablas!E2283)</f>
        <v/>
      </c>
      <c r="F2285" s="1" t="str">
        <f>IF(Tablas!F2283="","",Tablas!F2283)</f>
        <v/>
      </c>
      <c r="G2285" s="1" t="str">
        <f>IF(Tablas!I2283="","",Tablas!I2283)</f>
        <v/>
      </c>
      <c r="H2285" s="1" t="s">
        <v>911</v>
      </c>
      <c r="I2285" s="39" t="str">
        <f>IF($B2285="","",-SUMIFS(Tabla7[Cantidad],Tabla7[Código del producto],$B2285,Tabla7[Tipo de movimiento],"SALIDA",Tabla7[Mes],I$5))</f>
        <v/>
      </c>
      <c r="J2285" s="39" t="str">
        <f>IF($B2285="","",-SUMIFS(Tabla7[Cantidad],Tabla7[Código del producto],$B2285,Tabla7[Tipo de movimiento],"SALIDA",Tabla7[Mes],J$5))</f>
        <v/>
      </c>
      <c r="K2285" s="39" t="str">
        <f>IF($B2285="","",-SUMIFS(Tabla7[Cantidad],Tabla7[Código del producto],$B2285,Tabla7[Tipo de movimiento],"SALIDA",Tabla7[Mes],K$5))</f>
        <v/>
      </c>
      <c r="L2285" s="39" t="str">
        <f>IF($B2285="","",-SUMIFS(Tabla7[Cantidad],Tabla7[Código del producto],$B2285,Tabla7[Tipo de movimiento],"SALIDA",Tabla7[Mes],L$5))</f>
        <v/>
      </c>
      <c r="M2285" s="39" t="str">
        <f>IF($B2285="","",-SUMIFS(Tabla7[Cantidad],Tabla7[Código del producto],$B2285,Tabla7[Tipo de movimiento],"SALIDA",Tabla7[Mes],M$5))</f>
        <v/>
      </c>
      <c r="N2285" s="39" t="str">
        <f>IF($B2285="","",-SUMIFS(Tabla7[Cantidad],Tabla7[Código del producto],$B2285,Tabla7[Tipo de movimiento],"SALIDA",Tabla7[Mes],N$5))</f>
        <v/>
      </c>
      <c r="O2285" s="39" t="str">
        <f>IF($B2285="","",-SUMIFS(Tabla7[Cantidad],Tabla7[Código del producto],$B2285,Tabla7[Tipo de movimiento],"SALIDA",Tabla7[Mes],O$5))</f>
        <v/>
      </c>
      <c r="P2285" s="39" t="str">
        <f>IF($B2285="","",-SUMIFS(Tabla7[Cantidad],Tabla7[Código del producto],$B2285,Tabla7[Tipo de movimiento],"SALIDA",Tabla7[Mes],P$5))</f>
        <v/>
      </c>
      <c r="Q2285" s="39" t="str">
        <f t="shared" si="105"/>
        <v/>
      </c>
      <c r="R2285" s="51" t="str">
        <f>IF($B2285="","",IFERROR(VLOOKUP($B2285,'ABC rotación'!$C:$G,5,0),"C"))</f>
        <v/>
      </c>
      <c r="S2285" s="41" t="str">
        <f t="shared" si="106"/>
        <v/>
      </c>
      <c r="T2285" s="40" t="str">
        <f t="shared" si="107"/>
        <v/>
      </c>
      <c r="U2285" s="23" t="str">
        <f>IF($B2285="","",VLOOKUP($T2285,Tablas!$X$14:$Y$17,2,1))</f>
        <v/>
      </c>
    </row>
    <row r="2286" spans="2:21" x14ac:dyDescent="0.2">
      <c r="B2286" s="1" t="str">
        <f>IF(Tablas!B2284="","",Tablas!B2284)</f>
        <v/>
      </c>
      <c r="C2286" s="1" t="str">
        <f>IF(Tablas!C2284="","",Tablas!C2284)</f>
        <v/>
      </c>
      <c r="D2286" s="1" t="str">
        <f>IF(Tablas!D2284="","",Tablas!D2284)</f>
        <v/>
      </c>
      <c r="E2286" s="1" t="str">
        <f>IF(Tablas!E2284="","",Tablas!E2284)</f>
        <v/>
      </c>
      <c r="F2286" s="1" t="str">
        <f>IF(Tablas!F2284="","",Tablas!F2284)</f>
        <v/>
      </c>
      <c r="G2286" s="1" t="str">
        <f>IF(Tablas!I2284="","",Tablas!I2284)</f>
        <v/>
      </c>
      <c r="H2286" s="1" t="s">
        <v>911</v>
      </c>
      <c r="I2286" s="39" t="str">
        <f>IF($B2286="","",-SUMIFS(Tabla7[Cantidad],Tabla7[Código del producto],$B2286,Tabla7[Tipo de movimiento],"SALIDA",Tabla7[Mes],I$5))</f>
        <v/>
      </c>
      <c r="J2286" s="39" t="str">
        <f>IF($B2286="","",-SUMIFS(Tabla7[Cantidad],Tabla7[Código del producto],$B2286,Tabla7[Tipo de movimiento],"SALIDA",Tabla7[Mes],J$5))</f>
        <v/>
      </c>
      <c r="K2286" s="39" t="str">
        <f>IF($B2286="","",-SUMIFS(Tabla7[Cantidad],Tabla7[Código del producto],$B2286,Tabla7[Tipo de movimiento],"SALIDA",Tabla7[Mes],K$5))</f>
        <v/>
      </c>
      <c r="L2286" s="39" t="str">
        <f>IF($B2286="","",-SUMIFS(Tabla7[Cantidad],Tabla7[Código del producto],$B2286,Tabla7[Tipo de movimiento],"SALIDA",Tabla7[Mes],L$5))</f>
        <v/>
      </c>
      <c r="M2286" s="39" t="str">
        <f>IF($B2286="","",-SUMIFS(Tabla7[Cantidad],Tabla7[Código del producto],$B2286,Tabla7[Tipo de movimiento],"SALIDA",Tabla7[Mes],M$5))</f>
        <v/>
      </c>
      <c r="N2286" s="39" t="str">
        <f>IF($B2286="","",-SUMIFS(Tabla7[Cantidad],Tabla7[Código del producto],$B2286,Tabla7[Tipo de movimiento],"SALIDA",Tabla7[Mes],N$5))</f>
        <v/>
      </c>
      <c r="O2286" s="39" t="str">
        <f>IF($B2286="","",-SUMIFS(Tabla7[Cantidad],Tabla7[Código del producto],$B2286,Tabla7[Tipo de movimiento],"SALIDA",Tabla7[Mes],O$5))</f>
        <v/>
      </c>
      <c r="P2286" s="39" t="str">
        <f>IF($B2286="","",-SUMIFS(Tabla7[Cantidad],Tabla7[Código del producto],$B2286,Tabla7[Tipo de movimiento],"SALIDA",Tabla7[Mes],P$5))</f>
        <v/>
      </c>
      <c r="Q2286" s="39" t="str">
        <f t="shared" si="105"/>
        <v/>
      </c>
      <c r="R2286" s="51" t="str">
        <f>IF($B2286="","",IFERROR(VLOOKUP($B2286,'ABC rotación'!$C:$G,5,0),"C"))</f>
        <v/>
      </c>
      <c r="S2286" s="41" t="str">
        <f t="shared" si="106"/>
        <v/>
      </c>
      <c r="T2286" s="40" t="str">
        <f t="shared" si="107"/>
        <v/>
      </c>
      <c r="U2286" s="23" t="str">
        <f>IF($B2286="","",VLOOKUP($T2286,Tablas!$X$14:$Y$17,2,1))</f>
        <v/>
      </c>
    </row>
    <row r="2287" spans="2:21" x14ac:dyDescent="0.2">
      <c r="B2287" s="1" t="str">
        <f>IF(Tablas!B2285="","",Tablas!B2285)</f>
        <v/>
      </c>
      <c r="C2287" s="1" t="str">
        <f>IF(Tablas!C2285="","",Tablas!C2285)</f>
        <v/>
      </c>
      <c r="D2287" s="1" t="str">
        <f>IF(Tablas!D2285="","",Tablas!D2285)</f>
        <v/>
      </c>
      <c r="E2287" s="1" t="str">
        <f>IF(Tablas!E2285="","",Tablas!E2285)</f>
        <v/>
      </c>
      <c r="F2287" s="1" t="str">
        <f>IF(Tablas!F2285="","",Tablas!F2285)</f>
        <v/>
      </c>
      <c r="G2287" s="1" t="str">
        <f>IF(Tablas!I2285="","",Tablas!I2285)</f>
        <v/>
      </c>
      <c r="H2287" s="1" t="s">
        <v>911</v>
      </c>
      <c r="I2287" s="39" t="str">
        <f>IF($B2287="","",-SUMIFS(Tabla7[Cantidad],Tabla7[Código del producto],$B2287,Tabla7[Tipo de movimiento],"SALIDA",Tabla7[Mes],I$5))</f>
        <v/>
      </c>
      <c r="J2287" s="39" t="str">
        <f>IF($B2287="","",-SUMIFS(Tabla7[Cantidad],Tabla7[Código del producto],$B2287,Tabla7[Tipo de movimiento],"SALIDA",Tabla7[Mes],J$5))</f>
        <v/>
      </c>
      <c r="K2287" s="39" t="str">
        <f>IF($B2287="","",-SUMIFS(Tabla7[Cantidad],Tabla7[Código del producto],$B2287,Tabla7[Tipo de movimiento],"SALIDA",Tabla7[Mes],K$5))</f>
        <v/>
      </c>
      <c r="L2287" s="39" t="str">
        <f>IF($B2287="","",-SUMIFS(Tabla7[Cantidad],Tabla7[Código del producto],$B2287,Tabla7[Tipo de movimiento],"SALIDA",Tabla7[Mes],L$5))</f>
        <v/>
      </c>
      <c r="M2287" s="39" t="str">
        <f>IF($B2287="","",-SUMIFS(Tabla7[Cantidad],Tabla7[Código del producto],$B2287,Tabla7[Tipo de movimiento],"SALIDA",Tabla7[Mes],M$5))</f>
        <v/>
      </c>
      <c r="N2287" s="39" t="str">
        <f>IF($B2287="","",-SUMIFS(Tabla7[Cantidad],Tabla7[Código del producto],$B2287,Tabla7[Tipo de movimiento],"SALIDA",Tabla7[Mes],N$5))</f>
        <v/>
      </c>
      <c r="O2287" s="39" t="str">
        <f>IF($B2287="","",-SUMIFS(Tabla7[Cantidad],Tabla7[Código del producto],$B2287,Tabla7[Tipo de movimiento],"SALIDA",Tabla7[Mes],O$5))</f>
        <v/>
      </c>
      <c r="P2287" s="39" t="str">
        <f>IF($B2287="","",-SUMIFS(Tabla7[Cantidad],Tabla7[Código del producto],$B2287,Tabla7[Tipo de movimiento],"SALIDA",Tabla7[Mes],P$5))</f>
        <v/>
      </c>
      <c r="Q2287" s="39" t="str">
        <f t="shared" si="105"/>
        <v/>
      </c>
      <c r="R2287" s="51" t="str">
        <f>IF($B2287="","",IFERROR(VLOOKUP($B2287,'ABC rotación'!$C:$G,5,0),"C"))</f>
        <v/>
      </c>
      <c r="S2287" s="41" t="str">
        <f t="shared" si="106"/>
        <v/>
      </c>
      <c r="T2287" s="40" t="str">
        <f t="shared" si="107"/>
        <v/>
      </c>
      <c r="U2287" s="23" t="str">
        <f>IF($B2287="","",VLOOKUP($T2287,Tablas!$X$14:$Y$17,2,1))</f>
        <v/>
      </c>
    </row>
    <row r="2288" spans="2:21" x14ac:dyDescent="0.2">
      <c r="B2288" s="1" t="str">
        <f>IF(Tablas!B2286="","",Tablas!B2286)</f>
        <v/>
      </c>
      <c r="C2288" s="1" t="str">
        <f>IF(Tablas!C2286="","",Tablas!C2286)</f>
        <v/>
      </c>
      <c r="D2288" s="1" t="str">
        <f>IF(Tablas!D2286="","",Tablas!D2286)</f>
        <v/>
      </c>
      <c r="E2288" s="1" t="str">
        <f>IF(Tablas!E2286="","",Tablas!E2286)</f>
        <v/>
      </c>
      <c r="F2288" s="1" t="str">
        <f>IF(Tablas!F2286="","",Tablas!F2286)</f>
        <v/>
      </c>
      <c r="G2288" s="1" t="str">
        <f>IF(Tablas!I2286="","",Tablas!I2286)</f>
        <v/>
      </c>
      <c r="H2288" s="1" t="s">
        <v>911</v>
      </c>
      <c r="I2288" s="39" t="str">
        <f>IF($B2288="","",-SUMIFS(Tabla7[Cantidad],Tabla7[Código del producto],$B2288,Tabla7[Tipo de movimiento],"SALIDA",Tabla7[Mes],I$5))</f>
        <v/>
      </c>
      <c r="J2288" s="39" t="str">
        <f>IF($B2288="","",-SUMIFS(Tabla7[Cantidad],Tabla7[Código del producto],$B2288,Tabla7[Tipo de movimiento],"SALIDA",Tabla7[Mes],J$5))</f>
        <v/>
      </c>
      <c r="K2288" s="39" t="str">
        <f>IF($B2288="","",-SUMIFS(Tabla7[Cantidad],Tabla7[Código del producto],$B2288,Tabla7[Tipo de movimiento],"SALIDA",Tabla7[Mes],K$5))</f>
        <v/>
      </c>
      <c r="L2288" s="39" t="str">
        <f>IF($B2288="","",-SUMIFS(Tabla7[Cantidad],Tabla7[Código del producto],$B2288,Tabla7[Tipo de movimiento],"SALIDA",Tabla7[Mes],L$5))</f>
        <v/>
      </c>
      <c r="M2288" s="39" t="str">
        <f>IF($B2288="","",-SUMIFS(Tabla7[Cantidad],Tabla7[Código del producto],$B2288,Tabla7[Tipo de movimiento],"SALIDA",Tabla7[Mes],M$5))</f>
        <v/>
      </c>
      <c r="N2288" s="39" t="str">
        <f>IF($B2288="","",-SUMIFS(Tabla7[Cantidad],Tabla7[Código del producto],$B2288,Tabla7[Tipo de movimiento],"SALIDA",Tabla7[Mes],N$5))</f>
        <v/>
      </c>
      <c r="O2288" s="39" t="str">
        <f>IF($B2288="","",-SUMIFS(Tabla7[Cantidad],Tabla7[Código del producto],$B2288,Tabla7[Tipo de movimiento],"SALIDA",Tabla7[Mes],O$5))</f>
        <v/>
      </c>
      <c r="P2288" s="39" t="str">
        <f>IF($B2288="","",-SUMIFS(Tabla7[Cantidad],Tabla7[Código del producto],$B2288,Tabla7[Tipo de movimiento],"SALIDA",Tabla7[Mes],P$5))</f>
        <v/>
      </c>
      <c r="Q2288" s="39" t="str">
        <f t="shared" si="105"/>
        <v/>
      </c>
      <c r="R2288" s="51" t="str">
        <f>IF($B2288="","",IFERROR(VLOOKUP($B2288,'ABC rotación'!$C:$G,5,0),"C"))</f>
        <v/>
      </c>
      <c r="S2288" s="41" t="str">
        <f t="shared" si="106"/>
        <v/>
      </c>
      <c r="T2288" s="40" t="str">
        <f t="shared" si="107"/>
        <v/>
      </c>
      <c r="U2288" s="23" t="str">
        <f>IF($B2288="","",VLOOKUP($T2288,Tablas!$X$14:$Y$17,2,1))</f>
        <v/>
      </c>
    </row>
    <row r="2289" spans="2:21" x14ac:dyDescent="0.2">
      <c r="B2289" s="1" t="str">
        <f>IF(Tablas!B2287="","",Tablas!B2287)</f>
        <v/>
      </c>
      <c r="C2289" s="1" t="str">
        <f>IF(Tablas!C2287="","",Tablas!C2287)</f>
        <v/>
      </c>
      <c r="D2289" s="1" t="str">
        <f>IF(Tablas!D2287="","",Tablas!D2287)</f>
        <v/>
      </c>
      <c r="E2289" s="1" t="str">
        <f>IF(Tablas!E2287="","",Tablas!E2287)</f>
        <v/>
      </c>
      <c r="F2289" s="1" t="str">
        <f>IF(Tablas!F2287="","",Tablas!F2287)</f>
        <v/>
      </c>
      <c r="G2289" s="1" t="str">
        <f>IF(Tablas!I2287="","",Tablas!I2287)</f>
        <v/>
      </c>
      <c r="H2289" s="1" t="s">
        <v>911</v>
      </c>
      <c r="I2289" s="39" t="str">
        <f>IF($B2289="","",-SUMIFS(Tabla7[Cantidad],Tabla7[Código del producto],$B2289,Tabla7[Tipo de movimiento],"SALIDA",Tabla7[Mes],I$5))</f>
        <v/>
      </c>
      <c r="J2289" s="39" t="str">
        <f>IF($B2289="","",-SUMIFS(Tabla7[Cantidad],Tabla7[Código del producto],$B2289,Tabla7[Tipo de movimiento],"SALIDA",Tabla7[Mes],J$5))</f>
        <v/>
      </c>
      <c r="K2289" s="39" t="str">
        <f>IF($B2289="","",-SUMIFS(Tabla7[Cantidad],Tabla7[Código del producto],$B2289,Tabla7[Tipo de movimiento],"SALIDA",Tabla7[Mes],K$5))</f>
        <v/>
      </c>
      <c r="L2289" s="39" t="str">
        <f>IF($B2289="","",-SUMIFS(Tabla7[Cantidad],Tabla7[Código del producto],$B2289,Tabla7[Tipo de movimiento],"SALIDA",Tabla7[Mes],L$5))</f>
        <v/>
      </c>
      <c r="M2289" s="39" t="str">
        <f>IF($B2289="","",-SUMIFS(Tabla7[Cantidad],Tabla7[Código del producto],$B2289,Tabla7[Tipo de movimiento],"SALIDA",Tabla7[Mes],M$5))</f>
        <v/>
      </c>
      <c r="N2289" s="39" t="str">
        <f>IF($B2289="","",-SUMIFS(Tabla7[Cantidad],Tabla7[Código del producto],$B2289,Tabla7[Tipo de movimiento],"SALIDA",Tabla7[Mes],N$5))</f>
        <v/>
      </c>
      <c r="O2289" s="39" t="str">
        <f>IF($B2289="","",-SUMIFS(Tabla7[Cantidad],Tabla7[Código del producto],$B2289,Tabla7[Tipo de movimiento],"SALIDA",Tabla7[Mes],O$5))</f>
        <v/>
      </c>
      <c r="P2289" s="39" t="str">
        <f>IF($B2289="","",-SUMIFS(Tabla7[Cantidad],Tabla7[Código del producto],$B2289,Tabla7[Tipo de movimiento],"SALIDA",Tabla7[Mes],P$5))</f>
        <v/>
      </c>
      <c r="Q2289" s="39" t="str">
        <f t="shared" si="105"/>
        <v/>
      </c>
      <c r="R2289" s="51" t="str">
        <f>IF($B2289="","",IFERROR(VLOOKUP($B2289,'ABC rotación'!$C:$G,5,0),"C"))</f>
        <v/>
      </c>
      <c r="S2289" s="41" t="str">
        <f t="shared" si="106"/>
        <v/>
      </c>
      <c r="T2289" s="40" t="str">
        <f t="shared" si="107"/>
        <v/>
      </c>
      <c r="U2289" s="23" t="str">
        <f>IF($B2289="","",VLOOKUP($T2289,Tablas!$X$14:$Y$17,2,1))</f>
        <v/>
      </c>
    </row>
    <row r="2290" spans="2:21" x14ac:dyDescent="0.2">
      <c r="B2290" s="1" t="str">
        <f>IF(Tablas!B2288="","",Tablas!B2288)</f>
        <v/>
      </c>
      <c r="C2290" s="1" t="str">
        <f>IF(Tablas!C2288="","",Tablas!C2288)</f>
        <v/>
      </c>
      <c r="D2290" s="1" t="str">
        <f>IF(Tablas!D2288="","",Tablas!D2288)</f>
        <v/>
      </c>
      <c r="E2290" s="1" t="str">
        <f>IF(Tablas!E2288="","",Tablas!E2288)</f>
        <v/>
      </c>
      <c r="F2290" s="1" t="str">
        <f>IF(Tablas!F2288="","",Tablas!F2288)</f>
        <v/>
      </c>
      <c r="G2290" s="1" t="str">
        <f>IF(Tablas!I2288="","",Tablas!I2288)</f>
        <v/>
      </c>
      <c r="H2290" s="1" t="s">
        <v>911</v>
      </c>
      <c r="I2290" s="39" t="str">
        <f>IF($B2290="","",-SUMIFS(Tabla7[Cantidad],Tabla7[Código del producto],$B2290,Tabla7[Tipo de movimiento],"SALIDA",Tabla7[Mes],I$5))</f>
        <v/>
      </c>
      <c r="J2290" s="39" t="str">
        <f>IF($B2290="","",-SUMIFS(Tabla7[Cantidad],Tabla7[Código del producto],$B2290,Tabla7[Tipo de movimiento],"SALIDA",Tabla7[Mes],J$5))</f>
        <v/>
      </c>
      <c r="K2290" s="39" t="str">
        <f>IF($B2290="","",-SUMIFS(Tabla7[Cantidad],Tabla7[Código del producto],$B2290,Tabla7[Tipo de movimiento],"SALIDA",Tabla7[Mes],K$5))</f>
        <v/>
      </c>
      <c r="L2290" s="39" t="str">
        <f>IF($B2290="","",-SUMIFS(Tabla7[Cantidad],Tabla7[Código del producto],$B2290,Tabla7[Tipo de movimiento],"SALIDA",Tabla7[Mes],L$5))</f>
        <v/>
      </c>
      <c r="M2290" s="39" t="str">
        <f>IF($B2290="","",-SUMIFS(Tabla7[Cantidad],Tabla7[Código del producto],$B2290,Tabla7[Tipo de movimiento],"SALIDA",Tabla7[Mes],M$5))</f>
        <v/>
      </c>
      <c r="N2290" s="39" t="str">
        <f>IF($B2290="","",-SUMIFS(Tabla7[Cantidad],Tabla7[Código del producto],$B2290,Tabla7[Tipo de movimiento],"SALIDA",Tabla7[Mes],N$5))</f>
        <v/>
      </c>
      <c r="O2290" s="39" t="str">
        <f>IF($B2290="","",-SUMIFS(Tabla7[Cantidad],Tabla7[Código del producto],$B2290,Tabla7[Tipo de movimiento],"SALIDA",Tabla7[Mes],O$5))</f>
        <v/>
      </c>
      <c r="P2290" s="39" t="str">
        <f>IF($B2290="","",-SUMIFS(Tabla7[Cantidad],Tabla7[Código del producto],$B2290,Tabla7[Tipo de movimiento],"SALIDA",Tabla7[Mes],P$5))</f>
        <v/>
      </c>
      <c r="Q2290" s="39" t="str">
        <f t="shared" si="105"/>
        <v/>
      </c>
      <c r="R2290" s="51" t="str">
        <f>IF($B2290="","",IFERROR(VLOOKUP($B2290,'ABC rotación'!$C:$G,5,0),"C"))</f>
        <v/>
      </c>
      <c r="S2290" s="41" t="str">
        <f t="shared" si="106"/>
        <v/>
      </c>
      <c r="T2290" s="40" t="str">
        <f t="shared" si="107"/>
        <v/>
      </c>
      <c r="U2290" s="23" t="str">
        <f>IF($B2290="","",VLOOKUP($T2290,Tablas!$X$14:$Y$17,2,1))</f>
        <v/>
      </c>
    </row>
    <row r="2291" spans="2:21" x14ac:dyDescent="0.2">
      <c r="B2291" s="1" t="str">
        <f>IF(Tablas!B2289="","",Tablas!B2289)</f>
        <v/>
      </c>
      <c r="C2291" s="1" t="str">
        <f>IF(Tablas!C2289="","",Tablas!C2289)</f>
        <v/>
      </c>
      <c r="D2291" s="1" t="str">
        <f>IF(Tablas!D2289="","",Tablas!D2289)</f>
        <v/>
      </c>
      <c r="E2291" s="1" t="str">
        <f>IF(Tablas!E2289="","",Tablas!E2289)</f>
        <v/>
      </c>
      <c r="F2291" s="1" t="str">
        <f>IF(Tablas!F2289="","",Tablas!F2289)</f>
        <v/>
      </c>
      <c r="G2291" s="1" t="str">
        <f>IF(Tablas!I2289="","",Tablas!I2289)</f>
        <v/>
      </c>
      <c r="H2291" s="1" t="s">
        <v>911</v>
      </c>
      <c r="I2291" s="39" t="str">
        <f>IF($B2291="","",-SUMIFS(Tabla7[Cantidad],Tabla7[Código del producto],$B2291,Tabla7[Tipo de movimiento],"SALIDA",Tabla7[Mes],I$5))</f>
        <v/>
      </c>
      <c r="J2291" s="39" t="str">
        <f>IF($B2291="","",-SUMIFS(Tabla7[Cantidad],Tabla7[Código del producto],$B2291,Tabla7[Tipo de movimiento],"SALIDA",Tabla7[Mes],J$5))</f>
        <v/>
      </c>
      <c r="K2291" s="39" t="str">
        <f>IF($B2291="","",-SUMIFS(Tabla7[Cantidad],Tabla7[Código del producto],$B2291,Tabla7[Tipo de movimiento],"SALIDA",Tabla7[Mes],K$5))</f>
        <v/>
      </c>
      <c r="L2291" s="39" t="str">
        <f>IF($B2291="","",-SUMIFS(Tabla7[Cantidad],Tabla7[Código del producto],$B2291,Tabla7[Tipo de movimiento],"SALIDA",Tabla7[Mes],L$5))</f>
        <v/>
      </c>
      <c r="M2291" s="39" t="str">
        <f>IF($B2291="","",-SUMIFS(Tabla7[Cantidad],Tabla7[Código del producto],$B2291,Tabla7[Tipo de movimiento],"SALIDA",Tabla7[Mes],M$5))</f>
        <v/>
      </c>
      <c r="N2291" s="39" t="str">
        <f>IF($B2291="","",-SUMIFS(Tabla7[Cantidad],Tabla7[Código del producto],$B2291,Tabla7[Tipo de movimiento],"SALIDA",Tabla7[Mes],N$5))</f>
        <v/>
      </c>
      <c r="O2291" s="39" t="str">
        <f>IF($B2291="","",-SUMIFS(Tabla7[Cantidad],Tabla7[Código del producto],$B2291,Tabla7[Tipo de movimiento],"SALIDA",Tabla7[Mes],O$5))</f>
        <v/>
      </c>
      <c r="P2291" s="39" t="str">
        <f>IF($B2291="","",-SUMIFS(Tabla7[Cantidad],Tabla7[Código del producto],$B2291,Tabla7[Tipo de movimiento],"SALIDA",Tabla7[Mes],P$5))</f>
        <v/>
      </c>
      <c r="Q2291" s="39" t="str">
        <f t="shared" si="105"/>
        <v/>
      </c>
      <c r="R2291" s="51" t="str">
        <f>IF($B2291="","",IFERROR(VLOOKUP($B2291,'ABC rotación'!$C:$G,5,0),"C"))</f>
        <v/>
      </c>
      <c r="S2291" s="41" t="str">
        <f t="shared" si="106"/>
        <v/>
      </c>
      <c r="T2291" s="40" t="str">
        <f t="shared" si="107"/>
        <v/>
      </c>
      <c r="U2291" s="23" t="str">
        <f>IF($B2291="","",VLOOKUP($T2291,Tablas!$X$14:$Y$17,2,1))</f>
        <v/>
      </c>
    </row>
    <row r="2292" spans="2:21" x14ac:dyDescent="0.2">
      <c r="B2292" s="1" t="str">
        <f>IF(Tablas!B2290="","",Tablas!B2290)</f>
        <v/>
      </c>
      <c r="C2292" s="1" t="str">
        <f>IF(Tablas!C2290="","",Tablas!C2290)</f>
        <v/>
      </c>
      <c r="D2292" s="1" t="str">
        <f>IF(Tablas!D2290="","",Tablas!D2290)</f>
        <v/>
      </c>
      <c r="E2292" s="1" t="str">
        <f>IF(Tablas!E2290="","",Tablas!E2290)</f>
        <v/>
      </c>
      <c r="F2292" s="1" t="str">
        <f>IF(Tablas!F2290="","",Tablas!F2290)</f>
        <v/>
      </c>
      <c r="G2292" s="1" t="str">
        <f>IF(Tablas!I2290="","",Tablas!I2290)</f>
        <v/>
      </c>
      <c r="H2292" s="1" t="s">
        <v>911</v>
      </c>
      <c r="I2292" s="39" t="str">
        <f>IF($B2292="","",-SUMIFS(Tabla7[Cantidad],Tabla7[Código del producto],$B2292,Tabla7[Tipo de movimiento],"SALIDA",Tabla7[Mes],I$5))</f>
        <v/>
      </c>
      <c r="J2292" s="39" t="str">
        <f>IF($B2292="","",-SUMIFS(Tabla7[Cantidad],Tabla7[Código del producto],$B2292,Tabla7[Tipo de movimiento],"SALIDA",Tabla7[Mes],J$5))</f>
        <v/>
      </c>
      <c r="K2292" s="39" t="str">
        <f>IF($B2292="","",-SUMIFS(Tabla7[Cantidad],Tabla7[Código del producto],$B2292,Tabla7[Tipo de movimiento],"SALIDA",Tabla7[Mes],K$5))</f>
        <v/>
      </c>
      <c r="L2292" s="39" t="str">
        <f>IF($B2292="","",-SUMIFS(Tabla7[Cantidad],Tabla7[Código del producto],$B2292,Tabla7[Tipo de movimiento],"SALIDA",Tabla7[Mes],L$5))</f>
        <v/>
      </c>
      <c r="M2292" s="39" t="str">
        <f>IF($B2292="","",-SUMIFS(Tabla7[Cantidad],Tabla7[Código del producto],$B2292,Tabla7[Tipo de movimiento],"SALIDA",Tabla7[Mes],M$5))</f>
        <v/>
      </c>
      <c r="N2292" s="39" t="str">
        <f>IF($B2292="","",-SUMIFS(Tabla7[Cantidad],Tabla7[Código del producto],$B2292,Tabla7[Tipo de movimiento],"SALIDA",Tabla7[Mes],N$5))</f>
        <v/>
      </c>
      <c r="O2292" s="39" t="str">
        <f>IF($B2292="","",-SUMIFS(Tabla7[Cantidad],Tabla7[Código del producto],$B2292,Tabla7[Tipo de movimiento],"SALIDA",Tabla7[Mes],O$5))</f>
        <v/>
      </c>
      <c r="P2292" s="39" t="str">
        <f>IF($B2292="","",-SUMIFS(Tabla7[Cantidad],Tabla7[Código del producto],$B2292,Tabla7[Tipo de movimiento],"SALIDA",Tabla7[Mes],P$5))</f>
        <v/>
      </c>
      <c r="Q2292" s="39" t="str">
        <f t="shared" si="105"/>
        <v/>
      </c>
      <c r="R2292" s="51" t="str">
        <f>IF($B2292="","",IFERROR(VLOOKUP($B2292,'ABC rotación'!$C:$G,5,0),"C"))</f>
        <v/>
      </c>
      <c r="S2292" s="41" t="str">
        <f t="shared" si="106"/>
        <v/>
      </c>
      <c r="T2292" s="40" t="str">
        <f t="shared" si="107"/>
        <v/>
      </c>
      <c r="U2292" s="23" t="str">
        <f>IF($B2292="","",VLOOKUP($T2292,Tablas!$X$14:$Y$17,2,1))</f>
        <v/>
      </c>
    </row>
    <row r="2293" spans="2:21" x14ac:dyDescent="0.2">
      <c r="B2293" s="1" t="str">
        <f>IF(Tablas!B2291="","",Tablas!B2291)</f>
        <v/>
      </c>
      <c r="C2293" s="1" t="str">
        <f>IF(Tablas!C2291="","",Tablas!C2291)</f>
        <v/>
      </c>
      <c r="D2293" s="1" t="str">
        <f>IF(Tablas!D2291="","",Tablas!D2291)</f>
        <v/>
      </c>
      <c r="E2293" s="1" t="str">
        <f>IF(Tablas!E2291="","",Tablas!E2291)</f>
        <v/>
      </c>
      <c r="F2293" s="1" t="str">
        <f>IF(Tablas!F2291="","",Tablas!F2291)</f>
        <v/>
      </c>
      <c r="G2293" s="1" t="str">
        <f>IF(Tablas!I2291="","",Tablas!I2291)</f>
        <v/>
      </c>
      <c r="H2293" s="1" t="s">
        <v>911</v>
      </c>
      <c r="I2293" s="39" t="str">
        <f>IF($B2293="","",-SUMIFS(Tabla7[Cantidad],Tabla7[Código del producto],$B2293,Tabla7[Tipo de movimiento],"SALIDA",Tabla7[Mes],I$5))</f>
        <v/>
      </c>
      <c r="J2293" s="39" t="str">
        <f>IF($B2293="","",-SUMIFS(Tabla7[Cantidad],Tabla7[Código del producto],$B2293,Tabla7[Tipo de movimiento],"SALIDA",Tabla7[Mes],J$5))</f>
        <v/>
      </c>
      <c r="K2293" s="39" t="str">
        <f>IF($B2293="","",-SUMIFS(Tabla7[Cantidad],Tabla7[Código del producto],$B2293,Tabla7[Tipo de movimiento],"SALIDA",Tabla7[Mes],K$5))</f>
        <v/>
      </c>
      <c r="L2293" s="39" t="str">
        <f>IF($B2293="","",-SUMIFS(Tabla7[Cantidad],Tabla7[Código del producto],$B2293,Tabla7[Tipo de movimiento],"SALIDA",Tabla7[Mes],L$5))</f>
        <v/>
      </c>
      <c r="M2293" s="39" t="str">
        <f>IF($B2293="","",-SUMIFS(Tabla7[Cantidad],Tabla7[Código del producto],$B2293,Tabla7[Tipo de movimiento],"SALIDA",Tabla7[Mes],M$5))</f>
        <v/>
      </c>
      <c r="N2293" s="39" t="str">
        <f>IF($B2293="","",-SUMIFS(Tabla7[Cantidad],Tabla7[Código del producto],$B2293,Tabla7[Tipo de movimiento],"SALIDA",Tabla7[Mes],N$5))</f>
        <v/>
      </c>
      <c r="O2293" s="39" t="str">
        <f>IF($B2293="","",-SUMIFS(Tabla7[Cantidad],Tabla7[Código del producto],$B2293,Tabla7[Tipo de movimiento],"SALIDA",Tabla7[Mes],O$5))</f>
        <v/>
      </c>
      <c r="P2293" s="39" t="str">
        <f>IF($B2293="","",-SUMIFS(Tabla7[Cantidad],Tabla7[Código del producto],$B2293,Tabla7[Tipo de movimiento],"SALIDA",Tabla7[Mes],P$5))</f>
        <v/>
      </c>
      <c r="Q2293" s="39" t="str">
        <f t="shared" si="105"/>
        <v/>
      </c>
      <c r="R2293" s="51" t="str">
        <f>IF($B2293="","",IFERROR(VLOOKUP($B2293,'ABC rotación'!$C:$G,5,0),"C"))</f>
        <v/>
      </c>
      <c r="S2293" s="41" t="str">
        <f t="shared" si="106"/>
        <v/>
      </c>
      <c r="T2293" s="40" t="str">
        <f t="shared" si="107"/>
        <v/>
      </c>
      <c r="U2293" s="23" t="str">
        <f>IF($B2293="","",VLOOKUP($T2293,Tablas!$X$14:$Y$17,2,1))</f>
        <v/>
      </c>
    </row>
    <row r="2294" spans="2:21" x14ac:dyDescent="0.2">
      <c r="B2294" s="1" t="str">
        <f>IF(Tablas!B2292="","",Tablas!B2292)</f>
        <v/>
      </c>
      <c r="C2294" s="1" t="str">
        <f>IF(Tablas!C2292="","",Tablas!C2292)</f>
        <v/>
      </c>
      <c r="D2294" s="1" t="str">
        <f>IF(Tablas!D2292="","",Tablas!D2292)</f>
        <v/>
      </c>
      <c r="E2294" s="1" t="str">
        <f>IF(Tablas!E2292="","",Tablas!E2292)</f>
        <v/>
      </c>
      <c r="F2294" s="1" t="str">
        <f>IF(Tablas!F2292="","",Tablas!F2292)</f>
        <v/>
      </c>
      <c r="G2294" s="1" t="str">
        <f>IF(Tablas!I2292="","",Tablas!I2292)</f>
        <v/>
      </c>
      <c r="H2294" s="1" t="s">
        <v>911</v>
      </c>
      <c r="I2294" s="39" t="str">
        <f>IF($B2294="","",-SUMIFS(Tabla7[Cantidad],Tabla7[Código del producto],$B2294,Tabla7[Tipo de movimiento],"SALIDA",Tabla7[Mes],I$5))</f>
        <v/>
      </c>
      <c r="J2294" s="39" t="str">
        <f>IF($B2294="","",-SUMIFS(Tabla7[Cantidad],Tabla7[Código del producto],$B2294,Tabla7[Tipo de movimiento],"SALIDA",Tabla7[Mes],J$5))</f>
        <v/>
      </c>
      <c r="K2294" s="39" t="str">
        <f>IF($B2294="","",-SUMIFS(Tabla7[Cantidad],Tabla7[Código del producto],$B2294,Tabla7[Tipo de movimiento],"SALIDA",Tabla7[Mes],K$5))</f>
        <v/>
      </c>
      <c r="L2294" s="39" t="str">
        <f>IF($B2294="","",-SUMIFS(Tabla7[Cantidad],Tabla7[Código del producto],$B2294,Tabla7[Tipo de movimiento],"SALIDA",Tabla7[Mes],L$5))</f>
        <v/>
      </c>
      <c r="M2294" s="39" t="str">
        <f>IF($B2294="","",-SUMIFS(Tabla7[Cantidad],Tabla7[Código del producto],$B2294,Tabla7[Tipo de movimiento],"SALIDA",Tabla7[Mes],M$5))</f>
        <v/>
      </c>
      <c r="N2294" s="39" t="str">
        <f>IF($B2294="","",-SUMIFS(Tabla7[Cantidad],Tabla7[Código del producto],$B2294,Tabla7[Tipo de movimiento],"SALIDA",Tabla7[Mes],N$5))</f>
        <v/>
      </c>
      <c r="O2294" s="39" t="str">
        <f>IF($B2294="","",-SUMIFS(Tabla7[Cantidad],Tabla7[Código del producto],$B2294,Tabla7[Tipo de movimiento],"SALIDA",Tabla7[Mes],O$5))</f>
        <v/>
      </c>
      <c r="P2294" s="39" t="str">
        <f>IF($B2294="","",-SUMIFS(Tabla7[Cantidad],Tabla7[Código del producto],$B2294,Tabla7[Tipo de movimiento],"SALIDA",Tabla7[Mes],P$5))</f>
        <v/>
      </c>
      <c r="Q2294" s="39" t="str">
        <f t="shared" si="105"/>
        <v/>
      </c>
      <c r="R2294" s="51" t="str">
        <f>IF($B2294="","",IFERROR(VLOOKUP($B2294,'ABC rotación'!$C:$G,5,0),"C"))</f>
        <v/>
      </c>
      <c r="S2294" s="41" t="str">
        <f t="shared" si="106"/>
        <v/>
      </c>
      <c r="T2294" s="40" t="str">
        <f t="shared" si="107"/>
        <v/>
      </c>
      <c r="U2294" s="23" t="str">
        <f>IF($B2294="","",VLOOKUP($T2294,Tablas!$X$14:$Y$17,2,1))</f>
        <v/>
      </c>
    </row>
    <row r="2295" spans="2:21" x14ac:dyDescent="0.2">
      <c r="B2295" s="1" t="str">
        <f>IF(Tablas!B2293="","",Tablas!B2293)</f>
        <v/>
      </c>
      <c r="C2295" s="1" t="str">
        <f>IF(Tablas!C2293="","",Tablas!C2293)</f>
        <v/>
      </c>
      <c r="D2295" s="1" t="str">
        <f>IF(Tablas!D2293="","",Tablas!D2293)</f>
        <v/>
      </c>
      <c r="E2295" s="1" t="str">
        <f>IF(Tablas!E2293="","",Tablas!E2293)</f>
        <v/>
      </c>
      <c r="F2295" s="1" t="str">
        <f>IF(Tablas!F2293="","",Tablas!F2293)</f>
        <v/>
      </c>
      <c r="G2295" s="1" t="str">
        <f>IF(Tablas!I2293="","",Tablas!I2293)</f>
        <v/>
      </c>
      <c r="H2295" s="1" t="s">
        <v>911</v>
      </c>
      <c r="I2295" s="39" t="str">
        <f>IF($B2295="","",-SUMIFS(Tabla7[Cantidad],Tabla7[Código del producto],$B2295,Tabla7[Tipo de movimiento],"SALIDA",Tabla7[Mes],I$5))</f>
        <v/>
      </c>
      <c r="J2295" s="39" t="str">
        <f>IF($B2295="","",-SUMIFS(Tabla7[Cantidad],Tabla7[Código del producto],$B2295,Tabla7[Tipo de movimiento],"SALIDA",Tabla7[Mes],J$5))</f>
        <v/>
      </c>
      <c r="K2295" s="39" t="str">
        <f>IF($B2295="","",-SUMIFS(Tabla7[Cantidad],Tabla7[Código del producto],$B2295,Tabla7[Tipo de movimiento],"SALIDA",Tabla7[Mes],K$5))</f>
        <v/>
      </c>
      <c r="L2295" s="39" t="str">
        <f>IF($B2295="","",-SUMIFS(Tabla7[Cantidad],Tabla7[Código del producto],$B2295,Tabla7[Tipo de movimiento],"SALIDA",Tabla7[Mes],L$5))</f>
        <v/>
      </c>
      <c r="M2295" s="39" t="str">
        <f>IF($B2295="","",-SUMIFS(Tabla7[Cantidad],Tabla7[Código del producto],$B2295,Tabla7[Tipo de movimiento],"SALIDA",Tabla7[Mes],M$5))</f>
        <v/>
      </c>
      <c r="N2295" s="39" t="str">
        <f>IF($B2295="","",-SUMIFS(Tabla7[Cantidad],Tabla7[Código del producto],$B2295,Tabla7[Tipo de movimiento],"SALIDA",Tabla7[Mes],N$5))</f>
        <v/>
      </c>
      <c r="O2295" s="39" t="str">
        <f>IF($B2295="","",-SUMIFS(Tabla7[Cantidad],Tabla7[Código del producto],$B2295,Tabla7[Tipo de movimiento],"SALIDA",Tabla7[Mes],O$5))</f>
        <v/>
      </c>
      <c r="P2295" s="39" t="str">
        <f>IF($B2295="","",-SUMIFS(Tabla7[Cantidad],Tabla7[Código del producto],$B2295,Tabla7[Tipo de movimiento],"SALIDA",Tabla7[Mes],P$5))</f>
        <v/>
      </c>
      <c r="Q2295" s="39" t="str">
        <f t="shared" si="105"/>
        <v/>
      </c>
      <c r="R2295" s="51" t="str">
        <f>IF($B2295="","",IFERROR(VLOOKUP($B2295,'ABC rotación'!$C:$G,5,0),"C"))</f>
        <v/>
      </c>
      <c r="S2295" s="41" t="str">
        <f t="shared" si="106"/>
        <v/>
      </c>
      <c r="T2295" s="40" t="str">
        <f t="shared" si="107"/>
        <v/>
      </c>
      <c r="U2295" s="23" t="str">
        <f>IF($B2295="","",VLOOKUP($T2295,Tablas!$X$14:$Y$17,2,1))</f>
        <v/>
      </c>
    </row>
    <row r="2296" spans="2:21" x14ac:dyDescent="0.2">
      <c r="B2296" s="1" t="str">
        <f>IF(Tablas!B2294="","",Tablas!B2294)</f>
        <v/>
      </c>
      <c r="C2296" s="1" t="str">
        <f>IF(Tablas!C2294="","",Tablas!C2294)</f>
        <v/>
      </c>
      <c r="D2296" s="1" t="str">
        <f>IF(Tablas!D2294="","",Tablas!D2294)</f>
        <v/>
      </c>
      <c r="E2296" s="1" t="str">
        <f>IF(Tablas!E2294="","",Tablas!E2294)</f>
        <v/>
      </c>
      <c r="F2296" s="1" t="str">
        <f>IF(Tablas!F2294="","",Tablas!F2294)</f>
        <v/>
      </c>
      <c r="G2296" s="1" t="str">
        <f>IF(Tablas!I2294="","",Tablas!I2294)</f>
        <v/>
      </c>
      <c r="H2296" s="1" t="s">
        <v>911</v>
      </c>
      <c r="I2296" s="39" t="str">
        <f>IF($B2296="","",-SUMIFS(Tabla7[Cantidad],Tabla7[Código del producto],$B2296,Tabla7[Tipo de movimiento],"SALIDA",Tabla7[Mes],I$5))</f>
        <v/>
      </c>
      <c r="J2296" s="39" t="str">
        <f>IF($B2296="","",-SUMIFS(Tabla7[Cantidad],Tabla7[Código del producto],$B2296,Tabla7[Tipo de movimiento],"SALIDA",Tabla7[Mes],J$5))</f>
        <v/>
      </c>
      <c r="K2296" s="39" t="str">
        <f>IF($B2296="","",-SUMIFS(Tabla7[Cantidad],Tabla7[Código del producto],$B2296,Tabla7[Tipo de movimiento],"SALIDA",Tabla7[Mes],K$5))</f>
        <v/>
      </c>
      <c r="L2296" s="39" t="str">
        <f>IF($B2296="","",-SUMIFS(Tabla7[Cantidad],Tabla7[Código del producto],$B2296,Tabla7[Tipo de movimiento],"SALIDA",Tabla7[Mes],L$5))</f>
        <v/>
      </c>
      <c r="M2296" s="39" t="str">
        <f>IF($B2296="","",-SUMIFS(Tabla7[Cantidad],Tabla7[Código del producto],$B2296,Tabla7[Tipo de movimiento],"SALIDA",Tabla7[Mes],M$5))</f>
        <v/>
      </c>
      <c r="N2296" s="39" t="str">
        <f>IF($B2296="","",-SUMIFS(Tabla7[Cantidad],Tabla7[Código del producto],$B2296,Tabla7[Tipo de movimiento],"SALIDA",Tabla7[Mes],N$5))</f>
        <v/>
      </c>
      <c r="O2296" s="39" t="str">
        <f>IF($B2296="","",-SUMIFS(Tabla7[Cantidad],Tabla7[Código del producto],$B2296,Tabla7[Tipo de movimiento],"SALIDA",Tabla7[Mes],O$5))</f>
        <v/>
      </c>
      <c r="P2296" s="39" t="str">
        <f>IF($B2296="","",-SUMIFS(Tabla7[Cantidad],Tabla7[Código del producto],$B2296,Tabla7[Tipo de movimiento],"SALIDA",Tabla7[Mes],P$5))</f>
        <v/>
      </c>
      <c r="Q2296" s="39" t="str">
        <f t="shared" si="105"/>
        <v/>
      </c>
      <c r="R2296" s="51" t="str">
        <f>IF($B2296="","",IFERROR(VLOOKUP($B2296,'ABC rotación'!$C:$G,5,0),"C"))</f>
        <v/>
      </c>
      <c r="S2296" s="41" t="str">
        <f t="shared" si="106"/>
        <v/>
      </c>
      <c r="T2296" s="40" t="str">
        <f t="shared" si="107"/>
        <v/>
      </c>
      <c r="U2296" s="23" t="str">
        <f>IF($B2296="","",VLOOKUP($T2296,Tablas!$X$14:$Y$17,2,1))</f>
        <v/>
      </c>
    </row>
    <row r="2297" spans="2:21" x14ac:dyDescent="0.2">
      <c r="B2297" s="1" t="str">
        <f>IF(Tablas!B2295="","",Tablas!B2295)</f>
        <v/>
      </c>
      <c r="C2297" s="1" t="str">
        <f>IF(Tablas!C2295="","",Tablas!C2295)</f>
        <v/>
      </c>
      <c r="D2297" s="1" t="str">
        <f>IF(Tablas!D2295="","",Tablas!D2295)</f>
        <v/>
      </c>
      <c r="E2297" s="1" t="str">
        <f>IF(Tablas!E2295="","",Tablas!E2295)</f>
        <v/>
      </c>
      <c r="F2297" s="1" t="str">
        <f>IF(Tablas!F2295="","",Tablas!F2295)</f>
        <v/>
      </c>
      <c r="G2297" s="1" t="str">
        <f>IF(Tablas!I2295="","",Tablas!I2295)</f>
        <v/>
      </c>
      <c r="H2297" s="1" t="s">
        <v>911</v>
      </c>
      <c r="I2297" s="39" t="str">
        <f>IF($B2297="","",-SUMIFS(Tabla7[Cantidad],Tabla7[Código del producto],$B2297,Tabla7[Tipo de movimiento],"SALIDA",Tabla7[Mes],I$5))</f>
        <v/>
      </c>
      <c r="J2297" s="39" t="str">
        <f>IF($B2297="","",-SUMIFS(Tabla7[Cantidad],Tabla7[Código del producto],$B2297,Tabla7[Tipo de movimiento],"SALIDA",Tabla7[Mes],J$5))</f>
        <v/>
      </c>
      <c r="K2297" s="39" t="str">
        <f>IF($B2297="","",-SUMIFS(Tabla7[Cantidad],Tabla7[Código del producto],$B2297,Tabla7[Tipo de movimiento],"SALIDA",Tabla7[Mes],K$5))</f>
        <v/>
      </c>
      <c r="L2297" s="39" t="str">
        <f>IF($B2297="","",-SUMIFS(Tabla7[Cantidad],Tabla7[Código del producto],$B2297,Tabla7[Tipo de movimiento],"SALIDA",Tabla7[Mes],L$5))</f>
        <v/>
      </c>
      <c r="M2297" s="39" t="str">
        <f>IF($B2297="","",-SUMIFS(Tabla7[Cantidad],Tabla7[Código del producto],$B2297,Tabla7[Tipo de movimiento],"SALIDA",Tabla7[Mes],M$5))</f>
        <v/>
      </c>
      <c r="N2297" s="39" t="str">
        <f>IF($B2297="","",-SUMIFS(Tabla7[Cantidad],Tabla7[Código del producto],$B2297,Tabla7[Tipo de movimiento],"SALIDA",Tabla7[Mes],N$5))</f>
        <v/>
      </c>
      <c r="O2297" s="39" t="str">
        <f>IF($B2297="","",-SUMIFS(Tabla7[Cantidad],Tabla7[Código del producto],$B2297,Tabla7[Tipo de movimiento],"SALIDA",Tabla7[Mes],O$5))</f>
        <v/>
      </c>
      <c r="P2297" s="39" t="str">
        <f>IF($B2297="","",-SUMIFS(Tabla7[Cantidad],Tabla7[Código del producto],$B2297,Tabla7[Tipo de movimiento],"SALIDA",Tabla7[Mes],P$5))</f>
        <v/>
      </c>
      <c r="Q2297" s="39" t="str">
        <f t="shared" si="105"/>
        <v/>
      </c>
      <c r="R2297" s="51" t="str">
        <f>IF($B2297="","",IFERROR(VLOOKUP($B2297,'ABC rotación'!$C:$G,5,0),"C"))</f>
        <v/>
      </c>
      <c r="S2297" s="41" t="str">
        <f t="shared" si="106"/>
        <v/>
      </c>
      <c r="T2297" s="40" t="str">
        <f t="shared" si="107"/>
        <v/>
      </c>
      <c r="U2297" s="23" t="str">
        <f>IF($B2297="","",VLOOKUP($T2297,Tablas!$X$14:$Y$17,2,1))</f>
        <v/>
      </c>
    </row>
    <row r="2298" spans="2:21" x14ac:dyDescent="0.2">
      <c r="B2298" s="1" t="str">
        <f>IF(Tablas!B2296="","",Tablas!B2296)</f>
        <v/>
      </c>
      <c r="C2298" s="1" t="str">
        <f>IF(Tablas!C2296="","",Tablas!C2296)</f>
        <v/>
      </c>
      <c r="D2298" s="1" t="str">
        <f>IF(Tablas!D2296="","",Tablas!D2296)</f>
        <v/>
      </c>
      <c r="E2298" s="1" t="str">
        <f>IF(Tablas!E2296="","",Tablas!E2296)</f>
        <v/>
      </c>
      <c r="F2298" s="1" t="str">
        <f>IF(Tablas!F2296="","",Tablas!F2296)</f>
        <v/>
      </c>
      <c r="G2298" s="1" t="str">
        <f>IF(Tablas!I2296="","",Tablas!I2296)</f>
        <v/>
      </c>
      <c r="H2298" s="1" t="s">
        <v>911</v>
      </c>
      <c r="I2298" s="39" t="str">
        <f>IF($B2298="","",-SUMIFS(Tabla7[Cantidad],Tabla7[Código del producto],$B2298,Tabla7[Tipo de movimiento],"SALIDA",Tabla7[Mes],I$5))</f>
        <v/>
      </c>
      <c r="J2298" s="39" t="str">
        <f>IF($B2298="","",-SUMIFS(Tabla7[Cantidad],Tabla7[Código del producto],$B2298,Tabla7[Tipo de movimiento],"SALIDA",Tabla7[Mes],J$5))</f>
        <v/>
      </c>
      <c r="K2298" s="39" t="str">
        <f>IF($B2298="","",-SUMIFS(Tabla7[Cantidad],Tabla7[Código del producto],$B2298,Tabla7[Tipo de movimiento],"SALIDA",Tabla7[Mes],K$5))</f>
        <v/>
      </c>
      <c r="L2298" s="39" t="str">
        <f>IF($B2298="","",-SUMIFS(Tabla7[Cantidad],Tabla7[Código del producto],$B2298,Tabla7[Tipo de movimiento],"SALIDA",Tabla7[Mes],L$5))</f>
        <v/>
      </c>
      <c r="M2298" s="39" t="str">
        <f>IF($B2298="","",-SUMIFS(Tabla7[Cantidad],Tabla7[Código del producto],$B2298,Tabla7[Tipo de movimiento],"SALIDA",Tabla7[Mes],M$5))</f>
        <v/>
      </c>
      <c r="N2298" s="39" t="str">
        <f>IF($B2298="","",-SUMIFS(Tabla7[Cantidad],Tabla7[Código del producto],$B2298,Tabla7[Tipo de movimiento],"SALIDA",Tabla7[Mes],N$5))</f>
        <v/>
      </c>
      <c r="O2298" s="39" t="str">
        <f>IF($B2298="","",-SUMIFS(Tabla7[Cantidad],Tabla7[Código del producto],$B2298,Tabla7[Tipo de movimiento],"SALIDA",Tabla7[Mes],O$5))</f>
        <v/>
      </c>
      <c r="P2298" s="39" t="str">
        <f>IF($B2298="","",-SUMIFS(Tabla7[Cantidad],Tabla7[Código del producto],$B2298,Tabla7[Tipo de movimiento],"SALIDA",Tabla7[Mes],P$5))</f>
        <v/>
      </c>
      <c r="Q2298" s="39" t="str">
        <f t="shared" si="105"/>
        <v/>
      </c>
      <c r="R2298" s="51" t="str">
        <f>IF($B2298="","",IFERROR(VLOOKUP($B2298,'ABC rotación'!$C:$G,5,0),"C"))</f>
        <v/>
      </c>
      <c r="S2298" s="41" t="str">
        <f t="shared" si="106"/>
        <v/>
      </c>
      <c r="T2298" s="40" t="str">
        <f t="shared" si="107"/>
        <v/>
      </c>
      <c r="U2298" s="23" t="str">
        <f>IF($B2298="","",VLOOKUP($T2298,Tablas!$X$14:$Y$17,2,1))</f>
        <v/>
      </c>
    </row>
    <row r="2299" spans="2:21" x14ac:dyDescent="0.2">
      <c r="B2299" s="1" t="str">
        <f>IF(Tablas!B2297="","",Tablas!B2297)</f>
        <v/>
      </c>
      <c r="C2299" s="1" t="str">
        <f>IF(Tablas!C2297="","",Tablas!C2297)</f>
        <v/>
      </c>
      <c r="D2299" s="1" t="str">
        <f>IF(Tablas!D2297="","",Tablas!D2297)</f>
        <v/>
      </c>
      <c r="E2299" s="1" t="str">
        <f>IF(Tablas!E2297="","",Tablas!E2297)</f>
        <v/>
      </c>
      <c r="F2299" s="1" t="str">
        <f>IF(Tablas!F2297="","",Tablas!F2297)</f>
        <v/>
      </c>
      <c r="G2299" s="1" t="str">
        <f>IF(Tablas!I2297="","",Tablas!I2297)</f>
        <v/>
      </c>
      <c r="H2299" s="1" t="s">
        <v>911</v>
      </c>
      <c r="I2299" s="39" t="str">
        <f>IF($B2299="","",-SUMIFS(Tabla7[Cantidad],Tabla7[Código del producto],$B2299,Tabla7[Tipo de movimiento],"SALIDA",Tabla7[Mes],I$5))</f>
        <v/>
      </c>
      <c r="J2299" s="39" t="str">
        <f>IF($B2299="","",-SUMIFS(Tabla7[Cantidad],Tabla7[Código del producto],$B2299,Tabla7[Tipo de movimiento],"SALIDA",Tabla7[Mes],J$5))</f>
        <v/>
      </c>
      <c r="K2299" s="39" t="str">
        <f>IF($B2299="","",-SUMIFS(Tabla7[Cantidad],Tabla7[Código del producto],$B2299,Tabla7[Tipo de movimiento],"SALIDA",Tabla7[Mes],K$5))</f>
        <v/>
      </c>
      <c r="L2299" s="39" t="str">
        <f>IF($B2299="","",-SUMIFS(Tabla7[Cantidad],Tabla7[Código del producto],$B2299,Tabla7[Tipo de movimiento],"SALIDA",Tabla7[Mes],L$5))</f>
        <v/>
      </c>
      <c r="M2299" s="39" t="str">
        <f>IF($B2299="","",-SUMIFS(Tabla7[Cantidad],Tabla7[Código del producto],$B2299,Tabla7[Tipo de movimiento],"SALIDA",Tabla7[Mes],M$5))</f>
        <v/>
      </c>
      <c r="N2299" s="39" t="str">
        <f>IF($B2299="","",-SUMIFS(Tabla7[Cantidad],Tabla7[Código del producto],$B2299,Tabla7[Tipo de movimiento],"SALIDA",Tabla7[Mes],N$5))</f>
        <v/>
      </c>
      <c r="O2299" s="39" t="str">
        <f>IF($B2299="","",-SUMIFS(Tabla7[Cantidad],Tabla7[Código del producto],$B2299,Tabla7[Tipo de movimiento],"SALIDA",Tabla7[Mes],O$5))</f>
        <v/>
      </c>
      <c r="P2299" s="39" t="str">
        <f>IF($B2299="","",-SUMIFS(Tabla7[Cantidad],Tabla7[Código del producto],$B2299,Tabla7[Tipo de movimiento],"SALIDA",Tabla7[Mes],P$5))</f>
        <v/>
      </c>
      <c r="Q2299" s="39" t="str">
        <f t="shared" si="105"/>
        <v/>
      </c>
      <c r="R2299" s="51" t="str">
        <f>IF($B2299="","",IFERROR(VLOOKUP($B2299,'ABC rotación'!$C:$G,5,0),"C"))</f>
        <v/>
      </c>
      <c r="S2299" s="41" t="str">
        <f t="shared" si="106"/>
        <v/>
      </c>
      <c r="T2299" s="40" t="str">
        <f t="shared" si="107"/>
        <v/>
      </c>
      <c r="U2299" s="23" t="str">
        <f>IF($B2299="","",VLOOKUP($T2299,Tablas!$X$14:$Y$17,2,1))</f>
        <v/>
      </c>
    </row>
    <row r="2300" spans="2:21" x14ac:dyDescent="0.2">
      <c r="B2300" s="1" t="str">
        <f>IF(Tablas!B2298="","",Tablas!B2298)</f>
        <v/>
      </c>
      <c r="C2300" s="1" t="str">
        <f>IF(Tablas!C2298="","",Tablas!C2298)</f>
        <v/>
      </c>
      <c r="D2300" s="1" t="str">
        <f>IF(Tablas!D2298="","",Tablas!D2298)</f>
        <v/>
      </c>
      <c r="E2300" s="1" t="str">
        <f>IF(Tablas!E2298="","",Tablas!E2298)</f>
        <v/>
      </c>
      <c r="F2300" s="1" t="str">
        <f>IF(Tablas!F2298="","",Tablas!F2298)</f>
        <v/>
      </c>
      <c r="G2300" s="1" t="str">
        <f>IF(Tablas!I2298="","",Tablas!I2298)</f>
        <v/>
      </c>
      <c r="H2300" s="1" t="s">
        <v>911</v>
      </c>
      <c r="I2300" s="39" t="str">
        <f>IF($B2300="","",-SUMIFS(Tabla7[Cantidad],Tabla7[Código del producto],$B2300,Tabla7[Tipo de movimiento],"SALIDA",Tabla7[Mes],I$5))</f>
        <v/>
      </c>
      <c r="J2300" s="39" t="str">
        <f>IF($B2300="","",-SUMIFS(Tabla7[Cantidad],Tabla7[Código del producto],$B2300,Tabla7[Tipo de movimiento],"SALIDA",Tabla7[Mes],J$5))</f>
        <v/>
      </c>
      <c r="K2300" s="39" t="str">
        <f>IF($B2300="","",-SUMIFS(Tabla7[Cantidad],Tabla7[Código del producto],$B2300,Tabla7[Tipo de movimiento],"SALIDA",Tabla7[Mes],K$5))</f>
        <v/>
      </c>
      <c r="L2300" s="39" t="str">
        <f>IF($B2300="","",-SUMIFS(Tabla7[Cantidad],Tabla7[Código del producto],$B2300,Tabla7[Tipo de movimiento],"SALIDA",Tabla7[Mes],L$5))</f>
        <v/>
      </c>
      <c r="M2300" s="39" t="str">
        <f>IF($B2300="","",-SUMIFS(Tabla7[Cantidad],Tabla7[Código del producto],$B2300,Tabla7[Tipo de movimiento],"SALIDA",Tabla7[Mes],M$5))</f>
        <v/>
      </c>
      <c r="N2300" s="39" t="str">
        <f>IF($B2300="","",-SUMIFS(Tabla7[Cantidad],Tabla7[Código del producto],$B2300,Tabla7[Tipo de movimiento],"SALIDA",Tabla7[Mes],N$5))</f>
        <v/>
      </c>
      <c r="O2300" s="39" t="str">
        <f>IF($B2300="","",-SUMIFS(Tabla7[Cantidad],Tabla7[Código del producto],$B2300,Tabla7[Tipo de movimiento],"SALIDA",Tabla7[Mes],O$5))</f>
        <v/>
      </c>
      <c r="P2300" s="39" t="str">
        <f>IF($B2300="","",-SUMIFS(Tabla7[Cantidad],Tabla7[Código del producto],$B2300,Tabla7[Tipo de movimiento],"SALIDA",Tabla7[Mes],P$5))</f>
        <v/>
      </c>
      <c r="Q2300" s="39" t="str">
        <f t="shared" si="105"/>
        <v/>
      </c>
      <c r="R2300" s="51" t="str">
        <f>IF($B2300="","",IFERROR(VLOOKUP($B2300,'ABC rotación'!$C:$G,5,0),"C"))</f>
        <v/>
      </c>
      <c r="S2300" s="41" t="str">
        <f t="shared" si="106"/>
        <v/>
      </c>
      <c r="T2300" s="40" t="str">
        <f t="shared" si="107"/>
        <v/>
      </c>
      <c r="U2300" s="23" t="str">
        <f>IF($B2300="","",VLOOKUP($T2300,Tablas!$X$14:$Y$17,2,1))</f>
        <v/>
      </c>
    </row>
    <row r="2301" spans="2:21" x14ac:dyDescent="0.2">
      <c r="B2301" s="1" t="str">
        <f>IF(Tablas!B2299="","",Tablas!B2299)</f>
        <v/>
      </c>
      <c r="C2301" s="1" t="str">
        <f>IF(Tablas!C2299="","",Tablas!C2299)</f>
        <v/>
      </c>
      <c r="D2301" s="1" t="str">
        <f>IF(Tablas!D2299="","",Tablas!D2299)</f>
        <v/>
      </c>
      <c r="E2301" s="1" t="str">
        <f>IF(Tablas!E2299="","",Tablas!E2299)</f>
        <v/>
      </c>
      <c r="F2301" s="1" t="str">
        <f>IF(Tablas!F2299="","",Tablas!F2299)</f>
        <v/>
      </c>
      <c r="G2301" s="1" t="str">
        <f>IF(Tablas!I2299="","",Tablas!I2299)</f>
        <v/>
      </c>
      <c r="H2301" s="1" t="s">
        <v>911</v>
      </c>
      <c r="I2301" s="39" t="str">
        <f>IF($B2301="","",-SUMIFS(Tabla7[Cantidad],Tabla7[Código del producto],$B2301,Tabla7[Tipo de movimiento],"SALIDA",Tabla7[Mes],I$5))</f>
        <v/>
      </c>
      <c r="J2301" s="39" t="str">
        <f>IF($B2301="","",-SUMIFS(Tabla7[Cantidad],Tabla7[Código del producto],$B2301,Tabla7[Tipo de movimiento],"SALIDA",Tabla7[Mes],J$5))</f>
        <v/>
      </c>
      <c r="K2301" s="39" t="str">
        <f>IF($B2301="","",-SUMIFS(Tabla7[Cantidad],Tabla7[Código del producto],$B2301,Tabla7[Tipo de movimiento],"SALIDA",Tabla7[Mes],K$5))</f>
        <v/>
      </c>
      <c r="L2301" s="39" t="str">
        <f>IF($B2301="","",-SUMIFS(Tabla7[Cantidad],Tabla7[Código del producto],$B2301,Tabla7[Tipo de movimiento],"SALIDA",Tabla7[Mes],L$5))</f>
        <v/>
      </c>
      <c r="M2301" s="39" t="str">
        <f>IF($B2301="","",-SUMIFS(Tabla7[Cantidad],Tabla7[Código del producto],$B2301,Tabla7[Tipo de movimiento],"SALIDA",Tabla7[Mes],M$5))</f>
        <v/>
      </c>
      <c r="N2301" s="39" t="str">
        <f>IF($B2301="","",-SUMIFS(Tabla7[Cantidad],Tabla7[Código del producto],$B2301,Tabla7[Tipo de movimiento],"SALIDA",Tabla7[Mes],N$5))</f>
        <v/>
      </c>
      <c r="O2301" s="39" t="str">
        <f>IF($B2301="","",-SUMIFS(Tabla7[Cantidad],Tabla7[Código del producto],$B2301,Tabla7[Tipo de movimiento],"SALIDA",Tabla7[Mes],O$5))</f>
        <v/>
      </c>
      <c r="P2301" s="39" t="str">
        <f>IF($B2301="","",-SUMIFS(Tabla7[Cantidad],Tabla7[Código del producto],$B2301,Tabla7[Tipo de movimiento],"SALIDA",Tabla7[Mes],P$5))</f>
        <v/>
      </c>
      <c r="Q2301" s="39" t="str">
        <f t="shared" si="105"/>
        <v/>
      </c>
      <c r="R2301" s="51" t="str">
        <f>IF($B2301="","",IFERROR(VLOOKUP($B2301,'ABC rotación'!$C:$G,5,0),"C"))</f>
        <v/>
      </c>
      <c r="S2301" s="41" t="str">
        <f t="shared" si="106"/>
        <v/>
      </c>
      <c r="T2301" s="40" t="str">
        <f t="shared" si="107"/>
        <v/>
      </c>
      <c r="U2301" s="23" t="str">
        <f>IF($B2301="","",VLOOKUP($T2301,Tablas!$X$14:$Y$17,2,1))</f>
        <v/>
      </c>
    </row>
    <row r="2302" spans="2:21" x14ac:dyDescent="0.2">
      <c r="B2302" s="1" t="str">
        <f>IF(Tablas!B2300="","",Tablas!B2300)</f>
        <v/>
      </c>
      <c r="C2302" s="1" t="str">
        <f>IF(Tablas!C2300="","",Tablas!C2300)</f>
        <v/>
      </c>
      <c r="D2302" s="1" t="str">
        <f>IF(Tablas!D2300="","",Tablas!D2300)</f>
        <v/>
      </c>
      <c r="E2302" s="1" t="str">
        <f>IF(Tablas!E2300="","",Tablas!E2300)</f>
        <v/>
      </c>
      <c r="F2302" s="1" t="str">
        <f>IF(Tablas!F2300="","",Tablas!F2300)</f>
        <v/>
      </c>
      <c r="G2302" s="1" t="str">
        <f>IF(Tablas!I2300="","",Tablas!I2300)</f>
        <v/>
      </c>
      <c r="H2302" s="1" t="s">
        <v>911</v>
      </c>
      <c r="I2302" s="39" t="str">
        <f>IF($B2302="","",-SUMIFS(Tabla7[Cantidad],Tabla7[Código del producto],$B2302,Tabla7[Tipo de movimiento],"SALIDA",Tabla7[Mes],I$5))</f>
        <v/>
      </c>
      <c r="J2302" s="39" t="str">
        <f>IF($B2302="","",-SUMIFS(Tabla7[Cantidad],Tabla7[Código del producto],$B2302,Tabla7[Tipo de movimiento],"SALIDA",Tabla7[Mes],J$5))</f>
        <v/>
      </c>
      <c r="K2302" s="39" t="str">
        <f>IF($B2302="","",-SUMIFS(Tabla7[Cantidad],Tabla7[Código del producto],$B2302,Tabla7[Tipo de movimiento],"SALIDA",Tabla7[Mes],K$5))</f>
        <v/>
      </c>
      <c r="L2302" s="39" t="str">
        <f>IF($B2302="","",-SUMIFS(Tabla7[Cantidad],Tabla7[Código del producto],$B2302,Tabla7[Tipo de movimiento],"SALIDA",Tabla7[Mes],L$5))</f>
        <v/>
      </c>
      <c r="M2302" s="39" t="str">
        <f>IF($B2302="","",-SUMIFS(Tabla7[Cantidad],Tabla7[Código del producto],$B2302,Tabla7[Tipo de movimiento],"SALIDA",Tabla7[Mes],M$5))</f>
        <v/>
      </c>
      <c r="N2302" s="39" t="str">
        <f>IF($B2302="","",-SUMIFS(Tabla7[Cantidad],Tabla7[Código del producto],$B2302,Tabla7[Tipo de movimiento],"SALIDA",Tabla7[Mes],N$5))</f>
        <v/>
      </c>
      <c r="O2302" s="39" t="str">
        <f>IF($B2302="","",-SUMIFS(Tabla7[Cantidad],Tabla7[Código del producto],$B2302,Tabla7[Tipo de movimiento],"SALIDA",Tabla7[Mes],O$5))</f>
        <v/>
      </c>
      <c r="P2302" s="39" t="str">
        <f>IF($B2302="","",-SUMIFS(Tabla7[Cantidad],Tabla7[Código del producto],$B2302,Tabla7[Tipo de movimiento],"SALIDA",Tabla7[Mes],P$5))</f>
        <v/>
      </c>
      <c r="Q2302" s="39" t="str">
        <f t="shared" si="105"/>
        <v/>
      </c>
      <c r="R2302" s="51" t="str">
        <f>IF($B2302="","",IFERROR(VLOOKUP($B2302,'ABC rotación'!$C:$G,5,0),"C"))</f>
        <v/>
      </c>
      <c r="S2302" s="41" t="str">
        <f t="shared" si="106"/>
        <v/>
      </c>
      <c r="T2302" s="40" t="str">
        <f t="shared" si="107"/>
        <v/>
      </c>
      <c r="U2302" s="23" t="str">
        <f>IF($B2302="","",VLOOKUP($T2302,Tablas!$X$14:$Y$17,2,1))</f>
        <v/>
      </c>
    </row>
    <row r="2303" spans="2:21" x14ac:dyDescent="0.2">
      <c r="B2303" s="1" t="str">
        <f>IF(Tablas!B2301="","",Tablas!B2301)</f>
        <v/>
      </c>
      <c r="C2303" s="1" t="str">
        <f>IF(Tablas!C2301="","",Tablas!C2301)</f>
        <v/>
      </c>
      <c r="D2303" s="1" t="str">
        <f>IF(Tablas!D2301="","",Tablas!D2301)</f>
        <v/>
      </c>
      <c r="E2303" s="1" t="str">
        <f>IF(Tablas!E2301="","",Tablas!E2301)</f>
        <v/>
      </c>
      <c r="F2303" s="1" t="str">
        <f>IF(Tablas!F2301="","",Tablas!F2301)</f>
        <v/>
      </c>
      <c r="G2303" s="1" t="str">
        <f>IF(Tablas!I2301="","",Tablas!I2301)</f>
        <v/>
      </c>
      <c r="H2303" s="1" t="s">
        <v>911</v>
      </c>
      <c r="I2303" s="39" t="str">
        <f>IF($B2303="","",-SUMIFS(Tabla7[Cantidad],Tabla7[Código del producto],$B2303,Tabla7[Tipo de movimiento],"SALIDA",Tabla7[Mes],I$5))</f>
        <v/>
      </c>
      <c r="J2303" s="39" t="str">
        <f>IF($B2303="","",-SUMIFS(Tabla7[Cantidad],Tabla7[Código del producto],$B2303,Tabla7[Tipo de movimiento],"SALIDA",Tabla7[Mes],J$5))</f>
        <v/>
      </c>
      <c r="K2303" s="39" t="str">
        <f>IF($B2303="","",-SUMIFS(Tabla7[Cantidad],Tabla7[Código del producto],$B2303,Tabla7[Tipo de movimiento],"SALIDA",Tabla7[Mes],K$5))</f>
        <v/>
      </c>
      <c r="L2303" s="39" t="str">
        <f>IF($B2303="","",-SUMIFS(Tabla7[Cantidad],Tabla7[Código del producto],$B2303,Tabla7[Tipo de movimiento],"SALIDA",Tabla7[Mes],L$5))</f>
        <v/>
      </c>
      <c r="M2303" s="39" t="str">
        <f>IF($B2303="","",-SUMIFS(Tabla7[Cantidad],Tabla7[Código del producto],$B2303,Tabla7[Tipo de movimiento],"SALIDA",Tabla7[Mes],M$5))</f>
        <v/>
      </c>
      <c r="N2303" s="39" t="str">
        <f>IF($B2303="","",-SUMIFS(Tabla7[Cantidad],Tabla7[Código del producto],$B2303,Tabla7[Tipo de movimiento],"SALIDA",Tabla7[Mes],N$5))</f>
        <v/>
      </c>
      <c r="O2303" s="39" t="str">
        <f>IF($B2303="","",-SUMIFS(Tabla7[Cantidad],Tabla7[Código del producto],$B2303,Tabla7[Tipo de movimiento],"SALIDA",Tabla7[Mes],O$5))</f>
        <v/>
      </c>
      <c r="P2303" s="39" t="str">
        <f>IF($B2303="","",-SUMIFS(Tabla7[Cantidad],Tabla7[Código del producto],$B2303,Tabla7[Tipo de movimiento],"SALIDA",Tabla7[Mes],P$5))</f>
        <v/>
      </c>
      <c r="Q2303" s="39" t="str">
        <f t="shared" si="105"/>
        <v/>
      </c>
      <c r="R2303" s="51" t="str">
        <f>IF($B2303="","",IFERROR(VLOOKUP($B2303,'ABC rotación'!$C:$G,5,0),"C"))</f>
        <v/>
      </c>
      <c r="S2303" s="41" t="str">
        <f t="shared" si="106"/>
        <v/>
      </c>
      <c r="T2303" s="40" t="str">
        <f t="shared" si="107"/>
        <v/>
      </c>
      <c r="U2303" s="23" t="str">
        <f>IF($B2303="","",VLOOKUP($T2303,Tablas!$X$14:$Y$17,2,1))</f>
        <v/>
      </c>
    </row>
    <row r="2304" spans="2:21" x14ac:dyDescent="0.2">
      <c r="B2304" s="1" t="str">
        <f>IF(Tablas!B2302="","",Tablas!B2302)</f>
        <v/>
      </c>
      <c r="C2304" s="1" t="str">
        <f>IF(Tablas!C2302="","",Tablas!C2302)</f>
        <v/>
      </c>
      <c r="D2304" s="1" t="str">
        <f>IF(Tablas!D2302="","",Tablas!D2302)</f>
        <v/>
      </c>
      <c r="E2304" s="1" t="str">
        <f>IF(Tablas!E2302="","",Tablas!E2302)</f>
        <v/>
      </c>
      <c r="F2304" s="1" t="str">
        <f>IF(Tablas!F2302="","",Tablas!F2302)</f>
        <v/>
      </c>
      <c r="G2304" s="1" t="str">
        <f>IF(Tablas!I2302="","",Tablas!I2302)</f>
        <v/>
      </c>
      <c r="H2304" s="1" t="s">
        <v>911</v>
      </c>
      <c r="I2304" s="39" t="str">
        <f>IF($B2304="","",-SUMIFS(Tabla7[Cantidad],Tabla7[Código del producto],$B2304,Tabla7[Tipo de movimiento],"SALIDA",Tabla7[Mes],I$5))</f>
        <v/>
      </c>
      <c r="J2304" s="39" t="str">
        <f>IF($B2304="","",-SUMIFS(Tabla7[Cantidad],Tabla7[Código del producto],$B2304,Tabla7[Tipo de movimiento],"SALIDA",Tabla7[Mes],J$5))</f>
        <v/>
      </c>
      <c r="K2304" s="39" t="str">
        <f>IF($B2304="","",-SUMIFS(Tabla7[Cantidad],Tabla7[Código del producto],$B2304,Tabla7[Tipo de movimiento],"SALIDA",Tabla7[Mes],K$5))</f>
        <v/>
      </c>
      <c r="L2304" s="39" t="str">
        <f>IF($B2304="","",-SUMIFS(Tabla7[Cantidad],Tabla7[Código del producto],$B2304,Tabla7[Tipo de movimiento],"SALIDA",Tabla7[Mes],L$5))</f>
        <v/>
      </c>
      <c r="M2304" s="39" t="str">
        <f>IF($B2304="","",-SUMIFS(Tabla7[Cantidad],Tabla7[Código del producto],$B2304,Tabla7[Tipo de movimiento],"SALIDA",Tabla7[Mes],M$5))</f>
        <v/>
      </c>
      <c r="N2304" s="39" t="str">
        <f>IF($B2304="","",-SUMIFS(Tabla7[Cantidad],Tabla7[Código del producto],$B2304,Tabla7[Tipo de movimiento],"SALIDA",Tabla7[Mes],N$5))</f>
        <v/>
      </c>
      <c r="O2304" s="39" t="str">
        <f>IF($B2304="","",-SUMIFS(Tabla7[Cantidad],Tabla7[Código del producto],$B2304,Tabla7[Tipo de movimiento],"SALIDA",Tabla7[Mes],O$5))</f>
        <v/>
      </c>
      <c r="P2304" s="39" t="str">
        <f>IF($B2304="","",-SUMIFS(Tabla7[Cantidad],Tabla7[Código del producto],$B2304,Tabla7[Tipo de movimiento],"SALIDA",Tabla7[Mes],P$5))</f>
        <v/>
      </c>
      <c r="Q2304" s="39" t="str">
        <f t="shared" si="105"/>
        <v/>
      </c>
      <c r="R2304" s="51" t="str">
        <f>IF($B2304="","",IFERROR(VLOOKUP($B2304,'ABC rotación'!$C:$G,5,0),"C"))</f>
        <v/>
      </c>
      <c r="S2304" s="41" t="str">
        <f t="shared" si="106"/>
        <v/>
      </c>
      <c r="T2304" s="40" t="str">
        <f t="shared" si="107"/>
        <v/>
      </c>
      <c r="U2304" s="23" t="str">
        <f>IF($B2304="","",VLOOKUP($T2304,Tablas!$X$14:$Y$17,2,1))</f>
        <v/>
      </c>
    </row>
    <row r="2305" spans="2:21" x14ac:dyDescent="0.2">
      <c r="B2305" s="1" t="str">
        <f>IF(Tablas!B2303="","",Tablas!B2303)</f>
        <v/>
      </c>
      <c r="C2305" s="1" t="str">
        <f>IF(Tablas!C2303="","",Tablas!C2303)</f>
        <v/>
      </c>
      <c r="D2305" s="1" t="str">
        <f>IF(Tablas!D2303="","",Tablas!D2303)</f>
        <v/>
      </c>
      <c r="E2305" s="1" t="str">
        <f>IF(Tablas!E2303="","",Tablas!E2303)</f>
        <v/>
      </c>
      <c r="F2305" s="1" t="str">
        <f>IF(Tablas!F2303="","",Tablas!F2303)</f>
        <v/>
      </c>
      <c r="G2305" s="1" t="str">
        <f>IF(Tablas!I2303="","",Tablas!I2303)</f>
        <v/>
      </c>
      <c r="H2305" s="1" t="s">
        <v>911</v>
      </c>
      <c r="I2305" s="39" t="str">
        <f>IF($B2305="","",-SUMIFS(Tabla7[Cantidad],Tabla7[Código del producto],$B2305,Tabla7[Tipo de movimiento],"SALIDA",Tabla7[Mes],I$5))</f>
        <v/>
      </c>
      <c r="J2305" s="39" t="str">
        <f>IF($B2305="","",-SUMIFS(Tabla7[Cantidad],Tabla7[Código del producto],$B2305,Tabla7[Tipo de movimiento],"SALIDA",Tabla7[Mes],J$5))</f>
        <v/>
      </c>
      <c r="K2305" s="39" t="str">
        <f>IF($B2305="","",-SUMIFS(Tabla7[Cantidad],Tabla7[Código del producto],$B2305,Tabla7[Tipo de movimiento],"SALIDA",Tabla7[Mes],K$5))</f>
        <v/>
      </c>
      <c r="L2305" s="39" t="str">
        <f>IF($B2305="","",-SUMIFS(Tabla7[Cantidad],Tabla7[Código del producto],$B2305,Tabla7[Tipo de movimiento],"SALIDA",Tabla7[Mes],L$5))</f>
        <v/>
      </c>
      <c r="M2305" s="39" t="str">
        <f>IF($B2305="","",-SUMIFS(Tabla7[Cantidad],Tabla7[Código del producto],$B2305,Tabla7[Tipo de movimiento],"SALIDA",Tabla7[Mes],M$5))</f>
        <v/>
      </c>
      <c r="N2305" s="39" t="str">
        <f>IF($B2305="","",-SUMIFS(Tabla7[Cantidad],Tabla7[Código del producto],$B2305,Tabla7[Tipo de movimiento],"SALIDA",Tabla7[Mes],N$5))</f>
        <v/>
      </c>
      <c r="O2305" s="39" t="str">
        <f>IF($B2305="","",-SUMIFS(Tabla7[Cantidad],Tabla7[Código del producto],$B2305,Tabla7[Tipo de movimiento],"SALIDA",Tabla7[Mes],O$5))</f>
        <v/>
      </c>
      <c r="P2305" s="39" t="str">
        <f>IF($B2305="","",-SUMIFS(Tabla7[Cantidad],Tabla7[Código del producto],$B2305,Tabla7[Tipo de movimiento],"SALIDA",Tabla7[Mes],P$5))</f>
        <v/>
      </c>
      <c r="Q2305" s="39" t="str">
        <f t="shared" si="105"/>
        <v/>
      </c>
      <c r="R2305" s="51" t="str">
        <f>IF($B2305="","",IFERROR(VLOOKUP($B2305,'ABC rotación'!$C:$G,5,0),"C"))</f>
        <v/>
      </c>
      <c r="S2305" s="41" t="str">
        <f t="shared" si="106"/>
        <v/>
      </c>
      <c r="T2305" s="40" t="str">
        <f t="shared" si="107"/>
        <v/>
      </c>
      <c r="U2305" s="23" t="str">
        <f>IF($B2305="","",VLOOKUP($T2305,Tablas!$X$14:$Y$17,2,1))</f>
        <v/>
      </c>
    </row>
    <row r="2306" spans="2:21" x14ac:dyDescent="0.2">
      <c r="B2306" s="1" t="str">
        <f>IF(Tablas!B2304="","",Tablas!B2304)</f>
        <v/>
      </c>
      <c r="C2306" s="1" t="str">
        <f>IF(Tablas!C2304="","",Tablas!C2304)</f>
        <v/>
      </c>
      <c r="D2306" s="1" t="str">
        <f>IF(Tablas!D2304="","",Tablas!D2304)</f>
        <v/>
      </c>
      <c r="E2306" s="1" t="str">
        <f>IF(Tablas!E2304="","",Tablas!E2304)</f>
        <v/>
      </c>
      <c r="F2306" s="1" t="str">
        <f>IF(Tablas!F2304="","",Tablas!F2304)</f>
        <v/>
      </c>
      <c r="G2306" s="1" t="str">
        <f>IF(Tablas!I2304="","",Tablas!I2304)</f>
        <v/>
      </c>
      <c r="H2306" s="1" t="s">
        <v>911</v>
      </c>
      <c r="I2306" s="39" t="str">
        <f>IF($B2306="","",-SUMIFS(Tabla7[Cantidad],Tabla7[Código del producto],$B2306,Tabla7[Tipo de movimiento],"SALIDA",Tabla7[Mes],I$5))</f>
        <v/>
      </c>
      <c r="J2306" s="39" t="str">
        <f>IF($B2306="","",-SUMIFS(Tabla7[Cantidad],Tabla7[Código del producto],$B2306,Tabla7[Tipo de movimiento],"SALIDA",Tabla7[Mes],J$5))</f>
        <v/>
      </c>
      <c r="K2306" s="39" t="str">
        <f>IF($B2306="","",-SUMIFS(Tabla7[Cantidad],Tabla7[Código del producto],$B2306,Tabla7[Tipo de movimiento],"SALIDA",Tabla7[Mes],K$5))</f>
        <v/>
      </c>
      <c r="L2306" s="39" t="str">
        <f>IF($B2306="","",-SUMIFS(Tabla7[Cantidad],Tabla7[Código del producto],$B2306,Tabla7[Tipo de movimiento],"SALIDA",Tabla7[Mes],L$5))</f>
        <v/>
      </c>
      <c r="M2306" s="39" t="str">
        <f>IF($B2306="","",-SUMIFS(Tabla7[Cantidad],Tabla7[Código del producto],$B2306,Tabla7[Tipo de movimiento],"SALIDA",Tabla7[Mes],M$5))</f>
        <v/>
      </c>
      <c r="N2306" s="39" t="str">
        <f>IF($B2306="","",-SUMIFS(Tabla7[Cantidad],Tabla7[Código del producto],$B2306,Tabla7[Tipo de movimiento],"SALIDA",Tabla7[Mes],N$5))</f>
        <v/>
      </c>
      <c r="O2306" s="39" t="str">
        <f>IF($B2306="","",-SUMIFS(Tabla7[Cantidad],Tabla7[Código del producto],$B2306,Tabla7[Tipo de movimiento],"SALIDA",Tabla7[Mes],O$5))</f>
        <v/>
      </c>
      <c r="P2306" s="39" t="str">
        <f>IF($B2306="","",-SUMIFS(Tabla7[Cantidad],Tabla7[Código del producto],$B2306,Tabla7[Tipo de movimiento],"SALIDA",Tabla7[Mes],P$5))</f>
        <v/>
      </c>
      <c r="Q2306" s="39" t="str">
        <f t="shared" si="105"/>
        <v/>
      </c>
      <c r="R2306" s="51" t="str">
        <f>IF($B2306="","",IFERROR(VLOOKUP($B2306,'ABC rotación'!$C:$G,5,0),"C"))</f>
        <v/>
      </c>
      <c r="S2306" s="41" t="str">
        <f t="shared" si="106"/>
        <v/>
      </c>
      <c r="T2306" s="40" t="str">
        <f t="shared" si="107"/>
        <v/>
      </c>
      <c r="U2306" s="23" t="str">
        <f>IF($B2306="","",VLOOKUP($T2306,Tablas!$X$14:$Y$17,2,1))</f>
        <v/>
      </c>
    </row>
    <row r="2307" spans="2:21" x14ac:dyDescent="0.2">
      <c r="B2307" s="1" t="str">
        <f>IF(Tablas!B2305="","",Tablas!B2305)</f>
        <v/>
      </c>
      <c r="C2307" s="1" t="str">
        <f>IF(Tablas!C2305="","",Tablas!C2305)</f>
        <v/>
      </c>
      <c r="D2307" s="1" t="str">
        <f>IF(Tablas!D2305="","",Tablas!D2305)</f>
        <v/>
      </c>
      <c r="E2307" s="1" t="str">
        <f>IF(Tablas!E2305="","",Tablas!E2305)</f>
        <v/>
      </c>
      <c r="F2307" s="1" t="str">
        <f>IF(Tablas!F2305="","",Tablas!F2305)</f>
        <v/>
      </c>
      <c r="G2307" s="1" t="str">
        <f>IF(Tablas!I2305="","",Tablas!I2305)</f>
        <v/>
      </c>
      <c r="H2307" s="1" t="s">
        <v>911</v>
      </c>
      <c r="I2307" s="39" t="str">
        <f>IF($B2307="","",-SUMIFS(Tabla7[Cantidad],Tabla7[Código del producto],$B2307,Tabla7[Tipo de movimiento],"SALIDA",Tabla7[Mes],I$5))</f>
        <v/>
      </c>
      <c r="J2307" s="39" t="str">
        <f>IF($B2307="","",-SUMIFS(Tabla7[Cantidad],Tabla7[Código del producto],$B2307,Tabla7[Tipo de movimiento],"SALIDA",Tabla7[Mes],J$5))</f>
        <v/>
      </c>
      <c r="K2307" s="39" t="str">
        <f>IF($B2307="","",-SUMIFS(Tabla7[Cantidad],Tabla7[Código del producto],$B2307,Tabla7[Tipo de movimiento],"SALIDA",Tabla7[Mes],K$5))</f>
        <v/>
      </c>
      <c r="L2307" s="39" t="str">
        <f>IF($B2307="","",-SUMIFS(Tabla7[Cantidad],Tabla7[Código del producto],$B2307,Tabla7[Tipo de movimiento],"SALIDA",Tabla7[Mes],L$5))</f>
        <v/>
      </c>
      <c r="M2307" s="39" t="str">
        <f>IF($B2307="","",-SUMIFS(Tabla7[Cantidad],Tabla7[Código del producto],$B2307,Tabla7[Tipo de movimiento],"SALIDA",Tabla7[Mes],M$5))</f>
        <v/>
      </c>
      <c r="N2307" s="39" t="str">
        <f>IF($B2307="","",-SUMIFS(Tabla7[Cantidad],Tabla7[Código del producto],$B2307,Tabla7[Tipo de movimiento],"SALIDA",Tabla7[Mes],N$5))</f>
        <v/>
      </c>
      <c r="O2307" s="39" t="str">
        <f>IF($B2307="","",-SUMIFS(Tabla7[Cantidad],Tabla7[Código del producto],$B2307,Tabla7[Tipo de movimiento],"SALIDA",Tabla7[Mes],O$5))</f>
        <v/>
      </c>
      <c r="P2307" s="39" t="str">
        <f>IF($B2307="","",-SUMIFS(Tabla7[Cantidad],Tabla7[Código del producto],$B2307,Tabla7[Tipo de movimiento],"SALIDA",Tabla7[Mes],P$5))</f>
        <v/>
      </c>
      <c r="Q2307" s="39" t="str">
        <f t="shared" si="105"/>
        <v/>
      </c>
      <c r="R2307" s="51" t="str">
        <f>IF($B2307="","",IFERROR(VLOOKUP($B2307,'ABC rotación'!$C:$G,5,0),"C"))</f>
        <v/>
      </c>
      <c r="S2307" s="41" t="str">
        <f t="shared" si="106"/>
        <v/>
      </c>
      <c r="T2307" s="40" t="str">
        <f t="shared" si="107"/>
        <v/>
      </c>
      <c r="U2307" s="23" t="str">
        <f>IF($B2307="","",VLOOKUP($T2307,Tablas!$X$14:$Y$17,2,1))</f>
        <v/>
      </c>
    </row>
    <row r="2308" spans="2:21" x14ac:dyDescent="0.2">
      <c r="B2308" s="1" t="str">
        <f>IF(Tablas!B2306="","",Tablas!B2306)</f>
        <v/>
      </c>
      <c r="C2308" s="1" t="str">
        <f>IF(Tablas!C2306="","",Tablas!C2306)</f>
        <v/>
      </c>
      <c r="D2308" s="1" t="str">
        <f>IF(Tablas!D2306="","",Tablas!D2306)</f>
        <v/>
      </c>
      <c r="E2308" s="1" t="str">
        <f>IF(Tablas!E2306="","",Tablas!E2306)</f>
        <v/>
      </c>
      <c r="F2308" s="1" t="str">
        <f>IF(Tablas!F2306="","",Tablas!F2306)</f>
        <v/>
      </c>
      <c r="G2308" s="1" t="str">
        <f>IF(Tablas!I2306="","",Tablas!I2306)</f>
        <v/>
      </c>
      <c r="H2308" s="1" t="s">
        <v>911</v>
      </c>
      <c r="I2308" s="39" t="str">
        <f>IF($B2308="","",-SUMIFS(Tabla7[Cantidad],Tabla7[Código del producto],$B2308,Tabla7[Tipo de movimiento],"SALIDA",Tabla7[Mes],I$5))</f>
        <v/>
      </c>
      <c r="J2308" s="39" t="str">
        <f>IF($B2308="","",-SUMIFS(Tabla7[Cantidad],Tabla7[Código del producto],$B2308,Tabla7[Tipo de movimiento],"SALIDA",Tabla7[Mes],J$5))</f>
        <v/>
      </c>
      <c r="K2308" s="39" t="str">
        <f>IF($B2308="","",-SUMIFS(Tabla7[Cantidad],Tabla7[Código del producto],$B2308,Tabla7[Tipo de movimiento],"SALIDA",Tabla7[Mes],K$5))</f>
        <v/>
      </c>
      <c r="L2308" s="39" t="str">
        <f>IF($B2308="","",-SUMIFS(Tabla7[Cantidad],Tabla7[Código del producto],$B2308,Tabla7[Tipo de movimiento],"SALIDA",Tabla7[Mes],L$5))</f>
        <v/>
      </c>
      <c r="M2308" s="39" t="str">
        <f>IF($B2308="","",-SUMIFS(Tabla7[Cantidad],Tabla7[Código del producto],$B2308,Tabla7[Tipo de movimiento],"SALIDA",Tabla7[Mes],M$5))</f>
        <v/>
      </c>
      <c r="N2308" s="39" t="str">
        <f>IF($B2308="","",-SUMIFS(Tabla7[Cantidad],Tabla7[Código del producto],$B2308,Tabla7[Tipo de movimiento],"SALIDA",Tabla7[Mes],N$5))</f>
        <v/>
      </c>
      <c r="O2308" s="39" t="str">
        <f>IF($B2308="","",-SUMIFS(Tabla7[Cantidad],Tabla7[Código del producto],$B2308,Tabla7[Tipo de movimiento],"SALIDA",Tabla7[Mes],O$5))</f>
        <v/>
      </c>
      <c r="P2308" s="39" t="str">
        <f>IF($B2308="","",-SUMIFS(Tabla7[Cantidad],Tabla7[Código del producto],$B2308,Tabla7[Tipo de movimiento],"SALIDA",Tabla7[Mes],P$5))</f>
        <v/>
      </c>
      <c r="Q2308" s="39" t="str">
        <f t="shared" si="105"/>
        <v/>
      </c>
      <c r="R2308" s="51" t="str">
        <f>IF($B2308="","",IFERROR(VLOOKUP($B2308,'ABC rotación'!$C:$G,5,0),"C"))</f>
        <v/>
      </c>
      <c r="S2308" s="41" t="str">
        <f t="shared" si="106"/>
        <v/>
      </c>
      <c r="T2308" s="40" t="str">
        <f t="shared" si="107"/>
        <v/>
      </c>
      <c r="U2308" s="23" t="str">
        <f>IF($B2308="","",VLOOKUP($T2308,Tablas!$X$14:$Y$17,2,1))</f>
        <v/>
      </c>
    </row>
    <row r="2309" spans="2:21" x14ac:dyDescent="0.2">
      <c r="B2309" s="1" t="str">
        <f>IF(Tablas!B2307="","",Tablas!B2307)</f>
        <v/>
      </c>
      <c r="C2309" s="1" t="str">
        <f>IF(Tablas!C2307="","",Tablas!C2307)</f>
        <v/>
      </c>
      <c r="D2309" s="1" t="str">
        <f>IF(Tablas!D2307="","",Tablas!D2307)</f>
        <v/>
      </c>
      <c r="E2309" s="1" t="str">
        <f>IF(Tablas!E2307="","",Tablas!E2307)</f>
        <v/>
      </c>
      <c r="F2309" s="1" t="str">
        <f>IF(Tablas!F2307="","",Tablas!F2307)</f>
        <v/>
      </c>
      <c r="G2309" s="1" t="str">
        <f>IF(Tablas!I2307="","",Tablas!I2307)</f>
        <v/>
      </c>
      <c r="H2309" s="1" t="s">
        <v>911</v>
      </c>
      <c r="I2309" s="39" t="str">
        <f>IF($B2309="","",-SUMIFS(Tabla7[Cantidad],Tabla7[Código del producto],$B2309,Tabla7[Tipo de movimiento],"SALIDA",Tabla7[Mes],I$5))</f>
        <v/>
      </c>
      <c r="J2309" s="39" t="str">
        <f>IF($B2309="","",-SUMIFS(Tabla7[Cantidad],Tabla7[Código del producto],$B2309,Tabla7[Tipo de movimiento],"SALIDA",Tabla7[Mes],J$5))</f>
        <v/>
      </c>
      <c r="K2309" s="39" t="str">
        <f>IF($B2309="","",-SUMIFS(Tabla7[Cantidad],Tabla7[Código del producto],$B2309,Tabla7[Tipo de movimiento],"SALIDA",Tabla7[Mes],K$5))</f>
        <v/>
      </c>
      <c r="L2309" s="39" t="str">
        <f>IF($B2309="","",-SUMIFS(Tabla7[Cantidad],Tabla7[Código del producto],$B2309,Tabla7[Tipo de movimiento],"SALIDA",Tabla7[Mes],L$5))</f>
        <v/>
      </c>
      <c r="M2309" s="39" t="str">
        <f>IF($B2309="","",-SUMIFS(Tabla7[Cantidad],Tabla7[Código del producto],$B2309,Tabla7[Tipo de movimiento],"SALIDA",Tabla7[Mes],M$5))</f>
        <v/>
      </c>
      <c r="N2309" s="39" t="str">
        <f>IF($B2309="","",-SUMIFS(Tabla7[Cantidad],Tabla7[Código del producto],$B2309,Tabla7[Tipo de movimiento],"SALIDA",Tabla7[Mes],N$5))</f>
        <v/>
      </c>
      <c r="O2309" s="39" t="str">
        <f>IF($B2309="","",-SUMIFS(Tabla7[Cantidad],Tabla7[Código del producto],$B2309,Tabla7[Tipo de movimiento],"SALIDA",Tabla7[Mes],O$5))</f>
        <v/>
      </c>
      <c r="P2309" s="39" t="str">
        <f>IF($B2309="","",-SUMIFS(Tabla7[Cantidad],Tabla7[Código del producto],$B2309,Tabla7[Tipo de movimiento],"SALIDA",Tabla7[Mes],P$5))</f>
        <v/>
      </c>
      <c r="Q2309" s="39" t="str">
        <f t="shared" si="105"/>
        <v/>
      </c>
      <c r="R2309" s="51" t="str">
        <f>IF($B2309="","",IFERROR(VLOOKUP($B2309,'ABC rotación'!$C:$G,5,0),"C"))</f>
        <v/>
      </c>
      <c r="S2309" s="41" t="str">
        <f t="shared" si="106"/>
        <v/>
      </c>
      <c r="T2309" s="40" t="str">
        <f t="shared" si="107"/>
        <v/>
      </c>
      <c r="U2309" s="23" t="str">
        <f>IF($B2309="","",VLOOKUP($T2309,Tablas!$X$14:$Y$17,2,1))</f>
        <v/>
      </c>
    </row>
    <row r="2310" spans="2:21" x14ac:dyDescent="0.2">
      <c r="B2310" s="1" t="str">
        <f>IF(Tablas!B2308="","",Tablas!B2308)</f>
        <v/>
      </c>
      <c r="C2310" s="1" t="str">
        <f>IF(Tablas!C2308="","",Tablas!C2308)</f>
        <v/>
      </c>
      <c r="D2310" s="1" t="str">
        <f>IF(Tablas!D2308="","",Tablas!D2308)</f>
        <v/>
      </c>
      <c r="E2310" s="1" t="str">
        <f>IF(Tablas!E2308="","",Tablas!E2308)</f>
        <v/>
      </c>
      <c r="F2310" s="1" t="str">
        <f>IF(Tablas!F2308="","",Tablas!F2308)</f>
        <v/>
      </c>
      <c r="G2310" s="1" t="str">
        <f>IF(Tablas!I2308="","",Tablas!I2308)</f>
        <v/>
      </c>
      <c r="H2310" s="1" t="s">
        <v>911</v>
      </c>
      <c r="I2310" s="39" t="str">
        <f>IF($B2310="","",-SUMIFS(Tabla7[Cantidad],Tabla7[Código del producto],$B2310,Tabla7[Tipo de movimiento],"SALIDA",Tabla7[Mes],I$5))</f>
        <v/>
      </c>
      <c r="J2310" s="39" t="str">
        <f>IF($B2310="","",-SUMIFS(Tabla7[Cantidad],Tabla7[Código del producto],$B2310,Tabla7[Tipo de movimiento],"SALIDA",Tabla7[Mes],J$5))</f>
        <v/>
      </c>
      <c r="K2310" s="39" t="str">
        <f>IF($B2310="","",-SUMIFS(Tabla7[Cantidad],Tabla7[Código del producto],$B2310,Tabla7[Tipo de movimiento],"SALIDA",Tabla7[Mes],K$5))</f>
        <v/>
      </c>
      <c r="L2310" s="39" t="str">
        <f>IF($B2310="","",-SUMIFS(Tabla7[Cantidad],Tabla7[Código del producto],$B2310,Tabla7[Tipo de movimiento],"SALIDA",Tabla7[Mes],L$5))</f>
        <v/>
      </c>
      <c r="M2310" s="39" t="str">
        <f>IF($B2310="","",-SUMIFS(Tabla7[Cantidad],Tabla7[Código del producto],$B2310,Tabla7[Tipo de movimiento],"SALIDA",Tabla7[Mes],M$5))</f>
        <v/>
      </c>
      <c r="N2310" s="39" t="str">
        <f>IF($B2310="","",-SUMIFS(Tabla7[Cantidad],Tabla7[Código del producto],$B2310,Tabla7[Tipo de movimiento],"SALIDA",Tabla7[Mes],N$5))</f>
        <v/>
      </c>
      <c r="O2310" s="39" t="str">
        <f>IF($B2310="","",-SUMIFS(Tabla7[Cantidad],Tabla7[Código del producto],$B2310,Tabla7[Tipo de movimiento],"SALIDA",Tabla7[Mes],O$5))</f>
        <v/>
      </c>
      <c r="P2310" s="39" t="str">
        <f>IF($B2310="","",-SUMIFS(Tabla7[Cantidad],Tabla7[Código del producto],$B2310,Tabla7[Tipo de movimiento],"SALIDA",Tabla7[Mes],P$5))</f>
        <v/>
      </c>
      <c r="Q2310" s="39" t="str">
        <f t="shared" si="105"/>
        <v/>
      </c>
      <c r="R2310" s="51" t="str">
        <f>IF($B2310="","",IFERROR(VLOOKUP($B2310,'ABC rotación'!$C:$G,5,0),"C"))</f>
        <v/>
      </c>
      <c r="S2310" s="41" t="str">
        <f t="shared" si="106"/>
        <v/>
      </c>
      <c r="T2310" s="40" t="str">
        <f t="shared" si="107"/>
        <v/>
      </c>
      <c r="U2310" s="23" t="str">
        <f>IF($B2310="","",VLOOKUP($T2310,Tablas!$X$14:$Y$17,2,1))</f>
        <v/>
      </c>
    </row>
    <row r="2311" spans="2:21" x14ac:dyDescent="0.2">
      <c r="B2311" s="1" t="str">
        <f>IF(Tablas!B2309="","",Tablas!B2309)</f>
        <v/>
      </c>
      <c r="C2311" s="1" t="str">
        <f>IF(Tablas!C2309="","",Tablas!C2309)</f>
        <v/>
      </c>
      <c r="D2311" s="1" t="str">
        <f>IF(Tablas!D2309="","",Tablas!D2309)</f>
        <v/>
      </c>
      <c r="E2311" s="1" t="str">
        <f>IF(Tablas!E2309="","",Tablas!E2309)</f>
        <v/>
      </c>
      <c r="F2311" s="1" t="str">
        <f>IF(Tablas!F2309="","",Tablas!F2309)</f>
        <v/>
      </c>
      <c r="G2311" s="1" t="str">
        <f>IF(Tablas!I2309="","",Tablas!I2309)</f>
        <v/>
      </c>
      <c r="H2311" s="1" t="s">
        <v>911</v>
      </c>
      <c r="I2311" s="39" t="str">
        <f>IF($B2311="","",-SUMIFS(Tabla7[Cantidad],Tabla7[Código del producto],$B2311,Tabla7[Tipo de movimiento],"SALIDA",Tabla7[Mes],I$5))</f>
        <v/>
      </c>
      <c r="J2311" s="39" t="str">
        <f>IF($B2311="","",-SUMIFS(Tabla7[Cantidad],Tabla7[Código del producto],$B2311,Tabla7[Tipo de movimiento],"SALIDA",Tabla7[Mes],J$5))</f>
        <v/>
      </c>
      <c r="K2311" s="39" t="str">
        <f>IF($B2311="","",-SUMIFS(Tabla7[Cantidad],Tabla7[Código del producto],$B2311,Tabla7[Tipo de movimiento],"SALIDA",Tabla7[Mes],K$5))</f>
        <v/>
      </c>
      <c r="L2311" s="39" t="str">
        <f>IF($B2311="","",-SUMIFS(Tabla7[Cantidad],Tabla7[Código del producto],$B2311,Tabla7[Tipo de movimiento],"SALIDA",Tabla7[Mes],L$5))</f>
        <v/>
      </c>
      <c r="M2311" s="39" t="str">
        <f>IF($B2311="","",-SUMIFS(Tabla7[Cantidad],Tabla7[Código del producto],$B2311,Tabla7[Tipo de movimiento],"SALIDA",Tabla7[Mes],M$5))</f>
        <v/>
      </c>
      <c r="N2311" s="39" t="str">
        <f>IF($B2311="","",-SUMIFS(Tabla7[Cantidad],Tabla7[Código del producto],$B2311,Tabla7[Tipo de movimiento],"SALIDA",Tabla7[Mes],N$5))</f>
        <v/>
      </c>
      <c r="O2311" s="39" t="str">
        <f>IF($B2311="","",-SUMIFS(Tabla7[Cantidad],Tabla7[Código del producto],$B2311,Tabla7[Tipo de movimiento],"SALIDA",Tabla7[Mes],O$5))</f>
        <v/>
      </c>
      <c r="P2311" s="39" t="str">
        <f>IF($B2311="","",-SUMIFS(Tabla7[Cantidad],Tabla7[Código del producto],$B2311,Tabla7[Tipo de movimiento],"SALIDA",Tabla7[Mes],P$5))</f>
        <v/>
      </c>
      <c r="Q2311" s="39" t="str">
        <f t="shared" ref="Q2311:Q2374" si="108">IF($B2311="","",IFERROR(AVERAGE(N2311:P2311),0))</f>
        <v/>
      </c>
      <c r="R2311" s="51" t="str">
        <f>IF($B2311="","",IFERROR(VLOOKUP($B2311,'ABC rotación'!$C:$G,5,0),"C"))</f>
        <v/>
      </c>
      <c r="S2311" s="41" t="str">
        <f t="shared" ref="S2311:S2374" si="109">IF($B2311="","",IFERROR(H2311/Q2311*30,0))</f>
        <v/>
      </c>
      <c r="T2311" s="40" t="str">
        <f t="shared" ref="T2311:T2374" si="110">IF($B2311="","",S2311/F2311)</f>
        <v/>
      </c>
      <c r="U2311" s="23" t="str">
        <f>IF($B2311="","",VLOOKUP($T2311,Tablas!$X$14:$Y$17,2,1))</f>
        <v/>
      </c>
    </row>
    <row r="2312" spans="2:21" x14ac:dyDescent="0.2">
      <c r="B2312" s="1" t="str">
        <f>IF(Tablas!B2310="","",Tablas!B2310)</f>
        <v/>
      </c>
      <c r="C2312" s="1" t="str">
        <f>IF(Tablas!C2310="","",Tablas!C2310)</f>
        <v/>
      </c>
      <c r="D2312" s="1" t="str">
        <f>IF(Tablas!D2310="","",Tablas!D2310)</f>
        <v/>
      </c>
      <c r="E2312" s="1" t="str">
        <f>IF(Tablas!E2310="","",Tablas!E2310)</f>
        <v/>
      </c>
      <c r="F2312" s="1" t="str">
        <f>IF(Tablas!F2310="","",Tablas!F2310)</f>
        <v/>
      </c>
      <c r="G2312" s="1" t="str">
        <f>IF(Tablas!I2310="","",Tablas!I2310)</f>
        <v/>
      </c>
      <c r="H2312" s="1" t="s">
        <v>911</v>
      </c>
      <c r="I2312" s="39" t="str">
        <f>IF($B2312="","",-SUMIFS(Tabla7[Cantidad],Tabla7[Código del producto],$B2312,Tabla7[Tipo de movimiento],"SALIDA",Tabla7[Mes],I$5))</f>
        <v/>
      </c>
      <c r="J2312" s="39" t="str">
        <f>IF($B2312="","",-SUMIFS(Tabla7[Cantidad],Tabla7[Código del producto],$B2312,Tabla7[Tipo de movimiento],"SALIDA",Tabla7[Mes],J$5))</f>
        <v/>
      </c>
      <c r="K2312" s="39" t="str">
        <f>IF($B2312="","",-SUMIFS(Tabla7[Cantidad],Tabla7[Código del producto],$B2312,Tabla7[Tipo de movimiento],"SALIDA",Tabla7[Mes],K$5))</f>
        <v/>
      </c>
      <c r="L2312" s="39" t="str">
        <f>IF($B2312="","",-SUMIFS(Tabla7[Cantidad],Tabla7[Código del producto],$B2312,Tabla7[Tipo de movimiento],"SALIDA",Tabla7[Mes],L$5))</f>
        <v/>
      </c>
      <c r="M2312" s="39" t="str">
        <f>IF($B2312="","",-SUMIFS(Tabla7[Cantidad],Tabla7[Código del producto],$B2312,Tabla7[Tipo de movimiento],"SALIDA",Tabla7[Mes],M$5))</f>
        <v/>
      </c>
      <c r="N2312" s="39" t="str">
        <f>IF($B2312="","",-SUMIFS(Tabla7[Cantidad],Tabla7[Código del producto],$B2312,Tabla7[Tipo de movimiento],"SALIDA",Tabla7[Mes],N$5))</f>
        <v/>
      </c>
      <c r="O2312" s="39" t="str">
        <f>IF($B2312="","",-SUMIFS(Tabla7[Cantidad],Tabla7[Código del producto],$B2312,Tabla7[Tipo de movimiento],"SALIDA",Tabla7[Mes],O$5))</f>
        <v/>
      </c>
      <c r="P2312" s="39" t="str">
        <f>IF($B2312="","",-SUMIFS(Tabla7[Cantidad],Tabla7[Código del producto],$B2312,Tabla7[Tipo de movimiento],"SALIDA",Tabla7[Mes],P$5))</f>
        <v/>
      </c>
      <c r="Q2312" s="39" t="str">
        <f t="shared" si="108"/>
        <v/>
      </c>
      <c r="R2312" s="51" t="str">
        <f>IF($B2312="","",IFERROR(VLOOKUP($B2312,'ABC rotación'!$C:$G,5,0),"C"))</f>
        <v/>
      </c>
      <c r="S2312" s="41" t="str">
        <f t="shared" si="109"/>
        <v/>
      </c>
      <c r="T2312" s="40" t="str">
        <f t="shared" si="110"/>
        <v/>
      </c>
      <c r="U2312" s="23" t="str">
        <f>IF($B2312="","",VLOOKUP($T2312,Tablas!$X$14:$Y$17,2,1))</f>
        <v/>
      </c>
    </row>
    <row r="2313" spans="2:21" x14ac:dyDescent="0.2">
      <c r="B2313" s="1" t="str">
        <f>IF(Tablas!B2311="","",Tablas!B2311)</f>
        <v/>
      </c>
      <c r="C2313" s="1" t="str">
        <f>IF(Tablas!C2311="","",Tablas!C2311)</f>
        <v/>
      </c>
      <c r="D2313" s="1" t="str">
        <f>IF(Tablas!D2311="","",Tablas!D2311)</f>
        <v/>
      </c>
      <c r="E2313" s="1" t="str">
        <f>IF(Tablas!E2311="","",Tablas!E2311)</f>
        <v/>
      </c>
      <c r="F2313" s="1" t="str">
        <f>IF(Tablas!F2311="","",Tablas!F2311)</f>
        <v/>
      </c>
      <c r="G2313" s="1" t="str">
        <f>IF(Tablas!I2311="","",Tablas!I2311)</f>
        <v/>
      </c>
      <c r="H2313" s="1" t="s">
        <v>911</v>
      </c>
      <c r="I2313" s="39" t="str">
        <f>IF($B2313="","",-SUMIFS(Tabla7[Cantidad],Tabla7[Código del producto],$B2313,Tabla7[Tipo de movimiento],"SALIDA",Tabla7[Mes],I$5))</f>
        <v/>
      </c>
      <c r="J2313" s="39" t="str">
        <f>IF($B2313="","",-SUMIFS(Tabla7[Cantidad],Tabla7[Código del producto],$B2313,Tabla7[Tipo de movimiento],"SALIDA",Tabla7[Mes],J$5))</f>
        <v/>
      </c>
      <c r="K2313" s="39" t="str">
        <f>IF($B2313="","",-SUMIFS(Tabla7[Cantidad],Tabla7[Código del producto],$B2313,Tabla7[Tipo de movimiento],"SALIDA",Tabla7[Mes],K$5))</f>
        <v/>
      </c>
      <c r="L2313" s="39" t="str">
        <f>IF($B2313="","",-SUMIFS(Tabla7[Cantidad],Tabla7[Código del producto],$B2313,Tabla7[Tipo de movimiento],"SALIDA",Tabla7[Mes],L$5))</f>
        <v/>
      </c>
      <c r="M2313" s="39" t="str">
        <f>IF($B2313="","",-SUMIFS(Tabla7[Cantidad],Tabla7[Código del producto],$B2313,Tabla7[Tipo de movimiento],"SALIDA",Tabla7[Mes],M$5))</f>
        <v/>
      </c>
      <c r="N2313" s="39" t="str">
        <f>IF($B2313="","",-SUMIFS(Tabla7[Cantidad],Tabla7[Código del producto],$B2313,Tabla7[Tipo de movimiento],"SALIDA",Tabla7[Mes],N$5))</f>
        <v/>
      </c>
      <c r="O2313" s="39" t="str">
        <f>IF($B2313="","",-SUMIFS(Tabla7[Cantidad],Tabla7[Código del producto],$B2313,Tabla7[Tipo de movimiento],"SALIDA",Tabla7[Mes],O$5))</f>
        <v/>
      </c>
      <c r="P2313" s="39" t="str">
        <f>IF($B2313="","",-SUMIFS(Tabla7[Cantidad],Tabla7[Código del producto],$B2313,Tabla7[Tipo de movimiento],"SALIDA",Tabla7[Mes],P$5))</f>
        <v/>
      </c>
      <c r="Q2313" s="39" t="str">
        <f t="shared" si="108"/>
        <v/>
      </c>
      <c r="R2313" s="51" t="str">
        <f>IF($B2313="","",IFERROR(VLOOKUP($B2313,'ABC rotación'!$C:$G,5,0),"C"))</f>
        <v/>
      </c>
      <c r="S2313" s="41" t="str">
        <f t="shared" si="109"/>
        <v/>
      </c>
      <c r="T2313" s="40" t="str">
        <f t="shared" si="110"/>
        <v/>
      </c>
      <c r="U2313" s="23" t="str">
        <f>IF($B2313="","",VLOOKUP($T2313,Tablas!$X$14:$Y$17,2,1))</f>
        <v/>
      </c>
    </row>
    <row r="2314" spans="2:21" x14ac:dyDescent="0.2">
      <c r="B2314" s="1" t="str">
        <f>IF(Tablas!B2312="","",Tablas!B2312)</f>
        <v/>
      </c>
      <c r="C2314" s="1" t="str">
        <f>IF(Tablas!C2312="","",Tablas!C2312)</f>
        <v/>
      </c>
      <c r="D2314" s="1" t="str">
        <f>IF(Tablas!D2312="","",Tablas!D2312)</f>
        <v/>
      </c>
      <c r="E2314" s="1" t="str">
        <f>IF(Tablas!E2312="","",Tablas!E2312)</f>
        <v/>
      </c>
      <c r="F2314" s="1" t="str">
        <f>IF(Tablas!F2312="","",Tablas!F2312)</f>
        <v/>
      </c>
      <c r="G2314" s="1" t="str">
        <f>IF(Tablas!I2312="","",Tablas!I2312)</f>
        <v/>
      </c>
      <c r="H2314" s="1" t="s">
        <v>911</v>
      </c>
      <c r="I2314" s="39" t="str">
        <f>IF($B2314="","",-SUMIFS(Tabla7[Cantidad],Tabla7[Código del producto],$B2314,Tabla7[Tipo de movimiento],"SALIDA",Tabla7[Mes],I$5))</f>
        <v/>
      </c>
      <c r="J2314" s="39" t="str">
        <f>IF($B2314="","",-SUMIFS(Tabla7[Cantidad],Tabla7[Código del producto],$B2314,Tabla7[Tipo de movimiento],"SALIDA",Tabla7[Mes],J$5))</f>
        <v/>
      </c>
      <c r="K2314" s="39" t="str">
        <f>IF($B2314="","",-SUMIFS(Tabla7[Cantidad],Tabla7[Código del producto],$B2314,Tabla7[Tipo de movimiento],"SALIDA",Tabla7[Mes],K$5))</f>
        <v/>
      </c>
      <c r="L2314" s="39" t="str">
        <f>IF($B2314="","",-SUMIFS(Tabla7[Cantidad],Tabla7[Código del producto],$B2314,Tabla7[Tipo de movimiento],"SALIDA",Tabla7[Mes],L$5))</f>
        <v/>
      </c>
      <c r="M2314" s="39" t="str">
        <f>IF($B2314="","",-SUMIFS(Tabla7[Cantidad],Tabla7[Código del producto],$B2314,Tabla7[Tipo de movimiento],"SALIDA",Tabla7[Mes],M$5))</f>
        <v/>
      </c>
      <c r="N2314" s="39" t="str">
        <f>IF($B2314="","",-SUMIFS(Tabla7[Cantidad],Tabla7[Código del producto],$B2314,Tabla7[Tipo de movimiento],"SALIDA",Tabla7[Mes],N$5))</f>
        <v/>
      </c>
      <c r="O2314" s="39" t="str">
        <f>IF($B2314="","",-SUMIFS(Tabla7[Cantidad],Tabla7[Código del producto],$B2314,Tabla7[Tipo de movimiento],"SALIDA",Tabla7[Mes],O$5))</f>
        <v/>
      </c>
      <c r="P2314" s="39" t="str">
        <f>IF($B2314="","",-SUMIFS(Tabla7[Cantidad],Tabla7[Código del producto],$B2314,Tabla7[Tipo de movimiento],"SALIDA",Tabla7[Mes],P$5))</f>
        <v/>
      </c>
      <c r="Q2314" s="39" t="str">
        <f t="shared" si="108"/>
        <v/>
      </c>
      <c r="R2314" s="51" t="str">
        <f>IF($B2314="","",IFERROR(VLOOKUP($B2314,'ABC rotación'!$C:$G,5,0),"C"))</f>
        <v/>
      </c>
      <c r="S2314" s="41" t="str">
        <f t="shared" si="109"/>
        <v/>
      </c>
      <c r="T2314" s="40" t="str">
        <f t="shared" si="110"/>
        <v/>
      </c>
      <c r="U2314" s="23" t="str">
        <f>IF($B2314="","",VLOOKUP($T2314,Tablas!$X$14:$Y$17,2,1))</f>
        <v/>
      </c>
    </row>
    <row r="2315" spans="2:21" x14ac:dyDescent="0.2">
      <c r="B2315" s="1" t="str">
        <f>IF(Tablas!B2313="","",Tablas!B2313)</f>
        <v/>
      </c>
      <c r="C2315" s="1" t="str">
        <f>IF(Tablas!C2313="","",Tablas!C2313)</f>
        <v/>
      </c>
      <c r="D2315" s="1" t="str">
        <f>IF(Tablas!D2313="","",Tablas!D2313)</f>
        <v/>
      </c>
      <c r="E2315" s="1" t="str">
        <f>IF(Tablas!E2313="","",Tablas!E2313)</f>
        <v/>
      </c>
      <c r="F2315" s="1" t="str">
        <f>IF(Tablas!F2313="","",Tablas!F2313)</f>
        <v/>
      </c>
      <c r="G2315" s="1" t="str">
        <f>IF(Tablas!I2313="","",Tablas!I2313)</f>
        <v/>
      </c>
      <c r="H2315" s="1" t="s">
        <v>911</v>
      </c>
      <c r="I2315" s="39" t="str">
        <f>IF($B2315="","",-SUMIFS(Tabla7[Cantidad],Tabla7[Código del producto],$B2315,Tabla7[Tipo de movimiento],"SALIDA",Tabla7[Mes],I$5))</f>
        <v/>
      </c>
      <c r="J2315" s="39" t="str">
        <f>IF($B2315="","",-SUMIFS(Tabla7[Cantidad],Tabla7[Código del producto],$B2315,Tabla7[Tipo de movimiento],"SALIDA",Tabla7[Mes],J$5))</f>
        <v/>
      </c>
      <c r="K2315" s="39" t="str">
        <f>IF($B2315="","",-SUMIFS(Tabla7[Cantidad],Tabla7[Código del producto],$B2315,Tabla7[Tipo de movimiento],"SALIDA",Tabla7[Mes],K$5))</f>
        <v/>
      </c>
      <c r="L2315" s="39" t="str">
        <f>IF($B2315="","",-SUMIFS(Tabla7[Cantidad],Tabla7[Código del producto],$B2315,Tabla7[Tipo de movimiento],"SALIDA",Tabla7[Mes],L$5))</f>
        <v/>
      </c>
      <c r="M2315" s="39" t="str">
        <f>IF($B2315="","",-SUMIFS(Tabla7[Cantidad],Tabla7[Código del producto],$B2315,Tabla7[Tipo de movimiento],"SALIDA",Tabla7[Mes],M$5))</f>
        <v/>
      </c>
      <c r="N2315" s="39" t="str">
        <f>IF($B2315="","",-SUMIFS(Tabla7[Cantidad],Tabla7[Código del producto],$B2315,Tabla7[Tipo de movimiento],"SALIDA",Tabla7[Mes],N$5))</f>
        <v/>
      </c>
      <c r="O2315" s="39" t="str">
        <f>IF($B2315="","",-SUMIFS(Tabla7[Cantidad],Tabla7[Código del producto],$B2315,Tabla7[Tipo de movimiento],"SALIDA",Tabla7[Mes],O$5))</f>
        <v/>
      </c>
      <c r="P2315" s="39" t="str">
        <f>IF($B2315="","",-SUMIFS(Tabla7[Cantidad],Tabla7[Código del producto],$B2315,Tabla7[Tipo de movimiento],"SALIDA",Tabla7[Mes],P$5))</f>
        <v/>
      </c>
      <c r="Q2315" s="39" t="str">
        <f t="shared" si="108"/>
        <v/>
      </c>
      <c r="R2315" s="51" t="str">
        <f>IF($B2315="","",IFERROR(VLOOKUP($B2315,'ABC rotación'!$C:$G,5,0),"C"))</f>
        <v/>
      </c>
      <c r="S2315" s="41" t="str">
        <f t="shared" si="109"/>
        <v/>
      </c>
      <c r="T2315" s="40" t="str">
        <f t="shared" si="110"/>
        <v/>
      </c>
      <c r="U2315" s="23" t="str">
        <f>IF($B2315="","",VLOOKUP($T2315,Tablas!$X$14:$Y$17,2,1))</f>
        <v/>
      </c>
    </row>
    <row r="2316" spans="2:21" x14ac:dyDescent="0.2">
      <c r="B2316" s="1" t="str">
        <f>IF(Tablas!B2314="","",Tablas!B2314)</f>
        <v/>
      </c>
      <c r="C2316" s="1" t="str">
        <f>IF(Tablas!C2314="","",Tablas!C2314)</f>
        <v/>
      </c>
      <c r="D2316" s="1" t="str">
        <f>IF(Tablas!D2314="","",Tablas!D2314)</f>
        <v/>
      </c>
      <c r="E2316" s="1" t="str">
        <f>IF(Tablas!E2314="","",Tablas!E2314)</f>
        <v/>
      </c>
      <c r="F2316" s="1" t="str">
        <f>IF(Tablas!F2314="","",Tablas!F2314)</f>
        <v/>
      </c>
      <c r="G2316" s="1" t="str">
        <f>IF(Tablas!I2314="","",Tablas!I2314)</f>
        <v/>
      </c>
      <c r="H2316" s="1" t="s">
        <v>911</v>
      </c>
      <c r="I2316" s="39" t="str">
        <f>IF($B2316="","",-SUMIFS(Tabla7[Cantidad],Tabla7[Código del producto],$B2316,Tabla7[Tipo de movimiento],"SALIDA",Tabla7[Mes],I$5))</f>
        <v/>
      </c>
      <c r="J2316" s="39" t="str">
        <f>IF($B2316="","",-SUMIFS(Tabla7[Cantidad],Tabla7[Código del producto],$B2316,Tabla7[Tipo de movimiento],"SALIDA",Tabla7[Mes],J$5))</f>
        <v/>
      </c>
      <c r="K2316" s="39" t="str">
        <f>IF($B2316="","",-SUMIFS(Tabla7[Cantidad],Tabla7[Código del producto],$B2316,Tabla7[Tipo de movimiento],"SALIDA",Tabla7[Mes],K$5))</f>
        <v/>
      </c>
      <c r="L2316" s="39" t="str">
        <f>IF($B2316="","",-SUMIFS(Tabla7[Cantidad],Tabla7[Código del producto],$B2316,Tabla7[Tipo de movimiento],"SALIDA",Tabla7[Mes],L$5))</f>
        <v/>
      </c>
      <c r="M2316" s="39" t="str">
        <f>IF($B2316="","",-SUMIFS(Tabla7[Cantidad],Tabla7[Código del producto],$B2316,Tabla7[Tipo de movimiento],"SALIDA",Tabla7[Mes],M$5))</f>
        <v/>
      </c>
      <c r="N2316" s="39" t="str">
        <f>IF($B2316="","",-SUMIFS(Tabla7[Cantidad],Tabla7[Código del producto],$B2316,Tabla7[Tipo de movimiento],"SALIDA",Tabla7[Mes],N$5))</f>
        <v/>
      </c>
      <c r="O2316" s="39" t="str">
        <f>IF($B2316="","",-SUMIFS(Tabla7[Cantidad],Tabla7[Código del producto],$B2316,Tabla7[Tipo de movimiento],"SALIDA",Tabla7[Mes],O$5))</f>
        <v/>
      </c>
      <c r="P2316" s="39" t="str">
        <f>IF($B2316="","",-SUMIFS(Tabla7[Cantidad],Tabla7[Código del producto],$B2316,Tabla7[Tipo de movimiento],"SALIDA",Tabla7[Mes],P$5))</f>
        <v/>
      </c>
      <c r="Q2316" s="39" t="str">
        <f t="shared" si="108"/>
        <v/>
      </c>
      <c r="R2316" s="51" t="str">
        <f>IF($B2316="","",IFERROR(VLOOKUP($B2316,'ABC rotación'!$C:$G,5,0),"C"))</f>
        <v/>
      </c>
      <c r="S2316" s="41" t="str">
        <f t="shared" si="109"/>
        <v/>
      </c>
      <c r="T2316" s="40" t="str">
        <f t="shared" si="110"/>
        <v/>
      </c>
      <c r="U2316" s="23" t="str">
        <f>IF($B2316="","",VLOOKUP($T2316,Tablas!$X$14:$Y$17,2,1))</f>
        <v/>
      </c>
    </row>
    <row r="2317" spans="2:21" x14ac:dyDescent="0.2">
      <c r="B2317" s="1" t="str">
        <f>IF(Tablas!B2315="","",Tablas!B2315)</f>
        <v/>
      </c>
      <c r="C2317" s="1" t="str">
        <f>IF(Tablas!C2315="","",Tablas!C2315)</f>
        <v/>
      </c>
      <c r="D2317" s="1" t="str">
        <f>IF(Tablas!D2315="","",Tablas!D2315)</f>
        <v/>
      </c>
      <c r="E2317" s="1" t="str">
        <f>IF(Tablas!E2315="","",Tablas!E2315)</f>
        <v/>
      </c>
      <c r="F2317" s="1" t="str">
        <f>IF(Tablas!F2315="","",Tablas!F2315)</f>
        <v/>
      </c>
      <c r="G2317" s="1" t="str">
        <f>IF(Tablas!I2315="","",Tablas!I2315)</f>
        <v/>
      </c>
      <c r="H2317" s="1" t="s">
        <v>911</v>
      </c>
      <c r="I2317" s="39" t="str">
        <f>IF($B2317="","",-SUMIFS(Tabla7[Cantidad],Tabla7[Código del producto],$B2317,Tabla7[Tipo de movimiento],"SALIDA",Tabla7[Mes],I$5))</f>
        <v/>
      </c>
      <c r="J2317" s="39" t="str">
        <f>IF($B2317="","",-SUMIFS(Tabla7[Cantidad],Tabla7[Código del producto],$B2317,Tabla7[Tipo de movimiento],"SALIDA",Tabla7[Mes],J$5))</f>
        <v/>
      </c>
      <c r="K2317" s="39" t="str">
        <f>IF($B2317="","",-SUMIFS(Tabla7[Cantidad],Tabla7[Código del producto],$B2317,Tabla7[Tipo de movimiento],"SALIDA",Tabla7[Mes],K$5))</f>
        <v/>
      </c>
      <c r="L2317" s="39" t="str">
        <f>IF($B2317="","",-SUMIFS(Tabla7[Cantidad],Tabla7[Código del producto],$B2317,Tabla7[Tipo de movimiento],"SALIDA",Tabla7[Mes],L$5))</f>
        <v/>
      </c>
      <c r="M2317" s="39" t="str">
        <f>IF($B2317="","",-SUMIFS(Tabla7[Cantidad],Tabla7[Código del producto],$B2317,Tabla7[Tipo de movimiento],"SALIDA",Tabla7[Mes],M$5))</f>
        <v/>
      </c>
      <c r="N2317" s="39" t="str">
        <f>IF($B2317="","",-SUMIFS(Tabla7[Cantidad],Tabla7[Código del producto],$B2317,Tabla7[Tipo de movimiento],"SALIDA",Tabla7[Mes],N$5))</f>
        <v/>
      </c>
      <c r="O2317" s="39" t="str">
        <f>IF($B2317="","",-SUMIFS(Tabla7[Cantidad],Tabla7[Código del producto],$B2317,Tabla7[Tipo de movimiento],"SALIDA",Tabla7[Mes],O$5))</f>
        <v/>
      </c>
      <c r="P2317" s="39" t="str">
        <f>IF($B2317="","",-SUMIFS(Tabla7[Cantidad],Tabla7[Código del producto],$B2317,Tabla7[Tipo de movimiento],"SALIDA",Tabla7[Mes],P$5))</f>
        <v/>
      </c>
      <c r="Q2317" s="39" t="str">
        <f t="shared" si="108"/>
        <v/>
      </c>
      <c r="R2317" s="51" t="str">
        <f>IF($B2317="","",IFERROR(VLOOKUP($B2317,'ABC rotación'!$C:$G,5,0),"C"))</f>
        <v/>
      </c>
      <c r="S2317" s="41" t="str">
        <f t="shared" si="109"/>
        <v/>
      </c>
      <c r="T2317" s="40" t="str">
        <f t="shared" si="110"/>
        <v/>
      </c>
      <c r="U2317" s="23" t="str">
        <f>IF($B2317="","",VLOOKUP($T2317,Tablas!$X$14:$Y$17,2,1))</f>
        <v/>
      </c>
    </row>
    <row r="2318" spans="2:21" x14ac:dyDescent="0.2">
      <c r="B2318" s="1" t="str">
        <f>IF(Tablas!B2316="","",Tablas!B2316)</f>
        <v/>
      </c>
      <c r="C2318" s="1" t="str">
        <f>IF(Tablas!C2316="","",Tablas!C2316)</f>
        <v/>
      </c>
      <c r="D2318" s="1" t="str">
        <f>IF(Tablas!D2316="","",Tablas!D2316)</f>
        <v/>
      </c>
      <c r="E2318" s="1" t="str">
        <f>IF(Tablas!E2316="","",Tablas!E2316)</f>
        <v/>
      </c>
      <c r="F2318" s="1" t="str">
        <f>IF(Tablas!F2316="","",Tablas!F2316)</f>
        <v/>
      </c>
      <c r="G2318" s="1" t="str">
        <f>IF(Tablas!I2316="","",Tablas!I2316)</f>
        <v/>
      </c>
      <c r="H2318" s="1" t="s">
        <v>911</v>
      </c>
      <c r="I2318" s="39" t="str">
        <f>IF($B2318="","",-SUMIFS(Tabla7[Cantidad],Tabla7[Código del producto],$B2318,Tabla7[Tipo de movimiento],"SALIDA",Tabla7[Mes],I$5))</f>
        <v/>
      </c>
      <c r="J2318" s="39" t="str">
        <f>IF($B2318="","",-SUMIFS(Tabla7[Cantidad],Tabla7[Código del producto],$B2318,Tabla7[Tipo de movimiento],"SALIDA",Tabla7[Mes],J$5))</f>
        <v/>
      </c>
      <c r="K2318" s="39" t="str">
        <f>IF($B2318="","",-SUMIFS(Tabla7[Cantidad],Tabla7[Código del producto],$B2318,Tabla7[Tipo de movimiento],"SALIDA",Tabla7[Mes],K$5))</f>
        <v/>
      </c>
      <c r="L2318" s="39" t="str">
        <f>IF($B2318="","",-SUMIFS(Tabla7[Cantidad],Tabla7[Código del producto],$B2318,Tabla7[Tipo de movimiento],"SALIDA",Tabla7[Mes],L$5))</f>
        <v/>
      </c>
      <c r="M2318" s="39" t="str">
        <f>IF($B2318="","",-SUMIFS(Tabla7[Cantidad],Tabla7[Código del producto],$B2318,Tabla7[Tipo de movimiento],"SALIDA",Tabla7[Mes],M$5))</f>
        <v/>
      </c>
      <c r="N2318" s="39" t="str">
        <f>IF($B2318="","",-SUMIFS(Tabla7[Cantidad],Tabla7[Código del producto],$B2318,Tabla7[Tipo de movimiento],"SALIDA",Tabla7[Mes],N$5))</f>
        <v/>
      </c>
      <c r="O2318" s="39" t="str">
        <f>IF($B2318="","",-SUMIFS(Tabla7[Cantidad],Tabla7[Código del producto],$B2318,Tabla7[Tipo de movimiento],"SALIDA",Tabla7[Mes],O$5))</f>
        <v/>
      </c>
      <c r="P2318" s="39" t="str">
        <f>IF($B2318="","",-SUMIFS(Tabla7[Cantidad],Tabla7[Código del producto],$B2318,Tabla7[Tipo de movimiento],"SALIDA",Tabla7[Mes],P$5))</f>
        <v/>
      </c>
      <c r="Q2318" s="39" t="str">
        <f t="shared" si="108"/>
        <v/>
      </c>
      <c r="R2318" s="51" t="str">
        <f>IF($B2318="","",IFERROR(VLOOKUP($B2318,'ABC rotación'!$C:$G,5,0),"C"))</f>
        <v/>
      </c>
      <c r="S2318" s="41" t="str">
        <f t="shared" si="109"/>
        <v/>
      </c>
      <c r="T2318" s="40" t="str">
        <f t="shared" si="110"/>
        <v/>
      </c>
      <c r="U2318" s="23" t="str">
        <f>IF($B2318="","",VLOOKUP($T2318,Tablas!$X$14:$Y$17,2,1))</f>
        <v/>
      </c>
    </row>
    <row r="2319" spans="2:21" x14ac:dyDescent="0.2">
      <c r="B2319" s="1" t="str">
        <f>IF(Tablas!B2317="","",Tablas!B2317)</f>
        <v/>
      </c>
      <c r="C2319" s="1" t="str">
        <f>IF(Tablas!C2317="","",Tablas!C2317)</f>
        <v/>
      </c>
      <c r="D2319" s="1" t="str">
        <f>IF(Tablas!D2317="","",Tablas!D2317)</f>
        <v/>
      </c>
      <c r="E2319" s="1" t="str">
        <f>IF(Tablas!E2317="","",Tablas!E2317)</f>
        <v/>
      </c>
      <c r="F2319" s="1" t="str">
        <f>IF(Tablas!F2317="","",Tablas!F2317)</f>
        <v/>
      </c>
      <c r="G2319" s="1" t="str">
        <f>IF(Tablas!I2317="","",Tablas!I2317)</f>
        <v/>
      </c>
      <c r="H2319" s="1" t="s">
        <v>911</v>
      </c>
      <c r="I2319" s="39" t="str">
        <f>IF($B2319="","",-SUMIFS(Tabla7[Cantidad],Tabla7[Código del producto],$B2319,Tabla7[Tipo de movimiento],"SALIDA",Tabla7[Mes],I$5))</f>
        <v/>
      </c>
      <c r="J2319" s="39" t="str">
        <f>IF($B2319="","",-SUMIFS(Tabla7[Cantidad],Tabla7[Código del producto],$B2319,Tabla7[Tipo de movimiento],"SALIDA",Tabla7[Mes],J$5))</f>
        <v/>
      </c>
      <c r="K2319" s="39" t="str">
        <f>IF($B2319="","",-SUMIFS(Tabla7[Cantidad],Tabla7[Código del producto],$B2319,Tabla7[Tipo de movimiento],"SALIDA",Tabla7[Mes],K$5))</f>
        <v/>
      </c>
      <c r="L2319" s="39" t="str">
        <f>IF($B2319="","",-SUMIFS(Tabla7[Cantidad],Tabla7[Código del producto],$B2319,Tabla7[Tipo de movimiento],"SALIDA",Tabla7[Mes],L$5))</f>
        <v/>
      </c>
      <c r="M2319" s="39" t="str">
        <f>IF($B2319="","",-SUMIFS(Tabla7[Cantidad],Tabla7[Código del producto],$B2319,Tabla7[Tipo de movimiento],"SALIDA",Tabla7[Mes],M$5))</f>
        <v/>
      </c>
      <c r="N2319" s="39" t="str">
        <f>IF($B2319="","",-SUMIFS(Tabla7[Cantidad],Tabla7[Código del producto],$B2319,Tabla7[Tipo de movimiento],"SALIDA",Tabla7[Mes],N$5))</f>
        <v/>
      </c>
      <c r="O2319" s="39" t="str">
        <f>IF($B2319="","",-SUMIFS(Tabla7[Cantidad],Tabla7[Código del producto],$B2319,Tabla7[Tipo de movimiento],"SALIDA",Tabla7[Mes],O$5))</f>
        <v/>
      </c>
      <c r="P2319" s="39" t="str">
        <f>IF($B2319="","",-SUMIFS(Tabla7[Cantidad],Tabla7[Código del producto],$B2319,Tabla7[Tipo de movimiento],"SALIDA",Tabla7[Mes],P$5))</f>
        <v/>
      </c>
      <c r="Q2319" s="39" t="str">
        <f t="shared" si="108"/>
        <v/>
      </c>
      <c r="R2319" s="51" t="str">
        <f>IF($B2319="","",IFERROR(VLOOKUP($B2319,'ABC rotación'!$C:$G,5,0),"C"))</f>
        <v/>
      </c>
      <c r="S2319" s="41" t="str">
        <f t="shared" si="109"/>
        <v/>
      </c>
      <c r="T2319" s="40" t="str">
        <f t="shared" si="110"/>
        <v/>
      </c>
      <c r="U2319" s="23" t="str">
        <f>IF($B2319="","",VLOOKUP($T2319,Tablas!$X$14:$Y$17,2,1))</f>
        <v/>
      </c>
    </row>
    <row r="2320" spans="2:21" x14ac:dyDescent="0.2">
      <c r="B2320" s="1" t="str">
        <f>IF(Tablas!B2318="","",Tablas!B2318)</f>
        <v/>
      </c>
      <c r="C2320" s="1" t="str">
        <f>IF(Tablas!C2318="","",Tablas!C2318)</f>
        <v/>
      </c>
      <c r="D2320" s="1" t="str">
        <f>IF(Tablas!D2318="","",Tablas!D2318)</f>
        <v/>
      </c>
      <c r="E2320" s="1" t="str">
        <f>IF(Tablas!E2318="","",Tablas!E2318)</f>
        <v/>
      </c>
      <c r="F2320" s="1" t="str">
        <f>IF(Tablas!F2318="","",Tablas!F2318)</f>
        <v/>
      </c>
      <c r="G2320" s="1" t="str">
        <f>IF(Tablas!I2318="","",Tablas!I2318)</f>
        <v/>
      </c>
      <c r="H2320" s="1" t="s">
        <v>911</v>
      </c>
      <c r="I2320" s="39" t="str">
        <f>IF($B2320="","",-SUMIFS(Tabla7[Cantidad],Tabla7[Código del producto],$B2320,Tabla7[Tipo de movimiento],"SALIDA",Tabla7[Mes],I$5))</f>
        <v/>
      </c>
      <c r="J2320" s="39" t="str">
        <f>IF($B2320="","",-SUMIFS(Tabla7[Cantidad],Tabla7[Código del producto],$B2320,Tabla7[Tipo de movimiento],"SALIDA",Tabla7[Mes],J$5))</f>
        <v/>
      </c>
      <c r="K2320" s="39" t="str">
        <f>IF($B2320="","",-SUMIFS(Tabla7[Cantidad],Tabla7[Código del producto],$B2320,Tabla7[Tipo de movimiento],"SALIDA",Tabla7[Mes],K$5))</f>
        <v/>
      </c>
      <c r="L2320" s="39" t="str">
        <f>IF($B2320="","",-SUMIFS(Tabla7[Cantidad],Tabla7[Código del producto],$B2320,Tabla7[Tipo de movimiento],"SALIDA",Tabla7[Mes],L$5))</f>
        <v/>
      </c>
      <c r="M2320" s="39" t="str">
        <f>IF($B2320="","",-SUMIFS(Tabla7[Cantidad],Tabla7[Código del producto],$B2320,Tabla7[Tipo de movimiento],"SALIDA",Tabla7[Mes],M$5))</f>
        <v/>
      </c>
      <c r="N2320" s="39" t="str">
        <f>IF($B2320="","",-SUMIFS(Tabla7[Cantidad],Tabla7[Código del producto],$B2320,Tabla7[Tipo de movimiento],"SALIDA",Tabla7[Mes],N$5))</f>
        <v/>
      </c>
      <c r="O2320" s="39" t="str">
        <f>IF($B2320="","",-SUMIFS(Tabla7[Cantidad],Tabla7[Código del producto],$B2320,Tabla7[Tipo de movimiento],"SALIDA",Tabla7[Mes],O$5))</f>
        <v/>
      </c>
      <c r="P2320" s="39" t="str">
        <f>IF($B2320="","",-SUMIFS(Tabla7[Cantidad],Tabla7[Código del producto],$B2320,Tabla7[Tipo de movimiento],"SALIDA",Tabla7[Mes],P$5))</f>
        <v/>
      </c>
      <c r="Q2320" s="39" t="str">
        <f t="shared" si="108"/>
        <v/>
      </c>
      <c r="R2320" s="51" t="str">
        <f>IF($B2320="","",IFERROR(VLOOKUP($B2320,'ABC rotación'!$C:$G,5,0),"C"))</f>
        <v/>
      </c>
      <c r="S2320" s="41" t="str">
        <f t="shared" si="109"/>
        <v/>
      </c>
      <c r="T2320" s="40" t="str">
        <f t="shared" si="110"/>
        <v/>
      </c>
      <c r="U2320" s="23" t="str">
        <f>IF($B2320="","",VLOOKUP($T2320,Tablas!$X$14:$Y$17,2,1))</f>
        <v/>
      </c>
    </row>
    <row r="2321" spans="2:21" x14ac:dyDescent="0.2">
      <c r="B2321" s="1" t="str">
        <f>IF(Tablas!B2319="","",Tablas!B2319)</f>
        <v/>
      </c>
      <c r="C2321" s="1" t="str">
        <f>IF(Tablas!C2319="","",Tablas!C2319)</f>
        <v/>
      </c>
      <c r="D2321" s="1" t="str">
        <f>IF(Tablas!D2319="","",Tablas!D2319)</f>
        <v/>
      </c>
      <c r="E2321" s="1" t="str">
        <f>IF(Tablas!E2319="","",Tablas!E2319)</f>
        <v/>
      </c>
      <c r="F2321" s="1" t="str">
        <f>IF(Tablas!F2319="","",Tablas!F2319)</f>
        <v/>
      </c>
      <c r="G2321" s="1" t="str">
        <f>IF(Tablas!I2319="","",Tablas!I2319)</f>
        <v/>
      </c>
      <c r="H2321" s="1" t="s">
        <v>911</v>
      </c>
      <c r="I2321" s="39" t="str">
        <f>IF($B2321="","",-SUMIFS(Tabla7[Cantidad],Tabla7[Código del producto],$B2321,Tabla7[Tipo de movimiento],"SALIDA",Tabla7[Mes],I$5))</f>
        <v/>
      </c>
      <c r="J2321" s="39" t="str">
        <f>IF($B2321="","",-SUMIFS(Tabla7[Cantidad],Tabla7[Código del producto],$B2321,Tabla7[Tipo de movimiento],"SALIDA",Tabla7[Mes],J$5))</f>
        <v/>
      </c>
      <c r="K2321" s="39" t="str">
        <f>IF($B2321="","",-SUMIFS(Tabla7[Cantidad],Tabla7[Código del producto],$B2321,Tabla7[Tipo de movimiento],"SALIDA",Tabla7[Mes],K$5))</f>
        <v/>
      </c>
      <c r="L2321" s="39" t="str">
        <f>IF($B2321="","",-SUMIFS(Tabla7[Cantidad],Tabla7[Código del producto],$B2321,Tabla7[Tipo de movimiento],"SALIDA",Tabla7[Mes],L$5))</f>
        <v/>
      </c>
      <c r="M2321" s="39" t="str">
        <f>IF($B2321="","",-SUMIFS(Tabla7[Cantidad],Tabla7[Código del producto],$B2321,Tabla7[Tipo de movimiento],"SALIDA",Tabla7[Mes],M$5))</f>
        <v/>
      </c>
      <c r="N2321" s="39" t="str">
        <f>IF($B2321="","",-SUMIFS(Tabla7[Cantidad],Tabla7[Código del producto],$B2321,Tabla7[Tipo de movimiento],"SALIDA",Tabla7[Mes],N$5))</f>
        <v/>
      </c>
      <c r="O2321" s="39" t="str">
        <f>IF($B2321="","",-SUMIFS(Tabla7[Cantidad],Tabla7[Código del producto],$B2321,Tabla7[Tipo de movimiento],"SALIDA",Tabla7[Mes],O$5))</f>
        <v/>
      </c>
      <c r="P2321" s="39" t="str">
        <f>IF($B2321="","",-SUMIFS(Tabla7[Cantidad],Tabla7[Código del producto],$B2321,Tabla7[Tipo de movimiento],"SALIDA",Tabla7[Mes],P$5))</f>
        <v/>
      </c>
      <c r="Q2321" s="39" t="str">
        <f t="shared" si="108"/>
        <v/>
      </c>
      <c r="R2321" s="51" t="str">
        <f>IF($B2321="","",IFERROR(VLOOKUP($B2321,'ABC rotación'!$C:$G,5,0),"C"))</f>
        <v/>
      </c>
      <c r="S2321" s="41" t="str">
        <f t="shared" si="109"/>
        <v/>
      </c>
      <c r="T2321" s="40" t="str">
        <f t="shared" si="110"/>
        <v/>
      </c>
      <c r="U2321" s="23" t="str">
        <f>IF($B2321="","",VLOOKUP($T2321,Tablas!$X$14:$Y$17,2,1))</f>
        <v/>
      </c>
    </row>
    <row r="2322" spans="2:21" x14ac:dyDescent="0.2">
      <c r="B2322" s="1" t="str">
        <f>IF(Tablas!B2320="","",Tablas!B2320)</f>
        <v/>
      </c>
      <c r="C2322" s="1" t="str">
        <f>IF(Tablas!C2320="","",Tablas!C2320)</f>
        <v/>
      </c>
      <c r="D2322" s="1" t="str">
        <f>IF(Tablas!D2320="","",Tablas!D2320)</f>
        <v/>
      </c>
      <c r="E2322" s="1" t="str">
        <f>IF(Tablas!E2320="","",Tablas!E2320)</f>
        <v/>
      </c>
      <c r="F2322" s="1" t="str">
        <f>IF(Tablas!F2320="","",Tablas!F2320)</f>
        <v/>
      </c>
      <c r="G2322" s="1" t="str">
        <f>IF(Tablas!I2320="","",Tablas!I2320)</f>
        <v/>
      </c>
      <c r="H2322" s="1" t="s">
        <v>911</v>
      </c>
      <c r="I2322" s="39" t="str">
        <f>IF($B2322="","",-SUMIFS(Tabla7[Cantidad],Tabla7[Código del producto],$B2322,Tabla7[Tipo de movimiento],"SALIDA",Tabla7[Mes],I$5))</f>
        <v/>
      </c>
      <c r="J2322" s="39" t="str">
        <f>IF($B2322="","",-SUMIFS(Tabla7[Cantidad],Tabla7[Código del producto],$B2322,Tabla7[Tipo de movimiento],"SALIDA",Tabla7[Mes],J$5))</f>
        <v/>
      </c>
      <c r="K2322" s="39" t="str">
        <f>IF($B2322="","",-SUMIFS(Tabla7[Cantidad],Tabla7[Código del producto],$B2322,Tabla7[Tipo de movimiento],"SALIDA",Tabla7[Mes],K$5))</f>
        <v/>
      </c>
      <c r="L2322" s="39" t="str">
        <f>IF($B2322="","",-SUMIFS(Tabla7[Cantidad],Tabla7[Código del producto],$B2322,Tabla7[Tipo de movimiento],"SALIDA",Tabla7[Mes],L$5))</f>
        <v/>
      </c>
      <c r="M2322" s="39" t="str">
        <f>IF($B2322="","",-SUMIFS(Tabla7[Cantidad],Tabla7[Código del producto],$B2322,Tabla7[Tipo de movimiento],"SALIDA",Tabla7[Mes],M$5))</f>
        <v/>
      </c>
      <c r="N2322" s="39" t="str">
        <f>IF($B2322="","",-SUMIFS(Tabla7[Cantidad],Tabla7[Código del producto],$B2322,Tabla7[Tipo de movimiento],"SALIDA",Tabla7[Mes],N$5))</f>
        <v/>
      </c>
      <c r="O2322" s="39" t="str">
        <f>IF($B2322="","",-SUMIFS(Tabla7[Cantidad],Tabla7[Código del producto],$B2322,Tabla7[Tipo de movimiento],"SALIDA",Tabla7[Mes],O$5))</f>
        <v/>
      </c>
      <c r="P2322" s="39" t="str">
        <f>IF($B2322="","",-SUMIFS(Tabla7[Cantidad],Tabla7[Código del producto],$B2322,Tabla7[Tipo de movimiento],"SALIDA",Tabla7[Mes],P$5))</f>
        <v/>
      </c>
      <c r="Q2322" s="39" t="str">
        <f t="shared" si="108"/>
        <v/>
      </c>
      <c r="R2322" s="51" t="str">
        <f>IF($B2322="","",IFERROR(VLOOKUP($B2322,'ABC rotación'!$C:$G,5,0),"C"))</f>
        <v/>
      </c>
      <c r="S2322" s="41" t="str">
        <f t="shared" si="109"/>
        <v/>
      </c>
      <c r="T2322" s="40" t="str">
        <f t="shared" si="110"/>
        <v/>
      </c>
      <c r="U2322" s="23" t="str">
        <f>IF($B2322="","",VLOOKUP($T2322,Tablas!$X$14:$Y$17,2,1))</f>
        <v/>
      </c>
    </row>
    <row r="2323" spans="2:21" x14ac:dyDescent="0.2">
      <c r="B2323" s="1" t="str">
        <f>IF(Tablas!B2321="","",Tablas!B2321)</f>
        <v/>
      </c>
      <c r="C2323" s="1" t="str">
        <f>IF(Tablas!C2321="","",Tablas!C2321)</f>
        <v/>
      </c>
      <c r="D2323" s="1" t="str">
        <f>IF(Tablas!D2321="","",Tablas!D2321)</f>
        <v/>
      </c>
      <c r="E2323" s="1" t="str">
        <f>IF(Tablas!E2321="","",Tablas!E2321)</f>
        <v/>
      </c>
      <c r="F2323" s="1" t="str">
        <f>IF(Tablas!F2321="","",Tablas!F2321)</f>
        <v/>
      </c>
      <c r="G2323" s="1" t="str">
        <f>IF(Tablas!I2321="","",Tablas!I2321)</f>
        <v/>
      </c>
      <c r="H2323" s="1" t="s">
        <v>911</v>
      </c>
      <c r="I2323" s="39" t="str">
        <f>IF($B2323="","",-SUMIFS(Tabla7[Cantidad],Tabla7[Código del producto],$B2323,Tabla7[Tipo de movimiento],"SALIDA",Tabla7[Mes],I$5))</f>
        <v/>
      </c>
      <c r="J2323" s="39" t="str">
        <f>IF($B2323="","",-SUMIFS(Tabla7[Cantidad],Tabla7[Código del producto],$B2323,Tabla7[Tipo de movimiento],"SALIDA",Tabla7[Mes],J$5))</f>
        <v/>
      </c>
      <c r="K2323" s="39" t="str">
        <f>IF($B2323="","",-SUMIFS(Tabla7[Cantidad],Tabla7[Código del producto],$B2323,Tabla7[Tipo de movimiento],"SALIDA",Tabla7[Mes],K$5))</f>
        <v/>
      </c>
      <c r="L2323" s="39" t="str">
        <f>IF($B2323="","",-SUMIFS(Tabla7[Cantidad],Tabla7[Código del producto],$B2323,Tabla7[Tipo de movimiento],"SALIDA",Tabla7[Mes],L$5))</f>
        <v/>
      </c>
      <c r="M2323" s="39" t="str">
        <f>IF($B2323="","",-SUMIFS(Tabla7[Cantidad],Tabla7[Código del producto],$B2323,Tabla7[Tipo de movimiento],"SALIDA",Tabla7[Mes],M$5))</f>
        <v/>
      </c>
      <c r="N2323" s="39" t="str">
        <f>IF($B2323="","",-SUMIFS(Tabla7[Cantidad],Tabla7[Código del producto],$B2323,Tabla7[Tipo de movimiento],"SALIDA",Tabla7[Mes],N$5))</f>
        <v/>
      </c>
      <c r="O2323" s="39" t="str">
        <f>IF($B2323="","",-SUMIFS(Tabla7[Cantidad],Tabla7[Código del producto],$B2323,Tabla7[Tipo de movimiento],"SALIDA",Tabla7[Mes],O$5))</f>
        <v/>
      </c>
      <c r="P2323" s="39" t="str">
        <f>IF($B2323="","",-SUMIFS(Tabla7[Cantidad],Tabla7[Código del producto],$B2323,Tabla7[Tipo de movimiento],"SALIDA",Tabla7[Mes],P$5))</f>
        <v/>
      </c>
      <c r="Q2323" s="39" t="str">
        <f t="shared" si="108"/>
        <v/>
      </c>
      <c r="R2323" s="51" t="str">
        <f>IF($B2323="","",IFERROR(VLOOKUP($B2323,'ABC rotación'!$C:$G,5,0),"C"))</f>
        <v/>
      </c>
      <c r="S2323" s="41" t="str">
        <f t="shared" si="109"/>
        <v/>
      </c>
      <c r="T2323" s="40" t="str">
        <f t="shared" si="110"/>
        <v/>
      </c>
      <c r="U2323" s="23" t="str">
        <f>IF($B2323="","",VLOOKUP($T2323,Tablas!$X$14:$Y$17,2,1))</f>
        <v/>
      </c>
    </row>
    <row r="2324" spans="2:21" x14ac:dyDescent="0.2">
      <c r="B2324" s="1" t="str">
        <f>IF(Tablas!B2322="","",Tablas!B2322)</f>
        <v/>
      </c>
      <c r="C2324" s="1" t="str">
        <f>IF(Tablas!C2322="","",Tablas!C2322)</f>
        <v/>
      </c>
      <c r="D2324" s="1" t="str">
        <f>IF(Tablas!D2322="","",Tablas!D2322)</f>
        <v/>
      </c>
      <c r="E2324" s="1" t="str">
        <f>IF(Tablas!E2322="","",Tablas!E2322)</f>
        <v/>
      </c>
      <c r="F2324" s="1" t="str">
        <f>IF(Tablas!F2322="","",Tablas!F2322)</f>
        <v/>
      </c>
      <c r="G2324" s="1" t="str">
        <f>IF(Tablas!I2322="","",Tablas!I2322)</f>
        <v/>
      </c>
      <c r="H2324" s="1" t="s">
        <v>911</v>
      </c>
      <c r="I2324" s="39" t="str">
        <f>IF($B2324="","",-SUMIFS(Tabla7[Cantidad],Tabla7[Código del producto],$B2324,Tabla7[Tipo de movimiento],"SALIDA",Tabla7[Mes],I$5))</f>
        <v/>
      </c>
      <c r="J2324" s="39" t="str">
        <f>IF($B2324="","",-SUMIFS(Tabla7[Cantidad],Tabla7[Código del producto],$B2324,Tabla7[Tipo de movimiento],"SALIDA",Tabla7[Mes],J$5))</f>
        <v/>
      </c>
      <c r="K2324" s="39" t="str">
        <f>IF($B2324="","",-SUMIFS(Tabla7[Cantidad],Tabla7[Código del producto],$B2324,Tabla7[Tipo de movimiento],"SALIDA",Tabla7[Mes],K$5))</f>
        <v/>
      </c>
      <c r="L2324" s="39" t="str">
        <f>IF($B2324="","",-SUMIFS(Tabla7[Cantidad],Tabla7[Código del producto],$B2324,Tabla7[Tipo de movimiento],"SALIDA",Tabla7[Mes],L$5))</f>
        <v/>
      </c>
      <c r="M2324" s="39" t="str">
        <f>IF($B2324="","",-SUMIFS(Tabla7[Cantidad],Tabla7[Código del producto],$B2324,Tabla7[Tipo de movimiento],"SALIDA",Tabla7[Mes],M$5))</f>
        <v/>
      </c>
      <c r="N2324" s="39" t="str">
        <f>IF($B2324="","",-SUMIFS(Tabla7[Cantidad],Tabla7[Código del producto],$B2324,Tabla7[Tipo de movimiento],"SALIDA",Tabla7[Mes],N$5))</f>
        <v/>
      </c>
      <c r="O2324" s="39" t="str">
        <f>IF($B2324="","",-SUMIFS(Tabla7[Cantidad],Tabla7[Código del producto],$B2324,Tabla7[Tipo de movimiento],"SALIDA",Tabla7[Mes],O$5))</f>
        <v/>
      </c>
      <c r="P2324" s="39" t="str">
        <f>IF($B2324="","",-SUMIFS(Tabla7[Cantidad],Tabla7[Código del producto],$B2324,Tabla7[Tipo de movimiento],"SALIDA",Tabla7[Mes],P$5))</f>
        <v/>
      </c>
      <c r="Q2324" s="39" t="str">
        <f t="shared" si="108"/>
        <v/>
      </c>
      <c r="R2324" s="51" t="str">
        <f>IF($B2324="","",IFERROR(VLOOKUP($B2324,'ABC rotación'!$C:$G,5,0),"C"))</f>
        <v/>
      </c>
      <c r="S2324" s="41" t="str">
        <f t="shared" si="109"/>
        <v/>
      </c>
      <c r="T2324" s="40" t="str">
        <f t="shared" si="110"/>
        <v/>
      </c>
      <c r="U2324" s="23" t="str">
        <f>IF($B2324="","",VLOOKUP($T2324,Tablas!$X$14:$Y$17,2,1))</f>
        <v/>
      </c>
    </row>
    <row r="2325" spans="2:21" x14ac:dyDescent="0.2">
      <c r="B2325" s="1" t="str">
        <f>IF(Tablas!B2323="","",Tablas!B2323)</f>
        <v/>
      </c>
      <c r="C2325" s="1" t="str">
        <f>IF(Tablas!C2323="","",Tablas!C2323)</f>
        <v/>
      </c>
      <c r="D2325" s="1" t="str">
        <f>IF(Tablas!D2323="","",Tablas!D2323)</f>
        <v/>
      </c>
      <c r="E2325" s="1" t="str">
        <f>IF(Tablas!E2323="","",Tablas!E2323)</f>
        <v/>
      </c>
      <c r="F2325" s="1" t="str">
        <f>IF(Tablas!F2323="","",Tablas!F2323)</f>
        <v/>
      </c>
      <c r="G2325" s="1" t="str">
        <f>IF(Tablas!I2323="","",Tablas!I2323)</f>
        <v/>
      </c>
      <c r="H2325" s="1" t="s">
        <v>911</v>
      </c>
      <c r="I2325" s="39" t="str">
        <f>IF($B2325="","",-SUMIFS(Tabla7[Cantidad],Tabla7[Código del producto],$B2325,Tabla7[Tipo de movimiento],"SALIDA",Tabla7[Mes],I$5))</f>
        <v/>
      </c>
      <c r="J2325" s="39" t="str">
        <f>IF($B2325="","",-SUMIFS(Tabla7[Cantidad],Tabla7[Código del producto],$B2325,Tabla7[Tipo de movimiento],"SALIDA",Tabla7[Mes],J$5))</f>
        <v/>
      </c>
      <c r="K2325" s="39" t="str">
        <f>IF($B2325="","",-SUMIFS(Tabla7[Cantidad],Tabla7[Código del producto],$B2325,Tabla7[Tipo de movimiento],"SALIDA",Tabla7[Mes],K$5))</f>
        <v/>
      </c>
      <c r="L2325" s="39" t="str">
        <f>IF($B2325="","",-SUMIFS(Tabla7[Cantidad],Tabla7[Código del producto],$B2325,Tabla7[Tipo de movimiento],"SALIDA",Tabla7[Mes],L$5))</f>
        <v/>
      </c>
      <c r="M2325" s="39" t="str">
        <f>IF($B2325="","",-SUMIFS(Tabla7[Cantidad],Tabla7[Código del producto],$B2325,Tabla7[Tipo de movimiento],"SALIDA",Tabla7[Mes],M$5))</f>
        <v/>
      </c>
      <c r="N2325" s="39" t="str">
        <f>IF($B2325="","",-SUMIFS(Tabla7[Cantidad],Tabla7[Código del producto],$B2325,Tabla7[Tipo de movimiento],"SALIDA",Tabla7[Mes],N$5))</f>
        <v/>
      </c>
      <c r="O2325" s="39" t="str">
        <f>IF($B2325="","",-SUMIFS(Tabla7[Cantidad],Tabla7[Código del producto],$B2325,Tabla7[Tipo de movimiento],"SALIDA",Tabla7[Mes],O$5))</f>
        <v/>
      </c>
      <c r="P2325" s="39" t="str">
        <f>IF($B2325="","",-SUMIFS(Tabla7[Cantidad],Tabla7[Código del producto],$B2325,Tabla7[Tipo de movimiento],"SALIDA",Tabla7[Mes],P$5))</f>
        <v/>
      </c>
      <c r="Q2325" s="39" t="str">
        <f t="shared" si="108"/>
        <v/>
      </c>
      <c r="R2325" s="51" t="str">
        <f>IF($B2325="","",IFERROR(VLOOKUP($B2325,'ABC rotación'!$C:$G,5,0),"C"))</f>
        <v/>
      </c>
      <c r="S2325" s="41" t="str">
        <f t="shared" si="109"/>
        <v/>
      </c>
      <c r="T2325" s="40" t="str">
        <f t="shared" si="110"/>
        <v/>
      </c>
      <c r="U2325" s="23" t="str">
        <f>IF($B2325="","",VLOOKUP($T2325,Tablas!$X$14:$Y$17,2,1))</f>
        <v/>
      </c>
    </row>
    <row r="2326" spans="2:21" x14ac:dyDescent="0.2">
      <c r="B2326" s="1" t="str">
        <f>IF(Tablas!B2324="","",Tablas!B2324)</f>
        <v/>
      </c>
      <c r="C2326" s="1" t="str">
        <f>IF(Tablas!C2324="","",Tablas!C2324)</f>
        <v/>
      </c>
      <c r="D2326" s="1" t="str">
        <f>IF(Tablas!D2324="","",Tablas!D2324)</f>
        <v/>
      </c>
      <c r="E2326" s="1" t="str">
        <f>IF(Tablas!E2324="","",Tablas!E2324)</f>
        <v/>
      </c>
      <c r="F2326" s="1" t="str">
        <f>IF(Tablas!F2324="","",Tablas!F2324)</f>
        <v/>
      </c>
      <c r="G2326" s="1" t="str">
        <f>IF(Tablas!I2324="","",Tablas!I2324)</f>
        <v/>
      </c>
      <c r="H2326" s="1" t="s">
        <v>911</v>
      </c>
      <c r="I2326" s="39" t="str">
        <f>IF($B2326="","",-SUMIFS(Tabla7[Cantidad],Tabla7[Código del producto],$B2326,Tabla7[Tipo de movimiento],"SALIDA",Tabla7[Mes],I$5))</f>
        <v/>
      </c>
      <c r="J2326" s="39" t="str">
        <f>IF($B2326="","",-SUMIFS(Tabla7[Cantidad],Tabla7[Código del producto],$B2326,Tabla7[Tipo de movimiento],"SALIDA",Tabla7[Mes],J$5))</f>
        <v/>
      </c>
      <c r="K2326" s="39" t="str">
        <f>IF($B2326="","",-SUMIFS(Tabla7[Cantidad],Tabla7[Código del producto],$B2326,Tabla7[Tipo de movimiento],"SALIDA",Tabla7[Mes],K$5))</f>
        <v/>
      </c>
      <c r="L2326" s="39" t="str">
        <f>IF($B2326="","",-SUMIFS(Tabla7[Cantidad],Tabla7[Código del producto],$B2326,Tabla7[Tipo de movimiento],"SALIDA",Tabla7[Mes],L$5))</f>
        <v/>
      </c>
      <c r="M2326" s="39" t="str">
        <f>IF($B2326="","",-SUMIFS(Tabla7[Cantidad],Tabla7[Código del producto],$B2326,Tabla7[Tipo de movimiento],"SALIDA",Tabla7[Mes],M$5))</f>
        <v/>
      </c>
      <c r="N2326" s="39" t="str">
        <f>IF($B2326="","",-SUMIFS(Tabla7[Cantidad],Tabla7[Código del producto],$B2326,Tabla7[Tipo de movimiento],"SALIDA",Tabla7[Mes],N$5))</f>
        <v/>
      </c>
      <c r="O2326" s="39" t="str">
        <f>IF($B2326="","",-SUMIFS(Tabla7[Cantidad],Tabla7[Código del producto],$B2326,Tabla7[Tipo de movimiento],"SALIDA",Tabla7[Mes],O$5))</f>
        <v/>
      </c>
      <c r="P2326" s="39" t="str">
        <f>IF($B2326="","",-SUMIFS(Tabla7[Cantidad],Tabla7[Código del producto],$B2326,Tabla7[Tipo de movimiento],"SALIDA",Tabla7[Mes],P$5))</f>
        <v/>
      </c>
      <c r="Q2326" s="39" t="str">
        <f t="shared" si="108"/>
        <v/>
      </c>
      <c r="R2326" s="51" t="str">
        <f>IF($B2326="","",IFERROR(VLOOKUP($B2326,'ABC rotación'!$C:$G,5,0),"C"))</f>
        <v/>
      </c>
      <c r="S2326" s="41" t="str">
        <f t="shared" si="109"/>
        <v/>
      </c>
      <c r="T2326" s="40" t="str">
        <f t="shared" si="110"/>
        <v/>
      </c>
      <c r="U2326" s="23" t="str">
        <f>IF($B2326="","",VLOOKUP($T2326,Tablas!$X$14:$Y$17,2,1))</f>
        <v/>
      </c>
    </row>
    <row r="2327" spans="2:21" x14ac:dyDescent="0.2">
      <c r="B2327" s="1" t="str">
        <f>IF(Tablas!B2325="","",Tablas!B2325)</f>
        <v/>
      </c>
      <c r="C2327" s="1" t="str">
        <f>IF(Tablas!C2325="","",Tablas!C2325)</f>
        <v/>
      </c>
      <c r="D2327" s="1" t="str">
        <f>IF(Tablas!D2325="","",Tablas!D2325)</f>
        <v/>
      </c>
      <c r="E2327" s="1" t="str">
        <f>IF(Tablas!E2325="","",Tablas!E2325)</f>
        <v/>
      </c>
      <c r="F2327" s="1" t="str">
        <f>IF(Tablas!F2325="","",Tablas!F2325)</f>
        <v/>
      </c>
      <c r="G2327" s="1" t="str">
        <f>IF(Tablas!I2325="","",Tablas!I2325)</f>
        <v/>
      </c>
      <c r="H2327" s="1" t="s">
        <v>911</v>
      </c>
      <c r="I2327" s="39" t="str">
        <f>IF($B2327="","",-SUMIFS(Tabla7[Cantidad],Tabla7[Código del producto],$B2327,Tabla7[Tipo de movimiento],"SALIDA",Tabla7[Mes],I$5))</f>
        <v/>
      </c>
      <c r="J2327" s="39" t="str">
        <f>IF($B2327="","",-SUMIFS(Tabla7[Cantidad],Tabla7[Código del producto],$B2327,Tabla7[Tipo de movimiento],"SALIDA",Tabla7[Mes],J$5))</f>
        <v/>
      </c>
      <c r="K2327" s="39" t="str">
        <f>IF($B2327="","",-SUMIFS(Tabla7[Cantidad],Tabla7[Código del producto],$B2327,Tabla7[Tipo de movimiento],"SALIDA",Tabla7[Mes],K$5))</f>
        <v/>
      </c>
      <c r="L2327" s="39" t="str">
        <f>IF($B2327="","",-SUMIFS(Tabla7[Cantidad],Tabla7[Código del producto],$B2327,Tabla7[Tipo de movimiento],"SALIDA",Tabla7[Mes],L$5))</f>
        <v/>
      </c>
      <c r="M2327" s="39" t="str">
        <f>IF($B2327="","",-SUMIFS(Tabla7[Cantidad],Tabla7[Código del producto],$B2327,Tabla7[Tipo de movimiento],"SALIDA",Tabla7[Mes],M$5))</f>
        <v/>
      </c>
      <c r="N2327" s="39" t="str">
        <f>IF($B2327="","",-SUMIFS(Tabla7[Cantidad],Tabla7[Código del producto],$B2327,Tabla7[Tipo de movimiento],"SALIDA",Tabla7[Mes],N$5))</f>
        <v/>
      </c>
      <c r="O2327" s="39" t="str">
        <f>IF($B2327="","",-SUMIFS(Tabla7[Cantidad],Tabla7[Código del producto],$B2327,Tabla7[Tipo de movimiento],"SALIDA",Tabla7[Mes],O$5))</f>
        <v/>
      </c>
      <c r="P2327" s="39" t="str">
        <f>IF($B2327="","",-SUMIFS(Tabla7[Cantidad],Tabla7[Código del producto],$B2327,Tabla7[Tipo de movimiento],"SALIDA",Tabla7[Mes],P$5))</f>
        <v/>
      </c>
      <c r="Q2327" s="39" t="str">
        <f t="shared" si="108"/>
        <v/>
      </c>
      <c r="R2327" s="51" t="str">
        <f>IF($B2327="","",IFERROR(VLOOKUP($B2327,'ABC rotación'!$C:$G,5,0),"C"))</f>
        <v/>
      </c>
      <c r="S2327" s="41" t="str">
        <f t="shared" si="109"/>
        <v/>
      </c>
      <c r="T2327" s="40" t="str">
        <f t="shared" si="110"/>
        <v/>
      </c>
      <c r="U2327" s="23" t="str">
        <f>IF($B2327="","",VLOOKUP($T2327,Tablas!$X$14:$Y$17,2,1))</f>
        <v/>
      </c>
    </row>
    <row r="2328" spans="2:21" x14ac:dyDescent="0.2">
      <c r="B2328" s="1" t="str">
        <f>IF(Tablas!B2326="","",Tablas!B2326)</f>
        <v/>
      </c>
      <c r="C2328" s="1" t="str">
        <f>IF(Tablas!C2326="","",Tablas!C2326)</f>
        <v/>
      </c>
      <c r="D2328" s="1" t="str">
        <f>IF(Tablas!D2326="","",Tablas!D2326)</f>
        <v/>
      </c>
      <c r="E2328" s="1" t="str">
        <f>IF(Tablas!E2326="","",Tablas!E2326)</f>
        <v/>
      </c>
      <c r="F2328" s="1" t="str">
        <f>IF(Tablas!F2326="","",Tablas!F2326)</f>
        <v/>
      </c>
      <c r="G2328" s="1" t="str">
        <f>IF(Tablas!I2326="","",Tablas!I2326)</f>
        <v/>
      </c>
      <c r="H2328" s="1" t="s">
        <v>911</v>
      </c>
      <c r="I2328" s="39" t="str">
        <f>IF($B2328="","",-SUMIFS(Tabla7[Cantidad],Tabla7[Código del producto],$B2328,Tabla7[Tipo de movimiento],"SALIDA",Tabla7[Mes],I$5))</f>
        <v/>
      </c>
      <c r="J2328" s="39" t="str">
        <f>IF($B2328="","",-SUMIFS(Tabla7[Cantidad],Tabla7[Código del producto],$B2328,Tabla7[Tipo de movimiento],"SALIDA",Tabla7[Mes],J$5))</f>
        <v/>
      </c>
      <c r="K2328" s="39" t="str">
        <f>IF($B2328="","",-SUMIFS(Tabla7[Cantidad],Tabla7[Código del producto],$B2328,Tabla7[Tipo de movimiento],"SALIDA",Tabla7[Mes],K$5))</f>
        <v/>
      </c>
      <c r="L2328" s="39" t="str">
        <f>IF($B2328="","",-SUMIFS(Tabla7[Cantidad],Tabla7[Código del producto],$B2328,Tabla7[Tipo de movimiento],"SALIDA",Tabla7[Mes],L$5))</f>
        <v/>
      </c>
      <c r="M2328" s="39" t="str">
        <f>IF($B2328="","",-SUMIFS(Tabla7[Cantidad],Tabla7[Código del producto],$B2328,Tabla7[Tipo de movimiento],"SALIDA",Tabla7[Mes],M$5))</f>
        <v/>
      </c>
      <c r="N2328" s="39" t="str">
        <f>IF($B2328="","",-SUMIFS(Tabla7[Cantidad],Tabla7[Código del producto],$B2328,Tabla7[Tipo de movimiento],"SALIDA",Tabla7[Mes],N$5))</f>
        <v/>
      </c>
      <c r="O2328" s="39" t="str">
        <f>IF($B2328="","",-SUMIFS(Tabla7[Cantidad],Tabla7[Código del producto],$B2328,Tabla7[Tipo de movimiento],"SALIDA",Tabla7[Mes],O$5))</f>
        <v/>
      </c>
      <c r="P2328" s="39" t="str">
        <f>IF($B2328="","",-SUMIFS(Tabla7[Cantidad],Tabla7[Código del producto],$B2328,Tabla7[Tipo de movimiento],"SALIDA",Tabla7[Mes],P$5))</f>
        <v/>
      </c>
      <c r="Q2328" s="39" t="str">
        <f t="shared" si="108"/>
        <v/>
      </c>
      <c r="R2328" s="51" t="str">
        <f>IF($B2328="","",IFERROR(VLOOKUP($B2328,'ABC rotación'!$C:$G,5,0),"C"))</f>
        <v/>
      </c>
      <c r="S2328" s="41" t="str">
        <f t="shared" si="109"/>
        <v/>
      </c>
      <c r="T2328" s="40" t="str">
        <f t="shared" si="110"/>
        <v/>
      </c>
      <c r="U2328" s="23" t="str">
        <f>IF($B2328="","",VLOOKUP($T2328,Tablas!$X$14:$Y$17,2,1))</f>
        <v/>
      </c>
    </row>
    <row r="2329" spans="2:21" x14ac:dyDescent="0.2">
      <c r="B2329" s="1" t="str">
        <f>IF(Tablas!B2327="","",Tablas!B2327)</f>
        <v/>
      </c>
      <c r="C2329" s="1" t="str">
        <f>IF(Tablas!C2327="","",Tablas!C2327)</f>
        <v/>
      </c>
      <c r="D2329" s="1" t="str">
        <f>IF(Tablas!D2327="","",Tablas!D2327)</f>
        <v/>
      </c>
      <c r="E2329" s="1" t="str">
        <f>IF(Tablas!E2327="","",Tablas!E2327)</f>
        <v/>
      </c>
      <c r="F2329" s="1" t="str">
        <f>IF(Tablas!F2327="","",Tablas!F2327)</f>
        <v/>
      </c>
      <c r="G2329" s="1" t="str">
        <f>IF(Tablas!I2327="","",Tablas!I2327)</f>
        <v/>
      </c>
      <c r="H2329" s="1" t="s">
        <v>911</v>
      </c>
      <c r="I2329" s="39" t="str">
        <f>IF($B2329="","",-SUMIFS(Tabla7[Cantidad],Tabla7[Código del producto],$B2329,Tabla7[Tipo de movimiento],"SALIDA",Tabla7[Mes],I$5))</f>
        <v/>
      </c>
      <c r="J2329" s="39" t="str">
        <f>IF($B2329="","",-SUMIFS(Tabla7[Cantidad],Tabla7[Código del producto],$B2329,Tabla7[Tipo de movimiento],"SALIDA",Tabla7[Mes],J$5))</f>
        <v/>
      </c>
      <c r="K2329" s="39" t="str">
        <f>IF($B2329="","",-SUMIFS(Tabla7[Cantidad],Tabla7[Código del producto],$B2329,Tabla7[Tipo de movimiento],"SALIDA",Tabla7[Mes],K$5))</f>
        <v/>
      </c>
      <c r="L2329" s="39" t="str">
        <f>IF($B2329="","",-SUMIFS(Tabla7[Cantidad],Tabla7[Código del producto],$B2329,Tabla7[Tipo de movimiento],"SALIDA",Tabla7[Mes],L$5))</f>
        <v/>
      </c>
      <c r="M2329" s="39" t="str">
        <f>IF($B2329="","",-SUMIFS(Tabla7[Cantidad],Tabla7[Código del producto],$B2329,Tabla7[Tipo de movimiento],"SALIDA",Tabla7[Mes],M$5))</f>
        <v/>
      </c>
      <c r="N2329" s="39" t="str">
        <f>IF($B2329="","",-SUMIFS(Tabla7[Cantidad],Tabla7[Código del producto],$B2329,Tabla7[Tipo de movimiento],"SALIDA",Tabla7[Mes],N$5))</f>
        <v/>
      </c>
      <c r="O2329" s="39" t="str">
        <f>IF($B2329="","",-SUMIFS(Tabla7[Cantidad],Tabla7[Código del producto],$B2329,Tabla7[Tipo de movimiento],"SALIDA",Tabla7[Mes],O$5))</f>
        <v/>
      </c>
      <c r="P2329" s="39" t="str">
        <f>IF($B2329="","",-SUMIFS(Tabla7[Cantidad],Tabla7[Código del producto],$B2329,Tabla7[Tipo de movimiento],"SALIDA",Tabla7[Mes],P$5))</f>
        <v/>
      </c>
      <c r="Q2329" s="39" t="str">
        <f t="shared" si="108"/>
        <v/>
      </c>
      <c r="R2329" s="51" t="str">
        <f>IF($B2329="","",IFERROR(VLOOKUP($B2329,'ABC rotación'!$C:$G,5,0),"C"))</f>
        <v/>
      </c>
      <c r="S2329" s="41" t="str">
        <f t="shared" si="109"/>
        <v/>
      </c>
      <c r="T2329" s="40" t="str">
        <f t="shared" si="110"/>
        <v/>
      </c>
      <c r="U2329" s="23" t="str">
        <f>IF($B2329="","",VLOOKUP($T2329,Tablas!$X$14:$Y$17,2,1))</f>
        <v/>
      </c>
    </row>
    <row r="2330" spans="2:21" x14ac:dyDescent="0.2">
      <c r="B2330" s="1" t="str">
        <f>IF(Tablas!B2328="","",Tablas!B2328)</f>
        <v/>
      </c>
      <c r="C2330" s="1" t="str">
        <f>IF(Tablas!C2328="","",Tablas!C2328)</f>
        <v/>
      </c>
      <c r="D2330" s="1" t="str">
        <f>IF(Tablas!D2328="","",Tablas!D2328)</f>
        <v/>
      </c>
      <c r="E2330" s="1" t="str">
        <f>IF(Tablas!E2328="","",Tablas!E2328)</f>
        <v/>
      </c>
      <c r="F2330" s="1" t="str">
        <f>IF(Tablas!F2328="","",Tablas!F2328)</f>
        <v/>
      </c>
      <c r="G2330" s="1" t="str">
        <f>IF(Tablas!I2328="","",Tablas!I2328)</f>
        <v/>
      </c>
      <c r="H2330" s="1" t="s">
        <v>911</v>
      </c>
      <c r="I2330" s="39" t="str">
        <f>IF($B2330="","",-SUMIFS(Tabla7[Cantidad],Tabla7[Código del producto],$B2330,Tabla7[Tipo de movimiento],"SALIDA",Tabla7[Mes],I$5))</f>
        <v/>
      </c>
      <c r="J2330" s="39" t="str">
        <f>IF($B2330="","",-SUMIFS(Tabla7[Cantidad],Tabla7[Código del producto],$B2330,Tabla7[Tipo de movimiento],"SALIDA",Tabla7[Mes],J$5))</f>
        <v/>
      </c>
      <c r="K2330" s="39" t="str">
        <f>IF($B2330="","",-SUMIFS(Tabla7[Cantidad],Tabla7[Código del producto],$B2330,Tabla7[Tipo de movimiento],"SALIDA",Tabla7[Mes],K$5))</f>
        <v/>
      </c>
      <c r="L2330" s="39" t="str">
        <f>IF($B2330="","",-SUMIFS(Tabla7[Cantidad],Tabla7[Código del producto],$B2330,Tabla7[Tipo de movimiento],"SALIDA",Tabla7[Mes],L$5))</f>
        <v/>
      </c>
      <c r="M2330" s="39" t="str">
        <f>IF($B2330="","",-SUMIFS(Tabla7[Cantidad],Tabla7[Código del producto],$B2330,Tabla7[Tipo de movimiento],"SALIDA",Tabla7[Mes],M$5))</f>
        <v/>
      </c>
      <c r="N2330" s="39" t="str">
        <f>IF($B2330="","",-SUMIFS(Tabla7[Cantidad],Tabla7[Código del producto],$B2330,Tabla7[Tipo de movimiento],"SALIDA",Tabla7[Mes],N$5))</f>
        <v/>
      </c>
      <c r="O2330" s="39" t="str">
        <f>IF($B2330="","",-SUMIFS(Tabla7[Cantidad],Tabla7[Código del producto],$B2330,Tabla7[Tipo de movimiento],"SALIDA",Tabla7[Mes],O$5))</f>
        <v/>
      </c>
      <c r="P2330" s="39" t="str">
        <f>IF($B2330="","",-SUMIFS(Tabla7[Cantidad],Tabla7[Código del producto],$B2330,Tabla7[Tipo de movimiento],"SALIDA",Tabla7[Mes],P$5))</f>
        <v/>
      </c>
      <c r="Q2330" s="39" t="str">
        <f t="shared" si="108"/>
        <v/>
      </c>
      <c r="R2330" s="51" t="str">
        <f>IF($B2330="","",IFERROR(VLOOKUP($B2330,'ABC rotación'!$C:$G,5,0),"C"))</f>
        <v/>
      </c>
      <c r="S2330" s="41" t="str">
        <f t="shared" si="109"/>
        <v/>
      </c>
      <c r="T2330" s="40" t="str">
        <f t="shared" si="110"/>
        <v/>
      </c>
      <c r="U2330" s="23" t="str">
        <f>IF($B2330="","",VLOOKUP($T2330,Tablas!$X$14:$Y$17,2,1))</f>
        <v/>
      </c>
    </row>
    <row r="2331" spans="2:21" x14ac:dyDescent="0.2">
      <c r="B2331" s="1" t="str">
        <f>IF(Tablas!B2329="","",Tablas!B2329)</f>
        <v/>
      </c>
      <c r="C2331" s="1" t="str">
        <f>IF(Tablas!C2329="","",Tablas!C2329)</f>
        <v/>
      </c>
      <c r="D2331" s="1" t="str">
        <f>IF(Tablas!D2329="","",Tablas!D2329)</f>
        <v/>
      </c>
      <c r="E2331" s="1" t="str">
        <f>IF(Tablas!E2329="","",Tablas!E2329)</f>
        <v/>
      </c>
      <c r="F2331" s="1" t="str">
        <f>IF(Tablas!F2329="","",Tablas!F2329)</f>
        <v/>
      </c>
      <c r="G2331" s="1" t="str">
        <f>IF(Tablas!I2329="","",Tablas!I2329)</f>
        <v/>
      </c>
      <c r="H2331" s="1" t="s">
        <v>911</v>
      </c>
      <c r="I2331" s="39" t="str">
        <f>IF($B2331="","",-SUMIFS(Tabla7[Cantidad],Tabla7[Código del producto],$B2331,Tabla7[Tipo de movimiento],"SALIDA",Tabla7[Mes],I$5))</f>
        <v/>
      </c>
      <c r="J2331" s="39" t="str">
        <f>IF($B2331="","",-SUMIFS(Tabla7[Cantidad],Tabla7[Código del producto],$B2331,Tabla7[Tipo de movimiento],"SALIDA",Tabla7[Mes],J$5))</f>
        <v/>
      </c>
      <c r="K2331" s="39" t="str">
        <f>IF($B2331="","",-SUMIFS(Tabla7[Cantidad],Tabla7[Código del producto],$B2331,Tabla7[Tipo de movimiento],"SALIDA",Tabla7[Mes],K$5))</f>
        <v/>
      </c>
      <c r="L2331" s="39" t="str">
        <f>IF($B2331="","",-SUMIFS(Tabla7[Cantidad],Tabla7[Código del producto],$B2331,Tabla7[Tipo de movimiento],"SALIDA",Tabla7[Mes],L$5))</f>
        <v/>
      </c>
      <c r="M2331" s="39" t="str">
        <f>IF($B2331="","",-SUMIFS(Tabla7[Cantidad],Tabla7[Código del producto],$B2331,Tabla7[Tipo de movimiento],"SALIDA",Tabla7[Mes],M$5))</f>
        <v/>
      </c>
      <c r="N2331" s="39" t="str">
        <f>IF($B2331="","",-SUMIFS(Tabla7[Cantidad],Tabla7[Código del producto],$B2331,Tabla7[Tipo de movimiento],"SALIDA",Tabla7[Mes],N$5))</f>
        <v/>
      </c>
      <c r="O2331" s="39" t="str">
        <f>IF($B2331="","",-SUMIFS(Tabla7[Cantidad],Tabla7[Código del producto],$B2331,Tabla7[Tipo de movimiento],"SALIDA",Tabla7[Mes],O$5))</f>
        <v/>
      </c>
      <c r="P2331" s="39" t="str">
        <f>IF($B2331="","",-SUMIFS(Tabla7[Cantidad],Tabla7[Código del producto],$B2331,Tabla7[Tipo de movimiento],"SALIDA",Tabla7[Mes],P$5))</f>
        <v/>
      </c>
      <c r="Q2331" s="39" t="str">
        <f t="shared" si="108"/>
        <v/>
      </c>
      <c r="R2331" s="51" t="str">
        <f>IF($B2331="","",IFERROR(VLOOKUP($B2331,'ABC rotación'!$C:$G,5,0),"C"))</f>
        <v/>
      </c>
      <c r="S2331" s="41" t="str">
        <f t="shared" si="109"/>
        <v/>
      </c>
      <c r="T2331" s="40" t="str">
        <f t="shared" si="110"/>
        <v/>
      </c>
      <c r="U2331" s="23" t="str">
        <f>IF($B2331="","",VLOOKUP($T2331,Tablas!$X$14:$Y$17,2,1))</f>
        <v/>
      </c>
    </row>
    <row r="2332" spans="2:21" x14ac:dyDescent="0.2">
      <c r="B2332" s="1" t="str">
        <f>IF(Tablas!B2330="","",Tablas!B2330)</f>
        <v/>
      </c>
      <c r="C2332" s="1" t="str">
        <f>IF(Tablas!C2330="","",Tablas!C2330)</f>
        <v/>
      </c>
      <c r="D2332" s="1" t="str">
        <f>IF(Tablas!D2330="","",Tablas!D2330)</f>
        <v/>
      </c>
      <c r="E2332" s="1" t="str">
        <f>IF(Tablas!E2330="","",Tablas!E2330)</f>
        <v/>
      </c>
      <c r="F2332" s="1" t="str">
        <f>IF(Tablas!F2330="","",Tablas!F2330)</f>
        <v/>
      </c>
      <c r="G2332" s="1" t="str">
        <f>IF(Tablas!I2330="","",Tablas!I2330)</f>
        <v/>
      </c>
      <c r="H2332" s="1" t="s">
        <v>911</v>
      </c>
      <c r="I2332" s="39" t="str">
        <f>IF($B2332="","",-SUMIFS(Tabla7[Cantidad],Tabla7[Código del producto],$B2332,Tabla7[Tipo de movimiento],"SALIDA",Tabla7[Mes],I$5))</f>
        <v/>
      </c>
      <c r="J2332" s="39" t="str">
        <f>IF($B2332="","",-SUMIFS(Tabla7[Cantidad],Tabla7[Código del producto],$B2332,Tabla7[Tipo de movimiento],"SALIDA",Tabla7[Mes],J$5))</f>
        <v/>
      </c>
      <c r="K2332" s="39" t="str">
        <f>IF($B2332="","",-SUMIFS(Tabla7[Cantidad],Tabla7[Código del producto],$B2332,Tabla7[Tipo de movimiento],"SALIDA",Tabla7[Mes],K$5))</f>
        <v/>
      </c>
      <c r="L2332" s="39" t="str">
        <f>IF($B2332="","",-SUMIFS(Tabla7[Cantidad],Tabla7[Código del producto],$B2332,Tabla7[Tipo de movimiento],"SALIDA",Tabla7[Mes],L$5))</f>
        <v/>
      </c>
      <c r="M2332" s="39" t="str">
        <f>IF($B2332="","",-SUMIFS(Tabla7[Cantidad],Tabla7[Código del producto],$B2332,Tabla7[Tipo de movimiento],"SALIDA",Tabla7[Mes],M$5))</f>
        <v/>
      </c>
      <c r="N2332" s="39" t="str">
        <f>IF($B2332="","",-SUMIFS(Tabla7[Cantidad],Tabla7[Código del producto],$B2332,Tabla7[Tipo de movimiento],"SALIDA",Tabla7[Mes],N$5))</f>
        <v/>
      </c>
      <c r="O2332" s="39" t="str">
        <f>IF($B2332="","",-SUMIFS(Tabla7[Cantidad],Tabla7[Código del producto],$B2332,Tabla7[Tipo de movimiento],"SALIDA",Tabla7[Mes],O$5))</f>
        <v/>
      </c>
      <c r="P2332" s="39" t="str">
        <f>IF($B2332="","",-SUMIFS(Tabla7[Cantidad],Tabla7[Código del producto],$B2332,Tabla7[Tipo de movimiento],"SALIDA",Tabla7[Mes],P$5))</f>
        <v/>
      </c>
      <c r="Q2332" s="39" t="str">
        <f t="shared" si="108"/>
        <v/>
      </c>
      <c r="R2332" s="51" t="str">
        <f>IF($B2332="","",IFERROR(VLOOKUP($B2332,'ABC rotación'!$C:$G,5,0),"C"))</f>
        <v/>
      </c>
      <c r="S2332" s="41" t="str">
        <f t="shared" si="109"/>
        <v/>
      </c>
      <c r="T2332" s="40" t="str">
        <f t="shared" si="110"/>
        <v/>
      </c>
      <c r="U2332" s="23" t="str">
        <f>IF($B2332="","",VLOOKUP($T2332,Tablas!$X$14:$Y$17,2,1))</f>
        <v/>
      </c>
    </row>
    <row r="2333" spans="2:21" x14ac:dyDescent="0.2">
      <c r="B2333" s="1" t="str">
        <f>IF(Tablas!B2331="","",Tablas!B2331)</f>
        <v/>
      </c>
      <c r="C2333" s="1" t="str">
        <f>IF(Tablas!C2331="","",Tablas!C2331)</f>
        <v/>
      </c>
      <c r="D2333" s="1" t="str">
        <f>IF(Tablas!D2331="","",Tablas!D2331)</f>
        <v/>
      </c>
      <c r="E2333" s="1" t="str">
        <f>IF(Tablas!E2331="","",Tablas!E2331)</f>
        <v/>
      </c>
      <c r="F2333" s="1" t="str">
        <f>IF(Tablas!F2331="","",Tablas!F2331)</f>
        <v/>
      </c>
      <c r="G2333" s="1" t="str">
        <f>IF(Tablas!I2331="","",Tablas!I2331)</f>
        <v/>
      </c>
      <c r="H2333" s="1" t="s">
        <v>911</v>
      </c>
      <c r="I2333" s="39" t="str">
        <f>IF($B2333="","",-SUMIFS(Tabla7[Cantidad],Tabla7[Código del producto],$B2333,Tabla7[Tipo de movimiento],"SALIDA",Tabla7[Mes],I$5))</f>
        <v/>
      </c>
      <c r="J2333" s="39" t="str">
        <f>IF($B2333="","",-SUMIFS(Tabla7[Cantidad],Tabla7[Código del producto],$B2333,Tabla7[Tipo de movimiento],"SALIDA",Tabla7[Mes],J$5))</f>
        <v/>
      </c>
      <c r="K2333" s="39" t="str">
        <f>IF($B2333="","",-SUMIFS(Tabla7[Cantidad],Tabla7[Código del producto],$B2333,Tabla7[Tipo de movimiento],"SALIDA",Tabla7[Mes],K$5))</f>
        <v/>
      </c>
      <c r="L2333" s="39" t="str">
        <f>IF($B2333="","",-SUMIFS(Tabla7[Cantidad],Tabla7[Código del producto],$B2333,Tabla7[Tipo de movimiento],"SALIDA",Tabla7[Mes],L$5))</f>
        <v/>
      </c>
      <c r="M2333" s="39" t="str">
        <f>IF($B2333="","",-SUMIFS(Tabla7[Cantidad],Tabla7[Código del producto],$B2333,Tabla7[Tipo de movimiento],"SALIDA",Tabla7[Mes],M$5))</f>
        <v/>
      </c>
      <c r="N2333" s="39" t="str">
        <f>IF($B2333="","",-SUMIFS(Tabla7[Cantidad],Tabla7[Código del producto],$B2333,Tabla7[Tipo de movimiento],"SALIDA",Tabla7[Mes],N$5))</f>
        <v/>
      </c>
      <c r="O2333" s="39" t="str">
        <f>IF($B2333="","",-SUMIFS(Tabla7[Cantidad],Tabla7[Código del producto],$B2333,Tabla7[Tipo de movimiento],"SALIDA",Tabla7[Mes],O$5))</f>
        <v/>
      </c>
      <c r="P2333" s="39" t="str">
        <f>IF($B2333="","",-SUMIFS(Tabla7[Cantidad],Tabla7[Código del producto],$B2333,Tabla7[Tipo de movimiento],"SALIDA",Tabla7[Mes],P$5))</f>
        <v/>
      </c>
      <c r="Q2333" s="39" t="str">
        <f t="shared" si="108"/>
        <v/>
      </c>
      <c r="R2333" s="51" t="str">
        <f>IF($B2333="","",IFERROR(VLOOKUP($B2333,'ABC rotación'!$C:$G,5,0),"C"))</f>
        <v/>
      </c>
      <c r="S2333" s="41" t="str">
        <f t="shared" si="109"/>
        <v/>
      </c>
      <c r="T2333" s="40" t="str">
        <f t="shared" si="110"/>
        <v/>
      </c>
      <c r="U2333" s="23" t="str">
        <f>IF($B2333="","",VLOOKUP($T2333,Tablas!$X$14:$Y$17,2,1))</f>
        <v/>
      </c>
    </row>
    <row r="2334" spans="2:21" x14ac:dyDescent="0.2">
      <c r="B2334" s="1" t="str">
        <f>IF(Tablas!B2332="","",Tablas!B2332)</f>
        <v/>
      </c>
      <c r="C2334" s="1" t="str">
        <f>IF(Tablas!C2332="","",Tablas!C2332)</f>
        <v/>
      </c>
      <c r="D2334" s="1" t="str">
        <f>IF(Tablas!D2332="","",Tablas!D2332)</f>
        <v/>
      </c>
      <c r="E2334" s="1" t="str">
        <f>IF(Tablas!E2332="","",Tablas!E2332)</f>
        <v/>
      </c>
      <c r="F2334" s="1" t="str">
        <f>IF(Tablas!F2332="","",Tablas!F2332)</f>
        <v/>
      </c>
      <c r="G2334" s="1" t="str">
        <f>IF(Tablas!I2332="","",Tablas!I2332)</f>
        <v/>
      </c>
      <c r="H2334" s="1" t="s">
        <v>911</v>
      </c>
      <c r="I2334" s="39" t="str">
        <f>IF($B2334="","",-SUMIFS(Tabla7[Cantidad],Tabla7[Código del producto],$B2334,Tabla7[Tipo de movimiento],"SALIDA",Tabla7[Mes],I$5))</f>
        <v/>
      </c>
      <c r="J2334" s="39" t="str">
        <f>IF($B2334="","",-SUMIFS(Tabla7[Cantidad],Tabla7[Código del producto],$B2334,Tabla7[Tipo de movimiento],"SALIDA",Tabla7[Mes],J$5))</f>
        <v/>
      </c>
      <c r="K2334" s="39" t="str">
        <f>IF($B2334="","",-SUMIFS(Tabla7[Cantidad],Tabla7[Código del producto],$B2334,Tabla7[Tipo de movimiento],"SALIDA",Tabla7[Mes],K$5))</f>
        <v/>
      </c>
      <c r="L2334" s="39" t="str">
        <f>IF($B2334="","",-SUMIFS(Tabla7[Cantidad],Tabla7[Código del producto],$B2334,Tabla7[Tipo de movimiento],"SALIDA",Tabla7[Mes],L$5))</f>
        <v/>
      </c>
      <c r="M2334" s="39" t="str">
        <f>IF($B2334="","",-SUMIFS(Tabla7[Cantidad],Tabla7[Código del producto],$B2334,Tabla7[Tipo de movimiento],"SALIDA",Tabla7[Mes],M$5))</f>
        <v/>
      </c>
      <c r="N2334" s="39" t="str">
        <f>IF($B2334="","",-SUMIFS(Tabla7[Cantidad],Tabla7[Código del producto],$B2334,Tabla7[Tipo de movimiento],"SALIDA",Tabla7[Mes],N$5))</f>
        <v/>
      </c>
      <c r="O2334" s="39" t="str">
        <f>IF($B2334="","",-SUMIFS(Tabla7[Cantidad],Tabla7[Código del producto],$B2334,Tabla7[Tipo de movimiento],"SALIDA",Tabla7[Mes],O$5))</f>
        <v/>
      </c>
      <c r="P2334" s="39" t="str">
        <f>IF($B2334="","",-SUMIFS(Tabla7[Cantidad],Tabla7[Código del producto],$B2334,Tabla7[Tipo de movimiento],"SALIDA",Tabla7[Mes],P$5))</f>
        <v/>
      </c>
      <c r="Q2334" s="39" t="str">
        <f t="shared" si="108"/>
        <v/>
      </c>
      <c r="R2334" s="51" t="str">
        <f>IF($B2334="","",IFERROR(VLOOKUP($B2334,'ABC rotación'!$C:$G,5,0),"C"))</f>
        <v/>
      </c>
      <c r="S2334" s="41" t="str">
        <f t="shared" si="109"/>
        <v/>
      </c>
      <c r="T2334" s="40" t="str">
        <f t="shared" si="110"/>
        <v/>
      </c>
      <c r="U2334" s="23" t="str">
        <f>IF($B2334="","",VLOOKUP($T2334,Tablas!$X$14:$Y$17,2,1))</f>
        <v/>
      </c>
    </row>
    <row r="2335" spans="2:21" x14ac:dyDescent="0.2">
      <c r="B2335" s="1" t="str">
        <f>IF(Tablas!B2333="","",Tablas!B2333)</f>
        <v/>
      </c>
      <c r="C2335" s="1" t="str">
        <f>IF(Tablas!C2333="","",Tablas!C2333)</f>
        <v/>
      </c>
      <c r="D2335" s="1" t="str">
        <f>IF(Tablas!D2333="","",Tablas!D2333)</f>
        <v/>
      </c>
      <c r="E2335" s="1" t="str">
        <f>IF(Tablas!E2333="","",Tablas!E2333)</f>
        <v/>
      </c>
      <c r="F2335" s="1" t="str">
        <f>IF(Tablas!F2333="","",Tablas!F2333)</f>
        <v/>
      </c>
      <c r="G2335" s="1" t="str">
        <f>IF(Tablas!I2333="","",Tablas!I2333)</f>
        <v/>
      </c>
      <c r="H2335" s="1" t="s">
        <v>911</v>
      </c>
      <c r="I2335" s="39" t="str">
        <f>IF($B2335="","",-SUMIFS(Tabla7[Cantidad],Tabla7[Código del producto],$B2335,Tabla7[Tipo de movimiento],"SALIDA",Tabla7[Mes],I$5))</f>
        <v/>
      </c>
      <c r="J2335" s="39" t="str">
        <f>IF($B2335="","",-SUMIFS(Tabla7[Cantidad],Tabla7[Código del producto],$B2335,Tabla7[Tipo de movimiento],"SALIDA",Tabla7[Mes],J$5))</f>
        <v/>
      </c>
      <c r="K2335" s="39" t="str">
        <f>IF($B2335="","",-SUMIFS(Tabla7[Cantidad],Tabla7[Código del producto],$B2335,Tabla7[Tipo de movimiento],"SALIDA",Tabla7[Mes],K$5))</f>
        <v/>
      </c>
      <c r="L2335" s="39" t="str">
        <f>IF($B2335="","",-SUMIFS(Tabla7[Cantidad],Tabla7[Código del producto],$B2335,Tabla7[Tipo de movimiento],"SALIDA",Tabla7[Mes],L$5))</f>
        <v/>
      </c>
      <c r="M2335" s="39" t="str">
        <f>IF($B2335="","",-SUMIFS(Tabla7[Cantidad],Tabla7[Código del producto],$B2335,Tabla7[Tipo de movimiento],"SALIDA",Tabla7[Mes],M$5))</f>
        <v/>
      </c>
      <c r="N2335" s="39" t="str">
        <f>IF($B2335="","",-SUMIFS(Tabla7[Cantidad],Tabla7[Código del producto],$B2335,Tabla7[Tipo de movimiento],"SALIDA",Tabla7[Mes],N$5))</f>
        <v/>
      </c>
      <c r="O2335" s="39" t="str">
        <f>IF($B2335="","",-SUMIFS(Tabla7[Cantidad],Tabla7[Código del producto],$B2335,Tabla7[Tipo de movimiento],"SALIDA",Tabla7[Mes],O$5))</f>
        <v/>
      </c>
      <c r="P2335" s="39" t="str">
        <f>IF($B2335="","",-SUMIFS(Tabla7[Cantidad],Tabla7[Código del producto],$B2335,Tabla7[Tipo de movimiento],"SALIDA",Tabla7[Mes],P$5))</f>
        <v/>
      </c>
      <c r="Q2335" s="39" t="str">
        <f t="shared" si="108"/>
        <v/>
      </c>
      <c r="R2335" s="51" t="str">
        <f>IF($B2335="","",IFERROR(VLOOKUP($B2335,'ABC rotación'!$C:$G,5,0),"C"))</f>
        <v/>
      </c>
      <c r="S2335" s="41" t="str">
        <f t="shared" si="109"/>
        <v/>
      </c>
      <c r="T2335" s="40" t="str">
        <f t="shared" si="110"/>
        <v/>
      </c>
      <c r="U2335" s="23" t="str">
        <f>IF($B2335="","",VLOOKUP($T2335,Tablas!$X$14:$Y$17,2,1))</f>
        <v/>
      </c>
    </row>
    <row r="2336" spans="2:21" x14ac:dyDescent="0.2">
      <c r="B2336" s="1" t="str">
        <f>IF(Tablas!B2334="","",Tablas!B2334)</f>
        <v/>
      </c>
      <c r="C2336" s="1" t="str">
        <f>IF(Tablas!C2334="","",Tablas!C2334)</f>
        <v/>
      </c>
      <c r="D2336" s="1" t="str">
        <f>IF(Tablas!D2334="","",Tablas!D2334)</f>
        <v/>
      </c>
      <c r="E2336" s="1" t="str">
        <f>IF(Tablas!E2334="","",Tablas!E2334)</f>
        <v/>
      </c>
      <c r="F2336" s="1" t="str">
        <f>IF(Tablas!F2334="","",Tablas!F2334)</f>
        <v/>
      </c>
      <c r="G2336" s="1" t="str">
        <f>IF(Tablas!I2334="","",Tablas!I2334)</f>
        <v/>
      </c>
      <c r="H2336" s="1" t="s">
        <v>911</v>
      </c>
      <c r="I2336" s="39" t="str">
        <f>IF($B2336="","",-SUMIFS(Tabla7[Cantidad],Tabla7[Código del producto],$B2336,Tabla7[Tipo de movimiento],"SALIDA",Tabla7[Mes],I$5))</f>
        <v/>
      </c>
      <c r="J2336" s="39" t="str">
        <f>IF($B2336="","",-SUMIFS(Tabla7[Cantidad],Tabla7[Código del producto],$B2336,Tabla7[Tipo de movimiento],"SALIDA",Tabla7[Mes],J$5))</f>
        <v/>
      </c>
      <c r="K2336" s="39" t="str">
        <f>IF($B2336="","",-SUMIFS(Tabla7[Cantidad],Tabla7[Código del producto],$B2336,Tabla7[Tipo de movimiento],"SALIDA",Tabla7[Mes],K$5))</f>
        <v/>
      </c>
      <c r="L2336" s="39" t="str">
        <f>IF($B2336="","",-SUMIFS(Tabla7[Cantidad],Tabla7[Código del producto],$B2336,Tabla7[Tipo de movimiento],"SALIDA",Tabla7[Mes],L$5))</f>
        <v/>
      </c>
      <c r="M2336" s="39" t="str">
        <f>IF($B2336="","",-SUMIFS(Tabla7[Cantidad],Tabla7[Código del producto],$B2336,Tabla7[Tipo de movimiento],"SALIDA",Tabla7[Mes],M$5))</f>
        <v/>
      </c>
      <c r="N2336" s="39" t="str">
        <f>IF($B2336="","",-SUMIFS(Tabla7[Cantidad],Tabla7[Código del producto],$B2336,Tabla7[Tipo de movimiento],"SALIDA",Tabla7[Mes],N$5))</f>
        <v/>
      </c>
      <c r="O2336" s="39" t="str">
        <f>IF($B2336="","",-SUMIFS(Tabla7[Cantidad],Tabla7[Código del producto],$B2336,Tabla7[Tipo de movimiento],"SALIDA",Tabla7[Mes],O$5))</f>
        <v/>
      </c>
      <c r="P2336" s="39" t="str">
        <f>IF($B2336="","",-SUMIFS(Tabla7[Cantidad],Tabla7[Código del producto],$B2336,Tabla7[Tipo de movimiento],"SALIDA",Tabla7[Mes],P$5))</f>
        <v/>
      </c>
      <c r="Q2336" s="39" t="str">
        <f t="shared" si="108"/>
        <v/>
      </c>
      <c r="R2336" s="51" t="str">
        <f>IF($B2336="","",IFERROR(VLOOKUP($B2336,'ABC rotación'!$C:$G,5,0),"C"))</f>
        <v/>
      </c>
      <c r="S2336" s="41" t="str">
        <f t="shared" si="109"/>
        <v/>
      </c>
      <c r="T2336" s="40" t="str">
        <f t="shared" si="110"/>
        <v/>
      </c>
      <c r="U2336" s="23" t="str">
        <f>IF($B2336="","",VLOOKUP($T2336,Tablas!$X$14:$Y$17,2,1))</f>
        <v/>
      </c>
    </row>
    <row r="2337" spans="2:21" x14ac:dyDescent="0.2">
      <c r="B2337" s="1" t="str">
        <f>IF(Tablas!B2335="","",Tablas!B2335)</f>
        <v/>
      </c>
      <c r="C2337" s="1" t="str">
        <f>IF(Tablas!C2335="","",Tablas!C2335)</f>
        <v/>
      </c>
      <c r="D2337" s="1" t="str">
        <f>IF(Tablas!D2335="","",Tablas!D2335)</f>
        <v/>
      </c>
      <c r="E2337" s="1" t="str">
        <f>IF(Tablas!E2335="","",Tablas!E2335)</f>
        <v/>
      </c>
      <c r="F2337" s="1" t="str">
        <f>IF(Tablas!F2335="","",Tablas!F2335)</f>
        <v/>
      </c>
      <c r="G2337" s="1" t="str">
        <f>IF(Tablas!I2335="","",Tablas!I2335)</f>
        <v/>
      </c>
      <c r="H2337" s="1" t="s">
        <v>911</v>
      </c>
      <c r="I2337" s="39" t="str">
        <f>IF($B2337="","",-SUMIFS(Tabla7[Cantidad],Tabla7[Código del producto],$B2337,Tabla7[Tipo de movimiento],"SALIDA",Tabla7[Mes],I$5))</f>
        <v/>
      </c>
      <c r="J2337" s="39" t="str">
        <f>IF($B2337="","",-SUMIFS(Tabla7[Cantidad],Tabla7[Código del producto],$B2337,Tabla7[Tipo de movimiento],"SALIDA",Tabla7[Mes],J$5))</f>
        <v/>
      </c>
      <c r="K2337" s="39" t="str">
        <f>IF($B2337="","",-SUMIFS(Tabla7[Cantidad],Tabla7[Código del producto],$B2337,Tabla7[Tipo de movimiento],"SALIDA",Tabla7[Mes],K$5))</f>
        <v/>
      </c>
      <c r="L2337" s="39" t="str">
        <f>IF($B2337="","",-SUMIFS(Tabla7[Cantidad],Tabla7[Código del producto],$B2337,Tabla7[Tipo de movimiento],"SALIDA",Tabla7[Mes],L$5))</f>
        <v/>
      </c>
      <c r="M2337" s="39" t="str">
        <f>IF($B2337="","",-SUMIFS(Tabla7[Cantidad],Tabla7[Código del producto],$B2337,Tabla7[Tipo de movimiento],"SALIDA",Tabla7[Mes],M$5))</f>
        <v/>
      </c>
      <c r="N2337" s="39" t="str">
        <f>IF($B2337="","",-SUMIFS(Tabla7[Cantidad],Tabla7[Código del producto],$B2337,Tabla7[Tipo de movimiento],"SALIDA",Tabla7[Mes],N$5))</f>
        <v/>
      </c>
      <c r="O2337" s="39" t="str">
        <f>IF($B2337="","",-SUMIFS(Tabla7[Cantidad],Tabla7[Código del producto],$B2337,Tabla7[Tipo de movimiento],"SALIDA",Tabla7[Mes],O$5))</f>
        <v/>
      </c>
      <c r="P2337" s="39" t="str">
        <f>IF($B2337="","",-SUMIFS(Tabla7[Cantidad],Tabla7[Código del producto],$B2337,Tabla7[Tipo de movimiento],"SALIDA",Tabla7[Mes],P$5))</f>
        <v/>
      </c>
      <c r="Q2337" s="39" t="str">
        <f t="shared" si="108"/>
        <v/>
      </c>
      <c r="R2337" s="51" t="str">
        <f>IF($B2337="","",IFERROR(VLOOKUP($B2337,'ABC rotación'!$C:$G,5,0),"C"))</f>
        <v/>
      </c>
      <c r="S2337" s="41" t="str">
        <f t="shared" si="109"/>
        <v/>
      </c>
      <c r="T2337" s="40" t="str">
        <f t="shared" si="110"/>
        <v/>
      </c>
      <c r="U2337" s="23" t="str">
        <f>IF($B2337="","",VLOOKUP($T2337,Tablas!$X$14:$Y$17,2,1))</f>
        <v/>
      </c>
    </row>
    <row r="2338" spans="2:21" x14ac:dyDescent="0.2">
      <c r="B2338" s="1" t="str">
        <f>IF(Tablas!B2336="","",Tablas!B2336)</f>
        <v/>
      </c>
      <c r="C2338" s="1" t="str">
        <f>IF(Tablas!C2336="","",Tablas!C2336)</f>
        <v/>
      </c>
      <c r="D2338" s="1" t="str">
        <f>IF(Tablas!D2336="","",Tablas!D2336)</f>
        <v/>
      </c>
      <c r="E2338" s="1" t="str">
        <f>IF(Tablas!E2336="","",Tablas!E2336)</f>
        <v/>
      </c>
      <c r="F2338" s="1" t="str">
        <f>IF(Tablas!F2336="","",Tablas!F2336)</f>
        <v/>
      </c>
      <c r="G2338" s="1" t="str">
        <f>IF(Tablas!I2336="","",Tablas!I2336)</f>
        <v/>
      </c>
      <c r="H2338" s="1" t="s">
        <v>911</v>
      </c>
      <c r="I2338" s="39" t="str">
        <f>IF($B2338="","",-SUMIFS(Tabla7[Cantidad],Tabla7[Código del producto],$B2338,Tabla7[Tipo de movimiento],"SALIDA",Tabla7[Mes],I$5))</f>
        <v/>
      </c>
      <c r="J2338" s="39" t="str">
        <f>IF($B2338="","",-SUMIFS(Tabla7[Cantidad],Tabla7[Código del producto],$B2338,Tabla7[Tipo de movimiento],"SALIDA",Tabla7[Mes],J$5))</f>
        <v/>
      </c>
      <c r="K2338" s="39" t="str">
        <f>IF($B2338="","",-SUMIFS(Tabla7[Cantidad],Tabla7[Código del producto],$B2338,Tabla7[Tipo de movimiento],"SALIDA",Tabla7[Mes],K$5))</f>
        <v/>
      </c>
      <c r="L2338" s="39" t="str">
        <f>IF($B2338="","",-SUMIFS(Tabla7[Cantidad],Tabla7[Código del producto],$B2338,Tabla7[Tipo de movimiento],"SALIDA",Tabla7[Mes],L$5))</f>
        <v/>
      </c>
      <c r="M2338" s="39" t="str">
        <f>IF($B2338="","",-SUMIFS(Tabla7[Cantidad],Tabla7[Código del producto],$B2338,Tabla7[Tipo de movimiento],"SALIDA",Tabla7[Mes],M$5))</f>
        <v/>
      </c>
      <c r="N2338" s="39" t="str">
        <f>IF($B2338="","",-SUMIFS(Tabla7[Cantidad],Tabla7[Código del producto],$B2338,Tabla7[Tipo de movimiento],"SALIDA",Tabla7[Mes],N$5))</f>
        <v/>
      </c>
      <c r="O2338" s="39" t="str">
        <f>IF($B2338="","",-SUMIFS(Tabla7[Cantidad],Tabla7[Código del producto],$B2338,Tabla7[Tipo de movimiento],"SALIDA",Tabla7[Mes],O$5))</f>
        <v/>
      </c>
      <c r="P2338" s="39" t="str">
        <f>IF($B2338="","",-SUMIFS(Tabla7[Cantidad],Tabla7[Código del producto],$B2338,Tabla7[Tipo de movimiento],"SALIDA",Tabla7[Mes],P$5))</f>
        <v/>
      </c>
      <c r="Q2338" s="39" t="str">
        <f t="shared" si="108"/>
        <v/>
      </c>
      <c r="R2338" s="51" t="str">
        <f>IF($B2338="","",IFERROR(VLOOKUP($B2338,'ABC rotación'!$C:$G,5,0),"C"))</f>
        <v/>
      </c>
      <c r="S2338" s="41" t="str">
        <f t="shared" si="109"/>
        <v/>
      </c>
      <c r="T2338" s="40" t="str">
        <f t="shared" si="110"/>
        <v/>
      </c>
      <c r="U2338" s="23" t="str">
        <f>IF($B2338="","",VLOOKUP($T2338,Tablas!$X$14:$Y$17,2,1))</f>
        <v/>
      </c>
    </row>
    <row r="2339" spans="2:21" x14ac:dyDescent="0.2">
      <c r="B2339" s="1" t="str">
        <f>IF(Tablas!B2337="","",Tablas!B2337)</f>
        <v/>
      </c>
      <c r="C2339" s="1" t="str">
        <f>IF(Tablas!C2337="","",Tablas!C2337)</f>
        <v/>
      </c>
      <c r="D2339" s="1" t="str">
        <f>IF(Tablas!D2337="","",Tablas!D2337)</f>
        <v/>
      </c>
      <c r="E2339" s="1" t="str">
        <f>IF(Tablas!E2337="","",Tablas!E2337)</f>
        <v/>
      </c>
      <c r="F2339" s="1" t="str">
        <f>IF(Tablas!F2337="","",Tablas!F2337)</f>
        <v/>
      </c>
      <c r="G2339" s="1" t="str">
        <f>IF(Tablas!I2337="","",Tablas!I2337)</f>
        <v/>
      </c>
      <c r="H2339" s="1" t="s">
        <v>911</v>
      </c>
      <c r="I2339" s="39" t="str">
        <f>IF($B2339="","",-SUMIFS(Tabla7[Cantidad],Tabla7[Código del producto],$B2339,Tabla7[Tipo de movimiento],"SALIDA",Tabla7[Mes],I$5))</f>
        <v/>
      </c>
      <c r="J2339" s="39" t="str">
        <f>IF($B2339="","",-SUMIFS(Tabla7[Cantidad],Tabla7[Código del producto],$B2339,Tabla7[Tipo de movimiento],"SALIDA",Tabla7[Mes],J$5))</f>
        <v/>
      </c>
      <c r="K2339" s="39" t="str">
        <f>IF($B2339="","",-SUMIFS(Tabla7[Cantidad],Tabla7[Código del producto],$B2339,Tabla7[Tipo de movimiento],"SALIDA",Tabla7[Mes],K$5))</f>
        <v/>
      </c>
      <c r="L2339" s="39" t="str">
        <f>IF($B2339="","",-SUMIFS(Tabla7[Cantidad],Tabla7[Código del producto],$B2339,Tabla7[Tipo de movimiento],"SALIDA",Tabla7[Mes],L$5))</f>
        <v/>
      </c>
      <c r="M2339" s="39" t="str">
        <f>IF($B2339="","",-SUMIFS(Tabla7[Cantidad],Tabla7[Código del producto],$B2339,Tabla7[Tipo de movimiento],"SALIDA",Tabla7[Mes],M$5))</f>
        <v/>
      </c>
      <c r="N2339" s="39" t="str">
        <f>IF($B2339="","",-SUMIFS(Tabla7[Cantidad],Tabla7[Código del producto],$B2339,Tabla7[Tipo de movimiento],"SALIDA",Tabla7[Mes],N$5))</f>
        <v/>
      </c>
      <c r="O2339" s="39" t="str">
        <f>IF($B2339="","",-SUMIFS(Tabla7[Cantidad],Tabla7[Código del producto],$B2339,Tabla7[Tipo de movimiento],"SALIDA",Tabla7[Mes],O$5))</f>
        <v/>
      </c>
      <c r="P2339" s="39" t="str">
        <f>IF($B2339="","",-SUMIFS(Tabla7[Cantidad],Tabla7[Código del producto],$B2339,Tabla7[Tipo de movimiento],"SALIDA",Tabla7[Mes],P$5))</f>
        <v/>
      </c>
      <c r="Q2339" s="39" t="str">
        <f t="shared" si="108"/>
        <v/>
      </c>
      <c r="R2339" s="51" t="str">
        <f>IF($B2339="","",IFERROR(VLOOKUP($B2339,'ABC rotación'!$C:$G,5,0),"C"))</f>
        <v/>
      </c>
      <c r="S2339" s="41" t="str">
        <f t="shared" si="109"/>
        <v/>
      </c>
      <c r="T2339" s="40" t="str">
        <f t="shared" si="110"/>
        <v/>
      </c>
      <c r="U2339" s="23" t="str">
        <f>IF($B2339="","",VLOOKUP($T2339,Tablas!$X$14:$Y$17,2,1))</f>
        <v/>
      </c>
    </row>
    <row r="2340" spans="2:21" x14ac:dyDescent="0.2">
      <c r="B2340" s="1" t="str">
        <f>IF(Tablas!B2338="","",Tablas!B2338)</f>
        <v/>
      </c>
      <c r="C2340" s="1" t="str">
        <f>IF(Tablas!C2338="","",Tablas!C2338)</f>
        <v/>
      </c>
      <c r="D2340" s="1" t="str">
        <f>IF(Tablas!D2338="","",Tablas!D2338)</f>
        <v/>
      </c>
      <c r="E2340" s="1" t="str">
        <f>IF(Tablas!E2338="","",Tablas!E2338)</f>
        <v/>
      </c>
      <c r="F2340" s="1" t="str">
        <f>IF(Tablas!F2338="","",Tablas!F2338)</f>
        <v/>
      </c>
      <c r="G2340" s="1" t="str">
        <f>IF(Tablas!I2338="","",Tablas!I2338)</f>
        <v/>
      </c>
      <c r="H2340" s="1" t="s">
        <v>911</v>
      </c>
      <c r="I2340" s="39" t="str">
        <f>IF($B2340="","",-SUMIFS(Tabla7[Cantidad],Tabla7[Código del producto],$B2340,Tabla7[Tipo de movimiento],"SALIDA",Tabla7[Mes],I$5))</f>
        <v/>
      </c>
      <c r="J2340" s="39" t="str">
        <f>IF($B2340="","",-SUMIFS(Tabla7[Cantidad],Tabla7[Código del producto],$B2340,Tabla7[Tipo de movimiento],"SALIDA",Tabla7[Mes],J$5))</f>
        <v/>
      </c>
      <c r="K2340" s="39" t="str">
        <f>IF($B2340="","",-SUMIFS(Tabla7[Cantidad],Tabla7[Código del producto],$B2340,Tabla7[Tipo de movimiento],"SALIDA",Tabla7[Mes],K$5))</f>
        <v/>
      </c>
      <c r="L2340" s="39" t="str">
        <f>IF($B2340="","",-SUMIFS(Tabla7[Cantidad],Tabla7[Código del producto],$B2340,Tabla7[Tipo de movimiento],"SALIDA",Tabla7[Mes],L$5))</f>
        <v/>
      </c>
      <c r="M2340" s="39" t="str">
        <f>IF($B2340="","",-SUMIFS(Tabla7[Cantidad],Tabla7[Código del producto],$B2340,Tabla7[Tipo de movimiento],"SALIDA",Tabla7[Mes],M$5))</f>
        <v/>
      </c>
      <c r="N2340" s="39" t="str">
        <f>IF($B2340="","",-SUMIFS(Tabla7[Cantidad],Tabla7[Código del producto],$B2340,Tabla7[Tipo de movimiento],"SALIDA",Tabla7[Mes],N$5))</f>
        <v/>
      </c>
      <c r="O2340" s="39" t="str">
        <f>IF($B2340="","",-SUMIFS(Tabla7[Cantidad],Tabla7[Código del producto],$B2340,Tabla7[Tipo de movimiento],"SALIDA",Tabla7[Mes],O$5))</f>
        <v/>
      </c>
      <c r="P2340" s="39" t="str">
        <f>IF($B2340="","",-SUMIFS(Tabla7[Cantidad],Tabla7[Código del producto],$B2340,Tabla7[Tipo de movimiento],"SALIDA",Tabla7[Mes],P$5))</f>
        <v/>
      </c>
      <c r="Q2340" s="39" t="str">
        <f t="shared" si="108"/>
        <v/>
      </c>
      <c r="R2340" s="51" t="str">
        <f>IF($B2340="","",IFERROR(VLOOKUP($B2340,'ABC rotación'!$C:$G,5,0),"C"))</f>
        <v/>
      </c>
      <c r="S2340" s="41" t="str">
        <f t="shared" si="109"/>
        <v/>
      </c>
      <c r="T2340" s="40" t="str">
        <f t="shared" si="110"/>
        <v/>
      </c>
      <c r="U2340" s="23" t="str">
        <f>IF($B2340="","",VLOOKUP($T2340,Tablas!$X$14:$Y$17,2,1))</f>
        <v/>
      </c>
    </row>
    <row r="2341" spans="2:21" x14ac:dyDescent="0.2">
      <c r="B2341" s="1" t="str">
        <f>IF(Tablas!B2339="","",Tablas!B2339)</f>
        <v/>
      </c>
      <c r="C2341" s="1" t="str">
        <f>IF(Tablas!C2339="","",Tablas!C2339)</f>
        <v/>
      </c>
      <c r="D2341" s="1" t="str">
        <f>IF(Tablas!D2339="","",Tablas!D2339)</f>
        <v/>
      </c>
      <c r="E2341" s="1" t="str">
        <f>IF(Tablas!E2339="","",Tablas!E2339)</f>
        <v/>
      </c>
      <c r="F2341" s="1" t="str">
        <f>IF(Tablas!F2339="","",Tablas!F2339)</f>
        <v/>
      </c>
      <c r="G2341" s="1" t="str">
        <f>IF(Tablas!I2339="","",Tablas!I2339)</f>
        <v/>
      </c>
      <c r="H2341" s="1" t="s">
        <v>911</v>
      </c>
      <c r="I2341" s="39" t="str">
        <f>IF($B2341="","",-SUMIFS(Tabla7[Cantidad],Tabla7[Código del producto],$B2341,Tabla7[Tipo de movimiento],"SALIDA",Tabla7[Mes],I$5))</f>
        <v/>
      </c>
      <c r="J2341" s="39" t="str">
        <f>IF($B2341="","",-SUMIFS(Tabla7[Cantidad],Tabla7[Código del producto],$B2341,Tabla7[Tipo de movimiento],"SALIDA",Tabla7[Mes],J$5))</f>
        <v/>
      </c>
      <c r="K2341" s="39" t="str">
        <f>IF($B2341="","",-SUMIFS(Tabla7[Cantidad],Tabla7[Código del producto],$B2341,Tabla7[Tipo de movimiento],"SALIDA",Tabla7[Mes],K$5))</f>
        <v/>
      </c>
      <c r="L2341" s="39" t="str">
        <f>IF($B2341="","",-SUMIFS(Tabla7[Cantidad],Tabla7[Código del producto],$B2341,Tabla7[Tipo de movimiento],"SALIDA",Tabla7[Mes],L$5))</f>
        <v/>
      </c>
      <c r="M2341" s="39" t="str">
        <f>IF($B2341="","",-SUMIFS(Tabla7[Cantidad],Tabla7[Código del producto],$B2341,Tabla7[Tipo de movimiento],"SALIDA",Tabla7[Mes],M$5))</f>
        <v/>
      </c>
      <c r="N2341" s="39" t="str">
        <f>IF($B2341="","",-SUMIFS(Tabla7[Cantidad],Tabla7[Código del producto],$B2341,Tabla7[Tipo de movimiento],"SALIDA",Tabla7[Mes],N$5))</f>
        <v/>
      </c>
      <c r="O2341" s="39" t="str">
        <f>IF($B2341="","",-SUMIFS(Tabla7[Cantidad],Tabla7[Código del producto],$B2341,Tabla7[Tipo de movimiento],"SALIDA",Tabla7[Mes],O$5))</f>
        <v/>
      </c>
      <c r="P2341" s="39" t="str">
        <f>IF($B2341="","",-SUMIFS(Tabla7[Cantidad],Tabla7[Código del producto],$B2341,Tabla7[Tipo de movimiento],"SALIDA",Tabla7[Mes],P$5))</f>
        <v/>
      </c>
      <c r="Q2341" s="39" t="str">
        <f t="shared" si="108"/>
        <v/>
      </c>
      <c r="R2341" s="51" t="str">
        <f>IF($B2341="","",IFERROR(VLOOKUP($B2341,'ABC rotación'!$C:$G,5,0),"C"))</f>
        <v/>
      </c>
      <c r="S2341" s="41" t="str">
        <f t="shared" si="109"/>
        <v/>
      </c>
      <c r="T2341" s="40" t="str">
        <f t="shared" si="110"/>
        <v/>
      </c>
      <c r="U2341" s="23" t="str">
        <f>IF($B2341="","",VLOOKUP($T2341,Tablas!$X$14:$Y$17,2,1))</f>
        <v/>
      </c>
    </row>
    <row r="2342" spans="2:21" x14ac:dyDescent="0.2">
      <c r="B2342" s="1" t="str">
        <f>IF(Tablas!B2340="","",Tablas!B2340)</f>
        <v/>
      </c>
      <c r="C2342" s="1" t="str">
        <f>IF(Tablas!C2340="","",Tablas!C2340)</f>
        <v/>
      </c>
      <c r="D2342" s="1" t="str">
        <f>IF(Tablas!D2340="","",Tablas!D2340)</f>
        <v/>
      </c>
      <c r="E2342" s="1" t="str">
        <f>IF(Tablas!E2340="","",Tablas!E2340)</f>
        <v/>
      </c>
      <c r="F2342" s="1" t="str">
        <f>IF(Tablas!F2340="","",Tablas!F2340)</f>
        <v/>
      </c>
      <c r="G2342" s="1" t="str">
        <f>IF(Tablas!I2340="","",Tablas!I2340)</f>
        <v/>
      </c>
      <c r="H2342" s="1" t="s">
        <v>911</v>
      </c>
      <c r="I2342" s="39" t="str">
        <f>IF($B2342="","",-SUMIFS(Tabla7[Cantidad],Tabla7[Código del producto],$B2342,Tabla7[Tipo de movimiento],"SALIDA",Tabla7[Mes],I$5))</f>
        <v/>
      </c>
      <c r="J2342" s="39" t="str">
        <f>IF($B2342="","",-SUMIFS(Tabla7[Cantidad],Tabla7[Código del producto],$B2342,Tabla7[Tipo de movimiento],"SALIDA",Tabla7[Mes],J$5))</f>
        <v/>
      </c>
      <c r="K2342" s="39" t="str">
        <f>IF($B2342="","",-SUMIFS(Tabla7[Cantidad],Tabla7[Código del producto],$B2342,Tabla7[Tipo de movimiento],"SALIDA",Tabla7[Mes],K$5))</f>
        <v/>
      </c>
      <c r="L2342" s="39" t="str">
        <f>IF($B2342="","",-SUMIFS(Tabla7[Cantidad],Tabla7[Código del producto],$B2342,Tabla7[Tipo de movimiento],"SALIDA",Tabla7[Mes],L$5))</f>
        <v/>
      </c>
      <c r="M2342" s="39" t="str">
        <f>IF($B2342="","",-SUMIFS(Tabla7[Cantidad],Tabla7[Código del producto],$B2342,Tabla7[Tipo de movimiento],"SALIDA",Tabla7[Mes],M$5))</f>
        <v/>
      </c>
      <c r="N2342" s="39" t="str">
        <f>IF($B2342="","",-SUMIFS(Tabla7[Cantidad],Tabla7[Código del producto],$B2342,Tabla7[Tipo de movimiento],"SALIDA",Tabla7[Mes],N$5))</f>
        <v/>
      </c>
      <c r="O2342" s="39" t="str">
        <f>IF($B2342="","",-SUMIFS(Tabla7[Cantidad],Tabla7[Código del producto],$B2342,Tabla7[Tipo de movimiento],"SALIDA",Tabla7[Mes],O$5))</f>
        <v/>
      </c>
      <c r="P2342" s="39" t="str">
        <f>IF($B2342="","",-SUMIFS(Tabla7[Cantidad],Tabla7[Código del producto],$B2342,Tabla7[Tipo de movimiento],"SALIDA",Tabla7[Mes],P$5))</f>
        <v/>
      </c>
      <c r="Q2342" s="39" t="str">
        <f t="shared" si="108"/>
        <v/>
      </c>
      <c r="R2342" s="51" t="str">
        <f>IF($B2342="","",IFERROR(VLOOKUP($B2342,'ABC rotación'!$C:$G,5,0),"C"))</f>
        <v/>
      </c>
      <c r="S2342" s="41" t="str">
        <f t="shared" si="109"/>
        <v/>
      </c>
      <c r="T2342" s="40" t="str">
        <f t="shared" si="110"/>
        <v/>
      </c>
      <c r="U2342" s="23" t="str">
        <f>IF($B2342="","",VLOOKUP($T2342,Tablas!$X$14:$Y$17,2,1))</f>
        <v/>
      </c>
    </row>
    <row r="2343" spans="2:21" x14ac:dyDescent="0.2">
      <c r="B2343" s="1" t="str">
        <f>IF(Tablas!B2341="","",Tablas!B2341)</f>
        <v/>
      </c>
      <c r="C2343" s="1" t="str">
        <f>IF(Tablas!C2341="","",Tablas!C2341)</f>
        <v/>
      </c>
      <c r="D2343" s="1" t="str">
        <f>IF(Tablas!D2341="","",Tablas!D2341)</f>
        <v/>
      </c>
      <c r="E2343" s="1" t="str">
        <f>IF(Tablas!E2341="","",Tablas!E2341)</f>
        <v/>
      </c>
      <c r="F2343" s="1" t="str">
        <f>IF(Tablas!F2341="","",Tablas!F2341)</f>
        <v/>
      </c>
      <c r="G2343" s="1" t="str">
        <f>IF(Tablas!I2341="","",Tablas!I2341)</f>
        <v/>
      </c>
      <c r="H2343" s="1" t="s">
        <v>911</v>
      </c>
      <c r="I2343" s="39" t="str">
        <f>IF($B2343="","",-SUMIFS(Tabla7[Cantidad],Tabla7[Código del producto],$B2343,Tabla7[Tipo de movimiento],"SALIDA",Tabla7[Mes],I$5))</f>
        <v/>
      </c>
      <c r="J2343" s="39" t="str">
        <f>IF($B2343="","",-SUMIFS(Tabla7[Cantidad],Tabla7[Código del producto],$B2343,Tabla7[Tipo de movimiento],"SALIDA",Tabla7[Mes],J$5))</f>
        <v/>
      </c>
      <c r="K2343" s="39" t="str">
        <f>IF($B2343="","",-SUMIFS(Tabla7[Cantidad],Tabla7[Código del producto],$B2343,Tabla7[Tipo de movimiento],"SALIDA",Tabla7[Mes],K$5))</f>
        <v/>
      </c>
      <c r="L2343" s="39" t="str">
        <f>IF($B2343="","",-SUMIFS(Tabla7[Cantidad],Tabla7[Código del producto],$B2343,Tabla7[Tipo de movimiento],"SALIDA",Tabla7[Mes],L$5))</f>
        <v/>
      </c>
      <c r="M2343" s="39" t="str">
        <f>IF($B2343="","",-SUMIFS(Tabla7[Cantidad],Tabla7[Código del producto],$B2343,Tabla7[Tipo de movimiento],"SALIDA",Tabla7[Mes],M$5))</f>
        <v/>
      </c>
      <c r="N2343" s="39" t="str">
        <f>IF($B2343="","",-SUMIFS(Tabla7[Cantidad],Tabla7[Código del producto],$B2343,Tabla7[Tipo de movimiento],"SALIDA",Tabla7[Mes],N$5))</f>
        <v/>
      </c>
      <c r="O2343" s="39" t="str">
        <f>IF($B2343="","",-SUMIFS(Tabla7[Cantidad],Tabla7[Código del producto],$B2343,Tabla7[Tipo de movimiento],"SALIDA",Tabla7[Mes],O$5))</f>
        <v/>
      </c>
      <c r="P2343" s="39" t="str">
        <f>IF($B2343="","",-SUMIFS(Tabla7[Cantidad],Tabla7[Código del producto],$B2343,Tabla7[Tipo de movimiento],"SALIDA",Tabla7[Mes],P$5))</f>
        <v/>
      </c>
      <c r="Q2343" s="39" t="str">
        <f t="shared" si="108"/>
        <v/>
      </c>
      <c r="R2343" s="51" t="str">
        <f>IF($B2343="","",IFERROR(VLOOKUP($B2343,'ABC rotación'!$C:$G,5,0),"C"))</f>
        <v/>
      </c>
      <c r="S2343" s="41" t="str">
        <f t="shared" si="109"/>
        <v/>
      </c>
      <c r="T2343" s="40" t="str">
        <f t="shared" si="110"/>
        <v/>
      </c>
      <c r="U2343" s="23" t="str">
        <f>IF($B2343="","",VLOOKUP($T2343,Tablas!$X$14:$Y$17,2,1))</f>
        <v/>
      </c>
    </row>
    <row r="2344" spans="2:21" x14ac:dyDescent="0.2">
      <c r="B2344" s="1" t="str">
        <f>IF(Tablas!B2342="","",Tablas!B2342)</f>
        <v/>
      </c>
      <c r="C2344" s="1" t="str">
        <f>IF(Tablas!C2342="","",Tablas!C2342)</f>
        <v/>
      </c>
      <c r="D2344" s="1" t="str">
        <f>IF(Tablas!D2342="","",Tablas!D2342)</f>
        <v/>
      </c>
      <c r="E2344" s="1" t="str">
        <f>IF(Tablas!E2342="","",Tablas!E2342)</f>
        <v/>
      </c>
      <c r="F2344" s="1" t="str">
        <f>IF(Tablas!F2342="","",Tablas!F2342)</f>
        <v/>
      </c>
      <c r="G2344" s="1" t="str">
        <f>IF(Tablas!I2342="","",Tablas!I2342)</f>
        <v/>
      </c>
      <c r="H2344" s="1" t="s">
        <v>911</v>
      </c>
      <c r="I2344" s="39" t="str">
        <f>IF($B2344="","",-SUMIFS(Tabla7[Cantidad],Tabla7[Código del producto],$B2344,Tabla7[Tipo de movimiento],"SALIDA",Tabla7[Mes],I$5))</f>
        <v/>
      </c>
      <c r="J2344" s="39" t="str">
        <f>IF($B2344="","",-SUMIFS(Tabla7[Cantidad],Tabla7[Código del producto],$B2344,Tabla7[Tipo de movimiento],"SALIDA",Tabla7[Mes],J$5))</f>
        <v/>
      </c>
      <c r="K2344" s="39" t="str">
        <f>IF($B2344="","",-SUMIFS(Tabla7[Cantidad],Tabla7[Código del producto],$B2344,Tabla7[Tipo de movimiento],"SALIDA",Tabla7[Mes],K$5))</f>
        <v/>
      </c>
      <c r="L2344" s="39" t="str">
        <f>IF($B2344="","",-SUMIFS(Tabla7[Cantidad],Tabla7[Código del producto],$B2344,Tabla7[Tipo de movimiento],"SALIDA",Tabla7[Mes],L$5))</f>
        <v/>
      </c>
      <c r="M2344" s="39" t="str">
        <f>IF($B2344="","",-SUMIFS(Tabla7[Cantidad],Tabla7[Código del producto],$B2344,Tabla7[Tipo de movimiento],"SALIDA",Tabla7[Mes],M$5))</f>
        <v/>
      </c>
      <c r="N2344" s="39" t="str">
        <f>IF($B2344="","",-SUMIFS(Tabla7[Cantidad],Tabla7[Código del producto],$B2344,Tabla7[Tipo de movimiento],"SALIDA",Tabla7[Mes],N$5))</f>
        <v/>
      </c>
      <c r="O2344" s="39" t="str">
        <f>IF($B2344="","",-SUMIFS(Tabla7[Cantidad],Tabla7[Código del producto],$B2344,Tabla7[Tipo de movimiento],"SALIDA",Tabla7[Mes],O$5))</f>
        <v/>
      </c>
      <c r="P2344" s="39" t="str">
        <f>IF($B2344="","",-SUMIFS(Tabla7[Cantidad],Tabla7[Código del producto],$B2344,Tabla7[Tipo de movimiento],"SALIDA",Tabla7[Mes],P$5))</f>
        <v/>
      </c>
      <c r="Q2344" s="39" t="str">
        <f t="shared" si="108"/>
        <v/>
      </c>
      <c r="R2344" s="51" t="str">
        <f>IF($B2344="","",IFERROR(VLOOKUP($B2344,'ABC rotación'!$C:$G,5,0),"C"))</f>
        <v/>
      </c>
      <c r="S2344" s="41" t="str">
        <f t="shared" si="109"/>
        <v/>
      </c>
      <c r="T2344" s="40" t="str">
        <f t="shared" si="110"/>
        <v/>
      </c>
      <c r="U2344" s="23" t="str">
        <f>IF($B2344="","",VLOOKUP($T2344,Tablas!$X$14:$Y$17,2,1))</f>
        <v/>
      </c>
    </row>
    <row r="2345" spans="2:21" x14ac:dyDescent="0.2">
      <c r="B2345" s="1" t="str">
        <f>IF(Tablas!B2343="","",Tablas!B2343)</f>
        <v/>
      </c>
      <c r="C2345" s="1" t="str">
        <f>IF(Tablas!C2343="","",Tablas!C2343)</f>
        <v/>
      </c>
      <c r="D2345" s="1" t="str">
        <f>IF(Tablas!D2343="","",Tablas!D2343)</f>
        <v/>
      </c>
      <c r="E2345" s="1" t="str">
        <f>IF(Tablas!E2343="","",Tablas!E2343)</f>
        <v/>
      </c>
      <c r="F2345" s="1" t="str">
        <f>IF(Tablas!F2343="","",Tablas!F2343)</f>
        <v/>
      </c>
      <c r="G2345" s="1" t="str">
        <f>IF(Tablas!I2343="","",Tablas!I2343)</f>
        <v/>
      </c>
      <c r="H2345" s="1" t="s">
        <v>911</v>
      </c>
      <c r="I2345" s="39" t="str">
        <f>IF($B2345="","",-SUMIFS(Tabla7[Cantidad],Tabla7[Código del producto],$B2345,Tabla7[Tipo de movimiento],"SALIDA",Tabla7[Mes],I$5))</f>
        <v/>
      </c>
      <c r="J2345" s="39" t="str">
        <f>IF($B2345="","",-SUMIFS(Tabla7[Cantidad],Tabla7[Código del producto],$B2345,Tabla7[Tipo de movimiento],"SALIDA",Tabla7[Mes],J$5))</f>
        <v/>
      </c>
      <c r="K2345" s="39" t="str">
        <f>IF($B2345="","",-SUMIFS(Tabla7[Cantidad],Tabla7[Código del producto],$B2345,Tabla7[Tipo de movimiento],"SALIDA",Tabla7[Mes],K$5))</f>
        <v/>
      </c>
      <c r="L2345" s="39" t="str">
        <f>IF($B2345="","",-SUMIFS(Tabla7[Cantidad],Tabla7[Código del producto],$B2345,Tabla7[Tipo de movimiento],"SALIDA",Tabla7[Mes],L$5))</f>
        <v/>
      </c>
      <c r="M2345" s="39" t="str">
        <f>IF($B2345="","",-SUMIFS(Tabla7[Cantidad],Tabla7[Código del producto],$B2345,Tabla7[Tipo de movimiento],"SALIDA",Tabla7[Mes],M$5))</f>
        <v/>
      </c>
      <c r="N2345" s="39" t="str">
        <f>IF($B2345="","",-SUMIFS(Tabla7[Cantidad],Tabla7[Código del producto],$B2345,Tabla7[Tipo de movimiento],"SALIDA",Tabla7[Mes],N$5))</f>
        <v/>
      </c>
      <c r="O2345" s="39" t="str">
        <f>IF($B2345="","",-SUMIFS(Tabla7[Cantidad],Tabla7[Código del producto],$B2345,Tabla7[Tipo de movimiento],"SALIDA",Tabla7[Mes],O$5))</f>
        <v/>
      </c>
      <c r="P2345" s="39" t="str">
        <f>IF($B2345="","",-SUMIFS(Tabla7[Cantidad],Tabla7[Código del producto],$B2345,Tabla7[Tipo de movimiento],"SALIDA",Tabla7[Mes],P$5))</f>
        <v/>
      </c>
      <c r="Q2345" s="39" t="str">
        <f t="shared" si="108"/>
        <v/>
      </c>
      <c r="R2345" s="51" t="str">
        <f>IF($B2345="","",IFERROR(VLOOKUP($B2345,'ABC rotación'!$C:$G,5,0),"C"))</f>
        <v/>
      </c>
      <c r="S2345" s="41" t="str">
        <f t="shared" si="109"/>
        <v/>
      </c>
      <c r="T2345" s="40" t="str">
        <f t="shared" si="110"/>
        <v/>
      </c>
      <c r="U2345" s="23" t="str">
        <f>IF($B2345="","",VLOOKUP($T2345,Tablas!$X$14:$Y$17,2,1))</f>
        <v/>
      </c>
    </row>
    <row r="2346" spans="2:21" x14ac:dyDescent="0.2">
      <c r="B2346" s="1" t="str">
        <f>IF(Tablas!B2344="","",Tablas!B2344)</f>
        <v/>
      </c>
      <c r="C2346" s="1" t="str">
        <f>IF(Tablas!C2344="","",Tablas!C2344)</f>
        <v/>
      </c>
      <c r="D2346" s="1" t="str">
        <f>IF(Tablas!D2344="","",Tablas!D2344)</f>
        <v/>
      </c>
      <c r="E2346" s="1" t="str">
        <f>IF(Tablas!E2344="","",Tablas!E2344)</f>
        <v/>
      </c>
      <c r="F2346" s="1" t="str">
        <f>IF(Tablas!F2344="","",Tablas!F2344)</f>
        <v/>
      </c>
      <c r="G2346" s="1" t="str">
        <f>IF(Tablas!I2344="","",Tablas!I2344)</f>
        <v/>
      </c>
      <c r="H2346" s="1" t="s">
        <v>911</v>
      </c>
      <c r="I2346" s="39" t="str">
        <f>IF($B2346="","",-SUMIFS(Tabla7[Cantidad],Tabla7[Código del producto],$B2346,Tabla7[Tipo de movimiento],"SALIDA",Tabla7[Mes],I$5))</f>
        <v/>
      </c>
      <c r="J2346" s="39" t="str">
        <f>IF($B2346="","",-SUMIFS(Tabla7[Cantidad],Tabla7[Código del producto],$B2346,Tabla7[Tipo de movimiento],"SALIDA",Tabla7[Mes],J$5))</f>
        <v/>
      </c>
      <c r="K2346" s="39" t="str">
        <f>IF($B2346="","",-SUMIFS(Tabla7[Cantidad],Tabla7[Código del producto],$B2346,Tabla7[Tipo de movimiento],"SALIDA",Tabla7[Mes],K$5))</f>
        <v/>
      </c>
      <c r="L2346" s="39" t="str">
        <f>IF($B2346="","",-SUMIFS(Tabla7[Cantidad],Tabla7[Código del producto],$B2346,Tabla7[Tipo de movimiento],"SALIDA",Tabla7[Mes],L$5))</f>
        <v/>
      </c>
      <c r="M2346" s="39" t="str">
        <f>IF($B2346="","",-SUMIFS(Tabla7[Cantidad],Tabla7[Código del producto],$B2346,Tabla7[Tipo de movimiento],"SALIDA",Tabla7[Mes],M$5))</f>
        <v/>
      </c>
      <c r="N2346" s="39" t="str">
        <f>IF($B2346="","",-SUMIFS(Tabla7[Cantidad],Tabla7[Código del producto],$B2346,Tabla7[Tipo de movimiento],"SALIDA",Tabla7[Mes],N$5))</f>
        <v/>
      </c>
      <c r="O2346" s="39" t="str">
        <f>IF($B2346="","",-SUMIFS(Tabla7[Cantidad],Tabla7[Código del producto],$B2346,Tabla7[Tipo de movimiento],"SALIDA",Tabla7[Mes],O$5))</f>
        <v/>
      </c>
      <c r="P2346" s="39" t="str">
        <f>IF($B2346="","",-SUMIFS(Tabla7[Cantidad],Tabla7[Código del producto],$B2346,Tabla7[Tipo de movimiento],"SALIDA",Tabla7[Mes],P$5))</f>
        <v/>
      </c>
      <c r="Q2346" s="39" t="str">
        <f t="shared" si="108"/>
        <v/>
      </c>
      <c r="R2346" s="51" t="str">
        <f>IF($B2346="","",IFERROR(VLOOKUP($B2346,'ABC rotación'!$C:$G,5,0),"C"))</f>
        <v/>
      </c>
      <c r="S2346" s="41" t="str">
        <f t="shared" si="109"/>
        <v/>
      </c>
      <c r="T2346" s="40" t="str">
        <f t="shared" si="110"/>
        <v/>
      </c>
      <c r="U2346" s="23" t="str">
        <f>IF($B2346="","",VLOOKUP($T2346,Tablas!$X$14:$Y$17,2,1))</f>
        <v/>
      </c>
    </row>
    <row r="2347" spans="2:21" x14ac:dyDescent="0.2">
      <c r="B2347" s="1" t="str">
        <f>IF(Tablas!B2345="","",Tablas!B2345)</f>
        <v/>
      </c>
      <c r="C2347" s="1" t="str">
        <f>IF(Tablas!C2345="","",Tablas!C2345)</f>
        <v/>
      </c>
      <c r="D2347" s="1" t="str">
        <f>IF(Tablas!D2345="","",Tablas!D2345)</f>
        <v/>
      </c>
      <c r="E2347" s="1" t="str">
        <f>IF(Tablas!E2345="","",Tablas!E2345)</f>
        <v/>
      </c>
      <c r="F2347" s="1" t="str">
        <f>IF(Tablas!F2345="","",Tablas!F2345)</f>
        <v/>
      </c>
      <c r="G2347" s="1" t="str">
        <f>IF(Tablas!I2345="","",Tablas!I2345)</f>
        <v/>
      </c>
      <c r="H2347" s="1" t="s">
        <v>911</v>
      </c>
      <c r="I2347" s="39" t="str">
        <f>IF($B2347="","",-SUMIFS(Tabla7[Cantidad],Tabla7[Código del producto],$B2347,Tabla7[Tipo de movimiento],"SALIDA",Tabla7[Mes],I$5))</f>
        <v/>
      </c>
      <c r="J2347" s="39" t="str">
        <f>IF($B2347="","",-SUMIFS(Tabla7[Cantidad],Tabla7[Código del producto],$B2347,Tabla7[Tipo de movimiento],"SALIDA",Tabla7[Mes],J$5))</f>
        <v/>
      </c>
      <c r="K2347" s="39" t="str">
        <f>IF($B2347="","",-SUMIFS(Tabla7[Cantidad],Tabla7[Código del producto],$B2347,Tabla7[Tipo de movimiento],"SALIDA",Tabla7[Mes],K$5))</f>
        <v/>
      </c>
      <c r="L2347" s="39" t="str">
        <f>IF($B2347="","",-SUMIFS(Tabla7[Cantidad],Tabla7[Código del producto],$B2347,Tabla7[Tipo de movimiento],"SALIDA",Tabla7[Mes],L$5))</f>
        <v/>
      </c>
      <c r="M2347" s="39" t="str">
        <f>IF($B2347="","",-SUMIFS(Tabla7[Cantidad],Tabla7[Código del producto],$B2347,Tabla7[Tipo de movimiento],"SALIDA",Tabla7[Mes],M$5))</f>
        <v/>
      </c>
      <c r="N2347" s="39" t="str">
        <f>IF($B2347="","",-SUMIFS(Tabla7[Cantidad],Tabla7[Código del producto],$B2347,Tabla7[Tipo de movimiento],"SALIDA",Tabla7[Mes],N$5))</f>
        <v/>
      </c>
      <c r="O2347" s="39" t="str">
        <f>IF($B2347="","",-SUMIFS(Tabla7[Cantidad],Tabla7[Código del producto],$B2347,Tabla7[Tipo de movimiento],"SALIDA",Tabla7[Mes],O$5))</f>
        <v/>
      </c>
      <c r="P2347" s="39" t="str">
        <f>IF($B2347="","",-SUMIFS(Tabla7[Cantidad],Tabla7[Código del producto],$B2347,Tabla7[Tipo de movimiento],"SALIDA",Tabla7[Mes],P$5))</f>
        <v/>
      </c>
      <c r="Q2347" s="39" t="str">
        <f t="shared" si="108"/>
        <v/>
      </c>
      <c r="R2347" s="51" t="str">
        <f>IF($B2347="","",IFERROR(VLOOKUP($B2347,'ABC rotación'!$C:$G,5,0),"C"))</f>
        <v/>
      </c>
      <c r="S2347" s="41" t="str">
        <f t="shared" si="109"/>
        <v/>
      </c>
      <c r="T2347" s="40" t="str">
        <f t="shared" si="110"/>
        <v/>
      </c>
      <c r="U2347" s="23" t="str">
        <f>IF($B2347="","",VLOOKUP($T2347,Tablas!$X$14:$Y$17,2,1))</f>
        <v/>
      </c>
    </row>
    <row r="2348" spans="2:21" x14ac:dyDescent="0.2">
      <c r="B2348" s="1" t="str">
        <f>IF(Tablas!B2346="","",Tablas!B2346)</f>
        <v/>
      </c>
      <c r="C2348" s="1" t="str">
        <f>IF(Tablas!C2346="","",Tablas!C2346)</f>
        <v/>
      </c>
      <c r="D2348" s="1" t="str">
        <f>IF(Tablas!D2346="","",Tablas!D2346)</f>
        <v/>
      </c>
      <c r="E2348" s="1" t="str">
        <f>IF(Tablas!E2346="","",Tablas!E2346)</f>
        <v/>
      </c>
      <c r="F2348" s="1" t="str">
        <f>IF(Tablas!F2346="","",Tablas!F2346)</f>
        <v/>
      </c>
      <c r="G2348" s="1" t="str">
        <f>IF(Tablas!I2346="","",Tablas!I2346)</f>
        <v/>
      </c>
      <c r="H2348" s="1" t="s">
        <v>911</v>
      </c>
      <c r="I2348" s="39" t="str">
        <f>IF($B2348="","",-SUMIFS(Tabla7[Cantidad],Tabla7[Código del producto],$B2348,Tabla7[Tipo de movimiento],"SALIDA",Tabla7[Mes],I$5))</f>
        <v/>
      </c>
      <c r="J2348" s="39" t="str">
        <f>IF($B2348="","",-SUMIFS(Tabla7[Cantidad],Tabla7[Código del producto],$B2348,Tabla7[Tipo de movimiento],"SALIDA",Tabla7[Mes],J$5))</f>
        <v/>
      </c>
      <c r="K2348" s="39" t="str">
        <f>IF($B2348="","",-SUMIFS(Tabla7[Cantidad],Tabla7[Código del producto],$B2348,Tabla7[Tipo de movimiento],"SALIDA",Tabla7[Mes],K$5))</f>
        <v/>
      </c>
      <c r="L2348" s="39" t="str">
        <f>IF($B2348="","",-SUMIFS(Tabla7[Cantidad],Tabla7[Código del producto],$B2348,Tabla7[Tipo de movimiento],"SALIDA",Tabla7[Mes],L$5))</f>
        <v/>
      </c>
      <c r="M2348" s="39" t="str">
        <f>IF($B2348="","",-SUMIFS(Tabla7[Cantidad],Tabla7[Código del producto],$B2348,Tabla7[Tipo de movimiento],"SALIDA",Tabla7[Mes],M$5))</f>
        <v/>
      </c>
      <c r="N2348" s="39" t="str">
        <f>IF($B2348="","",-SUMIFS(Tabla7[Cantidad],Tabla7[Código del producto],$B2348,Tabla7[Tipo de movimiento],"SALIDA",Tabla7[Mes],N$5))</f>
        <v/>
      </c>
      <c r="O2348" s="39" t="str">
        <f>IF($B2348="","",-SUMIFS(Tabla7[Cantidad],Tabla7[Código del producto],$B2348,Tabla7[Tipo de movimiento],"SALIDA",Tabla7[Mes],O$5))</f>
        <v/>
      </c>
      <c r="P2348" s="39" t="str">
        <f>IF($B2348="","",-SUMIFS(Tabla7[Cantidad],Tabla7[Código del producto],$B2348,Tabla7[Tipo de movimiento],"SALIDA",Tabla7[Mes],P$5))</f>
        <v/>
      </c>
      <c r="Q2348" s="39" t="str">
        <f t="shared" si="108"/>
        <v/>
      </c>
      <c r="R2348" s="51" t="str">
        <f>IF($B2348="","",IFERROR(VLOOKUP($B2348,'ABC rotación'!$C:$G,5,0),"C"))</f>
        <v/>
      </c>
      <c r="S2348" s="41" t="str">
        <f t="shared" si="109"/>
        <v/>
      </c>
      <c r="T2348" s="40" t="str">
        <f t="shared" si="110"/>
        <v/>
      </c>
      <c r="U2348" s="23" t="str">
        <f>IF($B2348="","",VLOOKUP($T2348,Tablas!$X$14:$Y$17,2,1))</f>
        <v/>
      </c>
    </row>
    <row r="2349" spans="2:21" x14ac:dyDescent="0.2">
      <c r="B2349" s="1" t="str">
        <f>IF(Tablas!B2347="","",Tablas!B2347)</f>
        <v/>
      </c>
      <c r="C2349" s="1" t="str">
        <f>IF(Tablas!C2347="","",Tablas!C2347)</f>
        <v/>
      </c>
      <c r="D2349" s="1" t="str">
        <f>IF(Tablas!D2347="","",Tablas!D2347)</f>
        <v/>
      </c>
      <c r="E2349" s="1" t="str">
        <f>IF(Tablas!E2347="","",Tablas!E2347)</f>
        <v/>
      </c>
      <c r="F2349" s="1" t="str">
        <f>IF(Tablas!F2347="","",Tablas!F2347)</f>
        <v/>
      </c>
      <c r="G2349" s="1" t="str">
        <f>IF(Tablas!I2347="","",Tablas!I2347)</f>
        <v/>
      </c>
      <c r="H2349" s="1" t="s">
        <v>911</v>
      </c>
      <c r="I2349" s="39" t="str">
        <f>IF($B2349="","",-SUMIFS(Tabla7[Cantidad],Tabla7[Código del producto],$B2349,Tabla7[Tipo de movimiento],"SALIDA",Tabla7[Mes],I$5))</f>
        <v/>
      </c>
      <c r="J2349" s="39" t="str">
        <f>IF($B2349="","",-SUMIFS(Tabla7[Cantidad],Tabla7[Código del producto],$B2349,Tabla7[Tipo de movimiento],"SALIDA",Tabla7[Mes],J$5))</f>
        <v/>
      </c>
      <c r="K2349" s="39" t="str">
        <f>IF($B2349="","",-SUMIFS(Tabla7[Cantidad],Tabla7[Código del producto],$B2349,Tabla7[Tipo de movimiento],"SALIDA",Tabla7[Mes],K$5))</f>
        <v/>
      </c>
      <c r="L2349" s="39" t="str">
        <f>IF($B2349="","",-SUMIFS(Tabla7[Cantidad],Tabla7[Código del producto],$B2349,Tabla7[Tipo de movimiento],"SALIDA",Tabla7[Mes],L$5))</f>
        <v/>
      </c>
      <c r="M2349" s="39" t="str">
        <f>IF($B2349="","",-SUMIFS(Tabla7[Cantidad],Tabla7[Código del producto],$B2349,Tabla7[Tipo de movimiento],"SALIDA",Tabla7[Mes],M$5))</f>
        <v/>
      </c>
      <c r="N2349" s="39" t="str">
        <f>IF($B2349="","",-SUMIFS(Tabla7[Cantidad],Tabla7[Código del producto],$B2349,Tabla7[Tipo de movimiento],"SALIDA",Tabla7[Mes],N$5))</f>
        <v/>
      </c>
      <c r="O2349" s="39" t="str">
        <f>IF($B2349="","",-SUMIFS(Tabla7[Cantidad],Tabla7[Código del producto],$B2349,Tabla7[Tipo de movimiento],"SALIDA",Tabla7[Mes],O$5))</f>
        <v/>
      </c>
      <c r="P2349" s="39" t="str">
        <f>IF($B2349="","",-SUMIFS(Tabla7[Cantidad],Tabla7[Código del producto],$B2349,Tabla7[Tipo de movimiento],"SALIDA",Tabla7[Mes],P$5))</f>
        <v/>
      </c>
      <c r="Q2349" s="39" t="str">
        <f t="shared" si="108"/>
        <v/>
      </c>
      <c r="R2349" s="51" t="str">
        <f>IF($B2349="","",IFERROR(VLOOKUP($B2349,'ABC rotación'!$C:$G,5,0),"C"))</f>
        <v/>
      </c>
      <c r="S2349" s="41" t="str">
        <f t="shared" si="109"/>
        <v/>
      </c>
      <c r="T2349" s="40" t="str">
        <f t="shared" si="110"/>
        <v/>
      </c>
      <c r="U2349" s="23" t="str">
        <f>IF($B2349="","",VLOOKUP($T2349,Tablas!$X$14:$Y$17,2,1))</f>
        <v/>
      </c>
    </row>
    <row r="2350" spans="2:21" x14ac:dyDescent="0.2">
      <c r="B2350" s="1" t="str">
        <f>IF(Tablas!B2348="","",Tablas!B2348)</f>
        <v/>
      </c>
      <c r="C2350" s="1" t="str">
        <f>IF(Tablas!C2348="","",Tablas!C2348)</f>
        <v/>
      </c>
      <c r="D2350" s="1" t="str">
        <f>IF(Tablas!D2348="","",Tablas!D2348)</f>
        <v/>
      </c>
      <c r="E2350" s="1" t="str">
        <f>IF(Tablas!E2348="","",Tablas!E2348)</f>
        <v/>
      </c>
      <c r="F2350" s="1" t="str">
        <f>IF(Tablas!F2348="","",Tablas!F2348)</f>
        <v/>
      </c>
      <c r="G2350" s="1" t="str">
        <f>IF(Tablas!I2348="","",Tablas!I2348)</f>
        <v/>
      </c>
      <c r="H2350" s="1" t="s">
        <v>911</v>
      </c>
      <c r="I2350" s="39" t="str">
        <f>IF($B2350="","",-SUMIFS(Tabla7[Cantidad],Tabla7[Código del producto],$B2350,Tabla7[Tipo de movimiento],"SALIDA",Tabla7[Mes],I$5))</f>
        <v/>
      </c>
      <c r="J2350" s="39" t="str">
        <f>IF($B2350="","",-SUMIFS(Tabla7[Cantidad],Tabla7[Código del producto],$B2350,Tabla7[Tipo de movimiento],"SALIDA",Tabla7[Mes],J$5))</f>
        <v/>
      </c>
      <c r="K2350" s="39" t="str">
        <f>IF($B2350="","",-SUMIFS(Tabla7[Cantidad],Tabla7[Código del producto],$B2350,Tabla7[Tipo de movimiento],"SALIDA",Tabla7[Mes],K$5))</f>
        <v/>
      </c>
      <c r="L2350" s="39" t="str">
        <f>IF($B2350="","",-SUMIFS(Tabla7[Cantidad],Tabla7[Código del producto],$B2350,Tabla7[Tipo de movimiento],"SALIDA",Tabla7[Mes],L$5))</f>
        <v/>
      </c>
      <c r="M2350" s="39" t="str">
        <f>IF($B2350="","",-SUMIFS(Tabla7[Cantidad],Tabla7[Código del producto],$B2350,Tabla7[Tipo de movimiento],"SALIDA",Tabla7[Mes],M$5))</f>
        <v/>
      </c>
      <c r="N2350" s="39" t="str">
        <f>IF($B2350="","",-SUMIFS(Tabla7[Cantidad],Tabla7[Código del producto],$B2350,Tabla7[Tipo de movimiento],"SALIDA",Tabla7[Mes],N$5))</f>
        <v/>
      </c>
      <c r="O2350" s="39" t="str">
        <f>IF($B2350="","",-SUMIFS(Tabla7[Cantidad],Tabla7[Código del producto],$B2350,Tabla7[Tipo de movimiento],"SALIDA",Tabla7[Mes],O$5))</f>
        <v/>
      </c>
      <c r="P2350" s="39" t="str">
        <f>IF($B2350="","",-SUMIFS(Tabla7[Cantidad],Tabla7[Código del producto],$B2350,Tabla7[Tipo de movimiento],"SALIDA",Tabla7[Mes],P$5))</f>
        <v/>
      </c>
      <c r="Q2350" s="39" t="str">
        <f t="shared" si="108"/>
        <v/>
      </c>
      <c r="R2350" s="51" t="str">
        <f>IF($B2350="","",IFERROR(VLOOKUP($B2350,'ABC rotación'!$C:$G,5,0),"C"))</f>
        <v/>
      </c>
      <c r="S2350" s="41" t="str">
        <f t="shared" si="109"/>
        <v/>
      </c>
      <c r="T2350" s="40" t="str">
        <f t="shared" si="110"/>
        <v/>
      </c>
      <c r="U2350" s="23" t="str">
        <f>IF($B2350="","",VLOOKUP($T2350,Tablas!$X$14:$Y$17,2,1))</f>
        <v/>
      </c>
    </row>
    <row r="2351" spans="2:21" x14ac:dyDescent="0.2">
      <c r="B2351" s="1" t="str">
        <f>IF(Tablas!B2349="","",Tablas!B2349)</f>
        <v/>
      </c>
      <c r="C2351" s="1" t="str">
        <f>IF(Tablas!C2349="","",Tablas!C2349)</f>
        <v/>
      </c>
      <c r="D2351" s="1" t="str">
        <f>IF(Tablas!D2349="","",Tablas!D2349)</f>
        <v/>
      </c>
      <c r="E2351" s="1" t="str">
        <f>IF(Tablas!E2349="","",Tablas!E2349)</f>
        <v/>
      </c>
      <c r="F2351" s="1" t="str">
        <f>IF(Tablas!F2349="","",Tablas!F2349)</f>
        <v/>
      </c>
      <c r="G2351" s="1" t="str">
        <f>IF(Tablas!I2349="","",Tablas!I2349)</f>
        <v/>
      </c>
      <c r="H2351" s="1" t="s">
        <v>911</v>
      </c>
      <c r="I2351" s="39" t="str">
        <f>IF($B2351="","",-SUMIFS(Tabla7[Cantidad],Tabla7[Código del producto],$B2351,Tabla7[Tipo de movimiento],"SALIDA",Tabla7[Mes],I$5))</f>
        <v/>
      </c>
      <c r="J2351" s="39" t="str">
        <f>IF($B2351="","",-SUMIFS(Tabla7[Cantidad],Tabla7[Código del producto],$B2351,Tabla7[Tipo de movimiento],"SALIDA",Tabla7[Mes],J$5))</f>
        <v/>
      </c>
      <c r="K2351" s="39" t="str">
        <f>IF($B2351="","",-SUMIFS(Tabla7[Cantidad],Tabla7[Código del producto],$B2351,Tabla7[Tipo de movimiento],"SALIDA",Tabla7[Mes],K$5))</f>
        <v/>
      </c>
      <c r="L2351" s="39" t="str">
        <f>IF($B2351="","",-SUMIFS(Tabla7[Cantidad],Tabla7[Código del producto],$B2351,Tabla7[Tipo de movimiento],"SALIDA",Tabla7[Mes],L$5))</f>
        <v/>
      </c>
      <c r="M2351" s="39" t="str">
        <f>IF($B2351="","",-SUMIFS(Tabla7[Cantidad],Tabla7[Código del producto],$B2351,Tabla7[Tipo de movimiento],"SALIDA",Tabla7[Mes],M$5))</f>
        <v/>
      </c>
      <c r="N2351" s="39" t="str">
        <f>IF($B2351="","",-SUMIFS(Tabla7[Cantidad],Tabla7[Código del producto],$B2351,Tabla7[Tipo de movimiento],"SALIDA",Tabla7[Mes],N$5))</f>
        <v/>
      </c>
      <c r="O2351" s="39" t="str">
        <f>IF($B2351="","",-SUMIFS(Tabla7[Cantidad],Tabla7[Código del producto],$B2351,Tabla7[Tipo de movimiento],"SALIDA",Tabla7[Mes],O$5))</f>
        <v/>
      </c>
      <c r="P2351" s="39" t="str">
        <f>IF($B2351="","",-SUMIFS(Tabla7[Cantidad],Tabla7[Código del producto],$B2351,Tabla7[Tipo de movimiento],"SALIDA",Tabla7[Mes],P$5))</f>
        <v/>
      </c>
      <c r="Q2351" s="39" t="str">
        <f t="shared" si="108"/>
        <v/>
      </c>
      <c r="R2351" s="51" t="str">
        <f>IF($B2351="","",IFERROR(VLOOKUP($B2351,'ABC rotación'!$C:$G,5,0),"C"))</f>
        <v/>
      </c>
      <c r="S2351" s="41" t="str">
        <f t="shared" si="109"/>
        <v/>
      </c>
      <c r="T2351" s="40" t="str">
        <f t="shared" si="110"/>
        <v/>
      </c>
      <c r="U2351" s="23" t="str">
        <f>IF($B2351="","",VLOOKUP($T2351,Tablas!$X$14:$Y$17,2,1))</f>
        <v/>
      </c>
    </row>
    <row r="2352" spans="2:21" x14ac:dyDescent="0.2">
      <c r="B2352" s="1" t="str">
        <f>IF(Tablas!B2350="","",Tablas!B2350)</f>
        <v/>
      </c>
      <c r="C2352" s="1" t="str">
        <f>IF(Tablas!C2350="","",Tablas!C2350)</f>
        <v/>
      </c>
      <c r="D2352" s="1" t="str">
        <f>IF(Tablas!D2350="","",Tablas!D2350)</f>
        <v/>
      </c>
      <c r="E2352" s="1" t="str">
        <f>IF(Tablas!E2350="","",Tablas!E2350)</f>
        <v/>
      </c>
      <c r="F2352" s="1" t="str">
        <f>IF(Tablas!F2350="","",Tablas!F2350)</f>
        <v/>
      </c>
      <c r="G2352" s="1" t="str">
        <f>IF(Tablas!I2350="","",Tablas!I2350)</f>
        <v/>
      </c>
      <c r="H2352" s="1" t="s">
        <v>911</v>
      </c>
      <c r="I2352" s="39" t="str">
        <f>IF($B2352="","",-SUMIFS(Tabla7[Cantidad],Tabla7[Código del producto],$B2352,Tabla7[Tipo de movimiento],"SALIDA",Tabla7[Mes],I$5))</f>
        <v/>
      </c>
      <c r="J2352" s="39" t="str">
        <f>IF($B2352="","",-SUMIFS(Tabla7[Cantidad],Tabla7[Código del producto],$B2352,Tabla7[Tipo de movimiento],"SALIDA",Tabla7[Mes],J$5))</f>
        <v/>
      </c>
      <c r="K2352" s="39" t="str">
        <f>IF($B2352="","",-SUMIFS(Tabla7[Cantidad],Tabla7[Código del producto],$B2352,Tabla7[Tipo de movimiento],"SALIDA",Tabla7[Mes],K$5))</f>
        <v/>
      </c>
      <c r="L2352" s="39" t="str">
        <f>IF($B2352="","",-SUMIFS(Tabla7[Cantidad],Tabla7[Código del producto],$B2352,Tabla7[Tipo de movimiento],"SALIDA",Tabla7[Mes],L$5))</f>
        <v/>
      </c>
      <c r="M2352" s="39" t="str">
        <f>IF($B2352="","",-SUMIFS(Tabla7[Cantidad],Tabla7[Código del producto],$B2352,Tabla7[Tipo de movimiento],"SALIDA",Tabla7[Mes],M$5))</f>
        <v/>
      </c>
      <c r="N2352" s="39" t="str">
        <f>IF($B2352="","",-SUMIFS(Tabla7[Cantidad],Tabla7[Código del producto],$B2352,Tabla7[Tipo de movimiento],"SALIDA",Tabla7[Mes],N$5))</f>
        <v/>
      </c>
      <c r="O2352" s="39" t="str">
        <f>IF($B2352="","",-SUMIFS(Tabla7[Cantidad],Tabla7[Código del producto],$B2352,Tabla7[Tipo de movimiento],"SALIDA",Tabla7[Mes],O$5))</f>
        <v/>
      </c>
      <c r="P2352" s="39" t="str">
        <f>IF($B2352="","",-SUMIFS(Tabla7[Cantidad],Tabla7[Código del producto],$B2352,Tabla7[Tipo de movimiento],"SALIDA",Tabla7[Mes],P$5))</f>
        <v/>
      </c>
      <c r="Q2352" s="39" t="str">
        <f t="shared" si="108"/>
        <v/>
      </c>
      <c r="R2352" s="51" t="str">
        <f>IF($B2352="","",IFERROR(VLOOKUP($B2352,'ABC rotación'!$C:$G,5,0),"C"))</f>
        <v/>
      </c>
      <c r="S2352" s="41" t="str">
        <f t="shared" si="109"/>
        <v/>
      </c>
      <c r="T2352" s="40" t="str">
        <f t="shared" si="110"/>
        <v/>
      </c>
      <c r="U2352" s="23" t="str">
        <f>IF($B2352="","",VLOOKUP($T2352,Tablas!$X$14:$Y$17,2,1))</f>
        <v/>
      </c>
    </row>
    <row r="2353" spans="2:21" x14ac:dyDescent="0.2">
      <c r="B2353" s="1" t="str">
        <f>IF(Tablas!B2351="","",Tablas!B2351)</f>
        <v/>
      </c>
      <c r="C2353" s="1" t="str">
        <f>IF(Tablas!C2351="","",Tablas!C2351)</f>
        <v/>
      </c>
      <c r="D2353" s="1" t="str">
        <f>IF(Tablas!D2351="","",Tablas!D2351)</f>
        <v/>
      </c>
      <c r="E2353" s="1" t="str">
        <f>IF(Tablas!E2351="","",Tablas!E2351)</f>
        <v/>
      </c>
      <c r="F2353" s="1" t="str">
        <f>IF(Tablas!F2351="","",Tablas!F2351)</f>
        <v/>
      </c>
      <c r="G2353" s="1" t="str">
        <f>IF(Tablas!I2351="","",Tablas!I2351)</f>
        <v/>
      </c>
      <c r="H2353" s="1" t="s">
        <v>911</v>
      </c>
      <c r="I2353" s="39" t="str">
        <f>IF($B2353="","",-SUMIFS(Tabla7[Cantidad],Tabla7[Código del producto],$B2353,Tabla7[Tipo de movimiento],"SALIDA",Tabla7[Mes],I$5))</f>
        <v/>
      </c>
      <c r="J2353" s="39" t="str">
        <f>IF($B2353="","",-SUMIFS(Tabla7[Cantidad],Tabla7[Código del producto],$B2353,Tabla7[Tipo de movimiento],"SALIDA",Tabla7[Mes],J$5))</f>
        <v/>
      </c>
      <c r="K2353" s="39" t="str">
        <f>IF($B2353="","",-SUMIFS(Tabla7[Cantidad],Tabla7[Código del producto],$B2353,Tabla7[Tipo de movimiento],"SALIDA",Tabla7[Mes],K$5))</f>
        <v/>
      </c>
      <c r="L2353" s="39" t="str">
        <f>IF($B2353="","",-SUMIFS(Tabla7[Cantidad],Tabla7[Código del producto],$B2353,Tabla7[Tipo de movimiento],"SALIDA",Tabla7[Mes],L$5))</f>
        <v/>
      </c>
      <c r="M2353" s="39" t="str">
        <f>IF($B2353="","",-SUMIFS(Tabla7[Cantidad],Tabla7[Código del producto],$B2353,Tabla7[Tipo de movimiento],"SALIDA",Tabla7[Mes],M$5))</f>
        <v/>
      </c>
      <c r="N2353" s="39" t="str">
        <f>IF($B2353="","",-SUMIFS(Tabla7[Cantidad],Tabla7[Código del producto],$B2353,Tabla7[Tipo de movimiento],"SALIDA",Tabla7[Mes],N$5))</f>
        <v/>
      </c>
      <c r="O2353" s="39" t="str">
        <f>IF($B2353="","",-SUMIFS(Tabla7[Cantidad],Tabla7[Código del producto],$B2353,Tabla7[Tipo de movimiento],"SALIDA",Tabla7[Mes],O$5))</f>
        <v/>
      </c>
      <c r="P2353" s="39" t="str">
        <f>IF($B2353="","",-SUMIFS(Tabla7[Cantidad],Tabla7[Código del producto],$B2353,Tabla7[Tipo de movimiento],"SALIDA",Tabla7[Mes],P$5))</f>
        <v/>
      </c>
      <c r="Q2353" s="39" t="str">
        <f t="shared" si="108"/>
        <v/>
      </c>
      <c r="R2353" s="51" t="str">
        <f>IF($B2353="","",IFERROR(VLOOKUP($B2353,'ABC rotación'!$C:$G,5,0),"C"))</f>
        <v/>
      </c>
      <c r="S2353" s="41" t="str">
        <f t="shared" si="109"/>
        <v/>
      </c>
      <c r="T2353" s="40" t="str">
        <f t="shared" si="110"/>
        <v/>
      </c>
      <c r="U2353" s="23" t="str">
        <f>IF($B2353="","",VLOOKUP($T2353,Tablas!$X$14:$Y$17,2,1))</f>
        <v/>
      </c>
    </row>
    <row r="2354" spans="2:21" x14ac:dyDescent="0.2">
      <c r="B2354" s="1" t="str">
        <f>IF(Tablas!B2352="","",Tablas!B2352)</f>
        <v/>
      </c>
      <c r="C2354" s="1" t="str">
        <f>IF(Tablas!C2352="","",Tablas!C2352)</f>
        <v/>
      </c>
      <c r="D2354" s="1" t="str">
        <f>IF(Tablas!D2352="","",Tablas!D2352)</f>
        <v/>
      </c>
      <c r="E2354" s="1" t="str">
        <f>IF(Tablas!E2352="","",Tablas!E2352)</f>
        <v/>
      </c>
      <c r="F2354" s="1" t="str">
        <f>IF(Tablas!F2352="","",Tablas!F2352)</f>
        <v/>
      </c>
      <c r="G2354" s="1" t="str">
        <f>IF(Tablas!I2352="","",Tablas!I2352)</f>
        <v/>
      </c>
      <c r="H2354" s="1" t="s">
        <v>911</v>
      </c>
      <c r="I2354" s="39" t="str">
        <f>IF($B2354="","",-SUMIFS(Tabla7[Cantidad],Tabla7[Código del producto],$B2354,Tabla7[Tipo de movimiento],"SALIDA",Tabla7[Mes],I$5))</f>
        <v/>
      </c>
      <c r="J2354" s="39" t="str">
        <f>IF($B2354="","",-SUMIFS(Tabla7[Cantidad],Tabla7[Código del producto],$B2354,Tabla7[Tipo de movimiento],"SALIDA",Tabla7[Mes],J$5))</f>
        <v/>
      </c>
      <c r="K2354" s="39" t="str">
        <f>IF($B2354="","",-SUMIFS(Tabla7[Cantidad],Tabla7[Código del producto],$B2354,Tabla7[Tipo de movimiento],"SALIDA",Tabla7[Mes],K$5))</f>
        <v/>
      </c>
      <c r="L2354" s="39" t="str">
        <f>IF($B2354="","",-SUMIFS(Tabla7[Cantidad],Tabla7[Código del producto],$B2354,Tabla7[Tipo de movimiento],"SALIDA",Tabla7[Mes],L$5))</f>
        <v/>
      </c>
      <c r="M2354" s="39" t="str">
        <f>IF($B2354="","",-SUMIFS(Tabla7[Cantidad],Tabla7[Código del producto],$B2354,Tabla7[Tipo de movimiento],"SALIDA",Tabla7[Mes],M$5))</f>
        <v/>
      </c>
      <c r="N2354" s="39" t="str">
        <f>IF($B2354="","",-SUMIFS(Tabla7[Cantidad],Tabla7[Código del producto],$B2354,Tabla7[Tipo de movimiento],"SALIDA",Tabla7[Mes],N$5))</f>
        <v/>
      </c>
      <c r="O2354" s="39" t="str">
        <f>IF($B2354="","",-SUMIFS(Tabla7[Cantidad],Tabla7[Código del producto],$B2354,Tabla7[Tipo de movimiento],"SALIDA",Tabla7[Mes],O$5))</f>
        <v/>
      </c>
      <c r="P2354" s="39" t="str">
        <f>IF($B2354="","",-SUMIFS(Tabla7[Cantidad],Tabla7[Código del producto],$B2354,Tabla7[Tipo de movimiento],"SALIDA",Tabla7[Mes],P$5))</f>
        <v/>
      </c>
      <c r="Q2354" s="39" t="str">
        <f t="shared" si="108"/>
        <v/>
      </c>
      <c r="R2354" s="51" t="str">
        <f>IF($B2354="","",IFERROR(VLOOKUP($B2354,'ABC rotación'!$C:$G,5,0),"C"))</f>
        <v/>
      </c>
      <c r="S2354" s="41" t="str">
        <f t="shared" si="109"/>
        <v/>
      </c>
      <c r="T2354" s="40" t="str">
        <f t="shared" si="110"/>
        <v/>
      </c>
      <c r="U2354" s="23" t="str">
        <f>IF($B2354="","",VLOOKUP($T2354,Tablas!$X$14:$Y$17,2,1))</f>
        <v/>
      </c>
    </row>
    <row r="2355" spans="2:21" x14ac:dyDescent="0.2">
      <c r="B2355" s="1" t="str">
        <f>IF(Tablas!B2353="","",Tablas!B2353)</f>
        <v/>
      </c>
      <c r="C2355" s="1" t="str">
        <f>IF(Tablas!C2353="","",Tablas!C2353)</f>
        <v/>
      </c>
      <c r="D2355" s="1" t="str">
        <f>IF(Tablas!D2353="","",Tablas!D2353)</f>
        <v/>
      </c>
      <c r="E2355" s="1" t="str">
        <f>IF(Tablas!E2353="","",Tablas!E2353)</f>
        <v/>
      </c>
      <c r="F2355" s="1" t="str">
        <f>IF(Tablas!F2353="","",Tablas!F2353)</f>
        <v/>
      </c>
      <c r="G2355" s="1" t="str">
        <f>IF(Tablas!I2353="","",Tablas!I2353)</f>
        <v/>
      </c>
      <c r="H2355" s="1" t="s">
        <v>911</v>
      </c>
      <c r="I2355" s="39" t="str">
        <f>IF($B2355="","",-SUMIFS(Tabla7[Cantidad],Tabla7[Código del producto],$B2355,Tabla7[Tipo de movimiento],"SALIDA",Tabla7[Mes],I$5))</f>
        <v/>
      </c>
      <c r="J2355" s="39" t="str">
        <f>IF($B2355="","",-SUMIFS(Tabla7[Cantidad],Tabla7[Código del producto],$B2355,Tabla7[Tipo de movimiento],"SALIDA",Tabla7[Mes],J$5))</f>
        <v/>
      </c>
      <c r="K2355" s="39" t="str">
        <f>IF($B2355="","",-SUMIFS(Tabla7[Cantidad],Tabla7[Código del producto],$B2355,Tabla7[Tipo de movimiento],"SALIDA",Tabla7[Mes],K$5))</f>
        <v/>
      </c>
      <c r="L2355" s="39" t="str">
        <f>IF($B2355="","",-SUMIFS(Tabla7[Cantidad],Tabla7[Código del producto],$B2355,Tabla7[Tipo de movimiento],"SALIDA",Tabla7[Mes],L$5))</f>
        <v/>
      </c>
      <c r="M2355" s="39" t="str">
        <f>IF($B2355="","",-SUMIFS(Tabla7[Cantidad],Tabla7[Código del producto],$B2355,Tabla7[Tipo de movimiento],"SALIDA",Tabla7[Mes],M$5))</f>
        <v/>
      </c>
      <c r="N2355" s="39" t="str">
        <f>IF($B2355="","",-SUMIFS(Tabla7[Cantidad],Tabla7[Código del producto],$B2355,Tabla7[Tipo de movimiento],"SALIDA",Tabla7[Mes],N$5))</f>
        <v/>
      </c>
      <c r="O2355" s="39" t="str">
        <f>IF($B2355="","",-SUMIFS(Tabla7[Cantidad],Tabla7[Código del producto],$B2355,Tabla7[Tipo de movimiento],"SALIDA",Tabla7[Mes],O$5))</f>
        <v/>
      </c>
      <c r="P2355" s="39" t="str">
        <f>IF($B2355="","",-SUMIFS(Tabla7[Cantidad],Tabla7[Código del producto],$B2355,Tabla7[Tipo de movimiento],"SALIDA",Tabla7[Mes],P$5))</f>
        <v/>
      </c>
      <c r="Q2355" s="39" t="str">
        <f t="shared" si="108"/>
        <v/>
      </c>
      <c r="R2355" s="51" t="str">
        <f>IF($B2355="","",IFERROR(VLOOKUP($B2355,'ABC rotación'!$C:$G,5,0),"C"))</f>
        <v/>
      </c>
      <c r="S2355" s="41" t="str">
        <f t="shared" si="109"/>
        <v/>
      </c>
      <c r="T2355" s="40" t="str">
        <f t="shared" si="110"/>
        <v/>
      </c>
      <c r="U2355" s="23" t="str">
        <f>IF($B2355="","",VLOOKUP($T2355,Tablas!$X$14:$Y$17,2,1))</f>
        <v/>
      </c>
    </row>
    <row r="2356" spans="2:21" x14ac:dyDescent="0.2">
      <c r="B2356" s="1" t="str">
        <f>IF(Tablas!B2354="","",Tablas!B2354)</f>
        <v/>
      </c>
      <c r="C2356" s="1" t="str">
        <f>IF(Tablas!C2354="","",Tablas!C2354)</f>
        <v/>
      </c>
      <c r="D2356" s="1" t="str">
        <f>IF(Tablas!D2354="","",Tablas!D2354)</f>
        <v/>
      </c>
      <c r="E2356" s="1" t="str">
        <f>IF(Tablas!E2354="","",Tablas!E2354)</f>
        <v/>
      </c>
      <c r="F2356" s="1" t="str">
        <f>IF(Tablas!F2354="","",Tablas!F2354)</f>
        <v/>
      </c>
      <c r="G2356" s="1" t="str">
        <f>IF(Tablas!I2354="","",Tablas!I2354)</f>
        <v/>
      </c>
      <c r="H2356" s="1" t="s">
        <v>911</v>
      </c>
      <c r="I2356" s="39" t="str">
        <f>IF($B2356="","",-SUMIFS(Tabla7[Cantidad],Tabla7[Código del producto],$B2356,Tabla7[Tipo de movimiento],"SALIDA",Tabla7[Mes],I$5))</f>
        <v/>
      </c>
      <c r="J2356" s="39" t="str">
        <f>IF($B2356="","",-SUMIFS(Tabla7[Cantidad],Tabla7[Código del producto],$B2356,Tabla7[Tipo de movimiento],"SALIDA",Tabla7[Mes],J$5))</f>
        <v/>
      </c>
      <c r="K2356" s="39" t="str">
        <f>IF($B2356="","",-SUMIFS(Tabla7[Cantidad],Tabla7[Código del producto],$B2356,Tabla7[Tipo de movimiento],"SALIDA",Tabla7[Mes],K$5))</f>
        <v/>
      </c>
      <c r="L2356" s="39" t="str">
        <f>IF($B2356="","",-SUMIFS(Tabla7[Cantidad],Tabla7[Código del producto],$B2356,Tabla7[Tipo de movimiento],"SALIDA",Tabla7[Mes],L$5))</f>
        <v/>
      </c>
      <c r="M2356" s="39" t="str">
        <f>IF($B2356="","",-SUMIFS(Tabla7[Cantidad],Tabla7[Código del producto],$B2356,Tabla7[Tipo de movimiento],"SALIDA",Tabla7[Mes],M$5))</f>
        <v/>
      </c>
      <c r="N2356" s="39" t="str">
        <f>IF($B2356="","",-SUMIFS(Tabla7[Cantidad],Tabla7[Código del producto],$B2356,Tabla7[Tipo de movimiento],"SALIDA",Tabla7[Mes],N$5))</f>
        <v/>
      </c>
      <c r="O2356" s="39" t="str">
        <f>IF($B2356="","",-SUMIFS(Tabla7[Cantidad],Tabla7[Código del producto],$B2356,Tabla7[Tipo de movimiento],"SALIDA",Tabla7[Mes],O$5))</f>
        <v/>
      </c>
      <c r="P2356" s="39" t="str">
        <f>IF($B2356="","",-SUMIFS(Tabla7[Cantidad],Tabla7[Código del producto],$B2356,Tabla7[Tipo de movimiento],"SALIDA",Tabla7[Mes],P$5))</f>
        <v/>
      </c>
      <c r="Q2356" s="39" t="str">
        <f t="shared" si="108"/>
        <v/>
      </c>
      <c r="R2356" s="51" t="str">
        <f>IF($B2356="","",IFERROR(VLOOKUP($B2356,'ABC rotación'!$C:$G,5,0),"C"))</f>
        <v/>
      </c>
      <c r="S2356" s="41" t="str">
        <f t="shared" si="109"/>
        <v/>
      </c>
      <c r="T2356" s="40" t="str">
        <f t="shared" si="110"/>
        <v/>
      </c>
      <c r="U2356" s="23" t="str">
        <f>IF($B2356="","",VLOOKUP($T2356,Tablas!$X$14:$Y$17,2,1))</f>
        <v/>
      </c>
    </row>
    <row r="2357" spans="2:21" x14ac:dyDescent="0.2">
      <c r="B2357" s="1" t="str">
        <f>IF(Tablas!B2355="","",Tablas!B2355)</f>
        <v/>
      </c>
      <c r="C2357" s="1" t="str">
        <f>IF(Tablas!C2355="","",Tablas!C2355)</f>
        <v/>
      </c>
      <c r="D2357" s="1" t="str">
        <f>IF(Tablas!D2355="","",Tablas!D2355)</f>
        <v/>
      </c>
      <c r="E2357" s="1" t="str">
        <f>IF(Tablas!E2355="","",Tablas!E2355)</f>
        <v/>
      </c>
      <c r="F2357" s="1" t="str">
        <f>IF(Tablas!F2355="","",Tablas!F2355)</f>
        <v/>
      </c>
      <c r="G2357" s="1" t="str">
        <f>IF(Tablas!I2355="","",Tablas!I2355)</f>
        <v/>
      </c>
      <c r="H2357" s="1" t="s">
        <v>911</v>
      </c>
      <c r="I2357" s="39" t="str">
        <f>IF($B2357="","",-SUMIFS(Tabla7[Cantidad],Tabla7[Código del producto],$B2357,Tabla7[Tipo de movimiento],"SALIDA",Tabla7[Mes],I$5))</f>
        <v/>
      </c>
      <c r="J2357" s="39" t="str">
        <f>IF($B2357="","",-SUMIFS(Tabla7[Cantidad],Tabla7[Código del producto],$B2357,Tabla7[Tipo de movimiento],"SALIDA",Tabla7[Mes],J$5))</f>
        <v/>
      </c>
      <c r="K2357" s="39" t="str">
        <f>IF($B2357="","",-SUMIFS(Tabla7[Cantidad],Tabla7[Código del producto],$B2357,Tabla7[Tipo de movimiento],"SALIDA",Tabla7[Mes],K$5))</f>
        <v/>
      </c>
      <c r="L2357" s="39" t="str">
        <f>IF($B2357="","",-SUMIFS(Tabla7[Cantidad],Tabla7[Código del producto],$B2357,Tabla7[Tipo de movimiento],"SALIDA",Tabla7[Mes],L$5))</f>
        <v/>
      </c>
      <c r="M2357" s="39" t="str">
        <f>IF($B2357="","",-SUMIFS(Tabla7[Cantidad],Tabla7[Código del producto],$B2357,Tabla7[Tipo de movimiento],"SALIDA",Tabla7[Mes],M$5))</f>
        <v/>
      </c>
      <c r="N2357" s="39" t="str">
        <f>IF($B2357="","",-SUMIFS(Tabla7[Cantidad],Tabla7[Código del producto],$B2357,Tabla7[Tipo de movimiento],"SALIDA",Tabla7[Mes],N$5))</f>
        <v/>
      </c>
      <c r="O2357" s="39" t="str">
        <f>IF($B2357="","",-SUMIFS(Tabla7[Cantidad],Tabla7[Código del producto],$B2357,Tabla7[Tipo de movimiento],"SALIDA",Tabla7[Mes],O$5))</f>
        <v/>
      </c>
      <c r="P2357" s="39" t="str">
        <f>IF($B2357="","",-SUMIFS(Tabla7[Cantidad],Tabla7[Código del producto],$B2357,Tabla7[Tipo de movimiento],"SALIDA",Tabla7[Mes],P$5))</f>
        <v/>
      </c>
      <c r="Q2357" s="39" t="str">
        <f t="shared" si="108"/>
        <v/>
      </c>
      <c r="R2357" s="51" t="str">
        <f>IF($B2357="","",IFERROR(VLOOKUP($B2357,'ABC rotación'!$C:$G,5,0),"C"))</f>
        <v/>
      </c>
      <c r="S2357" s="41" t="str">
        <f t="shared" si="109"/>
        <v/>
      </c>
      <c r="T2357" s="40" t="str">
        <f t="shared" si="110"/>
        <v/>
      </c>
      <c r="U2357" s="23" t="str">
        <f>IF($B2357="","",VLOOKUP($T2357,Tablas!$X$14:$Y$17,2,1))</f>
        <v/>
      </c>
    </row>
    <row r="2358" spans="2:21" x14ac:dyDescent="0.2">
      <c r="B2358" s="1" t="str">
        <f>IF(Tablas!B2356="","",Tablas!B2356)</f>
        <v/>
      </c>
      <c r="C2358" s="1" t="str">
        <f>IF(Tablas!C2356="","",Tablas!C2356)</f>
        <v/>
      </c>
      <c r="D2358" s="1" t="str">
        <f>IF(Tablas!D2356="","",Tablas!D2356)</f>
        <v/>
      </c>
      <c r="E2358" s="1" t="str">
        <f>IF(Tablas!E2356="","",Tablas!E2356)</f>
        <v/>
      </c>
      <c r="F2358" s="1" t="str">
        <f>IF(Tablas!F2356="","",Tablas!F2356)</f>
        <v/>
      </c>
      <c r="G2358" s="1" t="str">
        <f>IF(Tablas!I2356="","",Tablas!I2356)</f>
        <v/>
      </c>
      <c r="H2358" s="1" t="s">
        <v>911</v>
      </c>
      <c r="I2358" s="39" t="str">
        <f>IF($B2358="","",-SUMIFS(Tabla7[Cantidad],Tabla7[Código del producto],$B2358,Tabla7[Tipo de movimiento],"SALIDA",Tabla7[Mes],I$5))</f>
        <v/>
      </c>
      <c r="J2358" s="39" t="str">
        <f>IF($B2358="","",-SUMIFS(Tabla7[Cantidad],Tabla7[Código del producto],$B2358,Tabla7[Tipo de movimiento],"SALIDA",Tabla7[Mes],J$5))</f>
        <v/>
      </c>
      <c r="K2358" s="39" t="str">
        <f>IF($B2358="","",-SUMIFS(Tabla7[Cantidad],Tabla7[Código del producto],$B2358,Tabla7[Tipo de movimiento],"SALIDA",Tabla7[Mes],K$5))</f>
        <v/>
      </c>
      <c r="L2358" s="39" t="str">
        <f>IF($B2358="","",-SUMIFS(Tabla7[Cantidad],Tabla7[Código del producto],$B2358,Tabla7[Tipo de movimiento],"SALIDA",Tabla7[Mes],L$5))</f>
        <v/>
      </c>
      <c r="M2358" s="39" t="str">
        <f>IF($B2358="","",-SUMIFS(Tabla7[Cantidad],Tabla7[Código del producto],$B2358,Tabla7[Tipo de movimiento],"SALIDA",Tabla7[Mes],M$5))</f>
        <v/>
      </c>
      <c r="N2358" s="39" t="str">
        <f>IF($B2358="","",-SUMIFS(Tabla7[Cantidad],Tabla7[Código del producto],$B2358,Tabla7[Tipo de movimiento],"SALIDA",Tabla7[Mes],N$5))</f>
        <v/>
      </c>
      <c r="O2358" s="39" t="str">
        <f>IF($B2358="","",-SUMIFS(Tabla7[Cantidad],Tabla7[Código del producto],$B2358,Tabla7[Tipo de movimiento],"SALIDA",Tabla7[Mes],O$5))</f>
        <v/>
      </c>
      <c r="P2358" s="39" t="str">
        <f>IF($B2358="","",-SUMIFS(Tabla7[Cantidad],Tabla7[Código del producto],$B2358,Tabla7[Tipo de movimiento],"SALIDA",Tabla7[Mes],P$5))</f>
        <v/>
      </c>
      <c r="Q2358" s="39" t="str">
        <f t="shared" si="108"/>
        <v/>
      </c>
      <c r="R2358" s="51" t="str">
        <f>IF($B2358="","",IFERROR(VLOOKUP($B2358,'ABC rotación'!$C:$G,5,0),"C"))</f>
        <v/>
      </c>
      <c r="S2358" s="41" t="str">
        <f t="shared" si="109"/>
        <v/>
      </c>
      <c r="T2358" s="40" t="str">
        <f t="shared" si="110"/>
        <v/>
      </c>
      <c r="U2358" s="23" t="str">
        <f>IF($B2358="","",VLOOKUP($T2358,Tablas!$X$14:$Y$17,2,1))</f>
        <v/>
      </c>
    </row>
    <row r="2359" spans="2:21" x14ac:dyDescent="0.2">
      <c r="B2359" s="1" t="str">
        <f>IF(Tablas!B2357="","",Tablas!B2357)</f>
        <v/>
      </c>
      <c r="C2359" s="1" t="str">
        <f>IF(Tablas!C2357="","",Tablas!C2357)</f>
        <v/>
      </c>
      <c r="D2359" s="1" t="str">
        <f>IF(Tablas!D2357="","",Tablas!D2357)</f>
        <v/>
      </c>
      <c r="E2359" s="1" t="str">
        <f>IF(Tablas!E2357="","",Tablas!E2357)</f>
        <v/>
      </c>
      <c r="F2359" s="1" t="str">
        <f>IF(Tablas!F2357="","",Tablas!F2357)</f>
        <v/>
      </c>
      <c r="G2359" s="1" t="str">
        <f>IF(Tablas!I2357="","",Tablas!I2357)</f>
        <v/>
      </c>
      <c r="H2359" s="1" t="s">
        <v>911</v>
      </c>
      <c r="I2359" s="39" t="str">
        <f>IF($B2359="","",-SUMIFS(Tabla7[Cantidad],Tabla7[Código del producto],$B2359,Tabla7[Tipo de movimiento],"SALIDA",Tabla7[Mes],I$5))</f>
        <v/>
      </c>
      <c r="J2359" s="39" t="str">
        <f>IF($B2359="","",-SUMIFS(Tabla7[Cantidad],Tabla7[Código del producto],$B2359,Tabla7[Tipo de movimiento],"SALIDA",Tabla7[Mes],J$5))</f>
        <v/>
      </c>
      <c r="K2359" s="39" t="str">
        <f>IF($B2359="","",-SUMIFS(Tabla7[Cantidad],Tabla7[Código del producto],$B2359,Tabla7[Tipo de movimiento],"SALIDA",Tabla7[Mes],K$5))</f>
        <v/>
      </c>
      <c r="L2359" s="39" t="str">
        <f>IF($B2359="","",-SUMIFS(Tabla7[Cantidad],Tabla7[Código del producto],$B2359,Tabla7[Tipo de movimiento],"SALIDA",Tabla7[Mes],L$5))</f>
        <v/>
      </c>
      <c r="M2359" s="39" t="str">
        <f>IF($B2359="","",-SUMIFS(Tabla7[Cantidad],Tabla7[Código del producto],$B2359,Tabla7[Tipo de movimiento],"SALIDA",Tabla7[Mes],M$5))</f>
        <v/>
      </c>
      <c r="N2359" s="39" t="str">
        <f>IF($B2359="","",-SUMIFS(Tabla7[Cantidad],Tabla7[Código del producto],$B2359,Tabla7[Tipo de movimiento],"SALIDA",Tabla7[Mes],N$5))</f>
        <v/>
      </c>
      <c r="O2359" s="39" t="str">
        <f>IF($B2359="","",-SUMIFS(Tabla7[Cantidad],Tabla7[Código del producto],$B2359,Tabla7[Tipo de movimiento],"SALIDA",Tabla7[Mes],O$5))</f>
        <v/>
      </c>
      <c r="P2359" s="39" t="str">
        <f>IF($B2359="","",-SUMIFS(Tabla7[Cantidad],Tabla7[Código del producto],$B2359,Tabla7[Tipo de movimiento],"SALIDA",Tabla7[Mes],P$5))</f>
        <v/>
      </c>
      <c r="Q2359" s="39" t="str">
        <f t="shared" si="108"/>
        <v/>
      </c>
      <c r="R2359" s="51" t="str">
        <f>IF($B2359="","",IFERROR(VLOOKUP($B2359,'ABC rotación'!$C:$G,5,0),"C"))</f>
        <v/>
      </c>
      <c r="S2359" s="41" t="str">
        <f t="shared" si="109"/>
        <v/>
      </c>
      <c r="T2359" s="40" t="str">
        <f t="shared" si="110"/>
        <v/>
      </c>
      <c r="U2359" s="23" t="str">
        <f>IF($B2359="","",VLOOKUP($T2359,Tablas!$X$14:$Y$17,2,1))</f>
        <v/>
      </c>
    </row>
    <row r="2360" spans="2:21" x14ac:dyDescent="0.2">
      <c r="B2360" s="1" t="str">
        <f>IF(Tablas!B2358="","",Tablas!B2358)</f>
        <v/>
      </c>
      <c r="C2360" s="1" t="str">
        <f>IF(Tablas!C2358="","",Tablas!C2358)</f>
        <v/>
      </c>
      <c r="D2360" s="1" t="str">
        <f>IF(Tablas!D2358="","",Tablas!D2358)</f>
        <v/>
      </c>
      <c r="E2360" s="1" t="str">
        <f>IF(Tablas!E2358="","",Tablas!E2358)</f>
        <v/>
      </c>
      <c r="F2360" s="1" t="str">
        <f>IF(Tablas!F2358="","",Tablas!F2358)</f>
        <v/>
      </c>
      <c r="G2360" s="1" t="str">
        <f>IF(Tablas!I2358="","",Tablas!I2358)</f>
        <v/>
      </c>
      <c r="H2360" s="1" t="s">
        <v>911</v>
      </c>
      <c r="I2360" s="39" t="str">
        <f>IF($B2360="","",-SUMIFS(Tabla7[Cantidad],Tabla7[Código del producto],$B2360,Tabla7[Tipo de movimiento],"SALIDA",Tabla7[Mes],I$5))</f>
        <v/>
      </c>
      <c r="J2360" s="39" t="str">
        <f>IF($B2360="","",-SUMIFS(Tabla7[Cantidad],Tabla7[Código del producto],$B2360,Tabla7[Tipo de movimiento],"SALIDA",Tabla7[Mes],J$5))</f>
        <v/>
      </c>
      <c r="K2360" s="39" t="str">
        <f>IF($B2360="","",-SUMIFS(Tabla7[Cantidad],Tabla7[Código del producto],$B2360,Tabla7[Tipo de movimiento],"SALIDA",Tabla7[Mes],K$5))</f>
        <v/>
      </c>
      <c r="L2360" s="39" t="str">
        <f>IF($B2360="","",-SUMIFS(Tabla7[Cantidad],Tabla7[Código del producto],$B2360,Tabla7[Tipo de movimiento],"SALIDA",Tabla7[Mes],L$5))</f>
        <v/>
      </c>
      <c r="M2360" s="39" t="str">
        <f>IF($B2360="","",-SUMIFS(Tabla7[Cantidad],Tabla7[Código del producto],$B2360,Tabla7[Tipo de movimiento],"SALIDA",Tabla7[Mes],M$5))</f>
        <v/>
      </c>
      <c r="N2360" s="39" t="str">
        <f>IF($B2360="","",-SUMIFS(Tabla7[Cantidad],Tabla7[Código del producto],$B2360,Tabla7[Tipo de movimiento],"SALIDA",Tabla7[Mes],N$5))</f>
        <v/>
      </c>
      <c r="O2360" s="39" t="str">
        <f>IF($B2360="","",-SUMIFS(Tabla7[Cantidad],Tabla7[Código del producto],$B2360,Tabla7[Tipo de movimiento],"SALIDA",Tabla7[Mes],O$5))</f>
        <v/>
      </c>
      <c r="P2360" s="39" t="str">
        <f>IF($B2360="","",-SUMIFS(Tabla7[Cantidad],Tabla7[Código del producto],$B2360,Tabla7[Tipo de movimiento],"SALIDA",Tabla7[Mes],P$5))</f>
        <v/>
      </c>
      <c r="Q2360" s="39" t="str">
        <f t="shared" si="108"/>
        <v/>
      </c>
      <c r="R2360" s="51" t="str">
        <f>IF($B2360="","",IFERROR(VLOOKUP($B2360,'ABC rotación'!$C:$G,5,0),"C"))</f>
        <v/>
      </c>
      <c r="S2360" s="41" t="str">
        <f t="shared" si="109"/>
        <v/>
      </c>
      <c r="T2360" s="40" t="str">
        <f t="shared" si="110"/>
        <v/>
      </c>
      <c r="U2360" s="23" t="str">
        <f>IF($B2360="","",VLOOKUP($T2360,Tablas!$X$14:$Y$17,2,1))</f>
        <v/>
      </c>
    </row>
    <row r="2361" spans="2:21" x14ac:dyDescent="0.2">
      <c r="B2361" s="1" t="str">
        <f>IF(Tablas!B2359="","",Tablas!B2359)</f>
        <v/>
      </c>
      <c r="C2361" s="1" t="str">
        <f>IF(Tablas!C2359="","",Tablas!C2359)</f>
        <v/>
      </c>
      <c r="D2361" s="1" t="str">
        <f>IF(Tablas!D2359="","",Tablas!D2359)</f>
        <v/>
      </c>
      <c r="E2361" s="1" t="str">
        <f>IF(Tablas!E2359="","",Tablas!E2359)</f>
        <v/>
      </c>
      <c r="F2361" s="1" t="str">
        <f>IF(Tablas!F2359="","",Tablas!F2359)</f>
        <v/>
      </c>
      <c r="G2361" s="1" t="str">
        <f>IF(Tablas!I2359="","",Tablas!I2359)</f>
        <v/>
      </c>
      <c r="H2361" s="1" t="s">
        <v>911</v>
      </c>
      <c r="I2361" s="39" t="str">
        <f>IF($B2361="","",-SUMIFS(Tabla7[Cantidad],Tabla7[Código del producto],$B2361,Tabla7[Tipo de movimiento],"SALIDA",Tabla7[Mes],I$5))</f>
        <v/>
      </c>
      <c r="J2361" s="39" t="str">
        <f>IF($B2361="","",-SUMIFS(Tabla7[Cantidad],Tabla7[Código del producto],$B2361,Tabla7[Tipo de movimiento],"SALIDA",Tabla7[Mes],J$5))</f>
        <v/>
      </c>
      <c r="K2361" s="39" t="str">
        <f>IF($B2361="","",-SUMIFS(Tabla7[Cantidad],Tabla7[Código del producto],$B2361,Tabla7[Tipo de movimiento],"SALIDA",Tabla7[Mes],K$5))</f>
        <v/>
      </c>
      <c r="L2361" s="39" t="str">
        <f>IF($B2361="","",-SUMIFS(Tabla7[Cantidad],Tabla7[Código del producto],$B2361,Tabla7[Tipo de movimiento],"SALIDA",Tabla7[Mes],L$5))</f>
        <v/>
      </c>
      <c r="M2361" s="39" t="str">
        <f>IF($B2361="","",-SUMIFS(Tabla7[Cantidad],Tabla7[Código del producto],$B2361,Tabla7[Tipo de movimiento],"SALIDA",Tabla7[Mes],M$5))</f>
        <v/>
      </c>
      <c r="N2361" s="39" t="str">
        <f>IF($B2361="","",-SUMIFS(Tabla7[Cantidad],Tabla7[Código del producto],$B2361,Tabla7[Tipo de movimiento],"SALIDA",Tabla7[Mes],N$5))</f>
        <v/>
      </c>
      <c r="O2361" s="39" t="str">
        <f>IF($B2361="","",-SUMIFS(Tabla7[Cantidad],Tabla7[Código del producto],$B2361,Tabla7[Tipo de movimiento],"SALIDA",Tabla7[Mes],O$5))</f>
        <v/>
      </c>
      <c r="P2361" s="39" t="str">
        <f>IF($B2361="","",-SUMIFS(Tabla7[Cantidad],Tabla7[Código del producto],$B2361,Tabla7[Tipo de movimiento],"SALIDA",Tabla7[Mes],P$5))</f>
        <v/>
      </c>
      <c r="Q2361" s="39" t="str">
        <f t="shared" si="108"/>
        <v/>
      </c>
      <c r="R2361" s="51" t="str">
        <f>IF($B2361="","",IFERROR(VLOOKUP($B2361,'ABC rotación'!$C:$G,5,0),"C"))</f>
        <v/>
      </c>
      <c r="S2361" s="41" t="str">
        <f t="shared" si="109"/>
        <v/>
      </c>
      <c r="T2361" s="40" t="str">
        <f t="shared" si="110"/>
        <v/>
      </c>
      <c r="U2361" s="23" t="str">
        <f>IF($B2361="","",VLOOKUP($T2361,Tablas!$X$14:$Y$17,2,1))</f>
        <v/>
      </c>
    </row>
    <row r="2362" spans="2:21" x14ac:dyDescent="0.2">
      <c r="B2362" s="1" t="str">
        <f>IF(Tablas!B2360="","",Tablas!B2360)</f>
        <v/>
      </c>
      <c r="C2362" s="1" t="str">
        <f>IF(Tablas!C2360="","",Tablas!C2360)</f>
        <v/>
      </c>
      <c r="D2362" s="1" t="str">
        <f>IF(Tablas!D2360="","",Tablas!D2360)</f>
        <v/>
      </c>
      <c r="E2362" s="1" t="str">
        <f>IF(Tablas!E2360="","",Tablas!E2360)</f>
        <v/>
      </c>
      <c r="F2362" s="1" t="str">
        <f>IF(Tablas!F2360="","",Tablas!F2360)</f>
        <v/>
      </c>
      <c r="G2362" s="1" t="str">
        <f>IF(Tablas!I2360="","",Tablas!I2360)</f>
        <v/>
      </c>
      <c r="H2362" s="1" t="s">
        <v>911</v>
      </c>
      <c r="I2362" s="39" t="str">
        <f>IF($B2362="","",-SUMIFS(Tabla7[Cantidad],Tabla7[Código del producto],$B2362,Tabla7[Tipo de movimiento],"SALIDA",Tabla7[Mes],I$5))</f>
        <v/>
      </c>
      <c r="J2362" s="39" t="str">
        <f>IF($B2362="","",-SUMIFS(Tabla7[Cantidad],Tabla7[Código del producto],$B2362,Tabla7[Tipo de movimiento],"SALIDA",Tabla7[Mes],J$5))</f>
        <v/>
      </c>
      <c r="K2362" s="39" t="str">
        <f>IF($B2362="","",-SUMIFS(Tabla7[Cantidad],Tabla7[Código del producto],$B2362,Tabla7[Tipo de movimiento],"SALIDA",Tabla7[Mes],K$5))</f>
        <v/>
      </c>
      <c r="L2362" s="39" t="str">
        <f>IF($B2362="","",-SUMIFS(Tabla7[Cantidad],Tabla7[Código del producto],$B2362,Tabla7[Tipo de movimiento],"SALIDA",Tabla7[Mes],L$5))</f>
        <v/>
      </c>
      <c r="M2362" s="39" t="str">
        <f>IF($B2362="","",-SUMIFS(Tabla7[Cantidad],Tabla7[Código del producto],$B2362,Tabla7[Tipo de movimiento],"SALIDA",Tabla7[Mes],M$5))</f>
        <v/>
      </c>
      <c r="N2362" s="39" t="str">
        <f>IF($B2362="","",-SUMIFS(Tabla7[Cantidad],Tabla7[Código del producto],$B2362,Tabla7[Tipo de movimiento],"SALIDA",Tabla7[Mes],N$5))</f>
        <v/>
      </c>
      <c r="O2362" s="39" t="str">
        <f>IF($B2362="","",-SUMIFS(Tabla7[Cantidad],Tabla7[Código del producto],$B2362,Tabla7[Tipo de movimiento],"SALIDA",Tabla7[Mes],O$5))</f>
        <v/>
      </c>
      <c r="P2362" s="39" t="str">
        <f>IF($B2362="","",-SUMIFS(Tabla7[Cantidad],Tabla7[Código del producto],$B2362,Tabla7[Tipo de movimiento],"SALIDA",Tabla7[Mes],P$5))</f>
        <v/>
      </c>
      <c r="Q2362" s="39" t="str">
        <f t="shared" si="108"/>
        <v/>
      </c>
      <c r="R2362" s="51" t="str">
        <f>IF($B2362="","",IFERROR(VLOOKUP($B2362,'ABC rotación'!$C:$G,5,0),"C"))</f>
        <v/>
      </c>
      <c r="S2362" s="41" t="str">
        <f t="shared" si="109"/>
        <v/>
      </c>
      <c r="T2362" s="40" t="str">
        <f t="shared" si="110"/>
        <v/>
      </c>
      <c r="U2362" s="23" t="str">
        <f>IF($B2362="","",VLOOKUP($T2362,Tablas!$X$14:$Y$17,2,1))</f>
        <v/>
      </c>
    </row>
    <row r="2363" spans="2:21" x14ac:dyDescent="0.2">
      <c r="B2363" s="1" t="str">
        <f>IF(Tablas!B2361="","",Tablas!B2361)</f>
        <v/>
      </c>
      <c r="C2363" s="1" t="str">
        <f>IF(Tablas!C2361="","",Tablas!C2361)</f>
        <v/>
      </c>
      <c r="D2363" s="1" t="str">
        <f>IF(Tablas!D2361="","",Tablas!D2361)</f>
        <v/>
      </c>
      <c r="E2363" s="1" t="str">
        <f>IF(Tablas!E2361="","",Tablas!E2361)</f>
        <v/>
      </c>
      <c r="F2363" s="1" t="str">
        <f>IF(Tablas!F2361="","",Tablas!F2361)</f>
        <v/>
      </c>
      <c r="G2363" s="1" t="str">
        <f>IF(Tablas!I2361="","",Tablas!I2361)</f>
        <v/>
      </c>
      <c r="H2363" s="1" t="s">
        <v>911</v>
      </c>
      <c r="I2363" s="39" t="str">
        <f>IF($B2363="","",-SUMIFS(Tabla7[Cantidad],Tabla7[Código del producto],$B2363,Tabla7[Tipo de movimiento],"SALIDA",Tabla7[Mes],I$5))</f>
        <v/>
      </c>
      <c r="J2363" s="39" t="str">
        <f>IF($B2363="","",-SUMIFS(Tabla7[Cantidad],Tabla7[Código del producto],$B2363,Tabla7[Tipo de movimiento],"SALIDA",Tabla7[Mes],J$5))</f>
        <v/>
      </c>
      <c r="K2363" s="39" t="str">
        <f>IF($B2363="","",-SUMIFS(Tabla7[Cantidad],Tabla7[Código del producto],$B2363,Tabla7[Tipo de movimiento],"SALIDA",Tabla7[Mes],K$5))</f>
        <v/>
      </c>
      <c r="L2363" s="39" t="str">
        <f>IF($B2363="","",-SUMIFS(Tabla7[Cantidad],Tabla7[Código del producto],$B2363,Tabla7[Tipo de movimiento],"SALIDA",Tabla7[Mes],L$5))</f>
        <v/>
      </c>
      <c r="M2363" s="39" t="str">
        <f>IF($B2363="","",-SUMIFS(Tabla7[Cantidad],Tabla7[Código del producto],$B2363,Tabla7[Tipo de movimiento],"SALIDA",Tabla7[Mes],M$5))</f>
        <v/>
      </c>
      <c r="N2363" s="39" t="str">
        <f>IF($B2363="","",-SUMIFS(Tabla7[Cantidad],Tabla7[Código del producto],$B2363,Tabla7[Tipo de movimiento],"SALIDA",Tabla7[Mes],N$5))</f>
        <v/>
      </c>
      <c r="O2363" s="39" t="str">
        <f>IF($B2363="","",-SUMIFS(Tabla7[Cantidad],Tabla7[Código del producto],$B2363,Tabla7[Tipo de movimiento],"SALIDA",Tabla7[Mes],O$5))</f>
        <v/>
      </c>
      <c r="P2363" s="39" t="str">
        <f>IF($B2363="","",-SUMIFS(Tabla7[Cantidad],Tabla7[Código del producto],$B2363,Tabla7[Tipo de movimiento],"SALIDA",Tabla7[Mes],P$5))</f>
        <v/>
      </c>
      <c r="Q2363" s="39" t="str">
        <f t="shared" si="108"/>
        <v/>
      </c>
      <c r="R2363" s="51" t="str">
        <f>IF($B2363="","",IFERROR(VLOOKUP($B2363,'ABC rotación'!$C:$G,5,0),"C"))</f>
        <v/>
      </c>
      <c r="S2363" s="41" t="str">
        <f t="shared" si="109"/>
        <v/>
      </c>
      <c r="T2363" s="40" t="str">
        <f t="shared" si="110"/>
        <v/>
      </c>
      <c r="U2363" s="23" t="str">
        <f>IF($B2363="","",VLOOKUP($T2363,Tablas!$X$14:$Y$17,2,1))</f>
        <v/>
      </c>
    </row>
    <row r="2364" spans="2:21" x14ac:dyDescent="0.2">
      <c r="B2364" s="1" t="str">
        <f>IF(Tablas!B2362="","",Tablas!B2362)</f>
        <v/>
      </c>
      <c r="C2364" s="1" t="str">
        <f>IF(Tablas!C2362="","",Tablas!C2362)</f>
        <v/>
      </c>
      <c r="D2364" s="1" t="str">
        <f>IF(Tablas!D2362="","",Tablas!D2362)</f>
        <v/>
      </c>
      <c r="E2364" s="1" t="str">
        <f>IF(Tablas!E2362="","",Tablas!E2362)</f>
        <v/>
      </c>
      <c r="F2364" s="1" t="str">
        <f>IF(Tablas!F2362="","",Tablas!F2362)</f>
        <v/>
      </c>
      <c r="G2364" s="1" t="str">
        <f>IF(Tablas!I2362="","",Tablas!I2362)</f>
        <v/>
      </c>
      <c r="H2364" s="1" t="s">
        <v>911</v>
      </c>
      <c r="I2364" s="39" t="str">
        <f>IF($B2364="","",-SUMIFS(Tabla7[Cantidad],Tabla7[Código del producto],$B2364,Tabla7[Tipo de movimiento],"SALIDA",Tabla7[Mes],I$5))</f>
        <v/>
      </c>
      <c r="J2364" s="39" t="str">
        <f>IF($B2364="","",-SUMIFS(Tabla7[Cantidad],Tabla7[Código del producto],$B2364,Tabla7[Tipo de movimiento],"SALIDA",Tabla7[Mes],J$5))</f>
        <v/>
      </c>
      <c r="K2364" s="39" t="str">
        <f>IF($B2364="","",-SUMIFS(Tabla7[Cantidad],Tabla7[Código del producto],$B2364,Tabla7[Tipo de movimiento],"SALIDA",Tabla7[Mes],K$5))</f>
        <v/>
      </c>
      <c r="L2364" s="39" t="str">
        <f>IF($B2364="","",-SUMIFS(Tabla7[Cantidad],Tabla7[Código del producto],$B2364,Tabla7[Tipo de movimiento],"SALIDA",Tabla7[Mes],L$5))</f>
        <v/>
      </c>
      <c r="M2364" s="39" t="str">
        <f>IF($B2364="","",-SUMIFS(Tabla7[Cantidad],Tabla7[Código del producto],$B2364,Tabla7[Tipo de movimiento],"SALIDA",Tabla7[Mes],M$5))</f>
        <v/>
      </c>
      <c r="N2364" s="39" t="str">
        <f>IF($B2364="","",-SUMIFS(Tabla7[Cantidad],Tabla7[Código del producto],$B2364,Tabla7[Tipo de movimiento],"SALIDA",Tabla7[Mes],N$5))</f>
        <v/>
      </c>
      <c r="O2364" s="39" t="str">
        <f>IF($B2364="","",-SUMIFS(Tabla7[Cantidad],Tabla7[Código del producto],$B2364,Tabla7[Tipo de movimiento],"SALIDA",Tabla7[Mes],O$5))</f>
        <v/>
      </c>
      <c r="P2364" s="39" t="str">
        <f>IF($B2364="","",-SUMIFS(Tabla7[Cantidad],Tabla7[Código del producto],$B2364,Tabla7[Tipo de movimiento],"SALIDA",Tabla7[Mes],P$5))</f>
        <v/>
      </c>
      <c r="Q2364" s="39" t="str">
        <f t="shared" si="108"/>
        <v/>
      </c>
      <c r="R2364" s="51" t="str">
        <f>IF($B2364="","",IFERROR(VLOOKUP($B2364,'ABC rotación'!$C:$G,5,0),"C"))</f>
        <v/>
      </c>
      <c r="S2364" s="41" t="str">
        <f t="shared" si="109"/>
        <v/>
      </c>
      <c r="T2364" s="40" t="str">
        <f t="shared" si="110"/>
        <v/>
      </c>
      <c r="U2364" s="23" t="str">
        <f>IF($B2364="","",VLOOKUP($T2364,Tablas!$X$14:$Y$17,2,1))</f>
        <v/>
      </c>
    </row>
    <row r="2365" spans="2:21" x14ac:dyDescent="0.2">
      <c r="B2365" s="1" t="str">
        <f>IF(Tablas!B2363="","",Tablas!B2363)</f>
        <v/>
      </c>
      <c r="C2365" s="1" t="str">
        <f>IF(Tablas!C2363="","",Tablas!C2363)</f>
        <v/>
      </c>
      <c r="D2365" s="1" t="str">
        <f>IF(Tablas!D2363="","",Tablas!D2363)</f>
        <v/>
      </c>
      <c r="E2365" s="1" t="str">
        <f>IF(Tablas!E2363="","",Tablas!E2363)</f>
        <v/>
      </c>
      <c r="F2365" s="1" t="str">
        <f>IF(Tablas!F2363="","",Tablas!F2363)</f>
        <v/>
      </c>
      <c r="G2365" s="1" t="str">
        <f>IF(Tablas!I2363="","",Tablas!I2363)</f>
        <v/>
      </c>
      <c r="H2365" s="1" t="s">
        <v>911</v>
      </c>
      <c r="I2365" s="39" t="str">
        <f>IF($B2365="","",-SUMIFS(Tabla7[Cantidad],Tabla7[Código del producto],$B2365,Tabla7[Tipo de movimiento],"SALIDA",Tabla7[Mes],I$5))</f>
        <v/>
      </c>
      <c r="J2365" s="39" t="str">
        <f>IF($B2365="","",-SUMIFS(Tabla7[Cantidad],Tabla7[Código del producto],$B2365,Tabla7[Tipo de movimiento],"SALIDA",Tabla7[Mes],J$5))</f>
        <v/>
      </c>
      <c r="K2365" s="39" t="str">
        <f>IF($B2365="","",-SUMIFS(Tabla7[Cantidad],Tabla7[Código del producto],$B2365,Tabla7[Tipo de movimiento],"SALIDA",Tabla7[Mes],K$5))</f>
        <v/>
      </c>
      <c r="L2365" s="39" t="str">
        <f>IF($B2365="","",-SUMIFS(Tabla7[Cantidad],Tabla7[Código del producto],$B2365,Tabla7[Tipo de movimiento],"SALIDA",Tabla7[Mes],L$5))</f>
        <v/>
      </c>
      <c r="M2365" s="39" t="str">
        <f>IF($B2365="","",-SUMIFS(Tabla7[Cantidad],Tabla7[Código del producto],$B2365,Tabla7[Tipo de movimiento],"SALIDA",Tabla7[Mes],M$5))</f>
        <v/>
      </c>
      <c r="N2365" s="39" t="str">
        <f>IF($B2365="","",-SUMIFS(Tabla7[Cantidad],Tabla7[Código del producto],$B2365,Tabla7[Tipo de movimiento],"SALIDA",Tabla7[Mes],N$5))</f>
        <v/>
      </c>
      <c r="O2365" s="39" t="str">
        <f>IF($B2365="","",-SUMIFS(Tabla7[Cantidad],Tabla7[Código del producto],$B2365,Tabla7[Tipo de movimiento],"SALIDA",Tabla7[Mes],O$5))</f>
        <v/>
      </c>
      <c r="P2365" s="39" t="str">
        <f>IF($B2365="","",-SUMIFS(Tabla7[Cantidad],Tabla7[Código del producto],$B2365,Tabla7[Tipo de movimiento],"SALIDA",Tabla7[Mes],P$5))</f>
        <v/>
      </c>
      <c r="Q2365" s="39" t="str">
        <f t="shared" si="108"/>
        <v/>
      </c>
      <c r="R2365" s="51" t="str">
        <f>IF($B2365="","",IFERROR(VLOOKUP($B2365,'ABC rotación'!$C:$G,5,0),"C"))</f>
        <v/>
      </c>
      <c r="S2365" s="41" t="str">
        <f t="shared" si="109"/>
        <v/>
      </c>
      <c r="T2365" s="40" t="str">
        <f t="shared" si="110"/>
        <v/>
      </c>
      <c r="U2365" s="23" t="str">
        <f>IF($B2365="","",VLOOKUP($T2365,Tablas!$X$14:$Y$17,2,1))</f>
        <v/>
      </c>
    </row>
    <row r="2366" spans="2:21" x14ac:dyDescent="0.2">
      <c r="B2366" s="1" t="str">
        <f>IF(Tablas!B2364="","",Tablas!B2364)</f>
        <v/>
      </c>
      <c r="C2366" s="1" t="str">
        <f>IF(Tablas!C2364="","",Tablas!C2364)</f>
        <v/>
      </c>
      <c r="D2366" s="1" t="str">
        <f>IF(Tablas!D2364="","",Tablas!D2364)</f>
        <v/>
      </c>
      <c r="E2366" s="1" t="str">
        <f>IF(Tablas!E2364="","",Tablas!E2364)</f>
        <v/>
      </c>
      <c r="F2366" s="1" t="str">
        <f>IF(Tablas!F2364="","",Tablas!F2364)</f>
        <v/>
      </c>
      <c r="G2366" s="1" t="str">
        <f>IF(Tablas!I2364="","",Tablas!I2364)</f>
        <v/>
      </c>
      <c r="H2366" s="1" t="s">
        <v>911</v>
      </c>
      <c r="I2366" s="39" t="str">
        <f>IF($B2366="","",-SUMIFS(Tabla7[Cantidad],Tabla7[Código del producto],$B2366,Tabla7[Tipo de movimiento],"SALIDA",Tabla7[Mes],I$5))</f>
        <v/>
      </c>
      <c r="J2366" s="39" t="str">
        <f>IF($B2366="","",-SUMIFS(Tabla7[Cantidad],Tabla7[Código del producto],$B2366,Tabla7[Tipo de movimiento],"SALIDA",Tabla7[Mes],J$5))</f>
        <v/>
      </c>
      <c r="K2366" s="39" t="str">
        <f>IF($B2366="","",-SUMIFS(Tabla7[Cantidad],Tabla7[Código del producto],$B2366,Tabla7[Tipo de movimiento],"SALIDA",Tabla7[Mes],K$5))</f>
        <v/>
      </c>
      <c r="L2366" s="39" t="str">
        <f>IF($B2366="","",-SUMIFS(Tabla7[Cantidad],Tabla7[Código del producto],$B2366,Tabla7[Tipo de movimiento],"SALIDA",Tabla7[Mes],L$5))</f>
        <v/>
      </c>
      <c r="M2366" s="39" t="str">
        <f>IF($B2366="","",-SUMIFS(Tabla7[Cantidad],Tabla7[Código del producto],$B2366,Tabla7[Tipo de movimiento],"SALIDA",Tabla7[Mes],M$5))</f>
        <v/>
      </c>
      <c r="N2366" s="39" t="str">
        <f>IF($B2366="","",-SUMIFS(Tabla7[Cantidad],Tabla7[Código del producto],$B2366,Tabla7[Tipo de movimiento],"SALIDA",Tabla7[Mes],N$5))</f>
        <v/>
      </c>
      <c r="O2366" s="39" t="str">
        <f>IF($B2366="","",-SUMIFS(Tabla7[Cantidad],Tabla7[Código del producto],$B2366,Tabla7[Tipo de movimiento],"SALIDA",Tabla7[Mes],O$5))</f>
        <v/>
      </c>
      <c r="P2366" s="39" t="str">
        <f>IF($B2366="","",-SUMIFS(Tabla7[Cantidad],Tabla7[Código del producto],$B2366,Tabla7[Tipo de movimiento],"SALIDA",Tabla7[Mes],P$5))</f>
        <v/>
      </c>
      <c r="Q2366" s="39" t="str">
        <f t="shared" si="108"/>
        <v/>
      </c>
      <c r="R2366" s="51" t="str">
        <f>IF($B2366="","",IFERROR(VLOOKUP($B2366,'ABC rotación'!$C:$G,5,0),"C"))</f>
        <v/>
      </c>
      <c r="S2366" s="41" t="str">
        <f t="shared" si="109"/>
        <v/>
      </c>
      <c r="T2366" s="40" t="str">
        <f t="shared" si="110"/>
        <v/>
      </c>
      <c r="U2366" s="23" t="str">
        <f>IF($B2366="","",VLOOKUP($T2366,Tablas!$X$14:$Y$17,2,1))</f>
        <v/>
      </c>
    </row>
    <row r="2367" spans="2:21" x14ac:dyDescent="0.2">
      <c r="B2367" s="1" t="str">
        <f>IF(Tablas!B2365="","",Tablas!B2365)</f>
        <v/>
      </c>
      <c r="C2367" s="1" t="str">
        <f>IF(Tablas!C2365="","",Tablas!C2365)</f>
        <v/>
      </c>
      <c r="D2367" s="1" t="str">
        <f>IF(Tablas!D2365="","",Tablas!D2365)</f>
        <v/>
      </c>
      <c r="E2367" s="1" t="str">
        <f>IF(Tablas!E2365="","",Tablas!E2365)</f>
        <v/>
      </c>
      <c r="F2367" s="1" t="str">
        <f>IF(Tablas!F2365="","",Tablas!F2365)</f>
        <v/>
      </c>
      <c r="G2367" s="1" t="str">
        <f>IF(Tablas!I2365="","",Tablas!I2365)</f>
        <v/>
      </c>
      <c r="H2367" s="1" t="s">
        <v>911</v>
      </c>
      <c r="I2367" s="39" t="str">
        <f>IF($B2367="","",-SUMIFS(Tabla7[Cantidad],Tabla7[Código del producto],$B2367,Tabla7[Tipo de movimiento],"SALIDA",Tabla7[Mes],I$5))</f>
        <v/>
      </c>
      <c r="J2367" s="39" t="str">
        <f>IF($B2367="","",-SUMIFS(Tabla7[Cantidad],Tabla7[Código del producto],$B2367,Tabla7[Tipo de movimiento],"SALIDA",Tabla7[Mes],J$5))</f>
        <v/>
      </c>
      <c r="K2367" s="39" t="str">
        <f>IF($B2367="","",-SUMIFS(Tabla7[Cantidad],Tabla7[Código del producto],$B2367,Tabla7[Tipo de movimiento],"SALIDA",Tabla7[Mes],K$5))</f>
        <v/>
      </c>
      <c r="L2367" s="39" t="str">
        <f>IF($B2367="","",-SUMIFS(Tabla7[Cantidad],Tabla7[Código del producto],$B2367,Tabla7[Tipo de movimiento],"SALIDA",Tabla7[Mes],L$5))</f>
        <v/>
      </c>
      <c r="M2367" s="39" t="str">
        <f>IF($B2367="","",-SUMIFS(Tabla7[Cantidad],Tabla7[Código del producto],$B2367,Tabla7[Tipo de movimiento],"SALIDA",Tabla7[Mes],M$5))</f>
        <v/>
      </c>
      <c r="N2367" s="39" t="str">
        <f>IF($B2367="","",-SUMIFS(Tabla7[Cantidad],Tabla7[Código del producto],$B2367,Tabla7[Tipo de movimiento],"SALIDA",Tabla7[Mes],N$5))</f>
        <v/>
      </c>
      <c r="O2367" s="39" t="str">
        <f>IF($B2367="","",-SUMIFS(Tabla7[Cantidad],Tabla7[Código del producto],$B2367,Tabla7[Tipo de movimiento],"SALIDA",Tabla7[Mes],O$5))</f>
        <v/>
      </c>
      <c r="P2367" s="39" t="str">
        <f>IF($B2367="","",-SUMIFS(Tabla7[Cantidad],Tabla7[Código del producto],$B2367,Tabla7[Tipo de movimiento],"SALIDA",Tabla7[Mes],P$5))</f>
        <v/>
      </c>
      <c r="Q2367" s="39" t="str">
        <f t="shared" si="108"/>
        <v/>
      </c>
      <c r="R2367" s="51" t="str">
        <f>IF($B2367="","",IFERROR(VLOOKUP($B2367,'ABC rotación'!$C:$G,5,0),"C"))</f>
        <v/>
      </c>
      <c r="S2367" s="41" t="str">
        <f t="shared" si="109"/>
        <v/>
      </c>
      <c r="T2367" s="40" t="str">
        <f t="shared" si="110"/>
        <v/>
      </c>
      <c r="U2367" s="23" t="str">
        <f>IF($B2367="","",VLOOKUP($T2367,Tablas!$X$14:$Y$17,2,1))</f>
        <v/>
      </c>
    </row>
    <row r="2368" spans="2:21" x14ac:dyDescent="0.2">
      <c r="B2368" s="1" t="str">
        <f>IF(Tablas!B2366="","",Tablas!B2366)</f>
        <v/>
      </c>
      <c r="C2368" s="1" t="str">
        <f>IF(Tablas!C2366="","",Tablas!C2366)</f>
        <v/>
      </c>
      <c r="D2368" s="1" t="str">
        <f>IF(Tablas!D2366="","",Tablas!D2366)</f>
        <v/>
      </c>
      <c r="E2368" s="1" t="str">
        <f>IF(Tablas!E2366="","",Tablas!E2366)</f>
        <v/>
      </c>
      <c r="F2368" s="1" t="str">
        <f>IF(Tablas!F2366="","",Tablas!F2366)</f>
        <v/>
      </c>
      <c r="G2368" s="1" t="str">
        <f>IF(Tablas!I2366="","",Tablas!I2366)</f>
        <v/>
      </c>
      <c r="H2368" s="1" t="s">
        <v>911</v>
      </c>
      <c r="I2368" s="39" t="str">
        <f>IF($B2368="","",-SUMIFS(Tabla7[Cantidad],Tabla7[Código del producto],$B2368,Tabla7[Tipo de movimiento],"SALIDA",Tabla7[Mes],I$5))</f>
        <v/>
      </c>
      <c r="J2368" s="39" t="str">
        <f>IF($B2368="","",-SUMIFS(Tabla7[Cantidad],Tabla7[Código del producto],$B2368,Tabla7[Tipo de movimiento],"SALIDA",Tabla7[Mes],J$5))</f>
        <v/>
      </c>
      <c r="K2368" s="39" t="str">
        <f>IF($B2368="","",-SUMIFS(Tabla7[Cantidad],Tabla7[Código del producto],$B2368,Tabla7[Tipo de movimiento],"SALIDA",Tabla7[Mes],K$5))</f>
        <v/>
      </c>
      <c r="L2368" s="39" t="str">
        <f>IF($B2368="","",-SUMIFS(Tabla7[Cantidad],Tabla7[Código del producto],$B2368,Tabla7[Tipo de movimiento],"SALIDA",Tabla7[Mes],L$5))</f>
        <v/>
      </c>
      <c r="M2368" s="39" t="str">
        <f>IF($B2368="","",-SUMIFS(Tabla7[Cantidad],Tabla7[Código del producto],$B2368,Tabla7[Tipo de movimiento],"SALIDA",Tabla7[Mes],M$5))</f>
        <v/>
      </c>
      <c r="N2368" s="39" t="str">
        <f>IF($B2368="","",-SUMIFS(Tabla7[Cantidad],Tabla7[Código del producto],$B2368,Tabla7[Tipo de movimiento],"SALIDA",Tabla7[Mes],N$5))</f>
        <v/>
      </c>
      <c r="O2368" s="39" t="str">
        <f>IF($B2368="","",-SUMIFS(Tabla7[Cantidad],Tabla7[Código del producto],$B2368,Tabla7[Tipo de movimiento],"SALIDA",Tabla7[Mes],O$5))</f>
        <v/>
      </c>
      <c r="P2368" s="39" t="str">
        <f>IF($B2368="","",-SUMIFS(Tabla7[Cantidad],Tabla7[Código del producto],$B2368,Tabla7[Tipo de movimiento],"SALIDA",Tabla7[Mes],P$5))</f>
        <v/>
      </c>
      <c r="Q2368" s="39" t="str">
        <f t="shared" si="108"/>
        <v/>
      </c>
      <c r="R2368" s="51" t="str">
        <f>IF($B2368="","",IFERROR(VLOOKUP($B2368,'ABC rotación'!$C:$G,5,0),"C"))</f>
        <v/>
      </c>
      <c r="S2368" s="41" t="str">
        <f t="shared" si="109"/>
        <v/>
      </c>
      <c r="T2368" s="40" t="str">
        <f t="shared" si="110"/>
        <v/>
      </c>
      <c r="U2368" s="23" t="str">
        <f>IF($B2368="","",VLOOKUP($T2368,Tablas!$X$14:$Y$17,2,1))</f>
        <v/>
      </c>
    </row>
    <row r="2369" spans="2:21" x14ac:dyDescent="0.2">
      <c r="B2369" s="1" t="str">
        <f>IF(Tablas!B2367="","",Tablas!B2367)</f>
        <v/>
      </c>
      <c r="C2369" s="1" t="str">
        <f>IF(Tablas!C2367="","",Tablas!C2367)</f>
        <v/>
      </c>
      <c r="D2369" s="1" t="str">
        <f>IF(Tablas!D2367="","",Tablas!D2367)</f>
        <v/>
      </c>
      <c r="E2369" s="1" t="str">
        <f>IF(Tablas!E2367="","",Tablas!E2367)</f>
        <v/>
      </c>
      <c r="F2369" s="1" t="str">
        <f>IF(Tablas!F2367="","",Tablas!F2367)</f>
        <v/>
      </c>
      <c r="G2369" s="1" t="str">
        <f>IF(Tablas!I2367="","",Tablas!I2367)</f>
        <v/>
      </c>
      <c r="H2369" s="1" t="s">
        <v>911</v>
      </c>
      <c r="I2369" s="39" t="str">
        <f>IF($B2369="","",-SUMIFS(Tabla7[Cantidad],Tabla7[Código del producto],$B2369,Tabla7[Tipo de movimiento],"SALIDA",Tabla7[Mes],I$5))</f>
        <v/>
      </c>
      <c r="J2369" s="39" t="str">
        <f>IF($B2369="","",-SUMIFS(Tabla7[Cantidad],Tabla7[Código del producto],$B2369,Tabla7[Tipo de movimiento],"SALIDA",Tabla7[Mes],J$5))</f>
        <v/>
      </c>
      <c r="K2369" s="39" t="str">
        <f>IF($B2369="","",-SUMIFS(Tabla7[Cantidad],Tabla7[Código del producto],$B2369,Tabla7[Tipo de movimiento],"SALIDA",Tabla7[Mes],K$5))</f>
        <v/>
      </c>
      <c r="L2369" s="39" t="str">
        <f>IF($B2369="","",-SUMIFS(Tabla7[Cantidad],Tabla7[Código del producto],$B2369,Tabla7[Tipo de movimiento],"SALIDA",Tabla7[Mes],L$5))</f>
        <v/>
      </c>
      <c r="M2369" s="39" t="str">
        <f>IF($B2369="","",-SUMIFS(Tabla7[Cantidad],Tabla7[Código del producto],$B2369,Tabla7[Tipo de movimiento],"SALIDA",Tabla7[Mes],M$5))</f>
        <v/>
      </c>
      <c r="N2369" s="39" t="str">
        <f>IF($B2369="","",-SUMIFS(Tabla7[Cantidad],Tabla7[Código del producto],$B2369,Tabla7[Tipo de movimiento],"SALIDA",Tabla7[Mes],N$5))</f>
        <v/>
      </c>
      <c r="O2369" s="39" t="str">
        <f>IF($B2369="","",-SUMIFS(Tabla7[Cantidad],Tabla7[Código del producto],$B2369,Tabla7[Tipo de movimiento],"SALIDA",Tabla7[Mes],O$5))</f>
        <v/>
      </c>
      <c r="P2369" s="39" t="str">
        <f>IF($B2369="","",-SUMIFS(Tabla7[Cantidad],Tabla7[Código del producto],$B2369,Tabla7[Tipo de movimiento],"SALIDA",Tabla7[Mes],P$5))</f>
        <v/>
      </c>
      <c r="Q2369" s="39" t="str">
        <f t="shared" si="108"/>
        <v/>
      </c>
      <c r="R2369" s="51" t="str">
        <f>IF($B2369="","",IFERROR(VLOOKUP($B2369,'ABC rotación'!$C:$G,5,0),"C"))</f>
        <v/>
      </c>
      <c r="S2369" s="41" t="str">
        <f t="shared" si="109"/>
        <v/>
      </c>
      <c r="T2369" s="40" t="str">
        <f t="shared" si="110"/>
        <v/>
      </c>
      <c r="U2369" s="23" t="str">
        <f>IF($B2369="","",VLOOKUP($T2369,Tablas!$X$14:$Y$17,2,1))</f>
        <v/>
      </c>
    </row>
    <row r="2370" spans="2:21" x14ac:dyDescent="0.2">
      <c r="B2370" s="1" t="str">
        <f>IF(Tablas!B2368="","",Tablas!B2368)</f>
        <v/>
      </c>
      <c r="C2370" s="1" t="str">
        <f>IF(Tablas!C2368="","",Tablas!C2368)</f>
        <v/>
      </c>
      <c r="D2370" s="1" t="str">
        <f>IF(Tablas!D2368="","",Tablas!D2368)</f>
        <v/>
      </c>
      <c r="E2370" s="1" t="str">
        <f>IF(Tablas!E2368="","",Tablas!E2368)</f>
        <v/>
      </c>
      <c r="F2370" s="1" t="str">
        <f>IF(Tablas!F2368="","",Tablas!F2368)</f>
        <v/>
      </c>
      <c r="G2370" s="1" t="str">
        <f>IF(Tablas!I2368="","",Tablas!I2368)</f>
        <v/>
      </c>
      <c r="H2370" s="1" t="s">
        <v>911</v>
      </c>
      <c r="I2370" s="39" t="str">
        <f>IF($B2370="","",-SUMIFS(Tabla7[Cantidad],Tabla7[Código del producto],$B2370,Tabla7[Tipo de movimiento],"SALIDA",Tabla7[Mes],I$5))</f>
        <v/>
      </c>
      <c r="J2370" s="39" t="str">
        <f>IF($B2370="","",-SUMIFS(Tabla7[Cantidad],Tabla7[Código del producto],$B2370,Tabla7[Tipo de movimiento],"SALIDA",Tabla7[Mes],J$5))</f>
        <v/>
      </c>
      <c r="K2370" s="39" t="str">
        <f>IF($B2370="","",-SUMIFS(Tabla7[Cantidad],Tabla7[Código del producto],$B2370,Tabla7[Tipo de movimiento],"SALIDA",Tabla7[Mes],K$5))</f>
        <v/>
      </c>
      <c r="L2370" s="39" t="str">
        <f>IF($B2370="","",-SUMIFS(Tabla7[Cantidad],Tabla7[Código del producto],$B2370,Tabla7[Tipo de movimiento],"SALIDA",Tabla7[Mes],L$5))</f>
        <v/>
      </c>
      <c r="M2370" s="39" t="str">
        <f>IF($B2370="","",-SUMIFS(Tabla7[Cantidad],Tabla7[Código del producto],$B2370,Tabla7[Tipo de movimiento],"SALIDA",Tabla7[Mes],M$5))</f>
        <v/>
      </c>
      <c r="N2370" s="39" t="str">
        <f>IF($B2370="","",-SUMIFS(Tabla7[Cantidad],Tabla7[Código del producto],$B2370,Tabla7[Tipo de movimiento],"SALIDA",Tabla7[Mes],N$5))</f>
        <v/>
      </c>
      <c r="O2370" s="39" t="str">
        <f>IF($B2370="","",-SUMIFS(Tabla7[Cantidad],Tabla7[Código del producto],$B2370,Tabla7[Tipo de movimiento],"SALIDA",Tabla7[Mes],O$5))</f>
        <v/>
      </c>
      <c r="P2370" s="39" t="str">
        <f>IF($B2370="","",-SUMIFS(Tabla7[Cantidad],Tabla7[Código del producto],$B2370,Tabla7[Tipo de movimiento],"SALIDA",Tabla7[Mes],P$5))</f>
        <v/>
      </c>
      <c r="Q2370" s="39" t="str">
        <f t="shared" si="108"/>
        <v/>
      </c>
      <c r="R2370" s="51" t="str">
        <f>IF($B2370="","",IFERROR(VLOOKUP($B2370,'ABC rotación'!$C:$G,5,0),"C"))</f>
        <v/>
      </c>
      <c r="S2370" s="41" t="str">
        <f t="shared" si="109"/>
        <v/>
      </c>
      <c r="T2370" s="40" t="str">
        <f t="shared" si="110"/>
        <v/>
      </c>
      <c r="U2370" s="23" t="str">
        <f>IF($B2370="","",VLOOKUP($T2370,Tablas!$X$14:$Y$17,2,1))</f>
        <v/>
      </c>
    </row>
    <row r="2371" spans="2:21" x14ac:dyDescent="0.2">
      <c r="B2371" s="1" t="str">
        <f>IF(Tablas!B2369="","",Tablas!B2369)</f>
        <v/>
      </c>
      <c r="C2371" s="1" t="str">
        <f>IF(Tablas!C2369="","",Tablas!C2369)</f>
        <v/>
      </c>
      <c r="D2371" s="1" t="str">
        <f>IF(Tablas!D2369="","",Tablas!D2369)</f>
        <v/>
      </c>
      <c r="E2371" s="1" t="str">
        <f>IF(Tablas!E2369="","",Tablas!E2369)</f>
        <v/>
      </c>
      <c r="F2371" s="1" t="str">
        <f>IF(Tablas!F2369="","",Tablas!F2369)</f>
        <v/>
      </c>
      <c r="G2371" s="1" t="str">
        <f>IF(Tablas!I2369="","",Tablas!I2369)</f>
        <v/>
      </c>
      <c r="H2371" s="1" t="s">
        <v>911</v>
      </c>
      <c r="I2371" s="39" t="str">
        <f>IF($B2371="","",-SUMIFS(Tabla7[Cantidad],Tabla7[Código del producto],$B2371,Tabla7[Tipo de movimiento],"SALIDA",Tabla7[Mes],I$5))</f>
        <v/>
      </c>
      <c r="J2371" s="39" t="str">
        <f>IF($B2371="","",-SUMIFS(Tabla7[Cantidad],Tabla7[Código del producto],$B2371,Tabla7[Tipo de movimiento],"SALIDA",Tabla7[Mes],J$5))</f>
        <v/>
      </c>
      <c r="K2371" s="39" t="str">
        <f>IF($B2371="","",-SUMIFS(Tabla7[Cantidad],Tabla7[Código del producto],$B2371,Tabla7[Tipo de movimiento],"SALIDA",Tabla7[Mes],K$5))</f>
        <v/>
      </c>
      <c r="L2371" s="39" t="str">
        <f>IF($B2371="","",-SUMIFS(Tabla7[Cantidad],Tabla7[Código del producto],$B2371,Tabla7[Tipo de movimiento],"SALIDA",Tabla7[Mes],L$5))</f>
        <v/>
      </c>
      <c r="M2371" s="39" t="str">
        <f>IF($B2371="","",-SUMIFS(Tabla7[Cantidad],Tabla7[Código del producto],$B2371,Tabla7[Tipo de movimiento],"SALIDA",Tabla7[Mes],M$5))</f>
        <v/>
      </c>
      <c r="N2371" s="39" t="str">
        <f>IF($B2371="","",-SUMIFS(Tabla7[Cantidad],Tabla7[Código del producto],$B2371,Tabla7[Tipo de movimiento],"SALIDA",Tabla7[Mes],N$5))</f>
        <v/>
      </c>
      <c r="O2371" s="39" t="str">
        <f>IF($B2371="","",-SUMIFS(Tabla7[Cantidad],Tabla7[Código del producto],$B2371,Tabla7[Tipo de movimiento],"SALIDA",Tabla7[Mes],O$5))</f>
        <v/>
      </c>
      <c r="P2371" s="39" t="str">
        <f>IF($B2371="","",-SUMIFS(Tabla7[Cantidad],Tabla7[Código del producto],$B2371,Tabla7[Tipo de movimiento],"SALIDA",Tabla7[Mes],P$5))</f>
        <v/>
      </c>
      <c r="Q2371" s="39" t="str">
        <f t="shared" si="108"/>
        <v/>
      </c>
      <c r="R2371" s="51" t="str">
        <f>IF($B2371="","",IFERROR(VLOOKUP($B2371,'ABC rotación'!$C:$G,5,0),"C"))</f>
        <v/>
      </c>
      <c r="S2371" s="41" t="str">
        <f t="shared" si="109"/>
        <v/>
      </c>
      <c r="T2371" s="40" t="str">
        <f t="shared" si="110"/>
        <v/>
      </c>
      <c r="U2371" s="23" t="str">
        <f>IF($B2371="","",VLOOKUP($T2371,Tablas!$X$14:$Y$17,2,1))</f>
        <v/>
      </c>
    </row>
    <row r="2372" spans="2:21" x14ac:dyDescent="0.2">
      <c r="B2372" s="1" t="str">
        <f>IF(Tablas!B2370="","",Tablas!B2370)</f>
        <v/>
      </c>
      <c r="C2372" s="1" t="str">
        <f>IF(Tablas!C2370="","",Tablas!C2370)</f>
        <v/>
      </c>
      <c r="D2372" s="1" t="str">
        <f>IF(Tablas!D2370="","",Tablas!D2370)</f>
        <v/>
      </c>
      <c r="E2372" s="1" t="str">
        <f>IF(Tablas!E2370="","",Tablas!E2370)</f>
        <v/>
      </c>
      <c r="F2372" s="1" t="str">
        <f>IF(Tablas!F2370="","",Tablas!F2370)</f>
        <v/>
      </c>
      <c r="G2372" s="1" t="str">
        <f>IF(Tablas!I2370="","",Tablas!I2370)</f>
        <v/>
      </c>
      <c r="H2372" s="1" t="s">
        <v>911</v>
      </c>
      <c r="I2372" s="39" t="str">
        <f>IF($B2372="","",-SUMIFS(Tabla7[Cantidad],Tabla7[Código del producto],$B2372,Tabla7[Tipo de movimiento],"SALIDA",Tabla7[Mes],I$5))</f>
        <v/>
      </c>
      <c r="J2372" s="39" t="str">
        <f>IF($B2372="","",-SUMIFS(Tabla7[Cantidad],Tabla7[Código del producto],$B2372,Tabla7[Tipo de movimiento],"SALIDA",Tabla7[Mes],J$5))</f>
        <v/>
      </c>
      <c r="K2372" s="39" t="str">
        <f>IF($B2372="","",-SUMIFS(Tabla7[Cantidad],Tabla7[Código del producto],$B2372,Tabla7[Tipo de movimiento],"SALIDA",Tabla7[Mes],K$5))</f>
        <v/>
      </c>
      <c r="L2372" s="39" t="str">
        <f>IF($B2372="","",-SUMIFS(Tabla7[Cantidad],Tabla7[Código del producto],$B2372,Tabla7[Tipo de movimiento],"SALIDA",Tabla7[Mes],L$5))</f>
        <v/>
      </c>
      <c r="M2372" s="39" t="str">
        <f>IF($B2372="","",-SUMIFS(Tabla7[Cantidad],Tabla7[Código del producto],$B2372,Tabla7[Tipo de movimiento],"SALIDA",Tabla7[Mes],M$5))</f>
        <v/>
      </c>
      <c r="N2372" s="39" t="str">
        <f>IF($B2372="","",-SUMIFS(Tabla7[Cantidad],Tabla7[Código del producto],$B2372,Tabla7[Tipo de movimiento],"SALIDA",Tabla7[Mes],N$5))</f>
        <v/>
      </c>
      <c r="O2372" s="39" t="str">
        <f>IF($B2372="","",-SUMIFS(Tabla7[Cantidad],Tabla7[Código del producto],$B2372,Tabla7[Tipo de movimiento],"SALIDA",Tabla7[Mes],O$5))</f>
        <v/>
      </c>
      <c r="P2372" s="39" t="str">
        <f>IF($B2372="","",-SUMIFS(Tabla7[Cantidad],Tabla7[Código del producto],$B2372,Tabla7[Tipo de movimiento],"SALIDA",Tabla7[Mes],P$5))</f>
        <v/>
      </c>
      <c r="Q2372" s="39" t="str">
        <f t="shared" si="108"/>
        <v/>
      </c>
      <c r="R2372" s="51" t="str">
        <f>IF($B2372="","",IFERROR(VLOOKUP($B2372,'ABC rotación'!$C:$G,5,0),"C"))</f>
        <v/>
      </c>
      <c r="S2372" s="41" t="str">
        <f t="shared" si="109"/>
        <v/>
      </c>
      <c r="T2372" s="40" t="str">
        <f t="shared" si="110"/>
        <v/>
      </c>
      <c r="U2372" s="23" t="str">
        <f>IF($B2372="","",VLOOKUP($T2372,Tablas!$X$14:$Y$17,2,1))</f>
        <v/>
      </c>
    </row>
    <row r="2373" spans="2:21" x14ac:dyDescent="0.2">
      <c r="B2373" s="1" t="str">
        <f>IF(Tablas!B2371="","",Tablas!B2371)</f>
        <v/>
      </c>
      <c r="C2373" s="1" t="str">
        <f>IF(Tablas!C2371="","",Tablas!C2371)</f>
        <v/>
      </c>
      <c r="D2373" s="1" t="str">
        <f>IF(Tablas!D2371="","",Tablas!D2371)</f>
        <v/>
      </c>
      <c r="E2373" s="1" t="str">
        <f>IF(Tablas!E2371="","",Tablas!E2371)</f>
        <v/>
      </c>
      <c r="F2373" s="1" t="str">
        <f>IF(Tablas!F2371="","",Tablas!F2371)</f>
        <v/>
      </c>
      <c r="G2373" s="1" t="str">
        <f>IF(Tablas!I2371="","",Tablas!I2371)</f>
        <v/>
      </c>
      <c r="H2373" s="1" t="s">
        <v>911</v>
      </c>
      <c r="I2373" s="39" t="str">
        <f>IF($B2373="","",-SUMIFS(Tabla7[Cantidad],Tabla7[Código del producto],$B2373,Tabla7[Tipo de movimiento],"SALIDA",Tabla7[Mes],I$5))</f>
        <v/>
      </c>
      <c r="J2373" s="39" t="str">
        <f>IF($B2373="","",-SUMIFS(Tabla7[Cantidad],Tabla7[Código del producto],$B2373,Tabla7[Tipo de movimiento],"SALIDA",Tabla7[Mes],J$5))</f>
        <v/>
      </c>
      <c r="K2373" s="39" t="str">
        <f>IF($B2373="","",-SUMIFS(Tabla7[Cantidad],Tabla7[Código del producto],$B2373,Tabla7[Tipo de movimiento],"SALIDA",Tabla7[Mes],K$5))</f>
        <v/>
      </c>
      <c r="L2373" s="39" t="str">
        <f>IF($B2373="","",-SUMIFS(Tabla7[Cantidad],Tabla7[Código del producto],$B2373,Tabla7[Tipo de movimiento],"SALIDA",Tabla7[Mes],L$5))</f>
        <v/>
      </c>
      <c r="M2373" s="39" t="str">
        <f>IF($B2373="","",-SUMIFS(Tabla7[Cantidad],Tabla7[Código del producto],$B2373,Tabla7[Tipo de movimiento],"SALIDA",Tabla7[Mes],M$5))</f>
        <v/>
      </c>
      <c r="N2373" s="39" t="str">
        <f>IF($B2373="","",-SUMIFS(Tabla7[Cantidad],Tabla7[Código del producto],$B2373,Tabla7[Tipo de movimiento],"SALIDA",Tabla7[Mes],N$5))</f>
        <v/>
      </c>
      <c r="O2373" s="39" t="str">
        <f>IF($B2373="","",-SUMIFS(Tabla7[Cantidad],Tabla7[Código del producto],$B2373,Tabla7[Tipo de movimiento],"SALIDA",Tabla7[Mes],O$5))</f>
        <v/>
      </c>
      <c r="P2373" s="39" t="str">
        <f>IF($B2373="","",-SUMIFS(Tabla7[Cantidad],Tabla7[Código del producto],$B2373,Tabla7[Tipo de movimiento],"SALIDA",Tabla7[Mes],P$5))</f>
        <v/>
      </c>
      <c r="Q2373" s="39" t="str">
        <f t="shared" si="108"/>
        <v/>
      </c>
      <c r="R2373" s="51" t="str">
        <f>IF($B2373="","",IFERROR(VLOOKUP($B2373,'ABC rotación'!$C:$G,5,0),"C"))</f>
        <v/>
      </c>
      <c r="S2373" s="41" t="str">
        <f t="shared" si="109"/>
        <v/>
      </c>
      <c r="T2373" s="40" t="str">
        <f t="shared" si="110"/>
        <v/>
      </c>
      <c r="U2373" s="23" t="str">
        <f>IF($B2373="","",VLOOKUP($T2373,Tablas!$X$14:$Y$17,2,1))</f>
        <v/>
      </c>
    </row>
    <row r="2374" spans="2:21" x14ac:dyDescent="0.2">
      <c r="B2374" s="1" t="str">
        <f>IF(Tablas!B2372="","",Tablas!B2372)</f>
        <v/>
      </c>
      <c r="C2374" s="1" t="str">
        <f>IF(Tablas!C2372="","",Tablas!C2372)</f>
        <v/>
      </c>
      <c r="D2374" s="1" t="str">
        <f>IF(Tablas!D2372="","",Tablas!D2372)</f>
        <v/>
      </c>
      <c r="E2374" s="1" t="str">
        <f>IF(Tablas!E2372="","",Tablas!E2372)</f>
        <v/>
      </c>
      <c r="F2374" s="1" t="str">
        <f>IF(Tablas!F2372="","",Tablas!F2372)</f>
        <v/>
      </c>
      <c r="G2374" s="1" t="str">
        <f>IF(Tablas!I2372="","",Tablas!I2372)</f>
        <v/>
      </c>
      <c r="H2374" s="1" t="s">
        <v>911</v>
      </c>
      <c r="I2374" s="39" t="str">
        <f>IF($B2374="","",-SUMIFS(Tabla7[Cantidad],Tabla7[Código del producto],$B2374,Tabla7[Tipo de movimiento],"SALIDA",Tabla7[Mes],I$5))</f>
        <v/>
      </c>
      <c r="J2374" s="39" t="str">
        <f>IF($B2374="","",-SUMIFS(Tabla7[Cantidad],Tabla7[Código del producto],$B2374,Tabla7[Tipo de movimiento],"SALIDA",Tabla7[Mes],J$5))</f>
        <v/>
      </c>
      <c r="K2374" s="39" t="str">
        <f>IF($B2374="","",-SUMIFS(Tabla7[Cantidad],Tabla7[Código del producto],$B2374,Tabla7[Tipo de movimiento],"SALIDA",Tabla7[Mes],K$5))</f>
        <v/>
      </c>
      <c r="L2374" s="39" t="str">
        <f>IF($B2374="","",-SUMIFS(Tabla7[Cantidad],Tabla7[Código del producto],$B2374,Tabla7[Tipo de movimiento],"SALIDA",Tabla7[Mes],L$5))</f>
        <v/>
      </c>
      <c r="M2374" s="39" t="str">
        <f>IF($B2374="","",-SUMIFS(Tabla7[Cantidad],Tabla7[Código del producto],$B2374,Tabla7[Tipo de movimiento],"SALIDA",Tabla7[Mes],M$5))</f>
        <v/>
      </c>
      <c r="N2374" s="39" t="str">
        <f>IF($B2374="","",-SUMIFS(Tabla7[Cantidad],Tabla7[Código del producto],$B2374,Tabla7[Tipo de movimiento],"SALIDA",Tabla7[Mes],N$5))</f>
        <v/>
      </c>
      <c r="O2374" s="39" t="str">
        <f>IF($B2374="","",-SUMIFS(Tabla7[Cantidad],Tabla7[Código del producto],$B2374,Tabla7[Tipo de movimiento],"SALIDA",Tabla7[Mes],O$5))</f>
        <v/>
      </c>
      <c r="P2374" s="39" t="str">
        <f>IF($B2374="","",-SUMIFS(Tabla7[Cantidad],Tabla7[Código del producto],$B2374,Tabla7[Tipo de movimiento],"SALIDA",Tabla7[Mes],P$5))</f>
        <v/>
      </c>
      <c r="Q2374" s="39" t="str">
        <f t="shared" si="108"/>
        <v/>
      </c>
      <c r="R2374" s="51" t="str">
        <f>IF($B2374="","",IFERROR(VLOOKUP($B2374,'ABC rotación'!$C:$G,5,0),"C"))</f>
        <v/>
      </c>
      <c r="S2374" s="41" t="str">
        <f t="shared" si="109"/>
        <v/>
      </c>
      <c r="T2374" s="40" t="str">
        <f t="shared" si="110"/>
        <v/>
      </c>
      <c r="U2374" s="23" t="str">
        <f>IF($B2374="","",VLOOKUP($T2374,Tablas!$X$14:$Y$17,2,1))</f>
        <v/>
      </c>
    </row>
    <row r="2375" spans="2:21" x14ac:dyDescent="0.2">
      <c r="B2375" s="1" t="str">
        <f>IF(Tablas!B2373="","",Tablas!B2373)</f>
        <v/>
      </c>
      <c r="C2375" s="1" t="str">
        <f>IF(Tablas!C2373="","",Tablas!C2373)</f>
        <v/>
      </c>
      <c r="D2375" s="1" t="str">
        <f>IF(Tablas!D2373="","",Tablas!D2373)</f>
        <v/>
      </c>
      <c r="E2375" s="1" t="str">
        <f>IF(Tablas!E2373="","",Tablas!E2373)</f>
        <v/>
      </c>
      <c r="F2375" s="1" t="str">
        <f>IF(Tablas!F2373="","",Tablas!F2373)</f>
        <v/>
      </c>
      <c r="G2375" s="1" t="str">
        <f>IF(Tablas!I2373="","",Tablas!I2373)</f>
        <v/>
      </c>
      <c r="H2375" s="1" t="s">
        <v>911</v>
      </c>
      <c r="I2375" s="39" t="str">
        <f>IF($B2375="","",-SUMIFS(Tabla7[Cantidad],Tabla7[Código del producto],$B2375,Tabla7[Tipo de movimiento],"SALIDA",Tabla7[Mes],I$5))</f>
        <v/>
      </c>
      <c r="J2375" s="39" t="str">
        <f>IF($B2375="","",-SUMIFS(Tabla7[Cantidad],Tabla7[Código del producto],$B2375,Tabla7[Tipo de movimiento],"SALIDA",Tabla7[Mes],J$5))</f>
        <v/>
      </c>
      <c r="K2375" s="39" t="str">
        <f>IF($B2375="","",-SUMIFS(Tabla7[Cantidad],Tabla7[Código del producto],$B2375,Tabla7[Tipo de movimiento],"SALIDA",Tabla7[Mes],K$5))</f>
        <v/>
      </c>
      <c r="L2375" s="39" t="str">
        <f>IF($B2375="","",-SUMIFS(Tabla7[Cantidad],Tabla7[Código del producto],$B2375,Tabla7[Tipo de movimiento],"SALIDA",Tabla7[Mes],L$5))</f>
        <v/>
      </c>
      <c r="M2375" s="39" t="str">
        <f>IF($B2375="","",-SUMIFS(Tabla7[Cantidad],Tabla7[Código del producto],$B2375,Tabla7[Tipo de movimiento],"SALIDA",Tabla7[Mes],M$5))</f>
        <v/>
      </c>
      <c r="N2375" s="39" t="str">
        <f>IF($B2375="","",-SUMIFS(Tabla7[Cantidad],Tabla7[Código del producto],$B2375,Tabla7[Tipo de movimiento],"SALIDA",Tabla7[Mes],N$5))</f>
        <v/>
      </c>
      <c r="O2375" s="39" t="str">
        <f>IF($B2375="","",-SUMIFS(Tabla7[Cantidad],Tabla7[Código del producto],$B2375,Tabla7[Tipo de movimiento],"SALIDA",Tabla7[Mes],O$5))</f>
        <v/>
      </c>
      <c r="P2375" s="39" t="str">
        <f>IF($B2375="","",-SUMIFS(Tabla7[Cantidad],Tabla7[Código del producto],$B2375,Tabla7[Tipo de movimiento],"SALIDA",Tabla7[Mes],P$5))</f>
        <v/>
      </c>
      <c r="Q2375" s="39" t="str">
        <f t="shared" ref="Q2375:Q2438" si="111">IF($B2375="","",IFERROR(AVERAGE(N2375:P2375),0))</f>
        <v/>
      </c>
      <c r="R2375" s="51" t="str">
        <f>IF($B2375="","",IFERROR(VLOOKUP($B2375,'ABC rotación'!$C:$G,5,0),"C"))</f>
        <v/>
      </c>
      <c r="S2375" s="41" t="str">
        <f t="shared" ref="S2375:S2438" si="112">IF($B2375="","",IFERROR(H2375/Q2375*30,0))</f>
        <v/>
      </c>
      <c r="T2375" s="40" t="str">
        <f t="shared" ref="T2375:T2438" si="113">IF($B2375="","",S2375/F2375)</f>
        <v/>
      </c>
      <c r="U2375" s="23" t="str">
        <f>IF($B2375="","",VLOOKUP($T2375,Tablas!$X$14:$Y$17,2,1))</f>
        <v/>
      </c>
    </row>
    <row r="2376" spans="2:21" x14ac:dyDescent="0.2">
      <c r="B2376" s="1" t="str">
        <f>IF(Tablas!B2374="","",Tablas!B2374)</f>
        <v/>
      </c>
      <c r="C2376" s="1" t="str">
        <f>IF(Tablas!C2374="","",Tablas!C2374)</f>
        <v/>
      </c>
      <c r="D2376" s="1" t="str">
        <f>IF(Tablas!D2374="","",Tablas!D2374)</f>
        <v/>
      </c>
      <c r="E2376" s="1" t="str">
        <f>IF(Tablas!E2374="","",Tablas!E2374)</f>
        <v/>
      </c>
      <c r="F2376" s="1" t="str">
        <f>IF(Tablas!F2374="","",Tablas!F2374)</f>
        <v/>
      </c>
      <c r="G2376" s="1" t="str">
        <f>IF(Tablas!I2374="","",Tablas!I2374)</f>
        <v/>
      </c>
      <c r="H2376" s="1" t="s">
        <v>911</v>
      </c>
      <c r="I2376" s="39" t="str">
        <f>IF($B2376="","",-SUMIFS(Tabla7[Cantidad],Tabla7[Código del producto],$B2376,Tabla7[Tipo de movimiento],"SALIDA",Tabla7[Mes],I$5))</f>
        <v/>
      </c>
      <c r="J2376" s="39" t="str">
        <f>IF($B2376="","",-SUMIFS(Tabla7[Cantidad],Tabla7[Código del producto],$B2376,Tabla7[Tipo de movimiento],"SALIDA",Tabla7[Mes],J$5))</f>
        <v/>
      </c>
      <c r="K2376" s="39" t="str">
        <f>IF($B2376="","",-SUMIFS(Tabla7[Cantidad],Tabla7[Código del producto],$B2376,Tabla7[Tipo de movimiento],"SALIDA",Tabla7[Mes],K$5))</f>
        <v/>
      </c>
      <c r="L2376" s="39" t="str">
        <f>IF($B2376="","",-SUMIFS(Tabla7[Cantidad],Tabla7[Código del producto],$B2376,Tabla7[Tipo de movimiento],"SALIDA",Tabla7[Mes],L$5))</f>
        <v/>
      </c>
      <c r="M2376" s="39" t="str">
        <f>IF($B2376="","",-SUMIFS(Tabla7[Cantidad],Tabla7[Código del producto],$B2376,Tabla7[Tipo de movimiento],"SALIDA",Tabla7[Mes],M$5))</f>
        <v/>
      </c>
      <c r="N2376" s="39" t="str">
        <f>IF($B2376="","",-SUMIFS(Tabla7[Cantidad],Tabla7[Código del producto],$B2376,Tabla7[Tipo de movimiento],"SALIDA",Tabla7[Mes],N$5))</f>
        <v/>
      </c>
      <c r="O2376" s="39" t="str">
        <f>IF($B2376="","",-SUMIFS(Tabla7[Cantidad],Tabla7[Código del producto],$B2376,Tabla7[Tipo de movimiento],"SALIDA",Tabla7[Mes],O$5))</f>
        <v/>
      </c>
      <c r="P2376" s="39" t="str">
        <f>IF($B2376="","",-SUMIFS(Tabla7[Cantidad],Tabla7[Código del producto],$B2376,Tabla7[Tipo de movimiento],"SALIDA",Tabla7[Mes],P$5))</f>
        <v/>
      </c>
      <c r="Q2376" s="39" t="str">
        <f t="shared" si="111"/>
        <v/>
      </c>
      <c r="R2376" s="51" t="str">
        <f>IF($B2376="","",IFERROR(VLOOKUP($B2376,'ABC rotación'!$C:$G,5,0),"C"))</f>
        <v/>
      </c>
      <c r="S2376" s="41" t="str">
        <f t="shared" si="112"/>
        <v/>
      </c>
      <c r="T2376" s="40" t="str">
        <f t="shared" si="113"/>
        <v/>
      </c>
      <c r="U2376" s="23" t="str">
        <f>IF($B2376="","",VLOOKUP($T2376,Tablas!$X$14:$Y$17,2,1))</f>
        <v/>
      </c>
    </row>
    <row r="2377" spans="2:21" x14ac:dyDescent="0.2">
      <c r="B2377" s="1" t="str">
        <f>IF(Tablas!B2375="","",Tablas!B2375)</f>
        <v/>
      </c>
      <c r="C2377" s="1" t="str">
        <f>IF(Tablas!C2375="","",Tablas!C2375)</f>
        <v/>
      </c>
      <c r="D2377" s="1" t="str">
        <f>IF(Tablas!D2375="","",Tablas!D2375)</f>
        <v/>
      </c>
      <c r="E2377" s="1" t="str">
        <f>IF(Tablas!E2375="","",Tablas!E2375)</f>
        <v/>
      </c>
      <c r="F2377" s="1" t="str">
        <f>IF(Tablas!F2375="","",Tablas!F2375)</f>
        <v/>
      </c>
      <c r="G2377" s="1" t="str">
        <f>IF(Tablas!I2375="","",Tablas!I2375)</f>
        <v/>
      </c>
      <c r="H2377" s="1" t="s">
        <v>911</v>
      </c>
      <c r="I2377" s="39" t="str">
        <f>IF($B2377="","",-SUMIFS(Tabla7[Cantidad],Tabla7[Código del producto],$B2377,Tabla7[Tipo de movimiento],"SALIDA",Tabla7[Mes],I$5))</f>
        <v/>
      </c>
      <c r="J2377" s="39" t="str">
        <f>IF($B2377="","",-SUMIFS(Tabla7[Cantidad],Tabla7[Código del producto],$B2377,Tabla7[Tipo de movimiento],"SALIDA",Tabla7[Mes],J$5))</f>
        <v/>
      </c>
      <c r="K2377" s="39" t="str">
        <f>IF($B2377="","",-SUMIFS(Tabla7[Cantidad],Tabla7[Código del producto],$B2377,Tabla7[Tipo de movimiento],"SALIDA",Tabla7[Mes],K$5))</f>
        <v/>
      </c>
      <c r="L2377" s="39" t="str">
        <f>IF($B2377="","",-SUMIFS(Tabla7[Cantidad],Tabla7[Código del producto],$B2377,Tabla7[Tipo de movimiento],"SALIDA",Tabla7[Mes],L$5))</f>
        <v/>
      </c>
      <c r="M2377" s="39" t="str">
        <f>IF($B2377="","",-SUMIFS(Tabla7[Cantidad],Tabla7[Código del producto],$B2377,Tabla7[Tipo de movimiento],"SALIDA",Tabla7[Mes],M$5))</f>
        <v/>
      </c>
      <c r="N2377" s="39" t="str">
        <f>IF($B2377="","",-SUMIFS(Tabla7[Cantidad],Tabla7[Código del producto],$B2377,Tabla7[Tipo de movimiento],"SALIDA",Tabla7[Mes],N$5))</f>
        <v/>
      </c>
      <c r="O2377" s="39" t="str">
        <f>IF($B2377="","",-SUMIFS(Tabla7[Cantidad],Tabla7[Código del producto],$B2377,Tabla7[Tipo de movimiento],"SALIDA",Tabla7[Mes],O$5))</f>
        <v/>
      </c>
      <c r="P2377" s="39" t="str">
        <f>IF($B2377="","",-SUMIFS(Tabla7[Cantidad],Tabla7[Código del producto],$B2377,Tabla7[Tipo de movimiento],"SALIDA",Tabla7[Mes],P$5))</f>
        <v/>
      </c>
      <c r="Q2377" s="39" t="str">
        <f t="shared" si="111"/>
        <v/>
      </c>
      <c r="R2377" s="51" t="str">
        <f>IF($B2377="","",IFERROR(VLOOKUP($B2377,'ABC rotación'!$C:$G,5,0),"C"))</f>
        <v/>
      </c>
      <c r="S2377" s="41" t="str">
        <f t="shared" si="112"/>
        <v/>
      </c>
      <c r="T2377" s="40" t="str">
        <f t="shared" si="113"/>
        <v/>
      </c>
      <c r="U2377" s="23" t="str">
        <f>IF($B2377="","",VLOOKUP($T2377,Tablas!$X$14:$Y$17,2,1))</f>
        <v/>
      </c>
    </row>
    <row r="2378" spans="2:21" x14ac:dyDescent="0.2">
      <c r="B2378" s="1" t="str">
        <f>IF(Tablas!B2376="","",Tablas!B2376)</f>
        <v/>
      </c>
      <c r="C2378" s="1" t="str">
        <f>IF(Tablas!C2376="","",Tablas!C2376)</f>
        <v/>
      </c>
      <c r="D2378" s="1" t="str">
        <f>IF(Tablas!D2376="","",Tablas!D2376)</f>
        <v/>
      </c>
      <c r="E2378" s="1" t="str">
        <f>IF(Tablas!E2376="","",Tablas!E2376)</f>
        <v/>
      </c>
      <c r="F2378" s="1" t="str">
        <f>IF(Tablas!F2376="","",Tablas!F2376)</f>
        <v/>
      </c>
      <c r="G2378" s="1" t="str">
        <f>IF(Tablas!I2376="","",Tablas!I2376)</f>
        <v/>
      </c>
      <c r="H2378" s="1" t="s">
        <v>911</v>
      </c>
      <c r="I2378" s="39" t="str">
        <f>IF($B2378="","",-SUMIFS(Tabla7[Cantidad],Tabla7[Código del producto],$B2378,Tabla7[Tipo de movimiento],"SALIDA",Tabla7[Mes],I$5))</f>
        <v/>
      </c>
      <c r="J2378" s="39" t="str">
        <f>IF($B2378="","",-SUMIFS(Tabla7[Cantidad],Tabla7[Código del producto],$B2378,Tabla7[Tipo de movimiento],"SALIDA",Tabla7[Mes],J$5))</f>
        <v/>
      </c>
      <c r="K2378" s="39" t="str">
        <f>IF($B2378="","",-SUMIFS(Tabla7[Cantidad],Tabla7[Código del producto],$B2378,Tabla7[Tipo de movimiento],"SALIDA",Tabla7[Mes],K$5))</f>
        <v/>
      </c>
      <c r="L2378" s="39" t="str">
        <f>IF($B2378="","",-SUMIFS(Tabla7[Cantidad],Tabla7[Código del producto],$B2378,Tabla7[Tipo de movimiento],"SALIDA",Tabla7[Mes],L$5))</f>
        <v/>
      </c>
      <c r="M2378" s="39" t="str">
        <f>IF($B2378="","",-SUMIFS(Tabla7[Cantidad],Tabla7[Código del producto],$B2378,Tabla7[Tipo de movimiento],"SALIDA",Tabla7[Mes],M$5))</f>
        <v/>
      </c>
      <c r="N2378" s="39" t="str">
        <f>IF($B2378="","",-SUMIFS(Tabla7[Cantidad],Tabla7[Código del producto],$B2378,Tabla7[Tipo de movimiento],"SALIDA",Tabla7[Mes],N$5))</f>
        <v/>
      </c>
      <c r="O2378" s="39" t="str">
        <f>IF($B2378="","",-SUMIFS(Tabla7[Cantidad],Tabla7[Código del producto],$B2378,Tabla7[Tipo de movimiento],"SALIDA",Tabla7[Mes],O$5))</f>
        <v/>
      </c>
      <c r="P2378" s="39" t="str">
        <f>IF($B2378="","",-SUMIFS(Tabla7[Cantidad],Tabla7[Código del producto],$B2378,Tabla7[Tipo de movimiento],"SALIDA",Tabla7[Mes],P$5))</f>
        <v/>
      </c>
      <c r="Q2378" s="39" t="str">
        <f t="shared" si="111"/>
        <v/>
      </c>
      <c r="R2378" s="51" t="str">
        <f>IF($B2378="","",IFERROR(VLOOKUP($B2378,'ABC rotación'!$C:$G,5,0),"C"))</f>
        <v/>
      </c>
      <c r="S2378" s="41" t="str">
        <f t="shared" si="112"/>
        <v/>
      </c>
      <c r="T2378" s="40" t="str">
        <f t="shared" si="113"/>
        <v/>
      </c>
      <c r="U2378" s="23" t="str">
        <f>IF($B2378="","",VLOOKUP($T2378,Tablas!$X$14:$Y$17,2,1))</f>
        <v/>
      </c>
    </row>
    <row r="2379" spans="2:21" x14ac:dyDescent="0.2">
      <c r="B2379" s="1" t="str">
        <f>IF(Tablas!B2377="","",Tablas!B2377)</f>
        <v/>
      </c>
      <c r="C2379" s="1" t="str">
        <f>IF(Tablas!C2377="","",Tablas!C2377)</f>
        <v/>
      </c>
      <c r="D2379" s="1" t="str">
        <f>IF(Tablas!D2377="","",Tablas!D2377)</f>
        <v/>
      </c>
      <c r="E2379" s="1" t="str">
        <f>IF(Tablas!E2377="","",Tablas!E2377)</f>
        <v/>
      </c>
      <c r="F2379" s="1" t="str">
        <f>IF(Tablas!F2377="","",Tablas!F2377)</f>
        <v/>
      </c>
      <c r="G2379" s="1" t="str">
        <f>IF(Tablas!I2377="","",Tablas!I2377)</f>
        <v/>
      </c>
      <c r="H2379" s="1" t="s">
        <v>911</v>
      </c>
      <c r="I2379" s="39" t="str">
        <f>IF($B2379="","",-SUMIFS(Tabla7[Cantidad],Tabla7[Código del producto],$B2379,Tabla7[Tipo de movimiento],"SALIDA",Tabla7[Mes],I$5))</f>
        <v/>
      </c>
      <c r="J2379" s="39" t="str">
        <f>IF($B2379="","",-SUMIFS(Tabla7[Cantidad],Tabla7[Código del producto],$B2379,Tabla7[Tipo de movimiento],"SALIDA",Tabla7[Mes],J$5))</f>
        <v/>
      </c>
      <c r="K2379" s="39" t="str">
        <f>IF($B2379="","",-SUMIFS(Tabla7[Cantidad],Tabla7[Código del producto],$B2379,Tabla7[Tipo de movimiento],"SALIDA",Tabla7[Mes],K$5))</f>
        <v/>
      </c>
      <c r="L2379" s="39" t="str">
        <f>IF($B2379="","",-SUMIFS(Tabla7[Cantidad],Tabla7[Código del producto],$B2379,Tabla7[Tipo de movimiento],"SALIDA",Tabla7[Mes],L$5))</f>
        <v/>
      </c>
      <c r="M2379" s="39" t="str">
        <f>IF($B2379="","",-SUMIFS(Tabla7[Cantidad],Tabla7[Código del producto],$B2379,Tabla7[Tipo de movimiento],"SALIDA",Tabla7[Mes],M$5))</f>
        <v/>
      </c>
      <c r="N2379" s="39" t="str">
        <f>IF($B2379="","",-SUMIFS(Tabla7[Cantidad],Tabla7[Código del producto],$B2379,Tabla7[Tipo de movimiento],"SALIDA",Tabla7[Mes],N$5))</f>
        <v/>
      </c>
      <c r="O2379" s="39" t="str">
        <f>IF($B2379="","",-SUMIFS(Tabla7[Cantidad],Tabla7[Código del producto],$B2379,Tabla7[Tipo de movimiento],"SALIDA",Tabla7[Mes],O$5))</f>
        <v/>
      </c>
      <c r="P2379" s="39" t="str">
        <f>IF($B2379="","",-SUMIFS(Tabla7[Cantidad],Tabla7[Código del producto],$B2379,Tabla7[Tipo de movimiento],"SALIDA",Tabla7[Mes],P$5))</f>
        <v/>
      </c>
      <c r="Q2379" s="39" t="str">
        <f t="shared" si="111"/>
        <v/>
      </c>
      <c r="R2379" s="51" t="str">
        <f>IF($B2379="","",IFERROR(VLOOKUP($B2379,'ABC rotación'!$C:$G,5,0),"C"))</f>
        <v/>
      </c>
      <c r="S2379" s="41" t="str">
        <f t="shared" si="112"/>
        <v/>
      </c>
      <c r="T2379" s="40" t="str">
        <f t="shared" si="113"/>
        <v/>
      </c>
      <c r="U2379" s="23" t="str">
        <f>IF($B2379="","",VLOOKUP($T2379,Tablas!$X$14:$Y$17,2,1))</f>
        <v/>
      </c>
    </row>
    <row r="2380" spans="2:21" x14ac:dyDescent="0.2">
      <c r="B2380" s="1" t="str">
        <f>IF(Tablas!B2378="","",Tablas!B2378)</f>
        <v/>
      </c>
      <c r="C2380" s="1" t="str">
        <f>IF(Tablas!C2378="","",Tablas!C2378)</f>
        <v/>
      </c>
      <c r="D2380" s="1" t="str">
        <f>IF(Tablas!D2378="","",Tablas!D2378)</f>
        <v/>
      </c>
      <c r="E2380" s="1" t="str">
        <f>IF(Tablas!E2378="","",Tablas!E2378)</f>
        <v/>
      </c>
      <c r="F2380" s="1" t="str">
        <f>IF(Tablas!F2378="","",Tablas!F2378)</f>
        <v/>
      </c>
      <c r="G2380" s="1" t="str">
        <f>IF(Tablas!I2378="","",Tablas!I2378)</f>
        <v/>
      </c>
      <c r="H2380" s="1" t="s">
        <v>911</v>
      </c>
      <c r="I2380" s="39" t="str">
        <f>IF($B2380="","",-SUMIFS(Tabla7[Cantidad],Tabla7[Código del producto],$B2380,Tabla7[Tipo de movimiento],"SALIDA",Tabla7[Mes],I$5))</f>
        <v/>
      </c>
      <c r="J2380" s="39" t="str">
        <f>IF($B2380="","",-SUMIFS(Tabla7[Cantidad],Tabla7[Código del producto],$B2380,Tabla7[Tipo de movimiento],"SALIDA",Tabla7[Mes],J$5))</f>
        <v/>
      </c>
      <c r="K2380" s="39" t="str">
        <f>IF($B2380="","",-SUMIFS(Tabla7[Cantidad],Tabla7[Código del producto],$B2380,Tabla7[Tipo de movimiento],"SALIDA",Tabla7[Mes],K$5))</f>
        <v/>
      </c>
      <c r="L2380" s="39" t="str">
        <f>IF($B2380="","",-SUMIFS(Tabla7[Cantidad],Tabla7[Código del producto],$B2380,Tabla7[Tipo de movimiento],"SALIDA",Tabla7[Mes],L$5))</f>
        <v/>
      </c>
      <c r="M2380" s="39" t="str">
        <f>IF($B2380="","",-SUMIFS(Tabla7[Cantidad],Tabla7[Código del producto],$B2380,Tabla7[Tipo de movimiento],"SALIDA",Tabla7[Mes],M$5))</f>
        <v/>
      </c>
      <c r="N2380" s="39" t="str">
        <f>IF($B2380="","",-SUMIFS(Tabla7[Cantidad],Tabla7[Código del producto],$B2380,Tabla7[Tipo de movimiento],"SALIDA",Tabla7[Mes],N$5))</f>
        <v/>
      </c>
      <c r="O2380" s="39" t="str">
        <f>IF($B2380="","",-SUMIFS(Tabla7[Cantidad],Tabla7[Código del producto],$B2380,Tabla7[Tipo de movimiento],"SALIDA",Tabla7[Mes],O$5))</f>
        <v/>
      </c>
      <c r="P2380" s="39" t="str">
        <f>IF($B2380="","",-SUMIFS(Tabla7[Cantidad],Tabla7[Código del producto],$B2380,Tabla7[Tipo de movimiento],"SALIDA",Tabla7[Mes],P$5))</f>
        <v/>
      </c>
      <c r="Q2380" s="39" t="str">
        <f t="shared" si="111"/>
        <v/>
      </c>
      <c r="R2380" s="51" t="str">
        <f>IF($B2380="","",IFERROR(VLOOKUP($B2380,'ABC rotación'!$C:$G,5,0),"C"))</f>
        <v/>
      </c>
      <c r="S2380" s="41" t="str">
        <f t="shared" si="112"/>
        <v/>
      </c>
      <c r="T2380" s="40" t="str">
        <f t="shared" si="113"/>
        <v/>
      </c>
      <c r="U2380" s="23" t="str">
        <f>IF($B2380="","",VLOOKUP($T2380,Tablas!$X$14:$Y$17,2,1))</f>
        <v/>
      </c>
    </row>
    <row r="2381" spans="2:21" x14ac:dyDescent="0.2">
      <c r="B2381" s="1" t="str">
        <f>IF(Tablas!B2379="","",Tablas!B2379)</f>
        <v/>
      </c>
      <c r="C2381" s="1" t="str">
        <f>IF(Tablas!C2379="","",Tablas!C2379)</f>
        <v/>
      </c>
      <c r="D2381" s="1" t="str">
        <f>IF(Tablas!D2379="","",Tablas!D2379)</f>
        <v/>
      </c>
      <c r="E2381" s="1" t="str">
        <f>IF(Tablas!E2379="","",Tablas!E2379)</f>
        <v/>
      </c>
      <c r="F2381" s="1" t="str">
        <f>IF(Tablas!F2379="","",Tablas!F2379)</f>
        <v/>
      </c>
      <c r="G2381" s="1" t="str">
        <f>IF(Tablas!I2379="","",Tablas!I2379)</f>
        <v/>
      </c>
      <c r="H2381" s="1" t="s">
        <v>911</v>
      </c>
      <c r="I2381" s="39" t="str">
        <f>IF($B2381="","",-SUMIFS(Tabla7[Cantidad],Tabla7[Código del producto],$B2381,Tabla7[Tipo de movimiento],"SALIDA",Tabla7[Mes],I$5))</f>
        <v/>
      </c>
      <c r="J2381" s="39" t="str">
        <f>IF($B2381="","",-SUMIFS(Tabla7[Cantidad],Tabla7[Código del producto],$B2381,Tabla7[Tipo de movimiento],"SALIDA",Tabla7[Mes],J$5))</f>
        <v/>
      </c>
      <c r="K2381" s="39" t="str">
        <f>IF($B2381="","",-SUMIFS(Tabla7[Cantidad],Tabla7[Código del producto],$B2381,Tabla7[Tipo de movimiento],"SALIDA",Tabla7[Mes],K$5))</f>
        <v/>
      </c>
      <c r="L2381" s="39" t="str">
        <f>IF($B2381="","",-SUMIFS(Tabla7[Cantidad],Tabla7[Código del producto],$B2381,Tabla7[Tipo de movimiento],"SALIDA",Tabla7[Mes],L$5))</f>
        <v/>
      </c>
      <c r="M2381" s="39" t="str">
        <f>IF($B2381="","",-SUMIFS(Tabla7[Cantidad],Tabla7[Código del producto],$B2381,Tabla7[Tipo de movimiento],"SALIDA",Tabla7[Mes],M$5))</f>
        <v/>
      </c>
      <c r="N2381" s="39" t="str">
        <f>IF($B2381="","",-SUMIFS(Tabla7[Cantidad],Tabla7[Código del producto],$B2381,Tabla7[Tipo de movimiento],"SALIDA",Tabla7[Mes],N$5))</f>
        <v/>
      </c>
      <c r="O2381" s="39" t="str">
        <f>IF($B2381="","",-SUMIFS(Tabla7[Cantidad],Tabla7[Código del producto],$B2381,Tabla7[Tipo de movimiento],"SALIDA",Tabla7[Mes],O$5))</f>
        <v/>
      </c>
      <c r="P2381" s="39" t="str">
        <f>IF($B2381="","",-SUMIFS(Tabla7[Cantidad],Tabla7[Código del producto],$B2381,Tabla7[Tipo de movimiento],"SALIDA",Tabla7[Mes],P$5))</f>
        <v/>
      </c>
      <c r="Q2381" s="39" t="str">
        <f t="shared" si="111"/>
        <v/>
      </c>
      <c r="R2381" s="51" t="str">
        <f>IF($B2381="","",IFERROR(VLOOKUP($B2381,'ABC rotación'!$C:$G,5,0),"C"))</f>
        <v/>
      </c>
      <c r="S2381" s="41" t="str">
        <f t="shared" si="112"/>
        <v/>
      </c>
      <c r="T2381" s="40" t="str">
        <f t="shared" si="113"/>
        <v/>
      </c>
      <c r="U2381" s="23" t="str">
        <f>IF($B2381="","",VLOOKUP($T2381,Tablas!$X$14:$Y$17,2,1))</f>
        <v/>
      </c>
    </row>
    <row r="2382" spans="2:21" x14ac:dyDescent="0.2">
      <c r="B2382" s="1" t="str">
        <f>IF(Tablas!B2380="","",Tablas!B2380)</f>
        <v/>
      </c>
      <c r="C2382" s="1" t="str">
        <f>IF(Tablas!C2380="","",Tablas!C2380)</f>
        <v/>
      </c>
      <c r="D2382" s="1" t="str">
        <f>IF(Tablas!D2380="","",Tablas!D2380)</f>
        <v/>
      </c>
      <c r="E2382" s="1" t="str">
        <f>IF(Tablas!E2380="","",Tablas!E2380)</f>
        <v/>
      </c>
      <c r="F2382" s="1" t="str">
        <f>IF(Tablas!F2380="","",Tablas!F2380)</f>
        <v/>
      </c>
      <c r="G2382" s="1" t="str">
        <f>IF(Tablas!I2380="","",Tablas!I2380)</f>
        <v/>
      </c>
      <c r="H2382" s="1" t="s">
        <v>911</v>
      </c>
      <c r="I2382" s="39" t="str">
        <f>IF($B2382="","",-SUMIFS(Tabla7[Cantidad],Tabla7[Código del producto],$B2382,Tabla7[Tipo de movimiento],"SALIDA",Tabla7[Mes],I$5))</f>
        <v/>
      </c>
      <c r="J2382" s="39" t="str">
        <f>IF($B2382="","",-SUMIFS(Tabla7[Cantidad],Tabla7[Código del producto],$B2382,Tabla7[Tipo de movimiento],"SALIDA",Tabla7[Mes],J$5))</f>
        <v/>
      </c>
      <c r="K2382" s="39" t="str">
        <f>IF($B2382="","",-SUMIFS(Tabla7[Cantidad],Tabla7[Código del producto],$B2382,Tabla7[Tipo de movimiento],"SALIDA",Tabla7[Mes],K$5))</f>
        <v/>
      </c>
      <c r="L2382" s="39" t="str">
        <f>IF($B2382="","",-SUMIFS(Tabla7[Cantidad],Tabla7[Código del producto],$B2382,Tabla7[Tipo de movimiento],"SALIDA",Tabla7[Mes],L$5))</f>
        <v/>
      </c>
      <c r="M2382" s="39" t="str">
        <f>IF($B2382="","",-SUMIFS(Tabla7[Cantidad],Tabla7[Código del producto],$B2382,Tabla7[Tipo de movimiento],"SALIDA",Tabla7[Mes],M$5))</f>
        <v/>
      </c>
      <c r="N2382" s="39" t="str">
        <f>IF($B2382="","",-SUMIFS(Tabla7[Cantidad],Tabla7[Código del producto],$B2382,Tabla7[Tipo de movimiento],"SALIDA",Tabla7[Mes],N$5))</f>
        <v/>
      </c>
      <c r="O2382" s="39" t="str">
        <f>IF($B2382="","",-SUMIFS(Tabla7[Cantidad],Tabla7[Código del producto],$B2382,Tabla7[Tipo de movimiento],"SALIDA",Tabla7[Mes],O$5))</f>
        <v/>
      </c>
      <c r="P2382" s="39" t="str">
        <f>IF($B2382="","",-SUMIFS(Tabla7[Cantidad],Tabla7[Código del producto],$B2382,Tabla7[Tipo de movimiento],"SALIDA",Tabla7[Mes],P$5))</f>
        <v/>
      </c>
      <c r="Q2382" s="39" t="str">
        <f t="shared" si="111"/>
        <v/>
      </c>
      <c r="R2382" s="51" t="str">
        <f>IF($B2382="","",IFERROR(VLOOKUP($B2382,'ABC rotación'!$C:$G,5,0),"C"))</f>
        <v/>
      </c>
      <c r="S2382" s="41" t="str">
        <f t="shared" si="112"/>
        <v/>
      </c>
      <c r="T2382" s="40" t="str">
        <f t="shared" si="113"/>
        <v/>
      </c>
      <c r="U2382" s="23" t="str">
        <f>IF($B2382="","",VLOOKUP($T2382,Tablas!$X$14:$Y$17,2,1))</f>
        <v/>
      </c>
    </row>
    <row r="2383" spans="2:21" x14ac:dyDescent="0.2">
      <c r="B2383" s="1" t="str">
        <f>IF(Tablas!B2381="","",Tablas!B2381)</f>
        <v/>
      </c>
      <c r="C2383" s="1" t="str">
        <f>IF(Tablas!C2381="","",Tablas!C2381)</f>
        <v/>
      </c>
      <c r="D2383" s="1" t="str">
        <f>IF(Tablas!D2381="","",Tablas!D2381)</f>
        <v/>
      </c>
      <c r="E2383" s="1" t="str">
        <f>IF(Tablas!E2381="","",Tablas!E2381)</f>
        <v/>
      </c>
      <c r="F2383" s="1" t="str">
        <f>IF(Tablas!F2381="","",Tablas!F2381)</f>
        <v/>
      </c>
      <c r="G2383" s="1" t="str">
        <f>IF(Tablas!I2381="","",Tablas!I2381)</f>
        <v/>
      </c>
      <c r="H2383" s="1" t="s">
        <v>911</v>
      </c>
      <c r="I2383" s="39" t="str">
        <f>IF($B2383="","",-SUMIFS(Tabla7[Cantidad],Tabla7[Código del producto],$B2383,Tabla7[Tipo de movimiento],"SALIDA",Tabla7[Mes],I$5))</f>
        <v/>
      </c>
      <c r="J2383" s="39" t="str">
        <f>IF($B2383="","",-SUMIFS(Tabla7[Cantidad],Tabla7[Código del producto],$B2383,Tabla7[Tipo de movimiento],"SALIDA",Tabla7[Mes],J$5))</f>
        <v/>
      </c>
      <c r="K2383" s="39" t="str">
        <f>IF($B2383="","",-SUMIFS(Tabla7[Cantidad],Tabla7[Código del producto],$B2383,Tabla7[Tipo de movimiento],"SALIDA",Tabla7[Mes],K$5))</f>
        <v/>
      </c>
      <c r="L2383" s="39" t="str">
        <f>IF($B2383="","",-SUMIFS(Tabla7[Cantidad],Tabla7[Código del producto],$B2383,Tabla7[Tipo de movimiento],"SALIDA",Tabla7[Mes],L$5))</f>
        <v/>
      </c>
      <c r="M2383" s="39" t="str">
        <f>IF($B2383="","",-SUMIFS(Tabla7[Cantidad],Tabla7[Código del producto],$B2383,Tabla7[Tipo de movimiento],"SALIDA",Tabla7[Mes],M$5))</f>
        <v/>
      </c>
      <c r="N2383" s="39" t="str">
        <f>IF($B2383="","",-SUMIFS(Tabla7[Cantidad],Tabla7[Código del producto],$B2383,Tabla7[Tipo de movimiento],"SALIDA",Tabla7[Mes],N$5))</f>
        <v/>
      </c>
      <c r="O2383" s="39" t="str">
        <f>IF($B2383="","",-SUMIFS(Tabla7[Cantidad],Tabla7[Código del producto],$B2383,Tabla7[Tipo de movimiento],"SALIDA",Tabla7[Mes],O$5))</f>
        <v/>
      </c>
      <c r="P2383" s="39" t="str">
        <f>IF($B2383="","",-SUMIFS(Tabla7[Cantidad],Tabla7[Código del producto],$B2383,Tabla7[Tipo de movimiento],"SALIDA",Tabla7[Mes],P$5))</f>
        <v/>
      </c>
      <c r="Q2383" s="39" t="str">
        <f t="shared" si="111"/>
        <v/>
      </c>
      <c r="R2383" s="51" t="str">
        <f>IF($B2383="","",IFERROR(VLOOKUP($B2383,'ABC rotación'!$C:$G,5,0),"C"))</f>
        <v/>
      </c>
      <c r="S2383" s="41" t="str">
        <f t="shared" si="112"/>
        <v/>
      </c>
      <c r="T2383" s="40" t="str">
        <f t="shared" si="113"/>
        <v/>
      </c>
      <c r="U2383" s="23" t="str">
        <f>IF($B2383="","",VLOOKUP($T2383,Tablas!$X$14:$Y$17,2,1))</f>
        <v/>
      </c>
    </row>
    <row r="2384" spans="2:21" x14ac:dyDescent="0.2">
      <c r="B2384" s="1" t="str">
        <f>IF(Tablas!B2382="","",Tablas!B2382)</f>
        <v/>
      </c>
      <c r="C2384" s="1" t="str">
        <f>IF(Tablas!C2382="","",Tablas!C2382)</f>
        <v/>
      </c>
      <c r="D2384" s="1" t="str">
        <f>IF(Tablas!D2382="","",Tablas!D2382)</f>
        <v/>
      </c>
      <c r="E2384" s="1" t="str">
        <f>IF(Tablas!E2382="","",Tablas!E2382)</f>
        <v/>
      </c>
      <c r="F2384" s="1" t="str">
        <f>IF(Tablas!F2382="","",Tablas!F2382)</f>
        <v/>
      </c>
      <c r="G2384" s="1" t="str">
        <f>IF(Tablas!I2382="","",Tablas!I2382)</f>
        <v/>
      </c>
      <c r="H2384" s="1" t="s">
        <v>911</v>
      </c>
      <c r="I2384" s="39" t="str">
        <f>IF($B2384="","",-SUMIFS(Tabla7[Cantidad],Tabla7[Código del producto],$B2384,Tabla7[Tipo de movimiento],"SALIDA",Tabla7[Mes],I$5))</f>
        <v/>
      </c>
      <c r="J2384" s="39" t="str">
        <f>IF($B2384="","",-SUMIFS(Tabla7[Cantidad],Tabla7[Código del producto],$B2384,Tabla7[Tipo de movimiento],"SALIDA",Tabla7[Mes],J$5))</f>
        <v/>
      </c>
      <c r="K2384" s="39" t="str">
        <f>IF($B2384="","",-SUMIFS(Tabla7[Cantidad],Tabla7[Código del producto],$B2384,Tabla7[Tipo de movimiento],"SALIDA",Tabla7[Mes],K$5))</f>
        <v/>
      </c>
      <c r="L2384" s="39" t="str">
        <f>IF($B2384="","",-SUMIFS(Tabla7[Cantidad],Tabla7[Código del producto],$B2384,Tabla7[Tipo de movimiento],"SALIDA",Tabla7[Mes],L$5))</f>
        <v/>
      </c>
      <c r="M2384" s="39" t="str">
        <f>IF($B2384="","",-SUMIFS(Tabla7[Cantidad],Tabla7[Código del producto],$B2384,Tabla7[Tipo de movimiento],"SALIDA",Tabla7[Mes],M$5))</f>
        <v/>
      </c>
      <c r="N2384" s="39" t="str">
        <f>IF($B2384="","",-SUMIFS(Tabla7[Cantidad],Tabla7[Código del producto],$B2384,Tabla7[Tipo de movimiento],"SALIDA",Tabla7[Mes],N$5))</f>
        <v/>
      </c>
      <c r="O2384" s="39" t="str">
        <f>IF($B2384="","",-SUMIFS(Tabla7[Cantidad],Tabla7[Código del producto],$B2384,Tabla7[Tipo de movimiento],"SALIDA",Tabla7[Mes],O$5))</f>
        <v/>
      </c>
      <c r="P2384" s="39" t="str">
        <f>IF($B2384="","",-SUMIFS(Tabla7[Cantidad],Tabla7[Código del producto],$B2384,Tabla7[Tipo de movimiento],"SALIDA",Tabla7[Mes],P$5))</f>
        <v/>
      </c>
      <c r="Q2384" s="39" t="str">
        <f t="shared" si="111"/>
        <v/>
      </c>
      <c r="R2384" s="51" t="str">
        <f>IF($B2384="","",IFERROR(VLOOKUP($B2384,'ABC rotación'!$C:$G,5,0),"C"))</f>
        <v/>
      </c>
      <c r="S2384" s="41" t="str">
        <f t="shared" si="112"/>
        <v/>
      </c>
      <c r="T2384" s="40" t="str">
        <f t="shared" si="113"/>
        <v/>
      </c>
      <c r="U2384" s="23" t="str">
        <f>IF($B2384="","",VLOOKUP($T2384,Tablas!$X$14:$Y$17,2,1))</f>
        <v/>
      </c>
    </row>
    <row r="2385" spans="2:21" x14ac:dyDescent="0.2">
      <c r="B2385" s="1" t="str">
        <f>IF(Tablas!B2383="","",Tablas!B2383)</f>
        <v/>
      </c>
      <c r="C2385" s="1" t="str">
        <f>IF(Tablas!C2383="","",Tablas!C2383)</f>
        <v/>
      </c>
      <c r="D2385" s="1" t="str">
        <f>IF(Tablas!D2383="","",Tablas!D2383)</f>
        <v/>
      </c>
      <c r="E2385" s="1" t="str">
        <f>IF(Tablas!E2383="","",Tablas!E2383)</f>
        <v/>
      </c>
      <c r="F2385" s="1" t="str">
        <f>IF(Tablas!F2383="","",Tablas!F2383)</f>
        <v/>
      </c>
      <c r="G2385" s="1" t="str">
        <f>IF(Tablas!I2383="","",Tablas!I2383)</f>
        <v/>
      </c>
      <c r="H2385" s="1" t="s">
        <v>911</v>
      </c>
      <c r="I2385" s="39" t="str">
        <f>IF($B2385="","",-SUMIFS(Tabla7[Cantidad],Tabla7[Código del producto],$B2385,Tabla7[Tipo de movimiento],"SALIDA",Tabla7[Mes],I$5))</f>
        <v/>
      </c>
      <c r="J2385" s="39" t="str">
        <f>IF($B2385="","",-SUMIFS(Tabla7[Cantidad],Tabla7[Código del producto],$B2385,Tabla7[Tipo de movimiento],"SALIDA",Tabla7[Mes],J$5))</f>
        <v/>
      </c>
      <c r="K2385" s="39" t="str">
        <f>IF($B2385="","",-SUMIFS(Tabla7[Cantidad],Tabla7[Código del producto],$B2385,Tabla7[Tipo de movimiento],"SALIDA",Tabla7[Mes],K$5))</f>
        <v/>
      </c>
      <c r="L2385" s="39" t="str">
        <f>IF($B2385="","",-SUMIFS(Tabla7[Cantidad],Tabla7[Código del producto],$B2385,Tabla7[Tipo de movimiento],"SALIDA",Tabla7[Mes],L$5))</f>
        <v/>
      </c>
      <c r="M2385" s="39" t="str">
        <f>IF($B2385="","",-SUMIFS(Tabla7[Cantidad],Tabla7[Código del producto],$B2385,Tabla7[Tipo de movimiento],"SALIDA",Tabla7[Mes],M$5))</f>
        <v/>
      </c>
      <c r="N2385" s="39" t="str">
        <f>IF($B2385="","",-SUMIFS(Tabla7[Cantidad],Tabla7[Código del producto],$B2385,Tabla7[Tipo de movimiento],"SALIDA",Tabla7[Mes],N$5))</f>
        <v/>
      </c>
      <c r="O2385" s="39" t="str">
        <f>IF($B2385="","",-SUMIFS(Tabla7[Cantidad],Tabla7[Código del producto],$B2385,Tabla7[Tipo de movimiento],"SALIDA",Tabla7[Mes],O$5))</f>
        <v/>
      </c>
      <c r="P2385" s="39" t="str">
        <f>IF($B2385="","",-SUMIFS(Tabla7[Cantidad],Tabla7[Código del producto],$B2385,Tabla7[Tipo de movimiento],"SALIDA",Tabla7[Mes],P$5))</f>
        <v/>
      </c>
      <c r="Q2385" s="39" t="str">
        <f t="shared" si="111"/>
        <v/>
      </c>
      <c r="R2385" s="51" t="str">
        <f>IF($B2385="","",IFERROR(VLOOKUP($B2385,'ABC rotación'!$C:$G,5,0),"C"))</f>
        <v/>
      </c>
      <c r="S2385" s="41" t="str">
        <f t="shared" si="112"/>
        <v/>
      </c>
      <c r="T2385" s="40" t="str">
        <f t="shared" si="113"/>
        <v/>
      </c>
      <c r="U2385" s="23" t="str">
        <f>IF($B2385="","",VLOOKUP($T2385,Tablas!$X$14:$Y$17,2,1))</f>
        <v/>
      </c>
    </row>
    <row r="2386" spans="2:21" x14ac:dyDescent="0.2">
      <c r="B2386" s="1" t="str">
        <f>IF(Tablas!B2384="","",Tablas!B2384)</f>
        <v/>
      </c>
      <c r="C2386" s="1" t="str">
        <f>IF(Tablas!C2384="","",Tablas!C2384)</f>
        <v/>
      </c>
      <c r="D2386" s="1" t="str">
        <f>IF(Tablas!D2384="","",Tablas!D2384)</f>
        <v/>
      </c>
      <c r="E2386" s="1" t="str">
        <f>IF(Tablas!E2384="","",Tablas!E2384)</f>
        <v/>
      </c>
      <c r="F2386" s="1" t="str">
        <f>IF(Tablas!F2384="","",Tablas!F2384)</f>
        <v/>
      </c>
      <c r="G2386" s="1" t="str">
        <f>IF(Tablas!I2384="","",Tablas!I2384)</f>
        <v/>
      </c>
      <c r="H2386" s="1" t="s">
        <v>911</v>
      </c>
      <c r="I2386" s="39" t="str">
        <f>IF($B2386="","",-SUMIFS(Tabla7[Cantidad],Tabla7[Código del producto],$B2386,Tabla7[Tipo de movimiento],"SALIDA",Tabla7[Mes],I$5))</f>
        <v/>
      </c>
      <c r="J2386" s="39" t="str">
        <f>IF($B2386="","",-SUMIFS(Tabla7[Cantidad],Tabla7[Código del producto],$B2386,Tabla7[Tipo de movimiento],"SALIDA",Tabla7[Mes],J$5))</f>
        <v/>
      </c>
      <c r="K2386" s="39" t="str">
        <f>IF($B2386="","",-SUMIFS(Tabla7[Cantidad],Tabla7[Código del producto],$B2386,Tabla7[Tipo de movimiento],"SALIDA",Tabla7[Mes],K$5))</f>
        <v/>
      </c>
      <c r="L2386" s="39" t="str">
        <f>IF($B2386="","",-SUMIFS(Tabla7[Cantidad],Tabla7[Código del producto],$B2386,Tabla7[Tipo de movimiento],"SALIDA",Tabla7[Mes],L$5))</f>
        <v/>
      </c>
      <c r="M2386" s="39" t="str">
        <f>IF($B2386="","",-SUMIFS(Tabla7[Cantidad],Tabla7[Código del producto],$B2386,Tabla7[Tipo de movimiento],"SALIDA",Tabla7[Mes],M$5))</f>
        <v/>
      </c>
      <c r="N2386" s="39" t="str">
        <f>IF($B2386="","",-SUMIFS(Tabla7[Cantidad],Tabla7[Código del producto],$B2386,Tabla7[Tipo de movimiento],"SALIDA",Tabla7[Mes],N$5))</f>
        <v/>
      </c>
      <c r="O2386" s="39" t="str">
        <f>IF($B2386="","",-SUMIFS(Tabla7[Cantidad],Tabla7[Código del producto],$B2386,Tabla7[Tipo de movimiento],"SALIDA",Tabla7[Mes],O$5))</f>
        <v/>
      </c>
      <c r="P2386" s="39" t="str">
        <f>IF($B2386="","",-SUMIFS(Tabla7[Cantidad],Tabla7[Código del producto],$B2386,Tabla7[Tipo de movimiento],"SALIDA",Tabla7[Mes],P$5))</f>
        <v/>
      </c>
      <c r="Q2386" s="39" t="str">
        <f t="shared" si="111"/>
        <v/>
      </c>
      <c r="R2386" s="51" t="str">
        <f>IF($B2386="","",IFERROR(VLOOKUP($B2386,'ABC rotación'!$C:$G,5,0),"C"))</f>
        <v/>
      </c>
      <c r="S2386" s="41" t="str">
        <f t="shared" si="112"/>
        <v/>
      </c>
      <c r="T2386" s="40" t="str">
        <f t="shared" si="113"/>
        <v/>
      </c>
      <c r="U2386" s="23" t="str">
        <f>IF($B2386="","",VLOOKUP($T2386,Tablas!$X$14:$Y$17,2,1))</f>
        <v/>
      </c>
    </row>
    <row r="2387" spans="2:21" x14ac:dyDescent="0.2">
      <c r="B2387" s="1" t="str">
        <f>IF(Tablas!B2385="","",Tablas!B2385)</f>
        <v/>
      </c>
      <c r="C2387" s="1" t="str">
        <f>IF(Tablas!C2385="","",Tablas!C2385)</f>
        <v/>
      </c>
      <c r="D2387" s="1" t="str">
        <f>IF(Tablas!D2385="","",Tablas!D2385)</f>
        <v/>
      </c>
      <c r="E2387" s="1" t="str">
        <f>IF(Tablas!E2385="","",Tablas!E2385)</f>
        <v/>
      </c>
      <c r="F2387" s="1" t="str">
        <f>IF(Tablas!F2385="","",Tablas!F2385)</f>
        <v/>
      </c>
      <c r="G2387" s="1" t="str">
        <f>IF(Tablas!I2385="","",Tablas!I2385)</f>
        <v/>
      </c>
      <c r="H2387" s="1" t="s">
        <v>911</v>
      </c>
      <c r="I2387" s="39" t="str">
        <f>IF($B2387="","",-SUMIFS(Tabla7[Cantidad],Tabla7[Código del producto],$B2387,Tabla7[Tipo de movimiento],"SALIDA",Tabla7[Mes],I$5))</f>
        <v/>
      </c>
      <c r="J2387" s="39" t="str">
        <f>IF($B2387="","",-SUMIFS(Tabla7[Cantidad],Tabla7[Código del producto],$B2387,Tabla7[Tipo de movimiento],"SALIDA",Tabla7[Mes],J$5))</f>
        <v/>
      </c>
      <c r="K2387" s="39" t="str">
        <f>IF($B2387="","",-SUMIFS(Tabla7[Cantidad],Tabla7[Código del producto],$B2387,Tabla7[Tipo de movimiento],"SALIDA",Tabla7[Mes],K$5))</f>
        <v/>
      </c>
      <c r="L2387" s="39" t="str">
        <f>IF($B2387="","",-SUMIFS(Tabla7[Cantidad],Tabla7[Código del producto],$B2387,Tabla7[Tipo de movimiento],"SALIDA",Tabla7[Mes],L$5))</f>
        <v/>
      </c>
      <c r="M2387" s="39" t="str">
        <f>IF($B2387="","",-SUMIFS(Tabla7[Cantidad],Tabla7[Código del producto],$B2387,Tabla7[Tipo de movimiento],"SALIDA",Tabla7[Mes],M$5))</f>
        <v/>
      </c>
      <c r="N2387" s="39" t="str">
        <f>IF($B2387="","",-SUMIFS(Tabla7[Cantidad],Tabla7[Código del producto],$B2387,Tabla7[Tipo de movimiento],"SALIDA",Tabla7[Mes],N$5))</f>
        <v/>
      </c>
      <c r="O2387" s="39" t="str">
        <f>IF($B2387="","",-SUMIFS(Tabla7[Cantidad],Tabla7[Código del producto],$B2387,Tabla7[Tipo de movimiento],"SALIDA",Tabla7[Mes],O$5))</f>
        <v/>
      </c>
      <c r="P2387" s="39" t="str">
        <f>IF($B2387="","",-SUMIFS(Tabla7[Cantidad],Tabla7[Código del producto],$B2387,Tabla7[Tipo de movimiento],"SALIDA",Tabla7[Mes],P$5))</f>
        <v/>
      </c>
      <c r="Q2387" s="39" t="str">
        <f t="shared" si="111"/>
        <v/>
      </c>
      <c r="R2387" s="51" t="str">
        <f>IF($B2387="","",IFERROR(VLOOKUP($B2387,'ABC rotación'!$C:$G,5,0),"C"))</f>
        <v/>
      </c>
      <c r="S2387" s="41" t="str">
        <f t="shared" si="112"/>
        <v/>
      </c>
      <c r="T2387" s="40" t="str">
        <f t="shared" si="113"/>
        <v/>
      </c>
      <c r="U2387" s="23" t="str">
        <f>IF($B2387="","",VLOOKUP($T2387,Tablas!$X$14:$Y$17,2,1))</f>
        <v/>
      </c>
    </row>
    <row r="2388" spans="2:21" x14ac:dyDescent="0.2">
      <c r="B2388" s="1" t="str">
        <f>IF(Tablas!B2386="","",Tablas!B2386)</f>
        <v/>
      </c>
      <c r="C2388" s="1" t="str">
        <f>IF(Tablas!C2386="","",Tablas!C2386)</f>
        <v/>
      </c>
      <c r="D2388" s="1" t="str">
        <f>IF(Tablas!D2386="","",Tablas!D2386)</f>
        <v/>
      </c>
      <c r="E2388" s="1" t="str">
        <f>IF(Tablas!E2386="","",Tablas!E2386)</f>
        <v/>
      </c>
      <c r="F2388" s="1" t="str">
        <f>IF(Tablas!F2386="","",Tablas!F2386)</f>
        <v/>
      </c>
      <c r="G2388" s="1" t="str">
        <f>IF(Tablas!I2386="","",Tablas!I2386)</f>
        <v/>
      </c>
      <c r="H2388" s="1" t="s">
        <v>911</v>
      </c>
      <c r="I2388" s="39" t="str">
        <f>IF($B2388="","",-SUMIFS(Tabla7[Cantidad],Tabla7[Código del producto],$B2388,Tabla7[Tipo de movimiento],"SALIDA",Tabla7[Mes],I$5))</f>
        <v/>
      </c>
      <c r="J2388" s="39" t="str">
        <f>IF($B2388="","",-SUMIFS(Tabla7[Cantidad],Tabla7[Código del producto],$B2388,Tabla7[Tipo de movimiento],"SALIDA",Tabla7[Mes],J$5))</f>
        <v/>
      </c>
      <c r="K2388" s="39" t="str">
        <f>IF($B2388="","",-SUMIFS(Tabla7[Cantidad],Tabla7[Código del producto],$B2388,Tabla7[Tipo de movimiento],"SALIDA",Tabla7[Mes],K$5))</f>
        <v/>
      </c>
      <c r="L2388" s="39" t="str">
        <f>IF($B2388="","",-SUMIFS(Tabla7[Cantidad],Tabla7[Código del producto],$B2388,Tabla7[Tipo de movimiento],"SALIDA",Tabla7[Mes],L$5))</f>
        <v/>
      </c>
      <c r="M2388" s="39" t="str">
        <f>IF($B2388="","",-SUMIFS(Tabla7[Cantidad],Tabla7[Código del producto],$B2388,Tabla7[Tipo de movimiento],"SALIDA",Tabla7[Mes],M$5))</f>
        <v/>
      </c>
      <c r="N2388" s="39" t="str">
        <f>IF($B2388="","",-SUMIFS(Tabla7[Cantidad],Tabla7[Código del producto],$B2388,Tabla7[Tipo de movimiento],"SALIDA",Tabla7[Mes],N$5))</f>
        <v/>
      </c>
      <c r="O2388" s="39" t="str">
        <f>IF($B2388="","",-SUMIFS(Tabla7[Cantidad],Tabla7[Código del producto],$B2388,Tabla7[Tipo de movimiento],"SALIDA",Tabla7[Mes],O$5))</f>
        <v/>
      </c>
      <c r="P2388" s="39" t="str">
        <f>IF($B2388="","",-SUMIFS(Tabla7[Cantidad],Tabla7[Código del producto],$B2388,Tabla7[Tipo de movimiento],"SALIDA",Tabla7[Mes],P$5))</f>
        <v/>
      </c>
      <c r="Q2388" s="39" t="str">
        <f t="shared" si="111"/>
        <v/>
      </c>
      <c r="R2388" s="51" t="str">
        <f>IF($B2388="","",IFERROR(VLOOKUP($B2388,'ABC rotación'!$C:$G,5,0),"C"))</f>
        <v/>
      </c>
      <c r="S2388" s="41" t="str">
        <f t="shared" si="112"/>
        <v/>
      </c>
      <c r="T2388" s="40" t="str">
        <f t="shared" si="113"/>
        <v/>
      </c>
      <c r="U2388" s="23" t="str">
        <f>IF($B2388="","",VLOOKUP($T2388,Tablas!$X$14:$Y$17,2,1))</f>
        <v/>
      </c>
    </row>
    <row r="2389" spans="2:21" x14ac:dyDescent="0.2">
      <c r="B2389" s="1" t="str">
        <f>IF(Tablas!B2387="","",Tablas!B2387)</f>
        <v/>
      </c>
      <c r="C2389" s="1" t="str">
        <f>IF(Tablas!C2387="","",Tablas!C2387)</f>
        <v/>
      </c>
      <c r="D2389" s="1" t="str">
        <f>IF(Tablas!D2387="","",Tablas!D2387)</f>
        <v/>
      </c>
      <c r="E2389" s="1" t="str">
        <f>IF(Tablas!E2387="","",Tablas!E2387)</f>
        <v/>
      </c>
      <c r="F2389" s="1" t="str">
        <f>IF(Tablas!F2387="","",Tablas!F2387)</f>
        <v/>
      </c>
      <c r="G2389" s="1" t="str">
        <f>IF(Tablas!I2387="","",Tablas!I2387)</f>
        <v/>
      </c>
      <c r="H2389" s="1" t="s">
        <v>911</v>
      </c>
      <c r="I2389" s="39" t="str">
        <f>IF($B2389="","",-SUMIFS(Tabla7[Cantidad],Tabla7[Código del producto],$B2389,Tabla7[Tipo de movimiento],"SALIDA",Tabla7[Mes],I$5))</f>
        <v/>
      </c>
      <c r="J2389" s="39" t="str">
        <f>IF($B2389="","",-SUMIFS(Tabla7[Cantidad],Tabla7[Código del producto],$B2389,Tabla7[Tipo de movimiento],"SALIDA",Tabla7[Mes],J$5))</f>
        <v/>
      </c>
      <c r="K2389" s="39" t="str">
        <f>IF($B2389="","",-SUMIFS(Tabla7[Cantidad],Tabla7[Código del producto],$B2389,Tabla7[Tipo de movimiento],"SALIDA",Tabla7[Mes],K$5))</f>
        <v/>
      </c>
      <c r="L2389" s="39" t="str">
        <f>IF($B2389="","",-SUMIFS(Tabla7[Cantidad],Tabla7[Código del producto],$B2389,Tabla7[Tipo de movimiento],"SALIDA",Tabla7[Mes],L$5))</f>
        <v/>
      </c>
      <c r="M2389" s="39" t="str">
        <f>IF($B2389="","",-SUMIFS(Tabla7[Cantidad],Tabla7[Código del producto],$B2389,Tabla7[Tipo de movimiento],"SALIDA",Tabla7[Mes],M$5))</f>
        <v/>
      </c>
      <c r="N2389" s="39" t="str">
        <f>IF($B2389="","",-SUMIFS(Tabla7[Cantidad],Tabla7[Código del producto],$B2389,Tabla7[Tipo de movimiento],"SALIDA",Tabla7[Mes],N$5))</f>
        <v/>
      </c>
      <c r="O2389" s="39" t="str">
        <f>IF($B2389="","",-SUMIFS(Tabla7[Cantidad],Tabla7[Código del producto],$B2389,Tabla7[Tipo de movimiento],"SALIDA",Tabla7[Mes],O$5))</f>
        <v/>
      </c>
      <c r="P2389" s="39" t="str">
        <f>IF($B2389="","",-SUMIFS(Tabla7[Cantidad],Tabla7[Código del producto],$B2389,Tabla7[Tipo de movimiento],"SALIDA",Tabla7[Mes],P$5))</f>
        <v/>
      </c>
      <c r="Q2389" s="39" t="str">
        <f t="shared" si="111"/>
        <v/>
      </c>
      <c r="R2389" s="51" t="str">
        <f>IF($B2389="","",IFERROR(VLOOKUP($B2389,'ABC rotación'!$C:$G,5,0),"C"))</f>
        <v/>
      </c>
      <c r="S2389" s="41" t="str">
        <f t="shared" si="112"/>
        <v/>
      </c>
      <c r="T2389" s="40" t="str">
        <f t="shared" si="113"/>
        <v/>
      </c>
      <c r="U2389" s="23" t="str">
        <f>IF($B2389="","",VLOOKUP($T2389,Tablas!$X$14:$Y$17,2,1))</f>
        <v/>
      </c>
    </row>
    <row r="2390" spans="2:21" x14ac:dyDescent="0.2">
      <c r="B2390" s="1" t="str">
        <f>IF(Tablas!B2388="","",Tablas!B2388)</f>
        <v/>
      </c>
      <c r="C2390" s="1" t="str">
        <f>IF(Tablas!C2388="","",Tablas!C2388)</f>
        <v/>
      </c>
      <c r="D2390" s="1" t="str">
        <f>IF(Tablas!D2388="","",Tablas!D2388)</f>
        <v/>
      </c>
      <c r="E2390" s="1" t="str">
        <f>IF(Tablas!E2388="","",Tablas!E2388)</f>
        <v/>
      </c>
      <c r="F2390" s="1" t="str">
        <f>IF(Tablas!F2388="","",Tablas!F2388)</f>
        <v/>
      </c>
      <c r="G2390" s="1" t="str">
        <f>IF(Tablas!I2388="","",Tablas!I2388)</f>
        <v/>
      </c>
      <c r="H2390" s="1" t="s">
        <v>911</v>
      </c>
      <c r="I2390" s="39" t="str">
        <f>IF($B2390="","",-SUMIFS(Tabla7[Cantidad],Tabla7[Código del producto],$B2390,Tabla7[Tipo de movimiento],"SALIDA",Tabla7[Mes],I$5))</f>
        <v/>
      </c>
      <c r="J2390" s="39" t="str">
        <f>IF($B2390="","",-SUMIFS(Tabla7[Cantidad],Tabla7[Código del producto],$B2390,Tabla7[Tipo de movimiento],"SALIDA",Tabla7[Mes],J$5))</f>
        <v/>
      </c>
      <c r="K2390" s="39" t="str">
        <f>IF($B2390="","",-SUMIFS(Tabla7[Cantidad],Tabla7[Código del producto],$B2390,Tabla7[Tipo de movimiento],"SALIDA",Tabla7[Mes],K$5))</f>
        <v/>
      </c>
      <c r="L2390" s="39" t="str">
        <f>IF($B2390="","",-SUMIFS(Tabla7[Cantidad],Tabla7[Código del producto],$B2390,Tabla7[Tipo de movimiento],"SALIDA",Tabla7[Mes],L$5))</f>
        <v/>
      </c>
      <c r="M2390" s="39" t="str">
        <f>IF($B2390="","",-SUMIFS(Tabla7[Cantidad],Tabla7[Código del producto],$B2390,Tabla7[Tipo de movimiento],"SALIDA",Tabla7[Mes],M$5))</f>
        <v/>
      </c>
      <c r="N2390" s="39" t="str">
        <f>IF($B2390="","",-SUMIFS(Tabla7[Cantidad],Tabla7[Código del producto],$B2390,Tabla7[Tipo de movimiento],"SALIDA",Tabla7[Mes],N$5))</f>
        <v/>
      </c>
      <c r="O2390" s="39" t="str">
        <f>IF($B2390="","",-SUMIFS(Tabla7[Cantidad],Tabla7[Código del producto],$B2390,Tabla7[Tipo de movimiento],"SALIDA",Tabla7[Mes],O$5))</f>
        <v/>
      </c>
      <c r="P2390" s="39" t="str">
        <f>IF($B2390="","",-SUMIFS(Tabla7[Cantidad],Tabla7[Código del producto],$B2390,Tabla7[Tipo de movimiento],"SALIDA",Tabla7[Mes],P$5))</f>
        <v/>
      </c>
      <c r="Q2390" s="39" t="str">
        <f t="shared" si="111"/>
        <v/>
      </c>
      <c r="R2390" s="51" t="str">
        <f>IF($B2390="","",IFERROR(VLOOKUP($B2390,'ABC rotación'!$C:$G,5,0),"C"))</f>
        <v/>
      </c>
      <c r="S2390" s="41" t="str">
        <f t="shared" si="112"/>
        <v/>
      </c>
      <c r="T2390" s="40" t="str">
        <f t="shared" si="113"/>
        <v/>
      </c>
      <c r="U2390" s="23" t="str">
        <f>IF($B2390="","",VLOOKUP($T2390,Tablas!$X$14:$Y$17,2,1))</f>
        <v/>
      </c>
    </row>
    <row r="2391" spans="2:21" x14ac:dyDescent="0.2">
      <c r="B2391" s="1" t="str">
        <f>IF(Tablas!B2389="","",Tablas!B2389)</f>
        <v/>
      </c>
      <c r="C2391" s="1" t="str">
        <f>IF(Tablas!C2389="","",Tablas!C2389)</f>
        <v/>
      </c>
      <c r="D2391" s="1" t="str">
        <f>IF(Tablas!D2389="","",Tablas!D2389)</f>
        <v/>
      </c>
      <c r="E2391" s="1" t="str">
        <f>IF(Tablas!E2389="","",Tablas!E2389)</f>
        <v/>
      </c>
      <c r="F2391" s="1" t="str">
        <f>IF(Tablas!F2389="","",Tablas!F2389)</f>
        <v/>
      </c>
      <c r="G2391" s="1" t="str">
        <f>IF(Tablas!I2389="","",Tablas!I2389)</f>
        <v/>
      </c>
      <c r="H2391" s="1" t="s">
        <v>911</v>
      </c>
      <c r="I2391" s="39" t="str">
        <f>IF($B2391="","",-SUMIFS(Tabla7[Cantidad],Tabla7[Código del producto],$B2391,Tabla7[Tipo de movimiento],"SALIDA",Tabla7[Mes],I$5))</f>
        <v/>
      </c>
      <c r="J2391" s="39" t="str">
        <f>IF($B2391="","",-SUMIFS(Tabla7[Cantidad],Tabla7[Código del producto],$B2391,Tabla7[Tipo de movimiento],"SALIDA",Tabla7[Mes],J$5))</f>
        <v/>
      </c>
      <c r="K2391" s="39" t="str">
        <f>IF($B2391="","",-SUMIFS(Tabla7[Cantidad],Tabla7[Código del producto],$B2391,Tabla7[Tipo de movimiento],"SALIDA",Tabla7[Mes],K$5))</f>
        <v/>
      </c>
      <c r="L2391" s="39" t="str">
        <f>IF($B2391="","",-SUMIFS(Tabla7[Cantidad],Tabla7[Código del producto],$B2391,Tabla7[Tipo de movimiento],"SALIDA",Tabla7[Mes],L$5))</f>
        <v/>
      </c>
      <c r="M2391" s="39" t="str">
        <f>IF($B2391="","",-SUMIFS(Tabla7[Cantidad],Tabla7[Código del producto],$B2391,Tabla7[Tipo de movimiento],"SALIDA",Tabla7[Mes],M$5))</f>
        <v/>
      </c>
      <c r="N2391" s="39" t="str">
        <f>IF($B2391="","",-SUMIFS(Tabla7[Cantidad],Tabla7[Código del producto],$B2391,Tabla7[Tipo de movimiento],"SALIDA",Tabla7[Mes],N$5))</f>
        <v/>
      </c>
      <c r="O2391" s="39" t="str">
        <f>IF($B2391="","",-SUMIFS(Tabla7[Cantidad],Tabla7[Código del producto],$B2391,Tabla7[Tipo de movimiento],"SALIDA",Tabla7[Mes],O$5))</f>
        <v/>
      </c>
      <c r="P2391" s="39" t="str">
        <f>IF($B2391="","",-SUMIFS(Tabla7[Cantidad],Tabla7[Código del producto],$B2391,Tabla7[Tipo de movimiento],"SALIDA",Tabla7[Mes],P$5))</f>
        <v/>
      </c>
      <c r="Q2391" s="39" t="str">
        <f t="shared" si="111"/>
        <v/>
      </c>
      <c r="R2391" s="51" t="str">
        <f>IF($B2391="","",IFERROR(VLOOKUP($B2391,'ABC rotación'!$C:$G,5,0),"C"))</f>
        <v/>
      </c>
      <c r="S2391" s="41" t="str">
        <f t="shared" si="112"/>
        <v/>
      </c>
      <c r="T2391" s="40" t="str">
        <f t="shared" si="113"/>
        <v/>
      </c>
      <c r="U2391" s="23" t="str">
        <f>IF($B2391="","",VLOOKUP($T2391,Tablas!$X$14:$Y$17,2,1))</f>
        <v/>
      </c>
    </row>
    <row r="2392" spans="2:21" x14ac:dyDescent="0.2">
      <c r="B2392" s="1" t="str">
        <f>IF(Tablas!B2390="","",Tablas!B2390)</f>
        <v/>
      </c>
      <c r="C2392" s="1" t="str">
        <f>IF(Tablas!C2390="","",Tablas!C2390)</f>
        <v/>
      </c>
      <c r="D2392" s="1" t="str">
        <f>IF(Tablas!D2390="","",Tablas!D2390)</f>
        <v/>
      </c>
      <c r="E2392" s="1" t="str">
        <f>IF(Tablas!E2390="","",Tablas!E2390)</f>
        <v/>
      </c>
      <c r="F2392" s="1" t="str">
        <f>IF(Tablas!F2390="","",Tablas!F2390)</f>
        <v/>
      </c>
      <c r="G2392" s="1" t="str">
        <f>IF(Tablas!I2390="","",Tablas!I2390)</f>
        <v/>
      </c>
      <c r="H2392" s="1" t="s">
        <v>911</v>
      </c>
      <c r="I2392" s="39" t="str">
        <f>IF($B2392="","",-SUMIFS(Tabla7[Cantidad],Tabla7[Código del producto],$B2392,Tabla7[Tipo de movimiento],"SALIDA",Tabla7[Mes],I$5))</f>
        <v/>
      </c>
      <c r="J2392" s="39" t="str">
        <f>IF($B2392="","",-SUMIFS(Tabla7[Cantidad],Tabla7[Código del producto],$B2392,Tabla7[Tipo de movimiento],"SALIDA",Tabla7[Mes],J$5))</f>
        <v/>
      </c>
      <c r="K2392" s="39" t="str">
        <f>IF($B2392="","",-SUMIFS(Tabla7[Cantidad],Tabla7[Código del producto],$B2392,Tabla7[Tipo de movimiento],"SALIDA",Tabla7[Mes],K$5))</f>
        <v/>
      </c>
      <c r="L2392" s="39" t="str">
        <f>IF($B2392="","",-SUMIFS(Tabla7[Cantidad],Tabla7[Código del producto],$B2392,Tabla7[Tipo de movimiento],"SALIDA",Tabla7[Mes],L$5))</f>
        <v/>
      </c>
      <c r="M2392" s="39" t="str">
        <f>IF($B2392="","",-SUMIFS(Tabla7[Cantidad],Tabla7[Código del producto],$B2392,Tabla7[Tipo de movimiento],"SALIDA",Tabla7[Mes],M$5))</f>
        <v/>
      </c>
      <c r="N2392" s="39" t="str">
        <f>IF($B2392="","",-SUMIFS(Tabla7[Cantidad],Tabla7[Código del producto],$B2392,Tabla7[Tipo de movimiento],"SALIDA",Tabla7[Mes],N$5))</f>
        <v/>
      </c>
      <c r="O2392" s="39" t="str">
        <f>IF($B2392="","",-SUMIFS(Tabla7[Cantidad],Tabla7[Código del producto],$B2392,Tabla7[Tipo de movimiento],"SALIDA",Tabla7[Mes],O$5))</f>
        <v/>
      </c>
      <c r="P2392" s="39" t="str">
        <f>IF($B2392="","",-SUMIFS(Tabla7[Cantidad],Tabla7[Código del producto],$B2392,Tabla7[Tipo de movimiento],"SALIDA",Tabla7[Mes],P$5))</f>
        <v/>
      </c>
      <c r="Q2392" s="39" t="str">
        <f t="shared" si="111"/>
        <v/>
      </c>
      <c r="R2392" s="51" t="str">
        <f>IF($B2392="","",IFERROR(VLOOKUP($B2392,'ABC rotación'!$C:$G,5,0),"C"))</f>
        <v/>
      </c>
      <c r="S2392" s="41" t="str">
        <f t="shared" si="112"/>
        <v/>
      </c>
      <c r="T2392" s="40" t="str">
        <f t="shared" si="113"/>
        <v/>
      </c>
      <c r="U2392" s="23" t="str">
        <f>IF($B2392="","",VLOOKUP($T2392,Tablas!$X$14:$Y$17,2,1))</f>
        <v/>
      </c>
    </row>
    <row r="2393" spans="2:21" x14ac:dyDescent="0.2">
      <c r="B2393" s="1" t="str">
        <f>IF(Tablas!B2391="","",Tablas!B2391)</f>
        <v/>
      </c>
      <c r="C2393" s="1" t="str">
        <f>IF(Tablas!C2391="","",Tablas!C2391)</f>
        <v/>
      </c>
      <c r="D2393" s="1" t="str">
        <f>IF(Tablas!D2391="","",Tablas!D2391)</f>
        <v/>
      </c>
      <c r="E2393" s="1" t="str">
        <f>IF(Tablas!E2391="","",Tablas!E2391)</f>
        <v/>
      </c>
      <c r="F2393" s="1" t="str">
        <f>IF(Tablas!F2391="","",Tablas!F2391)</f>
        <v/>
      </c>
      <c r="G2393" s="1" t="str">
        <f>IF(Tablas!I2391="","",Tablas!I2391)</f>
        <v/>
      </c>
      <c r="H2393" s="1" t="s">
        <v>911</v>
      </c>
      <c r="I2393" s="39" t="str">
        <f>IF($B2393="","",-SUMIFS(Tabla7[Cantidad],Tabla7[Código del producto],$B2393,Tabla7[Tipo de movimiento],"SALIDA",Tabla7[Mes],I$5))</f>
        <v/>
      </c>
      <c r="J2393" s="39" t="str">
        <f>IF($B2393="","",-SUMIFS(Tabla7[Cantidad],Tabla7[Código del producto],$B2393,Tabla7[Tipo de movimiento],"SALIDA",Tabla7[Mes],J$5))</f>
        <v/>
      </c>
      <c r="K2393" s="39" t="str">
        <f>IF($B2393="","",-SUMIFS(Tabla7[Cantidad],Tabla7[Código del producto],$B2393,Tabla7[Tipo de movimiento],"SALIDA",Tabla7[Mes],K$5))</f>
        <v/>
      </c>
      <c r="L2393" s="39" t="str">
        <f>IF($B2393="","",-SUMIFS(Tabla7[Cantidad],Tabla7[Código del producto],$B2393,Tabla7[Tipo de movimiento],"SALIDA",Tabla7[Mes],L$5))</f>
        <v/>
      </c>
      <c r="M2393" s="39" t="str">
        <f>IF($B2393="","",-SUMIFS(Tabla7[Cantidad],Tabla7[Código del producto],$B2393,Tabla7[Tipo de movimiento],"SALIDA",Tabla7[Mes],M$5))</f>
        <v/>
      </c>
      <c r="N2393" s="39" t="str">
        <f>IF($B2393="","",-SUMIFS(Tabla7[Cantidad],Tabla7[Código del producto],$B2393,Tabla7[Tipo de movimiento],"SALIDA",Tabla7[Mes],N$5))</f>
        <v/>
      </c>
      <c r="O2393" s="39" t="str">
        <f>IF($B2393="","",-SUMIFS(Tabla7[Cantidad],Tabla7[Código del producto],$B2393,Tabla7[Tipo de movimiento],"SALIDA",Tabla7[Mes],O$5))</f>
        <v/>
      </c>
      <c r="P2393" s="39" t="str">
        <f>IF($B2393="","",-SUMIFS(Tabla7[Cantidad],Tabla7[Código del producto],$B2393,Tabla7[Tipo de movimiento],"SALIDA",Tabla7[Mes],P$5))</f>
        <v/>
      </c>
      <c r="Q2393" s="39" t="str">
        <f t="shared" si="111"/>
        <v/>
      </c>
      <c r="R2393" s="51" t="str">
        <f>IF($B2393="","",IFERROR(VLOOKUP($B2393,'ABC rotación'!$C:$G,5,0),"C"))</f>
        <v/>
      </c>
      <c r="S2393" s="41" t="str">
        <f t="shared" si="112"/>
        <v/>
      </c>
      <c r="T2393" s="40" t="str">
        <f t="shared" si="113"/>
        <v/>
      </c>
      <c r="U2393" s="23" t="str">
        <f>IF($B2393="","",VLOOKUP($T2393,Tablas!$X$14:$Y$17,2,1))</f>
        <v/>
      </c>
    </row>
    <row r="2394" spans="2:21" x14ac:dyDescent="0.2">
      <c r="B2394" s="1" t="str">
        <f>IF(Tablas!B2392="","",Tablas!B2392)</f>
        <v/>
      </c>
      <c r="C2394" s="1" t="str">
        <f>IF(Tablas!C2392="","",Tablas!C2392)</f>
        <v/>
      </c>
      <c r="D2394" s="1" t="str">
        <f>IF(Tablas!D2392="","",Tablas!D2392)</f>
        <v/>
      </c>
      <c r="E2394" s="1" t="str">
        <f>IF(Tablas!E2392="","",Tablas!E2392)</f>
        <v/>
      </c>
      <c r="F2394" s="1" t="str">
        <f>IF(Tablas!F2392="","",Tablas!F2392)</f>
        <v/>
      </c>
      <c r="G2394" s="1" t="str">
        <f>IF(Tablas!I2392="","",Tablas!I2392)</f>
        <v/>
      </c>
      <c r="H2394" s="1" t="s">
        <v>911</v>
      </c>
      <c r="I2394" s="39" t="str">
        <f>IF($B2394="","",-SUMIFS(Tabla7[Cantidad],Tabla7[Código del producto],$B2394,Tabla7[Tipo de movimiento],"SALIDA",Tabla7[Mes],I$5))</f>
        <v/>
      </c>
      <c r="J2394" s="39" t="str">
        <f>IF($B2394="","",-SUMIFS(Tabla7[Cantidad],Tabla7[Código del producto],$B2394,Tabla7[Tipo de movimiento],"SALIDA",Tabla7[Mes],J$5))</f>
        <v/>
      </c>
      <c r="K2394" s="39" t="str">
        <f>IF($B2394="","",-SUMIFS(Tabla7[Cantidad],Tabla7[Código del producto],$B2394,Tabla7[Tipo de movimiento],"SALIDA",Tabla7[Mes],K$5))</f>
        <v/>
      </c>
      <c r="L2394" s="39" t="str">
        <f>IF($B2394="","",-SUMIFS(Tabla7[Cantidad],Tabla7[Código del producto],$B2394,Tabla7[Tipo de movimiento],"SALIDA",Tabla7[Mes],L$5))</f>
        <v/>
      </c>
      <c r="M2394" s="39" t="str">
        <f>IF($B2394="","",-SUMIFS(Tabla7[Cantidad],Tabla7[Código del producto],$B2394,Tabla7[Tipo de movimiento],"SALIDA",Tabla7[Mes],M$5))</f>
        <v/>
      </c>
      <c r="N2394" s="39" t="str">
        <f>IF($B2394="","",-SUMIFS(Tabla7[Cantidad],Tabla7[Código del producto],$B2394,Tabla7[Tipo de movimiento],"SALIDA",Tabla7[Mes],N$5))</f>
        <v/>
      </c>
      <c r="O2394" s="39" t="str">
        <f>IF($B2394="","",-SUMIFS(Tabla7[Cantidad],Tabla7[Código del producto],$B2394,Tabla7[Tipo de movimiento],"SALIDA",Tabla7[Mes],O$5))</f>
        <v/>
      </c>
      <c r="P2394" s="39" t="str">
        <f>IF($B2394="","",-SUMIFS(Tabla7[Cantidad],Tabla7[Código del producto],$B2394,Tabla7[Tipo de movimiento],"SALIDA",Tabla7[Mes],P$5))</f>
        <v/>
      </c>
      <c r="Q2394" s="39" t="str">
        <f t="shared" si="111"/>
        <v/>
      </c>
      <c r="R2394" s="51" t="str">
        <f>IF($B2394="","",IFERROR(VLOOKUP($B2394,'ABC rotación'!$C:$G,5,0),"C"))</f>
        <v/>
      </c>
      <c r="S2394" s="41" t="str">
        <f t="shared" si="112"/>
        <v/>
      </c>
      <c r="T2394" s="40" t="str">
        <f t="shared" si="113"/>
        <v/>
      </c>
      <c r="U2394" s="23" t="str">
        <f>IF($B2394="","",VLOOKUP($T2394,Tablas!$X$14:$Y$17,2,1))</f>
        <v/>
      </c>
    </row>
    <row r="2395" spans="2:21" x14ac:dyDescent="0.2">
      <c r="B2395" s="1" t="str">
        <f>IF(Tablas!B2393="","",Tablas!B2393)</f>
        <v/>
      </c>
      <c r="C2395" s="1" t="str">
        <f>IF(Tablas!C2393="","",Tablas!C2393)</f>
        <v/>
      </c>
      <c r="D2395" s="1" t="str">
        <f>IF(Tablas!D2393="","",Tablas!D2393)</f>
        <v/>
      </c>
      <c r="E2395" s="1" t="str">
        <f>IF(Tablas!E2393="","",Tablas!E2393)</f>
        <v/>
      </c>
      <c r="F2395" s="1" t="str">
        <f>IF(Tablas!F2393="","",Tablas!F2393)</f>
        <v/>
      </c>
      <c r="G2395" s="1" t="str">
        <f>IF(Tablas!I2393="","",Tablas!I2393)</f>
        <v/>
      </c>
      <c r="H2395" s="1" t="s">
        <v>911</v>
      </c>
      <c r="I2395" s="39" t="str">
        <f>IF($B2395="","",-SUMIFS(Tabla7[Cantidad],Tabla7[Código del producto],$B2395,Tabla7[Tipo de movimiento],"SALIDA",Tabla7[Mes],I$5))</f>
        <v/>
      </c>
      <c r="J2395" s="39" t="str">
        <f>IF($B2395="","",-SUMIFS(Tabla7[Cantidad],Tabla7[Código del producto],$B2395,Tabla7[Tipo de movimiento],"SALIDA",Tabla7[Mes],J$5))</f>
        <v/>
      </c>
      <c r="K2395" s="39" t="str">
        <f>IF($B2395="","",-SUMIFS(Tabla7[Cantidad],Tabla7[Código del producto],$B2395,Tabla7[Tipo de movimiento],"SALIDA",Tabla7[Mes],K$5))</f>
        <v/>
      </c>
      <c r="L2395" s="39" t="str">
        <f>IF($B2395="","",-SUMIFS(Tabla7[Cantidad],Tabla7[Código del producto],$B2395,Tabla7[Tipo de movimiento],"SALIDA",Tabla7[Mes],L$5))</f>
        <v/>
      </c>
      <c r="M2395" s="39" t="str">
        <f>IF($B2395="","",-SUMIFS(Tabla7[Cantidad],Tabla7[Código del producto],$B2395,Tabla7[Tipo de movimiento],"SALIDA",Tabla7[Mes],M$5))</f>
        <v/>
      </c>
      <c r="N2395" s="39" t="str">
        <f>IF($B2395="","",-SUMIFS(Tabla7[Cantidad],Tabla7[Código del producto],$B2395,Tabla7[Tipo de movimiento],"SALIDA",Tabla7[Mes],N$5))</f>
        <v/>
      </c>
      <c r="O2395" s="39" t="str">
        <f>IF($B2395="","",-SUMIFS(Tabla7[Cantidad],Tabla7[Código del producto],$B2395,Tabla7[Tipo de movimiento],"SALIDA",Tabla7[Mes],O$5))</f>
        <v/>
      </c>
      <c r="P2395" s="39" t="str">
        <f>IF($B2395="","",-SUMIFS(Tabla7[Cantidad],Tabla7[Código del producto],$B2395,Tabla7[Tipo de movimiento],"SALIDA",Tabla7[Mes],P$5))</f>
        <v/>
      </c>
      <c r="Q2395" s="39" t="str">
        <f t="shared" si="111"/>
        <v/>
      </c>
      <c r="R2395" s="51" t="str">
        <f>IF($B2395="","",IFERROR(VLOOKUP($B2395,'ABC rotación'!$C:$G,5,0),"C"))</f>
        <v/>
      </c>
      <c r="S2395" s="41" t="str">
        <f t="shared" si="112"/>
        <v/>
      </c>
      <c r="T2395" s="40" t="str">
        <f t="shared" si="113"/>
        <v/>
      </c>
      <c r="U2395" s="23" t="str">
        <f>IF($B2395="","",VLOOKUP($T2395,Tablas!$X$14:$Y$17,2,1))</f>
        <v/>
      </c>
    </row>
    <row r="2396" spans="2:21" x14ac:dyDescent="0.2">
      <c r="B2396" s="1" t="str">
        <f>IF(Tablas!B2394="","",Tablas!B2394)</f>
        <v/>
      </c>
      <c r="C2396" s="1" t="str">
        <f>IF(Tablas!C2394="","",Tablas!C2394)</f>
        <v/>
      </c>
      <c r="D2396" s="1" t="str">
        <f>IF(Tablas!D2394="","",Tablas!D2394)</f>
        <v/>
      </c>
      <c r="E2396" s="1" t="str">
        <f>IF(Tablas!E2394="","",Tablas!E2394)</f>
        <v/>
      </c>
      <c r="F2396" s="1" t="str">
        <f>IF(Tablas!F2394="","",Tablas!F2394)</f>
        <v/>
      </c>
      <c r="G2396" s="1" t="str">
        <f>IF(Tablas!I2394="","",Tablas!I2394)</f>
        <v/>
      </c>
      <c r="H2396" s="1" t="s">
        <v>911</v>
      </c>
      <c r="I2396" s="39" t="str">
        <f>IF($B2396="","",-SUMIFS(Tabla7[Cantidad],Tabla7[Código del producto],$B2396,Tabla7[Tipo de movimiento],"SALIDA",Tabla7[Mes],I$5))</f>
        <v/>
      </c>
      <c r="J2396" s="39" t="str">
        <f>IF($B2396="","",-SUMIFS(Tabla7[Cantidad],Tabla7[Código del producto],$B2396,Tabla7[Tipo de movimiento],"SALIDA",Tabla7[Mes],J$5))</f>
        <v/>
      </c>
      <c r="K2396" s="39" t="str">
        <f>IF($B2396="","",-SUMIFS(Tabla7[Cantidad],Tabla7[Código del producto],$B2396,Tabla7[Tipo de movimiento],"SALIDA",Tabla7[Mes],K$5))</f>
        <v/>
      </c>
      <c r="L2396" s="39" t="str">
        <f>IF($B2396="","",-SUMIFS(Tabla7[Cantidad],Tabla7[Código del producto],$B2396,Tabla7[Tipo de movimiento],"SALIDA",Tabla7[Mes],L$5))</f>
        <v/>
      </c>
      <c r="M2396" s="39" t="str">
        <f>IF($B2396="","",-SUMIFS(Tabla7[Cantidad],Tabla7[Código del producto],$B2396,Tabla7[Tipo de movimiento],"SALIDA",Tabla7[Mes],M$5))</f>
        <v/>
      </c>
      <c r="N2396" s="39" t="str">
        <f>IF($B2396="","",-SUMIFS(Tabla7[Cantidad],Tabla7[Código del producto],$B2396,Tabla7[Tipo de movimiento],"SALIDA",Tabla7[Mes],N$5))</f>
        <v/>
      </c>
      <c r="O2396" s="39" t="str">
        <f>IF($B2396="","",-SUMIFS(Tabla7[Cantidad],Tabla7[Código del producto],$B2396,Tabla7[Tipo de movimiento],"SALIDA",Tabla7[Mes],O$5))</f>
        <v/>
      </c>
      <c r="P2396" s="39" t="str">
        <f>IF($B2396="","",-SUMIFS(Tabla7[Cantidad],Tabla7[Código del producto],$B2396,Tabla7[Tipo de movimiento],"SALIDA",Tabla7[Mes],P$5))</f>
        <v/>
      </c>
      <c r="Q2396" s="39" t="str">
        <f t="shared" si="111"/>
        <v/>
      </c>
      <c r="R2396" s="51" t="str">
        <f>IF($B2396="","",IFERROR(VLOOKUP($B2396,'ABC rotación'!$C:$G,5,0),"C"))</f>
        <v/>
      </c>
      <c r="S2396" s="41" t="str">
        <f t="shared" si="112"/>
        <v/>
      </c>
      <c r="T2396" s="40" t="str">
        <f t="shared" si="113"/>
        <v/>
      </c>
      <c r="U2396" s="23" t="str">
        <f>IF($B2396="","",VLOOKUP($T2396,Tablas!$X$14:$Y$17,2,1))</f>
        <v/>
      </c>
    </row>
    <row r="2397" spans="2:21" x14ac:dyDescent="0.2">
      <c r="B2397" s="1" t="str">
        <f>IF(Tablas!B2395="","",Tablas!B2395)</f>
        <v/>
      </c>
      <c r="C2397" s="1" t="str">
        <f>IF(Tablas!C2395="","",Tablas!C2395)</f>
        <v/>
      </c>
      <c r="D2397" s="1" t="str">
        <f>IF(Tablas!D2395="","",Tablas!D2395)</f>
        <v/>
      </c>
      <c r="E2397" s="1" t="str">
        <f>IF(Tablas!E2395="","",Tablas!E2395)</f>
        <v/>
      </c>
      <c r="F2397" s="1" t="str">
        <f>IF(Tablas!F2395="","",Tablas!F2395)</f>
        <v/>
      </c>
      <c r="G2397" s="1" t="str">
        <f>IF(Tablas!I2395="","",Tablas!I2395)</f>
        <v/>
      </c>
      <c r="H2397" s="1" t="s">
        <v>911</v>
      </c>
      <c r="I2397" s="39" t="str">
        <f>IF($B2397="","",-SUMIFS(Tabla7[Cantidad],Tabla7[Código del producto],$B2397,Tabla7[Tipo de movimiento],"SALIDA",Tabla7[Mes],I$5))</f>
        <v/>
      </c>
      <c r="J2397" s="39" t="str">
        <f>IF($B2397="","",-SUMIFS(Tabla7[Cantidad],Tabla7[Código del producto],$B2397,Tabla7[Tipo de movimiento],"SALIDA",Tabla7[Mes],J$5))</f>
        <v/>
      </c>
      <c r="K2397" s="39" t="str">
        <f>IF($B2397="","",-SUMIFS(Tabla7[Cantidad],Tabla7[Código del producto],$B2397,Tabla7[Tipo de movimiento],"SALIDA",Tabla7[Mes],K$5))</f>
        <v/>
      </c>
      <c r="L2397" s="39" t="str">
        <f>IF($B2397="","",-SUMIFS(Tabla7[Cantidad],Tabla7[Código del producto],$B2397,Tabla7[Tipo de movimiento],"SALIDA",Tabla7[Mes],L$5))</f>
        <v/>
      </c>
      <c r="M2397" s="39" t="str">
        <f>IF($B2397="","",-SUMIFS(Tabla7[Cantidad],Tabla7[Código del producto],$B2397,Tabla7[Tipo de movimiento],"SALIDA",Tabla7[Mes],M$5))</f>
        <v/>
      </c>
      <c r="N2397" s="39" t="str">
        <f>IF($B2397="","",-SUMIFS(Tabla7[Cantidad],Tabla7[Código del producto],$B2397,Tabla7[Tipo de movimiento],"SALIDA",Tabla7[Mes],N$5))</f>
        <v/>
      </c>
      <c r="O2397" s="39" t="str">
        <f>IF($B2397="","",-SUMIFS(Tabla7[Cantidad],Tabla7[Código del producto],$B2397,Tabla7[Tipo de movimiento],"SALIDA",Tabla7[Mes],O$5))</f>
        <v/>
      </c>
      <c r="P2397" s="39" t="str">
        <f>IF($B2397="","",-SUMIFS(Tabla7[Cantidad],Tabla7[Código del producto],$B2397,Tabla7[Tipo de movimiento],"SALIDA",Tabla7[Mes],P$5))</f>
        <v/>
      </c>
      <c r="Q2397" s="39" t="str">
        <f t="shared" si="111"/>
        <v/>
      </c>
      <c r="R2397" s="51" t="str">
        <f>IF($B2397="","",IFERROR(VLOOKUP($B2397,'ABC rotación'!$C:$G,5,0),"C"))</f>
        <v/>
      </c>
      <c r="S2397" s="41" t="str">
        <f t="shared" si="112"/>
        <v/>
      </c>
      <c r="T2397" s="40" t="str">
        <f t="shared" si="113"/>
        <v/>
      </c>
      <c r="U2397" s="23" t="str">
        <f>IF($B2397="","",VLOOKUP($T2397,Tablas!$X$14:$Y$17,2,1))</f>
        <v/>
      </c>
    </row>
    <row r="2398" spans="2:21" x14ac:dyDescent="0.2">
      <c r="B2398" s="1" t="str">
        <f>IF(Tablas!B2396="","",Tablas!B2396)</f>
        <v/>
      </c>
      <c r="C2398" s="1" t="str">
        <f>IF(Tablas!C2396="","",Tablas!C2396)</f>
        <v/>
      </c>
      <c r="D2398" s="1" t="str">
        <f>IF(Tablas!D2396="","",Tablas!D2396)</f>
        <v/>
      </c>
      <c r="E2398" s="1" t="str">
        <f>IF(Tablas!E2396="","",Tablas!E2396)</f>
        <v/>
      </c>
      <c r="F2398" s="1" t="str">
        <f>IF(Tablas!F2396="","",Tablas!F2396)</f>
        <v/>
      </c>
      <c r="G2398" s="1" t="str">
        <f>IF(Tablas!I2396="","",Tablas!I2396)</f>
        <v/>
      </c>
      <c r="H2398" s="1" t="s">
        <v>911</v>
      </c>
      <c r="I2398" s="39" t="str">
        <f>IF($B2398="","",-SUMIFS(Tabla7[Cantidad],Tabla7[Código del producto],$B2398,Tabla7[Tipo de movimiento],"SALIDA",Tabla7[Mes],I$5))</f>
        <v/>
      </c>
      <c r="J2398" s="39" t="str">
        <f>IF($B2398="","",-SUMIFS(Tabla7[Cantidad],Tabla7[Código del producto],$B2398,Tabla7[Tipo de movimiento],"SALIDA",Tabla7[Mes],J$5))</f>
        <v/>
      </c>
      <c r="K2398" s="39" t="str">
        <f>IF($B2398="","",-SUMIFS(Tabla7[Cantidad],Tabla7[Código del producto],$B2398,Tabla7[Tipo de movimiento],"SALIDA",Tabla7[Mes],K$5))</f>
        <v/>
      </c>
      <c r="L2398" s="39" t="str">
        <f>IF($B2398="","",-SUMIFS(Tabla7[Cantidad],Tabla7[Código del producto],$B2398,Tabla7[Tipo de movimiento],"SALIDA",Tabla7[Mes],L$5))</f>
        <v/>
      </c>
      <c r="M2398" s="39" t="str">
        <f>IF($B2398="","",-SUMIFS(Tabla7[Cantidad],Tabla7[Código del producto],$B2398,Tabla7[Tipo de movimiento],"SALIDA",Tabla7[Mes],M$5))</f>
        <v/>
      </c>
      <c r="N2398" s="39" t="str">
        <f>IF($B2398="","",-SUMIFS(Tabla7[Cantidad],Tabla7[Código del producto],$B2398,Tabla7[Tipo de movimiento],"SALIDA",Tabla7[Mes],N$5))</f>
        <v/>
      </c>
      <c r="O2398" s="39" t="str">
        <f>IF($B2398="","",-SUMIFS(Tabla7[Cantidad],Tabla7[Código del producto],$B2398,Tabla7[Tipo de movimiento],"SALIDA",Tabla7[Mes],O$5))</f>
        <v/>
      </c>
      <c r="P2398" s="39" t="str">
        <f>IF($B2398="","",-SUMIFS(Tabla7[Cantidad],Tabla7[Código del producto],$B2398,Tabla7[Tipo de movimiento],"SALIDA",Tabla7[Mes],P$5))</f>
        <v/>
      </c>
      <c r="Q2398" s="39" t="str">
        <f t="shared" si="111"/>
        <v/>
      </c>
      <c r="R2398" s="51" t="str">
        <f>IF($B2398="","",IFERROR(VLOOKUP($B2398,'ABC rotación'!$C:$G,5,0),"C"))</f>
        <v/>
      </c>
      <c r="S2398" s="41" t="str">
        <f t="shared" si="112"/>
        <v/>
      </c>
      <c r="T2398" s="40" t="str">
        <f t="shared" si="113"/>
        <v/>
      </c>
      <c r="U2398" s="23" t="str">
        <f>IF($B2398="","",VLOOKUP($T2398,Tablas!$X$14:$Y$17,2,1))</f>
        <v/>
      </c>
    </row>
    <row r="2399" spans="2:21" x14ac:dyDescent="0.2">
      <c r="B2399" s="1" t="str">
        <f>IF(Tablas!B2397="","",Tablas!B2397)</f>
        <v/>
      </c>
      <c r="C2399" s="1" t="str">
        <f>IF(Tablas!C2397="","",Tablas!C2397)</f>
        <v/>
      </c>
      <c r="D2399" s="1" t="str">
        <f>IF(Tablas!D2397="","",Tablas!D2397)</f>
        <v/>
      </c>
      <c r="E2399" s="1" t="str">
        <f>IF(Tablas!E2397="","",Tablas!E2397)</f>
        <v/>
      </c>
      <c r="F2399" s="1" t="str">
        <f>IF(Tablas!F2397="","",Tablas!F2397)</f>
        <v/>
      </c>
      <c r="G2399" s="1" t="str">
        <f>IF(Tablas!I2397="","",Tablas!I2397)</f>
        <v/>
      </c>
      <c r="H2399" s="1" t="s">
        <v>911</v>
      </c>
      <c r="I2399" s="39" t="str">
        <f>IF($B2399="","",-SUMIFS(Tabla7[Cantidad],Tabla7[Código del producto],$B2399,Tabla7[Tipo de movimiento],"SALIDA",Tabla7[Mes],I$5))</f>
        <v/>
      </c>
      <c r="J2399" s="39" t="str">
        <f>IF($B2399="","",-SUMIFS(Tabla7[Cantidad],Tabla7[Código del producto],$B2399,Tabla7[Tipo de movimiento],"SALIDA",Tabla7[Mes],J$5))</f>
        <v/>
      </c>
      <c r="K2399" s="39" t="str">
        <f>IF($B2399="","",-SUMIFS(Tabla7[Cantidad],Tabla7[Código del producto],$B2399,Tabla7[Tipo de movimiento],"SALIDA",Tabla7[Mes],K$5))</f>
        <v/>
      </c>
      <c r="L2399" s="39" t="str">
        <f>IF($B2399="","",-SUMIFS(Tabla7[Cantidad],Tabla7[Código del producto],$B2399,Tabla7[Tipo de movimiento],"SALIDA",Tabla7[Mes],L$5))</f>
        <v/>
      </c>
      <c r="M2399" s="39" t="str">
        <f>IF($B2399="","",-SUMIFS(Tabla7[Cantidad],Tabla7[Código del producto],$B2399,Tabla7[Tipo de movimiento],"SALIDA",Tabla7[Mes],M$5))</f>
        <v/>
      </c>
      <c r="N2399" s="39" t="str">
        <f>IF($B2399="","",-SUMIFS(Tabla7[Cantidad],Tabla7[Código del producto],$B2399,Tabla7[Tipo de movimiento],"SALIDA",Tabla7[Mes],N$5))</f>
        <v/>
      </c>
      <c r="O2399" s="39" t="str">
        <f>IF($B2399="","",-SUMIFS(Tabla7[Cantidad],Tabla7[Código del producto],$B2399,Tabla7[Tipo de movimiento],"SALIDA",Tabla7[Mes],O$5))</f>
        <v/>
      </c>
      <c r="P2399" s="39" t="str">
        <f>IF($B2399="","",-SUMIFS(Tabla7[Cantidad],Tabla7[Código del producto],$B2399,Tabla7[Tipo de movimiento],"SALIDA",Tabla7[Mes],P$5))</f>
        <v/>
      </c>
      <c r="Q2399" s="39" t="str">
        <f t="shared" si="111"/>
        <v/>
      </c>
      <c r="R2399" s="51" t="str">
        <f>IF($B2399="","",IFERROR(VLOOKUP($B2399,'ABC rotación'!$C:$G,5,0),"C"))</f>
        <v/>
      </c>
      <c r="S2399" s="41" t="str">
        <f t="shared" si="112"/>
        <v/>
      </c>
      <c r="T2399" s="40" t="str">
        <f t="shared" si="113"/>
        <v/>
      </c>
      <c r="U2399" s="23" t="str">
        <f>IF($B2399="","",VLOOKUP($T2399,Tablas!$X$14:$Y$17,2,1))</f>
        <v/>
      </c>
    </row>
    <row r="2400" spans="2:21" x14ac:dyDescent="0.2">
      <c r="B2400" s="1" t="str">
        <f>IF(Tablas!B2398="","",Tablas!B2398)</f>
        <v/>
      </c>
      <c r="C2400" s="1" t="str">
        <f>IF(Tablas!C2398="","",Tablas!C2398)</f>
        <v/>
      </c>
      <c r="D2400" s="1" t="str">
        <f>IF(Tablas!D2398="","",Tablas!D2398)</f>
        <v/>
      </c>
      <c r="E2400" s="1" t="str">
        <f>IF(Tablas!E2398="","",Tablas!E2398)</f>
        <v/>
      </c>
      <c r="F2400" s="1" t="str">
        <f>IF(Tablas!F2398="","",Tablas!F2398)</f>
        <v/>
      </c>
      <c r="G2400" s="1" t="str">
        <f>IF(Tablas!I2398="","",Tablas!I2398)</f>
        <v/>
      </c>
      <c r="H2400" s="1" t="s">
        <v>911</v>
      </c>
      <c r="I2400" s="39" t="str">
        <f>IF($B2400="","",-SUMIFS(Tabla7[Cantidad],Tabla7[Código del producto],$B2400,Tabla7[Tipo de movimiento],"SALIDA",Tabla7[Mes],I$5))</f>
        <v/>
      </c>
      <c r="J2400" s="39" t="str">
        <f>IF($B2400="","",-SUMIFS(Tabla7[Cantidad],Tabla7[Código del producto],$B2400,Tabla7[Tipo de movimiento],"SALIDA",Tabla7[Mes],J$5))</f>
        <v/>
      </c>
      <c r="K2400" s="39" t="str">
        <f>IF($B2400="","",-SUMIFS(Tabla7[Cantidad],Tabla7[Código del producto],$B2400,Tabla7[Tipo de movimiento],"SALIDA",Tabla7[Mes],K$5))</f>
        <v/>
      </c>
      <c r="L2400" s="39" t="str">
        <f>IF($B2400="","",-SUMIFS(Tabla7[Cantidad],Tabla7[Código del producto],$B2400,Tabla7[Tipo de movimiento],"SALIDA",Tabla7[Mes],L$5))</f>
        <v/>
      </c>
      <c r="M2400" s="39" t="str">
        <f>IF($B2400="","",-SUMIFS(Tabla7[Cantidad],Tabla7[Código del producto],$B2400,Tabla7[Tipo de movimiento],"SALIDA",Tabla7[Mes],M$5))</f>
        <v/>
      </c>
      <c r="N2400" s="39" t="str">
        <f>IF($B2400="","",-SUMIFS(Tabla7[Cantidad],Tabla7[Código del producto],$B2400,Tabla7[Tipo de movimiento],"SALIDA",Tabla7[Mes],N$5))</f>
        <v/>
      </c>
      <c r="O2400" s="39" t="str">
        <f>IF($B2400="","",-SUMIFS(Tabla7[Cantidad],Tabla7[Código del producto],$B2400,Tabla7[Tipo de movimiento],"SALIDA",Tabla7[Mes],O$5))</f>
        <v/>
      </c>
      <c r="P2400" s="39" t="str">
        <f>IF($B2400="","",-SUMIFS(Tabla7[Cantidad],Tabla7[Código del producto],$B2400,Tabla7[Tipo de movimiento],"SALIDA",Tabla7[Mes],P$5))</f>
        <v/>
      </c>
      <c r="Q2400" s="39" t="str">
        <f t="shared" si="111"/>
        <v/>
      </c>
      <c r="R2400" s="51" t="str">
        <f>IF($B2400="","",IFERROR(VLOOKUP($B2400,'ABC rotación'!$C:$G,5,0),"C"))</f>
        <v/>
      </c>
      <c r="S2400" s="41" t="str">
        <f t="shared" si="112"/>
        <v/>
      </c>
      <c r="T2400" s="40" t="str">
        <f t="shared" si="113"/>
        <v/>
      </c>
      <c r="U2400" s="23" t="str">
        <f>IF($B2400="","",VLOOKUP($T2400,Tablas!$X$14:$Y$17,2,1))</f>
        <v/>
      </c>
    </row>
    <row r="2401" spans="2:21" x14ac:dyDescent="0.2">
      <c r="B2401" s="1" t="str">
        <f>IF(Tablas!B2399="","",Tablas!B2399)</f>
        <v/>
      </c>
      <c r="C2401" s="1" t="str">
        <f>IF(Tablas!C2399="","",Tablas!C2399)</f>
        <v/>
      </c>
      <c r="D2401" s="1" t="str">
        <f>IF(Tablas!D2399="","",Tablas!D2399)</f>
        <v/>
      </c>
      <c r="E2401" s="1" t="str">
        <f>IF(Tablas!E2399="","",Tablas!E2399)</f>
        <v/>
      </c>
      <c r="F2401" s="1" t="str">
        <f>IF(Tablas!F2399="","",Tablas!F2399)</f>
        <v/>
      </c>
      <c r="G2401" s="1" t="str">
        <f>IF(Tablas!I2399="","",Tablas!I2399)</f>
        <v/>
      </c>
      <c r="H2401" s="1" t="s">
        <v>911</v>
      </c>
      <c r="I2401" s="39" t="str">
        <f>IF($B2401="","",-SUMIFS(Tabla7[Cantidad],Tabla7[Código del producto],$B2401,Tabla7[Tipo de movimiento],"SALIDA",Tabla7[Mes],I$5))</f>
        <v/>
      </c>
      <c r="J2401" s="39" t="str">
        <f>IF($B2401="","",-SUMIFS(Tabla7[Cantidad],Tabla7[Código del producto],$B2401,Tabla7[Tipo de movimiento],"SALIDA",Tabla7[Mes],J$5))</f>
        <v/>
      </c>
      <c r="K2401" s="39" t="str">
        <f>IF($B2401="","",-SUMIFS(Tabla7[Cantidad],Tabla7[Código del producto],$B2401,Tabla7[Tipo de movimiento],"SALIDA",Tabla7[Mes],K$5))</f>
        <v/>
      </c>
      <c r="L2401" s="39" t="str">
        <f>IF($B2401="","",-SUMIFS(Tabla7[Cantidad],Tabla7[Código del producto],$B2401,Tabla7[Tipo de movimiento],"SALIDA",Tabla7[Mes],L$5))</f>
        <v/>
      </c>
      <c r="M2401" s="39" t="str">
        <f>IF($B2401="","",-SUMIFS(Tabla7[Cantidad],Tabla7[Código del producto],$B2401,Tabla7[Tipo de movimiento],"SALIDA",Tabla7[Mes],M$5))</f>
        <v/>
      </c>
      <c r="N2401" s="39" t="str">
        <f>IF($B2401="","",-SUMIFS(Tabla7[Cantidad],Tabla7[Código del producto],$B2401,Tabla7[Tipo de movimiento],"SALIDA",Tabla7[Mes],N$5))</f>
        <v/>
      </c>
      <c r="O2401" s="39" t="str">
        <f>IF($B2401="","",-SUMIFS(Tabla7[Cantidad],Tabla7[Código del producto],$B2401,Tabla7[Tipo de movimiento],"SALIDA",Tabla7[Mes],O$5))</f>
        <v/>
      </c>
      <c r="P2401" s="39" t="str">
        <f>IF($B2401="","",-SUMIFS(Tabla7[Cantidad],Tabla7[Código del producto],$B2401,Tabla7[Tipo de movimiento],"SALIDA",Tabla7[Mes],P$5))</f>
        <v/>
      </c>
      <c r="Q2401" s="39" t="str">
        <f t="shared" si="111"/>
        <v/>
      </c>
      <c r="R2401" s="51" t="str">
        <f>IF($B2401="","",IFERROR(VLOOKUP($B2401,'ABC rotación'!$C:$G,5,0),"C"))</f>
        <v/>
      </c>
      <c r="S2401" s="41" t="str">
        <f t="shared" si="112"/>
        <v/>
      </c>
      <c r="T2401" s="40" t="str">
        <f t="shared" si="113"/>
        <v/>
      </c>
      <c r="U2401" s="23" t="str">
        <f>IF($B2401="","",VLOOKUP($T2401,Tablas!$X$14:$Y$17,2,1))</f>
        <v/>
      </c>
    </row>
    <row r="2402" spans="2:21" x14ac:dyDescent="0.2">
      <c r="B2402" s="1" t="str">
        <f>IF(Tablas!B2400="","",Tablas!B2400)</f>
        <v/>
      </c>
      <c r="C2402" s="1" t="str">
        <f>IF(Tablas!C2400="","",Tablas!C2400)</f>
        <v/>
      </c>
      <c r="D2402" s="1" t="str">
        <f>IF(Tablas!D2400="","",Tablas!D2400)</f>
        <v/>
      </c>
      <c r="E2402" s="1" t="str">
        <f>IF(Tablas!E2400="","",Tablas!E2400)</f>
        <v/>
      </c>
      <c r="F2402" s="1" t="str">
        <f>IF(Tablas!F2400="","",Tablas!F2400)</f>
        <v/>
      </c>
      <c r="G2402" s="1" t="str">
        <f>IF(Tablas!I2400="","",Tablas!I2400)</f>
        <v/>
      </c>
      <c r="H2402" s="1" t="s">
        <v>911</v>
      </c>
      <c r="I2402" s="39" t="str">
        <f>IF($B2402="","",-SUMIFS(Tabla7[Cantidad],Tabla7[Código del producto],$B2402,Tabla7[Tipo de movimiento],"SALIDA",Tabla7[Mes],I$5))</f>
        <v/>
      </c>
      <c r="J2402" s="39" t="str">
        <f>IF($B2402="","",-SUMIFS(Tabla7[Cantidad],Tabla7[Código del producto],$B2402,Tabla7[Tipo de movimiento],"SALIDA",Tabla7[Mes],J$5))</f>
        <v/>
      </c>
      <c r="K2402" s="39" t="str">
        <f>IF($B2402="","",-SUMIFS(Tabla7[Cantidad],Tabla7[Código del producto],$B2402,Tabla7[Tipo de movimiento],"SALIDA",Tabla7[Mes],K$5))</f>
        <v/>
      </c>
      <c r="L2402" s="39" t="str">
        <f>IF($B2402="","",-SUMIFS(Tabla7[Cantidad],Tabla7[Código del producto],$B2402,Tabla7[Tipo de movimiento],"SALIDA",Tabla7[Mes],L$5))</f>
        <v/>
      </c>
      <c r="M2402" s="39" t="str">
        <f>IF($B2402="","",-SUMIFS(Tabla7[Cantidad],Tabla7[Código del producto],$B2402,Tabla7[Tipo de movimiento],"SALIDA",Tabla7[Mes],M$5))</f>
        <v/>
      </c>
      <c r="N2402" s="39" t="str">
        <f>IF($B2402="","",-SUMIFS(Tabla7[Cantidad],Tabla7[Código del producto],$B2402,Tabla7[Tipo de movimiento],"SALIDA",Tabla7[Mes],N$5))</f>
        <v/>
      </c>
      <c r="O2402" s="39" t="str">
        <f>IF($B2402="","",-SUMIFS(Tabla7[Cantidad],Tabla7[Código del producto],$B2402,Tabla7[Tipo de movimiento],"SALIDA",Tabla7[Mes],O$5))</f>
        <v/>
      </c>
      <c r="P2402" s="39" t="str">
        <f>IF($B2402="","",-SUMIFS(Tabla7[Cantidad],Tabla7[Código del producto],$B2402,Tabla7[Tipo de movimiento],"SALIDA",Tabla7[Mes],P$5))</f>
        <v/>
      </c>
      <c r="Q2402" s="39" t="str">
        <f t="shared" si="111"/>
        <v/>
      </c>
      <c r="R2402" s="51" t="str">
        <f>IF($B2402="","",IFERROR(VLOOKUP($B2402,'ABC rotación'!$C:$G,5,0),"C"))</f>
        <v/>
      </c>
      <c r="S2402" s="41" t="str">
        <f t="shared" si="112"/>
        <v/>
      </c>
      <c r="T2402" s="40" t="str">
        <f t="shared" si="113"/>
        <v/>
      </c>
      <c r="U2402" s="23" t="str">
        <f>IF($B2402="","",VLOOKUP($T2402,Tablas!$X$14:$Y$17,2,1))</f>
        <v/>
      </c>
    </row>
    <row r="2403" spans="2:21" x14ac:dyDescent="0.2">
      <c r="B2403" s="1" t="str">
        <f>IF(Tablas!B2401="","",Tablas!B2401)</f>
        <v/>
      </c>
      <c r="C2403" s="1" t="str">
        <f>IF(Tablas!C2401="","",Tablas!C2401)</f>
        <v/>
      </c>
      <c r="D2403" s="1" t="str">
        <f>IF(Tablas!D2401="","",Tablas!D2401)</f>
        <v/>
      </c>
      <c r="E2403" s="1" t="str">
        <f>IF(Tablas!E2401="","",Tablas!E2401)</f>
        <v/>
      </c>
      <c r="F2403" s="1" t="str">
        <f>IF(Tablas!F2401="","",Tablas!F2401)</f>
        <v/>
      </c>
      <c r="G2403" s="1" t="str">
        <f>IF(Tablas!I2401="","",Tablas!I2401)</f>
        <v/>
      </c>
      <c r="H2403" s="1" t="s">
        <v>911</v>
      </c>
      <c r="I2403" s="39" t="str">
        <f>IF($B2403="","",-SUMIFS(Tabla7[Cantidad],Tabla7[Código del producto],$B2403,Tabla7[Tipo de movimiento],"SALIDA",Tabla7[Mes],I$5))</f>
        <v/>
      </c>
      <c r="J2403" s="39" t="str">
        <f>IF($B2403="","",-SUMIFS(Tabla7[Cantidad],Tabla7[Código del producto],$B2403,Tabla7[Tipo de movimiento],"SALIDA",Tabla7[Mes],J$5))</f>
        <v/>
      </c>
      <c r="K2403" s="39" t="str">
        <f>IF($B2403="","",-SUMIFS(Tabla7[Cantidad],Tabla7[Código del producto],$B2403,Tabla7[Tipo de movimiento],"SALIDA",Tabla7[Mes],K$5))</f>
        <v/>
      </c>
      <c r="L2403" s="39" t="str">
        <f>IF($B2403="","",-SUMIFS(Tabla7[Cantidad],Tabla7[Código del producto],$B2403,Tabla7[Tipo de movimiento],"SALIDA",Tabla7[Mes],L$5))</f>
        <v/>
      </c>
      <c r="M2403" s="39" t="str">
        <f>IF($B2403="","",-SUMIFS(Tabla7[Cantidad],Tabla7[Código del producto],$B2403,Tabla7[Tipo de movimiento],"SALIDA",Tabla7[Mes],M$5))</f>
        <v/>
      </c>
      <c r="N2403" s="39" t="str">
        <f>IF($B2403="","",-SUMIFS(Tabla7[Cantidad],Tabla7[Código del producto],$B2403,Tabla7[Tipo de movimiento],"SALIDA",Tabla7[Mes],N$5))</f>
        <v/>
      </c>
      <c r="O2403" s="39" t="str">
        <f>IF($B2403="","",-SUMIFS(Tabla7[Cantidad],Tabla7[Código del producto],$B2403,Tabla7[Tipo de movimiento],"SALIDA",Tabla7[Mes],O$5))</f>
        <v/>
      </c>
      <c r="P2403" s="39" t="str">
        <f>IF($B2403="","",-SUMIFS(Tabla7[Cantidad],Tabla7[Código del producto],$B2403,Tabla7[Tipo de movimiento],"SALIDA",Tabla7[Mes],P$5))</f>
        <v/>
      </c>
      <c r="Q2403" s="39" t="str">
        <f t="shared" si="111"/>
        <v/>
      </c>
      <c r="R2403" s="51" t="str">
        <f>IF($B2403="","",IFERROR(VLOOKUP($B2403,'ABC rotación'!$C:$G,5,0),"C"))</f>
        <v/>
      </c>
      <c r="S2403" s="41" t="str">
        <f t="shared" si="112"/>
        <v/>
      </c>
      <c r="T2403" s="40" t="str">
        <f t="shared" si="113"/>
        <v/>
      </c>
      <c r="U2403" s="23" t="str">
        <f>IF($B2403="","",VLOOKUP($T2403,Tablas!$X$14:$Y$17,2,1))</f>
        <v/>
      </c>
    </row>
    <row r="2404" spans="2:21" x14ac:dyDescent="0.2">
      <c r="B2404" s="1" t="str">
        <f>IF(Tablas!B2402="","",Tablas!B2402)</f>
        <v/>
      </c>
      <c r="C2404" s="1" t="str">
        <f>IF(Tablas!C2402="","",Tablas!C2402)</f>
        <v/>
      </c>
      <c r="D2404" s="1" t="str">
        <f>IF(Tablas!D2402="","",Tablas!D2402)</f>
        <v/>
      </c>
      <c r="E2404" s="1" t="str">
        <f>IF(Tablas!E2402="","",Tablas!E2402)</f>
        <v/>
      </c>
      <c r="F2404" s="1" t="str">
        <f>IF(Tablas!F2402="","",Tablas!F2402)</f>
        <v/>
      </c>
      <c r="G2404" s="1" t="str">
        <f>IF(Tablas!I2402="","",Tablas!I2402)</f>
        <v/>
      </c>
      <c r="H2404" s="1" t="s">
        <v>911</v>
      </c>
      <c r="I2404" s="39" t="str">
        <f>IF($B2404="","",-SUMIFS(Tabla7[Cantidad],Tabla7[Código del producto],$B2404,Tabla7[Tipo de movimiento],"SALIDA",Tabla7[Mes],I$5))</f>
        <v/>
      </c>
      <c r="J2404" s="39" t="str">
        <f>IF($B2404="","",-SUMIFS(Tabla7[Cantidad],Tabla7[Código del producto],$B2404,Tabla7[Tipo de movimiento],"SALIDA",Tabla7[Mes],J$5))</f>
        <v/>
      </c>
      <c r="K2404" s="39" t="str">
        <f>IF($B2404="","",-SUMIFS(Tabla7[Cantidad],Tabla7[Código del producto],$B2404,Tabla7[Tipo de movimiento],"SALIDA",Tabla7[Mes],K$5))</f>
        <v/>
      </c>
      <c r="L2404" s="39" t="str">
        <f>IF($B2404="","",-SUMIFS(Tabla7[Cantidad],Tabla7[Código del producto],$B2404,Tabla7[Tipo de movimiento],"SALIDA",Tabla7[Mes],L$5))</f>
        <v/>
      </c>
      <c r="M2404" s="39" t="str">
        <f>IF($B2404="","",-SUMIFS(Tabla7[Cantidad],Tabla7[Código del producto],$B2404,Tabla7[Tipo de movimiento],"SALIDA",Tabla7[Mes],M$5))</f>
        <v/>
      </c>
      <c r="N2404" s="39" t="str">
        <f>IF($B2404="","",-SUMIFS(Tabla7[Cantidad],Tabla7[Código del producto],$B2404,Tabla7[Tipo de movimiento],"SALIDA",Tabla7[Mes],N$5))</f>
        <v/>
      </c>
      <c r="O2404" s="39" t="str">
        <f>IF($B2404="","",-SUMIFS(Tabla7[Cantidad],Tabla7[Código del producto],$B2404,Tabla7[Tipo de movimiento],"SALIDA",Tabla7[Mes],O$5))</f>
        <v/>
      </c>
      <c r="P2404" s="39" t="str">
        <f>IF($B2404="","",-SUMIFS(Tabla7[Cantidad],Tabla7[Código del producto],$B2404,Tabla7[Tipo de movimiento],"SALIDA",Tabla7[Mes],P$5))</f>
        <v/>
      </c>
      <c r="Q2404" s="39" t="str">
        <f t="shared" si="111"/>
        <v/>
      </c>
      <c r="R2404" s="51" t="str">
        <f>IF($B2404="","",IFERROR(VLOOKUP($B2404,'ABC rotación'!$C:$G,5,0),"C"))</f>
        <v/>
      </c>
      <c r="S2404" s="41" t="str">
        <f t="shared" si="112"/>
        <v/>
      </c>
      <c r="T2404" s="40" t="str">
        <f t="shared" si="113"/>
        <v/>
      </c>
      <c r="U2404" s="23" t="str">
        <f>IF($B2404="","",VLOOKUP($T2404,Tablas!$X$14:$Y$17,2,1))</f>
        <v/>
      </c>
    </row>
    <row r="2405" spans="2:21" x14ac:dyDescent="0.2">
      <c r="B2405" s="1" t="str">
        <f>IF(Tablas!B2403="","",Tablas!B2403)</f>
        <v/>
      </c>
      <c r="C2405" s="1" t="str">
        <f>IF(Tablas!C2403="","",Tablas!C2403)</f>
        <v/>
      </c>
      <c r="D2405" s="1" t="str">
        <f>IF(Tablas!D2403="","",Tablas!D2403)</f>
        <v/>
      </c>
      <c r="E2405" s="1" t="str">
        <f>IF(Tablas!E2403="","",Tablas!E2403)</f>
        <v/>
      </c>
      <c r="F2405" s="1" t="str">
        <f>IF(Tablas!F2403="","",Tablas!F2403)</f>
        <v/>
      </c>
      <c r="G2405" s="1" t="str">
        <f>IF(Tablas!I2403="","",Tablas!I2403)</f>
        <v/>
      </c>
      <c r="H2405" s="1" t="s">
        <v>911</v>
      </c>
      <c r="I2405" s="39" t="str">
        <f>IF($B2405="","",-SUMIFS(Tabla7[Cantidad],Tabla7[Código del producto],$B2405,Tabla7[Tipo de movimiento],"SALIDA",Tabla7[Mes],I$5))</f>
        <v/>
      </c>
      <c r="J2405" s="39" t="str">
        <f>IF($B2405="","",-SUMIFS(Tabla7[Cantidad],Tabla7[Código del producto],$B2405,Tabla7[Tipo de movimiento],"SALIDA",Tabla7[Mes],J$5))</f>
        <v/>
      </c>
      <c r="K2405" s="39" t="str">
        <f>IF($B2405="","",-SUMIFS(Tabla7[Cantidad],Tabla7[Código del producto],$B2405,Tabla7[Tipo de movimiento],"SALIDA",Tabla7[Mes],K$5))</f>
        <v/>
      </c>
      <c r="L2405" s="39" t="str">
        <f>IF($B2405="","",-SUMIFS(Tabla7[Cantidad],Tabla7[Código del producto],$B2405,Tabla7[Tipo de movimiento],"SALIDA",Tabla7[Mes],L$5))</f>
        <v/>
      </c>
      <c r="M2405" s="39" t="str">
        <f>IF($B2405="","",-SUMIFS(Tabla7[Cantidad],Tabla7[Código del producto],$B2405,Tabla7[Tipo de movimiento],"SALIDA",Tabla7[Mes],M$5))</f>
        <v/>
      </c>
      <c r="N2405" s="39" t="str">
        <f>IF($B2405="","",-SUMIFS(Tabla7[Cantidad],Tabla7[Código del producto],$B2405,Tabla7[Tipo de movimiento],"SALIDA",Tabla7[Mes],N$5))</f>
        <v/>
      </c>
      <c r="O2405" s="39" t="str">
        <f>IF($B2405="","",-SUMIFS(Tabla7[Cantidad],Tabla7[Código del producto],$B2405,Tabla7[Tipo de movimiento],"SALIDA",Tabla7[Mes],O$5))</f>
        <v/>
      </c>
      <c r="P2405" s="39" t="str">
        <f>IF($B2405="","",-SUMIFS(Tabla7[Cantidad],Tabla7[Código del producto],$B2405,Tabla7[Tipo de movimiento],"SALIDA",Tabla7[Mes],P$5))</f>
        <v/>
      </c>
      <c r="Q2405" s="39" t="str">
        <f t="shared" si="111"/>
        <v/>
      </c>
      <c r="R2405" s="51" t="str">
        <f>IF($B2405="","",IFERROR(VLOOKUP($B2405,'ABC rotación'!$C:$G,5,0),"C"))</f>
        <v/>
      </c>
      <c r="S2405" s="41" t="str">
        <f t="shared" si="112"/>
        <v/>
      </c>
      <c r="T2405" s="40" t="str">
        <f t="shared" si="113"/>
        <v/>
      </c>
      <c r="U2405" s="23" t="str">
        <f>IF($B2405="","",VLOOKUP($T2405,Tablas!$X$14:$Y$17,2,1))</f>
        <v/>
      </c>
    </row>
    <row r="2406" spans="2:21" x14ac:dyDescent="0.2">
      <c r="B2406" s="1" t="str">
        <f>IF(Tablas!B2404="","",Tablas!B2404)</f>
        <v/>
      </c>
      <c r="C2406" s="1" t="str">
        <f>IF(Tablas!C2404="","",Tablas!C2404)</f>
        <v/>
      </c>
      <c r="D2406" s="1" t="str">
        <f>IF(Tablas!D2404="","",Tablas!D2404)</f>
        <v/>
      </c>
      <c r="E2406" s="1" t="str">
        <f>IF(Tablas!E2404="","",Tablas!E2404)</f>
        <v/>
      </c>
      <c r="F2406" s="1" t="str">
        <f>IF(Tablas!F2404="","",Tablas!F2404)</f>
        <v/>
      </c>
      <c r="G2406" s="1" t="str">
        <f>IF(Tablas!I2404="","",Tablas!I2404)</f>
        <v/>
      </c>
      <c r="H2406" s="1" t="s">
        <v>911</v>
      </c>
      <c r="I2406" s="39" t="str">
        <f>IF($B2406="","",-SUMIFS(Tabla7[Cantidad],Tabla7[Código del producto],$B2406,Tabla7[Tipo de movimiento],"SALIDA",Tabla7[Mes],I$5))</f>
        <v/>
      </c>
      <c r="J2406" s="39" t="str">
        <f>IF($B2406="","",-SUMIFS(Tabla7[Cantidad],Tabla7[Código del producto],$B2406,Tabla7[Tipo de movimiento],"SALIDA",Tabla7[Mes],J$5))</f>
        <v/>
      </c>
      <c r="K2406" s="39" t="str">
        <f>IF($B2406="","",-SUMIFS(Tabla7[Cantidad],Tabla7[Código del producto],$B2406,Tabla7[Tipo de movimiento],"SALIDA",Tabla7[Mes],K$5))</f>
        <v/>
      </c>
      <c r="L2406" s="39" t="str">
        <f>IF($B2406="","",-SUMIFS(Tabla7[Cantidad],Tabla7[Código del producto],$B2406,Tabla7[Tipo de movimiento],"SALIDA",Tabla7[Mes],L$5))</f>
        <v/>
      </c>
      <c r="M2406" s="39" t="str">
        <f>IF($B2406="","",-SUMIFS(Tabla7[Cantidad],Tabla7[Código del producto],$B2406,Tabla7[Tipo de movimiento],"SALIDA",Tabla7[Mes],M$5))</f>
        <v/>
      </c>
      <c r="N2406" s="39" t="str">
        <f>IF($B2406="","",-SUMIFS(Tabla7[Cantidad],Tabla7[Código del producto],$B2406,Tabla7[Tipo de movimiento],"SALIDA",Tabla7[Mes],N$5))</f>
        <v/>
      </c>
      <c r="O2406" s="39" t="str">
        <f>IF($B2406="","",-SUMIFS(Tabla7[Cantidad],Tabla7[Código del producto],$B2406,Tabla7[Tipo de movimiento],"SALIDA",Tabla7[Mes],O$5))</f>
        <v/>
      </c>
      <c r="P2406" s="39" t="str">
        <f>IF($B2406="","",-SUMIFS(Tabla7[Cantidad],Tabla7[Código del producto],$B2406,Tabla7[Tipo de movimiento],"SALIDA",Tabla7[Mes],P$5))</f>
        <v/>
      </c>
      <c r="Q2406" s="39" t="str">
        <f t="shared" si="111"/>
        <v/>
      </c>
      <c r="R2406" s="51" t="str">
        <f>IF($B2406="","",IFERROR(VLOOKUP($B2406,'ABC rotación'!$C:$G,5,0),"C"))</f>
        <v/>
      </c>
      <c r="S2406" s="41" t="str">
        <f t="shared" si="112"/>
        <v/>
      </c>
      <c r="T2406" s="40" t="str">
        <f t="shared" si="113"/>
        <v/>
      </c>
      <c r="U2406" s="23" t="str">
        <f>IF($B2406="","",VLOOKUP($T2406,Tablas!$X$14:$Y$17,2,1))</f>
        <v/>
      </c>
    </row>
    <row r="2407" spans="2:21" x14ac:dyDescent="0.2">
      <c r="B2407" s="1" t="str">
        <f>IF(Tablas!B2405="","",Tablas!B2405)</f>
        <v/>
      </c>
      <c r="C2407" s="1" t="str">
        <f>IF(Tablas!C2405="","",Tablas!C2405)</f>
        <v/>
      </c>
      <c r="D2407" s="1" t="str">
        <f>IF(Tablas!D2405="","",Tablas!D2405)</f>
        <v/>
      </c>
      <c r="E2407" s="1" t="str">
        <f>IF(Tablas!E2405="","",Tablas!E2405)</f>
        <v/>
      </c>
      <c r="F2407" s="1" t="str">
        <f>IF(Tablas!F2405="","",Tablas!F2405)</f>
        <v/>
      </c>
      <c r="G2407" s="1" t="str">
        <f>IF(Tablas!I2405="","",Tablas!I2405)</f>
        <v/>
      </c>
      <c r="H2407" s="1" t="s">
        <v>911</v>
      </c>
      <c r="I2407" s="39" t="str">
        <f>IF($B2407="","",-SUMIFS(Tabla7[Cantidad],Tabla7[Código del producto],$B2407,Tabla7[Tipo de movimiento],"SALIDA",Tabla7[Mes],I$5))</f>
        <v/>
      </c>
      <c r="J2407" s="39" t="str">
        <f>IF($B2407="","",-SUMIFS(Tabla7[Cantidad],Tabla7[Código del producto],$B2407,Tabla7[Tipo de movimiento],"SALIDA",Tabla7[Mes],J$5))</f>
        <v/>
      </c>
      <c r="K2407" s="39" t="str">
        <f>IF($B2407="","",-SUMIFS(Tabla7[Cantidad],Tabla7[Código del producto],$B2407,Tabla7[Tipo de movimiento],"SALIDA",Tabla7[Mes],K$5))</f>
        <v/>
      </c>
      <c r="L2407" s="39" t="str">
        <f>IF($B2407="","",-SUMIFS(Tabla7[Cantidad],Tabla7[Código del producto],$B2407,Tabla7[Tipo de movimiento],"SALIDA",Tabla7[Mes],L$5))</f>
        <v/>
      </c>
      <c r="M2407" s="39" t="str">
        <f>IF($B2407="","",-SUMIFS(Tabla7[Cantidad],Tabla7[Código del producto],$B2407,Tabla7[Tipo de movimiento],"SALIDA",Tabla7[Mes],M$5))</f>
        <v/>
      </c>
      <c r="N2407" s="39" t="str">
        <f>IF($B2407="","",-SUMIFS(Tabla7[Cantidad],Tabla7[Código del producto],$B2407,Tabla7[Tipo de movimiento],"SALIDA",Tabla7[Mes],N$5))</f>
        <v/>
      </c>
      <c r="O2407" s="39" t="str">
        <f>IF($B2407="","",-SUMIFS(Tabla7[Cantidad],Tabla7[Código del producto],$B2407,Tabla7[Tipo de movimiento],"SALIDA",Tabla7[Mes],O$5))</f>
        <v/>
      </c>
      <c r="P2407" s="39" t="str">
        <f>IF($B2407="","",-SUMIFS(Tabla7[Cantidad],Tabla7[Código del producto],$B2407,Tabla7[Tipo de movimiento],"SALIDA",Tabla7[Mes],P$5))</f>
        <v/>
      </c>
      <c r="Q2407" s="39" t="str">
        <f t="shared" si="111"/>
        <v/>
      </c>
      <c r="R2407" s="51" t="str">
        <f>IF($B2407="","",IFERROR(VLOOKUP($B2407,'ABC rotación'!$C:$G,5,0),"C"))</f>
        <v/>
      </c>
      <c r="S2407" s="41" t="str">
        <f t="shared" si="112"/>
        <v/>
      </c>
      <c r="T2407" s="40" t="str">
        <f t="shared" si="113"/>
        <v/>
      </c>
      <c r="U2407" s="23" t="str">
        <f>IF($B2407="","",VLOOKUP($T2407,Tablas!$X$14:$Y$17,2,1))</f>
        <v/>
      </c>
    </row>
    <row r="2408" spans="2:21" x14ac:dyDescent="0.2">
      <c r="B2408" s="1" t="str">
        <f>IF(Tablas!B2406="","",Tablas!B2406)</f>
        <v/>
      </c>
      <c r="C2408" s="1" t="str">
        <f>IF(Tablas!C2406="","",Tablas!C2406)</f>
        <v/>
      </c>
      <c r="D2408" s="1" t="str">
        <f>IF(Tablas!D2406="","",Tablas!D2406)</f>
        <v/>
      </c>
      <c r="E2408" s="1" t="str">
        <f>IF(Tablas!E2406="","",Tablas!E2406)</f>
        <v/>
      </c>
      <c r="F2408" s="1" t="str">
        <f>IF(Tablas!F2406="","",Tablas!F2406)</f>
        <v/>
      </c>
      <c r="G2408" s="1" t="str">
        <f>IF(Tablas!I2406="","",Tablas!I2406)</f>
        <v/>
      </c>
      <c r="H2408" s="1" t="s">
        <v>911</v>
      </c>
      <c r="I2408" s="39" t="str">
        <f>IF($B2408="","",-SUMIFS(Tabla7[Cantidad],Tabla7[Código del producto],$B2408,Tabla7[Tipo de movimiento],"SALIDA",Tabla7[Mes],I$5))</f>
        <v/>
      </c>
      <c r="J2408" s="39" t="str">
        <f>IF($B2408="","",-SUMIFS(Tabla7[Cantidad],Tabla7[Código del producto],$B2408,Tabla7[Tipo de movimiento],"SALIDA",Tabla7[Mes],J$5))</f>
        <v/>
      </c>
      <c r="K2408" s="39" t="str">
        <f>IF($B2408="","",-SUMIFS(Tabla7[Cantidad],Tabla7[Código del producto],$B2408,Tabla7[Tipo de movimiento],"SALIDA",Tabla7[Mes],K$5))</f>
        <v/>
      </c>
      <c r="L2408" s="39" t="str">
        <f>IF($B2408="","",-SUMIFS(Tabla7[Cantidad],Tabla7[Código del producto],$B2408,Tabla7[Tipo de movimiento],"SALIDA",Tabla7[Mes],L$5))</f>
        <v/>
      </c>
      <c r="M2408" s="39" t="str">
        <f>IF($B2408="","",-SUMIFS(Tabla7[Cantidad],Tabla7[Código del producto],$B2408,Tabla7[Tipo de movimiento],"SALIDA",Tabla7[Mes],M$5))</f>
        <v/>
      </c>
      <c r="N2408" s="39" t="str">
        <f>IF($B2408="","",-SUMIFS(Tabla7[Cantidad],Tabla7[Código del producto],$B2408,Tabla7[Tipo de movimiento],"SALIDA",Tabla7[Mes],N$5))</f>
        <v/>
      </c>
      <c r="O2408" s="39" t="str">
        <f>IF($B2408="","",-SUMIFS(Tabla7[Cantidad],Tabla7[Código del producto],$B2408,Tabla7[Tipo de movimiento],"SALIDA",Tabla7[Mes],O$5))</f>
        <v/>
      </c>
      <c r="P2408" s="39" t="str">
        <f>IF($B2408="","",-SUMIFS(Tabla7[Cantidad],Tabla7[Código del producto],$B2408,Tabla7[Tipo de movimiento],"SALIDA",Tabla7[Mes],P$5))</f>
        <v/>
      </c>
      <c r="Q2408" s="39" t="str">
        <f t="shared" si="111"/>
        <v/>
      </c>
      <c r="R2408" s="51" t="str">
        <f>IF($B2408="","",IFERROR(VLOOKUP($B2408,'ABC rotación'!$C:$G,5,0),"C"))</f>
        <v/>
      </c>
      <c r="S2408" s="41" t="str">
        <f t="shared" si="112"/>
        <v/>
      </c>
      <c r="T2408" s="40" t="str">
        <f t="shared" si="113"/>
        <v/>
      </c>
      <c r="U2408" s="23" t="str">
        <f>IF($B2408="","",VLOOKUP($T2408,Tablas!$X$14:$Y$17,2,1))</f>
        <v/>
      </c>
    </row>
    <row r="2409" spans="2:21" x14ac:dyDescent="0.2">
      <c r="B2409" s="1" t="str">
        <f>IF(Tablas!B2407="","",Tablas!B2407)</f>
        <v/>
      </c>
      <c r="C2409" s="1" t="str">
        <f>IF(Tablas!C2407="","",Tablas!C2407)</f>
        <v/>
      </c>
      <c r="D2409" s="1" t="str">
        <f>IF(Tablas!D2407="","",Tablas!D2407)</f>
        <v/>
      </c>
      <c r="E2409" s="1" t="str">
        <f>IF(Tablas!E2407="","",Tablas!E2407)</f>
        <v/>
      </c>
      <c r="F2409" s="1" t="str">
        <f>IF(Tablas!F2407="","",Tablas!F2407)</f>
        <v/>
      </c>
      <c r="G2409" s="1" t="str">
        <f>IF(Tablas!I2407="","",Tablas!I2407)</f>
        <v/>
      </c>
      <c r="H2409" s="1" t="s">
        <v>911</v>
      </c>
      <c r="I2409" s="39" t="str">
        <f>IF($B2409="","",-SUMIFS(Tabla7[Cantidad],Tabla7[Código del producto],$B2409,Tabla7[Tipo de movimiento],"SALIDA",Tabla7[Mes],I$5))</f>
        <v/>
      </c>
      <c r="J2409" s="39" t="str">
        <f>IF($B2409="","",-SUMIFS(Tabla7[Cantidad],Tabla7[Código del producto],$B2409,Tabla7[Tipo de movimiento],"SALIDA",Tabla7[Mes],J$5))</f>
        <v/>
      </c>
      <c r="K2409" s="39" t="str">
        <f>IF($B2409="","",-SUMIFS(Tabla7[Cantidad],Tabla7[Código del producto],$B2409,Tabla7[Tipo de movimiento],"SALIDA",Tabla7[Mes],K$5))</f>
        <v/>
      </c>
      <c r="L2409" s="39" t="str">
        <f>IF($B2409="","",-SUMIFS(Tabla7[Cantidad],Tabla7[Código del producto],$B2409,Tabla7[Tipo de movimiento],"SALIDA",Tabla7[Mes],L$5))</f>
        <v/>
      </c>
      <c r="M2409" s="39" t="str">
        <f>IF($B2409="","",-SUMIFS(Tabla7[Cantidad],Tabla7[Código del producto],$B2409,Tabla7[Tipo de movimiento],"SALIDA",Tabla7[Mes],M$5))</f>
        <v/>
      </c>
      <c r="N2409" s="39" t="str">
        <f>IF($B2409="","",-SUMIFS(Tabla7[Cantidad],Tabla7[Código del producto],$B2409,Tabla7[Tipo de movimiento],"SALIDA",Tabla7[Mes],N$5))</f>
        <v/>
      </c>
      <c r="O2409" s="39" t="str">
        <f>IF($B2409="","",-SUMIFS(Tabla7[Cantidad],Tabla7[Código del producto],$B2409,Tabla7[Tipo de movimiento],"SALIDA",Tabla7[Mes],O$5))</f>
        <v/>
      </c>
      <c r="P2409" s="39" t="str">
        <f>IF($B2409="","",-SUMIFS(Tabla7[Cantidad],Tabla7[Código del producto],$B2409,Tabla7[Tipo de movimiento],"SALIDA",Tabla7[Mes],P$5))</f>
        <v/>
      </c>
      <c r="Q2409" s="39" t="str">
        <f t="shared" si="111"/>
        <v/>
      </c>
      <c r="R2409" s="51" t="str">
        <f>IF($B2409="","",IFERROR(VLOOKUP($B2409,'ABC rotación'!$C:$G,5,0),"C"))</f>
        <v/>
      </c>
      <c r="S2409" s="41" t="str">
        <f t="shared" si="112"/>
        <v/>
      </c>
      <c r="T2409" s="40" t="str">
        <f t="shared" si="113"/>
        <v/>
      </c>
      <c r="U2409" s="23" t="str">
        <f>IF($B2409="","",VLOOKUP($T2409,Tablas!$X$14:$Y$17,2,1))</f>
        <v/>
      </c>
    </row>
    <row r="2410" spans="2:21" x14ac:dyDescent="0.2">
      <c r="B2410" s="1" t="str">
        <f>IF(Tablas!B2408="","",Tablas!B2408)</f>
        <v/>
      </c>
      <c r="C2410" s="1" t="str">
        <f>IF(Tablas!C2408="","",Tablas!C2408)</f>
        <v/>
      </c>
      <c r="D2410" s="1" t="str">
        <f>IF(Tablas!D2408="","",Tablas!D2408)</f>
        <v/>
      </c>
      <c r="E2410" s="1" t="str">
        <f>IF(Tablas!E2408="","",Tablas!E2408)</f>
        <v/>
      </c>
      <c r="F2410" s="1" t="str">
        <f>IF(Tablas!F2408="","",Tablas!F2408)</f>
        <v/>
      </c>
      <c r="G2410" s="1" t="str">
        <f>IF(Tablas!I2408="","",Tablas!I2408)</f>
        <v/>
      </c>
      <c r="H2410" s="1" t="s">
        <v>911</v>
      </c>
      <c r="I2410" s="39" t="str">
        <f>IF($B2410="","",-SUMIFS(Tabla7[Cantidad],Tabla7[Código del producto],$B2410,Tabla7[Tipo de movimiento],"SALIDA",Tabla7[Mes],I$5))</f>
        <v/>
      </c>
      <c r="J2410" s="39" t="str">
        <f>IF($B2410="","",-SUMIFS(Tabla7[Cantidad],Tabla7[Código del producto],$B2410,Tabla7[Tipo de movimiento],"SALIDA",Tabla7[Mes],J$5))</f>
        <v/>
      </c>
      <c r="K2410" s="39" t="str">
        <f>IF($B2410="","",-SUMIFS(Tabla7[Cantidad],Tabla7[Código del producto],$B2410,Tabla7[Tipo de movimiento],"SALIDA",Tabla7[Mes],K$5))</f>
        <v/>
      </c>
      <c r="L2410" s="39" t="str">
        <f>IF($B2410="","",-SUMIFS(Tabla7[Cantidad],Tabla7[Código del producto],$B2410,Tabla7[Tipo de movimiento],"SALIDA",Tabla7[Mes],L$5))</f>
        <v/>
      </c>
      <c r="M2410" s="39" t="str">
        <f>IF($B2410="","",-SUMIFS(Tabla7[Cantidad],Tabla7[Código del producto],$B2410,Tabla7[Tipo de movimiento],"SALIDA",Tabla7[Mes],M$5))</f>
        <v/>
      </c>
      <c r="N2410" s="39" t="str">
        <f>IF($B2410="","",-SUMIFS(Tabla7[Cantidad],Tabla7[Código del producto],$B2410,Tabla7[Tipo de movimiento],"SALIDA",Tabla7[Mes],N$5))</f>
        <v/>
      </c>
      <c r="O2410" s="39" t="str">
        <f>IF($B2410="","",-SUMIFS(Tabla7[Cantidad],Tabla7[Código del producto],$B2410,Tabla7[Tipo de movimiento],"SALIDA",Tabla7[Mes],O$5))</f>
        <v/>
      </c>
      <c r="P2410" s="39" t="str">
        <f>IF($B2410="","",-SUMIFS(Tabla7[Cantidad],Tabla7[Código del producto],$B2410,Tabla7[Tipo de movimiento],"SALIDA",Tabla7[Mes],P$5))</f>
        <v/>
      </c>
      <c r="Q2410" s="39" t="str">
        <f t="shared" si="111"/>
        <v/>
      </c>
      <c r="R2410" s="51" t="str">
        <f>IF($B2410="","",IFERROR(VLOOKUP($B2410,'ABC rotación'!$C:$G,5,0),"C"))</f>
        <v/>
      </c>
      <c r="S2410" s="41" t="str">
        <f t="shared" si="112"/>
        <v/>
      </c>
      <c r="T2410" s="40" t="str">
        <f t="shared" si="113"/>
        <v/>
      </c>
      <c r="U2410" s="23" t="str">
        <f>IF($B2410="","",VLOOKUP($T2410,Tablas!$X$14:$Y$17,2,1))</f>
        <v/>
      </c>
    </row>
    <row r="2411" spans="2:21" x14ac:dyDescent="0.2">
      <c r="B2411" s="1" t="str">
        <f>IF(Tablas!B2409="","",Tablas!B2409)</f>
        <v/>
      </c>
      <c r="C2411" s="1" t="str">
        <f>IF(Tablas!C2409="","",Tablas!C2409)</f>
        <v/>
      </c>
      <c r="D2411" s="1" t="str">
        <f>IF(Tablas!D2409="","",Tablas!D2409)</f>
        <v/>
      </c>
      <c r="E2411" s="1" t="str">
        <f>IF(Tablas!E2409="","",Tablas!E2409)</f>
        <v/>
      </c>
      <c r="F2411" s="1" t="str">
        <f>IF(Tablas!F2409="","",Tablas!F2409)</f>
        <v/>
      </c>
      <c r="G2411" s="1" t="str">
        <f>IF(Tablas!I2409="","",Tablas!I2409)</f>
        <v/>
      </c>
      <c r="H2411" s="1" t="s">
        <v>911</v>
      </c>
      <c r="I2411" s="39" t="str">
        <f>IF($B2411="","",-SUMIFS(Tabla7[Cantidad],Tabla7[Código del producto],$B2411,Tabla7[Tipo de movimiento],"SALIDA",Tabla7[Mes],I$5))</f>
        <v/>
      </c>
      <c r="J2411" s="39" t="str">
        <f>IF($B2411="","",-SUMIFS(Tabla7[Cantidad],Tabla7[Código del producto],$B2411,Tabla7[Tipo de movimiento],"SALIDA",Tabla7[Mes],J$5))</f>
        <v/>
      </c>
      <c r="K2411" s="39" t="str">
        <f>IF($B2411="","",-SUMIFS(Tabla7[Cantidad],Tabla7[Código del producto],$B2411,Tabla7[Tipo de movimiento],"SALIDA",Tabla7[Mes],K$5))</f>
        <v/>
      </c>
      <c r="L2411" s="39" t="str">
        <f>IF($B2411="","",-SUMIFS(Tabla7[Cantidad],Tabla7[Código del producto],$B2411,Tabla7[Tipo de movimiento],"SALIDA",Tabla7[Mes],L$5))</f>
        <v/>
      </c>
      <c r="M2411" s="39" t="str">
        <f>IF($B2411="","",-SUMIFS(Tabla7[Cantidad],Tabla7[Código del producto],$B2411,Tabla7[Tipo de movimiento],"SALIDA",Tabla7[Mes],M$5))</f>
        <v/>
      </c>
      <c r="N2411" s="39" t="str">
        <f>IF($B2411="","",-SUMIFS(Tabla7[Cantidad],Tabla7[Código del producto],$B2411,Tabla7[Tipo de movimiento],"SALIDA",Tabla7[Mes],N$5))</f>
        <v/>
      </c>
      <c r="O2411" s="39" t="str">
        <f>IF($B2411="","",-SUMIFS(Tabla7[Cantidad],Tabla7[Código del producto],$B2411,Tabla7[Tipo de movimiento],"SALIDA",Tabla7[Mes],O$5))</f>
        <v/>
      </c>
      <c r="P2411" s="39" t="str">
        <f>IF($B2411="","",-SUMIFS(Tabla7[Cantidad],Tabla7[Código del producto],$B2411,Tabla7[Tipo de movimiento],"SALIDA",Tabla7[Mes],P$5))</f>
        <v/>
      </c>
      <c r="Q2411" s="39" t="str">
        <f t="shared" si="111"/>
        <v/>
      </c>
      <c r="R2411" s="51" t="str">
        <f>IF($B2411="","",IFERROR(VLOOKUP($B2411,'ABC rotación'!$C:$G,5,0),"C"))</f>
        <v/>
      </c>
      <c r="S2411" s="41" t="str">
        <f t="shared" si="112"/>
        <v/>
      </c>
      <c r="T2411" s="40" t="str">
        <f t="shared" si="113"/>
        <v/>
      </c>
      <c r="U2411" s="23" t="str">
        <f>IF($B2411="","",VLOOKUP($T2411,Tablas!$X$14:$Y$17,2,1))</f>
        <v/>
      </c>
    </row>
    <row r="2412" spans="2:21" x14ac:dyDescent="0.2">
      <c r="B2412" s="1" t="str">
        <f>IF(Tablas!B2410="","",Tablas!B2410)</f>
        <v/>
      </c>
      <c r="C2412" s="1" t="str">
        <f>IF(Tablas!C2410="","",Tablas!C2410)</f>
        <v/>
      </c>
      <c r="D2412" s="1" t="str">
        <f>IF(Tablas!D2410="","",Tablas!D2410)</f>
        <v/>
      </c>
      <c r="E2412" s="1" t="str">
        <f>IF(Tablas!E2410="","",Tablas!E2410)</f>
        <v/>
      </c>
      <c r="F2412" s="1" t="str">
        <f>IF(Tablas!F2410="","",Tablas!F2410)</f>
        <v/>
      </c>
      <c r="G2412" s="1" t="str">
        <f>IF(Tablas!I2410="","",Tablas!I2410)</f>
        <v/>
      </c>
      <c r="H2412" s="1" t="s">
        <v>911</v>
      </c>
      <c r="I2412" s="39" t="str">
        <f>IF($B2412="","",-SUMIFS(Tabla7[Cantidad],Tabla7[Código del producto],$B2412,Tabla7[Tipo de movimiento],"SALIDA",Tabla7[Mes],I$5))</f>
        <v/>
      </c>
      <c r="J2412" s="39" t="str">
        <f>IF($B2412="","",-SUMIFS(Tabla7[Cantidad],Tabla7[Código del producto],$B2412,Tabla7[Tipo de movimiento],"SALIDA",Tabla7[Mes],J$5))</f>
        <v/>
      </c>
      <c r="K2412" s="39" t="str">
        <f>IF($B2412="","",-SUMIFS(Tabla7[Cantidad],Tabla7[Código del producto],$B2412,Tabla7[Tipo de movimiento],"SALIDA",Tabla7[Mes],K$5))</f>
        <v/>
      </c>
      <c r="L2412" s="39" t="str">
        <f>IF($B2412="","",-SUMIFS(Tabla7[Cantidad],Tabla7[Código del producto],$B2412,Tabla7[Tipo de movimiento],"SALIDA",Tabla7[Mes],L$5))</f>
        <v/>
      </c>
      <c r="M2412" s="39" t="str">
        <f>IF($B2412="","",-SUMIFS(Tabla7[Cantidad],Tabla7[Código del producto],$B2412,Tabla7[Tipo de movimiento],"SALIDA",Tabla7[Mes],M$5))</f>
        <v/>
      </c>
      <c r="N2412" s="39" t="str">
        <f>IF($B2412="","",-SUMIFS(Tabla7[Cantidad],Tabla7[Código del producto],$B2412,Tabla7[Tipo de movimiento],"SALIDA",Tabla7[Mes],N$5))</f>
        <v/>
      </c>
      <c r="O2412" s="39" t="str">
        <f>IF($B2412="","",-SUMIFS(Tabla7[Cantidad],Tabla7[Código del producto],$B2412,Tabla7[Tipo de movimiento],"SALIDA",Tabla7[Mes],O$5))</f>
        <v/>
      </c>
      <c r="P2412" s="39" t="str">
        <f>IF($B2412="","",-SUMIFS(Tabla7[Cantidad],Tabla7[Código del producto],$B2412,Tabla7[Tipo de movimiento],"SALIDA",Tabla7[Mes],P$5))</f>
        <v/>
      </c>
      <c r="Q2412" s="39" t="str">
        <f t="shared" si="111"/>
        <v/>
      </c>
      <c r="R2412" s="51" t="str">
        <f>IF($B2412="","",IFERROR(VLOOKUP($B2412,'ABC rotación'!$C:$G,5,0),"C"))</f>
        <v/>
      </c>
      <c r="S2412" s="41" t="str">
        <f t="shared" si="112"/>
        <v/>
      </c>
      <c r="T2412" s="40" t="str">
        <f t="shared" si="113"/>
        <v/>
      </c>
      <c r="U2412" s="23" t="str">
        <f>IF($B2412="","",VLOOKUP($T2412,Tablas!$X$14:$Y$17,2,1))</f>
        <v/>
      </c>
    </row>
    <row r="2413" spans="2:21" x14ac:dyDescent="0.2">
      <c r="B2413" s="1" t="str">
        <f>IF(Tablas!B2411="","",Tablas!B2411)</f>
        <v/>
      </c>
      <c r="C2413" s="1" t="str">
        <f>IF(Tablas!C2411="","",Tablas!C2411)</f>
        <v/>
      </c>
      <c r="D2413" s="1" t="str">
        <f>IF(Tablas!D2411="","",Tablas!D2411)</f>
        <v/>
      </c>
      <c r="E2413" s="1" t="str">
        <f>IF(Tablas!E2411="","",Tablas!E2411)</f>
        <v/>
      </c>
      <c r="F2413" s="1" t="str">
        <f>IF(Tablas!F2411="","",Tablas!F2411)</f>
        <v/>
      </c>
      <c r="G2413" s="1" t="str">
        <f>IF(Tablas!I2411="","",Tablas!I2411)</f>
        <v/>
      </c>
      <c r="H2413" s="1" t="s">
        <v>911</v>
      </c>
      <c r="I2413" s="39" t="str">
        <f>IF($B2413="","",-SUMIFS(Tabla7[Cantidad],Tabla7[Código del producto],$B2413,Tabla7[Tipo de movimiento],"SALIDA",Tabla7[Mes],I$5))</f>
        <v/>
      </c>
      <c r="J2413" s="39" t="str">
        <f>IF($B2413="","",-SUMIFS(Tabla7[Cantidad],Tabla7[Código del producto],$B2413,Tabla7[Tipo de movimiento],"SALIDA",Tabla7[Mes],J$5))</f>
        <v/>
      </c>
      <c r="K2413" s="39" t="str">
        <f>IF($B2413="","",-SUMIFS(Tabla7[Cantidad],Tabla7[Código del producto],$B2413,Tabla7[Tipo de movimiento],"SALIDA",Tabla7[Mes],K$5))</f>
        <v/>
      </c>
      <c r="L2413" s="39" t="str">
        <f>IF($B2413="","",-SUMIFS(Tabla7[Cantidad],Tabla7[Código del producto],$B2413,Tabla7[Tipo de movimiento],"SALIDA",Tabla7[Mes],L$5))</f>
        <v/>
      </c>
      <c r="M2413" s="39" t="str">
        <f>IF($B2413="","",-SUMIFS(Tabla7[Cantidad],Tabla7[Código del producto],$B2413,Tabla7[Tipo de movimiento],"SALIDA",Tabla7[Mes],M$5))</f>
        <v/>
      </c>
      <c r="N2413" s="39" t="str">
        <f>IF($B2413="","",-SUMIFS(Tabla7[Cantidad],Tabla7[Código del producto],$B2413,Tabla7[Tipo de movimiento],"SALIDA",Tabla7[Mes],N$5))</f>
        <v/>
      </c>
      <c r="O2413" s="39" t="str">
        <f>IF($B2413="","",-SUMIFS(Tabla7[Cantidad],Tabla7[Código del producto],$B2413,Tabla7[Tipo de movimiento],"SALIDA",Tabla7[Mes],O$5))</f>
        <v/>
      </c>
      <c r="P2413" s="39" t="str">
        <f>IF($B2413="","",-SUMIFS(Tabla7[Cantidad],Tabla7[Código del producto],$B2413,Tabla7[Tipo de movimiento],"SALIDA",Tabla7[Mes],P$5))</f>
        <v/>
      </c>
      <c r="Q2413" s="39" t="str">
        <f t="shared" si="111"/>
        <v/>
      </c>
      <c r="R2413" s="51" t="str">
        <f>IF($B2413="","",IFERROR(VLOOKUP($B2413,'ABC rotación'!$C:$G,5,0),"C"))</f>
        <v/>
      </c>
      <c r="S2413" s="41" t="str">
        <f t="shared" si="112"/>
        <v/>
      </c>
      <c r="T2413" s="40" t="str">
        <f t="shared" si="113"/>
        <v/>
      </c>
      <c r="U2413" s="23" t="str">
        <f>IF($B2413="","",VLOOKUP($T2413,Tablas!$X$14:$Y$17,2,1))</f>
        <v/>
      </c>
    </row>
    <row r="2414" spans="2:21" x14ac:dyDescent="0.2">
      <c r="B2414" s="1" t="str">
        <f>IF(Tablas!B2412="","",Tablas!B2412)</f>
        <v/>
      </c>
      <c r="C2414" s="1" t="str">
        <f>IF(Tablas!C2412="","",Tablas!C2412)</f>
        <v/>
      </c>
      <c r="D2414" s="1" t="str">
        <f>IF(Tablas!D2412="","",Tablas!D2412)</f>
        <v/>
      </c>
      <c r="E2414" s="1" t="str">
        <f>IF(Tablas!E2412="","",Tablas!E2412)</f>
        <v/>
      </c>
      <c r="F2414" s="1" t="str">
        <f>IF(Tablas!F2412="","",Tablas!F2412)</f>
        <v/>
      </c>
      <c r="G2414" s="1" t="str">
        <f>IF(Tablas!I2412="","",Tablas!I2412)</f>
        <v/>
      </c>
      <c r="H2414" s="1" t="s">
        <v>911</v>
      </c>
      <c r="I2414" s="39" t="str">
        <f>IF($B2414="","",-SUMIFS(Tabla7[Cantidad],Tabla7[Código del producto],$B2414,Tabla7[Tipo de movimiento],"SALIDA",Tabla7[Mes],I$5))</f>
        <v/>
      </c>
      <c r="J2414" s="39" t="str">
        <f>IF($B2414="","",-SUMIFS(Tabla7[Cantidad],Tabla7[Código del producto],$B2414,Tabla7[Tipo de movimiento],"SALIDA",Tabla7[Mes],J$5))</f>
        <v/>
      </c>
      <c r="K2414" s="39" t="str">
        <f>IF($B2414="","",-SUMIFS(Tabla7[Cantidad],Tabla7[Código del producto],$B2414,Tabla7[Tipo de movimiento],"SALIDA",Tabla7[Mes],K$5))</f>
        <v/>
      </c>
      <c r="L2414" s="39" t="str">
        <f>IF($B2414="","",-SUMIFS(Tabla7[Cantidad],Tabla7[Código del producto],$B2414,Tabla7[Tipo de movimiento],"SALIDA",Tabla7[Mes],L$5))</f>
        <v/>
      </c>
      <c r="M2414" s="39" t="str">
        <f>IF($B2414="","",-SUMIFS(Tabla7[Cantidad],Tabla7[Código del producto],$B2414,Tabla7[Tipo de movimiento],"SALIDA",Tabla7[Mes],M$5))</f>
        <v/>
      </c>
      <c r="N2414" s="39" t="str">
        <f>IF($B2414="","",-SUMIFS(Tabla7[Cantidad],Tabla7[Código del producto],$B2414,Tabla7[Tipo de movimiento],"SALIDA",Tabla7[Mes],N$5))</f>
        <v/>
      </c>
      <c r="O2414" s="39" t="str">
        <f>IF($B2414="","",-SUMIFS(Tabla7[Cantidad],Tabla7[Código del producto],$B2414,Tabla7[Tipo de movimiento],"SALIDA",Tabla7[Mes],O$5))</f>
        <v/>
      </c>
      <c r="P2414" s="39" t="str">
        <f>IF($B2414="","",-SUMIFS(Tabla7[Cantidad],Tabla7[Código del producto],$B2414,Tabla7[Tipo de movimiento],"SALIDA",Tabla7[Mes],P$5))</f>
        <v/>
      </c>
      <c r="Q2414" s="39" t="str">
        <f t="shared" si="111"/>
        <v/>
      </c>
      <c r="R2414" s="51" t="str">
        <f>IF($B2414="","",IFERROR(VLOOKUP($B2414,'ABC rotación'!$C:$G,5,0),"C"))</f>
        <v/>
      </c>
      <c r="S2414" s="41" t="str">
        <f t="shared" si="112"/>
        <v/>
      </c>
      <c r="T2414" s="40" t="str">
        <f t="shared" si="113"/>
        <v/>
      </c>
      <c r="U2414" s="23" t="str">
        <f>IF($B2414="","",VLOOKUP($T2414,Tablas!$X$14:$Y$17,2,1))</f>
        <v/>
      </c>
    </row>
    <row r="2415" spans="2:21" x14ac:dyDescent="0.2">
      <c r="B2415" s="1" t="str">
        <f>IF(Tablas!B2413="","",Tablas!B2413)</f>
        <v/>
      </c>
      <c r="C2415" s="1" t="str">
        <f>IF(Tablas!C2413="","",Tablas!C2413)</f>
        <v/>
      </c>
      <c r="D2415" s="1" t="str">
        <f>IF(Tablas!D2413="","",Tablas!D2413)</f>
        <v/>
      </c>
      <c r="E2415" s="1" t="str">
        <f>IF(Tablas!E2413="","",Tablas!E2413)</f>
        <v/>
      </c>
      <c r="F2415" s="1" t="str">
        <f>IF(Tablas!F2413="","",Tablas!F2413)</f>
        <v/>
      </c>
      <c r="G2415" s="1" t="str">
        <f>IF(Tablas!I2413="","",Tablas!I2413)</f>
        <v/>
      </c>
      <c r="H2415" s="1" t="s">
        <v>911</v>
      </c>
      <c r="I2415" s="39" t="str">
        <f>IF($B2415="","",-SUMIFS(Tabla7[Cantidad],Tabla7[Código del producto],$B2415,Tabla7[Tipo de movimiento],"SALIDA",Tabla7[Mes],I$5))</f>
        <v/>
      </c>
      <c r="J2415" s="39" t="str">
        <f>IF($B2415="","",-SUMIFS(Tabla7[Cantidad],Tabla7[Código del producto],$B2415,Tabla7[Tipo de movimiento],"SALIDA",Tabla7[Mes],J$5))</f>
        <v/>
      </c>
      <c r="K2415" s="39" t="str">
        <f>IF($B2415="","",-SUMIFS(Tabla7[Cantidad],Tabla7[Código del producto],$B2415,Tabla7[Tipo de movimiento],"SALIDA",Tabla7[Mes],K$5))</f>
        <v/>
      </c>
      <c r="L2415" s="39" t="str">
        <f>IF($B2415="","",-SUMIFS(Tabla7[Cantidad],Tabla7[Código del producto],$B2415,Tabla7[Tipo de movimiento],"SALIDA",Tabla7[Mes],L$5))</f>
        <v/>
      </c>
      <c r="M2415" s="39" t="str">
        <f>IF($B2415="","",-SUMIFS(Tabla7[Cantidad],Tabla7[Código del producto],$B2415,Tabla7[Tipo de movimiento],"SALIDA",Tabla7[Mes],M$5))</f>
        <v/>
      </c>
      <c r="N2415" s="39" t="str">
        <f>IF($B2415="","",-SUMIFS(Tabla7[Cantidad],Tabla7[Código del producto],$B2415,Tabla7[Tipo de movimiento],"SALIDA",Tabla7[Mes],N$5))</f>
        <v/>
      </c>
      <c r="O2415" s="39" t="str">
        <f>IF($B2415="","",-SUMIFS(Tabla7[Cantidad],Tabla7[Código del producto],$B2415,Tabla7[Tipo de movimiento],"SALIDA",Tabla7[Mes],O$5))</f>
        <v/>
      </c>
      <c r="P2415" s="39" t="str">
        <f>IF($B2415="","",-SUMIFS(Tabla7[Cantidad],Tabla7[Código del producto],$B2415,Tabla7[Tipo de movimiento],"SALIDA",Tabla7[Mes],P$5))</f>
        <v/>
      </c>
      <c r="Q2415" s="39" t="str">
        <f t="shared" si="111"/>
        <v/>
      </c>
      <c r="R2415" s="51" t="str">
        <f>IF($B2415="","",IFERROR(VLOOKUP($B2415,'ABC rotación'!$C:$G,5,0),"C"))</f>
        <v/>
      </c>
      <c r="S2415" s="41" t="str">
        <f t="shared" si="112"/>
        <v/>
      </c>
      <c r="T2415" s="40" t="str">
        <f t="shared" si="113"/>
        <v/>
      </c>
      <c r="U2415" s="23" t="str">
        <f>IF($B2415="","",VLOOKUP($T2415,Tablas!$X$14:$Y$17,2,1))</f>
        <v/>
      </c>
    </row>
    <row r="2416" spans="2:21" x14ac:dyDescent="0.2">
      <c r="B2416" s="1" t="str">
        <f>IF(Tablas!B2414="","",Tablas!B2414)</f>
        <v/>
      </c>
      <c r="C2416" s="1" t="str">
        <f>IF(Tablas!C2414="","",Tablas!C2414)</f>
        <v/>
      </c>
      <c r="D2416" s="1" t="str">
        <f>IF(Tablas!D2414="","",Tablas!D2414)</f>
        <v/>
      </c>
      <c r="E2416" s="1" t="str">
        <f>IF(Tablas!E2414="","",Tablas!E2414)</f>
        <v/>
      </c>
      <c r="F2416" s="1" t="str">
        <f>IF(Tablas!F2414="","",Tablas!F2414)</f>
        <v/>
      </c>
      <c r="G2416" s="1" t="str">
        <f>IF(Tablas!I2414="","",Tablas!I2414)</f>
        <v/>
      </c>
      <c r="H2416" s="1" t="s">
        <v>911</v>
      </c>
      <c r="I2416" s="39" t="str">
        <f>IF($B2416="","",-SUMIFS(Tabla7[Cantidad],Tabla7[Código del producto],$B2416,Tabla7[Tipo de movimiento],"SALIDA",Tabla7[Mes],I$5))</f>
        <v/>
      </c>
      <c r="J2416" s="39" t="str">
        <f>IF($B2416="","",-SUMIFS(Tabla7[Cantidad],Tabla7[Código del producto],$B2416,Tabla7[Tipo de movimiento],"SALIDA",Tabla7[Mes],J$5))</f>
        <v/>
      </c>
      <c r="K2416" s="39" t="str">
        <f>IF($B2416="","",-SUMIFS(Tabla7[Cantidad],Tabla7[Código del producto],$B2416,Tabla7[Tipo de movimiento],"SALIDA",Tabla7[Mes],K$5))</f>
        <v/>
      </c>
      <c r="L2416" s="39" t="str">
        <f>IF($B2416="","",-SUMIFS(Tabla7[Cantidad],Tabla7[Código del producto],$B2416,Tabla7[Tipo de movimiento],"SALIDA",Tabla7[Mes],L$5))</f>
        <v/>
      </c>
      <c r="M2416" s="39" t="str">
        <f>IF($B2416="","",-SUMIFS(Tabla7[Cantidad],Tabla7[Código del producto],$B2416,Tabla7[Tipo de movimiento],"SALIDA",Tabla7[Mes],M$5))</f>
        <v/>
      </c>
      <c r="N2416" s="39" t="str">
        <f>IF($B2416="","",-SUMIFS(Tabla7[Cantidad],Tabla7[Código del producto],$B2416,Tabla7[Tipo de movimiento],"SALIDA",Tabla7[Mes],N$5))</f>
        <v/>
      </c>
      <c r="O2416" s="39" t="str">
        <f>IF($B2416="","",-SUMIFS(Tabla7[Cantidad],Tabla7[Código del producto],$B2416,Tabla7[Tipo de movimiento],"SALIDA",Tabla7[Mes],O$5))</f>
        <v/>
      </c>
      <c r="P2416" s="39" t="str">
        <f>IF($B2416="","",-SUMIFS(Tabla7[Cantidad],Tabla7[Código del producto],$B2416,Tabla7[Tipo de movimiento],"SALIDA",Tabla7[Mes],P$5))</f>
        <v/>
      </c>
      <c r="Q2416" s="39" t="str">
        <f t="shared" si="111"/>
        <v/>
      </c>
      <c r="R2416" s="51" t="str">
        <f>IF($B2416="","",IFERROR(VLOOKUP($B2416,'ABC rotación'!$C:$G,5,0),"C"))</f>
        <v/>
      </c>
      <c r="S2416" s="41" t="str">
        <f t="shared" si="112"/>
        <v/>
      </c>
      <c r="T2416" s="40" t="str">
        <f t="shared" si="113"/>
        <v/>
      </c>
      <c r="U2416" s="23" t="str">
        <f>IF($B2416="","",VLOOKUP($T2416,Tablas!$X$14:$Y$17,2,1))</f>
        <v/>
      </c>
    </row>
    <row r="2417" spans="2:21" x14ac:dyDescent="0.2">
      <c r="B2417" s="1" t="str">
        <f>IF(Tablas!B2415="","",Tablas!B2415)</f>
        <v/>
      </c>
      <c r="C2417" s="1" t="str">
        <f>IF(Tablas!C2415="","",Tablas!C2415)</f>
        <v/>
      </c>
      <c r="D2417" s="1" t="str">
        <f>IF(Tablas!D2415="","",Tablas!D2415)</f>
        <v/>
      </c>
      <c r="E2417" s="1" t="str">
        <f>IF(Tablas!E2415="","",Tablas!E2415)</f>
        <v/>
      </c>
      <c r="F2417" s="1" t="str">
        <f>IF(Tablas!F2415="","",Tablas!F2415)</f>
        <v/>
      </c>
      <c r="G2417" s="1" t="str">
        <f>IF(Tablas!I2415="","",Tablas!I2415)</f>
        <v/>
      </c>
      <c r="H2417" s="1" t="s">
        <v>911</v>
      </c>
      <c r="I2417" s="39" t="str">
        <f>IF($B2417="","",-SUMIFS(Tabla7[Cantidad],Tabla7[Código del producto],$B2417,Tabla7[Tipo de movimiento],"SALIDA",Tabla7[Mes],I$5))</f>
        <v/>
      </c>
      <c r="J2417" s="39" t="str">
        <f>IF($B2417="","",-SUMIFS(Tabla7[Cantidad],Tabla7[Código del producto],$B2417,Tabla7[Tipo de movimiento],"SALIDA",Tabla7[Mes],J$5))</f>
        <v/>
      </c>
      <c r="K2417" s="39" t="str">
        <f>IF($B2417="","",-SUMIFS(Tabla7[Cantidad],Tabla7[Código del producto],$B2417,Tabla7[Tipo de movimiento],"SALIDA",Tabla7[Mes],K$5))</f>
        <v/>
      </c>
      <c r="L2417" s="39" t="str">
        <f>IF($B2417="","",-SUMIFS(Tabla7[Cantidad],Tabla7[Código del producto],$B2417,Tabla7[Tipo de movimiento],"SALIDA",Tabla7[Mes],L$5))</f>
        <v/>
      </c>
      <c r="M2417" s="39" t="str">
        <f>IF($B2417="","",-SUMIFS(Tabla7[Cantidad],Tabla7[Código del producto],$B2417,Tabla7[Tipo de movimiento],"SALIDA",Tabla7[Mes],M$5))</f>
        <v/>
      </c>
      <c r="N2417" s="39" t="str">
        <f>IF($B2417="","",-SUMIFS(Tabla7[Cantidad],Tabla7[Código del producto],$B2417,Tabla7[Tipo de movimiento],"SALIDA",Tabla7[Mes],N$5))</f>
        <v/>
      </c>
      <c r="O2417" s="39" t="str">
        <f>IF($B2417="","",-SUMIFS(Tabla7[Cantidad],Tabla7[Código del producto],$B2417,Tabla7[Tipo de movimiento],"SALIDA",Tabla7[Mes],O$5))</f>
        <v/>
      </c>
      <c r="P2417" s="39" t="str">
        <f>IF($B2417="","",-SUMIFS(Tabla7[Cantidad],Tabla7[Código del producto],$B2417,Tabla7[Tipo de movimiento],"SALIDA",Tabla7[Mes],P$5))</f>
        <v/>
      </c>
      <c r="Q2417" s="39" t="str">
        <f t="shared" si="111"/>
        <v/>
      </c>
      <c r="R2417" s="51" t="str">
        <f>IF($B2417="","",IFERROR(VLOOKUP($B2417,'ABC rotación'!$C:$G,5,0),"C"))</f>
        <v/>
      </c>
      <c r="S2417" s="41" t="str">
        <f t="shared" si="112"/>
        <v/>
      </c>
      <c r="T2417" s="40" t="str">
        <f t="shared" si="113"/>
        <v/>
      </c>
      <c r="U2417" s="23" t="str">
        <f>IF($B2417="","",VLOOKUP($T2417,Tablas!$X$14:$Y$17,2,1))</f>
        <v/>
      </c>
    </row>
    <row r="2418" spans="2:21" x14ac:dyDescent="0.2">
      <c r="B2418" s="1" t="str">
        <f>IF(Tablas!B2416="","",Tablas!B2416)</f>
        <v/>
      </c>
      <c r="C2418" s="1" t="str">
        <f>IF(Tablas!C2416="","",Tablas!C2416)</f>
        <v/>
      </c>
      <c r="D2418" s="1" t="str">
        <f>IF(Tablas!D2416="","",Tablas!D2416)</f>
        <v/>
      </c>
      <c r="E2418" s="1" t="str">
        <f>IF(Tablas!E2416="","",Tablas!E2416)</f>
        <v/>
      </c>
      <c r="F2418" s="1" t="str">
        <f>IF(Tablas!F2416="","",Tablas!F2416)</f>
        <v/>
      </c>
      <c r="G2418" s="1" t="str">
        <f>IF(Tablas!I2416="","",Tablas!I2416)</f>
        <v/>
      </c>
      <c r="H2418" s="1" t="s">
        <v>911</v>
      </c>
      <c r="I2418" s="39" t="str">
        <f>IF($B2418="","",-SUMIFS(Tabla7[Cantidad],Tabla7[Código del producto],$B2418,Tabla7[Tipo de movimiento],"SALIDA",Tabla7[Mes],I$5))</f>
        <v/>
      </c>
      <c r="J2418" s="39" t="str">
        <f>IF($B2418="","",-SUMIFS(Tabla7[Cantidad],Tabla7[Código del producto],$B2418,Tabla7[Tipo de movimiento],"SALIDA",Tabla7[Mes],J$5))</f>
        <v/>
      </c>
      <c r="K2418" s="39" t="str">
        <f>IF($B2418="","",-SUMIFS(Tabla7[Cantidad],Tabla7[Código del producto],$B2418,Tabla7[Tipo de movimiento],"SALIDA",Tabla7[Mes],K$5))</f>
        <v/>
      </c>
      <c r="L2418" s="39" t="str">
        <f>IF($B2418="","",-SUMIFS(Tabla7[Cantidad],Tabla7[Código del producto],$B2418,Tabla7[Tipo de movimiento],"SALIDA",Tabla7[Mes],L$5))</f>
        <v/>
      </c>
      <c r="M2418" s="39" t="str">
        <f>IF($B2418="","",-SUMIFS(Tabla7[Cantidad],Tabla7[Código del producto],$B2418,Tabla7[Tipo de movimiento],"SALIDA",Tabla7[Mes],M$5))</f>
        <v/>
      </c>
      <c r="N2418" s="39" t="str">
        <f>IF($B2418="","",-SUMIFS(Tabla7[Cantidad],Tabla7[Código del producto],$B2418,Tabla7[Tipo de movimiento],"SALIDA",Tabla7[Mes],N$5))</f>
        <v/>
      </c>
      <c r="O2418" s="39" t="str">
        <f>IF($B2418="","",-SUMIFS(Tabla7[Cantidad],Tabla7[Código del producto],$B2418,Tabla7[Tipo de movimiento],"SALIDA",Tabla7[Mes],O$5))</f>
        <v/>
      </c>
      <c r="P2418" s="39" t="str">
        <f>IF($B2418="","",-SUMIFS(Tabla7[Cantidad],Tabla7[Código del producto],$B2418,Tabla7[Tipo de movimiento],"SALIDA",Tabla7[Mes],P$5))</f>
        <v/>
      </c>
      <c r="Q2418" s="39" t="str">
        <f t="shared" si="111"/>
        <v/>
      </c>
      <c r="R2418" s="51" t="str">
        <f>IF($B2418="","",IFERROR(VLOOKUP($B2418,'ABC rotación'!$C:$G,5,0),"C"))</f>
        <v/>
      </c>
      <c r="S2418" s="41" t="str">
        <f t="shared" si="112"/>
        <v/>
      </c>
      <c r="T2418" s="40" t="str">
        <f t="shared" si="113"/>
        <v/>
      </c>
      <c r="U2418" s="23" t="str">
        <f>IF($B2418="","",VLOOKUP($T2418,Tablas!$X$14:$Y$17,2,1))</f>
        <v/>
      </c>
    </row>
    <row r="2419" spans="2:21" x14ac:dyDescent="0.2">
      <c r="B2419" s="1" t="str">
        <f>IF(Tablas!B2417="","",Tablas!B2417)</f>
        <v/>
      </c>
      <c r="C2419" s="1" t="str">
        <f>IF(Tablas!C2417="","",Tablas!C2417)</f>
        <v/>
      </c>
      <c r="D2419" s="1" t="str">
        <f>IF(Tablas!D2417="","",Tablas!D2417)</f>
        <v/>
      </c>
      <c r="E2419" s="1" t="str">
        <f>IF(Tablas!E2417="","",Tablas!E2417)</f>
        <v/>
      </c>
      <c r="F2419" s="1" t="str">
        <f>IF(Tablas!F2417="","",Tablas!F2417)</f>
        <v/>
      </c>
      <c r="G2419" s="1" t="str">
        <f>IF(Tablas!I2417="","",Tablas!I2417)</f>
        <v/>
      </c>
      <c r="H2419" s="1" t="s">
        <v>911</v>
      </c>
      <c r="I2419" s="39" t="str">
        <f>IF($B2419="","",-SUMIFS(Tabla7[Cantidad],Tabla7[Código del producto],$B2419,Tabla7[Tipo de movimiento],"SALIDA",Tabla7[Mes],I$5))</f>
        <v/>
      </c>
      <c r="J2419" s="39" t="str">
        <f>IF($B2419="","",-SUMIFS(Tabla7[Cantidad],Tabla7[Código del producto],$B2419,Tabla7[Tipo de movimiento],"SALIDA",Tabla7[Mes],J$5))</f>
        <v/>
      </c>
      <c r="K2419" s="39" t="str">
        <f>IF($B2419="","",-SUMIFS(Tabla7[Cantidad],Tabla7[Código del producto],$B2419,Tabla7[Tipo de movimiento],"SALIDA",Tabla7[Mes],K$5))</f>
        <v/>
      </c>
      <c r="L2419" s="39" t="str">
        <f>IF($B2419="","",-SUMIFS(Tabla7[Cantidad],Tabla7[Código del producto],$B2419,Tabla7[Tipo de movimiento],"SALIDA",Tabla7[Mes],L$5))</f>
        <v/>
      </c>
      <c r="M2419" s="39" t="str">
        <f>IF($B2419="","",-SUMIFS(Tabla7[Cantidad],Tabla7[Código del producto],$B2419,Tabla7[Tipo de movimiento],"SALIDA",Tabla7[Mes],M$5))</f>
        <v/>
      </c>
      <c r="N2419" s="39" t="str">
        <f>IF($B2419="","",-SUMIFS(Tabla7[Cantidad],Tabla7[Código del producto],$B2419,Tabla7[Tipo de movimiento],"SALIDA",Tabla7[Mes],N$5))</f>
        <v/>
      </c>
      <c r="O2419" s="39" t="str">
        <f>IF($B2419="","",-SUMIFS(Tabla7[Cantidad],Tabla7[Código del producto],$B2419,Tabla7[Tipo de movimiento],"SALIDA",Tabla7[Mes],O$5))</f>
        <v/>
      </c>
      <c r="P2419" s="39" t="str">
        <f>IF($B2419="","",-SUMIFS(Tabla7[Cantidad],Tabla7[Código del producto],$B2419,Tabla7[Tipo de movimiento],"SALIDA",Tabla7[Mes],P$5))</f>
        <v/>
      </c>
      <c r="Q2419" s="39" t="str">
        <f t="shared" si="111"/>
        <v/>
      </c>
      <c r="R2419" s="51" t="str">
        <f>IF($B2419="","",IFERROR(VLOOKUP($B2419,'ABC rotación'!$C:$G,5,0),"C"))</f>
        <v/>
      </c>
      <c r="S2419" s="41" t="str">
        <f t="shared" si="112"/>
        <v/>
      </c>
      <c r="T2419" s="40" t="str">
        <f t="shared" si="113"/>
        <v/>
      </c>
      <c r="U2419" s="23" t="str">
        <f>IF($B2419="","",VLOOKUP($T2419,Tablas!$X$14:$Y$17,2,1))</f>
        <v/>
      </c>
    </row>
    <row r="2420" spans="2:21" x14ac:dyDescent="0.2">
      <c r="B2420" s="1" t="str">
        <f>IF(Tablas!B2418="","",Tablas!B2418)</f>
        <v/>
      </c>
      <c r="C2420" s="1" t="str">
        <f>IF(Tablas!C2418="","",Tablas!C2418)</f>
        <v/>
      </c>
      <c r="D2420" s="1" t="str">
        <f>IF(Tablas!D2418="","",Tablas!D2418)</f>
        <v/>
      </c>
      <c r="E2420" s="1" t="str">
        <f>IF(Tablas!E2418="","",Tablas!E2418)</f>
        <v/>
      </c>
      <c r="F2420" s="1" t="str">
        <f>IF(Tablas!F2418="","",Tablas!F2418)</f>
        <v/>
      </c>
      <c r="G2420" s="1" t="str">
        <f>IF(Tablas!I2418="","",Tablas!I2418)</f>
        <v/>
      </c>
      <c r="H2420" s="1" t="s">
        <v>911</v>
      </c>
      <c r="I2420" s="39" t="str">
        <f>IF($B2420="","",-SUMIFS(Tabla7[Cantidad],Tabla7[Código del producto],$B2420,Tabla7[Tipo de movimiento],"SALIDA",Tabla7[Mes],I$5))</f>
        <v/>
      </c>
      <c r="J2420" s="39" t="str">
        <f>IF($B2420="","",-SUMIFS(Tabla7[Cantidad],Tabla7[Código del producto],$B2420,Tabla7[Tipo de movimiento],"SALIDA",Tabla7[Mes],J$5))</f>
        <v/>
      </c>
      <c r="K2420" s="39" t="str">
        <f>IF($B2420="","",-SUMIFS(Tabla7[Cantidad],Tabla7[Código del producto],$B2420,Tabla7[Tipo de movimiento],"SALIDA",Tabla7[Mes],K$5))</f>
        <v/>
      </c>
      <c r="L2420" s="39" t="str">
        <f>IF($B2420="","",-SUMIFS(Tabla7[Cantidad],Tabla7[Código del producto],$B2420,Tabla7[Tipo de movimiento],"SALIDA",Tabla7[Mes],L$5))</f>
        <v/>
      </c>
      <c r="M2420" s="39" t="str">
        <f>IF($B2420="","",-SUMIFS(Tabla7[Cantidad],Tabla7[Código del producto],$B2420,Tabla7[Tipo de movimiento],"SALIDA",Tabla7[Mes],M$5))</f>
        <v/>
      </c>
      <c r="N2420" s="39" t="str">
        <f>IF($B2420="","",-SUMIFS(Tabla7[Cantidad],Tabla7[Código del producto],$B2420,Tabla7[Tipo de movimiento],"SALIDA",Tabla7[Mes],N$5))</f>
        <v/>
      </c>
      <c r="O2420" s="39" t="str">
        <f>IF($B2420="","",-SUMIFS(Tabla7[Cantidad],Tabla7[Código del producto],$B2420,Tabla7[Tipo de movimiento],"SALIDA",Tabla7[Mes],O$5))</f>
        <v/>
      </c>
      <c r="P2420" s="39" t="str">
        <f>IF($B2420="","",-SUMIFS(Tabla7[Cantidad],Tabla7[Código del producto],$B2420,Tabla7[Tipo de movimiento],"SALIDA",Tabla7[Mes],P$5))</f>
        <v/>
      </c>
      <c r="Q2420" s="39" t="str">
        <f t="shared" si="111"/>
        <v/>
      </c>
      <c r="R2420" s="51" t="str">
        <f>IF($B2420="","",IFERROR(VLOOKUP($B2420,'ABC rotación'!$C:$G,5,0),"C"))</f>
        <v/>
      </c>
      <c r="S2420" s="41" t="str">
        <f t="shared" si="112"/>
        <v/>
      </c>
      <c r="T2420" s="40" t="str">
        <f t="shared" si="113"/>
        <v/>
      </c>
      <c r="U2420" s="23" t="str">
        <f>IF($B2420="","",VLOOKUP($T2420,Tablas!$X$14:$Y$17,2,1))</f>
        <v/>
      </c>
    </row>
    <row r="2421" spans="2:21" x14ac:dyDescent="0.2">
      <c r="B2421" s="1" t="str">
        <f>IF(Tablas!B2419="","",Tablas!B2419)</f>
        <v/>
      </c>
      <c r="C2421" s="1" t="str">
        <f>IF(Tablas!C2419="","",Tablas!C2419)</f>
        <v/>
      </c>
      <c r="D2421" s="1" t="str">
        <f>IF(Tablas!D2419="","",Tablas!D2419)</f>
        <v/>
      </c>
      <c r="E2421" s="1" t="str">
        <f>IF(Tablas!E2419="","",Tablas!E2419)</f>
        <v/>
      </c>
      <c r="F2421" s="1" t="str">
        <f>IF(Tablas!F2419="","",Tablas!F2419)</f>
        <v/>
      </c>
      <c r="G2421" s="1" t="str">
        <f>IF(Tablas!I2419="","",Tablas!I2419)</f>
        <v/>
      </c>
      <c r="H2421" s="1" t="s">
        <v>911</v>
      </c>
      <c r="I2421" s="39" t="str">
        <f>IF($B2421="","",-SUMIFS(Tabla7[Cantidad],Tabla7[Código del producto],$B2421,Tabla7[Tipo de movimiento],"SALIDA",Tabla7[Mes],I$5))</f>
        <v/>
      </c>
      <c r="J2421" s="39" t="str">
        <f>IF($B2421="","",-SUMIFS(Tabla7[Cantidad],Tabla7[Código del producto],$B2421,Tabla7[Tipo de movimiento],"SALIDA",Tabla7[Mes],J$5))</f>
        <v/>
      </c>
      <c r="K2421" s="39" t="str">
        <f>IF($B2421="","",-SUMIFS(Tabla7[Cantidad],Tabla7[Código del producto],$B2421,Tabla7[Tipo de movimiento],"SALIDA",Tabla7[Mes],K$5))</f>
        <v/>
      </c>
      <c r="L2421" s="39" t="str">
        <f>IF($B2421="","",-SUMIFS(Tabla7[Cantidad],Tabla7[Código del producto],$B2421,Tabla7[Tipo de movimiento],"SALIDA",Tabla7[Mes],L$5))</f>
        <v/>
      </c>
      <c r="M2421" s="39" t="str">
        <f>IF($B2421="","",-SUMIFS(Tabla7[Cantidad],Tabla7[Código del producto],$B2421,Tabla7[Tipo de movimiento],"SALIDA",Tabla7[Mes],M$5))</f>
        <v/>
      </c>
      <c r="N2421" s="39" t="str">
        <f>IF($B2421="","",-SUMIFS(Tabla7[Cantidad],Tabla7[Código del producto],$B2421,Tabla7[Tipo de movimiento],"SALIDA",Tabla7[Mes],N$5))</f>
        <v/>
      </c>
      <c r="O2421" s="39" t="str">
        <f>IF($B2421="","",-SUMIFS(Tabla7[Cantidad],Tabla7[Código del producto],$B2421,Tabla7[Tipo de movimiento],"SALIDA",Tabla7[Mes],O$5))</f>
        <v/>
      </c>
      <c r="P2421" s="39" t="str">
        <f>IF($B2421="","",-SUMIFS(Tabla7[Cantidad],Tabla7[Código del producto],$B2421,Tabla7[Tipo de movimiento],"SALIDA",Tabla7[Mes],P$5))</f>
        <v/>
      </c>
      <c r="Q2421" s="39" t="str">
        <f t="shared" si="111"/>
        <v/>
      </c>
      <c r="R2421" s="51" t="str">
        <f>IF($B2421="","",IFERROR(VLOOKUP($B2421,'ABC rotación'!$C:$G,5,0),"C"))</f>
        <v/>
      </c>
      <c r="S2421" s="41" t="str">
        <f t="shared" si="112"/>
        <v/>
      </c>
      <c r="T2421" s="40" t="str">
        <f t="shared" si="113"/>
        <v/>
      </c>
      <c r="U2421" s="23" t="str">
        <f>IF($B2421="","",VLOOKUP($T2421,Tablas!$X$14:$Y$17,2,1))</f>
        <v/>
      </c>
    </row>
    <row r="2422" spans="2:21" x14ac:dyDescent="0.2">
      <c r="B2422" s="1" t="str">
        <f>IF(Tablas!B2420="","",Tablas!B2420)</f>
        <v/>
      </c>
      <c r="C2422" s="1" t="str">
        <f>IF(Tablas!C2420="","",Tablas!C2420)</f>
        <v/>
      </c>
      <c r="D2422" s="1" t="str">
        <f>IF(Tablas!D2420="","",Tablas!D2420)</f>
        <v/>
      </c>
      <c r="E2422" s="1" t="str">
        <f>IF(Tablas!E2420="","",Tablas!E2420)</f>
        <v/>
      </c>
      <c r="F2422" s="1" t="str">
        <f>IF(Tablas!F2420="","",Tablas!F2420)</f>
        <v/>
      </c>
      <c r="G2422" s="1" t="str">
        <f>IF(Tablas!I2420="","",Tablas!I2420)</f>
        <v/>
      </c>
      <c r="H2422" s="1" t="s">
        <v>911</v>
      </c>
      <c r="I2422" s="39" t="str">
        <f>IF($B2422="","",-SUMIFS(Tabla7[Cantidad],Tabla7[Código del producto],$B2422,Tabla7[Tipo de movimiento],"SALIDA",Tabla7[Mes],I$5))</f>
        <v/>
      </c>
      <c r="J2422" s="39" t="str">
        <f>IF($B2422="","",-SUMIFS(Tabla7[Cantidad],Tabla7[Código del producto],$B2422,Tabla7[Tipo de movimiento],"SALIDA",Tabla7[Mes],J$5))</f>
        <v/>
      </c>
      <c r="K2422" s="39" t="str">
        <f>IF($B2422="","",-SUMIFS(Tabla7[Cantidad],Tabla7[Código del producto],$B2422,Tabla7[Tipo de movimiento],"SALIDA",Tabla7[Mes],K$5))</f>
        <v/>
      </c>
      <c r="L2422" s="39" t="str">
        <f>IF($B2422="","",-SUMIFS(Tabla7[Cantidad],Tabla7[Código del producto],$B2422,Tabla7[Tipo de movimiento],"SALIDA",Tabla7[Mes],L$5))</f>
        <v/>
      </c>
      <c r="M2422" s="39" t="str">
        <f>IF($B2422="","",-SUMIFS(Tabla7[Cantidad],Tabla7[Código del producto],$B2422,Tabla7[Tipo de movimiento],"SALIDA",Tabla7[Mes],M$5))</f>
        <v/>
      </c>
      <c r="N2422" s="39" t="str">
        <f>IF($B2422="","",-SUMIFS(Tabla7[Cantidad],Tabla7[Código del producto],$B2422,Tabla7[Tipo de movimiento],"SALIDA",Tabla7[Mes],N$5))</f>
        <v/>
      </c>
      <c r="O2422" s="39" t="str">
        <f>IF($B2422="","",-SUMIFS(Tabla7[Cantidad],Tabla7[Código del producto],$B2422,Tabla7[Tipo de movimiento],"SALIDA",Tabla7[Mes],O$5))</f>
        <v/>
      </c>
      <c r="P2422" s="39" t="str">
        <f>IF($B2422="","",-SUMIFS(Tabla7[Cantidad],Tabla7[Código del producto],$B2422,Tabla7[Tipo de movimiento],"SALIDA",Tabla7[Mes],P$5))</f>
        <v/>
      </c>
      <c r="Q2422" s="39" t="str">
        <f t="shared" si="111"/>
        <v/>
      </c>
      <c r="R2422" s="51" t="str">
        <f>IF($B2422="","",IFERROR(VLOOKUP($B2422,'ABC rotación'!$C:$G,5,0),"C"))</f>
        <v/>
      </c>
      <c r="S2422" s="41" t="str">
        <f t="shared" si="112"/>
        <v/>
      </c>
      <c r="T2422" s="40" t="str">
        <f t="shared" si="113"/>
        <v/>
      </c>
      <c r="U2422" s="23" t="str">
        <f>IF($B2422="","",VLOOKUP($T2422,Tablas!$X$14:$Y$17,2,1))</f>
        <v/>
      </c>
    </row>
    <row r="2423" spans="2:21" x14ac:dyDescent="0.2">
      <c r="B2423" s="1" t="str">
        <f>IF(Tablas!B2421="","",Tablas!B2421)</f>
        <v/>
      </c>
      <c r="C2423" s="1" t="str">
        <f>IF(Tablas!C2421="","",Tablas!C2421)</f>
        <v/>
      </c>
      <c r="D2423" s="1" t="str">
        <f>IF(Tablas!D2421="","",Tablas!D2421)</f>
        <v/>
      </c>
      <c r="E2423" s="1" t="str">
        <f>IF(Tablas!E2421="","",Tablas!E2421)</f>
        <v/>
      </c>
      <c r="F2423" s="1" t="str">
        <f>IF(Tablas!F2421="","",Tablas!F2421)</f>
        <v/>
      </c>
      <c r="G2423" s="1" t="str">
        <f>IF(Tablas!I2421="","",Tablas!I2421)</f>
        <v/>
      </c>
      <c r="H2423" s="1" t="s">
        <v>911</v>
      </c>
      <c r="I2423" s="39" t="str">
        <f>IF($B2423="","",-SUMIFS(Tabla7[Cantidad],Tabla7[Código del producto],$B2423,Tabla7[Tipo de movimiento],"SALIDA",Tabla7[Mes],I$5))</f>
        <v/>
      </c>
      <c r="J2423" s="39" t="str">
        <f>IF($B2423="","",-SUMIFS(Tabla7[Cantidad],Tabla7[Código del producto],$B2423,Tabla7[Tipo de movimiento],"SALIDA",Tabla7[Mes],J$5))</f>
        <v/>
      </c>
      <c r="K2423" s="39" t="str">
        <f>IF($B2423="","",-SUMIFS(Tabla7[Cantidad],Tabla7[Código del producto],$B2423,Tabla7[Tipo de movimiento],"SALIDA",Tabla7[Mes],K$5))</f>
        <v/>
      </c>
      <c r="L2423" s="39" t="str">
        <f>IF($B2423="","",-SUMIFS(Tabla7[Cantidad],Tabla7[Código del producto],$B2423,Tabla7[Tipo de movimiento],"SALIDA",Tabla7[Mes],L$5))</f>
        <v/>
      </c>
      <c r="M2423" s="39" t="str">
        <f>IF($B2423="","",-SUMIFS(Tabla7[Cantidad],Tabla7[Código del producto],$B2423,Tabla7[Tipo de movimiento],"SALIDA",Tabla7[Mes],M$5))</f>
        <v/>
      </c>
      <c r="N2423" s="39" t="str">
        <f>IF($B2423="","",-SUMIFS(Tabla7[Cantidad],Tabla7[Código del producto],$B2423,Tabla7[Tipo de movimiento],"SALIDA",Tabla7[Mes],N$5))</f>
        <v/>
      </c>
      <c r="O2423" s="39" t="str">
        <f>IF($B2423="","",-SUMIFS(Tabla7[Cantidad],Tabla7[Código del producto],$B2423,Tabla7[Tipo de movimiento],"SALIDA",Tabla7[Mes],O$5))</f>
        <v/>
      </c>
      <c r="P2423" s="39" t="str">
        <f>IF($B2423="","",-SUMIFS(Tabla7[Cantidad],Tabla7[Código del producto],$B2423,Tabla7[Tipo de movimiento],"SALIDA",Tabla7[Mes],P$5))</f>
        <v/>
      </c>
      <c r="Q2423" s="39" t="str">
        <f t="shared" si="111"/>
        <v/>
      </c>
      <c r="R2423" s="51" t="str">
        <f>IF($B2423="","",IFERROR(VLOOKUP($B2423,'ABC rotación'!$C:$G,5,0),"C"))</f>
        <v/>
      </c>
      <c r="S2423" s="41" t="str">
        <f t="shared" si="112"/>
        <v/>
      </c>
      <c r="T2423" s="40" t="str">
        <f t="shared" si="113"/>
        <v/>
      </c>
      <c r="U2423" s="23" t="str">
        <f>IF($B2423="","",VLOOKUP($T2423,Tablas!$X$14:$Y$17,2,1))</f>
        <v/>
      </c>
    </row>
    <row r="2424" spans="2:21" x14ac:dyDescent="0.2">
      <c r="B2424" s="1" t="str">
        <f>IF(Tablas!B2422="","",Tablas!B2422)</f>
        <v/>
      </c>
      <c r="C2424" s="1" t="str">
        <f>IF(Tablas!C2422="","",Tablas!C2422)</f>
        <v/>
      </c>
      <c r="D2424" s="1" t="str">
        <f>IF(Tablas!D2422="","",Tablas!D2422)</f>
        <v/>
      </c>
      <c r="E2424" s="1" t="str">
        <f>IF(Tablas!E2422="","",Tablas!E2422)</f>
        <v/>
      </c>
      <c r="F2424" s="1" t="str">
        <f>IF(Tablas!F2422="","",Tablas!F2422)</f>
        <v/>
      </c>
      <c r="G2424" s="1" t="str">
        <f>IF(Tablas!I2422="","",Tablas!I2422)</f>
        <v/>
      </c>
      <c r="H2424" s="1" t="s">
        <v>911</v>
      </c>
      <c r="I2424" s="39" t="str">
        <f>IF($B2424="","",-SUMIFS(Tabla7[Cantidad],Tabla7[Código del producto],$B2424,Tabla7[Tipo de movimiento],"SALIDA",Tabla7[Mes],I$5))</f>
        <v/>
      </c>
      <c r="J2424" s="39" t="str">
        <f>IF($B2424="","",-SUMIFS(Tabla7[Cantidad],Tabla7[Código del producto],$B2424,Tabla7[Tipo de movimiento],"SALIDA",Tabla7[Mes],J$5))</f>
        <v/>
      </c>
      <c r="K2424" s="39" t="str">
        <f>IF($B2424="","",-SUMIFS(Tabla7[Cantidad],Tabla7[Código del producto],$B2424,Tabla7[Tipo de movimiento],"SALIDA",Tabla7[Mes],K$5))</f>
        <v/>
      </c>
      <c r="L2424" s="39" t="str">
        <f>IF($B2424="","",-SUMIFS(Tabla7[Cantidad],Tabla7[Código del producto],$B2424,Tabla7[Tipo de movimiento],"SALIDA",Tabla7[Mes],L$5))</f>
        <v/>
      </c>
      <c r="M2424" s="39" t="str">
        <f>IF($B2424="","",-SUMIFS(Tabla7[Cantidad],Tabla7[Código del producto],$B2424,Tabla7[Tipo de movimiento],"SALIDA",Tabla7[Mes],M$5))</f>
        <v/>
      </c>
      <c r="N2424" s="39" t="str">
        <f>IF($B2424="","",-SUMIFS(Tabla7[Cantidad],Tabla7[Código del producto],$B2424,Tabla7[Tipo de movimiento],"SALIDA",Tabla7[Mes],N$5))</f>
        <v/>
      </c>
      <c r="O2424" s="39" t="str">
        <f>IF($B2424="","",-SUMIFS(Tabla7[Cantidad],Tabla7[Código del producto],$B2424,Tabla7[Tipo de movimiento],"SALIDA",Tabla7[Mes],O$5))</f>
        <v/>
      </c>
      <c r="P2424" s="39" t="str">
        <f>IF($B2424="","",-SUMIFS(Tabla7[Cantidad],Tabla7[Código del producto],$B2424,Tabla7[Tipo de movimiento],"SALIDA",Tabla7[Mes],P$5))</f>
        <v/>
      </c>
      <c r="Q2424" s="39" t="str">
        <f t="shared" si="111"/>
        <v/>
      </c>
      <c r="R2424" s="51" t="str">
        <f>IF($B2424="","",IFERROR(VLOOKUP($B2424,'ABC rotación'!$C:$G,5,0),"C"))</f>
        <v/>
      </c>
      <c r="S2424" s="41" t="str">
        <f t="shared" si="112"/>
        <v/>
      </c>
      <c r="T2424" s="40" t="str">
        <f t="shared" si="113"/>
        <v/>
      </c>
      <c r="U2424" s="23" t="str">
        <f>IF($B2424="","",VLOOKUP($T2424,Tablas!$X$14:$Y$17,2,1))</f>
        <v/>
      </c>
    </row>
    <row r="2425" spans="2:21" x14ac:dyDescent="0.2">
      <c r="B2425" s="1" t="str">
        <f>IF(Tablas!B2423="","",Tablas!B2423)</f>
        <v/>
      </c>
      <c r="C2425" s="1" t="str">
        <f>IF(Tablas!C2423="","",Tablas!C2423)</f>
        <v/>
      </c>
      <c r="D2425" s="1" t="str">
        <f>IF(Tablas!D2423="","",Tablas!D2423)</f>
        <v/>
      </c>
      <c r="E2425" s="1" t="str">
        <f>IF(Tablas!E2423="","",Tablas!E2423)</f>
        <v/>
      </c>
      <c r="F2425" s="1" t="str">
        <f>IF(Tablas!F2423="","",Tablas!F2423)</f>
        <v/>
      </c>
      <c r="G2425" s="1" t="str">
        <f>IF(Tablas!I2423="","",Tablas!I2423)</f>
        <v/>
      </c>
      <c r="H2425" s="1" t="s">
        <v>911</v>
      </c>
      <c r="I2425" s="39" t="str">
        <f>IF($B2425="","",-SUMIFS(Tabla7[Cantidad],Tabla7[Código del producto],$B2425,Tabla7[Tipo de movimiento],"SALIDA",Tabla7[Mes],I$5))</f>
        <v/>
      </c>
      <c r="J2425" s="39" t="str">
        <f>IF($B2425="","",-SUMIFS(Tabla7[Cantidad],Tabla7[Código del producto],$B2425,Tabla7[Tipo de movimiento],"SALIDA",Tabla7[Mes],J$5))</f>
        <v/>
      </c>
      <c r="K2425" s="39" t="str">
        <f>IF($B2425="","",-SUMIFS(Tabla7[Cantidad],Tabla7[Código del producto],$B2425,Tabla7[Tipo de movimiento],"SALIDA",Tabla7[Mes],K$5))</f>
        <v/>
      </c>
      <c r="L2425" s="39" t="str">
        <f>IF($B2425="","",-SUMIFS(Tabla7[Cantidad],Tabla7[Código del producto],$B2425,Tabla7[Tipo de movimiento],"SALIDA",Tabla7[Mes],L$5))</f>
        <v/>
      </c>
      <c r="M2425" s="39" t="str">
        <f>IF($B2425="","",-SUMIFS(Tabla7[Cantidad],Tabla7[Código del producto],$B2425,Tabla7[Tipo de movimiento],"SALIDA",Tabla7[Mes],M$5))</f>
        <v/>
      </c>
      <c r="N2425" s="39" t="str">
        <f>IF($B2425="","",-SUMIFS(Tabla7[Cantidad],Tabla7[Código del producto],$B2425,Tabla7[Tipo de movimiento],"SALIDA",Tabla7[Mes],N$5))</f>
        <v/>
      </c>
      <c r="O2425" s="39" t="str">
        <f>IF($B2425="","",-SUMIFS(Tabla7[Cantidad],Tabla7[Código del producto],$B2425,Tabla7[Tipo de movimiento],"SALIDA",Tabla7[Mes],O$5))</f>
        <v/>
      </c>
      <c r="P2425" s="39" t="str">
        <f>IF($B2425="","",-SUMIFS(Tabla7[Cantidad],Tabla7[Código del producto],$B2425,Tabla7[Tipo de movimiento],"SALIDA",Tabla7[Mes],P$5))</f>
        <v/>
      </c>
      <c r="Q2425" s="39" t="str">
        <f t="shared" si="111"/>
        <v/>
      </c>
      <c r="R2425" s="51" t="str">
        <f>IF($B2425="","",IFERROR(VLOOKUP($B2425,'ABC rotación'!$C:$G,5,0),"C"))</f>
        <v/>
      </c>
      <c r="S2425" s="41" t="str">
        <f t="shared" si="112"/>
        <v/>
      </c>
      <c r="T2425" s="40" t="str">
        <f t="shared" si="113"/>
        <v/>
      </c>
      <c r="U2425" s="23" t="str">
        <f>IF($B2425="","",VLOOKUP($T2425,Tablas!$X$14:$Y$17,2,1))</f>
        <v/>
      </c>
    </row>
    <row r="2426" spans="2:21" x14ac:dyDescent="0.2">
      <c r="B2426" s="1" t="str">
        <f>IF(Tablas!B2424="","",Tablas!B2424)</f>
        <v/>
      </c>
      <c r="C2426" s="1" t="str">
        <f>IF(Tablas!C2424="","",Tablas!C2424)</f>
        <v/>
      </c>
      <c r="D2426" s="1" t="str">
        <f>IF(Tablas!D2424="","",Tablas!D2424)</f>
        <v/>
      </c>
      <c r="E2426" s="1" t="str">
        <f>IF(Tablas!E2424="","",Tablas!E2424)</f>
        <v/>
      </c>
      <c r="F2426" s="1" t="str">
        <f>IF(Tablas!F2424="","",Tablas!F2424)</f>
        <v/>
      </c>
      <c r="G2426" s="1" t="str">
        <f>IF(Tablas!I2424="","",Tablas!I2424)</f>
        <v/>
      </c>
      <c r="H2426" s="1" t="s">
        <v>911</v>
      </c>
      <c r="I2426" s="39" t="str">
        <f>IF($B2426="","",-SUMIFS(Tabla7[Cantidad],Tabla7[Código del producto],$B2426,Tabla7[Tipo de movimiento],"SALIDA",Tabla7[Mes],I$5))</f>
        <v/>
      </c>
      <c r="J2426" s="39" t="str">
        <f>IF($B2426="","",-SUMIFS(Tabla7[Cantidad],Tabla7[Código del producto],$B2426,Tabla7[Tipo de movimiento],"SALIDA",Tabla7[Mes],J$5))</f>
        <v/>
      </c>
      <c r="K2426" s="39" t="str">
        <f>IF($B2426="","",-SUMIFS(Tabla7[Cantidad],Tabla7[Código del producto],$B2426,Tabla7[Tipo de movimiento],"SALIDA",Tabla7[Mes],K$5))</f>
        <v/>
      </c>
      <c r="L2426" s="39" t="str">
        <f>IF($B2426="","",-SUMIFS(Tabla7[Cantidad],Tabla7[Código del producto],$B2426,Tabla7[Tipo de movimiento],"SALIDA",Tabla7[Mes],L$5))</f>
        <v/>
      </c>
      <c r="M2426" s="39" t="str">
        <f>IF($B2426="","",-SUMIFS(Tabla7[Cantidad],Tabla7[Código del producto],$B2426,Tabla7[Tipo de movimiento],"SALIDA",Tabla7[Mes],M$5))</f>
        <v/>
      </c>
      <c r="N2426" s="39" t="str">
        <f>IF($B2426="","",-SUMIFS(Tabla7[Cantidad],Tabla7[Código del producto],$B2426,Tabla7[Tipo de movimiento],"SALIDA",Tabla7[Mes],N$5))</f>
        <v/>
      </c>
      <c r="O2426" s="39" t="str">
        <f>IF($B2426="","",-SUMIFS(Tabla7[Cantidad],Tabla7[Código del producto],$B2426,Tabla7[Tipo de movimiento],"SALIDA",Tabla7[Mes],O$5))</f>
        <v/>
      </c>
      <c r="P2426" s="39" t="str">
        <f>IF($B2426="","",-SUMIFS(Tabla7[Cantidad],Tabla7[Código del producto],$B2426,Tabla7[Tipo de movimiento],"SALIDA",Tabla7[Mes],P$5))</f>
        <v/>
      </c>
      <c r="Q2426" s="39" t="str">
        <f t="shared" si="111"/>
        <v/>
      </c>
      <c r="R2426" s="51" t="str">
        <f>IF($B2426="","",IFERROR(VLOOKUP($B2426,'ABC rotación'!$C:$G,5,0),"C"))</f>
        <v/>
      </c>
      <c r="S2426" s="41" t="str">
        <f t="shared" si="112"/>
        <v/>
      </c>
      <c r="T2426" s="40" t="str">
        <f t="shared" si="113"/>
        <v/>
      </c>
      <c r="U2426" s="23" t="str">
        <f>IF($B2426="","",VLOOKUP($T2426,Tablas!$X$14:$Y$17,2,1))</f>
        <v/>
      </c>
    </row>
    <row r="2427" spans="2:21" x14ac:dyDescent="0.2">
      <c r="B2427" s="1" t="str">
        <f>IF(Tablas!B2425="","",Tablas!B2425)</f>
        <v/>
      </c>
      <c r="C2427" s="1" t="str">
        <f>IF(Tablas!C2425="","",Tablas!C2425)</f>
        <v/>
      </c>
      <c r="D2427" s="1" t="str">
        <f>IF(Tablas!D2425="","",Tablas!D2425)</f>
        <v/>
      </c>
      <c r="E2427" s="1" t="str">
        <f>IF(Tablas!E2425="","",Tablas!E2425)</f>
        <v/>
      </c>
      <c r="F2427" s="1" t="str">
        <f>IF(Tablas!F2425="","",Tablas!F2425)</f>
        <v/>
      </c>
      <c r="G2427" s="1" t="str">
        <f>IF(Tablas!I2425="","",Tablas!I2425)</f>
        <v/>
      </c>
      <c r="H2427" s="1" t="s">
        <v>911</v>
      </c>
      <c r="I2427" s="39" t="str">
        <f>IF($B2427="","",-SUMIFS(Tabla7[Cantidad],Tabla7[Código del producto],$B2427,Tabla7[Tipo de movimiento],"SALIDA",Tabla7[Mes],I$5))</f>
        <v/>
      </c>
      <c r="J2427" s="39" t="str">
        <f>IF($B2427="","",-SUMIFS(Tabla7[Cantidad],Tabla7[Código del producto],$B2427,Tabla7[Tipo de movimiento],"SALIDA",Tabla7[Mes],J$5))</f>
        <v/>
      </c>
      <c r="K2427" s="39" t="str">
        <f>IF($B2427="","",-SUMIFS(Tabla7[Cantidad],Tabla7[Código del producto],$B2427,Tabla7[Tipo de movimiento],"SALIDA",Tabla7[Mes],K$5))</f>
        <v/>
      </c>
      <c r="L2427" s="39" t="str">
        <f>IF($B2427="","",-SUMIFS(Tabla7[Cantidad],Tabla7[Código del producto],$B2427,Tabla7[Tipo de movimiento],"SALIDA",Tabla7[Mes],L$5))</f>
        <v/>
      </c>
      <c r="M2427" s="39" t="str">
        <f>IF($B2427="","",-SUMIFS(Tabla7[Cantidad],Tabla7[Código del producto],$B2427,Tabla7[Tipo de movimiento],"SALIDA",Tabla7[Mes],M$5))</f>
        <v/>
      </c>
      <c r="N2427" s="39" t="str">
        <f>IF($B2427="","",-SUMIFS(Tabla7[Cantidad],Tabla7[Código del producto],$B2427,Tabla7[Tipo de movimiento],"SALIDA",Tabla7[Mes],N$5))</f>
        <v/>
      </c>
      <c r="O2427" s="39" t="str">
        <f>IF($B2427="","",-SUMIFS(Tabla7[Cantidad],Tabla7[Código del producto],$B2427,Tabla7[Tipo de movimiento],"SALIDA",Tabla7[Mes],O$5))</f>
        <v/>
      </c>
      <c r="P2427" s="39" t="str">
        <f>IF($B2427="","",-SUMIFS(Tabla7[Cantidad],Tabla7[Código del producto],$B2427,Tabla7[Tipo de movimiento],"SALIDA",Tabla7[Mes],P$5))</f>
        <v/>
      </c>
      <c r="Q2427" s="39" t="str">
        <f t="shared" si="111"/>
        <v/>
      </c>
      <c r="R2427" s="51" t="str">
        <f>IF($B2427="","",IFERROR(VLOOKUP($B2427,'ABC rotación'!$C:$G,5,0),"C"))</f>
        <v/>
      </c>
      <c r="S2427" s="41" t="str">
        <f t="shared" si="112"/>
        <v/>
      </c>
      <c r="T2427" s="40" t="str">
        <f t="shared" si="113"/>
        <v/>
      </c>
      <c r="U2427" s="23" t="str">
        <f>IF($B2427="","",VLOOKUP($T2427,Tablas!$X$14:$Y$17,2,1))</f>
        <v/>
      </c>
    </row>
    <row r="2428" spans="2:21" x14ac:dyDescent="0.2">
      <c r="B2428" s="1" t="str">
        <f>IF(Tablas!B2426="","",Tablas!B2426)</f>
        <v/>
      </c>
      <c r="C2428" s="1" t="str">
        <f>IF(Tablas!C2426="","",Tablas!C2426)</f>
        <v/>
      </c>
      <c r="D2428" s="1" t="str">
        <f>IF(Tablas!D2426="","",Tablas!D2426)</f>
        <v/>
      </c>
      <c r="E2428" s="1" t="str">
        <f>IF(Tablas!E2426="","",Tablas!E2426)</f>
        <v/>
      </c>
      <c r="F2428" s="1" t="str">
        <f>IF(Tablas!F2426="","",Tablas!F2426)</f>
        <v/>
      </c>
      <c r="G2428" s="1" t="str">
        <f>IF(Tablas!I2426="","",Tablas!I2426)</f>
        <v/>
      </c>
      <c r="H2428" s="1" t="s">
        <v>911</v>
      </c>
      <c r="I2428" s="39" t="str">
        <f>IF($B2428="","",-SUMIFS(Tabla7[Cantidad],Tabla7[Código del producto],$B2428,Tabla7[Tipo de movimiento],"SALIDA",Tabla7[Mes],I$5))</f>
        <v/>
      </c>
      <c r="J2428" s="39" t="str">
        <f>IF($B2428="","",-SUMIFS(Tabla7[Cantidad],Tabla7[Código del producto],$B2428,Tabla7[Tipo de movimiento],"SALIDA",Tabla7[Mes],J$5))</f>
        <v/>
      </c>
      <c r="K2428" s="39" t="str">
        <f>IF($B2428="","",-SUMIFS(Tabla7[Cantidad],Tabla7[Código del producto],$B2428,Tabla7[Tipo de movimiento],"SALIDA",Tabla7[Mes],K$5))</f>
        <v/>
      </c>
      <c r="L2428" s="39" t="str">
        <f>IF($B2428="","",-SUMIFS(Tabla7[Cantidad],Tabla7[Código del producto],$B2428,Tabla7[Tipo de movimiento],"SALIDA",Tabla7[Mes],L$5))</f>
        <v/>
      </c>
      <c r="M2428" s="39" t="str">
        <f>IF($B2428="","",-SUMIFS(Tabla7[Cantidad],Tabla7[Código del producto],$B2428,Tabla7[Tipo de movimiento],"SALIDA",Tabla7[Mes],M$5))</f>
        <v/>
      </c>
      <c r="N2428" s="39" t="str">
        <f>IF($B2428="","",-SUMIFS(Tabla7[Cantidad],Tabla7[Código del producto],$B2428,Tabla7[Tipo de movimiento],"SALIDA",Tabla7[Mes],N$5))</f>
        <v/>
      </c>
      <c r="O2428" s="39" t="str">
        <f>IF($B2428="","",-SUMIFS(Tabla7[Cantidad],Tabla7[Código del producto],$B2428,Tabla7[Tipo de movimiento],"SALIDA",Tabla7[Mes],O$5))</f>
        <v/>
      </c>
      <c r="P2428" s="39" t="str">
        <f>IF($B2428="","",-SUMIFS(Tabla7[Cantidad],Tabla7[Código del producto],$B2428,Tabla7[Tipo de movimiento],"SALIDA",Tabla7[Mes],P$5))</f>
        <v/>
      </c>
      <c r="Q2428" s="39" t="str">
        <f t="shared" si="111"/>
        <v/>
      </c>
      <c r="R2428" s="51" t="str">
        <f>IF($B2428="","",IFERROR(VLOOKUP($B2428,'ABC rotación'!$C:$G,5,0),"C"))</f>
        <v/>
      </c>
      <c r="S2428" s="41" t="str">
        <f t="shared" si="112"/>
        <v/>
      </c>
      <c r="T2428" s="40" t="str">
        <f t="shared" si="113"/>
        <v/>
      </c>
      <c r="U2428" s="23" t="str">
        <f>IF($B2428="","",VLOOKUP($T2428,Tablas!$X$14:$Y$17,2,1))</f>
        <v/>
      </c>
    </row>
    <row r="2429" spans="2:21" x14ac:dyDescent="0.2">
      <c r="B2429" s="1" t="str">
        <f>IF(Tablas!B2427="","",Tablas!B2427)</f>
        <v/>
      </c>
      <c r="C2429" s="1" t="str">
        <f>IF(Tablas!C2427="","",Tablas!C2427)</f>
        <v/>
      </c>
      <c r="D2429" s="1" t="str">
        <f>IF(Tablas!D2427="","",Tablas!D2427)</f>
        <v/>
      </c>
      <c r="E2429" s="1" t="str">
        <f>IF(Tablas!E2427="","",Tablas!E2427)</f>
        <v/>
      </c>
      <c r="F2429" s="1" t="str">
        <f>IF(Tablas!F2427="","",Tablas!F2427)</f>
        <v/>
      </c>
      <c r="G2429" s="1" t="str">
        <f>IF(Tablas!I2427="","",Tablas!I2427)</f>
        <v/>
      </c>
      <c r="H2429" s="1" t="s">
        <v>911</v>
      </c>
      <c r="I2429" s="39" t="str">
        <f>IF($B2429="","",-SUMIFS(Tabla7[Cantidad],Tabla7[Código del producto],$B2429,Tabla7[Tipo de movimiento],"SALIDA",Tabla7[Mes],I$5))</f>
        <v/>
      </c>
      <c r="J2429" s="39" t="str">
        <f>IF($B2429="","",-SUMIFS(Tabla7[Cantidad],Tabla7[Código del producto],$B2429,Tabla7[Tipo de movimiento],"SALIDA",Tabla7[Mes],J$5))</f>
        <v/>
      </c>
      <c r="K2429" s="39" t="str">
        <f>IF($B2429="","",-SUMIFS(Tabla7[Cantidad],Tabla7[Código del producto],$B2429,Tabla7[Tipo de movimiento],"SALIDA",Tabla7[Mes],K$5))</f>
        <v/>
      </c>
      <c r="L2429" s="39" t="str">
        <f>IF($B2429="","",-SUMIFS(Tabla7[Cantidad],Tabla7[Código del producto],$B2429,Tabla7[Tipo de movimiento],"SALIDA",Tabla7[Mes],L$5))</f>
        <v/>
      </c>
      <c r="M2429" s="39" t="str">
        <f>IF($B2429="","",-SUMIFS(Tabla7[Cantidad],Tabla7[Código del producto],$B2429,Tabla7[Tipo de movimiento],"SALIDA",Tabla7[Mes],M$5))</f>
        <v/>
      </c>
      <c r="N2429" s="39" t="str">
        <f>IF($B2429="","",-SUMIFS(Tabla7[Cantidad],Tabla7[Código del producto],$B2429,Tabla7[Tipo de movimiento],"SALIDA",Tabla7[Mes],N$5))</f>
        <v/>
      </c>
      <c r="O2429" s="39" t="str">
        <f>IF($B2429="","",-SUMIFS(Tabla7[Cantidad],Tabla7[Código del producto],$B2429,Tabla7[Tipo de movimiento],"SALIDA",Tabla7[Mes],O$5))</f>
        <v/>
      </c>
      <c r="P2429" s="39" t="str">
        <f>IF($B2429="","",-SUMIFS(Tabla7[Cantidad],Tabla7[Código del producto],$B2429,Tabla7[Tipo de movimiento],"SALIDA",Tabla7[Mes],P$5))</f>
        <v/>
      </c>
      <c r="Q2429" s="39" t="str">
        <f t="shared" si="111"/>
        <v/>
      </c>
      <c r="R2429" s="51" t="str">
        <f>IF($B2429="","",IFERROR(VLOOKUP($B2429,'ABC rotación'!$C:$G,5,0),"C"))</f>
        <v/>
      </c>
      <c r="S2429" s="41" t="str">
        <f t="shared" si="112"/>
        <v/>
      </c>
      <c r="T2429" s="40" t="str">
        <f t="shared" si="113"/>
        <v/>
      </c>
      <c r="U2429" s="23" t="str">
        <f>IF($B2429="","",VLOOKUP($T2429,Tablas!$X$14:$Y$17,2,1))</f>
        <v/>
      </c>
    </row>
    <row r="2430" spans="2:21" x14ac:dyDescent="0.2">
      <c r="B2430" s="1" t="str">
        <f>IF(Tablas!B2428="","",Tablas!B2428)</f>
        <v/>
      </c>
      <c r="C2430" s="1" t="str">
        <f>IF(Tablas!C2428="","",Tablas!C2428)</f>
        <v/>
      </c>
      <c r="D2430" s="1" t="str">
        <f>IF(Tablas!D2428="","",Tablas!D2428)</f>
        <v/>
      </c>
      <c r="E2430" s="1" t="str">
        <f>IF(Tablas!E2428="","",Tablas!E2428)</f>
        <v/>
      </c>
      <c r="F2430" s="1" t="str">
        <f>IF(Tablas!F2428="","",Tablas!F2428)</f>
        <v/>
      </c>
      <c r="G2430" s="1" t="str">
        <f>IF(Tablas!I2428="","",Tablas!I2428)</f>
        <v/>
      </c>
      <c r="H2430" s="1" t="s">
        <v>911</v>
      </c>
      <c r="I2430" s="39" t="str">
        <f>IF($B2430="","",-SUMIFS(Tabla7[Cantidad],Tabla7[Código del producto],$B2430,Tabla7[Tipo de movimiento],"SALIDA",Tabla7[Mes],I$5))</f>
        <v/>
      </c>
      <c r="J2430" s="39" t="str">
        <f>IF($B2430="","",-SUMIFS(Tabla7[Cantidad],Tabla7[Código del producto],$B2430,Tabla7[Tipo de movimiento],"SALIDA",Tabla7[Mes],J$5))</f>
        <v/>
      </c>
      <c r="K2430" s="39" t="str">
        <f>IF($B2430="","",-SUMIFS(Tabla7[Cantidad],Tabla7[Código del producto],$B2430,Tabla7[Tipo de movimiento],"SALIDA",Tabla7[Mes],K$5))</f>
        <v/>
      </c>
      <c r="L2430" s="39" t="str">
        <f>IF($B2430="","",-SUMIFS(Tabla7[Cantidad],Tabla7[Código del producto],$B2430,Tabla7[Tipo de movimiento],"SALIDA",Tabla7[Mes],L$5))</f>
        <v/>
      </c>
      <c r="M2430" s="39" t="str">
        <f>IF($B2430="","",-SUMIFS(Tabla7[Cantidad],Tabla7[Código del producto],$B2430,Tabla7[Tipo de movimiento],"SALIDA",Tabla7[Mes],M$5))</f>
        <v/>
      </c>
      <c r="N2430" s="39" t="str">
        <f>IF($B2430="","",-SUMIFS(Tabla7[Cantidad],Tabla7[Código del producto],$B2430,Tabla7[Tipo de movimiento],"SALIDA",Tabla7[Mes],N$5))</f>
        <v/>
      </c>
      <c r="O2430" s="39" t="str">
        <f>IF($B2430="","",-SUMIFS(Tabla7[Cantidad],Tabla7[Código del producto],$B2430,Tabla7[Tipo de movimiento],"SALIDA",Tabla7[Mes],O$5))</f>
        <v/>
      </c>
      <c r="P2430" s="39" t="str">
        <f>IF($B2430="","",-SUMIFS(Tabla7[Cantidad],Tabla7[Código del producto],$B2430,Tabla7[Tipo de movimiento],"SALIDA",Tabla7[Mes],P$5))</f>
        <v/>
      </c>
      <c r="Q2430" s="39" t="str">
        <f t="shared" si="111"/>
        <v/>
      </c>
      <c r="R2430" s="51" t="str">
        <f>IF($B2430="","",IFERROR(VLOOKUP($B2430,'ABC rotación'!$C:$G,5,0),"C"))</f>
        <v/>
      </c>
      <c r="S2430" s="41" t="str">
        <f t="shared" si="112"/>
        <v/>
      </c>
      <c r="T2430" s="40" t="str">
        <f t="shared" si="113"/>
        <v/>
      </c>
      <c r="U2430" s="23" t="str">
        <f>IF($B2430="","",VLOOKUP($T2430,Tablas!$X$14:$Y$17,2,1))</f>
        <v/>
      </c>
    </row>
    <row r="2431" spans="2:21" x14ac:dyDescent="0.2">
      <c r="B2431" s="1" t="str">
        <f>IF(Tablas!B2429="","",Tablas!B2429)</f>
        <v/>
      </c>
      <c r="C2431" s="1" t="str">
        <f>IF(Tablas!C2429="","",Tablas!C2429)</f>
        <v/>
      </c>
      <c r="D2431" s="1" t="str">
        <f>IF(Tablas!D2429="","",Tablas!D2429)</f>
        <v/>
      </c>
      <c r="E2431" s="1" t="str">
        <f>IF(Tablas!E2429="","",Tablas!E2429)</f>
        <v/>
      </c>
      <c r="F2431" s="1" t="str">
        <f>IF(Tablas!F2429="","",Tablas!F2429)</f>
        <v/>
      </c>
      <c r="G2431" s="1" t="str">
        <f>IF(Tablas!I2429="","",Tablas!I2429)</f>
        <v/>
      </c>
      <c r="H2431" s="1" t="s">
        <v>911</v>
      </c>
      <c r="I2431" s="39" t="str">
        <f>IF($B2431="","",-SUMIFS(Tabla7[Cantidad],Tabla7[Código del producto],$B2431,Tabla7[Tipo de movimiento],"SALIDA",Tabla7[Mes],I$5))</f>
        <v/>
      </c>
      <c r="J2431" s="39" t="str">
        <f>IF($B2431="","",-SUMIFS(Tabla7[Cantidad],Tabla7[Código del producto],$B2431,Tabla7[Tipo de movimiento],"SALIDA",Tabla7[Mes],J$5))</f>
        <v/>
      </c>
      <c r="K2431" s="39" t="str">
        <f>IF($B2431="","",-SUMIFS(Tabla7[Cantidad],Tabla7[Código del producto],$B2431,Tabla7[Tipo de movimiento],"SALIDA",Tabla7[Mes],K$5))</f>
        <v/>
      </c>
      <c r="L2431" s="39" t="str">
        <f>IF($B2431="","",-SUMIFS(Tabla7[Cantidad],Tabla7[Código del producto],$B2431,Tabla7[Tipo de movimiento],"SALIDA",Tabla7[Mes],L$5))</f>
        <v/>
      </c>
      <c r="M2431" s="39" t="str">
        <f>IF($B2431="","",-SUMIFS(Tabla7[Cantidad],Tabla7[Código del producto],$B2431,Tabla7[Tipo de movimiento],"SALIDA",Tabla7[Mes],M$5))</f>
        <v/>
      </c>
      <c r="N2431" s="39" t="str">
        <f>IF($B2431="","",-SUMIFS(Tabla7[Cantidad],Tabla7[Código del producto],$B2431,Tabla7[Tipo de movimiento],"SALIDA",Tabla7[Mes],N$5))</f>
        <v/>
      </c>
      <c r="O2431" s="39" t="str">
        <f>IF($B2431="","",-SUMIFS(Tabla7[Cantidad],Tabla7[Código del producto],$B2431,Tabla7[Tipo de movimiento],"SALIDA",Tabla7[Mes],O$5))</f>
        <v/>
      </c>
      <c r="P2431" s="39" t="str">
        <f>IF($B2431="","",-SUMIFS(Tabla7[Cantidad],Tabla7[Código del producto],$B2431,Tabla7[Tipo de movimiento],"SALIDA",Tabla7[Mes],P$5))</f>
        <v/>
      </c>
      <c r="Q2431" s="39" t="str">
        <f t="shared" si="111"/>
        <v/>
      </c>
      <c r="R2431" s="51" t="str">
        <f>IF($B2431="","",IFERROR(VLOOKUP($B2431,'ABC rotación'!$C:$G,5,0),"C"))</f>
        <v/>
      </c>
      <c r="S2431" s="41" t="str">
        <f t="shared" si="112"/>
        <v/>
      </c>
      <c r="T2431" s="40" t="str">
        <f t="shared" si="113"/>
        <v/>
      </c>
      <c r="U2431" s="23" t="str">
        <f>IF($B2431="","",VLOOKUP($T2431,Tablas!$X$14:$Y$17,2,1))</f>
        <v/>
      </c>
    </row>
    <row r="2432" spans="2:21" x14ac:dyDescent="0.2">
      <c r="B2432" s="1" t="str">
        <f>IF(Tablas!B2430="","",Tablas!B2430)</f>
        <v/>
      </c>
      <c r="C2432" s="1" t="str">
        <f>IF(Tablas!C2430="","",Tablas!C2430)</f>
        <v/>
      </c>
      <c r="D2432" s="1" t="str">
        <f>IF(Tablas!D2430="","",Tablas!D2430)</f>
        <v/>
      </c>
      <c r="E2432" s="1" t="str">
        <f>IF(Tablas!E2430="","",Tablas!E2430)</f>
        <v/>
      </c>
      <c r="F2432" s="1" t="str">
        <f>IF(Tablas!F2430="","",Tablas!F2430)</f>
        <v/>
      </c>
      <c r="G2432" s="1" t="str">
        <f>IF(Tablas!I2430="","",Tablas!I2430)</f>
        <v/>
      </c>
      <c r="H2432" s="1" t="s">
        <v>911</v>
      </c>
      <c r="I2432" s="39" t="str">
        <f>IF($B2432="","",-SUMIFS(Tabla7[Cantidad],Tabla7[Código del producto],$B2432,Tabla7[Tipo de movimiento],"SALIDA",Tabla7[Mes],I$5))</f>
        <v/>
      </c>
      <c r="J2432" s="39" t="str">
        <f>IF($B2432="","",-SUMIFS(Tabla7[Cantidad],Tabla7[Código del producto],$B2432,Tabla7[Tipo de movimiento],"SALIDA",Tabla7[Mes],J$5))</f>
        <v/>
      </c>
      <c r="K2432" s="39" t="str">
        <f>IF($B2432="","",-SUMIFS(Tabla7[Cantidad],Tabla7[Código del producto],$B2432,Tabla7[Tipo de movimiento],"SALIDA",Tabla7[Mes],K$5))</f>
        <v/>
      </c>
      <c r="L2432" s="39" t="str">
        <f>IF($B2432="","",-SUMIFS(Tabla7[Cantidad],Tabla7[Código del producto],$B2432,Tabla7[Tipo de movimiento],"SALIDA",Tabla7[Mes],L$5))</f>
        <v/>
      </c>
      <c r="M2432" s="39" t="str">
        <f>IF($B2432="","",-SUMIFS(Tabla7[Cantidad],Tabla7[Código del producto],$B2432,Tabla7[Tipo de movimiento],"SALIDA",Tabla7[Mes],M$5))</f>
        <v/>
      </c>
      <c r="N2432" s="39" t="str">
        <f>IF($B2432="","",-SUMIFS(Tabla7[Cantidad],Tabla7[Código del producto],$B2432,Tabla7[Tipo de movimiento],"SALIDA",Tabla7[Mes],N$5))</f>
        <v/>
      </c>
      <c r="O2432" s="39" t="str">
        <f>IF($B2432="","",-SUMIFS(Tabla7[Cantidad],Tabla7[Código del producto],$B2432,Tabla7[Tipo de movimiento],"SALIDA",Tabla7[Mes],O$5))</f>
        <v/>
      </c>
      <c r="P2432" s="39" t="str">
        <f>IF($B2432="","",-SUMIFS(Tabla7[Cantidad],Tabla7[Código del producto],$B2432,Tabla7[Tipo de movimiento],"SALIDA",Tabla7[Mes],P$5))</f>
        <v/>
      </c>
      <c r="Q2432" s="39" t="str">
        <f t="shared" si="111"/>
        <v/>
      </c>
      <c r="R2432" s="51" t="str">
        <f>IF($B2432="","",IFERROR(VLOOKUP($B2432,'ABC rotación'!$C:$G,5,0),"C"))</f>
        <v/>
      </c>
      <c r="S2432" s="41" t="str">
        <f t="shared" si="112"/>
        <v/>
      </c>
      <c r="T2432" s="40" t="str">
        <f t="shared" si="113"/>
        <v/>
      </c>
      <c r="U2432" s="23" t="str">
        <f>IF($B2432="","",VLOOKUP($T2432,Tablas!$X$14:$Y$17,2,1))</f>
        <v/>
      </c>
    </row>
    <row r="2433" spans="2:21" x14ac:dyDescent="0.2">
      <c r="B2433" s="1" t="str">
        <f>IF(Tablas!B2431="","",Tablas!B2431)</f>
        <v/>
      </c>
      <c r="C2433" s="1" t="str">
        <f>IF(Tablas!C2431="","",Tablas!C2431)</f>
        <v/>
      </c>
      <c r="D2433" s="1" t="str">
        <f>IF(Tablas!D2431="","",Tablas!D2431)</f>
        <v/>
      </c>
      <c r="E2433" s="1" t="str">
        <f>IF(Tablas!E2431="","",Tablas!E2431)</f>
        <v/>
      </c>
      <c r="F2433" s="1" t="str">
        <f>IF(Tablas!F2431="","",Tablas!F2431)</f>
        <v/>
      </c>
      <c r="G2433" s="1" t="str">
        <f>IF(Tablas!I2431="","",Tablas!I2431)</f>
        <v/>
      </c>
      <c r="H2433" s="1" t="s">
        <v>911</v>
      </c>
      <c r="I2433" s="39" t="str">
        <f>IF($B2433="","",-SUMIFS(Tabla7[Cantidad],Tabla7[Código del producto],$B2433,Tabla7[Tipo de movimiento],"SALIDA",Tabla7[Mes],I$5))</f>
        <v/>
      </c>
      <c r="J2433" s="39" t="str">
        <f>IF($B2433="","",-SUMIFS(Tabla7[Cantidad],Tabla7[Código del producto],$B2433,Tabla7[Tipo de movimiento],"SALIDA",Tabla7[Mes],J$5))</f>
        <v/>
      </c>
      <c r="K2433" s="39" t="str">
        <f>IF($B2433="","",-SUMIFS(Tabla7[Cantidad],Tabla7[Código del producto],$B2433,Tabla7[Tipo de movimiento],"SALIDA",Tabla7[Mes],K$5))</f>
        <v/>
      </c>
      <c r="L2433" s="39" t="str">
        <f>IF($B2433="","",-SUMIFS(Tabla7[Cantidad],Tabla7[Código del producto],$B2433,Tabla7[Tipo de movimiento],"SALIDA",Tabla7[Mes],L$5))</f>
        <v/>
      </c>
      <c r="M2433" s="39" t="str">
        <f>IF($B2433="","",-SUMIFS(Tabla7[Cantidad],Tabla7[Código del producto],$B2433,Tabla7[Tipo de movimiento],"SALIDA",Tabla7[Mes],M$5))</f>
        <v/>
      </c>
      <c r="N2433" s="39" t="str">
        <f>IF($B2433="","",-SUMIFS(Tabla7[Cantidad],Tabla7[Código del producto],$B2433,Tabla7[Tipo de movimiento],"SALIDA",Tabla7[Mes],N$5))</f>
        <v/>
      </c>
      <c r="O2433" s="39" t="str">
        <f>IF($B2433="","",-SUMIFS(Tabla7[Cantidad],Tabla7[Código del producto],$B2433,Tabla7[Tipo de movimiento],"SALIDA",Tabla7[Mes],O$5))</f>
        <v/>
      </c>
      <c r="P2433" s="39" t="str">
        <f>IF($B2433="","",-SUMIFS(Tabla7[Cantidad],Tabla7[Código del producto],$B2433,Tabla7[Tipo de movimiento],"SALIDA",Tabla7[Mes],P$5))</f>
        <v/>
      </c>
      <c r="Q2433" s="39" t="str">
        <f t="shared" si="111"/>
        <v/>
      </c>
      <c r="R2433" s="51" t="str">
        <f>IF($B2433="","",IFERROR(VLOOKUP($B2433,'ABC rotación'!$C:$G,5,0),"C"))</f>
        <v/>
      </c>
      <c r="S2433" s="41" t="str">
        <f t="shared" si="112"/>
        <v/>
      </c>
      <c r="T2433" s="40" t="str">
        <f t="shared" si="113"/>
        <v/>
      </c>
      <c r="U2433" s="23" t="str">
        <f>IF($B2433="","",VLOOKUP($T2433,Tablas!$X$14:$Y$17,2,1))</f>
        <v/>
      </c>
    </row>
    <row r="2434" spans="2:21" x14ac:dyDescent="0.2">
      <c r="B2434" s="1" t="str">
        <f>IF(Tablas!B2432="","",Tablas!B2432)</f>
        <v/>
      </c>
      <c r="C2434" s="1" t="str">
        <f>IF(Tablas!C2432="","",Tablas!C2432)</f>
        <v/>
      </c>
      <c r="D2434" s="1" t="str">
        <f>IF(Tablas!D2432="","",Tablas!D2432)</f>
        <v/>
      </c>
      <c r="E2434" s="1" t="str">
        <f>IF(Tablas!E2432="","",Tablas!E2432)</f>
        <v/>
      </c>
      <c r="F2434" s="1" t="str">
        <f>IF(Tablas!F2432="","",Tablas!F2432)</f>
        <v/>
      </c>
      <c r="G2434" s="1" t="str">
        <f>IF(Tablas!I2432="","",Tablas!I2432)</f>
        <v/>
      </c>
      <c r="H2434" s="1" t="s">
        <v>911</v>
      </c>
      <c r="I2434" s="39" t="str">
        <f>IF($B2434="","",-SUMIFS(Tabla7[Cantidad],Tabla7[Código del producto],$B2434,Tabla7[Tipo de movimiento],"SALIDA",Tabla7[Mes],I$5))</f>
        <v/>
      </c>
      <c r="J2434" s="39" t="str">
        <f>IF($B2434="","",-SUMIFS(Tabla7[Cantidad],Tabla7[Código del producto],$B2434,Tabla7[Tipo de movimiento],"SALIDA",Tabla7[Mes],J$5))</f>
        <v/>
      </c>
      <c r="K2434" s="39" t="str">
        <f>IF($B2434="","",-SUMIFS(Tabla7[Cantidad],Tabla7[Código del producto],$B2434,Tabla7[Tipo de movimiento],"SALIDA",Tabla7[Mes],K$5))</f>
        <v/>
      </c>
      <c r="L2434" s="39" t="str">
        <f>IF($B2434="","",-SUMIFS(Tabla7[Cantidad],Tabla7[Código del producto],$B2434,Tabla7[Tipo de movimiento],"SALIDA",Tabla7[Mes],L$5))</f>
        <v/>
      </c>
      <c r="M2434" s="39" t="str">
        <f>IF($B2434="","",-SUMIFS(Tabla7[Cantidad],Tabla7[Código del producto],$B2434,Tabla7[Tipo de movimiento],"SALIDA",Tabla7[Mes],M$5))</f>
        <v/>
      </c>
      <c r="N2434" s="39" t="str">
        <f>IF($B2434="","",-SUMIFS(Tabla7[Cantidad],Tabla7[Código del producto],$B2434,Tabla7[Tipo de movimiento],"SALIDA",Tabla7[Mes],N$5))</f>
        <v/>
      </c>
      <c r="O2434" s="39" t="str">
        <f>IF($B2434="","",-SUMIFS(Tabla7[Cantidad],Tabla7[Código del producto],$B2434,Tabla7[Tipo de movimiento],"SALIDA",Tabla7[Mes],O$5))</f>
        <v/>
      </c>
      <c r="P2434" s="39" t="str">
        <f>IF($B2434="","",-SUMIFS(Tabla7[Cantidad],Tabla7[Código del producto],$B2434,Tabla7[Tipo de movimiento],"SALIDA",Tabla7[Mes],P$5))</f>
        <v/>
      </c>
      <c r="Q2434" s="39" t="str">
        <f t="shared" si="111"/>
        <v/>
      </c>
      <c r="R2434" s="51" t="str">
        <f>IF($B2434="","",IFERROR(VLOOKUP($B2434,'ABC rotación'!$C:$G,5,0),"C"))</f>
        <v/>
      </c>
      <c r="S2434" s="41" t="str">
        <f t="shared" si="112"/>
        <v/>
      </c>
      <c r="T2434" s="40" t="str">
        <f t="shared" si="113"/>
        <v/>
      </c>
      <c r="U2434" s="23" t="str">
        <f>IF($B2434="","",VLOOKUP($T2434,Tablas!$X$14:$Y$17,2,1))</f>
        <v/>
      </c>
    </row>
    <row r="2435" spans="2:21" x14ac:dyDescent="0.2">
      <c r="B2435" s="1" t="str">
        <f>IF(Tablas!B2433="","",Tablas!B2433)</f>
        <v/>
      </c>
      <c r="C2435" s="1" t="str">
        <f>IF(Tablas!C2433="","",Tablas!C2433)</f>
        <v/>
      </c>
      <c r="D2435" s="1" t="str">
        <f>IF(Tablas!D2433="","",Tablas!D2433)</f>
        <v/>
      </c>
      <c r="E2435" s="1" t="str">
        <f>IF(Tablas!E2433="","",Tablas!E2433)</f>
        <v/>
      </c>
      <c r="F2435" s="1" t="str">
        <f>IF(Tablas!F2433="","",Tablas!F2433)</f>
        <v/>
      </c>
      <c r="G2435" s="1" t="str">
        <f>IF(Tablas!I2433="","",Tablas!I2433)</f>
        <v/>
      </c>
      <c r="H2435" s="1" t="s">
        <v>911</v>
      </c>
      <c r="I2435" s="39" t="str">
        <f>IF($B2435="","",-SUMIFS(Tabla7[Cantidad],Tabla7[Código del producto],$B2435,Tabla7[Tipo de movimiento],"SALIDA",Tabla7[Mes],I$5))</f>
        <v/>
      </c>
      <c r="J2435" s="39" t="str">
        <f>IF($B2435="","",-SUMIFS(Tabla7[Cantidad],Tabla7[Código del producto],$B2435,Tabla7[Tipo de movimiento],"SALIDA",Tabla7[Mes],J$5))</f>
        <v/>
      </c>
      <c r="K2435" s="39" t="str">
        <f>IF($B2435="","",-SUMIFS(Tabla7[Cantidad],Tabla7[Código del producto],$B2435,Tabla7[Tipo de movimiento],"SALIDA",Tabla7[Mes],K$5))</f>
        <v/>
      </c>
      <c r="L2435" s="39" t="str">
        <f>IF($B2435="","",-SUMIFS(Tabla7[Cantidad],Tabla7[Código del producto],$B2435,Tabla7[Tipo de movimiento],"SALIDA",Tabla7[Mes],L$5))</f>
        <v/>
      </c>
      <c r="M2435" s="39" t="str">
        <f>IF($B2435="","",-SUMIFS(Tabla7[Cantidad],Tabla7[Código del producto],$B2435,Tabla7[Tipo de movimiento],"SALIDA",Tabla7[Mes],M$5))</f>
        <v/>
      </c>
      <c r="N2435" s="39" t="str">
        <f>IF($B2435="","",-SUMIFS(Tabla7[Cantidad],Tabla7[Código del producto],$B2435,Tabla7[Tipo de movimiento],"SALIDA",Tabla7[Mes],N$5))</f>
        <v/>
      </c>
      <c r="O2435" s="39" t="str">
        <f>IF($B2435="","",-SUMIFS(Tabla7[Cantidad],Tabla7[Código del producto],$B2435,Tabla7[Tipo de movimiento],"SALIDA",Tabla7[Mes],O$5))</f>
        <v/>
      </c>
      <c r="P2435" s="39" t="str">
        <f>IF($B2435="","",-SUMIFS(Tabla7[Cantidad],Tabla7[Código del producto],$B2435,Tabla7[Tipo de movimiento],"SALIDA",Tabla7[Mes],P$5))</f>
        <v/>
      </c>
      <c r="Q2435" s="39" t="str">
        <f t="shared" si="111"/>
        <v/>
      </c>
      <c r="R2435" s="51" t="str">
        <f>IF($B2435="","",IFERROR(VLOOKUP($B2435,'ABC rotación'!$C:$G,5,0),"C"))</f>
        <v/>
      </c>
      <c r="S2435" s="41" t="str">
        <f t="shared" si="112"/>
        <v/>
      </c>
      <c r="T2435" s="40" t="str">
        <f t="shared" si="113"/>
        <v/>
      </c>
      <c r="U2435" s="23" t="str">
        <f>IF($B2435="","",VLOOKUP($T2435,Tablas!$X$14:$Y$17,2,1))</f>
        <v/>
      </c>
    </row>
    <row r="2436" spans="2:21" x14ac:dyDescent="0.2">
      <c r="B2436" s="1" t="str">
        <f>IF(Tablas!B2434="","",Tablas!B2434)</f>
        <v/>
      </c>
      <c r="C2436" s="1" t="str">
        <f>IF(Tablas!C2434="","",Tablas!C2434)</f>
        <v/>
      </c>
      <c r="D2436" s="1" t="str">
        <f>IF(Tablas!D2434="","",Tablas!D2434)</f>
        <v/>
      </c>
      <c r="E2436" s="1" t="str">
        <f>IF(Tablas!E2434="","",Tablas!E2434)</f>
        <v/>
      </c>
      <c r="F2436" s="1" t="str">
        <f>IF(Tablas!F2434="","",Tablas!F2434)</f>
        <v/>
      </c>
      <c r="G2436" s="1" t="str">
        <f>IF(Tablas!I2434="","",Tablas!I2434)</f>
        <v/>
      </c>
      <c r="H2436" s="1" t="s">
        <v>911</v>
      </c>
      <c r="I2436" s="39" t="str">
        <f>IF($B2436="","",-SUMIFS(Tabla7[Cantidad],Tabla7[Código del producto],$B2436,Tabla7[Tipo de movimiento],"SALIDA",Tabla7[Mes],I$5))</f>
        <v/>
      </c>
      <c r="J2436" s="39" t="str">
        <f>IF($B2436="","",-SUMIFS(Tabla7[Cantidad],Tabla7[Código del producto],$B2436,Tabla7[Tipo de movimiento],"SALIDA",Tabla7[Mes],J$5))</f>
        <v/>
      </c>
      <c r="K2436" s="39" t="str">
        <f>IF($B2436="","",-SUMIFS(Tabla7[Cantidad],Tabla7[Código del producto],$B2436,Tabla7[Tipo de movimiento],"SALIDA",Tabla7[Mes],K$5))</f>
        <v/>
      </c>
      <c r="L2436" s="39" t="str">
        <f>IF($B2436="","",-SUMIFS(Tabla7[Cantidad],Tabla7[Código del producto],$B2436,Tabla7[Tipo de movimiento],"SALIDA",Tabla7[Mes],L$5))</f>
        <v/>
      </c>
      <c r="M2436" s="39" t="str">
        <f>IF($B2436="","",-SUMIFS(Tabla7[Cantidad],Tabla7[Código del producto],$B2436,Tabla7[Tipo de movimiento],"SALIDA",Tabla7[Mes],M$5))</f>
        <v/>
      </c>
      <c r="N2436" s="39" t="str">
        <f>IF($B2436="","",-SUMIFS(Tabla7[Cantidad],Tabla7[Código del producto],$B2436,Tabla7[Tipo de movimiento],"SALIDA",Tabla7[Mes],N$5))</f>
        <v/>
      </c>
      <c r="O2436" s="39" t="str">
        <f>IF($B2436="","",-SUMIFS(Tabla7[Cantidad],Tabla7[Código del producto],$B2436,Tabla7[Tipo de movimiento],"SALIDA",Tabla7[Mes],O$5))</f>
        <v/>
      </c>
      <c r="P2436" s="39" t="str">
        <f>IF($B2436="","",-SUMIFS(Tabla7[Cantidad],Tabla7[Código del producto],$B2436,Tabla7[Tipo de movimiento],"SALIDA",Tabla7[Mes],P$5))</f>
        <v/>
      </c>
      <c r="Q2436" s="39" t="str">
        <f t="shared" si="111"/>
        <v/>
      </c>
      <c r="R2436" s="51" t="str">
        <f>IF($B2436="","",IFERROR(VLOOKUP($B2436,'ABC rotación'!$C:$G,5,0),"C"))</f>
        <v/>
      </c>
      <c r="S2436" s="41" t="str">
        <f t="shared" si="112"/>
        <v/>
      </c>
      <c r="T2436" s="40" t="str">
        <f t="shared" si="113"/>
        <v/>
      </c>
      <c r="U2436" s="23" t="str">
        <f>IF($B2436="","",VLOOKUP($T2436,Tablas!$X$14:$Y$17,2,1))</f>
        <v/>
      </c>
    </row>
    <row r="2437" spans="2:21" x14ac:dyDescent="0.2">
      <c r="B2437" s="1" t="str">
        <f>IF(Tablas!B2435="","",Tablas!B2435)</f>
        <v/>
      </c>
      <c r="C2437" s="1" t="str">
        <f>IF(Tablas!C2435="","",Tablas!C2435)</f>
        <v/>
      </c>
      <c r="D2437" s="1" t="str">
        <f>IF(Tablas!D2435="","",Tablas!D2435)</f>
        <v/>
      </c>
      <c r="E2437" s="1" t="str">
        <f>IF(Tablas!E2435="","",Tablas!E2435)</f>
        <v/>
      </c>
      <c r="F2437" s="1" t="str">
        <f>IF(Tablas!F2435="","",Tablas!F2435)</f>
        <v/>
      </c>
      <c r="G2437" s="1" t="str">
        <f>IF(Tablas!I2435="","",Tablas!I2435)</f>
        <v/>
      </c>
      <c r="H2437" s="1" t="s">
        <v>911</v>
      </c>
      <c r="I2437" s="39" t="str">
        <f>IF($B2437="","",-SUMIFS(Tabla7[Cantidad],Tabla7[Código del producto],$B2437,Tabla7[Tipo de movimiento],"SALIDA",Tabla7[Mes],I$5))</f>
        <v/>
      </c>
      <c r="J2437" s="39" t="str">
        <f>IF($B2437="","",-SUMIFS(Tabla7[Cantidad],Tabla7[Código del producto],$B2437,Tabla7[Tipo de movimiento],"SALIDA",Tabla7[Mes],J$5))</f>
        <v/>
      </c>
      <c r="K2437" s="39" t="str">
        <f>IF($B2437="","",-SUMIFS(Tabla7[Cantidad],Tabla7[Código del producto],$B2437,Tabla7[Tipo de movimiento],"SALIDA",Tabla7[Mes],K$5))</f>
        <v/>
      </c>
      <c r="L2437" s="39" t="str">
        <f>IF($B2437="","",-SUMIFS(Tabla7[Cantidad],Tabla7[Código del producto],$B2437,Tabla7[Tipo de movimiento],"SALIDA",Tabla7[Mes],L$5))</f>
        <v/>
      </c>
      <c r="M2437" s="39" t="str">
        <f>IF($B2437="","",-SUMIFS(Tabla7[Cantidad],Tabla7[Código del producto],$B2437,Tabla7[Tipo de movimiento],"SALIDA",Tabla7[Mes],M$5))</f>
        <v/>
      </c>
      <c r="N2437" s="39" t="str">
        <f>IF($B2437="","",-SUMIFS(Tabla7[Cantidad],Tabla7[Código del producto],$B2437,Tabla7[Tipo de movimiento],"SALIDA",Tabla7[Mes],N$5))</f>
        <v/>
      </c>
      <c r="O2437" s="39" t="str">
        <f>IF($B2437="","",-SUMIFS(Tabla7[Cantidad],Tabla7[Código del producto],$B2437,Tabla7[Tipo de movimiento],"SALIDA",Tabla7[Mes],O$5))</f>
        <v/>
      </c>
      <c r="P2437" s="39" t="str">
        <f>IF($B2437="","",-SUMIFS(Tabla7[Cantidad],Tabla7[Código del producto],$B2437,Tabla7[Tipo de movimiento],"SALIDA",Tabla7[Mes],P$5))</f>
        <v/>
      </c>
      <c r="Q2437" s="39" t="str">
        <f t="shared" si="111"/>
        <v/>
      </c>
      <c r="R2437" s="51" t="str">
        <f>IF($B2437="","",IFERROR(VLOOKUP($B2437,'ABC rotación'!$C:$G,5,0),"C"))</f>
        <v/>
      </c>
      <c r="S2437" s="41" t="str">
        <f t="shared" si="112"/>
        <v/>
      </c>
      <c r="T2437" s="40" t="str">
        <f t="shared" si="113"/>
        <v/>
      </c>
      <c r="U2437" s="23" t="str">
        <f>IF($B2437="","",VLOOKUP($T2437,Tablas!$X$14:$Y$17,2,1))</f>
        <v/>
      </c>
    </row>
    <row r="2438" spans="2:21" x14ac:dyDescent="0.2">
      <c r="B2438" s="1" t="str">
        <f>IF(Tablas!B2436="","",Tablas!B2436)</f>
        <v/>
      </c>
      <c r="C2438" s="1" t="str">
        <f>IF(Tablas!C2436="","",Tablas!C2436)</f>
        <v/>
      </c>
      <c r="D2438" s="1" t="str">
        <f>IF(Tablas!D2436="","",Tablas!D2436)</f>
        <v/>
      </c>
      <c r="E2438" s="1" t="str">
        <f>IF(Tablas!E2436="","",Tablas!E2436)</f>
        <v/>
      </c>
      <c r="F2438" s="1" t="str">
        <f>IF(Tablas!F2436="","",Tablas!F2436)</f>
        <v/>
      </c>
      <c r="G2438" s="1" t="str">
        <f>IF(Tablas!I2436="","",Tablas!I2436)</f>
        <v/>
      </c>
      <c r="H2438" s="1" t="s">
        <v>911</v>
      </c>
      <c r="I2438" s="39" t="str">
        <f>IF($B2438="","",-SUMIFS(Tabla7[Cantidad],Tabla7[Código del producto],$B2438,Tabla7[Tipo de movimiento],"SALIDA",Tabla7[Mes],I$5))</f>
        <v/>
      </c>
      <c r="J2438" s="39" t="str">
        <f>IF($B2438="","",-SUMIFS(Tabla7[Cantidad],Tabla7[Código del producto],$B2438,Tabla7[Tipo de movimiento],"SALIDA",Tabla7[Mes],J$5))</f>
        <v/>
      </c>
      <c r="K2438" s="39" t="str">
        <f>IF($B2438="","",-SUMIFS(Tabla7[Cantidad],Tabla7[Código del producto],$B2438,Tabla7[Tipo de movimiento],"SALIDA",Tabla7[Mes],K$5))</f>
        <v/>
      </c>
      <c r="L2438" s="39" t="str">
        <f>IF($B2438="","",-SUMIFS(Tabla7[Cantidad],Tabla7[Código del producto],$B2438,Tabla7[Tipo de movimiento],"SALIDA",Tabla7[Mes],L$5))</f>
        <v/>
      </c>
      <c r="M2438" s="39" t="str">
        <f>IF($B2438="","",-SUMIFS(Tabla7[Cantidad],Tabla7[Código del producto],$B2438,Tabla7[Tipo de movimiento],"SALIDA",Tabla7[Mes],M$5))</f>
        <v/>
      </c>
      <c r="N2438" s="39" t="str">
        <f>IF($B2438="","",-SUMIFS(Tabla7[Cantidad],Tabla7[Código del producto],$B2438,Tabla7[Tipo de movimiento],"SALIDA",Tabla7[Mes],N$5))</f>
        <v/>
      </c>
      <c r="O2438" s="39" t="str">
        <f>IF($B2438="","",-SUMIFS(Tabla7[Cantidad],Tabla7[Código del producto],$B2438,Tabla7[Tipo de movimiento],"SALIDA",Tabla7[Mes],O$5))</f>
        <v/>
      </c>
      <c r="P2438" s="39" t="str">
        <f>IF($B2438="","",-SUMIFS(Tabla7[Cantidad],Tabla7[Código del producto],$B2438,Tabla7[Tipo de movimiento],"SALIDA",Tabla7[Mes],P$5))</f>
        <v/>
      </c>
      <c r="Q2438" s="39" t="str">
        <f t="shared" si="111"/>
        <v/>
      </c>
      <c r="R2438" s="51" t="str">
        <f>IF($B2438="","",IFERROR(VLOOKUP($B2438,'ABC rotación'!$C:$G,5,0),"C"))</f>
        <v/>
      </c>
      <c r="S2438" s="41" t="str">
        <f t="shared" si="112"/>
        <v/>
      </c>
      <c r="T2438" s="40" t="str">
        <f t="shared" si="113"/>
        <v/>
      </c>
      <c r="U2438" s="23" t="str">
        <f>IF($B2438="","",VLOOKUP($T2438,Tablas!$X$14:$Y$17,2,1))</f>
        <v/>
      </c>
    </row>
    <row r="2439" spans="2:21" x14ac:dyDescent="0.2">
      <c r="B2439" s="1" t="str">
        <f>IF(Tablas!B2437="","",Tablas!B2437)</f>
        <v/>
      </c>
      <c r="C2439" s="1" t="str">
        <f>IF(Tablas!C2437="","",Tablas!C2437)</f>
        <v/>
      </c>
      <c r="D2439" s="1" t="str">
        <f>IF(Tablas!D2437="","",Tablas!D2437)</f>
        <v/>
      </c>
      <c r="E2439" s="1" t="str">
        <f>IF(Tablas!E2437="","",Tablas!E2437)</f>
        <v/>
      </c>
      <c r="F2439" s="1" t="str">
        <f>IF(Tablas!F2437="","",Tablas!F2437)</f>
        <v/>
      </c>
      <c r="G2439" s="1" t="str">
        <f>IF(Tablas!I2437="","",Tablas!I2437)</f>
        <v/>
      </c>
      <c r="H2439" s="1" t="s">
        <v>911</v>
      </c>
      <c r="I2439" s="39" t="str">
        <f>IF($B2439="","",-SUMIFS(Tabla7[Cantidad],Tabla7[Código del producto],$B2439,Tabla7[Tipo de movimiento],"SALIDA",Tabla7[Mes],I$5))</f>
        <v/>
      </c>
      <c r="J2439" s="39" t="str">
        <f>IF($B2439="","",-SUMIFS(Tabla7[Cantidad],Tabla7[Código del producto],$B2439,Tabla7[Tipo de movimiento],"SALIDA",Tabla7[Mes],J$5))</f>
        <v/>
      </c>
      <c r="K2439" s="39" t="str">
        <f>IF($B2439="","",-SUMIFS(Tabla7[Cantidad],Tabla7[Código del producto],$B2439,Tabla7[Tipo de movimiento],"SALIDA",Tabla7[Mes],K$5))</f>
        <v/>
      </c>
      <c r="L2439" s="39" t="str">
        <f>IF($B2439="","",-SUMIFS(Tabla7[Cantidad],Tabla7[Código del producto],$B2439,Tabla7[Tipo de movimiento],"SALIDA",Tabla7[Mes],L$5))</f>
        <v/>
      </c>
      <c r="M2439" s="39" t="str">
        <f>IF($B2439="","",-SUMIFS(Tabla7[Cantidad],Tabla7[Código del producto],$B2439,Tabla7[Tipo de movimiento],"SALIDA",Tabla7[Mes],M$5))</f>
        <v/>
      </c>
      <c r="N2439" s="39" t="str">
        <f>IF($B2439="","",-SUMIFS(Tabla7[Cantidad],Tabla7[Código del producto],$B2439,Tabla7[Tipo de movimiento],"SALIDA",Tabla7[Mes],N$5))</f>
        <v/>
      </c>
      <c r="O2439" s="39" t="str">
        <f>IF($B2439="","",-SUMIFS(Tabla7[Cantidad],Tabla7[Código del producto],$B2439,Tabla7[Tipo de movimiento],"SALIDA",Tabla7[Mes],O$5))</f>
        <v/>
      </c>
      <c r="P2439" s="39" t="str">
        <f>IF($B2439="","",-SUMIFS(Tabla7[Cantidad],Tabla7[Código del producto],$B2439,Tabla7[Tipo de movimiento],"SALIDA",Tabla7[Mes],P$5))</f>
        <v/>
      </c>
      <c r="Q2439" s="39" t="str">
        <f t="shared" ref="Q2439:Q2502" si="114">IF($B2439="","",IFERROR(AVERAGE(N2439:P2439),0))</f>
        <v/>
      </c>
      <c r="R2439" s="51" t="str">
        <f>IF($B2439="","",IFERROR(VLOOKUP($B2439,'ABC rotación'!$C:$G,5,0),"C"))</f>
        <v/>
      </c>
      <c r="S2439" s="41" t="str">
        <f t="shared" ref="S2439:S2502" si="115">IF($B2439="","",IFERROR(H2439/Q2439*30,0))</f>
        <v/>
      </c>
      <c r="T2439" s="40" t="str">
        <f t="shared" ref="T2439:T2502" si="116">IF($B2439="","",S2439/F2439)</f>
        <v/>
      </c>
      <c r="U2439" s="23" t="str">
        <f>IF($B2439="","",VLOOKUP($T2439,Tablas!$X$14:$Y$17,2,1))</f>
        <v/>
      </c>
    </row>
    <row r="2440" spans="2:21" x14ac:dyDescent="0.2">
      <c r="B2440" s="1" t="str">
        <f>IF(Tablas!B2438="","",Tablas!B2438)</f>
        <v/>
      </c>
      <c r="C2440" s="1" t="str">
        <f>IF(Tablas!C2438="","",Tablas!C2438)</f>
        <v/>
      </c>
      <c r="D2440" s="1" t="str">
        <f>IF(Tablas!D2438="","",Tablas!D2438)</f>
        <v/>
      </c>
      <c r="E2440" s="1" t="str">
        <f>IF(Tablas!E2438="","",Tablas!E2438)</f>
        <v/>
      </c>
      <c r="F2440" s="1" t="str">
        <f>IF(Tablas!F2438="","",Tablas!F2438)</f>
        <v/>
      </c>
      <c r="G2440" s="1" t="str">
        <f>IF(Tablas!I2438="","",Tablas!I2438)</f>
        <v/>
      </c>
      <c r="H2440" s="1" t="s">
        <v>911</v>
      </c>
      <c r="I2440" s="39" t="str">
        <f>IF($B2440="","",-SUMIFS(Tabla7[Cantidad],Tabla7[Código del producto],$B2440,Tabla7[Tipo de movimiento],"SALIDA",Tabla7[Mes],I$5))</f>
        <v/>
      </c>
      <c r="J2440" s="39" t="str">
        <f>IF($B2440="","",-SUMIFS(Tabla7[Cantidad],Tabla7[Código del producto],$B2440,Tabla7[Tipo de movimiento],"SALIDA",Tabla7[Mes],J$5))</f>
        <v/>
      </c>
      <c r="K2440" s="39" t="str">
        <f>IF($B2440="","",-SUMIFS(Tabla7[Cantidad],Tabla7[Código del producto],$B2440,Tabla7[Tipo de movimiento],"SALIDA",Tabla7[Mes],K$5))</f>
        <v/>
      </c>
      <c r="L2440" s="39" t="str">
        <f>IF($B2440="","",-SUMIFS(Tabla7[Cantidad],Tabla7[Código del producto],$B2440,Tabla7[Tipo de movimiento],"SALIDA",Tabla7[Mes],L$5))</f>
        <v/>
      </c>
      <c r="M2440" s="39" t="str">
        <f>IF($B2440="","",-SUMIFS(Tabla7[Cantidad],Tabla7[Código del producto],$B2440,Tabla7[Tipo de movimiento],"SALIDA",Tabla7[Mes],M$5))</f>
        <v/>
      </c>
      <c r="N2440" s="39" t="str">
        <f>IF($B2440="","",-SUMIFS(Tabla7[Cantidad],Tabla7[Código del producto],$B2440,Tabla7[Tipo de movimiento],"SALIDA",Tabla7[Mes],N$5))</f>
        <v/>
      </c>
      <c r="O2440" s="39" t="str">
        <f>IF($B2440="","",-SUMIFS(Tabla7[Cantidad],Tabla7[Código del producto],$B2440,Tabla7[Tipo de movimiento],"SALIDA",Tabla7[Mes],O$5))</f>
        <v/>
      </c>
      <c r="P2440" s="39" t="str">
        <f>IF($B2440="","",-SUMIFS(Tabla7[Cantidad],Tabla7[Código del producto],$B2440,Tabla7[Tipo de movimiento],"SALIDA",Tabla7[Mes],P$5))</f>
        <v/>
      </c>
      <c r="Q2440" s="39" t="str">
        <f t="shared" si="114"/>
        <v/>
      </c>
      <c r="R2440" s="51" t="str">
        <f>IF($B2440="","",IFERROR(VLOOKUP($B2440,'ABC rotación'!$C:$G,5,0),"C"))</f>
        <v/>
      </c>
      <c r="S2440" s="41" t="str">
        <f t="shared" si="115"/>
        <v/>
      </c>
      <c r="T2440" s="40" t="str">
        <f t="shared" si="116"/>
        <v/>
      </c>
      <c r="U2440" s="23" t="str">
        <f>IF($B2440="","",VLOOKUP($T2440,Tablas!$X$14:$Y$17,2,1))</f>
        <v/>
      </c>
    </row>
    <row r="2441" spans="2:21" x14ac:dyDescent="0.2">
      <c r="B2441" s="1" t="str">
        <f>IF(Tablas!B2439="","",Tablas!B2439)</f>
        <v/>
      </c>
      <c r="C2441" s="1" t="str">
        <f>IF(Tablas!C2439="","",Tablas!C2439)</f>
        <v/>
      </c>
      <c r="D2441" s="1" t="str">
        <f>IF(Tablas!D2439="","",Tablas!D2439)</f>
        <v/>
      </c>
      <c r="E2441" s="1" t="str">
        <f>IF(Tablas!E2439="","",Tablas!E2439)</f>
        <v/>
      </c>
      <c r="F2441" s="1" t="str">
        <f>IF(Tablas!F2439="","",Tablas!F2439)</f>
        <v/>
      </c>
      <c r="G2441" s="1" t="str">
        <f>IF(Tablas!I2439="","",Tablas!I2439)</f>
        <v/>
      </c>
      <c r="H2441" s="1" t="s">
        <v>911</v>
      </c>
      <c r="I2441" s="39" t="str">
        <f>IF($B2441="","",-SUMIFS(Tabla7[Cantidad],Tabla7[Código del producto],$B2441,Tabla7[Tipo de movimiento],"SALIDA",Tabla7[Mes],I$5))</f>
        <v/>
      </c>
      <c r="J2441" s="39" t="str">
        <f>IF($B2441="","",-SUMIFS(Tabla7[Cantidad],Tabla7[Código del producto],$B2441,Tabla7[Tipo de movimiento],"SALIDA",Tabla7[Mes],J$5))</f>
        <v/>
      </c>
      <c r="K2441" s="39" t="str">
        <f>IF($B2441="","",-SUMIFS(Tabla7[Cantidad],Tabla7[Código del producto],$B2441,Tabla7[Tipo de movimiento],"SALIDA",Tabla7[Mes],K$5))</f>
        <v/>
      </c>
      <c r="L2441" s="39" t="str">
        <f>IF($B2441="","",-SUMIFS(Tabla7[Cantidad],Tabla7[Código del producto],$B2441,Tabla7[Tipo de movimiento],"SALIDA",Tabla7[Mes],L$5))</f>
        <v/>
      </c>
      <c r="M2441" s="39" t="str">
        <f>IF($B2441="","",-SUMIFS(Tabla7[Cantidad],Tabla7[Código del producto],$B2441,Tabla7[Tipo de movimiento],"SALIDA",Tabla7[Mes],M$5))</f>
        <v/>
      </c>
      <c r="N2441" s="39" t="str">
        <f>IF($B2441="","",-SUMIFS(Tabla7[Cantidad],Tabla7[Código del producto],$B2441,Tabla7[Tipo de movimiento],"SALIDA",Tabla7[Mes],N$5))</f>
        <v/>
      </c>
      <c r="O2441" s="39" t="str">
        <f>IF($B2441="","",-SUMIFS(Tabla7[Cantidad],Tabla7[Código del producto],$B2441,Tabla7[Tipo de movimiento],"SALIDA",Tabla7[Mes],O$5))</f>
        <v/>
      </c>
      <c r="P2441" s="39" t="str">
        <f>IF($B2441="","",-SUMIFS(Tabla7[Cantidad],Tabla7[Código del producto],$B2441,Tabla7[Tipo de movimiento],"SALIDA",Tabla7[Mes],P$5))</f>
        <v/>
      </c>
      <c r="Q2441" s="39" t="str">
        <f t="shared" si="114"/>
        <v/>
      </c>
      <c r="R2441" s="51" t="str">
        <f>IF($B2441="","",IFERROR(VLOOKUP($B2441,'ABC rotación'!$C:$G,5,0),"C"))</f>
        <v/>
      </c>
      <c r="S2441" s="41" t="str">
        <f t="shared" si="115"/>
        <v/>
      </c>
      <c r="T2441" s="40" t="str">
        <f t="shared" si="116"/>
        <v/>
      </c>
      <c r="U2441" s="23" t="str">
        <f>IF($B2441="","",VLOOKUP($T2441,Tablas!$X$14:$Y$17,2,1))</f>
        <v/>
      </c>
    </row>
    <row r="2442" spans="2:21" x14ac:dyDescent="0.2">
      <c r="B2442" s="1" t="str">
        <f>IF(Tablas!B2440="","",Tablas!B2440)</f>
        <v/>
      </c>
      <c r="C2442" s="1" t="str">
        <f>IF(Tablas!C2440="","",Tablas!C2440)</f>
        <v/>
      </c>
      <c r="D2442" s="1" t="str">
        <f>IF(Tablas!D2440="","",Tablas!D2440)</f>
        <v/>
      </c>
      <c r="E2442" s="1" t="str">
        <f>IF(Tablas!E2440="","",Tablas!E2440)</f>
        <v/>
      </c>
      <c r="F2442" s="1" t="str">
        <f>IF(Tablas!F2440="","",Tablas!F2440)</f>
        <v/>
      </c>
      <c r="G2442" s="1" t="str">
        <f>IF(Tablas!I2440="","",Tablas!I2440)</f>
        <v/>
      </c>
      <c r="H2442" s="1" t="s">
        <v>911</v>
      </c>
      <c r="I2442" s="39" t="str">
        <f>IF($B2442="","",-SUMIFS(Tabla7[Cantidad],Tabla7[Código del producto],$B2442,Tabla7[Tipo de movimiento],"SALIDA",Tabla7[Mes],I$5))</f>
        <v/>
      </c>
      <c r="J2442" s="39" t="str">
        <f>IF($B2442="","",-SUMIFS(Tabla7[Cantidad],Tabla7[Código del producto],$B2442,Tabla7[Tipo de movimiento],"SALIDA",Tabla7[Mes],J$5))</f>
        <v/>
      </c>
      <c r="K2442" s="39" t="str">
        <f>IF($B2442="","",-SUMIFS(Tabla7[Cantidad],Tabla7[Código del producto],$B2442,Tabla7[Tipo de movimiento],"SALIDA",Tabla7[Mes],K$5))</f>
        <v/>
      </c>
      <c r="L2442" s="39" t="str">
        <f>IF($B2442="","",-SUMIFS(Tabla7[Cantidad],Tabla7[Código del producto],$B2442,Tabla7[Tipo de movimiento],"SALIDA",Tabla7[Mes],L$5))</f>
        <v/>
      </c>
      <c r="M2442" s="39" t="str">
        <f>IF($B2442="","",-SUMIFS(Tabla7[Cantidad],Tabla7[Código del producto],$B2442,Tabla7[Tipo de movimiento],"SALIDA",Tabla7[Mes],M$5))</f>
        <v/>
      </c>
      <c r="N2442" s="39" t="str">
        <f>IF($B2442="","",-SUMIFS(Tabla7[Cantidad],Tabla7[Código del producto],$B2442,Tabla7[Tipo de movimiento],"SALIDA",Tabla7[Mes],N$5))</f>
        <v/>
      </c>
      <c r="O2442" s="39" t="str">
        <f>IF($B2442="","",-SUMIFS(Tabla7[Cantidad],Tabla7[Código del producto],$B2442,Tabla7[Tipo de movimiento],"SALIDA",Tabla7[Mes],O$5))</f>
        <v/>
      </c>
      <c r="P2442" s="39" t="str">
        <f>IF($B2442="","",-SUMIFS(Tabla7[Cantidad],Tabla7[Código del producto],$B2442,Tabla7[Tipo de movimiento],"SALIDA",Tabla7[Mes],P$5))</f>
        <v/>
      </c>
      <c r="Q2442" s="39" t="str">
        <f t="shared" si="114"/>
        <v/>
      </c>
      <c r="R2442" s="51" t="str">
        <f>IF($B2442="","",IFERROR(VLOOKUP($B2442,'ABC rotación'!$C:$G,5,0),"C"))</f>
        <v/>
      </c>
      <c r="S2442" s="41" t="str">
        <f t="shared" si="115"/>
        <v/>
      </c>
      <c r="T2442" s="40" t="str">
        <f t="shared" si="116"/>
        <v/>
      </c>
      <c r="U2442" s="23" t="str">
        <f>IF($B2442="","",VLOOKUP($T2442,Tablas!$X$14:$Y$17,2,1))</f>
        <v/>
      </c>
    </row>
    <row r="2443" spans="2:21" x14ac:dyDescent="0.2">
      <c r="B2443" s="1" t="str">
        <f>IF(Tablas!B2441="","",Tablas!B2441)</f>
        <v/>
      </c>
      <c r="C2443" s="1" t="str">
        <f>IF(Tablas!C2441="","",Tablas!C2441)</f>
        <v/>
      </c>
      <c r="D2443" s="1" t="str">
        <f>IF(Tablas!D2441="","",Tablas!D2441)</f>
        <v/>
      </c>
      <c r="E2443" s="1" t="str">
        <f>IF(Tablas!E2441="","",Tablas!E2441)</f>
        <v/>
      </c>
      <c r="F2443" s="1" t="str">
        <f>IF(Tablas!F2441="","",Tablas!F2441)</f>
        <v/>
      </c>
      <c r="G2443" s="1" t="str">
        <f>IF(Tablas!I2441="","",Tablas!I2441)</f>
        <v/>
      </c>
      <c r="H2443" s="1" t="s">
        <v>911</v>
      </c>
      <c r="I2443" s="39" t="str">
        <f>IF($B2443="","",-SUMIFS(Tabla7[Cantidad],Tabla7[Código del producto],$B2443,Tabla7[Tipo de movimiento],"SALIDA",Tabla7[Mes],I$5))</f>
        <v/>
      </c>
      <c r="J2443" s="39" t="str">
        <f>IF($B2443="","",-SUMIFS(Tabla7[Cantidad],Tabla7[Código del producto],$B2443,Tabla7[Tipo de movimiento],"SALIDA",Tabla7[Mes],J$5))</f>
        <v/>
      </c>
      <c r="K2443" s="39" t="str">
        <f>IF($B2443="","",-SUMIFS(Tabla7[Cantidad],Tabla7[Código del producto],$B2443,Tabla7[Tipo de movimiento],"SALIDA",Tabla7[Mes],K$5))</f>
        <v/>
      </c>
      <c r="L2443" s="39" t="str">
        <f>IF($B2443="","",-SUMIFS(Tabla7[Cantidad],Tabla7[Código del producto],$B2443,Tabla7[Tipo de movimiento],"SALIDA",Tabla7[Mes],L$5))</f>
        <v/>
      </c>
      <c r="M2443" s="39" t="str">
        <f>IF($B2443="","",-SUMIFS(Tabla7[Cantidad],Tabla7[Código del producto],$B2443,Tabla7[Tipo de movimiento],"SALIDA",Tabla7[Mes],M$5))</f>
        <v/>
      </c>
      <c r="N2443" s="39" t="str">
        <f>IF($B2443="","",-SUMIFS(Tabla7[Cantidad],Tabla7[Código del producto],$B2443,Tabla7[Tipo de movimiento],"SALIDA",Tabla7[Mes],N$5))</f>
        <v/>
      </c>
      <c r="O2443" s="39" t="str">
        <f>IF($B2443="","",-SUMIFS(Tabla7[Cantidad],Tabla7[Código del producto],$B2443,Tabla7[Tipo de movimiento],"SALIDA",Tabla7[Mes],O$5))</f>
        <v/>
      </c>
      <c r="P2443" s="39" t="str">
        <f>IF($B2443="","",-SUMIFS(Tabla7[Cantidad],Tabla7[Código del producto],$B2443,Tabla7[Tipo de movimiento],"SALIDA",Tabla7[Mes],P$5))</f>
        <v/>
      </c>
      <c r="Q2443" s="39" t="str">
        <f t="shared" si="114"/>
        <v/>
      </c>
      <c r="R2443" s="51" t="str">
        <f>IF($B2443="","",IFERROR(VLOOKUP($B2443,'ABC rotación'!$C:$G,5,0),"C"))</f>
        <v/>
      </c>
      <c r="S2443" s="41" t="str">
        <f t="shared" si="115"/>
        <v/>
      </c>
      <c r="T2443" s="40" t="str">
        <f t="shared" si="116"/>
        <v/>
      </c>
      <c r="U2443" s="23" t="str">
        <f>IF($B2443="","",VLOOKUP($T2443,Tablas!$X$14:$Y$17,2,1))</f>
        <v/>
      </c>
    </row>
    <row r="2444" spans="2:21" x14ac:dyDescent="0.2">
      <c r="B2444" s="1" t="str">
        <f>IF(Tablas!B2442="","",Tablas!B2442)</f>
        <v/>
      </c>
      <c r="C2444" s="1" t="str">
        <f>IF(Tablas!C2442="","",Tablas!C2442)</f>
        <v/>
      </c>
      <c r="D2444" s="1" t="str">
        <f>IF(Tablas!D2442="","",Tablas!D2442)</f>
        <v/>
      </c>
      <c r="E2444" s="1" t="str">
        <f>IF(Tablas!E2442="","",Tablas!E2442)</f>
        <v/>
      </c>
      <c r="F2444" s="1" t="str">
        <f>IF(Tablas!F2442="","",Tablas!F2442)</f>
        <v/>
      </c>
      <c r="G2444" s="1" t="str">
        <f>IF(Tablas!I2442="","",Tablas!I2442)</f>
        <v/>
      </c>
      <c r="H2444" s="1" t="s">
        <v>911</v>
      </c>
      <c r="I2444" s="39" t="str">
        <f>IF($B2444="","",-SUMIFS(Tabla7[Cantidad],Tabla7[Código del producto],$B2444,Tabla7[Tipo de movimiento],"SALIDA",Tabla7[Mes],I$5))</f>
        <v/>
      </c>
      <c r="J2444" s="39" t="str">
        <f>IF($B2444="","",-SUMIFS(Tabla7[Cantidad],Tabla7[Código del producto],$B2444,Tabla7[Tipo de movimiento],"SALIDA",Tabla7[Mes],J$5))</f>
        <v/>
      </c>
      <c r="K2444" s="39" t="str">
        <f>IF($B2444="","",-SUMIFS(Tabla7[Cantidad],Tabla7[Código del producto],$B2444,Tabla7[Tipo de movimiento],"SALIDA",Tabla7[Mes],K$5))</f>
        <v/>
      </c>
      <c r="L2444" s="39" t="str">
        <f>IF($B2444="","",-SUMIFS(Tabla7[Cantidad],Tabla7[Código del producto],$B2444,Tabla7[Tipo de movimiento],"SALIDA",Tabla7[Mes],L$5))</f>
        <v/>
      </c>
      <c r="M2444" s="39" t="str">
        <f>IF($B2444="","",-SUMIFS(Tabla7[Cantidad],Tabla7[Código del producto],$B2444,Tabla7[Tipo de movimiento],"SALIDA",Tabla7[Mes],M$5))</f>
        <v/>
      </c>
      <c r="N2444" s="39" t="str">
        <f>IF($B2444="","",-SUMIFS(Tabla7[Cantidad],Tabla7[Código del producto],$B2444,Tabla7[Tipo de movimiento],"SALIDA",Tabla7[Mes],N$5))</f>
        <v/>
      </c>
      <c r="O2444" s="39" t="str">
        <f>IF($B2444="","",-SUMIFS(Tabla7[Cantidad],Tabla7[Código del producto],$B2444,Tabla7[Tipo de movimiento],"SALIDA",Tabla7[Mes],O$5))</f>
        <v/>
      </c>
      <c r="P2444" s="39" t="str">
        <f>IF($B2444="","",-SUMIFS(Tabla7[Cantidad],Tabla7[Código del producto],$B2444,Tabla7[Tipo de movimiento],"SALIDA",Tabla7[Mes],P$5))</f>
        <v/>
      </c>
      <c r="Q2444" s="39" t="str">
        <f t="shared" si="114"/>
        <v/>
      </c>
      <c r="R2444" s="51" t="str">
        <f>IF($B2444="","",IFERROR(VLOOKUP($B2444,'ABC rotación'!$C:$G,5,0),"C"))</f>
        <v/>
      </c>
      <c r="S2444" s="41" t="str">
        <f t="shared" si="115"/>
        <v/>
      </c>
      <c r="T2444" s="40" t="str">
        <f t="shared" si="116"/>
        <v/>
      </c>
      <c r="U2444" s="23" t="str">
        <f>IF($B2444="","",VLOOKUP($T2444,Tablas!$X$14:$Y$17,2,1))</f>
        <v/>
      </c>
    </row>
    <row r="2445" spans="2:21" x14ac:dyDescent="0.2">
      <c r="B2445" s="1" t="str">
        <f>IF(Tablas!B2443="","",Tablas!B2443)</f>
        <v/>
      </c>
      <c r="C2445" s="1" t="str">
        <f>IF(Tablas!C2443="","",Tablas!C2443)</f>
        <v/>
      </c>
      <c r="D2445" s="1" t="str">
        <f>IF(Tablas!D2443="","",Tablas!D2443)</f>
        <v/>
      </c>
      <c r="E2445" s="1" t="str">
        <f>IF(Tablas!E2443="","",Tablas!E2443)</f>
        <v/>
      </c>
      <c r="F2445" s="1" t="str">
        <f>IF(Tablas!F2443="","",Tablas!F2443)</f>
        <v/>
      </c>
      <c r="G2445" s="1" t="str">
        <f>IF(Tablas!I2443="","",Tablas!I2443)</f>
        <v/>
      </c>
      <c r="H2445" s="1" t="s">
        <v>911</v>
      </c>
      <c r="I2445" s="39" t="str">
        <f>IF($B2445="","",-SUMIFS(Tabla7[Cantidad],Tabla7[Código del producto],$B2445,Tabla7[Tipo de movimiento],"SALIDA",Tabla7[Mes],I$5))</f>
        <v/>
      </c>
      <c r="J2445" s="39" t="str">
        <f>IF($B2445="","",-SUMIFS(Tabla7[Cantidad],Tabla7[Código del producto],$B2445,Tabla7[Tipo de movimiento],"SALIDA",Tabla7[Mes],J$5))</f>
        <v/>
      </c>
      <c r="K2445" s="39" t="str">
        <f>IF($B2445="","",-SUMIFS(Tabla7[Cantidad],Tabla7[Código del producto],$B2445,Tabla7[Tipo de movimiento],"SALIDA",Tabla7[Mes],K$5))</f>
        <v/>
      </c>
      <c r="L2445" s="39" t="str">
        <f>IF($B2445="","",-SUMIFS(Tabla7[Cantidad],Tabla7[Código del producto],$B2445,Tabla7[Tipo de movimiento],"SALIDA",Tabla7[Mes],L$5))</f>
        <v/>
      </c>
      <c r="M2445" s="39" t="str">
        <f>IF($B2445="","",-SUMIFS(Tabla7[Cantidad],Tabla7[Código del producto],$B2445,Tabla7[Tipo de movimiento],"SALIDA",Tabla7[Mes],M$5))</f>
        <v/>
      </c>
      <c r="N2445" s="39" t="str">
        <f>IF($B2445="","",-SUMIFS(Tabla7[Cantidad],Tabla7[Código del producto],$B2445,Tabla7[Tipo de movimiento],"SALIDA",Tabla7[Mes],N$5))</f>
        <v/>
      </c>
      <c r="O2445" s="39" t="str">
        <f>IF($B2445="","",-SUMIFS(Tabla7[Cantidad],Tabla7[Código del producto],$B2445,Tabla7[Tipo de movimiento],"SALIDA",Tabla7[Mes],O$5))</f>
        <v/>
      </c>
      <c r="P2445" s="39" t="str">
        <f>IF($B2445="","",-SUMIFS(Tabla7[Cantidad],Tabla7[Código del producto],$B2445,Tabla7[Tipo de movimiento],"SALIDA",Tabla7[Mes],P$5))</f>
        <v/>
      </c>
      <c r="Q2445" s="39" t="str">
        <f t="shared" si="114"/>
        <v/>
      </c>
      <c r="R2445" s="51" t="str">
        <f>IF($B2445="","",IFERROR(VLOOKUP($B2445,'ABC rotación'!$C:$G,5,0),"C"))</f>
        <v/>
      </c>
      <c r="S2445" s="41" t="str">
        <f t="shared" si="115"/>
        <v/>
      </c>
      <c r="T2445" s="40" t="str">
        <f t="shared" si="116"/>
        <v/>
      </c>
      <c r="U2445" s="23" t="str">
        <f>IF($B2445="","",VLOOKUP($T2445,Tablas!$X$14:$Y$17,2,1))</f>
        <v/>
      </c>
    </row>
    <row r="2446" spans="2:21" x14ac:dyDescent="0.2">
      <c r="B2446" s="1" t="str">
        <f>IF(Tablas!B2444="","",Tablas!B2444)</f>
        <v/>
      </c>
      <c r="C2446" s="1" t="str">
        <f>IF(Tablas!C2444="","",Tablas!C2444)</f>
        <v/>
      </c>
      <c r="D2446" s="1" t="str">
        <f>IF(Tablas!D2444="","",Tablas!D2444)</f>
        <v/>
      </c>
      <c r="E2446" s="1" t="str">
        <f>IF(Tablas!E2444="","",Tablas!E2444)</f>
        <v/>
      </c>
      <c r="F2446" s="1" t="str">
        <f>IF(Tablas!F2444="","",Tablas!F2444)</f>
        <v/>
      </c>
      <c r="G2446" s="1" t="str">
        <f>IF(Tablas!I2444="","",Tablas!I2444)</f>
        <v/>
      </c>
      <c r="H2446" s="1" t="s">
        <v>911</v>
      </c>
      <c r="I2446" s="39" t="str">
        <f>IF($B2446="","",-SUMIFS(Tabla7[Cantidad],Tabla7[Código del producto],$B2446,Tabla7[Tipo de movimiento],"SALIDA",Tabla7[Mes],I$5))</f>
        <v/>
      </c>
      <c r="J2446" s="39" t="str">
        <f>IF($B2446="","",-SUMIFS(Tabla7[Cantidad],Tabla7[Código del producto],$B2446,Tabla7[Tipo de movimiento],"SALIDA",Tabla7[Mes],J$5))</f>
        <v/>
      </c>
      <c r="K2446" s="39" t="str">
        <f>IF($B2446="","",-SUMIFS(Tabla7[Cantidad],Tabla7[Código del producto],$B2446,Tabla7[Tipo de movimiento],"SALIDA",Tabla7[Mes],K$5))</f>
        <v/>
      </c>
      <c r="L2446" s="39" t="str">
        <f>IF($B2446="","",-SUMIFS(Tabla7[Cantidad],Tabla7[Código del producto],$B2446,Tabla7[Tipo de movimiento],"SALIDA",Tabla7[Mes],L$5))</f>
        <v/>
      </c>
      <c r="M2446" s="39" t="str">
        <f>IF($B2446="","",-SUMIFS(Tabla7[Cantidad],Tabla7[Código del producto],$B2446,Tabla7[Tipo de movimiento],"SALIDA",Tabla7[Mes],M$5))</f>
        <v/>
      </c>
      <c r="N2446" s="39" t="str">
        <f>IF($B2446="","",-SUMIFS(Tabla7[Cantidad],Tabla7[Código del producto],$B2446,Tabla7[Tipo de movimiento],"SALIDA",Tabla7[Mes],N$5))</f>
        <v/>
      </c>
      <c r="O2446" s="39" t="str">
        <f>IF($B2446="","",-SUMIFS(Tabla7[Cantidad],Tabla7[Código del producto],$B2446,Tabla7[Tipo de movimiento],"SALIDA",Tabla7[Mes],O$5))</f>
        <v/>
      </c>
      <c r="P2446" s="39" t="str">
        <f>IF($B2446="","",-SUMIFS(Tabla7[Cantidad],Tabla7[Código del producto],$B2446,Tabla7[Tipo de movimiento],"SALIDA",Tabla7[Mes],P$5))</f>
        <v/>
      </c>
      <c r="Q2446" s="39" t="str">
        <f t="shared" si="114"/>
        <v/>
      </c>
      <c r="R2446" s="51" t="str">
        <f>IF($B2446="","",IFERROR(VLOOKUP($B2446,'ABC rotación'!$C:$G,5,0),"C"))</f>
        <v/>
      </c>
      <c r="S2446" s="41" t="str">
        <f t="shared" si="115"/>
        <v/>
      </c>
      <c r="T2446" s="40" t="str">
        <f t="shared" si="116"/>
        <v/>
      </c>
      <c r="U2446" s="23" t="str">
        <f>IF($B2446="","",VLOOKUP($T2446,Tablas!$X$14:$Y$17,2,1))</f>
        <v/>
      </c>
    </row>
    <row r="2447" spans="2:21" x14ac:dyDescent="0.2">
      <c r="B2447" s="1" t="str">
        <f>IF(Tablas!B2445="","",Tablas!B2445)</f>
        <v/>
      </c>
      <c r="C2447" s="1" t="str">
        <f>IF(Tablas!C2445="","",Tablas!C2445)</f>
        <v/>
      </c>
      <c r="D2447" s="1" t="str">
        <f>IF(Tablas!D2445="","",Tablas!D2445)</f>
        <v/>
      </c>
      <c r="E2447" s="1" t="str">
        <f>IF(Tablas!E2445="","",Tablas!E2445)</f>
        <v/>
      </c>
      <c r="F2447" s="1" t="str">
        <f>IF(Tablas!F2445="","",Tablas!F2445)</f>
        <v/>
      </c>
      <c r="G2447" s="1" t="str">
        <f>IF(Tablas!I2445="","",Tablas!I2445)</f>
        <v/>
      </c>
      <c r="H2447" s="1" t="s">
        <v>911</v>
      </c>
      <c r="I2447" s="39" t="str">
        <f>IF($B2447="","",-SUMIFS(Tabla7[Cantidad],Tabla7[Código del producto],$B2447,Tabla7[Tipo de movimiento],"SALIDA",Tabla7[Mes],I$5))</f>
        <v/>
      </c>
      <c r="J2447" s="39" t="str">
        <f>IF($B2447="","",-SUMIFS(Tabla7[Cantidad],Tabla7[Código del producto],$B2447,Tabla7[Tipo de movimiento],"SALIDA",Tabla7[Mes],J$5))</f>
        <v/>
      </c>
      <c r="K2447" s="39" t="str">
        <f>IF($B2447="","",-SUMIFS(Tabla7[Cantidad],Tabla7[Código del producto],$B2447,Tabla7[Tipo de movimiento],"SALIDA",Tabla7[Mes],K$5))</f>
        <v/>
      </c>
      <c r="L2447" s="39" t="str">
        <f>IF($B2447="","",-SUMIFS(Tabla7[Cantidad],Tabla7[Código del producto],$B2447,Tabla7[Tipo de movimiento],"SALIDA",Tabla7[Mes],L$5))</f>
        <v/>
      </c>
      <c r="M2447" s="39" t="str">
        <f>IF($B2447="","",-SUMIFS(Tabla7[Cantidad],Tabla7[Código del producto],$B2447,Tabla7[Tipo de movimiento],"SALIDA",Tabla7[Mes],M$5))</f>
        <v/>
      </c>
      <c r="N2447" s="39" t="str">
        <f>IF($B2447="","",-SUMIFS(Tabla7[Cantidad],Tabla7[Código del producto],$B2447,Tabla7[Tipo de movimiento],"SALIDA",Tabla7[Mes],N$5))</f>
        <v/>
      </c>
      <c r="O2447" s="39" t="str">
        <f>IF($B2447="","",-SUMIFS(Tabla7[Cantidad],Tabla7[Código del producto],$B2447,Tabla7[Tipo de movimiento],"SALIDA",Tabla7[Mes],O$5))</f>
        <v/>
      </c>
      <c r="P2447" s="39" t="str">
        <f>IF($B2447="","",-SUMIFS(Tabla7[Cantidad],Tabla7[Código del producto],$B2447,Tabla7[Tipo de movimiento],"SALIDA",Tabla7[Mes],P$5))</f>
        <v/>
      </c>
      <c r="Q2447" s="39" t="str">
        <f t="shared" si="114"/>
        <v/>
      </c>
      <c r="R2447" s="51" t="str">
        <f>IF($B2447="","",IFERROR(VLOOKUP($B2447,'ABC rotación'!$C:$G,5,0),"C"))</f>
        <v/>
      </c>
      <c r="S2447" s="41" t="str">
        <f t="shared" si="115"/>
        <v/>
      </c>
      <c r="T2447" s="40" t="str">
        <f t="shared" si="116"/>
        <v/>
      </c>
      <c r="U2447" s="23" t="str">
        <f>IF($B2447="","",VLOOKUP($T2447,Tablas!$X$14:$Y$17,2,1))</f>
        <v/>
      </c>
    </row>
    <row r="2448" spans="2:21" x14ac:dyDescent="0.2">
      <c r="B2448" s="1" t="str">
        <f>IF(Tablas!B2446="","",Tablas!B2446)</f>
        <v/>
      </c>
      <c r="C2448" s="1" t="str">
        <f>IF(Tablas!C2446="","",Tablas!C2446)</f>
        <v/>
      </c>
      <c r="D2448" s="1" t="str">
        <f>IF(Tablas!D2446="","",Tablas!D2446)</f>
        <v/>
      </c>
      <c r="E2448" s="1" t="str">
        <f>IF(Tablas!E2446="","",Tablas!E2446)</f>
        <v/>
      </c>
      <c r="F2448" s="1" t="str">
        <f>IF(Tablas!F2446="","",Tablas!F2446)</f>
        <v/>
      </c>
      <c r="G2448" s="1" t="str">
        <f>IF(Tablas!I2446="","",Tablas!I2446)</f>
        <v/>
      </c>
      <c r="H2448" s="1" t="s">
        <v>911</v>
      </c>
      <c r="I2448" s="39" t="str">
        <f>IF($B2448="","",-SUMIFS(Tabla7[Cantidad],Tabla7[Código del producto],$B2448,Tabla7[Tipo de movimiento],"SALIDA",Tabla7[Mes],I$5))</f>
        <v/>
      </c>
      <c r="J2448" s="39" t="str">
        <f>IF($B2448="","",-SUMIFS(Tabla7[Cantidad],Tabla7[Código del producto],$B2448,Tabla7[Tipo de movimiento],"SALIDA",Tabla7[Mes],J$5))</f>
        <v/>
      </c>
      <c r="K2448" s="39" t="str">
        <f>IF($B2448="","",-SUMIFS(Tabla7[Cantidad],Tabla7[Código del producto],$B2448,Tabla7[Tipo de movimiento],"SALIDA",Tabla7[Mes],K$5))</f>
        <v/>
      </c>
      <c r="L2448" s="39" t="str">
        <f>IF($B2448="","",-SUMIFS(Tabla7[Cantidad],Tabla7[Código del producto],$B2448,Tabla7[Tipo de movimiento],"SALIDA",Tabla7[Mes],L$5))</f>
        <v/>
      </c>
      <c r="M2448" s="39" t="str">
        <f>IF($B2448="","",-SUMIFS(Tabla7[Cantidad],Tabla7[Código del producto],$B2448,Tabla7[Tipo de movimiento],"SALIDA",Tabla7[Mes],M$5))</f>
        <v/>
      </c>
      <c r="N2448" s="39" t="str">
        <f>IF($B2448="","",-SUMIFS(Tabla7[Cantidad],Tabla7[Código del producto],$B2448,Tabla7[Tipo de movimiento],"SALIDA",Tabla7[Mes],N$5))</f>
        <v/>
      </c>
      <c r="O2448" s="39" t="str">
        <f>IF($B2448="","",-SUMIFS(Tabla7[Cantidad],Tabla7[Código del producto],$B2448,Tabla7[Tipo de movimiento],"SALIDA",Tabla7[Mes],O$5))</f>
        <v/>
      </c>
      <c r="P2448" s="39" t="str">
        <f>IF($B2448="","",-SUMIFS(Tabla7[Cantidad],Tabla7[Código del producto],$B2448,Tabla7[Tipo de movimiento],"SALIDA",Tabla7[Mes],P$5))</f>
        <v/>
      </c>
      <c r="Q2448" s="39" t="str">
        <f t="shared" si="114"/>
        <v/>
      </c>
      <c r="R2448" s="51" t="str">
        <f>IF($B2448="","",IFERROR(VLOOKUP($B2448,'ABC rotación'!$C:$G,5,0),"C"))</f>
        <v/>
      </c>
      <c r="S2448" s="41" t="str">
        <f t="shared" si="115"/>
        <v/>
      </c>
      <c r="T2448" s="40" t="str">
        <f t="shared" si="116"/>
        <v/>
      </c>
      <c r="U2448" s="23" t="str">
        <f>IF($B2448="","",VLOOKUP($T2448,Tablas!$X$14:$Y$17,2,1))</f>
        <v/>
      </c>
    </row>
    <row r="2449" spans="2:21" x14ac:dyDescent="0.2">
      <c r="B2449" s="1" t="str">
        <f>IF(Tablas!B2447="","",Tablas!B2447)</f>
        <v/>
      </c>
      <c r="C2449" s="1" t="str">
        <f>IF(Tablas!C2447="","",Tablas!C2447)</f>
        <v/>
      </c>
      <c r="D2449" s="1" t="str">
        <f>IF(Tablas!D2447="","",Tablas!D2447)</f>
        <v/>
      </c>
      <c r="E2449" s="1" t="str">
        <f>IF(Tablas!E2447="","",Tablas!E2447)</f>
        <v/>
      </c>
      <c r="F2449" s="1" t="str">
        <f>IF(Tablas!F2447="","",Tablas!F2447)</f>
        <v/>
      </c>
      <c r="G2449" s="1" t="str">
        <f>IF(Tablas!I2447="","",Tablas!I2447)</f>
        <v/>
      </c>
      <c r="H2449" s="1" t="s">
        <v>911</v>
      </c>
      <c r="I2449" s="39" t="str">
        <f>IF($B2449="","",-SUMIFS(Tabla7[Cantidad],Tabla7[Código del producto],$B2449,Tabla7[Tipo de movimiento],"SALIDA",Tabla7[Mes],I$5))</f>
        <v/>
      </c>
      <c r="J2449" s="39" t="str">
        <f>IF($B2449="","",-SUMIFS(Tabla7[Cantidad],Tabla7[Código del producto],$B2449,Tabla7[Tipo de movimiento],"SALIDA",Tabla7[Mes],J$5))</f>
        <v/>
      </c>
      <c r="K2449" s="39" t="str">
        <f>IF($B2449="","",-SUMIFS(Tabla7[Cantidad],Tabla7[Código del producto],$B2449,Tabla7[Tipo de movimiento],"SALIDA",Tabla7[Mes],K$5))</f>
        <v/>
      </c>
      <c r="L2449" s="39" t="str">
        <f>IF($B2449="","",-SUMIFS(Tabla7[Cantidad],Tabla7[Código del producto],$B2449,Tabla7[Tipo de movimiento],"SALIDA",Tabla7[Mes],L$5))</f>
        <v/>
      </c>
      <c r="M2449" s="39" t="str">
        <f>IF($B2449="","",-SUMIFS(Tabla7[Cantidad],Tabla7[Código del producto],$B2449,Tabla7[Tipo de movimiento],"SALIDA",Tabla7[Mes],M$5))</f>
        <v/>
      </c>
      <c r="N2449" s="39" t="str">
        <f>IF($B2449="","",-SUMIFS(Tabla7[Cantidad],Tabla7[Código del producto],$B2449,Tabla7[Tipo de movimiento],"SALIDA",Tabla7[Mes],N$5))</f>
        <v/>
      </c>
      <c r="O2449" s="39" t="str">
        <f>IF($B2449="","",-SUMIFS(Tabla7[Cantidad],Tabla7[Código del producto],$B2449,Tabla7[Tipo de movimiento],"SALIDA",Tabla7[Mes],O$5))</f>
        <v/>
      </c>
      <c r="P2449" s="39" t="str">
        <f>IF($B2449="","",-SUMIFS(Tabla7[Cantidad],Tabla7[Código del producto],$B2449,Tabla7[Tipo de movimiento],"SALIDA",Tabla7[Mes],P$5))</f>
        <v/>
      </c>
      <c r="Q2449" s="39" t="str">
        <f t="shared" si="114"/>
        <v/>
      </c>
      <c r="R2449" s="51" t="str">
        <f>IF($B2449="","",IFERROR(VLOOKUP($B2449,'ABC rotación'!$C:$G,5,0),"C"))</f>
        <v/>
      </c>
      <c r="S2449" s="41" t="str">
        <f t="shared" si="115"/>
        <v/>
      </c>
      <c r="T2449" s="40" t="str">
        <f t="shared" si="116"/>
        <v/>
      </c>
      <c r="U2449" s="23" t="str">
        <f>IF($B2449="","",VLOOKUP($T2449,Tablas!$X$14:$Y$17,2,1))</f>
        <v/>
      </c>
    </row>
    <row r="2450" spans="2:21" x14ac:dyDescent="0.2">
      <c r="B2450" s="1" t="str">
        <f>IF(Tablas!B2448="","",Tablas!B2448)</f>
        <v/>
      </c>
      <c r="C2450" s="1" t="str">
        <f>IF(Tablas!C2448="","",Tablas!C2448)</f>
        <v/>
      </c>
      <c r="D2450" s="1" t="str">
        <f>IF(Tablas!D2448="","",Tablas!D2448)</f>
        <v/>
      </c>
      <c r="E2450" s="1" t="str">
        <f>IF(Tablas!E2448="","",Tablas!E2448)</f>
        <v/>
      </c>
      <c r="F2450" s="1" t="str">
        <f>IF(Tablas!F2448="","",Tablas!F2448)</f>
        <v/>
      </c>
      <c r="G2450" s="1" t="str">
        <f>IF(Tablas!I2448="","",Tablas!I2448)</f>
        <v/>
      </c>
      <c r="H2450" s="1" t="s">
        <v>911</v>
      </c>
      <c r="I2450" s="39" t="str">
        <f>IF($B2450="","",-SUMIFS(Tabla7[Cantidad],Tabla7[Código del producto],$B2450,Tabla7[Tipo de movimiento],"SALIDA",Tabla7[Mes],I$5))</f>
        <v/>
      </c>
      <c r="J2450" s="39" t="str">
        <f>IF($B2450="","",-SUMIFS(Tabla7[Cantidad],Tabla7[Código del producto],$B2450,Tabla7[Tipo de movimiento],"SALIDA",Tabla7[Mes],J$5))</f>
        <v/>
      </c>
      <c r="K2450" s="39" t="str">
        <f>IF($B2450="","",-SUMIFS(Tabla7[Cantidad],Tabla7[Código del producto],$B2450,Tabla7[Tipo de movimiento],"SALIDA",Tabla7[Mes],K$5))</f>
        <v/>
      </c>
      <c r="L2450" s="39" t="str">
        <f>IF($B2450="","",-SUMIFS(Tabla7[Cantidad],Tabla7[Código del producto],$B2450,Tabla7[Tipo de movimiento],"SALIDA",Tabla7[Mes],L$5))</f>
        <v/>
      </c>
      <c r="M2450" s="39" t="str">
        <f>IF($B2450="","",-SUMIFS(Tabla7[Cantidad],Tabla7[Código del producto],$B2450,Tabla7[Tipo de movimiento],"SALIDA",Tabla7[Mes],M$5))</f>
        <v/>
      </c>
      <c r="N2450" s="39" t="str">
        <f>IF($B2450="","",-SUMIFS(Tabla7[Cantidad],Tabla7[Código del producto],$B2450,Tabla7[Tipo de movimiento],"SALIDA",Tabla7[Mes],N$5))</f>
        <v/>
      </c>
      <c r="O2450" s="39" t="str">
        <f>IF($B2450="","",-SUMIFS(Tabla7[Cantidad],Tabla7[Código del producto],$B2450,Tabla7[Tipo de movimiento],"SALIDA",Tabla7[Mes],O$5))</f>
        <v/>
      </c>
      <c r="P2450" s="39" t="str">
        <f>IF($B2450="","",-SUMIFS(Tabla7[Cantidad],Tabla7[Código del producto],$B2450,Tabla7[Tipo de movimiento],"SALIDA",Tabla7[Mes],P$5))</f>
        <v/>
      </c>
      <c r="Q2450" s="39" t="str">
        <f t="shared" si="114"/>
        <v/>
      </c>
      <c r="R2450" s="51" t="str">
        <f>IF($B2450="","",IFERROR(VLOOKUP($B2450,'ABC rotación'!$C:$G,5,0),"C"))</f>
        <v/>
      </c>
      <c r="S2450" s="41" t="str">
        <f t="shared" si="115"/>
        <v/>
      </c>
      <c r="T2450" s="40" t="str">
        <f t="shared" si="116"/>
        <v/>
      </c>
      <c r="U2450" s="23" t="str">
        <f>IF($B2450="","",VLOOKUP($T2450,Tablas!$X$14:$Y$17,2,1))</f>
        <v/>
      </c>
    </row>
    <row r="2451" spans="2:21" x14ac:dyDescent="0.2">
      <c r="B2451" s="1" t="str">
        <f>IF(Tablas!B2449="","",Tablas!B2449)</f>
        <v/>
      </c>
      <c r="C2451" s="1" t="str">
        <f>IF(Tablas!C2449="","",Tablas!C2449)</f>
        <v/>
      </c>
      <c r="D2451" s="1" t="str">
        <f>IF(Tablas!D2449="","",Tablas!D2449)</f>
        <v/>
      </c>
      <c r="E2451" s="1" t="str">
        <f>IF(Tablas!E2449="","",Tablas!E2449)</f>
        <v/>
      </c>
      <c r="F2451" s="1" t="str">
        <f>IF(Tablas!F2449="","",Tablas!F2449)</f>
        <v/>
      </c>
      <c r="G2451" s="1" t="str">
        <f>IF(Tablas!I2449="","",Tablas!I2449)</f>
        <v/>
      </c>
      <c r="H2451" s="1" t="s">
        <v>911</v>
      </c>
      <c r="I2451" s="39" t="str">
        <f>IF($B2451="","",-SUMIFS(Tabla7[Cantidad],Tabla7[Código del producto],$B2451,Tabla7[Tipo de movimiento],"SALIDA",Tabla7[Mes],I$5))</f>
        <v/>
      </c>
      <c r="J2451" s="39" t="str">
        <f>IF($B2451="","",-SUMIFS(Tabla7[Cantidad],Tabla7[Código del producto],$B2451,Tabla7[Tipo de movimiento],"SALIDA",Tabla7[Mes],J$5))</f>
        <v/>
      </c>
      <c r="K2451" s="39" t="str">
        <f>IF($B2451="","",-SUMIFS(Tabla7[Cantidad],Tabla7[Código del producto],$B2451,Tabla7[Tipo de movimiento],"SALIDA",Tabla7[Mes],K$5))</f>
        <v/>
      </c>
      <c r="L2451" s="39" t="str">
        <f>IF($B2451="","",-SUMIFS(Tabla7[Cantidad],Tabla7[Código del producto],$B2451,Tabla7[Tipo de movimiento],"SALIDA",Tabla7[Mes],L$5))</f>
        <v/>
      </c>
      <c r="M2451" s="39" t="str">
        <f>IF($B2451="","",-SUMIFS(Tabla7[Cantidad],Tabla7[Código del producto],$B2451,Tabla7[Tipo de movimiento],"SALIDA",Tabla7[Mes],M$5))</f>
        <v/>
      </c>
      <c r="N2451" s="39" t="str">
        <f>IF($B2451="","",-SUMIFS(Tabla7[Cantidad],Tabla7[Código del producto],$B2451,Tabla7[Tipo de movimiento],"SALIDA",Tabla7[Mes],N$5))</f>
        <v/>
      </c>
      <c r="O2451" s="39" t="str">
        <f>IF($B2451="","",-SUMIFS(Tabla7[Cantidad],Tabla7[Código del producto],$B2451,Tabla7[Tipo de movimiento],"SALIDA",Tabla7[Mes],O$5))</f>
        <v/>
      </c>
      <c r="P2451" s="39" t="str">
        <f>IF($B2451="","",-SUMIFS(Tabla7[Cantidad],Tabla7[Código del producto],$B2451,Tabla7[Tipo de movimiento],"SALIDA",Tabla7[Mes],P$5))</f>
        <v/>
      </c>
      <c r="Q2451" s="39" t="str">
        <f t="shared" si="114"/>
        <v/>
      </c>
      <c r="R2451" s="51" t="str">
        <f>IF($B2451="","",IFERROR(VLOOKUP($B2451,'ABC rotación'!$C:$G,5,0),"C"))</f>
        <v/>
      </c>
      <c r="S2451" s="41" t="str">
        <f t="shared" si="115"/>
        <v/>
      </c>
      <c r="T2451" s="40" t="str">
        <f t="shared" si="116"/>
        <v/>
      </c>
      <c r="U2451" s="23" t="str">
        <f>IF($B2451="","",VLOOKUP($T2451,Tablas!$X$14:$Y$17,2,1))</f>
        <v/>
      </c>
    </row>
    <row r="2452" spans="2:21" x14ac:dyDescent="0.2">
      <c r="B2452" s="1" t="str">
        <f>IF(Tablas!B2450="","",Tablas!B2450)</f>
        <v/>
      </c>
      <c r="C2452" s="1" t="str">
        <f>IF(Tablas!C2450="","",Tablas!C2450)</f>
        <v/>
      </c>
      <c r="D2452" s="1" t="str">
        <f>IF(Tablas!D2450="","",Tablas!D2450)</f>
        <v/>
      </c>
      <c r="E2452" s="1" t="str">
        <f>IF(Tablas!E2450="","",Tablas!E2450)</f>
        <v/>
      </c>
      <c r="F2452" s="1" t="str">
        <f>IF(Tablas!F2450="","",Tablas!F2450)</f>
        <v/>
      </c>
      <c r="G2452" s="1" t="str">
        <f>IF(Tablas!I2450="","",Tablas!I2450)</f>
        <v/>
      </c>
      <c r="H2452" s="1" t="s">
        <v>911</v>
      </c>
      <c r="I2452" s="39" t="str">
        <f>IF($B2452="","",-SUMIFS(Tabla7[Cantidad],Tabla7[Código del producto],$B2452,Tabla7[Tipo de movimiento],"SALIDA",Tabla7[Mes],I$5))</f>
        <v/>
      </c>
      <c r="J2452" s="39" t="str">
        <f>IF($B2452="","",-SUMIFS(Tabla7[Cantidad],Tabla7[Código del producto],$B2452,Tabla7[Tipo de movimiento],"SALIDA",Tabla7[Mes],J$5))</f>
        <v/>
      </c>
      <c r="K2452" s="39" t="str">
        <f>IF($B2452="","",-SUMIFS(Tabla7[Cantidad],Tabla7[Código del producto],$B2452,Tabla7[Tipo de movimiento],"SALIDA",Tabla7[Mes],K$5))</f>
        <v/>
      </c>
      <c r="L2452" s="39" t="str">
        <f>IF($B2452="","",-SUMIFS(Tabla7[Cantidad],Tabla7[Código del producto],$B2452,Tabla7[Tipo de movimiento],"SALIDA",Tabla7[Mes],L$5))</f>
        <v/>
      </c>
      <c r="M2452" s="39" t="str">
        <f>IF($B2452="","",-SUMIFS(Tabla7[Cantidad],Tabla7[Código del producto],$B2452,Tabla7[Tipo de movimiento],"SALIDA",Tabla7[Mes],M$5))</f>
        <v/>
      </c>
      <c r="N2452" s="39" t="str">
        <f>IF($B2452="","",-SUMIFS(Tabla7[Cantidad],Tabla7[Código del producto],$B2452,Tabla7[Tipo de movimiento],"SALIDA",Tabla7[Mes],N$5))</f>
        <v/>
      </c>
      <c r="O2452" s="39" t="str">
        <f>IF($B2452="","",-SUMIFS(Tabla7[Cantidad],Tabla7[Código del producto],$B2452,Tabla7[Tipo de movimiento],"SALIDA",Tabla7[Mes],O$5))</f>
        <v/>
      </c>
      <c r="P2452" s="39" t="str">
        <f>IF($B2452="","",-SUMIFS(Tabla7[Cantidad],Tabla7[Código del producto],$B2452,Tabla7[Tipo de movimiento],"SALIDA",Tabla7[Mes],P$5))</f>
        <v/>
      </c>
      <c r="Q2452" s="39" t="str">
        <f t="shared" si="114"/>
        <v/>
      </c>
      <c r="R2452" s="51" t="str">
        <f>IF($B2452="","",IFERROR(VLOOKUP($B2452,'ABC rotación'!$C:$G,5,0),"C"))</f>
        <v/>
      </c>
      <c r="S2452" s="41" t="str">
        <f t="shared" si="115"/>
        <v/>
      </c>
      <c r="T2452" s="40" t="str">
        <f t="shared" si="116"/>
        <v/>
      </c>
      <c r="U2452" s="23" t="str">
        <f>IF($B2452="","",VLOOKUP($T2452,Tablas!$X$14:$Y$17,2,1))</f>
        <v/>
      </c>
    </row>
    <row r="2453" spans="2:21" x14ac:dyDescent="0.2">
      <c r="B2453" s="1" t="str">
        <f>IF(Tablas!B2451="","",Tablas!B2451)</f>
        <v/>
      </c>
      <c r="C2453" s="1" t="str">
        <f>IF(Tablas!C2451="","",Tablas!C2451)</f>
        <v/>
      </c>
      <c r="D2453" s="1" t="str">
        <f>IF(Tablas!D2451="","",Tablas!D2451)</f>
        <v/>
      </c>
      <c r="E2453" s="1" t="str">
        <f>IF(Tablas!E2451="","",Tablas!E2451)</f>
        <v/>
      </c>
      <c r="F2453" s="1" t="str">
        <f>IF(Tablas!F2451="","",Tablas!F2451)</f>
        <v/>
      </c>
      <c r="G2453" s="1" t="str">
        <f>IF(Tablas!I2451="","",Tablas!I2451)</f>
        <v/>
      </c>
      <c r="H2453" s="1" t="s">
        <v>911</v>
      </c>
      <c r="I2453" s="39" t="str">
        <f>IF($B2453="","",-SUMIFS(Tabla7[Cantidad],Tabla7[Código del producto],$B2453,Tabla7[Tipo de movimiento],"SALIDA",Tabla7[Mes],I$5))</f>
        <v/>
      </c>
      <c r="J2453" s="39" t="str">
        <f>IF($B2453="","",-SUMIFS(Tabla7[Cantidad],Tabla7[Código del producto],$B2453,Tabla7[Tipo de movimiento],"SALIDA",Tabla7[Mes],J$5))</f>
        <v/>
      </c>
      <c r="K2453" s="39" t="str">
        <f>IF($B2453="","",-SUMIFS(Tabla7[Cantidad],Tabla7[Código del producto],$B2453,Tabla7[Tipo de movimiento],"SALIDA",Tabla7[Mes],K$5))</f>
        <v/>
      </c>
      <c r="L2453" s="39" t="str">
        <f>IF($B2453="","",-SUMIFS(Tabla7[Cantidad],Tabla7[Código del producto],$B2453,Tabla7[Tipo de movimiento],"SALIDA",Tabla7[Mes],L$5))</f>
        <v/>
      </c>
      <c r="M2453" s="39" t="str">
        <f>IF($B2453="","",-SUMIFS(Tabla7[Cantidad],Tabla7[Código del producto],$B2453,Tabla7[Tipo de movimiento],"SALIDA",Tabla7[Mes],M$5))</f>
        <v/>
      </c>
      <c r="N2453" s="39" t="str">
        <f>IF($B2453="","",-SUMIFS(Tabla7[Cantidad],Tabla7[Código del producto],$B2453,Tabla7[Tipo de movimiento],"SALIDA",Tabla7[Mes],N$5))</f>
        <v/>
      </c>
      <c r="O2453" s="39" t="str">
        <f>IF($B2453="","",-SUMIFS(Tabla7[Cantidad],Tabla7[Código del producto],$B2453,Tabla7[Tipo de movimiento],"SALIDA",Tabla7[Mes],O$5))</f>
        <v/>
      </c>
      <c r="P2453" s="39" t="str">
        <f>IF($B2453="","",-SUMIFS(Tabla7[Cantidad],Tabla7[Código del producto],$B2453,Tabla7[Tipo de movimiento],"SALIDA",Tabla7[Mes],P$5))</f>
        <v/>
      </c>
      <c r="Q2453" s="39" t="str">
        <f t="shared" si="114"/>
        <v/>
      </c>
      <c r="R2453" s="51" t="str">
        <f>IF($B2453="","",IFERROR(VLOOKUP($B2453,'ABC rotación'!$C:$G,5,0),"C"))</f>
        <v/>
      </c>
      <c r="S2453" s="41" t="str">
        <f t="shared" si="115"/>
        <v/>
      </c>
      <c r="T2453" s="40" t="str">
        <f t="shared" si="116"/>
        <v/>
      </c>
      <c r="U2453" s="23" t="str">
        <f>IF($B2453="","",VLOOKUP($T2453,Tablas!$X$14:$Y$17,2,1))</f>
        <v/>
      </c>
    </row>
    <row r="2454" spans="2:21" x14ac:dyDescent="0.2">
      <c r="B2454" s="1" t="str">
        <f>IF(Tablas!B2452="","",Tablas!B2452)</f>
        <v/>
      </c>
      <c r="C2454" s="1" t="str">
        <f>IF(Tablas!C2452="","",Tablas!C2452)</f>
        <v/>
      </c>
      <c r="D2454" s="1" t="str">
        <f>IF(Tablas!D2452="","",Tablas!D2452)</f>
        <v/>
      </c>
      <c r="E2454" s="1" t="str">
        <f>IF(Tablas!E2452="","",Tablas!E2452)</f>
        <v/>
      </c>
      <c r="F2454" s="1" t="str">
        <f>IF(Tablas!F2452="","",Tablas!F2452)</f>
        <v/>
      </c>
      <c r="G2454" s="1" t="str">
        <f>IF(Tablas!I2452="","",Tablas!I2452)</f>
        <v/>
      </c>
      <c r="H2454" s="1" t="s">
        <v>911</v>
      </c>
      <c r="I2454" s="39" t="str">
        <f>IF($B2454="","",-SUMIFS(Tabla7[Cantidad],Tabla7[Código del producto],$B2454,Tabla7[Tipo de movimiento],"SALIDA",Tabla7[Mes],I$5))</f>
        <v/>
      </c>
      <c r="J2454" s="39" t="str">
        <f>IF($B2454="","",-SUMIFS(Tabla7[Cantidad],Tabla7[Código del producto],$B2454,Tabla7[Tipo de movimiento],"SALIDA",Tabla7[Mes],J$5))</f>
        <v/>
      </c>
      <c r="K2454" s="39" t="str">
        <f>IF($B2454="","",-SUMIFS(Tabla7[Cantidad],Tabla7[Código del producto],$B2454,Tabla7[Tipo de movimiento],"SALIDA",Tabla7[Mes],K$5))</f>
        <v/>
      </c>
      <c r="L2454" s="39" t="str">
        <f>IF($B2454="","",-SUMIFS(Tabla7[Cantidad],Tabla7[Código del producto],$B2454,Tabla7[Tipo de movimiento],"SALIDA",Tabla7[Mes],L$5))</f>
        <v/>
      </c>
      <c r="M2454" s="39" t="str">
        <f>IF($B2454="","",-SUMIFS(Tabla7[Cantidad],Tabla7[Código del producto],$B2454,Tabla7[Tipo de movimiento],"SALIDA",Tabla7[Mes],M$5))</f>
        <v/>
      </c>
      <c r="N2454" s="39" t="str">
        <f>IF($B2454="","",-SUMIFS(Tabla7[Cantidad],Tabla7[Código del producto],$B2454,Tabla7[Tipo de movimiento],"SALIDA",Tabla7[Mes],N$5))</f>
        <v/>
      </c>
      <c r="O2454" s="39" t="str">
        <f>IF($B2454="","",-SUMIFS(Tabla7[Cantidad],Tabla7[Código del producto],$B2454,Tabla7[Tipo de movimiento],"SALIDA",Tabla7[Mes],O$5))</f>
        <v/>
      </c>
      <c r="P2454" s="39" t="str">
        <f>IF($B2454="","",-SUMIFS(Tabla7[Cantidad],Tabla7[Código del producto],$B2454,Tabla7[Tipo de movimiento],"SALIDA",Tabla7[Mes],P$5))</f>
        <v/>
      </c>
      <c r="Q2454" s="39" t="str">
        <f t="shared" si="114"/>
        <v/>
      </c>
      <c r="R2454" s="51" t="str">
        <f>IF($B2454="","",IFERROR(VLOOKUP($B2454,'ABC rotación'!$C:$G,5,0),"C"))</f>
        <v/>
      </c>
      <c r="S2454" s="41" t="str">
        <f t="shared" si="115"/>
        <v/>
      </c>
      <c r="T2454" s="40" t="str">
        <f t="shared" si="116"/>
        <v/>
      </c>
      <c r="U2454" s="23" t="str">
        <f>IF($B2454="","",VLOOKUP($T2454,Tablas!$X$14:$Y$17,2,1))</f>
        <v/>
      </c>
    </row>
    <row r="2455" spans="2:21" x14ac:dyDescent="0.2">
      <c r="B2455" s="1" t="str">
        <f>IF(Tablas!B2453="","",Tablas!B2453)</f>
        <v/>
      </c>
      <c r="C2455" s="1" t="str">
        <f>IF(Tablas!C2453="","",Tablas!C2453)</f>
        <v/>
      </c>
      <c r="D2455" s="1" t="str">
        <f>IF(Tablas!D2453="","",Tablas!D2453)</f>
        <v/>
      </c>
      <c r="E2455" s="1" t="str">
        <f>IF(Tablas!E2453="","",Tablas!E2453)</f>
        <v/>
      </c>
      <c r="F2455" s="1" t="str">
        <f>IF(Tablas!F2453="","",Tablas!F2453)</f>
        <v/>
      </c>
      <c r="G2455" s="1" t="str">
        <f>IF(Tablas!I2453="","",Tablas!I2453)</f>
        <v/>
      </c>
      <c r="H2455" s="1" t="s">
        <v>911</v>
      </c>
      <c r="I2455" s="39" t="str">
        <f>IF($B2455="","",-SUMIFS(Tabla7[Cantidad],Tabla7[Código del producto],$B2455,Tabla7[Tipo de movimiento],"SALIDA",Tabla7[Mes],I$5))</f>
        <v/>
      </c>
      <c r="J2455" s="39" t="str">
        <f>IF($B2455="","",-SUMIFS(Tabla7[Cantidad],Tabla7[Código del producto],$B2455,Tabla7[Tipo de movimiento],"SALIDA",Tabla7[Mes],J$5))</f>
        <v/>
      </c>
      <c r="K2455" s="39" t="str">
        <f>IF($B2455="","",-SUMIFS(Tabla7[Cantidad],Tabla7[Código del producto],$B2455,Tabla7[Tipo de movimiento],"SALIDA",Tabla7[Mes],K$5))</f>
        <v/>
      </c>
      <c r="L2455" s="39" t="str">
        <f>IF($B2455="","",-SUMIFS(Tabla7[Cantidad],Tabla7[Código del producto],$B2455,Tabla7[Tipo de movimiento],"SALIDA",Tabla7[Mes],L$5))</f>
        <v/>
      </c>
      <c r="M2455" s="39" t="str">
        <f>IF($B2455="","",-SUMIFS(Tabla7[Cantidad],Tabla7[Código del producto],$B2455,Tabla7[Tipo de movimiento],"SALIDA",Tabla7[Mes],M$5))</f>
        <v/>
      </c>
      <c r="N2455" s="39" t="str">
        <f>IF($B2455="","",-SUMIFS(Tabla7[Cantidad],Tabla7[Código del producto],$B2455,Tabla7[Tipo de movimiento],"SALIDA",Tabla7[Mes],N$5))</f>
        <v/>
      </c>
      <c r="O2455" s="39" t="str">
        <f>IF($B2455="","",-SUMIFS(Tabla7[Cantidad],Tabla7[Código del producto],$B2455,Tabla7[Tipo de movimiento],"SALIDA",Tabla7[Mes],O$5))</f>
        <v/>
      </c>
      <c r="P2455" s="39" t="str">
        <f>IF($B2455="","",-SUMIFS(Tabla7[Cantidad],Tabla7[Código del producto],$B2455,Tabla7[Tipo de movimiento],"SALIDA",Tabla7[Mes],P$5))</f>
        <v/>
      </c>
      <c r="Q2455" s="39" t="str">
        <f t="shared" si="114"/>
        <v/>
      </c>
      <c r="R2455" s="51" t="str">
        <f>IF($B2455="","",IFERROR(VLOOKUP($B2455,'ABC rotación'!$C:$G,5,0),"C"))</f>
        <v/>
      </c>
      <c r="S2455" s="41" t="str">
        <f t="shared" si="115"/>
        <v/>
      </c>
      <c r="T2455" s="40" t="str">
        <f t="shared" si="116"/>
        <v/>
      </c>
      <c r="U2455" s="23" t="str">
        <f>IF($B2455="","",VLOOKUP($T2455,Tablas!$X$14:$Y$17,2,1))</f>
        <v/>
      </c>
    </row>
    <row r="2456" spans="2:21" x14ac:dyDescent="0.2">
      <c r="B2456" s="1" t="str">
        <f>IF(Tablas!B2454="","",Tablas!B2454)</f>
        <v/>
      </c>
      <c r="C2456" s="1" t="str">
        <f>IF(Tablas!C2454="","",Tablas!C2454)</f>
        <v/>
      </c>
      <c r="D2456" s="1" t="str">
        <f>IF(Tablas!D2454="","",Tablas!D2454)</f>
        <v/>
      </c>
      <c r="E2456" s="1" t="str">
        <f>IF(Tablas!E2454="","",Tablas!E2454)</f>
        <v/>
      </c>
      <c r="F2456" s="1" t="str">
        <f>IF(Tablas!F2454="","",Tablas!F2454)</f>
        <v/>
      </c>
      <c r="G2456" s="1" t="str">
        <f>IF(Tablas!I2454="","",Tablas!I2454)</f>
        <v/>
      </c>
      <c r="H2456" s="1" t="s">
        <v>911</v>
      </c>
      <c r="I2456" s="39" t="str">
        <f>IF($B2456="","",-SUMIFS(Tabla7[Cantidad],Tabla7[Código del producto],$B2456,Tabla7[Tipo de movimiento],"SALIDA",Tabla7[Mes],I$5))</f>
        <v/>
      </c>
      <c r="J2456" s="39" t="str">
        <f>IF($B2456="","",-SUMIFS(Tabla7[Cantidad],Tabla7[Código del producto],$B2456,Tabla7[Tipo de movimiento],"SALIDA",Tabla7[Mes],J$5))</f>
        <v/>
      </c>
      <c r="K2456" s="39" t="str">
        <f>IF($B2456="","",-SUMIFS(Tabla7[Cantidad],Tabla7[Código del producto],$B2456,Tabla7[Tipo de movimiento],"SALIDA",Tabla7[Mes],K$5))</f>
        <v/>
      </c>
      <c r="L2456" s="39" t="str">
        <f>IF($B2456="","",-SUMIFS(Tabla7[Cantidad],Tabla7[Código del producto],$B2456,Tabla7[Tipo de movimiento],"SALIDA",Tabla7[Mes],L$5))</f>
        <v/>
      </c>
      <c r="M2456" s="39" t="str">
        <f>IF($B2456="","",-SUMIFS(Tabla7[Cantidad],Tabla7[Código del producto],$B2456,Tabla7[Tipo de movimiento],"SALIDA",Tabla7[Mes],M$5))</f>
        <v/>
      </c>
      <c r="N2456" s="39" t="str">
        <f>IF($B2456="","",-SUMIFS(Tabla7[Cantidad],Tabla7[Código del producto],$B2456,Tabla7[Tipo de movimiento],"SALIDA",Tabla7[Mes],N$5))</f>
        <v/>
      </c>
      <c r="O2456" s="39" t="str">
        <f>IF($B2456="","",-SUMIFS(Tabla7[Cantidad],Tabla7[Código del producto],$B2456,Tabla7[Tipo de movimiento],"SALIDA",Tabla7[Mes],O$5))</f>
        <v/>
      </c>
      <c r="P2456" s="39" t="str">
        <f>IF($B2456="","",-SUMIFS(Tabla7[Cantidad],Tabla7[Código del producto],$B2456,Tabla7[Tipo de movimiento],"SALIDA",Tabla7[Mes],P$5))</f>
        <v/>
      </c>
      <c r="Q2456" s="39" t="str">
        <f t="shared" si="114"/>
        <v/>
      </c>
      <c r="R2456" s="51" t="str">
        <f>IF($B2456="","",IFERROR(VLOOKUP($B2456,'ABC rotación'!$C:$G,5,0),"C"))</f>
        <v/>
      </c>
      <c r="S2456" s="41" t="str">
        <f t="shared" si="115"/>
        <v/>
      </c>
      <c r="T2456" s="40" t="str">
        <f t="shared" si="116"/>
        <v/>
      </c>
      <c r="U2456" s="23" t="str">
        <f>IF($B2456="","",VLOOKUP($T2456,Tablas!$X$14:$Y$17,2,1))</f>
        <v/>
      </c>
    </row>
    <row r="2457" spans="2:21" x14ac:dyDescent="0.2">
      <c r="B2457" s="1" t="str">
        <f>IF(Tablas!B2455="","",Tablas!B2455)</f>
        <v/>
      </c>
      <c r="C2457" s="1" t="str">
        <f>IF(Tablas!C2455="","",Tablas!C2455)</f>
        <v/>
      </c>
      <c r="D2457" s="1" t="str">
        <f>IF(Tablas!D2455="","",Tablas!D2455)</f>
        <v/>
      </c>
      <c r="E2457" s="1" t="str">
        <f>IF(Tablas!E2455="","",Tablas!E2455)</f>
        <v/>
      </c>
      <c r="F2457" s="1" t="str">
        <f>IF(Tablas!F2455="","",Tablas!F2455)</f>
        <v/>
      </c>
      <c r="G2457" s="1" t="str">
        <f>IF(Tablas!I2455="","",Tablas!I2455)</f>
        <v/>
      </c>
      <c r="H2457" s="1" t="s">
        <v>911</v>
      </c>
      <c r="I2457" s="39" t="str">
        <f>IF($B2457="","",-SUMIFS(Tabla7[Cantidad],Tabla7[Código del producto],$B2457,Tabla7[Tipo de movimiento],"SALIDA",Tabla7[Mes],I$5))</f>
        <v/>
      </c>
      <c r="J2457" s="39" t="str">
        <f>IF($B2457="","",-SUMIFS(Tabla7[Cantidad],Tabla7[Código del producto],$B2457,Tabla7[Tipo de movimiento],"SALIDA",Tabla7[Mes],J$5))</f>
        <v/>
      </c>
      <c r="K2457" s="39" t="str">
        <f>IF($B2457="","",-SUMIFS(Tabla7[Cantidad],Tabla7[Código del producto],$B2457,Tabla7[Tipo de movimiento],"SALIDA",Tabla7[Mes],K$5))</f>
        <v/>
      </c>
      <c r="L2457" s="39" t="str">
        <f>IF($B2457="","",-SUMIFS(Tabla7[Cantidad],Tabla7[Código del producto],$B2457,Tabla7[Tipo de movimiento],"SALIDA",Tabla7[Mes],L$5))</f>
        <v/>
      </c>
      <c r="M2457" s="39" t="str">
        <f>IF($B2457="","",-SUMIFS(Tabla7[Cantidad],Tabla7[Código del producto],$B2457,Tabla7[Tipo de movimiento],"SALIDA",Tabla7[Mes],M$5))</f>
        <v/>
      </c>
      <c r="N2457" s="39" t="str">
        <f>IF($B2457="","",-SUMIFS(Tabla7[Cantidad],Tabla7[Código del producto],$B2457,Tabla7[Tipo de movimiento],"SALIDA",Tabla7[Mes],N$5))</f>
        <v/>
      </c>
      <c r="O2457" s="39" t="str">
        <f>IF($B2457="","",-SUMIFS(Tabla7[Cantidad],Tabla7[Código del producto],$B2457,Tabla7[Tipo de movimiento],"SALIDA",Tabla7[Mes],O$5))</f>
        <v/>
      </c>
      <c r="P2457" s="39" t="str">
        <f>IF($B2457="","",-SUMIFS(Tabla7[Cantidad],Tabla7[Código del producto],$B2457,Tabla7[Tipo de movimiento],"SALIDA",Tabla7[Mes],P$5))</f>
        <v/>
      </c>
      <c r="Q2457" s="39" t="str">
        <f t="shared" si="114"/>
        <v/>
      </c>
      <c r="R2457" s="51" t="str">
        <f>IF($B2457="","",IFERROR(VLOOKUP($B2457,'ABC rotación'!$C:$G,5,0),"C"))</f>
        <v/>
      </c>
      <c r="S2457" s="41" t="str">
        <f t="shared" si="115"/>
        <v/>
      </c>
      <c r="T2457" s="40" t="str">
        <f t="shared" si="116"/>
        <v/>
      </c>
      <c r="U2457" s="23" t="str">
        <f>IF($B2457="","",VLOOKUP($T2457,Tablas!$X$14:$Y$17,2,1))</f>
        <v/>
      </c>
    </row>
    <row r="2458" spans="2:21" x14ac:dyDescent="0.2">
      <c r="B2458" s="1" t="str">
        <f>IF(Tablas!B2456="","",Tablas!B2456)</f>
        <v/>
      </c>
      <c r="C2458" s="1" t="str">
        <f>IF(Tablas!C2456="","",Tablas!C2456)</f>
        <v/>
      </c>
      <c r="D2458" s="1" t="str">
        <f>IF(Tablas!D2456="","",Tablas!D2456)</f>
        <v/>
      </c>
      <c r="E2458" s="1" t="str">
        <f>IF(Tablas!E2456="","",Tablas!E2456)</f>
        <v/>
      </c>
      <c r="F2458" s="1" t="str">
        <f>IF(Tablas!F2456="","",Tablas!F2456)</f>
        <v/>
      </c>
      <c r="G2458" s="1" t="str">
        <f>IF(Tablas!I2456="","",Tablas!I2456)</f>
        <v/>
      </c>
      <c r="H2458" s="1" t="s">
        <v>911</v>
      </c>
      <c r="I2458" s="39" t="str">
        <f>IF($B2458="","",-SUMIFS(Tabla7[Cantidad],Tabla7[Código del producto],$B2458,Tabla7[Tipo de movimiento],"SALIDA",Tabla7[Mes],I$5))</f>
        <v/>
      </c>
      <c r="J2458" s="39" t="str">
        <f>IF($B2458="","",-SUMIFS(Tabla7[Cantidad],Tabla7[Código del producto],$B2458,Tabla7[Tipo de movimiento],"SALIDA",Tabla7[Mes],J$5))</f>
        <v/>
      </c>
      <c r="K2458" s="39" t="str">
        <f>IF($B2458="","",-SUMIFS(Tabla7[Cantidad],Tabla7[Código del producto],$B2458,Tabla7[Tipo de movimiento],"SALIDA",Tabla7[Mes],K$5))</f>
        <v/>
      </c>
      <c r="L2458" s="39" t="str">
        <f>IF($B2458="","",-SUMIFS(Tabla7[Cantidad],Tabla7[Código del producto],$B2458,Tabla7[Tipo de movimiento],"SALIDA",Tabla7[Mes],L$5))</f>
        <v/>
      </c>
      <c r="M2458" s="39" t="str">
        <f>IF($B2458="","",-SUMIFS(Tabla7[Cantidad],Tabla7[Código del producto],$B2458,Tabla7[Tipo de movimiento],"SALIDA",Tabla7[Mes],M$5))</f>
        <v/>
      </c>
      <c r="N2458" s="39" t="str">
        <f>IF($B2458="","",-SUMIFS(Tabla7[Cantidad],Tabla7[Código del producto],$B2458,Tabla7[Tipo de movimiento],"SALIDA",Tabla7[Mes],N$5))</f>
        <v/>
      </c>
      <c r="O2458" s="39" t="str">
        <f>IF($B2458="","",-SUMIFS(Tabla7[Cantidad],Tabla7[Código del producto],$B2458,Tabla7[Tipo de movimiento],"SALIDA",Tabla7[Mes],O$5))</f>
        <v/>
      </c>
      <c r="P2458" s="39" t="str">
        <f>IF($B2458="","",-SUMIFS(Tabla7[Cantidad],Tabla7[Código del producto],$B2458,Tabla7[Tipo de movimiento],"SALIDA",Tabla7[Mes],P$5))</f>
        <v/>
      </c>
      <c r="Q2458" s="39" t="str">
        <f t="shared" si="114"/>
        <v/>
      </c>
      <c r="R2458" s="51" t="str">
        <f>IF($B2458="","",IFERROR(VLOOKUP($B2458,'ABC rotación'!$C:$G,5,0),"C"))</f>
        <v/>
      </c>
      <c r="S2458" s="41" t="str">
        <f t="shared" si="115"/>
        <v/>
      </c>
      <c r="T2458" s="40" t="str">
        <f t="shared" si="116"/>
        <v/>
      </c>
      <c r="U2458" s="23" t="str">
        <f>IF($B2458="","",VLOOKUP($T2458,Tablas!$X$14:$Y$17,2,1))</f>
        <v/>
      </c>
    </row>
    <row r="2459" spans="2:21" x14ac:dyDescent="0.2">
      <c r="B2459" s="1" t="str">
        <f>IF(Tablas!B2457="","",Tablas!B2457)</f>
        <v/>
      </c>
      <c r="C2459" s="1" t="str">
        <f>IF(Tablas!C2457="","",Tablas!C2457)</f>
        <v/>
      </c>
      <c r="D2459" s="1" t="str">
        <f>IF(Tablas!D2457="","",Tablas!D2457)</f>
        <v/>
      </c>
      <c r="E2459" s="1" t="str">
        <f>IF(Tablas!E2457="","",Tablas!E2457)</f>
        <v/>
      </c>
      <c r="F2459" s="1" t="str">
        <f>IF(Tablas!F2457="","",Tablas!F2457)</f>
        <v/>
      </c>
      <c r="G2459" s="1" t="str">
        <f>IF(Tablas!I2457="","",Tablas!I2457)</f>
        <v/>
      </c>
      <c r="H2459" s="1" t="s">
        <v>911</v>
      </c>
      <c r="I2459" s="39" t="str">
        <f>IF($B2459="","",-SUMIFS(Tabla7[Cantidad],Tabla7[Código del producto],$B2459,Tabla7[Tipo de movimiento],"SALIDA",Tabla7[Mes],I$5))</f>
        <v/>
      </c>
      <c r="J2459" s="39" t="str">
        <f>IF($B2459="","",-SUMIFS(Tabla7[Cantidad],Tabla7[Código del producto],$B2459,Tabla7[Tipo de movimiento],"SALIDA",Tabla7[Mes],J$5))</f>
        <v/>
      </c>
      <c r="K2459" s="39" t="str">
        <f>IF($B2459="","",-SUMIFS(Tabla7[Cantidad],Tabla7[Código del producto],$B2459,Tabla7[Tipo de movimiento],"SALIDA",Tabla7[Mes],K$5))</f>
        <v/>
      </c>
      <c r="L2459" s="39" t="str">
        <f>IF($B2459="","",-SUMIFS(Tabla7[Cantidad],Tabla7[Código del producto],$B2459,Tabla7[Tipo de movimiento],"SALIDA",Tabla7[Mes],L$5))</f>
        <v/>
      </c>
      <c r="M2459" s="39" t="str">
        <f>IF($B2459="","",-SUMIFS(Tabla7[Cantidad],Tabla7[Código del producto],$B2459,Tabla7[Tipo de movimiento],"SALIDA",Tabla7[Mes],M$5))</f>
        <v/>
      </c>
      <c r="N2459" s="39" t="str">
        <f>IF($B2459="","",-SUMIFS(Tabla7[Cantidad],Tabla7[Código del producto],$B2459,Tabla7[Tipo de movimiento],"SALIDA",Tabla7[Mes],N$5))</f>
        <v/>
      </c>
      <c r="O2459" s="39" t="str">
        <f>IF($B2459="","",-SUMIFS(Tabla7[Cantidad],Tabla7[Código del producto],$B2459,Tabla7[Tipo de movimiento],"SALIDA",Tabla7[Mes],O$5))</f>
        <v/>
      </c>
      <c r="P2459" s="39" t="str">
        <f>IF($B2459="","",-SUMIFS(Tabla7[Cantidad],Tabla7[Código del producto],$B2459,Tabla7[Tipo de movimiento],"SALIDA",Tabla7[Mes],P$5))</f>
        <v/>
      </c>
      <c r="Q2459" s="39" t="str">
        <f t="shared" si="114"/>
        <v/>
      </c>
      <c r="R2459" s="51" t="str">
        <f>IF($B2459="","",IFERROR(VLOOKUP($B2459,'ABC rotación'!$C:$G,5,0),"C"))</f>
        <v/>
      </c>
      <c r="S2459" s="41" t="str">
        <f t="shared" si="115"/>
        <v/>
      </c>
      <c r="T2459" s="40" t="str">
        <f t="shared" si="116"/>
        <v/>
      </c>
      <c r="U2459" s="23" t="str">
        <f>IF($B2459="","",VLOOKUP($T2459,Tablas!$X$14:$Y$17,2,1))</f>
        <v/>
      </c>
    </row>
    <row r="2460" spans="2:21" x14ac:dyDescent="0.2">
      <c r="B2460" s="1" t="str">
        <f>IF(Tablas!B2458="","",Tablas!B2458)</f>
        <v/>
      </c>
      <c r="C2460" s="1" t="str">
        <f>IF(Tablas!C2458="","",Tablas!C2458)</f>
        <v/>
      </c>
      <c r="D2460" s="1" t="str">
        <f>IF(Tablas!D2458="","",Tablas!D2458)</f>
        <v/>
      </c>
      <c r="E2460" s="1" t="str">
        <f>IF(Tablas!E2458="","",Tablas!E2458)</f>
        <v/>
      </c>
      <c r="F2460" s="1" t="str">
        <f>IF(Tablas!F2458="","",Tablas!F2458)</f>
        <v/>
      </c>
      <c r="G2460" s="1" t="str">
        <f>IF(Tablas!I2458="","",Tablas!I2458)</f>
        <v/>
      </c>
      <c r="H2460" s="1" t="s">
        <v>911</v>
      </c>
      <c r="I2460" s="39" t="str">
        <f>IF($B2460="","",-SUMIFS(Tabla7[Cantidad],Tabla7[Código del producto],$B2460,Tabla7[Tipo de movimiento],"SALIDA",Tabla7[Mes],I$5))</f>
        <v/>
      </c>
      <c r="J2460" s="39" t="str">
        <f>IF($B2460="","",-SUMIFS(Tabla7[Cantidad],Tabla7[Código del producto],$B2460,Tabla7[Tipo de movimiento],"SALIDA",Tabla7[Mes],J$5))</f>
        <v/>
      </c>
      <c r="K2460" s="39" t="str">
        <f>IF($B2460="","",-SUMIFS(Tabla7[Cantidad],Tabla7[Código del producto],$B2460,Tabla7[Tipo de movimiento],"SALIDA",Tabla7[Mes],K$5))</f>
        <v/>
      </c>
      <c r="L2460" s="39" t="str">
        <f>IF($B2460="","",-SUMIFS(Tabla7[Cantidad],Tabla7[Código del producto],$B2460,Tabla7[Tipo de movimiento],"SALIDA",Tabla7[Mes],L$5))</f>
        <v/>
      </c>
      <c r="M2460" s="39" t="str">
        <f>IF($B2460="","",-SUMIFS(Tabla7[Cantidad],Tabla7[Código del producto],$B2460,Tabla7[Tipo de movimiento],"SALIDA",Tabla7[Mes],M$5))</f>
        <v/>
      </c>
      <c r="N2460" s="39" t="str">
        <f>IF($B2460="","",-SUMIFS(Tabla7[Cantidad],Tabla7[Código del producto],$B2460,Tabla7[Tipo de movimiento],"SALIDA",Tabla7[Mes],N$5))</f>
        <v/>
      </c>
      <c r="O2460" s="39" t="str">
        <f>IF($B2460="","",-SUMIFS(Tabla7[Cantidad],Tabla7[Código del producto],$B2460,Tabla7[Tipo de movimiento],"SALIDA",Tabla7[Mes],O$5))</f>
        <v/>
      </c>
      <c r="P2460" s="39" t="str">
        <f>IF($B2460="","",-SUMIFS(Tabla7[Cantidad],Tabla7[Código del producto],$B2460,Tabla7[Tipo de movimiento],"SALIDA",Tabla7[Mes],P$5))</f>
        <v/>
      </c>
      <c r="Q2460" s="39" t="str">
        <f t="shared" si="114"/>
        <v/>
      </c>
      <c r="R2460" s="51" t="str">
        <f>IF($B2460="","",IFERROR(VLOOKUP($B2460,'ABC rotación'!$C:$G,5,0),"C"))</f>
        <v/>
      </c>
      <c r="S2460" s="41" t="str">
        <f t="shared" si="115"/>
        <v/>
      </c>
      <c r="T2460" s="40" t="str">
        <f t="shared" si="116"/>
        <v/>
      </c>
      <c r="U2460" s="23" t="str">
        <f>IF($B2460="","",VLOOKUP($T2460,Tablas!$X$14:$Y$17,2,1))</f>
        <v/>
      </c>
    </row>
    <row r="2461" spans="2:21" x14ac:dyDescent="0.2">
      <c r="B2461" s="1" t="str">
        <f>IF(Tablas!B2459="","",Tablas!B2459)</f>
        <v/>
      </c>
      <c r="C2461" s="1" t="str">
        <f>IF(Tablas!C2459="","",Tablas!C2459)</f>
        <v/>
      </c>
      <c r="D2461" s="1" t="str">
        <f>IF(Tablas!D2459="","",Tablas!D2459)</f>
        <v/>
      </c>
      <c r="E2461" s="1" t="str">
        <f>IF(Tablas!E2459="","",Tablas!E2459)</f>
        <v/>
      </c>
      <c r="F2461" s="1" t="str">
        <f>IF(Tablas!F2459="","",Tablas!F2459)</f>
        <v/>
      </c>
      <c r="G2461" s="1" t="str">
        <f>IF(Tablas!I2459="","",Tablas!I2459)</f>
        <v/>
      </c>
      <c r="H2461" s="1" t="s">
        <v>911</v>
      </c>
      <c r="I2461" s="39" t="str">
        <f>IF($B2461="","",-SUMIFS(Tabla7[Cantidad],Tabla7[Código del producto],$B2461,Tabla7[Tipo de movimiento],"SALIDA",Tabla7[Mes],I$5))</f>
        <v/>
      </c>
      <c r="J2461" s="39" t="str">
        <f>IF($B2461="","",-SUMIFS(Tabla7[Cantidad],Tabla7[Código del producto],$B2461,Tabla7[Tipo de movimiento],"SALIDA",Tabla7[Mes],J$5))</f>
        <v/>
      </c>
      <c r="K2461" s="39" t="str">
        <f>IF($B2461="","",-SUMIFS(Tabla7[Cantidad],Tabla7[Código del producto],$B2461,Tabla7[Tipo de movimiento],"SALIDA",Tabla7[Mes],K$5))</f>
        <v/>
      </c>
      <c r="L2461" s="39" t="str">
        <f>IF($B2461="","",-SUMIFS(Tabla7[Cantidad],Tabla7[Código del producto],$B2461,Tabla7[Tipo de movimiento],"SALIDA",Tabla7[Mes],L$5))</f>
        <v/>
      </c>
      <c r="M2461" s="39" t="str">
        <f>IF($B2461="","",-SUMIFS(Tabla7[Cantidad],Tabla7[Código del producto],$B2461,Tabla7[Tipo de movimiento],"SALIDA",Tabla7[Mes],M$5))</f>
        <v/>
      </c>
      <c r="N2461" s="39" t="str">
        <f>IF($B2461="","",-SUMIFS(Tabla7[Cantidad],Tabla7[Código del producto],$B2461,Tabla7[Tipo de movimiento],"SALIDA",Tabla7[Mes],N$5))</f>
        <v/>
      </c>
      <c r="O2461" s="39" t="str">
        <f>IF($B2461="","",-SUMIFS(Tabla7[Cantidad],Tabla7[Código del producto],$B2461,Tabla7[Tipo de movimiento],"SALIDA",Tabla7[Mes],O$5))</f>
        <v/>
      </c>
      <c r="P2461" s="39" t="str">
        <f>IF($B2461="","",-SUMIFS(Tabla7[Cantidad],Tabla7[Código del producto],$B2461,Tabla7[Tipo de movimiento],"SALIDA",Tabla7[Mes],P$5))</f>
        <v/>
      </c>
      <c r="Q2461" s="39" t="str">
        <f t="shared" si="114"/>
        <v/>
      </c>
      <c r="R2461" s="51" t="str">
        <f>IF($B2461="","",IFERROR(VLOOKUP($B2461,'ABC rotación'!$C:$G,5,0),"C"))</f>
        <v/>
      </c>
      <c r="S2461" s="41" t="str">
        <f t="shared" si="115"/>
        <v/>
      </c>
      <c r="T2461" s="40" t="str">
        <f t="shared" si="116"/>
        <v/>
      </c>
      <c r="U2461" s="23" t="str">
        <f>IF($B2461="","",VLOOKUP($T2461,Tablas!$X$14:$Y$17,2,1))</f>
        <v/>
      </c>
    </row>
    <row r="2462" spans="2:21" x14ac:dyDescent="0.2">
      <c r="B2462" s="1" t="str">
        <f>IF(Tablas!B2460="","",Tablas!B2460)</f>
        <v/>
      </c>
      <c r="C2462" s="1" t="str">
        <f>IF(Tablas!C2460="","",Tablas!C2460)</f>
        <v/>
      </c>
      <c r="D2462" s="1" t="str">
        <f>IF(Tablas!D2460="","",Tablas!D2460)</f>
        <v/>
      </c>
      <c r="E2462" s="1" t="str">
        <f>IF(Tablas!E2460="","",Tablas!E2460)</f>
        <v/>
      </c>
      <c r="F2462" s="1" t="str">
        <f>IF(Tablas!F2460="","",Tablas!F2460)</f>
        <v/>
      </c>
      <c r="G2462" s="1" t="str">
        <f>IF(Tablas!I2460="","",Tablas!I2460)</f>
        <v/>
      </c>
      <c r="H2462" s="1" t="s">
        <v>911</v>
      </c>
      <c r="I2462" s="39" t="str">
        <f>IF($B2462="","",-SUMIFS(Tabla7[Cantidad],Tabla7[Código del producto],$B2462,Tabla7[Tipo de movimiento],"SALIDA",Tabla7[Mes],I$5))</f>
        <v/>
      </c>
      <c r="J2462" s="39" t="str">
        <f>IF($B2462="","",-SUMIFS(Tabla7[Cantidad],Tabla7[Código del producto],$B2462,Tabla7[Tipo de movimiento],"SALIDA",Tabla7[Mes],J$5))</f>
        <v/>
      </c>
      <c r="K2462" s="39" t="str">
        <f>IF($B2462="","",-SUMIFS(Tabla7[Cantidad],Tabla7[Código del producto],$B2462,Tabla7[Tipo de movimiento],"SALIDA",Tabla7[Mes],K$5))</f>
        <v/>
      </c>
      <c r="L2462" s="39" t="str">
        <f>IF($B2462="","",-SUMIFS(Tabla7[Cantidad],Tabla7[Código del producto],$B2462,Tabla7[Tipo de movimiento],"SALIDA",Tabla7[Mes],L$5))</f>
        <v/>
      </c>
      <c r="M2462" s="39" t="str">
        <f>IF($B2462="","",-SUMIFS(Tabla7[Cantidad],Tabla7[Código del producto],$B2462,Tabla7[Tipo de movimiento],"SALIDA",Tabla7[Mes],M$5))</f>
        <v/>
      </c>
      <c r="N2462" s="39" t="str">
        <f>IF($B2462="","",-SUMIFS(Tabla7[Cantidad],Tabla7[Código del producto],$B2462,Tabla7[Tipo de movimiento],"SALIDA",Tabla7[Mes],N$5))</f>
        <v/>
      </c>
      <c r="O2462" s="39" t="str">
        <f>IF($B2462="","",-SUMIFS(Tabla7[Cantidad],Tabla7[Código del producto],$B2462,Tabla7[Tipo de movimiento],"SALIDA",Tabla7[Mes],O$5))</f>
        <v/>
      </c>
      <c r="P2462" s="39" t="str">
        <f>IF($B2462="","",-SUMIFS(Tabla7[Cantidad],Tabla7[Código del producto],$B2462,Tabla7[Tipo de movimiento],"SALIDA",Tabla7[Mes],P$5))</f>
        <v/>
      </c>
      <c r="Q2462" s="39" t="str">
        <f t="shared" si="114"/>
        <v/>
      </c>
      <c r="R2462" s="51" t="str">
        <f>IF($B2462="","",IFERROR(VLOOKUP($B2462,'ABC rotación'!$C:$G,5,0),"C"))</f>
        <v/>
      </c>
      <c r="S2462" s="41" t="str">
        <f t="shared" si="115"/>
        <v/>
      </c>
      <c r="T2462" s="40" t="str">
        <f t="shared" si="116"/>
        <v/>
      </c>
      <c r="U2462" s="23" t="str">
        <f>IF($B2462="","",VLOOKUP($T2462,Tablas!$X$14:$Y$17,2,1))</f>
        <v/>
      </c>
    </row>
    <row r="2463" spans="2:21" x14ac:dyDescent="0.2">
      <c r="B2463" s="1" t="str">
        <f>IF(Tablas!B2461="","",Tablas!B2461)</f>
        <v/>
      </c>
      <c r="C2463" s="1" t="str">
        <f>IF(Tablas!C2461="","",Tablas!C2461)</f>
        <v/>
      </c>
      <c r="D2463" s="1" t="str">
        <f>IF(Tablas!D2461="","",Tablas!D2461)</f>
        <v/>
      </c>
      <c r="E2463" s="1" t="str">
        <f>IF(Tablas!E2461="","",Tablas!E2461)</f>
        <v/>
      </c>
      <c r="F2463" s="1" t="str">
        <f>IF(Tablas!F2461="","",Tablas!F2461)</f>
        <v/>
      </c>
      <c r="G2463" s="1" t="str">
        <f>IF(Tablas!I2461="","",Tablas!I2461)</f>
        <v/>
      </c>
      <c r="H2463" s="1" t="s">
        <v>911</v>
      </c>
      <c r="I2463" s="39" t="str">
        <f>IF($B2463="","",-SUMIFS(Tabla7[Cantidad],Tabla7[Código del producto],$B2463,Tabla7[Tipo de movimiento],"SALIDA",Tabla7[Mes],I$5))</f>
        <v/>
      </c>
      <c r="J2463" s="39" t="str">
        <f>IF($B2463="","",-SUMIFS(Tabla7[Cantidad],Tabla7[Código del producto],$B2463,Tabla7[Tipo de movimiento],"SALIDA",Tabla7[Mes],J$5))</f>
        <v/>
      </c>
      <c r="K2463" s="39" t="str">
        <f>IF($B2463="","",-SUMIFS(Tabla7[Cantidad],Tabla7[Código del producto],$B2463,Tabla7[Tipo de movimiento],"SALIDA",Tabla7[Mes],K$5))</f>
        <v/>
      </c>
      <c r="L2463" s="39" t="str">
        <f>IF($B2463="","",-SUMIFS(Tabla7[Cantidad],Tabla7[Código del producto],$B2463,Tabla7[Tipo de movimiento],"SALIDA",Tabla7[Mes],L$5))</f>
        <v/>
      </c>
      <c r="M2463" s="39" t="str">
        <f>IF($B2463="","",-SUMIFS(Tabla7[Cantidad],Tabla7[Código del producto],$B2463,Tabla7[Tipo de movimiento],"SALIDA",Tabla7[Mes],M$5))</f>
        <v/>
      </c>
      <c r="N2463" s="39" t="str">
        <f>IF($B2463="","",-SUMIFS(Tabla7[Cantidad],Tabla7[Código del producto],$B2463,Tabla7[Tipo de movimiento],"SALIDA",Tabla7[Mes],N$5))</f>
        <v/>
      </c>
      <c r="O2463" s="39" t="str">
        <f>IF($B2463="","",-SUMIFS(Tabla7[Cantidad],Tabla7[Código del producto],$B2463,Tabla7[Tipo de movimiento],"SALIDA",Tabla7[Mes],O$5))</f>
        <v/>
      </c>
      <c r="P2463" s="39" t="str">
        <f>IF($B2463="","",-SUMIFS(Tabla7[Cantidad],Tabla7[Código del producto],$B2463,Tabla7[Tipo de movimiento],"SALIDA",Tabla7[Mes],P$5))</f>
        <v/>
      </c>
      <c r="Q2463" s="39" t="str">
        <f t="shared" si="114"/>
        <v/>
      </c>
      <c r="R2463" s="51" t="str">
        <f>IF($B2463="","",IFERROR(VLOOKUP($B2463,'ABC rotación'!$C:$G,5,0),"C"))</f>
        <v/>
      </c>
      <c r="S2463" s="41" t="str">
        <f t="shared" si="115"/>
        <v/>
      </c>
      <c r="T2463" s="40" t="str">
        <f t="shared" si="116"/>
        <v/>
      </c>
      <c r="U2463" s="23" t="str">
        <f>IF($B2463="","",VLOOKUP($T2463,Tablas!$X$14:$Y$17,2,1))</f>
        <v/>
      </c>
    </row>
    <row r="2464" spans="2:21" x14ac:dyDescent="0.2">
      <c r="B2464" s="1" t="str">
        <f>IF(Tablas!B2462="","",Tablas!B2462)</f>
        <v/>
      </c>
      <c r="C2464" s="1" t="str">
        <f>IF(Tablas!C2462="","",Tablas!C2462)</f>
        <v/>
      </c>
      <c r="D2464" s="1" t="str">
        <f>IF(Tablas!D2462="","",Tablas!D2462)</f>
        <v/>
      </c>
      <c r="E2464" s="1" t="str">
        <f>IF(Tablas!E2462="","",Tablas!E2462)</f>
        <v/>
      </c>
      <c r="F2464" s="1" t="str">
        <f>IF(Tablas!F2462="","",Tablas!F2462)</f>
        <v/>
      </c>
      <c r="G2464" s="1" t="str">
        <f>IF(Tablas!I2462="","",Tablas!I2462)</f>
        <v/>
      </c>
      <c r="H2464" s="1" t="s">
        <v>911</v>
      </c>
      <c r="I2464" s="39" t="str">
        <f>IF($B2464="","",-SUMIFS(Tabla7[Cantidad],Tabla7[Código del producto],$B2464,Tabla7[Tipo de movimiento],"SALIDA",Tabla7[Mes],I$5))</f>
        <v/>
      </c>
      <c r="J2464" s="39" t="str">
        <f>IF($B2464="","",-SUMIFS(Tabla7[Cantidad],Tabla7[Código del producto],$B2464,Tabla7[Tipo de movimiento],"SALIDA",Tabla7[Mes],J$5))</f>
        <v/>
      </c>
      <c r="K2464" s="39" t="str">
        <f>IF($B2464="","",-SUMIFS(Tabla7[Cantidad],Tabla7[Código del producto],$B2464,Tabla7[Tipo de movimiento],"SALIDA",Tabla7[Mes],K$5))</f>
        <v/>
      </c>
      <c r="L2464" s="39" t="str">
        <f>IF($B2464="","",-SUMIFS(Tabla7[Cantidad],Tabla7[Código del producto],$B2464,Tabla7[Tipo de movimiento],"SALIDA",Tabla7[Mes],L$5))</f>
        <v/>
      </c>
      <c r="M2464" s="39" t="str">
        <f>IF($B2464="","",-SUMIFS(Tabla7[Cantidad],Tabla7[Código del producto],$B2464,Tabla7[Tipo de movimiento],"SALIDA",Tabla7[Mes],M$5))</f>
        <v/>
      </c>
      <c r="N2464" s="39" t="str">
        <f>IF($B2464="","",-SUMIFS(Tabla7[Cantidad],Tabla7[Código del producto],$B2464,Tabla7[Tipo de movimiento],"SALIDA",Tabla7[Mes],N$5))</f>
        <v/>
      </c>
      <c r="O2464" s="39" t="str">
        <f>IF($B2464="","",-SUMIFS(Tabla7[Cantidad],Tabla7[Código del producto],$B2464,Tabla7[Tipo de movimiento],"SALIDA",Tabla7[Mes],O$5))</f>
        <v/>
      </c>
      <c r="P2464" s="39" t="str">
        <f>IF($B2464="","",-SUMIFS(Tabla7[Cantidad],Tabla7[Código del producto],$B2464,Tabla7[Tipo de movimiento],"SALIDA",Tabla7[Mes],P$5))</f>
        <v/>
      </c>
      <c r="Q2464" s="39" t="str">
        <f t="shared" si="114"/>
        <v/>
      </c>
      <c r="R2464" s="51" t="str">
        <f>IF($B2464="","",IFERROR(VLOOKUP($B2464,'ABC rotación'!$C:$G,5,0),"C"))</f>
        <v/>
      </c>
      <c r="S2464" s="41" t="str">
        <f t="shared" si="115"/>
        <v/>
      </c>
      <c r="T2464" s="40" t="str">
        <f t="shared" si="116"/>
        <v/>
      </c>
      <c r="U2464" s="23" t="str">
        <f>IF($B2464="","",VLOOKUP($T2464,Tablas!$X$14:$Y$17,2,1))</f>
        <v/>
      </c>
    </row>
    <row r="2465" spans="2:21" x14ac:dyDescent="0.2">
      <c r="B2465" s="1" t="str">
        <f>IF(Tablas!B2463="","",Tablas!B2463)</f>
        <v/>
      </c>
      <c r="C2465" s="1" t="str">
        <f>IF(Tablas!C2463="","",Tablas!C2463)</f>
        <v/>
      </c>
      <c r="D2465" s="1" t="str">
        <f>IF(Tablas!D2463="","",Tablas!D2463)</f>
        <v/>
      </c>
      <c r="E2465" s="1" t="str">
        <f>IF(Tablas!E2463="","",Tablas!E2463)</f>
        <v/>
      </c>
      <c r="F2465" s="1" t="str">
        <f>IF(Tablas!F2463="","",Tablas!F2463)</f>
        <v/>
      </c>
      <c r="G2465" s="1" t="str">
        <f>IF(Tablas!I2463="","",Tablas!I2463)</f>
        <v/>
      </c>
      <c r="H2465" s="1" t="s">
        <v>911</v>
      </c>
      <c r="I2465" s="39" t="str">
        <f>IF($B2465="","",-SUMIFS(Tabla7[Cantidad],Tabla7[Código del producto],$B2465,Tabla7[Tipo de movimiento],"SALIDA",Tabla7[Mes],I$5))</f>
        <v/>
      </c>
      <c r="J2465" s="39" t="str">
        <f>IF($B2465="","",-SUMIFS(Tabla7[Cantidad],Tabla7[Código del producto],$B2465,Tabla7[Tipo de movimiento],"SALIDA",Tabla7[Mes],J$5))</f>
        <v/>
      </c>
      <c r="K2465" s="39" t="str">
        <f>IF($B2465="","",-SUMIFS(Tabla7[Cantidad],Tabla7[Código del producto],$B2465,Tabla7[Tipo de movimiento],"SALIDA",Tabla7[Mes],K$5))</f>
        <v/>
      </c>
      <c r="L2465" s="39" t="str">
        <f>IF($B2465="","",-SUMIFS(Tabla7[Cantidad],Tabla7[Código del producto],$B2465,Tabla7[Tipo de movimiento],"SALIDA",Tabla7[Mes],L$5))</f>
        <v/>
      </c>
      <c r="M2465" s="39" t="str">
        <f>IF($B2465="","",-SUMIFS(Tabla7[Cantidad],Tabla7[Código del producto],$B2465,Tabla7[Tipo de movimiento],"SALIDA",Tabla7[Mes],M$5))</f>
        <v/>
      </c>
      <c r="N2465" s="39" t="str">
        <f>IF($B2465="","",-SUMIFS(Tabla7[Cantidad],Tabla7[Código del producto],$B2465,Tabla7[Tipo de movimiento],"SALIDA",Tabla7[Mes],N$5))</f>
        <v/>
      </c>
      <c r="O2465" s="39" t="str">
        <f>IF($B2465="","",-SUMIFS(Tabla7[Cantidad],Tabla7[Código del producto],$B2465,Tabla7[Tipo de movimiento],"SALIDA",Tabla7[Mes],O$5))</f>
        <v/>
      </c>
      <c r="P2465" s="39" t="str">
        <f>IF($B2465="","",-SUMIFS(Tabla7[Cantidad],Tabla7[Código del producto],$B2465,Tabla7[Tipo de movimiento],"SALIDA",Tabla7[Mes],P$5))</f>
        <v/>
      </c>
      <c r="Q2465" s="39" t="str">
        <f t="shared" si="114"/>
        <v/>
      </c>
      <c r="R2465" s="51" t="str">
        <f>IF($B2465="","",IFERROR(VLOOKUP($B2465,'ABC rotación'!$C:$G,5,0),"C"))</f>
        <v/>
      </c>
      <c r="S2465" s="41" t="str">
        <f t="shared" si="115"/>
        <v/>
      </c>
      <c r="T2465" s="40" t="str">
        <f t="shared" si="116"/>
        <v/>
      </c>
      <c r="U2465" s="23" t="str">
        <f>IF($B2465="","",VLOOKUP($T2465,Tablas!$X$14:$Y$17,2,1))</f>
        <v/>
      </c>
    </row>
    <row r="2466" spans="2:21" x14ac:dyDescent="0.2">
      <c r="B2466" s="1" t="str">
        <f>IF(Tablas!B2464="","",Tablas!B2464)</f>
        <v/>
      </c>
      <c r="C2466" s="1" t="str">
        <f>IF(Tablas!C2464="","",Tablas!C2464)</f>
        <v/>
      </c>
      <c r="D2466" s="1" t="str">
        <f>IF(Tablas!D2464="","",Tablas!D2464)</f>
        <v/>
      </c>
      <c r="E2466" s="1" t="str">
        <f>IF(Tablas!E2464="","",Tablas!E2464)</f>
        <v/>
      </c>
      <c r="F2466" s="1" t="str">
        <f>IF(Tablas!F2464="","",Tablas!F2464)</f>
        <v/>
      </c>
      <c r="G2466" s="1" t="str">
        <f>IF(Tablas!I2464="","",Tablas!I2464)</f>
        <v/>
      </c>
      <c r="H2466" s="1" t="s">
        <v>911</v>
      </c>
      <c r="I2466" s="39" t="str">
        <f>IF($B2466="","",-SUMIFS(Tabla7[Cantidad],Tabla7[Código del producto],$B2466,Tabla7[Tipo de movimiento],"SALIDA",Tabla7[Mes],I$5))</f>
        <v/>
      </c>
      <c r="J2466" s="39" t="str">
        <f>IF($B2466="","",-SUMIFS(Tabla7[Cantidad],Tabla7[Código del producto],$B2466,Tabla7[Tipo de movimiento],"SALIDA",Tabla7[Mes],J$5))</f>
        <v/>
      </c>
      <c r="K2466" s="39" t="str">
        <f>IF($B2466="","",-SUMIFS(Tabla7[Cantidad],Tabla7[Código del producto],$B2466,Tabla7[Tipo de movimiento],"SALIDA",Tabla7[Mes],K$5))</f>
        <v/>
      </c>
      <c r="L2466" s="39" t="str">
        <f>IF($B2466="","",-SUMIFS(Tabla7[Cantidad],Tabla7[Código del producto],$B2466,Tabla7[Tipo de movimiento],"SALIDA",Tabla7[Mes],L$5))</f>
        <v/>
      </c>
      <c r="M2466" s="39" t="str">
        <f>IF($B2466="","",-SUMIFS(Tabla7[Cantidad],Tabla7[Código del producto],$B2466,Tabla7[Tipo de movimiento],"SALIDA",Tabla7[Mes],M$5))</f>
        <v/>
      </c>
      <c r="N2466" s="39" t="str">
        <f>IF($B2466="","",-SUMIFS(Tabla7[Cantidad],Tabla7[Código del producto],$B2466,Tabla7[Tipo de movimiento],"SALIDA",Tabla7[Mes],N$5))</f>
        <v/>
      </c>
      <c r="O2466" s="39" t="str">
        <f>IF($B2466="","",-SUMIFS(Tabla7[Cantidad],Tabla7[Código del producto],$B2466,Tabla7[Tipo de movimiento],"SALIDA",Tabla7[Mes],O$5))</f>
        <v/>
      </c>
      <c r="P2466" s="39" t="str">
        <f>IF($B2466="","",-SUMIFS(Tabla7[Cantidad],Tabla7[Código del producto],$B2466,Tabla7[Tipo de movimiento],"SALIDA",Tabla7[Mes],P$5))</f>
        <v/>
      </c>
      <c r="Q2466" s="39" t="str">
        <f t="shared" si="114"/>
        <v/>
      </c>
      <c r="R2466" s="51" t="str">
        <f>IF($B2466="","",IFERROR(VLOOKUP($B2466,'ABC rotación'!$C:$G,5,0),"C"))</f>
        <v/>
      </c>
      <c r="S2466" s="41" t="str">
        <f t="shared" si="115"/>
        <v/>
      </c>
      <c r="T2466" s="40" t="str">
        <f t="shared" si="116"/>
        <v/>
      </c>
      <c r="U2466" s="23" t="str">
        <f>IF($B2466="","",VLOOKUP($T2466,Tablas!$X$14:$Y$17,2,1))</f>
        <v/>
      </c>
    </row>
    <row r="2467" spans="2:21" x14ac:dyDescent="0.2">
      <c r="B2467" s="1" t="str">
        <f>IF(Tablas!B2465="","",Tablas!B2465)</f>
        <v/>
      </c>
      <c r="C2467" s="1" t="str">
        <f>IF(Tablas!C2465="","",Tablas!C2465)</f>
        <v/>
      </c>
      <c r="D2467" s="1" t="str">
        <f>IF(Tablas!D2465="","",Tablas!D2465)</f>
        <v/>
      </c>
      <c r="E2467" s="1" t="str">
        <f>IF(Tablas!E2465="","",Tablas!E2465)</f>
        <v/>
      </c>
      <c r="F2467" s="1" t="str">
        <f>IF(Tablas!F2465="","",Tablas!F2465)</f>
        <v/>
      </c>
      <c r="G2467" s="1" t="str">
        <f>IF(Tablas!I2465="","",Tablas!I2465)</f>
        <v/>
      </c>
      <c r="H2467" s="1" t="s">
        <v>911</v>
      </c>
      <c r="I2467" s="39" t="str">
        <f>IF($B2467="","",-SUMIFS(Tabla7[Cantidad],Tabla7[Código del producto],$B2467,Tabla7[Tipo de movimiento],"SALIDA",Tabla7[Mes],I$5))</f>
        <v/>
      </c>
      <c r="J2467" s="39" t="str">
        <f>IF($B2467="","",-SUMIFS(Tabla7[Cantidad],Tabla7[Código del producto],$B2467,Tabla7[Tipo de movimiento],"SALIDA",Tabla7[Mes],J$5))</f>
        <v/>
      </c>
      <c r="K2467" s="39" t="str">
        <f>IF($B2467="","",-SUMIFS(Tabla7[Cantidad],Tabla7[Código del producto],$B2467,Tabla7[Tipo de movimiento],"SALIDA",Tabla7[Mes],K$5))</f>
        <v/>
      </c>
      <c r="L2467" s="39" t="str">
        <f>IF($B2467="","",-SUMIFS(Tabla7[Cantidad],Tabla7[Código del producto],$B2467,Tabla7[Tipo de movimiento],"SALIDA",Tabla7[Mes],L$5))</f>
        <v/>
      </c>
      <c r="M2467" s="39" t="str">
        <f>IF($B2467="","",-SUMIFS(Tabla7[Cantidad],Tabla7[Código del producto],$B2467,Tabla7[Tipo de movimiento],"SALIDA",Tabla7[Mes],M$5))</f>
        <v/>
      </c>
      <c r="N2467" s="39" t="str">
        <f>IF($B2467="","",-SUMIFS(Tabla7[Cantidad],Tabla7[Código del producto],$B2467,Tabla7[Tipo de movimiento],"SALIDA",Tabla7[Mes],N$5))</f>
        <v/>
      </c>
      <c r="O2467" s="39" t="str">
        <f>IF($B2467="","",-SUMIFS(Tabla7[Cantidad],Tabla7[Código del producto],$B2467,Tabla7[Tipo de movimiento],"SALIDA",Tabla7[Mes],O$5))</f>
        <v/>
      </c>
      <c r="P2467" s="39" t="str">
        <f>IF($B2467="","",-SUMIFS(Tabla7[Cantidad],Tabla7[Código del producto],$B2467,Tabla7[Tipo de movimiento],"SALIDA",Tabla7[Mes],P$5))</f>
        <v/>
      </c>
      <c r="Q2467" s="39" t="str">
        <f t="shared" si="114"/>
        <v/>
      </c>
      <c r="R2467" s="51" t="str">
        <f>IF($B2467="","",IFERROR(VLOOKUP($B2467,'ABC rotación'!$C:$G,5,0),"C"))</f>
        <v/>
      </c>
      <c r="S2467" s="41" t="str">
        <f t="shared" si="115"/>
        <v/>
      </c>
      <c r="T2467" s="40" t="str">
        <f t="shared" si="116"/>
        <v/>
      </c>
      <c r="U2467" s="23" t="str">
        <f>IF($B2467="","",VLOOKUP($T2467,Tablas!$X$14:$Y$17,2,1))</f>
        <v/>
      </c>
    </row>
    <row r="2468" spans="2:21" x14ac:dyDescent="0.2">
      <c r="B2468" s="1" t="str">
        <f>IF(Tablas!B2466="","",Tablas!B2466)</f>
        <v/>
      </c>
      <c r="C2468" s="1" t="str">
        <f>IF(Tablas!C2466="","",Tablas!C2466)</f>
        <v/>
      </c>
      <c r="D2468" s="1" t="str">
        <f>IF(Tablas!D2466="","",Tablas!D2466)</f>
        <v/>
      </c>
      <c r="E2468" s="1" t="str">
        <f>IF(Tablas!E2466="","",Tablas!E2466)</f>
        <v/>
      </c>
      <c r="F2468" s="1" t="str">
        <f>IF(Tablas!F2466="","",Tablas!F2466)</f>
        <v/>
      </c>
      <c r="G2468" s="1" t="str">
        <f>IF(Tablas!I2466="","",Tablas!I2466)</f>
        <v/>
      </c>
      <c r="H2468" s="1" t="s">
        <v>911</v>
      </c>
      <c r="I2468" s="39" t="str">
        <f>IF($B2468="","",-SUMIFS(Tabla7[Cantidad],Tabla7[Código del producto],$B2468,Tabla7[Tipo de movimiento],"SALIDA",Tabla7[Mes],I$5))</f>
        <v/>
      </c>
      <c r="J2468" s="39" t="str">
        <f>IF($B2468="","",-SUMIFS(Tabla7[Cantidad],Tabla7[Código del producto],$B2468,Tabla7[Tipo de movimiento],"SALIDA",Tabla7[Mes],J$5))</f>
        <v/>
      </c>
      <c r="K2468" s="39" t="str">
        <f>IF($B2468="","",-SUMIFS(Tabla7[Cantidad],Tabla7[Código del producto],$B2468,Tabla7[Tipo de movimiento],"SALIDA",Tabla7[Mes],K$5))</f>
        <v/>
      </c>
      <c r="L2468" s="39" t="str">
        <f>IF($B2468="","",-SUMIFS(Tabla7[Cantidad],Tabla7[Código del producto],$B2468,Tabla7[Tipo de movimiento],"SALIDA",Tabla7[Mes],L$5))</f>
        <v/>
      </c>
      <c r="M2468" s="39" t="str">
        <f>IF($B2468="","",-SUMIFS(Tabla7[Cantidad],Tabla7[Código del producto],$B2468,Tabla7[Tipo de movimiento],"SALIDA",Tabla7[Mes],M$5))</f>
        <v/>
      </c>
      <c r="N2468" s="39" t="str">
        <f>IF($B2468="","",-SUMIFS(Tabla7[Cantidad],Tabla7[Código del producto],$B2468,Tabla7[Tipo de movimiento],"SALIDA",Tabla7[Mes],N$5))</f>
        <v/>
      </c>
      <c r="O2468" s="39" t="str">
        <f>IF($B2468="","",-SUMIFS(Tabla7[Cantidad],Tabla7[Código del producto],$B2468,Tabla7[Tipo de movimiento],"SALIDA",Tabla7[Mes],O$5))</f>
        <v/>
      </c>
      <c r="P2468" s="39" t="str">
        <f>IF($B2468="","",-SUMIFS(Tabla7[Cantidad],Tabla7[Código del producto],$B2468,Tabla7[Tipo de movimiento],"SALIDA",Tabla7[Mes],P$5))</f>
        <v/>
      </c>
      <c r="Q2468" s="39" t="str">
        <f t="shared" si="114"/>
        <v/>
      </c>
      <c r="R2468" s="51" t="str">
        <f>IF($B2468="","",IFERROR(VLOOKUP($B2468,'ABC rotación'!$C:$G,5,0),"C"))</f>
        <v/>
      </c>
      <c r="S2468" s="41" t="str">
        <f t="shared" si="115"/>
        <v/>
      </c>
      <c r="T2468" s="40" t="str">
        <f t="shared" si="116"/>
        <v/>
      </c>
      <c r="U2468" s="23" t="str">
        <f>IF($B2468="","",VLOOKUP($T2468,Tablas!$X$14:$Y$17,2,1))</f>
        <v/>
      </c>
    </row>
    <row r="2469" spans="2:21" x14ac:dyDescent="0.2">
      <c r="B2469" s="1" t="str">
        <f>IF(Tablas!B2467="","",Tablas!B2467)</f>
        <v/>
      </c>
      <c r="C2469" s="1" t="str">
        <f>IF(Tablas!C2467="","",Tablas!C2467)</f>
        <v/>
      </c>
      <c r="D2469" s="1" t="str">
        <f>IF(Tablas!D2467="","",Tablas!D2467)</f>
        <v/>
      </c>
      <c r="E2469" s="1" t="str">
        <f>IF(Tablas!E2467="","",Tablas!E2467)</f>
        <v/>
      </c>
      <c r="F2469" s="1" t="str">
        <f>IF(Tablas!F2467="","",Tablas!F2467)</f>
        <v/>
      </c>
      <c r="G2469" s="1" t="str">
        <f>IF(Tablas!I2467="","",Tablas!I2467)</f>
        <v/>
      </c>
      <c r="H2469" s="1" t="s">
        <v>911</v>
      </c>
      <c r="I2469" s="39" t="str">
        <f>IF($B2469="","",-SUMIFS(Tabla7[Cantidad],Tabla7[Código del producto],$B2469,Tabla7[Tipo de movimiento],"SALIDA",Tabla7[Mes],I$5))</f>
        <v/>
      </c>
      <c r="J2469" s="39" t="str">
        <f>IF($B2469="","",-SUMIFS(Tabla7[Cantidad],Tabla7[Código del producto],$B2469,Tabla7[Tipo de movimiento],"SALIDA",Tabla7[Mes],J$5))</f>
        <v/>
      </c>
      <c r="K2469" s="39" t="str">
        <f>IF($B2469="","",-SUMIFS(Tabla7[Cantidad],Tabla7[Código del producto],$B2469,Tabla7[Tipo de movimiento],"SALIDA",Tabla7[Mes],K$5))</f>
        <v/>
      </c>
      <c r="L2469" s="39" t="str">
        <f>IF($B2469="","",-SUMIFS(Tabla7[Cantidad],Tabla7[Código del producto],$B2469,Tabla7[Tipo de movimiento],"SALIDA",Tabla7[Mes],L$5))</f>
        <v/>
      </c>
      <c r="M2469" s="39" t="str">
        <f>IF($B2469="","",-SUMIFS(Tabla7[Cantidad],Tabla7[Código del producto],$B2469,Tabla7[Tipo de movimiento],"SALIDA",Tabla7[Mes],M$5))</f>
        <v/>
      </c>
      <c r="N2469" s="39" t="str">
        <f>IF($B2469="","",-SUMIFS(Tabla7[Cantidad],Tabla7[Código del producto],$B2469,Tabla7[Tipo de movimiento],"SALIDA",Tabla7[Mes],N$5))</f>
        <v/>
      </c>
      <c r="O2469" s="39" t="str">
        <f>IF($B2469="","",-SUMIFS(Tabla7[Cantidad],Tabla7[Código del producto],$B2469,Tabla7[Tipo de movimiento],"SALIDA",Tabla7[Mes],O$5))</f>
        <v/>
      </c>
      <c r="P2469" s="39" t="str">
        <f>IF($B2469="","",-SUMIFS(Tabla7[Cantidad],Tabla7[Código del producto],$B2469,Tabla7[Tipo de movimiento],"SALIDA",Tabla7[Mes],P$5))</f>
        <v/>
      </c>
      <c r="Q2469" s="39" t="str">
        <f t="shared" si="114"/>
        <v/>
      </c>
      <c r="R2469" s="51" t="str">
        <f>IF($B2469="","",IFERROR(VLOOKUP($B2469,'ABC rotación'!$C:$G,5,0),"C"))</f>
        <v/>
      </c>
      <c r="S2469" s="41" t="str">
        <f t="shared" si="115"/>
        <v/>
      </c>
      <c r="T2469" s="40" t="str">
        <f t="shared" si="116"/>
        <v/>
      </c>
      <c r="U2469" s="23" t="str">
        <f>IF($B2469="","",VLOOKUP($T2469,Tablas!$X$14:$Y$17,2,1))</f>
        <v/>
      </c>
    </row>
    <row r="2470" spans="2:21" x14ac:dyDescent="0.2">
      <c r="B2470" s="1" t="str">
        <f>IF(Tablas!B2468="","",Tablas!B2468)</f>
        <v/>
      </c>
      <c r="C2470" s="1" t="str">
        <f>IF(Tablas!C2468="","",Tablas!C2468)</f>
        <v/>
      </c>
      <c r="D2470" s="1" t="str">
        <f>IF(Tablas!D2468="","",Tablas!D2468)</f>
        <v/>
      </c>
      <c r="E2470" s="1" t="str">
        <f>IF(Tablas!E2468="","",Tablas!E2468)</f>
        <v/>
      </c>
      <c r="F2470" s="1" t="str">
        <f>IF(Tablas!F2468="","",Tablas!F2468)</f>
        <v/>
      </c>
      <c r="G2470" s="1" t="str">
        <f>IF(Tablas!I2468="","",Tablas!I2468)</f>
        <v/>
      </c>
      <c r="H2470" s="1" t="s">
        <v>911</v>
      </c>
      <c r="I2470" s="39" t="str">
        <f>IF($B2470="","",-SUMIFS(Tabla7[Cantidad],Tabla7[Código del producto],$B2470,Tabla7[Tipo de movimiento],"SALIDA",Tabla7[Mes],I$5))</f>
        <v/>
      </c>
      <c r="J2470" s="39" t="str">
        <f>IF($B2470="","",-SUMIFS(Tabla7[Cantidad],Tabla7[Código del producto],$B2470,Tabla7[Tipo de movimiento],"SALIDA",Tabla7[Mes],J$5))</f>
        <v/>
      </c>
      <c r="K2470" s="39" t="str">
        <f>IF($B2470="","",-SUMIFS(Tabla7[Cantidad],Tabla7[Código del producto],$B2470,Tabla7[Tipo de movimiento],"SALIDA",Tabla7[Mes],K$5))</f>
        <v/>
      </c>
      <c r="L2470" s="39" t="str">
        <f>IF($B2470="","",-SUMIFS(Tabla7[Cantidad],Tabla7[Código del producto],$B2470,Tabla7[Tipo de movimiento],"SALIDA",Tabla7[Mes],L$5))</f>
        <v/>
      </c>
      <c r="M2470" s="39" t="str">
        <f>IF($B2470="","",-SUMIFS(Tabla7[Cantidad],Tabla7[Código del producto],$B2470,Tabla7[Tipo de movimiento],"SALIDA",Tabla7[Mes],M$5))</f>
        <v/>
      </c>
      <c r="N2470" s="39" t="str">
        <f>IF($B2470="","",-SUMIFS(Tabla7[Cantidad],Tabla7[Código del producto],$B2470,Tabla7[Tipo de movimiento],"SALIDA",Tabla7[Mes],N$5))</f>
        <v/>
      </c>
      <c r="O2470" s="39" t="str">
        <f>IF($B2470="","",-SUMIFS(Tabla7[Cantidad],Tabla7[Código del producto],$B2470,Tabla7[Tipo de movimiento],"SALIDA",Tabla7[Mes],O$5))</f>
        <v/>
      </c>
      <c r="P2470" s="39" t="str">
        <f>IF($B2470="","",-SUMIFS(Tabla7[Cantidad],Tabla7[Código del producto],$B2470,Tabla7[Tipo de movimiento],"SALIDA",Tabla7[Mes],P$5))</f>
        <v/>
      </c>
      <c r="Q2470" s="39" t="str">
        <f t="shared" si="114"/>
        <v/>
      </c>
      <c r="R2470" s="51" t="str">
        <f>IF($B2470="","",IFERROR(VLOOKUP($B2470,'ABC rotación'!$C:$G,5,0),"C"))</f>
        <v/>
      </c>
      <c r="S2470" s="41" t="str">
        <f t="shared" si="115"/>
        <v/>
      </c>
      <c r="T2470" s="40" t="str">
        <f t="shared" si="116"/>
        <v/>
      </c>
      <c r="U2470" s="23" t="str">
        <f>IF($B2470="","",VLOOKUP($T2470,Tablas!$X$14:$Y$17,2,1))</f>
        <v/>
      </c>
    </row>
    <row r="2471" spans="2:21" x14ac:dyDescent="0.2">
      <c r="B2471" s="1" t="str">
        <f>IF(Tablas!B2469="","",Tablas!B2469)</f>
        <v/>
      </c>
      <c r="C2471" s="1" t="str">
        <f>IF(Tablas!C2469="","",Tablas!C2469)</f>
        <v/>
      </c>
      <c r="D2471" s="1" t="str">
        <f>IF(Tablas!D2469="","",Tablas!D2469)</f>
        <v/>
      </c>
      <c r="E2471" s="1" t="str">
        <f>IF(Tablas!E2469="","",Tablas!E2469)</f>
        <v/>
      </c>
      <c r="F2471" s="1" t="str">
        <f>IF(Tablas!F2469="","",Tablas!F2469)</f>
        <v/>
      </c>
      <c r="G2471" s="1" t="str">
        <f>IF(Tablas!I2469="","",Tablas!I2469)</f>
        <v/>
      </c>
      <c r="H2471" s="1" t="s">
        <v>911</v>
      </c>
      <c r="I2471" s="39" t="str">
        <f>IF($B2471="","",-SUMIFS(Tabla7[Cantidad],Tabla7[Código del producto],$B2471,Tabla7[Tipo de movimiento],"SALIDA",Tabla7[Mes],I$5))</f>
        <v/>
      </c>
      <c r="J2471" s="39" t="str">
        <f>IF($B2471="","",-SUMIFS(Tabla7[Cantidad],Tabla7[Código del producto],$B2471,Tabla7[Tipo de movimiento],"SALIDA",Tabla7[Mes],J$5))</f>
        <v/>
      </c>
      <c r="K2471" s="39" t="str">
        <f>IF($B2471="","",-SUMIFS(Tabla7[Cantidad],Tabla7[Código del producto],$B2471,Tabla7[Tipo de movimiento],"SALIDA",Tabla7[Mes],K$5))</f>
        <v/>
      </c>
      <c r="L2471" s="39" t="str">
        <f>IF($B2471="","",-SUMIFS(Tabla7[Cantidad],Tabla7[Código del producto],$B2471,Tabla7[Tipo de movimiento],"SALIDA",Tabla7[Mes],L$5))</f>
        <v/>
      </c>
      <c r="M2471" s="39" t="str">
        <f>IF($B2471="","",-SUMIFS(Tabla7[Cantidad],Tabla7[Código del producto],$B2471,Tabla7[Tipo de movimiento],"SALIDA",Tabla7[Mes],M$5))</f>
        <v/>
      </c>
      <c r="N2471" s="39" t="str">
        <f>IF($B2471="","",-SUMIFS(Tabla7[Cantidad],Tabla7[Código del producto],$B2471,Tabla7[Tipo de movimiento],"SALIDA",Tabla7[Mes],N$5))</f>
        <v/>
      </c>
      <c r="O2471" s="39" t="str">
        <f>IF($B2471="","",-SUMIFS(Tabla7[Cantidad],Tabla7[Código del producto],$B2471,Tabla7[Tipo de movimiento],"SALIDA",Tabla7[Mes],O$5))</f>
        <v/>
      </c>
      <c r="P2471" s="39" t="str">
        <f>IF($B2471="","",-SUMIFS(Tabla7[Cantidad],Tabla7[Código del producto],$B2471,Tabla7[Tipo de movimiento],"SALIDA",Tabla7[Mes],P$5))</f>
        <v/>
      </c>
      <c r="Q2471" s="39" t="str">
        <f t="shared" si="114"/>
        <v/>
      </c>
      <c r="R2471" s="51" t="str">
        <f>IF($B2471="","",IFERROR(VLOOKUP($B2471,'ABC rotación'!$C:$G,5,0),"C"))</f>
        <v/>
      </c>
      <c r="S2471" s="41" t="str">
        <f t="shared" si="115"/>
        <v/>
      </c>
      <c r="T2471" s="40" t="str">
        <f t="shared" si="116"/>
        <v/>
      </c>
      <c r="U2471" s="23" t="str">
        <f>IF($B2471="","",VLOOKUP($T2471,Tablas!$X$14:$Y$17,2,1))</f>
        <v/>
      </c>
    </row>
    <row r="2472" spans="2:21" x14ac:dyDescent="0.2">
      <c r="B2472" s="1" t="str">
        <f>IF(Tablas!B2470="","",Tablas!B2470)</f>
        <v/>
      </c>
      <c r="C2472" s="1" t="str">
        <f>IF(Tablas!C2470="","",Tablas!C2470)</f>
        <v/>
      </c>
      <c r="D2472" s="1" t="str">
        <f>IF(Tablas!D2470="","",Tablas!D2470)</f>
        <v/>
      </c>
      <c r="E2472" s="1" t="str">
        <f>IF(Tablas!E2470="","",Tablas!E2470)</f>
        <v/>
      </c>
      <c r="F2472" s="1" t="str">
        <f>IF(Tablas!F2470="","",Tablas!F2470)</f>
        <v/>
      </c>
      <c r="G2472" s="1" t="str">
        <f>IF(Tablas!I2470="","",Tablas!I2470)</f>
        <v/>
      </c>
      <c r="H2472" s="1" t="s">
        <v>911</v>
      </c>
      <c r="I2472" s="39" t="str">
        <f>IF($B2472="","",-SUMIFS(Tabla7[Cantidad],Tabla7[Código del producto],$B2472,Tabla7[Tipo de movimiento],"SALIDA",Tabla7[Mes],I$5))</f>
        <v/>
      </c>
      <c r="J2472" s="39" t="str">
        <f>IF($B2472="","",-SUMIFS(Tabla7[Cantidad],Tabla7[Código del producto],$B2472,Tabla7[Tipo de movimiento],"SALIDA",Tabla7[Mes],J$5))</f>
        <v/>
      </c>
      <c r="K2472" s="39" t="str">
        <f>IF($B2472="","",-SUMIFS(Tabla7[Cantidad],Tabla7[Código del producto],$B2472,Tabla7[Tipo de movimiento],"SALIDA",Tabla7[Mes],K$5))</f>
        <v/>
      </c>
      <c r="L2472" s="39" t="str">
        <f>IF($B2472="","",-SUMIFS(Tabla7[Cantidad],Tabla7[Código del producto],$B2472,Tabla7[Tipo de movimiento],"SALIDA",Tabla7[Mes],L$5))</f>
        <v/>
      </c>
      <c r="M2472" s="39" t="str">
        <f>IF($B2472="","",-SUMIFS(Tabla7[Cantidad],Tabla7[Código del producto],$B2472,Tabla7[Tipo de movimiento],"SALIDA",Tabla7[Mes],M$5))</f>
        <v/>
      </c>
      <c r="N2472" s="39" t="str">
        <f>IF($B2472="","",-SUMIFS(Tabla7[Cantidad],Tabla7[Código del producto],$B2472,Tabla7[Tipo de movimiento],"SALIDA",Tabla7[Mes],N$5))</f>
        <v/>
      </c>
      <c r="O2472" s="39" t="str">
        <f>IF($B2472="","",-SUMIFS(Tabla7[Cantidad],Tabla7[Código del producto],$B2472,Tabla7[Tipo de movimiento],"SALIDA",Tabla7[Mes],O$5))</f>
        <v/>
      </c>
      <c r="P2472" s="39" t="str">
        <f>IF($B2472="","",-SUMIFS(Tabla7[Cantidad],Tabla7[Código del producto],$B2472,Tabla7[Tipo de movimiento],"SALIDA",Tabla7[Mes],P$5))</f>
        <v/>
      </c>
      <c r="Q2472" s="39" t="str">
        <f t="shared" si="114"/>
        <v/>
      </c>
      <c r="R2472" s="51" t="str">
        <f>IF($B2472="","",IFERROR(VLOOKUP($B2472,'ABC rotación'!$C:$G,5,0),"C"))</f>
        <v/>
      </c>
      <c r="S2472" s="41" t="str">
        <f t="shared" si="115"/>
        <v/>
      </c>
      <c r="T2472" s="40" t="str">
        <f t="shared" si="116"/>
        <v/>
      </c>
      <c r="U2472" s="23" t="str">
        <f>IF($B2472="","",VLOOKUP($T2472,Tablas!$X$14:$Y$17,2,1))</f>
        <v/>
      </c>
    </row>
    <row r="2473" spans="2:21" x14ac:dyDescent="0.2">
      <c r="B2473" s="1" t="str">
        <f>IF(Tablas!B2471="","",Tablas!B2471)</f>
        <v/>
      </c>
      <c r="C2473" s="1" t="str">
        <f>IF(Tablas!C2471="","",Tablas!C2471)</f>
        <v/>
      </c>
      <c r="D2473" s="1" t="str">
        <f>IF(Tablas!D2471="","",Tablas!D2471)</f>
        <v/>
      </c>
      <c r="E2473" s="1" t="str">
        <f>IF(Tablas!E2471="","",Tablas!E2471)</f>
        <v/>
      </c>
      <c r="F2473" s="1" t="str">
        <f>IF(Tablas!F2471="","",Tablas!F2471)</f>
        <v/>
      </c>
      <c r="G2473" s="1" t="str">
        <f>IF(Tablas!I2471="","",Tablas!I2471)</f>
        <v/>
      </c>
      <c r="H2473" s="1" t="s">
        <v>911</v>
      </c>
      <c r="I2473" s="39" t="str">
        <f>IF($B2473="","",-SUMIFS(Tabla7[Cantidad],Tabla7[Código del producto],$B2473,Tabla7[Tipo de movimiento],"SALIDA",Tabla7[Mes],I$5))</f>
        <v/>
      </c>
      <c r="J2473" s="39" t="str">
        <f>IF($B2473="","",-SUMIFS(Tabla7[Cantidad],Tabla7[Código del producto],$B2473,Tabla7[Tipo de movimiento],"SALIDA",Tabla7[Mes],J$5))</f>
        <v/>
      </c>
      <c r="K2473" s="39" t="str">
        <f>IF($B2473="","",-SUMIFS(Tabla7[Cantidad],Tabla7[Código del producto],$B2473,Tabla7[Tipo de movimiento],"SALIDA",Tabla7[Mes],K$5))</f>
        <v/>
      </c>
      <c r="L2473" s="39" t="str">
        <f>IF($B2473="","",-SUMIFS(Tabla7[Cantidad],Tabla7[Código del producto],$B2473,Tabla7[Tipo de movimiento],"SALIDA",Tabla7[Mes],L$5))</f>
        <v/>
      </c>
      <c r="M2473" s="39" t="str">
        <f>IF($B2473="","",-SUMIFS(Tabla7[Cantidad],Tabla7[Código del producto],$B2473,Tabla7[Tipo de movimiento],"SALIDA",Tabla7[Mes],M$5))</f>
        <v/>
      </c>
      <c r="N2473" s="39" t="str">
        <f>IF($B2473="","",-SUMIFS(Tabla7[Cantidad],Tabla7[Código del producto],$B2473,Tabla7[Tipo de movimiento],"SALIDA",Tabla7[Mes],N$5))</f>
        <v/>
      </c>
      <c r="O2473" s="39" t="str">
        <f>IF($B2473="","",-SUMIFS(Tabla7[Cantidad],Tabla7[Código del producto],$B2473,Tabla7[Tipo de movimiento],"SALIDA",Tabla7[Mes],O$5))</f>
        <v/>
      </c>
      <c r="P2473" s="39" t="str">
        <f>IF($B2473="","",-SUMIFS(Tabla7[Cantidad],Tabla7[Código del producto],$B2473,Tabla7[Tipo de movimiento],"SALIDA",Tabla7[Mes],P$5))</f>
        <v/>
      </c>
      <c r="Q2473" s="39" t="str">
        <f t="shared" si="114"/>
        <v/>
      </c>
      <c r="R2473" s="51" t="str">
        <f>IF($B2473="","",IFERROR(VLOOKUP($B2473,'ABC rotación'!$C:$G,5,0),"C"))</f>
        <v/>
      </c>
      <c r="S2473" s="41" t="str">
        <f t="shared" si="115"/>
        <v/>
      </c>
      <c r="T2473" s="40" t="str">
        <f t="shared" si="116"/>
        <v/>
      </c>
      <c r="U2473" s="23" t="str">
        <f>IF($B2473="","",VLOOKUP($T2473,Tablas!$X$14:$Y$17,2,1))</f>
        <v/>
      </c>
    </row>
    <row r="2474" spans="2:21" x14ac:dyDescent="0.2">
      <c r="B2474" s="1" t="str">
        <f>IF(Tablas!B2472="","",Tablas!B2472)</f>
        <v/>
      </c>
      <c r="C2474" s="1" t="str">
        <f>IF(Tablas!C2472="","",Tablas!C2472)</f>
        <v/>
      </c>
      <c r="D2474" s="1" t="str">
        <f>IF(Tablas!D2472="","",Tablas!D2472)</f>
        <v/>
      </c>
      <c r="E2474" s="1" t="str">
        <f>IF(Tablas!E2472="","",Tablas!E2472)</f>
        <v/>
      </c>
      <c r="F2474" s="1" t="str">
        <f>IF(Tablas!F2472="","",Tablas!F2472)</f>
        <v/>
      </c>
      <c r="G2474" s="1" t="str">
        <f>IF(Tablas!I2472="","",Tablas!I2472)</f>
        <v/>
      </c>
      <c r="H2474" s="1" t="s">
        <v>911</v>
      </c>
      <c r="I2474" s="39" t="str">
        <f>IF($B2474="","",-SUMIFS(Tabla7[Cantidad],Tabla7[Código del producto],$B2474,Tabla7[Tipo de movimiento],"SALIDA",Tabla7[Mes],I$5))</f>
        <v/>
      </c>
      <c r="J2474" s="39" t="str">
        <f>IF($B2474="","",-SUMIFS(Tabla7[Cantidad],Tabla7[Código del producto],$B2474,Tabla7[Tipo de movimiento],"SALIDA",Tabla7[Mes],J$5))</f>
        <v/>
      </c>
      <c r="K2474" s="39" t="str">
        <f>IF($B2474="","",-SUMIFS(Tabla7[Cantidad],Tabla7[Código del producto],$B2474,Tabla7[Tipo de movimiento],"SALIDA",Tabla7[Mes],K$5))</f>
        <v/>
      </c>
      <c r="L2474" s="39" t="str">
        <f>IF($B2474="","",-SUMIFS(Tabla7[Cantidad],Tabla7[Código del producto],$B2474,Tabla7[Tipo de movimiento],"SALIDA",Tabla7[Mes],L$5))</f>
        <v/>
      </c>
      <c r="M2474" s="39" t="str">
        <f>IF($B2474="","",-SUMIFS(Tabla7[Cantidad],Tabla7[Código del producto],$B2474,Tabla7[Tipo de movimiento],"SALIDA",Tabla7[Mes],M$5))</f>
        <v/>
      </c>
      <c r="N2474" s="39" t="str">
        <f>IF($B2474="","",-SUMIFS(Tabla7[Cantidad],Tabla7[Código del producto],$B2474,Tabla7[Tipo de movimiento],"SALIDA",Tabla7[Mes],N$5))</f>
        <v/>
      </c>
      <c r="O2474" s="39" t="str">
        <f>IF($B2474="","",-SUMIFS(Tabla7[Cantidad],Tabla7[Código del producto],$B2474,Tabla7[Tipo de movimiento],"SALIDA",Tabla7[Mes],O$5))</f>
        <v/>
      </c>
      <c r="P2474" s="39" t="str">
        <f>IF($B2474="","",-SUMIFS(Tabla7[Cantidad],Tabla7[Código del producto],$B2474,Tabla7[Tipo de movimiento],"SALIDA",Tabla7[Mes],P$5))</f>
        <v/>
      </c>
      <c r="Q2474" s="39" t="str">
        <f t="shared" si="114"/>
        <v/>
      </c>
      <c r="R2474" s="51" t="str">
        <f>IF($B2474="","",IFERROR(VLOOKUP($B2474,'ABC rotación'!$C:$G,5,0),"C"))</f>
        <v/>
      </c>
      <c r="S2474" s="41" t="str">
        <f t="shared" si="115"/>
        <v/>
      </c>
      <c r="T2474" s="40" t="str">
        <f t="shared" si="116"/>
        <v/>
      </c>
      <c r="U2474" s="23" t="str">
        <f>IF($B2474="","",VLOOKUP($T2474,Tablas!$X$14:$Y$17,2,1))</f>
        <v/>
      </c>
    </row>
    <row r="2475" spans="2:21" x14ac:dyDescent="0.2">
      <c r="B2475" s="1" t="str">
        <f>IF(Tablas!B2473="","",Tablas!B2473)</f>
        <v/>
      </c>
      <c r="C2475" s="1" t="str">
        <f>IF(Tablas!C2473="","",Tablas!C2473)</f>
        <v/>
      </c>
      <c r="D2475" s="1" t="str">
        <f>IF(Tablas!D2473="","",Tablas!D2473)</f>
        <v/>
      </c>
      <c r="E2475" s="1" t="str">
        <f>IF(Tablas!E2473="","",Tablas!E2473)</f>
        <v/>
      </c>
      <c r="F2475" s="1" t="str">
        <f>IF(Tablas!F2473="","",Tablas!F2473)</f>
        <v/>
      </c>
      <c r="G2475" s="1" t="str">
        <f>IF(Tablas!I2473="","",Tablas!I2473)</f>
        <v/>
      </c>
      <c r="H2475" s="1" t="s">
        <v>911</v>
      </c>
      <c r="I2475" s="39" t="str">
        <f>IF($B2475="","",-SUMIFS(Tabla7[Cantidad],Tabla7[Código del producto],$B2475,Tabla7[Tipo de movimiento],"SALIDA",Tabla7[Mes],I$5))</f>
        <v/>
      </c>
      <c r="J2475" s="39" t="str">
        <f>IF($B2475="","",-SUMIFS(Tabla7[Cantidad],Tabla7[Código del producto],$B2475,Tabla7[Tipo de movimiento],"SALIDA",Tabla7[Mes],J$5))</f>
        <v/>
      </c>
      <c r="K2475" s="39" t="str">
        <f>IF($B2475="","",-SUMIFS(Tabla7[Cantidad],Tabla7[Código del producto],$B2475,Tabla7[Tipo de movimiento],"SALIDA",Tabla7[Mes],K$5))</f>
        <v/>
      </c>
      <c r="L2475" s="39" t="str">
        <f>IF($B2475="","",-SUMIFS(Tabla7[Cantidad],Tabla7[Código del producto],$B2475,Tabla7[Tipo de movimiento],"SALIDA",Tabla7[Mes],L$5))</f>
        <v/>
      </c>
      <c r="M2475" s="39" t="str">
        <f>IF($B2475="","",-SUMIFS(Tabla7[Cantidad],Tabla7[Código del producto],$B2475,Tabla7[Tipo de movimiento],"SALIDA",Tabla7[Mes],M$5))</f>
        <v/>
      </c>
      <c r="N2475" s="39" t="str">
        <f>IF($B2475="","",-SUMIFS(Tabla7[Cantidad],Tabla7[Código del producto],$B2475,Tabla7[Tipo de movimiento],"SALIDA",Tabla7[Mes],N$5))</f>
        <v/>
      </c>
      <c r="O2475" s="39" t="str">
        <f>IF($B2475="","",-SUMIFS(Tabla7[Cantidad],Tabla7[Código del producto],$B2475,Tabla7[Tipo de movimiento],"SALIDA",Tabla7[Mes],O$5))</f>
        <v/>
      </c>
      <c r="P2475" s="39" t="str">
        <f>IF($B2475="","",-SUMIFS(Tabla7[Cantidad],Tabla7[Código del producto],$B2475,Tabla7[Tipo de movimiento],"SALIDA",Tabla7[Mes],P$5))</f>
        <v/>
      </c>
      <c r="Q2475" s="39" t="str">
        <f t="shared" si="114"/>
        <v/>
      </c>
      <c r="R2475" s="51" t="str">
        <f>IF($B2475="","",IFERROR(VLOOKUP($B2475,'ABC rotación'!$C:$G,5,0),"C"))</f>
        <v/>
      </c>
      <c r="S2475" s="41" t="str">
        <f t="shared" si="115"/>
        <v/>
      </c>
      <c r="T2475" s="40" t="str">
        <f t="shared" si="116"/>
        <v/>
      </c>
      <c r="U2475" s="23" t="str">
        <f>IF($B2475="","",VLOOKUP($T2475,Tablas!$X$14:$Y$17,2,1))</f>
        <v/>
      </c>
    </row>
    <row r="2476" spans="2:21" x14ac:dyDescent="0.2">
      <c r="B2476" s="1" t="str">
        <f>IF(Tablas!B2474="","",Tablas!B2474)</f>
        <v/>
      </c>
      <c r="C2476" s="1" t="str">
        <f>IF(Tablas!C2474="","",Tablas!C2474)</f>
        <v/>
      </c>
      <c r="D2476" s="1" t="str">
        <f>IF(Tablas!D2474="","",Tablas!D2474)</f>
        <v/>
      </c>
      <c r="E2476" s="1" t="str">
        <f>IF(Tablas!E2474="","",Tablas!E2474)</f>
        <v/>
      </c>
      <c r="F2476" s="1" t="str">
        <f>IF(Tablas!F2474="","",Tablas!F2474)</f>
        <v/>
      </c>
      <c r="G2476" s="1" t="str">
        <f>IF(Tablas!I2474="","",Tablas!I2474)</f>
        <v/>
      </c>
      <c r="H2476" s="1" t="s">
        <v>911</v>
      </c>
      <c r="I2476" s="39" t="str">
        <f>IF($B2476="","",-SUMIFS(Tabla7[Cantidad],Tabla7[Código del producto],$B2476,Tabla7[Tipo de movimiento],"SALIDA",Tabla7[Mes],I$5))</f>
        <v/>
      </c>
      <c r="J2476" s="39" t="str">
        <f>IF($B2476="","",-SUMIFS(Tabla7[Cantidad],Tabla7[Código del producto],$B2476,Tabla7[Tipo de movimiento],"SALIDA",Tabla7[Mes],J$5))</f>
        <v/>
      </c>
      <c r="K2476" s="39" t="str">
        <f>IF($B2476="","",-SUMIFS(Tabla7[Cantidad],Tabla7[Código del producto],$B2476,Tabla7[Tipo de movimiento],"SALIDA",Tabla7[Mes],K$5))</f>
        <v/>
      </c>
      <c r="L2476" s="39" t="str">
        <f>IF($B2476="","",-SUMIFS(Tabla7[Cantidad],Tabla7[Código del producto],$B2476,Tabla7[Tipo de movimiento],"SALIDA",Tabla7[Mes],L$5))</f>
        <v/>
      </c>
      <c r="M2476" s="39" t="str">
        <f>IF($B2476="","",-SUMIFS(Tabla7[Cantidad],Tabla7[Código del producto],$B2476,Tabla7[Tipo de movimiento],"SALIDA",Tabla7[Mes],M$5))</f>
        <v/>
      </c>
      <c r="N2476" s="39" t="str">
        <f>IF($B2476="","",-SUMIFS(Tabla7[Cantidad],Tabla7[Código del producto],$B2476,Tabla7[Tipo de movimiento],"SALIDA",Tabla7[Mes],N$5))</f>
        <v/>
      </c>
      <c r="O2476" s="39" t="str">
        <f>IF($B2476="","",-SUMIFS(Tabla7[Cantidad],Tabla7[Código del producto],$B2476,Tabla7[Tipo de movimiento],"SALIDA",Tabla7[Mes],O$5))</f>
        <v/>
      </c>
      <c r="P2476" s="39" t="str">
        <f>IF($B2476="","",-SUMIFS(Tabla7[Cantidad],Tabla7[Código del producto],$B2476,Tabla7[Tipo de movimiento],"SALIDA",Tabla7[Mes],P$5))</f>
        <v/>
      </c>
      <c r="Q2476" s="39" t="str">
        <f t="shared" si="114"/>
        <v/>
      </c>
      <c r="R2476" s="51" t="str">
        <f>IF($B2476="","",IFERROR(VLOOKUP($B2476,'ABC rotación'!$C:$G,5,0),"C"))</f>
        <v/>
      </c>
      <c r="S2476" s="41" t="str">
        <f t="shared" si="115"/>
        <v/>
      </c>
      <c r="T2476" s="40" t="str">
        <f t="shared" si="116"/>
        <v/>
      </c>
      <c r="U2476" s="23" t="str">
        <f>IF($B2476="","",VLOOKUP($T2476,Tablas!$X$14:$Y$17,2,1))</f>
        <v/>
      </c>
    </row>
    <row r="2477" spans="2:21" x14ac:dyDescent="0.2">
      <c r="B2477" s="1" t="str">
        <f>IF(Tablas!B2475="","",Tablas!B2475)</f>
        <v/>
      </c>
      <c r="C2477" s="1" t="str">
        <f>IF(Tablas!C2475="","",Tablas!C2475)</f>
        <v/>
      </c>
      <c r="D2477" s="1" t="str">
        <f>IF(Tablas!D2475="","",Tablas!D2475)</f>
        <v/>
      </c>
      <c r="E2477" s="1" t="str">
        <f>IF(Tablas!E2475="","",Tablas!E2475)</f>
        <v/>
      </c>
      <c r="F2477" s="1" t="str">
        <f>IF(Tablas!F2475="","",Tablas!F2475)</f>
        <v/>
      </c>
      <c r="G2477" s="1" t="str">
        <f>IF(Tablas!I2475="","",Tablas!I2475)</f>
        <v/>
      </c>
      <c r="H2477" s="1" t="s">
        <v>911</v>
      </c>
      <c r="I2477" s="39" t="str">
        <f>IF($B2477="","",-SUMIFS(Tabla7[Cantidad],Tabla7[Código del producto],$B2477,Tabla7[Tipo de movimiento],"SALIDA",Tabla7[Mes],I$5))</f>
        <v/>
      </c>
      <c r="J2477" s="39" t="str">
        <f>IF($B2477="","",-SUMIFS(Tabla7[Cantidad],Tabla7[Código del producto],$B2477,Tabla7[Tipo de movimiento],"SALIDA",Tabla7[Mes],J$5))</f>
        <v/>
      </c>
      <c r="K2477" s="39" t="str">
        <f>IF($B2477="","",-SUMIFS(Tabla7[Cantidad],Tabla7[Código del producto],$B2477,Tabla7[Tipo de movimiento],"SALIDA",Tabla7[Mes],K$5))</f>
        <v/>
      </c>
      <c r="L2477" s="39" t="str">
        <f>IF($B2477="","",-SUMIFS(Tabla7[Cantidad],Tabla7[Código del producto],$B2477,Tabla7[Tipo de movimiento],"SALIDA",Tabla7[Mes],L$5))</f>
        <v/>
      </c>
      <c r="M2477" s="39" t="str">
        <f>IF($B2477="","",-SUMIFS(Tabla7[Cantidad],Tabla7[Código del producto],$B2477,Tabla7[Tipo de movimiento],"SALIDA",Tabla7[Mes],M$5))</f>
        <v/>
      </c>
      <c r="N2477" s="39" t="str">
        <f>IF($B2477="","",-SUMIFS(Tabla7[Cantidad],Tabla7[Código del producto],$B2477,Tabla7[Tipo de movimiento],"SALIDA",Tabla7[Mes],N$5))</f>
        <v/>
      </c>
      <c r="O2477" s="39" t="str">
        <f>IF($B2477="","",-SUMIFS(Tabla7[Cantidad],Tabla7[Código del producto],$B2477,Tabla7[Tipo de movimiento],"SALIDA",Tabla7[Mes],O$5))</f>
        <v/>
      </c>
      <c r="P2477" s="39" t="str">
        <f>IF($B2477="","",-SUMIFS(Tabla7[Cantidad],Tabla7[Código del producto],$B2477,Tabla7[Tipo de movimiento],"SALIDA",Tabla7[Mes],P$5))</f>
        <v/>
      </c>
      <c r="Q2477" s="39" t="str">
        <f t="shared" si="114"/>
        <v/>
      </c>
      <c r="R2477" s="51" t="str">
        <f>IF($B2477="","",IFERROR(VLOOKUP($B2477,'ABC rotación'!$C:$G,5,0),"C"))</f>
        <v/>
      </c>
      <c r="S2477" s="41" t="str">
        <f t="shared" si="115"/>
        <v/>
      </c>
      <c r="T2477" s="40" t="str">
        <f t="shared" si="116"/>
        <v/>
      </c>
      <c r="U2477" s="23" t="str">
        <f>IF($B2477="","",VLOOKUP($T2477,Tablas!$X$14:$Y$17,2,1))</f>
        <v/>
      </c>
    </row>
    <row r="2478" spans="2:21" x14ac:dyDescent="0.2">
      <c r="B2478" s="1" t="str">
        <f>IF(Tablas!B2476="","",Tablas!B2476)</f>
        <v/>
      </c>
      <c r="C2478" s="1" t="str">
        <f>IF(Tablas!C2476="","",Tablas!C2476)</f>
        <v/>
      </c>
      <c r="D2478" s="1" t="str">
        <f>IF(Tablas!D2476="","",Tablas!D2476)</f>
        <v/>
      </c>
      <c r="E2478" s="1" t="str">
        <f>IF(Tablas!E2476="","",Tablas!E2476)</f>
        <v/>
      </c>
      <c r="F2478" s="1" t="str">
        <f>IF(Tablas!F2476="","",Tablas!F2476)</f>
        <v/>
      </c>
      <c r="G2478" s="1" t="str">
        <f>IF(Tablas!I2476="","",Tablas!I2476)</f>
        <v/>
      </c>
      <c r="H2478" s="1" t="s">
        <v>911</v>
      </c>
      <c r="I2478" s="39" t="str">
        <f>IF($B2478="","",-SUMIFS(Tabla7[Cantidad],Tabla7[Código del producto],$B2478,Tabla7[Tipo de movimiento],"SALIDA",Tabla7[Mes],I$5))</f>
        <v/>
      </c>
      <c r="J2478" s="39" t="str">
        <f>IF($B2478="","",-SUMIFS(Tabla7[Cantidad],Tabla7[Código del producto],$B2478,Tabla7[Tipo de movimiento],"SALIDA",Tabla7[Mes],J$5))</f>
        <v/>
      </c>
      <c r="K2478" s="39" t="str">
        <f>IF($B2478="","",-SUMIFS(Tabla7[Cantidad],Tabla7[Código del producto],$B2478,Tabla7[Tipo de movimiento],"SALIDA",Tabla7[Mes],K$5))</f>
        <v/>
      </c>
      <c r="L2478" s="39" t="str">
        <f>IF($B2478="","",-SUMIFS(Tabla7[Cantidad],Tabla7[Código del producto],$B2478,Tabla7[Tipo de movimiento],"SALIDA",Tabla7[Mes],L$5))</f>
        <v/>
      </c>
      <c r="M2478" s="39" t="str">
        <f>IF($B2478="","",-SUMIFS(Tabla7[Cantidad],Tabla7[Código del producto],$B2478,Tabla7[Tipo de movimiento],"SALIDA",Tabla7[Mes],M$5))</f>
        <v/>
      </c>
      <c r="N2478" s="39" t="str">
        <f>IF($B2478="","",-SUMIFS(Tabla7[Cantidad],Tabla7[Código del producto],$B2478,Tabla7[Tipo de movimiento],"SALIDA",Tabla7[Mes],N$5))</f>
        <v/>
      </c>
      <c r="O2478" s="39" t="str">
        <f>IF($B2478="","",-SUMIFS(Tabla7[Cantidad],Tabla7[Código del producto],$B2478,Tabla7[Tipo de movimiento],"SALIDA",Tabla7[Mes],O$5))</f>
        <v/>
      </c>
      <c r="P2478" s="39" t="str">
        <f>IF($B2478="","",-SUMIFS(Tabla7[Cantidad],Tabla7[Código del producto],$B2478,Tabla7[Tipo de movimiento],"SALIDA",Tabla7[Mes],P$5))</f>
        <v/>
      </c>
      <c r="Q2478" s="39" t="str">
        <f t="shared" si="114"/>
        <v/>
      </c>
      <c r="R2478" s="51" t="str">
        <f>IF($B2478="","",IFERROR(VLOOKUP($B2478,'ABC rotación'!$C:$G,5,0),"C"))</f>
        <v/>
      </c>
      <c r="S2478" s="41" t="str">
        <f t="shared" si="115"/>
        <v/>
      </c>
      <c r="T2478" s="40" t="str">
        <f t="shared" si="116"/>
        <v/>
      </c>
      <c r="U2478" s="23" t="str">
        <f>IF($B2478="","",VLOOKUP($T2478,Tablas!$X$14:$Y$17,2,1))</f>
        <v/>
      </c>
    </row>
    <row r="2479" spans="2:21" x14ac:dyDescent="0.2">
      <c r="B2479" s="1" t="str">
        <f>IF(Tablas!B2477="","",Tablas!B2477)</f>
        <v/>
      </c>
      <c r="C2479" s="1" t="str">
        <f>IF(Tablas!C2477="","",Tablas!C2477)</f>
        <v/>
      </c>
      <c r="D2479" s="1" t="str">
        <f>IF(Tablas!D2477="","",Tablas!D2477)</f>
        <v/>
      </c>
      <c r="E2479" s="1" t="str">
        <f>IF(Tablas!E2477="","",Tablas!E2477)</f>
        <v/>
      </c>
      <c r="F2479" s="1" t="str">
        <f>IF(Tablas!F2477="","",Tablas!F2477)</f>
        <v/>
      </c>
      <c r="G2479" s="1" t="str">
        <f>IF(Tablas!I2477="","",Tablas!I2477)</f>
        <v/>
      </c>
      <c r="H2479" s="1" t="s">
        <v>911</v>
      </c>
      <c r="I2479" s="39" t="str">
        <f>IF($B2479="","",-SUMIFS(Tabla7[Cantidad],Tabla7[Código del producto],$B2479,Tabla7[Tipo de movimiento],"SALIDA",Tabla7[Mes],I$5))</f>
        <v/>
      </c>
      <c r="J2479" s="39" t="str">
        <f>IF($B2479="","",-SUMIFS(Tabla7[Cantidad],Tabla7[Código del producto],$B2479,Tabla7[Tipo de movimiento],"SALIDA",Tabla7[Mes],J$5))</f>
        <v/>
      </c>
      <c r="K2479" s="39" t="str">
        <f>IF($B2479="","",-SUMIFS(Tabla7[Cantidad],Tabla7[Código del producto],$B2479,Tabla7[Tipo de movimiento],"SALIDA",Tabla7[Mes],K$5))</f>
        <v/>
      </c>
      <c r="L2479" s="39" t="str">
        <f>IF($B2479="","",-SUMIFS(Tabla7[Cantidad],Tabla7[Código del producto],$B2479,Tabla7[Tipo de movimiento],"SALIDA",Tabla7[Mes],L$5))</f>
        <v/>
      </c>
      <c r="M2479" s="39" t="str">
        <f>IF($B2479="","",-SUMIFS(Tabla7[Cantidad],Tabla7[Código del producto],$B2479,Tabla7[Tipo de movimiento],"SALIDA",Tabla7[Mes],M$5))</f>
        <v/>
      </c>
      <c r="N2479" s="39" t="str">
        <f>IF($B2479="","",-SUMIFS(Tabla7[Cantidad],Tabla7[Código del producto],$B2479,Tabla7[Tipo de movimiento],"SALIDA",Tabla7[Mes],N$5))</f>
        <v/>
      </c>
      <c r="O2479" s="39" t="str">
        <f>IF($B2479="","",-SUMIFS(Tabla7[Cantidad],Tabla7[Código del producto],$B2479,Tabla7[Tipo de movimiento],"SALIDA",Tabla7[Mes],O$5))</f>
        <v/>
      </c>
      <c r="P2479" s="39" t="str">
        <f>IF($B2479="","",-SUMIFS(Tabla7[Cantidad],Tabla7[Código del producto],$B2479,Tabla7[Tipo de movimiento],"SALIDA",Tabla7[Mes],P$5))</f>
        <v/>
      </c>
      <c r="Q2479" s="39" t="str">
        <f t="shared" si="114"/>
        <v/>
      </c>
      <c r="R2479" s="51" t="str">
        <f>IF($B2479="","",IFERROR(VLOOKUP($B2479,'ABC rotación'!$C:$G,5,0),"C"))</f>
        <v/>
      </c>
      <c r="S2479" s="41" t="str">
        <f t="shared" si="115"/>
        <v/>
      </c>
      <c r="T2479" s="40" t="str">
        <f t="shared" si="116"/>
        <v/>
      </c>
      <c r="U2479" s="23" t="str">
        <f>IF($B2479="","",VLOOKUP($T2479,Tablas!$X$14:$Y$17,2,1))</f>
        <v/>
      </c>
    </row>
    <row r="2480" spans="2:21" x14ac:dyDescent="0.2">
      <c r="B2480" s="1" t="str">
        <f>IF(Tablas!B2478="","",Tablas!B2478)</f>
        <v/>
      </c>
      <c r="C2480" s="1" t="str">
        <f>IF(Tablas!C2478="","",Tablas!C2478)</f>
        <v/>
      </c>
      <c r="D2480" s="1" t="str">
        <f>IF(Tablas!D2478="","",Tablas!D2478)</f>
        <v/>
      </c>
      <c r="E2480" s="1" t="str">
        <f>IF(Tablas!E2478="","",Tablas!E2478)</f>
        <v/>
      </c>
      <c r="F2480" s="1" t="str">
        <f>IF(Tablas!F2478="","",Tablas!F2478)</f>
        <v/>
      </c>
      <c r="G2480" s="1" t="str">
        <f>IF(Tablas!I2478="","",Tablas!I2478)</f>
        <v/>
      </c>
      <c r="H2480" s="1" t="s">
        <v>911</v>
      </c>
      <c r="I2480" s="39" t="str">
        <f>IF($B2480="","",-SUMIFS(Tabla7[Cantidad],Tabla7[Código del producto],$B2480,Tabla7[Tipo de movimiento],"SALIDA",Tabla7[Mes],I$5))</f>
        <v/>
      </c>
      <c r="J2480" s="39" t="str">
        <f>IF($B2480="","",-SUMIFS(Tabla7[Cantidad],Tabla7[Código del producto],$B2480,Tabla7[Tipo de movimiento],"SALIDA",Tabla7[Mes],J$5))</f>
        <v/>
      </c>
      <c r="K2480" s="39" t="str">
        <f>IF($B2480="","",-SUMIFS(Tabla7[Cantidad],Tabla7[Código del producto],$B2480,Tabla7[Tipo de movimiento],"SALIDA",Tabla7[Mes],K$5))</f>
        <v/>
      </c>
      <c r="L2480" s="39" t="str">
        <f>IF($B2480="","",-SUMIFS(Tabla7[Cantidad],Tabla7[Código del producto],$B2480,Tabla7[Tipo de movimiento],"SALIDA",Tabla7[Mes],L$5))</f>
        <v/>
      </c>
      <c r="M2480" s="39" t="str">
        <f>IF($B2480="","",-SUMIFS(Tabla7[Cantidad],Tabla7[Código del producto],$B2480,Tabla7[Tipo de movimiento],"SALIDA",Tabla7[Mes],M$5))</f>
        <v/>
      </c>
      <c r="N2480" s="39" t="str">
        <f>IF($B2480="","",-SUMIFS(Tabla7[Cantidad],Tabla7[Código del producto],$B2480,Tabla7[Tipo de movimiento],"SALIDA",Tabla7[Mes],N$5))</f>
        <v/>
      </c>
      <c r="O2480" s="39" t="str">
        <f>IF($B2480="","",-SUMIFS(Tabla7[Cantidad],Tabla7[Código del producto],$B2480,Tabla7[Tipo de movimiento],"SALIDA",Tabla7[Mes],O$5))</f>
        <v/>
      </c>
      <c r="P2480" s="39" t="str">
        <f>IF($B2480="","",-SUMIFS(Tabla7[Cantidad],Tabla7[Código del producto],$B2480,Tabla7[Tipo de movimiento],"SALIDA",Tabla7[Mes],P$5))</f>
        <v/>
      </c>
      <c r="Q2480" s="39" t="str">
        <f t="shared" si="114"/>
        <v/>
      </c>
      <c r="R2480" s="51" t="str">
        <f>IF($B2480="","",IFERROR(VLOOKUP($B2480,'ABC rotación'!$C:$G,5,0),"C"))</f>
        <v/>
      </c>
      <c r="S2480" s="41" t="str">
        <f t="shared" si="115"/>
        <v/>
      </c>
      <c r="T2480" s="40" t="str">
        <f t="shared" si="116"/>
        <v/>
      </c>
      <c r="U2480" s="23" t="str">
        <f>IF($B2480="","",VLOOKUP($T2480,Tablas!$X$14:$Y$17,2,1))</f>
        <v/>
      </c>
    </row>
    <row r="2481" spans="2:21" x14ac:dyDescent="0.2">
      <c r="B2481" s="1" t="str">
        <f>IF(Tablas!B2479="","",Tablas!B2479)</f>
        <v/>
      </c>
      <c r="C2481" s="1" t="str">
        <f>IF(Tablas!C2479="","",Tablas!C2479)</f>
        <v/>
      </c>
      <c r="D2481" s="1" t="str">
        <f>IF(Tablas!D2479="","",Tablas!D2479)</f>
        <v/>
      </c>
      <c r="E2481" s="1" t="str">
        <f>IF(Tablas!E2479="","",Tablas!E2479)</f>
        <v/>
      </c>
      <c r="F2481" s="1" t="str">
        <f>IF(Tablas!F2479="","",Tablas!F2479)</f>
        <v/>
      </c>
      <c r="G2481" s="1" t="str">
        <f>IF(Tablas!I2479="","",Tablas!I2479)</f>
        <v/>
      </c>
      <c r="H2481" s="1" t="s">
        <v>911</v>
      </c>
      <c r="I2481" s="39" t="str">
        <f>IF($B2481="","",-SUMIFS(Tabla7[Cantidad],Tabla7[Código del producto],$B2481,Tabla7[Tipo de movimiento],"SALIDA",Tabla7[Mes],I$5))</f>
        <v/>
      </c>
      <c r="J2481" s="39" t="str">
        <f>IF($B2481="","",-SUMIFS(Tabla7[Cantidad],Tabla7[Código del producto],$B2481,Tabla7[Tipo de movimiento],"SALIDA",Tabla7[Mes],J$5))</f>
        <v/>
      </c>
      <c r="K2481" s="39" t="str">
        <f>IF($B2481="","",-SUMIFS(Tabla7[Cantidad],Tabla7[Código del producto],$B2481,Tabla7[Tipo de movimiento],"SALIDA",Tabla7[Mes],K$5))</f>
        <v/>
      </c>
      <c r="L2481" s="39" t="str">
        <f>IF($B2481="","",-SUMIFS(Tabla7[Cantidad],Tabla7[Código del producto],$B2481,Tabla7[Tipo de movimiento],"SALIDA",Tabla7[Mes],L$5))</f>
        <v/>
      </c>
      <c r="M2481" s="39" t="str">
        <f>IF($B2481="","",-SUMIFS(Tabla7[Cantidad],Tabla7[Código del producto],$B2481,Tabla7[Tipo de movimiento],"SALIDA",Tabla7[Mes],M$5))</f>
        <v/>
      </c>
      <c r="N2481" s="39" t="str">
        <f>IF($B2481="","",-SUMIFS(Tabla7[Cantidad],Tabla7[Código del producto],$B2481,Tabla7[Tipo de movimiento],"SALIDA",Tabla7[Mes],N$5))</f>
        <v/>
      </c>
      <c r="O2481" s="39" t="str">
        <f>IF($B2481="","",-SUMIFS(Tabla7[Cantidad],Tabla7[Código del producto],$B2481,Tabla7[Tipo de movimiento],"SALIDA",Tabla7[Mes],O$5))</f>
        <v/>
      </c>
      <c r="P2481" s="39" t="str">
        <f>IF($B2481="","",-SUMIFS(Tabla7[Cantidad],Tabla7[Código del producto],$B2481,Tabla7[Tipo de movimiento],"SALIDA",Tabla7[Mes],P$5))</f>
        <v/>
      </c>
      <c r="Q2481" s="39" t="str">
        <f t="shared" si="114"/>
        <v/>
      </c>
      <c r="R2481" s="51" t="str">
        <f>IF($B2481="","",IFERROR(VLOOKUP($B2481,'ABC rotación'!$C:$G,5,0),"C"))</f>
        <v/>
      </c>
      <c r="S2481" s="41" t="str">
        <f t="shared" si="115"/>
        <v/>
      </c>
      <c r="T2481" s="40" t="str">
        <f t="shared" si="116"/>
        <v/>
      </c>
      <c r="U2481" s="23" t="str">
        <f>IF($B2481="","",VLOOKUP($T2481,Tablas!$X$14:$Y$17,2,1))</f>
        <v/>
      </c>
    </row>
    <row r="2482" spans="2:21" x14ac:dyDescent="0.2">
      <c r="B2482" s="1" t="str">
        <f>IF(Tablas!B2480="","",Tablas!B2480)</f>
        <v/>
      </c>
      <c r="C2482" s="1" t="str">
        <f>IF(Tablas!C2480="","",Tablas!C2480)</f>
        <v/>
      </c>
      <c r="D2482" s="1" t="str">
        <f>IF(Tablas!D2480="","",Tablas!D2480)</f>
        <v/>
      </c>
      <c r="E2482" s="1" t="str">
        <f>IF(Tablas!E2480="","",Tablas!E2480)</f>
        <v/>
      </c>
      <c r="F2482" s="1" t="str">
        <f>IF(Tablas!F2480="","",Tablas!F2480)</f>
        <v/>
      </c>
      <c r="G2482" s="1" t="str">
        <f>IF(Tablas!I2480="","",Tablas!I2480)</f>
        <v/>
      </c>
      <c r="H2482" s="1" t="s">
        <v>911</v>
      </c>
      <c r="I2482" s="39" t="str">
        <f>IF($B2482="","",-SUMIFS(Tabla7[Cantidad],Tabla7[Código del producto],$B2482,Tabla7[Tipo de movimiento],"SALIDA",Tabla7[Mes],I$5))</f>
        <v/>
      </c>
      <c r="J2482" s="39" t="str">
        <f>IF($B2482="","",-SUMIFS(Tabla7[Cantidad],Tabla7[Código del producto],$B2482,Tabla7[Tipo de movimiento],"SALIDA",Tabla7[Mes],J$5))</f>
        <v/>
      </c>
      <c r="K2482" s="39" t="str">
        <f>IF($B2482="","",-SUMIFS(Tabla7[Cantidad],Tabla7[Código del producto],$B2482,Tabla7[Tipo de movimiento],"SALIDA",Tabla7[Mes],K$5))</f>
        <v/>
      </c>
      <c r="L2482" s="39" t="str">
        <f>IF($B2482="","",-SUMIFS(Tabla7[Cantidad],Tabla7[Código del producto],$B2482,Tabla7[Tipo de movimiento],"SALIDA",Tabla7[Mes],L$5))</f>
        <v/>
      </c>
      <c r="M2482" s="39" t="str">
        <f>IF($B2482="","",-SUMIFS(Tabla7[Cantidad],Tabla7[Código del producto],$B2482,Tabla7[Tipo de movimiento],"SALIDA",Tabla7[Mes],M$5))</f>
        <v/>
      </c>
      <c r="N2482" s="39" t="str">
        <f>IF($B2482="","",-SUMIFS(Tabla7[Cantidad],Tabla7[Código del producto],$B2482,Tabla7[Tipo de movimiento],"SALIDA",Tabla7[Mes],N$5))</f>
        <v/>
      </c>
      <c r="O2482" s="39" t="str">
        <f>IF($B2482="","",-SUMIFS(Tabla7[Cantidad],Tabla7[Código del producto],$B2482,Tabla7[Tipo de movimiento],"SALIDA",Tabla7[Mes],O$5))</f>
        <v/>
      </c>
      <c r="P2482" s="39" t="str">
        <f>IF($B2482="","",-SUMIFS(Tabla7[Cantidad],Tabla7[Código del producto],$B2482,Tabla7[Tipo de movimiento],"SALIDA",Tabla7[Mes],P$5))</f>
        <v/>
      </c>
      <c r="Q2482" s="39" t="str">
        <f t="shared" si="114"/>
        <v/>
      </c>
      <c r="R2482" s="51" t="str">
        <f>IF($B2482="","",IFERROR(VLOOKUP($B2482,'ABC rotación'!$C:$G,5,0),"C"))</f>
        <v/>
      </c>
      <c r="S2482" s="41" t="str">
        <f t="shared" si="115"/>
        <v/>
      </c>
      <c r="T2482" s="40" t="str">
        <f t="shared" si="116"/>
        <v/>
      </c>
      <c r="U2482" s="23" t="str">
        <f>IF($B2482="","",VLOOKUP($T2482,Tablas!$X$14:$Y$17,2,1))</f>
        <v/>
      </c>
    </row>
    <row r="2483" spans="2:21" x14ac:dyDescent="0.2">
      <c r="B2483" s="1" t="str">
        <f>IF(Tablas!B2481="","",Tablas!B2481)</f>
        <v/>
      </c>
      <c r="C2483" s="1" t="str">
        <f>IF(Tablas!C2481="","",Tablas!C2481)</f>
        <v/>
      </c>
      <c r="D2483" s="1" t="str">
        <f>IF(Tablas!D2481="","",Tablas!D2481)</f>
        <v/>
      </c>
      <c r="E2483" s="1" t="str">
        <f>IF(Tablas!E2481="","",Tablas!E2481)</f>
        <v/>
      </c>
      <c r="F2483" s="1" t="str">
        <f>IF(Tablas!F2481="","",Tablas!F2481)</f>
        <v/>
      </c>
      <c r="G2483" s="1" t="str">
        <f>IF(Tablas!I2481="","",Tablas!I2481)</f>
        <v/>
      </c>
      <c r="H2483" s="1" t="s">
        <v>911</v>
      </c>
      <c r="I2483" s="39" t="str">
        <f>IF($B2483="","",-SUMIFS(Tabla7[Cantidad],Tabla7[Código del producto],$B2483,Tabla7[Tipo de movimiento],"SALIDA",Tabla7[Mes],I$5))</f>
        <v/>
      </c>
      <c r="J2483" s="39" t="str">
        <f>IF($B2483="","",-SUMIFS(Tabla7[Cantidad],Tabla7[Código del producto],$B2483,Tabla7[Tipo de movimiento],"SALIDA",Tabla7[Mes],J$5))</f>
        <v/>
      </c>
      <c r="K2483" s="39" t="str">
        <f>IF($B2483="","",-SUMIFS(Tabla7[Cantidad],Tabla7[Código del producto],$B2483,Tabla7[Tipo de movimiento],"SALIDA",Tabla7[Mes],K$5))</f>
        <v/>
      </c>
      <c r="L2483" s="39" t="str">
        <f>IF($B2483="","",-SUMIFS(Tabla7[Cantidad],Tabla7[Código del producto],$B2483,Tabla7[Tipo de movimiento],"SALIDA",Tabla7[Mes],L$5))</f>
        <v/>
      </c>
      <c r="M2483" s="39" t="str">
        <f>IF($B2483="","",-SUMIFS(Tabla7[Cantidad],Tabla7[Código del producto],$B2483,Tabla7[Tipo de movimiento],"SALIDA",Tabla7[Mes],M$5))</f>
        <v/>
      </c>
      <c r="N2483" s="39" t="str">
        <f>IF($B2483="","",-SUMIFS(Tabla7[Cantidad],Tabla7[Código del producto],$B2483,Tabla7[Tipo de movimiento],"SALIDA",Tabla7[Mes],N$5))</f>
        <v/>
      </c>
      <c r="O2483" s="39" t="str">
        <f>IF($B2483="","",-SUMIFS(Tabla7[Cantidad],Tabla7[Código del producto],$B2483,Tabla7[Tipo de movimiento],"SALIDA",Tabla7[Mes],O$5))</f>
        <v/>
      </c>
      <c r="P2483" s="39" t="str">
        <f>IF($B2483="","",-SUMIFS(Tabla7[Cantidad],Tabla7[Código del producto],$B2483,Tabla7[Tipo de movimiento],"SALIDA",Tabla7[Mes],P$5))</f>
        <v/>
      </c>
      <c r="Q2483" s="39" t="str">
        <f t="shared" si="114"/>
        <v/>
      </c>
      <c r="R2483" s="51" t="str">
        <f>IF($B2483="","",IFERROR(VLOOKUP($B2483,'ABC rotación'!$C:$G,5,0),"C"))</f>
        <v/>
      </c>
      <c r="S2483" s="41" t="str">
        <f t="shared" si="115"/>
        <v/>
      </c>
      <c r="T2483" s="40" t="str">
        <f t="shared" si="116"/>
        <v/>
      </c>
      <c r="U2483" s="23" t="str">
        <f>IF($B2483="","",VLOOKUP($T2483,Tablas!$X$14:$Y$17,2,1))</f>
        <v/>
      </c>
    </row>
    <row r="2484" spans="2:21" x14ac:dyDescent="0.2">
      <c r="B2484" s="1" t="str">
        <f>IF(Tablas!B2482="","",Tablas!B2482)</f>
        <v/>
      </c>
      <c r="C2484" s="1" t="str">
        <f>IF(Tablas!C2482="","",Tablas!C2482)</f>
        <v/>
      </c>
      <c r="D2484" s="1" t="str">
        <f>IF(Tablas!D2482="","",Tablas!D2482)</f>
        <v/>
      </c>
      <c r="E2484" s="1" t="str">
        <f>IF(Tablas!E2482="","",Tablas!E2482)</f>
        <v/>
      </c>
      <c r="F2484" s="1" t="str">
        <f>IF(Tablas!F2482="","",Tablas!F2482)</f>
        <v/>
      </c>
      <c r="G2484" s="1" t="str">
        <f>IF(Tablas!I2482="","",Tablas!I2482)</f>
        <v/>
      </c>
      <c r="H2484" s="1" t="s">
        <v>911</v>
      </c>
      <c r="I2484" s="39" t="str">
        <f>IF($B2484="","",-SUMIFS(Tabla7[Cantidad],Tabla7[Código del producto],$B2484,Tabla7[Tipo de movimiento],"SALIDA",Tabla7[Mes],I$5))</f>
        <v/>
      </c>
      <c r="J2484" s="39" t="str">
        <f>IF($B2484="","",-SUMIFS(Tabla7[Cantidad],Tabla7[Código del producto],$B2484,Tabla7[Tipo de movimiento],"SALIDA",Tabla7[Mes],J$5))</f>
        <v/>
      </c>
      <c r="K2484" s="39" t="str">
        <f>IF($B2484="","",-SUMIFS(Tabla7[Cantidad],Tabla7[Código del producto],$B2484,Tabla7[Tipo de movimiento],"SALIDA",Tabla7[Mes],K$5))</f>
        <v/>
      </c>
      <c r="L2484" s="39" t="str">
        <f>IF($B2484="","",-SUMIFS(Tabla7[Cantidad],Tabla7[Código del producto],$B2484,Tabla7[Tipo de movimiento],"SALIDA",Tabla7[Mes],L$5))</f>
        <v/>
      </c>
      <c r="M2484" s="39" t="str">
        <f>IF($B2484="","",-SUMIFS(Tabla7[Cantidad],Tabla7[Código del producto],$B2484,Tabla7[Tipo de movimiento],"SALIDA",Tabla7[Mes],M$5))</f>
        <v/>
      </c>
      <c r="N2484" s="39" t="str">
        <f>IF($B2484="","",-SUMIFS(Tabla7[Cantidad],Tabla7[Código del producto],$B2484,Tabla7[Tipo de movimiento],"SALIDA",Tabla7[Mes],N$5))</f>
        <v/>
      </c>
      <c r="O2484" s="39" t="str">
        <f>IF($B2484="","",-SUMIFS(Tabla7[Cantidad],Tabla7[Código del producto],$B2484,Tabla7[Tipo de movimiento],"SALIDA",Tabla7[Mes],O$5))</f>
        <v/>
      </c>
      <c r="P2484" s="39" t="str">
        <f>IF($B2484="","",-SUMIFS(Tabla7[Cantidad],Tabla7[Código del producto],$B2484,Tabla7[Tipo de movimiento],"SALIDA",Tabla7[Mes],P$5))</f>
        <v/>
      </c>
      <c r="Q2484" s="39" t="str">
        <f t="shared" si="114"/>
        <v/>
      </c>
      <c r="R2484" s="51" t="str">
        <f>IF($B2484="","",IFERROR(VLOOKUP($B2484,'ABC rotación'!$C:$G,5,0),"C"))</f>
        <v/>
      </c>
      <c r="S2484" s="41" t="str">
        <f t="shared" si="115"/>
        <v/>
      </c>
      <c r="T2484" s="40" t="str">
        <f t="shared" si="116"/>
        <v/>
      </c>
      <c r="U2484" s="23" t="str">
        <f>IF($B2484="","",VLOOKUP($T2484,Tablas!$X$14:$Y$17,2,1))</f>
        <v/>
      </c>
    </row>
    <row r="2485" spans="2:21" x14ac:dyDescent="0.2">
      <c r="B2485" s="1" t="str">
        <f>IF(Tablas!B2483="","",Tablas!B2483)</f>
        <v/>
      </c>
      <c r="C2485" s="1" t="str">
        <f>IF(Tablas!C2483="","",Tablas!C2483)</f>
        <v/>
      </c>
      <c r="D2485" s="1" t="str">
        <f>IF(Tablas!D2483="","",Tablas!D2483)</f>
        <v/>
      </c>
      <c r="E2485" s="1" t="str">
        <f>IF(Tablas!E2483="","",Tablas!E2483)</f>
        <v/>
      </c>
      <c r="F2485" s="1" t="str">
        <f>IF(Tablas!F2483="","",Tablas!F2483)</f>
        <v/>
      </c>
      <c r="G2485" s="1" t="str">
        <f>IF(Tablas!I2483="","",Tablas!I2483)</f>
        <v/>
      </c>
      <c r="H2485" s="1" t="s">
        <v>911</v>
      </c>
      <c r="I2485" s="39" t="str">
        <f>IF($B2485="","",-SUMIFS(Tabla7[Cantidad],Tabla7[Código del producto],$B2485,Tabla7[Tipo de movimiento],"SALIDA",Tabla7[Mes],I$5))</f>
        <v/>
      </c>
      <c r="J2485" s="39" t="str">
        <f>IF($B2485="","",-SUMIFS(Tabla7[Cantidad],Tabla7[Código del producto],$B2485,Tabla7[Tipo de movimiento],"SALIDA",Tabla7[Mes],J$5))</f>
        <v/>
      </c>
      <c r="K2485" s="39" t="str">
        <f>IF($B2485="","",-SUMIFS(Tabla7[Cantidad],Tabla7[Código del producto],$B2485,Tabla7[Tipo de movimiento],"SALIDA",Tabla7[Mes],K$5))</f>
        <v/>
      </c>
      <c r="L2485" s="39" t="str">
        <f>IF($B2485="","",-SUMIFS(Tabla7[Cantidad],Tabla7[Código del producto],$B2485,Tabla7[Tipo de movimiento],"SALIDA",Tabla7[Mes],L$5))</f>
        <v/>
      </c>
      <c r="M2485" s="39" t="str">
        <f>IF($B2485="","",-SUMIFS(Tabla7[Cantidad],Tabla7[Código del producto],$B2485,Tabla7[Tipo de movimiento],"SALIDA",Tabla7[Mes],M$5))</f>
        <v/>
      </c>
      <c r="N2485" s="39" t="str">
        <f>IF($B2485="","",-SUMIFS(Tabla7[Cantidad],Tabla7[Código del producto],$B2485,Tabla7[Tipo de movimiento],"SALIDA",Tabla7[Mes],N$5))</f>
        <v/>
      </c>
      <c r="O2485" s="39" t="str">
        <f>IF($B2485="","",-SUMIFS(Tabla7[Cantidad],Tabla7[Código del producto],$B2485,Tabla7[Tipo de movimiento],"SALIDA",Tabla7[Mes],O$5))</f>
        <v/>
      </c>
      <c r="P2485" s="39" t="str">
        <f>IF($B2485="","",-SUMIFS(Tabla7[Cantidad],Tabla7[Código del producto],$B2485,Tabla7[Tipo de movimiento],"SALIDA",Tabla7[Mes],P$5))</f>
        <v/>
      </c>
      <c r="Q2485" s="39" t="str">
        <f t="shared" si="114"/>
        <v/>
      </c>
      <c r="R2485" s="51" t="str">
        <f>IF($B2485="","",IFERROR(VLOOKUP($B2485,'ABC rotación'!$C:$G,5,0),"C"))</f>
        <v/>
      </c>
      <c r="S2485" s="41" t="str">
        <f t="shared" si="115"/>
        <v/>
      </c>
      <c r="T2485" s="40" t="str">
        <f t="shared" si="116"/>
        <v/>
      </c>
      <c r="U2485" s="23" t="str">
        <f>IF($B2485="","",VLOOKUP($T2485,Tablas!$X$14:$Y$17,2,1))</f>
        <v/>
      </c>
    </row>
    <row r="2486" spans="2:21" x14ac:dyDescent="0.2">
      <c r="B2486" s="1" t="str">
        <f>IF(Tablas!B2484="","",Tablas!B2484)</f>
        <v/>
      </c>
      <c r="C2486" s="1" t="str">
        <f>IF(Tablas!C2484="","",Tablas!C2484)</f>
        <v/>
      </c>
      <c r="D2486" s="1" t="str">
        <f>IF(Tablas!D2484="","",Tablas!D2484)</f>
        <v/>
      </c>
      <c r="E2486" s="1" t="str">
        <f>IF(Tablas!E2484="","",Tablas!E2484)</f>
        <v/>
      </c>
      <c r="F2486" s="1" t="str">
        <f>IF(Tablas!F2484="","",Tablas!F2484)</f>
        <v/>
      </c>
      <c r="G2486" s="1" t="str">
        <f>IF(Tablas!I2484="","",Tablas!I2484)</f>
        <v/>
      </c>
      <c r="H2486" s="1" t="s">
        <v>911</v>
      </c>
      <c r="I2486" s="39" t="str">
        <f>IF($B2486="","",-SUMIFS(Tabla7[Cantidad],Tabla7[Código del producto],$B2486,Tabla7[Tipo de movimiento],"SALIDA",Tabla7[Mes],I$5))</f>
        <v/>
      </c>
      <c r="J2486" s="39" t="str">
        <f>IF($B2486="","",-SUMIFS(Tabla7[Cantidad],Tabla7[Código del producto],$B2486,Tabla7[Tipo de movimiento],"SALIDA",Tabla7[Mes],J$5))</f>
        <v/>
      </c>
      <c r="K2486" s="39" t="str">
        <f>IF($B2486="","",-SUMIFS(Tabla7[Cantidad],Tabla7[Código del producto],$B2486,Tabla7[Tipo de movimiento],"SALIDA",Tabla7[Mes],K$5))</f>
        <v/>
      </c>
      <c r="L2486" s="39" t="str">
        <f>IF($B2486="","",-SUMIFS(Tabla7[Cantidad],Tabla7[Código del producto],$B2486,Tabla7[Tipo de movimiento],"SALIDA",Tabla7[Mes],L$5))</f>
        <v/>
      </c>
      <c r="M2486" s="39" t="str">
        <f>IF($B2486="","",-SUMIFS(Tabla7[Cantidad],Tabla7[Código del producto],$B2486,Tabla7[Tipo de movimiento],"SALIDA",Tabla7[Mes],M$5))</f>
        <v/>
      </c>
      <c r="N2486" s="39" t="str">
        <f>IF($B2486="","",-SUMIFS(Tabla7[Cantidad],Tabla7[Código del producto],$B2486,Tabla7[Tipo de movimiento],"SALIDA",Tabla7[Mes],N$5))</f>
        <v/>
      </c>
      <c r="O2486" s="39" t="str">
        <f>IF($B2486="","",-SUMIFS(Tabla7[Cantidad],Tabla7[Código del producto],$B2486,Tabla7[Tipo de movimiento],"SALIDA",Tabla7[Mes],O$5))</f>
        <v/>
      </c>
      <c r="P2486" s="39" t="str">
        <f>IF($B2486="","",-SUMIFS(Tabla7[Cantidad],Tabla7[Código del producto],$B2486,Tabla7[Tipo de movimiento],"SALIDA",Tabla7[Mes],P$5))</f>
        <v/>
      </c>
      <c r="Q2486" s="39" t="str">
        <f t="shared" si="114"/>
        <v/>
      </c>
      <c r="R2486" s="51" t="str">
        <f>IF($B2486="","",IFERROR(VLOOKUP($B2486,'ABC rotación'!$C:$G,5,0),"C"))</f>
        <v/>
      </c>
      <c r="S2486" s="41" t="str">
        <f t="shared" si="115"/>
        <v/>
      </c>
      <c r="T2486" s="40" t="str">
        <f t="shared" si="116"/>
        <v/>
      </c>
      <c r="U2486" s="23" t="str">
        <f>IF($B2486="","",VLOOKUP($T2486,Tablas!$X$14:$Y$17,2,1))</f>
        <v/>
      </c>
    </row>
    <row r="2487" spans="2:21" x14ac:dyDescent="0.2">
      <c r="B2487" s="1" t="str">
        <f>IF(Tablas!B2485="","",Tablas!B2485)</f>
        <v/>
      </c>
      <c r="C2487" s="1" t="str">
        <f>IF(Tablas!C2485="","",Tablas!C2485)</f>
        <v/>
      </c>
      <c r="D2487" s="1" t="str">
        <f>IF(Tablas!D2485="","",Tablas!D2485)</f>
        <v/>
      </c>
      <c r="E2487" s="1" t="str">
        <f>IF(Tablas!E2485="","",Tablas!E2485)</f>
        <v/>
      </c>
      <c r="F2487" s="1" t="str">
        <f>IF(Tablas!F2485="","",Tablas!F2485)</f>
        <v/>
      </c>
      <c r="G2487" s="1" t="str">
        <f>IF(Tablas!I2485="","",Tablas!I2485)</f>
        <v/>
      </c>
      <c r="H2487" s="1" t="s">
        <v>911</v>
      </c>
      <c r="I2487" s="39" t="str">
        <f>IF($B2487="","",-SUMIFS(Tabla7[Cantidad],Tabla7[Código del producto],$B2487,Tabla7[Tipo de movimiento],"SALIDA",Tabla7[Mes],I$5))</f>
        <v/>
      </c>
      <c r="J2487" s="39" t="str">
        <f>IF($B2487="","",-SUMIFS(Tabla7[Cantidad],Tabla7[Código del producto],$B2487,Tabla7[Tipo de movimiento],"SALIDA",Tabla7[Mes],J$5))</f>
        <v/>
      </c>
      <c r="K2487" s="39" t="str">
        <f>IF($B2487="","",-SUMIFS(Tabla7[Cantidad],Tabla7[Código del producto],$B2487,Tabla7[Tipo de movimiento],"SALIDA",Tabla7[Mes],K$5))</f>
        <v/>
      </c>
      <c r="L2487" s="39" t="str">
        <f>IF($B2487="","",-SUMIFS(Tabla7[Cantidad],Tabla7[Código del producto],$B2487,Tabla7[Tipo de movimiento],"SALIDA",Tabla7[Mes],L$5))</f>
        <v/>
      </c>
      <c r="M2487" s="39" t="str">
        <f>IF($B2487="","",-SUMIFS(Tabla7[Cantidad],Tabla7[Código del producto],$B2487,Tabla7[Tipo de movimiento],"SALIDA",Tabla7[Mes],M$5))</f>
        <v/>
      </c>
      <c r="N2487" s="39" t="str">
        <f>IF($B2487="","",-SUMIFS(Tabla7[Cantidad],Tabla7[Código del producto],$B2487,Tabla7[Tipo de movimiento],"SALIDA",Tabla7[Mes],N$5))</f>
        <v/>
      </c>
      <c r="O2487" s="39" t="str">
        <f>IF($B2487="","",-SUMIFS(Tabla7[Cantidad],Tabla7[Código del producto],$B2487,Tabla7[Tipo de movimiento],"SALIDA",Tabla7[Mes],O$5))</f>
        <v/>
      </c>
      <c r="P2487" s="39" t="str">
        <f>IF($B2487="","",-SUMIFS(Tabla7[Cantidad],Tabla7[Código del producto],$B2487,Tabla7[Tipo de movimiento],"SALIDA",Tabla7[Mes],P$5))</f>
        <v/>
      </c>
      <c r="Q2487" s="39" t="str">
        <f t="shared" si="114"/>
        <v/>
      </c>
      <c r="R2487" s="51" t="str">
        <f>IF($B2487="","",IFERROR(VLOOKUP($B2487,'ABC rotación'!$C:$G,5,0),"C"))</f>
        <v/>
      </c>
      <c r="S2487" s="41" t="str">
        <f t="shared" si="115"/>
        <v/>
      </c>
      <c r="T2487" s="40" t="str">
        <f t="shared" si="116"/>
        <v/>
      </c>
      <c r="U2487" s="23" t="str">
        <f>IF($B2487="","",VLOOKUP($T2487,Tablas!$X$14:$Y$17,2,1))</f>
        <v/>
      </c>
    </row>
    <row r="2488" spans="2:21" x14ac:dyDescent="0.2">
      <c r="B2488" s="1" t="str">
        <f>IF(Tablas!B2486="","",Tablas!B2486)</f>
        <v/>
      </c>
      <c r="C2488" s="1" t="str">
        <f>IF(Tablas!C2486="","",Tablas!C2486)</f>
        <v/>
      </c>
      <c r="D2488" s="1" t="str">
        <f>IF(Tablas!D2486="","",Tablas!D2486)</f>
        <v/>
      </c>
      <c r="E2488" s="1" t="str">
        <f>IF(Tablas!E2486="","",Tablas!E2486)</f>
        <v/>
      </c>
      <c r="F2488" s="1" t="str">
        <f>IF(Tablas!F2486="","",Tablas!F2486)</f>
        <v/>
      </c>
      <c r="G2488" s="1" t="str">
        <f>IF(Tablas!I2486="","",Tablas!I2486)</f>
        <v/>
      </c>
      <c r="H2488" s="1" t="s">
        <v>911</v>
      </c>
      <c r="I2488" s="39" t="str">
        <f>IF($B2488="","",-SUMIFS(Tabla7[Cantidad],Tabla7[Código del producto],$B2488,Tabla7[Tipo de movimiento],"SALIDA",Tabla7[Mes],I$5))</f>
        <v/>
      </c>
      <c r="J2488" s="39" t="str">
        <f>IF($B2488="","",-SUMIFS(Tabla7[Cantidad],Tabla7[Código del producto],$B2488,Tabla7[Tipo de movimiento],"SALIDA",Tabla7[Mes],J$5))</f>
        <v/>
      </c>
      <c r="K2488" s="39" t="str">
        <f>IF($B2488="","",-SUMIFS(Tabla7[Cantidad],Tabla7[Código del producto],$B2488,Tabla7[Tipo de movimiento],"SALIDA",Tabla7[Mes],K$5))</f>
        <v/>
      </c>
      <c r="L2488" s="39" t="str">
        <f>IF($B2488="","",-SUMIFS(Tabla7[Cantidad],Tabla7[Código del producto],$B2488,Tabla7[Tipo de movimiento],"SALIDA",Tabla7[Mes],L$5))</f>
        <v/>
      </c>
      <c r="M2488" s="39" t="str">
        <f>IF($B2488="","",-SUMIFS(Tabla7[Cantidad],Tabla7[Código del producto],$B2488,Tabla7[Tipo de movimiento],"SALIDA",Tabla7[Mes],M$5))</f>
        <v/>
      </c>
      <c r="N2488" s="39" t="str">
        <f>IF($B2488="","",-SUMIFS(Tabla7[Cantidad],Tabla7[Código del producto],$B2488,Tabla7[Tipo de movimiento],"SALIDA",Tabla7[Mes],N$5))</f>
        <v/>
      </c>
      <c r="O2488" s="39" t="str">
        <f>IF($B2488="","",-SUMIFS(Tabla7[Cantidad],Tabla7[Código del producto],$B2488,Tabla7[Tipo de movimiento],"SALIDA",Tabla7[Mes],O$5))</f>
        <v/>
      </c>
      <c r="P2488" s="39" t="str">
        <f>IF($B2488="","",-SUMIFS(Tabla7[Cantidad],Tabla7[Código del producto],$B2488,Tabla7[Tipo de movimiento],"SALIDA",Tabla7[Mes],P$5))</f>
        <v/>
      </c>
      <c r="Q2488" s="39" t="str">
        <f t="shared" si="114"/>
        <v/>
      </c>
      <c r="R2488" s="51" t="str">
        <f>IF($B2488="","",IFERROR(VLOOKUP($B2488,'ABC rotación'!$C:$G,5,0),"C"))</f>
        <v/>
      </c>
      <c r="S2488" s="41" t="str">
        <f t="shared" si="115"/>
        <v/>
      </c>
      <c r="T2488" s="40" t="str">
        <f t="shared" si="116"/>
        <v/>
      </c>
      <c r="U2488" s="23" t="str">
        <f>IF($B2488="","",VLOOKUP($T2488,Tablas!$X$14:$Y$17,2,1))</f>
        <v/>
      </c>
    </row>
    <row r="2489" spans="2:21" x14ac:dyDescent="0.2">
      <c r="B2489" s="1" t="str">
        <f>IF(Tablas!B2487="","",Tablas!B2487)</f>
        <v/>
      </c>
      <c r="C2489" s="1" t="str">
        <f>IF(Tablas!C2487="","",Tablas!C2487)</f>
        <v/>
      </c>
      <c r="D2489" s="1" t="str">
        <f>IF(Tablas!D2487="","",Tablas!D2487)</f>
        <v/>
      </c>
      <c r="E2489" s="1" t="str">
        <f>IF(Tablas!E2487="","",Tablas!E2487)</f>
        <v/>
      </c>
      <c r="F2489" s="1" t="str">
        <f>IF(Tablas!F2487="","",Tablas!F2487)</f>
        <v/>
      </c>
      <c r="G2489" s="1" t="str">
        <f>IF(Tablas!I2487="","",Tablas!I2487)</f>
        <v/>
      </c>
      <c r="H2489" s="1" t="s">
        <v>911</v>
      </c>
      <c r="I2489" s="39" t="str">
        <f>IF($B2489="","",-SUMIFS(Tabla7[Cantidad],Tabla7[Código del producto],$B2489,Tabla7[Tipo de movimiento],"SALIDA",Tabla7[Mes],I$5))</f>
        <v/>
      </c>
      <c r="J2489" s="39" t="str">
        <f>IF($B2489="","",-SUMIFS(Tabla7[Cantidad],Tabla7[Código del producto],$B2489,Tabla7[Tipo de movimiento],"SALIDA",Tabla7[Mes],J$5))</f>
        <v/>
      </c>
      <c r="K2489" s="39" t="str">
        <f>IF($B2489="","",-SUMIFS(Tabla7[Cantidad],Tabla7[Código del producto],$B2489,Tabla7[Tipo de movimiento],"SALIDA",Tabla7[Mes],K$5))</f>
        <v/>
      </c>
      <c r="L2489" s="39" t="str">
        <f>IF($B2489="","",-SUMIFS(Tabla7[Cantidad],Tabla7[Código del producto],$B2489,Tabla7[Tipo de movimiento],"SALIDA",Tabla7[Mes],L$5))</f>
        <v/>
      </c>
      <c r="M2489" s="39" t="str">
        <f>IF($B2489="","",-SUMIFS(Tabla7[Cantidad],Tabla7[Código del producto],$B2489,Tabla7[Tipo de movimiento],"SALIDA",Tabla7[Mes],M$5))</f>
        <v/>
      </c>
      <c r="N2489" s="39" t="str">
        <f>IF($B2489="","",-SUMIFS(Tabla7[Cantidad],Tabla7[Código del producto],$B2489,Tabla7[Tipo de movimiento],"SALIDA",Tabla7[Mes],N$5))</f>
        <v/>
      </c>
      <c r="O2489" s="39" t="str">
        <f>IF($B2489="","",-SUMIFS(Tabla7[Cantidad],Tabla7[Código del producto],$B2489,Tabla7[Tipo de movimiento],"SALIDA",Tabla7[Mes],O$5))</f>
        <v/>
      </c>
      <c r="P2489" s="39" t="str">
        <f>IF($B2489="","",-SUMIFS(Tabla7[Cantidad],Tabla7[Código del producto],$B2489,Tabla7[Tipo de movimiento],"SALIDA",Tabla7[Mes],P$5))</f>
        <v/>
      </c>
      <c r="Q2489" s="39" t="str">
        <f t="shared" si="114"/>
        <v/>
      </c>
      <c r="R2489" s="51" t="str">
        <f>IF($B2489="","",IFERROR(VLOOKUP($B2489,'ABC rotación'!$C:$G,5,0),"C"))</f>
        <v/>
      </c>
      <c r="S2489" s="41" t="str">
        <f t="shared" si="115"/>
        <v/>
      </c>
      <c r="T2489" s="40" t="str">
        <f t="shared" si="116"/>
        <v/>
      </c>
      <c r="U2489" s="23" t="str">
        <f>IF($B2489="","",VLOOKUP($T2489,Tablas!$X$14:$Y$17,2,1))</f>
        <v/>
      </c>
    </row>
    <row r="2490" spans="2:21" x14ac:dyDescent="0.2">
      <c r="B2490" s="1" t="str">
        <f>IF(Tablas!B2488="","",Tablas!B2488)</f>
        <v/>
      </c>
      <c r="C2490" s="1" t="str">
        <f>IF(Tablas!C2488="","",Tablas!C2488)</f>
        <v/>
      </c>
      <c r="D2490" s="1" t="str">
        <f>IF(Tablas!D2488="","",Tablas!D2488)</f>
        <v/>
      </c>
      <c r="E2490" s="1" t="str">
        <f>IF(Tablas!E2488="","",Tablas!E2488)</f>
        <v/>
      </c>
      <c r="F2490" s="1" t="str">
        <f>IF(Tablas!F2488="","",Tablas!F2488)</f>
        <v/>
      </c>
      <c r="G2490" s="1" t="str">
        <f>IF(Tablas!I2488="","",Tablas!I2488)</f>
        <v/>
      </c>
      <c r="H2490" s="1" t="s">
        <v>911</v>
      </c>
      <c r="I2490" s="39" t="str">
        <f>IF($B2490="","",-SUMIFS(Tabla7[Cantidad],Tabla7[Código del producto],$B2490,Tabla7[Tipo de movimiento],"SALIDA",Tabla7[Mes],I$5))</f>
        <v/>
      </c>
      <c r="J2490" s="39" t="str">
        <f>IF($B2490="","",-SUMIFS(Tabla7[Cantidad],Tabla7[Código del producto],$B2490,Tabla7[Tipo de movimiento],"SALIDA",Tabla7[Mes],J$5))</f>
        <v/>
      </c>
      <c r="K2490" s="39" t="str">
        <f>IF($B2490="","",-SUMIFS(Tabla7[Cantidad],Tabla7[Código del producto],$B2490,Tabla7[Tipo de movimiento],"SALIDA",Tabla7[Mes],K$5))</f>
        <v/>
      </c>
      <c r="L2490" s="39" t="str">
        <f>IF($B2490="","",-SUMIFS(Tabla7[Cantidad],Tabla7[Código del producto],$B2490,Tabla7[Tipo de movimiento],"SALIDA",Tabla7[Mes],L$5))</f>
        <v/>
      </c>
      <c r="M2490" s="39" t="str">
        <f>IF($B2490="","",-SUMIFS(Tabla7[Cantidad],Tabla7[Código del producto],$B2490,Tabla7[Tipo de movimiento],"SALIDA",Tabla7[Mes],M$5))</f>
        <v/>
      </c>
      <c r="N2490" s="39" t="str">
        <f>IF($B2490="","",-SUMIFS(Tabla7[Cantidad],Tabla7[Código del producto],$B2490,Tabla7[Tipo de movimiento],"SALIDA",Tabla7[Mes],N$5))</f>
        <v/>
      </c>
      <c r="O2490" s="39" t="str">
        <f>IF($B2490="","",-SUMIFS(Tabla7[Cantidad],Tabla7[Código del producto],$B2490,Tabla7[Tipo de movimiento],"SALIDA",Tabla7[Mes],O$5))</f>
        <v/>
      </c>
      <c r="P2490" s="39" t="str">
        <f>IF($B2490="","",-SUMIFS(Tabla7[Cantidad],Tabla7[Código del producto],$B2490,Tabla7[Tipo de movimiento],"SALIDA",Tabla7[Mes],P$5))</f>
        <v/>
      </c>
      <c r="Q2490" s="39" t="str">
        <f t="shared" si="114"/>
        <v/>
      </c>
      <c r="R2490" s="51" t="str">
        <f>IF($B2490="","",IFERROR(VLOOKUP($B2490,'ABC rotación'!$C:$G,5,0),"C"))</f>
        <v/>
      </c>
      <c r="S2490" s="41" t="str">
        <f t="shared" si="115"/>
        <v/>
      </c>
      <c r="T2490" s="40" t="str">
        <f t="shared" si="116"/>
        <v/>
      </c>
      <c r="U2490" s="23" t="str">
        <f>IF($B2490="","",VLOOKUP($T2490,Tablas!$X$14:$Y$17,2,1))</f>
        <v/>
      </c>
    </row>
    <row r="2491" spans="2:21" x14ac:dyDescent="0.2">
      <c r="B2491" s="1" t="str">
        <f>IF(Tablas!B2489="","",Tablas!B2489)</f>
        <v/>
      </c>
      <c r="C2491" s="1" t="str">
        <f>IF(Tablas!C2489="","",Tablas!C2489)</f>
        <v/>
      </c>
      <c r="D2491" s="1" t="str">
        <f>IF(Tablas!D2489="","",Tablas!D2489)</f>
        <v/>
      </c>
      <c r="E2491" s="1" t="str">
        <f>IF(Tablas!E2489="","",Tablas!E2489)</f>
        <v/>
      </c>
      <c r="F2491" s="1" t="str">
        <f>IF(Tablas!F2489="","",Tablas!F2489)</f>
        <v/>
      </c>
      <c r="G2491" s="1" t="str">
        <f>IF(Tablas!I2489="","",Tablas!I2489)</f>
        <v/>
      </c>
      <c r="H2491" s="1" t="s">
        <v>911</v>
      </c>
      <c r="I2491" s="39" t="str">
        <f>IF($B2491="","",-SUMIFS(Tabla7[Cantidad],Tabla7[Código del producto],$B2491,Tabla7[Tipo de movimiento],"SALIDA",Tabla7[Mes],I$5))</f>
        <v/>
      </c>
      <c r="J2491" s="39" t="str">
        <f>IF($B2491="","",-SUMIFS(Tabla7[Cantidad],Tabla7[Código del producto],$B2491,Tabla7[Tipo de movimiento],"SALIDA",Tabla7[Mes],J$5))</f>
        <v/>
      </c>
      <c r="K2491" s="39" t="str">
        <f>IF($B2491="","",-SUMIFS(Tabla7[Cantidad],Tabla7[Código del producto],$B2491,Tabla7[Tipo de movimiento],"SALIDA",Tabla7[Mes],K$5))</f>
        <v/>
      </c>
      <c r="L2491" s="39" t="str">
        <f>IF($B2491="","",-SUMIFS(Tabla7[Cantidad],Tabla7[Código del producto],$B2491,Tabla7[Tipo de movimiento],"SALIDA",Tabla7[Mes],L$5))</f>
        <v/>
      </c>
      <c r="M2491" s="39" t="str">
        <f>IF($B2491="","",-SUMIFS(Tabla7[Cantidad],Tabla7[Código del producto],$B2491,Tabla7[Tipo de movimiento],"SALIDA",Tabla7[Mes],M$5))</f>
        <v/>
      </c>
      <c r="N2491" s="39" t="str">
        <f>IF($B2491="","",-SUMIFS(Tabla7[Cantidad],Tabla7[Código del producto],$B2491,Tabla7[Tipo de movimiento],"SALIDA",Tabla7[Mes],N$5))</f>
        <v/>
      </c>
      <c r="O2491" s="39" t="str">
        <f>IF($B2491="","",-SUMIFS(Tabla7[Cantidad],Tabla7[Código del producto],$B2491,Tabla7[Tipo de movimiento],"SALIDA",Tabla7[Mes],O$5))</f>
        <v/>
      </c>
      <c r="P2491" s="39" t="str">
        <f>IF($B2491="","",-SUMIFS(Tabla7[Cantidad],Tabla7[Código del producto],$B2491,Tabla7[Tipo de movimiento],"SALIDA",Tabla7[Mes],P$5))</f>
        <v/>
      </c>
      <c r="Q2491" s="39" t="str">
        <f t="shared" si="114"/>
        <v/>
      </c>
      <c r="R2491" s="51" t="str">
        <f>IF($B2491="","",IFERROR(VLOOKUP($B2491,'ABC rotación'!$C:$G,5,0),"C"))</f>
        <v/>
      </c>
      <c r="S2491" s="41" t="str">
        <f t="shared" si="115"/>
        <v/>
      </c>
      <c r="T2491" s="40" t="str">
        <f t="shared" si="116"/>
        <v/>
      </c>
      <c r="U2491" s="23" t="str">
        <f>IF($B2491="","",VLOOKUP($T2491,Tablas!$X$14:$Y$17,2,1))</f>
        <v/>
      </c>
    </row>
    <row r="2492" spans="2:21" x14ac:dyDescent="0.2">
      <c r="B2492" s="1" t="str">
        <f>IF(Tablas!B2490="","",Tablas!B2490)</f>
        <v/>
      </c>
      <c r="C2492" s="1" t="str">
        <f>IF(Tablas!C2490="","",Tablas!C2490)</f>
        <v/>
      </c>
      <c r="D2492" s="1" t="str">
        <f>IF(Tablas!D2490="","",Tablas!D2490)</f>
        <v/>
      </c>
      <c r="E2492" s="1" t="str">
        <f>IF(Tablas!E2490="","",Tablas!E2490)</f>
        <v/>
      </c>
      <c r="F2492" s="1" t="str">
        <f>IF(Tablas!F2490="","",Tablas!F2490)</f>
        <v/>
      </c>
      <c r="G2492" s="1" t="str">
        <f>IF(Tablas!I2490="","",Tablas!I2490)</f>
        <v/>
      </c>
      <c r="H2492" s="1" t="s">
        <v>911</v>
      </c>
      <c r="I2492" s="39" t="str">
        <f>IF($B2492="","",-SUMIFS(Tabla7[Cantidad],Tabla7[Código del producto],$B2492,Tabla7[Tipo de movimiento],"SALIDA",Tabla7[Mes],I$5))</f>
        <v/>
      </c>
      <c r="J2492" s="39" t="str">
        <f>IF($B2492="","",-SUMIFS(Tabla7[Cantidad],Tabla7[Código del producto],$B2492,Tabla7[Tipo de movimiento],"SALIDA",Tabla7[Mes],J$5))</f>
        <v/>
      </c>
      <c r="K2492" s="39" t="str">
        <f>IF($B2492="","",-SUMIFS(Tabla7[Cantidad],Tabla7[Código del producto],$B2492,Tabla7[Tipo de movimiento],"SALIDA",Tabla7[Mes],K$5))</f>
        <v/>
      </c>
      <c r="L2492" s="39" t="str">
        <f>IF($B2492="","",-SUMIFS(Tabla7[Cantidad],Tabla7[Código del producto],$B2492,Tabla7[Tipo de movimiento],"SALIDA",Tabla7[Mes],L$5))</f>
        <v/>
      </c>
      <c r="M2492" s="39" t="str">
        <f>IF($B2492="","",-SUMIFS(Tabla7[Cantidad],Tabla7[Código del producto],$B2492,Tabla7[Tipo de movimiento],"SALIDA",Tabla7[Mes],M$5))</f>
        <v/>
      </c>
      <c r="N2492" s="39" t="str">
        <f>IF($B2492="","",-SUMIFS(Tabla7[Cantidad],Tabla7[Código del producto],$B2492,Tabla7[Tipo de movimiento],"SALIDA",Tabla7[Mes],N$5))</f>
        <v/>
      </c>
      <c r="O2492" s="39" t="str">
        <f>IF($B2492="","",-SUMIFS(Tabla7[Cantidad],Tabla7[Código del producto],$B2492,Tabla7[Tipo de movimiento],"SALIDA",Tabla7[Mes],O$5))</f>
        <v/>
      </c>
      <c r="P2492" s="39" t="str">
        <f>IF($B2492="","",-SUMIFS(Tabla7[Cantidad],Tabla7[Código del producto],$B2492,Tabla7[Tipo de movimiento],"SALIDA",Tabla7[Mes],P$5))</f>
        <v/>
      </c>
      <c r="Q2492" s="39" t="str">
        <f t="shared" si="114"/>
        <v/>
      </c>
      <c r="R2492" s="51" t="str">
        <f>IF($B2492="","",IFERROR(VLOOKUP($B2492,'ABC rotación'!$C:$G,5,0),"C"))</f>
        <v/>
      </c>
      <c r="S2492" s="41" t="str">
        <f t="shared" si="115"/>
        <v/>
      </c>
      <c r="T2492" s="40" t="str">
        <f t="shared" si="116"/>
        <v/>
      </c>
      <c r="U2492" s="23" t="str">
        <f>IF($B2492="","",VLOOKUP($T2492,Tablas!$X$14:$Y$17,2,1))</f>
        <v/>
      </c>
    </row>
    <row r="2493" spans="2:21" x14ac:dyDescent="0.2">
      <c r="B2493" s="1" t="str">
        <f>IF(Tablas!B2491="","",Tablas!B2491)</f>
        <v/>
      </c>
      <c r="C2493" s="1" t="str">
        <f>IF(Tablas!C2491="","",Tablas!C2491)</f>
        <v/>
      </c>
      <c r="D2493" s="1" t="str">
        <f>IF(Tablas!D2491="","",Tablas!D2491)</f>
        <v/>
      </c>
      <c r="E2493" s="1" t="str">
        <f>IF(Tablas!E2491="","",Tablas!E2491)</f>
        <v/>
      </c>
      <c r="F2493" s="1" t="str">
        <f>IF(Tablas!F2491="","",Tablas!F2491)</f>
        <v/>
      </c>
      <c r="G2493" s="1" t="str">
        <f>IF(Tablas!I2491="","",Tablas!I2491)</f>
        <v/>
      </c>
      <c r="H2493" s="1" t="s">
        <v>911</v>
      </c>
      <c r="I2493" s="39" t="str">
        <f>IF($B2493="","",-SUMIFS(Tabla7[Cantidad],Tabla7[Código del producto],$B2493,Tabla7[Tipo de movimiento],"SALIDA",Tabla7[Mes],I$5))</f>
        <v/>
      </c>
      <c r="J2493" s="39" t="str">
        <f>IF($B2493="","",-SUMIFS(Tabla7[Cantidad],Tabla7[Código del producto],$B2493,Tabla7[Tipo de movimiento],"SALIDA",Tabla7[Mes],J$5))</f>
        <v/>
      </c>
      <c r="K2493" s="39" t="str">
        <f>IF($B2493="","",-SUMIFS(Tabla7[Cantidad],Tabla7[Código del producto],$B2493,Tabla7[Tipo de movimiento],"SALIDA",Tabla7[Mes],K$5))</f>
        <v/>
      </c>
      <c r="L2493" s="39" t="str">
        <f>IF($B2493="","",-SUMIFS(Tabla7[Cantidad],Tabla7[Código del producto],$B2493,Tabla7[Tipo de movimiento],"SALIDA",Tabla7[Mes],L$5))</f>
        <v/>
      </c>
      <c r="M2493" s="39" t="str">
        <f>IF($B2493="","",-SUMIFS(Tabla7[Cantidad],Tabla7[Código del producto],$B2493,Tabla7[Tipo de movimiento],"SALIDA",Tabla7[Mes],M$5))</f>
        <v/>
      </c>
      <c r="N2493" s="39" t="str">
        <f>IF($B2493="","",-SUMIFS(Tabla7[Cantidad],Tabla7[Código del producto],$B2493,Tabla7[Tipo de movimiento],"SALIDA",Tabla7[Mes],N$5))</f>
        <v/>
      </c>
      <c r="O2493" s="39" t="str">
        <f>IF($B2493="","",-SUMIFS(Tabla7[Cantidad],Tabla7[Código del producto],$B2493,Tabla7[Tipo de movimiento],"SALIDA",Tabla7[Mes],O$5))</f>
        <v/>
      </c>
      <c r="P2493" s="39" t="str">
        <f>IF($B2493="","",-SUMIFS(Tabla7[Cantidad],Tabla7[Código del producto],$B2493,Tabla7[Tipo de movimiento],"SALIDA",Tabla7[Mes],P$5))</f>
        <v/>
      </c>
      <c r="Q2493" s="39" t="str">
        <f t="shared" si="114"/>
        <v/>
      </c>
      <c r="R2493" s="51" t="str">
        <f>IF($B2493="","",IFERROR(VLOOKUP($B2493,'ABC rotación'!$C:$G,5,0),"C"))</f>
        <v/>
      </c>
      <c r="S2493" s="41" t="str">
        <f t="shared" si="115"/>
        <v/>
      </c>
      <c r="T2493" s="40" t="str">
        <f t="shared" si="116"/>
        <v/>
      </c>
      <c r="U2493" s="23" t="str">
        <f>IF($B2493="","",VLOOKUP($T2493,Tablas!$X$14:$Y$17,2,1))</f>
        <v/>
      </c>
    </row>
    <row r="2494" spans="2:21" x14ac:dyDescent="0.2">
      <c r="B2494" s="1" t="str">
        <f>IF(Tablas!B2492="","",Tablas!B2492)</f>
        <v/>
      </c>
      <c r="C2494" s="1" t="str">
        <f>IF(Tablas!C2492="","",Tablas!C2492)</f>
        <v/>
      </c>
      <c r="D2494" s="1" t="str">
        <f>IF(Tablas!D2492="","",Tablas!D2492)</f>
        <v/>
      </c>
      <c r="E2494" s="1" t="str">
        <f>IF(Tablas!E2492="","",Tablas!E2492)</f>
        <v/>
      </c>
      <c r="F2494" s="1" t="str">
        <f>IF(Tablas!F2492="","",Tablas!F2492)</f>
        <v/>
      </c>
      <c r="G2494" s="1" t="str">
        <f>IF(Tablas!I2492="","",Tablas!I2492)</f>
        <v/>
      </c>
      <c r="H2494" s="1" t="s">
        <v>911</v>
      </c>
      <c r="I2494" s="39" t="str">
        <f>IF($B2494="","",-SUMIFS(Tabla7[Cantidad],Tabla7[Código del producto],$B2494,Tabla7[Tipo de movimiento],"SALIDA",Tabla7[Mes],I$5))</f>
        <v/>
      </c>
      <c r="J2494" s="39" t="str">
        <f>IF($B2494="","",-SUMIFS(Tabla7[Cantidad],Tabla7[Código del producto],$B2494,Tabla7[Tipo de movimiento],"SALIDA",Tabla7[Mes],J$5))</f>
        <v/>
      </c>
      <c r="K2494" s="39" t="str">
        <f>IF($B2494="","",-SUMIFS(Tabla7[Cantidad],Tabla7[Código del producto],$B2494,Tabla7[Tipo de movimiento],"SALIDA",Tabla7[Mes],K$5))</f>
        <v/>
      </c>
      <c r="L2494" s="39" t="str">
        <f>IF($B2494="","",-SUMIFS(Tabla7[Cantidad],Tabla7[Código del producto],$B2494,Tabla7[Tipo de movimiento],"SALIDA",Tabla7[Mes],L$5))</f>
        <v/>
      </c>
      <c r="M2494" s="39" t="str">
        <f>IF($B2494="","",-SUMIFS(Tabla7[Cantidad],Tabla7[Código del producto],$B2494,Tabla7[Tipo de movimiento],"SALIDA",Tabla7[Mes],M$5))</f>
        <v/>
      </c>
      <c r="N2494" s="39" t="str">
        <f>IF($B2494="","",-SUMIFS(Tabla7[Cantidad],Tabla7[Código del producto],$B2494,Tabla7[Tipo de movimiento],"SALIDA",Tabla7[Mes],N$5))</f>
        <v/>
      </c>
      <c r="O2494" s="39" t="str">
        <f>IF($B2494="","",-SUMIFS(Tabla7[Cantidad],Tabla7[Código del producto],$B2494,Tabla7[Tipo de movimiento],"SALIDA",Tabla7[Mes],O$5))</f>
        <v/>
      </c>
      <c r="P2494" s="39" t="str">
        <f>IF($B2494="","",-SUMIFS(Tabla7[Cantidad],Tabla7[Código del producto],$B2494,Tabla7[Tipo de movimiento],"SALIDA",Tabla7[Mes],P$5))</f>
        <v/>
      </c>
      <c r="Q2494" s="39" t="str">
        <f t="shared" si="114"/>
        <v/>
      </c>
      <c r="R2494" s="51" t="str">
        <f>IF($B2494="","",IFERROR(VLOOKUP($B2494,'ABC rotación'!$C:$G,5,0),"C"))</f>
        <v/>
      </c>
      <c r="S2494" s="41" t="str">
        <f t="shared" si="115"/>
        <v/>
      </c>
      <c r="T2494" s="40" t="str">
        <f t="shared" si="116"/>
        <v/>
      </c>
      <c r="U2494" s="23" t="str">
        <f>IF($B2494="","",VLOOKUP($T2494,Tablas!$X$14:$Y$17,2,1))</f>
        <v/>
      </c>
    </row>
    <row r="2495" spans="2:21" x14ac:dyDescent="0.2">
      <c r="B2495" s="1" t="str">
        <f>IF(Tablas!B2493="","",Tablas!B2493)</f>
        <v/>
      </c>
      <c r="C2495" s="1" t="str">
        <f>IF(Tablas!C2493="","",Tablas!C2493)</f>
        <v/>
      </c>
      <c r="D2495" s="1" t="str">
        <f>IF(Tablas!D2493="","",Tablas!D2493)</f>
        <v/>
      </c>
      <c r="E2495" s="1" t="str">
        <f>IF(Tablas!E2493="","",Tablas!E2493)</f>
        <v/>
      </c>
      <c r="F2495" s="1" t="str">
        <f>IF(Tablas!F2493="","",Tablas!F2493)</f>
        <v/>
      </c>
      <c r="G2495" s="1" t="str">
        <f>IF(Tablas!I2493="","",Tablas!I2493)</f>
        <v/>
      </c>
      <c r="H2495" s="1" t="s">
        <v>911</v>
      </c>
      <c r="I2495" s="39" t="str">
        <f>IF($B2495="","",-SUMIFS(Tabla7[Cantidad],Tabla7[Código del producto],$B2495,Tabla7[Tipo de movimiento],"SALIDA",Tabla7[Mes],I$5))</f>
        <v/>
      </c>
      <c r="J2495" s="39" t="str">
        <f>IF($B2495="","",-SUMIFS(Tabla7[Cantidad],Tabla7[Código del producto],$B2495,Tabla7[Tipo de movimiento],"SALIDA",Tabla7[Mes],J$5))</f>
        <v/>
      </c>
      <c r="K2495" s="39" t="str">
        <f>IF($B2495="","",-SUMIFS(Tabla7[Cantidad],Tabla7[Código del producto],$B2495,Tabla7[Tipo de movimiento],"SALIDA",Tabla7[Mes],K$5))</f>
        <v/>
      </c>
      <c r="L2495" s="39" t="str">
        <f>IF($B2495="","",-SUMIFS(Tabla7[Cantidad],Tabla7[Código del producto],$B2495,Tabla7[Tipo de movimiento],"SALIDA",Tabla7[Mes],L$5))</f>
        <v/>
      </c>
      <c r="M2495" s="39" t="str">
        <f>IF($B2495="","",-SUMIFS(Tabla7[Cantidad],Tabla7[Código del producto],$B2495,Tabla7[Tipo de movimiento],"SALIDA",Tabla7[Mes],M$5))</f>
        <v/>
      </c>
      <c r="N2495" s="39" t="str">
        <f>IF($B2495="","",-SUMIFS(Tabla7[Cantidad],Tabla7[Código del producto],$B2495,Tabla7[Tipo de movimiento],"SALIDA",Tabla7[Mes],N$5))</f>
        <v/>
      </c>
      <c r="O2495" s="39" t="str">
        <f>IF($B2495="","",-SUMIFS(Tabla7[Cantidad],Tabla7[Código del producto],$B2495,Tabla7[Tipo de movimiento],"SALIDA",Tabla7[Mes],O$5))</f>
        <v/>
      </c>
      <c r="P2495" s="39" t="str">
        <f>IF($B2495="","",-SUMIFS(Tabla7[Cantidad],Tabla7[Código del producto],$B2495,Tabla7[Tipo de movimiento],"SALIDA",Tabla7[Mes],P$5))</f>
        <v/>
      </c>
      <c r="Q2495" s="39" t="str">
        <f t="shared" si="114"/>
        <v/>
      </c>
      <c r="R2495" s="51" t="str">
        <f>IF($B2495="","",IFERROR(VLOOKUP($B2495,'ABC rotación'!$C:$G,5,0),"C"))</f>
        <v/>
      </c>
      <c r="S2495" s="41" t="str">
        <f t="shared" si="115"/>
        <v/>
      </c>
      <c r="T2495" s="40" t="str">
        <f t="shared" si="116"/>
        <v/>
      </c>
      <c r="U2495" s="23" t="str">
        <f>IF($B2495="","",VLOOKUP($T2495,Tablas!$X$14:$Y$17,2,1))</f>
        <v/>
      </c>
    </row>
    <row r="2496" spans="2:21" x14ac:dyDescent="0.2">
      <c r="B2496" s="1" t="str">
        <f>IF(Tablas!B2494="","",Tablas!B2494)</f>
        <v/>
      </c>
      <c r="C2496" s="1" t="str">
        <f>IF(Tablas!C2494="","",Tablas!C2494)</f>
        <v/>
      </c>
      <c r="D2496" s="1" t="str">
        <f>IF(Tablas!D2494="","",Tablas!D2494)</f>
        <v/>
      </c>
      <c r="E2496" s="1" t="str">
        <f>IF(Tablas!E2494="","",Tablas!E2494)</f>
        <v/>
      </c>
      <c r="F2496" s="1" t="str">
        <f>IF(Tablas!F2494="","",Tablas!F2494)</f>
        <v/>
      </c>
      <c r="G2496" s="1" t="str">
        <f>IF(Tablas!I2494="","",Tablas!I2494)</f>
        <v/>
      </c>
      <c r="H2496" s="1" t="s">
        <v>911</v>
      </c>
      <c r="I2496" s="39" t="str">
        <f>IF($B2496="","",-SUMIFS(Tabla7[Cantidad],Tabla7[Código del producto],$B2496,Tabla7[Tipo de movimiento],"SALIDA",Tabla7[Mes],I$5))</f>
        <v/>
      </c>
      <c r="J2496" s="39" t="str">
        <f>IF($B2496="","",-SUMIFS(Tabla7[Cantidad],Tabla7[Código del producto],$B2496,Tabla7[Tipo de movimiento],"SALIDA",Tabla7[Mes],J$5))</f>
        <v/>
      </c>
      <c r="K2496" s="39" t="str">
        <f>IF($B2496="","",-SUMIFS(Tabla7[Cantidad],Tabla7[Código del producto],$B2496,Tabla7[Tipo de movimiento],"SALIDA",Tabla7[Mes],K$5))</f>
        <v/>
      </c>
      <c r="L2496" s="39" t="str">
        <f>IF($B2496="","",-SUMIFS(Tabla7[Cantidad],Tabla7[Código del producto],$B2496,Tabla7[Tipo de movimiento],"SALIDA",Tabla7[Mes],L$5))</f>
        <v/>
      </c>
      <c r="M2496" s="39" t="str">
        <f>IF($B2496="","",-SUMIFS(Tabla7[Cantidad],Tabla7[Código del producto],$B2496,Tabla7[Tipo de movimiento],"SALIDA",Tabla7[Mes],M$5))</f>
        <v/>
      </c>
      <c r="N2496" s="39" t="str">
        <f>IF($B2496="","",-SUMIFS(Tabla7[Cantidad],Tabla7[Código del producto],$B2496,Tabla7[Tipo de movimiento],"SALIDA",Tabla7[Mes],N$5))</f>
        <v/>
      </c>
      <c r="O2496" s="39" t="str">
        <f>IF($B2496="","",-SUMIFS(Tabla7[Cantidad],Tabla7[Código del producto],$B2496,Tabla7[Tipo de movimiento],"SALIDA",Tabla7[Mes],O$5))</f>
        <v/>
      </c>
      <c r="P2496" s="39" t="str">
        <f>IF($B2496="","",-SUMIFS(Tabla7[Cantidad],Tabla7[Código del producto],$B2496,Tabla7[Tipo de movimiento],"SALIDA",Tabla7[Mes],P$5))</f>
        <v/>
      </c>
      <c r="Q2496" s="39" t="str">
        <f t="shared" si="114"/>
        <v/>
      </c>
      <c r="R2496" s="51" t="str">
        <f>IF($B2496="","",IFERROR(VLOOKUP($B2496,'ABC rotación'!$C:$G,5,0),"C"))</f>
        <v/>
      </c>
      <c r="S2496" s="41" t="str">
        <f t="shared" si="115"/>
        <v/>
      </c>
      <c r="T2496" s="40" t="str">
        <f t="shared" si="116"/>
        <v/>
      </c>
      <c r="U2496" s="23" t="str">
        <f>IF($B2496="","",VLOOKUP($T2496,Tablas!$X$14:$Y$17,2,1))</f>
        <v/>
      </c>
    </row>
    <row r="2497" spans="2:21" x14ac:dyDescent="0.2">
      <c r="B2497" s="1" t="str">
        <f>IF(Tablas!B2495="","",Tablas!B2495)</f>
        <v/>
      </c>
      <c r="C2497" s="1" t="str">
        <f>IF(Tablas!C2495="","",Tablas!C2495)</f>
        <v/>
      </c>
      <c r="D2497" s="1" t="str">
        <f>IF(Tablas!D2495="","",Tablas!D2495)</f>
        <v/>
      </c>
      <c r="E2497" s="1" t="str">
        <f>IF(Tablas!E2495="","",Tablas!E2495)</f>
        <v/>
      </c>
      <c r="F2497" s="1" t="str">
        <f>IF(Tablas!F2495="","",Tablas!F2495)</f>
        <v/>
      </c>
      <c r="G2497" s="1" t="str">
        <f>IF(Tablas!I2495="","",Tablas!I2495)</f>
        <v/>
      </c>
      <c r="H2497" s="1" t="s">
        <v>911</v>
      </c>
      <c r="I2497" s="39" t="str">
        <f>IF($B2497="","",-SUMIFS(Tabla7[Cantidad],Tabla7[Código del producto],$B2497,Tabla7[Tipo de movimiento],"SALIDA",Tabla7[Mes],I$5))</f>
        <v/>
      </c>
      <c r="J2497" s="39" t="str">
        <f>IF($B2497="","",-SUMIFS(Tabla7[Cantidad],Tabla7[Código del producto],$B2497,Tabla7[Tipo de movimiento],"SALIDA",Tabla7[Mes],J$5))</f>
        <v/>
      </c>
      <c r="K2497" s="39" t="str">
        <f>IF($B2497="","",-SUMIFS(Tabla7[Cantidad],Tabla7[Código del producto],$B2497,Tabla7[Tipo de movimiento],"SALIDA",Tabla7[Mes],K$5))</f>
        <v/>
      </c>
      <c r="L2497" s="39" t="str">
        <f>IF($B2497="","",-SUMIFS(Tabla7[Cantidad],Tabla7[Código del producto],$B2497,Tabla7[Tipo de movimiento],"SALIDA",Tabla7[Mes],L$5))</f>
        <v/>
      </c>
      <c r="M2497" s="39" t="str">
        <f>IF($B2497="","",-SUMIFS(Tabla7[Cantidad],Tabla7[Código del producto],$B2497,Tabla7[Tipo de movimiento],"SALIDA",Tabla7[Mes],M$5))</f>
        <v/>
      </c>
      <c r="N2497" s="39" t="str">
        <f>IF($B2497="","",-SUMIFS(Tabla7[Cantidad],Tabla7[Código del producto],$B2497,Tabla7[Tipo de movimiento],"SALIDA",Tabla7[Mes],N$5))</f>
        <v/>
      </c>
      <c r="O2497" s="39" t="str">
        <f>IF($B2497="","",-SUMIFS(Tabla7[Cantidad],Tabla7[Código del producto],$B2497,Tabla7[Tipo de movimiento],"SALIDA",Tabla7[Mes],O$5))</f>
        <v/>
      </c>
      <c r="P2497" s="39" t="str">
        <f>IF($B2497="","",-SUMIFS(Tabla7[Cantidad],Tabla7[Código del producto],$B2497,Tabla7[Tipo de movimiento],"SALIDA",Tabla7[Mes],P$5))</f>
        <v/>
      </c>
      <c r="Q2497" s="39" t="str">
        <f t="shared" si="114"/>
        <v/>
      </c>
      <c r="R2497" s="51" t="str">
        <f>IF($B2497="","",IFERROR(VLOOKUP($B2497,'ABC rotación'!$C:$G,5,0),"C"))</f>
        <v/>
      </c>
      <c r="S2497" s="41" t="str">
        <f t="shared" si="115"/>
        <v/>
      </c>
      <c r="T2497" s="40" t="str">
        <f t="shared" si="116"/>
        <v/>
      </c>
      <c r="U2497" s="23" t="str">
        <f>IF($B2497="","",VLOOKUP($T2497,Tablas!$X$14:$Y$17,2,1))</f>
        <v/>
      </c>
    </row>
    <row r="2498" spans="2:21" x14ac:dyDescent="0.2">
      <c r="B2498" s="1" t="str">
        <f>IF(Tablas!B2496="","",Tablas!B2496)</f>
        <v/>
      </c>
      <c r="C2498" s="1" t="str">
        <f>IF(Tablas!C2496="","",Tablas!C2496)</f>
        <v/>
      </c>
      <c r="D2498" s="1" t="str">
        <f>IF(Tablas!D2496="","",Tablas!D2496)</f>
        <v/>
      </c>
      <c r="E2498" s="1" t="str">
        <f>IF(Tablas!E2496="","",Tablas!E2496)</f>
        <v/>
      </c>
      <c r="F2498" s="1" t="str">
        <f>IF(Tablas!F2496="","",Tablas!F2496)</f>
        <v/>
      </c>
      <c r="G2498" s="1" t="str">
        <f>IF(Tablas!I2496="","",Tablas!I2496)</f>
        <v/>
      </c>
      <c r="H2498" s="1" t="s">
        <v>911</v>
      </c>
      <c r="I2498" s="39" t="str">
        <f>IF($B2498="","",-SUMIFS(Tabla7[Cantidad],Tabla7[Código del producto],$B2498,Tabla7[Tipo de movimiento],"SALIDA",Tabla7[Mes],I$5))</f>
        <v/>
      </c>
      <c r="J2498" s="39" t="str">
        <f>IF($B2498="","",-SUMIFS(Tabla7[Cantidad],Tabla7[Código del producto],$B2498,Tabla7[Tipo de movimiento],"SALIDA",Tabla7[Mes],J$5))</f>
        <v/>
      </c>
      <c r="K2498" s="39" t="str">
        <f>IF($B2498="","",-SUMIFS(Tabla7[Cantidad],Tabla7[Código del producto],$B2498,Tabla7[Tipo de movimiento],"SALIDA",Tabla7[Mes],K$5))</f>
        <v/>
      </c>
      <c r="L2498" s="39" t="str">
        <f>IF($B2498="","",-SUMIFS(Tabla7[Cantidad],Tabla7[Código del producto],$B2498,Tabla7[Tipo de movimiento],"SALIDA",Tabla7[Mes],L$5))</f>
        <v/>
      </c>
      <c r="M2498" s="39" t="str">
        <f>IF($B2498="","",-SUMIFS(Tabla7[Cantidad],Tabla7[Código del producto],$B2498,Tabla7[Tipo de movimiento],"SALIDA",Tabla7[Mes],M$5))</f>
        <v/>
      </c>
      <c r="N2498" s="39" t="str">
        <f>IF($B2498="","",-SUMIFS(Tabla7[Cantidad],Tabla7[Código del producto],$B2498,Tabla7[Tipo de movimiento],"SALIDA",Tabla7[Mes],N$5))</f>
        <v/>
      </c>
      <c r="O2498" s="39" t="str">
        <f>IF($B2498="","",-SUMIFS(Tabla7[Cantidad],Tabla7[Código del producto],$B2498,Tabla7[Tipo de movimiento],"SALIDA",Tabla7[Mes],O$5))</f>
        <v/>
      </c>
      <c r="P2498" s="39" t="str">
        <f>IF($B2498="","",-SUMIFS(Tabla7[Cantidad],Tabla7[Código del producto],$B2498,Tabla7[Tipo de movimiento],"SALIDA",Tabla7[Mes],P$5))</f>
        <v/>
      </c>
      <c r="Q2498" s="39" t="str">
        <f t="shared" si="114"/>
        <v/>
      </c>
      <c r="R2498" s="51" t="str">
        <f>IF($B2498="","",IFERROR(VLOOKUP($B2498,'ABC rotación'!$C:$G,5,0),"C"))</f>
        <v/>
      </c>
      <c r="S2498" s="41" t="str">
        <f t="shared" si="115"/>
        <v/>
      </c>
      <c r="T2498" s="40" t="str">
        <f t="shared" si="116"/>
        <v/>
      </c>
      <c r="U2498" s="23" t="str">
        <f>IF($B2498="","",VLOOKUP($T2498,Tablas!$X$14:$Y$17,2,1))</f>
        <v/>
      </c>
    </row>
    <row r="2499" spans="2:21" x14ac:dyDescent="0.2">
      <c r="B2499" s="1" t="str">
        <f>IF(Tablas!B2497="","",Tablas!B2497)</f>
        <v/>
      </c>
      <c r="C2499" s="1" t="str">
        <f>IF(Tablas!C2497="","",Tablas!C2497)</f>
        <v/>
      </c>
      <c r="D2499" s="1" t="str">
        <f>IF(Tablas!D2497="","",Tablas!D2497)</f>
        <v/>
      </c>
      <c r="E2499" s="1" t="str">
        <f>IF(Tablas!E2497="","",Tablas!E2497)</f>
        <v/>
      </c>
      <c r="F2499" s="1" t="str">
        <f>IF(Tablas!F2497="","",Tablas!F2497)</f>
        <v/>
      </c>
      <c r="G2499" s="1" t="str">
        <f>IF(Tablas!I2497="","",Tablas!I2497)</f>
        <v/>
      </c>
      <c r="H2499" s="1" t="s">
        <v>911</v>
      </c>
      <c r="I2499" s="39" t="str">
        <f>IF($B2499="","",-SUMIFS(Tabla7[Cantidad],Tabla7[Código del producto],$B2499,Tabla7[Tipo de movimiento],"SALIDA",Tabla7[Mes],I$5))</f>
        <v/>
      </c>
      <c r="J2499" s="39" t="str">
        <f>IF($B2499="","",-SUMIFS(Tabla7[Cantidad],Tabla7[Código del producto],$B2499,Tabla7[Tipo de movimiento],"SALIDA",Tabla7[Mes],J$5))</f>
        <v/>
      </c>
      <c r="K2499" s="39" t="str">
        <f>IF($B2499="","",-SUMIFS(Tabla7[Cantidad],Tabla7[Código del producto],$B2499,Tabla7[Tipo de movimiento],"SALIDA",Tabla7[Mes],K$5))</f>
        <v/>
      </c>
      <c r="L2499" s="39" t="str">
        <f>IF($B2499="","",-SUMIFS(Tabla7[Cantidad],Tabla7[Código del producto],$B2499,Tabla7[Tipo de movimiento],"SALIDA",Tabla7[Mes],L$5))</f>
        <v/>
      </c>
      <c r="M2499" s="39" t="str">
        <f>IF($B2499="","",-SUMIFS(Tabla7[Cantidad],Tabla7[Código del producto],$B2499,Tabla7[Tipo de movimiento],"SALIDA",Tabla7[Mes],M$5))</f>
        <v/>
      </c>
      <c r="N2499" s="39" t="str">
        <f>IF($B2499="","",-SUMIFS(Tabla7[Cantidad],Tabla7[Código del producto],$B2499,Tabla7[Tipo de movimiento],"SALIDA",Tabla7[Mes],N$5))</f>
        <v/>
      </c>
      <c r="O2499" s="39" t="str">
        <f>IF($B2499="","",-SUMIFS(Tabla7[Cantidad],Tabla7[Código del producto],$B2499,Tabla7[Tipo de movimiento],"SALIDA",Tabla7[Mes],O$5))</f>
        <v/>
      </c>
      <c r="P2499" s="39" t="str">
        <f>IF($B2499="","",-SUMIFS(Tabla7[Cantidad],Tabla7[Código del producto],$B2499,Tabla7[Tipo de movimiento],"SALIDA",Tabla7[Mes],P$5))</f>
        <v/>
      </c>
      <c r="Q2499" s="39" t="str">
        <f t="shared" si="114"/>
        <v/>
      </c>
      <c r="R2499" s="51" t="str">
        <f>IF($B2499="","",IFERROR(VLOOKUP($B2499,'ABC rotación'!$C:$G,5,0),"C"))</f>
        <v/>
      </c>
      <c r="S2499" s="41" t="str">
        <f t="shared" si="115"/>
        <v/>
      </c>
      <c r="T2499" s="40" t="str">
        <f t="shared" si="116"/>
        <v/>
      </c>
      <c r="U2499" s="23" t="str">
        <f>IF($B2499="","",VLOOKUP($T2499,Tablas!$X$14:$Y$17,2,1))</f>
        <v/>
      </c>
    </row>
    <row r="2500" spans="2:21" x14ac:dyDescent="0.2">
      <c r="B2500" s="1" t="str">
        <f>IF(Tablas!B2498="","",Tablas!B2498)</f>
        <v/>
      </c>
      <c r="C2500" s="1" t="str">
        <f>IF(Tablas!C2498="","",Tablas!C2498)</f>
        <v/>
      </c>
      <c r="D2500" s="1" t="str">
        <f>IF(Tablas!D2498="","",Tablas!D2498)</f>
        <v/>
      </c>
      <c r="E2500" s="1" t="str">
        <f>IF(Tablas!E2498="","",Tablas!E2498)</f>
        <v/>
      </c>
      <c r="F2500" s="1" t="str">
        <f>IF(Tablas!F2498="","",Tablas!F2498)</f>
        <v/>
      </c>
      <c r="G2500" s="1" t="str">
        <f>IF(Tablas!I2498="","",Tablas!I2498)</f>
        <v/>
      </c>
      <c r="H2500" s="1" t="s">
        <v>911</v>
      </c>
      <c r="I2500" s="39" t="str">
        <f>IF($B2500="","",-SUMIFS(Tabla7[Cantidad],Tabla7[Código del producto],$B2500,Tabla7[Tipo de movimiento],"SALIDA",Tabla7[Mes],I$5))</f>
        <v/>
      </c>
      <c r="J2500" s="39" t="str">
        <f>IF($B2500="","",-SUMIFS(Tabla7[Cantidad],Tabla7[Código del producto],$B2500,Tabla7[Tipo de movimiento],"SALIDA",Tabla7[Mes],J$5))</f>
        <v/>
      </c>
      <c r="K2500" s="39" t="str">
        <f>IF($B2500="","",-SUMIFS(Tabla7[Cantidad],Tabla7[Código del producto],$B2500,Tabla7[Tipo de movimiento],"SALIDA",Tabla7[Mes],K$5))</f>
        <v/>
      </c>
      <c r="L2500" s="39" t="str">
        <f>IF($B2500="","",-SUMIFS(Tabla7[Cantidad],Tabla7[Código del producto],$B2500,Tabla7[Tipo de movimiento],"SALIDA",Tabla7[Mes],L$5))</f>
        <v/>
      </c>
      <c r="M2500" s="39" t="str">
        <f>IF($B2500="","",-SUMIFS(Tabla7[Cantidad],Tabla7[Código del producto],$B2500,Tabla7[Tipo de movimiento],"SALIDA",Tabla7[Mes],M$5))</f>
        <v/>
      </c>
      <c r="N2500" s="39" t="str">
        <f>IF($B2500="","",-SUMIFS(Tabla7[Cantidad],Tabla7[Código del producto],$B2500,Tabla7[Tipo de movimiento],"SALIDA",Tabla7[Mes],N$5))</f>
        <v/>
      </c>
      <c r="O2500" s="39" t="str">
        <f>IF($B2500="","",-SUMIFS(Tabla7[Cantidad],Tabla7[Código del producto],$B2500,Tabla7[Tipo de movimiento],"SALIDA",Tabla7[Mes],O$5))</f>
        <v/>
      </c>
      <c r="P2500" s="39" t="str">
        <f>IF($B2500="","",-SUMIFS(Tabla7[Cantidad],Tabla7[Código del producto],$B2500,Tabla7[Tipo de movimiento],"SALIDA",Tabla7[Mes],P$5))</f>
        <v/>
      </c>
      <c r="Q2500" s="39" t="str">
        <f t="shared" si="114"/>
        <v/>
      </c>
      <c r="R2500" s="51" t="str">
        <f>IF($B2500="","",IFERROR(VLOOKUP($B2500,'ABC rotación'!$C:$G,5,0),"C"))</f>
        <v/>
      </c>
      <c r="S2500" s="41" t="str">
        <f t="shared" si="115"/>
        <v/>
      </c>
      <c r="T2500" s="40" t="str">
        <f t="shared" si="116"/>
        <v/>
      </c>
      <c r="U2500" s="23" t="str">
        <f>IF($B2500="","",VLOOKUP($T2500,Tablas!$X$14:$Y$17,2,1))</f>
        <v/>
      </c>
    </row>
    <row r="2501" spans="2:21" x14ac:dyDescent="0.2">
      <c r="B2501" s="1" t="str">
        <f>IF(Tablas!B2499="","",Tablas!B2499)</f>
        <v/>
      </c>
      <c r="C2501" s="1" t="str">
        <f>IF(Tablas!C2499="","",Tablas!C2499)</f>
        <v/>
      </c>
      <c r="D2501" s="1" t="str">
        <f>IF(Tablas!D2499="","",Tablas!D2499)</f>
        <v/>
      </c>
      <c r="E2501" s="1" t="str">
        <f>IF(Tablas!E2499="","",Tablas!E2499)</f>
        <v/>
      </c>
      <c r="F2501" s="1" t="str">
        <f>IF(Tablas!F2499="","",Tablas!F2499)</f>
        <v/>
      </c>
      <c r="G2501" s="1" t="str">
        <f>IF(Tablas!I2499="","",Tablas!I2499)</f>
        <v/>
      </c>
      <c r="H2501" s="1" t="s">
        <v>911</v>
      </c>
      <c r="I2501" s="39" t="str">
        <f>IF($B2501="","",-SUMIFS(Tabla7[Cantidad],Tabla7[Código del producto],$B2501,Tabla7[Tipo de movimiento],"SALIDA",Tabla7[Mes],I$5))</f>
        <v/>
      </c>
      <c r="J2501" s="39" t="str">
        <f>IF($B2501="","",-SUMIFS(Tabla7[Cantidad],Tabla7[Código del producto],$B2501,Tabla7[Tipo de movimiento],"SALIDA",Tabla7[Mes],J$5))</f>
        <v/>
      </c>
      <c r="K2501" s="39" t="str">
        <f>IF($B2501="","",-SUMIFS(Tabla7[Cantidad],Tabla7[Código del producto],$B2501,Tabla7[Tipo de movimiento],"SALIDA",Tabla7[Mes],K$5))</f>
        <v/>
      </c>
      <c r="L2501" s="39" t="str">
        <f>IF($B2501="","",-SUMIFS(Tabla7[Cantidad],Tabla7[Código del producto],$B2501,Tabla7[Tipo de movimiento],"SALIDA",Tabla7[Mes],L$5))</f>
        <v/>
      </c>
      <c r="M2501" s="39" t="str">
        <f>IF($B2501="","",-SUMIFS(Tabla7[Cantidad],Tabla7[Código del producto],$B2501,Tabla7[Tipo de movimiento],"SALIDA",Tabla7[Mes],M$5))</f>
        <v/>
      </c>
      <c r="N2501" s="39" t="str">
        <f>IF($B2501="","",-SUMIFS(Tabla7[Cantidad],Tabla7[Código del producto],$B2501,Tabla7[Tipo de movimiento],"SALIDA",Tabla7[Mes],N$5))</f>
        <v/>
      </c>
      <c r="O2501" s="39" t="str">
        <f>IF($B2501="","",-SUMIFS(Tabla7[Cantidad],Tabla7[Código del producto],$B2501,Tabla7[Tipo de movimiento],"SALIDA",Tabla7[Mes],O$5))</f>
        <v/>
      </c>
      <c r="P2501" s="39" t="str">
        <f>IF($B2501="","",-SUMIFS(Tabla7[Cantidad],Tabla7[Código del producto],$B2501,Tabla7[Tipo de movimiento],"SALIDA",Tabla7[Mes],P$5))</f>
        <v/>
      </c>
      <c r="Q2501" s="39" t="str">
        <f t="shared" si="114"/>
        <v/>
      </c>
      <c r="R2501" s="51" t="str">
        <f>IF($B2501="","",IFERROR(VLOOKUP($B2501,'ABC rotación'!$C:$G,5,0),"C"))</f>
        <v/>
      </c>
      <c r="S2501" s="41" t="str">
        <f t="shared" si="115"/>
        <v/>
      </c>
      <c r="T2501" s="40" t="str">
        <f t="shared" si="116"/>
        <v/>
      </c>
      <c r="U2501" s="23" t="str">
        <f>IF($B2501="","",VLOOKUP($T2501,Tablas!$X$14:$Y$17,2,1))</f>
        <v/>
      </c>
    </row>
    <row r="2502" spans="2:21" x14ac:dyDescent="0.2">
      <c r="B2502" s="1" t="str">
        <f>IF(Tablas!B2500="","",Tablas!B2500)</f>
        <v/>
      </c>
      <c r="C2502" s="1" t="str">
        <f>IF(Tablas!C2500="","",Tablas!C2500)</f>
        <v/>
      </c>
      <c r="D2502" s="1" t="str">
        <f>IF(Tablas!D2500="","",Tablas!D2500)</f>
        <v/>
      </c>
      <c r="E2502" s="1" t="str">
        <f>IF(Tablas!E2500="","",Tablas!E2500)</f>
        <v/>
      </c>
      <c r="F2502" s="1" t="str">
        <f>IF(Tablas!F2500="","",Tablas!F2500)</f>
        <v/>
      </c>
      <c r="G2502" s="1" t="str">
        <f>IF(Tablas!I2500="","",Tablas!I2500)</f>
        <v/>
      </c>
      <c r="H2502" s="1" t="s">
        <v>911</v>
      </c>
      <c r="I2502" s="39" t="str">
        <f>IF($B2502="","",-SUMIFS(Tabla7[Cantidad],Tabla7[Código del producto],$B2502,Tabla7[Tipo de movimiento],"SALIDA",Tabla7[Mes],I$5))</f>
        <v/>
      </c>
      <c r="J2502" s="39" t="str">
        <f>IF($B2502="","",-SUMIFS(Tabla7[Cantidad],Tabla7[Código del producto],$B2502,Tabla7[Tipo de movimiento],"SALIDA",Tabla7[Mes],J$5))</f>
        <v/>
      </c>
      <c r="K2502" s="39" t="str">
        <f>IF($B2502="","",-SUMIFS(Tabla7[Cantidad],Tabla7[Código del producto],$B2502,Tabla7[Tipo de movimiento],"SALIDA",Tabla7[Mes],K$5))</f>
        <v/>
      </c>
      <c r="L2502" s="39" t="str">
        <f>IF($B2502="","",-SUMIFS(Tabla7[Cantidad],Tabla7[Código del producto],$B2502,Tabla7[Tipo de movimiento],"SALIDA",Tabla7[Mes],L$5))</f>
        <v/>
      </c>
      <c r="M2502" s="39" t="str">
        <f>IF($B2502="","",-SUMIFS(Tabla7[Cantidad],Tabla7[Código del producto],$B2502,Tabla7[Tipo de movimiento],"SALIDA",Tabla7[Mes],M$5))</f>
        <v/>
      </c>
      <c r="N2502" s="39" t="str">
        <f>IF($B2502="","",-SUMIFS(Tabla7[Cantidad],Tabla7[Código del producto],$B2502,Tabla7[Tipo de movimiento],"SALIDA",Tabla7[Mes],N$5))</f>
        <v/>
      </c>
      <c r="O2502" s="39" t="str">
        <f>IF($B2502="","",-SUMIFS(Tabla7[Cantidad],Tabla7[Código del producto],$B2502,Tabla7[Tipo de movimiento],"SALIDA",Tabla7[Mes],O$5))</f>
        <v/>
      </c>
      <c r="P2502" s="39" t="str">
        <f>IF($B2502="","",-SUMIFS(Tabla7[Cantidad],Tabla7[Código del producto],$B2502,Tabla7[Tipo de movimiento],"SALIDA",Tabla7[Mes],P$5))</f>
        <v/>
      </c>
      <c r="Q2502" s="39" t="str">
        <f t="shared" si="114"/>
        <v/>
      </c>
      <c r="R2502" s="51" t="str">
        <f>IF($B2502="","",IFERROR(VLOOKUP($B2502,'ABC rotación'!$C:$G,5,0),"C"))</f>
        <v/>
      </c>
      <c r="S2502" s="41" t="str">
        <f t="shared" si="115"/>
        <v/>
      </c>
      <c r="T2502" s="40" t="str">
        <f t="shared" si="116"/>
        <v/>
      </c>
      <c r="U2502" s="23" t="str">
        <f>IF($B2502="","",VLOOKUP($T2502,Tablas!$X$14:$Y$17,2,1))</f>
        <v/>
      </c>
    </row>
    <row r="2503" spans="2:21" x14ac:dyDescent="0.2">
      <c r="B2503" s="1" t="str">
        <f>IF(Tablas!B2501="","",Tablas!B2501)</f>
        <v/>
      </c>
      <c r="C2503" s="1" t="str">
        <f>IF(Tablas!C2501="","",Tablas!C2501)</f>
        <v/>
      </c>
      <c r="D2503" s="1" t="str">
        <f>IF(Tablas!D2501="","",Tablas!D2501)</f>
        <v/>
      </c>
      <c r="E2503" s="1" t="str">
        <f>IF(Tablas!E2501="","",Tablas!E2501)</f>
        <v/>
      </c>
      <c r="F2503" s="1" t="str">
        <f>IF(Tablas!F2501="","",Tablas!F2501)</f>
        <v/>
      </c>
      <c r="G2503" s="1" t="str">
        <f>IF(Tablas!I2501="","",Tablas!I2501)</f>
        <v/>
      </c>
      <c r="H2503" s="1" t="s">
        <v>911</v>
      </c>
      <c r="I2503" s="39" t="str">
        <f>IF($B2503="","",-SUMIFS(Tabla7[Cantidad],Tabla7[Código del producto],$B2503,Tabla7[Tipo de movimiento],"SALIDA",Tabla7[Mes],I$5))</f>
        <v/>
      </c>
      <c r="J2503" s="39" t="str">
        <f>IF($B2503="","",-SUMIFS(Tabla7[Cantidad],Tabla7[Código del producto],$B2503,Tabla7[Tipo de movimiento],"SALIDA",Tabla7[Mes],J$5))</f>
        <v/>
      </c>
      <c r="K2503" s="39" t="str">
        <f>IF($B2503="","",-SUMIFS(Tabla7[Cantidad],Tabla7[Código del producto],$B2503,Tabla7[Tipo de movimiento],"SALIDA",Tabla7[Mes],K$5))</f>
        <v/>
      </c>
      <c r="L2503" s="39" t="str">
        <f>IF($B2503="","",-SUMIFS(Tabla7[Cantidad],Tabla7[Código del producto],$B2503,Tabla7[Tipo de movimiento],"SALIDA",Tabla7[Mes],L$5))</f>
        <v/>
      </c>
      <c r="M2503" s="39" t="str">
        <f>IF($B2503="","",-SUMIFS(Tabla7[Cantidad],Tabla7[Código del producto],$B2503,Tabla7[Tipo de movimiento],"SALIDA",Tabla7[Mes],M$5))</f>
        <v/>
      </c>
      <c r="N2503" s="39" t="str">
        <f>IF($B2503="","",-SUMIFS(Tabla7[Cantidad],Tabla7[Código del producto],$B2503,Tabla7[Tipo de movimiento],"SALIDA",Tabla7[Mes],N$5))</f>
        <v/>
      </c>
      <c r="O2503" s="39" t="str">
        <f>IF($B2503="","",-SUMIFS(Tabla7[Cantidad],Tabla7[Código del producto],$B2503,Tabla7[Tipo de movimiento],"SALIDA",Tabla7[Mes],O$5))</f>
        <v/>
      </c>
      <c r="P2503" s="39" t="str">
        <f>IF($B2503="","",-SUMIFS(Tabla7[Cantidad],Tabla7[Código del producto],$B2503,Tabla7[Tipo de movimiento],"SALIDA",Tabla7[Mes],P$5))</f>
        <v/>
      </c>
      <c r="Q2503" s="39" t="str">
        <f t="shared" ref="Q2503:Q2566" si="117">IF($B2503="","",IFERROR(AVERAGE(N2503:P2503),0))</f>
        <v/>
      </c>
      <c r="R2503" s="51" t="str">
        <f>IF($B2503="","",IFERROR(VLOOKUP($B2503,'ABC rotación'!$C:$G,5,0),"C"))</f>
        <v/>
      </c>
      <c r="S2503" s="41" t="str">
        <f t="shared" ref="S2503:S2566" si="118">IF($B2503="","",IFERROR(H2503/Q2503*30,0))</f>
        <v/>
      </c>
      <c r="T2503" s="40" t="str">
        <f t="shared" ref="T2503:T2566" si="119">IF($B2503="","",S2503/F2503)</f>
        <v/>
      </c>
      <c r="U2503" s="23" t="str">
        <f>IF($B2503="","",VLOOKUP($T2503,Tablas!$X$14:$Y$17,2,1))</f>
        <v/>
      </c>
    </row>
    <row r="2504" spans="2:21" x14ac:dyDescent="0.2">
      <c r="B2504" s="1" t="str">
        <f>IF(Tablas!B2502="","",Tablas!B2502)</f>
        <v/>
      </c>
      <c r="C2504" s="1" t="str">
        <f>IF(Tablas!C2502="","",Tablas!C2502)</f>
        <v/>
      </c>
      <c r="D2504" s="1" t="str">
        <f>IF(Tablas!D2502="","",Tablas!D2502)</f>
        <v/>
      </c>
      <c r="E2504" s="1" t="str">
        <f>IF(Tablas!E2502="","",Tablas!E2502)</f>
        <v/>
      </c>
      <c r="F2504" s="1" t="str">
        <f>IF(Tablas!F2502="","",Tablas!F2502)</f>
        <v/>
      </c>
      <c r="G2504" s="1" t="str">
        <f>IF(Tablas!I2502="","",Tablas!I2502)</f>
        <v/>
      </c>
      <c r="H2504" s="1" t="s">
        <v>911</v>
      </c>
      <c r="I2504" s="39" t="str">
        <f>IF($B2504="","",-SUMIFS(Tabla7[Cantidad],Tabla7[Código del producto],$B2504,Tabla7[Tipo de movimiento],"SALIDA",Tabla7[Mes],I$5))</f>
        <v/>
      </c>
      <c r="J2504" s="39" t="str">
        <f>IF($B2504="","",-SUMIFS(Tabla7[Cantidad],Tabla7[Código del producto],$B2504,Tabla7[Tipo de movimiento],"SALIDA",Tabla7[Mes],J$5))</f>
        <v/>
      </c>
      <c r="K2504" s="39" t="str">
        <f>IF($B2504="","",-SUMIFS(Tabla7[Cantidad],Tabla7[Código del producto],$B2504,Tabla7[Tipo de movimiento],"SALIDA",Tabla7[Mes],K$5))</f>
        <v/>
      </c>
      <c r="L2504" s="39" t="str">
        <f>IF($B2504="","",-SUMIFS(Tabla7[Cantidad],Tabla7[Código del producto],$B2504,Tabla7[Tipo de movimiento],"SALIDA",Tabla7[Mes],L$5))</f>
        <v/>
      </c>
      <c r="M2504" s="39" t="str">
        <f>IF($B2504="","",-SUMIFS(Tabla7[Cantidad],Tabla7[Código del producto],$B2504,Tabla7[Tipo de movimiento],"SALIDA",Tabla7[Mes],M$5))</f>
        <v/>
      </c>
      <c r="N2504" s="39" t="str">
        <f>IF($B2504="","",-SUMIFS(Tabla7[Cantidad],Tabla7[Código del producto],$B2504,Tabla7[Tipo de movimiento],"SALIDA",Tabla7[Mes],N$5))</f>
        <v/>
      </c>
      <c r="O2504" s="39" t="str">
        <f>IF($B2504="","",-SUMIFS(Tabla7[Cantidad],Tabla7[Código del producto],$B2504,Tabla7[Tipo de movimiento],"SALIDA",Tabla7[Mes],O$5))</f>
        <v/>
      </c>
      <c r="P2504" s="39" t="str">
        <f>IF($B2504="","",-SUMIFS(Tabla7[Cantidad],Tabla7[Código del producto],$B2504,Tabla7[Tipo de movimiento],"SALIDA",Tabla7[Mes],P$5))</f>
        <v/>
      </c>
      <c r="Q2504" s="39" t="str">
        <f t="shared" si="117"/>
        <v/>
      </c>
      <c r="R2504" s="51" t="str">
        <f>IF($B2504="","",IFERROR(VLOOKUP($B2504,'ABC rotación'!$C:$G,5,0),"C"))</f>
        <v/>
      </c>
      <c r="S2504" s="41" t="str">
        <f t="shared" si="118"/>
        <v/>
      </c>
      <c r="T2504" s="40" t="str">
        <f t="shared" si="119"/>
        <v/>
      </c>
      <c r="U2504" s="23" t="str">
        <f>IF($B2504="","",VLOOKUP($T2504,Tablas!$X$14:$Y$17,2,1))</f>
        <v/>
      </c>
    </row>
    <row r="2505" spans="2:21" x14ac:dyDescent="0.2">
      <c r="B2505" s="1" t="str">
        <f>IF(Tablas!B2503="","",Tablas!B2503)</f>
        <v/>
      </c>
      <c r="C2505" s="1" t="str">
        <f>IF(Tablas!C2503="","",Tablas!C2503)</f>
        <v/>
      </c>
      <c r="D2505" s="1" t="str">
        <f>IF(Tablas!D2503="","",Tablas!D2503)</f>
        <v/>
      </c>
      <c r="E2505" s="1" t="str">
        <f>IF(Tablas!E2503="","",Tablas!E2503)</f>
        <v/>
      </c>
      <c r="F2505" s="1" t="str">
        <f>IF(Tablas!F2503="","",Tablas!F2503)</f>
        <v/>
      </c>
      <c r="G2505" s="1" t="str">
        <f>IF(Tablas!I2503="","",Tablas!I2503)</f>
        <v/>
      </c>
      <c r="H2505" s="1" t="s">
        <v>911</v>
      </c>
      <c r="I2505" s="39" t="str">
        <f>IF($B2505="","",-SUMIFS(Tabla7[Cantidad],Tabla7[Código del producto],$B2505,Tabla7[Tipo de movimiento],"SALIDA",Tabla7[Mes],I$5))</f>
        <v/>
      </c>
      <c r="J2505" s="39" t="str">
        <f>IF($B2505="","",-SUMIFS(Tabla7[Cantidad],Tabla7[Código del producto],$B2505,Tabla7[Tipo de movimiento],"SALIDA",Tabla7[Mes],J$5))</f>
        <v/>
      </c>
      <c r="K2505" s="39" t="str">
        <f>IF($B2505="","",-SUMIFS(Tabla7[Cantidad],Tabla7[Código del producto],$B2505,Tabla7[Tipo de movimiento],"SALIDA",Tabla7[Mes],K$5))</f>
        <v/>
      </c>
      <c r="L2505" s="39" t="str">
        <f>IF($B2505="","",-SUMIFS(Tabla7[Cantidad],Tabla7[Código del producto],$B2505,Tabla7[Tipo de movimiento],"SALIDA",Tabla7[Mes],L$5))</f>
        <v/>
      </c>
      <c r="M2505" s="39" t="str">
        <f>IF($B2505="","",-SUMIFS(Tabla7[Cantidad],Tabla7[Código del producto],$B2505,Tabla7[Tipo de movimiento],"SALIDA",Tabla7[Mes],M$5))</f>
        <v/>
      </c>
      <c r="N2505" s="39" t="str">
        <f>IF($B2505="","",-SUMIFS(Tabla7[Cantidad],Tabla7[Código del producto],$B2505,Tabla7[Tipo de movimiento],"SALIDA",Tabla7[Mes],N$5))</f>
        <v/>
      </c>
      <c r="O2505" s="39" t="str">
        <f>IF($B2505="","",-SUMIFS(Tabla7[Cantidad],Tabla7[Código del producto],$B2505,Tabla7[Tipo de movimiento],"SALIDA",Tabla7[Mes],O$5))</f>
        <v/>
      </c>
      <c r="P2505" s="39" t="str">
        <f>IF($B2505="","",-SUMIFS(Tabla7[Cantidad],Tabla7[Código del producto],$B2505,Tabla7[Tipo de movimiento],"SALIDA",Tabla7[Mes],P$5))</f>
        <v/>
      </c>
      <c r="Q2505" s="39" t="str">
        <f t="shared" si="117"/>
        <v/>
      </c>
      <c r="R2505" s="51" t="str">
        <f>IF($B2505="","",IFERROR(VLOOKUP($B2505,'ABC rotación'!$C:$G,5,0),"C"))</f>
        <v/>
      </c>
      <c r="S2505" s="41" t="str">
        <f t="shared" si="118"/>
        <v/>
      </c>
      <c r="T2505" s="40" t="str">
        <f t="shared" si="119"/>
        <v/>
      </c>
      <c r="U2505" s="23" t="str">
        <f>IF($B2505="","",VLOOKUP($T2505,Tablas!$X$14:$Y$17,2,1))</f>
        <v/>
      </c>
    </row>
    <row r="2506" spans="2:21" x14ac:dyDescent="0.2">
      <c r="B2506" s="1" t="str">
        <f>IF(Tablas!B2504="","",Tablas!B2504)</f>
        <v/>
      </c>
      <c r="C2506" s="1" t="str">
        <f>IF(Tablas!C2504="","",Tablas!C2504)</f>
        <v/>
      </c>
      <c r="D2506" s="1" t="str">
        <f>IF(Tablas!D2504="","",Tablas!D2504)</f>
        <v/>
      </c>
      <c r="E2506" s="1" t="str">
        <f>IF(Tablas!E2504="","",Tablas!E2504)</f>
        <v/>
      </c>
      <c r="F2506" s="1" t="str">
        <f>IF(Tablas!F2504="","",Tablas!F2504)</f>
        <v/>
      </c>
      <c r="G2506" s="1" t="str">
        <f>IF(Tablas!I2504="","",Tablas!I2504)</f>
        <v/>
      </c>
      <c r="H2506" s="1" t="s">
        <v>911</v>
      </c>
      <c r="I2506" s="39" t="str">
        <f>IF($B2506="","",-SUMIFS(Tabla7[Cantidad],Tabla7[Código del producto],$B2506,Tabla7[Tipo de movimiento],"SALIDA",Tabla7[Mes],I$5))</f>
        <v/>
      </c>
      <c r="J2506" s="39" t="str">
        <f>IF($B2506="","",-SUMIFS(Tabla7[Cantidad],Tabla7[Código del producto],$B2506,Tabla7[Tipo de movimiento],"SALIDA",Tabla7[Mes],J$5))</f>
        <v/>
      </c>
      <c r="K2506" s="39" t="str">
        <f>IF($B2506="","",-SUMIFS(Tabla7[Cantidad],Tabla7[Código del producto],$B2506,Tabla7[Tipo de movimiento],"SALIDA",Tabla7[Mes],K$5))</f>
        <v/>
      </c>
      <c r="L2506" s="39" t="str">
        <f>IF($B2506="","",-SUMIFS(Tabla7[Cantidad],Tabla7[Código del producto],$B2506,Tabla7[Tipo de movimiento],"SALIDA",Tabla7[Mes],L$5))</f>
        <v/>
      </c>
      <c r="M2506" s="39" t="str">
        <f>IF($B2506="","",-SUMIFS(Tabla7[Cantidad],Tabla7[Código del producto],$B2506,Tabla7[Tipo de movimiento],"SALIDA",Tabla7[Mes],M$5))</f>
        <v/>
      </c>
      <c r="N2506" s="39" t="str">
        <f>IF($B2506="","",-SUMIFS(Tabla7[Cantidad],Tabla7[Código del producto],$B2506,Tabla7[Tipo de movimiento],"SALIDA",Tabla7[Mes],N$5))</f>
        <v/>
      </c>
      <c r="O2506" s="39" t="str">
        <f>IF($B2506="","",-SUMIFS(Tabla7[Cantidad],Tabla7[Código del producto],$B2506,Tabla7[Tipo de movimiento],"SALIDA",Tabla7[Mes],O$5))</f>
        <v/>
      </c>
      <c r="P2506" s="39" t="str">
        <f>IF($B2506="","",-SUMIFS(Tabla7[Cantidad],Tabla7[Código del producto],$B2506,Tabla7[Tipo de movimiento],"SALIDA",Tabla7[Mes],P$5))</f>
        <v/>
      </c>
      <c r="Q2506" s="39" t="str">
        <f t="shared" si="117"/>
        <v/>
      </c>
      <c r="R2506" s="51" t="str">
        <f>IF($B2506="","",IFERROR(VLOOKUP($B2506,'ABC rotación'!$C:$G,5,0),"C"))</f>
        <v/>
      </c>
      <c r="S2506" s="41" t="str">
        <f t="shared" si="118"/>
        <v/>
      </c>
      <c r="T2506" s="40" t="str">
        <f t="shared" si="119"/>
        <v/>
      </c>
      <c r="U2506" s="23" t="str">
        <f>IF($B2506="","",VLOOKUP($T2506,Tablas!$X$14:$Y$17,2,1))</f>
        <v/>
      </c>
    </row>
    <row r="2507" spans="2:21" x14ac:dyDescent="0.2">
      <c r="B2507" s="1" t="str">
        <f>IF(Tablas!B2505="","",Tablas!B2505)</f>
        <v/>
      </c>
      <c r="C2507" s="1" t="str">
        <f>IF(Tablas!C2505="","",Tablas!C2505)</f>
        <v/>
      </c>
      <c r="D2507" s="1" t="str">
        <f>IF(Tablas!D2505="","",Tablas!D2505)</f>
        <v/>
      </c>
      <c r="E2507" s="1" t="str">
        <f>IF(Tablas!E2505="","",Tablas!E2505)</f>
        <v/>
      </c>
      <c r="F2507" s="1" t="str">
        <f>IF(Tablas!F2505="","",Tablas!F2505)</f>
        <v/>
      </c>
      <c r="G2507" s="1" t="str">
        <f>IF(Tablas!I2505="","",Tablas!I2505)</f>
        <v/>
      </c>
      <c r="H2507" s="1" t="s">
        <v>911</v>
      </c>
      <c r="I2507" s="39" t="str">
        <f>IF($B2507="","",-SUMIFS(Tabla7[Cantidad],Tabla7[Código del producto],$B2507,Tabla7[Tipo de movimiento],"SALIDA",Tabla7[Mes],I$5))</f>
        <v/>
      </c>
      <c r="J2507" s="39" t="str">
        <f>IF($B2507="","",-SUMIFS(Tabla7[Cantidad],Tabla7[Código del producto],$B2507,Tabla7[Tipo de movimiento],"SALIDA",Tabla7[Mes],J$5))</f>
        <v/>
      </c>
      <c r="K2507" s="39" t="str">
        <f>IF($B2507="","",-SUMIFS(Tabla7[Cantidad],Tabla7[Código del producto],$B2507,Tabla7[Tipo de movimiento],"SALIDA",Tabla7[Mes],K$5))</f>
        <v/>
      </c>
      <c r="L2507" s="39" t="str">
        <f>IF($B2507="","",-SUMIFS(Tabla7[Cantidad],Tabla7[Código del producto],$B2507,Tabla7[Tipo de movimiento],"SALIDA",Tabla7[Mes],L$5))</f>
        <v/>
      </c>
      <c r="M2507" s="39" t="str">
        <f>IF($B2507="","",-SUMIFS(Tabla7[Cantidad],Tabla7[Código del producto],$B2507,Tabla7[Tipo de movimiento],"SALIDA",Tabla7[Mes],M$5))</f>
        <v/>
      </c>
      <c r="N2507" s="39" t="str">
        <f>IF($B2507="","",-SUMIFS(Tabla7[Cantidad],Tabla7[Código del producto],$B2507,Tabla7[Tipo de movimiento],"SALIDA",Tabla7[Mes],N$5))</f>
        <v/>
      </c>
      <c r="O2507" s="39" t="str">
        <f>IF($B2507="","",-SUMIFS(Tabla7[Cantidad],Tabla7[Código del producto],$B2507,Tabla7[Tipo de movimiento],"SALIDA",Tabla7[Mes],O$5))</f>
        <v/>
      </c>
      <c r="P2507" s="39" t="str">
        <f>IF($B2507="","",-SUMIFS(Tabla7[Cantidad],Tabla7[Código del producto],$B2507,Tabla7[Tipo de movimiento],"SALIDA",Tabla7[Mes],P$5))</f>
        <v/>
      </c>
      <c r="Q2507" s="39" t="str">
        <f t="shared" si="117"/>
        <v/>
      </c>
      <c r="R2507" s="51" t="str">
        <f>IF($B2507="","",IFERROR(VLOOKUP($B2507,'ABC rotación'!$C:$G,5,0),"C"))</f>
        <v/>
      </c>
      <c r="S2507" s="41" t="str">
        <f t="shared" si="118"/>
        <v/>
      </c>
      <c r="T2507" s="40" t="str">
        <f t="shared" si="119"/>
        <v/>
      </c>
      <c r="U2507" s="23" t="str">
        <f>IF($B2507="","",VLOOKUP($T2507,Tablas!$X$14:$Y$17,2,1))</f>
        <v/>
      </c>
    </row>
    <row r="2508" spans="2:21" x14ac:dyDescent="0.2">
      <c r="B2508" s="1" t="str">
        <f>IF(Tablas!B2506="","",Tablas!B2506)</f>
        <v/>
      </c>
      <c r="C2508" s="1" t="str">
        <f>IF(Tablas!C2506="","",Tablas!C2506)</f>
        <v/>
      </c>
      <c r="D2508" s="1" t="str">
        <f>IF(Tablas!D2506="","",Tablas!D2506)</f>
        <v/>
      </c>
      <c r="E2508" s="1" t="str">
        <f>IF(Tablas!E2506="","",Tablas!E2506)</f>
        <v/>
      </c>
      <c r="F2508" s="1" t="str">
        <f>IF(Tablas!F2506="","",Tablas!F2506)</f>
        <v/>
      </c>
      <c r="G2508" s="1" t="str">
        <f>IF(Tablas!I2506="","",Tablas!I2506)</f>
        <v/>
      </c>
      <c r="H2508" s="1" t="s">
        <v>911</v>
      </c>
      <c r="I2508" s="39" t="str">
        <f>IF($B2508="","",-SUMIFS(Tabla7[Cantidad],Tabla7[Código del producto],$B2508,Tabla7[Tipo de movimiento],"SALIDA",Tabla7[Mes],I$5))</f>
        <v/>
      </c>
      <c r="J2508" s="39" t="str">
        <f>IF($B2508="","",-SUMIFS(Tabla7[Cantidad],Tabla7[Código del producto],$B2508,Tabla7[Tipo de movimiento],"SALIDA",Tabla7[Mes],J$5))</f>
        <v/>
      </c>
      <c r="K2508" s="39" t="str">
        <f>IF($B2508="","",-SUMIFS(Tabla7[Cantidad],Tabla7[Código del producto],$B2508,Tabla7[Tipo de movimiento],"SALIDA",Tabla7[Mes],K$5))</f>
        <v/>
      </c>
      <c r="L2508" s="39" t="str">
        <f>IF($B2508="","",-SUMIFS(Tabla7[Cantidad],Tabla7[Código del producto],$B2508,Tabla7[Tipo de movimiento],"SALIDA",Tabla7[Mes],L$5))</f>
        <v/>
      </c>
      <c r="M2508" s="39" t="str">
        <f>IF($B2508="","",-SUMIFS(Tabla7[Cantidad],Tabla7[Código del producto],$B2508,Tabla7[Tipo de movimiento],"SALIDA",Tabla7[Mes],M$5))</f>
        <v/>
      </c>
      <c r="N2508" s="39" t="str">
        <f>IF($B2508="","",-SUMIFS(Tabla7[Cantidad],Tabla7[Código del producto],$B2508,Tabla7[Tipo de movimiento],"SALIDA",Tabla7[Mes],N$5))</f>
        <v/>
      </c>
      <c r="O2508" s="39" t="str">
        <f>IF($B2508="","",-SUMIFS(Tabla7[Cantidad],Tabla7[Código del producto],$B2508,Tabla7[Tipo de movimiento],"SALIDA",Tabla7[Mes],O$5))</f>
        <v/>
      </c>
      <c r="P2508" s="39" t="str">
        <f>IF($B2508="","",-SUMIFS(Tabla7[Cantidad],Tabla7[Código del producto],$B2508,Tabla7[Tipo de movimiento],"SALIDA",Tabla7[Mes],P$5))</f>
        <v/>
      </c>
      <c r="Q2508" s="39" t="str">
        <f t="shared" si="117"/>
        <v/>
      </c>
      <c r="R2508" s="51" t="str">
        <f>IF($B2508="","",IFERROR(VLOOKUP($B2508,'ABC rotación'!$C:$G,5,0),"C"))</f>
        <v/>
      </c>
      <c r="S2508" s="41" t="str">
        <f t="shared" si="118"/>
        <v/>
      </c>
      <c r="T2508" s="40" t="str">
        <f t="shared" si="119"/>
        <v/>
      </c>
      <c r="U2508" s="23" t="str">
        <f>IF($B2508="","",VLOOKUP($T2508,Tablas!$X$14:$Y$17,2,1))</f>
        <v/>
      </c>
    </row>
    <row r="2509" spans="2:21" x14ac:dyDescent="0.2">
      <c r="B2509" s="1" t="str">
        <f>IF(Tablas!B2507="","",Tablas!B2507)</f>
        <v/>
      </c>
      <c r="C2509" s="1" t="str">
        <f>IF(Tablas!C2507="","",Tablas!C2507)</f>
        <v/>
      </c>
      <c r="D2509" s="1" t="str">
        <f>IF(Tablas!D2507="","",Tablas!D2507)</f>
        <v/>
      </c>
      <c r="E2509" s="1" t="str">
        <f>IF(Tablas!E2507="","",Tablas!E2507)</f>
        <v/>
      </c>
      <c r="F2509" s="1" t="str">
        <f>IF(Tablas!F2507="","",Tablas!F2507)</f>
        <v/>
      </c>
      <c r="G2509" s="1" t="str">
        <f>IF(Tablas!I2507="","",Tablas!I2507)</f>
        <v/>
      </c>
      <c r="H2509" s="1" t="s">
        <v>911</v>
      </c>
      <c r="I2509" s="39" t="str">
        <f>IF($B2509="","",-SUMIFS(Tabla7[Cantidad],Tabla7[Código del producto],$B2509,Tabla7[Tipo de movimiento],"SALIDA",Tabla7[Mes],I$5))</f>
        <v/>
      </c>
      <c r="J2509" s="39" t="str">
        <f>IF($B2509="","",-SUMIFS(Tabla7[Cantidad],Tabla7[Código del producto],$B2509,Tabla7[Tipo de movimiento],"SALIDA",Tabla7[Mes],J$5))</f>
        <v/>
      </c>
      <c r="K2509" s="39" t="str">
        <f>IF($B2509="","",-SUMIFS(Tabla7[Cantidad],Tabla7[Código del producto],$B2509,Tabla7[Tipo de movimiento],"SALIDA",Tabla7[Mes],K$5))</f>
        <v/>
      </c>
      <c r="L2509" s="39" t="str">
        <f>IF($B2509="","",-SUMIFS(Tabla7[Cantidad],Tabla7[Código del producto],$B2509,Tabla7[Tipo de movimiento],"SALIDA",Tabla7[Mes],L$5))</f>
        <v/>
      </c>
      <c r="M2509" s="39" t="str">
        <f>IF($B2509="","",-SUMIFS(Tabla7[Cantidad],Tabla7[Código del producto],$B2509,Tabla7[Tipo de movimiento],"SALIDA",Tabla7[Mes],M$5))</f>
        <v/>
      </c>
      <c r="N2509" s="39" t="str">
        <f>IF($B2509="","",-SUMIFS(Tabla7[Cantidad],Tabla7[Código del producto],$B2509,Tabla7[Tipo de movimiento],"SALIDA",Tabla7[Mes],N$5))</f>
        <v/>
      </c>
      <c r="O2509" s="39" t="str">
        <f>IF($B2509="","",-SUMIFS(Tabla7[Cantidad],Tabla7[Código del producto],$B2509,Tabla7[Tipo de movimiento],"SALIDA",Tabla7[Mes],O$5))</f>
        <v/>
      </c>
      <c r="P2509" s="39" t="str">
        <f>IF($B2509="","",-SUMIFS(Tabla7[Cantidad],Tabla7[Código del producto],$B2509,Tabla7[Tipo de movimiento],"SALIDA",Tabla7[Mes],P$5))</f>
        <v/>
      </c>
      <c r="Q2509" s="39" t="str">
        <f t="shared" si="117"/>
        <v/>
      </c>
      <c r="R2509" s="51" t="str">
        <f>IF($B2509="","",IFERROR(VLOOKUP($B2509,'ABC rotación'!$C:$G,5,0),"C"))</f>
        <v/>
      </c>
      <c r="S2509" s="41" t="str">
        <f t="shared" si="118"/>
        <v/>
      </c>
      <c r="T2509" s="40" t="str">
        <f t="shared" si="119"/>
        <v/>
      </c>
      <c r="U2509" s="23" t="str">
        <f>IF($B2509="","",VLOOKUP($T2509,Tablas!$X$14:$Y$17,2,1))</f>
        <v/>
      </c>
    </row>
    <row r="2510" spans="2:21" x14ac:dyDescent="0.2">
      <c r="B2510" s="1" t="str">
        <f>IF(Tablas!B2508="","",Tablas!B2508)</f>
        <v/>
      </c>
      <c r="C2510" s="1" t="str">
        <f>IF(Tablas!C2508="","",Tablas!C2508)</f>
        <v/>
      </c>
      <c r="D2510" s="1" t="str">
        <f>IF(Tablas!D2508="","",Tablas!D2508)</f>
        <v/>
      </c>
      <c r="E2510" s="1" t="str">
        <f>IF(Tablas!E2508="","",Tablas!E2508)</f>
        <v/>
      </c>
      <c r="F2510" s="1" t="str">
        <f>IF(Tablas!F2508="","",Tablas!F2508)</f>
        <v/>
      </c>
      <c r="G2510" s="1" t="str">
        <f>IF(Tablas!I2508="","",Tablas!I2508)</f>
        <v/>
      </c>
      <c r="H2510" s="1" t="s">
        <v>911</v>
      </c>
      <c r="I2510" s="39" t="str">
        <f>IF($B2510="","",-SUMIFS(Tabla7[Cantidad],Tabla7[Código del producto],$B2510,Tabla7[Tipo de movimiento],"SALIDA",Tabla7[Mes],I$5))</f>
        <v/>
      </c>
      <c r="J2510" s="39" t="str">
        <f>IF($B2510="","",-SUMIFS(Tabla7[Cantidad],Tabla7[Código del producto],$B2510,Tabla7[Tipo de movimiento],"SALIDA",Tabla7[Mes],J$5))</f>
        <v/>
      </c>
      <c r="K2510" s="39" t="str">
        <f>IF($B2510="","",-SUMIFS(Tabla7[Cantidad],Tabla7[Código del producto],$B2510,Tabla7[Tipo de movimiento],"SALIDA",Tabla7[Mes],K$5))</f>
        <v/>
      </c>
      <c r="L2510" s="39" t="str">
        <f>IF($B2510="","",-SUMIFS(Tabla7[Cantidad],Tabla7[Código del producto],$B2510,Tabla7[Tipo de movimiento],"SALIDA",Tabla7[Mes],L$5))</f>
        <v/>
      </c>
      <c r="M2510" s="39" t="str">
        <f>IF($B2510="","",-SUMIFS(Tabla7[Cantidad],Tabla7[Código del producto],$B2510,Tabla7[Tipo de movimiento],"SALIDA",Tabla7[Mes],M$5))</f>
        <v/>
      </c>
      <c r="N2510" s="39" t="str">
        <f>IF($B2510="","",-SUMIFS(Tabla7[Cantidad],Tabla7[Código del producto],$B2510,Tabla7[Tipo de movimiento],"SALIDA",Tabla7[Mes],N$5))</f>
        <v/>
      </c>
      <c r="O2510" s="39" t="str">
        <f>IF($B2510="","",-SUMIFS(Tabla7[Cantidad],Tabla7[Código del producto],$B2510,Tabla7[Tipo de movimiento],"SALIDA",Tabla7[Mes],O$5))</f>
        <v/>
      </c>
      <c r="P2510" s="39" t="str">
        <f>IF($B2510="","",-SUMIFS(Tabla7[Cantidad],Tabla7[Código del producto],$B2510,Tabla7[Tipo de movimiento],"SALIDA",Tabla7[Mes],P$5))</f>
        <v/>
      </c>
      <c r="Q2510" s="39" t="str">
        <f t="shared" si="117"/>
        <v/>
      </c>
      <c r="R2510" s="51" t="str">
        <f>IF($B2510="","",IFERROR(VLOOKUP($B2510,'ABC rotación'!$C:$G,5,0),"C"))</f>
        <v/>
      </c>
      <c r="S2510" s="41" t="str">
        <f t="shared" si="118"/>
        <v/>
      </c>
      <c r="T2510" s="40" t="str">
        <f t="shared" si="119"/>
        <v/>
      </c>
      <c r="U2510" s="23" t="str">
        <f>IF($B2510="","",VLOOKUP($T2510,Tablas!$X$14:$Y$17,2,1))</f>
        <v/>
      </c>
    </row>
    <row r="2511" spans="2:21" x14ac:dyDescent="0.2">
      <c r="B2511" s="1" t="str">
        <f>IF(Tablas!B2509="","",Tablas!B2509)</f>
        <v/>
      </c>
      <c r="C2511" s="1" t="str">
        <f>IF(Tablas!C2509="","",Tablas!C2509)</f>
        <v/>
      </c>
      <c r="D2511" s="1" t="str">
        <f>IF(Tablas!D2509="","",Tablas!D2509)</f>
        <v/>
      </c>
      <c r="E2511" s="1" t="str">
        <f>IF(Tablas!E2509="","",Tablas!E2509)</f>
        <v/>
      </c>
      <c r="F2511" s="1" t="str">
        <f>IF(Tablas!F2509="","",Tablas!F2509)</f>
        <v/>
      </c>
      <c r="G2511" s="1" t="str">
        <f>IF(Tablas!I2509="","",Tablas!I2509)</f>
        <v/>
      </c>
      <c r="H2511" s="1" t="s">
        <v>911</v>
      </c>
      <c r="I2511" s="39" t="str">
        <f>IF($B2511="","",-SUMIFS(Tabla7[Cantidad],Tabla7[Código del producto],$B2511,Tabla7[Tipo de movimiento],"SALIDA",Tabla7[Mes],I$5))</f>
        <v/>
      </c>
      <c r="J2511" s="39" t="str">
        <f>IF($B2511="","",-SUMIFS(Tabla7[Cantidad],Tabla7[Código del producto],$B2511,Tabla7[Tipo de movimiento],"SALIDA",Tabla7[Mes],J$5))</f>
        <v/>
      </c>
      <c r="K2511" s="39" t="str">
        <f>IF($B2511="","",-SUMIFS(Tabla7[Cantidad],Tabla7[Código del producto],$B2511,Tabla7[Tipo de movimiento],"SALIDA",Tabla7[Mes],K$5))</f>
        <v/>
      </c>
      <c r="L2511" s="39" t="str">
        <f>IF($B2511="","",-SUMIFS(Tabla7[Cantidad],Tabla7[Código del producto],$B2511,Tabla7[Tipo de movimiento],"SALIDA",Tabla7[Mes],L$5))</f>
        <v/>
      </c>
      <c r="M2511" s="39" t="str">
        <f>IF($B2511="","",-SUMIFS(Tabla7[Cantidad],Tabla7[Código del producto],$B2511,Tabla7[Tipo de movimiento],"SALIDA",Tabla7[Mes],M$5))</f>
        <v/>
      </c>
      <c r="N2511" s="39" t="str">
        <f>IF($B2511="","",-SUMIFS(Tabla7[Cantidad],Tabla7[Código del producto],$B2511,Tabla7[Tipo de movimiento],"SALIDA",Tabla7[Mes],N$5))</f>
        <v/>
      </c>
      <c r="O2511" s="39" t="str">
        <f>IF($B2511="","",-SUMIFS(Tabla7[Cantidad],Tabla7[Código del producto],$B2511,Tabla7[Tipo de movimiento],"SALIDA",Tabla7[Mes],O$5))</f>
        <v/>
      </c>
      <c r="P2511" s="39" t="str">
        <f>IF($B2511="","",-SUMIFS(Tabla7[Cantidad],Tabla7[Código del producto],$B2511,Tabla7[Tipo de movimiento],"SALIDA",Tabla7[Mes],P$5))</f>
        <v/>
      </c>
      <c r="Q2511" s="39" t="str">
        <f t="shared" si="117"/>
        <v/>
      </c>
      <c r="R2511" s="51" t="str">
        <f>IF($B2511="","",IFERROR(VLOOKUP($B2511,'ABC rotación'!$C:$G,5,0),"C"))</f>
        <v/>
      </c>
      <c r="S2511" s="41" t="str">
        <f t="shared" si="118"/>
        <v/>
      </c>
      <c r="T2511" s="40" t="str">
        <f t="shared" si="119"/>
        <v/>
      </c>
      <c r="U2511" s="23" t="str">
        <f>IF($B2511="","",VLOOKUP($T2511,Tablas!$X$14:$Y$17,2,1))</f>
        <v/>
      </c>
    </row>
    <row r="2512" spans="2:21" x14ac:dyDescent="0.2">
      <c r="B2512" s="1" t="str">
        <f>IF(Tablas!B2510="","",Tablas!B2510)</f>
        <v/>
      </c>
      <c r="C2512" s="1" t="str">
        <f>IF(Tablas!C2510="","",Tablas!C2510)</f>
        <v/>
      </c>
      <c r="D2512" s="1" t="str">
        <f>IF(Tablas!D2510="","",Tablas!D2510)</f>
        <v/>
      </c>
      <c r="E2512" s="1" t="str">
        <f>IF(Tablas!E2510="","",Tablas!E2510)</f>
        <v/>
      </c>
      <c r="F2512" s="1" t="str">
        <f>IF(Tablas!F2510="","",Tablas!F2510)</f>
        <v/>
      </c>
      <c r="G2512" s="1" t="str">
        <f>IF(Tablas!I2510="","",Tablas!I2510)</f>
        <v/>
      </c>
      <c r="H2512" s="1" t="s">
        <v>911</v>
      </c>
      <c r="I2512" s="39" t="str">
        <f>IF($B2512="","",-SUMIFS(Tabla7[Cantidad],Tabla7[Código del producto],$B2512,Tabla7[Tipo de movimiento],"SALIDA",Tabla7[Mes],I$5))</f>
        <v/>
      </c>
      <c r="J2512" s="39" t="str">
        <f>IF($B2512="","",-SUMIFS(Tabla7[Cantidad],Tabla7[Código del producto],$B2512,Tabla7[Tipo de movimiento],"SALIDA",Tabla7[Mes],J$5))</f>
        <v/>
      </c>
      <c r="K2512" s="39" t="str">
        <f>IF($B2512="","",-SUMIFS(Tabla7[Cantidad],Tabla7[Código del producto],$B2512,Tabla7[Tipo de movimiento],"SALIDA",Tabla7[Mes],K$5))</f>
        <v/>
      </c>
      <c r="L2512" s="39" t="str">
        <f>IF($B2512="","",-SUMIFS(Tabla7[Cantidad],Tabla7[Código del producto],$B2512,Tabla7[Tipo de movimiento],"SALIDA",Tabla7[Mes],L$5))</f>
        <v/>
      </c>
      <c r="M2512" s="39" t="str">
        <f>IF($B2512="","",-SUMIFS(Tabla7[Cantidad],Tabla7[Código del producto],$B2512,Tabla7[Tipo de movimiento],"SALIDA",Tabla7[Mes],M$5))</f>
        <v/>
      </c>
      <c r="N2512" s="39" t="str">
        <f>IF($B2512="","",-SUMIFS(Tabla7[Cantidad],Tabla7[Código del producto],$B2512,Tabla7[Tipo de movimiento],"SALIDA",Tabla7[Mes],N$5))</f>
        <v/>
      </c>
      <c r="O2512" s="39" t="str">
        <f>IF($B2512="","",-SUMIFS(Tabla7[Cantidad],Tabla7[Código del producto],$B2512,Tabla7[Tipo de movimiento],"SALIDA",Tabla7[Mes],O$5))</f>
        <v/>
      </c>
      <c r="P2512" s="39" t="str">
        <f>IF($B2512="","",-SUMIFS(Tabla7[Cantidad],Tabla7[Código del producto],$B2512,Tabla7[Tipo de movimiento],"SALIDA",Tabla7[Mes],P$5))</f>
        <v/>
      </c>
      <c r="Q2512" s="39" t="str">
        <f t="shared" si="117"/>
        <v/>
      </c>
      <c r="R2512" s="51" t="str">
        <f>IF($B2512="","",IFERROR(VLOOKUP($B2512,'ABC rotación'!$C:$G,5,0),"C"))</f>
        <v/>
      </c>
      <c r="S2512" s="41" t="str">
        <f t="shared" si="118"/>
        <v/>
      </c>
      <c r="T2512" s="40" t="str">
        <f t="shared" si="119"/>
        <v/>
      </c>
      <c r="U2512" s="23" t="str">
        <f>IF($B2512="","",VLOOKUP($T2512,Tablas!$X$14:$Y$17,2,1))</f>
        <v/>
      </c>
    </row>
    <row r="2513" spans="2:21" x14ac:dyDescent="0.2">
      <c r="B2513" s="1" t="str">
        <f>IF(Tablas!B2511="","",Tablas!B2511)</f>
        <v/>
      </c>
      <c r="C2513" s="1" t="str">
        <f>IF(Tablas!C2511="","",Tablas!C2511)</f>
        <v/>
      </c>
      <c r="D2513" s="1" t="str">
        <f>IF(Tablas!D2511="","",Tablas!D2511)</f>
        <v/>
      </c>
      <c r="E2513" s="1" t="str">
        <f>IF(Tablas!E2511="","",Tablas!E2511)</f>
        <v/>
      </c>
      <c r="F2513" s="1" t="str">
        <f>IF(Tablas!F2511="","",Tablas!F2511)</f>
        <v/>
      </c>
      <c r="G2513" s="1" t="str">
        <f>IF(Tablas!I2511="","",Tablas!I2511)</f>
        <v/>
      </c>
      <c r="H2513" s="1" t="s">
        <v>911</v>
      </c>
      <c r="I2513" s="39" t="str">
        <f>IF($B2513="","",-SUMIFS(Tabla7[Cantidad],Tabla7[Código del producto],$B2513,Tabla7[Tipo de movimiento],"SALIDA",Tabla7[Mes],I$5))</f>
        <v/>
      </c>
      <c r="J2513" s="39" t="str">
        <f>IF($B2513="","",-SUMIFS(Tabla7[Cantidad],Tabla7[Código del producto],$B2513,Tabla7[Tipo de movimiento],"SALIDA",Tabla7[Mes],J$5))</f>
        <v/>
      </c>
      <c r="K2513" s="39" t="str">
        <f>IF($B2513="","",-SUMIFS(Tabla7[Cantidad],Tabla7[Código del producto],$B2513,Tabla7[Tipo de movimiento],"SALIDA",Tabla7[Mes],K$5))</f>
        <v/>
      </c>
      <c r="L2513" s="39" t="str">
        <f>IF($B2513="","",-SUMIFS(Tabla7[Cantidad],Tabla7[Código del producto],$B2513,Tabla7[Tipo de movimiento],"SALIDA",Tabla7[Mes],L$5))</f>
        <v/>
      </c>
      <c r="M2513" s="39" t="str">
        <f>IF($B2513="","",-SUMIFS(Tabla7[Cantidad],Tabla7[Código del producto],$B2513,Tabla7[Tipo de movimiento],"SALIDA",Tabla7[Mes],M$5))</f>
        <v/>
      </c>
      <c r="N2513" s="39" t="str">
        <f>IF($B2513="","",-SUMIFS(Tabla7[Cantidad],Tabla7[Código del producto],$B2513,Tabla7[Tipo de movimiento],"SALIDA",Tabla7[Mes],N$5))</f>
        <v/>
      </c>
      <c r="O2513" s="39" t="str">
        <f>IF($B2513="","",-SUMIFS(Tabla7[Cantidad],Tabla7[Código del producto],$B2513,Tabla7[Tipo de movimiento],"SALIDA",Tabla7[Mes],O$5))</f>
        <v/>
      </c>
      <c r="P2513" s="39" t="str">
        <f>IF($B2513="","",-SUMIFS(Tabla7[Cantidad],Tabla7[Código del producto],$B2513,Tabla7[Tipo de movimiento],"SALIDA",Tabla7[Mes],P$5))</f>
        <v/>
      </c>
      <c r="Q2513" s="39" t="str">
        <f t="shared" si="117"/>
        <v/>
      </c>
      <c r="R2513" s="51" t="str">
        <f>IF($B2513="","",IFERROR(VLOOKUP($B2513,'ABC rotación'!$C:$G,5,0),"C"))</f>
        <v/>
      </c>
      <c r="S2513" s="41" t="str">
        <f t="shared" si="118"/>
        <v/>
      </c>
      <c r="T2513" s="40" t="str">
        <f t="shared" si="119"/>
        <v/>
      </c>
      <c r="U2513" s="23" t="str">
        <f>IF($B2513="","",VLOOKUP($T2513,Tablas!$X$14:$Y$17,2,1))</f>
        <v/>
      </c>
    </row>
    <row r="2514" spans="2:21" x14ac:dyDescent="0.2">
      <c r="B2514" s="1" t="str">
        <f>IF(Tablas!B2512="","",Tablas!B2512)</f>
        <v/>
      </c>
      <c r="C2514" s="1" t="str">
        <f>IF(Tablas!C2512="","",Tablas!C2512)</f>
        <v/>
      </c>
      <c r="D2514" s="1" t="str">
        <f>IF(Tablas!D2512="","",Tablas!D2512)</f>
        <v/>
      </c>
      <c r="E2514" s="1" t="str">
        <f>IF(Tablas!E2512="","",Tablas!E2512)</f>
        <v/>
      </c>
      <c r="F2514" s="1" t="str">
        <f>IF(Tablas!F2512="","",Tablas!F2512)</f>
        <v/>
      </c>
      <c r="G2514" s="1" t="str">
        <f>IF(Tablas!I2512="","",Tablas!I2512)</f>
        <v/>
      </c>
      <c r="H2514" s="1" t="s">
        <v>911</v>
      </c>
      <c r="I2514" s="39" t="str">
        <f>IF($B2514="","",-SUMIFS(Tabla7[Cantidad],Tabla7[Código del producto],$B2514,Tabla7[Tipo de movimiento],"SALIDA",Tabla7[Mes],I$5))</f>
        <v/>
      </c>
      <c r="J2514" s="39" t="str">
        <f>IF($B2514="","",-SUMIFS(Tabla7[Cantidad],Tabla7[Código del producto],$B2514,Tabla7[Tipo de movimiento],"SALIDA",Tabla7[Mes],J$5))</f>
        <v/>
      </c>
      <c r="K2514" s="39" t="str">
        <f>IF($B2514="","",-SUMIFS(Tabla7[Cantidad],Tabla7[Código del producto],$B2514,Tabla7[Tipo de movimiento],"SALIDA",Tabla7[Mes],K$5))</f>
        <v/>
      </c>
      <c r="L2514" s="39" t="str">
        <f>IF($B2514="","",-SUMIFS(Tabla7[Cantidad],Tabla7[Código del producto],$B2514,Tabla7[Tipo de movimiento],"SALIDA",Tabla7[Mes],L$5))</f>
        <v/>
      </c>
      <c r="M2514" s="39" t="str">
        <f>IF($B2514="","",-SUMIFS(Tabla7[Cantidad],Tabla7[Código del producto],$B2514,Tabla7[Tipo de movimiento],"SALIDA",Tabla7[Mes],M$5))</f>
        <v/>
      </c>
      <c r="N2514" s="39" t="str">
        <f>IF($B2514="","",-SUMIFS(Tabla7[Cantidad],Tabla7[Código del producto],$B2514,Tabla7[Tipo de movimiento],"SALIDA",Tabla7[Mes],N$5))</f>
        <v/>
      </c>
      <c r="O2514" s="39" t="str">
        <f>IF($B2514="","",-SUMIFS(Tabla7[Cantidad],Tabla7[Código del producto],$B2514,Tabla7[Tipo de movimiento],"SALIDA",Tabla7[Mes],O$5))</f>
        <v/>
      </c>
      <c r="P2514" s="39" t="str">
        <f>IF($B2514="","",-SUMIFS(Tabla7[Cantidad],Tabla7[Código del producto],$B2514,Tabla7[Tipo de movimiento],"SALIDA",Tabla7[Mes],P$5))</f>
        <v/>
      </c>
      <c r="Q2514" s="39" t="str">
        <f t="shared" si="117"/>
        <v/>
      </c>
      <c r="R2514" s="51" t="str">
        <f>IF($B2514="","",IFERROR(VLOOKUP($B2514,'ABC rotación'!$C:$G,5,0),"C"))</f>
        <v/>
      </c>
      <c r="S2514" s="41" t="str">
        <f t="shared" si="118"/>
        <v/>
      </c>
      <c r="T2514" s="40" t="str">
        <f t="shared" si="119"/>
        <v/>
      </c>
      <c r="U2514" s="23" t="str">
        <f>IF($B2514="","",VLOOKUP($T2514,Tablas!$X$14:$Y$17,2,1))</f>
        <v/>
      </c>
    </row>
    <row r="2515" spans="2:21" x14ac:dyDescent="0.2">
      <c r="B2515" s="1" t="str">
        <f>IF(Tablas!B2513="","",Tablas!B2513)</f>
        <v/>
      </c>
      <c r="C2515" s="1" t="str">
        <f>IF(Tablas!C2513="","",Tablas!C2513)</f>
        <v/>
      </c>
      <c r="D2515" s="1" t="str">
        <f>IF(Tablas!D2513="","",Tablas!D2513)</f>
        <v/>
      </c>
      <c r="E2515" s="1" t="str">
        <f>IF(Tablas!E2513="","",Tablas!E2513)</f>
        <v/>
      </c>
      <c r="F2515" s="1" t="str">
        <f>IF(Tablas!F2513="","",Tablas!F2513)</f>
        <v/>
      </c>
      <c r="G2515" s="1" t="str">
        <f>IF(Tablas!I2513="","",Tablas!I2513)</f>
        <v/>
      </c>
      <c r="H2515" s="1" t="s">
        <v>911</v>
      </c>
      <c r="I2515" s="39" t="str">
        <f>IF($B2515="","",-SUMIFS(Tabla7[Cantidad],Tabla7[Código del producto],$B2515,Tabla7[Tipo de movimiento],"SALIDA",Tabla7[Mes],I$5))</f>
        <v/>
      </c>
      <c r="J2515" s="39" t="str">
        <f>IF($B2515="","",-SUMIFS(Tabla7[Cantidad],Tabla7[Código del producto],$B2515,Tabla7[Tipo de movimiento],"SALIDA",Tabla7[Mes],J$5))</f>
        <v/>
      </c>
      <c r="K2515" s="39" t="str">
        <f>IF($B2515="","",-SUMIFS(Tabla7[Cantidad],Tabla7[Código del producto],$B2515,Tabla7[Tipo de movimiento],"SALIDA",Tabla7[Mes],K$5))</f>
        <v/>
      </c>
      <c r="L2515" s="39" t="str">
        <f>IF($B2515="","",-SUMIFS(Tabla7[Cantidad],Tabla7[Código del producto],$B2515,Tabla7[Tipo de movimiento],"SALIDA",Tabla7[Mes],L$5))</f>
        <v/>
      </c>
      <c r="M2515" s="39" t="str">
        <f>IF($B2515="","",-SUMIFS(Tabla7[Cantidad],Tabla7[Código del producto],$B2515,Tabla7[Tipo de movimiento],"SALIDA",Tabla7[Mes],M$5))</f>
        <v/>
      </c>
      <c r="N2515" s="39" t="str">
        <f>IF($B2515="","",-SUMIFS(Tabla7[Cantidad],Tabla7[Código del producto],$B2515,Tabla7[Tipo de movimiento],"SALIDA",Tabla7[Mes],N$5))</f>
        <v/>
      </c>
      <c r="O2515" s="39" t="str">
        <f>IF($B2515="","",-SUMIFS(Tabla7[Cantidad],Tabla7[Código del producto],$B2515,Tabla7[Tipo de movimiento],"SALIDA",Tabla7[Mes],O$5))</f>
        <v/>
      </c>
      <c r="P2515" s="39" t="str">
        <f>IF($B2515="","",-SUMIFS(Tabla7[Cantidad],Tabla7[Código del producto],$B2515,Tabla7[Tipo de movimiento],"SALIDA",Tabla7[Mes],P$5))</f>
        <v/>
      </c>
      <c r="Q2515" s="39" t="str">
        <f t="shared" si="117"/>
        <v/>
      </c>
      <c r="R2515" s="51" t="str">
        <f>IF($B2515="","",IFERROR(VLOOKUP($B2515,'ABC rotación'!$C:$G,5,0),"C"))</f>
        <v/>
      </c>
      <c r="S2515" s="41" t="str">
        <f t="shared" si="118"/>
        <v/>
      </c>
      <c r="T2515" s="40" t="str">
        <f t="shared" si="119"/>
        <v/>
      </c>
      <c r="U2515" s="23" t="str">
        <f>IF($B2515="","",VLOOKUP($T2515,Tablas!$X$14:$Y$17,2,1))</f>
        <v/>
      </c>
    </row>
    <row r="2516" spans="2:21" x14ac:dyDescent="0.2">
      <c r="B2516" s="1" t="str">
        <f>IF(Tablas!B2514="","",Tablas!B2514)</f>
        <v/>
      </c>
      <c r="C2516" s="1" t="str">
        <f>IF(Tablas!C2514="","",Tablas!C2514)</f>
        <v/>
      </c>
      <c r="D2516" s="1" t="str">
        <f>IF(Tablas!D2514="","",Tablas!D2514)</f>
        <v/>
      </c>
      <c r="E2516" s="1" t="str">
        <f>IF(Tablas!E2514="","",Tablas!E2514)</f>
        <v/>
      </c>
      <c r="F2516" s="1" t="str">
        <f>IF(Tablas!F2514="","",Tablas!F2514)</f>
        <v/>
      </c>
      <c r="G2516" s="1" t="str">
        <f>IF(Tablas!I2514="","",Tablas!I2514)</f>
        <v/>
      </c>
      <c r="H2516" s="1" t="s">
        <v>911</v>
      </c>
      <c r="I2516" s="39" t="str">
        <f>IF($B2516="","",-SUMIFS(Tabla7[Cantidad],Tabla7[Código del producto],$B2516,Tabla7[Tipo de movimiento],"SALIDA",Tabla7[Mes],I$5))</f>
        <v/>
      </c>
      <c r="J2516" s="39" t="str">
        <f>IF($B2516="","",-SUMIFS(Tabla7[Cantidad],Tabla7[Código del producto],$B2516,Tabla7[Tipo de movimiento],"SALIDA",Tabla7[Mes],J$5))</f>
        <v/>
      </c>
      <c r="K2516" s="39" t="str">
        <f>IF($B2516="","",-SUMIFS(Tabla7[Cantidad],Tabla7[Código del producto],$B2516,Tabla7[Tipo de movimiento],"SALIDA",Tabla7[Mes],K$5))</f>
        <v/>
      </c>
      <c r="L2516" s="39" t="str">
        <f>IF($B2516="","",-SUMIFS(Tabla7[Cantidad],Tabla7[Código del producto],$B2516,Tabla7[Tipo de movimiento],"SALIDA",Tabla7[Mes],L$5))</f>
        <v/>
      </c>
      <c r="M2516" s="39" t="str">
        <f>IF($B2516="","",-SUMIFS(Tabla7[Cantidad],Tabla7[Código del producto],$B2516,Tabla7[Tipo de movimiento],"SALIDA",Tabla7[Mes],M$5))</f>
        <v/>
      </c>
      <c r="N2516" s="39" t="str">
        <f>IF($B2516="","",-SUMIFS(Tabla7[Cantidad],Tabla7[Código del producto],$B2516,Tabla7[Tipo de movimiento],"SALIDA",Tabla7[Mes],N$5))</f>
        <v/>
      </c>
      <c r="O2516" s="39" t="str">
        <f>IF($B2516="","",-SUMIFS(Tabla7[Cantidad],Tabla7[Código del producto],$B2516,Tabla7[Tipo de movimiento],"SALIDA",Tabla7[Mes],O$5))</f>
        <v/>
      </c>
      <c r="P2516" s="39" t="str">
        <f>IF($B2516="","",-SUMIFS(Tabla7[Cantidad],Tabla7[Código del producto],$B2516,Tabla7[Tipo de movimiento],"SALIDA",Tabla7[Mes],P$5))</f>
        <v/>
      </c>
      <c r="Q2516" s="39" t="str">
        <f t="shared" si="117"/>
        <v/>
      </c>
      <c r="R2516" s="51" t="str">
        <f>IF($B2516="","",IFERROR(VLOOKUP($B2516,'ABC rotación'!$C:$G,5,0),"C"))</f>
        <v/>
      </c>
      <c r="S2516" s="41" t="str">
        <f t="shared" si="118"/>
        <v/>
      </c>
      <c r="T2516" s="40" t="str">
        <f t="shared" si="119"/>
        <v/>
      </c>
      <c r="U2516" s="23" t="str">
        <f>IF($B2516="","",VLOOKUP($T2516,Tablas!$X$14:$Y$17,2,1))</f>
        <v/>
      </c>
    </row>
    <row r="2517" spans="2:21" x14ac:dyDescent="0.2">
      <c r="B2517" s="1" t="str">
        <f>IF(Tablas!B2515="","",Tablas!B2515)</f>
        <v/>
      </c>
      <c r="C2517" s="1" t="str">
        <f>IF(Tablas!C2515="","",Tablas!C2515)</f>
        <v/>
      </c>
      <c r="D2517" s="1" t="str">
        <f>IF(Tablas!D2515="","",Tablas!D2515)</f>
        <v/>
      </c>
      <c r="E2517" s="1" t="str">
        <f>IF(Tablas!E2515="","",Tablas!E2515)</f>
        <v/>
      </c>
      <c r="F2517" s="1" t="str">
        <f>IF(Tablas!F2515="","",Tablas!F2515)</f>
        <v/>
      </c>
      <c r="G2517" s="1" t="str">
        <f>IF(Tablas!I2515="","",Tablas!I2515)</f>
        <v/>
      </c>
      <c r="H2517" s="1" t="s">
        <v>911</v>
      </c>
      <c r="I2517" s="39" t="str">
        <f>IF($B2517="","",-SUMIFS(Tabla7[Cantidad],Tabla7[Código del producto],$B2517,Tabla7[Tipo de movimiento],"SALIDA",Tabla7[Mes],I$5))</f>
        <v/>
      </c>
      <c r="J2517" s="39" t="str">
        <f>IF($B2517="","",-SUMIFS(Tabla7[Cantidad],Tabla7[Código del producto],$B2517,Tabla7[Tipo de movimiento],"SALIDA",Tabla7[Mes],J$5))</f>
        <v/>
      </c>
      <c r="K2517" s="39" t="str">
        <f>IF($B2517="","",-SUMIFS(Tabla7[Cantidad],Tabla7[Código del producto],$B2517,Tabla7[Tipo de movimiento],"SALIDA",Tabla7[Mes],K$5))</f>
        <v/>
      </c>
      <c r="L2517" s="39" t="str">
        <f>IF($B2517="","",-SUMIFS(Tabla7[Cantidad],Tabla7[Código del producto],$B2517,Tabla7[Tipo de movimiento],"SALIDA",Tabla7[Mes],L$5))</f>
        <v/>
      </c>
      <c r="M2517" s="39" t="str">
        <f>IF($B2517="","",-SUMIFS(Tabla7[Cantidad],Tabla7[Código del producto],$B2517,Tabla7[Tipo de movimiento],"SALIDA",Tabla7[Mes],M$5))</f>
        <v/>
      </c>
      <c r="N2517" s="39" t="str">
        <f>IF($B2517="","",-SUMIFS(Tabla7[Cantidad],Tabla7[Código del producto],$B2517,Tabla7[Tipo de movimiento],"SALIDA",Tabla7[Mes],N$5))</f>
        <v/>
      </c>
      <c r="O2517" s="39" t="str">
        <f>IF($B2517="","",-SUMIFS(Tabla7[Cantidad],Tabla7[Código del producto],$B2517,Tabla7[Tipo de movimiento],"SALIDA",Tabla7[Mes],O$5))</f>
        <v/>
      </c>
      <c r="P2517" s="39" t="str">
        <f>IF($B2517="","",-SUMIFS(Tabla7[Cantidad],Tabla7[Código del producto],$B2517,Tabla7[Tipo de movimiento],"SALIDA",Tabla7[Mes],P$5))</f>
        <v/>
      </c>
      <c r="Q2517" s="39" t="str">
        <f t="shared" si="117"/>
        <v/>
      </c>
      <c r="R2517" s="51" t="str">
        <f>IF($B2517="","",IFERROR(VLOOKUP($B2517,'ABC rotación'!$C:$G,5,0),"C"))</f>
        <v/>
      </c>
      <c r="S2517" s="41" t="str">
        <f t="shared" si="118"/>
        <v/>
      </c>
      <c r="T2517" s="40" t="str">
        <f t="shared" si="119"/>
        <v/>
      </c>
      <c r="U2517" s="23" t="str">
        <f>IF($B2517="","",VLOOKUP($T2517,Tablas!$X$14:$Y$17,2,1))</f>
        <v/>
      </c>
    </row>
    <row r="2518" spans="2:21" x14ac:dyDescent="0.2">
      <c r="B2518" s="1" t="str">
        <f>IF(Tablas!B2516="","",Tablas!B2516)</f>
        <v/>
      </c>
      <c r="C2518" s="1" t="str">
        <f>IF(Tablas!C2516="","",Tablas!C2516)</f>
        <v/>
      </c>
      <c r="D2518" s="1" t="str">
        <f>IF(Tablas!D2516="","",Tablas!D2516)</f>
        <v/>
      </c>
      <c r="E2518" s="1" t="str">
        <f>IF(Tablas!E2516="","",Tablas!E2516)</f>
        <v/>
      </c>
      <c r="F2518" s="1" t="str">
        <f>IF(Tablas!F2516="","",Tablas!F2516)</f>
        <v/>
      </c>
      <c r="G2518" s="1" t="str">
        <f>IF(Tablas!I2516="","",Tablas!I2516)</f>
        <v/>
      </c>
      <c r="H2518" s="1" t="s">
        <v>911</v>
      </c>
      <c r="I2518" s="39" t="str">
        <f>IF($B2518="","",-SUMIFS(Tabla7[Cantidad],Tabla7[Código del producto],$B2518,Tabla7[Tipo de movimiento],"SALIDA",Tabla7[Mes],I$5))</f>
        <v/>
      </c>
      <c r="J2518" s="39" t="str">
        <f>IF($B2518="","",-SUMIFS(Tabla7[Cantidad],Tabla7[Código del producto],$B2518,Tabla7[Tipo de movimiento],"SALIDA",Tabla7[Mes],J$5))</f>
        <v/>
      </c>
      <c r="K2518" s="39" t="str">
        <f>IF($B2518="","",-SUMIFS(Tabla7[Cantidad],Tabla7[Código del producto],$B2518,Tabla7[Tipo de movimiento],"SALIDA",Tabla7[Mes],K$5))</f>
        <v/>
      </c>
      <c r="L2518" s="39" t="str">
        <f>IF($B2518="","",-SUMIFS(Tabla7[Cantidad],Tabla7[Código del producto],$B2518,Tabla7[Tipo de movimiento],"SALIDA",Tabla7[Mes],L$5))</f>
        <v/>
      </c>
      <c r="M2518" s="39" t="str">
        <f>IF($B2518="","",-SUMIFS(Tabla7[Cantidad],Tabla7[Código del producto],$B2518,Tabla7[Tipo de movimiento],"SALIDA",Tabla7[Mes],M$5))</f>
        <v/>
      </c>
      <c r="N2518" s="39" t="str">
        <f>IF($B2518="","",-SUMIFS(Tabla7[Cantidad],Tabla7[Código del producto],$B2518,Tabla7[Tipo de movimiento],"SALIDA",Tabla7[Mes],N$5))</f>
        <v/>
      </c>
      <c r="O2518" s="39" t="str">
        <f>IF($B2518="","",-SUMIFS(Tabla7[Cantidad],Tabla7[Código del producto],$B2518,Tabla7[Tipo de movimiento],"SALIDA",Tabla7[Mes],O$5))</f>
        <v/>
      </c>
      <c r="P2518" s="39" t="str">
        <f>IF($B2518="","",-SUMIFS(Tabla7[Cantidad],Tabla7[Código del producto],$B2518,Tabla7[Tipo de movimiento],"SALIDA",Tabla7[Mes],P$5))</f>
        <v/>
      </c>
      <c r="Q2518" s="39" t="str">
        <f t="shared" si="117"/>
        <v/>
      </c>
      <c r="R2518" s="51" t="str">
        <f>IF($B2518="","",IFERROR(VLOOKUP($B2518,'ABC rotación'!$C:$G,5,0),"C"))</f>
        <v/>
      </c>
      <c r="S2518" s="41" t="str">
        <f t="shared" si="118"/>
        <v/>
      </c>
      <c r="T2518" s="40" t="str">
        <f t="shared" si="119"/>
        <v/>
      </c>
      <c r="U2518" s="23" t="str">
        <f>IF($B2518="","",VLOOKUP($T2518,Tablas!$X$14:$Y$17,2,1))</f>
        <v/>
      </c>
    </row>
    <row r="2519" spans="2:21" x14ac:dyDescent="0.2">
      <c r="B2519" s="1" t="str">
        <f>IF(Tablas!B2517="","",Tablas!B2517)</f>
        <v/>
      </c>
      <c r="C2519" s="1" t="str">
        <f>IF(Tablas!C2517="","",Tablas!C2517)</f>
        <v/>
      </c>
      <c r="D2519" s="1" t="str">
        <f>IF(Tablas!D2517="","",Tablas!D2517)</f>
        <v/>
      </c>
      <c r="E2519" s="1" t="str">
        <f>IF(Tablas!E2517="","",Tablas!E2517)</f>
        <v/>
      </c>
      <c r="F2519" s="1" t="str">
        <f>IF(Tablas!F2517="","",Tablas!F2517)</f>
        <v/>
      </c>
      <c r="G2519" s="1" t="str">
        <f>IF(Tablas!I2517="","",Tablas!I2517)</f>
        <v/>
      </c>
      <c r="H2519" s="1" t="s">
        <v>911</v>
      </c>
      <c r="I2519" s="39" t="str">
        <f>IF($B2519="","",-SUMIFS(Tabla7[Cantidad],Tabla7[Código del producto],$B2519,Tabla7[Tipo de movimiento],"SALIDA",Tabla7[Mes],I$5))</f>
        <v/>
      </c>
      <c r="J2519" s="39" t="str">
        <f>IF($B2519="","",-SUMIFS(Tabla7[Cantidad],Tabla7[Código del producto],$B2519,Tabla7[Tipo de movimiento],"SALIDA",Tabla7[Mes],J$5))</f>
        <v/>
      </c>
      <c r="K2519" s="39" t="str">
        <f>IF($B2519="","",-SUMIFS(Tabla7[Cantidad],Tabla7[Código del producto],$B2519,Tabla7[Tipo de movimiento],"SALIDA",Tabla7[Mes],K$5))</f>
        <v/>
      </c>
      <c r="L2519" s="39" t="str">
        <f>IF($B2519="","",-SUMIFS(Tabla7[Cantidad],Tabla7[Código del producto],$B2519,Tabla7[Tipo de movimiento],"SALIDA",Tabla7[Mes],L$5))</f>
        <v/>
      </c>
      <c r="M2519" s="39" t="str">
        <f>IF($B2519="","",-SUMIFS(Tabla7[Cantidad],Tabla7[Código del producto],$B2519,Tabla7[Tipo de movimiento],"SALIDA",Tabla7[Mes],M$5))</f>
        <v/>
      </c>
      <c r="N2519" s="39" t="str">
        <f>IF($B2519="","",-SUMIFS(Tabla7[Cantidad],Tabla7[Código del producto],$B2519,Tabla7[Tipo de movimiento],"SALIDA",Tabla7[Mes],N$5))</f>
        <v/>
      </c>
      <c r="O2519" s="39" t="str">
        <f>IF($B2519="","",-SUMIFS(Tabla7[Cantidad],Tabla7[Código del producto],$B2519,Tabla7[Tipo de movimiento],"SALIDA",Tabla7[Mes],O$5))</f>
        <v/>
      </c>
      <c r="P2519" s="39" t="str">
        <f>IF($B2519="","",-SUMIFS(Tabla7[Cantidad],Tabla7[Código del producto],$B2519,Tabla7[Tipo de movimiento],"SALIDA",Tabla7[Mes],P$5))</f>
        <v/>
      </c>
      <c r="Q2519" s="39" t="str">
        <f t="shared" si="117"/>
        <v/>
      </c>
      <c r="R2519" s="51" t="str">
        <f>IF($B2519="","",IFERROR(VLOOKUP($B2519,'ABC rotación'!$C:$G,5,0),"C"))</f>
        <v/>
      </c>
      <c r="S2519" s="41" t="str">
        <f t="shared" si="118"/>
        <v/>
      </c>
      <c r="T2519" s="40" t="str">
        <f t="shared" si="119"/>
        <v/>
      </c>
      <c r="U2519" s="23" t="str">
        <f>IF($B2519="","",VLOOKUP($T2519,Tablas!$X$14:$Y$17,2,1))</f>
        <v/>
      </c>
    </row>
    <row r="2520" spans="2:21" x14ac:dyDescent="0.2">
      <c r="B2520" s="1" t="str">
        <f>IF(Tablas!B2518="","",Tablas!B2518)</f>
        <v/>
      </c>
      <c r="C2520" s="1" t="str">
        <f>IF(Tablas!C2518="","",Tablas!C2518)</f>
        <v/>
      </c>
      <c r="D2520" s="1" t="str">
        <f>IF(Tablas!D2518="","",Tablas!D2518)</f>
        <v/>
      </c>
      <c r="E2520" s="1" t="str">
        <f>IF(Tablas!E2518="","",Tablas!E2518)</f>
        <v/>
      </c>
      <c r="F2520" s="1" t="str">
        <f>IF(Tablas!F2518="","",Tablas!F2518)</f>
        <v/>
      </c>
      <c r="G2520" s="1" t="str">
        <f>IF(Tablas!I2518="","",Tablas!I2518)</f>
        <v/>
      </c>
      <c r="H2520" s="1" t="s">
        <v>911</v>
      </c>
      <c r="I2520" s="39" t="str">
        <f>IF($B2520="","",-SUMIFS(Tabla7[Cantidad],Tabla7[Código del producto],$B2520,Tabla7[Tipo de movimiento],"SALIDA",Tabla7[Mes],I$5))</f>
        <v/>
      </c>
      <c r="J2520" s="39" t="str">
        <f>IF($B2520="","",-SUMIFS(Tabla7[Cantidad],Tabla7[Código del producto],$B2520,Tabla7[Tipo de movimiento],"SALIDA",Tabla7[Mes],J$5))</f>
        <v/>
      </c>
      <c r="K2520" s="39" t="str">
        <f>IF($B2520="","",-SUMIFS(Tabla7[Cantidad],Tabla7[Código del producto],$B2520,Tabla7[Tipo de movimiento],"SALIDA",Tabla7[Mes],K$5))</f>
        <v/>
      </c>
      <c r="L2520" s="39" t="str">
        <f>IF($B2520="","",-SUMIFS(Tabla7[Cantidad],Tabla7[Código del producto],$B2520,Tabla7[Tipo de movimiento],"SALIDA",Tabla7[Mes],L$5))</f>
        <v/>
      </c>
      <c r="M2520" s="39" t="str">
        <f>IF($B2520="","",-SUMIFS(Tabla7[Cantidad],Tabla7[Código del producto],$B2520,Tabla7[Tipo de movimiento],"SALIDA",Tabla7[Mes],M$5))</f>
        <v/>
      </c>
      <c r="N2520" s="39" t="str">
        <f>IF($B2520="","",-SUMIFS(Tabla7[Cantidad],Tabla7[Código del producto],$B2520,Tabla7[Tipo de movimiento],"SALIDA",Tabla7[Mes],N$5))</f>
        <v/>
      </c>
      <c r="O2520" s="39" t="str">
        <f>IF($B2520="","",-SUMIFS(Tabla7[Cantidad],Tabla7[Código del producto],$B2520,Tabla7[Tipo de movimiento],"SALIDA",Tabla7[Mes],O$5))</f>
        <v/>
      </c>
      <c r="P2520" s="39" t="str">
        <f>IF($B2520="","",-SUMIFS(Tabla7[Cantidad],Tabla7[Código del producto],$B2520,Tabla7[Tipo de movimiento],"SALIDA",Tabla7[Mes],P$5))</f>
        <v/>
      </c>
      <c r="Q2520" s="39" t="str">
        <f t="shared" si="117"/>
        <v/>
      </c>
      <c r="R2520" s="51" t="str">
        <f>IF($B2520="","",IFERROR(VLOOKUP($B2520,'ABC rotación'!$C:$G,5,0),"C"))</f>
        <v/>
      </c>
      <c r="S2520" s="41" t="str">
        <f t="shared" si="118"/>
        <v/>
      </c>
      <c r="T2520" s="40" t="str">
        <f t="shared" si="119"/>
        <v/>
      </c>
      <c r="U2520" s="23" t="str">
        <f>IF($B2520="","",VLOOKUP($T2520,Tablas!$X$14:$Y$17,2,1))</f>
        <v/>
      </c>
    </row>
    <row r="2521" spans="2:21" x14ac:dyDescent="0.2">
      <c r="B2521" s="1" t="str">
        <f>IF(Tablas!B2519="","",Tablas!B2519)</f>
        <v/>
      </c>
      <c r="C2521" s="1" t="str">
        <f>IF(Tablas!C2519="","",Tablas!C2519)</f>
        <v/>
      </c>
      <c r="D2521" s="1" t="str">
        <f>IF(Tablas!D2519="","",Tablas!D2519)</f>
        <v/>
      </c>
      <c r="E2521" s="1" t="str">
        <f>IF(Tablas!E2519="","",Tablas!E2519)</f>
        <v/>
      </c>
      <c r="F2521" s="1" t="str">
        <f>IF(Tablas!F2519="","",Tablas!F2519)</f>
        <v/>
      </c>
      <c r="G2521" s="1" t="str">
        <f>IF(Tablas!I2519="","",Tablas!I2519)</f>
        <v/>
      </c>
      <c r="H2521" s="1" t="s">
        <v>911</v>
      </c>
      <c r="I2521" s="39" t="str">
        <f>IF($B2521="","",-SUMIFS(Tabla7[Cantidad],Tabla7[Código del producto],$B2521,Tabla7[Tipo de movimiento],"SALIDA",Tabla7[Mes],I$5))</f>
        <v/>
      </c>
      <c r="J2521" s="39" t="str">
        <f>IF($B2521="","",-SUMIFS(Tabla7[Cantidad],Tabla7[Código del producto],$B2521,Tabla7[Tipo de movimiento],"SALIDA",Tabla7[Mes],J$5))</f>
        <v/>
      </c>
      <c r="K2521" s="39" t="str">
        <f>IF($B2521="","",-SUMIFS(Tabla7[Cantidad],Tabla7[Código del producto],$B2521,Tabla7[Tipo de movimiento],"SALIDA",Tabla7[Mes],K$5))</f>
        <v/>
      </c>
      <c r="L2521" s="39" t="str">
        <f>IF($B2521="","",-SUMIFS(Tabla7[Cantidad],Tabla7[Código del producto],$B2521,Tabla7[Tipo de movimiento],"SALIDA",Tabla7[Mes],L$5))</f>
        <v/>
      </c>
      <c r="M2521" s="39" t="str">
        <f>IF($B2521="","",-SUMIFS(Tabla7[Cantidad],Tabla7[Código del producto],$B2521,Tabla7[Tipo de movimiento],"SALIDA",Tabla7[Mes],M$5))</f>
        <v/>
      </c>
      <c r="N2521" s="39" t="str">
        <f>IF($B2521="","",-SUMIFS(Tabla7[Cantidad],Tabla7[Código del producto],$B2521,Tabla7[Tipo de movimiento],"SALIDA",Tabla7[Mes],N$5))</f>
        <v/>
      </c>
      <c r="O2521" s="39" t="str">
        <f>IF($B2521="","",-SUMIFS(Tabla7[Cantidad],Tabla7[Código del producto],$B2521,Tabla7[Tipo de movimiento],"SALIDA",Tabla7[Mes],O$5))</f>
        <v/>
      </c>
      <c r="P2521" s="39" t="str">
        <f>IF($B2521="","",-SUMIFS(Tabla7[Cantidad],Tabla7[Código del producto],$B2521,Tabla7[Tipo de movimiento],"SALIDA",Tabla7[Mes],P$5))</f>
        <v/>
      </c>
      <c r="Q2521" s="39" t="str">
        <f t="shared" si="117"/>
        <v/>
      </c>
      <c r="R2521" s="51" t="str">
        <f>IF($B2521="","",IFERROR(VLOOKUP($B2521,'ABC rotación'!$C:$G,5,0),"C"))</f>
        <v/>
      </c>
      <c r="S2521" s="41" t="str">
        <f t="shared" si="118"/>
        <v/>
      </c>
      <c r="T2521" s="40" t="str">
        <f t="shared" si="119"/>
        <v/>
      </c>
      <c r="U2521" s="23" t="str">
        <f>IF($B2521="","",VLOOKUP($T2521,Tablas!$X$14:$Y$17,2,1))</f>
        <v/>
      </c>
    </row>
    <row r="2522" spans="2:21" x14ac:dyDescent="0.2">
      <c r="B2522" s="1" t="str">
        <f>IF(Tablas!B2520="","",Tablas!B2520)</f>
        <v/>
      </c>
      <c r="C2522" s="1" t="str">
        <f>IF(Tablas!C2520="","",Tablas!C2520)</f>
        <v/>
      </c>
      <c r="D2522" s="1" t="str">
        <f>IF(Tablas!D2520="","",Tablas!D2520)</f>
        <v/>
      </c>
      <c r="E2522" s="1" t="str">
        <f>IF(Tablas!E2520="","",Tablas!E2520)</f>
        <v/>
      </c>
      <c r="F2522" s="1" t="str">
        <f>IF(Tablas!F2520="","",Tablas!F2520)</f>
        <v/>
      </c>
      <c r="G2522" s="1" t="str">
        <f>IF(Tablas!I2520="","",Tablas!I2520)</f>
        <v/>
      </c>
      <c r="H2522" s="1" t="s">
        <v>911</v>
      </c>
      <c r="I2522" s="39" t="str">
        <f>IF($B2522="","",-SUMIFS(Tabla7[Cantidad],Tabla7[Código del producto],$B2522,Tabla7[Tipo de movimiento],"SALIDA",Tabla7[Mes],I$5))</f>
        <v/>
      </c>
      <c r="J2522" s="39" t="str">
        <f>IF($B2522="","",-SUMIFS(Tabla7[Cantidad],Tabla7[Código del producto],$B2522,Tabla7[Tipo de movimiento],"SALIDA",Tabla7[Mes],J$5))</f>
        <v/>
      </c>
      <c r="K2522" s="39" t="str">
        <f>IF($B2522="","",-SUMIFS(Tabla7[Cantidad],Tabla7[Código del producto],$B2522,Tabla7[Tipo de movimiento],"SALIDA",Tabla7[Mes],K$5))</f>
        <v/>
      </c>
      <c r="L2522" s="39" t="str">
        <f>IF($B2522="","",-SUMIFS(Tabla7[Cantidad],Tabla7[Código del producto],$B2522,Tabla7[Tipo de movimiento],"SALIDA",Tabla7[Mes],L$5))</f>
        <v/>
      </c>
      <c r="M2522" s="39" t="str">
        <f>IF($B2522="","",-SUMIFS(Tabla7[Cantidad],Tabla7[Código del producto],$B2522,Tabla7[Tipo de movimiento],"SALIDA",Tabla7[Mes],M$5))</f>
        <v/>
      </c>
      <c r="N2522" s="39" t="str">
        <f>IF($B2522="","",-SUMIFS(Tabla7[Cantidad],Tabla7[Código del producto],$B2522,Tabla7[Tipo de movimiento],"SALIDA",Tabla7[Mes],N$5))</f>
        <v/>
      </c>
      <c r="O2522" s="39" t="str">
        <f>IF($B2522="","",-SUMIFS(Tabla7[Cantidad],Tabla7[Código del producto],$B2522,Tabla7[Tipo de movimiento],"SALIDA",Tabla7[Mes],O$5))</f>
        <v/>
      </c>
      <c r="P2522" s="39" t="str">
        <f>IF($B2522="","",-SUMIFS(Tabla7[Cantidad],Tabla7[Código del producto],$B2522,Tabla7[Tipo de movimiento],"SALIDA",Tabla7[Mes],P$5))</f>
        <v/>
      </c>
      <c r="Q2522" s="39" t="str">
        <f t="shared" si="117"/>
        <v/>
      </c>
      <c r="R2522" s="51" t="str">
        <f>IF($B2522="","",IFERROR(VLOOKUP($B2522,'ABC rotación'!$C:$G,5,0),"C"))</f>
        <v/>
      </c>
      <c r="S2522" s="41" t="str">
        <f t="shared" si="118"/>
        <v/>
      </c>
      <c r="T2522" s="40" t="str">
        <f t="shared" si="119"/>
        <v/>
      </c>
      <c r="U2522" s="23" t="str">
        <f>IF($B2522="","",VLOOKUP($T2522,Tablas!$X$14:$Y$17,2,1))</f>
        <v/>
      </c>
    </row>
    <row r="2523" spans="2:21" x14ac:dyDescent="0.2">
      <c r="B2523" s="1" t="str">
        <f>IF(Tablas!B2521="","",Tablas!B2521)</f>
        <v/>
      </c>
      <c r="C2523" s="1" t="str">
        <f>IF(Tablas!C2521="","",Tablas!C2521)</f>
        <v/>
      </c>
      <c r="D2523" s="1" t="str">
        <f>IF(Tablas!D2521="","",Tablas!D2521)</f>
        <v/>
      </c>
      <c r="E2523" s="1" t="str">
        <f>IF(Tablas!E2521="","",Tablas!E2521)</f>
        <v/>
      </c>
      <c r="F2523" s="1" t="str">
        <f>IF(Tablas!F2521="","",Tablas!F2521)</f>
        <v/>
      </c>
      <c r="G2523" s="1" t="str">
        <f>IF(Tablas!I2521="","",Tablas!I2521)</f>
        <v/>
      </c>
      <c r="H2523" s="1" t="s">
        <v>911</v>
      </c>
      <c r="I2523" s="39" t="str">
        <f>IF($B2523="","",-SUMIFS(Tabla7[Cantidad],Tabla7[Código del producto],$B2523,Tabla7[Tipo de movimiento],"SALIDA",Tabla7[Mes],I$5))</f>
        <v/>
      </c>
      <c r="J2523" s="39" t="str">
        <f>IF($B2523="","",-SUMIFS(Tabla7[Cantidad],Tabla7[Código del producto],$B2523,Tabla7[Tipo de movimiento],"SALIDA",Tabla7[Mes],J$5))</f>
        <v/>
      </c>
      <c r="K2523" s="39" t="str">
        <f>IF($B2523="","",-SUMIFS(Tabla7[Cantidad],Tabla7[Código del producto],$B2523,Tabla7[Tipo de movimiento],"SALIDA",Tabla7[Mes],K$5))</f>
        <v/>
      </c>
      <c r="L2523" s="39" t="str">
        <f>IF($B2523="","",-SUMIFS(Tabla7[Cantidad],Tabla7[Código del producto],$B2523,Tabla7[Tipo de movimiento],"SALIDA",Tabla7[Mes],L$5))</f>
        <v/>
      </c>
      <c r="M2523" s="39" t="str">
        <f>IF($B2523="","",-SUMIFS(Tabla7[Cantidad],Tabla7[Código del producto],$B2523,Tabla7[Tipo de movimiento],"SALIDA",Tabla7[Mes],M$5))</f>
        <v/>
      </c>
      <c r="N2523" s="39" t="str">
        <f>IF($B2523="","",-SUMIFS(Tabla7[Cantidad],Tabla7[Código del producto],$B2523,Tabla7[Tipo de movimiento],"SALIDA",Tabla7[Mes],N$5))</f>
        <v/>
      </c>
      <c r="O2523" s="39" t="str">
        <f>IF($B2523="","",-SUMIFS(Tabla7[Cantidad],Tabla7[Código del producto],$B2523,Tabla7[Tipo de movimiento],"SALIDA",Tabla7[Mes],O$5))</f>
        <v/>
      </c>
      <c r="P2523" s="39" t="str">
        <f>IF($B2523="","",-SUMIFS(Tabla7[Cantidad],Tabla7[Código del producto],$B2523,Tabla7[Tipo de movimiento],"SALIDA",Tabla7[Mes],P$5))</f>
        <v/>
      </c>
      <c r="Q2523" s="39" t="str">
        <f t="shared" si="117"/>
        <v/>
      </c>
      <c r="R2523" s="51" t="str">
        <f>IF($B2523="","",IFERROR(VLOOKUP($B2523,'ABC rotación'!$C:$G,5,0),"C"))</f>
        <v/>
      </c>
      <c r="S2523" s="41" t="str">
        <f t="shared" si="118"/>
        <v/>
      </c>
      <c r="T2523" s="40" t="str">
        <f t="shared" si="119"/>
        <v/>
      </c>
      <c r="U2523" s="23" t="str">
        <f>IF($B2523="","",VLOOKUP($T2523,Tablas!$X$14:$Y$17,2,1))</f>
        <v/>
      </c>
    </row>
    <row r="2524" spans="2:21" x14ac:dyDescent="0.2">
      <c r="B2524" s="1" t="str">
        <f>IF(Tablas!B2522="","",Tablas!B2522)</f>
        <v/>
      </c>
      <c r="C2524" s="1" t="str">
        <f>IF(Tablas!C2522="","",Tablas!C2522)</f>
        <v/>
      </c>
      <c r="D2524" s="1" t="str">
        <f>IF(Tablas!D2522="","",Tablas!D2522)</f>
        <v/>
      </c>
      <c r="E2524" s="1" t="str">
        <f>IF(Tablas!E2522="","",Tablas!E2522)</f>
        <v/>
      </c>
      <c r="F2524" s="1" t="str">
        <f>IF(Tablas!F2522="","",Tablas!F2522)</f>
        <v/>
      </c>
      <c r="G2524" s="1" t="str">
        <f>IF(Tablas!I2522="","",Tablas!I2522)</f>
        <v/>
      </c>
      <c r="H2524" s="1" t="s">
        <v>911</v>
      </c>
      <c r="I2524" s="39" t="str">
        <f>IF($B2524="","",-SUMIFS(Tabla7[Cantidad],Tabla7[Código del producto],$B2524,Tabla7[Tipo de movimiento],"SALIDA",Tabla7[Mes],I$5))</f>
        <v/>
      </c>
      <c r="J2524" s="39" t="str">
        <f>IF($B2524="","",-SUMIFS(Tabla7[Cantidad],Tabla7[Código del producto],$B2524,Tabla7[Tipo de movimiento],"SALIDA",Tabla7[Mes],J$5))</f>
        <v/>
      </c>
      <c r="K2524" s="39" t="str">
        <f>IF($B2524="","",-SUMIFS(Tabla7[Cantidad],Tabla7[Código del producto],$B2524,Tabla7[Tipo de movimiento],"SALIDA",Tabla7[Mes],K$5))</f>
        <v/>
      </c>
      <c r="L2524" s="39" t="str">
        <f>IF($B2524="","",-SUMIFS(Tabla7[Cantidad],Tabla7[Código del producto],$B2524,Tabla7[Tipo de movimiento],"SALIDA",Tabla7[Mes],L$5))</f>
        <v/>
      </c>
      <c r="M2524" s="39" t="str">
        <f>IF($B2524="","",-SUMIFS(Tabla7[Cantidad],Tabla7[Código del producto],$B2524,Tabla7[Tipo de movimiento],"SALIDA",Tabla7[Mes],M$5))</f>
        <v/>
      </c>
      <c r="N2524" s="39" t="str">
        <f>IF($B2524="","",-SUMIFS(Tabla7[Cantidad],Tabla7[Código del producto],$B2524,Tabla7[Tipo de movimiento],"SALIDA",Tabla7[Mes],N$5))</f>
        <v/>
      </c>
      <c r="O2524" s="39" t="str">
        <f>IF($B2524="","",-SUMIFS(Tabla7[Cantidad],Tabla7[Código del producto],$B2524,Tabla7[Tipo de movimiento],"SALIDA",Tabla7[Mes],O$5))</f>
        <v/>
      </c>
      <c r="P2524" s="39" t="str">
        <f>IF($B2524="","",-SUMIFS(Tabla7[Cantidad],Tabla7[Código del producto],$B2524,Tabla7[Tipo de movimiento],"SALIDA",Tabla7[Mes],P$5))</f>
        <v/>
      </c>
      <c r="Q2524" s="39" t="str">
        <f t="shared" si="117"/>
        <v/>
      </c>
      <c r="R2524" s="51" t="str">
        <f>IF($B2524="","",IFERROR(VLOOKUP($B2524,'ABC rotación'!$C:$G,5,0),"C"))</f>
        <v/>
      </c>
      <c r="S2524" s="41" t="str">
        <f t="shared" si="118"/>
        <v/>
      </c>
      <c r="T2524" s="40" t="str">
        <f t="shared" si="119"/>
        <v/>
      </c>
      <c r="U2524" s="23" t="str">
        <f>IF($B2524="","",VLOOKUP($T2524,Tablas!$X$14:$Y$17,2,1))</f>
        <v/>
      </c>
    </row>
    <row r="2525" spans="2:21" x14ac:dyDescent="0.2">
      <c r="B2525" s="1" t="str">
        <f>IF(Tablas!B2523="","",Tablas!B2523)</f>
        <v/>
      </c>
      <c r="C2525" s="1" t="str">
        <f>IF(Tablas!C2523="","",Tablas!C2523)</f>
        <v/>
      </c>
      <c r="D2525" s="1" t="str">
        <f>IF(Tablas!D2523="","",Tablas!D2523)</f>
        <v/>
      </c>
      <c r="E2525" s="1" t="str">
        <f>IF(Tablas!E2523="","",Tablas!E2523)</f>
        <v/>
      </c>
      <c r="F2525" s="1" t="str">
        <f>IF(Tablas!F2523="","",Tablas!F2523)</f>
        <v/>
      </c>
      <c r="G2525" s="1" t="str">
        <f>IF(Tablas!I2523="","",Tablas!I2523)</f>
        <v/>
      </c>
      <c r="H2525" s="1" t="s">
        <v>911</v>
      </c>
      <c r="I2525" s="39" t="str">
        <f>IF($B2525="","",-SUMIFS(Tabla7[Cantidad],Tabla7[Código del producto],$B2525,Tabla7[Tipo de movimiento],"SALIDA",Tabla7[Mes],I$5))</f>
        <v/>
      </c>
      <c r="J2525" s="39" t="str">
        <f>IF($B2525="","",-SUMIFS(Tabla7[Cantidad],Tabla7[Código del producto],$B2525,Tabla7[Tipo de movimiento],"SALIDA",Tabla7[Mes],J$5))</f>
        <v/>
      </c>
      <c r="K2525" s="39" t="str">
        <f>IF($B2525="","",-SUMIFS(Tabla7[Cantidad],Tabla7[Código del producto],$B2525,Tabla7[Tipo de movimiento],"SALIDA",Tabla7[Mes],K$5))</f>
        <v/>
      </c>
      <c r="L2525" s="39" t="str">
        <f>IF($B2525="","",-SUMIFS(Tabla7[Cantidad],Tabla7[Código del producto],$B2525,Tabla7[Tipo de movimiento],"SALIDA",Tabla7[Mes],L$5))</f>
        <v/>
      </c>
      <c r="M2525" s="39" t="str">
        <f>IF($B2525="","",-SUMIFS(Tabla7[Cantidad],Tabla7[Código del producto],$B2525,Tabla7[Tipo de movimiento],"SALIDA",Tabla7[Mes],M$5))</f>
        <v/>
      </c>
      <c r="N2525" s="39" t="str">
        <f>IF($B2525="","",-SUMIFS(Tabla7[Cantidad],Tabla7[Código del producto],$B2525,Tabla7[Tipo de movimiento],"SALIDA",Tabla7[Mes],N$5))</f>
        <v/>
      </c>
      <c r="O2525" s="39" t="str">
        <f>IF($B2525="","",-SUMIFS(Tabla7[Cantidad],Tabla7[Código del producto],$B2525,Tabla7[Tipo de movimiento],"SALIDA",Tabla7[Mes],O$5))</f>
        <v/>
      </c>
      <c r="P2525" s="39" t="str">
        <f>IF($B2525="","",-SUMIFS(Tabla7[Cantidad],Tabla7[Código del producto],$B2525,Tabla7[Tipo de movimiento],"SALIDA",Tabla7[Mes],P$5))</f>
        <v/>
      </c>
      <c r="Q2525" s="39" t="str">
        <f t="shared" si="117"/>
        <v/>
      </c>
      <c r="R2525" s="51" t="str">
        <f>IF($B2525="","",IFERROR(VLOOKUP($B2525,'ABC rotación'!$C:$G,5,0),"C"))</f>
        <v/>
      </c>
      <c r="S2525" s="41" t="str">
        <f t="shared" si="118"/>
        <v/>
      </c>
      <c r="T2525" s="40" t="str">
        <f t="shared" si="119"/>
        <v/>
      </c>
      <c r="U2525" s="23" t="str">
        <f>IF($B2525="","",VLOOKUP($T2525,Tablas!$X$14:$Y$17,2,1))</f>
        <v/>
      </c>
    </row>
    <row r="2526" spans="2:21" x14ac:dyDescent="0.2">
      <c r="B2526" s="1" t="str">
        <f>IF(Tablas!B2524="","",Tablas!B2524)</f>
        <v/>
      </c>
      <c r="C2526" s="1" t="str">
        <f>IF(Tablas!C2524="","",Tablas!C2524)</f>
        <v/>
      </c>
      <c r="D2526" s="1" t="str">
        <f>IF(Tablas!D2524="","",Tablas!D2524)</f>
        <v/>
      </c>
      <c r="E2526" s="1" t="str">
        <f>IF(Tablas!E2524="","",Tablas!E2524)</f>
        <v/>
      </c>
      <c r="F2526" s="1" t="str">
        <f>IF(Tablas!F2524="","",Tablas!F2524)</f>
        <v/>
      </c>
      <c r="G2526" s="1" t="str">
        <f>IF(Tablas!I2524="","",Tablas!I2524)</f>
        <v/>
      </c>
      <c r="H2526" s="1" t="s">
        <v>911</v>
      </c>
      <c r="I2526" s="39" t="str">
        <f>IF($B2526="","",-SUMIFS(Tabla7[Cantidad],Tabla7[Código del producto],$B2526,Tabla7[Tipo de movimiento],"SALIDA",Tabla7[Mes],I$5))</f>
        <v/>
      </c>
      <c r="J2526" s="39" t="str">
        <f>IF($B2526="","",-SUMIFS(Tabla7[Cantidad],Tabla7[Código del producto],$B2526,Tabla7[Tipo de movimiento],"SALIDA",Tabla7[Mes],J$5))</f>
        <v/>
      </c>
      <c r="K2526" s="39" t="str">
        <f>IF($B2526="","",-SUMIFS(Tabla7[Cantidad],Tabla7[Código del producto],$B2526,Tabla7[Tipo de movimiento],"SALIDA",Tabla7[Mes],K$5))</f>
        <v/>
      </c>
      <c r="L2526" s="39" t="str">
        <f>IF($B2526="","",-SUMIFS(Tabla7[Cantidad],Tabla7[Código del producto],$B2526,Tabla7[Tipo de movimiento],"SALIDA",Tabla7[Mes],L$5))</f>
        <v/>
      </c>
      <c r="M2526" s="39" t="str">
        <f>IF($B2526="","",-SUMIFS(Tabla7[Cantidad],Tabla7[Código del producto],$B2526,Tabla7[Tipo de movimiento],"SALIDA",Tabla7[Mes],M$5))</f>
        <v/>
      </c>
      <c r="N2526" s="39" t="str">
        <f>IF($B2526="","",-SUMIFS(Tabla7[Cantidad],Tabla7[Código del producto],$B2526,Tabla7[Tipo de movimiento],"SALIDA",Tabla7[Mes],N$5))</f>
        <v/>
      </c>
      <c r="O2526" s="39" t="str">
        <f>IF($B2526="","",-SUMIFS(Tabla7[Cantidad],Tabla7[Código del producto],$B2526,Tabla7[Tipo de movimiento],"SALIDA",Tabla7[Mes],O$5))</f>
        <v/>
      </c>
      <c r="P2526" s="39" t="str">
        <f>IF($B2526="","",-SUMIFS(Tabla7[Cantidad],Tabla7[Código del producto],$B2526,Tabla7[Tipo de movimiento],"SALIDA",Tabla7[Mes],P$5))</f>
        <v/>
      </c>
      <c r="Q2526" s="39" t="str">
        <f t="shared" si="117"/>
        <v/>
      </c>
      <c r="R2526" s="51" t="str">
        <f>IF($B2526="","",IFERROR(VLOOKUP($B2526,'ABC rotación'!$C:$G,5,0),"C"))</f>
        <v/>
      </c>
      <c r="S2526" s="41" t="str">
        <f t="shared" si="118"/>
        <v/>
      </c>
      <c r="T2526" s="40" t="str">
        <f t="shared" si="119"/>
        <v/>
      </c>
      <c r="U2526" s="23" t="str">
        <f>IF($B2526="","",VLOOKUP($T2526,Tablas!$X$14:$Y$17,2,1))</f>
        <v/>
      </c>
    </row>
    <row r="2527" spans="2:21" x14ac:dyDescent="0.2">
      <c r="B2527" s="1" t="str">
        <f>IF(Tablas!B2525="","",Tablas!B2525)</f>
        <v/>
      </c>
      <c r="C2527" s="1" t="str">
        <f>IF(Tablas!C2525="","",Tablas!C2525)</f>
        <v/>
      </c>
      <c r="D2527" s="1" t="str">
        <f>IF(Tablas!D2525="","",Tablas!D2525)</f>
        <v/>
      </c>
      <c r="E2527" s="1" t="str">
        <f>IF(Tablas!E2525="","",Tablas!E2525)</f>
        <v/>
      </c>
      <c r="F2527" s="1" t="str">
        <f>IF(Tablas!F2525="","",Tablas!F2525)</f>
        <v/>
      </c>
      <c r="G2527" s="1" t="str">
        <f>IF(Tablas!I2525="","",Tablas!I2525)</f>
        <v/>
      </c>
      <c r="H2527" s="1" t="s">
        <v>911</v>
      </c>
      <c r="I2527" s="39" t="str">
        <f>IF($B2527="","",-SUMIFS(Tabla7[Cantidad],Tabla7[Código del producto],$B2527,Tabla7[Tipo de movimiento],"SALIDA",Tabla7[Mes],I$5))</f>
        <v/>
      </c>
      <c r="J2527" s="39" t="str">
        <f>IF($B2527="","",-SUMIFS(Tabla7[Cantidad],Tabla7[Código del producto],$B2527,Tabla7[Tipo de movimiento],"SALIDA",Tabla7[Mes],J$5))</f>
        <v/>
      </c>
      <c r="K2527" s="39" t="str">
        <f>IF($B2527="","",-SUMIFS(Tabla7[Cantidad],Tabla7[Código del producto],$B2527,Tabla7[Tipo de movimiento],"SALIDA",Tabla7[Mes],K$5))</f>
        <v/>
      </c>
      <c r="L2527" s="39" t="str">
        <f>IF($B2527="","",-SUMIFS(Tabla7[Cantidad],Tabla7[Código del producto],$B2527,Tabla7[Tipo de movimiento],"SALIDA",Tabla7[Mes],L$5))</f>
        <v/>
      </c>
      <c r="M2527" s="39" t="str">
        <f>IF($B2527="","",-SUMIFS(Tabla7[Cantidad],Tabla7[Código del producto],$B2527,Tabla7[Tipo de movimiento],"SALIDA",Tabla7[Mes],M$5))</f>
        <v/>
      </c>
      <c r="N2527" s="39" t="str">
        <f>IF($B2527="","",-SUMIFS(Tabla7[Cantidad],Tabla7[Código del producto],$B2527,Tabla7[Tipo de movimiento],"SALIDA",Tabla7[Mes],N$5))</f>
        <v/>
      </c>
      <c r="O2527" s="39" t="str">
        <f>IF($B2527="","",-SUMIFS(Tabla7[Cantidad],Tabla7[Código del producto],$B2527,Tabla7[Tipo de movimiento],"SALIDA",Tabla7[Mes],O$5))</f>
        <v/>
      </c>
      <c r="P2527" s="39" t="str">
        <f>IF($B2527="","",-SUMIFS(Tabla7[Cantidad],Tabla7[Código del producto],$B2527,Tabla7[Tipo de movimiento],"SALIDA",Tabla7[Mes],P$5))</f>
        <v/>
      </c>
      <c r="Q2527" s="39" t="str">
        <f t="shared" si="117"/>
        <v/>
      </c>
      <c r="R2527" s="51" t="str">
        <f>IF($B2527="","",IFERROR(VLOOKUP($B2527,'ABC rotación'!$C:$G,5,0),"C"))</f>
        <v/>
      </c>
      <c r="S2527" s="41" t="str">
        <f t="shared" si="118"/>
        <v/>
      </c>
      <c r="T2527" s="40" t="str">
        <f t="shared" si="119"/>
        <v/>
      </c>
      <c r="U2527" s="23" t="str">
        <f>IF($B2527="","",VLOOKUP($T2527,Tablas!$X$14:$Y$17,2,1))</f>
        <v/>
      </c>
    </row>
    <row r="2528" spans="2:21" x14ac:dyDescent="0.2">
      <c r="B2528" s="1" t="str">
        <f>IF(Tablas!B2526="","",Tablas!B2526)</f>
        <v/>
      </c>
      <c r="C2528" s="1" t="str">
        <f>IF(Tablas!C2526="","",Tablas!C2526)</f>
        <v/>
      </c>
      <c r="D2528" s="1" t="str">
        <f>IF(Tablas!D2526="","",Tablas!D2526)</f>
        <v/>
      </c>
      <c r="E2528" s="1" t="str">
        <f>IF(Tablas!E2526="","",Tablas!E2526)</f>
        <v/>
      </c>
      <c r="F2528" s="1" t="str">
        <f>IF(Tablas!F2526="","",Tablas!F2526)</f>
        <v/>
      </c>
      <c r="G2528" s="1" t="str">
        <f>IF(Tablas!I2526="","",Tablas!I2526)</f>
        <v/>
      </c>
      <c r="H2528" s="1" t="s">
        <v>911</v>
      </c>
      <c r="I2528" s="39" t="str">
        <f>IF($B2528="","",-SUMIFS(Tabla7[Cantidad],Tabla7[Código del producto],$B2528,Tabla7[Tipo de movimiento],"SALIDA",Tabla7[Mes],I$5))</f>
        <v/>
      </c>
      <c r="J2528" s="39" t="str">
        <f>IF($B2528="","",-SUMIFS(Tabla7[Cantidad],Tabla7[Código del producto],$B2528,Tabla7[Tipo de movimiento],"SALIDA",Tabla7[Mes],J$5))</f>
        <v/>
      </c>
      <c r="K2528" s="39" t="str">
        <f>IF($B2528="","",-SUMIFS(Tabla7[Cantidad],Tabla7[Código del producto],$B2528,Tabla7[Tipo de movimiento],"SALIDA",Tabla7[Mes],K$5))</f>
        <v/>
      </c>
      <c r="L2528" s="39" t="str">
        <f>IF($B2528="","",-SUMIFS(Tabla7[Cantidad],Tabla7[Código del producto],$B2528,Tabla7[Tipo de movimiento],"SALIDA",Tabla7[Mes],L$5))</f>
        <v/>
      </c>
      <c r="M2528" s="39" t="str">
        <f>IF($B2528="","",-SUMIFS(Tabla7[Cantidad],Tabla7[Código del producto],$B2528,Tabla7[Tipo de movimiento],"SALIDA",Tabla7[Mes],M$5))</f>
        <v/>
      </c>
      <c r="N2528" s="39" t="str">
        <f>IF($B2528="","",-SUMIFS(Tabla7[Cantidad],Tabla7[Código del producto],$B2528,Tabla7[Tipo de movimiento],"SALIDA",Tabla7[Mes],N$5))</f>
        <v/>
      </c>
      <c r="O2528" s="39" t="str">
        <f>IF($B2528="","",-SUMIFS(Tabla7[Cantidad],Tabla7[Código del producto],$B2528,Tabla7[Tipo de movimiento],"SALIDA",Tabla7[Mes],O$5))</f>
        <v/>
      </c>
      <c r="P2528" s="39" t="str">
        <f>IF($B2528="","",-SUMIFS(Tabla7[Cantidad],Tabla7[Código del producto],$B2528,Tabla7[Tipo de movimiento],"SALIDA",Tabla7[Mes],P$5))</f>
        <v/>
      </c>
      <c r="Q2528" s="39" t="str">
        <f t="shared" si="117"/>
        <v/>
      </c>
      <c r="R2528" s="51" t="str">
        <f>IF($B2528="","",IFERROR(VLOOKUP($B2528,'ABC rotación'!$C:$G,5,0),"C"))</f>
        <v/>
      </c>
      <c r="S2528" s="41" t="str">
        <f t="shared" si="118"/>
        <v/>
      </c>
      <c r="T2528" s="40" t="str">
        <f t="shared" si="119"/>
        <v/>
      </c>
      <c r="U2528" s="23" t="str">
        <f>IF($B2528="","",VLOOKUP($T2528,Tablas!$X$14:$Y$17,2,1))</f>
        <v/>
      </c>
    </row>
    <row r="2529" spans="2:21" x14ac:dyDescent="0.2">
      <c r="B2529" s="1" t="str">
        <f>IF(Tablas!B2527="","",Tablas!B2527)</f>
        <v/>
      </c>
      <c r="C2529" s="1" t="str">
        <f>IF(Tablas!C2527="","",Tablas!C2527)</f>
        <v/>
      </c>
      <c r="D2529" s="1" t="str">
        <f>IF(Tablas!D2527="","",Tablas!D2527)</f>
        <v/>
      </c>
      <c r="E2529" s="1" t="str">
        <f>IF(Tablas!E2527="","",Tablas!E2527)</f>
        <v/>
      </c>
      <c r="F2529" s="1" t="str">
        <f>IF(Tablas!F2527="","",Tablas!F2527)</f>
        <v/>
      </c>
      <c r="G2529" s="1" t="str">
        <f>IF(Tablas!I2527="","",Tablas!I2527)</f>
        <v/>
      </c>
      <c r="H2529" s="1" t="s">
        <v>911</v>
      </c>
      <c r="I2529" s="39" t="str">
        <f>IF($B2529="","",-SUMIFS(Tabla7[Cantidad],Tabla7[Código del producto],$B2529,Tabla7[Tipo de movimiento],"SALIDA",Tabla7[Mes],I$5))</f>
        <v/>
      </c>
      <c r="J2529" s="39" t="str">
        <f>IF($B2529="","",-SUMIFS(Tabla7[Cantidad],Tabla7[Código del producto],$B2529,Tabla7[Tipo de movimiento],"SALIDA",Tabla7[Mes],J$5))</f>
        <v/>
      </c>
      <c r="K2529" s="39" t="str">
        <f>IF($B2529="","",-SUMIFS(Tabla7[Cantidad],Tabla7[Código del producto],$B2529,Tabla7[Tipo de movimiento],"SALIDA",Tabla7[Mes],K$5))</f>
        <v/>
      </c>
      <c r="L2529" s="39" t="str">
        <f>IF($B2529="","",-SUMIFS(Tabla7[Cantidad],Tabla7[Código del producto],$B2529,Tabla7[Tipo de movimiento],"SALIDA",Tabla7[Mes],L$5))</f>
        <v/>
      </c>
      <c r="M2529" s="39" t="str">
        <f>IF($B2529="","",-SUMIFS(Tabla7[Cantidad],Tabla7[Código del producto],$B2529,Tabla7[Tipo de movimiento],"SALIDA",Tabla7[Mes],M$5))</f>
        <v/>
      </c>
      <c r="N2529" s="39" t="str">
        <f>IF($B2529="","",-SUMIFS(Tabla7[Cantidad],Tabla7[Código del producto],$B2529,Tabla7[Tipo de movimiento],"SALIDA",Tabla7[Mes],N$5))</f>
        <v/>
      </c>
      <c r="O2529" s="39" t="str">
        <f>IF($B2529="","",-SUMIFS(Tabla7[Cantidad],Tabla7[Código del producto],$B2529,Tabla7[Tipo de movimiento],"SALIDA",Tabla7[Mes],O$5))</f>
        <v/>
      </c>
      <c r="P2529" s="39" t="str">
        <f>IF($B2529="","",-SUMIFS(Tabla7[Cantidad],Tabla7[Código del producto],$B2529,Tabla7[Tipo de movimiento],"SALIDA",Tabla7[Mes],P$5))</f>
        <v/>
      </c>
      <c r="Q2529" s="39" t="str">
        <f t="shared" si="117"/>
        <v/>
      </c>
      <c r="R2529" s="51" t="str">
        <f>IF($B2529="","",IFERROR(VLOOKUP($B2529,'ABC rotación'!$C:$G,5,0),"C"))</f>
        <v/>
      </c>
      <c r="S2529" s="41" t="str">
        <f t="shared" si="118"/>
        <v/>
      </c>
      <c r="T2529" s="40" t="str">
        <f t="shared" si="119"/>
        <v/>
      </c>
      <c r="U2529" s="23" t="str">
        <f>IF($B2529="","",VLOOKUP($T2529,Tablas!$X$14:$Y$17,2,1))</f>
        <v/>
      </c>
    </row>
    <row r="2530" spans="2:21" x14ac:dyDescent="0.2">
      <c r="B2530" s="1" t="str">
        <f>IF(Tablas!B2528="","",Tablas!B2528)</f>
        <v/>
      </c>
      <c r="C2530" s="1" t="str">
        <f>IF(Tablas!C2528="","",Tablas!C2528)</f>
        <v/>
      </c>
      <c r="D2530" s="1" t="str">
        <f>IF(Tablas!D2528="","",Tablas!D2528)</f>
        <v/>
      </c>
      <c r="E2530" s="1" t="str">
        <f>IF(Tablas!E2528="","",Tablas!E2528)</f>
        <v/>
      </c>
      <c r="F2530" s="1" t="str">
        <f>IF(Tablas!F2528="","",Tablas!F2528)</f>
        <v/>
      </c>
      <c r="G2530" s="1" t="str">
        <f>IF(Tablas!I2528="","",Tablas!I2528)</f>
        <v/>
      </c>
      <c r="H2530" s="1" t="s">
        <v>911</v>
      </c>
      <c r="I2530" s="39" t="str">
        <f>IF($B2530="","",-SUMIFS(Tabla7[Cantidad],Tabla7[Código del producto],$B2530,Tabla7[Tipo de movimiento],"SALIDA",Tabla7[Mes],I$5))</f>
        <v/>
      </c>
      <c r="J2530" s="39" t="str">
        <f>IF($B2530="","",-SUMIFS(Tabla7[Cantidad],Tabla7[Código del producto],$B2530,Tabla7[Tipo de movimiento],"SALIDA",Tabla7[Mes],J$5))</f>
        <v/>
      </c>
      <c r="K2530" s="39" t="str">
        <f>IF($B2530="","",-SUMIFS(Tabla7[Cantidad],Tabla7[Código del producto],$B2530,Tabla7[Tipo de movimiento],"SALIDA",Tabla7[Mes],K$5))</f>
        <v/>
      </c>
      <c r="L2530" s="39" t="str">
        <f>IF($B2530="","",-SUMIFS(Tabla7[Cantidad],Tabla7[Código del producto],$B2530,Tabla7[Tipo de movimiento],"SALIDA",Tabla7[Mes],L$5))</f>
        <v/>
      </c>
      <c r="M2530" s="39" t="str">
        <f>IF($B2530="","",-SUMIFS(Tabla7[Cantidad],Tabla7[Código del producto],$B2530,Tabla7[Tipo de movimiento],"SALIDA",Tabla7[Mes],M$5))</f>
        <v/>
      </c>
      <c r="N2530" s="39" t="str">
        <f>IF($B2530="","",-SUMIFS(Tabla7[Cantidad],Tabla7[Código del producto],$B2530,Tabla7[Tipo de movimiento],"SALIDA",Tabla7[Mes],N$5))</f>
        <v/>
      </c>
      <c r="O2530" s="39" t="str">
        <f>IF($B2530="","",-SUMIFS(Tabla7[Cantidad],Tabla7[Código del producto],$B2530,Tabla7[Tipo de movimiento],"SALIDA",Tabla7[Mes],O$5))</f>
        <v/>
      </c>
      <c r="P2530" s="39" t="str">
        <f>IF($B2530="","",-SUMIFS(Tabla7[Cantidad],Tabla7[Código del producto],$B2530,Tabla7[Tipo de movimiento],"SALIDA",Tabla7[Mes],P$5))</f>
        <v/>
      </c>
      <c r="Q2530" s="39" t="str">
        <f t="shared" si="117"/>
        <v/>
      </c>
      <c r="R2530" s="51" t="str">
        <f>IF($B2530="","",IFERROR(VLOOKUP($B2530,'ABC rotación'!$C:$G,5,0),"C"))</f>
        <v/>
      </c>
      <c r="S2530" s="41" t="str">
        <f t="shared" si="118"/>
        <v/>
      </c>
      <c r="T2530" s="40" t="str">
        <f t="shared" si="119"/>
        <v/>
      </c>
      <c r="U2530" s="23" t="str">
        <f>IF($B2530="","",VLOOKUP($T2530,Tablas!$X$14:$Y$17,2,1))</f>
        <v/>
      </c>
    </row>
    <row r="2531" spans="2:21" x14ac:dyDescent="0.2">
      <c r="B2531" s="1" t="str">
        <f>IF(Tablas!B2529="","",Tablas!B2529)</f>
        <v/>
      </c>
      <c r="C2531" s="1" t="str">
        <f>IF(Tablas!C2529="","",Tablas!C2529)</f>
        <v/>
      </c>
      <c r="D2531" s="1" t="str">
        <f>IF(Tablas!D2529="","",Tablas!D2529)</f>
        <v/>
      </c>
      <c r="E2531" s="1" t="str">
        <f>IF(Tablas!E2529="","",Tablas!E2529)</f>
        <v/>
      </c>
      <c r="F2531" s="1" t="str">
        <f>IF(Tablas!F2529="","",Tablas!F2529)</f>
        <v/>
      </c>
      <c r="G2531" s="1" t="str">
        <f>IF(Tablas!I2529="","",Tablas!I2529)</f>
        <v/>
      </c>
      <c r="H2531" s="1" t="s">
        <v>911</v>
      </c>
      <c r="I2531" s="39" t="str">
        <f>IF($B2531="","",-SUMIFS(Tabla7[Cantidad],Tabla7[Código del producto],$B2531,Tabla7[Tipo de movimiento],"SALIDA",Tabla7[Mes],I$5))</f>
        <v/>
      </c>
      <c r="J2531" s="39" t="str">
        <f>IF($B2531="","",-SUMIFS(Tabla7[Cantidad],Tabla7[Código del producto],$B2531,Tabla7[Tipo de movimiento],"SALIDA",Tabla7[Mes],J$5))</f>
        <v/>
      </c>
      <c r="K2531" s="39" t="str">
        <f>IF($B2531="","",-SUMIFS(Tabla7[Cantidad],Tabla7[Código del producto],$B2531,Tabla7[Tipo de movimiento],"SALIDA",Tabla7[Mes],K$5))</f>
        <v/>
      </c>
      <c r="L2531" s="39" t="str">
        <f>IF($B2531="","",-SUMIFS(Tabla7[Cantidad],Tabla7[Código del producto],$B2531,Tabla7[Tipo de movimiento],"SALIDA",Tabla7[Mes],L$5))</f>
        <v/>
      </c>
      <c r="M2531" s="39" t="str">
        <f>IF($B2531="","",-SUMIFS(Tabla7[Cantidad],Tabla7[Código del producto],$B2531,Tabla7[Tipo de movimiento],"SALIDA",Tabla7[Mes],M$5))</f>
        <v/>
      </c>
      <c r="N2531" s="39" t="str">
        <f>IF($B2531="","",-SUMIFS(Tabla7[Cantidad],Tabla7[Código del producto],$B2531,Tabla7[Tipo de movimiento],"SALIDA",Tabla7[Mes],N$5))</f>
        <v/>
      </c>
      <c r="O2531" s="39" t="str">
        <f>IF($B2531="","",-SUMIFS(Tabla7[Cantidad],Tabla7[Código del producto],$B2531,Tabla7[Tipo de movimiento],"SALIDA",Tabla7[Mes],O$5))</f>
        <v/>
      </c>
      <c r="P2531" s="39" t="str">
        <f>IF($B2531="","",-SUMIFS(Tabla7[Cantidad],Tabla7[Código del producto],$B2531,Tabla7[Tipo de movimiento],"SALIDA",Tabla7[Mes],P$5))</f>
        <v/>
      </c>
      <c r="Q2531" s="39" t="str">
        <f t="shared" si="117"/>
        <v/>
      </c>
      <c r="R2531" s="51" t="str">
        <f>IF($B2531="","",IFERROR(VLOOKUP($B2531,'ABC rotación'!$C:$G,5,0),"C"))</f>
        <v/>
      </c>
      <c r="S2531" s="41" t="str">
        <f t="shared" si="118"/>
        <v/>
      </c>
      <c r="T2531" s="40" t="str">
        <f t="shared" si="119"/>
        <v/>
      </c>
      <c r="U2531" s="23" t="str">
        <f>IF($B2531="","",VLOOKUP($T2531,Tablas!$X$14:$Y$17,2,1))</f>
        <v/>
      </c>
    </row>
    <row r="2532" spans="2:21" x14ac:dyDescent="0.2">
      <c r="B2532" s="1" t="str">
        <f>IF(Tablas!B2530="","",Tablas!B2530)</f>
        <v/>
      </c>
      <c r="C2532" s="1" t="str">
        <f>IF(Tablas!C2530="","",Tablas!C2530)</f>
        <v/>
      </c>
      <c r="D2532" s="1" t="str">
        <f>IF(Tablas!D2530="","",Tablas!D2530)</f>
        <v/>
      </c>
      <c r="E2532" s="1" t="str">
        <f>IF(Tablas!E2530="","",Tablas!E2530)</f>
        <v/>
      </c>
      <c r="F2532" s="1" t="str">
        <f>IF(Tablas!F2530="","",Tablas!F2530)</f>
        <v/>
      </c>
      <c r="G2532" s="1" t="str">
        <f>IF(Tablas!I2530="","",Tablas!I2530)</f>
        <v/>
      </c>
      <c r="H2532" s="1" t="s">
        <v>911</v>
      </c>
      <c r="I2532" s="39" t="str">
        <f>IF($B2532="","",-SUMIFS(Tabla7[Cantidad],Tabla7[Código del producto],$B2532,Tabla7[Tipo de movimiento],"SALIDA",Tabla7[Mes],I$5))</f>
        <v/>
      </c>
      <c r="J2532" s="39" t="str">
        <f>IF($B2532="","",-SUMIFS(Tabla7[Cantidad],Tabla7[Código del producto],$B2532,Tabla7[Tipo de movimiento],"SALIDA",Tabla7[Mes],J$5))</f>
        <v/>
      </c>
      <c r="K2532" s="39" t="str">
        <f>IF($B2532="","",-SUMIFS(Tabla7[Cantidad],Tabla7[Código del producto],$B2532,Tabla7[Tipo de movimiento],"SALIDA",Tabla7[Mes],K$5))</f>
        <v/>
      </c>
      <c r="L2532" s="39" t="str">
        <f>IF($B2532="","",-SUMIFS(Tabla7[Cantidad],Tabla7[Código del producto],$B2532,Tabla7[Tipo de movimiento],"SALIDA",Tabla7[Mes],L$5))</f>
        <v/>
      </c>
      <c r="M2532" s="39" t="str">
        <f>IF($B2532="","",-SUMIFS(Tabla7[Cantidad],Tabla7[Código del producto],$B2532,Tabla7[Tipo de movimiento],"SALIDA",Tabla7[Mes],M$5))</f>
        <v/>
      </c>
      <c r="N2532" s="39" t="str">
        <f>IF($B2532="","",-SUMIFS(Tabla7[Cantidad],Tabla7[Código del producto],$B2532,Tabla7[Tipo de movimiento],"SALIDA",Tabla7[Mes],N$5))</f>
        <v/>
      </c>
      <c r="O2532" s="39" t="str">
        <f>IF($B2532="","",-SUMIFS(Tabla7[Cantidad],Tabla7[Código del producto],$B2532,Tabla7[Tipo de movimiento],"SALIDA",Tabla7[Mes],O$5))</f>
        <v/>
      </c>
      <c r="P2532" s="39" t="str">
        <f>IF($B2532="","",-SUMIFS(Tabla7[Cantidad],Tabla7[Código del producto],$B2532,Tabla7[Tipo de movimiento],"SALIDA",Tabla7[Mes],P$5))</f>
        <v/>
      </c>
      <c r="Q2532" s="39" t="str">
        <f t="shared" si="117"/>
        <v/>
      </c>
      <c r="R2532" s="51" t="str">
        <f>IF($B2532="","",IFERROR(VLOOKUP($B2532,'ABC rotación'!$C:$G,5,0),"C"))</f>
        <v/>
      </c>
      <c r="S2532" s="41" t="str">
        <f t="shared" si="118"/>
        <v/>
      </c>
      <c r="T2532" s="40" t="str">
        <f t="shared" si="119"/>
        <v/>
      </c>
      <c r="U2532" s="23" t="str">
        <f>IF($B2532="","",VLOOKUP($T2532,Tablas!$X$14:$Y$17,2,1))</f>
        <v/>
      </c>
    </row>
    <row r="2533" spans="2:21" x14ac:dyDescent="0.2">
      <c r="B2533" s="1" t="str">
        <f>IF(Tablas!B2531="","",Tablas!B2531)</f>
        <v/>
      </c>
      <c r="C2533" s="1" t="str">
        <f>IF(Tablas!C2531="","",Tablas!C2531)</f>
        <v/>
      </c>
      <c r="D2533" s="1" t="str">
        <f>IF(Tablas!D2531="","",Tablas!D2531)</f>
        <v/>
      </c>
      <c r="E2533" s="1" t="str">
        <f>IF(Tablas!E2531="","",Tablas!E2531)</f>
        <v/>
      </c>
      <c r="F2533" s="1" t="str">
        <f>IF(Tablas!F2531="","",Tablas!F2531)</f>
        <v/>
      </c>
      <c r="G2533" s="1" t="str">
        <f>IF(Tablas!I2531="","",Tablas!I2531)</f>
        <v/>
      </c>
      <c r="H2533" s="1" t="s">
        <v>911</v>
      </c>
      <c r="I2533" s="39" t="str">
        <f>IF($B2533="","",-SUMIFS(Tabla7[Cantidad],Tabla7[Código del producto],$B2533,Tabla7[Tipo de movimiento],"SALIDA",Tabla7[Mes],I$5))</f>
        <v/>
      </c>
      <c r="J2533" s="39" t="str">
        <f>IF($B2533="","",-SUMIFS(Tabla7[Cantidad],Tabla7[Código del producto],$B2533,Tabla7[Tipo de movimiento],"SALIDA",Tabla7[Mes],J$5))</f>
        <v/>
      </c>
      <c r="K2533" s="39" t="str">
        <f>IF($B2533="","",-SUMIFS(Tabla7[Cantidad],Tabla7[Código del producto],$B2533,Tabla7[Tipo de movimiento],"SALIDA",Tabla7[Mes],K$5))</f>
        <v/>
      </c>
      <c r="L2533" s="39" t="str">
        <f>IF($B2533="","",-SUMIFS(Tabla7[Cantidad],Tabla7[Código del producto],$B2533,Tabla7[Tipo de movimiento],"SALIDA",Tabla7[Mes],L$5))</f>
        <v/>
      </c>
      <c r="M2533" s="39" t="str">
        <f>IF($B2533="","",-SUMIFS(Tabla7[Cantidad],Tabla7[Código del producto],$B2533,Tabla7[Tipo de movimiento],"SALIDA",Tabla7[Mes],M$5))</f>
        <v/>
      </c>
      <c r="N2533" s="39" t="str">
        <f>IF($B2533="","",-SUMIFS(Tabla7[Cantidad],Tabla7[Código del producto],$B2533,Tabla7[Tipo de movimiento],"SALIDA",Tabla7[Mes],N$5))</f>
        <v/>
      </c>
      <c r="O2533" s="39" t="str">
        <f>IF($B2533="","",-SUMIFS(Tabla7[Cantidad],Tabla7[Código del producto],$B2533,Tabla7[Tipo de movimiento],"SALIDA",Tabla7[Mes],O$5))</f>
        <v/>
      </c>
      <c r="P2533" s="39" t="str">
        <f>IF($B2533="","",-SUMIFS(Tabla7[Cantidad],Tabla7[Código del producto],$B2533,Tabla7[Tipo de movimiento],"SALIDA",Tabla7[Mes],P$5))</f>
        <v/>
      </c>
      <c r="Q2533" s="39" t="str">
        <f t="shared" si="117"/>
        <v/>
      </c>
      <c r="R2533" s="51" t="str">
        <f>IF($B2533="","",IFERROR(VLOOKUP($B2533,'ABC rotación'!$C:$G,5,0),"C"))</f>
        <v/>
      </c>
      <c r="S2533" s="41" t="str">
        <f t="shared" si="118"/>
        <v/>
      </c>
      <c r="T2533" s="40" t="str">
        <f t="shared" si="119"/>
        <v/>
      </c>
      <c r="U2533" s="23" t="str">
        <f>IF($B2533="","",VLOOKUP($T2533,Tablas!$X$14:$Y$17,2,1))</f>
        <v/>
      </c>
    </row>
    <row r="2534" spans="2:21" x14ac:dyDescent="0.2">
      <c r="B2534" s="1" t="str">
        <f>IF(Tablas!B2532="","",Tablas!B2532)</f>
        <v/>
      </c>
      <c r="C2534" s="1" t="str">
        <f>IF(Tablas!C2532="","",Tablas!C2532)</f>
        <v/>
      </c>
      <c r="D2534" s="1" t="str">
        <f>IF(Tablas!D2532="","",Tablas!D2532)</f>
        <v/>
      </c>
      <c r="E2534" s="1" t="str">
        <f>IF(Tablas!E2532="","",Tablas!E2532)</f>
        <v/>
      </c>
      <c r="F2534" s="1" t="str">
        <f>IF(Tablas!F2532="","",Tablas!F2532)</f>
        <v/>
      </c>
      <c r="G2534" s="1" t="str">
        <f>IF(Tablas!I2532="","",Tablas!I2532)</f>
        <v/>
      </c>
      <c r="H2534" s="1" t="s">
        <v>911</v>
      </c>
      <c r="I2534" s="39" t="str">
        <f>IF($B2534="","",-SUMIFS(Tabla7[Cantidad],Tabla7[Código del producto],$B2534,Tabla7[Tipo de movimiento],"SALIDA",Tabla7[Mes],I$5))</f>
        <v/>
      </c>
      <c r="J2534" s="39" t="str">
        <f>IF($B2534="","",-SUMIFS(Tabla7[Cantidad],Tabla7[Código del producto],$B2534,Tabla7[Tipo de movimiento],"SALIDA",Tabla7[Mes],J$5))</f>
        <v/>
      </c>
      <c r="K2534" s="39" t="str">
        <f>IF($B2534="","",-SUMIFS(Tabla7[Cantidad],Tabla7[Código del producto],$B2534,Tabla7[Tipo de movimiento],"SALIDA",Tabla7[Mes],K$5))</f>
        <v/>
      </c>
      <c r="L2534" s="39" t="str">
        <f>IF($B2534="","",-SUMIFS(Tabla7[Cantidad],Tabla7[Código del producto],$B2534,Tabla7[Tipo de movimiento],"SALIDA",Tabla7[Mes],L$5))</f>
        <v/>
      </c>
      <c r="M2534" s="39" t="str">
        <f>IF($B2534="","",-SUMIFS(Tabla7[Cantidad],Tabla7[Código del producto],$B2534,Tabla7[Tipo de movimiento],"SALIDA",Tabla7[Mes],M$5))</f>
        <v/>
      </c>
      <c r="N2534" s="39" t="str">
        <f>IF($B2534="","",-SUMIFS(Tabla7[Cantidad],Tabla7[Código del producto],$B2534,Tabla7[Tipo de movimiento],"SALIDA",Tabla7[Mes],N$5))</f>
        <v/>
      </c>
      <c r="O2534" s="39" t="str">
        <f>IF($B2534="","",-SUMIFS(Tabla7[Cantidad],Tabla7[Código del producto],$B2534,Tabla7[Tipo de movimiento],"SALIDA",Tabla7[Mes],O$5))</f>
        <v/>
      </c>
      <c r="P2534" s="39" t="str">
        <f>IF($B2534="","",-SUMIFS(Tabla7[Cantidad],Tabla7[Código del producto],$B2534,Tabla7[Tipo de movimiento],"SALIDA",Tabla7[Mes],P$5))</f>
        <v/>
      </c>
      <c r="Q2534" s="39" t="str">
        <f t="shared" si="117"/>
        <v/>
      </c>
      <c r="R2534" s="51" t="str">
        <f>IF($B2534="","",IFERROR(VLOOKUP($B2534,'ABC rotación'!$C:$G,5,0),"C"))</f>
        <v/>
      </c>
      <c r="S2534" s="41" t="str">
        <f t="shared" si="118"/>
        <v/>
      </c>
      <c r="T2534" s="40" t="str">
        <f t="shared" si="119"/>
        <v/>
      </c>
      <c r="U2534" s="23" t="str">
        <f>IF($B2534="","",VLOOKUP($T2534,Tablas!$X$14:$Y$17,2,1))</f>
        <v/>
      </c>
    </row>
    <row r="2535" spans="2:21" x14ac:dyDescent="0.2">
      <c r="B2535" s="1" t="str">
        <f>IF(Tablas!B2533="","",Tablas!B2533)</f>
        <v/>
      </c>
      <c r="C2535" s="1" t="str">
        <f>IF(Tablas!C2533="","",Tablas!C2533)</f>
        <v/>
      </c>
      <c r="D2535" s="1" t="str">
        <f>IF(Tablas!D2533="","",Tablas!D2533)</f>
        <v/>
      </c>
      <c r="E2535" s="1" t="str">
        <f>IF(Tablas!E2533="","",Tablas!E2533)</f>
        <v/>
      </c>
      <c r="F2535" s="1" t="str">
        <f>IF(Tablas!F2533="","",Tablas!F2533)</f>
        <v/>
      </c>
      <c r="G2535" s="1" t="str">
        <f>IF(Tablas!I2533="","",Tablas!I2533)</f>
        <v/>
      </c>
      <c r="H2535" s="1" t="s">
        <v>911</v>
      </c>
      <c r="I2535" s="39" t="str">
        <f>IF($B2535="","",-SUMIFS(Tabla7[Cantidad],Tabla7[Código del producto],$B2535,Tabla7[Tipo de movimiento],"SALIDA",Tabla7[Mes],I$5))</f>
        <v/>
      </c>
      <c r="J2535" s="39" t="str">
        <f>IF($B2535="","",-SUMIFS(Tabla7[Cantidad],Tabla7[Código del producto],$B2535,Tabla7[Tipo de movimiento],"SALIDA",Tabla7[Mes],J$5))</f>
        <v/>
      </c>
      <c r="K2535" s="39" t="str">
        <f>IF($B2535="","",-SUMIFS(Tabla7[Cantidad],Tabla7[Código del producto],$B2535,Tabla7[Tipo de movimiento],"SALIDA",Tabla7[Mes],K$5))</f>
        <v/>
      </c>
      <c r="L2535" s="39" t="str">
        <f>IF($B2535="","",-SUMIFS(Tabla7[Cantidad],Tabla7[Código del producto],$B2535,Tabla7[Tipo de movimiento],"SALIDA",Tabla7[Mes],L$5))</f>
        <v/>
      </c>
      <c r="M2535" s="39" t="str">
        <f>IF($B2535="","",-SUMIFS(Tabla7[Cantidad],Tabla7[Código del producto],$B2535,Tabla7[Tipo de movimiento],"SALIDA",Tabla7[Mes],M$5))</f>
        <v/>
      </c>
      <c r="N2535" s="39" t="str">
        <f>IF($B2535="","",-SUMIFS(Tabla7[Cantidad],Tabla7[Código del producto],$B2535,Tabla7[Tipo de movimiento],"SALIDA",Tabla7[Mes],N$5))</f>
        <v/>
      </c>
      <c r="O2535" s="39" t="str">
        <f>IF($B2535="","",-SUMIFS(Tabla7[Cantidad],Tabla7[Código del producto],$B2535,Tabla7[Tipo de movimiento],"SALIDA",Tabla7[Mes],O$5))</f>
        <v/>
      </c>
      <c r="P2535" s="39" t="str">
        <f>IF($B2535="","",-SUMIFS(Tabla7[Cantidad],Tabla7[Código del producto],$B2535,Tabla7[Tipo de movimiento],"SALIDA",Tabla7[Mes],P$5))</f>
        <v/>
      </c>
      <c r="Q2535" s="39" t="str">
        <f t="shared" si="117"/>
        <v/>
      </c>
      <c r="R2535" s="51" t="str">
        <f>IF($B2535="","",IFERROR(VLOOKUP($B2535,'ABC rotación'!$C:$G,5,0),"C"))</f>
        <v/>
      </c>
      <c r="S2535" s="41" t="str">
        <f t="shared" si="118"/>
        <v/>
      </c>
      <c r="T2535" s="40" t="str">
        <f t="shared" si="119"/>
        <v/>
      </c>
      <c r="U2535" s="23" t="str">
        <f>IF($B2535="","",VLOOKUP($T2535,Tablas!$X$14:$Y$17,2,1))</f>
        <v/>
      </c>
    </row>
    <row r="2536" spans="2:21" x14ac:dyDescent="0.2">
      <c r="B2536" s="1" t="str">
        <f>IF(Tablas!B2534="","",Tablas!B2534)</f>
        <v/>
      </c>
      <c r="C2536" s="1" t="str">
        <f>IF(Tablas!C2534="","",Tablas!C2534)</f>
        <v/>
      </c>
      <c r="D2536" s="1" t="str">
        <f>IF(Tablas!D2534="","",Tablas!D2534)</f>
        <v/>
      </c>
      <c r="E2536" s="1" t="str">
        <f>IF(Tablas!E2534="","",Tablas!E2534)</f>
        <v/>
      </c>
      <c r="F2536" s="1" t="str">
        <f>IF(Tablas!F2534="","",Tablas!F2534)</f>
        <v/>
      </c>
      <c r="G2536" s="1" t="str">
        <f>IF(Tablas!I2534="","",Tablas!I2534)</f>
        <v/>
      </c>
      <c r="H2536" s="1" t="s">
        <v>911</v>
      </c>
      <c r="I2536" s="39" t="str">
        <f>IF($B2536="","",-SUMIFS(Tabla7[Cantidad],Tabla7[Código del producto],$B2536,Tabla7[Tipo de movimiento],"SALIDA",Tabla7[Mes],I$5))</f>
        <v/>
      </c>
      <c r="J2536" s="39" t="str">
        <f>IF($B2536="","",-SUMIFS(Tabla7[Cantidad],Tabla7[Código del producto],$B2536,Tabla7[Tipo de movimiento],"SALIDA",Tabla7[Mes],J$5))</f>
        <v/>
      </c>
      <c r="K2536" s="39" t="str">
        <f>IF($B2536="","",-SUMIFS(Tabla7[Cantidad],Tabla7[Código del producto],$B2536,Tabla7[Tipo de movimiento],"SALIDA",Tabla7[Mes],K$5))</f>
        <v/>
      </c>
      <c r="L2536" s="39" t="str">
        <f>IF($B2536="","",-SUMIFS(Tabla7[Cantidad],Tabla7[Código del producto],$B2536,Tabla7[Tipo de movimiento],"SALIDA",Tabla7[Mes],L$5))</f>
        <v/>
      </c>
      <c r="M2536" s="39" t="str">
        <f>IF($B2536="","",-SUMIFS(Tabla7[Cantidad],Tabla7[Código del producto],$B2536,Tabla7[Tipo de movimiento],"SALIDA",Tabla7[Mes],M$5))</f>
        <v/>
      </c>
      <c r="N2536" s="39" t="str">
        <f>IF($B2536="","",-SUMIFS(Tabla7[Cantidad],Tabla7[Código del producto],$B2536,Tabla7[Tipo de movimiento],"SALIDA",Tabla7[Mes],N$5))</f>
        <v/>
      </c>
      <c r="O2536" s="39" t="str">
        <f>IF($B2536="","",-SUMIFS(Tabla7[Cantidad],Tabla7[Código del producto],$B2536,Tabla7[Tipo de movimiento],"SALIDA",Tabla7[Mes],O$5))</f>
        <v/>
      </c>
      <c r="P2536" s="39" t="str">
        <f>IF($B2536="","",-SUMIFS(Tabla7[Cantidad],Tabla7[Código del producto],$B2536,Tabla7[Tipo de movimiento],"SALIDA",Tabla7[Mes],P$5))</f>
        <v/>
      </c>
      <c r="Q2536" s="39" t="str">
        <f t="shared" si="117"/>
        <v/>
      </c>
      <c r="R2536" s="51" t="str">
        <f>IF($B2536="","",IFERROR(VLOOKUP($B2536,'ABC rotación'!$C:$G,5,0),"C"))</f>
        <v/>
      </c>
      <c r="S2536" s="41" t="str">
        <f t="shared" si="118"/>
        <v/>
      </c>
      <c r="T2536" s="40" t="str">
        <f t="shared" si="119"/>
        <v/>
      </c>
      <c r="U2536" s="23" t="str">
        <f>IF($B2536="","",VLOOKUP($T2536,Tablas!$X$14:$Y$17,2,1))</f>
        <v/>
      </c>
    </row>
    <row r="2537" spans="2:21" x14ac:dyDescent="0.2">
      <c r="B2537" s="1" t="str">
        <f>IF(Tablas!B2535="","",Tablas!B2535)</f>
        <v/>
      </c>
      <c r="C2537" s="1" t="str">
        <f>IF(Tablas!C2535="","",Tablas!C2535)</f>
        <v/>
      </c>
      <c r="D2537" s="1" t="str">
        <f>IF(Tablas!D2535="","",Tablas!D2535)</f>
        <v/>
      </c>
      <c r="E2537" s="1" t="str">
        <f>IF(Tablas!E2535="","",Tablas!E2535)</f>
        <v/>
      </c>
      <c r="F2537" s="1" t="str">
        <f>IF(Tablas!F2535="","",Tablas!F2535)</f>
        <v/>
      </c>
      <c r="G2537" s="1" t="str">
        <f>IF(Tablas!I2535="","",Tablas!I2535)</f>
        <v/>
      </c>
      <c r="H2537" s="1" t="s">
        <v>911</v>
      </c>
      <c r="I2537" s="39" t="str">
        <f>IF($B2537="","",-SUMIFS(Tabla7[Cantidad],Tabla7[Código del producto],$B2537,Tabla7[Tipo de movimiento],"SALIDA",Tabla7[Mes],I$5))</f>
        <v/>
      </c>
      <c r="J2537" s="39" t="str">
        <f>IF($B2537="","",-SUMIFS(Tabla7[Cantidad],Tabla7[Código del producto],$B2537,Tabla7[Tipo de movimiento],"SALIDA",Tabla7[Mes],J$5))</f>
        <v/>
      </c>
      <c r="K2537" s="39" t="str">
        <f>IF($B2537="","",-SUMIFS(Tabla7[Cantidad],Tabla7[Código del producto],$B2537,Tabla7[Tipo de movimiento],"SALIDA",Tabla7[Mes],K$5))</f>
        <v/>
      </c>
      <c r="L2537" s="39" t="str">
        <f>IF($B2537="","",-SUMIFS(Tabla7[Cantidad],Tabla7[Código del producto],$B2537,Tabla7[Tipo de movimiento],"SALIDA",Tabla7[Mes],L$5))</f>
        <v/>
      </c>
      <c r="M2537" s="39" t="str">
        <f>IF($B2537="","",-SUMIFS(Tabla7[Cantidad],Tabla7[Código del producto],$B2537,Tabla7[Tipo de movimiento],"SALIDA",Tabla7[Mes],M$5))</f>
        <v/>
      </c>
      <c r="N2537" s="39" t="str">
        <f>IF($B2537="","",-SUMIFS(Tabla7[Cantidad],Tabla7[Código del producto],$B2537,Tabla7[Tipo de movimiento],"SALIDA",Tabla7[Mes],N$5))</f>
        <v/>
      </c>
      <c r="O2537" s="39" t="str">
        <f>IF($B2537="","",-SUMIFS(Tabla7[Cantidad],Tabla7[Código del producto],$B2537,Tabla7[Tipo de movimiento],"SALIDA",Tabla7[Mes],O$5))</f>
        <v/>
      </c>
      <c r="P2537" s="39" t="str">
        <f>IF($B2537="","",-SUMIFS(Tabla7[Cantidad],Tabla7[Código del producto],$B2537,Tabla7[Tipo de movimiento],"SALIDA",Tabla7[Mes],P$5))</f>
        <v/>
      </c>
      <c r="Q2537" s="39" t="str">
        <f t="shared" si="117"/>
        <v/>
      </c>
      <c r="R2537" s="51" t="str">
        <f>IF($B2537="","",IFERROR(VLOOKUP($B2537,'ABC rotación'!$C:$G,5,0),"C"))</f>
        <v/>
      </c>
      <c r="S2537" s="41" t="str">
        <f t="shared" si="118"/>
        <v/>
      </c>
      <c r="T2537" s="40" t="str">
        <f t="shared" si="119"/>
        <v/>
      </c>
      <c r="U2537" s="23" t="str">
        <f>IF($B2537="","",VLOOKUP($T2537,Tablas!$X$14:$Y$17,2,1))</f>
        <v/>
      </c>
    </row>
    <row r="2538" spans="2:21" x14ac:dyDescent="0.2">
      <c r="B2538" s="1" t="str">
        <f>IF(Tablas!B2536="","",Tablas!B2536)</f>
        <v/>
      </c>
      <c r="C2538" s="1" t="str">
        <f>IF(Tablas!C2536="","",Tablas!C2536)</f>
        <v/>
      </c>
      <c r="D2538" s="1" t="str">
        <f>IF(Tablas!D2536="","",Tablas!D2536)</f>
        <v/>
      </c>
      <c r="E2538" s="1" t="str">
        <f>IF(Tablas!E2536="","",Tablas!E2536)</f>
        <v/>
      </c>
      <c r="F2538" s="1" t="str">
        <f>IF(Tablas!F2536="","",Tablas!F2536)</f>
        <v/>
      </c>
      <c r="G2538" s="1" t="str">
        <f>IF(Tablas!I2536="","",Tablas!I2536)</f>
        <v/>
      </c>
      <c r="H2538" s="1" t="s">
        <v>911</v>
      </c>
      <c r="I2538" s="39" t="str">
        <f>IF($B2538="","",-SUMIFS(Tabla7[Cantidad],Tabla7[Código del producto],$B2538,Tabla7[Tipo de movimiento],"SALIDA",Tabla7[Mes],I$5))</f>
        <v/>
      </c>
      <c r="J2538" s="39" t="str">
        <f>IF($B2538="","",-SUMIFS(Tabla7[Cantidad],Tabla7[Código del producto],$B2538,Tabla7[Tipo de movimiento],"SALIDA",Tabla7[Mes],J$5))</f>
        <v/>
      </c>
      <c r="K2538" s="39" t="str">
        <f>IF($B2538="","",-SUMIFS(Tabla7[Cantidad],Tabla7[Código del producto],$B2538,Tabla7[Tipo de movimiento],"SALIDA",Tabla7[Mes],K$5))</f>
        <v/>
      </c>
      <c r="L2538" s="39" t="str">
        <f>IF($B2538="","",-SUMIFS(Tabla7[Cantidad],Tabla7[Código del producto],$B2538,Tabla7[Tipo de movimiento],"SALIDA",Tabla7[Mes],L$5))</f>
        <v/>
      </c>
      <c r="M2538" s="39" t="str">
        <f>IF($B2538="","",-SUMIFS(Tabla7[Cantidad],Tabla7[Código del producto],$B2538,Tabla7[Tipo de movimiento],"SALIDA",Tabla7[Mes],M$5))</f>
        <v/>
      </c>
      <c r="N2538" s="39" t="str">
        <f>IF($B2538="","",-SUMIFS(Tabla7[Cantidad],Tabla7[Código del producto],$B2538,Tabla7[Tipo de movimiento],"SALIDA",Tabla7[Mes],N$5))</f>
        <v/>
      </c>
      <c r="O2538" s="39" t="str">
        <f>IF($B2538="","",-SUMIFS(Tabla7[Cantidad],Tabla7[Código del producto],$B2538,Tabla7[Tipo de movimiento],"SALIDA",Tabla7[Mes],O$5))</f>
        <v/>
      </c>
      <c r="P2538" s="39" t="str">
        <f>IF($B2538="","",-SUMIFS(Tabla7[Cantidad],Tabla7[Código del producto],$B2538,Tabla7[Tipo de movimiento],"SALIDA",Tabla7[Mes],P$5))</f>
        <v/>
      </c>
      <c r="Q2538" s="39" t="str">
        <f t="shared" si="117"/>
        <v/>
      </c>
      <c r="R2538" s="51" t="str">
        <f>IF($B2538="","",IFERROR(VLOOKUP($B2538,'ABC rotación'!$C:$G,5,0),"C"))</f>
        <v/>
      </c>
      <c r="S2538" s="41" t="str">
        <f t="shared" si="118"/>
        <v/>
      </c>
      <c r="T2538" s="40" t="str">
        <f t="shared" si="119"/>
        <v/>
      </c>
      <c r="U2538" s="23" t="str">
        <f>IF($B2538="","",VLOOKUP($T2538,Tablas!$X$14:$Y$17,2,1))</f>
        <v/>
      </c>
    </row>
    <row r="2539" spans="2:21" x14ac:dyDescent="0.2">
      <c r="B2539" s="1" t="str">
        <f>IF(Tablas!B2537="","",Tablas!B2537)</f>
        <v/>
      </c>
      <c r="C2539" s="1" t="str">
        <f>IF(Tablas!C2537="","",Tablas!C2537)</f>
        <v/>
      </c>
      <c r="D2539" s="1" t="str">
        <f>IF(Tablas!D2537="","",Tablas!D2537)</f>
        <v/>
      </c>
      <c r="E2539" s="1" t="str">
        <f>IF(Tablas!E2537="","",Tablas!E2537)</f>
        <v/>
      </c>
      <c r="F2539" s="1" t="str">
        <f>IF(Tablas!F2537="","",Tablas!F2537)</f>
        <v/>
      </c>
      <c r="G2539" s="1" t="str">
        <f>IF(Tablas!I2537="","",Tablas!I2537)</f>
        <v/>
      </c>
      <c r="H2539" s="1" t="s">
        <v>911</v>
      </c>
      <c r="I2539" s="39" t="str">
        <f>IF($B2539="","",-SUMIFS(Tabla7[Cantidad],Tabla7[Código del producto],$B2539,Tabla7[Tipo de movimiento],"SALIDA",Tabla7[Mes],I$5))</f>
        <v/>
      </c>
      <c r="J2539" s="39" t="str">
        <f>IF($B2539="","",-SUMIFS(Tabla7[Cantidad],Tabla7[Código del producto],$B2539,Tabla7[Tipo de movimiento],"SALIDA",Tabla7[Mes],J$5))</f>
        <v/>
      </c>
      <c r="K2539" s="39" t="str">
        <f>IF($B2539="","",-SUMIFS(Tabla7[Cantidad],Tabla7[Código del producto],$B2539,Tabla7[Tipo de movimiento],"SALIDA",Tabla7[Mes],K$5))</f>
        <v/>
      </c>
      <c r="L2539" s="39" t="str">
        <f>IF($B2539="","",-SUMIFS(Tabla7[Cantidad],Tabla7[Código del producto],$B2539,Tabla7[Tipo de movimiento],"SALIDA",Tabla7[Mes],L$5))</f>
        <v/>
      </c>
      <c r="M2539" s="39" t="str">
        <f>IF($B2539="","",-SUMIFS(Tabla7[Cantidad],Tabla7[Código del producto],$B2539,Tabla7[Tipo de movimiento],"SALIDA",Tabla7[Mes],M$5))</f>
        <v/>
      </c>
      <c r="N2539" s="39" t="str">
        <f>IF($B2539="","",-SUMIFS(Tabla7[Cantidad],Tabla7[Código del producto],$B2539,Tabla7[Tipo de movimiento],"SALIDA",Tabla7[Mes],N$5))</f>
        <v/>
      </c>
      <c r="O2539" s="39" t="str">
        <f>IF($B2539="","",-SUMIFS(Tabla7[Cantidad],Tabla7[Código del producto],$B2539,Tabla7[Tipo de movimiento],"SALIDA",Tabla7[Mes],O$5))</f>
        <v/>
      </c>
      <c r="P2539" s="39" t="str">
        <f>IF($B2539="","",-SUMIFS(Tabla7[Cantidad],Tabla7[Código del producto],$B2539,Tabla7[Tipo de movimiento],"SALIDA",Tabla7[Mes],P$5))</f>
        <v/>
      </c>
      <c r="Q2539" s="39" t="str">
        <f t="shared" si="117"/>
        <v/>
      </c>
      <c r="R2539" s="51" t="str">
        <f>IF($B2539="","",IFERROR(VLOOKUP($B2539,'ABC rotación'!$C:$G,5,0),"C"))</f>
        <v/>
      </c>
      <c r="S2539" s="41" t="str">
        <f t="shared" si="118"/>
        <v/>
      </c>
      <c r="T2539" s="40" t="str">
        <f t="shared" si="119"/>
        <v/>
      </c>
      <c r="U2539" s="23" t="str">
        <f>IF($B2539="","",VLOOKUP($T2539,Tablas!$X$14:$Y$17,2,1))</f>
        <v/>
      </c>
    </row>
    <row r="2540" spans="2:21" x14ac:dyDescent="0.2">
      <c r="B2540" s="1" t="str">
        <f>IF(Tablas!B2538="","",Tablas!B2538)</f>
        <v/>
      </c>
      <c r="C2540" s="1" t="str">
        <f>IF(Tablas!C2538="","",Tablas!C2538)</f>
        <v/>
      </c>
      <c r="D2540" s="1" t="str">
        <f>IF(Tablas!D2538="","",Tablas!D2538)</f>
        <v/>
      </c>
      <c r="E2540" s="1" t="str">
        <f>IF(Tablas!E2538="","",Tablas!E2538)</f>
        <v/>
      </c>
      <c r="F2540" s="1" t="str">
        <f>IF(Tablas!F2538="","",Tablas!F2538)</f>
        <v/>
      </c>
      <c r="G2540" s="1" t="str">
        <f>IF(Tablas!I2538="","",Tablas!I2538)</f>
        <v/>
      </c>
      <c r="H2540" s="1" t="s">
        <v>911</v>
      </c>
      <c r="I2540" s="39" t="str">
        <f>IF($B2540="","",-SUMIFS(Tabla7[Cantidad],Tabla7[Código del producto],$B2540,Tabla7[Tipo de movimiento],"SALIDA",Tabla7[Mes],I$5))</f>
        <v/>
      </c>
      <c r="J2540" s="39" t="str">
        <f>IF($B2540="","",-SUMIFS(Tabla7[Cantidad],Tabla7[Código del producto],$B2540,Tabla7[Tipo de movimiento],"SALIDA",Tabla7[Mes],J$5))</f>
        <v/>
      </c>
      <c r="K2540" s="39" t="str">
        <f>IF($B2540="","",-SUMIFS(Tabla7[Cantidad],Tabla7[Código del producto],$B2540,Tabla7[Tipo de movimiento],"SALIDA",Tabla7[Mes],K$5))</f>
        <v/>
      </c>
      <c r="L2540" s="39" t="str">
        <f>IF($B2540="","",-SUMIFS(Tabla7[Cantidad],Tabla7[Código del producto],$B2540,Tabla7[Tipo de movimiento],"SALIDA",Tabla7[Mes],L$5))</f>
        <v/>
      </c>
      <c r="M2540" s="39" t="str">
        <f>IF($B2540="","",-SUMIFS(Tabla7[Cantidad],Tabla7[Código del producto],$B2540,Tabla7[Tipo de movimiento],"SALIDA",Tabla7[Mes],M$5))</f>
        <v/>
      </c>
      <c r="N2540" s="39" t="str">
        <f>IF($B2540="","",-SUMIFS(Tabla7[Cantidad],Tabla7[Código del producto],$B2540,Tabla7[Tipo de movimiento],"SALIDA",Tabla7[Mes],N$5))</f>
        <v/>
      </c>
      <c r="O2540" s="39" t="str">
        <f>IF($B2540="","",-SUMIFS(Tabla7[Cantidad],Tabla7[Código del producto],$B2540,Tabla7[Tipo de movimiento],"SALIDA",Tabla7[Mes],O$5))</f>
        <v/>
      </c>
      <c r="P2540" s="39" t="str">
        <f>IF($B2540="","",-SUMIFS(Tabla7[Cantidad],Tabla7[Código del producto],$B2540,Tabla7[Tipo de movimiento],"SALIDA",Tabla7[Mes],P$5))</f>
        <v/>
      </c>
      <c r="Q2540" s="39" t="str">
        <f t="shared" si="117"/>
        <v/>
      </c>
      <c r="R2540" s="51" t="str">
        <f>IF($B2540="","",IFERROR(VLOOKUP($B2540,'ABC rotación'!$C:$G,5,0),"C"))</f>
        <v/>
      </c>
      <c r="S2540" s="41" t="str">
        <f t="shared" si="118"/>
        <v/>
      </c>
      <c r="T2540" s="40" t="str">
        <f t="shared" si="119"/>
        <v/>
      </c>
      <c r="U2540" s="23" t="str">
        <f>IF($B2540="","",VLOOKUP($T2540,Tablas!$X$14:$Y$17,2,1))</f>
        <v/>
      </c>
    </row>
    <row r="2541" spans="2:21" x14ac:dyDescent="0.2">
      <c r="B2541" s="1" t="str">
        <f>IF(Tablas!B2539="","",Tablas!B2539)</f>
        <v/>
      </c>
      <c r="C2541" s="1" t="str">
        <f>IF(Tablas!C2539="","",Tablas!C2539)</f>
        <v/>
      </c>
      <c r="D2541" s="1" t="str">
        <f>IF(Tablas!D2539="","",Tablas!D2539)</f>
        <v/>
      </c>
      <c r="E2541" s="1" t="str">
        <f>IF(Tablas!E2539="","",Tablas!E2539)</f>
        <v/>
      </c>
      <c r="F2541" s="1" t="str">
        <f>IF(Tablas!F2539="","",Tablas!F2539)</f>
        <v/>
      </c>
      <c r="G2541" s="1" t="str">
        <f>IF(Tablas!I2539="","",Tablas!I2539)</f>
        <v/>
      </c>
      <c r="H2541" s="1" t="s">
        <v>911</v>
      </c>
      <c r="I2541" s="39" t="str">
        <f>IF($B2541="","",-SUMIFS(Tabla7[Cantidad],Tabla7[Código del producto],$B2541,Tabla7[Tipo de movimiento],"SALIDA",Tabla7[Mes],I$5))</f>
        <v/>
      </c>
      <c r="J2541" s="39" t="str">
        <f>IF($B2541="","",-SUMIFS(Tabla7[Cantidad],Tabla7[Código del producto],$B2541,Tabla7[Tipo de movimiento],"SALIDA",Tabla7[Mes],J$5))</f>
        <v/>
      </c>
      <c r="K2541" s="39" t="str">
        <f>IF($B2541="","",-SUMIFS(Tabla7[Cantidad],Tabla7[Código del producto],$B2541,Tabla7[Tipo de movimiento],"SALIDA",Tabla7[Mes],K$5))</f>
        <v/>
      </c>
      <c r="L2541" s="39" t="str">
        <f>IF($B2541="","",-SUMIFS(Tabla7[Cantidad],Tabla7[Código del producto],$B2541,Tabla7[Tipo de movimiento],"SALIDA",Tabla7[Mes],L$5))</f>
        <v/>
      </c>
      <c r="M2541" s="39" t="str">
        <f>IF($B2541="","",-SUMIFS(Tabla7[Cantidad],Tabla7[Código del producto],$B2541,Tabla7[Tipo de movimiento],"SALIDA",Tabla7[Mes],M$5))</f>
        <v/>
      </c>
      <c r="N2541" s="39" t="str">
        <f>IF($B2541="","",-SUMIFS(Tabla7[Cantidad],Tabla7[Código del producto],$B2541,Tabla7[Tipo de movimiento],"SALIDA",Tabla7[Mes],N$5))</f>
        <v/>
      </c>
      <c r="O2541" s="39" t="str">
        <f>IF($B2541="","",-SUMIFS(Tabla7[Cantidad],Tabla7[Código del producto],$B2541,Tabla7[Tipo de movimiento],"SALIDA",Tabla7[Mes],O$5))</f>
        <v/>
      </c>
      <c r="P2541" s="39" t="str">
        <f>IF($B2541="","",-SUMIFS(Tabla7[Cantidad],Tabla7[Código del producto],$B2541,Tabla7[Tipo de movimiento],"SALIDA",Tabla7[Mes],P$5))</f>
        <v/>
      </c>
      <c r="Q2541" s="39" t="str">
        <f t="shared" si="117"/>
        <v/>
      </c>
      <c r="R2541" s="51" t="str">
        <f>IF($B2541="","",IFERROR(VLOOKUP($B2541,'ABC rotación'!$C:$G,5,0),"C"))</f>
        <v/>
      </c>
      <c r="S2541" s="41" t="str">
        <f t="shared" si="118"/>
        <v/>
      </c>
      <c r="T2541" s="40" t="str">
        <f t="shared" si="119"/>
        <v/>
      </c>
      <c r="U2541" s="23" t="str">
        <f>IF($B2541="","",VLOOKUP($T2541,Tablas!$X$14:$Y$17,2,1))</f>
        <v/>
      </c>
    </row>
    <row r="2542" spans="2:21" x14ac:dyDescent="0.2">
      <c r="B2542" s="1" t="str">
        <f>IF(Tablas!B2540="","",Tablas!B2540)</f>
        <v/>
      </c>
      <c r="C2542" s="1" t="str">
        <f>IF(Tablas!C2540="","",Tablas!C2540)</f>
        <v/>
      </c>
      <c r="D2542" s="1" t="str">
        <f>IF(Tablas!D2540="","",Tablas!D2540)</f>
        <v/>
      </c>
      <c r="E2542" s="1" t="str">
        <f>IF(Tablas!E2540="","",Tablas!E2540)</f>
        <v/>
      </c>
      <c r="F2542" s="1" t="str">
        <f>IF(Tablas!F2540="","",Tablas!F2540)</f>
        <v/>
      </c>
      <c r="G2542" s="1" t="str">
        <f>IF(Tablas!I2540="","",Tablas!I2540)</f>
        <v/>
      </c>
      <c r="H2542" s="1" t="s">
        <v>911</v>
      </c>
      <c r="I2542" s="39" t="str">
        <f>IF($B2542="","",-SUMIFS(Tabla7[Cantidad],Tabla7[Código del producto],$B2542,Tabla7[Tipo de movimiento],"SALIDA",Tabla7[Mes],I$5))</f>
        <v/>
      </c>
      <c r="J2542" s="39" t="str">
        <f>IF($B2542="","",-SUMIFS(Tabla7[Cantidad],Tabla7[Código del producto],$B2542,Tabla7[Tipo de movimiento],"SALIDA",Tabla7[Mes],J$5))</f>
        <v/>
      </c>
      <c r="K2542" s="39" t="str">
        <f>IF($B2542="","",-SUMIFS(Tabla7[Cantidad],Tabla7[Código del producto],$B2542,Tabla7[Tipo de movimiento],"SALIDA",Tabla7[Mes],K$5))</f>
        <v/>
      </c>
      <c r="L2542" s="39" t="str">
        <f>IF($B2542="","",-SUMIFS(Tabla7[Cantidad],Tabla7[Código del producto],$B2542,Tabla7[Tipo de movimiento],"SALIDA",Tabla7[Mes],L$5))</f>
        <v/>
      </c>
      <c r="M2542" s="39" t="str">
        <f>IF($B2542="","",-SUMIFS(Tabla7[Cantidad],Tabla7[Código del producto],$B2542,Tabla7[Tipo de movimiento],"SALIDA",Tabla7[Mes],M$5))</f>
        <v/>
      </c>
      <c r="N2542" s="39" t="str">
        <f>IF($B2542="","",-SUMIFS(Tabla7[Cantidad],Tabla7[Código del producto],$B2542,Tabla7[Tipo de movimiento],"SALIDA",Tabla7[Mes],N$5))</f>
        <v/>
      </c>
      <c r="O2542" s="39" t="str">
        <f>IF($B2542="","",-SUMIFS(Tabla7[Cantidad],Tabla7[Código del producto],$B2542,Tabla7[Tipo de movimiento],"SALIDA",Tabla7[Mes],O$5))</f>
        <v/>
      </c>
      <c r="P2542" s="39" t="str">
        <f>IF($B2542="","",-SUMIFS(Tabla7[Cantidad],Tabla7[Código del producto],$B2542,Tabla7[Tipo de movimiento],"SALIDA",Tabla7[Mes],P$5))</f>
        <v/>
      </c>
      <c r="Q2542" s="39" t="str">
        <f t="shared" si="117"/>
        <v/>
      </c>
      <c r="R2542" s="51" t="str">
        <f>IF($B2542="","",IFERROR(VLOOKUP($B2542,'ABC rotación'!$C:$G,5,0),"C"))</f>
        <v/>
      </c>
      <c r="S2542" s="41" t="str">
        <f t="shared" si="118"/>
        <v/>
      </c>
      <c r="T2542" s="40" t="str">
        <f t="shared" si="119"/>
        <v/>
      </c>
      <c r="U2542" s="23" t="str">
        <f>IF($B2542="","",VLOOKUP($T2542,Tablas!$X$14:$Y$17,2,1))</f>
        <v/>
      </c>
    </row>
    <row r="2543" spans="2:21" x14ac:dyDescent="0.2">
      <c r="B2543" s="1" t="str">
        <f>IF(Tablas!B2541="","",Tablas!B2541)</f>
        <v/>
      </c>
      <c r="C2543" s="1" t="str">
        <f>IF(Tablas!C2541="","",Tablas!C2541)</f>
        <v/>
      </c>
      <c r="D2543" s="1" t="str">
        <f>IF(Tablas!D2541="","",Tablas!D2541)</f>
        <v/>
      </c>
      <c r="E2543" s="1" t="str">
        <f>IF(Tablas!E2541="","",Tablas!E2541)</f>
        <v/>
      </c>
      <c r="F2543" s="1" t="str">
        <f>IF(Tablas!F2541="","",Tablas!F2541)</f>
        <v/>
      </c>
      <c r="G2543" s="1" t="str">
        <f>IF(Tablas!I2541="","",Tablas!I2541)</f>
        <v/>
      </c>
      <c r="H2543" s="1" t="s">
        <v>911</v>
      </c>
      <c r="I2543" s="39" t="str">
        <f>IF($B2543="","",-SUMIFS(Tabla7[Cantidad],Tabla7[Código del producto],$B2543,Tabla7[Tipo de movimiento],"SALIDA",Tabla7[Mes],I$5))</f>
        <v/>
      </c>
      <c r="J2543" s="39" t="str">
        <f>IF($B2543="","",-SUMIFS(Tabla7[Cantidad],Tabla7[Código del producto],$B2543,Tabla7[Tipo de movimiento],"SALIDA",Tabla7[Mes],J$5))</f>
        <v/>
      </c>
      <c r="K2543" s="39" t="str">
        <f>IF($B2543="","",-SUMIFS(Tabla7[Cantidad],Tabla7[Código del producto],$B2543,Tabla7[Tipo de movimiento],"SALIDA",Tabla7[Mes],K$5))</f>
        <v/>
      </c>
      <c r="L2543" s="39" t="str">
        <f>IF($B2543="","",-SUMIFS(Tabla7[Cantidad],Tabla7[Código del producto],$B2543,Tabla7[Tipo de movimiento],"SALIDA",Tabla7[Mes],L$5))</f>
        <v/>
      </c>
      <c r="M2543" s="39" t="str">
        <f>IF($B2543="","",-SUMIFS(Tabla7[Cantidad],Tabla7[Código del producto],$B2543,Tabla7[Tipo de movimiento],"SALIDA",Tabla7[Mes],M$5))</f>
        <v/>
      </c>
      <c r="N2543" s="39" t="str">
        <f>IF($B2543="","",-SUMIFS(Tabla7[Cantidad],Tabla7[Código del producto],$B2543,Tabla7[Tipo de movimiento],"SALIDA",Tabla7[Mes],N$5))</f>
        <v/>
      </c>
      <c r="O2543" s="39" t="str">
        <f>IF($B2543="","",-SUMIFS(Tabla7[Cantidad],Tabla7[Código del producto],$B2543,Tabla7[Tipo de movimiento],"SALIDA",Tabla7[Mes],O$5))</f>
        <v/>
      </c>
      <c r="P2543" s="39" t="str">
        <f>IF($B2543="","",-SUMIFS(Tabla7[Cantidad],Tabla7[Código del producto],$B2543,Tabla7[Tipo de movimiento],"SALIDA",Tabla7[Mes],P$5))</f>
        <v/>
      </c>
      <c r="Q2543" s="39" t="str">
        <f t="shared" si="117"/>
        <v/>
      </c>
      <c r="R2543" s="51" t="str">
        <f>IF($B2543="","",IFERROR(VLOOKUP($B2543,'ABC rotación'!$C:$G,5,0),"C"))</f>
        <v/>
      </c>
      <c r="S2543" s="41" t="str">
        <f t="shared" si="118"/>
        <v/>
      </c>
      <c r="T2543" s="40" t="str">
        <f t="shared" si="119"/>
        <v/>
      </c>
      <c r="U2543" s="23" t="str">
        <f>IF($B2543="","",VLOOKUP($T2543,Tablas!$X$14:$Y$17,2,1))</f>
        <v/>
      </c>
    </row>
    <row r="2544" spans="2:21" x14ac:dyDescent="0.2">
      <c r="B2544" s="1" t="str">
        <f>IF(Tablas!B2542="","",Tablas!B2542)</f>
        <v/>
      </c>
      <c r="C2544" s="1" t="str">
        <f>IF(Tablas!C2542="","",Tablas!C2542)</f>
        <v/>
      </c>
      <c r="D2544" s="1" t="str">
        <f>IF(Tablas!D2542="","",Tablas!D2542)</f>
        <v/>
      </c>
      <c r="E2544" s="1" t="str">
        <f>IF(Tablas!E2542="","",Tablas!E2542)</f>
        <v/>
      </c>
      <c r="F2544" s="1" t="str">
        <f>IF(Tablas!F2542="","",Tablas!F2542)</f>
        <v/>
      </c>
      <c r="G2544" s="1" t="str">
        <f>IF(Tablas!I2542="","",Tablas!I2542)</f>
        <v/>
      </c>
      <c r="H2544" s="1" t="s">
        <v>911</v>
      </c>
      <c r="I2544" s="39" t="str">
        <f>IF($B2544="","",-SUMIFS(Tabla7[Cantidad],Tabla7[Código del producto],$B2544,Tabla7[Tipo de movimiento],"SALIDA",Tabla7[Mes],I$5))</f>
        <v/>
      </c>
      <c r="J2544" s="39" t="str">
        <f>IF($B2544="","",-SUMIFS(Tabla7[Cantidad],Tabla7[Código del producto],$B2544,Tabla7[Tipo de movimiento],"SALIDA",Tabla7[Mes],J$5))</f>
        <v/>
      </c>
      <c r="K2544" s="39" t="str">
        <f>IF($B2544="","",-SUMIFS(Tabla7[Cantidad],Tabla7[Código del producto],$B2544,Tabla7[Tipo de movimiento],"SALIDA",Tabla7[Mes],K$5))</f>
        <v/>
      </c>
      <c r="L2544" s="39" t="str">
        <f>IF($B2544="","",-SUMIFS(Tabla7[Cantidad],Tabla7[Código del producto],$B2544,Tabla7[Tipo de movimiento],"SALIDA",Tabla7[Mes],L$5))</f>
        <v/>
      </c>
      <c r="M2544" s="39" t="str">
        <f>IF($B2544="","",-SUMIFS(Tabla7[Cantidad],Tabla7[Código del producto],$B2544,Tabla7[Tipo de movimiento],"SALIDA",Tabla7[Mes],M$5))</f>
        <v/>
      </c>
      <c r="N2544" s="39" t="str">
        <f>IF($B2544="","",-SUMIFS(Tabla7[Cantidad],Tabla7[Código del producto],$B2544,Tabla7[Tipo de movimiento],"SALIDA",Tabla7[Mes],N$5))</f>
        <v/>
      </c>
      <c r="O2544" s="39" t="str">
        <f>IF($B2544="","",-SUMIFS(Tabla7[Cantidad],Tabla7[Código del producto],$B2544,Tabla7[Tipo de movimiento],"SALIDA",Tabla7[Mes],O$5))</f>
        <v/>
      </c>
      <c r="P2544" s="39" t="str">
        <f>IF($B2544="","",-SUMIFS(Tabla7[Cantidad],Tabla7[Código del producto],$B2544,Tabla7[Tipo de movimiento],"SALIDA",Tabla7[Mes],P$5))</f>
        <v/>
      </c>
      <c r="Q2544" s="39" t="str">
        <f t="shared" si="117"/>
        <v/>
      </c>
      <c r="R2544" s="51" t="str">
        <f>IF($B2544="","",IFERROR(VLOOKUP($B2544,'ABC rotación'!$C:$G,5,0),"C"))</f>
        <v/>
      </c>
      <c r="S2544" s="41" t="str">
        <f t="shared" si="118"/>
        <v/>
      </c>
      <c r="T2544" s="40" t="str">
        <f t="shared" si="119"/>
        <v/>
      </c>
      <c r="U2544" s="23" t="str">
        <f>IF($B2544="","",VLOOKUP($T2544,Tablas!$X$14:$Y$17,2,1))</f>
        <v/>
      </c>
    </row>
    <row r="2545" spans="2:21" x14ac:dyDescent="0.2">
      <c r="B2545" s="1" t="str">
        <f>IF(Tablas!B2543="","",Tablas!B2543)</f>
        <v/>
      </c>
      <c r="C2545" s="1" t="str">
        <f>IF(Tablas!C2543="","",Tablas!C2543)</f>
        <v/>
      </c>
      <c r="D2545" s="1" t="str">
        <f>IF(Tablas!D2543="","",Tablas!D2543)</f>
        <v/>
      </c>
      <c r="E2545" s="1" t="str">
        <f>IF(Tablas!E2543="","",Tablas!E2543)</f>
        <v/>
      </c>
      <c r="F2545" s="1" t="str">
        <f>IF(Tablas!F2543="","",Tablas!F2543)</f>
        <v/>
      </c>
      <c r="G2545" s="1" t="str">
        <f>IF(Tablas!I2543="","",Tablas!I2543)</f>
        <v/>
      </c>
      <c r="H2545" s="1" t="s">
        <v>911</v>
      </c>
      <c r="I2545" s="39" t="str">
        <f>IF($B2545="","",-SUMIFS(Tabla7[Cantidad],Tabla7[Código del producto],$B2545,Tabla7[Tipo de movimiento],"SALIDA",Tabla7[Mes],I$5))</f>
        <v/>
      </c>
      <c r="J2545" s="39" t="str">
        <f>IF($B2545="","",-SUMIFS(Tabla7[Cantidad],Tabla7[Código del producto],$B2545,Tabla7[Tipo de movimiento],"SALIDA",Tabla7[Mes],J$5))</f>
        <v/>
      </c>
      <c r="K2545" s="39" t="str">
        <f>IF($B2545="","",-SUMIFS(Tabla7[Cantidad],Tabla7[Código del producto],$B2545,Tabla7[Tipo de movimiento],"SALIDA",Tabla7[Mes],K$5))</f>
        <v/>
      </c>
      <c r="L2545" s="39" t="str">
        <f>IF($B2545="","",-SUMIFS(Tabla7[Cantidad],Tabla7[Código del producto],$B2545,Tabla7[Tipo de movimiento],"SALIDA",Tabla7[Mes],L$5))</f>
        <v/>
      </c>
      <c r="M2545" s="39" t="str">
        <f>IF($B2545="","",-SUMIFS(Tabla7[Cantidad],Tabla7[Código del producto],$B2545,Tabla7[Tipo de movimiento],"SALIDA",Tabla7[Mes],M$5))</f>
        <v/>
      </c>
      <c r="N2545" s="39" t="str">
        <f>IF($B2545="","",-SUMIFS(Tabla7[Cantidad],Tabla7[Código del producto],$B2545,Tabla7[Tipo de movimiento],"SALIDA",Tabla7[Mes],N$5))</f>
        <v/>
      </c>
      <c r="O2545" s="39" t="str">
        <f>IF($B2545="","",-SUMIFS(Tabla7[Cantidad],Tabla7[Código del producto],$B2545,Tabla7[Tipo de movimiento],"SALIDA",Tabla7[Mes],O$5))</f>
        <v/>
      </c>
      <c r="P2545" s="39" t="str">
        <f>IF($B2545="","",-SUMIFS(Tabla7[Cantidad],Tabla7[Código del producto],$B2545,Tabla7[Tipo de movimiento],"SALIDA",Tabla7[Mes],P$5))</f>
        <v/>
      </c>
      <c r="Q2545" s="39" t="str">
        <f t="shared" si="117"/>
        <v/>
      </c>
      <c r="R2545" s="51" t="str">
        <f>IF($B2545="","",IFERROR(VLOOKUP($B2545,'ABC rotación'!$C:$G,5,0),"C"))</f>
        <v/>
      </c>
      <c r="S2545" s="41" t="str">
        <f t="shared" si="118"/>
        <v/>
      </c>
      <c r="T2545" s="40" t="str">
        <f t="shared" si="119"/>
        <v/>
      </c>
      <c r="U2545" s="23" t="str">
        <f>IF($B2545="","",VLOOKUP($T2545,Tablas!$X$14:$Y$17,2,1))</f>
        <v/>
      </c>
    </row>
    <row r="2546" spans="2:21" x14ac:dyDescent="0.2">
      <c r="B2546" s="1" t="str">
        <f>IF(Tablas!B2544="","",Tablas!B2544)</f>
        <v/>
      </c>
      <c r="C2546" s="1" t="str">
        <f>IF(Tablas!C2544="","",Tablas!C2544)</f>
        <v/>
      </c>
      <c r="D2546" s="1" t="str">
        <f>IF(Tablas!D2544="","",Tablas!D2544)</f>
        <v/>
      </c>
      <c r="E2546" s="1" t="str">
        <f>IF(Tablas!E2544="","",Tablas!E2544)</f>
        <v/>
      </c>
      <c r="F2546" s="1" t="str">
        <f>IF(Tablas!F2544="","",Tablas!F2544)</f>
        <v/>
      </c>
      <c r="G2546" s="1" t="str">
        <f>IF(Tablas!I2544="","",Tablas!I2544)</f>
        <v/>
      </c>
      <c r="H2546" s="1" t="s">
        <v>911</v>
      </c>
      <c r="I2546" s="39" t="str">
        <f>IF($B2546="","",-SUMIFS(Tabla7[Cantidad],Tabla7[Código del producto],$B2546,Tabla7[Tipo de movimiento],"SALIDA",Tabla7[Mes],I$5))</f>
        <v/>
      </c>
      <c r="J2546" s="39" t="str">
        <f>IF($B2546="","",-SUMIFS(Tabla7[Cantidad],Tabla7[Código del producto],$B2546,Tabla7[Tipo de movimiento],"SALIDA",Tabla7[Mes],J$5))</f>
        <v/>
      </c>
      <c r="K2546" s="39" t="str">
        <f>IF($B2546="","",-SUMIFS(Tabla7[Cantidad],Tabla7[Código del producto],$B2546,Tabla7[Tipo de movimiento],"SALIDA",Tabla7[Mes],K$5))</f>
        <v/>
      </c>
      <c r="L2546" s="39" t="str">
        <f>IF($B2546="","",-SUMIFS(Tabla7[Cantidad],Tabla7[Código del producto],$B2546,Tabla7[Tipo de movimiento],"SALIDA",Tabla7[Mes],L$5))</f>
        <v/>
      </c>
      <c r="M2546" s="39" t="str">
        <f>IF($B2546="","",-SUMIFS(Tabla7[Cantidad],Tabla7[Código del producto],$B2546,Tabla7[Tipo de movimiento],"SALIDA",Tabla7[Mes],M$5))</f>
        <v/>
      </c>
      <c r="N2546" s="39" t="str">
        <f>IF($B2546="","",-SUMIFS(Tabla7[Cantidad],Tabla7[Código del producto],$B2546,Tabla7[Tipo de movimiento],"SALIDA",Tabla7[Mes],N$5))</f>
        <v/>
      </c>
      <c r="O2546" s="39" t="str">
        <f>IF($B2546="","",-SUMIFS(Tabla7[Cantidad],Tabla7[Código del producto],$B2546,Tabla7[Tipo de movimiento],"SALIDA",Tabla7[Mes],O$5))</f>
        <v/>
      </c>
      <c r="P2546" s="39" t="str">
        <f>IF($B2546="","",-SUMIFS(Tabla7[Cantidad],Tabla7[Código del producto],$B2546,Tabla7[Tipo de movimiento],"SALIDA",Tabla7[Mes],P$5))</f>
        <v/>
      </c>
      <c r="Q2546" s="39" t="str">
        <f t="shared" si="117"/>
        <v/>
      </c>
      <c r="R2546" s="51" t="str">
        <f>IF($B2546="","",IFERROR(VLOOKUP($B2546,'ABC rotación'!$C:$G,5,0),"C"))</f>
        <v/>
      </c>
      <c r="S2546" s="41" t="str">
        <f t="shared" si="118"/>
        <v/>
      </c>
      <c r="T2546" s="40" t="str">
        <f t="shared" si="119"/>
        <v/>
      </c>
      <c r="U2546" s="23" t="str">
        <f>IF($B2546="","",VLOOKUP($T2546,Tablas!$X$14:$Y$17,2,1))</f>
        <v/>
      </c>
    </row>
    <row r="2547" spans="2:21" x14ac:dyDescent="0.2">
      <c r="B2547" s="1" t="str">
        <f>IF(Tablas!B2545="","",Tablas!B2545)</f>
        <v/>
      </c>
      <c r="C2547" s="1" t="str">
        <f>IF(Tablas!C2545="","",Tablas!C2545)</f>
        <v/>
      </c>
      <c r="D2547" s="1" t="str">
        <f>IF(Tablas!D2545="","",Tablas!D2545)</f>
        <v/>
      </c>
      <c r="E2547" s="1" t="str">
        <f>IF(Tablas!E2545="","",Tablas!E2545)</f>
        <v/>
      </c>
      <c r="F2547" s="1" t="str">
        <f>IF(Tablas!F2545="","",Tablas!F2545)</f>
        <v/>
      </c>
      <c r="G2547" s="1" t="str">
        <f>IF(Tablas!I2545="","",Tablas!I2545)</f>
        <v/>
      </c>
      <c r="H2547" s="1" t="s">
        <v>911</v>
      </c>
      <c r="I2547" s="39" t="str">
        <f>IF($B2547="","",-SUMIFS(Tabla7[Cantidad],Tabla7[Código del producto],$B2547,Tabla7[Tipo de movimiento],"SALIDA",Tabla7[Mes],I$5))</f>
        <v/>
      </c>
      <c r="J2547" s="39" t="str">
        <f>IF($B2547="","",-SUMIFS(Tabla7[Cantidad],Tabla7[Código del producto],$B2547,Tabla7[Tipo de movimiento],"SALIDA",Tabla7[Mes],J$5))</f>
        <v/>
      </c>
      <c r="K2547" s="39" t="str">
        <f>IF($B2547="","",-SUMIFS(Tabla7[Cantidad],Tabla7[Código del producto],$B2547,Tabla7[Tipo de movimiento],"SALIDA",Tabla7[Mes],K$5))</f>
        <v/>
      </c>
      <c r="L2547" s="39" t="str">
        <f>IF($B2547="","",-SUMIFS(Tabla7[Cantidad],Tabla7[Código del producto],$B2547,Tabla7[Tipo de movimiento],"SALIDA",Tabla7[Mes],L$5))</f>
        <v/>
      </c>
      <c r="M2547" s="39" t="str">
        <f>IF($B2547="","",-SUMIFS(Tabla7[Cantidad],Tabla7[Código del producto],$B2547,Tabla7[Tipo de movimiento],"SALIDA",Tabla7[Mes],M$5))</f>
        <v/>
      </c>
      <c r="N2547" s="39" t="str">
        <f>IF($B2547="","",-SUMIFS(Tabla7[Cantidad],Tabla7[Código del producto],$B2547,Tabla7[Tipo de movimiento],"SALIDA",Tabla7[Mes],N$5))</f>
        <v/>
      </c>
      <c r="O2547" s="39" t="str">
        <f>IF($B2547="","",-SUMIFS(Tabla7[Cantidad],Tabla7[Código del producto],$B2547,Tabla7[Tipo de movimiento],"SALIDA",Tabla7[Mes],O$5))</f>
        <v/>
      </c>
      <c r="P2547" s="39" t="str">
        <f>IF($B2547="","",-SUMIFS(Tabla7[Cantidad],Tabla7[Código del producto],$B2547,Tabla7[Tipo de movimiento],"SALIDA",Tabla7[Mes],P$5))</f>
        <v/>
      </c>
      <c r="Q2547" s="39" t="str">
        <f t="shared" si="117"/>
        <v/>
      </c>
      <c r="R2547" s="51" t="str">
        <f>IF($B2547="","",IFERROR(VLOOKUP($B2547,'ABC rotación'!$C:$G,5,0),"C"))</f>
        <v/>
      </c>
      <c r="S2547" s="41" t="str">
        <f t="shared" si="118"/>
        <v/>
      </c>
      <c r="T2547" s="40" t="str">
        <f t="shared" si="119"/>
        <v/>
      </c>
      <c r="U2547" s="23" t="str">
        <f>IF($B2547="","",VLOOKUP($T2547,Tablas!$X$14:$Y$17,2,1))</f>
        <v/>
      </c>
    </row>
    <row r="2548" spans="2:21" x14ac:dyDescent="0.2">
      <c r="B2548" s="1" t="str">
        <f>IF(Tablas!B2546="","",Tablas!B2546)</f>
        <v/>
      </c>
      <c r="C2548" s="1" t="str">
        <f>IF(Tablas!C2546="","",Tablas!C2546)</f>
        <v/>
      </c>
      <c r="D2548" s="1" t="str">
        <f>IF(Tablas!D2546="","",Tablas!D2546)</f>
        <v/>
      </c>
      <c r="E2548" s="1" t="str">
        <f>IF(Tablas!E2546="","",Tablas!E2546)</f>
        <v/>
      </c>
      <c r="F2548" s="1" t="str">
        <f>IF(Tablas!F2546="","",Tablas!F2546)</f>
        <v/>
      </c>
      <c r="G2548" s="1" t="str">
        <f>IF(Tablas!I2546="","",Tablas!I2546)</f>
        <v/>
      </c>
      <c r="H2548" s="1" t="s">
        <v>911</v>
      </c>
      <c r="I2548" s="39" t="str">
        <f>IF($B2548="","",-SUMIFS(Tabla7[Cantidad],Tabla7[Código del producto],$B2548,Tabla7[Tipo de movimiento],"SALIDA",Tabla7[Mes],I$5))</f>
        <v/>
      </c>
      <c r="J2548" s="39" t="str">
        <f>IF($B2548="","",-SUMIFS(Tabla7[Cantidad],Tabla7[Código del producto],$B2548,Tabla7[Tipo de movimiento],"SALIDA",Tabla7[Mes],J$5))</f>
        <v/>
      </c>
      <c r="K2548" s="39" t="str">
        <f>IF($B2548="","",-SUMIFS(Tabla7[Cantidad],Tabla7[Código del producto],$B2548,Tabla7[Tipo de movimiento],"SALIDA",Tabla7[Mes],K$5))</f>
        <v/>
      </c>
      <c r="L2548" s="39" t="str">
        <f>IF($B2548="","",-SUMIFS(Tabla7[Cantidad],Tabla7[Código del producto],$B2548,Tabla7[Tipo de movimiento],"SALIDA",Tabla7[Mes],L$5))</f>
        <v/>
      </c>
      <c r="M2548" s="39" t="str">
        <f>IF($B2548="","",-SUMIFS(Tabla7[Cantidad],Tabla7[Código del producto],$B2548,Tabla7[Tipo de movimiento],"SALIDA",Tabla7[Mes],M$5))</f>
        <v/>
      </c>
      <c r="N2548" s="39" t="str">
        <f>IF($B2548="","",-SUMIFS(Tabla7[Cantidad],Tabla7[Código del producto],$B2548,Tabla7[Tipo de movimiento],"SALIDA",Tabla7[Mes],N$5))</f>
        <v/>
      </c>
      <c r="O2548" s="39" t="str">
        <f>IF($B2548="","",-SUMIFS(Tabla7[Cantidad],Tabla7[Código del producto],$B2548,Tabla7[Tipo de movimiento],"SALIDA",Tabla7[Mes],O$5))</f>
        <v/>
      </c>
      <c r="P2548" s="39" t="str">
        <f>IF($B2548="","",-SUMIFS(Tabla7[Cantidad],Tabla7[Código del producto],$B2548,Tabla7[Tipo de movimiento],"SALIDA",Tabla7[Mes],P$5))</f>
        <v/>
      </c>
      <c r="Q2548" s="39" t="str">
        <f t="shared" si="117"/>
        <v/>
      </c>
      <c r="R2548" s="51" t="str">
        <f>IF($B2548="","",IFERROR(VLOOKUP($B2548,'ABC rotación'!$C:$G,5,0),"C"))</f>
        <v/>
      </c>
      <c r="S2548" s="41" t="str">
        <f t="shared" si="118"/>
        <v/>
      </c>
      <c r="T2548" s="40" t="str">
        <f t="shared" si="119"/>
        <v/>
      </c>
      <c r="U2548" s="23" t="str">
        <f>IF($B2548="","",VLOOKUP($T2548,Tablas!$X$14:$Y$17,2,1))</f>
        <v/>
      </c>
    </row>
    <row r="2549" spans="2:21" x14ac:dyDescent="0.2">
      <c r="B2549" s="1" t="str">
        <f>IF(Tablas!B2547="","",Tablas!B2547)</f>
        <v/>
      </c>
      <c r="C2549" s="1" t="str">
        <f>IF(Tablas!C2547="","",Tablas!C2547)</f>
        <v/>
      </c>
      <c r="D2549" s="1" t="str">
        <f>IF(Tablas!D2547="","",Tablas!D2547)</f>
        <v/>
      </c>
      <c r="E2549" s="1" t="str">
        <f>IF(Tablas!E2547="","",Tablas!E2547)</f>
        <v/>
      </c>
      <c r="F2549" s="1" t="str">
        <f>IF(Tablas!F2547="","",Tablas!F2547)</f>
        <v/>
      </c>
      <c r="G2549" s="1" t="str">
        <f>IF(Tablas!I2547="","",Tablas!I2547)</f>
        <v/>
      </c>
      <c r="H2549" s="1" t="s">
        <v>911</v>
      </c>
      <c r="I2549" s="39" t="str">
        <f>IF($B2549="","",-SUMIFS(Tabla7[Cantidad],Tabla7[Código del producto],$B2549,Tabla7[Tipo de movimiento],"SALIDA",Tabla7[Mes],I$5))</f>
        <v/>
      </c>
      <c r="J2549" s="39" t="str">
        <f>IF($B2549="","",-SUMIFS(Tabla7[Cantidad],Tabla7[Código del producto],$B2549,Tabla7[Tipo de movimiento],"SALIDA",Tabla7[Mes],J$5))</f>
        <v/>
      </c>
      <c r="K2549" s="39" t="str">
        <f>IF($B2549="","",-SUMIFS(Tabla7[Cantidad],Tabla7[Código del producto],$B2549,Tabla7[Tipo de movimiento],"SALIDA",Tabla7[Mes],K$5))</f>
        <v/>
      </c>
      <c r="L2549" s="39" t="str">
        <f>IF($B2549="","",-SUMIFS(Tabla7[Cantidad],Tabla7[Código del producto],$B2549,Tabla7[Tipo de movimiento],"SALIDA",Tabla7[Mes],L$5))</f>
        <v/>
      </c>
      <c r="M2549" s="39" t="str">
        <f>IF($B2549="","",-SUMIFS(Tabla7[Cantidad],Tabla7[Código del producto],$B2549,Tabla7[Tipo de movimiento],"SALIDA",Tabla7[Mes],M$5))</f>
        <v/>
      </c>
      <c r="N2549" s="39" t="str">
        <f>IF($B2549="","",-SUMIFS(Tabla7[Cantidad],Tabla7[Código del producto],$B2549,Tabla7[Tipo de movimiento],"SALIDA",Tabla7[Mes],N$5))</f>
        <v/>
      </c>
      <c r="O2549" s="39" t="str">
        <f>IF($B2549="","",-SUMIFS(Tabla7[Cantidad],Tabla7[Código del producto],$B2549,Tabla7[Tipo de movimiento],"SALIDA",Tabla7[Mes],O$5))</f>
        <v/>
      </c>
      <c r="P2549" s="39" t="str">
        <f>IF($B2549="","",-SUMIFS(Tabla7[Cantidad],Tabla7[Código del producto],$B2549,Tabla7[Tipo de movimiento],"SALIDA",Tabla7[Mes],P$5))</f>
        <v/>
      </c>
      <c r="Q2549" s="39" t="str">
        <f t="shared" si="117"/>
        <v/>
      </c>
      <c r="R2549" s="51" t="str">
        <f>IF($B2549="","",IFERROR(VLOOKUP($B2549,'ABC rotación'!$C:$G,5,0),"C"))</f>
        <v/>
      </c>
      <c r="S2549" s="41" t="str">
        <f t="shared" si="118"/>
        <v/>
      </c>
      <c r="T2549" s="40" t="str">
        <f t="shared" si="119"/>
        <v/>
      </c>
      <c r="U2549" s="23" t="str">
        <f>IF($B2549="","",VLOOKUP($T2549,Tablas!$X$14:$Y$17,2,1))</f>
        <v/>
      </c>
    </row>
    <row r="2550" spans="2:21" x14ac:dyDescent="0.2">
      <c r="B2550" s="1" t="str">
        <f>IF(Tablas!B2548="","",Tablas!B2548)</f>
        <v/>
      </c>
      <c r="C2550" s="1" t="str">
        <f>IF(Tablas!C2548="","",Tablas!C2548)</f>
        <v/>
      </c>
      <c r="D2550" s="1" t="str">
        <f>IF(Tablas!D2548="","",Tablas!D2548)</f>
        <v/>
      </c>
      <c r="E2550" s="1" t="str">
        <f>IF(Tablas!E2548="","",Tablas!E2548)</f>
        <v/>
      </c>
      <c r="F2550" s="1" t="str">
        <f>IF(Tablas!F2548="","",Tablas!F2548)</f>
        <v/>
      </c>
      <c r="G2550" s="1" t="str">
        <f>IF(Tablas!I2548="","",Tablas!I2548)</f>
        <v/>
      </c>
      <c r="H2550" s="1" t="s">
        <v>911</v>
      </c>
      <c r="I2550" s="39" t="str">
        <f>IF($B2550="","",-SUMIFS(Tabla7[Cantidad],Tabla7[Código del producto],$B2550,Tabla7[Tipo de movimiento],"SALIDA",Tabla7[Mes],I$5))</f>
        <v/>
      </c>
      <c r="J2550" s="39" t="str">
        <f>IF($B2550="","",-SUMIFS(Tabla7[Cantidad],Tabla7[Código del producto],$B2550,Tabla7[Tipo de movimiento],"SALIDA",Tabla7[Mes],J$5))</f>
        <v/>
      </c>
      <c r="K2550" s="39" t="str">
        <f>IF($B2550="","",-SUMIFS(Tabla7[Cantidad],Tabla7[Código del producto],$B2550,Tabla7[Tipo de movimiento],"SALIDA",Tabla7[Mes],K$5))</f>
        <v/>
      </c>
      <c r="L2550" s="39" t="str">
        <f>IF($B2550="","",-SUMIFS(Tabla7[Cantidad],Tabla7[Código del producto],$B2550,Tabla7[Tipo de movimiento],"SALIDA",Tabla7[Mes],L$5))</f>
        <v/>
      </c>
      <c r="M2550" s="39" t="str">
        <f>IF($B2550="","",-SUMIFS(Tabla7[Cantidad],Tabla7[Código del producto],$B2550,Tabla7[Tipo de movimiento],"SALIDA",Tabla7[Mes],M$5))</f>
        <v/>
      </c>
      <c r="N2550" s="39" t="str">
        <f>IF($B2550="","",-SUMIFS(Tabla7[Cantidad],Tabla7[Código del producto],$B2550,Tabla7[Tipo de movimiento],"SALIDA",Tabla7[Mes],N$5))</f>
        <v/>
      </c>
      <c r="O2550" s="39" t="str">
        <f>IF($B2550="","",-SUMIFS(Tabla7[Cantidad],Tabla7[Código del producto],$B2550,Tabla7[Tipo de movimiento],"SALIDA",Tabla7[Mes],O$5))</f>
        <v/>
      </c>
      <c r="P2550" s="39" t="str">
        <f>IF($B2550="","",-SUMIFS(Tabla7[Cantidad],Tabla7[Código del producto],$B2550,Tabla7[Tipo de movimiento],"SALIDA",Tabla7[Mes],P$5))</f>
        <v/>
      </c>
      <c r="Q2550" s="39" t="str">
        <f t="shared" si="117"/>
        <v/>
      </c>
      <c r="R2550" s="51" t="str">
        <f>IF($B2550="","",IFERROR(VLOOKUP($B2550,'ABC rotación'!$C:$G,5,0),"C"))</f>
        <v/>
      </c>
      <c r="S2550" s="41" t="str">
        <f t="shared" si="118"/>
        <v/>
      </c>
      <c r="T2550" s="40" t="str">
        <f t="shared" si="119"/>
        <v/>
      </c>
      <c r="U2550" s="23" t="str">
        <f>IF($B2550="","",VLOOKUP($T2550,Tablas!$X$14:$Y$17,2,1))</f>
        <v/>
      </c>
    </row>
    <row r="2551" spans="2:21" x14ac:dyDescent="0.2">
      <c r="B2551" s="1" t="str">
        <f>IF(Tablas!B2549="","",Tablas!B2549)</f>
        <v/>
      </c>
      <c r="C2551" s="1" t="str">
        <f>IF(Tablas!C2549="","",Tablas!C2549)</f>
        <v/>
      </c>
      <c r="D2551" s="1" t="str">
        <f>IF(Tablas!D2549="","",Tablas!D2549)</f>
        <v/>
      </c>
      <c r="E2551" s="1" t="str">
        <f>IF(Tablas!E2549="","",Tablas!E2549)</f>
        <v/>
      </c>
      <c r="F2551" s="1" t="str">
        <f>IF(Tablas!F2549="","",Tablas!F2549)</f>
        <v/>
      </c>
      <c r="G2551" s="1" t="str">
        <f>IF(Tablas!I2549="","",Tablas!I2549)</f>
        <v/>
      </c>
      <c r="H2551" s="1" t="s">
        <v>911</v>
      </c>
      <c r="I2551" s="39" t="str">
        <f>IF($B2551="","",-SUMIFS(Tabla7[Cantidad],Tabla7[Código del producto],$B2551,Tabla7[Tipo de movimiento],"SALIDA",Tabla7[Mes],I$5))</f>
        <v/>
      </c>
      <c r="J2551" s="39" t="str">
        <f>IF($B2551="","",-SUMIFS(Tabla7[Cantidad],Tabla7[Código del producto],$B2551,Tabla7[Tipo de movimiento],"SALIDA",Tabla7[Mes],J$5))</f>
        <v/>
      </c>
      <c r="K2551" s="39" t="str">
        <f>IF($B2551="","",-SUMIFS(Tabla7[Cantidad],Tabla7[Código del producto],$B2551,Tabla7[Tipo de movimiento],"SALIDA",Tabla7[Mes],K$5))</f>
        <v/>
      </c>
      <c r="L2551" s="39" t="str">
        <f>IF($B2551="","",-SUMIFS(Tabla7[Cantidad],Tabla7[Código del producto],$B2551,Tabla7[Tipo de movimiento],"SALIDA",Tabla7[Mes],L$5))</f>
        <v/>
      </c>
      <c r="M2551" s="39" t="str">
        <f>IF($B2551="","",-SUMIFS(Tabla7[Cantidad],Tabla7[Código del producto],$B2551,Tabla7[Tipo de movimiento],"SALIDA",Tabla7[Mes],M$5))</f>
        <v/>
      </c>
      <c r="N2551" s="39" t="str">
        <f>IF($B2551="","",-SUMIFS(Tabla7[Cantidad],Tabla7[Código del producto],$B2551,Tabla7[Tipo de movimiento],"SALIDA",Tabla7[Mes],N$5))</f>
        <v/>
      </c>
      <c r="O2551" s="39" t="str">
        <f>IF($B2551="","",-SUMIFS(Tabla7[Cantidad],Tabla7[Código del producto],$B2551,Tabla7[Tipo de movimiento],"SALIDA",Tabla7[Mes],O$5))</f>
        <v/>
      </c>
      <c r="P2551" s="39" t="str">
        <f>IF($B2551="","",-SUMIFS(Tabla7[Cantidad],Tabla7[Código del producto],$B2551,Tabla7[Tipo de movimiento],"SALIDA",Tabla7[Mes],P$5))</f>
        <v/>
      </c>
      <c r="Q2551" s="39" t="str">
        <f t="shared" si="117"/>
        <v/>
      </c>
      <c r="R2551" s="51" t="str">
        <f>IF($B2551="","",IFERROR(VLOOKUP($B2551,'ABC rotación'!$C:$G,5,0),"C"))</f>
        <v/>
      </c>
      <c r="S2551" s="41" t="str">
        <f t="shared" si="118"/>
        <v/>
      </c>
      <c r="T2551" s="40" t="str">
        <f t="shared" si="119"/>
        <v/>
      </c>
      <c r="U2551" s="23" t="str">
        <f>IF($B2551="","",VLOOKUP($T2551,Tablas!$X$14:$Y$17,2,1))</f>
        <v/>
      </c>
    </row>
    <row r="2552" spans="2:21" x14ac:dyDescent="0.2">
      <c r="B2552" s="1" t="str">
        <f>IF(Tablas!B2550="","",Tablas!B2550)</f>
        <v/>
      </c>
      <c r="C2552" s="1" t="str">
        <f>IF(Tablas!C2550="","",Tablas!C2550)</f>
        <v/>
      </c>
      <c r="D2552" s="1" t="str">
        <f>IF(Tablas!D2550="","",Tablas!D2550)</f>
        <v/>
      </c>
      <c r="E2552" s="1" t="str">
        <f>IF(Tablas!E2550="","",Tablas!E2550)</f>
        <v/>
      </c>
      <c r="F2552" s="1" t="str">
        <f>IF(Tablas!F2550="","",Tablas!F2550)</f>
        <v/>
      </c>
      <c r="G2552" s="1" t="str">
        <f>IF(Tablas!I2550="","",Tablas!I2550)</f>
        <v/>
      </c>
      <c r="H2552" s="1" t="s">
        <v>911</v>
      </c>
      <c r="I2552" s="39" t="str">
        <f>IF($B2552="","",-SUMIFS(Tabla7[Cantidad],Tabla7[Código del producto],$B2552,Tabla7[Tipo de movimiento],"SALIDA",Tabla7[Mes],I$5))</f>
        <v/>
      </c>
      <c r="J2552" s="39" t="str">
        <f>IF($B2552="","",-SUMIFS(Tabla7[Cantidad],Tabla7[Código del producto],$B2552,Tabla7[Tipo de movimiento],"SALIDA",Tabla7[Mes],J$5))</f>
        <v/>
      </c>
      <c r="K2552" s="39" t="str">
        <f>IF($B2552="","",-SUMIFS(Tabla7[Cantidad],Tabla7[Código del producto],$B2552,Tabla7[Tipo de movimiento],"SALIDA",Tabla7[Mes],K$5))</f>
        <v/>
      </c>
      <c r="L2552" s="39" t="str">
        <f>IF($B2552="","",-SUMIFS(Tabla7[Cantidad],Tabla7[Código del producto],$B2552,Tabla7[Tipo de movimiento],"SALIDA",Tabla7[Mes],L$5))</f>
        <v/>
      </c>
      <c r="M2552" s="39" t="str">
        <f>IF($B2552="","",-SUMIFS(Tabla7[Cantidad],Tabla7[Código del producto],$B2552,Tabla7[Tipo de movimiento],"SALIDA",Tabla7[Mes],M$5))</f>
        <v/>
      </c>
      <c r="N2552" s="39" t="str">
        <f>IF($B2552="","",-SUMIFS(Tabla7[Cantidad],Tabla7[Código del producto],$B2552,Tabla7[Tipo de movimiento],"SALIDA",Tabla7[Mes],N$5))</f>
        <v/>
      </c>
      <c r="O2552" s="39" t="str">
        <f>IF($B2552="","",-SUMIFS(Tabla7[Cantidad],Tabla7[Código del producto],$B2552,Tabla7[Tipo de movimiento],"SALIDA",Tabla7[Mes],O$5))</f>
        <v/>
      </c>
      <c r="P2552" s="39" t="str">
        <f>IF($B2552="","",-SUMIFS(Tabla7[Cantidad],Tabla7[Código del producto],$B2552,Tabla7[Tipo de movimiento],"SALIDA",Tabla7[Mes],P$5))</f>
        <v/>
      </c>
      <c r="Q2552" s="39" t="str">
        <f t="shared" si="117"/>
        <v/>
      </c>
      <c r="R2552" s="51" t="str">
        <f>IF($B2552="","",IFERROR(VLOOKUP($B2552,'ABC rotación'!$C:$G,5,0),"C"))</f>
        <v/>
      </c>
      <c r="S2552" s="41" t="str">
        <f t="shared" si="118"/>
        <v/>
      </c>
      <c r="T2552" s="40" t="str">
        <f t="shared" si="119"/>
        <v/>
      </c>
      <c r="U2552" s="23" t="str">
        <f>IF($B2552="","",VLOOKUP($T2552,Tablas!$X$14:$Y$17,2,1))</f>
        <v/>
      </c>
    </row>
    <row r="2553" spans="2:21" x14ac:dyDescent="0.2">
      <c r="B2553" s="1" t="str">
        <f>IF(Tablas!B2551="","",Tablas!B2551)</f>
        <v/>
      </c>
      <c r="C2553" s="1" t="str">
        <f>IF(Tablas!C2551="","",Tablas!C2551)</f>
        <v/>
      </c>
      <c r="D2553" s="1" t="str">
        <f>IF(Tablas!D2551="","",Tablas!D2551)</f>
        <v/>
      </c>
      <c r="E2553" s="1" t="str">
        <f>IF(Tablas!E2551="","",Tablas!E2551)</f>
        <v/>
      </c>
      <c r="F2553" s="1" t="str">
        <f>IF(Tablas!F2551="","",Tablas!F2551)</f>
        <v/>
      </c>
      <c r="G2553" s="1" t="str">
        <f>IF(Tablas!I2551="","",Tablas!I2551)</f>
        <v/>
      </c>
      <c r="H2553" s="1" t="s">
        <v>911</v>
      </c>
      <c r="I2553" s="39" t="str">
        <f>IF($B2553="","",-SUMIFS(Tabla7[Cantidad],Tabla7[Código del producto],$B2553,Tabla7[Tipo de movimiento],"SALIDA",Tabla7[Mes],I$5))</f>
        <v/>
      </c>
      <c r="J2553" s="39" t="str">
        <f>IF($B2553="","",-SUMIFS(Tabla7[Cantidad],Tabla7[Código del producto],$B2553,Tabla7[Tipo de movimiento],"SALIDA",Tabla7[Mes],J$5))</f>
        <v/>
      </c>
      <c r="K2553" s="39" t="str">
        <f>IF($B2553="","",-SUMIFS(Tabla7[Cantidad],Tabla7[Código del producto],$B2553,Tabla7[Tipo de movimiento],"SALIDA",Tabla7[Mes],K$5))</f>
        <v/>
      </c>
      <c r="L2553" s="39" t="str">
        <f>IF($B2553="","",-SUMIFS(Tabla7[Cantidad],Tabla7[Código del producto],$B2553,Tabla7[Tipo de movimiento],"SALIDA",Tabla7[Mes],L$5))</f>
        <v/>
      </c>
      <c r="M2553" s="39" t="str">
        <f>IF($B2553="","",-SUMIFS(Tabla7[Cantidad],Tabla7[Código del producto],$B2553,Tabla7[Tipo de movimiento],"SALIDA",Tabla7[Mes],M$5))</f>
        <v/>
      </c>
      <c r="N2553" s="39" t="str">
        <f>IF($B2553="","",-SUMIFS(Tabla7[Cantidad],Tabla7[Código del producto],$B2553,Tabla7[Tipo de movimiento],"SALIDA",Tabla7[Mes],N$5))</f>
        <v/>
      </c>
      <c r="O2553" s="39" t="str">
        <f>IF($B2553="","",-SUMIFS(Tabla7[Cantidad],Tabla7[Código del producto],$B2553,Tabla7[Tipo de movimiento],"SALIDA",Tabla7[Mes],O$5))</f>
        <v/>
      </c>
      <c r="P2553" s="39" t="str">
        <f>IF($B2553="","",-SUMIFS(Tabla7[Cantidad],Tabla7[Código del producto],$B2553,Tabla7[Tipo de movimiento],"SALIDA",Tabla7[Mes],P$5))</f>
        <v/>
      </c>
      <c r="Q2553" s="39" t="str">
        <f t="shared" si="117"/>
        <v/>
      </c>
      <c r="R2553" s="51" t="str">
        <f>IF($B2553="","",IFERROR(VLOOKUP($B2553,'ABC rotación'!$C:$G,5,0),"C"))</f>
        <v/>
      </c>
      <c r="S2553" s="41" t="str">
        <f t="shared" si="118"/>
        <v/>
      </c>
      <c r="T2553" s="40" t="str">
        <f t="shared" si="119"/>
        <v/>
      </c>
      <c r="U2553" s="23" t="str">
        <f>IF($B2553="","",VLOOKUP($T2553,Tablas!$X$14:$Y$17,2,1))</f>
        <v/>
      </c>
    </row>
    <row r="2554" spans="2:21" x14ac:dyDescent="0.2">
      <c r="B2554" s="1" t="str">
        <f>IF(Tablas!B2552="","",Tablas!B2552)</f>
        <v/>
      </c>
      <c r="C2554" s="1" t="str">
        <f>IF(Tablas!C2552="","",Tablas!C2552)</f>
        <v/>
      </c>
      <c r="D2554" s="1" t="str">
        <f>IF(Tablas!D2552="","",Tablas!D2552)</f>
        <v/>
      </c>
      <c r="E2554" s="1" t="str">
        <f>IF(Tablas!E2552="","",Tablas!E2552)</f>
        <v/>
      </c>
      <c r="F2554" s="1" t="str">
        <f>IF(Tablas!F2552="","",Tablas!F2552)</f>
        <v/>
      </c>
      <c r="G2554" s="1" t="str">
        <f>IF(Tablas!I2552="","",Tablas!I2552)</f>
        <v/>
      </c>
      <c r="H2554" s="1" t="s">
        <v>911</v>
      </c>
      <c r="I2554" s="39" t="str">
        <f>IF($B2554="","",-SUMIFS(Tabla7[Cantidad],Tabla7[Código del producto],$B2554,Tabla7[Tipo de movimiento],"SALIDA",Tabla7[Mes],I$5))</f>
        <v/>
      </c>
      <c r="J2554" s="39" t="str">
        <f>IF($B2554="","",-SUMIFS(Tabla7[Cantidad],Tabla7[Código del producto],$B2554,Tabla7[Tipo de movimiento],"SALIDA",Tabla7[Mes],J$5))</f>
        <v/>
      </c>
      <c r="K2554" s="39" t="str">
        <f>IF($B2554="","",-SUMIFS(Tabla7[Cantidad],Tabla7[Código del producto],$B2554,Tabla7[Tipo de movimiento],"SALIDA",Tabla7[Mes],K$5))</f>
        <v/>
      </c>
      <c r="L2554" s="39" t="str">
        <f>IF($B2554="","",-SUMIFS(Tabla7[Cantidad],Tabla7[Código del producto],$B2554,Tabla7[Tipo de movimiento],"SALIDA",Tabla7[Mes],L$5))</f>
        <v/>
      </c>
      <c r="M2554" s="39" t="str">
        <f>IF($B2554="","",-SUMIFS(Tabla7[Cantidad],Tabla7[Código del producto],$B2554,Tabla7[Tipo de movimiento],"SALIDA",Tabla7[Mes],M$5))</f>
        <v/>
      </c>
      <c r="N2554" s="39" t="str">
        <f>IF($B2554="","",-SUMIFS(Tabla7[Cantidad],Tabla7[Código del producto],$B2554,Tabla7[Tipo de movimiento],"SALIDA",Tabla7[Mes],N$5))</f>
        <v/>
      </c>
      <c r="O2554" s="39" t="str">
        <f>IF($B2554="","",-SUMIFS(Tabla7[Cantidad],Tabla7[Código del producto],$B2554,Tabla7[Tipo de movimiento],"SALIDA",Tabla7[Mes],O$5))</f>
        <v/>
      </c>
      <c r="P2554" s="39" t="str">
        <f>IF($B2554="","",-SUMIFS(Tabla7[Cantidad],Tabla7[Código del producto],$B2554,Tabla7[Tipo de movimiento],"SALIDA",Tabla7[Mes],P$5))</f>
        <v/>
      </c>
      <c r="Q2554" s="39" t="str">
        <f t="shared" si="117"/>
        <v/>
      </c>
      <c r="R2554" s="51" t="str">
        <f>IF($B2554="","",IFERROR(VLOOKUP($B2554,'ABC rotación'!$C:$G,5,0),"C"))</f>
        <v/>
      </c>
      <c r="S2554" s="41" t="str">
        <f t="shared" si="118"/>
        <v/>
      </c>
      <c r="T2554" s="40" t="str">
        <f t="shared" si="119"/>
        <v/>
      </c>
      <c r="U2554" s="23" t="str">
        <f>IF($B2554="","",VLOOKUP($T2554,Tablas!$X$14:$Y$17,2,1))</f>
        <v/>
      </c>
    </row>
    <row r="2555" spans="2:21" x14ac:dyDescent="0.2">
      <c r="B2555" s="1" t="str">
        <f>IF(Tablas!B2553="","",Tablas!B2553)</f>
        <v/>
      </c>
      <c r="C2555" s="1" t="str">
        <f>IF(Tablas!C2553="","",Tablas!C2553)</f>
        <v/>
      </c>
      <c r="D2555" s="1" t="str">
        <f>IF(Tablas!D2553="","",Tablas!D2553)</f>
        <v/>
      </c>
      <c r="E2555" s="1" t="str">
        <f>IF(Tablas!E2553="","",Tablas!E2553)</f>
        <v/>
      </c>
      <c r="F2555" s="1" t="str">
        <f>IF(Tablas!F2553="","",Tablas!F2553)</f>
        <v/>
      </c>
      <c r="G2555" s="1" t="str">
        <f>IF(Tablas!I2553="","",Tablas!I2553)</f>
        <v/>
      </c>
      <c r="H2555" s="1" t="s">
        <v>911</v>
      </c>
      <c r="I2555" s="39" t="str">
        <f>IF($B2555="","",-SUMIFS(Tabla7[Cantidad],Tabla7[Código del producto],$B2555,Tabla7[Tipo de movimiento],"SALIDA",Tabla7[Mes],I$5))</f>
        <v/>
      </c>
      <c r="J2555" s="39" t="str">
        <f>IF($B2555="","",-SUMIFS(Tabla7[Cantidad],Tabla7[Código del producto],$B2555,Tabla7[Tipo de movimiento],"SALIDA",Tabla7[Mes],J$5))</f>
        <v/>
      </c>
      <c r="K2555" s="39" t="str">
        <f>IF($B2555="","",-SUMIFS(Tabla7[Cantidad],Tabla7[Código del producto],$B2555,Tabla7[Tipo de movimiento],"SALIDA",Tabla7[Mes],K$5))</f>
        <v/>
      </c>
      <c r="L2555" s="39" t="str">
        <f>IF($B2555="","",-SUMIFS(Tabla7[Cantidad],Tabla7[Código del producto],$B2555,Tabla7[Tipo de movimiento],"SALIDA",Tabla7[Mes],L$5))</f>
        <v/>
      </c>
      <c r="M2555" s="39" t="str">
        <f>IF($B2555="","",-SUMIFS(Tabla7[Cantidad],Tabla7[Código del producto],$B2555,Tabla7[Tipo de movimiento],"SALIDA",Tabla7[Mes],M$5))</f>
        <v/>
      </c>
      <c r="N2555" s="39" t="str">
        <f>IF($B2555="","",-SUMIFS(Tabla7[Cantidad],Tabla7[Código del producto],$B2555,Tabla7[Tipo de movimiento],"SALIDA",Tabla7[Mes],N$5))</f>
        <v/>
      </c>
      <c r="O2555" s="39" t="str">
        <f>IF($B2555="","",-SUMIFS(Tabla7[Cantidad],Tabla7[Código del producto],$B2555,Tabla7[Tipo de movimiento],"SALIDA",Tabla7[Mes],O$5))</f>
        <v/>
      </c>
      <c r="P2555" s="39" t="str">
        <f>IF($B2555="","",-SUMIFS(Tabla7[Cantidad],Tabla7[Código del producto],$B2555,Tabla7[Tipo de movimiento],"SALIDA",Tabla7[Mes],P$5))</f>
        <v/>
      </c>
      <c r="Q2555" s="39" t="str">
        <f t="shared" si="117"/>
        <v/>
      </c>
      <c r="R2555" s="51" t="str">
        <f>IF($B2555="","",IFERROR(VLOOKUP($B2555,'ABC rotación'!$C:$G,5,0),"C"))</f>
        <v/>
      </c>
      <c r="S2555" s="41" t="str">
        <f t="shared" si="118"/>
        <v/>
      </c>
      <c r="T2555" s="40" t="str">
        <f t="shared" si="119"/>
        <v/>
      </c>
      <c r="U2555" s="23" t="str">
        <f>IF($B2555="","",VLOOKUP($T2555,Tablas!$X$14:$Y$17,2,1))</f>
        <v/>
      </c>
    </row>
    <row r="2556" spans="2:21" x14ac:dyDescent="0.2">
      <c r="B2556" s="1" t="str">
        <f>IF(Tablas!B2554="","",Tablas!B2554)</f>
        <v/>
      </c>
      <c r="C2556" s="1" t="str">
        <f>IF(Tablas!C2554="","",Tablas!C2554)</f>
        <v/>
      </c>
      <c r="D2556" s="1" t="str">
        <f>IF(Tablas!D2554="","",Tablas!D2554)</f>
        <v/>
      </c>
      <c r="E2556" s="1" t="str">
        <f>IF(Tablas!E2554="","",Tablas!E2554)</f>
        <v/>
      </c>
      <c r="F2556" s="1" t="str">
        <f>IF(Tablas!F2554="","",Tablas!F2554)</f>
        <v/>
      </c>
      <c r="G2556" s="1" t="str">
        <f>IF(Tablas!I2554="","",Tablas!I2554)</f>
        <v/>
      </c>
      <c r="H2556" s="1" t="s">
        <v>911</v>
      </c>
      <c r="I2556" s="39" t="str">
        <f>IF($B2556="","",-SUMIFS(Tabla7[Cantidad],Tabla7[Código del producto],$B2556,Tabla7[Tipo de movimiento],"SALIDA",Tabla7[Mes],I$5))</f>
        <v/>
      </c>
      <c r="J2556" s="39" t="str">
        <f>IF($B2556="","",-SUMIFS(Tabla7[Cantidad],Tabla7[Código del producto],$B2556,Tabla7[Tipo de movimiento],"SALIDA",Tabla7[Mes],J$5))</f>
        <v/>
      </c>
      <c r="K2556" s="39" t="str">
        <f>IF($B2556="","",-SUMIFS(Tabla7[Cantidad],Tabla7[Código del producto],$B2556,Tabla7[Tipo de movimiento],"SALIDA",Tabla7[Mes],K$5))</f>
        <v/>
      </c>
      <c r="L2556" s="39" t="str">
        <f>IF($B2556="","",-SUMIFS(Tabla7[Cantidad],Tabla7[Código del producto],$B2556,Tabla7[Tipo de movimiento],"SALIDA",Tabla7[Mes],L$5))</f>
        <v/>
      </c>
      <c r="M2556" s="39" t="str">
        <f>IF($B2556="","",-SUMIFS(Tabla7[Cantidad],Tabla7[Código del producto],$B2556,Tabla7[Tipo de movimiento],"SALIDA",Tabla7[Mes],M$5))</f>
        <v/>
      </c>
      <c r="N2556" s="39" t="str">
        <f>IF($B2556="","",-SUMIFS(Tabla7[Cantidad],Tabla7[Código del producto],$B2556,Tabla7[Tipo de movimiento],"SALIDA",Tabla7[Mes],N$5))</f>
        <v/>
      </c>
      <c r="O2556" s="39" t="str">
        <f>IF($B2556="","",-SUMIFS(Tabla7[Cantidad],Tabla7[Código del producto],$B2556,Tabla7[Tipo de movimiento],"SALIDA",Tabla7[Mes],O$5))</f>
        <v/>
      </c>
      <c r="P2556" s="39" t="str">
        <f>IF($B2556="","",-SUMIFS(Tabla7[Cantidad],Tabla7[Código del producto],$B2556,Tabla7[Tipo de movimiento],"SALIDA",Tabla7[Mes],P$5))</f>
        <v/>
      </c>
      <c r="Q2556" s="39" t="str">
        <f t="shared" si="117"/>
        <v/>
      </c>
      <c r="R2556" s="51" t="str">
        <f>IF($B2556="","",IFERROR(VLOOKUP($B2556,'ABC rotación'!$C:$G,5,0),"C"))</f>
        <v/>
      </c>
      <c r="S2556" s="41" t="str">
        <f t="shared" si="118"/>
        <v/>
      </c>
      <c r="T2556" s="40" t="str">
        <f t="shared" si="119"/>
        <v/>
      </c>
      <c r="U2556" s="23" t="str">
        <f>IF($B2556="","",VLOOKUP($T2556,Tablas!$X$14:$Y$17,2,1))</f>
        <v/>
      </c>
    </row>
    <row r="2557" spans="2:21" x14ac:dyDescent="0.2">
      <c r="B2557" s="1" t="str">
        <f>IF(Tablas!B2555="","",Tablas!B2555)</f>
        <v/>
      </c>
      <c r="C2557" s="1" t="str">
        <f>IF(Tablas!C2555="","",Tablas!C2555)</f>
        <v/>
      </c>
      <c r="D2557" s="1" t="str">
        <f>IF(Tablas!D2555="","",Tablas!D2555)</f>
        <v/>
      </c>
      <c r="E2557" s="1" t="str">
        <f>IF(Tablas!E2555="","",Tablas!E2555)</f>
        <v/>
      </c>
      <c r="F2557" s="1" t="str">
        <f>IF(Tablas!F2555="","",Tablas!F2555)</f>
        <v/>
      </c>
      <c r="G2557" s="1" t="str">
        <f>IF(Tablas!I2555="","",Tablas!I2555)</f>
        <v/>
      </c>
      <c r="H2557" s="1" t="s">
        <v>911</v>
      </c>
      <c r="I2557" s="39" t="str">
        <f>IF($B2557="","",-SUMIFS(Tabla7[Cantidad],Tabla7[Código del producto],$B2557,Tabla7[Tipo de movimiento],"SALIDA",Tabla7[Mes],I$5))</f>
        <v/>
      </c>
      <c r="J2557" s="39" t="str">
        <f>IF($B2557="","",-SUMIFS(Tabla7[Cantidad],Tabla7[Código del producto],$B2557,Tabla7[Tipo de movimiento],"SALIDA",Tabla7[Mes],J$5))</f>
        <v/>
      </c>
      <c r="K2557" s="39" t="str">
        <f>IF($B2557="","",-SUMIFS(Tabla7[Cantidad],Tabla7[Código del producto],$B2557,Tabla7[Tipo de movimiento],"SALIDA",Tabla7[Mes],K$5))</f>
        <v/>
      </c>
      <c r="L2557" s="39" t="str">
        <f>IF($B2557="","",-SUMIFS(Tabla7[Cantidad],Tabla7[Código del producto],$B2557,Tabla7[Tipo de movimiento],"SALIDA",Tabla7[Mes],L$5))</f>
        <v/>
      </c>
      <c r="M2557" s="39" t="str">
        <f>IF($B2557="","",-SUMIFS(Tabla7[Cantidad],Tabla7[Código del producto],$B2557,Tabla7[Tipo de movimiento],"SALIDA",Tabla7[Mes],M$5))</f>
        <v/>
      </c>
      <c r="N2557" s="39" t="str">
        <f>IF($B2557="","",-SUMIFS(Tabla7[Cantidad],Tabla7[Código del producto],$B2557,Tabla7[Tipo de movimiento],"SALIDA",Tabla7[Mes],N$5))</f>
        <v/>
      </c>
      <c r="O2557" s="39" t="str">
        <f>IF($B2557="","",-SUMIFS(Tabla7[Cantidad],Tabla7[Código del producto],$B2557,Tabla7[Tipo de movimiento],"SALIDA",Tabla7[Mes],O$5))</f>
        <v/>
      </c>
      <c r="P2557" s="39" t="str">
        <f>IF($B2557="","",-SUMIFS(Tabla7[Cantidad],Tabla7[Código del producto],$B2557,Tabla7[Tipo de movimiento],"SALIDA",Tabla7[Mes],P$5))</f>
        <v/>
      </c>
      <c r="Q2557" s="39" t="str">
        <f t="shared" si="117"/>
        <v/>
      </c>
      <c r="R2557" s="51" t="str">
        <f>IF($B2557="","",IFERROR(VLOOKUP($B2557,'ABC rotación'!$C:$G,5,0),"C"))</f>
        <v/>
      </c>
      <c r="S2557" s="41" t="str">
        <f t="shared" si="118"/>
        <v/>
      </c>
      <c r="T2557" s="40" t="str">
        <f t="shared" si="119"/>
        <v/>
      </c>
      <c r="U2557" s="23" t="str">
        <f>IF($B2557="","",VLOOKUP($T2557,Tablas!$X$14:$Y$17,2,1))</f>
        <v/>
      </c>
    </row>
    <row r="2558" spans="2:21" x14ac:dyDescent="0.2">
      <c r="B2558" s="1" t="str">
        <f>IF(Tablas!B2556="","",Tablas!B2556)</f>
        <v/>
      </c>
      <c r="C2558" s="1" t="str">
        <f>IF(Tablas!C2556="","",Tablas!C2556)</f>
        <v/>
      </c>
      <c r="D2558" s="1" t="str">
        <f>IF(Tablas!D2556="","",Tablas!D2556)</f>
        <v/>
      </c>
      <c r="E2558" s="1" t="str">
        <f>IF(Tablas!E2556="","",Tablas!E2556)</f>
        <v/>
      </c>
      <c r="F2558" s="1" t="str">
        <f>IF(Tablas!F2556="","",Tablas!F2556)</f>
        <v/>
      </c>
      <c r="G2558" s="1" t="str">
        <f>IF(Tablas!I2556="","",Tablas!I2556)</f>
        <v/>
      </c>
      <c r="H2558" s="1" t="s">
        <v>911</v>
      </c>
      <c r="I2558" s="39" t="str">
        <f>IF($B2558="","",-SUMIFS(Tabla7[Cantidad],Tabla7[Código del producto],$B2558,Tabla7[Tipo de movimiento],"SALIDA",Tabla7[Mes],I$5))</f>
        <v/>
      </c>
      <c r="J2558" s="39" t="str">
        <f>IF($B2558="","",-SUMIFS(Tabla7[Cantidad],Tabla7[Código del producto],$B2558,Tabla7[Tipo de movimiento],"SALIDA",Tabla7[Mes],J$5))</f>
        <v/>
      </c>
      <c r="K2558" s="39" t="str">
        <f>IF($B2558="","",-SUMIFS(Tabla7[Cantidad],Tabla7[Código del producto],$B2558,Tabla7[Tipo de movimiento],"SALIDA",Tabla7[Mes],K$5))</f>
        <v/>
      </c>
      <c r="L2558" s="39" t="str">
        <f>IF($B2558="","",-SUMIFS(Tabla7[Cantidad],Tabla7[Código del producto],$B2558,Tabla7[Tipo de movimiento],"SALIDA",Tabla7[Mes],L$5))</f>
        <v/>
      </c>
      <c r="M2558" s="39" t="str">
        <f>IF($B2558="","",-SUMIFS(Tabla7[Cantidad],Tabla7[Código del producto],$B2558,Tabla7[Tipo de movimiento],"SALIDA",Tabla7[Mes],M$5))</f>
        <v/>
      </c>
      <c r="N2558" s="39" t="str">
        <f>IF($B2558="","",-SUMIFS(Tabla7[Cantidad],Tabla7[Código del producto],$B2558,Tabla7[Tipo de movimiento],"SALIDA",Tabla7[Mes],N$5))</f>
        <v/>
      </c>
      <c r="O2558" s="39" t="str">
        <f>IF($B2558="","",-SUMIFS(Tabla7[Cantidad],Tabla7[Código del producto],$B2558,Tabla7[Tipo de movimiento],"SALIDA",Tabla7[Mes],O$5))</f>
        <v/>
      </c>
      <c r="P2558" s="39" t="str">
        <f>IF($B2558="","",-SUMIFS(Tabla7[Cantidad],Tabla7[Código del producto],$B2558,Tabla7[Tipo de movimiento],"SALIDA",Tabla7[Mes],P$5))</f>
        <v/>
      </c>
      <c r="Q2558" s="39" t="str">
        <f t="shared" si="117"/>
        <v/>
      </c>
      <c r="R2558" s="51" t="str">
        <f>IF($B2558="","",IFERROR(VLOOKUP($B2558,'ABC rotación'!$C:$G,5,0),"C"))</f>
        <v/>
      </c>
      <c r="S2558" s="41" t="str">
        <f t="shared" si="118"/>
        <v/>
      </c>
      <c r="T2558" s="40" t="str">
        <f t="shared" si="119"/>
        <v/>
      </c>
      <c r="U2558" s="23" t="str">
        <f>IF($B2558="","",VLOOKUP($T2558,Tablas!$X$14:$Y$17,2,1))</f>
        <v/>
      </c>
    </row>
    <row r="2559" spans="2:21" x14ac:dyDescent="0.2">
      <c r="B2559" s="1" t="str">
        <f>IF(Tablas!B2557="","",Tablas!B2557)</f>
        <v/>
      </c>
      <c r="C2559" s="1" t="str">
        <f>IF(Tablas!C2557="","",Tablas!C2557)</f>
        <v/>
      </c>
      <c r="D2559" s="1" t="str">
        <f>IF(Tablas!D2557="","",Tablas!D2557)</f>
        <v/>
      </c>
      <c r="E2559" s="1" t="str">
        <f>IF(Tablas!E2557="","",Tablas!E2557)</f>
        <v/>
      </c>
      <c r="F2559" s="1" t="str">
        <f>IF(Tablas!F2557="","",Tablas!F2557)</f>
        <v/>
      </c>
      <c r="G2559" s="1" t="str">
        <f>IF(Tablas!I2557="","",Tablas!I2557)</f>
        <v/>
      </c>
      <c r="H2559" s="1" t="s">
        <v>911</v>
      </c>
      <c r="I2559" s="39" t="str">
        <f>IF($B2559="","",-SUMIFS(Tabla7[Cantidad],Tabla7[Código del producto],$B2559,Tabla7[Tipo de movimiento],"SALIDA",Tabla7[Mes],I$5))</f>
        <v/>
      </c>
      <c r="J2559" s="39" t="str">
        <f>IF($B2559="","",-SUMIFS(Tabla7[Cantidad],Tabla7[Código del producto],$B2559,Tabla7[Tipo de movimiento],"SALIDA",Tabla7[Mes],J$5))</f>
        <v/>
      </c>
      <c r="K2559" s="39" t="str">
        <f>IF($B2559="","",-SUMIFS(Tabla7[Cantidad],Tabla7[Código del producto],$B2559,Tabla7[Tipo de movimiento],"SALIDA",Tabla7[Mes],K$5))</f>
        <v/>
      </c>
      <c r="L2559" s="39" t="str">
        <f>IF($B2559="","",-SUMIFS(Tabla7[Cantidad],Tabla7[Código del producto],$B2559,Tabla7[Tipo de movimiento],"SALIDA",Tabla7[Mes],L$5))</f>
        <v/>
      </c>
      <c r="M2559" s="39" t="str">
        <f>IF($B2559="","",-SUMIFS(Tabla7[Cantidad],Tabla7[Código del producto],$B2559,Tabla7[Tipo de movimiento],"SALIDA",Tabla7[Mes],M$5))</f>
        <v/>
      </c>
      <c r="N2559" s="39" t="str">
        <f>IF($B2559="","",-SUMIFS(Tabla7[Cantidad],Tabla7[Código del producto],$B2559,Tabla7[Tipo de movimiento],"SALIDA",Tabla7[Mes],N$5))</f>
        <v/>
      </c>
      <c r="O2559" s="39" t="str">
        <f>IF($B2559="","",-SUMIFS(Tabla7[Cantidad],Tabla7[Código del producto],$B2559,Tabla7[Tipo de movimiento],"SALIDA",Tabla7[Mes],O$5))</f>
        <v/>
      </c>
      <c r="P2559" s="39" t="str">
        <f>IF($B2559="","",-SUMIFS(Tabla7[Cantidad],Tabla7[Código del producto],$B2559,Tabla7[Tipo de movimiento],"SALIDA",Tabla7[Mes],P$5))</f>
        <v/>
      </c>
      <c r="Q2559" s="39" t="str">
        <f t="shared" si="117"/>
        <v/>
      </c>
      <c r="R2559" s="51" t="str">
        <f>IF($B2559="","",IFERROR(VLOOKUP($B2559,'ABC rotación'!$C:$G,5,0),"C"))</f>
        <v/>
      </c>
      <c r="S2559" s="41" t="str">
        <f t="shared" si="118"/>
        <v/>
      </c>
      <c r="T2559" s="40" t="str">
        <f t="shared" si="119"/>
        <v/>
      </c>
      <c r="U2559" s="23" t="str">
        <f>IF($B2559="","",VLOOKUP($T2559,Tablas!$X$14:$Y$17,2,1))</f>
        <v/>
      </c>
    </row>
    <row r="2560" spans="2:21" x14ac:dyDescent="0.2">
      <c r="B2560" s="1" t="str">
        <f>IF(Tablas!B2558="","",Tablas!B2558)</f>
        <v/>
      </c>
      <c r="C2560" s="1" t="str">
        <f>IF(Tablas!C2558="","",Tablas!C2558)</f>
        <v/>
      </c>
      <c r="D2560" s="1" t="str">
        <f>IF(Tablas!D2558="","",Tablas!D2558)</f>
        <v/>
      </c>
      <c r="E2560" s="1" t="str">
        <f>IF(Tablas!E2558="","",Tablas!E2558)</f>
        <v/>
      </c>
      <c r="F2560" s="1" t="str">
        <f>IF(Tablas!F2558="","",Tablas!F2558)</f>
        <v/>
      </c>
      <c r="G2560" s="1" t="str">
        <f>IF(Tablas!I2558="","",Tablas!I2558)</f>
        <v/>
      </c>
      <c r="H2560" s="1" t="s">
        <v>911</v>
      </c>
      <c r="I2560" s="39" t="str">
        <f>IF($B2560="","",-SUMIFS(Tabla7[Cantidad],Tabla7[Código del producto],$B2560,Tabla7[Tipo de movimiento],"SALIDA",Tabla7[Mes],I$5))</f>
        <v/>
      </c>
      <c r="J2560" s="39" t="str">
        <f>IF($B2560="","",-SUMIFS(Tabla7[Cantidad],Tabla7[Código del producto],$B2560,Tabla7[Tipo de movimiento],"SALIDA",Tabla7[Mes],J$5))</f>
        <v/>
      </c>
      <c r="K2560" s="39" t="str">
        <f>IF($B2560="","",-SUMIFS(Tabla7[Cantidad],Tabla7[Código del producto],$B2560,Tabla7[Tipo de movimiento],"SALIDA",Tabla7[Mes],K$5))</f>
        <v/>
      </c>
      <c r="L2560" s="39" t="str">
        <f>IF($B2560="","",-SUMIFS(Tabla7[Cantidad],Tabla7[Código del producto],$B2560,Tabla7[Tipo de movimiento],"SALIDA",Tabla7[Mes],L$5))</f>
        <v/>
      </c>
      <c r="M2560" s="39" t="str">
        <f>IF($B2560="","",-SUMIFS(Tabla7[Cantidad],Tabla7[Código del producto],$B2560,Tabla7[Tipo de movimiento],"SALIDA",Tabla7[Mes],M$5))</f>
        <v/>
      </c>
      <c r="N2560" s="39" t="str">
        <f>IF($B2560="","",-SUMIFS(Tabla7[Cantidad],Tabla7[Código del producto],$B2560,Tabla7[Tipo de movimiento],"SALIDA",Tabla7[Mes],N$5))</f>
        <v/>
      </c>
      <c r="O2560" s="39" t="str">
        <f>IF($B2560="","",-SUMIFS(Tabla7[Cantidad],Tabla7[Código del producto],$B2560,Tabla7[Tipo de movimiento],"SALIDA",Tabla7[Mes],O$5))</f>
        <v/>
      </c>
      <c r="P2560" s="39" t="str">
        <f>IF($B2560="","",-SUMIFS(Tabla7[Cantidad],Tabla7[Código del producto],$B2560,Tabla7[Tipo de movimiento],"SALIDA",Tabla7[Mes],P$5))</f>
        <v/>
      </c>
      <c r="Q2560" s="39" t="str">
        <f t="shared" si="117"/>
        <v/>
      </c>
      <c r="R2560" s="51" t="str">
        <f>IF($B2560="","",IFERROR(VLOOKUP($B2560,'ABC rotación'!$C:$G,5,0),"C"))</f>
        <v/>
      </c>
      <c r="S2560" s="41" t="str">
        <f t="shared" si="118"/>
        <v/>
      </c>
      <c r="T2560" s="40" t="str">
        <f t="shared" si="119"/>
        <v/>
      </c>
      <c r="U2560" s="23" t="str">
        <f>IF($B2560="","",VLOOKUP($T2560,Tablas!$X$14:$Y$17,2,1))</f>
        <v/>
      </c>
    </row>
    <row r="2561" spans="2:21" x14ac:dyDescent="0.2">
      <c r="B2561" s="1" t="str">
        <f>IF(Tablas!B2559="","",Tablas!B2559)</f>
        <v/>
      </c>
      <c r="C2561" s="1" t="str">
        <f>IF(Tablas!C2559="","",Tablas!C2559)</f>
        <v/>
      </c>
      <c r="D2561" s="1" t="str">
        <f>IF(Tablas!D2559="","",Tablas!D2559)</f>
        <v/>
      </c>
      <c r="E2561" s="1" t="str">
        <f>IF(Tablas!E2559="","",Tablas!E2559)</f>
        <v/>
      </c>
      <c r="F2561" s="1" t="str">
        <f>IF(Tablas!F2559="","",Tablas!F2559)</f>
        <v/>
      </c>
      <c r="G2561" s="1" t="str">
        <f>IF(Tablas!I2559="","",Tablas!I2559)</f>
        <v/>
      </c>
      <c r="H2561" s="1" t="s">
        <v>911</v>
      </c>
      <c r="I2561" s="39" t="str">
        <f>IF($B2561="","",-SUMIFS(Tabla7[Cantidad],Tabla7[Código del producto],$B2561,Tabla7[Tipo de movimiento],"SALIDA",Tabla7[Mes],I$5))</f>
        <v/>
      </c>
      <c r="J2561" s="39" t="str">
        <f>IF($B2561="","",-SUMIFS(Tabla7[Cantidad],Tabla7[Código del producto],$B2561,Tabla7[Tipo de movimiento],"SALIDA",Tabla7[Mes],J$5))</f>
        <v/>
      </c>
      <c r="K2561" s="39" t="str">
        <f>IF($B2561="","",-SUMIFS(Tabla7[Cantidad],Tabla7[Código del producto],$B2561,Tabla7[Tipo de movimiento],"SALIDA",Tabla7[Mes],K$5))</f>
        <v/>
      </c>
      <c r="L2561" s="39" t="str">
        <f>IF($B2561="","",-SUMIFS(Tabla7[Cantidad],Tabla7[Código del producto],$B2561,Tabla7[Tipo de movimiento],"SALIDA",Tabla7[Mes],L$5))</f>
        <v/>
      </c>
      <c r="M2561" s="39" t="str">
        <f>IF($B2561="","",-SUMIFS(Tabla7[Cantidad],Tabla7[Código del producto],$B2561,Tabla7[Tipo de movimiento],"SALIDA",Tabla7[Mes],M$5))</f>
        <v/>
      </c>
      <c r="N2561" s="39" t="str">
        <f>IF($B2561="","",-SUMIFS(Tabla7[Cantidad],Tabla7[Código del producto],$B2561,Tabla7[Tipo de movimiento],"SALIDA",Tabla7[Mes],N$5))</f>
        <v/>
      </c>
      <c r="O2561" s="39" t="str">
        <f>IF($B2561="","",-SUMIFS(Tabla7[Cantidad],Tabla7[Código del producto],$B2561,Tabla7[Tipo de movimiento],"SALIDA",Tabla7[Mes],O$5))</f>
        <v/>
      </c>
      <c r="P2561" s="39" t="str">
        <f>IF($B2561="","",-SUMIFS(Tabla7[Cantidad],Tabla7[Código del producto],$B2561,Tabla7[Tipo de movimiento],"SALIDA",Tabla7[Mes],P$5))</f>
        <v/>
      </c>
      <c r="Q2561" s="39" t="str">
        <f t="shared" si="117"/>
        <v/>
      </c>
      <c r="R2561" s="51" t="str">
        <f>IF($B2561="","",IFERROR(VLOOKUP($B2561,'ABC rotación'!$C:$G,5,0),"C"))</f>
        <v/>
      </c>
      <c r="S2561" s="41" t="str">
        <f t="shared" si="118"/>
        <v/>
      </c>
      <c r="T2561" s="40" t="str">
        <f t="shared" si="119"/>
        <v/>
      </c>
      <c r="U2561" s="23" t="str">
        <f>IF($B2561="","",VLOOKUP($T2561,Tablas!$X$14:$Y$17,2,1))</f>
        <v/>
      </c>
    </row>
    <row r="2562" spans="2:21" x14ac:dyDescent="0.2">
      <c r="B2562" s="1" t="str">
        <f>IF(Tablas!B2560="","",Tablas!B2560)</f>
        <v/>
      </c>
      <c r="C2562" s="1" t="str">
        <f>IF(Tablas!C2560="","",Tablas!C2560)</f>
        <v/>
      </c>
      <c r="D2562" s="1" t="str">
        <f>IF(Tablas!D2560="","",Tablas!D2560)</f>
        <v/>
      </c>
      <c r="E2562" s="1" t="str">
        <f>IF(Tablas!E2560="","",Tablas!E2560)</f>
        <v/>
      </c>
      <c r="F2562" s="1" t="str">
        <f>IF(Tablas!F2560="","",Tablas!F2560)</f>
        <v/>
      </c>
      <c r="G2562" s="1" t="str">
        <f>IF(Tablas!I2560="","",Tablas!I2560)</f>
        <v/>
      </c>
      <c r="H2562" s="1" t="s">
        <v>911</v>
      </c>
      <c r="I2562" s="39" t="str">
        <f>IF($B2562="","",-SUMIFS(Tabla7[Cantidad],Tabla7[Código del producto],$B2562,Tabla7[Tipo de movimiento],"SALIDA",Tabla7[Mes],I$5))</f>
        <v/>
      </c>
      <c r="J2562" s="39" t="str">
        <f>IF($B2562="","",-SUMIFS(Tabla7[Cantidad],Tabla7[Código del producto],$B2562,Tabla7[Tipo de movimiento],"SALIDA",Tabla7[Mes],J$5))</f>
        <v/>
      </c>
      <c r="K2562" s="39" t="str">
        <f>IF($B2562="","",-SUMIFS(Tabla7[Cantidad],Tabla7[Código del producto],$B2562,Tabla7[Tipo de movimiento],"SALIDA",Tabla7[Mes],K$5))</f>
        <v/>
      </c>
      <c r="L2562" s="39" t="str">
        <f>IF($B2562="","",-SUMIFS(Tabla7[Cantidad],Tabla7[Código del producto],$B2562,Tabla7[Tipo de movimiento],"SALIDA",Tabla7[Mes],L$5))</f>
        <v/>
      </c>
      <c r="M2562" s="39" t="str">
        <f>IF($B2562="","",-SUMIFS(Tabla7[Cantidad],Tabla7[Código del producto],$B2562,Tabla7[Tipo de movimiento],"SALIDA",Tabla7[Mes],M$5))</f>
        <v/>
      </c>
      <c r="N2562" s="39" t="str">
        <f>IF($B2562="","",-SUMIFS(Tabla7[Cantidad],Tabla7[Código del producto],$B2562,Tabla7[Tipo de movimiento],"SALIDA",Tabla7[Mes],N$5))</f>
        <v/>
      </c>
      <c r="O2562" s="39" t="str">
        <f>IF($B2562="","",-SUMIFS(Tabla7[Cantidad],Tabla7[Código del producto],$B2562,Tabla7[Tipo de movimiento],"SALIDA",Tabla7[Mes],O$5))</f>
        <v/>
      </c>
      <c r="P2562" s="39" t="str">
        <f>IF($B2562="","",-SUMIFS(Tabla7[Cantidad],Tabla7[Código del producto],$B2562,Tabla7[Tipo de movimiento],"SALIDA",Tabla7[Mes],P$5))</f>
        <v/>
      </c>
      <c r="Q2562" s="39" t="str">
        <f t="shared" si="117"/>
        <v/>
      </c>
      <c r="R2562" s="51" t="str">
        <f>IF($B2562="","",IFERROR(VLOOKUP($B2562,'ABC rotación'!$C:$G,5,0),"C"))</f>
        <v/>
      </c>
      <c r="S2562" s="41" t="str">
        <f t="shared" si="118"/>
        <v/>
      </c>
      <c r="T2562" s="40" t="str">
        <f t="shared" si="119"/>
        <v/>
      </c>
      <c r="U2562" s="23" t="str">
        <f>IF($B2562="","",VLOOKUP($T2562,Tablas!$X$14:$Y$17,2,1))</f>
        <v/>
      </c>
    </row>
    <row r="2563" spans="2:21" x14ac:dyDescent="0.2">
      <c r="B2563" s="1" t="str">
        <f>IF(Tablas!B2561="","",Tablas!B2561)</f>
        <v/>
      </c>
      <c r="C2563" s="1" t="str">
        <f>IF(Tablas!C2561="","",Tablas!C2561)</f>
        <v/>
      </c>
      <c r="D2563" s="1" t="str">
        <f>IF(Tablas!D2561="","",Tablas!D2561)</f>
        <v/>
      </c>
      <c r="E2563" s="1" t="str">
        <f>IF(Tablas!E2561="","",Tablas!E2561)</f>
        <v/>
      </c>
      <c r="F2563" s="1" t="str">
        <f>IF(Tablas!F2561="","",Tablas!F2561)</f>
        <v/>
      </c>
      <c r="G2563" s="1" t="str">
        <f>IF(Tablas!I2561="","",Tablas!I2561)</f>
        <v/>
      </c>
      <c r="H2563" s="1" t="s">
        <v>911</v>
      </c>
      <c r="I2563" s="39" t="str">
        <f>IF($B2563="","",-SUMIFS(Tabla7[Cantidad],Tabla7[Código del producto],$B2563,Tabla7[Tipo de movimiento],"SALIDA",Tabla7[Mes],I$5))</f>
        <v/>
      </c>
      <c r="J2563" s="39" t="str">
        <f>IF($B2563="","",-SUMIFS(Tabla7[Cantidad],Tabla7[Código del producto],$B2563,Tabla7[Tipo de movimiento],"SALIDA",Tabla7[Mes],J$5))</f>
        <v/>
      </c>
      <c r="K2563" s="39" t="str">
        <f>IF($B2563="","",-SUMIFS(Tabla7[Cantidad],Tabla7[Código del producto],$B2563,Tabla7[Tipo de movimiento],"SALIDA",Tabla7[Mes],K$5))</f>
        <v/>
      </c>
      <c r="L2563" s="39" t="str">
        <f>IF($B2563="","",-SUMIFS(Tabla7[Cantidad],Tabla7[Código del producto],$B2563,Tabla7[Tipo de movimiento],"SALIDA",Tabla7[Mes],L$5))</f>
        <v/>
      </c>
      <c r="M2563" s="39" t="str">
        <f>IF($B2563="","",-SUMIFS(Tabla7[Cantidad],Tabla7[Código del producto],$B2563,Tabla7[Tipo de movimiento],"SALIDA",Tabla7[Mes],M$5))</f>
        <v/>
      </c>
      <c r="N2563" s="39" t="str">
        <f>IF($B2563="","",-SUMIFS(Tabla7[Cantidad],Tabla7[Código del producto],$B2563,Tabla7[Tipo de movimiento],"SALIDA",Tabla7[Mes],N$5))</f>
        <v/>
      </c>
      <c r="O2563" s="39" t="str">
        <f>IF($B2563="","",-SUMIFS(Tabla7[Cantidad],Tabla7[Código del producto],$B2563,Tabla7[Tipo de movimiento],"SALIDA",Tabla7[Mes],O$5))</f>
        <v/>
      </c>
      <c r="P2563" s="39" t="str">
        <f>IF($B2563="","",-SUMIFS(Tabla7[Cantidad],Tabla7[Código del producto],$B2563,Tabla7[Tipo de movimiento],"SALIDA",Tabla7[Mes],P$5))</f>
        <v/>
      </c>
      <c r="Q2563" s="39" t="str">
        <f t="shared" si="117"/>
        <v/>
      </c>
      <c r="R2563" s="51" t="str">
        <f>IF($B2563="","",IFERROR(VLOOKUP($B2563,'ABC rotación'!$C:$G,5,0),"C"))</f>
        <v/>
      </c>
      <c r="S2563" s="41" t="str">
        <f t="shared" si="118"/>
        <v/>
      </c>
      <c r="T2563" s="40" t="str">
        <f t="shared" si="119"/>
        <v/>
      </c>
      <c r="U2563" s="23" t="str">
        <f>IF($B2563="","",VLOOKUP($T2563,Tablas!$X$14:$Y$17,2,1))</f>
        <v/>
      </c>
    </row>
    <row r="2564" spans="2:21" x14ac:dyDescent="0.2">
      <c r="B2564" s="1" t="str">
        <f>IF(Tablas!B2562="","",Tablas!B2562)</f>
        <v/>
      </c>
      <c r="C2564" s="1" t="str">
        <f>IF(Tablas!C2562="","",Tablas!C2562)</f>
        <v/>
      </c>
      <c r="D2564" s="1" t="str">
        <f>IF(Tablas!D2562="","",Tablas!D2562)</f>
        <v/>
      </c>
      <c r="E2564" s="1" t="str">
        <f>IF(Tablas!E2562="","",Tablas!E2562)</f>
        <v/>
      </c>
      <c r="F2564" s="1" t="str">
        <f>IF(Tablas!F2562="","",Tablas!F2562)</f>
        <v/>
      </c>
      <c r="G2564" s="1" t="str">
        <f>IF(Tablas!I2562="","",Tablas!I2562)</f>
        <v/>
      </c>
      <c r="H2564" s="1" t="s">
        <v>911</v>
      </c>
      <c r="I2564" s="39" t="str">
        <f>IF($B2564="","",-SUMIFS(Tabla7[Cantidad],Tabla7[Código del producto],$B2564,Tabla7[Tipo de movimiento],"SALIDA",Tabla7[Mes],I$5))</f>
        <v/>
      </c>
      <c r="J2564" s="39" t="str">
        <f>IF($B2564="","",-SUMIFS(Tabla7[Cantidad],Tabla7[Código del producto],$B2564,Tabla7[Tipo de movimiento],"SALIDA",Tabla7[Mes],J$5))</f>
        <v/>
      </c>
      <c r="K2564" s="39" t="str">
        <f>IF($B2564="","",-SUMIFS(Tabla7[Cantidad],Tabla7[Código del producto],$B2564,Tabla7[Tipo de movimiento],"SALIDA",Tabla7[Mes],K$5))</f>
        <v/>
      </c>
      <c r="L2564" s="39" t="str">
        <f>IF($B2564="","",-SUMIFS(Tabla7[Cantidad],Tabla7[Código del producto],$B2564,Tabla7[Tipo de movimiento],"SALIDA",Tabla7[Mes],L$5))</f>
        <v/>
      </c>
      <c r="M2564" s="39" t="str">
        <f>IF($B2564="","",-SUMIFS(Tabla7[Cantidad],Tabla7[Código del producto],$B2564,Tabla7[Tipo de movimiento],"SALIDA",Tabla7[Mes],M$5))</f>
        <v/>
      </c>
      <c r="N2564" s="39" t="str">
        <f>IF($B2564="","",-SUMIFS(Tabla7[Cantidad],Tabla7[Código del producto],$B2564,Tabla7[Tipo de movimiento],"SALIDA",Tabla7[Mes],N$5))</f>
        <v/>
      </c>
      <c r="O2564" s="39" t="str">
        <f>IF($B2564="","",-SUMIFS(Tabla7[Cantidad],Tabla7[Código del producto],$B2564,Tabla7[Tipo de movimiento],"SALIDA",Tabla7[Mes],O$5))</f>
        <v/>
      </c>
      <c r="P2564" s="39" t="str">
        <f>IF($B2564="","",-SUMIFS(Tabla7[Cantidad],Tabla7[Código del producto],$B2564,Tabla7[Tipo de movimiento],"SALIDA",Tabla7[Mes],P$5))</f>
        <v/>
      </c>
      <c r="Q2564" s="39" t="str">
        <f t="shared" si="117"/>
        <v/>
      </c>
      <c r="R2564" s="51" t="str">
        <f>IF($B2564="","",IFERROR(VLOOKUP($B2564,'ABC rotación'!$C:$G,5,0),"C"))</f>
        <v/>
      </c>
      <c r="S2564" s="41" t="str">
        <f t="shared" si="118"/>
        <v/>
      </c>
      <c r="T2564" s="40" t="str">
        <f t="shared" si="119"/>
        <v/>
      </c>
      <c r="U2564" s="23" t="str">
        <f>IF($B2564="","",VLOOKUP($T2564,Tablas!$X$14:$Y$17,2,1))</f>
        <v/>
      </c>
    </row>
    <row r="2565" spans="2:21" x14ac:dyDescent="0.2">
      <c r="B2565" s="1" t="str">
        <f>IF(Tablas!B2563="","",Tablas!B2563)</f>
        <v/>
      </c>
      <c r="C2565" s="1" t="str">
        <f>IF(Tablas!C2563="","",Tablas!C2563)</f>
        <v/>
      </c>
      <c r="D2565" s="1" t="str">
        <f>IF(Tablas!D2563="","",Tablas!D2563)</f>
        <v/>
      </c>
      <c r="E2565" s="1" t="str">
        <f>IF(Tablas!E2563="","",Tablas!E2563)</f>
        <v/>
      </c>
      <c r="F2565" s="1" t="str">
        <f>IF(Tablas!F2563="","",Tablas!F2563)</f>
        <v/>
      </c>
      <c r="G2565" s="1" t="str">
        <f>IF(Tablas!I2563="","",Tablas!I2563)</f>
        <v/>
      </c>
      <c r="H2565" s="1" t="s">
        <v>911</v>
      </c>
      <c r="I2565" s="39" t="str">
        <f>IF($B2565="","",-SUMIFS(Tabla7[Cantidad],Tabla7[Código del producto],$B2565,Tabla7[Tipo de movimiento],"SALIDA",Tabla7[Mes],I$5))</f>
        <v/>
      </c>
      <c r="J2565" s="39" t="str">
        <f>IF($B2565="","",-SUMIFS(Tabla7[Cantidad],Tabla7[Código del producto],$B2565,Tabla7[Tipo de movimiento],"SALIDA",Tabla7[Mes],J$5))</f>
        <v/>
      </c>
      <c r="K2565" s="39" t="str">
        <f>IF($B2565="","",-SUMIFS(Tabla7[Cantidad],Tabla7[Código del producto],$B2565,Tabla7[Tipo de movimiento],"SALIDA",Tabla7[Mes],K$5))</f>
        <v/>
      </c>
      <c r="L2565" s="39" t="str">
        <f>IF($B2565="","",-SUMIFS(Tabla7[Cantidad],Tabla7[Código del producto],$B2565,Tabla7[Tipo de movimiento],"SALIDA",Tabla7[Mes],L$5))</f>
        <v/>
      </c>
      <c r="M2565" s="39" t="str">
        <f>IF($B2565="","",-SUMIFS(Tabla7[Cantidad],Tabla7[Código del producto],$B2565,Tabla7[Tipo de movimiento],"SALIDA",Tabla7[Mes],M$5))</f>
        <v/>
      </c>
      <c r="N2565" s="39" t="str">
        <f>IF($B2565="","",-SUMIFS(Tabla7[Cantidad],Tabla7[Código del producto],$B2565,Tabla7[Tipo de movimiento],"SALIDA",Tabla7[Mes],N$5))</f>
        <v/>
      </c>
      <c r="O2565" s="39" t="str">
        <f>IF($B2565="","",-SUMIFS(Tabla7[Cantidad],Tabla7[Código del producto],$B2565,Tabla7[Tipo de movimiento],"SALIDA",Tabla7[Mes],O$5))</f>
        <v/>
      </c>
      <c r="P2565" s="39" t="str">
        <f>IF($B2565="","",-SUMIFS(Tabla7[Cantidad],Tabla7[Código del producto],$B2565,Tabla7[Tipo de movimiento],"SALIDA",Tabla7[Mes],P$5))</f>
        <v/>
      </c>
      <c r="Q2565" s="39" t="str">
        <f t="shared" si="117"/>
        <v/>
      </c>
      <c r="R2565" s="51" t="str">
        <f>IF($B2565="","",IFERROR(VLOOKUP($B2565,'ABC rotación'!$C:$G,5,0),"C"))</f>
        <v/>
      </c>
      <c r="S2565" s="41" t="str">
        <f t="shared" si="118"/>
        <v/>
      </c>
      <c r="T2565" s="40" t="str">
        <f t="shared" si="119"/>
        <v/>
      </c>
      <c r="U2565" s="23" t="str">
        <f>IF($B2565="","",VLOOKUP($T2565,Tablas!$X$14:$Y$17,2,1))</f>
        <v/>
      </c>
    </row>
    <row r="2566" spans="2:21" x14ac:dyDescent="0.2">
      <c r="B2566" s="1" t="str">
        <f>IF(Tablas!B2564="","",Tablas!B2564)</f>
        <v/>
      </c>
      <c r="C2566" s="1" t="str">
        <f>IF(Tablas!C2564="","",Tablas!C2564)</f>
        <v/>
      </c>
      <c r="D2566" s="1" t="str">
        <f>IF(Tablas!D2564="","",Tablas!D2564)</f>
        <v/>
      </c>
      <c r="E2566" s="1" t="str">
        <f>IF(Tablas!E2564="","",Tablas!E2564)</f>
        <v/>
      </c>
      <c r="F2566" s="1" t="str">
        <f>IF(Tablas!F2564="","",Tablas!F2564)</f>
        <v/>
      </c>
      <c r="G2566" s="1" t="str">
        <f>IF(Tablas!I2564="","",Tablas!I2564)</f>
        <v/>
      </c>
      <c r="H2566" s="1" t="s">
        <v>911</v>
      </c>
      <c r="I2566" s="39" t="str">
        <f>IF($B2566="","",-SUMIFS(Tabla7[Cantidad],Tabla7[Código del producto],$B2566,Tabla7[Tipo de movimiento],"SALIDA",Tabla7[Mes],I$5))</f>
        <v/>
      </c>
      <c r="J2566" s="39" t="str">
        <f>IF($B2566="","",-SUMIFS(Tabla7[Cantidad],Tabla7[Código del producto],$B2566,Tabla7[Tipo de movimiento],"SALIDA",Tabla7[Mes],J$5))</f>
        <v/>
      </c>
      <c r="K2566" s="39" t="str">
        <f>IF($B2566="","",-SUMIFS(Tabla7[Cantidad],Tabla7[Código del producto],$B2566,Tabla7[Tipo de movimiento],"SALIDA",Tabla7[Mes],K$5))</f>
        <v/>
      </c>
      <c r="L2566" s="39" t="str">
        <f>IF($B2566="","",-SUMIFS(Tabla7[Cantidad],Tabla7[Código del producto],$B2566,Tabla7[Tipo de movimiento],"SALIDA",Tabla7[Mes],L$5))</f>
        <v/>
      </c>
      <c r="M2566" s="39" t="str">
        <f>IF($B2566="","",-SUMIFS(Tabla7[Cantidad],Tabla7[Código del producto],$B2566,Tabla7[Tipo de movimiento],"SALIDA",Tabla7[Mes],M$5))</f>
        <v/>
      </c>
      <c r="N2566" s="39" t="str">
        <f>IF($B2566="","",-SUMIFS(Tabla7[Cantidad],Tabla7[Código del producto],$B2566,Tabla7[Tipo de movimiento],"SALIDA",Tabla7[Mes],N$5))</f>
        <v/>
      </c>
      <c r="O2566" s="39" t="str">
        <f>IF($B2566="","",-SUMIFS(Tabla7[Cantidad],Tabla7[Código del producto],$B2566,Tabla7[Tipo de movimiento],"SALIDA",Tabla7[Mes],O$5))</f>
        <v/>
      </c>
      <c r="P2566" s="39" t="str">
        <f>IF($B2566="","",-SUMIFS(Tabla7[Cantidad],Tabla7[Código del producto],$B2566,Tabla7[Tipo de movimiento],"SALIDA",Tabla7[Mes],P$5))</f>
        <v/>
      </c>
      <c r="Q2566" s="39" t="str">
        <f t="shared" si="117"/>
        <v/>
      </c>
      <c r="R2566" s="51" t="str">
        <f>IF($B2566="","",IFERROR(VLOOKUP($B2566,'ABC rotación'!$C:$G,5,0),"C"))</f>
        <v/>
      </c>
      <c r="S2566" s="41" t="str">
        <f t="shared" si="118"/>
        <v/>
      </c>
      <c r="T2566" s="40" t="str">
        <f t="shared" si="119"/>
        <v/>
      </c>
      <c r="U2566" s="23" t="str">
        <f>IF($B2566="","",VLOOKUP($T2566,Tablas!$X$14:$Y$17,2,1))</f>
        <v/>
      </c>
    </row>
    <row r="2567" spans="2:21" x14ac:dyDescent="0.2">
      <c r="B2567" s="1" t="str">
        <f>IF(Tablas!B2565="","",Tablas!B2565)</f>
        <v/>
      </c>
      <c r="C2567" s="1" t="str">
        <f>IF(Tablas!C2565="","",Tablas!C2565)</f>
        <v/>
      </c>
      <c r="D2567" s="1" t="str">
        <f>IF(Tablas!D2565="","",Tablas!D2565)</f>
        <v/>
      </c>
      <c r="E2567" s="1" t="str">
        <f>IF(Tablas!E2565="","",Tablas!E2565)</f>
        <v/>
      </c>
      <c r="F2567" s="1" t="str">
        <f>IF(Tablas!F2565="","",Tablas!F2565)</f>
        <v/>
      </c>
      <c r="G2567" s="1" t="str">
        <f>IF(Tablas!I2565="","",Tablas!I2565)</f>
        <v/>
      </c>
      <c r="H2567" s="1" t="s">
        <v>911</v>
      </c>
      <c r="I2567" s="39" t="str">
        <f>IF($B2567="","",-SUMIFS(Tabla7[Cantidad],Tabla7[Código del producto],$B2567,Tabla7[Tipo de movimiento],"SALIDA",Tabla7[Mes],I$5))</f>
        <v/>
      </c>
      <c r="J2567" s="39" t="str">
        <f>IF($B2567="","",-SUMIFS(Tabla7[Cantidad],Tabla7[Código del producto],$B2567,Tabla7[Tipo de movimiento],"SALIDA",Tabla7[Mes],J$5))</f>
        <v/>
      </c>
      <c r="K2567" s="39" t="str">
        <f>IF($B2567="","",-SUMIFS(Tabla7[Cantidad],Tabla7[Código del producto],$B2567,Tabla7[Tipo de movimiento],"SALIDA",Tabla7[Mes],K$5))</f>
        <v/>
      </c>
      <c r="L2567" s="39" t="str">
        <f>IF($B2567="","",-SUMIFS(Tabla7[Cantidad],Tabla7[Código del producto],$B2567,Tabla7[Tipo de movimiento],"SALIDA",Tabla7[Mes],L$5))</f>
        <v/>
      </c>
      <c r="M2567" s="39" t="str">
        <f>IF($B2567="","",-SUMIFS(Tabla7[Cantidad],Tabla7[Código del producto],$B2567,Tabla7[Tipo de movimiento],"SALIDA",Tabla7[Mes],M$5))</f>
        <v/>
      </c>
      <c r="N2567" s="39" t="str">
        <f>IF($B2567="","",-SUMIFS(Tabla7[Cantidad],Tabla7[Código del producto],$B2567,Tabla7[Tipo de movimiento],"SALIDA",Tabla7[Mes],N$5))</f>
        <v/>
      </c>
      <c r="O2567" s="39" t="str">
        <f>IF($B2567="","",-SUMIFS(Tabla7[Cantidad],Tabla7[Código del producto],$B2567,Tabla7[Tipo de movimiento],"SALIDA",Tabla7[Mes],O$5))</f>
        <v/>
      </c>
      <c r="P2567" s="39" t="str">
        <f>IF($B2567="","",-SUMIFS(Tabla7[Cantidad],Tabla7[Código del producto],$B2567,Tabla7[Tipo de movimiento],"SALIDA",Tabla7[Mes],P$5))</f>
        <v/>
      </c>
      <c r="Q2567" s="39" t="str">
        <f t="shared" ref="Q2567:Q2630" si="120">IF($B2567="","",IFERROR(AVERAGE(N2567:P2567),0))</f>
        <v/>
      </c>
      <c r="R2567" s="51" t="str">
        <f>IF($B2567="","",IFERROR(VLOOKUP($B2567,'ABC rotación'!$C:$G,5,0),"C"))</f>
        <v/>
      </c>
      <c r="S2567" s="41" t="str">
        <f t="shared" ref="S2567:S2630" si="121">IF($B2567="","",IFERROR(H2567/Q2567*30,0))</f>
        <v/>
      </c>
      <c r="T2567" s="40" t="str">
        <f t="shared" ref="T2567:T2630" si="122">IF($B2567="","",S2567/F2567)</f>
        <v/>
      </c>
      <c r="U2567" s="23" t="str">
        <f>IF($B2567="","",VLOOKUP($T2567,Tablas!$X$14:$Y$17,2,1))</f>
        <v/>
      </c>
    </row>
    <row r="2568" spans="2:21" x14ac:dyDescent="0.2">
      <c r="B2568" s="1" t="str">
        <f>IF(Tablas!B2566="","",Tablas!B2566)</f>
        <v/>
      </c>
      <c r="C2568" s="1" t="str">
        <f>IF(Tablas!C2566="","",Tablas!C2566)</f>
        <v/>
      </c>
      <c r="D2568" s="1" t="str">
        <f>IF(Tablas!D2566="","",Tablas!D2566)</f>
        <v/>
      </c>
      <c r="E2568" s="1" t="str">
        <f>IF(Tablas!E2566="","",Tablas!E2566)</f>
        <v/>
      </c>
      <c r="F2568" s="1" t="str">
        <f>IF(Tablas!F2566="","",Tablas!F2566)</f>
        <v/>
      </c>
      <c r="G2568" s="1" t="str">
        <f>IF(Tablas!I2566="","",Tablas!I2566)</f>
        <v/>
      </c>
      <c r="H2568" s="1" t="s">
        <v>911</v>
      </c>
      <c r="I2568" s="39" t="str">
        <f>IF($B2568="","",-SUMIFS(Tabla7[Cantidad],Tabla7[Código del producto],$B2568,Tabla7[Tipo de movimiento],"SALIDA",Tabla7[Mes],I$5))</f>
        <v/>
      </c>
      <c r="J2568" s="39" t="str">
        <f>IF($B2568="","",-SUMIFS(Tabla7[Cantidad],Tabla7[Código del producto],$B2568,Tabla7[Tipo de movimiento],"SALIDA",Tabla7[Mes],J$5))</f>
        <v/>
      </c>
      <c r="K2568" s="39" t="str">
        <f>IF($B2568="","",-SUMIFS(Tabla7[Cantidad],Tabla7[Código del producto],$B2568,Tabla7[Tipo de movimiento],"SALIDA",Tabla7[Mes],K$5))</f>
        <v/>
      </c>
      <c r="L2568" s="39" t="str">
        <f>IF($B2568="","",-SUMIFS(Tabla7[Cantidad],Tabla7[Código del producto],$B2568,Tabla7[Tipo de movimiento],"SALIDA",Tabla7[Mes],L$5))</f>
        <v/>
      </c>
      <c r="M2568" s="39" t="str">
        <f>IF($B2568="","",-SUMIFS(Tabla7[Cantidad],Tabla7[Código del producto],$B2568,Tabla7[Tipo de movimiento],"SALIDA",Tabla7[Mes],M$5))</f>
        <v/>
      </c>
      <c r="N2568" s="39" t="str">
        <f>IF($B2568="","",-SUMIFS(Tabla7[Cantidad],Tabla7[Código del producto],$B2568,Tabla7[Tipo de movimiento],"SALIDA",Tabla7[Mes],N$5))</f>
        <v/>
      </c>
      <c r="O2568" s="39" t="str">
        <f>IF($B2568="","",-SUMIFS(Tabla7[Cantidad],Tabla7[Código del producto],$B2568,Tabla7[Tipo de movimiento],"SALIDA",Tabla7[Mes],O$5))</f>
        <v/>
      </c>
      <c r="P2568" s="39" t="str">
        <f>IF($B2568="","",-SUMIFS(Tabla7[Cantidad],Tabla7[Código del producto],$B2568,Tabla7[Tipo de movimiento],"SALIDA",Tabla7[Mes],P$5))</f>
        <v/>
      </c>
      <c r="Q2568" s="39" t="str">
        <f t="shared" si="120"/>
        <v/>
      </c>
      <c r="R2568" s="51" t="str">
        <f>IF($B2568="","",IFERROR(VLOOKUP($B2568,'ABC rotación'!$C:$G,5,0),"C"))</f>
        <v/>
      </c>
      <c r="S2568" s="41" t="str">
        <f t="shared" si="121"/>
        <v/>
      </c>
      <c r="T2568" s="40" t="str">
        <f t="shared" si="122"/>
        <v/>
      </c>
      <c r="U2568" s="23" t="str">
        <f>IF($B2568="","",VLOOKUP($T2568,Tablas!$X$14:$Y$17,2,1))</f>
        <v/>
      </c>
    </row>
    <row r="2569" spans="2:21" x14ac:dyDescent="0.2">
      <c r="B2569" s="1" t="str">
        <f>IF(Tablas!B2567="","",Tablas!B2567)</f>
        <v/>
      </c>
      <c r="C2569" s="1" t="str">
        <f>IF(Tablas!C2567="","",Tablas!C2567)</f>
        <v/>
      </c>
      <c r="D2569" s="1" t="str">
        <f>IF(Tablas!D2567="","",Tablas!D2567)</f>
        <v/>
      </c>
      <c r="E2569" s="1" t="str">
        <f>IF(Tablas!E2567="","",Tablas!E2567)</f>
        <v/>
      </c>
      <c r="F2569" s="1" t="str">
        <f>IF(Tablas!F2567="","",Tablas!F2567)</f>
        <v/>
      </c>
      <c r="G2569" s="1" t="str">
        <f>IF(Tablas!I2567="","",Tablas!I2567)</f>
        <v/>
      </c>
      <c r="H2569" s="1" t="s">
        <v>911</v>
      </c>
      <c r="I2569" s="39" t="str">
        <f>IF($B2569="","",-SUMIFS(Tabla7[Cantidad],Tabla7[Código del producto],$B2569,Tabla7[Tipo de movimiento],"SALIDA",Tabla7[Mes],I$5))</f>
        <v/>
      </c>
      <c r="J2569" s="39" t="str">
        <f>IF($B2569="","",-SUMIFS(Tabla7[Cantidad],Tabla7[Código del producto],$B2569,Tabla7[Tipo de movimiento],"SALIDA",Tabla7[Mes],J$5))</f>
        <v/>
      </c>
      <c r="K2569" s="39" t="str">
        <f>IF($B2569="","",-SUMIFS(Tabla7[Cantidad],Tabla7[Código del producto],$B2569,Tabla7[Tipo de movimiento],"SALIDA",Tabla7[Mes],K$5))</f>
        <v/>
      </c>
      <c r="L2569" s="39" t="str">
        <f>IF($B2569="","",-SUMIFS(Tabla7[Cantidad],Tabla7[Código del producto],$B2569,Tabla7[Tipo de movimiento],"SALIDA",Tabla7[Mes],L$5))</f>
        <v/>
      </c>
      <c r="M2569" s="39" t="str">
        <f>IF($B2569="","",-SUMIFS(Tabla7[Cantidad],Tabla7[Código del producto],$B2569,Tabla7[Tipo de movimiento],"SALIDA",Tabla7[Mes],M$5))</f>
        <v/>
      </c>
      <c r="N2569" s="39" t="str">
        <f>IF($B2569="","",-SUMIFS(Tabla7[Cantidad],Tabla7[Código del producto],$B2569,Tabla7[Tipo de movimiento],"SALIDA",Tabla7[Mes],N$5))</f>
        <v/>
      </c>
      <c r="O2569" s="39" t="str">
        <f>IF($B2569="","",-SUMIFS(Tabla7[Cantidad],Tabla7[Código del producto],$B2569,Tabla7[Tipo de movimiento],"SALIDA",Tabla7[Mes],O$5))</f>
        <v/>
      </c>
      <c r="P2569" s="39" t="str">
        <f>IF($B2569="","",-SUMIFS(Tabla7[Cantidad],Tabla7[Código del producto],$B2569,Tabla7[Tipo de movimiento],"SALIDA",Tabla7[Mes],P$5))</f>
        <v/>
      </c>
      <c r="Q2569" s="39" t="str">
        <f t="shared" si="120"/>
        <v/>
      </c>
      <c r="R2569" s="51" t="str">
        <f>IF($B2569="","",IFERROR(VLOOKUP($B2569,'ABC rotación'!$C:$G,5,0),"C"))</f>
        <v/>
      </c>
      <c r="S2569" s="41" t="str">
        <f t="shared" si="121"/>
        <v/>
      </c>
      <c r="T2569" s="40" t="str">
        <f t="shared" si="122"/>
        <v/>
      </c>
      <c r="U2569" s="23" t="str">
        <f>IF($B2569="","",VLOOKUP($T2569,Tablas!$X$14:$Y$17,2,1))</f>
        <v/>
      </c>
    </row>
    <row r="2570" spans="2:21" x14ac:dyDescent="0.2">
      <c r="B2570" s="1" t="str">
        <f>IF(Tablas!B2568="","",Tablas!B2568)</f>
        <v/>
      </c>
      <c r="C2570" s="1" t="str">
        <f>IF(Tablas!C2568="","",Tablas!C2568)</f>
        <v/>
      </c>
      <c r="D2570" s="1" t="str">
        <f>IF(Tablas!D2568="","",Tablas!D2568)</f>
        <v/>
      </c>
      <c r="E2570" s="1" t="str">
        <f>IF(Tablas!E2568="","",Tablas!E2568)</f>
        <v/>
      </c>
      <c r="F2570" s="1" t="str">
        <f>IF(Tablas!F2568="","",Tablas!F2568)</f>
        <v/>
      </c>
      <c r="G2570" s="1" t="str">
        <f>IF(Tablas!I2568="","",Tablas!I2568)</f>
        <v/>
      </c>
      <c r="H2570" s="1" t="s">
        <v>911</v>
      </c>
      <c r="I2570" s="39" t="str">
        <f>IF($B2570="","",-SUMIFS(Tabla7[Cantidad],Tabla7[Código del producto],$B2570,Tabla7[Tipo de movimiento],"SALIDA",Tabla7[Mes],I$5))</f>
        <v/>
      </c>
      <c r="J2570" s="39" t="str">
        <f>IF($B2570="","",-SUMIFS(Tabla7[Cantidad],Tabla7[Código del producto],$B2570,Tabla7[Tipo de movimiento],"SALIDA",Tabla7[Mes],J$5))</f>
        <v/>
      </c>
      <c r="K2570" s="39" t="str">
        <f>IF($B2570="","",-SUMIFS(Tabla7[Cantidad],Tabla7[Código del producto],$B2570,Tabla7[Tipo de movimiento],"SALIDA",Tabla7[Mes],K$5))</f>
        <v/>
      </c>
      <c r="L2570" s="39" t="str">
        <f>IF($B2570="","",-SUMIFS(Tabla7[Cantidad],Tabla7[Código del producto],$B2570,Tabla7[Tipo de movimiento],"SALIDA",Tabla7[Mes],L$5))</f>
        <v/>
      </c>
      <c r="M2570" s="39" t="str">
        <f>IF($B2570="","",-SUMIFS(Tabla7[Cantidad],Tabla7[Código del producto],$B2570,Tabla7[Tipo de movimiento],"SALIDA",Tabla7[Mes],M$5))</f>
        <v/>
      </c>
      <c r="N2570" s="39" t="str">
        <f>IF($B2570="","",-SUMIFS(Tabla7[Cantidad],Tabla7[Código del producto],$B2570,Tabla7[Tipo de movimiento],"SALIDA",Tabla7[Mes],N$5))</f>
        <v/>
      </c>
      <c r="O2570" s="39" t="str">
        <f>IF($B2570="","",-SUMIFS(Tabla7[Cantidad],Tabla7[Código del producto],$B2570,Tabla7[Tipo de movimiento],"SALIDA",Tabla7[Mes],O$5))</f>
        <v/>
      </c>
      <c r="P2570" s="39" t="str">
        <f>IF($B2570="","",-SUMIFS(Tabla7[Cantidad],Tabla7[Código del producto],$B2570,Tabla7[Tipo de movimiento],"SALIDA",Tabla7[Mes],P$5))</f>
        <v/>
      </c>
      <c r="Q2570" s="39" t="str">
        <f t="shared" si="120"/>
        <v/>
      </c>
      <c r="R2570" s="51" t="str">
        <f>IF($B2570="","",IFERROR(VLOOKUP($B2570,'ABC rotación'!$C:$G,5,0),"C"))</f>
        <v/>
      </c>
      <c r="S2570" s="41" t="str">
        <f t="shared" si="121"/>
        <v/>
      </c>
      <c r="T2570" s="40" t="str">
        <f t="shared" si="122"/>
        <v/>
      </c>
      <c r="U2570" s="23" t="str">
        <f>IF($B2570="","",VLOOKUP($T2570,Tablas!$X$14:$Y$17,2,1))</f>
        <v/>
      </c>
    </row>
    <row r="2571" spans="2:21" x14ac:dyDescent="0.2">
      <c r="B2571" s="1" t="str">
        <f>IF(Tablas!B2569="","",Tablas!B2569)</f>
        <v/>
      </c>
      <c r="C2571" s="1" t="str">
        <f>IF(Tablas!C2569="","",Tablas!C2569)</f>
        <v/>
      </c>
      <c r="D2571" s="1" t="str">
        <f>IF(Tablas!D2569="","",Tablas!D2569)</f>
        <v/>
      </c>
      <c r="E2571" s="1" t="str">
        <f>IF(Tablas!E2569="","",Tablas!E2569)</f>
        <v/>
      </c>
      <c r="F2571" s="1" t="str">
        <f>IF(Tablas!F2569="","",Tablas!F2569)</f>
        <v/>
      </c>
      <c r="G2571" s="1" t="str">
        <f>IF(Tablas!I2569="","",Tablas!I2569)</f>
        <v/>
      </c>
      <c r="H2571" s="1" t="s">
        <v>911</v>
      </c>
      <c r="I2571" s="39" t="str">
        <f>IF($B2571="","",-SUMIFS(Tabla7[Cantidad],Tabla7[Código del producto],$B2571,Tabla7[Tipo de movimiento],"SALIDA",Tabla7[Mes],I$5))</f>
        <v/>
      </c>
      <c r="J2571" s="39" t="str">
        <f>IF($B2571="","",-SUMIFS(Tabla7[Cantidad],Tabla7[Código del producto],$B2571,Tabla7[Tipo de movimiento],"SALIDA",Tabla7[Mes],J$5))</f>
        <v/>
      </c>
      <c r="K2571" s="39" t="str">
        <f>IF($B2571="","",-SUMIFS(Tabla7[Cantidad],Tabla7[Código del producto],$B2571,Tabla7[Tipo de movimiento],"SALIDA",Tabla7[Mes],K$5))</f>
        <v/>
      </c>
      <c r="L2571" s="39" t="str">
        <f>IF($B2571="","",-SUMIFS(Tabla7[Cantidad],Tabla7[Código del producto],$B2571,Tabla7[Tipo de movimiento],"SALIDA",Tabla7[Mes],L$5))</f>
        <v/>
      </c>
      <c r="M2571" s="39" t="str">
        <f>IF($B2571="","",-SUMIFS(Tabla7[Cantidad],Tabla7[Código del producto],$B2571,Tabla7[Tipo de movimiento],"SALIDA",Tabla7[Mes],M$5))</f>
        <v/>
      </c>
      <c r="N2571" s="39" t="str">
        <f>IF($B2571="","",-SUMIFS(Tabla7[Cantidad],Tabla7[Código del producto],$B2571,Tabla7[Tipo de movimiento],"SALIDA",Tabla7[Mes],N$5))</f>
        <v/>
      </c>
      <c r="O2571" s="39" t="str">
        <f>IF($B2571="","",-SUMIFS(Tabla7[Cantidad],Tabla7[Código del producto],$B2571,Tabla7[Tipo de movimiento],"SALIDA",Tabla7[Mes],O$5))</f>
        <v/>
      </c>
      <c r="P2571" s="39" t="str">
        <f>IF($B2571="","",-SUMIFS(Tabla7[Cantidad],Tabla7[Código del producto],$B2571,Tabla7[Tipo de movimiento],"SALIDA",Tabla7[Mes],P$5))</f>
        <v/>
      </c>
      <c r="Q2571" s="39" t="str">
        <f t="shared" si="120"/>
        <v/>
      </c>
      <c r="R2571" s="51" t="str">
        <f>IF($B2571="","",IFERROR(VLOOKUP($B2571,'ABC rotación'!$C:$G,5,0),"C"))</f>
        <v/>
      </c>
      <c r="S2571" s="41" t="str">
        <f t="shared" si="121"/>
        <v/>
      </c>
      <c r="T2571" s="40" t="str">
        <f t="shared" si="122"/>
        <v/>
      </c>
      <c r="U2571" s="23" t="str">
        <f>IF($B2571="","",VLOOKUP($T2571,Tablas!$X$14:$Y$17,2,1))</f>
        <v/>
      </c>
    </row>
    <row r="2572" spans="2:21" x14ac:dyDescent="0.2">
      <c r="B2572" s="1" t="str">
        <f>IF(Tablas!B2570="","",Tablas!B2570)</f>
        <v/>
      </c>
      <c r="C2572" s="1" t="str">
        <f>IF(Tablas!C2570="","",Tablas!C2570)</f>
        <v/>
      </c>
      <c r="D2572" s="1" t="str">
        <f>IF(Tablas!D2570="","",Tablas!D2570)</f>
        <v/>
      </c>
      <c r="E2572" s="1" t="str">
        <f>IF(Tablas!E2570="","",Tablas!E2570)</f>
        <v/>
      </c>
      <c r="F2572" s="1" t="str">
        <f>IF(Tablas!F2570="","",Tablas!F2570)</f>
        <v/>
      </c>
      <c r="G2572" s="1" t="str">
        <f>IF(Tablas!I2570="","",Tablas!I2570)</f>
        <v/>
      </c>
      <c r="H2572" s="1" t="s">
        <v>911</v>
      </c>
      <c r="I2572" s="39" t="str">
        <f>IF($B2572="","",-SUMIFS(Tabla7[Cantidad],Tabla7[Código del producto],$B2572,Tabla7[Tipo de movimiento],"SALIDA",Tabla7[Mes],I$5))</f>
        <v/>
      </c>
      <c r="J2572" s="39" t="str">
        <f>IF($B2572="","",-SUMIFS(Tabla7[Cantidad],Tabla7[Código del producto],$B2572,Tabla7[Tipo de movimiento],"SALIDA",Tabla7[Mes],J$5))</f>
        <v/>
      </c>
      <c r="K2572" s="39" t="str">
        <f>IF($B2572="","",-SUMIFS(Tabla7[Cantidad],Tabla7[Código del producto],$B2572,Tabla7[Tipo de movimiento],"SALIDA",Tabla7[Mes],K$5))</f>
        <v/>
      </c>
      <c r="L2572" s="39" t="str">
        <f>IF($B2572="","",-SUMIFS(Tabla7[Cantidad],Tabla7[Código del producto],$B2572,Tabla7[Tipo de movimiento],"SALIDA",Tabla7[Mes],L$5))</f>
        <v/>
      </c>
      <c r="M2572" s="39" t="str">
        <f>IF($B2572="","",-SUMIFS(Tabla7[Cantidad],Tabla7[Código del producto],$B2572,Tabla7[Tipo de movimiento],"SALIDA",Tabla7[Mes],M$5))</f>
        <v/>
      </c>
      <c r="N2572" s="39" t="str">
        <f>IF($B2572="","",-SUMIFS(Tabla7[Cantidad],Tabla7[Código del producto],$B2572,Tabla7[Tipo de movimiento],"SALIDA",Tabla7[Mes],N$5))</f>
        <v/>
      </c>
      <c r="O2572" s="39" t="str">
        <f>IF($B2572="","",-SUMIFS(Tabla7[Cantidad],Tabla7[Código del producto],$B2572,Tabla7[Tipo de movimiento],"SALIDA",Tabla7[Mes],O$5))</f>
        <v/>
      </c>
      <c r="P2572" s="39" t="str">
        <f>IF($B2572="","",-SUMIFS(Tabla7[Cantidad],Tabla7[Código del producto],$B2572,Tabla7[Tipo de movimiento],"SALIDA",Tabla7[Mes],P$5))</f>
        <v/>
      </c>
      <c r="Q2572" s="39" t="str">
        <f t="shared" si="120"/>
        <v/>
      </c>
      <c r="R2572" s="51" t="str">
        <f>IF($B2572="","",IFERROR(VLOOKUP($B2572,'ABC rotación'!$C:$G,5,0),"C"))</f>
        <v/>
      </c>
      <c r="S2572" s="41" t="str">
        <f t="shared" si="121"/>
        <v/>
      </c>
      <c r="T2572" s="40" t="str">
        <f t="shared" si="122"/>
        <v/>
      </c>
      <c r="U2572" s="23" t="str">
        <f>IF($B2572="","",VLOOKUP($T2572,Tablas!$X$14:$Y$17,2,1))</f>
        <v/>
      </c>
    </row>
    <row r="2573" spans="2:21" x14ac:dyDescent="0.2">
      <c r="B2573" s="1" t="str">
        <f>IF(Tablas!B2571="","",Tablas!B2571)</f>
        <v/>
      </c>
      <c r="C2573" s="1" t="str">
        <f>IF(Tablas!C2571="","",Tablas!C2571)</f>
        <v/>
      </c>
      <c r="D2573" s="1" t="str">
        <f>IF(Tablas!D2571="","",Tablas!D2571)</f>
        <v/>
      </c>
      <c r="E2573" s="1" t="str">
        <f>IF(Tablas!E2571="","",Tablas!E2571)</f>
        <v/>
      </c>
      <c r="F2573" s="1" t="str">
        <f>IF(Tablas!F2571="","",Tablas!F2571)</f>
        <v/>
      </c>
      <c r="G2573" s="1" t="str">
        <f>IF(Tablas!I2571="","",Tablas!I2571)</f>
        <v/>
      </c>
      <c r="H2573" s="1" t="s">
        <v>911</v>
      </c>
      <c r="I2573" s="39" t="str">
        <f>IF($B2573="","",-SUMIFS(Tabla7[Cantidad],Tabla7[Código del producto],$B2573,Tabla7[Tipo de movimiento],"SALIDA",Tabla7[Mes],I$5))</f>
        <v/>
      </c>
      <c r="J2573" s="39" t="str">
        <f>IF($B2573="","",-SUMIFS(Tabla7[Cantidad],Tabla7[Código del producto],$B2573,Tabla7[Tipo de movimiento],"SALIDA",Tabla7[Mes],J$5))</f>
        <v/>
      </c>
      <c r="K2573" s="39" t="str">
        <f>IF($B2573="","",-SUMIFS(Tabla7[Cantidad],Tabla7[Código del producto],$B2573,Tabla7[Tipo de movimiento],"SALIDA",Tabla7[Mes],K$5))</f>
        <v/>
      </c>
      <c r="L2573" s="39" t="str">
        <f>IF($B2573="","",-SUMIFS(Tabla7[Cantidad],Tabla7[Código del producto],$B2573,Tabla7[Tipo de movimiento],"SALIDA",Tabla7[Mes],L$5))</f>
        <v/>
      </c>
      <c r="M2573" s="39" t="str">
        <f>IF($B2573="","",-SUMIFS(Tabla7[Cantidad],Tabla7[Código del producto],$B2573,Tabla7[Tipo de movimiento],"SALIDA",Tabla7[Mes],M$5))</f>
        <v/>
      </c>
      <c r="N2573" s="39" t="str">
        <f>IF($B2573="","",-SUMIFS(Tabla7[Cantidad],Tabla7[Código del producto],$B2573,Tabla7[Tipo de movimiento],"SALIDA",Tabla7[Mes],N$5))</f>
        <v/>
      </c>
      <c r="O2573" s="39" t="str">
        <f>IF($B2573="","",-SUMIFS(Tabla7[Cantidad],Tabla7[Código del producto],$B2573,Tabla7[Tipo de movimiento],"SALIDA",Tabla7[Mes],O$5))</f>
        <v/>
      </c>
      <c r="P2573" s="39" t="str">
        <f>IF($B2573="","",-SUMIFS(Tabla7[Cantidad],Tabla7[Código del producto],$B2573,Tabla7[Tipo de movimiento],"SALIDA",Tabla7[Mes],P$5))</f>
        <v/>
      </c>
      <c r="Q2573" s="39" t="str">
        <f t="shared" si="120"/>
        <v/>
      </c>
      <c r="R2573" s="51" t="str">
        <f>IF($B2573="","",IFERROR(VLOOKUP($B2573,'ABC rotación'!$C:$G,5,0),"C"))</f>
        <v/>
      </c>
      <c r="S2573" s="41" t="str">
        <f t="shared" si="121"/>
        <v/>
      </c>
      <c r="T2573" s="40" t="str">
        <f t="shared" si="122"/>
        <v/>
      </c>
      <c r="U2573" s="23" t="str">
        <f>IF($B2573="","",VLOOKUP($T2573,Tablas!$X$14:$Y$17,2,1))</f>
        <v/>
      </c>
    </row>
    <row r="2574" spans="2:21" x14ac:dyDescent="0.2">
      <c r="B2574" s="1" t="str">
        <f>IF(Tablas!B2572="","",Tablas!B2572)</f>
        <v/>
      </c>
      <c r="C2574" s="1" t="str">
        <f>IF(Tablas!C2572="","",Tablas!C2572)</f>
        <v/>
      </c>
      <c r="D2574" s="1" t="str">
        <f>IF(Tablas!D2572="","",Tablas!D2572)</f>
        <v/>
      </c>
      <c r="E2574" s="1" t="str">
        <f>IF(Tablas!E2572="","",Tablas!E2572)</f>
        <v/>
      </c>
      <c r="F2574" s="1" t="str">
        <f>IF(Tablas!F2572="","",Tablas!F2572)</f>
        <v/>
      </c>
      <c r="G2574" s="1" t="str">
        <f>IF(Tablas!I2572="","",Tablas!I2572)</f>
        <v/>
      </c>
      <c r="H2574" s="1" t="s">
        <v>911</v>
      </c>
      <c r="I2574" s="39" t="str">
        <f>IF($B2574="","",-SUMIFS(Tabla7[Cantidad],Tabla7[Código del producto],$B2574,Tabla7[Tipo de movimiento],"SALIDA",Tabla7[Mes],I$5))</f>
        <v/>
      </c>
      <c r="J2574" s="39" t="str">
        <f>IF($B2574="","",-SUMIFS(Tabla7[Cantidad],Tabla7[Código del producto],$B2574,Tabla7[Tipo de movimiento],"SALIDA",Tabla7[Mes],J$5))</f>
        <v/>
      </c>
      <c r="K2574" s="39" t="str">
        <f>IF($B2574="","",-SUMIFS(Tabla7[Cantidad],Tabla7[Código del producto],$B2574,Tabla7[Tipo de movimiento],"SALIDA",Tabla7[Mes],K$5))</f>
        <v/>
      </c>
      <c r="L2574" s="39" t="str">
        <f>IF($B2574="","",-SUMIFS(Tabla7[Cantidad],Tabla7[Código del producto],$B2574,Tabla7[Tipo de movimiento],"SALIDA",Tabla7[Mes],L$5))</f>
        <v/>
      </c>
      <c r="M2574" s="39" t="str">
        <f>IF($B2574="","",-SUMIFS(Tabla7[Cantidad],Tabla7[Código del producto],$B2574,Tabla7[Tipo de movimiento],"SALIDA",Tabla7[Mes],M$5))</f>
        <v/>
      </c>
      <c r="N2574" s="39" t="str">
        <f>IF($B2574="","",-SUMIFS(Tabla7[Cantidad],Tabla7[Código del producto],$B2574,Tabla7[Tipo de movimiento],"SALIDA",Tabla7[Mes],N$5))</f>
        <v/>
      </c>
      <c r="O2574" s="39" t="str">
        <f>IF($B2574="","",-SUMIFS(Tabla7[Cantidad],Tabla7[Código del producto],$B2574,Tabla7[Tipo de movimiento],"SALIDA",Tabla7[Mes],O$5))</f>
        <v/>
      </c>
      <c r="P2574" s="39" t="str">
        <f>IF($B2574="","",-SUMIFS(Tabla7[Cantidad],Tabla7[Código del producto],$B2574,Tabla7[Tipo de movimiento],"SALIDA",Tabla7[Mes],P$5))</f>
        <v/>
      </c>
      <c r="Q2574" s="39" t="str">
        <f t="shared" si="120"/>
        <v/>
      </c>
      <c r="R2574" s="51" t="str">
        <f>IF($B2574="","",IFERROR(VLOOKUP($B2574,'ABC rotación'!$C:$G,5,0),"C"))</f>
        <v/>
      </c>
      <c r="S2574" s="41" t="str">
        <f t="shared" si="121"/>
        <v/>
      </c>
      <c r="T2574" s="40" t="str">
        <f t="shared" si="122"/>
        <v/>
      </c>
      <c r="U2574" s="23" t="str">
        <f>IF($B2574="","",VLOOKUP($T2574,Tablas!$X$14:$Y$17,2,1))</f>
        <v/>
      </c>
    </row>
    <row r="2575" spans="2:21" x14ac:dyDescent="0.2">
      <c r="B2575" s="1" t="str">
        <f>IF(Tablas!B2573="","",Tablas!B2573)</f>
        <v/>
      </c>
      <c r="C2575" s="1" t="str">
        <f>IF(Tablas!C2573="","",Tablas!C2573)</f>
        <v/>
      </c>
      <c r="D2575" s="1" t="str">
        <f>IF(Tablas!D2573="","",Tablas!D2573)</f>
        <v/>
      </c>
      <c r="E2575" s="1" t="str">
        <f>IF(Tablas!E2573="","",Tablas!E2573)</f>
        <v/>
      </c>
      <c r="F2575" s="1" t="str">
        <f>IF(Tablas!F2573="","",Tablas!F2573)</f>
        <v/>
      </c>
      <c r="G2575" s="1" t="str">
        <f>IF(Tablas!I2573="","",Tablas!I2573)</f>
        <v/>
      </c>
      <c r="H2575" s="1" t="s">
        <v>911</v>
      </c>
      <c r="I2575" s="39" t="str">
        <f>IF($B2575="","",-SUMIFS(Tabla7[Cantidad],Tabla7[Código del producto],$B2575,Tabla7[Tipo de movimiento],"SALIDA",Tabla7[Mes],I$5))</f>
        <v/>
      </c>
      <c r="J2575" s="39" t="str">
        <f>IF($B2575="","",-SUMIFS(Tabla7[Cantidad],Tabla7[Código del producto],$B2575,Tabla7[Tipo de movimiento],"SALIDA",Tabla7[Mes],J$5))</f>
        <v/>
      </c>
      <c r="K2575" s="39" t="str">
        <f>IF($B2575="","",-SUMIFS(Tabla7[Cantidad],Tabla7[Código del producto],$B2575,Tabla7[Tipo de movimiento],"SALIDA",Tabla7[Mes],K$5))</f>
        <v/>
      </c>
      <c r="L2575" s="39" t="str">
        <f>IF($B2575="","",-SUMIFS(Tabla7[Cantidad],Tabla7[Código del producto],$B2575,Tabla7[Tipo de movimiento],"SALIDA",Tabla7[Mes],L$5))</f>
        <v/>
      </c>
      <c r="M2575" s="39" t="str">
        <f>IF($B2575="","",-SUMIFS(Tabla7[Cantidad],Tabla7[Código del producto],$B2575,Tabla7[Tipo de movimiento],"SALIDA",Tabla7[Mes],M$5))</f>
        <v/>
      </c>
      <c r="N2575" s="39" t="str">
        <f>IF($B2575="","",-SUMIFS(Tabla7[Cantidad],Tabla7[Código del producto],$B2575,Tabla7[Tipo de movimiento],"SALIDA",Tabla7[Mes],N$5))</f>
        <v/>
      </c>
      <c r="O2575" s="39" t="str">
        <f>IF($B2575="","",-SUMIFS(Tabla7[Cantidad],Tabla7[Código del producto],$B2575,Tabla7[Tipo de movimiento],"SALIDA",Tabla7[Mes],O$5))</f>
        <v/>
      </c>
      <c r="P2575" s="39" t="str">
        <f>IF($B2575="","",-SUMIFS(Tabla7[Cantidad],Tabla7[Código del producto],$B2575,Tabla7[Tipo de movimiento],"SALIDA",Tabla7[Mes],P$5))</f>
        <v/>
      </c>
      <c r="Q2575" s="39" t="str">
        <f t="shared" si="120"/>
        <v/>
      </c>
      <c r="R2575" s="51" t="str">
        <f>IF($B2575="","",IFERROR(VLOOKUP($B2575,'ABC rotación'!$C:$G,5,0),"C"))</f>
        <v/>
      </c>
      <c r="S2575" s="41" t="str">
        <f t="shared" si="121"/>
        <v/>
      </c>
      <c r="T2575" s="40" t="str">
        <f t="shared" si="122"/>
        <v/>
      </c>
      <c r="U2575" s="23" t="str">
        <f>IF($B2575="","",VLOOKUP($T2575,Tablas!$X$14:$Y$17,2,1))</f>
        <v/>
      </c>
    </row>
    <row r="2576" spans="2:21" x14ac:dyDescent="0.2">
      <c r="B2576" s="1" t="str">
        <f>IF(Tablas!B2574="","",Tablas!B2574)</f>
        <v/>
      </c>
      <c r="C2576" s="1" t="str">
        <f>IF(Tablas!C2574="","",Tablas!C2574)</f>
        <v/>
      </c>
      <c r="D2576" s="1" t="str">
        <f>IF(Tablas!D2574="","",Tablas!D2574)</f>
        <v/>
      </c>
      <c r="E2576" s="1" t="str">
        <f>IF(Tablas!E2574="","",Tablas!E2574)</f>
        <v/>
      </c>
      <c r="F2576" s="1" t="str">
        <f>IF(Tablas!F2574="","",Tablas!F2574)</f>
        <v/>
      </c>
      <c r="G2576" s="1" t="str">
        <f>IF(Tablas!I2574="","",Tablas!I2574)</f>
        <v/>
      </c>
      <c r="H2576" s="1" t="s">
        <v>911</v>
      </c>
      <c r="I2576" s="39" t="str">
        <f>IF($B2576="","",-SUMIFS(Tabla7[Cantidad],Tabla7[Código del producto],$B2576,Tabla7[Tipo de movimiento],"SALIDA",Tabla7[Mes],I$5))</f>
        <v/>
      </c>
      <c r="J2576" s="39" t="str">
        <f>IF($B2576="","",-SUMIFS(Tabla7[Cantidad],Tabla7[Código del producto],$B2576,Tabla7[Tipo de movimiento],"SALIDA",Tabla7[Mes],J$5))</f>
        <v/>
      </c>
      <c r="K2576" s="39" t="str">
        <f>IF($B2576="","",-SUMIFS(Tabla7[Cantidad],Tabla7[Código del producto],$B2576,Tabla7[Tipo de movimiento],"SALIDA",Tabla7[Mes],K$5))</f>
        <v/>
      </c>
      <c r="L2576" s="39" t="str">
        <f>IF($B2576="","",-SUMIFS(Tabla7[Cantidad],Tabla7[Código del producto],$B2576,Tabla7[Tipo de movimiento],"SALIDA",Tabla7[Mes],L$5))</f>
        <v/>
      </c>
      <c r="M2576" s="39" t="str">
        <f>IF($B2576="","",-SUMIFS(Tabla7[Cantidad],Tabla7[Código del producto],$B2576,Tabla7[Tipo de movimiento],"SALIDA",Tabla7[Mes],M$5))</f>
        <v/>
      </c>
      <c r="N2576" s="39" t="str">
        <f>IF($B2576="","",-SUMIFS(Tabla7[Cantidad],Tabla7[Código del producto],$B2576,Tabla7[Tipo de movimiento],"SALIDA",Tabla7[Mes],N$5))</f>
        <v/>
      </c>
      <c r="O2576" s="39" t="str">
        <f>IF($B2576="","",-SUMIFS(Tabla7[Cantidad],Tabla7[Código del producto],$B2576,Tabla7[Tipo de movimiento],"SALIDA",Tabla7[Mes],O$5))</f>
        <v/>
      </c>
      <c r="P2576" s="39" t="str">
        <f>IF($B2576="","",-SUMIFS(Tabla7[Cantidad],Tabla7[Código del producto],$B2576,Tabla7[Tipo de movimiento],"SALIDA",Tabla7[Mes],P$5))</f>
        <v/>
      </c>
      <c r="Q2576" s="39" t="str">
        <f t="shared" si="120"/>
        <v/>
      </c>
      <c r="R2576" s="51" t="str">
        <f>IF($B2576="","",IFERROR(VLOOKUP($B2576,'ABC rotación'!$C:$G,5,0),"C"))</f>
        <v/>
      </c>
      <c r="S2576" s="41" t="str">
        <f t="shared" si="121"/>
        <v/>
      </c>
      <c r="T2576" s="40" t="str">
        <f t="shared" si="122"/>
        <v/>
      </c>
      <c r="U2576" s="23" t="str">
        <f>IF($B2576="","",VLOOKUP($T2576,Tablas!$X$14:$Y$17,2,1))</f>
        <v/>
      </c>
    </row>
    <row r="2577" spans="2:21" x14ac:dyDescent="0.2">
      <c r="B2577" s="1" t="str">
        <f>IF(Tablas!B2575="","",Tablas!B2575)</f>
        <v/>
      </c>
      <c r="C2577" s="1" t="str">
        <f>IF(Tablas!C2575="","",Tablas!C2575)</f>
        <v/>
      </c>
      <c r="D2577" s="1" t="str">
        <f>IF(Tablas!D2575="","",Tablas!D2575)</f>
        <v/>
      </c>
      <c r="E2577" s="1" t="str">
        <f>IF(Tablas!E2575="","",Tablas!E2575)</f>
        <v/>
      </c>
      <c r="F2577" s="1" t="str">
        <f>IF(Tablas!F2575="","",Tablas!F2575)</f>
        <v/>
      </c>
      <c r="G2577" s="1" t="str">
        <f>IF(Tablas!I2575="","",Tablas!I2575)</f>
        <v/>
      </c>
      <c r="H2577" s="1" t="s">
        <v>911</v>
      </c>
      <c r="I2577" s="39" t="str">
        <f>IF($B2577="","",-SUMIFS(Tabla7[Cantidad],Tabla7[Código del producto],$B2577,Tabla7[Tipo de movimiento],"SALIDA",Tabla7[Mes],I$5))</f>
        <v/>
      </c>
      <c r="J2577" s="39" t="str">
        <f>IF($B2577="","",-SUMIFS(Tabla7[Cantidad],Tabla7[Código del producto],$B2577,Tabla7[Tipo de movimiento],"SALIDA",Tabla7[Mes],J$5))</f>
        <v/>
      </c>
      <c r="K2577" s="39" t="str">
        <f>IF($B2577="","",-SUMIFS(Tabla7[Cantidad],Tabla7[Código del producto],$B2577,Tabla7[Tipo de movimiento],"SALIDA",Tabla7[Mes],K$5))</f>
        <v/>
      </c>
      <c r="L2577" s="39" t="str">
        <f>IF($B2577="","",-SUMIFS(Tabla7[Cantidad],Tabla7[Código del producto],$B2577,Tabla7[Tipo de movimiento],"SALIDA",Tabla7[Mes],L$5))</f>
        <v/>
      </c>
      <c r="M2577" s="39" t="str">
        <f>IF($B2577="","",-SUMIFS(Tabla7[Cantidad],Tabla7[Código del producto],$B2577,Tabla7[Tipo de movimiento],"SALIDA",Tabla7[Mes],M$5))</f>
        <v/>
      </c>
      <c r="N2577" s="39" t="str">
        <f>IF($B2577="","",-SUMIFS(Tabla7[Cantidad],Tabla7[Código del producto],$B2577,Tabla7[Tipo de movimiento],"SALIDA",Tabla7[Mes],N$5))</f>
        <v/>
      </c>
      <c r="O2577" s="39" t="str">
        <f>IF($B2577="","",-SUMIFS(Tabla7[Cantidad],Tabla7[Código del producto],$B2577,Tabla7[Tipo de movimiento],"SALIDA",Tabla7[Mes],O$5))</f>
        <v/>
      </c>
      <c r="P2577" s="39" t="str">
        <f>IF($B2577="","",-SUMIFS(Tabla7[Cantidad],Tabla7[Código del producto],$B2577,Tabla7[Tipo de movimiento],"SALIDA",Tabla7[Mes],P$5))</f>
        <v/>
      </c>
      <c r="Q2577" s="39" t="str">
        <f t="shared" si="120"/>
        <v/>
      </c>
      <c r="R2577" s="51" t="str">
        <f>IF($B2577="","",IFERROR(VLOOKUP($B2577,'ABC rotación'!$C:$G,5,0),"C"))</f>
        <v/>
      </c>
      <c r="S2577" s="41" t="str">
        <f t="shared" si="121"/>
        <v/>
      </c>
      <c r="T2577" s="40" t="str">
        <f t="shared" si="122"/>
        <v/>
      </c>
      <c r="U2577" s="23" t="str">
        <f>IF($B2577="","",VLOOKUP($T2577,Tablas!$X$14:$Y$17,2,1))</f>
        <v/>
      </c>
    </row>
    <row r="2578" spans="2:21" x14ac:dyDescent="0.2">
      <c r="B2578" s="1" t="str">
        <f>IF(Tablas!B2576="","",Tablas!B2576)</f>
        <v/>
      </c>
      <c r="C2578" s="1" t="str">
        <f>IF(Tablas!C2576="","",Tablas!C2576)</f>
        <v/>
      </c>
      <c r="D2578" s="1" t="str">
        <f>IF(Tablas!D2576="","",Tablas!D2576)</f>
        <v/>
      </c>
      <c r="E2578" s="1" t="str">
        <f>IF(Tablas!E2576="","",Tablas!E2576)</f>
        <v/>
      </c>
      <c r="F2578" s="1" t="str">
        <f>IF(Tablas!F2576="","",Tablas!F2576)</f>
        <v/>
      </c>
      <c r="G2578" s="1" t="str">
        <f>IF(Tablas!I2576="","",Tablas!I2576)</f>
        <v/>
      </c>
      <c r="H2578" s="1" t="s">
        <v>911</v>
      </c>
      <c r="I2578" s="39" t="str">
        <f>IF($B2578="","",-SUMIFS(Tabla7[Cantidad],Tabla7[Código del producto],$B2578,Tabla7[Tipo de movimiento],"SALIDA",Tabla7[Mes],I$5))</f>
        <v/>
      </c>
      <c r="J2578" s="39" t="str">
        <f>IF($B2578="","",-SUMIFS(Tabla7[Cantidad],Tabla7[Código del producto],$B2578,Tabla7[Tipo de movimiento],"SALIDA",Tabla7[Mes],J$5))</f>
        <v/>
      </c>
      <c r="K2578" s="39" t="str">
        <f>IF($B2578="","",-SUMIFS(Tabla7[Cantidad],Tabla7[Código del producto],$B2578,Tabla7[Tipo de movimiento],"SALIDA",Tabla7[Mes],K$5))</f>
        <v/>
      </c>
      <c r="L2578" s="39" t="str">
        <f>IF($B2578="","",-SUMIFS(Tabla7[Cantidad],Tabla7[Código del producto],$B2578,Tabla7[Tipo de movimiento],"SALIDA",Tabla7[Mes],L$5))</f>
        <v/>
      </c>
      <c r="M2578" s="39" t="str">
        <f>IF($B2578="","",-SUMIFS(Tabla7[Cantidad],Tabla7[Código del producto],$B2578,Tabla7[Tipo de movimiento],"SALIDA",Tabla7[Mes],M$5))</f>
        <v/>
      </c>
      <c r="N2578" s="39" t="str">
        <f>IF($B2578="","",-SUMIFS(Tabla7[Cantidad],Tabla7[Código del producto],$B2578,Tabla7[Tipo de movimiento],"SALIDA",Tabla7[Mes],N$5))</f>
        <v/>
      </c>
      <c r="O2578" s="39" t="str">
        <f>IF($B2578="","",-SUMIFS(Tabla7[Cantidad],Tabla7[Código del producto],$B2578,Tabla7[Tipo de movimiento],"SALIDA",Tabla7[Mes],O$5))</f>
        <v/>
      </c>
      <c r="P2578" s="39" t="str">
        <f>IF($B2578="","",-SUMIFS(Tabla7[Cantidad],Tabla7[Código del producto],$B2578,Tabla7[Tipo de movimiento],"SALIDA",Tabla7[Mes],P$5))</f>
        <v/>
      </c>
      <c r="Q2578" s="39" t="str">
        <f t="shared" si="120"/>
        <v/>
      </c>
      <c r="R2578" s="51" t="str">
        <f>IF($B2578="","",IFERROR(VLOOKUP($B2578,'ABC rotación'!$C:$G,5,0),"C"))</f>
        <v/>
      </c>
      <c r="S2578" s="41" t="str">
        <f t="shared" si="121"/>
        <v/>
      </c>
      <c r="T2578" s="40" t="str">
        <f t="shared" si="122"/>
        <v/>
      </c>
      <c r="U2578" s="23" t="str">
        <f>IF($B2578="","",VLOOKUP($T2578,Tablas!$X$14:$Y$17,2,1))</f>
        <v/>
      </c>
    </row>
    <row r="2579" spans="2:21" x14ac:dyDescent="0.2">
      <c r="B2579" s="1" t="str">
        <f>IF(Tablas!B2577="","",Tablas!B2577)</f>
        <v/>
      </c>
      <c r="C2579" s="1" t="str">
        <f>IF(Tablas!C2577="","",Tablas!C2577)</f>
        <v/>
      </c>
      <c r="D2579" s="1" t="str">
        <f>IF(Tablas!D2577="","",Tablas!D2577)</f>
        <v/>
      </c>
      <c r="E2579" s="1" t="str">
        <f>IF(Tablas!E2577="","",Tablas!E2577)</f>
        <v/>
      </c>
      <c r="F2579" s="1" t="str">
        <f>IF(Tablas!F2577="","",Tablas!F2577)</f>
        <v/>
      </c>
      <c r="G2579" s="1" t="str">
        <f>IF(Tablas!I2577="","",Tablas!I2577)</f>
        <v/>
      </c>
      <c r="H2579" s="1" t="s">
        <v>911</v>
      </c>
      <c r="I2579" s="39" t="str">
        <f>IF($B2579="","",-SUMIFS(Tabla7[Cantidad],Tabla7[Código del producto],$B2579,Tabla7[Tipo de movimiento],"SALIDA",Tabla7[Mes],I$5))</f>
        <v/>
      </c>
      <c r="J2579" s="39" t="str">
        <f>IF($B2579="","",-SUMIFS(Tabla7[Cantidad],Tabla7[Código del producto],$B2579,Tabla7[Tipo de movimiento],"SALIDA",Tabla7[Mes],J$5))</f>
        <v/>
      </c>
      <c r="K2579" s="39" t="str">
        <f>IF($B2579="","",-SUMIFS(Tabla7[Cantidad],Tabla7[Código del producto],$B2579,Tabla7[Tipo de movimiento],"SALIDA",Tabla7[Mes],K$5))</f>
        <v/>
      </c>
      <c r="L2579" s="39" t="str">
        <f>IF($B2579="","",-SUMIFS(Tabla7[Cantidad],Tabla7[Código del producto],$B2579,Tabla7[Tipo de movimiento],"SALIDA",Tabla7[Mes],L$5))</f>
        <v/>
      </c>
      <c r="M2579" s="39" t="str">
        <f>IF($B2579="","",-SUMIFS(Tabla7[Cantidad],Tabla7[Código del producto],$B2579,Tabla7[Tipo de movimiento],"SALIDA",Tabla7[Mes],M$5))</f>
        <v/>
      </c>
      <c r="N2579" s="39" t="str">
        <f>IF($B2579="","",-SUMIFS(Tabla7[Cantidad],Tabla7[Código del producto],$B2579,Tabla7[Tipo de movimiento],"SALIDA",Tabla7[Mes],N$5))</f>
        <v/>
      </c>
      <c r="O2579" s="39" t="str">
        <f>IF($B2579="","",-SUMIFS(Tabla7[Cantidad],Tabla7[Código del producto],$B2579,Tabla7[Tipo de movimiento],"SALIDA",Tabla7[Mes],O$5))</f>
        <v/>
      </c>
      <c r="P2579" s="39" t="str">
        <f>IF($B2579="","",-SUMIFS(Tabla7[Cantidad],Tabla7[Código del producto],$B2579,Tabla7[Tipo de movimiento],"SALIDA",Tabla7[Mes],P$5))</f>
        <v/>
      </c>
      <c r="Q2579" s="39" t="str">
        <f t="shared" si="120"/>
        <v/>
      </c>
      <c r="R2579" s="51" t="str">
        <f>IF($B2579="","",IFERROR(VLOOKUP($B2579,'ABC rotación'!$C:$G,5,0),"C"))</f>
        <v/>
      </c>
      <c r="S2579" s="41" t="str">
        <f t="shared" si="121"/>
        <v/>
      </c>
      <c r="T2579" s="40" t="str">
        <f t="shared" si="122"/>
        <v/>
      </c>
      <c r="U2579" s="23" t="str">
        <f>IF($B2579="","",VLOOKUP($T2579,Tablas!$X$14:$Y$17,2,1))</f>
        <v/>
      </c>
    </row>
    <row r="2580" spans="2:21" x14ac:dyDescent="0.2">
      <c r="B2580" s="1" t="str">
        <f>IF(Tablas!B2578="","",Tablas!B2578)</f>
        <v/>
      </c>
      <c r="C2580" s="1" t="str">
        <f>IF(Tablas!C2578="","",Tablas!C2578)</f>
        <v/>
      </c>
      <c r="D2580" s="1" t="str">
        <f>IF(Tablas!D2578="","",Tablas!D2578)</f>
        <v/>
      </c>
      <c r="E2580" s="1" t="str">
        <f>IF(Tablas!E2578="","",Tablas!E2578)</f>
        <v/>
      </c>
      <c r="F2580" s="1" t="str">
        <f>IF(Tablas!F2578="","",Tablas!F2578)</f>
        <v/>
      </c>
      <c r="G2580" s="1" t="str">
        <f>IF(Tablas!I2578="","",Tablas!I2578)</f>
        <v/>
      </c>
      <c r="H2580" s="1" t="s">
        <v>911</v>
      </c>
      <c r="I2580" s="39" t="str">
        <f>IF($B2580="","",-SUMIFS(Tabla7[Cantidad],Tabla7[Código del producto],$B2580,Tabla7[Tipo de movimiento],"SALIDA",Tabla7[Mes],I$5))</f>
        <v/>
      </c>
      <c r="J2580" s="39" t="str">
        <f>IF($B2580="","",-SUMIFS(Tabla7[Cantidad],Tabla7[Código del producto],$B2580,Tabla7[Tipo de movimiento],"SALIDA",Tabla7[Mes],J$5))</f>
        <v/>
      </c>
      <c r="K2580" s="39" t="str">
        <f>IF($B2580="","",-SUMIFS(Tabla7[Cantidad],Tabla7[Código del producto],$B2580,Tabla7[Tipo de movimiento],"SALIDA",Tabla7[Mes],K$5))</f>
        <v/>
      </c>
      <c r="L2580" s="39" t="str">
        <f>IF($B2580="","",-SUMIFS(Tabla7[Cantidad],Tabla7[Código del producto],$B2580,Tabla7[Tipo de movimiento],"SALIDA",Tabla7[Mes],L$5))</f>
        <v/>
      </c>
      <c r="M2580" s="39" t="str">
        <f>IF($B2580="","",-SUMIFS(Tabla7[Cantidad],Tabla7[Código del producto],$B2580,Tabla7[Tipo de movimiento],"SALIDA",Tabla7[Mes],M$5))</f>
        <v/>
      </c>
      <c r="N2580" s="39" t="str">
        <f>IF($B2580="","",-SUMIFS(Tabla7[Cantidad],Tabla7[Código del producto],$B2580,Tabla7[Tipo de movimiento],"SALIDA",Tabla7[Mes],N$5))</f>
        <v/>
      </c>
      <c r="O2580" s="39" t="str">
        <f>IF($B2580="","",-SUMIFS(Tabla7[Cantidad],Tabla7[Código del producto],$B2580,Tabla7[Tipo de movimiento],"SALIDA",Tabla7[Mes],O$5))</f>
        <v/>
      </c>
      <c r="P2580" s="39" t="str">
        <f>IF($B2580="","",-SUMIFS(Tabla7[Cantidad],Tabla7[Código del producto],$B2580,Tabla7[Tipo de movimiento],"SALIDA",Tabla7[Mes],P$5))</f>
        <v/>
      </c>
      <c r="Q2580" s="39" t="str">
        <f t="shared" si="120"/>
        <v/>
      </c>
      <c r="R2580" s="51" t="str">
        <f>IF($B2580="","",IFERROR(VLOOKUP($B2580,'ABC rotación'!$C:$G,5,0),"C"))</f>
        <v/>
      </c>
      <c r="S2580" s="41" t="str">
        <f t="shared" si="121"/>
        <v/>
      </c>
      <c r="T2580" s="40" t="str">
        <f t="shared" si="122"/>
        <v/>
      </c>
      <c r="U2580" s="23" t="str">
        <f>IF($B2580="","",VLOOKUP($T2580,Tablas!$X$14:$Y$17,2,1))</f>
        <v/>
      </c>
    </row>
    <row r="2581" spans="2:21" x14ac:dyDescent="0.2">
      <c r="B2581" s="1" t="str">
        <f>IF(Tablas!B2579="","",Tablas!B2579)</f>
        <v/>
      </c>
      <c r="C2581" s="1" t="str">
        <f>IF(Tablas!C2579="","",Tablas!C2579)</f>
        <v/>
      </c>
      <c r="D2581" s="1" t="str">
        <f>IF(Tablas!D2579="","",Tablas!D2579)</f>
        <v/>
      </c>
      <c r="E2581" s="1" t="str">
        <f>IF(Tablas!E2579="","",Tablas!E2579)</f>
        <v/>
      </c>
      <c r="F2581" s="1" t="str">
        <f>IF(Tablas!F2579="","",Tablas!F2579)</f>
        <v/>
      </c>
      <c r="G2581" s="1" t="str">
        <f>IF(Tablas!I2579="","",Tablas!I2579)</f>
        <v/>
      </c>
      <c r="H2581" s="1" t="s">
        <v>911</v>
      </c>
      <c r="I2581" s="39" t="str">
        <f>IF($B2581="","",-SUMIFS(Tabla7[Cantidad],Tabla7[Código del producto],$B2581,Tabla7[Tipo de movimiento],"SALIDA",Tabla7[Mes],I$5))</f>
        <v/>
      </c>
      <c r="J2581" s="39" t="str">
        <f>IF($B2581="","",-SUMIFS(Tabla7[Cantidad],Tabla7[Código del producto],$B2581,Tabla7[Tipo de movimiento],"SALIDA",Tabla7[Mes],J$5))</f>
        <v/>
      </c>
      <c r="K2581" s="39" t="str">
        <f>IF($B2581="","",-SUMIFS(Tabla7[Cantidad],Tabla7[Código del producto],$B2581,Tabla7[Tipo de movimiento],"SALIDA",Tabla7[Mes],K$5))</f>
        <v/>
      </c>
      <c r="L2581" s="39" t="str">
        <f>IF($B2581="","",-SUMIFS(Tabla7[Cantidad],Tabla7[Código del producto],$B2581,Tabla7[Tipo de movimiento],"SALIDA",Tabla7[Mes],L$5))</f>
        <v/>
      </c>
      <c r="M2581" s="39" t="str">
        <f>IF($B2581="","",-SUMIFS(Tabla7[Cantidad],Tabla7[Código del producto],$B2581,Tabla7[Tipo de movimiento],"SALIDA",Tabla7[Mes],M$5))</f>
        <v/>
      </c>
      <c r="N2581" s="39" t="str">
        <f>IF($B2581="","",-SUMIFS(Tabla7[Cantidad],Tabla7[Código del producto],$B2581,Tabla7[Tipo de movimiento],"SALIDA",Tabla7[Mes],N$5))</f>
        <v/>
      </c>
      <c r="O2581" s="39" t="str">
        <f>IF($B2581="","",-SUMIFS(Tabla7[Cantidad],Tabla7[Código del producto],$B2581,Tabla7[Tipo de movimiento],"SALIDA",Tabla7[Mes],O$5))</f>
        <v/>
      </c>
      <c r="P2581" s="39" t="str">
        <f>IF($B2581="","",-SUMIFS(Tabla7[Cantidad],Tabla7[Código del producto],$B2581,Tabla7[Tipo de movimiento],"SALIDA",Tabla7[Mes],P$5))</f>
        <v/>
      </c>
      <c r="Q2581" s="39" t="str">
        <f t="shared" si="120"/>
        <v/>
      </c>
      <c r="R2581" s="51" t="str">
        <f>IF($B2581="","",IFERROR(VLOOKUP($B2581,'ABC rotación'!$C:$G,5,0),"C"))</f>
        <v/>
      </c>
      <c r="S2581" s="41" t="str">
        <f t="shared" si="121"/>
        <v/>
      </c>
      <c r="T2581" s="40" t="str">
        <f t="shared" si="122"/>
        <v/>
      </c>
      <c r="U2581" s="23" t="str">
        <f>IF($B2581="","",VLOOKUP($T2581,Tablas!$X$14:$Y$17,2,1))</f>
        <v/>
      </c>
    </row>
    <row r="2582" spans="2:21" x14ac:dyDescent="0.2">
      <c r="B2582" s="1" t="str">
        <f>IF(Tablas!B2580="","",Tablas!B2580)</f>
        <v/>
      </c>
      <c r="C2582" s="1" t="str">
        <f>IF(Tablas!C2580="","",Tablas!C2580)</f>
        <v/>
      </c>
      <c r="D2582" s="1" t="str">
        <f>IF(Tablas!D2580="","",Tablas!D2580)</f>
        <v/>
      </c>
      <c r="E2582" s="1" t="str">
        <f>IF(Tablas!E2580="","",Tablas!E2580)</f>
        <v/>
      </c>
      <c r="F2582" s="1" t="str">
        <f>IF(Tablas!F2580="","",Tablas!F2580)</f>
        <v/>
      </c>
      <c r="G2582" s="1" t="str">
        <f>IF(Tablas!I2580="","",Tablas!I2580)</f>
        <v/>
      </c>
      <c r="H2582" s="1" t="s">
        <v>911</v>
      </c>
      <c r="I2582" s="39" t="str">
        <f>IF($B2582="","",-SUMIFS(Tabla7[Cantidad],Tabla7[Código del producto],$B2582,Tabla7[Tipo de movimiento],"SALIDA",Tabla7[Mes],I$5))</f>
        <v/>
      </c>
      <c r="J2582" s="39" t="str">
        <f>IF($B2582="","",-SUMIFS(Tabla7[Cantidad],Tabla7[Código del producto],$B2582,Tabla7[Tipo de movimiento],"SALIDA",Tabla7[Mes],J$5))</f>
        <v/>
      </c>
      <c r="K2582" s="39" t="str">
        <f>IF($B2582="","",-SUMIFS(Tabla7[Cantidad],Tabla7[Código del producto],$B2582,Tabla7[Tipo de movimiento],"SALIDA",Tabla7[Mes],K$5))</f>
        <v/>
      </c>
      <c r="L2582" s="39" t="str">
        <f>IF($B2582="","",-SUMIFS(Tabla7[Cantidad],Tabla7[Código del producto],$B2582,Tabla7[Tipo de movimiento],"SALIDA",Tabla7[Mes],L$5))</f>
        <v/>
      </c>
      <c r="M2582" s="39" t="str">
        <f>IF($B2582="","",-SUMIFS(Tabla7[Cantidad],Tabla7[Código del producto],$B2582,Tabla7[Tipo de movimiento],"SALIDA",Tabla7[Mes],M$5))</f>
        <v/>
      </c>
      <c r="N2582" s="39" t="str">
        <f>IF($B2582="","",-SUMIFS(Tabla7[Cantidad],Tabla7[Código del producto],$B2582,Tabla7[Tipo de movimiento],"SALIDA",Tabla7[Mes],N$5))</f>
        <v/>
      </c>
      <c r="O2582" s="39" t="str">
        <f>IF($B2582="","",-SUMIFS(Tabla7[Cantidad],Tabla7[Código del producto],$B2582,Tabla7[Tipo de movimiento],"SALIDA",Tabla7[Mes],O$5))</f>
        <v/>
      </c>
      <c r="P2582" s="39" t="str">
        <f>IF($B2582="","",-SUMIFS(Tabla7[Cantidad],Tabla7[Código del producto],$B2582,Tabla7[Tipo de movimiento],"SALIDA",Tabla7[Mes],P$5))</f>
        <v/>
      </c>
      <c r="Q2582" s="39" t="str">
        <f t="shared" si="120"/>
        <v/>
      </c>
      <c r="R2582" s="51" t="str">
        <f>IF($B2582="","",IFERROR(VLOOKUP($B2582,'ABC rotación'!$C:$G,5,0),"C"))</f>
        <v/>
      </c>
      <c r="S2582" s="41" t="str">
        <f t="shared" si="121"/>
        <v/>
      </c>
      <c r="T2582" s="40" t="str">
        <f t="shared" si="122"/>
        <v/>
      </c>
      <c r="U2582" s="23" t="str">
        <f>IF($B2582="","",VLOOKUP($T2582,Tablas!$X$14:$Y$17,2,1))</f>
        <v/>
      </c>
    </row>
    <row r="2583" spans="2:21" x14ac:dyDescent="0.2">
      <c r="B2583" s="1" t="str">
        <f>IF(Tablas!B2581="","",Tablas!B2581)</f>
        <v/>
      </c>
      <c r="C2583" s="1" t="str">
        <f>IF(Tablas!C2581="","",Tablas!C2581)</f>
        <v/>
      </c>
      <c r="D2583" s="1" t="str">
        <f>IF(Tablas!D2581="","",Tablas!D2581)</f>
        <v/>
      </c>
      <c r="E2583" s="1" t="str">
        <f>IF(Tablas!E2581="","",Tablas!E2581)</f>
        <v/>
      </c>
      <c r="F2583" s="1" t="str">
        <f>IF(Tablas!F2581="","",Tablas!F2581)</f>
        <v/>
      </c>
      <c r="G2583" s="1" t="str">
        <f>IF(Tablas!I2581="","",Tablas!I2581)</f>
        <v/>
      </c>
      <c r="H2583" s="1" t="s">
        <v>911</v>
      </c>
      <c r="I2583" s="39" t="str">
        <f>IF($B2583="","",-SUMIFS(Tabla7[Cantidad],Tabla7[Código del producto],$B2583,Tabla7[Tipo de movimiento],"SALIDA",Tabla7[Mes],I$5))</f>
        <v/>
      </c>
      <c r="J2583" s="39" t="str">
        <f>IF($B2583="","",-SUMIFS(Tabla7[Cantidad],Tabla7[Código del producto],$B2583,Tabla7[Tipo de movimiento],"SALIDA",Tabla7[Mes],J$5))</f>
        <v/>
      </c>
      <c r="K2583" s="39" t="str">
        <f>IF($B2583="","",-SUMIFS(Tabla7[Cantidad],Tabla7[Código del producto],$B2583,Tabla7[Tipo de movimiento],"SALIDA",Tabla7[Mes],K$5))</f>
        <v/>
      </c>
      <c r="L2583" s="39" t="str">
        <f>IF($B2583="","",-SUMIFS(Tabla7[Cantidad],Tabla7[Código del producto],$B2583,Tabla7[Tipo de movimiento],"SALIDA",Tabla7[Mes],L$5))</f>
        <v/>
      </c>
      <c r="M2583" s="39" t="str">
        <f>IF($B2583="","",-SUMIFS(Tabla7[Cantidad],Tabla7[Código del producto],$B2583,Tabla7[Tipo de movimiento],"SALIDA",Tabla7[Mes],M$5))</f>
        <v/>
      </c>
      <c r="N2583" s="39" t="str">
        <f>IF($B2583="","",-SUMIFS(Tabla7[Cantidad],Tabla7[Código del producto],$B2583,Tabla7[Tipo de movimiento],"SALIDA",Tabla7[Mes],N$5))</f>
        <v/>
      </c>
      <c r="O2583" s="39" t="str">
        <f>IF($B2583="","",-SUMIFS(Tabla7[Cantidad],Tabla7[Código del producto],$B2583,Tabla7[Tipo de movimiento],"SALIDA",Tabla7[Mes],O$5))</f>
        <v/>
      </c>
      <c r="P2583" s="39" t="str">
        <f>IF($B2583="","",-SUMIFS(Tabla7[Cantidad],Tabla7[Código del producto],$B2583,Tabla7[Tipo de movimiento],"SALIDA",Tabla7[Mes],P$5))</f>
        <v/>
      </c>
      <c r="Q2583" s="39" t="str">
        <f t="shared" si="120"/>
        <v/>
      </c>
      <c r="R2583" s="51" t="str">
        <f>IF($B2583="","",IFERROR(VLOOKUP($B2583,'ABC rotación'!$C:$G,5,0),"C"))</f>
        <v/>
      </c>
      <c r="S2583" s="41" t="str">
        <f t="shared" si="121"/>
        <v/>
      </c>
      <c r="T2583" s="40" t="str">
        <f t="shared" si="122"/>
        <v/>
      </c>
      <c r="U2583" s="23" t="str">
        <f>IF($B2583="","",VLOOKUP($T2583,Tablas!$X$14:$Y$17,2,1))</f>
        <v/>
      </c>
    </row>
    <row r="2584" spans="2:21" x14ac:dyDescent="0.2">
      <c r="B2584" s="1" t="str">
        <f>IF(Tablas!B2582="","",Tablas!B2582)</f>
        <v/>
      </c>
      <c r="C2584" s="1" t="str">
        <f>IF(Tablas!C2582="","",Tablas!C2582)</f>
        <v/>
      </c>
      <c r="D2584" s="1" t="str">
        <f>IF(Tablas!D2582="","",Tablas!D2582)</f>
        <v/>
      </c>
      <c r="E2584" s="1" t="str">
        <f>IF(Tablas!E2582="","",Tablas!E2582)</f>
        <v/>
      </c>
      <c r="F2584" s="1" t="str">
        <f>IF(Tablas!F2582="","",Tablas!F2582)</f>
        <v/>
      </c>
      <c r="G2584" s="1" t="str">
        <f>IF(Tablas!I2582="","",Tablas!I2582)</f>
        <v/>
      </c>
      <c r="H2584" s="1" t="s">
        <v>911</v>
      </c>
      <c r="I2584" s="39" t="str">
        <f>IF($B2584="","",-SUMIFS(Tabla7[Cantidad],Tabla7[Código del producto],$B2584,Tabla7[Tipo de movimiento],"SALIDA",Tabla7[Mes],I$5))</f>
        <v/>
      </c>
      <c r="J2584" s="39" t="str">
        <f>IF($B2584="","",-SUMIFS(Tabla7[Cantidad],Tabla7[Código del producto],$B2584,Tabla7[Tipo de movimiento],"SALIDA",Tabla7[Mes],J$5))</f>
        <v/>
      </c>
      <c r="K2584" s="39" t="str">
        <f>IF($B2584="","",-SUMIFS(Tabla7[Cantidad],Tabla7[Código del producto],$B2584,Tabla7[Tipo de movimiento],"SALIDA",Tabla7[Mes],K$5))</f>
        <v/>
      </c>
      <c r="L2584" s="39" t="str">
        <f>IF($B2584="","",-SUMIFS(Tabla7[Cantidad],Tabla7[Código del producto],$B2584,Tabla7[Tipo de movimiento],"SALIDA",Tabla7[Mes],L$5))</f>
        <v/>
      </c>
      <c r="M2584" s="39" t="str">
        <f>IF($B2584="","",-SUMIFS(Tabla7[Cantidad],Tabla7[Código del producto],$B2584,Tabla7[Tipo de movimiento],"SALIDA",Tabla7[Mes],M$5))</f>
        <v/>
      </c>
      <c r="N2584" s="39" t="str">
        <f>IF($B2584="","",-SUMIFS(Tabla7[Cantidad],Tabla7[Código del producto],$B2584,Tabla7[Tipo de movimiento],"SALIDA",Tabla7[Mes],N$5))</f>
        <v/>
      </c>
      <c r="O2584" s="39" t="str">
        <f>IF($B2584="","",-SUMIFS(Tabla7[Cantidad],Tabla7[Código del producto],$B2584,Tabla7[Tipo de movimiento],"SALIDA",Tabla7[Mes],O$5))</f>
        <v/>
      </c>
      <c r="P2584" s="39" t="str">
        <f>IF($B2584="","",-SUMIFS(Tabla7[Cantidad],Tabla7[Código del producto],$B2584,Tabla7[Tipo de movimiento],"SALIDA",Tabla7[Mes],P$5))</f>
        <v/>
      </c>
      <c r="Q2584" s="39" t="str">
        <f t="shared" si="120"/>
        <v/>
      </c>
      <c r="R2584" s="51" t="str">
        <f>IF($B2584="","",IFERROR(VLOOKUP($B2584,'ABC rotación'!$C:$G,5,0),"C"))</f>
        <v/>
      </c>
      <c r="S2584" s="41" t="str">
        <f t="shared" si="121"/>
        <v/>
      </c>
      <c r="T2584" s="40" t="str">
        <f t="shared" si="122"/>
        <v/>
      </c>
      <c r="U2584" s="23" t="str">
        <f>IF($B2584="","",VLOOKUP($T2584,Tablas!$X$14:$Y$17,2,1))</f>
        <v/>
      </c>
    </row>
    <row r="2585" spans="2:21" x14ac:dyDescent="0.2">
      <c r="B2585" s="1" t="str">
        <f>IF(Tablas!B2583="","",Tablas!B2583)</f>
        <v/>
      </c>
      <c r="C2585" s="1" t="str">
        <f>IF(Tablas!C2583="","",Tablas!C2583)</f>
        <v/>
      </c>
      <c r="D2585" s="1" t="str">
        <f>IF(Tablas!D2583="","",Tablas!D2583)</f>
        <v/>
      </c>
      <c r="E2585" s="1" t="str">
        <f>IF(Tablas!E2583="","",Tablas!E2583)</f>
        <v/>
      </c>
      <c r="F2585" s="1" t="str">
        <f>IF(Tablas!F2583="","",Tablas!F2583)</f>
        <v/>
      </c>
      <c r="G2585" s="1" t="str">
        <f>IF(Tablas!I2583="","",Tablas!I2583)</f>
        <v/>
      </c>
      <c r="H2585" s="1" t="s">
        <v>911</v>
      </c>
      <c r="I2585" s="39" t="str">
        <f>IF($B2585="","",-SUMIFS(Tabla7[Cantidad],Tabla7[Código del producto],$B2585,Tabla7[Tipo de movimiento],"SALIDA",Tabla7[Mes],I$5))</f>
        <v/>
      </c>
      <c r="J2585" s="39" t="str">
        <f>IF($B2585="","",-SUMIFS(Tabla7[Cantidad],Tabla7[Código del producto],$B2585,Tabla7[Tipo de movimiento],"SALIDA",Tabla7[Mes],J$5))</f>
        <v/>
      </c>
      <c r="K2585" s="39" t="str">
        <f>IF($B2585="","",-SUMIFS(Tabla7[Cantidad],Tabla7[Código del producto],$B2585,Tabla7[Tipo de movimiento],"SALIDA",Tabla7[Mes],K$5))</f>
        <v/>
      </c>
      <c r="L2585" s="39" t="str">
        <f>IF($B2585="","",-SUMIFS(Tabla7[Cantidad],Tabla7[Código del producto],$B2585,Tabla7[Tipo de movimiento],"SALIDA",Tabla7[Mes],L$5))</f>
        <v/>
      </c>
      <c r="M2585" s="39" t="str">
        <f>IF($B2585="","",-SUMIFS(Tabla7[Cantidad],Tabla7[Código del producto],$B2585,Tabla7[Tipo de movimiento],"SALIDA",Tabla7[Mes],M$5))</f>
        <v/>
      </c>
      <c r="N2585" s="39" t="str">
        <f>IF($B2585="","",-SUMIFS(Tabla7[Cantidad],Tabla7[Código del producto],$B2585,Tabla7[Tipo de movimiento],"SALIDA",Tabla7[Mes],N$5))</f>
        <v/>
      </c>
      <c r="O2585" s="39" t="str">
        <f>IF($B2585="","",-SUMIFS(Tabla7[Cantidad],Tabla7[Código del producto],$B2585,Tabla7[Tipo de movimiento],"SALIDA",Tabla7[Mes],O$5))</f>
        <v/>
      </c>
      <c r="P2585" s="39" t="str">
        <f>IF($B2585="","",-SUMIFS(Tabla7[Cantidad],Tabla7[Código del producto],$B2585,Tabla7[Tipo de movimiento],"SALIDA",Tabla7[Mes],P$5))</f>
        <v/>
      </c>
      <c r="Q2585" s="39" t="str">
        <f t="shared" si="120"/>
        <v/>
      </c>
      <c r="R2585" s="51" t="str">
        <f>IF($B2585="","",IFERROR(VLOOKUP($B2585,'ABC rotación'!$C:$G,5,0),"C"))</f>
        <v/>
      </c>
      <c r="S2585" s="41" t="str">
        <f t="shared" si="121"/>
        <v/>
      </c>
      <c r="T2585" s="40" t="str">
        <f t="shared" si="122"/>
        <v/>
      </c>
      <c r="U2585" s="23" t="str">
        <f>IF($B2585="","",VLOOKUP($T2585,Tablas!$X$14:$Y$17,2,1))</f>
        <v/>
      </c>
    </row>
    <row r="2586" spans="2:21" x14ac:dyDescent="0.2">
      <c r="B2586" s="1" t="str">
        <f>IF(Tablas!B2584="","",Tablas!B2584)</f>
        <v/>
      </c>
      <c r="C2586" s="1" t="str">
        <f>IF(Tablas!C2584="","",Tablas!C2584)</f>
        <v/>
      </c>
      <c r="D2586" s="1" t="str">
        <f>IF(Tablas!D2584="","",Tablas!D2584)</f>
        <v/>
      </c>
      <c r="E2586" s="1" t="str">
        <f>IF(Tablas!E2584="","",Tablas!E2584)</f>
        <v/>
      </c>
      <c r="F2586" s="1" t="str">
        <f>IF(Tablas!F2584="","",Tablas!F2584)</f>
        <v/>
      </c>
      <c r="G2586" s="1" t="str">
        <f>IF(Tablas!I2584="","",Tablas!I2584)</f>
        <v/>
      </c>
      <c r="H2586" s="1" t="s">
        <v>911</v>
      </c>
      <c r="I2586" s="39" t="str">
        <f>IF($B2586="","",-SUMIFS(Tabla7[Cantidad],Tabla7[Código del producto],$B2586,Tabla7[Tipo de movimiento],"SALIDA",Tabla7[Mes],I$5))</f>
        <v/>
      </c>
      <c r="J2586" s="39" t="str">
        <f>IF($B2586="","",-SUMIFS(Tabla7[Cantidad],Tabla7[Código del producto],$B2586,Tabla7[Tipo de movimiento],"SALIDA",Tabla7[Mes],J$5))</f>
        <v/>
      </c>
      <c r="K2586" s="39" t="str">
        <f>IF($B2586="","",-SUMIFS(Tabla7[Cantidad],Tabla7[Código del producto],$B2586,Tabla7[Tipo de movimiento],"SALIDA",Tabla7[Mes],K$5))</f>
        <v/>
      </c>
      <c r="L2586" s="39" t="str">
        <f>IF($B2586="","",-SUMIFS(Tabla7[Cantidad],Tabla7[Código del producto],$B2586,Tabla7[Tipo de movimiento],"SALIDA",Tabla7[Mes],L$5))</f>
        <v/>
      </c>
      <c r="M2586" s="39" t="str">
        <f>IF($B2586="","",-SUMIFS(Tabla7[Cantidad],Tabla7[Código del producto],$B2586,Tabla7[Tipo de movimiento],"SALIDA",Tabla7[Mes],M$5))</f>
        <v/>
      </c>
      <c r="N2586" s="39" t="str">
        <f>IF($B2586="","",-SUMIFS(Tabla7[Cantidad],Tabla7[Código del producto],$B2586,Tabla7[Tipo de movimiento],"SALIDA",Tabla7[Mes],N$5))</f>
        <v/>
      </c>
      <c r="O2586" s="39" t="str">
        <f>IF($B2586="","",-SUMIFS(Tabla7[Cantidad],Tabla7[Código del producto],$B2586,Tabla7[Tipo de movimiento],"SALIDA",Tabla7[Mes],O$5))</f>
        <v/>
      </c>
      <c r="P2586" s="39" t="str">
        <f>IF($B2586="","",-SUMIFS(Tabla7[Cantidad],Tabla7[Código del producto],$B2586,Tabla7[Tipo de movimiento],"SALIDA",Tabla7[Mes],P$5))</f>
        <v/>
      </c>
      <c r="Q2586" s="39" t="str">
        <f t="shared" si="120"/>
        <v/>
      </c>
      <c r="R2586" s="51" t="str">
        <f>IF($B2586="","",IFERROR(VLOOKUP($B2586,'ABC rotación'!$C:$G,5,0),"C"))</f>
        <v/>
      </c>
      <c r="S2586" s="41" t="str">
        <f t="shared" si="121"/>
        <v/>
      </c>
      <c r="T2586" s="40" t="str">
        <f t="shared" si="122"/>
        <v/>
      </c>
      <c r="U2586" s="23" t="str">
        <f>IF($B2586="","",VLOOKUP($T2586,Tablas!$X$14:$Y$17,2,1))</f>
        <v/>
      </c>
    </row>
    <row r="2587" spans="2:21" x14ac:dyDescent="0.2">
      <c r="B2587" s="1" t="str">
        <f>IF(Tablas!B2585="","",Tablas!B2585)</f>
        <v/>
      </c>
      <c r="C2587" s="1" t="str">
        <f>IF(Tablas!C2585="","",Tablas!C2585)</f>
        <v/>
      </c>
      <c r="D2587" s="1" t="str">
        <f>IF(Tablas!D2585="","",Tablas!D2585)</f>
        <v/>
      </c>
      <c r="E2587" s="1" t="str">
        <f>IF(Tablas!E2585="","",Tablas!E2585)</f>
        <v/>
      </c>
      <c r="F2587" s="1" t="str">
        <f>IF(Tablas!F2585="","",Tablas!F2585)</f>
        <v/>
      </c>
      <c r="G2587" s="1" t="str">
        <f>IF(Tablas!I2585="","",Tablas!I2585)</f>
        <v/>
      </c>
      <c r="H2587" s="1" t="s">
        <v>911</v>
      </c>
      <c r="I2587" s="39" t="str">
        <f>IF($B2587="","",-SUMIFS(Tabla7[Cantidad],Tabla7[Código del producto],$B2587,Tabla7[Tipo de movimiento],"SALIDA",Tabla7[Mes],I$5))</f>
        <v/>
      </c>
      <c r="J2587" s="39" t="str">
        <f>IF($B2587="","",-SUMIFS(Tabla7[Cantidad],Tabla7[Código del producto],$B2587,Tabla7[Tipo de movimiento],"SALIDA",Tabla7[Mes],J$5))</f>
        <v/>
      </c>
      <c r="K2587" s="39" t="str">
        <f>IF($B2587="","",-SUMIFS(Tabla7[Cantidad],Tabla7[Código del producto],$B2587,Tabla7[Tipo de movimiento],"SALIDA",Tabla7[Mes],K$5))</f>
        <v/>
      </c>
      <c r="L2587" s="39" t="str">
        <f>IF($B2587="","",-SUMIFS(Tabla7[Cantidad],Tabla7[Código del producto],$B2587,Tabla7[Tipo de movimiento],"SALIDA",Tabla7[Mes],L$5))</f>
        <v/>
      </c>
      <c r="M2587" s="39" t="str">
        <f>IF($B2587="","",-SUMIFS(Tabla7[Cantidad],Tabla7[Código del producto],$B2587,Tabla7[Tipo de movimiento],"SALIDA",Tabla7[Mes],M$5))</f>
        <v/>
      </c>
      <c r="N2587" s="39" t="str">
        <f>IF($B2587="","",-SUMIFS(Tabla7[Cantidad],Tabla7[Código del producto],$B2587,Tabla7[Tipo de movimiento],"SALIDA",Tabla7[Mes],N$5))</f>
        <v/>
      </c>
      <c r="O2587" s="39" t="str">
        <f>IF($B2587="","",-SUMIFS(Tabla7[Cantidad],Tabla7[Código del producto],$B2587,Tabla7[Tipo de movimiento],"SALIDA",Tabla7[Mes],O$5))</f>
        <v/>
      </c>
      <c r="P2587" s="39" t="str">
        <f>IF($B2587="","",-SUMIFS(Tabla7[Cantidad],Tabla7[Código del producto],$B2587,Tabla7[Tipo de movimiento],"SALIDA",Tabla7[Mes],P$5))</f>
        <v/>
      </c>
      <c r="Q2587" s="39" t="str">
        <f t="shared" si="120"/>
        <v/>
      </c>
      <c r="R2587" s="51" t="str">
        <f>IF($B2587="","",IFERROR(VLOOKUP($B2587,'ABC rotación'!$C:$G,5,0),"C"))</f>
        <v/>
      </c>
      <c r="S2587" s="41" t="str">
        <f t="shared" si="121"/>
        <v/>
      </c>
      <c r="T2587" s="40" t="str">
        <f t="shared" si="122"/>
        <v/>
      </c>
      <c r="U2587" s="23" t="str">
        <f>IF($B2587="","",VLOOKUP($T2587,Tablas!$X$14:$Y$17,2,1))</f>
        <v/>
      </c>
    </row>
    <row r="2588" spans="2:21" x14ac:dyDescent="0.2">
      <c r="B2588" s="1" t="str">
        <f>IF(Tablas!B2586="","",Tablas!B2586)</f>
        <v/>
      </c>
      <c r="C2588" s="1" t="str">
        <f>IF(Tablas!C2586="","",Tablas!C2586)</f>
        <v/>
      </c>
      <c r="D2588" s="1" t="str">
        <f>IF(Tablas!D2586="","",Tablas!D2586)</f>
        <v/>
      </c>
      <c r="E2588" s="1" t="str">
        <f>IF(Tablas!E2586="","",Tablas!E2586)</f>
        <v/>
      </c>
      <c r="F2588" s="1" t="str">
        <f>IF(Tablas!F2586="","",Tablas!F2586)</f>
        <v/>
      </c>
      <c r="G2588" s="1" t="str">
        <f>IF(Tablas!I2586="","",Tablas!I2586)</f>
        <v/>
      </c>
      <c r="H2588" s="1" t="s">
        <v>911</v>
      </c>
      <c r="I2588" s="39" t="str">
        <f>IF($B2588="","",-SUMIFS(Tabla7[Cantidad],Tabla7[Código del producto],$B2588,Tabla7[Tipo de movimiento],"SALIDA",Tabla7[Mes],I$5))</f>
        <v/>
      </c>
      <c r="J2588" s="39" t="str">
        <f>IF($B2588="","",-SUMIFS(Tabla7[Cantidad],Tabla7[Código del producto],$B2588,Tabla7[Tipo de movimiento],"SALIDA",Tabla7[Mes],J$5))</f>
        <v/>
      </c>
      <c r="K2588" s="39" t="str">
        <f>IF($B2588="","",-SUMIFS(Tabla7[Cantidad],Tabla7[Código del producto],$B2588,Tabla7[Tipo de movimiento],"SALIDA",Tabla7[Mes],K$5))</f>
        <v/>
      </c>
      <c r="L2588" s="39" t="str">
        <f>IF($B2588="","",-SUMIFS(Tabla7[Cantidad],Tabla7[Código del producto],$B2588,Tabla7[Tipo de movimiento],"SALIDA",Tabla7[Mes],L$5))</f>
        <v/>
      </c>
      <c r="M2588" s="39" t="str">
        <f>IF($B2588="","",-SUMIFS(Tabla7[Cantidad],Tabla7[Código del producto],$B2588,Tabla7[Tipo de movimiento],"SALIDA",Tabla7[Mes],M$5))</f>
        <v/>
      </c>
      <c r="N2588" s="39" t="str">
        <f>IF($B2588="","",-SUMIFS(Tabla7[Cantidad],Tabla7[Código del producto],$B2588,Tabla7[Tipo de movimiento],"SALIDA",Tabla7[Mes],N$5))</f>
        <v/>
      </c>
      <c r="O2588" s="39" t="str">
        <f>IF($B2588="","",-SUMIFS(Tabla7[Cantidad],Tabla7[Código del producto],$B2588,Tabla7[Tipo de movimiento],"SALIDA",Tabla7[Mes],O$5))</f>
        <v/>
      </c>
      <c r="P2588" s="39" t="str">
        <f>IF($B2588="","",-SUMIFS(Tabla7[Cantidad],Tabla7[Código del producto],$B2588,Tabla7[Tipo de movimiento],"SALIDA",Tabla7[Mes],P$5))</f>
        <v/>
      </c>
      <c r="Q2588" s="39" t="str">
        <f t="shared" si="120"/>
        <v/>
      </c>
      <c r="R2588" s="51" t="str">
        <f>IF($B2588="","",IFERROR(VLOOKUP($B2588,'ABC rotación'!$C:$G,5,0),"C"))</f>
        <v/>
      </c>
      <c r="S2588" s="41" t="str">
        <f t="shared" si="121"/>
        <v/>
      </c>
      <c r="T2588" s="40" t="str">
        <f t="shared" si="122"/>
        <v/>
      </c>
      <c r="U2588" s="23" t="str">
        <f>IF($B2588="","",VLOOKUP($T2588,Tablas!$X$14:$Y$17,2,1))</f>
        <v/>
      </c>
    </row>
    <row r="2589" spans="2:21" x14ac:dyDescent="0.2">
      <c r="B2589" s="1" t="str">
        <f>IF(Tablas!B2587="","",Tablas!B2587)</f>
        <v/>
      </c>
      <c r="C2589" s="1" t="str">
        <f>IF(Tablas!C2587="","",Tablas!C2587)</f>
        <v/>
      </c>
      <c r="D2589" s="1" t="str">
        <f>IF(Tablas!D2587="","",Tablas!D2587)</f>
        <v/>
      </c>
      <c r="E2589" s="1" t="str">
        <f>IF(Tablas!E2587="","",Tablas!E2587)</f>
        <v/>
      </c>
      <c r="F2589" s="1" t="str">
        <f>IF(Tablas!F2587="","",Tablas!F2587)</f>
        <v/>
      </c>
      <c r="G2589" s="1" t="str">
        <f>IF(Tablas!I2587="","",Tablas!I2587)</f>
        <v/>
      </c>
      <c r="H2589" s="1" t="s">
        <v>911</v>
      </c>
      <c r="I2589" s="39" t="str">
        <f>IF($B2589="","",-SUMIFS(Tabla7[Cantidad],Tabla7[Código del producto],$B2589,Tabla7[Tipo de movimiento],"SALIDA",Tabla7[Mes],I$5))</f>
        <v/>
      </c>
      <c r="J2589" s="39" t="str">
        <f>IF($B2589="","",-SUMIFS(Tabla7[Cantidad],Tabla7[Código del producto],$B2589,Tabla7[Tipo de movimiento],"SALIDA",Tabla7[Mes],J$5))</f>
        <v/>
      </c>
      <c r="K2589" s="39" t="str">
        <f>IF($B2589="","",-SUMIFS(Tabla7[Cantidad],Tabla7[Código del producto],$B2589,Tabla7[Tipo de movimiento],"SALIDA",Tabla7[Mes],K$5))</f>
        <v/>
      </c>
      <c r="L2589" s="39" t="str">
        <f>IF($B2589="","",-SUMIFS(Tabla7[Cantidad],Tabla7[Código del producto],$B2589,Tabla7[Tipo de movimiento],"SALIDA",Tabla7[Mes],L$5))</f>
        <v/>
      </c>
      <c r="M2589" s="39" t="str">
        <f>IF($B2589="","",-SUMIFS(Tabla7[Cantidad],Tabla7[Código del producto],$B2589,Tabla7[Tipo de movimiento],"SALIDA",Tabla7[Mes],M$5))</f>
        <v/>
      </c>
      <c r="N2589" s="39" t="str">
        <f>IF($B2589="","",-SUMIFS(Tabla7[Cantidad],Tabla7[Código del producto],$B2589,Tabla7[Tipo de movimiento],"SALIDA",Tabla7[Mes],N$5))</f>
        <v/>
      </c>
      <c r="O2589" s="39" t="str">
        <f>IF($B2589="","",-SUMIFS(Tabla7[Cantidad],Tabla7[Código del producto],$B2589,Tabla7[Tipo de movimiento],"SALIDA",Tabla7[Mes],O$5))</f>
        <v/>
      </c>
      <c r="P2589" s="39" t="str">
        <f>IF($B2589="","",-SUMIFS(Tabla7[Cantidad],Tabla7[Código del producto],$B2589,Tabla7[Tipo de movimiento],"SALIDA",Tabla7[Mes],P$5))</f>
        <v/>
      </c>
      <c r="Q2589" s="39" t="str">
        <f t="shared" si="120"/>
        <v/>
      </c>
      <c r="R2589" s="51" t="str">
        <f>IF($B2589="","",IFERROR(VLOOKUP($B2589,'ABC rotación'!$C:$G,5,0),"C"))</f>
        <v/>
      </c>
      <c r="S2589" s="41" t="str">
        <f t="shared" si="121"/>
        <v/>
      </c>
      <c r="T2589" s="40" t="str">
        <f t="shared" si="122"/>
        <v/>
      </c>
      <c r="U2589" s="23" t="str">
        <f>IF($B2589="","",VLOOKUP($T2589,Tablas!$X$14:$Y$17,2,1))</f>
        <v/>
      </c>
    </row>
    <row r="2590" spans="2:21" x14ac:dyDescent="0.2">
      <c r="B2590" s="1" t="str">
        <f>IF(Tablas!B2588="","",Tablas!B2588)</f>
        <v/>
      </c>
      <c r="C2590" s="1" t="str">
        <f>IF(Tablas!C2588="","",Tablas!C2588)</f>
        <v/>
      </c>
      <c r="D2590" s="1" t="str">
        <f>IF(Tablas!D2588="","",Tablas!D2588)</f>
        <v/>
      </c>
      <c r="E2590" s="1" t="str">
        <f>IF(Tablas!E2588="","",Tablas!E2588)</f>
        <v/>
      </c>
      <c r="F2590" s="1" t="str">
        <f>IF(Tablas!F2588="","",Tablas!F2588)</f>
        <v/>
      </c>
      <c r="G2590" s="1" t="str">
        <f>IF(Tablas!I2588="","",Tablas!I2588)</f>
        <v/>
      </c>
      <c r="H2590" s="1" t="s">
        <v>911</v>
      </c>
      <c r="I2590" s="39" t="str">
        <f>IF($B2590="","",-SUMIFS(Tabla7[Cantidad],Tabla7[Código del producto],$B2590,Tabla7[Tipo de movimiento],"SALIDA",Tabla7[Mes],I$5))</f>
        <v/>
      </c>
      <c r="J2590" s="39" t="str">
        <f>IF($B2590="","",-SUMIFS(Tabla7[Cantidad],Tabla7[Código del producto],$B2590,Tabla7[Tipo de movimiento],"SALIDA",Tabla7[Mes],J$5))</f>
        <v/>
      </c>
      <c r="K2590" s="39" t="str">
        <f>IF($B2590="","",-SUMIFS(Tabla7[Cantidad],Tabla7[Código del producto],$B2590,Tabla7[Tipo de movimiento],"SALIDA",Tabla7[Mes],K$5))</f>
        <v/>
      </c>
      <c r="L2590" s="39" t="str">
        <f>IF($B2590="","",-SUMIFS(Tabla7[Cantidad],Tabla7[Código del producto],$B2590,Tabla7[Tipo de movimiento],"SALIDA",Tabla7[Mes],L$5))</f>
        <v/>
      </c>
      <c r="M2590" s="39" t="str">
        <f>IF($B2590="","",-SUMIFS(Tabla7[Cantidad],Tabla7[Código del producto],$B2590,Tabla7[Tipo de movimiento],"SALIDA",Tabla7[Mes],M$5))</f>
        <v/>
      </c>
      <c r="N2590" s="39" t="str">
        <f>IF($B2590="","",-SUMIFS(Tabla7[Cantidad],Tabla7[Código del producto],$B2590,Tabla7[Tipo de movimiento],"SALIDA",Tabla7[Mes],N$5))</f>
        <v/>
      </c>
      <c r="O2590" s="39" t="str">
        <f>IF($B2590="","",-SUMIFS(Tabla7[Cantidad],Tabla7[Código del producto],$B2590,Tabla7[Tipo de movimiento],"SALIDA",Tabla7[Mes],O$5))</f>
        <v/>
      </c>
      <c r="P2590" s="39" t="str">
        <f>IF($B2590="","",-SUMIFS(Tabla7[Cantidad],Tabla7[Código del producto],$B2590,Tabla7[Tipo de movimiento],"SALIDA",Tabla7[Mes],P$5))</f>
        <v/>
      </c>
      <c r="Q2590" s="39" t="str">
        <f t="shared" si="120"/>
        <v/>
      </c>
      <c r="R2590" s="51" t="str">
        <f>IF($B2590="","",IFERROR(VLOOKUP($B2590,'ABC rotación'!$C:$G,5,0),"C"))</f>
        <v/>
      </c>
      <c r="S2590" s="41" t="str">
        <f t="shared" si="121"/>
        <v/>
      </c>
      <c r="T2590" s="40" t="str">
        <f t="shared" si="122"/>
        <v/>
      </c>
      <c r="U2590" s="23" t="str">
        <f>IF($B2590="","",VLOOKUP($T2590,Tablas!$X$14:$Y$17,2,1))</f>
        <v/>
      </c>
    </row>
    <row r="2591" spans="2:21" x14ac:dyDescent="0.2">
      <c r="B2591" s="1" t="str">
        <f>IF(Tablas!B2589="","",Tablas!B2589)</f>
        <v/>
      </c>
      <c r="C2591" s="1" t="str">
        <f>IF(Tablas!C2589="","",Tablas!C2589)</f>
        <v/>
      </c>
      <c r="D2591" s="1" t="str">
        <f>IF(Tablas!D2589="","",Tablas!D2589)</f>
        <v/>
      </c>
      <c r="E2591" s="1" t="str">
        <f>IF(Tablas!E2589="","",Tablas!E2589)</f>
        <v/>
      </c>
      <c r="F2591" s="1" t="str">
        <f>IF(Tablas!F2589="","",Tablas!F2589)</f>
        <v/>
      </c>
      <c r="G2591" s="1" t="str">
        <f>IF(Tablas!I2589="","",Tablas!I2589)</f>
        <v/>
      </c>
      <c r="H2591" s="1" t="s">
        <v>911</v>
      </c>
      <c r="I2591" s="39" t="str">
        <f>IF($B2591="","",-SUMIFS(Tabla7[Cantidad],Tabla7[Código del producto],$B2591,Tabla7[Tipo de movimiento],"SALIDA",Tabla7[Mes],I$5))</f>
        <v/>
      </c>
      <c r="J2591" s="39" t="str">
        <f>IF($B2591="","",-SUMIFS(Tabla7[Cantidad],Tabla7[Código del producto],$B2591,Tabla7[Tipo de movimiento],"SALIDA",Tabla7[Mes],J$5))</f>
        <v/>
      </c>
      <c r="K2591" s="39" t="str">
        <f>IF($B2591="","",-SUMIFS(Tabla7[Cantidad],Tabla7[Código del producto],$B2591,Tabla7[Tipo de movimiento],"SALIDA",Tabla7[Mes],K$5))</f>
        <v/>
      </c>
      <c r="L2591" s="39" t="str">
        <f>IF($B2591="","",-SUMIFS(Tabla7[Cantidad],Tabla7[Código del producto],$B2591,Tabla7[Tipo de movimiento],"SALIDA",Tabla7[Mes],L$5))</f>
        <v/>
      </c>
      <c r="M2591" s="39" t="str">
        <f>IF($B2591="","",-SUMIFS(Tabla7[Cantidad],Tabla7[Código del producto],$B2591,Tabla7[Tipo de movimiento],"SALIDA",Tabla7[Mes],M$5))</f>
        <v/>
      </c>
      <c r="N2591" s="39" t="str">
        <f>IF($B2591="","",-SUMIFS(Tabla7[Cantidad],Tabla7[Código del producto],$B2591,Tabla7[Tipo de movimiento],"SALIDA",Tabla7[Mes],N$5))</f>
        <v/>
      </c>
      <c r="O2591" s="39" t="str">
        <f>IF($B2591="","",-SUMIFS(Tabla7[Cantidad],Tabla7[Código del producto],$B2591,Tabla7[Tipo de movimiento],"SALIDA",Tabla7[Mes],O$5))</f>
        <v/>
      </c>
      <c r="P2591" s="39" t="str">
        <f>IF($B2591="","",-SUMIFS(Tabla7[Cantidad],Tabla7[Código del producto],$B2591,Tabla7[Tipo de movimiento],"SALIDA",Tabla7[Mes],P$5))</f>
        <v/>
      </c>
      <c r="Q2591" s="39" t="str">
        <f t="shared" si="120"/>
        <v/>
      </c>
      <c r="R2591" s="51" t="str">
        <f>IF($B2591="","",IFERROR(VLOOKUP($B2591,'ABC rotación'!$C:$G,5,0),"C"))</f>
        <v/>
      </c>
      <c r="S2591" s="41" t="str">
        <f t="shared" si="121"/>
        <v/>
      </c>
      <c r="T2591" s="40" t="str">
        <f t="shared" si="122"/>
        <v/>
      </c>
      <c r="U2591" s="23" t="str">
        <f>IF($B2591="","",VLOOKUP($T2591,Tablas!$X$14:$Y$17,2,1))</f>
        <v/>
      </c>
    </row>
    <row r="2592" spans="2:21" x14ac:dyDescent="0.2">
      <c r="B2592" s="1" t="str">
        <f>IF(Tablas!B2590="","",Tablas!B2590)</f>
        <v/>
      </c>
      <c r="C2592" s="1" t="str">
        <f>IF(Tablas!C2590="","",Tablas!C2590)</f>
        <v/>
      </c>
      <c r="D2592" s="1" t="str">
        <f>IF(Tablas!D2590="","",Tablas!D2590)</f>
        <v/>
      </c>
      <c r="E2592" s="1" t="str">
        <f>IF(Tablas!E2590="","",Tablas!E2590)</f>
        <v/>
      </c>
      <c r="F2592" s="1" t="str">
        <f>IF(Tablas!F2590="","",Tablas!F2590)</f>
        <v/>
      </c>
      <c r="G2592" s="1" t="str">
        <f>IF(Tablas!I2590="","",Tablas!I2590)</f>
        <v/>
      </c>
      <c r="H2592" s="1" t="s">
        <v>911</v>
      </c>
      <c r="I2592" s="39" t="str">
        <f>IF($B2592="","",-SUMIFS(Tabla7[Cantidad],Tabla7[Código del producto],$B2592,Tabla7[Tipo de movimiento],"SALIDA",Tabla7[Mes],I$5))</f>
        <v/>
      </c>
      <c r="J2592" s="39" t="str">
        <f>IF($B2592="","",-SUMIFS(Tabla7[Cantidad],Tabla7[Código del producto],$B2592,Tabla7[Tipo de movimiento],"SALIDA",Tabla7[Mes],J$5))</f>
        <v/>
      </c>
      <c r="K2592" s="39" t="str">
        <f>IF($B2592="","",-SUMIFS(Tabla7[Cantidad],Tabla7[Código del producto],$B2592,Tabla7[Tipo de movimiento],"SALIDA",Tabla7[Mes],K$5))</f>
        <v/>
      </c>
      <c r="L2592" s="39" t="str">
        <f>IF($B2592="","",-SUMIFS(Tabla7[Cantidad],Tabla7[Código del producto],$B2592,Tabla7[Tipo de movimiento],"SALIDA",Tabla7[Mes],L$5))</f>
        <v/>
      </c>
      <c r="M2592" s="39" t="str">
        <f>IF($B2592="","",-SUMIFS(Tabla7[Cantidad],Tabla7[Código del producto],$B2592,Tabla7[Tipo de movimiento],"SALIDA",Tabla7[Mes],M$5))</f>
        <v/>
      </c>
      <c r="N2592" s="39" t="str">
        <f>IF($B2592="","",-SUMIFS(Tabla7[Cantidad],Tabla7[Código del producto],$B2592,Tabla7[Tipo de movimiento],"SALIDA",Tabla7[Mes],N$5))</f>
        <v/>
      </c>
      <c r="O2592" s="39" t="str">
        <f>IF($B2592="","",-SUMIFS(Tabla7[Cantidad],Tabla7[Código del producto],$B2592,Tabla7[Tipo de movimiento],"SALIDA",Tabla7[Mes],O$5))</f>
        <v/>
      </c>
      <c r="P2592" s="39" t="str">
        <f>IF($B2592="","",-SUMIFS(Tabla7[Cantidad],Tabla7[Código del producto],$B2592,Tabla7[Tipo de movimiento],"SALIDA",Tabla7[Mes],P$5))</f>
        <v/>
      </c>
      <c r="Q2592" s="39" t="str">
        <f t="shared" si="120"/>
        <v/>
      </c>
      <c r="R2592" s="51" t="str">
        <f>IF($B2592="","",IFERROR(VLOOKUP($B2592,'ABC rotación'!$C:$G,5,0),"C"))</f>
        <v/>
      </c>
      <c r="S2592" s="41" t="str">
        <f t="shared" si="121"/>
        <v/>
      </c>
      <c r="T2592" s="40" t="str">
        <f t="shared" si="122"/>
        <v/>
      </c>
      <c r="U2592" s="23" t="str">
        <f>IF($B2592="","",VLOOKUP($T2592,Tablas!$X$14:$Y$17,2,1))</f>
        <v/>
      </c>
    </row>
    <row r="2593" spans="2:21" x14ac:dyDescent="0.2">
      <c r="B2593" s="1" t="str">
        <f>IF(Tablas!B2591="","",Tablas!B2591)</f>
        <v/>
      </c>
      <c r="C2593" s="1" t="str">
        <f>IF(Tablas!C2591="","",Tablas!C2591)</f>
        <v/>
      </c>
      <c r="D2593" s="1" t="str">
        <f>IF(Tablas!D2591="","",Tablas!D2591)</f>
        <v/>
      </c>
      <c r="E2593" s="1" t="str">
        <f>IF(Tablas!E2591="","",Tablas!E2591)</f>
        <v/>
      </c>
      <c r="F2593" s="1" t="str">
        <f>IF(Tablas!F2591="","",Tablas!F2591)</f>
        <v/>
      </c>
      <c r="G2593" s="1" t="str">
        <f>IF(Tablas!I2591="","",Tablas!I2591)</f>
        <v/>
      </c>
      <c r="H2593" s="1" t="s">
        <v>911</v>
      </c>
      <c r="I2593" s="39" t="str">
        <f>IF($B2593="","",-SUMIFS(Tabla7[Cantidad],Tabla7[Código del producto],$B2593,Tabla7[Tipo de movimiento],"SALIDA",Tabla7[Mes],I$5))</f>
        <v/>
      </c>
      <c r="J2593" s="39" t="str">
        <f>IF($B2593="","",-SUMIFS(Tabla7[Cantidad],Tabla7[Código del producto],$B2593,Tabla7[Tipo de movimiento],"SALIDA",Tabla7[Mes],J$5))</f>
        <v/>
      </c>
      <c r="K2593" s="39" t="str">
        <f>IF($B2593="","",-SUMIFS(Tabla7[Cantidad],Tabla7[Código del producto],$B2593,Tabla7[Tipo de movimiento],"SALIDA",Tabla7[Mes],K$5))</f>
        <v/>
      </c>
      <c r="L2593" s="39" t="str">
        <f>IF($B2593="","",-SUMIFS(Tabla7[Cantidad],Tabla7[Código del producto],$B2593,Tabla7[Tipo de movimiento],"SALIDA",Tabla7[Mes],L$5))</f>
        <v/>
      </c>
      <c r="M2593" s="39" t="str">
        <f>IF($B2593="","",-SUMIFS(Tabla7[Cantidad],Tabla7[Código del producto],$B2593,Tabla7[Tipo de movimiento],"SALIDA",Tabla7[Mes],M$5))</f>
        <v/>
      </c>
      <c r="N2593" s="39" t="str">
        <f>IF($B2593="","",-SUMIFS(Tabla7[Cantidad],Tabla7[Código del producto],$B2593,Tabla7[Tipo de movimiento],"SALIDA",Tabla7[Mes],N$5))</f>
        <v/>
      </c>
      <c r="O2593" s="39" t="str">
        <f>IF($B2593="","",-SUMIFS(Tabla7[Cantidad],Tabla7[Código del producto],$B2593,Tabla7[Tipo de movimiento],"SALIDA",Tabla7[Mes],O$5))</f>
        <v/>
      </c>
      <c r="P2593" s="39" t="str">
        <f>IF($B2593="","",-SUMIFS(Tabla7[Cantidad],Tabla7[Código del producto],$B2593,Tabla7[Tipo de movimiento],"SALIDA",Tabla7[Mes],P$5))</f>
        <v/>
      </c>
      <c r="Q2593" s="39" t="str">
        <f t="shared" si="120"/>
        <v/>
      </c>
      <c r="R2593" s="51" t="str">
        <f>IF($B2593="","",IFERROR(VLOOKUP($B2593,'ABC rotación'!$C:$G,5,0),"C"))</f>
        <v/>
      </c>
      <c r="S2593" s="41" t="str">
        <f t="shared" si="121"/>
        <v/>
      </c>
      <c r="T2593" s="40" t="str">
        <f t="shared" si="122"/>
        <v/>
      </c>
      <c r="U2593" s="23" t="str">
        <f>IF($B2593="","",VLOOKUP($T2593,Tablas!$X$14:$Y$17,2,1))</f>
        <v/>
      </c>
    </row>
    <row r="2594" spans="2:21" x14ac:dyDescent="0.2">
      <c r="B2594" s="1" t="str">
        <f>IF(Tablas!B2592="","",Tablas!B2592)</f>
        <v/>
      </c>
      <c r="C2594" s="1" t="str">
        <f>IF(Tablas!C2592="","",Tablas!C2592)</f>
        <v/>
      </c>
      <c r="D2594" s="1" t="str">
        <f>IF(Tablas!D2592="","",Tablas!D2592)</f>
        <v/>
      </c>
      <c r="E2594" s="1" t="str">
        <f>IF(Tablas!E2592="","",Tablas!E2592)</f>
        <v/>
      </c>
      <c r="F2594" s="1" t="str">
        <f>IF(Tablas!F2592="","",Tablas!F2592)</f>
        <v/>
      </c>
      <c r="G2594" s="1" t="str">
        <f>IF(Tablas!I2592="","",Tablas!I2592)</f>
        <v/>
      </c>
      <c r="H2594" s="1" t="s">
        <v>911</v>
      </c>
      <c r="I2594" s="39" t="str">
        <f>IF($B2594="","",-SUMIFS(Tabla7[Cantidad],Tabla7[Código del producto],$B2594,Tabla7[Tipo de movimiento],"SALIDA",Tabla7[Mes],I$5))</f>
        <v/>
      </c>
      <c r="J2594" s="39" t="str">
        <f>IF($B2594="","",-SUMIFS(Tabla7[Cantidad],Tabla7[Código del producto],$B2594,Tabla7[Tipo de movimiento],"SALIDA",Tabla7[Mes],J$5))</f>
        <v/>
      </c>
      <c r="K2594" s="39" t="str">
        <f>IF($B2594="","",-SUMIFS(Tabla7[Cantidad],Tabla7[Código del producto],$B2594,Tabla7[Tipo de movimiento],"SALIDA",Tabla7[Mes],K$5))</f>
        <v/>
      </c>
      <c r="L2594" s="39" t="str">
        <f>IF($B2594="","",-SUMIFS(Tabla7[Cantidad],Tabla7[Código del producto],$B2594,Tabla7[Tipo de movimiento],"SALIDA",Tabla7[Mes],L$5))</f>
        <v/>
      </c>
      <c r="M2594" s="39" t="str">
        <f>IF($B2594="","",-SUMIFS(Tabla7[Cantidad],Tabla7[Código del producto],$B2594,Tabla7[Tipo de movimiento],"SALIDA",Tabla7[Mes],M$5))</f>
        <v/>
      </c>
      <c r="N2594" s="39" t="str">
        <f>IF($B2594="","",-SUMIFS(Tabla7[Cantidad],Tabla7[Código del producto],$B2594,Tabla7[Tipo de movimiento],"SALIDA",Tabla7[Mes],N$5))</f>
        <v/>
      </c>
      <c r="O2594" s="39" t="str">
        <f>IF($B2594="","",-SUMIFS(Tabla7[Cantidad],Tabla7[Código del producto],$B2594,Tabla7[Tipo de movimiento],"SALIDA",Tabla7[Mes],O$5))</f>
        <v/>
      </c>
      <c r="P2594" s="39" t="str">
        <f>IF($B2594="","",-SUMIFS(Tabla7[Cantidad],Tabla7[Código del producto],$B2594,Tabla7[Tipo de movimiento],"SALIDA",Tabla7[Mes],P$5))</f>
        <v/>
      </c>
      <c r="Q2594" s="39" t="str">
        <f t="shared" si="120"/>
        <v/>
      </c>
      <c r="R2594" s="51" t="str">
        <f>IF($B2594="","",IFERROR(VLOOKUP($B2594,'ABC rotación'!$C:$G,5,0),"C"))</f>
        <v/>
      </c>
      <c r="S2594" s="41" t="str">
        <f t="shared" si="121"/>
        <v/>
      </c>
      <c r="T2594" s="40" t="str">
        <f t="shared" si="122"/>
        <v/>
      </c>
      <c r="U2594" s="23" t="str">
        <f>IF($B2594="","",VLOOKUP($T2594,Tablas!$X$14:$Y$17,2,1))</f>
        <v/>
      </c>
    </row>
    <row r="2595" spans="2:21" x14ac:dyDescent="0.2">
      <c r="B2595" s="1" t="str">
        <f>IF(Tablas!B2593="","",Tablas!B2593)</f>
        <v/>
      </c>
      <c r="C2595" s="1" t="str">
        <f>IF(Tablas!C2593="","",Tablas!C2593)</f>
        <v/>
      </c>
      <c r="D2595" s="1" t="str">
        <f>IF(Tablas!D2593="","",Tablas!D2593)</f>
        <v/>
      </c>
      <c r="E2595" s="1" t="str">
        <f>IF(Tablas!E2593="","",Tablas!E2593)</f>
        <v/>
      </c>
      <c r="F2595" s="1" t="str">
        <f>IF(Tablas!F2593="","",Tablas!F2593)</f>
        <v/>
      </c>
      <c r="G2595" s="1" t="str">
        <f>IF(Tablas!I2593="","",Tablas!I2593)</f>
        <v/>
      </c>
      <c r="H2595" s="1" t="s">
        <v>911</v>
      </c>
      <c r="I2595" s="39" t="str">
        <f>IF($B2595="","",-SUMIFS(Tabla7[Cantidad],Tabla7[Código del producto],$B2595,Tabla7[Tipo de movimiento],"SALIDA",Tabla7[Mes],I$5))</f>
        <v/>
      </c>
      <c r="J2595" s="39" t="str">
        <f>IF($B2595="","",-SUMIFS(Tabla7[Cantidad],Tabla7[Código del producto],$B2595,Tabla7[Tipo de movimiento],"SALIDA",Tabla7[Mes],J$5))</f>
        <v/>
      </c>
      <c r="K2595" s="39" t="str">
        <f>IF($B2595="","",-SUMIFS(Tabla7[Cantidad],Tabla7[Código del producto],$B2595,Tabla7[Tipo de movimiento],"SALIDA",Tabla7[Mes],K$5))</f>
        <v/>
      </c>
      <c r="L2595" s="39" t="str">
        <f>IF($B2595="","",-SUMIFS(Tabla7[Cantidad],Tabla7[Código del producto],$B2595,Tabla7[Tipo de movimiento],"SALIDA",Tabla7[Mes],L$5))</f>
        <v/>
      </c>
      <c r="M2595" s="39" t="str">
        <f>IF($B2595="","",-SUMIFS(Tabla7[Cantidad],Tabla7[Código del producto],$B2595,Tabla7[Tipo de movimiento],"SALIDA",Tabla7[Mes],M$5))</f>
        <v/>
      </c>
      <c r="N2595" s="39" t="str">
        <f>IF($B2595="","",-SUMIFS(Tabla7[Cantidad],Tabla7[Código del producto],$B2595,Tabla7[Tipo de movimiento],"SALIDA",Tabla7[Mes],N$5))</f>
        <v/>
      </c>
      <c r="O2595" s="39" t="str">
        <f>IF($B2595="","",-SUMIFS(Tabla7[Cantidad],Tabla7[Código del producto],$B2595,Tabla7[Tipo de movimiento],"SALIDA",Tabla7[Mes],O$5))</f>
        <v/>
      </c>
      <c r="P2595" s="39" t="str">
        <f>IF($B2595="","",-SUMIFS(Tabla7[Cantidad],Tabla7[Código del producto],$B2595,Tabla7[Tipo de movimiento],"SALIDA",Tabla7[Mes],P$5))</f>
        <v/>
      </c>
      <c r="Q2595" s="39" t="str">
        <f t="shared" si="120"/>
        <v/>
      </c>
      <c r="R2595" s="51" t="str">
        <f>IF($B2595="","",IFERROR(VLOOKUP($B2595,'ABC rotación'!$C:$G,5,0),"C"))</f>
        <v/>
      </c>
      <c r="S2595" s="41" t="str">
        <f t="shared" si="121"/>
        <v/>
      </c>
      <c r="T2595" s="40" t="str">
        <f t="shared" si="122"/>
        <v/>
      </c>
      <c r="U2595" s="23" t="str">
        <f>IF($B2595="","",VLOOKUP($T2595,Tablas!$X$14:$Y$17,2,1))</f>
        <v/>
      </c>
    </row>
    <row r="2596" spans="2:21" x14ac:dyDescent="0.2">
      <c r="B2596" s="1" t="str">
        <f>IF(Tablas!B2594="","",Tablas!B2594)</f>
        <v/>
      </c>
      <c r="C2596" s="1" t="str">
        <f>IF(Tablas!C2594="","",Tablas!C2594)</f>
        <v/>
      </c>
      <c r="D2596" s="1" t="str">
        <f>IF(Tablas!D2594="","",Tablas!D2594)</f>
        <v/>
      </c>
      <c r="E2596" s="1" t="str">
        <f>IF(Tablas!E2594="","",Tablas!E2594)</f>
        <v/>
      </c>
      <c r="F2596" s="1" t="str">
        <f>IF(Tablas!F2594="","",Tablas!F2594)</f>
        <v/>
      </c>
      <c r="G2596" s="1" t="str">
        <f>IF(Tablas!I2594="","",Tablas!I2594)</f>
        <v/>
      </c>
      <c r="H2596" s="1" t="s">
        <v>911</v>
      </c>
      <c r="I2596" s="39" t="str">
        <f>IF($B2596="","",-SUMIFS(Tabla7[Cantidad],Tabla7[Código del producto],$B2596,Tabla7[Tipo de movimiento],"SALIDA",Tabla7[Mes],I$5))</f>
        <v/>
      </c>
      <c r="J2596" s="39" t="str">
        <f>IF($B2596="","",-SUMIFS(Tabla7[Cantidad],Tabla7[Código del producto],$B2596,Tabla7[Tipo de movimiento],"SALIDA",Tabla7[Mes],J$5))</f>
        <v/>
      </c>
      <c r="K2596" s="39" t="str">
        <f>IF($B2596="","",-SUMIFS(Tabla7[Cantidad],Tabla7[Código del producto],$B2596,Tabla7[Tipo de movimiento],"SALIDA",Tabla7[Mes],K$5))</f>
        <v/>
      </c>
      <c r="L2596" s="39" t="str">
        <f>IF($B2596="","",-SUMIFS(Tabla7[Cantidad],Tabla7[Código del producto],$B2596,Tabla7[Tipo de movimiento],"SALIDA",Tabla7[Mes],L$5))</f>
        <v/>
      </c>
      <c r="M2596" s="39" t="str">
        <f>IF($B2596="","",-SUMIFS(Tabla7[Cantidad],Tabla7[Código del producto],$B2596,Tabla7[Tipo de movimiento],"SALIDA",Tabla7[Mes],M$5))</f>
        <v/>
      </c>
      <c r="N2596" s="39" t="str">
        <f>IF($B2596="","",-SUMIFS(Tabla7[Cantidad],Tabla7[Código del producto],$B2596,Tabla7[Tipo de movimiento],"SALIDA",Tabla7[Mes],N$5))</f>
        <v/>
      </c>
      <c r="O2596" s="39" t="str">
        <f>IF($B2596="","",-SUMIFS(Tabla7[Cantidad],Tabla7[Código del producto],$B2596,Tabla7[Tipo de movimiento],"SALIDA",Tabla7[Mes],O$5))</f>
        <v/>
      </c>
      <c r="P2596" s="39" t="str">
        <f>IF($B2596="","",-SUMIFS(Tabla7[Cantidad],Tabla7[Código del producto],$B2596,Tabla7[Tipo de movimiento],"SALIDA",Tabla7[Mes],P$5))</f>
        <v/>
      </c>
      <c r="Q2596" s="39" t="str">
        <f t="shared" si="120"/>
        <v/>
      </c>
      <c r="R2596" s="51" t="str">
        <f>IF($B2596="","",IFERROR(VLOOKUP($B2596,'ABC rotación'!$C:$G,5,0),"C"))</f>
        <v/>
      </c>
      <c r="S2596" s="41" t="str">
        <f t="shared" si="121"/>
        <v/>
      </c>
      <c r="T2596" s="40" t="str">
        <f t="shared" si="122"/>
        <v/>
      </c>
      <c r="U2596" s="23" t="str">
        <f>IF($B2596="","",VLOOKUP($T2596,Tablas!$X$14:$Y$17,2,1))</f>
        <v/>
      </c>
    </row>
    <row r="2597" spans="2:21" x14ac:dyDescent="0.2">
      <c r="B2597" s="1" t="str">
        <f>IF(Tablas!B2595="","",Tablas!B2595)</f>
        <v/>
      </c>
      <c r="C2597" s="1" t="str">
        <f>IF(Tablas!C2595="","",Tablas!C2595)</f>
        <v/>
      </c>
      <c r="D2597" s="1" t="str">
        <f>IF(Tablas!D2595="","",Tablas!D2595)</f>
        <v/>
      </c>
      <c r="E2597" s="1" t="str">
        <f>IF(Tablas!E2595="","",Tablas!E2595)</f>
        <v/>
      </c>
      <c r="F2597" s="1" t="str">
        <f>IF(Tablas!F2595="","",Tablas!F2595)</f>
        <v/>
      </c>
      <c r="G2597" s="1" t="str">
        <f>IF(Tablas!I2595="","",Tablas!I2595)</f>
        <v/>
      </c>
      <c r="H2597" s="1" t="s">
        <v>911</v>
      </c>
      <c r="I2597" s="39" t="str">
        <f>IF($B2597="","",-SUMIFS(Tabla7[Cantidad],Tabla7[Código del producto],$B2597,Tabla7[Tipo de movimiento],"SALIDA",Tabla7[Mes],I$5))</f>
        <v/>
      </c>
      <c r="J2597" s="39" t="str">
        <f>IF($B2597="","",-SUMIFS(Tabla7[Cantidad],Tabla7[Código del producto],$B2597,Tabla7[Tipo de movimiento],"SALIDA",Tabla7[Mes],J$5))</f>
        <v/>
      </c>
      <c r="K2597" s="39" t="str">
        <f>IF($B2597="","",-SUMIFS(Tabla7[Cantidad],Tabla7[Código del producto],$B2597,Tabla7[Tipo de movimiento],"SALIDA",Tabla7[Mes],K$5))</f>
        <v/>
      </c>
      <c r="L2597" s="39" t="str">
        <f>IF($B2597="","",-SUMIFS(Tabla7[Cantidad],Tabla7[Código del producto],$B2597,Tabla7[Tipo de movimiento],"SALIDA",Tabla7[Mes],L$5))</f>
        <v/>
      </c>
      <c r="M2597" s="39" t="str">
        <f>IF($B2597="","",-SUMIFS(Tabla7[Cantidad],Tabla7[Código del producto],$B2597,Tabla7[Tipo de movimiento],"SALIDA",Tabla7[Mes],M$5))</f>
        <v/>
      </c>
      <c r="N2597" s="39" t="str">
        <f>IF($B2597="","",-SUMIFS(Tabla7[Cantidad],Tabla7[Código del producto],$B2597,Tabla7[Tipo de movimiento],"SALIDA",Tabla7[Mes],N$5))</f>
        <v/>
      </c>
      <c r="O2597" s="39" t="str">
        <f>IF($B2597="","",-SUMIFS(Tabla7[Cantidad],Tabla7[Código del producto],$B2597,Tabla7[Tipo de movimiento],"SALIDA",Tabla7[Mes],O$5))</f>
        <v/>
      </c>
      <c r="P2597" s="39" t="str">
        <f>IF($B2597="","",-SUMIFS(Tabla7[Cantidad],Tabla7[Código del producto],$B2597,Tabla7[Tipo de movimiento],"SALIDA",Tabla7[Mes],P$5))</f>
        <v/>
      </c>
      <c r="Q2597" s="39" t="str">
        <f t="shared" si="120"/>
        <v/>
      </c>
      <c r="R2597" s="51" t="str">
        <f>IF($B2597="","",IFERROR(VLOOKUP($B2597,'ABC rotación'!$C:$G,5,0),"C"))</f>
        <v/>
      </c>
      <c r="S2597" s="41" t="str">
        <f t="shared" si="121"/>
        <v/>
      </c>
      <c r="T2597" s="40" t="str">
        <f t="shared" si="122"/>
        <v/>
      </c>
      <c r="U2597" s="23" t="str">
        <f>IF($B2597="","",VLOOKUP($T2597,Tablas!$X$14:$Y$17,2,1))</f>
        <v/>
      </c>
    </row>
    <row r="2598" spans="2:21" x14ac:dyDescent="0.2">
      <c r="B2598" s="1" t="str">
        <f>IF(Tablas!B2596="","",Tablas!B2596)</f>
        <v/>
      </c>
      <c r="C2598" s="1" t="str">
        <f>IF(Tablas!C2596="","",Tablas!C2596)</f>
        <v/>
      </c>
      <c r="D2598" s="1" t="str">
        <f>IF(Tablas!D2596="","",Tablas!D2596)</f>
        <v/>
      </c>
      <c r="E2598" s="1" t="str">
        <f>IF(Tablas!E2596="","",Tablas!E2596)</f>
        <v/>
      </c>
      <c r="F2598" s="1" t="str">
        <f>IF(Tablas!F2596="","",Tablas!F2596)</f>
        <v/>
      </c>
      <c r="G2598" s="1" t="str">
        <f>IF(Tablas!I2596="","",Tablas!I2596)</f>
        <v/>
      </c>
      <c r="H2598" s="1" t="s">
        <v>911</v>
      </c>
      <c r="I2598" s="39" t="str">
        <f>IF($B2598="","",-SUMIFS(Tabla7[Cantidad],Tabla7[Código del producto],$B2598,Tabla7[Tipo de movimiento],"SALIDA",Tabla7[Mes],I$5))</f>
        <v/>
      </c>
      <c r="J2598" s="39" t="str">
        <f>IF($B2598="","",-SUMIFS(Tabla7[Cantidad],Tabla7[Código del producto],$B2598,Tabla7[Tipo de movimiento],"SALIDA",Tabla7[Mes],J$5))</f>
        <v/>
      </c>
      <c r="K2598" s="39" t="str">
        <f>IF($B2598="","",-SUMIFS(Tabla7[Cantidad],Tabla7[Código del producto],$B2598,Tabla7[Tipo de movimiento],"SALIDA",Tabla7[Mes],K$5))</f>
        <v/>
      </c>
      <c r="L2598" s="39" t="str">
        <f>IF($B2598="","",-SUMIFS(Tabla7[Cantidad],Tabla7[Código del producto],$B2598,Tabla7[Tipo de movimiento],"SALIDA",Tabla7[Mes],L$5))</f>
        <v/>
      </c>
      <c r="M2598" s="39" t="str">
        <f>IF($B2598="","",-SUMIFS(Tabla7[Cantidad],Tabla7[Código del producto],$B2598,Tabla7[Tipo de movimiento],"SALIDA",Tabla7[Mes],M$5))</f>
        <v/>
      </c>
      <c r="N2598" s="39" t="str">
        <f>IF($B2598="","",-SUMIFS(Tabla7[Cantidad],Tabla7[Código del producto],$B2598,Tabla7[Tipo de movimiento],"SALIDA",Tabla7[Mes],N$5))</f>
        <v/>
      </c>
      <c r="O2598" s="39" t="str">
        <f>IF($B2598="","",-SUMIFS(Tabla7[Cantidad],Tabla7[Código del producto],$B2598,Tabla7[Tipo de movimiento],"SALIDA",Tabla7[Mes],O$5))</f>
        <v/>
      </c>
      <c r="P2598" s="39" t="str">
        <f>IF($B2598="","",-SUMIFS(Tabla7[Cantidad],Tabla7[Código del producto],$B2598,Tabla7[Tipo de movimiento],"SALIDA",Tabla7[Mes],P$5))</f>
        <v/>
      </c>
      <c r="Q2598" s="39" t="str">
        <f t="shared" si="120"/>
        <v/>
      </c>
      <c r="R2598" s="51" t="str">
        <f>IF($B2598="","",IFERROR(VLOOKUP($B2598,'ABC rotación'!$C:$G,5,0),"C"))</f>
        <v/>
      </c>
      <c r="S2598" s="41" t="str">
        <f t="shared" si="121"/>
        <v/>
      </c>
      <c r="T2598" s="40" t="str">
        <f t="shared" si="122"/>
        <v/>
      </c>
      <c r="U2598" s="23" t="str">
        <f>IF($B2598="","",VLOOKUP($T2598,Tablas!$X$14:$Y$17,2,1))</f>
        <v/>
      </c>
    </row>
    <row r="2599" spans="2:21" x14ac:dyDescent="0.2">
      <c r="B2599" s="1" t="str">
        <f>IF(Tablas!B2597="","",Tablas!B2597)</f>
        <v/>
      </c>
      <c r="C2599" s="1" t="str">
        <f>IF(Tablas!C2597="","",Tablas!C2597)</f>
        <v/>
      </c>
      <c r="D2599" s="1" t="str">
        <f>IF(Tablas!D2597="","",Tablas!D2597)</f>
        <v/>
      </c>
      <c r="E2599" s="1" t="str">
        <f>IF(Tablas!E2597="","",Tablas!E2597)</f>
        <v/>
      </c>
      <c r="F2599" s="1" t="str">
        <f>IF(Tablas!F2597="","",Tablas!F2597)</f>
        <v/>
      </c>
      <c r="G2599" s="1" t="str">
        <f>IF(Tablas!I2597="","",Tablas!I2597)</f>
        <v/>
      </c>
      <c r="H2599" s="1" t="s">
        <v>911</v>
      </c>
      <c r="I2599" s="39" t="str">
        <f>IF($B2599="","",-SUMIFS(Tabla7[Cantidad],Tabla7[Código del producto],$B2599,Tabla7[Tipo de movimiento],"SALIDA",Tabla7[Mes],I$5))</f>
        <v/>
      </c>
      <c r="J2599" s="39" t="str">
        <f>IF($B2599="","",-SUMIFS(Tabla7[Cantidad],Tabla7[Código del producto],$B2599,Tabla7[Tipo de movimiento],"SALIDA",Tabla7[Mes],J$5))</f>
        <v/>
      </c>
      <c r="K2599" s="39" t="str">
        <f>IF($B2599="","",-SUMIFS(Tabla7[Cantidad],Tabla7[Código del producto],$B2599,Tabla7[Tipo de movimiento],"SALIDA",Tabla7[Mes],K$5))</f>
        <v/>
      </c>
      <c r="L2599" s="39" t="str">
        <f>IF($B2599="","",-SUMIFS(Tabla7[Cantidad],Tabla7[Código del producto],$B2599,Tabla7[Tipo de movimiento],"SALIDA",Tabla7[Mes],L$5))</f>
        <v/>
      </c>
      <c r="M2599" s="39" t="str">
        <f>IF($B2599="","",-SUMIFS(Tabla7[Cantidad],Tabla7[Código del producto],$B2599,Tabla7[Tipo de movimiento],"SALIDA",Tabla7[Mes],M$5))</f>
        <v/>
      </c>
      <c r="N2599" s="39" t="str">
        <f>IF($B2599="","",-SUMIFS(Tabla7[Cantidad],Tabla7[Código del producto],$B2599,Tabla7[Tipo de movimiento],"SALIDA",Tabla7[Mes],N$5))</f>
        <v/>
      </c>
      <c r="O2599" s="39" t="str">
        <f>IF($B2599="","",-SUMIFS(Tabla7[Cantidad],Tabla7[Código del producto],$B2599,Tabla7[Tipo de movimiento],"SALIDA",Tabla7[Mes],O$5))</f>
        <v/>
      </c>
      <c r="P2599" s="39" t="str">
        <f>IF($B2599="","",-SUMIFS(Tabla7[Cantidad],Tabla7[Código del producto],$B2599,Tabla7[Tipo de movimiento],"SALIDA",Tabla7[Mes],P$5))</f>
        <v/>
      </c>
      <c r="Q2599" s="39" t="str">
        <f t="shared" si="120"/>
        <v/>
      </c>
      <c r="R2599" s="51" t="str">
        <f>IF($B2599="","",IFERROR(VLOOKUP($B2599,'ABC rotación'!$C:$G,5,0),"C"))</f>
        <v/>
      </c>
      <c r="S2599" s="41" t="str">
        <f t="shared" si="121"/>
        <v/>
      </c>
      <c r="T2599" s="40" t="str">
        <f t="shared" si="122"/>
        <v/>
      </c>
      <c r="U2599" s="23" t="str">
        <f>IF($B2599="","",VLOOKUP($T2599,Tablas!$X$14:$Y$17,2,1))</f>
        <v/>
      </c>
    </row>
    <row r="2600" spans="2:21" x14ac:dyDescent="0.2">
      <c r="B2600" s="1" t="str">
        <f>IF(Tablas!B2598="","",Tablas!B2598)</f>
        <v/>
      </c>
      <c r="C2600" s="1" t="str">
        <f>IF(Tablas!C2598="","",Tablas!C2598)</f>
        <v/>
      </c>
      <c r="D2600" s="1" t="str">
        <f>IF(Tablas!D2598="","",Tablas!D2598)</f>
        <v/>
      </c>
      <c r="E2600" s="1" t="str">
        <f>IF(Tablas!E2598="","",Tablas!E2598)</f>
        <v/>
      </c>
      <c r="F2600" s="1" t="str">
        <f>IF(Tablas!F2598="","",Tablas!F2598)</f>
        <v/>
      </c>
      <c r="G2600" s="1" t="str">
        <f>IF(Tablas!I2598="","",Tablas!I2598)</f>
        <v/>
      </c>
      <c r="H2600" s="1" t="s">
        <v>911</v>
      </c>
      <c r="I2600" s="39" t="str">
        <f>IF($B2600="","",-SUMIFS(Tabla7[Cantidad],Tabla7[Código del producto],$B2600,Tabla7[Tipo de movimiento],"SALIDA",Tabla7[Mes],I$5))</f>
        <v/>
      </c>
      <c r="J2600" s="39" t="str">
        <f>IF($B2600="","",-SUMIFS(Tabla7[Cantidad],Tabla7[Código del producto],$B2600,Tabla7[Tipo de movimiento],"SALIDA",Tabla7[Mes],J$5))</f>
        <v/>
      </c>
      <c r="K2600" s="39" t="str">
        <f>IF($B2600="","",-SUMIFS(Tabla7[Cantidad],Tabla7[Código del producto],$B2600,Tabla7[Tipo de movimiento],"SALIDA",Tabla7[Mes],K$5))</f>
        <v/>
      </c>
      <c r="L2600" s="39" t="str">
        <f>IF($B2600="","",-SUMIFS(Tabla7[Cantidad],Tabla7[Código del producto],$B2600,Tabla7[Tipo de movimiento],"SALIDA",Tabla7[Mes],L$5))</f>
        <v/>
      </c>
      <c r="M2600" s="39" t="str">
        <f>IF($B2600="","",-SUMIFS(Tabla7[Cantidad],Tabla7[Código del producto],$B2600,Tabla7[Tipo de movimiento],"SALIDA",Tabla7[Mes],M$5))</f>
        <v/>
      </c>
      <c r="N2600" s="39" t="str">
        <f>IF($B2600="","",-SUMIFS(Tabla7[Cantidad],Tabla7[Código del producto],$B2600,Tabla7[Tipo de movimiento],"SALIDA",Tabla7[Mes],N$5))</f>
        <v/>
      </c>
      <c r="O2600" s="39" t="str">
        <f>IF($B2600="","",-SUMIFS(Tabla7[Cantidad],Tabla7[Código del producto],$B2600,Tabla7[Tipo de movimiento],"SALIDA",Tabla7[Mes],O$5))</f>
        <v/>
      </c>
      <c r="P2600" s="39" t="str">
        <f>IF($B2600="","",-SUMIFS(Tabla7[Cantidad],Tabla7[Código del producto],$B2600,Tabla7[Tipo de movimiento],"SALIDA",Tabla7[Mes],P$5))</f>
        <v/>
      </c>
      <c r="Q2600" s="39" t="str">
        <f t="shared" si="120"/>
        <v/>
      </c>
      <c r="R2600" s="51" t="str">
        <f>IF($B2600="","",IFERROR(VLOOKUP($B2600,'ABC rotación'!$C:$G,5,0),"C"))</f>
        <v/>
      </c>
      <c r="S2600" s="41" t="str">
        <f t="shared" si="121"/>
        <v/>
      </c>
      <c r="T2600" s="40" t="str">
        <f t="shared" si="122"/>
        <v/>
      </c>
      <c r="U2600" s="23" t="str">
        <f>IF($B2600="","",VLOOKUP($T2600,Tablas!$X$14:$Y$17,2,1))</f>
        <v/>
      </c>
    </row>
    <row r="2601" spans="2:21" x14ac:dyDescent="0.2">
      <c r="B2601" s="1" t="str">
        <f>IF(Tablas!B2599="","",Tablas!B2599)</f>
        <v/>
      </c>
      <c r="C2601" s="1" t="str">
        <f>IF(Tablas!C2599="","",Tablas!C2599)</f>
        <v/>
      </c>
      <c r="D2601" s="1" t="str">
        <f>IF(Tablas!D2599="","",Tablas!D2599)</f>
        <v/>
      </c>
      <c r="E2601" s="1" t="str">
        <f>IF(Tablas!E2599="","",Tablas!E2599)</f>
        <v/>
      </c>
      <c r="F2601" s="1" t="str">
        <f>IF(Tablas!F2599="","",Tablas!F2599)</f>
        <v/>
      </c>
      <c r="G2601" s="1" t="str">
        <f>IF(Tablas!I2599="","",Tablas!I2599)</f>
        <v/>
      </c>
      <c r="H2601" s="1" t="s">
        <v>911</v>
      </c>
      <c r="I2601" s="39" t="str">
        <f>IF($B2601="","",-SUMIFS(Tabla7[Cantidad],Tabla7[Código del producto],$B2601,Tabla7[Tipo de movimiento],"SALIDA",Tabla7[Mes],I$5))</f>
        <v/>
      </c>
      <c r="J2601" s="39" t="str">
        <f>IF($B2601="","",-SUMIFS(Tabla7[Cantidad],Tabla7[Código del producto],$B2601,Tabla7[Tipo de movimiento],"SALIDA",Tabla7[Mes],J$5))</f>
        <v/>
      </c>
      <c r="K2601" s="39" t="str">
        <f>IF($B2601="","",-SUMIFS(Tabla7[Cantidad],Tabla7[Código del producto],$B2601,Tabla7[Tipo de movimiento],"SALIDA",Tabla7[Mes],K$5))</f>
        <v/>
      </c>
      <c r="L2601" s="39" t="str">
        <f>IF($B2601="","",-SUMIFS(Tabla7[Cantidad],Tabla7[Código del producto],$B2601,Tabla7[Tipo de movimiento],"SALIDA",Tabla7[Mes],L$5))</f>
        <v/>
      </c>
      <c r="M2601" s="39" t="str">
        <f>IF($B2601="","",-SUMIFS(Tabla7[Cantidad],Tabla7[Código del producto],$B2601,Tabla7[Tipo de movimiento],"SALIDA",Tabla7[Mes],M$5))</f>
        <v/>
      </c>
      <c r="N2601" s="39" t="str">
        <f>IF($B2601="","",-SUMIFS(Tabla7[Cantidad],Tabla7[Código del producto],$B2601,Tabla7[Tipo de movimiento],"SALIDA",Tabla7[Mes],N$5))</f>
        <v/>
      </c>
      <c r="O2601" s="39" t="str">
        <f>IF($B2601="","",-SUMIFS(Tabla7[Cantidad],Tabla7[Código del producto],$B2601,Tabla7[Tipo de movimiento],"SALIDA",Tabla7[Mes],O$5))</f>
        <v/>
      </c>
      <c r="P2601" s="39" t="str">
        <f>IF($B2601="","",-SUMIFS(Tabla7[Cantidad],Tabla7[Código del producto],$B2601,Tabla7[Tipo de movimiento],"SALIDA",Tabla7[Mes],P$5))</f>
        <v/>
      </c>
      <c r="Q2601" s="39" t="str">
        <f t="shared" si="120"/>
        <v/>
      </c>
      <c r="R2601" s="51" t="str">
        <f>IF($B2601="","",IFERROR(VLOOKUP($B2601,'ABC rotación'!$C:$G,5,0),"C"))</f>
        <v/>
      </c>
      <c r="S2601" s="41" t="str">
        <f t="shared" si="121"/>
        <v/>
      </c>
      <c r="T2601" s="40" t="str">
        <f t="shared" si="122"/>
        <v/>
      </c>
      <c r="U2601" s="23" t="str">
        <f>IF($B2601="","",VLOOKUP($T2601,Tablas!$X$14:$Y$17,2,1))</f>
        <v/>
      </c>
    </row>
    <row r="2602" spans="2:21" x14ac:dyDescent="0.2">
      <c r="B2602" s="1" t="str">
        <f>IF(Tablas!B2600="","",Tablas!B2600)</f>
        <v/>
      </c>
      <c r="C2602" s="1" t="str">
        <f>IF(Tablas!C2600="","",Tablas!C2600)</f>
        <v/>
      </c>
      <c r="D2602" s="1" t="str">
        <f>IF(Tablas!D2600="","",Tablas!D2600)</f>
        <v/>
      </c>
      <c r="E2602" s="1" t="str">
        <f>IF(Tablas!E2600="","",Tablas!E2600)</f>
        <v/>
      </c>
      <c r="F2602" s="1" t="str">
        <f>IF(Tablas!F2600="","",Tablas!F2600)</f>
        <v/>
      </c>
      <c r="G2602" s="1" t="str">
        <f>IF(Tablas!I2600="","",Tablas!I2600)</f>
        <v/>
      </c>
      <c r="H2602" s="1" t="s">
        <v>911</v>
      </c>
      <c r="I2602" s="39" t="str">
        <f>IF($B2602="","",-SUMIFS(Tabla7[Cantidad],Tabla7[Código del producto],$B2602,Tabla7[Tipo de movimiento],"SALIDA",Tabla7[Mes],I$5))</f>
        <v/>
      </c>
      <c r="J2602" s="39" t="str">
        <f>IF($B2602="","",-SUMIFS(Tabla7[Cantidad],Tabla7[Código del producto],$B2602,Tabla7[Tipo de movimiento],"SALIDA",Tabla7[Mes],J$5))</f>
        <v/>
      </c>
      <c r="K2602" s="39" t="str">
        <f>IF($B2602="","",-SUMIFS(Tabla7[Cantidad],Tabla7[Código del producto],$B2602,Tabla7[Tipo de movimiento],"SALIDA",Tabla7[Mes],K$5))</f>
        <v/>
      </c>
      <c r="L2602" s="39" t="str">
        <f>IF($B2602="","",-SUMIFS(Tabla7[Cantidad],Tabla7[Código del producto],$B2602,Tabla7[Tipo de movimiento],"SALIDA",Tabla7[Mes],L$5))</f>
        <v/>
      </c>
      <c r="M2602" s="39" t="str">
        <f>IF($B2602="","",-SUMIFS(Tabla7[Cantidad],Tabla7[Código del producto],$B2602,Tabla7[Tipo de movimiento],"SALIDA",Tabla7[Mes],M$5))</f>
        <v/>
      </c>
      <c r="N2602" s="39" t="str">
        <f>IF($B2602="","",-SUMIFS(Tabla7[Cantidad],Tabla7[Código del producto],$B2602,Tabla7[Tipo de movimiento],"SALIDA",Tabla7[Mes],N$5))</f>
        <v/>
      </c>
      <c r="O2602" s="39" t="str">
        <f>IF($B2602="","",-SUMIFS(Tabla7[Cantidad],Tabla7[Código del producto],$B2602,Tabla7[Tipo de movimiento],"SALIDA",Tabla7[Mes],O$5))</f>
        <v/>
      </c>
      <c r="P2602" s="39" t="str">
        <f>IF($B2602="","",-SUMIFS(Tabla7[Cantidad],Tabla7[Código del producto],$B2602,Tabla7[Tipo de movimiento],"SALIDA",Tabla7[Mes],P$5))</f>
        <v/>
      </c>
      <c r="Q2602" s="39" t="str">
        <f t="shared" si="120"/>
        <v/>
      </c>
      <c r="R2602" s="51" t="str">
        <f>IF($B2602="","",IFERROR(VLOOKUP($B2602,'ABC rotación'!$C:$G,5,0),"C"))</f>
        <v/>
      </c>
      <c r="S2602" s="41" t="str">
        <f t="shared" si="121"/>
        <v/>
      </c>
      <c r="T2602" s="40" t="str">
        <f t="shared" si="122"/>
        <v/>
      </c>
      <c r="U2602" s="23" t="str">
        <f>IF($B2602="","",VLOOKUP($T2602,Tablas!$X$14:$Y$17,2,1))</f>
        <v/>
      </c>
    </row>
    <row r="2603" spans="2:21" x14ac:dyDescent="0.2">
      <c r="B2603" s="1" t="str">
        <f>IF(Tablas!B2601="","",Tablas!B2601)</f>
        <v/>
      </c>
      <c r="C2603" s="1" t="str">
        <f>IF(Tablas!C2601="","",Tablas!C2601)</f>
        <v/>
      </c>
      <c r="D2603" s="1" t="str">
        <f>IF(Tablas!D2601="","",Tablas!D2601)</f>
        <v/>
      </c>
      <c r="E2603" s="1" t="str">
        <f>IF(Tablas!E2601="","",Tablas!E2601)</f>
        <v/>
      </c>
      <c r="F2603" s="1" t="str">
        <f>IF(Tablas!F2601="","",Tablas!F2601)</f>
        <v/>
      </c>
      <c r="G2603" s="1" t="str">
        <f>IF(Tablas!I2601="","",Tablas!I2601)</f>
        <v/>
      </c>
      <c r="H2603" s="1" t="s">
        <v>911</v>
      </c>
      <c r="I2603" s="39" t="str">
        <f>IF($B2603="","",-SUMIFS(Tabla7[Cantidad],Tabla7[Código del producto],$B2603,Tabla7[Tipo de movimiento],"SALIDA",Tabla7[Mes],I$5))</f>
        <v/>
      </c>
      <c r="J2603" s="39" t="str">
        <f>IF($B2603="","",-SUMIFS(Tabla7[Cantidad],Tabla7[Código del producto],$B2603,Tabla7[Tipo de movimiento],"SALIDA",Tabla7[Mes],J$5))</f>
        <v/>
      </c>
      <c r="K2603" s="39" t="str">
        <f>IF($B2603="","",-SUMIFS(Tabla7[Cantidad],Tabla7[Código del producto],$B2603,Tabla7[Tipo de movimiento],"SALIDA",Tabla7[Mes],K$5))</f>
        <v/>
      </c>
      <c r="L2603" s="39" t="str">
        <f>IF($B2603="","",-SUMIFS(Tabla7[Cantidad],Tabla7[Código del producto],$B2603,Tabla7[Tipo de movimiento],"SALIDA",Tabla7[Mes],L$5))</f>
        <v/>
      </c>
      <c r="M2603" s="39" t="str">
        <f>IF($B2603="","",-SUMIFS(Tabla7[Cantidad],Tabla7[Código del producto],$B2603,Tabla7[Tipo de movimiento],"SALIDA",Tabla7[Mes],M$5))</f>
        <v/>
      </c>
      <c r="N2603" s="39" t="str">
        <f>IF($B2603="","",-SUMIFS(Tabla7[Cantidad],Tabla7[Código del producto],$B2603,Tabla7[Tipo de movimiento],"SALIDA",Tabla7[Mes],N$5))</f>
        <v/>
      </c>
      <c r="O2603" s="39" t="str">
        <f>IF($B2603="","",-SUMIFS(Tabla7[Cantidad],Tabla7[Código del producto],$B2603,Tabla7[Tipo de movimiento],"SALIDA",Tabla7[Mes],O$5))</f>
        <v/>
      </c>
      <c r="P2603" s="39" t="str">
        <f>IF($B2603="","",-SUMIFS(Tabla7[Cantidad],Tabla7[Código del producto],$B2603,Tabla7[Tipo de movimiento],"SALIDA",Tabla7[Mes],P$5))</f>
        <v/>
      </c>
      <c r="Q2603" s="39" t="str">
        <f t="shared" si="120"/>
        <v/>
      </c>
      <c r="R2603" s="51" t="str">
        <f>IF($B2603="","",IFERROR(VLOOKUP($B2603,'ABC rotación'!$C:$G,5,0),"C"))</f>
        <v/>
      </c>
      <c r="S2603" s="41" t="str">
        <f t="shared" si="121"/>
        <v/>
      </c>
      <c r="T2603" s="40" t="str">
        <f t="shared" si="122"/>
        <v/>
      </c>
      <c r="U2603" s="23" t="str">
        <f>IF($B2603="","",VLOOKUP($T2603,Tablas!$X$14:$Y$17,2,1))</f>
        <v/>
      </c>
    </row>
    <row r="2604" spans="2:21" x14ac:dyDescent="0.2">
      <c r="B2604" s="1" t="str">
        <f>IF(Tablas!B2602="","",Tablas!B2602)</f>
        <v/>
      </c>
      <c r="C2604" s="1" t="str">
        <f>IF(Tablas!C2602="","",Tablas!C2602)</f>
        <v/>
      </c>
      <c r="D2604" s="1" t="str">
        <f>IF(Tablas!D2602="","",Tablas!D2602)</f>
        <v/>
      </c>
      <c r="E2604" s="1" t="str">
        <f>IF(Tablas!E2602="","",Tablas!E2602)</f>
        <v/>
      </c>
      <c r="F2604" s="1" t="str">
        <f>IF(Tablas!F2602="","",Tablas!F2602)</f>
        <v/>
      </c>
      <c r="G2604" s="1" t="str">
        <f>IF(Tablas!I2602="","",Tablas!I2602)</f>
        <v/>
      </c>
      <c r="H2604" s="1" t="s">
        <v>911</v>
      </c>
      <c r="I2604" s="39" t="str">
        <f>IF($B2604="","",-SUMIFS(Tabla7[Cantidad],Tabla7[Código del producto],$B2604,Tabla7[Tipo de movimiento],"SALIDA",Tabla7[Mes],I$5))</f>
        <v/>
      </c>
      <c r="J2604" s="39" t="str">
        <f>IF($B2604="","",-SUMIFS(Tabla7[Cantidad],Tabla7[Código del producto],$B2604,Tabla7[Tipo de movimiento],"SALIDA",Tabla7[Mes],J$5))</f>
        <v/>
      </c>
      <c r="K2604" s="39" t="str">
        <f>IF($B2604="","",-SUMIFS(Tabla7[Cantidad],Tabla7[Código del producto],$B2604,Tabla7[Tipo de movimiento],"SALIDA",Tabla7[Mes],K$5))</f>
        <v/>
      </c>
      <c r="L2604" s="39" t="str">
        <f>IF($B2604="","",-SUMIFS(Tabla7[Cantidad],Tabla7[Código del producto],$B2604,Tabla7[Tipo de movimiento],"SALIDA",Tabla7[Mes],L$5))</f>
        <v/>
      </c>
      <c r="M2604" s="39" t="str">
        <f>IF($B2604="","",-SUMIFS(Tabla7[Cantidad],Tabla7[Código del producto],$B2604,Tabla7[Tipo de movimiento],"SALIDA",Tabla7[Mes],M$5))</f>
        <v/>
      </c>
      <c r="N2604" s="39" t="str">
        <f>IF($B2604="","",-SUMIFS(Tabla7[Cantidad],Tabla7[Código del producto],$B2604,Tabla7[Tipo de movimiento],"SALIDA",Tabla7[Mes],N$5))</f>
        <v/>
      </c>
      <c r="O2604" s="39" t="str">
        <f>IF($B2604="","",-SUMIFS(Tabla7[Cantidad],Tabla7[Código del producto],$B2604,Tabla7[Tipo de movimiento],"SALIDA",Tabla7[Mes],O$5))</f>
        <v/>
      </c>
      <c r="P2604" s="39" t="str">
        <f>IF($B2604="","",-SUMIFS(Tabla7[Cantidad],Tabla7[Código del producto],$B2604,Tabla7[Tipo de movimiento],"SALIDA",Tabla7[Mes],P$5))</f>
        <v/>
      </c>
      <c r="Q2604" s="39" t="str">
        <f t="shared" si="120"/>
        <v/>
      </c>
      <c r="R2604" s="51" t="str">
        <f>IF($B2604="","",IFERROR(VLOOKUP($B2604,'ABC rotación'!$C:$G,5,0),"C"))</f>
        <v/>
      </c>
      <c r="S2604" s="41" t="str">
        <f t="shared" si="121"/>
        <v/>
      </c>
      <c r="T2604" s="40" t="str">
        <f t="shared" si="122"/>
        <v/>
      </c>
      <c r="U2604" s="23" t="str">
        <f>IF($B2604="","",VLOOKUP($T2604,Tablas!$X$14:$Y$17,2,1))</f>
        <v/>
      </c>
    </row>
    <row r="2605" spans="2:21" x14ac:dyDescent="0.2">
      <c r="B2605" s="1" t="str">
        <f>IF(Tablas!B2603="","",Tablas!B2603)</f>
        <v/>
      </c>
      <c r="C2605" s="1" t="str">
        <f>IF(Tablas!C2603="","",Tablas!C2603)</f>
        <v/>
      </c>
      <c r="D2605" s="1" t="str">
        <f>IF(Tablas!D2603="","",Tablas!D2603)</f>
        <v/>
      </c>
      <c r="E2605" s="1" t="str">
        <f>IF(Tablas!E2603="","",Tablas!E2603)</f>
        <v/>
      </c>
      <c r="F2605" s="1" t="str">
        <f>IF(Tablas!F2603="","",Tablas!F2603)</f>
        <v/>
      </c>
      <c r="G2605" s="1" t="str">
        <f>IF(Tablas!I2603="","",Tablas!I2603)</f>
        <v/>
      </c>
      <c r="H2605" s="1" t="s">
        <v>911</v>
      </c>
      <c r="I2605" s="39" t="str">
        <f>IF($B2605="","",-SUMIFS(Tabla7[Cantidad],Tabla7[Código del producto],$B2605,Tabla7[Tipo de movimiento],"SALIDA",Tabla7[Mes],I$5))</f>
        <v/>
      </c>
      <c r="J2605" s="39" t="str">
        <f>IF($B2605="","",-SUMIFS(Tabla7[Cantidad],Tabla7[Código del producto],$B2605,Tabla7[Tipo de movimiento],"SALIDA",Tabla7[Mes],J$5))</f>
        <v/>
      </c>
      <c r="K2605" s="39" t="str">
        <f>IF($B2605="","",-SUMIFS(Tabla7[Cantidad],Tabla7[Código del producto],$B2605,Tabla7[Tipo de movimiento],"SALIDA",Tabla7[Mes],K$5))</f>
        <v/>
      </c>
      <c r="L2605" s="39" t="str">
        <f>IF($B2605="","",-SUMIFS(Tabla7[Cantidad],Tabla7[Código del producto],$B2605,Tabla7[Tipo de movimiento],"SALIDA",Tabla7[Mes],L$5))</f>
        <v/>
      </c>
      <c r="M2605" s="39" t="str">
        <f>IF($B2605="","",-SUMIFS(Tabla7[Cantidad],Tabla7[Código del producto],$B2605,Tabla7[Tipo de movimiento],"SALIDA",Tabla7[Mes],M$5))</f>
        <v/>
      </c>
      <c r="N2605" s="39" t="str">
        <f>IF($B2605="","",-SUMIFS(Tabla7[Cantidad],Tabla7[Código del producto],$B2605,Tabla7[Tipo de movimiento],"SALIDA",Tabla7[Mes],N$5))</f>
        <v/>
      </c>
      <c r="O2605" s="39" t="str">
        <f>IF($B2605="","",-SUMIFS(Tabla7[Cantidad],Tabla7[Código del producto],$B2605,Tabla7[Tipo de movimiento],"SALIDA",Tabla7[Mes],O$5))</f>
        <v/>
      </c>
      <c r="P2605" s="39" t="str">
        <f>IF($B2605="","",-SUMIFS(Tabla7[Cantidad],Tabla7[Código del producto],$B2605,Tabla7[Tipo de movimiento],"SALIDA",Tabla7[Mes],P$5))</f>
        <v/>
      </c>
      <c r="Q2605" s="39" t="str">
        <f t="shared" si="120"/>
        <v/>
      </c>
      <c r="R2605" s="51" t="str">
        <f>IF($B2605="","",IFERROR(VLOOKUP($B2605,'ABC rotación'!$C:$G,5,0),"C"))</f>
        <v/>
      </c>
      <c r="S2605" s="41" t="str">
        <f t="shared" si="121"/>
        <v/>
      </c>
      <c r="T2605" s="40" t="str">
        <f t="shared" si="122"/>
        <v/>
      </c>
      <c r="U2605" s="23" t="str">
        <f>IF($B2605="","",VLOOKUP($T2605,Tablas!$X$14:$Y$17,2,1))</f>
        <v/>
      </c>
    </row>
    <row r="2606" spans="2:21" x14ac:dyDescent="0.2">
      <c r="B2606" s="1" t="str">
        <f>IF(Tablas!B2604="","",Tablas!B2604)</f>
        <v/>
      </c>
      <c r="C2606" s="1" t="str">
        <f>IF(Tablas!C2604="","",Tablas!C2604)</f>
        <v/>
      </c>
      <c r="D2606" s="1" t="str">
        <f>IF(Tablas!D2604="","",Tablas!D2604)</f>
        <v/>
      </c>
      <c r="E2606" s="1" t="str">
        <f>IF(Tablas!E2604="","",Tablas!E2604)</f>
        <v/>
      </c>
      <c r="F2606" s="1" t="str">
        <f>IF(Tablas!F2604="","",Tablas!F2604)</f>
        <v/>
      </c>
      <c r="G2606" s="1" t="str">
        <f>IF(Tablas!I2604="","",Tablas!I2604)</f>
        <v/>
      </c>
      <c r="H2606" s="1" t="s">
        <v>911</v>
      </c>
      <c r="I2606" s="39" t="str">
        <f>IF($B2606="","",-SUMIFS(Tabla7[Cantidad],Tabla7[Código del producto],$B2606,Tabla7[Tipo de movimiento],"SALIDA",Tabla7[Mes],I$5))</f>
        <v/>
      </c>
      <c r="J2606" s="39" t="str">
        <f>IF($B2606="","",-SUMIFS(Tabla7[Cantidad],Tabla7[Código del producto],$B2606,Tabla7[Tipo de movimiento],"SALIDA",Tabla7[Mes],J$5))</f>
        <v/>
      </c>
      <c r="K2606" s="39" t="str">
        <f>IF($B2606="","",-SUMIFS(Tabla7[Cantidad],Tabla7[Código del producto],$B2606,Tabla7[Tipo de movimiento],"SALIDA",Tabla7[Mes],K$5))</f>
        <v/>
      </c>
      <c r="L2606" s="39" t="str">
        <f>IF($B2606="","",-SUMIFS(Tabla7[Cantidad],Tabla7[Código del producto],$B2606,Tabla7[Tipo de movimiento],"SALIDA",Tabla7[Mes],L$5))</f>
        <v/>
      </c>
      <c r="M2606" s="39" t="str">
        <f>IF($B2606="","",-SUMIFS(Tabla7[Cantidad],Tabla7[Código del producto],$B2606,Tabla7[Tipo de movimiento],"SALIDA",Tabla7[Mes],M$5))</f>
        <v/>
      </c>
      <c r="N2606" s="39" t="str">
        <f>IF($B2606="","",-SUMIFS(Tabla7[Cantidad],Tabla7[Código del producto],$B2606,Tabla7[Tipo de movimiento],"SALIDA",Tabla7[Mes],N$5))</f>
        <v/>
      </c>
      <c r="O2606" s="39" t="str">
        <f>IF($B2606="","",-SUMIFS(Tabla7[Cantidad],Tabla7[Código del producto],$B2606,Tabla7[Tipo de movimiento],"SALIDA",Tabla7[Mes],O$5))</f>
        <v/>
      </c>
      <c r="P2606" s="39" t="str">
        <f>IF($B2606="","",-SUMIFS(Tabla7[Cantidad],Tabla7[Código del producto],$B2606,Tabla7[Tipo de movimiento],"SALIDA",Tabla7[Mes],P$5))</f>
        <v/>
      </c>
      <c r="Q2606" s="39" t="str">
        <f t="shared" si="120"/>
        <v/>
      </c>
      <c r="R2606" s="51" t="str">
        <f>IF($B2606="","",IFERROR(VLOOKUP($B2606,'ABC rotación'!$C:$G,5,0),"C"))</f>
        <v/>
      </c>
      <c r="S2606" s="41" t="str">
        <f t="shared" si="121"/>
        <v/>
      </c>
      <c r="T2606" s="40" t="str">
        <f t="shared" si="122"/>
        <v/>
      </c>
      <c r="U2606" s="23" t="str">
        <f>IF($B2606="","",VLOOKUP($T2606,Tablas!$X$14:$Y$17,2,1))</f>
        <v/>
      </c>
    </row>
    <row r="2607" spans="2:21" x14ac:dyDescent="0.2">
      <c r="B2607" s="1" t="str">
        <f>IF(Tablas!B2605="","",Tablas!B2605)</f>
        <v/>
      </c>
      <c r="C2607" s="1" t="str">
        <f>IF(Tablas!C2605="","",Tablas!C2605)</f>
        <v/>
      </c>
      <c r="D2607" s="1" t="str">
        <f>IF(Tablas!D2605="","",Tablas!D2605)</f>
        <v/>
      </c>
      <c r="E2607" s="1" t="str">
        <f>IF(Tablas!E2605="","",Tablas!E2605)</f>
        <v/>
      </c>
      <c r="F2607" s="1" t="str">
        <f>IF(Tablas!F2605="","",Tablas!F2605)</f>
        <v/>
      </c>
      <c r="G2607" s="1" t="str">
        <f>IF(Tablas!I2605="","",Tablas!I2605)</f>
        <v/>
      </c>
      <c r="H2607" s="1" t="s">
        <v>911</v>
      </c>
      <c r="I2607" s="39" t="str">
        <f>IF($B2607="","",-SUMIFS(Tabla7[Cantidad],Tabla7[Código del producto],$B2607,Tabla7[Tipo de movimiento],"SALIDA",Tabla7[Mes],I$5))</f>
        <v/>
      </c>
      <c r="J2607" s="39" t="str">
        <f>IF($B2607="","",-SUMIFS(Tabla7[Cantidad],Tabla7[Código del producto],$B2607,Tabla7[Tipo de movimiento],"SALIDA",Tabla7[Mes],J$5))</f>
        <v/>
      </c>
      <c r="K2607" s="39" t="str">
        <f>IF($B2607="","",-SUMIFS(Tabla7[Cantidad],Tabla7[Código del producto],$B2607,Tabla7[Tipo de movimiento],"SALIDA",Tabla7[Mes],K$5))</f>
        <v/>
      </c>
      <c r="L2607" s="39" t="str">
        <f>IF($B2607="","",-SUMIFS(Tabla7[Cantidad],Tabla7[Código del producto],$B2607,Tabla7[Tipo de movimiento],"SALIDA",Tabla7[Mes],L$5))</f>
        <v/>
      </c>
      <c r="M2607" s="39" t="str">
        <f>IF($B2607="","",-SUMIFS(Tabla7[Cantidad],Tabla7[Código del producto],$B2607,Tabla7[Tipo de movimiento],"SALIDA",Tabla7[Mes],M$5))</f>
        <v/>
      </c>
      <c r="N2607" s="39" t="str">
        <f>IF($B2607="","",-SUMIFS(Tabla7[Cantidad],Tabla7[Código del producto],$B2607,Tabla7[Tipo de movimiento],"SALIDA",Tabla7[Mes],N$5))</f>
        <v/>
      </c>
      <c r="O2607" s="39" t="str">
        <f>IF($B2607="","",-SUMIFS(Tabla7[Cantidad],Tabla7[Código del producto],$B2607,Tabla7[Tipo de movimiento],"SALIDA",Tabla7[Mes],O$5))</f>
        <v/>
      </c>
      <c r="P2607" s="39" t="str">
        <f>IF($B2607="","",-SUMIFS(Tabla7[Cantidad],Tabla7[Código del producto],$B2607,Tabla7[Tipo de movimiento],"SALIDA",Tabla7[Mes],P$5))</f>
        <v/>
      </c>
      <c r="Q2607" s="39" t="str">
        <f t="shared" si="120"/>
        <v/>
      </c>
      <c r="R2607" s="51" t="str">
        <f>IF($B2607="","",IFERROR(VLOOKUP($B2607,'ABC rotación'!$C:$G,5,0),"C"))</f>
        <v/>
      </c>
      <c r="S2607" s="41" t="str">
        <f t="shared" si="121"/>
        <v/>
      </c>
      <c r="T2607" s="40" t="str">
        <f t="shared" si="122"/>
        <v/>
      </c>
      <c r="U2607" s="23" t="str">
        <f>IF($B2607="","",VLOOKUP($T2607,Tablas!$X$14:$Y$17,2,1))</f>
        <v/>
      </c>
    </row>
    <row r="2608" spans="2:21" x14ac:dyDescent="0.2">
      <c r="B2608" s="1" t="str">
        <f>IF(Tablas!B2606="","",Tablas!B2606)</f>
        <v/>
      </c>
      <c r="C2608" s="1" t="str">
        <f>IF(Tablas!C2606="","",Tablas!C2606)</f>
        <v/>
      </c>
      <c r="D2608" s="1" t="str">
        <f>IF(Tablas!D2606="","",Tablas!D2606)</f>
        <v/>
      </c>
      <c r="E2608" s="1" t="str">
        <f>IF(Tablas!E2606="","",Tablas!E2606)</f>
        <v/>
      </c>
      <c r="F2608" s="1" t="str">
        <f>IF(Tablas!F2606="","",Tablas!F2606)</f>
        <v/>
      </c>
      <c r="G2608" s="1" t="str">
        <f>IF(Tablas!I2606="","",Tablas!I2606)</f>
        <v/>
      </c>
      <c r="H2608" s="1" t="s">
        <v>911</v>
      </c>
      <c r="I2608" s="39" t="str">
        <f>IF($B2608="","",-SUMIFS(Tabla7[Cantidad],Tabla7[Código del producto],$B2608,Tabla7[Tipo de movimiento],"SALIDA",Tabla7[Mes],I$5))</f>
        <v/>
      </c>
      <c r="J2608" s="39" t="str">
        <f>IF($B2608="","",-SUMIFS(Tabla7[Cantidad],Tabla7[Código del producto],$B2608,Tabla7[Tipo de movimiento],"SALIDA",Tabla7[Mes],J$5))</f>
        <v/>
      </c>
      <c r="K2608" s="39" t="str">
        <f>IF($B2608="","",-SUMIFS(Tabla7[Cantidad],Tabla7[Código del producto],$B2608,Tabla7[Tipo de movimiento],"SALIDA",Tabla7[Mes],K$5))</f>
        <v/>
      </c>
      <c r="L2608" s="39" t="str">
        <f>IF($B2608="","",-SUMIFS(Tabla7[Cantidad],Tabla7[Código del producto],$B2608,Tabla7[Tipo de movimiento],"SALIDA",Tabla7[Mes],L$5))</f>
        <v/>
      </c>
      <c r="M2608" s="39" t="str">
        <f>IF($B2608="","",-SUMIFS(Tabla7[Cantidad],Tabla7[Código del producto],$B2608,Tabla7[Tipo de movimiento],"SALIDA",Tabla7[Mes],M$5))</f>
        <v/>
      </c>
      <c r="N2608" s="39" t="str">
        <f>IF($B2608="","",-SUMIFS(Tabla7[Cantidad],Tabla7[Código del producto],$B2608,Tabla7[Tipo de movimiento],"SALIDA",Tabla7[Mes],N$5))</f>
        <v/>
      </c>
      <c r="O2608" s="39" t="str">
        <f>IF($B2608="","",-SUMIFS(Tabla7[Cantidad],Tabla7[Código del producto],$B2608,Tabla7[Tipo de movimiento],"SALIDA",Tabla7[Mes],O$5))</f>
        <v/>
      </c>
      <c r="P2608" s="39" t="str">
        <f>IF($B2608="","",-SUMIFS(Tabla7[Cantidad],Tabla7[Código del producto],$B2608,Tabla7[Tipo de movimiento],"SALIDA",Tabla7[Mes],P$5))</f>
        <v/>
      </c>
      <c r="Q2608" s="39" t="str">
        <f t="shared" si="120"/>
        <v/>
      </c>
      <c r="R2608" s="51" t="str">
        <f>IF($B2608="","",IFERROR(VLOOKUP($B2608,'ABC rotación'!$C:$G,5,0),"C"))</f>
        <v/>
      </c>
      <c r="S2608" s="41" t="str">
        <f t="shared" si="121"/>
        <v/>
      </c>
      <c r="T2608" s="40" t="str">
        <f t="shared" si="122"/>
        <v/>
      </c>
      <c r="U2608" s="23" t="str">
        <f>IF($B2608="","",VLOOKUP($T2608,Tablas!$X$14:$Y$17,2,1))</f>
        <v/>
      </c>
    </row>
    <row r="2609" spans="2:21" x14ac:dyDescent="0.2">
      <c r="B2609" s="1" t="str">
        <f>IF(Tablas!B2607="","",Tablas!B2607)</f>
        <v/>
      </c>
      <c r="C2609" s="1" t="str">
        <f>IF(Tablas!C2607="","",Tablas!C2607)</f>
        <v/>
      </c>
      <c r="D2609" s="1" t="str">
        <f>IF(Tablas!D2607="","",Tablas!D2607)</f>
        <v/>
      </c>
      <c r="E2609" s="1" t="str">
        <f>IF(Tablas!E2607="","",Tablas!E2607)</f>
        <v/>
      </c>
      <c r="F2609" s="1" t="str">
        <f>IF(Tablas!F2607="","",Tablas!F2607)</f>
        <v/>
      </c>
      <c r="G2609" s="1" t="str">
        <f>IF(Tablas!I2607="","",Tablas!I2607)</f>
        <v/>
      </c>
      <c r="H2609" s="1" t="s">
        <v>911</v>
      </c>
      <c r="I2609" s="39" t="str">
        <f>IF($B2609="","",-SUMIFS(Tabla7[Cantidad],Tabla7[Código del producto],$B2609,Tabla7[Tipo de movimiento],"SALIDA",Tabla7[Mes],I$5))</f>
        <v/>
      </c>
      <c r="J2609" s="39" t="str">
        <f>IF($B2609="","",-SUMIFS(Tabla7[Cantidad],Tabla7[Código del producto],$B2609,Tabla7[Tipo de movimiento],"SALIDA",Tabla7[Mes],J$5))</f>
        <v/>
      </c>
      <c r="K2609" s="39" t="str">
        <f>IF($B2609="","",-SUMIFS(Tabla7[Cantidad],Tabla7[Código del producto],$B2609,Tabla7[Tipo de movimiento],"SALIDA",Tabla7[Mes],K$5))</f>
        <v/>
      </c>
      <c r="L2609" s="39" t="str">
        <f>IF($B2609="","",-SUMIFS(Tabla7[Cantidad],Tabla7[Código del producto],$B2609,Tabla7[Tipo de movimiento],"SALIDA",Tabla7[Mes],L$5))</f>
        <v/>
      </c>
      <c r="M2609" s="39" t="str">
        <f>IF($B2609="","",-SUMIFS(Tabla7[Cantidad],Tabla7[Código del producto],$B2609,Tabla7[Tipo de movimiento],"SALIDA",Tabla7[Mes],M$5))</f>
        <v/>
      </c>
      <c r="N2609" s="39" t="str">
        <f>IF($B2609="","",-SUMIFS(Tabla7[Cantidad],Tabla7[Código del producto],$B2609,Tabla7[Tipo de movimiento],"SALIDA",Tabla7[Mes],N$5))</f>
        <v/>
      </c>
      <c r="O2609" s="39" t="str">
        <f>IF($B2609="","",-SUMIFS(Tabla7[Cantidad],Tabla7[Código del producto],$B2609,Tabla7[Tipo de movimiento],"SALIDA",Tabla7[Mes],O$5))</f>
        <v/>
      </c>
      <c r="P2609" s="39" t="str">
        <f>IF($B2609="","",-SUMIFS(Tabla7[Cantidad],Tabla7[Código del producto],$B2609,Tabla7[Tipo de movimiento],"SALIDA",Tabla7[Mes],P$5))</f>
        <v/>
      </c>
      <c r="Q2609" s="39" t="str">
        <f t="shared" si="120"/>
        <v/>
      </c>
      <c r="R2609" s="51" t="str">
        <f>IF($B2609="","",IFERROR(VLOOKUP($B2609,'ABC rotación'!$C:$G,5,0),"C"))</f>
        <v/>
      </c>
      <c r="S2609" s="41" t="str">
        <f t="shared" si="121"/>
        <v/>
      </c>
      <c r="T2609" s="40" t="str">
        <f t="shared" si="122"/>
        <v/>
      </c>
      <c r="U2609" s="23" t="str">
        <f>IF($B2609="","",VLOOKUP($T2609,Tablas!$X$14:$Y$17,2,1))</f>
        <v/>
      </c>
    </row>
    <row r="2610" spans="2:21" x14ac:dyDescent="0.2">
      <c r="B2610" s="1" t="str">
        <f>IF(Tablas!B2608="","",Tablas!B2608)</f>
        <v/>
      </c>
      <c r="C2610" s="1" t="str">
        <f>IF(Tablas!C2608="","",Tablas!C2608)</f>
        <v/>
      </c>
      <c r="D2610" s="1" t="str">
        <f>IF(Tablas!D2608="","",Tablas!D2608)</f>
        <v/>
      </c>
      <c r="E2610" s="1" t="str">
        <f>IF(Tablas!E2608="","",Tablas!E2608)</f>
        <v/>
      </c>
      <c r="F2610" s="1" t="str">
        <f>IF(Tablas!F2608="","",Tablas!F2608)</f>
        <v/>
      </c>
      <c r="G2610" s="1" t="str">
        <f>IF(Tablas!I2608="","",Tablas!I2608)</f>
        <v/>
      </c>
      <c r="H2610" s="1" t="s">
        <v>911</v>
      </c>
      <c r="I2610" s="39" t="str">
        <f>IF($B2610="","",-SUMIFS(Tabla7[Cantidad],Tabla7[Código del producto],$B2610,Tabla7[Tipo de movimiento],"SALIDA",Tabla7[Mes],I$5))</f>
        <v/>
      </c>
      <c r="J2610" s="39" t="str">
        <f>IF($B2610="","",-SUMIFS(Tabla7[Cantidad],Tabla7[Código del producto],$B2610,Tabla7[Tipo de movimiento],"SALIDA",Tabla7[Mes],J$5))</f>
        <v/>
      </c>
      <c r="K2610" s="39" t="str">
        <f>IF($B2610="","",-SUMIFS(Tabla7[Cantidad],Tabla7[Código del producto],$B2610,Tabla7[Tipo de movimiento],"SALIDA",Tabla7[Mes],K$5))</f>
        <v/>
      </c>
      <c r="L2610" s="39" t="str">
        <f>IF($B2610="","",-SUMIFS(Tabla7[Cantidad],Tabla7[Código del producto],$B2610,Tabla7[Tipo de movimiento],"SALIDA",Tabla7[Mes],L$5))</f>
        <v/>
      </c>
      <c r="M2610" s="39" t="str">
        <f>IF($B2610="","",-SUMIFS(Tabla7[Cantidad],Tabla7[Código del producto],$B2610,Tabla7[Tipo de movimiento],"SALIDA",Tabla7[Mes],M$5))</f>
        <v/>
      </c>
      <c r="N2610" s="39" t="str">
        <f>IF($B2610="","",-SUMIFS(Tabla7[Cantidad],Tabla7[Código del producto],$B2610,Tabla7[Tipo de movimiento],"SALIDA",Tabla7[Mes],N$5))</f>
        <v/>
      </c>
      <c r="O2610" s="39" t="str">
        <f>IF($B2610="","",-SUMIFS(Tabla7[Cantidad],Tabla7[Código del producto],$B2610,Tabla7[Tipo de movimiento],"SALIDA",Tabla7[Mes],O$5))</f>
        <v/>
      </c>
      <c r="P2610" s="39" t="str">
        <f>IF($B2610="","",-SUMIFS(Tabla7[Cantidad],Tabla7[Código del producto],$B2610,Tabla7[Tipo de movimiento],"SALIDA",Tabla7[Mes],P$5))</f>
        <v/>
      </c>
      <c r="Q2610" s="39" t="str">
        <f t="shared" si="120"/>
        <v/>
      </c>
      <c r="R2610" s="51" t="str">
        <f>IF($B2610="","",IFERROR(VLOOKUP($B2610,'ABC rotación'!$C:$G,5,0),"C"))</f>
        <v/>
      </c>
      <c r="S2610" s="41" t="str">
        <f t="shared" si="121"/>
        <v/>
      </c>
      <c r="T2610" s="40" t="str">
        <f t="shared" si="122"/>
        <v/>
      </c>
      <c r="U2610" s="23" t="str">
        <f>IF($B2610="","",VLOOKUP($T2610,Tablas!$X$14:$Y$17,2,1))</f>
        <v/>
      </c>
    </row>
    <row r="2611" spans="2:21" x14ac:dyDescent="0.2">
      <c r="B2611" s="1" t="str">
        <f>IF(Tablas!B2609="","",Tablas!B2609)</f>
        <v/>
      </c>
      <c r="C2611" s="1" t="str">
        <f>IF(Tablas!C2609="","",Tablas!C2609)</f>
        <v/>
      </c>
      <c r="D2611" s="1" t="str">
        <f>IF(Tablas!D2609="","",Tablas!D2609)</f>
        <v/>
      </c>
      <c r="E2611" s="1" t="str">
        <f>IF(Tablas!E2609="","",Tablas!E2609)</f>
        <v/>
      </c>
      <c r="F2611" s="1" t="str">
        <f>IF(Tablas!F2609="","",Tablas!F2609)</f>
        <v/>
      </c>
      <c r="G2611" s="1" t="str">
        <f>IF(Tablas!I2609="","",Tablas!I2609)</f>
        <v/>
      </c>
      <c r="H2611" s="1" t="s">
        <v>911</v>
      </c>
      <c r="I2611" s="39" t="str">
        <f>IF($B2611="","",-SUMIFS(Tabla7[Cantidad],Tabla7[Código del producto],$B2611,Tabla7[Tipo de movimiento],"SALIDA",Tabla7[Mes],I$5))</f>
        <v/>
      </c>
      <c r="J2611" s="39" t="str">
        <f>IF($B2611="","",-SUMIFS(Tabla7[Cantidad],Tabla7[Código del producto],$B2611,Tabla7[Tipo de movimiento],"SALIDA",Tabla7[Mes],J$5))</f>
        <v/>
      </c>
      <c r="K2611" s="39" t="str">
        <f>IF($B2611="","",-SUMIFS(Tabla7[Cantidad],Tabla7[Código del producto],$B2611,Tabla7[Tipo de movimiento],"SALIDA",Tabla7[Mes],K$5))</f>
        <v/>
      </c>
      <c r="L2611" s="39" t="str">
        <f>IF($B2611="","",-SUMIFS(Tabla7[Cantidad],Tabla7[Código del producto],$B2611,Tabla7[Tipo de movimiento],"SALIDA",Tabla7[Mes],L$5))</f>
        <v/>
      </c>
      <c r="M2611" s="39" t="str">
        <f>IF($B2611="","",-SUMIFS(Tabla7[Cantidad],Tabla7[Código del producto],$B2611,Tabla7[Tipo de movimiento],"SALIDA",Tabla7[Mes],M$5))</f>
        <v/>
      </c>
      <c r="N2611" s="39" t="str">
        <f>IF($B2611="","",-SUMIFS(Tabla7[Cantidad],Tabla7[Código del producto],$B2611,Tabla7[Tipo de movimiento],"SALIDA",Tabla7[Mes],N$5))</f>
        <v/>
      </c>
      <c r="O2611" s="39" t="str">
        <f>IF($B2611="","",-SUMIFS(Tabla7[Cantidad],Tabla7[Código del producto],$B2611,Tabla7[Tipo de movimiento],"SALIDA",Tabla7[Mes],O$5))</f>
        <v/>
      </c>
      <c r="P2611" s="39" t="str">
        <f>IF($B2611="","",-SUMIFS(Tabla7[Cantidad],Tabla7[Código del producto],$B2611,Tabla7[Tipo de movimiento],"SALIDA",Tabla7[Mes],P$5))</f>
        <v/>
      </c>
      <c r="Q2611" s="39" t="str">
        <f t="shared" si="120"/>
        <v/>
      </c>
      <c r="R2611" s="51" t="str">
        <f>IF($B2611="","",IFERROR(VLOOKUP($B2611,'ABC rotación'!$C:$G,5,0),"C"))</f>
        <v/>
      </c>
      <c r="S2611" s="41" t="str">
        <f t="shared" si="121"/>
        <v/>
      </c>
      <c r="T2611" s="40" t="str">
        <f t="shared" si="122"/>
        <v/>
      </c>
      <c r="U2611" s="23" t="str">
        <f>IF($B2611="","",VLOOKUP($T2611,Tablas!$X$14:$Y$17,2,1))</f>
        <v/>
      </c>
    </row>
    <row r="2612" spans="2:21" x14ac:dyDescent="0.2">
      <c r="B2612" s="1" t="str">
        <f>IF(Tablas!B2610="","",Tablas!B2610)</f>
        <v/>
      </c>
      <c r="C2612" s="1" t="str">
        <f>IF(Tablas!C2610="","",Tablas!C2610)</f>
        <v/>
      </c>
      <c r="D2612" s="1" t="str">
        <f>IF(Tablas!D2610="","",Tablas!D2610)</f>
        <v/>
      </c>
      <c r="E2612" s="1" t="str">
        <f>IF(Tablas!E2610="","",Tablas!E2610)</f>
        <v/>
      </c>
      <c r="F2612" s="1" t="str">
        <f>IF(Tablas!F2610="","",Tablas!F2610)</f>
        <v/>
      </c>
      <c r="G2612" s="1" t="str">
        <f>IF(Tablas!I2610="","",Tablas!I2610)</f>
        <v/>
      </c>
      <c r="H2612" s="1" t="s">
        <v>911</v>
      </c>
      <c r="I2612" s="39" t="str">
        <f>IF($B2612="","",-SUMIFS(Tabla7[Cantidad],Tabla7[Código del producto],$B2612,Tabla7[Tipo de movimiento],"SALIDA",Tabla7[Mes],I$5))</f>
        <v/>
      </c>
      <c r="J2612" s="39" t="str">
        <f>IF($B2612="","",-SUMIFS(Tabla7[Cantidad],Tabla7[Código del producto],$B2612,Tabla7[Tipo de movimiento],"SALIDA",Tabla7[Mes],J$5))</f>
        <v/>
      </c>
      <c r="K2612" s="39" t="str">
        <f>IF($B2612="","",-SUMIFS(Tabla7[Cantidad],Tabla7[Código del producto],$B2612,Tabla7[Tipo de movimiento],"SALIDA",Tabla7[Mes],K$5))</f>
        <v/>
      </c>
      <c r="L2612" s="39" t="str">
        <f>IF($B2612="","",-SUMIFS(Tabla7[Cantidad],Tabla7[Código del producto],$B2612,Tabla7[Tipo de movimiento],"SALIDA",Tabla7[Mes],L$5))</f>
        <v/>
      </c>
      <c r="M2612" s="39" t="str">
        <f>IF($B2612="","",-SUMIFS(Tabla7[Cantidad],Tabla7[Código del producto],$B2612,Tabla7[Tipo de movimiento],"SALIDA",Tabla7[Mes],M$5))</f>
        <v/>
      </c>
      <c r="N2612" s="39" t="str">
        <f>IF($B2612="","",-SUMIFS(Tabla7[Cantidad],Tabla7[Código del producto],$B2612,Tabla7[Tipo de movimiento],"SALIDA",Tabla7[Mes],N$5))</f>
        <v/>
      </c>
      <c r="O2612" s="39" t="str">
        <f>IF($B2612="","",-SUMIFS(Tabla7[Cantidad],Tabla7[Código del producto],$B2612,Tabla7[Tipo de movimiento],"SALIDA",Tabla7[Mes],O$5))</f>
        <v/>
      </c>
      <c r="P2612" s="39" t="str">
        <f>IF($B2612="","",-SUMIFS(Tabla7[Cantidad],Tabla7[Código del producto],$B2612,Tabla7[Tipo de movimiento],"SALIDA",Tabla7[Mes],P$5))</f>
        <v/>
      </c>
      <c r="Q2612" s="39" t="str">
        <f t="shared" si="120"/>
        <v/>
      </c>
      <c r="R2612" s="51" t="str">
        <f>IF($B2612="","",IFERROR(VLOOKUP($B2612,'ABC rotación'!$C:$G,5,0),"C"))</f>
        <v/>
      </c>
      <c r="S2612" s="41" t="str">
        <f t="shared" si="121"/>
        <v/>
      </c>
      <c r="T2612" s="40" t="str">
        <f t="shared" si="122"/>
        <v/>
      </c>
      <c r="U2612" s="23" t="str">
        <f>IF($B2612="","",VLOOKUP($T2612,Tablas!$X$14:$Y$17,2,1))</f>
        <v/>
      </c>
    </row>
    <row r="2613" spans="2:21" x14ac:dyDescent="0.2">
      <c r="B2613" s="1" t="str">
        <f>IF(Tablas!B2611="","",Tablas!B2611)</f>
        <v/>
      </c>
      <c r="C2613" s="1" t="str">
        <f>IF(Tablas!C2611="","",Tablas!C2611)</f>
        <v/>
      </c>
      <c r="D2613" s="1" t="str">
        <f>IF(Tablas!D2611="","",Tablas!D2611)</f>
        <v/>
      </c>
      <c r="E2613" s="1" t="str">
        <f>IF(Tablas!E2611="","",Tablas!E2611)</f>
        <v/>
      </c>
      <c r="F2613" s="1" t="str">
        <f>IF(Tablas!F2611="","",Tablas!F2611)</f>
        <v/>
      </c>
      <c r="G2613" s="1" t="str">
        <f>IF(Tablas!I2611="","",Tablas!I2611)</f>
        <v/>
      </c>
      <c r="H2613" s="1" t="s">
        <v>911</v>
      </c>
      <c r="I2613" s="39" t="str">
        <f>IF($B2613="","",-SUMIFS(Tabla7[Cantidad],Tabla7[Código del producto],$B2613,Tabla7[Tipo de movimiento],"SALIDA",Tabla7[Mes],I$5))</f>
        <v/>
      </c>
      <c r="J2613" s="39" t="str">
        <f>IF($B2613="","",-SUMIFS(Tabla7[Cantidad],Tabla7[Código del producto],$B2613,Tabla7[Tipo de movimiento],"SALIDA",Tabla7[Mes],J$5))</f>
        <v/>
      </c>
      <c r="K2613" s="39" t="str">
        <f>IF($B2613="","",-SUMIFS(Tabla7[Cantidad],Tabla7[Código del producto],$B2613,Tabla7[Tipo de movimiento],"SALIDA",Tabla7[Mes],K$5))</f>
        <v/>
      </c>
      <c r="L2613" s="39" t="str">
        <f>IF($B2613="","",-SUMIFS(Tabla7[Cantidad],Tabla7[Código del producto],$B2613,Tabla7[Tipo de movimiento],"SALIDA",Tabla7[Mes],L$5))</f>
        <v/>
      </c>
      <c r="M2613" s="39" t="str">
        <f>IF($B2613="","",-SUMIFS(Tabla7[Cantidad],Tabla7[Código del producto],$B2613,Tabla7[Tipo de movimiento],"SALIDA",Tabla7[Mes],M$5))</f>
        <v/>
      </c>
      <c r="N2613" s="39" t="str">
        <f>IF($B2613="","",-SUMIFS(Tabla7[Cantidad],Tabla7[Código del producto],$B2613,Tabla7[Tipo de movimiento],"SALIDA",Tabla7[Mes],N$5))</f>
        <v/>
      </c>
      <c r="O2613" s="39" t="str">
        <f>IF($B2613="","",-SUMIFS(Tabla7[Cantidad],Tabla7[Código del producto],$B2613,Tabla7[Tipo de movimiento],"SALIDA",Tabla7[Mes],O$5))</f>
        <v/>
      </c>
      <c r="P2613" s="39" t="str">
        <f>IF($B2613="","",-SUMIFS(Tabla7[Cantidad],Tabla7[Código del producto],$B2613,Tabla7[Tipo de movimiento],"SALIDA",Tabla7[Mes],P$5))</f>
        <v/>
      </c>
      <c r="Q2613" s="39" t="str">
        <f t="shared" si="120"/>
        <v/>
      </c>
      <c r="R2613" s="51" t="str">
        <f>IF($B2613="","",IFERROR(VLOOKUP($B2613,'ABC rotación'!$C:$G,5,0),"C"))</f>
        <v/>
      </c>
      <c r="S2613" s="41" t="str">
        <f t="shared" si="121"/>
        <v/>
      </c>
      <c r="T2613" s="40" t="str">
        <f t="shared" si="122"/>
        <v/>
      </c>
      <c r="U2613" s="23" t="str">
        <f>IF($B2613="","",VLOOKUP($T2613,Tablas!$X$14:$Y$17,2,1))</f>
        <v/>
      </c>
    </row>
    <row r="2614" spans="2:21" x14ac:dyDescent="0.2">
      <c r="B2614" s="1" t="str">
        <f>IF(Tablas!B2612="","",Tablas!B2612)</f>
        <v/>
      </c>
      <c r="C2614" s="1" t="str">
        <f>IF(Tablas!C2612="","",Tablas!C2612)</f>
        <v/>
      </c>
      <c r="D2614" s="1" t="str">
        <f>IF(Tablas!D2612="","",Tablas!D2612)</f>
        <v/>
      </c>
      <c r="E2614" s="1" t="str">
        <f>IF(Tablas!E2612="","",Tablas!E2612)</f>
        <v/>
      </c>
      <c r="F2614" s="1" t="str">
        <f>IF(Tablas!F2612="","",Tablas!F2612)</f>
        <v/>
      </c>
      <c r="G2614" s="1" t="str">
        <f>IF(Tablas!I2612="","",Tablas!I2612)</f>
        <v/>
      </c>
      <c r="H2614" s="1" t="s">
        <v>911</v>
      </c>
      <c r="I2614" s="39" t="str">
        <f>IF($B2614="","",-SUMIFS(Tabla7[Cantidad],Tabla7[Código del producto],$B2614,Tabla7[Tipo de movimiento],"SALIDA",Tabla7[Mes],I$5))</f>
        <v/>
      </c>
      <c r="J2614" s="39" t="str">
        <f>IF($B2614="","",-SUMIFS(Tabla7[Cantidad],Tabla7[Código del producto],$B2614,Tabla7[Tipo de movimiento],"SALIDA",Tabla7[Mes],J$5))</f>
        <v/>
      </c>
      <c r="K2614" s="39" t="str">
        <f>IF($B2614="","",-SUMIFS(Tabla7[Cantidad],Tabla7[Código del producto],$B2614,Tabla7[Tipo de movimiento],"SALIDA",Tabla7[Mes],K$5))</f>
        <v/>
      </c>
      <c r="L2614" s="39" t="str">
        <f>IF($B2614="","",-SUMIFS(Tabla7[Cantidad],Tabla7[Código del producto],$B2614,Tabla7[Tipo de movimiento],"SALIDA",Tabla7[Mes],L$5))</f>
        <v/>
      </c>
      <c r="M2614" s="39" t="str">
        <f>IF($B2614="","",-SUMIFS(Tabla7[Cantidad],Tabla7[Código del producto],$B2614,Tabla7[Tipo de movimiento],"SALIDA",Tabla7[Mes],M$5))</f>
        <v/>
      </c>
      <c r="N2614" s="39" t="str">
        <f>IF($B2614="","",-SUMIFS(Tabla7[Cantidad],Tabla7[Código del producto],$B2614,Tabla7[Tipo de movimiento],"SALIDA",Tabla7[Mes],N$5))</f>
        <v/>
      </c>
      <c r="O2614" s="39" t="str">
        <f>IF($B2614="","",-SUMIFS(Tabla7[Cantidad],Tabla7[Código del producto],$B2614,Tabla7[Tipo de movimiento],"SALIDA",Tabla7[Mes],O$5))</f>
        <v/>
      </c>
      <c r="P2614" s="39" t="str">
        <f>IF($B2614="","",-SUMIFS(Tabla7[Cantidad],Tabla7[Código del producto],$B2614,Tabla7[Tipo de movimiento],"SALIDA",Tabla7[Mes],P$5))</f>
        <v/>
      </c>
      <c r="Q2614" s="39" t="str">
        <f t="shared" si="120"/>
        <v/>
      </c>
      <c r="R2614" s="51" t="str">
        <f>IF($B2614="","",IFERROR(VLOOKUP($B2614,'ABC rotación'!$C:$G,5,0),"C"))</f>
        <v/>
      </c>
      <c r="S2614" s="41" t="str">
        <f t="shared" si="121"/>
        <v/>
      </c>
      <c r="T2614" s="40" t="str">
        <f t="shared" si="122"/>
        <v/>
      </c>
      <c r="U2614" s="23" t="str">
        <f>IF($B2614="","",VLOOKUP($T2614,Tablas!$X$14:$Y$17,2,1))</f>
        <v/>
      </c>
    </row>
    <row r="2615" spans="2:21" x14ac:dyDescent="0.2">
      <c r="B2615" s="1" t="str">
        <f>IF(Tablas!B2613="","",Tablas!B2613)</f>
        <v/>
      </c>
      <c r="C2615" s="1" t="str">
        <f>IF(Tablas!C2613="","",Tablas!C2613)</f>
        <v/>
      </c>
      <c r="D2615" s="1" t="str">
        <f>IF(Tablas!D2613="","",Tablas!D2613)</f>
        <v/>
      </c>
      <c r="E2615" s="1" t="str">
        <f>IF(Tablas!E2613="","",Tablas!E2613)</f>
        <v/>
      </c>
      <c r="F2615" s="1" t="str">
        <f>IF(Tablas!F2613="","",Tablas!F2613)</f>
        <v/>
      </c>
      <c r="G2615" s="1" t="str">
        <f>IF(Tablas!I2613="","",Tablas!I2613)</f>
        <v/>
      </c>
      <c r="H2615" s="1" t="s">
        <v>911</v>
      </c>
      <c r="I2615" s="39" t="str">
        <f>IF($B2615="","",-SUMIFS(Tabla7[Cantidad],Tabla7[Código del producto],$B2615,Tabla7[Tipo de movimiento],"SALIDA",Tabla7[Mes],I$5))</f>
        <v/>
      </c>
      <c r="J2615" s="39" t="str">
        <f>IF($B2615="","",-SUMIFS(Tabla7[Cantidad],Tabla7[Código del producto],$B2615,Tabla7[Tipo de movimiento],"SALIDA",Tabla7[Mes],J$5))</f>
        <v/>
      </c>
      <c r="K2615" s="39" t="str">
        <f>IF($B2615="","",-SUMIFS(Tabla7[Cantidad],Tabla7[Código del producto],$B2615,Tabla7[Tipo de movimiento],"SALIDA",Tabla7[Mes],K$5))</f>
        <v/>
      </c>
      <c r="L2615" s="39" t="str">
        <f>IF($B2615="","",-SUMIFS(Tabla7[Cantidad],Tabla7[Código del producto],$B2615,Tabla7[Tipo de movimiento],"SALIDA",Tabla7[Mes],L$5))</f>
        <v/>
      </c>
      <c r="M2615" s="39" t="str">
        <f>IF($B2615="","",-SUMIFS(Tabla7[Cantidad],Tabla7[Código del producto],$B2615,Tabla7[Tipo de movimiento],"SALIDA",Tabla7[Mes],M$5))</f>
        <v/>
      </c>
      <c r="N2615" s="39" t="str">
        <f>IF($B2615="","",-SUMIFS(Tabla7[Cantidad],Tabla7[Código del producto],$B2615,Tabla7[Tipo de movimiento],"SALIDA",Tabla7[Mes],N$5))</f>
        <v/>
      </c>
      <c r="O2615" s="39" t="str">
        <f>IF($B2615="","",-SUMIFS(Tabla7[Cantidad],Tabla7[Código del producto],$B2615,Tabla7[Tipo de movimiento],"SALIDA",Tabla7[Mes],O$5))</f>
        <v/>
      </c>
      <c r="P2615" s="39" t="str">
        <f>IF($B2615="","",-SUMIFS(Tabla7[Cantidad],Tabla7[Código del producto],$B2615,Tabla7[Tipo de movimiento],"SALIDA",Tabla7[Mes],P$5))</f>
        <v/>
      </c>
      <c r="Q2615" s="39" t="str">
        <f t="shared" si="120"/>
        <v/>
      </c>
      <c r="R2615" s="51" t="str">
        <f>IF($B2615="","",IFERROR(VLOOKUP($B2615,'ABC rotación'!$C:$G,5,0),"C"))</f>
        <v/>
      </c>
      <c r="S2615" s="41" t="str">
        <f t="shared" si="121"/>
        <v/>
      </c>
      <c r="T2615" s="40" t="str">
        <f t="shared" si="122"/>
        <v/>
      </c>
      <c r="U2615" s="23" t="str">
        <f>IF($B2615="","",VLOOKUP($T2615,Tablas!$X$14:$Y$17,2,1))</f>
        <v/>
      </c>
    </row>
    <row r="2616" spans="2:21" x14ac:dyDescent="0.2">
      <c r="B2616" s="1" t="str">
        <f>IF(Tablas!B2614="","",Tablas!B2614)</f>
        <v/>
      </c>
      <c r="C2616" s="1" t="str">
        <f>IF(Tablas!C2614="","",Tablas!C2614)</f>
        <v/>
      </c>
      <c r="D2616" s="1" t="str">
        <f>IF(Tablas!D2614="","",Tablas!D2614)</f>
        <v/>
      </c>
      <c r="E2616" s="1" t="str">
        <f>IF(Tablas!E2614="","",Tablas!E2614)</f>
        <v/>
      </c>
      <c r="F2616" s="1" t="str">
        <f>IF(Tablas!F2614="","",Tablas!F2614)</f>
        <v/>
      </c>
      <c r="G2616" s="1" t="str">
        <f>IF(Tablas!I2614="","",Tablas!I2614)</f>
        <v/>
      </c>
      <c r="H2616" s="1" t="s">
        <v>911</v>
      </c>
      <c r="I2616" s="39" t="str">
        <f>IF($B2616="","",-SUMIFS(Tabla7[Cantidad],Tabla7[Código del producto],$B2616,Tabla7[Tipo de movimiento],"SALIDA",Tabla7[Mes],I$5))</f>
        <v/>
      </c>
      <c r="J2616" s="39" t="str">
        <f>IF($B2616="","",-SUMIFS(Tabla7[Cantidad],Tabla7[Código del producto],$B2616,Tabla7[Tipo de movimiento],"SALIDA",Tabla7[Mes],J$5))</f>
        <v/>
      </c>
      <c r="K2616" s="39" t="str">
        <f>IF($B2616="","",-SUMIFS(Tabla7[Cantidad],Tabla7[Código del producto],$B2616,Tabla7[Tipo de movimiento],"SALIDA",Tabla7[Mes],K$5))</f>
        <v/>
      </c>
      <c r="L2616" s="39" t="str">
        <f>IF($B2616="","",-SUMIFS(Tabla7[Cantidad],Tabla7[Código del producto],$B2616,Tabla7[Tipo de movimiento],"SALIDA",Tabla7[Mes],L$5))</f>
        <v/>
      </c>
      <c r="M2616" s="39" t="str">
        <f>IF($B2616="","",-SUMIFS(Tabla7[Cantidad],Tabla7[Código del producto],$B2616,Tabla7[Tipo de movimiento],"SALIDA",Tabla7[Mes],M$5))</f>
        <v/>
      </c>
      <c r="N2616" s="39" t="str">
        <f>IF($B2616="","",-SUMIFS(Tabla7[Cantidad],Tabla7[Código del producto],$B2616,Tabla7[Tipo de movimiento],"SALIDA",Tabla7[Mes],N$5))</f>
        <v/>
      </c>
      <c r="O2616" s="39" t="str">
        <f>IF($B2616="","",-SUMIFS(Tabla7[Cantidad],Tabla7[Código del producto],$B2616,Tabla7[Tipo de movimiento],"SALIDA",Tabla7[Mes],O$5))</f>
        <v/>
      </c>
      <c r="P2616" s="39" t="str">
        <f>IF($B2616="","",-SUMIFS(Tabla7[Cantidad],Tabla7[Código del producto],$B2616,Tabla7[Tipo de movimiento],"SALIDA",Tabla7[Mes],P$5))</f>
        <v/>
      </c>
      <c r="Q2616" s="39" t="str">
        <f t="shared" si="120"/>
        <v/>
      </c>
      <c r="R2616" s="51" t="str">
        <f>IF($B2616="","",IFERROR(VLOOKUP($B2616,'ABC rotación'!$C:$G,5,0),"C"))</f>
        <v/>
      </c>
      <c r="S2616" s="41" t="str">
        <f t="shared" si="121"/>
        <v/>
      </c>
      <c r="T2616" s="40" t="str">
        <f t="shared" si="122"/>
        <v/>
      </c>
      <c r="U2616" s="23" t="str">
        <f>IF($B2616="","",VLOOKUP($T2616,Tablas!$X$14:$Y$17,2,1))</f>
        <v/>
      </c>
    </row>
    <row r="2617" spans="2:21" x14ac:dyDescent="0.2">
      <c r="B2617" s="1" t="str">
        <f>IF(Tablas!B2615="","",Tablas!B2615)</f>
        <v/>
      </c>
      <c r="C2617" s="1" t="str">
        <f>IF(Tablas!C2615="","",Tablas!C2615)</f>
        <v/>
      </c>
      <c r="D2617" s="1" t="str">
        <f>IF(Tablas!D2615="","",Tablas!D2615)</f>
        <v/>
      </c>
      <c r="E2617" s="1" t="str">
        <f>IF(Tablas!E2615="","",Tablas!E2615)</f>
        <v/>
      </c>
      <c r="F2617" s="1" t="str">
        <f>IF(Tablas!F2615="","",Tablas!F2615)</f>
        <v/>
      </c>
      <c r="G2617" s="1" t="str">
        <f>IF(Tablas!I2615="","",Tablas!I2615)</f>
        <v/>
      </c>
      <c r="H2617" s="1" t="s">
        <v>911</v>
      </c>
      <c r="I2617" s="39" t="str">
        <f>IF($B2617="","",-SUMIFS(Tabla7[Cantidad],Tabla7[Código del producto],$B2617,Tabla7[Tipo de movimiento],"SALIDA",Tabla7[Mes],I$5))</f>
        <v/>
      </c>
      <c r="J2617" s="39" t="str">
        <f>IF($B2617="","",-SUMIFS(Tabla7[Cantidad],Tabla7[Código del producto],$B2617,Tabla7[Tipo de movimiento],"SALIDA",Tabla7[Mes],J$5))</f>
        <v/>
      </c>
      <c r="K2617" s="39" t="str">
        <f>IF($B2617="","",-SUMIFS(Tabla7[Cantidad],Tabla7[Código del producto],$B2617,Tabla7[Tipo de movimiento],"SALIDA",Tabla7[Mes],K$5))</f>
        <v/>
      </c>
      <c r="L2617" s="39" t="str">
        <f>IF($B2617="","",-SUMIFS(Tabla7[Cantidad],Tabla7[Código del producto],$B2617,Tabla7[Tipo de movimiento],"SALIDA",Tabla7[Mes],L$5))</f>
        <v/>
      </c>
      <c r="M2617" s="39" t="str">
        <f>IF($B2617="","",-SUMIFS(Tabla7[Cantidad],Tabla7[Código del producto],$B2617,Tabla7[Tipo de movimiento],"SALIDA",Tabla7[Mes],M$5))</f>
        <v/>
      </c>
      <c r="N2617" s="39" t="str">
        <f>IF($B2617="","",-SUMIFS(Tabla7[Cantidad],Tabla7[Código del producto],$B2617,Tabla7[Tipo de movimiento],"SALIDA",Tabla7[Mes],N$5))</f>
        <v/>
      </c>
      <c r="O2617" s="39" t="str">
        <f>IF($B2617="","",-SUMIFS(Tabla7[Cantidad],Tabla7[Código del producto],$B2617,Tabla7[Tipo de movimiento],"SALIDA",Tabla7[Mes],O$5))</f>
        <v/>
      </c>
      <c r="P2617" s="39" t="str">
        <f>IF($B2617="","",-SUMIFS(Tabla7[Cantidad],Tabla7[Código del producto],$B2617,Tabla7[Tipo de movimiento],"SALIDA",Tabla7[Mes],P$5))</f>
        <v/>
      </c>
      <c r="Q2617" s="39" t="str">
        <f t="shared" si="120"/>
        <v/>
      </c>
      <c r="R2617" s="51" t="str">
        <f>IF($B2617="","",IFERROR(VLOOKUP($B2617,'ABC rotación'!$C:$G,5,0),"C"))</f>
        <v/>
      </c>
      <c r="S2617" s="41" t="str">
        <f t="shared" si="121"/>
        <v/>
      </c>
      <c r="T2617" s="40" t="str">
        <f t="shared" si="122"/>
        <v/>
      </c>
      <c r="U2617" s="23" t="str">
        <f>IF($B2617="","",VLOOKUP($T2617,Tablas!$X$14:$Y$17,2,1))</f>
        <v/>
      </c>
    </row>
    <row r="2618" spans="2:21" x14ac:dyDescent="0.2">
      <c r="B2618" s="1" t="str">
        <f>IF(Tablas!B2616="","",Tablas!B2616)</f>
        <v/>
      </c>
      <c r="C2618" s="1" t="str">
        <f>IF(Tablas!C2616="","",Tablas!C2616)</f>
        <v/>
      </c>
      <c r="D2618" s="1" t="str">
        <f>IF(Tablas!D2616="","",Tablas!D2616)</f>
        <v/>
      </c>
      <c r="E2618" s="1" t="str">
        <f>IF(Tablas!E2616="","",Tablas!E2616)</f>
        <v/>
      </c>
      <c r="F2618" s="1" t="str">
        <f>IF(Tablas!F2616="","",Tablas!F2616)</f>
        <v/>
      </c>
      <c r="G2618" s="1" t="str">
        <f>IF(Tablas!I2616="","",Tablas!I2616)</f>
        <v/>
      </c>
      <c r="H2618" s="1" t="s">
        <v>911</v>
      </c>
      <c r="I2618" s="39" t="str">
        <f>IF($B2618="","",-SUMIFS(Tabla7[Cantidad],Tabla7[Código del producto],$B2618,Tabla7[Tipo de movimiento],"SALIDA",Tabla7[Mes],I$5))</f>
        <v/>
      </c>
      <c r="J2618" s="39" t="str">
        <f>IF($B2618="","",-SUMIFS(Tabla7[Cantidad],Tabla7[Código del producto],$B2618,Tabla7[Tipo de movimiento],"SALIDA",Tabla7[Mes],J$5))</f>
        <v/>
      </c>
      <c r="K2618" s="39" t="str">
        <f>IF($B2618="","",-SUMIFS(Tabla7[Cantidad],Tabla7[Código del producto],$B2618,Tabla7[Tipo de movimiento],"SALIDA",Tabla7[Mes],K$5))</f>
        <v/>
      </c>
      <c r="L2618" s="39" t="str">
        <f>IF($B2618="","",-SUMIFS(Tabla7[Cantidad],Tabla7[Código del producto],$B2618,Tabla7[Tipo de movimiento],"SALIDA",Tabla7[Mes],L$5))</f>
        <v/>
      </c>
      <c r="M2618" s="39" t="str">
        <f>IF($B2618="","",-SUMIFS(Tabla7[Cantidad],Tabla7[Código del producto],$B2618,Tabla7[Tipo de movimiento],"SALIDA",Tabla7[Mes],M$5))</f>
        <v/>
      </c>
      <c r="N2618" s="39" t="str">
        <f>IF($B2618="","",-SUMIFS(Tabla7[Cantidad],Tabla7[Código del producto],$B2618,Tabla7[Tipo de movimiento],"SALIDA",Tabla7[Mes],N$5))</f>
        <v/>
      </c>
      <c r="O2618" s="39" t="str">
        <f>IF($B2618="","",-SUMIFS(Tabla7[Cantidad],Tabla7[Código del producto],$B2618,Tabla7[Tipo de movimiento],"SALIDA",Tabla7[Mes],O$5))</f>
        <v/>
      </c>
      <c r="P2618" s="39" t="str">
        <f>IF($B2618="","",-SUMIFS(Tabla7[Cantidad],Tabla7[Código del producto],$B2618,Tabla7[Tipo de movimiento],"SALIDA",Tabla7[Mes],P$5))</f>
        <v/>
      </c>
      <c r="Q2618" s="39" t="str">
        <f t="shared" si="120"/>
        <v/>
      </c>
      <c r="R2618" s="51" t="str">
        <f>IF($B2618="","",IFERROR(VLOOKUP($B2618,'ABC rotación'!$C:$G,5,0),"C"))</f>
        <v/>
      </c>
      <c r="S2618" s="41" t="str">
        <f t="shared" si="121"/>
        <v/>
      </c>
      <c r="T2618" s="40" t="str">
        <f t="shared" si="122"/>
        <v/>
      </c>
      <c r="U2618" s="23" t="str">
        <f>IF($B2618="","",VLOOKUP($T2618,Tablas!$X$14:$Y$17,2,1))</f>
        <v/>
      </c>
    </row>
    <row r="2619" spans="2:21" x14ac:dyDescent="0.2">
      <c r="B2619" s="1" t="str">
        <f>IF(Tablas!B2617="","",Tablas!B2617)</f>
        <v/>
      </c>
      <c r="C2619" s="1" t="str">
        <f>IF(Tablas!C2617="","",Tablas!C2617)</f>
        <v/>
      </c>
      <c r="D2619" s="1" t="str">
        <f>IF(Tablas!D2617="","",Tablas!D2617)</f>
        <v/>
      </c>
      <c r="E2619" s="1" t="str">
        <f>IF(Tablas!E2617="","",Tablas!E2617)</f>
        <v/>
      </c>
      <c r="F2619" s="1" t="str">
        <f>IF(Tablas!F2617="","",Tablas!F2617)</f>
        <v/>
      </c>
      <c r="G2619" s="1" t="str">
        <f>IF(Tablas!I2617="","",Tablas!I2617)</f>
        <v/>
      </c>
      <c r="H2619" s="1" t="s">
        <v>911</v>
      </c>
      <c r="I2619" s="39" t="str">
        <f>IF($B2619="","",-SUMIFS(Tabla7[Cantidad],Tabla7[Código del producto],$B2619,Tabla7[Tipo de movimiento],"SALIDA",Tabla7[Mes],I$5))</f>
        <v/>
      </c>
      <c r="J2619" s="39" t="str">
        <f>IF($B2619="","",-SUMIFS(Tabla7[Cantidad],Tabla7[Código del producto],$B2619,Tabla7[Tipo de movimiento],"SALIDA",Tabla7[Mes],J$5))</f>
        <v/>
      </c>
      <c r="K2619" s="39" t="str">
        <f>IF($B2619="","",-SUMIFS(Tabla7[Cantidad],Tabla7[Código del producto],$B2619,Tabla7[Tipo de movimiento],"SALIDA",Tabla7[Mes],K$5))</f>
        <v/>
      </c>
      <c r="L2619" s="39" t="str">
        <f>IF($B2619="","",-SUMIFS(Tabla7[Cantidad],Tabla7[Código del producto],$B2619,Tabla7[Tipo de movimiento],"SALIDA",Tabla7[Mes],L$5))</f>
        <v/>
      </c>
      <c r="M2619" s="39" t="str">
        <f>IF($B2619="","",-SUMIFS(Tabla7[Cantidad],Tabla7[Código del producto],$B2619,Tabla7[Tipo de movimiento],"SALIDA",Tabla7[Mes],M$5))</f>
        <v/>
      </c>
      <c r="N2619" s="39" t="str">
        <f>IF($B2619="","",-SUMIFS(Tabla7[Cantidad],Tabla7[Código del producto],$B2619,Tabla7[Tipo de movimiento],"SALIDA",Tabla7[Mes],N$5))</f>
        <v/>
      </c>
      <c r="O2619" s="39" t="str">
        <f>IF($B2619="","",-SUMIFS(Tabla7[Cantidad],Tabla7[Código del producto],$B2619,Tabla7[Tipo de movimiento],"SALIDA",Tabla7[Mes],O$5))</f>
        <v/>
      </c>
      <c r="P2619" s="39" t="str">
        <f>IF($B2619="","",-SUMIFS(Tabla7[Cantidad],Tabla7[Código del producto],$B2619,Tabla7[Tipo de movimiento],"SALIDA",Tabla7[Mes],P$5))</f>
        <v/>
      </c>
      <c r="Q2619" s="39" t="str">
        <f t="shared" si="120"/>
        <v/>
      </c>
      <c r="R2619" s="51" t="str">
        <f>IF($B2619="","",IFERROR(VLOOKUP($B2619,'ABC rotación'!$C:$G,5,0),"C"))</f>
        <v/>
      </c>
      <c r="S2619" s="41" t="str">
        <f t="shared" si="121"/>
        <v/>
      </c>
      <c r="T2619" s="40" t="str">
        <f t="shared" si="122"/>
        <v/>
      </c>
      <c r="U2619" s="23" t="str">
        <f>IF($B2619="","",VLOOKUP($T2619,Tablas!$X$14:$Y$17,2,1))</f>
        <v/>
      </c>
    </row>
    <row r="2620" spans="2:21" x14ac:dyDescent="0.2">
      <c r="B2620" s="1" t="str">
        <f>IF(Tablas!B2618="","",Tablas!B2618)</f>
        <v/>
      </c>
      <c r="C2620" s="1" t="str">
        <f>IF(Tablas!C2618="","",Tablas!C2618)</f>
        <v/>
      </c>
      <c r="D2620" s="1" t="str">
        <f>IF(Tablas!D2618="","",Tablas!D2618)</f>
        <v/>
      </c>
      <c r="E2620" s="1" t="str">
        <f>IF(Tablas!E2618="","",Tablas!E2618)</f>
        <v/>
      </c>
      <c r="F2620" s="1" t="str">
        <f>IF(Tablas!F2618="","",Tablas!F2618)</f>
        <v/>
      </c>
      <c r="G2620" s="1" t="str">
        <f>IF(Tablas!I2618="","",Tablas!I2618)</f>
        <v/>
      </c>
      <c r="H2620" s="1" t="s">
        <v>911</v>
      </c>
      <c r="I2620" s="39" t="str">
        <f>IF($B2620="","",-SUMIFS(Tabla7[Cantidad],Tabla7[Código del producto],$B2620,Tabla7[Tipo de movimiento],"SALIDA",Tabla7[Mes],I$5))</f>
        <v/>
      </c>
      <c r="J2620" s="39" t="str">
        <f>IF($B2620="","",-SUMIFS(Tabla7[Cantidad],Tabla7[Código del producto],$B2620,Tabla7[Tipo de movimiento],"SALIDA",Tabla7[Mes],J$5))</f>
        <v/>
      </c>
      <c r="K2620" s="39" t="str">
        <f>IF($B2620="","",-SUMIFS(Tabla7[Cantidad],Tabla7[Código del producto],$B2620,Tabla7[Tipo de movimiento],"SALIDA",Tabla7[Mes],K$5))</f>
        <v/>
      </c>
      <c r="L2620" s="39" t="str">
        <f>IF($B2620="","",-SUMIFS(Tabla7[Cantidad],Tabla7[Código del producto],$B2620,Tabla7[Tipo de movimiento],"SALIDA",Tabla7[Mes],L$5))</f>
        <v/>
      </c>
      <c r="M2620" s="39" t="str">
        <f>IF($B2620="","",-SUMIFS(Tabla7[Cantidad],Tabla7[Código del producto],$B2620,Tabla7[Tipo de movimiento],"SALIDA",Tabla7[Mes],M$5))</f>
        <v/>
      </c>
      <c r="N2620" s="39" t="str">
        <f>IF($B2620="","",-SUMIFS(Tabla7[Cantidad],Tabla7[Código del producto],$B2620,Tabla7[Tipo de movimiento],"SALIDA",Tabla7[Mes],N$5))</f>
        <v/>
      </c>
      <c r="O2620" s="39" t="str">
        <f>IF($B2620="","",-SUMIFS(Tabla7[Cantidad],Tabla7[Código del producto],$B2620,Tabla7[Tipo de movimiento],"SALIDA",Tabla7[Mes],O$5))</f>
        <v/>
      </c>
      <c r="P2620" s="39" t="str">
        <f>IF($B2620="","",-SUMIFS(Tabla7[Cantidad],Tabla7[Código del producto],$B2620,Tabla7[Tipo de movimiento],"SALIDA",Tabla7[Mes],P$5))</f>
        <v/>
      </c>
      <c r="Q2620" s="39" t="str">
        <f t="shared" si="120"/>
        <v/>
      </c>
      <c r="R2620" s="51" t="str">
        <f>IF($B2620="","",IFERROR(VLOOKUP($B2620,'ABC rotación'!$C:$G,5,0),"C"))</f>
        <v/>
      </c>
      <c r="S2620" s="41" t="str">
        <f t="shared" si="121"/>
        <v/>
      </c>
      <c r="T2620" s="40" t="str">
        <f t="shared" si="122"/>
        <v/>
      </c>
      <c r="U2620" s="23" t="str">
        <f>IF($B2620="","",VLOOKUP($T2620,Tablas!$X$14:$Y$17,2,1))</f>
        <v/>
      </c>
    </row>
    <row r="2621" spans="2:21" x14ac:dyDescent="0.2">
      <c r="B2621" s="1" t="str">
        <f>IF(Tablas!B2619="","",Tablas!B2619)</f>
        <v/>
      </c>
      <c r="C2621" s="1" t="str">
        <f>IF(Tablas!C2619="","",Tablas!C2619)</f>
        <v/>
      </c>
      <c r="D2621" s="1" t="str">
        <f>IF(Tablas!D2619="","",Tablas!D2619)</f>
        <v/>
      </c>
      <c r="E2621" s="1" t="str">
        <f>IF(Tablas!E2619="","",Tablas!E2619)</f>
        <v/>
      </c>
      <c r="F2621" s="1" t="str">
        <f>IF(Tablas!F2619="","",Tablas!F2619)</f>
        <v/>
      </c>
      <c r="G2621" s="1" t="str">
        <f>IF(Tablas!I2619="","",Tablas!I2619)</f>
        <v/>
      </c>
      <c r="H2621" s="1" t="s">
        <v>911</v>
      </c>
      <c r="I2621" s="39" t="str">
        <f>IF($B2621="","",-SUMIFS(Tabla7[Cantidad],Tabla7[Código del producto],$B2621,Tabla7[Tipo de movimiento],"SALIDA",Tabla7[Mes],I$5))</f>
        <v/>
      </c>
      <c r="J2621" s="39" t="str">
        <f>IF($B2621="","",-SUMIFS(Tabla7[Cantidad],Tabla7[Código del producto],$B2621,Tabla7[Tipo de movimiento],"SALIDA",Tabla7[Mes],J$5))</f>
        <v/>
      </c>
      <c r="K2621" s="39" t="str">
        <f>IF($B2621="","",-SUMIFS(Tabla7[Cantidad],Tabla7[Código del producto],$B2621,Tabla7[Tipo de movimiento],"SALIDA",Tabla7[Mes],K$5))</f>
        <v/>
      </c>
      <c r="L2621" s="39" t="str">
        <f>IF($B2621="","",-SUMIFS(Tabla7[Cantidad],Tabla7[Código del producto],$B2621,Tabla7[Tipo de movimiento],"SALIDA",Tabla7[Mes],L$5))</f>
        <v/>
      </c>
      <c r="M2621" s="39" t="str">
        <f>IF($B2621="","",-SUMIFS(Tabla7[Cantidad],Tabla7[Código del producto],$B2621,Tabla7[Tipo de movimiento],"SALIDA",Tabla7[Mes],M$5))</f>
        <v/>
      </c>
      <c r="N2621" s="39" t="str">
        <f>IF($B2621="","",-SUMIFS(Tabla7[Cantidad],Tabla7[Código del producto],$B2621,Tabla7[Tipo de movimiento],"SALIDA",Tabla7[Mes],N$5))</f>
        <v/>
      </c>
      <c r="O2621" s="39" t="str">
        <f>IF($B2621="","",-SUMIFS(Tabla7[Cantidad],Tabla7[Código del producto],$B2621,Tabla7[Tipo de movimiento],"SALIDA",Tabla7[Mes],O$5))</f>
        <v/>
      </c>
      <c r="P2621" s="39" t="str">
        <f>IF($B2621="","",-SUMIFS(Tabla7[Cantidad],Tabla7[Código del producto],$B2621,Tabla7[Tipo de movimiento],"SALIDA",Tabla7[Mes],P$5))</f>
        <v/>
      </c>
      <c r="Q2621" s="39" t="str">
        <f t="shared" si="120"/>
        <v/>
      </c>
      <c r="R2621" s="51" t="str">
        <f>IF($B2621="","",IFERROR(VLOOKUP($B2621,'ABC rotación'!$C:$G,5,0),"C"))</f>
        <v/>
      </c>
      <c r="S2621" s="41" t="str">
        <f t="shared" si="121"/>
        <v/>
      </c>
      <c r="T2621" s="40" t="str">
        <f t="shared" si="122"/>
        <v/>
      </c>
      <c r="U2621" s="23" t="str">
        <f>IF($B2621="","",VLOOKUP($T2621,Tablas!$X$14:$Y$17,2,1))</f>
        <v/>
      </c>
    </row>
    <row r="2622" spans="2:21" x14ac:dyDescent="0.2">
      <c r="B2622" s="1" t="str">
        <f>IF(Tablas!B2620="","",Tablas!B2620)</f>
        <v/>
      </c>
      <c r="C2622" s="1" t="str">
        <f>IF(Tablas!C2620="","",Tablas!C2620)</f>
        <v/>
      </c>
      <c r="D2622" s="1" t="str">
        <f>IF(Tablas!D2620="","",Tablas!D2620)</f>
        <v/>
      </c>
      <c r="E2622" s="1" t="str">
        <f>IF(Tablas!E2620="","",Tablas!E2620)</f>
        <v/>
      </c>
      <c r="F2622" s="1" t="str">
        <f>IF(Tablas!F2620="","",Tablas!F2620)</f>
        <v/>
      </c>
      <c r="G2622" s="1" t="str">
        <f>IF(Tablas!I2620="","",Tablas!I2620)</f>
        <v/>
      </c>
      <c r="H2622" s="1" t="s">
        <v>911</v>
      </c>
      <c r="I2622" s="39" t="str">
        <f>IF($B2622="","",-SUMIFS(Tabla7[Cantidad],Tabla7[Código del producto],$B2622,Tabla7[Tipo de movimiento],"SALIDA",Tabla7[Mes],I$5))</f>
        <v/>
      </c>
      <c r="J2622" s="39" t="str">
        <f>IF($B2622="","",-SUMIFS(Tabla7[Cantidad],Tabla7[Código del producto],$B2622,Tabla7[Tipo de movimiento],"SALIDA",Tabla7[Mes],J$5))</f>
        <v/>
      </c>
      <c r="K2622" s="39" t="str">
        <f>IF($B2622="","",-SUMIFS(Tabla7[Cantidad],Tabla7[Código del producto],$B2622,Tabla7[Tipo de movimiento],"SALIDA",Tabla7[Mes],K$5))</f>
        <v/>
      </c>
      <c r="L2622" s="39" t="str">
        <f>IF($B2622="","",-SUMIFS(Tabla7[Cantidad],Tabla7[Código del producto],$B2622,Tabla7[Tipo de movimiento],"SALIDA",Tabla7[Mes],L$5))</f>
        <v/>
      </c>
      <c r="M2622" s="39" t="str">
        <f>IF($B2622="","",-SUMIFS(Tabla7[Cantidad],Tabla7[Código del producto],$B2622,Tabla7[Tipo de movimiento],"SALIDA",Tabla7[Mes],M$5))</f>
        <v/>
      </c>
      <c r="N2622" s="39" t="str">
        <f>IF($B2622="","",-SUMIFS(Tabla7[Cantidad],Tabla7[Código del producto],$B2622,Tabla7[Tipo de movimiento],"SALIDA",Tabla7[Mes],N$5))</f>
        <v/>
      </c>
      <c r="O2622" s="39" t="str">
        <f>IF($B2622="","",-SUMIFS(Tabla7[Cantidad],Tabla7[Código del producto],$B2622,Tabla7[Tipo de movimiento],"SALIDA",Tabla7[Mes],O$5))</f>
        <v/>
      </c>
      <c r="P2622" s="39" t="str">
        <f>IF($B2622="","",-SUMIFS(Tabla7[Cantidad],Tabla7[Código del producto],$B2622,Tabla7[Tipo de movimiento],"SALIDA",Tabla7[Mes],P$5))</f>
        <v/>
      </c>
      <c r="Q2622" s="39" t="str">
        <f t="shared" si="120"/>
        <v/>
      </c>
      <c r="R2622" s="51" t="str">
        <f>IF($B2622="","",IFERROR(VLOOKUP($B2622,'ABC rotación'!$C:$G,5,0),"C"))</f>
        <v/>
      </c>
      <c r="S2622" s="41" t="str">
        <f t="shared" si="121"/>
        <v/>
      </c>
      <c r="T2622" s="40" t="str">
        <f t="shared" si="122"/>
        <v/>
      </c>
      <c r="U2622" s="23" t="str">
        <f>IF($B2622="","",VLOOKUP($T2622,Tablas!$X$14:$Y$17,2,1))</f>
        <v/>
      </c>
    </row>
    <row r="2623" spans="2:21" x14ac:dyDescent="0.2">
      <c r="B2623" s="1" t="str">
        <f>IF(Tablas!B2621="","",Tablas!B2621)</f>
        <v/>
      </c>
      <c r="C2623" s="1" t="str">
        <f>IF(Tablas!C2621="","",Tablas!C2621)</f>
        <v/>
      </c>
      <c r="D2623" s="1" t="str">
        <f>IF(Tablas!D2621="","",Tablas!D2621)</f>
        <v/>
      </c>
      <c r="E2623" s="1" t="str">
        <f>IF(Tablas!E2621="","",Tablas!E2621)</f>
        <v/>
      </c>
      <c r="F2623" s="1" t="str">
        <f>IF(Tablas!F2621="","",Tablas!F2621)</f>
        <v/>
      </c>
      <c r="G2623" s="1" t="str">
        <f>IF(Tablas!I2621="","",Tablas!I2621)</f>
        <v/>
      </c>
      <c r="H2623" s="1" t="s">
        <v>911</v>
      </c>
      <c r="I2623" s="39" t="str">
        <f>IF($B2623="","",-SUMIFS(Tabla7[Cantidad],Tabla7[Código del producto],$B2623,Tabla7[Tipo de movimiento],"SALIDA",Tabla7[Mes],I$5))</f>
        <v/>
      </c>
      <c r="J2623" s="39" t="str">
        <f>IF($B2623="","",-SUMIFS(Tabla7[Cantidad],Tabla7[Código del producto],$B2623,Tabla7[Tipo de movimiento],"SALIDA",Tabla7[Mes],J$5))</f>
        <v/>
      </c>
      <c r="K2623" s="39" t="str">
        <f>IF($B2623="","",-SUMIFS(Tabla7[Cantidad],Tabla7[Código del producto],$B2623,Tabla7[Tipo de movimiento],"SALIDA",Tabla7[Mes],K$5))</f>
        <v/>
      </c>
      <c r="L2623" s="39" t="str">
        <f>IF($B2623="","",-SUMIFS(Tabla7[Cantidad],Tabla7[Código del producto],$B2623,Tabla7[Tipo de movimiento],"SALIDA",Tabla7[Mes],L$5))</f>
        <v/>
      </c>
      <c r="M2623" s="39" t="str">
        <f>IF($B2623="","",-SUMIFS(Tabla7[Cantidad],Tabla7[Código del producto],$B2623,Tabla7[Tipo de movimiento],"SALIDA",Tabla7[Mes],M$5))</f>
        <v/>
      </c>
      <c r="N2623" s="39" t="str">
        <f>IF($B2623="","",-SUMIFS(Tabla7[Cantidad],Tabla7[Código del producto],$B2623,Tabla7[Tipo de movimiento],"SALIDA",Tabla7[Mes],N$5))</f>
        <v/>
      </c>
      <c r="O2623" s="39" t="str">
        <f>IF($B2623="","",-SUMIFS(Tabla7[Cantidad],Tabla7[Código del producto],$B2623,Tabla7[Tipo de movimiento],"SALIDA",Tabla7[Mes],O$5))</f>
        <v/>
      </c>
      <c r="P2623" s="39" t="str">
        <f>IF($B2623="","",-SUMIFS(Tabla7[Cantidad],Tabla7[Código del producto],$B2623,Tabla7[Tipo de movimiento],"SALIDA",Tabla7[Mes],P$5))</f>
        <v/>
      </c>
      <c r="Q2623" s="39" t="str">
        <f t="shared" si="120"/>
        <v/>
      </c>
      <c r="R2623" s="51" t="str">
        <f>IF($B2623="","",IFERROR(VLOOKUP($B2623,'ABC rotación'!$C:$G,5,0),"C"))</f>
        <v/>
      </c>
      <c r="S2623" s="41" t="str">
        <f t="shared" si="121"/>
        <v/>
      </c>
      <c r="T2623" s="40" t="str">
        <f t="shared" si="122"/>
        <v/>
      </c>
      <c r="U2623" s="23" t="str">
        <f>IF($B2623="","",VLOOKUP($T2623,Tablas!$X$14:$Y$17,2,1))</f>
        <v/>
      </c>
    </row>
    <row r="2624" spans="2:21" x14ac:dyDescent="0.2">
      <c r="B2624" s="1" t="str">
        <f>IF(Tablas!B2622="","",Tablas!B2622)</f>
        <v/>
      </c>
      <c r="C2624" s="1" t="str">
        <f>IF(Tablas!C2622="","",Tablas!C2622)</f>
        <v/>
      </c>
      <c r="D2624" s="1" t="str">
        <f>IF(Tablas!D2622="","",Tablas!D2622)</f>
        <v/>
      </c>
      <c r="E2624" s="1" t="str">
        <f>IF(Tablas!E2622="","",Tablas!E2622)</f>
        <v/>
      </c>
      <c r="F2624" s="1" t="str">
        <f>IF(Tablas!F2622="","",Tablas!F2622)</f>
        <v/>
      </c>
      <c r="G2624" s="1" t="str">
        <f>IF(Tablas!I2622="","",Tablas!I2622)</f>
        <v/>
      </c>
      <c r="H2624" s="1" t="s">
        <v>911</v>
      </c>
      <c r="I2624" s="39" t="str">
        <f>IF($B2624="","",-SUMIFS(Tabla7[Cantidad],Tabla7[Código del producto],$B2624,Tabla7[Tipo de movimiento],"SALIDA",Tabla7[Mes],I$5))</f>
        <v/>
      </c>
      <c r="J2624" s="39" t="str">
        <f>IF($B2624="","",-SUMIFS(Tabla7[Cantidad],Tabla7[Código del producto],$B2624,Tabla7[Tipo de movimiento],"SALIDA",Tabla7[Mes],J$5))</f>
        <v/>
      </c>
      <c r="K2624" s="39" t="str">
        <f>IF($B2624="","",-SUMIFS(Tabla7[Cantidad],Tabla7[Código del producto],$B2624,Tabla7[Tipo de movimiento],"SALIDA",Tabla7[Mes],K$5))</f>
        <v/>
      </c>
      <c r="L2624" s="39" t="str">
        <f>IF($B2624="","",-SUMIFS(Tabla7[Cantidad],Tabla7[Código del producto],$B2624,Tabla7[Tipo de movimiento],"SALIDA",Tabla7[Mes],L$5))</f>
        <v/>
      </c>
      <c r="M2624" s="39" t="str">
        <f>IF($B2624="","",-SUMIFS(Tabla7[Cantidad],Tabla7[Código del producto],$B2624,Tabla7[Tipo de movimiento],"SALIDA",Tabla7[Mes],M$5))</f>
        <v/>
      </c>
      <c r="N2624" s="39" t="str">
        <f>IF($B2624="","",-SUMIFS(Tabla7[Cantidad],Tabla7[Código del producto],$B2624,Tabla7[Tipo de movimiento],"SALIDA",Tabla7[Mes],N$5))</f>
        <v/>
      </c>
      <c r="O2624" s="39" t="str">
        <f>IF($B2624="","",-SUMIFS(Tabla7[Cantidad],Tabla7[Código del producto],$B2624,Tabla7[Tipo de movimiento],"SALIDA",Tabla7[Mes],O$5))</f>
        <v/>
      </c>
      <c r="P2624" s="39" t="str">
        <f>IF($B2624="","",-SUMIFS(Tabla7[Cantidad],Tabla7[Código del producto],$B2624,Tabla7[Tipo de movimiento],"SALIDA",Tabla7[Mes],P$5))</f>
        <v/>
      </c>
      <c r="Q2624" s="39" t="str">
        <f t="shared" si="120"/>
        <v/>
      </c>
      <c r="R2624" s="51" t="str">
        <f>IF($B2624="","",IFERROR(VLOOKUP($B2624,'ABC rotación'!$C:$G,5,0),"C"))</f>
        <v/>
      </c>
      <c r="S2624" s="41" t="str">
        <f t="shared" si="121"/>
        <v/>
      </c>
      <c r="T2624" s="40" t="str">
        <f t="shared" si="122"/>
        <v/>
      </c>
      <c r="U2624" s="23" t="str">
        <f>IF($B2624="","",VLOOKUP($T2624,Tablas!$X$14:$Y$17,2,1))</f>
        <v/>
      </c>
    </row>
    <row r="2625" spans="2:21" x14ac:dyDescent="0.2">
      <c r="B2625" s="1" t="str">
        <f>IF(Tablas!B2623="","",Tablas!B2623)</f>
        <v/>
      </c>
      <c r="C2625" s="1" t="str">
        <f>IF(Tablas!C2623="","",Tablas!C2623)</f>
        <v/>
      </c>
      <c r="D2625" s="1" t="str">
        <f>IF(Tablas!D2623="","",Tablas!D2623)</f>
        <v/>
      </c>
      <c r="E2625" s="1" t="str">
        <f>IF(Tablas!E2623="","",Tablas!E2623)</f>
        <v/>
      </c>
      <c r="F2625" s="1" t="str">
        <f>IF(Tablas!F2623="","",Tablas!F2623)</f>
        <v/>
      </c>
      <c r="G2625" s="1" t="str">
        <f>IF(Tablas!I2623="","",Tablas!I2623)</f>
        <v/>
      </c>
      <c r="H2625" s="1" t="s">
        <v>911</v>
      </c>
      <c r="I2625" s="39" t="str">
        <f>IF($B2625="","",-SUMIFS(Tabla7[Cantidad],Tabla7[Código del producto],$B2625,Tabla7[Tipo de movimiento],"SALIDA",Tabla7[Mes],I$5))</f>
        <v/>
      </c>
      <c r="J2625" s="39" t="str">
        <f>IF($B2625="","",-SUMIFS(Tabla7[Cantidad],Tabla7[Código del producto],$B2625,Tabla7[Tipo de movimiento],"SALIDA",Tabla7[Mes],J$5))</f>
        <v/>
      </c>
      <c r="K2625" s="39" t="str">
        <f>IF($B2625="","",-SUMIFS(Tabla7[Cantidad],Tabla7[Código del producto],$B2625,Tabla7[Tipo de movimiento],"SALIDA",Tabla7[Mes],K$5))</f>
        <v/>
      </c>
      <c r="L2625" s="39" t="str">
        <f>IF($B2625="","",-SUMIFS(Tabla7[Cantidad],Tabla7[Código del producto],$B2625,Tabla7[Tipo de movimiento],"SALIDA",Tabla7[Mes],L$5))</f>
        <v/>
      </c>
      <c r="M2625" s="39" t="str">
        <f>IF($B2625="","",-SUMIFS(Tabla7[Cantidad],Tabla7[Código del producto],$B2625,Tabla7[Tipo de movimiento],"SALIDA",Tabla7[Mes],M$5))</f>
        <v/>
      </c>
      <c r="N2625" s="39" t="str">
        <f>IF($B2625="","",-SUMIFS(Tabla7[Cantidad],Tabla7[Código del producto],$B2625,Tabla7[Tipo de movimiento],"SALIDA",Tabla7[Mes],N$5))</f>
        <v/>
      </c>
      <c r="O2625" s="39" t="str">
        <f>IF($B2625="","",-SUMIFS(Tabla7[Cantidad],Tabla7[Código del producto],$B2625,Tabla7[Tipo de movimiento],"SALIDA",Tabla7[Mes],O$5))</f>
        <v/>
      </c>
      <c r="P2625" s="39" t="str">
        <f>IF($B2625="","",-SUMIFS(Tabla7[Cantidad],Tabla7[Código del producto],$B2625,Tabla7[Tipo de movimiento],"SALIDA",Tabla7[Mes],P$5))</f>
        <v/>
      </c>
      <c r="Q2625" s="39" t="str">
        <f t="shared" si="120"/>
        <v/>
      </c>
      <c r="R2625" s="51" t="str">
        <f>IF($B2625="","",IFERROR(VLOOKUP($B2625,'ABC rotación'!$C:$G,5,0),"C"))</f>
        <v/>
      </c>
      <c r="S2625" s="41" t="str">
        <f t="shared" si="121"/>
        <v/>
      </c>
      <c r="T2625" s="40" t="str">
        <f t="shared" si="122"/>
        <v/>
      </c>
      <c r="U2625" s="23" t="str">
        <f>IF($B2625="","",VLOOKUP($T2625,Tablas!$X$14:$Y$17,2,1))</f>
        <v/>
      </c>
    </row>
    <row r="2626" spans="2:21" x14ac:dyDescent="0.2">
      <c r="B2626" s="1" t="str">
        <f>IF(Tablas!B2624="","",Tablas!B2624)</f>
        <v/>
      </c>
      <c r="C2626" s="1" t="str">
        <f>IF(Tablas!C2624="","",Tablas!C2624)</f>
        <v/>
      </c>
      <c r="D2626" s="1" t="str">
        <f>IF(Tablas!D2624="","",Tablas!D2624)</f>
        <v/>
      </c>
      <c r="E2626" s="1" t="str">
        <f>IF(Tablas!E2624="","",Tablas!E2624)</f>
        <v/>
      </c>
      <c r="F2626" s="1" t="str">
        <f>IF(Tablas!F2624="","",Tablas!F2624)</f>
        <v/>
      </c>
      <c r="G2626" s="1" t="str">
        <f>IF(Tablas!I2624="","",Tablas!I2624)</f>
        <v/>
      </c>
      <c r="H2626" s="1" t="s">
        <v>911</v>
      </c>
      <c r="I2626" s="39" t="str">
        <f>IF($B2626="","",-SUMIFS(Tabla7[Cantidad],Tabla7[Código del producto],$B2626,Tabla7[Tipo de movimiento],"SALIDA",Tabla7[Mes],I$5))</f>
        <v/>
      </c>
      <c r="J2626" s="39" t="str">
        <f>IF($B2626="","",-SUMIFS(Tabla7[Cantidad],Tabla7[Código del producto],$B2626,Tabla7[Tipo de movimiento],"SALIDA",Tabla7[Mes],J$5))</f>
        <v/>
      </c>
      <c r="K2626" s="39" t="str">
        <f>IF($B2626="","",-SUMIFS(Tabla7[Cantidad],Tabla7[Código del producto],$B2626,Tabla7[Tipo de movimiento],"SALIDA",Tabla7[Mes],K$5))</f>
        <v/>
      </c>
      <c r="L2626" s="39" t="str">
        <f>IF($B2626="","",-SUMIFS(Tabla7[Cantidad],Tabla7[Código del producto],$B2626,Tabla7[Tipo de movimiento],"SALIDA",Tabla7[Mes],L$5))</f>
        <v/>
      </c>
      <c r="M2626" s="39" t="str">
        <f>IF($B2626="","",-SUMIFS(Tabla7[Cantidad],Tabla7[Código del producto],$B2626,Tabla7[Tipo de movimiento],"SALIDA",Tabla7[Mes],M$5))</f>
        <v/>
      </c>
      <c r="N2626" s="39" t="str">
        <f>IF($B2626="","",-SUMIFS(Tabla7[Cantidad],Tabla7[Código del producto],$B2626,Tabla7[Tipo de movimiento],"SALIDA",Tabla7[Mes],N$5))</f>
        <v/>
      </c>
      <c r="O2626" s="39" t="str">
        <f>IF($B2626="","",-SUMIFS(Tabla7[Cantidad],Tabla7[Código del producto],$B2626,Tabla7[Tipo de movimiento],"SALIDA",Tabla7[Mes],O$5))</f>
        <v/>
      </c>
      <c r="P2626" s="39" t="str">
        <f>IF($B2626="","",-SUMIFS(Tabla7[Cantidad],Tabla7[Código del producto],$B2626,Tabla7[Tipo de movimiento],"SALIDA",Tabla7[Mes],P$5))</f>
        <v/>
      </c>
      <c r="Q2626" s="39" t="str">
        <f t="shared" si="120"/>
        <v/>
      </c>
      <c r="R2626" s="51" t="str">
        <f>IF($B2626="","",IFERROR(VLOOKUP($B2626,'ABC rotación'!$C:$G,5,0),"C"))</f>
        <v/>
      </c>
      <c r="S2626" s="41" t="str">
        <f t="shared" si="121"/>
        <v/>
      </c>
      <c r="T2626" s="40" t="str">
        <f t="shared" si="122"/>
        <v/>
      </c>
      <c r="U2626" s="23" t="str">
        <f>IF($B2626="","",VLOOKUP($T2626,Tablas!$X$14:$Y$17,2,1))</f>
        <v/>
      </c>
    </row>
    <row r="2627" spans="2:21" x14ac:dyDescent="0.2">
      <c r="B2627" s="1" t="str">
        <f>IF(Tablas!B2625="","",Tablas!B2625)</f>
        <v/>
      </c>
      <c r="C2627" s="1" t="str">
        <f>IF(Tablas!C2625="","",Tablas!C2625)</f>
        <v/>
      </c>
      <c r="D2627" s="1" t="str">
        <f>IF(Tablas!D2625="","",Tablas!D2625)</f>
        <v/>
      </c>
      <c r="E2627" s="1" t="str">
        <f>IF(Tablas!E2625="","",Tablas!E2625)</f>
        <v/>
      </c>
      <c r="F2627" s="1" t="str">
        <f>IF(Tablas!F2625="","",Tablas!F2625)</f>
        <v/>
      </c>
      <c r="G2627" s="1" t="str">
        <f>IF(Tablas!I2625="","",Tablas!I2625)</f>
        <v/>
      </c>
      <c r="H2627" s="1" t="s">
        <v>911</v>
      </c>
      <c r="I2627" s="39" t="str">
        <f>IF($B2627="","",-SUMIFS(Tabla7[Cantidad],Tabla7[Código del producto],$B2627,Tabla7[Tipo de movimiento],"SALIDA",Tabla7[Mes],I$5))</f>
        <v/>
      </c>
      <c r="J2627" s="39" t="str">
        <f>IF($B2627="","",-SUMIFS(Tabla7[Cantidad],Tabla7[Código del producto],$B2627,Tabla7[Tipo de movimiento],"SALIDA",Tabla7[Mes],J$5))</f>
        <v/>
      </c>
      <c r="K2627" s="39" t="str">
        <f>IF($B2627="","",-SUMIFS(Tabla7[Cantidad],Tabla7[Código del producto],$B2627,Tabla7[Tipo de movimiento],"SALIDA",Tabla7[Mes],K$5))</f>
        <v/>
      </c>
      <c r="L2627" s="39" t="str">
        <f>IF($B2627="","",-SUMIFS(Tabla7[Cantidad],Tabla7[Código del producto],$B2627,Tabla7[Tipo de movimiento],"SALIDA",Tabla7[Mes],L$5))</f>
        <v/>
      </c>
      <c r="M2627" s="39" t="str">
        <f>IF($B2627="","",-SUMIFS(Tabla7[Cantidad],Tabla7[Código del producto],$B2627,Tabla7[Tipo de movimiento],"SALIDA",Tabla7[Mes],M$5))</f>
        <v/>
      </c>
      <c r="N2627" s="39" t="str">
        <f>IF($B2627="","",-SUMIFS(Tabla7[Cantidad],Tabla7[Código del producto],$B2627,Tabla7[Tipo de movimiento],"SALIDA",Tabla7[Mes],N$5))</f>
        <v/>
      </c>
      <c r="O2627" s="39" t="str">
        <f>IF($B2627="","",-SUMIFS(Tabla7[Cantidad],Tabla7[Código del producto],$B2627,Tabla7[Tipo de movimiento],"SALIDA",Tabla7[Mes],O$5))</f>
        <v/>
      </c>
      <c r="P2627" s="39" t="str">
        <f>IF($B2627="","",-SUMIFS(Tabla7[Cantidad],Tabla7[Código del producto],$B2627,Tabla7[Tipo de movimiento],"SALIDA",Tabla7[Mes],P$5))</f>
        <v/>
      </c>
      <c r="Q2627" s="39" t="str">
        <f t="shared" si="120"/>
        <v/>
      </c>
      <c r="R2627" s="51" t="str">
        <f>IF($B2627="","",IFERROR(VLOOKUP($B2627,'ABC rotación'!$C:$G,5,0),"C"))</f>
        <v/>
      </c>
      <c r="S2627" s="41" t="str">
        <f t="shared" si="121"/>
        <v/>
      </c>
      <c r="T2627" s="40" t="str">
        <f t="shared" si="122"/>
        <v/>
      </c>
      <c r="U2627" s="23" t="str">
        <f>IF($B2627="","",VLOOKUP($T2627,Tablas!$X$14:$Y$17,2,1))</f>
        <v/>
      </c>
    </row>
    <row r="2628" spans="2:21" x14ac:dyDescent="0.2">
      <c r="B2628" s="1" t="str">
        <f>IF(Tablas!B2626="","",Tablas!B2626)</f>
        <v/>
      </c>
      <c r="C2628" s="1" t="str">
        <f>IF(Tablas!C2626="","",Tablas!C2626)</f>
        <v/>
      </c>
      <c r="D2628" s="1" t="str">
        <f>IF(Tablas!D2626="","",Tablas!D2626)</f>
        <v/>
      </c>
      <c r="E2628" s="1" t="str">
        <f>IF(Tablas!E2626="","",Tablas!E2626)</f>
        <v/>
      </c>
      <c r="F2628" s="1" t="str">
        <f>IF(Tablas!F2626="","",Tablas!F2626)</f>
        <v/>
      </c>
      <c r="G2628" s="1" t="str">
        <f>IF(Tablas!I2626="","",Tablas!I2626)</f>
        <v/>
      </c>
      <c r="H2628" s="1" t="s">
        <v>911</v>
      </c>
      <c r="I2628" s="39" t="str">
        <f>IF($B2628="","",-SUMIFS(Tabla7[Cantidad],Tabla7[Código del producto],$B2628,Tabla7[Tipo de movimiento],"SALIDA",Tabla7[Mes],I$5))</f>
        <v/>
      </c>
      <c r="J2628" s="39" t="str">
        <f>IF($B2628="","",-SUMIFS(Tabla7[Cantidad],Tabla7[Código del producto],$B2628,Tabla7[Tipo de movimiento],"SALIDA",Tabla7[Mes],J$5))</f>
        <v/>
      </c>
      <c r="K2628" s="39" t="str">
        <f>IF($B2628="","",-SUMIFS(Tabla7[Cantidad],Tabla7[Código del producto],$B2628,Tabla7[Tipo de movimiento],"SALIDA",Tabla7[Mes],K$5))</f>
        <v/>
      </c>
      <c r="L2628" s="39" t="str">
        <f>IF($B2628="","",-SUMIFS(Tabla7[Cantidad],Tabla7[Código del producto],$B2628,Tabla7[Tipo de movimiento],"SALIDA",Tabla7[Mes],L$5))</f>
        <v/>
      </c>
      <c r="M2628" s="39" t="str">
        <f>IF($B2628="","",-SUMIFS(Tabla7[Cantidad],Tabla7[Código del producto],$B2628,Tabla7[Tipo de movimiento],"SALIDA",Tabla7[Mes],M$5))</f>
        <v/>
      </c>
      <c r="N2628" s="39" t="str">
        <f>IF($B2628="","",-SUMIFS(Tabla7[Cantidad],Tabla7[Código del producto],$B2628,Tabla7[Tipo de movimiento],"SALIDA",Tabla7[Mes],N$5))</f>
        <v/>
      </c>
      <c r="O2628" s="39" t="str">
        <f>IF($B2628="","",-SUMIFS(Tabla7[Cantidad],Tabla7[Código del producto],$B2628,Tabla7[Tipo de movimiento],"SALIDA",Tabla7[Mes],O$5))</f>
        <v/>
      </c>
      <c r="P2628" s="39" t="str">
        <f>IF($B2628="","",-SUMIFS(Tabla7[Cantidad],Tabla7[Código del producto],$B2628,Tabla7[Tipo de movimiento],"SALIDA",Tabla7[Mes],P$5))</f>
        <v/>
      </c>
      <c r="Q2628" s="39" t="str">
        <f t="shared" si="120"/>
        <v/>
      </c>
      <c r="R2628" s="51" t="str">
        <f>IF($B2628="","",IFERROR(VLOOKUP($B2628,'ABC rotación'!$C:$G,5,0),"C"))</f>
        <v/>
      </c>
      <c r="S2628" s="41" t="str">
        <f t="shared" si="121"/>
        <v/>
      </c>
      <c r="T2628" s="40" t="str">
        <f t="shared" si="122"/>
        <v/>
      </c>
      <c r="U2628" s="23" t="str">
        <f>IF($B2628="","",VLOOKUP($T2628,Tablas!$X$14:$Y$17,2,1))</f>
        <v/>
      </c>
    </row>
    <row r="2629" spans="2:21" x14ac:dyDescent="0.2">
      <c r="B2629" s="1" t="str">
        <f>IF(Tablas!B2627="","",Tablas!B2627)</f>
        <v/>
      </c>
      <c r="C2629" s="1" t="str">
        <f>IF(Tablas!C2627="","",Tablas!C2627)</f>
        <v/>
      </c>
      <c r="D2629" s="1" t="str">
        <f>IF(Tablas!D2627="","",Tablas!D2627)</f>
        <v/>
      </c>
      <c r="E2629" s="1" t="str">
        <f>IF(Tablas!E2627="","",Tablas!E2627)</f>
        <v/>
      </c>
      <c r="F2629" s="1" t="str">
        <f>IF(Tablas!F2627="","",Tablas!F2627)</f>
        <v/>
      </c>
      <c r="G2629" s="1" t="str">
        <f>IF(Tablas!I2627="","",Tablas!I2627)</f>
        <v/>
      </c>
      <c r="H2629" s="1" t="s">
        <v>911</v>
      </c>
      <c r="I2629" s="39" t="str">
        <f>IF($B2629="","",-SUMIFS(Tabla7[Cantidad],Tabla7[Código del producto],$B2629,Tabla7[Tipo de movimiento],"SALIDA",Tabla7[Mes],I$5))</f>
        <v/>
      </c>
      <c r="J2629" s="39" t="str">
        <f>IF($B2629="","",-SUMIFS(Tabla7[Cantidad],Tabla7[Código del producto],$B2629,Tabla7[Tipo de movimiento],"SALIDA",Tabla7[Mes],J$5))</f>
        <v/>
      </c>
      <c r="K2629" s="39" t="str">
        <f>IF($B2629="","",-SUMIFS(Tabla7[Cantidad],Tabla7[Código del producto],$B2629,Tabla7[Tipo de movimiento],"SALIDA",Tabla7[Mes],K$5))</f>
        <v/>
      </c>
      <c r="L2629" s="39" t="str">
        <f>IF($B2629="","",-SUMIFS(Tabla7[Cantidad],Tabla7[Código del producto],$B2629,Tabla7[Tipo de movimiento],"SALIDA",Tabla7[Mes],L$5))</f>
        <v/>
      </c>
      <c r="M2629" s="39" t="str">
        <f>IF($B2629="","",-SUMIFS(Tabla7[Cantidad],Tabla7[Código del producto],$B2629,Tabla7[Tipo de movimiento],"SALIDA",Tabla7[Mes],M$5))</f>
        <v/>
      </c>
      <c r="N2629" s="39" t="str">
        <f>IF($B2629="","",-SUMIFS(Tabla7[Cantidad],Tabla7[Código del producto],$B2629,Tabla7[Tipo de movimiento],"SALIDA",Tabla7[Mes],N$5))</f>
        <v/>
      </c>
      <c r="O2629" s="39" t="str">
        <f>IF($B2629="","",-SUMIFS(Tabla7[Cantidad],Tabla7[Código del producto],$B2629,Tabla7[Tipo de movimiento],"SALIDA",Tabla7[Mes],O$5))</f>
        <v/>
      </c>
      <c r="P2629" s="39" t="str">
        <f>IF($B2629="","",-SUMIFS(Tabla7[Cantidad],Tabla7[Código del producto],$B2629,Tabla7[Tipo de movimiento],"SALIDA",Tabla7[Mes],P$5))</f>
        <v/>
      </c>
      <c r="Q2629" s="39" t="str">
        <f t="shared" si="120"/>
        <v/>
      </c>
      <c r="R2629" s="51" t="str">
        <f>IF($B2629="","",IFERROR(VLOOKUP($B2629,'ABC rotación'!$C:$G,5,0),"C"))</f>
        <v/>
      </c>
      <c r="S2629" s="41" t="str">
        <f t="shared" si="121"/>
        <v/>
      </c>
      <c r="T2629" s="40" t="str">
        <f t="shared" si="122"/>
        <v/>
      </c>
      <c r="U2629" s="23" t="str">
        <f>IF($B2629="","",VLOOKUP($T2629,Tablas!$X$14:$Y$17,2,1))</f>
        <v/>
      </c>
    </row>
    <row r="2630" spans="2:21" x14ac:dyDescent="0.2">
      <c r="B2630" s="1" t="str">
        <f>IF(Tablas!B2628="","",Tablas!B2628)</f>
        <v/>
      </c>
      <c r="C2630" s="1" t="str">
        <f>IF(Tablas!C2628="","",Tablas!C2628)</f>
        <v/>
      </c>
      <c r="D2630" s="1" t="str">
        <f>IF(Tablas!D2628="","",Tablas!D2628)</f>
        <v/>
      </c>
      <c r="E2630" s="1" t="str">
        <f>IF(Tablas!E2628="","",Tablas!E2628)</f>
        <v/>
      </c>
      <c r="F2630" s="1" t="str">
        <f>IF(Tablas!F2628="","",Tablas!F2628)</f>
        <v/>
      </c>
      <c r="G2630" s="1" t="str">
        <f>IF(Tablas!I2628="","",Tablas!I2628)</f>
        <v/>
      </c>
      <c r="H2630" s="1" t="s">
        <v>911</v>
      </c>
      <c r="I2630" s="39" t="str">
        <f>IF($B2630="","",-SUMIFS(Tabla7[Cantidad],Tabla7[Código del producto],$B2630,Tabla7[Tipo de movimiento],"SALIDA",Tabla7[Mes],I$5))</f>
        <v/>
      </c>
      <c r="J2630" s="39" t="str">
        <f>IF($B2630="","",-SUMIFS(Tabla7[Cantidad],Tabla7[Código del producto],$B2630,Tabla7[Tipo de movimiento],"SALIDA",Tabla7[Mes],J$5))</f>
        <v/>
      </c>
      <c r="K2630" s="39" t="str">
        <f>IF($B2630="","",-SUMIFS(Tabla7[Cantidad],Tabla7[Código del producto],$B2630,Tabla7[Tipo de movimiento],"SALIDA",Tabla7[Mes],K$5))</f>
        <v/>
      </c>
      <c r="L2630" s="39" t="str">
        <f>IF($B2630="","",-SUMIFS(Tabla7[Cantidad],Tabla7[Código del producto],$B2630,Tabla7[Tipo de movimiento],"SALIDA",Tabla7[Mes],L$5))</f>
        <v/>
      </c>
      <c r="M2630" s="39" t="str">
        <f>IF($B2630="","",-SUMIFS(Tabla7[Cantidad],Tabla7[Código del producto],$B2630,Tabla7[Tipo de movimiento],"SALIDA",Tabla7[Mes],M$5))</f>
        <v/>
      </c>
      <c r="N2630" s="39" t="str">
        <f>IF($B2630="","",-SUMIFS(Tabla7[Cantidad],Tabla7[Código del producto],$B2630,Tabla7[Tipo de movimiento],"SALIDA",Tabla7[Mes],N$5))</f>
        <v/>
      </c>
      <c r="O2630" s="39" t="str">
        <f>IF($B2630="","",-SUMIFS(Tabla7[Cantidad],Tabla7[Código del producto],$B2630,Tabla7[Tipo de movimiento],"SALIDA",Tabla7[Mes],O$5))</f>
        <v/>
      </c>
      <c r="P2630" s="39" t="str">
        <f>IF($B2630="","",-SUMIFS(Tabla7[Cantidad],Tabla7[Código del producto],$B2630,Tabla7[Tipo de movimiento],"SALIDA",Tabla7[Mes],P$5))</f>
        <v/>
      </c>
      <c r="Q2630" s="39" t="str">
        <f t="shared" si="120"/>
        <v/>
      </c>
      <c r="R2630" s="51" t="str">
        <f>IF($B2630="","",IFERROR(VLOOKUP($B2630,'ABC rotación'!$C:$G,5,0),"C"))</f>
        <v/>
      </c>
      <c r="S2630" s="41" t="str">
        <f t="shared" si="121"/>
        <v/>
      </c>
      <c r="T2630" s="40" t="str">
        <f t="shared" si="122"/>
        <v/>
      </c>
      <c r="U2630" s="23" t="str">
        <f>IF($B2630="","",VLOOKUP($T2630,Tablas!$X$14:$Y$17,2,1))</f>
        <v/>
      </c>
    </row>
    <row r="2631" spans="2:21" x14ac:dyDescent="0.2">
      <c r="B2631" s="1" t="str">
        <f>IF(Tablas!B2629="","",Tablas!B2629)</f>
        <v/>
      </c>
      <c r="C2631" s="1" t="str">
        <f>IF(Tablas!C2629="","",Tablas!C2629)</f>
        <v/>
      </c>
      <c r="D2631" s="1" t="str">
        <f>IF(Tablas!D2629="","",Tablas!D2629)</f>
        <v/>
      </c>
      <c r="E2631" s="1" t="str">
        <f>IF(Tablas!E2629="","",Tablas!E2629)</f>
        <v/>
      </c>
      <c r="F2631" s="1" t="str">
        <f>IF(Tablas!F2629="","",Tablas!F2629)</f>
        <v/>
      </c>
      <c r="G2631" s="1" t="str">
        <f>IF(Tablas!I2629="","",Tablas!I2629)</f>
        <v/>
      </c>
      <c r="H2631" s="1" t="s">
        <v>911</v>
      </c>
      <c r="I2631" s="39" t="str">
        <f>IF($B2631="","",-SUMIFS(Tabla7[Cantidad],Tabla7[Código del producto],$B2631,Tabla7[Tipo de movimiento],"SALIDA",Tabla7[Mes],I$5))</f>
        <v/>
      </c>
      <c r="J2631" s="39" t="str">
        <f>IF($B2631="","",-SUMIFS(Tabla7[Cantidad],Tabla7[Código del producto],$B2631,Tabla7[Tipo de movimiento],"SALIDA",Tabla7[Mes],J$5))</f>
        <v/>
      </c>
      <c r="K2631" s="39" t="str">
        <f>IF($B2631="","",-SUMIFS(Tabla7[Cantidad],Tabla7[Código del producto],$B2631,Tabla7[Tipo de movimiento],"SALIDA",Tabla7[Mes],K$5))</f>
        <v/>
      </c>
      <c r="L2631" s="39" t="str">
        <f>IF($B2631="","",-SUMIFS(Tabla7[Cantidad],Tabla7[Código del producto],$B2631,Tabla7[Tipo de movimiento],"SALIDA",Tabla7[Mes],L$5))</f>
        <v/>
      </c>
      <c r="M2631" s="39" t="str">
        <f>IF($B2631="","",-SUMIFS(Tabla7[Cantidad],Tabla7[Código del producto],$B2631,Tabla7[Tipo de movimiento],"SALIDA",Tabla7[Mes],M$5))</f>
        <v/>
      </c>
      <c r="N2631" s="39" t="str">
        <f>IF($B2631="","",-SUMIFS(Tabla7[Cantidad],Tabla7[Código del producto],$B2631,Tabla7[Tipo de movimiento],"SALIDA",Tabla7[Mes],N$5))</f>
        <v/>
      </c>
      <c r="O2631" s="39" t="str">
        <f>IF($B2631="","",-SUMIFS(Tabla7[Cantidad],Tabla7[Código del producto],$B2631,Tabla7[Tipo de movimiento],"SALIDA",Tabla7[Mes],O$5))</f>
        <v/>
      </c>
      <c r="P2631" s="39" t="str">
        <f>IF($B2631="","",-SUMIFS(Tabla7[Cantidad],Tabla7[Código del producto],$B2631,Tabla7[Tipo de movimiento],"SALIDA",Tabla7[Mes],P$5))</f>
        <v/>
      </c>
      <c r="Q2631" s="39" t="str">
        <f t="shared" ref="Q2631:Q2694" si="123">IF($B2631="","",IFERROR(AVERAGE(N2631:P2631),0))</f>
        <v/>
      </c>
      <c r="R2631" s="51" t="str">
        <f>IF($B2631="","",IFERROR(VLOOKUP($B2631,'ABC rotación'!$C:$G,5,0),"C"))</f>
        <v/>
      </c>
      <c r="S2631" s="41" t="str">
        <f t="shared" ref="S2631:S2694" si="124">IF($B2631="","",IFERROR(H2631/Q2631*30,0))</f>
        <v/>
      </c>
      <c r="T2631" s="40" t="str">
        <f t="shared" ref="T2631:T2694" si="125">IF($B2631="","",S2631/F2631)</f>
        <v/>
      </c>
      <c r="U2631" s="23" t="str">
        <f>IF($B2631="","",VLOOKUP($T2631,Tablas!$X$14:$Y$17,2,1))</f>
        <v/>
      </c>
    </row>
    <row r="2632" spans="2:21" x14ac:dyDescent="0.2">
      <c r="B2632" s="1" t="str">
        <f>IF(Tablas!B2630="","",Tablas!B2630)</f>
        <v/>
      </c>
      <c r="C2632" s="1" t="str">
        <f>IF(Tablas!C2630="","",Tablas!C2630)</f>
        <v/>
      </c>
      <c r="D2632" s="1" t="str">
        <f>IF(Tablas!D2630="","",Tablas!D2630)</f>
        <v/>
      </c>
      <c r="E2632" s="1" t="str">
        <f>IF(Tablas!E2630="","",Tablas!E2630)</f>
        <v/>
      </c>
      <c r="F2632" s="1" t="str">
        <f>IF(Tablas!F2630="","",Tablas!F2630)</f>
        <v/>
      </c>
      <c r="G2632" s="1" t="str">
        <f>IF(Tablas!I2630="","",Tablas!I2630)</f>
        <v/>
      </c>
      <c r="H2632" s="1" t="s">
        <v>911</v>
      </c>
      <c r="I2632" s="39" t="str">
        <f>IF($B2632="","",-SUMIFS(Tabla7[Cantidad],Tabla7[Código del producto],$B2632,Tabla7[Tipo de movimiento],"SALIDA",Tabla7[Mes],I$5))</f>
        <v/>
      </c>
      <c r="J2632" s="39" t="str">
        <f>IF($B2632="","",-SUMIFS(Tabla7[Cantidad],Tabla7[Código del producto],$B2632,Tabla7[Tipo de movimiento],"SALIDA",Tabla7[Mes],J$5))</f>
        <v/>
      </c>
      <c r="K2632" s="39" t="str">
        <f>IF($B2632="","",-SUMIFS(Tabla7[Cantidad],Tabla7[Código del producto],$B2632,Tabla7[Tipo de movimiento],"SALIDA",Tabla7[Mes],K$5))</f>
        <v/>
      </c>
      <c r="L2632" s="39" t="str">
        <f>IF($B2632="","",-SUMIFS(Tabla7[Cantidad],Tabla7[Código del producto],$B2632,Tabla7[Tipo de movimiento],"SALIDA",Tabla7[Mes],L$5))</f>
        <v/>
      </c>
      <c r="M2632" s="39" t="str">
        <f>IF($B2632="","",-SUMIFS(Tabla7[Cantidad],Tabla7[Código del producto],$B2632,Tabla7[Tipo de movimiento],"SALIDA",Tabla7[Mes],M$5))</f>
        <v/>
      </c>
      <c r="N2632" s="39" t="str">
        <f>IF($B2632="","",-SUMIFS(Tabla7[Cantidad],Tabla7[Código del producto],$B2632,Tabla7[Tipo de movimiento],"SALIDA",Tabla7[Mes],N$5))</f>
        <v/>
      </c>
      <c r="O2632" s="39" t="str">
        <f>IF($B2632="","",-SUMIFS(Tabla7[Cantidad],Tabla7[Código del producto],$B2632,Tabla7[Tipo de movimiento],"SALIDA",Tabla7[Mes],O$5))</f>
        <v/>
      </c>
      <c r="P2632" s="39" t="str">
        <f>IF($B2632="","",-SUMIFS(Tabla7[Cantidad],Tabla7[Código del producto],$B2632,Tabla7[Tipo de movimiento],"SALIDA",Tabla7[Mes],P$5))</f>
        <v/>
      </c>
      <c r="Q2632" s="39" t="str">
        <f t="shared" si="123"/>
        <v/>
      </c>
      <c r="R2632" s="51" t="str">
        <f>IF($B2632="","",IFERROR(VLOOKUP($B2632,'ABC rotación'!$C:$G,5,0),"C"))</f>
        <v/>
      </c>
      <c r="S2632" s="41" t="str">
        <f t="shared" si="124"/>
        <v/>
      </c>
      <c r="T2632" s="40" t="str">
        <f t="shared" si="125"/>
        <v/>
      </c>
      <c r="U2632" s="23" t="str">
        <f>IF($B2632="","",VLOOKUP($T2632,Tablas!$X$14:$Y$17,2,1))</f>
        <v/>
      </c>
    </row>
    <row r="2633" spans="2:21" x14ac:dyDescent="0.2">
      <c r="B2633" s="1" t="str">
        <f>IF(Tablas!B2631="","",Tablas!B2631)</f>
        <v/>
      </c>
      <c r="C2633" s="1" t="str">
        <f>IF(Tablas!C2631="","",Tablas!C2631)</f>
        <v/>
      </c>
      <c r="D2633" s="1" t="str">
        <f>IF(Tablas!D2631="","",Tablas!D2631)</f>
        <v/>
      </c>
      <c r="E2633" s="1" t="str">
        <f>IF(Tablas!E2631="","",Tablas!E2631)</f>
        <v/>
      </c>
      <c r="F2633" s="1" t="str">
        <f>IF(Tablas!F2631="","",Tablas!F2631)</f>
        <v/>
      </c>
      <c r="G2633" s="1" t="str">
        <f>IF(Tablas!I2631="","",Tablas!I2631)</f>
        <v/>
      </c>
      <c r="H2633" s="1" t="s">
        <v>911</v>
      </c>
      <c r="I2633" s="39" t="str">
        <f>IF($B2633="","",-SUMIFS(Tabla7[Cantidad],Tabla7[Código del producto],$B2633,Tabla7[Tipo de movimiento],"SALIDA",Tabla7[Mes],I$5))</f>
        <v/>
      </c>
      <c r="J2633" s="39" t="str">
        <f>IF($B2633="","",-SUMIFS(Tabla7[Cantidad],Tabla7[Código del producto],$B2633,Tabla7[Tipo de movimiento],"SALIDA",Tabla7[Mes],J$5))</f>
        <v/>
      </c>
      <c r="K2633" s="39" t="str">
        <f>IF($B2633="","",-SUMIFS(Tabla7[Cantidad],Tabla7[Código del producto],$B2633,Tabla7[Tipo de movimiento],"SALIDA",Tabla7[Mes],K$5))</f>
        <v/>
      </c>
      <c r="L2633" s="39" t="str">
        <f>IF($B2633="","",-SUMIFS(Tabla7[Cantidad],Tabla7[Código del producto],$B2633,Tabla7[Tipo de movimiento],"SALIDA",Tabla7[Mes],L$5))</f>
        <v/>
      </c>
      <c r="M2633" s="39" t="str">
        <f>IF($B2633="","",-SUMIFS(Tabla7[Cantidad],Tabla7[Código del producto],$B2633,Tabla7[Tipo de movimiento],"SALIDA",Tabla7[Mes],M$5))</f>
        <v/>
      </c>
      <c r="N2633" s="39" t="str">
        <f>IF($B2633="","",-SUMIFS(Tabla7[Cantidad],Tabla7[Código del producto],$B2633,Tabla7[Tipo de movimiento],"SALIDA",Tabla7[Mes],N$5))</f>
        <v/>
      </c>
      <c r="O2633" s="39" t="str">
        <f>IF($B2633="","",-SUMIFS(Tabla7[Cantidad],Tabla7[Código del producto],$B2633,Tabla7[Tipo de movimiento],"SALIDA",Tabla7[Mes],O$5))</f>
        <v/>
      </c>
      <c r="P2633" s="39" t="str">
        <f>IF($B2633="","",-SUMIFS(Tabla7[Cantidad],Tabla7[Código del producto],$B2633,Tabla7[Tipo de movimiento],"SALIDA",Tabla7[Mes],P$5))</f>
        <v/>
      </c>
      <c r="Q2633" s="39" t="str">
        <f t="shared" si="123"/>
        <v/>
      </c>
      <c r="R2633" s="51" t="str">
        <f>IF($B2633="","",IFERROR(VLOOKUP($B2633,'ABC rotación'!$C:$G,5,0),"C"))</f>
        <v/>
      </c>
      <c r="S2633" s="41" t="str">
        <f t="shared" si="124"/>
        <v/>
      </c>
      <c r="T2633" s="40" t="str">
        <f t="shared" si="125"/>
        <v/>
      </c>
      <c r="U2633" s="23" t="str">
        <f>IF($B2633="","",VLOOKUP($T2633,Tablas!$X$14:$Y$17,2,1))</f>
        <v/>
      </c>
    </row>
    <row r="2634" spans="2:21" x14ac:dyDescent="0.2">
      <c r="B2634" s="1" t="str">
        <f>IF(Tablas!B2632="","",Tablas!B2632)</f>
        <v/>
      </c>
      <c r="C2634" s="1" t="str">
        <f>IF(Tablas!C2632="","",Tablas!C2632)</f>
        <v/>
      </c>
      <c r="D2634" s="1" t="str">
        <f>IF(Tablas!D2632="","",Tablas!D2632)</f>
        <v/>
      </c>
      <c r="E2634" s="1" t="str">
        <f>IF(Tablas!E2632="","",Tablas!E2632)</f>
        <v/>
      </c>
      <c r="F2634" s="1" t="str">
        <f>IF(Tablas!F2632="","",Tablas!F2632)</f>
        <v/>
      </c>
      <c r="G2634" s="1" t="str">
        <f>IF(Tablas!I2632="","",Tablas!I2632)</f>
        <v/>
      </c>
      <c r="H2634" s="1" t="s">
        <v>911</v>
      </c>
      <c r="I2634" s="39" t="str">
        <f>IF($B2634="","",-SUMIFS(Tabla7[Cantidad],Tabla7[Código del producto],$B2634,Tabla7[Tipo de movimiento],"SALIDA",Tabla7[Mes],I$5))</f>
        <v/>
      </c>
      <c r="J2634" s="39" t="str">
        <f>IF($B2634="","",-SUMIFS(Tabla7[Cantidad],Tabla7[Código del producto],$B2634,Tabla7[Tipo de movimiento],"SALIDA",Tabla7[Mes],J$5))</f>
        <v/>
      </c>
      <c r="K2634" s="39" t="str">
        <f>IF($B2634="","",-SUMIFS(Tabla7[Cantidad],Tabla7[Código del producto],$B2634,Tabla7[Tipo de movimiento],"SALIDA",Tabla7[Mes],K$5))</f>
        <v/>
      </c>
      <c r="L2634" s="39" t="str">
        <f>IF($B2634="","",-SUMIFS(Tabla7[Cantidad],Tabla7[Código del producto],$B2634,Tabla7[Tipo de movimiento],"SALIDA",Tabla7[Mes],L$5))</f>
        <v/>
      </c>
      <c r="M2634" s="39" t="str">
        <f>IF($B2634="","",-SUMIFS(Tabla7[Cantidad],Tabla7[Código del producto],$B2634,Tabla7[Tipo de movimiento],"SALIDA",Tabla7[Mes],M$5))</f>
        <v/>
      </c>
      <c r="N2634" s="39" t="str">
        <f>IF($B2634="","",-SUMIFS(Tabla7[Cantidad],Tabla7[Código del producto],$B2634,Tabla7[Tipo de movimiento],"SALIDA",Tabla7[Mes],N$5))</f>
        <v/>
      </c>
      <c r="O2634" s="39" t="str">
        <f>IF($B2634="","",-SUMIFS(Tabla7[Cantidad],Tabla7[Código del producto],$B2634,Tabla7[Tipo de movimiento],"SALIDA",Tabla7[Mes],O$5))</f>
        <v/>
      </c>
      <c r="P2634" s="39" t="str">
        <f>IF($B2634="","",-SUMIFS(Tabla7[Cantidad],Tabla7[Código del producto],$B2634,Tabla7[Tipo de movimiento],"SALIDA",Tabla7[Mes],P$5))</f>
        <v/>
      </c>
      <c r="Q2634" s="39" t="str">
        <f t="shared" si="123"/>
        <v/>
      </c>
      <c r="R2634" s="51" t="str">
        <f>IF($B2634="","",IFERROR(VLOOKUP($B2634,'ABC rotación'!$C:$G,5,0),"C"))</f>
        <v/>
      </c>
      <c r="S2634" s="41" t="str">
        <f t="shared" si="124"/>
        <v/>
      </c>
      <c r="T2634" s="40" t="str">
        <f t="shared" si="125"/>
        <v/>
      </c>
      <c r="U2634" s="23" t="str">
        <f>IF($B2634="","",VLOOKUP($T2634,Tablas!$X$14:$Y$17,2,1))</f>
        <v/>
      </c>
    </row>
    <row r="2635" spans="2:21" x14ac:dyDescent="0.2">
      <c r="B2635" s="1" t="str">
        <f>IF(Tablas!B2633="","",Tablas!B2633)</f>
        <v/>
      </c>
      <c r="C2635" s="1" t="str">
        <f>IF(Tablas!C2633="","",Tablas!C2633)</f>
        <v/>
      </c>
      <c r="D2635" s="1" t="str">
        <f>IF(Tablas!D2633="","",Tablas!D2633)</f>
        <v/>
      </c>
      <c r="E2635" s="1" t="str">
        <f>IF(Tablas!E2633="","",Tablas!E2633)</f>
        <v/>
      </c>
      <c r="F2635" s="1" t="str">
        <f>IF(Tablas!F2633="","",Tablas!F2633)</f>
        <v/>
      </c>
      <c r="G2635" s="1" t="str">
        <f>IF(Tablas!I2633="","",Tablas!I2633)</f>
        <v/>
      </c>
      <c r="H2635" s="1" t="s">
        <v>911</v>
      </c>
      <c r="I2635" s="39" t="str">
        <f>IF($B2635="","",-SUMIFS(Tabla7[Cantidad],Tabla7[Código del producto],$B2635,Tabla7[Tipo de movimiento],"SALIDA",Tabla7[Mes],I$5))</f>
        <v/>
      </c>
      <c r="J2635" s="39" t="str">
        <f>IF($B2635="","",-SUMIFS(Tabla7[Cantidad],Tabla7[Código del producto],$B2635,Tabla7[Tipo de movimiento],"SALIDA",Tabla7[Mes],J$5))</f>
        <v/>
      </c>
      <c r="K2635" s="39" t="str">
        <f>IF($B2635="","",-SUMIFS(Tabla7[Cantidad],Tabla7[Código del producto],$B2635,Tabla7[Tipo de movimiento],"SALIDA",Tabla7[Mes],K$5))</f>
        <v/>
      </c>
      <c r="L2635" s="39" t="str">
        <f>IF($B2635="","",-SUMIFS(Tabla7[Cantidad],Tabla7[Código del producto],$B2635,Tabla7[Tipo de movimiento],"SALIDA",Tabla7[Mes],L$5))</f>
        <v/>
      </c>
      <c r="M2635" s="39" t="str">
        <f>IF($B2635="","",-SUMIFS(Tabla7[Cantidad],Tabla7[Código del producto],$B2635,Tabla7[Tipo de movimiento],"SALIDA",Tabla7[Mes],M$5))</f>
        <v/>
      </c>
      <c r="N2635" s="39" t="str">
        <f>IF($B2635="","",-SUMIFS(Tabla7[Cantidad],Tabla7[Código del producto],$B2635,Tabla7[Tipo de movimiento],"SALIDA",Tabla7[Mes],N$5))</f>
        <v/>
      </c>
      <c r="O2635" s="39" t="str">
        <f>IF($B2635="","",-SUMIFS(Tabla7[Cantidad],Tabla7[Código del producto],$B2635,Tabla7[Tipo de movimiento],"SALIDA",Tabla7[Mes],O$5))</f>
        <v/>
      </c>
      <c r="P2635" s="39" t="str">
        <f>IF($B2635="","",-SUMIFS(Tabla7[Cantidad],Tabla7[Código del producto],$B2635,Tabla7[Tipo de movimiento],"SALIDA",Tabla7[Mes],P$5))</f>
        <v/>
      </c>
      <c r="Q2635" s="39" t="str">
        <f t="shared" si="123"/>
        <v/>
      </c>
      <c r="R2635" s="51" t="str">
        <f>IF($B2635="","",IFERROR(VLOOKUP($B2635,'ABC rotación'!$C:$G,5,0),"C"))</f>
        <v/>
      </c>
      <c r="S2635" s="41" t="str">
        <f t="shared" si="124"/>
        <v/>
      </c>
      <c r="T2635" s="40" t="str">
        <f t="shared" si="125"/>
        <v/>
      </c>
      <c r="U2635" s="23" t="str">
        <f>IF($B2635="","",VLOOKUP($T2635,Tablas!$X$14:$Y$17,2,1))</f>
        <v/>
      </c>
    </row>
    <row r="2636" spans="2:21" x14ac:dyDescent="0.2">
      <c r="B2636" s="1" t="str">
        <f>IF(Tablas!B2634="","",Tablas!B2634)</f>
        <v/>
      </c>
      <c r="C2636" s="1" t="str">
        <f>IF(Tablas!C2634="","",Tablas!C2634)</f>
        <v/>
      </c>
      <c r="D2636" s="1" t="str">
        <f>IF(Tablas!D2634="","",Tablas!D2634)</f>
        <v/>
      </c>
      <c r="E2636" s="1" t="str">
        <f>IF(Tablas!E2634="","",Tablas!E2634)</f>
        <v/>
      </c>
      <c r="F2636" s="1" t="str">
        <f>IF(Tablas!F2634="","",Tablas!F2634)</f>
        <v/>
      </c>
      <c r="G2636" s="1" t="str">
        <f>IF(Tablas!I2634="","",Tablas!I2634)</f>
        <v/>
      </c>
      <c r="H2636" s="1" t="s">
        <v>911</v>
      </c>
      <c r="I2636" s="39" t="str">
        <f>IF($B2636="","",-SUMIFS(Tabla7[Cantidad],Tabla7[Código del producto],$B2636,Tabla7[Tipo de movimiento],"SALIDA",Tabla7[Mes],I$5))</f>
        <v/>
      </c>
      <c r="J2636" s="39" t="str">
        <f>IF($B2636="","",-SUMIFS(Tabla7[Cantidad],Tabla7[Código del producto],$B2636,Tabla7[Tipo de movimiento],"SALIDA",Tabla7[Mes],J$5))</f>
        <v/>
      </c>
      <c r="K2636" s="39" t="str">
        <f>IF($B2636="","",-SUMIFS(Tabla7[Cantidad],Tabla7[Código del producto],$B2636,Tabla7[Tipo de movimiento],"SALIDA",Tabla7[Mes],K$5))</f>
        <v/>
      </c>
      <c r="L2636" s="39" t="str">
        <f>IF($B2636="","",-SUMIFS(Tabla7[Cantidad],Tabla7[Código del producto],$B2636,Tabla7[Tipo de movimiento],"SALIDA",Tabla7[Mes],L$5))</f>
        <v/>
      </c>
      <c r="M2636" s="39" t="str">
        <f>IF($B2636="","",-SUMIFS(Tabla7[Cantidad],Tabla7[Código del producto],$B2636,Tabla7[Tipo de movimiento],"SALIDA",Tabla7[Mes],M$5))</f>
        <v/>
      </c>
      <c r="N2636" s="39" t="str">
        <f>IF($B2636="","",-SUMIFS(Tabla7[Cantidad],Tabla7[Código del producto],$B2636,Tabla7[Tipo de movimiento],"SALIDA",Tabla7[Mes],N$5))</f>
        <v/>
      </c>
      <c r="O2636" s="39" t="str">
        <f>IF($B2636="","",-SUMIFS(Tabla7[Cantidad],Tabla7[Código del producto],$B2636,Tabla7[Tipo de movimiento],"SALIDA",Tabla7[Mes],O$5))</f>
        <v/>
      </c>
      <c r="P2636" s="39" t="str">
        <f>IF($B2636="","",-SUMIFS(Tabla7[Cantidad],Tabla7[Código del producto],$B2636,Tabla7[Tipo de movimiento],"SALIDA",Tabla7[Mes],P$5))</f>
        <v/>
      </c>
      <c r="Q2636" s="39" t="str">
        <f t="shared" si="123"/>
        <v/>
      </c>
      <c r="R2636" s="51" t="str">
        <f>IF($B2636="","",IFERROR(VLOOKUP($B2636,'ABC rotación'!$C:$G,5,0),"C"))</f>
        <v/>
      </c>
      <c r="S2636" s="41" t="str">
        <f t="shared" si="124"/>
        <v/>
      </c>
      <c r="T2636" s="40" t="str">
        <f t="shared" si="125"/>
        <v/>
      </c>
      <c r="U2636" s="23" t="str">
        <f>IF($B2636="","",VLOOKUP($T2636,Tablas!$X$14:$Y$17,2,1))</f>
        <v/>
      </c>
    </row>
    <row r="2637" spans="2:21" x14ac:dyDescent="0.2">
      <c r="B2637" s="1" t="str">
        <f>IF(Tablas!B2635="","",Tablas!B2635)</f>
        <v/>
      </c>
      <c r="C2637" s="1" t="str">
        <f>IF(Tablas!C2635="","",Tablas!C2635)</f>
        <v/>
      </c>
      <c r="D2637" s="1" t="str">
        <f>IF(Tablas!D2635="","",Tablas!D2635)</f>
        <v/>
      </c>
      <c r="E2637" s="1" t="str">
        <f>IF(Tablas!E2635="","",Tablas!E2635)</f>
        <v/>
      </c>
      <c r="F2637" s="1" t="str">
        <f>IF(Tablas!F2635="","",Tablas!F2635)</f>
        <v/>
      </c>
      <c r="G2637" s="1" t="str">
        <f>IF(Tablas!I2635="","",Tablas!I2635)</f>
        <v/>
      </c>
      <c r="H2637" s="1" t="s">
        <v>911</v>
      </c>
      <c r="I2637" s="39" t="str">
        <f>IF($B2637="","",-SUMIFS(Tabla7[Cantidad],Tabla7[Código del producto],$B2637,Tabla7[Tipo de movimiento],"SALIDA",Tabla7[Mes],I$5))</f>
        <v/>
      </c>
      <c r="J2637" s="39" t="str">
        <f>IF($B2637="","",-SUMIFS(Tabla7[Cantidad],Tabla7[Código del producto],$B2637,Tabla7[Tipo de movimiento],"SALIDA",Tabla7[Mes],J$5))</f>
        <v/>
      </c>
      <c r="K2637" s="39" t="str">
        <f>IF($B2637="","",-SUMIFS(Tabla7[Cantidad],Tabla7[Código del producto],$B2637,Tabla7[Tipo de movimiento],"SALIDA",Tabla7[Mes],K$5))</f>
        <v/>
      </c>
      <c r="L2637" s="39" t="str">
        <f>IF($B2637="","",-SUMIFS(Tabla7[Cantidad],Tabla7[Código del producto],$B2637,Tabla7[Tipo de movimiento],"SALIDA",Tabla7[Mes],L$5))</f>
        <v/>
      </c>
      <c r="M2637" s="39" t="str">
        <f>IF($B2637="","",-SUMIFS(Tabla7[Cantidad],Tabla7[Código del producto],$B2637,Tabla7[Tipo de movimiento],"SALIDA",Tabla7[Mes],M$5))</f>
        <v/>
      </c>
      <c r="N2637" s="39" t="str">
        <f>IF($B2637="","",-SUMIFS(Tabla7[Cantidad],Tabla7[Código del producto],$B2637,Tabla7[Tipo de movimiento],"SALIDA",Tabla7[Mes],N$5))</f>
        <v/>
      </c>
      <c r="O2637" s="39" t="str">
        <f>IF($B2637="","",-SUMIFS(Tabla7[Cantidad],Tabla7[Código del producto],$B2637,Tabla7[Tipo de movimiento],"SALIDA",Tabla7[Mes],O$5))</f>
        <v/>
      </c>
      <c r="P2637" s="39" t="str">
        <f>IF($B2637="","",-SUMIFS(Tabla7[Cantidad],Tabla7[Código del producto],$B2637,Tabla7[Tipo de movimiento],"SALIDA",Tabla7[Mes],P$5))</f>
        <v/>
      </c>
      <c r="Q2637" s="39" t="str">
        <f t="shared" si="123"/>
        <v/>
      </c>
      <c r="R2637" s="51" t="str">
        <f>IF($B2637="","",IFERROR(VLOOKUP($B2637,'ABC rotación'!$C:$G,5,0),"C"))</f>
        <v/>
      </c>
      <c r="S2637" s="41" t="str">
        <f t="shared" si="124"/>
        <v/>
      </c>
      <c r="T2637" s="40" t="str">
        <f t="shared" si="125"/>
        <v/>
      </c>
      <c r="U2637" s="23" t="str">
        <f>IF($B2637="","",VLOOKUP($T2637,Tablas!$X$14:$Y$17,2,1))</f>
        <v/>
      </c>
    </row>
    <row r="2638" spans="2:21" x14ac:dyDescent="0.2">
      <c r="B2638" s="1" t="str">
        <f>IF(Tablas!B2636="","",Tablas!B2636)</f>
        <v/>
      </c>
      <c r="C2638" s="1" t="str">
        <f>IF(Tablas!C2636="","",Tablas!C2636)</f>
        <v/>
      </c>
      <c r="D2638" s="1" t="str">
        <f>IF(Tablas!D2636="","",Tablas!D2636)</f>
        <v/>
      </c>
      <c r="E2638" s="1" t="str">
        <f>IF(Tablas!E2636="","",Tablas!E2636)</f>
        <v/>
      </c>
      <c r="F2638" s="1" t="str">
        <f>IF(Tablas!F2636="","",Tablas!F2636)</f>
        <v/>
      </c>
      <c r="G2638" s="1" t="str">
        <f>IF(Tablas!I2636="","",Tablas!I2636)</f>
        <v/>
      </c>
      <c r="H2638" s="1" t="s">
        <v>911</v>
      </c>
      <c r="I2638" s="39" t="str">
        <f>IF($B2638="","",-SUMIFS(Tabla7[Cantidad],Tabla7[Código del producto],$B2638,Tabla7[Tipo de movimiento],"SALIDA",Tabla7[Mes],I$5))</f>
        <v/>
      </c>
      <c r="J2638" s="39" t="str">
        <f>IF($B2638="","",-SUMIFS(Tabla7[Cantidad],Tabla7[Código del producto],$B2638,Tabla7[Tipo de movimiento],"SALIDA",Tabla7[Mes],J$5))</f>
        <v/>
      </c>
      <c r="K2638" s="39" t="str">
        <f>IF($B2638="","",-SUMIFS(Tabla7[Cantidad],Tabla7[Código del producto],$B2638,Tabla7[Tipo de movimiento],"SALIDA",Tabla7[Mes],K$5))</f>
        <v/>
      </c>
      <c r="L2638" s="39" t="str">
        <f>IF($B2638="","",-SUMIFS(Tabla7[Cantidad],Tabla7[Código del producto],$B2638,Tabla7[Tipo de movimiento],"SALIDA",Tabla7[Mes],L$5))</f>
        <v/>
      </c>
      <c r="M2638" s="39" t="str">
        <f>IF($B2638="","",-SUMIFS(Tabla7[Cantidad],Tabla7[Código del producto],$B2638,Tabla7[Tipo de movimiento],"SALIDA",Tabla7[Mes],M$5))</f>
        <v/>
      </c>
      <c r="N2638" s="39" t="str">
        <f>IF($B2638="","",-SUMIFS(Tabla7[Cantidad],Tabla7[Código del producto],$B2638,Tabla7[Tipo de movimiento],"SALIDA",Tabla7[Mes],N$5))</f>
        <v/>
      </c>
      <c r="O2638" s="39" t="str">
        <f>IF($B2638="","",-SUMIFS(Tabla7[Cantidad],Tabla7[Código del producto],$B2638,Tabla7[Tipo de movimiento],"SALIDA",Tabla7[Mes],O$5))</f>
        <v/>
      </c>
      <c r="P2638" s="39" t="str">
        <f>IF($B2638="","",-SUMIFS(Tabla7[Cantidad],Tabla7[Código del producto],$B2638,Tabla7[Tipo de movimiento],"SALIDA",Tabla7[Mes],P$5))</f>
        <v/>
      </c>
      <c r="Q2638" s="39" t="str">
        <f t="shared" si="123"/>
        <v/>
      </c>
      <c r="R2638" s="51" t="str">
        <f>IF($B2638="","",IFERROR(VLOOKUP($B2638,'ABC rotación'!$C:$G,5,0),"C"))</f>
        <v/>
      </c>
      <c r="S2638" s="41" t="str">
        <f t="shared" si="124"/>
        <v/>
      </c>
      <c r="T2638" s="40" t="str">
        <f t="shared" si="125"/>
        <v/>
      </c>
      <c r="U2638" s="23" t="str">
        <f>IF($B2638="","",VLOOKUP($T2638,Tablas!$X$14:$Y$17,2,1))</f>
        <v/>
      </c>
    </row>
    <row r="2639" spans="2:21" x14ac:dyDescent="0.2">
      <c r="B2639" s="1" t="str">
        <f>IF(Tablas!B2637="","",Tablas!B2637)</f>
        <v/>
      </c>
      <c r="C2639" s="1" t="str">
        <f>IF(Tablas!C2637="","",Tablas!C2637)</f>
        <v/>
      </c>
      <c r="D2639" s="1" t="str">
        <f>IF(Tablas!D2637="","",Tablas!D2637)</f>
        <v/>
      </c>
      <c r="E2639" s="1" t="str">
        <f>IF(Tablas!E2637="","",Tablas!E2637)</f>
        <v/>
      </c>
      <c r="F2639" s="1" t="str">
        <f>IF(Tablas!F2637="","",Tablas!F2637)</f>
        <v/>
      </c>
      <c r="G2639" s="1" t="str">
        <f>IF(Tablas!I2637="","",Tablas!I2637)</f>
        <v/>
      </c>
      <c r="H2639" s="1" t="s">
        <v>911</v>
      </c>
      <c r="I2639" s="39" t="str">
        <f>IF($B2639="","",-SUMIFS(Tabla7[Cantidad],Tabla7[Código del producto],$B2639,Tabla7[Tipo de movimiento],"SALIDA",Tabla7[Mes],I$5))</f>
        <v/>
      </c>
      <c r="J2639" s="39" t="str">
        <f>IF($B2639="","",-SUMIFS(Tabla7[Cantidad],Tabla7[Código del producto],$B2639,Tabla7[Tipo de movimiento],"SALIDA",Tabla7[Mes],J$5))</f>
        <v/>
      </c>
      <c r="K2639" s="39" t="str">
        <f>IF($B2639="","",-SUMIFS(Tabla7[Cantidad],Tabla7[Código del producto],$B2639,Tabla7[Tipo de movimiento],"SALIDA",Tabla7[Mes],K$5))</f>
        <v/>
      </c>
      <c r="L2639" s="39" t="str">
        <f>IF($B2639="","",-SUMIFS(Tabla7[Cantidad],Tabla7[Código del producto],$B2639,Tabla7[Tipo de movimiento],"SALIDA",Tabla7[Mes],L$5))</f>
        <v/>
      </c>
      <c r="M2639" s="39" t="str">
        <f>IF($B2639="","",-SUMIFS(Tabla7[Cantidad],Tabla7[Código del producto],$B2639,Tabla7[Tipo de movimiento],"SALIDA",Tabla7[Mes],M$5))</f>
        <v/>
      </c>
      <c r="N2639" s="39" t="str">
        <f>IF($B2639="","",-SUMIFS(Tabla7[Cantidad],Tabla7[Código del producto],$B2639,Tabla7[Tipo de movimiento],"SALIDA",Tabla7[Mes],N$5))</f>
        <v/>
      </c>
      <c r="O2639" s="39" t="str">
        <f>IF($B2639="","",-SUMIFS(Tabla7[Cantidad],Tabla7[Código del producto],$B2639,Tabla7[Tipo de movimiento],"SALIDA",Tabla7[Mes],O$5))</f>
        <v/>
      </c>
      <c r="P2639" s="39" t="str">
        <f>IF($B2639="","",-SUMIFS(Tabla7[Cantidad],Tabla7[Código del producto],$B2639,Tabla7[Tipo de movimiento],"SALIDA",Tabla7[Mes],P$5))</f>
        <v/>
      </c>
      <c r="Q2639" s="39" t="str">
        <f t="shared" si="123"/>
        <v/>
      </c>
      <c r="R2639" s="51" t="str">
        <f>IF($B2639="","",IFERROR(VLOOKUP($B2639,'ABC rotación'!$C:$G,5,0),"C"))</f>
        <v/>
      </c>
      <c r="S2639" s="41" t="str">
        <f t="shared" si="124"/>
        <v/>
      </c>
      <c r="T2639" s="40" t="str">
        <f t="shared" si="125"/>
        <v/>
      </c>
      <c r="U2639" s="23" t="str">
        <f>IF($B2639="","",VLOOKUP($T2639,Tablas!$X$14:$Y$17,2,1))</f>
        <v/>
      </c>
    </row>
    <row r="2640" spans="2:21" x14ac:dyDescent="0.2">
      <c r="B2640" s="1" t="str">
        <f>IF(Tablas!B2638="","",Tablas!B2638)</f>
        <v/>
      </c>
      <c r="C2640" s="1" t="str">
        <f>IF(Tablas!C2638="","",Tablas!C2638)</f>
        <v/>
      </c>
      <c r="D2640" s="1" t="str">
        <f>IF(Tablas!D2638="","",Tablas!D2638)</f>
        <v/>
      </c>
      <c r="E2640" s="1" t="str">
        <f>IF(Tablas!E2638="","",Tablas!E2638)</f>
        <v/>
      </c>
      <c r="F2640" s="1" t="str">
        <f>IF(Tablas!F2638="","",Tablas!F2638)</f>
        <v/>
      </c>
      <c r="G2640" s="1" t="str">
        <f>IF(Tablas!I2638="","",Tablas!I2638)</f>
        <v/>
      </c>
      <c r="H2640" s="1" t="s">
        <v>911</v>
      </c>
      <c r="I2640" s="39" t="str">
        <f>IF($B2640="","",-SUMIFS(Tabla7[Cantidad],Tabla7[Código del producto],$B2640,Tabla7[Tipo de movimiento],"SALIDA",Tabla7[Mes],I$5))</f>
        <v/>
      </c>
      <c r="J2640" s="39" t="str">
        <f>IF($B2640="","",-SUMIFS(Tabla7[Cantidad],Tabla7[Código del producto],$B2640,Tabla7[Tipo de movimiento],"SALIDA",Tabla7[Mes],J$5))</f>
        <v/>
      </c>
      <c r="K2640" s="39" t="str">
        <f>IF($B2640="","",-SUMIFS(Tabla7[Cantidad],Tabla7[Código del producto],$B2640,Tabla7[Tipo de movimiento],"SALIDA",Tabla7[Mes],K$5))</f>
        <v/>
      </c>
      <c r="L2640" s="39" t="str">
        <f>IF($B2640="","",-SUMIFS(Tabla7[Cantidad],Tabla7[Código del producto],$B2640,Tabla7[Tipo de movimiento],"SALIDA",Tabla7[Mes],L$5))</f>
        <v/>
      </c>
      <c r="M2640" s="39" t="str">
        <f>IF($B2640="","",-SUMIFS(Tabla7[Cantidad],Tabla7[Código del producto],$B2640,Tabla7[Tipo de movimiento],"SALIDA",Tabla7[Mes],M$5))</f>
        <v/>
      </c>
      <c r="N2640" s="39" t="str">
        <f>IF($B2640="","",-SUMIFS(Tabla7[Cantidad],Tabla7[Código del producto],$B2640,Tabla7[Tipo de movimiento],"SALIDA",Tabla7[Mes],N$5))</f>
        <v/>
      </c>
      <c r="O2640" s="39" t="str">
        <f>IF($B2640="","",-SUMIFS(Tabla7[Cantidad],Tabla7[Código del producto],$B2640,Tabla7[Tipo de movimiento],"SALIDA",Tabla7[Mes],O$5))</f>
        <v/>
      </c>
      <c r="P2640" s="39" t="str">
        <f>IF($B2640="","",-SUMIFS(Tabla7[Cantidad],Tabla7[Código del producto],$B2640,Tabla7[Tipo de movimiento],"SALIDA",Tabla7[Mes],P$5))</f>
        <v/>
      </c>
      <c r="Q2640" s="39" t="str">
        <f t="shared" si="123"/>
        <v/>
      </c>
      <c r="R2640" s="51" t="str">
        <f>IF($B2640="","",IFERROR(VLOOKUP($B2640,'ABC rotación'!$C:$G,5,0),"C"))</f>
        <v/>
      </c>
      <c r="S2640" s="41" t="str">
        <f t="shared" si="124"/>
        <v/>
      </c>
      <c r="T2640" s="40" t="str">
        <f t="shared" si="125"/>
        <v/>
      </c>
      <c r="U2640" s="23" t="str">
        <f>IF($B2640="","",VLOOKUP($T2640,Tablas!$X$14:$Y$17,2,1))</f>
        <v/>
      </c>
    </row>
    <row r="2641" spans="2:21" x14ac:dyDescent="0.2">
      <c r="B2641" s="1" t="str">
        <f>IF(Tablas!B2639="","",Tablas!B2639)</f>
        <v/>
      </c>
      <c r="C2641" s="1" t="str">
        <f>IF(Tablas!C2639="","",Tablas!C2639)</f>
        <v/>
      </c>
      <c r="D2641" s="1" t="str">
        <f>IF(Tablas!D2639="","",Tablas!D2639)</f>
        <v/>
      </c>
      <c r="E2641" s="1" t="str">
        <f>IF(Tablas!E2639="","",Tablas!E2639)</f>
        <v/>
      </c>
      <c r="F2641" s="1" t="str">
        <f>IF(Tablas!F2639="","",Tablas!F2639)</f>
        <v/>
      </c>
      <c r="G2641" s="1" t="str">
        <f>IF(Tablas!I2639="","",Tablas!I2639)</f>
        <v/>
      </c>
      <c r="H2641" s="1" t="s">
        <v>911</v>
      </c>
      <c r="I2641" s="39" t="str">
        <f>IF($B2641="","",-SUMIFS(Tabla7[Cantidad],Tabla7[Código del producto],$B2641,Tabla7[Tipo de movimiento],"SALIDA",Tabla7[Mes],I$5))</f>
        <v/>
      </c>
      <c r="J2641" s="39" t="str">
        <f>IF($B2641="","",-SUMIFS(Tabla7[Cantidad],Tabla7[Código del producto],$B2641,Tabla7[Tipo de movimiento],"SALIDA",Tabla7[Mes],J$5))</f>
        <v/>
      </c>
      <c r="K2641" s="39" t="str">
        <f>IF($B2641="","",-SUMIFS(Tabla7[Cantidad],Tabla7[Código del producto],$B2641,Tabla7[Tipo de movimiento],"SALIDA",Tabla7[Mes],K$5))</f>
        <v/>
      </c>
      <c r="L2641" s="39" t="str">
        <f>IF($B2641="","",-SUMIFS(Tabla7[Cantidad],Tabla7[Código del producto],$B2641,Tabla7[Tipo de movimiento],"SALIDA",Tabla7[Mes],L$5))</f>
        <v/>
      </c>
      <c r="M2641" s="39" t="str">
        <f>IF($B2641="","",-SUMIFS(Tabla7[Cantidad],Tabla7[Código del producto],$B2641,Tabla7[Tipo de movimiento],"SALIDA",Tabla7[Mes],M$5))</f>
        <v/>
      </c>
      <c r="N2641" s="39" t="str">
        <f>IF($B2641="","",-SUMIFS(Tabla7[Cantidad],Tabla7[Código del producto],$B2641,Tabla7[Tipo de movimiento],"SALIDA",Tabla7[Mes],N$5))</f>
        <v/>
      </c>
      <c r="O2641" s="39" t="str">
        <f>IF($B2641="","",-SUMIFS(Tabla7[Cantidad],Tabla7[Código del producto],$B2641,Tabla7[Tipo de movimiento],"SALIDA",Tabla7[Mes],O$5))</f>
        <v/>
      </c>
      <c r="P2641" s="39" t="str">
        <f>IF($B2641="","",-SUMIFS(Tabla7[Cantidad],Tabla7[Código del producto],$B2641,Tabla7[Tipo de movimiento],"SALIDA",Tabla7[Mes],P$5))</f>
        <v/>
      </c>
      <c r="Q2641" s="39" t="str">
        <f t="shared" si="123"/>
        <v/>
      </c>
      <c r="R2641" s="51" t="str">
        <f>IF($B2641="","",IFERROR(VLOOKUP($B2641,'ABC rotación'!$C:$G,5,0),"C"))</f>
        <v/>
      </c>
      <c r="S2641" s="41" t="str">
        <f t="shared" si="124"/>
        <v/>
      </c>
      <c r="T2641" s="40" t="str">
        <f t="shared" si="125"/>
        <v/>
      </c>
      <c r="U2641" s="23" t="str">
        <f>IF($B2641="","",VLOOKUP($T2641,Tablas!$X$14:$Y$17,2,1))</f>
        <v/>
      </c>
    </row>
    <row r="2642" spans="2:21" x14ac:dyDescent="0.2">
      <c r="B2642" s="1" t="str">
        <f>IF(Tablas!B2640="","",Tablas!B2640)</f>
        <v/>
      </c>
      <c r="C2642" s="1" t="str">
        <f>IF(Tablas!C2640="","",Tablas!C2640)</f>
        <v/>
      </c>
      <c r="D2642" s="1" t="str">
        <f>IF(Tablas!D2640="","",Tablas!D2640)</f>
        <v/>
      </c>
      <c r="E2642" s="1" t="str">
        <f>IF(Tablas!E2640="","",Tablas!E2640)</f>
        <v/>
      </c>
      <c r="F2642" s="1" t="str">
        <f>IF(Tablas!F2640="","",Tablas!F2640)</f>
        <v/>
      </c>
      <c r="G2642" s="1" t="str">
        <f>IF(Tablas!I2640="","",Tablas!I2640)</f>
        <v/>
      </c>
      <c r="H2642" s="1" t="s">
        <v>911</v>
      </c>
      <c r="I2642" s="39" t="str">
        <f>IF($B2642="","",-SUMIFS(Tabla7[Cantidad],Tabla7[Código del producto],$B2642,Tabla7[Tipo de movimiento],"SALIDA",Tabla7[Mes],I$5))</f>
        <v/>
      </c>
      <c r="J2642" s="39" t="str">
        <f>IF($B2642="","",-SUMIFS(Tabla7[Cantidad],Tabla7[Código del producto],$B2642,Tabla7[Tipo de movimiento],"SALIDA",Tabla7[Mes],J$5))</f>
        <v/>
      </c>
      <c r="K2642" s="39" t="str">
        <f>IF($B2642="","",-SUMIFS(Tabla7[Cantidad],Tabla7[Código del producto],$B2642,Tabla7[Tipo de movimiento],"SALIDA",Tabla7[Mes],K$5))</f>
        <v/>
      </c>
      <c r="L2642" s="39" t="str">
        <f>IF($B2642="","",-SUMIFS(Tabla7[Cantidad],Tabla7[Código del producto],$B2642,Tabla7[Tipo de movimiento],"SALIDA",Tabla7[Mes],L$5))</f>
        <v/>
      </c>
      <c r="M2642" s="39" t="str">
        <f>IF($B2642="","",-SUMIFS(Tabla7[Cantidad],Tabla7[Código del producto],$B2642,Tabla7[Tipo de movimiento],"SALIDA",Tabla7[Mes],M$5))</f>
        <v/>
      </c>
      <c r="N2642" s="39" t="str">
        <f>IF($B2642="","",-SUMIFS(Tabla7[Cantidad],Tabla7[Código del producto],$B2642,Tabla7[Tipo de movimiento],"SALIDA",Tabla7[Mes],N$5))</f>
        <v/>
      </c>
      <c r="O2642" s="39" t="str">
        <f>IF($B2642="","",-SUMIFS(Tabla7[Cantidad],Tabla7[Código del producto],$B2642,Tabla7[Tipo de movimiento],"SALIDA",Tabla7[Mes],O$5))</f>
        <v/>
      </c>
      <c r="P2642" s="39" t="str">
        <f>IF($B2642="","",-SUMIFS(Tabla7[Cantidad],Tabla7[Código del producto],$B2642,Tabla7[Tipo de movimiento],"SALIDA",Tabla7[Mes],P$5))</f>
        <v/>
      </c>
      <c r="Q2642" s="39" t="str">
        <f t="shared" si="123"/>
        <v/>
      </c>
      <c r="R2642" s="51" t="str">
        <f>IF($B2642="","",IFERROR(VLOOKUP($B2642,'ABC rotación'!$C:$G,5,0),"C"))</f>
        <v/>
      </c>
      <c r="S2642" s="41" t="str">
        <f t="shared" si="124"/>
        <v/>
      </c>
      <c r="T2642" s="40" t="str">
        <f t="shared" si="125"/>
        <v/>
      </c>
      <c r="U2642" s="23" t="str">
        <f>IF($B2642="","",VLOOKUP($T2642,Tablas!$X$14:$Y$17,2,1))</f>
        <v/>
      </c>
    </row>
    <row r="2643" spans="2:21" x14ac:dyDescent="0.2">
      <c r="B2643" s="1" t="str">
        <f>IF(Tablas!B2641="","",Tablas!B2641)</f>
        <v/>
      </c>
      <c r="C2643" s="1" t="str">
        <f>IF(Tablas!C2641="","",Tablas!C2641)</f>
        <v/>
      </c>
      <c r="D2643" s="1" t="str">
        <f>IF(Tablas!D2641="","",Tablas!D2641)</f>
        <v/>
      </c>
      <c r="E2643" s="1" t="str">
        <f>IF(Tablas!E2641="","",Tablas!E2641)</f>
        <v/>
      </c>
      <c r="F2643" s="1" t="str">
        <f>IF(Tablas!F2641="","",Tablas!F2641)</f>
        <v/>
      </c>
      <c r="G2643" s="1" t="str">
        <f>IF(Tablas!I2641="","",Tablas!I2641)</f>
        <v/>
      </c>
      <c r="H2643" s="1" t="s">
        <v>911</v>
      </c>
      <c r="I2643" s="39" t="str">
        <f>IF($B2643="","",-SUMIFS(Tabla7[Cantidad],Tabla7[Código del producto],$B2643,Tabla7[Tipo de movimiento],"SALIDA",Tabla7[Mes],I$5))</f>
        <v/>
      </c>
      <c r="J2643" s="39" t="str">
        <f>IF($B2643="","",-SUMIFS(Tabla7[Cantidad],Tabla7[Código del producto],$B2643,Tabla7[Tipo de movimiento],"SALIDA",Tabla7[Mes],J$5))</f>
        <v/>
      </c>
      <c r="K2643" s="39" t="str">
        <f>IF($B2643="","",-SUMIFS(Tabla7[Cantidad],Tabla7[Código del producto],$B2643,Tabla7[Tipo de movimiento],"SALIDA",Tabla7[Mes],K$5))</f>
        <v/>
      </c>
      <c r="L2643" s="39" t="str">
        <f>IF($B2643="","",-SUMIFS(Tabla7[Cantidad],Tabla7[Código del producto],$B2643,Tabla7[Tipo de movimiento],"SALIDA",Tabla7[Mes],L$5))</f>
        <v/>
      </c>
      <c r="M2643" s="39" t="str">
        <f>IF($B2643="","",-SUMIFS(Tabla7[Cantidad],Tabla7[Código del producto],$B2643,Tabla7[Tipo de movimiento],"SALIDA",Tabla7[Mes],M$5))</f>
        <v/>
      </c>
      <c r="N2643" s="39" t="str">
        <f>IF($B2643="","",-SUMIFS(Tabla7[Cantidad],Tabla7[Código del producto],$B2643,Tabla7[Tipo de movimiento],"SALIDA",Tabla7[Mes],N$5))</f>
        <v/>
      </c>
      <c r="O2643" s="39" t="str">
        <f>IF($B2643="","",-SUMIFS(Tabla7[Cantidad],Tabla7[Código del producto],$B2643,Tabla7[Tipo de movimiento],"SALIDA",Tabla7[Mes],O$5))</f>
        <v/>
      </c>
      <c r="P2643" s="39" t="str">
        <f>IF($B2643="","",-SUMIFS(Tabla7[Cantidad],Tabla7[Código del producto],$B2643,Tabla7[Tipo de movimiento],"SALIDA",Tabla7[Mes],P$5))</f>
        <v/>
      </c>
      <c r="Q2643" s="39" t="str">
        <f t="shared" si="123"/>
        <v/>
      </c>
      <c r="R2643" s="51" t="str">
        <f>IF($B2643="","",IFERROR(VLOOKUP($B2643,'ABC rotación'!$C:$G,5,0),"C"))</f>
        <v/>
      </c>
      <c r="S2643" s="41" t="str">
        <f t="shared" si="124"/>
        <v/>
      </c>
      <c r="T2643" s="40" t="str">
        <f t="shared" si="125"/>
        <v/>
      </c>
      <c r="U2643" s="23" t="str">
        <f>IF($B2643="","",VLOOKUP($T2643,Tablas!$X$14:$Y$17,2,1))</f>
        <v/>
      </c>
    </row>
    <row r="2644" spans="2:21" x14ac:dyDescent="0.2">
      <c r="B2644" s="1" t="str">
        <f>IF(Tablas!B2642="","",Tablas!B2642)</f>
        <v/>
      </c>
      <c r="C2644" s="1" t="str">
        <f>IF(Tablas!C2642="","",Tablas!C2642)</f>
        <v/>
      </c>
      <c r="D2644" s="1" t="str">
        <f>IF(Tablas!D2642="","",Tablas!D2642)</f>
        <v/>
      </c>
      <c r="E2644" s="1" t="str">
        <f>IF(Tablas!E2642="","",Tablas!E2642)</f>
        <v/>
      </c>
      <c r="F2644" s="1" t="str">
        <f>IF(Tablas!F2642="","",Tablas!F2642)</f>
        <v/>
      </c>
      <c r="G2644" s="1" t="str">
        <f>IF(Tablas!I2642="","",Tablas!I2642)</f>
        <v/>
      </c>
      <c r="H2644" s="1" t="s">
        <v>911</v>
      </c>
      <c r="I2644" s="39" t="str">
        <f>IF($B2644="","",-SUMIFS(Tabla7[Cantidad],Tabla7[Código del producto],$B2644,Tabla7[Tipo de movimiento],"SALIDA",Tabla7[Mes],I$5))</f>
        <v/>
      </c>
      <c r="J2644" s="39" t="str">
        <f>IF($B2644="","",-SUMIFS(Tabla7[Cantidad],Tabla7[Código del producto],$B2644,Tabla7[Tipo de movimiento],"SALIDA",Tabla7[Mes],J$5))</f>
        <v/>
      </c>
      <c r="K2644" s="39" t="str">
        <f>IF($B2644="","",-SUMIFS(Tabla7[Cantidad],Tabla7[Código del producto],$B2644,Tabla7[Tipo de movimiento],"SALIDA",Tabla7[Mes],K$5))</f>
        <v/>
      </c>
      <c r="L2644" s="39" t="str">
        <f>IF($B2644="","",-SUMIFS(Tabla7[Cantidad],Tabla7[Código del producto],$B2644,Tabla7[Tipo de movimiento],"SALIDA",Tabla7[Mes],L$5))</f>
        <v/>
      </c>
      <c r="M2644" s="39" t="str">
        <f>IF($B2644="","",-SUMIFS(Tabla7[Cantidad],Tabla7[Código del producto],$B2644,Tabla7[Tipo de movimiento],"SALIDA",Tabla7[Mes],M$5))</f>
        <v/>
      </c>
      <c r="N2644" s="39" t="str">
        <f>IF($B2644="","",-SUMIFS(Tabla7[Cantidad],Tabla7[Código del producto],$B2644,Tabla7[Tipo de movimiento],"SALIDA",Tabla7[Mes],N$5))</f>
        <v/>
      </c>
      <c r="O2644" s="39" t="str">
        <f>IF($B2644="","",-SUMIFS(Tabla7[Cantidad],Tabla7[Código del producto],$B2644,Tabla7[Tipo de movimiento],"SALIDA",Tabla7[Mes],O$5))</f>
        <v/>
      </c>
      <c r="P2644" s="39" t="str">
        <f>IF($B2644="","",-SUMIFS(Tabla7[Cantidad],Tabla7[Código del producto],$B2644,Tabla7[Tipo de movimiento],"SALIDA",Tabla7[Mes],P$5))</f>
        <v/>
      </c>
      <c r="Q2644" s="39" t="str">
        <f t="shared" si="123"/>
        <v/>
      </c>
      <c r="R2644" s="51" t="str">
        <f>IF($B2644="","",IFERROR(VLOOKUP($B2644,'ABC rotación'!$C:$G,5,0),"C"))</f>
        <v/>
      </c>
      <c r="S2644" s="41" t="str">
        <f t="shared" si="124"/>
        <v/>
      </c>
      <c r="T2644" s="40" t="str">
        <f t="shared" si="125"/>
        <v/>
      </c>
      <c r="U2644" s="23" t="str">
        <f>IF($B2644="","",VLOOKUP($T2644,Tablas!$X$14:$Y$17,2,1))</f>
        <v/>
      </c>
    </row>
    <row r="2645" spans="2:21" x14ac:dyDescent="0.2">
      <c r="B2645" s="1" t="str">
        <f>IF(Tablas!B2643="","",Tablas!B2643)</f>
        <v/>
      </c>
      <c r="C2645" s="1" t="str">
        <f>IF(Tablas!C2643="","",Tablas!C2643)</f>
        <v/>
      </c>
      <c r="D2645" s="1" t="str">
        <f>IF(Tablas!D2643="","",Tablas!D2643)</f>
        <v/>
      </c>
      <c r="E2645" s="1" t="str">
        <f>IF(Tablas!E2643="","",Tablas!E2643)</f>
        <v/>
      </c>
      <c r="F2645" s="1" t="str">
        <f>IF(Tablas!F2643="","",Tablas!F2643)</f>
        <v/>
      </c>
      <c r="G2645" s="1" t="str">
        <f>IF(Tablas!I2643="","",Tablas!I2643)</f>
        <v/>
      </c>
      <c r="H2645" s="1" t="s">
        <v>911</v>
      </c>
      <c r="I2645" s="39" t="str">
        <f>IF($B2645="","",-SUMIFS(Tabla7[Cantidad],Tabla7[Código del producto],$B2645,Tabla7[Tipo de movimiento],"SALIDA",Tabla7[Mes],I$5))</f>
        <v/>
      </c>
      <c r="J2645" s="39" t="str">
        <f>IF($B2645="","",-SUMIFS(Tabla7[Cantidad],Tabla7[Código del producto],$B2645,Tabla7[Tipo de movimiento],"SALIDA",Tabla7[Mes],J$5))</f>
        <v/>
      </c>
      <c r="K2645" s="39" t="str">
        <f>IF($B2645="","",-SUMIFS(Tabla7[Cantidad],Tabla7[Código del producto],$B2645,Tabla7[Tipo de movimiento],"SALIDA",Tabla7[Mes],K$5))</f>
        <v/>
      </c>
      <c r="L2645" s="39" t="str">
        <f>IF($B2645="","",-SUMIFS(Tabla7[Cantidad],Tabla7[Código del producto],$B2645,Tabla7[Tipo de movimiento],"SALIDA",Tabla7[Mes],L$5))</f>
        <v/>
      </c>
      <c r="M2645" s="39" t="str">
        <f>IF($B2645="","",-SUMIFS(Tabla7[Cantidad],Tabla7[Código del producto],$B2645,Tabla7[Tipo de movimiento],"SALIDA",Tabla7[Mes],M$5))</f>
        <v/>
      </c>
      <c r="N2645" s="39" t="str">
        <f>IF($B2645="","",-SUMIFS(Tabla7[Cantidad],Tabla7[Código del producto],$B2645,Tabla7[Tipo de movimiento],"SALIDA",Tabla7[Mes],N$5))</f>
        <v/>
      </c>
      <c r="O2645" s="39" t="str">
        <f>IF($B2645="","",-SUMIFS(Tabla7[Cantidad],Tabla7[Código del producto],$B2645,Tabla7[Tipo de movimiento],"SALIDA",Tabla7[Mes],O$5))</f>
        <v/>
      </c>
      <c r="P2645" s="39" t="str">
        <f>IF($B2645="","",-SUMIFS(Tabla7[Cantidad],Tabla7[Código del producto],$B2645,Tabla7[Tipo de movimiento],"SALIDA",Tabla7[Mes],P$5))</f>
        <v/>
      </c>
      <c r="Q2645" s="39" t="str">
        <f t="shared" si="123"/>
        <v/>
      </c>
      <c r="R2645" s="51" t="str">
        <f>IF($B2645="","",IFERROR(VLOOKUP($B2645,'ABC rotación'!$C:$G,5,0),"C"))</f>
        <v/>
      </c>
      <c r="S2645" s="41" t="str">
        <f t="shared" si="124"/>
        <v/>
      </c>
      <c r="T2645" s="40" t="str">
        <f t="shared" si="125"/>
        <v/>
      </c>
      <c r="U2645" s="23" t="str">
        <f>IF($B2645="","",VLOOKUP($T2645,Tablas!$X$14:$Y$17,2,1))</f>
        <v/>
      </c>
    </row>
    <row r="2646" spans="2:21" x14ac:dyDescent="0.2">
      <c r="B2646" s="1" t="str">
        <f>IF(Tablas!B2644="","",Tablas!B2644)</f>
        <v/>
      </c>
      <c r="C2646" s="1" t="str">
        <f>IF(Tablas!C2644="","",Tablas!C2644)</f>
        <v/>
      </c>
      <c r="D2646" s="1" t="str">
        <f>IF(Tablas!D2644="","",Tablas!D2644)</f>
        <v/>
      </c>
      <c r="E2646" s="1" t="str">
        <f>IF(Tablas!E2644="","",Tablas!E2644)</f>
        <v/>
      </c>
      <c r="F2646" s="1" t="str">
        <f>IF(Tablas!F2644="","",Tablas!F2644)</f>
        <v/>
      </c>
      <c r="G2646" s="1" t="str">
        <f>IF(Tablas!I2644="","",Tablas!I2644)</f>
        <v/>
      </c>
      <c r="H2646" s="1" t="s">
        <v>911</v>
      </c>
      <c r="I2646" s="39" t="str">
        <f>IF($B2646="","",-SUMIFS(Tabla7[Cantidad],Tabla7[Código del producto],$B2646,Tabla7[Tipo de movimiento],"SALIDA",Tabla7[Mes],I$5))</f>
        <v/>
      </c>
      <c r="J2646" s="39" t="str">
        <f>IF($B2646="","",-SUMIFS(Tabla7[Cantidad],Tabla7[Código del producto],$B2646,Tabla7[Tipo de movimiento],"SALIDA",Tabla7[Mes],J$5))</f>
        <v/>
      </c>
      <c r="K2646" s="39" t="str">
        <f>IF($B2646="","",-SUMIFS(Tabla7[Cantidad],Tabla7[Código del producto],$B2646,Tabla7[Tipo de movimiento],"SALIDA",Tabla7[Mes],K$5))</f>
        <v/>
      </c>
      <c r="L2646" s="39" t="str">
        <f>IF($B2646="","",-SUMIFS(Tabla7[Cantidad],Tabla7[Código del producto],$B2646,Tabla7[Tipo de movimiento],"SALIDA",Tabla7[Mes],L$5))</f>
        <v/>
      </c>
      <c r="M2646" s="39" t="str">
        <f>IF($B2646="","",-SUMIFS(Tabla7[Cantidad],Tabla7[Código del producto],$B2646,Tabla7[Tipo de movimiento],"SALIDA",Tabla7[Mes],M$5))</f>
        <v/>
      </c>
      <c r="N2646" s="39" t="str">
        <f>IF($B2646="","",-SUMIFS(Tabla7[Cantidad],Tabla7[Código del producto],$B2646,Tabla7[Tipo de movimiento],"SALIDA",Tabla7[Mes],N$5))</f>
        <v/>
      </c>
      <c r="O2646" s="39" t="str">
        <f>IF($B2646="","",-SUMIFS(Tabla7[Cantidad],Tabla7[Código del producto],$B2646,Tabla7[Tipo de movimiento],"SALIDA",Tabla7[Mes],O$5))</f>
        <v/>
      </c>
      <c r="P2646" s="39" t="str">
        <f>IF($B2646="","",-SUMIFS(Tabla7[Cantidad],Tabla7[Código del producto],$B2646,Tabla7[Tipo de movimiento],"SALIDA",Tabla7[Mes],P$5))</f>
        <v/>
      </c>
      <c r="Q2646" s="39" t="str">
        <f t="shared" si="123"/>
        <v/>
      </c>
      <c r="R2646" s="51" t="str">
        <f>IF($B2646="","",IFERROR(VLOOKUP($B2646,'ABC rotación'!$C:$G,5,0),"C"))</f>
        <v/>
      </c>
      <c r="S2646" s="41" t="str">
        <f t="shared" si="124"/>
        <v/>
      </c>
      <c r="T2646" s="40" t="str">
        <f t="shared" si="125"/>
        <v/>
      </c>
      <c r="U2646" s="23" t="str">
        <f>IF($B2646="","",VLOOKUP($T2646,Tablas!$X$14:$Y$17,2,1))</f>
        <v/>
      </c>
    </row>
    <row r="2647" spans="2:21" x14ac:dyDescent="0.2">
      <c r="B2647" s="1" t="str">
        <f>IF(Tablas!B2645="","",Tablas!B2645)</f>
        <v/>
      </c>
      <c r="C2647" s="1" t="str">
        <f>IF(Tablas!C2645="","",Tablas!C2645)</f>
        <v/>
      </c>
      <c r="D2647" s="1" t="str">
        <f>IF(Tablas!D2645="","",Tablas!D2645)</f>
        <v/>
      </c>
      <c r="E2647" s="1" t="str">
        <f>IF(Tablas!E2645="","",Tablas!E2645)</f>
        <v/>
      </c>
      <c r="F2647" s="1" t="str">
        <f>IF(Tablas!F2645="","",Tablas!F2645)</f>
        <v/>
      </c>
      <c r="G2647" s="1" t="str">
        <f>IF(Tablas!I2645="","",Tablas!I2645)</f>
        <v/>
      </c>
      <c r="H2647" s="1" t="s">
        <v>911</v>
      </c>
      <c r="I2647" s="39" t="str">
        <f>IF($B2647="","",-SUMIFS(Tabla7[Cantidad],Tabla7[Código del producto],$B2647,Tabla7[Tipo de movimiento],"SALIDA",Tabla7[Mes],I$5))</f>
        <v/>
      </c>
      <c r="J2647" s="39" t="str">
        <f>IF($B2647="","",-SUMIFS(Tabla7[Cantidad],Tabla7[Código del producto],$B2647,Tabla7[Tipo de movimiento],"SALIDA",Tabla7[Mes],J$5))</f>
        <v/>
      </c>
      <c r="K2647" s="39" t="str">
        <f>IF($B2647="","",-SUMIFS(Tabla7[Cantidad],Tabla7[Código del producto],$B2647,Tabla7[Tipo de movimiento],"SALIDA",Tabla7[Mes],K$5))</f>
        <v/>
      </c>
      <c r="L2647" s="39" t="str">
        <f>IF($B2647="","",-SUMIFS(Tabla7[Cantidad],Tabla7[Código del producto],$B2647,Tabla7[Tipo de movimiento],"SALIDA",Tabla7[Mes],L$5))</f>
        <v/>
      </c>
      <c r="M2647" s="39" t="str">
        <f>IF($B2647="","",-SUMIFS(Tabla7[Cantidad],Tabla7[Código del producto],$B2647,Tabla7[Tipo de movimiento],"SALIDA",Tabla7[Mes],M$5))</f>
        <v/>
      </c>
      <c r="N2647" s="39" t="str">
        <f>IF($B2647="","",-SUMIFS(Tabla7[Cantidad],Tabla7[Código del producto],$B2647,Tabla7[Tipo de movimiento],"SALIDA",Tabla7[Mes],N$5))</f>
        <v/>
      </c>
      <c r="O2647" s="39" t="str">
        <f>IF($B2647="","",-SUMIFS(Tabla7[Cantidad],Tabla7[Código del producto],$B2647,Tabla7[Tipo de movimiento],"SALIDA",Tabla7[Mes],O$5))</f>
        <v/>
      </c>
      <c r="P2647" s="39" t="str">
        <f>IF($B2647="","",-SUMIFS(Tabla7[Cantidad],Tabla7[Código del producto],$B2647,Tabla7[Tipo de movimiento],"SALIDA",Tabla7[Mes],P$5))</f>
        <v/>
      </c>
      <c r="Q2647" s="39" t="str">
        <f t="shared" si="123"/>
        <v/>
      </c>
      <c r="R2647" s="51" t="str">
        <f>IF($B2647="","",IFERROR(VLOOKUP($B2647,'ABC rotación'!$C:$G,5,0),"C"))</f>
        <v/>
      </c>
      <c r="S2647" s="41" t="str">
        <f t="shared" si="124"/>
        <v/>
      </c>
      <c r="T2647" s="40" t="str">
        <f t="shared" si="125"/>
        <v/>
      </c>
      <c r="U2647" s="23" t="str">
        <f>IF($B2647="","",VLOOKUP($T2647,Tablas!$X$14:$Y$17,2,1))</f>
        <v/>
      </c>
    </row>
    <row r="2648" spans="2:21" x14ac:dyDescent="0.2">
      <c r="B2648" s="1" t="str">
        <f>IF(Tablas!B2646="","",Tablas!B2646)</f>
        <v/>
      </c>
      <c r="C2648" s="1" t="str">
        <f>IF(Tablas!C2646="","",Tablas!C2646)</f>
        <v/>
      </c>
      <c r="D2648" s="1" t="str">
        <f>IF(Tablas!D2646="","",Tablas!D2646)</f>
        <v/>
      </c>
      <c r="E2648" s="1" t="str">
        <f>IF(Tablas!E2646="","",Tablas!E2646)</f>
        <v/>
      </c>
      <c r="F2648" s="1" t="str">
        <f>IF(Tablas!F2646="","",Tablas!F2646)</f>
        <v/>
      </c>
      <c r="G2648" s="1" t="str">
        <f>IF(Tablas!I2646="","",Tablas!I2646)</f>
        <v/>
      </c>
      <c r="H2648" s="1" t="s">
        <v>911</v>
      </c>
      <c r="I2648" s="39" t="str">
        <f>IF($B2648="","",-SUMIFS(Tabla7[Cantidad],Tabla7[Código del producto],$B2648,Tabla7[Tipo de movimiento],"SALIDA",Tabla7[Mes],I$5))</f>
        <v/>
      </c>
      <c r="J2648" s="39" t="str">
        <f>IF($B2648="","",-SUMIFS(Tabla7[Cantidad],Tabla7[Código del producto],$B2648,Tabla7[Tipo de movimiento],"SALIDA",Tabla7[Mes],J$5))</f>
        <v/>
      </c>
      <c r="K2648" s="39" t="str">
        <f>IF($B2648="","",-SUMIFS(Tabla7[Cantidad],Tabla7[Código del producto],$B2648,Tabla7[Tipo de movimiento],"SALIDA",Tabla7[Mes],K$5))</f>
        <v/>
      </c>
      <c r="L2648" s="39" t="str">
        <f>IF($B2648="","",-SUMIFS(Tabla7[Cantidad],Tabla7[Código del producto],$B2648,Tabla7[Tipo de movimiento],"SALIDA",Tabla7[Mes],L$5))</f>
        <v/>
      </c>
      <c r="M2648" s="39" t="str">
        <f>IF($B2648="","",-SUMIFS(Tabla7[Cantidad],Tabla7[Código del producto],$B2648,Tabla7[Tipo de movimiento],"SALIDA",Tabla7[Mes],M$5))</f>
        <v/>
      </c>
      <c r="N2648" s="39" t="str">
        <f>IF($B2648="","",-SUMIFS(Tabla7[Cantidad],Tabla7[Código del producto],$B2648,Tabla7[Tipo de movimiento],"SALIDA",Tabla7[Mes],N$5))</f>
        <v/>
      </c>
      <c r="O2648" s="39" t="str">
        <f>IF($B2648="","",-SUMIFS(Tabla7[Cantidad],Tabla7[Código del producto],$B2648,Tabla7[Tipo de movimiento],"SALIDA",Tabla7[Mes],O$5))</f>
        <v/>
      </c>
      <c r="P2648" s="39" t="str">
        <f>IF($B2648="","",-SUMIFS(Tabla7[Cantidad],Tabla7[Código del producto],$B2648,Tabla7[Tipo de movimiento],"SALIDA",Tabla7[Mes],P$5))</f>
        <v/>
      </c>
      <c r="Q2648" s="39" t="str">
        <f t="shared" si="123"/>
        <v/>
      </c>
      <c r="R2648" s="51" t="str">
        <f>IF($B2648="","",IFERROR(VLOOKUP($B2648,'ABC rotación'!$C:$G,5,0),"C"))</f>
        <v/>
      </c>
      <c r="S2648" s="41" t="str">
        <f t="shared" si="124"/>
        <v/>
      </c>
      <c r="T2648" s="40" t="str">
        <f t="shared" si="125"/>
        <v/>
      </c>
      <c r="U2648" s="23" t="str">
        <f>IF($B2648="","",VLOOKUP($T2648,Tablas!$X$14:$Y$17,2,1))</f>
        <v/>
      </c>
    </row>
    <row r="2649" spans="2:21" x14ac:dyDescent="0.2">
      <c r="B2649" s="1" t="str">
        <f>IF(Tablas!B2647="","",Tablas!B2647)</f>
        <v/>
      </c>
      <c r="C2649" s="1" t="str">
        <f>IF(Tablas!C2647="","",Tablas!C2647)</f>
        <v/>
      </c>
      <c r="D2649" s="1" t="str">
        <f>IF(Tablas!D2647="","",Tablas!D2647)</f>
        <v/>
      </c>
      <c r="E2649" s="1" t="str">
        <f>IF(Tablas!E2647="","",Tablas!E2647)</f>
        <v/>
      </c>
      <c r="F2649" s="1" t="str">
        <f>IF(Tablas!F2647="","",Tablas!F2647)</f>
        <v/>
      </c>
      <c r="G2649" s="1" t="str">
        <f>IF(Tablas!I2647="","",Tablas!I2647)</f>
        <v/>
      </c>
      <c r="H2649" s="1" t="s">
        <v>911</v>
      </c>
      <c r="I2649" s="39" t="str">
        <f>IF($B2649="","",-SUMIFS(Tabla7[Cantidad],Tabla7[Código del producto],$B2649,Tabla7[Tipo de movimiento],"SALIDA",Tabla7[Mes],I$5))</f>
        <v/>
      </c>
      <c r="J2649" s="39" t="str">
        <f>IF($B2649="","",-SUMIFS(Tabla7[Cantidad],Tabla7[Código del producto],$B2649,Tabla7[Tipo de movimiento],"SALIDA",Tabla7[Mes],J$5))</f>
        <v/>
      </c>
      <c r="K2649" s="39" t="str">
        <f>IF($B2649="","",-SUMIFS(Tabla7[Cantidad],Tabla7[Código del producto],$B2649,Tabla7[Tipo de movimiento],"SALIDA",Tabla7[Mes],K$5))</f>
        <v/>
      </c>
      <c r="L2649" s="39" t="str">
        <f>IF($B2649="","",-SUMIFS(Tabla7[Cantidad],Tabla7[Código del producto],$B2649,Tabla7[Tipo de movimiento],"SALIDA",Tabla7[Mes],L$5))</f>
        <v/>
      </c>
      <c r="M2649" s="39" t="str">
        <f>IF($B2649="","",-SUMIFS(Tabla7[Cantidad],Tabla7[Código del producto],$B2649,Tabla7[Tipo de movimiento],"SALIDA",Tabla7[Mes],M$5))</f>
        <v/>
      </c>
      <c r="N2649" s="39" t="str">
        <f>IF($B2649="","",-SUMIFS(Tabla7[Cantidad],Tabla7[Código del producto],$B2649,Tabla7[Tipo de movimiento],"SALIDA",Tabla7[Mes],N$5))</f>
        <v/>
      </c>
      <c r="O2649" s="39" t="str">
        <f>IF($B2649="","",-SUMIFS(Tabla7[Cantidad],Tabla7[Código del producto],$B2649,Tabla7[Tipo de movimiento],"SALIDA",Tabla7[Mes],O$5))</f>
        <v/>
      </c>
      <c r="P2649" s="39" t="str">
        <f>IF($B2649="","",-SUMIFS(Tabla7[Cantidad],Tabla7[Código del producto],$B2649,Tabla7[Tipo de movimiento],"SALIDA",Tabla7[Mes],P$5))</f>
        <v/>
      </c>
      <c r="Q2649" s="39" t="str">
        <f t="shared" si="123"/>
        <v/>
      </c>
      <c r="R2649" s="51" t="str">
        <f>IF($B2649="","",IFERROR(VLOOKUP($B2649,'ABC rotación'!$C:$G,5,0),"C"))</f>
        <v/>
      </c>
      <c r="S2649" s="41" t="str">
        <f t="shared" si="124"/>
        <v/>
      </c>
      <c r="T2649" s="40" t="str">
        <f t="shared" si="125"/>
        <v/>
      </c>
      <c r="U2649" s="23" t="str">
        <f>IF($B2649="","",VLOOKUP($T2649,Tablas!$X$14:$Y$17,2,1))</f>
        <v/>
      </c>
    </row>
    <row r="2650" spans="2:21" x14ac:dyDescent="0.2">
      <c r="B2650" s="1" t="str">
        <f>IF(Tablas!B2648="","",Tablas!B2648)</f>
        <v/>
      </c>
      <c r="C2650" s="1" t="str">
        <f>IF(Tablas!C2648="","",Tablas!C2648)</f>
        <v/>
      </c>
      <c r="D2650" s="1" t="str">
        <f>IF(Tablas!D2648="","",Tablas!D2648)</f>
        <v/>
      </c>
      <c r="E2650" s="1" t="str">
        <f>IF(Tablas!E2648="","",Tablas!E2648)</f>
        <v/>
      </c>
      <c r="F2650" s="1" t="str">
        <f>IF(Tablas!F2648="","",Tablas!F2648)</f>
        <v/>
      </c>
      <c r="G2650" s="1" t="str">
        <f>IF(Tablas!I2648="","",Tablas!I2648)</f>
        <v/>
      </c>
      <c r="H2650" s="1" t="s">
        <v>911</v>
      </c>
      <c r="I2650" s="39" t="str">
        <f>IF($B2650="","",-SUMIFS(Tabla7[Cantidad],Tabla7[Código del producto],$B2650,Tabla7[Tipo de movimiento],"SALIDA",Tabla7[Mes],I$5))</f>
        <v/>
      </c>
      <c r="J2650" s="39" t="str">
        <f>IF($B2650="","",-SUMIFS(Tabla7[Cantidad],Tabla7[Código del producto],$B2650,Tabla7[Tipo de movimiento],"SALIDA",Tabla7[Mes],J$5))</f>
        <v/>
      </c>
      <c r="K2650" s="39" t="str">
        <f>IF($B2650="","",-SUMIFS(Tabla7[Cantidad],Tabla7[Código del producto],$B2650,Tabla7[Tipo de movimiento],"SALIDA",Tabla7[Mes],K$5))</f>
        <v/>
      </c>
      <c r="L2650" s="39" t="str">
        <f>IF($B2650="","",-SUMIFS(Tabla7[Cantidad],Tabla7[Código del producto],$B2650,Tabla7[Tipo de movimiento],"SALIDA",Tabla7[Mes],L$5))</f>
        <v/>
      </c>
      <c r="M2650" s="39" t="str">
        <f>IF($B2650="","",-SUMIFS(Tabla7[Cantidad],Tabla7[Código del producto],$B2650,Tabla7[Tipo de movimiento],"SALIDA",Tabla7[Mes],M$5))</f>
        <v/>
      </c>
      <c r="N2650" s="39" t="str">
        <f>IF($B2650="","",-SUMIFS(Tabla7[Cantidad],Tabla7[Código del producto],$B2650,Tabla7[Tipo de movimiento],"SALIDA",Tabla7[Mes],N$5))</f>
        <v/>
      </c>
      <c r="O2650" s="39" t="str">
        <f>IF($B2650="","",-SUMIFS(Tabla7[Cantidad],Tabla7[Código del producto],$B2650,Tabla7[Tipo de movimiento],"SALIDA",Tabla7[Mes],O$5))</f>
        <v/>
      </c>
      <c r="P2650" s="39" t="str">
        <f>IF($B2650="","",-SUMIFS(Tabla7[Cantidad],Tabla7[Código del producto],$B2650,Tabla7[Tipo de movimiento],"SALIDA",Tabla7[Mes],P$5))</f>
        <v/>
      </c>
      <c r="Q2650" s="39" t="str">
        <f t="shared" si="123"/>
        <v/>
      </c>
      <c r="R2650" s="51" t="str">
        <f>IF($B2650="","",IFERROR(VLOOKUP($B2650,'ABC rotación'!$C:$G,5,0),"C"))</f>
        <v/>
      </c>
      <c r="S2650" s="41" t="str">
        <f t="shared" si="124"/>
        <v/>
      </c>
      <c r="T2650" s="40" t="str">
        <f t="shared" si="125"/>
        <v/>
      </c>
      <c r="U2650" s="23" t="str">
        <f>IF($B2650="","",VLOOKUP($T2650,Tablas!$X$14:$Y$17,2,1))</f>
        <v/>
      </c>
    </row>
    <row r="2651" spans="2:21" x14ac:dyDescent="0.2">
      <c r="B2651" s="1" t="str">
        <f>IF(Tablas!B2649="","",Tablas!B2649)</f>
        <v/>
      </c>
      <c r="C2651" s="1" t="str">
        <f>IF(Tablas!C2649="","",Tablas!C2649)</f>
        <v/>
      </c>
      <c r="D2651" s="1" t="str">
        <f>IF(Tablas!D2649="","",Tablas!D2649)</f>
        <v/>
      </c>
      <c r="E2651" s="1" t="str">
        <f>IF(Tablas!E2649="","",Tablas!E2649)</f>
        <v/>
      </c>
      <c r="F2651" s="1" t="str">
        <f>IF(Tablas!F2649="","",Tablas!F2649)</f>
        <v/>
      </c>
      <c r="G2651" s="1" t="str">
        <f>IF(Tablas!I2649="","",Tablas!I2649)</f>
        <v/>
      </c>
      <c r="H2651" s="1" t="s">
        <v>911</v>
      </c>
      <c r="I2651" s="39" t="str">
        <f>IF($B2651="","",-SUMIFS(Tabla7[Cantidad],Tabla7[Código del producto],$B2651,Tabla7[Tipo de movimiento],"SALIDA",Tabla7[Mes],I$5))</f>
        <v/>
      </c>
      <c r="J2651" s="39" t="str">
        <f>IF($B2651="","",-SUMIFS(Tabla7[Cantidad],Tabla7[Código del producto],$B2651,Tabla7[Tipo de movimiento],"SALIDA",Tabla7[Mes],J$5))</f>
        <v/>
      </c>
      <c r="K2651" s="39" t="str">
        <f>IF($B2651="","",-SUMIFS(Tabla7[Cantidad],Tabla7[Código del producto],$B2651,Tabla7[Tipo de movimiento],"SALIDA",Tabla7[Mes],K$5))</f>
        <v/>
      </c>
      <c r="L2651" s="39" t="str">
        <f>IF($B2651="","",-SUMIFS(Tabla7[Cantidad],Tabla7[Código del producto],$B2651,Tabla7[Tipo de movimiento],"SALIDA",Tabla7[Mes],L$5))</f>
        <v/>
      </c>
      <c r="M2651" s="39" t="str">
        <f>IF($B2651="","",-SUMIFS(Tabla7[Cantidad],Tabla7[Código del producto],$B2651,Tabla7[Tipo de movimiento],"SALIDA",Tabla7[Mes],M$5))</f>
        <v/>
      </c>
      <c r="N2651" s="39" t="str">
        <f>IF($B2651="","",-SUMIFS(Tabla7[Cantidad],Tabla7[Código del producto],$B2651,Tabla7[Tipo de movimiento],"SALIDA",Tabla7[Mes],N$5))</f>
        <v/>
      </c>
      <c r="O2651" s="39" t="str">
        <f>IF($B2651="","",-SUMIFS(Tabla7[Cantidad],Tabla7[Código del producto],$B2651,Tabla7[Tipo de movimiento],"SALIDA",Tabla7[Mes],O$5))</f>
        <v/>
      </c>
      <c r="P2651" s="39" t="str">
        <f>IF($B2651="","",-SUMIFS(Tabla7[Cantidad],Tabla7[Código del producto],$B2651,Tabla7[Tipo de movimiento],"SALIDA",Tabla7[Mes],P$5))</f>
        <v/>
      </c>
      <c r="Q2651" s="39" t="str">
        <f t="shared" si="123"/>
        <v/>
      </c>
      <c r="R2651" s="51" t="str">
        <f>IF($B2651="","",IFERROR(VLOOKUP($B2651,'ABC rotación'!$C:$G,5,0),"C"))</f>
        <v/>
      </c>
      <c r="S2651" s="41" t="str">
        <f t="shared" si="124"/>
        <v/>
      </c>
      <c r="T2651" s="40" t="str">
        <f t="shared" si="125"/>
        <v/>
      </c>
      <c r="U2651" s="23" t="str">
        <f>IF($B2651="","",VLOOKUP($T2651,Tablas!$X$14:$Y$17,2,1))</f>
        <v/>
      </c>
    </row>
    <row r="2652" spans="2:21" x14ac:dyDescent="0.2">
      <c r="B2652" s="1" t="str">
        <f>IF(Tablas!B2650="","",Tablas!B2650)</f>
        <v/>
      </c>
      <c r="C2652" s="1" t="str">
        <f>IF(Tablas!C2650="","",Tablas!C2650)</f>
        <v/>
      </c>
      <c r="D2652" s="1" t="str">
        <f>IF(Tablas!D2650="","",Tablas!D2650)</f>
        <v/>
      </c>
      <c r="E2652" s="1" t="str">
        <f>IF(Tablas!E2650="","",Tablas!E2650)</f>
        <v/>
      </c>
      <c r="F2652" s="1" t="str">
        <f>IF(Tablas!F2650="","",Tablas!F2650)</f>
        <v/>
      </c>
      <c r="G2652" s="1" t="str">
        <f>IF(Tablas!I2650="","",Tablas!I2650)</f>
        <v/>
      </c>
      <c r="H2652" s="1" t="s">
        <v>911</v>
      </c>
      <c r="I2652" s="39" t="str">
        <f>IF($B2652="","",-SUMIFS(Tabla7[Cantidad],Tabla7[Código del producto],$B2652,Tabla7[Tipo de movimiento],"SALIDA",Tabla7[Mes],I$5))</f>
        <v/>
      </c>
      <c r="J2652" s="39" t="str">
        <f>IF($B2652="","",-SUMIFS(Tabla7[Cantidad],Tabla7[Código del producto],$B2652,Tabla7[Tipo de movimiento],"SALIDA",Tabla7[Mes],J$5))</f>
        <v/>
      </c>
      <c r="K2652" s="39" t="str">
        <f>IF($B2652="","",-SUMIFS(Tabla7[Cantidad],Tabla7[Código del producto],$B2652,Tabla7[Tipo de movimiento],"SALIDA",Tabla7[Mes],K$5))</f>
        <v/>
      </c>
      <c r="L2652" s="39" t="str">
        <f>IF($B2652="","",-SUMIFS(Tabla7[Cantidad],Tabla7[Código del producto],$B2652,Tabla7[Tipo de movimiento],"SALIDA",Tabla7[Mes],L$5))</f>
        <v/>
      </c>
      <c r="M2652" s="39" t="str">
        <f>IF($B2652="","",-SUMIFS(Tabla7[Cantidad],Tabla7[Código del producto],$B2652,Tabla7[Tipo de movimiento],"SALIDA",Tabla7[Mes],M$5))</f>
        <v/>
      </c>
      <c r="N2652" s="39" t="str">
        <f>IF($B2652="","",-SUMIFS(Tabla7[Cantidad],Tabla7[Código del producto],$B2652,Tabla7[Tipo de movimiento],"SALIDA",Tabla7[Mes],N$5))</f>
        <v/>
      </c>
      <c r="O2652" s="39" t="str">
        <f>IF($B2652="","",-SUMIFS(Tabla7[Cantidad],Tabla7[Código del producto],$B2652,Tabla7[Tipo de movimiento],"SALIDA",Tabla7[Mes],O$5))</f>
        <v/>
      </c>
      <c r="P2652" s="39" t="str">
        <f>IF($B2652="","",-SUMIFS(Tabla7[Cantidad],Tabla7[Código del producto],$B2652,Tabla7[Tipo de movimiento],"SALIDA",Tabla7[Mes],P$5))</f>
        <v/>
      </c>
      <c r="Q2652" s="39" t="str">
        <f t="shared" si="123"/>
        <v/>
      </c>
      <c r="R2652" s="51" t="str">
        <f>IF($B2652="","",IFERROR(VLOOKUP($B2652,'ABC rotación'!$C:$G,5,0),"C"))</f>
        <v/>
      </c>
      <c r="S2652" s="41" t="str">
        <f t="shared" si="124"/>
        <v/>
      </c>
      <c r="T2652" s="40" t="str">
        <f t="shared" si="125"/>
        <v/>
      </c>
      <c r="U2652" s="23" t="str">
        <f>IF($B2652="","",VLOOKUP($T2652,Tablas!$X$14:$Y$17,2,1))</f>
        <v/>
      </c>
    </row>
    <row r="2653" spans="2:21" x14ac:dyDescent="0.2">
      <c r="B2653" s="1" t="str">
        <f>IF(Tablas!B2651="","",Tablas!B2651)</f>
        <v/>
      </c>
      <c r="C2653" s="1" t="str">
        <f>IF(Tablas!C2651="","",Tablas!C2651)</f>
        <v/>
      </c>
      <c r="D2653" s="1" t="str">
        <f>IF(Tablas!D2651="","",Tablas!D2651)</f>
        <v/>
      </c>
      <c r="E2653" s="1" t="str">
        <f>IF(Tablas!E2651="","",Tablas!E2651)</f>
        <v/>
      </c>
      <c r="F2653" s="1" t="str">
        <f>IF(Tablas!F2651="","",Tablas!F2651)</f>
        <v/>
      </c>
      <c r="G2653" s="1" t="str">
        <f>IF(Tablas!I2651="","",Tablas!I2651)</f>
        <v/>
      </c>
      <c r="H2653" s="1" t="s">
        <v>911</v>
      </c>
      <c r="I2653" s="39" t="str">
        <f>IF($B2653="","",-SUMIFS(Tabla7[Cantidad],Tabla7[Código del producto],$B2653,Tabla7[Tipo de movimiento],"SALIDA",Tabla7[Mes],I$5))</f>
        <v/>
      </c>
      <c r="J2653" s="39" t="str">
        <f>IF($B2653="","",-SUMIFS(Tabla7[Cantidad],Tabla7[Código del producto],$B2653,Tabla7[Tipo de movimiento],"SALIDA",Tabla7[Mes],J$5))</f>
        <v/>
      </c>
      <c r="K2653" s="39" t="str">
        <f>IF($B2653="","",-SUMIFS(Tabla7[Cantidad],Tabla7[Código del producto],$B2653,Tabla7[Tipo de movimiento],"SALIDA",Tabla7[Mes],K$5))</f>
        <v/>
      </c>
      <c r="L2653" s="39" t="str">
        <f>IF($B2653="","",-SUMIFS(Tabla7[Cantidad],Tabla7[Código del producto],$B2653,Tabla7[Tipo de movimiento],"SALIDA",Tabla7[Mes],L$5))</f>
        <v/>
      </c>
      <c r="M2653" s="39" t="str">
        <f>IF($B2653="","",-SUMIFS(Tabla7[Cantidad],Tabla7[Código del producto],$B2653,Tabla7[Tipo de movimiento],"SALIDA",Tabla7[Mes],M$5))</f>
        <v/>
      </c>
      <c r="N2653" s="39" t="str">
        <f>IF($B2653="","",-SUMIFS(Tabla7[Cantidad],Tabla7[Código del producto],$B2653,Tabla7[Tipo de movimiento],"SALIDA",Tabla7[Mes],N$5))</f>
        <v/>
      </c>
      <c r="O2653" s="39" t="str">
        <f>IF($B2653="","",-SUMIFS(Tabla7[Cantidad],Tabla7[Código del producto],$B2653,Tabla7[Tipo de movimiento],"SALIDA",Tabla7[Mes],O$5))</f>
        <v/>
      </c>
      <c r="P2653" s="39" t="str">
        <f>IF($B2653="","",-SUMIFS(Tabla7[Cantidad],Tabla7[Código del producto],$B2653,Tabla7[Tipo de movimiento],"SALIDA",Tabla7[Mes],P$5))</f>
        <v/>
      </c>
      <c r="Q2653" s="39" t="str">
        <f t="shared" si="123"/>
        <v/>
      </c>
      <c r="R2653" s="51" t="str">
        <f>IF($B2653="","",IFERROR(VLOOKUP($B2653,'ABC rotación'!$C:$G,5,0),"C"))</f>
        <v/>
      </c>
      <c r="S2653" s="41" t="str">
        <f t="shared" si="124"/>
        <v/>
      </c>
      <c r="T2653" s="40" t="str">
        <f t="shared" si="125"/>
        <v/>
      </c>
      <c r="U2653" s="23" t="str">
        <f>IF($B2653="","",VLOOKUP($T2653,Tablas!$X$14:$Y$17,2,1))</f>
        <v/>
      </c>
    </row>
    <row r="2654" spans="2:21" x14ac:dyDescent="0.2">
      <c r="B2654" s="1" t="str">
        <f>IF(Tablas!B2652="","",Tablas!B2652)</f>
        <v/>
      </c>
      <c r="C2654" s="1" t="str">
        <f>IF(Tablas!C2652="","",Tablas!C2652)</f>
        <v/>
      </c>
      <c r="D2654" s="1" t="str">
        <f>IF(Tablas!D2652="","",Tablas!D2652)</f>
        <v/>
      </c>
      <c r="E2654" s="1" t="str">
        <f>IF(Tablas!E2652="","",Tablas!E2652)</f>
        <v/>
      </c>
      <c r="F2654" s="1" t="str">
        <f>IF(Tablas!F2652="","",Tablas!F2652)</f>
        <v/>
      </c>
      <c r="G2654" s="1" t="str">
        <f>IF(Tablas!I2652="","",Tablas!I2652)</f>
        <v/>
      </c>
      <c r="H2654" s="1" t="s">
        <v>911</v>
      </c>
      <c r="I2654" s="39" t="str">
        <f>IF($B2654="","",-SUMIFS(Tabla7[Cantidad],Tabla7[Código del producto],$B2654,Tabla7[Tipo de movimiento],"SALIDA",Tabla7[Mes],I$5))</f>
        <v/>
      </c>
      <c r="J2654" s="39" t="str">
        <f>IF($B2654="","",-SUMIFS(Tabla7[Cantidad],Tabla7[Código del producto],$B2654,Tabla7[Tipo de movimiento],"SALIDA",Tabla7[Mes],J$5))</f>
        <v/>
      </c>
      <c r="K2654" s="39" t="str">
        <f>IF($B2654="","",-SUMIFS(Tabla7[Cantidad],Tabla7[Código del producto],$B2654,Tabla7[Tipo de movimiento],"SALIDA",Tabla7[Mes],K$5))</f>
        <v/>
      </c>
      <c r="L2654" s="39" t="str">
        <f>IF($B2654="","",-SUMIFS(Tabla7[Cantidad],Tabla7[Código del producto],$B2654,Tabla7[Tipo de movimiento],"SALIDA",Tabla7[Mes],L$5))</f>
        <v/>
      </c>
      <c r="M2654" s="39" t="str">
        <f>IF($B2654="","",-SUMIFS(Tabla7[Cantidad],Tabla7[Código del producto],$B2654,Tabla7[Tipo de movimiento],"SALIDA",Tabla7[Mes],M$5))</f>
        <v/>
      </c>
      <c r="N2654" s="39" t="str">
        <f>IF($B2654="","",-SUMIFS(Tabla7[Cantidad],Tabla7[Código del producto],$B2654,Tabla7[Tipo de movimiento],"SALIDA",Tabla7[Mes],N$5))</f>
        <v/>
      </c>
      <c r="O2654" s="39" t="str">
        <f>IF($B2654="","",-SUMIFS(Tabla7[Cantidad],Tabla7[Código del producto],$B2654,Tabla7[Tipo de movimiento],"SALIDA",Tabla7[Mes],O$5))</f>
        <v/>
      </c>
      <c r="P2654" s="39" t="str">
        <f>IF($B2654="","",-SUMIFS(Tabla7[Cantidad],Tabla7[Código del producto],$B2654,Tabla7[Tipo de movimiento],"SALIDA",Tabla7[Mes],P$5))</f>
        <v/>
      </c>
      <c r="Q2654" s="39" t="str">
        <f t="shared" si="123"/>
        <v/>
      </c>
      <c r="R2654" s="51" t="str">
        <f>IF($B2654="","",IFERROR(VLOOKUP($B2654,'ABC rotación'!$C:$G,5,0),"C"))</f>
        <v/>
      </c>
      <c r="S2654" s="41" t="str">
        <f t="shared" si="124"/>
        <v/>
      </c>
      <c r="T2654" s="40" t="str">
        <f t="shared" si="125"/>
        <v/>
      </c>
      <c r="U2654" s="23" t="str">
        <f>IF($B2654="","",VLOOKUP($T2654,Tablas!$X$14:$Y$17,2,1))</f>
        <v/>
      </c>
    </row>
    <row r="2655" spans="2:21" x14ac:dyDescent="0.2">
      <c r="B2655" s="1" t="str">
        <f>IF(Tablas!B2653="","",Tablas!B2653)</f>
        <v/>
      </c>
      <c r="C2655" s="1" t="str">
        <f>IF(Tablas!C2653="","",Tablas!C2653)</f>
        <v/>
      </c>
      <c r="D2655" s="1" t="str">
        <f>IF(Tablas!D2653="","",Tablas!D2653)</f>
        <v/>
      </c>
      <c r="E2655" s="1" t="str">
        <f>IF(Tablas!E2653="","",Tablas!E2653)</f>
        <v/>
      </c>
      <c r="F2655" s="1" t="str">
        <f>IF(Tablas!F2653="","",Tablas!F2653)</f>
        <v/>
      </c>
      <c r="G2655" s="1" t="str">
        <f>IF(Tablas!I2653="","",Tablas!I2653)</f>
        <v/>
      </c>
      <c r="H2655" s="1" t="s">
        <v>911</v>
      </c>
      <c r="I2655" s="39" t="str">
        <f>IF($B2655="","",-SUMIFS(Tabla7[Cantidad],Tabla7[Código del producto],$B2655,Tabla7[Tipo de movimiento],"SALIDA",Tabla7[Mes],I$5))</f>
        <v/>
      </c>
      <c r="J2655" s="39" t="str">
        <f>IF($B2655="","",-SUMIFS(Tabla7[Cantidad],Tabla7[Código del producto],$B2655,Tabla7[Tipo de movimiento],"SALIDA",Tabla7[Mes],J$5))</f>
        <v/>
      </c>
      <c r="K2655" s="39" t="str">
        <f>IF($B2655="","",-SUMIFS(Tabla7[Cantidad],Tabla7[Código del producto],$B2655,Tabla7[Tipo de movimiento],"SALIDA",Tabla7[Mes],K$5))</f>
        <v/>
      </c>
      <c r="L2655" s="39" t="str">
        <f>IF($B2655="","",-SUMIFS(Tabla7[Cantidad],Tabla7[Código del producto],$B2655,Tabla7[Tipo de movimiento],"SALIDA",Tabla7[Mes],L$5))</f>
        <v/>
      </c>
      <c r="M2655" s="39" t="str">
        <f>IF($B2655="","",-SUMIFS(Tabla7[Cantidad],Tabla7[Código del producto],$B2655,Tabla7[Tipo de movimiento],"SALIDA",Tabla7[Mes],M$5))</f>
        <v/>
      </c>
      <c r="N2655" s="39" t="str">
        <f>IF($B2655="","",-SUMIFS(Tabla7[Cantidad],Tabla7[Código del producto],$B2655,Tabla7[Tipo de movimiento],"SALIDA",Tabla7[Mes],N$5))</f>
        <v/>
      </c>
      <c r="O2655" s="39" t="str">
        <f>IF($B2655="","",-SUMIFS(Tabla7[Cantidad],Tabla7[Código del producto],$B2655,Tabla7[Tipo de movimiento],"SALIDA",Tabla7[Mes],O$5))</f>
        <v/>
      </c>
      <c r="P2655" s="39" t="str">
        <f>IF($B2655="","",-SUMIFS(Tabla7[Cantidad],Tabla7[Código del producto],$B2655,Tabla7[Tipo de movimiento],"SALIDA",Tabla7[Mes],P$5))</f>
        <v/>
      </c>
      <c r="Q2655" s="39" t="str">
        <f t="shared" si="123"/>
        <v/>
      </c>
      <c r="R2655" s="51" t="str">
        <f>IF($B2655="","",IFERROR(VLOOKUP($B2655,'ABC rotación'!$C:$G,5,0),"C"))</f>
        <v/>
      </c>
      <c r="S2655" s="41" t="str">
        <f t="shared" si="124"/>
        <v/>
      </c>
      <c r="T2655" s="40" t="str">
        <f t="shared" si="125"/>
        <v/>
      </c>
      <c r="U2655" s="23" t="str">
        <f>IF($B2655="","",VLOOKUP($T2655,Tablas!$X$14:$Y$17,2,1))</f>
        <v/>
      </c>
    </row>
    <row r="2656" spans="2:21" x14ac:dyDescent="0.2">
      <c r="B2656" s="1" t="str">
        <f>IF(Tablas!B2654="","",Tablas!B2654)</f>
        <v/>
      </c>
      <c r="C2656" s="1" t="str">
        <f>IF(Tablas!C2654="","",Tablas!C2654)</f>
        <v/>
      </c>
      <c r="D2656" s="1" t="str">
        <f>IF(Tablas!D2654="","",Tablas!D2654)</f>
        <v/>
      </c>
      <c r="E2656" s="1" t="str">
        <f>IF(Tablas!E2654="","",Tablas!E2654)</f>
        <v/>
      </c>
      <c r="F2656" s="1" t="str">
        <f>IF(Tablas!F2654="","",Tablas!F2654)</f>
        <v/>
      </c>
      <c r="G2656" s="1" t="str">
        <f>IF(Tablas!I2654="","",Tablas!I2654)</f>
        <v/>
      </c>
      <c r="H2656" s="1" t="s">
        <v>911</v>
      </c>
      <c r="I2656" s="39" t="str">
        <f>IF($B2656="","",-SUMIFS(Tabla7[Cantidad],Tabla7[Código del producto],$B2656,Tabla7[Tipo de movimiento],"SALIDA",Tabla7[Mes],I$5))</f>
        <v/>
      </c>
      <c r="J2656" s="39" t="str">
        <f>IF($B2656="","",-SUMIFS(Tabla7[Cantidad],Tabla7[Código del producto],$B2656,Tabla7[Tipo de movimiento],"SALIDA",Tabla7[Mes],J$5))</f>
        <v/>
      </c>
      <c r="K2656" s="39" t="str">
        <f>IF($B2656="","",-SUMIFS(Tabla7[Cantidad],Tabla7[Código del producto],$B2656,Tabla7[Tipo de movimiento],"SALIDA",Tabla7[Mes],K$5))</f>
        <v/>
      </c>
      <c r="L2656" s="39" t="str">
        <f>IF($B2656="","",-SUMIFS(Tabla7[Cantidad],Tabla7[Código del producto],$B2656,Tabla7[Tipo de movimiento],"SALIDA",Tabla7[Mes],L$5))</f>
        <v/>
      </c>
      <c r="M2656" s="39" t="str">
        <f>IF($B2656="","",-SUMIFS(Tabla7[Cantidad],Tabla7[Código del producto],$B2656,Tabla7[Tipo de movimiento],"SALIDA",Tabla7[Mes],M$5))</f>
        <v/>
      </c>
      <c r="N2656" s="39" t="str">
        <f>IF($B2656="","",-SUMIFS(Tabla7[Cantidad],Tabla7[Código del producto],$B2656,Tabla7[Tipo de movimiento],"SALIDA",Tabla7[Mes],N$5))</f>
        <v/>
      </c>
      <c r="O2656" s="39" t="str">
        <f>IF($B2656="","",-SUMIFS(Tabla7[Cantidad],Tabla7[Código del producto],$B2656,Tabla7[Tipo de movimiento],"SALIDA",Tabla7[Mes],O$5))</f>
        <v/>
      </c>
      <c r="P2656" s="39" t="str">
        <f>IF($B2656="","",-SUMIFS(Tabla7[Cantidad],Tabla7[Código del producto],$B2656,Tabla7[Tipo de movimiento],"SALIDA",Tabla7[Mes],P$5))</f>
        <v/>
      </c>
      <c r="Q2656" s="39" t="str">
        <f t="shared" si="123"/>
        <v/>
      </c>
      <c r="R2656" s="51" t="str">
        <f>IF($B2656="","",IFERROR(VLOOKUP($B2656,'ABC rotación'!$C:$G,5,0),"C"))</f>
        <v/>
      </c>
      <c r="S2656" s="41" t="str">
        <f t="shared" si="124"/>
        <v/>
      </c>
      <c r="T2656" s="40" t="str">
        <f t="shared" si="125"/>
        <v/>
      </c>
      <c r="U2656" s="23" t="str">
        <f>IF($B2656="","",VLOOKUP($T2656,Tablas!$X$14:$Y$17,2,1))</f>
        <v/>
      </c>
    </row>
    <row r="2657" spans="2:21" x14ac:dyDescent="0.2">
      <c r="B2657" s="1" t="str">
        <f>IF(Tablas!B2655="","",Tablas!B2655)</f>
        <v/>
      </c>
      <c r="C2657" s="1" t="str">
        <f>IF(Tablas!C2655="","",Tablas!C2655)</f>
        <v/>
      </c>
      <c r="D2657" s="1" t="str">
        <f>IF(Tablas!D2655="","",Tablas!D2655)</f>
        <v/>
      </c>
      <c r="E2657" s="1" t="str">
        <f>IF(Tablas!E2655="","",Tablas!E2655)</f>
        <v/>
      </c>
      <c r="F2657" s="1" t="str">
        <f>IF(Tablas!F2655="","",Tablas!F2655)</f>
        <v/>
      </c>
      <c r="G2657" s="1" t="str">
        <f>IF(Tablas!I2655="","",Tablas!I2655)</f>
        <v/>
      </c>
      <c r="H2657" s="1" t="s">
        <v>911</v>
      </c>
      <c r="I2657" s="39" t="str">
        <f>IF($B2657="","",-SUMIFS(Tabla7[Cantidad],Tabla7[Código del producto],$B2657,Tabla7[Tipo de movimiento],"SALIDA",Tabla7[Mes],I$5))</f>
        <v/>
      </c>
      <c r="J2657" s="39" t="str">
        <f>IF($B2657="","",-SUMIFS(Tabla7[Cantidad],Tabla7[Código del producto],$B2657,Tabla7[Tipo de movimiento],"SALIDA",Tabla7[Mes],J$5))</f>
        <v/>
      </c>
      <c r="K2657" s="39" t="str">
        <f>IF($B2657="","",-SUMIFS(Tabla7[Cantidad],Tabla7[Código del producto],$B2657,Tabla7[Tipo de movimiento],"SALIDA",Tabla7[Mes],K$5))</f>
        <v/>
      </c>
      <c r="L2657" s="39" t="str">
        <f>IF($B2657="","",-SUMIFS(Tabla7[Cantidad],Tabla7[Código del producto],$B2657,Tabla7[Tipo de movimiento],"SALIDA",Tabla7[Mes],L$5))</f>
        <v/>
      </c>
      <c r="M2657" s="39" t="str">
        <f>IF($B2657="","",-SUMIFS(Tabla7[Cantidad],Tabla7[Código del producto],$B2657,Tabla7[Tipo de movimiento],"SALIDA",Tabla7[Mes],M$5))</f>
        <v/>
      </c>
      <c r="N2657" s="39" t="str">
        <f>IF($B2657="","",-SUMIFS(Tabla7[Cantidad],Tabla7[Código del producto],$B2657,Tabla7[Tipo de movimiento],"SALIDA",Tabla7[Mes],N$5))</f>
        <v/>
      </c>
      <c r="O2657" s="39" t="str">
        <f>IF($B2657="","",-SUMIFS(Tabla7[Cantidad],Tabla7[Código del producto],$B2657,Tabla7[Tipo de movimiento],"SALIDA",Tabla7[Mes],O$5))</f>
        <v/>
      </c>
      <c r="P2657" s="39" t="str">
        <f>IF($B2657="","",-SUMIFS(Tabla7[Cantidad],Tabla7[Código del producto],$B2657,Tabla7[Tipo de movimiento],"SALIDA",Tabla7[Mes],P$5))</f>
        <v/>
      </c>
      <c r="Q2657" s="39" t="str">
        <f t="shared" si="123"/>
        <v/>
      </c>
      <c r="R2657" s="51" t="str">
        <f>IF($B2657="","",IFERROR(VLOOKUP($B2657,'ABC rotación'!$C:$G,5,0),"C"))</f>
        <v/>
      </c>
      <c r="S2657" s="41" t="str">
        <f t="shared" si="124"/>
        <v/>
      </c>
      <c r="T2657" s="40" t="str">
        <f t="shared" si="125"/>
        <v/>
      </c>
      <c r="U2657" s="23" t="str">
        <f>IF($B2657="","",VLOOKUP($T2657,Tablas!$X$14:$Y$17,2,1))</f>
        <v/>
      </c>
    </row>
    <row r="2658" spans="2:21" x14ac:dyDescent="0.2">
      <c r="B2658" s="1" t="str">
        <f>IF(Tablas!B2656="","",Tablas!B2656)</f>
        <v/>
      </c>
      <c r="C2658" s="1" t="str">
        <f>IF(Tablas!C2656="","",Tablas!C2656)</f>
        <v/>
      </c>
      <c r="D2658" s="1" t="str">
        <f>IF(Tablas!D2656="","",Tablas!D2656)</f>
        <v/>
      </c>
      <c r="E2658" s="1" t="str">
        <f>IF(Tablas!E2656="","",Tablas!E2656)</f>
        <v/>
      </c>
      <c r="F2658" s="1" t="str">
        <f>IF(Tablas!F2656="","",Tablas!F2656)</f>
        <v/>
      </c>
      <c r="G2658" s="1" t="str">
        <f>IF(Tablas!I2656="","",Tablas!I2656)</f>
        <v/>
      </c>
      <c r="H2658" s="1" t="s">
        <v>911</v>
      </c>
      <c r="I2658" s="39" t="str">
        <f>IF($B2658="","",-SUMIFS(Tabla7[Cantidad],Tabla7[Código del producto],$B2658,Tabla7[Tipo de movimiento],"SALIDA",Tabla7[Mes],I$5))</f>
        <v/>
      </c>
      <c r="J2658" s="39" t="str">
        <f>IF($B2658="","",-SUMIFS(Tabla7[Cantidad],Tabla7[Código del producto],$B2658,Tabla7[Tipo de movimiento],"SALIDA",Tabla7[Mes],J$5))</f>
        <v/>
      </c>
      <c r="K2658" s="39" t="str">
        <f>IF($B2658="","",-SUMIFS(Tabla7[Cantidad],Tabla7[Código del producto],$B2658,Tabla7[Tipo de movimiento],"SALIDA",Tabla7[Mes],K$5))</f>
        <v/>
      </c>
      <c r="L2658" s="39" t="str">
        <f>IF($B2658="","",-SUMIFS(Tabla7[Cantidad],Tabla7[Código del producto],$B2658,Tabla7[Tipo de movimiento],"SALIDA",Tabla7[Mes],L$5))</f>
        <v/>
      </c>
      <c r="M2658" s="39" t="str">
        <f>IF($B2658="","",-SUMIFS(Tabla7[Cantidad],Tabla7[Código del producto],$B2658,Tabla7[Tipo de movimiento],"SALIDA",Tabla7[Mes],M$5))</f>
        <v/>
      </c>
      <c r="N2658" s="39" t="str">
        <f>IF($B2658="","",-SUMIFS(Tabla7[Cantidad],Tabla7[Código del producto],$B2658,Tabla7[Tipo de movimiento],"SALIDA",Tabla7[Mes],N$5))</f>
        <v/>
      </c>
      <c r="O2658" s="39" t="str">
        <f>IF($B2658="","",-SUMIFS(Tabla7[Cantidad],Tabla7[Código del producto],$B2658,Tabla7[Tipo de movimiento],"SALIDA",Tabla7[Mes],O$5))</f>
        <v/>
      </c>
      <c r="P2658" s="39" t="str">
        <f>IF($B2658="","",-SUMIFS(Tabla7[Cantidad],Tabla7[Código del producto],$B2658,Tabla7[Tipo de movimiento],"SALIDA",Tabla7[Mes],P$5))</f>
        <v/>
      </c>
      <c r="Q2658" s="39" t="str">
        <f t="shared" si="123"/>
        <v/>
      </c>
      <c r="R2658" s="51" t="str">
        <f>IF($B2658="","",IFERROR(VLOOKUP($B2658,'ABC rotación'!$C:$G,5,0),"C"))</f>
        <v/>
      </c>
      <c r="S2658" s="41" t="str">
        <f t="shared" si="124"/>
        <v/>
      </c>
      <c r="T2658" s="40" t="str">
        <f t="shared" si="125"/>
        <v/>
      </c>
      <c r="U2658" s="23" t="str">
        <f>IF($B2658="","",VLOOKUP($T2658,Tablas!$X$14:$Y$17,2,1))</f>
        <v/>
      </c>
    </row>
    <row r="2659" spans="2:21" x14ac:dyDescent="0.2">
      <c r="B2659" s="1" t="str">
        <f>IF(Tablas!B2657="","",Tablas!B2657)</f>
        <v/>
      </c>
      <c r="C2659" s="1" t="str">
        <f>IF(Tablas!C2657="","",Tablas!C2657)</f>
        <v/>
      </c>
      <c r="D2659" s="1" t="str">
        <f>IF(Tablas!D2657="","",Tablas!D2657)</f>
        <v/>
      </c>
      <c r="E2659" s="1" t="str">
        <f>IF(Tablas!E2657="","",Tablas!E2657)</f>
        <v/>
      </c>
      <c r="F2659" s="1" t="str">
        <f>IF(Tablas!F2657="","",Tablas!F2657)</f>
        <v/>
      </c>
      <c r="G2659" s="1" t="str">
        <f>IF(Tablas!I2657="","",Tablas!I2657)</f>
        <v/>
      </c>
      <c r="H2659" s="1" t="s">
        <v>911</v>
      </c>
      <c r="I2659" s="39" t="str">
        <f>IF($B2659="","",-SUMIFS(Tabla7[Cantidad],Tabla7[Código del producto],$B2659,Tabla7[Tipo de movimiento],"SALIDA",Tabla7[Mes],I$5))</f>
        <v/>
      </c>
      <c r="J2659" s="39" t="str">
        <f>IF($B2659="","",-SUMIFS(Tabla7[Cantidad],Tabla7[Código del producto],$B2659,Tabla7[Tipo de movimiento],"SALIDA",Tabla7[Mes],J$5))</f>
        <v/>
      </c>
      <c r="K2659" s="39" t="str">
        <f>IF($B2659="","",-SUMIFS(Tabla7[Cantidad],Tabla7[Código del producto],$B2659,Tabla7[Tipo de movimiento],"SALIDA",Tabla7[Mes],K$5))</f>
        <v/>
      </c>
      <c r="L2659" s="39" t="str">
        <f>IF($B2659="","",-SUMIFS(Tabla7[Cantidad],Tabla7[Código del producto],$B2659,Tabla7[Tipo de movimiento],"SALIDA",Tabla7[Mes],L$5))</f>
        <v/>
      </c>
      <c r="M2659" s="39" t="str">
        <f>IF($B2659="","",-SUMIFS(Tabla7[Cantidad],Tabla7[Código del producto],$B2659,Tabla7[Tipo de movimiento],"SALIDA",Tabla7[Mes],M$5))</f>
        <v/>
      </c>
      <c r="N2659" s="39" t="str">
        <f>IF($B2659="","",-SUMIFS(Tabla7[Cantidad],Tabla7[Código del producto],$B2659,Tabla7[Tipo de movimiento],"SALIDA",Tabla7[Mes],N$5))</f>
        <v/>
      </c>
      <c r="O2659" s="39" t="str">
        <f>IF($B2659="","",-SUMIFS(Tabla7[Cantidad],Tabla7[Código del producto],$B2659,Tabla7[Tipo de movimiento],"SALIDA",Tabla7[Mes],O$5))</f>
        <v/>
      </c>
      <c r="P2659" s="39" t="str">
        <f>IF($B2659="","",-SUMIFS(Tabla7[Cantidad],Tabla7[Código del producto],$B2659,Tabla7[Tipo de movimiento],"SALIDA",Tabla7[Mes],P$5))</f>
        <v/>
      </c>
      <c r="Q2659" s="39" t="str">
        <f t="shared" si="123"/>
        <v/>
      </c>
      <c r="R2659" s="51" t="str">
        <f>IF($B2659="","",IFERROR(VLOOKUP($B2659,'ABC rotación'!$C:$G,5,0),"C"))</f>
        <v/>
      </c>
      <c r="S2659" s="41" t="str">
        <f t="shared" si="124"/>
        <v/>
      </c>
      <c r="T2659" s="40" t="str">
        <f t="shared" si="125"/>
        <v/>
      </c>
      <c r="U2659" s="23" t="str">
        <f>IF($B2659="","",VLOOKUP($T2659,Tablas!$X$14:$Y$17,2,1))</f>
        <v/>
      </c>
    </row>
    <row r="2660" spans="2:21" x14ac:dyDescent="0.2">
      <c r="B2660" s="1" t="str">
        <f>IF(Tablas!B2658="","",Tablas!B2658)</f>
        <v/>
      </c>
      <c r="C2660" s="1" t="str">
        <f>IF(Tablas!C2658="","",Tablas!C2658)</f>
        <v/>
      </c>
      <c r="D2660" s="1" t="str">
        <f>IF(Tablas!D2658="","",Tablas!D2658)</f>
        <v/>
      </c>
      <c r="E2660" s="1" t="str">
        <f>IF(Tablas!E2658="","",Tablas!E2658)</f>
        <v/>
      </c>
      <c r="F2660" s="1" t="str">
        <f>IF(Tablas!F2658="","",Tablas!F2658)</f>
        <v/>
      </c>
      <c r="G2660" s="1" t="str">
        <f>IF(Tablas!I2658="","",Tablas!I2658)</f>
        <v/>
      </c>
      <c r="H2660" s="1" t="s">
        <v>911</v>
      </c>
      <c r="I2660" s="39" t="str">
        <f>IF($B2660="","",-SUMIFS(Tabla7[Cantidad],Tabla7[Código del producto],$B2660,Tabla7[Tipo de movimiento],"SALIDA",Tabla7[Mes],I$5))</f>
        <v/>
      </c>
      <c r="J2660" s="39" t="str">
        <f>IF($B2660="","",-SUMIFS(Tabla7[Cantidad],Tabla7[Código del producto],$B2660,Tabla7[Tipo de movimiento],"SALIDA",Tabla7[Mes],J$5))</f>
        <v/>
      </c>
      <c r="K2660" s="39" t="str">
        <f>IF($B2660="","",-SUMIFS(Tabla7[Cantidad],Tabla7[Código del producto],$B2660,Tabla7[Tipo de movimiento],"SALIDA",Tabla7[Mes],K$5))</f>
        <v/>
      </c>
      <c r="L2660" s="39" t="str">
        <f>IF($B2660="","",-SUMIFS(Tabla7[Cantidad],Tabla7[Código del producto],$B2660,Tabla7[Tipo de movimiento],"SALIDA",Tabla7[Mes],L$5))</f>
        <v/>
      </c>
      <c r="M2660" s="39" t="str">
        <f>IF($B2660="","",-SUMIFS(Tabla7[Cantidad],Tabla7[Código del producto],$B2660,Tabla7[Tipo de movimiento],"SALIDA",Tabla7[Mes],M$5))</f>
        <v/>
      </c>
      <c r="N2660" s="39" t="str">
        <f>IF($B2660="","",-SUMIFS(Tabla7[Cantidad],Tabla7[Código del producto],$B2660,Tabla7[Tipo de movimiento],"SALIDA",Tabla7[Mes],N$5))</f>
        <v/>
      </c>
      <c r="O2660" s="39" t="str">
        <f>IF($B2660="","",-SUMIFS(Tabla7[Cantidad],Tabla7[Código del producto],$B2660,Tabla7[Tipo de movimiento],"SALIDA",Tabla7[Mes],O$5))</f>
        <v/>
      </c>
      <c r="P2660" s="39" t="str">
        <f>IF($B2660="","",-SUMIFS(Tabla7[Cantidad],Tabla7[Código del producto],$B2660,Tabla7[Tipo de movimiento],"SALIDA",Tabla7[Mes],P$5))</f>
        <v/>
      </c>
      <c r="Q2660" s="39" t="str">
        <f t="shared" si="123"/>
        <v/>
      </c>
      <c r="R2660" s="51" t="str">
        <f>IF($B2660="","",IFERROR(VLOOKUP($B2660,'ABC rotación'!$C:$G,5,0),"C"))</f>
        <v/>
      </c>
      <c r="S2660" s="41" t="str">
        <f t="shared" si="124"/>
        <v/>
      </c>
      <c r="T2660" s="40" t="str">
        <f t="shared" si="125"/>
        <v/>
      </c>
      <c r="U2660" s="23" t="str">
        <f>IF($B2660="","",VLOOKUP($T2660,Tablas!$X$14:$Y$17,2,1))</f>
        <v/>
      </c>
    </row>
    <row r="2661" spans="2:21" x14ac:dyDescent="0.2">
      <c r="B2661" s="1" t="str">
        <f>IF(Tablas!B2659="","",Tablas!B2659)</f>
        <v/>
      </c>
      <c r="C2661" s="1" t="str">
        <f>IF(Tablas!C2659="","",Tablas!C2659)</f>
        <v/>
      </c>
      <c r="D2661" s="1" t="str">
        <f>IF(Tablas!D2659="","",Tablas!D2659)</f>
        <v/>
      </c>
      <c r="E2661" s="1" t="str">
        <f>IF(Tablas!E2659="","",Tablas!E2659)</f>
        <v/>
      </c>
      <c r="F2661" s="1" t="str">
        <f>IF(Tablas!F2659="","",Tablas!F2659)</f>
        <v/>
      </c>
      <c r="G2661" s="1" t="str">
        <f>IF(Tablas!I2659="","",Tablas!I2659)</f>
        <v/>
      </c>
      <c r="H2661" s="1" t="s">
        <v>911</v>
      </c>
      <c r="I2661" s="39" t="str">
        <f>IF($B2661="","",-SUMIFS(Tabla7[Cantidad],Tabla7[Código del producto],$B2661,Tabla7[Tipo de movimiento],"SALIDA",Tabla7[Mes],I$5))</f>
        <v/>
      </c>
      <c r="J2661" s="39" t="str">
        <f>IF($B2661="","",-SUMIFS(Tabla7[Cantidad],Tabla7[Código del producto],$B2661,Tabla7[Tipo de movimiento],"SALIDA",Tabla7[Mes],J$5))</f>
        <v/>
      </c>
      <c r="K2661" s="39" t="str">
        <f>IF($B2661="","",-SUMIFS(Tabla7[Cantidad],Tabla7[Código del producto],$B2661,Tabla7[Tipo de movimiento],"SALIDA",Tabla7[Mes],K$5))</f>
        <v/>
      </c>
      <c r="L2661" s="39" t="str">
        <f>IF($B2661="","",-SUMIFS(Tabla7[Cantidad],Tabla7[Código del producto],$B2661,Tabla7[Tipo de movimiento],"SALIDA",Tabla7[Mes],L$5))</f>
        <v/>
      </c>
      <c r="M2661" s="39" t="str">
        <f>IF($B2661="","",-SUMIFS(Tabla7[Cantidad],Tabla7[Código del producto],$B2661,Tabla7[Tipo de movimiento],"SALIDA",Tabla7[Mes],M$5))</f>
        <v/>
      </c>
      <c r="N2661" s="39" t="str">
        <f>IF($B2661="","",-SUMIFS(Tabla7[Cantidad],Tabla7[Código del producto],$B2661,Tabla7[Tipo de movimiento],"SALIDA",Tabla7[Mes],N$5))</f>
        <v/>
      </c>
      <c r="O2661" s="39" t="str">
        <f>IF($B2661="","",-SUMIFS(Tabla7[Cantidad],Tabla7[Código del producto],$B2661,Tabla7[Tipo de movimiento],"SALIDA",Tabla7[Mes],O$5))</f>
        <v/>
      </c>
      <c r="P2661" s="39" t="str">
        <f>IF($B2661="","",-SUMIFS(Tabla7[Cantidad],Tabla7[Código del producto],$B2661,Tabla7[Tipo de movimiento],"SALIDA",Tabla7[Mes],P$5))</f>
        <v/>
      </c>
      <c r="Q2661" s="39" t="str">
        <f t="shared" si="123"/>
        <v/>
      </c>
      <c r="R2661" s="51" t="str">
        <f>IF($B2661="","",IFERROR(VLOOKUP($B2661,'ABC rotación'!$C:$G,5,0),"C"))</f>
        <v/>
      </c>
      <c r="S2661" s="41" t="str">
        <f t="shared" si="124"/>
        <v/>
      </c>
      <c r="T2661" s="40" t="str">
        <f t="shared" si="125"/>
        <v/>
      </c>
      <c r="U2661" s="23" t="str">
        <f>IF($B2661="","",VLOOKUP($T2661,Tablas!$X$14:$Y$17,2,1))</f>
        <v/>
      </c>
    </row>
    <row r="2662" spans="2:21" x14ac:dyDescent="0.2">
      <c r="B2662" s="1" t="str">
        <f>IF(Tablas!B2660="","",Tablas!B2660)</f>
        <v/>
      </c>
      <c r="C2662" s="1" t="str">
        <f>IF(Tablas!C2660="","",Tablas!C2660)</f>
        <v/>
      </c>
      <c r="D2662" s="1" t="str">
        <f>IF(Tablas!D2660="","",Tablas!D2660)</f>
        <v/>
      </c>
      <c r="E2662" s="1" t="str">
        <f>IF(Tablas!E2660="","",Tablas!E2660)</f>
        <v/>
      </c>
      <c r="F2662" s="1" t="str">
        <f>IF(Tablas!F2660="","",Tablas!F2660)</f>
        <v/>
      </c>
      <c r="G2662" s="1" t="str">
        <f>IF(Tablas!I2660="","",Tablas!I2660)</f>
        <v/>
      </c>
      <c r="H2662" s="1" t="s">
        <v>911</v>
      </c>
      <c r="I2662" s="39" t="str">
        <f>IF($B2662="","",-SUMIFS(Tabla7[Cantidad],Tabla7[Código del producto],$B2662,Tabla7[Tipo de movimiento],"SALIDA",Tabla7[Mes],I$5))</f>
        <v/>
      </c>
      <c r="J2662" s="39" t="str">
        <f>IF($B2662="","",-SUMIFS(Tabla7[Cantidad],Tabla7[Código del producto],$B2662,Tabla7[Tipo de movimiento],"SALIDA",Tabla7[Mes],J$5))</f>
        <v/>
      </c>
      <c r="K2662" s="39" t="str">
        <f>IF($B2662="","",-SUMIFS(Tabla7[Cantidad],Tabla7[Código del producto],$B2662,Tabla7[Tipo de movimiento],"SALIDA",Tabla7[Mes],K$5))</f>
        <v/>
      </c>
      <c r="L2662" s="39" t="str">
        <f>IF($B2662="","",-SUMIFS(Tabla7[Cantidad],Tabla7[Código del producto],$B2662,Tabla7[Tipo de movimiento],"SALIDA",Tabla7[Mes],L$5))</f>
        <v/>
      </c>
      <c r="M2662" s="39" t="str">
        <f>IF($B2662="","",-SUMIFS(Tabla7[Cantidad],Tabla7[Código del producto],$B2662,Tabla7[Tipo de movimiento],"SALIDA",Tabla7[Mes],M$5))</f>
        <v/>
      </c>
      <c r="N2662" s="39" t="str">
        <f>IF($B2662="","",-SUMIFS(Tabla7[Cantidad],Tabla7[Código del producto],$B2662,Tabla7[Tipo de movimiento],"SALIDA",Tabla7[Mes],N$5))</f>
        <v/>
      </c>
      <c r="O2662" s="39" t="str">
        <f>IF($B2662="","",-SUMIFS(Tabla7[Cantidad],Tabla7[Código del producto],$B2662,Tabla7[Tipo de movimiento],"SALIDA",Tabla7[Mes],O$5))</f>
        <v/>
      </c>
      <c r="P2662" s="39" t="str">
        <f>IF($B2662="","",-SUMIFS(Tabla7[Cantidad],Tabla7[Código del producto],$B2662,Tabla7[Tipo de movimiento],"SALIDA",Tabla7[Mes],P$5))</f>
        <v/>
      </c>
      <c r="Q2662" s="39" t="str">
        <f t="shared" si="123"/>
        <v/>
      </c>
      <c r="R2662" s="51" t="str">
        <f>IF($B2662="","",IFERROR(VLOOKUP($B2662,'ABC rotación'!$C:$G,5,0),"C"))</f>
        <v/>
      </c>
      <c r="S2662" s="41" t="str">
        <f t="shared" si="124"/>
        <v/>
      </c>
      <c r="T2662" s="40" t="str">
        <f t="shared" si="125"/>
        <v/>
      </c>
      <c r="U2662" s="23" t="str">
        <f>IF($B2662="","",VLOOKUP($T2662,Tablas!$X$14:$Y$17,2,1))</f>
        <v/>
      </c>
    </row>
    <row r="2663" spans="2:21" x14ac:dyDescent="0.2">
      <c r="B2663" s="1" t="str">
        <f>IF(Tablas!B2661="","",Tablas!B2661)</f>
        <v/>
      </c>
      <c r="C2663" s="1" t="str">
        <f>IF(Tablas!C2661="","",Tablas!C2661)</f>
        <v/>
      </c>
      <c r="D2663" s="1" t="str">
        <f>IF(Tablas!D2661="","",Tablas!D2661)</f>
        <v/>
      </c>
      <c r="E2663" s="1" t="str">
        <f>IF(Tablas!E2661="","",Tablas!E2661)</f>
        <v/>
      </c>
      <c r="F2663" s="1" t="str">
        <f>IF(Tablas!F2661="","",Tablas!F2661)</f>
        <v/>
      </c>
      <c r="G2663" s="1" t="str">
        <f>IF(Tablas!I2661="","",Tablas!I2661)</f>
        <v/>
      </c>
      <c r="H2663" s="1" t="s">
        <v>911</v>
      </c>
      <c r="I2663" s="39" t="str">
        <f>IF($B2663="","",-SUMIFS(Tabla7[Cantidad],Tabla7[Código del producto],$B2663,Tabla7[Tipo de movimiento],"SALIDA",Tabla7[Mes],I$5))</f>
        <v/>
      </c>
      <c r="J2663" s="39" t="str">
        <f>IF($B2663="","",-SUMIFS(Tabla7[Cantidad],Tabla7[Código del producto],$B2663,Tabla7[Tipo de movimiento],"SALIDA",Tabla7[Mes],J$5))</f>
        <v/>
      </c>
      <c r="K2663" s="39" t="str">
        <f>IF($B2663="","",-SUMIFS(Tabla7[Cantidad],Tabla7[Código del producto],$B2663,Tabla7[Tipo de movimiento],"SALIDA",Tabla7[Mes],K$5))</f>
        <v/>
      </c>
      <c r="L2663" s="39" t="str">
        <f>IF($B2663="","",-SUMIFS(Tabla7[Cantidad],Tabla7[Código del producto],$B2663,Tabla7[Tipo de movimiento],"SALIDA",Tabla7[Mes],L$5))</f>
        <v/>
      </c>
      <c r="M2663" s="39" t="str">
        <f>IF($B2663="","",-SUMIFS(Tabla7[Cantidad],Tabla7[Código del producto],$B2663,Tabla7[Tipo de movimiento],"SALIDA",Tabla7[Mes],M$5))</f>
        <v/>
      </c>
      <c r="N2663" s="39" t="str">
        <f>IF($B2663="","",-SUMIFS(Tabla7[Cantidad],Tabla7[Código del producto],$B2663,Tabla7[Tipo de movimiento],"SALIDA",Tabla7[Mes],N$5))</f>
        <v/>
      </c>
      <c r="O2663" s="39" t="str">
        <f>IF($B2663="","",-SUMIFS(Tabla7[Cantidad],Tabla7[Código del producto],$B2663,Tabla7[Tipo de movimiento],"SALIDA",Tabla7[Mes],O$5))</f>
        <v/>
      </c>
      <c r="P2663" s="39" t="str">
        <f>IF($B2663="","",-SUMIFS(Tabla7[Cantidad],Tabla7[Código del producto],$B2663,Tabla7[Tipo de movimiento],"SALIDA",Tabla7[Mes],P$5))</f>
        <v/>
      </c>
      <c r="Q2663" s="39" t="str">
        <f t="shared" si="123"/>
        <v/>
      </c>
      <c r="R2663" s="51" t="str">
        <f>IF($B2663="","",IFERROR(VLOOKUP($B2663,'ABC rotación'!$C:$G,5,0),"C"))</f>
        <v/>
      </c>
      <c r="S2663" s="41" t="str">
        <f t="shared" si="124"/>
        <v/>
      </c>
      <c r="T2663" s="40" t="str">
        <f t="shared" si="125"/>
        <v/>
      </c>
      <c r="U2663" s="23" t="str">
        <f>IF($B2663="","",VLOOKUP($T2663,Tablas!$X$14:$Y$17,2,1))</f>
        <v/>
      </c>
    </row>
    <row r="2664" spans="2:21" x14ac:dyDescent="0.2">
      <c r="B2664" s="1" t="str">
        <f>IF(Tablas!B2662="","",Tablas!B2662)</f>
        <v/>
      </c>
      <c r="C2664" s="1" t="str">
        <f>IF(Tablas!C2662="","",Tablas!C2662)</f>
        <v/>
      </c>
      <c r="D2664" s="1" t="str">
        <f>IF(Tablas!D2662="","",Tablas!D2662)</f>
        <v/>
      </c>
      <c r="E2664" s="1" t="str">
        <f>IF(Tablas!E2662="","",Tablas!E2662)</f>
        <v/>
      </c>
      <c r="F2664" s="1" t="str">
        <f>IF(Tablas!F2662="","",Tablas!F2662)</f>
        <v/>
      </c>
      <c r="G2664" s="1" t="str">
        <f>IF(Tablas!I2662="","",Tablas!I2662)</f>
        <v/>
      </c>
      <c r="H2664" s="1" t="s">
        <v>911</v>
      </c>
      <c r="I2664" s="39" t="str">
        <f>IF($B2664="","",-SUMIFS(Tabla7[Cantidad],Tabla7[Código del producto],$B2664,Tabla7[Tipo de movimiento],"SALIDA",Tabla7[Mes],I$5))</f>
        <v/>
      </c>
      <c r="J2664" s="39" t="str">
        <f>IF($B2664="","",-SUMIFS(Tabla7[Cantidad],Tabla7[Código del producto],$B2664,Tabla7[Tipo de movimiento],"SALIDA",Tabla7[Mes],J$5))</f>
        <v/>
      </c>
      <c r="K2664" s="39" t="str">
        <f>IF($B2664="","",-SUMIFS(Tabla7[Cantidad],Tabla7[Código del producto],$B2664,Tabla7[Tipo de movimiento],"SALIDA",Tabla7[Mes],K$5))</f>
        <v/>
      </c>
      <c r="L2664" s="39" t="str">
        <f>IF($B2664="","",-SUMIFS(Tabla7[Cantidad],Tabla7[Código del producto],$B2664,Tabla7[Tipo de movimiento],"SALIDA",Tabla7[Mes],L$5))</f>
        <v/>
      </c>
      <c r="M2664" s="39" t="str">
        <f>IF($B2664="","",-SUMIFS(Tabla7[Cantidad],Tabla7[Código del producto],$B2664,Tabla7[Tipo de movimiento],"SALIDA",Tabla7[Mes],M$5))</f>
        <v/>
      </c>
      <c r="N2664" s="39" t="str">
        <f>IF($B2664="","",-SUMIFS(Tabla7[Cantidad],Tabla7[Código del producto],$B2664,Tabla7[Tipo de movimiento],"SALIDA",Tabla7[Mes],N$5))</f>
        <v/>
      </c>
      <c r="O2664" s="39" t="str">
        <f>IF($B2664="","",-SUMIFS(Tabla7[Cantidad],Tabla7[Código del producto],$B2664,Tabla7[Tipo de movimiento],"SALIDA",Tabla7[Mes],O$5))</f>
        <v/>
      </c>
      <c r="P2664" s="39" t="str">
        <f>IF($B2664="","",-SUMIFS(Tabla7[Cantidad],Tabla7[Código del producto],$B2664,Tabla7[Tipo de movimiento],"SALIDA",Tabla7[Mes],P$5))</f>
        <v/>
      </c>
      <c r="Q2664" s="39" t="str">
        <f t="shared" si="123"/>
        <v/>
      </c>
      <c r="R2664" s="51" t="str">
        <f>IF($B2664="","",IFERROR(VLOOKUP($B2664,'ABC rotación'!$C:$G,5,0),"C"))</f>
        <v/>
      </c>
      <c r="S2664" s="41" t="str">
        <f t="shared" si="124"/>
        <v/>
      </c>
      <c r="T2664" s="40" t="str">
        <f t="shared" si="125"/>
        <v/>
      </c>
      <c r="U2664" s="23" t="str">
        <f>IF($B2664="","",VLOOKUP($T2664,Tablas!$X$14:$Y$17,2,1))</f>
        <v/>
      </c>
    </row>
    <row r="2665" spans="2:21" x14ac:dyDescent="0.2">
      <c r="B2665" s="1" t="str">
        <f>IF(Tablas!B2663="","",Tablas!B2663)</f>
        <v/>
      </c>
      <c r="C2665" s="1" t="str">
        <f>IF(Tablas!C2663="","",Tablas!C2663)</f>
        <v/>
      </c>
      <c r="D2665" s="1" t="str">
        <f>IF(Tablas!D2663="","",Tablas!D2663)</f>
        <v/>
      </c>
      <c r="E2665" s="1" t="str">
        <f>IF(Tablas!E2663="","",Tablas!E2663)</f>
        <v/>
      </c>
      <c r="F2665" s="1" t="str">
        <f>IF(Tablas!F2663="","",Tablas!F2663)</f>
        <v/>
      </c>
      <c r="G2665" s="1" t="str">
        <f>IF(Tablas!I2663="","",Tablas!I2663)</f>
        <v/>
      </c>
      <c r="H2665" s="1" t="s">
        <v>911</v>
      </c>
      <c r="I2665" s="39" t="str">
        <f>IF($B2665="","",-SUMIFS(Tabla7[Cantidad],Tabla7[Código del producto],$B2665,Tabla7[Tipo de movimiento],"SALIDA",Tabla7[Mes],I$5))</f>
        <v/>
      </c>
      <c r="J2665" s="39" t="str">
        <f>IF($B2665="","",-SUMIFS(Tabla7[Cantidad],Tabla7[Código del producto],$B2665,Tabla7[Tipo de movimiento],"SALIDA",Tabla7[Mes],J$5))</f>
        <v/>
      </c>
      <c r="K2665" s="39" t="str">
        <f>IF($B2665="","",-SUMIFS(Tabla7[Cantidad],Tabla7[Código del producto],$B2665,Tabla7[Tipo de movimiento],"SALIDA",Tabla7[Mes],K$5))</f>
        <v/>
      </c>
      <c r="L2665" s="39" t="str">
        <f>IF($B2665="","",-SUMIFS(Tabla7[Cantidad],Tabla7[Código del producto],$B2665,Tabla7[Tipo de movimiento],"SALIDA",Tabla7[Mes],L$5))</f>
        <v/>
      </c>
      <c r="M2665" s="39" t="str">
        <f>IF($B2665="","",-SUMIFS(Tabla7[Cantidad],Tabla7[Código del producto],$B2665,Tabla7[Tipo de movimiento],"SALIDA",Tabla7[Mes],M$5))</f>
        <v/>
      </c>
      <c r="N2665" s="39" t="str">
        <f>IF($B2665="","",-SUMIFS(Tabla7[Cantidad],Tabla7[Código del producto],$B2665,Tabla7[Tipo de movimiento],"SALIDA",Tabla7[Mes],N$5))</f>
        <v/>
      </c>
      <c r="O2665" s="39" t="str">
        <f>IF($B2665="","",-SUMIFS(Tabla7[Cantidad],Tabla7[Código del producto],$B2665,Tabla7[Tipo de movimiento],"SALIDA",Tabla7[Mes],O$5))</f>
        <v/>
      </c>
      <c r="P2665" s="39" t="str">
        <f>IF($B2665="","",-SUMIFS(Tabla7[Cantidad],Tabla7[Código del producto],$B2665,Tabla7[Tipo de movimiento],"SALIDA",Tabla7[Mes],P$5))</f>
        <v/>
      </c>
      <c r="Q2665" s="39" t="str">
        <f t="shared" si="123"/>
        <v/>
      </c>
      <c r="R2665" s="51" t="str">
        <f>IF($B2665="","",IFERROR(VLOOKUP($B2665,'ABC rotación'!$C:$G,5,0),"C"))</f>
        <v/>
      </c>
      <c r="S2665" s="41" t="str">
        <f t="shared" si="124"/>
        <v/>
      </c>
      <c r="T2665" s="40" t="str">
        <f t="shared" si="125"/>
        <v/>
      </c>
      <c r="U2665" s="23" t="str">
        <f>IF($B2665="","",VLOOKUP($T2665,Tablas!$X$14:$Y$17,2,1))</f>
        <v/>
      </c>
    </row>
    <row r="2666" spans="2:21" x14ac:dyDescent="0.2">
      <c r="B2666" s="1" t="str">
        <f>IF(Tablas!B2664="","",Tablas!B2664)</f>
        <v/>
      </c>
      <c r="C2666" s="1" t="str">
        <f>IF(Tablas!C2664="","",Tablas!C2664)</f>
        <v/>
      </c>
      <c r="D2666" s="1" t="str">
        <f>IF(Tablas!D2664="","",Tablas!D2664)</f>
        <v/>
      </c>
      <c r="E2666" s="1" t="str">
        <f>IF(Tablas!E2664="","",Tablas!E2664)</f>
        <v/>
      </c>
      <c r="F2666" s="1" t="str">
        <f>IF(Tablas!F2664="","",Tablas!F2664)</f>
        <v/>
      </c>
      <c r="G2666" s="1" t="str">
        <f>IF(Tablas!I2664="","",Tablas!I2664)</f>
        <v/>
      </c>
      <c r="H2666" s="1" t="s">
        <v>911</v>
      </c>
      <c r="I2666" s="39" t="str">
        <f>IF($B2666="","",-SUMIFS(Tabla7[Cantidad],Tabla7[Código del producto],$B2666,Tabla7[Tipo de movimiento],"SALIDA",Tabla7[Mes],I$5))</f>
        <v/>
      </c>
      <c r="J2666" s="39" t="str">
        <f>IF($B2666="","",-SUMIFS(Tabla7[Cantidad],Tabla7[Código del producto],$B2666,Tabla7[Tipo de movimiento],"SALIDA",Tabla7[Mes],J$5))</f>
        <v/>
      </c>
      <c r="K2666" s="39" t="str">
        <f>IF($B2666="","",-SUMIFS(Tabla7[Cantidad],Tabla7[Código del producto],$B2666,Tabla7[Tipo de movimiento],"SALIDA",Tabla7[Mes],K$5))</f>
        <v/>
      </c>
      <c r="L2666" s="39" t="str">
        <f>IF($B2666="","",-SUMIFS(Tabla7[Cantidad],Tabla7[Código del producto],$B2666,Tabla7[Tipo de movimiento],"SALIDA",Tabla7[Mes],L$5))</f>
        <v/>
      </c>
      <c r="M2666" s="39" t="str">
        <f>IF($B2666="","",-SUMIFS(Tabla7[Cantidad],Tabla7[Código del producto],$B2666,Tabla7[Tipo de movimiento],"SALIDA",Tabla7[Mes],M$5))</f>
        <v/>
      </c>
      <c r="N2666" s="39" t="str">
        <f>IF($B2666="","",-SUMIFS(Tabla7[Cantidad],Tabla7[Código del producto],$B2666,Tabla7[Tipo de movimiento],"SALIDA",Tabla7[Mes],N$5))</f>
        <v/>
      </c>
      <c r="O2666" s="39" t="str">
        <f>IF($B2666="","",-SUMIFS(Tabla7[Cantidad],Tabla7[Código del producto],$B2666,Tabla7[Tipo de movimiento],"SALIDA",Tabla7[Mes],O$5))</f>
        <v/>
      </c>
      <c r="P2666" s="39" t="str">
        <f>IF($B2666="","",-SUMIFS(Tabla7[Cantidad],Tabla7[Código del producto],$B2666,Tabla7[Tipo de movimiento],"SALIDA",Tabla7[Mes],P$5))</f>
        <v/>
      </c>
      <c r="Q2666" s="39" t="str">
        <f t="shared" si="123"/>
        <v/>
      </c>
      <c r="R2666" s="51" t="str">
        <f>IF($B2666="","",IFERROR(VLOOKUP($B2666,'ABC rotación'!$C:$G,5,0),"C"))</f>
        <v/>
      </c>
      <c r="S2666" s="41" t="str">
        <f t="shared" si="124"/>
        <v/>
      </c>
      <c r="T2666" s="40" t="str">
        <f t="shared" si="125"/>
        <v/>
      </c>
      <c r="U2666" s="23" t="str">
        <f>IF($B2666="","",VLOOKUP($T2666,Tablas!$X$14:$Y$17,2,1))</f>
        <v/>
      </c>
    </row>
    <row r="2667" spans="2:21" x14ac:dyDescent="0.2">
      <c r="B2667" s="1" t="str">
        <f>IF(Tablas!B2665="","",Tablas!B2665)</f>
        <v/>
      </c>
      <c r="C2667" s="1" t="str">
        <f>IF(Tablas!C2665="","",Tablas!C2665)</f>
        <v/>
      </c>
      <c r="D2667" s="1" t="str">
        <f>IF(Tablas!D2665="","",Tablas!D2665)</f>
        <v/>
      </c>
      <c r="E2667" s="1" t="str">
        <f>IF(Tablas!E2665="","",Tablas!E2665)</f>
        <v/>
      </c>
      <c r="F2667" s="1" t="str">
        <f>IF(Tablas!F2665="","",Tablas!F2665)</f>
        <v/>
      </c>
      <c r="G2667" s="1" t="str">
        <f>IF(Tablas!I2665="","",Tablas!I2665)</f>
        <v/>
      </c>
      <c r="H2667" s="1" t="s">
        <v>911</v>
      </c>
      <c r="I2667" s="39" t="str">
        <f>IF($B2667="","",-SUMIFS(Tabla7[Cantidad],Tabla7[Código del producto],$B2667,Tabla7[Tipo de movimiento],"SALIDA",Tabla7[Mes],I$5))</f>
        <v/>
      </c>
      <c r="J2667" s="39" t="str">
        <f>IF($B2667="","",-SUMIFS(Tabla7[Cantidad],Tabla7[Código del producto],$B2667,Tabla7[Tipo de movimiento],"SALIDA",Tabla7[Mes],J$5))</f>
        <v/>
      </c>
      <c r="K2667" s="39" t="str">
        <f>IF($B2667="","",-SUMIFS(Tabla7[Cantidad],Tabla7[Código del producto],$B2667,Tabla7[Tipo de movimiento],"SALIDA",Tabla7[Mes],K$5))</f>
        <v/>
      </c>
      <c r="L2667" s="39" t="str">
        <f>IF($B2667="","",-SUMIFS(Tabla7[Cantidad],Tabla7[Código del producto],$B2667,Tabla7[Tipo de movimiento],"SALIDA",Tabla7[Mes],L$5))</f>
        <v/>
      </c>
      <c r="M2667" s="39" t="str">
        <f>IF($B2667="","",-SUMIFS(Tabla7[Cantidad],Tabla7[Código del producto],$B2667,Tabla7[Tipo de movimiento],"SALIDA",Tabla7[Mes],M$5))</f>
        <v/>
      </c>
      <c r="N2667" s="39" t="str">
        <f>IF($B2667="","",-SUMIFS(Tabla7[Cantidad],Tabla7[Código del producto],$B2667,Tabla7[Tipo de movimiento],"SALIDA",Tabla7[Mes],N$5))</f>
        <v/>
      </c>
      <c r="O2667" s="39" t="str">
        <f>IF($B2667="","",-SUMIFS(Tabla7[Cantidad],Tabla7[Código del producto],$B2667,Tabla7[Tipo de movimiento],"SALIDA",Tabla7[Mes],O$5))</f>
        <v/>
      </c>
      <c r="P2667" s="39" t="str">
        <f>IF($B2667="","",-SUMIFS(Tabla7[Cantidad],Tabla7[Código del producto],$B2667,Tabla7[Tipo de movimiento],"SALIDA",Tabla7[Mes],P$5))</f>
        <v/>
      </c>
      <c r="Q2667" s="39" t="str">
        <f t="shared" si="123"/>
        <v/>
      </c>
      <c r="R2667" s="51" t="str">
        <f>IF($B2667="","",IFERROR(VLOOKUP($B2667,'ABC rotación'!$C:$G,5,0),"C"))</f>
        <v/>
      </c>
      <c r="S2667" s="41" t="str">
        <f t="shared" si="124"/>
        <v/>
      </c>
      <c r="T2667" s="40" t="str">
        <f t="shared" si="125"/>
        <v/>
      </c>
      <c r="U2667" s="23" t="str">
        <f>IF($B2667="","",VLOOKUP($T2667,Tablas!$X$14:$Y$17,2,1))</f>
        <v/>
      </c>
    </row>
    <row r="2668" spans="2:21" x14ac:dyDescent="0.2">
      <c r="B2668" s="1" t="str">
        <f>IF(Tablas!B2666="","",Tablas!B2666)</f>
        <v/>
      </c>
      <c r="C2668" s="1" t="str">
        <f>IF(Tablas!C2666="","",Tablas!C2666)</f>
        <v/>
      </c>
      <c r="D2668" s="1" t="str">
        <f>IF(Tablas!D2666="","",Tablas!D2666)</f>
        <v/>
      </c>
      <c r="E2668" s="1" t="str">
        <f>IF(Tablas!E2666="","",Tablas!E2666)</f>
        <v/>
      </c>
      <c r="F2668" s="1" t="str">
        <f>IF(Tablas!F2666="","",Tablas!F2666)</f>
        <v/>
      </c>
      <c r="G2668" s="1" t="str">
        <f>IF(Tablas!I2666="","",Tablas!I2666)</f>
        <v/>
      </c>
      <c r="H2668" s="1" t="s">
        <v>911</v>
      </c>
      <c r="I2668" s="39" t="str">
        <f>IF($B2668="","",-SUMIFS(Tabla7[Cantidad],Tabla7[Código del producto],$B2668,Tabla7[Tipo de movimiento],"SALIDA",Tabla7[Mes],I$5))</f>
        <v/>
      </c>
      <c r="J2668" s="39" t="str">
        <f>IF($B2668="","",-SUMIFS(Tabla7[Cantidad],Tabla7[Código del producto],$B2668,Tabla7[Tipo de movimiento],"SALIDA",Tabla7[Mes],J$5))</f>
        <v/>
      </c>
      <c r="K2668" s="39" t="str">
        <f>IF($B2668="","",-SUMIFS(Tabla7[Cantidad],Tabla7[Código del producto],$B2668,Tabla7[Tipo de movimiento],"SALIDA",Tabla7[Mes],K$5))</f>
        <v/>
      </c>
      <c r="L2668" s="39" t="str">
        <f>IF($B2668="","",-SUMIFS(Tabla7[Cantidad],Tabla7[Código del producto],$B2668,Tabla7[Tipo de movimiento],"SALIDA",Tabla7[Mes],L$5))</f>
        <v/>
      </c>
      <c r="M2668" s="39" t="str">
        <f>IF($B2668="","",-SUMIFS(Tabla7[Cantidad],Tabla7[Código del producto],$B2668,Tabla7[Tipo de movimiento],"SALIDA",Tabla7[Mes],M$5))</f>
        <v/>
      </c>
      <c r="N2668" s="39" t="str">
        <f>IF($B2668="","",-SUMIFS(Tabla7[Cantidad],Tabla7[Código del producto],$B2668,Tabla7[Tipo de movimiento],"SALIDA",Tabla7[Mes],N$5))</f>
        <v/>
      </c>
      <c r="O2668" s="39" t="str">
        <f>IF($B2668="","",-SUMIFS(Tabla7[Cantidad],Tabla7[Código del producto],$B2668,Tabla7[Tipo de movimiento],"SALIDA",Tabla7[Mes],O$5))</f>
        <v/>
      </c>
      <c r="P2668" s="39" t="str">
        <f>IF($B2668="","",-SUMIFS(Tabla7[Cantidad],Tabla7[Código del producto],$B2668,Tabla7[Tipo de movimiento],"SALIDA",Tabla7[Mes],P$5))</f>
        <v/>
      </c>
      <c r="Q2668" s="39" t="str">
        <f t="shared" si="123"/>
        <v/>
      </c>
      <c r="R2668" s="51" t="str">
        <f>IF($B2668="","",IFERROR(VLOOKUP($B2668,'ABC rotación'!$C:$G,5,0),"C"))</f>
        <v/>
      </c>
      <c r="S2668" s="41" t="str">
        <f t="shared" si="124"/>
        <v/>
      </c>
      <c r="T2668" s="40" t="str">
        <f t="shared" si="125"/>
        <v/>
      </c>
      <c r="U2668" s="23" t="str">
        <f>IF($B2668="","",VLOOKUP($T2668,Tablas!$X$14:$Y$17,2,1))</f>
        <v/>
      </c>
    </row>
    <row r="2669" spans="2:21" x14ac:dyDescent="0.2">
      <c r="B2669" s="1" t="str">
        <f>IF(Tablas!B2667="","",Tablas!B2667)</f>
        <v/>
      </c>
      <c r="C2669" s="1" t="str">
        <f>IF(Tablas!C2667="","",Tablas!C2667)</f>
        <v/>
      </c>
      <c r="D2669" s="1" t="str">
        <f>IF(Tablas!D2667="","",Tablas!D2667)</f>
        <v/>
      </c>
      <c r="E2669" s="1" t="str">
        <f>IF(Tablas!E2667="","",Tablas!E2667)</f>
        <v/>
      </c>
      <c r="F2669" s="1" t="str">
        <f>IF(Tablas!F2667="","",Tablas!F2667)</f>
        <v/>
      </c>
      <c r="G2669" s="1" t="str">
        <f>IF(Tablas!I2667="","",Tablas!I2667)</f>
        <v/>
      </c>
      <c r="H2669" s="1" t="s">
        <v>911</v>
      </c>
      <c r="I2669" s="39" t="str">
        <f>IF($B2669="","",-SUMIFS(Tabla7[Cantidad],Tabla7[Código del producto],$B2669,Tabla7[Tipo de movimiento],"SALIDA",Tabla7[Mes],I$5))</f>
        <v/>
      </c>
      <c r="J2669" s="39" t="str">
        <f>IF($B2669="","",-SUMIFS(Tabla7[Cantidad],Tabla7[Código del producto],$B2669,Tabla7[Tipo de movimiento],"SALIDA",Tabla7[Mes],J$5))</f>
        <v/>
      </c>
      <c r="K2669" s="39" t="str">
        <f>IF($B2669="","",-SUMIFS(Tabla7[Cantidad],Tabla7[Código del producto],$B2669,Tabla7[Tipo de movimiento],"SALIDA",Tabla7[Mes],K$5))</f>
        <v/>
      </c>
      <c r="L2669" s="39" t="str">
        <f>IF($B2669="","",-SUMIFS(Tabla7[Cantidad],Tabla7[Código del producto],$B2669,Tabla7[Tipo de movimiento],"SALIDA",Tabla7[Mes],L$5))</f>
        <v/>
      </c>
      <c r="M2669" s="39" t="str">
        <f>IF($B2669="","",-SUMIFS(Tabla7[Cantidad],Tabla7[Código del producto],$B2669,Tabla7[Tipo de movimiento],"SALIDA",Tabla7[Mes],M$5))</f>
        <v/>
      </c>
      <c r="N2669" s="39" t="str">
        <f>IF($B2669="","",-SUMIFS(Tabla7[Cantidad],Tabla7[Código del producto],$B2669,Tabla7[Tipo de movimiento],"SALIDA",Tabla7[Mes],N$5))</f>
        <v/>
      </c>
      <c r="O2669" s="39" t="str">
        <f>IF($B2669="","",-SUMIFS(Tabla7[Cantidad],Tabla7[Código del producto],$B2669,Tabla7[Tipo de movimiento],"SALIDA",Tabla7[Mes],O$5))</f>
        <v/>
      </c>
      <c r="P2669" s="39" t="str">
        <f>IF($B2669="","",-SUMIFS(Tabla7[Cantidad],Tabla7[Código del producto],$B2669,Tabla7[Tipo de movimiento],"SALIDA",Tabla7[Mes],P$5))</f>
        <v/>
      </c>
      <c r="Q2669" s="39" t="str">
        <f t="shared" si="123"/>
        <v/>
      </c>
      <c r="R2669" s="51" t="str">
        <f>IF($B2669="","",IFERROR(VLOOKUP($B2669,'ABC rotación'!$C:$G,5,0),"C"))</f>
        <v/>
      </c>
      <c r="S2669" s="41" t="str">
        <f t="shared" si="124"/>
        <v/>
      </c>
      <c r="T2669" s="40" t="str">
        <f t="shared" si="125"/>
        <v/>
      </c>
      <c r="U2669" s="23" t="str">
        <f>IF($B2669="","",VLOOKUP($T2669,Tablas!$X$14:$Y$17,2,1))</f>
        <v/>
      </c>
    </row>
    <row r="2670" spans="2:21" x14ac:dyDescent="0.2">
      <c r="B2670" s="1" t="str">
        <f>IF(Tablas!B2668="","",Tablas!B2668)</f>
        <v/>
      </c>
      <c r="C2670" s="1" t="str">
        <f>IF(Tablas!C2668="","",Tablas!C2668)</f>
        <v/>
      </c>
      <c r="D2670" s="1" t="str">
        <f>IF(Tablas!D2668="","",Tablas!D2668)</f>
        <v/>
      </c>
      <c r="E2670" s="1" t="str">
        <f>IF(Tablas!E2668="","",Tablas!E2668)</f>
        <v/>
      </c>
      <c r="F2670" s="1" t="str">
        <f>IF(Tablas!F2668="","",Tablas!F2668)</f>
        <v/>
      </c>
      <c r="G2670" s="1" t="str">
        <f>IF(Tablas!I2668="","",Tablas!I2668)</f>
        <v/>
      </c>
      <c r="H2670" s="1" t="s">
        <v>911</v>
      </c>
      <c r="I2670" s="39" t="str">
        <f>IF($B2670="","",-SUMIFS(Tabla7[Cantidad],Tabla7[Código del producto],$B2670,Tabla7[Tipo de movimiento],"SALIDA",Tabla7[Mes],I$5))</f>
        <v/>
      </c>
      <c r="J2670" s="39" t="str">
        <f>IF($B2670="","",-SUMIFS(Tabla7[Cantidad],Tabla7[Código del producto],$B2670,Tabla7[Tipo de movimiento],"SALIDA",Tabla7[Mes],J$5))</f>
        <v/>
      </c>
      <c r="K2670" s="39" t="str">
        <f>IF($B2670="","",-SUMIFS(Tabla7[Cantidad],Tabla7[Código del producto],$B2670,Tabla7[Tipo de movimiento],"SALIDA",Tabla7[Mes],K$5))</f>
        <v/>
      </c>
      <c r="L2670" s="39" t="str">
        <f>IF($B2670="","",-SUMIFS(Tabla7[Cantidad],Tabla7[Código del producto],$B2670,Tabla7[Tipo de movimiento],"SALIDA",Tabla7[Mes],L$5))</f>
        <v/>
      </c>
      <c r="M2670" s="39" t="str">
        <f>IF($B2670="","",-SUMIFS(Tabla7[Cantidad],Tabla7[Código del producto],$B2670,Tabla7[Tipo de movimiento],"SALIDA",Tabla7[Mes],M$5))</f>
        <v/>
      </c>
      <c r="N2670" s="39" t="str">
        <f>IF($B2670="","",-SUMIFS(Tabla7[Cantidad],Tabla7[Código del producto],$B2670,Tabla7[Tipo de movimiento],"SALIDA",Tabla7[Mes],N$5))</f>
        <v/>
      </c>
      <c r="O2670" s="39" t="str">
        <f>IF($B2670="","",-SUMIFS(Tabla7[Cantidad],Tabla7[Código del producto],$B2670,Tabla7[Tipo de movimiento],"SALIDA",Tabla7[Mes],O$5))</f>
        <v/>
      </c>
      <c r="P2670" s="39" t="str">
        <f>IF($B2670="","",-SUMIFS(Tabla7[Cantidad],Tabla7[Código del producto],$B2670,Tabla7[Tipo de movimiento],"SALIDA",Tabla7[Mes],P$5))</f>
        <v/>
      </c>
      <c r="Q2670" s="39" t="str">
        <f t="shared" si="123"/>
        <v/>
      </c>
      <c r="R2670" s="51" t="str">
        <f>IF($B2670="","",IFERROR(VLOOKUP($B2670,'ABC rotación'!$C:$G,5,0),"C"))</f>
        <v/>
      </c>
      <c r="S2670" s="41" t="str">
        <f t="shared" si="124"/>
        <v/>
      </c>
      <c r="T2670" s="40" t="str">
        <f t="shared" si="125"/>
        <v/>
      </c>
      <c r="U2670" s="23" t="str">
        <f>IF($B2670="","",VLOOKUP($T2670,Tablas!$X$14:$Y$17,2,1))</f>
        <v/>
      </c>
    </row>
    <row r="2671" spans="2:21" x14ac:dyDescent="0.2">
      <c r="B2671" s="1" t="str">
        <f>IF(Tablas!B2669="","",Tablas!B2669)</f>
        <v/>
      </c>
      <c r="C2671" s="1" t="str">
        <f>IF(Tablas!C2669="","",Tablas!C2669)</f>
        <v/>
      </c>
      <c r="D2671" s="1" t="str">
        <f>IF(Tablas!D2669="","",Tablas!D2669)</f>
        <v/>
      </c>
      <c r="E2671" s="1" t="str">
        <f>IF(Tablas!E2669="","",Tablas!E2669)</f>
        <v/>
      </c>
      <c r="F2671" s="1" t="str">
        <f>IF(Tablas!F2669="","",Tablas!F2669)</f>
        <v/>
      </c>
      <c r="G2671" s="1" t="str">
        <f>IF(Tablas!I2669="","",Tablas!I2669)</f>
        <v/>
      </c>
      <c r="H2671" s="1" t="s">
        <v>911</v>
      </c>
      <c r="I2671" s="39" t="str">
        <f>IF($B2671="","",-SUMIFS(Tabla7[Cantidad],Tabla7[Código del producto],$B2671,Tabla7[Tipo de movimiento],"SALIDA",Tabla7[Mes],I$5))</f>
        <v/>
      </c>
      <c r="J2671" s="39" t="str">
        <f>IF($B2671="","",-SUMIFS(Tabla7[Cantidad],Tabla7[Código del producto],$B2671,Tabla7[Tipo de movimiento],"SALIDA",Tabla7[Mes],J$5))</f>
        <v/>
      </c>
      <c r="K2671" s="39" t="str">
        <f>IF($B2671="","",-SUMIFS(Tabla7[Cantidad],Tabla7[Código del producto],$B2671,Tabla7[Tipo de movimiento],"SALIDA",Tabla7[Mes],K$5))</f>
        <v/>
      </c>
      <c r="L2671" s="39" t="str">
        <f>IF($B2671="","",-SUMIFS(Tabla7[Cantidad],Tabla7[Código del producto],$B2671,Tabla7[Tipo de movimiento],"SALIDA",Tabla7[Mes],L$5))</f>
        <v/>
      </c>
      <c r="M2671" s="39" t="str">
        <f>IF($B2671="","",-SUMIFS(Tabla7[Cantidad],Tabla7[Código del producto],$B2671,Tabla7[Tipo de movimiento],"SALIDA",Tabla7[Mes],M$5))</f>
        <v/>
      </c>
      <c r="N2671" s="39" t="str">
        <f>IF($B2671="","",-SUMIFS(Tabla7[Cantidad],Tabla7[Código del producto],$B2671,Tabla7[Tipo de movimiento],"SALIDA",Tabla7[Mes],N$5))</f>
        <v/>
      </c>
      <c r="O2671" s="39" t="str">
        <f>IF($B2671="","",-SUMIFS(Tabla7[Cantidad],Tabla7[Código del producto],$B2671,Tabla7[Tipo de movimiento],"SALIDA",Tabla7[Mes],O$5))</f>
        <v/>
      </c>
      <c r="P2671" s="39" t="str">
        <f>IF($B2671="","",-SUMIFS(Tabla7[Cantidad],Tabla7[Código del producto],$B2671,Tabla7[Tipo de movimiento],"SALIDA",Tabla7[Mes],P$5))</f>
        <v/>
      </c>
      <c r="Q2671" s="39" t="str">
        <f t="shared" si="123"/>
        <v/>
      </c>
      <c r="R2671" s="51" t="str">
        <f>IF($B2671="","",IFERROR(VLOOKUP($B2671,'ABC rotación'!$C:$G,5,0),"C"))</f>
        <v/>
      </c>
      <c r="S2671" s="41" t="str">
        <f t="shared" si="124"/>
        <v/>
      </c>
      <c r="T2671" s="40" t="str">
        <f t="shared" si="125"/>
        <v/>
      </c>
      <c r="U2671" s="23" t="str">
        <f>IF($B2671="","",VLOOKUP($T2671,Tablas!$X$14:$Y$17,2,1))</f>
        <v/>
      </c>
    </row>
    <row r="2672" spans="2:21" x14ac:dyDescent="0.2">
      <c r="B2672" s="1" t="str">
        <f>IF(Tablas!B2670="","",Tablas!B2670)</f>
        <v/>
      </c>
      <c r="C2672" s="1" t="str">
        <f>IF(Tablas!C2670="","",Tablas!C2670)</f>
        <v/>
      </c>
      <c r="D2672" s="1" t="str">
        <f>IF(Tablas!D2670="","",Tablas!D2670)</f>
        <v/>
      </c>
      <c r="E2672" s="1" t="str">
        <f>IF(Tablas!E2670="","",Tablas!E2670)</f>
        <v/>
      </c>
      <c r="F2672" s="1" t="str">
        <f>IF(Tablas!F2670="","",Tablas!F2670)</f>
        <v/>
      </c>
      <c r="G2672" s="1" t="str">
        <f>IF(Tablas!I2670="","",Tablas!I2670)</f>
        <v/>
      </c>
      <c r="H2672" s="1" t="s">
        <v>911</v>
      </c>
      <c r="I2672" s="39" t="str">
        <f>IF($B2672="","",-SUMIFS(Tabla7[Cantidad],Tabla7[Código del producto],$B2672,Tabla7[Tipo de movimiento],"SALIDA",Tabla7[Mes],I$5))</f>
        <v/>
      </c>
      <c r="J2672" s="39" t="str">
        <f>IF($B2672="","",-SUMIFS(Tabla7[Cantidad],Tabla7[Código del producto],$B2672,Tabla7[Tipo de movimiento],"SALIDA",Tabla7[Mes],J$5))</f>
        <v/>
      </c>
      <c r="K2672" s="39" t="str">
        <f>IF($B2672="","",-SUMIFS(Tabla7[Cantidad],Tabla7[Código del producto],$B2672,Tabla7[Tipo de movimiento],"SALIDA",Tabla7[Mes],K$5))</f>
        <v/>
      </c>
      <c r="L2672" s="39" t="str">
        <f>IF($B2672="","",-SUMIFS(Tabla7[Cantidad],Tabla7[Código del producto],$B2672,Tabla7[Tipo de movimiento],"SALIDA",Tabla7[Mes],L$5))</f>
        <v/>
      </c>
      <c r="M2672" s="39" t="str">
        <f>IF($B2672="","",-SUMIFS(Tabla7[Cantidad],Tabla7[Código del producto],$B2672,Tabla7[Tipo de movimiento],"SALIDA",Tabla7[Mes],M$5))</f>
        <v/>
      </c>
      <c r="N2672" s="39" t="str">
        <f>IF($B2672="","",-SUMIFS(Tabla7[Cantidad],Tabla7[Código del producto],$B2672,Tabla7[Tipo de movimiento],"SALIDA",Tabla7[Mes],N$5))</f>
        <v/>
      </c>
      <c r="O2672" s="39" t="str">
        <f>IF($B2672="","",-SUMIFS(Tabla7[Cantidad],Tabla7[Código del producto],$B2672,Tabla7[Tipo de movimiento],"SALIDA",Tabla7[Mes],O$5))</f>
        <v/>
      </c>
      <c r="P2672" s="39" t="str">
        <f>IF($B2672="","",-SUMIFS(Tabla7[Cantidad],Tabla7[Código del producto],$B2672,Tabla7[Tipo de movimiento],"SALIDA",Tabla7[Mes],P$5))</f>
        <v/>
      </c>
      <c r="Q2672" s="39" t="str">
        <f t="shared" si="123"/>
        <v/>
      </c>
      <c r="R2672" s="51" t="str">
        <f>IF($B2672="","",IFERROR(VLOOKUP($B2672,'ABC rotación'!$C:$G,5,0),"C"))</f>
        <v/>
      </c>
      <c r="S2672" s="41" t="str">
        <f t="shared" si="124"/>
        <v/>
      </c>
      <c r="T2672" s="40" t="str">
        <f t="shared" si="125"/>
        <v/>
      </c>
      <c r="U2672" s="23" t="str">
        <f>IF($B2672="","",VLOOKUP($T2672,Tablas!$X$14:$Y$17,2,1))</f>
        <v/>
      </c>
    </row>
    <row r="2673" spans="2:21" x14ac:dyDescent="0.2">
      <c r="B2673" s="1" t="str">
        <f>IF(Tablas!B2671="","",Tablas!B2671)</f>
        <v/>
      </c>
      <c r="C2673" s="1" t="str">
        <f>IF(Tablas!C2671="","",Tablas!C2671)</f>
        <v/>
      </c>
      <c r="D2673" s="1" t="str">
        <f>IF(Tablas!D2671="","",Tablas!D2671)</f>
        <v/>
      </c>
      <c r="E2673" s="1" t="str">
        <f>IF(Tablas!E2671="","",Tablas!E2671)</f>
        <v/>
      </c>
      <c r="F2673" s="1" t="str">
        <f>IF(Tablas!F2671="","",Tablas!F2671)</f>
        <v/>
      </c>
      <c r="G2673" s="1" t="str">
        <f>IF(Tablas!I2671="","",Tablas!I2671)</f>
        <v/>
      </c>
      <c r="H2673" s="1" t="s">
        <v>911</v>
      </c>
      <c r="I2673" s="39" t="str">
        <f>IF($B2673="","",-SUMIFS(Tabla7[Cantidad],Tabla7[Código del producto],$B2673,Tabla7[Tipo de movimiento],"SALIDA",Tabla7[Mes],I$5))</f>
        <v/>
      </c>
      <c r="J2673" s="39" t="str">
        <f>IF($B2673="","",-SUMIFS(Tabla7[Cantidad],Tabla7[Código del producto],$B2673,Tabla7[Tipo de movimiento],"SALIDA",Tabla7[Mes],J$5))</f>
        <v/>
      </c>
      <c r="K2673" s="39" t="str">
        <f>IF($B2673="","",-SUMIFS(Tabla7[Cantidad],Tabla7[Código del producto],$B2673,Tabla7[Tipo de movimiento],"SALIDA",Tabla7[Mes],K$5))</f>
        <v/>
      </c>
      <c r="L2673" s="39" t="str">
        <f>IF($B2673="","",-SUMIFS(Tabla7[Cantidad],Tabla7[Código del producto],$B2673,Tabla7[Tipo de movimiento],"SALIDA",Tabla7[Mes],L$5))</f>
        <v/>
      </c>
      <c r="M2673" s="39" t="str">
        <f>IF($B2673="","",-SUMIFS(Tabla7[Cantidad],Tabla7[Código del producto],$B2673,Tabla7[Tipo de movimiento],"SALIDA",Tabla7[Mes],M$5))</f>
        <v/>
      </c>
      <c r="N2673" s="39" t="str">
        <f>IF($B2673="","",-SUMIFS(Tabla7[Cantidad],Tabla7[Código del producto],$B2673,Tabla7[Tipo de movimiento],"SALIDA",Tabla7[Mes],N$5))</f>
        <v/>
      </c>
      <c r="O2673" s="39" t="str">
        <f>IF($B2673="","",-SUMIFS(Tabla7[Cantidad],Tabla7[Código del producto],$B2673,Tabla7[Tipo de movimiento],"SALIDA",Tabla7[Mes],O$5))</f>
        <v/>
      </c>
      <c r="P2673" s="39" t="str">
        <f>IF($B2673="","",-SUMIFS(Tabla7[Cantidad],Tabla7[Código del producto],$B2673,Tabla7[Tipo de movimiento],"SALIDA",Tabla7[Mes],P$5))</f>
        <v/>
      </c>
      <c r="Q2673" s="39" t="str">
        <f t="shared" si="123"/>
        <v/>
      </c>
      <c r="R2673" s="51" t="str">
        <f>IF($B2673="","",IFERROR(VLOOKUP($B2673,'ABC rotación'!$C:$G,5,0),"C"))</f>
        <v/>
      </c>
      <c r="S2673" s="41" t="str">
        <f t="shared" si="124"/>
        <v/>
      </c>
      <c r="T2673" s="40" t="str">
        <f t="shared" si="125"/>
        <v/>
      </c>
      <c r="U2673" s="23" t="str">
        <f>IF($B2673="","",VLOOKUP($T2673,Tablas!$X$14:$Y$17,2,1))</f>
        <v/>
      </c>
    </row>
    <row r="2674" spans="2:21" x14ac:dyDescent="0.2">
      <c r="B2674" s="1" t="str">
        <f>IF(Tablas!B2672="","",Tablas!B2672)</f>
        <v/>
      </c>
      <c r="C2674" s="1" t="str">
        <f>IF(Tablas!C2672="","",Tablas!C2672)</f>
        <v/>
      </c>
      <c r="D2674" s="1" t="str">
        <f>IF(Tablas!D2672="","",Tablas!D2672)</f>
        <v/>
      </c>
      <c r="E2674" s="1" t="str">
        <f>IF(Tablas!E2672="","",Tablas!E2672)</f>
        <v/>
      </c>
      <c r="F2674" s="1" t="str">
        <f>IF(Tablas!F2672="","",Tablas!F2672)</f>
        <v/>
      </c>
      <c r="G2674" s="1" t="str">
        <f>IF(Tablas!I2672="","",Tablas!I2672)</f>
        <v/>
      </c>
      <c r="H2674" s="1" t="s">
        <v>911</v>
      </c>
      <c r="I2674" s="39" t="str">
        <f>IF($B2674="","",-SUMIFS(Tabla7[Cantidad],Tabla7[Código del producto],$B2674,Tabla7[Tipo de movimiento],"SALIDA",Tabla7[Mes],I$5))</f>
        <v/>
      </c>
      <c r="J2674" s="39" t="str">
        <f>IF($B2674="","",-SUMIFS(Tabla7[Cantidad],Tabla7[Código del producto],$B2674,Tabla7[Tipo de movimiento],"SALIDA",Tabla7[Mes],J$5))</f>
        <v/>
      </c>
      <c r="K2674" s="39" t="str">
        <f>IF($B2674="","",-SUMIFS(Tabla7[Cantidad],Tabla7[Código del producto],$B2674,Tabla7[Tipo de movimiento],"SALIDA",Tabla7[Mes],K$5))</f>
        <v/>
      </c>
      <c r="L2674" s="39" t="str">
        <f>IF($B2674="","",-SUMIFS(Tabla7[Cantidad],Tabla7[Código del producto],$B2674,Tabla7[Tipo de movimiento],"SALIDA",Tabla7[Mes],L$5))</f>
        <v/>
      </c>
      <c r="M2674" s="39" t="str">
        <f>IF($B2674="","",-SUMIFS(Tabla7[Cantidad],Tabla7[Código del producto],$B2674,Tabla7[Tipo de movimiento],"SALIDA",Tabla7[Mes],M$5))</f>
        <v/>
      </c>
      <c r="N2674" s="39" t="str">
        <f>IF($B2674="","",-SUMIFS(Tabla7[Cantidad],Tabla7[Código del producto],$B2674,Tabla7[Tipo de movimiento],"SALIDA",Tabla7[Mes],N$5))</f>
        <v/>
      </c>
      <c r="O2674" s="39" t="str">
        <f>IF($B2674="","",-SUMIFS(Tabla7[Cantidad],Tabla7[Código del producto],$B2674,Tabla7[Tipo de movimiento],"SALIDA",Tabla7[Mes],O$5))</f>
        <v/>
      </c>
      <c r="P2674" s="39" t="str">
        <f>IF($B2674="","",-SUMIFS(Tabla7[Cantidad],Tabla7[Código del producto],$B2674,Tabla7[Tipo de movimiento],"SALIDA",Tabla7[Mes],P$5))</f>
        <v/>
      </c>
      <c r="Q2674" s="39" t="str">
        <f t="shared" si="123"/>
        <v/>
      </c>
      <c r="R2674" s="51" t="str">
        <f>IF($B2674="","",IFERROR(VLOOKUP($B2674,'ABC rotación'!$C:$G,5,0),"C"))</f>
        <v/>
      </c>
      <c r="S2674" s="41" t="str">
        <f t="shared" si="124"/>
        <v/>
      </c>
      <c r="T2674" s="40" t="str">
        <f t="shared" si="125"/>
        <v/>
      </c>
      <c r="U2674" s="23" t="str">
        <f>IF($B2674="","",VLOOKUP($T2674,Tablas!$X$14:$Y$17,2,1))</f>
        <v/>
      </c>
    </row>
    <row r="2675" spans="2:21" x14ac:dyDescent="0.2">
      <c r="B2675" s="1" t="str">
        <f>IF(Tablas!B2673="","",Tablas!B2673)</f>
        <v/>
      </c>
      <c r="C2675" s="1" t="str">
        <f>IF(Tablas!C2673="","",Tablas!C2673)</f>
        <v/>
      </c>
      <c r="D2675" s="1" t="str">
        <f>IF(Tablas!D2673="","",Tablas!D2673)</f>
        <v/>
      </c>
      <c r="E2675" s="1" t="str">
        <f>IF(Tablas!E2673="","",Tablas!E2673)</f>
        <v/>
      </c>
      <c r="F2675" s="1" t="str">
        <f>IF(Tablas!F2673="","",Tablas!F2673)</f>
        <v/>
      </c>
      <c r="G2675" s="1" t="str">
        <f>IF(Tablas!I2673="","",Tablas!I2673)</f>
        <v/>
      </c>
      <c r="H2675" s="1" t="s">
        <v>911</v>
      </c>
      <c r="I2675" s="39" t="str">
        <f>IF($B2675="","",-SUMIFS(Tabla7[Cantidad],Tabla7[Código del producto],$B2675,Tabla7[Tipo de movimiento],"SALIDA",Tabla7[Mes],I$5))</f>
        <v/>
      </c>
      <c r="J2675" s="39" t="str">
        <f>IF($B2675="","",-SUMIFS(Tabla7[Cantidad],Tabla7[Código del producto],$B2675,Tabla7[Tipo de movimiento],"SALIDA",Tabla7[Mes],J$5))</f>
        <v/>
      </c>
      <c r="K2675" s="39" t="str">
        <f>IF($B2675="","",-SUMIFS(Tabla7[Cantidad],Tabla7[Código del producto],$B2675,Tabla7[Tipo de movimiento],"SALIDA",Tabla7[Mes],K$5))</f>
        <v/>
      </c>
      <c r="L2675" s="39" t="str">
        <f>IF($B2675="","",-SUMIFS(Tabla7[Cantidad],Tabla7[Código del producto],$B2675,Tabla7[Tipo de movimiento],"SALIDA",Tabla7[Mes],L$5))</f>
        <v/>
      </c>
      <c r="M2675" s="39" t="str">
        <f>IF($B2675="","",-SUMIFS(Tabla7[Cantidad],Tabla7[Código del producto],$B2675,Tabla7[Tipo de movimiento],"SALIDA",Tabla7[Mes],M$5))</f>
        <v/>
      </c>
      <c r="N2675" s="39" t="str">
        <f>IF($B2675="","",-SUMIFS(Tabla7[Cantidad],Tabla7[Código del producto],$B2675,Tabla7[Tipo de movimiento],"SALIDA",Tabla7[Mes],N$5))</f>
        <v/>
      </c>
      <c r="O2675" s="39" t="str">
        <f>IF($B2675="","",-SUMIFS(Tabla7[Cantidad],Tabla7[Código del producto],$B2675,Tabla7[Tipo de movimiento],"SALIDA",Tabla7[Mes],O$5))</f>
        <v/>
      </c>
      <c r="P2675" s="39" t="str">
        <f>IF($B2675="","",-SUMIFS(Tabla7[Cantidad],Tabla7[Código del producto],$B2675,Tabla7[Tipo de movimiento],"SALIDA",Tabla7[Mes],P$5))</f>
        <v/>
      </c>
      <c r="Q2675" s="39" t="str">
        <f t="shared" si="123"/>
        <v/>
      </c>
      <c r="R2675" s="51" t="str">
        <f>IF($B2675="","",IFERROR(VLOOKUP($B2675,'ABC rotación'!$C:$G,5,0),"C"))</f>
        <v/>
      </c>
      <c r="S2675" s="41" t="str">
        <f t="shared" si="124"/>
        <v/>
      </c>
      <c r="T2675" s="40" t="str">
        <f t="shared" si="125"/>
        <v/>
      </c>
      <c r="U2675" s="23" t="str">
        <f>IF($B2675="","",VLOOKUP($T2675,Tablas!$X$14:$Y$17,2,1))</f>
        <v/>
      </c>
    </row>
    <row r="2676" spans="2:21" x14ac:dyDescent="0.2">
      <c r="B2676" s="1" t="str">
        <f>IF(Tablas!B2674="","",Tablas!B2674)</f>
        <v/>
      </c>
      <c r="C2676" s="1" t="str">
        <f>IF(Tablas!C2674="","",Tablas!C2674)</f>
        <v/>
      </c>
      <c r="D2676" s="1" t="str">
        <f>IF(Tablas!D2674="","",Tablas!D2674)</f>
        <v/>
      </c>
      <c r="E2676" s="1" t="str">
        <f>IF(Tablas!E2674="","",Tablas!E2674)</f>
        <v/>
      </c>
      <c r="F2676" s="1" t="str">
        <f>IF(Tablas!F2674="","",Tablas!F2674)</f>
        <v/>
      </c>
      <c r="G2676" s="1" t="str">
        <f>IF(Tablas!I2674="","",Tablas!I2674)</f>
        <v/>
      </c>
      <c r="H2676" s="1" t="s">
        <v>911</v>
      </c>
      <c r="I2676" s="39" t="str">
        <f>IF($B2676="","",-SUMIFS(Tabla7[Cantidad],Tabla7[Código del producto],$B2676,Tabla7[Tipo de movimiento],"SALIDA",Tabla7[Mes],I$5))</f>
        <v/>
      </c>
      <c r="J2676" s="39" t="str">
        <f>IF($B2676="","",-SUMIFS(Tabla7[Cantidad],Tabla7[Código del producto],$B2676,Tabla7[Tipo de movimiento],"SALIDA",Tabla7[Mes],J$5))</f>
        <v/>
      </c>
      <c r="K2676" s="39" t="str">
        <f>IF($B2676="","",-SUMIFS(Tabla7[Cantidad],Tabla7[Código del producto],$B2676,Tabla7[Tipo de movimiento],"SALIDA",Tabla7[Mes],K$5))</f>
        <v/>
      </c>
      <c r="L2676" s="39" t="str">
        <f>IF($B2676="","",-SUMIFS(Tabla7[Cantidad],Tabla7[Código del producto],$B2676,Tabla7[Tipo de movimiento],"SALIDA",Tabla7[Mes],L$5))</f>
        <v/>
      </c>
      <c r="M2676" s="39" t="str">
        <f>IF($B2676="","",-SUMIFS(Tabla7[Cantidad],Tabla7[Código del producto],$B2676,Tabla7[Tipo de movimiento],"SALIDA",Tabla7[Mes],M$5))</f>
        <v/>
      </c>
      <c r="N2676" s="39" t="str">
        <f>IF($B2676="","",-SUMIFS(Tabla7[Cantidad],Tabla7[Código del producto],$B2676,Tabla7[Tipo de movimiento],"SALIDA",Tabla7[Mes],N$5))</f>
        <v/>
      </c>
      <c r="O2676" s="39" t="str">
        <f>IF($B2676="","",-SUMIFS(Tabla7[Cantidad],Tabla7[Código del producto],$B2676,Tabla7[Tipo de movimiento],"SALIDA",Tabla7[Mes],O$5))</f>
        <v/>
      </c>
      <c r="P2676" s="39" t="str">
        <f>IF($B2676="","",-SUMIFS(Tabla7[Cantidad],Tabla7[Código del producto],$B2676,Tabla7[Tipo de movimiento],"SALIDA",Tabla7[Mes],P$5))</f>
        <v/>
      </c>
      <c r="Q2676" s="39" t="str">
        <f t="shared" si="123"/>
        <v/>
      </c>
      <c r="R2676" s="51" t="str">
        <f>IF($B2676="","",IFERROR(VLOOKUP($B2676,'ABC rotación'!$C:$G,5,0),"C"))</f>
        <v/>
      </c>
      <c r="S2676" s="41" t="str">
        <f t="shared" si="124"/>
        <v/>
      </c>
      <c r="T2676" s="40" t="str">
        <f t="shared" si="125"/>
        <v/>
      </c>
      <c r="U2676" s="23" t="str">
        <f>IF($B2676="","",VLOOKUP($T2676,Tablas!$X$14:$Y$17,2,1))</f>
        <v/>
      </c>
    </row>
    <row r="2677" spans="2:21" x14ac:dyDescent="0.2">
      <c r="B2677" s="1" t="str">
        <f>IF(Tablas!B2675="","",Tablas!B2675)</f>
        <v/>
      </c>
      <c r="C2677" s="1" t="str">
        <f>IF(Tablas!C2675="","",Tablas!C2675)</f>
        <v/>
      </c>
      <c r="D2677" s="1" t="str">
        <f>IF(Tablas!D2675="","",Tablas!D2675)</f>
        <v/>
      </c>
      <c r="E2677" s="1" t="str">
        <f>IF(Tablas!E2675="","",Tablas!E2675)</f>
        <v/>
      </c>
      <c r="F2677" s="1" t="str">
        <f>IF(Tablas!F2675="","",Tablas!F2675)</f>
        <v/>
      </c>
      <c r="G2677" s="1" t="str">
        <f>IF(Tablas!I2675="","",Tablas!I2675)</f>
        <v/>
      </c>
      <c r="H2677" s="1" t="s">
        <v>911</v>
      </c>
      <c r="I2677" s="39" t="str">
        <f>IF($B2677="","",-SUMIFS(Tabla7[Cantidad],Tabla7[Código del producto],$B2677,Tabla7[Tipo de movimiento],"SALIDA",Tabla7[Mes],I$5))</f>
        <v/>
      </c>
      <c r="J2677" s="39" t="str">
        <f>IF($B2677="","",-SUMIFS(Tabla7[Cantidad],Tabla7[Código del producto],$B2677,Tabla7[Tipo de movimiento],"SALIDA",Tabla7[Mes],J$5))</f>
        <v/>
      </c>
      <c r="K2677" s="39" t="str">
        <f>IF($B2677="","",-SUMIFS(Tabla7[Cantidad],Tabla7[Código del producto],$B2677,Tabla7[Tipo de movimiento],"SALIDA",Tabla7[Mes],K$5))</f>
        <v/>
      </c>
      <c r="L2677" s="39" t="str">
        <f>IF($B2677="","",-SUMIFS(Tabla7[Cantidad],Tabla7[Código del producto],$B2677,Tabla7[Tipo de movimiento],"SALIDA",Tabla7[Mes],L$5))</f>
        <v/>
      </c>
      <c r="M2677" s="39" t="str">
        <f>IF($B2677="","",-SUMIFS(Tabla7[Cantidad],Tabla7[Código del producto],$B2677,Tabla7[Tipo de movimiento],"SALIDA",Tabla7[Mes],M$5))</f>
        <v/>
      </c>
      <c r="N2677" s="39" t="str">
        <f>IF($B2677="","",-SUMIFS(Tabla7[Cantidad],Tabla7[Código del producto],$B2677,Tabla7[Tipo de movimiento],"SALIDA",Tabla7[Mes],N$5))</f>
        <v/>
      </c>
      <c r="O2677" s="39" t="str">
        <f>IF($B2677="","",-SUMIFS(Tabla7[Cantidad],Tabla7[Código del producto],$B2677,Tabla7[Tipo de movimiento],"SALIDA",Tabla7[Mes],O$5))</f>
        <v/>
      </c>
      <c r="P2677" s="39" t="str">
        <f>IF($B2677="","",-SUMIFS(Tabla7[Cantidad],Tabla7[Código del producto],$B2677,Tabla7[Tipo de movimiento],"SALIDA",Tabla7[Mes],P$5))</f>
        <v/>
      </c>
      <c r="Q2677" s="39" t="str">
        <f t="shared" si="123"/>
        <v/>
      </c>
      <c r="R2677" s="51" t="str">
        <f>IF($B2677="","",IFERROR(VLOOKUP($B2677,'ABC rotación'!$C:$G,5,0),"C"))</f>
        <v/>
      </c>
      <c r="S2677" s="41" t="str">
        <f t="shared" si="124"/>
        <v/>
      </c>
      <c r="T2677" s="40" t="str">
        <f t="shared" si="125"/>
        <v/>
      </c>
      <c r="U2677" s="23" t="str">
        <f>IF($B2677="","",VLOOKUP($T2677,Tablas!$X$14:$Y$17,2,1))</f>
        <v/>
      </c>
    </row>
    <row r="2678" spans="2:21" x14ac:dyDescent="0.2">
      <c r="B2678" s="1" t="str">
        <f>IF(Tablas!B2676="","",Tablas!B2676)</f>
        <v/>
      </c>
      <c r="C2678" s="1" t="str">
        <f>IF(Tablas!C2676="","",Tablas!C2676)</f>
        <v/>
      </c>
      <c r="D2678" s="1" t="str">
        <f>IF(Tablas!D2676="","",Tablas!D2676)</f>
        <v/>
      </c>
      <c r="E2678" s="1" t="str">
        <f>IF(Tablas!E2676="","",Tablas!E2676)</f>
        <v/>
      </c>
      <c r="F2678" s="1" t="str">
        <f>IF(Tablas!F2676="","",Tablas!F2676)</f>
        <v/>
      </c>
      <c r="G2678" s="1" t="str">
        <f>IF(Tablas!I2676="","",Tablas!I2676)</f>
        <v/>
      </c>
      <c r="H2678" s="1" t="s">
        <v>911</v>
      </c>
      <c r="I2678" s="39" t="str">
        <f>IF($B2678="","",-SUMIFS(Tabla7[Cantidad],Tabla7[Código del producto],$B2678,Tabla7[Tipo de movimiento],"SALIDA",Tabla7[Mes],I$5))</f>
        <v/>
      </c>
      <c r="J2678" s="39" t="str">
        <f>IF($B2678="","",-SUMIFS(Tabla7[Cantidad],Tabla7[Código del producto],$B2678,Tabla7[Tipo de movimiento],"SALIDA",Tabla7[Mes],J$5))</f>
        <v/>
      </c>
      <c r="K2678" s="39" t="str">
        <f>IF($B2678="","",-SUMIFS(Tabla7[Cantidad],Tabla7[Código del producto],$B2678,Tabla7[Tipo de movimiento],"SALIDA",Tabla7[Mes],K$5))</f>
        <v/>
      </c>
      <c r="L2678" s="39" t="str">
        <f>IF($B2678="","",-SUMIFS(Tabla7[Cantidad],Tabla7[Código del producto],$B2678,Tabla7[Tipo de movimiento],"SALIDA",Tabla7[Mes],L$5))</f>
        <v/>
      </c>
      <c r="M2678" s="39" t="str">
        <f>IF($B2678="","",-SUMIFS(Tabla7[Cantidad],Tabla7[Código del producto],$B2678,Tabla7[Tipo de movimiento],"SALIDA",Tabla7[Mes],M$5))</f>
        <v/>
      </c>
      <c r="N2678" s="39" t="str">
        <f>IF($B2678="","",-SUMIFS(Tabla7[Cantidad],Tabla7[Código del producto],$B2678,Tabla7[Tipo de movimiento],"SALIDA",Tabla7[Mes],N$5))</f>
        <v/>
      </c>
      <c r="O2678" s="39" t="str">
        <f>IF($B2678="","",-SUMIFS(Tabla7[Cantidad],Tabla7[Código del producto],$B2678,Tabla7[Tipo de movimiento],"SALIDA",Tabla7[Mes],O$5))</f>
        <v/>
      </c>
      <c r="P2678" s="39" t="str">
        <f>IF($B2678="","",-SUMIFS(Tabla7[Cantidad],Tabla7[Código del producto],$B2678,Tabla7[Tipo de movimiento],"SALIDA",Tabla7[Mes],P$5))</f>
        <v/>
      </c>
      <c r="Q2678" s="39" t="str">
        <f t="shared" si="123"/>
        <v/>
      </c>
      <c r="R2678" s="51" t="str">
        <f>IF($B2678="","",IFERROR(VLOOKUP($B2678,'ABC rotación'!$C:$G,5,0),"C"))</f>
        <v/>
      </c>
      <c r="S2678" s="41" t="str">
        <f t="shared" si="124"/>
        <v/>
      </c>
      <c r="T2678" s="40" t="str">
        <f t="shared" si="125"/>
        <v/>
      </c>
      <c r="U2678" s="23" t="str">
        <f>IF($B2678="","",VLOOKUP($T2678,Tablas!$X$14:$Y$17,2,1))</f>
        <v/>
      </c>
    </row>
    <row r="2679" spans="2:21" x14ac:dyDescent="0.2">
      <c r="B2679" s="1" t="str">
        <f>IF(Tablas!B2677="","",Tablas!B2677)</f>
        <v/>
      </c>
      <c r="C2679" s="1" t="str">
        <f>IF(Tablas!C2677="","",Tablas!C2677)</f>
        <v/>
      </c>
      <c r="D2679" s="1" t="str">
        <f>IF(Tablas!D2677="","",Tablas!D2677)</f>
        <v/>
      </c>
      <c r="E2679" s="1" t="str">
        <f>IF(Tablas!E2677="","",Tablas!E2677)</f>
        <v/>
      </c>
      <c r="F2679" s="1" t="str">
        <f>IF(Tablas!F2677="","",Tablas!F2677)</f>
        <v/>
      </c>
      <c r="G2679" s="1" t="str">
        <f>IF(Tablas!I2677="","",Tablas!I2677)</f>
        <v/>
      </c>
      <c r="H2679" s="1" t="s">
        <v>911</v>
      </c>
      <c r="I2679" s="39" t="str">
        <f>IF($B2679="","",-SUMIFS(Tabla7[Cantidad],Tabla7[Código del producto],$B2679,Tabla7[Tipo de movimiento],"SALIDA",Tabla7[Mes],I$5))</f>
        <v/>
      </c>
      <c r="J2679" s="39" t="str">
        <f>IF($B2679="","",-SUMIFS(Tabla7[Cantidad],Tabla7[Código del producto],$B2679,Tabla7[Tipo de movimiento],"SALIDA",Tabla7[Mes],J$5))</f>
        <v/>
      </c>
      <c r="K2679" s="39" t="str">
        <f>IF($B2679="","",-SUMIFS(Tabla7[Cantidad],Tabla7[Código del producto],$B2679,Tabla7[Tipo de movimiento],"SALIDA",Tabla7[Mes],K$5))</f>
        <v/>
      </c>
      <c r="L2679" s="39" t="str">
        <f>IF($B2679="","",-SUMIFS(Tabla7[Cantidad],Tabla7[Código del producto],$B2679,Tabla7[Tipo de movimiento],"SALIDA",Tabla7[Mes],L$5))</f>
        <v/>
      </c>
      <c r="M2679" s="39" t="str">
        <f>IF($B2679="","",-SUMIFS(Tabla7[Cantidad],Tabla7[Código del producto],$B2679,Tabla7[Tipo de movimiento],"SALIDA",Tabla7[Mes],M$5))</f>
        <v/>
      </c>
      <c r="N2679" s="39" t="str">
        <f>IF($B2679="","",-SUMIFS(Tabla7[Cantidad],Tabla7[Código del producto],$B2679,Tabla7[Tipo de movimiento],"SALIDA",Tabla7[Mes],N$5))</f>
        <v/>
      </c>
      <c r="O2679" s="39" t="str">
        <f>IF($B2679="","",-SUMIFS(Tabla7[Cantidad],Tabla7[Código del producto],$B2679,Tabla7[Tipo de movimiento],"SALIDA",Tabla7[Mes],O$5))</f>
        <v/>
      </c>
      <c r="P2679" s="39" t="str">
        <f>IF($B2679="","",-SUMIFS(Tabla7[Cantidad],Tabla7[Código del producto],$B2679,Tabla7[Tipo de movimiento],"SALIDA",Tabla7[Mes],P$5))</f>
        <v/>
      </c>
      <c r="Q2679" s="39" t="str">
        <f t="shared" si="123"/>
        <v/>
      </c>
      <c r="R2679" s="51" t="str">
        <f>IF($B2679="","",IFERROR(VLOOKUP($B2679,'ABC rotación'!$C:$G,5,0),"C"))</f>
        <v/>
      </c>
      <c r="S2679" s="41" t="str">
        <f t="shared" si="124"/>
        <v/>
      </c>
      <c r="T2679" s="40" t="str">
        <f t="shared" si="125"/>
        <v/>
      </c>
      <c r="U2679" s="23" t="str">
        <f>IF($B2679="","",VLOOKUP($T2679,Tablas!$X$14:$Y$17,2,1))</f>
        <v/>
      </c>
    </row>
    <row r="2680" spans="2:21" x14ac:dyDescent="0.2">
      <c r="B2680" s="1" t="str">
        <f>IF(Tablas!B2678="","",Tablas!B2678)</f>
        <v/>
      </c>
      <c r="C2680" s="1" t="str">
        <f>IF(Tablas!C2678="","",Tablas!C2678)</f>
        <v/>
      </c>
      <c r="D2680" s="1" t="str">
        <f>IF(Tablas!D2678="","",Tablas!D2678)</f>
        <v/>
      </c>
      <c r="E2680" s="1" t="str">
        <f>IF(Tablas!E2678="","",Tablas!E2678)</f>
        <v/>
      </c>
      <c r="F2680" s="1" t="str">
        <f>IF(Tablas!F2678="","",Tablas!F2678)</f>
        <v/>
      </c>
      <c r="G2680" s="1" t="str">
        <f>IF(Tablas!I2678="","",Tablas!I2678)</f>
        <v/>
      </c>
      <c r="H2680" s="1" t="s">
        <v>911</v>
      </c>
      <c r="I2680" s="39" t="str">
        <f>IF($B2680="","",-SUMIFS(Tabla7[Cantidad],Tabla7[Código del producto],$B2680,Tabla7[Tipo de movimiento],"SALIDA",Tabla7[Mes],I$5))</f>
        <v/>
      </c>
      <c r="J2680" s="39" t="str">
        <f>IF($B2680="","",-SUMIFS(Tabla7[Cantidad],Tabla7[Código del producto],$B2680,Tabla7[Tipo de movimiento],"SALIDA",Tabla7[Mes],J$5))</f>
        <v/>
      </c>
      <c r="K2680" s="39" t="str">
        <f>IF($B2680="","",-SUMIFS(Tabla7[Cantidad],Tabla7[Código del producto],$B2680,Tabla7[Tipo de movimiento],"SALIDA",Tabla7[Mes],K$5))</f>
        <v/>
      </c>
      <c r="L2680" s="39" t="str">
        <f>IF($B2680="","",-SUMIFS(Tabla7[Cantidad],Tabla7[Código del producto],$B2680,Tabla7[Tipo de movimiento],"SALIDA",Tabla7[Mes],L$5))</f>
        <v/>
      </c>
      <c r="M2680" s="39" t="str">
        <f>IF($B2680="","",-SUMIFS(Tabla7[Cantidad],Tabla7[Código del producto],$B2680,Tabla7[Tipo de movimiento],"SALIDA",Tabla7[Mes],M$5))</f>
        <v/>
      </c>
      <c r="N2680" s="39" t="str">
        <f>IF($B2680="","",-SUMIFS(Tabla7[Cantidad],Tabla7[Código del producto],$B2680,Tabla7[Tipo de movimiento],"SALIDA",Tabla7[Mes],N$5))</f>
        <v/>
      </c>
      <c r="O2680" s="39" t="str">
        <f>IF($B2680="","",-SUMIFS(Tabla7[Cantidad],Tabla7[Código del producto],$B2680,Tabla7[Tipo de movimiento],"SALIDA",Tabla7[Mes],O$5))</f>
        <v/>
      </c>
      <c r="P2680" s="39" t="str">
        <f>IF($B2680="","",-SUMIFS(Tabla7[Cantidad],Tabla7[Código del producto],$B2680,Tabla7[Tipo de movimiento],"SALIDA",Tabla7[Mes],P$5))</f>
        <v/>
      </c>
      <c r="Q2680" s="39" t="str">
        <f t="shared" si="123"/>
        <v/>
      </c>
      <c r="R2680" s="51" t="str">
        <f>IF($B2680="","",IFERROR(VLOOKUP($B2680,'ABC rotación'!$C:$G,5,0),"C"))</f>
        <v/>
      </c>
      <c r="S2680" s="41" t="str">
        <f t="shared" si="124"/>
        <v/>
      </c>
      <c r="T2680" s="40" t="str">
        <f t="shared" si="125"/>
        <v/>
      </c>
      <c r="U2680" s="23" t="str">
        <f>IF($B2680="","",VLOOKUP($T2680,Tablas!$X$14:$Y$17,2,1))</f>
        <v/>
      </c>
    </row>
    <row r="2681" spans="2:21" x14ac:dyDescent="0.2">
      <c r="B2681" s="1" t="str">
        <f>IF(Tablas!B2679="","",Tablas!B2679)</f>
        <v/>
      </c>
      <c r="C2681" s="1" t="str">
        <f>IF(Tablas!C2679="","",Tablas!C2679)</f>
        <v/>
      </c>
      <c r="D2681" s="1" t="str">
        <f>IF(Tablas!D2679="","",Tablas!D2679)</f>
        <v/>
      </c>
      <c r="E2681" s="1" t="str">
        <f>IF(Tablas!E2679="","",Tablas!E2679)</f>
        <v/>
      </c>
      <c r="F2681" s="1" t="str">
        <f>IF(Tablas!F2679="","",Tablas!F2679)</f>
        <v/>
      </c>
      <c r="G2681" s="1" t="str">
        <f>IF(Tablas!I2679="","",Tablas!I2679)</f>
        <v/>
      </c>
      <c r="H2681" s="1" t="s">
        <v>911</v>
      </c>
      <c r="I2681" s="39" t="str">
        <f>IF($B2681="","",-SUMIFS(Tabla7[Cantidad],Tabla7[Código del producto],$B2681,Tabla7[Tipo de movimiento],"SALIDA",Tabla7[Mes],I$5))</f>
        <v/>
      </c>
      <c r="J2681" s="39" t="str">
        <f>IF($B2681="","",-SUMIFS(Tabla7[Cantidad],Tabla7[Código del producto],$B2681,Tabla7[Tipo de movimiento],"SALIDA",Tabla7[Mes],J$5))</f>
        <v/>
      </c>
      <c r="K2681" s="39" t="str">
        <f>IF($B2681="","",-SUMIFS(Tabla7[Cantidad],Tabla7[Código del producto],$B2681,Tabla7[Tipo de movimiento],"SALIDA",Tabla7[Mes],K$5))</f>
        <v/>
      </c>
      <c r="L2681" s="39" t="str">
        <f>IF($B2681="","",-SUMIFS(Tabla7[Cantidad],Tabla7[Código del producto],$B2681,Tabla7[Tipo de movimiento],"SALIDA",Tabla7[Mes],L$5))</f>
        <v/>
      </c>
      <c r="M2681" s="39" t="str">
        <f>IF($B2681="","",-SUMIFS(Tabla7[Cantidad],Tabla7[Código del producto],$B2681,Tabla7[Tipo de movimiento],"SALIDA",Tabla7[Mes],M$5))</f>
        <v/>
      </c>
      <c r="N2681" s="39" t="str">
        <f>IF($B2681="","",-SUMIFS(Tabla7[Cantidad],Tabla7[Código del producto],$B2681,Tabla7[Tipo de movimiento],"SALIDA",Tabla7[Mes],N$5))</f>
        <v/>
      </c>
      <c r="O2681" s="39" t="str">
        <f>IF($B2681="","",-SUMIFS(Tabla7[Cantidad],Tabla7[Código del producto],$B2681,Tabla7[Tipo de movimiento],"SALIDA",Tabla7[Mes],O$5))</f>
        <v/>
      </c>
      <c r="P2681" s="39" t="str">
        <f>IF($B2681="","",-SUMIFS(Tabla7[Cantidad],Tabla7[Código del producto],$B2681,Tabla7[Tipo de movimiento],"SALIDA",Tabla7[Mes],P$5))</f>
        <v/>
      </c>
      <c r="Q2681" s="39" t="str">
        <f t="shared" si="123"/>
        <v/>
      </c>
      <c r="R2681" s="51" t="str">
        <f>IF($B2681="","",IFERROR(VLOOKUP($B2681,'ABC rotación'!$C:$G,5,0),"C"))</f>
        <v/>
      </c>
      <c r="S2681" s="41" t="str">
        <f t="shared" si="124"/>
        <v/>
      </c>
      <c r="T2681" s="40" t="str">
        <f t="shared" si="125"/>
        <v/>
      </c>
      <c r="U2681" s="23" t="str">
        <f>IF($B2681="","",VLOOKUP($T2681,Tablas!$X$14:$Y$17,2,1))</f>
        <v/>
      </c>
    </row>
    <row r="2682" spans="2:21" x14ac:dyDescent="0.2">
      <c r="B2682" s="1" t="str">
        <f>IF(Tablas!B2680="","",Tablas!B2680)</f>
        <v/>
      </c>
      <c r="C2682" s="1" t="str">
        <f>IF(Tablas!C2680="","",Tablas!C2680)</f>
        <v/>
      </c>
      <c r="D2682" s="1" t="str">
        <f>IF(Tablas!D2680="","",Tablas!D2680)</f>
        <v/>
      </c>
      <c r="E2682" s="1" t="str">
        <f>IF(Tablas!E2680="","",Tablas!E2680)</f>
        <v/>
      </c>
      <c r="F2682" s="1" t="str">
        <f>IF(Tablas!F2680="","",Tablas!F2680)</f>
        <v/>
      </c>
      <c r="G2682" s="1" t="str">
        <f>IF(Tablas!I2680="","",Tablas!I2680)</f>
        <v/>
      </c>
      <c r="H2682" s="1" t="s">
        <v>911</v>
      </c>
      <c r="I2682" s="39" t="str">
        <f>IF($B2682="","",-SUMIFS(Tabla7[Cantidad],Tabla7[Código del producto],$B2682,Tabla7[Tipo de movimiento],"SALIDA",Tabla7[Mes],I$5))</f>
        <v/>
      </c>
      <c r="J2682" s="39" t="str">
        <f>IF($B2682="","",-SUMIFS(Tabla7[Cantidad],Tabla7[Código del producto],$B2682,Tabla7[Tipo de movimiento],"SALIDA",Tabla7[Mes],J$5))</f>
        <v/>
      </c>
      <c r="K2682" s="39" t="str">
        <f>IF($B2682="","",-SUMIFS(Tabla7[Cantidad],Tabla7[Código del producto],$B2682,Tabla7[Tipo de movimiento],"SALIDA",Tabla7[Mes],K$5))</f>
        <v/>
      </c>
      <c r="L2682" s="39" t="str">
        <f>IF($B2682="","",-SUMIFS(Tabla7[Cantidad],Tabla7[Código del producto],$B2682,Tabla7[Tipo de movimiento],"SALIDA",Tabla7[Mes],L$5))</f>
        <v/>
      </c>
      <c r="M2682" s="39" t="str">
        <f>IF($B2682="","",-SUMIFS(Tabla7[Cantidad],Tabla7[Código del producto],$B2682,Tabla7[Tipo de movimiento],"SALIDA",Tabla7[Mes],M$5))</f>
        <v/>
      </c>
      <c r="N2682" s="39" t="str">
        <f>IF($B2682="","",-SUMIFS(Tabla7[Cantidad],Tabla7[Código del producto],$B2682,Tabla7[Tipo de movimiento],"SALIDA",Tabla7[Mes],N$5))</f>
        <v/>
      </c>
      <c r="O2682" s="39" t="str">
        <f>IF($B2682="","",-SUMIFS(Tabla7[Cantidad],Tabla7[Código del producto],$B2682,Tabla7[Tipo de movimiento],"SALIDA",Tabla7[Mes],O$5))</f>
        <v/>
      </c>
      <c r="P2682" s="39" t="str">
        <f>IF($B2682="","",-SUMIFS(Tabla7[Cantidad],Tabla7[Código del producto],$B2682,Tabla7[Tipo de movimiento],"SALIDA",Tabla7[Mes],P$5))</f>
        <v/>
      </c>
      <c r="Q2682" s="39" t="str">
        <f t="shared" si="123"/>
        <v/>
      </c>
      <c r="R2682" s="51" t="str">
        <f>IF($B2682="","",IFERROR(VLOOKUP($B2682,'ABC rotación'!$C:$G,5,0),"C"))</f>
        <v/>
      </c>
      <c r="S2682" s="41" t="str">
        <f t="shared" si="124"/>
        <v/>
      </c>
      <c r="T2682" s="40" t="str">
        <f t="shared" si="125"/>
        <v/>
      </c>
      <c r="U2682" s="23" t="str">
        <f>IF($B2682="","",VLOOKUP($T2682,Tablas!$X$14:$Y$17,2,1))</f>
        <v/>
      </c>
    </row>
    <row r="2683" spans="2:21" x14ac:dyDescent="0.2">
      <c r="B2683" s="1" t="str">
        <f>IF(Tablas!B2681="","",Tablas!B2681)</f>
        <v/>
      </c>
      <c r="C2683" s="1" t="str">
        <f>IF(Tablas!C2681="","",Tablas!C2681)</f>
        <v/>
      </c>
      <c r="D2683" s="1" t="str">
        <f>IF(Tablas!D2681="","",Tablas!D2681)</f>
        <v/>
      </c>
      <c r="E2683" s="1" t="str">
        <f>IF(Tablas!E2681="","",Tablas!E2681)</f>
        <v/>
      </c>
      <c r="F2683" s="1" t="str">
        <f>IF(Tablas!F2681="","",Tablas!F2681)</f>
        <v/>
      </c>
      <c r="G2683" s="1" t="str">
        <f>IF(Tablas!I2681="","",Tablas!I2681)</f>
        <v/>
      </c>
      <c r="H2683" s="1" t="s">
        <v>911</v>
      </c>
      <c r="I2683" s="39" t="str">
        <f>IF($B2683="","",-SUMIFS(Tabla7[Cantidad],Tabla7[Código del producto],$B2683,Tabla7[Tipo de movimiento],"SALIDA",Tabla7[Mes],I$5))</f>
        <v/>
      </c>
      <c r="J2683" s="39" t="str">
        <f>IF($B2683="","",-SUMIFS(Tabla7[Cantidad],Tabla7[Código del producto],$B2683,Tabla7[Tipo de movimiento],"SALIDA",Tabla7[Mes],J$5))</f>
        <v/>
      </c>
      <c r="K2683" s="39" t="str">
        <f>IF($B2683="","",-SUMIFS(Tabla7[Cantidad],Tabla7[Código del producto],$B2683,Tabla7[Tipo de movimiento],"SALIDA",Tabla7[Mes],K$5))</f>
        <v/>
      </c>
      <c r="L2683" s="39" t="str">
        <f>IF($B2683="","",-SUMIFS(Tabla7[Cantidad],Tabla7[Código del producto],$B2683,Tabla7[Tipo de movimiento],"SALIDA",Tabla7[Mes],L$5))</f>
        <v/>
      </c>
      <c r="M2683" s="39" t="str">
        <f>IF($B2683="","",-SUMIFS(Tabla7[Cantidad],Tabla7[Código del producto],$B2683,Tabla7[Tipo de movimiento],"SALIDA",Tabla7[Mes],M$5))</f>
        <v/>
      </c>
      <c r="N2683" s="39" t="str">
        <f>IF($B2683="","",-SUMIFS(Tabla7[Cantidad],Tabla7[Código del producto],$B2683,Tabla7[Tipo de movimiento],"SALIDA",Tabla7[Mes],N$5))</f>
        <v/>
      </c>
      <c r="O2683" s="39" t="str">
        <f>IF($B2683="","",-SUMIFS(Tabla7[Cantidad],Tabla7[Código del producto],$B2683,Tabla7[Tipo de movimiento],"SALIDA",Tabla7[Mes],O$5))</f>
        <v/>
      </c>
      <c r="P2683" s="39" t="str">
        <f>IF($B2683="","",-SUMIFS(Tabla7[Cantidad],Tabla7[Código del producto],$B2683,Tabla7[Tipo de movimiento],"SALIDA",Tabla7[Mes],P$5))</f>
        <v/>
      </c>
      <c r="Q2683" s="39" t="str">
        <f t="shared" si="123"/>
        <v/>
      </c>
      <c r="R2683" s="51" t="str">
        <f>IF($B2683="","",IFERROR(VLOOKUP($B2683,'ABC rotación'!$C:$G,5,0),"C"))</f>
        <v/>
      </c>
      <c r="S2683" s="41" t="str">
        <f t="shared" si="124"/>
        <v/>
      </c>
      <c r="T2683" s="40" t="str">
        <f t="shared" si="125"/>
        <v/>
      </c>
      <c r="U2683" s="23" t="str">
        <f>IF($B2683="","",VLOOKUP($T2683,Tablas!$X$14:$Y$17,2,1))</f>
        <v/>
      </c>
    </row>
    <row r="2684" spans="2:21" x14ac:dyDescent="0.2">
      <c r="B2684" s="1" t="str">
        <f>IF(Tablas!B2682="","",Tablas!B2682)</f>
        <v/>
      </c>
      <c r="C2684" s="1" t="str">
        <f>IF(Tablas!C2682="","",Tablas!C2682)</f>
        <v/>
      </c>
      <c r="D2684" s="1" t="str">
        <f>IF(Tablas!D2682="","",Tablas!D2682)</f>
        <v/>
      </c>
      <c r="E2684" s="1" t="str">
        <f>IF(Tablas!E2682="","",Tablas!E2682)</f>
        <v/>
      </c>
      <c r="F2684" s="1" t="str">
        <f>IF(Tablas!F2682="","",Tablas!F2682)</f>
        <v/>
      </c>
      <c r="G2684" s="1" t="str">
        <f>IF(Tablas!I2682="","",Tablas!I2682)</f>
        <v/>
      </c>
      <c r="H2684" s="1" t="s">
        <v>911</v>
      </c>
      <c r="I2684" s="39" t="str">
        <f>IF($B2684="","",-SUMIFS(Tabla7[Cantidad],Tabla7[Código del producto],$B2684,Tabla7[Tipo de movimiento],"SALIDA",Tabla7[Mes],I$5))</f>
        <v/>
      </c>
      <c r="J2684" s="39" t="str">
        <f>IF($B2684="","",-SUMIFS(Tabla7[Cantidad],Tabla7[Código del producto],$B2684,Tabla7[Tipo de movimiento],"SALIDA",Tabla7[Mes],J$5))</f>
        <v/>
      </c>
      <c r="K2684" s="39" t="str">
        <f>IF($B2684="","",-SUMIFS(Tabla7[Cantidad],Tabla7[Código del producto],$B2684,Tabla7[Tipo de movimiento],"SALIDA",Tabla7[Mes],K$5))</f>
        <v/>
      </c>
      <c r="L2684" s="39" t="str">
        <f>IF($B2684="","",-SUMIFS(Tabla7[Cantidad],Tabla7[Código del producto],$B2684,Tabla7[Tipo de movimiento],"SALIDA",Tabla7[Mes],L$5))</f>
        <v/>
      </c>
      <c r="M2684" s="39" t="str">
        <f>IF($B2684="","",-SUMIFS(Tabla7[Cantidad],Tabla7[Código del producto],$B2684,Tabla7[Tipo de movimiento],"SALIDA",Tabla7[Mes],M$5))</f>
        <v/>
      </c>
      <c r="N2684" s="39" t="str">
        <f>IF($B2684="","",-SUMIFS(Tabla7[Cantidad],Tabla7[Código del producto],$B2684,Tabla7[Tipo de movimiento],"SALIDA",Tabla7[Mes],N$5))</f>
        <v/>
      </c>
      <c r="O2684" s="39" t="str">
        <f>IF($B2684="","",-SUMIFS(Tabla7[Cantidad],Tabla7[Código del producto],$B2684,Tabla7[Tipo de movimiento],"SALIDA",Tabla7[Mes],O$5))</f>
        <v/>
      </c>
      <c r="P2684" s="39" t="str">
        <f>IF($B2684="","",-SUMIFS(Tabla7[Cantidad],Tabla7[Código del producto],$B2684,Tabla7[Tipo de movimiento],"SALIDA",Tabla7[Mes],P$5))</f>
        <v/>
      </c>
      <c r="Q2684" s="39" t="str">
        <f t="shared" si="123"/>
        <v/>
      </c>
      <c r="R2684" s="51" t="str">
        <f>IF($B2684="","",IFERROR(VLOOKUP($B2684,'ABC rotación'!$C:$G,5,0),"C"))</f>
        <v/>
      </c>
      <c r="S2684" s="41" t="str">
        <f t="shared" si="124"/>
        <v/>
      </c>
      <c r="T2684" s="40" t="str">
        <f t="shared" si="125"/>
        <v/>
      </c>
      <c r="U2684" s="23" t="str">
        <f>IF($B2684="","",VLOOKUP($T2684,Tablas!$X$14:$Y$17,2,1))</f>
        <v/>
      </c>
    </row>
    <row r="2685" spans="2:21" x14ac:dyDescent="0.2">
      <c r="B2685" s="1" t="str">
        <f>IF(Tablas!B2683="","",Tablas!B2683)</f>
        <v/>
      </c>
      <c r="C2685" s="1" t="str">
        <f>IF(Tablas!C2683="","",Tablas!C2683)</f>
        <v/>
      </c>
      <c r="D2685" s="1" t="str">
        <f>IF(Tablas!D2683="","",Tablas!D2683)</f>
        <v/>
      </c>
      <c r="E2685" s="1" t="str">
        <f>IF(Tablas!E2683="","",Tablas!E2683)</f>
        <v/>
      </c>
      <c r="F2685" s="1" t="str">
        <f>IF(Tablas!F2683="","",Tablas!F2683)</f>
        <v/>
      </c>
      <c r="G2685" s="1" t="str">
        <f>IF(Tablas!I2683="","",Tablas!I2683)</f>
        <v/>
      </c>
      <c r="H2685" s="1" t="s">
        <v>911</v>
      </c>
      <c r="I2685" s="39" t="str">
        <f>IF($B2685="","",-SUMIFS(Tabla7[Cantidad],Tabla7[Código del producto],$B2685,Tabla7[Tipo de movimiento],"SALIDA",Tabla7[Mes],I$5))</f>
        <v/>
      </c>
      <c r="J2685" s="39" t="str">
        <f>IF($B2685="","",-SUMIFS(Tabla7[Cantidad],Tabla7[Código del producto],$B2685,Tabla7[Tipo de movimiento],"SALIDA",Tabla7[Mes],J$5))</f>
        <v/>
      </c>
      <c r="K2685" s="39" t="str">
        <f>IF($B2685="","",-SUMIFS(Tabla7[Cantidad],Tabla7[Código del producto],$B2685,Tabla7[Tipo de movimiento],"SALIDA",Tabla7[Mes],K$5))</f>
        <v/>
      </c>
      <c r="L2685" s="39" t="str">
        <f>IF($B2685="","",-SUMIFS(Tabla7[Cantidad],Tabla7[Código del producto],$B2685,Tabla7[Tipo de movimiento],"SALIDA",Tabla7[Mes],L$5))</f>
        <v/>
      </c>
      <c r="M2685" s="39" t="str">
        <f>IF($B2685="","",-SUMIFS(Tabla7[Cantidad],Tabla7[Código del producto],$B2685,Tabla7[Tipo de movimiento],"SALIDA",Tabla7[Mes],M$5))</f>
        <v/>
      </c>
      <c r="N2685" s="39" t="str">
        <f>IF($B2685="","",-SUMIFS(Tabla7[Cantidad],Tabla7[Código del producto],$B2685,Tabla7[Tipo de movimiento],"SALIDA",Tabla7[Mes],N$5))</f>
        <v/>
      </c>
      <c r="O2685" s="39" t="str">
        <f>IF($B2685="","",-SUMIFS(Tabla7[Cantidad],Tabla7[Código del producto],$B2685,Tabla7[Tipo de movimiento],"SALIDA",Tabla7[Mes],O$5))</f>
        <v/>
      </c>
      <c r="P2685" s="39" t="str">
        <f>IF($B2685="","",-SUMIFS(Tabla7[Cantidad],Tabla7[Código del producto],$B2685,Tabla7[Tipo de movimiento],"SALIDA",Tabla7[Mes],P$5))</f>
        <v/>
      </c>
      <c r="Q2685" s="39" t="str">
        <f t="shared" si="123"/>
        <v/>
      </c>
      <c r="R2685" s="51" t="str">
        <f>IF($B2685="","",IFERROR(VLOOKUP($B2685,'ABC rotación'!$C:$G,5,0),"C"))</f>
        <v/>
      </c>
      <c r="S2685" s="41" t="str">
        <f t="shared" si="124"/>
        <v/>
      </c>
      <c r="T2685" s="40" t="str">
        <f t="shared" si="125"/>
        <v/>
      </c>
      <c r="U2685" s="23" t="str">
        <f>IF($B2685="","",VLOOKUP($T2685,Tablas!$X$14:$Y$17,2,1))</f>
        <v/>
      </c>
    </row>
    <row r="2686" spans="2:21" x14ac:dyDescent="0.2">
      <c r="B2686" s="1" t="str">
        <f>IF(Tablas!B2684="","",Tablas!B2684)</f>
        <v/>
      </c>
      <c r="C2686" s="1" t="str">
        <f>IF(Tablas!C2684="","",Tablas!C2684)</f>
        <v/>
      </c>
      <c r="D2686" s="1" t="str">
        <f>IF(Tablas!D2684="","",Tablas!D2684)</f>
        <v/>
      </c>
      <c r="E2686" s="1" t="str">
        <f>IF(Tablas!E2684="","",Tablas!E2684)</f>
        <v/>
      </c>
      <c r="F2686" s="1" t="str">
        <f>IF(Tablas!F2684="","",Tablas!F2684)</f>
        <v/>
      </c>
      <c r="G2686" s="1" t="str">
        <f>IF(Tablas!I2684="","",Tablas!I2684)</f>
        <v/>
      </c>
      <c r="H2686" s="1" t="s">
        <v>911</v>
      </c>
      <c r="I2686" s="39" t="str">
        <f>IF($B2686="","",-SUMIFS(Tabla7[Cantidad],Tabla7[Código del producto],$B2686,Tabla7[Tipo de movimiento],"SALIDA",Tabla7[Mes],I$5))</f>
        <v/>
      </c>
      <c r="J2686" s="39" t="str">
        <f>IF($B2686="","",-SUMIFS(Tabla7[Cantidad],Tabla7[Código del producto],$B2686,Tabla7[Tipo de movimiento],"SALIDA",Tabla7[Mes],J$5))</f>
        <v/>
      </c>
      <c r="K2686" s="39" t="str">
        <f>IF($B2686="","",-SUMIFS(Tabla7[Cantidad],Tabla7[Código del producto],$B2686,Tabla7[Tipo de movimiento],"SALIDA",Tabla7[Mes],K$5))</f>
        <v/>
      </c>
      <c r="L2686" s="39" t="str">
        <f>IF($B2686="","",-SUMIFS(Tabla7[Cantidad],Tabla7[Código del producto],$B2686,Tabla7[Tipo de movimiento],"SALIDA",Tabla7[Mes],L$5))</f>
        <v/>
      </c>
      <c r="M2686" s="39" t="str">
        <f>IF($B2686="","",-SUMIFS(Tabla7[Cantidad],Tabla7[Código del producto],$B2686,Tabla7[Tipo de movimiento],"SALIDA",Tabla7[Mes],M$5))</f>
        <v/>
      </c>
      <c r="N2686" s="39" t="str">
        <f>IF($B2686="","",-SUMIFS(Tabla7[Cantidad],Tabla7[Código del producto],$B2686,Tabla7[Tipo de movimiento],"SALIDA",Tabla7[Mes],N$5))</f>
        <v/>
      </c>
      <c r="O2686" s="39" t="str">
        <f>IF($B2686="","",-SUMIFS(Tabla7[Cantidad],Tabla7[Código del producto],$B2686,Tabla7[Tipo de movimiento],"SALIDA",Tabla7[Mes],O$5))</f>
        <v/>
      </c>
      <c r="P2686" s="39" t="str">
        <f>IF($B2686="","",-SUMIFS(Tabla7[Cantidad],Tabla7[Código del producto],$B2686,Tabla7[Tipo de movimiento],"SALIDA",Tabla7[Mes],P$5))</f>
        <v/>
      </c>
      <c r="Q2686" s="39" t="str">
        <f t="shared" si="123"/>
        <v/>
      </c>
      <c r="R2686" s="51" t="str">
        <f>IF($B2686="","",IFERROR(VLOOKUP($B2686,'ABC rotación'!$C:$G,5,0),"C"))</f>
        <v/>
      </c>
      <c r="S2686" s="41" t="str">
        <f t="shared" si="124"/>
        <v/>
      </c>
      <c r="T2686" s="40" t="str">
        <f t="shared" si="125"/>
        <v/>
      </c>
      <c r="U2686" s="23" t="str">
        <f>IF($B2686="","",VLOOKUP($T2686,Tablas!$X$14:$Y$17,2,1))</f>
        <v/>
      </c>
    </row>
    <row r="2687" spans="2:21" x14ac:dyDescent="0.2">
      <c r="B2687" s="1" t="str">
        <f>IF(Tablas!B2685="","",Tablas!B2685)</f>
        <v/>
      </c>
      <c r="C2687" s="1" t="str">
        <f>IF(Tablas!C2685="","",Tablas!C2685)</f>
        <v/>
      </c>
      <c r="D2687" s="1" t="str">
        <f>IF(Tablas!D2685="","",Tablas!D2685)</f>
        <v/>
      </c>
      <c r="E2687" s="1" t="str">
        <f>IF(Tablas!E2685="","",Tablas!E2685)</f>
        <v/>
      </c>
      <c r="F2687" s="1" t="str">
        <f>IF(Tablas!F2685="","",Tablas!F2685)</f>
        <v/>
      </c>
      <c r="G2687" s="1" t="str">
        <f>IF(Tablas!I2685="","",Tablas!I2685)</f>
        <v/>
      </c>
      <c r="H2687" s="1" t="s">
        <v>911</v>
      </c>
      <c r="I2687" s="39" t="str">
        <f>IF($B2687="","",-SUMIFS(Tabla7[Cantidad],Tabla7[Código del producto],$B2687,Tabla7[Tipo de movimiento],"SALIDA",Tabla7[Mes],I$5))</f>
        <v/>
      </c>
      <c r="J2687" s="39" t="str">
        <f>IF($B2687="","",-SUMIFS(Tabla7[Cantidad],Tabla7[Código del producto],$B2687,Tabla7[Tipo de movimiento],"SALIDA",Tabla7[Mes],J$5))</f>
        <v/>
      </c>
      <c r="K2687" s="39" t="str">
        <f>IF($B2687="","",-SUMIFS(Tabla7[Cantidad],Tabla7[Código del producto],$B2687,Tabla7[Tipo de movimiento],"SALIDA",Tabla7[Mes],K$5))</f>
        <v/>
      </c>
      <c r="L2687" s="39" t="str">
        <f>IF($B2687="","",-SUMIFS(Tabla7[Cantidad],Tabla7[Código del producto],$B2687,Tabla7[Tipo de movimiento],"SALIDA",Tabla7[Mes],L$5))</f>
        <v/>
      </c>
      <c r="M2687" s="39" t="str">
        <f>IF($B2687="","",-SUMIFS(Tabla7[Cantidad],Tabla7[Código del producto],$B2687,Tabla7[Tipo de movimiento],"SALIDA",Tabla7[Mes],M$5))</f>
        <v/>
      </c>
      <c r="N2687" s="39" t="str">
        <f>IF($B2687="","",-SUMIFS(Tabla7[Cantidad],Tabla7[Código del producto],$B2687,Tabla7[Tipo de movimiento],"SALIDA",Tabla7[Mes],N$5))</f>
        <v/>
      </c>
      <c r="O2687" s="39" t="str">
        <f>IF($B2687="","",-SUMIFS(Tabla7[Cantidad],Tabla7[Código del producto],$B2687,Tabla7[Tipo de movimiento],"SALIDA",Tabla7[Mes],O$5))</f>
        <v/>
      </c>
      <c r="P2687" s="39" t="str">
        <f>IF($B2687="","",-SUMIFS(Tabla7[Cantidad],Tabla7[Código del producto],$B2687,Tabla7[Tipo de movimiento],"SALIDA",Tabla7[Mes],P$5))</f>
        <v/>
      </c>
      <c r="Q2687" s="39" t="str">
        <f t="shared" si="123"/>
        <v/>
      </c>
      <c r="R2687" s="51" t="str">
        <f>IF($B2687="","",IFERROR(VLOOKUP($B2687,'ABC rotación'!$C:$G,5,0),"C"))</f>
        <v/>
      </c>
      <c r="S2687" s="41" t="str">
        <f t="shared" si="124"/>
        <v/>
      </c>
      <c r="T2687" s="40" t="str">
        <f t="shared" si="125"/>
        <v/>
      </c>
      <c r="U2687" s="23" t="str">
        <f>IF($B2687="","",VLOOKUP($T2687,Tablas!$X$14:$Y$17,2,1))</f>
        <v/>
      </c>
    </row>
    <row r="2688" spans="2:21" x14ac:dyDescent="0.2">
      <c r="B2688" s="1" t="str">
        <f>IF(Tablas!B2686="","",Tablas!B2686)</f>
        <v/>
      </c>
      <c r="C2688" s="1" t="str">
        <f>IF(Tablas!C2686="","",Tablas!C2686)</f>
        <v/>
      </c>
      <c r="D2688" s="1" t="str">
        <f>IF(Tablas!D2686="","",Tablas!D2686)</f>
        <v/>
      </c>
      <c r="E2688" s="1" t="str">
        <f>IF(Tablas!E2686="","",Tablas!E2686)</f>
        <v/>
      </c>
      <c r="F2688" s="1" t="str">
        <f>IF(Tablas!F2686="","",Tablas!F2686)</f>
        <v/>
      </c>
      <c r="G2688" s="1" t="str">
        <f>IF(Tablas!I2686="","",Tablas!I2686)</f>
        <v/>
      </c>
      <c r="H2688" s="1" t="s">
        <v>911</v>
      </c>
      <c r="I2688" s="39" t="str">
        <f>IF($B2688="","",-SUMIFS(Tabla7[Cantidad],Tabla7[Código del producto],$B2688,Tabla7[Tipo de movimiento],"SALIDA",Tabla7[Mes],I$5))</f>
        <v/>
      </c>
      <c r="J2688" s="39" t="str">
        <f>IF($B2688="","",-SUMIFS(Tabla7[Cantidad],Tabla7[Código del producto],$B2688,Tabla7[Tipo de movimiento],"SALIDA",Tabla7[Mes],J$5))</f>
        <v/>
      </c>
      <c r="K2688" s="39" t="str">
        <f>IF($B2688="","",-SUMIFS(Tabla7[Cantidad],Tabla7[Código del producto],$B2688,Tabla7[Tipo de movimiento],"SALIDA",Tabla7[Mes],K$5))</f>
        <v/>
      </c>
      <c r="L2688" s="39" t="str">
        <f>IF($B2688="","",-SUMIFS(Tabla7[Cantidad],Tabla7[Código del producto],$B2688,Tabla7[Tipo de movimiento],"SALIDA",Tabla7[Mes],L$5))</f>
        <v/>
      </c>
      <c r="M2688" s="39" t="str">
        <f>IF($B2688="","",-SUMIFS(Tabla7[Cantidad],Tabla7[Código del producto],$B2688,Tabla7[Tipo de movimiento],"SALIDA",Tabla7[Mes],M$5))</f>
        <v/>
      </c>
      <c r="N2688" s="39" t="str">
        <f>IF($B2688="","",-SUMIFS(Tabla7[Cantidad],Tabla7[Código del producto],$B2688,Tabla7[Tipo de movimiento],"SALIDA",Tabla7[Mes],N$5))</f>
        <v/>
      </c>
      <c r="O2688" s="39" t="str">
        <f>IF($B2688="","",-SUMIFS(Tabla7[Cantidad],Tabla7[Código del producto],$B2688,Tabla7[Tipo de movimiento],"SALIDA",Tabla7[Mes],O$5))</f>
        <v/>
      </c>
      <c r="P2688" s="39" t="str">
        <f>IF($B2688="","",-SUMIFS(Tabla7[Cantidad],Tabla7[Código del producto],$B2688,Tabla7[Tipo de movimiento],"SALIDA",Tabla7[Mes],P$5))</f>
        <v/>
      </c>
      <c r="Q2688" s="39" t="str">
        <f t="shared" si="123"/>
        <v/>
      </c>
      <c r="R2688" s="51" t="str">
        <f>IF($B2688="","",IFERROR(VLOOKUP($B2688,'ABC rotación'!$C:$G,5,0),"C"))</f>
        <v/>
      </c>
      <c r="S2688" s="41" t="str">
        <f t="shared" si="124"/>
        <v/>
      </c>
      <c r="T2688" s="40" t="str">
        <f t="shared" si="125"/>
        <v/>
      </c>
      <c r="U2688" s="23" t="str">
        <f>IF($B2688="","",VLOOKUP($T2688,Tablas!$X$14:$Y$17,2,1))</f>
        <v/>
      </c>
    </row>
    <row r="2689" spans="2:21" x14ac:dyDescent="0.2">
      <c r="B2689" s="1" t="str">
        <f>IF(Tablas!B2687="","",Tablas!B2687)</f>
        <v/>
      </c>
      <c r="C2689" s="1" t="str">
        <f>IF(Tablas!C2687="","",Tablas!C2687)</f>
        <v/>
      </c>
      <c r="D2689" s="1" t="str">
        <f>IF(Tablas!D2687="","",Tablas!D2687)</f>
        <v/>
      </c>
      <c r="E2689" s="1" t="str">
        <f>IF(Tablas!E2687="","",Tablas!E2687)</f>
        <v/>
      </c>
      <c r="F2689" s="1" t="str">
        <f>IF(Tablas!F2687="","",Tablas!F2687)</f>
        <v/>
      </c>
      <c r="G2689" s="1" t="str">
        <f>IF(Tablas!I2687="","",Tablas!I2687)</f>
        <v/>
      </c>
      <c r="H2689" s="1" t="s">
        <v>911</v>
      </c>
      <c r="I2689" s="39" t="str">
        <f>IF($B2689="","",-SUMIFS(Tabla7[Cantidad],Tabla7[Código del producto],$B2689,Tabla7[Tipo de movimiento],"SALIDA",Tabla7[Mes],I$5))</f>
        <v/>
      </c>
      <c r="J2689" s="39" t="str">
        <f>IF($B2689="","",-SUMIFS(Tabla7[Cantidad],Tabla7[Código del producto],$B2689,Tabla7[Tipo de movimiento],"SALIDA",Tabla7[Mes],J$5))</f>
        <v/>
      </c>
      <c r="K2689" s="39" t="str">
        <f>IF($B2689="","",-SUMIFS(Tabla7[Cantidad],Tabla7[Código del producto],$B2689,Tabla7[Tipo de movimiento],"SALIDA",Tabla7[Mes],K$5))</f>
        <v/>
      </c>
      <c r="L2689" s="39" t="str">
        <f>IF($B2689="","",-SUMIFS(Tabla7[Cantidad],Tabla7[Código del producto],$B2689,Tabla7[Tipo de movimiento],"SALIDA",Tabla7[Mes],L$5))</f>
        <v/>
      </c>
      <c r="M2689" s="39" t="str">
        <f>IF($B2689="","",-SUMIFS(Tabla7[Cantidad],Tabla7[Código del producto],$B2689,Tabla7[Tipo de movimiento],"SALIDA",Tabla7[Mes],M$5))</f>
        <v/>
      </c>
      <c r="N2689" s="39" t="str">
        <f>IF($B2689="","",-SUMIFS(Tabla7[Cantidad],Tabla7[Código del producto],$B2689,Tabla7[Tipo de movimiento],"SALIDA",Tabla7[Mes],N$5))</f>
        <v/>
      </c>
      <c r="O2689" s="39" t="str">
        <f>IF($B2689="","",-SUMIFS(Tabla7[Cantidad],Tabla7[Código del producto],$B2689,Tabla7[Tipo de movimiento],"SALIDA",Tabla7[Mes],O$5))</f>
        <v/>
      </c>
      <c r="P2689" s="39" t="str">
        <f>IF($B2689="","",-SUMIFS(Tabla7[Cantidad],Tabla7[Código del producto],$B2689,Tabla7[Tipo de movimiento],"SALIDA",Tabla7[Mes],P$5))</f>
        <v/>
      </c>
      <c r="Q2689" s="39" t="str">
        <f t="shared" si="123"/>
        <v/>
      </c>
      <c r="R2689" s="51" t="str">
        <f>IF($B2689="","",IFERROR(VLOOKUP($B2689,'ABC rotación'!$C:$G,5,0),"C"))</f>
        <v/>
      </c>
      <c r="S2689" s="41" t="str">
        <f t="shared" si="124"/>
        <v/>
      </c>
      <c r="T2689" s="40" t="str">
        <f t="shared" si="125"/>
        <v/>
      </c>
      <c r="U2689" s="23" t="str">
        <f>IF($B2689="","",VLOOKUP($T2689,Tablas!$X$14:$Y$17,2,1))</f>
        <v/>
      </c>
    </row>
    <row r="2690" spans="2:21" x14ac:dyDescent="0.2">
      <c r="B2690" s="1" t="str">
        <f>IF(Tablas!B2688="","",Tablas!B2688)</f>
        <v/>
      </c>
      <c r="C2690" s="1" t="str">
        <f>IF(Tablas!C2688="","",Tablas!C2688)</f>
        <v/>
      </c>
      <c r="D2690" s="1" t="str">
        <f>IF(Tablas!D2688="","",Tablas!D2688)</f>
        <v/>
      </c>
      <c r="E2690" s="1" t="str">
        <f>IF(Tablas!E2688="","",Tablas!E2688)</f>
        <v/>
      </c>
      <c r="F2690" s="1" t="str">
        <f>IF(Tablas!F2688="","",Tablas!F2688)</f>
        <v/>
      </c>
      <c r="G2690" s="1" t="str">
        <f>IF(Tablas!I2688="","",Tablas!I2688)</f>
        <v/>
      </c>
      <c r="H2690" s="1" t="s">
        <v>911</v>
      </c>
      <c r="I2690" s="39" t="str">
        <f>IF($B2690="","",-SUMIFS(Tabla7[Cantidad],Tabla7[Código del producto],$B2690,Tabla7[Tipo de movimiento],"SALIDA",Tabla7[Mes],I$5))</f>
        <v/>
      </c>
      <c r="J2690" s="39" t="str">
        <f>IF($B2690="","",-SUMIFS(Tabla7[Cantidad],Tabla7[Código del producto],$B2690,Tabla7[Tipo de movimiento],"SALIDA",Tabla7[Mes],J$5))</f>
        <v/>
      </c>
      <c r="K2690" s="39" t="str">
        <f>IF($B2690="","",-SUMIFS(Tabla7[Cantidad],Tabla7[Código del producto],$B2690,Tabla7[Tipo de movimiento],"SALIDA",Tabla7[Mes],K$5))</f>
        <v/>
      </c>
      <c r="L2690" s="39" t="str">
        <f>IF($B2690="","",-SUMIFS(Tabla7[Cantidad],Tabla7[Código del producto],$B2690,Tabla7[Tipo de movimiento],"SALIDA",Tabla7[Mes],L$5))</f>
        <v/>
      </c>
      <c r="M2690" s="39" t="str">
        <f>IF($B2690="","",-SUMIFS(Tabla7[Cantidad],Tabla7[Código del producto],$B2690,Tabla7[Tipo de movimiento],"SALIDA",Tabla7[Mes],M$5))</f>
        <v/>
      </c>
      <c r="N2690" s="39" t="str">
        <f>IF($B2690="","",-SUMIFS(Tabla7[Cantidad],Tabla7[Código del producto],$B2690,Tabla7[Tipo de movimiento],"SALIDA",Tabla7[Mes],N$5))</f>
        <v/>
      </c>
      <c r="O2690" s="39" t="str">
        <f>IF($B2690="","",-SUMIFS(Tabla7[Cantidad],Tabla7[Código del producto],$B2690,Tabla7[Tipo de movimiento],"SALIDA",Tabla7[Mes],O$5))</f>
        <v/>
      </c>
      <c r="P2690" s="39" t="str">
        <f>IF($B2690="","",-SUMIFS(Tabla7[Cantidad],Tabla7[Código del producto],$B2690,Tabla7[Tipo de movimiento],"SALIDA",Tabla7[Mes],P$5))</f>
        <v/>
      </c>
      <c r="Q2690" s="39" t="str">
        <f t="shared" si="123"/>
        <v/>
      </c>
      <c r="R2690" s="51" t="str">
        <f>IF($B2690="","",IFERROR(VLOOKUP($B2690,'ABC rotación'!$C:$G,5,0),"C"))</f>
        <v/>
      </c>
      <c r="S2690" s="41" t="str">
        <f t="shared" si="124"/>
        <v/>
      </c>
      <c r="T2690" s="40" t="str">
        <f t="shared" si="125"/>
        <v/>
      </c>
      <c r="U2690" s="23" t="str">
        <f>IF($B2690="","",VLOOKUP($T2690,Tablas!$X$14:$Y$17,2,1))</f>
        <v/>
      </c>
    </row>
    <row r="2691" spans="2:21" x14ac:dyDescent="0.2">
      <c r="B2691" s="1" t="str">
        <f>IF(Tablas!B2689="","",Tablas!B2689)</f>
        <v/>
      </c>
      <c r="C2691" s="1" t="str">
        <f>IF(Tablas!C2689="","",Tablas!C2689)</f>
        <v/>
      </c>
      <c r="D2691" s="1" t="str">
        <f>IF(Tablas!D2689="","",Tablas!D2689)</f>
        <v/>
      </c>
      <c r="E2691" s="1" t="str">
        <f>IF(Tablas!E2689="","",Tablas!E2689)</f>
        <v/>
      </c>
      <c r="F2691" s="1" t="str">
        <f>IF(Tablas!F2689="","",Tablas!F2689)</f>
        <v/>
      </c>
      <c r="G2691" s="1" t="str">
        <f>IF(Tablas!I2689="","",Tablas!I2689)</f>
        <v/>
      </c>
      <c r="H2691" s="1" t="s">
        <v>911</v>
      </c>
      <c r="I2691" s="39" t="str">
        <f>IF($B2691="","",-SUMIFS(Tabla7[Cantidad],Tabla7[Código del producto],$B2691,Tabla7[Tipo de movimiento],"SALIDA",Tabla7[Mes],I$5))</f>
        <v/>
      </c>
      <c r="J2691" s="39" t="str">
        <f>IF($B2691="","",-SUMIFS(Tabla7[Cantidad],Tabla7[Código del producto],$B2691,Tabla7[Tipo de movimiento],"SALIDA",Tabla7[Mes],J$5))</f>
        <v/>
      </c>
      <c r="K2691" s="39" t="str">
        <f>IF($B2691="","",-SUMIFS(Tabla7[Cantidad],Tabla7[Código del producto],$B2691,Tabla7[Tipo de movimiento],"SALIDA",Tabla7[Mes],K$5))</f>
        <v/>
      </c>
      <c r="L2691" s="39" t="str">
        <f>IF($B2691="","",-SUMIFS(Tabla7[Cantidad],Tabla7[Código del producto],$B2691,Tabla7[Tipo de movimiento],"SALIDA",Tabla7[Mes],L$5))</f>
        <v/>
      </c>
      <c r="M2691" s="39" t="str">
        <f>IF($B2691="","",-SUMIFS(Tabla7[Cantidad],Tabla7[Código del producto],$B2691,Tabla7[Tipo de movimiento],"SALIDA",Tabla7[Mes],M$5))</f>
        <v/>
      </c>
      <c r="N2691" s="39" t="str">
        <f>IF($B2691="","",-SUMIFS(Tabla7[Cantidad],Tabla7[Código del producto],$B2691,Tabla7[Tipo de movimiento],"SALIDA",Tabla7[Mes],N$5))</f>
        <v/>
      </c>
      <c r="O2691" s="39" t="str">
        <f>IF($B2691="","",-SUMIFS(Tabla7[Cantidad],Tabla7[Código del producto],$B2691,Tabla7[Tipo de movimiento],"SALIDA",Tabla7[Mes],O$5))</f>
        <v/>
      </c>
      <c r="P2691" s="39" t="str">
        <f>IF($B2691="","",-SUMIFS(Tabla7[Cantidad],Tabla7[Código del producto],$B2691,Tabla7[Tipo de movimiento],"SALIDA",Tabla7[Mes],P$5))</f>
        <v/>
      </c>
      <c r="Q2691" s="39" t="str">
        <f t="shared" si="123"/>
        <v/>
      </c>
      <c r="R2691" s="51" t="str">
        <f>IF($B2691="","",IFERROR(VLOOKUP($B2691,'ABC rotación'!$C:$G,5,0),"C"))</f>
        <v/>
      </c>
      <c r="S2691" s="41" t="str">
        <f t="shared" si="124"/>
        <v/>
      </c>
      <c r="T2691" s="40" t="str">
        <f t="shared" si="125"/>
        <v/>
      </c>
      <c r="U2691" s="23" t="str">
        <f>IF($B2691="","",VLOOKUP($T2691,Tablas!$X$14:$Y$17,2,1))</f>
        <v/>
      </c>
    </row>
    <row r="2692" spans="2:21" x14ac:dyDescent="0.2">
      <c r="B2692" s="1" t="str">
        <f>IF(Tablas!B2690="","",Tablas!B2690)</f>
        <v/>
      </c>
      <c r="C2692" s="1" t="str">
        <f>IF(Tablas!C2690="","",Tablas!C2690)</f>
        <v/>
      </c>
      <c r="D2692" s="1" t="str">
        <f>IF(Tablas!D2690="","",Tablas!D2690)</f>
        <v/>
      </c>
      <c r="E2692" s="1" t="str">
        <f>IF(Tablas!E2690="","",Tablas!E2690)</f>
        <v/>
      </c>
      <c r="F2692" s="1" t="str">
        <f>IF(Tablas!F2690="","",Tablas!F2690)</f>
        <v/>
      </c>
      <c r="G2692" s="1" t="str">
        <f>IF(Tablas!I2690="","",Tablas!I2690)</f>
        <v/>
      </c>
      <c r="H2692" s="1" t="s">
        <v>911</v>
      </c>
      <c r="I2692" s="39" t="str">
        <f>IF($B2692="","",-SUMIFS(Tabla7[Cantidad],Tabla7[Código del producto],$B2692,Tabla7[Tipo de movimiento],"SALIDA",Tabla7[Mes],I$5))</f>
        <v/>
      </c>
      <c r="J2692" s="39" t="str">
        <f>IF($B2692="","",-SUMIFS(Tabla7[Cantidad],Tabla7[Código del producto],$B2692,Tabla7[Tipo de movimiento],"SALIDA",Tabla7[Mes],J$5))</f>
        <v/>
      </c>
      <c r="K2692" s="39" t="str">
        <f>IF($B2692="","",-SUMIFS(Tabla7[Cantidad],Tabla7[Código del producto],$B2692,Tabla7[Tipo de movimiento],"SALIDA",Tabla7[Mes],K$5))</f>
        <v/>
      </c>
      <c r="L2692" s="39" t="str">
        <f>IF($B2692="","",-SUMIFS(Tabla7[Cantidad],Tabla7[Código del producto],$B2692,Tabla7[Tipo de movimiento],"SALIDA",Tabla7[Mes],L$5))</f>
        <v/>
      </c>
      <c r="M2692" s="39" t="str">
        <f>IF($B2692="","",-SUMIFS(Tabla7[Cantidad],Tabla7[Código del producto],$B2692,Tabla7[Tipo de movimiento],"SALIDA",Tabla7[Mes],M$5))</f>
        <v/>
      </c>
      <c r="N2692" s="39" t="str">
        <f>IF($B2692="","",-SUMIFS(Tabla7[Cantidad],Tabla7[Código del producto],$B2692,Tabla7[Tipo de movimiento],"SALIDA",Tabla7[Mes],N$5))</f>
        <v/>
      </c>
      <c r="O2692" s="39" t="str">
        <f>IF($B2692="","",-SUMIFS(Tabla7[Cantidad],Tabla7[Código del producto],$B2692,Tabla7[Tipo de movimiento],"SALIDA",Tabla7[Mes],O$5))</f>
        <v/>
      </c>
      <c r="P2692" s="39" t="str">
        <f>IF($B2692="","",-SUMIFS(Tabla7[Cantidad],Tabla7[Código del producto],$B2692,Tabla7[Tipo de movimiento],"SALIDA",Tabla7[Mes],P$5))</f>
        <v/>
      </c>
      <c r="Q2692" s="39" t="str">
        <f t="shared" si="123"/>
        <v/>
      </c>
      <c r="R2692" s="51" t="str">
        <f>IF($B2692="","",IFERROR(VLOOKUP($B2692,'ABC rotación'!$C:$G,5,0),"C"))</f>
        <v/>
      </c>
      <c r="S2692" s="41" t="str">
        <f t="shared" si="124"/>
        <v/>
      </c>
      <c r="T2692" s="40" t="str">
        <f t="shared" si="125"/>
        <v/>
      </c>
      <c r="U2692" s="23" t="str">
        <f>IF($B2692="","",VLOOKUP($T2692,Tablas!$X$14:$Y$17,2,1))</f>
        <v/>
      </c>
    </row>
    <row r="2693" spans="2:21" x14ac:dyDescent="0.2">
      <c r="B2693" s="1" t="str">
        <f>IF(Tablas!B2691="","",Tablas!B2691)</f>
        <v/>
      </c>
      <c r="C2693" s="1" t="str">
        <f>IF(Tablas!C2691="","",Tablas!C2691)</f>
        <v/>
      </c>
      <c r="D2693" s="1" t="str">
        <f>IF(Tablas!D2691="","",Tablas!D2691)</f>
        <v/>
      </c>
      <c r="E2693" s="1" t="str">
        <f>IF(Tablas!E2691="","",Tablas!E2691)</f>
        <v/>
      </c>
      <c r="F2693" s="1" t="str">
        <f>IF(Tablas!F2691="","",Tablas!F2691)</f>
        <v/>
      </c>
      <c r="G2693" s="1" t="str">
        <f>IF(Tablas!I2691="","",Tablas!I2691)</f>
        <v/>
      </c>
      <c r="H2693" s="1" t="s">
        <v>911</v>
      </c>
      <c r="I2693" s="39" t="str">
        <f>IF($B2693="","",-SUMIFS(Tabla7[Cantidad],Tabla7[Código del producto],$B2693,Tabla7[Tipo de movimiento],"SALIDA",Tabla7[Mes],I$5))</f>
        <v/>
      </c>
      <c r="J2693" s="39" t="str">
        <f>IF($B2693="","",-SUMIFS(Tabla7[Cantidad],Tabla7[Código del producto],$B2693,Tabla7[Tipo de movimiento],"SALIDA",Tabla7[Mes],J$5))</f>
        <v/>
      </c>
      <c r="K2693" s="39" t="str">
        <f>IF($B2693="","",-SUMIFS(Tabla7[Cantidad],Tabla7[Código del producto],$B2693,Tabla7[Tipo de movimiento],"SALIDA",Tabla7[Mes],K$5))</f>
        <v/>
      </c>
      <c r="L2693" s="39" t="str">
        <f>IF($B2693="","",-SUMIFS(Tabla7[Cantidad],Tabla7[Código del producto],$B2693,Tabla7[Tipo de movimiento],"SALIDA",Tabla7[Mes],L$5))</f>
        <v/>
      </c>
      <c r="M2693" s="39" t="str">
        <f>IF($B2693="","",-SUMIFS(Tabla7[Cantidad],Tabla7[Código del producto],$B2693,Tabla7[Tipo de movimiento],"SALIDA",Tabla7[Mes],M$5))</f>
        <v/>
      </c>
      <c r="N2693" s="39" t="str">
        <f>IF($B2693="","",-SUMIFS(Tabla7[Cantidad],Tabla7[Código del producto],$B2693,Tabla7[Tipo de movimiento],"SALIDA",Tabla7[Mes],N$5))</f>
        <v/>
      </c>
      <c r="O2693" s="39" t="str">
        <f>IF($B2693="","",-SUMIFS(Tabla7[Cantidad],Tabla7[Código del producto],$B2693,Tabla7[Tipo de movimiento],"SALIDA",Tabla7[Mes],O$5))</f>
        <v/>
      </c>
      <c r="P2693" s="39" t="str">
        <f>IF($B2693="","",-SUMIFS(Tabla7[Cantidad],Tabla7[Código del producto],$B2693,Tabla7[Tipo de movimiento],"SALIDA",Tabla7[Mes],P$5))</f>
        <v/>
      </c>
      <c r="Q2693" s="39" t="str">
        <f t="shared" si="123"/>
        <v/>
      </c>
      <c r="R2693" s="51" t="str">
        <f>IF($B2693="","",IFERROR(VLOOKUP($B2693,'ABC rotación'!$C:$G,5,0),"C"))</f>
        <v/>
      </c>
      <c r="S2693" s="41" t="str">
        <f t="shared" si="124"/>
        <v/>
      </c>
      <c r="T2693" s="40" t="str">
        <f t="shared" si="125"/>
        <v/>
      </c>
      <c r="U2693" s="23" t="str">
        <f>IF($B2693="","",VLOOKUP($T2693,Tablas!$X$14:$Y$17,2,1))</f>
        <v/>
      </c>
    </row>
    <row r="2694" spans="2:21" x14ac:dyDescent="0.2">
      <c r="B2694" s="1" t="str">
        <f>IF(Tablas!B2692="","",Tablas!B2692)</f>
        <v/>
      </c>
      <c r="C2694" s="1" t="str">
        <f>IF(Tablas!C2692="","",Tablas!C2692)</f>
        <v/>
      </c>
      <c r="D2694" s="1" t="str">
        <f>IF(Tablas!D2692="","",Tablas!D2692)</f>
        <v/>
      </c>
      <c r="E2694" s="1" t="str">
        <f>IF(Tablas!E2692="","",Tablas!E2692)</f>
        <v/>
      </c>
      <c r="F2694" s="1" t="str">
        <f>IF(Tablas!F2692="","",Tablas!F2692)</f>
        <v/>
      </c>
      <c r="G2694" s="1" t="str">
        <f>IF(Tablas!I2692="","",Tablas!I2692)</f>
        <v/>
      </c>
      <c r="H2694" s="1" t="s">
        <v>911</v>
      </c>
      <c r="I2694" s="39" t="str">
        <f>IF($B2694="","",-SUMIFS(Tabla7[Cantidad],Tabla7[Código del producto],$B2694,Tabla7[Tipo de movimiento],"SALIDA",Tabla7[Mes],I$5))</f>
        <v/>
      </c>
      <c r="J2694" s="39" t="str">
        <f>IF($B2694="","",-SUMIFS(Tabla7[Cantidad],Tabla7[Código del producto],$B2694,Tabla7[Tipo de movimiento],"SALIDA",Tabla7[Mes],J$5))</f>
        <v/>
      </c>
      <c r="K2694" s="39" t="str">
        <f>IF($B2694="","",-SUMIFS(Tabla7[Cantidad],Tabla7[Código del producto],$B2694,Tabla7[Tipo de movimiento],"SALIDA",Tabla7[Mes],K$5))</f>
        <v/>
      </c>
      <c r="L2694" s="39" t="str">
        <f>IF($B2694="","",-SUMIFS(Tabla7[Cantidad],Tabla7[Código del producto],$B2694,Tabla7[Tipo de movimiento],"SALIDA",Tabla7[Mes],L$5))</f>
        <v/>
      </c>
      <c r="M2694" s="39" t="str">
        <f>IF($B2694="","",-SUMIFS(Tabla7[Cantidad],Tabla7[Código del producto],$B2694,Tabla7[Tipo de movimiento],"SALIDA",Tabla7[Mes],M$5))</f>
        <v/>
      </c>
      <c r="N2694" s="39" t="str">
        <f>IF($B2694="","",-SUMIFS(Tabla7[Cantidad],Tabla7[Código del producto],$B2694,Tabla7[Tipo de movimiento],"SALIDA",Tabla7[Mes],N$5))</f>
        <v/>
      </c>
      <c r="O2694" s="39" t="str">
        <f>IF($B2694="","",-SUMIFS(Tabla7[Cantidad],Tabla7[Código del producto],$B2694,Tabla7[Tipo de movimiento],"SALIDA",Tabla7[Mes],O$5))</f>
        <v/>
      </c>
      <c r="P2694" s="39" t="str">
        <f>IF($B2694="","",-SUMIFS(Tabla7[Cantidad],Tabla7[Código del producto],$B2694,Tabla7[Tipo de movimiento],"SALIDA",Tabla7[Mes],P$5))</f>
        <v/>
      </c>
      <c r="Q2694" s="39" t="str">
        <f t="shared" si="123"/>
        <v/>
      </c>
      <c r="R2694" s="51" t="str">
        <f>IF($B2694="","",IFERROR(VLOOKUP($B2694,'ABC rotación'!$C:$G,5,0),"C"))</f>
        <v/>
      </c>
      <c r="S2694" s="41" t="str">
        <f t="shared" si="124"/>
        <v/>
      </c>
      <c r="T2694" s="40" t="str">
        <f t="shared" si="125"/>
        <v/>
      </c>
      <c r="U2694" s="23" t="str">
        <f>IF($B2694="","",VLOOKUP($T2694,Tablas!$X$14:$Y$17,2,1))</f>
        <v/>
      </c>
    </row>
    <row r="2695" spans="2:21" x14ac:dyDescent="0.2">
      <c r="B2695" s="1" t="str">
        <f>IF(Tablas!B2693="","",Tablas!B2693)</f>
        <v/>
      </c>
      <c r="C2695" s="1" t="str">
        <f>IF(Tablas!C2693="","",Tablas!C2693)</f>
        <v/>
      </c>
      <c r="D2695" s="1" t="str">
        <f>IF(Tablas!D2693="","",Tablas!D2693)</f>
        <v/>
      </c>
      <c r="E2695" s="1" t="str">
        <f>IF(Tablas!E2693="","",Tablas!E2693)</f>
        <v/>
      </c>
      <c r="F2695" s="1" t="str">
        <f>IF(Tablas!F2693="","",Tablas!F2693)</f>
        <v/>
      </c>
      <c r="G2695" s="1" t="str">
        <f>IF(Tablas!I2693="","",Tablas!I2693)</f>
        <v/>
      </c>
      <c r="H2695" s="1" t="s">
        <v>911</v>
      </c>
      <c r="I2695" s="39" t="str">
        <f>IF($B2695="","",-SUMIFS(Tabla7[Cantidad],Tabla7[Código del producto],$B2695,Tabla7[Tipo de movimiento],"SALIDA",Tabla7[Mes],I$5))</f>
        <v/>
      </c>
      <c r="J2695" s="39" t="str">
        <f>IF($B2695="","",-SUMIFS(Tabla7[Cantidad],Tabla7[Código del producto],$B2695,Tabla7[Tipo de movimiento],"SALIDA",Tabla7[Mes],J$5))</f>
        <v/>
      </c>
      <c r="K2695" s="39" t="str">
        <f>IF($B2695="","",-SUMIFS(Tabla7[Cantidad],Tabla7[Código del producto],$B2695,Tabla7[Tipo de movimiento],"SALIDA",Tabla7[Mes],K$5))</f>
        <v/>
      </c>
      <c r="L2695" s="39" t="str">
        <f>IF($B2695="","",-SUMIFS(Tabla7[Cantidad],Tabla7[Código del producto],$B2695,Tabla7[Tipo de movimiento],"SALIDA",Tabla7[Mes],L$5))</f>
        <v/>
      </c>
      <c r="M2695" s="39" t="str">
        <f>IF($B2695="","",-SUMIFS(Tabla7[Cantidad],Tabla7[Código del producto],$B2695,Tabla7[Tipo de movimiento],"SALIDA",Tabla7[Mes],M$5))</f>
        <v/>
      </c>
      <c r="N2695" s="39" t="str">
        <f>IF($B2695="","",-SUMIFS(Tabla7[Cantidad],Tabla7[Código del producto],$B2695,Tabla7[Tipo de movimiento],"SALIDA",Tabla7[Mes],N$5))</f>
        <v/>
      </c>
      <c r="O2695" s="39" t="str">
        <f>IF($B2695="","",-SUMIFS(Tabla7[Cantidad],Tabla7[Código del producto],$B2695,Tabla7[Tipo de movimiento],"SALIDA",Tabla7[Mes],O$5))</f>
        <v/>
      </c>
      <c r="P2695" s="39" t="str">
        <f>IF($B2695="","",-SUMIFS(Tabla7[Cantidad],Tabla7[Código del producto],$B2695,Tabla7[Tipo de movimiento],"SALIDA",Tabla7[Mes],P$5))</f>
        <v/>
      </c>
      <c r="Q2695" s="39" t="str">
        <f t="shared" ref="Q2695:Q2758" si="126">IF($B2695="","",IFERROR(AVERAGE(N2695:P2695),0))</f>
        <v/>
      </c>
      <c r="R2695" s="51" t="str">
        <f>IF($B2695="","",IFERROR(VLOOKUP($B2695,'ABC rotación'!$C:$G,5,0),"C"))</f>
        <v/>
      </c>
      <c r="S2695" s="41" t="str">
        <f t="shared" ref="S2695:S2758" si="127">IF($B2695="","",IFERROR(H2695/Q2695*30,0))</f>
        <v/>
      </c>
      <c r="T2695" s="40" t="str">
        <f t="shared" ref="T2695:T2758" si="128">IF($B2695="","",S2695/F2695)</f>
        <v/>
      </c>
      <c r="U2695" s="23" t="str">
        <f>IF($B2695="","",VLOOKUP($T2695,Tablas!$X$14:$Y$17,2,1))</f>
        <v/>
      </c>
    </row>
    <row r="2696" spans="2:21" x14ac:dyDescent="0.2">
      <c r="B2696" s="1" t="str">
        <f>IF(Tablas!B2694="","",Tablas!B2694)</f>
        <v/>
      </c>
      <c r="C2696" s="1" t="str">
        <f>IF(Tablas!C2694="","",Tablas!C2694)</f>
        <v/>
      </c>
      <c r="D2696" s="1" t="str">
        <f>IF(Tablas!D2694="","",Tablas!D2694)</f>
        <v/>
      </c>
      <c r="E2696" s="1" t="str">
        <f>IF(Tablas!E2694="","",Tablas!E2694)</f>
        <v/>
      </c>
      <c r="F2696" s="1" t="str">
        <f>IF(Tablas!F2694="","",Tablas!F2694)</f>
        <v/>
      </c>
      <c r="G2696" s="1" t="str">
        <f>IF(Tablas!I2694="","",Tablas!I2694)</f>
        <v/>
      </c>
      <c r="H2696" s="1" t="s">
        <v>911</v>
      </c>
      <c r="I2696" s="39" t="str">
        <f>IF($B2696="","",-SUMIFS(Tabla7[Cantidad],Tabla7[Código del producto],$B2696,Tabla7[Tipo de movimiento],"SALIDA",Tabla7[Mes],I$5))</f>
        <v/>
      </c>
      <c r="J2696" s="39" t="str">
        <f>IF($B2696="","",-SUMIFS(Tabla7[Cantidad],Tabla7[Código del producto],$B2696,Tabla7[Tipo de movimiento],"SALIDA",Tabla7[Mes],J$5))</f>
        <v/>
      </c>
      <c r="K2696" s="39" t="str">
        <f>IF($B2696="","",-SUMIFS(Tabla7[Cantidad],Tabla7[Código del producto],$B2696,Tabla7[Tipo de movimiento],"SALIDA",Tabla7[Mes],K$5))</f>
        <v/>
      </c>
      <c r="L2696" s="39" t="str">
        <f>IF($B2696="","",-SUMIFS(Tabla7[Cantidad],Tabla7[Código del producto],$B2696,Tabla7[Tipo de movimiento],"SALIDA",Tabla7[Mes],L$5))</f>
        <v/>
      </c>
      <c r="M2696" s="39" t="str">
        <f>IF($B2696="","",-SUMIFS(Tabla7[Cantidad],Tabla7[Código del producto],$B2696,Tabla7[Tipo de movimiento],"SALIDA",Tabla7[Mes],M$5))</f>
        <v/>
      </c>
      <c r="N2696" s="39" t="str">
        <f>IF($B2696="","",-SUMIFS(Tabla7[Cantidad],Tabla7[Código del producto],$B2696,Tabla7[Tipo de movimiento],"SALIDA",Tabla7[Mes],N$5))</f>
        <v/>
      </c>
      <c r="O2696" s="39" t="str">
        <f>IF($B2696="","",-SUMIFS(Tabla7[Cantidad],Tabla7[Código del producto],$B2696,Tabla7[Tipo de movimiento],"SALIDA",Tabla7[Mes],O$5))</f>
        <v/>
      </c>
      <c r="P2696" s="39" t="str">
        <f>IF($B2696="","",-SUMIFS(Tabla7[Cantidad],Tabla7[Código del producto],$B2696,Tabla7[Tipo de movimiento],"SALIDA",Tabla7[Mes],P$5))</f>
        <v/>
      </c>
      <c r="Q2696" s="39" t="str">
        <f t="shared" si="126"/>
        <v/>
      </c>
      <c r="R2696" s="51" t="str">
        <f>IF($B2696="","",IFERROR(VLOOKUP($B2696,'ABC rotación'!$C:$G,5,0),"C"))</f>
        <v/>
      </c>
      <c r="S2696" s="41" t="str">
        <f t="shared" si="127"/>
        <v/>
      </c>
      <c r="T2696" s="40" t="str">
        <f t="shared" si="128"/>
        <v/>
      </c>
      <c r="U2696" s="23" t="str">
        <f>IF($B2696="","",VLOOKUP($T2696,Tablas!$X$14:$Y$17,2,1))</f>
        <v/>
      </c>
    </row>
    <row r="2697" spans="2:21" x14ac:dyDescent="0.2">
      <c r="B2697" s="1" t="str">
        <f>IF(Tablas!B2695="","",Tablas!B2695)</f>
        <v/>
      </c>
      <c r="C2697" s="1" t="str">
        <f>IF(Tablas!C2695="","",Tablas!C2695)</f>
        <v/>
      </c>
      <c r="D2697" s="1" t="str">
        <f>IF(Tablas!D2695="","",Tablas!D2695)</f>
        <v/>
      </c>
      <c r="E2697" s="1" t="str">
        <f>IF(Tablas!E2695="","",Tablas!E2695)</f>
        <v/>
      </c>
      <c r="F2697" s="1" t="str">
        <f>IF(Tablas!F2695="","",Tablas!F2695)</f>
        <v/>
      </c>
      <c r="G2697" s="1" t="str">
        <f>IF(Tablas!I2695="","",Tablas!I2695)</f>
        <v/>
      </c>
      <c r="H2697" s="1" t="s">
        <v>911</v>
      </c>
      <c r="I2697" s="39" t="str">
        <f>IF($B2697="","",-SUMIFS(Tabla7[Cantidad],Tabla7[Código del producto],$B2697,Tabla7[Tipo de movimiento],"SALIDA",Tabla7[Mes],I$5))</f>
        <v/>
      </c>
      <c r="J2697" s="39" t="str">
        <f>IF($B2697="","",-SUMIFS(Tabla7[Cantidad],Tabla7[Código del producto],$B2697,Tabla7[Tipo de movimiento],"SALIDA",Tabla7[Mes],J$5))</f>
        <v/>
      </c>
      <c r="K2697" s="39" t="str">
        <f>IF($B2697="","",-SUMIFS(Tabla7[Cantidad],Tabla7[Código del producto],$B2697,Tabla7[Tipo de movimiento],"SALIDA",Tabla7[Mes],K$5))</f>
        <v/>
      </c>
      <c r="L2697" s="39" t="str">
        <f>IF($B2697="","",-SUMIFS(Tabla7[Cantidad],Tabla7[Código del producto],$B2697,Tabla7[Tipo de movimiento],"SALIDA",Tabla7[Mes],L$5))</f>
        <v/>
      </c>
      <c r="M2697" s="39" t="str">
        <f>IF($B2697="","",-SUMIFS(Tabla7[Cantidad],Tabla7[Código del producto],$B2697,Tabla7[Tipo de movimiento],"SALIDA",Tabla7[Mes],M$5))</f>
        <v/>
      </c>
      <c r="N2697" s="39" t="str">
        <f>IF($B2697="","",-SUMIFS(Tabla7[Cantidad],Tabla7[Código del producto],$B2697,Tabla7[Tipo de movimiento],"SALIDA",Tabla7[Mes],N$5))</f>
        <v/>
      </c>
      <c r="O2697" s="39" t="str">
        <f>IF($B2697="","",-SUMIFS(Tabla7[Cantidad],Tabla7[Código del producto],$B2697,Tabla7[Tipo de movimiento],"SALIDA",Tabla7[Mes],O$5))</f>
        <v/>
      </c>
      <c r="P2697" s="39" t="str">
        <f>IF($B2697="","",-SUMIFS(Tabla7[Cantidad],Tabla7[Código del producto],$B2697,Tabla7[Tipo de movimiento],"SALIDA",Tabla7[Mes],P$5))</f>
        <v/>
      </c>
      <c r="Q2697" s="39" t="str">
        <f t="shared" si="126"/>
        <v/>
      </c>
      <c r="R2697" s="51" t="str">
        <f>IF($B2697="","",IFERROR(VLOOKUP($B2697,'ABC rotación'!$C:$G,5,0),"C"))</f>
        <v/>
      </c>
      <c r="S2697" s="41" t="str">
        <f t="shared" si="127"/>
        <v/>
      </c>
      <c r="T2697" s="40" t="str">
        <f t="shared" si="128"/>
        <v/>
      </c>
      <c r="U2697" s="23" t="str">
        <f>IF($B2697="","",VLOOKUP($T2697,Tablas!$X$14:$Y$17,2,1))</f>
        <v/>
      </c>
    </row>
    <row r="2698" spans="2:21" x14ac:dyDescent="0.2">
      <c r="B2698" s="1" t="str">
        <f>IF(Tablas!B2696="","",Tablas!B2696)</f>
        <v/>
      </c>
      <c r="C2698" s="1" t="str">
        <f>IF(Tablas!C2696="","",Tablas!C2696)</f>
        <v/>
      </c>
      <c r="D2698" s="1" t="str">
        <f>IF(Tablas!D2696="","",Tablas!D2696)</f>
        <v/>
      </c>
      <c r="E2698" s="1" t="str">
        <f>IF(Tablas!E2696="","",Tablas!E2696)</f>
        <v/>
      </c>
      <c r="F2698" s="1" t="str">
        <f>IF(Tablas!F2696="","",Tablas!F2696)</f>
        <v/>
      </c>
      <c r="G2698" s="1" t="str">
        <f>IF(Tablas!I2696="","",Tablas!I2696)</f>
        <v/>
      </c>
      <c r="H2698" s="1" t="s">
        <v>911</v>
      </c>
      <c r="I2698" s="39" t="str">
        <f>IF($B2698="","",-SUMIFS(Tabla7[Cantidad],Tabla7[Código del producto],$B2698,Tabla7[Tipo de movimiento],"SALIDA",Tabla7[Mes],I$5))</f>
        <v/>
      </c>
      <c r="J2698" s="39" t="str">
        <f>IF($B2698="","",-SUMIFS(Tabla7[Cantidad],Tabla7[Código del producto],$B2698,Tabla7[Tipo de movimiento],"SALIDA",Tabla7[Mes],J$5))</f>
        <v/>
      </c>
      <c r="K2698" s="39" t="str">
        <f>IF($B2698="","",-SUMIFS(Tabla7[Cantidad],Tabla7[Código del producto],$B2698,Tabla7[Tipo de movimiento],"SALIDA",Tabla7[Mes],K$5))</f>
        <v/>
      </c>
      <c r="L2698" s="39" t="str">
        <f>IF($B2698="","",-SUMIFS(Tabla7[Cantidad],Tabla7[Código del producto],$B2698,Tabla7[Tipo de movimiento],"SALIDA",Tabla7[Mes],L$5))</f>
        <v/>
      </c>
      <c r="M2698" s="39" t="str">
        <f>IF($B2698="","",-SUMIFS(Tabla7[Cantidad],Tabla7[Código del producto],$B2698,Tabla7[Tipo de movimiento],"SALIDA",Tabla7[Mes],M$5))</f>
        <v/>
      </c>
      <c r="N2698" s="39" t="str">
        <f>IF($B2698="","",-SUMIFS(Tabla7[Cantidad],Tabla7[Código del producto],$B2698,Tabla7[Tipo de movimiento],"SALIDA",Tabla7[Mes],N$5))</f>
        <v/>
      </c>
      <c r="O2698" s="39" t="str">
        <f>IF($B2698="","",-SUMIFS(Tabla7[Cantidad],Tabla7[Código del producto],$B2698,Tabla7[Tipo de movimiento],"SALIDA",Tabla7[Mes],O$5))</f>
        <v/>
      </c>
      <c r="P2698" s="39" t="str">
        <f>IF($B2698="","",-SUMIFS(Tabla7[Cantidad],Tabla7[Código del producto],$B2698,Tabla7[Tipo de movimiento],"SALIDA",Tabla7[Mes],P$5))</f>
        <v/>
      </c>
      <c r="Q2698" s="39" t="str">
        <f t="shared" si="126"/>
        <v/>
      </c>
      <c r="R2698" s="51" t="str">
        <f>IF($B2698="","",IFERROR(VLOOKUP($B2698,'ABC rotación'!$C:$G,5,0),"C"))</f>
        <v/>
      </c>
      <c r="S2698" s="41" t="str">
        <f t="shared" si="127"/>
        <v/>
      </c>
      <c r="T2698" s="40" t="str">
        <f t="shared" si="128"/>
        <v/>
      </c>
      <c r="U2698" s="23" t="str">
        <f>IF($B2698="","",VLOOKUP($T2698,Tablas!$X$14:$Y$17,2,1))</f>
        <v/>
      </c>
    </row>
    <row r="2699" spans="2:21" x14ac:dyDescent="0.2">
      <c r="B2699" s="1" t="str">
        <f>IF(Tablas!B2697="","",Tablas!B2697)</f>
        <v/>
      </c>
      <c r="C2699" s="1" t="str">
        <f>IF(Tablas!C2697="","",Tablas!C2697)</f>
        <v/>
      </c>
      <c r="D2699" s="1" t="str">
        <f>IF(Tablas!D2697="","",Tablas!D2697)</f>
        <v/>
      </c>
      <c r="E2699" s="1" t="str">
        <f>IF(Tablas!E2697="","",Tablas!E2697)</f>
        <v/>
      </c>
      <c r="F2699" s="1" t="str">
        <f>IF(Tablas!F2697="","",Tablas!F2697)</f>
        <v/>
      </c>
      <c r="G2699" s="1" t="str">
        <f>IF(Tablas!I2697="","",Tablas!I2697)</f>
        <v/>
      </c>
      <c r="H2699" s="1" t="s">
        <v>911</v>
      </c>
      <c r="I2699" s="39" t="str">
        <f>IF($B2699="","",-SUMIFS(Tabla7[Cantidad],Tabla7[Código del producto],$B2699,Tabla7[Tipo de movimiento],"SALIDA",Tabla7[Mes],I$5))</f>
        <v/>
      </c>
      <c r="J2699" s="39" t="str">
        <f>IF($B2699="","",-SUMIFS(Tabla7[Cantidad],Tabla7[Código del producto],$B2699,Tabla7[Tipo de movimiento],"SALIDA",Tabla7[Mes],J$5))</f>
        <v/>
      </c>
      <c r="K2699" s="39" t="str">
        <f>IF($B2699="","",-SUMIFS(Tabla7[Cantidad],Tabla7[Código del producto],$B2699,Tabla7[Tipo de movimiento],"SALIDA",Tabla7[Mes],K$5))</f>
        <v/>
      </c>
      <c r="L2699" s="39" t="str">
        <f>IF($B2699="","",-SUMIFS(Tabla7[Cantidad],Tabla7[Código del producto],$B2699,Tabla7[Tipo de movimiento],"SALIDA",Tabla7[Mes],L$5))</f>
        <v/>
      </c>
      <c r="M2699" s="39" t="str">
        <f>IF($B2699="","",-SUMIFS(Tabla7[Cantidad],Tabla7[Código del producto],$B2699,Tabla7[Tipo de movimiento],"SALIDA",Tabla7[Mes],M$5))</f>
        <v/>
      </c>
      <c r="N2699" s="39" t="str">
        <f>IF($B2699="","",-SUMIFS(Tabla7[Cantidad],Tabla7[Código del producto],$B2699,Tabla7[Tipo de movimiento],"SALIDA",Tabla7[Mes],N$5))</f>
        <v/>
      </c>
      <c r="O2699" s="39" t="str">
        <f>IF($B2699="","",-SUMIFS(Tabla7[Cantidad],Tabla7[Código del producto],$B2699,Tabla7[Tipo de movimiento],"SALIDA",Tabla7[Mes],O$5))</f>
        <v/>
      </c>
      <c r="P2699" s="39" t="str">
        <f>IF($B2699="","",-SUMIFS(Tabla7[Cantidad],Tabla7[Código del producto],$B2699,Tabla7[Tipo de movimiento],"SALIDA",Tabla7[Mes],P$5))</f>
        <v/>
      </c>
      <c r="Q2699" s="39" t="str">
        <f t="shared" si="126"/>
        <v/>
      </c>
      <c r="R2699" s="51" t="str">
        <f>IF($B2699="","",IFERROR(VLOOKUP($B2699,'ABC rotación'!$C:$G,5,0),"C"))</f>
        <v/>
      </c>
      <c r="S2699" s="41" t="str">
        <f t="shared" si="127"/>
        <v/>
      </c>
      <c r="T2699" s="40" t="str">
        <f t="shared" si="128"/>
        <v/>
      </c>
      <c r="U2699" s="23" t="str">
        <f>IF($B2699="","",VLOOKUP($T2699,Tablas!$X$14:$Y$17,2,1))</f>
        <v/>
      </c>
    </row>
    <row r="2700" spans="2:21" x14ac:dyDescent="0.2">
      <c r="B2700" s="1" t="str">
        <f>IF(Tablas!B2698="","",Tablas!B2698)</f>
        <v/>
      </c>
      <c r="C2700" s="1" t="str">
        <f>IF(Tablas!C2698="","",Tablas!C2698)</f>
        <v/>
      </c>
      <c r="D2700" s="1" t="str">
        <f>IF(Tablas!D2698="","",Tablas!D2698)</f>
        <v/>
      </c>
      <c r="E2700" s="1" t="str">
        <f>IF(Tablas!E2698="","",Tablas!E2698)</f>
        <v/>
      </c>
      <c r="F2700" s="1" t="str">
        <f>IF(Tablas!F2698="","",Tablas!F2698)</f>
        <v/>
      </c>
      <c r="G2700" s="1" t="str">
        <f>IF(Tablas!I2698="","",Tablas!I2698)</f>
        <v/>
      </c>
      <c r="H2700" s="1" t="s">
        <v>911</v>
      </c>
      <c r="I2700" s="39" t="str">
        <f>IF($B2700="","",-SUMIFS(Tabla7[Cantidad],Tabla7[Código del producto],$B2700,Tabla7[Tipo de movimiento],"SALIDA",Tabla7[Mes],I$5))</f>
        <v/>
      </c>
      <c r="J2700" s="39" t="str">
        <f>IF($B2700="","",-SUMIFS(Tabla7[Cantidad],Tabla7[Código del producto],$B2700,Tabla7[Tipo de movimiento],"SALIDA",Tabla7[Mes],J$5))</f>
        <v/>
      </c>
      <c r="K2700" s="39" t="str">
        <f>IF($B2700="","",-SUMIFS(Tabla7[Cantidad],Tabla7[Código del producto],$B2700,Tabla7[Tipo de movimiento],"SALIDA",Tabla7[Mes],K$5))</f>
        <v/>
      </c>
      <c r="L2700" s="39" t="str">
        <f>IF($B2700="","",-SUMIFS(Tabla7[Cantidad],Tabla7[Código del producto],$B2700,Tabla7[Tipo de movimiento],"SALIDA",Tabla7[Mes],L$5))</f>
        <v/>
      </c>
      <c r="M2700" s="39" t="str">
        <f>IF($B2700="","",-SUMIFS(Tabla7[Cantidad],Tabla7[Código del producto],$B2700,Tabla7[Tipo de movimiento],"SALIDA",Tabla7[Mes],M$5))</f>
        <v/>
      </c>
      <c r="N2700" s="39" t="str">
        <f>IF($B2700="","",-SUMIFS(Tabla7[Cantidad],Tabla7[Código del producto],$B2700,Tabla7[Tipo de movimiento],"SALIDA",Tabla7[Mes],N$5))</f>
        <v/>
      </c>
      <c r="O2700" s="39" t="str">
        <f>IF($B2700="","",-SUMIFS(Tabla7[Cantidad],Tabla7[Código del producto],$B2700,Tabla7[Tipo de movimiento],"SALIDA",Tabla7[Mes],O$5))</f>
        <v/>
      </c>
      <c r="P2700" s="39" t="str">
        <f>IF($B2700="","",-SUMIFS(Tabla7[Cantidad],Tabla7[Código del producto],$B2700,Tabla7[Tipo de movimiento],"SALIDA",Tabla7[Mes],P$5))</f>
        <v/>
      </c>
      <c r="Q2700" s="39" t="str">
        <f t="shared" si="126"/>
        <v/>
      </c>
      <c r="R2700" s="51" t="str">
        <f>IF($B2700="","",IFERROR(VLOOKUP($B2700,'ABC rotación'!$C:$G,5,0),"C"))</f>
        <v/>
      </c>
      <c r="S2700" s="41" t="str">
        <f t="shared" si="127"/>
        <v/>
      </c>
      <c r="T2700" s="40" t="str">
        <f t="shared" si="128"/>
        <v/>
      </c>
      <c r="U2700" s="23" t="str">
        <f>IF($B2700="","",VLOOKUP($T2700,Tablas!$X$14:$Y$17,2,1))</f>
        <v/>
      </c>
    </row>
    <row r="2701" spans="2:21" x14ac:dyDescent="0.2">
      <c r="B2701" s="1" t="str">
        <f>IF(Tablas!B2699="","",Tablas!B2699)</f>
        <v/>
      </c>
      <c r="C2701" s="1" t="str">
        <f>IF(Tablas!C2699="","",Tablas!C2699)</f>
        <v/>
      </c>
      <c r="D2701" s="1" t="str">
        <f>IF(Tablas!D2699="","",Tablas!D2699)</f>
        <v/>
      </c>
      <c r="E2701" s="1" t="str">
        <f>IF(Tablas!E2699="","",Tablas!E2699)</f>
        <v/>
      </c>
      <c r="F2701" s="1" t="str">
        <f>IF(Tablas!F2699="","",Tablas!F2699)</f>
        <v/>
      </c>
      <c r="G2701" s="1" t="str">
        <f>IF(Tablas!I2699="","",Tablas!I2699)</f>
        <v/>
      </c>
      <c r="H2701" s="1" t="s">
        <v>911</v>
      </c>
      <c r="I2701" s="39" t="str">
        <f>IF($B2701="","",-SUMIFS(Tabla7[Cantidad],Tabla7[Código del producto],$B2701,Tabla7[Tipo de movimiento],"SALIDA",Tabla7[Mes],I$5))</f>
        <v/>
      </c>
      <c r="J2701" s="39" t="str">
        <f>IF($B2701="","",-SUMIFS(Tabla7[Cantidad],Tabla7[Código del producto],$B2701,Tabla7[Tipo de movimiento],"SALIDA",Tabla7[Mes],J$5))</f>
        <v/>
      </c>
      <c r="K2701" s="39" t="str">
        <f>IF($B2701="","",-SUMIFS(Tabla7[Cantidad],Tabla7[Código del producto],$B2701,Tabla7[Tipo de movimiento],"SALIDA",Tabla7[Mes],K$5))</f>
        <v/>
      </c>
      <c r="L2701" s="39" t="str">
        <f>IF($B2701="","",-SUMIFS(Tabla7[Cantidad],Tabla7[Código del producto],$B2701,Tabla7[Tipo de movimiento],"SALIDA",Tabla7[Mes],L$5))</f>
        <v/>
      </c>
      <c r="M2701" s="39" t="str">
        <f>IF($B2701="","",-SUMIFS(Tabla7[Cantidad],Tabla7[Código del producto],$B2701,Tabla7[Tipo de movimiento],"SALIDA",Tabla7[Mes],M$5))</f>
        <v/>
      </c>
      <c r="N2701" s="39" t="str">
        <f>IF($B2701="","",-SUMIFS(Tabla7[Cantidad],Tabla7[Código del producto],$B2701,Tabla7[Tipo de movimiento],"SALIDA",Tabla7[Mes],N$5))</f>
        <v/>
      </c>
      <c r="O2701" s="39" t="str">
        <f>IF($B2701="","",-SUMIFS(Tabla7[Cantidad],Tabla7[Código del producto],$B2701,Tabla7[Tipo de movimiento],"SALIDA",Tabla7[Mes],O$5))</f>
        <v/>
      </c>
      <c r="P2701" s="39" t="str">
        <f>IF($B2701="","",-SUMIFS(Tabla7[Cantidad],Tabla7[Código del producto],$B2701,Tabla7[Tipo de movimiento],"SALIDA",Tabla7[Mes],P$5))</f>
        <v/>
      </c>
      <c r="Q2701" s="39" t="str">
        <f t="shared" si="126"/>
        <v/>
      </c>
      <c r="R2701" s="51" t="str">
        <f>IF($B2701="","",IFERROR(VLOOKUP($B2701,'ABC rotación'!$C:$G,5,0),"C"))</f>
        <v/>
      </c>
      <c r="S2701" s="41" t="str">
        <f t="shared" si="127"/>
        <v/>
      </c>
      <c r="T2701" s="40" t="str">
        <f t="shared" si="128"/>
        <v/>
      </c>
      <c r="U2701" s="23" t="str">
        <f>IF($B2701="","",VLOOKUP($T2701,Tablas!$X$14:$Y$17,2,1))</f>
        <v/>
      </c>
    </row>
    <row r="2702" spans="2:21" x14ac:dyDescent="0.2">
      <c r="B2702" s="1" t="str">
        <f>IF(Tablas!B2700="","",Tablas!B2700)</f>
        <v/>
      </c>
      <c r="C2702" s="1" t="str">
        <f>IF(Tablas!C2700="","",Tablas!C2700)</f>
        <v/>
      </c>
      <c r="D2702" s="1" t="str">
        <f>IF(Tablas!D2700="","",Tablas!D2700)</f>
        <v/>
      </c>
      <c r="E2702" s="1" t="str">
        <f>IF(Tablas!E2700="","",Tablas!E2700)</f>
        <v/>
      </c>
      <c r="F2702" s="1" t="str">
        <f>IF(Tablas!F2700="","",Tablas!F2700)</f>
        <v/>
      </c>
      <c r="G2702" s="1" t="str">
        <f>IF(Tablas!I2700="","",Tablas!I2700)</f>
        <v/>
      </c>
      <c r="H2702" s="1" t="s">
        <v>911</v>
      </c>
      <c r="I2702" s="39" t="str">
        <f>IF($B2702="","",-SUMIFS(Tabla7[Cantidad],Tabla7[Código del producto],$B2702,Tabla7[Tipo de movimiento],"SALIDA",Tabla7[Mes],I$5))</f>
        <v/>
      </c>
      <c r="J2702" s="39" t="str">
        <f>IF($B2702="","",-SUMIFS(Tabla7[Cantidad],Tabla7[Código del producto],$B2702,Tabla7[Tipo de movimiento],"SALIDA",Tabla7[Mes],J$5))</f>
        <v/>
      </c>
      <c r="K2702" s="39" t="str">
        <f>IF($B2702="","",-SUMIFS(Tabla7[Cantidad],Tabla7[Código del producto],$B2702,Tabla7[Tipo de movimiento],"SALIDA",Tabla7[Mes],K$5))</f>
        <v/>
      </c>
      <c r="L2702" s="39" t="str">
        <f>IF($B2702="","",-SUMIFS(Tabla7[Cantidad],Tabla7[Código del producto],$B2702,Tabla7[Tipo de movimiento],"SALIDA",Tabla7[Mes],L$5))</f>
        <v/>
      </c>
      <c r="M2702" s="39" t="str">
        <f>IF($B2702="","",-SUMIFS(Tabla7[Cantidad],Tabla7[Código del producto],$B2702,Tabla7[Tipo de movimiento],"SALIDA",Tabla7[Mes],M$5))</f>
        <v/>
      </c>
      <c r="N2702" s="39" t="str">
        <f>IF($B2702="","",-SUMIFS(Tabla7[Cantidad],Tabla7[Código del producto],$B2702,Tabla7[Tipo de movimiento],"SALIDA",Tabla7[Mes],N$5))</f>
        <v/>
      </c>
      <c r="O2702" s="39" t="str">
        <f>IF($B2702="","",-SUMIFS(Tabla7[Cantidad],Tabla7[Código del producto],$B2702,Tabla7[Tipo de movimiento],"SALIDA",Tabla7[Mes],O$5))</f>
        <v/>
      </c>
      <c r="P2702" s="39" t="str">
        <f>IF($B2702="","",-SUMIFS(Tabla7[Cantidad],Tabla7[Código del producto],$B2702,Tabla7[Tipo de movimiento],"SALIDA",Tabla7[Mes],P$5))</f>
        <v/>
      </c>
      <c r="Q2702" s="39" t="str">
        <f t="shared" si="126"/>
        <v/>
      </c>
      <c r="R2702" s="51" t="str">
        <f>IF($B2702="","",IFERROR(VLOOKUP($B2702,'ABC rotación'!$C:$G,5,0),"C"))</f>
        <v/>
      </c>
      <c r="S2702" s="41" t="str">
        <f t="shared" si="127"/>
        <v/>
      </c>
      <c r="T2702" s="40" t="str">
        <f t="shared" si="128"/>
        <v/>
      </c>
      <c r="U2702" s="23" t="str">
        <f>IF($B2702="","",VLOOKUP($T2702,Tablas!$X$14:$Y$17,2,1))</f>
        <v/>
      </c>
    </row>
    <row r="2703" spans="2:21" x14ac:dyDescent="0.2">
      <c r="B2703" s="1" t="str">
        <f>IF(Tablas!B2701="","",Tablas!B2701)</f>
        <v/>
      </c>
      <c r="C2703" s="1" t="str">
        <f>IF(Tablas!C2701="","",Tablas!C2701)</f>
        <v/>
      </c>
      <c r="D2703" s="1" t="str">
        <f>IF(Tablas!D2701="","",Tablas!D2701)</f>
        <v/>
      </c>
      <c r="E2703" s="1" t="str">
        <f>IF(Tablas!E2701="","",Tablas!E2701)</f>
        <v/>
      </c>
      <c r="F2703" s="1" t="str">
        <f>IF(Tablas!F2701="","",Tablas!F2701)</f>
        <v/>
      </c>
      <c r="G2703" s="1" t="str">
        <f>IF(Tablas!I2701="","",Tablas!I2701)</f>
        <v/>
      </c>
      <c r="H2703" s="1" t="s">
        <v>911</v>
      </c>
      <c r="I2703" s="39" t="str">
        <f>IF($B2703="","",-SUMIFS(Tabla7[Cantidad],Tabla7[Código del producto],$B2703,Tabla7[Tipo de movimiento],"SALIDA",Tabla7[Mes],I$5))</f>
        <v/>
      </c>
      <c r="J2703" s="39" t="str">
        <f>IF($B2703="","",-SUMIFS(Tabla7[Cantidad],Tabla7[Código del producto],$B2703,Tabla7[Tipo de movimiento],"SALIDA",Tabla7[Mes],J$5))</f>
        <v/>
      </c>
      <c r="K2703" s="39" t="str">
        <f>IF($B2703="","",-SUMIFS(Tabla7[Cantidad],Tabla7[Código del producto],$B2703,Tabla7[Tipo de movimiento],"SALIDA",Tabla7[Mes],K$5))</f>
        <v/>
      </c>
      <c r="L2703" s="39" t="str">
        <f>IF($B2703="","",-SUMIFS(Tabla7[Cantidad],Tabla7[Código del producto],$B2703,Tabla7[Tipo de movimiento],"SALIDA",Tabla7[Mes],L$5))</f>
        <v/>
      </c>
      <c r="M2703" s="39" t="str">
        <f>IF($B2703="","",-SUMIFS(Tabla7[Cantidad],Tabla7[Código del producto],$B2703,Tabla7[Tipo de movimiento],"SALIDA",Tabla7[Mes],M$5))</f>
        <v/>
      </c>
      <c r="N2703" s="39" t="str">
        <f>IF($B2703="","",-SUMIFS(Tabla7[Cantidad],Tabla7[Código del producto],$B2703,Tabla7[Tipo de movimiento],"SALIDA",Tabla7[Mes],N$5))</f>
        <v/>
      </c>
      <c r="O2703" s="39" t="str">
        <f>IF($B2703="","",-SUMIFS(Tabla7[Cantidad],Tabla7[Código del producto],$B2703,Tabla7[Tipo de movimiento],"SALIDA",Tabla7[Mes],O$5))</f>
        <v/>
      </c>
      <c r="P2703" s="39" t="str">
        <f>IF($B2703="","",-SUMIFS(Tabla7[Cantidad],Tabla7[Código del producto],$B2703,Tabla7[Tipo de movimiento],"SALIDA",Tabla7[Mes],P$5))</f>
        <v/>
      </c>
      <c r="Q2703" s="39" t="str">
        <f t="shared" si="126"/>
        <v/>
      </c>
      <c r="R2703" s="51" t="str">
        <f>IF($B2703="","",IFERROR(VLOOKUP($B2703,'ABC rotación'!$C:$G,5,0),"C"))</f>
        <v/>
      </c>
      <c r="S2703" s="41" t="str">
        <f t="shared" si="127"/>
        <v/>
      </c>
      <c r="T2703" s="40" t="str">
        <f t="shared" si="128"/>
        <v/>
      </c>
      <c r="U2703" s="23" t="str">
        <f>IF($B2703="","",VLOOKUP($T2703,Tablas!$X$14:$Y$17,2,1))</f>
        <v/>
      </c>
    </row>
    <row r="2704" spans="2:21" x14ac:dyDescent="0.2">
      <c r="B2704" s="1" t="str">
        <f>IF(Tablas!B2702="","",Tablas!B2702)</f>
        <v/>
      </c>
      <c r="C2704" s="1" t="str">
        <f>IF(Tablas!C2702="","",Tablas!C2702)</f>
        <v/>
      </c>
      <c r="D2704" s="1" t="str">
        <f>IF(Tablas!D2702="","",Tablas!D2702)</f>
        <v/>
      </c>
      <c r="E2704" s="1" t="str">
        <f>IF(Tablas!E2702="","",Tablas!E2702)</f>
        <v/>
      </c>
      <c r="F2704" s="1" t="str">
        <f>IF(Tablas!F2702="","",Tablas!F2702)</f>
        <v/>
      </c>
      <c r="G2704" s="1" t="str">
        <f>IF(Tablas!I2702="","",Tablas!I2702)</f>
        <v/>
      </c>
      <c r="H2704" s="1" t="s">
        <v>911</v>
      </c>
      <c r="I2704" s="39" t="str">
        <f>IF($B2704="","",-SUMIFS(Tabla7[Cantidad],Tabla7[Código del producto],$B2704,Tabla7[Tipo de movimiento],"SALIDA",Tabla7[Mes],I$5))</f>
        <v/>
      </c>
      <c r="J2704" s="39" t="str">
        <f>IF($B2704="","",-SUMIFS(Tabla7[Cantidad],Tabla7[Código del producto],$B2704,Tabla7[Tipo de movimiento],"SALIDA",Tabla7[Mes],J$5))</f>
        <v/>
      </c>
      <c r="K2704" s="39" t="str">
        <f>IF($B2704="","",-SUMIFS(Tabla7[Cantidad],Tabla7[Código del producto],$B2704,Tabla7[Tipo de movimiento],"SALIDA",Tabla7[Mes],K$5))</f>
        <v/>
      </c>
      <c r="L2704" s="39" t="str">
        <f>IF($B2704="","",-SUMIFS(Tabla7[Cantidad],Tabla7[Código del producto],$B2704,Tabla7[Tipo de movimiento],"SALIDA",Tabla7[Mes],L$5))</f>
        <v/>
      </c>
      <c r="M2704" s="39" t="str">
        <f>IF($B2704="","",-SUMIFS(Tabla7[Cantidad],Tabla7[Código del producto],$B2704,Tabla7[Tipo de movimiento],"SALIDA",Tabla7[Mes],M$5))</f>
        <v/>
      </c>
      <c r="N2704" s="39" t="str">
        <f>IF($B2704="","",-SUMIFS(Tabla7[Cantidad],Tabla7[Código del producto],$B2704,Tabla7[Tipo de movimiento],"SALIDA",Tabla7[Mes],N$5))</f>
        <v/>
      </c>
      <c r="O2704" s="39" t="str">
        <f>IF($B2704="","",-SUMIFS(Tabla7[Cantidad],Tabla7[Código del producto],$B2704,Tabla7[Tipo de movimiento],"SALIDA",Tabla7[Mes],O$5))</f>
        <v/>
      </c>
      <c r="P2704" s="39" t="str">
        <f>IF($B2704="","",-SUMIFS(Tabla7[Cantidad],Tabla7[Código del producto],$B2704,Tabla7[Tipo de movimiento],"SALIDA",Tabla7[Mes],P$5))</f>
        <v/>
      </c>
      <c r="Q2704" s="39" t="str">
        <f t="shared" si="126"/>
        <v/>
      </c>
      <c r="R2704" s="51" t="str">
        <f>IF($B2704="","",IFERROR(VLOOKUP($B2704,'ABC rotación'!$C:$G,5,0),"C"))</f>
        <v/>
      </c>
      <c r="S2704" s="41" t="str">
        <f t="shared" si="127"/>
        <v/>
      </c>
      <c r="T2704" s="40" t="str">
        <f t="shared" si="128"/>
        <v/>
      </c>
      <c r="U2704" s="23" t="str">
        <f>IF($B2704="","",VLOOKUP($T2704,Tablas!$X$14:$Y$17,2,1))</f>
        <v/>
      </c>
    </row>
    <row r="2705" spans="2:21" x14ac:dyDescent="0.2">
      <c r="B2705" s="1" t="str">
        <f>IF(Tablas!B2703="","",Tablas!B2703)</f>
        <v/>
      </c>
      <c r="C2705" s="1" t="str">
        <f>IF(Tablas!C2703="","",Tablas!C2703)</f>
        <v/>
      </c>
      <c r="D2705" s="1" t="str">
        <f>IF(Tablas!D2703="","",Tablas!D2703)</f>
        <v/>
      </c>
      <c r="E2705" s="1" t="str">
        <f>IF(Tablas!E2703="","",Tablas!E2703)</f>
        <v/>
      </c>
      <c r="F2705" s="1" t="str">
        <f>IF(Tablas!F2703="","",Tablas!F2703)</f>
        <v/>
      </c>
      <c r="G2705" s="1" t="str">
        <f>IF(Tablas!I2703="","",Tablas!I2703)</f>
        <v/>
      </c>
      <c r="H2705" s="1" t="s">
        <v>911</v>
      </c>
      <c r="I2705" s="39" t="str">
        <f>IF($B2705="","",-SUMIFS(Tabla7[Cantidad],Tabla7[Código del producto],$B2705,Tabla7[Tipo de movimiento],"SALIDA",Tabla7[Mes],I$5))</f>
        <v/>
      </c>
      <c r="J2705" s="39" t="str">
        <f>IF($B2705="","",-SUMIFS(Tabla7[Cantidad],Tabla7[Código del producto],$B2705,Tabla7[Tipo de movimiento],"SALIDA",Tabla7[Mes],J$5))</f>
        <v/>
      </c>
      <c r="K2705" s="39" t="str">
        <f>IF($B2705="","",-SUMIFS(Tabla7[Cantidad],Tabla7[Código del producto],$B2705,Tabla7[Tipo de movimiento],"SALIDA",Tabla7[Mes],K$5))</f>
        <v/>
      </c>
      <c r="L2705" s="39" t="str">
        <f>IF($B2705="","",-SUMIFS(Tabla7[Cantidad],Tabla7[Código del producto],$B2705,Tabla7[Tipo de movimiento],"SALIDA",Tabla7[Mes],L$5))</f>
        <v/>
      </c>
      <c r="M2705" s="39" t="str">
        <f>IF($B2705="","",-SUMIFS(Tabla7[Cantidad],Tabla7[Código del producto],$B2705,Tabla7[Tipo de movimiento],"SALIDA",Tabla7[Mes],M$5))</f>
        <v/>
      </c>
      <c r="N2705" s="39" t="str">
        <f>IF($B2705="","",-SUMIFS(Tabla7[Cantidad],Tabla7[Código del producto],$B2705,Tabla7[Tipo de movimiento],"SALIDA",Tabla7[Mes],N$5))</f>
        <v/>
      </c>
      <c r="O2705" s="39" t="str">
        <f>IF($B2705="","",-SUMIFS(Tabla7[Cantidad],Tabla7[Código del producto],$B2705,Tabla7[Tipo de movimiento],"SALIDA",Tabla7[Mes],O$5))</f>
        <v/>
      </c>
      <c r="P2705" s="39" t="str">
        <f>IF($B2705="","",-SUMIFS(Tabla7[Cantidad],Tabla7[Código del producto],$B2705,Tabla7[Tipo de movimiento],"SALIDA",Tabla7[Mes],P$5))</f>
        <v/>
      </c>
      <c r="Q2705" s="39" t="str">
        <f t="shared" si="126"/>
        <v/>
      </c>
      <c r="R2705" s="51" t="str">
        <f>IF($B2705="","",IFERROR(VLOOKUP($B2705,'ABC rotación'!$C:$G,5,0),"C"))</f>
        <v/>
      </c>
      <c r="S2705" s="41" t="str">
        <f t="shared" si="127"/>
        <v/>
      </c>
      <c r="T2705" s="40" t="str">
        <f t="shared" si="128"/>
        <v/>
      </c>
      <c r="U2705" s="23" t="str">
        <f>IF($B2705="","",VLOOKUP($T2705,Tablas!$X$14:$Y$17,2,1))</f>
        <v/>
      </c>
    </row>
    <row r="2706" spans="2:21" x14ac:dyDescent="0.2">
      <c r="B2706" s="1" t="str">
        <f>IF(Tablas!B2704="","",Tablas!B2704)</f>
        <v/>
      </c>
      <c r="C2706" s="1" t="str">
        <f>IF(Tablas!C2704="","",Tablas!C2704)</f>
        <v/>
      </c>
      <c r="D2706" s="1" t="str">
        <f>IF(Tablas!D2704="","",Tablas!D2704)</f>
        <v/>
      </c>
      <c r="E2706" s="1" t="str">
        <f>IF(Tablas!E2704="","",Tablas!E2704)</f>
        <v/>
      </c>
      <c r="F2706" s="1" t="str">
        <f>IF(Tablas!F2704="","",Tablas!F2704)</f>
        <v/>
      </c>
      <c r="G2706" s="1" t="str">
        <f>IF(Tablas!I2704="","",Tablas!I2704)</f>
        <v/>
      </c>
      <c r="H2706" s="1" t="s">
        <v>911</v>
      </c>
      <c r="I2706" s="39" t="str">
        <f>IF($B2706="","",-SUMIFS(Tabla7[Cantidad],Tabla7[Código del producto],$B2706,Tabla7[Tipo de movimiento],"SALIDA",Tabla7[Mes],I$5))</f>
        <v/>
      </c>
      <c r="J2706" s="39" t="str">
        <f>IF($B2706="","",-SUMIFS(Tabla7[Cantidad],Tabla7[Código del producto],$B2706,Tabla7[Tipo de movimiento],"SALIDA",Tabla7[Mes],J$5))</f>
        <v/>
      </c>
      <c r="K2706" s="39" t="str">
        <f>IF($B2706="","",-SUMIFS(Tabla7[Cantidad],Tabla7[Código del producto],$B2706,Tabla7[Tipo de movimiento],"SALIDA",Tabla7[Mes],K$5))</f>
        <v/>
      </c>
      <c r="L2706" s="39" t="str">
        <f>IF($B2706="","",-SUMIFS(Tabla7[Cantidad],Tabla7[Código del producto],$B2706,Tabla7[Tipo de movimiento],"SALIDA",Tabla7[Mes],L$5))</f>
        <v/>
      </c>
      <c r="M2706" s="39" t="str">
        <f>IF($B2706="","",-SUMIFS(Tabla7[Cantidad],Tabla7[Código del producto],$B2706,Tabla7[Tipo de movimiento],"SALIDA",Tabla7[Mes],M$5))</f>
        <v/>
      </c>
      <c r="N2706" s="39" t="str">
        <f>IF($B2706="","",-SUMIFS(Tabla7[Cantidad],Tabla7[Código del producto],$B2706,Tabla7[Tipo de movimiento],"SALIDA",Tabla7[Mes],N$5))</f>
        <v/>
      </c>
      <c r="O2706" s="39" t="str">
        <f>IF($B2706="","",-SUMIFS(Tabla7[Cantidad],Tabla7[Código del producto],$B2706,Tabla7[Tipo de movimiento],"SALIDA",Tabla7[Mes],O$5))</f>
        <v/>
      </c>
      <c r="P2706" s="39" t="str">
        <f>IF($B2706="","",-SUMIFS(Tabla7[Cantidad],Tabla7[Código del producto],$B2706,Tabla7[Tipo de movimiento],"SALIDA",Tabla7[Mes],P$5))</f>
        <v/>
      </c>
      <c r="Q2706" s="39" t="str">
        <f t="shared" si="126"/>
        <v/>
      </c>
      <c r="R2706" s="51" t="str">
        <f>IF($B2706="","",IFERROR(VLOOKUP($B2706,'ABC rotación'!$C:$G,5,0),"C"))</f>
        <v/>
      </c>
      <c r="S2706" s="41" t="str">
        <f t="shared" si="127"/>
        <v/>
      </c>
      <c r="T2706" s="40" t="str">
        <f t="shared" si="128"/>
        <v/>
      </c>
      <c r="U2706" s="23" t="str">
        <f>IF($B2706="","",VLOOKUP($T2706,Tablas!$X$14:$Y$17,2,1))</f>
        <v/>
      </c>
    </row>
    <row r="2707" spans="2:21" x14ac:dyDescent="0.2">
      <c r="B2707" s="1" t="str">
        <f>IF(Tablas!B2705="","",Tablas!B2705)</f>
        <v/>
      </c>
      <c r="C2707" s="1" t="str">
        <f>IF(Tablas!C2705="","",Tablas!C2705)</f>
        <v/>
      </c>
      <c r="D2707" s="1" t="str">
        <f>IF(Tablas!D2705="","",Tablas!D2705)</f>
        <v/>
      </c>
      <c r="E2707" s="1" t="str">
        <f>IF(Tablas!E2705="","",Tablas!E2705)</f>
        <v/>
      </c>
      <c r="F2707" s="1" t="str">
        <f>IF(Tablas!F2705="","",Tablas!F2705)</f>
        <v/>
      </c>
      <c r="G2707" s="1" t="str">
        <f>IF(Tablas!I2705="","",Tablas!I2705)</f>
        <v/>
      </c>
      <c r="H2707" s="1" t="s">
        <v>911</v>
      </c>
      <c r="I2707" s="39" t="str">
        <f>IF($B2707="","",-SUMIFS(Tabla7[Cantidad],Tabla7[Código del producto],$B2707,Tabla7[Tipo de movimiento],"SALIDA",Tabla7[Mes],I$5))</f>
        <v/>
      </c>
      <c r="J2707" s="39" t="str">
        <f>IF($B2707="","",-SUMIFS(Tabla7[Cantidad],Tabla7[Código del producto],$B2707,Tabla7[Tipo de movimiento],"SALIDA",Tabla7[Mes],J$5))</f>
        <v/>
      </c>
      <c r="K2707" s="39" t="str">
        <f>IF($B2707="","",-SUMIFS(Tabla7[Cantidad],Tabla7[Código del producto],$B2707,Tabla7[Tipo de movimiento],"SALIDA",Tabla7[Mes],K$5))</f>
        <v/>
      </c>
      <c r="L2707" s="39" t="str">
        <f>IF($B2707="","",-SUMIFS(Tabla7[Cantidad],Tabla7[Código del producto],$B2707,Tabla7[Tipo de movimiento],"SALIDA",Tabla7[Mes],L$5))</f>
        <v/>
      </c>
      <c r="M2707" s="39" t="str">
        <f>IF($B2707="","",-SUMIFS(Tabla7[Cantidad],Tabla7[Código del producto],$B2707,Tabla7[Tipo de movimiento],"SALIDA",Tabla7[Mes],M$5))</f>
        <v/>
      </c>
      <c r="N2707" s="39" t="str">
        <f>IF($B2707="","",-SUMIFS(Tabla7[Cantidad],Tabla7[Código del producto],$B2707,Tabla7[Tipo de movimiento],"SALIDA",Tabla7[Mes],N$5))</f>
        <v/>
      </c>
      <c r="O2707" s="39" t="str">
        <f>IF($B2707="","",-SUMIFS(Tabla7[Cantidad],Tabla7[Código del producto],$B2707,Tabla7[Tipo de movimiento],"SALIDA",Tabla7[Mes],O$5))</f>
        <v/>
      </c>
      <c r="P2707" s="39" t="str">
        <f>IF($B2707="","",-SUMIFS(Tabla7[Cantidad],Tabla7[Código del producto],$B2707,Tabla7[Tipo de movimiento],"SALIDA",Tabla7[Mes],P$5))</f>
        <v/>
      </c>
      <c r="Q2707" s="39" t="str">
        <f t="shared" si="126"/>
        <v/>
      </c>
      <c r="R2707" s="51" t="str">
        <f>IF($B2707="","",IFERROR(VLOOKUP($B2707,'ABC rotación'!$C:$G,5,0),"C"))</f>
        <v/>
      </c>
      <c r="S2707" s="41" t="str">
        <f t="shared" si="127"/>
        <v/>
      </c>
      <c r="T2707" s="40" t="str">
        <f t="shared" si="128"/>
        <v/>
      </c>
      <c r="U2707" s="23" t="str">
        <f>IF($B2707="","",VLOOKUP($T2707,Tablas!$X$14:$Y$17,2,1))</f>
        <v/>
      </c>
    </row>
    <row r="2708" spans="2:21" x14ac:dyDescent="0.2">
      <c r="B2708" s="1" t="str">
        <f>IF(Tablas!B2706="","",Tablas!B2706)</f>
        <v/>
      </c>
      <c r="C2708" s="1" t="str">
        <f>IF(Tablas!C2706="","",Tablas!C2706)</f>
        <v/>
      </c>
      <c r="D2708" s="1" t="str">
        <f>IF(Tablas!D2706="","",Tablas!D2706)</f>
        <v/>
      </c>
      <c r="E2708" s="1" t="str">
        <f>IF(Tablas!E2706="","",Tablas!E2706)</f>
        <v/>
      </c>
      <c r="F2708" s="1" t="str">
        <f>IF(Tablas!F2706="","",Tablas!F2706)</f>
        <v/>
      </c>
      <c r="G2708" s="1" t="str">
        <f>IF(Tablas!I2706="","",Tablas!I2706)</f>
        <v/>
      </c>
      <c r="H2708" s="1" t="s">
        <v>911</v>
      </c>
      <c r="I2708" s="39" t="str">
        <f>IF($B2708="","",-SUMIFS(Tabla7[Cantidad],Tabla7[Código del producto],$B2708,Tabla7[Tipo de movimiento],"SALIDA",Tabla7[Mes],I$5))</f>
        <v/>
      </c>
      <c r="J2708" s="39" t="str">
        <f>IF($B2708="","",-SUMIFS(Tabla7[Cantidad],Tabla7[Código del producto],$B2708,Tabla7[Tipo de movimiento],"SALIDA",Tabla7[Mes],J$5))</f>
        <v/>
      </c>
      <c r="K2708" s="39" t="str">
        <f>IF($B2708="","",-SUMIFS(Tabla7[Cantidad],Tabla7[Código del producto],$B2708,Tabla7[Tipo de movimiento],"SALIDA",Tabla7[Mes],K$5))</f>
        <v/>
      </c>
      <c r="L2708" s="39" t="str">
        <f>IF($B2708="","",-SUMIFS(Tabla7[Cantidad],Tabla7[Código del producto],$B2708,Tabla7[Tipo de movimiento],"SALIDA",Tabla7[Mes],L$5))</f>
        <v/>
      </c>
      <c r="M2708" s="39" t="str">
        <f>IF($B2708="","",-SUMIFS(Tabla7[Cantidad],Tabla7[Código del producto],$B2708,Tabla7[Tipo de movimiento],"SALIDA",Tabla7[Mes],M$5))</f>
        <v/>
      </c>
      <c r="N2708" s="39" t="str">
        <f>IF($B2708="","",-SUMIFS(Tabla7[Cantidad],Tabla7[Código del producto],$B2708,Tabla7[Tipo de movimiento],"SALIDA",Tabla7[Mes],N$5))</f>
        <v/>
      </c>
      <c r="O2708" s="39" t="str">
        <f>IF($B2708="","",-SUMIFS(Tabla7[Cantidad],Tabla7[Código del producto],$B2708,Tabla7[Tipo de movimiento],"SALIDA",Tabla7[Mes],O$5))</f>
        <v/>
      </c>
      <c r="P2708" s="39" t="str">
        <f>IF($B2708="","",-SUMIFS(Tabla7[Cantidad],Tabla7[Código del producto],$B2708,Tabla7[Tipo de movimiento],"SALIDA",Tabla7[Mes],P$5))</f>
        <v/>
      </c>
      <c r="Q2708" s="39" t="str">
        <f t="shared" si="126"/>
        <v/>
      </c>
      <c r="R2708" s="51" t="str">
        <f>IF($B2708="","",IFERROR(VLOOKUP($B2708,'ABC rotación'!$C:$G,5,0),"C"))</f>
        <v/>
      </c>
      <c r="S2708" s="41" t="str">
        <f t="shared" si="127"/>
        <v/>
      </c>
      <c r="T2708" s="40" t="str">
        <f t="shared" si="128"/>
        <v/>
      </c>
      <c r="U2708" s="23" t="str">
        <f>IF($B2708="","",VLOOKUP($T2708,Tablas!$X$14:$Y$17,2,1))</f>
        <v/>
      </c>
    </row>
    <row r="2709" spans="2:21" x14ac:dyDescent="0.2">
      <c r="B2709" s="1" t="str">
        <f>IF(Tablas!B2707="","",Tablas!B2707)</f>
        <v/>
      </c>
      <c r="C2709" s="1" t="str">
        <f>IF(Tablas!C2707="","",Tablas!C2707)</f>
        <v/>
      </c>
      <c r="D2709" s="1" t="str">
        <f>IF(Tablas!D2707="","",Tablas!D2707)</f>
        <v/>
      </c>
      <c r="E2709" s="1" t="str">
        <f>IF(Tablas!E2707="","",Tablas!E2707)</f>
        <v/>
      </c>
      <c r="F2709" s="1" t="str">
        <f>IF(Tablas!F2707="","",Tablas!F2707)</f>
        <v/>
      </c>
      <c r="G2709" s="1" t="str">
        <f>IF(Tablas!I2707="","",Tablas!I2707)</f>
        <v/>
      </c>
      <c r="H2709" s="1" t="s">
        <v>911</v>
      </c>
      <c r="I2709" s="39" t="str">
        <f>IF($B2709="","",-SUMIFS(Tabla7[Cantidad],Tabla7[Código del producto],$B2709,Tabla7[Tipo de movimiento],"SALIDA",Tabla7[Mes],I$5))</f>
        <v/>
      </c>
      <c r="J2709" s="39" t="str">
        <f>IF($B2709="","",-SUMIFS(Tabla7[Cantidad],Tabla7[Código del producto],$B2709,Tabla7[Tipo de movimiento],"SALIDA",Tabla7[Mes],J$5))</f>
        <v/>
      </c>
      <c r="K2709" s="39" t="str">
        <f>IF($B2709="","",-SUMIFS(Tabla7[Cantidad],Tabla7[Código del producto],$B2709,Tabla7[Tipo de movimiento],"SALIDA",Tabla7[Mes],K$5))</f>
        <v/>
      </c>
      <c r="L2709" s="39" t="str">
        <f>IF($B2709="","",-SUMIFS(Tabla7[Cantidad],Tabla7[Código del producto],$B2709,Tabla7[Tipo de movimiento],"SALIDA",Tabla7[Mes],L$5))</f>
        <v/>
      </c>
      <c r="M2709" s="39" t="str">
        <f>IF($B2709="","",-SUMIFS(Tabla7[Cantidad],Tabla7[Código del producto],$B2709,Tabla7[Tipo de movimiento],"SALIDA",Tabla7[Mes],M$5))</f>
        <v/>
      </c>
      <c r="N2709" s="39" t="str">
        <f>IF($B2709="","",-SUMIFS(Tabla7[Cantidad],Tabla7[Código del producto],$B2709,Tabla7[Tipo de movimiento],"SALIDA",Tabla7[Mes],N$5))</f>
        <v/>
      </c>
      <c r="O2709" s="39" t="str">
        <f>IF($B2709="","",-SUMIFS(Tabla7[Cantidad],Tabla7[Código del producto],$B2709,Tabla7[Tipo de movimiento],"SALIDA",Tabla7[Mes],O$5))</f>
        <v/>
      </c>
      <c r="P2709" s="39" t="str">
        <f>IF($B2709="","",-SUMIFS(Tabla7[Cantidad],Tabla7[Código del producto],$B2709,Tabla7[Tipo de movimiento],"SALIDA",Tabla7[Mes],P$5))</f>
        <v/>
      </c>
      <c r="Q2709" s="39" t="str">
        <f t="shared" si="126"/>
        <v/>
      </c>
      <c r="R2709" s="51" t="str">
        <f>IF($B2709="","",IFERROR(VLOOKUP($B2709,'ABC rotación'!$C:$G,5,0),"C"))</f>
        <v/>
      </c>
      <c r="S2709" s="41" t="str">
        <f t="shared" si="127"/>
        <v/>
      </c>
      <c r="T2709" s="40" t="str">
        <f t="shared" si="128"/>
        <v/>
      </c>
      <c r="U2709" s="23" t="str">
        <f>IF($B2709="","",VLOOKUP($T2709,Tablas!$X$14:$Y$17,2,1))</f>
        <v/>
      </c>
    </row>
    <row r="2710" spans="2:21" x14ac:dyDescent="0.2">
      <c r="B2710" s="1" t="str">
        <f>IF(Tablas!B2708="","",Tablas!B2708)</f>
        <v/>
      </c>
      <c r="C2710" s="1" t="str">
        <f>IF(Tablas!C2708="","",Tablas!C2708)</f>
        <v/>
      </c>
      <c r="D2710" s="1" t="str">
        <f>IF(Tablas!D2708="","",Tablas!D2708)</f>
        <v/>
      </c>
      <c r="E2710" s="1" t="str">
        <f>IF(Tablas!E2708="","",Tablas!E2708)</f>
        <v/>
      </c>
      <c r="F2710" s="1" t="str">
        <f>IF(Tablas!F2708="","",Tablas!F2708)</f>
        <v/>
      </c>
      <c r="G2710" s="1" t="str">
        <f>IF(Tablas!I2708="","",Tablas!I2708)</f>
        <v/>
      </c>
      <c r="H2710" s="1" t="s">
        <v>911</v>
      </c>
      <c r="I2710" s="39" t="str">
        <f>IF($B2710="","",-SUMIFS(Tabla7[Cantidad],Tabla7[Código del producto],$B2710,Tabla7[Tipo de movimiento],"SALIDA",Tabla7[Mes],I$5))</f>
        <v/>
      </c>
      <c r="J2710" s="39" t="str">
        <f>IF($B2710="","",-SUMIFS(Tabla7[Cantidad],Tabla7[Código del producto],$B2710,Tabla7[Tipo de movimiento],"SALIDA",Tabla7[Mes],J$5))</f>
        <v/>
      </c>
      <c r="K2710" s="39" t="str">
        <f>IF($B2710="","",-SUMIFS(Tabla7[Cantidad],Tabla7[Código del producto],$B2710,Tabla7[Tipo de movimiento],"SALIDA",Tabla7[Mes],K$5))</f>
        <v/>
      </c>
      <c r="L2710" s="39" t="str">
        <f>IF($B2710="","",-SUMIFS(Tabla7[Cantidad],Tabla7[Código del producto],$B2710,Tabla7[Tipo de movimiento],"SALIDA",Tabla7[Mes],L$5))</f>
        <v/>
      </c>
      <c r="M2710" s="39" t="str">
        <f>IF($B2710="","",-SUMIFS(Tabla7[Cantidad],Tabla7[Código del producto],$B2710,Tabla7[Tipo de movimiento],"SALIDA",Tabla7[Mes],M$5))</f>
        <v/>
      </c>
      <c r="N2710" s="39" t="str">
        <f>IF($B2710="","",-SUMIFS(Tabla7[Cantidad],Tabla7[Código del producto],$B2710,Tabla7[Tipo de movimiento],"SALIDA",Tabla7[Mes],N$5))</f>
        <v/>
      </c>
      <c r="O2710" s="39" t="str">
        <f>IF($B2710="","",-SUMIFS(Tabla7[Cantidad],Tabla7[Código del producto],$B2710,Tabla7[Tipo de movimiento],"SALIDA",Tabla7[Mes],O$5))</f>
        <v/>
      </c>
      <c r="P2710" s="39" t="str">
        <f>IF($B2710="","",-SUMIFS(Tabla7[Cantidad],Tabla7[Código del producto],$B2710,Tabla7[Tipo de movimiento],"SALIDA",Tabla7[Mes],P$5))</f>
        <v/>
      </c>
      <c r="Q2710" s="39" t="str">
        <f t="shared" si="126"/>
        <v/>
      </c>
      <c r="R2710" s="51" t="str">
        <f>IF($B2710="","",IFERROR(VLOOKUP($B2710,'ABC rotación'!$C:$G,5,0),"C"))</f>
        <v/>
      </c>
      <c r="S2710" s="41" t="str">
        <f t="shared" si="127"/>
        <v/>
      </c>
      <c r="T2710" s="40" t="str">
        <f t="shared" si="128"/>
        <v/>
      </c>
      <c r="U2710" s="23" t="str">
        <f>IF($B2710="","",VLOOKUP($T2710,Tablas!$X$14:$Y$17,2,1))</f>
        <v/>
      </c>
    </row>
    <row r="2711" spans="2:21" x14ac:dyDescent="0.2">
      <c r="B2711" s="1" t="str">
        <f>IF(Tablas!B2709="","",Tablas!B2709)</f>
        <v/>
      </c>
      <c r="C2711" s="1" t="str">
        <f>IF(Tablas!C2709="","",Tablas!C2709)</f>
        <v/>
      </c>
      <c r="D2711" s="1" t="str">
        <f>IF(Tablas!D2709="","",Tablas!D2709)</f>
        <v/>
      </c>
      <c r="E2711" s="1" t="str">
        <f>IF(Tablas!E2709="","",Tablas!E2709)</f>
        <v/>
      </c>
      <c r="F2711" s="1" t="str">
        <f>IF(Tablas!F2709="","",Tablas!F2709)</f>
        <v/>
      </c>
      <c r="G2711" s="1" t="str">
        <f>IF(Tablas!I2709="","",Tablas!I2709)</f>
        <v/>
      </c>
      <c r="H2711" s="1" t="s">
        <v>911</v>
      </c>
      <c r="I2711" s="39" t="str">
        <f>IF($B2711="","",-SUMIFS(Tabla7[Cantidad],Tabla7[Código del producto],$B2711,Tabla7[Tipo de movimiento],"SALIDA",Tabla7[Mes],I$5))</f>
        <v/>
      </c>
      <c r="J2711" s="39" t="str">
        <f>IF($B2711="","",-SUMIFS(Tabla7[Cantidad],Tabla7[Código del producto],$B2711,Tabla7[Tipo de movimiento],"SALIDA",Tabla7[Mes],J$5))</f>
        <v/>
      </c>
      <c r="K2711" s="39" t="str">
        <f>IF($B2711="","",-SUMIFS(Tabla7[Cantidad],Tabla7[Código del producto],$B2711,Tabla7[Tipo de movimiento],"SALIDA",Tabla7[Mes],K$5))</f>
        <v/>
      </c>
      <c r="L2711" s="39" t="str">
        <f>IF($B2711="","",-SUMIFS(Tabla7[Cantidad],Tabla7[Código del producto],$B2711,Tabla7[Tipo de movimiento],"SALIDA",Tabla7[Mes],L$5))</f>
        <v/>
      </c>
      <c r="M2711" s="39" t="str">
        <f>IF($B2711="","",-SUMIFS(Tabla7[Cantidad],Tabla7[Código del producto],$B2711,Tabla7[Tipo de movimiento],"SALIDA",Tabla7[Mes],M$5))</f>
        <v/>
      </c>
      <c r="N2711" s="39" t="str">
        <f>IF($B2711="","",-SUMIFS(Tabla7[Cantidad],Tabla7[Código del producto],$B2711,Tabla7[Tipo de movimiento],"SALIDA",Tabla7[Mes],N$5))</f>
        <v/>
      </c>
      <c r="O2711" s="39" t="str">
        <f>IF($B2711="","",-SUMIFS(Tabla7[Cantidad],Tabla7[Código del producto],$B2711,Tabla7[Tipo de movimiento],"SALIDA",Tabla7[Mes],O$5))</f>
        <v/>
      </c>
      <c r="P2711" s="39" t="str">
        <f>IF($B2711="","",-SUMIFS(Tabla7[Cantidad],Tabla7[Código del producto],$B2711,Tabla7[Tipo de movimiento],"SALIDA",Tabla7[Mes],P$5))</f>
        <v/>
      </c>
      <c r="Q2711" s="39" t="str">
        <f t="shared" si="126"/>
        <v/>
      </c>
      <c r="R2711" s="51" t="str">
        <f>IF($B2711="","",IFERROR(VLOOKUP($B2711,'ABC rotación'!$C:$G,5,0),"C"))</f>
        <v/>
      </c>
      <c r="S2711" s="41" t="str">
        <f t="shared" si="127"/>
        <v/>
      </c>
      <c r="T2711" s="40" t="str">
        <f t="shared" si="128"/>
        <v/>
      </c>
      <c r="U2711" s="23" t="str">
        <f>IF($B2711="","",VLOOKUP($T2711,Tablas!$X$14:$Y$17,2,1))</f>
        <v/>
      </c>
    </row>
    <row r="2712" spans="2:21" x14ac:dyDescent="0.2">
      <c r="B2712" s="1" t="str">
        <f>IF(Tablas!B2710="","",Tablas!B2710)</f>
        <v/>
      </c>
      <c r="C2712" s="1" t="str">
        <f>IF(Tablas!C2710="","",Tablas!C2710)</f>
        <v/>
      </c>
      <c r="D2712" s="1" t="str">
        <f>IF(Tablas!D2710="","",Tablas!D2710)</f>
        <v/>
      </c>
      <c r="E2712" s="1" t="str">
        <f>IF(Tablas!E2710="","",Tablas!E2710)</f>
        <v/>
      </c>
      <c r="F2712" s="1" t="str">
        <f>IF(Tablas!F2710="","",Tablas!F2710)</f>
        <v/>
      </c>
      <c r="G2712" s="1" t="str">
        <f>IF(Tablas!I2710="","",Tablas!I2710)</f>
        <v/>
      </c>
      <c r="H2712" s="1" t="s">
        <v>911</v>
      </c>
      <c r="I2712" s="39" t="str">
        <f>IF($B2712="","",-SUMIFS(Tabla7[Cantidad],Tabla7[Código del producto],$B2712,Tabla7[Tipo de movimiento],"SALIDA",Tabla7[Mes],I$5))</f>
        <v/>
      </c>
      <c r="J2712" s="39" t="str">
        <f>IF($B2712="","",-SUMIFS(Tabla7[Cantidad],Tabla7[Código del producto],$B2712,Tabla7[Tipo de movimiento],"SALIDA",Tabla7[Mes],J$5))</f>
        <v/>
      </c>
      <c r="K2712" s="39" t="str">
        <f>IF($B2712="","",-SUMIFS(Tabla7[Cantidad],Tabla7[Código del producto],$B2712,Tabla7[Tipo de movimiento],"SALIDA",Tabla7[Mes],K$5))</f>
        <v/>
      </c>
      <c r="L2712" s="39" t="str">
        <f>IF($B2712="","",-SUMIFS(Tabla7[Cantidad],Tabla7[Código del producto],$B2712,Tabla7[Tipo de movimiento],"SALIDA",Tabla7[Mes],L$5))</f>
        <v/>
      </c>
      <c r="M2712" s="39" t="str">
        <f>IF($B2712="","",-SUMIFS(Tabla7[Cantidad],Tabla7[Código del producto],$B2712,Tabla7[Tipo de movimiento],"SALIDA",Tabla7[Mes],M$5))</f>
        <v/>
      </c>
      <c r="N2712" s="39" t="str">
        <f>IF($B2712="","",-SUMIFS(Tabla7[Cantidad],Tabla7[Código del producto],$B2712,Tabla7[Tipo de movimiento],"SALIDA",Tabla7[Mes],N$5))</f>
        <v/>
      </c>
      <c r="O2712" s="39" t="str">
        <f>IF($B2712="","",-SUMIFS(Tabla7[Cantidad],Tabla7[Código del producto],$B2712,Tabla7[Tipo de movimiento],"SALIDA",Tabla7[Mes],O$5))</f>
        <v/>
      </c>
      <c r="P2712" s="39" t="str">
        <f>IF($B2712="","",-SUMIFS(Tabla7[Cantidad],Tabla7[Código del producto],$B2712,Tabla7[Tipo de movimiento],"SALIDA",Tabla7[Mes],P$5))</f>
        <v/>
      </c>
      <c r="Q2712" s="39" t="str">
        <f t="shared" si="126"/>
        <v/>
      </c>
      <c r="R2712" s="51" t="str">
        <f>IF($B2712="","",IFERROR(VLOOKUP($B2712,'ABC rotación'!$C:$G,5,0),"C"))</f>
        <v/>
      </c>
      <c r="S2712" s="41" t="str">
        <f t="shared" si="127"/>
        <v/>
      </c>
      <c r="T2712" s="40" t="str">
        <f t="shared" si="128"/>
        <v/>
      </c>
      <c r="U2712" s="23" t="str">
        <f>IF($B2712="","",VLOOKUP($T2712,Tablas!$X$14:$Y$17,2,1))</f>
        <v/>
      </c>
    </row>
    <row r="2713" spans="2:21" x14ac:dyDescent="0.2">
      <c r="B2713" s="1" t="str">
        <f>IF(Tablas!B2711="","",Tablas!B2711)</f>
        <v/>
      </c>
      <c r="C2713" s="1" t="str">
        <f>IF(Tablas!C2711="","",Tablas!C2711)</f>
        <v/>
      </c>
      <c r="D2713" s="1" t="str">
        <f>IF(Tablas!D2711="","",Tablas!D2711)</f>
        <v/>
      </c>
      <c r="E2713" s="1" t="str">
        <f>IF(Tablas!E2711="","",Tablas!E2711)</f>
        <v/>
      </c>
      <c r="F2713" s="1" t="str">
        <f>IF(Tablas!F2711="","",Tablas!F2711)</f>
        <v/>
      </c>
      <c r="G2713" s="1" t="str">
        <f>IF(Tablas!I2711="","",Tablas!I2711)</f>
        <v/>
      </c>
      <c r="H2713" s="1" t="s">
        <v>911</v>
      </c>
      <c r="I2713" s="39" t="str">
        <f>IF($B2713="","",-SUMIFS(Tabla7[Cantidad],Tabla7[Código del producto],$B2713,Tabla7[Tipo de movimiento],"SALIDA",Tabla7[Mes],I$5))</f>
        <v/>
      </c>
      <c r="J2713" s="39" t="str">
        <f>IF($B2713="","",-SUMIFS(Tabla7[Cantidad],Tabla7[Código del producto],$B2713,Tabla7[Tipo de movimiento],"SALIDA",Tabla7[Mes],J$5))</f>
        <v/>
      </c>
      <c r="K2713" s="39" t="str">
        <f>IF($B2713="","",-SUMIFS(Tabla7[Cantidad],Tabla7[Código del producto],$B2713,Tabla7[Tipo de movimiento],"SALIDA",Tabla7[Mes],K$5))</f>
        <v/>
      </c>
      <c r="L2713" s="39" t="str">
        <f>IF($B2713="","",-SUMIFS(Tabla7[Cantidad],Tabla7[Código del producto],$B2713,Tabla7[Tipo de movimiento],"SALIDA",Tabla7[Mes],L$5))</f>
        <v/>
      </c>
      <c r="M2713" s="39" t="str">
        <f>IF($B2713="","",-SUMIFS(Tabla7[Cantidad],Tabla7[Código del producto],$B2713,Tabla7[Tipo de movimiento],"SALIDA",Tabla7[Mes],M$5))</f>
        <v/>
      </c>
      <c r="N2713" s="39" t="str">
        <f>IF($B2713="","",-SUMIFS(Tabla7[Cantidad],Tabla7[Código del producto],$B2713,Tabla7[Tipo de movimiento],"SALIDA",Tabla7[Mes],N$5))</f>
        <v/>
      </c>
      <c r="O2713" s="39" t="str">
        <f>IF($B2713="","",-SUMIFS(Tabla7[Cantidad],Tabla7[Código del producto],$B2713,Tabla7[Tipo de movimiento],"SALIDA",Tabla7[Mes],O$5))</f>
        <v/>
      </c>
      <c r="P2713" s="39" t="str">
        <f>IF($B2713="","",-SUMIFS(Tabla7[Cantidad],Tabla7[Código del producto],$B2713,Tabla7[Tipo de movimiento],"SALIDA",Tabla7[Mes],P$5))</f>
        <v/>
      </c>
      <c r="Q2713" s="39" t="str">
        <f t="shared" si="126"/>
        <v/>
      </c>
      <c r="R2713" s="51" t="str">
        <f>IF($B2713="","",IFERROR(VLOOKUP($B2713,'ABC rotación'!$C:$G,5,0),"C"))</f>
        <v/>
      </c>
      <c r="S2713" s="41" t="str">
        <f t="shared" si="127"/>
        <v/>
      </c>
      <c r="T2713" s="40" t="str">
        <f t="shared" si="128"/>
        <v/>
      </c>
      <c r="U2713" s="23" t="str">
        <f>IF($B2713="","",VLOOKUP($T2713,Tablas!$X$14:$Y$17,2,1))</f>
        <v/>
      </c>
    </row>
    <row r="2714" spans="2:21" x14ac:dyDescent="0.2">
      <c r="B2714" s="1" t="str">
        <f>IF(Tablas!B2712="","",Tablas!B2712)</f>
        <v/>
      </c>
      <c r="C2714" s="1" t="str">
        <f>IF(Tablas!C2712="","",Tablas!C2712)</f>
        <v/>
      </c>
      <c r="D2714" s="1" t="str">
        <f>IF(Tablas!D2712="","",Tablas!D2712)</f>
        <v/>
      </c>
      <c r="E2714" s="1" t="str">
        <f>IF(Tablas!E2712="","",Tablas!E2712)</f>
        <v/>
      </c>
      <c r="F2714" s="1" t="str">
        <f>IF(Tablas!F2712="","",Tablas!F2712)</f>
        <v/>
      </c>
      <c r="G2714" s="1" t="str">
        <f>IF(Tablas!I2712="","",Tablas!I2712)</f>
        <v/>
      </c>
      <c r="H2714" s="1" t="s">
        <v>911</v>
      </c>
      <c r="I2714" s="39" t="str">
        <f>IF($B2714="","",-SUMIFS(Tabla7[Cantidad],Tabla7[Código del producto],$B2714,Tabla7[Tipo de movimiento],"SALIDA",Tabla7[Mes],I$5))</f>
        <v/>
      </c>
      <c r="J2714" s="39" t="str">
        <f>IF($B2714="","",-SUMIFS(Tabla7[Cantidad],Tabla7[Código del producto],$B2714,Tabla7[Tipo de movimiento],"SALIDA",Tabla7[Mes],J$5))</f>
        <v/>
      </c>
      <c r="K2714" s="39" t="str">
        <f>IF($B2714="","",-SUMIFS(Tabla7[Cantidad],Tabla7[Código del producto],$B2714,Tabla7[Tipo de movimiento],"SALIDA",Tabla7[Mes],K$5))</f>
        <v/>
      </c>
      <c r="L2714" s="39" t="str">
        <f>IF($B2714="","",-SUMIFS(Tabla7[Cantidad],Tabla7[Código del producto],$B2714,Tabla7[Tipo de movimiento],"SALIDA",Tabla7[Mes],L$5))</f>
        <v/>
      </c>
      <c r="M2714" s="39" t="str">
        <f>IF($B2714="","",-SUMIFS(Tabla7[Cantidad],Tabla7[Código del producto],$B2714,Tabla7[Tipo de movimiento],"SALIDA",Tabla7[Mes],M$5))</f>
        <v/>
      </c>
      <c r="N2714" s="39" t="str">
        <f>IF($B2714="","",-SUMIFS(Tabla7[Cantidad],Tabla7[Código del producto],$B2714,Tabla7[Tipo de movimiento],"SALIDA",Tabla7[Mes],N$5))</f>
        <v/>
      </c>
      <c r="O2714" s="39" t="str">
        <f>IF($B2714="","",-SUMIFS(Tabla7[Cantidad],Tabla7[Código del producto],$B2714,Tabla7[Tipo de movimiento],"SALIDA",Tabla7[Mes],O$5))</f>
        <v/>
      </c>
      <c r="P2714" s="39" t="str">
        <f>IF($B2714="","",-SUMIFS(Tabla7[Cantidad],Tabla7[Código del producto],$B2714,Tabla7[Tipo de movimiento],"SALIDA",Tabla7[Mes],P$5))</f>
        <v/>
      </c>
      <c r="Q2714" s="39" t="str">
        <f t="shared" si="126"/>
        <v/>
      </c>
      <c r="R2714" s="51" t="str">
        <f>IF($B2714="","",IFERROR(VLOOKUP($B2714,'ABC rotación'!$C:$G,5,0),"C"))</f>
        <v/>
      </c>
      <c r="S2714" s="41" t="str">
        <f t="shared" si="127"/>
        <v/>
      </c>
      <c r="T2714" s="40" t="str">
        <f t="shared" si="128"/>
        <v/>
      </c>
      <c r="U2714" s="23" t="str">
        <f>IF($B2714="","",VLOOKUP($T2714,Tablas!$X$14:$Y$17,2,1))</f>
        <v/>
      </c>
    </row>
    <row r="2715" spans="2:21" x14ac:dyDescent="0.2">
      <c r="B2715" s="1" t="str">
        <f>IF(Tablas!B2713="","",Tablas!B2713)</f>
        <v/>
      </c>
      <c r="C2715" s="1" t="str">
        <f>IF(Tablas!C2713="","",Tablas!C2713)</f>
        <v/>
      </c>
      <c r="D2715" s="1" t="str">
        <f>IF(Tablas!D2713="","",Tablas!D2713)</f>
        <v/>
      </c>
      <c r="E2715" s="1" t="str">
        <f>IF(Tablas!E2713="","",Tablas!E2713)</f>
        <v/>
      </c>
      <c r="F2715" s="1" t="str">
        <f>IF(Tablas!F2713="","",Tablas!F2713)</f>
        <v/>
      </c>
      <c r="G2715" s="1" t="str">
        <f>IF(Tablas!I2713="","",Tablas!I2713)</f>
        <v/>
      </c>
      <c r="H2715" s="1" t="s">
        <v>911</v>
      </c>
      <c r="I2715" s="39" t="str">
        <f>IF($B2715="","",-SUMIFS(Tabla7[Cantidad],Tabla7[Código del producto],$B2715,Tabla7[Tipo de movimiento],"SALIDA",Tabla7[Mes],I$5))</f>
        <v/>
      </c>
      <c r="J2715" s="39" t="str">
        <f>IF($B2715="","",-SUMIFS(Tabla7[Cantidad],Tabla7[Código del producto],$B2715,Tabla7[Tipo de movimiento],"SALIDA",Tabla7[Mes],J$5))</f>
        <v/>
      </c>
      <c r="K2715" s="39" t="str">
        <f>IF($B2715="","",-SUMIFS(Tabla7[Cantidad],Tabla7[Código del producto],$B2715,Tabla7[Tipo de movimiento],"SALIDA",Tabla7[Mes],K$5))</f>
        <v/>
      </c>
      <c r="L2715" s="39" t="str">
        <f>IF($B2715="","",-SUMIFS(Tabla7[Cantidad],Tabla7[Código del producto],$B2715,Tabla7[Tipo de movimiento],"SALIDA",Tabla7[Mes],L$5))</f>
        <v/>
      </c>
      <c r="M2715" s="39" t="str">
        <f>IF($B2715="","",-SUMIFS(Tabla7[Cantidad],Tabla7[Código del producto],$B2715,Tabla7[Tipo de movimiento],"SALIDA",Tabla7[Mes],M$5))</f>
        <v/>
      </c>
      <c r="N2715" s="39" t="str">
        <f>IF($B2715="","",-SUMIFS(Tabla7[Cantidad],Tabla7[Código del producto],$B2715,Tabla7[Tipo de movimiento],"SALIDA",Tabla7[Mes],N$5))</f>
        <v/>
      </c>
      <c r="O2715" s="39" t="str">
        <f>IF($B2715="","",-SUMIFS(Tabla7[Cantidad],Tabla7[Código del producto],$B2715,Tabla7[Tipo de movimiento],"SALIDA",Tabla7[Mes],O$5))</f>
        <v/>
      </c>
      <c r="P2715" s="39" t="str">
        <f>IF($B2715="","",-SUMIFS(Tabla7[Cantidad],Tabla7[Código del producto],$B2715,Tabla7[Tipo de movimiento],"SALIDA",Tabla7[Mes],P$5))</f>
        <v/>
      </c>
      <c r="Q2715" s="39" t="str">
        <f t="shared" si="126"/>
        <v/>
      </c>
      <c r="R2715" s="51" t="str">
        <f>IF($B2715="","",IFERROR(VLOOKUP($B2715,'ABC rotación'!$C:$G,5,0),"C"))</f>
        <v/>
      </c>
      <c r="S2715" s="41" t="str">
        <f t="shared" si="127"/>
        <v/>
      </c>
      <c r="T2715" s="40" t="str">
        <f t="shared" si="128"/>
        <v/>
      </c>
      <c r="U2715" s="23" t="str">
        <f>IF($B2715="","",VLOOKUP($T2715,Tablas!$X$14:$Y$17,2,1))</f>
        <v/>
      </c>
    </row>
    <row r="2716" spans="2:21" x14ac:dyDescent="0.2">
      <c r="B2716" s="1" t="str">
        <f>IF(Tablas!B2714="","",Tablas!B2714)</f>
        <v/>
      </c>
      <c r="C2716" s="1" t="str">
        <f>IF(Tablas!C2714="","",Tablas!C2714)</f>
        <v/>
      </c>
      <c r="D2716" s="1" t="str">
        <f>IF(Tablas!D2714="","",Tablas!D2714)</f>
        <v/>
      </c>
      <c r="E2716" s="1" t="str">
        <f>IF(Tablas!E2714="","",Tablas!E2714)</f>
        <v/>
      </c>
      <c r="F2716" s="1" t="str">
        <f>IF(Tablas!F2714="","",Tablas!F2714)</f>
        <v/>
      </c>
      <c r="G2716" s="1" t="str">
        <f>IF(Tablas!I2714="","",Tablas!I2714)</f>
        <v/>
      </c>
      <c r="H2716" s="1" t="s">
        <v>911</v>
      </c>
      <c r="I2716" s="39" t="str">
        <f>IF($B2716="","",-SUMIFS(Tabla7[Cantidad],Tabla7[Código del producto],$B2716,Tabla7[Tipo de movimiento],"SALIDA",Tabla7[Mes],I$5))</f>
        <v/>
      </c>
      <c r="J2716" s="39" t="str">
        <f>IF($B2716="","",-SUMIFS(Tabla7[Cantidad],Tabla7[Código del producto],$B2716,Tabla7[Tipo de movimiento],"SALIDA",Tabla7[Mes],J$5))</f>
        <v/>
      </c>
      <c r="K2716" s="39" t="str">
        <f>IF($B2716="","",-SUMIFS(Tabla7[Cantidad],Tabla7[Código del producto],$B2716,Tabla7[Tipo de movimiento],"SALIDA",Tabla7[Mes],K$5))</f>
        <v/>
      </c>
      <c r="L2716" s="39" t="str">
        <f>IF($B2716="","",-SUMIFS(Tabla7[Cantidad],Tabla7[Código del producto],$B2716,Tabla7[Tipo de movimiento],"SALIDA",Tabla7[Mes],L$5))</f>
        <v/>
      </c>
      <c r="M2716" s="39" t="str">
        <f>IF($B2716="","",-SUMIFS(Tabla7[Cantidad],Tabla7[Código del producto],$B2716,Tabla7[Tipo de movimiento],"SALIDA",Tabla7[Mes],M$5))</f>
        <v/>
      </c>
      <c r="N2716" s="39" t="str">
        <f>IF($B2716="","",-SUMIFS(Tabla7[Cantidad],Tabla7[Código del producto],$B2716,Tabla7[Tipo de movimiento],"SALIDA",Tabla7[Mes],N$5))</f>
        <v/>
      </c>
      <c r="O2716" s="39" t="str">
        <f>IF($B2716="","",-SUMIFS(Tabla7[Cantidad],Tabla7[Código del producto],$B2716,Tabla7[Tipo de movimiento],"SALIDA",Tabla7[Mes],O$5))</f>
        <v/>
      </c>
      <c r="P2716" s="39" t="str">
        <f>IF($B2716="","",-SUMIFS(Tabla7[Cantidad],Tabla7[Código del producto],$B2716,Tabla7[Tipo de movimiento],"SALIDA",Tabla7[Mes],P$5))</f>
        <v/>
      </c>
      <c r="Q2716" s="39" t="str">
        <f t="shared" si="126"/>
        <v/>
      </c>
      <c r="R2716" s="51" t="str">
        <f>IF($B2716="","",IFERROR(VLOOKUP($B2716,'ABC rotación'!$C:$G,5,0),"C"))</f>
        <v/>
      </c>
      <c r="S2716" s="41" t="str">
        <f t="shared" si="127"/>
        <v/>
      </c>
      <c r="T2716" s="40" t="str">
        <f t="shared" si="128"/>
        <v/>
      </c>
      <c r="U2716" s="23" t="str">
        <f>IF($B2716="","",VLOOKUP($T2716,Tablas!$X$14:$Y$17,2,1))</f>
        <v/>
      </c>
    </row>
    <row r="2717" spans="2:21" x14ac:dyDescent="0.2">
      <c r="B2717" s="1" t="str">
        <f>IF(Tablas!B2715="","",Tablas!B2715)</f>
        <v/>
      </c>
      <c r="C2717" s="1" t="str">
        <f>IF(Tablas!C2715="","",Tablas!C2715)</f>
        <v/>
      </c>
      <c r="D2717" s="1" t="str">
        <f>IF(Tablas!D2715="","",Tablas!D2715)</f>
        <v/>
      </c>
      <c r="E2717" s="1" t="str">
        <f>IF(Tablas!E2715="","",Tablas!E2715)</f>
        <v/>
      </c>
      <c r="F2717" s="1" t="str">
        <f>IF(Tablas!F2715="","",Tablas!F2715)</f>
        <v/>
      </c>
      <c r="G2717" s="1" t="str">
        <f>IF(Tablas!I2715="","",Tablas!I2715)</f>
        <v/>
      </c>
      <c r="H2717" s="1" t="s">
        <v>911</v>
      </c>
      <c r="I2717" s="39" t="str">
        <f>IF($B2717="","",-SUMIFS(Tabla7[Cantidad],Tabla7[Código del producto],$B2717,Tabla7[Tipo de movimiento],"SALIDA",Tabla7[Mes],I$5))</f>
        <v/>
      </c>
      <c r="J2717" s="39" t="str">
        <f>IF($B2717="","",-SUMIFS(Tabla7[Cantidad],Tabla7[Código del producto],$B2717,Tabla7[Tipo de movimiento],"SALIDA",Tabla7[Mes],J$5))</f>
        <v/>
      </c>
      <c r="K2717" s="39" t="str">
        <f>IF($B2717="","",-SUMIFS(Tabla7[Cantidad],Tabla7[Código del producto],$B2717,Tabla7[Tipo de movimiento],"SALIDA",Tabla7[Mes],K$5))</f>
        <v/>
      </c>
      <c r="L2717" s="39" t="str">
        <f>IF($B2717="","",-SUMIFS(Tabla7[Cantidad],Tabla7[Código del producto],$B2717,Tabla7[Tipo de movimiento],"SALIDA",Tabla7[Mes],L$5))</f>
        <v/>
      </c>
      <c r="M2717" s="39" t="str">
        <f>IF($B2717="","",-SUMIFS(Tabla7[Cantidad],Tabla7[Código del producto],$B2717,Tabla7[Tipo de movimiento],"SALIDA",Tabla7[Mes],M$5))</f>
        <v/>
      </c>
      <c r="N2717" s="39" t="str">
        <f>IF($B2717="","",-SUMIFS(Tabla7[Cantidad],Tabla7[Código del producto],$B2717,Tabla7[Tipo de movimiento],"SALIDA",Tabla7[Mes],N$5))</f>
        <v/>
      </c>
      <c r="O2717" s="39" t="str">
        <f>IF($B2717="","",-SUMIFS(Tabla7[Cantidad],Tabla7[Código del producto],$B2717,Tabla7[Tipo de movimiento],"SALIDA",Tabla7[Mes],O$5))</f>
        <v/>
      </c>
      <c r="P2717" s="39" t="str">
        <f>IF($B2717="","",-SUMIFS(Tabla7[Cantidad],Tabla7[Código del producto],$B2717,Tabla7[Tipo de movimiento],"SALIDA",Tabla7[Mes],P$5))</f>
        <v/>
      </c>
      <c r="Q2717" s="39" t="str">
        <f t="shared" si="126"/>
        <v/>
      </c>
      <c r="R2717" s="51" t="str">
        <f>IF($B2717="","",IFERROR(VLOOKUP($B2717,'ABC rotación'!$C:$G,5,0),"C"))</f>
        <v/>
      </c>
      <c r="S2717" s="41" t="str">
        <f t="shared" si="127"/>
        <v/>
      </c>
      <c r="T2717" s="40" t="str">
        <f t="shared" si="128"/>
        <v/>
      </c>
      <c r="U2717" s="23" t="str">
        <f>IF($B2717="","",VLOOKUP($T2717,Tablas!$X$14:$Y$17,2,1))</f>
        <v/>
      </c>
    </row>
    <row r="2718" spans="2:21" x14ac:dyDescent="0.2">
      <c r="B2718" s="1" t="str">
        <f>IF(Tablas!B2716="","",Tablas!B2716)</f>
        <v/>
      </c>
      <c r="C2718" s="1" t="str">
        <f>IF(Tablas!C2716="","",Tablas!C2716)</f>
        <v/>
      </c>
      <c r="D2718" s="1" t="str">
        <f>IF(Tablas!D2716="","",Tablas!D2716)</f>
        <v/>
      </c>
      <c r="E2718" s="1" t="str">
        <f>IF(Tablas!E2716="","",Tablas!E2716)</f>
        <v/>
      </c>
      <c r="F2718" s="1" t="str">
        <f>IF(Tablas!F2716="","",Tablas!F2716)</f>
        <v/>
      </c>
      <c r="G2718" s="1" t="str">
        <f>IF(Tablas!I2716="","",Tablas!I2716)</f>
        <v/>
      </c>
      <c r="H2718" s="1" t="s">
        <v>911</v>
      </c>
      <c r="I2718" s="39" t="str">
        <f>IF($B2718="","",-SUMIFS(Tabla7[Cantidad],Tabla7[Código del producto],$B2718,Tabla7[Tipo de movimiento],"SALIDA",Tabla7[Mes],I$5))</f>
        <v/>
      </c>
      <c r="J2718" s="39" t="str">
        <f>IF($B2718="","",-SUMIFS(Tabla7[Cantidad],Tabla7[Código del producto],$B2718,Tabla7[Tipo de movimiento],"SALIDA",Tabla7[Mes],J$5))</f>
        <v/>
      </c>
      <c r="K2718" s="39" t="str">
        <f>IF($B2718="","",-SUMIFS(Tabla7[Cantidad],Tabla7[Código del producto],$B2718,Tabla7[Tipo de movimiento],"SALIDA",Tabla7[Mes],K$5))</f>
        <v/>
      </c>
      <c r="L2718" s="39" t="str">
        <f>IF($B2718="","",-SUMIFS(Tabla7[Cantidad],Tabla7[Código del producto],$B2718,Tabla7[Tipo de movimiento],"SALIDA",Tabla7[Mes],L$5))</f>
        <v/>
      </c>
      <c r="M2718" s="39" t="str">
        <f>IF($B2718="","",-SUMIFS(Tabla7[Cantidad],Tabla7[Código del producto],$B2718,Tabla7[Tipo de movimiento],"SALIDA",Tabla7[Mes],M$5))</f>
        <v/>
      </c>
      <c r="N2718" s="39" t="str">
        <f>IF($B2718="","",-SUMIFS(Tabla7[Cantidad],Tabla7[Código del producto],$B2718,Tabla7[Tipo de movimiento],"SALIDA",Tabla7[Mes],N$5))</f>
        <v/>
      </c>
      <c r="O2718" s="39" t="str">
        <f>IF($B2718="","",-SUMIFS(Tabla7[Cantidad],Tabla7[Código del producto],$B2718,Tabla7[Tipo de movimiento],"SALIDA",Tabla7[Mes],O$5))</f>
        <v/>
      </c>
      <c r="P2718" s="39" t="str">
        <f>IF($B2718="","",-SUMIFS(Tabla7[Cantidad],Tabla7[Código del producto],$B2718,Tabla7[Tipo de movimiento],"SALIDA",Tabla7[Mes],P$5))</f>
        <v/>
      </c>
      <c r="Q2718" s="39" t="str">
        <f t="shared" si="126"/>
        <v/>
      </c>
      <c r="R2718" s="51" t="str">
        <f>IF($B2718="","",IFERROR(VLOOKUP($B2718,'ABC rotación'!$C:$G,5,0),"C"))</f>
        <v/>
      </c>
      <c r="S2718" s="41" t="str">
        <f t="shared" si="127"/>
        <v/>
      </c>
      <c r="T2718" s="40" t="str">
        <f t="shared" si="128"/>
        <v/>
      </c>
      <c r="U2718" s="23" t="str">
        <f>IF($B2718="","",VLOOKUP($T2718,Tablas!$X$14:$Y$17,2,1))</f>
        <v/>
      </c>
    </row>
    <row r="2719" spans="2:21" x14ac:dyDescent="0.2">
      <c r="B2719" s="1" t="str">
        <f>IF(Tablas!B2717="","",Tablas!B2717)</f>
        <v/>
      </c>
      <c r="C2719" s="1" t="str">
        <f>IF(Tablas!C2717="","",Tablas!C2717)</f>
        <v/>
      </c>
      <c r="D2719" s="1" t="str">
        <f>IF(Tablas!D2717="","",Tablas!D2717)</f>
        <v/>
      </c>
      <c r="E2719" s="1" t="str">
        <f>IF(Tablas!E2717="","",Tablas!E2717)</f>
        <v/>
      </c>
      <c r="F2719" s="1" t="str">
        <f>IF(Tablas!F2717="","",Tablas!F2717)</f>
        <v/>
      </c>
      <c r="G2719" s="1" t="str">
        <f>IF(Tablas!I2717="","",Tablas!I2717)</f>
        <v/>
      </c>
      <c r="H2719" s="1" t="s">
        <v>911</v>
      </c>
      <c r="I2719" s="39" t="str">
        <f>IF($B2719="","",-SUMIFS(Tabla7[Cantidad],Tabla7[Código del producto],$B2719,Tabla7[Tipo de movimiento],"SALIDA",Tabla7[Mes],I$5))</f>
        <v/>
      </c>
      <c r="J2719" s="39" t="str">
        <f>IF($B2719="","",-SUMIFS(Tabla7[Cantidad],Tabla7[Código del producto],$B2719,Tabla7[Tipo de movimiento],"SALIDA",Tabla7[Mes],J$5))</f>
        <v/>
      </c>
      <c r="K2719" s="39" t="str">
        <f>IF($B2719="","",-SUMIFS(Tabla7[Cantidad],Tabla7[Código del producto],$B2719,Tabla7[Tipo de movimiento],"SALIDA",Tabla7[Mes],K$5))</f>
        <v/>
      </c>
      <c r="L2719" s="39" t="str">
        <f>IF($B2719="","",-SUMIFS(Tabla7[Cantidad],Tabla7[Código del producto],$B2719,Tabla7[Tipo de movimiento],"SALIDA",Tabla7[Mes],L$5))</f>
        <v/>
      </c>
      <c r="M2719" s="39" t="str">
        <f>IF($B2719="","",-SUMIFS(Tabla7[Cantidad],Tabla7[Código del producto],$B2719,Tabla7[Tipo de movimiento],"SALIDA",Tabla7[Mes],M$5))</f>
        <v/>
      </c>
      <c r="N2719" s="39" t="str">
        <f>IF($B2719="","",-SUMIFS(Tabla7[Cantidad],Tabla7[Código del producto],$B2719,Tabla7[Tipo de movimiento],"SALIDA",Tabla7[Mes],N$5))</f>
        <v/>
      </c>
      <c r="O2719" s="39" t="str">
        <f>IF($B2719="","",-SUMIFS(Tabla7[Cantidad],Tabla7[Código del producto],$B2719,Tabla7[Tipo de movimiento],"SALIDA",Tabla7[Mes],O$5))</f>
        <v/>
      </c>
      <c r="P2719" s="39" t="str">
        <f>IF($B2719="","",-SUMIFS(Tabla7[Cantidad],Tabla7[Código del producto],$B2719,Tabla7[Tipo de movimiento],"SALIDA",Tabla7[Mes],P$5))</f>
        <v/>
      </c>
      <c r="Q2719" s="39" t="str">
        <f t="shared" si="126"/>
        <v/>
      </c>
      <c r="R2719" s="51" t="str">
        <f>IF($B2719="","",IFERROR(VLOOKUP($B2719,'ABC rotación'!$C:$G,5,0),"C"))</f>
        <v/>
      </c>
      <c r="S2719" s="41" t="str">
        <f t="shared" si="127"/>
        <v/>
      </c>
      <c r="T2719" s="40" t="str">
        <f t="shared" si="128"/>
        <v/>
      </c>
      <c r="U2719" s="23" t="str">
        <f>IF($B2719="","",VLOOKUP($T2719,Tablas!$X$14:$Y$17,2,1))</f>
        <v/>
      </c>
    </row>
    <row r="2720" spans="2:21" x14ac:dyDescent="0.2">
      <c r="B2720" s="1" t="str">
        <f>IF(Tablas!B2718="","",Tablas!B2718)</f>
        <v/>
      </c>
      <c r="C2720" s="1" t="str">
        <f>IF(Tablas!C2718="","",Tablas!C2718)</f>
        <v/>
      </c>
      <c r="D2720" s="1" t="str">
        <f>IF(Tablas!D2718="","",Tablas!D2718)</f>
        <v/>
      </c>
      <c r="E2720" s="1" t="str">
        <f>IF(Tablas!E2718="","",Tablas!E2718)</f>
        <v/>
      </c>
      <c r="F2720" s="1" t="str">
        <f>IF(Tablas!F2718="","",Tablas!F2718)</f>
        <v/>
      </c>
      <c r="G2720" s="1" t="str">
        <f>IF(Tablas!I2718="","",Tablas!I2718)</f>
        <v/>
      </c>
      <c r="H2720" s="1" t="s">
        <v>911</v>
      </c>
      <c r="I2720" s="39" t="str">
        <f>IF($B2720="","",-SUMIFS(Tabla7[Cantidad],Tabla7[Código del producto],$B2720,Tabla7[Tipo de movimiento],"SALIDA",Tabla7[Mes],I$5))</f>
        <v/>
      </c>
      <c r="J2720" s="39" t="str">
        <f>IF($B2720="","",-SUMIFS(Tabla7[Cantidad],Tabla7[Código del producto],$B2720,Tabla7[Tipo de movimiento],"SALIDA",Tabla7[Mes],J$5))</f>
        <v/>
      </c>
      <c r="K2720" s="39" t="str">
        <f>IF($B2720="","",-SUMIFS(Tabla7[Cantidad],Tabla7[Código del producto],$B2720,Tabla7[Tipo de movimiento],"SALIDA",Tabla7[Mes],K$5))</f>
        <v/>
      </c>
      <c r="L2720" s="39" t="str">
        <f>IF($B2720="","",-SUMIFS(Tabla7[Cantidad],Tabla7[Código del producto],$B2720,Tabla7[Tipo de movimiento],"SALIDA",Tabla7[Mes],L$5))</f>
        <v/>
      </c>
      <c r="M2720" s="39" t="str">
        <f>IF($B2720="","",-SUMIFS(Tabla7[Cantidad],Tabla7[Código del producto],$B2720,Tabla7[Tipo de movimiento],"SALIDA",Tabla7[Mes],M$5))</f>
        <v/>
      </c>
      <c r="N2720" s="39" t="str">
        <f>IF($B2720="","",-SUMIFS(Tabla7[Cantidad],Tabla7[Código del producto],$B2720,Tabla7[Tipo de movimiento],"SALIDA",Tabla7[Mes],N$5))</f>
        <v/>
      </c>
      <c r="O2720" s="39" t="str">
        <f>IF($B2720="","",-SUMIFS(Tabla7[Cantidad],Tabla7[Código del producto],$B2720,Tabla7[Tipo de movimiento],"SALIDA",Tabla7[Mes],O$5))</f>
        <v/>
      </c>
      <c r="P2720" s="39" t="str">
        <f>IF($B2720="","",-SUMIFS(Tabla7[Cantidad],Tabla7[Código del producto],$B2720,Tabla7[Tipo de movimiento],"SALIDA",Tabla7[Mes],P$5))</f>
        <v/>
      </c>
      <c r="Q2720" s="39" t="str">
        <f t="shared" si="126"/>
        <v/>
      </c>
      <c r="R2720" s="51" t="str">
        <f>IF($B2720="","",IFERROR(VLOOKUP($B2720,'ABC rotación'!$C:$G,5,0),"C"))</f>
        <v/>
      </c>
      <c r="S2720" s="41" t="str">
        <f t="shared" si="127"/>
        <v/>
      </c>
      <c r="T2720" s="40" t="str">
        <f t="shared" si="128"/>
        <v/>
      </c>
      <c r="U2720" s="23" t="str">
        <f>IF($B2720="","",VLOOKUP($T2720,Tablas!$X$14:$Y$17,2,1))</f>
        <v/>
      </c>
    </row>
    <row r="2721" spans="2:21" x14ac:dyDescent="0.2">
      <c r="B2721" s="1" t="str">
        <f>IF(Tablas!B2719="","",Tablas!B2719)</f>
        <v/>
      </c>
      <c r="C2721" s="1" t="str">
        <f>IF(Tablas!C2719="","",Tablas!C2719)</f>
        <v/>
      </c>
      <c r="D2721" s="1" t="str">
        <f>IF(Tablas!D2719="","",Tablas!D2719)</f>
        <v/>
      </c>
      <c r="E2721" s="1" t="str">
        <f>IF(Tablas!E2719="","",Tablas!E2719)</f>
        <v/>
      </c>
      <c r="F2721" s="1" t="str">
        <f>IF(Tablas!F2719="","",Tablas!F2719)</f>
        <v/>
      </c>
      <c r="G2721" s="1" t="str">
        <f>IF(Tablas!I2719="","",Tablas!I2719)</f>
        <v/>
      </c>
      <c r="H2721" s="1" t="s">
        <v>911</v>
      </c>
      <c r="I2721" s="39" t="str">
        <f>IF($B2721="","",-SUMIFS(Tabla7[Cantidad],Tabla7[Código del producto],$B2721,Tabla7[Tipo de movimiento],"SALIDA",Tabla7[Mes],I$5))</f>
        <v/>
      </c>
      <c r="J2721" s="39" t="str">
        <f>IF($B2721="","",-SUMIFS(Tabla7[Cantidad],Tabla7[Código del producto],$B2721,Tabla7[Tipo de movimiento],"SALIDA",Tabla7[Mes],J$5))</f>
        <v/>
      </c>
      <c r="K2721" s="39" t="str">
        <f>IF($B2721="","",-SUMIFS(Tabla7[Cantidad],Tabla7[Código del producto],$B2721,Tabla7[Tipo de movimiento],"SALIDA",Tabla7[Mes],K$5))</f>
        <v/>
      </c>
      <c r="L2721" s="39" t="str">
        <f>IF($B2721="","",-SUMIFS(Tabla7[Cantidad],Tabla7[Código del producto],$B2721,Tabla7[Tipo de movimiento],"SALIDA",Tabla7[Mes],L$5))</f>
        <v/>
      </c>
      <c r="M2721" s="39" t="str">
        <f>IF($B2721="","",-SUMIFS(Tabla7[Cantidad],Tabla7[Código del producto],$B2721,Tabla7[Tipo de movimiento],"SALIDA",Tabla7[Mes],M$5))</f>
        <v/>
      </c>
      <c r="N2721" s="39" t="str">
        <f>IF($B2721="","",-SUMIFS(Tabla7[Cantidad],Tabla7[Código del producto],$B2721,Tabla7[Tipo de movimiento],"SALIDA",Tabla7[Mes],N$5))</f>
        <v/>
      </c>
      <c r="O2721" s="39" t="str">
        <f>IF($B2721="","",-SUMIFS(Tabla7[Cantidad],Tabla7[Código del producto],$B2721,Tabla7[Tipo de movimiento],"SALIDA",Tabla7[Mes],O$5))</f>
        <v/>
      </c>
      <c r="P2721" s="39" t="str">
        <f>IF($B2721="","",-SUMIFS(Tabla7[Cantidad],Tabla7[Código del producto],$B2721,Tabla7[Tipo de movimiento],"SALIDA",Tabla7[Mes],P$5))</f>
        <v/>
      </c>
      <c r="Q2721" s="39" t="str">
        <f t="shared" si="126"/>
        <v/>
      </c>
      <c r="R2721" s="51" t="str">
        <f>IF($B2721="","",IFERROR(VLOOKUP($B2721,'ABC rotación'!$C:$G,5,0),"C"))</f>
        <v/>
      </c>
      <c r="S2721" s="41" t="str">
        <f t="shared" si="127"/>
        <v/>
      </c>
      <c r="T2721" s="40" t="str">
        <f t="shared" si="128"/>
        <v/>
      </c>
      <c r="U2721" s="23" t="str">
        <f>IF($B2721="","",VLOOKUP($T2721,Tablas!$X$14:$Y$17,2,1))</f>
        <v/>
      </c>
    </row>
    <row r="2722" spans="2:21" x14ac:dyDescent="0.2">
      <c r="B2722" s="1" t="str">
        <f>IF(Tablas!B2720="","",Tablas!B2720)</f>
        <v/>
      </c>
      <c r="C2722" s="1" t="str">
        <f>IF(Tablas!C2720="","",Tablas!C2720)</f>
        <v/>
      </c>
      <c r="D2722" s="1" t="str">
        <f>IF(Tablas!D2720="","",Tablas!D2720)</f>
        <v/>
      </c>
      <c r="E2722" s="1" t="str">
        <f>IF(Tablas!E2720="","",Tablas!E2720)</f>
        <v/>
      </c>
      <c r="F2722" s="1" t="str">
        <f>IF(Tablas!F2720="","",Tablas!F2720)</f>
        <v/>
      </c>
      <c r="G2722" s="1" t="str">
        <f>IF(Tablas!I2720="","",Tablas!I2720)</f>
        <v/>
      </c>
      <c r="H2722" s="1" t="s">
        <v>911</v>
      </c>
      <c r="I2722" s="39" t="str">
        <f>IF($B2722="","",-SUMIFS(Tabla7[Cantidad],Tabla7[Código del producto],$B2722,Tabla7[Tipo de movimiento],"SALIDA",Tabla7[Mes],I$5))</f>
        <v/>
      </c>
      <c r="J2722" s="39" t="str">
        <f>IF($B2722="","",-SUMIFS(Tabla7[Cantidad],Tabla7[Código del producto],$B2722,Tabla7[Tipo de movimiento],"SALIDA",Tabla7[Mes],J$5))</f>
        <v/>
      </c>
      <c r="K2722" s="39" t="str">
        <f>IF($B2722="","",-SUMIFS(Tabla7[Cantidad],Tabla7[Código del producto],$B2722,Tabla7[Tipo de movimiento],"SALIDA",Tabla7[Mes],K$5))</f>
        <v/>
      </c>
      <c r="L2722" s="39" t="str">
        <f>IF($B2722="","",-SUMIFS(Tabla7[Cantidad],Tabla7[Código del producto],$B2722,Tabla7[Tipo de movimiento],"SALIDA",Tabla7[Mes],L$5))</f>
        <v/>
      </c>
      <c r="M2722" s="39" t="str">
        <f>IF($B2722="","",-SUMIFS(Tabla7[Cantidad],Tabla7[Código del producto],$B2722,Tabla7[Tipo de movimiento],"SALIDA",Tabla7[Mes],M$5))</f>
        <v/>
      </c>
      <c r="N2722" s="39" t="str">
        <f>IF($B2722="","",-SUMIFS(Tabla7[Cantidad],Tabla7[Código del producto],$B2722,Tabla7[Tipo de movimiento],"SALIDA",Tabla7[Mes],N$5))</f>
        <v/>
      </c>
      <c r="O2722" s="39" t="str">
        <f>IF($B2722="","",-SUMIFS(Tabla7[Cantidad],Tabla7[Código del producto],$B2722,Tabla7[Tipo de movimiento],"SALIDA",Tabla7[Mes],O$5))</f>
        <v/>
      </c>
      <c r="P2722" s="39" t="str">
        <f>IF($B2722="","",-SUMIFS(Tabla7[Cantidad],Tabla7[Código del producto],$B2722,Tabla7[Tipo de movimiento],"SALIDA",Tabla7[Mes],P$5))</f>
        <v/>
      </c>
      <c r="Q2722" s="39" t="str">
        <f t="shared" si="126"/>
        <v/>
      </c>
      <c r="R2722" s="51" t="str">
        <f>IF($B2722="","",IFERROR(VLOOKUP($B2722,'ABC rotación'!$C:$G,5,0),"C"))</f>
        <v/>
      </c>
      <c r="S2722" s="41" t="str">
        <f t="shared" si="127"/>
        <v/>
      </c>
      <c r="T2722" s="40" t="str">
        <f t="shared" si="128"/>
        <v/>
      </c>
      <c r="U2722" s="23" t="str">
        <f>IF($B2722="","",VLOOKUP($T2722,Tablas!$X$14:$Y$17,2,1))</f>
        <v/>
      </c>
    </row>
    <row r="2723" spans="2:21" x14ac:dyDescent="0.2">
      <c r="B2723" s="1" t="str">
        <f>IF(Tablas!B2721="","",Tablas!B2721)</f>
        <v/>
      </c>
      <c r="C2723" s="1" t="str">
        <f>IF(Tablas!C2721="","",Tablas!C2721)</f>
        <v/>
      </c>
      <c r="D2723" s="1" t="str">
        <f>IF(Tablas!D2721="","",Tablas!D2721)</f>
        <v/>
      </c>
      <c r="E2723" s="1" t="str">
        <f>IF(Tablas!E2721="","",Tablas!E2721)</f>
        <v/>
      </c>
      <c r="F2723" s="1" t="str">
        <f>IF(Tablas!F2721="","",Tablas!F2721)</f>
        <v/>
      </c>
      <c r="G2723" s="1" t="str">
        <f>IF(Tablas!I2721="","",Tablas!I2721)</f>
        <v/>
      </c>
      <c r="H2723" s="1" t="s">
        <v>911</v>
      </c>
      <c r="I2723" s="39" t="str">
        <f>IF($B2723="","",-SUMIFS(Tabla7[Cantidad],Tabla7[Código del producto],$B2723,Tabla7[Tipo de movimiento],"SALIDA",Tabla7[Mes],I$5))</f>
        <v/>
      </c>
      <c r="J2723" s="39" t="str">
        <f>IF($B2723="","",-SUMIFS(Tabla7[Cantidad],Tabla7[Código del producto],$B2723,Tabla7[Tipo de movimiento],"SALIDA",Tabla7[Mes],J$5))</f>
        <v/>
      </c>
      <c r="K2723" s="39" t="str">
        <f>IF($B2723="","",-SUMIFS(Tabla7[Cantidad],Tabla7[Código del producto],$B2723,Tabla7[Tipo de movimiento],"SALIDA",Tabla7[Mes],K$5))</f>
        <v/>
      </c>
      <c r="L2723" s="39" t="str">
        <f>IF($B2723="","",-SUMIFS(Tabla7[Cantidad],Tabla7[Código del producto],$B2723,Tabla7[Tipo de movimiento],"SALIDA",Tabla7[Mes],L$5))</f>
        <v/>
      </c>
      <c r="M2723" s="39" t="str">
        <f>IF($B2723="","",-SUMIFS(Tabla7[Cantidad],Tabla7[Código del producto],$B2723,Tabla7[Tipo de movimiento],"SALIDA",Tabla7[Mes],M$5))</f>
        <v/>
      </c>
      <c r="N2723" s="39" t="str">
        <f>IF($B2723="","",-SUMIFS(Tabla7[Cantidad],Tabla7[Código del producto],$B2723,Tabla7[Tipo de movimiento],"SALIDA",Tabla7[Mes],N$5))</f>
        <v/>
      </c>
      <c r="O2723" s="39" t="str">
        <f>IF($B2723="","",-SUMIFS(Tabla7[Cantidad],Tabla7[Código del producto],$B2723,Tabla7[Tipo de movimiento],"SALIDA",Tabla7[Mes],O$5))</f>
        <v/>
      </c>
      <c r="P2723" s="39" t="str">
        <f>IF($B2723="","",-SUMIFS(Tabla7[Cantidad],Tabla7[Código del producto],$B2723,Tabla7[Tipo de movimiento],"SALIDA",Tabla7[Mes],P$5))</f>
        <v/>
      </c>
      <c r="Q2723" s="39" t="str">
        <f t="shared" si="126"/>
        <v/>
      </c>
      <c r="R2723" s="51" t="str">
        <f>IF($B2723="","",IFERROR(VLOOKUP($B2723,'ABC rotación'!$C:$G,5,0),"C"))</f>
        <v/>
      </c>
      <c r="S2723" s="41" t="str">
        <f t="shared" si="127"/>
        <v/>
      </c>
      <c r="T2723" s="40" t="str">
        <f t="shared" si="128"/>
        <v/>
      </c>
      <c r="U2723" s="23" t="str">
        <f>IF($B2723="","",VLOOKUP($T2723,Tablas!$X$14:$Y$17,2,1))</f>
        <v/>
      </c>
    </row>
    <row r="2724" spans="2:21" x14ac:dyDescent="0.2">
      <c r="B2724" s="1" t="str">
        <f>IF(Tablas!B2722="","",Tablas!B2722)</f>
        <v/>
      </c>
      <c r="C2724" s="1" t="str">
        <f>IF(Tablas!C2722="","",Tablas!C2722)</f>
        <v/>
      </c>
      <c r="D2724" s="1" t="str">
        <f>IF(Tablas!D2722="","",Tablas!D2722)</f>
        <v/>
      </c>
      <c r="E2724" s="1" t="str">
        <f>IF(Tablas!E2722="","",Tablas!E2722)</f>
        <v/>
      </c>
      <c r="F2724" s="1" t="str">
        <f>IF(Tablas!F2722="","",Tablas!F2722)</f>
        <v/>
      </c>
      <c r="G2724" s="1" t="str">
        <f>IF(Tablas!I2722="","",Tablas!I2722)</f>
        <v/>
      </c>
      <c r="H2724" s="1" t="s">
        <v>911</v>
      </c>
      <c r="I2724" s="39" t="str">
        <f>IF($B2724="","",-SUMIFS(Tabla7[Cantidad],Tabla7[Código del producto],$B2724,Tabla7[Tipo de movimiento],"SALIDA",Tabla7[Mes],I$5))</f>
        <v/>
      </c>
      <c r="J2724" s="39" t="str">
        <f>IF($B2724="","",-SUMIFS(Tabla7[Cantidad],Tabla7[Código del producto],$B2724,Tabla7[Tipo de movimiento],"SALIDA",Tabla7[Mes],J$5))</f>
        <v/>
      </c>
      <c r="K2724" s="39" t="str">
        <f>IF($B2724="","",-SUMIFS(Tabla7[Cantidad],Tabla7[Código del producto],$B2724,Tabla7[Tipo de movimiento],"SALIDA",Tabla7[Mes],K$5))</f>
        <v/>
      </c>
      <c r="L2724" s="39" t="str">
        <f>IF($B2724="","",-SUMIFS(Tabla7[Cantidad],Tabla7[Código del producto],$B2724,Tabla7[Tipo de movimiento],"SALIDA",Tabla7[Mes],L$5))</f>
        <v/>
      </c>
      <c r="M2724" s="39" t="str">
        <f>IF($B2724="","",-SUMIFS(Tabla7[Cantidad],Tabla7[Código del producto],$B2724,Tabla7[Tipo de movimiento],"SALIDA",Tabla7[Mes],M$5))</f>
        <v/>
      </c>
      <c r="N2724" s="39" t="str">
        <f>IF($B2724="","",-SUMIFS(Tabla7[Cantidad],Tabla7[Código del producto],$B2724,Tabla7[Tipo de movimiento],"SALIDA",Tabla7[Mes],N$5))</f>
        <v/>
      </c>
      <c r="O2724" s="39" t="str">
        <f>IF($B2724="","",-SUMIFS(Tabla7[Cantidad],Tabla7[Código del producto],$B2724,Tabla7[Tipo de movimiento],"SALIDA",Tabla7[Mes],O$5))</f>
        <v/>
      </c>
      <c r="P2724" s="39" t="str">
        <f>IF($B2724="","",-SUMIFS(Tabla7[Cantidad],Tabla7[Código del producto],$B2724,Tabla7[Tipo de movimiento],"SALIDA",Tabla7[Mes],P$5))</f>
        <v/>
      </c>
      <c r="Q2724" s="39" t="str">
        <f t="shared" si="126"/>
        <v/>
      </c>
      <c r="R2724" s="51" t="str">
        <f>IF($B2724="","",IFERROR(VLOOKUP($B2724,'ABC rotación'!$C:$G,5,0),"C"))</f>
        <v/>
      </c>
      <c r="S2724" s="41" t="str">
        <f t="shared" si="127"/>
        <v/>
      </c>
      <c r="T2724" s="40" t="str">
        <f t="shared" si="128"/>
        <v/>
      </c>
      <c r="U2724" s="23" t="str">
        <f>IF($B2724="","",VLOOKUP($T2724,Tablas!$X$14:$Y$17,2,1))</f>
        <v/>
      </c>
    </row>
    <row r="2725" spans="2:21" x14ac:dyDescent="0.2">
      <c r="B2725" s="1" t="str">
        <f>IF(Tablas!B2723="","",Tablas!B2723)</f>
        <v/>
      </c>
      <c r="C2725" s="1" t="str">
        <f>IF(Tablas!C2723="","",Tablas!C2723)</f>
        <v/>
      </c>
      <c r="D2725" s="1" t="str">
        <f>IF(Tablas!D2723="","",Tablas!D2723)</f>
        <v/>
      </c>
      <c r="E2725" s="1" t="str">
        <f>IF(Tablas!E2723="","",Tablas!E2723)</f>
        <v/>
      </c>
      <c r="F2725" s="1" t="str">
        <f>IF(Tablas!F2723="","",Tablas!F2723)</f>
        <v/>
      </c>
      <c r="G2725" s="1" t="str">
        <f>IF(Tablas!I2723="","",Tablas!I2723)</f>
        <v/>
      </c>
      <c r="H2725" s="1" t="s">
        <v>911</v>
      </c>
      <c r="I2725" s="39" t="str">
        <f>IF($B2725="","",-SUMIFS(Tabla7[Cantidad],Tabla7[Código del producto],$B2725,Tabla7[Tipo de movimiento],"SALIDA",Tabla7[Mes],I$5))</f>
        <v/>
      </c>
      <c r="J2725" s="39" t="str">
        <f>IF($B2725="","",-SUMIFS(Tabla7[Cantidad],Tabla7[Código del producto],$B2725,Tabla7[Tipo de movimiento],"SALIDA",Tabla7[Mes],J$5))</f>
        <v/>
      </c>
      <c r="K2725" s="39" t="str">
        <f>IF($B2725="","",-SUMIFS(Tabla7[Cantidad],Tabla7[Código del producto],$B2725,Tabla7[Tipo de movimiento],"SALIDA",Tabla7[Mes],K$5))</f>
        <v/>
      </c>
      <c r="L2725" s="39" t="str">
        <f>IF($B2725="","",-SUMIFS(Tabla7[Cantidad],Tabla7[Código del producto],$B2725,Tabla7[Tipo de movimiento],"SALIDA",Tabla7[Mes],L$5))</f>
        <v/>
      </c>
      <c r="M2725" s="39" t="str">
        <f>IF($B2725="","",-SUMIFS(Tabla7[Cantidad],Tabla7[Código del producto],$B2725,Tabla7[Tipo de movimiento],"SALIDA",Tabla7[Mes],M$5))</f>
        <v/>
      </c>
      <c r="N2725" s="39" t="str">
        <f>IF($B2725="","",-SUMIFS(Tabla7[Cantidad],Tabla7[Código del producto],$B2725,Tabla7[Tipo de movimiento],"SALIDA",Tabla7[Mes],N$5))</f>
        <v/>
      </c>
      <c r="O2725" s="39" t="str">
        <f>IF($B2725="","",-SUMIFS(Tabla7[Cantidad],Tabla7[Código del producto],$B2725,Tabla7[Tipo de movimiento],"SALIDA",Tabla7[Mes],O$5))</f>
        <v/>
      </c>
      <c r="P2725" s="39" t="str">
        <f>IF($B2725="","",-SUMIFS(Tabla7[Cantidad],Tabla7[Código del producto],$B2725,Tabla7[Tipo de movimiento],"SALIDA",Tabla7[Mes],P$5))</f>
        <v/>
      </c>
      <c r="Q2725" s="39" t="str">
        <f t="shared" si="126"/>
        <v/>
      </c>
      <c r="R2725" s="51" t="str">
        <f>IF($B2725="","",IFERROR(VLOOKUP($B2725,'ABC rotación'!$C:$G,5,0),"C"))</f>
        <v/>
      </c>
      <c r="S2725" s="41" t="str">
        <f t="shared" si="127"/>
        <v/>
      </c>
      <c r="T2725" s="40" t="str">
        <f t="shared" si="128"/>
        <v/>
      </c>
      <c r="U2725" s="23" t="str">
        <f>IF($B2725="","",VLOOKUP($T2725,Tablas!$X$14:$Y$17,2,1))</f>
        <v/>
      </c>
    </row>
    <row r="2726" spans="2:21" x14ac:dyDescent="0.2">
      <c r="B2726" s="1" t="str">
        <f>IF(Tablas!B2724="","",Tablas!B2724)</f>
        <v/>
      </c>
      <c r="C2726" s="1" t="str">
        <f>IF(Tablas!C2724="","",Tablas!C2724)</f>
        <v/>
      </c>
      <c r="D2726" s="1" t="str">
        <f>IF(Tablas!D2724="","",Tablas!D2724)</f>
        <v/>
      </c>
      <c r="E2726" s="1" t="str">
        <f>IF(Tablas!E2724="","",Tablas!E2724)</f>
        <v/>
      </c>
      <c r="F2726" s="1" t="str">
        <f>IF(Tablas!F2724="","",Tablas!F2724)</f>
        <v/>
      </c>
      <c r="G2726" s="1" t="str">
        <f>IF(Tablas!I2724="","",Tablas!I2724)</f>
        <v/>
      </c>
      <c r="H2726" s="1" t="s">
        <v>911</v>
      </c>
      <c r="I2726" s="39" t="str">
        <f>IF($B2726="","",-SUMIFS(Tabla7[Cantidad],Tabla7[Código del producto],$B2726,Tabla7[Tipo de movimiento],"SALIDA",Tabla7[Mes],I$5))</f>
        <v/>
      </c>
      <c r="J2726" s="39" t="str">
        <f>IF($B2726="","",-SUMIFS(Tabla7[Cantidad],Tabla7[Código del producto],$B2726,Tabla7[Tipo de movimiento],"SALIDA",Tabla7[Mes],J$5))</f>
        <v/>
      </c>
      <c r="K2726" s="39" t="str">
        <f>IF($B2726="","",-SUMIFS(Tabla7[Cantidad],Tabla7[Código del producto],$B2726,Tabla7[Tipo de movimiento],"SALIDA",Tabla7[Mes],K$5))</f>
        <v/>
      </c>
      <c r="L2726" s="39" t="str">
        <f>IF($B2726="","",-SUMIFS(Tabla7[Cantidad],Tabla7[Código del producto],$B2726,Tabla7[Tipo de movimiento],"SALIDA",Tabla7[Mes],L$5))</f>
        <v/>
      </c>
      <c r="M2726" s="39" t="str">
        <f>IF($B2726="","",-SUMIFS(Tabla7[Cantidad],Tabla7[Código del producto],$B2726,Tabla7[Tipo de movimiento],"SALIDA",Tabla7[Mes],M$5))</f>
        <v/>
      </c>
      <c r="N2726" s="39" t="str">
        <f>IF($B2726="","",-SUMIFS(Tabla7[Cantidad],Tabla7[Código del producto],$B2726,Tabla7[Tipo de movimiento],"SALIDA",Tabla7[Mes],N$5))</f>
        <v/>
      </c>
      <c r="O2726" s="39" t="str">
        <f>IF($B2726="","",-SUMIFS(Tabla7[Cantidad],Tabla7[Código del producto],$B2726,Tabla7[Tipo de movimiento],"SALIDA",Tabla7[Mes],O$5))</f>
        <v/>
      </c>
      <c r="P2726" s="39" t="str">
        <f>IF($B2726="","",-SUMIFS(Tabla7[Cantidad],Tabla7[Código del producto],$B2726,Tabla7[Tipo de movimiento],"SALIDA",Tabla7[Mes],P$5))</f>
        <v/>
      </c>
      <c r="Q2726" s="39" t="str">
        <f t="shared" si="126"/>
        <v/>
      </c>
      <c r="R2726" s="51" t="str">
        <f>IF($B2726="","",IFERROR(VLOOKUP($B2726,'ABC rotación'!$C:$G,5,0),"C"))</f>
        <v/>
      </c>
      <c r="S2726" s="41" t="str">
        <f t="shared" si="127"/>
        <v/>
      </c>
      <c r="T2726" s="40" t="str">
        <f t="shared" si="128"/>
        <v/>
      </c>
      <c r="U2726" s="23" t="str">
        <f>IF($B2726="","",VLOOKUP($T2726,Tablas!$X$14:$Y$17,2,1))</f>
        <v/>
      </c>
    </row>
    <row r="2727" spans="2:21" x14ac:dyDescent="0.2">
      <c r="B2727" s="1" t="str">
        <f>IF(Tablas!B2725="","",Tablas!B2725)</f>
        <v/>
      </c>
      <c r="C2727" s="1" t="str">
        <f>IF(Tablas!C2725="","",Tablas!C2725)</f>
        <v/>
      </c>
      <c r="D2727" s="1" t="str">
        <f>IF(Tablas!D2725="","",Tablas!D2725)</f>
        <v/>
      </c>
      <c r="E2727" s="1" t="str">
        <f>IF(Tablas!E2725="","",Tablas!E2725)</f>
        <v/>
      </c>
      <c r="F2727" s="1" t="str">
        <f>IF(Tablas!F2725="","",Tablas!F2725)</f>
        <v/>
      </c>
      <c r="G2727" s="1" t="str">
        <f>IF(Tablas!I2725="","",Tablas!I2725)</f>
        <v/>
      </c>
      <c r="H2727" s="1" t="s">
        <v>911</v>
      </c>
      <c r="I2727" s="39" t="str">
        <f>IF($B2727="","",-SUMIFS(Tabla7[Cantidad],Tabla7[Código del producto],$B2727,Tabla7[Tipo de movimiento],"SALIDA",Tabla7[Mes],I$5))</f>
        <v/>
      </c>
      <c r="J2727" s="39" t="str">
        <f>IF($B2727="","",-SUMIFS(Tabla7[Cantidad],Tabla7[Código del producto],$B2727,Tabla7[Tipo de movimiento],"SALIDA",Tabla7[Mes],J$5))</f>
        <v/>
      </c>
      <c r="K2727" s="39" t="str">
        <f>IF($B2727="","",-SUMIFS(Tabla7[Cantidad],Tabla7[Código del producto],$B2727,Tabla7[Tipo de movimiento],"SALIDA",Tabla7[Mes],K$5))</f>
        <v/>
      </c>
      <c r="L2727" s="39" t="str">
        <f>IF($B2727="","",-SUMIFS(Tabla7[Cantidad],Tabla7[Código del producto],$B2727,Tabla7[Tipo de movimiento],"SALIDA",Tabla7[Mes],L$5))</f>
        <v/>
      </c>
      <c r="M2727" s="39" t="str">
        <f>IF($B2727="","",-SUMIFS(Tabla7[Cantidad],Tabla7[Código del producto],$B2727,Tabla7[Tipo de movimiento],"SALIDA",Tabla7[Mes],M$5))</f>
        <v/>
      </c>
      <c r="N2727" s="39" t="str">
        <f>IF($B2727="","",-SUMIFS(Tabla7[Cantidad],Tabla7[Código del producto],$B2727,Tabla7[Tipo de movimiento],"SALIDA",Tabla7[Mes],N$5))</f>
        <v/>
      </c>
      <c r="O2727" s="39" t="str">
        <f>IF($B2727="","",-SUMIFS(Tabla7[Cantidad],Tabla7[Código del producto],$B2727,Tabla7[Tipo de movimiento],"SALIDA",Tabla7[Mes],O$5))</f>
        <v/>
      </c>
      <c r="P2727" s="39" t="str">
        <f>IF($B2727="","",-SUMIFS(Tabla7[Cantidad],Tabla7[Código del producto],$B2727,Tabla7[Tipo de movimiento],"SALIDA",Tabla7[Mes],P$5))</f>
        <v/>
      </c>
      <c r="Q2727" s="39" t="str">
        <f t="shared" si="126"/>
        <v/>
      </c>
      <c r="R2727" s="51" t="str">
        <f>IF($B2727="","",IFERROR(VLOOKUP($B2727,'ABC rotación'!$C:$G,5,0),"C"))</f>
        <v/>
      </c>
      <c r="S2727" s="41" t="str">
        <f t="shared" si="127"/>
        <v/>
      </c>
      <c r="T2727" s="40" t="str">
        <f t="shared" si="128"/>
        <v/>
      </c>
      <c r="U2727" s="23" t="str">
        <f>IF($B2727="","",VLOOKUP($T2727,Tablas!$X$14:$Y$17,2,1))</f>
        <v/>
      </c>
    </row>
    <row r="2728" spans="2:21" x14ac:dyDescent="0.2">
      <c r="B2728" s="1" t="str">
        <f>IF(Tablas!B2726="","",Tablas!B2726)</f>
        <v/>
      </c>
      <c r="C2728" s="1" t="str">
        <f>IF(Tablas!C2726="","",Tablas!C2726)</f>
        <v/>
      </c>
      <c r="D2728" s="1" t="str">
        <f>IF(Tablas!D2726="","",Tablas!D2726)</f>
        <v/>
      </c>
      <c r="E2728" s="1" t="str">
        <f>IF(Tablas!E2726="","",Tablas!E2726)</f>
        <v/>
      </c>
      <c r="F2728" s="1" t="str">
        <f>IF(Tablas!F2726="","",Tablas!F2726)</f>
        <v/>
      </c>
      <c r="G2728" s="1" t="str">
        <f>IF(Tablas!I2726="","",Tablas!I2726)</f>
        <v/>
      </c>
      <c r="H2728" s="1" t="s">
        <v>911</v>
      </c>
      <c r="I2728" s="39" t="str">
        <f>IF($B2728="","",-SUMIFS(Tabla7[Cantidad],Tabla7[Código del producto],$B2728,Tabla7[Tipo de movimiento],"SALIDA",Tabla7[Mes],I$5))</f>
        <v/>
      </c>
      <c r="J2728" s="39" t="str">
        <f>IF($B2728="","",-SUMIFS(Tabla7[Cantidad],Tabla7[Código del producto],$B2728,Tabla7[Tipo de movimiento],"SALIDA",Tabla7[Mes],J$5))</f>
        <v/>
      </c>
      <c r="K2728" s="39" t="str">
        <f>IF($B2728="","",-SUMIFS(Tabla7[Cantidad],Tabla7[Código del producto],$B2728,Tabla7[Tipo de movimiento],"SALIDA",Tabla7[Mes],K$5))</f>
        <v/>
      </c>
      <c r="L2728" s="39" t="str">
        <f>IF($B2728="","",-SUMIFS(Tabla7[Cantidad],Tabla7[Código del producto],$B2728,Tabla7[Tipo de movimiento],"SALIDA",Tabla7[Mes],L$5))</f>
        <v/>
      </c>
      <c r="M2728" s="39" t="str">
        <f>IF($B2728="","",-SUMIFS(Tabla7[Cantidad],Tabla7[Código del producto],$B2728,Tabla7[Tipo de movimiento],"SALIDA",Tabla7[Mes],M$5))</f>
        <v/>
      </c>
      <c r="N2728" s="39" t="str">
        <f>IF($B2728="","",-SUMIFS(Tabla7[Cantidad],Tabla7[Código del producto],$B2728,Tabla7[Tipo de movimiento],"SALIDA",Tabla7[Mes],N$5))</f>
        <v/>
      </c>
      <c r="O2728" s="39" t="str">
        <f>IF($B2728="","",-SUMIFS(Tabla7[Cantidad],Tabla7[Código del producto],$B2728,Tabla7[Tipo de movimiento],"SALIDA",Tabla7[Mes],O$5))</f>
        <v/>
      </c>
      <c r="P2728" s="39" t="str">
        <f>IF($B2728="","",-SUMIFS(Tabla7[Cantidad],Tabla7[Código del producto],$B2728,Tabla7[Tipo de movimiento],"SALIDA",Tabla7[Mes],P$5))</f>
        <v/>
      </c>
      <c r="Q2728" s="39" t="str">
        <f t="shared" si="126"/>
        <v/>
      </c>
      <c r="R2728" s="51" t="str">
        <f>IF($B2728="","",IFERROR(VLOOKUP($B2728,'ABC rotación'!$C:$G,5,0),"C"))</f>
        <v/>
      </c>
      <c r="S2728" s="41" t="str">
        <f t="shared" si="127"/>
        <v/>
      </c>
      <c r="T2728" s="40" t="str">
        <f t="shared" si="128"/>
        <v/>
      </c>
      <c r="U2728" s="23" t="str">
        <f>IF($B2728="","",VLOOKUP($T2728,Tablas!$X$14:$Y$17,2,1))</f>
        <v/>
      </c>
    </row>
    <row r="2729" spans="2:21" x14ac:dyDescent="0.2">
      <c r="B2729" s="1" t="str">
        <f>IF(Tablas!B2727="","",Tablas!B2727)</f>
        <v/>
      </c>
      <c r="C2729" s="1" t="str">
        <f>IF(Tablas!C2727="","",Tablas!C2727)</f>
        <v/>
      </c>
      <c r="D2729" s="1" t="str">
        <f>IF(Tablas!D2727="","",Tablas!D2727)</f>
        <v/>
      </c>
      <c r="E2729" s="1" t="str">
        <f>IF(Tablas!E2727="","",Tablas!E2727)</f>
        <v/>
      </c>
      <c r="F2729" s="1" t="str">
        <f>IF(Tablas!F2727="","",Tablas!F2727)</f>
        <v/>
      </c>
      <c r="G2729" s="1" t="str">
        <f>IF(Tablas!I2727="","",Tablas!I2727)</f>
        <v/>
      </c>
      <c r="H2729" s="1" t="s">
        <v>911</v>
      </c>
      <c r="I2729" s="39" t="str">
        <f>IF($B2729="","",-SUMIFS(Tabla7[Cantidad],Tabla7[Código del producto],$B2729,Tabla7[Tipo de movimiento],"SALIDA",Tabla7[Mes],I$5))</f>
        <v/>
      </c>
      <c r="J2729" s="39" t="str">
        <f>IF($B2729="","",-SUMIFS(Tabla7[Cantidad],Tabla7[Código del producto],$B2729,Tabla7[Tipo de movimiento],"SALIDA",Tabla7[Mes],J$5))</f>
        <v/>
      </c>
      <c r="K2729" s="39" t="str">
        <f>IF($B2729="","",-SUMIFS(Tabla7[Cantidad],Tabla7[Código del producto],$B2729,Tabla7[Tipo de movimiento],"SALIDA",Tabla7[Mes],K$5))</f>
        <v/>
      </c>
      <c r="L2729" s="39" t="str">
        <f>IF($B2729="","",-SUMIFS(Tabla7[Cantidad],Tabla7[Código del producto],$B2729,Tabla7[Tipo de movimiento],"SALIDA",Tabla7[Mes],L$5))</f>
        <v/>
      </c>
      <c r="M2729" s="39" t="str">
        <f>IF($B2729="","",-SUMIFS(Tabla7[Cantidad],Tabla7[Código del producto],$B2729,Tabla7[Tipo de movimiento],"SALIDA",Tabla7[Mes],M$5))</f>
        <v/>
      </c>
      <c r="N2729" s="39" t="str">
        <f>IF($B2729="","",-SUMIFS(Tabla7[Cantidad],Tabla7[Código del producto],$B2729,Tabla7[Tipo de movimiento],"SALIDA",Tabla7[Mes],N$5))</f>
        <v/>
      </c>
      <c r="O2729" s="39" t="str">
        <f>IF($B2729="","",-SUMIFS(Tabla7[Cantidad],Tabla7[Código del producto],$B2729,Tabla7[Tipo de movimiento],"SALIDA",Tabla7[Mes],O$5))</f>
        <v/>
      </c>
      <c r="P2729" s="39" t="str">
        <f>IF($B2729="","",-SUMIFS(Tabla7[Cantidad],Tabla7[Código del producto],$B2729,Tabla7[Tipo de movimiento],"SALIDA",Tabla7[Mes],P$5))</f>
        <v/>
      </c>
      <c r="Q2729" s="39" t="str">
        <f t="shared" si="126"/>
        <v/>
      </c>
      <c r="R2729" s="51" t="str">
        <f>IF($B2729="","",IFERROR(VLOOKUP($B2729,'ABC rotación'!$C:$G,5,0),"C"))</f>
        <v/>
      </c>
      <c r="S2729" s="41" t="str">
        <f t="shared" si="127"/>
        <v/>
      </c>
      <c r="T2729" s="40" t="str">
        <f t="shared" si="128"/>
        <v/>
      </c>
      <c r="U2729" s="23" t="str">
        <f>IF($B2729="","",VLOOKUP($T2729,Tablas!$X$14:$Y$17,2,1))</f>
        <v/>
      </c>
    </row>
    <row r="2730" spans="2:21" x14ac:dyDescent="0.2">
      <c r="B2730" s="1" t="str">
        <f>IF(Tablas!B2728="","",Tablas!B2728)</f>
        <v/>
      </c>
      <c r="C2730" s="1" t="str">
        <f>IF(Tablas!C2728="","",Tablas!C2728)</f>
        <v/>
      </c>
      <c r="D2730" s="1" t="str">
        <f>IF(Tablas!D2728="","",Tablas!D2728)</f>
        <v/>
      </c>
      <c r="E2730" s="1" t="str">
        <f>IF(Tablas!E2728="","",Tablas!E2728)</f>
        <v/>
      </c>
      <c r="F2730" s="1" t="str">
        <f>IF(Tablas!F2728="","",Tablas!F2728)</f>
        <v/>
      </c>
      <c r="G2730" s="1" t="str">
        <f>IF(Tablas!I2728="","",Tablas!I2728)</f>
        <v/>
      </c>
      <c r="H2730" s="1" t="s">
        <v>911</v>
      </c>
      <c r="I2730" s="39" t="str">
        <f>IF($B2730="","",-SUMIFS(Tabla7[Cantidad],Tabla7[Código del producto],$B2730,Tabla7[Tipo de movimiento],"SALIDA",Tabla7[Mes],I$5))</f>
        <v/>
      </c>
      <c r="J2730" s="39" t="str">
        <f>IF($B2730="","",-SUMIFS(Tabla7[Cantidad],Tabla7[Código del producto],$B2730,Tabla7[Tipo de movimiento],"SALIDA",Tabla7[Mes],J$5))</f>
        <v/>
      </c>
      <c r="K2730" s="39" t="str">
        <f>IF($B2730="","",-SUMIFS(Tabla7[Cantidad],Tabla7[Código del producto],$B2730,Tabla7[Tipo de movimiento],"SALIDA",Tabla7[Mes],K$5))</f>
        <v/>
      </c>
      <c r="L2730" s="39" t="str">
        <f>IF($B2730="","",-SUMIFS(Tabla7[Cantidad],Tabla7[Código del producto],$B2730,Tabla7[Tipo de movimiento],"SALIDA",Tabla7[Mes],L$5))</f>
        <v/>
      </c>
      <c r="M2730" s="39" t="str">
        <f>IF($B2730="","",-SUMIFS(Tabla7[Cantidad],Tabla7[Código del producto],$B2730,Tabla7[Tipo de movimiento],"SALIDA",Tabla7[Mes],M$5))</f>
        <v/>
      </c>
      <c r="N2730" s="39" t="str">
        <f>IF($B2730="","",-SUMIFS(Tabla7[Cantidad],Tabla7[Código del producto],$B2730,Tabla7[Tipo de movimiento],"SALIDA",Tabla7[Mes],N$5))</f>
        <v/>
      </c>
      <c r="O2730" s="39" t="str">
        <f>IF($B2730="","",-SUMIFS(Tabla7[Cantidad],Tabla7[Código del producto],$B2730,Tabla7[Tipo de movimiento],"SALIDA",Tabla7[Mes],O$5))</f>
        <v/>
      </c>
      <c r="P2730" s="39" t="str">
        <f>IF($B2730="","",-SUMIFS(Tabla7[Cantidad],Tabla7[Código del producto],$B2730,Tabla7[Tipo de movimiento],"SALIDA",Tabla7[Mes],P$5))</f>
        <v/>
      </c>
      <c r="Q2730" s="39" t="str">
        <f t="shared" si="126"/>
        <v/>
      </c>
      <c r="R2730" s="51" t="str">
        <f>IF($B2730="","",IFERROR(VLOOKUP($B2730,'ABC rotación'!$C:$G,5,0),"C"))</f>
        <v/>
      </c>
      <c r="S2730" s="41" t="str">
        <f t="shared" si="127"/>
        <v/>
      </c>
      <c r="T2730" s="40" t="str">
        <f t="shared" si="128"/>
        <v/>
      </c>
      <c r="U2730" s="23" t="str">
        <f>IF($B2730="","",VLOOKUP($T2730,Tablas!$X$14:$Y$17,2,1))</f>
        <v/>
      </c>
    </row>
    <row r="2731" spans="2:21" x14ac:dyDescent="0.2">
      <c r="B2731" s="1" t="str">
        <f>IF(Tablas!B2729="","",Tablas!B2729)</f>
        <v/>
      </c>
      <c r="C2731" s="1" t="str">
        <f>IF(Tablas!C2729="","",Tablas!C2729)</f>
        <v/>
      </c>
      <c r="D2731" s="1" t="str">
        <f>IF(Tablas!D2729="","",Tablas!D2729)</f>
        <v/>
      </c>
      <c r="E2731" s="1" t="str">
        <f>IF(Tablas!E2729="","",Tablas!E2729)</f>
        <v/>
      </c>
      <c r="F2731" s="1" t="str">
        <f>IF(Tablas!F2729="","",Tablas!F2729)</f>
        <v/>
      </c>
      <c r="G2731" s="1" t="str">
        <f>IF(Tablas!I2729="","",Tablas!I2729)</f>
        <v/>
      </c>
      <c r="H2731" s="1" t="s">
        <v>911</v>
      </c>
      <c r="I2731" s="39" t="str">
        <f>IF($B2731="","",-SUMIFS(Tabla7[Cantidad],Tabla7[Código del producto],$B2731,Tabla7[Tipo de movimiento],"SALIDA",Tabla7[Mes],I$5))</f>
        <v/>
      </c>
      <c r="J2731" s="39" t="str">
        <f>IF($B2731="","",-SUMIFS(Tabla7[Cantidad],Tabla7[Código del producto],$B2731,Tabla7[Tipo de movimiento],"SALIDA",Tabla7[Mes],J$5))</f>
        <v/>
      </c>
      <c r="K2731" s="39" t="str">
        <f>IF($B2731="","",-SUMIFS(Tabla7[Cantidad],Tabla7[Código del producto],$B2731,Tabla7[Tipo de movimiento],"SALIDA",Tabla7[Mes],K$5))</f>
        <v/>
      </c>
      <c r="L2731" s="39" t="str">
        <f>IF($B2731="","",-SUMIFS(Tabla7[Cantidad],Tabla7[Código del producto],$B2731,Tabla7[Tipo de movimiento],"SALIDA",Tabla7[Mes],L$5))</f>
        <v/>
      </c>
      <c r="M2731" s="39" t="str">
        <f>IF($B2731="","",-SUMIFS(Tabla7[Cantidad],Tabla7[Código del producto],$B2731,Tabla7[Tipo de movimiento],"SALIDA",Tabla7[Mes],M$5))</f>
        <v/>
      </c>
      <c r="N2731" s="39" t="str">
        <f>IF($B2731="","",-SUMIFS(Tabla7[Cantidad],Tabla7[Código del producto],$B2731,Tabla7[Tipo de movimiento],"SALIDA",Tabla7[Mes],N$5))</f>
        <v/>
      </c>
      <c r="O2731" s="39" t="str">
        <f>IF($B2731="","",-SUMIFS(Tabla7[Cantidad],Tabla7[Código del producto],$B2731,Tabla7[Tipo de movimiento],"SALIDA",Tabla7[Mes],O$5))</f>
        <v/>
      </c>
      <c r="P2731" s="39" t="str">
        <f>IF($B2731="","",-SUMIFS(Tabla7[Cantidad],Tabla7[Código del producto],$B2731,Tabla7[Tipo de movimiento],"SALIDA",Tabla7[Mes],P$5))</f>
        <v/>
      </c>
      <c r="Q2731" s="39" t="str">
        <f t="shared" si="126"/>
        <v/>
      </c>
      <c r="R2731" s="51" t="str">
        <f>IF($B2731="","",IFERROR(VLOOKUP($B2731,'ABC rotación'!$C:$G,5,0),"C"))</f>
        <v/>
      </c>
      <c r="S2731" s="41" t="str">
        <f t="shared" si="127"/>
        <v/>
      </c>
      <c r="T2731" s="40" t="str">
        <f t="shared" si="128"/>
        <v/>
      </c>
      <c r="U2731" s="23" t="str">
        <f>IF($B2731="","",VLOOKUP($T2731,Tablas!$X$14:$Y$17,2,1))</f>
        <v/>
      </c>
    </row>
    <row r="2732" spans="2:21" x14ac:dyDescent="0.2">
      <c r="B2732" s="1" t="str">
        <f>IF(Tablas!B2730="","",Tablas!B2730)</f>
        <v/>
      </c>
      <c r="C2732" s="1" t="str">
        <f>IF(Tablas!C2730="","",Tablas!C2730)</f>
        <v/>
      </c>
      <c r="D2732" s="1" t="str">
        <f>IF(Tablas!D2730="","",Tablas!D2730)</f>
        <v/>
      </c>
      <c r="E2732" s="1" t="str">
        <f>IF(Tablas!E2730="","",Tablas!E2730)</f>
        <v/>
      </c>
      <c r="F2732" s="1" t="str">
        <f>IF(Tablas!F2730="","",Tablas!F2730)</f>
        <v/>
      </c>
      <c r="G2732" s="1" t="str">
        <f>IF(Tablas!I2730="","",Tablas!I2730)</f>
        <v/>
      </c>
      <c r="H2732" s="1" t="s">
        <v>911</v>
      </c>
      <c r="I2732" s="39" t="str">
        <f>IF($B2732="","",-SUMIFS(Tabla7[Cantidad],Tabla7[Código del producto],$B2732,Tabla7[Tipo de movimiento],"SALIDA",Tabla7[Mes],I$5))</f>
        <v/>
      </c>
      <c r="J2732" s="39" t="str">
        <f>IF($B2732="","",-SUMIFS(Tabla7[Cantidad],Tabla7[Código del producto],$B2732,Tabla7[Tipo de movimiento],"SALIDA",Tabla7[Mes],J$5))</f>
        <v/>
      </c>
      <c r="K2732" s="39" t="str">
        <f>IF($B2732="","",-SUMIFS(Tabla7[Cantidad],Tabla7[Código del producto],$B2732,Tabla7[Tipo de movimiento],"SALIDA",Tabla7[Mes],K$5))</f>
        <v/>
      </c>
      <c r="L2732" s="39" t="str">
        <f>IF($B2732="","",-SUMIFS(Tabla7[Cantidad],Tabla7[Código del producto],$B2732,Tabla7[Tipo de movimiento],"SALIDA",Tabla7[Mes],L$5))</f>
        <v/>
      </c>
      <c r="M2732" s="39" t="str">
        <f>IF($B2732="","",-SUMIFS(Tabla7[Cantidad],Tabla7[Código del producto],$B2732,Tabla7[Tipo de movimiento],"SALIDA",Tabla7[Mes],M$5))</f>
        <v/>
      </c>
      <c r="N2732" s="39" t="str">
        <f>IF($B2732="","",-SUMIFS(Tabla7[Cantidad],Tabla7[Código del producto],$B2732,Tabla7[Tipo de movimiento],"SALIDA",Tabla7[Mes],N$5))</f>
        <v/>
      </c>
      <c r="O2732" s="39" t="str">
        <f>IF($B2732="","",-SUMIFS(Tabla7[Cantidad],Tabla7[Código del producto],$B2732,Tabla7[Tipo de movimiento],"SALIDA",Tabla7[Mes],O$5))</f>
        <v/>
      </c>
      <c r="P2732" s="39" t="str">
        <f>IF($B2732="","",-SUMIFS(Tabla7[Cantidad],Tabla7[Código del producto],$B2732,Tabla7[Tipo de movimiento],"SALIDA",Tabla7[Mes],P$5))</f>
        <v/>
      </c>
      <c r="Q2732" s="39" t="str">
        <f t="shared" si="126"/>
        <v/>
      </c>
      <c r="R2732" s="51" t="str">
        <f>IF($B2732="","",IFERROR(VLOOKUP($B2732,'ABC rotación'!$C:$G,5,0),"C"))</f>
        <v/>
      </c>
      <c r="S2732" s="41" t="str">
        <f t="shared" si="127"/>
        <v/>
      </c>
      <c r="T2732" s="40" t="str">
        <f t="shared" si="128"/>
        <v/>
      </c>
      <c r="U2732" s="23" t="str">
        <f>IF($B2732="","",VLOOKUP($T2732,Tablas!$X$14:$Y$17,2,1))</f>
        <v/>
      </c>
    </row>
    <row r="2733" spans="2:21" x14ac:dyDescent="0.2">
      <c r="B2733" s="1" t="str">
        <f>IF(Tablas!B2731="","",Tablas!B2731)</f>
        <v/>
      </c>
      <c r="C2733" s="1" t="str">
        <f>IF(Tablas!C2731="","",Tablas!C2731)</f>
        <v/>
      </c>
      <c r="D2733" s="1" t="str">
        <f>IF(Tablas!D2731="","",Tablas!D2731)</f>
        <v/>
      </c>
      <c r="E2733" s="1" t="str">
        <f>IF(Tablas!E2731="","",Tablas!E2731)</f>
        <v/>
      </c>
      <c r="F2733" s="1" t="str">
        <f>IF(Tablas!F2731="","",Tablas!F2731)</f>
        <v/>
      </c>
      <c r="G2733" s="1" t="str">
        <f>IF(Tablas!I2731="","",Tablas!I2731)</f>
        <v/>
      </c>
      <c r="H2733" s="1" t="s">
        <v>911</v>
      </c>
      <c r="I2733" s="39" t="str">
        <f>IF($B2733="","",-SUMIFS(Tabla7[Cantidad],Tabla7[Código del producto],$B2733,Tabla7[Tipo de movimiento],"SALIDA",Tabla7[Mes],I$5))</f>
        <v/>
      </c>
      <c r="J2733" s="39" t="str">
        <f>IF($B2733="","",-SUMIFS(Tabla7[Cantidad],Tabla7[Código del producto],$B2733,Tabla7[Tipo de movimiento],"SALIDA",Tabla7[Mes],J$5))</f>
        <v/>
      </c>
      <c r="K2733" s="39" t="str">
        <f>IF($B2733="","",-SUMIFS(Tabla7[Cantidad],Tabla7[Código del producto],$B2733,Tabla7[Tipo de movimiento],"SALIDA",Tabla7[Mes],K$5))</f>
        <v/>
      </c>
      <c r="L2733" s="39" t="str">
        <f>IF($B2733="","",-SUMIFS(Tabla7[Cantidad],Tabla7[Código del producto],$B2733,Tabla7[Tipo de movimiento],"SALIDA",Tabla7[Mes],L$5))</f>
        <v/>
      </c>
      <c r="M2733" s="39" t="str">
        <f>IF($B2733="","",-SUMIFS(Tabla7[Cantidad],Tabla7[Código del producto],$B2733,Tabla7[Tipo de movimiento],"SALIDA",Tabla7[Mes],M$5))</f>
        <v/>
      </c>
      <c r="N2733" s="39" t="str">
        <f>IF($B2733="","",-SUMIFS(Tabla7[Cantidad],Tabla7[Código del producto],$B2733,Tabla7[Tipo de movimiento],"SALIDA",Tabla7[Mes],N$5))</f>
        <v/>
      </c>
      <c r="O2733" s="39" t="str">
        <f>IF($B2733="","",-SUMIFS(Tabla7[Cantidad],Tabla7[Código del producto],$B2733,Tabla7[Tipo de movimiento],"SALIDA",Tabla7[Mes],O$5))</f>
        <v/>
      </c>
      <c r="P2733" s="39" t="str">
        <f>IF($B2733="","",-SUMIFS(Tabla7[Cantidad],Tabla7[Código del producto],$B2733,Tabla7[Tipo de movimiento],"SALIDA",Tabla7[Mes],P$5))</f>
        <v/>
      </c>
      <c r="Q2733" s="39" t="str">
        <f t="shared" si="126"/>
        <v/>
      </c>
      <c r="R2733" s="51" t="str">
        <f>IF($B2733="","",IFERROR(VLOOKUP($B2733,'ABC rotación'!$C:$G,5,0),"C"))</f>
        <v/>
      </c>
      <c r="S2733" s="41" t="str">
        <f t="shared" si="127"/>
        <v/>
      </c>
      <c r="T2733" s="40" t="str">
        <f t="shared" si="128"/>
        <v/>
      </c>
      <c r="U2733" s="23" t="str">
        <f>IF($B2733="","",VLOOKUP($T2733,Tablas!$X$14:$Y$17,2,1))</f>
        <v/>
      </c>
    </row>
    <row r="2734" spans="2:21" x14ac:dyDescent="0.2">
      <c r="B2734" s="1" t="str">
        <f>IF(Tablas!B2732="","",Tablas!B2732)</f>
        <v/>
      </c>
      <c r="C2734" s="1" t="str">
        <f>IF(Tablas!C2732="","",Tablas!C2732)</f>
        <v/>
      </c>
      <c r="D2734" s="1" t="str">
        <f>IF(Tablas!D2732="","",Tablas!D2732)</f>
        <v/>
      </c>
      <c r="E2734" s="1" t="str">
        <f>IF(Tablas!E2732="","",Tablas!E2732)</f>
        <v/>
      </c>
      <c r="F2734" s="1" t="str">
        <f>IF(Tablas!F2732="","",Tablas!F2732)</f>
        <v/>
      </c>
      <c r="G2734" s="1" t="str">
        <f>IF(Tablas!I2732="","",Tablas!I2732)</f>
        <v/>
      </c>
      <c r="H2734" s="1" t="s">
        <v>911</v>
      </c>
      <c r="I2734" s="39" t="str">
        <f>IF($B2734="","",-SUMIFS(Tabla7[Cantidad],Tabla7[Código del producto],$B2734,Tabla7[Tipo de movimiento],"SALIDA",Tabla7[Mes],I$5))</f>
        <v/>
      </c>
      <c r="J2734" s="39" t="str">
        <f>IF($B2734="","",-SUMIFS(Tabla7[Cantidad],Tabla7[Código del producto],$B2734,Tabla7[Tipo de movimiento],"SALIDA",Tabla7[Mes],J$5))</f>
        <v/>
      </c>
      <c r="K2734" s="39" t="str">
        <f>IF($B2734="","",-SUMIFS(Tabla7[Cantidad],Tabla7[Código del producto],$B2734,Tabla7[Tipo de movimiento],"SALIDA",Tabla7[Mes],K$5))</f>
        <v/>
      </c>
      <c r="L2734" s="39" t="str">
        <f>IF($B2734="","",-SUMIFS(Tabla7[Cantidad],Tabla7[Código del producto],$B2734,Tabla7[Tipo de movimiento],"SALIDA",Tabla7[Mes],L$5))</f>
        <v/>
      </c>
      <c r="M2734" s="39" t="str">
        <f>IF($B2734="","",-SUMIFS(Tabla7[Cantidad],Tabla7[Código del producto],$B2734,Tabla7[Tipo de movimiento],"SALIDA",Tabla7[Mes],M$5))</f>
        <v/>
      </c>
      <c r="N2734" s="39" t="str">
        <f>IF($B2734="","",-SUMIFS(Tabla7[Cantidad],Tabla7[Código del producto],$B2734,Tabla7[Tipo de movimiento],"SALIDA",Tabla7[Mes],N$5))</f>
        <v/>
      </c>
      <c r="O2734" s="39" t="str">
        <f>IF($B2734="","",-SUMIFS(Tabla7[Cantidad],Tabla7[Código del producto],$B2734,Tabla7[Tipo de movimiento],"SALIDA",Tabla7[Mes],O$5))</f>
        <v/>
      </c>
      <c r="P2734" s="39" t="str">
        <f>IF($B2734="","",-SUMIFS(Tabla7[Cantidad],Tabla7[Código del producto],$B2734,Tabla7[Tipo de movimiento],"SALIDA",Tabla7[Mes],P$5))</f>
        <v/>
      </c>
      <c r="Q2734" s="39" t="str">
        <f t="shared" si="126"/>
        <v/>
      </c>
      <c r="R2734" s="51" t="str">
        <f>IF($B2734="","",IFERROR(VLOOKUP($B2734,'ABC rotación'!$C:$G,5,0),"C"))</f>
        <v/>
      </c>
      <c r="S2734" s="41" t="str">
        <f t="shared" si="127"/>
        <v/>
      </c>
      <c r="T2734" s="40" t="str">
        <f t="shared" si="128"/>
        <v/>
      </c>
      <c r="U2734" s="23" t="str">
        <f>IF($B2734="","",VLOOKUP($T2734,Tablas!$X$14:$Y$17,2,1))</f>
        <v/>
      </c>
    </row>
    <row r="2735" spans="2:21" x14ac:dyDescent="0.2">
      <c r="B2735" s="1" t="str">
        <f>IF(Tablas!B2733="","",Tablas!B2733)</f>
        <v/>
      </c>
      <c r="C2735" s="1" t="str">
        <f>IF(Tablas!C2733="","",Tablas!C2733)</f>
        <v/>
      </c>
      <c r="D2735" s="1" t="str">
        <f>IF(Tablas!D2733="","",Tablas!D2733)</f>
        <v/>
      </c>
      <c r="E2735" s="1" t="str">
        <f>IF(Tablas!E2733="","",Tablas!E2733)</f>
        <v/>
      </c>
      <c r="F2735" s="1" t="str">
        <f>IF(Tablas!F2733="","",Tablas!F2733)</f>
        <v/>
      </c>
      <c r="G2735" s="1" t="str">
        <f>IF(Tablas!I2733="","",Tablas!I2733)</f>
        <v/>
      </c>
      <c r="H2735" s="1" t="s">
        <v>911</v>
      </c>
      <c r="I2735" s="39" t="str">
        <f>IF($B2735="","",-SUMIFS(Tabla7[Cantidad],Tabla7[Código del producto],$B2735,Tabla7[Tipo de movimiento],"SALIDA",Tabla7[Mes],I$5))</f>
        <v/>
      </c>
      <c r="J2735" s="39" t="str">
        <f>IF($B2735="","",-SUMIFS(Tabla7[Cantidad],Tabla7[Código del producto],$B2735,Tabla7[Tipo de movimiento],"SALIDA",Tabla7[Mes],J$5))</f>
        <v/>
      </c>
      <c r="K2735" s="39" t="str">
        <f>IF($B2735="","",-SUMIFS(Tabla7[Cantidad],Tabla7[Código del producto],$B2735,Tabla7[Tipo de movimiento],"SALIDA",Tabla7[Mes],K$5))</f>
        <v/>
      </c>
      <c r="L2735" s="39" t="str">
        <f>IF($B2735="","",-SUMIFS(Tabla7[Cantidad],Tabla7[Código del producto],$B2735,Tabla7[Tipo de movimiento],"SALIDA",Tabla7[Mes],L$5))</f>
        <v/>
      </c>
      <c r="M2735" s="39" t="str">
        <f>IF($B2735="","",-SUMIFS(Tabla7[Cantidad],Tabla7[Código del producto],$B2735,Tabla7[Tipo de movimiento],"SALIDA",Tabla7[Mes],M$5))</f>
        <v/>
      </c>
      <c r="N2735" s="39" t="str">
        <f>IF($B2735="","",-SUMIFS(Tabla7[Cantidad],Tabla7[Código del producto],$B2735,Tabla7[Tipo de movimiento],"SALIDA",Tabla7[Mes],N$5))</f>
        <v/>
      </c>
      <c r="O2735" s="39" t="str">
        <f>IF($B2735="","",-SUMIFS(Tabla7[Cantidad],Tabla7[Código del producto],$B2735,Tabla7[Tipo de movimiento],"SALIDA",Tabla7[Mes],O$5))</f>
        <v/>
      </c>
      <c r="P2735" s="39" t="str">
        <f>IF($B2735="","",-SUMIFS(Tabla7[Cantidad],Tabla7[Código del producto],$B2735,Tabla7[Tipo de movimiento],"SALIDA",Tabla7[Mes],P$5))</f>
        <v/>
      </c>
      <c r="Q2735" s="39" t="str">
        <f t="shared" si="126"/>
        <v/>
      </c>
      <c r="R2735" s="51" t="str">
        <f>IF($B2735="","",IFERROR(VLOOKUP($B2735,'ABC rotación'!$C:$G,5,0),"C"))</f>
        <v/>
      </c>
      <c r="S2735" s="41" t="str">
        <f t="shared" si="127"/>
        <v/>
      </c>
      <c r="T2735" s="40" t="str">
        <f t="shared" si="128"/>
        <v/>
      </c>
      <c r="U2735" s="23" t="str">
        <f>IF($B2735="","",VLOOKUP($T2735,Tablas!$X$14:$Y$17,2,1))</f>
        <v/>
      </c>
    </row>
    <row r="2736" spans="2:21" x14ac:dyDescent="0.2">
      <c r="B2736" s="1" t="str">
        <f>IF(Tablas!B2734="","",Tablas!B2734)</f>
        <v/>
      </c>
      <c r="C2736" s="1" t="str">
        <f>IF(Tablas!C2734="","",Tablas!C2734)</f>
        <v/>
      </c>
      <c r="D2736" s="1" t="str">
        <f>IF(Tablas!D2734="","",Tablas!D2734)</f>
        <v/>
      </c>
      <c r="E2736" s="1" t="str">
        <f>IF(Tablas!E2734="","",Tablas!E2734)</f>
        <v/>
      </c>
      <c r="F2736" s="1" t="str">
        <f>IF(Tablas!F2734="","",Tablas!F2734)</f>
        <v/>
      </c>
      <c r="G2736" s="1" t="str">
        <f>IF(Tablas!I2734="","",Tablas!I2734)</f>
        <v/>
      </c>
      <c r="H2736" s="1" t="s">
        <v>911</v>
      </c>
      <c r="I2736" s="39" t="str">
        <f>IF($B2736="","",-SUMIFS(Tabla7[Cantidad],Tabla7[Código del producto],$B2736,Tabla7[Tipo de movimiento],"SALIDA",Tabla7[Mes],I$5))</f>
        <v/>
      </c>
      <c r="J2736" s="39" t="str">
        <f>IF($B2736="","",-SUMIFS(Tabla7[Cantidad],Tabla7[Código del producto],$B2736,Tabla7[Tipo de movimiento],"SALIDA",Tabla7[Mes],J$5))</f>
        <v/>
      </c>
      <c r="K2736" s="39" t="str">
        <f>IF($B2736="","",-SUMIFS(Tabla7[Cantidad],Tabla7[Código del producto],$B2736,Tabla7[Tipo de movimiento],"SALIDA",Tabla7[Mes],K$5))</f>
        <v/>
      </c>
      <c r="L2736" s="39" t="str">
        <f>IF($B2736="","",-SUMIFS(Tabla7[Cantidad],Tabla7[Código del producto],$B2736,Tabla7[Tipo de movimiento],"SALIDA",Tabla7[Mes],L$5))</f>
        <v/>
      </c>
      <c r="M2736" s="39" t="str">
        <f>IF($B2736="","",-SUMIFS(Tabla7[Cantidad],Tabla7[Código del producto],$B2736,Tabla7[Tipo de movimiento],"SALIDA",Tabla7[Mes],M$5))</f>
        <v/>
      </c>
      <c r="N2736" s="39" t="str">
        <f>IF($B2736="","",-SUMIFS(Tabla7[Cantidad],Tabla7[Código del producto],$B2736,Tabla7[Tipo de movimiento],"SALIDA",Tabla7[Mes],N$5))</f>
        <v/>
      </c>
      <c r="O2736" s="39" t="str">
        <f>IF($B2736="","",-SUMIFS(Tabla7[Cantidad],Tabla7[Código del producto],$B2736,Tabla7[Tipo de movimiento],"SALIDA",Tabla7[Mes],O$5))</f>
        <v/>
      </c>
      <c r="P2736" s="39" t="str">
        <f>IF($B2736="","",-SUMIFS(Tabla7[Cantidad],Tabla7[Código del producto],$B2736,Tabla7[Tipo de movimiento],"SALIDA",Tabla7[Mes],P$5))</f>
        <v/>
      </c>
      <c r="Q2736" s="39" t="str">
        <f t="shared" si="126"/>
        <v/>
      </c>
      <c r="R2736" s="51" t="str">
        <f>IF($B2736="","",IFERROR(VLOOKUP($B2736,'ABC rotación'!$C:$G,5,0),"C"))</f>
        <v/>
      </c>
      <c r="S2736" s="41" t="str">
        <f t="shared" si="127"/>
        <v/>
      </c>
      <c r="T2736" s="40" t="str">
        <f t="shared" si="128"/>
        <v/>
      </c>
      <c r="U2736" s="23" t="str">
        <f>IF($B2736="","",VLOOKUP($T2736,Tablas!$X$14:$Y$17,2,1))</f>
        <v/>
      </c>
    </row>
    <row r="2737" spans="2:21" x14ac:dyDescent="0.2">
      <c r="B2737" s="1" t="str">
        <f>IF(Tablas!B2735="","",Tablas!B2735)</f>
        <v/>
      </c>
      <c r="C2737" s="1" t="str">
        <f>IF(Tablas!C2735="","",Tablas!C2735)</f>
        <v/>
      </c>
      <c r="D2737" s="1" t="str">
        <f>IF(Tablas!D2735="","",Tablas!D2735)</f>
        <v/>
      </c>
      <c r="E2737" s="1" t="str">
        <f>IF(Tablas!E2735="","",Tablas!E2735)</f>
        <v/>
      </c>
      <c r="F2737" s="1" t="str">
        <f>IF(Tablas!F2735="","",Tablas!F2735)</f>
        <v/>
      </c>
      <c r="G2737" s="1" t="str">
        <f>IF(Tablas!I2735="","",Tablas!I2735)</f>
        <v/>
      </c>
      <c r="H2737" s="1" t="s">
        <v>911</v>
      </c>
      <c r="I2737" s="39" t="str">
        <f>IF($B2737="","",-SUMIFS(Tabla7[Cantidad],Tabla7[Código del producto],$B2737,Tabla7[Tipo de movimiento],"SALIDA",Tabla7[Mes],I$5))</f>
        <v/>
      </c>
      <c r="J2737" s="39" t="str">
        <f>IF($B2737="","",-SUMIFS(Tabla7[Cantidad],Tabla7[Código del producto],$B2737,Tabla7[Tipo de movimiento],"SALIDA",Tabla7[Mes],J$5))</f>
        <v/>
      </c>
      <c r="K2737" s="39" t="str">
        <f>IF($B2737="","",-SUMIFS(Tabla7[Cantidad],Tabla7[Código del producto],$B2737,Tabla7[Tipo de movimiento],"SALIDA",Tabla7[Mes],K$5))</f>
        <v/>
      </c>
      <c r="L2737" s="39" t="str">
        <f>IF($B2737="","",-SUMIFS(Tabla7[Cantidad],Tabla7[Código del producto],$B2737,Tabla7[Tipo de movimiento],"SALIDA",Tabla7[Mes],L$5))</f>
        <v/>
      </c>
      <c r="M2737" s="39" t="str">
        <f>IF($B2737="","",-SUMIFS(Tabla7[Cantidad],Tabla7[Código del producto],$B2737,Tabla7[Tipo de movimiento],"SALIDA",Tabla7[Mes],M$5))</f>
        <v/>
      </c>
      <c r="N2737" s="39" t="str">
        <f>IF($B2737="","",-SUMIFS(Tabla7[Cantidad],Tabla7[Código del producto],$B2737,Tabla7[Tipo de movimiento],"SALIDA",Tabla7[Mes],N$5))</f>
        <v/>
      </c>
      <c r="O2737" s="39" t="str">
        <f>IF($B2737="","",-SUMIFS(Tabla7[Cantidad],Tabla7[Código del producto],$B2737,Tabla7[Tipo de movimiento],"SALIDA",Tabla7[Mes],O$5))</f>
        <v/>
      </c>
      <c r="P2737" s="39" t="str">
        <f>IF($B2737="","",-SUMIFS(Tabla7[Cantidad],Tabla7[Código del producto],$B2737,Tabla7[Tipo de movimiento],"SALIDA",Tabla7[Mes],P$5))</f>
        <v/>
      </c>
      <c r="Q2737" s="39" t="str">
        <f t="shared" si="126"/>
        <v/>
      </c>
      <c r="R2737" s="51" t="str">
        <f>IF($B2737="","",IFERROR(VLOOKUP($B2737,'ABC rotación'!$C:$G,5,0),"C"))</f>
        <v/>
      </c>
      <c r="S2737" s="41" t="str">
        <f t="shared" si="127"/>
        <v/>
      </c>
      <c r="T2737" s="40" t="str">
        <f t="shared" si="128"/>
        <v/>
      </c>
      <c r="U2737" s="23" t="str">
        <f>IF($B2737="","",VLOOKUP($T2737,Tablas!$X$14:$Y$17,2,1))</f>
        <v/>
      </c>
    </row>
    <row r="2738" spans="2:21" x14ac:dyDescent="0.2">
      <c r="B2738" s="1" t="str">
        <f>IF(Tablas!B2736="","",Tablas!B2736)</f>
        <v/>
      </c>
      <c r="C2738" s="1" t="str">
        <f>IF(Tablas!C2736="","",Tablas!C2736)</f>
        <v/>
      </c>
      <c r="D2738" s="1" t="str">
        <f>IF(Tablas!D2736="","",Tablas!D2736)</f>
        <v/>
      </c>
      <c r="E2738" s="1" t="str">
        <f>IF(Tablas!E2736="","",Tablas!E2736)</f>
        <v/>
      </c>
      <c r="F2738" s="1" t="str">
        <f>IF(Tablas!F2736="","",Tablas!F2736)</f>
        <v/>
      </c>
      <c r="G2738" s="1" t="str">
        <f>IF(Tablas!I2736="","",Tablas!I2736)</f>
        <v/>
      </c>
      <c r="H2738" s="1" t="s">
        <v>911</v>
      </c>
      <c r="I2738" s="39" t="str">
        <f>IF($B2738="","",-SUMIFS(Tabla7[Cantidad],Tabla7[Código del producto],$B2738,Tabla7[Tipo de movimiento],"SALIDA",Tabla7[Mes],I$5))</f>
        <v/>
      </c>
      <c r="J2738" s="39" t="str">
        <f>IF($B2738="","",-SUMIFS(Tabla7[Cantidad],Tabla7[Código del producto],$B2738,Tabla7[Tipo de movimiento],"SALIDA",Tabla7[Mes],J$5))</f>
        <v/>
      </c>
      <c r="K2738" s="39" t="str">
        <f>IF($B2738="","",-SUMIFS(Tabla7[Cantidad],Tabla7[Código del producto],$B2738,Tabla7[Tipo de movimiento],"SALIDA",Tabla7[Mes],K$5))</f>
        <v/>
      </c>
      <c r="L2738" s="39" t="str">
        <f>IF($B2738="","",-SUMIFS(Tabla7[Cantidad],Tabla7[Código del producto],$B2738,Tabla7[Tipo de movimiento],"SALIDA",Tabla7[Mes],L$5))</f>
        <v/>
      </c>
      <c r="M2738" s="39" t="str">
        <f>IF($B2738="","",-SUMIFS(Tabla7[Cantidad],Tabla7[Código del producto],$B2738,Tabla7[Tipo de movimiento],"SALIDA",Tabla7[Mes],M$5))</f>
        <v/>
      </c>
      <c r="N2738" s="39" t="str">
        <f>IF($B2738="","",-SUMIFS(Tabla7[Cantidad],Tabla7[Código del producto],$B2738,Tabla7[Tipo de movimiento],"SALIDA",Tabla7[Mes],N$5))</f>
        <v/>
      </c>
      <c r="O2738" s="39" t="str">
        <f>IF($B2738="","",-SUMIFS(Tabla7[Cantidad],Tabla7[Código del producto],$B2738,Tabla7[Tipo de movimiento],"SALIDA",Tabla7[Mes],O$5))</f>
        <v/>
      </c>
      <c r="P2738" s="39" t="str">
        <f>IF($B2738="","",-SUMIFS(Tabla7[Cantidad],Tabla7[Código del producto],$B2738,Tabla7[Tipo de movimiento],"SALIDA",Tabla7[Mes],P$5))</f>
        <v/>
      </c>
      <c r="Q2738" s="39" t="str">
        <f t="shared" si="126"/>
        <v/>
      </c>
      <c r="R2738" s="51" t="str">
        <f>IF($B2738="","",IFERROR(VLOOKUP($B2738,'ABC rotación'!$C:$G,5,0),"C"))</f>
        <v/>
      </c>
      <c r="S2738" s="41" t="str">
        <f t="shared" si="127"/>
        <v/>
      </c>
      <c r="T2738" s="40" t="str">
        <f t="shared" si="128"/>
        <v/>
      </c>
      <c r="U2738" s="23" t="str">
        <f>IF($B2738="","",VLOOKUP($T2738,Tablas!$X$14:$Y$17,2,1))</f>
        <v/>
      </c>
    </row>
    <row r="2739" spans="2:21" x14ac:dyDescent="0.2">
      <c r="B2739" s="1" t="str">
        <f>IF(Tablas!B2737="","",Tablas!B2737)</f>
        <v/>
      </c>
      <c r="C2739" s="1" t="str">
        <f>IF(Tablas!C2737="","",Tablas!C2737)</f>
        <v/>
      </c>
      <c r="D2739" s="1" t="str">
        <f>IF(Tablas!D2737="","",Tablas!D2737)</f>
        <v/>
      </c>
      <c r="E2739" s="1" t="str">
        <f>IF(Tablas!E2737="","",Tablas!E2737)</f>
        <v/>
      </c>
      <c r="F2739" s="1" t="str">
        <f>IF(Tablas!F2737="","",Tablas!F2737)</f>
        <v/>
      </c>
      <c r="G2739" s="1" t="str">
        <f>IF(Tablas!I2737="","",Tablas!I2737)</f>
        <v/>
      </c>
      <c r="H2739" s="1" t="s">
        <v>911</v>
      </c>
      <c r="I2739" s="39" t="str">
        <f>IF($B2739="","",-SUMIFS(Tabla7[Cantidad],Tabla7[Código del producto],$B2739,Tabla7[Tipo de movimiento],"SALIDA",Tabla7[Mes],I$5))</f>
        <v/>
      </c>
      <c r="J2739" s="39" t="str">
        <f>IF($B2739="","",-SUMIFS(Tabla7[Cantidad],Tabla7[Código del producto],$B2739,Tabla7[Tipo de movimiento],"SALIDA",Tabla7[Mes],J$5))</f>
        <v/>
      </c>
      <c r="K2739" s="39" t="str">
        <f>IF($B2739="","",-SUMIFS(Tabla7[Cantidad],Tabla7[Código del producto],$B2739,Tabla7[Tipo de movimiento],"SALIDA",Tabla7[Mes],K$5))</f>
        <v/>
      </c>
      <c r="L2739" s="39" t="str">
        <f>IF($B2739="","",-SUMIFS(Tabla7[Cantidad],Tabla7[Código del producto],$B2739,Tabla7[Tipo de movimiento],"SALIDA",Tabla7[Mes],L$5))</f>
        <v/>
      </c>
      <c r="M2739" s="39" t="str">
        <f>IF($B2739="","",-SUMIFS(Tabla7[Cantidad],Tabla7[Código del producto],$B2739,Tabla7[Tipo de movimiento],"SALIDA",Tabla7[Mes],M$5))</f>
        <v/>
      </c>
      <c r="N2739" s="39" t="str">
        <f>IF($B2739="","",-SUMIFS(Tabla7[Cantidad],Tabla7[Código del producto],$B2739,Tabla7[Tipo de movimiento],"SALIDA",Tabla7[Mes],N$5))</f>
        <v/>
      </c>
      <c r="O2739" s="39" t="str">
        <f>IF($B2739="","",-SUMIFS(Tabla7[Cantidad],Tabla7[Código del producto],$B2739,Tabla7[Tipo de movimiento],"SALIDA",Tabla7[Mes],O$5))</f>
        <v/>
      </c>
      <c r="P2739" s="39" t="str">
        <f>IF($B2739="","",-SUMIFS(Tabla7[Cantidad],Tabla7[Código del producto],$B2739,Tabla7[Tipo de movimiento],"SALIDA",Tabla7[Mes],P$5))</f>
        <v/>
      </c>
      <c r="Q2739" s="39" t="str">
        <f t="shared" si="126"/>
        <v/>
      </c>
      <c r="R2739" s="51" t="str">
        <f>IF($B2739="","",IFERROR(VLOOKUP($B2739,'ABC rotación'!$C:$G,5,0),"C"))</f>
        <v/>
      </c>
      <c r="S2739" s="41" t="str">
        <f t="shared" si="127"/>
        <v/>
      </c>
      <c r="T2739" s="40" t="str">
        <f t="shared" si="128"/>
        <v/>
      </c>
      <c r="U2739" s="23" t="str">
        <f>IF($B2739="","",VLOOKUP($T2739,Tablas!$X$14:$Y$17,2,1))</f>
        <v/>
      </c>
    </row>
    <row r="2740" spans="2:21" x14ac:dyDescent="0.2">
      <c r="B2740" s="1" t="str">
        <f>IF(Tablas!B2738="","",Tablas!B2738)</f>
        <v/>
      </c>
      <c r="C2740" s="1" t="str">
        <f>IF(Tablas!C2738="","",Tablas!C2738)</f>
        <v/>
      </c>
      <c r="D2740" s="1" t="str">
        <f>IF(Tablas!D2738="","",Tablas!D2738)</f>
        <v/>
      </c>
      <c r="E2740" s="1" t="str">
        <f>IF(Tablas!E2738="","",Tablas!E2738)</f>
        <v/>
      </c>
      <c r="F2740" s="1" t="str">
        <f>IF(Tablas!F2738="","",Tablas!F2738)</f>
        <v/>
      </c>
      <c r="G2740" s="1" t="str">
        <f>IF(Tablas!I2738="","",Tablas!I2738)</f>
        <v/>
      </c>
      <c r="H2740" s="1" t="s">
        <v>911</v>
      </c>
      <c r="I2740" s="39" t="str">
        <f>IF($B2740="","",-SUMIFS(Tabla7[Cantidad],Tabla7[Código del producto],$B2740,Tabla7[Tipo de movimiento],"SALIDA",Tabla7[Mes],I$5))</f>
        <v/>
      </c>
      <c r="J2740" s="39" t="str">
        <f>IF($B2740="","",-SUMIFS(Tabla7[Cantidad],Tabla7[Código del producto],$B2740,Tabla7[Tipo de movimiento],"SALIDA",Tabla7[Mes],J$5))</f>
        <v/>
      </c>
      <c r="K2740" s="39" t="str">
        <f>IF($B2740="","",-SUMIFS(Tabla7[Cantidad],Tabla7[Código del producto],$B2740,Tabla7[Tipo de movimiento],"SALIDA",Tabla7[Mes],K$5))</f>
        <v/>
      </c>
      <c r="L2740" s="39" t="str">
        <f>IF($B2740="","",-SUMIFS(Tabla7[Cantidad],Tabla7[Código del producto],$B2740,Tabla7[Tipo de movimiento],"SALIDA",Tabla7[Mes],L$5))</f>
        <v/>
      </c>
      <c r="M2740" s="39" t="str">
        <f>IF($B2740="","",-SUMIFS(Tabla7[Cantidad],Tabla7[Código del producto],$B2740,Tabla7[Tipo de movimiento],"SALIDA",Tabla7[Mes],M$5))</f>
        <v/>
      </c>
      <c r="N2740" s="39" t="str">
        <f>IF($B2740="","",-SUMIFS(Tabla7[Cantidad],Tabla7[Código del producto],$B2740,Tabla7[Tipo de movimiento],"SALIDA",Tabla7[Mes],N$5))</f>
        <v/>
      </c>
      <c r="O2740" s="39" t="str">
        <f>IF($B2740="","",-SUMIFS(Tabla7[Cantidad],Tabla7[Código del producto],$B2740,Tabla7[Tipo de movimiento],"SALIDA",Tabla7[Mes],O$5))</f>
        <v/>
      </c>
      <c r="P2740" s="39" t="str">
        <f>IF($B2740="","",-SUMIFS(Tabla7[Cantidad],Tabla7[Código del producto],$B2740,Tabla7[Tipo de movimiento],"SALIDA",Tabla7[Mes],P$5))</f>
        <v/>
      </c>
      <c r="Q2740" s="39" t="str">
        <f t="shared" si="126"/>
        <v/>
      </c>
      <c r="R2740" s="51" t="str">
        <f>IF($B2740="","",IFERROR(VLOOKUP($B2740,'ABC rotación'!$C:$G,5,0),"C"))</f>
        <v/>
      </c>
      <c r="S2740" s="41" t="str">
        <f t="shared" si="127"/>
        <v/>
      </c>
      <c r="T2740" s="40" t="str">
        <f t="shared" si="128"/>
        <v/>
      </c>
      <c r="U2740" s="23" t="str">
        <f>IF($B2740="","",VLOOKUP($T2740,Tablas!$X$14:$Y$17,2,1))</f>
        <v/>
      </c>
    </row>
    <row r="2741" spans="2:21" x14ac:dyDescent="0.2">
      <c r="B2741" s="1" t="str">
        <f>IF(Tablas!B2739="","",Tablas!B2739)</f>
        <v/>
      </c>
      <c r="C2741" s="1" t="str">
        <f>IF(Tablas!C2739="","",Tablas!C2739)</f>
        <v/>
      </c>
      <c r="D2741" s="1" t="str">
        <f>IF(Tablas!D2739="","",Tablas!D2739)</f>
        <v/>
      </c>
      <c r="E2741" s="1" t="str">
        <f>IF(Tablas!E2739="","",Tablas!E2739)</f>
        <v/>
      </c>
      <c r="F2741" s="1" t="str">
        <f>IF(Tablas!F2739="","",Tablas!F2739)</f>
        <v/>
      </c>
      <c r="G2741" s="1" t="str">
        <f>IF(Tablas!I2739="","",Tablas!I2739)</f>
        <v/>
      </c>
      <c r="H2741" s="1" t="s">
        <v>911</v>
      </c>
      <c r="I2741" s="39" t="str">
        <f>IF($B2741="","",-SUMIFS(Tabla7[Cantidad],Tabla7[Código del producto],$B2741,Tabla7[Tipo de movimiento],"SALIDA",Tabla7[Mes],I$5))</f>
        <v/>
      </c>
      <c r="J2741" s="39" t="str">
        <f>IF($B2741="","",-SUMIFS(Tabla7[Cantidad],Tabla7[Código del producto],$B2741,Tabla7[Tipo de movimiento],"SALIDA",Tabla7[Mes],J$5))</f>
        <v/>
      </c>
      <c r="K2741" s="39" t="str">
        <f>IF($B2741="","",-SUMIFS(Tabla7[Cantidad],Tabla7[Código del producto],$B2741,Tabla7[Tipo de movimiento],"SALIDA",Tabla7[Mes],K$5))</f>
        <v/>
      </c>
      <c r="L2741" s="39" t="str">
        <f>IF($B2741="","",-SUMIFS(Tabla7[Cantidad],Tabla7[Código del producto],$B2741,Tabla7[Tipo de movimiento],"SALIDA",Tabla7[Mes],L$5))</f>
        <v/>
      </c>
      <c r="M2741" s="39" t="str">
        <f>IF($B2741="","",-SUMIFS(Tabla7[Cantidad],Tabla7[Código del producto],$B2741,Tabla7[Tipo de movimiento],"SALIDA",Tabla7[Mes],M$5))</f>
        <v/>
      </c>
      <c r="N2741" s="39" t="str">
        <f>IF($B2741="","",-SUMIFS(Tabla7[Cantidad],Tabla7[Código del producto],$B2741,Tabla7[Tipo de movimiento],"SALIDA",Tabla7[Mes],N$5))</f>
        <v/>
      </c>
      <c r="O2741" s="39" t="str">
        <f>IF($B2741="","",-SUMIFS(Tabla7[Cantidad],Tabla7[Código del producto],$B2741,Tabla7[Tipo de movimiento],"SALIDA",Tabla7[Mes],O$5))</f>
        <v/>
      </c>
      <c r="P2741" s="39" t="str">
        <f>IF($B2741="","",-SUMIFS(Tabla7[Cantidad],Tabla7[Código del producto],$B2741,Tabla7[Tipo de movimiento],"SALIDA",Tabla7[Mes],P$5))</f>
        <v/>
      </c>
      <c r="Q2741" s="39" t="str">
        <f t="shared" si="126"/>
        <v/>
      </c>
      <c r="R2741" s="51" t="str">
        <f>IF($B2741="","",IFERROR(VLOOKUP($B2741,'ABC rotación'!$C:$G,5,0),"C"))</f>
        <v/>
      </c>
      <c r="S2741" s="41" t="str">
        <f t="shared" si="127"/>
        <v/>
      </c>
      <c r="T2741" s="40" t="str">
        <f t="shared" si="128"/>
        <v/>
      </c>
      <c r="U2741" s="23" t="str">
        <f>IF($B2741="","",VLOOKUP($T2741,Tablas!$X$14:$Y$17,2,1))</f>
        <v/>
      </c>
    </row>
    <row r="2742" spans="2:21" x14ac:dyDescent="0.2">
      <c r="B2742" s="1" t="str">
        <f>IF(Tablas!B2740="","",Tablas!B2740)</f>
        <v/>
      </c>
      <c r="C2742" s="1" t="str">
        <f>IF(Tablas!C2740="","",Tablas!C2740)</f>
        <v/>
      </c>
      <c r="D2742" s="1" t="str">
        <f>IF(Tablas!D2740="","",Tablas!D2740)</f>
        <v/>
      </c>
      <c r="E2742" s="1" t="str">
        <f>IF(Tablas!E2740="","",Tablas!E2740)</f>
        <v/>
      </c>
      <c r="F2742" s="1" t="str">
        <f>IF(Tablas!F2740="","",Tablas!F2740)</f>
        <v/>
      </c>
      <c r="G2742" s="1" t="str">
        <f>IF(Tablas!I2740="","",Tablas!I2740)</f>
        <v/>
      </c>
      <c r="H2742" s="1" t="s">
        <v>911</v>
      </c>
      <c r="I2742" s="39" t="str">
        <f>IF($B2742="","",-SUMIFS(Tabla7[Cantidad],Tabla7[Código del producto],$B2742,Tabla7[Tipo de movimiento],"SALIDA",Tabla7[Mes],I$5))</f>
        <v/>
      </c>
      <c r="J2742" s="39" t="str">
        <f>IF($B2742="","",-SUMIFS(Tabla7[Cantidad],Tabla7[Código del producto],$B2742,Tabla7[Tipo de movimiento],"SALIDA",Tabla7[Mes],J$5))</f>
        <v/>
      </c>
      <c r="K2742" s="39" t="str">
        <f>IF($B2742="","",-SUMIFS(Tabla7[Cantidad],Tabla7[Código del producto],$B2742,Tabla7[Tipo de movimiento],"SALIDA",Tabla7[Mes],K$5))</f>
        <v/>
      </c>
      <c r="L2742" s="39" t="str">
        <f>IF($B2742="","",-SUMIFS(Tabla7[Cantidad],Tabla7[Código del producto],$B2742,Tabla7[Tipo de movimiento],"SALIDA",Tabla7[Mes],L$5))</f>
        <v/>
      </c>
      <c r="M2742" s="39" t="str">
        <f>IF($B2742="","",-SUMIFS(Tabla7[Cantidad],Tabla7[Código del producto],$B2742,Tabla7[Tipo de movimiento],"SALIDA",Tabla7[Mes],M$5))</f>
        <v/>
      </c>
      <c r="N2742" s="39" t="str">
        <f>IF($B2742="","",-SUMIFS(Tabla7[Cantidad],Tabla7[Código del producto],$B2742,Tabla7[Tipo de movimiento],"SALIDA",Tabla7[Mes],N$5))</f>
        <v/>
      </c>
      <c r="O2742" s="39" t="str">
        <f>IF($B2742="","",-SUMIFS(Tabla7[Cantidad],Tabla7[Código del producto],$B2742,Tabla7[Tipo de movimiento],"SALIDA",Tabla7[Mes],O$5))</f>
        <v/>
      </c>
      <c r="P2742" s="39" t="str">
        <f>IF($B2742="","",-SUMIFS(Tabla7[Cantidad],Tabla7[Código del producto],$B2742,Tabla7[Tipo de movimiento],"SALIDA",Tabla7[Mes],P$5))</f>
        <v/>
      </c>
      <c r="Q2742" s="39" t="str">
        <f t="shared" si="126"/>
        <v/>
      </c>
      <c r="R2742" s="51" t="str">
        <f>IF($B2742="","",IFERROR(VLOOKUP($B2742,'ABC rotación'!$C:$G,5,0),"C"))</f>
        <v/>
      </c>
      <c r="S2742" s="41" t="str">
        <f t="shared" si="127"/>
        <v/>
      </c>
      <c r="T2742" s="40" t="str">
        <f t="shared" si="128"/>
        <v/>
      </c>
      <c r="U2742" s="23" t="str">
        <f>IF($B2742="","",VLOOKUP($T2742,Tablas!$X$14:$Y$17,2,1))</f>
        <v/>
      </c>
    </row>
    <row r="2743" spans="2:21" x14ac:dyDescent="0.2">
      <c r="B2743" s="1" t="str">
        <f>IF(Tablas!B2741="","",Tablas!B2741)</f>
        <v/>
      </c>
      <c r="C2743" s="1" t="str">
        <f>IF(Tablas!C2741="","",Tablas!C2741)</f>
        <v/>
      </c>
      <c r="D2743" s="1" t="str">
        <f>IF(Tablas!D2741="","",Tablas!D2741)</f>
        <v/>
      </c>
      <c r="E2743" s="1" t="str">
        <f>IF(Tablas!E2741="","",Tablas!E2741)</f>
        <v/>
      </c>
      <c r="F2743" s="1" t="str">
        <f>IF(Tablas!F2741="","",Tablas!F2741)</f>
        <v/>
      </c>
      <c r="G2743" s="1" t="str">
        <f>IF(Tablas!I2741="","",Tablas!I2741)</f>
        <v/>
      </c>
      <c r="H2743" s="1" t="s">
        <v>911</v>
      </c>
      <c r="I2743" s="39" t="str">
        <f>IF($B2743="","",-SUMIFS(Tabla7[Cantidad],Tabla7[Código del producto],$B2743,Tabla7[Tipo de movimiento],"SALIDA",Tabla7[Mes],I$5))</f>
        <v/>
      </c>
      <c r="J2743" s="39" t="str">
        <f>IF($B2743="","",-SUMIFS(Tabla7[Cantidad],Tabla7[Código del producto],$B2743,Tabla7[Tipo de movimiento],"SALIDA",Tabla7[Mes],J$5))</f>
        <v/>
      </c>
      <c r="K2743" s="39" t="str">
        <f>IF($B2743="","",-SUMIFS(Tabla7[Cantidad],Tabla7[Código del producto],$B2743,Tabla7[Tipo de movimiento],"SALIDA",Tabla7[Mes],K$5))</f>
        <v/>
      </c>
      <c r="L2743" s="39" t="str">
        <f>IF($B2743="","",-SUMIFS(Tabla7[Cantidad],Tabla7[Código del producto],$B2743,Tabla7[Tipo de movimiento],"SALIDA",Tabla7[Mes],L$5))</f>
        <v/>
      </c>
      <c r="M2743" s="39" t="str">
        <f>IF($B2743="","",-SUMIFS(Tabla7[Cantidad],Tabla7[Código del producto],$B2743,Tabla7[Tipo de movimiento],"SALIDA",Tabla7[Mes],M$5))</f>
        <v/>
      </c>
      <c r="N2743" s="39" t="str">
        <f>IF($B2743="","",-SUMIFS(Tabla7[Cantidad],Tabla7[Código del producto],$B2743,Tabla7[Tipo de movimiento],"SALIDA",Tabla7[Mes],N$5))</f>
        <v/>
      </c>
      <c r="O2743" s="39" t="str">
        <f>IF($B2743="","",-SUMIFS(Tabla7[Cantidad],Tabla7[Código del producto],$B2743,Tabla7[Tipo de movimiento],"SALIDA",Tabla7[Mes],O$5))</f>
        <v/>
      </c>
      <c r="P2743" s="39" t="str">
        <f>IF($B2743="","",-SUMIFS(Tabla7[Cantidad],Tabla7[Código del producto],$B2743,Tabla7[Tipo de movimiento],"SALIDA",Tabla7[Mes],P$5))</f>
        <v/>
      </c>
      <c r="Q2743" s="39" t="str">
        <f t="shared" si="126"/>
        <v/>
      </c>
      <c r="R2743" s="51" t="str">
        <f>IF($B2743="","",IFERROR(VLOOKUP($B2743,'ABC rotación'!$C:$G,5,0),"C"))</f>
        <v/>
      </c>
      <c r="S2743" s="41" t="str">
        <f t="shared" si="127"/>
        <v/>
      </c>
      <c r="T2743" s="40" t="str">
        <f t="shared" si="128"/>
        <v/>
      </c>
      <c r="U2743" s="23" t="str">
        <f>IF($B2743="","",VLOOKUP($T2743,Tablas!$X$14:$Y$17,2,1))</f>
        <v/>
      </c>
    </row>
    <row r="2744" spans="2:21" x14ac:dyDescent="0.2">
      <c r="B2744" s="1" t="str">
        <f>IF(Tablas!B2742="","",Tablas!B2742)</f>
        <v/>
      </c>
      <c r="C2744" s="1" t="str">
        <f>IF(Tablas!C2742="","",Tablas!C2742)</f>
        <v/>
      </c>
      <c r="D2744" s="1" t="str">
        <f>IF(Tablas!D2742="","",Tablas!D2742)</f>
        <v/>
      </c>
      <c r="E2744" s="1" t="str">
        <f>IF(Tablas!E2742="","",Tablas!E2742)</f>
        <v/>
      </c>
      <c r="F2744" s="1" t="str">
        <f>IF(Tablas!F2742="","",Tablas!F2742)</f>
        <v/>
      </c>
      <c r="G2744" s="1" t="str">
        <f>IF(Tablas!I2742="","",Tablas!I2742)</f>
        <v/>
      </c>
      <c r="H2744" s="1" t="s">
        <v>911</v>
      </c>
      <c r="I2744" s="39" t="str">
        <f>IF($B2744="","",-SUMIFS(Tabla7[Cantidad],Tabla7[Código del producto],$B2744,Tabla7[Tipo de movimiento],"SALIDA",Tabla7[Mes],I$5))</f>
        <v/>
      </c>
      <c r="J2744" s="39" t="str">
        <f>IF($B2744="","",-SUMIFS(Tabla7[Cantidad],Tabla7[Código del producto],$B2744,Tabla7[Tipo de movimiento],"SALIDA",Tabla7[Mes],J$5))</f>
        <v/>
      </c>
      <c r="K2744" s="39" t="str">
        <f>IF($B2744="","",-SUMIFS(Tabla7[Cantidad],Tabla7[Código del producto],$B2744,Tabla7[Tipo de movimiento],"SALIDA",Tabla7[Mes],K$5))</f>
        <v/>
      </c>
      <c r="L2744" s="39" t="str">
        <f>IF($B2744="","",-SUMIFS(Tabla7[Cantidad],Tabla7[Código del producto],$B2744,Tabla7[Tipo de movimiento],"SALIDA",Tabla7[Mes],L$5))</f>
        <v/>
      </c>
      <c r="M2744" s="39" t="str">
        <f>IF($B2744="","",-SUMIFS(Tabla7[Cantidad],Tabla7[Código del producto],$B2744,Tabla7[Tipo de movimiento],"SALIDA",Tabla7[Mes],M$5))</f>
        <v/>
      </c>
      <c r="N2744" s="39" t="str">
        <f>IF($B2744="","",-SUMIFS(Tabla7[Cantidad],Tabla7[Código del producto],$B2744,Tabla7[Tipo de movimiento],"SALIDA",Tabla7[Mes],N$5))</f>
        <v/>
      </c>
      <c r="O2744" s="39" t="str">
        <f>IF($B2744="","",-SUMIFS(Tabla7[Cantidad],Tabla7[Código del producto],$B2744,Tabla7[Tipo de movimiento],"SALIDA",Tabla7[Mes],O$5))</f>
        <v/>
      </c>
      <c r="P2744" s="39" t="str">
        <f>IF($B2744="","",-SUMIFS(Tabla7[Cantidad],Tabla7[Código del producto],$B2744,Tabla7[Tipo de movimiento],"SALIDA",Tabla7[Mes],P$5))</f>
        <v/>
      </c>
      <c r="Q2744" s="39" t="str">
        <f t="shared" si="126"/>
        <v/>
      </c>
      <c r="R2744" s="51" t="str">
        <f>IF($B2744="","",IFERROR(VLOOKUP($B2744,'ABC rotación'!$C:$G,5,0),"C"))</f>
        <v/>
      </c>
      <c r="S2744" s="41" t="str">
        <f t="shared" si="127"/>
        <v/>
      </c>
      <c r="T2744" s="40" t="str">
        <f t="shared" si="128"/>
        <v/>
      </c>
      <c r="U2744" s="23" t="str">
        <f>IF($B2744="","",VLOOKUP($T2744,Tablas!$X$14:$Y$17,2,1))</f>
        <v/>
      </c>
    </row>
    <row r="2745" spans="2:21" x14ac:dyDescent="0.2">
      <c r="B2745" s="1" t="str">
        <f>IF(Tablas!B2743="","",Tablas!B2743)</f>
        <v/>
      </c>
      <c r="C2745" s="1" t="str">
        <f>IF(Tablas!C2743="","",Tablas!C2743)</f>
        <v/>
      </c>
      <c r="D2745" s="1" t="str">
        <f>IF(Tablas!D2743="","",Tablas!D2743)</f>
        <v/>
      </c>
      <c r="E2745" s="1" t="str">
        <f>IF(Tablas!E2743="","",Tablas!E2743)</f>
        <v/>
      </c>
      <c r="F2745" s="1" t="str">
        <f>IF(Tablas!F2743="","",Tablas!F2743)</f>
        <v/>
      </c>
      <c r="G2745" s="1" t="str">
        <f>IF(Tablas!I2743="","",Tablas!I2743)</f>
        <v/>
      </c>
      <c r="H2745" s="1" t="s">
        <v>911</v>
      </c>
      <c r="I2745" s="39" t="str">
        <f>IF($B2745="","",-SUMIFS(Tabla7[Cantidad],Tabla7[Código del producto],$B2745,Tabla7[Tipo de movimiento],"SALIDA",Tabla7[Mes],I$5))</f>
        <v/>
      </c>
      <c r="J2745" s="39" t="str">
        <f>IF($B2745="","",-SUMIFS(Tabla7[Cantidad],Tabla7[Código del producto],$B2745,Tabla7[Tipo de movimiento],"SALIDA",Tabla7[Mes],J$5))</f>
        <v/>
      </c>
      <c r="K2745" s="39" t="str">
        <f>IF($B2745="","",-SUMIFS(Tabla7[Cantidad],Tabla7[Código del producto],$B2745,Tabla7[Tipo de movimiento],"SALIDA",Tabla7[Mes],K$5))</f>
        <v/>
      </c>
      <c r="L2745" s="39" t="str">
        <f>IF($B2745="","",-SUMIFS(Tabla7[Cantidad],Tabla7[Código del producto],$B2745,Tabla7[Tipo de movimiento],"SALIDA",Tabla7[Mes],L$5))</f>
        <v/>
      </c>
      <c r="M2745" s="39" t="str">
        <f>IF($B2745="","",-SUMIFS(Tabla7[Cantidad],Tabla7[Código del producto],$B2745,Tabla7[Tipo de movimiento],"SALIDA",Tabla7[Mes],M$5))</f>
        <v/>
      </c>
      <c r="N2745" s="39" t="str">
        <f>IF($B2745="","",-SUMIFS(Tabla7[Cantidad],Tabla7[Código del producto],$B2745,Tabla7[Tipo de movimiento],"SALIDA",Tabla7[Mes],N$5))</f>
        <v/>
      </c>
      <c r="O2745" s="39" t="str">
        <f>IF($B2745="","",-SUMIFS(Tabla7[Cantidad],Tabla7[Código del producto],$B2745,Tabla7[Tipo de movimiento],"SALIDA",Tabla7[Mes],O$5))</f>
        <v/>
      </c>
      <c r="P2745" s="39" t="str">
        <f>IF($B2745="","",-SUMIFS(Tabla7[Cantidad],Tabla7[Código del producto],$B2745,Tabla7[Tipo de movimiento],"SALIDA",Tabla7[Mes],P$5))</f>
        <v/>
      </c>
      <c r="Q2745" s="39" t="str">
        <f t="shared" si="126"/>
        <v/>
      </c>
      <c r="R2745" s="51" t="str">
        <f>IF($B2745="","",IFERROR(VLOOKUP($B2745,'ABC rotación'!$C:$G,5,0),"C"))</f>
        <v/>
      </c>
      <c r="S2745" s="41" t="str">
        <f t="shared" si="127"/>
        <v/>
      </c>
      <c r="T2745" s="40" t="str">
        <f t="shared" si="128"/>
        <v/>
      </c>
      <c r="U2745" s="23" t="str">
        <f>IF($B2745="","",VLOOKUP($T2745,Tablas!$X$14:$Y$17,2,1))</f>
        <v/>
      </c>
    </row>
    <row r="2746" spans="2:21" x14ac:dyDescent="0.2">
      <c r="B2746" s="1" t="str">
        <f>IF(Tablas!B2744="","",Tablas!B2744)</f>
        <v/>
      </c>
      <c r="C2746" s="1" t="str">
        <f>IF(Tablas!C2744="","",Tablas!C2744)</f>
        <v/>
      </c>
      <c r="D2746" s="1" t="str">
        <f>IF(Tablas!D2744="","",Tablas!D2744)</f>
        <v/>
      </c>
      <c r="E2746" s="1" t="str">
        <f>IF(Tablas!E2744="","",Tablas!E2744)</f>
        <v/>
      </c>
      <c r="F2746" s="1" t="str">
        <f>IF(Tablas!F2744="","",Tablas!F2744)</f>
        <v/>
      </c>
      <c r="G2746" s="1" t="str">
        <f>IF(Tablas!I2744="","",Tablas!I2744)</f>
        <v/>
      </c>
      <c r="H2746" s="1" t="s">
        <v>911</v>
      </c>
      <c r="I2746" s="39" t="str">
        <f>IF($B2746="","",-SUMIFS(Tabla7[Cantidad],Tabla7[Código del producto],$B2746,Tabla7[Tipo de movimiento],"SALIDA",Tabla7[Mes],I$5))</f>
        <v/>
      </c>
      <c r="J2746" s="39" t="str">
        <f>IF($B2746="","",-SUMIFS(Tabla7[Cantidad],Tabla7[Código del producto],$B2746,Tabla7[Tipo de movimiento],"SALIDA",Tabla7[Mes],J$5))</f>
        <v/>
      </c>
      <c r="K2746" s="39" t="str">
        <f>IF($B2746="","",-SUMIFS(Tabla7[Cantidad],Tabla7[Código del producto],$B2746,Tabla7[Tipo de movimiento],"SALIDA",Tabla7[Mes],K$5))</f>
        <v/>
      </c>
      <c r="L2746" s="39" t="str">
        <f>IF($B2746="","",-SUMIFS(Tabla7[Cantidad],Tabla7[Código del producto],$B2746,Tabla7[Tipo de movimiento],"SALIDA",Tabla7[Mes],L$5))</f>
        <v/>
      </c>
      <c r="M2746" s="39" t="str">
        <f>IF($B2746="","",-SUMIFS(Tabla7[Cantidad],Tabla7[Código del producto],$B2746,Tabla7[Tipo de movimiento],"SALIDA",Tabla7[Mes],M$5))</f>
        <v/>
      </c>
      <c r="N2746" s="39" t="str">
        <f>IF($B2746="","",-SUMIFS(Tabla7[Cantidad],Tabla7[Código del producto],$B2746,Tabla7[Tipo de movimiento],"SALIDA",Tabla7[Mes],N$5))</f>
        <v/>
      </c>
      <c r="O2746" s="39" t="str">
        <f>IF($B2746="","",-SUMIFS(Tabla7[Cantidad],Tabla7[Código del producto],$B2746,Tabla7[Tipo de movimiento],"SALIDA",Tabla7[Mes],O$5))</f>
        <v/>
      </c>
      <c r="P2746" s="39" t="str">
        <f>IF($B2746="","",-SUMIFS(Tabla7[Cantidad],Tabla7[Código del producto],$B2746,Tabla7[Tipo de movimiento],"SALIDA",Tabla7[Mes],P$5))</f>
        <v/>
      </c>
      <c r="Q2746" s="39" t="str">
        <f t="shared" si="126"/>
        <v/>
      </c>
      <c r="R2746" s="51" t="str">
        <f>IF($B2746="","",IFERROR(VLOOKUP($B2746,'ABC rotación'!$C:$G,5,0),"C"))</f>
        <v/>
      </c>
      <c r="S2746" s="41" t="str">
        <f t="shared" si="127"/>
        <v/>
      </c>
      <c r="T2746" s="40" t="str">
        <f t="shared" si="128"/>
        <v/>
      </c>
      <c r="U2746" s="23" t="str">
        <f>IF($B2746="","",VLOOKUP($T2746,Tablas!$X$14:$Y$17,2,1))</f>
        <v/>
      </c>
    </row>
    <row r="2747" spans="2:21" x14ac:dyDescent="0.2">
      <c r="B2747" s="1" t="str">
        <f>IF(Tablas!B2745="","",Tablas!B2745)</f>
        <v/>
      </c>
      <c r="C2747" s="1" t="str">
        <f>IF(Tablas!C2745="","",Tablas!C2745)</f>
        <v/>
      </c>
      <c r="D2747" s="1" t="str">
        <f>IF(Tablas!D2745="","",Tablas!D2745)</f>
        <v/>
      </c>
      <c r="E2747" s="1" t="str">
        <f>IF(Tablas!E2745="","",Tablas!E2745)</f>
        <v/>
      </c>
      <c r="F2747" s="1" t="str">
        <f>IF(Tablas!F2745="","",Tablas!F2745)</f>
        <v/>
      </c>
      <c r="G2747" s="1" t="str">
        <f>IF(Tablas!I2745="","",Tablas!I2745)</f>
        <v/>
      </c>
      <c r="H2747" s="1" t="s">
        <v>911</v>
      </c>
      <c r="I2747" s="39" t="str">
        <f>IF($B2747="","",-SUMIFS(Tabla7[Cantidad],Tabla7[Código del producto],$B2747,Tabla7[Tipo de movimiento],"SALIDA",Tabla7[Mes],I$5))</f>
        <v/>
      </c>
      <c r="J2747" s="39" t="str">
        <f>IF($B2747="","",-SUMIFS(Tabla7[Cantidad],Tabla7[Código del producto],$B2747,Tabla7[Tipo de movimiento],"SALIDA",Tabla7[Mes],J$5))</f>
        <v/>
      </c>
      <c r="K2747" s="39" t="str">
        <f>IF($B2747="","",-SUMIFS(Tabla7[Cantidad],Tabla7[Código del producto],$B2747,Tabla7[Tipo de movimiento],"SALIDA",Tabla7[Mes],K$5))</f>
        <v/>
      </c>
      <c r="L2747" s="39" t="str">
        <f>IF($B2747="","",-SUMIFS(Tabla7[Cantidad],Tabla7[Código del producto],$B2747,Tabla7[Tipo de movimiento],"SALIDA",Tabla7[Mes],L$5))</f>
        <v/>
      </c>
      <c r="M2747" s="39" t="str">
        <f>IF($B2747="","",-SUMIFS(Tabla7[Cantidad],Tabla7[Código del producto],$B2747,Tabla7[Tipo de movimiento],"SALIDA",Tabla7[Mes],M$5))</f>
        <v/>
      </c>
      <c r="N2747" s="39" t="str">
        <f>IF($B2747="","",-SUMIFS(Tabla7[Cantidad],Tabla7[Código del producto],$B2747,Tabla7[Tipo de movimiento],"SALIDA",Tabla7[Mes],N$5))</f>
        <v/>
      </c>
      <c r="O2747" s="39" t="str">
        <f>IF($B2747="","",-SUMIFS(Tabla7[Cantidad],Tabla7[Código del producto],$B2747,Tabla7[Tipo de movimiento],"SALIDA",Tabla7[Mes],O$5))</f>
        <v/>
      </c>
      <c r="P2747" s="39" t="str">
        <f>IF($B2747="","",-SUMIFS(Tabla7[Cantidad],Tabla7[Código del producto],$B2747,Tabla7[Tipo de movimiento],"SALIDA",Tabla7[Mes],P$5))</f>
        <v/>
      </c>
      <c r="Q2747" s="39" t="str">
        <f t="shared" si="126"/>
        <v/>
      </c>
      <c r="R2747" s="51" t="str">
        <f>IF($B2747="","",IFERROR(VLOOKUP($B2747,'ABC rotación'!$C:$G,5,0),"C"))</f>
        <v/>
      </c>
      <c r="S2747" s="41" t="str">
        <f t="shared" si="127"/>
        <v/>
      </c>
      <c r="T2747" s="40" t="str">
        <f t="shared" si="128"/>
        <v/>
      </c>
      <c r="U2747" s="23" t="str">
        <f>IF($B2747="","",VLOOKUP($T2747,Tablas!$X$14:$Y$17,2,1))</f>
        <v/>
      </c>
    </row>
    <row r="2748" spans="2:21" x14ac:dyDescent="0.2">
      <c r="B2748" s="1" t="str">
        <f>IF(Tablas!B2746="","",Tablas!B2746)</f>
        <v/>
      </c>
      <c r="C2748" s="1" t="str">
        <f>IF(Tablas!C2746="","",Tablas!C2746)</f>
        <v/>
      </c>
      <c r="D2748" s="1" t="str">
        <f>IF(Tablas!D2746="","",Tablas!D2746)</f>
        <v/>
      </c>
      <c r="E2748" s="1" t="str">
        <f>IF(Tablas!E2746="","",Tablas!E2746)</f>
        <v/>
      </c>
      <c r="F2748" s="1" t="str">
        <f>IF(Tablas!F2746="","",Tablas!F2746)</f>
        <v/>
      </c>
      <c r="G2748" s="1" t="str">
        <f>IF(Tablas!I2746="","",Tablas!I2746)</f>
        <v/>
      </c>
      <c r="H2748" s="1" t="s">
        <v>911</v>
      </c>
      <c r="I2748" s="39" t="str">
        <f>IF($B2748="","",-SUMIFS(Tabla7[Cantidad],Tabla7[Código del producto],$B2748,Tabla7[Tipo de movimiento],"SALIDA",Tabla7[Mes],I$5))</f>
        <v/>
      </c>
      <c r="J2748" s="39" t="str">
        <f>IF($B2748="","",-SUMIFS(Tabla7[Cantidad],Tabla7[Código del producto],$B2748,Tabla7[Tipo de movimiento],"SALIDA",Tabla7[Mes],J$5))</f>
        <v/>
      </c>
      <c r="K2748" s="39" t="str">
        <f>IF($B2748="","",-SUMIFS(Tabla7[Cantidad],Tabla7[Código del producto],$B2748,Tabla7[Tipo de movimiento],"SALIDA",Tabla7[Mes],K$5))</f>
        <v/>
      </c>
      <c r="L2748" s="39" t="str">
        <f>IF($B2748="","",-SUMIFS(Tabla7[Cantidad],Tabla7[Código del producto],$B2748,Tabla7[Tipo de movimiento],"SALIDA",Tabla7[Mes],L$5))</f>
        <v/>
      </c>
      <c r="M2748" s="39" t="str">
        <f>IF($B2748="","",-SUMIFS(Tabla7[Cantidad],Tabla7[Código del producto],$B2748,Tabla7[Tipo de movimiento],"SALIDA",Tabla7[Mes],M$5))</f>
        <v/>
      </c>
      <c r="N2748" s="39" t="str">
        <f>IF($B2748="","",-SUMIFS(Tabla7[Cantidad],Tabla7[Código del producto],$B2748,Tabla7[Tipo de movimiento],"SALIDA",Tabla7[Mes],N$5))</f>
        <v/>
      </c>
      <c r="O2748" s="39" t="str">
        <f>IF($B2748="","",-SUMIFS(Tabla7[Cantidad],Tabla7[Código del producto],$B2748,Tabla7[Tipo de movimiento],"SALIDA",Tabla7[Mes],O$5))</f>
        <v/>
      </c>
      <c r="P2748" s="39" t="str">
        <f>IF($B2748="","",-SUMIFS(Tabla7[Cantidad],Tabla7[Código del producto],$B2748,Tabla7[Tipo de movimiento],"SALIDA",Tabla7[Mes],P$5))</f>
        <v/>
      </c>
      <c r="Q2748" s="39" t="str">
        <f t="shared" si="126"/>
        <v/>
      </c>
      <c r="R2748" s="51" t="str">
        <f>IF($B2748="","",IFERROR(VLOOKUP($B2748,'ABC rotación'!$C:$G,5,0),"C"))</f>
        <v/>
      </c>
      <c r="S2748" s="41" t="str">
        <f t="shared" si="127"/>
        <v/>
      </c>
      <c r="T2748" s="40" t="str">
        <f t="shared" si="128"/>
        <v/>
      </c>
      <c r="U2748" s="23" t="str">
        <f>IF($B2748="","",VLOOKUP($T2748,Tablas!$X$14:$Y$17,2,1))</f>
        <v/>
      </c>
    </row>
    <row r="2749" spans="2:21" x14ac:dyDescent="0.2">
      <c r="B2749" s="1" t="str">
        <f>IF(Tablas!B2747="","",Tablas!B2747)</f>
        <v/>
      </c>
      <c r="C2749" s="1" t="str">
        <f>IF(Tablas!C2747="","",Tablas!C2747)</f>
        <v/>
      </c>
      <c r="D2749" s="1" t="str">
        <f>IF(Tablas!D2747="","",Tablas!D2747)</f>
        <v/>
      </c>
      <c r="E2749" s="1" t="str">
        <f>IF(Tablas!E2747="","",Tablas!E2747)</f>
        <v/>
      </c>
      <c r="F2749" s="1" t="str">
        <f>IF(Tablas!F2747="","",Tablas!F2747)</f>
        <v/>
      </c>
      <c r="G2749" s="1" t="str">
        <f>IF(Tablas!I2747="","",Tablas!I2747)</f>
        <v/>
      </c>
      <c r="H2749" s="1" t="s">
        <v>911</v>
      </c>
      <c r="I2749" s="39" t="str">
        <f>IF($B2749="","",-SUMIFS(Tabla7[Cantidad],Tabla7[Código del producto],$B2749,Tabla7[Tipo de movimiento],"SALIDA",Tabla7[Mes],I$5))</f>
        <v/>
      </c>
      <c r="J2749" s="39" t="str">
        <f>IF($B2749="","",-SUMIFS(Tabla7[Cantidad],Tabla7[Código del producto],$B2749,Tabla7[Tipo de movimiento],"SALIDA",Tabla7[Mes],J$5))</f>
        <v/>
      </c>
      <c r="K2749" s="39" t="str">
        <f>IF($B2749="","",-SUMIFS(Tabla7[Cantidad],Tabla7[Código del producto],$B2749,Tabla7[Tipo de movimiento],"SALIDA",Tabla7[Mes],K$5))</f>
        <v/>
      </c>
      <c r="L2749" s="39" t="str">
        <f>IF($B2749="","",-SUMIFS(Tabla7[Cantidad],Tabla7[Código del producto],$B2749,Tabla7[Tipo de movimiento],"SALIDA",Tabla7[Mes],L$5))</f>
        <v/>
      </c>
      <c r="M2749" s="39" t="str">
        <f>IF($B2749="","",-SUMIFS(Tabla7[Cantidad],Tabla7[Código del producto],$B2749,Tabla7[Tipo de movimiento],"SALIDA",Tabla7[Mes],M$5))</f>
        <v/>
      </c>
      <c r="N2749" s="39" t="str">
        <f>IF($B2749="","",-SUMIFS(Tabla7[Cantidad],Tabla7[Código del producto],$B2749,Tabla7[Tipo de movimiento],"SALIDA",Tabla7[Mes],N$5))</f>
        <v/>
      </c>
      <c r="O2749" s="39" t="str">
        <f>IF($B2749="","",-SUMIFS(Tabla7[Cantidad],Tabla7[Código del producto],$B2749,Tabla7[Tipo de movimiento],"SALIDA",Tabla7[Mes],O$5))</f>
        <v/>
      </c>
      <c r="P2749" s="39" t="str">
        <f>IF($B2749="","",-SUMIFS(Tabla7[Cantidad],Tabla7[Código del producto],$B2749,Tabla7[Tipo de movimiento],"SALIDA",Tabla7[Mes],P$5))</f>
        <v/>
      </c>
      <c r="Q2749" s="39" t="str">
        <f t="shared" si="126"/>
        <v/>
      </c>
      <c r="R2749" s="51" t="str">
        <f>IF($B2749="","",IFERROR(VLOOKUP($B2749,'ABC rotación'!$C:$G,5,0),"C"))</f>
        <v/>
      </c>
      <c r="S2749" s="41" t="str">
        <f t="shared" si="127"/>
        <v/>
      </c>
      <c r="T2749" s="40" t="str">
        <f t="shared" si="128"/>
        <v/>
      </c>
      <c r="U2749" s="23" t="str">
        <f>IF($B2749="","",VLOOKUP($T2749,Tablas!$X$14:$Y$17,2,1))</f>
        <v/>
      </c>
    </row>
    <row r="2750" spans="2:21" x14ac:dyDescent="0.2">
      <c r="B2750" s="1" t="str">
        <f>IF(Tablas!B2748="","",Tablas!B2748)</f>
        <v/>
      </c>
      <c r="C2750" s="1" t="str">
        <f>IF(Tablas!C2748="","",Tablas!C2748)</f>
        <v/>
      </c>
      <c r="D2750" s="1" t="str">
        <f>IF(Tablas!D2748="","",Tablas!D2748)</f>
        <v/>
      </c>
      <c r="E2750" s="1" t="str">
        <f>IF(Tablas!E2748="","",Tablas!E2748)</f>
        <v/>
      </c>
      <c r="F2750" s="1" t="str">
        <f>IF(Tablas!F2748="","",Tablas!F2748)</f>
        <v/>
      </c>
      <c r="G2750" s="1" t="str">
        <f>IF(Tablas!I2748="","",Tablas!I2748)</f>
        <v/>
      </c>
      <c r="H2750" s="1" t="s">
        <v>911</v>
      </c>
      <c r="I2750" s="39" t="str">
        <f>IF($B2750="","",-SUMIFS(Tabla7[Cantidad],Tabla7[Código del producto],$B2750,Tabla7[Tipo de movimiento],"SALIDA",Tabla7[Mes],I$5))</f>
        <v/>
      </c>
      <c r="J2750" s="39" t="str">
        <f>IF($B2750="","",-SUMIFS(Tabla7[Cantidad],Tabla7[Código del producto],$B2750,Tabla7[Tipo de movimiento],"SALIDA",Tabla7[Mes],J$5))</f>
        <v/>
      </c>
      <c r="K2750" s="39" t="str">
        <f>IF($B2750="","",-SUMIFS(Tabla7[Cantidad],Tabla7[Código del producto],$B2750,Tabla7[Tipo de movimiento],"SALIDA",Tabla7[Mes],K$5))</f>
        <v/>
      </c>
      <c r="L2750" s="39" t="str">
        <f>IF($B2750="","",-SUMIFS(Tabla7[Cantidad],Tabla7[Código del producto],$B2750,Tabla7[Tipo de movimiento],"SALIDA",Tabla7[Mes],L$5))</f>
        <v/>
      </c>
      <c r="M2750" s="39" t="str">
        <f>IF($B2750="","",-SUMIFS(Tabla7[Cantidad],Tabla7[Código del producto],$B2750,Tabla7[Tipo de movimiento],"SALIDA",Tabla7[Mes],M$5))</f>
        <v/>
      </c>
      <c r="N2750" s="39" t="str">
        <f>IF($B2750="","",-SUMIFS(Tabla7[Cantidad],Tabla7[Código del producto],$B2750,Tabla7[Tipo de movimiento],"SALIDA",Tabla7[Mes],N$5))</f>
        <v/>
      </c>
      <c r="O2750" s="39" t="str">
        <f>IF($B2750="","",-SUMIFS(Tabla7[Cantidad],Tabla7[Código del producto],$B2750,Tabla7[Tipo de movimiento],"SALIDA",Tabla7[Mes],O$5))</f>
        <v/>
      </c>
      <c r="P2750" s="39" t="str">
        <f>IF($B2750="","",-SUMIFS(Tabla7[Cantidad],Tabla7[Código del producto],$B2750,Tabla7[Tipo de movimiento],"SALIDA",Tabla7[Mes],P$5))</f>
        <v/>
      </c>
      <c r="Q2750" s="39" t="str">
        <f t="shared" si="126"/>
        <v/>
      </c>
      <c r="R2750" s="51" t="str">
        <f>IF($B2750="","",IFERROR(VLOOKUP($B2750,'ABC rotación'!$C:$G,5,0),"C"))</f>
        <v/>
      </c>
      <c r="S2750" s="41" t="str">
        <f t="shared" si="127"/>
        <v/>
      </c>
      <c r="T2750" s="40" t="str">
        <f t="shared" si="128"/>
        <v/>
      </c>
      <c r="U2750" s="23" t="str">
        <f>IF($B2750="","",VLOOKUP($T2750,Tablas!$X$14:$Y$17,2,1))</f>
        <v/>
      </c>
    </row>
    <row r="2751" spans="2:21" x14ac:dyDescent="0.2">
      <c r="B2751" s="1" t="str">
        <f>IF(Tablas!B2749="","",Tablas!B2749)</f>
        <v/>
      </c>
      <c r="C2751" s="1" t="str">
        <f>IF(Tablas!C2749="","",Tablas!C2749)</f>
        <v/>
      </c>
      <c r="D2751" s="1" t="str">
        <f>IF(Tablas!D2749="","",Tablas!D2749)</f>
        <v/>
      </c>
      <c r="E2751" s="1" t="str">
        <f>IF(Tablas!E2749="","",Tablas!E2749)</f>
        <v/>
      </c>
      <c r="F2751" s="1" t="str">
        <f>IF(Tablas!F2749="","",Tablas!F2749)</f>
        <v/>
      </c>
      <c r="G2751" s="1" t="str">
        <f>IF(Tablas!I2749="","",Tablas!I2749)</f>
        <v/>
      </c>
      <c r="H2751" s="1" t="s">
        <v>911</v>
      </c>
      <c r="I2751" s="39" t="str">
        <f>IF($B2751="","",-SUMIFS(Tabla7[Cantidad],Tabla7[Código del producto],$B2751,Tabla7[Tipo de movimiento],"SALIDA",Tabla7[Mes],I$5))</f>
        <v/>
      </c>
      <c r="J2751" s="39" t="str">
        <f>IF($B2751="","",-SUMIFS(Tabla7[Cantidad],Tabla7[Código del producto],$B2751,Tabla7[Tipo de movimiento],"SALIDA",Tabla7[Mes],J$5))</f>
        <v/>
      </c>
      <c r="K2751" s="39" t="str">
        <f>IF($B2751="","",-SUMIFS(Tabla7[Cantidad],Tabla7[Código del producto],$B2751,Tabla7[Tipo de movimiento],"SALIDA",Tabla7[Mes],K$5))</f>
        <v/>
      </c>
      <c r="L2751" s="39" t="str">
        <f>IF($B2751="","",-SUMIFS(Tabla7[Cantidad],Tabla7[Código del producto],$B2751,Tabla7[Tipo de movimiento],"SALIDA",Tabla7[Mes],L$5))</f>
        <v/>
      </c>
      <c r="M2751" s="39" t="str">
        <f>IF($B2751="","",-SUMIFS(Tabla7[Cantidad],Tabla7[Código del producto],$B2751,Tabla7[Tipo de movimiento],"SALIDA",Tabla7[Mes],M$5))</f>
        <v/>
      </c>
      <c r="N2751" s="39" t="str">
        <f>IF($B2751="","",-SUMIFS(Tabla7[Cantidad],Tabla7[Código del producto],$B2751,Tabla7[Tipo de movimiento],"SALIDA",Tabla7[Mes],N$5))</f>
        <v/>
      </c>
      <c r="O2751" s="39" t="str">
        <f>IF($B2751="","",-SUMIFS(Tabla7[Cantidad],Tabla7[Código del producto],$B2751,Tabla7[Tipo de movimiento],"SALIDA",Tabla7[Mes],O$5))</f>
        <v/>
      </c>
      <c r="P2751" s="39" t="str">
        <f>IF($B2751="","",-SUMIFS(Tabla7[Cantidad],Tabla7[Código del producto],$B2751,Tabla7[Tipo de movimiento],"SALIDA",Tabla7[Mes],P$5))</f>
        <v/>
      </c>
      <c r="Q2751" s="39" t="str">
        <f t="shared" si="126"/>
        <v/>
      </c>
      <c r="R2751" s="51" t="str">
        <f>IF($B2751="","",IFERROR(VLOOKUP($B2751,'ABC rotación'!$C:$G,5,0),"C"))</f>
        <v/>
      </c>
      <c r="S2751" s="41" t="str">
        <f t="shared" si="127"/>
        <v/>
      </c>
      <c r="T2751" s="40" t="str">
        <f t="shared" si="128"/>
        <v/>
      </c>
      <c r="U2751" s="23" t="str">
        <f>IF($B2751="","",VLOOKUP($T2751,Tablas!$X$14:$Y$17,2,1))</f>
        <v/>
      </c>
    </row>
    <row r="2752" spans="2:21" x14ac:dyDescent="0.2">
      <c r="B2752" s="1" t="str">
        <f>IF(Tablas!B2750="","",Tablas!B2750)</f>
        <v/>
      </c>
      <c r="C2752" s="1" t="str">
        <f>IF(Tablas!C2750="","",Tablas!C2750)</f>
        <v/>
      </c>
      <c r="D2752" s="1" t="str">
        <f>IF(Tablas!D2750="","",Tablas!D2750)</f>
        <v/>
      </c>
      <c r="E2752" s="1" t="str">
        <f>IF(Tablas!E2750="","",Tablas!E2750)</f>
        <v/>
      </c>
      <c r="F2752" s="1" t="str">
        <f>IF(Tablas!F2750="","",Tablas!F2750)</f>
        <v/>
      </c>
      <c r="G2752" s="1" t="str">
        <f>IF(Tablas!I2750="","",Tablas!I2750)</f>
        <v/>
      </c>
      <c r="H2752" s="1" t="s">
        <v>911</v>
      </c>
      <c r="I2752" s="39" t="str">
        <f>IF($B2752="","",-SUMIFS(Tabla7[Cantidad],Tabla7[Código del producto],$B2752,Tabla7[Tipo de movimiento],"SALIDA",Tabla7[Mes],I$5))</f>
        <v/>
      </c>
      <c r="J2752" s="39" t="str">
        <f>IF($B2752="","",-SUMIFS(Tabla7[Cantidad],Tabla7[Código del producto],$B2752,Tabla7[Tipo de movimiento],"SALIDA",Tabla7[Mes],J$5))</f>
        <v/>
      </c>
      <c r="K2752" s="39" t="str">
        <f>IF($B2752="","",-SUMIFS(Tabla7[Cantidad],Tabla7[Código del producto],$B2752,Tabla7[Tipo de movimiento],"SALIDA",Tabla7[Mes],K$5))</f>
        <v/>
      </c>
      <c r="L2752" s="39" t="str">
        <f>IF($B2752="","",-SUMIFS(Tabla7[Cantidad],Tabla7[Código del producto],$B2752,Tabla7[Tipo de movimiento],"SALIDA",Tabla7[Mes],L$5))</f>
        <v/>
      </c>
      <c r="M2752" s="39" t="str">
        <f>IF($B2752="","",-SUMIFS(Tabla7[Cantidad],Tabla7[Código del producto],$B2752,Tabla7[Tipo de movimiento],"SALIDA",Tabla7[Mes],M$5))</f>
        <v/>
      </c>
      <c r="N2752" s="39" t="str">
        <f>IF($B2752="","",-SUMIFS(Tabla7[Cantidad],Tabla7[Código del producto],$B2752,Tabla7[Tipo de movimiento],"SALIDA",Tabla7[Mes],N$5))</f>
        <v/>
      </c>
      <c r="O2752" s="39" t="str">
        <f>IF($B2752="","",-SUMIFS(Tabla7[Cantidad],Tabla7[Código del producto],$B2752,Tabla7[Tipo de movimiento],"SALIDA",Tabla7[Mes],O$5))</f>
        <v/>
      </c>
      <c r="P2752" s="39" t="str">
        <f>IF($B2752="","",-SUMIFS(Tabla7[Cantidad],Tabla7[Código del producto],$B2752,Tabla7[Tipo de movimiento],"SALIDA",Tabla7[Mes],P$5))</f>
        <v/>
      </c>
      <c r="Q2752" s="39" t="str">
        <f t="shared" si="126"/>
        <v/>
      </c>
      <c r="R2752" s="51" t="str">
        <f>IF($B2752="","",IFERROR(VLOOKUP($B2752,'ABC rotación'!$C:$G,5,0),"C"))</f>
        <v/>
      </c>
      <c r="S2752" s="41" t="str">
        <f t="shared" si="127"/>
        <v/>
      </c>
      <c r="T2752" s="40" t="str">
        <f t="shared" si="128"/>
        <v/>
      </c>
      <c r="U2752" s="23" t="str">
        <f>IF($B2752="","",VLOOKUP($T2752,Tablas!$X$14:$Y$17,2,1))</f>
        <v/>
      </c>
    </row>
    <row r="2753" spans="2:21" x14ac:dyDescent="0.2">
      <c r="B2753" s="1" t="str">
        <f>IF(Tablas!B2751="","",Tablas!B2751)</f>
        <v/>
      </c>
      <c r="C2753" s="1" t="str">
        <f>IF(Tablas!C2751="","",Tablas!C2751)</f>
        <v/>
      </c>
      <c r="D2753" s="1" t="str">
        <f>IF(Tablas!D2751="","",Tablas!D2751)</f>
        <v/>
      </c>
      <c r="E2753" s="1" t="str">
        <f>IF(Tablas!E2751="","",Tablas!E2751)</f>
        <v/>
      </c>
      <c r="F2753" s="1" t="str">
        <f>IF(Tablas!F2751="","",Tablas!F2751)</f>
        <v/>
      </c>
      <c r="G2753" s="1" t="str">
        <f>IF(Tablas!I2751="","",Tablas!I2751)</f>
        <v/>
      </c>
      <c r="H2753" s="1" t="s">
        <v>911</v>
      </c>
      <c r="I2753" s="39" t="str">
        <f>IF($B2753="","",-SUMIFS(Tabla7[Cantidad],Tabla7[Código del producto],$B2753,Tabla7[Tipo de movimiento],"SALIDA",Tabla7[Mes],I$5))</f>
        <v/>
      </c>
      <c r="J2753" s="39" t="str">
        <f>IF($B2753="","",-SUMIFS(Tabla7[Cantidad],Tabla7[Código del producto],$B2753,Tabla7[Tipo de movimiento],"SALIDA",Tabla7[Mes],J$5))</f>
        <v/>
      </c>
      <c r="K2753" s="39" t="str">
        <f>IF($B2753="","",-SUMIFS(Tabla7[Cantidad],Tabla7[Código del producto],$B2753,Tabla7[Tipo de movimiento],"SALIDA",Tabla7[Mes],K$5))</f>
        <v/>
      </c>
      <c r="L2753" s="39" t="str">
        <f>IF($B2753="","",-SUMIFS(Tabla7[Cantidad],Tabla7[Código del producto],$B2753,Tabla7[Tipo de movimiento],"SALIDA",Tabla7[Mes],L$5))</f>
        <v/>
      </c>
      <c r="M2753" s="39" t="str">
        <f>IF($B2753="","",-SUMIFS(Tabla7[Cantidad],Tabla7[Código del producto],$B2753,Tabla7[Tipo de movimiento],"SALIDA",Tabla7[Mes],M$5))</f>
        <v/>
      </c>
      <c r="N2753" s="39" t="str">
        <f>IF($B2753="","",-SUMIFS(Tabla7[Cantidad],Tabla7[Código del producto],$B2753,Tabla7[Tipo de movimiento],"SALIDA",Tabla7[Mes],N$5))</f>
        <v/>
      </c>
      <c r="O2753" s="39" t="str">
        <f>IF($B2753="","",-SUMIFS(Tabla7[Cantidad],Tabla7[Código del producto],$B2753,Tabla7[Tipo de movimiento],"SALIDA",Tabla7[Mes],O$5))</f>
        <v/>
      </c>
      <c r="P2753" s="39" t="str">
        <f>IF($B2753="","",-SUMIFS(Tabla7[Cantidad],Tabla7[Código del producto],$B2753,Tabla7[Tipo de movimiento],"SALIDA",Tabla7[Mes],P$5))</f>
        <v/>
      </c>
      <c r="Q2753" s="39" t="str">
        <f t="shared" si="126"/>
        <v/>
      </c>
      <c r="R2753" s="51" t="str">
        <f>IF($B2753="","",IFERROR(VLOOKUP($B2753,'ABC rotación'!$C:$G,5,0),"C"))</f>
        <v/>
      </c>
      <c r="S2753" s="41" t="str">
        <f t="shared" si="127"/>
        <v/>
      </c>
      <c r="T2753" s="40" t="str">
        <f t="shared" si="128"/>
        <v/>
      </c>
      <c r="U2753" s="23" t="str">
        <f>IF($B2753="","",VLOOKUP($T2753,Tablas!$X$14:$Y$17,2,1))</f>
        <v/>
      </c>
    </row>
    <row r="2754" spans="2:21" x14ac:dyDescent="0.2">
      <c r="B2754" s="1" t="str">
        <f>IF(Tablas!B2752="","",Tablas!B2752)</f>
        <v/>
      </c>
      <c r="C2754" s="1" t="str">
        <f>IF(Tablas!C2752="","",Tablas!C2752)</f>
        <v/>
      </c>
      <c r="D2754" s="1" t="str">
        <f>IF(Tablas!D2752="","",Tablas!D2752)</f>
        <v/>
      </c>
      <c r="E2754" s="1" t="str">
        <f>IF(Tablas!E2752="","",Tablas!E2752)</f>
        <v/>
      </c>
      <c r="F2754" s="1" t="str">
        <f>IF(Tablas!F2752="","",Tablas!F2752)</f>
        <v/>
      </c>
      <c r="G2754" s="1" t="str">
        <f>IF(Tablas!I2752="","",Tablas!I2752)</f>
        <v/>
      </c>
      <c r="H2754" s="1" t="s">
        <v>911</v>
      </c>
      <c r="I2754" s="39" t="str">
        <f>IF($B2754="","",-SUMIFS(Tabla7[Cantidad],Tabla7[Código del producto],$B2754,Tabla7[Tipo de movimiento],"SALIDA",Tabla7[Mes],I$5))</f>
        <v/>
      </c>
      <c r="J2754" s="39" t="str">
        <f>IF($B2754="","",-SUMIFS(Tabla7[Cantidad],Tabla7[Código del producto],$B2754,Tabla7[Tipo de movimiento],"SALIDA",Tabla7[Mes],J$5))</f>
        <v/>
      </c>
      <c r="K2754" s="39" t="str">
        <f>IF($B2754="","",-SUMIFS(Tabla7[Cantidad],Tabla7[Código del producto],$B2754,Tabla7[Tipo de movimiento],"SALIDA",Tabla7[Mes],K$5))</f>
        <v/>
      </c>
      <c r="L2754" s="39" t="str">
        <f>IF($B2754="","",-SUMIFS(Tabla7[Cantidad],Tabla7[Código del producto],$B2754,Tabla7[Tipo de movimiento],"SALIDA",Tabla7[Mes],L$5))</f>
        <v/>
      </c>
      <c r="M2754" s="39" t="str">
        <f>IF($B2754="","",-SUMIFS(Tabla7[Cantidad],Tabla7[Código del producto],$B2754,Tabla7[Tipo de movimiento],"SALIDA",Tabla7[Mes],M$5))</f>
        <v/>
      </c>
      <c r="N2754" s="39" t="str">
        <f>IF($B2754="","",-SUMIFS(Tabla7[Cantidad],Tabla7[Código del producto],$B2754,Tabla7[Tipo de movimiento],"SALIDA",Tabla7[Mes],N$5))</f>
        <v/>
      </c>
      <c r="O2754" s="39" t="str">
        <f>IF($B2754="","",-SUMIFS(Tabla7[Cantidad],Tabla7[Código del producto],$B2754,Tabla7[Tipo de movimiento],"SALIDA",Tabla7[Mes],O$5))</f>
        <v/>
      </c>
      <c r="P2754" s="39" t="str">
        <f>IF($B2754="","",-SUMIFS(Tabla7[Cantidad],Tabla7[Código del producto],$B2754,Tabla7[Tipo de movimiento],"SALIDA",Tabla7[Mes],P$5))</f>
        <v/>
      </c>
      <c r="Q2754" s="39" t="str">
        <f t="shared" si="126"/>
        <v/>
      </c>
      <c r="R2754" s="51" t="str">
        <f>IF($B2754="","",IFERROR(VLOOKUP($B2754,'ABC rotación'!$C:$G,5,0),"C"))</f>
        <v/>
      </c>
      <c r="S2754" s="41" t="str">
        <f t="shared" si="127"/>
        <v/>
      </c>
      <c r="T2754" s="40" t="str">
        <f t="shared" si="128"/>
        <v/>
      </c>
      <c r="U2754" s="23" t="str">
        <f>IF($B2754="","",VLOOKUP($T2754,Tablas!$X$14:$Y$17,2,1))</f>
        <v/>
      </c>
    </row>
    <row r="2755" spans="2:21" x14ac:dyDescent="0.2">
      <c r="B2755" s="1" t="str">
        <f>IF(Tablas!B2753="","",Tablas!B2753)</f>
        <v/>
      </c>
      <c r="C2755" s="1" t="str">
        <f>IF(Tablas!C2753="","",Tablas!C2753)</f>
        <v/>
      </c>
      <c r="D2755" s="1" t="str">
        <f>IF(Tablas!D2753="","",Tablas!D2753)</f>
        <v/>
      </c>
      <c r="E2755" s="1" t="str">
        <f>IF(Tablas!E2753="","",Tablas!E2753)</f>
        <v/>
      </c>
      <c r="F2755" s="1" t="str">
        <f>IF(Tablas!F2753="","",Tablas!F2753)</f>
        <v/>
      </c>
      <c r="G2755" s="1" t="str">
        <f>IF(Tablas!I2753="","",Tablas!I2753)</f>
        <v/>
      </c>
      <c r="H2755" s="1" t="s">
        <v>911</v>
      </c>
      <c r="I2755" s="39" t="str">
        <f>IF($B2755="","",-SUMIFS(Tabla7[Cantidad],Tabla7[Código del producto],$B2755,Tabla7[Tipo de movimiento],"SALIDA",Tabla7[Mes],I$5))</f>
        <v/>
      </c>
      <c r="J2755" s="39" t="str">
        <f>IF($B2755="","",-SUMIFS(Tabla7[Cantidad],Tabla7[Código del producto],$B2755,Tabla7[Tipo de movimiento],"SALIDA",Tabla7[Mes],J$5))</f>
        <v/>
      </c>
      <c r="K2755" s="39" t="str">
        <f>IF($B2755="","",-SUMIFS(Tabla7[Cantidad],Tabla7[Código del producto],$B2755,Tabla7[Tipo de movimiento],"SALIDA",Tabla7[Mes],K$5))</f>
        <v/>
      </c>
      <c r="L2755" s="39" t="str">
        <f>IF($B2755="","",-SUMIFS(Tabla7[Cantidad],Tabla7[Código del producto],$B2755,Tabla7[Tipo de movimiento],"SALIDA",Tabla7[Mes],L$5))</f>
        <v/>
      </c>
      <c r="M2755" s="39" t="str">
        <f>IF($B2755="","",-SUMIFS(Tabla7[Cantidad],Tabla7[Código del producto],$B2755,Tabla7[Tipo de movimiento],"SALIDA",Tabla7[Mes],M$5))</f>
        <v/>
      </c>
      <c r="N2755" s="39" t="str">
        <f>IF($B2755="","",-SUMIFS(Tabla7[Cantidad],Tabla7[Código del producto],$B2755,Tabla7[Tipo de movimiento],"SALIDA",Tabla7[Mes],N$5))</f>
        <v/>
      </c>
      <c r="O2755" s="39" t="str">
        <f>IF($B2755="","",-SUMIFS(Tabla7[Cantidad],Tabla7[Código del producto],$B2755,Tabla7[Tipo de movimiento],"SALIDA",Tabla7[Mes],O$5))</f>
        <v/>
      </c>
      <c r="P2755" s="39" t="str">
        <f>IF($B2755="","",-SUMIFS(Tabla7[Cantidad],Tabla7[Código del producto],$B2755,Tabla7[Tipo de movimiento],"SALIDA",Tabla7[Mes],P$5))</f>
        <v/>
      </c>
      <c r="Q2755" s="39" t="str">
        <f t="shared" si="126"/>
        <v/>
      </c>
      <c r="R2755" s="51" t="str">
        <f>IF($B2755="","",IFERROR(VLOOKUP($B2755,'ABC rotación'!$C:$G,5,0),"C"))</f>
        <v/>
      </c>
      <c r="S2755" s="41" t="str">
        <f t="shared" si="127"/>
        <v/>
      </c>
      <c r="T2755" s="40" t="str">
        <f t="shared" si="128"/>
        <v/>
      </c>
      <c r="U2755" s="23" t="str">
        <f>IF($B2755="","",VLOOKUP($T2755,Tablas!$X$14:$Y$17,2,1))</f>
        <v/>
      </c>
    </row>
    <row r="2756" spans="2:21" x14ac:dyDescent="0.2">
      <c r="B2756" s="1" t="str">
        <f>IF(Tablas!B2754="","",Tablas!B2754)</f>
        <v/>
      </c>
      <c r="C2756" s="1" t="str">
        <f>IF(Tablas!C2754="","",Tablas!C2754)</f>
        <v/>
      </c>
      <c r="D2756" s="1" t="str">
        <f>IF(Tablas!D2754="","",Tablas!D2754)</f>
        <v/>
      </c>
      <c r="E2756" s="1" t="str">
        <f>IF(Tablas!E2754="","",Tablas!E2754)</f>
        <v/>
      </c>
      <c r="F2756" s="1" t="str">
        <f>IF(Tablas!F2754="","",Tablas!F2754)</f>
        <v/>
      </c>
      <c r="G2756" s="1" t="str">
        <f>IF(Tablas!I2754="","",Tablas!I2754)</f>
        <v/>
      </c>
      <c r="H2756" s="1" t="s">
        <v>911</v>
      </c>
      <c r="I2756" s="39" t="str">
        <f>IF($B2756="","",-SUMIFS(Tabla7[Cantidad],Tabla7[Código del producto],$B2756,Tabla7[Tipo de movimiento],"SALIDA",Tabla7[Mes],I$5))</f>
        <v/>
      </c>
      <c r="J2756" s="39" t="str">
        <f>IF($B2756="","",-SUMIFS(Tabla7[Cantidad],Tabla7[Código del producto],$B2756,Tabla7[Tipo de movimiento],"SALIDA",Tabla7[Mes],J$5))</f>
        <v/>
      </c>
      <c r="K2756" s="39" t="str">
        <f>IF($B2756="","",-SUMIFS(Tabla7[Cantidad],Tabla7[Código del producto],$B2756,Tabla7[Tipo de movimiento],"SALIDA",Tabla7[Mes],K$5))</f>
        <v/>
      </c>
      <c r="L2756" s="39" t="str">
        <f>IF($B2756="","",-SUMIFS(Tabla7[Cantidad],Tabla7[Código del producto],$B2756,Tabla7[Tipo de movimiento],"SALIDA",Tabla7[Mes],L$5))</f>
        <v/>
      </c>
      <c r="M2756" s="39" t="str">
        <f>IF($B2756="","",-SUMIFS(Tabla7[Cantidad],Tabla7[Código del producto],$B2756,Tabla7[Tipo de movimiento],"SALIDA",Tabla7[Mes],M$5))</f>
        <v/>
      </c>
      <c r="N2756" s="39" t="str">
        <f>IF($B2756="","",-SUMIFS(Tabla7[Cantidad],Tabla7[Código del producto],$B2756,Tabla7[Tipo de movimiento],"SALIDA",Tabla7[Mes],N$5))</f>
        <v/>
      </c>
      <c r="O2756" s="39" t="str">
        <f>IF($B2756="","",-SUMIFS(Tabla7[Cantidad],Tabla7[Código del producto],$B2756,Tabla7[Tipo de movimiento],"SALIDA",Tabla7[Mes],O$5))</f>
        <v/>
      </c>
      <c r="P2756" s="39" t="str">
        <f>IF($B2756="","",-SUMIFS(Tabla7[Cantidad],Tabla7[Código del producto],$B2756,Tabla7[Tipo de movimiento],"SALIDA",Tabla7[Mes],P$5))</f>
        <v/>
      </c>
      <c r="Q2756" s="39" t="str">
        <f t="shared" si="126"/>
        <v/>
      </c>
      <c r="R2756" s="51" t="str">
        <f>IF($B2756="","",IFERROR(VLOOKUP($B2756,'ABC rotación'!$C:$G,5,0),"C"))</f>
        <v/>
      </c>
      <c r="S2756" s="41" t="str">
        <f t="shared" si="127"/>
        <v/>
      </c>
      <c r="T2756" s="40" t="str">
        <f t="shared" si="128"/>
        <v/>
      </c>
      <c r="U2756" s="23" t="str">
        <f>IF($B2756="","",VLOOKUP($T2756,Tablas!$X$14:$Y$17,2,1))</f>
        <v/>
      </c>
    </row>
    <row r="2757" spans="2:21" x14ac:dyDescent="0.2">
      <c r="B2757" s="1" t="str">
        <f>IF(Tablas!B2755="","",Tablas!B2755)</f>
        <v/>
      </c>
      <c r="C2757" s="1" t="str">
        <f>IF(Tablas!C2755="","",Tablas!C2755)</f>
        <v/>
      </c>
      <c r="D2757" s="1" t="str">
        <f>IF(Tablas!D2755="","",Tablas!D2755)</f>
        <v/>
      </c>
      <c r="E2757" s="1" t="str">
        <f>IF(Tablas!E2755="","",Tablas!E2755)</f>
        <v/>
      </c>
      <c r="F2757" s="1" t="str">
        <f>IF(Tablas!F2755="","",Tablas!F2755)</f>
        <v/>
      </c>
      <c r="G2757" s="1" t="str">
        <f>IF(Tablas!I2755="","",Tablas!I2755)</f>
        <v/>
      </c>
      <c r="H2757" s="1" t="s">
        <v>911</v>
      </c>
      <c r="I2757" s="39" t="str">
        <f>IF($B2757="","",-SUMIFS(Tabla7[Cantidad],Tabla7[Código del producto],$B2757,Tabla7[Tipo de movimiento],"SALIDA",Tabla7[Mes],I$5))</f>
        <v/>
      </c>
      <c r="J2757" s="39" t="str">
        <f>IF($B2757="","",-SUMIFS(Tabla7[Cantidad],Tabla7[Código del producto],$B2757,Tabla7[Tipo de movimiento],"SALIDA",Tabla7[Mes],J$5))</f>
        <v/>
      </c>
      <c r="K2757" s="39" t="str">
        <f>IF($B2757="","",-SUMIFS(Tabla7[Cantidad],Tabla7[Código del producto],$B2757,Tabla7[Tipo de movimiento],"SALIDA",Tabla7[Mes],K$5))</f>
        <v/>
      </c>
      <c r="L2757" s="39" t="str">
        <f>IF($B2757="","",-SUMIFS(Tabla7[Cantidad],Tabla7[Código del producto],$B2757,Tabla7[Tipo de movimiento],"SALIDA",Tabla7[Mes],L$5))</f>
        <v/>
      </c>
      <c r="M2757" s="39" t="str">
        <f>IF($B2757="","",-SUMIFS(Tabla7[Cantidad],Tabla7[Código del producto],$B2757,Tabla7[Tipo de movimiento],"SALIDA",Tabla7[Mes],M$5))</f>
        <v/>
      </c>
      <c r="N2757" s="39" t="str">
        <f>IF($B2757="","",-SUMIFS(Tabla7[Cantidad],Tabla7[Código del producto],$B2757,Tabla7[Tipo de movimiento],"SALIDA",Tabla7[Mes],N$5))</f>
        <v/>
      </c>
      <c r="O2757" s="39" t="str">
        <f>IF($B2757="","",-SUMIFS(Tabla7[Cantidad],Tabla7[Código del producto],$B2757,Tabla7[Tipo de movimiento],"SALIDA",Tabla7[Mes],O$5))</f>
        <v/>
      </c>
      <c r="P2757" s="39" t="str">
        <f>IF($B2757="","",-SUMIFS(Tabla7[Cantidad],Tabla7[Código del producto],$B2757,Tabla7[Tipo de movimiento],"SALIDA",Tabla7[Mes],P$5))</f>
        <v/>
      </c>
      <c r="Q2757" s="39" t="str">
        <f t="shared" si="126"/>
        <v/>
      </c>
      <c r="R2757" s="51" t="str">
        <f>IF($B2757="","",IFERROR(VLOOKUP($B2757,'ABC rotación'!$C:$G,5,0),"C"))</f>
        <v/>
      </c>
      <c r="S2757" s="41" t="str">
        <f t="shared" si="127"/>
        <v/>
      </c>
      <c r="T2757" s="40" t="str">
        <f t="shared" si="128"/>
        <v/>
      </c>
      <c r="U2757" s="23" t="str">
        <f>IF($B2757="","",VLOOKUP($T2757,Tablas!$X$14:$Y$17,2,1))</f>
        <v/>
      </c>
    </row>
    <row r="2758" spans="2:21" x14ac:dyDescent="0.2">
      <c r="B2758" s="1" t="str">
        <f>IF(Tablas!B2756="","",Tablas!B2756)</f>
        <v/>
      </c>
      <c r="C2758" s="1" t="str">
        <f>IF(Tablas!C2756="","",Tablas!C2756)</f>
        <v/>
      </c>
      <c r="D2758" s="1" t="str">
        <f>IF(Tablas!D2756="","",Tablas!D2756)</f>
        <v/>
      </c>
      <c r="E2758" s="1" t="str">
        <f>IF(Tablas!E2756="","",Tablas!E2756)</f>
        <v/>
      </c>
      <c r="F2758" s="1" t="str">
        <f>IF(Tablas!F2756="","",Tablas!F2756)</f>
        <v/>
      </c>
      <c r="G2758" s="1" t="str">
        <f>IF(Tablas!I2756="","",Tablas!I2756)</f>
        <v/>
      </c>
      <c r="H2758" s="1" t="s">
        <v>911</v>
      </c>
      <c r="I2758" s="39" t="str">
        <f>IF($B2758="","",-SUMIFS(Tabla7[Cantidad],Tabla7[Código del producto],$B2758,Tabla7[Tipo de movimiento],"SALIDA",Tabla7[Mes],I$5))</f>
        <v/>
      </c>
      <c r="J2758" s="39" t="str">
        <f>IF($B2758="","",-SUMIFS(Tabla7[Cantidad],Tabla7[Código del producto],$B2758,Tabla7[Tipo de movimiento],"SALIDA",Tabla7[Mes],J$5))</f>
        <v/>
      </c>
      <c r="K2758" s="39" t="str">
        <f>IF($B2758="","",-SUMIFS(Tabla7[Cantidad],Tabla7[Código del producto],$B2758,Tabla7[Tipo de movimiento],"SALIDA",Tabla7[Mes],K$5))</f>
        <v/>
      </c>
      <c r="L2758" s="39" t="str">
        <f>IF($B2758="","",-SUMIFS(Tabla7[Cantidad],Tabla7[Código del producto],$B2758,Tabla7[Tipo de movimiento],"SALIDA",Tabla7[Mes],L$5))</f>
        <v/>
      </c>
      <c r="M2758" s="39" t="str">
        <f>IF($B2758="","",-SUMIFS(Tabla7[Cantidad],Tabla7[Código del producto],$B2758,Tabla7[Tipo de movimiento],"SALIDA",Tabla7[Mes],M$5))</f>
        <v/>
      </c>
      <c r="N2758" s="39" t="str">
        <f>IF($B2758="","",-SUMIFS(Tabla7[Cantidad],Tabla7[Código del producto],$B2758,Tabla7[Tipo de movimiento],"SALIDA",Tabla7[Mes],N$5))</f>
        <v/>
      </c>
      <c r="O2758" s="39" t="str">
        <f>IF($B2758="","",-SUMIFS(Tabla7[Cantidad],Tabla7[Código del producto],$B2758,Tabla7[Tipo de movimiento],"SALIDA",Tabla7[Mes],O$5))</f>
        <v/>
      </c>
      <c r="P2758" s="39" t="str">
        <f>IF($B2758="","",-SUMIFS(Tabla7[Cantidad],Tabla7[Código del producto],$B2758,Tabla7[Tipo de movimiento],"SALIDA",Tabla7[Mes],P$5))</f>
        <v/>
      </c>
      <c r="Q2758" s="39" t="str">
        <f t="shared" si="126"/>
        <v/>
      </c>
      <c r="R2758" s="51" t="str">
        <f>IF($B2758="","",IFERROR(VLOOKUP($B2758,'ABC rotación'!$C:$G,5,0),"C"))</f>
        <v/>
      </c>
      <c r="S2758" s="41" t="str">
        <f t="shared" si="127"/>
        <v/>
      </c>
      <c r="T2758" s="40" t="str">
        <f t="shared" si="128"/>
        <v/>
      </c>
      <c r="U2758" s="23" t="str">
        <f>IF($B2758="","",VLOOKUP($T2758,Tablas!$X$14:$Y$17,2,1))</f>
        <v/>
      </c>
    </row>
    <row r="2759" spans="2:21" x14ac:dyDescent="0.2">
      <c r="B2759" s="1" t="str">
        <f>IF(Tablas!B2757="","",Tablas!B2757)</f>
        <v/>
      </c>
      <c r="C2759" s="1" t="str">
        <f>IF(Tablas!C2757="","",Tablas!C2757)</f>
        <v/>
      </c>
      <c r="D2759" s="1" t="str">
        <f>IF(Tablas!D2757="","",Tablas!D2757)</f>
        <v/>
      </c>
      <c r="E2759" s="1" t="str">
        <f>IF(Tablas!E2757="","",Tablas!E2757)</f>
        <v/>
      </c>
      <c r="F2759" s="1" t="str">
        <f>IF(Tablas!F2757="","",Tablas!F2757)</f>
        <v/>
      </c>
      <c r="G2759" s="1" t="str">
        <f>IF(Tablas!I2757="","",Tablas!I2757)</f>
        <v/>
      </c>
      <c r="H2759" s="1" t="s">
        <v>911</v>
      </c>
      <c r="I2759" s="39" t="str">
        <f>IF($B2759="","",-SUMIFS(Tabla7[Cantidad],Tabla7[Código del producto],$B2759,Tabla7[Tipo de movimiento],"SALIDA",Tabla7[Mes],I$5))</f>
        <v/>
      </c>
      <c r="J2759" s="39" t="str">
        <f>IF($B2759="","",-SUMIFS(Tabla7[Cantidad],Tabla7[Código del producto],$B2759,Tabla7[Tipo de movimiento],"SALIDA",Tabla7[Mes],J$5))</f>
        <v/>
      </c>
      <c r="K2759" s="39" t="str">
        <f>IF($B2759="","",-SUMIFS(Tabla7[Cantidad],Tabla7[Código del producto],$B2759,Tabla7[Tipo de movimiento],"SALIDA",Tabla7[Mes],K$5))</f>
        <v/>
      </c>
      <c r="L2759" s="39" t="str">
        <f>IF($B2759="","",-SUMIFS(Tabla7[Cantidad],Tabla7[Código del producto],$B2759,Tabla7[Tipo de movimiento],"SALIDA",Tabla7[Mes],L$5))</f>
        <v/>
      </c>
      <c r="M2759" s="39" t="str">
        <f>IF($B2759="","",-SUMIFS(Tabla7[Cantidad],Tabla7[Código del producto],$B2759,Tabla7[Tipo de movimiento],"SALIDA",Tabla7[Mes],M$5))</f>
        <v/>
      </c>
      <c r="N2759" s="39" t="str">
        <f>IF($B2759="","",-SUMIFS(Tabla7[Cantidad],Tabla7[Código del producto],$B2759,Tabla7[Tipo de movimiento],"SALIDA",Tabla7[Mes],N$5))</f>
        <v/>
      </c>
      <c r="O2759" s="39" t="str">
        <f>IF($B2759="","",-SUMIFS(Tabla7[Cantidad],Tabla7[Código del producto],$B2759,Tabla7[Tipo de movimiento],"SALIDA",Tabla7[Mes],O$5))</f>
        <v/>
      </c>
      <c r="P2759" s="39" t="str">
        <f>IF($B2759="","",-SUMIFS(Tabla7[Cantidad],Tabla7[Código del producto],$B2759,Tabla7[Tipo de movimiento],"SALIDA",Tabla7[Mes],P$5))</f>
        <v/>
      </c>
      <c r="Q2759" s="39" t="str">
        <f t="shared" ref="Q2759:Q2822" si="129">IF($B2759="","",IFERROR(AVERAGE(N2759:P2759),0))</f>
        <v/>
      </c>
      <c r="R2759" s="51" t="str">
        <f>IF($B2759="","",IFERROR(VLOOKUP($B2759,'ABC rotación'!$C:$G,5,0),"C"))</f>
        <v/>
      </c>
      <c r="S2759" s="41" t="str">
        <f t="shared" ref="S2759:S2822" si="130">IF($B2759="","",IFERROR(H2759/Q2759*30,0))</f>
        <v/>
      </c>
      <c r="T2759" s="40" t="str">
        <f t="shared" ref="T2759:T2822" si="131">IF($B2759="","",S2759/F2759)</f>
        <v/>
      </c>
      <c r="U2759" s="23" t="str">
        <f>IF($B2759="","",VLOOKUP($T2759,Tablas!$X$14:$Y$17,2,1))</f>
        <v/>
      </c>
    </row>
    <row r="2760" spans="2:21" x14ac:dyDescent="0.2">
      <c r="B2760" s="1" t="str">
        <f>IF(Tablas!B2758="","",Tablas!B2758)</f>
        <v/>
      </c>
      <c r="C2760" s="1" t="str">
        <f>IF(Tablas!C2758="","",Tablas!C2758)</f>
        <v/>
      </c>
      <c r="D2760" s="1" t="str">
        <f>IF(Tablas!D2758="","",Tablas!D2758)</f>
        <v/>
      </c>
      <c r="E2760" s="1" t="str">
        <f>IF(Tablas!E2758="","",Tablas!E2758)</f>
        <v/>
      </c>
      <c r="F2760" s="1" t="str">
        <f>IF(Tablas!F2758="","",Tablas!F2758)</f>
        <v/>
      </c>
      <c r="G2760" s="1" t="str">
        <f>IF(Tablas!I2758="","",Tablas!I2758)</f>
        <v/>
      </c>
      <c r="H2760" s="1" t="s">
        <v>911</v>
      </c>
      <c r="I2760" s="39" t="str">
        <f>IF($B2760="","",-SUMIFS(Tabla7[Cantidad],Tabla7[Código del producto],$B2760,Tabla7[Tipo de movimiento],"SALIDA",Tabla7[Mes],I$5))</f>
        <v/>
      </c>
      <c r="J2760" s="39" t="str">
        <f>IF($B2760="","",-SUMIFS(Tabla7[Cantidad],Tabla7[Código del producto],$B2760,Tabla7[Tipo de movimiento],"SALIDA",Tabla7[Mes],J$5))</f>
        <v/>
      </c>
      <c r="K2760" s="39" t="str">
        <f>IF($B2760="","",-SUMIFS(Tabla7[Cantidad],Tabla7[Código del producto],$B2760,Tabla7[Tipo de movimiento],"SALIDA",Tabla7[Mes],K$5))</f>
        <v/>
      </c>
      <c r="L2760" s="39" t="str">
        <f>IF($B2760="","",-SUMIFS(Tabla7[Cantidad],Tabla7[Código del producto],$B2760,Tabla7[Tipo de movimiento],"SALIDA",Tabla7[Mes],L$5))</f>
        <v/>
      </c>
      <c r="M2760" s="39" t="str">
        <f>IF($B2760="","",-SUMIFS(Tabla7[Cantidad],Tabla7[Código del producto],$B2760,Tabla7[Tipo de movimiento],"SALIDA",Tabla7[Mes],M$5))</f>
        <v/>
      </c>
      <c r="N2760" s="39" t="str">
        <f>IF($B2760="","",-SUMIFS(Tabla7[Cantidad],Tabla7[Código del producto],$B2760,Tabla7[Tipo de movimiento],"SALIDA",Tabla7[Mes],N$5))</f>
        <v/>
      </c>
      <c r="O2760" s="39" t="str">
        <f>IF($B2760="","",-SUMIFS(Tabla7[Cantidad],Tabla7[Código del producto],$B2760,Tabla7[Tipo de movimiento],"SALIDA",Tabla7[Mes],O$5))</f>
        <v/>
      </c>
      <c r="P2760" s="39" t="str">
        <f>IF($B2760="","",-SUMIFS(Tabla7[Cantidad],Tabla7[Código del producto],$B2760,Tabla7[Tipo de movimiento],"SALIDA",Tabla7[Mes],P$5))</f>
        <v/>
      </c>
      <c r="Q2760" s="39" t="str">
        <f t="shared" si="129"/>
        <v/>
      </c>
      <c r="R2760" s="51" t="str">
        <f>IF($B2760="","",IFERROR(VLOOKUP($B2760,'ABC rotación'!$C:$G,5,0),"C"))</f>
        <v/>
      </c>
      <c r="S2760" s="41" t="str">
        <f t="shared" si="130"/>
        <v/>
      </c>
      <c r="T2760" s="40" t="str">
        <f t="shared" si="131"/>
        <v/>
      </c>
      <c r="U2760" s="23" t="str">
        <f>IF($B2760="","",VLOOKUP($T2760,Tablas!$X$14:$Y$17,2,1))</f>
        <v/>
      </c>
    </row>
    <row r="2761" spans="2:21" x14ac:dyDescent="0.2">
      <c r="B2761" s="1" t="str">
        <f>IF(Tablas!B2759="","",Tablas!B2759)</f>
        <v/>
      </c>
      <c r="C2761" s="1" t="str">
        <f>IF(Tablas!C2759="","",Tablas!C2759)</f>
        <v/>
      </c>
      <c r="D2761" s="1" t="str">
        <f>IF(Tablas!D2759="","",Tablas!D2759)</f>
        <v/>
      </c>
      <c r="E2761" s="1" t="str">
        <f>IF(Tablas!E2759="","",Tablas!E2759)</f>
        <v/>
      </c>
      <c r="F2761" s="1" t="str">
        <f>IF(Tablas!F2759="","",Tablas!F2759)</f>
        <v/>
      </c>
      <c r="G2761" s="1" t="str">
        <f>IF(Tablas!I2759="","",Tablas!I2759)</f>
        <v/>
      </c>
      <c r="H2761" s="1" t="s">
        <v>911</v>
      </c>
      <c r="I2761" s="39" t="str">
        <f>IF($B2761="","",-SUMIFS(Tabla7[Cantidad],Tabla7[Código del producto],$B2761,Tabla7[Tipo de movimiento],"SALIDA",Tabla7[Mes],I$5))</f>
        <v/>
      </c>
      <c r="J2761" s="39" t="str">
        <f>IF($B2761="","",-SUMIFS(Tabla7[Cantidad],Tabla7[Código del producto],$B2761,Tabla7[Tipo de movimiento],"SALIDA",Tabla7[Mes],J$5))</f>
        <v/>
      </c>
      <c r="K2761" s="39" t="str">
        <f>IF($B2761="","",-SUMIFS(Tabla7[Cantidad],Tabla7[Código del producto],$B2761,Tabla7[Tipo de movimiento],"SALIDA",Tabla7[Mes],K$5))</f>
        <v/>
      </c>
      <c r="L2761" s="39" t="str">
        <f>IF($B2761="","",-SUMIFS(Tabla7[Cantidad],Tabla7[Código del producto],$B2761,Tabla7[Tipo de movimiento],"SALIDA",Tabla7[Mes],L$5))</f>
        <v/>
      </c>
      <c r="M2761" s="39" t="str">
        <f>IF($B2761="","",-SUMIFS(Tabla7[Cantidad],Tabla7[Código del producto],$B2761,Tabla7[Tipo de movimiento],"SALIDA",Tabla7[Mes],M$5))</f>
        <v/>
      </c>
      <c r="N2761" s="39" t="str">
        <f>IF($B2761="","",-SUMIFS(Tabla7[Cantidad],Tabla7[Código del producto],$B2761,Tabla7[Tipo de movimiento],"SALIDA",Tabla7[Mes],N$5))</f>
        <v/>
      </c>
      <c r="O2761" s="39" t="str">
        <f>IF($B2761="","",-SUMIFS(Tabla7[Cantidad],Tabla7[Código del producto],$B2761,Tabla7[Tipo de movimiento],"SALIDA",Tabla7[Mes],O$5))</f>
        <v/>
      </c>
      <c r="P2761" s="39" t="str">
        <f>IF($B2761="","",-SUMIFS(Tabla7[Cantidad],Tabla7[Código del producto],$B2761,Tabla7[Tipo de movimiento],"SALIDA",Tabla7[Mes],P$5))</f>
        <v/>
      </c>
      <c r="Q2761" s="39" t="str">
        <f t="shared" si="129"/>
        <v/>
      </c>
      <c r="R2761" s="51" t="str">
        <f>IF($B2761="","",IFERROR(VLOOKUP($B2761,'ABC rotación'!$C:$G,5,0),"C"))</f>
        <v/>
      </c>
      <c r="S2761" s="41" t="str">
        <f t="shared" si="130"/>
        <v/>
      </c>
      <c r="T2761" s="40" t="str">
        <f t="shared" si="131"/>
        <v/>
      </c>
      <c r="U2761" s="23" t="str">
        <f>IF($B2761="","",VLOOKUP($T2761,Tablas!$X$14:$Y$17,2,1))</f>
        <v/>
      </c>
    </row>
    <row r="2762" spans="2:21" x14ac:dyDescent="0.2">
      <c r="B2762" s="1" t="str">
        <f>IF(Tablas!B2760="","",Tablas!B2760)</f>
        <v/>
      </c>
      <c r="C2762" s="1" t="str">
        <f>IF(Tablas!C2760="","",Tablas!C2760)</f>
        <v/>
      </c>
      <c r="D2762" s="1" t="str">
        <f>IF(Tablas!D2760="","",Tablas!D2760)</f>
        <v/>
      </c>
      <c r="E2762" s="1" t="str">
        <f>IF(Tablas!E2760="","",Tablas!E2760)</f>
        <v/>
      </c>
      <c r="F2762" s="1" t="str">
        <f>IF(Tablas!F2760="","",Tablas!F2760)</f>
        <v/>
      </c>
      <c r="G2762" s="1" t="str">
        <f>IF(Tablas!I2760="","",Tablas!I2760)</f>
        <v/>
      </c>
      <c r="H2762" s="1" t="s">
        <v>911</v>
      </c>
      <c r="I2762" s="39" t="str">
        <f>IF($B2762="","",-SUMIFS(Tabla7[Cantidad],Tabla7[Código del producto],$B2762,Tabla7[Tipo de movimiento],"SALIDA",Tabla7[Mes],I$5))</f>
        <v/>
      </c>
      <c r="J2762" s="39" t="str">
        <f>IF($B2762="","",-SUMIFS(Tabla7[Cantidad],Tabla7[Código del producto],$B2762,Tabla7[Tipo de movimiento],"SALIDA",Tabla7[Mes],J$5))</f>
        <v/>
      </c>
      <c r="K2762" s="39" t="str">
        <f>IF($B2762="","",-SUMIFS(Tabla7[Cantidad],Tabla7[Código del producto],$B2762,Tabla7[Tipo de movimiento],"SALIDA",Tabla7[Mes],K$5))</f>
        <v/>
      </c>
      <c r="L2762" s="39" t="str">
        <f>IF($B2762="","",-SUMIFS(Tabla7[Cantidad],Tabla7[Código del producto],$B2762,Tabla7[Tipo de movimiento],"SALIDA",Tabla7[Mes],L$5))</f>
        <v/>
      </c>
      <c r="M2762" s="39" t="str">
        <f>IF($B2762="","",-SUMIFS(Tabla7[Cantidad],Tabla7[Código del producto],$B2762,Tabla7[Tipo de movimiento],"SALIDA",Tabla7[Mes],M$5))</f>
        <v/>
      </c>
      <c r="N2762" s="39" t="str">
        <f>IF($B2762="","",-SUMIFS(Tabla7[Cantidad],Tabla7[Código del producto],$B2762,Tabla7[Tipo de movimiento],"SALIDA",Tabla7[Mes],N$5))</f>
        <v/>
      </c>
      <c r="O2762" s="39" t="str">
        <f>IF($B2762="","",-SUMIFS(Tabla7[Cantidad],Tabla7[Código del producto],$B2762,Tabla7[Tipo de movimiento],"SALIDA",Tabla7[Mes],O$5))</f>
        <v/>
      </c>
      <c r="P2762" s="39" t="str">
        <f>IF($B2762="","",-SUMIFS(Tabla7[Cantidad],Tabla7[Código del producto],$B2762,Tabla7[Tipo de movimiento],"SALIDA",Tabla7[Mes],P$5))</f>
        <v/>
      </c>
      <c r="Q2762" s="39" t="str">
        <f t="shared" si="129"/>
        <v/>
      </c>
      <c r="R2762" s="51" t="str">
        <f>IF($B2762="","",IFERROR(VLOOKUP($B2762,'ABC rotación'!$C:$G,5,0),"C"))</f>
        <v/>
      </c>
      <c r="S2762" s="41" t="str">
        <f t="shared" si="130"/>
        <v/>
      </c>
      <c r="T2762" s="40" t="str">
        <f t="shared" si="131"/>
        <v/>
      </c>
      <c r="U2762" s="23" t="str">
        <f>IF($B2762="","",VLOOKUP($T2762,Tablas!$X$14:$Y$17,2,1))</f>
        <v/>
      </c>
    </row>
    <row r="2763" spans="2:21" x14ac:dyDescent="0.2">
      <c r="B2763" s="1" t="str">
        <f>IF(Tablas!B2761="","",Tablas!B2761)</f>
        <v/>
      </c>
      <c r="C2763" s="1" t="str">
        <f>IF(Tablas!C2761="","",Tablas!C2761)</f>
        <v/>
      </c>
      <c r="D2763" s="1" t="str">
        <f>IF(Tablas!D2761="","",Tablas!D2761)</f>
        <v/>
      </c>
      <c r="E2763" s="1" t="str">
        <f>IF(Tablas!E2761="","",Tablas!E2761)</f>
        <v/>
      </c>
      <c r="F2763" s="1" t="str">
        <f>IF(Tablas!F2761="","",Tablas!F2761)</f>
        <v/>
      </c>
      <c r="G2763" s="1" t="str">
        <f>IF(Tablas!I2761="","",Tablas!I2761)</f>
        <v/>
      </c>
      <c r="H2763" s="1" t="s">
        <v>911</v>
      </c>
      <c r="I2763" s="39" t="str">
        <f>IF($B2763="","",-SUMIFS(Tabla7[Cantidad],Tabla7[Código del producto],$B2763,Tabla7[Tipo de movimiento],"SALIDA",Tabla7[Mes],I$5))</f>
        <v/>
      </c>
      <c r="J2763" s="39" t="str">
        <f>IF($B2763="","",-SUMIFS(Tabla7[Cantidad],Tabla7[Código del producto],$B2763,Tabla7[Tipo de movimiento],"SALIDA",Tabla7[Mes],J$5))</f>
        <v/>
      </c>
      <c r="K2763" s="39" t="str">
        <f>IF($B2763="","",-SUMIFS(Tabla7[Cantidad],Tabla7[Código del producto],$B2763,Tabla7[Tipo de movimiento],"SALIDA",Tabla7[Mes],K$5))</f>
        <v/>
      </c>
      <c r="L2763" s="39" t="str">
        <f>IF($B2763="","",-SUMIFS(Tabla7[Cantidad],Tabla7[Código del producto],$B2763,Tabla7[Tipo de movimiento],"SALIDA",Tabla7[Mes],L$5))</f>
        <v/>
      </c>
      <c r="M2763" s="39" t="str">
        <f>IF($B2763="","",-SUMIFS(Tabla7[Cantidad],Tabla7[Código del producto],$B2763,Tabla7[Tipo de movimiento],"SALIDA",Tabla7[Mes],M$5))</f>
        <v/>
      </c>
      <c r="N2763" s="39" t="str">
        <f>IF($B2763="","",-SUMIFS(Tabla7[Cantidad],Tabla7[Código del producto],$B2763,Tabla7[Tipo de movimiento],"SALIDA",Tabla7[Mes],N$5))</f>
        <v/>
      </c>
      <c r="O2763" s="39" t="str">
        <f>IF($B2763="","",-SUMIFS(Tabla7[Cantidad],Tabla7[Código del producto],$B2763,Tabla7[Tipo de movimiento],"SALIDA",Tabla7[Mes],O$5))</f>
        <v/>
      </c>
      <c r="P2763" s="39" t="str">
        <f>IF($B2763="","",-SUMIFS(Tabla7[Cantidad],Tabla7[Código del producto],$B2763,Tabla7[Tipo de movimiento],"SALIDA",Tabla7[Mes],P$5))</f>
        <v/>
      </c>
      <c r="Q2763" s="39" t="str">
        <f t="shared" si="129"/>
        <v/>
      </c>
      <c r="R2763" s="51" t="str">
        <f>IF($B2763="","",IFERROR(VLOOKUP($B2763,'ABC rotación'!$C:$G,5,0),"C"))</f>
        <v/>
      </c>
      <c r="S2763" s="41" t="str">
        <f t="shared" si="130"/>
        <v/>
      </c>
      <c r="T2763" s="40" t="str">
        <f t="shared" si="131"/>
        <v/>
      </c>
      <c r="U2763" s="23" t="str">
        <f>IF($B2763="","",VLOOKUP($T2763,Tablas!$X$14:$Y$17,2,1))</f>
        <v/>
      </c>
    </row>
    <row r="2764" spans="2:21" x14ac:dyDescent="0.2">
      <c r="B2764" s="1" t="str">
        <f>IF(Tablas!B2762="","",Tablas!B2762)</f>
        <v/>
      </c>
      <c r="C2764" s="1" t="str">
        <f>IF(Tablas!C2762="","",Tablas!C2762)</f>
        <v/>
      </c>
      <c r="D2764" s="1" t="str">
        <f>IF(Tablas!D2762="","",Tablas!D2762)</f>
        <v/>
      </c>
      <c r="E2764" s="1" t="str">
        <f>IF(Tablas!E2762="","",Tablas!E2762)</f>
        <v/>
      </c>
      <c r="F2764" s="1" t="str">
        <f>IF(Tablas!F2762="","",Tablas!F2762)</f>
        <v/>
      </c>
      <c r="G2764" s="1" t="str">
        <f>IF(Tablas!I2762="","",Tablas!I2762)</f>
        <v/>
      </c>
      <c r="H2764" s="1" t="s">
        <v>911</v>
      </c>
      <c r="I2764" s="39" t="str">
        <f>IF($B2764="","",-SUMIFS(Tabla7[Cantidad],Tabla7[Código del producto],$B2764,Tabla7[Tipo de movimiento],"SALIDA",Tabla7[Mes],I$5))</f>
        <v/>
      </c>
      <c r="J2764" s="39" t="str">
        <f>IF($B2764="","",-SUMIFS(Tabla7[Cantidad],Tabla7[Código del producto],$B2764,Tabla7[Tipo de movimiento],"SALIDA",Tabla7[Mes],J$5))</f>
        <v/>
      </c>
      <c r="K2764" s="39" t="str">
        <f>IF($B2764="","",-SUMIFS(Tabla7[Cantidad],Tabla7[Código del producto],$B2764,Tabla7[Tipo de movimiento],"SALIDA",Tabla7[Mes],K$5))</f>
        <v/>
      </c>
      <c r="L2764" s="39" t="str">
        <f>IF($B2764="","",-SUMIFS(Tabla7[Cantidad],Tabla7[Código del producto],$B2764,Tabla7[Tipo de movimiento],"SALIDA",Tabla7[Mes],L$5))</f>
        <v/>
      </c>
      <c r="M2764" s="39" t="str">
        <f>IF($B2764="","",-SUMIFS(Tabla7[Cantidad],Tabla7[Código del producto],$B2764,Tabla7[Tipo de movimiento],"SALIDA",Tabla7[Mes],M$5))</f>
        <v/>
      </c>
      <c r="N2764" s="39" t="str">
        <f>IF($B2764="","",-SUMIFS(Tabla7[Cantidad],Tabla7[Código del producto],$B2764,Tabla7[Tipo de movimiento],"SALIDA",Tabla7[Mes],N$5))</f>
        <v/>
      </c>
      <c r="O2764" s="39" t="str">
        <f>IF($B2764="","",-SUMIFS(Tabla7[Cantidad],Tabla7[Código del producto],$B2764,Tabla7[Tipo de movimiento],"SALIDA",Tabla7[Mes],O$5))</f>
        <v/>
      </c>
      <c r="P2764" s="39" t="str">
        <f>IF($B2764="","",-SUMIFS(Tabla7[Cantidad],Tabla7[Código del producto],$B2764,Tabla7[Tipo de movimiento],"SALIDA",Tabla7[Mes],P$5))</f>
        <v/>
      </c>
      <c r="Q2764" s="39" t="str">
        <f t="shared" si="129"/>
        <v/>
      </c>
      <c r="R2764" s="51" t="str">
        <f>IF($B2764="","",IFERROR(VLOOKUP($B2764,'ABC rotación'!$C:$G,5,0),"C"))</f>
        <v/>
      </c>
      <c r="S2764" s="41" t="str">
        <f t="shared" si="130"/>
        <v/>
      </c>
      <c r="T2764" s="40" t="str">
        <f t="shared" si="131"/>
        <v/>
      </c>
      <c r="U2764" s="23" t="str">
        <f>IF($B2764="","",VLOOKUP($T2764,Tablas!$X$14:$Y$17,2,1))</f>
        <v/>
      </c>
    </row>
    <row r="2765" spans="2:21" x14ac:dyDescent="0.2">
      <c r="B2765" s="1" t="str">
        <f>IF(Tablas!B2763="","",Tablas!B2763)</f>
        <v/>
      </c>
      <c r="C2765" s="1" t="str">
        <f>IF(Tablas!C2763="","",Tablas!C2763)</f>
        <v/>
      </c>
      <c r="D2765" s="1" t="str">
        <f>IF(Tablas!D2763="","",Tablas!D2763)</f>
        <v/>
      </c>
      <c r="E2765" s="1" t="str">
        <f>IF(Tablas!E2763="","",Tablas!E2763)</f>
        <v/>
      </c>
      <c r="F2765" s="1" t="str">
        <f>IF(Tablas!F2763="","",Tablas!F2763)</f>
        <v/>
      </c>
      <c r="G2765" s="1" t="str">
        <f>IF(Tablas!I2763="","",Tablas!I2763)</f>
        <v/>
      </c>
      <c r="H2765" s="1" t="s">
        <v>911</v>
      </c>
      <c r="I2765" s="39" t="str">
        <f>IF($B2765="","",-SUMIFS(Tabla7[Cantidad],Tabla7[Código del producto],$B2765,Tabla7[Tipo de movimiento],"SALIDA",Tabla7[Mes],I$5))</f>
        <v/>
      </c>
      <c r="J2765" s="39" t="str">
        <f>IF($B2765="","",-SUMIFS(Tabla7[Cantidad],Tabla7[Código del producto],$B2765,Tabla7[Tipo de movimiento],"SALIDA",Tabla7[Mes],J$5))</f>
        <v/>
      </c>
      <c r="K2765" s="39" t="str">
        <f>IF($B2765="","",-SUMIFS(Tabla7[Cantidad],Tabla7[Código del producto],$B2765,Tabla7[Tipo de movimiento],"SALIDA",Tabla7[Mes],K$5))</f>
        <v/>
      </c>
      <c r="L2765" s="39" t="str">
        <f>IF($B2765="","",-SUMIFS(Tabla7[Cantidad],Tabla7[Código del producto],$B2765,Tabla7[Tipo de movimiento],"SALIDA",Tabla7[Mes],L$5))</f>
        <v/>
      </c>
      <c r="M2765" s="39" t="str">
        <f>IF($B2765="","",-SUMIFS(Tabla7[Cantidad],Tabla7[Código del producto],$B2765,Tabla7[Tipo de movimiento],"SALIDA",Tabla7[Mes],M$5))</f>
        <v/>
      </c>
      <c r="N2765" s="39" t="str">
        <f>IF($B2765="","",-SUMIFS(Tabla7[Cantidad],Tabla7[Código del producto],$B2765,Tabla7[Tipo de movimiento],"SALIDA",Tabla7[Mes],N$5))</f>
        <v/>
      </c>
      <c r="O2765" s="39" t="str">
        <f>IF($B2765="","",-SUMIFS(Tabla7[Cantidad],Tabla7[Código del producto],$B2765,Tabla7[Tipo de movimiento],"SALIDA",Tabla7[Mes],O$5))</f>
        <v/>
      </c>
      <c r="P2765" s="39" t="str">
        <f>IF($B2765="","",-SUMIFS(Tabla7[Cantidad],Tabla7[Código del producto],$B2765,Tabla7[Tipo de movimiento],"SALIDA",Tabla7[Mes],P$5))</f>
        <v/>
      </c>
      <c r="Q2765" s="39" t="str">
        <f t="shared" si="129"/>
        <v/>
      </c>
      <c r="R2765" s="51" t="str">
        <f>IF($B2765="","",IFERROR(VLOOKUP($B2765,'ABC rotación'!$C:$G,5,0),"C"))</f>
        <v/>
      </c>
      <c r="S2765" s="41" t="str">
        <f t="shared" si="130"/>
        <v/>
      </c>
      <c r="T2765" s="40" t="str">
        <f t="shared" si="131"/>
        <v/>
      </c>
      <c r="U2765" s="23" t="str">
        <f>IF($B2765="","",VLOOKUP($T2765,Tablas!$X$14:$Y$17,2,1))</f>
        <v/>
      </c>
    </row>
    <row r="2766" spans="2:21" x14ac:dyDescent="0.2">
      <c r="B2766" s="1" t="str">
        <f>IF(Tablas!B2764="","",Tablas!B2764)</f>
        <v/>
      </c>
      <c r="C2766" s="1" t="str">
        <f>IF(Tablas!C2764="","",Tablas!C2764)</f>
        <v/>
      </c>
      <c r="D2766" s="1" t="str">
        <f>IF(Tablas!D2764="","",Tablas!D2764)</f>
        <v/>
      </c>
      <c r="E2766" s="1" t="str">
        <f>IF(Tablas!E2764="","",Tablas!E2764)</f>
        <v/>
      </c>
      <c r="F2766" s="1" t="str">
        <f>IF(Tablas!F2764="","",Tablas!F2764)</f>
        <v/>
      </c>
      <c r="G2766" s="1" t="str">
        <f>IF(Tablas!I2764="","",Tablas!I2764)</f>
        <v/>
      </c>
      <c r="H2766" s="1" t="s">
        <v>911</v>
      </c>
      <c r="I2766" s="39" t="str">
        <f>IF($B2766="","",-SUMIFS(Tabla7[Cantidad],Tabla7[Código del producto],$B2766,Tabla7[Tipo de movimiento],"SALIDA",Tabla7[Mes],I$5))</f>
        <v/>
      </c>
      <c r="J2766" s="39" t="str">
        <f>IF($B2766="","",-SUMIFS(Tabla7[Cantidad],Tabla7[Código del producto],$B2766,Tabla7[Tipo de movimiento],"SALIDA",Tabla7[Mes],J$5))</f>
        <v/>
      </c>
      <c r="K2766" s="39" t="str">
        <f>IF($B2766="","",-SUMIFS(Tabla7[Cantidad],Tabla7[Código del producto],$B2766,Tabla7[Tipo de movimiento],"SALIDA",Tabla7[Mes],K$5))</f>
        <v/>
      </c>
      <c r="L2766" s="39" t="str">
        <f>IF($B2766="","",-SUMIFS(Tabla7[Cantidad],Tabla7[Código del producto],$B2766,Tabla7[Tipo de movimiento],"SALIDA",Tabla7[Mes],L$5))</f>
        <v/>
      </c>
      <c r="M2766" s="39" t="str">
        <f>IF($B2766="","",-SUMIFS(Tabla7[Cantidad],Tabla7[Código del producto],$B2766,Tabla7[Tipo de movimiento],"SALIDA",Tabla7[Mes],M$5))</f>
        <v/>
      </c>
      <c r="N2766" s="39" t="str">
        <f>IF($B2766="","",-SUMIFS(Tabla7[Cantidad],Tabla7[Código del producto],$B2766,Tabla7[Tipo de movimiento],"SALIDA",Tabla7[Mes],N$5))</f>
        <v/>
      </c>
      <c r="O2766" s="39" t="str">
        <f>IF($B2766="","",-SUMIFS(Tabla7[Cantidad],Tabla7[Código del producto],$B2766,Tabla7[Tipo de movimiento],"SALIDA",Tabla7[Mes],O$5))</f>
        <v/>
      </c>
      <c r="P2766" s="39" t="str">
        <f>IF($B2766="","",-SUMIFS(Tabla7[Cantidad],Tabla7[Código del producto],$B2766,Tabla7[Tipo de movimiento],"SALIDA",Tabla7[Mes],P$5))</f>
        <v/>
      </c>
      <c r="Q2766" s="39" t="str">
        <f t="shared" si="129"/>
        <v/>
      </c>
      <c r="R2766" s="51" t="str">
        <f>IF($B2766="","",IFERROR(VLOOKUP($B2766,'ABC rotación'!$C:$G,5,0),"C"))</f>
        <v/>
      </c>
      <c r="S2766" s="41" t="str">
        <f t="shared" si="130"/>
        <v/>
      </c>
      <c r="T2766" s="40" t="str">
        <f t="shared" si="131"/>
        <v/>
      </c>
      <c r="U2766" s="23" t="str">
        <f>IF($B2766="","",VLOOKUP($T2766,Tablas!$X$14:$Y$17,2,1))</f>
        <v/>
      </c>
    </row>
    <row r="2767" spans="2:21" x14ac:dyDescent="0.2">
      <c r="B2767" s="1" t="str">
        <f>IF(Tablas!B2765="","",Tablas!B2765)</f>
        <v/>
      </c>
      <c r="C2767" s="1" t="str">
        <f>IF(Tablas!C2765="","",Tablas!C2765)</f>
        <v/>
      </c>
      <c r="D2767" s="1" t="str">
        <f>IF(Tablas!D2765="","",Tablas!D2765)</f>
        <v/>
      </c>
      <c r="E2767" s="1" t="str">
        <f>IF(Tablas!E2765="","",Tablas!E2765)</f>
        <v/>
      </c>
      <c r="F2767" s="1" t="str">
        <f>IF(Tablas!F2765="","",Tablas!F2765)</f>
        <v/>
      </c>
      <c r="G2767" s="1" t="str">
        <f>IF(Tablas!I2765="","",Tablas!I2765)</f>
        <v/>
      </c>
      <c r="H2767" s="1" t="s">
        <v>911</v>
      </c>
      <c r="I2767" s="39" t="str">
        <f>IF($B2767="","",-SUMIFS(Tabla7[Cantidad],Tabla7[Código del producto],$B2767,Tabla7[Tipo de movimiento],"SALIDA",Tabla7[Mes],I$5))</f>
        <v/>
      </c>
      <c r="J2767" s="39" t="str">
        <f>IF($B2767="","",-SUMIFS(Tabla7[Cantidad],Tabla7[Código del producto],$B2767,Tabla7[Tipo de movimiento],"SALIDA",Tabla7[Mes],J$5))</f>
        <v/>
      </c>
      <c r="K2767" s="39" t="str">
        <f>IF($B2767="","",-SUMIFS(Tabla7[Cantidad],Tabla7[Código del producto],$B2767,Tabla7[Tipo de movimiento],"SALIDA",Tabla7[Mes],K$5))</f>
        <v/>
      </c>
      <c r="L2767" s="39" t="str">
        <f>IF($B2767="","",-SUMIFS(Tabla7[Cantidad],Tabla7[Código del producto],$B2767,Tabla7[Tipo de movimiento],"SALIDA",Tabla7[Mes],L$5))</f>
        <v/>
      </c>
      <c r="M2767" s="39" t="str">
        <f>IF($B2767="","",-SUMIFS(Tabla7[Cantidad],Tabla7[Código del producto],$B2767,Tabla7[Tipo de movimiento],"SALIDA",Tabla7[Mes],M$5))</f>
        <v/>
      </c>
      <c r="N2767" s="39" t="str">
        <f>IF($B2767="","",-SUMIFS(Tabla7[Cantidad],Tabla7[Código del producto],$B2767,Tabla7[Tipo de movimiento],"SALIDA",Tabla7[Mes],N$5))</f>
        <v/>
      </c>
      <c r="O2767" s="39" t="str">
        <f>IF($B2767="","",-SUMIFS(Tabla7[Cantidad],Tabla7[Código del producto],$B2767,Tabla7[Tipo de movimiento],"SALIDA",Tabla7[Mes],O$5))</f>
        <v/>
      </c>
      <c r="P2767" s="39" t="str">
        <f>IF($B2767="","",-SUMIFS(Tabla7[Cantidad],Tabla7[Código del producto],$B2767,Tabla7[Tipo de movimiento],"SALIDA",Tabla7[Mes],P$5))</f>
        <v/>
      </c>
      <c r="Q2767" s="39" t="str">
        <f t="shared" si="129"/>
        <v/>
      </c>
      <c r="R2767" s="51" t="str">
        <f>IF($B2767="","",IFERROR(VLOOKUP($B2767,'ABC rotación'!$C:$G,5,0),"C"))</f>
        <v/>
      </c>
      <c r="S2767" s="41" t="str">
        <f t="shared" si="130"/>
        <v/>
      </c>
      <c r="T2767" s="40" t="str">
        <f t="shared" si="131"/>
        <v/>
      </c>
      <c r="U2767" s="23" t="str">
        <f>IF($B2767="","",VLOOKUP($T2767,Tablas!$X$14:$Y$17,2,1))</f>
        <v/>
      </c>
    </row>
    <row r="2768" spans="2:21" x14ac:dyDescent="0.2">
      <c r="B2768" s="1" t="str">
        <f>IF(Tablas!B2766="","",Tablas!B2766)</f>
        <v/>
      </c>
      <c r="C2768" s="1" t="str">
        <f>IF(Tablas!C2766="","",Tablas!C2766)</f>
        <v/>
      </c>
      <c r="D2768" s="1" t="str">
        <f>IF(Tablas!D2766="","",Tablas!D2766)</f>
        <v/>
      </c>
      <c r="E2768" s="1" t="str">
        <f>IF(Tablas!E2766="","",Tablas!E2766)</f>
        <v/>
      </c>
      <c r="F2768" s="1" t="str">
        <f>IF(Tablas!F2766="","",Tablas!F2766)</f>
        <v/>
      </c>
      <c r="G2768" s="1" t="str">
        <f>IF(Tablas!I2766="","",Tablas!I2766)</f>
        <v/>
      </c>
      <c r="H2768" s="1" t="s">
        <v>911</v>
      </c>
      <c r="I2768" s="39" t="str">
        <f>IF($B2768="","",-SUMIFS(Tabla7[Cantidad],Tabla7[Código del producto],$B2768,Tabla7[Tipo de movimiento],"SALIDA",Tabla7[Mes],I$5))</f>
        <v/>
      </c>
      <c r="J2768" s="39" t="str">
        <f>IF($B2768="","",-SUMIFS(Tabla7[Cantidad],Tabla7[Código del producto],$B2768,Tabla7[Tipo de movimiento],"SALIDA",Tabla7[Mes],J$5))</f>
        <v/>
      </c>
      <c r="K2768" s="39" t="str">
        <f>IF($B2768="","",-SUMIFS(Tabla7[Cantidad],Tabla7[Código del producto],$B2768,Tabla7[Tipo de movimiento],"SALIDA",Tabla7[Mes],K$5))</f>
        <v/>
      </c>
      <c r="L2768" s="39" t="str">
        <f>IF($B2768="","",-SUMIFS(Tabla7[Cantidad],Tabla7[Código del producto],$B2768,Tabla7[Tipo de movimiento],"SALIDA",Tabla7[Mes],L$5))</f>
        <v/>
      </c>
      <c r="M2768" s="39" t="str">
        <f>IF($B2768="","",-SUMIFS(Tabla7[Cantidad],Tabla7[Código del producto],$B2768,Tabla7[Tipo de movimiento],"SALIDA",Tabla7[Mes],M$5))</f>
        <v/>
      </c>
      <c r="N2768" s="39" t="str">
        <f>IF($B2768="","",-SUMIFS(Tabla7[Cantidad],Tabla7[Código del producto],$B2768,Tabla7[Tipo de movimiento],"SALIDA",Tabla7[Mes],N$5))</f>
        <v/>
      </c>
      <c r="O2768" s="39" t="str">
        <f>IF($B2768="","",-SUMIFS(Tabla7[Cantidad],Tabla7[Código del producto],$B2768,Tabla7[Tipo de movimiento],"SALIDA",Tabla7[Mes],O$5))</f>
        <v/>
      </c>
      <c r="P2768" s="39" t="str">
        <f>IF($B2768="","",-SUMIFS(Tabla7[Cantidad],Tabla7[Código del producto],$B2768,Tabla7[Tipo de movimiento],"SALIDA",Tabla7[Mes],P$5))</f>
        <v/>
      </c>
      <c r="Q2768" s="39" t="str">
        <f t="shared" si="129"/>
        <v/>
      </c>
      <c r="R2768" s="51" t="str">
        <f>IF($B2768="","",IFERROR(VLOOKUP($B2768,'ABC rotación'!$C:$G,5,0),"C"))</f>
        <v/>
      </c>
      <c r="S2768" s="41" t="str">
        <f t="shared" si="130"/>
        <v/>
      </c>
      <c r="T2768" s="40" t="str">
        <f t="shared" si="131"/>
        <v/>
      </c>
      <c r="U2768" s="23" t="str">
        <f>IF($B2768="","",VLOOKUP($T2768,Tablas!$X$14:$Y$17,2,1))</f>
        <v/>
      </c>
    </row>
    <row r="2769" spans="2:21" x14ac:dyDescent="0.2">
      <c r="B2769" s="1" t="str">
        <f>IF(Tablas!B2767="","",Tablas!B2767)</f>
        <v/>
      </c>
      <c r="C2769" s="1" t="str">
        <f>IF(Tablas!C2767="","",Tablas!C2767)</f>
        <v/>
      </c>
      <c r="D2769" s="1" t="str">
        <f>IF(Tablas!D2767="","",Tablas!D2767)</f>
        <v/>
      </c>
      <c r="E2769" s="1" t="str">
        <f>IF(Tablas!E2767="","",Tablas!E2767)</f>
        <v/>
      </c>
      <c r="F2769" s="1" t="str">
        <f>IF(Tablas!F2767="","",Tablas!F2767)</f>
        <v/>
      </c>
      <c r="G2769" s="1" t="str">
        <f>IF(Tablas!I2767="","",Tablas!I2767)</f>
        <v/>
      </c>
      <c r="H2769" s="1" t="s">
        <v>911</v>
      </c>
      <c r="I2769" s="39" t="str">
        <f>IF($B2769="","",-SUMIFS(Tabla7[Cantidad],Tabla7[Código del producto],$B2769,Tabla7[Tipo de movimiento],"SALIDA",Tabla7[Mes],I$5))</f>
        <v/>
      </c>
      <c r="J2769" s="39" t="str">
        <f>IF($B2769="","",-SUMIFS(Tabla7[Cantidad],Tabla7[Código del producto],$B2769,Tabla7[Tipo de movimiento],"SALIDA",Tabla7[Mes],J$5))</f>
        <v/>
      </c>
      <c r="K2769" s="39" t="str">
        <f>IF($B2769="","",-SUMIFS(Tabla7[Cantidad],Tabla7[Código del producto],$B2769,Tabla7[Tipo de movimiento],"SALIDA",Tabla7[Mes],K$5))</f>
        <v/>
      </c>
      <c r="L2769" s="39" t="str">
        <f>IF($B2769="","",-SUMIFS(Tabla7[Cantidad],Tabla7[Código del producto],$B2769,Tabla7[Tipo de movimiento],"SALIDA",Tabla7[Mes],L$5))</f>
        <v/>
      </c>
      <c r="M2769" s="39" t="str">
        <f>IF($B2769="","",-SUMIFS(Tabla7[Cantidad],Tabla7[Código del producto],$B2769,Tabla7[Tipo de movimiento],"SALIDA",Tabla7[Mes],M$5))</f>
        <v/>
      </c>
      <c r="N2769" s="39" t="str">
        <f>IF($B2769="","",-SUMIFS(Tabla7[Cantidad],Tabla7[Código del producto],$B2769,Tabla7[Tipo de movimiento],"SALIDA",Tabla7[Mes],N$5))</f>
        <v/>
      </c>
      <c r="O2769" s="39" t="str">
        <f>IF($B2769="","",-SUMIFS(Tabla7[Cantidad],Tabla7[Código del producto],$B2769,Tabla7[Tipo de movimiento],"SALIDA",Tabla7[Mes],O$5))</f>
        <v/>
      </c>
      <c r="P2769" s="39" t="str">
        <f>IF($B2769="","",-SUMIFS(Tabla7[Cantidad],Tabla7[Código del producto],$B2769,Tabla7[Tipo de movimiento],"SALIDA",Tabla7[Mes],P$5))</f>
        <v/>
      </c>
      <c r="Q2769" s="39" t="str">
        <f t="shared" si="129"/>
        <v/>
      </c>
      <c r="R2769" s="51" t="str">
        <f>IF($B2769="","",IFERROR(VLOOKUP($B2769,'ABC rotación'!$C:$G,5,0),"C"))</f>
        <v/>
      </c>
      <c r="S2769" s="41" t="str">
        <f t="shared" si="130"/>
        <v/>
      </c>
      <c r="T2769" s="40" t="str">
        <f t="shared" si="131"/>
        <v/>
      </c>
      <c r="U2769" s="23" t="str">
        <f>IF($B2769="","",VLOOKUP($T2769,Tablas!$X$14:$Y$17,2,1))</f>
        <v/>
      </c>
    </row>
    <row r="2770" spans="2:21" x14ac:dyDescent="0.2">
      <c r="B2770" s="1" t="str">
        <f>IF(Tablas!B2768="","",Tablas!B2768)</f>
        <v/>
      </c>
      <c r="C2770" s="1" t="str">
        <f>IF(Tablas!C2768="","",Tablas!C2768)</f>
        <v/>
      </c>
      <c r="D2770" s="1" t="str">
        <f>IF(Tablas!D2768="","",Tablas!D2768)</f>
        <v/>
      </c>
      <c r="E2770" s="1" t="str">
        <f>IF(Tablas!E2768="","",Tablas!E2768)</f>
        <v/>
      </c>
      <c r="F2770" s="1" t="str">
        <f>IF(Tablas!F2768="","",Tablas!F2768)</f>
        <v/>
      </c>
      <c r="G2770" s="1" t="str">
        <f>IF(Tablas!I2768="","",Tablas!I2768)</f>
        <v/>
      </c>
      <c r="H2770" s="1" t="s">
        <v>911</v>
      </c>
      <c r="I2770" s="39" t="str">
        <f>IF($B2770="","",-SUMIFS(Tabla7[Cantidad],Tabla7[Código del producto],$B2770,Tabla7[Tipo de movimiento],"SALIDA",Tabla7[Mes],I$5))</f>
        <v/>
      </c>
      <c r="J2770" s="39" t="str">
        <f>IF($B2770="","",-SUMIFS(Tabla7[Cantidad],Tabla7[Código del producto],$B2770,Tabla7[Tipo de movimiento],"SALIDA",Tabla7[Mes],J$5))</f>
        <v/>
      </c>
      <c r="K2770" s="39" t="str">
        <f>IF($B2770="","",-SUMIFS(Tabla7[Cantidad],Tabla7[Código del producto],$B2770,Tabla7[Tipo de movimiento],"SALIDA",Tabla7[Mes],K$5))</f>
        <v/>
      </c>
      <c r="L2770" s="39" t="str">
        <f>IF($B2770="","",-SUMIFS(Tabla7[Cantidad],Tabla7[Código del producto],$B2770,Tabla7[Tipo de movimiento],"SALIDA",Tabla7[Mes],L$5))</f>
        <v/>
      </c>
      <c r="M2770" s="39" t="str">
        <f>IF($B2770="","",-SUMIFS(Tabla7[Cantidad],Tabla7[Código del producto],$B2770,Tabla7[Tipo de movimiento],"SALIDA",Tabla7[Mes],M$5))</f>
        <v/>
      </c>
      <c r="N2770" s="39" t="str">
        <f>IF($B2770="","",-SUMIFS(Tabla7[Cantidad],Tabla7[Código del producto],$B2770,Tabla7[Tipo de movimiento],"SALIDA",Tabla7[Mes],N$5))</f>
        <v/>
      </c>
      <c r="O2770" s="39" t="str">
        <f>IF($B2770="","",-SUMIFS(Tabla7[Cantidad],Tabla7[Código del producto],$B2770,Tabla7[Tipo de movimiento],"SALIDA",Tabla7[Mes],O$5))</f>
        <v/>
      </c>
      <c r="P2770" s="39" t="str">
        <f>IF($B2770="","",-SUMIFS(Tabla7[Cantidad],Tabla7[Código del producto],$B2770,Tabla7[Tipo de movimiento],"SALIDA",Tabla7[Mes],P$5))</f>
        <v/>
      </c>
      <c r="Q2770" s="39" t="str">
        <f t="shared" si="129"/>
        <v/>
      </c>
      <c r="R2770" s="51" t="str">
        <f>IF($B2770="","",IFERROR(VLOOKUP($B2770,'ABC rotación'!$C:$G,5,0),"C"))</f>
        <v/>
      </c>
      <c r="S2770" s="41" t="str">
        <f t="shared" si="130"/>
        <v/>
      </c>
      <c r="T2770" s="40" t="str">
        <f t="shared" si="131"/>
        <v/>
      </c>
      <c r="U2770" s="23" t="str">
        <f>IF($B2770="","",VLOOKUP($T2770,Tablas!$X$14:$Y$17,2,1))</f>
        <v/>
      </c>
    </row>
    <row r="2771" spans="2:21" x14ac:dyDescent="0.2">
      <c r="B2771" s="1" t="str">
        <f>IF(Tablas!B2769="","",Tablas!B2769)</f>
        <v/>
      </c>
      <c r="C2771" s="1" t="str">
        <f>IF(Tablas!C2769="","",Tablas!C2769)</f>
        <v/>
      </c>
      <c r="D2771" s="1" t="str">
        <f>IF(Tablas!D2769="","",Tablas!D2769)</f>
        <v/>
      </c>
      <c r="E2771" s="1" t="str">
        <f>IF(Tablas!E2769="","",Tablas!E2769)</f>
        <v/>
      </c>
      <c r="F2771" s="1" t="str">
        <f>IF(Tablas!F2769="","",Tablas!F2769)</f>
        <v/>
      </c>
      <c r="G2771" s="1" t="str">
        <f>IF(Tablas!I2769="","",Tablas!I2769)</f>
        <v/>
      </c>
      <c r="H2771" s="1" t="s">
        <v>911</v>
      </c>
      <c r="I2771" s="39" t="str">
        <f>IF($B2771="","",-SUMIFS(Tabla7[Cantidad],Tabla7[Código del producto],$B2771,Tabla7[Tipo de movimiento],"SALIDA",Tabla7[Mes],I$5))</f>
        <v/>
      </c>
      <c r="J2771" s="39" t="str">
        <f>IF($B2771="","",-SUMIFS(Tabla7[Cantidad],Tabla7[Código del producto],$B2771,Tabla7[Tipo de movimiento],"SALIDA",Tabla7[Mes],J$5))</f>
        <v/>
      </c>
      <c r="K2771" s="39" t="str">
        <f>IF($B2771="","",-SUMIFS(Tabla7[Cantidad],Tabla7[Código del producto],$B2771,Tabla7[Tipo de movimiento],"SALIDA",Tabla7[Mes],K$5))</f>
        <v/>
      </c>
      <c r="L2771" s="39" t="str">
        <f>IF($B2771="","",-SUMIFS(Tabla7[Cantidad],Tabla7[Código del producto],$B2771,Tabla7[Tipo de movimiento],"SALIDA",Tabla7[Mes],L$5))</f>
        <v/>
      </c>
      <c r="M2771" s="39" t="str">
        <f>IF($B2771="","",-SUMIFS(Tabla7[Cantidad],Tabla7[Código del producto],$B2771,Tabla7[Tipo de movimiento],"SALIDA",Tabla7[Mes],M$5))</f>
        <v/>
      </c>
      <c r="N2771" s="39" t="str">
        <f>IF($B2771="","",-SUMIFS(Tabla7[Cantidad],Tabla7[Código del producto],$B2771,Tabla7[Tipo de movimiento],"SALIDA",Tabla7[Mes],N$5))</f>
        <v/>
      </c>
      <c r="O2771" s="39" t="str">
        <f>IF($B2771="","",-SUMIFS(Tabla7[Cantidad],Tabla7[Código del producto],$B2771,Tabla7[Tipo de movimiento],"SALIDA",Tabla7[Mes],O$5))</f>
        <v/>
      </c>
      <c r="P2771" s="39" t="str">
        <f>IF($B2771="","",-SUMIFS(Tabla7[Cantidad],Tabla7[Código del producto],$B2771,Tabla7[Tipo de movimiento],"SALIDA",Tabla7[Mes],P$5))</f>
        <v/>
      </c>
      <c r="Q2771" s="39" t="str">
        <f t="shared" si="129"/>
        <v/>
      </c>
      <c r="R2771" s="51" t="str">
        <f>IF($B2771="","",IFERROR(VLOOKUP($B2771,'ABC rotación'!$C:$G,5,0),"C"))</f>
        <v/>
      </c>
      <c r="S2771" s="41" t="str">
        <f t="shared" si="130"/>
        <v/>
      </c>
      <c r="T2771" s="40" t="str">
        <f t="shared" si="131"/>
        <v/>
      </c>
      <c r="U2771" s="23" t="str">
        <f>IF($B2771="","",VLOOKUP($T2771,Tablas!$X$14:$Y$17,2,1))</f>
        <v/>
      </c>
    </row>
    <row r="2772" spans="2:21" x14ac:dyDescent="0.2">
      <c r="B2772" s="1" t="str">
        <f>IF(Tablas!B2770="","",Tablas!B2770)</f>
        <v/>
      </c>
      <c r="C2772" s="1" t="str">
        <f>IF(Tablas!C2770="","",Tablas!C2770)</f>
        <v/>
      </c>
      <c r="D2772" s="1" t="str">
        <f>IF(Tablas!D2770="","",Tablas!D2770)</f>
        <v/>
      </c>
      <c r="E2772" s="1" t="str">
        <f>IF(Tablas!E2770="","",Tablas!E2770)</f>
        <v/>
      </c>
      <c r="F2772" s="1" t="str">
        <f>IF(Tablas!F2770="","",Tablas!F2770)</f>
        <v/>
      </c>
      <c r="G2772" s="1" t="str">
        <f>IF(Tablas!I2770="","",Tablas!I2770)</f>
        <v/>
      </c>
      <c r="H2772" s="1" t="s">
        <v>911</v>
      </c>
      <c r="I2772" s="39" t="str">
        <f>IF($B2772="","",-SUMIFS(Tabla7[Cantidad],Tabla7[Código del producto],$B2772,Tabla7[Tipo de movimiento],"SALIDA",Tabla7[Mes],I$5))</f>
        <v/>
      </c>
      <c r="J2772" s="39" t="str">
        <f>IF($B2772="","",-SUMIFS(Tabla7[Cantidad],Tabla7[Código del producto],$B2772,Tabla7[Tipo de movimiento],"SALIDA",Tabla7[Mes],J$5))</f>
        <v/>
      </c>
      <c r="K2772" s="39" t="str">
        <f>IF($B2772="","",-SUMIFS(Tabla7[Cantidad],Tabla7[Código del producto],$B2772,Tabla7[Tipo de movimiento],"SALIDA",Tabla7[Mes],K$5))</f>
        <v/>
      </c>
      <c r="L2772" s="39" t="str">
        <f>IF($B2772="","",-SUMIFS(Tabla7[Cantidad],Tabla7[Código del producto],$B2772,Tabla7[Tipo de movimiento],"SALIDA",Tabla7[Mes],L$5))</f>
        <v/>
      </c>
      <c r="M2772" s="39" t="str">
        <f>IF($B2772="","",-SUMIFS(Tabla7[Cantidad],Tabla7[Código del producto],$B2772,Tabla7[Tipo de movimiento],"SALIDA",Tabla7[Mes],M$5))</f>
        <v/>
      </c>
      <c r="N2772" s="39" t="str">
        <f>IF($B2772="","",-SUMIFS(Tabla7[Cantidad],Tabla7[Código del producto],$B2772,Tabla7[Tipo de movimiento],"SALIDA",Tabla7[Mes],N$5))</f>
        <v/>
      </c>
      <c r="O2772" s="39" t="str">
        <f>IF($B2772="","",-SUMIFS(Tabla7[Cantidad],Tabla7[Código del producto],$B2772,Tabla7[Tipo de movimiento],"SALIDA",Tabla7[Mes],O$5))</f>
        <v/>
      </c>
      <c r="P2772" s="39" t="str">
        <f>IF($B2772="","",-SUMIFS(Tabla7[Cantidad],Tabla7[Código del producto],$B2772,Tabla7[Tipo de movimiento],"SALIDA",Tabla7[Mes],P$5))</f>
        <v/>
      </c>
      <c r="Q2772" s="39" t="str">
        <f t="shared" si="129"/>
        <v/>
      </c>
      <c r="R2772" s="51" t="str">
        <f>IF($B2772="","",IFERROR(VLOOKUP($B2772,'ABC rotación'!$C:$G,5,0),"C"))</f>
        <v/>
      </c>
      <c r="S2772" s="41" t="str">
        <f t="shared" si="130"/>
        <v/>
      </c>
      <c r="T2772" s="40" t="str">
        <f t="shared" si="131"/>
        <v/>
      </c>
      <c r="U2772" s="23" t="str">
        <f>IF($B2772="","",VLOOKUP($T2772,Tablas!$X$14:$Y$17,2,1))</f>
        <v/>
      </c>
    </row>
    <row r="2773" spans="2:21" x14ac:dyDescent="0.2">
      <c r="B2773" s="1" t="str">
        <f>IF(Tablas!B2771="","",Tablas!B2771)</f>
        <v/>
      </c>
      <c r="C2773" s="1" t="str">
        <f>IF(Tablas!C2771="","",Tablas!C2771)</f>
        <v/>
      </c>
      <c r="D2773" s="1" t="str">
        <f>IF(Tablas!D2771="","",Tablas!D2771)</f>
        <v/>
      </c>
      <c r="E2773" s="1" t="str">
        <f>IF(Tablas!E2771="","",Tablas!E2771)</f>
        <v/>
      </c>
      <c r="F2773" s="1" t="str">
        <f>IF(Tablas!F2771="","",Tablas!F2771)</f>
        <v/>
      </c>
      <c r="G2773" s="1" t="str">
        <f>IF(Tablas!I2771="","",Tablas!I2771)</f>
        <v/>
      </c>
      <c r="H2773" s="1" t="s">
        <v>911</v>
      </c>
      <c r="I2773" s="39" t="str">
        <f>IF($B2773="","",-SUMIFS(Tabla7[Cantidad],Tabla7[Código del producto],$B2773,Tabla7[Tipo de movimiento],"SALIDA",Tabla7[Mes],I$5))</f>
        <v/>
      </c>
      <c r="J2773" s="39" t="str">
        <f>IF($B2773="","",-SUMIFS(Tabla7[Cantidad],Tabla7[Código del producto],$B2773,Tabla7[Tipo de movimiento],"SALIDA",Tabla7[Mes],J$5))</f>
        <v/>
      </c>
      <c r="K2773" s="39" t="str">
        <f>IF($B2773="","",-SUMIFS(Tabla7[Cantidad],Tabla7[Código del producto],$B2773,Tabla7[Tipo de movimiento],"SALIDA",Tabla7[Mes],K$5))</f>
        <v/>
      </c>
      <c r="L2773" s="39" t="str">
        <f>IF($B2773="","",-SUMIFS(Tabla7[Cantidad],Tabla7[Código del producto],$B2773,Tabla7[Tipo de movimiento],"SALIDA",Tabla7[Mes],L$5))</f>
        <v/>
      </c>
      <c r="M2773" s="39" t="str">
        <f>IF($B2773="","",-SUMIFS(Tabla7[Cantidad],Tabla7[Código del producto],$B2773,Tabla7[Tipo de movimiento],"SALIDA",Tabla7[Mes],M$5))</f>
        <v/>
      </c>
      <c r="N2773" s="39" t="str">
        <f>IF($B2773="","",-SUMIFS(Tabla7[Cantidad],Tabla7[Código del producto],$B2773,Tabla7[Tipo de movimiento],"SALIDA",Tabla7[Mes],N$5))</f>
        <v/>
      </c>
      <c r="O2773" s="39" t="str">
        <f>IF($B2773="","",-SUMIFS(Tabla7[Cantidad],Tabla7[Código del producto],$B2773,Tabla7[Tipo de movimiento],"SALIDA",Tabla7[Mes],O$5))</f>
        <v/>
      </c>
      <c r="P2773" s="39" t="str">
        <f>IF($B2773="","",-SUMIFS(Tabla7[Cantidad],Tabla7[Código del producto],$B2773,Tabla7[Tipo de movimiento],"SALIDA",Tabla7[Mes],P$5))</f>
        <v/>
      </c>
      <c r="Q2773" s="39" t="str">
        <f t="shared" si="129"/>
        <v/>
      </c>
      <c r="R2773" s="51" t="str">
        <f>IF($B2773="","",IFERROR(VLOOKUP($B2773,'ABC rotación'!$C:$G,5,0),"C"))</f>
        <v/>
      </c>
      <c r="S2773" s="41" t="str">
        <f t="shared" si="130"/>
        <v/>
      </c>
      <c r="T2773" s="40" t="str">
        <f t="shared" si="131"/>
        <v/>
      </c>
      <c r="U2773" s="23" t="str">
        <f>IF($B2773="","",VLOOKUP($T2773,Tablas!$X$14:$Y$17,2,1))</f>
        <v/>
      </c>
    </row>
    <row r="2774" spans="2:21" x14ac:dyDescent="0.2">
      <c r="B2774" s="1" t="str">
        <f>IF(Tablas!B2772="","",Tablas!B2772)</f>
        <v/>
      </c>
      <c r="C2774" s="1" t="str">
        <f>IF(Tablas!C2772="","",Tablas!C2772)</f>
        <v/>
      </c>
      <c r="D2774" s="1" t="str">
        <f>IF(Tablas!D2772="","",Tablas!D2772)</f>
        <v/>
      </c>
      <c r="E2774" s="1" t="str">
        <f>IF(Tablas!E2772="","",Tablas!E2772)</f>
        <v/>
      </c>
      <c r="F2774" s="1" t="str">
        <f>IF(Tablas!F2772="","",Tablas!F2772)</f>
        <v/>
      </c>
      <c r="G2774" s="1" t="str">
        <f>IF(Tablas!I2772="","",Tablas!I2772)</f>
        <v/>
      </c>
      <c r="H2774" s="1" t="s">
        <v>911</v>
      </c>
      <c r="I2774" s="39" t="str">
        <f>IF($B2774="","",-SUMIFS(Tabla7[Cantidad],Tabla7[Código del producto],$B2774,Tabla7[Tipo de movimiento],"SALIDA",Tabla7[Mes],I$5))</f>
        <v/>
      </c>
      <c r="J2774" s="39" t="str">
        <f>IF($B2774="","",-SUMIFS(Tabla7[Cantidad],Tabla7[Código del producto],$B2774,Tabla7[Tipo de movimiento],"SALIDA",Tabla7[Mes],J$5))</f>
        <v/>
      </c>
      <c r="K2774" s="39" t="str">
        <f>IF($B2774="","",-SUMIFS(Tabla7[Cantidad],Tabla7[Código del producto],$B2774,Tabla7[Tipo de movimiento],"SALIDA",Tabla7[Mes],K$5))</f>
        <v/>
      </c>
      <c r="L2774" s="39" t="str">
        <f>IF($B2774="","",-SUMIFS(Tabla7[Cantidad],Tabla7[Código del producto],$B2774,Tabla7[Tipo de movimiento],"SALIDA",Tabla7[Mes],L$5))</f>
        <v/>
      </c>
      <c r="M2774" s="39" t="str">
        <f>IF($B2774="","",-SUMIFS(Tabla7[Cantidad],Tabla7[Código del producto],$B2774,Tabla7[Tipo de movimiento],"SALIDA",Tabla7[Mes],M$5))</f>
        <v/>
      </c>
      <c r="N2774" s="39" t="str">
        <f>IF($B2774="","",-SUMIFS(Tabla7[Cantidad],Tabla7[Código del producto],$B2774,Tabla7[Tipo de movimiento],"SALIDA",Tabla7[Mes],N$5))</f>
        <v/>
      </c>
      <c r="O2774" s="39" t="str">
        <f>IF($B2774="","",-SUMIFS(Tabla7[Cantidad],Tabla7[Código del producto],$B2774,Tabla7[Tipo de movimiento],"SALIDA",Tabla7[Mes],O$5))</f>
        <v/>
      </c>
      <c r="P2774" s="39" t="str">
        <f>IF($B2774="","",-SUMIFS(Tabla7[Cantidad],Tabla7[Código del producto],$B2774,Tabla7[Tipo de movimiento],"SALIDA",Tabla7[Mes],P$5))</f>
        <v/>
      </c>
      <c r="Q2774" s="39" t="str">
        <f t="shared" si="129"/>
        <v/>
      </c>
      <c r="R2774" s="51" t="str">
        <f>IF($B2774="","",IFERROR(VLOOKUP($B2774,'ABC rotación'!$C:$G,5,0),"C"))</f>
        <v/>
      </c>
      <c r="S2774" s="41" t="str">
        <f t="shared" si="130"/>
        <v/>
      </c>
      <c r="T2774" s="40" t="str">
        <f t="shared" si="131"/>
        <v/>
      </c>
      <c r="U2774" s="23" t="str">
        <f>IF($B2774="","",VLOOKUP($T2774,Tablas!$X$14:$Y$17,2,1))</f>
        <v/>
      </c>
    </row>
    <row r="2775" spans="2:21" x14ac:dyDescent="0.2">
      <c r="B2775" s="1" t="str">
        <f>IF(Tablas!B2773="","",Tablas!B2773)</f>
        <v/>
      </c>
      <c r="C2775" s="1" t="str">
        <f>IF(Tablas!C2773="","",Tablas!C2773)</f>
        <v/>
      </c>
      <c r="D2775" s="1" t="str">
        <f>IF(Tablas!D2773="","",Tablas!D2773)</f>
        <v/>
      </c>
      <c r="E2775" s="1" t="str">
        <f>IF(Tablas!E2773="","",Tablas!E2773)</f>
        <v/>
      </c>
      <c r="F2775" s="1" t="str">
        <f>IF(Tablas!F2773="","",Tablas!F2773)</f>
        <v/>
      </c>
      <c r="G2775" s="1" t="str">
        <f>IF(Tablas!I2773="","",Tablas!I2773)</f>
        <v/>
      </c>
      <c r="H2775" s="1" t="s">
        <v>911</v>
      </c>
      <c r="I2775" s="39" t="str">
        <f>IF($B2775="","",-SUMIFS(Tabla7[Cantidad],Tabla7[Código del producto],$B2775,Tabla7[Tipo de movimiento],"SALIDA",Tabla7[Mes],I$5))</f>
        <v/>
      </c>
      <c r="J2775" s="39" t="str">
        <f>IF($B2775="","",-SUMIFS(Tabla7[Cantidad],Tabla7[Código del producto],$B2775,Tabla7[Tipo de movimiento],"SALIDA",Tabla7[Mes],J$5))</f>
        <v/>
      </c>
      <c r="K2775" s="39" t="str">
        <f>IF($B2775="","",-SUMIFS(Tabla7[Cantidad],Tabla7[Código del producto],$B2775,Tabla7[Tipo de movimiento],"SALIDA",Tabla7[Mes],K$5))</f>
        <v/>
      </c>
      <c r="L2775" s="39" t="str">
        <f>IF($B2775="","",-SUMIFS(Tabla7[Cantidad],Tabla7[Código del producto],$B2775,Tabla7[Tipo de movimiento],"SALIDA",Tabla7[Mes],L$5))</f>
        <v/>
      </c>
      <c r="M2775" s="39" t="str">
        <f>IF($B2775="","",-SUMIFS(Tabla7[Cantidad],Tabla7[Código del producto],$B2775,Tabla7[Tipo de movimiento],"SALIDA",Tabla7[Mes],M$5))</f>
        <v/>
      </c>
      <c r="N2775" s="39" t="str">
        <f>IF($B2775="","",-SUMIFS(Tabla7[Cantidad],Tabla7[Código del producto],$B2775,Tabla7[Tipo de movimiento],"SALIDA",Tabla7[Mes],N$5))</f>
        <v/>
      </c>
      <c r="O2775" s="39" t="str">
        <f>IF($B2775="","",-SUMIFS(Tabla7[Cantidad],Tabla7[Código del producto],$B2775,Tabla7[Tipo de movimiento],"SALIDA",Tabla7[Mes],O$5))</f>
        <v/>
      </c>
      <c r="P2775" s="39" t="str">
        <f>IF($B2775="","",-SUMIFS(Tabla7[Cantidad],Tabla7[Código del producto],$B2775,Tabla7[Tipo de movimiento],"SALIDA",Tabla7[Mes],P$5))</f>
        <v/>
      </c>
      <c r="Q2775" s="39" t="str">
        <f t="shared" si="129"/>
        <v/>
      </c>
      <c r="R2775" s="51" t="str">
        <f>IF($B2775="","",IFERROR(VLOOKUP($B2775,'ABC rotación'!$C:$G,5,0),"C"))</f>
        <v/>
      </c>
      <c r="S2775" s="41" t="str">
        <f t="shared" si="130"/>
        <v/>
      </c>
      <c r="T2775" s="40" t="str">
        <f t="shared" si="131"/>
        <v/>
      </c>
      <c r="U2775" s="23" t="str">
        <f>IF($B2775="","",VLOOKUP($T2775,Tablas!$X$14:$Y$17,2,1))</f>
        <v/>
      </c>
    </row>
    <row r="2776" spans="2:21" x14ac:dyDescent="0.2">
      <c r="B2776" s="1" t="str">
        <f>IF(Tablas!B2774="","",Tablas!B2774)</f>
        <v/>
      </c>
      <c r="C2776" s="1" t="str">
        <f>IF(Tablas!C2774="","",Tablas!C2774)</f>
        <v/>
      </c>
      <c r="D2776" s="1" t="str">
        <f>IF(Tablas!D2774="","",Tablas!D2774)</f>
        <v/>
      </c>
      <c r="E2776" s="1" t="str">
        <f>IF(Tablas!E2774="","",Tablas!E2774)</f>
        <v/>
      </c>
      <c r="F2776" s="1" t="str">
        <f>IF(Tablas!F2774="","",Tablas!F2774)</f>
        <v/>
      </c>
      <c r="G2776" s="1" t="str">
        <f>IF(Tablas!I2774="","",Tablas!I2774)</f>
        <v/>
      </c>
      <c r="H2776" s="1" t="s">
        <v>911</v>
      </c>
      <c r="I2776" s="39" t="str">
        <f>IF($B2776="","",-SUMIFS(Tabla7[Cantidad],Tabla7[Código del producto],$B2776,Tabla7[Tipo de movimiento],"SALIDA",Tabla7[Mes],I$5))</f>
        <v/>
      </c>
      <c r="J2776" s="39" t="str">
        <f>IF($B2776="","",-SUMIFS(Tabla7[Cantidad],Tabla7[Código del producto],$B2776,Tabla7[Tipo de movimiento],"SALIDA",Tabla7[Mes],J$5))</f>
        <v/>
      </c>
      <c r="K2776" s="39" t="str">
        <f>IF($B2776="","",-SUMIFS(Tabla7[Cantidad],Tabla7[Código del producto],$B2776,Tabla7[Tipo de movimiento],"SALIDA",Tabla7[Mes],K$5))</f>
        <v/>
      </c>
      <c r="L2776" s="39" t="str">
        <f>IF($B2776="","",-SUMIFS(Tabla7[Cantidad],Tabla7[Código del producto],$B2776,Tabla7[Tipo de movimiento],"SALIDA",Tabla7[Mes],L$5))</f>
        <v/>
      </c>
      <c r="M2776" s="39" t="str">
        <f>IF($B2776="","",-SUMIFS(Tabla7[Cantidad],Tabla7[Código del producto],$B2776,Tabla7[Tipo de movimiento],"SALIDA",Tabla7[Mes],M$5))</f>
        <v/>
      </c>
      <c r="N2776" s="39" t="str">
        <f>IF($B2776="","",-SUMIFS(Tabla7[Cantidad],Tabla7[Código del producto],$B2776,Tabla7[Tipo de movimiento],"SALIDA",Tabla7[Mes],N$5))</f>
        <v/>
      </c>
      <c r="O2776" s="39" t="str">
        <f>IF($B2776="","",-SUMIFS(Tabla7[Cantidad],Tabla7[Código del producto],$B2776,Tabla7[Tipo de movimiento],"SALIDA",Tabla7[Mes],O$5))</f>
        <v/>
      </c>
      <c r="P2776" s="39" t="str">
        <f>IF($B2776="","",-SUMIFS(Tabla7[Cantidad],Tabla7[Código del producto],$B2776,Tabla7[Tipo de movimiento],"SALIDA",Tabla7[Mes],P$5))</f>
        <v/>
      </c>
      <c r="Q2776" s="39" t="str">
        <f t="shared" si="129"/>
        <v/>
      </c>
      <c r="R2776" s="51" t="str">
        <f>IF($B2776="","",IFERROR(VLOOKUP($B2776,'ABC rotación'!$C:$G,5,0),"C"))</f>
        <v/>
      </c>
      <c r="S2776" s="41" t="str">
        <f t="shared" si="130"/>
        <v/>
      </c>
      <c r="T2776" s="40" t="str">
        <f t="shared" si="131"/>
        <v/>
      </c>
      <c r="U2776" s="23" t="str">
        <f>IF($B2776="","",VLOOKUP($T2776,Tablas!$X$14:$Y$17,2,1))</f>
        <v/>
      </c>
    </row>
    <row r="2777" spans="2:21" x14ac:dyDescent="0.2">
      <c r="B2777" s="1" t="str">
        <f>IF(Tablas!B2775="","",Tablas!B2775)</f>
        <v/>
      </c>
      <c r="C2777" s="1" t="str">
        <f>IF(Tablas!C2775="","",Tablas!C2775)</f>
        <v/>
      </c>
      <c r="D2777" s="1" t="str">
        <f>IF(Tablas!D2775="","",Tablas!D2775)</f>
        <v/>
      </c>
      <c r="E2777" s="1" t="str">
        <f>IF(Tablas!E2775="","",Tablas!E2775)</f>
        <v/>
      </c>
      <c r="F2777" s="1" t="str">
        <f>IF(Tablas!F2775="","",Tablas!F2775)</f>
        <v/>
      </c>
      <c r="G2777" s="1" t="str">
        <f>IF(Tablas!I2775="","",Tablas!I2775)</f>
        <v/>
      </c>
      <c r="H2777" s="1" t="s">
        <v>911</v>
      </c>
      <c r="I2777" s="39" t="str">
        <f>IF($B2777="","",-SUMIFS(Tabla7[Cantidad],Tabla7[Código del producto],$B2777,Tabla7[Tipo de movimiento],"SALIDA",Tabla7[Mes],I$5))</f>
        <v/>
      </c>
      <c r="J2777" s="39" t="str">
        <f>IF($B2777="","",-SUMIFS(Tabla7[Cantidad],Tabla7[Código del producto],$B2777,Tabla7[Tipo de movimiento],"SALIDA",Tabla7[Mes],J$5))</f>
        <v/>
      </c>
      <c r="K2777" s="39" t="str">
        <f>IF($B2777="","",-SUMIFS(Tabla7[Cantidad],Tabla7[Código del producto],$B2777,Tabla7[Tipo de movimiento],"SALIDA",Tabla7[Mes],K$5))</f>
        <v/>
      </c>
      <c r="L2777" s="39" t="str">
        <f>IF($B2777="","",-SUMIFS(Tabla7[Cantidad],Tabla7[Código del producto],$B2777,Tabla7[Tipo de movimiento],"SALIDA",Tabla7[Mes],L$5))</f>
        <v/>
      </c>
      <c r="M2777" s="39" t="str">
        <f>IF($B2777="","",-SUMIFS(Tabla7[Cantidad],Tabla7[Código del producto],$B2777,Tabla7[Tipo de movimiento],"SALIDA",Tabla7[Mes],M$5))</f>
        <v/>
      </c>
      <c r="N2777" s="39" t="str">
        <f>IF($B2777="","",-SUMIFS(Tabla7[Cantidad],Tabla7[Código del producto],$B2777,Tabla7[Tipo de movimiento],"SALIDA",Tabla7[Mes],N$5))</f>
        <v/>
      </c>
      <c r="O2777" s="39" t="str">
        <f>IF($B2777="","",-SUMIFS(Tabla7[Cantidad],Tabla7[Código del producto],$B2777,Tabla7[Tipo de movimiento],"SALIDA",Tabla7[Mes],O$5))</f>
        <v/>
      </c>
      <c r="P2777" s="39" t="str">
        <f>IF($B2777="","",-SUMIFS(Tabla7[Cantidad],Tabla7[Código del producto],$B2777,Tabla7[Tipo de movimiento],"SALIDA",Tabla7[Mes],P$5))</f>
        <v/>
      </c>
      <c r="Q2777" s="39" t="str">
        <f t="shared" si="129"/>
        <v/>
      </c>
      <c r="R2777" s="51" t="str">
        <f>IF($B2777="","",IFERROR(VLOOKUP($B2777,'ABC rotación'!$C:$G,5,0),"C"))</f>
        <v/>
      </c>
      <c r="S2777" s="41" t="str">
        <f t="shared" si="130"/>
        <v/>
      </c>
      <c r="T2777" s="40" t="str">
        <f t="shared" si="131"/>
        <v/>
      </c>
      <c r="U2777" s="23" t="str">
        <f>IF($B2777="","",VLOOKUP($T2777,Tablas!$X$14:$Y$17,2,1))</f>
        <v/>
      </c>
    </row>
    <row r="2778" spans="2:21" x14ac:dyDescent="0.2">
      <c r="B2778" s="1" t="str">
        <f>IF(Tablas!B2776="","",Tablas!B2776)</f>
        <v/>
      </c>
      <c r="C2778" s="1" t="str">
        <f>IF(Tablas!C2776="","",Tablas!C2776)</f>
        <v/>
      </c>
      <c r="D2778" s="1" t="str">
        <f>IF(Tablas!D2776="","",Tablas!D2776)</f>
        <v/>
      </c>
      <c r="E2778" s="1" t="str">
        <f>IF(Tablas!E2776="","",Tablas!E2776)</f>
        <v/>
      </c>
      <c r="F2778" s="1" t="str">
        <f>IF(Tablas!F2776="","",Tablas!F2776)</f>
        <v/>
      </c>
      <c r="G2778" s="1" t="str">
        <f>IF(Tablas!I2776="","",Tablas!I2776)</f>
        <v/>
      </c>
      <c r="H2778" s="1" t="s">
        <v>911</v>
      </c>
      <c r="I2778" s="39" t="str">
        <f>IF($B2778="","",-SUMIFS(Tabla7[Cantidad],Tabla7[Código del producto],$B2778,Tabla7[Tipo de movimiento],"SALIDA",Tabla7[Mes],I$5))</f>
        <v/>
      </c>
      <c r="J2778" s="39" t="str">
        <f>IF($B2778="","",-SUMIFS(Tabla7[Cantidad],Tabla7[Código del producto],$B2778,Tabla7[Tipo de movimiento],"SALIDA",Tabla7[Mes],J$5))</f>
        <v/>
      </c>
      <c r="K2778" s="39" t="str">
        <f>IF($B2778="","",-SUMIFS(Tabla7[Cantidad],Tabla7[Código del producto],$B2778,Tabla7[Tipo de movimiento],"SALIDA",Tabla7[Mes],K$5))</f>
        <v/>
      </c>
      <c r="L2778" s="39" t="str">
        <f>IF($B2778="","",-SUMIFS(Tabla7[Cantidad],Tabla7[Código del producto],$B2778,Tabla7[Tipo de movimiento],"SALIDA",Tabla7[Mes],L$5))</f>
        <v/>
      </c>
      <c r="M2778" s="39" t="str">
        <f>IF($B2778="","",-SUMIFS(Tabla7[Cantidad],Tabla7[Código del producto],$B2778,Tabla7[Tipo de movimiento],"SALIDA",Tabla7[Mes],M$5))</f>
        <v/>
      </c>
      <c r="N2778" s="39" t="str">
        <f>IF($B2778="","",-SUMIFS(Tabla7[Cantidad],Tabla7[Código del producto],$B2778,Tabla7[Tipo de movimiento],"SALIDA",Tabla7[Mes],N$5))</f>
        <v/>
      </c>
      <c r="O2778" s="39" t="str">
        <f>IF($B2778="","",-SUMIFS(Tabla7[Cantidad],Tabla7[Código del producto],$B2778,Tabla7[Tipo de movimiento],"SALIDA",Tabla7[Mes],O$5))</f>
        <v/>
      </c>
      <c r="P2778" s="39" t="str">
        <f>IF($B2778="","",-SUMIFS(Tabla7[Cantidad],Tabla7[Código del producto],$B2778,Tabla7[Tipo de movimiento],"SALIDA",Tabla7[Mes],P$5))</f>
        <v/>
      </c>
      <c r="Q2778" s="39" t="str">
        <f t="shared" si="129"/>
        <v/>
      </c>
      <c r="R2778" s="51" t="str">
        <f>IF($B2778="","",IFERROR(VLOOKUP($B2778,'ABC rotación'!$C:$G,5,0),"C"))</f>
        <v/>
      </c>
      <c r="S2778" s="41" t="str">
        <f t="shared" si="130"/>
        <v/>
      </c>
      <c r="T2778" s="40" t="str">
        <f t="shared" si="131"/>
        <v/>
      </c>
      <c r="U2778" s="23" t="str">
        <f>IF($B2778="","",VLOOKUP($T2778,Tablas!$X$14:$Y$17,2,1))</f>
        <v/>
      </c>
    </row>
    <row r="2779" spans="2:21" x14ac:dyDescent="0.2">
      <c r="B2779" s="1" t="str">
        <f>IF(Tablas!B2777="","",Tablas!B2777)</f>
        <v/>
      </c>
      <c r="C2779" s="1" t="str">
        <f>IF(Tablas!C2777="","",Tablas!C2777)</f>
        <v/>
      </c>
      <c r="D2779" s="1" t="str">
        <f>IF(Tablas!D2777="","",Tablas!D2777)</f>
        <v/>
      </c>
      <c r="E2779" s="1" t="str">
        <f>IF(Tablas!E2777="","",Tablas!E2777)</f>
        <v/>
      </c>
      <c r="F2779" s="1" t="str">
        <f>IF(Tablas!F2777="","",Tablas!F2777)</f>
        <v/>
      </c>
      <c r="G2779" s="1" t="str">
        <f>IF(Tablas!I2777="","",Tablas!I2777)</f>
        <v/>
      </c>
      <c r="H2779" s="1" t="s">
        <v>911</v>
      </c>
      <c r="I2779" s="39" t="str">
        <f>IF($B2779="","",-SUMIFS(Tabla7[Cantidad],Tabla7[Código del producto],$B2779,Tabla7[Tipo de movimiento],"SALIDA",Tabla7[Mes],I$5))</f>
        <v/>
      </c>
      <c r="J2779" s="39" t="str">
        <f>IF($B2779="","",-SUMIFS(Tabla7[Cantidad],Tabla7[Código del producto],$B2779,Tabla7[Tipo de movimiento],"SALIDA",Tabla7[Mes],J$5))</f>
        <v/>
      </c>
      <c r="K2779" s="39" t="str">
        <f>IF($B2779="","",-SUMIFS(Tabla7[Cantidad],Tabla7[Código del producto],$B2779,Tabla7[Tipo de movimiento],"SALIDA",Tabla7[Mes],K$5))</f>
        <v/>
      </c>
      <c r="L2779" s="39" t="str">
        <f>IF($B2779="","",-SUMIFS(Tabla7[Cantidad],Tabla7[Código del producto],$B2779,Tabla7[Tipo de movimiento],"SALIDA",Tabla7[Mes],L$5))</f>
        <v/>
      </c>
      <c r="M2779" s="39" t="str">
        <f>IF($B2779="","",-SUMIFS(Tabla7[Cantidad],Tabla7[Código del producto],$B2779,Tabla7[Tipo de movimiento],"SALIDA",Tabla7[Mes],M$5))</f>
        <v/>
      </c>
      <c r="N2779" s="39" t="str">
        <f>IF($B2779="","",-SUMIFS(Tabla7[Cantidad],Tabla7[Código del producto],$B2779,Tabla7[Tipo de movimiento],"SALIDA",Tabla7[Mes],N$5))</f>
        <v/>
      </c>
      <c r="O2779" s="39" t="str">
        <f>IF($B2779="","",-SUMIFS(Tabla7[Cantidad],Tabla7[Código del producto],$B2779,Tabla7[Tipo de movimiento],"SALIDA",Tabla7[Mes],O$5))</f>
        <v/>
      </c>
      <c r="P2779" s="39" t="str">
        <f>IF($B2779="","",-SUMIFS(Tabla7[Cantidad],Tabla7[Código del producto],$B2779,Tabla7[Tipo de movimiento],"SALIDA",Tabla7[Mes],P$5))</f>
        <v/>
      </c>
      <c r="Q2779" s="39" t="str">
        <f t="shared" si="129"/>
        <v/>
      </c>
      <c r="R2779" s="51" t="str">
        <f>IF($B2779="","",IFERROR(VLOOKUP($B2779,'ABC rotación'!$C:$G,5,0),"C"))</f>
        <v/>
      </c>
      <c r="S2779" s="41" t="str">
        <f t="shared" si="130"/>
        <v/>
      </c>
      <c r="T2779" s="40" t="str">
        <f t="shared" si="131"/>
        <v/>
      </c>
      <c r="U2779" s="23" t="str">
        <f>IF($B2779="","",VLOOKUP($T2779,Tablas!$X$14:$Y$17,2,1))</f>
        <v/>
      </c>
    </row>
    <row r="2780" spans="2:21" x14ac:dyDescent="0.2">
      <c r="B2780" s="1" t="str">
        <f>IF(Tablas!B2778="","",Tablas!B2778)</f>
        <v/>
      </c>
      <c r="C2780" s="1" t="str">
        <f>IF(Tablas!C2778="","",Tablas!C2778)</f>
        <v/>
      </c>
      <c r="D2780" s="1" t="str">
        <f>IF(Tablas!D2778="","",Tablas!D2778)</f>
        <v/>
      </c>
      <c r="E2780" s="1" t="str">
        <f>IF(Tablas!E2778="","",Tablas!E2778)</f>
        <v/>
      </c>
      <c r="F2780" s="1" t="str">
        <f>IF(Tablas!F2778="","",Tablas!F2778)</f>
        <v/>
      </c>
      <c r="G2780" s="1" t="str">
        <f>IF(Tablas!I2778="","",Tablas!I2778)</f>
        <v/>
      </c>
      <c r="H2780" s="1" t="s">
        <v>911</v>
      </c>
      <c r="I2780" s="39" t="str">
        <f>IF($B2780="","",-SUMIFS(Tabla7[Cantidad],Tabla7[Código del producto],$B2780,Tabla7[Tipo de movimiento],"SALIDA",Tabla7[Mes],I$5))</f>
        <v/>
      </c>
      <c r="J2780" s="39" t="str">
        <f>IF($B2780="","",-SUMIFS(Tabla7[Cantidad],Tabla7[Código del producto],$B2780,Tabla7[Tipo de movimiento],"SALIDA",Tabla7[Mes],J$5))</f>
        <v/>
      </c>
      <c r="K2780" s="39" t="str">
        <f>IF($B2780="","",-SUMIFS(Tabla7[Cantidad],Tabla7[Código del producto],$B2780,Tabla7[Tipo de movimiento],"SALIDA",Tabla7[Mes],K$5))</f>
        <v/>
      </c>
      <c r="L2780" s="39" t="str">
        <f>IF($B2780="","",-SUMIFS(Tabla7[Cantidad],Tabla7[Código del producto],$B2780,Tabla7[Tipo de movimiento],"SALIDA",Tabla7[Mes],L$5))</f>
        <v/>
      </c>
      <c r="M2780" s="39" t="str">
        <f>IF($B2780="","",-SUMIFS(Tabla7[Cantidad],Tabla7[Código del producto],$B2780,Tabla7[Tipo de movimiento],"SALIDA",Tabla7[Mes],M$5))</f>
        <v/>
      </c>
      <c r="N2780" s="39" t="str">
        <f>IF($B2780="","",-SUMIFS(Tabla7[Cantidad],Tabla7[Código del producto],$B2780,Tabla7[Tipo de movimiento],"SALIDA",Tabla7[Mes],N$5))</f>
        <v/>
      </c>
      <c r="O2780" s="39" t="str">
        <f>IF($B2780="","",-SUMIFS(Tabla7[Cantidad],Tabla7[Código del producto],$B2780,Tabla7[Tipo de movimiento],"SALIDA",Tabla7[Mes],O$5))</f>
        <v/>
      </c>
      <c r="P2780" s="39" t="str">
        <f>IF($B2780="","",-SUMIFS(Tabla7[Cantidad],Tabla7[Código del producto],$B2780,Tabla7[Tipo de movimiento],"SALIDA",Tabla7[Mes],P$5))</f>
        <v/>
      </c>
      <c r="Q2780" s="39" t="str">
        <f t="shared" si="129"/>
        <v/>
      </c>
      <c r="R2780" s="51" t="str">
        <f>IF($B2780="","",IFERROR(VLOOKUP($B2780,'ABC rotación'!$C:$G,5,0),"C"))</f>
        <v/>
      </c>
      <c r="S2780" s="41" t="str">
        <f t="shared" si="130"/>
        <v/>
      </c>
      <c r="T2780" s="40" t="str">
        <f t="shared" si="131"/>
        <v/>
      </c>
      <c r="U2780" s="23" t="str">
        <f>IF($B2780="","",VLOOKUP($T2780,Tablas!$X$14:$Y$17,2,1))</f>
        <v/>
      </c>
    </row>
    <row r="2781" spans="2:21" x14ac:dyDescent="0.2">
      <c r="B2781" s="1" t="str">
        <f>IF(Tablas!B2779="","",Tablas!B2779)</f>
        <v/>
      </c>
      <c r="C2781" s="1" t="str">
        <f>IF(Tablas!C2779="","",Tablas!C2779)</f>
        <v/>
      </c>
      <c r="D2781" s="1" t="str">
        <f>IF(Tablas!D2779="","",Tablas!D2779)</f>
        <v/>
      </c>
      <c r="E2781" s="1" t="str">
        <f>IF(Tablas!E2779="","",Tablas!E2779)</f>
        <v/>
      </c>
      <c r="F2781" s="1" t="str">
        <f>IF(Tablas!F2779="","",Tablas!F2779)</f>
        <v/>
      </c>
      <c r="G2781" s="1" t="str">
        <f>IF(Tablas!I2779="","",Tablas!I2779)</f>
        <v/>
      </c>
      <c r="H2781" s="1" t="s">
        <v>911</v>
      </c>
      <c r="I2781" s="39" t="str">
        <f>IF($B2781="","",-SUMIFS(Tabla7[Cantidad],Tabla7[Código del producto],$B2781,Tabla7[Tipo de movimiento],"SALIDA",Tabla7[Mes],I$5))</f>
        <v/>
      </c>
      <c r="J2781" s="39" t="str">
        <f>IF($B2781="","",-SUMIFS(Tabla7[Cantidad],Tabla7[Código del producto],$B2781,Tabla7[Tipo de movimiento],"SALIDA",Tabla7[Mes],J$5))</f>
        <v/>
      </c>
      <c r="K2781" s="39" t="str">
        <f>IF($B2781="","",-SUMIFS(Tabla7[Cantidad],Tabla7[Código del producto],$B2781,Tabla7[Tipo de movimiento],"SALIDA",Tabla7[Mes],K$5))</f>
        <v/>
      </c>
      <c r="L2781" s="39" t="str">
        <f>IF($B2781="","",-SUMIFS(Tabla7[Cantidad],Tabla7[Código del producto],$B2781,Tabla7[Tipo de movimiento],"SALIDA",Tabla7[Mes],L$5))</f>
        <v/>
      </c>
      <c r="M2781" s="39" t="str">
        <f>IF($B2781="","",-SUMIFS(Tabla7[Cantidad],Tabla7[Código del producto],$B2781,Tabla7[Tipo de movimiento],"SALIDA",Tabla7[Mes],M$5))</f>
        <v/>
      </c>
      <c r="N2781" s="39" t="str">
        <f>IF($B2781="","",-SUMIFS(Tabla7[Cantidad],Tabla7[Código del producto],$B2781,Tabla7[Tipo de movimiento],"SALIDA",Tabla7[Mes],N$5))</f>
        <v/>
      </c>
      <c r="O2781" s="39" t="str">
        <f>IF($B2781="","",-SUMIFS(Tabla7[Cantidad],Tabla7[Código del producto],$B2781,Tabla7[Tipo de movimiento],"SALIDA",Tabla7[Mes],O$5))</f>
        <v/>
      </c>
      <c r="P2781" s="39" t="str">
        <f>IF($B2781="","",-SUMIFS(Tabla7[Cantidad],Tabla7[Código del producto],$B2781,Tabla7[Tipo de movimiento],"SALIDA",Tabla7[Mes],P$5))</f>
        <v/>
      </c>
      <c r="Q2781" s="39" t="str">
        <f t="shared" si="129"/>
        <v/>
      </c>
      <c r="R2781" s="51" t="str">
        <f>IF($B2781="","",IFERROR(VLOOKUP($B2781,'ABC rotación'!$C:$G,5,0),"C"))</f>
        <v/>
      </c>
      <c r="S2781" s="41" t="str">
        <f t="shared" si="130"/>
        <v/>
      </c>
      <c r="T2781" s="40" t="str">
        <f t="shared" si="131"/>
        <v/>
      </c>
      <c r="U2781" s="23" t="str">
        <f>IF($B2781="","",VLOOKUP($T2781,Tablas!$X$14:$Y$17,2,1))</f>
        <v/>
      </c>
    </row>
    <row r="2782" spans="2:21" x14ac:dyDescent="0.2">
      <c r="B2782" s="1" t="str">
        <f>IF(Tablas!B2780="","",Tablas!B2780)</f>
        <v/>
      </c>
      <c r="C2782" s="1" t="str">
        <f>IF(Tablas!C2780="","",Tablas!C2780)</f>
        <v/>
      </c>
      <c r="D2782" s="1" t="str">
        <f>IF(Tablas!D2780="","",Tablas!D2780)</f>
        <v/>
      </c>
      <c r="E2782" s="1" t="str">
        <f>IF(Tablas!E2780="","",Tablas!E2780)</f>
        <v/>
      </c>
      <c r="F2782" s="1" t="str">
        <f>IF(Tablas!F2780="","",Tablas!F2780)</f>
        <v/>
      </c>
      <c r="G2782" s="1" t="str">
        <f>IF(Tablas!I2780="","",Tablas!I2780)</f>
        <v/>
      </c>
      <c r="H2782" s="1" t="s">
        <v>911</v>
      </c>
      <c r="I2782" s="39" t="str">
        <f>IF($B2782="","",-SUMIFS(Tabla7[Cantidad],Tabla7[Código del producto],$B2782,Tabla7[Tipo de movimiento],"SALIDA",Tabla7[Mes],I$5))</f>
        <v/>
      </c>
      <c r="J2782" s="39" t="str">
        <f>IF($B2782="","",-SUMIFS(Tabla7[Cantidad],Tabla7[Código del producto],$B2782,Tabla7[Tipo de movimiento],"SALIDA",Tabla7[Mes],J$5))</f>
        <v/>
      </c>
      <c r="K2782" s="39" t="str">
        <f>IF($B2782="","",-SUMIFS(Tabla7[Cantidad],Tabla7[Código del producto],$B2782,Tabla7[Tipo de movimiento],"SALIDA",Tabla7[Mes],K$5))</f>
        <v/>
      </c>
      <c r="L2782" s="39" t="str">
        <f>IF($B2782="","",-SUMIFS(Tabla7[Cantidad],Tabla7[Código del producto],$B2782,Tabla7[Tipo de movimiento],"SALIDA",Tabla7[Mes],L$5))</f>
        <v/>
      </c>
      <c r="M2782" s="39" t="str">
        <f>IF($B2782="","",-SUMIFS(Tabla7[Cantidad],Tabla7[Código del producto],$B2782,Tabla7[Tipo de movimiento],"SALIDA",Tabla7[Mes],M$5))</f>
        <v/>
      </c>
      <c r="N2782" s="39" t="str">
        <f>IF($B2782="","",-SUMIFS(Tabla7[Cantidad],Tabla7[Código del producto],$B2782,Tabla7[Tipo de movimiento],"SALIDA",Tabla7[Mes],N$5))</f>
        <v/>
      </c>
      <c r="O2782" s="39" t="str">
        <f>IF($B2782="","",-SUMIFS(Tabla7[Cantidad],Tabla7[Código del producto],$B2782,Tabla7[Tipo de movimiento],"SALIDA",Tabla7[Mes],O$5))</f>
        <v/>
      </c>
      <c r="P2782" s="39" t="str">
        <f>IF($B2782="","",-SUMIFS(Tabla7[Cantidad],Tabla7[Código del producto],$B2782,Tabla7[Tipo de movimiento],"SALIDA",Tabla7[Mes],P$5))</f>
        <v/>
      </c>
      <c r="Q2782" s="39" t="str">
        <f t="shared" si="129"/>
        <v/>
      </c>
      <c r="R2782" s="51" t="str">
        <f>IF($B2782="","",IFERROR(VLOOKUP($B2782,'ABC rotación'!$C:$G,5,0),"C"))</f>
        <v/>
      </c>
      <c r="S2782" s="41" t="str">
        <f t="shared" si="130"/>
        <v/>
      </c>
      <c r="T2782" s="40" t="str">
        <f t="shared" si="131"/>
        <v/>
      </c>
      <c r="U2782" s="23" t="str">
        <f>IF($B2782="","",VLOOKUP($T2782,Tablas!$X$14:$Y$17,2,1))</f>
        <v/>
      </c>
    </row>
    <row r="2783" spans="2:21" x14ac:dyDescent="0.2">
      <c r="B2783" s="1" t="str">
        <f>IF(Tablas!B2781="","",Tablas!B2781)</f>
        <v/>
      </c>
      <c r="C2783" s="1" t="str">
        <f>IF(Tablas!C2781="","",Tablas!C2781)</f>
        <v/>
      </c>
      <c r="D2783" s="1" t="str">
        <f>IF(Tablas!D2781="","",Tablas!D2781)</f>
        <v/>
      </c>
      <c r="E2783" s="1" t="str">
        <f>IF(Tablas!E2781="","",Tablas!E2781)</f>
        <v/>
      </c>
      <c r="F2783" s="1" t="str">
        <f>IF(Tablas!F2781="","",Tablas!F2781)</f>
        <v/>
      </c>
      <c r="G2783" s="1" t="str">
        <f>IF(Tablas!I2781="","",Tablas!I2781)</f>
        <v/>
      </c>
      <c r="H2783" s="1" t="s">
        <v>911</v>
      </c>
      <c r="I2783" s="39" t="str">
        <f>IF($B2783="","",-SUMIFS(Tabla7[Cantidad],Tabla7[Código del producto],$B2783,Tabla7[Tipo de movimiento],"SALIDA",Tabla7[Mes],I$5))</f>
        <v/>
      </c>
      <c r="J2783" s="39" t="str">
        <f>IF($B2783="","",-SUMIFS(Tabla7[Cantidad],Tabla7[Código del producto],$B2783,Tabla7[Tipo de movimiento],"SALIDA",Tabla7[Mes],J$5))</f>
        <v/>
      </c>
      <c r="K2783" s="39" t="str">
        <f>IF($B2783="","",-SUMIFS(Tabla7[Cantidad],Tabla7[Código del producto],$B2783,Tabla7[Tipo de movimiento],"SALIDA",Tabla7[Mes],K$5))</f>
        <v/>
      </c>
      <c r="L2783" s="39" t="str">
        <f>IF($B2783="","",-SUMIFS(Tabla7[Cantidad],Tabla7[Código del producto],$B2783,Tabla7[Tipo de movimiento],"SALIDA",Tabla7[Mes],L$5))</f>
        <v/>
      </c>
      <c r="M2783" s="39" t="str">
        <f>IF($B2783="","",-SUMIFS(Tabla7[Cantidad],Tabla7[Código del producto],$B2783,Tabla7[Tipo de movimiento],"SALIDA",Tabla7[Mes],M$5))</f>
        <v/>
      </c>
      <c r="N2783" s="39" t="str">
        <f>IF($B2783="","",-SUMIFS(Tabla7[Cantidad],Tabla7[Código del producto],$B2783,Tabla7[Tipo de movimiento],"SALIDA",Tabla7[Mes],N$5))</f>
        <v/>
      </c>
      <c r="O2783" s="39" t="str">
        <f>IF($B2783="","",-SUMIFS(Tabla7[Cantidad],Tabla7[Código del producto],$B2783,Tabla7[Tipo de movimiento],"SALIDA",Tabla7[Mes],O$5))</f>
        <v/>
      </c>
      <c r="P2783" s="39" t="str">
        <f>IF($B2783="","",-SUMIFS(Tabla7[Cantidad],Tabla7[Código del producto],$B2783,Tabla7[Tipo de movimiento],"SALIDA",Tabla7[Mes],P$5))</f>
        <v/>
      </c>
      <c r="Q2783" s="39" t="str">
        <f t="shared" si="129"/>
        <v/>
      </c>
      <c r="R2783" s="51" t="str">
        <f>IF($B2783="","",IFERROR(VLOOKUP($B2783,'ABC rotación'!$C:$G,5,0),"C"))</f>
        <v/>
      </c>
      <c r="S2783" s="41" t="str">
        <f t="shared" si="130"/>
        <v/>
      </c>
      <c r="T2783" s="40" t="str">
        <f t="shared" si="131"/>
        <v/>
      </c>
      <c r="U2783" s="23" t="str">
        <f>IF($B2783="","",VLOOKUP($T2783,Tablas!$X$14:$Y$17,2,1))</f>
        <v/>
      </c>
    </row>
    <row r="2784" spans="2:21" x14ac:dyDescent="0.2">
      <c r="B2784" s="1" t="str">
        <f>IF(Tablas!B2782="","",Tablas!B2782)</f>
        <v/>
      </c>
      <c r="C2784" s="1" t="str">
        <f>IF(Tablas!C2782="","",Tablas!C2782)</f>
        <v/>
      </c>
      <c r="D2784" s="1" t="str">
        <f>IF(Tablas!D2782="","",Tablas!D2782)</f>
        <v/>
      </c>
      <c r="E2784" s="1" t="str">
        <f>IF(Tablas!E2782="","",Tablas!E2782)</f>
        <v/>
      </c>
      <c r="F2784" s="1" t="str">
        <f>IF(Tablas!F2782="","",Tablas!F2782)</f>
        <v/>
      </c>
      <c r="G2784" s="1" t="str">
        <f>IF(Tablas!I2782="","",Tablas!I2782)</f>
        <v/>
      </c>
      <c r="H2784" s="1" t="s">
        <v>911</v>
      </c>
      <c r="I2784" s="39" t="str">
        <f>IF($B2784="","",-SUMIFS(Tabla7[Cantidad],Tabla7[Código del producto],$B2784,Tabla7[Tipo de movimiento],"SALIDA",Tabla7[Mes],I$5))</f>
        <v/>
      </c>
      <c r="J2784" s="39" t="str">
        <f>IF($B2784="","",-SUMIFS(Tabla7[Cantidad],Tabla7[Código del producto],$B2784,Tabla7[Tipo de movimiento],"SALIDA",Tabla7[Mes],J$5))</f>
        <v/>
      </c>
      <c r="K2784" s="39" t="str">
        <f>IF($B2784="","",-SUMIFS(Tabla7[Cantidad],Tabla7[Código del producto],$B2784,Tabla7[Tipo de movimiento],"SALIDA",Tabla7[Mes],K$5))</f>
        <v/>
      </c>
      <c r="L2784" s="39" t="str">
        <f>IF($B2784="","",-SUMIFS(Tabla7[Cantidad],Tabla7[Código del producto],$B2784,Tabla7[Tipo de movimiento],"SALIDA",Tabla7[Mes],L$5))</f>
        <v/>
      </c>
      <c r="M2784" s="39" t="str">
        <f>IF($B2784="","",-SUMIFS(Tabla7[Cantidad],Tabla7[Código del producto],$B2784,Tabla7[Tipo de movimiento],"SALIDA",Tabla7[Mes],M$5))</f>
        <v/>
      </c>
      <c r="N2784" s="39" t="str">
        <f>IF($B2784="","",-SUMIFS(Tabla7[Cantidad],Tabla7[Código del producto],$B2784,Tabla7[Tipo de movimiento],"SALIDA",Tabla7[Mes],N$5))</f>
        <v/>
      </c>
      <c r="O2784" s="39" t="str">
        <f>IF($B2784="","",-SUMIFS(Tabla7[Cantidad],Tabla7[Código del producto],$B2784,Tabla7[Tipo de movimiento],"SALIDA",Tabla7[Mes],O$5))</f>
        <v/>
      </c>
      <c r="P2784" s="39" t="str">
        <f>IF($B2784="","",-SUMIFS(Tabla7[Cantidad],Tabla7[Código del producto],$B2784,Tabla7[Tipo de movimiento],"SALIDA",Tabla7[Mes],P$5))</f>
        <v/>
      </c>
      <c r="Q2784" s="39" t="str">
        <f t="shared" si="129"/>
        <v/>
      </c>
      <c r="R2784" s="51" t="str">
        <f>IF($B2784="","",IFERROR(VLOOKUP($B2784,'ABC rotación'!$C:$G,5,0),"C"))</f>
        <v/>
      </c>
      <c r="S2784" s="41" t="str">
        <f t="shared" si="130"/>
        <v/>
      </c>
      <c r="T2784" s="40" t="str">
        <f t="shared" si="131"/>
        <v/>
      </c>
      <c r="U2784" s="23" t="str">
        <f>IF($B2784="","",VLOOKUP($T2784,Tablas!$X$14:$Y$17,2,1))</f>
        <v/>
      </c>
    </row>
    <row r="2785" spans="2:21" x14ac:dyDescent="0.2">
      <c r="B2785" s="1" t="str">
        <f>IF(Tablas!B2783="","",Tablas!B2783)</f>
        <v/>
      </c>
      <c r="C2785" s="1" t="str">
        <f>IF(Tablas!C2783="","",Tablas!C2783)</f>
        <v/>
      </c>
      <c r="D2785" s="1" t="str">
        <f>IF(Tablas!D2783="","",Tablas!D2783)</f>
        <v/>
      </c>
      <c r="E2785" s="1" t="str">
        <f>IF(Tablas!E2783="","",Tablas!E2783)</f>
        <v/>
      </c>
      <c r="F2785" s="1" t="str">
        <f>IF(Tablas!F2783="","",Tablas!F2783)</f>
        <v/>
      </c>
      <c r="G2785" s="1" t="str">
        <f>IF(Tablas!I2783="","",Tablas!I2783)</f>
        <v/>
      </c>
      <c r="H2785" s="1" t="s">
        <v>911</v>
      </c>
      <c r="I2785" s="39" t="str">
        <f>IF($B2785="","",-SUMIFS(Tabla7[Cantidad],Tabla7[Código del producto],$B2785,Tabla7[Tipo de movimiento],"SALIDA",Tabla7[Mes],I$5))</f>
        <v/>
      </c>
      <c r="J2785" s="39" t="str">
        <f>IF($B2785="","",-SUMIFS(Tabla7[Cantidad],Tabla7[Código del producto],$B2785,Tabla7[Tipo de movimiento],"SALIDA",Tabla7[Mes],J$5))</f>
        <v/>
      </c>
      <c r="K2785" s="39" t="str">
        <f>IF($B2785="","",-SUMIFS(Tabla7[Cantidad],Tabla7[Código del producto],$B2785,Tabla7[Tipo de movimiento],"SALIDA",Tabla7[Mes],K$5))</f>
        <v/>
      </c>
      <c r="L2785" s="39" t="str">
        <f>IF($B2785="","",-SUMIFS(Tabla7[Cantidad],Tabla7[Código del producto],$B2785,Tabla7[Tipo de movimiento],"SALIDA",Tabla7[Mes],L$5))</f>
        <v/>
      </c>
      <c r="M2785" s="39" t="str">
        <f>IF($B2785="","",-SUMIFS(Tabla7[Cantidad],Tabla7[Código del producto],$B2785,Tabla7[Tipo de movimiento],"SALIDA",Tabla7[Mes],M$5))</f>
        <v/>
      </c>
      <c r="N2785" s="39" t="str">
        <f>IF($B2785="","",-SUMIFS(Tabla7[Cantidad],Tabla7[Código del producto],$B2785,Tabla7[Tipo de movimiento],"SALIDA",Tabla7[Mes],N$5))</f>
        <v/>
      </c>
      <c r="O2785" s="39" t="str">
        <f>IF($B2785="","",-SUMIFS(Tabla7[Cantidad],Tabla7[Código del producto],$B2785,Tabla7[Tipo de movimiento],"SALIDA",Tabla7[Mes],O$5))</f>
        <v/>
      </c>
      <c r="P2785" s="39" t="str">
        <f>IF($B2785="","",-SUMIFS(Tabla7[Cantidad],Tabla7[Código del producto],$B2785,Tabla7[Tipo de movimiento],"SALIDA",Tabla7[Mes],P$5))</f>
        <v/>
      </c>
      <c r="Q2785" s="39" t="str">
        <f t="shared" si="129"/>
        <v/>
      </c>
      <c r="R2785" s="51" t="str">
        <f>IF($B2785="","",IFERROR(VLOOKUP($B2785,'ABC rotación'!$C:$G,5,0),"C"))</f>
        <v/>
      </c>
      <c r="S2785" s="41" t="str">
        <f t="shared" si="130"/>
        <v/>
      </c>
      <c r="T2785" s="40" t="str">
        <f t="shared" si="131"/>
        <v/>
      </c>
      <c r="U2785" s="23" t="str">
        <f>IF($B2785="","",VLOOKUP($T2785,Tablas!$X$14:$Y$17,2,1))</f>
        <v/>
      </c>
    </row>
    <row r="2786" spans="2:21" x14ac:dyDescent="0.2">
      <c r="B2786" s="1" t="str">
        <f>IF(Tablas!B2784="","",Tablas!B2784)</f>
        <v/>
      </c>
      <c r="C2786" s="1" t="str">
        <f>IF(Tablas!C2784="","",Tablas!C2784)</f>
        <v/>
      </c>
      <c r="D2786" s="1" t="str">
        <f>IF(Tablas!D2784="","",Tablas!D2784)</f>
        <v/>
      </c>
      <c r="E2786" s="1" t="str">
        <f>IF(Tablas!E2784="","",Tablas!E2784)</f>
        <v/>
      </c>
      <c r="F2786" s="1" t="str">
        <f>IF(Tablas!F2784="","",Tablas!F2784)</f>
        <v/>
      </c>
      <c r="G2786" s="1" t="str">
        <f>IF(Tablas!I2784="","",Tablas!I2784)</f>
        <v/>
      </c>
      <c r="H2786" s="1" t="s">
        <v>911</v>
      </c>
      <c r="I2786" s="39" t="str">
        <f>IF($B2786="","",-SUMIFS(Tabla7[Cantidad],Tabla7[Código del producto],$B2786,Tabla7[Tipo de movimiento],"SALIDA",Tabla7[Mes],I$5))</f>
        <v/>
      </c>
      <c r="J2786" s="39" t="str">
        <f>IF($B2786="","",-SUMIFS(Tabla7[Cantidad],Tabla7[Código del producto],$B2786,Tabla7[Tipo de movimiento],"SALIDA",Tabla7[Mes],J$5))</f>
        <v/>
      </c>
      <c r="K2786" s="39" t="str">
        <f>IF($B2786="","",-SUMIFS(Tabla7[Cantidad],Tabla7[Código del producto],$B2786,Tabla7[Tipo de movimiento],"SALIDA",Tabla7[Mes],K$5))</f>
        <v/>
      </c>
      <c r="L2786" s="39" t="str">
        <f>IF($B2786="","",-SUMIFS(Tabla7[Cantidad],Tabla7[Código del producto],$B2786,Tabla7[Tipo de movimiento],"SALIDA",Tabla7[Mes],L$5))</f>
        <v/>
      </c>
      <c r="M2786" s="39" t="str">
        <f>IF($B2786="","",-SUMIFS(Tabla7[Cantidad],Tabla7[Código del producto],$B2786,Tabla7[Tipo de movimiento],"SALIDA",Tabla7[Mes],M$5))</f>
        <v/>
      </c>
      <c r="N2786" s="39" t="str">
        <f>IF($B2786="","",-SUMIFS(Tabla7[Cantidad],Tabla7[Código del producto],$B2786,Tabla7[Tipo de movimiento],"SALIDA",Tabla7[Mes],N$5))</f>
        <v/>
      </c>
      <c r="O2786" s="39" t="str">
        <f>IF($B2786="","",-SUMIFS(Tabla7[Cantidad],Tabla7[Código del producto],$B2786,Tabla7[Tipo de movimiento],"SALIDA",Tabla7[Mes],O$5))</f>
        <v/>
      </c>
      <c r="P2786" s="39" t="str">
        <f>IF($B2786="","",-SUMIFS(Tabla7[Cantidad],Tabla7[Código del producto],$B2786,Tabla7[Tipo de movimiento],"SALIDA",Tabla7[Mes],P$5))</f>
        <v/>
      </c>
      <c r="Q2786" s="39" t="str">
        <f t="shared" si="129"/>
        <v/>
      </c>
      <c r="R2786" s="51" t="str">
        <f>IF($B2786="","",IFERROR(VLOOKUP($B2786,'ABC rotación'!$C:$G,5,0),"C"))</f>
        <v/>
      </c>
      <c r="S2786" s="41" t="str">
        <f t="shared" si="130"/>
        <v/>
      </c>
      <c r="T2786" s="40" t="str">
        <f t="shared" si="131"/>
        <v/>
      </c>
      <c r="U2786" s="23" t="str">
        <f>IF($B2786="","",VLOOKUP($T2786,Tablas!$X$14:$Y$17,2,1))</f>
        <v/>
      </c>
    </row>
    <row r="2787" spans="2:21" x14ac:dyDescent="0.2">
      <c r="B2787" s="1" t="str">
        <f>IF(Tablas!B2785="","",Tablas!B2785)</f>
        <v/>
      </c>
      <c r="C2787" s="1" t="str">
        <f>IF(Tablas!C2785="","",Tablas!C2785)</f>
        <v/>
      </c>
      <c r="D2787" s="1" t="str">
        <f>IF(Tablas!D2785="","",Tablas!D2785)</f>
        <v/>
      </c>
      <c r="E2787" s="1" t="str">
        <f>IF(Tablas!E2785="","",Tablas!E2785)</f>
        <v/>
      </c>
      <c r="F2787" s="1" t="str">
        <f>IF(Tablas!F2785="","",Tablas!F2785)</f>
        <v/>
      </c>
      <c r="G2787" s="1" t="str">
        <f>IF(Tablas!I2785="","",Tablas!I2785)</f>
        <v/>
      </c>
      <c r="H2787" s="1" t="s">
        <v>911</v>
      </c>
      <c r="I2787" s="39" t="str">
        <f>IF($B2787="","",-SUMIFS(Tabla7[Cantidad],Tabla7[Código del producto],$B2787,Tabla7[Tipo de movimiento],"SALIDA",Tabla7[Mes],I$5))</f>
        <v/>
      </c>
      <c r="J2787" s="39" t="str">
        <f>IF($B2787="","",-SUMIFS(Tabla7[Cantidad],Tabla7[Código del producto],$B2787,Tabla7[Tipo de movimiento],"SALIDA",Tabla7[Mes],J$5))</f>
        <v/>
      </c>
      <c r="K2787" s="39" t="str">
        <f>IF($B2787="","",-SUMIFS(Tabla7[Cantidad],Tabla7[Código del producto],$B2787,Tabla7[Tipo de movimiento],"SALIDA",Tabla7[Mes],K$5))</f>
        <v/>
      </c>
      <c r="L2787" s="39" t="str">
        <f>IF($B2787="","",-SUMIFS(Tabla7[Cantidad],Tabla7[Código del producto],$B2787,Tabla7[Tipo de movimiento],"SALIDA",Tabla7[Mes],L$5))</f>
        <v/>
      </c>
      <c r="M2787" s="39" t="str">
        <f>IF($B2787="","",-SUMIFS(Tabla7[Cantidad],Tabla7[Código del producto],$B2787,Tabla7[Tipo de movimiento],"SALIDA",Tabla7[Mes],M$5))</f>
        <v/>
      </c>
      <c r="N2787" s="39" t="str">
        <f>IF($B2787="","",-SUMIFS(Tabla7[Cantidad],Tabla7[Código del producto],$B2787,Tabla7[Tipo de movimiento],"SALIDA",Tabla7[Mes],N$5))</f>
        <v/>
      </c>
      <c r="O2787" s="39" t="str">
        <f>IF($B2787="","",-SUMIFS(Tabla7[Cantidad],Tabla7[Código del producto],$B2787,Tabla7[Tipo de movimiento],"SALIDA",Tabla7[Mes],O$5))</f>
        <v/>
      </c>
      <c r="P2787" s="39" t="str">
        <f>IF($B2787="","",-SUMIFS(Tabla7[Cantidad],Tabla7[Código del producto],$B2787,Tabla7[Tipo de movimiento],"SALIDA",Tabla7[Mes],P$5))</f>
        <v/>
      </c>
      <c r="Q2787" s="39" t="str">
        <f t="shared" si="129"/>
        <v/>
      </c>
      <c r="R2787" s="51" t="str">
        <f>IF($B2787="","",IFERROR(VLOOKUP($B2787,'ABC rotación'!$C:$G,5,0),"C"))</f>
        <v/>
      </c>
      <c r="S2787" s="41" t="str">
        <f t="shared" si="130"/>
        <v/>
      </c>
      <c r="T2787" s="40" t="str">
        <f t="shared" si="131"/>
        <v/>
      </c>
      <c r="U2787" s="23" t="str">
        <f>IF($B2787="","",VLOOKUP($T2787,Tablas!$X$14:$Y$17,2,1))</f>
        <v/>
      </c>
    </row>
    <row r="2788" spans="2:21" x14ac:dyDescent="0.2">
      <c r="B2788" s="1" t="str">
        <f>IF(Tablas!B2786="","",Tablas!B2786)</f>
        <v/>
      </c>
      <c r="C2788" s="1" t="str">
        <f>IF(Tablas!C2786="","",Tablas!C2786)</f>
        <v/>
      </c>
      <c r="D2788" s="1" t="str">
        <f>IF(Tablas!D2786="","",Tablas!D2786)</f>
        <v/>
      </c>
      <c r="E2788" s="1" t="str">
        <f>IF(Tablas!E2786="","",Tablas!E2786)</f>
        <v/>
      </c>
      <c r="F2788" s="1" t="str">
        <f>IF(Tablas!F2786="","",Tablas!F2786)</f>
        <v/>
      </c>
      <c r="G2788" s="1" t="str">
        <f>IF(Tablas!I2786="","",Tablas!I2786)</f>
        <v/>
      </c>
      <c r="H2788" s="1" t="s">
        <v>911</v>
      </c>
      <c r="I2788" s="39" t="str">
        <f>IF($B2788="","",-SUMIFS(Tabla7[Cantidad],Tabla7[Código del producto],$B2788,Tabla7[Tipo de movimiento],"SALIDA",Tabla7[Mes],I$5))</f>
        <v/>
      </c>
      <c r="J2788" s="39" t="str">
        <f>IF($B2788="","",-SUMIFS(Tabla7[Cantidad],Tabla7[Código del producto],$B2788,Tabla7[Tipo de movimiento],"SALIDA",Tabla7[Mes],J$5))</f>
        <v/>
      </c>
      <c r="K2788" s="39" t="str">
        <f>IF($B2788="","",-SUMIFS(Tabla7[Cantidad],Tabla7[Código del producto],$B2788,Tabla7[Tipo de movimiento],"SALIDA",Tabla7[Mes],K$5))</f>
        <v/>
      </c>
      <c r="L2788" s="39" t="str">
        <f>IF($B2788="","",-SUMIFS(Tabla7[Cantidad],Tabla7[Código del producto],$B2788,Tabla7[Tipo de movimiento],"SALIDA",Tabla7[Mes],L$5))</f>
        <v/>
      </c>
      <c r="M2788" s="39" t="str">
        <f>IF($B2788="","",-SUMIFS(Tabla7[Cantidad],Tabla7[Código del producto],$B2788,Tabla7[Tipo de movimiento],"SALIDA",Tabla7[Mes],M$5))</f>
        <v/>
      </c>
      <c r="N2788" s="39" t="str">
        <f>IF($B2788="","",-SUMIFS(Tabla7[Cantidad],Tabla7[Código del producto],$B2788,Tabla7[Tipo de movimiento],"SALIDA",Tabla7[Mes],N$5))</f>
        <v/>
      </c>
      <c r="O2788" s="39" t="str">
        <f>IF($B2788="","",-SUMIFS(Tabla7[Cantidad],Tabla7[Código del producto],$B2788,Tabla7[Tipo de movimiento],"SALIDA",Tabla7[Mes],O$5))</f>
        <v/>
      </c>
      <c r="P2788" s="39" t="str">
        <f>IF($B2788="","",-SUMIFS(Tabla7[Cantidad],Tabla7[Código del producto],$B2788,Tabla7[Tipo de movimiento],"SALIDA",Tabla7[Mes],P$5))</f>
        <v/>
      </c>
      <c r="Q2788" s="39" t="str">
        <f t="shared" si="129"/>
        <v/>
      </c>
      <c r="R2788" s="51" t="str">
        <f>IF($B2788="","",IFERROR(VLOOKUP($B2788,'ABC rotación'!$C:$G,5,0),"C"))</f>
        <v/>
      </c>
      <c r="S2788" s="41" t="str">
        <f t="shared" si="130"/>
        <v/>
      </c>
      <c r="T2788" s="40" t="str">
        <f t="shared" si="131"/>
        <v/>
      </c>
      <c r="U2788" s="23" t="str">
        <f>IF($B2788="","",VLOOKUP($T2788,Tablas!$X$14:$Y$17,2,1))</f>
        <v/>
      </c>
    </row>
    <row r="2789" spans="2:21" x14ac:dyDescent="0.2">
      <c r="B2789" s="1" t="str">
        <f>IF(Tablas!B2787="","",Tablas!B2787)</f>
        <v/>
      </c>
      <c r="C2789" s="1" t="str">
        <f>IF(Tablas!C2787="","",Tablas!C2787)</f>
        <v/>
      </c>
      <c r="D2789" s="1" t="str">
        <f>IF(Tablas!D2787="","",Tablas!D2787)</f>
        <v/>
      </c>
      <c r="E2789" s="1" t="str">
        <f>IF(Tablas!E2787="","",Tablas!E2787)</f>
        <v/>
      </c>
      <c r="F2789" s="1" t="str">
        <f>IF(Tablas!F2787="","",Tablas!F2787)</f>
        <v/>
      </c>
      <c r="G2789" s="1" t="str">
        <f>IF(Tablas!I2787="","",Tablas!I2787)</f>
        <v/>
      </c>
      <c r="H2789" s="1" t="s">
        <v>911</v>
      </c>
      <c r="I2789" s="39" t="str">
        <f>IF($B2789="","",-SUMIFS(Tabla7[Cantidad],Tabla7[Código del producto],$B2789,Tabla7[Tipo de movimiento],"SALIDA",Tabla7[Mes],I$5))</f>
        <v/>
      </c>
      <c r="J2789" s="39" t="str">
        <f>IF($B2789="","",-SUMIFS(Tabla7[Cantidad],Tabla7[Código del producto],$B2789,Tabla7[Tipo de movimiento],"SALIDA",Tabla7[Mes],J$5))</f>
        <v/>
      </c>
      <c r="K2789" s="39" t="str">
        <f>IF($B2789="","",-SUMIFS(Tabla7[Cantidad],Tabla7[Código del producto],$B2789,Tabla7[Tipo de movimiento],"SALIDA",Tabla7[Mes],K$5))</f>
        <v/>
      </c>
      <c r="L2789" s="39" t="str">
        <f>IF($B2789="","",-SUMIFS(Tabla7[Cantidad],Tabla7[Código del producto],$B2789,Tabla7[Tipo de movimiento],"SALIDA",Tabla7[Mes],L$5))</f>
        <v/>
      </c>
      <c r="M2789" s="39" t="str">
        <f>IF($B2789="","",-SUMIFS(Tabla7[Cantidad],Tabla7[Código del producto],$B2789,Tabla7[Tipo de movimiento],"SALIDA",Tabla7[Mes],M$5))</f>
        <v/>
      </c>
      <c r="N2789" s="39" t="str">
        <f>IF($B2789="","",-SUMIFS(Tabla7[Cantidad],Tabla7[Código del producto],$B2789,Tabla7[Tipo de movimiento],"SALIDA",Tabla7[Mes],N$5))</f>
        <v/>
      </c>
      <c r="O2789" s="39" t="str">
        <f>IF($B2789="","",-SUMIFS(Tabla7[Cantidad],Tabla7[Código del producto],$B2789,Tabla7[Tipo de movimiento],"SALIDA",Tabla7[Mes],O$5))</f>
        <v/>
      </c>
      <c r="P2789" s="39" t="str">
        <f>IF($B2789="","",-SUMIFS(Tabla7[Cantidad],Tabla7[Código del producto],$B2789,Tabla7[Tipo de movimiento],"SALIDA",Tabla7[Mes],P$5))</f>
        <v/>
      </c>
      <c r="Q2789" s="39" t="str">
        <f t="shared" si="129"/>
        <v/>
      </c>
      <c r="R2789" s="51" t="str">
        <f>IF($B2789="","",IFERROR(VLOOKUP($B2789,'ABC rotación'!$C:$G,5,0),"C"))</f>
        <v/>
      </c>
      <c r="S2789" s="41" t="str">
        <f t="shared" si="130"/>
        <v/>
      </c>
      <c r="T2789" s="40" t="str">
        <f t="shared" si="131"/>
        <v/>
      </c>
      <c r="U2789" s="23" t="str">
        <f>IF($B2789="","",VLOOKUP($T2789,Tablas!$X$14:$Y$17,2,1))</f>
        <v/>
      </c>
    </row>
    <row r="2790" spans="2:21" x14ac:dyDescent="0.2">
      <c r="B2790" s="1" t="str">
        <f>IF(Tablas!B2788="","",Tablas!B2788)</f>
        <v/>
      </c>
      <c r="C2790" s="1" t="str">
        <f>IF(Tablas!C2788="","",Tablas!C2788)</f>
        <v/>
      </c>
      <c r="D2790" s="1" t="str">
        <f>IF(Tablas!D2788="","",Tablas!D2788)</f>
        <v/>
      </c>
      <c r="E2790" s="1" t="str">
        <f>IF(Tablas!E2788="","",Tablas!E2788)</f>
        <v/>
      </c>
      <c r="F2790" s="1" t="str">
        <f>IF(Tablas!F2788="","",Tablas!F2788)</f>
        <v/>
      </c>
      <c r="G2790" s="1" t="str">
        <f>IF(Tablas!I2788="","",Tablas!I2788)</f>
        <v/>
      </c>
      <c r="H2790" s="1" t="s">
        <v>911</v>
      </c>
      <c r="I2790" s="39" t="str">
        <f>IF($B2790="","",-SUMIFS(Tabla7[Cantidad],Tabla7[Código del producto],$B2790,Tabla7[Tipo de movimiento],"SALIDA",Tabla7[Mes],I$5))</f>
        <v/>
      </c>
      <c r="J2790" s="39" t="str">
        <f>IF($B2790="","",-SUMIFS(Tabla7[Cantidad],Tabla7[Código del producto],$B2790,Tabla7[Tipo de movimiento],"SALIDA",Tabla7[Mes],J$5))</f>
        <v/>
      </c>
      <c r="K2790" s="39" t="str">
        <f>IF($B2790="","",-SUMIFS(Tabla7[Cantidad],Tabla7[Código del producto],$B2790,Tabla7[Tipo de movimiento],"SALIDA",Tabla7[Mes],K$5))</f>
        <v/>
      </c>
      <c r="L2790" s="39" t="str">
        <f>IF($B2790="","",-SUMIFS(Tabla7[Cantidad],Tabla7[Código del producto],$B2790,Tabla7[Tipo de movimiento],"SALIDA",Tabla7[Mes],L$5))</f>
        <v/>
      </c>
      <c r="M2790" s="39" t="str">
        <f>IF($B2790="","",-SUMIFS(Tabla7[Cantidad],Tabla7[Código del producto],$B2790,Tabla7[Tipo de movimiento],"SALIDA",Tabla7[Mes],M$5))</f>
        <v/>
      </c>
      <c r="N2790" s="39" t="str">
        <f>IF($B2790="","",-SUMIFS(Tabla7[Cantidad],Tabla7[Código del producto],$B2790,Tabla7[Tipo de movimiento],"SALIDA",Tabla7[Mes],N$5))</f>
        <v/>
      </c>
      <c r="O2790" s="39" t="str">
        <f>IF($B2790="","",-SUMIFS(Tabla7[Cantidad],Tabla7[Código del producto],$B2790,Tabla7[Tipo de movimiento],"SALIDA",Tabla7[Mes],O$5))</f>
        <v/>
      </c>
      <c r="P2790" s="39" t="str">
        <f>IF($B2790="","",-SUMIFS(Tabla7[Cantidad],Tabla7[Código del producto],$B2790,Tabla7[Tipo de movimiento],"SALIDA",Tabla7[Mes],P$5))</f>
        <v/>
      </c>
      <c r="Q2790" s="39" t="str">
        <f t="shared" si="129"/>
        <v/>
      </c>
      <c r="R2790" s="51" t="str">
        <f>IF($B2790="","",IFERROR(VLOOKUP($B2790,'ABC rotación'!$C:$G,5,0),"C"))</f>
        <v/>
      </c>
      <c r="S2790" s="41" t="str">
        <f t="shared" si="130"/>
        <v/>
      </c>
      <c r="T2790" s="40" t="str">
        <f t="shared" si="131"/>
        <v/>
      </c>
      <c r="U2790" s="23" t="str">
        <f>IF($B2790="","",VLOOKUP($T2790,Tablas!$X$14:$Y$17,2,1))</f>
        <v/>
      </c>
    </row>
    <row r="2791" spans="2:21" x14ac:dyDescent="0.2">
      <c r="B2791" s="1" t="str">
        <f>IF(Tablas!B2789="","",Tablas!B2789)</f>
        <v/>
      </c>
      <c r="C2791" s="1" t="str">
        <f>IF(Tablas!C2789="","",Tablas!C2789)</f>
        <v/>
      </c>
      <c r="D2791" s="1" t="str">
        <f>IF(Tablas!D2789="","",Tablas!D2789)</f>
        <v/>
      </c>
      <c r="E2791" s="1" t="str">
        <f>IF(Tablas!E2789="","",Tablas!E2789)</f>
        <v/>
      </c>
      <c r="F2791" s="1" t="str">
        <f>IF(Tablas!F2789="","",Tablas!F2789)</f>
        <v/>
      </c>
      <c r="G2791" s="1" t="str">
        <f>IF(Tablas!I2789="","",Tablas!I2789)</f>
        <v/>
      </c>
      <c r="H2791" s="1" t="s">
        <v>911</v>
      </c>
      <c r="I2791" s="39" t="str">
        <f>IF($B2791="","",-SUMIFS(Tabla7[Cantidad],Tabla7[Código del producto],$B2791,Tabla7[Tipo de movimiento],"SALIDA",Tabla7[Mes],I$5))</f>
        <v/>
      </c>
      <c r="J2791" s="39" t="str">
        <f>IF($B2791="","",-SUMIFS(Tabla7[Cantidad],Tabla7[Código del producto],$B2791,Tabla7[Tipo de movimiento],"SALIDA",Tabla7[Mes],J$5))</f>
        <v/>
      </c>
      <c r="K2791" s="39" t="str">
        <f>IF($B2791="","",-SUMIFS(Tabla7[Cantidad],Tabla7[Código del producto],$B2791,Tabla7[Tipo de movimiento],"SALIDA",Tabla7[Mes],K$5))</f>
        <v/>
      </c>
      <c r="L2791" s="39" t="str">
        <f>IF($B2791="","",-SUMIFS(Tabla7[Cantidad],Tabla7[Código del producto],$B2791,Tabla7[Tipo de movimiento],"SALIDA",Tabla7[Mes],L$5))</f>
        <v/>
      </c>
      <c r="M2791" s="39" t="str">
        <f>IF($B2791="","",-SUMIFS(Tabla7[Cantidad],Tabla7[Código del producto],$B2791,Tabla7[Tipo de movimiento],"SALIDA",Tabla7[Mes],M$5))</f>
        <v/>
      </c>
      <c r="N2791" s="39" t="str">
        <f>IF($B2791="","",-SUMIFS(Tabla7[Cantidad],Tabla7[Código del producto],$B2791,Tabla7[Tipo de movimiento],"SALIDA",Tabla7[Mes],N$5))</f>
        <v/>
      </c>
      <c r="O2791" s="39" t="str">
        <f>IF($B2791="","",-SUMIFS(Tabla7[Cantidad],Tabla7[Código del producto],$B2791,Tabla7[Tipo de movimiento],"SALIDA",Tabla7[Mes],O$5))</f>
        <v/>
      </c>
      <c r="P2791" s="39" t="str">
        <f>IF($B2791="","",-SUMIFS(Tabla7[Cantidad],Tabla7[Código del producto],$B2791,Tabla7[Tipo de movimiento],"SALIDA",Tabla7[Mes],P$5))</f>
        <v/>
      </c>
      <c r="Q2791" s="39" t="str">
        <f t="shared" si="129"/>
        <v/>
      </c>
      <c r="R2791" s="51" t="str">
        <f>IF($B2791="","",IFERROR(VLOOKUP($B2791,'ABC rotación'!$C:$G,5,0),"C"))</f>
        <v/>
      </c>
      <c r="S2791" s="41" t="str">
        <f t="shared" si="130"/>
        <v/>
      </c>
      <c r="T2791" s="40" t="str">
        <f t="shared" si="131"/>
        <v/>
      </c>
      <c r="U2791" s="23" t="str">
        <f>IF($B2791="","",VLOOKUP($T2791,Tablas!$X$14:$Y$17,2,1))</f>
        <v/>
      </c>
    </row>
    <row r="2792" spans="2:21" x14ac:dyDescent="0.2">
      <c r="B2792" s="1" t="str">
        <f>IF(Tablas!B2790="","",Tablas!B2790)</f>
        <v/>
      </c>
      <c r="C2792" s="1" t="str">
        <f>IF(Tablas!C2790="","",Tablas!C2790)</f>
        <v/>
      </c>
      <c r="D2792" s="1" t="str">
        <f>IF(Tablas!D2790="","",Tablas!D2790)</f>
        <v/>
      </c>
      <c r="E2792" s="1" t="str">
        <f>IF(Tablas!E2790="","",Tablas!E2790)</f>
        <v/>
      </c>
      <c r="F2792" s="1" t="str">
        <f>IF(Tablas!F2790="","",Tablas!F2790)</f>
        <v/>
      </c>
      <c r="G2792" s="1" t="str">
        <f>IF(Tablas!I2790="","",Tablas!I2790)</f>
        <v/>
      </c>
      <c r="H2792" s="1" t="s">
        <v>911</v>
      </c>
      <c r="I2792" s="39" t="str">
        <f>IF($B2792="","",-SUMIFS(Tabla7[Cantidad],Tabla7[Código del producto],$B2792,Tabla7[Tipo de movimiento],"SALIDA",Tabla7[Mes],I$5))</f>
        <v/>
      </c>
      <c r="J2792" s="39" t="str">
        <f>IF($B2792="","",-SUMIFS(Tabla7[Cantidad],Tabla7[Código del producto],$B2792,Tabla7[Tipo de movimiento],"SALIDA",Tabla7[Mes],J$5))</f>
        <v/>
      </c>
      <c r="K2792" s="39" t="str">
        <f>IF($B2792="","",-SUMIFS(Tabla7[Cantidad],Tabla7[Código del producto],$B2792,Tabla7[Tipo de movimiento],"SALIDA",Tabla7[Mes],K$5))</f>
        <v/>
      </c>
      <c r="L2792" s="39" t="str">
        <f>IF($B2792="","",-SUMIFS(Tabla7[Cantidad],Tabla7[Código del producto],$B2792,Tabla7[Tipo de movimiento],"SALIDA",Tabla7[Mes],L$5))</f>
        <v/>
      </c>
      <c r="M2792" s="39" t="str">
        <f>IF($B2792="","",-SUMIFS(Tabla7[Cantidad],Tabla7[Código del producto],$B2792,Tabla7[Tipo de movimiento],"SALIDA",Tabla7[Mes],M$5))</f>
        <v/>
      </c>
      <c r="N2792" s="39" t="str">
        <f>IF($B2792="","",-SUMIFS(Tabla7[Cantidad],Tabla7[Código del producto],$B2792,Tabla7[Tipo de movimiento],"SALIDA",Tabla7[Mes],N$5))</f>
        <v/>
      </c>
      <c r="O2792" s="39" t="str">
        <f>IF($B2792="","",-SUMIFS(Tabla7[Cantidad],Tabla7[Código del producto],$B2792,Tabla7[Tipo de movimiento],"SALIDA",Tabla7[Mes],O$5))</f>
        <v/>
      </c>
      <c r="P2792" s="39" t="str">
        <f>IF($B2792="","",-SUMIFS(Tabla7[Cantidad],Tabla7[Código del producto],$B2792,Tabla7[Tipo de movimiento],"SALIDA",Tabla7[Mes],P$5))</f>
        <v/>
      </c>
      <c r="Q2792" s="39" t="str">
        <f t="shared" si="129"/>
        <v/>
      </c>
      <c r="R2792" s="51" t="str">
        <f>IF($B2792="","",IFERROR(VLOOKUP($B2792,'ABC rotación'!$C:$G,5,0),"C"))</f>
        <v/>
      </c>
      <c r="S2792" s="41" t="str">
        <f t="shared" si="130"/>
        <v/>
      </c>
      <c r="T2792" s="40" t="str">
        <f t="shared" si="131"/>
        <v/>
      </c>
      <c r="U2792" s="23" t="str">
        <f>IF($B2792="","",VLOOKUP($T2792,Tablas!$X$14:$Y$17,2,1))</f>
        <v/>
      </c>
    </row>
    <row r="2793" spans="2:21" x14ac:dyDescent="0.2">
      <c r="B2793" s="1" t="str">
        <f>IF(Tablas!B2791="","",Tablas!B2791)</f>
        <v/>
      </c>
      <c r="C2793" s="1" t="str">
        <f>IF(Tablas!C2791="","",Tablas!C2791)</f>
        <v/>
      </c>
      <c r="D2793" s="1" t="str">
        <f>IF(Tablas!D2791="","",Tablas!D2791)</f>
        <v/>
      </c>
      <c r="E2793" s="1" t="str">
        <f>IF(Tablas!E2791="","",Tablas!E2791)</f>
        <v/>
      </c>
      <c r="F2793" s="1" t="str">
        <f>IF(Tablas!F2791="","",Tablas!F2791)</f>
        <v/>
      </c>
      <c r="G2793" s="1" t="str">
        <f>IF(Tablas!I2791="","",Tablas!I2791)</f>
        <v/>
      </c>
      <c r="H2793" s="1" t="s">
        <v>911</v>
      </c>
      <c r="I2793" s="39" t="str">
        <f>IF($B2793="","",-SUMIFS(Tabla7[Cantidad],Tabla7[Código del producto],$B2793,Tabla7[Tipo de movimiento],"SALIDA",Tabla7[Mes],I$5))</f>
        <v/>
      </c>
      <c r="J2793" s="39" t="str">
        <f>IF($B2793="","",-SUMIFS(Tabla7[Cantidad],Tabla7[Código del producto],$B2793,Tabla7[Tipo de movimiento],"SALIDA",Tabla7[Mes],J$5))</f>
        <v/>
      </c>
      <c r="K2793" s="39" t="str">
        <f>IF($B2793="","",-SUMIFS(Tabla7[Cantidad],Tabla7[Código del producto],$B2793,Tabla7[Tipo de movimiento],"SALIDA",Tabla7[Mes],K$5))</f>
        <v/>
      </c>
      <c r="L2793" s="39" t="str">
        <f>IF($B2793="","",-SUMIFS(Tabla7[Cantidad],Tabla7[Código del producto],$B2793,Tabla7[Tipo de movimiento],"SALIDA",Tabla7[Mes],L$5))</f>
        <v/>
      </c>
      <c r="M2793" s="39" t="str">
        <f>IF($B2793="","",-SUMIFS(Tabla7[Cantidad],Tabla7[Código del producto],$B2793,Tabla7[Tipo de movimiento],"SALIDA",Tabla7[Mes],M$5))</f>
        <v/>
      </c>
      <c r="N2793" s="39" t="str">
        <f>IF($B2793="","",-SUMIFS(Tabla7[Cantidad],Tabla7[Código del producto],$B2793,Tabla7[Tipo de movimiento],"SALIDA",Tabla7[Mes],N$5))</f>
        <v/>
      </c>
      <c r="O2793" s="39" t="str">
        <f>IF($B2793="","",-SUMIFS(Tabla7[Cantidad],Tabla7[Código del producto],$B2793,Tabla7[Tipo de movimiento],"SALIDA",Tabla7[Mes],O$5))</f>
        <v/>
      </c>
      <c r="P2793" s="39" t="str">
        <f>IF($B2793="","",-SUMIFS(Tabla7[Cantidad],Tabla7[Código del producto],$B2793,Tabla7[Tipo de movimiento],"SALIDA",Tabla7[Mes],P$5))</f>
        <v/>
      </c>
      <c r="Q2793" s="39" t="str">
        <f t="shared" si="129"/>
        <v/>
      </c>
      <c r="R2793" s="51" t="str">
        <f>IF($B2793="","",IFERROR(VLOOKUP($B2793,'ABC rotación'!$C:$G,5,0),"C"))</f>
        <v/>
      </c>
      <c r="S2793" s="41" t="str">
        <f t="shared" si="130"/>
        <v/>
      </c>
      <c r="T2793" s="40" t="str">
        <f t="shared" si="131"/>
        <v/>
      </c>
      <c r="U2793" s="23" t="str">
        <f>IF($B2793="","",VLOOKUP($T2793,Tablas!$X$14:$Y$17,2,1))</f>
        <v/>
      </c>
    </row>
    <row r="2794" spans="2:21" x14ac:dyDescent="0.2">
      <c r="B2794" s="1" t="str">
        <f>IF(Tablas!B2792="","",Tablas!B2792)</f>
        <v/>
      </c>
      <c r="C2794" s="1" t="str">
        <f>IF(Tablas!C2792="","",Tablas!C2792)</f>
        <v/>
      </c>
      <c r="D2794" s="1" t="str">
        <f>IF(Tablas!D2792="","",Tablas!D2792)</f>
        <v/>
      </c>
      <c r="E2794" s="1" t="str">
        <f>IF(Tablas!E2792="","",Tablas!E2792)</f>
        <v/>
      </c>
      <c r="F2794" s="1" t="str">
        <f>IF(Tablas!F2792="","",Tablas!F2792)</f>
        <v/>
      </c>
      <c r="G2794" s="1" t="str">
        <f>IF(Tablas!I2792="","",Tablas!I2792)</f>
        <v/>
      </c>
      <c r="H2794" s="1" t="s">
        <v>911</v>
      </c>
      <c r="I2794" s="39" t="str">
        <f>IF($B2794="","",-SUMIFS(Tabla7[Cantidad],Tabla7[Código del producto],$B2794,Tabla7[Tipo de movimiento],"SALIDA",Tabla7[Mes],I$5))</f>
        <v/>
      </c>
      <c r="J2794" s="39" t="str">
        <f>IF($B2794="","",-SUMIFS(Tabla7[Cantidad],Tabla7[Código del producto],$B2794,Tabla7[Tipo de movimiento],"SALIDA",Tabla7[Mes],J$5))</f>
        <v/>
      </c>
      <c r="K2794" s="39" t="str">
        <f>IF($B2794="","",-SUMIFS(Tabla7[Cantidad],Tabla7[Código del producto],$B2794,Tabla7[Tipo de movimiento],"SALIDA",Tabla7[Mes],K$5))</f>
        <v/>
      </c>
      <c r="L2794" s="39" t="str">
        <f>IF($B2794="","",-SUMIFS(Tabla7[Cantidad],Tabla7[Código del producto],$B2794,Tabla7[Tipo de movimiento],"SALIDA",Tabla7[Mes],L$5))</f>
        <v/>
      </c>
      <c r="M2794" s="39" t="str">
        <f>IF($B2794="","",-SUMIFS(Tabla7[Cantidad],Tabla7[Código del producto],$B2794,Tabla7[Tipo de movimiento],"SALIDA",Tabla7[Mes],M$5))</f>
        <v/>
      </c>
      <c r="N2794" s="39" t="str">
        <f>IF($B2794="","",-SUMIFS(Tabla7[Cantidad],Tabla7[Código del producto],$B2794,Tabla7[Tipo de movimiento],"SALIDA",Tabla7[Mes],N$5))</f>
        <v/>
      </c>
      <c r="O2794" s="39" t="str">
        <f>IF($B2794="","",-SUMIFS(Tabla7[Cantidad],Tabla7[Código del producto],$B2794,Tabla7[Tipo de movimiento],"SALIDA",Tabla7[Mes],O$5))</f>
        <v/>
      </c>
      <c r="P2794" s="39" t="str">
        <f>IF($B2794="","",-SUMIFS(Tabla7[Cantidad],Tabla7[Código del producto],$B2794,Tabla7[Tipo de movimiento],"SALIDA",Tabla7[Mes],P$5))</f>
        <v/>
      </c>
      <c r="Q2794" s="39" t="str">
        <f t="shared" si="129"/>
        <v/>
      </c>
      <c r="R2794" s="51" t="str">
        <f>IF($B2794="","",IFERROR(VLOOKUP($B2794,'ABC rotación'!$C:$G,5,0),"C"))</f>
        <v/>
      </c>
      <c r="S2794" s="41" t="str">
        <f t="shared" si="130"/>
        <v/>
      </c>
      <c r="T2794" s="40" t="str">
        <f t="shared" si="131"/>
        <v/>
      </c>
      <c r="U2794" s="23" t="str">
        <f>IF($B2794="","",VLOOKUP($T2794,Tablas!$X$14:$Y$17,2,1))</f>
        <v/>
      </c>
    </row>
    <row r="2795" spans="2:21" x14ac:dyDescent="0.2">
      <c r="B2795" s="1" t="str">
        <f>IF(Tablas!B2793="","",Tablas!B2793)</f>
        <v/>
      </c>
      <c r="C2795" s="1" t="str">
        <f>IF(Tablas!C2793="","",Tablas!C2793)</f>
        <v/>
      </c>
      <c r="D2795" s="1" t="str">
        <f>IF(Tablas!D2793="","",Tablas!D2793)</f>
        <v/>
      </c>
      <c r="E2795" s="1" t="str">
        <f>IF(Tablas!E2793="","",Tablas!E2793)</f>
        <v/>
      </c>
      <c r="F2795" s="1" t="str">
        <f>IF(Tablas!F2793="","",Tablas!F2793)</f>
        <v/>
      </c>
      <c r="G2795" s="1" t="str">
        <f>IF(Tablas!I2793="","",Tablas!I2793)</f>
        <v/>
      </c>
      <c r="H2795" s="1" t="s">
        <v>911</v>
      </c>
      <c r="I2795" s="39" t="str">
        <f>IF($B2795="","",-SUMIFS(Tabla7[Cantidad],Tabla7[Código del producto],$B2795,Tabla7[Tipo de movimiento],"SALIDA",Tabla7[Mes],I$5))</f>
        <v/>
      </c>
      <c r="J2795" s="39" t="str">
        <f>IF($B2795="","",-SUMIFS(Tabla7[Cantidad],Tabla7[Código del producto],$B2795,Tabla7[Tipo de movimiento],"SALIDA",Tabla7[Mes],J$5))</f>
        <v/>
      </c>
      <c r="K2795" s="39" t="str">
        <f>IF($B2795="","",-SUMIFS(Tabla7[Cantidad],Tabla7[Código del producto],$B2795,Tabla7[Tipo de movimiento],"SALIDA",Tabla7[Mes],K$5))</f>
        <v/>
      </c>
      <c r="L2795" s="39" t="str">
        <f>IF($B2795="","",-SUMIFS(Tabla7[Cantidad],Tabla7[Código del producto],$B2795,Tabla7[Tipo de movimiento],"SALIDA",Tabla7[Mes],L$5))</f>
        <v/>
      </c>
      <c r="M2795" s="39" t="str">
        <f>IF($B2795="","",-SUMIFS(Tabla7[Cantidad],Tabla7[Código del producto],$B2795,Tabla7[Tipo de movimiento],"SALIDA",Tabla7[Mes],M$5))</f>
        <v/>
      </c>
      <c r="N2795" s="39" t="str">
        <f>IF($B2795="","",-SUMIFS(Tabla7[Cantidad],Tabla7[Código del producto],$B2795,Tabla7[Tipo de movimiento],"SALIDA",Tabla7[Mes],N$5))</f>
        <v/>
      </c>
      <c r="O2795" s="39" t="str">
        <f>IF($B2795="","",-SUMIFS(Tabla7[Cantidad],Tabla7[Código del producto],$B2795,Tabla7[Tipo de movimiento],"SALIDA",Tabla7[Mes],O$5))</f>
        <v/>
      </c>
      <c r="P2795" s="39" t="str">
        <f>IF($B2795="","",-SUMIFS(Tabla7[Cantidad],Tabla7[Código del producto],$B2795,Tabla7[Tipo de movimiento],"SALIDA",Tabla7[Mes],P$5))</f>
        <v/>
      </c>
      <c r="Q2795" s="39" t="str">
        <f t="shared" si="129"/>
        <v/>
      </c>
      <c r="R2795" s="51" t="str">
        <f>IF($B2795="","",IFERROR(VLOOKUP($B2795,'ABC rotación'!$C:$G,5,0),"C"))</f>
        <v/>
      </c>
      <c r="S2795" s="41" t="str">
        <f t="shared" si="130"/>
        <v/>
      </c>
      <c r="T2795" s="40" t="str">
        <f t="shared" si="131"/>
        <v/>
      </c>
      <c r="U2795" s="23" t="str">
        <f>IF($B2795="","",VLOOKUP($T2795,Tablas!$X$14:$Y$17,2,1))</f>
        <v/>
      </c>
    </row>
    <row r="2796" spans="2:21" x14ac:dyDescent="0.2">
      <c r="B2796" s="1" t="str">
        <f>IF(Tablas!B2794="","",Tablas!B2794)</f>
        <v/>
      </c>
      <c r="C2796" s="1" t="str">
        <f>IF(Tablas!C2794="","",Tablas!C2794)</f>
        <v/>
      </c>
      <c r="D2796" s="1" t="str">
        <f>IF(Tablas!D2794="","",Tablas!D2794)</f>
        <v/>
      </c>
      <c r="E2796" s="1" t="str">
        <f>IF(Tablas!E2794="","",Tablas!E2794)</f>
        <v/>
      </c>
      <c r="F2796" s="1" t="str">
        <f>IF(Tablas!F2794="","",Tablas!F2794)</f>
        <v/>
      </c>
      <c r="G2796" s="1" t="str">
        <f>IF(Tablas!I2794="","",Tablas!I2794)</f>
        <v/>
      </c>
      <c r="H2796" s="1" t="s">
        <v>911</v>
      </c>
      <c r="I2796" s="39" t="str">
        <f>IF($B2796="","",-SUMIFS(Tabla7[Cantidad],Tabla7[Código del producto],$B2796,Tabla7[Tipo de movimiento],"SALIDA",Tabla7[Mes],I$5))</f>
        <v/>
      </c>
      <c r="J2796" s="39" t="str">
        <f>IF($B2796="","",-SUMIFS(Tabla7[Cantidad],Tabla7[Código del producto],$B2796,Tabla7[Tipo de movimiento],"SALIDA",Tabla7[Mes],J$5))</f>
        <v/>
      </c>
      <c r="K2796" s="39" t="str">
        <f>IF($B2796="","",-SUMIFS(Tabla7[Cantidad],Tabla7[Código del producto],$B2796,Tabla7[Tipo de movimiento],"SALIDA",Tabla7[Mes],K$5))</f>
        <v/>
      </c>
      <c r="L2796" s="39" t="str">
        <f>IF($B2796="","",-SUMIFS(Tabla7[Cantidad],Tabla7[Código del producto],$B2796,Tabla7[Tipo de movimiento],"SALIDA",Tabla7[Mes],L$5))</f>
        <v/>
      </c>
      <c r="M2796" s="39" t="str">
        <f>IF($B2796="","",-SUMIFS(Tabla7[Cantidad],Tabla7[Código del producto],$B2796,Tabla7[Tipo de movimiento],"SALIDA",Tabla7[Mes],M$5))</f>
        <v/>
      </c>
      <c r="N2796" s="39" t="str">
        <f>IF($B2796="","",-SUMIFS(Tabla7[Cantidad],Tabla7[Código del producto],$B2796,Tabla7[Tipo de movimiento],"SALIDA",Tabla7[Mes],N$5))</f>
        <v/>
      </c>
      <c r="O2796" s="39" t="str">
        <f>IF($B2796="","",-SUMIFS(Tabla7[Cantidad],Tabla7[Código del producto],$B2796,Tabla7[Tipo de movimiento],"SALIDA",Tabla7[Mes],O$5))</f>
        <v/>
      </c>
      <c r="P2796" s="39" t="str">
        <f>IF($B2796="","",-SUMIFS(Tabla7[Cantidad],Tabla7[Código del producto],$B2796,Tabla7[Tipo de movimiento],"SALIDA",Tabla7[Mes],P$5))</f>
        <v/>
      </c>
      <c r="Q2796" s="39" t="str">
        <f t="shared" si="129"/>
        <v/>
      </c>
      <c r="R2796" s="51" t="str">
        <f>IF($B2796="","",IFERROR(VLOOKUP($B2796,'ABC rotación'!$C:$G,5,0),"C"))</f>
        <v/>
      </c>
      <c r="S2796" s="41" t="str">
        <f t="shared" si="130"/>
        <v/>
      </c>
      <c r="T2796" s="40" t="str">
        <f t="shared" si="131"/>
        <v/>
      </c>
      <c r="U2796" s="23" t="str">
        <f>IF($B2796="","",VLOOKUP($T2796,Tablas!$X$14:$Y$17,2,1))</f>
        <v/>
      </c>
    </row>
    <row r="2797" spans="2:21" x14ac:dyDescent="0.2">
      <c r="B2797" s="1" t="str">
        <f>IF(Tablas!B2795="","",Tablas!B2795)</f>
        <v/>
      </c>
      <c r="C2797" s="1" t="str">
        <f>IF(Tablas!C2795="","",Tablas!C2795)</f>
        <v/>
      </c>
      <c r="D2797" s="1" t="str">
        <f>IF(Tablas!D2795="","",Tablas!D2795)</f>
        <v/>
      </c>
      <c r="E2797" s="1" t="str">
        <f>IF(Tablas!E2795="","",Tablas!E2795)</f>
        <v/>
      </c>
      <c r="F2797" s="1" t="str">
        <f>IF(Tablas!F2795="","",Tablas!F2795)</f>
        <v/>
      </c>
      <c r="G2797" s="1" t="str">
        <f>IF(Tablas!I2795="","",Tablas!I2795)</f>
        <v/>
      </c>
      <c r="H2797" s="1" t="s">
        <v>911</v>
      </c>
      <c r="I2797" s="39" t="str">
        <f>IF($B2797="","",-SUMIFS(Tabla7[Cantidad],Tabla7[Código del producto],$B2797,Tabla7[Tipo de movimiento],"SALIDA",Tabla7[Mes],I$5))</f>
        <v/>
      </c>
      <c r="J2797" s="39" t="str">
        <f>IF($B2797="","",-SUMIFS(Tabla7[Cantidad],Tabla7[Código del producto],$B2797,Tabla7[Tipo de movimiento],"SALIDA",Tabla7[Mes],J$5))</f>
        <v/>
      </c>
      <c r="K2797" s="39" t="str">
        <f>IF($B2797="","",-SUMIFS(Tabla7[Cantidad],Tabla7[Código del producto],$B2797,Tabla7[Tipo de movimiento],"SALIDA",Tabla7[Mes],K$5))</f>
        <v/>
      </c>
      <c r="L2797" s="39" t="str">
        <f>IF($B2797="","",-SUMIFS(Tabla7[Cantidad],Tabla7[Código del producto],$B2797,Tabla7[Tipo de movimiento],"SALIDA",Tabla7[Mes],L$5))</f>
        <v/>
      </c>
      <c r="M2797" s="39" t="str">
        <f>IF($B2797="","",-SUMIFS(Tabla7[Cantidad],Tabla7[Código del producto],$B2797,Tabla7[Tipo de movimiento],"SALIDA",Tabla7[Mes],M$5))</f>
        <v/>
      </c>
      <c r="N2797" s="39" t="str">
        <f>IF($B2797="","",-SUMIFS(Tabla7[Cantidad],Tabla7[Código del producto],$B2797,Tabla7[Tipo de movimiento],"SALIDA",Tabla7[Mes],N$5))</f>
        <v/>
      </c>
      <c r="O2797" s="39" t="str">
        <f>IF($B2797="","",-SUMIFS(Tabla7[Cantidad],Tabla7[Código del producto],$B2797,Tabla7[Tipo de movimiento],"SALIDA",Tabla7[Mes],O$5))</f>
        <v/>
      </c>
      <c r="P2797" s="39" t="str">
        <f>IF($B2797="","",-SUMIFS(Tabla7[Cantidad],Tabla7[Código del producto],$B2797,Tabla7[Tipo de movimiento],"SALIDA",Tabla7[Mes],P$5))</f>
        <v/>
      </c>
      <c r="Q2797" s="39" t="str">
        <f t="shared" si="129"/>
        <v/>
      </c>
      <c r="R2797" s="51" t="str">
        <f>IF($B2797="","",IFERROR(VLOOKUP($B2797,'ABC rotación'!$C:$G,5,0),"C"))</f>
        <v/>
      </c>
      <c r="S2797" s="41" t="str">
        <f t="shared" si="130"/>
        <v/>
      </c>
      <c r="T2797" s="40" t="str">
        <f t="shared" si="131"/>
        <v/>
      </c>
      <c r="U2797" s="23" t="str">
        <f>IF($B2797="","",VLOOKUP($T2797,Tablas!$X$14:$Y$17,2,1))</f>
        <v/>
      </c>
    </row>
    <row r="2798" spans="2:21" x14ac:dyDescent="0.2">
      <c r="B2798" s="1" t="str">
        <f>IF(Tablas!B2796="","",Tablas!B2796)</f>
        <v/>
      </c>
      <c r="C2798" s="1" t="str">
        <f>IF(Tablas!C2796="","",Tablas!C2796)</f>
        <v/>
      </c>
      <c r="D2798" s="1" t="str">
        <f>IF(Tablas!D2796="","",Tablas!D2796)</f>
        <v/>
      </c>
      <c r="E2798" s="1" t="str">
        <f>IF(Tablas!E2796="","",Tablas!E2796)</f>
        <v/>
      </c>
      <c r="F2798" s="1" t="str">
        <f>IF(Tablas!F2796="","",Tablas!F2796)</f>
        <v/>
      </c>
      <c r="G2798" s="1" t="str">
        <f>IF(Tablas!I2796="","",Tablas!I2796)</f>
        <v/>
      </c>
      <c r="H2798" s="1" t="s">
        <v>911</v>
      </c>
      <c r="I2798" s="39" t="str">
        <f>IF($B2798="","",-SUMIFS(Tabla7[Cantidad],Tabla7[Código del producto],$B2798,Tabla7[Tipo de movimiento],"SALIDA",Tabla7[Mes],I$5))</f>
        <v/>
      </c>
      <c r="J2798" s="39" t="str">
        <f>IF($B2798="","",-SUMIFS(Tabla7[Cantidad],Tabla7[Código del producto],$B2798,Tabla7[Tipo de movimiento],"SALIDA",Tabla7[Mes],J$5))</f>
        <v/>
      </c>
      <c r="K2798" s="39" t="str">
        <f>IF($B2798="","",-SUMIFS(Tabla7[Cantidad],Tabla7[Código del producto],$B2798,Tabla7[Tipo de movimiento],"SALIDA",Tabla7[Mes],K$5))</f>
        <v/>
      </c>
      <c r="L2798" s="39" t="str">
        <f>IF($B2798="","",-SUMIFS(Tabla7[Cantidad],Tabla7[Código del producto],$B2798,Tabla7[Tipo de movimiento],"SALIDA",Tabla7[Mes],L$5))</f>
        <v/>
      </c>
      <c r="M2798" s="39" t="str">
        <f>IF($B2798="","",-SUMIFS(Tabla7[Cantidad],Tabla7[Código del producto],$B2798,Tabla7[Tipo de movimiento],"SALIDA",Tabla7[Mes],M$5))</f>
        <v/>
      </c>
      <c r="N2798" s="39" t="str">
        <f>IF($B2798="","",-SUMIFS(Tabla7[Cantidad],Tabla7[Código del producto],$B2798,Tabla7[Tipo de movimiento],"SALIDA",Tabla7[Mes],N$5))</f>
        <v/>
      </c>
      <c r="O2798" s="39" t="str">
        <f>IF($B2798="","",-SUMIFS(Tabla7[Cantidad],Tabla7[Código del producto],$B2798,Tabla7[Tipo de movimiento],"SALIDA",Tabla7[Mes],O$5))</f>
        <v/>
      </c>
      <c r="P2798" s="39" t="str">
        <f>IF($B2798="","",-SUMIFS(Tabla7[Cantidad],Tabla7[Código del producto],$B2798,Tabla7[Tipo de movimiento],"SALIDA",Tabla7[Mes],P$5))</f>
        <v/>
      </c>
      <c r="Q2798" s="39" t="str">
        <f t="shared" si="129"/>
        <v/>
      </c>
      <c r="R2798" s="51" t="str">
        <f>IF($B2798="","",IFERROR(VLOOKUP($B2798,'ABC rotación'!$C:$G,5,0),"C"))</f>
        <v/>
      </c>
      <c r="S2798" s="41" t="str">
        <f t="shared" si="130"/>
        <v/>
      </c>
      <c r="T2798" s="40" t="str">
        <f t="shared" si="131"/>
        <v/>
      </c>
      <c r="U2798" s="23" t="str">
        <f>IF($B2798="","",VLOOKUP($T2798,Tablas!$X$14:$Y$17,2,1))</f>
        <v/>
      </c>
    </row>
    <row r="2799" spans="2:21" x14ac:dyDescent="0.2">
      <c r="B2799" s="1" t="str">
        <f>IF(Tablas!B2797="","",Tablas!B2797)</f>
        <v/>
      </c>
      <c r="C2799" s="1" t="str">
        <f>IF(Tablas!C2797="","",Tablas!C2797)</f>
        <v/>
      </c>
      <c r="D2799" s="1" t="str">
        <f>IF(Tablas!D2797="","",Tablas!D2797)</f>
        <v/>
      </c>
      <c r="E2799" s="1" t="str">
        <f>IF(Tablas!E2797="","",Tablas!E2797)</f>
        <v/>
      </c>
      <c r="F2799" s="1" t="str">
        <f>IF(Tablas!F2797="","",Tablas!F2797)</f>
        <v/>
      </c>
      <c r="G2799" s="1" t="str">
        <f>IF(Tablas!I2797="","",Tablas!I2797)</f>
        <v/>
      </c>
      <c r="H2799" s="1" t="s">
        <v>911</v>
      </c>
      <c r="I2799" s="39" t="str">
        <f>IF($B2799="","",-SUMIFS(Tabla7[Cantidad],Tabla7[Código del producto],$B2799,Tabla7[Tipo de movimiento],"SALIDA",Tabla7[Mes],I$5))</f>
        <v/>
      </c>
      <c r="J2799" s="39" t="str">
        <f>IF($B2799="","",-SUMIFS(Tabla7[Cantidad],Tabla7[Código del producto],$B2799,Tabla7[Tipo de movimiento],"SALIDA",Tabla7[Mes],J$5))</f>
        <v/>
      </c>
      <c r="K2799" s="39" t="str">
        <f>IF($B2799="","",-SUMIFS(Tabla7[Cantidad],Tabla7[Código del producto],$B2799,Tabla7[Tipo de movimiento],"SALIDA",Tabla7[Mes],K$5))</f>
        <v/>
      </c>
      <c r="L2799" s="39" t="str">
        <f>IF($B2799="","",-SUMIFS(Tabla7[Cantidad],Tabla7[Código del producto],$B2799,Tabla7[Tipo de movimiento],"SALIDA",Tabla7[Mes],L$5))</f>
        <v/>
      </c>
      <c r="M2799" s="39" t="str">
        <f>IF($B2799="","",-SUMIFS(Tabla7[Cantidad],Tabla7[Código del producto],$B2799,Tabla7[Tipo de movimiento],"SALIDA",Tabla7[Mes],M$5))</f>
        <v/>
      </c>
      <c r="N2799" s="39" t="str">
        <f>IF($B2799="","",-SUMIFS(Tabla7[Cantidad],Tabla7[Código del producto],$B2799,Tabla7[Tipo de movimiento],"SALIDA",Tabla7[Mes],N$5))</f>
        <v/>
      </c>
      <c r="O2799" s="39" t="str">
        <f>IF($B2799="","",-SUMIFS(Tabla7[Cantidad],Tabla7[Código del producto],$B2799,Tabla7[Tipo de movimiento],"SALIDA",Tabla7[Mes],O$5))</f>
        <v/>
      </c>
      <c r="P2799" s="39" t="str">
        <f>IF($B2799="","",-SUMIFS(Tabla7[Cantidad],Tabla7[Código del producto],$B2799,Tabla7[Tipo de movimiento],"SALIDA",Tabla7[Mes],P$5))</f>
        <v/>
      </c>
      <c r="Q2799" s="39" t="str">
        <f t="shared" si="129"/>
        <v/>
      </c>
      <c r="R2799" s="51" t="str">
        <f>IF($B2799="","",IFERROR(VLOOKUP($B2799,'ABC rotación'!$C:$G,5,0),"C"))</f>
        <v/>
      </c>
      <c r="S2799" s="41" t="str">
        <f t="shared" si="130"/>
        <v/>
      </c>
      <c r="T2799" s="40" t="str">
        <f t="shared" si="131"/>
        <v/>
      </c>
      <c r="U2799" s="23" t="str">
        <f>IF($B2799="","",VLOOKUP($T2799,Tablas!$X$14:$Y$17,2,1))</f>
        <v/>
      </c>
    </row>
    <row r="2800" spans="2:21" x14ac:dyDescent="0.2">
      <c r="B2800" s="1" t="str">
        <f>IF(Tablas!B2798="","",Tablas!B2798)</f>
        <v/>
      </c>
      <c r="C2800" s="1" t="str">
        <f>IF(Tablas!C2798="","",Tablas!C2798)</f>
        <v/>
      </c>
      <c r="D2800" s="1" t="str">
        <f>IF(Tablas!D2798="","",Tablas!D2798)</f>
        <v/>
      </c>
      <c r="E2800" s="1" t="str">
        <f>IF(Tablas!E2798="","",Tablas!E2798)</f>
        <v/>
      </c>
      <c r="F2800" s="1" t="str">
        <f>IF(Tablas!F2798="","",Tablas!F2798)</f>
        <v/>
      </c>
      <c r="G2800" s="1" t="str">
        <f>IF(Tablas!I2798="","",Tablas!I2798)</f>
        <v/>
      </c>
      <c r="H2800" s="1" t="s">
        <v>911</v>
      </c>
      <c r="I2800" s="39" t="str">
        <f>IF($B2800="","",-SUMIFS(Tabla7[Cantidad],Tabla7[Código del producto],$B2800,Tabla7[Tipo de movimiento],"SALIDA",Tabla7[Mes],I$5))</f>
        <v/>
      </c>
      <c r="J2800" s="39" t="str">
        <f>IF($B2800="","",-SUMIFS(Tabla7[Cantidad],Tabla7[Código del producto],$B2800,Tabla7[Tipo de movimiento],"SALIDA",Tabla7[Mes],J$5))</f>
        <v/>
      </c>
      <c r="K2800" s="39" t="str">
        <f>IF($B2800="","",-SUMIFS(Tabla7[Cantidad],Tabla7[Código del producto],$B2800,Tabla7[Tipo de movimiento],"SALIDA",Tabla7[Mes],K$5))</f>
        <v/>
      </c>
      <c r="L2800" s="39" t="str">
        <f>IF($B2800="","",-SUMIFS(Tabla7[Cantidad],Tabla7[Código del producto],$B2800,Tabla7[Tipo de movimiento],"SALIDA",Tabla7[Mes],L$5))</f>
        <v/>
      </c>
      <c r="M2800" s="39" t="str">
        <f>IF($B2800="","",-SUMIFS(Tabla7[Cantidad],Tabla7[Código del producto],$B2800,Tabla7[Tipo de movimiento],"SALIDA",Tabla7[Mes],M$5))</f>
        <v/>
      </c>
      <c r="N2800" s="39" t="str">
        <f>IF($B2800="","",-SUMIFS(Tabla7[Cantidad],Tabla7[Código del producto],$B2800,Tabla7[Tipo de movimiento],"SALIDA",Tabla7[Mes],N$5))</f>
        <v/>
      </c>
      <c r="O2800" s="39" t="str">
        <f>IF($B2800="","",-SUMIFS(Tabla7[Cantidad],Tabla7[Código del producto],$B2800,Tabla7[Tipo de movimiento],"SALIDA",Tabla7[Mes],O$5))</f>
        <v/>
      </c>
      <c r="P2800" s="39" t="str">
        <f>IF($B2800="","",-SUMIFS(Tabla7[Cantidad],Tabla7[Código del producto],$B2800,Tabla7[Tipo de movimiento],"SALIDA",Tabla7[Mes],P$5))</f>
        <v/>
      </c>
      <c r="Q2800" s="39" t="str">
        <f t="shared" si="129"/>
        <v/>
      </c>
      <c r="R2800" s="51" t="str">
        <f>IF($B2800="","",IFERROR(VLOOKUP($B2800,'ABC rotación'!$C:$G,5,0),"C"))</f>
        <v/>
      </c>
      <c r="S2800" s="41" t="str">
        <f t="shared" si="130"/>
        <v/>
      </c>
      <c r="T2800" s="40" t="str">
        <f t="shared" si="131"/>
        <v/>
      </c>
      <c r="U2800" s="23" t="str">
        <f>IF($B2800="","",VLOOKUP($T2800,Tablas!$X$14:$Y$17,2,1))</f>
        <v/>
      </c>
    </row>
    <row r="2801" spans="2:21" x14ac:dyDescent="0.2">
      <c r="B2801" s="1" t="str">
        <f>IF(Tablas!B2799="","",Tablas!B2799)</f>
        <v/>
      </c>
      <c r="C2801" s="1" t="str">
        <f>IF(Tablas!C2799="","",Tablas!C2799)</f>
        <v/>
      </c>
      <c r="D2801" s="1" t="str">
        <f>IF(Tablas!D2799="","",Tablas!D2799)</f>
        <v/>
      </c>
      <c r="E2801" s="1" t="str">
        <f>IF(Tablas!E2799="","",Tablas!E2799)</f>
        <v/>
      </c>
      <c r="F2801" s="1" t="str">
        <f>IF(Tablas!F2799="","",Tablas!F2799)</f>
        <v/>
      </c>
      <c r="G2801" s="1" t="str">
        <f>IF(Tablas!I2799="","",Tablas!I2799)</f>
        <v/>
      </c>
      <c r="H2801" s="1" t="s">
        <v>911</v>
      </c>
      <c r="I2801" s="39" t="str">
        <f>IF($B2801="","",-SUMIFS(Tabla7[Cantidad],Tabla7[Código del producto],$B2801,Tabla7[Tipo de movimiento],"SALIDA",Tabla7[Mes],I$5))</f>
        <v/>
      </c>
      <c r="J2801" s="39" t="str">
        <f>IF($B2801="","",-SUMIFS(Tabla7[Cantidad],Tabla7[Código del producto],$B2801,Tabla7[Tipo de movimiento],"SALIDA",Tabla7[Mes],J$5))</f>
        <v/>
      </c>
      <c r="K2801" s="39" t="str">
        <f>IF($B2801="","",-SUMIFS(Tabla7[Cantidad],Tabla7[Código del producto],$B2801,Tabla7[Tipo de movimiento],"SALIDA",Tabla7[Mes],K$5))</f>
        <v/>
      </c>
      <c r="L2801" s="39" t="str">
        <f>IF($B2801="","",-SUMIFS(Tabla7[Cantidad],Tabla7[Código del producto],$B2801,Tabla7[Tipo de movimiento],"SALIDA",Tabla7[Mes],L$5))</f>
        <v/>
      </c>
      <c r="M2801" s="39" t="str">
        <f>IF($B2801="","",-SUMIFS(Tabla7[Cantidad],Tabla7[Código del producto],$B2801,Tabla7[Tipo de movimiento],"SALIDA",Tabla7[Mes],M$5))</f>
        <v/>
      </c>
      <c r="N2801" s="39" t="str">
        <f>IF($B2801="","",-SUMIFS(Tabla7[Cantidad],Tabla7[Código del producto],$B2801,Tabla7[Tipo de movimiento],"SALIDA",Tabla7[Mes],N$5))</f>
        <v/>
      </c>
      <c r="O2801" s="39" t="str">
        <f>IF($B2801="","",-SUMIFS(Tabla7[Cantidad],Tabla7[Código del producto],$B2801,Tabla7[Tipo de movimiento],"SALIDA",Tabla7[Mes],O$5))</f>
        <v/>
      </c>
      <c r="P2801" s="39" t="str">
        <f>IF($B2801="","",-SUMIFS(Tabla7[Cantidad],Tabla7[Código del producto],$B2801,Tabla7[Tipo de movimiento],"SALIDA",Tabla7[Mes],P$5))</f>
        <v/>
      </c>
      <c r="Q2801" s="39" t="str">
        <f t="shared" si="129"/>
        <v/>
      </c>
      <c r="R2801" s="51" t="str">
        <f>IF($B2801="","",IFERROR(VLOOKUP($B2801,'ABC rotación'!$C:$G,5,0),"C"))</f>
        <v/>
      </c>
      <c r="S2801" s="41" t="str">
        <f t="shared" si="130"/>
        <v/>
      </c>
      <c r="T2801" s="40" t="str">
        <f t="shared" si="131"/>
        <v/>
      </c>
      <c r="U2801" s="23" t="str">
        <f>IF($B2801="","",VLOOKUP($T2801,Tablas!$X$14:$Y$17,2,1))</f>
        <v/>
      </c>
    </row>
    <row r="2802" spans="2:21" x14ac:dyDescent="0.2">
      <c r="B2802" s="1" t="str">
        <f>IF(Tablas!B2800="","",Tablas!B2800)</f>
        <v/>
      </c>
      <c r="C2802" s="1" t="str">
        <f>IF(Tablas!C2800="","",Tablas!C2800)</f>
        <v/>
      </c>
      <c r="D2802" s="1" t="str">
        <f>IF(Tablas!D2800="","",Tablas!D2800)</f>
        <v/>
      </c>
      <c r="E2802" s="1" t="str">
        <f>IF(Tablas!E2800="","",Tablas!E2800)</f>
        <v/>
      </c>
      <c r="F2802" s="1" t="str">
        <f>IF(Tablas!F2800="","",Tablas!F2800)</f>
        <v/>
      </c>
      <c r="G2802" s="1" t="str">
        <f>IF(Tablas!I2800="","",Tablas!I2800)</f>
        <v/>
      </c>
      <c r="H2802" s="1" t="s">
        <v>911</v>
      </c>
      <c r="I2802" s="39" t="str">
        <f>IF($B2802="","",-SUMIFS(Tabla7[Cantidad],Tabla7[Código del producto],$B2802,Tabla7[Tipo de movimiento],"SALIDA",Tabla7[Mes],I$5))</f>
        <v/>
      </c>
      <c r="J2802" s="39" t="str">
        <f>IF($B2802="","",-SUMIFS(Tabla7[Cantidad],Tabla7[Código del producto],$B2802,Tabla7[Tipo de movimiento],"SALIDA",Tabla7[Mes],J$5))</f>
        <v/>
      </c>
      <c r="K2802" s="39" t="str">
        <f>IF($B2802="","",-SUMIFS(Tabla7[Cantidad],Tabla7[Código del producto],$B2802,Tabla7[Tipo de movimiento],"SALIDA",Tabla7[Mes],K$5))</f>
        <v/>
      </c>
      <c r="L2802" s="39" t="str">
        <f>IF($B2802="","",-SUMIFS(Tabla7[Cantidad],Tabla7[Código del producto],$B2802,Tabla7[Tipo de movimiento],"SALIDA",Tabla7[Mes],L$5))</f>
        <v/>
      </c>
      <c r="M2802" s="39" t="str">
        <f>IF($B2802="","",-SUMIFS(Tabla7[Cantidad],Tabla7[Código del producto],$B2802,Tabla7[Tipo de movimiento],"SALIDA",Tabla7[Mes],M$5))</f>
        <v/>
      </c>
      <c r="N2802" s="39" t="str">
        <f>IF($B2802="","",-SUMIFS(Tabla7[Cantidad],Tabla7[Código del producto],$B2802,Tabla7[Tipo de movimiento],"SALIDA",Tabla7[Mes],N$5))</f>
        <v/>
      </c>
      <c r="O2802" s="39" t="str">
        <f>IF($B2802="","",-SUMIFS(Tabla7[Cantidad],Tabla7[Código del producto],$B2802,Tabla7[Tipo de movimiento],"SALIDA",Tabla7[Mes],O$5))</f>
        <v/>
      </c>
      <c r="P2802" s="39" t="str">
        <f>IF($B2802="","",-SUMIFS(Tabla7[Cantidad],Tabla7[Código del producto],$B2802,Tabla7[Tipo de movimiento],"SALIDA",Tabla7[Mes],P$5))</f>
        <v/>
      </c>
      <c r="Q2802" s="39" t="str">
        <f t="shared" si="129"/>
        <v/>
      </c>
      <c r="R2802" s="51" t="str">
        <f>IF($B2802="","",IFERROR(VLOOKUP($B2802,'ABC rotación'!$C:$G,5,0),"C"))</f>
        <v/>
      </c>
      <c r="S2802" s="41" t="str">
        <f t="shared" si="130"/>
        <v/>
      </c>
      <c r="T2802" s="40" t="str">
        <f t="shared" si="131"/>
        <v/>
      </c>
      <c r="U2802" s="23" t="str">
        <f>IF($B2802="","",VLOOKUP($T2802,Tablas!$X$14:$Y$17,2,1))</f>
        <v/>
      </c>
    </row>
    <row r="2803" spans="2:21" x14ac:dyDescent="0.2">
      <c r="B2803" s="1" t="str">
        <f>IF(Tablas!B2801="","",Tablas!B2801)</f>
        <v/>
      </c>
      <c r="C2803" s="1" t="str">
        <f>IF(Tablas!C2801="","",Tablas!C2801)</f>
        <v/>
      </c>
      <c r="D2803" s="1" t="str">
        <f>IF(Tablas!D2801="","",Tablas!D2801)</f>
        <v/>
      </c>
      <c r="E2803" s="1" t="str">
        <f>IF(Tablas!E2801="","",Tablas!E2801)</f>
        <v/>
      </c>
      <c r="F2803" s="1" t="str">
        <f>IF(Tablas!F2801="","",Tablas!F2801)</f>
        <v/>
      </c>
      <c r="G2803" s="1" t="str">
        <f>IF(Tablas!I2801="","",Tablas!I2801)</f>
        <v/>
      </c>
      <c r="H2803" s="1" t="s">
        <v>911</v>
      </c>
      <c r="I2803" s="39" t="str">
        <f>IF($B2803="","",-SUMIFS(Tabla7[Cantidad],Tabla7[Código del producto],$B2803,Tabla7[Tipo de movimiento],"SALIDA",Tabla7[Mes],I$5))</f>
        <v/>
      </c>
      <c r="J2803" s="39" t="str">
        <f>IF($B2803="","",-SUMIFS(Tabla7[Cantidad],Tabla7[Código del producto],$B2803,Tabla7[Tipo de movimiento],"SALIDA",Tabla7[Mes],J$5))</f>
        <v/>
      </c>
      <c r="K2803" s="39" t="str">
        <f>IF($B2803="","",-SUMIFS(Tabla7[Cantidad],Tabla7[Código del producto],$B2803,Tabla7[Tipo de movimiento],"SALIDA",Tabla7[Mes],K$5))</f>
        <v/>
      </c>
      <c r="L2803" s="39" t="str">
        <f>IF($B2803="","",-SUMIFS(Tabla7[Cantidad],Tabla7[Código del producto],$B2803,Tabla7[Tipo de movimiento],"SALIDA",Tabla7[Mes],L$5))</f>
        <v/>
      </c>
      <c r="M2803" s="39" t="str">
        <f>IF($B2803="","",-SUMIFS(Tabla7[Cantidad],Tabla7[Código del producto],$B2803,Tabla7[Tipo de movimiento],"SALIDA",Tabla7[Mes],M$5))</f>
        <v/>
      </c>
      <c r="N2803" s="39" t="str">
        <f>IF($B2803="","",-SUMIFS(Tabla7[Cantidad],Tabla7[Código del producto],$B2803,Tabla7[Tipo de movimiento],"SALIDA",Tabla7[Mes],N$5))</f>
        <v/>
      </c>
      <c r="O2803" s="39" t="str">
        <f>IF($B2803="","",-SUMIFS(Tabla7[Cantidad],Tabla7[Código del producto],$B2803,Tabla7[Tipo de movimiento],"SALIDA",Tabla7[Mes],O$5))</f>
        <v/>
      </c>
      <c r="P2803" s="39" t="str">
        <f>IF($B2803="","",-SUMIFS(Tabla7[Cantidad],Tabla7[Código del producto],$B2803,Tabla7[Tipo de movimiento],"SALIDA",Tabla7[Mes],P$5))</f>
        <v/>
      </c>
      <c r="Q2803" s="39" t="str">
        <f t="shared" si="129"/>
        <v/>
      </c>
      <c r="R2803" s="51" t="str">
        <f>IF($B2803="","",IFERROR(VLOOKUP($B2803,'ABC rotación'!$C:$G,5,0),"C"))</f>
        <v/>
      </c>
      <c r="S2803" s="41" t="str">
        <f t="shared" si="130"/>
        <v/>
      </c>
      <c r="T2803" s="40" t="str">
        <f t="shared" si="131"/>
        <v/>
      </c>
      <c r="U2803" s="23" t="str">
        <f>IF($B2803="","",VLOOKUP($T2803,Tablas!$X$14:$Y$17,2,1))</f>
        <v/>
      </c>
    </row>
    <row r="2804" spans="2:21" x14ac:dyDescent="0.2">
      <c r="B2804" s="1" t="str">
        <f>IF(Tablas!B2802="","",Tablas!B2802)</f>
        <v/>
      </c>
      <c r="C2804" s="1" t="str">
        <f>IF(Tablas!C2802="","",Tablas!C2802)</f>
        <v/>
      </c>
      <c r="D2804" s="1" t="str">
        <f>IF(Tablas!D2802="","",Tablas!D2802)</f>
        <v/>
      </c>
      <c r="E2804" s="1" t="str">
        <f>IF(Tablas!E2802="","",Tablas!E2802)</f>
        <v/>
      </c>
      <c r="F2804" s="1" t="str">
        <f>IF(Tablas!F2802="","",Tablas!F2802)</f>
        <v/>
      </c>
      <c r="G2804" s="1" t="str">
        <f>IF(Tablas!I2802="","",Tablas!I2802)</f>
        <v/>
      </c>
      <c r="H2804" s="1" t="s">
        <v>911</v>
      </c>
      <c r="I2804" s="39" t="str">
        <f>IF($B2804="","",-SUMIFS(Tabla7[Cantidad],Tabla7[Código del producto],$B2804,Tabla7[Tipo de movimiento],"SALIDA",Tabla7[Mes],I$5))</f>
        <v/>
      </c>
      <c r="J2804" s="39" t="str">
        <f>IF($B2804="","",-SUMIFS(Tabla7[Cantidad],Tabla7[Código del producto],$B2804,Tabla7[Tipo de movimiento],"SALIDA",Tabla7[Mes],J$5))</f>
        <v/>
      </c>
      <c r="K2804" s="39" t="str">
        <f>IF($B2804="","",-SUMIFS(Tabla7[Cantidad],Tabla7[Código del producto],$B2804,Tabla7[Tipo de movimiento],"SALIDA",Tabla7[Mes],K$5))</f>
        <v/>
      </c>
      <c r="L2804" s="39" t="str">
        <f>IF($B2804="","",-SUMIFS(Tabla7[Cantidad],Tabla7[Código del producto],$B2804,Tabla7[Tipo de movimiento],"SALIDA",Tabla7[Mes],L$5))</f>
        <v/>
      </c>
      <c r="M2804" s="39" t="str">
        <f>IF($B2804="","",-SUMIFS(Tabla7[Cantidad],Tabla7[Código del producto],$B2804,Tabla7[Tipo de movimiento],"SALIDA",Tabla7[Mes],M$5))</f>
        <v/>
      </c>
      <c r="N2804" s="39" t="str">
        <f>IF($B2804="","",-SUMIFS(Tabla7[Cantidad],Tabla7[Código del producto],$B2804,Tabla7[Tipo de movimiento],"SALIDA",Tabla7[Mes],N$5))</f>
        <v/>
      </c>
      <c r="O2804" s="39" t="str">
        <f>IF($B2804="","",-SUMIFS(Tabla7[Cantidad],Tabla7[Código del producto],$B2804,Tabla7[Tipo de movimiento],"SALIDA",Tabla7[Mes],O$5))</f>
        <v/>
      </c>
      <c r="P2804" s="39" t="str">
        <f>IF($B2804="","",-SUMIFS(Tabla7[Cantidad],Tabla7[Código del producto],$B2804,Tabla7[Tipo de movimiento],"SALIDA",Tabla7[Mes],P$5))</f>
        <v/>
      </c>
      <c r="Q2804" s="39" t="str">
        <f t="shared" si="129"/>
        <v/>
      </c>
      <c r="R2804" s="51" t="str">
        <f>IF($B2804="","",IFERROR(VLOOKUP($B2804,'ABC rotación'!$C:$G,5,0),"C"))</f>
        <v/>
      </c>
      <c r="S2804" s="41" t="str">
        <f t="shared" si="130"/>
        <v/>
      </c>
      <c r="T2804" s="40" t="str">
        <f t="shared" si="131"/>
        <v/>
      </c>
      <c r="U2804" s="23" t="str">
        <f>IF($B2804="","",VLOOKUP($T2804,Tablas!$X$14:$Y$17,2,1))</f>
        <v/>
      </c>
    </row>
    <row r="2805" spans="2:21" x14ac:dyDescent="0.2">
      <c r="B2805" s="1" t="str">
        <f>IF(Tablas!B2803="","",Tablas!B2803)</f>
        <v/>
      </c>
      <c r="C2805" s="1" t="str">
        <f>IF(Tablas!C2803="","",Tablas!C2803)</f>
        <v/>
      </c>
      <c r="D2805" s="1" t="str">
        <f>IF(Tablas!D2803="","",Tablas!D2803)</f>
        <v/>
      </c>
      <c r="E2805" s="1" t="str">
        <f>IF(Tablas!E2803="","",Tablas!E2803)</f>
        <v/>
      </c>
      <c r="F2805" s="1" t="str">
        <f>IF(Tablas!F2803="","",Tablas!F2803)</f>
        <v/>
      </c>
      <c r="G2805" s="1" t="str">
        <f>IF(Tablas!I2803="","",Tablas!I2803)</f>
        <v/>
      </c>
      <c r="H2805" s="1" t="s">
        <v>911</v>
      </c>
      <c r="I2805" s="39" t="str">
        <f>IF($B2805="","",-SUMIFS(Tabla7[Cantidad],Tabla7[Código del producto],$B2805,Tabla7[Tipo de movimiento],"SALIDA",Tabla7[Mes],I$5))</f>
        <v/>
      </c>
      <c r="J2805" s="39" t="str">
        <f>IF($B2805="","",-SUMIFS(Tabla7[Cantidad],Tabla7[Código del producto],$B2805,Tabla7[Tipo de movimiento],"SALIDA",Tabla7[Mes],J$5))</f>
        <v/>
      </c>
      <c r="K2805" s="39" t="str">
        <f>IF($B2805="","",-SUMIFS(Tabla7[Cantidad],Tabla7[Código del producto],$B2805,Tabla7[Tipo de movimiento],"SALIDA",Tabla7[Mes],K$5))</f>
        <v/>
      </c>
      <c r="L2805" s="39" t="str">
        <f>IF($B2805="","",-SUMIFS(Tabla7[Cantidad],Tabla7[Código del producto],$B2805,Tabla7[Tipo de movimiento],"SALIDA",Tabla7[Mes],L$5))</f>
        <v/>
      </c>
      <c r="M2805" s="39" t="str">
        <f>IF($B2805="","",-SUMIFS(Tabla7[Cantidad],Tabla7[Código del producto],$B2805,Tabla7[Tipo de movimiento],"SALIDA",Tabla7[Mes],M$5))</f>
        <v/>
      </c>
      <c r="N2805" s="39" t="str">
        <f>IF($B2805="","",-SUMIFS(Tabla7[Cantidad],Tabla7[Código del producto],$B2805,Tabla7[Tipo de movimiento],"SALIDA",Tabla7[Mes],N$5))</f>
        <v/>
      </c>
      <c r="O2805" s="39" t="str">
        <f>IF($B2805="","",-SUMIFS(Tabla7[Cantidad],Tabla7[Código del producto],$B2805,Tabla7[Tipo de movimiento],"SALIDA",Tabla7[Mes],O$5))</f>
        <v/>
      </c>
      <c r="P2805" s="39" t="str">
        <f>IF($B2805="","",-SUMIFS(Tabla7[Cantidad],Tabla7[Código del producto],$B2805,Tabla7[Tipo de movimiento],"SALIDA",Tabla7[Mes],P$5))</f>
        <v/>
      </c>
      <c r="Q2805" s="39" t="str">
        <f t="shared" si="129"/>
        <v/>
      </c>
      <c r="R2805" s="51" t="str">
        <f>IF($B2805="","",IFERROR(VLOOKUP($B2805,'ABC rotación'!$C:$G,5,0),"C"))</f>
        <v/>
      </c>
      <c r="S2805" s="41" t="str">
        <f t="shared" si="130"/>
        <v/>
      </c>
      <c r="T2805" s="40" t="str">
        <f t="shared" si="131"/>
        <v/>
      </c>
      <c r="U2805" s="23" t="str">
        <f>IF($B2805="","",VLOOKUP($T2805,Tablas!$X$14:$Y$17,2,1))</f>
        <v/>
      </c>
    </row>
    <row r="2806" spans="2:21" x14ac:dyDescent="0.2">
      <c r="B2806" s="1" t="str">
        <f>IF(Tablas!B2804="","",Tablas!B2804)</f>
        <v/>
      </c>
      <c r="C2806" s="1" t="str">
        <f>IF(Tablas!C2804="","",Tablas!C2804)</f>
        <v/>
      </c>
      <c r="D2806" s="1" t="str">
        <f>IF(Tablas!D2804="","",Tablas!D2804)</f>
        <v/>
      </c>
      <c r="E2806" s="1" t="str">
        <f>IF(Tablas!E2804="","",Tablas!E2804)</f>
        <v/>
      </c>
      <c r="F2806" s="1" t="str">
        <f>IF(Tablas!F2804="","",Tablas!F2804)</f>
        <v/>
      </c>
      <c r="G2806" s="1" t="str">
        <f>IF(Tablas!I2804="","",Tablas!I2804)</f>
        <v/>
      </c>
      <c r="H2806" s="1" t="s">
        <v>911</v>
      </c>
      <c r="I2806" s="39" t="str">
        <f>IF($B2806="","",-SUMIFS(Tabla7[Cantidad],Tabla7[Código del producto],$B2806,Tabla7[Tipo de movimiento],"SALIDA",Tabla7[Mes],I$5))</f>
        <v/>
      </c>
      <c r="J2806" s="39" t="str">
        <f>IF($B2806="","",-SUMIFS(Tabla7[Cantidad],Tabla7[Código del producto],$B2806,Tabla7[Tipo de movimiento],"SALIDA",Tabla7[Mes],J$5))</f>
        <v/>
      </c>
      <c r="K2806" s="39" t="str">
        <f>IF($B2806="","",-SUMIFS(Tabla7[Cantidad],Tabla7[Código del producto],$B2806,Tabla7[Tipo de movimiento],"SALIDA",Tabla7[Mes],K$5))</f>
        <v/>
      </c>
      <c r="L2806" s="39" t="str">
        <f>IF($B2806="","",-SUMIFS(Tabla7[Cantidad],Tabla7[Código del producto],$B2806,Tabla7[Tipo de movimiento],"SALIDA",Tabla7[Mes],L$5))</f>
        <v/>
      </c>
      <c r="M2806" s="39" t="str">
        <f>IF($B2806="","",-SUMIFS(Tabla7[Cantidad],Tabla7[Código del producto],$B2806,Tabla7[Tipo de movimiento],"SALIDA",Tabla7[Mes],M$5))</f>
        <v/>
      </c>
      <c r="N2806" s="39" t="str">
        <f>IF($B2806="","",-SUMIFS(Tabla7[Cantidad],Tabla7[Código del producto],$B2806,Tabla7[Tipo de movimiento],"SALIDA",Tabla7[Mes],N$5))</f>
        <v/>
      </c>
      <c r="O2806" s="39" t="str">
        <f>IF($B2806="","",-SUMIFS(Tabla7[Cantidad],Tabla7[Código del producto],$B2806,Tabla7[Tipo de movimiento],"SALIDA",Tabla7[Mes],O$5))</f>
        <v/>
      </c>
      <c r="P2806" s="39" t="str">
        <f>IF($B2806="","",-SUMIFS(Tabla7[Cantidad],Tabla7[Código del producto],$B2806,Tabla7[Tipo de movimiento],"SALIDA",Tabla7[Mes],P$5))</f>
        <v/>
      </c>
      <c r="Q2806" s="39" t="str">
        <f t="shared" si="129"/>
        <v/>
      </c>
      <c r="R2806" s="51" t="str">
        <f>IF($B2806="","",IFERROR(VLOOKUP($B2806,'ABC rotación'!$C:$G,5,0),"C"))</f>
        <v/>
      </c>
      <c r="S2806" s="41" t="str">
        <f t="shared" si="130"/>
        <v/>
      </c>
      <c r="T2806" s="40" t="str">
        <f t="shared" si="131"/>
        <v/>
      </c>
      <c r="U2806" s="23" t="str">
        <f>IF($B2806="","",VLOOKUP($T2806,Tablas!$X$14:$Y$17,2,1))</f>
        <v/>
      </c>
    </row>
    <row r="2807" spans="2:21" x14ac:dyDescent="0.2">
      <c r="B2807" s="1" t="str">
        <f>IF(Tablas!B2805="","",Tablas!B2805)</f>
        <v/>
      </c>
      <c r="C2807" s="1" t="str">
        <f>IF(Tablas!C2805="","",Tablas!C2805)</f>
        <v/>
      </c>
      <c r="D2807" s="1" t="str">
        <f>IF(Tablas!D2805="","",Tablas!D2805)</f>
        <v/>
      </c>
      <c r="E2807" s="1" t="str">
        <f>IF(Tablas!E2805="","",Tablas!E2805)</f>
        <v/>
      </c>
      <c r="F2807" s="1" t="str">
        <f>IF(Tablas!F2805="","",Tablas!F2805)</f>
        <v/>
      </c>
      <c r="G2807" s="1" t="str">
        <f>IF(Tablas!I2805="","",Tablas!I2805)</f>
        <v/>
      </c>
      <c r="H2807" s="1" t="s">
        <v>911</v>
      </c>
      <c r="I2807" s="39" t="str">
        <f>IF($B2807="","",-SUMIFS(Tabla7[Cantidad],Tabla7[Código del producto],$B2807,Tabla7[Tipo de movimiento],"SALIDA",Tabla7[Mes],I$5))</f>
        <v/>
      </c>
      <c r="J2807" s="39" t="str">
        <f>IF($B2807="","",-SUMIFS(Tabla7[Cantidad],Tabla7[Código del producto],$B2807,Tabla7[Tipo de movimiento],"SALIDA",Tabla7[Mes],J$5))</f>
        <v/>
      </c>
      <c r="K2807" s="39" t="str">
        <f>IF($B2807="","",-SUMIFS(Tabla7[Cantidad],Tabla7[Código del producto],$B2807,Tabla7[Tipo de movimiento],"SALIDA",Tabla7[Mes],K$5))</f>
        <v/>
      </c>
      <c r="L2807" s="39" t="str">
        <f>IF($B2807="","",-SUMIFS(Tabla7[Cantidad],Tabla7[Código del producto],$B2807,Tabla7[Tipo de movimiento],"SALIDA",Tabla7[Mes],L$5))</f>
        <v/>
      </c>
      <c r="M2807" s="39" t="str">
        <f>IF($B2807="","",-SUMIFS(Tabla7[Cantidad],Tabla7[Código del producto],$B2807,Tabla7[Tipo de movimiento],"SALIDA",Tabla7[Mes],M$5))</f>
        <v/>
      </c>
      <c r="N2807" s="39" t="str">
        <f>IF($B2807="","",-SUMIFS(Tabla7[Cantidad],Tabla7[Código del producto],$B2807,Tabla7[Tipo de movimiento],"SALIDA",Tabla7[Mes],N$5))</f>
        <v/>
      </c>
      <c r="O2807" s="39" t="str">
        <f>IF($B2807="","",-SUMIFS(Tabla7[Cantidad],Tabla7[Código del producto],$B2807,Tabla7[Tipo de movimiento],"SALIDA",Tabla7[Mes],O$5))</f>
        <v/>
      </c>
      <c r="P2807" s="39" t="str">
        <f>IF($B2807="","",-SUMIFS(Tabla7[Cantidad],Tabla7[Código del producto],$B2807,Tabla7[Tipo de movimiento],"SALIDA",Tabla7[Mes],P$5))</f>
        <v/>
      </c>
      <c r="Q2807" s="39" t="str">
        <f t="shared" si="129"/>
        <v/>
      </c>
      <c r="R2807" s="51" t="str">
        <f>IF($B2807="","",IFERROR(VLOOKUP($B2807,'ABC rotación'!$C:$G,5,0),"C"))</f>
        <v/>
      </c>
      <c r="S2807" s="41" t="str">
        <f t="shared" si="130"/>
        <v/>
      </c>
      <c r="T2807" s="40" t="str">
        <f t="shared" si="131"/>
        <v/>
      </c>
      <c r="U2807" s="23" t="str">
        <f>IF($B2807="","",VLOOKUP($T2807,Tablas!$X$14:$Y$17,2,1))</f>
        <v/>
      </c>
    </row>
    <row r="2808" spans="2:21" x14ac:dyDescent="0.2">
      <c r="B2808" s="1" t="str">
        <f>IF(Tablas!B2806="","",Tablas!B2806)</f>
        <v/>
      </c>
      <c r="C2808" s="1" t="str">
        <f>IF(Tablas!C2806="","",Tablas!C2806)</f>
        <v/>
      </c>
      <c r="D2808" s="1" t="str">
        <f>IF(Tablas!D2806="","",Tablas!D2806)</f>
        <v/>
      </c>
      <c r="E2808" s="1" t="str">
        <f>IF(Tablas!E2806="","",Tablas!E2806)</f>
        <v/>
      </c>
      <c r="F2808" s="1" t="str">
        <f>IF(Tablas!F2806="","",Tablas!F2806)</f>
        <v/>
      </c>
      <c r="G2808" s="1" t="str">
        <f>IF(Tablas!I2806="","",Tablas!I2806)</f>
        <v/>
      </c>
      <c r="H2808" s="1" t="s">
        <v>911</v>
      </c>
      <c r="I2808" s="39" t="str">
        <f>IF($B2808="","",-SUMIFS(Tabla7[Cantidad],Tabla7[Código del producto],$B2808,Tabla7[Tipo de movimiento],"SALIDA",Tabla7[Mes],I$5))</f>
        <v/>
      </c>
      <c r="J2808" s="39" t="str">
        <f>IF($B2808="","",-SUMIFS(Tabla7[Cantidad],Tabla7[Código del producto],$B2808,Tabla7[Tipo de movimiento],"SALIDA",Tabla7[Mes],J$5))</f>
        <v/>
      </c>
      <c r="K2808" s="39" t="str">
        <f>IF($B2808="","",-SUMIFS(Tabla7[Cantidad],Tabla7[Código del producto],$B2808,Tabla7[Tipo de movimiento],"SALIDA",Tabla7[Mes],K$5))</f>
        <v/>
      </c>
      <c r="L2808" s="39" t="str">
        <f>IF($B2808="","",-SUMIFS(Tabla7[Cantidad],Tabla7[Código del producto],$B2808,Tabla7[Tipo de movimiento],"SALIDA",Tabla7[Mes],L$5))</f>
        <v/>
      </c>
      <c r="M2808" s="39" t="str">
        <f>IF($B2808="","",-SUMIFS(Tabla7[Cantidad],Tabla7[Código del producto],$B2808,Tabla7[Tipo de movimiento],"SALIDA",Tabla7[Mes],M$5))</f>
        <v/>
      </c>
      <c r="N2808" s="39" t="str">
        <f>IF($B2808="","",-SUMIFS(Tabla7[Cantidad],Tabla7[Código del producto],$B2808,Tabla7[Tipo de movimiento],"SALIDA",Tabla7[Mes],N$5))</f>
        <v/>
      </c>
      <c r="O2808" s="39" t="str">
        <f>IF($B2808="","",-SUMIFS(Tabla7[Cantidad],Tabla7[Código del producto],$B2808,Tabla7[Tipo de movimiento],"SALIDA",Tabla7[Mes],O$5))</f>
        <v/>
      </c>
      <c r="P2808" s="39" t="str">
        <f>IF($B2808="","",-SUMIFS(Tabla7[Cantidad],Tabla7[Código del producto],$B2808,Tabla7[Tipo de movimiento],"SALIDA",Tabla7[Mes],P$5))</f>
        <v/>
      </c>
      <c r="Q2808" s="39" t="str">
        <f t="shared" si="129"/>
        <v/>
      </c>
      <c r="R2808" s="51" t="str">
        <f>IF($B2808="","",IFERROR(VLOOKUP($B2808,'ABC rotación'!$C:$G,5,0),"C"))</f>
        <v/>
      </c>
      <c r="S2808" s="41" t="str">
        <f t="shared" si="130"/>
        <v/>
      </c>
      <c r="T2808" s="40" t="str">
        <f t="shared" si="131"/>
        <v/>
      </c>
      <c r="U2808" s="23" t="str">
        <f>IF($B2808="","",VLOOKUP($T2808,Tablas!$X$14:$Y$17,2,1))</f>
        <v/>
      </c>
    </row>
    <row r="2809" spans="2:21" x14ac:dyDescent="0.2">
      <c r="B2809" s="1" t="str">
        <f>IF(Tablas!B2807="","",Tablas!B2807)</f>
        <v/>
      </c>
      <c r="C2809" s="1" t="str">
        <f>IF(Tablas!C2807="","",Tablas!C2807)</f>
        <v/>
      </c>
      <c r="D2809" s="1" t="str">
        <f>IF(Tablas!D2807="","",Tablas!D2807)</f>
        <v/>
      </c>
      <c r="E2809" s="1" t="str">
        <f>IF(Tablas!E2807="","",Tablas!E2807)</f>
        <v/>
      </c>
      <c r="F2809" s="1" t="str">
        <f>IF(Tablas!F2807="","",Tablas!F2807)</f>
        <v/>
      </c>
      <c r="G2809" s="1" t="str">
        <f>IF(Tablas!I2807="","",Tablas!I2807)</f>
        <v/>
      </c>
      <c r="H2809" s="1" t="s">
        <v>911</v>
      </c>
      <c r="I2809" s="39" t="str">
        <f>IF($B2809="","",-SUMIFS(Tabla7[Cantidad],Tabla7[Código del producto],$B2809,Tabla7[Tipo de movimiento],"SALIDA",Tabla7[Mes],I$5))</f>
        <v/>
      </c>
      <c r="J2809" s="39" t="str">
        <f>IF($B2809="","",-SUMIFS(Tabla7[Cantidad],Tabla7[Código del producto],$B2809,Tabla7[Tipo de movimiento],"SALIDA",Tabla7[Mes],J$5))</f>
        <v/>
      </c>
      <c r="K2809" s="39" t="str">
        <f>IF($B2809="","",-SUMIFS(Tabla7[Cantidad],Tabla7[Código del producto],$B2809,Tabla7[Tipo de movimiento],"SALIDA",Tabla7[Mes],K$5))</f>
        <v/>
      </c>
      <c r="L2809" s="39" t="str">
        <f>IF($B2809="","",-SUMIFS(Tabla7[Cantidad],Tabla7[Código del producto],$B2809,Tabla7[Tipo de movimiento],"SALIDA",Tabla7[Mes],L$5))</f>
        <v/>
      </c>
      <c r="M2809" s="39" t="str">
        <f>IF($B2809="","",-SUMIFS(Tabla7[Cantidad],Tabla7[Código del producto],$B2809,Tabla7[Tipo de movimiento],"SALIDA",Tabla7[Mes],M$5))</f>
        <v/>
      </c>
      <c r="N2809" s="39" t="str">
        <f>IF($B2809="","",-SUMIFS(Tabla7[Cantidad],Tabla7[Código del producto],$B2809,Tabla7[Tipo de movimiento],"SALIDA",Tabla7[Mes],N$5))</f>
        <v/>
      </c>
      <c r="O2809" s="39" t="str">
        <f>IF($B2809="","",-SUMIFS(Tabla7[Cantidad],Tabla7[Código del producto],$B2809,Tabla7[Tipo de movimiento],"SALIDA",Tabla7[Mes],O$5))</f>
        <v/>
      </c>
      <c r="P2809" s="39" t="str">
        <f>IF($B2809="","",-SUMIFS(Tabla7[Cantidad],Tabla7[Código del producto],$B2809,Tabla7[Tipo de movimiento],"SALIDA",Tabla7[Mes],P$5))</f>
        <v/>
      </c>
      <c r="Q2809" s="39" t="str">
        <f t="shared" si="129"/>
        <v/>
      </c>
      <c r="R2809" s="51" t="str">
        <f>IF($B2809="","",IFERROR(VLOOKUP($B2809,'ABC rotación'!$C:$G,5,0),"C"))</f>
        <v/>
      </c>
      <c r="S2809" s="41" t="str">
        <f t="shared" si="130"/>
        <v/>
      </c>
      <c r="T2809" s="40" t="str">
        <f t="shared" si="131"/>
        <v/>
      </c>
      <c r="U2809" s="23" t="str">
        <f>IF($B2809="","",VLOOKUP($T2809,Tablas!$X$14:$Y$17,2,1))</f>
        <v/>
      </c>
    </row>
    <row r="2810" spans="2:21" x14ac:dyDescent="0.2">
      <c r="B2810" s="1" t="str">
        <f>IF(Tablas!B2808="","",Tablas!B2808)</f>
        <v/>
      </c>
      <c r="C2810" s="1" t="str">
        <f>IF(Tablas!C2808="","",Tablas!C2808)</f>
        <v/>
      </c>
      <c r="D2810" s="1" t="str">
        <f>IF(Tablas!D2808="","",Tablas!D2808)</f>
        <v/>
      </c>
      <c r="E2810" s="1" t="str">
        <f>IF(Tablas!E2808="","",Tablas!E2808)</f>
        <v/>
      </c>
      <c r="F2810" s="1" t="str">
        <f>IF(Tablas!F2808="","",Tablas!F2808)</f>
        <v/>
      </c>
      <c r="G2810" s="1" t="str">
        <f>IF(Tablas!I2808="","",Tablas!I2808)</f>
        <v/>
      </c>
      <c r="H2810" s="1" t="s">
        <v>911</v>
      </c>
      <c r="I2810" s="39" t="str">
        <f>IF($B2810="","",-SUMIFS(Tabla7[Cantidad],Tabla7[Código del producto],$B2810,Tabla7[Tipo de movimiento],"SALIDA",Tabla7[Mes],I$5))</f>
        <v/>
      </c>
      <c r="J2810" s="39" t="str">
        <f>IF($B2810="","",-SUMIFS(Tabla7[Cantidad],Tabla7[Código del producto],$B2810,Tabla7[Tipo de movimiento],"SALIDA",Tabla7[Mes],J$5))</f>
        <v/>
      </c>
      <c r="K2810" s="39" t="str">
        <f>IF($B2810="","",-SUMIFS(Tabla7[Cantidad],Tabla7[Código del producto],$B2810,Tabla7[Tipo de movimiento],"SALIDA",Tabla7[Mes],K$5))</f>
        <v/>
      </c>
      <c r="L2810" s="39" t="str">
        <f>IF($B2810="","",-SUMIFS(Tabla7[Cantidad],Tabla7[Código del producto],$B2810,Tabla7[Tipo de movimiento],"SALIDA",Tabla7[Mes],L$5))</f>
        <v/>
      </c>
      <c r="M2810" s="39" t="str">
        <f>IF($B2810="","",-SUMIFS(Tabla7[Cantidad],Tabla7[Código del producto],$B2810,Tabla7[Tipo de movimiento],"SALIDA",Tabla7[Mes],M$5))</f>
        <v/>
      </c>
      <c r="N2810" s="39" t="str">
        <f>IF($B2810="","",-SUMIFS(Tabla7[Cantidad],Tabla7[Código del producto],$B2810,Tabla7[Tipo de movimiento],"SALIDA",Tabla7[Mes],N$5))</f>
        <v/>
      </c>
      <c r="O2810" s="39" t="str">
        <f>IF($B2810="","",-SUMIFS(Tabla7[Cantidad],Tabla7[Código del producto],$B2810,Tabla7[Tipo de movimiento],"SALIDA",Tabla7[Mes],O$5))</f>
        <v/>
      </c>
      <c r="P2810" s="39" t="str">
        <f>IF($B2810="","",-SUMIFS(Tabla7[Cantidad],Tabla7[Código del producto],$B2810,Tabla7[Tipo de movimiento],"SALIDA",Tabla7[Mes],P$5))</f>
        <v/>
      </c>
      <c r="Q2810" s="39" t="str">
        <f t="shared" si="129"/>
        <v/>
      </c>
      <c r="R2810" s="51" t="str">
        <f>IF($B2810="","",IFERROR(VLOOKUP($B2810,'ABC rotación'!$C:$G,5,0),"C"))</f>
        <v/>
      </c>
      <c r="S2810" s="41" t="str">
        <f t="shared" si="130"/>
        <v/>
      </c>
      <c r="T2810" s="40" t="str">
        <f t="shared" si="131"/>
        <v/>
      </c>
      <c r="U2810" s="23" t="str">
        <f>IF($B2810="","",VLOOKUP($T2810,Tablas!$X$14:$Y$17,2,1))</f>
        <v/>
      </c>
    </row>
    <row r="2811" spans="2:21" x14ac:dyDescent="0.2">
      <c r="B2811" s="1" t="str">
        <f>IF(Tablas!B2809="","",Tablas!B2809)</f>
        <v/>
      </c>
      <c r="C2811" s="1" t="str">
        <f>IF(Tablas!C2809="","",Tablas!C2809)</f>
        <v/>
      </c>
      <c r="D2811" s="1" t="str">
        <f>IF(Tablas!D2809="","",Tablas!D2809)</f>
        <v/>
      </c>
      <c r="E2811" s="1" t="str">
        <f>IF(Tablas!E2809="","",Tablas!E2809)</f>
        <v/>
      </c>
      <c r="F2811" s="1" t="str">
        <f>IF(Tablas!F2809="","",Tablas!F2809)</f>
        <v/>
      </c>
      <c r="G2811" s="1" t="str">
        <f>IF(Tablas!I2809="","",Tablas!I2809)</f>
        <v/>
      </c>
      <c r="H2811" s="1" t="s">
        <v>911</v>
      </c>
      <c r="I2811" s="39" t="str">
        <f>IF($B2811="","",-SUMIFS(Tabla7[Cantidad],Tabla7[Código del producto],$B2811,Tabla7[Tipo de movimiento],"SALIDA",Tabla7[Mes],I$5))</f>
        <v/>
      </c>
      <c r="J2811" s="39" t="str">
        <f>IF($B2811="","",-SUMIFS(Tabla7[Cantidad],Tabla7[Código del producto],$B2811,Tabla7[Tipo de movimiento],"SALIDA",Tabla7[Mes],J$5))</f>
        <v/>
      </c>
      <c r="K2811" s="39" t="str">
        <f>IF($B2811="","",-SUMIFS(Tabla7[Cantidad],Tabla7[Código del producto],$B2811,Tabla7[Tipo de movimiento],"SALIDA",Tabla7[Mes],K$5))</f>
        <v/>
      </c>
      <c r="L2811" s="39" t="str">
        <f>IF($B2811="","",-SUMIFS(Tabla7[Cantidad],Tabla7[Código del producto],$B2811,Tabla7[Tipo de movimiento],"SALIDA",Tabla7[Mes],L$5))</f>
        <v/>
      </c>
      <c r="M2811" s="39" t="str">
        <f>IF($B2811="","",-SUMIFS(Tabla7[Cantidad],Tabla7[Código del producto],$B2811,Tabla7[Tipo de movimiento],"SALIDA",Tabla7[Mes],M$5))</f>
        <v/>
      </c>
      <c r="N2811" s="39" t="str">
        <f>IF($B2811="","",-SUMIFS(Tabla7[Cantidad],Tabla7[Código del producto],$B2811,Tabla7[Tipo de movimiento],"SALIDA",Tabla7[Mes],N$5))</f>
        <v/>
      </c>
      <c r="O2811" s="39" t="str">
        <f>IF($B2811="","",-SUMIFS(Tabla7[Cantidad],Tabla7[Código del producto],$B2811,Tabla7[Tipo de movimiento],"SALIDA",Tabla7[Mes],O$5))</f>
        <v/>
      </c>
      <c r="P2811" s="39" t="str">
        <f>IF($B2811="","",-SUMIFS(Tabla7[Cantidad],Tabla7[Código del producto],$B2811,Tabla7[Tipo de movimiento],"SALIDA",Tabla7[Mes],P$5))</f>
        <v/>
      </c>
      <c r="Q2811" s="39" t="str">
        <f t="shared" si="129"/>
        <v/>
      </c>
      <c r="R2811" s="51" t="str">
        <f>IF($B2811="","",IFERROR(VLOOKUP($B2811,'ABC rotación'!$C:$G,5,0),"C"))</f>
        <v/>
      </c>
      <c r="S2811" s="41" t="str">
        <f t="shared" si="130"/>
        <v/>
      </c>
      <c r="T2811" s="40" t="str">
        <f t="shared" si="131"/>
        <v/>
      </c>
      <c r="U2811" s="23" t="str">
        <f>IF($B2811="","",VLOOKUP($T2811,Tablas!$X$14:$Y$17,2,1))</f>
        <v/>
      </c>
    </row>
    <row r="2812" spans="2:21" x14ac:dyDescent="0.2">
      <c r="B2812" s="1" t="str">
        <f>IF(Tablas!B2810="","",Tablas!B2810)</f>
        <v/>
      </c>
      <c r="C2812" s="1" t="str">
        <f>IF(Tablas!C2810="","",Tablas!C2810)</f>
        <v/>
      </c>
      <c r="D2812" s="1" t="str">
        <f>IF(Tablas!D2810="","",Tablas!D2810)</f>
        <v/>
      </c>
      <c r="E2812" s="1" t="str">
        <f>IF(Tablas!E2810="","",Tablas!E2810)</f>
        <v/>
      </c>
      <c r="F2812" s="1" t="str">
        <f>IF(Tablas!F2810="","",Tablas!F2810)</f>
        <v/>
      </c>
      <c r="G2812" s="1" t="str">
        <f>IF(Tablas!I2810="","",Tablas!I2810)</f>
        <v/>
      </c>
      <c r="H2812" s="1" t="s">
        <v>911</v>
      </c>
      <c r="I2812" s="39" t="str">
        <f>IF($B2812="","",-SUMIFS(Tabla7[Cantidad],Tabla7[Código del producto],$B2812,Tabla7[Tipo de movimiento],"SALIDA",Tabla7[Mes],I$5))</f>
        <v/>
      </c>
      <c r="J2812" s="39" t="str">
        <f>IF($B2812="","",-SUMIFS(Tabla7[Cantidad],Tabla7[Código del producto],$B2812,Tabla7[Tipo de movimiento],"SALIDA",Tabla7[Mes],J$5))</f>
        <v/>
      </c>
      <c r="K2812" s="39" t="str">
        <f>IF($B2812="","",-SUMIFS(Tabla7[Cantidad],Tabla7[Código del producto],$B2812,Tabla7[Tipo de movimiento],"SALIDA",Tabla7[Mes],K$5))</f>
        <v/>
      </c>
      <c r="L2812" s="39" t="str">
        <f>IF($B2812="","",-SUMIFS(Tabla7[Cantidad],Tabla7[Código del producto],$B2812,Tabla7[Tipo de movimiento],"SALIDA",Tabla7[Mes],L$5))</f>
        <v/>
      </c>
      <c r="M2812" s="39" t="str">
        <f>IF($B2812="","",-SUMIFS(Tabla7[Cantidad],Tabla7[Código del producto],$B2812,Tabla7[Tipo de movimiento],"SALIDA",Tabla7[Mes],M$5))</f>
        <v/>
      </c>
      <c r="N2812" s="39" t="str">
        <f>IF($B2812="","",-SUMIFS(Tabla7[Cantidad],Tabla7[Código del producto],$B2812,Tabla7[Tipo de movimiento],"SALIDA",Tabla7[Mes],N$5))</f>
        <v/>
      </c>
      <c r="O2812" s="39" t="str">
        <f>IF($B2812="","",-SUMIFS(Tabla7[Cantidad],Tabla7[Código del producto],$B2812,Tabla7[Tipo de movimiento],"SALIDA",Tabla7[Mes],O$5))</f>
        <v/>
      </c>
      <c r="P2812" s="39" t="str">
        <f>IF($B2812="","",-SUMIFS(Tabla7[Cantidad],Tabla7[Código del producto],$B2812,Tabla7[Tipo de movimiento],"SALIDA",Tabla7[Mes],P$5))</f>
        <v/>
      </c>
      <c r="Q2812" s="39" t="str">
        <f t="shared" si="129"/>
        <v/>
      </c>
      <c r="R2812" s="51" t="str">
        <f>IF($B2812="","",IFERROR(VLOOKUP($B2812,'ABC rotación'!$C:$G,5,0),"C"))</f>
        <v/>
      </c>
      <c r="S2812" s="41" t="str">
        <f t="shared" si="130"/>
        <v/>
      </c>
      <c r="T2812" s="40" t="str">
        <f t="shared" si="131"/>
        <v/>
      </c>
      <c r="U2812" s="23" t="str">
        <f>IF($B2812="","",VLOOKUP($T2812,Tablas!$X$14:$Y$17,2,1))</f>
        <v/>
      </c>
    </row>
    <row r="2813" spans="2:21" x14ac:dyDescent="0.2">
      <c r="B2813" s="1" t="str">
        <f>IF(Tablas!B2811="","",Tablas!B2811)</f>
        <v/>
      </c>
      <c r="C2813" s="1" t="str">
        <f>IF(Tablas!C2811="","",Tablas!C2811)</f>
        <v/>
      </c>
      <c r="D2813" s="1" t="str">
        <f>IF(Tablas!D2811="","",Tablas!D2811)</f>
        <v/>
      </c>
      <c r="E2813" s="1" t="str">
        <f>IF(Tablas!E2811="","",Tablas!E2811)</f>
        <v/>
      </c>
      <c r="F2813" s="1" t="str">
        <f>IF(Tablas!F2811="","",Tablas!F2811)</f>
        <v/>
      </c>
      <c r="G2813" s="1" t="str">
        <f>IF(Tablas!I2811="","",Tablas!I2811)</f>
        <v/>
      </c>
      <c r="H2813" s="1" t="s">
        <v>911</v>
      </c>
      <c r="I2813" s="39" t="str">
        <f>IF($B2813="","",-SUMIFS(Tabla7[Cantidad],Tabla7[Código del producto],$B2813,Tabla7[Tipo de movimiento],"SALIDA",Tabla7[Mes],I$5))</f>
        <v/>
      </c>
      <c r="J2813" s="39" t="str">
        <f>IF($B2813="","",-SUMIFS(Tabla7[Cantidad],Tabla7[Código del producto],$B2813,Tabla7[Tipo de movimiento],"SALIDA",Tabla7[Mes],J$5))</f>
        <v/>
      </c>
      <c r="K2813" s="39" t="str">
        <f>IF($B2813="","",-SUMIFS(Tabla7[Cantidad],Tabla7[Código del producto],$B2813,Tabla7[Tipo de movimiento],"SALIDA",Tabla7[Mes],K$5))</f>
        <v/>
      </c>
      <c r="L2813" s="39" t="str">
        <f>IF($B2813="","",-SUMIFS(Tabla7[Cantidad],Tabla7[Código del producto],$B2813,Tabla7[Tipo de movimiento],"SALIDA",Tabla7[Mes],L$5))</f>
        <v/>
      </c>
      <c r="M2813" s="39" t="str">
        <f>IF($B2813="","",-SUMIFS(Tabla7[Cantidad],Tabla7[Código del producto],$B2813,Tabla7[Tipo de movimiento],"SALIDA",Tabla7[Mes],M$5))</f>
        <v/>
      </c>
      <c r="N2813" s="39" t="str">
        <f>IF($B2813="","",-SUMIFS(Tabla7[Cantidad],Tabla7[Código del producto],$B2813,Tabla7[Tipo de movimiento],"SALIDA",Tabla7[Mes],N$5))</f>
        <v/>
      </c>
      <c r="O2813" s="39" t="str">
        <f>IF($B2813="","",-SUMIFS(Tabla7[Cantidad],Tabla7[Código del producto],$B2813,Tabla7[Tipo de movimiento],"SALIDA",Tabla7[Mes],O$5))</f>
        <v/>
      </c>
      <c r="P2813" s="39" t="str">
        <f>IF($B2813="","",-SUMIFS(Tabla7[Cantidad],Tabla7[Código del producto],$B2813,Tabla7[Tipo de movimiento],"SALIDA",Tabla7[Mes],P$5))</f>
        <v/>
      </c>
      <c r="Q2813" s="39" t="str">
        <f t="shared" si="129"/>
        <v/>
      </c>
      <c r="R2813" s="51" t="str">
        <f>IF($B2813="","",IFERROR(VLOOKUP($B2813,'ABC rotación'!$C:$G,5,0),"C"))</f>
        <v/>
      </c>
      <c r="S2813" s="41" t="str">
        <f t="shared" si="130"/>
        <v/>
      </c>
      <c r="T2813" s="40" t="str">
        <f t="shared" si="131"/>
        <v/>
      </c>
      <c r="U2813" s="23" t="str">
        <f>IF($B2813="","",VLOOKUP($T2813,Tablas!$X$14:$Y$17,2,1))</f>
        <v/>
      </c>
    </row>
    <row r="2814" spans="2:21" x14ac:dyDescent="0.2">
      <c r="B2814" s="1" t="str">
        <f>IF(Tablas!B2812="","",Tablas!B2812)</f>
        <v/>
      </c>
      <c r="C2814" s="1" t="str">
        <f>IF(Tablas!C2812="","",Tablas!C2812)</f>
        <v/>
      </c>
      <c r="D2814" s="1" t="str">
        <f>IF(Tablas!D2812="","",Tablas!D2812)</f>
        <v/>
      </c>
      <c r="E2814" s="1" t="str">
        <f>IF(Tablas!E2812="","",Tablas!E2812)</f>
        <v/>
      </c>
      <c r="F2814" s="1" t="str">
        <f>IF(Tablas!F2812="","",Tablas!F2812)</f>
        <v/>
      </c>
      <c r="G2814" s="1" t="str">
        <f>IF(Tablas!I2812="","",Tablas!I2812)</f>
        <v/>
      </c>
      <c r="H2814" s="1" t="s">
        <v>911</v>
      </c>
      <c r="I2814" s="39" t="str">
        <f>IF($B2814="","",-SUMIFS(Tabla7[Cantidad],Tabla7[Código del producto],$B2814,Tabla7[Tipo de movimiento],"SALIDA",Tabla7[Mes],I$5))</f>
        <v/>
      </c>
      <c r="J2814" s="39" t="str">
        <f>IF($B2814="","",-SUMIFS(Tabla7[Cantidad],Tabla7[Código del producto],$B2814,Tabla7[Tipo de movimiento],"SALIDA",Tabla7[Mes],J$5))</f>
        <v/>
      </c>
      <c r="K2814" s="39" t="str">
        <f>IF($B2814="","",-SUMIFS(Tabla7[Cantidad],Tabla7[Código del producto],$B2814,Tabla7[Tipo de movimiento],"SALIDA",Tabla7[Mes],K$5))</f>
        <v/>
      </c>
      <c r="L2814" s="39" t="str">
        <f>IF($B2814="","",-SUMIFS(Tabla7[Cantidad],Tabla7[Código del producto],$B2814,Tabla7[Tipo de movimiento],"SALIDA",Tabla7[Mes],L$5))</f>
        <v/>
      </c>
      <c r="M2814" s="39" t="str">
        <f>IF($B2814="","",-SUMIFS(Tabla7[Cantidad],Tabla7[Código del producto],$B2814,Tabla7[Tipo de movimiento],"SALIDA",Tabla7[Mes],M$5))</f>
        <v/>
      </c>
      <c r="N2814" s="39" t="str">
        <f>IF($B2814="","",-SUMIFS(Tabla7[Cantidad],Tabla7[Código del producto],$B2814,Tabla7[Tipo de movimiento],"SALIDA",Tabla7[Mes],N$5))</f>
        <v/>
      </c>
      <c r="O2814" s="39" t="str">
        <f>IF($B2814="","",-SUMIFS(Tabla7[Cantidad],Tabla7[Código del producto],$B2814,Tabla7[Tipo de movimiento],"SALIDA",Tabla7[Mes],O$5))</f>
        <v/>
      </c>
      <c r="P2814" s="39" t="str">
        <f>IF($B2814="","",-SUMIFS(Tabla7[Cantidad],Tabla7[Código del producto],$B2814,Tabla7[Tipo de movimiento],"SALIDA",Tabla7[Mes],P$5))</f>
        <v/>
      </c>
      <c r="Q2814" s="39" t="str">
        <f t="shared" si="129"/>
        <v/>
      </c>
      <c r="R2814" s="51" t="str">
        <f>IF($B2814="","",IFERROR(VLOOKUP($B2814,'ABC rotación'!$C:$G,5,0),"C"))</f>
        <v/>
      </c>
      <c r="S2814" s="41" t="str">
        <f t="shared" si="130"/>
        <v/>
      </c>
      <c r="T2814" s="40" t="str">
        <f t="shared" si="131"/>
        <v/>
      </c>
      <c r="U2814" s="23" t="str">
        <f>IF($B2814="","",VLOOKUP($T2814,Tablas!$X$14:$Y$17,2,1))</f>
        <v/>
      </c>
    </row>
    <row r="2815" spans="2:21" x14ac:dyDescent="0.2">
      <c r="B2815" s="1" t="str">
        <f>IF(Tablas!B2813="","",Tablas!B2813)</f>
        <v/>
      </c>
      <c r="C2815" s="1" t="str">
        <f>IF(Tablas!C2813="","",Tablas!C2813)</f>
        <v/>
      </c>
      <c r="D2815" s="1" t="str">
        <f>IF(Tablas!D2813="","",Tablas!D2813)</f>
        <v/>
      </c>
      <c r="E2815" s="1" t="str">
        <f>IF(Tablas!E2813="","",Tablas!E2813)</f>
        <v/>
      </c>
      <c r="F2815" s="1" t="str">
        <f>IF(Tablas!F2813="","",Tablas!F2813)</f>
        <v/>
      </c>
      <c r="G2815" s="1" t="str">
        <f>IF(Tablas!I2813="","",Tablas!I2813)</f>
        <v/>
      </c>
      <c r="H2815" s="1" t="s">
        <v>911</v>
      </c>
      <c r="I2815" s="39" t="str">
        <f>IF($B2815="","",-SUMIFS(Tabla7[Cantidad],Tabla7[Código del producto],$B2815,Tabla7[Tipo de movimiento],"SALIDA",Tabla7[Mes],I$5))</f>
        <v/>
      </c>
      <c r="J2815" s="39" t="str">
        <f>IF($B2815="","",-SUMIFS(Tabla7[Cantidad],Tabla7[Código del producto],$B2815,Tabla7[Tipo de movimiento],"SALIDA",Tabla7[Mes],J$5))</f>
        <v/>
      </c>
      <c r="K2815" s="39" t="str">
        <f>IF($B2815="","",-SUMIFS(Tabla7[Cantidad],Tabla7[Código del producto],$B2815,Tabla7[Tipo de movimiento],"SALIDA",Tabla7[Mes],K$5))</f>
        <v/>
      </c>
      <c r="L2815" s="39" t="str">
        <f>IF($B2815="","",-SUMIFS(Tabla7[Cantidad],Tabla7[Código del producto],$B2815,Tabla7[Tipo de movimiento],"SALIDA",Tabla7[Mes],L$5))</f>
        <v/>
      </c>
      <c r="M2815" s="39" t="str">
        <f>IF($B2815="","",-SUMIFS(Tabla7[Cantidad],Tabla7[Código del producto],$B2815,Tabla7[Tipo de movimiento],"SALIDA",Tabla7[Mes],M$5))</f>
        <v/>
      </c>
      <c r="N2815" s="39" t="str">
        <f>IF($B2815="","",-SUMIFS(Tabla7[Cantidad],Tabla7[Código del producto],$B2815,Tabla7[Tipo de movimiento],"SALIDA",Tabla7[Mes],N$5))</f>
        <v/>
      </c>
      <c r="O2815" s="39" t="str">
        <f>IF($B2815="","",-SUMIFS(Tabla7[Cantidad],Tabla7[Código del producto],$B2815,Tabla7[Tipo de movimiento],"SALIDA",Tabla7[Mes],O$5))</f>
        <v/>
      </c>
      <c r="P2815" s="39" t="str">
        <f>IF($B2815="","",-SUMIFS(Tabla7[Cantidad],Tabla7[Código del producto],$B2815,Tabla7[Tipo de movimiento],"SALIDA",Tabla7[Mes],P$5))</f>
        <v/>
      </c>
      <c r="Q2815" s="39" t="str">
        <f t="shared" si="129"/>
        <v/>
      </c>
      <c r="R2815" s="51" t="str">
        <f>IF($B2815="","",IFERROR(VLOOKUP($B2815,'ABC rotación'!$C:$G,5,0),"C"))</f>
        <v/>
      </c>
      <c r="S2815" s="41" t="str">
        <f t="shared" si="130"/>
        <v/>
      </c>
      <c r="T2815" s="40" t="str">
        <f t="shared" si="131"/>
        <v/>
      </c>
      <c r="U2815" s="23" t="str">
        <f>IF($B2815="","",VLOOKUP($T2815,Tablas!$X$14:$Y$17,2,1))</f>
        <v/>
      </c>
    </row>
    <row r="2816" spans="2:21" x14ac:dyDescent="0.2">
      <c r="B2816" s="1" t="str">
        <f>IF(Tablas!B2814="","",Tablas!B2814)</f>
        <v/>
      </c>
      <c r="C2816" s="1" t="str">
        <f>IF(Tablas!C2814="","",Tablas!C2814)</f>
        <v/>
      </c>
      <c r="D2816" s="1" t="str">
        <f>IF(Tablas!D2814="","",Tablas!D2814)</f>
        <v/>
      </c>
      <c r="E2816" s="1" t="str">
        <f>IF(Tablas!E2814="","",Tablas!E2814)</f>
        <v/>
      </c>
      <c r="F2816" s="1" t="str">
        <f>IF(Tablas!F2814="","",Tablas!F2814)</f>
        <v/>
      </c>
      <c r="G2816" s="1" t="str">
        <f>IF(Tablas!I2814="","",Tablas!I2814)</f>
        <v/>
      </c>
      <c r="H2816" s="1" t="s">
        <v>911</v>
      </c>
      <c r="I2816" s="39" t="str">
        <f>IF($B2816="","",-SUMIFS(Tabla7[Cantidad],Tabla7[Código del producto],$B2816,Tabla7[Tipo de movimiento],"SALIDA",Tabla7[Mes],I$5))</f>
        <v/>
      </c>
      <c r="J2816" s="39" t="str">
        <f>IF($B2816="","",-SUMIFS(Tabla7[Cantidad],Tabla7[Código del producto],$B2816,Tabla7[Tipo de movimiento],"SALIDA",Tabla7[Mes],J$5))</f>
        <v/>
      </c>
      <c r="K2816" s="39" t="str">
        <f>IF($B2816="","",-SUMIFS(Tabla7[Cantidad],Tabla7[Código del producto],$B2816,Tabla7[Tipo de movimiento],"SALIDA",Tabla7[Mes],K$5))</f>
        <v/>
      </c>
      <c r="L2816" s="39" t="str">
        <f>IF($B2816="","",-SUMIFS(Tabla7[Cantidad],Tabla7[Código del producto],$B2816,Tabla7[Tipo de movimiento],"SALIDA",Tabla7[Mes],L$5))</f>
        <v/>
      </c>
      <c r="M2816" s="39" t="str">
        <f>IF($B2816="","",-SUMIFS(Tabla7[Cantidad],Tabla7[Código del producto],$B2816,Tabla7[Tipo de movimiento],"SALIDA",Tabla7[Mes],M$5))</f>
        <v/>
      </c>
      <c r="N2816" s="39" t="str">
        <f>IF($B2816="","",-SUMIFS(Tabla7[Cantidad],Tabla7[Código del producto],$B2816,Tabla7[Tipo de movimiento],"SALIDA",Tabla7[Mes],N$5))</f>
        <v/>
      </c>
      <c r="O2816" s="39" t="str">
        <f>IF($B2816="","",-SUMIFS(Tabla7[Cantidad],Tabla7[Código del producto],$B2816,Tabla7[Tipo de movimiento],"SALIDA",Tabla7[Mes],O$5))</f>
        <v/>
      </c>
      <c r="P2816" s="39" t="str">
        <f>IF($B2816="","",-SUMIFS(Tabla7[Cantidad],Tabla7[Código del producto],$B2816,Tabla7[Tipo de movimiento],"SALIDA",Tabla7[Mes],P$5))</f>
        <v/>
      </c>
      <c r="Q2816" s="39" t="str">
        <f t="shared" si="129"/>
        <v/>
      </c>
      <c r="R2816" s="51" t="str">
        <f>IF($B2816="","",IFERROR(VLOOKUP($B2816,'ABC rotación'!$C:$G,5,0),"C"))</f>
        <v/>
      </c>
      <c r="S2816" s="41" t="str">
        <f t="shared" si="130"/>
        <v/>
      </c>
      <c r="T2816" s="40" t="str">
        <f t="shared" si="131"/>
        <v/>
      </c>
      <c r="U2816" s="23" t="str">
        <f>IF($B2816="","",VLOOKUP($T2816,Tablas!$X$14:$Y$17,2,1))</f>
        <v/>
      </c>
    </row>
    <row r="2817" spans="2:21" x14ac:dyDescent="0.2">
      <c r="B2817" s="1" t="str">
        <f>IF(Tablas!B2815="","",Tablas!B2815)</f>
        <v/>
      </c>
      <c r="C2817" s="1" t="str">
        <f>IF(Tablas!C2815="","",Tablas!C2815)</f>
        <v/>
      </c>
      <c r="D2817" s="1" t="str">
        <f>IF(Tablas!D2815="","",Tablas!D2815)</f>
        <v/>
      </c>
      <c r="E2817" s="1" t="str">
        <f>IF(Tablas!E2815="","",Tablas!E2815)</f>
        <v/>
      </c>
      <c r="F2817" s="1" t="str">
        <f>IF(Tablas!F2815="","",Tablas!F2815)</f>
        <v/>
      </c>
      <c r="G2817" s="1" t="str">
        <f>IF(Tablas!I2815="","",Tablas!I2815)</f>
        <v/>
      </c>
      <c r="H2817" s="1" t="s">
        <v>911</v>
      </c>
      <c r="I2817" s="39" t="str">
        <f>IF($B2817="","",-SUMIFS(Tabla7[Cantidad],Tabla7[Código del producto],$B2817,Tabla7[Tipo de movimiento],"SALIDA",Tabla7[Mes],I$5))</f>
        <v/>
      </c>
      <c r="J2817" s="39" t="str">
        <f>IF($B2817="","",-SUMIFS(Tabla7[Cantidad],Tabla7[Código del producto],$B2817,Tabla7[Tipo de movimiento],"SALIDA",Tabla7[Mes],J$5))</f>
        <v/>
      </c>
      <c r="K2817" s="39" t="str">
        <f>IF($B2817="","",-SUMIFS(Tabla7[Cantidad],Tabla7[Código del producto],$B2817,Tabla7[Tipo de movimiento],"SALIDA",Tabla7[Mes],K$5))</f>
        <v/>
      </c>
      <c r="L2817" s="39" t="str">
        <f>IF($B2817="","",-SUMIFS(Tabla7[Cantidad],Tabla7[Código del producto],$B2817,Tabla7[Tipo de movimiento],"SALIDA",Tabla7[Mes],L$5))</f>
        <v/>
      </c>
      <c r="M2817" s="39" t="str">
        <f>IF($B2817="","",-SUMIFS(Tabla7[Cantidad],Tabla7[Código del producto],$B2817,Tabla7[Tipo de movimiento],"SALIDA",Tabla7[Mes],M$5))</f>
        <v/>
      </c>
      <c r="N2817" s="39" t="str">
        <f>IF($B2817="","",-SUMIFS(Tabla7[Cantidad],Tabla7[Código del producto],$B2817,Tabla7[Tipo de movimiento],"SALIDA",Tabla7[Mes],N$5))</f>
        <v/>
      </c>
      <c r="O2817" s="39" t="str">
        <f>IF($B2817="","",-SUMIFS(Tabla7[Cantidad],Tabla7[Código del producto],$B2817,Tabla7[Tipo de movimiento],"SALIDA",Tabla7[Mes],O$5))</f>
        <v/>
      </c>
      <c r="P2817" s="39" t="str">
        <f>IF($B2817="","",-SUMIFS(Tabla7[Cantidad],Tabla7[Código del producto],$B2817,Tabla7[Tipo de movimiento],"SALIDA",Tabla7[Mes],P$5))</f>
        <v/>
      </c>
      <c r="Q2817" s="39" t="str">
        <f t="shared" si="129"/>
        <v/>
      </c>
      <c r="R2817" s="51" t="str">
        <f>IF($B2817="","",IFERROR(VLOOKUP($B2817,'ABC rotación'!$C:$G,5,0),"C"))</f>
        <v/>
      </c>
      <c r="S2817" s="41" t="str">
        <f t="shared" si="130"/>
        <v/>
      </c>
      <c r="T2817" s="40" t="str">
        <f t="shared" si="131"/>
        <v/>
      </c>
      <c r="U2817" s="23" t="str">
        <f>IF($B2817="","",VLOOKUP($T2817,Tablas!$X$14:$Y$17,2,1))</f>
        <v/>
      </c>
    </row>
    <row r="2818" spans="2:21" x14ac:dyDescent="0.2">
      <c r="B2818" s="1" t="str">
        <f>IF(Tablas!B2816="","",Tablas!B2816)</f>
        <v/>
      </c>
      <c r="C2818" s="1" t="str">
        <f>IF(Tablas!C2816="","",Tablas!C2816)</f>
        <v/>
      </c>
      <c r="D2818" s="1" t="str">
        <f>IF(Tablas!D2816="","",Tablas!D2816)</f>
        <v/>
      </c>
      <c r="E2818" s="1" t="str">
        <f>IF(Tablas!E2816="","",Tablas!E2816)</f>
        <v/>
      </c>
      <c r="F2818" s="1" t="str">
        <f>IF(Tablas!F2816="","",Tablas!F2816)</f>
        <v/>
      </c>
      <c r="G2818" s="1" t="str">
        <f>IF(Tablas!I2816="","",Tablas!I2816)</f>
        <v/>
      </c>
      <c r="H2818" s="1" t="s">
        <v>911</v>
      </c>
      <c r="I2818" s="39" t="str">
        <f>IF($B2818="","",-SUMIFS(Tabla7[Cantidad],Tabla7[Código del producto],$B2818,Tabla7[Tipo de movimiento],"SALIDA",Tabla7[Mes],I$5))</f>
        <v/>
      </c>
      <c r="J2818" s="39" t="str">
        <f>IF($B2818="","",-SUMIFS(Tabla7[Cantidad],Tabla7[Código del producto],$B2818,Tabla7[Tipo de movimiento],"SALIDA",Tabla7[Mes],J$5))</f>
        <v/>
      </c>
      <c r="K2818" s="39" t="str">
        <f>IF($B2818="","",-SUMIFS(Tabla7[Cantidad],Tabla7[Código del producto],$B2818,Tabla7[Tipo de movimiento],"SALIDA",Tabla7[Mes],K$5))</f>
        <v/>
      </c>
      <c r="L2818" s="39" t="str">
        <f>IF($B2818="","",-SUMIFS(Tabla7[Cantidad],Tabla7[Código del producto],$B2818,Tabla7[Tipo de movimiento],"SALIDA",Tabla7[Mes],L$5))</f>
        <v/>
      </c>
      <c r="M2818" s="39" t="str">
        <f>IF($B2818="","",-SUMIFS(Tabla7[Cantidad],Tabla7[Código del producto],$B2818,Tabla7[Tipo de movimiento],"SALIDA",Tabla7[Mes],M$5))</f>
        <v/>
      </c>
      <c r="N2818" s="39" t="str">
        <f>IF($B2818="","",-SUMIFS(Tabla7[Cantidad],Tabla7[Código del producto],$B2818,Tabla7[Tipo de movimiento],"SALIDA",Tabla7[Mes],N$5))</f>
        <v/>
      </c>
      <c r="O2818" s="39" t="str">
        <f>IF($B2818="","",-SUMIFS(Tabla7[Cantidad],Tabla7[Código del producto],$B2818,Tabla7[Tipo de movimiento],"SALIDA",Tabla7[Mes],O$5))</f>
        <v/>
      </c>
      <c r="P2818" s="39" t="str">
        <f>IF($B2818="","",-SUMIFS(Tabla7[Cantidad],Tabla7[Código del producto],$B2818,Tabla7[Tipo de movimiento],"SALIDA",Tabla7[Mes],P$5))</f>
        <v/>
      </c>
      <c r="Q2818" s="39" t="str">
        <f t="shared" si="129"/>
        <v/>
      </c>
      <c r="R2818" s="51" t="str">
        <f>IF($B2818="","",IFERROR(VLOOKUP($B2818,'ABC rotación'!$C:$G,5,0),"C"))</f>
        <v/>
      </c>
      <c r="S2818" s="41" t="str">
        <f t="shared" si="130"/>
        <v/>
      </c>
      <c r="T2818" s="40" t="str">
        <f t="shared" si="131"/>
        <v/>
      </c>
      <c r="U2818" s="23" t="str">
        <f>IF($B2818="","",VLOOKUP($T2818,Tablas!$X$14:$Y$17,2,1))</f>
        <v/>
      </c>
    </row>
    <row r="2819" spans="2:21" x14ac:dyDescent="0.2">
      <c r="B2819" s="1" t="str">
        <f>IF(Tablas!B2817="","",Tablas!B2817)</f>
        <v/>
      </c>
      <c r="C2819" s="1" t="str">
        <f>IF(Tablas!C2817="","",Tablas!C2817)</f>
        <v/>
      </c>
      <c r="D2819" s="1" t="str">
        <f>IF(Tablas!D2817="","",Tablas!D2817)</f>
        <v/>
      </c>
      <c r="E2819" s="1" t="str">
        <f>IF(Tablas!E2817="","",Tablas!E2817)</f>
        <v/>
      </c>
      <c r="F2819" s="1" t="str">
        <f>IF(Tablas!F2817="","",Tablas!F2817)</f>
        <v/>
      </c>
      <c r="G2819" s="1" t="str">
        <f>IF(Tablas!I2817="","",Tablas!I2817)</f>
        <v/>
      </c>
      <c r="H2819" s="1" t="s">
        <v>911</v>
      </c>
      <c r="I2819" s="39" t="str">
        <f>IF($B2819="","",-SUMIFS(Tabla7[Cantidad],Tabla7[Código del producto],$B2819,Tabla7[Tipo de movimiento],"SALIDA",Tabla7[Mes],I$5))</f>
        <v/>
      </c>
      <c r="J2819" s="39" t="str">
        <f>IF($B2819="","",-SUMIFS(Tabla7[Cantidad],Tabla7[Código del producto],$B2819,Tabla7[Tipo de movimiento],"SALIDA",Tabla7[Mes],J$5))</f>
        <v/>
      </c>
      <c r="K2819" s="39" t="str">
        <f>IF($B2819="","",-SUMIFS(Tabla7[Cantidad],Tabla7[Código del producto],$B2819,Tabla7[Tipo de movimiento],"SALIDA",Tabla7[Mes],K$5))</f>
        <v/>
      </c>
      <c r="L2819" s="39" t="str">
        <f>IF($B2819="","",-SUMIFS(Tabla7[Cantidad],Tabla7[Código del producto],$B2819,Tabla7[Tipo de movimiento],"SALIDA",Tabla7[Mes],L$5))</f>
        <v/>
      </c>
      <c r="M2819" s="39" t="str">
        <f>IF($B2819="","",-SUMIFS(Tabla7[Cantidad],Tabla7[Código del producto],$B2819,Tabla7[Tipo de movimiento],"SALIDA",Tabla7[Mes],M$5))</f>
        <v/>
      </c>
      <c r="N2819" s="39" t="str">
        <f>IF($B2819="","",-SUMIFS(Tabla7[Cantidad],Tabla7[Código del producto],$B2819,Tabla7[Tipo de movimiento],"SALIDA",Tabla7[Mes],N$5))</f>
        <v/>
      </c>
      <c r="O2819" s="39" t="str">
        <f>IF($B2819="","",-SUMIFS(Tabla7[Cantidad],Tabla7[Código del producto],$B2819,Tabla7[Tipo de movimiento],"SALIDA",Tabla7[Mes],O$5))</f>
        <v/>
      </c>
      <c r="P2819" s="39" t="str">
        <f>IF($B2819="","",-SUMIFS(Tabla7[Cantidad],Tabla7[Código del producto],$B2819,Tabla7[Tipo de movimiento],"SALIDA",Tabla7[Mes],P$5))</f>
        <v/>
      </c>
      <c r="Q2819" s="39" t="str">
        <f t="shared" si="129"/>
        <v/>
      </c>
      <c r="R2819" s="51" t="str">
        <f>IF($B2819="","",IFERROR(VLOOKUP($B2819,'ABC rotación'!$C:$G,5,0),"C"))</f>
        <v/>
      </c>
      <c r="S2819" s="41" t="str">
        <f t="shared" si="130"/>
        <v/>
      </c>
      <c r="T2819" s="40" t="str">
        <f t="shared" si="131"/>
        <v/>
      </c>
      <c r="U2819" s="23" t="str">
        <f>IF($B2819="","",VLOOKUP($T2819,Tablas!$X$14:$Y$17,2,1))</f>
        <v/>
      </c>
    </row>
    <row r="2820" spans="2:21" x14ac:dyDescent="0.2">
      <c r="B2820" s="1" t="str">
        <f>IF(Tablas!B2818="","",Tablas!B2818)</f>
        <v/>
      </c>
      <c r="C2820" s="1" t="str">
        <f>IF(Tablas!C2818="","",Tablas!C2818)</f>
        <v/>
      </c>
      <c r="D2820" s="1" t="str">
        <f>IF(Tablas!D2818="","",Tablas!D2818)</f>
        <v/>
      </c>
      <c r="E2820" s="1" t="str">
        <f>IF(Tablas!E2818="","",Tablas!E2818)</f>
        <v/>
      </c>
      <c r="F2820" s="1" t="str">
        <f>IF(Tablas!F2818="","",Tablas!F2818)</f>
        <v/>
      </c>
      <c r="G2820" s="1" t="str">
        <f>IF(Tablas!I2818="","",Tablas!I2818)</f>
        <v/>
      </c>
      <c r="H2820" s="1" t="s">
        <v>911</v>
      </c>
      <c r="I2820" s="39" t="str">
        <f>IF($B2820="","",-SUMIFS(Tabla7[Cantidad],Tabla7[Código del producto],$B2820,Tabla7[Tipo de movimiento],"SALIDA",Tabla7[Mes],I$5))</f>
        <v/>
      </c>
      <c r="J2820" s="39" t="str">
        <f>IF($B2820="","",-SUMIFS(Tabla7[Cantidad],Tabla7[Código del producto],$B2820,Tabla7[Tipo de movimiento],"SALIDA",Tabla7[Mes],J$5))</f>
        <v/>
      </c>
      <c r="K2820" s="39" t="str">
        <f>IF($B2820="","",-SUMIFS(Tabla7[Cantidad],Tabla7[Código del producto],$B2820,Tabla7[Tipo de movimiento],"SALIDA",Tabla7[Mes],K$5))</f>
        <v/>
      </c>
      <c r="L2820" s="39" t="str">
        <f>IF($B2820="","",-SUMIFS(Tabla7[Cantidad],Tabla7[Código del producto],$B2820,Tabla7[Tipo de movimiento],"SALIDA",Tabla7[Mes],L$5))</f>
        <v/>
      </c>
      <c r="M2820" s="39" t="str">
        <f>IF($B2820="","",-SUMIFS(Tabla7[Cantidad],Tabla7[Código del producto],$B2820,Tabla7[Tipo de movimiento],"SALIDA",Tabla7[Mes],M$5))</f>
        <v/>
      </c>
      <c r="N2820" s="39" t="str">
        <f>IF($B2820="","",-SUMIFS(Tabla7[Cantidad],Tabla7[Código del producto],$B2820,Tabla7[Tipo de movimiento],"SALIDA",Tabla7[Mes],N$5))</f>
        <v/>
      </c>
      <c r="O2820" s="39" t="str">
        <f>IF($B2820="","",-SUMIFS(Tabla7[Cantidad],Tabla7[Código del producto],$B2820,Tabla7[Tipo de movimiento],"SALIDA",Tabla7[Mes],O$5))</f>
        <v/>
      </c>
      <c r="P2820" s="39" t="str">
        <f>IF($B2820="","",-SUMIFS(Tabla7[Cantidad],Tabla7[Código del producto],$B2820,Tabla7[Tipo de movimiento],"SALIDA",Tabla7[Mes],P$5))</f>
        <v/>
      </c>
      <c r="Q2820" s="39" t="str">
        <f t="shared" si="129"/>
        <v/>
      </c>
      <c r="R2820" s="51" t="str">
        <f>IF($B2820="","",IFERROR(VLOOKUP($B2820,'ABC rotación'!$C:$G,5,0),"C"))</f>
        <v/>
      </c>
      <c r="S2820" s="41" t="str">
        <f t="shared" si="130"/>
        <v/>
      </c>
      <c r="T2820" s="40" t="str">
        <f t="shared" si="131"/>
        <v/>
      </c>
      <c r="U2820" s="23" t="str">
        <f>IF($B2820="","",VLOOKUP($T2820,Tablas!$X$14:$Y$17,2,1))</f>
        <v/>
      </c>
    </row>
    <row r="2821" spans="2:21" x14ac:dyDescent="0.2">
      <c r="B2821" s="1" t="str">
        <f>IF(Tablas!B2819="","",Tablas!B2819)</f>
        <v/>
      </c>
      <c r="C2821" s="1" t="str">
        <f>IF(Tablas!C2819="","",Tablas!C2819)</f>
        <v/>
      </c>
      <c r="D2821" s="1" t="str">
        <f>IF(Tablas!D2819="","",Tablas!D2819)</f>
        <v/>
      </c>
      <c r="E2821" s="1" t="str">
        <f>IF(Tablas!E2819="","",Tablas!E2819)</f>
        <v/>
      </c>
      <c r="F2821" s="1" t="str">
        <f>IF(Tablas!F2819="","",Tablas!F2819)</f>
        <v/>
      </c>
      <c r="G2821" s="1" t="str">
        <f>IF(Tablas!I2819="","",Tablas!I2819)</f>
        <v/>
      </c>
      <c r="H2821" s="1" t="s">
        <v>911</v>
      </c>
      <c r="I2821" s="39" t="str">
        <f>IF($B2821="","",-SUMIFS(Tabla7[Cantidad],Tabla7[Código del producto],$B2821,Tabla7[Tipo de movimiento],"SALIDA",Tabla7[Mes],I$5))</f>
        <v/>
      </c>
      <c r="J2821" s="39" t="str">
        <f>IF($B2821="","",-SUMIFS(Tabla7[Cantidad],Tabla7[Código del producto],$B2821,Tabla7[Tipo de movimiento],"SALIDA",Tabla7[Mes],J$5))</f>
        <v/>
      </c>
      <c r="K2821" s="39" t="str">
        <f>IF($B2821="","",-SUMIFS(Tabla7[Cantidad],Tabla7[Código del producto],$B2821,Tabla7[Tipo de movimiento],"SALIDA",Tabla7[Mes],K$5))</f>
        <v/>
      </c>
      <c r="L2821" s="39" t="str">
        <f>IF($B2821="","",-SUMIFS(Tabla7[Cantidad],Tabla7[Código del producto],$B2821,Tabla7[Tipo de movimiento],"SALIDA",Tabla7[Mes],L$5))</f>
        <v/>
      </c>
      <c r="M2821" s="39" t="str">
        <f>IF($B2821="","",-SUMIFS(Tabla7[Cantidad],Tabla7[Código del producto],$B2821,Tabla7[Tipo de movimiento],"SALIDA",Tabla7[Mes],M$5))</f>
        <v/>
      </c>
      <c r="N2821" s="39" t="str">
        <f>IF($B2821="","",-SUMIFS(Tabla7[Cantidad],Tabla7[Código del producto],$B2821,Tabla7[Tipo de movimiento],"SALIDA",Tabla7[Mes],N$5))</f>
        <v/>
      </c>
      <c r="O2821" s="39" t="str">
        <f>IF($B2821="","",-SUMIFS(Tabla7[Cantidad],Tabla7[Código del producto],$B2821,Tabla7[Tipo de movimiento],"SALIDA",Tabla7[Mes],O$5))</f>
        <v/>
      </c>
      <c r="P2821" s="39" t="str">
        <f>IF($B2821="","",-SUMIFS(Tabla7[Cantidad],Tabla7[Código del producto],$B2821,Tabla7[Tipo de movimiento],"SALIDA",Tabla7[Mes],P$5))</f>
        <v/>
      </c>
      <c r="Q2821" s="39" t="str">
        <f t="shared" si="129"/>
        <v/>
      </c>
      <c r="R2821" s="51" t="str">
        <f>IF($B2821="","",IFERROR(VLOOKUP($B2821,'ABC rotación'!$C:$G,5,0),"C"))</f>
        <v/>
      </c>
      <c r="S2821" s="41" t="str">
        <f t="shared" si="130"/>
        <v/>
      </c>
      <c r="T2821" s="40" t="str">
        <f t="shared" si="131"/>
        <v/>
      </c>
      <c r="U2821" s="23" t="str">
        <f>IF($B2821="","",VLOOKUP($T2821,Tablas!$X$14:$Y$17,2,1))</f>
        <v/>
      </c>
    </row>
    <row r="2822" spans="2:21" x14ac:dyDescent="0.2">
      <c r="B2822" s="1" t="str">
        <f>IF(Tablas!B2820="","",Tablas!B2820)</f>
        <v/>
      </c>
      <c r="C2822" s="1" t="str">
        <f>IF(Tablas!C2820="","",Tablas!C2820)</f>
        <v/>
      </c>
      <c r="D2822" s="1" t="str">
        <f>IF(Tablas!D2820="","",Tablas!D2820)</f>
        <v/>
      </c>
      <c r="E2822" s="1" t="str">
        <f>IF(Tablas!E2820="","",Tablas!E2820)</f>
        <v/>
      </c>
      <c r="F2822" s="1" t="str">
        <f>IF(Tablas!F2820="","",Tablas!F2820)</f>
        <v/>
      </c>
      <c r="G2822" s="1" t="str">
        <f>IF(Tablas!I2820="","",Tablas!I2820)</f>
        <v/>
      </c>
      <c r="H2822" s="1" t="s">
        <v>911</v>
      </c>
      <c r="I2822" s="39" t="str">
        <f>IF($B2822="","",-SUMIFS(Tabla7[Cantidad],Tabla7[Código del producto],$B2822,Tabla7[Tipo de movimiento],"SALIDA",Tabla7[Mes],I$5))</f>
        <v/>
      </c>
      <c r="J2822" s="39" t="str">
        <f>IF($B2822="","",-SUMIFS(Tabla7[Cantidad],Tabla7[Código del producto],$B2822,Tabla7[Tipo de movimiento],"SALIDA",Tabla7[Mes],J$5))</f>
        <v/>
      </c>
      <c r="K2822" s="39" t="str">
        <f>IF($B2822="","",-SUMIFS(Tabla7[Cantidad],Tabla7[Código del producto],$B2822,Tabla7[Tipo de movimiento],"SALIDA",Tabla7[Mes],K$5))</f>
        <v/>
      </c>
      <c r="L2822" s="39" t="str">
        <f>IF($B2822="","",-SUMIFS(Tabla7[Cantidad],Tabla7[Código del producto],$B2822,Tabla7[Tipo de movimiento],"SALIDA",Tabla7[Mes],L$5))</f>
        <v/>
      </c>
      <c r="M2822" s="39" t="str">
        <f>IF($B2822="","",-SUMIFS(Tabla7[Cantidad],Tabla7[Código del producto],$B2822,Tabla7[Tipo de movimiento],"SALIDA",Tabla7[Mes],M$5))</f>
        <v/>
      </c>
      <c r="N2822" s="39" t="str">
        <f>IF($B2822="","",-SUMIFS(Tabla7[Cantidad],Tabla7[Código del producto],$B2822,Tabla7[Tipo de movimiento],"SALIDA",Tabla7[Mes],N$5))</f>
        <v/>
      </c>
      <c r="O2822" s="39" t="str">
        <f>IF($B2822="","",-SUMIFS(Tabla7[Cantidad],Tabla7[Código del producto],$B2822,Tabla7[Tipo de movimiento],"SALIDA",Tabla7[Mes],O$5))</f>
        <v/>
      </c>
      <c r="P2822" s="39" t="str">
        <f>IF($B2822="","",-SUMIFS(Tabla7[Cantidad],Tabla7[Código del producto],$B2822,Tabla7[Tipo de movimiento],"SALIDA",Tabla7[Mes],P$5))</f>
        <v/>
      </c>
      <c r="Q2822" s="39" t="str">
        <f t="shared" si="129"/>
        <v/>
      </c>
      <c r="R2822" s="51" t="str">
        <f>IF($B2822="","",IFERROR(VLOOKUP($B2822,'ABC rotación'!$C:$G,5,0),"C"))</f>
        <v/>
      </c>
      <c r="S2822" s="41" t="str">
        <f t="shared" si="130"/>
        <v/>
      </c>
      <c r="T2822" s="40" t="str">
        <f t="shared" si="131"/>
        <v/>
      </c>
      <c r="U2822" s="23" t="str">
        <f>IF($B2822="","",VLOOKUP($T2822,Tablas!$X$14:$Y$17,2,1))</f>
        <v/>
      </c>
    </row>
    <row r="2823" spans="2:21" x14ac:dyDescent="0.2">
      <c r="B2823" s="1" t="str">
        <f>IF(Tablas!B2821="","",Tablas!B2821)</f>
        <v/>
      </c>
      <c r="C2823" s="1" t="str">
        <f>IF(Tablas!C2821="","",Tablas!C2821)</f>
        <v/>
      </c>
      <c r="D2823" s="1" t="str">
        <f>IF(Tablas!D2821="","",Tablas!D2821)</f>
        <v/>
      </c>
      <c r="E2823" s="1" t="str">
        <f>IF(Tablas!E2821="","",Tablas!E2821)</f>
        <v/>
      </c>
      <c r="F2823" s="1" t="str">
        <f>IF(Tablas!F2821="","",Tablas!F2821)</f>
        <v/>
      </c>
      <c r="G2823" s="1" t="str">
        <f>IF(Tablas!I2821="","",Tablas!I2821)</f>
        <v/>
      </c>
      <c r="H2823" s="1" t="s">
        <v>911</v>
      </c>
      <c r="I2823" s="39" t="str">
        <f>IF($B2823="","",-SUMIFS(Tabla7[Cantidad],Tabla7[Código del producto],$B2823,Tabla7[Tipo de movimiento],"SALIDA",Tabla7[Mes],I$5))</f>
        <v/>
      </c>
      <c r="J2823" s="39" t="str">
        <f>IF($B2823="","",-SUMIFS(Tabla7[Cantidad],Tabla7[Código del producto],$B2823,Tabla7[Tipo de movimiento],"SALIDA",Tabla7[Mes],J$5))</f>
        <v/>
      </c>
      <c r="K2823" s="39" t="str">
        <f>IF($B2823="","",-SUMIFS(Tabla7[Cantidad],Tabla7[Código del producto],$B2823,Tabla7[Tipo de movimiento],"SALIDA",Tabla7[Mes],K$5))</f>
        <v/>
      </c>
      <c r="L2823" s="39" t="str">
        <f>IF($B2823="","",-SUMIFS(Tabla7[Cantidad],Tabla7[Código del producto],$B2823,Tabla7[Tipo de movimiento],"SALIDA",Tabla7[Mes],L$5))</f>
        <v/>
      </c>
      <c r="M2823" s="39" t="str">
        <f>IF($B2823="","",-SUMIFS(Tabla7[Cantidad],Tabla7[Código del producto],$B2823,Tabla7[Tipo de movimiento],"SALIDA",Tabla7[Mes],M$5))</f>
        <v/>
      </c>
      <c r="N2823" s="39" t="str">
        <f>IF($B2823="","",-SUMIFS(Tabla7[Cantidad],Tabla7[Código del producto],$B2823,Tabla7[Tipo de movimiento],"SALIDA",Tabla7[Mes],N$5))</f>
        <v/>
      </c>
      <c r="O2823" s="39" t="str">
        <f>IF($B2823="","",-SUMIFS(Tabla7[Cantidad],Tabla7[Código del producto],$B2823,Tabla7[Tipo de movimiento],"SALIDA",Tabla7[Mes],O$5))</f>
        <v/>
      </c>
      <c r="P2823" s="39" t="str">
        <f>IF($B2823="","",-SUMIFS(Tabla7[Cantidad],Tabla7[Código del producto],$B2823,Tabla7[Tipo de movimiento],"SALIDA",Tabla7[Mes],P$5))</f>
        <v/>
      </c>
      <c r="Q2823" s="39" t="str">
        <f t="shared" ref="Q2823:Q2886" si="132">IF($B2823="","",IFERROR(AVERAGE(N2823:P2823),0))</f>
        <v/>
      </c>
      <c r="R2823" s="51" t="str">
        <f>IF($B2823="","",IFERROR(VLOOKUP($B2823,'ABC rotación'!$C:$G,5,0),"C"))</f>
        <v/>
      </c>
      <c r="S2823" s="41" t="str">
        <f t="shared" ref="S2823:S2886" si="133">IF($B2823="","",IFERROR(H2823/Q2823*30,0))</f>
        <v/>
      </c>
      <c r="T2823" s="40" t="str">
        <f t="shared" ref="T2823:T2886" si="134">IF($B2823="","",S2823/F2823)</f>
        <v/>
      </c>
      <c r="U2823" s="23" t="str">
        <f>IF($B2823="","",VLOOKUP($T2823,Tablas!$X$14:$Y$17,2,1))</f>
        <v/>
      </c>
    </row>
    <row r="2824" spans="2:21" x14ac:dyDescent="0.2">
      <c r="B2824" s="1" t="str">
        <f>IF(Tablas!B2822="","",Tablas!B2822)</f>
        <v/>
      </c>
      <c r="C2824" s="1" t="str">
        <f>IF(Tablas!C2822="","",Tablas!C2822)</f>
        <v/>
      </c>
      <c r="D2824" s="1" t="str">
        <f>IF(Tablas!D2822="","",Tablas!D2822)</f>
        <v/>
      </c>
      <c r="E2824" s="1" t="str">
        <f>IF(Tablas!E2822="","",Tablas!E2822)</f>
        <v/>
      </c>
      <c r="F2824" s="1" t="str">
        <f>IF(Tablas!F2822="","",Tablas!F2822)</f>
        <v/>
      </c>
      <c r="G2824" s="1" t="str">
        <f>IF(Tablas!I2822="","",Tablas!I2822)</f>
        <v/>
      </c>
      <c r="H2824" s="1" t="s">
        <v>911</v>
      </c>
      <c r="I2824" s="39" t="str">
        <f>IF($B2824="","",-SUMIFS(Tabla7[Cantidad],Tabla7[Código del producto],$B2824,Tabla7[Tipo de movimiento],"SALIDA",Tabla7[Mes],I$5))</f>
        <v/>
      </c>
      <c r="J2824" s="39" t="str">
        <f>IF($B2824="","",-SUMIFS(Tabla7[Cantidad],Tabla7[Código del producto],$B2824,Tabla7[Tipo de movimiento],"SALIDA",Tabla7[Mes],J$5))</f>
        <v/>
      </c>
      <c r="K2824" s="39" t="str">
        <f>IF($B2824="","",-SUMIFS(Tabla7[Cantidad],Tabla7[Código del producto],$B2824,Tabla7[Tipo de movimiento],"SALIDA",Tabla7[Mes],K$5))</f>
        <v/>
      </c>
      <c r="L2824" s="39" t="str">
        <f>IF($B2824="","",-SUMIFS(Tabla7[Cantidad],Tabla7[Código del producto],$B2824,Tabla7[Tipo de movimiento],"SALIDA",Tabla7[Mes],L$5))</f>
        <v/>
      </c>
      <c r="M2824" s="39" t="str">
        <f>IF($B2824="","",-SUMIFS(Tabla7[Cantidad],Tabla7[Código del producto],$B2824,Tabla7[Tipo de movimiento],"SALIDA",Tabla7[Mes],M$5))</f>
        <v/>
      </c>
      <c r="N2824" s="39" t="str">
        <f>IF($B2824="","",-SUMIFS(Tabla7[Cantidad],Tabla7[Código del producto],$B2824,Tabla7[Tipo de movimiento],"SALIDA",Tabla7[Mes],N$5))</f>
        <v/>
      </c>
      <c r="O2824" s="39" t="str">
        <f>IF($B2824="","",-SUMIFS(Tabla7[Cantidad],Tabla7[Código del producto],$B2824,Tabla7[Tipo de movimiento],"SALIDA",Tabla7[Mes],O$5))</f>
        <v/>
      </c>
      <c r="P2824" s="39" t="str">
        <f>IF($B2824="","",-SUMIFS(Tabla7[Cantidad],Tabla7[Código del producto],$B2824,Tabla7[Tipo de movimiento],"SALIDA",Tabla7[Mes],P$5))</f>
        <v/>
      </c>
      <c r="Q2824" s="39" t="str">
        <f t="shared" si="132"/>
        <v/>
      </c>
      <c r="R2824" s="51" t="str">
        <f>IF($B2824="","",IFERROR(VLOOKUP($B2824,'ABC rotación'!$C:$G,5,0),"C"))</f>
        <v/>
      </c>
      <c r="S2824" s="41" t="str">
        <f t="shared" si="133"/>
        <v/>
      </c>
      <c r="T2824" s="40" t="str">
        <f t="shared" si="134"/>
        <v/>
      </c>
      <c r="U2824" s="23" t="str">
        <f>IF($B2824="","",VLOOKUP($T2824,Tablas!$X$14:$Y$17,2,1))</f>
        <v/>
      </c>
    </row>
    <row r="2825" spans="2:21" x14ac:dyDescent="0.2">
      <c r="B2825" s="1" t="str">
        <f>IF(Tablas!B2823="","",Tablas!B2823)</f>
        <v/>
      </c>
      <c r="C2825" s="1" t="str">
        <f>IF(Tablas!C2823="","",Tablas!C2823)</f>
        <v/>
      </c>
      <c r="D2825" s="1" t="str">
        <f>IF(Tablas!D2823="","",Tablas!D2823)</f>
        <v/>
      </c>
      <c r="E2825" s="1" t="str">
        <f>IF(Tablas!E2823="","",Tablas!E2823)</f>
        <v/>
      </c>
      <c r="F2825" s="1" t="str">
        <f>IF(Tablas!F2823="","",Tablas!F2823)</f>
        <v/>
      </c>
      <c r="G2825" s="1" t="str">
        <f>IF(Tablas!I2823="","",Tablas!I2823)</f>
        <v/>
      </c>
      <c r="H2825" s="1" t="s">
        <v>911</v>
      </c>
      <c r="I2825" s="39" t="str">
        <f>IF($B2825="","",-SUMIFS(Tabla7[Cantidad],Tabla7[Código del producto],$B2825,Tabla7[Tipo de movimiento],"SALIDA",Tabla7[Mes],I$5))</f>
        <v/>
      </c>
      <c r="J2825" s="39" t="str">
        <f>IF($B2825="","",-SUMIFS(Tabla7[Cantidad],Tabla7[Código del producto],$B2825,Tabla7[Tipo de movimiento],"SALIDA",Tabla7[Mes],J$5))</f>
        <v/>
      </c>
      <c r="K2825" s="39" t="str">
        <f>IF($B2825="","",-SUMIFS(Tabla7[Cantidad],Tabla7[Código del producto],$B2825,Tabla7[Tipo de movimiento],"SALIDA",Tabla7[Mes],K$5))</f>
        <v/>
      </c>
      <c r="L2825" s="39" t="str">
        <f>IF($B2825="","",-SUMIFS(Tabla7[Cantidad],Tabla7[Código del producto],$B2825,Tabla7[Tipo de movimiento],"SALIDA",Tabla7[Mes],L$5))</f>
        <v/>
      </c>
      <c r="M2825" s="39" t="str">
        <f>IF($B2825="","",-SUMIFS(Tabla7[Cantidad],Tabla7[Código del producto],$B2825,Tabla7[Tipo de movimiento],"SALIDA",Tabla7[Mes],M$5))</f>
        <v/>
      </c>
      <c r="N2825" s="39" t="str">
        <f>IF($B2825="","",-SUMIFS(Tabla7[Cantidad],Tabla7[Código del producto],$B2825,Tabla7[Tipo de movimiento],"SALIDA",Tabla7[Mes],N$5))</f>
        <v/>
      </c>
      <c r="O2825" s="39" t="str">
        <f>IF($B2825="","",-SUMIFS(Tabla7[Cantidad],Tabla7[Código del producto],$B2825,Tabla7[Tipo de movimiento],"SALIDA",Tabla7[Mes],O$5))</f>
        <v/>
      </c>
      <c r="P2825" s="39" t="str">
        <f>IF($B2825="","",-SUMIFS(Tabla7[Cantidad],Tabla7[Código del producto],$B2825,Tabla7[Tipo de movimiento],"SALIDA",Tabla7[Mes],P$5))</f>
        <v/>
      </c>
      <c r="Q2825" s="39" t="str">
        <f t="shared" si="132"/>
        <v/>
      </c>
      <c r="R2825" s="51" t="str">
        <f>IF($B2825="","",IFERROR(VLOOKUP($B2825,'ABC rotación'!$C:$G,5,0),"C"))</f>
        <v/>
      </c>
      <c r="S2825" s="41" t="str">
        <f t="shared" si="133"/>
        <v/>
      </c>
      <c r="T2825" s="40" t="str">
        <f t="shared" si="134"/>
        <v/>
      </c>
      <c r="U2825" s="23" t="str">
        <f>IF($B2825="","",VLOOKUP($T2825,Tablas!$X$14:$Y$17,2,1))</f>
        <v/>
      </c>
    </row>
    <row r="2826" spans="2:21" x14ac:dyDescent="0.2">
      <c r="B2826" s="1" t="str">
        <f>IF(Tablas!B2824="","",Tablas!B2824)</f>
        <v/>
      </c>
      <c r="C2826" s="1" t="str">
        <f>IF(Tablas!C2824="","",Tablas!C2824)</f>
        <v/>
      </c>
      <c r="D2826" s="1" t="str">
        <f>IF(Tablas!D2824="","",Tablas!D2824)</f>
        <v/>
      </c>
      <c r="E2826" s="1" t="str">
        <f>IF(Tablas!E2824="","",Tablas!E2824)</f>
        <v/>
      </c>
      <c r="F2826" s="1" t="str">
        <f>IF(Tablas!F2824="","",Tablas!F2824)</f>
        <v/>
      </c>
      <c r="G2826" s="1" t="str">
        <f>IF(Tablas!I2824="","",Tablas!I2824)</f>
        <v/>
      </c>
      <c r="H2826" s="1" t="s">
        <v>911</v>
      </c>
      <c r="I2826" s="39" t="str">
        <f>IF($B2826="","",-SUMIFS(Tabla7[Cantidad],Tabla7[Código del producto],$B2826,Tabla7[Tipo de movimiento],"SALIDA",Tabla7[Mes],I$5))</f>
        <v/>
      </c>
      <c r="J2826" s="39" t="str">
        <f>IF($B2826="","",-SUMIFS(Tabla7[Cantidad],Tabla7[Código del producto],$B2826,Tabla7[Tipo de movimiento],"SALIDA",Tabla7[Mes],J$5))</f>
        <v/>
      </c>
      <c r="K2826" s="39" t="str">
        <f>IF($B2826="","",-SUMIFS(Tabla7[Cantidad],Tabla7[Código del producto],$B2826,Tabla7[Tipo de movimiento],"SALIDA",Tabla7[Mes],K$5))</f>
        <v/>
      </c>
      <c r="L2826" s="39" t="str">
        <f>IF($B2826="","",-SUMIFS(Tabla7[Cantidad],Tabla7[Código del producto],$B2826,Tabla7[Tipo de movimiento],"SALIDA",Tabla7[Mes],L$5))</f>
        <v/>
      </c>
      <c r="M2826" s="39" t="str">
        <f>IF($B2826="","",-SUMIFS(Tabla7[Cantidad],Tabla7[Código del producto],$B2826,Tabla7[Tipo de movimiento],"SALIDA",Tabla7[Mes],M$5))</f>
        <v/>
      </c>
      <c r="N2826" s="39" t="str">
        <f>IF($B2826="","",-SUMIFS(Tabla7[Cantidad],Tabla7[Código del producto],$B2826,Tabla7[Tipo de movimiento],"SALIDA",Tabla7[Mes],N$5))</f>
        <v/>
      </c>
      <c r="O2826" s="39" t="str">
        <f>IF($B2826="","",-SUMIFS(Tabla7[Cantidad],Tabla7[Código del producto],$B2826,Tabla7[Tipo de movimiento],"SALIDA",Tabla7[Mes],O$5))</f>
        <v/>
      </c>
      <c r="P2826" s="39" t="str">
        <f>IF($B2826="","",-SUMIFS(Tabla7[Cantidad],Tabla7[Código del producto],$B2826,Tabla7[Tipo de movimiento],"SALIDA",Tabla7[Mes],P$5))</f>
        <v/>
      </c>
      <c r="Q2826" s="39" t="str">
        <f t="shared" si="132"/>
        <v/>
      </c>
      <c r="R2826" s="51" t="str">
        <f>IF($B2826="","",IFERROR(VLOOKUP($B2826,'ABC rotación'!$C:$G,5,0),"C"))</f>
        <v/>
      </c>
      <c r="S2826" s="41" t="str">
        <f t="shared" si="133"/>
        <v/>
      </c>
      <c r="T2826" s="40" t="str">
        <f t="shared" si="134"/>
        <v/>
      </c>
      <c r="U2826" s="23" t="str">
        <f>IF($B2826="","",VLOOKUP($T2826,Tablas!$X$14:$Y$17,2,1))</f>
        <v/>
      </c>
    </row>
    <row r="2827" spans="2:21" x14ac:dyDescent="0.2">
      <c r="B2827" s="1" t="str">
        <f>IF(Tablas!B2825="","",Tablas!B2825)</f>
        <v/>
      </c>
      <c r="C2827" s="1" t="str">
        <f>IF(Tablas!C2825="","",Tablas!C2825)</f>
        <v/>
      </c>
      <c r="D2827" s="1" t="str">
        <f>IF(Tablas!D2825="","",Tablas!D2825)</f>
        <v/>
      </c>
      <c r="E2827" s="1" t="str">
        <f>IF(Tablas!E2825="","",Tablas!E2825)</f>
        <v/>
      </c>
      <c r="F2827" s="1" t="str">
        <f>IF(Tablas!F2825="","",Tablas!F2825)</f>
        <v/>
      </c>
      <c r="G2827" s="1" t="str">
        <f>IF(Tablas!I2825="","",Tablas!I2825)</f>
        <v/>
      </c>
      <c r="H2827" s="1" t="s">
        <v>911</v>
      </c>
      <c r="I2827" s="39" t="str">
        <f>IF($B2827="","",-SUMIFS(Tabla7[Cantidad],Tabla7[Código del producto],$B2827,Tabla7[Tipo de movimiento],"SALIDA",Tabla7[Mes],I$5))</f>
        <v/>
      </c>
      <c r="J2827" s="39" t="str">
        <f>IF($B2827="","",-SUMIFS(Tabla7[Cantidad],Tabla7[Código del producto],$B2827,Tabla7[Tipo de movimiento],"SALIDA",Tabla7[Mes],J$5))</f>
        <v/>
      </c>
      <c r="K2827" s="39" t="str">
        <f>IF($B2827="","",-SUMIFS(Tabla7[Cantidad],Tabla7[Código del producto],$B2827,Tabla7[Tipo de movimiento],"SALIDA",Tabla7[Mes],K$5))</f>
        <v/>
      </c>
      <c r="L2827" s="39" t="str">
        <f>IF($B2827="","",-SUMIFS(Tabla7[Cantidad],Tabla7[Código del producto],$B2827,Tabla7[Tipo de movimiento],"SALIDA",Tabla7[Mes],L$5))</f>
        <v/>
      </c>
      <c r="M2827" s="39" t="str">
        <f>IF($B2827="","",-SUMIFS(Tabla7[Cantidad],Tabla7[Código del producto],$B2827,Tabla7[Tipo de movimiento],"SALIDA",Tabla7[Mes],M$5))</f>
        <v/>
      </c>
      <c r="N2827" s="39" t="str">
        <f>IF($B2827="","",-SUMIFS(Tabla7[Cantidad],Tabla7[Código del producto],$B2827,Tabla7[Tipo de movimiento],"SALIDA",Tabla7[Mes],N$5))</f>
        <v/>
      </c>
      <c r="O2827" s="39" t="str">
        <f>IF($B2827="","",-SUMIFS(Tabla7[Cantidad],Tabla7[Código del producto],$B2827,Tabla7[Tipo de movimiento],"SALIDA",Tabla7[Mes],O$5))</f>
        <v/>
      </c>
      <c r="P2827" s="39" t="str">
        <f>IF($B2827="","",-SUMIFS(Tabla7[Cantidad],Tabla7[Código del producto],$B2827,Tabla7[Tipo de movimiento],"SALIDA",Tabla7[Mes],P$5))</f>
        <v/>
      </c>
      <c r="Q2827" s="39" t="str">
        <f t="shared" si="132"/>
        <v/>
      </c>
      <c r="R2827" s="51" t="str">
        <f>IF($B2827="","",IFERROR(VLOOKUP($B2827,'ABC rotación'!$C:$G,5,0),"C"))</f>
        <v/>
      </c>
      <c r="S2827" s="41" t="str">
        <f t="shared" si="133"/>
        <v/>
      </c>
      <c r="T2827" s="40" t="str">
        <f t="shared" si="134"/>
        <v/>
      </c>
      <c r="U2827" s="23" t="str">
        <f>IF($B2827="","",VLOOKUP($T2827,Tablas!$X$14:$Y$17,2,1))</f>
        <v/>
      </c>
    </row>
    <row r="2828" spans="2:21" x14ac:dyDescent="0.2">
      <c r="B2828" s="1" t="str">
        <f>IF(Tablas!B2826="","",Tablas!B2826)</f>
        <v/>
      </c>
      <c r="C2828" s="1" t="str">
        <f>IF(Tablas!C2826="","",Tablas!C2826)</f>
        <v/>
      </c>
      <c r="D2828" s="1" t="str">
        <f>IF(Tablas!D2826="","",Tablas!D2826)</f>
        <v/>
      </c>
      <c r="E2828" s="1" t="str">
        <f>IF(Tablas!E2826="","",Tablas!E2826)</f>
        <v/>
      </c>
      <c r="F2828" s="1" t="str">
        <f>IF(Tablas!F2826="","",Tablas!F2826)</f>
        <v/>
      </c>
      <c r="G2828" s="1" t="str">
        <f>IF(Tablas!I2826="","",Tablas!I2826)</f>
        <v/>
      </c>
      <c r="H2828" s="1" t="s">
        <v>911</v>
      </c>
      <c r="I2828" s="39" t="str">
        <f>IF($B2828="","",-SUMIFS(Tabla7[Cantidad],Tabla7[Código del producto],$B2828,Tabla7[Tipo de movimiento],"SALIDA",Tabla7[Mes],I$5))</f>
        <v/>
      </c>
      <c r="J2828" s="39" t="str">
        <f>IF($B2828="","",-SUMIFS(Tabla7[Cantidad],Tabla7[Código del producto],$B2828,Tabla7[Tipo de movimiento],"SALIDA",Tabla7[Mes],J$5))</f>
        <v/>
      </c>
      <c r="K2828" s="39" t="str">
        <f>IF($B2828="","",-SUMIFS(Tabla7[Cantidad],Tabla7[Código del producto],$B2828,Tabla7[Tipo de movimiento],"SALIDA",Tabla7[Mes],K$5))</f>
        <v/>
      </c>
      <c r="L2828" s="39" t="str">
        <f>IF($B2828="","",-SUMIFS(Tabla7[Cantidad],Tabla7[Código del producto],$B2828,Tabla7[Tipo de movimiento],"SALIDA",Tabla7[Mes],L$5))</f>
        <v/>
      </c>
      <c r="M2828" s="39" t="str">
        <f>IF($B2828="","",-SUMIFS(Tabla7[Cantidad],Tabla7[Código del producto],$B2828,Tabla7[Tipo de movimiento],"SALIDA",Tabla7[Mes],M$5))</f>
        <v/>
      </c>
      <c r="N2828" s="39" t="str">
        <f>IF($B2828="","",-SUMIFS(Tabla7[Cantidad],Tabla7[Código del producto],$B2828,Tabla7[Tipo de movimiento],"SALIDA",Tabla7[Mes],N$5))</f>
        <v/>
      </c>
      <c r="O2828" s="39" t="str">
        <f>IF($B2828="","",-SUMIFS(Tabla7[Cantidad],Tabla7[Código del producto],$B2828,Tabla7[Tipo de movimiento],"SALIDA",Tabla7[Mes],O$5))</f>
        <v/>
      </c>
      <c r="P2828" s="39" t="str">
        <f>IF($B2828="","",-SUMIFS(Tabla7[Cantidad],Tabla7[Código del producto],$B2828,Tabla7[Tipo de movimiento],"SALIDA",Tabla7[Mes],P$5))</f>
        <v/>
      </c>
      <c r="Q2828" s="39" t="str">
        <f t="shared" si="132"/>
        <v/>
      </c>
      <c r="R2828" s="51" t="str">
        <f>IF($B2828="","",IFERROR(VLOOKUP($B2828,'ABC rotación'!$C:$G,5,0),"C"))</f>
        <v/>
      </c>
      <c r="S2828" s="41" t="str">
        <f t="shared" si="133"/>
        <v/>
      </c>
      <c r="T2828" s="40" t="str">
        <f t="shared" si="134"/>
        <v/>
      </c>
      <c r="U2828" s="23" t="str">
        <f>IF($B2828="","",VLOOKUP($T2828,Tablas!$X$14:$Y$17,2,1))</f>
        <v/>
      </c>
    </row>
    <row r="2829" spans="2:21" x14ac:dyDescent="0.2">
      <c r="B2829" s="1" t="str">
        <f>IF(Tablas!B2827="","",Tablas!B2827)</f>
        <v/>
      </c>
      <c r="C2829" s="1" t="str">
        <f>IF(Tablas!C2827="","",Tablas!C2827)</f>
        <v/>
      </c>
      <c r="D2829" s="1" t="str">
        <f>IF(Tablas!D2827="","",Tablas!D2827)</f>
        <v/>
      </c>
      <c r="E2829" s="1" t="str">
        <f>IF(Tablas!E2827="","",Tablas!E2827)</f>
        <v/>
      </c>
      <c r="F2829" s="1" t="str">
        <f>IF(Tablas!F2827="","",Tablas!F2827)</f>
        <v/>
      </c>
      <c r="G2829" s="1" t="str">
        <f>IF(Tablas!I2827="","",Tablas!I2827)</f>
        <v/>
      </c>
      <c r="H2829" s="1" t="s">
        <v>911</v>
      </c>
      <c r="I2829" s="39" t="str">
        <f>IF($B2829="","",-SUMIFS(Tabla7[Cantidad],Tabla7[Código del producto],$B2829,Tabla7[Tipo de movimiento],"SALIDA",Tabla7[Mes],I$5))</f>
        <v/>
      </c>
      <c r="J2829" s="39" t="str">
        <f>IF($B2829="","",-SUMIFS(Tabla7[Cantidad],Tabla7[Código del producto],$B2829,Tabla7[Tipo de movimiento],"SALIDA",Tabla7[Mes],J$5))</f>
        <v/>
      </c>
      <c r="K2829" s="39" t="str">
        <f>IF($B2829="","",-SUMIFS(Tabla7[Cantidad],Tabla7[Código del producto],$B2829,Tabla7[Tipo de movimiento],"SALIDA",Tabla7[Mes],K$5))</f>
        <v/>
      </c>
      <c r="L2829" s="39" t="str">
        <f>IF($B2829="","",-SUMIFS(Tabla7[Cantidad],Tabla7[Código del producto],$B2829,Tabla7[Tipo de movimiento],"SALIDA",Tabla7[Mes],L$5))</f>
        <v/>
      </c>
      <c r="M2829" s="39" t="str">
        <f>IF($B2829="","",-SUMIFS(Tabla7[Cantidad],Tabla7[Código del producto],$B2829,Tabla7[Tipo de movimiento],"SALIDA",Tabla7[Mes],M$5))</f>
        <v/>
      </c>
      <c r="N2829" s="39" t="str">
        <f>IF($B2829="","",-SUMIFS(Tabla7[Cantidad],Tabla7[Código del producto],$B2829,Tabla7[Tipo de movimiento],"SALIDA",Tabla7[Mes],N$5))</f>
        <v/>
      </c>
      <c r="O2829" s="39" t="str">
        <f>IF($B2829="","",-SUMIFS(Tabla7[Cantidad],Tabla7[Código del producto],$B2829,Tabla7[Tipo de movimiento],"SALIDA",Tabla7[Mes],O$5))</f>
        <v/>
      </c>
      <c r="P2829" s="39" t="str">
        <f>IF($B2829="","",-SUMIFS(Tabla7[Cantidad],Tabla7[Código del producto],$B2829,Tabla7[Tipo de movimiento],"SALIDA",Tabla7[Mes],P$5))</f>
        <v/>
      </c>
      <c r="Q2829" s="39" t="str">
        <f t="shared" si="132"/>
        <v/>
      </c>
      <c r="R2829" s="51" t="str">
        <f>IF($B2829="","",IFERROR(VLOOKUP($B2829,'ABC rotación'!$C:$G,5,0),"C"))</f>
        <v/>
      </c>
      <c r="S2829" s="41" t="str">
        <f t="shared" si="133"/>
        <v/>
      </c>
      <c r="T2829" s="40" t="str">
        <f t="shared" si="134"/>
        <v/>
      </c>
      <c r="U2829" s="23" t="str">
        <f>IF($B2829="","",VLOOKUP($T2829,Tablas!$X$14:$Y$17,2,1))</f>
        <v/>
      </c>
    </row>
    <row r="2830" spans="2:21" x14ac:dyDescent="0.2">
      <c r="B2830" s="1" t="str">
        <f>IF(Tablas!B2828="","",Tablas!B2828)</f>
        <v/>
      </c>
      <c r="C2830" s="1" t="str">
        <f>IF(Tablas!C2828="","",Tablas!C2828)</f>
        <v/>
      </c>
      <c r="D2830" s="1" t="str">
        <f>IF(Tablas!D2828="","",Tablas!D2828)</f>
        <v/>
      </c>
      <c r="E2830" s="1" t="str">
        <f>IF(Tablas!E2828="","",Tablas!E2828)</f>
        <v/>
      </c>
      <c r="F2830" s="1" t="str">
        <f>IF(Tablas!F2828="","",Tablas!F2828)</f>
        <v/>
      </c>
      <c r="G2830" s="1" t="str">
        <f>IF(Tablas!I2828="","",Tablas!I2828)</f>
        <v/>
      </c>
      <c r="H2830" s="1" t="s">
        <v>911</v>
      </c>
      <c r="I2830" s="39" t="str">
        <f>IF($B2830="","",-SUMIFS(Tabla7[Cantidad],Tabla7[Código del producto],$B2830,Tabla7[Tipo de movimiento],"SALIDA",Tabla7[Mes],I$5))</f>
        <v/>
      </c>
      <c r="J2830" s="39" t="str">
        <f>IF($B2830="","",-SUMIFS(Tabla7[Cantidad],Tabla7[Código del producto],$B2830,Tabla7[Tipo de movimiento],"SALIDA",Tabla7[Mes],J$5))</f>
        <v/>
      </c>
      <c r="K2830" s="39" t="str">
        <f>IF($B2830="","",-SUMIFS(Tabla7[Cantidad],Tabla7[Código del producto],$B2830,Tabla7[Tipo de movimiento],"SALIDA",Tabla7[Mes],K$5))</f>
        <v/>
      </c>
      <c r="L2830" s="39" t="str">
        <f>IF($B2830="","",-SUMIFS(Tabla7[Cantidad],Tabla7[Código del producto],$B2830,Tabla7[Tipo de movimiento],"SALIDA",Tabla7[Mes],L$5))</f>
        <v/>
      </c>
      <c r="M2830" s="39" t="str">
        <f>IF($B2830="","",-SUMIFS(Tabla7[Cantidad],Tabla7[Código del producto],$B2830,Tabla7[Tipo de movimiento],"SALIDA",Tabla7[Mes],M$5))</f>
        <v/>
      </c>
      <c r="N2830" s="39" t="str">
        <f>IF($B2830="","",-SUMIFS(Tabla7[Cantidad],Tabla7[Código del producto],$B2830,Tabla7[Tipo de movimiento],"SALIDA",Tabla7[Mes],N$5))</f>
        <v/>
      </c>
      <c r="O2830" s="39" t="str">
        <f>IF($B2830="","",-SUMIFS(Tabla7[Cantidad],Tabla7[Código del producto],$B2830,Tabla7[Tipo de movimiento],"SALIDA",Tabla7[Mes],O$5))</f>
        <v/>
      </c>
      <c r="P2830" s="39" t="str">
        <f>IF($B2830="","",-SUMIFS(Tabla7[Cantidad],Tabla7[Código del producto],$B2830,Tabla7[Tipo de movimiento],"SALIDA",Tabla7[Mes],P$5))</f>
        <v/>
      </c>
      <c r="Q2830" s="39" t="str">
        <f t="shared" si="132"/>
        <v/>
      </c>
      <c r="R2830" s="51" t="str">
        <f>IF($B2830="","",IFERROR(VLOOKUP($B2830,'ABC rotación'!$C:$G,5,0),"C"))</f>
        <v/>
      </c>
      <c r="S2830" s="41" t="str">
        <f t="shared" si="133"/>
        <v/>
      </c>
      <c r="T2830" s="40" t="str">
        <f t="shared" si="134"/>
        <v/>
      </c>
      <c r="U2830" s="23" t="str">
        <f>IF($B2830="","",VLOOKUP($T2830,Tablas!$X$14:$Y$17,2,1))</f>
        <v/>
      </c>
    </row>
    <row r="2831" spans="2:21" x14ac:dyDescent="0.2">
      <c r="B2831" s="1" t="str">
        <f>IF(Tablas!B2829="","",Tablas!B2829)</f>
        <v/>
      </c>
      <c r="C2831" s="1" t="str">
        <f>IF(Tablas!C2829="","",Tablas!C2829)</f>
        <v/>
      </c>
      <c r="D2831" s="1" t="str">
        <f>IF(Tablas!D2829="","",Tablas!D2829)</f>
        <v/>
      </c>
      <c r="E2831" s="1" t="str">
        <f>IF(Tablas!E2829="","",Tablas!E2829)</f>
        <v/>
      </c>
      <c r="F2831" s="1" t="str">
        <f>IF(Tablas!F2829="","",Tablas!F2829)</f>
        <v/>
      </c>
      <c r="G2831" s="1" t="str">
        <f>IF(Tablas!I2829="","",Tablas!I2829)</f>
        <v/>
      </c>
      <c r="H2831" s="1" t="s">
        <v>911</v>
      </c>
      <c r="I2831" s="39" t="str">
        <f>IF($B2831="","",-SUMIFS(Tabla7[Cantidad],Tabla7[Código del producto],$B2831,Tabla7[Tipo de movimiento],"SALIDA",Tabla7[Mes],I$5))</f>
        <v/>
      </c>
      <c r="J2831" s="39" t="str">
        <f>IF($B2831="","",-SUMIFS(Tabla7[Cantidad],Tabla7[Código del producto],$B2831,Tabla7[Tipo de movimiento],"SALIDA",Tabla7[Mes],J$5))</f>
        <v/>
      </c>
      <c r="K2831" s="39" t="str">
        <f>IF($B2831="","",-SUMIFS(Tabla7[Cantidad],Tabla7[Código del producto],$B2831,Tabla7[Tipo de movimiento],"SALIDA",Tabla7[Mes],K$5))</f>
        <v/>
      </c>
      <c r="L2831" s="39" t="str">
        <f>IF($B2831="","",-SUMIFS(Tabla7[Cantidad],Tabla7[Código del producto],$B2831,Tabla7[Tipo de movimiento],"SALIDA",Tabla7[Mes],L$5))</f>
        <v/>
      </c>
      <c r="M2831" s="39" t="str">
        <f>IF($B2831="","",-SUMIFS(Tabla7[Cantidad],Tabla7[Código del producto],$B2831,Tabla7[Tipo de movimiento],"SALIDA",Tabla7[Mes],M$5))</f>
        <v/>
      </c>
      <c r="N2831" s="39" t="str">
        <f>IF($B2831="","",-SUMIFS(Tabla7[Cantidad],Tabla7[Código del producto],$B2831,Tabla7[Tipo de movimiento],"SALIDA",Tabla7[Mes],N$5))</f>
        <v/>
      </c>
      <c r="O2831" s="39" t="str">
        <f>IF($B2831="","",-SUMIFS(Tabla7[Cantidad],Tabla7[Código del producto],$B2831,Tabla7[Tipo de movimiento],"SALIDA",Tabla7[Mes],O$5))</f>
        <v/>
      </c>
      <c r="P2831" s="39" t="str">
        <f>IF($B2831="","",-SUMIFS(Tabla7[Cantidad],Tabla7[Código del producto],$B2831,Tabla7[Tipo de movimiento],"SALIDA",Tabla7[Mes],P$5))</f>
        <v/>
      </c>
      <c r="Q2831" s="39" t="str">
        <f t="shared" si="132"/>
        <v/>
      </c>
      <c r="R2831" s="51" t="str">
        <f>IF($B2831="","",IFERROR(VLOOKUP($B2831,'ABC rotación'!$C:$G,5,0),"C"))</f>
        <v/>
      </c>
      <c r="S2831" s="41" t="str">
        <f t="shared" si="133"/>
        <v/>
      </c>
      <c r="T2831" s="40" t="str">
        <f t="shared" si="134"/>
        <v/>
      </c>
      <c r="U2831" s="23" t="str">
        <f>IF($B2831="","",VLOOKUP($T2831,Tablas!$X$14:$Y$17,2,1))</f>
        <v/>
      </c>
    </row>
    <row r="2832" spans="2:21" x14ac:dyDescent="0.2">
      <c r="B2832" s="1" t="str">
        <f>IF(Tablas!B2830="","",Tablas!B2830)</f>
        <v/>
      </c>
      <c r="C2832" s="1" t="str">
        <f>IF(Tablas!C2830="","",Tablas!C2830)</f>
        <v/>
      </c>
      <c r="D2832" s="1" t="str">
        <f>IF(Tablas!D2830="","",Tablas!D2830)</f>
        <v/>
      </c>
      <c r="E2832" s="1" t="str">
        <f>IF(Tablas!E2830="","",Tablas!E2830)</f>
        <v/>
      </c>
      <c r="F2832" s="1" t="str">
        <f>IF(Tablas!F2830="","",Tablas!F2830)</f>
        <v/>
      </c>
      <c r="G2832" s="1" t="str">
        <f>IF(Tablas!I2830="","",Tablas!I2830)</f>
        <v/>
      </c>
      <c r="H2832" s="1" t="s">
        <v>911</v>
      </c>
      <c r="I2832" s="39" t="str">
        <f>IF($B2832="","",-SUMIFS(Tabla7[Cantidad],Tabla7[Código del producto],$B2832,Tabla7[Tipo de movimiento],"SALIDA",Tabla7[Mes],I$5))</f>
        <v/>
      </c>
      <c r="J2832" s="39" t="str">
        <f>IF($B2832="","",-SUMIFS(Tabla7[Cantidad],Tabla7[Código del producto],$B2832,Tabla7[Tipo de movimiento],"SALIDA",Tabla7[Mes],J$5))</f>
        <v/>
      </c>
      <c r="K2832" s="39" t="str">
        <f>IF($B2832="","",-SUMIFS(Tabla7[Cantidad],Tabla7[Código del producto],$B2832,Tabla7[Tipo de movimiento],"SALIDA",Tabla7[Mes],K$5))</f>
        <v/>
      </c>
      <c r="L2832" s="39" t="str">
        <f>IF($B2832="","",-SUMIFS(Tabla7[Cantidad],Tabla7[Código del producto],$B2832,Tabla7[Tipo de movimiento],"SALIDA",Tabla7[Mes],L$5))</f>
        <v/>
      </c>
      <c r="M2832" s="39" t="str">
        <f>IF($B2832="","",-SUMIFS(Tabla7[Cantidad],Tabla7[Código del producto],$B2832,Tabla7[Tipo de movimiento],"SALIDA",Tabla7[Mes],M$5))</f>
        <v/>
      </c>
      <c r="N2832" s="39" t="str">
        <f>IF($B2832="","",-SUMIFS(Tabla7[Cantidad],Tabla7[Código del producto],$B2832,Tabla7[Tipo de movimiento],"SALIDA",Tabla7[Mes],N$5))</f>
        <v/>
      </c>
      <c r="O2832" s="39" t="str">
        <f>IF($B2832="","",-SUMIFS(Tabla7[Cantidad],Tabla7[Código del producto],$B2832,Tabla7[Tipo de movimiento],"SALIDA",Tabla7[Mes],O$5))</f>
        <v/>
      </c>
      <c r="P2832" s="39" t="str">
        <f>IF($B2832="","",-SUMIFS(Tabla7[Cantidad],Tabla7[Código del producto],$B2832,Tabla7[Tipo de movimiento],"SALIDA",Tabla7[Mes],P$5))</f>
        <v/>
      </c>
      <c r="Q2832" s="39" t="str">
        <f t="shared" si="132"/>
        <v/>
      </c>
      <c r="R2832" s="51" t="str">
        <f>IF($B2832="","",IFERROR(VLOOKUP($B2832,'ABC rotación'!$C:$G,5,0),"C"))</f>
        <v/>
      </c>
      <c r="S2832" s="41" t="str">
        <f t="shared" si="133"/>
        <v/>
      </c>
      <c r="T2832" s="40" t="str">
        <f t="shared" si="134"/>
        <v/>
      </c>
      <c r="U2832" s="23" t="str">
        <f>IF($B2832="","",VLOOKUP($T2832,Tablas!$X$14:$Y$17,2,1))</f>
        <v/>
      </c>
    </row>
    <row r="2833" spans="2:21" x14ac:dyDescent="0.2">
      <c r="B2833" s="1" t="str">
        <f>IF(Tablas!B2831="","",Tablas!B2831)</f>
        <v/>
      </c>
      <c r="C2833" s="1" t="str">
        <f>IF(Tablas!C2831="","",Tablas!C2831)</f>
        <v/>
      </c>
      <c r="D2833" s="1" t="str">
        <f>IF(Tablas!D2831="","",Tablas!D2831)</f>
        <v/>
      </c>
      <c r="E2833" s="1" t="str">
        <f>IF(Tablas!E2831="","",Tablas!E2831)</f>
        <v/>
      </c>
      <c r="F2833" s="1" t="str">
        <f>IF(Tablas!F2831="","",Tablas!F2831)</f>
        <v/>
      </c>
      <c r="G2833" s="1" t="str">
        <f>IF(Tablas!I2831="","",Tablas!I2831)</f>
        <v/>
      </c>
      <c r="H2833" s="1" t="s">
        <v>911</v>
      </c>
      <c r="I2833" s="39" t="str">
        <f>IF($B2833="","",-SUMIFS(Tabla7[Cantidad],Tabla7[Código del producto],$B2833,Tabla7[Tipo de movimiento],"SALIDA",Tabla7[Mes],I$5))</f>
        <v/>
      </c>
      <c r="J2833" s="39" t="str">
        <f>IF($B2833="","",-SUMIFS(Tabla7[Cantidad],Tabla7[Código del producto],$B2833,Tabla7[Tipo de movimiento],"SALIDA",Tabla7[Mes],J$5))</f>
        <v/>
      </c>
      <c r="K2833" s="39" t="str">
        <f>IF($B2833="","",-SUMIFS(Tabla7[Cantidad],Tabla7[Código del producto],$B2833,Tabla7[Tipo de movimiento],"SALIDA",Tabla7[Mes],K$5))</f>
        <v/>
      </c>
      <c r="L2833" s="39" t="str">
        <f>IF($B2833="","",-SUMIFS(Tabla7[Cantidad],Tabla7[Código del producto],$B2833,Tabla7[Tipo de movimiento],"SALIDA",Tabla7[Mes],L$5))</f>
        <v/>
      </c>
      <c r="M2833" s="39" t="str">
        <f>IF($B2833="","",-SUMIFS(Tabla7[Cantidad],Tabla7[Código del producto],$B2833,Tabla7[Tipo de movimiento],"SALIDA",Tabla7[Mes],M$5))</f>
        <v/>
      </c>
      <c r="N2833" s="39" t="str">
        <f>IF($B2833="","",-SUMIFS(Tabla7[Cantidad],Tabla7[Código del producto],$B2833,Tabla7[Tipo de movimiento],"SALIDA",Tabla7[Mes],N$5))</f>
        <v/>
      </c>
      <c r="O2833" s="39" t="str">
        <f>IF($B2833="","",-SUMIFS(Tabla7[Cantidad],Tabla7[Código del producto],$B2833,Tabla7[Tipo de movimiento],"SALIDA",Tabla7[Mes],O$5))</f>
        <v/>
      </c>
      <c r="P2833" s="39" t="str">
        <f>IF($B2833="","",-SUMIFS(Tabla7[Cantidad],Tabla7[Código del producto],$B2833,Tabla7[Tipo de movimiento],"SALIDA",Tabla7[Mes],P$5))</f>
        <v/>
      </c>
      <c r="Q2833" s="39" t="str">
        <f t="shared" si="132"/>
        <v/>
      </c>
      <c r="R2833" s="51" t="str">
        <f>IF($B2833="","",IFERROR(VLOOKUP($B2833,'ABC rotación'!$C:$G,5,0),"C"))</f>
        <v/>
      </c>
      <c r="S2833" s="41" t="str">
        <f t="shared" si="133"/>
        <v/>
      </c>
      <c r="T2833" s="40" t="str">
        <f t="shared" si="134"/>
        <v/>
      </c>
      <c r="U2833" s="23" t="str">
        <f>IF($B2833="","",VLOOKUP($T2833,Tablas!$X$14:$Y$17,2,1))</f>
        <v/>
      </c>
    </row>
    <row r="2834" spans="2:21" x14ac:dyDescent="0.2">
      <c r="B2834" s="1" t="str">
        <f>IF(Tablas!B2832="","",Tablas!B2832)</f>
        <v/>
      </c>
      <c r="C2834" s="1" t="str">
        <f>IF(Tablas!C2832="","",Tablas!C2832)</f>
        <v/>
      </c>
      <c r="D2834" s="1" t="str">
        <f>IF(Tablas!D2832="","",Tablas!D2832)</f>
        <v/>
      </c>
      <c r="E2834" s="1" t="str">
        <f>IF(Tablas!E2832="","",Tablas!E2832)</f>
        <v/>
      </c>
      <c r="F2834" s="1" t="str">
        <f>IF(Tablas!F2832="","",Tablas!F2832)</f>
        <v/>
      </c>
      <c r="G2834" s="1" t="str">
        <f>IF(Tablas!I2832="","",Tablas!I2832)</f>
        <v/>
      </c>
      <c r="H2834" s="1" t="s">
        <v>911</v>
      </c>
      <c r="I2834" s="39" t="str">
        <f>IF($B2834="","",-SUMIFS(Tabla7[Cantidad],Tabla7[Código del producto],$B2834,Tabla7[Tipo de movimiento],"SALIDA",Tabla7[Mes],I$5))</f>
        <v/>
      </c>
      <c r="J2834" s="39" t="str">
        <f>IF($B2834="","",-SUMIFS(Tabla7[Cantidad],Tabla7[Código del producto],$B2834,Tabla7[Tipo de movimiento],"SALIDA",Tabla7[Mes],J$5))</f>
        <v/>
      </c>
      <c r="K2834" s="39" t="str">
        <f>IF($B2834="","",-SUMIFS(Tabla7[Cantidad],Tabla7[Código del producto],$B2834,Tabla7[Tipo de movimiento],"SALIDA",Tabla7[Mes],K$5))</f>
        <v/>
      </c>
      <c r="L2834" s="39" t="str">
        <f>IF($B2834="","",-SUMIFS(Tabla7[Cantidad],Tabla7[Código del producto],$B2834,Tabla7[Tipo de movimiento],"SALIDA",Tabla7[Mes],L$5))</f>
        <v/>
      </c>
      <c r="M2834" s="39" t="str">
        <f>IF($B2834="","",-SUMIFS(Tabla7[Cantidad],Tabla7[Código del producto],$B2834,Tabla7[Tipo de movimiento],"SALIDA",Tabla7[Mes],M$5))</f>
        <v/>
      </c>
      <c r="N2834" s="39" t="str">
        <f>IF($B2834="","",-SUMIFS(Tabla7[Cantidad],Tabla7[Código del producto],$B2834,Tabla7[Tipo de movimiento],"SALIDA",Tabla7[Mes],N$5))</f>
        <v/>
      </c>
      <c r="O2834" s="39" t="str">
        <f>IF($B2834="","",-SUMIFS(Tabla7[Cantidad],Tabla7[Código del producto],$B2834,Tabla7[Tipo de movimiento],"SALIDA",Tabla7[Mes],O$5))</f>
        <v/>
      </c>
      <c r="P2834" s="39" t="str">
        <f>IF($B2834="","",-SUMIFS(Tabla7[Cantidad],Tabla7[Código del producto],$B2834,Tabla7[Tipo de movimiento],"SALIDA",Tabla7[Mes],P$5))</f>
        <v/>
      </c>
      <c r="Q2834" s="39" t="str">
        <f t="shared" si="132"/>
        <v/>
      </c>
      <c r="R2834" s="51" t="str">
        <f>IF($B2834="","",IFERROR(VLOOKUP($B2834,'ABC rotación'!$C:$G,5,0),"C"))</f>
        <v/>
      </c>
      <c r="S2834" s="41" t="str">
        <f t="shared" si="133"/>
        <v/>
      </c>
      <c r="T2834" s="40" t="str">
        <f t="shared" si="134"/>
        <v/>
      </c>
      <c r="U2834" s="23" t="str">
        <f>IF($B2834="","",VLOOKUP($T2834,Tablas!$X$14:$Y$17,2,1))</f>
        <v/>
      </c>
    </row>
    <row r="2835" spans="2:21" x14ac:dyDescent="0.2">
      <c r="B2835" s="1" t="str">
        <f>IF(Tablas!B2833="","",Tablas!B2833)</f>
        <v/>
      </c>
      <c r="C2835" s="1" t="str">
        <f>IF(Tablas!C2833="","",Tablas!C2833)</f>
        <v/>
      </c>
      <c r="D2835" s="1" t="str">
        <f>IF(Tablas!D2833="","",Tablas!D2833)</f>
        <v/>
      </c>
      <c r="E2835" s="1" t="str">
        <f>IF(Tablas!E2833="","",Tablas!E2833)</f>
        <v/>
      </c>
      <c r="F2835" s="1" t="str">
        <f>IF(Tablas!F2833="","",Tablas!F2833)</f>
        <v/>
      </c>
      <c r="G2835" s="1" t="str">
        <f>IF(Tablas!I2833="","",Tablas!I2833)</f>
        <v/>
      </c>
      <c r="H2835" s="1" t="s">
        <v>911</v>
      </c>
      <c r="I2835" s="39" t="str">
        <f>IF($B2835="","",-SUMIFS(Tabla7[Cantidad],Tabla7[Código del producto],$B2835,Tabla7[Tipo de movimiento],"SALIDA",Tabla7[Mes],I$5))</f>
        <v/>
      </c>
      <c r="J2835" s="39" t="str">
        <f>IF($B2835="","",-SUMIFS(Tabla7[Cantidad],Tabla7[Código del producto],$B2835,Tabla7[Tipo de movimiento],"SALIDA",Tabla7[Mes],J$5))</f>
        <v/>
      </c>
      <c r="K2835" s="39" t="str">
        <f>IF($B2835="","",-SUMIFS(Tabla7[Cantidad],Tabla7[Código del producto],$B2835,Tabla7[Tipo de movimiento],"SALIDA",Tabla7[Mes],K$5))</f>
        <v/>
      </c>
      <c r="L2835" s="39" t="str">
        <f>IF($B2835="","",-SUMIFS(Tabla7[Cantidad],Tabla7[Código del producto],$B2835,Tabla7[Tipo de movimiento],"SALIDA",Tabla7[Mes],L$5))</f>
        <v/>
      </c>
      <c r="M2835" s="39" t="str">
        <f>IF($B2835="","",-SUMIFS(Tabla7[Cantidad],Tabla7[Código del producto],$B2835,Tabla7[Tipo de movimiento],"SALIDA",Tabla7[Mes],M$5))</f>
        <v/>
      </c>
      <c r="N2835" s="39" t="str">
        <f>IF($B2835="","",-SUMIFS(Tabla7[Cantidad],Tabla7[Código del producto],$B2835,Tabla7[Tipo de movimiento],"SALIDA",Tabla7[Mes],N$5))</f>
        <v/>
      </c>
      <c r="O2835" s="39" t="str">
        <f>IF($B2835="","",-SUMIFS(Tabla7[Cantidad],Tabla7[Código del producto],$B2835,Tabla7[Tipo de movimiento],"SALIDA",Tabla7[Mes],O$5))</f>
        <v/>
      </c>
      <c r="P2835" s="39" t="str">
        <f>IF($B2835="","",-SUMIFS(Tabla7[Cantidad],Tabla7[Código del producto],$B2835,Tabla7[Tipo de movimiento],"SALIDA",Tabla7[Mes],P$5))</f>
        <v/>
      </c>
      <c r="Q2835" s="39" t="str">
        <f t="shared" si="132"/>
        <v/>
      </c>
      <c r="R2835" s="51" t="str">
        <f>IF($B2835="","",IFERROR(VLOOKUP($B2835,'ABC rotación'!$C:$G,5,0),"C"))</f>
        <v/>
      </c>
      <c r="S2835" s="41" t="str">
        <f t="shared" si="133"/>
        <v/>
      </c>
      <c r="T2835" s="40" t="str">
        <f t="shared" si="134"/>
        <v/>
      </c>
      <c r="U2835" s="23" t="str">
        <f>IF($B2835="","",VLOOKUP($T2835,Tablas!$X$14:$Y$17,2,1))</f>
        <v/>
      </c>
    </row>
    <row r="2836" spans="2:21" x14ac:dyDescent="0.2">
      <c r="B2836" s="1" t="str">
        <f>IF(Tablas!B2834="","",Tablas!B2834)</f>
        <v/>
      </c>
      <c r="C2836" s="1" t="str">
        <f>IF(Tablas!C2834="","",Tablas!C2834)</f>
        <v/>
      </c>
      <c r="D2836" s="1" t="str">
        <f>IF(Tablas!D2834="","",Tablas!D2834)</f>
        <v/>
      </c>
      <c r="E2836" s="1" t="str">
        <f>IF(Tablas!E2834="","",Tablas!E2834)</f>
        <v/>
      </c>
      <c r="F2836" s="1" t="str">
        <f>IF(Tablas!F2834="","",Tablas!F2834)</f>
        <v/>
      </c>
      <c r="G2836" s="1" t="str">
        <f>IF(Tablas!I2834="","",Tablas!I2834)</f>
        <v/>
      </c>
      <c r="H2836" s="1" t="s">
        <v>911</v>
      </c>
      <c r="I2836" s="39" t="str">
        <f>IF($B2836="","",-SUMIFS(Tabla7[Cantidad],Tabla7[Código del producto],$B2836,Tabla7[Tipo de movimiento],"SALIDA",Tabla7[Mes],I$5))</f>
        <v/>
      </c>
      <c r="J2836" s="39" t="str">
        <f>IF($B2836="","",-SUMIFS(Tabla7[Cantidad],Tabla7[Código del producto],$B2836,Tabla7[Tipo de movimiento],"SALIDA",Tabla7[Mes],J$5))</f>
        <v/>
      </c>
      <c r="K2836" s="39" t="str">
        <f>IF($B2836="","",-SUMIFS(Tabla7[Cantidad],Tabla7[Código del producto],$B2836,Tabla7[Tipo de movimiento],"SALIDA",Tabla7[Mes],K$5))</f>
        <v/>
      </c>
      <c r="L2836" s="39" t="str">
        <f>IF($B2836="","",-SUMIFS(Tabla7[Cantidad],Tabla7[Código del producto],$B2836,Tabla7[Tipo de movimiento],"SALIDA",Tabla7[Mes],L$5))</f>
        <v/>
      </c>
      <c r="M2836" s="39" t="str">
        <f>IF($B2836="","",-SUMIFS(Tabla7[Cantidad],Tabla7[Código del producto],$B2836,Tabla7[Tipo de movimiento],"SALIDA",Tabla7[Mes],M$5))</f>
        <v/>
      </c>
      <c r="N2836" s="39" t="str">
        <f>IF($B2836="","",-SUMIFS(Tabla7[Cantidad],Tabla7[Código del producto],$B2836,Tabla7[Tipo de movimiento],"SALIDA",Tabla7[Mes],N$5))</f>
        <v/>
      </c>
      <c r="O2836" s="39" t="str">
        <f>IF($B2836="","",-SUMIFS(Tabla7[Cantidad],Tabla7[Código del producto],$B2836,Tabla7[Tipo de movimiento],"SALIDA",Tabla7[Mes],O$5))</f>
        <v/>
      </c>
      <c r="P2836" s="39" t="str">
        <f>IF($B2836="","",-SUMIFS(Tabla7[Cantidad],Tabla7[Código del producto],$B2836,Tabla7[Tipo de movimiento],"SALIDA",Tabla7[Mes],P$5))</f>
        <v/>
      </c>
      <c r="Q2836" s="39" t="str">
        <f t="shared" si="132"/>
        <v/>
      </c>
      <c r="R2836" s="51" t="str">
        <f>IF($B2836="","",IFERROR(VLOOKUP($B2836,'ABC rotación'!$C:$G,5,0),"C"))</f>
        <v/>
      </c>
      <c r="S2836" s="41" t="str">
        <f t="shared" si="133"/>
        <v/>
      </c>
      <c r="T2836" s="40" t="str">
        <f t="shared" si="134"/>
        <v/>
      </c>
      <c r="U2836" s="23" t="str">
        <f>IF($B2836="","",VLOOKUP($T2836,Tablas!$X$14:$Y$17,2,1))</f>
        <v/>
      </c>
    </row>
    <row r="2837" spans="2:21" x14ac:dyDescent="0.2">
      <c r="B2837" s="1" t="str">
        <f>IF(Tablas!B2835="","",Tablas!B2835)</f>
        <v/>
      </c>
      <c r="C2837" s="1" t="str">
        <f>IF(Tablas!C2835="","",Tablas!C2835)</f>
        <v/>
      </c>
      <c r="D2837" s="1" t="str">
        <f>IF(Tablas!D2835="","",Tablas!D2835)</f>
        <v/>
      </c>
      <c r="E2837" s="1" t="str">
        <f>IF(Tablas!E2835="","",Tablas!E2835)</f>
        <v/>
      </c>
      <c r="F2837" s="1" t="str">
        <f>IF(Tablas!F2835="","",Tablas!F2835)</f>
        <v/>
      </c>
      <c r="G2837" s="1" t="str">
        <f>IF(Tablas!I2835="","",Tablas!I2835)</f>
        <v/>
      </c>
      <c r="H2837" s="1" t="s">
        <v>911</v>
      </c>
      <c r="I2837" s="39" t="str">
        <f>IF($B2837="","",-SUMIFS(Tabla7[Cantidad],Tabla7[Código del producto],$B2837,Tabla7[Tipo de movimiento],"SALIDA",Tabla7[Mes],I$5))</f>
        <v/>
      </c>
      <c r="J2837" s="39" t="str">
        <f>IF($B2837="","",-SUMIFS(Tabla7[Cantidad],Tabla7[Código del producto],$B2837,Tabla7[Tipo de movimiento],"SALIDA",Tabla7[Mes],J$5))</f>
        <v/>
      </c>
      <c r="K2837" s="39" t="str">
        <f>IF($B2837="","",-SUMIFS(Tabla7[Cantidad],Tabla7[Código del producto],$B2837,Tabla7[Tipo de movimiento],"SALIDA",Tabla7[Mes],K$5))</f>
        <v/>
      </c>
      <c r="L2837" s="39" t="str">
        <f>IF($B2837="","",-SUMIFS(Tabla7[Cantidad],Tabla7[Código del producto],$B2837,Tabla7[Tipo de movimiento],"SALIDA",Tabla7[Mes],L$5))</f>
        <v/>
      </c>
      <c r="M2837" s="39" t="str">
        <f>IF($B2837="","",-SUMIFS(Tabla7[Cantidad],Tabla7[Código del producto],$B2837,Tabla7[Tipo de movimiento],"SALIDA",Tabla7[Mes],M$5))</f>
        <v/>
      </c>
      <c r="N2837" s="39" t="str">
        <f>IF($B2837="","",-SUMIFS(Tabla7[Cantidad],Tabla7[Código del producto],$B2837,Tabla7[Tipo de movimiento],"SALIDA",Tabla7[Mes],N$5))</f>
        <v/>
      </c>
      <c r="O2837" s="39" t="str">
        <f>IF($B2837="","",-SUMIFS(Tabla7[Cantidad],Tabla7[Código del producto],$B2837,Tabla7[Tipo de movimiento],"SALIDA",Tabla7[Mes],O$5))</f>
        <v/>
      </c>
      <c r="P2837" s="39" t="str">
        <f>IF($B2837="","",-SUMIFS(Tabla7[Cantidad],Tabla7[Código del producto],$B2837,Tabla7[Tipo de movimiento],"SALIDA",Tabla7[Mes],P$5))</f>
        <v/>
      </c>
      <c r="Q2837" s="39" t="str">
        <f t="shared" si="132"/>
        <v/>
      </c>
      <c r="R2837" s="51" t="str">
        <f>IF($B2837="","",IFERROR(VLOOKUP($B2837,'ABC rotación'!$C:$G,5,0),"C"))</f>
        <v/>
      </c>
      <c r="S2837" s="41" t="str">
        <f t="shared" si="133"/>
        <v/>
      </c>
      <c r="T2837" s="40" t="str">
        <f t="shared" si="134"/>
        <v/>
      </c>
      <c r="U2837" s="23" t="str">
        <f>IF($B2837="","",VLOOKUP($T2837,Tablas!$X$14:$Y$17,2,1))</f>
        <v/>
      </c>
    </row>
    <row r="2838" spans="2:21" x14ac:dyDescent="0.2">
      <c r="B2838" s="1" t="str">
        <f>IF(Tablas!B2836="","",Tablas!B2836)</f>
        <v/>
      </c>
      <c r="C2838" s="1" t="str">
        <f>IF(Tablas!C2836="","",Tablas!C2836)</f>
        <v/>
      </c>
      <c r="D2838" s="1" t="str">
        <f>IF(Tablas!D2836="","",Tablas!D2836)</f>
        <v/>
      </c>
      <c r="E2838" s="1" t="str">
        <f>IF(Tablas!E2836="","",Tablas!E2836)</f>
        <v/>
      </c>
      <c r="F2838" s="1" t="str">
        <f>IF(Tablas!F2836="","",Tablas!F2836)</f>
        <v/>
      </c>
      <c r="G2838" s="1" t="str">
        <f>IF(Tablas!I2836="","",Tablas!I2836)</f>
        <v/>
      </c>
      <c r="H2838" s="1" t="s">
        <v>911</v>
      </c>
      <c r="I2838" s="39" t="str">
        <f>IF($B2838="","",-SUMIFS(Tabla7[Cantidad],Tabla7[Código del producto],$B2838,Tabla7[Tipo de movimiento],"SALIDA",Tabla7[Mes],I$5))</f>
        <v/>
      </c>
      <c r="J2838" s="39" t="str">
        <f>IF($B2838="","",-SUMIFS(Tabla7[Cantidad],Tabla7[Código del producto],$B2838,Tabla7[Tipo de movimiento],"SALIDA",Tabla7[Mes],J$5))</f>
        <v/>
      </c>
      <c r="K2838" s="39" t="str">
        <f>IF($B2838="","",-SUMIFS(Tabla7[Cantidad],Tabla7[Código del producto],$B2838,Tabla7[Tipo de movimiento],"SALIDA",Tabla7[Mes],K$5))</f>
        <v/>
      </c>
      <c r="L2838" s="39" t="str">
        <f>IF($B2838="","",-SUMIFS(Tabla7[Cantidad],Tabla7[Código del producto],$B2838,Tabla7[Tipo de movimiento],"SALIDA",Tabla7[Mes],L$5))</f>
        <v/>
      </c>
      <c r="M2838" s="39" t="str">
        <f>IF($B2838="","",-SUMIFS(Tabla7[Cantidad],Tabla7[Código del producto],$B2838,Tabla7[Tipo de movimiento],"SALIDA",Tabla7[Mes],M$5))</f>
        <v/>
      </c>
      <c r="N2838" s="39" t="str">
        <f>IF($B2838="","",-SUMIFS(Tabla7[Cantidad],Tabla7[Código del producto],$B2838,Tabla7[Tipo de movimiento],"SALIDA",Tabla7[Mes],N$5))</f>
        <v/>
      </c>
      <c r="O2838" s="39" t="str">
        <f>IF($B2838="","",-SUMIFS(Tabla7[Cantidad],Tabla7[Código del producto],$B2838,Tabla7[Tipo de movimiento],"SALIDA",Tabla7[Mes],O$5))</f>
        <v/>
      </c>
      <c r="P2838" s="39" t="str">
        <f>IF($B2838="","",-SUMIFS(Tabla7[Cantidad],Tabla7[Código del producto],$B2838,Tabla7[Tipo de movimiento],"SALIDA",Tabla7[Mes],P$5))</f>
        <v/>
      </c>
      <c r="Q2838" s="39" t="str">
        <f t="shared" si="132"/>
        <v/>
      </c>
      <c r="R2838" s="51" t="str">
        <f>IF($B2838="","",IFERROR(VLOOKUP($B2838,'ABC rotación'!$C:$G,5,0),"C"))</f>
        <v/>
      </c>
      <c r="S2838" s="41" t="str">
        <f t="shared" si="133"/>
        <v/>
      </c>
      <c r="T2838" s="40" t="str">
        <f t="shared" si="134"/>
        <v/>
      </c>
      <c r="U2838" s="23" t="str">
        <f>IF($B2838="","",VLOOKUP($T2838,Tablas!$X$14:$Y$17,2,1))</f>
        <v/>
      </c>
    </row>
    <row r="2839" spans="2:21" x14ac:dyDescent="0.2">
      <c r="B2839" s="1" t="str">
        <f>IF(Tablas!B2837="","",Tablas!B2837)</f>
        <v/>
      </c>
      <c r="C2839" s="1" t="str">
        <f>IF(Tablas!C2837="","",Tablas!C2837)</f>
        <v/>
      </c>
      <c r="D2839" s="1" t="str">
        <f>IF(Tablas!D2837="","",Tablas!D2837)</f>
        <v/>
      </c>
      <c r="E2839" s="1" t="str">
        <f>IF(Tablas!E2837="","",Tablas!E2837)</f>
        <v/>
      </c>
      <c r="F2839" s="1" t="str">
        <f>IF(Tablas!F2837="","",Tablas!F2837)</f>
        <v/>
      </c>
      <c r="G2839" s="1" t="str">
        <f>IF(Tablas!I2837="","",Tablas!I2837)</f>
        <v/>
      </c>
      <c r="H2839" s="1" t="s">
        <v>911</v>
      </c>
      <c r="I2839" s="39" t="str">
        <f>IF($B2839="","",-SUMIFS(Tabla7[Cantidad],Tabla7[Código del producto],$B2839,Tabla7[Tipo de movimiento],"SALIDA",Tabla7[Mes],I$5))</f>
        <v/>
      </c>
      <c r="J2839" s="39" t="str">
        <f>IF($B2839="","",-SUMIFS(Tabla7[Cantidad],Tabla7[Código del producto],$B2839,Tabla7[Tipo de movimiento],"SALIDA",Tabla7[Mes],J$5))</f>
        <v/>
      </c>
      <c r="K2839" s="39" t="str">
        <f>IF($B2839="","",-SUMIFS(Tabla7[Cantidad],Tabla7[Código del producto],$B2839,Tabla7[Tipo de movimiento],"SALIDA",Tabla7[Mes],K$5))</f>
        <v/>
      </c>
      <c r="L2839" s="39" t="str">
        <f>IF($B2839="","",-SUMIFS(Tabla7[Cantidad],Tabla7[Código del producto],$B2839,Tabla7[Tipo de movimiento],"SALIDA",Tabla7[Mes],L$5))</f>
        <v/>
      </c>
      <c r="M2839" s="39" t="str">
        <f>IF($B2839="","",-SUMIFS(Tabla7[Cantidad],Tabla7[Código del producto],$B2839,Tabla7[Tipo de movimiento],"SALIDA",Tabla7[Mes],M$5))</f>
        <v/>
      </c>
      <c r="N2839" s="39" t="str">
        <f>IF($B2839="","",-SUMIFS(Tabla7[Cantidad],Tabla7[Código del producto],$B2839,Tabla7[Tipo de movimiento],"SALIDA",Tabla7[Mes],N$5))</f>
        <v/>
      </c>
      <c r="O2839" s="39" t="str">
        <f>IF($B2839="","",-SUMIFS(Tabla7[Cantidad],Tabla7[Código del producto],$B2839,Tabla7[Tipo de movimiento],"SALIDA",Tabla7[Mes],O$5))</f>
        <v/>
      </c>
      <c r="P2839" s="39" t="str">
        <f>IF($B2839="","",-SUMIFS(Tabla7[Cantidad],Tabla7[Código del producto],$B2839,Tabla7[Tipo de movimiento],"SALIDA",Tabla7[Mes],P$5))</f>
        <v/>
      </c>
      <c r="Q2839" s="39" t="str">
        <f t="shared" si="132"/>
        <v/>
      </c>
      <c r="R2839" s="51" t="str">
        <f>IF($B2839="","",IFERROR(VLOOKUP($B2839,'ABC rotación'!$C:$G,5,0),"C"))</f>
        <v/>
      </c>
      <c r="S2839" s="41" t="str">
        <f t="shared" si="133"/>
        <v/>
      </c>
      <c r="T2839" s="40" t="str">
        <f t="shared" si="134"/>
        <v/>
      </c>
      <c r="U2839" s="23" t="str">
        <f>IF($B2839="","",VLOOKUP($T2839,Tablas!$X$14:$Y$17,2,1))</f>
        <v/>
      </c>
    </row>
    <row r="2840" spans="2:21" x14ac:dyDescent="0.2">
      <c r="B2840" s="1" t="str">
        <f>IF(Tablas!B2838="","",Tablas!B2838)</f>
        <v/>
      </c>
      <c r="C2840" s="1" t="str">
        <f>IF(Tablas!C2838="","",Tablas!C2838)</f>
        <v/>
      </c>
      <c r="D2840" s="1" t="str">
        <f>IF(Tablas!D2838="","",Tablas!D2838)</f>
        <v/>
      </c>
      <c r="E2840" s="1" t="str">
        <f>IF(Tablas!E2838="","",Tablas!E2838)</f>
        <v/>
      </c>
      <c r="F2840" s="1" t="str">
        <f>IF(Tablas!F2838="","",Tablas!F2838)</f>
        <v/>
      </c>
      <c r="G2840" s="1" t="str">
        <f>IF(Tablas!I2838="","",Tablas!I2838)</f>
        <v/>
      </c>
      <c r="H2840" s="1" t="s">
        <v>911</v>
      </c>
      <c r="I2840" s="39" t="str">
        <f>IF($B2840="","",-SUMIFS(Tabla7[Cantidad],Tabla7[Código del producto],$B2840,Tabla7[Tipo de movimiento],"SALIDA",Tabla7[Mes],I$5))</f>
        <v/>
      </c>
      <c r="J2840" s="39" t="str">
        <f>IF($B2840="","",-SUMIFS(Tabla7[Cantidad],Tabla7[Código del producto],$B2840,Tabla7[Tipo de movimiento],"SALIDA",Tabla7[Mes],J$5))</f>
        <v/>
      </c>
      <c r="K2840" s="39" t="str">
        <f>IF($B2840="","",-SUMIFS(Tabla7[Cantidad],Tabla7[Código del producto],$B2840,Tabla7[Tipo de movimiento],"SALIDA",Tabla7[Mes],K$5))</f>
        <v/>
      </c>
      <c r="L2840" s="39" t="str">
        <f>IF($B2840="","",-SUMIFS(Tabla7[Cantidad],Tabla7[Código del producto],$B2840,Tabla7[Tipo de movimiento],"SALIDA",Tabla7[Mes],L$5))</f>
        <v/>
      </c>
      <c r="M2840" s="39" t="str">
        <f>IF($B2840="","",-SUMIFS(Tabla7[Cantidad],Tabla7[Código del producto],$B2840,Tabla7[Tipo de movimiento],"SALIDA",Tabla7[Mes],M$5))</f>
        <v/>
      </c>
      <c r="N2840" s="39" t="str">
        <f>IF($B2840="","",-SUMIFS(Tabla7[Cantidad],Tabla7[Código del producto],$B2840,Tabla7[Tipo de movimiento],"SALIDA",Tabla7[Mes],N$5))</f>
        <v/>
      </c>
      <c r="O2840" s="39" t="str">
        <f>IF($B2840="","",-SUMIFS(Tabla7[Cantidad],Tabla7[Código del producto],$B2840,Tabla7[Tipo de movimiento],"SALIDA",Tabla7[Mes],O$5))</f>
        <v/>
      </c>
      <c r="P2840" s="39" t="str">
        <f>IF($B2840="","",-SUMIFS(Tabla7[Cantidad],Tabla7[Código del producto],$B2840,Tabla7[Tipo de movimiento],"SALIDA",Tabla7[Mes],P$5))</f>
        <v/>
      </c>
      <c r="Q2840" s="39" t="str">
        <f t="shared" si="132"/>
        <v/>
      </c>
      <c r="R2840" s="51" t="str">
        <f>IF($B2840="","",IFERROR(VLOOKUP($B2840,'ABC rotación'!$C:$G,5,0),"C"))</f>
        <v/>
      </c>
      <c r="S2840" s="41" t="str">
        <f t="shared" si="133"/>
        <v/>
      </c>
      <c r="T2840" s="40" t="str">
        <f t="shared" si="134"/>
        <v/>
      </c>
      <c r="U2840" s="23" t="str">
        <f>IF($B2840="","",VLOOKUP($T2840,Tablas!$X$14:$Y$17,2,1))</f>
        <v/>
      </c>
    </row>
    <row r="2841" spans="2:21" x14ac:dyDescent="0.2">
      <c r="B2841" s="1" t="str">
        <f>IF(Tablas!B2839="","",Tablas!B2839)</f>
        <v/>
      </c>
      <c r="C2841" s="1" t="str">
        <f>IF(Tablas!C2839="","",Tablas!C2839)</f>
        <v/>
      </c>
      <c r="D2841" s="1" t="str">
        <f>IF(Tablas!D2839="","",Tablas!D2839)</f>
        <v/>
      </c>
      <c r="E2841" s="1" t="str">
        <f>IF(Tablas!E2839="","",Tablas!E2839)</f>
        <v/>
      </c>
      <c r="F2841" s="1" t="str">
        <f>IF(Tablas!F2839="","",Tablas!F2839)</f>
        <v/>
      </c>
      <c r="G2841" s="1" t="str">
        <f>IF(Tablas!I2839="","",Tablas!I2839)</f>
        <v/>
      </c>
      <c r="H2841" s="1" t="s">
        <v>911</v>
      </c>
      <c r="I2841" s="39" t="str">
        <f>IF($B2841="","",-SUMIFS(Tabla7[Cantidad],Tabla7[Código del producto],$B2841,Tabla7[Tipo de movimiento],"SALIDA",Tabla7[Mes],I$5))</f>
        <v/>
      </c>
      <c r="J2841" s="39" t="str">
        <f>IF($B2841="","",-SUMIFS(Tabla7[Cantidad],Tabla7[Código del producto],$B2841,Tabla7[Tipo de movimiento],"SALIDA",Tabla7[Mes],J$5))</f>
        <v/>
      </c>
      <c r="K2841" s="39" t="str">
        <f>IF($B2841="","",-SUMIFS(Tabla7[Cantidad],Tabla7[Código del producto],$B2841,Tabla7[Tipo de movimiento],"SALIDA",Tabla7[Mes],K$5))</f>
        <v/>
      </c>
      <c r="L2841" s="39" t="str">
        <f>IF($B2841="","",-SUMIFS(Tabla7[Cantidad],Tabla7[Código del producto],$B2841,Tabla7[Tipo de movimiento],"SALIDA",Tabla7[Mes],L$5))</f>
        <v/>
      </c>
      <c r="M2841" s="39" t="str">
        <f>IF($B2841="","",-SUMIFS(Tabla7[Cantidad],Tabla7[Código del producto],$B2841,Tabla7[Tipo de movimiento],"SALIDA",Tabla7[Mes],M$5))</f>
        <v/>
      </c>
      <c r="N2841" s="39" t="str">
        <f>IF($B2841="","",-SUMIFS(Tabla7[Cantidad],Tabla7[Código del producto],$B2841,Tabla7[Tipo de movimiento],"SALIDA",Tabla7[Mes],N$5))</f>
        <v/>
      </c>
      <c r="O2841" s="39" t="str">
        <f>IF($B2841="","",-SUMIFS(Tabla7[Cantidad],Tabla7[Código del producto],$B2841,Tabla7[Tipo de movimiento],"SALIDA",Tabla7[Mes],O$5))</f>
        <v/>
      </c>
      <c r="P2841" s="39" t="str">
        <f>IF($B2841="","",-SUMIFS(Tabla7[Cantidad],Tabla7[Código del producto],$B2841,Tabla7[Tipo de movimiento],"SALIDA",Tabla7[Mes],P$5))</f>
        <v/>
      </c>
      <c r="Q2841" s="39" t="str">
        <f t="shared" si="132"/>
        <v/>
      </c>
      <c r="R2841" s="51" t="str">
        <f>IF($B2841="","",IFERROR(VLOOKUP($B2841,'ABC rotación'!$C:$G,5,0),"C"))</f>
        <v/>
      </c>
      <c r="S2841" s="41" t="str">
        <f t="shared" si="133"/>
        <v/>
      </c>
      <c r="T2841" s="40" t="str">
        <f t="shared" si="134"/>
        <v/>
      </c>
      <c r="U2841" s="23" t="str">
        <f>IF($B2841="","",VLOOKUP($T2841,Tablas!$X$14:$Y$17,2,1))</f>
        <v/>
      </c>
    </row>
    <row r="2842" spans="2:21" x14ac:dyDescent="0.2">
      <c r="B2842" s="1" t="str">
        <f>IF(Tablas!B2840="","",Tablas!B2840)</f>
        <v/>
      </c>
      <c r="C2842" s="1" t="str">
        <f>IF(Tablas!C2840="","",Tablas!C2840)</f>
        <v/>
      </c>
      <c r="D2842" s="1" t="str">
        <f>IF(Tablas!D2840="","",Tablas!D2840)</f>
        <v/>
      </c>
      <c r="E2842" s="1" t="str">
        <f>IF(Tablas!E2840="","",Tablas!E2840)</f>
        <v/>
      </c>
      <c r="F2842" s="1" t="str">
        <f>IF(Tablas!F2840="","",Tablas!F2840)</f>
        <v/>
      </c>
      <c r="G2842" s="1" t="str">
        <f>IF(Tablas!I2840="","",Tablas!I2840)</f>
        <v/>
      </c>
      <c r="H2842" s="1" t="s">
        <v>911</v>
      </c>
      <c r="I2842" s="39" t="str">
        <f>IF($B2842="","",-SUMIFS(Tabla7[Cantidad],Tabla7[Código del producto],$B2842,Tabla7[Tipo de movimiento],"SALIDA",Tabla7[Mes],I$5))</f>
        <v/>
      </c>
      <c r="J2842" s="39" t="str">
        <f>IF($B2842="","",-SUMIFS(Tabla7[Cantidad],Tabla7[Código del producto],$B2842,Tabla7[Tipo de movimiento],"SALIDA",Tabla7[Mes],J$5))</f>
        <v/>
      </c>
      <c r="K2842" s="39" t="str">
        <f>IF($B2842="","",-SUMIFS(Tabla7[Cantidad],Tabla7[Código del producto],$B2842,Tabla7[Tipo de movimiento],"SALIDA",Tabla7[Mes],K$5))</f>
        <v/>
      </c>
      <c r="L2842" s="39" t="str">
        <f>IF($B2842="","",-SUMIFS(Tabla7[Cantidad],Tabla7[Código del producto],$B2842,Tabla7[Tipo de movimiento],"SALIDA",Tabla7[Mes],L$5))</f>
        <v/>
      </c>
      <c r="M2842" s="39" t="str">
        <f>IF($B2842="","",-SUMIFS(Tabla7[Cantidad],Tabla7[Código del producto],$B2842,Tabla7[Tipo de movimiento],"SALIDA",Tabla7[Mes],M$5))</f>
        <v/>
      </c>
      <c r="N2842" s="39" t="str">
        <f>IF($B2842="","",-SUMIFS(Tabla7[Cantidad],Tabla7[Código del producto],$B2842,Tabla7[Tipo de movimiento],"SALIDA",Tabla7[Mes],N$5))</f>
        <v/>
      </c>
      <c r="O2842" s="39" t="str">
        <f>IF($B2842="","",-SUMIFS(Tabla7[Cantidad],Tabla7[Código del producto],$B2842,Tabla7[Tipo de movimiento],"SALIDA",Tabla7[Mes],O$5))</f>
        <v/>
      </c>
      <c r="P2842" s="39" t="str">
        <f>IF($B2842="","",-SUMIFS(Tabla7[Cantidad],Tabla7[Código del producto],$B2842,Tabla7[Tipo de movimiento],"SALIDA",Tabla7[Mes],P$5))</f>
        <v/>
      </c>
      <c r="Q2842" s="39" t="str">
        <f t="shared" si="132"/>
        <v/>
      </c>
      <c r="R2842" s="51" t="str">
        <f>IF($B2842="","",IFERROR(VLOOKUP($B2842,'ABC rotación'!$C:$G,5,0),"C"))</f>
        <v/>
      </c>
      <c r="S2842" s="41" t="str">
        <f t="shared" si="133"/>
        <v/>
      </c>
      <c r="T2842" s="40" t="str">
        <f t="shared" si="134"/>
        <v/>
      </c>
      <c r="U2842" s="23" t="str">
        <f>IF($B2842="","",VLOOKUP($T2842,Tablas!$X$14:$Y$17,2,1))</f>
        <v/>
      </c>
    </row>
    <row r="2843" spans="2:21" x14ac:dyDescent="0.2">
      <c r="B2843" s="1" t="str">
        <f>IF(Tablas!B2841="","",Tablas!B2841)</f>
        <v/>
      </c>
      <c r="C2843" s="1" t="str">
        <f>IF(Tablas!C2841="","",Tablas!C2841)</f>
        <v/>
      </c>
      <c r="D2843" s="1" t="str">
        <f>IF(Tablas!D2841="","",Tablas!D2841)</f>
        <v/>
      </c>
      <c r="E2843" s="1" t="str">
        <f>IF(Tablas!E2841="","",Tablas!E2841)</f>
        <v/>
      </c>
      <c r="F2843" s="1" t="str">
        <f>IF(Tablas!F2841="","",Tablas!F2841)</f>
        <v/>
      </c>
      <c r="G2843" s="1" t="str">
        <f>IF(Tablas!I2841="","",Tablas!I2841)</f>
        <v/>
      </c>
      <c r="H2843" s="1" t="s">
        <v>911</v>
      </c>
      <c r="I2843" s="39" t="str">
        <f>IF($B2843="","",-SUMIFS(Tabla7[Cantidad],Tabla7[Código del producto],$B2843,Tabla7[Tipo de movimiento],"SALIDA",Tabla7[Mes],I$5))</f>
        <v/>
      </c>
      <c r="J2843" s="39" t="str">
        <f>IF($B2843="","",-SUMIFS(Tabla7[Cantidad],Tabla7[Código del producto],$B2843,Tabla7[Tipo de movimiento],"SALIDA",Tabla7[Mes],J$5))</f>
        <v/>
      </c>
      <c r="K2843" s="39" t="str">
        <f>IF($B2843="","",-SUMIFS(Tabla7[Cantidad],Tabla7[Código del producto],$B2843,Tabla7[Tipo de movimiento],"SALIDA",Tabla7[Mes],K$5))</f>
        <v/>
      </c>
      <c r="L2843" s="39" t="str">
        <f>IF($B2843="","",-SUMIFS(Tabla7[Cantidad],Tabla7[Código del producto],$B2843,Tabla7[Tipo de movimiento],"SALIDA",Tabla7[Mes],L$5))</f>
        <v/>
      </c>
      <c r="M2843" s="39" t="str">
        <f>IF($B2843="","",-SUMIFS(Tabla7[Cantidad],Tabla7[Código del producto],$B2843,Tabla7[Tipo de movimiento],"SALIDA",Tabla7[Mes],M$5))</f>
        <v/>
      </c>
      <c r="N2843" s="39" t="str">
        <f>IF($B2843="","",-SUMIFS(Tabla7[Cantidad],Tabla7[Código del producto],$B2843,Tabla7[Tipo de movimiento],"SALIDA",Tabla7[Mes],N$5))</f>
        <v/>
      </c>
      <c r="O2843" s="39" t="str">
        <f>IF($B2843="","",-SUMIFS(Tabla7[Cantidad],Tabla7[Código del producto],$B2843,Tabla7[Tipo de movimiento],"SALIDA",Tabla7[Mes],O$5))</f>
        <v/>
      </c>
      <c r="P2843" s="39" t="str">
        <f>IF($B2843="","",-SUMIFS(Tabla7[Cantidad],Tabla7[Código del producto],$B2843,Tabla7[Tipo de movimiento],"SALIDA",Tabla7[Mes],P$5))</f>
        <v/>
      </c>
      <c r="Q2843" s="39" t="str">
        <f t="shared" si="132"/>
        <v/>
      </c>
      <c r="R2843" s="51" t="str">
        <f>IF($B2843="","",IFERROR(VLOOKUP($B2843,'ABC rotación'!$C:$G,5,0),"C"))</f>
        <v/>
      </c>
      <c r="S2843" s="41" t="str">
        <f t="shared" si="133"/>
        <v/>
      </c>
      <c r="T2843" s="40" t="str">
        <f t="shared" si="134"/>
        <v/>
      </c>
      <c r="U2843" s="23" t="str">
        <f>IF($B2843="","",VLOOKUP($T2843,Tablas!$X$14:$Y$17,2,1))</f>
        <v/>
      </c>
    </row>
    <row r="2844" spans="2:21" x14ac:dyDescent="0.2">
      <c r="B2844" s="1" t="str">
        <f>IF(Tablas!B2842="","",Tablas!B2842)</f>
        <v/>
      </c>
      <c r="C2844" s="1" t="str">
        <f>IF(Tablas!C2842="","",Tablas!C2842)</f>
        <v/>
      </c>
      <c r="D2844" s="1" t="str">
        <f>IF(Tablas!D2842="","",Tablas!D2842)</f>
        <v/>
      </c>
      <c r="E2844" s="1" t="str">
        <f>IF(Tablas!E2842="","",Tablas!E2842)</f>
        <v/>
      </c>
      <c r="F2844" s="1" t="str">
        <f>IF(Tablas!F2842="","",Tablas!F2842)</f>
        <v/>
      </c>
      <c r="G2844" s="1" t="str">
        <f>IF(Tablas!I2842="","",Tablas!I2842)</f>
        <v/>
      </c>
      <c r="H2844" s="1" t="s">
        <v>911</v>
      </c>
      <c r="I2844" s="39" t="str">
        <f>IF($B2844="","",-SUMIFS(Tabla7[Cantidad],Tabla7[Código del producto],$B2844,Tabla7[Tipo de movimiento],"SALIDA",Tabla7[Mes],I$5))</f>
        <v/>
      </c>
      <c r="J2844" s="39" t="str">
        <f>IF($B2844="","",-SUMIFS(Tabla7[Cantidad],Tabla7[Código del producto],$B2844,Tabla7[Tipo de movimiento],"SALIDA",Tabla7[Mes],J$5))</f>
        <v/>
      </c>
      <c r="K2844" s="39" t="str">
        <f>IF($B2844="","",-SUMIFS(Tabla7[Cantidad],Tabla7[Código del producto],$B2844,Tabla7[Tipo de movimiento],"SALIDA",Tabla7[Mes],K$5))</f>
        <v/>
      </c>
      <c r="L2844" s="39" t="str">
        <f>IF($B2844="","",-SUMIFS(Tabla7[Cantidad],Tabla7[Código del producto],$B2844,Tabla7[Tipo de movimiento],"SALIDA",Tabla7[Mes],L$5))</f>
        <v/>
      </c>
      <c r="M2844" s="39" t="str">
        <f>IF($B2844="","",-SUMIFS(Tabla7[Cantidad],Tabla7[Código del producto],$B2844,Tabla7[Tipo de movimiento],"SALIDA",Tabla7[Mes],M$5))</f>
        <v/>
      </c>
      <c r="N2844" s="39" t="str">
        <f>IF($B2844="","",-SUMIFS(Tabla7[Cantidad],Tabla7[Código del producto],$B2844,Tabla7[Tipo de movimiento],"SALIDA",Tabla7[Mes],N$5))</f>
        <v/>
      </c>
      <c r="O2844" s="39" t="str">
        <f>IF($B2844="","",-SUMIFS(Tabla7[Cantidad],Tabla7[Código del producto],$B2844,Tabla7[Tipo de movimiento],"SALIDA",Tabla7[Mes],O$5))</f>
        <v/>
      </c>
      <c r="P2844" s="39" t="str">
        <f>IF($B2844="","",-SUMIFS(Tabla7[Cantidad],Tabla7[Código del producto],$B2844,Tabla7[Tipo de movimiento],"SALIDA",Tabla7[Mes],P$5))</f>
        <v/>
      </c>
      <c r="Q2844" s="39" t="str">
        <f t="shared" si="132"/>
        <v/>
      </c>
      <c r="R2844" s="51" t="str">
        <f>IF($B2844="","",IFERROR(VLOOKUP($B2844,'ABC rotación'!$C:$G,5,0),"C"))</f>
        <v/>
      </c>
      <c r="S2844" s="41" t="str">
        <f t="shared" si="133"/>
        <v/>
      </c>
      <c r="T2844" s="40" t="str">
        <f t="shared" si="134"/>
        <v/>
      </c>
      <c r="U2844" s="23" t="str">
        <f>IF($B2844="","",VLOOKUP($T2844,Tablas!$X$14:$Y$17,2,1))</f>
        <v/>
      </c>
    </row>
    <row r="2845" spans="2:21" x14ac:dyDescent="0.2">
      <c r="B2845" s="1" t="str">
        <f>IF(Tablas!B2843="","",Tablas!B2843)</f>
        <v/>
      </c>
      <c r="C2845" s="1" t="str">
        <f>IF(Tablas!C2843="","",Tablas!C2843)</f>
        <v/>
      </c>
      <c r="D2845" s="1" t="str">
        <f>IF(Tablas!D2843="","",Tablas!D2843)</f>
        <v/>
      </c>
      <c r="E2845" s="1" t="str">
        <f>IF(Tablas!E2843="","",Tablas!E2843)</f>
        <v/>
      </c>
      <c r="F2845" s="1" t="str">
        <f>IF(Tablas!F2843="","",Tablas!F2843)</f>
        <v/>
      </c>
      <c r="G2845" s="1" t="str">
        <f>IF(Tablas!I2843="","",Tablas!I2843)</f>
        <v/>
      </c>
      <c r="H2845" s="1" t="s">
        <v>911</v>
      </c>
      <c r="I2845" s="39" t="str">
        <f>IF($B2845="","",-SUMIFS(Tabla7[Cantidad],Tabla7[Código del producto],$B2845,Tabla7[Tipo de movimiento],"SALIDA",Tabla7[Mes],I$5))</f>
        <v/>
      </c>
      <c r="J2845" s="39" t="str">
        <f>IF($B2845="","",-SUMIFS(Tabla7[Cantidad],Tabla7[Código del producto],$B2845,Tabla7[Tipo de movimiento],"SALIDA",Tabla7[Mes],J$5))</f>
        <v/>
      </c>
      <c r="K2845" s="39" t="str">
        <f>IF($B2845="","",-SUMIFS(Tabla7[Cantidad],Tabla7[Código del producto],$B2845,Tabla7[Tipo de movimiento],"SALIDA",Tabla7[Mes],K$5))</f>
        <v/>
      </c>
      <c r="L2845" s="39" t="str">
        <f>IF($B2845="","",-SUMIFS(Tabla7[Cantidad],Tabla7[Código del producto],$B2845,Tabla7[Tipo de movimiento],"SALIDA",Tabla7[Mes],L$5))</f>
        <v/>
      </c>
      <c r="M2845" s="39" t="str">
        <f>IF($B2845="","",-SUMIFS(Tabla7[Cantidad],Tabla7[Código del producto],$B2845,Tabla7[Tipo de movimiento],"SALIDA",Tabla7[Mes],M$5))</f>
        <v/>
      </c>
      <c r="N2845" s="39" t="str">
        <f>IF($B2845="","",-SUMIFS(Tabla7[Cantidad],Tabla7[Código del producto],$B2845,Tabla7[Tipo de movimiento],"SALIDA",Tabla7[Mes],N$5))</f>
        <v/>
      </c>
      <c r="O2845" s="39" t="str">
        <f>IF($B2845="","",-SUMIFS(Tabla7[Cantidad],Tabla7[Código del producto],$B2845,Tabla7[Tipo de movimiento],"SALIDA",Tabla7[Mes],O$5))</f>
        <v/>
      </c>
      <c r="P2845" s="39" t="str">
        <f>IF($B2845="","",-SUMIFS(Tabla7[Cantidad],Tabla7[Código del producto],$B2845,Tabla7[Tipo de movimiento],"SALIDA",Tabla7[Mes],P$5))</f>
        <v/>
      </c>
      <c r="Q2845" s="39" t="str">
        <f t="shared" si="132"/>
        <v/>
      </c>
      <c r="R2845" s="51" t="str">
        <f>IF($B2845="","",IFERROR(VLOOKUP($B2845,'ABC rotación'!$C:$G,5,0),"C"))</f>
        <v/>
      </c>
      <c r="S2845" s="41" t="str">
        <f t="shared" si="133"/>
        <v/>
      </c>
      <c r="T2845" s="40" t="str">
        <f t="shared" si="134"/>
        <v/>
      </c>
      <c r="U2845" s="23" t="str">
        <f>IF($B2845="","",VLOOKUP($T2845,Tablas!$X$14:$Y$17,2,1))</f>
        <v/>
      </c>
    </row>
    <row r="2846" spans="2:21" x14ac:dyDescent="0.2">
      <c r="B2846" s="1" t="str">
        <f>IF(Tablas!B2844="","",Tablas!B2844)</f>
        <v/>
      </c>
      <c r="C2846" s="1" t="str">
        <f>IF(Tablas!C2844="","",Tablas!C2844)</f>
        <v/>
      </c>
      <c r="D2846" s="1" t="str">
        <f>IF(Tablas!D2844="","",Tablas!D2844)</f>
        <v/>
      </c>
      <c r="E2846" s="1" t="str">
        <f>IF(Tablas!E2844="","",Tablas!E2844)</f>
        <v/>
      </c>
      <c r="F2846" s="1" t="str">
        <f>IF(Tablas!F2844="","",Tablas!F2844)</f>
        <v/>
      </c>
      <c r="G2846" s="1" t="str">
        <f>IF(Tablas!I2844="","",Tablas!I2844)</f>
        <v/>
      </c>
      <c r="H2846" s="1" t="s">
        <v>911</v>
      </c>
      <c r="I2846" s="39" t="str">
        <f>IF($B2846="","",-SUMIFS(Tabla7[Cantidad],Tabla7[Código del producto],$B2846,Tabla7[Tipo de movimiento],"SALIDA",Tabla7[Mes],I$5))</f>
        <v/>
      </c>
      <c r="J2846" s="39" t="str">
        <f>IF($B2846="","",-SUMIFS(Tabla7[Cantidad],Tabla7[Código del producto],$B2846,Tabla7[Tipo de movimiento],"SALIDA",Tabla7[Mes],J$5))</f>
        <v/>
      </c>
      <c r="K2846" s="39" t="str">
        <f>IF($B2846="","",-SUMIFS(Tabla7[Cantidad],Tabla7[Código del producto],$B2846,Tabla7[Tipo de movimiento],"SALIDA",Tabla7[Mes],K$5))</f>
        <v/>
      </c>
      <c r="L2846" s="39" t="str">
        <f>IF($B2846="","",-SUMIFS(Tabla7[Cantidad],Tabla7[Código del producto],$B2846,Tabla7[Tipo de movimiento],"SALIDA",Tabla7[Mes],L$5))</f>
        <v/>
      </c>
      <c r="M2846" s="39" t="str">
        <f>IF($B2846="","",-SUMIFS(Tabla7[Cantidad],Tabla7[Código del producto],$B2846,Tabla7[Tipo de movimiento],"SALIDA",Tabla7[Mes],M$5))</f>
        <v/>
      </c>
      <c r="N2846" s="39" t="str">
        <f>IF($B2846="","",-SUMIFS(Tabla7[Cantidad],Tabla7[Código del producto],$B2846,Tabla7[Tipo de movimiento],"SALIDA",Tabla7[Mes],N$5))</f>
        <v/>
      </c>
      <c r="O2846" s="39" t="str">
        <f>IF($B2846="","",-SUMIFS(Tabla7[Cantidad],Tabla7[Código del producto],$B2846,Tabla7[Tipo de movimiento],"SALIDA",Tabla7[Mes],O$5))</f>
        <v/>
      </c>
      <c r="P2846" s="39" t="str">
        <f>IF($B2846="","",-SUMIFS(Tabla7[Cantidad],Tabla7[Código del producto],$B2846,Tabla7[Tipo de movimiento],"SALIDA",Tabla7[Mes],P$5))</f>
        <v/>
      </c>
      <c r="Q2846" s="39" t="str">
        <f t="shared" si="132"/>
        <v/>
      </c>
      <c r="R2846" s="51" t="str">
        <f>IF($B2846="","",IFERROR(VLOOKUP($B2846,'ABC rotación'!$C:$G,5,0),"C"))</f>
        <v/>
      </c>
      <c r="S2846" s="41" t="str">
        <f t="shared" si="133"/>
        <v/>
      </c>
      <c r="T2846" s="40" t="str">
        <f t="shared" si="134"/>
        <v/>
      </c>
      <c r="U2846" s="23" t="str">
        <f>IF($B2846="","",VLOOKUP($T2846,Tablas!$X$14:$Y$17,2,1))</f>
        <v/>
      </c>
    </row>
    <row r="2847" spans="2:21" x14ac:dyDescent="0.2">
      <c r="B2847" s="1" t="str">
        <f>IF(Tablas!B2845="","",Tablas!B2845)</f>
        <v/>
      </c>
      <c r="C2847" s="1" t="str">
        <f>IF(Tablas!C2845="","",Tablas!C2845)</f>
        <v/>
      </c>
      <c r="D2847" s="1" t="str">
        <f>IF(Tablas!D2845="","",Tablas!D2845)</f>
        <v/>
      </c>
      <c r="E2847" s="1" t="str">
        <f>IF(Tablas!E2845="","",Tablas!E2845)</f>
        <v/>
      </c>
      <c r="F2847" s="1" t="str">
        <f>IF(Tablas!F2845="","",Tablas!F2845)</f>
        <v/>
      </c>
      <c r="G2847" s="1" t="str">
        <f>IF(Tablas!I2845="","",Tablas!I2845)</f>
        <v/>
      </c>
      <c r="H2847" s="1" t="s">
        <v>911</v>
      </c>
      <c r="I2847" s="39" t="str">
        <f>IF($B2847="","",-SUMIFS(Tabla7[Cantidad],Tabla7[Código del producto],$B2847,Tabla7[Tipo de movimiento],"SALIDA",Tabla7[Mes],I$5))</f>
        <v/>
      </c>
      <c r="J2847" s="39" t="str">
        <f>IF($B2847="","",-SUMIFS(Tabla7[Cantidad],Tabla7[Código del producto],$B2847,Tabla7[Tipo de movimiento],"SALIDA",Tabla7[Mes],J$5))</f>
        <v/>
      </c>
      <c r="K2847" s="39" t="str">
        <f>IF($B2847="","",-SUMIFS(Tabla7[Cantidad],Tabla7[Código del producto],$B2847,Tabla7[Tipo de movimiento],"SALIDA",Tabla7[Mes],K$5))</f>
        <v/>
      </c>
      <c r="L2847" s="39" t="str">
        <f>IF($B2847="","",-SUMIFS(Tabla7[Cantidad],Tabla7[Código del producto],$B2847,Tabla7[Tipo de movimiento],"SALIDA",Tabla7[Mes],L$5))</f>
        <v/>
      </c>
      <c r="M2847" s="39" t="str">
        <f>IF($B2847="","",-SUMIFS(Tabla7[Cantidad],Tabla7[Código del producto],$B2847,Tabla7[Tipo de movimiento],"SALIDA",Tabla7[Mes],M$5))</f>
        <v/>
      </c>
      <c r="N2847" s="39" t="str">
        <f>IF($B2847="","",-SUMIFS(Tabla7[Cantidad],Tabla7[Código del producto],$B2847,Tabla7[Tipo de movimiento],"SALIDA",Tabla7[Mes],N$5))</f>
        <v/>
      </c>
      <c r="O2847" s="39" t="str">
        <f>IF($B2847="","",-SUMIFS(Tabla7[Cantidad],Tabla7[Código del producto],$B2847,Tabla7[Tipo de movimiento],"SALIDA",Tabla7[Mes],O$5))</f>
        <v/>
      </c>
      <c r="P2847" s="39" t="str">
        <f>IF($B2847="","",-SUMIFS(Tabla7[Cantidad],Tabla7[Código del producto],$B2847,Tabla7[Tipo de movimiento],"SALIDA",Tabla7[Mes],P$5))</f>
        <v/>
      </c>
      <c r="Q2847" s="39" t="str">
        <f t="shared" si="132"/>
        <v/>
      </c>
      <c r="R2847" s="51" t="str">
        <f>IF($B2847="","",IFERROR(VLOOKUP($B2847,'ABC rotación'!$C:$G,5,0),"C"))</f>
        <v/>
      </c>
      <c r="S2847" s="41" t="str">
        <f t="shared" si="133"/>
        <v/>
      </c>
      <c r="T2847" s="40" t="str">
        <f t="shared" si="134"/>
        <v/>
      </c>
      <c r="U2847" s="23" t="str">
        <f>IF($B2847="","",VLOOKUP($T2847,Tablas!$X$14:$Y$17,2,1))</f>
        <v/>
      </c>
    </row>
    <row r="2848" spans="2:21" x14ac:dyDescent="0.2">
      <c r="B2848" s="1" t="str">
        <f>IF(Tablas!B2846="","",Tablas!B2846)</f>
        <v/>
      </c>
      <c r="C2848" s="1" t="str">
        <f>IF(Tablas!C2846="","",Tablas!C2846)</f>
        <v/>
      </c>
      <c r="D2848" s="1" t="str">
        <f>IF(Tablas!D2846="","",Tablas!D2846)</f>
        <v/>
      </c>
      <c r="E2848" s="1" t="str">
        <f>IF(Tablas!E2846="","",Tablas!E2846)</f>
        <v/>
      </c>
      <c r="F2848" s="1" t="str">
        <f>IF(Tablas!F2846="","",Tablas!F2846)</f>
        <v/>
      </c>
      <c r="G2848" s="1" t="str">
        <f>IF(Tablas!I2846="","",Tablas!I2846)</f>
        <v/>
      </c>
      <c r="H2848" s="1" t="s">
        <v>911</v>
      </c>
      <c r="I2848" s="39" t="str">
        <f>IF($B2848="","",-SUMIFS(Tabla7[Cantidad],Tabla7[Código del producto],$B2848,Tabla7[Tipo de movimiento],"SALIDA",Tabla7[Mes],I$5))</f>
        <v/>
      </c>
      <c r="J2848" s="39" t="str">
        <f>IF($B2848="","",-SUMIFS(Tabla7[Cantidad],Tabla7[Código del producto],$B2848,Tabla7[Tipo de movimiento],"SALIDA",Tabla7[Mes],J$5))</f>
        <v/>
      </c>
      <c r="K2848" s="39" t="str">
        <f>IF($B2848="","",-SUMIFS(Tabla7[Cantidad],Tabla7[Código del producto],$B2848,Tabla7[Tipo de movimiento],"SALIDA",Tabla7[Mes],K$5))</f>
        <v/>
      </c>
      <c r="L2848" s="39" t="str">
        <f>IF($B2848="","",-SUMIFS(Tabla7[Cantidad],Tabla7[Código del producto],$B2848,Tabla7[Tipo de movimiento],"SALIDA",Tabla7[Mes],L$5))</f>
        <v/>
      </c>
      <c r="M2848" s="39" t="str">
        <f>IF($B2848="","",-SUMIFS(Tabla7[Cantidad],Tabla7[Código del producto],$B2848,Tabla7[Tipo de movimiento],"SALIDA",Tabla7[Mes],M$5))</f>
        <v/>
      </c>
      <c r="N2848" s="39" t="str">
        <f>IF($B2848="","",-SUMIFS(Tabla7[Cantidad],Tabla7[Código del producto],$B2848,Tabla7[Tipo de movimiento],"SALIDA",Tabla7[Mes],N$5))</f>
        <v/>
      </c>
      <c r="O2848" s="39" t="str">
        <f>IF($B2848="","",-SUMIFS(Tabla7[Cantidad],Tabla7[Código del producto],$B2848,Tabla7[Tipo de movimiento],"SALIDA",Tabla7[Mes],O$5))</f>
        <v/>
      </c>
      <c r="P2848" s="39" t="str">
        <f>IF($B2848="","",-SUMIFS(Tabla7[Cantidad],Tabla7[Código del producto],$B2848,Tabla7[Tipo de movimiento],"SALIDA",Tabla7[Mes],P$5))</f>
        <v/>
      </c>
      <c r="Q2848" s="39" t="str">
        <f t="shared" si="132"/>
        <v/>
      </c>
      <c r="R2848" s="51" t="str">
        <f>IF($B2848="","",IFERROR(VLOOKUP($B2848,'ABC rotación'!$C:$G,5,0),"C"))</f>
        <v/>
      </c>
      <c r="S2848" s="41" t="str">
        <f t="shared" si="133"/>
        <v/>
      </c>
      <c r="T2848" s="40" t="str">
        <f t="shared" si="134"/>
        <v/>
      </c>
      <c r="U2848" s="23" t="str">
        <f>IF($B2848="","",VLOOKUP($T2848,Tablas!$X$14:$Y$17,2,1))</f>
        <v/>
      </c>
    </row>
    <row r="2849" spans="2:21" x14ac:dyDescent="0.2">
      <c r="B2849" s="1" t="str">
        <f>IF(Tablas!B2847="","",Tablas!B2847)</f>
        <v/>
      </c>
      <c r="C2849" s="1" t="str">
        <f>IF(Tablas!C2847="","",Tablas!C2847)</f>
        <v/>
      </c>
      <c r="D2849" s="1" t="str">
        <f>IF(Tablas!D2847="","",Tablas!D2847)</f>
        <v/>
      </c>
      <c r="E2849" s="1" t="str">
        <f>IF(Tablas!E2847="","",Tablas!E2847)</f>
        <v/>
      </c>
      <c r="F2849" s="1" t="str">
        <f>IF(Tablas!F2847="","",Tablas!F2847)</f>
        <v/>
      </c>
      <c r="G2849" s="1" t="str">
        <f>IF(Tablas!I2847="","",Tablas!I2847)</f>
        <v/>
      </c>
      <c r="H2849" s="1" t="s">
        <v>911</v>
      </c>
      <c r="I2849" s="39" t="str">
        <f>IF($B2849="","",-SUMIFS(Tabla7[Cantidad],Tabla7[Código del producto],$B2849,Tabla7[Tipo de movimiento],"SALIDA",Tabla7[Mes],I$5))</f>
        <v/>
      </c>
      <c r="J2849" s="39" t="str">
        <f>IF($B2849="","",-SUMIFS(Tabla7[Cantidad],Tabla7[Código del producto],$B2849,Tabla7[Tipo de movimiento],"SALIDA",Tabla7[Mes],J$5))</f>
        <v/>
      </c>
      <c r="K2849" s="39" t="str">
        <f>IF($B2849="","",-SUMIFS(Tabla7[Cantidad],Tabla7[Código del producto],$B2849,Tabla7[Tipo de movimiento],"SALIDA",Tabla7[Mes],K$5))</f>
        <v/>
      </c>
      <c r="L2849" s="39" t="str">
        <f>IF($B2849="","",-SUMIFS(Tabla7[Cantidad],Tabla7[Código del producto],$B2849,Tabla7[Tipo de movimiento],"SALIDA",Tabla7[Mes],L$5))</f>
        <v/>
      </c>
      <c r="M2849" s="39" t="str">
        <f>IF($B2849="","",-SUMIFS(Tabla7[Cantidad],Tabla7[Código del producto],$B2849,Tabla7[Tipo de movimiento],"SALIDA",Tabla7[Mes],M$5))</f>
        <v/>
      </c>
      <c r="N2849" s="39" t="str">
        <f>IF($B2849="","",-SUMIFS(Tabla7[Cantidad],Tabla7[Código del producto],$B2849,Tabla7[Tipo de movimiento],"SALIDA",Tabla7[Mes],N$5))</f>
        <v/>
      </c>
      <c r="O2849" s="39" t="str">
        <f>IF($B2849="","",-SUMIFS(Tabla7[Cantidad],Tabla7[Código del producto],$B2849,Tabla7[Tipo de movimiento],"SALIDA",Tabla7[Mes],O$5))</f>
        <v/>
      </c>
      <c r="P2849" s="39" t="str">
        <f>IF($B2849="","",-SUMIFS(Tabla7[Cantidad],Tabla7[Código del producto],$B2849,Tabla7[Tipo de movimiento],"SALIDA",Tabla7[Mes],P$5))</f>
        <v/>
      </c>
      <c r="Q2849" s="39" t="str">
        <f t="shared" si="132"/>
        <v/>
      </c>
      <c r="R2849" s="51" t="str">
        <f>IF($B2849="","",IFERROR(VLOOKUP($B2849,'ABC rotación'!$C:$G,5,0),"C"))</f>
        <v/>
      </c>
      <c r="S2849" s="41" t="str">
        <f t="shared" si="133"/>
        <v/>
      </c>
      <c r="T2849" s="40" t="str">
        <f t="shared" si="134"/>
        <v/>
      </c>
      <c r="U2849" s="23" t="str">
        <f>IF($B2849="","",VLOOKUP($T2849,Tablas!$X$14:$Y$17,2,1))</f>
        <v/>
      </c>
    </row>
    <row r="2850" spans="2:21" x14ac:dyDescent="0.2">
      <c r="B2850" s="1" t="str">
        <f>IF(Tablas!B2848="","",Tablas!B2848)</f>
        <v/>
      </c>
      <c r="C2850" s="1" t="str">
        <f>IF(Tablas!C2848="","",Tablas!C2848)</f>
        <v/>
      </c>
      <c r="D2850" s="1" t="str">
        <f>IF(Tablas!D2848="","",Tablas!D2848)</f>
        <v/>
      </c>
      <c r="E2850" s="1" t="str">
        <f>IF(Tablas!E2848="","",Tablas!E2848)</f>
        <v/>
      </c>
      <c r="F2850" s="1" t="str">
        <f>IF(Tablas!F2848="","",Tablas!F2848)</f>
        <v/>
      </c>
      <c r="G2850" s="1" t="str">
        <f>IF(Tablas!I2848="","",Tablas!I2848)</f>
        <v/>
      </c>
      <c r="H2850" s="1" t="s">
        <v>911</v>
      </c>
      <c r="I2850" s="39" t="str">
        <f>IF($B2850="","",-SUMIFS(Tabla7[Cantidad],Tabla7[Código del producto],$B2850,Tabla7[Tipo de movimiento],"SALIDA",Tabla7[Mes],I$5))</f>
        <v/>
      </c>
      <c r="J2850" s="39" t="str">
        <f>IF($B2850="","",-SUMIFS(Tabla7[Cantidad],Tabla7[Código del producto],$B2850,Tabla7[Tipo de movimiento],"SALIDA",Tabla7[Mes],J$5))</f>
        <v/>
      </c>
      <c r="K2850" s="39" t="str">
        <f>IF($B2850="","",-SUMIFS(Tabla7[Cantidad],Tabla7[Código del producto],$B2850,Tabla7[Tipo de movimiento],"SALIDA",Tabla7[Mes],K$5))</f>
        <v/>
      </c>
      <c r="L2850" s="39" t="str">
        <f>IF($B2850="","",-SUMIFS(Tabla7[Cantidad],Tabla7[Código del producto],$B2850,Tabla7[Tipo de movimiento],"SALIDA",Tabla7[Mes],L$5))</f>
        <v/>
      </c>
      <c r="M2850" s="39" t="str">
        <f>IF($B2850="","",-SUMIFS(Tabla7[Cantidad],Tabla7[Código del producto],$B2850,Tabla7[Tipo de movimiento],"SALIDA",Tabla7[Mes],M$5))</f>
        <v/>
      </c>
      <c r="N2850" s="39" t="str">
        <f>IF($B2850="","",-SUMIFS(Tabla7[Cantidad],Tabla7[Código del producto],$B2850,Tabla7[Tipo de movimiento],"SALIDA",Tabla7[Mes],N$5))</f>
        <v/>
      </c>
      <c r="O2850" s="39" t="str">
        <f>IF($B2850="","",-SUMIFS(Tabla7[Cantidad],Tabla7[Código del producto],$B2850,Tabla7[Tipo de movimiento],"SALIDA",Tabla7[Mes],O$5))</f>
        <v/>
      </c>
      <c r="P2850" s="39" t="str">
        <f>IF($B2850="","",-SUMIFS(Tabla7[Cantidad],Tabla7[Código del producto],$B2850,Tabla7[Tipo de movimiento],"SALIDA",Tabla7[Mes],P$5))</f>
        <v/>
      </c>
      <c r="Q2850" s="39" t="str">
        <f t="shared" si="132"/>
        <v/>
      </c>
      <c r="R2850" s="51" t="str">
        <f>IF($B2850="","",IFERROR(VLOOKUP($B2850,'ABC rotación'!$C:$G,5,0),"C"))</f>
        <v/>
      </c>
      <c r="S2850" s="41" t="str">
        <f t="shared" si="133"/>
        <v/>
      </c>
      <c r="T2850" s="40" t="str">
        <f t="shared" si="134"/>
        <v/>
      </c>
      <c r="U2850" s="23" t="str">
        <f>IF($B2850="","",VLOOKUP($T2850,Tablas!$X$14:$Y$17,2,1))</f>
        <v/>
      </c>
    </row>
    <row r="2851" spans="2:21" x14ac:dyDescent="0.2">
      <c r="B2851" s="1" t="str">
        <f>IF(Tablas!B2849="","",Tablas!B2849)</f>
        <v/>
      </c>
      <c r="C2851" s="1" t="str">
        <f>IF(Tablas!C2849="","",Tablas!C2849)</f>
        <v/>
      </c>
      <c r="D2851" s="1" t="str">
        <f>IF(Tablas!D2849="","",Tablas!D2849)</f>
        <v/>
      </c>
      <c r="E2851" s="1" t="str">
        <f>IF(Tablas!E2849="","",Tablas!E2849)</f>
        <v/>
      </c>
      <c r="F2851" s="1" t="str">
        <f>IF(Tablas!F2849="","",Tablas!F2849)</f>
        <v/>
      </c>
      <c r="G2851" s="1" t="str">
        <f>IF(Tablas!I2849="","",Tablas!I2849)</f>
        <v/>
      </c>
      <c r="H2851" s="1" t="s">
        <v>911</v>
      </c>
      <c r="I2851" s="39" t="str">
        <f>IF($B2851="","",-SUMIFS(Tabla7[Cantidad],Tabla7[Código del producto],$B2851,Tabla7[Tipo de movimiento],"SALIDA",Tabla7[Mes],I$5))</f>
        <v/>
      </c>
      <c r="J2851" s="39" t="str">
        <f>IF($B2851="","",-SUMIFS(Tabla7[Cantidad],Tabla7[Código del producto],$B2851,Tabla7[Tipo de movimiento],"SALIDA",Tabla7[Mes],J$5))</f>
        <v/>
      </c>
      <c r="K2851" s="39" t="str">
        <f>IF($B2851="","",-SUMIFS(Tabla7[Cantidad],Tabla7[Código del producto],$B2851,Tabla7[Tipo de movimiento],"SALIDA",Tabla7[Mes],K$5))</f>
        <v/>
      </c>
      <c r="L2851" s="39" t="str">
        <f>IF($B2851="","",-SUMIFS(Tabla7[Cantidad],Tabla7[Código del producto],$B2851,Tabla7[Tipo de movimiento],"SALIDA",Tabla7[Mes],L$5))</f>
        <v/>
      </c>
      <c r="M2851" s="39" t="str">
        <f>IF($B2851="","",-SUMIFS(Tabla7[Cantidad],Tabla7[Código del producto],$B2851,Tabla7[Tipo de movimiento],"SALIDA",Tabla7[Mes],M$5))</f>
        <v/>
      </c>
      <c r="N2851" s="39" t="str">
        <f>IF($B2851="","",-SUMIFS(Tabla7[Cantidad],Tabla7[Código del producto],$B2851,Tabla7[Tipo de movimiento],"SALIDA",Tabla7[Mes],N$5))</f>
        <v/>
      </c>
      <c r="O2851" s="39" t="str">
        <f>IF($B2851="","",-SUMIFS(Tabla7[Cantidad],Tabla7[Código del producto],$B2851,Tabla7[Tipo de movimiento],"SALIDA",Tabla7[Mes],O$5))</f>
        <v/>
      </c>
      <c r="P2851" s="39" t="str">
        <f>IF($B2851="","",-SUMIFS(Tabla7[Cantidad],Tabla7[Código del producto],$B2851,Tabla7[Tipo de movimiento],"SALIDA",Tabla7[Mes],P$5))</f>
        <v/>
      </c>
      <c r="Q2851" s="39" t="str">
        <f t="shared" si="132"/>
        <v/>
      </c>
      <c r="R2851" s="51" t="str">
        <f>IF($B2851="","",IFERROR(VLOOKUP($B2851,'ABC rotación'!$C:$G,5,0),"C"))</f>
        <v/>
      </c>
      <c r="S2851" s="41" t="str">
        <f t="shared" si="133"/>
        <v/>
      </c>
      <c r="T2851" s="40" t="str">
        <f t="shared" si="134"/>
        <v/>
      </c>
      <c r="U2851" s="23" t="str">
        <f>IF($B2851="","",VLOOKUP($T2851,Tablas!$X$14:$Y$17,2,1))</f>
        <v/>
      </c>
    </row>
    <row r="2852" spans="2:21" x14ac:dyDescent="0.2">
      <c r="B2852" s="1" t="str">
        <f>IF(Tablas!B2850="","",Tablas!B2850)</f>
        <v/>
      </c>
      <c r="C2852" s="1" t="str">
        <f>IF(Tablas!C2850="","",Tablas!C2850)</f>
        <v/>
      </c>
      <c r="D2852" s="1" t="str">
        <f>IF(Tablas!D2850="","",Tablas!D2850)</f>
        <v/>
      </c>
      <c r="E2852" s="1" t="str">
        <f>IF(Tablas!E2850="","",Tablas!E2850)</f>
        <v/>
      </c>
      <c r="F2852" s="1" t="str">
        <f>IF(Tablas!F2850="","",Tablas!F2850)</f>
        <v/>
      </c>
      <c r="G2852" s="1" t="str">
        <f>IF(Tablas!I2850="","",Tablas!I2850)</f>
        <v/>
      </c>
      <c r="H2852" s="1" t="s">
        <v>911</v>
      </c>
      <c r="I2852" s="39" t="str">
        <f>IF($B2852="","",-SUMIFS(Tabla7[Cantidad],Tabla7[Código del producto],$B2852,Tabla7[Tipo de movimiento],"SALIDA",Tabla7[Mes],I$5))</f>
        <v/>
      </c>
      <c r="J2852" s="39" t="str">
        <f>IF($B2852="","",-SUMIFS(Tabla7[Cantidad],Tabla7[Código del producto],$B2852,Tabla7[Tipo de movimiento],"SALIDA",Tabla7[Mes],J$5))</f>
        <v/>
      </c>
      <c r="K2852" s="39" t="str">
        <f>IF($B2852="","",-SUMIFS(Tabla7[Cantidad],Tabla7[Código del producto],$B2852,Tabla7[Tipo de movimiento],"SALIDA",Tabla7[Mes],K$5))</f>
        <v/>
      </c>
      <c r="L2852" s="39" t="str">
        <f>IF($B2852="","",-SUMIFS(Tabla7[Cantidad],Tabla7[Código del producto],$B2852,Tabla7[Tipo de movimiento],"SALIDA",Tabla7[Mes],L$5))</f>
        <v/>
      </c>
      <c r="M2852" s="39" t="str">
        <f>IF($B2852="","",-SUMIFS(Tabla7[Cantidad],Tabla7[Código del producto],$B2852,Tabla7[Tipo de movimiento],"SALIDA",Tabla7[Mes],M$5))</f>
        <v/>
      </c>
      <c r="N2852" s="39" t="str">
        <f>IF($B2852="","",-SUMIFS(Tabla7[Cantidad],Tabla7[Código del producto],$B2852,Tabla7[Tipo de movimiento],"SALIDA",Tabla7[Mes],N$5))</f>
        <v/>
      </c>
      <c r="O2852" s="39" t="str">
        <f>IF($B2852="","",-SUMIFS(Tabla7[Cantidad],Tabla7[Código del producto],$B2852,Tabla7[Tipo de movimiento],"SALIDA",Tabla7[Mes],O$5))</f>
        <v/>
      </c>
      <c r="P2852" s="39" t="str">
        <f>IF($B2852="","",-SUMIFS(Tabla7[Cantidad],Tabla7[Código del producto],$B2852,Tabla7[Tipo de movimiento],"SALIDA",Tabla7[Mes],P$5))</f>
        <v/>
      </c>
      <c r="Q2852" s="39" t="str">
        <f t="shared" si="132"/>
        <v/>
      </c>
      <c r="R2852" s="51" t="str">
        <f>IF($B2852="","",IFERROR(VLOOKUP($B2852,'ABC rotación'!$C:$G,5,0),"C"))</f>
        <v/>
      </c>
      <c r="S2852" s="41" t="str">
        <f t="shared" si="133"/>
        <v/>
      </c>
      <c r="T2852" s="40" t="str">
        <f t="shared" si="134"/>
        <v/>
      </c>
      <c r="U2852" s="23" t="str">
        <f>IF($B2852="","",VLOOKUP($T2852,Tablas!$X$14:$Y$17,2,1))</f>
        <v/>
      </c>
    </row>
    <row r="2853" spans="2:21" x14ac:dyDescent="0.2">
      <c r="B2853" s="1" t="str">
        <f>IF(Tablas!B2851="","",Tablas!B2851)</f>
        <v/>
      </c>
      <c r="C2853" s="1" t="str">
        <f>IF(Tablas!C2851="","",Tablas!C2851)</f>
        <v/>
      </c>
      <c r="D2853" s="1" t="str">
        <f>IF(Tablas!D2851="","",Tablas!D2851)</f>
        <v/>
      </c>
      <c r="E2853" s="1" t="str">
        <f>IF(Tablas!E2851="","",Tablas!E2851)</f>
        <v/>
      </c>
      <c r="F2853" s="1" t="str">
        <f>IF(Tablas!F2851="","",Tablas!F2851)</f>
        <v/>
      </c>
      <c r="G2853" s="1" t="str">
        <f>IF(Tablas!I2851="","",Tablas!I2851)</f>
        <v/>
      </c>
      <c r="H2853" s="1" t="s">
        <v>911</v>
      </c>
      <c r="I2853" s="39" t="str">
        <f>IF($B2853="","",-SUMIFS(Tabla7[Cantidad],Tabla7[Código del producto],$B2853,Tabla7[Tipo de movimiento],"SALIDA",Tabla7[Mes],I$5))</f>
        <v/>
      </c>
      <c r="J2853" s="39" t="str">
        <f>IF($B2853="","",-SUMIFS(Tabla7[Cantidad],Tabla7[Código del producto],$B2853,Tabla7[Tipo de movimiento],"SALIDA",Tabla7[Mes],J$5))</f>
        <v/>
      </c>
      <c r="K2853" s="39" t="str">
        <f>IF($B2853="","",-SUMIFS(Tabla7[Cantidad],Tabla7[Código del producto],$B2853,Tabla7[Tipo de movimiento],"SALIDA",Tabla7[Mes],K$5))</f>
        <v/>
      </c>
      <c r="L2853" s="39" t="str">
        <f>IF($B2853="","",-SUMIFS(Tabla7[Cantidad],Tabla7[Código del producto],$B2853,Tabla7[Tipo de movimiento],"SALIDA",Tabla7[Mes],L$5))</f>
        <v/>
      </c>
      <c r="M2853" s="39" t="str">
        <f>IF($B2853="","",-SUMIFS(Tabla7[Cantidad],Tabla7[Código del producto],$B2853,Tabla7[Tipo de movimiento],"SALIDA",Tabla7[Mes],M$5))</f>
        <v/>
      </c>
      <c r="N2853" s="39" t="str">
        <f>IF($B2853="","",-SUMIFS(Tabla7[Cantidad],Tabla7[Código del producto],$B2853,Tabla7[Tipo de movimiento],"SALIDA",Tabla7[Mes],N$5))</f>
        <v/>
      </c>
      <c r="O2853" s="39" t="str">
        <f>IF($B2853="","",-SUMIFS(Tabla7[Cantidad],Tabla7[Código del producto],$B2853,Tabla7[Tipo de movimiento],"SALIDA",Tabla7[Mes],O$5))</f>
        <v/>
      </c>
      <c r="P2853" s="39" t="str">
        <f>IF($B2853="","",-SUMIFS(Tabla7[Cantidad],Tabla7[Código del producto],$B2853,Tabla7[Tipo de movimiento],"SALIDA",Tabla7[Mes],P$5))</f>
        <v/>
      </c>
      <c r="Q2853" s="39" t="str">
        <f t="shared" si="132"/>
        <v/>
      </c>
      <c r="R2853" s="51" t="str">
        <f>IF($B2853="","",IFERROR(VLOOKUP($B2853,'ABC rotación'!$C:$G,5,0),"C"))</f>
        <v/>
      </c>
      <c r="S2853" s="41" t="str">
        <f t="shared" si="133"/>
        <v/>
      </c>
      <c r="T2853" s="40" t="str">
        <f t="shared" si="134"/>
        <v/>
      </c>
      <c r="U2853" s="23" t="str">
        <f>IF($B2853="","",VLOOKUP($T2853,Tablas!$X$14:$Y$17,2,1))</f>
        <v/>
      </c>
    </row>
    <row r="2854" spans="2:21" x14ac:dyDescent="0.2">
      <c r="B2854" s="1" t="str">
        <f>IF(Tablas!B2852="","",Tablas!B2852)</f>
        <v/>
      </c>
      <c r="C2854" s="1" t="str">
        <f>IF(Tablas!C2852="","",Tablas!C2852)</f>
        <v/>
      </c>
      <c r="D2854" s="1" t="str">
        <f>IF(Tablas!D2852="","",Tablas!D2852)</f>
        <v/>
      </c>
      <c r="E2854" s="1" t="str">
        <f>IF(Tablas!E2852="","",Tablas!E2852)</f>
        <v/>
      </c>
      <c r="F2854" s="1" t="str">
        <f>IF(Tablas!F2852="","",Tablas!F2852)</f>
        <v/>
      </c>
      <c r="G2854" s="1" t="str">
        <f>IF(Tablas!I2852="","",Tablas!I2852)</f>
        <v/>
      </c>
      <c r="H2854" s="1" t="s">
        <v>911</v>
      </c>
      <c r="I2854" s="39" t="str">
        <f>IF($B2854="","",-SUMIFS(Tabla7[Cantidad],Tabla7[Código del producto],$B2854,Tabla7[Tipo de movimiento],"SALIDA",Tabla7[Mes],I$5))</f>
        <v/>
      </c>
      <c r="J2854" s="39" t="str">
        <f>IF($B2854="","",-SUMIFS(Tabla7[Cantidad],Tabla7[Código del producto],$B2854,Tabla7[Tipo de movimiento],"SALIDA",Tabla7[Mes],J$5))</f>
        <v/>
      </c>
      <c r="K2854" s="39" t="str">
        <f>IF($B2854="","",-SUMIFS(Tabla7[Cantidad],Tabla7[Código del producto],$B2854,Tabla7[Tipo de movimiento],"SALIDA",Tabla7[Mes],K$5))</f>
        <v/>
      </c>
      <c r="L2854" s="39" t="str">
        <f>IF($B2854="","",-SUMIFS(Tabla7[Cantidad],Tabla7[Código del producto],$B2854,Tabla7[Tipo de movimiento],"SALIDA",Tabla7[Mes],L$5))</f>
        <v/>
      </c>
      <c r="M2854" s="39" t="str">
        <f>IF($B2854="","",-SUMIFS(Tabla7[Cantidad],Tabla7[Código del producto],$B2854,Tabla7[Tipo de movimiento],"SALIDA",Tabla7[Mes],M$5))</f>
        <v/>
      </c>
      <c r="N2854" s="39" t="str">
        <f>IF($B2854="","",-SUMIFS(Tabla7[Cantidad],Tabla7[Código del producto],$B2854,Tabla7[Tipo de movimiento],"SALIDA",Tabla7[Mes],N$5))</f>
        <v/>
      </c>
      <c r="O2854" s="39" t="str">
        <f>IF($B2854="","",-SUMIFS(Tabla7[Cantidad],Tabla7[Código del producto],$B2854,Tabla7[Tipo de movimiento],"SALIDA",Tabla7[Mes],O$5))</f>
        <v/>
      </c>
      <c r="P2854" s="39" t="str">
        <f>IF($B2854="","",-SUMIFS(Tabla7[Cantidad],Tabla7[Código del producto],$B2854,Tabla7[Tipo de movimiento],"SALIDA",Tabla7[Mes],P$5))</f>
        <v/>
      </c>
      <c r="Q2854" s="39" t="str">
        <f t="shared" si="132"/>
        <v/>
      </c>
      <c r="R2854" s="51" t="str">
        <f>IF($B2854="","",IFERROR(VLOOKUP($B2854,'ABC rotación'!$C:$G,5,0),"C"))</f>
        <v/>
      </c>
      <c r="S2854" s="41" t="str">
        <f t="shared" si="133"/>
        <v/>
      </c>
      <c r="T2854" s="40" t="str">
        <f t="shared" si="134"/>
        <v/>
      </c>
      <c r="U2854" s="23" t="str">
        <f>IF($B2854="","",VLOOKUP($T2854,Tablas!$X$14:$Y$17,2,1))</f>
        <v/>
      </c>
    </row>
    <row r="2855" spans="2:21" x14ac:dyDescent="0.2">
      <c r="B2855" s="1" t="str">
        <f>IF(Tablas!B2853="","",Tablas!B2853)</f>
        <v/>
      </c>
      <c r="C2855" s="1" t="str">
        <f>IF(Tablas!C2853="","",Tablas!C2853)</f>
        <v/>
      </c>
      <c r="D2855" s="1" t="str">
        <f>IF(Tablas!D2853="","",Tablas!D2853)</f>
        <v/>
      </c>
      <c r="E2855" s="1" t="str">
        <f>IF(Tablas!E2853="","",Tablas!E2853)</f>
        <v/>
      </c>
      <c r="F2855" s="1" t="str">
        <f>IF(Tablas!F2853="","",Tablas!F2853)</f>
        <v/>
      </c>
      <c r="G2855" s="1" t="str">
        <f>IF(Tablas!I2853="","",Tablas!I2853)</f>
        <v/>
      </c>
      <c r="H2855" s="1" t="s">
        <v>911</v>
      </c>
      <c r="I2855" s="39" t="str">
        <f>IF($B2855="","",-SUMIFS(Tabla7[Cantidad],Tabla7[Código del producto],$B2855,Tabla7[Tipo de movimiento],"SALIDA",Tabla7[Mes],I$5))</f>
        <v/>
      </c>
      <c r="J2855" s="39" t="str">
        <f>IF($B2855="","",-SUMIFS(Tabla7[Cantidad],Tabla7[Código del producto],$B2855,Tabla7[Tipo de movimiento],"SALIDA",Tabla7[Mes],J$5))</f>
        <v/>
      </c>
      <c r="K2855" s="39" t="str">
        <f>IF($B2855="","",-SUMIFS(Tabla7[Cantidad],Tabla7[Código del producto],$B2855,Tabla7[Tipo de movimiento],"SALIDA",Tabla7[Mes],K$5))</f>
        <v/>
      </c>
      <c r="L2855" s="39" t="str">
        <f>IF($B2855="","",-SUMIFS(Tabla7[Cantidad],Tabla7[Código del producto],$B2855,Tabla7[Tipo de movimiento],"SALIDA",Tabla7[Mes],L$5))</f>
        <v/>
      </c>
      <c r="M2855" s="39" t="str">
        <f>IF($B2855="","",-SUMIFS(Tabla7[Cantidad],Tabla7[Código del producto],$B2855,Tabla7[Tipo de movimiento],"SALIDA",Tabla7[Mes],M$5))</f>
        <v/>
      </c>
      <c r="N2855" s="39" t="str">
        <f>IF($B2855="","",-SUMIFS(Tabla7[Cantidad],Tabla7[Código del producto],$B2855,Tabla7[Tipo de movimiento],"SALIDA",Tabla7[Mes],N$5))</f>
        <v/>
      </c>
      <c r="O2855" s="39" t="str">
        <f>IF($B2855="","",-SUMIFS(Tabla7[Cantidad],Tabla7[Código del producto],$B2855,Tabla7[Tipo de movimiento],"SALIDA",Tabla7[Mes],O$5))</f>
        <v/>
      </c>
      <c r="P2855" s="39" t="str">
        <f>IF($B2855="","",-SUMIFS(Tabla7[Cantidad],Tabla7[Código del producto],$B2855,Tabla7[Tipo de movimiento],"SALIDA",Tabla7[Mes],P$5))</f>
        <v/>
      </c>
      <c r="Q2855" s="39" t="str">
        <f t="shared" si="132"/>
        <v/>
      </c>
      <c r="R2855" s="51" t="str">
        <f>IF($B2855="","",IFERROR(VLOOKUP($B2855,'ABC rotación'!$C:$G,5,0),"C"))</f>
        <v/>
      </c>
      <c r="S2855" s="41" t="str">
        <f t="shared" si="133"/>
        <v/>
      </c>
      <c r="T2855" s="40" t="str">
        <f t="shared" si="134"/>
        <v/>
      </c>
      <c r="U2855" s="23" t="str">
        <f>IF($B2855="","",VLOOKUP($T2855,Tablas!$X$14:$Y$17,2,1))</f>
        <v/>
      </c>
    </row>
    <row r="2856" spans="2:21" x14ac:dyDescent="0.2">
      <c r="B2856" s="1" t="str">
        <f>IF(Tablas!B2854="","",Tablas!B2854)</f>
        <v/>
      </c>
      <c r="C2856" s="1" t="str">
        <f>IF(Tablas!C2854="","",Tablas!C2854)</f>
        <v/>
      </c>
      <c r="D2856" s="1" t="str">
        <f>IF(Tablas!D2854="","",Tablas!D2854)</f>
        <v/>
      </c>
      <c r="E2856" s="1" t="str">
        <f>IF(Tablas!E2854="","",Tablas!E2854)</f>
        <v/>
      </c>
      <c r="F2856" s="1" t="str">
        <f>IF(Tablas!F2854="","",Tablas!F2854)</f>
        <v/>
      </c>
      <c r="G2856" s="1" t="str">
        <f>IF(Tablas!I2854="","",Tablas!I2854)</f>
        <v/>
      </c>
      <c r="H2856" s="1" t="s">
        <v>911</v>
      </c>
      <c r="I2856" s="39" t="str">
        <f>IF($B2856="","",-SUMIFS(Tabla7[Cantidad],Tabla7[Código del producto],$B2856,Tabla7[Tipo de movimiento],"SALIDA",Tabla7[Mes],I$5))</f>
        <v/>
      </c>
      <c r="J2856" s="39" t="str">
        <f>IF($B2856="","",-SUMIFS(Tabla7[Cantidad],Tabla7[Código del producto],$B2856,Tabla7[Tipo de movimiento],"SALIDA",Tabla7[Mes],J$5))</f>
        <v/>
      </c>
      <c r="K2856" s="39" t="str">
        <f>IF($B2856="","",-SUMIFS(Tabla7[Cantidad],Tabla7[Código del producto],$B2856,Tabla7[Tipo de movimiento],"SALIDA",Tabla7[Mes],K$5))</f>
        <v/>
      </c>
      <c r="L2856" s="39" t="str">
        <f>IF($B2856="","",-SUMIFS(Tabla7[Cantidad],Tabla7[Código del producto],$B2856,Tabla7[Tipo de movimiento],"SALIDA",Tabla7[Mes],L$5))</f>
        <v/>
      </c>
      <c r="M2856" s="39" t="str">
        <f>IF($B2856="","",-SUMIFS(Tabla7[Cantidad],Tabla7[Código del producto],$B2856,Tabla7[Tipo de movimiento],"SALIDA",Tabla7[Mes],M$5))</f>
        <v/>
      </c>
      <c r="N2856" s="39" t="str">
        <f>IF($B2856="","",-SUMIFS(Tabla7[Cantidad],Tabla7[Código del producto],$B2856,Tabla7[Tipo de movimiento],"SALIDA",Tabla7[Mes],N$5))</f>
        <v/>
      </c>
      <c r="O2856" s="39" t="str">
        <f>IF($B2856="","",-SUMIFS(Tabla7[Cantidad],Tabla7[Código del producto],$B2856,Tabla7[Tipo de movimiento],"SALIDA",Tabla7[Mes],O$5))</f>
        <v/>
      </c>
      <c r="P2856" s="39" t="str">
        <f>IF($B2856="","",-SUMIFS(Tabla7[Cantidad],Tabla7[Código del producto],$B2856,Tabla7[Tipo de movimiento],"SALIDA",Tabla7[Mes],P$5))</f>
        <v/>
      </c>
      <c r="Q2856" s="39" t="str">
        <f t="shared" si="132"/>
        <v/>
      </c>
      <c r="R2856" s="51" t="str">
        <f>IF($B2856="","",IFERROR(VLOOKUP($B2856,'ABC rotación'!$C:$G,5,0),"C"))</f>
        <v/>
      </c>
      <c r="S2856" s="41" t="str">
        <f t="shared" si="133"/>
        <v/>
      </c>
      <c r="T2856" s="40" t="str">
        <f t="shared" si="134"/>
        <v/>
      </c>
      <c r="U2856" s="23" t="str">
        <f>IF($B2856="","",VLOOKUP($T2856,Tablas!$X$14:$Y$17,2,1))</f>
        <v/>
      </c>
    </row>
    <row r="2857" spans="2:21" x14ac:dyDescent="0.2">
      <c r="B2857" s="1" t="str">
        <f>IF(Tablas!B2855="","",Tablas!B2855)</f>
        <v/>
      </c>
      <c r="C2857" s="1" t="str">
        <f>IF(Tablas!C2855="","",Tablas!C2855)</f>
        <v/>
      </c>
      <c r="D2857" s="1" t="str">
        <f>IF(Tablas!D2855="","",Tablas!D2855)</f>
        <v/>
      </c>
      <c r="E2857" s="1" t="str">
        <f>IF(Tablas!E2855="","",Tablas!E2855)</f>
        <v/>
      </c>
      <c r="F2857" s="1" t="str">
        <f>IF(Tablas!F2855="","",Tablas!F2855)</f>
        <v/>
      </c>
      <c r="G2857" s="1" t="str">
        <f>IF(Tablas!I2855="","",Tablas!I2855)</f>
        <v/>
      </c>
      <c r="H2857" s="1" t="s">
        <v>911</v>
      </c>
      <c r="I2857" s="39" t="str">
        <f>IF($B2857="","",-SUMIFS(Tabla7[Cantidad],Tabla7[Código del producto],$B2857,Tabla7[Tipo de movimiento],"SALIDA",Tabla7[Mes],I$5))</f>
        <v/>
      </c>
      <c r="J2857" s="39" t="str">
        <f>IF($B2857="","",-SUMIFS(Tabla7[Cantidad],Tabla7[Código del producto],$B2857,Tabla7[Tipo de movimiento],"SALIDA",Tabla7[Mes],J$5))</f>
        <v/>
      </c>
      <c r="K2857" s="39" t="str">
        <f>IF($B2857="","",-SUMIFS(Tabla7[Cantidad],Tabla7[Código del producto],$B2857,Tabla7[Tipo de movimiento],"SALIDA",Tabla7[Mes],K$5))</f>
        <v/>
      </c>
      <c r="L2857" s="39" t="str">
        <f>IF($B2857="","",-SUMIFS(Tabla7[Cantidad],Tabla7[Código del producto],$B2857,Tabla7[Tipo de movimiento],"SALIDA",Tabla7[Mes],L$5))</f>
        <v/>
      </c>
      <c r="M2857" s="39" t="str">
        <f>IF($B2857="","",-SUMIFS(Tabla7[Cantidad],Tabla7[Código del producto],$B2857,Tabla7[Tipo de movimiento],"SALIDA",Tabla7[Mes],M$5))</f>
        <v/>
      </c>
      <c r="N2857" s="39" t="str">
        <f>IF($B2857="","",-SUMIFS(Tabla7[Cantidad],Tabla7[Código del producto],$B2857,Tabla7[Tipo de movimiento],"SALIDA",Tabla7[Mes],N$5))</f>
        <v/>
      </c>
      <c r="O2857" s="39" t="str">
        <f>IF($B2857="","",-SUMIFS(Tabla7[Cantidad],Tabla7[Código del producto],$B2857,Tabla7[Tipo de movimiento],"SALIDA",Tabla7[Mes],O$5))</f>
        <v/>
      </c>
      <c r="P2857" s="39" t="str">
        <f>IF($B2857="","",-SUMIFS(Tabla7[Cantidad],Tabla7[Código del producto],$B2857,Tabla7[Tipo de movimiento],"SALIDA",Tabla7[Mes],P$5))</f>
        <v/>
      </c>
      <c r="Q2857" s="39" t="str">
        <f t="shared" si="132"/>
        <v/>
      </c>
      <c r="R2857" s="51" t="str">
        <f>IF($B2857="","",IFERROR(VLOOKUP($B2857,'ABC rotación'!$C:$G,5,0),"C"))</f>
        <v/>
      </c>
      <c r="S2857" s="41" t="str">
        <f t="shared" si="133"/>
        <v/>
      </c>
      <c r="T2857" s="40" t="str">
        <f t="shared" si="134"/>
        <v/>
      </c>
      <c r="U2857" s="23" t="str">
        <f>IF($B2857="","",VLOOKUP($T2857,Tablas!$X$14:$Y$17,2,1))</f>
        <v/>
      </c>
    </row>
    <row r="2858" spans="2:21" x14ac:dyDescent="0.2">
      <c r="B2858" s="1" t="str">
        <f>IF(Tablas!B2856="","",Tablas!B2856)</f>
        <v/>
      </c>
      <c r="C2858" s="1" t="str">
        <f>IF(Tablas!C2856="","",Tablas!C2856)</f>
        <v/>
      </c>
      <c r="D2858" s="1" t="str">
        <f>IF(Tablas!D2856="","",Tablas!D2856)</f>
        <v/>
      </c>
      <c r="E2858" s="1" t="str">
        <f>IF(Tablas!E2856="","",Tablas!E2856)</f>
        <v/>
      </c>
      <c r="F2858" s="1" t="str">
        <f>IF(Tablas!F2856="","",Tablas!F2856)</f>
        <v/>
      </c>
      <c r="G2858" s="1" t="str">
        <f>IF(Tablas!I2856="","",Tablas!I2856)</f>
        <v/>
      </c>
      <c r="H2858" s="1" t="s">
        <v>911</v>
      </c>
      <c r="I2858" s="39" t="str">
        <f>IF($B2858="","",-SUMIFS(Tabla7[Cantidad],Tabla7[Código del producto],$B2858,Tabla7[Tipo de movimiento],"SALIDA",Tabla7[Mes],I$5))</f>
        <v/>
      </c>
      <c r="J2858" s="39" t="str">
        <f>IF($B2858="","",-SUMIFS(Tabla7[Cantidad],Tabla7[Código del producto],$B2858,Tabla7[Tipo de movimiento],"SALIDA",Tabla7[Mes],J$5))</f>
        <v/>
      </c>
      <c r="K2858" s="39" t="str">
        <f>IF($B2858="","",-SUMIFS(Tabla7[Cantidad],Tabla7[Código del producto],$B2858,Tabla7[Tipo de movimiento],"SALIDA",Tabla7[Mes],K$5))</f>
        <v/>
      </c>
      <c r="L2858" s="39" t="str">
        <f>IF($B2858="","",-SUMIFS(Tabla7[Cantidad],Tabla7[Código del producto],$B2858,Tabla7[Tipo de movimiento],"SALIDA",Tabla7[Mes],L$5))</f>
        <v/>
      </c>
      <c r="M2858" s="39" t="str">
        <f>IF($B2858="","",-SUMIFS(Tabla7[Cantidad],Tabla7[Código del producto],$B2858,Tabla7[Tipo de movimiento],"SALIDA",Tabla7[Mes],M$5))</f>
        <v/>
      </c>
      <c r="N2858" s="39" t="str">
        <f>IF($B2858="","",-SUMIFS(Tabla7[Cantidad],Tabla7[Código del producto],$B2858,Tabla7[Tipo de movimiento],"SALIDA",Tabla7[Mes],N$5))</f>
        <v/>
      </c>
      <c r="O2858" s="39" t="str">
        <f>IF($B2858="","",-SUMIFS(Tabla7[Cantidad],Tabla7[Código del producto],$B2858,Tabla7[Tipo de movimiento],"SALIDA",Tabla7[Mes],O$5))</f>
        <v/>
      </c>
      <c r="P2858" s="39" t="str">
        <f>IF($B2858="","",-SUMIFS(Tabla7[Cantidad],Tabla7[Código del producto],$B2858,Tabla7[Tipo de movimiento],"SALIDA",Tabla7[Mes],P$5))</f>
        <v/>
      </c>
      <c r="Q2858" s="39" t="str">
        <f t="shared" si="132"/>
        <v/>
      </c>
      <c r="R2858" s="51" t="str">
        <f>IF($B2858="","",IFERROR(VLOOKUP($B2858,'ABC rotación'!$C:$G,5,0),"C"))</f>
        <v/>
      </c>
      <c r="S2858" s="41" t="str">
        <f t="shared" si="133"/>
        <v/>
      </c>
      <c r="T2858" s="40" t="str">
        <f t="shared" si="134"/>
        <v/>
      </c>
      <c r="U2858" s="23" t="str">
        <f>IF($B2858="","",VLOOKUP($T2858,Tablas!$X$14:$Y$17,2,1))</f>
        <v/>
      </c>
    </row>
    <row r="2859" spans="2:21" x14ac:dyDescent="0.2">
      <c r="B2859" s="1" t="str">
        <f>IF(Tablas!B2857="","",Tablas!B2857)</f>
        <v/>
      </c>
      <c r="C2859" s="1" t="str">
        <f>IF(Tablas!C2857="","",Tablas!C2857)</f>
        <v/>
      </c>
      <c r="D2859" s="1" t="str">
        <f>IF(Tablas!D2857="","",Tablas!D2857)</f>
        <v/>
      </c>
      <c r="E2859" s="1" t="str">
        <f>IF(Tablas!E2857="","",Tablas!E2857)</f>
        <v/>
      </c>
      <c r="F2859" s="1" t="str">
        <f>IF(Tablas!F2857="","",Tablas!F2857)</f>
        <v/>
      </c>
      <c r="G2859" s="1" t="str">
        <f>IF(Tablas!I2857="","",Tablas!I2857)</f>
        <v/>
      </c>
      <c r="H2859" s="1" t="s">
        <v>911</v>
      </c>
      <c r="I2859" s="39" t="str">
        <f>IF($B2859="","",-SUMIFS(Tabla7[Cantidad],Tabla7[Código del producto],$B2859,Tabla7[Tipo de movimiento],"SALIDA",Tabla7[Mes],I$5))</f>
        <v/>
      </c>
      <c r="J2859" s="39" t="str">
        <f>IF($B2859="","",-SUMIFS(Tabla7[Cantidad],Tabla7[Código del producto],$B2859,Tabla7[Tipo de movimiento],"SALIDA",Tabla7[Mes],J$5))</f>
        <v/>
      </c>
      <c r="K2859" s="39" t="str">
        <f>IF($B2859="","",-SUMIFS(Tabla7[Cantidad],Tabla7[Código del producto],$B2859,Tabla7[Tipo de movimiento],"SALIDA",Tabla7[Mes],K$5))</f>
        <v/>
      </c>
      <c r="L2859" s="39" t="str">
        <f>IF($B2859="","",-SUMIFS(Tabla7[Cantidad],Tabla7[Código del producto],$B2859,Tabla7[Tipo de movimiento],"SALIDA",Tabla7[Mes],L$5))</f>
        <v/>
      </c>
      <c r="M2859" s="39" t="str">
        <f>IF($B2859="","",-SUMIFS(Tabla7[Cantidad],Tabla7[Código del producto],$B2859,Tabla7[Tipo de movimiento],"SALIDA",Tabla7[Mes],M$5))</f>
        <v/>
      </c>
      <c r="N2859" s="39" t="str">
        <f>IF($B2859="","",-SUMIFS(Tabla7[Cantidad],Tabla7[Código del producto],$B2859,Tabla7[Tipo de movimiento],"SALIDA",Tabla7[Mes],N$5))</f>
        <v/>
      </c>
      <c r="O2859" s="39" t="str">
        <f>IF($B2859="","",-SUMIFS(Tabla7[Cantidad],Tabla7[Código del producto],$B2859,Tabla7[Tipo de movimiento],"SALIDA",Tabla7[Mes],O$5))</f>
        <v/>
      </c>
      <c r="P2859" s="39" t="str">
        <f>IF($B2859="","",-SUMIFS(Tabla7[Cantidad],Tabla7[Código del producto],$B2859,Tabla7[Tipo de movimiento],"SALIDA",Tabla7[Mes],P$5))</f>
        <v/>
      </c>
      <c r="Q2859" s="39" t="str">
        <f t="shared" si="132"/>
        <v/>
      </c>
      <c r="R2859" s="51" t="str">
        <f>IF($B2859="","",IFERROR(VLOOKUP($B2859,'ABC rotación'!$C:$G,5,0),"C"))</f>
        <v/>
      </c>
      <c r="S2859" s="41" t="str">
        <f t="shared" si="133"/>
        <v/>
      </c>
      <c r="T2859" s="40" t="str">
        <f t="shared" si="134"/>
        <v/>
      </c>
      <c r="U2859" s="23" t="str">
        <f>IF($B2859="","",VLOOKUP($T2859,Tablas!$X$14:$Y$17,2,1))</f>
        <v/>
      </c>
    </row>
    <row r="2860" spans="2:21" x14ac:dyDescent="0.2">
      <c r="B2860" s="1" t="str">
        <f>IF(Tablas!B2858="","",Tablas!B2858)</f>
        <v/>
      </c>
      <c r="C2860" s="1" t="str">
        <f>IF(Tablas!C2858="","",Tablas!C2858)</f>
        <v/>
      </c>
      <c r="D2860" s="1" t="str">
        <f>IF(Tablas!D2858="","",Tablas!D2858)</f>
        <v/>
      </c>
      <c r="E2860" s="1" t="str">
        <f>IF(Tablas!E2858="","",Tablas!E2858)</f>
        <v/>
      </c>
      <c r="F2860" s="1" t="str">
        <f>IF(Tablas!F2858="","",Tablas!F2858)</f>
        <v/>
      </c>
      <c r="G2860" s="1" t="str">
        <f>IF(Tablas!I2858="","",Tablas!I2858)</f>
        <v/>
      </c>
      <c r="H2860" s="1" t="s">
        <v>911</v>
      </c>
      <c r="I2860" s="39" t="str">
        <f>IF($B2860="","",-SUMIFS(Tabla7[Cantidad],Tabla7[Código del producto],$B2860,Tabla7[Tipo de movimiento],"SALIDA",Tabla7[Mes],I$5))</f>
        <v/>
      </c>
      <c r="J2860" s="39" t="str">
        <f>IF($B2860="","",-SUMIFS(Tabla7[Cantidad],Tabla7[Código del producto],$B2860,Tabla7[Tipo de movimiento],"SALIDA",Tabla7[Mes],J$5))</f>
        <v/>
      </c>
      <c r="K2860" s="39" t="str">
        <f>IF($B2860="","",-SUMIFS(Tabla7[Cantidad],Tabla7[Código del producto],$B2860,Tabla7[Tipo de movimiento],"SALIDA",Tabla7[Mes],K$5))</f>
        <v/>
      </c>
      <c r="L2860" s="39" t="str">
        <f>IF($B2860="","",-SUMIFS(Tabla7[Cantidad],Tabla7[Código del producto],$B2860,Tabla7[Tipo de movimiento],"SALIDA",Tabla7[Mes],L$5))</f>
        <v/>
      </c>
      <c r="M2860" s="39" t="str">
        <f>IF($B2860="","",-SUMIFS(Tabla7[Cantidad],Tabla7[Código del producto],$B2860,Tabla7[Tipo de movimiento],"SALIDA",Tabla7[Mes],M$5))</f>
        <v/>
      </c>
      <c r="N2860" s="39" t="str">
        <f>IF($B2860="","",-SUMIFS(Tabla7[Cantidad],Tabla7[Código del producto],$B2860,Tabla7[Tipo de movimiento],"SALIDA",Tabla7[Mes],N$5))</f>
        <v/>
      </c>
      <c r="O2860" s="39" t="str">
        <f>IF($B2860="","",-SUMIFS(Tabla7[Cantidad],Tabla7[Código del producto],$B2860,Tabla7[Tipo de movimiento],"SALIDA",Tabla7[Mes],O$5))</f>
        <v/>
      </c>
      <c r="P2860" s="39" t="str">
        <f>IF($B2860="","",-SUMIFS(Tabla7[Cantidad],Tabla7[Código del producto],$B2860,Tabla7[Tipo de movimiento],"SALIDA",Tabla7[Mes],P$5))</f>
        <v/>
      </c>
      <c r="Q2860" s="39" t="str">
        <f t="shared" si="132"/>
        <v/>
      </c>
      <c r="R2860" s="51" t="str">
        <f>IF($B2860="","",IFERROR(VLOOKUP($B2860,'ABC rotación'!$C:$G,5,0),"C"))</f>
        <v/>
      </c>
      <c r="S2860" s="41" t="str">
        <f t="shared" si="133"/>
        <v/>
      </c>
      <c r="T2860" s="40" t="str">
        <f t="shared" si="134"/>
        <v/>
      </c>
      <c r="U2860" s="23" t="str">
        <f>IF($B2860="","",VLOOKUP($T2860,Tablas!$X$14:$Y$17,2,1))</f>
        <v/>
      </c>
    </row>
    <row r="2861" spans="2:21" x14ac:dyDescent="0.2">
      <c r="B2861" s="1" t="str">
        <f>IF(Tablas!B2859="","",Tablas!B2859)</f>
        <v/>
      </c>
      <c r="C2861" s="1" t="str">
        <f>IF(Tablas!C2859="","",Tablas!C2859)</f>
        <v/>
      </c>
      <c r="D2861" s="1" t="str">
        <f>IF(Tablas!D2859="","",Tablas!D2859)</f>
        <v/>
      </c>
      <c r="E2861" s="1" t="str">
        <f>IF(Tablas!E2859="","",Tablas!E2859)</f>
        <v/>
      </c>
      <c r="F2861" s="1" t="str">
        <f>IF(Tablas!F2859="","",Tablas!F2859)</f>
        <v/>
      </c>
      <c r="G2861" s="1" t="str">
        <f>IF(Tablas!I2859="","",Tablas!I2859)</f>
        <v/>
      </c>
      <c r="H2861" s="1" t="s">
        <v>911</v>
      </c>
      <c r="I2861" s="39" t="str">
        <f>IF($B2861="","",-SUMIFS(Tabla7[Cantidad],Tabla7[Código del producto],$B2861,Tabla7[Tipo de movimiento],"SALIDA",Tabla7[Mes],I$5))</f>
        <v/>
      </c>
      <c r="J2861" s="39" t="str">
        <f>IF($B2861="","",-SUMIFS(Tabla7[Cantidad],Tabla7[Código del producto],$B2861,Tabla7[Tipo de movimiento],"SALIDA",Tabla7[Mes],J$5))</f>
        <v/>
      </c>
      <c r="K2861" s="39" t="str">
        <f>IF($B2861="","",-SUMIFS(Tabla7[Cantidad],Tabla7[Código del producto],$B2861,Tabla7[Tipo de movimiento],"SALIDA",Tabla7[Mes],K$5))</f>
        <v/>
      </c>
      <c r="L2861" s="39" t="str">
        <f>IF($B2861="","",-SUMIFS(Tabla7[Cantidad],Tabla7[Código del producto],$B2861,Tabla7[Tipo de movimiento],"SALIDA",Tabla7[Mes],L$5))</f>
        <v/>
      </c>
      <c r="M2861" s="39" t="str">
        <f>IF($B2861="","",-SUMIFS(Tabla7[Cantidad],Tabla7[Código del producto],$B2861,Tabla7[Tipo de movimiento],"SALIDA",Tabla7[Mes],M$5))</f>
        <v/>
      </c>
      <c r="N2861" s="39" t="str">
        <f>IF($B2861="","",-SUMIFS(Tabla7[Cantidad],Tabla7[Código del producto],$B2861,Tabla7[Tipo de movimiento],"SALIDA",Tabla7[Mes],N$5))</f>
        <v/>
      </c>
      <c r="O2861" s="39" t="str">
        <f>IF($B2861="","",-SUMIFS(Tabla7[Cantidad],Tabla7[Código del producto],$B2861,Tabla7[Tipo de movimiento],"SALIDA",Tabla7[Mes],O$5))</f>
        <v/>
      </c>
      <c r="P2861" s="39" t="str">
        <f>IF($B2861="","",-SUMIFS(Tabla7[Cantidad],Tabla7[Código del producto],$B2861,Tabla7[Tipo de movimiento],"SALIDA",Tabla7[Mes],P$5))</f>
        <v/>
      </c>
      <c r="Q2861" s="39" t="str">
        <f t="shared" si="132"/>
        <v/>
      </c>
      <c r="R2861" s="51" t="str">
        <f>IF($B2861="","",IFERROR(VLOOKUP($B2861,'ABC rotación'!$C:$G,5,0),"C"))</f>
        <v/>
      </c>
      <c r="S2861" s="41" t="str">
        <f t="shared" si="133"/>
        <v/>
      </c>
      <c r="T2861" s="40" t="str">
        <f t="shared" si="134"/>
        <v/>
      </c>
      <c r="U2861" s="23" t="str">
        <f>IF($B2861="","",VLOOKUP($T2861,Tablas!$X$14:$Y$17,2,1))</f>
        <v/>
      </c>
    </row>
    <row r="2862" spans="2:21" x14ac:dyDescent="0.2">
      <c r="B2862" s="1" t="str">
        <f>IF(Tablas!B2860="","",Tablas!B2860)</f>
        <v/>
      </c>
      <c r="C2862" s="1" t="str">
        <f>IF(Tablas!C2860="","",Tablas!C2860)</f>
        <v/>
      </c>
      <c r="D2862" s="1" t="str">
        <f>IF(Tablas!D2860="","",Tablas!D2860)</f>
        <v/>
      </c>
      <c r="E2862" s="1" t="str">
        <f>IF(Tablas!E2860="","",Tablas!E2860)</f>
        <v/>
      </c>
      <c r="F2862" s="1" t="str">
        <f>IF(Tablas!F2860="","",Tablas!F2860)</f>
        <v/>
      </c>
      <c r="G2862" s="1" t="str">
        <f>IF(Tablas!I2860="","",Tablas!I2860)</f>
        <v/>
      </c>
      <c r="H2862" s="1" t="s">
        <v>911</v>
      </c>
      <c r="I2862" s="39" t="str">
        <f>IF($B2862="","",-SUMIFS(Tabla7[Cantidad],Tabla7[Código del producto],$B2862,Tabla7[Tipo de movimiento],"SALIDA",Tabla7[Mes],I$5))</f>
        <v/>
      </c>
      <c r="J2862" s="39" t="str">
        <f>IF($B2862="","",-SUMIFS(Tabla7[Cantidad],Tabla7[Código del producto],$B2862,Tabla7[Tipo de movimiento],"SALIDA",Tabla7[Mes],J$5))</f>
        <v/>
      </c>
      <c r="K2862" s="39" t="str">
        <f>IF($B2862="","",-SUMIFS(Tabla7[Cantidad],Tabla7[Código del producto],$B2862,Tabla7[Tipo de movimiento],"SALIDA",Tabla7[Mes],K$5))</f>
        <v/>
      </c>
      <c r="L2862" s="39" t="str">
        <f>IF($B2862="","",-SUMIFS(Tabla7[Cantidad],Tabla7[Código del producto],$B2862,Tabla7[Tipo de movimiento],"SALIDA",Tabla7[Mes],L$5))</f>
        <v/>
      </c>
      <c r="M2862" s="39" t="str">
        <f>IF($B2862="","",-SUMIFS(Tabla7[Cantidad],Tabla7[Código del producto],$B2862,Tabla7[Tipo de movimiento],"SALIDA",Tabla7[Mes],M$5))</f>
        <v/>
      </c>
      <c r="N2862" s="39" t="str">
        <f>IF($B2862="","",-SUMIFS(Tabla7[Cantidad],Tabla7[Código del producto],$B2862,Tabla7[Tipo de movimiento],"SALIDA",Tabla7[Mes],N$5))</f>
        <v/>
      </c>
      <c r="O2862" s="39" t="str">
        <f>IF($B2862="","",-SUMIFS(Tabla7[Cantidad],Tabla7[Código del producto],$B2862,Tabla7[Tipo de movimiento],"SALIDA",Tabla7[Mes],O$5))</f>
        <v/>
      </c>
      <c r="P2862" s="39" t="str">
        <f>IF($B2862="","",-SUMIFS(Tabla7[Cantidad],Tabla7[Código del producto],$B2862,Tabla7[Tipo de movimiento],"SALIDA",Tabla7[Mes],P$5))</f>
        <v/>
      </c>
      <c r="Q2862" s="39" t="str">
        <f t="shared" si="132"/>
        <v/>
      </c>
      <c r="R2862" s="51" t="str">
        <f>IF($B2862="","",IFERROR(VLOOKUP($B2862,'ABC rotación'!$C:$G,5,0),"C"))</f>
        <v/>
      </c>
      <c r="S2862" s="41" t="str">
        <f t="shared" si="133"/>
        <v/>
      </c>
      <c r="T2862" s="40" t="str">
        <f t="shared" si="134"/>
        <v/>
      </c>
      <c r="U2862" s="23" t="str">
        <f>IF($B2862="","",VLOOKUP($T2862,Tablas!$X$14:$Y$17,2,1))</f>
        <v/>
      </c>
    </row>
    <row r="2863" spans="2:21" x14ac:dyDescent="0.2">
      <c r="B2863" s="1" t="str">
        <f>IF(Tablas!B2861="","",Tablas!B2861)</f>
        <v/>
      </c>
      <c r="C2863" s="1" t="str">
        <f>IF(Tablas!C2861="","",Tablas!C2861)</f>
        <v/>
      </c>
      <c r="D2863" s="1" t="str">
        <f>IF(Tablas!D2861="","",Tablas!D2861)</f>
        <v/>
      </c>
      <c r="E2863" s="1" t="str">
        <f>IF(Tablas!E2861="","",Tablas!E2861)</f>
        <v/>
      </c>
      <c r="F2863" s="1" t="str">
        <f>IF(Tablas!F2861="","",Tablas!F2861)</f>
        <v/>
      </c>
      <c r="G2863" s="1" t="str">
        <f>IF(Tablas!I2861="","",Tablas!I2861)</f>
        <v/>
      </c>
      <c r="H2863" s="1" t="s">
        <v>911</v>
      </c>
      <c r="I2863" s="39" t="str">
        <f>IF($B2863="","",-SUMIFS(Tabla7[Cantidad],Tabla7[Código del producto],$B2863,Tabla7[Tipo de movimiento],"SALIDA",Tabla7[Mes],I$5))</f>
        <v/>
      </c>
      <c r="J2863" s="39" t="str">
        <f>IF($B2863="","",-SUMIFS(Tabla7[Cantidad],Tabla7[Código del producto],$B2863,Tabla7[Tipo de movimiento],"SALIDA",Tabla7[Mes],J$5))</f>
        <v/>
      </c>
      <c r="K2863" s="39" t="str">
        <f>IF($B2863="","",-SUMIFS(Tabla7[Cantidad],Tabla7[Código del producto],$B2863,Tabla7[Tipo de movimiento],"SALIDA",Tabla7[Mes],K$5))</f>
        <v/>
      </c>
      <c r="L2863" s="39" t="str">
        <f>IF($B2863="","",-SUMIFS(Tabla7[Cantidad],Tabla7[Código del producto],$B2863,Tabla7[Tipo de movimiento],"SALIDA",Tabla7[Mes],L$5))</f>
        <v/>
      </c>
      <c r="M2863" s="39" t="str">
        <f>IF($B2863="","",-SUMIFS(Tabla7[Cantidad],Tabla7[Código del producto],$B2863,Tabla7[Tipo de movimiento],"SALIDA",Tabla7[Mes],M$5))</f>
        <v/>
      </c>
      <c r="N2863" s="39" t="str">
        <f>IF($B2863="","",-SUMIFS(Tabla7[Cantidad],Tabla7[Código del producto],$B2863,Tabla7[Tipo de movimiento],"SALIDA",Tabla7[Mes],N$5))</f>
        <v/>
      </c>
      <c r="O2863" s="39" t="str">
        <f>IF($B2863="","",-SUMIFS(Tabla7[Cantidad],Tabla7[Código del producto],$B2863,Tabla7[Tipo de movimiento],"SALIDA",Tabla7[Mes],O$5))</f>
        <v/>
      </c>
      <c r="P2863" s="39" t="str">
        <f>IF($B2863="","",-SUMIFS(Tabla7[Cantidad],Tabla7[Código del producto],$B2863,Tabla7[Tipo de movimiento],"SALIDA",Tabla7[Mes],P$5))</f>
        <v/>
      </c>
      <c r="Q2863" s="39" t="str">
        <f t="shared" si="132"/>
        <v/>
      </c>
      <c r="R2863" s="51" t="str">
        <f>IF($B2863="","",IFERROR(VLOOKUP($B2863,'ABC rotación'!$C:$G,5,0),"C"))</f>
        <v/>
      </c>
      <c r="S2863" s="41" t="str">
        <f t="shared" si="133"/>
        <v/>
      </c>
      <c r="T2863" s="40" t="str">
        <f t="shared" si="134"/>
        <v/>
      </c>
      <c r="U2863" s="23" t="str">
        <f>IF($B2863="","",VLOOKUP($T2863,Tablas!$X$14:$Y$17,2,1))</f>
        <v/>
      </c>
    </row>
    <row r="2864" spans="2:21" x14ac:dyDescent="0.2">
      <c r="B2864" s="1" t="str">
        <f>IF(Tablas!B2862="","",Tablas!B2862)</f>
        <v/>
      </c>
      <c r="C2864" s="1" t="str">
        <f>IF(Tablas!C2862="","",Tablas!C2862)</f>
        <v/>
      </c>
      <c r="D2864" s="1" t="str">
        <f>IF(Tablas!D2862="","",Tablas!D2862)</f>
        <v/>
      </c>
      <c r="E2864" s="1" t="str">
        <f>IF(Tablas!E2862="","",Tablas!E2862)</f>
        <v/>
      </c>
      <c r="F2864" s="1" t="str">
        <f>IF(Tablas!F2862="","",Tablas!F2862)</f>
        <v/>
      </c>
      <c r="G2864" s="1" t="str">
        <f>IF(Tablas!I2862="","",Tablas!I2862)</f>
        <v/>
      </c>
      <c r="H2864" s="1" t="s">
        <v>911</v>
      </c>
      <c r="I2864" s="39" t="str">
        <f>IF($B2864="","",-SUMIFS(Tabla7[Cantidad],Tabla7[Código del producto],$B2864,Tabla7[Tipo de movimiento],"SALIDA",Tabla7[Mes],I$5))</f>
        <v/>
      </c>
      <c r="J2864" s="39" t="str">
        <f>IF($B2864="","",-SUMIFS(Tabla7[Cantidad],Tabla7[Código del producto],$B2864,Tabla7[Tipo de movimiento],"SALIDA",Tabla7[Mes],J$5))</f>
        <v/>
      </c>
      <c r="K2864" s="39" t="str">
        <f>IF($B2864="","",-SUMIFS(Tabla7[Cantidad],Tabla7[Código del producto],$B2864,Tabla7[Tipo de movimiento],"SALIDA",Tabla7[Mes],K$5))</f>
        <v/>
      </c>
      <c r="L2864" s="39" t="str">
        <f>IF($B2864="","",-SUMIFS(Tabla7[Cantidad],Tabla7[Código del producto],$B2864,Tabla7[Tipo de movimiento],"SALIDA",Tabla7[Mes],L$5))</f>
        <v/>
      </c>
      <c r="M2864" s="39" t="str">
        <f>IF($B2864="","",-SUMIFS(Tabla7[Cantidad],Tabla7[Código del producto],$B2864,Tabla7[Tipo de movimiento],"SALIDA",Tabla7[Mes],M$5))</f>
        <v/>
      </c>
      <c r="N2864" s="39" t="str">
        <f>IF($B2864="","",-SUMIFS(Tabla7[Cantidad],Tabla7[Código del producto],$B2864,Tabla7[Tipo de movimiento],"SALIDA",Tabla7[Mes],N$5))</f>
        <v/>
      </c>
      <c r="O2864" s="39" t="str">
        <f>IF($B2864="","",-SUMIFS(Tabla7[Cantidad],Tabla7[Código del producto],$B2864,Tabla7[Tipo de movimiento],"SALIDA",Tabla7[Mes],O$5))</f>
        <v/>
      </c>
      <c r="P2864" s="39" t="str">
        <f>IF($B2864="","",-SUMIFS(Tabla7[Cantidad],Tabla7[Código del producto],$B2864,Tabla7[Tipo de movimiento],"SALIDA",Tabla7[Mes],P$5))</f>
        <v/>
      </c>
      <c r="Q2864" s="39" t="str">
        <f t="shared" si="132"/>
        <v/>
      </c>
      <c r="R2864" s="51" t="str">
        <f>IF($B2864="","",IFERROR(VLOOKUP($B2864,'ABC rotación'!$C:$G,5,0),"C"))</f>
        <v/>
      </c>
      <c r="S2864" s="41" t="str">
        <f t="shared" si="133"/>
        <v/>
      </c>
      <c r="T2864" s="40" t="str">
        <f t="shared" si="134"/>
        <v/>
      </c>
      <c r="U2864" s="23" t="str">
        <f>IF($B2864="","",VLOOKUP($T2864,Tablas!$X$14:$Y$17,2,1))</f>
        <v/>
      </c>
    </row>
    <row r="2865" spans="2:21" x14ac:dyDescent="0.2">
      <c r="B2865" s="1" t="str">
        <f>IF(Tablas!B2863="","",Tablas!B2863)</f>
        <v/>
      </c>
      <c r="C2865" s="1" t="str">
        <f>IF(Tablas!C2863="","",Tablas!C2863)</f>
        <v/>
      </c>
      <c r="D2865" s="1" t="str">
        <f>IF(Tablas!D2863="","",Tablas!D2863)</f>
        <v/>
      </c>
      <c r="E2865" s="1" t="str">
        <f>IF(Tablas!E2863="","",Tablas!E2863)</f>
        <v/>
      </c>
      <c r="F2865" s="1" t="str">
        <f>IF(Tablas!F2863="","",Tablas!F2863)</f>
        <v/>
      </c>
      <c r="G2865" s="1" t="str">
        <f>IF(Tablas!I2863="","",Tablas!I2863)</f>
        <v/>
      </c>
      <c r="H2865" s="1" t="s">
        <v>911</v>
      </c>
      <c r="I2865" s="39" t="str">
        <f>IF($B2865="","",-SUMIFS(Tabla7[Cantidad],Tabla7[Código del producto],$B2865,Tabla7[Tipo de movimiento],"SALIDA",Tabla7[Mes],I$5))</f>
        <v/>
      </c>
      <c r="J2865" s="39" t="str">
        <f>IF($B2865="","",-SUMIFS(Tabla7[Cantidad],Tabla7[Código del producto],$B2865,Tabla7[Tipo de movimiento],"SALIDA",Tabla7[Mes],J$5))</f>
        <v/>
      </c>
      <c r="K2865" s="39" t="str">
        <f>IF($B2865="","",-SUMIFS(Tabla7[Cantidad],Tabla7[Código del producto],$B2865,Tabla7[Tipo de movimiento],"SALIDA",Tabla7[Mes],K$5))</f>
        <v/>
      </c>
      <c r="L2865" s="39" t="str">
        <f>IF($B2865="","",-SUMIFS(Tabla7[Cantidad],Tabla7[Código del producto],$B2865,Tabla7[Tipo de movimiento],"SALIDA",Tabla7[Mes],L$5))</f>
        <v/>
      </c>
      <c r="M2865" s="39" t="str">
        <f>IF($B2865="","",-SUMIFS(Tabla7[Cantidad],Tabla7[Código del producto],$B2865,Tabla7[Tipo de movimiento],"SALIDA",Tabla7[Mes],M$5))</f>
        <v/>
      </c>
      <c r="N2865" s="39" t="str">
        <f>IF($B2865="","",-SUMIFS(Tabla7[Cantidad],Tabla7[Código del producto],$B2865,Tabla7[Tipo de movimiento],"SALIDA",Tabla7[Mes],N$5))</f>
        <v/>
      </c>
      <c r="O2865" s="39" t="str">
        <f>IF($B2865="","",-SUMIFS(Tabla7[Cantidad],Tabla7[Código del producto],$B2865,Tabla7[Tipo de movimiento],"SALIDA",Tabla7[Mes],O$5))</f>
        <v/>
      </c>
      <c r="P2865" s="39" t="str">
        <f>IF($B2865="","",-SUMIFS(Tabla7[Cantidad],Tabla7[Código del producto],$B2865,Tabla7[Tipo de movimiento],"SALIDA",Tabla7[Mes],P$5))</f>
        <v/>
      </c>
      <c r="Q2865" s="39" t="str">
        <f t="shared" si="132"/>
        <v/>
      </c>
      <c r="R2865" s="51" t="str">
        <f>IF($B2865="","",IFERROR(VLOOKUP($B2865,'ABC rotación'!$C:$G,5,0),"C"))</f>
        <v/>
      </c>
      <c r="S2865" s="41" t="str">
        <f t="shared" si="133"/>
        <v/>
      </c>
      <c r="T2865" s="40" t="str">
        <f t="shared" si="134"/>
        <v/>
      </c>
      <c r="U2865" s="23" t="str">
        <f>IF($B2865="","",VLOOKUP($T2865,Tablas!$X$14:$Y$17,2,1))</f>
        <v/>
      </c>
    </row>
    <row r="2866" spans="2:21" x14ac:dyDescent="0.2">
      <c r="B2866" s="1" t="str">
        <f>IF(Tablas!B2864="","",Tablas!B2864)</f>
        <v/>
      </c>
      <c r="C2866" s="1" t="str">
        <f>IF(Tablas!C2864="","",Tablas!C2864)</f>
        <v/>
      </c>
      <c r="D2866" s="1" t="str">
        <f>IF(Tablas!D2864="","",Tablas!D2864)</f>
        <v/>
      </c>
      <c r="E2866" s="1" t="str">
        <f>IF(Tablas!E2864="","",Tablas!E2864)</f>
        <v/>
      </c>
      <c r="F2866" s="1" t="str">
        <f>IF(Tablas!F2864="","",Tablas!F2864)</f>
        <v/>
      </c>
      <c r="G2866" s="1" t="str">
        <f>IF(Tablas!I2864="","",Tablas!I2864)</f>
        <v/>
      </c>
      <c r="H2866" s="1" t="s">
        <v>911</v>
      </c>
      <c r="I2866" s="39" t="str">
        <f>IF($B2866="","",-SUMIFS(Tabla7[Cantidad],Tabla7[Código del producto],$B2866,Tabla7[Tipo de movimiento],"SALIDA",Tabla7[Mes],I$5))</f>
        <v/>
      </c>
      <c r="J2866" s="39" t="str">
        <f>IF($B2866="","",-SUMIFS(Tabla7[Cantidad],Tabla7[Código del producto],$B2866,Tabla7[Tipo de movimiento],"SALIDA",Tabla7[Mes],J$5))</f>
        <v/>
      </c>
      <c r="K2866" s="39" t="str">
        <f>IF($B2866="","",-SUMIFS(Tabla7[Cantidad],Tabla7[Código del producto],$B2866,Tabla7[Tipo de movimiento],"SALIDA",Tabla7[Mes],K$5))</f>
        <v/>
      </c>
      <c r="L2866" s="39" t="str">
        <f>IF($B2866="","",-SUMIFS(Tabla7[Cantidad],Tabla7[Código del producto],$B2866,Tabla7[Tipo de movimiento],"SALIDA",Tabla7[Mes],L$5))</f>
        <v/>
      </c>
      <c r="M2866" s="39" t="str">
        <f>IF($B2866="","",-SUMIFS(Tabla7[Cantidad],Tabla7[Código del producto],$B2866,Tabla7[Tipo de movimiento],"SALIDA",Tabla7[Mes],M$5))</f>
        <v/>
      </c>
      <c r="N2866" s="39" t="str">
        <f>IF($B2866="","",-SUMIFS(Tabla7[Cantidad],Tabla7[Código del producto],$B2866,Tabla7[Tipo de movimiento],"SALIDA",Tabla7[Mes],N$5))</f>
        <v/>
      </c>
      <c r="O2866" s="39" t="str">
        <f>IF($B2866="","",-SUMIFS(Tabla7[Cantidad],Tabla7[Código del producto],$B2866,Tabla7[Tipo de movimiento],"SALIDA",Tabla7[Mes],O$5))</f>
        <v/>
      </c>
      <c r="P2866" s="39" t="str">
        <f>IF($B2866="","",-SUMIFS(Tabla7[Cantidad],Tabla7[Código del producto],$B2866,Tabla7[Tipo de movimiento],"SALIDA",Tabla7[Mes],P$5))</f>
        <v/>
      </c>
      <c r="Q2866" s="39" t="str">
        <f t="shared" si="132"/>
        <v/>
      </c>
      <c r="R2866" s="51" t="str">
        <f>IF($B2866="","",IFERROR(VLOOKUP($B2866,'ABC rotación'!$C:$G,5,0),"C"))</f>
        <v/>
      </c>
      <c r="S2866" s="41" t="str">
        <f t="shared" si="133"/>
        <v/>
      </c>
      <c r="T2866" s="40" t="str">
        <f t="shared" si="134"/>
        <v/>
      </c>
      <c r="U2866" s="23" t="str">
        <f>IF($B2866="","",VLOOKUP($T2866,Tablas!$X$14:$Y$17,2,1))</f>
        <v/>
      </c>
    </row>
    <row r="2867" spans="2:21" x14ac:dyDescent="0.2">
      <c r="B2867" s="1" t="str">
        <f>IF(Tablas!B2865="","",Tablas!B2865)</f>
        <v/>
      </c>
      <c r="C2867" s="1" t="str">
        <f>IF(Tablas!C2865="","",Tablas!C2865)</f>
        <v/>
      </c>
      <c r="D2867" s="1" t="str">
        <f>IF(Tablas!D2865="","",Tablas!D2865)</f>
        <v/>
      </c>
      <c r="E2867" s="1" t="str">
        <f>IF(Tablas!E2865="","",Tablas!E2865)</f>
        <v/>
      </c>
      <c r="F2867" s="1" t="str">
        <f>IF(Tablas!F2865="","",Tablas!F2865)</f>
        <v/>
      </c>
      <c r="G2867" s="1" t="str">
        <f>IF(Tablas!I2865="","",Tablas!I2865)</f>
        <v/>
      </c>
      <c r="H2867" s="1" t="s">
        <v>911</v>
      </c>
      <c r="I2867" s="39" t="str">
        <f>IF($B2867="","",-SUMIFS(Tabla7[Cantidad],Tabla7[Código del producto],$B2867,Tabla7[Tipo de movimiento],"SALIDA",Tabla7[Mes],I$5))</f>
        <v/>
      </c>
      <c r="J2867" s="39" t="str">
        <f>IF($B2867="","",-SUMIFS(Tabla7[Cantidad],Tabla7[Código del producto],$B2867,Tabla7[Tipo de movimiento],"SALIDA",Tabla7[Mes],J$5))</f>
        <v/>
      </c>
      <c r="K2867" s="39" t="str">
        <f>IF($B2867="","",-SUMIFS(Tabla7[Cantidad],Tabla7[Código del producto],$B2867,Tabla7[Tipo de movimiento],"SALIDA",Tabla7[Mes],K$5))</f>
        <v/>
      </c>
      <c r="L2867" s="39" t="str">
        <f>IF($B2867="","",-SUMIFS(Tabla7[Cantidad],Tabla7[Código del producto],$B2867,Tabla7[Tipo de movimiento],"SALIDA",Tabla7[Mes],L$5))</f>
        <v/>
      </c>
      <c r="M2867" s="39" t="str">
        <f>IF($B2867="","",-SUMIFS(Tabla7[Cantidad],Tabla7[Código del producto],$B2867,Tabla7[Tipo de movimiento],"SALIDA",Tabla7[Mes],M$5))</f>
        <v/>
      </c>
      <c r="N2867" s="39" t="str">
        <f>IF($B2867="","",-SUMIFS(Tabla7[Cantidad],Tabla7[Código del producto],$B2867,Tabla7[Tipo de movimiento],"SALIDA",Tabla7[Mes],N$5))</f>
        <v/>
      </c>
      <c r="O2867" s="39" t="str">
        <f>IF($B2867="","",-SUMIFS(Tabla7[Cantidad],Tabla7[Código del producto],$B2867,Tabla7[Tipo de movimiento],"SALIDA",Tabla7[Mes],O$5))</f>
        <v/>
      </c>
      <c r="P2867" s="39" t="str">
        <f>IF($B2867="","",-SUMIFS(Tabla7[Cantidad],Tabla7[Código del producto],$B2867,Tabla7[Tipo de movimiento],"SALIDA",Tabla7[Mes],P$5))</f>
        <v/>
      </c>
      <c r="Q2867" s="39" t="str">
        <f t="shared" si="132"/>
        <v/>
      </c>
      <c r="R2867" s="51" t="str">
        <f>IF($B2867="","",IFERROR(VLOOKUP($B2867,'ABC rotación'!$C:$G,5,0),"C"))</f>
        <v/>
      </c>
      <c r="S2867" s="41" t="str">
        <f t="shared" si="133"/>
        <v/>
      </c>
      <c r="T2867" s="40" t="str">
        <f t="shared" si="134"/>
        <v/>
      </c>
      <c r="U2867" s="23" t="str">
        <f>IF($B2867="","",VLOOKUP($T2867,Tablas!$X$14:$Y$17,2,1))</f>
        <v/>
      </c>
    </row>
    <row r="2868" spans="2:21" x14ac:dyDescent="0.2">
      <c r="B2868" s="1" t="str">
        <f>IF(Tablas!B2866="","",Tablas!B2866)</f>
        <v/>
      </c>
      <c r="C2868" s="1" t="str">
        <f>IF(Tablas!C2866="","",Tablas!C2866)</f>
        <v/>
      </c>
      <c r="D2868" s="1" t="str">
        <f>IF(Tablas!D2866="","",Tablas!D2866)</f>
        <v/>
      </c>
      <c r="E2868" s="1" t="str">
        <f>IF(Tablas!E2866="","",Tablas!E2866)</f>
        <v/>
      </c>
      <c r="F2868" s="1" t="str">
        <f>IF(Tablas!F2866="","",Tablas!F2866)</f>
        <v/>
      </c>
      <c r="G2868" s="1" t="str">
        <f>IF(Tablas!I2866="","",Tablas!I2866)</f>
        <v/>
      </c>
      <c r="H2868" s="1" t="s">
        <v>911</v>
      </c>
      <c r="I2868" s="39" t="str">
        <f>IF($B2868="","",-SUMIFS(Tabla7[Cantidad],Tabla7[Código del producto],$B2868,Tabla7[Tipo de movimiento],"SALIDA",Tabla7[Mes],I$5))</f>
        <v/>
      </c>
      <c r="J2868" s="39" t="str">
        <f>IF($B2868="","",-SUMIFS(Tabla7[Cantidad],Tabla7[Código del producto],$B2868,Tabla7[Tipo de movimiento],"SALIDA",Tabla7[Mes],J$5))</f>
        <v/>
      </c>
      <c r="K2868" s="39" t="str">
        <f>IF($B2868="","",-SUMIFS(Tabla7[Cantidad],Tabla7[Código del producto],$B2868,Tabla7[Tipo de movimiento],"SALIDA",Tabla7[Mes],K$5))</f>
        <v/>
      </c>
      <c r="L2868" s="39" t="str">
        <f>IF($B2868="","",-SUMIFS(Tabla7[Cantidad],Tabla7[Código del producto],$B2868,Tabla7[Tipo de movimiento],"SALIDA",Tabla7[Mes],L$5))</f>
        <v/>
      </c>
      <c r="M2868" s="39" t="str">
        <f>IF($B2868="","",-SUMIFS(Tabla7[Cantidad],Tabla7[Código del producto],$B2868,Tabla7[Tipo de movimiento],"SALIDA",Tabla7[Mes],M$5))</f>
        <v/>
      </c>
      <c r="N2868" s="39" t="str">
        <f>IF($B2868="","",-SUMIFS(Tabla7[Cantidad],Tabla7[Código del producto],$B2868,Tabla7[Tipo de movimiento],"SALIDA",Tabla7[Mes],N$5))</f>
        <v/>
      </c>
      <c r="O2868" s="39" t="str">
        <f>IF($B2868="","",-SUMIFS(Tabla7[Cantidad],Tabla7[Código del producto],$B2868,Tabla7[Tipo de movimiento],"SALIDA",Tabla7[Mes],O$5))</f>
        <v/>
      </c>
      <c r="P2868" s="39" t="str">
        <f>IF($B2868="","",-SUMIFS(Tabla7[Cantidad],Tabla7[Código del producto],$B2868,Tabla7[Tipo de movimiento],"SALIDA",Tabla7[Mes],P$5))</f>
        <v/>
      </c>
      <c r="Q2868" s="39" t="str">
        <f t="shared" si="132"/>
        <v/>
      </c>
      <c r="R2868" s="51" t="str">
        <f>IF($B2868="","",IFERROR(VLOOKUP($B2868,'ABC rotación'!$C:$G,5,0),"C"))</f>
        <v/>
      </c>
      <c r="S2868" s="41" t="str">
        <f t="shared" si="133"/>
        <v/>
      </c>
      <c r="T2868" s="40" t="str">
        <f t="shared" si="134"/>
        <v/>
      </c>
      <c r="U2868" s="23" t="str">
        <f>IF($B2868="","",VLOOKUP($T2868,Tablas!$X$14:$Y$17,2,1))</f>
        <v/>
      </c>
    </row>
    <row r="2869" spans="2:21" x14ac:dyDescent="0.2">
      <c r="B2869" s="1" t="str">
        <f>IF(Tablas!B2867="","",Tablas!B2867)</f>
        <v/>
      </c>
      <c r="C2869" s="1" t="str">
        <f>IF(Tablas!C2867="","",Tablas!C2867)</f>
        <v/>
      </c>
      <c r="D2869" s="1" t="str">
        <f>IF(Tablas!D2867="","",Tablas!D2867)</f>
        <v/>
      </c>
      <c r="E2869" s="1" t="str">
        <f>IF(Tablas!E2867="","",Tablas!E2867)</f>
        <v/>
      </c>
      <c r="F2869" s="1" t="str">
        <f>IF(Tablas!F2867="","",Tablas!F2867)</f>
        <v/>
      </c>
      <c r="G2869" s="1" t="str">
        <f>IF(Tablas!I2867="","",Tablas!I2867)</f>
        <v/>
      </c>
      <c r="H2869" s="1" t="s">
        <v>911</v>
      </c>
      <c r="I2869" s="39" t="str">
        <f>IF($B2869="","",-SUMIFS(Tabla7[Cantidad],Tabla7[Código del producto],$B2869,Tabla7[Tipo de movimiento],"SALIDA",Tabla7[Mes],I$5))</f>
        <v/>
      </c>
      <c r="J2869" s="39" t="str">
        <f>IF($B2869="","",-SUMIFS(Tabla7[Cantidad],Tabla7[Código del producto],$B2869,Tabla7[Tipo de movimiento],"SALIDA",Tabla7[Mes],J$5))</f>
        <v/>
      </c>
      <c r="K2869" s="39" t="str">
        <f>IF($B2869="","",-SUMIFS(Tabla7[Cantidad],Tabla7[Código del producto],$B2869,Tabla7[Tipo de movimiento],"SALIDA",Tabla7[Mes],K$5))</f>
        <v/>
      </c>
      <c r="L2869" s="39" t="str">
        <f>IF($B2869="","",-SUMIFS(Tabla7[Cantidad],Tabla7[Código del producto],$B2869,Tabla7[Tipo de movimiento],"SALIDA",Tabla7[Mes],L$5))</f>
        <v/>
      </c>
      <c r="M2869" s="39" t="str">
        <f>IF($B2869="","",-SUMIFS(Tabla7[Cantidad],Tabla7[Código del producto],$B2869,Tabla7[Tipo de movimiento],"SALIDA",Tabla7[Mes],M$5))</f>
        <v/>
      </c>
      <c r="N2869" s="39" t="str">
        <f>IF($B2869="","",-SUMIFS(Tabla7[Cantidad],Tabla7[Código del producto],$B2869,Tabla7[Tipo de movimiento],"SALIDA",Tabla7[Mes],N$5))</f>
        <v/>
      </c>
      <c r="O2869" s="39" t="str">
        <f>IF($B2869="","",-SUMIFS(Tabla7[Cantidad],Tabla7[Código del producto],$B2869,Tabla7[Tipo de movimiento],"SALIDA",Tabla7[Mes],O$5))</f>
        <v/>
      </c>
      <c r="P2869" s="39" t="str">
        <f>IF($B2869="","",-SUMIFS(Tabla7[Cantidad],Tabla7[Código del producto],$B2869,Tabla7[Tipo de movimiento],"SALIDA",Tabla7[Mes],P$5))</f>
        <v/>
      </c>
      <c r="Q2869" s="39" t="str">
        <f t="shared" si="132"/>
        <v/>
      </c>
      <c r="R2869" s="51" t="str">
        <f>IF($B2869="","",IFERROR(VLOOKUP($B2869,'ABC rotación'!$C:$G,5,0),"C"))</f>
        <v/>
      </c>
      <c r="S2869" s="41" t="str">
        <f t="shared" si="133"/>
        <v/>
      </c>
      <c r="T2869" s="40" t="str">
        <f t="shared" si="134"/>
        <v/>
      </c>
      <c r="U2869" s="23" t="str">
        <f>IF($B2869="","",VLOOKUP($T2869,Tablas!$X$14:$Y$17,2,1))</f>
        <v/>
      </c>
    </row>
    <row r="2870" spans="2:21" x14ac:dyDescent="0.2">
      <c r="B2870" s="1" t="str">
        <f>IF(Tablas!B2868="","",Tablas!B2868)</f>
        <v/>
      </c>
      <c r="C2870" s="1" t="str">
        <f>IF(Tablas!C2868="","",Tablas!C2868)</f>
        <v/>
      </c>
      <c r="D2870" s="1" t="str">
        <f>IF(Tablas!D2868="","",Tablas!D2868)</f>
        <v/>
      </c>
      <c r="E2870" s="1" t="str">
        <f>IF(Tablas!E2868="","",Tablas!E2868)</f>
        <v/>
      </c>
      <c r="F2870" s="1" t="str">
        <f>IF(Tablas!F2868="","",Tablas!F2868)</f>
        <v/>
      </c>
      <c r="G2870" s="1" t="str">
        <f>IF(Tablas!I2868="","",Tablas!I2868)</f>
        <v/>
      </c>
      <c r="H2870" s="1" t="s">
        <v>911</v>
      </c>
      <c r="I2870" s="39" t="str">
        <f>IF($B2870="","",-SUMIFS(Tabla7[Cantidad],Tabla7[Código del producto],$B2870,Tabla7[Tipo de movimiento],"SALIDA",Tabla7[Mes],I$5))</f>
        <v/>
      </c>
      <c r="J2870" s="39" t="str">
        <f>IF($B2870="","",-SUMIFS(Tabla7[Cantidad],Tabla7[Código del producto],$B2870,Tabla7[Tipo de movimiento],"SALIDA",Tabla7[Mes],J$5))</f>
        <v/>
      </c>
      <c r="K2870" s="39" t="str">
        <f>IF($B2870="","",-SUMIFS(Tabla7[Cantidad],Tabla7[Código del producto],$B2870,Tabla7[Tipo de movimiento],"SALIDA",Tabla7[Mes],K$5))</f>
        <v/>
      </c>
      <c r="L2870" s="39" t="str">
        <f>IF($B2870="","",-SUMIFS(Tabla7[Cantidad],Tabla7[Código del producto],$B2870,Tabla7[Tipo de movimiento],"SALIDA",Tabla7[Mes],L$5))</f>
        <v/>
      </c>
      <c r="M2870" s="39" t="str">
        <f>IF($B2870="","",-SUMIFS(Tabla7[Cantidad],Tabla7[Código del producto],$B2870,Tabla7[Tipo de movimiento],"SALIDA",Tabla7[Mes],M$5))</f>
        <v/>
      </c>
      <c r="N2870" s="39" t="str">
        <f>IF($B2870="","",-SUMIFS(Tabla7[Cantidad],Tabla7[Código del producto],$B2870,Tabla7[Tipo de movimiento],"SALIDA",Tabla7[Mes],N$5))</f>
        <v/>
      </c>
      <c r="O2870" s="39" t="str">
        <f>IF($B2870="","",-SUMIFS(Tabla7[Cantidad],Tabla7[Código del producto],$B2870,Tabla7[Tipo de movimiento],"SALIDA",Tabla7[Mes],O$5))</f>
        <v/>
      </c>
      <c r="P2870" s="39" t="str">
        <f>IF($B2870="","",-SUMIFS(Tabla7[Cantidad],Tabla7[Código del producto],$B2870,Tabla7[Tipo de movimiento],"SALIDA",Tabla7[Mes],P$5))</f>
        <v/>
      </c>
      <c r="Q2870" s="39" t="str">
        <f t="shared" si="132"/>
        <v/>
      </c>
      <c r="R2870" s="51" t="str">
        <f>IF($B2870="","",IFERROR(VLOOKUP($B2870,'ABC rotación'!$C:$G,5,0),"C"))</f>
        <v/>
      </c>
      <c r="S2870" s="41" t="str">
        <f t="shared" si="133"/>
        <v/>
      </c>
      <c r="T2870" s="40" t="str">
        <f t="shared" si="134"/>
        <v/>
      </c>
      <c r="U2870" s="23" t="str">
        <f>IF($B2870="","",VLOOKUP($T2870,Tablas!$X$14:$Y$17,2,1))</f>
        <v/>
      </c>
    </row>
    <row r="2871" spans="2:21" x14ac:dyDescent="0.2">
      <c r="B2871" s="1" t="str">
        <f>IF(Tablas!B2869="","",Tablas!B2869)</f>
        <v/>
      </c>
      <c r="C2871" s="1" t="str">
        <f>IF(Tablas!C2869="","",Tablas!C2869)</f>
        <v/>
      </c>
      <c r="D2871" s="1" t="str">
        <f>IF(Tablas!D2869="","",Tablas!D2869)</f>
        <v/>
      </c>
      <c r="E2871" s="1" t="str">
        <f>IF(Tablas!E2869="","",Tablas!E2869)</f>
        <v/>
      </c>
      <c r="F2871" s="1" t="str">
        <f>IF(Tablas!F2869="","",Tablas!F2869)</f>
        <v/>
      </c>
      <c r="G2871" s="1" t="str">
        <f>IF(Tablas!I2869="","",Tablas!I2869)</f>
        <v/>
      </c>
      <c r="H2871" s="1" t="s">
        <v>911</v>
      </c>
      <c r="I2871" s="39" t="str">
        <f>IF($B2871="","",-SUMIFS(Tabla7[Cantidad],Tabla7[Código del producto],$B2871,Tabla7[Tipo de movimiento],"SALIDA",Tabla7[Mes],I$5))</f>
        <v/>
      </c>
      <c r="J2871" s="39" t="str">
        <f>IF($B2871="","",-SUMIFS(Tabla7[Cantidad],Tabla7[Código del producto],$B2871,Tabla7[Tipo de movimiento],"SALIDA",Tabla7[Mes],J$5))</f>
        <v/>
      </c>
      <c r="K2871" s="39" t="str">
        <f>IF($B2871="","",-SUMIFS(Tabla7[Cantidad],Tabla7[Código del producto],$B2871,Tabla7[Tipo de movimiento],"SALIDA",Tabla7[Mes],K$5))</f>
        <v/>
      </c>
      <c r="L2871" s="39" t="str">
        <f>IF($B2871="","",-SUMIFS(Tabla7[Cantidad],Tabla7[Código del producto],$B2871,Tabla7[Tipo de movimiento],"SALIDA",Tabla7[Mes],L$5))</f>
        <v/>
      </c>
      <c r="M2871" s="39" t="str">
        <f>IF($B2871="","",-SUMIFS(Tabla7[Cantidad],Tabla7[Código del producto],$B2871,Tabla7[Tipo de movimiento],"SALIDA",Tabla7[Mes],M$5))</f>
        <v/>
      </c>
      <c r="N2871" s="39" t="str">
        <f>IF($B2871="","",-SUMIFS(Tabla7[Cantidad],Tabla7[Código del producto],$B2871,Tabla7[Tipo de movimiento],"SALIDA",Tabla7[Mes],N$5))</f>
        <v/>
      </c>
      <c r="O2871" s="39" t="str">
        <f>IF($B2871="","",-SUMIFS(Tabla7[Cantidad],Tabla7[Código del producto],$B2871,Tabla7[Tipo de movimiento],"SALIDA",Tabla7[Mes],O$5))</f>
        <v/>
      </c>
      <c r="P2871" s="39" t="str">
        <f>IF($B2871="","",-SUMIFS(Tabla7[Cantidad],Tabla7[Código del producto],$B2871,Tabla7[Tipo de movimiento],"SALIDA",Tabla7[Mes],P$5))</f>
        <v/>
      </c>
      <c r="Q2871" s="39" t="str">
        <f t="shared" si="132"/>
        <v/>
      </c>
      <c r="R2871" s="51" t="str">
        <f>IF($B2871="","",IFERROR(VLOOKUP($B2871,'ABC rotación'!$C:$G,5,0),"C"))</f>
        <v/>
      </c>
      <c r="S2871" s="41" t="str">
        <f t="shared" si="133"/>
        <v/>
      </c>
      <c r="T2871" s="40" t="str">
        <f t="shared" si="134"/>
        <v/>
      </c>
      <c r="U2871" s="23" t="str">
        <f>IF($B2871="","",VLOOKUP($T2871,Tablas!$X$14:$Y$17,2,1))</f>
        <v/>
      </c>
    </row>
    <row r="2872" spans="2:21" x14ac:dyDescent="0.2">
      <c r="B2872" s="1" t="str">
        <f>IF(Tablas!B2870="","",Tablas!B2870)</f>
        <v/>
      </c>
      <c r="C2872" s="1" t="str">
        <f>IF(Tablas!C2870="","",Tablas!C2870)</f>
        <v/>
      </c>
      <c r="D2872" s="1" t="str">
        <f>IF(Tablas!D2870="","",Tablas!D2870)</f>
        <v/>
      </c>
      <c r="E2872" s="1" t="str">
        <f>IF(Tablas!E2870="","",Tablas!E2870)</f>
        <v/>
      </c>
      <c r="F2872" s="1" t="str">
        <f>IF(Tablas!F2870="","",Tablas!F2870)</f>
        <v/>
      </c>
      <c r="G2872" s="1" t="str">
        <f>IF(Tablas!I2870="","",Tablas!I2870)</f>
        <v/>
      </c>
      <c r="H2872" s="1" t="s">
        <v>911</v>
      </c>
      <c r="I2872" s="39" t="str">
        <f>IF($B2872="","",-SUMIFS(Tabla7[Cantidad],Tabla7[Código del producto],$B2872,Tabla7[Tipo de movimiento],"SALIDA",Tabla7[Mes],I$5))</f>
        <v/>
      </c>
      <c r="J2872" s="39" t="str">
        <f>IF($B2872="","",-SUMIFS(Tabla7[Cantidad],Tabla7[Código del producto],$B2872,Tabla7[Tipo de movimiento],"SALIDA",Tabla7[Mes],J$5))</f>
        <v/>
      </c>
      <c r="K2872" s="39" t="str">
        <f>IF($B2872="","",-SUMIFS(Tabla7[Cantidad],Tabla7[Código del producto],$B2872,Tabla7[Tipo de movimiento],"SALIDA",Tabla7[Mes],K$5))</f>
        <v/>
      </c>
      <c r="L2872" s="39" t="str">
        <f>IF($B2872="","",-SUMIFS(Tabla7[Cantidad],Tabla7[Código del producto],$B2872,Tabla7[Tipo de movimiento],"SALIDA",Tabla7[Mes],L$5))</f>
        <v/>
      </c>
      <c r="M2872" s="39" t="str">
        <f>IF($B2872="","",-SUMIFS(Tabla7[Cantidad],Tabla7[Código del producto],$B2872,Tabla7[Tipo de movimiento],"SALIDA",Tabla7[Mes],M$5))</f>
        <v/>
      </c>
      <c r="N2872" s="39" t="str">
        <f>IF($B2872="","",-SUMIFS(Tabla7[Cantidad],Tabla7[Código del producto],$B2872,Tabla7[Tipo de movimiento],"SALIDA",Tabla7[Mes],N$5))</f>
        <v/>
      </c>
      <c r="O2872" s="39" t="str">
        <f>IF($B2872="","",-SUMIFS(Tabla7[Cantidad],Tabla7[Código del producto],$B2872,Tabla7[Tipo de movimiento],"SALIDA",Tabla7[Mes],O$5))</f>
        <v/>
      </c>
      <c r="P2872" s="39" t="str">
        <f>IF($B2872="","",-SUMIFS(Tabla7[Cantidad],Tabla7[Código del producto],$B2872,Tabla7[Tipo de movimiento],"SALIDA",Tabla7[Mes],P$5))</f>
        <v/>
      </c>
      <c r="Q2872" s="39" t="str">
        <f t="shared" si="132"/>
        <v/>
      </c>
      <c r="R2872" s="51" t="str">
        <f>IF($B2872="","",IFERROR(VLOOKUP($B2872,'ABC rotación'!$C:$G,5,0),"C"))</f>
        <v/>
      </c>
      <c r="S2872" s="41" t="str">
        <f t="shared" si="133"/>
        <v/>
      </c>
      <c r="T2872" s="40" t="str">
        <f t="shared" si="134"/>
        <v/>
      </c>
      <c r="U2872" s="23" t="str">
        <f>IF($B2872="","",VLOOKUP($T2872,Tablas!$X$14:$Y$17,2,1))</f>
        <v/>
      </c>
    </row>
    <row r="2873" spans="2:21" x14ac:dyDescent="0.2">
      <c r="B2873" s="1" t="str">
        <f>IF(Tablas!B2871="","",Tablas!B2871)</f>
        <v/>
      </c>
      <c r="C2873" s="1" t="str">
        <f>IF(Tablas!C2871="","",Tablas!C2871)</f>
        <v/>
      </c>
      <c r="D2873" s="1" t="str">
        <f>IF(Tablas!D2871="","",Tablas!D2871)</f>
        <v/>
      </c>
      <c r="E2873" s="1" t="str">
        <f>IF(Tablas!E2871="","",Tablas!E2871)</f>
        <v/>
      </c>
      <c r="F2873" s="1" t="str">
        <f>IF(Tablas!F2871="","",Tablas!F2871)</f>
        <v/>
      </c>
      <c r="G2873" s="1" t="str">
        <f>IF(Tablas!I2871="","",Tablas!I2871)</f>
        <v/>
      </c>
      <c r="H2873" s="1" t="s">
        <v>911</v>
      </c>
      <c r="I2873" s="39" t="str">
        <f>IF($B2873="","",-SUMIFS(Tabla7[Cantidad],Tabla7[Código del producto],$B2873,Tabla7[Tipo de movimiento],"SALIDA",Tabla7[Mes],I$5))</f>
        <v/>
      </c>
      <c r="J2873" s="39" t="str">
        <f>IF($B2873="","",-SUMIFS(Tabla7[Cantidad],Tabla7[Código del producto],$B2873,Tabla7[Tipo de movimiento],"SALIDA",Tabla7[Mes],J$5))</f>
        <v/>
      </c>
      <c r="K2873" s="39" t="str">
        <f>IF($B2873="","",-SUMIFS(Tabla7[Cantidad],Tabla7[Código del producto],$B2873,Tabla7[Tipo de movimiento],"SALIDA",Tabla7[Mes],K$5))</f>
        <v/>
      </c>
      <c r="L2873" s="39" t="str">
        <f>IF($B2873="","",-SUMIFS(Tabla7[Cantidad],Tabla7[Código del producto],$B2873,Tabla7[Tipo de movimiento],"SALIDA",Tabla7[Mes],L$5))</f>
        <v/>
      </c>
      <c r="M2873" s="39" t="str">
        <f>IF($B2873="","",-SUMIFS(Tabla7[Cantidad],Tabla7[Código del producto],$B2873,Tabla7[Tipo de movimiento],"SALIDA",Tabla7[Mes],M$5))</f>
        <v/>
      </c>
      <c r="N2873" s="39" t="str">
        <f>IF($B2873="","",-SUMIFS(Tabla7[Cantidad],Tabla7[Código del producto],$B2873,Tabla7[Tipo de movimiento],"SALIDA",Tabla7[Mes],N$5))</f>
        <v/>
      </c>
      <c r="O2873" s="39" t="str">
        <f>IF($B2873="","",-SUMIFS(Tabla7[Cantidad],Tabla7[Código del producto],$B2873,Tabla7[Tipo de movimiento],"SALIDA",Tabla7[Mes],O$5))</f>
        <v/>
      </c>
      <c r="P2873" s="39" t="str">
        <f>IF($B2873="","",-SUMIFS(Tabla7[Cantidad],Tabla7[Código del producto],$B2873,Tabla7[Tipo de movimiento],"SALIDA",Tabla7[Mes],P$5))</f>
        <v/>
      </c>
      <c r="Q2873" s="39" t="str">
        <f t="shared" si="132"/>
        <v/>
      </c>
      <c r="R2873" s="51" t="str">
        <f>IF($B2873="","",IFERROR(VLOOKUP($B2873,'ABC rotación'!$C:$G,5,0),"C"))</f>
        <v/>
      </c>
      <c r="S2873" s="41" t="str">
        <f t="shared" si="133"/>
        <v/>
      </c>
      <c r="T2873" s="40" t="str">
        <f t="shared" si="134"/>
        <v/>
      </c>
      <c r="U2873" s="23" t="str">
        <f>IF($B2873="","",VLOOKUP($T2873,Tablas!$X$14:$Y$17,2,1))</f>
        <v/>
      </c>
    </row>
    <row r="2874" spans="2:21" x14ac:dyDescent="0.2">
      <c r="B2874" s="1" t="str">
        <f>IF(Tablas!B2872="","",Tablas!B2872)</f>
        <v/>
      </c>
      <c r="C2874" s="1" t="str">
        <f>IF(Tablas!C2872="","",Tablas!C2872)</f>
        <v/>
      </c>
      <c r="D2874" s="1" t="str">
        <f>IF(Tablas!D2872="","",Tablas!D2872)</f>
        <v/>
      </c>
      <c r="E2874" s="1" t="str">
        <f>IF(Tablas!E2872="","",Tablas!E2872)</f>
        <v/>
      </c>
      <c r="F2874" s="1" t="str">
        <f>IF(Tablas!F2872="","",Tablas!F2872)</f>
        <v/>
      </c>
      <c r="G2874" s="1" t="str">
        <f>IF(Tablas!I2872="","",Tablas!I2872)</f>
        <v/>
      </c>
      <c r="H2874" s="1" t="s">
        <v>911</v>
      </c>
      <c r="I2874" s="39" t="str">
        <f>IF($B2874="","",-SUMIFS(Tabla7[Cantidad],Tabla7[Código del producto],$B2874,Tabla7[Tipo de movimiento],"SALIDA",Tabla7[Mes],I$5))</f>
        <v/>
      </c>
      <c r="J2874" s="39" t="str">
        <f>IF($B2874="","",-SUMIFS(Tabla7[Cantidad],Tabla7[Código del producto],$B2874,Tabla7[Tipo de movimiento],"SALIDA",Tabla7[Mes],J$5))</f>
        <v/>
      </c>
      <c r="K2874" s="39" t="str">
        <f>IF($B2874="","",-SUMIFS(Tabla7[Cantidad],Tabla7[Código del producto],$B2874,Tabla7[Tipo de movimiento],"SALIDA",Tabla7[Mes],K$5))</f>
        <v/>
      </c>
      <c r="L2874" s="39" t="str">
        <f>IF($B2874="","",-SUMIFS(Tabla7[Cantidad],Tabla7[Código del producto],$B2874,Tabla7[Tipo de movimiento],"SALIDA",Tabla7[Mes],L$5))</f>
        <v/>
      </c>
      <c r="M2874" s="39" t="str">
        <f>IF($B2874="","",-SUMIFS(Tabla7[Cantidad],Tabla7[Código del producto],$B2874,Tabla7[Tipo de movimiento],"SALIDA",Tabla7[Mes],M$5))</f>
        <v/>
      </c>
      <c r="N2874" s="39" t="str">
        <f>IF($B2874="","",-SUMIFS(Tabla7[Cantidad],Tabla7[Código del producto],$B2874,Tabla7[Tipo de movimiento],"SALIDA",Tabla7[Mes],N$5))</f>
        <v/>
      </c>
      <c r="O2874" s="39" t="str">
        <f>IF($B2874="","",-SUMIFS(Tabla7[Cantidad],Tabla7[Código del producto],$B2874,Tabla7[Tipo de movimiento],"SALIDA",Tabla7[Mes],O$5))</f>
        <v/>
      </c>
      <c r="P2874" s="39" t="str">
        <f>IF($B2874="","",-SUMIFS(Tabla7[Cantidad],Tabla7[Código del producto],$B2874,Tabla7[Tipo de movimiento],"SALIDA",Tabla7[Mes],P$5))</f>
        <v/>
      </c>
      <c r="Q2874" s="39" t="str">
        <f t="shared" si="132"/>
        <v/>
      </c>
      <c r="R2874" s="51" t="str">
        <f>IF($B2874="","",IFERROR(VLOOKUP($B2874,'ABC rotación'!$C:$G,5,0),"C"))</f>
        <v/>
      </c>
      <c r="S2874" s="41" t="str">
        <f t="shared" si="133"/>
        <v/>
      </c>
      <c r="T2874" s="40" t="str">
        <f t="shared" si="134"/>
        <v/>
      </c>
      <c r="U2874" s="23" t="str">
        <f>IF($B2874="","",VLOOKUP($T2874,Tablas!$X$14:$Y$17,2,1))</f>
        <v/>
      </c>
    </row>
    <row r="2875" spans="2:21" x14ac:dyDescent="0.2">
      <c r="B2875" s="1" t="str">
        <f>IF(Tablas!B2873="","",Tablas!B2873)</f>
        <v/>
      </c>
      <c r="C2875" s="1" t="str">
        <f>IF(Tablas!C2873="","",Tablas!C2873)</f>
        <v/>
      </c>
      <c r="D2875" s="1" t="str">
        <f>IF(Tablas!D2873="","",Tablas!D2873)</f>
        <v/>
      </c>
      <c r="E2875" s="1" t="str">
        <f>IF(Tablas!E2873="","",Tablas!E2873)</f>
        <v/>
      </c>
      <c r="F2875" s="1" t="str">
        <f>IF(Tablas!F2873="","",Tablas!F2873)</f>
        <v/>
      </c>
      <c r="G2875" s="1" t="str">
        <f>IF(Tablas!I2873="","",Tablas!I2873)</f>
        <v/>
      </c>
      <c r="H2875" s="1" t="s">
        <v>911</v>
      </c>
      <c r="I2875" s="39" t="str">
        <f>IF($B2875="","",-SUMIFS(Tabla7[Cantidad],Tabla7[Código del producto],$B2875,Tabla7[Tipo de movimiento],"SALIDA",Tabla7[Mes],I$5))</f>
        <v/>
      </c>
      <c r="J2875" s="39" t="str">
        <f>IF($B2875="","",-SUMIFS(Tabla7[Cantidad],Tabla7[Código del producto],$B2875,Tabla7[Tipo de movimiento],"SALIDA",Tabla7[Mes],J$5))</f>
        <v/>
      </c>
      <c r="K2875" s="39" t="str">
        <f>IF($B2875="","",-SUMIFS(Tabla7[Cantidad],Tabla7[Código del producto],$B2875,Tabla7[Tipo de movimiento],"SALIDA",Tabla7[Mes],K$5))</f>
        <v/>
      </c>
      <c r="L2875" s="39" t="str">
        <f>IF($B2875="","",-SUMIFS(Tabla7[Cantidad],Tabla7[Código del producto],$B2875,Tabla7[Tipo de movimiento],"SALIDA",Tabla7[Mes],L$5))</f>
        <v/>
      </c>
      <c r="M2875" s="39" t="str">
        <f>IF($B2875="","",-SUMIFS(Tabla7[Cantidad],Tabla7[Código del producto],$B2875,Tabla7[Tipo de movimiento],"SALIDA",Tabla7[Mes],M$5))</f>
        <v/>
      </c>
      <c r="N2875" s="39" t="str">
        <f>IF($B2875="","",-SUMIFS(Tabla7[Cantidad],Tabla7[Código del producto],$B2875,Tabla7[Tipo de movimiento],"SALIDA",Tabla7[Mes],N$5))</f>
        <v/>
      </c>
      <c r="O2875" s="39" t="str">
        <f>IF($B2875="","",-SUMIFS(Tabla7[Cantidad],Tabla7[Código del producto],$B2875,Tabla7[Tipo de movimiento],"SALIDA",Tabla7[Mes],O$5))</f>
        <v/>
      </c>
      <c r="P2875" s="39" t="str">
        <f>IF($B2875="","",-SUMIFS(Tabla7[Cantidad],Tabla7[Código del producto],$B2875,Tabla7[Tipo de movimiento],"SALIDA",Tabla7[Mes],P$5))</f>
        <v/>
      </c>
      <c r="Q2875" s="39" t="str">
        <f t="shared" si="132"/>
        <v/>
      </c>
      <c r="R2875" s="51" t="str">
        <f>IF($B2875="","",IFERROR(VLOOKUP($B2875,'ABC rotación'!$C:$G,5,0),"C"))</f>
        <v/>
      </c>
      <c r="S2875" s="41" t="str">
        <f t="shared" si="133"/>
        <v/>
      </c>
      <c r="T2875" s="40" t="str">
        <f t="shared" si="134"/>
        <v/>
      </c>
      <c r="U2875" s="23" t="str">
        <f>IF($B2875="","",VLOOKUP($T2875,Tablas!$X$14:$Y$17,2,1))</f>
        <v/>
      </c>
    </row>
    <row r="2876" spans="2:21" x14ac:dyDescent="0.2">
      <c r="B2876" s="1" t="str">
        <f>IF(Tablas!B2874="","",Tablas!B2874)</f>
        <v/>
      </c>
      <c r="C2876" s="1" t="str">
        <f>IF(Tablas!C2874="","",Tablas!C2874)</f>
        <v/>
      </c>
      <c r="D2876" s="1" t="str">
        <f>IF(Tablas!D2874="","",Tablas!D2874)</f>
        <v/>
      </c>
      <c r="E2876" s="1" t="str">
        <f>IF(Tablas!E2874="","",Tablas!E2874)</f>
        <v/>
      </c>
      <c r="F2876" s="1" t="str">
        <f>IF(Tablas!F2874="","",Tablas!F2874)</f>
        <v/>
      </c>
      <c r="G2876" s="1" t="str">
        <f>IF(Tablas!I2874="","",Tablas!I2874)</f>
        <v/>
      </c>
      <c r="H2876" s="1" t="s">
        <v>911</v>
      </c>
      <c r="I2876" s="39" t="str">
        <f>IF($B2876="","",-SUMIFS(Tabla7[Cantidad],Tabla7[Código del producto],$B2876,Tabla7[Tipo de movimiento],"SALIDA",Tabla7[Mes],I$5))</f>
        <v/>
      </c>
      <c r="J2876" s="39" t="str">
        <f>IF($B2876="","",-SUMIFS(Tabla7[Cantidad],Tabla7[Código del producto],$B2876,Tabla7[Tipo de movimiento],"SALIDA",Tabla7[Mes],J$5))</f>
        <v/>
      </c>
      <c r="K2876" s="39" t="str">
        <f>IF($B2876="","",-SUMIFS(Tabla7[Cantidad],Tabla7[Código del producto],$B2876,Tabla7[Tipo de movimiento],"SALIDA",Tabla7[Mes],K$5))</f>
        <v/>
      </c>
      <c r="L2876" s="39" t="str">
        <f>IF($B2876="","",-SUMIFS(Tabla7[Cantidad],Tabla7[Código del producto],$B2876,Tabla7[Tipo de movimiento],"SALIDA",Tabla7[Mes],L$5))</f>
        <v/>
      </c>
      <c r="M2876" s="39" t="str">
        <f>IF($B2876="","",-SUMIFS(Tabla7[Cantidad],Tabla7[Código del producto],$B2876,Tabla7[Tipo de movimiento],"SALIDA",Tabla7[Mes],M$5))</f>
        <v/>
      </c>
      <c r="N2876" s="39" t="str">
        <f>IF($B2876="","",-SUMIFS(Tabla7[Cantidad],Tabla7[Código del producto],$B2876,Tabla7[Tipo de movimiento],"SALIDA",Tabla7[Mes],N$5))</f>
        <v/>
      </c>
      <c r="O2876" s="39" t="str">
        <f>IF($B2876="","",-SUMIFS(Tabla7[Cantidad],Tabla7[Código del producto],$B2876,Tabla7[Tipo de movimiento],"SALIDA",Tabla7[Mes],O$5))</f>
        <v/>
      </c>
      <c r="P2876" s="39" t="str">
        <f>IF($B2876="","",-SUMIFS(Tabla7[Cantidad],Tabla7[Código del producto],$B2876,Tabla7[Tipo de movimiento],"SALIDA",Tabla7[Mes],P$5))</f>
        <v/>
      </c>
      <c r="Q2876" s="39" t="str">
        <f t="shared" si="132"/>
        <v/>
      </c>
      <c r="R2876" s="51" t="str">
        <f>IF($B2876="","",IFERROR(VLOOKUP($B2876,'ABC rotación'!$C:$G,5,0),"C"))</f>
        <v/>
      </c>
      <c r="S2876" s="41" t="str">
        <f t="shared" si="133"/>
        <v/>
      </c>
      <c r="T2876" s="40" t="str">
        <f t="shared" si="134"/>
        <v/>
      </c>
      <c r="U2876" s="23" t="str">
        <f>IF($B2876="","",VLOOKUP($T2876,Tablas!$X$14:$Y$17,2,1))</f>
        <v/>
      </c>
    </row>
    <row r="2877" spans="2:21" x14ac:dyDescent="0.2">
      <c r="B2877" s="1" t="str">
        <f>IF(Tablas!B2875="","",Tablas!B2875)</f>
        <v/>
      </c>
      <c r="C2877" s="1" t="str">
        <f>IF(Tablas!C2875="","",Tablas!C2875)</f>
        <v/>
      </c>
      <c r="D2877" s="1" t="str">
        <f>IF(Tablas!D2875="","",Tablas!D2875)</f>
        <v/>
      </c>
      <c r="E2877" s="1" t="str">
        <f>IF(Tablas!E2875="","",Tablas!E2875)</f>
        <v/>
      </c>
      <c r="F2877" s="1" t="str">
        <f>IF(Tablas!F2875="","",Tablas!F2875)</f>
        <v/>
      </c>
      <c r="G2877" s="1" t="str">
        <f>IF(Tablas!I2875="","",Tablas!I2875)</f>
        <v/>
      </c>
      <c r="H2877" s="1" t="s">
        <v>911</v>
      </c>
      <c r="I2877" s="39" t="str">
        <f>IF($B2877="","",-SUMIFS(Tabla7[Cantidad],Tabla7[Código del producto],$B2877,Tabla7[Tipo de movimiento],"SALIDA",Tabla7[Mes],I$5))</f>
        <v/>
      </c>
      <c r="J2877" s="39" t="str">
        <f>IF($B2877="","",-SUMIFS(Tabla7[Cantidad],Tabla7[Código del producto],$B2877,Tabla7[Tipo de movimiento],"SALIDA",Tabla7[Mes],J$5))</f>
        <v/>
      </c>
      <c r="K2877" s="39" t="str">
        <f>IF($B2877="","",-SUMIFS(Tabla7[Cantidad],Tabla7[Código del producto],$B2877,Tabla7[Tipo de movimiento],"SALIDA",Tabla7[Mes],K$5))</f>
        <v/>
      </c>
      <c r="L2877" s="39" t="str">
        <f>IF($B2877="","",-SUMIFS(Tabla7[Cantidad],Tabla7[Código del producto],$B2877,Tabla7[Tipo de movimiento],"SALIDA",Tabla7[Mes],L$5))</f>
        <v/>
      </c>
      <c r="M2877" s="39" t="str">
        <f>IF($B2877="","",-SUMIFS(Tabla7[Cantidad],Tabla7[Código del producto],$B2877,Tabla7[Tipo de movimiento],"SALIDA",Tabla7[Mes],M$5))</f>
        <v/>
      </c>
      <c r="N2877" s="39" t="str">
        <f>IF($B2877="","",-SUMIFS(Tabla7[Cantidad],Tabla7[Código del producto],$B2877,Tabla7[Tipo de movimiento],"SALIDA",Tabla7[Mes],N$5))</f>
        <v/>
      </c>
      <c r="O2877" s="39" t="str">
        <f>IF($B2877="","",-SUMIFS(Tabla7[Cantidad],Tabla7[Código del producto],$B2877,Tabla7[Tipo de movimiento],"SALIDA",Tabla7[Mes],O$5))</f>
        <v/>
      </c>
      <c r="P2877" s="39" t="str">
        <f>IF($B2877="","",-SUMIFS(Tabla7[Cantidad],Tabla7[Código del producto],$B2877,Tabla7[Tipo de movimiento],"SALIDA",Tabla7[Mes],P$5))</f>
        <v/>
      </c>
      <c r="Q2877" s="39" t="str">
        <f t="shared" si="132"/>
        <v/>
      </c>
      <c r="R2877" s="51" t="str">
        <f>IF($B2877="","",IFERROR(VLOOKUP($B2877,'ABC rotación'!$C:$G,5,0),"C"))</f>
        <v/>
      </c>
      <c r="S2877" s="41" t="str">
        <f t="shared" si="133"/>
        <v/>
      </c>
      <c r="T2877" s="40" t="str">
        <f t="shared" si="134"/>
        <v/>
      </c>
      <c r="U2877" s="23" t="str">
        <f>IF($B2877="","",VLOOKUP($T2877,Tablas!$X$14:$Y$17,2,1))</f>
        <v/>
      </c>
    </row>
    <row r="2878" spans="2:21" x14ac:dyDescent="0.2">
      <c r="B2878" s="1" t="str">
        <f>IF(Tablas!B2876="","",Tablas!B2876)</f>
        <v/>
      </c>
      <c r="C2878" s="1" t="str">
        <f>IF(Tablas!C2876="","",Tablas!C2876)</f>
        <v/>
      </c>
      <c r="D2878" s="1" t="str">
        <f>IF(Tablas!D2876="","",Tablas!D2876)</f>
        <v/>
      </c>
      <c r="E2878" s="1" t="str">
        <f>IF(Tablas!E2876="","",Tablas!E2876)</f>
        <v/>
      </c>
      <c r="F2878" s="1" t="str">
        <f>IF(Tablas!F2876="","",Tablas!F2876)</f>
        <v/>
      </c>
      <c r="G2878" s="1" t="str">
        <f>IF(Tablas!I2876="","",Tablas!I2876)</f>
        <v/>
      </c>
      <c r="H2878" s="1" t="s">
        <v>911</v>
      </c>
      <c r="I2878" s="39" t="str">
        <f>IF($B2878="","",-SUMIFS(Tabla7[Cantidad],Tabla7[Código del producto],$B2878,Tabla7[Tipo de movimiento],"SALIDA",Tabla7[Mes],I$5))</f>
        <v/>
      </c>
      <c r="J2878" s="39" t="str">
        <f>IF($B2878="","",-SUMIFS(Tabla7[Cantidad],Tabla7[Código del producto],$B2878,Tabla7[Tipo de movimiento],"SALIDA",Tabla7[Mes],J$5))</f>
        <v/>
      </c>
      <c r="K2878" s="39" t="str">
        <f>IF($B2878="","",-SUMIFS(Tabla7[Cantidad],Tabla7[Código del producto],$B2878,Tabla7[Tipo de movimiento],"SALIDA",Tabla7[Mes],K$5))</f>
        <v/>
      </c>
      <c r="L2878" s="39" t="str">
        <f>IF($B2878="","",-SUMIFS(Tabla7[Cantidad],Tabla7[Código del producto],$B2878,Tabla7[Tipo de movimiento],"SALIDA",Tabla7[Mes],L$5))</f>
        <v/>
      </c>
      <c r="M2878" s="39" t="str">
        <f>IF($B2878="","",-SUMIFS(Tabla7[Cantidad],Tabla7[Código del producto],$B2878,Tabla7[Tipo de movimiento],"SALIDA",Tabla7[Mes],M$5))</f>
        <v/>
      </c>
      <c r="N2878" s="39" t="str">
        <f>IF($B2878="","",-SUMIFS(Tabla7[Cantidad],Tabla7[Código del producto],$B2878,Tabla7[Tipo de movimiento],"SALIDA",Tabla7[Mes],N$5))</f>
        <v/>
      </c>
      <c r="O2878" s="39" t="str">
        <f>IF($B2878="","",-SUMIFS(Tabla7[Cantidad],Tabla7[Código del producto],$B2878,Tabla7[Tipo de movimiento],"SALIDA",Tabla7[Mes],O$5))</f>
        <v/>
      </c>
      <c r="P2878" s="39" t="str">
        <f>IF($B2878="","",-SUMIFS(Tabla7[Cantidad],Tabla7[Código del producto],$B2878,Tabla7[Tipo de movimiento],"SALIDA",Tabla7[Mes],P$5))</f>
        <v/>
      </c>
      <c r="Q2878" s="39" t="str">
        <f t="shared" si="132"/>
        <v/>
      </c>
      <c r="R2878" s="51" t="str">
        <f>IF($B2878="","",IFERROR(VLOOKUP($B2878,'ABC rotación'!$C:$G,5,0),"C"))</f>
        <v/>
      </c>
      <c r="S2878" s="41" t="str">
        <f t="shared" si="133"/>
        <v/>
      </c>
      <c r="T2878" s="40" t="str">
        <f t="shared" si="134"/>
        <v/>
      </c>
      <c r="U2878" s="23" t="str">
        <f>IF($B2878="","",VLOOKUP($T2878,Tablas!$X$14:$Y$17,2,1))</f>
        <v/>
      </c>
    </row>
    <row r="2879" spans="2:21" x14ac:dyDescent="0.2">
      <c r="B2879" s="1" t="str">
        <f>IF(Tablas!B2877="","",Tablas!B2877)</f>
        <v/>
      </c>
      <c r="C2879" s="1" t="str">
        <f>IF(Tablas!C2877="","",Tablas!C2877)</f>
        <v/>
      </c>
      <c r="D2879" s="1" t="str">
        <f>IF(Tablas!D2877="","",Tablas!D2877)</f>
        <v/>
      </c>
      <c r="E2879" s="1" t="str">
        <f>IF(Tablas!E2877="","",Tablas!E2877)</f>
        <v/>
      </c>
      <c r="F2879" s="1" t="str">
        <f>IF(Tablas!F2877="","",Tablas!F2877)</f>
        <v/>
      </c>
      <c r="G2879" s="1" t="str">
        <f>IF(Tablas!I2877="","",Tablas!I2877)</f>
        <v/>
      </c>
      <c r="H2879" s="1" t="s">
        <v>911</v>
      </c>
      <c r="I2879" s="39" t="str">
        <f>IF($B2879="","",-SUMIFS(Tabla7[Cantidad],Tabla7[Código del producto],$B2879,Tabla7[Tipo de movimiento],"SALIDA",Tabla7[Mes],I$5))</f>
        <v/>
      </c>
      <c r="J2879" s="39" t="str">
        <f>IF($B2879="","",-SUMIFS(Tabla7[Cantidad],Tabla7[Código del producto],$B2879,Tabla7[Tipo de movimiento],"SALIDA",Tabla7[Mes],J$5))</f>
        <v/>
      </c>
      <c r="K2879" s="39" t="str">
        <f>IF($B2879="","",-SUMIFS(Tabla7[Cantidad],Tabla7[Código del producto],$B2879,Tabla7[Tipo de movimiento],"SALIDA",Tabla7[Mes],K$5))</f>
        <v/>
      </c>
      <c r="L2879" s="39" t="str">
        <f>IF($B2879="","",-SUMIFS(Tabla7[Cantidad],Tabla7[Código del producto],$B2879,Tabla7[Tipo de movimiento],"SALIDA",Tabla7[Mes],L$5))</f>
        <v/>
      </c>
      <c r="M2879" s="39" t="str">
        <f>IF($B2879="","",-SUMIFS(Tabla7[Cantidad],Tabla7[Código del producto],$B2879,Tabla7[Tipo de movimiento],"SALIDA",Tabla7[Mes],M$5))</f>
        <v/>
      </c>
      <c r="N2879" s="39" t="str">
        <f>IF($B2879="","",-SUMIFS(Tabla7[Cantidad],Tabla7[Código del producto],$B2879,Tabla7[Tipo de movimiento],"SALIDA",Tabla7[Mes],N$5))</f>
        <v/>
      </c>
      <c r="O2879" s="39" t="str">
        <f>IF($B2879="","",-SUMIFS(Tabla7[Cantidad],Tabla7[Código del producto],$B2879,Tabla7[Tipo de movimiento],"SALIDA",Tabla7[Mes],O$5))</f>
        <v/>
      </c>
      <c r="P2879" s="39" t="str">
        <f>IF($B2879="","",-SUMIFS(Tabla7[Cantidad],Tabla7[Código del producto],$B2879,Tabla7[Tipo de movimiento],"SALIDA",Tabla7[Mes],P$5))</f>
        <v/>
      </c>
      <c r="Q2879" s="39" t="str">
        <f t="shared" si="132"/>
        <v/>
      </c>
      <c r="R2879" s="51" t="str">
        <f>IF($B2879="","",IFERROR(VLOOKUP($B2879,'ABC rotación'!$C:$G,5,0),"C"))</f>
        <v/>
      </c>
      <c r="S2879" s="41" t="str">
        <f t="shared" si="133"/>
        <v/>
      </c>
      <c r="T2879" s="40" t="str">
        <f t="shared" si="134"/>
        <v/>
      </c>
      <c r="U2879" s="23" t="str">
        <f>IF($B2879="","",VLOOKUP($T2879,Tablas!$X$14:$Y$17,2,1))</f>
        <v/>
      </c>
    </row>
    <row r="2880" spans="2:21" x14ac:dyDescent="0.2">
      <c r="B2880" s="1" t="str">
        <f>IF(Tablas!B2878="","",Tablas!B2878)</f>
        <v/>
      </c>
      <c r="C2880" s="1" t="str">
        <f>IF(Tablas!C2878="","",Tablas!C2878)</f>
        <v/>
      </c>
      <c r="D2880" s="1" t="str">
        <f>IF(Tablas!D2878="","",Tablas!D2878)</f>
        <v/>
      </c>
      <c r="E2880" s="1" t="str">
        <f>IF(Tablas!E2878="","",Tablas!E2878)</f>
        <v/>
      </c>
      <c r="F2880" s="1" t="str">
        <f>IF(Tablas!F2878="","",Tablas!F2878)</f>
        <v/>
      </c>
      <c r="G2880" s="1" t="str">
        <f>IF(Tablas!I2878="","",Tablas!I2878)</f>
        <v/>
      </c>
      <c r="H2880" s="1" t="s">
        <v>911</v>
      </c>
      <c r="I2880" s="39" t="str">
        <f>IF($B2880="","",-SUMIFS(Tabla7[Cantidad],Tabla7[Código del producto],$B2880,Tabla7[Tipo de movimiento],"SALIDA",Tabla7[Mes],I$5))</f>
        <v/>
      </c>
      <c r="J2880" s="39" t="str">
        <f>IF($B2880="","",-SUMIFS(Tabla7[Cantidad],Tabla7[Código del producto],$B2880,Tabla7[Tipo de movimiento],"SALIDA",Tabla7[Mes],J$5))</f>
        <v/>
      </c>
      <c r="K2880" s="39" t="str">
        <f>IF($B2880="","",-SUMIFS(Tabla7[Cantidad],Tabla7[Código del producto],$B2880,Tabla7[Tipo de movimiento],"SALIDA",Tabla7[Mes],K$5))</f>
        <v/>
      </c>
      <c r="L2880" s="39" t="str">
        <f>IF($B2880="","",-SUMIFS(Tabla7[Cantidad],Tabla7[Código del producto],$B2880,Tabla7[Tipo de movimiento],"SALIDA",Tabla7[Mes],L$5))</f>
        <v/>
      </c>
      <c r="M2880" s="39" t="str">
        <f>IF($B2880="","",-SUMIFS(Tabla7[Cantidad],Tabla7[Código del producto],$B2880,Tabla7[Tipo de movimiento],"SALIDA",Tabla7[Mes],M$5))</f>
        <v/>
      </c>
      <c r="N2880" s="39" t="str">
        <f>IF($B2880="","",-SUMIFS(Tabla7[Cantidad],Tabla7[Código del producto],$B2880,Tabla7[Tipo de movimiento],"SALIDA",Tabla7[Mes],N$5))</f>
        <v/>
      </c>
      <c r="O2880" s="39" t="str">
        <f>IF($B2880="","",-SUMIFS(Tabla7[Cantidad],Tabla7[Código del producto],$B2880,Tabla7[Tipo de movimiento],"SALIDA",Tabla7[Mes],O$5))</f>
        <v/>
      </c>
      <c r="P2880" s="39" t="str">
        <f>IF($B2880="","",-SUMIFS(Tabla7[Cantidad],Tabla7[Código del producto],$B2880,Tabla7[Tipo de movimiento],"SALIDA",Tabla7[Mes],P$5))</f>
        <v/>
      </c>
      <c r="Q2880" s="39" t="str">
        <f t="shared" si="132"/>
        <v/>
      </c>
      <c r="R2880" s="51" t="str">
        <f>IF($B2880="","",IFERROR(VLOOKUP($B2880,'ABC rotación'!$C:$G,5,0),"C"))</f>
        <v/>
      </c>
      <c r="S2880" s="41" t="str">
        <f t="shared" si="133"/>
        <v/>
      </c>
      <c r="T2880" s="40" t="str">
        <f t="shared" si="134"/>
        <v/>
      </c>
      <c r="U2880" s="23" t="str">
        <f>IF($B2880="","",VLOOKUP($T2880,Tablas!$X$14:$Y$17,2,1))</f>
        <v/>
      </c>
    </row>
    <row r="2881" spans="2:21" x14ac:dyDescent="0.2">
      <c r="B2881" s="1" t="str">
        <f>IF(Tablas!B2879="","",Tablas!B2879)</f>
        <v/>
      </c>
      <c r="C2881" s="1" t="str">
        <f>IF(Tablas!C2879="","",Tablas!C2879)</f>
        <v/>
      </c>
      <c r="D2881" s="1" t="str">
        <f>IF(Tablas!D2879="","",Tablas!D2879)</f>
        <v/>
      </c>
      <c r="E2881" s="1" t="str">
        <f>IF(Tablas!E2879="","",Tablas!E2879)</f>
        <v/>
      </c>
      <c r="F2881" s="1" t="str">
        <f>IF(Tablas!F2879="","",Tablas!F2879)</f>
        <v/>
      </c>
      <c r="G2881" s="1" t="str">
        <f>IF(Tablas!I2879="","",Tablas!I2879)</f>
        <v/>
      </c>
      <c r="H2881" s="1" t="s">
        <v>911</v>
      </c>
      <c r="I2881" s="39" t="str">
        <f>IF($B2881="","",-SUMIFS(Tabla7[Cantidad],Tabla7[Código del producto],$B2881,Tabla7[Tipo de movimiento],"SALIDA",Tabla7[Mes],I$5))</f>
        <v/>
      </c>
      <c r="J2881" s="39" t="str">
        <f>IF($B2881="","",-SUMIFS(Tabla7[Cantidad],Tabla7[Código del producto],$B2881,Tabla7[Tipo de movimiento],"SALIDA",Tabla7[Mes],J$5))</f>
        <v/>
      </c>
      <c r="K2881" s="39" t="str">
        <f>IF($B2881="","",-SUMIFS(Tabla7[Cantidad],Tabla7[Código del producto],$B2881,Tabla7[Tipo de movimiento],"SALIDA",Tabla7[Mes],K$5))</f>
        <v/>
      </c>
      <c r="L2881" s="39" t="str">
        <f>IF($B2881="","",-SUMIFS(Tabla7[Cantidad],Tabla7[Código del producto],$B2881,Tabla7[Tipo de movimiento],"SALIDA",Tabla7[Mes],L$5))</f>
        <v/>
      </c>
      <c r="M2881" s="39" t="str">
        <f>IF($B2881="","",-SUMIFS(Tabla7[Cantidad],Tabla7[Código del producto],$B2881,Tabla7[Tipo de movimiento],"SALIDA",Tabla7[Mes],M$5))</f>
        <v/>
      </c>
      <c r="N2881" s="39" t="str">
        <f>IF($B2881="","",-SUMIFS(Tabla7[Cantidad],Tabla7[Código del producto],$B2881,Tabla7[Tipo de movimiento],"SALIDA",Tabla7[Mes],N$5))</f>
        <v/>
      </c>
      <c r="O2881" s="39" t="str">
        <f>IF($B2881="","",-SUMIFS(Tabla7[Cantidad],Tabla7[Código del producto],$B2881,Tabla7[Tipo de movimiento],"SALIDA",Tabla7[Mes],O$5))</f>
        <v/>
      </c>
      <c r="P2881" s="39" t="str">
        <f>IF($B2881="","",-SUMIFS(Tabla7[Cantidad],Tabla7[Código del producto],$B2881,Tabla7[Tipo de movimiento],"SALIDA",Tabla7[Mes],P$5))</f>
        <v/>
      </c>
      <c r="Q2881" s="39" t="str">
        <f t="shared" si="132"/>
        <v/>
      </c>
      <c r="R2881" s="51" t="str">
        <f>IF($B2881="","",IFERROR(VLOOKUP($B2881,'ABC rotación'!$C:$G,5,0),"C"))</f>
        <v/>
      </c>
      <c r="S2881" s="41" t="str">
        <f t="shared" si="133"/>
        <v/>
      </c>
      <c r="T2881" s="40" t="str">
        <f t="shared" si="134"/>
        <v/>
      </c>
      <c r="U2881" s="23" t="str">
        <f>IF($B2881="","",VLOOKUP($T2881,Tablas!$X$14:$Y$17,2,1))</f>
        <v/>
      </c>
    </row>
    <row r="2882" spans="2:21" x14ac:dyDescent="0.2">
      <c r="B2882" s="1" t="str">
        <f>IF(Tablas!B2880="","",Tablas!B2880)</f>
        <v/>
      </c>
      <c r="C2882" s="1" t="str">
        <f>IF(Tablas!C2880="","",Tablas!C2880)</f>
        <v/>
      </c>
      <c r="D2882" s="1" t="str">
        <f>IF(Tablas!D2880="","",Tablas!D2880)</f>
        <v/>
      </c>
      <c r="E2882" s="1" t="str">
        <f>IF(Tablas!E2880="","",Tablas!E2880)</f>
        <v/>
      </c>
      <c r="F2882" s="1" t="str">
        <f>IF(Tablas!F2880="","",Tablas!F2880)</f>
        <v/>
      </c>
      <c r="G2882" s="1" t="str">
        <f>IF(Tablas!I2880="","",Tablas!I2880)</f>
        <v/>
      </c>
      <c r="H2882" s="1" t="s">
        <v>911</v>
      </c>
      <c r="I2882" s="39" t="str">
        <f>IF($B2882="","",-SUMIFS(Tabla7[Cantidad],Tabla7[Código del producto],$B2882,Tabla7[Tipo de movimiento],"SALIDA",Tabla7[Mes],I$5))</f>
        <v/>
      </c>
      <c r="J2882" s="39" t="str">
        <f>IF($B2882="","",-SUMIFS(Tabla7[Cantidad],Tabla7[Código del producto],$B2882,Tabla7[Tipo de movimiento],"SALIDA",Tabla7[Mes],J$5))</f>
        <v/>
      </c>
      <c r="K2882" s="39" t="str">
        <f>IF($B2882="","",-SUMIFS(Tabla7[Cantidad],Tabla7[Código del producto],$B2882,Tabla7[Tipo de movimiento],"SALIDA",Tabla7[Mes],K$5))</f>
        <v/>
      </c>
      <c r="L2882" s="39" t="str">
        <f>IF($B2882="","",-SUMIFS(Tabla7[Cantidad],Tabla7[Código del producto],$B2882,Tabla7[Tipo de movimiento],"SALIDA",Tabla7[Mes],L$5))</f>
        <v/>
      </c>
      <c r="M2882" s="39" t="str">
        <f>IF($B2882="","",-SUMIFS(Tabla7[Cantidad],Tabla7[Código del producto],$B2882,Tabla7[Tipo de movimiento],"SALIDA",Tabla7[Mes],M$5))</f>
        <v/>
      </c>
      <c r="N2882" s="39" t="str">
        <f>IF($B2882="","",-SUMIFS(Tabla7[Cantidad],Tabla7[Código del producto],$B2882,Tabla7[Tipo de movimiento],"SALIDA",Tabla7[Mes],N$5))</f>
        <v/>
      </c>
      <c r="O2882" s="39" t="str">
        <f>IF($B2882="","",-SUMIFS(Tabla7[Cantidad],Tabla7[Código del producto],$B2882,Tabla7[Tipo de movimiento],"SALIDA",Tabla7[Mes],O$5))</f>
        <v/>
      </c>
      <c r="P2882" s="39" t="str">
        <f>IF($B2882="","",-SUMIFS(Tabla7[Cantidad],Tabla7[Código del producto],$B2882,Tabla7[Tipo de movimiento],"SALIDA",Tabla7[Mes],P$5))</f>
        <v/>
      </c>
      <c r="Q2882" s="39" t="str">
        <f t="shared" si="132"/>
        <v/>
      </c>
      <c r="R2882" s="51" t="str">
        <f>IF($B2882="","",IFERROR(VLOOKUP($B2882,'ABC rotación'!$C:$G,5,0),"C"))</f>
        <v/>
      </c>
      <c r="S2882" s="41" t="str">
        <f t="shared" si="133"/>
        <v/>
      </c>
      <c r="T2882" s="40" t="str">
        <f t="shared" si="134"/>
        <v/>
      </c>
      <c r="U2882" s="23" t="str">
        <f>IF($B2882="","",VLOOKUP($T2882,Tablas!$X$14:$Y$17,2,1))</f>
        <v/>
      </c>
    </row>
    <row r="2883" spans="2:21" x14ac:dyDescent="0.2">
      <c r="B2883" s="1" t="str">
        <f>IF(Tablas!B2881="","",Tablas!B2881)</f>
        <v/>
      </c>
      <c r="C2883" s="1" t="str">
        <f>IF(Tablas!C2881="","",Tablas!C2881)</f>
        <v/>
      </c>
      <c r="D2883" s="1" t="str">
        <f>IF(Tablas!D2881="","",Tablas!D2881)</f>
        <v/>
      </c>
      <c r="E2883" s="1" t="str">
        <f>IF(Tablas!E2881="","",Tablas!E2881)</f>
        <v/>
      </c>
      <c r="F2883" s="1" t="str">
        <f>IF(Tablas!F2881="","",Tablas!F2881)</f>
        <v/>
      </c>
      <c r="G2883" s="1" t="str">
        <f>IF(Tablas!I2881="","",Tablas!I2881)</f>
        <v/>
      </c>
      <c r="H2883" s="1" t="s">
        <v>911</v>
      </c>
      <c r="I2883" s="39" t="str">
        <f>IF($B2883="","",-SUMIFS(Tabla7[Cantidad],Tabla7[Código del producto],$B2883,Tabla7[Tipo de movimiento],"SALIDA",Tabla7[Mes],I$5))</f>
        <v/>
      </c>
      <c r="J2883" s="39" t="str">
        <f>IF($B2883="","",-SUMIFS(Tabla7[Cantidad],Tabla7[Código del producto],$B2883,Tabla7[Tipo de movimiento],"SALIDA",Tabla7[Mes],J$5))</f>
        <v/>
      </c>
      <c r="K2883" s="39" t="str">
        <f>IF($B2883="","",-SUMIFS(Tabla7[Cantidad],Tabla7[Código del producto],$B2883,Tabla7[Tipo de movimiento],"SALIDA",Tabla7[Mes],K$5))</f>
        <v/>
      </c>
      <c r="L2883" s="39" t="str">
        <f>IF($B2883="","",-SUMIFS(Tabla7[Cantidad],Tabla7[Código del producto],$B2883,Tabla7[Tipo de movimiento],"SALIDA",Tabla7[Mes],L$5))</f>
        <v/>
      </c>
      <c r="M2883" s="39" t="str">
        <f>IF($B2883="","",-SUMIFS(Tabla7[Cantidad],Tabla7[Código del producto],$B2883,Tabla7[Tipo de movimiento],"SALIDA",Tabla7[Mes],M$5))</f>
        <v/>
      </c>
      <c r="N2883" s="39" t="str">
        <f>IF($B2883="","",-SUMIFS(Tabla7[Cantidad],Tabla7[Código del producto],$B2883,Tabla7[Tipo de movimiento],"SALIDA",Tabla7[Mes],N$5))</f>
        <v/>
      </c>
      <c r="O2883" s="39" t="str">
        <f>IF($B2883="","",-SUMIFS(Tabla7[Cantidad],Tabla7[Código del producto],$B2883,Tabla7[Tipo de movimiento],"SALIDA",Tabla7[Mes],O$5))</f>
        <v/>
      </c>
      <c r="P2883" s="39" t="str">
        <f>IF($B2883="","",-SUMIFS(Tabla7[Cantidad],Tabla7[Código del producto],$B2883,Tabla7[Tipo de movimiento],"SALIDA",Tabla7[Mes],P$5))</f>
        <v/>
      </c>
      <c r="Q2883" s="39" t="str">
        <f t="shared" si="132"/>
        <v/>
      </c>
      <c r="R2883" s="51" t="str">
        <f>IF($B2883="","",IFERROR(VLOOKUP($B2883,'ABC rotación'!$C:$G,5,0),"C"))</f>
        <v/>
      </c>
      <c r="S2883" s="41" t="str">
        <f t="shared" si="133"/>
        <v/>
      </c>
      <c r="T2883" s="40" t="str">
        <f t="shared" si="134"/>
        <v/>
      </c>
      <c r="U2883" s="23" t="str">
        <f>IF($B2883="","",VLOOKUP($T2883,Tablas!$X$14:$Y$17,2,1))</f>
        <v/>
      </c>
    </row>
    <row r="2884" spans="2:21" x14ac:dyDescent="0.2">
      <c r="B2884" s="1" t="str">
        <f>IF(Tablas!B2882="","",Tablas!B2882)</f>
        <v/>
      </c>
      <c r="C2884" s="1" t="str">
        <f>IF(Tablas!C2882="","",Tablas!C2882)</f>
        <v/>
      </c>
      <c r="D2884" s="1" t="str">
        <f>IF(Tablas!D2882="","",Tablas!D2882)</f>
        <v/>
      </c>
      <c r="E2884" s="1" t="str">
        <f>IF(Tablas!E2882="","",Tablas!E2882)</f>
        <v/>
      </c>
      <c r="F2884" s="1" t="str">
        <f>IF(Tablas!F2882="","",Tablas!F2882)</f>
        <v/>
      </c>
      <c r="G2884" s="1" t="str">
        <f>IF(Tablas!I2882="","",Tablas!I2882)</f>
        <v/>
      </c>
      <c r="H2884" s="1" t="s">
        <v>911</v>
      </c>
      <c r="I2884" s="39" t="str">
        <f>IF($B2884="","",-SUMIFS(Tabla7[Cantidad],Tabla7[Código del producto],$B2884,Tabla7[Tipo de movimiento],"SALIDA",Tabla7[Mes],I$5))</f>
        <v/>
      </c>
      <c r="J2884" s="39" t="str">
        <f>IF($B2884="","",-SUMIFS(Tabla7[Cantidad],Tabla7[Código del producto],$B2884,Tabla7[Tipo de movimiento],"SALIDA",Tabla7[Mes],J$5))</f>
        <v/>
      </c>
      <c r="K2884" s="39" t="str">
        <f>IF($B2884="","",-SUMIFS(Tabla7[Cantidad],Tabla7[Código del producto],$B2884,Tabla7[Tipo de movimiento],"SALIDA",Tabla7[Mes],K$5))</f>
        <v/>
      </c>
      <c r="L2884" s="39" t="str">
        <f>IF($B2884="","",-SUMIFS(Tabla7[Cantidad],Tabla7[Código del producto],$B2884,Tabla7[Tipo de movimiento],"SALIDA",Tabla7[Mes],L$5))</f>
        <v/>
      </c>
      <c r="M2884" s="39" t="str">
        <f>IF($B2884="","",-SUMIFS(Tabla7[Cantidad],Tabla7[Código del producto],$B2884,Tabla7[Tipo de movimiento],"SALIDA",Tabla7[Mes],M$5))</f>
        <v/>
      </c>
      <c r="N2884" s="39" t="str">
        <f>IF($B2884="","",-SUMIFS(Tabla7[Cantidad],Tabla7[Código del producto],$B2884,Tabla7[Tipo de movimiento],"SALIDA",Tabla7[Mes],N$5))</f>
        <v/>
      </c>
      <c r="O2884" s="39" t="str">
        <f>IF($B2884="","",-SUMIFS(Tabla7[Cantidad],Tabla7[Código del producto],$B2884,Tabla7[Tipo de movimiento],"SALIDA",Tabla7[Mes],O$5))</f>
        <v/>
      </c>
      <c r="P2884" s="39" t="str">
        <f>IF($B2884="","",-SUMIFS(Tabla7[Cantidad],Tabla7[Código del producto],$B2884,Tabla7[Tipo de movimiento],"SALIDA",Tabla7[Mes],P$5))</f>
        <v/>
      </c>
      <c r="Q2884" s="39" t="str">
        <f t="shared" si="132"/>
        <v/>
      </c>
      <c r="R2884" s="51" t="str">
        <f>IF($B2884="","",IFERROR(VLOOKUP($B2884,'ABC rotación'!$C:$G,5,0),"C"))</f>
        <v/>
      </c>
      <c r="S2884" s="41" t="str">
        <f t="shared" si="133"/>
        <v/>
      </c>
      <c r="T2884" s="40" t="str">
        <f t="shared" si="134"/>
        <v/>
      </c>
      <c r="U2884" s="23" t="str">
        <f>IF($B2884="","",VLOOKUP($T2884,Tablas!$X$14:$Y$17,2,1))</f>
        <v/>
      </c>
    </row>
    <row r="2885" spans="2:21" x14ac:dyDescent="0.2">
      <c r="B2885" s="1" t="str">
        <f>IF(Tablas!B2883="","",Tablas!B2883)</f>
        <v/>
      </c>
      <c r="C2885" s="1" t="str">
        <f>IF(Tablas!C2883="","",Tablas!C2883)</f>
        <v/>
      </c>
      <c r="D2885" s="1" t="str">
        <f>IF(Tablas!D2883="","",Tablas!D2883)</f>
        <v/>
      </c>
      <c r="E2885" s="1" t="str">
        <f>IF(Tablas!E2883="","",Tablas!E2883)</f>
        <v/>
      </c>
      <c r="F2885" s="1" t="str">
        <f>IF(Tablas!F2883="","",Tablas!F2883)</f>
        <v/>
      </c>
      <c r="G2885" s="1" t="str">
        <f>IF(Tablas!I2883="","",Tablas!I2883)</f>
        <v/>
      </c>
      <c r="H2885" s="1" t="s">
        <v>911</v>
      </c>
      <c r="I2885" s="39" t="str">
        <f>IF($B2885="","",-SUMIFS(Tabla7[Cantidad],Tabla7[Código del producto],$B2885,Tabla7[Tipo de movimiento],"SALIDA",Tabla7[Mes],I$5))</f>
        <v/>
      </c>
      <c r="J2885" s="39" t="str">
        <f>IF($B2885="","",-SUMIFS(Tabla7[Cantidad],Tabla7[Código del producto],$B2885,Tabla7[Tipo de movimiento],"SALIDA",Tabla7[Mes],J$5))</f>
        <v/>
      </c>
      <c r="K2885" s="39" t="str">
        <f>IF($B2885="","",-SUMIFS(Tabla7[Cantidad],Tabla7[Código del producto],$B2885,Tabla7[Tipo de movimiento],"SALIDA",Tabla7[Mes],K$5))</f>
        <v/>
      </c>
      <c r="L2885" s="39" t="str">
        <f>IF($B2885="","",-SUMIFS(Tabla7[Cantidad],Tabla7[Código del producto],$B2885,Tabla7[Tipo de movimiento],"SALIDA",Tabla7[Mes],L$5))</f>
        <v/>
      </c>
      <c r="M2885" s="39" t="str">
        <f>IF($B2885="","",-SUMIFS(Tabla7[Cantidad],Tabla7[Código del producto],$B2885,Tabla7[Tipo de movimiento],"SALIDA",Tabla7[Mes],M$5))</f>
        <v/>
      </c>
      <c r="N2885" s="39" t="str">
        <f>IF($B2885="","",-SUMIFS(Tabla7[Cantidad],Tabla7[Código del producto],$B2885,Tabla7[Tipo de movimiento],"SALIDA",Tabla7[Mes],N$5))</f>
        <v/>
      </c>
      <c r="O2885" s="39" t="str">
        <f>IF($B2885="","",-SUMIFS(Tabla7[Cantidad],Tabla7[Código del producto],$B2885,Tabla7[Tipo de movimiento],"SALIDA",Tabla7[Mes],O$5))</f>
        <v/>
      </c>
      <c r="P2885" s="39" t="str">
        <f>IF($B2885="","",-SUMIFS(Tabla7[Cantidad],Tabla7[Código del producto],$B2885,Tabla7[Tipo de movimiento],"SALIDA",Tabla7[Mes],P$5))</f>
        <v/>
      </c>
      <c r="Q2885" s="39" t="str">
        <f t="shared" si="132"/>
        <v/>
      </c>
      <c r="R2885" s="51" t="str">
        <f>IF($B2885="","",IFERROR(VLOOKUP($B2885,'ABC rotación'!$C:$G,5,0),"C"))</f>
        <v/>
      </c>
      <c r="S2885" s="41" t="str">
        <f t="shared" si="133"/>
        <v/>
      </c>
      <c r="T2885" s="40" t="str">
        <f t="shared" si="134"/>
        <v/>
      </c>
      <c r="U2885" s="23" t="str">
        <f>IF($B2885="","",VLOOKUP($T2885,Tablas!$X$14:$Y$17,2,1))</f>
        <v/>
      </c>
    </row>
    <row r="2886" spans="2:21" x14ac:dyDescent="0.2">
      <c r="B2886" s="1" t="str">
        <f>IF(Tablas!B2884="","",Tablas!B2884)</f>
        <v/>
      </c>
      <c r="C2886" s="1" t="str">
        <f>IF(Tablas!C2884="","",Tablas!C2884)</f>
        <v/>
      </c>
      <c r="D2886" s="1" t="str">
        <f>IF(Tablas!D2884="","",Tablas!D2884)</f>
        <v/>
      </c>
      <c r="E2886" s="1" t="str">
        <f>IF(Tablas!E2884="","",Tablas!E2884)</f>
        <v/>
      </c>
      <c r="F2886" s="1" t="str">
        <f>IF(Tablas!F2884="","",Tablas!F2884)</f>
        <v/>
      </c>
      <c r="G2886" s="1" t="str">
        <f>IF(Tablas!I2884="","",Tablas!I2884)</f>
        <v/>
      </c>
      <c r="H2886" s="1" t="s">
        <v>911</v>
      </c>
      <c r="I2886" s="39" t="str">
        <f>IF($B2886="","",-SUMIFS(Tabla7[Cantidad],Tabla7[Código del producto],$B2886,Tabla7[Tipo de movimiento],"SALIDA",Tabla7[Mes],I$5))</f>
        <v/>
      </c>
      <c r="J2886" s="39" t="str">
        <f>IF($B2886="","",-SUMIFS(Tabla7[Cantidad],Tabla7[Código del producto],$B2886,Tabla7[Tipo de movimiento],"SALIDA",Tabla7[Mes],J$5))</f>
        <v/>
      </c>
      <c r="K2886" s="39" t="str">
        <f>IF($B2886="","",-SUMIFS(Tabla7[Cantidad],Tabla7[Código del producto],$B2886,Tabla7[Tipo de movimiento],"SALIDA",Tabla7[Mes],K$5))</f>
        <v/>
      </c>
      <c r="L2886" s="39" t="str">
        <f>IF($B2886="","",-SUMIFS(Tabla7[Cantidad],Tabla7[Código del producto],$B2886,Tabla7[Tipo de movimiento],"SALIDA",Tabla7[Mes],L$5))</f>
        <v/>
      </c>
      <c r="M2886" s="39" t="str">
        <f>IF($B2886="","",-SUMIFS(Tabla7[Cantidad],Tabla7[Código del producto],$B2886,Tabla7[Tipo de movimiento],"SALIDA",Tabla7[Mes],M$5))</f>
        <v/>
      </c>
      <c r="N2886" s="39" t="str">
        <f>IF($B2886="","",-SUMIFS(Tabla7[Cantidad],Tabla7[Código del producto],$B2886,Tabla7[Tipo de movimiento],"SALIDA",Tabla7[Mes],N$5))</f>
        <v/>
      </c>
      <c r="O2886" s="39" t="str">
        <f>IF($B2886="","",-SUMIFS(Tabla7[Cantidad],Tabla7[Código del producto],$B2886,Tabla7[Tipo de movimiento],"SALIDA",Tabla7[Mes],O$5))</f>
        <v/>
      </c>
      <c r="P2886" s="39" t="str">
        <f>IF($B2886="","",-SUMIFS(Tabla7[Cantidad],Tabla7[Código del producto],$B2886,Tabla7[Tipo de movimiento],"SALIDA",Tabla7[Mes],P$5))</f>
        <v/>
      </c>
      <c r="Q2886" s="39" t="str">
        <f t="shared" si="132"/>
        <v/>
      </c>
      <c r="R2886" s="51" t="str">
        <f>IF($B2886="","",IFERROR(VLOOKUP($B2886,'ABC rotación'!$C:$G,5,0),"C"))</f>
        <v/>
      </c>
      <c r="S2886" s="41" t="str">
        <f t="shared" si="133"/>
        <v/>
      </c>
      <c r="T2886" s="40" t="str">
        <f t="shared" si="134"/>
        <v/>
      </c>
      <c r="U2886" s="23" t="str">
        <f>IF($B2886="","",VLOOKUP($T2886,Tablas!$X$14:$Y$17,2,1))</f>
        <v/>
      </c>
    </row>
    <row r="2887" spans="2:21" x14ac:dyDescent="0.2">
      <c r="B2887" s="1" t="str">
        <f>IF(Tablas!B2885="","",Tablas!B2885)</f>
        <v/>
      </c>
      <c r="C2887" s="1" t="str">
        <f>IF(Tablas!C2885="","",Tablas!C2885)</f>
        <v/>
      </c>
      <c r="D2887" s="1" t="str">
        <f>IF(Tablas!D2885="","",Tablas!D2885)</f>
        <v/>
      </c>
      <c r="E2887" s="1" t="str">
        <f>IF(Tablas!E2885="","",Tablas!E2885)</f>
        <v/>
      </c>
      <c r="F2887" s="1" t="str">
        <f>IF(Tablas!F2885="","",Tablas!F2885)</f>
        <v/>
      </c>
      <c r="G2887" s="1" t="str">
        <f>IF(Tablas!I2885="","",Tablas!I2885)</f>
        <v/>
      </c>
      <c r="H2887" s="1" t="s">
        <v>911</v>
      </c>
      <c r="I2887" s="39" t="str">
        <f>IF($B2887="","",-SUMIFS(Tabla7[Cantidad],Tabla7[Código del producto],$B2887,Tabla7[Tipo de movimiento],"SALIDA",Tabla7[Mes],I$5))</f>
        <v/>
      </c>
      <c r="J2887" s="39" t="str">
        <f>IF($B2887="","",-SUMIFS(Tabla7[Cantidad],Tabla7[Código del producto],$B2887,Tabla7[Tipo de movimiento],"SALIDA",Tabla7[Mes],J$5))</f>
        <v/>
      </c>
      <c r="K2887" s="39" t="str">
        <f>IF($B2887="","",-SUMIFS(Tabla7[Cantidad],Tabla7[Código del producto],$B2887,Tabla7[Tipo de movimiento],"SALIDA",Tabla7[Mes],K$5))</f>
        <v/>
      </c>
      <c r="L2887" s="39" t="str">
        <f>IF($B2887="","",-SUMIFS(Tabla7[Cantidad],Tabla7[Código del producto],$B2887,Tabla7[Tipo de movimiento],"SALIDA",Tabla7[Mes],L$5))</f>
        <v/>
      </c>
      <c r="M2887" s="39" t="str">
        <f>IF($B2887="","",-SUMIFS(Tabla7[Cantidad],Tabla7[Código del producto],$B2887,Tabla7[Tipo de movimiento],"SALIDA",Tabla7[Mes],M$5))</f>
        <v/>
      </c>
      <c r="N2887" s="39" t="str">
        <f>IF($B2887="","",-SUMIFS(Tabla7[Cantidad],Tabla7[Código del producto],$B2887,Tabla7[Tipo de movimiento],"SALIDA",Tabla7[Mes],N$5))</f>
        <v/>
      </c>
      <c r="O2887" s="39" t="str">
        <f>IF($B2887="","",-SUMIFS(Tabla7[Cantidad],Tabla7[Código del producto],$B2887,Tabla7[Tipo de movimiento],"SALIDA",Tabla7[Mes],O$5))</f>
        <v/>
      </c>
      <c r="P2887" s="39" t="str">
        <f>IF($B2887="","",-SUMIFS(Tabla7[Cantidad],Tabla7[Código del producto],$B2887,Tabla7[Tipo de movimiento],"SALIDA",Tabla7[Mes],P$5))</f>
        <v/>
      </c>
      <c r="Q2887" s="39" t="str">
        <f t="shared" ref="Q2887:Q2950" si="135">IF($B2887="","",IFERROR(AVERAGE(N2887:P2887),0))</f>
        <v/>
      </c>
      <c r="R2887" s="51" t="str">
        <f>IF($B2887="","",IFERROR(VLOOKUP($B2887,'ABC rotación'!$C:$G,5,0),"C"))</f>
        <v/>
      </c>
      <c r="S2887" s="41" t="str">
        <f t="shared" ref="S2887:S2950" si="136">IF($B2887="","",IFERROR(H2887/Q2887*30,0))</f>
        <v/>
      </c>
      <c r="T2887" s="40" t="str">
        <f t="shared" ref="T2887:T2950" si="137">IF($B2887="","",S2887/F2887)</f>
        <v/>
      </c>
      <c r="U2887" s="23" t="str">
        <f>IF($B2887="","",VLOOKUP($T2887,Tablas!$X$14:$Y$17,2,1))</f>
        <v/>
      </c>
    </row>
    <row r="2888" spans="2:21" x14ac:dyDescent="0.2">
      <c r="B2888" s="1" t="str">
        <f>IF(Tablas!B2886="","",Tablas!B2886)</f>
        <v/>
      </c>
      <c r="C2888" s="1" t="str">
        <f>IF(Tablas!C2886="","",Tablas!C2886)</f>
        <v/>
      </c>
      <c r="D2888" s="1" t="str">
        <f>IF(Tablas!D2886="","",Tablas!D2886)</f>
        <v/>
      </c>
      <c r="E2888" s="1" t="str">
        <f>IF(Tablas!E2886="","",Tablas!E2886)</f>
        <v/>
      </c>
      <c r="F2888" s="1" t="str">
        <f>IF(Tablas!F2886="","",Tablas!F2886)</f>
        <v/>
      </c>
      <c r="G2888" s="1" t="str">
        <f>IF(Tablas!I2886="","",Tablas!I2886)</f>
        <v/>
      </c>
      <c r="H2888" s="1" t="s">
        <v>911</v>
      </c>
      <c r="I2888" s="39" t="str">
        <f>IF($B2888="","",-SUMIFS(Tabla7[Cantidad],Tabla7[Código del producto],$B2888,Tabla7[Tipo de movimiento],"SALIDA",Tabla7[Mes],I$5))</f>
        <v/>
      </c>
      <c r="J2888" s="39" t="str">
        <f>IF($B2888="","",-SUMIFS(Tabla7[Cantidad],Tabla7[Código del producto],$B2888,Tabla7[Tipo de movimiento],"SALIDA",Tabla7[Mes],J$5))</f>
        <v/>
      </c>
      <c r="K2888" s="39" t="str">
        <f>IF($B2888="","",-SUMIFS(Tabla7[Cantidad],Tabla7[Código del producto],$B2888,Tabla7[Tipo de movimiento],"SALIDA",Tabla7[Mes],K$5))</f>
        <v/>
      </c>
      <c r="L2888" s="39" t="str">
        <f>IF($B2888="","",-SUMIFS(Tabla7[Cantidad],Tabla7[Código del producto],$B2888,Tabla7[Tipo de movimiento],"SALIDA",Tabla7[Mes],L$5))</f>
        <v/>
      </c>
      <c r="M2888" s="39" t="str">
        <f>IF($B2888="","",-SUMIFS(Tabla7[Cantidad],Tabla7[Código del producto],$B2888,Tabla7[Tipo de movimiento],"SALIDA",Tabla7[Mes],M$5))</f>
        <v/>
      </c>
      <c r="N2888" s="39" t="str">
        <f>IF($B2888="","",-SUMIFS(Tabla7[Cantidad],Tabla7[Código del producto],$B2888,Tabla7[Tipo de movimiento],"SALIDA",Tabla7[Mes],N$5))</f>
        <v/>
      </c>
      <c r="O2888" s="39" t="str">
        <f>IF($B2888="","",-SUMIFS(Tabla7[Cantidad],Tabla7[Código del producto],$B2888,Tabla7[Tipo de movimiento],"SALIDA",Tabla7[Mes],O$5))</f>
        <v/>
      </c>
      <c r="P2888" s="39" t="str">
        <f>IF($B2888="","",-SUMIFS(Tabla7[Cantidad],Tabla7[Código del producto],$B2888,Tabla7[Tipo de movimiento],"SALIDA",Tabla7[Mes],P$5))</f>
        <v/>
      </c>
      <c r="Q2888" s="39" t="str">
        <f t="shared" si="135"/>
        <v/>
      </c>
      <c r="R2888" s="51" t="str">
        <f>IF($B2888="","",IFERROR(VLOOKUP($B2888,'ABC rotación'!$C:$G,5,0),"C"))</f>
        <v/>
      </c>
      <c r="S2888" s="41" t="str">
        <f t="shared" si="136"/>
        <v/>
      </c>
      <c r="T2888" s="40" t="str">
        <f t="shared" si="137"/>
        <v/>
      </c>
      <c r="U2888" s="23" t="str">
        <f>IF($B2888="","",VLOOKUP($T2888,Tablas!$X$14:$Y$17,2,1))</f>
        <v/>
      </c>
    </row>
    <row r="2889" spans="2:21" x14ac:dyDescent="0.2">
      <c r="B2889" s="1" t="str">
        <f>IF(Tablas!B2887="","",Tablas!B2887)</f>
        <v/>
      </c>
      <c r="C2889" s="1" t="str">
        <f>IF(Tablas!C2887="","",Tablas!C2887)</f>
        <v/>
      </c>
      <c r="D2889" s="1" t="str">
        <f>IF(Tablas!D2887="","",Tablas!D2887)</f>
        <v/>
      </c>
      <c r="E2889" s="1" t="str">
        <f>IF(Tablas!E2887="","",Tablas!E2887)</f>
        <v/>
      </c>
      <c r="F2889" s="1" t="str">
        <f>IF(Tablas!F2887="","",Tablas!F2887)</f>
        <v/>
      </c>
      <c r="G2889" s="1" t="str">
        <f>IF(Tablas!I2887="","",Tablas!I2887)</f>
        <v/>
      </c>
      <c r="H2889" s="1" t="s">
        <v>911</v>
      </c>
      <c r="I2889" s="39" t="str">
        <f>IF($B2889="","",-SUMIFS(Tabla7[Cantidad],Tabla7[Código del producto],$B2889,Tabla7[Tipo de movimiento],"SALIDA",Tabla7[Mes],I$5))</f>
        <v/>
      </c>
      <c r="J2889" s="39" t="str">
        <f>IF($B2889="","",-SUMIFS(Tabla7[Cantidad],Tabla7[Código del producto],$B2889,Tabla7[Tipo de movimiento],"SALIDA",Tabla7[Mes],J$5))</f>
        <v/>
      </c>
      <c r="K2889" s="39" t="str">
        <f>IF($B2889="","",-SUMIFS(Tabla7[Cantidad],Tabla7[Código del producto],$B2889,Tabla7[Tipo de movimiento],"SALIDA",Tabla7[Mes],K$5))</f>
        <v/>
      </c>
      <c r="L2889" s="39" t="str">
        <f>IF($B2889="","",-SUMIFS(Tabla7[Cantidad],Tabla7[Código del producto],$B2889,Tabla7[Tipo de movimiento],"SALIDA",Tabla7[Mes],L$5))</f>
        <v/>
      </c>
      <c r="M2889" s="39" t="str">
        <f>IF($B2889="","",-SUMIFS(Tabla7[Cantidad],Tabla7[Código del producto],$B2889,Tabla7[Tipo de movimiento],"SALIDA",Tabla7[Mes],M$5))</f>
        <v/>
      </c>
      <c r="N2889" s="39" t="str">
        <f>IF($B2889="","",-SUMIFS(Tabla7[Cantidad],Tabla7[Código del producto],$B2889,Tabla7[Tipo de movimiento],"SALIDA",Tabla7[Mes],N$5))</f>
        <v/>
      </c>
      <c r="O2889" s="39" t="str">
        <f>IF($B2889="","",-SUMIFS(Tabla7[Cantidad],Tabla7[Código del producto],$B2889,Tabla7[Tipo de movimiento],"SALIDA",Tabla7[Mes],O$5))</f>
        <v/>
      </c>
      <c r="P2889" s="39" t="str">
        <f>IF($B2889="","",-SUMIFS(Tabla7[Cantidad],Tabla7[Código del producto],$B2889,Tabla7[Tipo de movimiento],"SALIDA",Tabla7[Mes],P$5))</f>
        <v/>
      </c>
      <c r="Q2889" s="39" t="str">
        <f t="shared" si="135"/>
        <v/>
      </c>
      <c r="R2889" s="51" t="str">
        <f>IF($B2889="","",IFERROR(VLOOKUP($B2889,'ABC rotación'!$C:$G,5,0),"C"))</f>
        <v/>
      </c>
      <c r="S2889" s="41" t="str">
        <f t="shared" si="136"/>
        <v/>
      </c>
      <c r="T2889" s="40" t="str">
        <f t="shared" si="137"/>
        <v/>
      </c>
      <c r="U2889" s="23" t="str">
        <f>IF($B2889="","",VLOOKUP($T2889,Tablas!$X$14:$Y$17,2,1))</f>
        <v/>
      </c>
    </row>
    <row r="2890" spans="2:21" x14ac:dyDescent="0.2">
      <c r="B2890" s="1" t="str">
        <f>IF(Tablas!B2888="","",Tablas!B2888)</f>
        <v/>
      </c>
      <c r="C2890" s="1" t="str">
        <f>IF(Tablas!C2888="","",Tablas!C2888)</f>
        <v/>
      </c>
      <c r="D2890" s="1" t="str">
        <f>IF(Tablas!D2888="","",Tablas!D2888)</f>
        <v/>
      </c>
      <c r="E2890" s="1" t="str">
        <f>IF(Tablas!E2888="","",Tablas!E2888)</f>
        <v/>
      </c>
      <c r="F2890" s="1" t="str">
        <f>IF(Tablas!F2888="","",Tablas!F2888)</f>
        <v/>
      </c>
      <c r="G2890" s="1" t="str">
        <f>IF(Tablas!I2888="","",Tablas!I2888)</f>
        <v/>
      </c>
      <c r="H2890" s="1" t="s">
        <v>911</v>
      </c>
      <c r="I2890" s="39" t="str">
        <f>IF($B2890="","",-SUMIFS(Tabla7[Cantidad],Tabla7[Código del producto],$B2890,Tabla7[Tipo de movimiento],"SALIDA",Tabla7[Mes],I$5))</f>
        <v/>
      </c>
      <c r="J2890" s="39" t="str">
        <f>IF($B2890="","",-SUMIFS(Tabla7[Cantidad],Tabla7[Código del producto],$B2890,Tabla7[Tipo de movimiento],"SALIDA",Tabla7[Mes],J$5))</f>
        <v/>
      </c>
      <c r="K2890" s="39" t="str">
        <f>IF($B2890="","",-SUMIFS(Tabla7[Cantidad],Tabla7[Código del producto],$B2890,Tabla7[Tipo de movimiento],"SALIDA",Tabla7[Mes],K$5))</f>
        <v/>
      </c>
      <c r="L2890" s="39" t="str">
        <f>IF($B2890="","",-SUMIFS(Tabla7[Cantidad],Tabla7[Código del producto],$B2890,Tabla7[Tipo de movimiento],"SALIDA",Tabla7[Mes],L$5))</f>
        <v/>
      </c>
      <c r="M2890" s="39" t="str">
        <f>IF($B2890="","",-SUMIFS(Tabla7[Cantidad],Tabla7[Código del producto],$B2890,Tabla7[Tipo de movimiento],"SALIDA",Tabla7[Mes],M$5))</f>
        <v/>
      </c>
      <c r="N2890" s="39" t="str">
        <f>IF($B2890="","",-SUMIFS(Tabla7[Cantidad],Tabla7[Código del producto],$B2890,Tabla7[Tipo de movimiento],"SALIDA",Tabla7[Mes],N$5))</f>
        <v/>
      </c>
      <c r="O2890" s="39" t="str">
        <f>IF($B2890="","",-SUMIFS(Tabla7[Cantidad],Tabla7[Código del producto],$B2890,Tabla7[Tipo de movimiento],"SALIDA",Tabla7[Mes],O$5))</f>
        <v/>
      </c>
      <c r="P2890" s="39" t="str">
        <f>IF($B2890="","",-SUMIFS(Tabla7[Cantidad],Tabla7[Código del producto],$B2890,Tabla7[Tipo de movimiento],"SALIDA",Tabla7[Mes],P$5))</f>
        <v/>
      </c>
      <c r="Q2890" s="39" t="str">
        <f t="shared" si="135"/>
        <v/>
      </c>
      <c r="R2890" s="51" t="str">
        <f>IF($B2890="","",IFERROR(VLOOKUP($B2890,'ABC rotación'!$C:$G,5,0),"C"))</f>
        <v/>
      </c>
      <c r="S2890" s="41" t="str">
        <f t="shared" si="136"/>
        <v/>
      </c>
      <c r="T2890" s="40" t="str">
        <f t="shared" si="137"/>
        <v/>
      </c>
      <c r="U2890" s="23" t="str">
        <f>IF($B2890="","",VLOOKUP($T2890,Tablas!$X$14:$Y$17,2,1))</f>
        <v/>
      </c>
    </row>
    <row r="2891" spans="2:21" x14ac:dyDescent="0.2">
      <c r="B2891" s="1" t="str">
        <f>IF(Tablas!B2889="","",Tablas!B2889)</f>
        <v/>
      </c>
      <c r="C2891" s="1" t="str">
        <f>IF(Tablas!C2889="","",Tablas!C2889)</f>
        <v/>
      </c>
      <c r="D2891" s="1" t="str">
        <f>IF(Tablas!D2889="","",Tablas!D2889)</f>
        <v/>
      </c>
      <c r="E2891" s="1" t="str">
        <f>IF(Tablas!E2889="","",Tablas!E2889)</f>
        <v/>
      </c>
      <c r="F2891" s="1" t="str">
        <f>IF(Tablas!F2889="","",Tablas!F2889)</f>
        <v/>
      </c>
      <c r="G2891" s="1" t="str">
        <f>IF(Tablas!I2889="","",Tablas!I2889)</f>
        <v/>
      </c>
      <c r="H2891" s="1" t="s">
        <v>911</v>
      </c>
      <c r="I2891" s="39" t="str">
        <f>IF($B2891="","",-SUMIFS(Tabla7[Cantidad],Tabla7[Código del producto],$B2891,Tabla7[Tipo de movimiento],"SALIDA",Tabla7[Mes],I$5))</f>
        <v/>
      </c>
      <c r="J2891" s="39" t="str">
        <f>IF($B2891="","",-SUMIFS(Tabla7[Cantidad],Tabla7[Código del producto],$B2891,Tabla7[Tipo de movimiento],"SALIDA",Tabla7[Mes],J$5))</f>
        <v/>
      </c>
      <c r="K2891" s="39" t="str">
        <f>IF($B2891="","",-SUMIFS(Tabla7[Cantidad],Tabla7[Código del producto],$B2891,Tabla7[Tipo de movimiento],"SALIDA",Tabla7[Mes],K$5))</f>
        <v/>
      </c>
      <c r="L2891" s="39" t="str">
        <f>IF($B2891="","",-SUMIFS(Tabla7[Cantidad],Tabla7[Código del producto],$B2891,Tabla7[Tipo de movimiento],"SALIDA",Tabla7[Mes],L$5))</f>
        <v/>
      </c>
      <c r="M2891" s="39" t="str">
        <f>IF($B2891="","",-SUMIFS(Tabla7[Cantidad],Tabla7[Código del producto],$B2891,Tabla7[Tipo de movimiento],"SALIDA",Tabla7[Mes],M$5))</f>
        <v/>
      </c>
      <c r="N2891" s="39" t="str">
        <f>IF($B2891="","",-SUMIFS(Tabla7[Cantidad],Tabla7[Código del producto],$B2891,Tabla7[Tipo de movimiento],"SALIDA",Tabla7[Mes],N$5))</f>
        <v/>
      </c>
      <c r="O2891" s="39" t="str">
        <f>IF($B2891="","",-SUMIFS(Tabla7[Cantidad],Tabla7[Código del producto],$B2891,Tabla7[Tipo de movimiento],"SALIDA",Tabla7[Mes],O$5))</f>
        <v/>
      </c>
      <c r="P2891" s="39" t="str">
        <f>IF($B2891="","",-SUMIFS(Tabla7[Cantidad],Tabla7[Código del producto],$B2891,Tabla7[Tipo de movimiento],"SALIDA",Tabla7[Mes],P$5))</f>
        <v/>
      </c>
      <c r="Q2891" s="39" t="str">
        <f t="shared" si="135"/>
        <v/>
      </c>
      <c r="R2891" s="51" t="str">
        <f>IF($B2891="","",IFERROR(VLOOKUP($B2891,'ABC rotación'!$C:$G,5,0),"C"))</f>
        <v/>
      </c>
      <c r="S2891" s="41" t="str">
        <f t="shared" si="136"/>
        <v/>
      </c>
      <c r="T2891" s="40" t="str">
        <f t="shared" si="137"/>
        <v/>
      </c>
      <c r="U2891" s="23" t="str">
        <f>IF($B2891="","",VLOOKUP($T2891,Tablas!$X$14:$Y$17,2,1))</f>
        <v/>
      </c>
    </row>
    <row r="2892" spans="2:21" x14ac:dyDescent="0.2">
      <c r="B2892" s="1" t="str">
        <f>IF(Tablas!B2890="","",Tablas!B2890)</f>
        <v/>
      </c>
      <c r="C2892" s="1" t="str">
        <f>IF(Tablas!C2890="","",Tablas!C2890)</f>
        <v/>
      </c>
      <c r="D2892" s="1" t="str">
        <f>IF(Tablas!D2890="","",Tablas!D2890)</f>
        <v/>
      </c>
      <c r="E2892" s="1" t="str">
        <f>IF(Tablas!E2890="","",Tablas!E2890)</f>
        <v/>
      </c>
      <c r="F2892" s="1" t="str">
        <f>IF(Tablas!F2890="","",Tablas!F2890)</f>
        <v/>
      </c>
      <c r="G2892" s="1" t="str">
        <f>IF(Tablas!I2890="","",Tablas!I2890)</f>
        <v/>
      </c>
      <c r="H2892" s="1" t="s">
        <v>911</v>
      </c>
      <c r="I2892" s="39" t="str">
        <f>IF($B2892="","",-SUMIFS(Tabla7[Cantidad],Tabla7[Código del producto],$B2892,Tabla7[Tipo de movimiento],"SALIDA",Tabla7[Mes],I$5))</f>
        <v/>
      </c>
      <c r="J2892" s="39" t="str">
        <f>IF($B2892="","",-SUMIFS(Tabla7[Cantidad],Tabla7[Código del producto],$B2892,Tabla7[Tipo de movimiento],"SALIDA",Tabla7[Mes],J$5))</f>
        <v/>
      </c>
      <c r="K2892" s="39" t="str">
        <f>IF($B2892="","",-SUMIFS(Tabla7[Cantidad],Tabla7[Código del producto],$B2892,Tabla7[Tipo de movimiento],"SALIDA",Tabla7[Mes],K$5))</f>
        <v/>
      </c>
      <c r="L2892" s="39" t="str">
        <f>IF($B2892="","",-SUMIFS(Tabla7[Cantidad],Tabla7[Código del producto],$B2892,Tabla7[Tipo de movimiento],"SALIDA",Tabla7[Mes],L$5))</f>
        <v/>
      </c>
      <c r="M2892" s="39" t="str">
        <f>IF($B2892="","",-SUMIFS(Tabla7[Cantidad],Tabla7[Código del producto],$B2892,Tabla7[Tipo de movimiento],"SALIDA",Tabla7[Mes],M$5))</f>
        <v/>
      </c>
      <c r="N2892" s="39" t="str">
        <f>IF($B2892="","",-SUMIFS(Tabla7[Cantidad],Tabla7[Código del producto],$B2892,Tabla7[Tipo de movimiento],"SALIDA",Tabla7[Mes],N$5))</f>
        <v/>
      </c>
      <c r="O2892" s="39" t="str">
        <f>IF($B2892="","",-SUMIFS(Tabla7[Cantidad],Tabla7[Código del producto],$B2892,Tabla7[Tipo de movimiento],"SALIDA",Tabla7[Mes],O$5))</f>
        <v/>
      </c>
      <c r="P2892" s="39" t="str">
        <f>IF($B2892="","",-SUMIFS(Tabla7[Cantidad],Tabla7[Código del producto],$B2892,Tabla7[Tipo de movimiento],"SALIDA",Tabla7[Mes],P$5))</f>
        <v/>
      </c>
      <c r="Q2892" s="39" t="str">
        <f t="shared" si="135"/>
        <v/>
      </c>
      <c r="R2892" s="51" t="str">
        <f>IF($B2892="","",IFERROR(VLOOKUP($B2892,'ABC rotación'!$C:$G,5,0),"C"))</f>
        <v/>
      </c>
      <c r="S2892" s="41" t="str">
        <f t="shared" si="136"/>
        <v/>
      </c>
      <c r="T2892" s="40" t="str">
        <f t="shared" si="137"/>
        <v/>
      </c>
      <c r="U2892" s="23" t="str">
        <f>IF($B2892="","",VLOOKUP($T2892,Tablas!$X$14:$Y$17,2,1))</f>
        <v/>
      </c>
    </row>
    <row r="2893" spans="2:21" x14ac:dyDescent="0.2">
      <c r="B2893" s="1" t="str">
        <f>IF(Tablas!B2891="","",Tablas!B2891)</f>
        <v/>
      </c>
      <c r="C2893" s="1" t="str">
        <f>IF(Tablas!C2891="","",Tablas!C2891)</f>
        <v/>
      </c>
      <c r="D2893" s="1" t="str">
        <f>IF(Tablas!D2891="","",Tablas!D2891)</f>
        <v/>
      </c>
      <c r="E2893" s="1" t="str">
        <f>IF(Tablas!E2891="","",Tablas!E2891)</f>
        <v/>
      </c>
      <c r="F2893" s="1" t="str">
        <f>IF(Tablas!F2891="","",Tablas!F2891)</f>
        <v/>
      </c>
      <c r="G2893" s="1" t="str">
        <f>IF(Tablas!I2891="","",Tablas!I2891)</f>
        <v/>
      </c>
      <c r="H2893" s="1" t="s">
        <v>911</v>
      </c>
      <c r="I2893" s="39" t="str">
        <f>IF($B2893="","",-SUMIFS(Tabla7[Cantidad],Tabla7[Código del producto],$B2893,Tabla7[Tipo de movimiento],"SALIDA",Tabla7[Mes],I$5))</f>
        <v/>
      </c>
      <c r="J2893" s="39" t="str">
        <f>IF($B2893="","",-SUMIFS(Tabla7[Cantidad],Tabla7[Código del producto],$B2893,Tabla7[Tipo de movimiento],"SALIDA",Tabla7[Mes],J$5))</f>
        <v/>
      </c>
      <c r="K2893" s="39" t="str">
        <f>IF($B2893="","",-SUMIFS(Tabla7[Cantidad],Tabla7[Código del producto],$B2893,Tabla7[Tipo de movimiento],"SALIDA",Tabla7[Mes],K$5))</f>
        <v/>
      </c>
      <c r="L2893" s="39" t="str">
        <f>IF($B2893="","",-SUMIFS(Tabla7[Cantidad],Tabla7[Código del producto],$B2893,Tabla7[Tipo de movimiento],"SALIDA",Tabla7[Mes],L$5))</f>
        <v/>
      </c>
      <c r="M2893" s="39" t="str">
        <f>IF($B2893="","",-SUMIFS(Tabla7[Cantidad],Tabla7[Código del producto],$B2893,Tabla7[Tipo de movimiento],"SALIDA",Tabla7[Mes],M$5))</f>
        <v/>
      </c>
      <c r="N2893" s="39" t="str">
        <f>IF($B2893="","",-SUMIFS(Tabla7[Cantidad],Tabla7[Código del producto],$B2893,Tabla7[Tipo de movimiento],"SALIDA",Tabla7[Mes],N$5))</f>
        <v/>
      </c>
      <c r="O2893" s="39" t="str">
        <f>IF($B2893="","",-SUMIFS(Tabla7[Cantidad],Tabla7[Código del producto],$B2893,Tabla7[Tipo de movimiento],"SALIDA",Tabla7[Mes],O$5))</f>
        <v/>
      </c>
      <c r="P2893" s="39" t="str">
        <f>IF($B2893="","",-SUMIFS(Tabla7[Cantidad],Tabla7[Código del producto],$B2893,Tabla7[Tipo de movimiento],"SALIDA",Tabla7[Mes],P$5))</f>
        <v/>
      </c>
      <c r="Q2893" s="39" t="str">
        <f t="shared" si="135"/>
        <v/>
      </c>
      <c r="R2893" s="51" t="str">
        <f>IF($B2893="","",IFERROR(VLOOKUP($B2893,'ABC rotación'!$C:$G,5,0),"C"))</f>
        <v/>
      </c>
      <c r="S2893" s="41" t="str">
        <f t="shared" si="136"/>
        <v/>
      </c>
      <c r="T2893" s="40" t="str">
        <f t="shared" si="137"/>
        <v/>
      </c>
      <c r="U2893" s="23" t="str">
        <f>IF($B2893="","",VLOOKUP($T2893,Tablas!$X$14:$Y$17,2,1))</f>
        <v/>
      </c>
    </row>
    <row r="2894" spans="2:21" x14ac:dyDescent="0.2">
      <c r="B2894" s="1" t="str">
        <f>IF(Tablas!B2892="","",Tablas!B2892)</f>
        <v/>
      </c>
      <c r="C2894" s="1" t="str">
        <f>IF(Tablas!C2892="","",Tablas!C2892)</f>
        <v/>
      </c>
      <c r="D2894" s="1" t="str">
        <f>IF(Tablas!D2892="","",Tablas!D2892)</f>
        <v/>
      </c>
      <c r="E2894" s="1" t="str">
        <f>IF(Tablas!E2892="","",Tablas!E2892)</f>
        <v/>
      </c>
      <c r="F2894" s="1" t="str">
        <f>IF(Tablas!F2892="","",Tablas!F2892)</f>
        <v/>
      </c>
      <c r="G2894" s="1" t="str">
        <f>IF(Tablas!I2892="","",Tablas!I2892)</f>
        <v/>
      </c>
      <c r="H2894" s="1" t="s">
        <v>911</v>
      </c>
      <c r="I2894" s="39" t="str">
        <f>IF($B2894="","",-SUMIFS(Tabla7[Cantidad],Tabla7[Código del producto],$B2894,Tabla7[Tipo de movimiento],"SALIDA",Tabla7[Mes],I$5))</f>
        <v/>
      </c>
      <c r="J2894" s="39" t="str">
        <f>IF($B2894="","",-SUMIFS(Tabla7[Cantidad],Tabla7[Código del producto],$B2894,Tabla7[Tipo de movimiento],"SALIDA",Tabla7[Mes],J$5))</f>
        <v/>
      </c>
      <c r="K2894" s="39" t="str">
        <f>IF($B2894="","",-SUMIFS(Tabla7[Cantidad],Tabla7[Código del producto],$B2894,Tabla7[Tipo de movimiento],"SALIDA",Tabla7[Mes],K$5))</f>
        <v/>
      </c>
      <c r="L2894" s="39" t="str">
        <f>IF($B2894="","",-SUMIFS(Tabla7[Cantidad],Tabla7[Código del producto],$B2894,Tabla7[Tipo de movimiento],"SALIDA",Tabla7[Mes],L$5))</f>
        <v/>
      </c>
      <c r="M2894" s="39" t="str">
        <f>IF($B2894="","",-SUMIFS(Tabla7[Cantidad],Tabla7[Código del producto],$B2894,Tabla7[Tipo de movimiento],"SALIDA",Tabla7[Mes],M$5))</f>
        <v/>
      </c>
      <c r="N2894" s="39" t="str">
        <f>IF($B2894="","",-SUMIFS(Tabla7[Cantidad],Tabla7[Código del producto],$B2894,Tabla7[Tipo de movimiento],"SALIDA",Tabla7[Mes],N$5))</f>
        <v/>
      </c>
      <c r="O2894" s="39" t="str">
        <f>IF($B2894="","",-SUMIFS(Tabla7[Cantidad],Tabla7[Código del producto],$B2894,Tabla7[Tipo de movimiento],"SALIDA",Tabla7[Mes],O$5))</f>
        <v/>
      </c>
      <c r="P2894" s="39" t="str">
        <f>IF($B2894="","",-SUMIFS(Tabla7[Cantidad],Tabla7[Código del producto],$B2894,Tabla7[Tipo de movimiento],"SALIDA",Tabla7[Mes],P$5))</f>
        <v/>
      </c>
      <c r="Q2894" s="39" t="str">
        <f t="shared" si="135"/>
        <v/>
      </c>
      <c r="R2894" s="51" t="str">
        <f>IF($B2894="","",IFERROR(VLOOKUP($B2894,'ABC rotación'!$C:$G,5,0),"C"))</f>
        <v/>
      </c>
      <c r="S2894" s="41" t="str">
        <f t="shared" si="136"/>
        <v/>
      </c>
      <c r="T2894" s="40" t="str">
        <f t="shared" si="137"/>
        <v/>
      </c>
      <c r="U2894" s="23" t="str">
        <f>IF($B2894="","",VLOOKUP($T2894,Tablas!$X$14:$Y$17,2,1))</f>
        <v/>
      </c>
    </row>
    <row r="2895" spans="2:21" x14ac:dyDescent="0.2">
      <c r="B2895" s="1" t="str">
        <f>IF(Tablas!B2893="","",Tablas!B2893)</f>
        <v/>
      </c>
      <c r="C2895" s="1" t="str">
        <f>IF(Tablas!C2893="","",Tablas!C2893)</f>
        <v/>
      </c>
      <c r="D2895" s="1" t="str">
        <f>IF(Tablas!D2893="","",Tablas!D2893)</f>
        <v/>
      </c>
      <c r="E2895" s="1" t="str">
        <f>IF(Tablas!E2893="","",Tablas!E2893)</f>
        <v/>
      </c>
      <c r="F2895" s="1" t="str">
        <f>IF(Tablas!F2893="","",Tablas!F2893)</f>
        <v/>
      </c>
      <c r="G2895" s="1" t="str">
        <f>IF(Tablas!I2893="","",Tablas!I2893)</f>
        <v/>
      </c>
      <c r="H2895" s="1" t="s">
        <v>911</v>
      </c>
      <c r="I2895" s="39" t="str">
        <f>IF($B2895="","",-SUMIFS(Tabla7[Cantidad],Tabla7[Código del producto],$B2895,Tabla7[Tipo de movimiento],"SALIDA",Tabla7[Mes],I$5))</f>
        <v/>
      </c>
      <c r="J2895" s="39" t="str">
        <f>IF($B2895="","",-SUMIFS(Tabla7[Cantidad],Tabla7[Código del producto],$B2895,Tabla7[Tipo de movimiento],"SALIDA",Tabla7[Mes],J$5))</f>
        <v/>
      </c>
      <c r="K2895" s="39" t="str">
        <f>IF($B2895="","",-SUMIFS(Tabla7[Cantidad],Tabla7[Código del producto],$B2895,Tabla7[Tipo de movimiento],"SALIDA",Tabla7[Mes],K$5))</f>
        <v/>
      </c>
      <c r="L2895" s="39" t="str">
        <f>IF($B2895="","",-SUMIFS(Tabla7[Cantidad],Tabla7[Código del producto],$B2895,Tabla7[Tipo de movimiento],"SALIDA",Tabla7[Mes],L$5))</f>
        <v/>
      </c>
      <c r="M2895" s="39" t="str">
        <f>IF($B2895="","",-SUMIFS(Tabla7[Cantidad],Tabla7[Código del producto],$B2895,Tabla7[Tipo de movimiento],"SALIDA",Tabla7[Mes],M$5))</f>
        <v/>
      </c>
      <c r="N2895" s="39" t="str">
        <f>IF($B2895="","",-SUMIFS(Tabla7[Cantidad],Tabla7[Código del producto],$B2895,Tabla7[Tipo de movimiento],"SALIDA",Tabla7[Mes],N$5))</f>
        <v/>
      </c>
      <c r="O2895" s="39" t="str">
        <f>IF($B2895="","",-SUMIFS(Tabla7[Cantidad],Tabla7[Código del producto],$B2895,Tabla7[Tipo de movimiento],"SALIDA",Tabla7[Mes],O$5))</f>
        <v/>
      </c>
      <c r="P2895" s="39" t="str">
        <f>IF($B2895="","",-SUMIFS(Tabla7[Cantidad],Tabla7[Código del producto],$B2895,Tabla7[Tipo de movimiento],"SALIDA",Tabla7[Mes],P$5))</f>
        <v/>
      </c>
      <c r="Q2895" s="39" t="str">
        <f t="shared" si="135"/>
        <v/>
      </c>
      <c r="R2895" s="51" t="str">
        <f>IF($B2895="","",IFERROR(VLOOKUP($B2895,'ABC rotación'!$C:$G,5,0),"C"))</f>
        <v/>
      </c>
      <c r="S2895" s="41" t="str">
        <f t="shared" si="136"/>
        <v/>
      </c>
      <c r="T2895" s="40" t="str">
        <f t="shared" si="137"/>
        <v/>
      </c>
      <c r="U2895" s="23" t="str">
        <f>IF($B2895="","",VLOOKUP($T2895,Tablas!$X$14:$Y$17,2,1))</f>
        <v/>
      </c>
    </row>
    <row r="2896" spans="2:21" x14ac:dyDescent="0.2">
      <c r="B2896" s="1" t="str">
        <f>IF(Tablas!B2894="","",Tablas!B2894)</f>
        <v/>
      </c>
      <c r="C2896" s="1" t="str">
        <f>IF(Tablas!C2894="","",Tablas!C2894)</f>
        <v/>
      </c>
      <c r="D2896" s="1" t="str">
        <f>IF(Tablas!D2894="","",Tablas!D2894)</f>
        <v/>
      </c>
      <c r="E2896" s="1" t="str">
        <f>IF(Tablas!E2894="","",Tablas!E2894)</f>
        <v/>
      </c>
      <c r="F2896" s="1" t="str">
        <f>IF(Tablas!F2894="","",Tablas!F2894)</f>
        <v/>
      </c>
      <c r="G2896" s="1" t="str">
        <f>IF(Tablas!I2894="","",Tablas!I2894)</f>
        <v/>
      </c>
      <c r="H2896" s="1" t="s">
        <v>911</v>
      </c>
      <c r="I2896" s="39" t="str">
        <f>IF($B2896="","",-SUMIFS(Tabla7[Cantidad],Tabla7[Código del producto],$B2896,Tabla7[Tipo de movimiento],"SALIDA",Tabla7[Mes],I$5))</f>
        <v/>
      </c>
      <c r="J2896" s="39" t="str">
        <f>IF($B2896="","",-SUMIFS(Tabla7[Cantidad],Tabla7[Código del producto],$B2896,Tabla7[Tipo de movimiento],"SALIDA",Tabla7[Mes],J$5))</f>
        <v/>
      </c>
      <c r="K2896" s="39" t="str">
        <f>IF($B2896="","",-SUMIFS(Tabla7[Cantidad],Tabla7[Código del producto],$B2896,Tabla7[Tipo de movimiento],"SALIDA",Tabla7[Mes],K$5))</f>
        <v/>
      </c>
      <c r="L2896" s="39" t="str">
        <f>IF($B2896="","",-SUMIFS(Tabla7[Cantidad],Tabla7[Código del producto],$B2896,Tabla7[Tipo de movimiento],"SALIDA",Tabla7[Mes],L$5))</f>
        <v/>
      </c>
      <c r="M2896" s="39" t="str">
        <f>IF($B2896="","",-SUMIFS(Tabla7[Cantidad],Tabla7[Código del producto],$B2896,Tabla7[Tipo de movimiento],"SALIDA",Tabla7[Mes],M$5))</f>
        <v/>
      </c>
      <c r="N2896" s="39" t="str">
        <f>IF($B2896="","",-SUMIFS(Tabla7[Cantidad],Tabla7[Código del producto],$B2896,Tabla7[Tipo de movimiento],"SALIDA",Tabla7[Mes],N$5))</f>
        <v/>
      </c>
      <c r="O2896" s="39" t="str">
        <f>IF($B2896="","",-SUMIFS(Tabla7[Cantidad],Tabla7[Código del producto],$B2896,Tabla7[Tipo de movimiento],"SALIDA",Tabla7[Mes],O$5))</f>
        <v/>
      </c>
      <c r="P2896" s="39" t="str">
        <f>IF($B2896="","",-SUMIFS(Tabla7[Cantidad],Tabla7[Código del producto],$B2896,Tabla7[Tipo de movimiento],"SALIDA",Tabla7[Mes],P$5))</f>
        <v/>
      </c>
      <c r="Q2896" s="39" t="str">
        <f t="shared" si="135"/>
        <v/>
      </c>
      <c r="R2896" s="51" t="str">
        <f>IF($B2896="","",IFERROR(VLOOKUP($B2896,'ABC rotación'!$C:$G,5,0),"C"))</f>
        <v/>
      </c>
      <c r="S2896" s="41" t="str">
        <f t="shared" si="136"/>
        <v/>
      </c>
      <c r="T2896" s="40" t="str">
        <f t="shared" si="137"/>
        <v/>
      </c>
      <c r="U2896" s="23" t="str">
        <f>IF($B2896="","",VLOOKUP($T2896,Tablas!$X$14:$Y$17,2,1))</f>
        <v/>
      </c>
    </row>
    <row r="2897" spans="2:21" x14ac:dyDescent="0.2">
      <c r="B2897" s="1" t="str">
        <f>IF(Tablas!B2895="","",Tablas!B2895)</f>
        <v/>
      </c>
      <c r="C2897" s="1" t="str">
        <f>IF(Tablas!C2895="","",Tablas!C2895)</f>
        <v/>
      </c>
      <c r="D2897" s="1" t="str">
        <f>IF(Tablas!D2895="","",Tablas!D2895)</f>
        <v/>
      </c>
      <c r="E2897" s="1" t="str">
        <f>IF(Tablas!E2895="","",Tablas!E2895)</f>
        <v/>
      </c>
      <c r="F2897" s="1" t="str">
        <f>IF(Tablas!F2895="","",Tablas!F2895)</f>
        <v/>
      </c>
      <c r="G2897" s="1" t="str">
        <f>IF(Tablas!I2895="","",Tablas!I2895)</f>
        <v/>
      </c>
      <c r="H2897" s="1" t="s">
        <v>911</v>
      </c>
      <c r="I2897" s="39" t="str">
        <f>IF($B2897="","",-SUMIFS(Tabla7[Cantidad],Tabla7[Código del producto],$B2897,Tabla7[Tipo de movimiento],"SALIDA",Tabla7[Mes],I$5))</f>
        <v/>
      </c>
      <c r="J2897" s="39" t="str">
        <f>IF($B2897="","",-SUMIFS(Tabla7[Cantidad],Tabla7[Código del producto],$B2897,Tabla7[Tipo de movimiento],"SALIDA",Tabla7[Mes],J$5))</f>
        <v/>
      </c>
      <c r="K2897" s="39" t="str">
        <f>IF($B2897="","",-SUMIFS(Tabla7[Cantidad],Tabla7[Código del producto],$B2897,Tabla7[Tipo de movimiento],"SALIDA",Tabla7[Mes],K$5))</f>
        <v/>
      </c>
      <c r="L2897" s="39" t="str">
        <f>IF($B2897="","",-SUMIFS(Tabla7[Cantidad],Tabla7[Código del producto],$B2897,Tabla7[Tipo de movimiento],"SALIDA",Tabla7[Mes],L$5))</f>
        <v/>
      </c>
      <c r="M2897" s="39" t="str">
        <f>IF($B2897="","",-SUMIFS(Tabla7[Cantidad],Tabla7[Código del producto],$B2897,Tabla7[Tipo de movimiento],"SALIDA",Tabla7[Mes],M$5))</f>
        <v/>
      </c>
      <c r="N2897" s="39" t="str">
        <f>IF($B2897="","",-SUMIFS(Tabla7[Cantidad],Tabla7[Código del producto],$B2897,Tabla7[Tipo de movimiento],"SALIDA",Tabla7[Mes],N$5))</f>
        <v/>
      </c>
      <c r="O2897" s="39" t="str">
        <f>IF($B2897="","",-SUMIFS(Tabla7[Cantidad],Tabla7[Código del producto],$B2897,Tabla7[Tipo de movimiento],"SALIDA",Tabla7[Mes],O$5))</f>
        <v/>
      </c>
      <c r="P2897" s="39" t="str">
        <f>IF($B2897="","",-SUMIFS(Tabla7[Cantidad],Tabla7[Código del producto],$B2897,Tabla7[Tipo de movimiento],"SALIDA",Tabla7[Mes],P$5))</f>
        <v/>
      </c>
      <c r="Q2897" s="39" t="str">
        <f t="shared" si="135"/>
        <v/>
      </c>
      <c r="R2897" s="51" t="str">
        <f>IF($B2897="","",IFERROR(VLOOKUP($B2897,'ABC rotación'!$C:$G,5,0),"C"))</f>
        <v/>
      </c>
      <c r="S2897" s="41" t="str">
        <f t="shared" si="136"/>
        <v/>
      </c>
      <c r="T2897" s="40" t="str">
        <f t="shared" si="137"/>
        <v/>
      </c>
      <c r="U2897" s="23" t="str">
        <f>IF($B2897="","",VLOOKUP($T2897,Tablas!$X$14:$Y$17,2,1))</f>
        <v/>
      </c>
    </row>
    <row r="2898" spans="2:21" x14ac:dyDescent="0.2">
      <c r="B2898" s="1" t="str">
        <f>IF(Tablas!B2896="","",Tablas!B2896)</f>
        <v/>
      </c>
      <c r="C2898" s="1" t="str">
        <f>IF(Tablas!C2896="","",Tablas!C2896)</f>
        <v/>
      </c>
      <c r="D2898" s="1" t="str">
        <f>IF(Tablas!D2896="","",Tablas!D2896)</f>
        <v/>
      </c>
      <c r="E2898" s="1" t="str">
        <f>IF(Tablas!E2896="","",Tablas!E2896)</f>
        <v/>
      </c>
      <c r="F2898" s="1" t="str">
        <f>IF(Tablas!F2896="","",Tablas!F2896)</f>
        <v/>
      </c>
      <c r="G2898" s="1" t="str">
        <f>IF(Tablas!I2896="","",Tablas!I2896)</f>
        <v/>
      </c>
      <c r="H2898" s="1" t="s">
        <v>911</v>
      </c>
      <c r="I2898" s="39" t="str">
        <f>IF($B2898="","",-SUMIFS(Tabla7[Cantidad],Tabla7[Código del producto],$B2898,Tabla7[Tipo de movimiento],"SALIDA",Tabla7[Mes],I$5))</f>
        <v/>
      </c>
      <c r="J2898" s="39" t="str">
        <f>IF($B2898="","",-SUMIFS(Tabla7[Cantidad],Tabla7[Código del producto],$B2898,Tabla7[Tipo de movimiento],"SALIDA",Tabla7[Mes],J$5))</f>
        <v/>
      </c>
      <c r="K2898" s="39" t="str">
        <f>IF($B2898="","",-SUMIFS(Tabla7[Cantidad],Tabla7[Código del producto],$B2898,Tabla7[Tipo de movimiento],"SALIDA",Tabla7[Mes],K$5))</f>
        <v/>
      </c>
      <c r="L2898" s="39" t="str">
        <f>IF($B2898="","",-SUMIFS(Tabla7[Cantidad],Tabla7[Código del producto],$B2898,Tabla7[Tipo de movimiento],"SALIDA",Tabla7[Mes],L$5))</f>
        <v/>
      </c>
      <c r="M2898" s="39" t="str">
        <f>IF($B2898="","",-SUMIFS(Tabla7[Cantidad],Tabla7[Código del producto],$B2898,Tabla7[Tipo de movimiento],"SALIDA",Tabla7[Mes],M$5))</f>
        <v/>
      </c>
      <c r="N2898" s="39" t="str">
        <f>IF($B2898="","",-SUMIFS(Tabla7[Cantidad],Tabla7[Código del producto],$B2898,Tabla7[Tipo de movimiento],"SALIDA",Tabla7[Mes],N$5))</f>
        <v/>
      </c>
      <c r="O2898" s="39" t="str">
        <f>IF($B2898="","",-SUMIFS(Tabla7[Cantidad],Tabla7[Código del producto],$B2898,Tabla7[Tipo de movimiento],"SALIDA",Tabla7[Mes],O$5))</f>
        <v/>
      </c>
      <c r="P2898" s="39" t="str">
        <f>IF($B2898="","",-SUMIFS(Tabla7[Cantidad],Tabla7[Código del producto],$B2898,Tabla7[Tipo de movimiento],"SALIDA",Tabla7[Mes],P$5))</f>
        <v/>
      </c>
      <c r="Q2898" s="39" t="str">
        <f t="shared" si="135"/>
        <v/>
      </c>
      <c r="R2898" s="51" t="str">
        <f>IF($B2898="","",IFERROR(VLOOKUP($B2898,'ABC rotación'!$C:$G,5,0),"C"))</f>
        <v/>
      </c>
      <c r="S2898" s="41" t="str">
        <f t="shared" si="136"/>
        <v/>
      </c>
      <c r="T2898" s="40" t="str">
        <f t="shared" si="137"/>
        <v/>
      </c>
      <c r="U2898" s="23" t="str">
        <f>IF($B2898="","",VLOOKUP($T2898,Tablas!$X$14:$Y$17,2,1))</f>
        <v/>
      </c>
    </row>
    <row r="2899" spans="2:21" x14ac:dyDescent="0.2">
      <c r="B2899" s="1" t="str">
        <f>IF(Tablas!B2897="","",Tablas!B2897)</f>
        <v/>
      </c>
      <c r="C2899" s="1" t="str">
        <f>IF(Tablas!C2897="","",Tablas!C2897)</f>
        <v/>
      </c>
      <c r="D2899" s="1" t="str">
        <f>IF(Tablas!D2897="","",Tablas!D2897)</f>
        <v/>
      </c>
      <c r="E2899" s="1" t="str">
        <f>IF(Tablas!E2897="","",Tablas!E2897)</f>
        <v/>
      </c>
      <c r="F2899" s="1" t="str">
        <f>IF(Tablas!F2897="","",Tablas!F2897)</f>
        <v/>
      </c>
      <c r="G2899" s="1" t="str">
        <f>IF(Tablas!I2897="","",Tablas!I2897)</f>
        <v/>
      </c>
      <c r="H2899" s="1" t="s">
        <v>911</v>
      </c>
      <c r="I2899" s="39" t="str">
        <f>IF($B2899="","",-SUMIFS(Tabla7[Cantidad],Tabla7[Código del producto],$B2899,Tabla7[Tipo de movimiento],"SALIDA",Tabla7[Mes],I$5))</f>
        <v/>
      </c>
      <c r="J2899" s="39" t="str">
        <f>IF($B2899="","",-SUMIFS(Tabla7[Cantidad],Tabla7[Código del producto],$B2899,Tabla7[Tipo de movimiento],"SALIDA",Tabla7[Mes],J$5))</f>
        <v/>
      </c>
      <c r="K2899" s="39" t="str">
        <f>IF($B2899="","",-SUMIFS(Tabla7[Cantidad],Tabla7[Código del producto],$B2899,Tabla7[Tipo de movimiento],"SALIDA",Tabla7[Mes],K$5))</f>
        <v/>
      </c>
      <c r="L2899" s="39" t="str">
        <f>IF($B2899="","",-SUMIFS(Tabla7[Cantidad],Tabla7[Código del producto],$B2899,Tabla7[Tipo de movimiento],"SALIDA",Tabla7[Mes],L$5))</f>
        <v/>
      </c>
      <c r="M2899" s="39" t="str">
        <f>IF($B2899="","",-SUMIFS(Tabla7[Cantidad],Tabla7[Código del producto],$B2899,Tabla7[Tipo de movimiento],"SALIDA",Tabla7[Mes],M$5))</f>
        <v/>
      </c>
      <c r="N2899" s="39" t="str">
        <f>IF($B2899="","",-SUMIFS(Tabla7[Cantidad],Tabla7[Código del producto],$B2899,Tabla7[Tipo de movimiento],"SALIDA",Tabla7[Mes],N$5))</f>
        <v/>
      </c>
      <c r="O2899" s="39" t="str">
        <f>IF($B2899="","",-SUMIFS(Tabla7[Cantidad],Tabla7[Código del producto],$B2899,Tabla7[Tipo de movimiento],"SALIDA",Tabla7[Mes],O$5))</f>
        <v/>
      </c>
      <c r="P2899" s="39" t="str">
        <f>IF($B2899="","",-SUMIFS(Tabla7[Cantidad],Tabla7[Código del producto],$B2899,Tabla7[Tipo de movimiento],"SALIDA",Tabla7[Mes],P$5))</f>
        <v/>
      </c>
      <c r="Q2899" s="39" t="str">
        <f t="shared" si="135"/>
        <v/>
      </c>
      <c r="R2899" s="51" t="str">
        <f>IF($B2899="","",IFERROR(VLOOKUP($B2899,'ABC rotación'!$C:$G,5,0),"C"))</f>
        <v/>
      </c>
      <c r="S2899" s="41" t="str">
        <f t="shared" si="136"/>
        <v/>
      </c>
      <c r="T2899" s="40" t="str">
        <f t="shared" si="137"/>
        <v/>
      </c>
      <c r="U2899" s="23" t="str">
        <f>IF($B2899="","",VLOOKUP($T2899,Tablas!$X$14:$Y$17,2,1))</f>
        <v/>
      </c>
    </row>
    <row r="2900" spans="2:21" x14ac:dyDescent="0.2">
      <c r="B2900" s="1" t="str">
        <f>IF(Tablas!B2898="","",Tablas!B2898)</f>
        <v/>
      </c>
      <c r="C2900" s="1" t="str">
        <f>IF(Tablas!C2898="","",Tablas!C2898)</f>
        <v/>
      </c>
      <c r="D2900" s="1" t="str">
        <f>IF(Tablas!D2898="","",Tablas!D2898)</f>
        <v/>
      </c>
      <c r="E2900" s="1" t="str">
        <f>IF(Tablas!E2898="","",Tablas!E2898)</f>
        <v/>
      </c>
      <c r="F2900" s="1" t="str">
        <f>IF(Tablas!F2898="","",Tablas!F2898)</f>
        <v/>
      </c>
      <c r="G2900" s="1" t="str">
        <f>IF(Tablas!I2898="","",Tablas!I2898)</f>
        <v/>
      </c>
      <c r="H2900" s="1" t="s">
        <v>911</v>
      </c>
      <c r="I2900" s="39" t="str">
        <f>IF($B2900="","",-SUMIFS(Tabla7[Cantidad],Tabla7[Código del producto],$B2900,Tabla7[Tipo de movimiento],"SALIDA",Tabla7[Mes],I$5))</f>
        <v/>
      </c>
      <c r="J2900" s="39" t="str">
        <f>IF($B2900="","",-SUMIFS(Tabla7[Cantidad],Tabla7[Código del producto],$B2900,Tabla7[Tipo de movimiento],"SALIDA",Tabla7[Mes],J$5))</f>
        <v/>
      </c>
      <c r="K2900" s="39" t="str">
        <f>IF($B2900="","",-SUMIFS(Tabla7[Cantidad],Tabla7[Código del producto],$B2900,Tabla7[Tipo de movimiento],"SALIDA",Tabla7[Mes],K$5))</f>
        <v/>
      </c>
      <c r="L2900" s="39" t="str">
        <f>IF($B2900="","",-SUMIFS(Tabla7[Cantidad],Tabla7[Código del producto],$B2900,Tabla7[Tipo de movimiento],"SALIDA",Tabla7[Mes],L$5))</f>
        <v/>
      </c>
      <c r="M2900" s="39" t="str">
        <f>IF($B2900="","",-SUMIFS(Tabla7[Cantidad],Tabla7[Código del producto],$B2900,Tabla7[Tipo de movimiento],"SALIDA",Tabla7[Mes],M$5))</f>
        <v/>
      </c>
      <c r="N2900" s="39" t="str">
        <f>IF($B2900="","",-SUMIFS(Tabla7[Cantidad],Tabla7[Código del producto],$B2900,Tabla7[Tipo de movimiento],"SALIDA",Tabla7[Mes],N$5))</f>
        <v/>
      </c>
      <c r="O2900" s="39" t="str">
        <f>IF($B2900="","",-SUMIFS(Tabla7[Cantidad],Tabla7[Código del producto],$B2900,Tabla7[Tipo de movimiento],"SALIDA",Tabla7[Mes],O$5))</f>
        <v/>
      </c>
      <c r="P2900" s="39" t="str">
        <f>IF($B2900="","",-SUMIFS(Tabla7[Cantidad],Tabla7[Código del producto],$B2900,Tabla7[Tipo de movimiento],"SALIDA",Tabla7[Mes],P$5))</f>
        <v/>
      </c>
      <c r="Q2900" s="39" t="str">
        <f t="shared" si="135"/>
        <v/>
      </c>
      <c r="R2900" s="51" t="str">
        <f>IF($B2900="","",IFERROR(VLOOKUP($B2900,'ABC rotación'!$C:$G,5,0),"C"))</f>
        <v/>
      </c>
      <c r="S2900" s="41" t="str">
        <f t="shared" si="136"/>
        <v/>
      </c>
      <c r="T2900" s="40" t="str">
        <f t="shared" si="137"/>
        <v/>
      </c>
      <c r="U2900" s="23" t="str">
        <f>IF($B2900="","",VLOOKUP($T2900,Tablas!$X$14:$Y$17,2,1))</f>
        <v/>
      </c>
    </row>
    <row r="2901" spans="2:21" x14ac:dyDescent="0.2">
      <c r="B2901" s="1" t="str">
        <f>IF(Tablas!B2899="","",Tablas!B2899)</f>
        <v/>
      </c>
      <c r="C2901" s="1" t="str">
        <f>IF(Tablas!C2899="","",Tablas!C2899)</f>
        <v/>
      </c>
      <c r="D2901" s="1" t="str">
        <f>IF(Tablas!D2899="","",Tablas!D2899)</f>
        <v/>
      </c>
      <c r="E2901" s="1" t="str">
        <f>IF(Tablas!E2899="","",Tablas!E2899)</f>
        <v/>
      </c>
      <c r="F2901" s="1" t="str">
        <f>IF(Tablas!F2899="","",Tablas!F2899)</f>
        <v/>
      </c>
      <c r="G2901" s="1" t="str">
        <f>IF(Tablas!I2899="","",Tablas!I2899)</f>
        <v/>
      </c>
      <c r="H2901" s="1" t="s">
        <v>911</v>
      </c>
      <c r="I2901" s="39" t="str">
        <f>IF($B2901="","",-SUMIFS(Tabla7[Cantidad],Tabla7[Código del producto],$B2901,Tabla7[Tipo de movimiento],"SALIDA",Tabla7[Mes],I$5))</f>
        <v/>
      </c>
      <c r="J2901" s="39" t="str">
        <f>IF($B2901="","",-SUMIFS(Tabla7[Cantidad],Tabla7[Código del producto],$B2901,Tabla7[Tipo de movimiento],"SALIDA",Tabla7[Mes],J$5))</f>
        <v/>
      </c>
      <c r="K2901" s="39" t="str">
        <f>IF($B2901="","",-SUMIFS(Tabla7[Cantidad],Tabla7[Código del producto],$B2901,Tabla7[Tipo de movimiento],"SALIDA",Tabla7[Mes],K$5))</f>
        <v/>
      </c>
      <c r="L2901" s="39" t="str">
        <f>IF($B2901="","",-SUMIFS(Tabla7[Cantidad],Tabla7[Código del producto],$B2901,Tabla7[Tipo de movimiento],"SALIDA",Tabla7[Mes],L$5))</f>
        <v/>
      </c>
      <c r="M2901" s="39" t="str">
        <f>IF($B2901="","",-SUMIFS(Tabla7[Cantidad],Tabla7[Código del producto],$B2901,Tabla7[Tipo de movimiento],"SALIDA",Tabla7[Mes],M$5))</f>
        <v/>
      </c>
      <c r="N2901" s="39" t="str">
        <f>IF($B2901="","",-SUMIFS(Tabla7[Cantidad],Tabla7[Código del producto],$B2901,Tabla7[Tipo de movimiento],"SALIDA",Tabla7[Mes],N$5))</f>
        <v/>
      </c>
      <c r="O2901" s="39" t="str">
        <f>IF($B2901="","",-SUMIFS(Tabla7[Cantidad],Tabla7[Código del producto],$B2901,Tabla7[Tipo de movimiento],"SALIDA",Tabla7[Mes],O$5))</f>
        <v/>
      </c>
      <c r="P2901" s="39" t="str">
        <f>IF($B2901="","",-SUMIFS(Tabla7[Cantidad],Tabla7[Código del producto],$B2901,Tabla7[Tipo de movimiento],"SALIDA",Tabla7[Mes],P$5))</f>
        <v/>
      </c>
      <c r="Q2901" s="39" t="str">
        <f t="shared" si="135"/>
        <v/>
      </c>
      <c r="R2901" s="51" t="str">
        <f>IF($B2901="","",IFERROR(VLOOKUP($B2901,'ABC rotación'!$C:$G,5,0),"C"))</f>
        <v/>
      </c>
      <c r="S2901" s="41" t="str">
        <f t="shared" si="136"/>
        <v/>
      </c>
      <c r="T2901" s="40" t="str">
        <f t="shared" si="137"/>
        <v/>
      </c>
      <c r="U2901" s="23" t="str">
        <f>IF($B2901="","",VLOOKUP($T2901,Tablas!$X$14:$Y$17,2,1))</f>
        <v/>
      </c>
    </row>
    <row r="2902" spans="2:21" x14ac:dyDescent="0.2">
      <c r="B2902" s="1" t="str">
        <f>IF(Tablas!B2900="","",Tablas!B2900)</f>
        <v/>
      </c>
      <c r="C2902" s="1" t="str">
        <f>IF(Tablas!C2900="","",Tablas!C2900)</f>
        <v/>
      </c>
      <c r="D2902" s="1" t="str">
        <f>IF(Tablas!D2900="","",Tablas!D2900)</f>
        <v/>
      </c>
      <c r="E2902" s="1" t="str">
        <f>IF(Tablas!E2900="","",Tablas!E2900)</f>
        <v/>
      </c>
      <c r="F2902" s="1" t="str">
        <f>IF(Tablas!F2900="","",Tablas!F2900)</f>
        <v/>
      </c>
      <c r="G2902" s="1" t="str">
        <f>IF(Tablas!I2900="","",Tablas!I2900)</f>
        <v/>
      </c>
      <c r="H2902" s="1" t="s">
        <v>911</v>
      </c>
      <c r="I2902" s="39" t="str">
        <f>IF($B2902="","",-SUMIFS(Tabla7[Cantidad],Tabla7[Código del producto],$B2902,Tabla7[Tipo de movimiento],"SALIDA",Tabla7[Mes],I$5))</f>
        <v/>
      </c>
      <c r="J2902" s="39" t="str">
        <f>IF($B2902="","",-SUMIFS(Tabla7[Cantidad],Tabla7[Código del producto],$B2902,Tabla7[Tipo de movimiento],"SALIDA",Tabla7[Mes],J$5))</f>
        <v/>
      </c>
      <c r="K2902" s="39" t="str">
        <f>IF($B2902="","",-SUMIFS(Tabla7[Cantidad],Tabla7[Código del producto],$B2902,Tabla7[Tipo de movimiento],"SALIDA",Tabla7[Mes],K$5))</f>
        <v/>
      </c>
      <c r="L2902" s="39" t="str">
        <f>IF($B2902="","",-SUMIFS(Tabla7[Cantidad],Tabla7[Código del producto],$B2902,Tabla7[Tipo de movimiento],"SALIDA",Tabla7[Mes],L$5))</f>
        <v/>
      </c>
      <c r="M2902" s="39" t="str">
        <f>IF($B2902="","",-SUMIFS(Tabla7[Cantidad],Tabla7[Código del producto],$B2902,Tabla7[Tipo de movimiento],"SALIDA",Tabla7[Mes],M$5))</f>
        <v/>
      </c>
      <c r="N2902" s="39" t="str">
        <f>IF($B2902="","",-SUMIFS(Tabla7[Cantidad],Tabla7[Código del producto],$B2902,Tabla7[Tipo de movimiento],"SALIDA",Tabla7[Mes],N$5))</f>
        <v/>
      </c>
      <c r="O2902" s="39" t="str">
        <f>IF($B2902="","",-SUMIFS(Tabla7[Cantidad],Tabla7[Código del producto],$B2902,Tabla7[Tipo de movimiento],"SALIDA",Tabla7[Mes],O$5))</f>
        <v/>
      </c>
      <c r="P2902" s="39" t="str">
        <f>IF($B2902="","",-SUMIFS(Tabla7[Cantidad],Tabla7[Código del producto],$B2902,Tabla7[Tipo de movimiento],"SALIDA",Tabla7[Mes],P$5))</f>
        <v/>
      </c>
      <c r="Q2902" s="39" t="str">
        <f t="shared" si="135"/>
        <v/>
      </c>
      <c r="R2902" s="51" t="str">
        <f>IF($B2902="","",IFERROR(VLOOKUP($B2902,'ABC rotación'!$C:$G,5,0),"C"))</f>
        <v/>
      </c>
      <c r="S2902" s="41" t="str">
        <f t="shared" si="136"/>
        <v/>
      </c>
      <c r="T2902" s="40" t="str">
        <f t="shared" si="137"/>
        <v/>
      </c>
      <c r="U2902" s="23" t="str">
        <f>IF($B2902="","",VLOOKUP($T2902,Tablas!$X$14:$Y$17,2,1))</f>
        <v/>
      </c>
    </row>
    <row r="2903" spans="2:21" x14ac:dyDescent="0.2">
      <c r="B2903" s="1" t="str">
        <f>IF(Tablas!B2901="","",Tablas!B2901)</f>
        <v/>
      </c>
      <c r="C2903" s="1" t="str">
        <f>IF(Tablas!C2901="","",Tablas!C2901)</f>
        <v/>
      </c>
      <c r="D2903" s="1" t="str">
        <f>IF(Tablas!D2901="","",Tablas!D2901)</f>
        <v/>
      </c>
      <c r="E2903" s="1" t="str">
        <f>IF(Tablas!E2901="","",Tablas!E2901)</f>
        <v/>
      </c>
      <c r="F2903" s="1" t="str">
        <f>IF(Tablas!F2901="","",Tablas!F2901)</f>
        <v/>
      </c>
      <c r="G2903" s="1" t="str">
        <f>IF(Tablas!I2901="","",Tablas!I2901)</f>
        <v/>
      </c>
      <c r="H2903" s="1" t="s">
        <v>911</v>
      </c>
      <c r="I2903" s="39" t="str">
        <f>IF($B2903="","",-SUMIFS(Tabla7[Cantidad],Tabla7[Código del producto],$B2903,Tabla7[Tipo de movimiento],"SALIDA",Tabla7[Mes],I$5))</f>
        <v/>
      </c>
      <c r="J2903" s="39" t="str">
        <f>IF($B2903="","",-SUMIFS(Tabla7[Cantidad],Tabla7[Código del producto],$B2903,Tabla7[Tipo de movimiento],"SALIDA",Tabla7[Mes],J$5))</f>
        <v/>
      </c>
      <c r="K2903" s="39" t="str">
        <f>IF($B2903="","",-SUMIFS(Tabla7[Cantidad],Tabla7[Código del producto],$B2903,Tabla7[Tipo de movimiento],"SALIDA",Tabla7[Mes],K$5))</f>
        <v/>
      </c>
      <c r="L2903" s="39" t="str">
        <f>IF($B2903="","",-SUMIFS(Tabla7[Cantidad],Tabla7[Código del producto],$B2903,Tabla7[Tipo de movimiento],"SALIDA",Tabla7[Mes],L$5))</f>
        <v/>
      </c>
      <c r="M2903" s="39" t="str">
        <f>IF($B2903="","",-SUMIFS(Tabla7[Cantidad],Tabla7[Código del producto],$B2903,Tabla7[Tipo de movimiento],"SALIDA",Tabla7[Mes],M$5))</f>
        <v/>
      </c>
      <c r="N2903" s="39" t="str">
        <f>IF($B2903="","",-SUMIFS(Tabla7[Cantidad],Tabla7[Código del producto],$B2903,Tabla7[Tipo de movimiento],"SALIDA",Tabla7[Mes],N$5))</f>
        <v/>
      </c>
      <c r="O2903" s="39" t="str">
        <f>IF($B2903="","",-SUMIFS(Tabla7[Cantidad],Tabla7[Código del producto],$B2903,Tabla7[Tipo de movimiento],"SALIDA",Tabla7[Mes],O$5))</f>
        <v/>
      </c>
      <c r="P2903" s="39" t="str">
        <f>IF($B2903="","",-SUMIFS(Tabla7[Cantidad],Tabla7[Código del producto],$B2903,Tabla7[Tipo de movimiento],"SALIDA",Tabla7[Mes],P$5))</f>
        <v/>
      </c>
      <c r="Q2903" s="39" t="str">
        <f t="shared" si="135"/>
        <v/>
      </c>
      <c r="R2903" s="51" t="str">
        <f>IF($B2903="","",IFERROR(VLOOKUP($B2903,'ABC rotación'!$C:$G,5,0),"C"))</f>
        <v/>
      </c>
      <c r="S2903" s="41" t="str">
        <f t="shared" si="136"/>
        <v/>
      </c>
      <c r="T2903" s="40" t="str">
        <f t="shared" si="137"/>
        <v/>
      </c>
      <c r="U2903" s="23" t="str">
        <f>IF($B2903="","",VLOOKUP($T2903,Tablas!$X$14:$Y$17,2,1))</f>
        <v/>
      </c>
    </row>
    <row r="2904" spans="2:21" x14ac:dyDescent="0.2">
      <c r="B2904" s="1" t="str">
        <f>IF(Tablas!B2902="","",Tablas!B2902)</f>
        <v/>
      </c>
      <c r="C2904" s="1" t="str">
        <f>IF(Tablas!C2902="","",Tablas!C2902)</f>
        <v/>
      </c>
      <c r="D2904" s="1" t="str">
        <f>IF(Tablas!D2902="","",Tablas!D2902)</f>
        <v/>
      </c>
      <c r="E2904" s="1" t="str">
        <f>IF(Tablas!E2902="","",Tablas!E2902)</f>
        <v/>
      </c>
      <c r="F2904" s="1" t="str">
        <f>IF(Tablas!F2902="","",Tablas!F2902)</f>
        <v/>
      </c>
      <c r="G2904" s="1" t="str">
        <f>IF(Tablas!I2902="","",Tablas!I2902)</f>
        <v/>
      </c>
      <c r="H2904" s="1" t="s">
        <v>911</v>
      </c>
      <c r="I2904" s="39" t="str">
        <f>IF($B2904="","",-SUMIFS(Tabla7[Cantidad],Tabla7[Código del producto],$B2904,Tabla7[Tipo de movimiento],"SALIDA",Tabla7[Mes],I$5))</f>
        <v/>
      </c>
      <c r="J2904" s="39" t="str">
        <f>IF($B2904="","",-SUMIFS(Tabla7[Cantidad],Tabla7[Código del producto],$B2904,Tabla7[Tipo de movimiento],"SALIDA",Tabla7[Mes],J$5))</f>
        <v/>
      </c>
      <c r="K2904" s="39" t="str">
        <f>IF($B2904="","",-SUMIFS(Tabla7[Cantidad],Tabla7[Código del producto],$B2904,Tabla7[Tipo de movimiento],"SALIDA",Tabla7[Mes],K$5))</f>
        <v/>
      </c>
      <c r="L2904" s="39" t="str">
        <f>IF($B2904="","",-SUMIFS(Tabla7[Cantidad],Tabla7[Código del producto],$B2904,Tabla7[Tipo de movimiento],"SALIDA",Tabla7[Mes],L$5))</f>
        <v/>
      </c>
      <c r="M2904" s="39" t="str">
        <f>IF($B2904="","",-SUMIFS(Tabla7[Cantidad],Tabla7[Código del producto],$B2904,Tabla7[Tipo de movimiento],"SALIDA",Tabla7[Mes],M$5))</f>
        <v/>
      </c>
      <c r="N2904" s="39" t="str">
        <f>IF($B2904="","",-SUMIFS(Tabla7[Cantidad],Tabla7[Código del producto],$B2904,Tabla7[Tipo de movimiento],"SALIDA",Tabla7[Mes],N$5))</f>
        <v/>
      </c>
      <c r="O2904" s="39" t="str">
        <f>IF($B2904="","",-SUMIFS(Tabla7[Cantidad],Tabla7[Código del producto],$B2904,Tabla7[Tipo de movimiento],"SALIDA",Tabla7[Mes],O$5))</f>
        <v/>
      </c>
      <c r="P2904" s="39" t="str">
        <f>IF($B2904="","",-SUMIFS(Tabla7[Cantidad],Tabla7[Código del producto],$B2904,Tabla7[Tipo de movimiento],"SALIDA",Tabla7[Mes],P$5))</f>
        <v/>
      </c>
      <c r="Q2904" s="39" t="str">
        <f t="shared" si="135"/>
        <v/>
      </c>
      <c r="R2904" s="51" t="str">
        <f>IF($B2904="","",IFERROR(VLOOKUP($B2904,'ABC rotación'!$C:$G,5,0),"C"))</f>
        <v/>
      </c>
      <c r="S2904" s="41" t="str">
        <f t="shared" si="136"/>
        <v/>
      </c>
      <c r="T2904" s="40" t="str">
        <f t="shared" si="137"/>
        <v/>
      </c>
      <c r="U2904" s="23" t="str">
        <f>IF($B2904="","",VLOOKUP($T2904,Tablas!$X$14:$Y$17,2,1))</f>
        <v/>
      </c>
    </row>
    <row r="2905" spans="2:21" x14ac:dyDescent="0.2">
      <c r="B2905" s="1" t="str">
        <f>IF(Tablas!B2903="","",Tablas!B2903)</f>
        <v/>
      </c>
      <c r="C2905" s="1" t="str">
        <f>IF(Tablas!C2903="","",Tablas!C2903)</f>
        <v/>
      </c>
      <c r="D2905" s="1" t="str">
        <f>IF(Tablas!D2903="","",Tablas!D2903)</f>
        <v/>
      </c>
      <c r="E2905" s="1" t="str">
        <f>IF(Tablas!E2903="","",Tablas!E2903)</f>
        <v/>
      </c>
      <c r="F2905" s="1" t="str">
        <f>IF(Tablas!F2903="","",Tablas!F2903)</f>
        <v/>
      </c>
      <c r="G2905" s="1" t="str">
        <f>IF(Tablas!I2903="","",Tablas!I2903)</f>
        <v/>
      </c>
      <c r="H2905" s="1" t="s">
        <v>911</v>
      </c>
      <c r="I2905" s="39" t="str">
        <f>IF($B2905="","",-SUMIFS(Tabla7[Cantidad],Tabla7[Código del producto],$B2905,Tabla7[Tipo de movimiento],"SALIDA",Tabla7[Mes],I$5))</f>
        <v/>
      </c>
      <c r="J2905" s="39" t="str">
        <f>IF($B2905="","",-SUMIFS(Tabla7[Cantidad],Tabla7[Código del producto],$B2905,Tabla7[Tipo de movimiento],"SALIDA",Tabla7[Mes],J$5))</f>
        <v/>
      </c>
      <c r="K2905" s="39" t="str">
        <f>IF($B2905="","",-SUMIFS(Tabla7[Cantidad],Tabla7[Código del producto],$B2905,Tabla7[Tipo de movimiento],"SALIDA",Tabla7[Mes],K$5))</f>
        <v/>
      </c>
      <c r="L2905" s="39" t="str">
        <f>IF($B2905="","",-SUMIFS(Tabla7[Cantidad],Tabla7[Código del producto],$B2905,Tabla7[Tipo de movimiento],"SALIDA",Tabla7[Mes],L$5))</f>
        <v/>
      </c>
      <c r="M2905" s="39" t="str">
        <f>IF($B2905="","",-SUMIFS(Tabla7[Cantidad],Tabla7[Código del producto],$B2905,Tabla7[Tipo de movimiento],"SALIDA",Tabla7[Mes],M$5))</f>
        <v/>
      </c>
      <c r="N2905" s="39" t="str">
        <f>IF($B2905="","",-SUMIFS(Tabla7[Cantidad],Tabla7[Código del producto],$B2905,Tabla7[Tipo de movimiento],"SALIDA",Tabla7[Mes],N$5))</f>
        <v/>
      </c>
      <c r="O2905" s="39" t="str">
        <f>IF($B2905="","",-SUMIFS(Tabla7[Cantidad],Tabla7[Código del producto],$B2905,Tabla7[Tipo de movimiento],"SALIDA",Tabla7[Mes],O$5))</f>
        <v/>
      </c>
      <c r="P2905" s="39" t="str">
        <f>IF($B2905="","",-SUMIFS(Tabla7[Cantidad],Tabla7[Código del producto],$B2905,Tabla7[Tipo de movimiento],"SALIDA",Tabla7[Mes],P$5))</f>
        <v/>
      </c>
      <c r="Q2905" s="39" t="str">
        <f t="shared" si="135"/>
        <v/>
      </c>
      <c r="R2905" s="51" t="str">
        <f>IF($B2905="","",IFERROR(VLOOKUP($B2905,'ABC rotación'!$C:$G,5,0),"C"))</f>
        <v/>
      </c>
      <c r="S2905" s="41" t="str">
        <f t="shared" si="136"/>
        <v/>
      </c>
      <c r="T2905" s="40" t="str">
        <f t="shared" si="137"/>
        <v/>
      </c>
      <c r="U2905" s="23" t="str">
        <f>IF($B2905="","",VLOOKUP($T2905,Tablas!$X$14:$Y$17,2,1))</f>
        <v/>
      </c>
    </row>
    <row r="2906" spans="2:21" x14ac:dyDescent="0.2">
      <c r="B2906" s="1" t="str">
        <f>IF(Tablas!B2904="","",Tablas!B2904)</f>
        <v/>
      </c>
      <c r="C2906" s="1" t="str">
        <f>IF(Tablas!C2904="","",Tablas!C2904)</f>
        <v/>
      </c>
      <c r="D2906" s="1" t="str">
        <f>IF(Tablas!D2904="","",Tablas!D2904)</f>
        <v/>
      </c>
      <c r="E2906" s="1" t="str">
        <f>IF(Tablas!E2904="","",Tablas!E2904)</f>
        <v/>
      </c>
      <c r="F2906" s="1" t="str">
        <f>IF(Tablas!F2904="","",Tablas!F2904)</f>
        <v/>
      </c>
      <c r="G2906" s="1" t="str">
        <f>IF(Tablas!I2904="","",Tablas!I2904)</f>
        <v/>
      </c>
      <c r="H2906" s="1" t="s">
        <v>911</v>
      </c>
      <c r="I2906" s="39" t="str">
        <f>IF($B2906="","",-SUMIFS(Tabla7[Cantidad],Tabla7[Código del producto],$B2906,Tabla7[Tipo de movimiento],"SALIDA",Tabla7[Mes],I$5))</f>
        <v/>
      </c>
      <c r="J2906" s="39" t="str">
        <f>IF($B2906="","",-SUMIFS(Tabla7[Cantidad],Tabla7[Código del producto],$B2906,Tabla7[Tipo de movimiento],"SALIDA",Tabla7[Mes],J$5))</f>
        <v/>
      </c>
      <c r="K2906" s="39" t="str">
        <f>IF($B2906="","",-SUMIFS(Tabla7[Cantidad],Tabla7[Código del producto],$B2906,Tabla7[Tipo de movimiento],"SALIDA",Tabla7[Mes],K$5))</f>
        <v/>
      </c>
      <c r="L2906" s="39" t="str">
        <f>IF($B2906="","",-SUMIFS(Tabla7[Cantidad],Tabla7[Código del producto],$B2906,Tabla7[Tipo de movimiento],"SALIDA",Tabla7[Mes],L$5))</f>
        <v/>
      </c>
      <c r="M2906" s="39" t="str">
        <f>IF($B2906="","",-SUMIFS(Tabla7[Cantidad],Tabla7[Código del producto],$B2906,Tabla7[Tipo de movimiento],"SALIDA",Tabla7[Mes],M$5))</f>
        <v/>
      </c>
      <c r="N2906" s="39" t="str">
        <f>IF($B2906="","",-SUMIFS(Tabla7[Cantidad],Tabla7[Código del producto],$B2906,Tabla7[Tipo de movimiento],"SALIDA",Tabla7[Mes],N$5))</f>
        <v/>
      </c>
      <c r="O2906" s="39" t="str">
        <f>IF($B2906="","",-SUMIFS(Tabla7[Cantidad],Tabla7[Código del producto],$B2906,Tabla7[Tipo de movimiento],"SALIDA",Tabla7[Mes],O$5))</f>
        <v/>
      </c>
      <c r="P2906" s="39" t="str">
        <f>IF($B2906="","",-SUMIFS(Tabla7[Cantidad],Tabla7[Código del producto],$B2906,Tabla7[Tipo de movimiento],"SALIDA",Tabla7[Mes],P$5))</f>
        <v/>
      </c>
      <c r="Q2906" s="39" t="str">
        <f t="shared" si="135"/>
        <v/>
      </c>
      <c r="R2906" s="51" t="str">
        <f>IF($B2906="","",IFERROR(VLOOKUP($B2906,'ABC rotación'!$C:$G,5,0),"C"))</f>
        <v/>
      </c>
      <c r="S2906" s="41" t="str">
        <f t="shared" si="136"/>
        <v/>
      </c>
      <c r="T2906" s="40" t="str">
        <f t="shared" si="137"/>
        <v/>
      </c>
      <c r="U2906" s="23" t="str">
        <f>IF($B2906="","",VLOOKUP($T2906,Tablas!$X$14:$Y$17,2,1))</f>
        <v/>
      </c>
    </row>
    <row r="2907" spans="2:21" x14ac:dyDescent="0.2">
      <c r="B2907" s="1" t="str">
        <f>IF(Tablas!B2905="","",Tablas!B2905)</f>
        <v/>
      </c>
      <c r="C2907" s="1" t="str">
        <f>IF(Tablas!C2905="","",Tablas!C2905)</f>
        <v/>
      </c>
      <c r="D2907" s="1" t="str">
        <f>IF(Tablas!D2905="","",Tablas!D2905)</f>
        <v/>
      </c>
      <c r="E2907" s="1" t="str">
        <f>IF(Tablas!E2905="","",Tablas!E2905)</f>
        <v/>
      </c>
      <c r="F2907" s="1" t="str">
        <f>IF(Tablas!F2905="","",Tablas!F2905)</f>
        <v/>
      </c>
      <c r="G2907" s="1" t="str">
        <f>IF(Tablas!I2905="","",Tablas!I2905)</f>
        <v/>
      </c>
      <c r="H2907" s="1" t="s">
        <v>911</v>
      </c>
      <c r="I2907" s="39" t="str">
        <f>IF($B2907="","",-SUMIFS(Tabla7[Cantidad],Tabla7[Código del producto],$B2907,Tabla7[Tipo de movimiento],"SALIDA",Tabla7[Mes],I$5))</f>
        <v/>
      </c>
      <c r="J2907" s="39" t="str">
        <f>IF($B2907="","",-SUMIFS(Tabla7[Cantidad],Tabla7[Código del producto],$B2907,Tabla7[Tipo de movimiento],"SALIDA",Tabla7[Mes],J$5))</f>
        <v/>
      </c>
      <c r="K2907" s="39" t="str">
        <f>IF($B2907="","",-SUMIFS(Tabla7[Cantidad],Tabla7[Código del producto],$B2907,Tabla7[Tipo de movimiento],"SALIDA",Tabla7[Mes],K$5))</f>
        <v/>
      </c>
      <c r="L2907" s="39" t="str">
        <f>IF($B2907="","",-SUMIFS(Tabla7[Cantidad],Tabla7[Código del producto],$B2907,Tabla7[Tipo de movimiento],"SALIDA",Tabla7[Mes],L$5))</f>
        <v/>
      </c>
      <c r="M2907" s="39" t="str">
        <f>IF($B2907="","",-SUMIFS(Tabla7[Cantidad],Tabla7[Código del producto],$B2907,Tabla7[Tipo de movimiento],"SALIDA",Tabla7[Mes],M$5))</f>
        <v/>
      </c>
      <c r="N2907" s="39" t="str">
        <f>IF($B2907="","",-SUMIFS(Tabla7[Cantidad],Tabla7[Código del producto],$B2907,Tabla7[Tipo de movimiento],"SALIDA",Tabla7[Mes],N$5))</f>
        <v/>
      </c>
      <c r="O2907" s="39" t="str">
        <f>IF($B2907="","",-SUMIFS(Tabla7[Cantidad],Tabla7[Código del producto],$B2907,Tabla7[Tipo de movimiento],"SALIDA",Tabla7[Mes],O$5))</f>
        <v/>
      </c>
      <c r="P2907" s="39" t="str">
        <f>IF($B2907="","",-SUMIFS(Tabla7[Cantidad],Tabla7[Código del producto],$B2907,Tabla7[Tipo de movimiento],"SALIDA",Tabla7[Mes],P$5))</f>
        <v/>
      </c>
      <c r="Q2907" s="39" t="str">
        <f t="shared" si="135"/>
        <v/>
      </c>
      <c r="R2907" s="51" t="str">
        <f>IF($B2907="","",IFERROR(VLOOKUP($B2907,'ABC rotación'!$C:$G,5,0),"C"))</f>
        <v/>
      </c>
      <c r="S2907" s="41" t="str">
        <f t="shared" si="136"/>
        <v/>
      </c>
      <c r="T2907" s="40" t="str">
        <f t="shared" si="137"/>
        <v/>
      </c>
      <c r="U2907" s="23" t="str">
        <f>IF($B2907="","",VLOOKUP($T2907,Tablas!$X$14:$Y$17,2,1))</f>
        <v/>
      </c>
    </row>
    <row r="2908" spans="2:21" x14ac:dyDescent="0.2">
      <c r="B2908" s="1" t="str">
        <f>IF(Tablas!B2906="","",Tablas!B2906)</f>
        <v/>
      </c>
      <c r="C2908" s="1" t="str">
        <f>IF(Tablas!C2906="","",Tablas!C2906)</f>
        <v/>
      </c>
      <c r="D2908" s="1" t="str">
        <f>IF(Tablas!D2906="","",Tablas!D2906)</f>
        <v/>
      </c>
      <c r="E2908" s="1" t="str">
        <f>IF(Tablas!E2906="","",Tablas!E2906)</f>
        <v/>
      </c>
      <c r="F2908" s="1" t="str">
        <f>IF(Tablas!F2906="","",Tablas!F2906)</f>
        <v/>
      </c>
      <c r="G2908" s="1" t="str">
        <f>IF(Tablas!I2906="","",Tablas!I2906)</f>
        <v/>
      </c>
      <c r="H2908" s="1" t="s">
        <v>911</v>
      </c>
      <c r="I2908" s="39" t="str">
        <f>IF($B2908="","",-SUMIFS(Tabla7[Cantidad],Tabla7[Código del producto],$B2908,Tabla7[Tipo de movimiento],"SALIDA",Tabla7[Mes],I$5))</f>
        <v/>
      </c>
      <c r="J2908" s="39" t="str">
        <f>IF($B2908="","",-SUMIFS(Tabla7[Cantidad],Tabla7[Código del producto],$B2908,Tabla7[Tipo de movimiento],"SALIDA",Tabla7[Mes],J$5))</f>
        <v/>
      </c>
      <c r="K2908" s="39" t="str">
        <f>IF($B2908="","",-SUMIFS(Tabla7[Cantidad],Tabla7[Código del producto],$B2908,Tabla7[Tipo de movimiento],"SALIDA",Tabla7[Mes],K$5))</f>
        <v/>
      </c>
      <c r="L2908" s="39" t="str">
        <f>IF($B2908="","",-SUMIFS(Tabla7[Cantidad],Tabla7[Código del producto],$B2908,Tabla7[Tipo de movimiento],"SALIDA",Tabla7[Mes],L$5))</f>
        <v/>
      </c>
      <c r="M2908" s="39" t="str">
        <f>IF($B2908="","",-SUMIFS(Tabla7[Cantidad],Tabla7[Código del producto],$B2908,Tabla7[Tipo de movimiento],"SALIDA",Tabla7[Mes],M$5))</f>
        <v/>
      </c>
      <c r="N2908" s="39" t="str">
        <f>IF($B2908="","",-SUMIFS(Tabla7[Cantidad],Tabla7[Código del producto],$B2908,Tabla7[Tipo de movimiento],"SALIDA",Tabla7[Mes],N$5))</f>
        <v/>
      </c>
      <c r="O2908" s="39" t="str">
        <f>IF($B2908="","",-SUMIFS(Tabla7[Cantidad],Tabla7[Código del producto],$B2908,Tabla7[Tipo de movimiento],"SALIDA",Tabla7[Mes],O$5))</f>
        <v/>
      </c>
      <c r="P2908" s="39" t="str">
        <f>IF($B2908="","",-SUMIFS(Tabla7[Cantidad],Tabla7[Código del producto],$B2908,Tabla7[Tipo de movimiento],"SALIDA",Tabla7[Mes],P$5))</f>
        <v/>
      </c>
      <c r="Q2908" s="39" t="str">
        <f t="shared" si="135"/>
        <v/>
      </c>
      <c r="R2908" s="51" t="str">
        <f>IF($B2908="","",IFERROR(VLOOKUP($B2908,'ABC rotación'!$C:$G,5,0),"C"))</f>
        <v/>
      </c>
      <c r="S2908" s="41" t="str">
        <f t="shared" si="136"/>
        <v/>
      </c>
      <c r="T2908" s="40" t="str">
        <f t="shared" si="137"/>
        <v/>
      </c>
      <c r="U2908" s="23" t="str">
        <f>IF($B2908="","",VLOOKUP($T2908,Tablas!$X$14:$Y$17,2,1))</f>
        <v/>
      </c>
    </row>
    <row r="2909" spans="2:21" x14ac:dyDescent="0.2">
      <c r="B2909" s="1" t="str">
        <f>IF(Tablas!B2907="","",Tablas!B2907)</f>
        <v/>
      </c>
      <c r="C2909" s="1" t="str">
        <f>IF(Tablas!C2907="","",Tablas!C2907)</f>
        <v/>
      </c>
      <c r="D2909" s="1" t="str">
        <f>IF(Tablas!D2907="","",Tablas!D2907)</f>
        <v/>
      </c>
      <c r="E2909" s="1" t="str">
        <f>IF(Tablas!E2907="","",Tablas!E2907)</f>
        <v/>
      </c>
      <c r="F2909" s="1" t="str">
        <f>IF(Tablas!F2907="","",Tablas!F2907)</f>
        <v/>
      </c>
      <c r="G2909" s="1" t="str">
        <f>IF(Tablas!I2907="","",Tablas!I2907)</f>
        <v/>
      </c>
      <c r="H2909" s="1" t="s">
        <v>911</v>
      </c>
      <c r="I2909" s="39" t="str">
        <f>IF($B2909="","",-SUMIFS(Tabla7[Cantidad],Tabla7[Código del producto],$B2909,Tabla7[Tipo de movimiento],"SALIDA",Tabla7[Mes],I$5))</f>
        <v/>
      </c>
      <c r="J2909" s="39" t="str">
        <f>IF($B2909="","",-SUMIFS(Tabla7[Cantidad],Tabla7[Código del producto],$B2909,Tabla7[Tipo de movimiento],"SALIDA",Tabla7[Mes],J$5))</f>
        <v/>
      </c>
      <c r="K2909" s="39" t="str">
        <f>IF($B2909="","",-SUMIFS(Tabla7[Cantidad],Tabla7[Código del producto],$B2909,Tabla7[Tipo de movimiento],"SALIDA",Tabla7[Mes],K$5))</f>
        <v/>
      </c>
      <c r="L2909" s="39" t="str">
        <f>IF($B2909="","",-SUMIFS(Tabla7[Cantidad],Tabla7[Código del producto],$B2909,Tabla7[Tipo de movimiento],"SALIDA",Tabla7[Mes],L$5))</f>
        <v/>
      </c>
      <c r="M2909" s="39" t="str">
        <f>IF($B2909="","",-SUMIFS(Tabla7[Cantidad],Tabla7[Código del producto],$B2909,Tabla7[Tipo de movimiento],"SALIDA",Tabla7[Mes],M$5))</f>
        <v/>
      </c>
      <c r="N2909" s="39" t="str">
        <f>IF($B2909="","",-SUMIFS(Tabla7[Cantidad],Tabla7[Código del producto],$B2909,Tabla7[Tipo de movimiento],"SALIDA",Tabla7[Mes],N$5))</f>
        <v/>
      </c>
      <c r="O2909" s="39" t="str">
        <f>IF($B2909="","",-SUMIFS(Tabla7[Cantidad],Tabla7[Código del producto],$B2909,Tabla7[Tipo de movimiento],"SALIDA",Tabla7[Mes],O$5))</f>
        <v/>
      </c>
      <c r="P2909" s="39" t="str">
        <f>IF($B2909="","",-SUMIFS(Tabla7[Cantidad],Tabla7[Código del producto],$B2909,Tabla7[Tipo de movimiento],"SALIDA",Tabla7[Mes],P$5))</f>
        <v/>
      </c>
      <c r="Q2909" s="39" t="str">
        <f t="shared" si="135"/>
        <v/>
      </c>
      <c r="R2909" s="51" t="str">
        <f>IF($B2909="","",IFERROR(VLOOKUP($B2909,'ABC rotación'!$C:$G,5,0),"C"))</f>
        <v/>
      </c>
      <c r="S2909" s="41" t="str">
        <f t="shared" si="136"/>
        <v/>
      </c>
      <c r="T2909" s="40" t="str">
        <f t="shared" si="137"/>
        <v/>
      </c>
      <c r="U2909" s="23" t="str">
        <f>IF($B2909="","",VLOOKUP($T2909,Tablas!$X$14:$Y$17,2,1))</f>
        <v/>
      </c>
    </row>
    <row r="2910" spans="2:21" x14ac:dyDescent="0.2">
      <c r="B2910" s="1" t="str">
        <f>IF(Tablas!B2908="","",Tablas!B2908)</f>
        <v/>
      </c>
      <c r="C2910" s="1" t="str">
        <f>IF(Tablas!C2908="","",Tablas!C2908)</f>
        <v/>
      </c>
      <c r="D2910" s="1" t="str">
        <f>IF(Tablas!D2908="","",Tablas!D2908)</f>
        <v/>
      </c>
      <c r="E2910" s="1" t="str">
        <f>IF(Tablas!E2908="","",Tablas!E2908)</f>
        <v/>
      </c>
      <c r="F2910" s="1" t="str">
        <f>IF(Tablas!F2908="","",Tablas!F2908)</f>
        <v/>
      </c>
      <c r="G2910" s="1" t="str">
        <f>IF(Tablas!I2908="","",Tablas!I2908)</f>
        <v/>
      </c>
      <c r="H2910" s="1" t="s">
        <v>911</v>
      </c>
      <c r="I2910" s="39" t="str">
        <f>IF($B2910="","",-SUMIFS(Tabla7[Cantidad],Tabla7[Código del producto],$B2910,Tabla7[Tipo de movimiento],"SALIDA",Tabla7[Mes],I$5))</f>
        <v/>
      </c>
      <c r="J2910" s="39" t="str">
        <f>IF($B2910="","",-SUMIFS(Tabla7[Cantidad],Tabla7[Código del producto],$B2910,Tabla7[Tipo de movimiento],"SALIDA",Tabla7[Mes],J$5))</f>
        <v/>
      </c>
      <c r="K2910" s="39" t="str">
        <f>IF($B2910="","",-SUMIFS(Tabla7[Cantidad],Tabla7[Código del producto],$B2910,Tabla7[Tipo de movimiento],"SALIDA",Tabla7[Mes],K$5))</f>
        <v/>
      </c>
      <c r="L2910" s="39" t="str">
        <f>IF($B2910="","",-SUMIFS(Tabla7[Cantidad],Tabla7[Código del producto],$B2910,Tabla7[Tipo de movimiento],"SALIDA",Tabla7[Mes],L$5))</f>
        <v/>
      </c>
      <c r="M2910" s="39" t="str">
        <f>IF($B2910="","",-SUMIFS(Tabla7[Cantidad],Tabla7[Código del producto],$B2910,Tabla7[Tipo de movimiento],"SALIDA",Tabla7[Mes],M$5))</f>
        <v/>
      </c>
      <c r="N2910" s="39" t="str">
        <f>IF($B2910="","",-SUMIFS(Tabla7[Cantidad],Tabla7[Código del producto],$B2910,Tabla7[Tipo de movimiento],"SALIDA",Tabla7[Mes],N$5))</f>
        <v/>
      </c>
      <c r="O2910" s="39" t="str">
        <f>IF($B2910="","",-SUMIFS(Tabla7[Cantidad],Tabla7[Código del producto],$B2910,Tabla7[Tipo de movimiento],"SALIDA",Tabla7[Mes],O$5))</f>
        <v/>
      </c>
      <c r="P2910" s="39" t="str">
        <f>IF($B2910="","",-SUMIFS(Tabla7[Cantidad],Tabla7[Código del producto],$B2910,Tabla7[Tipo de movimiento],"SALIDA",Tabla7[Mes],P$5))</f>
        <v/>
      </c>
      <c r="Q2910" s="39" t="str">
        <f t="shared" si="135"/>
        <v/>
      </c>
      <c r="R2910" s="51" t="str">
        <f>IF($B2910="","",IFERROR(VLOOKUP($B2910,'ABC rotación'!$C:$G,5,0),"C"))</f>
        <v/>
      </c>
      <c r="S2910" s="41" t="str">
        <f t="shared" si="136"/>
        <v/>
      </c>
      <c r="T2910" s="40" t="str">
        <f t="shared" si="137"/>
        <v/>
      </c>
      <c r="U2910" s="23" t="str">
        <f>IF($B2910="","",VLOOKUP($T2910,Tablas!$X$14:$Y$17,2,1))</f>
        <v/>
      </c>
    </row>
    <row r="2911" spans="2:21" x14ac:dyDescent="0.2">
      <c r="B2911" s="1" t="str">
        <f>IF(Tablas!B2909="","",Tablas!B2909)</f>
        <v/>
      </c>
      <c r="C2911" s="1" t="str">
        <f>IF(Tablas!C2909="","",Tablas!C2909)</f>
        <v/>
      </c>
      <c r="D2911" s="1" t="str">
        <f>IF(Tablas!D2909="","",Tablas!D2909)</f>
        <v/>
      </c>
      <c r="E2911" s="1" t="str">
        <f>IF(Tablas!E2909="","",Tablas!E2909)</f>
        <v/>
      </c>
      <c r="F2911" s="1" t="str">
        <f>IF(Tablas!F2909="","",Tablas!F2909)</f>
        <v/>
      </c>
      <c r="G2911" s="1" t="str">
        <f>IF(Tablas!I2909="","",Tablas!I2909)</f>
        <v/>
      </c>
      <c r="H2911" s="1" t="s">
        <v>911</v>
      </c>
      <c r="I2911" s="39" t="str">
        <f>IF($B2911="","",-SUMIFS(Tabla7[Cantidad],Tabla7[Código del producto],$B2911,Tabla7[Tipo de movimiento],"SALIDA",Tabla7[Mes],I$5))</f>
        <v/>
      </c>
      <c r="J2911" s="39" t="str">
        <f>IF($B2911="","",-SUMIFS(Tabla7[Cantidad],Tabla7[Código del producto],$B2911,Tabla7[Tipo de movimiento],"SALIDA",Tabla7[Mes],J$5))</f>
        <v/>
      </c>
      <c r="K2911" s="39" t="str">
        <f>IF($B2911="","",-SUMIFS(Tabla7[Cantidad],Tabla7[Código del producto],$B2911,Tabla7[Tipo de movimiento],"SALIDA",Tabla7[Mes],K$5))</f>
        <v/>
      </c>
      <c r="L2911" s="39" t="str">
        <f>IF($B2911="","",-SUMIFS(Tabla7[Cantidad],Tabla7[Código del producto],$B2911,Tabla7[Tipo de movimiento],"SALIDA",Tabla7[Mes],L$5))</f>
        <v/>
      </c>
      <c r="M2911" s="39" t="str">
        <f>IF($B2911="","",-SUMIFS(Tabla7[Cantidad],Tabla7[Código del producto],$B2911,Tabla7[Tipo de movimiento],"SALIDA",Tabla7[Mes],M$5))</f>
        <v/>
      </c>
      <c r="N2911" s="39" t="str">
        <f>IF($B2911="","",-SUMIFS(Tabla7[Cantidad],Tabla7[Código del producto],$B2911,Tabla7[Tipo de movimiento],"SALIDA",Tabla7[Mes],N$5))</f>
        <v/>
      </c>
      <c r="O2911" s="39" t="str">
        <f>IF($B2911="","",-SUMIFS(Tabla7[Cantidad],Tabla7[Código del producto],$B2911,Tabla7[Tipo de movimiento],"SALIDA",Tabla7[Mes],O$5))</f>
        <v/>
      </c>
      <c r="P2911" s="39" t="str">
        <f>IF($B2911="","",-SUMIFS(Tabla7[Cantidad],Tabla7[Código del producto],$B2911,Tabla7[Tipo de movimiento],"SALIDA",Tabla7[Mes],P$5))</f>
        <v/>
      </c>
      <c r="Q2911" s="39" t="str">
        <f t="shared" si="135"/>
        <v/>
      </c>
      <c r="R2911" s="51" t="str">
        <f>IF($B2911="","",IFERROR(VLOOKUP($B2911,'ABC rotación'!$C:$G,5,0),"C"))</f>
        <v/>
      </c>
      <c r="S2911" s="41" t="str">
        <f t="shared" si="136"/>
        <v/>
      </c>
      <c r="T2911" s="40" t="str">
        <f t="shared" si="137"/>
        <v/>
      </c>
      <c r="U2911" s="23" t="str">
        <f>IF($B2911="","",VLOOKUP($T2911,Tablas!$X$14:$Y$17,2,1))</f>
        <v/>
      </c>
    </row>
    <row r="2912" spans="2:21" x14ac:dyDescent="0.2">
      <c r="B2912" s="1" t="str">
        <f>IF(Tablas!B2910="","",Tablas!B2910)</f>
        <v/>
      </c>
      <c r="C2912" s="1" t="str">
        <f>IF(Tablas!C2910="","",Tablas!C2910)</f>
        <v/>
      </c>
      <c r="D2912" s="1" t="str">
        <f>IF(Tablas!D2910="","",Tablas!D2910)</f>
        <v/>
      </c>
      <c r="E2912" s="1" t="str">
        <f>IF(Tablas!E2910="","",Tablas!E2910)</f>
        <v/>
      </c>
      <c r="F2912" s="1" t="str">
        <f>IF(Tablas!F2910="","",Tablas!F2910)</f>
        <v/>
      </c>
      <c r="G2912" s="1" t="str">
        <f>IF(Tablas!I2910="","",Tablas!I2910)</f>
        <v/>
      </c>
      <c r="H2912" s="1" t="s">
        <v>911</v>
      </c>
      <c r="I2912" s="39" t="str">
        <f>IF($B2912="","",-SUMIFS(Tabla7[Cantidad],Tabla7[Código del producto],$B2912,Tabla7[Tipo de movimiento],"SALIDA",Tabla7[Mes],I$5))</f>
        <v/>
      </c>
      <c r="J2912" s="39" t="str">
        <f>IF($B2912="","",-SUMIFS(Tabla7[Cantidad],Tabla7[Código del producto],$B2912,Tabla7[Tipo de movimiento],"SALIDA",Tabla7[Mes],J$5))</f>
        <v/>
      </c>
      <c r="K2912" s="39" t="str">
        <f>IF($B2912="","",-SUMIFS(Tabla7[Cantidad],Tabla7[Código del producto],$B2912,Tabla7[Tipo de movimiento],"SALIDA",Tabla7[Mes],K$5))</f>
        <v/>
      </c>
      <c r="L2912" s="39" t="str">
        <f>IF($B2912="","",-SUMIFS(Tabla7[Cantidad],Tabla7[Código del producto],$B2912,Tabla7[Tipo de movimiento],"SALIDA",Tabla7[Mes],L$5))</f>
        <v/>
      </c>
      <c r="M2912" s="39" t="str">
        <f>IF($B2912="","",-SUMIFS(Tabla7[Cantidad],Tabla7[Código del producto],$B2912,Tabla7[Tipo de movimiento],"SALIDA",Tabla7[Mes],M$5))</f>
        <v/>
      </c>
      <c r="N2912" s="39" t="str">
        <f>IF($B2912="","",-SUMIFS(Tabla7[Cantidad],Tabla7[Código del producto],$B2912,Tabla7[Tipo de movimiento],"SALIDA",Tabla7[Mes],N$5))</f>
        <v/>
      </c>
      <c r="O2912" s="39" t="str">
        <f>IF($B2912="","",-SUMIFS(Tabla7[Cantidad],Tabla7[Código del producto],$B2912,Tabla7[Tipo de movimiento],"SALIDA",Tabla7[Mes],O$5))</f>
        <v/>
      </c>
      <c r="P2912" s="39" t="str">
        <f>IF($B2912="","",-SUMIFS(Tabla7[Cantidad],Tabla7[Código del producto],$B2912,Tabla7[Tipo de movimiento],"SALIDA",Tabla7[Mes],P$5))</f>
        <v/>
      </c>
      <c r="Q2912" s="39" t="str">
        <f t="shared" si="135"/>
        <v/>
      </c>
      <c r="R2912" s="51" t="str">
        <f>IF($B2912="","",IFERROR(VLOOKUP($B2912,'ABC rotación'!$C:$G,5,0),"C"))</f>
        <v/>
      </c>
      <c r="S2912" s="41" t="str">
        <f t="shared" si="136"/>
        <v/>
      </c>
      <c r="T2912" s="40" t="str">
        <f t="shared" si="137"/>
        <v/>
      </c>
      <c r="U2912" s="23" t="str">
        <f>IF($B2912="","",VLOOKUP($T2912,Tablas!$X$14:$Y$17,2,1))</f>
        <v/>
      </c>
    </row>
    <row r="2913" spans="2:21" x14ac:dyDescent="0.2">
      <c r="B2913" s="1" t="str">
        <f>IF(Tablas!B2911="","",Tablas!B2911)</f>
        <v/>
      </c>
      <c r="C2913" s="1" t="str">
        <f>IF(Tablas!C2911="","",Tablas!C2911)</f>
        <v/>
      </c>
      <c r="D2913" s="1" t="str">
        <f>IF(Tablas!D2911="","",Tablas!D2911)</f>
        <v/>
      </c>
      <c r="E2913" s="1" t="str">
        <f>IF(Tablas!E2911="","",Tablas!E2911)</f>
        <v/>
      </c>
      <c r="F2913" s="1" t="str">
        <f>IF(Tablas!F2911="","",Tablas!F2911)</f>
        <v/>
      </c>
      <c r="G2913" s="1" t="str">
        <f>IF(Tablas!I2911="","",Tablas!I2911)</f>
        <v/>
      </c>
      <c r="H2913" s="1" t="s">
        <v>911</v>
      </c>
      <c r="I2913" s="39" t="str">
        <f>IF($B2913="","",-SUMIFS(Tabla7[Cantidad],Tabla7[Código del producto],$B2913,Tabla7[Tipo de movimiento],"SALIDA",Tabla7[Mes],I$5))</f>
        <v/>
      </c>
      <c r="J2913" s="39" t="str">
        <f>IF($B2913="","",-SUMIFS(Tabla7[Cantidad],Tabla7[Código del producto],$B2913,Tabla7[Tipo de movimiento],"SALIDA",Tabla7[Mes],J$5))</f>
        <v/>
      </c>
      <c r="K2913" s="39" t="str">
        <f>IF($B2913="","",-SUMIFS(Tabla7[Cantidad],Tabla7[Código del producto],$B2913,Tabla7[Tipo de movimiento],"SALIDA",Tabla7[Mes],K$5))</f>
        <v/>
      </c>
      <c r="L2913" s="39" t="str">
        <f>IF($B2913="","",-SUMIFS(Tabla7[Cantidad],Tabla7[Código del producto],$B2913,Tabla7[Tipo de movimiento],"SALIDA",Tabla7[Mes],L$5))</f>
        <v/>
      </c>
      <c r="M2913" s="39" t="str">
        <f>IF($B2913="","",-SUMIFS(Tabla7[Cantidad],Tabla7[Código del producto],$B2913,Tabla7[Tipo de movimiento],"SALIDA",Tabla7[Mes],M$5))</f>
        <v/>
      </c>
      <c r="N2913" s="39" t="str">
        <f>IF($B2913="","",-SUMIFS(Tabla7[Cantidad],Tabla7[Código del producto],$B2913,Tabla7[Tipo de movimiento],"SALIDA",Tabla7[Mes],N$5))</f>
        <v/>
      </c>
      <c r="O2913" s="39" t="str">
        <f>IF($B2913="","",-SUMIFS(Tabla7[Cantidad],Tabla7[Código del producto],$B2913,Tabla7[Tipo de movimiento],"SALIDA",Tabla7[Mes],O$5))</f>
        <v/>
      </c>
      <c r="P2913" s="39" t="str">
        <f>IF($B2913="","",-SUMIFS(Tabla7[Cantidad],Tabla7[Código del producto],$B2913,Tabla7[Tipo de movimiento],"SALIDA",Tabla7[Mes],P$5))</f>
        <v/>
      </c>
      <c r="Q2913" s="39" t="str">
        <f t="shared" si="135"/>
        <v/>
      </c>
      <c r="R2913" s="51" t="str">
        <f>IF($B2913="","",IFERROR(VLOOKUP($B2913,'ABC rotación'!$C:$G,5,0),"C"))</f>
        <v/>
      </c>
      <c r="S2913" s="41" t="str">
        <f t="shared" si="136"/>
        <v/>
      </c>
      <c r="T2913" s="40" t="str">
        <f t="shared" si="137"/>
        <v/>
      </c>
      <c r="U2913" s="23" t="str">
        <f>IF($B2913="","",VLOOKUP($T2913,Tablas!$X$14:$Y$17,2,1))</f>
        <v/>
      </c>
    </row>
    <row r="2914" spans="2:21" x14ac:dyDescent="0.2">
      <c r="B2914" s="1" t="str">
        <f>IF(Tablas!B2912="","",Tablas!B2912)</f>
        <v/>
      </c>
      <c r="C2914" s="1" t="str">
        <f>IF(Tablas!C2912="","",Tablas!C2912)</f>
        <v/>
      </c>
      <c r="D2914" s="1" t="str">
        <f>IF(Tablas!D2912="","",Tablas!D2912)</f>
        <v/>
      </c>
      <c r="E2914" s="1" t="str">
        <f>IF(Tablas!E2912="","",Tablas!E2912)</f>
        <v/>
      </c>
      <c r="F2914" s="1" t="str">
        <f>IF(Tablas!F2912="","",Tablas!F2912)</f>
        <v/>
      </c>
      <c r="G2914" s="1" t="str">
        <f>IF(Tablas!I2912="","",Tablas!I2912)</f>
        <v/>
      </c>
      <c r="H2914" s="1" t="s">
        <v>911</v>
      </c>
      <c r="I2914" s="39" t="str">
        <f>IF($B2914="","",-SUMIFS(Tabla7[Cantidad],Tabla7[Código del producto],$B2914,Tabla7[Tipo de movimiento],"SALIDA",Tabla7[Mes],I$5))</f>
        <v/>
      </c>
      <c r="J2914" s="39" t="str">
        <f>IF($B2914="","",-SUMIFS(Tabla7[Cantidad],Tabla7[Código del producto],$B2914,Tabla7[Tipo de movimiento],"SALIDA",Tabla7[Mes],J$5))</f>
        <v/>
      </c>
      <c r="K2914" s="39" t="str">
        <f>IF($B2914="","",-SUMIFS(Tabla7[Cantidad],Tabla7[Código del producto],$B2914,Tabla7[Tipo de movimiento],"SALIDA",Tabla7[Mes],K$5))</f>
        <v/>
      </c>
      <c r="L2914" s="39" t="str">
        <f>IF($B2914="","",-SUMIFS(Tabla7[Cantidad],Tabla7[Código del producto],$B2914,Tabla7[Tipo de movimiento],"SALIDA",Tabla7[Mes],L$5))</f>
        <v/>
      </c>
      <c r="M2914" s="39" t="str">
        <f>IF($B2914="","",-SUMIFS(Tabla7[Cantidad],Tabla7[Código del producto],$B2914,Tabla7[Tipo de movimiento],"SALIDA",Tabla7[Mes],M$5))</f>
        <v/>
      </c>
      <c r="N2914" s="39" t="str">
        <f>IF($B2914="","",-SUMIFS(Tabla7[Cantidad],Tabla7[Código del producto],$B2914,Tabla7[Tipo de movimiento],"SALIDA",Tabla7[Mes],N$5))</f>
        <v/>
      </c>
      <c r="O2914" s="39" t="str">
        <f>IF($B2914="","",-SUMIFS(Tabla7[Cantidad],Tabla7[Código del producto],$B2914,Tabla7[Tipo de movimiento],"SALIDA",Tabla7[Mes],O$5))</f>
        <v/>
      </c>
      <c r="P2914" s="39" t="str">
        <f>IF($B2914="","",-SUMIFS(Tabla7[Cantidad],Tabla7[Código del producto],$B2914,Tabla7[Tipo de movimiento],"SALIDA",Tabla7[Mes],P$5))</f>
        <v/>
      </c>
      <c r="Q2914" s="39" t="str">
        <f t="shared" si="135"/>
        <v/>
      </c>
      <c r="R2914" s="51" t="str">
        <f>IF($B2914="","",IFERROR(VLOOKUP($B2914,'ABC rotación'!$C:$G,5,0),"C"))</f>
        <v/>
      </c>
      <c r="S2914" s="41" t="str">
        <f t="shared" si="136"/>
        <v/>
      </c>
      <c r="T2914" s="40" t="str">
        <f t="shared" si="137"/>
        <v/>
      </c>
      <c r="U2914" s="23" t="str">
        <f>IF($B2914="","",VLOOKUP($T2914,Tablas!$X$14:$Y$17,2,1))</f>
        <v/>
      </c>
    </row>
    <row r="2915" spans="2:21" x14ac:dyDescent="0.2">
      <c r="B2915" s="1" t="str">
        <f>IF(Tablas!B2913="","",Tablas!B2913)</f>
        <v/>
      </c>
      <c r="C2915" s="1" t="str">
        <f>IF(Tablas!C2913="","",Tablas!C2913)</f>
        <v/>
      </c>
      <c r="D2915" s="1" t="str">
        <f>IF(Tablas!D2913="","",Tablas!D2913)</f>
        <v/>
      </c>
      <c r="E2915" s="1" t="str">
        <f>IF(Tablas!E2913="","",Tablas!E2913)</f>
        <v/>
      </c>
      <c r="F2915" s="1" t="str">
        <f>IF(Tablas!F2913="","",Tablas!F2913)</f>
        <v/>
      </c>
      <c r="G2915" s="1" t="str">
        <f>IF(Tablas!I2913="","",Tablas!I2913)</f>
        <v/>
      </c>
      <c r="H2915" s="1" t="s">
        <v>911</v>
      </c>
      <c r="I2915" s="39" t="str">
        <f>IF($B2915="","",-SUMIFS(Tabla7[Cantidad],Tabla7[Código del producto],$B2915,Tabla7[Tipo de movimiento],"SALIDA",Tabla7[Mes],I$5))</f>
        <v/>
      </c>
      <c r="J2915" s="39" t="str">
        <f>IF($B2915="","",-SUMIFS(Tabla7[Cantidad],Tabla7[Código del producto],$B2915,Tabla7[Tipo de movimiento],"SALIDA",Tabla7[Mes],J$5))</f>
        <v/>
      </c>
      <c r="K2915" s="39" t="str">
        <f>IF($B2915="","",-SUMIFS(Tabla7[Cantidad],Tabla7[Código del producto],$B2915,Tabla7[Tipo de movimiento],"SALIDA",Tabla7[Mes],K$5))</f>
        <v/>
      </c>
      <c r="L2915" s="39" t="str">
        <f>IF($B2915="","",-SUMIFS(Tabla7[Cantidad],Tabla7[Código del producto],$B2915,Tabla7[Tipo de movimiento],"SALIDA",Tabla7[Mes],L$5))</f>
        <v/>
      </c>
      <c r="M2915" s="39" t="str">
        <f>IF($B2915="","",-SUMIFS(Tabla7[Cantidad],Tabla7[Código del producto],$B2915,Tabla7[Tipo de movimiento],"SALIDA",Tabla7[Mes],M$5))</f>
        <v/>
      </c>
      <c r="N2915" s="39" t="str">
        <f>IF($B2915="","",-SUMIFS(Tabla7[Cantidad],Tabla7[Código del producto],$B2915,Tabla7[Tipo de movimiento],"SALIDA",Tabla7[Mes],N$5))</f>
        <v/>
      </c>
      <c r="O2915" s="39" t="str">
        <f>IF($B2915="","",-SUMIFS(Tabla7[Cantidad],Tabla7[Código del producto],$B2915,Tabla7[Tipo de movimiento],"SALIDA",Tabla7[Mes],O$5))</f>
        <v/>
      </c>
      <c r="P2915" s="39" t="str">
        <f>IF($B2915="","",-SUMIFS(Tabla7[Cantidad],Tabla7[Código del producto],$B2915,Tabla7[Tipo de movimiento],"SALIDA",Tabla7[Mes],P$5))</f>
        <v/>
      </c>
      <c r="Q2915" s="39" t="str">
        <f t="shared" si="135"/>
        <v/>
      </c>
      <c r="R2915" s="51" t="str">
        <f>IF($B2915="","",IFERROR(VLOOKUP($B2915,'ABC rotación'!$C:$G,5,0),"C"))</f>
        <v/>
      </c>
      <c r="S2915" s="41" t="str">
        <f t="shared" si="136"/>
        <v/>
      </c>
      <c r="T2915" s="40" t="str">
        <f t="shared" si="137"/>
        <v/>
      </c>
      <c r="U2915" s="23" t="str">
        <f>IF($B2915="","",VLOOKUP($T2915,Tablas!$X$14:$Y$17,2,1))</f>
        <v/>
      </c>
    </row>
    <row r="2916" spans="2:21" x14ac:dyDescent="0.2">
      <c r="B2916" s="1" t="str">
        <f>IF(Tablas!B2914="","",Tablas!B2914)</f>
        <v/>
      </c>
      <c r="C2916" s="1" t="str">
        <f>IF(Tablas!C2914="","",Tablas!C2914)</f>
        <v/>
      </c>
      <c r="D2916" s="1" t="str">
        <f>IF(Tablas!D2914="","",Tablas!D2914)</f>
        <v/>
      </c>
      <c r="E2916" s="1" t="str">
        <f>IF(Tablas!E2914="","",Tablas!E2914)</f>
        <v/>
      </c>
      <c r="F2916" s="1" t="str">
        <f>IF(Tablas!F2914="","",Tablas!F2914)</f>
        <v/>
      </c>
      <c r="G2916" s="1" t="str">
        <f>IF(Tablas!I2914="","",Tablas!I2914)</f>
        <v/>
      </c>
      <c r="H2916" s="1" t="s">
        <v>911</v>
      </c>
      <c r="I2916" s="39" t="str">
        <f>IF($B2916="","",-SUMIFS(Tabla7[Cantidad],Tabla7[Código del producto],$B2916,Tabla7[Tipo de movimiento],"SALIDA",Tabla7[Mes],I$5))</f>
        <v/>
      </c>
      <c r="J2916" s="39" t="str">
        <f>IF($B2916="","",-SUMIFS(Tabla7[Cantidad],Tabla7[Código del producto],$B2916,Tabla7[Tipo de movimiento],"SALIDA",Tabla7[Mes],J$5))</f>
        <v/>
      </c>
      <c r="K2916" s="39" t="str">
        <f>IF($B2916="","",-SUMIFS(Tabla7[Cantidad],Tabla7[Código del producto],$B2916,Tabla7[Tipo de movimiento],"SALIDA",Tabla7[Mes],K$5))</f>
        <v/>
      </c>
      <c r="L2916" s="39" t="str">
        <f>IF($B2916="","",-SUMIFS(Tabla7[Cantidad],Tabla7[Código del producto],$B2916,Tabla7[Tipo de movimiento],"SALIDA",Tabla7[Mes],L$5))</f>
        <v/>
      </c>
      <c r="M2916" s="39" t="str">
        <f>IF($B2916="","",-SUMIFS(Tabla7[Cantidad],Tabla7[Código del producto],$B2916,Tabla7[Tipo de movimiento],"SALIDA",Tabla7[Mes],M$5))</f>
        <v/>
      </c>
      <c r="N2916" s="39" t="str">
        <f>IF($B2916="","",-SUMIFS(Tabla7[Cantidad],Tabla7[Código del producto],$B2916,Tabla7[Tipo de movimiento],"SALIDA",Tabla7[Mes],N$5))</f>
        <v/>
      </c>
      <c r="O2916" s="39" t="str">
        <f>IF($B2916="","",-SUMIFS(Tabla7[Cantidad],Tabla7[Código del producto],$B2916,Tabla7[Tipo de movimiento],"SALIDA",Tabla7[Mes],O$5))</f>
        <v/>
      </c>
      <c r="P2916" s="39" t="str">
        <f>IF($B2916="","",-SUMIFS(Tabla7[Cantidad],Tabla7[Código del producto],$B2916,Tabla7[Tipo de movimiento],"SALIDA",Tabla7[Mes],P$5))</f>
        <v/>
      </c>
      <c r="Q2916" s="39" t="str">
        <f t="shared" si="135"/>
        <v/>
      </c>
      <c r="R2916" s="51" t="str">
        <f>IF($B2916="","",IFERROR(VLOOKUP($B2916,'ABC rotación'!$C:$G,5,0),"C"))</f>
        <v/>
      </c>
      <c r="S2916" s="41" t="str">
        <f t="shared" si="136"/>
        <v/>
      </c>
      <c r="T2916" s="40" t="str">
        <f t="shared" si="137"/>
        <v/>
      </c>
      <c r="U2916" s="23" t="str">
        <f>IF($B2916="","",VLOOKUP($T2916,Tablas!$X$14:$Y$17,2,1))</f>
        <v/>
      </c>
    </row>
    <row r="2917" spans="2:21" x14ac:dyDescent="0.2">
      <c r="B2917" s="1" t="str">
        <f>IF(Tablas!B2915="","",Tablas!B2915)</f>
        <v/>
      </c>
      <c r="C2917" s="1" t="str">
        <f>IF(Tablas!C2915="","",Tablas!C2915)</f>
        <v/>
      </c>
      <c r="D2917" s="1" t="str">
        <f>IF(Tablas!D2915="","",Tablas!D2915)</f>
        <v/>
      </c>
      <c r="E2917" s="1" t="str">
        <f>IF(Tablas!E2915="","",Tablas!E2915)</f>
        <v/>
      </c>
      <c r="F2917" s="1" t="str">
        <f>IF(Tablas!F2915="","",Tablas!F2915)</f>
        <v/>
      </c>
      <c r="G2917" s="1" t="str">
        <f>IF(Tablas!I2915="","",Tablas!I2915)</f>
        <v/>
      </c>
      <c r="H2917" s="1" t="s">
        <v>911</v>
      </c>
      <c r="I2917" s="39" t="str">
        <f>IF($B2917="","",-SUMIFS(Tabla7[Cantidad],Tabla7[Código del producto],$B2917,Tabla7[Tipo de movimiento],"SALIDA",Tabla7[Mes],I$5))</f>
        <v/>
      </c>
      <c r="J2917" s="39" t="str">
        <f>IF($B2917="","",-SUMIFS(Tabla7[Cantidad],Tabla7[Código del producto],$B2917,Tabla7[Tipo de movimiento],"SALIDA",Tabla7[Mes],J$5))</f>
        <v/>
      </c>
      <c r="K2917" s="39" t="str">
        <f>IF($B2917="","",-SUMIFS(Tabla7[Cantidad],Tabla7[Código del producto],$B2917,Tabla7[Tipo de movimiento],"SALIDA",Tabla7[Mes],K$5))</f>
        <v/>
      </c>
      <c r="L2917" s="39" t="str">
        <f>IF($B2917="","",-SUMIFS(Tabla7[Cantidad],Tabla7[Código del producto],$B2917,Tabla7[Tipo de movimiento],"SALIDA",Tabla7[Mes],L$5))</f>
        <v/>
      </c>
      <c r="M2917" s="39" t="str">
        <f>IF($B2917="","",-SUMIFS(Tabla7[Cantidad],Tabla7[Código del producto],$B2917,Tabla7[Tipo de movimiento],"SALIDA",Tabla7[Mes],M$5))</f>
        <v/>
      </c>
      <c r="N2917" s="39" t="str">
        <f>IF($B2917="","",-SUMIFS(Tabla7[Cantidad],Tabla7[Código del producto],$B2917,Tabla7[Tipo de movimiento],"SALIDA",Tabla7[Mes],N$5))</f>
        <v/>
      </c>
      <c r="O2917" s="39" t="str">
        <f>IF($B2917="","",-SUMIFS(Tabla7[Cantidad],Tabla7[Código del producto],$B2917,Tabla7[Tipo de movimiento],"SALIDA",Tabla7[Mes],O$5))</f>
        <v/>
      </c>
      <c r="P2917" s="39" t="str">
        <f>IF($B2917="","",-SUMIFS(Tabla7[Cantidad],Tabla7[Código del producto],$B2917,Tabla7[Tipo de movimiento],"SALIDA",Tabla7[Mes],P$5))</f>
        <v/>
      </c>
      <c r="Q2917" s="39" t="str">
        <f t="shared" si="135"/>
        <v/>
      </c>
      <c r="R2917" s="51" t="str">
        <f>IF($B2917="","",IFERROR(VLOOKUP($B2917,'ABC rotación'!$C:$G,5,0),"C"))</f>
        <v/>
      </c>
      <c r="S2917" s="41" t="str">
        <f t="shared" si="136"/>
        <v/>
      </c>
      <c r="T2917" s="40" t="str">
        <f t="shared" si="137"/>
        <v/>
      </c>
      <c r="U2917" s="23" t="str">
        <f>IF($B2917="","",VLOOKUP($T2917,Tablas!$X$14:$Y$17,2,1))</f>
        <v/>
      </c>
    </row>
    <row r="2918" spans="2:21" x14ac:dyDescent="0.2">
      <c r="B2918" s="1" t="str">
        <f>IF(Tablas!B2916="","",Tablas!B2916)</f>
        <v/>
      </c>
      <c r="C2918" s="1" t="str">
        <f>IF(Tablas!C2916="","",Tablas!C2916)</f>
        <v/>
      </c>
      <c r="D2918" s="1" t="str">
        <f>IF(Tablas!D2916="","",Tablas!D2916)</f>
        <v/>
      </c>
      <c r="E2918" s="1" t="str">
        <f>IF(Tablas!E2916="","",Tablas!E2916)</f>
        <v/>
      </c>
      <c r="F2918" s="1" t="str">
        <f>IF(Tablas!F2916="","",Tablas!F2916)</f>
        <v/>
      </c>
      <c r="G2918" s="1" t="str">
        <f>IF(Tablas!I2916="","",Tablas!I2916)</f>
        <v/>
      </c>
      <c r="H2918" s="1" t="s">
        <v>911</v>
      </c>
      <c r="I2918" s="39" t="str">
        <f>IF($B2918="","",-SUMIFS(Tabla7[Cantidad],Tabla7[Código del producto],$B2918,Tabla7[Tipo de movimiento],"SALIDA",Tabla7[Mes],I$5))</f>
        <v/>
      </c>
      <c r="J2918" s="39" t="str">
        <f>IF($B2918="","",-SUMIFS(Tabla7[Cantidad],Tabla7[Código del producto],$B2918,Tabla7[Tipo de movimiento],"SALIDA",Tabla7[Mes],J$5))</f>
        <v/>
      </c>
      <c r="K2918" s="39" t="str">
        <f>IF($B2918="","",-SUMIFS(Tabla7[Cantidad],Tabla7[Código del producto],$B2918,Tabla7[Tipo de movimiento],"SALIDA",Tabla7[Mes],K$5))</f>
        <v/>
      </c>
      <c r="L2918" s="39" t="str">
        <f>IF($B2918="","",-SUMIFS(Tabla7[Cantidad],Tabla7[Código del producto],$B2918,Tabla7[Tipo de movimiento],"SALIDA",Tabla7[Mes],L$5))</f>
        <v/>
      </c>
      <c r="M2918" s="39" t="str">
        <f>IF($B2918="","",-SUMIFS(Tabla7[Cantidad],Tabla7[Código del producto],$B2918,Tabla7[Tipo de movimiento],"SALIDA",Tabla7[Mes],M$5))</f>
        <v/>
      </c>
      <c r="N2918" s="39" t="str">
        <f>IF($B2918="","",-SUMIFS(Tabla7[Cantidad],Tabla7[Código del producto],$B2918,Tabla7[Tipo de movimiento],"SALIDA",Tabla7[Mes],N$5))</f>
        <v/>
      </c>
      <c r="O2918" s="39" t="str">
        <f>IF($B2918="","",-SUMIFS(Tabla7[Cantidad],Tabla7[Código del producto],$B2918,Tabla7[Tipo de movimiento],"SALIDA",Tabla7[Mes],O$5))</f>
        <v/>
      </c>
      <c r="P2918" s="39" t="str">
        <f>IF($B2918="","",-SUMIFS(Tabla7[Cantidad],Tabla7[Código del producto],$B2918,Tabla7[Tipo de movimiento],"SALIDA",Tabla7[Mes],P$5))</f>
        <v/>
      </c>
      <c r="Q2918" s="39" t="str">
        <f t="shared" si="135"/>
        <v/>
      </c>
      <c r="R2918" s="51" t="str">
        <f>IF($B2918="","",IFERROR(VLOOKUP($B2918,'ABC rotación'!$C:$G,5,0),"C"))</f>
        <v/>
      </c>
      <c r="S2918" s="41" t="str">
        <f t="shared" si="136"/>
        <v/>
      </c>
      <c r="T2918" s="40" t="str">
        <f t="shared" si="137"/>
        <v/>
      </c>
      <c r="U2918" s="23" t="str">
        <f>IF($B2918="","",VLOOKUP($T2918,Tablas!$X$14:$Y$17,2,1))</f>
        <v/>
      </c>
    </row>
    <row r="2919" spans="2:21" x14ac:dyDescent="0.2">
      <c r="B2919" s="1" t="str">
        <f>IF(Tablas!B2917="","",Tablas!B2917)</f>
        <v/>
      </c>
      <c r="C2919" s="1" t="str">
        <f>IF(Tablas!C2917="","",Tablas!C2917)</f>
        <v/>
      </c>
      <c r="D2919" s="1" t="str">
        <f>IF(Tablas!D2917="","",Tablas!D2917)</f>
        <v/>
      </c>
      <c r="E2919" s="1" t="str">
        <f>IF(Tablas!E2917="","",Tablas!E2917)</f>
        <v/>
      </c>
      <c r="F2919" s="1" t="str">
        <f>IF(Tablas!F2917="","",Tablas!F2917)</f>
        <v/>
      </c>
      <c r="G2919" s="1" t="str">
        <f>IF(Tablas!I2917="","",Tablas!I2917)</f>
        <v/>
      </c>
      <c r="H2919" s="1" t="s">
        <v>911</v>
      </c>
      <c r="I2919" s="39" t="str">
        <f>IF($B2919="","",-SUMIFS(Tabla7[Cantidad],Tabla7[Código del producto],$B2919,Tabla7[Tipo de movimiento],"SALIDA",Tabla7[Mes],I$5))</f>
        <v/>
      </c>
      <c r="J2919" s="39" t="str">
        <f>IF($B2919="","",-SUMIFS(Tabla7[Cantidad],Tabla7[Código del producto],$B2919,Tabla7[Tipo de movimiento],"SALIDA",Tabla7[Mes],J$5))</f>
        <v/>
      </c>
      <c r="K2919" s="39" t="str">
        <f>IF($B2919="","",-SUMIFS(Tabla7[Cantidad],Tabla7[Código del producto],$B2919,Tabla7[Tipo de movimiento],"SALIDA",Tabla7[Mes],K$5))</f>
        <v/>
      </c>
      <c r="L2919" s="39" t="str">
        <f>IF($B2919="","",-SUMIFS(Tabla7[Cantidad],Tabla7[Código del producto],$B2919,Tabla7[Tipo de movimiento],"SALIDA",Tabla7[Mes],L$5))</f>
        <v/>
      </c>
      <c r="M2919" s="39" t="str">
        <f>IF($B2919="","",-SUMIFS(Tabla7[Cantidad],Tabla7[Código del producto],$B2919,Tabla7[Tipo de movimiento],"SALIDA",Tabla7[Mes],M$5))</f>
        <v/>
      </c>
      <c r="N2919" s="39" t="str">
        <f>IF($B2919="","",-SUMIFS(Tabla7[Cantidad],Tabla7[Código del producto],$B2919,Tabla7[Tipo de movimiento],"SALIDA",Tabla7[Mes],N$5))</f>
        <v/>
      </c>
      <c r="O2919" s="39" t="str">
        <f>IF($B2919="","",-SUMIFS(Tabla7[Cantidad],Tabla7[Código del producto],$B2919,Tabla7[Tipo de movimiento],"SALIDA",Tabla7[Mes],O$5))</f>
        <v/>
      </c>
      <c r="P2919" s="39" t="str">
        <f>IF($B2919="","",-SUMIFS(Tabla7[Cantidad],Tabla7[Código del producto],$B2919,Tabla7[Tipo de movimiento],"SALIDA",Tabla7[Mes],P$5))</f>
        <v/>
      </c>
      <c r="Q2919" s="39" t="str">
        <f t="shared" si="135"/>
        <v/>
      </c>
      <c r="R2919" s="51" t="str">
        <f>IF($B2919="","",IFERROR(VLOOKUP($B2919,'ABC rotación'!$C:$G,5,0),"C"))</f>
        <v/>
      </c>
      <c r="S2919" s="41" t="str">
        <f t="shared" si="136"/>
        <v/>
      </c>
      <c r="T2919" s="40" t="str">
        <f t="shared" si="137"/>
        <v/>
      </c>
      <c r="U2919" s="23" t="str">
        <f>IF($B2919="","",VLOOKUP($T2919,Tablas!$X$14:$Y$17,2,1))</f>
        <v/>
      </c>
    </row>
    <row r="2920" spans="2:21" x14ac:dyDescent="0.2">
      <c r="B2920" s="1" t="str">
        <f>IF(Tablas!B2918="","",Tablas!B2918)</f>
        <v/>
      </c>
      <c r="C2920" s="1" t="str">
        <f>IF(Tablas!C2918="","",Tablas!C2918)</f>
        <v/>
      </c>
      <c r="D2920" s="1" t="str">
        <f>IF(Tablas!D2918="","",Tablas!D2918)</f>
        <v/>
      </c>
      <c r="E2920" s="1" t="str">
        <f>IF(Tablas!E2918="","",Tablas!E2918)</f>
        <v/>
      </c>
      <c r="F2920" s="1" t="str">
        <f>IF(Tablas!F2918="","",Tablas!F2918)</f>
        <v/>
      </c>
      <c r="G2920" s="1" t="str">
        <f>IF(Tablas!I2918="","",Tablas!I2918)</f>
        <v/>
      </c>
      <c r="H2920" s="1" t="s">
        <v>911</v>
      </c>
      <c r="I2920" s="39" t="str">
        <f>IF($B2920="","",-SUMIFS(Tabla7[Cantidad],Tabla7[Código del producto],$B2920,Tabla7[Tipo de movimiento],"SALIDA",Tabla7[Mes],I$5))</f>
        <v/>
      </c>
      <c r="J2920" s="39" t="str">
        <f>IF($B2920="","",-SUMIFS(Tabla7[Cantidad],Tabla7[Código del producto],$B2920,Tabla7[Tipo de movimiento],"SALIDA",Tabla7[Mes],J$5))</f>
        <v/>
      </c>
      <c r="K2920" s="39" t="str">
        <f>IF($B2920="","",-SUMIFS(Tabla7[Cantidad],Tabla7[Código del producto],$B2920,Tabla7[Tipo de movimiento],"SALIDA",Tabla7[Mes],K$5))</f>
        <v/>
      </c>
      <c r="L2920" s="39" t="str">
        <f>IF($B2920="","",-SUMIFS(Tabla7[Cantidad],Tabla7[Código del producto],$B2920,Tabla7[Tipo de movimiento],"SALIDA",Tabla7[Mes],L$5))</f>
        <v/>
      </c>
      <c r="M2920" s="39" t="str">
        <f>IF($B2920="","",-SUMIFS(Tabla7[Cantidad],Tabla7[Código del producto],$B2920,Tabla7[Tipo de movimiento],"SALIDA",Tabla7[Mes],M$5))</f>
        <v/>
      </c>
      <c r="N2920" s="39" t="str">
        <f>IF($B2920="","",-SUMIFS(Tabla7[Cantidad],Tabla7[Código del producto],$B2920,Tabla7[Tipo de movimiento],"SALIDA",Tabla7[Mes],N$5))</f>
        <v/>
      </c>
      <c r="O2920" s="39" t="str">
        <f>IF($B2920="","",-SUMIFS(Tabla7[Cantidad],Tabla7[Código del producto],$B2920,Tabla7[Tipo de movimiento],"SALIDA",Tabla7[Mes],O$5))</f>
        <v/>
      </c>
      <c r="P2920" s="39" t="str">
        <f>IF($B2920="","",-SUMIFS(Tabla7[Cantidad],Tabla7[Código del producto],$B2920,Tabla7[Tipo de movimiento],"SALIDA",Tabla7[Mes],P$5))</f>
        <v/>
      </c>
      <c r="Q2920" s="39" t="str">
        <f t="shared" si="135"/>
        <v/>
      </c>
      <c r="R2920" s="51" t="str">
        <f>IF($B2920="","",IFERROR(VLOOKUP($B2920,'ABC rotación'!$C:$G,5,0),"C"))</f>
        <v/>
      </c>
      <c r="S2920" s="41" t="str">
        <f t="shared" si="136"/>
        <v/>
      </c>
      <c r="T2920" s="40" t="str">
        <f t="shared" si="137"/>
        <v/>
      </c>
      <c r="U2920" s="23" t="str">
        <f>IF($B2920="","",VLOOKUP($T2920,Tablas!$X$14:$Y$17,2,1))</f>
        <v/>
      </c>
    </row>
    <row r="2921" spans="2:21" x14ac:dyDescent="0.2">
      <c r="B2921" s="1" t="str">
        <f>IF(Tablas!B2919="","",Tablas!B2919)</f>
        <v/>
      </c>
      <c r="C2921" s="1" t="str">
        <f>IF(Tablas!C2919="","",Tablas!C2919)</f>
        <v/>
      </c>
      <c r="D2921" s="1" t="str">
        <f>IF(Tablas!D2919="","",Tablas!D2919)</f>
        <v/>
      </c>
      <c r="E2921" s="1" t="str">
        <f>IF(Tablas!E2919="","",Tablas!E2919)</f>
        <v/>
      </c>
      <c r="F2921" s="1" t="str">
        <f>IF(Tablas!F2919="","",Tablas!F2919)</f>
        <v/>
      </c>
      <c r="G2921" s="1" t="str">
        <f>IF(Tablas!I2919="","",Tablas!I2919)</f>
        <v/>
      </c>
      <c r="H2921" s="1" t="s">
        <v>911</v>
      </c>
      <c r="I2921" s="39" t="str">
        <f>IF($B2921="","",-SUMIFS(Tabla7[Cantidad],Tabla7[Código del producto],$B2921,Tabla7[Tipo de movimiento],"SALIDA",Tabla7[Mes],I$5))</f>
        <v/>
      </c>
      <c r="J2921" s="39" t="str">
        <f>IF($B2921="","",-SUMIFS(Tabla7[Cantidad],Tabla7[Código del producto],$B2921,Tabla7[Tipo de movimiento],"SALIDA",Tabla7[Mes],J$5))</f>
        <v/>
      </c>
      <c r="K2921" s="39" t="str">
        <f>IF($B2921="","",-SUMIFS(Tabla7[Cantidad],Tabla7[Código del producto],$B2921,Tabla7[Tipo de movimiento],"SALIDA",Tabla7[Mes],K$5))</f>
        <v/>
      </c>
      <c r="L2921" s="39" t="str">
        <f>IF($B2921="","",-SUMIFS(Tabla7[Cantidad],Tabla7[Código del producto],$B2921,Tabla7[Tipo de movimiento],"SALIDA",Tabla7[Mes],L$5))</f>
        <v/>
      </c>
      <c r="M2921" s="39" t="str">
        <f>IF($B2921="","",-SUMIFS(Tabla7[Cantidad],Tabla7[Código del producto],$B2921,Tabla7[Tipo de movimiento],"SALIDA",Tabla7[Mes],M$5))</f>
        <v/>
      </c>
      <c r="N2921" s="39" t="str">
        <f>IF($B2921="","",-SUMIFS(Tabla7[Cantidad],Tabla7[Código del producto],$B2921,Tabla7[Tipo de movimiento],"SALIDA",Tabla7[Mes],N$5))</f>
        <v/>
      </c>
      <c r="O2921" s="39" t="str">
        <f>IF($B2921="","",-SUMIFS(Tabla7[Cantidad],Tabla7[Código del producto],$B2921,Tabla7[Tipo de movimiento],"SALIDA",Tabla7[Mes],O$5))</f>
        <v/>
      </c>
      <c r="P2921" s="39" t="str">
        <f>IF($B2921="","",-SUMIFS(Tabla7[Cantidad],Tabla7[Código del producto],$B2921,Tabla7[Tipo de movimiento],"SALIDA",Tabla7[Mes],P$5))</f>
        <v/>
      </c>
      <c r="Q2921" s="39" t="str">
        <f t="shared" si="135"/>
        <v/>
      </c>
      <c r="R2921" s="51" t="str">
        <f>IF($B2921="","",IFERROR(VLOOKUP($B2921,'ABC rotación'!$C:$G,5,0),"C"))</f>
        <v/>
      </c>
      <c r="S2921" s="41" t="str">
        <f t="shared" si="136"/>
        <v/>
      </c>
      <c r="T2921" s="40" t="str">
        <f t="shared" si="137"/>
        <v/>
      </c>
      <c r="U2921" s="23" t="str">
        <f>IF($B2921="","",VLOOKUP($T2921,Tablas!$X$14:$Y$17,2,1))</f>
        <v/>
      </c>
    </row>
    <row r="2922" spans="2:21" x14ac:dyDescent="0.2">
      <c r="B2922" s="1" t="str">
        <f>IF(Tablas!B2920="","",Tablas!B2920)</f>
        <v/>
      </c>
      <c r="C2922" s="1" t="str">
        <f>IF(Tablas!C2920="","",Tablas!C2920)</f>
        <v/>
      </c>
      <c r="D2922" s="1" t="str">
        <f>IF(Tablas!D2920="","",Tablas!D2920)</f>
        <v/>
      </c>
      <c r="E2922" s="1" t="str">
        <f>IF(Tablas!E2920="","",Tablas!E2920)</f>
        <v/>
      </c>
      <c r="F2922" s="1" t="str">
        <f>IF(Tablas!F2920="","",Tablas!F2920)</f>
        <v/>
      </c>
      <c r="G2922" s="1" t="str">
        <f>IF(Tablas!I2920="","",Tablas!I2920)</f>
        <v/>
      </c>
      <c r="H2922" s="1" t="s">
        <v>911</v>
      </c>
      <c r="I2922" s="39" t="str">
        <f>IF($B2922="","",-SUMIFS(Tabla7[Cantidad],Tabla7[Código del producto],$B2922,Tabla7[Tipo de movimiento],"SALIDA",Tabla7[Mes],I$5))</f>
        <v/>
      </c>
      <c r="J2922" s="39" t="str">
        <f>IF($B2922="","",-SUMIFS(Tabla7[Cantidad],Tabla7[Código del producto],$B2922,Tabla7[Tipo de movimiento],"SALIDA",Tabla7[Mes],J$5))</f>
        <v/>
      </c>
      <c r="K2922" s="39" t="str">
        <f>IF($B2922="","",-SUMIFS(Tabla7[Cantidad],Tabla7[Código del producto],$B2922,Tabla7[Tipo de movimiento],"SALIDA",Tabla7[Mes],K$5))</f>
        <v/>
      </c>
      <c r="L2922" s="39" t="str">
        <f>IF($B2922="","",-SUMIFS(Tabla7[Cantidad],Tabla7[Código del producto],$B2922,Tabla7[Tipo de movimiento],"SALIDA",Tabla7[Mes],L$5))</f>
        <v/>
      </c>
      <c r="M2922" s="39" t="str">
        <f>IF($B2922="","",-SUMIFS(Tabla7[Cantidad],Tabla7[Código del producto],$B2922,Tabla7[Tipo de movimiento],"SALIDA",Tabla7[Mes],M$5))</f>
        <v/>
      </c>
      <c r="N2922" s="39" t="str">
        <f>IF($B2922="","",-SUMIFS(Tabla7[Cantidad],Tabla7[Código del producto],$B2922,Tabla7[Tipo de movimiento],"SALIDA",Tabla7[Mes],N$5))</f>
        <v/>
      </c>
      <c r="O2922" s="39" t="str">
        <f>IF($B2922="","",-SUMIFS(Tabla7[Cantidad],Tabla7[Código del producto],$B2922,Tabla7[Tipo de movimiento],"SALIDA",Tabla7[Mes],O$5))</f>
        <v/>
      </c>
      <c r="P2922" s="39" t="str">
        <f>IF($B2922="","",-SUMIFS(Tabla7[Cantidad],Tabla7[Código del producto],$B2922,Tabla7[Tipo de movimiento],"SALIDA",Tabla7[Mes],P$5))</f>
        <v/>
      </c>
      <c r="Q2922" s="39" t="str">
        <f t="shared" si="135"/>
        <v/>
      </c>
      <c r="R2922" s="51" t="str">
        <f>IF($B2922="","",IFERROR(VLOOKUP($B2922,'ABC rotación'!$C:$G,5,0),"C"))</f>
        <v/>
      </c>
      <c r="S2922" s="41" t="str">
        <f t="shared" si="136"/>
        <v/>
      </c>
      <c r="T2922" s="40" t="str">
        <f t="shared" si="137"/>
        <v/>
      </c>
      <c r="U2922" s="23" t="str">
        <f>IF($B2922="","",VLOOKUP($T2922,Tablas!$X$14:$Y$17,2,1))</f>
        <v/>
      </c>
    </row>
    <row r="2923" spans="2:21" x14ac:dyDescent="0.2">
      <c r="B2923" s="1" t="str">
        <f>IF(Tablas!B2921="","",Tablas!B2921)</f>
        <v/>
      </c>
      <c r="C2923" s="1" t="str">
        <f>IF(Tablas!C2921="","",Tablas!C2921)</f>
        <v/>
      </c>
      <c r="D2923" s="1" t="str">
        <f>IF(Tablas!D2921="","",Tablas!D2921)</f>
        <v/>
      </c>
      <c r="E2923" s="1" t="str">
        <f>IF(Tablas!E2921="","",Tablas!E2921)</f>
        <v/>
      </c>
      <c r="F2923" s="1" t="str">
        <f>IF(Tablas!F2921="","",Tablas!F2921)</f>
        <v/>
      </c>
      <c r="G2923" s="1" t="str">
        <f>IF(Tablas!I2921="","",Tablas!I2921)</f>
        <v/>
      </c>
      <c r="H2923" s="1" t="s">
        <v>911</v>
      </c>
      <c r="I2923" s="39" t="str">
        <f>IF($B2923="","",-SUMIFS(Tabla7[Cantidad],Tabla7[Código del producto],$B2923,Tabla7[Tipo de movimiento],"SALIDA",Tabla7[Mes],I$5))</f>
        <v/>
      </c>
      <c r="J2923" s="39" t="str">
        <f>IF($B2923="","",-SUMIFS(Tabla7[Cantidad],Tabla7[Código del producto],$B2923,Tabla7[Tipo de movimiento],"SALIDA",Tabla7[Mes],J$5))</f>
        <v/>
      </c>
      <c r="K2923" s="39" t="str">
        <f>IF($B2923="","",-SUMIFS(Tabla7[Cantidad],Tabla7[Código del producto],$B2923,Tabla7[Tipo de movimiento],"SALIDA",Tabla7[Mes],K$5))</f>
        <v/>
      </c>
      <c r="L2923" s="39" t="str">
        <f>IF($B2923="","",-SUMIFS(Tabla7[Cantidad],Tabla7[Código del producto],$B2923,Tabla7[Tipo de movimiento],"SALIDA",Tabla7[Mes],L$5))</f>
        <v/>
      </c>
      <c r="M2923" s="39" t="str">
        <f>IF($B2923="","",-SUMIFS(Tabla7[Cantidad],Tabla7[Código del producto],$B2923,Tabla7[Tipo de movimiento],"SALIDA",Tabla7[Mes],M$5))</f>
        <v/>
      </c>
      <c r="N2923" s="39" t="str">
        <f>IF($B2923="","",-SUMIFS(Tabla7[Cantidad],Tabla7[Código del producto],$B2923,Tabla7[Tipo de movimiento],"SALIDA",Tabla7[Mes],N$5))</f>
        <v/>
      </c>
      <c r="O2923" s="39" t="str">
        <f>IF($B2923="","",-SUMIFS(Tabla7[Cantidad],Tabla7[Código del producto],$B2923,Tabla7[Tipo de movimiento],"SALIDA",Tabla7[Mes],O$5))</f>
        <v/>
      </c>
      <c r="P2923" s="39" t="str">
        <f>IF($B2923="","",-SUMIFS(Tabla7[Cantidad],Tabla7[Código del producto],$B2923,Tabla7[Tipo de movimiento],"SALIDA",Tabla7[Mes],P$5))</f>
        <v/>
      </c>
      <c r="Q2923" s="39" t="str">
        <f t="shared" si="135"/>
        <v/>
      </c>
      <c r="R2923" s="51" t="str">
        <f>IF($B2923="","",IFERROR(VLOOKUP($B2923,'ABC rotación'!$C:$G,5,0),"C"))</f>
        <v/>
      </c>
      <c r="S2923" s="41" t="str">
        <f t="shared" si="136"/>
        <v/>
      </c>
      <c r="T2923" s="40" t="str">
        <f t="shared" si="137"/>
        <v/>
      </c>
      <c r="U2923" s="23" t="str">
        <f>IF($B2923="","",VLOOKUP($T2923,Tablas!$X$14:$Y$17,2,1))</f>
        <v/>
      </c>
    </row>
    <row r="2924" spans="2:21" x14ac:dyDescent="0.2">
      <c r="B2924" s="1" t="str">
        <f>IF(Tablas!B2922="","",Tablas!B2922)</f>
        <v/>
      </c>
      <c r="C2924" s="1" t="str">
        <f>IF(Tablas!C2922="","",Tablas!C2922)</f>
        <v/>
      </c>
      <c r="D2924" s="1" t="str">
        <f>IF(Tablas!D2922="","",Tablas!D2922)</f>
        <v/>
      </c>
      <c r="E2924" s="1" t="str">
        <f>IF(Tablas!E2922="","",Tablas!E2922)</f>
        <v/>
      </c>
      <c r="F2924" s="1" t="str">
        <f>IF(Tablas!F2922="","",Tablas!F2922)</f>
        <v/>
      </c>
      <c r="G2924" s="1" t="str">
        <f>IF(Tablas!I2922="","",Tablas!I2922)</f>
        <v/>
      </c>
      <c r="H2924" s="1" t="s">
        <v>911</v>
      </c>
      <c r="I2924" s="39" t="str">
        <f>IF($B2924="","",-SUMIFS(Tabla7[Cantidad],Tabla7[Código del producto],$B2924,Tabla7[Tipo de movimiento],"SALIDA",Tabla7[Mes],I$5))</f>
        <v/>
      </c>
      <c r="J2924" s="39" t="str">
        <f>IF($B2924="","",-SUMIFS(Tabla7[Cantidad],Tabla7[Código del producto],$B2924,Tabla7[Tipo de movimiento],"SALIDA",Tabla7[Mes],J$5))</f>
        <v/>
      </c>
      <c r="K2924" s="39" t="str">
        <f>IF($B2924="","",-SUMIFS(Tabla7[Cantidad],Tabla7[Código del producto],$B2924,Tabla7[Tipo de movimiento],"SALIDA",Tabla7[Mes],K$5))</f>
        <v/>
      </c>
      <c r="L2924" s="39" t="str">
        <f>IF($B2924="","",-SUMIFS(Tabla7[Cantidad],Tabla7[Código del producto],$B2924,Tabla7[Tipo de movimiento],"SALIDA",Tabla7[Mes],L$5))</f>
        <v/>
      </c>
      <c r="M2924" s="39" t="str">
        <f>IF($B2924="","",-SUMIFS(Tabla7[Cantidad],Tabla7[Código del producto],$B2924,Tabla7[Tipo de movimiento],"SALIDA",Tabla7[Mes],M$5))</f>
        <v/>
      </c>
      <c r="N2924" s="39" t="str">
        <f>IF($B2924="","",-SUMIFS(Tabla7[Cantidad],Tabla7[Código del producto],$B2924,Tabla7[Tipo de movimiento],"SALIDA",Tabla7[Mes],N$5))</f>
        <v/>
      </c>
      <c r="O2924" s="39" t="str">
        <f>IF($B2924="","",-SUMIFS(Tabla7[Cantidad],Tabla7[Código del producto],$B2924,Tabla7[Tipo de movimiento],"SALIDA",Tabla7[Mes],O$5))</f>
        <v/>
      </c>
      <c r="P2924" s="39" t="str">
        <f>IF($B2924="","",-SUMIFS(Tabla7[Cantidad],Tabla7[Código del producto],$B2924,Tabla7[Tipo de movimiento],"SALIDA",Tabla7[Mes],P$5))</f>
        <v/>
      </c>
      <c r="Q2924" s="39" t="str">
        <f t="shared" si="135"/>
        <v/>
      </c>
      <c r="R2924" s="51" t="str">
        <f>IF($B2924="","",IFERROR(VLOOKUP($B2924,'ABC rotación'!$C:$G,5,0),"C"))</f>
        <v/>
      </c>
      <c r="S2924" s="41" t="str">
        <f t="shared" si="136"/>
        <v/>
      </c>
      <c r="T2924" s="40" t="str">
        <f t="shared" si="137"/>
        <v/>
      </c>
      <c r="U2924" s="23" t="str">
        <f>IF($B2924="","",VLOOKUP($T2924,Tablas!$X$14:$Y$17,2,1))</f>
        <v/>
      </c>
    </row>
    <row r="2925" spans="2:21" x14ac:dyDescent="0.2">
      <c r="B2925" s="1" t="str">
        <f>IF(Tablas!B2923="","",Tablas!B2923)</f>
        <v/>
      </c>
      <c r="C2925" s="1" t="str">
        <f>IF(Tablas!C2923="","",Tablas!C2923)</f>
        <v/>
      </c>
      <c r="D2925" s="1" t="str">
        <f>IF(Tablas!D2923="","",Tablas!D2923)</f>
        <v/>
      </c>
      <c r="E2925" s="1" t="str">
        <f>IF(Tablas!E2923="","",Tablas!E2923)</f>
        <v/>
      </c>
      <c r="F2925" s="1" t="str">
        <f>IF(Tablas!F2923="","",Tablas!F2923)</f>
        <v/>
      </c>
      <c r="G2925" s="1" t="str">
        <f>IF(Tablas!I2923="","",Tablas!I2923)</f>
        <v/>
      </c>
      <c r="H2925" s="1" t="s">
        <v>911</v>
      </c>
      <c r="I2925" s="39" t="str">
        <f>IF($B2925="","",-SUMIFS(Tabla7[Cantidad],Tabla7[Código del producto],$B2925,Tabla7[Tipo de movimiento],"SALIDA",Tabla7[Mes],I$5))</f>
        <v/>
      </c>
      <c r="J2925" s="39" t="str">
        <f>IF($B2925="","",-SUMIFS(Tabla7[Cantidad],Tabla7[Código del producto],$B2925,Tabla7[Tipo de movimiento],"SALIDA",Tabla7[Mes],J$5))</f>
        <v/>
      </c>
      <c r="K2925" s="39" t="str">
        <f>IF($B2925="","",-SUMIFS(Tabla7[Cantidad],Tabla7[Código del producto],$B2925,Tabla7[Tipo de movimiento],"SALIDA",Tabla7[Mes],K$5))</f>
        <v/>
      </c>
      <c r="L2925" s="39" t="str">
        <f>IF($B2925="","",-SUMIFS(Tabla7[Cantidad],Tabla7[Código del producto],$B2925,Tabla7[Tipo de movimiento],"SALIDA",Tabla7[Mes],L$5))</f>
        <v/>
      </c>
      <c r="M2925" s="39" t="str">
        <f>IF($B2925="","",-SUMIFS(Tabla7[Cantidad],Tabla7[Código del producto],$B2925,Tabla7[Tipo de movimiento],"SALIDA",Tabla7[Mes],M$5))</f>
        <v/>
      </c>
      <c r="N2925" s="39" t="str">
        <f>IF($B2925="","",-SUMIFS(Tabla7[Cantidad],Tabla7[Código del producto],$B2925,Tabla7[Tipo de movimiento],"SALIDA",Tabla7[Mes],N$5))</f>
        <v/>
      </c>
      <c r="O2925" s="39" t="str">
        <f>IF($B2925="","",-SUMIFS(Tabla7[Cantidad],Tabla7[Código del producto],$B2925,Tabla7[Tipo de movimiento],"SALIDA",Tabla7[Mes],O$5))</f>
        <v/>
      </c>
      <c r="P2925" s="39" t="str">
        <f>IF($B2925="","",-SUMIFS(Tabla7[Cantidad],Tabla7[Código del producto],$B2925,Tabla7[Tipo de movimiento],"SALIDA",Tabla7[Mes],P$5))</f>
        <v/>
      </c>
      <c r="Q2925" s="39" t="str">
        <f t="shared" si="135"/>
        <v/>
      </c>
      <c r="R2925" s="51" t="str">
        <f>IF($B2925="","",IFERROR(VLOOKUP($B2925,'ABC rotación'!$C:$G,5,0),"C"))</f>
        <v/>
      </c>
      <c r="S2925" s="41" t="str">
        <f t="shared" si="136"/>
        <v/>
      </c>
      <c r="T2925" s="40" t="str">
        <f t="shared" si="137"/>
        <v/>
      </c>
      <c r="U2925" s="23" t="str">
        <f>IF($B2925="","",VLOOKUP($T2925,Tablas!$X$14:$Y$17,2,1))</f>
        <v/>
      </c>
    </row>
    <row r="2926" spans="2:21" x14ac:dyDescent="0.2">
      <c r="B2926" s="1" t="str">
        <f>IF(Tablas!B2924="","",Tablas!B2924)</f>
        <v/>
      </c>
      <c r="C2926" s="1" t="str">
        <f>IF(Tablas!C2924="","",Tablas!C2924)</f>
        <v/>
      </c>
      <c r="D2926" s="1" t="str">
        <f>IF(Tablas!D2924="","",Tablas!D2924)</f>
        <v/>
      </c>
      <c r="E2926" s="1" t="str">
        <f>IF(Tablas!E2924="","",Tablas!E2924)</f>
        <v/>
      </c>
      <c r="F2926" s="1" t="str">
        <f>IF(Tablas!F2924="","",Tablas!F2924)</f>
        <v/>
      </c>
      <c r="G2926" s="1" t="str">
        <f>IF(Tablas!I2924="","",Tablas!I2924)</f>
        <v/>
      </c>
      <c r="H2926" s="1" t="s">
        <v>911</v>
      </c>
      <c r="I2926" s="39" t="str">
        <f>IF($B2926="","",-SUMIFS(Tabla7[Cantidad],Tabla7[Código del producto],$B2926,Tabla7[Tipo de movimiento],"SALIDA",Tabla7[Mes],I$5))</f>
        <v/>
      </c>
      <c r="J2926" s="39" t="str">
        <f>IF($B2926="","",-SUMIFS(Tabla7[Cantidad],Tabla7[Código del producto],$B2926,Tabla7[Tipo de movimiento],"SALIDA",Tabla7[Mes],J$5))</f>
        <v/>
      </c>
      <c r="K2926" s="39" t="str">
        <f>IF($B2926="","",-SUMIFS(Tabla7[Cantidad],Tabla7[Código del producto],$B2926,Tabla7[Tipo de movimiento],"SALIDA",Tabla7[Mes],K$5))</f>
        <v/>
      </c>
      <c r="L2926" s="39" t="str">
        <f>IF($B2926="","",-SUMIFS(Tabla7[Cantidad],Tabla7[Código del producto],$B2926,Tabla7[Tipo de movimiento],"SALIDA",Tabla7[Mes],L$5))</f>
        <v/>
      </c>
      <c r="M2926" s="39" t="str">
        <f>IF($B2926="","",-SUMIFS(Tabla7[Cantidad],Tabla7[Código del producto],$B2926,Tabla7[Tipo de movimiento],"SALIDA",Tabla7[Mes],M$5))</f>
        <v/>
      </c>
      <c r="N2926" s="39" t="str">
        <f>IF($B2926="","",-SUMIFS(Tabla7[Cantidad],Tabla7[Código del producto],$B2926,Tabla7[Tipo de movimiento],"SALIDA",Tabla7[Mes],N$5))</f>
        <v/>
      </c>
      <c r="O2926" s="39" t="str">
        <f>IF($B2926="","",-SUMIFS(Tabla7[Cantidad],Tabla7[Código del producto],$B2926,Tabla7[Tipo de movimiento],"SALIDA",Tabla7[Mes],O$5))</f>
        <v/>
      </c>
      <c r="P2926" s="39" t="str">
        <f>IF($B2926="","",-SUMIFS(Tabla7[Cantidad],Tabla7[Código del producto],$B2926,Tabla7[Tipo de movimiento],"SALIDA",Tabla7[Mes],P$5))</f>
        <v/>
      </c>
      <c r="Q2926" s="39" t="str">
        <f t="shared" si="135"/>
        <v/>
      </c>
      <c r="R2926" s="51" t="str">
        <f>IF($B2926="","",IFERROR(VLOOKUP($B2926,'ABC rotación'!$C:$G,5,0),"C"))</f>
        <v/>
      </c>
      <c r="S2926" s="41" t="str">
        <f t="shared" si="136"/>
        <v/>
      </c>
      <c r="T2926" s="40" t="str">
        <f t="shared" si="137"/>
        <v/>
      </c>
      <c r="U2926" s="23" t="str">
        <f>IF($B2926="","",VLOOKUP($T2926,Tablas!$X$14:$Y$17,2,1))</f>
        <v/>
      </c>
    </row>
    <row r="2927" spans="2:21" x14ac:dyDescent="0.2">
      <c r="B2927" s="1" t="str">
        <f>IF(Tablas!B2925="","",Tablas!B2925)</f>
        <v/>
      </c>
      <c r="C2927" s="1" t="str">
        <f>IF(Tablas!C2925="","",Tablas!C2925)</f>
        <v/>
      </c>
      <c r="D2927" s="1" t="str">
        <f>IF(Tablas!D2925="","",Tablas!D2925)</f>
        <v/>
      </c>
      <c r="E2927" s="1" t="str">
        <f>IF(Tablas!E2925="","",Tablas!E2925)</f>
        <v/>
      </c>
      <c r="F2927" s="1" t="str">
        <f>IF(Tablas!F2925="","",Tablas!F2925)</f>
        <v/>
      </c>
      <c r="G2927" s="1" t="str">
        <f>IF(Tablas!I2925="","",Tablas!I2925)</f>
        <v/>
      </c>
      <c r="H2927" s="1" t="s">
        <v>911</v>
      </c>
      <c r="I2927" s="39" t="str">
        <f>IF($B2927="","",-SUMIFS(Tabla7[Cantidad],Tabla7[Código del producto],$B2927,Tabla7[Tipo de movimiento],"SALIDA",Tabla7[Mes],I$5))</f>
        <v/>
      </c>
      <c r="J2927" s="39" t="str">
        <f>IF($B2927="","",-SUMIFS(Tabla7[Cantidad],Tabla7[Código del producto],$B2927,Tabla7[Tipo de movimiento],"SALIDA",Tabla7[Mes],J$5))</f>
        <v/>
      </c>
      <c r="K2927" s="39" t="str">
        <f>IF($B2927="","",-SUMIFS(Tabla7[Cantidad],Tabla7[Código del producto],$B2927,Tabla7[Tipo de movimiento],"SALIDA",Tabla7[Mes],K$5))</f>
        <v/>
      </c>
      <c r="L2927" s="39" t="str">
        <f>IF($B2927="","",-SUMIFS(Tabla7[Cantidad],Tabla7[Código del producto],$B2927,Tabla7[Tipo de movimiento],"SALIDA",Tabla7[Mes],L$5))</f>
        <v/>
      </c>
      <c r="M2927" s="39" t="str">
        <f>IF($B2927="","",-SUMIFS(Tabla7[Cantidad],Tabla7[Código del producto],$B2927,Tabla7[Tipo de movimiento],"SALIDA",Tabla7[Mes],M$5))</f>
        <v/>
      </c>
      <c r="N2927" s="39" t="str">
        <f>IF($B2927="","",-SUMIFS(Tabla7[Cantidad],Tabla7[Código del producto],$B2927,Tabla7[Tipo de movimiento],"SALIDA",Tabla7[Mes],N$5))</f>
        <v/>
      </c>
      <c r="O2927" s="39" t="str">
        <f>IF($B2927="","",-SUMIFS(Tabla7[Cantidad],Tabla7[Código del producto],$B2927,Tabla7[Tipo de movimiento],"SALIDA",Tabla7[Mes],O$5))</f>
        <v/>
      </c>
      <c r="P2927" s="39" t="str">
        <f>IF($B2927="","",-SUMIFS(Tabla7[Cantidad],Tabla7[Código del producto],$B2927,Tabla7[Tipo de movimiento],"SALIDA",Tabla7[Mes],P$5))</f>
        <v/>
      </c>
      <c r="Q2927" s="39" t="str">
        <f t="shared" si="135"/>
        <v/>
      </c>
      <c r="R2927" s="51" t="str">
        <f>IF($B2927="","",IFERROR(VLOOKUP($B2927,'ABC rotación'!$C:$G,5,0),"C"))</f>
        <v/>
      </c>
      <c r="S2927" s="41" t="str">
        <f t="shared" si="136"/>
        <v/>
      </c>
      <c r="T2927" s="40" t="str">
        <f t="shared" si="137"/>
        <v/>
      </c>
      <c r="U2927" s="23" t="str">
        <f>IF($B2927="","",VLOOKUP($T2927,Tablas!$X$14:$Y$17,2,1))</f>
        <v/>
      </c>
    </row>
    <row r="2928" spans="2:21" x14ac:dyDescent="0.2">
      <c r="B2928" s="1" t="str">
        <f>IF(Tablas!B2926="","",Tablas!B2926)</f>
        <v/>
      </c>
      <c r="C2928" s="1" t="str">
        <f>IF(Tablas!C2926="","",Tablas!C2926)</f>
        <v/>
      </c>
      <c r="D2928" s="1" t="str">
        <f>IF(Tablas!D2926="","",Tablas!D2926)</f>
        <v/>
      </c>
      <c r="E2928" s="1" t="str">
        <f>IF(Tablas!E2926="","",Tablas!E2926)</f>
        <v/>
      </c>
      <c r="F2928" s="1" t="str">
        <f>IF(Tablas!F2926="","",Tablas!F2926)</f>
        <v/>
      </c>
      <c r="G2928" s="1" t="str">
        <f>IF(Tablas!I2926="","",Tablas!I2926)</f>
        <v/>
      </c>
      <c r="H2928" s="1" t="s">
        <v>911</v>
      </c>
      <c r="I2928" s="39" t="str">
        <f>IF($B2928="","",-SUMIFS(Tabla7[Cantidad],Tabla7[Código del producto],$B2928,Tabla7[Tipo de movimiento],"SALIDA",Tabla7[Mes],I$5))</f>
        <v/>
      </c>
      <c r="J2928" s="39" t="str">
        <f>IF($B2928="","",-SUMIFS(Tabla7[Cantidad],Tabla7[Código del producto],$B2928,Tabla7[Tipo de movimiento],"SALIDA",Tabla7[Mes],J$5))</f>
        <v/>
      </c>
      <c r="K2928" s="39" t="str">
        <f>IF($B2928="","",-SUMIFS(Tabla7[Cantidad],Tabla7[Código del producto],$B2928,Tabla7[Tipo de movimiento],"SALIDA",Tabla7[Mes],K$5))</f>
        <v/>
      </c>
      <c r="L2928" s="39" t="str">
        <f>IF($B2928="","",-SUMIFS(Tabla7[Cantidad],Tabla7[Código del producto],$B2928,Tabla7[Tipo de movimiento],"SALIDA",Tabla7[Mes],L$5))</f>
        <v/>
      </c>
      <c r="M2928" s="39" t="str">
        <f>IF($B2928="","",-SUMIFS(Tabla7[Cantidad],Tabla7[Código del producto],$B2928,Tabla7[Tipo de movimiento],"SALIDA",Tabla7[Mes],M$5))</f>
        <v/>
      </c>
      <c r="N2928" s="39" t="str">
        <f>IF($B2928="","",-SUMIFS(Tabla7[Cantidad],Tabla7[Código del producto],$B2928,Tabla7[Tipo de movimiento],"SALIDA",Tabla7[Mes],N$5))</f>
        <v/>
      </c>
      <c r="O2928" s="39" t="str">
        <f>IF($B2928="","",-SUMIFS(Tabla7[Cantidad],Tabla7[Código del producto],$B2928,Tabla7[Tipo de movimiento],"SALIDA",Tabla7[Mes],O$5))</f>
        <v/>
      </c>
      <c r="P2928" s="39" t="str">
        <f>IF($B2928="","",-SUMIFS(Tabla7[Cantidad],Tabla7[Código del producto],$B2928,Tabla7[Tipo de movimiento],"SALIDA",Tabla7[Mes],P$5))</f>
        <v/>
      </c>
      <c r="Q2928" s="39" t="str">
        <f t="shared" si="135"/>
        <v/>
      </c>
      <c r="R2928" s="51" t="str">
        <f>IF($B2928="","",IFERROR(VLOOKUP($B2928,'ABC rotación'!$C:$G,5,0),"C"))</f>
        <v/>
      </c>
      <c r="S2928" s="41" t="str">
        <f t="shared" si="136"/>
        <v/>
      </c>
      <c r="T2928" s="40" t="str">
        <f t="shared" si="137"/>
        <v/>
      </c>
      <c r="U2928" s="23" t="str">
        <f>IF($B2928="","",VLOOKUP($T2928,Tablas!$X$14:$Y$17,2,1))</f>
        <v/>
      </c>
    </row>
    <row r="2929" spans="2:21" x14ac:dyDescent="0.2">
      <c r="B2929" s="1" t="str">
        <f>IF(Tablas!B2927="","",Tablas!B2927)</f>
        <v/>
      </c>
      <c r="C2929" s="1" t="str">
        <f>IF(Tablas!C2927="","",Tablas!C2927)</f>
        <v/>
      </c>
      <c r="D2929" s="1" t="str">
        <f>IF(Tablas!D2927="","",Tablas!D2927)</f>
        <v/>
      </c>
      <c r="E2929" s="1" t="str">
        <f>IF(Tablas!E2927="","",Tablas!E2927)</f>
        <v/>
      </c>
      <c r="F2929" s="1" t="str">
        <f>IF(Tablas!F2927="","",Tablas!F2927)</f>
        <v/>
      </c>
      <c r="G2929" s="1" t="str">
        <f>IF(Tablas!I2927="","",Tablas!I2927)</f>
        <v/>
      </c>
      <c r="H2929" s="1" t="s">
        <v>911</v>
      </c>
      <c r="I2929" s="39" t="str">
        <f>IF($B2929="","",-SUMIFS(Tabla7[Cantidad],Tabla7[Código del producto],$B2929,Tabla7[Tipo de movimiento],"SALIDA",Tabla7[Mes],I$5))</f>
        <v/>
      </c>
      <c r="J2929" s="39" t="str">
        <f>IF($B2929="","",-SUMIFS(Tabla7[Cantidad],Tabla7[Código del producto],$B2929,Tabla7[Tipo de movimiento],"SALIDA",Tabla7[Mes],J$5))</f>
        <v/>
      </c>
      <c r="K2929" s="39" t="str">
        <f>IF($B2929="","",-SUMIFS(Tabla7[Cantidad],Tabla7[Código del producto],$B2929,Tabla7[Tipo de movimiento],"SALIDA",Tabla7[Mes],K$5))</f>
        <v/>
      </c>
      <c r="L2929" s="39" t="str">
        <f>IF($B2929="","",-SUMIFS(Tabla7[Cantidad],Tabla7[Código del producto],$B2929,Tabla7[Tipo de movimiento],"SALIDA",Tabla7[Mes],L$5))</f>
        <v/>
      </c>
      <c r="M2929" s="39" t="str">
        <f>IF($B2929="","",-SUMIFS(Tabla7[Cantidad],Tabla7[Código del producto],$B2929,Tabla7[Tipo de movimiento],"SALIDA",Tabla7[Mes],M$5))</f>
        <v/>
      </c>
      <c r="N2929" s="39" t="str">
        <f>IF($B2929="","",-SUMIFS(Tabla7[Cantidad],Tabla7[Código del producto],$B2929,Tabla7[Tipo de movimiento],"SALIDA",Tabla7[Mes],N$5))</f>
        <v/>
      </c>
      <c r="O2929" s="39" t="str">
        <f>IF($B2929="","",-SUMIFS(Tabla7[Cantidad],Tabla7[Código del producto],$B2929,Tabla7[Tipo de movimiento],"SALIDA",Tabla7[Mes],O$5))</f>
        <v/>
      </c>
      <c r="P2929" s="39" t="str">
        <f>IF($B2929="","",-SUMIFS(Tabla7[Cantidad],Tabla7[Código del producto],$B2929,Tabla7[Tipo de movimiento],"SALIDA",Tabla7[Mes],P$5))</f>
        <v/>
      </c>
      <c r="Q2929" s="39" t="str">
        <f t="shared" si="135"/>
        <v/>
      </c>
      <c r="R2929" s="51" t="str">
        <f>IF($B2929="","",IFERROR(VLOOKUP($B2929,'ABC rotación'!$C:$G,5,0),"C"))</f>
        <v/>
      </c>
      <c r="S2929" s="41" t="str">
        <f t="shared" si="136"/>
        <v/>
      </c>
      <c r="T2929" s="40" t="str">
        <f t="shared" si="137"/>
        <v/>
      </c>
      <c r="U2929" s="23" t="str">
        <f>IF($B2929="","",VLOOKUP($T2929,Tablas!$X$14:$Y$17,2,1))</f>
        <v/>
      </c>
    </row>
    <row r="2930" spans="2:21" x14ac:dyDescent="0.2">
      <c r="B2930" s="1" t="str">
        <f>IF(Tablas!B2928="","",Tablas!B2928)</f>
        <v/>
      </c>
      <c r="C2930" s="1" t="str">
        <f>IF(Tablas!C2928="","",Tablas!C2928)</f>
        <v/>
      </c>
      <c r="D2930" s="1" t="str">
        <f>IF(Tablas!D2928="","",Tablas!D2928)</f>
        <v/>
      </c>
      <c r="E2930" s="1" t="str">
        <f>IF(Tablas!E2928="","",Tablas!E2928)</f>
        <v/>
      </c>
      <c r="F2930" s="1" t="str">
        <f>IF(Tablas!F2928="","",Tablas!F2928)</f>
        <v/>
      </c>
      <c r="G2930" s="1" t="str">
        <f>IF(Tablas!I2928="","",Tablas!I2928)</f>
        <v/>
      </c>
      <c r="H2930" s="1" t="s">
        <v>911</v>
      </c>
      <c r="I2930" s="39" t="str">
        <f>IF($B2930="","",-SUMIFS(Tabla7[Cantidad],Tabla7[Código del producto],$B2930,Tabla7[Tipo de movimiento],"SALIDA",Tabla7[Mes],I$5))</f>
        <v/>
      </c>
      <c r="J2930" s="39" t="str">
        <f>IF($B2930="","",-SUMIFS(Tabla7[Cantidad],Tabla7[Código del producto],$B2930,Tabla7[Tipo de movimiento],"SALIDA",Tabla7[Mes],J$5))</f>
        <v/>
      </c>
      <c r="K2930" s="39" t="str">
        <f>IF($B2930="","",-SUMIFS(Tabla7[Cantidad],Tabla7[Código del producto],$B2930,Tabla7[Tipo de movimiento],"SALIDA",Tabla7[Mes],K$5))</f>
        <v/>
      </c>
      <c r="L2930" s="39" t="str">
        <f>IF($B2930="","",-SUMIFS(Tabla7[Cantidad],Tabla7[Código del producto],$B2930,Tabla7[Tipo de movimiento],"SALIDA",Tabla7[Mes],L$5))</f>
        <v/>
      </c>
      <c r="M2930" s="39" t="str">
        <f>IF($B2930="","",-SUMIFS(Tabla7[Cantidad],Tabla7[Código del producto],$B2930,Tabla7[Tipo de movimiento],"SALIDA",Tabla7[Mes],M$5))</f>
        <v/>
      </c>
      <c r="N2930" s="39" t="str">
        <f>IF($B2930="","",-SUMIFS(Tabla7[Cantidad],Tabla7[Código del producto],$B2930,Tabla7[Tipo de movimiento],"SALIDA",Tabla7[Mes],N$5))</f>
        <v/>
      </c>
      <c r="O2930" s="39" t="str">
        <f>IF($B2930="","",-SUMIFS(Tabla7[Cantidad],Tabla7[Código del producto],$B2930,Tabla7[Tipo de movimiento],"SALIDA",Tabla7[Mes],O$5))</f>
        <v/>
      </c>
      <c r="P2930" s="39" t="str">
        <f>IF($B2930="","",-SUMIFS(Tabla7[Cantidad],Tabla7[Código del producto],$B2930,Tabla7[Tipo de movimiento],"SALIDA",Tabla7[Mes],P$5))</f>
        <v/>
      </c>
      <c r="Q2930" s="39" t="str">
        <f t="shared" si="135"/>
        <v/>
      </c>
      <c r="R2930" s="51" t="str">
        <f>IF($B2930="","",IFERROR(VLOOKUP($B2930,'ABC rotación'!$C:$G,5,0),"C"))</f>
        <v/>
      </c>
      <c r="S2930" s="41" t="str">
        <f t="shared" si="136"/>
        <v/>
      </c>
      <c r="T2930" s="40" t="str">
        <f t="shared" si="137"/>
        <v/>
      </c>
      <c r="U2930" s="23" t="str">
        <f>IF($B2930="","",VLOOKUP($T2930,Tablas!$X$14:$Y$17,2,1))</f>
        <v/>
      </c>
    </row>
    <row r="2931" spans="2:21" x14ac:dyDescent="0.2">
      <c r="B2931" s="1" t="str">
        <f>IF(Tablas!B2929="","",Tablas!B2929)</f>
        <v/>
      </c>
      <c r="C2931" s="1" t="str">
        <f>IF(Tablas!C2929="","",Tablas!C2929)</f>
        <v/>
      </c>
      <c r="D2931" s="1" t="str">
        <f>IF(Tablas!D2929="","",Tablas!D2929)</f>
        <v/>
      </c>
      <c r="E2931" s="1" t="str">
        <f>IF(Tablas!E2929="","",Tablas!E2929)</f>
        <v/>
      </c>
      <c r="F2931" s="1" t="str">
        <f>IF(Tablas!F2929="","",Tablas!F2929)</f>
        <v/>
      </c>
      <c r="G2931" s="1" t="str">
        <f>IF(Tablas!I2929="","",Tablas!I2929)</f>
        <v/>
      </c>
      <c r="H2931" s="1" t="s">
        <v>911</v>
      </c>
      <c r="I2931" s="39" t="str">
        <f>IF($B2931="","",-SUMIFS(Tabla7[Cantidad],Tabla7[Código del producto],$B2931,Tabla7[Tipo de movimiento],"SALIDA",Tabla7[Mes],I$5))</f>
        <v/>
      </c>
      <c r="J2931" s="39" t="str">
        <f>IF($B2931="","",-SUMIFS(Tabla7[Cantidad],Tabla7[Código del producto],$B2931,Tabla7[Tipo de movimiento],"SALIDA",Tabla7[Mes],J$5))</f>
        <v/>
      </c>
      <c r="K2931" s="39" t="str">
        <f>IF($B2931="","",-SUMIFS(Tabla7[Cantidad],Tabla7[Código del producto],$B2931,Tabla7[Tipo de movimiento],"SALIDA",Tabla7[Mes],K$5))</f>
        <v/>
      </c>
      <c r="L2931" s="39" t="str">
        <f>IF($B2931="","",-SUMIFS(Tabla7[Cantidad],Tabla7[Código del producto],$B2931,Tabla7[Tipo de movimiento],"SALIDA",Tabla7[Mes],L$5))</f>
        <v/>
      </c>
      <c r="M2931" s="39" t="str">
        <f>IF($B2931="","",-SUMIFS(Tabla7[Cantidad],Tabla7[Código del producto],$B2931,Tabla7[Tipo de movimiento],"SALIDA",Tabla7[Mes],M$5))</f>
        <v/>
      </c>
      <c r="N2931" s="39" t="str">
        <f>IF($B2931="","",-SUMIFS(Tabla7[Cantidad],Tabla7[Código del producto],$B2931,Tabla7[Tipo de movimiento],"SALIDA",Tabla7[Mes],N$5))</f>
        <v/>
      </c>
      <c r="O2931" s="39" t="str">
        <f>IF($B2931="","",-SUMIFS(Tabla7[Cantidad],Tabla7[Código del producto],$B2931,Tabla7[Tipo de movimiento],"SALIDA",Tabla7[Mes],O$5))</f>
        <v/>
      </c>
      <c r="P2931" s="39" t="str">
        <f>IF($B2931="","",-SUMIFS(Tabla7[Cantidad],Tabla7[Código del producto],$B2931,Tabla7[Tipo de movimiento],"SALIDA",Tabla7[Mes],P$5))</f>
        <v/>
      </c>
      <c r="Q2931" s="39" t="str">
        <f t="shared" si="135"/>
        <v/>
      </c>
      <c r="R2931" s="51" t="str">
        <f>IF($B2931="","",IFERROR(VLOOKUP($B2931,'ABC rotación'!$C:$G,5,0),"C"))</f>
        <v/>
      </c>
      <c r="S2931" s="41" t="str">
        <f t="shared" si="136"/>
        <v/>
      </c>
      <c r="T2931" s="40" t="str">
        <f t="shared" si="137"/>
        <v/>
      </c>
      <c r="U2931" s="23" t="str">
        <f>IF($B2931="","",VLOOKUP($T2931,Tablas!$X$14:$Y$17,2,1))</f>
        <v/>
      </c>
    </row>
    <row r="2932" spans="2:21" x14ac:dyDescent="0.2">
      <c r="B2932" s="1" t="str">
        <f>IF(Tablas!B2930="","",Tablas!B2930)</f>
        <v/>
      </c>
      <c r="C2932" s="1" t="str">
        <f>IF(Tablas!C2930="","",Tablas!C2930)</f>
        <v/>
      </c>
      <c r="D2932" s="1" t="str">
        <f>IF(Tablas!D2930="","",Tablas!D2930)</f>
        <v/>
      </c>
      <c r="E2932" s="1" t="str">
        <f>IF(Tablas!E2930="","",Tablas!E2930)</f>
        <v/>
      </c>
      <c r="F2932" s="1" t="str">
        <f>IF(Tablas!F2930="","",Tablas!F2930)</f>
        <v/>
      </c>
      <c r="G2932" s="1" t="str">
        <f>IF(Tablas!I2930="","",Tablas!I2930)</f>
        <v/>
      </c>
      <c r="H2932" s="1" t="s">
        <v>911</v>
      </c>
      <c r="I2932" s="39" t="str">
        <f>IF($B2932="","",-SUMIFS(Tabla7[Cantidad],Tabla7[Código del producto],$B2932,Tabla7[Tipo de movimiento],"SALIDA",Tabla7[Mes],I$5))</f>
        <v/>
      </c>
      <c r="J2932" s="39" t="str">
        <f>IF($B2932="","",-SUMIFS(Tabla7[Cantidad],Tabla7[Código del producto],$B2932,Tabla7[Tipo de movimiento],"SALIDA",Tabla7[Mes],J$5))</f>
        <v/>
      </c>
      <c r="K2932" s="39" t="str">
        <f>IF($B2932="","",-SUMIFS(Tabla7[Cantidad],Tabla7[Código del producto],$B2932,Tabla7[Tipo de movimiento],"SALIDA",Tabla7[Mes],K$5))</f>
        <v/>
      </c>
      <c r="L2932" s="39" t="str">
        <f>IF($B2932="","",-SUMIFS(Tabla7[Cantidad],Tabla7[Código del producto],$B2932,Tabla7[Tipo de movimiento],"SALIDA",Tabla7[Mes],L$5))</f>
        <v/>
      </c>
      <c r="M2932" s="39" t="str">
        <f>IF($B2932="","",-SUMIFS(Tabla7[Cantidad],Tabla7[Código del producto],$B2932,Tabla7[Tipo de movimiento],"SALIDA",Tabla7[Mes],M$5))</f>
        <v/>
      </c>
      <c r="N2932" s="39" t="str">
        <f>IF($B2932="","",-SUMIFS(Tabla7[Cantidad],Tabla7[Código del producto],$B2932,Tabla7[Tipo de movimiento],"SALIDA",Tabla7[Mes],N$5))</f>
        <v/>
      </c>
      <c r="O2932" s="39" t="str">
        <f>IF($B2932="","",-SUMIFS(Tabla7[Cantidad],Tabla7[Código del producto],$B2932,Tabla7[Tipo de movimiento],"SALIDA",Tabla7[Mes],O$5))</f>
        <v/>
      </c>
      <c r="P2932" s="39" t="str">
        <f>IF($B2932="","",-SUMIFS(Tabla7[Cantidad],Tabla7[Código del producto],$B2932,Tabla7[Tipo de movimiento],"SALIDA",Tabla7[Mes],P$5))</f>
        <v/>
      </c>
      <c r="Q2932" s="39" t="str">
        <f t="shared" si="135"/>
        <v/>
      </c>
      <c r="R2932" s="51" t="str">
        <f>IF($B2932="","",IFERROR(VLOOKUP($B2932,'ABC rotación'!$C:$G,5,0),"C"))</f>
        <v/>
      </c>
      <c r="S2932" s="41" t="str">
        <f t="shared" si="136"/>
        <v/>
      </c>
      <c r="T2932" s="40" t="str">
        <f t="shared" si="137"/>
        <v/>
      </c>
      <c r="U2932" s="23" t="str">
        <f>IF($B2932="","",VLOOKUP($T2932,Tablas!$X$14:$Y$17,2,1))</f>
        <v/>
      </c>
    </row>
    <row r="2933" spans="2:21" x14ac:dyDescent="0.2">
      <c r="B2933" s="1" t="str">
        <f>IF(Tablas!B2931="","",Tablas!B2931)</f>
        <v/>
      </c>
      <c r="C2933" s="1" t="str">
        <f>IF(Tablas!C2931="","",Tablas!C2931)</f>
        <v/>
      </c>
      <c r="D2933" s="1" t="str">
        <f>IF(Tablas!D2931="","",Tablas!D2931)</f>
        <v/>
      </c>
      <c r="E2933" s="1" t="str">
        <f>IF(Tablas!E2931="","",Tablas!E2931)</f>
        <v/>
      </c>
      <c r="F2933" s="1" t="str">
        <f>IF(Tablas!F2931="","",Tablas!F2931)</f>
        <v/>
      </c>
      <c r="G2933" s="1" t="str">
        <f>IF(Tablas!I2931="","",Tablas!I2931)</f>
        <v/>
      </c>
      <c r="H2933" s="1" t="s">
        <v>911</v>
      </c>
      <c r="I2933" s="39" t="str">
        <f>IF($B2933="","",-SUMIFS(Tabla7[Cantidad],Tabla7[Código del producto],$B2933,Tabla7[Tipo de movimiento],"SALIDA",Tabla7[Mes],I$5))</f>
        <v/>
      </c>
      <c r="J2933" s="39" t="str">
        <f>IF($B2933="","",-SUMIFS(Tabla7[Cantidad],Tabla7[Código del producto],$B2933,Tabla7[Tipo de movimiento],"SALIDA",Tabla7[Mes],J$5))</f>
        <v/>
      </c>
      <c r="K2933" s="39" t="str">
        <f>IF($B2933="","",-SUMIFS(Tabla7[Cantidad],Tabla7[Código del producto],$B2933,Tabla7[Tipo de movimiento],"SALIDA",Tabla7[Mes],K$5))</f>
        <v/>
      </c>
      <c r="L2933" s="39" t="str">
        <f>IF($B2933="","",-SUMIFS(Tabla7[Cantidad],Tabla7[Código del producto],$B2933,Tabla7[Tipo de movimiento],"SALIDA",Tabla7[Mes],L$5))</f>
        <v/>
      </c>
      <c r="M2933" s="39" t="str">
        <f>IF($B2933="","",-SUMIFS(Tabla7[Cantidad],Tabla7[Código del producto],$B2933,Tabla7[Tipo de movimiento],"SALIDA",Tabla7[Mes],M$5))</f>
        <v/>
      </c>
      <c r="N2933" s="39" t="str">
        <f>IF($B2933="","",-SUMIFS(Tabla7[Cantidad],Tabla7[Código del producto],$B2933,Tabla7[Tipo de movimiento],"SALIDA",Tabla7[Mes],N$5))</f>
        <v/>
      </c>
      <c r="O2933" s="39" t="str">
        <f>IF($B2933="","",-SUMIFS(Tabla7[Cantidad],Tabla7[Código del producto],$B2933,Tabla7[Tipo de movimiento],"SALIDA",Tabla7[Mes],O$5))</f>
        <v/>
      </c>
      <c r="P2933" s="39" t="str">
        <f>IF($B2933="","",-SUMIFS(Tabla7[Cantidad],Tabla7[Código del producto],$B2933,Tabla7[Tipo de movimiento],"SALIDA",Tabla7[Mes],P$5))</f>
        <v/>
      </c>
      <c r="Q2933" s="39" t="str">
        <f t="shared" si="135"/>
        <v/>
      </c>
      <c r="R2933" s="51" t="str">
        <f>IF($B2933="","",IFERROR(VLOOKUP($B2933,'ABC rotación'!$C:$G,5,0),"C"))</f>
        <v/>
      </c>
      <c r="S2933" s="41" t="str">
        <f t="shared" si="136"/>
        <v/>
      </c>
      <c r="T2933" s="40" t="str">
        <f t="shared" si="137"/>
        <v/>
      </c>
      <c r="U2933" s="23" t="str">
        <f>IF($B2933="","",VLOOKUP($T2933,Tablas!$X$14:$Y$17,2,1))</f>
        <v/>
      </c>
    </row>
    <row r="2934" spans="2:21" x14ac:dyDescent="0.2">
      <c r="B2934" s="1" t="str">
        <f>IF(Tablas!B2932="","",Tablas!B2932)</f>
        <v/>
      </c>
      <c r="C2934" s="1" t="str">
        <f>IF(Tablas!C2932="","",Tablas!C2932)</f>
        <v/>
      </c>
      <c r="D2934" s="1" t="str">
        <f>IF(Tablas!D2932="","",Tablas!D2932)</f>
        <v/>
      </c>
      <c r="E2934" s="1" t="str">
        <f>IF(Tablas!E2932="","",Tablas!E2932)</f>
        <v/>
      </c>
      <c r="F2934" s="1" t="str">
        <f>IF(Tablas!F2932="","",Tablas!F2932)</f>
        <v/>
      </c>
      <c r="G2934" s="1" t="str">
        <f>IF(Tablas!I2932="","",Tablas!I2932)</f>
        <v/>
      </c>
      <c r="H2934" s="1" t="s">
        <v>911</v>
      </c>
      <c r="I2934" s="39" t="str">
        <f>IF($B2934="","",-SUMIFS(Tabla7[Cantidad],Tabla7[Código del producto],$B2934,Tabla7[Tipo de movimiento],"SALIDA",Tabla7[Mes],I$5))</f>
        <v/>
      </c>
      <c r="J2934" s="39" t="str">
        <f>IF($B2934="","",-SUMIFS(Tabla7[Cantidad],Tabla7[Código del producto],$B2934,Tabla7[Tipo de movimiento],"SALIDA",Tabla7[Mes],J$5))</f>
        <v/>
      </c>
      <c r="K2934" s="39" t="str">
        <f>IF($B2934="","",-SUMIFS(Tabla7[Cantidad],Tabla7[Código del producto],$B2934,Tabla7[Tipo de movimiento],"SALIDA",Tabla7[Mes],K$5))</f>
        <v/>
      </c>
      <c r="L2934" s="39" t="str">
        <f>IF($B2934="","",-SUMIFS(Tabla7[Cantidad],Tabla7[Código del producto],$B2934,Tabla7[Tipo de movimiento],"SALIDA",Tabla7[Mes],L$5))</f>
        <v/>
      </c>
      <c r="M2934" s="39" t="str">
        <f>IF($B2934="","",-SUMIFS(Tabla7[Cantidad],Tabla7[Código del producto],$B2934,Tabla7[Tipo de movimiento],"SALIDA",Tabla7[Mes],M$5))</f>
        <v/>
      </c>
      <c r="N2934" s="39" t="str">
        <f>IF($B2934="","",-SUMIFS(Tabla7[Cantidad],Tabla7[Código del producto],$B2934,Tabla7[Tipo de movimiento],"SALIDA",Tabla7[Mes],N$5))</f>
        <v/>
      </c>
      <c r="O2934" s="39" t="str">
        <f>IF($B2934="","",-SUMIFS(Tabla7[Cantidad],Tabla7[Código del producto],$B2934,Tabla7[Tipo de movimiento],"SALIDA",Tabla7[Mes],O$5))</f>
        <v/>
      </c>
      <c r="P2934" s="39" t="str">
        <f>IF($B2934="","",-SUMIFS(Tabla7[Cantidad],Tabla7[Código del producto],$B2934,Tabla7[Tipo de movimiento],"SALIDA",Tabla7[Mes],P$5))</f>
        <v/>
      </c>
      <c r="Q2934" s="39" t="str">
        <f t="shared" si="135"/>
        <v/>
      </c>
      <c r="R2934" s="51" t="str">
        <f>IF($B2934="","",IFERROR(VLOOKUP($B2934,'ABC rotación'!$C:$G,5,0),"C"))</f>
        <v/>
      </c>
      <c r="S2934" s="41" t="str">
        <f t="shared" si="136"/>
        <v/>
      </c>
      <c r="T2934" s="40" t="str">
        <f t="shared" si="137"/>
        <v/>
      </c>
      <c r="U2934" s="23" t="str">
        <f>IF($B2934="","",VLOOKUP($T2934,Tablas!$X$14:$Y$17,2,1))</f>
        <v/>
      </c>
    </row>
    <row r="2935" spans="2:21" x14ac:dyDescent="0.2">
      <c r="B2935" s="1" t="str">
        <f>IF(Tablas!B2933="","",Tablas!B2933)</f>
        <v/>
      </c>
      <c r="C2935" s="1" t="str">
        <f>IF(Tablas!C2933="","",Tablas!C2933)</f>
        <v/>
      </c>
      <c r="D2935" s="1" t="str">
        <f>IF(Tablas!D2933="","",Tablas!D2933)</f>
        <v/>
      </c>
      <c r="E2935" s="1" t="str">
        <f>IF(Tablas!E2933="","",Tablas!E2933)</f>
        <v/>
      </c>
      <c r="F2935" s="1" t="str">
        <f>IF(Tablas!F2933="","",Tablas!F2933)</f>
        <v/>
      </c>
      <c r="G2935" s="1" t="str">
        <f>IF(Tablas!I2933="","",Tablas!I2933)</f>
        <v/>
      </c>
      <c r="H2935" s="1" t="s">
        <v>911</v>
      </c>
      <c r="I2935" s="39" t="str">
        <f>IF($B2935="","",-SUMIFS(Tabla7[Cantidad],Tabla7[Código del producto],$B2935,Tabla7[Tipo de movimiento],"SALIDA",Tabla7[Mes],I$5))</f>
        <v/>
      </c>
      <c r="J2935" s="39" t="str">
        <f>IF($B2935="","",-SUMIFS(Tabla7[Cantidad],Tabla7[Código del producto],$B2935,Tabla7[Tipo de movimiento],"SALIDA",Tabla7[Mes],J$5))</f>
        <v/>
      </c>
      <c r="K2935" s="39" t="str">
        <f>IF($B2935="","",-SUMIFS(Tabla7[Cantidad],Tabla7[Código del producto],$B2935,Tabla7[Tipo de movimiento],"SALIDA",Tabla7[Mes],K$5))</f>
        <v/>
      </c>
      <c r="L2935" s="39" t="str">
        <f>IF($B2935="","",-SUMIFS(Tabla7[Cantidad],Tabla7[Código del producto],$B2935,Tabla7[Tipo de movimiento],"SALIDA",Tabla7[Mes],L$5))</f>
        <v/>
      </c>
      <c r="M2935" s="39" t="str">
        <f>IF($B2935="","",-SUMIFS(Tabla7[Cantidad],Tabla7[Código del producto],$B2935,Tabla7[Tipo de movimiento],"SALIDA",Tabla7[Mes],M$5))</f>
        <v/>
      </c>
      <c r="N2935" s="39" t="str">
        <f>IF($B2935="","",-SUMIFS(Tabla7[Cantidad],Tabla7[Código del producto],$B2935,Tabla7[Tipo de movimiento],"SALIDA",Tabla7[Mes],N$5))</f>
        <v/>
      </c>
      <c r="O2935" s="39" t="str">
        <f>IF($B2935="","",-SUMIFS(Tabla7[Cantidad],Tabla7[Código del producto],$B2935,Tabla7[Tipo de movimiento],"SALIDA",Tabla7[Mes],O$5))</f>
        <v/>
      </c>
      <c r="P2935" s="39" t="str">
        <f>IF($B2935="","",-SUMIFS(Tabla7[Cantidad],Tabla7[Código del producto],$B2935,Tabla7[Tipo de movimiento],"SALIDA",Tabla7[Mes],P$5))</f>
        <v/>
      </c>
      <c r="Q2935" s="39" t="str">
        <f t="shared" si="135"/>
        <v/>
      </c>
      <c r="R2935" s="51" t="str">
        <f>IF($B2935="","",IFERROR(VLOOKUP($B2935,'ABC rotación'!$C:$G,5,0),"C"))</f>
        <v/>
      </c>
      <c r="S2935" s="41" t="str">
        <f t="shared" si="136"/>
        <v/>
      </c>
      <c r="T2935" s="40" t="str">
        <f t="shared" si="137"/>
        <v/>
      </c>
      <c r="U2935" s="23" t="str">
        <f>IF($B2935="","",VLOOKUP($T2935,Tablas!$X$14:$Y$17,2,1))</f>
        <v/>
      </c>
    </row>
    <row r="2936" spans="2:21" x14ac:dyDescent="0.2">
      <c r="B2936" s="1" t="str">
        <f>IF(Tablas!B2934="","",Tablas!B2934)</f>
        <v/>
      </c>
      <c r="C2936" s="1" t="str">
        <f>IF(Tablas!C2934="","",Tablas!C2934)</f>
        <v/>
      </c>
      <c r="D2936" s="1" t="str">
        <f>IF(Tablas!D2934="","",Tablas!D2934)</f>
        <v/>
      </c>
      <c r="E2936" s="1" t="str">
        <f>IF(Tablas!E2934="","",Tablas!E2934)</f>
        <v/>
      </c>
      <c r="F2936" s="1" t="str">
        <f>IF(Tablas!F2934="","",Tablas!F2934)</f>
        <v/>
      </c>
      <c r="G2936" s="1" t="str">
        <f>IF(Tablas!I2934="","",Tablas!I2934)</f>
        <v/>
      </c>
      <c r="H2936" s="1" t="s">
        <v>911</v>
      </c>
      <c r="I2936" s="39" t="str">
        <f>IF($B2936="","",-SUMIFS(Tabla7[Cantidad],Tabla7[Código del producto],$B2936,Tabla7[Tipo de movimiento],"SALIDA",Tabla7[Mes],I$5))</f>
        <v/>
      </c>
      <c r="J2936" s="39" t="str">
        <f>IF($B2936="","",-SUMIFS(Tabla7[Cantidad],Tabla7[Código del producto],$B2936,Tabla7[Tipo de movimiento],"SALIDA",Tabla7[Mes],J$5))</f>
        <v/>
      </c>
      <c r="K2936" s="39" t="str">
        <f>IF($B2936="","",-SUMIFS(Tabla7[Cantidad],Tabla7[Código del producto],$B2936,Tabla7[Tipo de movimiento],"SALIDA",Tabla7[Mes],K$5))</f>
        <v/>
      </c>
      <c r="L2936" s="39" t="str">
        <f>IF($B2936="","",-SUMIFS(Tabla7[Cantidad],Tabla7[Código del producto],$B2936,Tabla7[Tipo de movimiento],"SALIDA",Tabla7[Mes],L$5))</f>
        <v/>
      </c>
      <c r="M2936" s="39" t="str">
        <f>IF($B2936="","",-SUMIFS(Tabla7[Cantidad],Tabla7[Código del producto],$B2936,Tabla7[Tipo de movimiento],"SALIDA",Tabla7[Mes],M$5))</f>
        <v/>
      </c>
      <c r="N2936" s="39" t="str">
        <f>IF($B2936="","",-SUMIFS(Tabla7[Cantidad],Tabla7[Código del producto],$B2936,Tabla7[Tipo de movimiento],"SALIDA",Tabla7[Mes],N$5))</f>
        <v/>
      </c>
      <c r="O2936" s="39" t="str">
        <f>IF($B2936="","",-SUMIFS(Tabla7[Cantidad],Tabla7[Código del producto],$B2936,Tabla7[Tipo de movimiento],"SALIDA",Tabla7[Mes],O$5))</f>
        <v/>
      </c>
      <c r="P2936" s="39" t="str">
        <f>IF($B2936="","",-SUMIFS(Tabla7[Cantidad],Tabla7[Código del producto],$B2936,Tabla7[Tipo de movimiento],"SALIDA",Tabla7[Mes],P$5))</f>
        <v/>
      </c>
      <c r="Q2936" s="39" t="str">
        <f t="shared" si="135"/>
        <v/>
      </c>
      <c r="R2936" s="51" t="str">
        <f>IF($B2936="","",IFERROR(VLOOKUP($B2936,'ABC rotación'!$C:$G,5,0),"C"))</f>
        <v/>
      </c>
      <c r="S2936" s="41" t="str">
        <f t="shared" si="136"/>
        <v/>
      </c>
      <c r="T2936" s="40" t="str">
        <f t="shared" si="137"/>
        <v/>
      </c>
      <c r="U2936" s="23" t="str">
        <f>IF($B2936="","",VLOOKUP($T2936,Tablas!$X$14:$Y$17,2,1))</f>
        <v/>
      </c>
    </row>
    <row r="2937" spans="2:21" x14ac:dyDescent="0.2">
      <c r="B2937" s="1" t="str">
        <f>IF(Tablas!B2935="","",Tablas!B2935)</f>
        <v/>
      </c>
      <c r="C2937" s="1" t="str">
        <f>IF(Tablas!C2935="","",Tablas!C2935)</f>
        <v/>
      </c>
      <c r="D2937" s="1" t="str">
        <f>IF(Tablas!D2935="","",Tablas!D2935)</f>
        <v/>
      </c>
      <c r="E2937" s="1" t="str">
        <f>IF(Tablas!E2935="","",Tablas!E2935)</f>
        <v/>
      </c>
      <c r="F2937" s="1" t="str">
        <f>IF(Tablas!F2935="","",Tablas!F2935)</f>
        <v/>
      </c>
      <c r="G2937" s="1" t="str">
        <f>IF(Tablas!I2935="","",Tablas!I2935)</f>
        <v/>
      </c>
      <c r="H2937" s="1" t="s">
        <v>911</v>
      </c>
      <c r="I2937" s="39" t="str">
        <f>IF($B2937="","",-SUMIFS(Tabla7[Cantidad],Tabla7[Código del producto],$B2937,Tabla7[Tipo de movimiento],"SALIDA",Tabla7[Mes],I$5))</f>
        <v/>
      </c>
      <c r="J2937" s="39" t="str">
        <f>IF($B2937="","",-SUMIFS(Tabla7[Cantidad],Tabla7[Código del producto],$B2937,Tabla7[Tipo de movimiento],"SALIDA",Tabla7[Mes],J$5))</f>
        <v/>
      </c>
      <c r="K2937" s="39" t="str">
        <f>IF($B2937="","",-SUMIFS(Tabla7[Cantidad],Tabla7[Código del producto],$B2937,Tabla7[Tipo de movimiento],"SALIDA",Tabla7[Mes],K$5))</f>
        <v/>
      </c>
      <c r="L2937" s="39" t="str">
        <f>IF($B2937="","",-SUMIFS(Tabla7[Cantidad],Tabla7[Código del producto],$B2937,Tabla7[Tipo de movimiento],"SALIDA",Tabla7[Mes],L$5))</f>
        <v/>
      </c>
      <c r="M2937" s="39" t="str">
        <f>IF($B2937="","",-SUMIFS(Tabla7[Cantidad],Tabla7[Código del producto],$B2937,Tabla7[Tipo de movimiento],"SALIDA",Tabla7[Mes],M$5))</f>
        <v/>
      </c>
      <c r="N2937" s="39" t="str">
        <f>IF($B2937="","",-SUMIFS(Tabla7[Cantidad],Tabla7[Código del producto],$B2937,Tabla7[Tipo de movimiento],"SALIDA",Tabla7[Mes],N$5))</f>
        <v/>
      </c>
      <c r="O2937" s="39" t="str">
        <f>IF($B2937="","",-SUMIFS(Tabla7[Cantidad],Tabla7[Código del producto],$B2937,Tabla7[Tipo de movimiento],"SALIDA",Tabla7[Mes],O$5))</f>
        <v/>
      </c>
      <c r="P2937" s="39" t="str">
        <f>IF($B2937="","",-SUMIFS(Tabla7[Cantidad],Tabla7[Código del producto],$B2937,Tabla7[Tipo de movimiento],"SALIDA",Tabla7[Mes],P$5))</f>
        <v/>
      </c>
      <c r="Q2937" s="39" t="str">
        <f t="shared" si="135"/>
        <v/>
      </c>
      <c r="R2937" s="51" t="str">
        <f>IF($B2937="","",IFERROR(VLOOKUP($B2937,'ABC rotación'!$C:$G,5,0),"C"))</f>
        <v/>
      </c>
      <c r="S2937" s="41" t="str">
        <f t="shared" si="136"/>
        <v/>
      </c>
      <c r="T2937" s="40" t="str">
        <f t="shared" si="137"/>
        <v/>
      </c>
      <c r="U2937" s="23" t="str">
        <f>IF($B2937="","",VLOOKUP($T2937,Tablas!$X$14:$Y$17,2,1))</f>
        <v/>
      </c>
    </row>
    <row r="2938" spans="2:21" x14ac:dyDescent="0.2">
      <c r="B2938" s="1" t="str">
        <f>IF(Tablas!B2936="","",Tablas!B2936)</f>
        <v/>
      </c>
      <c r="C2938" s="1" t="str">
        <f>IF(Tablas!C2936="","",Tablas!C2936)</f>
        <v/>
      </c>
      <c r="D2938" s="1" t="str">
        <f>IF(Tablas!D2936="","",Tablas!D2936)</f>
        <v/>
      </c>
      <c r="E2938" s="1" t="str">
        <f>IF(Tablas!E2936="","",Tablas!E2936)</f>
        <v/>
      </c>
      <c r="F2938" s="1" t="str">
        <f>IF(Tablas!F2936="","",Tablas!F2936)</f>
        <v/>
      </c>
      <c r="G2938" s="1" t="str">
        <f>IF(Tablas!I2936="","",Tablas!I2936)</f>
        <v/>
      </c>
      <c r="H2938" s="1" t="s">
        <v>911</v>
      </c>
      <c r="I2938" s="39" t="str">
        <f>IF($B2938="","",-SUMIFS(Tabla7[Cantidad],Tabla7[Código del producto],$B2938,Tabla7[Tipo de movimiento],"SALIDA",Tabla7[Mes],I$5))</f>
        <v/>
      </c>
      <c r="J2938" s="39" t="str">
        <f>IF($B2938="","",-SUMIFS(Tabla7[Cantidad],Tabla7[Código del producto],$B2938,Tabla7[Tipo de movimiento],"SALIDA",Tabla7[Mes],J$5))</f>
        <v/>
      </c>
      <c r="K2938" s="39" t="str">
        <f>IF($B2938="","",-SUMIFS(Tabla7[Cantidad],Tabla7[Código del producto],$B2938,Tabla7[Tipo de movimiento],"SALIDA",Tabla7[Mes],K$5))</f>
        <v/>
      </c>
      <c r="L2938" s="39" t="str">
        <f>IF($B2938="","",-SUMIFS(Tabla7[Cantidad],Tabla7[Código del producto],$B2938,Tabla7[Tipo de movimiento],"SALIDA",Tabla7[Mes],L$5))</f>
        <v/>
      </c>
      <c r="M2938" s="39" t="str">
        <f>IF($B2938="","",-SUMIFS(Tabla7[Cantidad],Tabla7[Código del producto],$B2938,Tabla7[Tipo de movimiento],"SALIDA",Tabla7[Mes],M$5))</f>
        <v/>
      </c>
      <c r="N2938" s="39" t="str">
        <f>IF($B2938="","",-SUMIFS(Tabla7[Cantidad],Tabla7[Código del producto],$B2938,Tabla7[Tipo de movimiento],"SALIDA",Tabla7[Mes],N$5))</f>
        <v/>
      </c>
      <c r="O2938" s="39" t="str">
        <f>IF($B2938="","",-SUMIFS(Tabla7[Cantidad],Tabla7[Código del producto],$B2938,Tabla7[Tipo de movimiento],"SALIDA",Tabla7[Mes],O$5))</f>
        <v/>
      </c>
      <c r="P2938" s="39" t="str">
        <f>IF($B2938="","",-SUMIFS(Tabla7[Cantidad],Tabla7[Código del producto],$B2938,Tabla7[Tipo de movimiento],"SALIDA",Tabla7[Mes],P$5))</f>
        <v/>
      </c>
      <c r="Q2938" s="39" t="str">
        <f t="shared" si="135"/>
        <v/>
      </c>
      <c r="R2938" s="51" t="str">
        <f>IF($B2938="","",IFERROR(VLOOKUP($B2938,'ABC rotación'!$C:$G,5,0),"C"))</f>
        <v/>
      </c>
      <c r="S2938" s="41" t="str">
        <f t="shared" si="136"/>
        <v/>
      </c>
      <c r="T2938" s="40" t="str">
        <f t="shared" si="137"/>
        <v/>
      </c>
      <c r="U2938" s="23" t="str">
        <f>IF($B2938="","",VLOOKUP($T2938,Tablas!$X$14:$Y$17,2,1))</f>
        <v/>
      </c>
    </row>
    <row r="2939" spans="2:21" x14ac:dyDescent="0.2">
      <c r="B2939" s="1" t="str">
        <f>IF(Tablas!B2937="","",Tablas!B2937)</f>
        <v/>
      </c>
      <c r="C2939" s="1" t="str">
        <f>IF(Tablas!C2937="","",Tablas!C2937)</f>
        <v/>
      </c>
      <c r="D2939" s="1" t="str">
        <f>IF(Tablas!D2937="","",Tablas!D2937)</f>
        <v/>
      </c>
      <c r="E2939" s="1" t="str">
        <f>IF(Tablas!E2937="","",Tablas!E2937)</f>
        <v/>
      </c>
      <c r="F2939" s="1" t="str">
        <f>IF(Tablas!F2937="","",Tablas!F2937)</f>
        <v/>
      </c>
      <c r="G2939" s="1" t="str">
        <f>IF(Tablas!I2937="","",Tablas!I2937)</f>
        <v/>
      </c>
      <c r="H2939" s="1" t="s">
        <v>911</v>
      </c>
      <c r="I2939" s="39" t="str">
        <f>IF($B2939="","",-SUMIFS(Tabla7[Cantidad],Tabla7[Código del producto],$B2939,Tabla7[Tipo de movimiento],"SALIDA",Tabla7[Mes],I$5))</f>
        <v/>
      </c>
      <c r="J2939" s="39" t="str">
        <f>IF($B2939="","",-SUMIFS(Tabla7[Cantidad],Tabla7[Código del producto],$B2939,Tabla7[Tipo de movimiento],"SALIDA",Tabla7[Mes],J$5))</f>
        <v/>
      </c>
      <c r="K2939" s="39" t="str">
        <f>IF($B2939="","",-SUMIFS(Tabla7[Cantidad],Tabla7[Código del producto],$B2939,Tabla7[Tipo de movimiento],"SALIDA",Tabla7[Mes],K$5))</f>
        <v/>
      </c>
      <c r="L2939" s="39" t="str">
        <f>IF($B2939="","",-SUMIFS(Tabla7[Cantidad],Tabla7[Código del producto],$B2939,Tabla7[Tipo de movimiento],"SALIDA",Tabla7[Mes],L$5))</f>
        <v/>
      </c>
      <c r="M2939" s="39" t="str">
        <f>IF($B2939="","",-SUMIFS(Tabla7[Cantidad],Tabla7[Código del producto],$B2939,Tabla7[Tipo de movimiento],"SALIDA",Tabla7[Mes],M$5))</f>
        <v/>
      </c>
      <c r="N2939" s="39" t="str">
        <f>IF($B2939="","",-SUMIFS(Tabla7[Cantidad],Tabla7[Código del producto],$B2939,Tabla7[Tipo de movimiento],"SALIDA",Tabla7[Mes],N$5))</f>
        <v/>
      </c>
      <c r="O2939" s="39" t="str">
        <f>IF($B2939="","",-SUMIFS(Tabla7[Cantidad],Tabla7[Código del producto],$B2939,Tabla7[Tipo de movimiento],"SALIDA",Tabla7[Mes],O$5))</f>
        <v/>
      </c>
      <c r="P2939" s="39" t="str">
        <f>IF($B2939="","",-SUMIFS(Tabla7[Cantidad],Tabla7[Código del producto],$B2939,Tabla7[Tipo de movimiento],"SALIDA",Tabla7[Mes],P$5))</f>
        <v/>
      </c>
      <c r="Q2939" s="39" t="str">
        <f t="shared" si="135"/>
        <v/>
      </c>
      <c r="R2939" s="51" t="str">
        <f>IF($B2939="","",IFERROR(VLOOKUP($B2939,'ABC rotación'!$C:$G,5,0),"C"))</f>
        <v/>
      </c>
      <c r="S2939" s="41" t="str">
        <f t="shared" si="136"/>
        <v/>
      </c>
      <c r="T2939" s="40" t="str">
        <f t="shared" si="137"/>
        <v/>
      </c>
      <c r="U2939" s="23" t="str">
        <f>IF($B2939="","",VLOOKUP($T2939,Tablas!$X$14:$Y$17,2,1))</f>
        <v/>
      </c>
    </row>
    <row r="2940" spans="2:21" x14ac:dyDescent="0.2">
      <c r="B2940" s="1" t="str">
        <f>IF(Tablas!B2938="","",Tablas!B2938)</f>
        <v/>
      </c>
      <c r="C2940" s="1" t="str">
        <f>IF(Tablas!C2938="","",Tablas!C2938)</f>
        <v/>
      </c>
      <c r="D2940" s="1" t="str">
        <f>IF(Tablas!D2938="","",Tablas!D2938)</f>
        <v/>
      </c>
      <c r="E2940" s="1" t="str">
        <f>IF(Tablas!E2938="","",Tablas!E2938)</f>
        <v/>
      </c>
      <c r="F2940" s="1" t="str">
        <f>IF(Tablas!F2938="","",Tablas!F2938)</f>
        <v/>
      </c>
      <c r="G2940" s="1" t="str">
        <f>IF(Tablas!I2938="","",Tablas!I2938)</f>
        <v/>
      </c>
      <c r="H2940" s="1" t="s">
        <v>911</v>
      </c>
      <c r="I2940" s="39" t="str">
        <f>IF($B2940="","",-SUMIFS(Tabla7[Cantidad],Tabla7[Código del producto],$B2940,Tabla7[Tipo de movimiento],"SALIDA",Tabla7[Mes],I$5))</f>
        <v/>
      </c>
      <c r="J2940" s="39" t="str">
        <f>IF($B2940="","",-SUMIFS(Tabla7[Cantidad],Tabla7[Código del producto],$B2940,Tabla7[Tipo de movimiento],"SALIDA",Tabla7[Mes],J$5))</f>
        <v/>
      </c>
      <c r="K2940" s="39" t="str">
        <f>IF($B2940="","",-SUMIFS(Tabla7[Cantidad],Tabla7[Código del producto],$B2940,Tabla7[Tipo de movimiento],"SALIDA",Tabla7[Mes],K$5))</f>
        <v/>
      </c>
      <c r="L2940" s="39" t="str">
        <f>IF($B2940="","",-SUMIFS(Tabla7[Cantidad],Tabla7[Código del producto],$B2940,Tabla7[Tipo de movimiento],"SALIDA",Tabla7[Mes],L$5))</f>
        <v/>
      </c>
      <c r="M2940" s="39" t="str">
        <f>IF($B2940="","",-SUMIFS(Tabla7[Cantidad],Tabla7[Código del producto],$B2940,Tabla7[Tipo de movimiento],"SALIDA",Tabla7[Mes],M$5))</f>
        <v/>
      </c>
      <c r="N2940" s="39" t="str">
        <f>IF($B2940="","",-SUMIFS(Tabla7[Cantidad],Tabla7[Código del producto],$B2940,Tabla7[Tipo de movimiento],"SALIDA",Tabla7[Mes],N$5))</f>
        <v/>
      </c>
      <c r="O2940" s="39" t="str">
        <f>IF($B2940="","",-SUMIFS(Tabla7[Cantidad],Tabla7[Código del producto],$B2940,Tabla7[Tipo de movimiento],"SALIDA",Tabla7[Mes],O$5))</f>
        <v/>
      </c>
      <c r="P2940" s="39" t="str">
        <f>IF($B2940="","",-SUMIFS(Tabla7[Cantidad],Tabla7[Código del producto],$B2940,Tabla7[Tipo de movimiento],"SALIDA",Tabla7[Mes],P$5))</f>
        <v/>
      </c>
      <c r="Q2940" s="39" t="str">
        <f t="shared" si="135"/>
        <v/>
      </c>
      <c r="R2940" s="51" t="str">
        <f>IF($B2940="","",IFERROR(VLOOKUP($B2940,'ABC rotación'!$C:$G,5,0),"C"))</f>
        <v/>
      </c>
      <c r="S2940" s="41" t="str">
        <f t="shared" si="136"/>
        <v/>
      </c>
      <c r="T2940" s="40" t="str">
        <f t="shared" si="137"/>
        <v/>
      </c>
      <c r="U2940" s="23" t="str">
        <f>IF($B2940="","",VLOOKUP($T2940,Tablas!$X$14:$Y$17,2,1))</f>
        <v/>
      </c>
    </row>
    <row r="2941" spans="2:21" x14ac:dyDescent="0.2">
      <c r="B2941" s="1" t="str">
        <f>IF(Tablas!B2939="","",Tablas!B2939)</f>
        <v/>
      </c>
      <c r="C2941" s="1" t="str">
        <f>IF(Tablas!C2939="","",Tablas!C2939)</f>
        <v/>
      </c>
      <c r="D2941" s="1" t="str">
        <f>IF(Tablas!D2939="","",Tablas!D2939)</f>
        <v/>
      </c>
      <c r="E2941" s="1" t="str">
        <f>IF(Tablas!E2939="","",Tablas!E2939)</f>
        <v/>
      </c>
      <c r="F2941" s="1" t="str">
        <f>IF(Tablas!F2939="","",Tablas!F2939)</f>
        <v/>
      </c>
      <c r="G2941" s="1" t="str">
        <f>IF(Tablas!I2939="","",Tablas!I2939)</f>
        <v/>
      </c>
      <c r="H2941" s="1" t="s">
        <v>911</v>
      </c>
      <c r="I2941" s="39" t="str">
        <f>IF($B2941="","",-SUMIFS(Tabla7[Cantidad],Tabla7[Código del producto],$B2941,Tabla7[Tipo de movimiento],"SALIDA",Tabla7[Mes],I$5))</f>
        <v/>
      </c>
      <c r="J2941" s="39" t="str">
        <f>IF($B2941="","",-SUMIFS(Tabla7[Cantidad],Tabla7[Código del producto],$B2941,Tabla7[Tipo de movimiento],"SALIDA",Tabla7[Mes],J$5))</f>
        <v/>
      </c>
      <c r="K2941" s="39" t="str">
        <f>IF($B2941="","",-SUMIFS(Tabla7[Cantidad],Tabla7[Código del producto],$B2941,Tabla7[Tipo de movimiento],"SALIDA",Tabla7[Mes],K$5))</f>
        <v/>
      </c>
      <c r="L2941" s="39" t="str">
        <f>IF($B2941="","",-SUMIFS(Tabla7[Cantidad],Tabla7[Código del producto],$B2941,Tabla7[Tipo de movimiento],"SALIDA",Tabla7[Mes],L$5))</f>
        <v/>
      </c>
      <c r="M2941" s="39" t="str">
        <f>IF($B2941="","",-SUMIFS(Tabla7[Cantidad],Tabla7[Código del producto],$B2941,Tabla7[Tipo de movimiento],"SALIDA",Tabla7[Mes],M$5))</f>
        <v/>
      </c>
      <c r="N2941" s="39" t="str">
        <f>IF($B2941="","",-SUMIFS(Tabla7[Cantidad],Tabla7[Código del producto],$B2941,Tabla7[Tipo de movimiento],"SALIDA",Tabla7[Mes],N$5))</f>
        <v/>
      </c>
      <c r="O2941" s="39" t="str">
        <f>IF($B2941="","",-SUMIFS(Tabla7[Cantidad],Tabla7[Código del producto],$B2941,Tabla7[Tipo de movimiento],"SALIDA",Tabla7[Mes],O$5))</f>
        <v/>
      </c>
      <c r="P2941" s="39" t="str">
        <f>IF($B2941="","",-SUMIFS(Tabla7[Cantidad],Tabla7[Código del producto],$B2941,Tabla7[Tipo de movimiento],"SALIDA",Tabla7[Mes],P$5))</f>
        <v/>
      </c>
      <c r="Q2941" s="39" t="str">
        <f t="shared" si="135"/>
        <v/>
      </c>
      <c r="R2941" s="51" t="str">
        <f>IF($B2941="","",IFERROR(VLOOKUP($B2941,'ABC rotación'!$C:$G,5,0),"C"))</f>
        <v/>
      </c>
      <c r="S2941" s="41" t="str">
        <f t="shared" si="136"/>
        <v/>
      </c>
      <c r="T2941" s="40" t="str">
        <f t="shared" si="137"/>
        <v/>
      </c>
      <c r="U2941" s="23" t="str">
        <f>IF($B2941="","",VLOOKUP($T2941,Tablas!$X$14:$Y$17,2,1))</f>
        <v/>
      </c>
    </row>
    <row r="2942" spans="2:21" x14ac:dyDescent="0.2">
      <c r="B2942" s="1" t="str">
        <f>IF(Tablas!B2940="","",Tablas!B2940)</f>
        <v/>
      </c>
      <c r="C2942" s="1" t="str">
        <f>IF(Tablas!C2940="","",Tablas!C2940)</f>
        <v/>
      </c>
      <c r="D2942" s="1" t="str">
        <f>IF(Tablas!D2940="","",Tablas!D2940)</f>
        <v/>
      </c>
      <c r="E2942" s="1" t="str">
        <f>IF(Tablas!E2940="","",Tablas!E2940)</f>
        <v/>
      </c>
      <c r="F2942" s="1" t="str">
        <f>IF(Tablas!F2940="","",Tablas!F2940)</f>
        <v/>
      </c>
      <c r="G2942" s="1" t="str">
        <f>IF(Tablas!I2940="","",Tablas!I2940)</f>
        <v/>
      </c>
      <c r="H2942" s="1" t="s">
        <v>911</v>
      </c>
      <c r="I2942" s="39" t="str">
        <f>IF($B2942="","",-SUMIFS(Tabla7[Cantidad],Tabla7[Código del producto],$B2942,Tabla7[Tipo de movimiento],"SALIDA",Tabla7[Mes],I$5))</f>
        <v/>
      </c>
      <c r="J2942" s="39" t="str">
        <f>IF($B2942="","",-SUMIFS(Tabla7[Cantidad],Tabla7[Código del producto],$B2942,Tabla7[Tipo de movimiento],"SALIDA",Tabla7[Mes],J$5))</f>
        <v/>
      </c>
      <c r="K2942" s="39" t="str">
        <f>IF($B2942="","",-SUMIFS(Tabla7[Cantidad],Tabla7[Código del producto],$B2942,Tabla7[Tipo de movimiento],"SALIDA",Tabla7[Mes],K$5))</f>
        <v/>
      </c>
      <c r="L2942" s="39" t="str">
        <f>IF($B2942="","",-SUMIFS(Tabla7[Cantidad],Tabla7[Código del producto],$B2942,Tabla7[Tipo de movimiento],"SALIDA",Tabla7[Mes],L$5))</f>
        <v/>
      </c>
      <c r="M2942" s="39" t="str">
        <f>IF($B2942="","",-SUMIFS(Tabla7[Cantidad],Tabla7[Código del producto],$B2942,Tabla7[Tipo de movimiento],"SALIDA",Tabla7[Mes],M$5))</f>
        <v/>
      </c>
      <c r="N2942" s="39" t="str">
        <f>IF($B2942="","",-SUMIFS(Tabla7[Cantidad],Tabla7[Código del producto],$B2942,Tabla7[Tipo de movimiento],"SALIDA",Tabla7[Mes],N$5))</f>
        <v/>
      </c>
      <c r="O2942" s="39" t="str">
        <f>IF($B2942="","",-SUMIFS(Tabla7[Cantidad],Tabla7[Código del producto],$B2942,Tabla7[Tipo de movimiento],"SALIDA",Tabla7[Mes],O$5))</f>
        <v/>
      </c>
      <c r="P2942" s="39" t="str">
        <f>IF($B2942="","",-SUMIFS(Tabla7[Cantidad],Tabla7[Código del producto],$B2942,Tabla7[Tipo de movimiento],"SALIDA",Tabla7[Mes],P$5))</f>
        <v/>
      </c>
      <c r="Q2942" s="39" t="str">
        <f t="shared" si="135"/>
        <v/>
      </c>
      <c r="R2942" s="51" t="str">
        <f>IF($B2942="","",IFERROR(VLOOKUP($B2942,'ABC rotación'!$C:$G,5,0),"C"))</f>
        <v/>
      </c>
      <c r="S2942" s="41" t="str">
        <f t="shared" si="136"/>
        <v/>
      </c>
      <c r="T2942" s="40" t="str">
        <f t="shared" si="137"/>
        <v/>
      </c>
      <c r="U2942" s="23" t="str">
        <f>IF($B2942="","",VLOOKUP($T2942,Tablas!$X$14:$Y$17,2,1))</f>
        <v/>
      </c>
    </row>
    <row r="2943" spans="2:21" x14ac:dyDescent="0.2">
      <c r="B2943" s="1" t="str">
        <f>IF(Tablas!B2941="","",Tablas!B2941)</f>
        <v/>
      </c>
      <c r="C2943" s="1" t="str">
        <f>IF(Tablas!C2941="","",Tablas!C2941)</f>
        <v/>
      </c>
      <c r="D2943" s="1" t="str">
        <f>IF(Tablas!D2941="","",Tablas!D2941)</f>
        <v/>
      </c>
      <c r="E2943" s="1" t="str">
        <f>IF(Tablas!E2941="","",Tablas!E2941)</f>
        <v/>
      </c>
      <c r="F2943" s="1" t="str">
        <f>IF(Tablas!F2941="","",Tablas!F2941)</f>
        <v/>
      </c>
      <c r="G2943" s="1" t="str">
        <f>IF(Tablas!I2941="","",Tablas!I2941)</f>
        <v/>
      </c>
      <c r="H2943" s="1" t="s">
        <v>911</v>
      </c>
      <c r="I2943" s="39" t="str">
        <f>IF($B2943="","",-SUMIFS(Tabla7[Cantidad],Tabla7[Código del producto],$B2943,Tabla7[Tipo de movimiento],"SALIDA",Tabla7[Mes],I$5))</f>
        <v/>
      </c>
      <c r="J2943" s="39" t="str">
        <f>IF($B2943="","",-SUMIFS(Tabla7[Cantidad],Tabla7[Código del producto],$B2943,Tabla7[Tipo de movimiento],"SALIDA",Tabla7[Mes],J$5))</f>
        <v/>
      </c>
      <c r="K2943" s="39" t="str">
        <f>IF($B2943="","",-SUMIFS(Tabla7[Cantidad],Tabla7[Código del producto],$B2943,Tabla7[Tipo de movimiento],"SALIDA",Tabla7[Mes],K$5))</f>
        <v/>
      </c>
      <c r="L2943" s="39" t="str">
        <f>IF($B2943="","",-SUMIFS(Tabla7[Cantidad],Tabla7[Código del producto],$B2943,Tabla7[Tipo de movimiento],"SALIDA",Tabla7[Mes],L$5))</f>
        <v/>
      </c>
      <c r="M2943" s="39" t="str">
        <f>IF($B2943="","",-SUMIFS(Tabla7[Cantidad],Tabla7[Código del producto],$B2943,Tabla7[Tipo de movimiento],"SALIDA",Tabla7[Mes],M$5))</f>
        <v/>
      </c>
      <c r="N2943" s="39" t="str">
        <f>IF($B2943="","",-SUMIFS(Tabla7[Cantidad],Tabla7[Código del producto],$B2943,Tabla7[Tipo de movimiento],"SALIDA",Tabla7[Mes],N$5))</f>
        <v/>
      </c>
      <c r="O2943" s="39" t="str">
        <f>IF($B2943="","",-SUMIFS(Tabla7[Cantidad],Tabla7[Código del producto],$B2943,Tabla7[Tipo de movimiento],"SALIDA",Tabla7[Mes],O$5))</f>
        <v/>
      </c>
      <c r="P2943" s="39" t="str">
        <f>IF($B2943="","",-SUMIFS(Tabla7[Cantidad],Tabla7[Código del producto],$B2943,Tabla7[Tipo de movimiento],"SALIDA",Tabla7[Mes],P$5))</f>
        <v/>
      </c>
      <c r="Q2943" s="39" t="str">
        <f t="shared" si="135"/>
        <v/>
      </c>
      <c r="R2943" s="51" t="str">
        <f>IF($B2943="","",IFERROR(VLOOKUP($B2943,'ABC rotación'!$C:$G,5,0),"C"))</f>
        <v/>
      </c>
      <c r="S2943" s="41" t="str">
        <f t="shared" si="136"/>
        <v/>
      </c>
      <c r="T2943" s="40" t="str">
        <f t="shared" si="137"/>
        <v/>
      </c>
      <c r="U2943" s="23" t="str">
        <f>IF($B2943="","",VLOOKUP($T2943,Tablas!$X$14:$Y$17,2,1))</f>
        <v/>
      </c>
    </row>
    <row r="2944" spans="2:21" x14ac:dyDescent="0.2">
      <c r="B2944" s="1" t="str">
        <f>IF(Tablas!B2942="","",Tablas!B2942)</f>
        <v/>
      </c>
      <c r="C2944" s="1" t="str">
        <f>IF(Tablas!C2942="","",Tablas!C2942)</f>
        <v/>
      </c>
      <c r="D2944" s="1" t="str">
        <f>IF(Tablas!D2942="","",Tablas!D2942)</f>
        <v/>
      </c>
      <c r="E2944" s="1" t="str">
        <f>IF(Tablas!E2942="","",Tablas!E2942)</f>
        <v/>
      </c>
      <c r="F2944" s="1" t="str">
        <f>IF(Tablas!F2942="","",Tablas!F2942)</f>
        <v/>
      </c>
      <c r="G2944" s="1" t="str">
        <f>IF(Tablas!I2942="","",Tablas!I2942)</f>
        <v/>
      </c>
      <c r="H2944" s="1" t="s">
        <v>911</v>
      </c>
      <c r="I2944" s="39" t="str">
        <f>IF($B2944="","",-SUMIFS(Tabla7[Cantidad],Tabla7[Código del producto],$B2944,Tabla7[Tipo de movimiento],"SALIDA",Tabla7[Mes],I$5))</f>
        <v/>
      </c>
      <c r="J2944" s="39" t="str">
        <f>IF($B2944="","",-SUMIFS(Tabla7[Cantidad],Tabla7[Código del producto],$B2944,Tabla7[Tipo de movimiento],"SALIDA",Tabla7[Mes],J$5))</f>
        <v/>
      </c>
      <c r="K2944" s="39" t="str">
        <f>IF($B2944="","",-SUMIFS(Tabla7[Cantidad],Tabla7[Código del producto],$B2944,Tabla7[Tipo de movimiento],"SALIDA",Tabla7[Mes],K$5))</f>
        <v/>
      </c>
      <c r="L2944" s="39" t="str">
        <f>IF($B2944="","",-SUMIFS(Tabla7[Cantidad],Tabla7[Código del producto],$B2944,Tabla7[Tipo de movimiento],"SALIDA",Tabla7[Mes],L$5))</f>
        <v/>
      </c>
      <c r="M2944" s="39" t="str">
        <f>IF($B2944="","",-SUMIFS(Tabla7[Cantidad],Tabla7[Código del producto],$B2944,Tabla7[Tipo de movimiento],"SALIDA",Tabla7[Mes],M$5))</f>
        <v/>
      </c>
      <c r="N2944" s="39" t="str">
        <f>IF($B2944="","",-SUMIFS(Tabla7[Cantidad],Tabla7[Código del producto],$B2944,Tabla7[Tipo de movimiento],"SALIDA",Tabla7[Mes],N$5))</f>
        <v/>
      </c>
      <c r="O2944" s="39" t="str">
        <f>IF($B2944="","",-SUMIFS(Tabla7[Cantidad],Tabla7[Código del producto],$B2944,Tabla7[Tipo de movimiento],"SALIDA",Tabla7[Mes],O$5))</f>
        <v/>
      </c>
      <c r="P2944" s="39" t="str">
        <f>IF($B2944="","",-SUMIFS(Tabla7[Cantidad],Tabla7[Código del producto],$B2944,Tabla7[Tipo de movimiento],"SALIDA",Tabla7[Mes],P$5))</f>
        <v/>
      </c>
      <c r="Q2944" s="39" t="str">
        <f t="shared" si="135"/>
        <v/>
      </c>
      <c r="R2944" s="51" t="str">
        <f>IF($B2944="","",IFERROR(VLOOKUP($B2944,'ABC rotación'!$C:$G,5,0),"C"))</f>
        <v/>
      </c>
      <c r="S2944" s="41" t="str">
        <f t="shared" si="136"/>
        <v/>
      </c>
      <c r="T2944" s="40" t="str">
        <f t="shared" si="137"/>
        <v/>
      </c>
      <c r="U2944" s="23" t="str">
        <f>IF($B2944="","",VLOOKUP($T2944,Tablas!$X$14:$Y$17,2,1))</f>
        <v/>
      </c>
    </row>
    <row r="2945" spans="2:21" x14ac:dyDescent="0.2">
      <c r="B2945" s="1" t="str">
        <f>IF(Tablas!B2943="","",Tablas!B2943)</f>
        <v/>
      </c>
      <c r="C2945" s="1" t="str">
        <f>IF(Tablas!C2943="","",Tablas!C2943)</f>
        <v/>
      </c>
      <c r="D2945" s="1" t="str">
        <f>IF(Tablas!D2943="","",Tablas!D2943)</f>
        <v/>
      </c>
      <c r="E2945" s="1" t="str">
        <f>IF(Tablas!E2943="","",Tablas!E2943)</f>
        <v/>
      </c>
      <c r="F2945" s="1" t="str">
        <f>IF(Tablas!F2943="","",Tablas!F2943)</f>
        <v/>
      </c>
      <c r="G2945" s="1" t="str">
        <f>IF(Tablas!I2943="","",Tablas!I2943)</f>
        <v/>
      </c>
      <c r="H2945" s="1" t="s">
        <v>911</v>
      </c>
      <c r="I2945" s="39" t="str">
        <f>IF($B2945="","",-SUMIFS(Tabla7[Cantidad],Tabla7[Código del producto],$B2945,Tabla7[Tipo de movimiento],"SALIDA",Tabla7[Mes],I$5))</f>
        <v/>
      </c>
      <c r="J2945" s="39" t="str">
        <f>IF($B2945="","",-SUMIFS(Tabla7[Cantidad],Tabla7[Código del producto],$B2945,Tabla7[Tipo de movimiento],"SALIDA",Tabla7[Mes],J$5))</f>
        <v/>
      </c>
      <c r="K2945" s="39" t="str">
        <f>IF($B2945="","",-SUMIFS(Tabla7[Cantidad],Tabla7[Código del producto],$B2945,Tabla7[Tipo de movimiento],"SALIDA",Tabla7[Mes],K$5))</f>
        <v/>
      </c>
      <c r="L2945" s="39" t="str">
        <f>IF($B2945="","",-SUMIFS(Tabla7[Cantidad],Tabla7[Código del producto],$B2945,Tabla7[Tipo de movimiento],"SALIDA",Tabla7[Mes],L$5))</f>
        <v/>
      </c>
      <c r="M2945" s="39" t="str">
        <f>IF($B2945="","",-SUMIFS(Tabla7[Cantidad],Tabla7[Código del producto],$B2945,Tabla7[Tipo de movimiento],"SALIDA",Tabla7[Mes],M$5))</f>
        <v/>
      </c>
      <c r="N2945" s="39" t="str">
        <f>IF($B2945="","",-SUMIFS(Tabla7[Cantidad],Tabla7[Código del producto],$B2945,Tabla7[Tipo de movimiento],"SALIDA",Tabla7[Mes],N$5))</f>
        <v/>
      </c>
      <c r="O2945" s="39" t="str">
        <f>IF($B2945="","",-SUMIFS(Tabla7[Cantidad],Tabla7[Código del producto],$B2945,Tabla7[Tipo de movimiento],"SALIDA",Tabla7[Mes],O$5))</f>
        <v/>
      </c>
      <c r="P2945" s="39" t="str">
        <f>IF($B2945="","",-SUMIFS(Tabla7[Cantidad],Tabla7[Código del producto],$B2945,Tabla7[Tipo de movimiento],"SALIDA",Tabla7[Mes],P$5))</f>
        <v/>
      </c>
      <c r="Q2945" s="39" t="str">
        <f t="shared" si="135"/>
        <v/>
      </c>
      <c r="R2945" s="51" t="str">
        <f>IF($B2945="","",IFERROR(VLOOKUP($B2945,'ABC rotación'!$C:$G,5,0),"C"))</f>
        <v/>
      </c>
      <c r="S2945" s="41" t="str">
        <f t="shared" si="136"/>
        <v/>
      </c>
      <c r="T2945" s="40" t="str">
        <f t="shared" si="137"/>
        <v/>
      </c>
      <c r="U2945" s="23" t="str">
        <f>IF($B2945="","",VLOOKUP($T2945,Tablas!$X$14:$Y$17,2,1))</f>
        <v/>
      </c>
    </row>
    <row r="2946" spans="2:21" x14ac:dyDescent="0.2">
      <c r="B2946" s="1" t="str">
        <f>IF(Tablas!B2944="","",Tablas!B2944)</f>
        <v/>
      </c>
      <c r="C2946" s="1" t="str">
        <f>IF(Tablas!C2944="","",Tablas!C2944)</f>
        <v/>
      </c>
      <c r="D2946" s="1" t="str">
        <f>IF(Tablas!D2944="","",Tablas!D2944)</f>
        <v/>
      </c>
      <c r="E2946" s="1" t="str">
        <f>IF(Tablas!E2944="","",Tablas!E2944)</f>
        <v/>
      </c>
      <c r="F2946" s="1" t="str">
        <f>IF(Tablas!F2944="","",Tablas!F2944)</f>
        <v/>
      </c>
      <c r="G2946" s="1" t="str">
        <f>IF(Tablas!I2944="","",Tablas!I2944)</f>
        <v/>
      </c>
      <c r="H2946" s="1" t="s">
        <v>911</v>
      </c>
      <c r="I2946" s="39" t="str">
        <f>IF($B2946="","",-SUMIFS(Tabla7[Cantidad],Tabla7[Código del producto],$B2946,Tabla7[Tipo de movimiento],"SALIDA",Tabla7[Mes],I$5))</f>
        <v/>
      </c>
      <c r="J2946" s="39" t="str">
        <f>IF($B2946="","",-SUMIFS(Tabla7[Cantidad],Tabla7[Código del producto],$B2946,Tabla7[Tipo de movimiento],"SALIDA",Tabla7[Mes],J$5))</f>
        <v/>
      </c>
      <c r="K2946" s="39" t="str">
        <f>IF($B2946="","",-SUMIFS(Tabla7[Cantidad],Tabla7[Código del producto],$B2946,Tabla7[Tipo de movimiento],"SALIDA",Tabla7[Mes],K$5))</f>
        <v/>
      </c>
      <c r="L2946" s="39" t="str">
        <f>IF($B2946="","",-SUMIFS(Tabla7[Cantidad],Tabla7[Código del producto],$B2946,Tabla7[Tipo de movimiento],"SALIDA",Tabla7[Mes],L$5))</f>
        <v/>
      </c>
      <c r="M2946" s="39" t="str">
        <f>IF($B2946="","",-SUMIFS(Tabla7[Cantidad],Tabla7[Código del producto],$B2946,Tabla7[Tipo de movimiento],"SALIDA",Tabla7[Mes],M$5))</f>
        <v/>
      </c>
      <c r="N2946" s="39" t="str">
        <f>IF($B2946="","",-SUMIFS(Tabla7[Cantidad],Tabla7[Código del producto],$B2946,Tabla7[Tipo de movimiento],"SALIDA",Tabla7[Mes],N$5))</f>
        <v/>
      </c>
      <c r="O2946" s="39" t="str">
        <f>IF($B2946="","",-SUMIFS(Tabla7[Cantidad],Tabla7[Código del producto],$B2946,Tabla7[Tipo de movimiento],"SALIDA",Tabla7[Mes],O$5))</f>
        <v/>
      </c>
      <c r="P2946" s="39" t="str">
        <f>IF($B2946="","",-SUMIFS(Tabla7[Cantidad],Tabla7[Código del producto],$B2946,Tabla7[Tipo de movimiento],"SALIDA",Tabla7[Mes],P$5))</f>
        <v/>
      </c>
      <c r="Q2946" s="39" t="str">
        <f t="shared" si="135"/>
        <v/>
      </c>
      <c r="R2946" s="51" t="str">
        <f>IF($B2946="","",IFERROR(VLOOKUP($B2946,'ABC rotación'!$C:$G,5,0),"C"))</f>
        <v/>
      </c>
      <c r="S2946" s="41" t="str">
        <f t="shared" si="136"/>
        <v/>
      </c>
      <c r="T2946" s="40" t="str">
        <f t="shared" si="137"/>
        <v/>
      </c>
      <c r="U2946" s="23" t="str">
        <f>IF($B2946="","",VLOOKUP($T2946,Tablas!$X$14:$Y$17,2,1))</f>
        <v/>
      </c>
    </row>
    <row r="2947" spans="2:21" x14ac:dyDescent="0.2">
      <c r="B2947" s="1" t="str">
        <f>IF(Tablas!B2945="","",Tablas!B2945)</f>
        <v/>
      </c>
      <c r="C2947" s="1" t="str">
        <f>IF(Tablas!C2945="","",Tablas!C2945)</f>
        <v/>
      </c>
      <c r="D2947" s="1" t="str">
        <f>IF(Tablas!D2945="","",Tablas!D2945)</f>
        <v/>
      </c>
      <c r="E2947" s="1" t="str">
        <f>IF(Tablas!E2945="","",Tablas!E2945)</f>
        <v/>
      </c>
      <c r="F2947" s="1" t="str">
        <f>IF(Tablas!F2945="","",Tablas!F2945)</f>
        <v/>
      </c>
      <c r="G2947" s="1" t="str">
        <f>IF(Tablas!I2945="","",Tablas!I2945)</f>
        <v/>
      </c>
      <c r="H2947" s="1" t="s">
        <v>911</v>
      </c>
      <c r="I2947" s="39" t="str">
        <f>IF($B2947="","",-SUMIFS(Tabla7[Cantidad],Tabla7[Código del producto],$B2947,Tabla7[Tipo de movimiento],"SALIDA",Tabla7[Mes],I$5))</f>
        <v/>
      </c>
      <c r="J2947" s="39" t="str">
        <f>IF($B2947="","",-SUMIFS(Tabla7[Cantidad],Tabla7[Código del producto],$B2947,Tabla7[Tipo de movimiento],"SALIDA",Tabla7[Mes],J$5))</f>
        <v/>
      </c>
      <c r="K2947" s="39" t="str">
        <f>IF($B2947="","",-SUMIFS(Tabla7[Cantidad],Tabla7[Código del producto],$B2947,Tabla7[Tipo de movimiento],"SALIDA",Tabla7[Mes],K$5))</f>
        <v/>
      </c>
      <c r="L2947" s="39" t="str">
        <f>IF($B2947="","",-SUMIFS(Tabla7[Cantidad],Tabla7[Código del producto],$B2947,Tabla7[Tipo de movimiento],"SALIDA",Tabla7[Mes],L$5))</f>
        <v/>
      </c>
      <c r="M2947" s="39" t="str">
        <f>IF($B2947="","",-SUMIFS(Tabla7[Cantidad],Tabla7[Código del producto],$B2947,Tabla7[Tipo de movimiento],"SALIDA",Tabla7[Mes],M$5))</f>
        <v/>
      </c>
      <c r="N2947" s="39" t="str">
        <f>IF($B2947="","",-SUMIFS(Tabla7[Cantidad],Tabla7[Código del producto],$B2947,Tabla7[Tipo de movimiento],"SALIDA",Tabla7[Mes],N$5))</f>
        <v/>
      </c>
      <c r="O2947" s="39" t="str">
        <f>IF($B2947="","",-SUMIFS(Tabla7[Cantidad],Tabla7[Código del producto],$B2947,Tabla7[Tipo de movimiento],"SALIDA",Tabla7[Mes],O$5))</f>
        <v/>
      </c>
      <c r="P2947" s="39" t="str">
        <f>IF($B2947="","",-SUMIFS(Tabla7[Cantidad],Tabla7[Código del producto],$B2947,Tabla7[Tipo de movimiento],"SALIDA",Tabla7[Mes],P$5))</f>
        <v/>
      </c>
      <c r="Q2947" s="39" t="str">
        <f t="shared" si="135"/>
        <v/>
      </c>
      <c r="R2947" s="51" t="str">
        <f>IF($B2947="","",IFERROR(VLOOKUP($B2947,'ABC rotación'!$C:$G,5,0),"C"))</f>
        <v/>
      </c>
      <c r="S2947" s="41" t="str">
        <f t="shared" si="136"/>
        <v/>
      </c>
      <c r="T2947" s="40" t="str">
        <f t="shared" si="137"/>
        <v/>
      </c>
      <c r="U2947" s="23" t="str">
        <f>IF($B2947="","",VLOOKUP($T2947,Tablas!$X$14:$Y$17,2,1))</f>
        <v/>
      </c>
    </row>
    <row r="2948" spans="2:21" x14ac:dyDescent="0.2">
      <c r="B2948" s="1" t="str">
        <f>IF(Tablas!B2946="","",Tablas!B2946)</f>
        <v/>
      </c>
      <c r="C2948" s="1" t="str">
        <f>IF(Tablas!C2946="","",Tablas!C2946)</f>
        <v/>
      </c>
      <c r="D2948" s="1" t="str">
        <f>IF(Tablas!D2946="","",Tablas!D2946)</f>
        <v/>
      </c>
      <c r="E2948" s="1" t="str">
        <f>IF(Tablas!E2946="","",Tablas!E2946)</f>
        <v/>
      </c>
      <c r="F2948" s="1" t="str">
        <f>IF(Tablas!F2946="","",Tablas!F2946)</f>
        <v/>
      </c>
      <c r="G2948" s="1" t="str">
        <f>IF(Tablas!I2946="","",Tablas!I2946)</f>
        <v/>
      </c>
      <c r="H2948" s="1" t="s">
        <v>911</v>
      </c>
      <c r="I2948" s="39" t="str">
        <f>IF($B2948="","",-SUMIFS(Tabla7[Cantidad],Tabla7[Código del producto],$B2948,Tabla7[Tipo de movimiento],"SALIDA",Tabla7[Mes],I$5))</f>
        <v/>
      </c>
      <c r="J2948" s="39" t="str">
        <f>IF($B2948="","",-SUMIFS(Tabla7[Cantidad],Tabla7[Código del producto],$B2948,Tabla7[Tipo de movimiento],"SALIDA",Tabla7[Mes],J$5))</f>
        <v/>
      </c>
      <c r="K2948" s="39" t="str">
        <f>IF($B2948="","",-SUMIFS(Tabla7[Cantidad],Tabla7[Código del producto],$B2948,Tabla7[Tipo de movimiento],"SALIDA",Tabla7[Mes],K$5))</f>
        <v/>
      </c>
      <c r="L2948" s="39" t="str">
        <f>IF($B2948="","",-SUMIFS(Tabla7[Cantidad],Tabla7[Código del producto],$B2948,Tabla7[Tipo de movimiento],"SALIDA",Tabla7[Mes],L$5))</f>
        <v/>
      </c>
      <c r="M2948" s="39" t="str">
        <f>IF($B2948="","",-SUMIFS(Tabla7[Cantidad],Tabla7[Código del producto],$B2948,Tabla7[Tipo de movimiento],"SALIDA",Tabla7[Mes],M$5))</f>
        <v/>
      </c>
      <c r="N2948" s="39" t="str">
        <f>IF($B2948="","",-SUMIFS(Tabla7[Cantidad],Tabla7[Código del producto],$B2948,Tabla7[Tipo de movimiento],"SALIDA",Tabla7[Mes],N$5))</f>
        <v/>
      </c>
      <c r="O2948" s="39" t="str">
        <f>IF($B2948="","",-SUMIFS(Tabla7[Cantidad],Tabla7[Código del producto],$B2948,Tabla7[Tipo de movimiento],"SALIDA",Tabla7[Mes],O$5))</f>
        <v/>
      </c>
      <c r="P2948" s="39" t="str">
        <f>IF($B2948="","",-SUMIFS(Tabla7[Cantidad],Tabla7[Código del producto],$B2948,Tabla7[Tipo de movimiento],"SALIDA",Tabla7[Mes],P$5))</f>
        <v/>
      </c>
      <c r="Q2948" s="39" t="str">
        <f t="shared" si="135"/>
        <v/>
      </c>
      <c r="R2948" s="51" t="str">
        <f>IF($B2948="","",IFERROR(VLOOKUP($B2948,'ABC rotación'!$C:$G,5,0),"C"))</f>
        <v/>
      </c>
      <c r="S2948" s="41" t="str">
        <f t="shared" si="136"/>
        <v/>
      </c>
      <c r="T2948" s="40" t="str">
        <f t="shared" si="137"/>
        <v/>
      </c>
      <c r="U2948" s="23" t="str">
        <f>IF($B2948="","",VLOOKUP($T2948,Tablas!$X$14:$Y$17,2,1))</f>
        <v/>
      </c>
    </row>
    <row r="2949" spans="2:21" x14ac:dyDescent="0.2">
      <c r="B2949" s="1" t="str">
        <f>IF(Tablas!B2947="","",Tablas!B2947)</f>
        <v/>
      </c>
      <c r="C2949" s="1" t="str">
        <f>IF(Tablas!C2947="","",Tablas!C2947)</f>
        <v/>
      </c>
      <c r="D2949" s="1" t="str">
        <f>IF(Tablas!D2947="","",Tablas!D2947)</f>
        <v/>
      </c>
      <c r="E2949" s="1" t="str">
        <f>IF(Tablas!E2947="","",Tablas!E2947)</f>
        <v/>
      </c>
      <c r="F2949" s="1" t="str">
        <f>IF(Tablas!F2947="","",Tablas!F2947)</f>
        <v/>
      </c>
      <c r="G2949" s="1" t="str">
        <f>IF(Tablas!I2947="","",Tablas!I2947)</f>
        <v/>
      </c>
      <c r="H2949" s="1" t="s">
        <v>911</v>
      </c>
      <c r="I2949" s="39" t="str">
        <f>IF($B2949="","",-SUMIFS(Tabla7[Cantidad],Tabla7[Código del producto],$B2949,Tabla7[Tipo de movimiento],"SALIDA",Tabla7[Mes],I$5))</f>
        <v/>
      </c>
      <c r="J2949" s="39" t="str">
        <f>IF($B2949="","",-SUMIFS(Tabla7[Cantidad],Tabla7[Código del producto],$B2949,Tabla7[Tipo de movimiento],"SALIDA",Tabla7[Mes],J$5))</f>
        <v/>
      </c>
      <c r="K2949" s="39" t="str">
        <f>IF($B2949="","",-SUMIFS(Tabla7[Cantidad],Tabla7[Código del producto],$B2949,Tabla7[Tipo de movimiento],"SALIDA",Tabla7[Mes],K$5))</f>
        <v/>
      </c>
      <c r="L2949" s="39" t="str">
        <f>IF($B2949="","",-SUMIFS(Tabla7[Cantidad],Tabla7[Código del producto],$B2949,Tabla7[Tipo de movimiento],"SALIDA",Tabla7[Mes],L$5))</f>
        <v/>
      </c>
      <c r="M2949" s="39" t="str">
        <f>IF($B2949="","",-SUMIFS(Tabla7[Cantidad],Tabla7[Código del producto],$B2949,Tabla7[Tipo de movimiento],"SALIDA",Tabla7[Mes],M$5))</f>
        <v/>
      </c>
      <c r="N2949" s="39" t="str">
        <f>IF($B2949="","",-SUMIFS(Tabla7[Cantidad],Tabla7[Código del producto],$B2949,Tabla7[Tipo de movimiento],"SALIDA",Tabla7[Mes],N$5))</f>
        <v/>
      </c>
      <c r="O2949" s="39" t="str">
        <f>IF($B2949="","",-SUMIFS(Tabla7[Cantidad],Tabla7[Código del producto],$B2949,Tabla7[Tipo de movimiento],"SALIDA",Tabla7[Mes],O$5))</f>
        <v/>
      </c>
      <c r="P2949" s="39" t="str">
        <f>IF($B2949="","",-SUMIFS(Tabla7[Cantidad],Tabla7[Código del producto],$B2949,Tabla7[Tipo de movimiento],"SALIDA",Tabla7[Mes],P$5))</f>
        <v/>
      </c>
      <c r="Q2949" s="39" t="str">
        <f t="shared" si="135"/>
        <v/>
      </c>
      <c r="R2949" s="51" t="str">
        <f>IF($B2949="","",IFERROR(VLOOKUP($B2949,'ABC rotación'!$C:$G,5,0),"C"))</f>
        <v/>
      </c>
      <c r="S2949" s="41" t="str">
        <f t="shared" si="136"/>
        <v/>
      </c>
      <c r="T2949" s="40" t="str">
        <f t="shared" si="137"/>
        <v/>
      </c>
      <c r="U2949" s="23" t="str">
        <f>IF($B2949="","",VLOOKUP($T2949,Tablas!$X$14:$Y$17,2,1))</f>
        <v/>
      </c>
    </row>
    <row r="2950" spans="2:21" x14ac:dyDescent="0.2">
      <c r="B2950" s="1" t="str">
        <f>IF(Tablas!B2948="","",Tablas!B2948)</f>
        <v/>
      </c>
      <c r="C2950" s="1" t="str">
        <f>IF(Tablas!C2948="","",Tablas!C2948)</f>
        <v/>
      </c>
      <c r="D2950" s="1" t="str">
        <f>IF(Tablas!D2948="","",Tablas!D2948)</f>
        <v/>
      </c>
      <c r="E2950" s="1" t="str">
        <f>IF(Tablas!E2948="","",Tablas!E2948)</f>
        <v/>
      </c>
      <c r="F2950" s="1" t="str">
        <f>IF(Tablas!F2948="","",Tablas!F2948)</f>
        <v/>
      </c>
      <c r="G2950" s="1" t="str">
        <f>IF(Tablas!I2948="","",Tablas!I2948)</f>
        <v/>
      </c>
      <c r="H2950" s="1" t="s">
        <v>911</v>
      </c>
      <c r="I2950" s="39" t="str">
        <f>IF($B2950="","",-SUMIFS(Tabla7[Cantidad],Tabla7[Código del producto],$B2950,Tabla7[Tipo de movimiento],"SALIDA",Tabla7[Mes],I$5))</f>
        <v/>
      </c>
      <c r="J2950" s="39" t="str">
        <f>IF($B2950="","",-SUMIFS(Tabla7[Cantidad],Tabla7[Código del producto],$B2950,Tabla7[Tipo de movimiento],"SALIDA",Tabla7[Mes],J$5))</f>
        <v/>
      </c>
      <c r="K2950" s="39" t="str">
        <f>IF($B2950="","",-SUMIFS(Tabla7[Cantidad],Tabla7[Código del producto],$B2950,Tabla7[Tipo de movimiento],"SALIDA",Tabla7[Mes],K$5))</f>
        <v/>
      </c>
      <c r="L2950" s="39" t="str">
        <f>IF($B2950="","",-SUMIFS(Tabla7[Cantidad],Tabla7[Código del producto],$B2950,Tabla7[Tipo de movimiento],"SALIDA",Tabla7[Mes],L$5))</f>
        <v/>
      </c>
      <c r="M2950" s="39" t="str">
        <f>IF($B2950="","",-SUMIFS(Tabla7[Cantidad],Tabla7[Código del producto],$B2950,Tabla7[Tipo de movimiento],"SALIDA",Tabla7[Mes],M$5))</f>
        <v/>
      </c>
      <c r="N2950" s="39" t="str">
        <f>IF($B2950="","",-SUMIFS(Tabla7[Cantidad],Tabla7[Código del producto],$B2950,Tabla7[Tipo de movimiento],"SALIDA",Tabla7[Mes],N$5))</f>
        <v/>
      </c>
      <c r="O2950" s="39" t="str">
        <f>IF($B2950="","",-SUMIFS(Tabla7[Cantidad],Tabla7[Código del producto],$B2950,Tabla7[Tipo de movimiento],"SALIDA",Tabla7[Mes],O$5))</f>
        <v/>
      </c>
      <c r="P2950" s="39" t="str">
        <f>IF($B2950="","",-SUMIFS(Tabla7[Cantidad],Tabla7[Código del producto],$B2950,Tabla7[Tipo de movimiento],"SALIDA",Tabla7[Mes],P$5))</f>
        <v/>
      </c>
      <c r="Q2950" s="39" t="str">
        <f t="shared" si="135"/>
        <v/>
      </c>
      <c r="R2950" s="51" t="str">
        <f>IF($B2950="","",IFERROR(VLOOKUP($B2950,'ABC rotación'!$C:$G,5,0),"C"))</f>
        <v/>
      </c>
      <c r="S2950" s="41" t="str">
        <f t="shared" si="136"/>
        <v/>
      </c>
      <c r="T2950" s="40" t="str">
        <f t="shared" si="137"/>
        <v/>
      </c>
      <c r="U2950" s="23" t="str">
        <f>IF($B2950="","",VLOOKUP($T2950,Tablas!$X$14:$Y$17,2,1))</f>
        <v/>
      </c>
    </row>
    <row r="2951" spans="2:21" x14ac:dyDescent="0.2">
      <c r="B2951" s="1" t="str">
        <f>IF(Tablas!B2949="","",Tablas!B2949)</f>
        <v/>
      </c>
      <c r="C2951" s="1" t="str">
        <f>IF(Tablas!C2949="","",Tablas!C2949)</f>
        <v/>
      </c>
      <c r="D2951" s="1" t="str">
        <f>IF(Tablas!D2949="","",Tablas!D2949)</f>
        <v/>
      </c>
      <c r="E2951" s="1" t="str">
        <f>IF(Tablas!E2949="","",Tablas!E2949)</f>
        <v/>
      </c>
      <c r="F2951" s="1" t="str">
        <f>IF(Tablas!F2949="","",Tablas!F2949)</f>
        <v/>
      </c>
      <c r="G2951" s="1" t="str">
        <f>IF(Tablas!I2949="","",Tablas!I2949)</f>
        <v/>
      </c>
      <c r="H2951" s="1" t="s">
        <v>911</v>
      </c>
      <c r="I2951" s="39" t="str">
        <f>IF($B2951="","",-SUMIFS(Tabla7[Cantidad],Tabla7[Código del producto],$B2951,Tabla7[Tipo de movimiento],"SALIDA",Tabla7[Mes],I$5))</f>
        <v/>
      </c>
      <c r="J2951" s="39" t="str">
        <f>IF($B2951="","",-SUMIFS(Tabla7[Cantidad],Tabla7[Código del producto],$B2951,Tabla7[Tipo de movimiento],"SALIDA",Tabla7[Mes],J$5))</f>
        <v/>
      </c>
      <c r="K2951" s="39" t="str">
        <f>IF($B2951="","",-SUMIFS(Tabla7[Cantidad],Tabla7[Código del producto],$B2951,Tabla7[Tipo de movimiento],"SALIDA",Tabla7[Mes],K$5))</f>
        <v/>
      </c>
      <c r="L2951" s="39" t="str">
        <f>IF($B2951="","",-SUMIFS(Tabla7[Cantidad],Tabla7[Código del producto],$B2951,Tabla7[Tipo de movimiento],"SALIDA",Tabla7[Mes],L$5))</f>
        <v/>
      </c>
      <c r="M2951" s="39" t="str">
        <f>IF($B2951="","",-SUMIFS(Tabla7[Cantidad],Tabla7[Código del producto],$B2951,Tabla7[Tipo de movimiento],"SALIDA",Tabla7[Mes],M$5))</f>
        <v/>
      </c>
      <c r="N2951" s="39" t="str">
        <f>IF($B2951="","",-SUMIFS(Tabla7[Cantidad],Tabla7[Código del producto],$B2951,Tabla7[Tipo de movimiento],"SALIDA",Tabla7[Mes],N$5))</f>
        <v/>
      </c>
      <c r="O2951" s="39" t="str">
        <f>IF($B2951="","",-SUMIFS(Tabla7[Cantidad],Tabla7[Código del producto],$B2951,Tabla7[Tipo de movimiento],"SALIDA",Tabla7[Mes],O$5))</f>
        <v/>
      </c>
      <c r="P2951" s="39" t="str">
        <f>IF($B2951="","",-SUMIFS(Tabla7[Cantidad],Tabla7[Código del producto],$B2951,Tabla7[Tipo de movimiento],"SALIDA",Tabla7[Mes],P$5))</f>
        <v/>
      </c>
      <c r="Q2951" s="39" t="str">
        <f t="shared" ref="Q2951:Q3014" si="138">IF($B2951="","",IFERROR(AVERAGE(N2951:P2951),0))</f>
        <v/>
      </c>
      <c r="R2951" s="51" t="str">
        <f>IF($B2951="","",IFERROR(VLOOKUP($B2951,'ABC rotación'!$C:$G,5,0),"C"))</f>
        <v/>
      </c>
      <c r="S2951" s="41" t="str">
        <f t="shared" ref="S2951:S3014" si="139">IF($B2951="","",IFERROR(H2951/Q2951*30,0))</f>
        <v/>
      </c>
      <c r="T2951" s="40" t="str">
        <f t="shared" ref="T2951:T3014" si="140">IF($B2951="","",S2951/F2951)</f>
        <v/>
      </c>
      <c r="U2951" s="23" t="str">
        <f>IF($B2951="","",VLOOKUP($T2951,Tablas!$X$14:$Y$17,2,1))</f>
        <v/>
      </c>
    </row>
    <row r="2952" spans="2:21" x14ac:dyDescent="0.2">
      <c r="B2952" s="1" t="str">
        <f>IF(Tablas!B2950="","",Tablas!B2950)</f>
        <v/>
      </c>
      <c r="C2952" s="1" t="str">
        <f>IF(Tablas!C2950="","",Tablas!C2950)</f>
        <v/>
      </c>
      <c r="D2952" s="1" t="str">
        <f>IF(Tablas!D2950="","",Tablas!D2950)</f>
        <v/>
      </c>
      <c r="E2952" s="1" t="str">
        <f>IF(Tablas!E2950="","",Tablas!E2950)</f>
        <v/>
      </c>
      <c r="F2952" s="1" t="str">
        <f>IF(Tablas!F2950="","",Tablas!F2950)</f>
        <v/>
      </c>
      <c r="G2952" s="1" t="str">
        <f>IF(Tablas!I2950="","",Tablas!I2950)</f>
        <v/>
      </c>
      <c r="H2952" s="1" t="s">
        <v>911</v>
      </c>
      <c r="I2952" s="39" t="str">
        <f>IF($B2952="","",-SUMIFS(Tabla7[Cantidad],Tabla7[Código del producto],$B2952,Tabla7[Tipo de movimiento],"SALIDA",Tabla7[Mes],I$5))</f>
        <v/>
      </c>
      <c r="J2952" s="39" t="str">
        <f>IF($B2952="","",-SUMIFS(Tabla7[Cantidad],Tabla7[Código del producto],$B2952,Tabla7[Tipo de movimiento],"SALIDA",Tabla7[Mes],J$5))</f>
        <v/>
      </c>
      <c r="K2952" s="39" t="str">
        <f>IF($B2952="","",-SUMIFS(Tabla7[Cantidad],Tabla7[Código del producto],$B2952,Tabla7[Tipo de movimiento],"SALIDA",Tabla7[Mes],K$5))</f>
        <v/>
      </c>
      <c r="L2952" s="39" t="str">
        <f>IF($B2952="","",-SUMIFS(Tabla7[Cantidad],Tabla7[Código del producto],$B2952,Tabla7[Tipo de movimiento],"SALIDA",Tabla7[Mes],L$5))</f>
        <v/>
      </c>
      <c r="M2952" s="39" t="str">
        <f>IF($B2952="","",-SUMIFS(Tabla7[Cantidad],Tabla7[Código del producto],$B2952,Tabla7[Tipo de movimiento],"SALIDA",Tabla7[Mes],M$5))</f>
        <v/>
      </c>
      <c r="N2952" s="39" t="str">
        <f>IF($B2952="","",-SUMIFS(Tabla7[Cantidad],Tabla7[Código del producto],$B2952,Tabla7[Tipo de movimiento],"SALIDA",Tabla7[Mes],N$5))</f>
        <v/>
      </c>
      <c r="O2952" s="39" t="str">
        <f>IF($B2952="","",-SUMIFS(Tabla7[Cantidad],Tabla7[Código del producto],$B2952,Tabla7[Tipo de movimiento],"SALIDA",Tabla7[Mes],O$5))</f>
        <v/>
      </c>
      <c r="P2952" s="39" t="str">
        <f>IF($B2952="","",-SUMIFS(Tabla7[Cantidad],Tabla7[Código del producto],$B2952,Tabla7[Tipo de movimiento],"SALIDA",Tabla7[Mes],P$5))</f>
        <v/>
      </c>
      <c r="Q2952" s="39" t="str">
        <f t="shared" si="138"/>
        <v/>
      </c>
      <c r="R2952" s="51" t="str">
        <f>IF($B2952="","",IFERROR(VLOOKUP($B2952,'ABC rotación'!$C:$G,5,0),"C"))</f>
        <v/>
      </c>
      <c r="S2952" s="41" t="str">
        <f t="shared" si="139"/>
        <v/>
      </c>
      <c r="T2952" s="40" t="str">
        <f t="shared" si="140"/>
        <v/>
      </c>
      <c r="U2952" s="23" t="str">
        <f>IF($B2952="","",VLOOKUP($T2952,Tablas!$X$14:$Y$17,2,1))</f>
        <v/>
      </c>
    </row>
    <row r="2953" spans="2:21" x14ac:dyDescent="0.2">
      <c r="B2953" s="1" t="str">
        <f>IF(Tablas!B2951="","",Tablas!B2951)</f>
        <v/>
      </c>
      <c r="C2953" s="1" t="str">
        <f>IF(Tablas!C2951="","",Tablas!C2951)</f>
        <v/>
      </c>
      <c r="D2953" s="1" t="str">
        <f>IF(Tablas!D2951="","",Tablas!D2951)</f>
        <v/>
      </c>
      <c r="E2953" s="1" t="str">
        <f>IF(Tablas!E2951="","",Tablas!E2951)</f>
        <v/>
      </c>
      <c r="F2953" s="1" t="str">
        <f>IF(Tablas!F2951="","",Tablas!F2951)</f>
        <v/>
      </c>
      <c r="G2953" s="1" t="str">
        <f>IF(Tablas!I2951="","",Tablas!I2951)</f>
        <v/>
      </c>
      <c r="H2953" s="1" t="s">
        <v>911</v>
      </c>
      <c r="I2953" s="39" t="str">
        <f>IF($B2953="","",-SUMIFS(Tabla7[Cantidad],Tabla7[Código del producto],$B2953,Tabla7[Tipo de movimiento],"SALIDA",Tabla7[Mes],I$5))</f>
        <v/>
      </c>
      <c r="J2953" s="39" t="str">
        <f>IF($B2953="","",-SUMIFS(Tabla7[Cantidad],Tabla7[Código del producto],$B2953,Tabla7[Tipo de movimiento],"SALIDA",Tabla7[Mes],J$5))</f>
        <v/>
      </c>
      <c r="K2953" s="39" t="str">
        <f>IF($B2953="","",-SUMIFS(Tabla7[Cantidad],Tabla7[Código del producto],$B2953,Tabla7[Tipo de movimiento],"SALIDA",Tabla7[Mes],K$5))</f>
        <v/>
      </c>
      <c r="L2953" s="39" t="str">
        <f>IF($B2953="","",-SUMIFS(Tabla7[Cantidad],Tabla7[Código del producto],$B2953,Tabla7[Tipo de movimiento],"SALIDA",Tabla7[Mes],L$5))</f>
        <v/>
      </c>
      <c r="M2953" s="39" t="str">
        <f>IF($B2953="","",-SUMIFS(Tabla7[Cantidad],Tabla7[Código del producto],$B2953,Tabla7[Tipo de movimiento],"SALIDA",Tabla7[Mes],M$5))</f>
        <v/>
      </c>
      <c r="N2953" s="39" t="str">
        <f>IF($B2953="","",-SUMIFS(Tabla7[Cantidad],Tabla7[Código del producto],$B2953,Tabla7[Tipo de movimiento],"SALIDA",Tabla7[Mes],N$5))</f>
        <v/>
      </c>
      <c r="O2953" s="39" t="str">
        <f>IF($B2953="","",-SUMIFS(Tabla7[Cantidad],Tabla7[Código del producto],$B2953,Tabla7[Tipo de movimiento],"SALIDA",Tabla7[Mes],O$5))</f>
        <v/>
      </c>
      <c r="P2953" s="39" t="str">
        <f>IF($B2953="","",-SUMIFS(Tabla7[Cantidad],Tabla7[Código del producto],$B2953,Tabla7[Tipo de movimiento],"SALIDA",Tabla7[Mes],P$5))</f>
        <v/>
      </c>
      <c r="Q2953" s="39" t="str">
        <f t="shared" si="138"/>
        <v/>
      </c>
      <c r="R2953" s="51" t="str">
        <f>IF($B2953="","",IFERROR(VLOOKUP($B2953,'ABC rotación'!$C:$G,5,0),"C"))</f>
        <v/>
      </c>
      <c r="S2953" s="41" t="str">
        <f t="shared" si="139"/>
        <v/>
      </c>
      <c r="T2953" s="40" t="str">
        <f t="shared" si="140"/>
        <v/>
      </c>
      <c r="U2953" s="23" t="str">
        <f>IF($B2953="","",VLOOKUP($T2953,Tablas!$X$14:$Y$17,2,1))</f>
        <v/>
      </c>
    </row>
    <row r="2954" spans="2:21" x14ac:dyDescent="0.2">
      <c r="B2954" s="1" t="str">
        <f>IF(Tablas!B2952="","",Tablas!B2952)</f>
        <v/>
      </c>
      <c r="C2954" s="1" t="str">
        <f>IF(Tablas!C2952="","",Tablas!C2952)</f>
        <v/>
      </c>
      <c r="D2954" s="1" t="str">
        <f>IF(Tablas!D2952="","",Tablas!D2952)</f>
        <v/>
      </c>
      <c r="E2954" s="1" t="str">
        <f>IF(Tablas!E2952="","",Tablas!E2952)</f>
        <v/>
      </c>
      <c r="F2954" s="1" t="str">
        <f>IF(Tablas!F2952="","",Tablas!F2952)</f>
        <v/>
      </c>
      <c r="G2954" s="1" t="str">
        <f>IF(Tablas!I2952="","",Tablas!I2952)</f>
        <v/>
      </c>
      <c r="H2954" s="1" t="s">
        <v>911</v>
      </c>
      <c r="I2954" s="39" t="str">
        <f>IF($B2954="","",-SUMIFS(Tabla7[Cantidad],Tabla7[Código del producto],$B2954,Tabla7[Tipo de movimiento],"SALIDA",Tabla7[Mes],I$5))</f>
        <v/>
      </c>
      <c r="J2954" s="39" t="str">
        <f>IF($B2954="","",-SUMIFS(Tabla7[Cantidad],Tabla7[Código del producto],$B2954,Tabla7[Tipo de movimiento],"SALIDA",Tabla7[Mes],J$5))</f>
        <v/>
      </c>
      <c r="K2954" s="39" t="str">
        <f>IF($B2954="","",-SUMIFS(Tabla7[Cantidad],Tabla7[Código del producto],$B2954,Tabla7[Tipo de movimiento],"SALIDA",Tabla7[Mes],K$5))</f>
        <v/>
      </c>
      <c r="L2954" s="39" t="str">
        <f>IF($B2954="","",-SUMIFS(Tabla7[Cantidad],Tabla7[Código del producto],$B2954,Tabla7[Tipo de movimiento],"SALIDA",Tabla7[Mes],L$5))</f>
        <v/>
      </c>
      <c r="M2954" s="39" t="str">
        <f>IF($B2954="","",-SUMIFS(Tabla7[Cantidad],Tabla7[Código del producto],$B2954,Tabla7[Tipo de movimiento],"SALIDA",Tabla7[Mes],M$5))</f>
        <v/>
      </c>
      <c r="N2954" s="39" t="str">
        <f>IF($B2954="","",-SUMIFS(Tabla7[Cantidad],Tabla7[Código del producto],$B2954,Tabla7[Tipo de movimiento],"SALIDA",Tabla7[Mes],N$5))</f>
        <v/>
      </c>
      <c r="O2954" s="39" t="str">
        <f>IF($B2954="","",-SUMIFS(Tabla7[Cantidad],Tabla7[Código del producto],$B2954,Tabla7[Tipo de movimiento],"SALIDA",Tabla7[Mes],O$5))</f>
        <v/>
      </c>
      <c r="P2954" s="39" t="str">
        <f>IF($B2954="","",-SUMIFS(Tabla7[Cantidad],Tabla7[Código del producto],$B2954,Tabla7[Tipo de movimiento],"SALIDA",Tabla7[Mes],P$5))</f>
        <v/>
      </c>
      <c r="Q2954" s="39" t="str">
        <f t="shared" si="138"/>
        <v/>
      </c>
      <c r="R2954" s="51" t="str">
        <f>IF($B2954="","",IFERROR(VLOOKUP($B2954,'ABC rotación'!$C:$G,5,0),"C"))</f>
        <v/>
      </c>
      <c r="S2954" s="41" t="str">
        <f t="shared" si="139"/>
        <v/>
      </c>
      <c r="T2954" s="40" t="str">
        <f t="shared" si="140"/>
        <v/>
      </c>
      <c r="U2954" s="23" t="str">
        <f>IF($B2954="","",VLOOKUP($T2954,Tablas!$X$14:$Y$17,2,1))</f>
        <v/>
      </c>
    </row>
    <row r="2955" spans="2:21" x14ac:dyDescent="0.2">
      <c r="B2955" s="1" t="str">
        <f>IF(Tablas!B2953="","",Tablas!B2953)</f>
        <v/>
      </c>
      <c r="C2955" s="1" t="str">
        <f>IF(Tablas!C2953="","",Tablas!C2953)</f>
        <v/>
      </c>
      <c r="D2955" s="1" t="str">
        <f>IF(Tablas!D2953="","",Tablas!D2953)</f>
        <v/>
      </c>
      <c r="E2955" s="1" t="str">
        <f>IF(Tablas!E2953="","",Tablas!E2953)</f>
        <v/>
      </c>
      <c r="F2955" s="1" t="str">
        <f>IF(Tablas!F2953="","",Tablas!F2953)</f>
        <v/>
      </c>
      <c r="G2955" s="1" t="str">
        <f>IF(Tablas!I2953="","",Tablas!I2953)</f>
        <v/>
      </c>
      <c r="H2955" s="1" t="s">
        <v>911</v>
      </c>
      <c r="I2955" s="39" t="str">
        <f>IF($B2955="","",-SUMIFS(Tabla7[Cantidad],Tabla7[Código del producto],$B2955,Tabla7[Tipo de movimiento],"SALIDA",Tabla7[Mes],I$5))</f>
        <v/>
      </c>
      <c r="J2955" s="39" t="str">
        <f>IF($B2955="","",-SUMIFS(Tabla7[Cantidad],Tabla7[Código del producto],$B2955,Tabla7[Tipo de movimiento],"SALIDA",Tabla7[Mes],J$5))</f>
        <v/>
      </c>
      <c r="K2955" s="39" t="str">
        <f>IF($B2955="","",-SUMIFS(Tabla7[Cantidad],Tabla7[Código del producto],$B2955,Tabla7[Tipo de movimiento],"SALIDA",Tabla7[Mes],K$5))</f>
        <v/>
      </c>
      <c r="L2955" s="39" t="str">
        <f>IF($B2955="","",-SUMIFS(Tabla7[Cantidad],Tabla7[Código del producto],$B2955,Tabla7[Tipo de movimiento],"SALIDA",Tabla7[Mes],L$5))</f>
        <v/>
      </c>
      <c r="M2955" s="39" t="str">
        <f>IF($B2955="","",-SUMIFS(Tabla7[Cantidad],Tabla7[Código del producto],$B2955,Tabla7[Tipo de movimiento],"SALIDA",Tabla7[Mes],M$5))</f>
        <v/>
      </c>
      <c r="N2955" s="39" t="str">
        <f>IF($B2955="","",-SUMIFS(Tabla7[Cantidad],Tabla7[Código del producto],$B2955,Tabla7[Tipo de movimiento],"SALIDA",Tabla7[Mes],N$5))</f>
        <v/>
      </c>
      <c r="O2955" s="39" t="str">
        <f>IF($B2955="","",-SUMIFS(Tabla7[Cantidad],Tabla7[Código del producto],$B2955,Tabla7[Tipo de movimiento],"SALIDA",Tabla7[Mes],O$5))</f>
        <v/>
      </c>
      <c r="P2955" s="39" t="str">
        <f>IF($B2955="","",-SUMIFS(Tabla7[Cantidad],Tabla7[Código del producto],$B2955,Tabla7[Tipo de movimiento],"SALIDA",Tabla7[Mes],P$5))</f>
        <v/>
      </c>
      <c r="Q2955" s="39" t="str">
        <f t="shared" si="138"/>
        <v/>
      </c>
      <c r="R2955" s="51" t="str">
        <f>IF($B2955="","",IFERROR(VLOOKUP($B2955,'ABC rotación'!$C:$G,5,0),"C"))</f>
        <v/>
      </c>
      <c r="S2955" s="41" t="str">
        <f t="shared" si="139"/>
        <v/>
      </c>
      <c r="T2955" s="40" t="str">
        <f t="shared" si="140"/>
        <v/>
      </c>
      <c r="U2955" s="23" t="str">
        <f>IF($B2955="","",VLOOKUP($T2955,Tablas!$X$14:$Y$17,2,1))</f>
        <v/>
      </c>
    </row>
    <row r="2956" spans="2:21" x14ac:dyDescent="0.2">
      <c r="B2956" s="1" t="str">
        <f>IF(Tablas!B2954="","",Tablas!B2954)</f>
        <v/>
      </c>
      <c r="C2956" s="1" t="str">
        <f>IF(Tablas!C2954="","",Tablas!C2954)</f>
        <v/>
      </c>
      <c r="D2956" s="1" t="str">
        <f>IF(Tablas!D2954="","",Tablas!D2954)</f>
        <v/>
      </c>
      <c r="E2956" s="1" t="str">
        <f>IF(Tablas!E2954="","",Tablas!E2954)</f>
        <v/>
      </c>
      <c r="F2956" s="1" t="str">
        <f>IF(Tablas!F2954="","",Tablas!F2954)</f>
        <v/>
      </c>
      <c r="G2956" s="1" t="str">
        <f>IF(Tablas!I2954="","",Tablas!I2954)</f>
        <v/>
      </c>
      <c r="H2956" s="1" t="s">
        <v>911</v>
      </c>
      <c r="I2956" s="39" t="str">
        <f>IF($B2956="","",-SUMIFS(Tabla7[Cantidad],Tabla7[Código del producto],$B2956,Tabla7[Tipo de movimiento],"SALIDA",Tabla7[Mes],I$5))</f>
        <v/>
      </c>
      <c r="J2956" s="39" t="str">
        <f>IF($B2956="","",-SUMIFS(Tabla7[Cantidad],Tabla7[Código del producto],$B2956,Tabla7[Tipo de movimiento],"SALIDA",Tabla7[Mes],J$5))</f>
        <v/>
      </c>
      <c r="K2956" s="39" t="str">
        <f>IF($B2956="","",-SUMIFS(Tabla7[Cantidad],Tabla7[Código del producto],$B2956,Tabla7[Tipo de movimiento],"SALIDA",Tabla7[Mes],K$5))</f>
        <v/>
      </c>
      <c r="L2956" s="39" t="str">
        <f>IF($B2956="","",-SUMIFS(Tabla7[Cantidad],Tabla7[Código del producto],$B2956,Tabla7[Tipo de movimiento],"SALIDA",Tabla7[Mes],L$5))</f>
        <v/>
      </c>
      <c r="M2956" s="39" t="str">
        <f>IF($B2956="","",-SUMIFS(Tabla7[Cantidad],Tabla7[Código del producto],$B2956,Tabla7[Tipo de movimiento],"SALIDA",Tabla7[Mes],M$5))</f>
        <v/>
      </c>
      <c r="N2956" s="39" t="str">
        <f>IF($B2956="","",-SUMIFS(Tabla7[Cantidad],Tabla7[Código del producto],$B2956,Tabla7[Tipo de movimiento],"SALIDA",Tabla7[Mes],N$5))</f>
        <v/>
      </c>
      <c r="O2956" s="39" t="str">
        <f>IF($B2956="","",-SUMIFS(Tabla7[Cantidad],Tabla7[Código del producto],$B2956,Tabla7[Tipo de movimiento],"SALIDA",Tabla7[Mes],O$5))</f>
        <v/>
      </c>
      <c r="P2956" s="39" t="str">
        <f>IF($B2956="","",-SUMIFS(Tabla7[Cantidad],Tabla7[Código del producto],$B2956,Tabla7[Tipo de movimiento],"SALIDA",Tabla7[Mes],P$5))</f>
        <v/>
      </c>
      <c r="Q2956" s="39" t="str">
        <f t="shared" si="138"/>
        <v/>
      </c>
      <c r="R2956" s="51" t="str">
        <f>IF($B2956="","",IFERROR(VLOOKUP($B2956,'ABC rotación'!$C:$G,5,0),"C"))</f>
        <v/>
      </c>
      <c r="S2956" s="41" t="str">
        <f t="shared" si="139"/>
        <v/>
      </c>
      <c r="T2956" s="40" t="str">
        <f t="shared" si="140"/>
        <v/>
      </c>
      <c r="U2956" s="23" t="str">
        <f>IF($B2956="","",VLOOKUP($T2956,Tablas!$X$14:$Y$17,2,1))</f>
        <v/>
      </c>
    </row>
    <row r="2957" spans="2:21" x14ac:dyDescent="0.2">
      <c r="B2957" s="1" t="str">
        <f>IF(Tablas!B2955="","",Tablas!B2955)</f>
        <v/>
      </c>
      <c r="C2957" s="1" t="str">
        <f>IF(Tablas!C2955="","",Tablas!C2955)</f>
        <v/>
      </c>
      <c r="D2957" s="1" t="str">
        <f>IF(Tablas!D2955="","",Tablas!D2955)</f>
        <v/>
      </c>
      <c r="E2957" s="1" t="str">
        <f>IF(Tablas!E2955="","",Tablas!E2955)</f>
        <v/>
      </c>
      <c r="F2957" s="1" t="str">
        <f>IF(Tablas!F2955="","",Tablas!F2955)</f>
        <v/>
      </c>
      <c r="G2957" s="1" t="str">
        <f>IF(Tablas!I2955="","",Tablas!I2955)</f>
        <v/>
      </c>
      <c r="H2957" s="1" t="s">
        <v>911</v>
      </c>
      <c r="I2957" s="39" t="str">
        <f>IF($B2957="","",-SUMIFS(Tabla7[Cantidad],Tabla7[Código del producto],$B2957,Tabla7[Tipo de movimiento],"SALIDA",Tabla7[Mes],I$5))</f>
        <v/>
      </c>
      <c r="J2957" s="39" t="str">
        <f>IF($B2957="","",-SUMIFS(Tabla7[Cantidad],Tabla7[Código del producto],$B2957,Tabla7[Tipo de movimiento],"SALIDA",Tabla7[Mes],J$5))</f>
        <v/>
      </c>
      <c r="K2957" s="39" t="str">
        <f>IF($B2957="","",-SUMIFS(Tabla7[Cantidad],Tabla7[Código del producto],$B2957,Tabla7[Tipo de movimiento],"SALIDA",Tabla7[Mes],K$5))</f>
        <v/>
      </c>
      <c r="L2957" s="39" t="str">
        <f>IF($B2957="","",-SUMIFS(Tabla7[Cantidad],Tabla7[Código del producto],$B2957,Tabla7[Tipo de movimiento],"SALIDA",Tabla7[Mes],L$5))</f>
        <v/>
      </c>
      <c r="M2957" s="39" t="str">
        <f>IF($B2957="","",-SUMIFS(Tabla7[Cantidad],Tabla7[Código del producto],$B2957,Tabla7[Tipo de movimiento],"SALIDA",Tabla7[Mes],M$5))</f>
        <v/>
      </c>
      <c r="N2957" s="39" t="str">
        <f>IF($B2957="","",-SUMIFS(Tabla7[Cantidad],Tabla7[Código del producto],$B2957,Tabla7[Tipo de movimiento],"SALIDA",Tabla7[Mes],N$5))</f>
        <v/>
      </c>
      <c r="O2957" s="39" t="str">
        <f>IF($B2957="","",-SUMIFS(Tabla7[Cantidad],Tabla7[Código del producto],$B2957,Tabla7[Tipo de movimiento],"SALIDA",Tabla7[Mes],O$5))</f>
        <v/>
      </c>
      <c r="P2957" s="39" t="str">
        <f>IF($B2957="","",-SUMIFS(Tabla7[Cantidad],Tabla7[Código del producto],$B2957,Tabla7[Tipo de movimiento],"SALIDA",Tabla7[Mes],P$5))</f>
        <v/>
      </c>
      <c r="Q2957" s="39" t="str">
        <f t="shared" si="138"/>
        <v/>
      </c>
      <c r="R2957" s="51" t="str">
        <f>IF($B2957="","",IFERROR(VLOOKUP($B2957,'ABC rotación'!$C:$G,5,0),"C"))</f>
        <v/>
      </c>
      <c r="S2957" s="41" t="str">
        <f t="shared" si="139"/>
        <v/>
      </c>
      <c r="T2957" s="40" t="str">
        <f t="shared" si="140"/>
        <v/>
      </c>
      <c r="U2957" s="23" t="str">
        <f>IF($B2957="","",VLOOKUP($T2957,Tablas!$X$14:$Y$17,2,1))</f>
        <v/>
      </c>
    </row>
    <row r="2958" spans="2:21" x14ac:dyDescent="0.2">
      <c r="B2958" s="1" t="str">
        <f>IF(Tablas!B2956="","",Tablas!B2956)</f>
        <v/>
      </c>
      <c r="C2958" s="1" t="str">
        <f>IF(Tablas!C2956="","",Tablas!C2956)</f>
        <v/>
      </c>
      <c r="D2958" s="1" t="str">
        <f>IF(Tablas!D2956="","",Tablas!D2956)</f>
        <v/>
      </c>
      <c r="E2958" s="1" t="str">
        <f>IF(Tablas!E2956="","",Tablas!E2956)</f>
        <v/>
      </c>
      <c r="F2958" s="1" t="str">
        <f>IF(Tablas!F2956="","",Tablas!F2956)</f>
        <v/>
      </c>
      <c r="G2958" s="1" t="str">
        <f>IF(Tablas!I2956="","",Tablas!I2956)</f>
        <v/>
      </c>
      <c r="H2958" s="1" t="s">
        <v>911</v>
      </c>
      <c r="I2958" s="39" t="str">
        <f>IF($B2958="","",-SUMIFS(Tabla7[Cantidad],Tabla7[Código del producto],$B2958,Tabla7[Tipo de movimiento],"SALIDA",Tabla7[Mes],I$5))</f>
        <v/>
      </c>
      <c r="J2958" s="39" t="str">
        <f>IF($B2958="","",-SUMIFS(Tabla7[Cantidad],Tabla7[Código del producto],$B2958,Tabla7[Tipo de movimiento],"SALIDA",Tabla7[Mes],J$5))</f>
        <v/>
      </c>
      <c r="K2958" s="39" t="str">
        <f>IF($B2958="","",-SUMIFS(Tabla7[Cantidad],Tabla7[Código del producto],$B2958,Tabla7[Tipo de movimiento],"SALIDA",Tabla7[Mes],K$5))</f>
        <v/>
      </c>
      <c r="L2958" s="39" t="str">
        <f>IF($B2958="","",-SUMIFS(Tabla7[Cantidad],Tabla7[Código del producto],$B2958,Tabla7[Tipo de movimiento],"SALIDA",Tabla7[Mes],L$5))</f>
        <v/>
      </c>
      <c r="M2958" s="39" t="str">
        <f>IF($B2958="","",-SUMIFS(Tabla7[Cantidad],Tabla7[Código del producto],$B2958,Tabla7[Tipo de movimiento],"SALIDA",Tabla7[Mes],M$5))</f>
        <v/>
      </c>
      <c r="N2958" s="39" t="str">
        <f>IF($B2958="","",-SUMIFS(Tabla7[Cantidad],Tabla7[Código del producto],$B2958,Tabla7[Tipo de movimiento],"SALIDA",Tabla7[Mes],N$5))</f>
        <v/>
      </c>
      <c r="O2958" s="39" t="str">
        <f>IF($B2958="","",-SUMIFS(Tabla7[Cantidad],Tabla7[Código del producto],$B2958,Tabla7[Tipo de movimiento],"SALIDA",Tabla7[Mes],O$5))</f>
        <v/>
      </c>
      <c r="P2958" s="39" t="str">
        <f>IF($B2958="","",-SUMIFS(Tabla7[Cantidad],Tabla7[Código del producto],$B2958,Tabla7[Tipo de movimiento],"SALIDA",Tabla7[Mes],P$5))</f>
        <v/>
      </c>
      <c r="Q2958" s="39" t="str">
        <f t="shared" si="138"/>
        <v/>
      </c>
      <c r="R2958" s="51" t="str">
        <f>IF($B2958="","",IFERROR(VLOOKUP($B2958,'ABC rotación'!$C:$G,5,0),"C"))</f>
        <v/>
      </c>
      <c r="S2958" s="41" t="str">
        <f t="shared" si="139"/>
        <v/>
      </c>
      <c r="T2958" s="40" t="str">
        <f t="shared" si="140"/>
        <v/>
      </c>
      <c r="U2958" s="23" t="str">
        <f>IF($B2958="","",VLOOKUP($T2958,Tablas!$X$14:$Y$17,2,1))</f>
        <v/>
      </c>
    </row>
    <row r="2959" spans="2:21" x14ac:dyDescent="0.2">
      <c r="B2959" s="1" t="str">
        <f>IF(Tablas!B2957="","",Tablas!B2957)</f>
        <v/>
      </c>
      <c r="C2959" s="1" t="str">
        <f>IF(Tablas!C2957="","",Tablas!C2957)</f>
        <v/>
      </c>
      <c r="D2959" s="1" t="str">
        <f>IF(Tablas!D2957="","",Tablas!D2957)</f>
        <v/>
      </c>
      <c r="E2959" s="1" t="str">
        <f>IF(Tablas!E2957="","",Tablas!E2957)</f>
        <v/>
      </c>
      <c r="F2959" s="1" t="str">
        <f>IF(Tablas!F2957="","",Tablas!F2957)</f>
        <v/>
      </c>
      <c r="G2959" s="1" t="str">
        <f>IF(Tablas!I2957="","",Tablas!I2957)</f>
        <v/>
      </c>
      <c r="H2959" s="1" t="s">
        <v>911</v>
      </c>
      <c r="I2959" s="39" t="str">
        <f>IF($B2959="","",-SUMIFS(Tabla7[Cantidad],Tabla7[Código del producto],$B2959,Tabla7[Tipo de movimiento],"SALIDA",Tabla7[Mes],I$5))</f>
        <v/>
      </c>
      <c r="J2959" s="39" t="str">
        <f>IF($B2959="","",-SUMIFS(Tabla7[Cantidad],Tabla7[Código del producto],$B2959,Tabla7[Tipo de movimiento],"SALIDA",Tabla7[Mes],J$5))</f>
        <v/>
      </c>
      <c r="K2959" s="39" t="str">
        <f>IF($B2959="","",-SUMIFS(Tabla7[Cantidad],Tabla7[Código del producto],$B2959,Tabla7[Tipo de movimiento],"SALIDA",Tabla7[Mes],K$5))</f>
        <v/>
      </c>
      <c r="L2959" s="39" t="str">
        <f>IF($B2959="","",-SUMIFS(Tabla7[Cantidad],Tabla7[Código del producto],$B2959,Tabla7[Tipo de movimiento],"SALIDA",Tabla7[Mes],L$5))</f>
        <v/>
      </c>
      <c r="M2959" s="39" t="str">
        <f>IF($B2959="","",-SUMIFS(Tabla7[Cantidad],Tabla7[Código del producto],$B2959,Tabla7[Tipo de movimiento],"SALIDA",Tabla7[Mes],M$5))</f>
        <v/>
      </c>
      <c r="N2959" s="39" t="str">
        <f>IF($B2959="","",-SUMIFS(Tabla7[Cantidad],Tabla7[Código del producto],$B2959,Tabla7[Tipo de movimiento],"SALIDA",Tabla7[Mes],N$5))</f>
        <v/>
      </c>
      <c r="O2959" s="39" t="str">
        <f>IF($B2959="","",-SUMIFS(Tabla7[Cantidad],Tabla7[Código del producto],$B2959,Tabla7[Tipo de movimiento],"SALIDA",Tabla7[Mes],O$5))</f>
        <v/>
      </c>
      <c r="P2959" s="39" t="str">
        <f>IF($B2959="","",-SUMIFS(Tabla7[Cantidad],Tabla7[Código del producto],$B2959,Tabla7[Tipo de movimiento],"SALIDA",Tabla7[Mes],P$5))</f>
        <v/>
      </c>
      <c r="Q2959" s="39" t="str">
        <f t="shared" si="138"/>
        <v/>
      </c>
      <c r="R2959" s="51" t="str">
        <f>IF($B2959="","",IFERROR(VLOOKUP($B2959,'ABC rotación'!$C:$G,5,0),"C"))</f>
        <v/>
      </c>
      <c r="S2959" s="41" t="str">
        <f t="shared" si="139"/>
        <v/>
      </c>
      <c r="T2959" s="40" t="str">
        <f t="shared" si="140"/>
        <v/>
      </c>
      <c r="U2959" s="23" t="str">
        <f>IF($B2959="","",VLOOKUP($T2959,Tablas!$X$14:$Y$17,2,1))</f>
        <v/>
      </c>
    </row>
    <row r="2960" spans="2:21" x14ac:dyDescent="0.2">
      <c r="B2960" s="1" t="str">
        <f>IF(Tablas!B2958="","",Tablas!B2958)</f>
        <v/>
      </c>
      <c r="C2960" s="1" t="str">
        <f>IF(Tablas!C2958="","",Tablas!C2958)</f>
        <v/>
      </c>
      <c r="D2960" s="1" t="str">
        <f>IF(Tablas!D2958="","",Tablas!D2958)</f>
        <v/>
      </c>
      <c r="E2960" s="1" t="str">
        <f>IF(Tablas!E2958="","",Tablas!E2958)</f>
        <v/>
      </c>
      <c r="F2960" s="1" t="str">
        <f>IF(Tablas!F2958="","",Tablas!F2958)</f>
        <v/>
      </c>
      <c r="G2960" s="1" t="str">
        <f>IF(Tablas!I2958="","",Tablas!I2958)</f>
        <v/>
      </c>
      <c r="H2960" s="1" t="s">
        <v>911</v>
      </c>
      <c r="I2960" s="39" t="str">
        <f>IF($B2960="","",-SUMIFS(Tabla7[Cantidad],Tabla7[Código del producto],$B2960,Tabla7[Tipo de movimiento],"SALIDA",Tabla7[Mes],I$5))</f>
        <v/>
      </c>
      <c r="J2960" s="39" t="str">
        <f>IF($B2960="","",-SUMIFS(Tabla7[Cantidad],Tabla7[Código del producto],$B2960,Tabla7[Tipo de movimiento],"SALIDA",Tabla7[Mes],J$5))</f>
        <v/>
      </c>
      <c r="K2960" s="39" t="str">
        <f>IF($B2960="","",-SUMIFS(Tabla7[Cantidad],Tabla7[Código del producto],$B2960,Tabla7[Tipo de movimiento],"SALIDA",Tabla7[Mes],K$5))</f>
        <v/>
      </c>
      <c r="L2960" s="39" t="str">
        <f>IF($B2960="","",-SUMIFS(Tabla7[Cantidad],Tabla7[Código del producto],$B2960,Tabla7[Tipo de movimiento],"SALIDA",Tabla7[Mes],L$5))</f>
        <v/>
      </c>
      <c r="M2960" s="39" t="str">
        <f>IF($B2960="","",-SUMIFS(Tabla7[Cantidad],Tabla7[Código del producto],$B2960,Tabla7[Tipo de movimiento],"SALIDA",Tabla7[Mes],M$5))</f>
        <v/>
      </c>
      <c r="N2960" s="39" t="str">
        <f>IF($B2960="","",-SUMIFS(Tabla7[Cantidad],Tabla7[Código del producto],$B2960,Tabla7[Tipo de movimiento],"SALIDA",Tabla7[Mes],N$5))</f>
        <v/>
      </c>
      <c r="O2960" s="39" t="str">
        <f>IF($B2960="","",-SUMIFS(Tabla7[Cantidad],Tabla7[Código del producto],$B2960,Tabla7[Tipo de movimiento],"SALIDA",Tabla7[Mes],O$5))</f>
        <v/>
      </c>
      <c r="P2960" s="39" t="str">
        <f>IF($B2960="","",-SUMIFS(Tabla7[Cantidad],Tabla7[Código del producto],$B2960,Tabla7[Tipo de movimiento],"SALIDA",Tabla7[Mes],P$5))</f>
        <v/>
      </c>
      <c r="Q2960" s="39" t="str">
        <f t="shared" si="138"/>
        <v/>
      </c>
      <c r="R2960" s="51" t="str">
        <f>IF($B2960="","",IFERROR(VLOOKUP($B2960,'ABC rotación'!$C:$G,5,0),"C"))</f>
        <v/>
      </c>
      <c r="S2960" s="41" t="str">
        <f t="shared" si="139"/>
        <v/>
      </c>
      <c r="T2960" s="40" t="str">
        <f t="shared" si="140"/>
        <v/>
      </c>
      <c r="U2960" s="23" t="str">
        <f>IF($B2960="","",VLOOKUP($T2960,Tablas!$X$14:$Y$17,2,1))</f>
        <v/>
      </c>
    </row>
    <row r="2961" spans="2:21" x14ac:dyDescent="0.2">
      <c r="B2961" s="1" t="str">
        <f>IF(Tablas!B2959="","",Tablas!B2959)</f>
        <v/>
      </c>
      <c r="C2961" s="1" t="str">
        <f>IF(Tablas!C2959="","",Tablas!C2959)</f>
        <v/>
      </c>
      <c r="D2961" s="1" t="str">
        <f>IF(Tablas!D2959="","",Tablas!D2959)</f>
        <v/>
      </c>
      <c r="E2961" s="1" t="str">
        <f>IF(Tablas!E2959="","",Tablas!E2959)</f>
        <v/>
      </c>
      <c r="F2961" s="1" t="str">
        <f>IF(Tablas!F2959="","",Tablas!F2959)</f>
        <v/>
      </c>
      <c r="G2961" s="1" t="str">
        <f>IF(Tablas!I2959="","",Tablas!I2959)</f>
        <v/>
      </c>
      <c r="H2961" s="1" t="s">
        <v>911</v>
      </c>
      <c r="I2961" s="39" t="str">
        <f>IF($B2961="","",-SUMIFS(Tabla7[Cantidad],Tabla7[Código del producto],$B2961,Tabla7[Tipo de movimiento],"SALIDA",Tabla7[Mes],I$5))</f>
        <v/>
      </c>
      <c r="J2961" s="39" t="str">
        <f>IF($B2961="","",-SUMIFS(Tabla7[Cantidad],Tabla7[Código del producto],$B2961,Tabla7[Tipo de movimiento],"SALIDA",Tabla7[Mes],J$5))</f>
        <v/>
      </c>
      <c r="K2961" s="39" t="str">
        <f>IF($B2961="","",-SUMIFS(Tabla7[Cantidad],Tabla7[Código del producto],$B2961,Tabla7[Tipo de movimiento],"SALIDA",Tabla7[Mes],K$5))</f>
        <v/>
      </c>
      <c r="L2961" s="39" t="str">
        <f>IF($B2961="","",-SUMIFS(Tabla7[Cantidad],Tabla7[Código del producto],$B2961,Tabla7[Tipo de movimiento],"SALIDA",Tabla7[Mes],L$5))</f>
        <v/>
      </c>
      <c r="M2961" s="39" t="str">
        <f>IF($B2961="","",-SUMIFS(Tabla7[Cantidad],Tabla7[Código del producto],$B2961,Tabla7[Tipo de movimiento],"SALIDA",Tabla7[Mes],M$5))</f>
        <v/>
      </c>
      <c r="N2961" s="39" t="str">
        <f>IF($B2961="","",-SUMIFS(Tabla7[Cantidad],Tabla7[Código del producto],$B2961,Tabla7[Tipo de movimiento],"SALIDA",Tabla7[Mes],N$5))</f>
        <v/>
      </c>
      <c r="O2961" s="39" t="str">
        <f>IF($B2961="","",-SUMIFS(Tabla7[Cantidad],Tabla7[Código del producto],$B2961,Tabla7[Tipo de movimiento],"SALIDA",Tabla7[Mes],O$5))</f>
        <v/>
      </c>
      <c r="P2961" s="39" t="str">
        <f>IF($B2961="","",-SUMIFS(Tabla7[Cantidad],Tabla7[Código del producto],$B2961,Tabla7[Tipo de movimiento],"SALIDA",Tabla7[Mes],P$5))</f>
        <v/>
      </c>
      <c r="Q2961" s="39" t="str">
        <f t="shared" si="138"/>
        <v/>
      </c>
      <c r="R2961" s="51" t="str">
        <f>IF($B2961="","",IFERROR(VLOOKUP($B2961,'ABC rotación'!$C:$G,5,0),"C"))</f>
        <v/>
      </c>
      <c r="S2961" s="41" t="str">
        <f t="shared" si="139"/>
        <v/>
      </c>
      <c r="T2961" s="40" t="str">
        <f t="shared" si="140"/>
        <v/>
      </c>
      <c r="U2961" s="23" t="str">
        <f>IF($B2961="","",VLOOKUP($T2961,Tablas!$X$14:$Y$17,2,1))</f>
        <v/>
      </c>
    </row>
    <row r="2962" spans="2:21" x14ac:dyDescent="0.2">
      <c r="B2962" s="1" t="str">
        <f>IF(Tablas!B2960="","",Tablas!B2960)</f>
        <v/>
      </c>
      <c r="C2962" s="1" t="str">
        <f>IF(Tablas!C2960="","",Tablas!C2960)</f>
        <v/>
      </c>
      <c r="D2962" s="1" t="str">
        <f>IF(Tablas!D2960="","",Tablas!D2960)</f>
        <v/>
      </c>
      <c r="E2962" s="1" t="str">
        <f>IF(Tablas!E2960="","",Tablas!E2960)</f>
        <v/>
      </c>
      <c r="F2962" s="1" t="str">
        <f>IF(Tablas!F2960="","",Tablas!F2960)</f>
        <v/>
      </c>
      <c r="G2962" s="1" t="str">
        <f>IF(Tablas!I2960="","",Tablas!I2960)</f>
        <v/>
      </c>
      <c r="H2962" s="1" t="s">
        <v>911</v>
      </c>
      <c r="I2962" s="39" t="str">
        <f>IF($B2962="","",-SUMIFS(Tabla7[Cantidad],Tabla7[Código del producto],$B2962,Tabla7[Tipo de movimiento],"SALIDA",Tabla7[Mes],I$5))</f>
        <v/>
      </c>
      <c r="J2962" s="39" t="str">
        <f>IF($B2962="","",-SUMIFS(Tabla7[Cantidad],Tabla7[Código del producto],$B2962,Tabla7[Tipo de movimiento],"SALIDA",Tabla7[Mes],J$5))</f>
        <v/>
      </c>
      <c r="K2962" s="39" t="str">
        <f>IF($B2962="","",-SUMIFS(Tabla7[Cantidad],Tabla7[Código del producto],$B2962,Tabla7[Tipo de movimiento],"SALIDA",Tabla7[Mes],K$5))</f>
        <v/>
      </c>
      <c r="L2962" s="39" t="str">
        <f>IF($B2962="","",-SUMIFS(Tabla7[Cantidad],Tabla7[Código del producto],$B2962,Tabla7[Tipo de movimiento],"SALIDA",Tabla7[Mes],L$5))</f>
        <v/>
      </c>
      <c r="M2962" s="39" t="str">
        <f>IF($B2962="","",-SUMIFS(Tabla7[Cantidad],Tabla7[Código del producto],$B2962,Tabla7[Tipo de movimiento],"SALIDA",Tabla7[Mes],M$5))</f>
        <v/>
      </c>
      <c r="N2962" s="39" t="str">
        <f>IF($B2962="","",-SUMIFS(Tabla7[Cantidad],Tabla7[Código del producto],$B2962,Tabla7[Tipo de movimiento],"SALIDA",Tabla7[Mes],N$5))</f>
        <v/>
      </c>
      <c r="O2962" s="39" t="str">
        <f>IF($B2962="","",-SUMIFS(Tabla7[Cantidad],Tabla7[Código del producto],$B2962,Tabla7[Tipo de movimiento],"SALIDA",Tabla7[Mes],O$5))</f>
        <v/>
      </c>
      <c r="P2962" s="39" t="str">
        <f>IF($B2962="","",-SUMIFS(Tabla7[Cantidad],Tabla7[Código del producto],$B2962,Tabla7[Tipo de movimiento],"SALIDA",Tabla7[Mes],P$5))</f>
        <v/>
      </c>
      <c r="Q2962" s="39" t="str">
        <f t="shared" si="138"/>
        <v/>
      </c>
      <c r="R2962" s="51" t="str">
        <f>IF($B2962="","",IFERROR(VLOOKUP($B2962,'ABC rotación'!$C:$G,5,0),"C"))</f>
        <v/>
      </c>
      <c r="S2962" s="41" t="str">
        <f t="shared" si="139"/>
        <v/>
      </c>
      <c r="T2962" s="40" t="str">
        <f t="shared" si="140"/>
        <v/>
      </c>
      <c r="U2962" s="23" t="str">
        <f>IF($B2962="","",VLOOKUP($T2962,Tablas!$X$14:$Y$17,2,1))</f>
        <v/>
      </c>
    </row>
    <row r="2963" spans="2:21" x14ac:dyDescent="0.2">
      <c r="B2963" s="1" t="str">
        <f>IF(Tablas!B2961="","",Tablas!B2961)</f>
        <v/>
      </c>
      <c r="C2963" s="1" t="str">
        <f>IF(Tablas!C2961="","",Tablas!C2961)</f>
        <v/>
      </c>
      <c r="D2963" s="1" t="str">
        <f>IF(Tablas!D2961="","",Tablas!D2961)</f>
        <v/>
      </c>
      <c r="E2963" s="1" t="str">
        <f>IF(Tablas!E2961="","",Tablas!E2961)</f>
        <v/>
      </c>
      <c r="F2963" s="1" t="str">
        <f>IF(Tablas!F2961="","",Tablas!F2961)</f>
        <v/>
      </c>
      <c r="G2963" s="1" t="str">
        <f>IF(Tablas!I2961="","",Tablas!I2961)</f>
        <v/>
      </c>
      <c r="H2963" s="1" t="s">
        <v>911</v>
      </c>
      <c r="I2963" s="39" t="str">
        <f>IF($B2963="","",-SUMIFS(Tabla7[Cantidad],Tabla7[Código del producto],$B2963,Tabla7[Tipo de movimiento],"SALIDA",Tabla7[Mes],I$5))</f>
        <v/>
      </c>
      <c r="J2963" s="39" t="str">
        <f>IF($B2963="","",-SUMIFS(Tabla7[Cantidad],Tabla7[Código del producto],$B2963,Tabla7[Tipo de movimiento],"SALIDA",Tabla7[Mes],J$5))</f>
        <v/>
      </c>
      <c r="K2963" s="39" t="str">
        <f>IF($B2963="","",-SUMIFS(Tabla7[Cantidad],Tabla7[Código del producto],$B2963,Tabla7[Tipo de movimiento],"SALIDA",Tabla7[Mes],K$5))</f>
        <v/>
      </c>
      <c r="L2963" s="39" t="str">
        <f>IF($B2963="","",-SUMIFS(Tabla7[Cantidad],Tabla7[Código del producto],$B2963,Tabla7[Tipo de movimiento],"SALIDA",Tabla7[Mes],L$5))</f>
        <v/>
      </c>
      <c r="M2963" s="39" t="str">
        <f>IF($B2963="","",-SUMIFS(Tabla7[Cantidad],Tabla7[Código del producto],$B2963,Tabla7[Tipo de movimiento],"SALIDA",Tabla7[Mes],M$5))</f>
        <v/>
      </c>
      <c r="N2963" s="39" t="str">
        <f>IF($B2963="","",-SUMIFS(Tabla7[Cantidad],Tabla7[Código del producto],$B2963,Tabla7[Tipo de movimiento],"SALIDA",Tabla7[Mes],N$5))</f>
        <v/>
      </c>
      <c r="O2963" s="39" t="str">
        <f>IF($B2963="","",-SUMIFS(Tabla7[Cantidad],Tabla7[Código del producto],$B2963,Tabla7[Tipo de movimiento],"SALIDA",Tabla7[Mes],O$5))</f>
        <v/>
      </c>
      <c r="P2963" s="39" t="str">
        <f>IF($B2963="","",-SUMIFS(Tabla7[Cantidad],Tabla7[Código del producto],$B2963,Tabla7[Tipo de movimiento],"SALIDA",Tabla7[Mes],P$5))</f>
        <v/>
      </c>
      <c r="Q2963" s="39" t="str">
        <f t="shared" si="138"/>
        <v/>
      </c>
      <c r="R2963" s="51" t="str">
        <f>IF($B2963="","",IFERROR(VLOOKUP($B2963,'ABC rotación'!$C:$G,5,0),"C"))</f>
        <v/>
      </c>
      <c r="S2963" s="41" t="str">
        <f t="shared" si="139"/>
        <v/>
      </c>
      <c r="T2963" s="40" t="str">
        <f t="shared" si="140"/>
        <v/>
      </c>
      <c r="U2963" s="23" t="str">
        <f>IF($B2963="","",VLOOKUP($T2963,Tablas!$X$14:$Y$17,2,1))</f>
        <v/>
      </c>
    </row>
    <row r="2964" spans="2:21" x14ac:dyDescent="0.2">
      <c r="B2964" s="1" t="str">
        <f>IF(Tablas!B2962="","",Tablas!B2962)</f>
        <v/>
      </c>
      <c r="C2964" s="1" t="str">
        <f>IF(Tablas!C2962="","",Tablas!C2962)</f>
        <v/>
      </c>
      <c r="D2964" s="1" t="str">
        <f>IF(Tablas!D2962="","",Tablas!D2962)</f>
        <v/>
      </c>
      <c r="E2964" s="1" t="str">
        <f>IF(Tablas!E2962="","",Tablas!E2962)</f>
        <v/>
      </c>
      <c r="F2964" s="1" t="str">
        <f>IF(Tablas!F2962="","",Tablas!F2962)</f>
        <v/>
      </c>
      <c r="G2964" s="1" t="str">
        <f>IF(Tablas!I2962="","",Tablas!I2962)</f>
        <v/>
      </c>
      <c r="H2964" s="1" t="s">
        <v>911</v>
      </c>
      <c r="I2964" s="39" t="str">
        <f>IF($B2964="","",-SUMIFS(Tabla7[Cantidad],Tabla7[Código del producto],$B2964,Tabla7[Tipo de movimiento],"SALIDA",Tabla7[Mes],I$5))</f>
        <v/>
      </c>
      <c r="J2964" s="39" t="str">
        <f>IF($B2964="","",-SUMIFS(Tabla7[Cantidad],Tabla7[Código del producto],$B2964,Tabla7[Tipo de movimiento],"SALIDA",Tabla7[Mes],J$5))</f>
        <v/>
      </c>
      <c r="K2964" s="39" t="str">
        <f>IF($B2964="","",-SUMIFS(Tabla7[Cantidad],Tabla7[Código del producto],$B2964,Tabla7[Tipo de movimiento],"SALIDA",Tabla7[Mes],K$5))</f>
        <v/>
      </c>
      <c r="L2964" s="39" t="str">
        <f>IF($B2964="","",-SUMIFS(Tabla7[Cantidad],Tabla7[Código del producto],$B2964,Tabla7[Tipo de movimiento],"SALIDA",Tabla7[Mes],L$5))</f>
        <v/>
      </c>
      <c r="M2964" s="39" t="str">
        <f>IF($B2964="","",-SUMIFS(Tabla7[Cantidad],Tabla7[Código del producto],$B2964,Tabla7[Tipo de movimiento],"SALIDA",Tabla7[Mes],M$5))</f>
        <v/>
      </c>
      <c r="N2964" s="39" t="str">
        <f>IF($B2964="","",-SUMIFS(Tabla7[Cantidad],Tabla7[Código del producto],$B2964,Tabla7[Tipo de movimiento],"SALIDA",Tabla7[Mes],N$5))</f>
        <v/>
      </c>
      <c r="O2964" s="39" t="str">
        <f>IF($B2964="","",-SUMIFS(Tabla7[Cantidad],Tabla7[Código del producto],$B2964,Tabla7[Tipo de movimiento],"SALIDA",Tabla7[Mes],O$5))</f>
        <v/>
      </c>
      <c r="P2964" s="39" t="str">
        <f>IF($B2964="","",-SUMIFS(Tabla7[Cantidad],Tabla7[Código del producto],$B2964,Tabla7[Tipo de movimiento],"SALIDA",Tabla7[Mes],P$5))</f>
        <v/>
      </c>
      <c r="Q2964" s="39" t="str">
        <f t="shared" si="138"/>
        <v/>
      </c>
      <c r="R2964" s="51" t="str">
        <f>IF($B2964="","",IFERROR(VLOOKUP($B2964,'ABC rotación'!$C:$G,5,0),"C"))</f>
        <v/>
      </c>
      <c r="S2964" s="41" t="str">
        <f t="shared" si="139"/>
        <v/>
      </c>
      <c r="T2964" s="40" t="str">
        <f t="shared" si="140"/>
        <v/>
      </c>
      <c r="U2964" s="23" t="str">
        <f>IF($B2964="","",VLOOKUP($T2964,Tablas!$X$14:$Y$17,2,1))</f>
        <v/>
      </c>
    </row>
    <row r="2965" spans="2:21" x14ac:dyDescent="0.2">
      <c r="B2965" s="1" t="str">
        <f>IF(Tablas!B2963="","",Tablas!B2963)</f>
        <v/>
      </c>
      <c r="C2965" s="1" t="str">
        <f>IF(Tablas!C2963="","",Tablas!C2963)</f>
        <v/>
      </c>
      <c r="D2965" s="1" t="str">
        <f>IF(Tablas!D2963="","",Tablas!D2963)</f>
        <v/>
      </c>
      <c r="E2965" s="1" t="str">
        <f>IF(Tablas!E2963="","",Tablas!E2963)</f>
        <v/>
      </c>
      <c r="F2965" s="1" t="str">
        <f>IF(Tablas!F2963="","",Tablas!F2963)</f>
        <v/>
      </c>
      <c r="G2965" s="1" t="str">
        <f>IF(Tablas!I2963="","",Tablas!I2963)</f>
        <v/>
      </c>
      <c r="H2965" s="1" t="s">
        <v>911</v>
      </c>
      <c r="I2965" s="39" t="str">
        <f>IF($B2965="","",-SUMIFS(Tabla7[Cantidad],Tabla7[Código del producto],$B2965,Tabla7[Tipo de movimiento],"SALIDA",Tabla7[Mes],I$5))</f>
        <v/>
      </c>
      <c r="J2965" s="39" t="str">
        <f>IF($B2965="","",-SUMIFS(Tabla7[Cantidad],Tabla7[Código del producto],$B2965,Tabla7[Tipo de movimiento],"SALIDA",Tabla7[Mes],J$5))</f>
        <v/>
      </c>
      <c r="K2965" s="39" t="str">
        <f>IF($B2965="","",-SUMIFS(Tabla7[Cantidad],Tabla7[Código del producto],$B2965,Tabla7[Tipo de movimiento],"SALIDA",Tabla7[Mes],K$5))</f>
        <v/>
      </c>
      <c r="L2965" s="39" t="str">
        <f>IF($B2965="","",-SUMIFS(Tabla7[Cantidad],Tabla7[Código del producto],$B2965,Tabla7[Tipo de movimiento],"SALIDA",Tabla7[Mes],L$5))</f>
        <v/>
      </c>
      <c r="M2965" s="39" t="str">
        <f>IF($B2965="","",-SUMIFS(Tabla7[Cantidad],Tabla7[Código del producto],$B2965,Tabla7[Tipo de movimiento],"SALIDA",Tabla7[Mes],M$5))</f>
        <v/>
      </c>
      <c r="N2965" s="39" t="str">
        <f>IF($B2965="","",-SUMIFS(Tabla7[Cantidad],Tabla7[Código del producto],$B2965,Tabla7[Tipo de movimiento],"SALIDA",Tabla7[Mes],N$5))</f>
        <v/>
      </c>
      <c r="O2965" s="39" t="str">
        <f>IF($B2965="","",-SUMIFS(Tabla7[Cantidad],Tabla7[Código del producto],$B2965,Tabla7[Tipo de movimiento],"SALIDA",Tabla7[Mes],O$5))</f>
        <v/>
      </c>
      <c r="P2965" s="39" t="str">
        <f>IF($B2965="","",-SUMIFS(Tabla7[Cantidad],Tabla7[Código del producto],$B2965,Tabla7[Tipo de movimiento],"SALIDA",Tabla7[Mes],P$5))</f>
        <v/>
      </c>
      <c r="Q2965" s="39" t="str">
        <f t="shared" si="138"/>
        <v/>
      </c>
      <c r="R2965" s="51" t="str">
        <f>IF($B2965="","",IFERROR(VLOOKUP($B2965,'ABC rotación'!$C:$G,5,0),"C"))</f>
        <v/>
      </c>
      <c r="S2965" s="41" t="str">
        <f t="shared" si="139"/>
        <v/>
      </c>
      <c r="T2965" s="40" t="str">
        <f t="shared" si="140"/>
        <v/>
      </c>
      <c r="U2965" s="23" t="str">
        <f>IF($B2965="","",VLOOKUP($T2965,Tablas!$X$14:$Y$17,2,1))</f>
        <v/>
      </c>
    </row>
    <row r="2966" spans="2:21" x14ac:dyDescent="0.2">
      <c r="B2966" s="1" t="str">
        <f>IF(Tablas!B2964="","",Tablas!B2964)</f>
        <v/>
      </c>
      <c r="C2966" s="1" t="str">
        <f>IF(Tablas!C2964="","",Tablas!C2964)</f>
        <v/>
      </c>
      <c r="D2966" s="1" t="str">
        <f>IF(Tablas!D2964="","",Tablas!D2964)</f>
        <v/>
      </c>
      <c r="E2966" s="1" t="str">
        <f>IF(Tablas!E2964="","",Tablas!E2964)</f>
        <v/>
      </c>
      <c r="F2966" s="1" t="str">
        <f>IF(Tablas!F2964="","",Tablas!F2964)</f>
        <v/>
      </c>
      <c r="G2966" s="1" t="str">
        <f>IF(Tablas!I2964="","",Tablas!I2964)</f>
        <v/>
      </c>
      <c r="H2966" s="1" t="s">
        <v>911</v>
      </c>
      <c r="I2966" s="39" t="str">
        <f>IF($B2966="","",-SUMIFS(Tabla7[Cantidad],Tabla7[Código del producto],$B2966,Tabla7[Tipo de movimiento],"SALIDA",Tabla7[Mes],I$5))</f>
        <v/>
      </c>
      <c r="J2966" s="39" t="str">
        <f>IF($B2966="","",-SUMIFS(Tabla7[Cantidad],Tabla7[Código del producto],$B2966,Tabla7[Tipo de movimiento],"SALIDA",Tabla7[Mes],J$5))</f>
        <v/>
      </c>
      <c r="K2966" s="39" t="str">
        <f>IF($B2966="","",-SUMIFS(Tabla7[Cantidad],Tabla7[Código del producto],$B2966,Tabla7[Tipo de movimiento],"SALIDA",Tabla7[Mes],K$5))</f>
        <v/>
      </c>
      <c r="L2966" s="39" t="str">
        <f>IF($B2966="","",-SUMIFS(Tabla7[Cantidad],Tabla7[Código del producto],$B2966,Tabla7[Tipo de movimiento],"SALIDA",Tabla7[Mes],L$5))</f>
        <v/>
      </c>
      <c r="M2966" s="39" t="str">
        <f>IF($B2966="","",-SUMIFS(Tabla7[Cantidad],Tabla7[Código del producto],$B2966,Tabla7[Tipo de movimiento],"SALIDA",Tabla7[Mes],M$5))</f>
        <v/>
      </c>
      <c r="N2966" s="39" t="str">
        <f>IF($B2966="","",-SUMIFS(Tabla7[Cantidad],Tabla7[Código del producto],$B2966,Tabla7[Tipo de movimiento],"SALIDA",Tabla7[Mes],N$5))</f>
        <v/>
      </c>
      <c r="O2966" s="39" t="str">
        <f>IF($B2966="","",-SUMIFS(Tabla7[Cantidad],Tabla7[Código del producto],$B2966,Tabla7[Tipo de movimiento],"SALIDA",Tabla7[Mes],O$5))</f>
        <v/>
      </c>
      <c r="P2966" s="39" t="str">
        <f>IF($B2966="","",-SUMIFS(Tabla7[Cantidad],Tabla7[Código del producto],$B2966,Tabla7[Tipo de movimiento],"SALIDA",Tabla7[Mes],P$5))</f>
        <v/>
      </c>
      <c r="Q2966" s="39" t="str">
        <f t="shared" si="138"/>
        <v/>
      </c>
      <c r="R2966" s="51" t="str">
        <f>IF($B2966="","",IFERROR(VLOOKUP($B2966,'ABC rotación'!$C:$G,5,0),"C"))</f>
        <v/>
      </c>
      <c r="S2966" s="41" t="str">
        <f t="shared" si="139"/>
        <v/>
      </c>
      <c r="T2966" s="40" t="str">
        <f t="shared" si="140"/>
        <v/>
      </c>
      <c r="U2966" s="23" t="str">
        <f>IF($B2966="","",VLOOKUP($T2966,Tablas!$X$14:$Y$17,2,1))</f>
        <v/>
      </c>
    </row>
    <row r="2967" spans="2:21" x14ac:dyDescent="0.2">
      <c r="B2967" s="1" t="str">
        <f>IF(Tablas!B2965="","",Tablas!B2965)</f>
        <v/>
      </c>
      <c r="C2967" s="1" t="str">
        <f>IF(Tablas!C2965="","",Tablas!C2965)</f>
        <v/>
      </c>
      <c r="D2967" s="1" t="str">
        <f>IF(Tablas!D2965="","",Tablas!D2965)</f>
        <v/>
      </c>
      <c r="E2967" s="1" t="str">
        <f>IF(Tablas!E2965="","",Tablas!E2965)</f>
        <v/>
      </c>
      <c r="F2967" s="1" t="str">
        <f>IF(Tablas!F2965="","",Tablas!F2965)</f>
        <v/>
      </c>
      <c r="G2967" s="1" t="str">
        <f>IF(Tablas!I2965="","",Tablas!I2965)</f>
        <v/>
      </c>
      <c r="H2967" s="1" t="s">
        <v>911</v>
      </c>
      <c r="I2967" s="39" t="str">
        <f>IF($B2967="","",-SUMIFS(Tabla7[Cantidad],Tabla7[Código del producto],$B2967,Tabla7[Tipo de movimiento],"SALIDA",Tabla7[Mes],I$5))</f>
        <v/>
      </c>
      <c r="J2967" s="39" t="str">
        <f>IF($B2967="","",-SUMIFS(Tabla7[Cantidad],Tabla7[Código del producto],$B2967,Tabla7[Tipo de movimiento],"SALIDA",Tabla7[Mes],J$5))</f>
        <v/>
      </c>
      <c r="K2967" s="39" t="str">
        <f>IF($B2967="","",-SUMIFS(Tabla7[Cantidad],Tabla7[Código del producto],$B2967,Tabla7[Tipo de movimiento],"SALIDA",Tabla7[Mes],K$5))</f>
        <v/>
      </c>
      <c r="L2967" s="39" t="str">
        <f>IF($B2967="","",-SUMIFS(Tabla7[Cantidad],Tabla7[Código del producto],$B2967,Tabla7[Tipo de movimiento],"SALIDA",Tabla7[Mes],L$5))</f>
        <v/>
      </c>
      <c r="M2967" s="39" t="str">
        <f>IF($B2967="","",-SUMIFS(Tabla7[Cantidad],Tabla7[Código del producto],$B2967,Tabla7[Tipo de movimiento],"SALIDA",Tabla7[Mes],M$5))</f>
        <v/>
      </c>
      <c r="N2967" s="39" t="str">
        <f>IF($B2967="","",-SUMIFS(Tabla7[Cantidad],Tabla7[Código del producto],$B2967,Tabla7[Tipo de movimiento],"SALIDA",Tabla7[Mes],N$5))</f>
        <v/>
      </c>
      <c r="O2967" s="39" t="str">
        <f>IF($B2967="","",-SUMIFS(Tabla7[Cantidad],Tabla7[Código del producto],$B2967,Tabla7[Tipo de movimiento],"SALIDA",Tabla7[Mes],O$5))</f>
        <v/>
      </c>
      <c r="P2967" s="39" t="str">
        <f>IF($B2967="","",-SUMIFS(Tabla7[Cantidad],Tabla7[Código del producto],$B2967,Tabla7[Tipo de movimiento],"SALIDA",Tabla7[Mes],P$5))</f>
        <v/>
      </c>
      <c r="Q2967" s="39" t="str">
        <f t="shared" si="138"/>
        <v/>
      </c>
      <c r="R2967" s="51" t="str">
        <f>IF($B2967="","",IFERROR(VLOOKUP($B2967,'ABC rotación'!$C:$G,5,0),"C"))</f>
        <v/>
      </c>
      <c r="S2967" s="41" t="str">
        <f t="shared" si="139"/>
        <v/>
      </c>
      <c r="T2967" s="40" t="str">
        <f t="shared" si="140"/>
        <v/>
      </c>
      <c r="U2967" s="23" t="str">
        <f>IF($B2967="","",VLOOKUP($T2967,Tablas!$X$14:$Y$17,2,1))</f>
        <v/>
      </c>
    </row>
    <row r="2968" spans="2:21" x14ac:dyDescent="0.2">
      <c r="B2968" s="1" t="str">
        <f>IF(Tablas!B2966="","",Tablas!B2966)</f>
        <v/>
      </c>
      <c r="C2968" s="1" t="str">
        <f>IF(Tablas!C2966="","",Tablas!C2966)</f>
        <v/>
      </c>
      <c r="D2968" s="1" t="str">
        <f>IF(Tablas!D2966="","",Tablas!D2966)</f>
        <v/>
      </c>
      <c r="E2968" s="1" t="str">
        <f>IF(Tablas!E2966="","",Tablas!E2966)</f>
        <v/>
      </c>
      <c r="F2968" s="1" t="str">
        <f>IF(Tablas!F2966="","",Tablas!F2966)</f>
        <v/>
      </c>
      <c r="G2968" s="1" t="str">
        <f>IF(Tablas!I2966="","",Tablas!I2966)</f>
        <v/>
      </c>
      <c r="H2968" s="1" t="s">
        <v>911</v>
      </c>
      <c r="I2968" s="39" t="str">
        <f>IF($B2968="","",-SUMIFS(Tabla7[Cantidad],Tabla7[Código del producto],$B2968,Tabla7[Tipo de movimiento],"SALIDA",Tabla7[Mes],I$5))</f>
        <v/>
      </c>
      <c r="J2968" s="39" t="str">
        <f>IF($B2968="","",-SUMIFS(Tabla7[Cantidad],Tabla7[Código del producto],$B2968,Tabla7[Tipo de movimiento],"SALIDA",Tabla7[Mes],J$5))</f>
        <v/>
      </c>
      <c r="K2968" s="39" t="str">
        <f>IF($B2968="","",-SUMIFS(Tabla7[Cantidad],Tabla7[Código del producto],$B2968,Tabla7[Tipo de movimiento],"SALIDA",Tabla7[Mes],K$5))</f>
        <v/>
      </c>
      <c r="L2968" s="39" t="str">
        <f>IF($B2968="","",-SUMIFS(Tabla7[Cantidad],Tabla7[Código del producto],$B2968,Tabla7[Tipo de movimiento],"SALIDA",Tabla7[Mes],L$5))</f>
        <v/>
      </c>
      <c r="M2968" s="39" t="str">
        <f>IF($B2968="","",-SUMIFS(Tabla7[Cantidad],Tabla7[Código del producto],$B2968,Tabla7[Tipo de movimiento],"SALIDA",Tabla7[Mes],M$5))</f>
        <v/>
      </c>
      <c r="N2968" s="39" t="str">
        <f>IF($B2968="","",-SUMIFS(Tabla7[Cantidad],Tabla7[Código del producto],$B2968,Tabla7[Tipo de movimiento],"SALIDA",Tabla7[Mes],N$5))</f>
        <v/>
      </c>
      <c r="O2968" s="39" t="str">
        <f>IF($B2968="","",-SUMIFS(Tabla7[Cantidad],Tabla7[Código del producto],$B2968,Tabla7[Tipo de movimiento],"SALIDA",Tabla7[Mes],O$5))</f>
        <v/>
      </c>
      <c r="P2968" s="39" t="str">
        <f>IF($B2968="","",-SUMIFS(Tabla7[Cantidad],Tabla7[Código del producto],$B2968,Tabla7[Tipo de movimiento],"SALIDA",Tabla7[Mes],P$5))</f>
        <v/>
      </c>
      <c r="Q2968" s="39" t="str">
        <f t="shared" si="138"/>
        <v/>
      </c>
      <c r="R2968" s="51" t="str">
        <f>IF($B2968="","",IFERROR(VLOOKUP($B2968,'ABC rotación'!$C:$G,5,0),"C"))</f>
        <v/>
      </c>
      <c r="S2968" s="41" t="str">
        <f t="shared" si="139"/>
        <v/>
      </c>
      <c r="T2968" s="40" t="str">
        <f t="shared" si="140"/>
        <v/>
      </c>
      <c r="U2968" s="23" t="str">
        <f>IF($B2968="","",VLOOKUP($T2968,Tablas!$X$14:$Y$17,2,1))</f>
        <v/>
      </c>
    </row>
    <row r="2969" spans="2:21" x14ac:dyDescent="0.2">
      <c r="B2969" s="1" t="str">
        <f>IF(Tablas!B2967="","",Tablas!B2967)</f>
        <v/>
      </c>
      <c r="C2969" s="1" t="str">
        <f>IF(Tablas!C2967="","",Tablas!C2967)</f>
        <v/>
      </c>
      <c r="D2969" s="1" t="str">
        <f>IF(Tablas!D2967="","",Tablas!D2967)</f>
        <v/>
      </c>
      <c r="E2969" s="1" t="str">
        <f>IF(Tablas!E2967="","",Tablas!E2967)</f>
        <v/>
      </c>
      <c r="F2969" s="1" t="str">
        <f>IF(Tablas!F2967="","",Tablas!F2967)</f>
        <v/>
      </c>
      <c r="G2969" s="1" t="str">
        <f>IF(Tablas!I2967="","",Tablas!I2967)</f>
        <v/>
      </c>
      <c r="H2969" s="1" t="s">
        <v>911</v>
      </c>
      <c r="I2969" s="39" t="str">
        <f>IF($B2969="","",-SUMIFS(Tabla7[Cantidad],Tabla7[Código del producto],$B2969,Tabla7[Tipo de movimiento],"SALIDA",Tabla7[Mes],I$5))</f>
        <v/>
      </c>
      <c r="J2969" s="39" t="str">
        <f>IF($B2969="","",-SUMIFS(Tabla7[Cantidad],Tabla7[Código del producto],$B2969,Tabla7[Tipo de movimiento],"SALIDA",Tabla7[Mes],J$5))</f>
        <v/>
      </c>
      <c r="K2969" s="39" t="str">
        <f>IF($B2969="","",-SUMIFS(Tabla7[Cantidad],Tabla7[Código del producto],$B2969,Tabla7[Tipo de movimiento],"SALIDA",Tabla7[Mes],K$5))</f>
        <v/>
      </c>
      <c r="L2969" s="39" t="str">
        <f>IF($B2969="","",-SUMIFS(Tabla7[Cantidad],Tabla7[Código del producto],$B2969,Tabla7[Tipo de movimiento],"SALIDA",Tabla7[Mes],L$5))</f>
        <v/>
      </c>
      <c r="M2969" s="39" t="str">
        <f>IF($B2969="","",-SUMIFS(Tabla7[Cantidad],Tabla7[Código del producto],$B2969,Tabla7[Tipo de movimiento],"SALIDA",Tabla7[Mes],M$5))</f>
        <v/>
      </c>
      <c r="N2969" s="39" t="str">
        <f>IF($B2969="","",-SUMIFS(Tabla7[Cantidad],Tabla7[Código del producto],$B2969,Tabla7[Tipo de movimiento],"SALIDA",Tabla7[Mes],N$5))</f>
        <v/>
      </c>
      <c r="O2969" s="39" t="str">
        <f>IF($B2969="","",-SUMIFS(Tabla7[Cantidad],Tabla7[Código del producto],$B2969,Tabla7[Tipo de movimiento],"SALIDA",Tabla7[Mes],O$5))</f>
        <v/>
      </c>
      <c r="P2969" s="39" t="str">
        <f>IF($B2969="","",-SUMIFS(Tabla7[Cantidad],Tabla7[Código del producto],$B2969,Tabla7[Tipo de movimiento],"SALIDA",Tabla7[Mes],P$5))</f>
        <v/>
      </c>
      <c r="Q2969" s="39" t="str">
        <f t="shared" si="138"/>
        <v/>
      </c>
      <c r="R2969" s="51" t="str">
        <f>IF($B2969="","",IFERROR(VLOOKUP($B2969,'ABC rotación'!$C:$G,5,0),"C"))</f>
        <v/>
      </c>
      <c r="S2969" s="41" t="str">
        <f t="shared" si="139"/>
        <v/>
      </c>
      <c r="T2969" s="40" t="str">
        <f t="shared" si="140"/>
        <v/>
      </c>
      <c r="U2969" s="23" t="str">
        <f>IF($B2969="","",VLOOKUP($T2969,Tablas!$X$14:$Y$17,2,1))</f>
        <v/>
      </c>
    </row>
    <row r="2970" spans="2:21" x14ac:dyDescent="0.2">
      <c r="B2970" s="1" t="str">
        <f>IF(Tablas!B2968="","",Tablas!B2968)</f>
        <v/>
      </c>
      <c r="C2970" s="1" t="str">
        <f>IF(Tablas!C2968="","",Tablas!C2968)</f>
        <v/>
      </c>
      <c r="D2970" s="1" t="str">
        <f>IF(Tablas!D2968="","",Tablas!D2968)</f>
        <v/>
      </c>
      <c r="E2970" s="1" t="str">
        <f>IF(Tablas!E2968="","",Tablas!E2968)</f>
        <v/>
      </c>
      <c r="F2970" s="1" t="str">
        <f>IF(Tablas!F2968="","",Tablas!F2968)</f>
        <v/>
      </c>
      <c r="G2970" s="1" t="str">
        <f>IF(Tablas!I2968="","",Tablas!I2968)</f>
        <v/>
      </c>
      <c r="H2970" s="1" t="s">
        <v>911</v>
      </c>
      <c r="I2970" s="39" t="str">
        <f>IF($B2970="","",-SUMIFS(Tabla7[Cantidad],Tabla7[Código del producto],$B2970,Tabla7[Tipo de movimiento],"SALIDA",Tabla7[Mes],I$5))</f>
        <v/>
      </c>
      <c r="J2970" s="39" t="str">
        <f>IF($B2970="","",-SUMIFS(Tabla7[Cantidad],Tabla7[Código del producto],$B2970,Tabla7[Tipo de movimiento],"SALIDA",Tabla7[Mes],J$5))</f>
        <v/>
      </c>
      <c r="K2970" s="39" t="str">
        <f>IF($B2970="","",-SUMIFS(Tabla7[Cantidad],Tabla7[Código del producto],$B2970,Tabla7[Tipo de movimiento],"SALIDA",Tabla7[Mes],K$5))</f>
        <v/>
      </c>
      <c r="L2970" s="39" t="str">
        <f>IF($B2970="","",-SUMIFS(Tabla7[Cantidad],Tabla7[Código del producto],$B2970,Tabla7[Tipo de movimiento],"SALIDA",Tabla7[Mes],L$5))</f>
        <v/>
      </c>
      <c r="M2970" s="39" t="str">
        <f>IF($B2970="","",-SUMIFS(Tabla7[Cantidad],Tabla7[Código del producto],$B2970,Tabla7[Tipo de movimiento],"SALIDA",Tabla7[Mes],M$5))</f>
        <v/>
      </c>
      <c r="N2970" s="39" t="str">
        <f>IF($B2970="","",-SUMIFS(Tabla7[Cantidad],Tabla7[Código del producto],$B2970,Tabla7[Tipo de movimiento],"SALIDA",Tabla7[Mes],N$5))</f>
        <v/>
      </c>
      <c r="O2970" s="39" t="str">
        <f>IF($B2970="","",-SUMIFS(Tabla7[Cantidad],Tabla7[Código del producto],$B2970,Tabla7[Tipo de movimiento],"SALIDA",Tabla7[Mes],O$5))</f>
        <v/>
      </c>
      <c r="P2970" s="39" t="str">
        <f>IF($B2970="","",-SUMIFS(Tabla7[Cantidad],Tabla7[Código del producto],$B2970,Tabla7[Tipo de movimiento],"SALIDA",Tabla7[Mes],P$5))</f>
        <v/>
      </c>
      <c r="Q2970" s="39" t="str">
        <f t="shared" si="138"/>
        <v/>
      </c>
      <c r="R2970" s="51" t="str">
        <f>IF($B2970="","",IFERROR(VLOOKUP($B2970,'ABC rotación'!$C:$G,5,0),"C"))</f>
        <v/>
      </c>
      <c r="S2970" s="41" t="str">
        <f t="shared" si="139"/>
        <v/>
      </c>
      <c r="T2970" s="40" t="str">
        <f t="shared" si="140"/>
        <v/>
      </c>
      <c r="U2970" s="23" t="str">
        <f>IF($B2970="","",VLOOKUP($T2970,Tablas!$X$14:$Y$17,2,1))</f>
        <v/>
      </c>
    </row>
    <row r="2971" spans="2:21" x14ac:dyDescent="0.2">
      <c r="B2971" s="1" t="str">
        <f>IF(Tablas!B2969="","",Tablas!B2969)</f>
        <v/>
      </c>
      <c r="C2971" s="1" t="str">
        <f>IF(Tablas!C2969="","",Tablas!C2969)</f>
        <v/>
      </c>
      <c r="D2971" s="1" t="str">
        <f>IF(Tablas!D2969="","",Tablas!D2969)</f>
        <v/>
      </c>
      <c r="E2971" s="1" t="str">
        <f>IF(Tablas!E2969="","",Tablas!E2969)</f>
        <v/>
      </c>
      <c r="F2971" s="1" t="str">
        <f>IF(Tablas!F2969="","",Tablas!F2969)</f>
        <v/>
      </c>
      <c r="G2971" s="1" t="str">
        <f>IF(Tablas!I2969="","",Tablas!I2969)</f>
        <v/>
      </c>
      <c r="H2971" s="1" t="s">
        <v>911</v>
      </c>
      <c r="I2971" s="39" t="str">
        <f>IF($B2971="","",-SUMIFS(Tabla7[Cantidad],Tabla7[Código del producto],$B2971,Tabla7[Tipo de movimiento],"SALIDA",Tabla7[Mes],I$5))</f>
        <v/>
      </c>
      <c r="J2971" s="39" t="str">
        <f>IF($B2971="","",-SUMIFS(Tabla7[Cantidad],Tabla7[Código del producto],$B2971,Tabla7[Tipo de movimiento],"SALIDA",Tabla7[Mes],J$5))</f>
        <v/>
      </c>
      <c r="K2971" s="39" t="str">
        <f>IF($B2971="","",-SUMIFS(Tabla7[Cantidad],Tabla7[Código del producto],$B2971,Tabla7[Tipo de movimiento],"SALIDA",Tabla7[Mes],K$5))</f>
        <v/>
      </c>
      <c r="L2971" s="39" t="str">
        <f>IF($B2971="","",-SUMIFS(Tabla7[Cantidad],Tabla7[Código del producto],$B2971,Tabla7[Tipo de movimiento],"SALIDA",Tabla7[Mes],L$5))</f>
        <v/>
      </c>
      <c r="M2971" s="39" t="str">
        <f>IF($B2971="","",-SUMIFS(Tabla7[Cantidad],Tabla7[Código del producto],$B2971,Tabla7[Tipo de movimiento],"SALIDA",Tabla7[Mes],M$5))</f>
        <v/>
      </c>
      <c r="N2971" s="39" t="str">
        <f>IF($B2971="","",-SUMIFS(Tabla7[Cantidad],Tabla7[Código del producto],$B2971,Tabla7[Tipo de movimiento],"SALIDA",Tabla7[Mes],N$5))</f>
        <v/>
      </c>
      <c r="O2971" s="39" t="str">
        <f>IF($B2971="","",-SUMIFS(Tabla7[Cantidad],Tabla7[Código del producto],$B2971,Tabla7[Tipo de movimiento],"SALIDA",Tabla7[Mes],O$5))</f>
        <v/>
      </c>
      <c r="P2971" s="39" t="str">
        <f>IF($B2971="","",-SUMIFS(Tabla7[Cantidad],Tabla7[Código del producto],$B2971,Tabla7[Tipo de movimiento],"SALIDA",Tabla7[Mes],P$5))</f>
        <v/>
      </c>
      <c r="Q2971" s="39" t="str">
        <f t="shared" si="138"/>
        <v/>
      </c>
      <c r="R2971" s="51" t="str">
        <f>IF($B2971="","",IFERROR(VLOOKUP($B2971,'ABC rotación'!$C:$G,5,0),"C"))</f>
        <v/>
      </c>
      <c r="S2971" s="41" t="str">
        <f t="shared" si="139"/>
        <v/>
      </c>
      <c r="T2971" s="40" t="str">
        <f t="shared" si="140"/>
        <v/>
      </c>
      <c r="U2971" s="23" t="str">
        <f>IF($B2971="","",VLOOKUP($T2971,Tablas!$X$14:$Y$17,2,1))</f>
        <v/>
      </c>
    </row>
    <row r="2972" spans="2:21" x14ac:dyDescent="0.2">
      <c r="B2972" s="1" t="str">
        <f>IF(Tablas!B2970="","",Tablas!B2970)</f>
        <v/>
      </c>
      <c r="C2972" s="1" t="str">
        <f>IF(Tablas!C2970="","",Tablas!C2970)</f>
        <v/>
      </c>
      <c r="D2972" s="1" t="str">
        <f>IF(Tablas!D2970="","",Tablas!D2970)</f>
        <v/>
      </c>
      <c r="E2972" s="1" t="str">
        <f>IF(Tablas!E2970="","",Tablas!E2970)</f>
        <v/>
      </c>
      <c r="F2972" s="1" t="str">
        <f>IF(Tablas!F2970="","",Tablas!F2970)</f>
        <v/>
      </c>
      <c r="G2972" s="1" t="str">
        <f>IF(Tablas!I2970="","",Tablas!I2970)</f>
        <v/>
      </c>
      <c r="H2972" s="1" t="s">
        <v>911</v>
      </c>
      <c r="I2972" s="39" t="str">
        <f>IF($B2972="","",-SUMIFS(Tabla7[Cantidad],Tabla7[Código del producto],$B2972,Tabla7[Tipo de movimiento],"SALIDA",Tabla7[Mes],I$5))</f>
        <v/>
      </c>
      <c r="J2972" s="39" t="str">
        <f>IF($B2972="","",-SUMIFS(Tabla7[Cantidad],Tabla7[Código del producto],$B2972,Tabla7[Tipo de movimiento],"SALIDA",Tabla7[Mes],J$5))</f>
        <v/>
      </c>
      <c r="K2972" s="39" t="str">
        <f>IF($B2972="","",-SUMIFS(Tabla7[Cantidad],Tabla7[Código del producto],$B2972,Tabla7[Tipo de movimiento],"SALIDA",Tabla7[Mes],K$5))</f>
        <v/>
      </c>
      <c r="L2972" s="39" t="str">
        <f>IF($B2972="","",-SUMIFS(Tabla7[Cantidad],Tabla7[Código del producto],$B2972,Tabla7[Tipo de movimiento],"SALIDA",Tabla7[Mes],L$5))</f>
        <v/>
      </c>
      <c r="M2972" s="39" t="str">
        <f>IF($B2972="","",-SUMIFS(Tabla7[Cantidad],Tabla7[Código del producto],$B2972,Tabla7[Tipo de movimiento],"SALIDA",Tabla7[Mes],M$5))</f>
        <v/>
      </c>
      <c r="N2972" s="39" t="str">
        <f>IF($B2972="","",-SUMIFS(Tabla7[Cantidad],Tabla7[Código del producto],$B2972,Tabla7[Tipo de movimiento],"SALIDA",Tabla7[Mes],N$5))</f>
        <v/>
      </c>
      <c r="O2972" s="39" t="str">
        <f>IF($B2972="","",-SUMIFS(Tabla7[Cantidad],Tabla7[Código del producto],$B2972,Tabla7[Tipo de movimiento],"SALIDA",Tabla7[Mes],O$5))</f>
        <v/>
      </c>
      <c r="P2972" s="39" t="str">
        <f>IF($B2972="","",-SUMIFS(Tabla7[Cantidad],Tabla7[Código del producto],$B2972,Tabla7[Tipo de movimiento],"SALIDA",Tabla7[Mes],P$5))</f>
        <v/>
      </c>
      <c r="Q2972" s="39" t="str">
        <f t="shared" si="138"/>
        <v/>
      </c>
      <c r="R2972" s="51" t="str">
        <f>IF($B2972="","",IFERROR(VLOOKUP($B2972,'ABC rotación'!$C:$G,5,0),"C"))</f>
        <v/>
      </c>
      <c r="S2972" s="41" t="str">
        <f t="shared" si="139"/>
        <v/>
      </c>
      <c r="T2972" s="40" t="str">
        <f t="shared" si="140"/>
        <v/>
      </c>
      <c r="U2972" s="23" t="str">
        <f>IF($B2972="","",VLOOKUP($T2972,Tablas!$X$14:$Y$17,2,1))</f>
        <v/>
      </c>
    </row>
    <row r="2973" spans="2:21" x14ac:dyDescent="0.2">
      <c r="B2973" s="1" t="str">
        <f>IF(Tablas!B2971="","",Tablas!B2971)</f>
        <v/>
      </c>
      <c r="C2973" s="1" t="str">
        <f>IF(Tablas!C2971="","",Tablas!C2971)</f>
        <v/>
      </c>
      <c r="D2973" s="1" t="str">
        <f>IF(Tablas!D2971="","",Tablas!D2971)</f>
        <v/>
      </c>
      <c r="E2973" s="1" t="str">
        <f>IF(Tablas!E2971="","",Tablas!E2971)</f>
        <v/>
      </c>
      <c r="F2973" s="1" t="str">
        <f>IF(Tablas!F2971="","",Tablas!F2971)</f>
        <v/>
      </c>
      <c r="G2973" s="1" t="str">
        <f>IF(Tablas!I2971="","",Tablas!I2971)</f>
        <v/>
      </c>
      <c r="H2973" s="1" t="s">
        <v>911</v>
      </c>
      <c r="I2973" s="39" t="str">
        <f>IF($B2973="","",-SUMIFS(Tabla7[Cantidad],Tabla7[Código del producto],$B2973,Tabla7[Tipo de movimiento],"SALIDA",Tabla7[Mes],I$5))</f>
        <v/>
      </c>
      <c r="J2973" s="39" t="str">
        <f>IF($B2973="","",-SUMIFS(Tabla7[Cantidad],Tabla7[Código del producto],$B2973,Tabla7[Tipo de movimiento],"SALIDA",Tabla7[Mes],J$5))</f>
        <v/>
      </c>
      <c r="K2973" s="39" t="str">
        <f>IF($B2973="","",-SUMIFS(Tabla7[Cantidad],Tabla7[Código del producto],$B2973,Tabla7[Tipo de movimiento],"SALIDA",Tabla7[Mes],K$5))</f>
        <v/>
      </c>
      <c r="L2973" s="39" t="str">
        <f>IF($B2973="","",-SUMIFS(Tabla7[Cantidad],Tabla7[Código del producto],$B2973,Tabla7[Tipo de movimiento],"SALIDA",Tabla7[Mes],L$5))</f>
        <v/>
      </c>
      <c r="M2973" s="39" t="str">
        <f>IF($B2973="","",-SUMIFS(Tabla7[Cantidad],Tabla7[Código del producto],$B2973,Tabla7[Tipo de movimiento],"SALIDA",Tabla7[Mes],M$5))</f>
        <v/>
      </c>
      <c r="N2973" s="39" t="str">
        <f>IF($B2973="","",-SUMIFS(Tabla7[Cantidad],Tabla7[Código del producto],$B2973,Tabla7[Tipo de movimiento],"SALIDA",Tabla7[Mes],N$5))</f>
        <v/>
      </c>
      <c r="O2973" s="39" t="str">
        <f>IF($B2973="","",-SUMIFS(Tabla7[Cantidad],Tabla7[Código del producto],$B2973,Tabla7[Tipo de movimiento],"SALIDA",Tabla7[Mes],O$5))</f>
        <v/>
      </c>
      <c r="P2973" s="39" t="str">
        <f>IF($B2973="","",-SUMIFS(Tabla7[Cantidad],Tabla7[Código del producto],$B2973,Tabla7[Tipo de movimiento],"SALIDA",Tabla7[Mes],P$5))</f>
        <v/>
      </c>
      <c r="Q2973" s="39" t="str">
        <f t="shared" si="138"/>
        <v/>
      </c>
      <c r="R2973" s="51" t="str">
        <f>IF($B2973="","",IFERROR(VLOOKUP($B2973,'ABC rotación'!$C:$G,5,0),"C"))</f>
        <v/>
      </c>
      <c r="S2973" s="41" t="str">
        <f t="shared" si="139"/>
        <v/>
      </c>
      <c r="T2973" s="40" t="str">
        <f t="shared" si="140"/>
        <v/>
      </c>
      <c r="U2973" s="23" t="str">
        <f>IF($B2973="","",VLOOKUP($T2973,Tablas!$X$14:$Y$17,2,1))</f>
        <v/>
      </c>
    </row>
    <row r="2974" spans="2:21" x14ac:dyDescent="0.2">
      <c r="B2974" s="1" t="str">
        <f>IF(Tablas!B2972="","",Tablas!B2972)</f>
        <v/>
      </c>
      <c r="C2974" s="1" t="str">
        <f>IF(Tablas!C2972="","",Tablas!C2972)</f>
        <v/>
      </c>
      <c r="D2974" s="1" t="str">
        <f>IF(Tablas!D2972="","",Tablas!D2972)</f>
        <v/>
      </c>
      <c r="E2974" s="1" t="str">
        <f>IF(Tablas!E2972="","",Tablas!E2972)</f>
        <v/>
      </c>
      <c r="F2974" s="1" t="str">
        <f>IF(Tablas!F2972="","",Tablas!F2972)</f>
        <v/>
      </c>
      <c r="G2974" s="1" t="str">
        <f>IF(Tablas!I2972="","",Tablas!I2972)</f>
        <v/>
      </c>
      <c r="H2974" s="1" t="s">
        <v>911</v>
      </c>
      <c r="I2974" s="39" t="str">
        <f>IF($B2974="","",-SUMIFS(Tabla7[Cantidad],Tabla7[Código del producto],$B2974,Tabla7[Tipo de movimiento],"SALIDA",Tabla7[Mes],I$5))</f>
        <v/>
      </c>
      <c r="J2974" s="39" t="str">
        <f>IF($B2974="","",-SUMIFS(Tabla7[Cantidad],Tabla7[Código del producto],$B2974,Tabla7[Tipo de movimiento],"SALIDA",Tabla7[Mes],J$5))</f>
        <v/>
      </c>
      <c r="K2974" s="39" t="str">
        <f>IF($B2974="","",-SUMIFS(Tabla7[Cantidad],Tabla7[Código del producto],$B2974,Tabla7[Tipo de movimiento],"SALIDA",Tabla7[Mes],K$5))</f>
        <v/>
      </c>
      <c r="L2974" s="39" t="str">
        <f>IF($B2974="","",-SUMIFS(Tabla7[Cantidad],Tabla7[Código del producto],$B2974,Tabla7[Tipo de movimiento],"SALIDA",Tabla7[Mes],L$5))</f>
        <v/>
      </c>
      <c r="M2974" s="39" t="str">
        <f>IF($B2974="","",-SUMIFS(Tabla7[Cantidad],Tabla7[Código del producto],$B2974,Tabla7[Tipo de movimiento],"SALIDA",Tabla7[Mes],M$5))</f>
        <v/>
      </c>
      <c r="N2974" s="39" t="str">
        <f>IF($B2974="","",-SUMIFS(Tabla7[Cantidad],Tabla7[Código del producto],$B2974,Tabla7[Tipo de movimiento],"SALIDA",Tabla7[Mes],N$5))</f>
        <v/>
      </c>
      <c r="O2974" s="39" t="str">
        <f>IF($B2974="","",-SUMIFS(Tabla7[Cantidad],Tabla7[Código del producto],$B2974,Tabla7[Tipo de movimiento],"SALIDA",Tabla7[Mes],O$5))</f>
        <v/>
      </c>
      <c r="P2974" s="39" t="str">
        <f>IF($B2974="","",-SUMIFS(Tabla7[Cantidad],Tabla7[Código del producto],$B2974,Tabla7[Tipo de movimiento],"SALIDA",Tabla7[Mes],P$5))</f>
        <v/>
      </c>
      <c r="Q2974" s="39" t="str">
        <f t="shared" si="138"/>
        <v/>
      </c>
      <c r="R2974" s="51" t="str">
        <f>IF($B2974="","",IFERROR(VLOOKUP($B2974,'ABC rotación'!$C:$G,5,0),"C"))</f>
        <v/>
      </c>
      <c r="S2974" s="41" t="str">
        <f t="shared" si="139"/>
        <v/>
      </c>
      <c r="T2974" s="40" t="str">
        <f t="shared" si="140"/>
        <v/>
      </c>
      <c r="U2974" s="23" t="str">
        <f>IF($B2974="","",VLOOKUP($T2974,Tablas!$X$14:$Y$17,2,1))</f>
        <v/>
      </c>
    </row>
    <row r="2975" spans="2:21" x14ac:dyDescent="0.2">
      <c r="B2975" s="1" t="str">
        <f>IF(Tablas!B2973="","",Tablas!B2973)</f>
        <v/>
      </c>
      <c r="C2975" s="1" t="str">
        <f>IF(Tablas!C2973="","",Tablas!C2973)</f>
        <v/>
      </c>
      <c r="D2975" s="1" t="str">
        <f>IF(Tablas!D2973="","",Tablas!D2973)</f>
        <v/>
      </c>
      <c r="E2975" s="1" t="str">
        <f>IF(Tablas!E2973="","",Tablas!E2973)</f>
        <v/>
      </c>
      <c r="F2975" s="1" t="str">
        <f>IF(Tablas!F2973="","",Tablas!F2973)</f>
        <v/>
      </c>
      <c r="G2975" s="1" t="str">
        <f>IF(Tablas!I2973="","",Tablas!I2973)</f>
        <v/>
      </c>
      <c r="H2975" s="1" t="s">
        <v>911</v>
      </c>
      <c r="I2975" s="39" t="str">
        <f>IF($B2975="","",-SUMIFS(Tabla7[Cantidad],Tabla7[Código del producto],$B2975,Tabla7[Tipo de movimiento],"SALIDA",Tabla7[Mes],I$5))</f>
        <v/>
      </c>
      <c r="J2975" s="39" t="str">
        <f>IF($B2975="","",-SUMIFS(Tabla7[Cantidad],Tabla7[Código del producto],$B2975,Tabla7[Tipo de movimiento],"SALIDA",Tabla7[Mes],J$5))</f>
        <v/>
      </c>
      <c r="K2975" s="39" t="str">
        <f>IF($B2975="","",-SUMIFS(Tabla7[Cantidad],Tabla7[Código del producto],$B2975,Tabla7[Tipo de movimiento],"SALIDA",Tabla7[Mes],K$5))</f>
        <v/>
      </c>
      <c r="L2975" s="39" t="str">
        <f>IF($B2975="","",-SUMIFS(Tabla7[Cantidad],Tabla7[Código del producto],$B2975,Tabla7[Tipo de movimiento],"SALIDA",Tabla7[Mes],L$5))</f>
        <v/>
      </c>
      <c r="M2975" s="39" t="str">
        <f>IF($B2975="","",-SUMIFS(Tabla7[Cantidad],Tabla7[Código del producto],$B2975,Tabla7[Tipo de movimiento],"SALIDA",Tabla7[Mes],M$5))</f>
        <v/>
      </c>
      <c r="N2975" s="39" t="str">
        <f>IF($B2975="","",-SUMIFS(Tabla7[Cantidad],Tabla7[Código del producto],$B2975,Tabla7[Tipo de movimiento],"SALIDA",Tabla7[Mes],N$5))</f>
        <v/>
      </c>
      <c r="O2975" s="39" t="str">
        <f>IF($B2975="","",-SUMIFS(Tabla7[Cantidad],Tabla7[Código del producto],$B2975,Tabla7[Tipo de movimiento],"SALIDA",Tabla7[Mes],O$5))</f>
        <v/>
      </c>
      <c r="P2975" s="39" t="str">
        <f>IF($B2975="","",-SUMIFS(Tabla7[Cantidad],Tabla7[Código del producto],$B2975,Tabla7[Tipo de movimiento],"SALIDA",Tabla7[Mes],P$5))</f>
        <v/>
      </c>
      <c r="Q2975" s="39" t="str">
        <f t="shared" si="138"/>
        <v/>
      </c>
      <c r="R2975" s="51" t="str">
        <f>IF($B2975="","",IFERROR(VLOOKUP($B2975,'ABC rotación'!$C:$G,5,0),"C"))</f>
        <v/>
      </c>
      <c r="S2975" s="41" t="str">
        <f t="shared" si="139"/>
        <v/>
      </c>
      <c r="T2975" s="40" t="str">
        <f t="shared" si="140"/>
        <v/>
      </c>
      <c r="U2975" s="23" t="str">
        <f>IF($B2975="","",VLOOKUP($T2975,Tablas!$X$14:$Y$17,2,1))</f>
        <v/>
      </c>
    </row>
    <row r="2976" spans="2:21" x14ac:dyDescent="0.2">
      <c r="B2976" s="1" t="str">
        <f>IF(Tablas!B2974="","",Tablas!B2974)</f>
        <v/>
      </c>
      <c r="C2976" s="1" t="str">
        <f>IF(Tablas!C2974="","",Tablas!C2974)</f>
        <v/>
      </c>
      <c r="D2976" s="1" t="str">
        <f>IF(Tablas!D2974="","",Tablas!D2974)</f>
        <v/>
      </c>
      <c r="E2976" s="1" t="str">
        <f>IF(Tablas!E2974="","",Tablas!E2974)</f>
        <v/>
      </c>
      <c r="F2976" s="1" t="str">
        <f>IF(Tablas!F2974="","",Tablas!F2974)</f>
        <v/>
      </c>
      <c r="G2976" s="1" t="str">
        <f>IF(Tablas!I2974="","",Tablas!I2974)</f>
        <v/>
      </c>
      <c r="H2976" s="1" t="s">
        <v>911</v>
      </c>
      <c r="I2976" s="39" t="str">
        <f>IF($B2976="","",-SUMIFS(Tabla7[Cantidad],Tabla7[Código del producto],$B2976,Tabla7[Tipo de movimiento],"SALIDA",Tabla7[Mes],I$5))</f>
        <v/>
      </c>
      <c r="J2976" s="39" t="str">
        <f>IF($B2976="","",-SUMIFS(Tabla7[Cantidad],Tabla7[Código del producto],$B2976,Tabla7[Tipo de movimiento],"SALIDA",Tabla7[Mes],J$5))</f>
        <v/>
      </c>
      <c r="K2976" s="39" t="str">
        <f>IF($B2976="","",-SUMIFS(Tabla7[Cantidad],Tabla7[Código del producto],$B2976,Tabla7[Tipo de movimiento],"SALIDA",Tabla7[Mes],K$5))</f>
        <v/>
      </c>
      <c r="L2976" s="39" t="str">
        <f>IF($B2976="","",-SUMIFS(Tabla7[Cantidad],Tabla7[Código del producto],$B2976,Tabla7[Tipo de movimiento],"SALIDA",Tabla7[Mes],L$5))</f>
        <v/>
      </c>
      <c r="M2976" s="39" t="str">
        <f>IF($B2976="","",-SUMIFS(Tabla7[Cantidad],Tabla7[Código del producto],$B2976,Tabla7[Tipo de movimiento],"SALIDA",Tabla7[Mes],M$5))</f>
        <v/>
      </c>
      <c r="N2976" s="39" t="str">
        <f>IF($B2976="","",-SUMIFS(Tabla7[Cantidad],Tabla7[Código del producto],$B2976,Tabla7[Tipo de movimiento],"SALIDA",Tabla7[Mes],N$5))</f>
        <v/>
      </c>
      <c r="O2976" s="39" t="str">
        <f>IF($B2976="","",-SUMIFS(Tabla7[Cantidad],Tabla7[Código del producto],$B2976,Tabla7[Tipo de movimiento],"SALIDA",Tabla7[Mes],O$5))</f>
        <v/>
      </c>
      <c r="P2976" s="39" t="str">
        <f>IF($B2976="","",-SUMIFS(Tabla7[Cantidad],Tabla7[Código del producto],$B2976,Tabla7[Tipo de movimiento],"SALIDA",Tabla7[Mes],P$5))</f>
        <v/>
      </c>
      <c r="Q2976" s="39" t="str">
        <f t="shared" si="138"/>
        <v/>
      </c>
      <c r="R2976" s="51" t="str">
        <f>IF($B2976="","",IFERROR(VLOOKUP($B2976,'ABC rotación'!$C:$G,5,0),"C"))</f>
        <v/>
      </c>
      <c r="S2976" s="41" t="str">
        <f t="shared" si="139"/>
        <v/>
      </c>
      <c r="T2976" s="40" t="str">
        <f t="shared" si="140"/>
        <v/>
      </c>
      <c r="U2976" s="23" t="str">
        <f>IF($B2976="","",VLOOKUP($T2976,Tablas!$X$14:$Y$17,2,1))</f>
        <v/>
      </c>
    </row>
    <row r="2977" spans="2:21" x14ac:dyDescent="0.2">
      <c r="B2977" s="1" t="str">
        <f>IF(Tablas!B2975="","",Tablas!B2975)</f>
        <v/>
      </c>
      <c r="C2977" s="1" t="str">
        <f>IF(Tablas!C2975="","",Tablas!C2975)</f>
        <v/>
      </c>
      <c r="D2977" s="1" t="str">
        <f>IF(Tablas!D2975="","",Tablas!D2975)</f>
        <v/>
      </c>
      <c r="E2977" s="1" t="str">
        <f>IF(Tablas!E2975="","",Tablas!E2975)</f>
        <v/>
      </c>
      <c r="F2977" s="1" t="str">
        <f>IF(Tablas!F2975="","",Tablas!F2975)</f>
        <v/>
      </c>
      <c r="G2977" s="1" t="str">
        <f>IF(Tablas!I2975="","",Tablas!I2975)</f>
        <v/>
      </c>
      <c r="H2977" s="1" t="s">
        <v>911</v>
      </c>
      <c r="I2977" s="39" t="str">
        <f>IF($B2977="","",-SUMIFS(Tabla7[Cantidad],Tabla7[Código del producto],$B2977,Tabla7[Tipo de movimiento],"SALIDA",Tabla7[Mes],I$5))</f>
        <v/>
      </c>
      <c r="J2977" s="39" t="str">
        <f>IF($B2977="","",-SUMIFS(Tabla7[Cantidad],Tabla7[Código del producto],$B2977,Tabla7[Tipo de movimiento],"SALIDA",Tabla7[Mes],J$5))</f>
        <v/>
      </c>
      <c r="K2977" s="39" t="str">
        <f>IF($B2977="","",-SUMIFS(Tabla7[Cantidad],Tabla7[Código del producto],$B2977,Tabla7[Tipo de movimiento],"SALIDA",Tabla7[Mes],K$5))</f>
        <v/>
      </c>
      <c r="L2977" s="39" t="str">
        <f>IF($B2977="","",-SUMIFS(Tabla7[Cantidad],Tabla7[Código del producto],$B2977,Tabla7[Tipo de movimiento],"SALIDA",Tabla7[Mes],L$5))</f>
        <v/>
      </c>
      <c r="M2977" s="39" t="str">
        <f>IF($B2977="","",-SUMIFS(Tabla7[Cantidad],Tabla7[Código del producto],$B2977,Tabla7[Tipo de movimiento],"SALIDA",Tabla7[Mes],M$5))</f>
        <v/>
      </c>
      <c r="N2977" s="39" t="str">
        <f>IF($B2977="","",-SUMIFS(Tabla7[Cantidad],Tabla7[Código del producto],$B2977,Tabla7[Tipo de movimiento],"SALIDA",Tabla7[Mes],N$5))</f>
        <v/>
      </c>
      <c r="O2977" s="39" t="str">
        <f>IF($B2977="","",-SUMIFS(Tabla7[Cantidad],Tabla7[Código del producto],$B2977,Tabla7[Tipo de movimiento],"SALIDA",Tabla7[Mes],O$5))</f>
        <v/>
      </c>
      <c r="P2977" s="39" t="str">
        <f>IF($B2977="","",-SUMIFS(Tabla7[Cantidad],Tabla7[Código del producto],$B2977,Tabla7[Tipo de movimiento],"SALIDA",Tabla7[Mes],P$5))</f>
        <v/>
      </c>
      <c r="Q2977" s="39" t="str">
        <f t="shared" si="138"/>
        <v/>
      </c>
      <c r="R2977" s="51" t="str">
        <f>IF($B2977="","",IFERROR(VLOOKUP($B2977,'ABC rotación'!$C:$G,5,0),"C"))</f>
        <v/>
      </c>
      <c r="S2977" s="41" t="str">
        <f t="shared" si="139"/>
        <v/>
      </c>
      <c r="T2977" s="40" t="str">
        <f t="shared" si="140"/>
        <v/>
      </c>
      <c r="U2977" s="23" t="str">
        <f>IF($B2977="","",VLOOKUP($T2977,Tablas!$X$14:$Y$17,2,1))</f>
        <v/>
      </c>
    </row>
    <row r="2978" spans="2:21" x14ac:dyDescent="0.2">
      <c r="B2978" s="1" t="str">
        <f>IF(Tablas!B2976="","",Tablas!B2976)</f>
        <v/>
      </c>
      <c r="C2978" s="1" t="str">
        <f>IF(Tablas!C2976="","",Tablas!C2976)</f>
        <v/>
      </c>
      <c r="D2978" s="1" t="str">
        <f>IF(Tablas!D2976="","",Tablas!D2976)</f>
        <v/>
      </c>
      <c r="E2978" s="1" t="str">
        <f>IF(Tablas!E2976="","",Tablas!E2976)</f>
        <v/>
      </c>
      <c r="F2978" s="1" t="str">
        <f>IF(Tablas!F2976="","",Tablas!F2976)</f>
        <v/>
      </c>
      <c r="G2978" s="1" t="str">
        <f>IF(Tablas!I2976="","",Tablas!I2976)</f>
        <v/>
      </c>
      <c r="H2978" s="1" t="s">
        <v>911</v>
      </c>
      <c r="I2978" s="39" t="str">
        <f>IF($B2978="","",-SUMIFS(Tabla7[Cantidad],Tabla7[Código del producto],$B2978,Tabla7[Tipo de movimiento],"SALIDA",Tabla7[Mes],I$5))</f>
        <v/>
      </c>
      <c r="J2978" s="39" t="str">
        <f>IF($B2978="","",-SUMIFS(Tabla7[Cantidad],Tabla7[Código del producto],$B2978,Tabla7[Tipo de movimiento],"SALIDA",Tabla7[Mes],J$5))</f>
        <v/>
      </c>
      <c r="K2978" s="39" t="str">
        <f>IF($B2978="","",-SUMIFS(Tabla7[Cantidad],Tabla7[Código del producto],$B2978,Tabla7[Tipo de movimiento],"SALIDA",Tabla7[Mes],K$5))</f>
        <v/>
      </c>
      <c r="L2978" s="39" t="str">
        <f>IF($B2978="","",-SUMIFS(Tabla7[Cantidad],Tabla7[Código del producto],$B2978,Tabla7[Tipo de movimiento],"SALIDA",Tabla7[Mes],L$5))</f>
        <v/>
      </c>
      <c r="M2978" s="39" t="str">
        <f>IF($B2978="","",-SUMIFS(Tabla7[Cantidad],Tabla7[Código del producto],$B2978,Tabla7[Tipo de movimiento],"SALIDA",Tabla7[Mes],M$5))</f>
        <v/>
      </c>
      <c r="N2978" s="39" t="str">
        <f>IF($B2978="","",-SUMIFS(Tabla7[Cantidad],Tabla7[Código del producto],$B2978,Tabla7[Tipo de movimiento],"SALIDA",Tabla7[Mes],N$5))</f>
        <v/>
      </c>
      <c r="O2978" s="39" t="str">
        <f>IF($B2978="","",-SUMIFS(Tabla7[Cantidad],Tabla7[Código del producto],$B2978,Tabla7[Tipo de movimiento],"SALIDA",Tabla7[Mes],O$5))</f>
        <v/>
      </c>
      <c r="P2978" s="39" t="str">
        <f>IF($B2978="","",-SUMIFS(Tabla7[Cantidad],Tabla7[Código del producto],$B2978,Tabla7[Tipo de movimiento],"SALIDA",Tabla7[Mes],P$5))</f>
        <v/>
      </c>
      <c r="Q2978" s="39" t="str">
        <f t="shared" si="138"/>
        <v/>
      </c>
      <c r="R2978" s="51" t="str">
        <f>IF($B2978="","",IFERROR(VLOOKUP($B2978,'ABC rotación'!$C:$G,5,0),"C"))</f>
        <v/>
      </c>
      <c r="S2978" s="41" t="str">
        <f t="shared" si="139"/>
        <v/>
      </c>
      <c r="T2978" s="40" t="str">
        <f t="shared" si="140"/>
        <v/>
      </c>
      <c r="U2978" s="23" t="str">
        <f>IF($B2978="","",VLOOKUP($T2978,Tablas!$X$14:$Y$17,2,1))</f>
        <v/>
      </c>
    </row>
    <row r="2979" spans="2:21" x14ac:dyDescent="0.2">
      <c r="B2979" s="1" t="str">
        <f>IF(Tablas!B2977="","",Tablas!B2977)</f>
        <v/>
      </c>
      <c r="C2979" s="1" t="str">
        <f>IF(Tablas!C2977="","",Tablas!C2977)</f>
        <v/>
      </c>
      <c r="D2979" s="1" t="str">
        <f>IF(Tablas!D2977="","",Tablas!D2977)</f>
        <v/>
      </c>
      <c r="E2979" s="1" t="str">
        <f>IF(Tablas!E2977="","",Tablas!E2977)</f>
        <v/>
      </c>
      <c r="F2979" s="1" t="str">
        <f>IF(Tablas!F2977="","",Tablas!F2977)</f>
        <v/>
      </c>
      <c r="G2979" s="1" t="str">
        <f>IF(Tablas!I2977="","",Tablas!I2977)</f>
        <v/>
      </c>
      <c r="H2979" s="1" t="s">
        <v>911</v>
      </c>
      <c r="I2979" s="39" t="str">
        <f>IF($B2979="","",-SUMIFS(Tabla7[Cantidad],Tabla7[Código del producto],$B2979,Tabla7[Tipo de movimiento],"SALIDA",Tabla7[Mes],I$5))</f>
        <v/>
      </c>
      <c r="J2979" s="39" t="str">
        <f>IF($B2979="","",-SUMIFS(Tabla7[Cantidad],Tabla7[Código del producto],$B2979,Tabla7[Tipo de movimiento],"SALIDA",Tabla7[Mes],J$5))</f>
        <v/>
      </c>
      <c r="K2979" s="39" t="str">
        <f>IF($B2979="","",-SUMIFS(Tabla7[Cantidad],Tabla7[Código del producto],$B2979,Tabla7[Tipo de movimiento],"SALIDA",Tabla7[Mes],K$5))</f>
        <v/>
      </c>
      <c r="L2979" s="39" t="str">
        <f>IF($B2979="","",-SUMIFS(Tabla7[Cantidad],Tabla7[Código del producto],$B2979,Tabla7[Tipo de movimiento],"SALIDA",Tabla7[Mes],L$5))</f>
        <v/>
      </c>
      <c r="M2979" s="39" t="str">
        <f>IF($B2979="","",-SUMIFS(Tabla7[Cantidad],Tabla7[Código del producto],$B2979,Tabla7[Tipo de movimiento],"SALIDA",Tabla7[Mes],M$5))</f>
        <v/>
      </c>
      <c r="N2979" s="39" t="str">
        <f>IF($B2979="","",-SUMIFS(Tabla7[Cantidad],Tabla7[Código del producto],$B2979,Tabla7[Tipo de movimiento],"SALIDA",Tabla7[Mes],N$5))</f>
        <v/>
      </c>
      <c r="O2979" s="39" t="str">
        <f>IF($B2979="","",-SUMIFS(Tabla7[Cantidad],Tabla7[Código del producto],$B2979,Tabla7[Tipo de movimiento],"SALIDA",Tabla7[Mes],O$5))</f>
        <v/>
      </c>
      <c r="P2979" s="39" t="str">
        <f>IF($B2979="","",-SUMIFS(Tabla7[Cantidad],Tabla7[Código del producto],$B2979,Tabla7[Tipo de movimiento],"SALIDA",Tabla7[Mes],P$5))</f>
        <v/>
      </c>
      <c r="Q2979" s="39" t="str">
        <f t="shared" si="138"/>
        <v/>
      </c>
      <c r="R2979" s="51" t="str">
        <f>IF($B2979="","",IFERROR(VLOOKUP($B2979,'ABC rotación'!$C:$G,5,0),"C"))</f>
        <v/>
      </c>
      <c r="S2979" s="41" t="str">
        <f t="shared" si="139"/>
        <v/>
      </c>
      <c r="T2979" s="40" t="str">
        <f t="shared" si="140"/>
        <v/>
      </c>
      <c r="U2979" s="23" t="str">
        <f>IF($B2979="","",VLOOKUP($T2979,Tablas!$X$14:$Y$17,2,1))</f>
        <v/>
      </c>
    </row>
    <row r="2980" spans="2:21" x14ac:dyDescent="0.2">
      <c r="B2980" s="1" t="str">
        <f>IF(Tablas!B2978="","",Tablas!B2978)</f>
        <v/>
      </c>
      <c r="C2980" s="1" t="str">
        <f>IF(Tablas!C2978="","",Tablas!C2978)</f>
        <v/>
      </c>
      <c r="D2980" s="1" t="str">
        <f>IF(Tablas!D2978="","",Tablas!D2978)</f>
        <v/>
      </c>
      <c r="E2980" s="1" t="str">
        <f>IF(Tablas!E2978="","",Tablas!E2978)</f>
        <v/>
      </c>
      <c r="F2980" s="1" t="str">
        <f>IF(Tablas!F2978="","",Tablas!F2978)</f>
        <v/>
      </c>
      <c r="G2980" s="1" t="str">
        <f>IF(Tablas!I2978="","",Tablas!I2978)</f>
        <v/>
      </c>
      <c r="H2980" s="1" t="s">
        <v>911</v>
      </c>
      <c r="I2980" s="39" t="str">
        <f>IF($B2980="","",-SUMIFS(Tabla7[Cantidad],Tabla7[Código del producto],$B2980,Tabla7[Tipo de movimiento],"SALIDA",Tabla7[Mes],I$5))</f>
        <v/>
      </c>
      <c r="J2980" s="39" t="str">
        <f>IF($B2980="","",-SUMIFS(Tabla7[Cantidad],Tabla7[Código del producto],$B2980,Tabla7[Tipo de movimiento],"SALIDA",Tabla7[Mes],J$5))</f>
        <v/>
      </c>
      <c r="K2980" s="39" t="str">
        <f>IF($B2980="","",-SUMIFS(Tabla7[Cantidad],Tabla7[Código del producto],$B2980,Tabla7[Tipo de movimiento],"SALIDA",Tabla7[Mes],K$5))</f>
        <v/>
      </c>
      <c r="L2980" s="39" t="str">
        <f>IF($B2980="","",-SUMIFS(Tabla7[Cantidad],Tabla7[Código del producto],$B2980,Tabla7[Tipo de movimiento],"SALIDA",Tabla7[Mes],L$5))</f>
        <v/>
      </c>
      <c r="M2980" s="39" t="str">
        <f>IF($B2980="","",-SUMIFS(Tabla7[Cantidad],Tabla7[Código del producto],$B2980,Tabla7[Tipo de movimiento],"SALIDA",Tabla7[Mes],M$5))</f>
        <v/>
      </c>
      <c r="N2980" s="39" t="str">
        <f>IF($B2980="","",-SUMIFS(Tabla7[Cantidad],Tabla7[Código del producto],$B2980,Tabla7[Tipo de movimiento],"SALIDA",Tabla7[Mes],N$5))</f>
        <v/>
      </c>
      <c r="O2980" s="39" t="str">
        <f>IF($B2980="","",-SUMIFS(Tabla7[Cantidad],Tabla7[Código del producto],$B2980,Tabla7[Tipo de movimiento],"SALIDA",Tabla7[Mes],O$5))</f>
        <v/>
      </c>
      <c r="P2980" s="39" t="str">
        <f>IF($B2980="","",-SUMIFS(Tabla7[Cantidad],Tabla7[Código del producto],$B2980,Tabla7[Tipo de movimiento],"SALIDA",Tabla7[Mes],P$5))</f>
        <v/>
      </c>
      <c r="Q2980" s="39" t="str">
        <f t="shared" si="138"/>
        <v/>
      </c>
      <c r="R2980" s="51" t="str">
        <f>IF($B2980="","",IFERROR(VLOOKUP($B2980,'ABC rotación'!$C:$G,5,0),"C"))</f>
        <v/>
      </c>
      <c r="S2980" s="41" t="str">
        <f t="shared" si="139"/>
        <v/>
      </c>
      <c r="T2980" s="40" t="str">
        <f t="shared" si="140"/>
        <v/>
      </c>
      <c r="U2980" s="23" t="str">
        <f>IF($B2980="","",VLOOKUP($T2980,Tablas!$X$14:$Y$17,2,1))</f>
        <v/>
      </c>
    </row>
    <row r="2981" spans="2:21" x14ac:dyDescent="0.2">
      <c r="B2981" s="1" t="str">
        <f>IF(Tablas!B2979="","",Tablas!B2979)</f>
        <v/>
      </c>
      <c r="C2981" s="1" t="str">
        <f>IF(Tablas!C2979="","",Tablas!C2979)</f>
        <v/>
      </c>
      <c r="D2981" s="1" t="str">
        <f>IF(Tablas!D2979="","",Tablas!D2979)</f>
        <v/>
      </c>
      <c r="E2981" s="1" t="str">
        <f>IF(Tablas!E2979="","",Tablas!E2979)</f>
        <v/>
      </c>
      <c r="F2981" s="1" t="str">
        <f>IF(Tablas!F2979="","",Tablas!F2979)</f>
        <v/>
      </c>
      <c r="G2981" s="1" t="str">
        <f>IF(Tablas!I2979="","",Tablas!I2979)</f>
        <v/>
      </c>
      <c r="H2981" s="1" t="s">
        <v>911</v>
      </c>
      <c r="I2981" s="39" t="str">
        <f>IF($B2981="","",-SUMIFS(Tabla7[Cantidad],Tabla7[Código del producto],$B2981,Tabla7[Tipo de movimiento],"SALIDA",Tabla7[Mes],I$5))</f>
        <v/>
      </c>
      <c r="J2981" s="39" t="str">
        <f>IF($B2981="","",-SUMIFS(Tabla7[Cantidad],Tabla7[Código del producto],$B2981,Tabla7[Tipo de movimiento],"SALIDA",Tabla7[Mes],J$5))</f>
        <v/>
      </c>
      <c r="K2981" s="39" t="str">
        <f>IF($B2981="","",-SUMIFS(Tabla7[Cantidad],Tabla7[Código del producto],$B2981,Tabla7[Tipo de movimiento],"SALIDA",Tabla7[Mes],K$5))</f>
        <v/>
      </c>
      <c r="L2981" s="39" t="str">
        <f>IF($B2981="","",-SUMIFS(Tabla7[Cantidad],Tabla7[Código del producto],$B2981,Tabla7[Tipo de movimiento],"SALIDA",Tabla7[Mes],L$5))</f>
        <v/>
      </c>
      <c r="M2981" s="39" t="str">
        <f>IF($B2981="","",-SUMIFS(Tabla7[Cantidad],Tabla7[Código del producto],$B2981,Tabla7[Tipo de movimiento],"SALIDA",Tabla7[Mes],M$5))</f>
        <v/>
      </c>
      <c r="N2981" s="39" t="str">
        <f>IF($B2981="","",-SUMIFS(Tabla7[Cantidad],Tabla7[Código del producto],$B2981,Tabla7[Tipo de movimiento],"SALIDA",Tabla7[Mes],N$5))</f>
        <v/>
      </c>
      <c r="O2981" s="39" t="str">
        <f>IF($B2981="","",-SUMIFS(Tabla7[Cantidad],Tabla7[Código del producto],$B2981,Tabla7[Tipo de movimiento],"SALIDA",Tabla7[Mes],O$5))</f>
        <v/>
      </c>
      <c r="P2981" s="39" t="str">
        <f>IF($B2981="","",-SUMIFS(Tabla7[Cantidad],Tabla7[Código del producto],$B2981,Tabla7[Tipo de movimiento],"SALIDA",Tabla7[Mes],P$5))</f>
        <v/>
      </c>
      <c r="Q2981" s="39" t="str">
        <f t="shared" si="138"/>
        <v/>
      </c>
      <c r="R2981" s="51" t="str">
        <f>IF($B2981="","",IFERROR(VLOOKUP($B2981,'ABC rotación'!$C:$G,5,0),"C"))</f>
        <v/>
      </c>
      <c r="S2981" s="41" t="str">
        <f t="shared" si="139"/>
        <v/>
      </c>
      <c r="T2981" s="40" t="str">
        <f t="shared" si="140"/>
        <v/>
      </c>
      <c r="U2981" s="23" t="str">
        <f>IF($B2981="","",VLOOKUP($T2981,Tablas!$X$14:$Y$17,2,1))</f>
        <v/>
      </c>
    </row>
    <row r="2982" spans="2:21" x14ac:dyDescent="0.2">
      <c r="B2982" s="1" t="str">
        <f>IF(Tablas!B2980="","",Tablas!B2980)</f>
        <v/>
      </c>
      <c r="C2982" s="1" t="str">
        <f>IF(Tablas!C2980="","",Tablas!C2980)</f>
        <v/>
      </c>
      <c r="D2982" s="1" t="str">
        <f>IF(Tablas!D2980="","",Tablas!D2980)</f>
        <v/>
      </c>
      <c r="E2982" s="1" t="str">
        <f>IF(Tablas!E2980="","",Tablas!E2980)</f>
        <v/>
      </c>
      <c r="F2982" s="1" t="str">
        <f>IF(Tablas!F2980="","",Tablas!F2980)</f>
        <v/>
      </c>
      <c r="G2982" s="1" t="str">
        <f>IF(Tablas!I2980="","",Tablas!I2980)</f>
        <v/>
      </c>
      <c r="H2982" s="1" t="s">
        <v>911</v>
      </c>
      <c r="I2982" s="39" t="str">
        <f>IF($B2982="","",-SUMIFS(Tabla7[Cantidad],Tabla7[Código del producto],$B2982,Tabla7[Tipo de movimiento],"SALIDA",Tabla7[Mes],I$5))</f>
        <v/>
      </c>
      <c r="J2982" s="39" t="str">
        <f>IF($B2982="","",-SUMIFS(Tabla7[Cantidad],Tabla7[Código del producto],$B2982,Tabla7[Tipo de movimiento],"SALIDA",Tabla7[Mes],J$5))</f>
        <v/>
      </c>
      <c r="K2982" s="39" t="str">
        <f>IF($B2982="","",-SUMIFS(Tabla7[Cantidad],Tabla7[Código del producto],$B2982,Tabla7[Tipo de movimiento],"SALIDA",Tabla7[Mes],K$5))</f>
        <v/>
      </c>
      <c r="L2982" s="39" t="str">
        <f>IF($B2982="","",-SUMIFS(Tabla7[Cantidad],Tabla7[Código del producto],$B2982,Tabla7[Tipo de movimiento],"SALIDA",Tabla7[Mes],L$5))</f>
        <v/>
      </c>
      <c r="M2982" s="39" t="str">
        <f>IF($B2982="","",-SUMIFS(Tabla7[Cantidad],Tabla7[Código del producto],$B2982,Tabla7[Tipo de movimiento],"SALIDA",Tabla7[Mes],M$5))</f>
        <v/>
      </c>
      <c r="N2982" s="39" t="str">
        <f>IF($B2982="","",-SUMIFS(Tabla7[Cantidad],Tabla7[Código del producto],$B2982,Tabla7[Tipo de movimiento],"SALIDA",Tabla7[Mes],N$5))</f>
        <v/>
      </c>
      <c r="O2982" s="39" t="str">
        <f>IF($B2982="","",-SUMIFS(Tabla7[Cantidad],Tabla7[Código del producto],$B2982,Tabla7[Tipo de movimiento],"SALIDA",Tabla7[Mes],O$5))</f>
        <v/>
      </c>
      <c r="P2982" s="39" t="str">
        <f>IF($B2982="","",-SUMIFS(Tabla7[Cantidad],Tabla7[Código del producto],$B2982,Tabla7[Tipo de movimiento],"SALIDA",Tabla7[Mes],P$5))</f>
        <v/>
      </c>
      <c r="Q2982" s="39" t="str">
        <f t="shared" si="138"/>
        <v/>
      </c>
      <c r="R2982" s="51" t="str">
        <f>IF($B2982="","",IFERROR(VLOOKUP($B2982,'ABC rotación'!$C:$G,5,0),"C"))</f>
        <v/>
      </c>
      <c r="S2982" s="41" t="str">
        <f t="shared" si="139"/>
        <v/>
      </c>
      <c r="T2982" s="40" t="str">
        <f t="shared" si="140"/>
        <v/>
      </c>
      <c r="U2982" s="23" t="str">
        <f>IF($B2982="","",VLOOKUP($T2982,Tablas!$X$14:$Y$17,2,1))</f>
        <v/>
      </c>
    </row>
    <row r="2983" spans="2:21" x14ac:dyDescent="0.2">
      <c r="B2983" s="1" t="str">
        <f>IF(Tablas!B2981="","",Tablas!B2981)</f>
        <v/>
      </c>
      <c r="C2983" s="1" t="str">
        <f>IF(Tablas!C2981="","",Tablas!C2981)</f>
        <v/>
      </c>
      <c r="D2983" s="1" t="str">
        <f>IF(Tablas!D2981="","",Tablas!D2981)</f>
        <v/>
      </c>
      <c r="E2983" s="1" t="str">
        <f>IF(Tablas!E2981="","",Tablas!E2981)</f>
        <v/>
      </c>
      <c r="F2983" s="1" t="str">
        <f>IF(Tablas!F2981="","",Tablas!F2981)</f>
        <v/>
      </c>
      <c r="G2983" s="1" t="str">
        <f>IF(Tablas!I2981="","",Tablas!I2981)</f>
        <v/>
      </c>
      <c r="H2983" s="1" t="s">
        <v>911</v>
      </c>
      <c r="I2983" s="39" t="str">
        <f>IF($B2983="","",-SUMIFS(Tabla7[Cantidad],Tabla7[Código del producto],$B2983,Tabla7[Tipo de movimiento],"SALIDA",Tabla7[Mes],I$5))</f>
        <v/>
      </c>
      <c r="J2983" s="39" t="str">
        <f>IF($B2983="","",-SUMIFS(Tabla7[Cantidad],Tabla7[Código del producto],$B2983,Tabla7[Tipo de movimiento],"SALIDA",Tabla7[Mes],J$5))</f>
        <v/>
      </c>
      <c r="K2983" s="39" t="str">
        <f>IF($B2983="","",-SUMIFS(Tabla7[Cantidad],Tabla7[Código del producto],$B2983,Tabla7[Tipo de movimiento],"SALIDA",Tabla7[Mes],K$5))</f>
        <v/>
      </c>
      <c r="L2983" s="39" t="str">
        <f>IF($B2983="","",-SUMIFS(Tabla7[Cantidad],Tabla7[Código del producto],$B2983,Tabla7[Tipo de movimiento],"SALIDA",Tabla7[Mes],L$5))</f>
        <v/>
      </c>
      <c r="M2983" s="39" t="str">
        <f>IF($B2983="","",-SUMIFS(Tabla7[Cantidad],Tabla7[Código del producto],$B2983,Tabla7[Tipo de movimiento],"SALIDA",Tabla7[Mes],M$5))</f>
        <v/>
      </c>
      <c r="N2983" s="39" t="str">
        <f>IF($B2983="","",-SUMIFS(Tabla7[Cantidad],Tabla7[Código del producto],$B2983,Tabla7[Tipo de movimiento],"SALIDA",Tabla7[Mes],N$5))</f>
        <v/>
      </c>
      <c r="O2983" s="39" t="str">
        <f>IF($B2983="","",-SUMIFS(Tabla7[Cantidad],Tabla7[Código del producto],$B2983,Tabla7[Tipo de movimiento],"SALIDA",Tabla7[Mes],O$5))</f>
        <v/>
      </c>
      <c r="P2983" s="39" t="str">
        <f>IF($B2983="","",-SUMIFS(Tabla7[Cantidad],Tabla7[Código del producto],$B2983,Tabla7[Tipo de movimiento],"SALIDA",Tabla7[Mes],P$5))</f>
        <v/>
      </c>
      <c r="Q2983" s="39" t="str">
        <f t="shared" si="138"/>
        <v/>
      </c>
      <c r="R2983" s="51" t="str">
        <f>IF($B2983="","",IFERROR(VLOOKUP($B2983,'ABC rotación'!$C:$G,5,0),"C"))</f>
        <v/>
      </c>
      <c r="S2983" s="41" t="str">
        <f t="shared" si="139"/>
        <v/>
      </c>
      <c r="T2983" s="40" t="str">
        <f t="shared" si="140"/>
        <v/>
      </c>
      <c r="U2983" s="23" t="str">
        <f>IF($B2983="","",VLOOKUP($T2983,Tablas!$X$14:$Y$17,2,1))</f>
        <v/>
      </c>
    </row>
    <row r="2984" spans="2:21" x14ac:dyDescent="0.2">
      <c r="B2984" s="1" t="str">
        <f>IF(Tablas!B2982="","",Tablas!B2982)</f>
        <v/>
      </c>
      <c r="C2984" s="1" t="str">
        <f>IF(Tablas!C2982="","",Tablas!C2982)</f>
        <v/>
      </c>
      <c r="D2984" s="1" t="str">
        <f>IF(Tablas!D2982="","",Tablas!D2982)</f>
        <v/>
      </c>
      <c r="E2984" s="1" t="str">
        <f>IF(Tablas!E2982="","",Tablas!E2982)</f>
        <v/>
      </c>
      <c r="F2984" s="1" t="str">
        <f>IF(Tablas!F2982="","",Tablas!F2982)</f>
        <v/>
      </c>
      <c r="G2984" s="1" t="str">
        <f>IF(Tablas!I2982="","",Tablas!I2982)</f>
        <v/>
      </c>
      <c r="H2984" s="1" t="s">
        <v>911</v>
      </c>
      <c r="I2984" s="39" t="str">
        <f>IF($B2984="","",-SUMIFS(Tabla7[Cantidad],Tabla7[Código del producto],$B2984,Tabla7[Tipo de movimiento],"SALIDA",Tabla7[Mes],I$5))</f>
        <v/>
      </c>
      <c r="J2984" s="39" t="str">
        <f>IF($B2984="","",-SUMIFS(Tabla7[Cantidad],Tabla7[Código del producto],$B2984,Tabla7[Tipo de movimiento],"SALIDA",Tabla7[Mes],J$5))</f>
        <v/>
      </c>
      <c r="K2984" s="39" t="str">
        <f>IF($B2984="","",-SUMIFS(Tabla7[Cantidad],Tabla7[Código del producto],$B2984,Tabla7[Tipo de movimiento],"SALIDA",Tabla7[Mes],K$5))</f>
        <v/>
      </c>
      <c r="L2984" s="39" t="str">
        <f>IF($B2984="","",-SUMIFS(Tabla7[Cantidad],Tabla7[Código del producto],$B2984,Tabla7[Tipo de movimiento],"SALIDA",Tabla7[Mes],L$5))</f>
        <v/>
      </c>
      <c r="M2984" s="39" t="str">
        <f>IF($B2984="","",-SUMIFS(Tabla7[Cantidad],Tabla7[Código del producto],$B2984,Tabla7[Tipo de movimiento],"SALIDA",Tabla7[Mes],M$5))</f>
        <v/>
      </c>
      <c r="N2984" s="39" t="str">
        <f>IF($B2984="","",-SUMIFS(Tabla7[Cantidad],Tabla7[Código del producto],$B2984,Tabla7[Tipo de movimiento],"SALIDA",Tabla7[Mes],N$5))</f>
        <v/>
      </c>
      <c r="O2984" s="39" t="str">
        <f>IF($B2984="","",-SUMIFS(Tabla7[Cantidad],Tabla7[Código del producto],$B2984,Tabla7[Tipo de movimiento],"SALIDA",Tabla7[Mes],O$5))</f>
        <v/>
      </c>
      <c r="P2984" s="39" t="str">
        <f>IF($B2984="","",-SUMIFS(Tabla7[Cantidad],Tabla7[Código del producto],$B2984,Tabla7[Tipo de movimiento],"SALIDA",Tabla7[Mes],P$5))</f>
        <v/>
      </c>
      <c r="Q2984" s="39" t="str">
        <f t="shared" si="138"/>
        <v/>
      </c>
      <c r="R2984" s="51" t="str">
        <f>IF($B2984="","",IFERROR(VLOOKUP($B2984,'ABC rotación'!$C:$G,5,0),"C"))</f>
        <v/>
      </c>
      <c r="S2984" s="41" t="str">
        <f t="shared" si="139"/>
        <v/>
      </c>
      <c r="T2984" s="40" t="str">
        <f t="shared" si="140"/>
        <v/>
      </c>
      <c r="U2984" s="23" t="str">
        <f>IF($B2984="","",VLOOKUP($T2984,Tablas!$X$14:$Y$17,2,1))</f>
        <v/>
      </c>
    </row>
    <row r="2985" spans="2:21" x14ac:dyDescent="0.2">
      <c r="B2985" s="1" t="str">
        <f>IF(Tablas!B2983="","",Tablas!B2983)</f>
        <v/>
      </c>
      <c r="C2985" s="1" t="str">
        <f>IF(Tablas!C2983="","",Tablas!C2983)</f>
        <v/>
      </c>
      <c r="D2985" s="1" t="str">
        <f>IF(Tablas!D2983="","",Tablas!D2983)</f>
        <v/>
      </c>
      <c r="E2985" s="1" t="str">
        <f>IF(Tablas!E2983="","",Tablas!E2983)</f>
        <v/>
      </c>
      <c r="F2985" s="1" t="str">
        <f>IF(Tablas!F2983="","",Tablas!F2983)</f>
        <v/>
      </c>
      <c r="G2985" s="1" t="str">
        <f>IF(Tablas!I2983="","",Tablas!I2983)</f>
        <v/>
      </c>
      <c r="H2985" s="1" t="s">
        <v>911</v>
      </c>
      <c r="I2985" s="39" t="str">
        <f>IF($B2985="","",-SUMIFS(Tabla7[Cantidad],Tabla7[Código del producto],$B2985,Tabla7[Tipo de movimiento],"SALIDA",Tabla7[Mes],I$5))</f>
        <v/>
      </c>
      <c r="J2985" s="39" t="str">
        <f>IF($B2985="","",-SUMIFS(Tabla7[Cantidad],Tabla7[Código del producto],$B2985,Tabla7[Tipo de movimiento],"SALIDA",Tabla7[Mes],J$5))</f>
        <v/>
      </c>
      <c r="K2985" s="39" t="str">
        <f>IF($B2985="","",-SUMIFS(Tabla7[Cantidad],Tabla7[Código del producto],$B2985,Tabla7[Tipo de movimiento],"SALIDA",Tabla7[Mes],K$5))</f>
        <v/>
      </c>
      <c r="L2985" s="39" t="str">
        <f>IF($B2985="","",-SUMIFS(Tabla7[Cantidad],Tabla7[Código del producto],$B2985,Tabla7[Tipo de movimiento],"SALIDA",Tabla7[Mes],L$5))</f>
        <v/>
      </c>
      <c r="M2985" s="39" t="str">
        <f>IF($B2985="","",-SUMIFS(Tabla7[Cantidad],Tabla7[Código del producto],$B2985,Tabla7[Tipo de movimiento],"SALIDA",Tabla7[Mes],M$5))</f>
        <v/>
      </c>
      <c r="N2985" s="39" t="str">
        <f>IF($B2985="","",-SUMIFS(Tabla7[Cantidad],Tabla7[Código del producto],$B2985,Tabla7[Tipo de movimiento],"SALIDA",Tabla7[Mes],N$5))</f>
        <v/>
      </c>
      <c r="O2985" s="39" t="str">
        <f>IF($B2985="","",-SUMIFS(Tabla7[Cantidad],Tabla7[Código del producto],$B2985,Tabla7[Tipo de movimiento],"SALIDA",Tabla7[Mes],O$5))</f>
        <v/>
      </c>
      <c r="P2985" s="39" t="str">
        <f>IF($B2985="","",-SUMIFS(Tabla7[Cantidad],Tabla7[Código del producto],$B2985,Tabla7[Tipo de movimiento],"SALIDA",Tabla7[Mes],P$5))</f>
        <v/>
      </c>
      <c r="Q2985" s="39" t="str">
        <f t="shared" si="138"/>
        <v/>
      </c>
      <c r="R2985" s="51" t="str">
        <f>IF($B2985="","",IFERROR(VLOOKUP($B2985,'ABC rotación'!$C:$G,5,0),"C"))</f>
        <v/>
      </c>
      <c r="S2985" s="41" t="str">
        <f t="shared" si="139"/>
        <v/>
      </c>
      <c r="T2985" s="40" t="str">
        <f t="shared" si="140"/>
        <v/>
      </c>
      <c r="U2985" s="23" t="str">
        <f>IF($B2985="","",VLOOKUP($T2985,Tablas!$X$14:$Y$17,2,1))</f>
        <v/>
      </c>
    </row>
    <row r="2986" spans="2:21" x14ac:dyDescent="0.2">
      <c r="B2986" s="1" t="str">
        <f>IF(Tablas!B2984="","",Tablas!B2984)</f>
        <v/>
      </c>
      <c r="C2986" s="1" t="str">
        <f>IF(Tablas!C2984="","",Tablas!C2984)</f>
        <v/>
      </c>
      <c r="D2986" s="1" t="str">
        <f>IF(Tablas!D2984="","",Tablas!D2984)</f>
        <v/>
      </c>
      <c r="E2986" s="1" t="str">
        <f>IF(Tablas!E2984="","",Tablas!E2984)</f>
        <v/>
      </c>
      <c r="F2986" s="1" t="str">
        <f>IF(Tablas!F2984="","",Tablas!F2984)</f>
        <v/>
      </c>
      <c r="G2986" s="1" t="str">
        <f>IF(Tablas!I2984="","",Tablas!I2984)</f>
        <v/>
      </c>
      <c r="H2986" s="1" t="s">
        <v>911</v>
      </c>
      <c r="I2986" s="39" t="str">
        <f>IF($B2986="","",-SUMIFS(Tabla7[Cantidad],Tabla7[Código del producto],$B2986,Tabla7[Tipo de movimiento],"SALIDA",Tabla7[Mes],I$5))</f>
        <v/>
      </c>
      <c r="J2986" s="39" t="str">
        <f>IF($B2986="","",-SUMIFS(Tabla7[Cantidad],Tabla7[Código del producto],$B2986,Tabla7[Tipo de movimiento],"SALIDA",Tabla7[Mes],J$5))</f>
        <v/>
      </c>
      <c r="K2986" s="39" t="str">
        <f>IF($B2986="","",-SUMIFS(Tabla7[Cantidad],Tabla7[Código del producto],$B2986,Tabla7[Tipo de movimiento],"SALIDA",Tabla7[Mes],K$5))</f>
        <v/>
      </c>
      <c r="L2986" s="39" t="str">
        <f>IF($B2986="","",-SUMIFS(Tabla7[Cantidad],Tabla7[Código del producto],$B2986,Tabla7[Tipo de movimiento],"SALIDA",Tabla7[Mes],L$5))</f>
        <v/>
      </c>
      <c r="M2986" s="39" t="str">
        <f>IF($B2986="","",-SUMIFS(Tabla7[Cantidad],Tabla7[Código del producto],$B2986,Tabla7[Tipo de movimiento],"SALIDA",Tabla7[Mes],M$5))</f>
        <v/>
      </c>
      <c r="N2986" s="39" t="str">
        <f>IF($B2986="","",-SUMIFS(Tabla7[Cantidad],Tabla7[Código del producto],$B2986,Tabla7[Tipo de movimiento],"SALIDA",Tabla7[Mes],N$5))</f>
        <v/>
      </c>
      <c r="O2986" s="39" t="str">
        <f>IF($B2986="","",-SUMIFS(Tabla7[Cantidad],Tabla7[Código del producto],$B2986,Tabla7[Tipo de movimiento],"SALIDA",Tabla7[Mes],O$5))</f>
        <v/>
      </c>
      <c r="P2986" s="39" t="str">
        <f>IF($B2986="","",-SUMIFS(Tabla7[Cantidad],Tabla7[Código del producto],$B2986,Tabla7[Tipo de movimiento],"SALIDA",Tabla7[Mes],P$5))</f>
        <v/>
      </c>
      <c r="Q2986" s="39" t="str">
        <f t="shared" si="138"/>
        <v/>
      </c>
      <c r="R2986" s="51" t="str">
        <f>IF($B2986="","",IFERROR(VLOOKUP($B2986,'ABC rotación'!$C:$G,5,0),"C"))</f>
        <v/>
      </c>
      <c r="S2986" s="41" t="str">
        <f t="shared" si="139"/>
        <v/>
      </c>
      <c r="T2986" s="40" t="str">
        <f t="shared" si="140"/>
        <v/>
      </c>
      <c r="U2986" s="23" t="str">
        <f>IF($B2986="","",VLOOKUP($T2986,Tablas!$X$14:$Y$17,2,1))</f>
        <v/>
      </c>
    </row>
    <row r="2987" spans="2:21" x14ac:dyDescent="0.2">
      <c r="B2987" s="1" t="str">
        <f>IF(Tablas!B2985="","",Tablas!B2985)</f>
        <v/>
      </c>
      <c r="C2987" s="1" t="str">
        <f>IF(Tablas!C2985="","",Tablas!C2985)</f>
        <v/>
      </c>
      <c r="D2987" s="1" t="str">
        <f>IF(Tablas!D2985="","",Tablas!D2985)</f>
        <v/>
      </c>
      <c r="E2987" s="1" t="str">
        <f>IF(Tablas!E2985="","",Tablas!E2985)</f>
        <v/>
      </c>
      <c r="F2987" s="1" t="str">
        <f>IF(Tablas!F2985="","",Tablas!F2985)</f>
        <v/>
      </c>
      <c r="G2987" s="1" t="str">
        <f>IF(Tablas!I2985="","",Tablas!I2985)</f>
        <v/>
      </c>
      <c r="H2987" s="1" t="s">
        <v>911</v>
      </c>
      <c r="I2987" s="39" t="str">
        <f>IF($B2987="","",-SUMIFS(Tabla7[Cantidad],Tabla7[Código del producto],$B2987,Tabla7[Tipo de movimiento],"SALIDA",Tabla7[Mes],I$5))</f>
        <v/>
      </c>
      <c r="J2987" s="39" t="str">
        <f>IF($B2987="","",-SUMIFS(Tabla7[Cantidad],Tabla7[Código del producto],$B2987,Tabla7[Tipo de movimiento],"SALIDA",Tabla7[Mes],J$5))</f>
        <v/>
      </c>
      <c r="K2987" s="39" t="str">
        <f>IF($B2987="","",-SUMIFS(Tabla7[Cantidad],Tabla7[Código del producto],$B2987,Tabla7[Tipo de movimiento],"SALIDA",Tabla7[Mes],K$5))</f>
        <v/>
      </c>
      <c r="L2987" s="39" t="str">
        <f>IF($B2987="","",-SUMIFS(Tabla7[Cantidad],Tabla7[Código del producto],$B2987,Tabla7[Tipo de movimiento],"SALIDA",Tabla7[Mes],L$5))</f>
        <v/>
      </c>
      <c r="M2987" s="39" t="str">
        <f>IF($B2987="","",-SUMIFS(Tabla7[Cantidad],Tabla7[Código del producto],$B2987,Tabla7[Tipo de movimiento],"SALIDA",Tabla7[Mes],M$5))</f>
        <v/>
      </c>
      <c r="N2987" s="39" t="str">
        <f>IF($B2987="","",-SUMIFS(Tabla7[Cantidad],Tabla7[Código del producto],$B2987,Tabla7[Tipo de movimiento],"SALIDA",Tabla7[Mes],N$5))</f>
        <v/>
      </c>
      <c r="O2987" s="39" t="str">
        <f>IF($B2987="","",-SUMIFS(Tabla7[Cantidad],Tabla7[Código del producto],$B2987,Tabla7[Tipo de movimiento],"SALIDA",Tabla7[Mes],O$5))</f>
        <v/>
      </c>
      <c r="P2987" s="39" t="str">
        <f>IF($B2987="","",-SUMIFS(Tabla7[Cantidad],Tabla7[Código del producto],$B2987,Tabla7[Tipo de movimiento],"SALIDA",Tabla7[Mes],P$5))</f>
        <v/>
      </c>
      <c r="Q2987" s="39" t="str">
        <f t="shared" si="138"/>
        <v/>
      </c>
      <c r="R2987" s="51" t="str">
        <f>IF($B2987="","",IFERROR(VLOOKUP($B2987,'ABC rotación'!$C:$G,5,0),"C"))</f>
        <v/>
      </c>
      <c r="S2987" s="41" t="str">
        <f t="shared" si="139"/>
        <v/>
      </c>
      <c r="T2987" s="40" t="str">
        <f t="shared" si="140"/>
        <v/>
      </c>
      <c r="U2987" s="23" t="str">
        <f>IF($B2987="","",VLOOKUP($T2987,Tablas!$X$14:$Y$17,2,1))</f>
        <v/>
      </c>
    </row>
    <row r="2988" spans="2:21" x14ac:dyDescent="0.2">
      <c r="B2988" s="1" t="str">
        <f>IF(Tablas!B2986="","",Tablas!B2986)</f>
        <v/>
      </c>
      <c r="C2988" s="1" t="str">
        <f>IF(Tablas!C2986="","",Tablas!C2986)</f>
        <v/>
      </c>
      <c r="D2988" s="1" t="str">
        <f>IF(Tablas!D2986="","",Tablas!D2986)</f>
        <v/>
      </c>
      <c r="E2988" s="1" t="str">
        <f>IF(Tablas!E2986="","",Tablas!E2986)</f>
        <v/>
      </c>
      <c r="F2988" s="1" t="str">
        <f>IF(Tablas!F2986="","",Tablas!F2986)</f>
        <v/>
      </c>
      <c r="G2988" s="1" t="str">
        <f>IF(Tablas!I2986="","",Tablas!I2986)</f>
        <v/>
      </c>
      <c r="H2988" s="1" t="s">
        <v>911</v>
      </c>
      <c r="I2988" s="39" t="str">
        <f>IF($B2988="","",-SUMIFS(Tabla7[Cantidad],Tabla7[Código del producto],$B2988,Tabla7[Tipo de movimiento],"SALIDA",Tabla7[Mes],I$5))</f>
        <v/>
      </c>
      <c r="J2988" s="39" t="str">
        <f>IF($B2988="","",-SUMIFS(Tabla7[Cantidad],Tabla7[Código del producto],$B2988,Tabla7[Tipo de movimiento],"SALIDA",Tabla7[Mes],J$5))</f>
        <v/>
      </c>
      <c r="K2988" s="39" t="str">
        <f>IF($B2988="","",-SUMIFS(Tabla7[Cantidad],Tabla7[Código del producto],$B2988,Tabla7[Tipo de movimiento],"SALIDA",Tabla7[Mes],K$5))</f>
        <v/>
      </c>
      <c r="L2988" s="39" t="str">
        <f>IF($B2988="","",-SUMIFS(Tabla7[Cantidad],Tabla7[Código del producto],$B2988,Tabla7[Tipo de movimiento],"SALIDA",Tabla7[Mes],L$5))</f>
        <v/>
      </c>
      <c r="M2988" s="39" t="str">
        <f>IF($B2988="","",-SUMIFS(Tabla7[Cantidad],Tabla7[Código del producto],$B2988,Tabla7[Tipo de movimiento],"SALIDA",Tabla7[Mes],M$5))</f>
        <v/>
      </c>
      <c r="N2988" s="39" t="str">
        <f>IF($B2988="","",-SUMIFS(Tabla7[Cantidad],Tabla7[Código del producto],$B2988,Tabla7[Tipo de movimiento],"SALIDA",Tabla7[Mes],N$5))</f>
        <v/>
      </c>
      <c r="O2988" s="39" t="str">
        <f>IF($B2988="","",-SUMIFS(Tabla7[Cantidad],Tabla7[Código del producto],$B2988,Tabla7[Tipo de movimiento],"SALIDA",Tabla7[Mes],O$5))</f>
        <v/>
      </c>
      <c r="P2988" s="39" t="str">
        <f>IF($B2988="","",-SUMIFS(Tabla7[Cantidad],Tabla7[Código del producto],$B2988,Tabla7[Tipo de movimiento],"SALIDA",Tabla7[Mes],P$5))</f>
        <v/>
      </c>
      <c r="Q2988" s="39" t="str">
        <f t="shared" si="138"/>
        <v/>
      </c>
      <c r="R2988" s="51" t="str">
        <f>IF($B2988="","",IFERROR(VLOOKUP($B2988,'ABC rotación'!$C:$G,5,0),"C"))</f>
        <v/>
      </c>
      <c r="S2988" s="41" t="str">
        <f t="shared" si="139"/>
        <v/>
      </c>
      <c r="T2988" s="40" t="str">
        <f t="shared" si="140"/>
        <v/>
      </c>
      <c r="U2988" s="23" t="str">
        <f>IF($B2988="","",VLOOKUP($T2988,Tablas!$X$14:$Y$17,2,1))</f>
        <v/>
      </c>
    </row>
    <row r="2989" spans="2:21" x14ac:dyDescent="0.2">
      <c r="B2989" s="1" t="str">
        <f>IF(Tablas!B2987="","",Tablas!B2987)</f>
        <v/>
      </c>
      <c r="C2989" s="1" t="str">
        <f>IF(Tablas!C2987="","",Tablas!C2987)</f>
        <v/>
      </c>
      <c r="D2989" s="1" t="str">
        <f>IF(Tablas!D2987="","",Tablas!D2987)</f>
        <v/>
      </c>
      <c r="E2989" s="1" t="str">
        <f>IF(Tablas!E2987="","",Tablas!E2987)</f>
        <v/>
      </c>
      <c r="F2989" s="1" t="str">
        <f>IF(Tablas!F2987="","",Tablas!F2987)</f>
        <v/>
      </c>
      <c r="G2989" s="1" t="str">
        <f>IF(Tablas!I2987="","",Tablas!I2987)</f>
        <v/>
      </c>
      <c r="H2989" s="1" t="s">
        <v>911</v>
      </c>
      <c r="I2989" s="39" t="str">
        <f>IF($B2989="","",-SUMIFS(Tabla7[Cantidad],Tabla7[Código del producto],$B2989,Tabla7[Tipo de movimiento],"SALIDA",Tabla7[Mes],I$5))</f>
        <v/>
      </c>
      <c r="J2989" s="39" t="str">
        <f>IF($B2989="","",-SUMIFS(Tabla7[Cantidad],Tabla7[Código del producto],$B2989,Tabla7[Tipo de movimiento],"SALIDA",Tabla7[Mes],J$5))</f>
        <v/>
      </c>
      <c r="K2989" s="39" t="str">
        <f>IF($B2989="","",-SUMIFS(Tabla7[Cantidad],Tabla7[Código del producto],$B2989,Tabla7[Tipo de movimiento],"SALIDA",Tabla7[Mes],K$5))</f>
        <v/>
      </c>
      <c r="L2989" s="39" t="str">
        <f>IF($B2989="","",-SUMIFS(Tabla7[Cantidad],Tabla7[Código del producto],$B2989,Tabla7[Tipo de movimiento],"SALIDA",Tabla7[Mes],L$5))</f>
        <v/>
      </c>
      <c r="M2989" s="39" t="str">
        <f>IF($B2989="","",-SUMIFS(Tabla7[Cantidad],Tabla7[Código del producto],$B2989,Tabla7[Tipo de movimiento],"SALIDA",Tabla7[Mes],M$5))</f>
        <v/>
      </c>
      <c r="N2989" s="39" t="str">
        <f>IF($B2989="","",-SUMIFS(Tabla7[Cantidad],Tabla7[Código del producto],$B2989,Tabla7[Tipo de movimiento],"SALIDA",Tabla7[Mes],N$5))</f>
        <v/>
      </c>
      <c r="O2989" s="39" t="str">
        <f>IF($B2989="","",-SUMIFS(Tabla7[Cantidad],Tabla7[Código del producto],$B2989,Tabla7[Tipo de movimiento],"SALIDA",Tabla7[Mes],O$5))</f>
        <v/>
      </c>
      <c r="P2989" s="39" t="str">
        <f>IF($B2989="","",-SUMIFS(Tabla7[Cantidad],Tabla7[Código del producto],$B2989,Tabla7[Tipo de movimiento],"SALIDA",Tabla7[Mes],P$5))</f>
        <v/>
      </c>
      <c r="Q2989" s="39" t="str">
        <f t="shared" si="138"/>
        <v/>
      </c>
      <c r="R2989" s="51" t="str">
        <f>IF($B2989="","",IFERROR(VLOOKUP($B2989,'ABC rotación'!$C:$G,5,0),"C"))</f>
        <v/>
      </c>
      <c r="S2989" s="41" t="str">
        <f t="shared" si="139"/>
        <v/>
      </c>
      <c r="T2989" s="40" t="str">
        <f t="shared" si="140"/>
        <v/>
      </c>
      <c r="U2989" s="23" t="str">
        <f>IF($B2989="","",VLOOKUP($T2989,Tablas!$X$14:$Y$17,2,1))</f>
        <v/>
      </c>
    </row>
    <row r="2990" spans="2:21" x14ac:dyDescent="0.2">
      <c r="B2990" s="1" t="str">
        <f>IF(Tablas!B2988="","",Tablas!B2988)</f>
        <v/>
      </c>
      <c r="C2990" s="1" t="str">
        <f>IF(Tablas!C2988="","",Tablas!C2988)</f>
        <v/>
      </c>
      <c r="D2990" s="1" t="str">
        <f>IF(Tablas!D2988="","",Tablas!D2988)</f>
        <v/>
      </c>
      <c r="E2990" s="1" t="str">
        <f>IF(Tablas!E2988="","",Tablas!E2988)</f>
        <v/>
      </c>
      <c r="F2990" s="1" t="str">
        <f>IF(Tablas!F2988="","",Tablas!F2988)</f>
        <v/>
      </c>
      <c r="G2990" s="1" t="str">
        <f>IF(Tablas!I2988="","",Tablas!I2988)</f>
        <v/>
      </c>
      <c r="H2990" s="1" t="s">
        <v>911</v>
      </c>
      <c r="I2990" s="39" t="str">
        <f>IF($B2990="","",-SUMIFS(Tabla7[Cantidad],Tabla7[Código del producto],$B2990,Tabla7[Tipo de movimiento],"SALIDA",Tabla7[Mes],I$5))</f>
        <v/>
      </c>
      <c r="J2990" s="39" t="str">
        <f>IF($B2990="","",-SUMIFS(Tabla7[Cantidad],Tabla7[Código del producto],$B2990,Tabla7[Tipo de movimiento],"SALIDA",Tabla7[Mes],J$5))</f>
        <v/>
      </c>
      <c r="K2990" s="39" t="str">
        <f>IF($B2990="","",-SUMIFS(Tabla7[Cantidad],Tabla7[Código del producto],$B2990,Tabla7[Tipo de movimiento],"SALIDA",Tabla7[Mes],K$5))</f>
        <v/>
      </c>
      <c r="L2990" s="39" t="str">
        <f>IF($B2990="","",-SUMIFS(Tabla7[Cantidad],Tabla7[Código del producto],$B2990,Tabla7[Tipo de movimiento],"SALIDA",Tabla7[Mes],L$5))</f>
        <v/>
      </c>
      <c r="M2990" s="39" t="str">
        <f>IF($B2990="","",-SUMIFS(Tabla7[Cantidad],Tabla7[Código del producto],$B2990,Tabla7[Tipo de movimiento],"SALIDA",Tabla7[Mes],M$5))</f>
        <v/>
      </c>
      <c r="N2990" s="39" t="str">
        <f>IF($B2990="","",-SUMIFS(Tabla7[Cantidad],Tabla7[Código del producto],$B2990,Tabla7[Tipo de movimiento],"SALIDA",Tabla7[Mes],N$5))</f>
        <v/>
      </c>
      <c r="O2990" s="39" t="str">
        <f>IF($B2990="","",-SUMIFS(Tabla7[Cantidad],Tabla7[Código del producto],$B2990,Tabla7[Tipo de movimiento],"SALIDA",Tabla7[Mes],O$5))</f>
        <v/>
      </c>
      <c r="P2990" s="39" t="str">
        <f>IF($B2990="","",-SUMIFS(Tabla7[Cantidad],Tabla7[Código del producto],$B2990,Tabla7[Tipo de movimiento],"SALIDA",Tabla7[Mes],P$5))</f>
        <v/>
      </c>
      <c r="Q2990" s="39" t="str">
        <f t="shared" si="138"/>
        <v/>
      </c>
      <c r="R2990" s="51" t="str">
        <f>IF($B2990="","",IFERROR(VLOOKUP($B2990,'ABC rotación'!$C:$G,5,0),"C"))</f>
        <v/>
      </c>
      <c r="S2990" s="41" t="str">
        <f t="shared" si="139"/>
        <v/>
      </c>
      <c r="T2990" s="40" t="str">
        <f t="shared" si="140"/>
        <v/>
      </c>
      <c r="U2990" s="23" t="str">
        <f>IF($B2990="","",VLOOKUP($T2990,Tablas!$X$14:$Y$17,2,1))</f>
        <v/>
      </c>
    </row>
    <row r="2991" spans="2:21" x14ac:dyDescent="0.2">
      <c r="B2991" s="1" t="str">
        <f>IF(Tablas!B2989="","",Tablas!B2989)</f>
        <v/>
      </c>
      <c r="C2991" s="1" t="str">
        <f>IF(Tablas!C2989="","",Tablas!C2989)</f>
        <v/>
      </c>
      <c r="D2991" s="1" t="str">
        <f>IF(Tablas!D2989="","",Tablas!D2989)</f>
        <v/>
      </c>
      <c r="E2991" s="1" t="str">
        <f>IF(Tablas!E2989="","",Tablas!E2989)</f>
        <v/>
      </c>
      <c r="F2991" s="1" t="str">
        <f>IF(Tablas!F2989="","",Tablas!F2989)</f>
        <v/>
      </c>
      <c r="G2991" s="1" t="str">
        <f>IF(Tablas!I2989="","",Tablas!I2989)</f>
        <v/>
      </c>
      <c r="H2991" s="1" t="s">
        <v>911</v>
      </c>
      <c r="I2991" s="39" t="str">
        <f>IF($B2991="","",-SUMIFS(Tabla7[Cantidad],Tabla7[Código del producto],$B2991,Tabla7[Tipo de movimiento],"SALIDA",Tabla7[Mes],I$5))</f>
        <v/>
      </c>
      <c r="J2991" s="39" t="str">
        <f>IF($B2991="","",-SUMIFS(Tabla7[Cantidad],Tabla7[Código del producto],$B2991,Tabla7[Tipo de movimiento],"SALIDA",Tabla7[Mes],J$5))</f>
        <v/>
      </c>
      <c r="K2991" s="39" t="str">
        <f>IF($B2991="","",-SUMIFS(Tabla7[Cantidad],Tabla7[Código del producto],$B2991,Tabla7[Tipo de movimiento],"SALIDA",Tabla7[Mes],K$5))</f>
        <v/>
      </c>
      <c r="L2991" s="39" t="str">
        <f>IF($B2991="","",-SUMIFS(Tabla7[Cantidad],Tabla7[Código del producto],$B2991,Tabla7[Tipo de movimiento],"SALIDA",Tabla7[Mes],L$5))</f>
        <v/>
      </c>
      <c r="M2991" s="39" t="str">
        <f>IF($B2991="","",-SUMIFS(Tabla7[Cantidad],Tabla7[Código del producto],$B2991,Tabla7[Tipo de movimiento],"SALIDA",Tabla7[Mes],M$5))</f>
        <v/>
      </c>
      <c r="N2991" s="39" t="str">
        <f>IF($B2991="","",-SUMIFS(Tabla7[Cantidad],Tabla7[Código del producto],$B2991,Tabla7[Tipo de movimiento],"SALIDA",Tabla7[Mes],N$5))</f>
        <v/>
      </c>
      <c r="O2991" s="39" t="str">
        <f>IF($B2991="","",-SUMIFS(Tabla7[Cantidad],Tabla7[Código del producto],$B2991,Tabla7[Tipo de movimiento],"SALIDA",Tabla7[Mes],O$5))</f>
        <v/>
      </c>
      <c r="P2991" s="39" t="str">
        <f>IF($B2991="","",-SUMIFS(Tabla7[Cantidad],Tabla7[Código del producto],$B2991,Tabla7[Tipo de movimiento],"SALIDA",Tabla7[Mes],P$5))</f>
        <v/>
      </c>
      <c r="Q2991" s="39" t="str">
        <f t="shared" si="138"/>
        <v/>
      </c>
      <c r="R2991" s="51" t="str">
        <f>IF($B2991="","",IFERROR(VLOOKUP($B2991,'ABC rotación'!$C:$G,5,0),"C"))</f>
        <v/>
      </c>
      <c r="S2991" s="41" t="str">
        <f t="shared" si="139"/>
        <v/>
      </c>
      <c r="T2991" s="40" t="str">
        <f t="shared" si="140"/>
        <v/>
      </c>
      <c r="U2991" s="23" t="str">
        <f>IF($B2991="","",VLOOKUP($T2991,Tablas!$X$14:$Y$17,2,1))</f>
        <v/>
      </c>
    </row>
    <row r="2992" spans="2:21" x14ac:dyDescent="0.2">
      <c r="B2992" s="1" t="str">
        <f>IF(Tablas!B2990="","",Tablas!B2990)</f>
        <v/>
      </c>
      <c r="C2992" s="1" t="str">
        <f>IF(Tablas!C2990="","",Tablas!C2990)</f>
        <v/>
      </c>
      <c r="D2992" s="1" t="str">
        <f>IF(Tablas!D2990="","",Tablas!D2990)</f>
        <v/>
      </c>
      <c r="E2992" s="1" t="str">
        <f>IF(Tablas!E2990="","",Tablas!E2990)</f>
        <v/>
      </c>
      <c r="F2992" s="1" t="str">
        <f>IF(Tablas!F2990="","",Tablas!F2990)</f>
        <v/>
      </c>
      <c r="G2992" s="1" t="str">
        <f>IF(Tablas!I2990="","",Tablas!I2990)</f>
        <v/>
      </c>
      <c r="H2992" s="1" t="s">
        <v>911</v>
      </c>
      <c r="I2992" s="39" t="str">
        <f>IF($B2992="","",-SUMIFS(Tabla7[Cantidad],Tabla7[Código del producto],$B2992,Tabla7[Tipo de movimiento],"SALIDA",Tabla7[Mes],I$5))</f>
        <v/>
      </c>
      <c r="J2992" s="39" t="str">
        <f>IF($B2992="","",-SUMIFS(Tabla7[Cantidad],Tabla7[Código del producto],$B2992,Tabla7[Tipo de movimiento],"SALIDA",Tabla7[Mes],J$5))</f>
        <v/>
      </c>
      <c r="K2992" s="39" t="str">
        <f>IF($B2992="","",-SUMIFS(Tabla7[Cantidad],Tabla7[Código del producto],$B2992,Tabla7[Tipo de movimiento],"SALIDA",Tabla7[Mes],K$5))</f>
        <v/>
      </c>
      <c r="L2992" s="39" t="str">
        <f>IF($B2992="","",-SUMIFS(Tabla7[Cantidad],Tabla7[Código del producto],$B2992,Tabla7[Tipo de movimiento],"SALIDA",Tabla7[Mes],L$5))</f>
        <v/>
      </c>
      <c r="M2992" s="39" t="str">
        <f>IF($B2992="","",-SUMIFS(Tabla7[Cantidad],Tabla7[Código del producto],$B2992,Tabla7[Tipo de movimiento],"SALIDA",Tabla7[Mes],M$5))</f>
        <v/>
      </c>
      <c r="N2992" s="39" t="str">
        <f>IF($B2992="","",-SUMIFS(Tabla7[Cantidad],Tabla7[Código del producto],$B2992,Tabla7[Tipo de movimiento],"SALIDA",Tabla7[Mes],N$5))</f>
        <v/>
      </c>
      <c r="O2992" s="39" t="str">
        <f>IF($B2992="","",-SUMIFS(Tabla7[Cantidad],Tabla7[Código del producto],$B2992,Tabla7[Tipo de movimiento],"SALIDA",Tabla7[Mes],O$5))</f>
        <v/>
      </c>
      <c r="P2992" s="39" t="str">
        <f>IF($B2992="","",-SUMIFS(Tabla7[Cantidad],Tabla7[Código del producto],$B2992,Tabla7[Tipo de movimiento],"SALIDA",Tabla7[Mes],P$5))</f>
        <v/>
      </c>
      <c r="Q2992" s="39" t="str">
        <f t="shared" si="138"/>
        <v/>
      </c>
      <c r="R2992" s="51" t="str">
        <f>IF($B2992="","",IFERROR(VLOOKUP($B2992,'ABC rotación'!$C:$G,5,0),"C"))</f>
        <v/>
      </c>
      <c r="S2992" s="41" t="str">
        <f t="shared" si="139"/>
        <v/>
      </c>
      <c r="T2992" s="40" t="str">
        <f t="shared" si="140"/>
        <v/>
      </c>
      <c r="U2992" s="23" t="str">
        <f>IF($B2992="","",VLOOKUP($T2992,Tablas!$X$14:$Y$17,2,1))</f>
        <v/>
      </c>
    </row>
    <row r="2993" spans="2:21" x14ac:dyDescent="0.2">
      <c r="B2993" s="1" t="str">
        <f>IF(Tablas!B2991="","",Tablas!B2991)</f>
        <v/>
      </c>
      <c r="C2993" s="1" t="str">
        <f>IF(Tablas!C2991="","",Tablas!C2991)</f>
        <v/>
      </c>
      <c r="D2993" s="1" t="str">
        <f>IF(Tablas!D2991="","",Tablas!D2991)</f>
        <v/>
      </c>
      <c r="E2993" s="1" t="str">
        <f>IF(Tablas!E2991="","",Tablas!E2991)</f>
        <v/>
      </c>
      <c r="F2993" s="1" t="str">
        <f>IF(Tablas!F2991="","",Tablas!F2991)</f>
        <v/>
      </c>
      <c r="G2993" s="1" t="str">
        <f>IF(Tablas!I2991="","",Tablas!I2991)</f>
        <v/>
      </c>
      <c r="H2993" s="1" t="s">
        <v>911</v>
      </c>
      <c r="I2993" s="39" t="str">
        <f>IF($B2993="","",-SUMIFS(Tabla7[Cantidad],Tabla7[Código del producto],$B2993,Tabla7[Tipo de movimiento],"SALIDA",Tabla7[Mes],I$5))</f>
        <v/>
      </c>
      <c r="J2993" s="39" t="str">
        <f>IF($B2993="","",-SUMIFS(Tabla7[Cantidad],Tabla7[Código del producto],$B2993,Tabla7[Tipo de movimiento],"SALIDA",Tabla7[Mes],J$5))</f>
        <v/>
      </c>
      <c r="K2993" s="39" t="str">
        <f>IF($B2993="","",-SUMIFS(Tabla7[Cantidad],Tabla7[Código del producto],$B2993,Tabla7[Tipo de movimiento],"SALIDA",Tabla7[Mes],K$5))</f>
        <v/>
      </c>
      <c r="L2993" s="39" t="str">
        <f>IF($B2993="","",-SUMIFS(Tabla7[Cantidad],Tabla7[Código del producto],$B2993,Tabla7[Tipo de movimiento],"SALIDA",Tabla7[Mes],L$5))</f>
        <v/>
      </c>
      <c r="M2993" s="39" t="str">
        <f>IF($B2993="","",-SUMIFS(Tabla7[Cantidad],Tabla7[Código del producto],$B2993,Tabla7[Tipo de movimiento],"SALIDA",Tabla7[Mes],M$5))</f>
        <v/>
      </c>
      <c r="N2993" s="39" t="str">
        <f>IF($B2993="","",-SUMIFS(Tabla7[Cantidad],Tabla7[Código del producto],$B2993,Tabla7[Tipo de movimiento],"SALIDA",Tabla7[Mes],N$5))</f>
        <v/>
      </c>
      <c r="O2993" s="39" t="str">
        <f>IF($B2993="","",-SUMIFS(Tabla7[Cantidad],Tabla7[Código del producto],$B2993,Tabla7[Tipo de movimiento],"SALIDA",Tabla7[Mes],O$5))</f>
        <v/>
      </c>
      <c r="P2993" s="39" t="str">
        <f>IF($B2993="","",-SUMIFS(Tabla7[Cantidad],Tabla7[Código del producto],$B2993,Tabla7[Tipo de movimiento],"SALIDA",Tabla7[Mes],P$5))</f>
        <v/>
      </c>
      <c r="Q2993" s="39" t="str">
        <f t="shared" si="138"/>
        <v/>
      </c>
      <c r="R2993" s="51" t="str">
        <f>IF($B2993="","",IFERROR(VLOOKUP($B2993,'ABC rotación'!$C:$G,5,0),"C"))</f>
        <v/>
      </c>
      <c r="S2993" s="41" t="str">
        <f t="shared" si="139"/>
        <v/>
      </c>
      <c r="T2993" s="40" t="str">
        <f t="shared" si="140"/>
        <v/>
      </c>
      <c r="U2993" s="23" t="str">
        <f>IF($B2993="","",VLOOKUP($T2993,Tablas!$X$14:$Y$17,2,1))</f>
        <v/>
      </c>
    </row>
    <row r="2994" spans="2:21" x14ac:dyDescent="0.2">
      <c r="B2994" s="1" t="str">
        <f>IF(Tablas!B2992="","",Tablas!B2992)</f>
        <v/>
      </c>
      <c r="C2994" s="1" t="str">
        <f>IF(Tablas!C2992="","",Tablas!C2992)</f>
        <v/>
      </c>
      <c r="D2994" s="1" t="str">
        <f>IF(Tablas!D2992="","",Tablas!D2992)</f>
        <v/>
      </c>
      <c r="E2994" s="1" t="str">
        <f>IF(Tablas!E2992="","",Tablas!E2992)</f>
        <v/>
      </c>
      <c r="F2994" s="1" t="str">
        <f>IF(Tablas!F2992="","",Tablas!F2992)</f>
        <v/>
      </c>
      <c r="G2994" s="1" t="str">
        <f>IF(Tablas!I2992="","",Tablas!I2992)</f>
        <v/>
      </c>
      <c r="H2994" s="1" t="s">
        <v>911</v>
      </c>
      <c r="I2994" s="39" t="str">
        <f>IF($B2994="","",-SUMIFS(Tabla7[Cantidad],Tabla7[Código del producto],$B2994,Tabla7[Tipo de movimiento],"SALIDA",Tabla7[Mes],I$5))</f>
        <v/>
      </c>
      <c r="J2994" s="39" t="str">
        <f>IF($B2994="","",-SUMIFS(Tabla7[Cantidad],Tabla7[Código del producto],$B2994,Tabla7[Tipo de movimiento],"SALIDA",Tabla7[Mes],J$5))</f>
        <v/>
      </c>
      <c r="K2994" s="39" t="str">
        <f>IF($B2994="","",-SUMIFS(Tabla7[Cantidad],Tabla7[Código del producto],$B2994,Tabla7[Tipo de movimiento],"SALIDA",Tabla7[Mes],K$5))</f>
        <v/>
      </c>
      <c r="L2994" s="39" t="str">
        <f>IF($B2994="","",-SUMIFS(Tabla7[Cantidad],Tabla7[Código del producto],$B2994,Tabla7[Tipo de movimiento],"SALIDA",Tabla7[Mes],L$5))</f>
        <v/>
      </c>
      <c r="M2994" s="39" t="str">
        <f>IF($B2994="","",-SUMIFS(Tabla7[Cantidad],Tabla7[Código del producto],$B2994,Tabla7[Tipo de movimiento],"SALIDA",Tabla7[Mes],M$5))</f>
        <v/>
      </c>
      <c r="N2994" s="39" t="str">
        <f>IF($B2994="","",-SUMIFS(Tabla7[Cantidad],Tabla7[Código del producto],$B2994,Tabla7[Tipo de movimiento],"SALIDA",Tabla7[Mes],N$5))</f>
        <v/>
      </c>
      <c r="O2994" s="39" t="str">
        <f>IF($B2994="","",-SUMIFS(Tabla7[Cantidad],Tabla7[Código del producto],$B2994,Tabla7[Tipo de movimiento],"SALIDA",Tabla7[Mes],O$5))</f>
        <v/>
      </c>
      <c r="P2994" s="39" t="str">
        <f>IF($B2994="","",-SUMIFS(Tabla7[Cantidad],Tabla7[Código del producto],$B2994,Tabla7[Tipo de movimiento],"SALIDA",Tabla7[Mes],P$5))</f>
        <v/>
      </c>
      <c r="Q2994" s="39" t="str">
        <f t="shared" si="138"/>
        <v/>
      </c>
      <c r="R2994" s="51" t="str">
        <f>IF($B2994="","",IFERROR(VLOOKUP($B2994,'ABC rotación'!$C:$G,5,0),"C"))</f>
        <v/>
      </c>
      <c r="S2994" s="41" t="str">
        <f t="shared" si="139"/>
        <v/>
      </c>
      <c r="T2994" s="40" t="str">
        <f t="shared" si="140"/>
        <v/>
      </c>
      <c r="U2994" s="23" t="str">
        <f>IF($B2994="","",VLOOKUP($T2994,Tablas!$X$14:$Y$17,2,1))</f>
        <v/>
      </c>
    </row>
    <row r="2995" spans="2:21" x14ac:dyDescent="0.2">
      <c r="B2995" s="1" t="str">
        <f>IF(Tablas!B2993="","",Tablas!B2993)</f>
        <v/>
      </c>
      <c r="C2995" s="1" t="str">
        <f>IF(Tablas!C2993="","",Tablas!C2993)</f>
        <v/>
      </c>
      <c r="D2995" s="1" t="str">
        <f>IF(Tablas!D2993="","",Tablas!D2993)</f>
        <v/>
      </c>
      <c r="E2995" s="1" t="str">
        <f>IF(Tablas!E2993="","",Tablas!E2993)</f>
        <v/>
      </c>
      <c r="F2995" s="1" t="str">
        <f>IF(Tablas!F2993="","",Tablas!F2993)</f>
        <v/>
      </c>
      <c r="G2995" s="1" t="str">
        <f>IF(Tablas!I2993="","",Tablas!I2993)</f>
        <v/>
      </c>
      <c r="H2995" s="1" t="s">
        <v>911</v>
      </c>
      <c r="I2995" s="39" t="str">
        <f>IF($B2995="","",-SUMIFS(Tabla7[Cantidad],Tabla7[Código del producto],$B2995,Tabla7[Tipo de movimiento],"SALIDA",Tabla7[Mes],I$5))</f>
        <v/>
      </c>
      <c r="J2995" s="39" t="str">
        <f>IF($B2995="","",-SUMIFS(Tabla7[Cantidad],Tabla7[Código del producto],$B2995,Tabla7[Tipo de movimiento],"SALIDA",Tabla7[Mes],J$5))</f>
        <v/>
      </c>
      <c r="K2995" s="39" t="str">
        <f>IF($B2995="","",-SUMIFS(Tabla7[Cantidad],Tabla7[Código del producto],$B2995,Tabla7[Tipo de movimiento],"SALIDA",Tabla7[Mes],K$5))</f>
        <v/>
      </c>
      <c r="L2995" s="39" t="str">
        <f>IF($B2995="","",-SUMIFS(Tabla7[Cantidad],Tabla7[Código del producto],$B2995,Tabla7[Tipo de movimiento],"SALIDA",Tabla7[Mes],L$5))</f>
        <v/>
      </c>
      <c r="M2995" s="39" t="str">
        <f>IF($B2995="","",-SUMIFS(Tabla7[Cantidad],Tabla7[Código del producto],$B2995,Tabla7[Tipo de movimiento],"SALIDA",Tabla7[Mes],M$5))</f>
        <v/>
      </c>
      <c r="N2995" s="39" t="str">
        <f>IF($B2995="","",-SUMIFS(Tabla7[Cantidad],Tabla7[Código del producto],$B2995,Tabla7[Tipo de movimiento],"SALIDA",Tabla7[Mes],N$5))</f>
        <v/>
      </c>
      <c r="O2995" s="39" t="str">
        <f>IF($B2995="","",-SUMIFS(Tabla7[Cantidad],Tabla7[Código del producto],$B2995,Tabla7[Tipo de movimiento],"SALIDA",Tabla7[Mes],O$5))</f>
        <v/>
      </c>
      <c r="P2995" s="39" t="str">
        <f>IF($B2995="","",-SUMIFS(Tabla7[Cantidad],Tabla7[Código del producto],$B2995,Tabla7[Tipo de movimiento],"SALIDA",Tabla7[Mes],P$5))</f>
        <v/>
      </c>
      <c r="Q2995" s="39" t="str">
        <f t="shared" si="138"/>
        <v/>
      </c>
      <c r="R2995" s="51" t="str">
        <f>IF($B2995="","",IFERROR(VLOOKUP($B2995,'ABC rotación'!$C:$G,5,0),"C"))</f>
        <v/>
      </c>
      <c r="S2995" s="41" t="str">
        <f t="shared" si="139"/>
        <v/>
      </c>
      <c r="T2995" s="40" t="str">
        <f t="shared" si="140"/>
        <v/>
      </c>
      <c r="U2995" s="23" t="str">
        <f>IF($B2995="","",VLOOKUP($T2995,Tablas!$X$14:$Y$17,2,1))</f>
        <v/>
      </c>
    </row>
    <row r="2996" spans="2:21" x14ac:dyDescent="0.2">
      <c r="B2996" s="1" t="str">
        <f>IF(Tablas!B2994="","",Tablas!B2994)</f>
        <v/>
      </c>
      <c r="C2996" s="1" t="str">
        <f>IF(Tablas!C2994="","",Tablas!C2994)</f>
        <v/>
      </c>
      <c r="D2996" s="1" t="str">
        <f>IF(Tablas!D2994="","",Tablas!D2994)</f>
        <v/>
      </c>
      <c r="E2996" s="1" t="str">
        <f>IF(Tablas!E2994="","",Tablas!E2994)</f>
        <v/>
      </c>
      <c r="F2996" s="1" t="str">
        <f>IF(Tablas!F2994="","",Tablas!F2994)</f>
        <v/>
      </c>
      <c r="G2996" s="1" t="str">
        <f>IF(Tablas!I2994="","",Tablas!I2994)</f>
        <v/>
      </c>
      <c r="H2996" s="1" t="s">
        <v>911</v>
      </c>
      <c r="I2996" s="39" t="str">
        <f>IF($B2996="","",-SUMIFS(Tabla7[Cantidad],Tabla7[Código del producto],$B2996,Tabla7[Tipo de movimiento],"SALIDA",Tabla7[Mes],I$5))</f>
        <v/>
      </c>
      <c r="J2996" s="39" t="str">
        <f>IF($B2996="","",-SUMIFS(Tabla7[Cantidad],Tabla7[Código del producto],$B2996,Tabla7[Tipo de movimiento],"SALIDA",Tabla7[Mes],J$5))</f>
        <v/>
      </c>
      <c r="K2996" s="39" t="str">
        <f>IF($B2996="","",-SUMIFS(Tabla7[Cantidad],Tabla7[Código del producto],$B2996,Tabla7[Tipo de movimiento],"SALIDA",Tabla7[Mes],K$5))</f>
        <v/>
      </c>
      <c r="L2996" s="39" t="str">
        <f>IF($B2996="","",-SUMIFS(Tabla7[Cantidad],Tabla7[Código del producto],$B2996,Tabla7[Tipo de movimiento],"SALIDA",Tabla7[Mes],L$5))</f>
        <v/>
      </c>
      <c r="M2996" s="39" t="str">
        <f>IF($B2996="","",-SUMIFS(Tabla7[Cantidad],Tabla7[Código del producto],$B2996,Tabla7[Tipo de movimiento],"SALIDA",Tabla7[Mes],M$5))</f>
        <v/>
      </c>
      <c r="N2996" s="39" t="str">
        <f>IF($B2996="","",-SUMIFS(Tabla7[Cantidad],Tabla7[Código del producto],$B2996,Tabla7[Tipo de movimiento],"SALIDA",Tabla7[Mes],N$5))</f>
        <v/>
      </c>
      <c r="O2996" s="39" t="str">
        <f>IF($B2996="","",-SUMIFS(Tabla7[Cantidad],Tabla7[Código del producto],$B2996,Tabla7[Tipo de movimiento],"SALIDA",Tabla7[Mes],O$5))</f>
        <v/>
      </c>
      <c r="P2996" s="39" t="str">
        <f>IF($B2996="","",-SUMIFS(Tabla7[Cantidad],Tabla7[Código del producto],$B2996,Tabla7[Tipo de movimiento],"SALIDA",Tabla7[Mes],P$5))</f>
        <v/>
      </c>
      <c r="Q2996" s="39" t="str">
        <f t="shared" si="138"/>
        <v/>
      </c>
      <c r="R2996" s="51" t="str">
        <f>IF($B2996="","",IFERROR(VLOOKUP($B2996,'ABC rotación'!$C:$G,5,0),"C"))</f>
        <v/>
      </c>
      <c r="S2996" s="41" t="str">
        <f t="shared" si="139"/>
        <v/>
      </c>
      <c r="T2996" s="40" t="str">
        <f t="shared" si="140"/>
        <v/>
      </c>
      <c r="U2996" s="23" t="str">
        <f>IF($B2996="","",VLOOKUP($T2996,Tablas!$X$14:$Y$17,2,1))</f>
        <v/>
      </c>
    </row>
    <row r="2997" spans="2:21" x14ac:dyDescent="0.2">
      <c r="B2997" s="1" t="str">
        <f>IF(Tablas!B2995="","",Tablas!B2995)</f>
        <v/>
      </c>
      <c r="C2997" s="1" t="str">
        <f>IF(Tablas!C2995="","",Tablas!C2995)</f>
        <v/>
      </c>
      <c r="D2997" s="1" t="str">
        <f>IF(Tablas!D2995="","",Tablas!D2995)</f>
        <v/>
      </c>
      <c r="E2997" s="1" t="str">
        <f>IF(Tablas!E2995="","",Tablas!E2995)</f>
        <v/>
      </c>
      <c r="F2997" s="1" t="str">
        <f>IF(Tablas!F2995="","",Tablas!F2995)</f>
        <v/>
      </c>
      <c r="G2997" s="1" t="str">
        <f>IF(Tablas!I2995="","",Tablas!I2995)</f>
        <v/>
      </c>
      <c r="H2997" s="1" t="s">
        <v>911</v>
      </c>
      <c r="I2997" s="39" t="str">
        <f>IF($B2997="","",-SUMIFS(Tabla7[Cantidad],Tabla7[Código del producto],$B2997,Tabla7[Tipo de movimiento],"SALIDA",Tabla7[Mes],I$5))</f>
        <v/>
      </c>
      <c r="J2997" s="39" t="str">
        <f>IF($B2997="","",-SUMIFS(Tabla7[Cantidad],Tabla7[Código del producto],$B2997,Tabla7[Tipo de movimiento],"SALIDA",Tabla7[Mes],J$5))</f>
        <v/>
      </c>
      <c r="K2997" s="39" t="str">
        <f>IF($B2997="","",-SUMIFS(Tabla7[Cantidad],Tabla7[Código del producto],$B2997,Tabla7[Tipo de movimiento],"SALIDA",Tabla7[Mes],K$5))</f>
        <v/>
      </c>
      <c r="L2997" s="39" t="str">
        <f>IF($B2997="","",-SUMIFS(Tabla7[Cantidad],Tabla7[Código del producto],$B2997,Tabla7[Tipo de movimiento],"SALIDA",Tabla7[Mes],L$5))</f>
        <v/>
      </c>
      <c r="M2997" s="39" t="str">
        <f>IF($B2997="","",-SUMIFS(Tabla7[Cantidad],Tabla7[Código del producto],$B2997,Tabla7[Tipo de movimiento],"SALIDA",Tabla7[Mes],M$5))</f>
        <v/>
      </c>
      <c r="N2997" s="39" t="str">
        <f>IF($B2997="","",-SUMIFS(Tabla7[Cantidad],Tabla7[Código del producto],$B2997,Tabla7[Tipo de movimiento],"SALIDA",Tabla7[Mes],N$5))</f>
        <v/>
      </c>
      <c r="O2997" s="39" t="str">
        <f>IF($B2997="","",-SUMIFS(Tabla7[Cantidad],Tabla7[Código del producto],$B2997,Tabla7[Tipo de movimiento],"SALIDA",Tabla7[Mes],O$5))</f>
        <v/>
      </c>
      <c r="P2997" s="39" t="str">
        <f>IF($B2997="","",-SUMIFS(Tabla7[Cantidad],Tabla7[Código del producto],$B2997,Tabla7[Tipo de movimiento],"SALIDA",Tabla7[Mes],P$5))</f>
        <v/>
      </c>
      <c r="Q2997" s="39" t="str">
        <f t="shared" si="138"/>
        <v/>
      </c>
      <c r="R2997" s="51" t="str">
        <f>IF($B2997="","",IFERROR(VLOOKUP($B2997,'ABC rotación'!$C:$G,5,0),"C"))</f>
        <v/>
      </c>
      <c r="S2997" s="41" t="str">
        <f t="shared" si="139"/>
        <v/>
      </c>
      <c r="T2997" s="40" t="str">
        <f t="shared" si="140"/>
        <v/>
      </c>
      <c r="U2997" s="23" t="str">
        <f>IF($B2997="","",VLOOKUP($T2997,Tablas!$X$14:$Y$17,2,1))</f>
        <v/>
      </c>
    </row>
    <row r="2998" spans="2:21" x14ac:dyDescent="0.2">
      <c r="B2998" s="1" t="str">
        <f>IF(Tablas!B2996="","",Tablas!B2996)</f>
        <v/>
      </c>
      <c r="C2998" s="1" t="str">
        <f>IF(Tablas!C2996="","",Tablas!C2996)</f>
        <v/>
      </c>
      <c r="D2998" s="1" t="str">
        <f>IF(Tablas!D2996="","",Tablas!D2996)</f>
        <v/>
      </c>
      <c r="E2998" s="1" t="str">
        <f>IF(Tablas!E2996="","",Tablas!E2996)</f>
        <v/>
      </c>
      <c r="F2998" s="1" t="str">
        <f>IF(Tablas!F2996="","",Tablas!F2996)</f>
        <v/>
      </c>
      <c r="G2998" s="1" t="str">
        <f>IF(Tablas!I2996="","",Tablas!I2996)</f>
        <v/>
      </c>
      <c r="H2998" s="1" t="s">
        <v>911</v>
      </c>
      <c r="I2998" s="39" t="str">
        <f>IF($B2998="","",-SUMIFS(Tabla7[Cantidad],Tabla7[Código del producto],$B2998,Tabla7[Tipo de movimiento],"SALIDA",Tabla7[Mes],I$5))</f>
        <v/>
      </c>
      <c r="J2998" s="39" t="str">
        <f>IF($B2998="","",-SUMIFS(Tabla7[Cantidad],Tabla7[Código del producto],$B2998,Tabla7[Tipo de movimiento],"SALIDA",Tabla7[Mes],J$5))</f>
        <v/>
      </c>
      <c r="K2998" s="39" t="str">
        <f>IF($B2998="","",-SUMIFS(Tabla7[Cantidad],Tabla7[Código del producto],$B2998,Tabla7[Tipo de movimiento],"SALIDA",Tabla7[Mes],K$5))</f>
        <v/>
      </c>
      <c r="L2998" s="39" t="str">
        <f>IF($B2998="","",-SUMIFS(Tabla7[Cantidad],Tabla7[Código del producto],$B2998,Tabla7[Tipo de movimiento],"SALIDA",Tabla7[Mes],L$5))</f>
        <v/>
      </c>
      <c r="M2998" s="39" t="str">
        <f>IF($B2998="","",-SUMIFS(Tabla7[Cantidad],Tabla7[Código del producto],$B2998,Tabla7[Tipo de movimiento],"SALIDA",Tabla7[Mes],M$5))</f>
        <v/>
      </c>
      <c r="N2998" s="39" t="str">
        <f>IF($B2998="","",-SUMIFS(Tabla7[Cantidad],Tabla7[Código del producto],$B2998,Tabla7[Tipo de movimiento],"SALIDA",Tabla7[Mes],N$5))</f>
        <v/>
      </c>
      <c r="O2998" s="39" t="str">
        <f>IF($B2998="","",-SUMIFS(Tabla7[Cantidad],Tabla7[Código del producto],$B2998,Tabla7[Tipo de movimiento],"SALIDA",Tabla7[Mes],O$5))</f>
        <v/>
      </c>
      <c r="P2998" s="39" t="str">
        <f>IF($B2998="","",-SUMIFS(Tabla7[Cantidad],Tabla7[Código del producto],$B2998,Tabla7[Tipo de movimiento],"SALIDA",Tabla7[Mes],P$5))</f>
        <v/>
      </c>
      <c r="Q2998" s="39" t="str">
        <f t="shared" si="138"/>
        <v/>
      </c>
      <c r="R2998" s="51" t="str">
        <f>IF($B2998="","",IFERROR(VLOOKUP($B2998,'ABC rotación'!$C:$G,5,0),"C"))</f>
        <v/>
      </c>
      <c r="S2998" s="41" t="str">
        <f t="shared" si="139"/>
        <v/>
      </c>
      <c r="T2998" s="40" t="str">
        <f t="shared" si="140"/>
        <v/>
      </c>
      <c r="U2998" s="23" t="str">
        <f>IF($B2998="","",VLOOKUP($T2998,Tablas!$X$14:$Y$17,2,1))</f>
        <v/>
      </c>
    </row>
    <row r="2999" spans="2:21" x14ac:dyDescent="0.2">
      <c r="B2999" s="1" t="str">
        <f>IF(Tablas!B2997="","",Tablas!B2997)</f>
        <v/>
      </c>
      <c r="C2999" s="1" t="str">
        <f>IF(Tablas!C2997="","",Tablas!C2997)</f>
        <v/>
      </c>
      <c r="D2999" s="1" t="str">
        <f>IF(Tablas!D2997="","",Tablas!D2997)</f>
        <v/>
      </c>
      <c r="E2999" s="1" t="str">
        <f>IF(Tablas!E2997="","",Tablas!E2997)</f>
        <v/>
      </c>
      <c r="F2999" s="1" t="str">
        <f>IF(Tablas!F2997="","",Tablas!F2997)</f>
        <v/>
      </c>
      <c r="G2999" s="1" t="str">
        <f>IF(Tablas!I2997="","",Tablas!I2997)</f>
        <v/>
      </c>
      <c r="H2999" s="1" t="s">
        <v>911</v>
      </c>
      <c r="I2999" s="39" t="str">
        <f>IF($B2999="","",-SUMIFS(Tabla7[Cantidad],Tabla7[Código del producto],$B2999,Tabla7[Tipo de movimiento],"SALIDA",Tabla7[Mes],I$5))</f>
        <v/>
      </c>
      <c r="J2999" s="39" t="str">
        <f>IF($B2999="","",-SUMIFS(Tabla7[Cantidad],Tabla7[Código del producto],$B2999,Tabla7[Tipo de movimiento],"SALIDA",Tabla7[Mes],J$5))</f>
        <v/>
      </c>
      <c r="K2999" s="39" t="str">
        <f>IF($B2999="","",-SUMIFS(Tabla7[Cantidad],Tabla7[Código del producto],$B2999,Tabla7[Tipo de movimiento],"SALIDA",Tabla7[Mes],K$5))</f>
        <v/>
      </c>
      <c r="L2999" s="39" t="str">
        <f>IF($B2999="","",-SUMIFS(Tabla7[Cantidad],Tabla7[Código del producto],$B2999,Tabla7[Tipo de movimiento],"SALIDA",Tabla7[Mes],L$5))</f>
        <v/>
      </c>
      <c r="M2999" s="39" t="str">
        <f>IF($B2999="","",-SUMIFS(Tabla7[Cantidad],Tabla7[Código del producto],$B2999,Tabla7[Tipo de movimiento],"SALIDA",Tabla7[Mes],M$5))</f>
        <v/>
      </c>
      <c r="N2999" s="39" t="str">
        <f>IF($B2999="","",-SUMIFS(Tabla7[Cantidad],Tabla7[Código del producto],$B2999,Tabla7[Tipo de movimiento],"SALIDA",Tabla7[Mes],N$5))</f>
        <v/>
      </c>
      <c r="O2999" s="39" t="str">
        <f>IF($B2999="","",-SUMIFS(Tabla7[Cantidad],Tabla7[Código del producto],$B2999,Tabla7[Tipo de movimiento],"SALIDA",Tabla7[Mes],O$5))</f>
        <v/>
      </c>
      <c r="P2999" s="39" t="str">
        <f>IF($B2999="","",-SUMIFS(Tabla7[Cantidad],Tabla7[Código del producto],$B2999,Tabla7[Tipo de movimiento],"SALIDA",Tabla7[Mes],P$5))</f>
        <v/>
      </c>
      <c r="Q2999" s="39" t="str">
        <f t="shared" si="138"/>
        <v/>
      </c>
      <c r="R2999" s="51" t="str">
        <f>IF($B2999="","",IFERROR(VLOOKUP($B2999,'ABC rotación'!$C:$G,5,0),"C"))</f>
        <v/>
      </c>
      <c r="S2999" s="41" t="str">
        <f t="shared" si="139"/>
        <v/>
      </c>
      <c r="T2999" s="40" t="str">
        <f t="shared" si="140"/>
        <v/>
      </c>
      <c r="U2999" s="23" t="str">
        <f>IF($B2999="","",VLOOKUP($T2999,Tablas!$X$14:$Y$17,2,1))</f>
        <v/>
      </c>
    </row>
    <row r="3000" spans="2:21" x14ac:dyDescent="0.2">
      <c r="B3000" s="1" t="str">
        <f>IF(Tablas!B2998="","",Tablas!B2998)</f>
        <v/>
      </c>
      <c r="C3000" s="1" t="str">
        <f>IF(Tablas!C2998="","",Tablas!C2998)</f>
        <v/>
      </c>
      <c r="D3000" s="1" t="str">
        <f>IF(Tablas!D2998="","",Tablas!D2998)</f>
        <v/>
      </c>
      <c r="E3000" s="1" t="str">
        <f>IF(Tablas!E2998="","",Tablas!E2998)</f>
        <v/>
      </c>
      <c r="F3000" s="1" t="str">
        <f>IF(Tablas!F2998="","",Tablas!F2998)</f>
        <v/>
      </c>
      <c r="G3000" s="1" t="str">
        <f>IF(Tablas!I2998="","",Tablas!I2998)</f>
        <v/>
      </c>
      <c r="H3000" s="1" t="s">
        <v>911</v>
      </c>
      <c r="I3000" s="39" t="str">
        <f>IF($B3000="","",-SUMIFS(Tabla7[Cantidad],Tabla7[Código del producto],$B3000,Tabla7[Tipo de movimiento],"SALIDA",Tabla7[Mes],I$5))</f>
        <v/>
      </c>
      <c r="J3000" s="39" t="str">
        <f>IF($B3000="","",-SUMIFS(Tabla7[Cantidad],Tabla7[Código del producto],$B3000,Tabla7[Tipo de movimiento],"SALIDA",Tabla7[Mes],J$5))</f>
        <v/>
      </c>
      <c r="K3000" s="39" t="str">
        <f>IF($B3000="","",-SUMIFS(Tabla7[Cantidad],Tabla7[Código del producto],$B3000,Tabla7[Tipo de movimiento],"SALIDA",Tabla7[Mes],K$5))</f>
        <v/>
      </c>
      <c r="L3000" s="39" t="str">
        <f>IF($B3000="","",-SUMIFS(Tabla7[Cantidad],Tabla7[Código del producto],$B3000,Tabla7[Tipo de movimiento],"SALIDA",Tabla7[Mes],L$5))</f>
        <v/>
      </c>
      <c r="M3000" s="39" t="str">
        <f>IF($B3000="","",-SUMIFS(Tabla7[Cantidad],Tabla7[Código del producto],$B3000,Tabla7[Tipo de movimiento],"SALIDA",Tabla7[Mes],M$5))</f>
        <v/>
      </c>
      <c r="N3000" s="39" t="str">
        <f>IF($B3000="","",-SUMIFS(Tabla7[Cantidad],Tabla7[Código del producto],$B3000,Tabla7[Tipo de movimiento],"SALIDA",Tabla7[Mes],N$5))</f>
        <v/>
      </c>
      <c r="O3000" s="39" t="str">
        <f>IF($B3000="","",-SUMIFS(Tabla7[Cantidad],Tabla7[Código del producto],$B3000,Tabla7[Tipo de movimiento],"SALIDA",Tabla7[Mes],O$5))</f>
        <v/>
      </c>
      <c r="P3000" s="39" t="str">
        <f>IF($B3000="","",-SUMIFS(Tabla7[Cantidad],Tabla7[Código del producto],$B3000,Tabla7[Tipo de movimiento],"SALIDA",Tabla7[Mes],P$5))</f>
        <v/>
      </c>
      <c r="Q3000" s="39" t="str">
        <f t="shared" si="138"/>
        <v/>
      </c>
      <c r="R3000" s="51" t="str">
        <f>IF($B3000="","",IFERROR(VLOOKUP($B3000,'ABC rotación'!$C:$G,5,0),"C"))</f>
        <v/>
      </c>
      <c r="S3000" s="41" t="str">
        <f t="shared" si="139"/>
        <v/>
      </c>
      <c r="T3000" s="40" t="str">
        <f t="shared" si="140"/>
        <v/>
      </c>
      <c r="U3000" s="23" t="str">
        <f>IF($B3000="","",VLOOKUP($T3000,Tablas!$X$14:$Y$17,2,1))</f>
        <v/>
      </c>
    </row>
    <row r="3001" spans="2:21" x14ac:dyDescent="0.2">
      <c r="B3001" s="1" t="str">
        <f>IF(Tablas!B2999="","",Tablas!B2999)</f>
        <v/>
      </c>
      <c r="C3001" s="1" t="str">
        <f>IF(Tablas!C2999="","",Tablas!C2999)</f>
        <v/>
      </c>
      <c r="D3001" s="1" t="str">
        <f>IF(Tablas!D2999="","",Tablas!D2999)</f>
        <v/>
      </c>
      <c r="E3001" s="1" t="str">
        <f>IF(Tablas!E2999="","",Tablas!E2999)</f>
        <v/>
      </c>
      <c r="F3001" s="1" t="str">
        <f>IF(Tablas!F2999="","",Tablas!F2999)</f>
        <v/>
      </c>
      <c r="G3001" s="1" t="str">
        <f>IF(Tablas!I2999="","",Tablas!I2999)</f>
        <v/>
      </c>
      <c r="H3001" s="1" t="s">
        <v>911</v>
      </c>
      <c r="I3001" s="39" t="str">
        <f>IF($B3001="","",-SUMIFS(Tabla7[Cantidad],Tabla7[Código del producto],$B3001,Tabla7[Tipo de movimiento],"SALIDA",Tabla7[Mes],I$5))</f>
        <v/>
      </c>
      <c r="J3001" s="39" t="str">
        <f>IF($B3001="","",-SUMIFS(Tabla7[Cantidad],Tabla7[Código del producto],$B3001,Tabla7[Tipo de movimiento],"SALIDA",Tabla7[Mes],J$5))</f>
        <v/>
      </c>
      <c r="K3001" s="39" t="str">
        <f>IF($B3001="","",-SUMIFS(Tabla7[Cantidad],Tabla7[Código del producto],$B3001,Tabla7[Tipo de movimiento],"SALIDA",Tabla7[Mes],K$5))</f>
        <v/>
      </c>
      <c r="L3001" s="39" t="str">
        <f>IF($B3001="","",-SUMIFS(Tabla7[Cantidad],Tabla7[Código del producto],$B3001,Tabla7[Tipo de movimiento],"SALIDA",Tabla7[Mes],L$5))</f>
        <v/>
      </c>
      <c r="M3001" s="39" t="str">
        <f>IF($B3001="","",-SUMIFS(Tabla7[Cantidad],Tabla7[Código del producto],$B3001,Tabla7[Tipo de movimiento],"SALIDA",Tabla7[Mes],M$5))</f>
        <v/>
      </c>
      <c r="N3001" s="39" t="str">
        <f>IF($B3001="","",-SUMIFS(Tabla7[Cantidad],Tabla7[Código del producto],$B3001,Tabla7[Tipo de movimiento],"SALIDA",Tabla7[Mes],N$5))</f>
        <v/>
      </c>
      <c r="O3001" s="39" t="str">
        <f>IF($B3001="","",-SUMIFS(Tabla7[Cantidad],Tabla7[Código del producto],$B3001,Tabla7[Tipo de movimiento],"SALIDA",Tabla7[Mes],O$5))</f>
        <v/>
      </c>
      <c r="P3001" s="39" t="str">
        <f>IF($B3001="","",-SUMIFS(Tabla7[Cantidad],Tabla7[Código del producto],$B3001,Tabla7[Tipo de movimiento],"SALIDA",Tabla7[Mes],P$5))</f>
        <v/>
      </c>
      <c r="Q3001" s="39" t="str">
        <f t="shared" si="138"/>
        <v/>
      </c>
      <c r="R3001" s="51" t="str">
        <f>IF($B3001="","",IFERROR(VLOOKUP($B3001,'ABC rotación'!$C:$G,5,0),"C"))</f>
        <v/>
      </c>
      <c r="S3001" s="41" t="str">
        <f t="shared" si="139"/>
        <v/>
      </c>
      <c r="T3001" s="40" t="str">
        <f t="shared" si="140"/>
        <v/>
      </c>
      <c r="U3001" s="23" t="str">
        <f>IF($B3001="","",VLOOKUP($T3001,Tablas!$X$14:$Y$17,2,1))</f>
        <v/>
      </c>
    </row>
    <row r="3002" spans="2:21" x14ac:dyDescent="0.2">
      <c r="B3002" s="1" t="str">
        <f>IF(Tablas!B3000="","",Tablas!B3000)</f>
        <v/>
      </c>
      <c r="C3002" s="1" t="str">
        <f>IF(Tablas!C3000="","",Tablas!C3000)</f>
        <v/>
      </c>
      <c r="D3002" s="1" t="str">
        <f>IF(Tablas!D3000="","",Tablas!D3000)</f>
        <v/>
      </c>
      <c r="E3002" s="1" t="str">
        <f>IF(Tablas!E3000="","",Tablas!E3000)</f>
        <v/>
      </c>
      <c r="F3002" s="1" t="str">
        <f>IF(Tablas!F3000="","",Tablas!F3000)</f>
        <v/>
      </c>
      <c r="G3002" s="1" t="str">
        <f>IF(Tablas!I3000="","",Tablas!I3000)</f>
        <v/>
      </c>
      <c r="H3002" s="1" t="s">
        <v>911</v>
      </c>
      <c r="I3002" s="39" t="str">
        <f>IF($B3002="","",-SUMIFS(Tabla7[Cantidad],Tabla7[Código del producto],$B3002,Tabla7[Tipo de movimiento],"SALIDA",Tabla7[Mes],I$5))</f>
        <v/>
      </c>
      <c r="J3002" s="39" t="str">
        <f>IF($B3002="","",-SUMIFS(Tabla7[Cantidad],Tabla7[Código del producto],$B3002,Tabla7[Tipo de movimiento],"SALIDA",Tabla7[Mes],J$5))</f>
        <v/>
      </c>
      <c r="K3002" s="39" t="str">
        <f>IF($B3002="","",-SUMIFS(Tabla7[Cantidad],Tabla7[Código del producto],$B3002,Tabla7[Tipo de movimiento],"SALIDA",Tabla7[Mes],K$5))</f>
        <v/>
      </c>
      <c r="L3002" s="39" t="str">
        <f>IF($B3002="","",-SUMIFS(Tabla7[Cantidad],Tabla7[Código del producto],$B3002,Tabla7[Tipo de movimiento],"SALIDA",Tabla7[Mes],L$5))</f>
        <v/>
      </c>
      <c r="M3002" s="39" t="str">
        <f>IF($B3002="","",-SUMIFS(Tabla7[Cantidad],Tabla7[Código del producto],$B3002,Tabla7[Tipo de movimiento],"SALIDA",Tabla7[Mes],M$5))</f>
        <v/>
      </c>
      <c r="N3002" s="39" t="str">
        <f>IF($B3002="","",-SUMIFS(Tabla7[Cantidad],Tabla7[Código del producto],$B3002,Tabla7[Tipo de movimiento],"SALIDA",Tabla7[Mes],N$5))</f>
        <v/>
      </c>
      <c r="O3002" s="39" t="str">
        <f>IF($B3002="","",-SUMIFS(Tabla7[Cantidad],Tabla7[Código del producto],$B3002,Tabla7[Tipo de movimiento],"SALIDA",Tabla7[Mes],O$5))</f>
        <v/>
      </c>
      <c r="P3002" s="39" t="str">
        <f>IF($B3002="","",-SUMIFS(Tabla7[Cantidad],Tabla7[Código del producto],$B3002,Tabla7[Tipo de movimiento],"SALIDA",Tabla7[Mes],P$5))</f>
        <v/>
      </c>
      <c r="Q3002" s="39" t="str">
        <f t="shared" si="138"/>
        <v/>
      </c>
      <c r="R3002" s="51" t="str">
        <f>IF($B3002="","",IFERROR(VLOOKUP($B3002,'ABC rotación'!$C:$G,5,0),"C"))</f>
        <v/>
      </c>
      <c r="S3002" s="41" t="str">
        <f t="shared" si="139"/>
        <v/>
      </c>
      <c r="T3002" s="40" t="str">
        <f t="shared" si="140"/>
        <v/>
      </c>
      <c r="U3002" s="23" t="str">
        <f>IF($B3002="","",VLOOKUP($T3002,Tablas!$X$14:$Y$17,2,1))</f>
        <v/>
      </c>
    </row>
    <row r="3003" spans="2:21" x14ac:dyDescent="0.2">
      <c r="B3003" s="1" t="str">
        <f>IF(Tablas!B3001="","",Tablas!B3001)</f>
        <v/>
      </c>
      <c r="C3003" s="1" t="str">
        <f>IF(Tablas!C3001="","",Tablas!C3001)</f>
        <v/>
      </c>
      <c r="D3003" s="1" t="str">
        <f>IF(Tablas!D3001="","",Tablas!D3001)</f>
        <v/>
      </c>
      <c r="E3003" s="1" t="str">
        <f>IF(Tablas!E3001="","",Tablas!E3001)</f>
        <v/>
      </c>
      <c r="F3003" s="1" t="str">
        <f>IF(Tablas!F3001="","",Tablas!F3001)</f>
        <v/>
      </c>
      <c r="G3003" s="1" t="str">
        <f>IF(Tablas!I3001="","",Tablas!I3001)</f>
        <v/>
      </c>
      <c r="H3003" s="1" t="s">
        <v>911</v>
      </c>
      <c r="I3003" s="39" t="str">
        <f>IF($B3003="","",-SUMIFS(Tabla7[Cantidad],Tabla7[Código del producto],$B3003,Tabla7[Tipo de movimiento],"SALIDA",Tabla7[Mes],I$5))</f>
        <v/>
      </c>
      <c r="J3003" s="39" t="str">
        <f>IF($B3003="","",-SUMIFS(Tabla7[Cantidad],Tabla7[Código del producto],$B3003,Tabla7[Tipo de movimiento],"SALIDA",Tabla7[Mes],J$5))</f>
        <v/>
      </c>
      <c r="K3003" s="39" t="str">
        <f>IF($B3003="","",-SUMIFS(Tabla7[Cantidad],Tabla7[Código del producto],$B3003,Tabla7[Tipo de movimiento],"SALIDA",Tabla7[Mes],K$5))</f>
        <v/>
      </c>
      <c r="L3003" s="39" t="str">
        <f>IF($B3003="","",-SUMIFS(Tabla7[Cantidad],Tabla7[Código del producto],$B3003,Tabla7[Tipo de movimiento],"SALIDA",Tabla7[Mes],L$5))</f>
        <v/>
      </c>
      <c r="M3003" s="39" t="str">
        <f>IF($B3003="","",-SUMIFS(Tabla7[Cantidad],Tabla7[Código del producto],$B3003,Tabla7[Tipo de movimiento],"SALIDA",Tabla7[Mes],M$5))</f>
        <v/>
      </c>
      <c r="N3003" s="39" t="str">
        <f>IF($B3003="","",-SUMIFS(Tabla7[Cantidad],Tabla7[Código del producto],$B3003,Tabla7[Tipo de movimiento],"SALIDA",Tabla7[Mes],N$5))</f>
        <v/>
      </c>
      <c r="O3003" s="39" t="str">
        <f>IF($B3003="","",-SUMIFS(Tabla7[Cantidad],Tabla7[Código del producto],$B3003,Tabla7[Tipo de movimiento],"SALIDA",Tabla7[Mes],O$5))</f>
        <v/>
      </c>
      <c r="P3003" s="39" t="str">
        <f>IF($B3003="","",-SUMIFS(Tabla7[Cantidad],Tabla7[Código del producto],$B3003,Tabla7[Tipo de movimiento],"SALIDA",Tabla7[Mes],P$5))</f>
        <v/>
      </c>
      <c r="Q3003" s="39" t="str">
        <f t="shared" si="138"/>
        <v/>
      </c>
      <c r="R3003" s="51" t="str">
        <f>IF($B3003="","",IFERROR(VLOOKUP($B3003,'ABC rotación'!$C:$G,5,0),"C"))</f>
        <v/>
      </c>
      <c r="S3003" s="41" t="str">
        <f t="shared" si="139"/>
        <v/>
      </c>
      <c r="T3003" s="40" t="str">
        <f t="shared" si="140"/>
        <v/>
      </c>
      <c r="U3003" s="23" t="str">
        <f>IF($B3003="","",VLOOKUP($T3003,Tablas!$X$14:$Y$17,2,1))</f>
        <v/>
      </c>
    </row>
    <row r="3004" spans="2:21" x14ac:dyDescent="0.2">
      <c r="B3004" s="1" t="str">
        <f>IF(Tablas!B3002="","",Tablas!B3002)</f>
        <v/>
      </c>
      <c r="C3004" s="1" t="str">
        <f>IF(Tablas!C3002="","",Tablas!C3002)</f>
        <v/>
      </c>
      <c r="D3004" s="1" t="str">
        <f>IF(Tablas!D3002="","",Tablas!D3002)</f>
        <v/>
      </c>
      <c r="E3004" s="1" t="str">
        <f>IF(Tablas!E3002="","",Tablas!E3002)</f>
        <v/>
      </c>
      <c r="F3004" s="1" t="str">
        <f>IF(Tablas!F3002="","",Tablas!F3002)</f>
        <v/>
      </c>
      <c r="G3004" s="1" t="str">
        <f>IF(Tablas!I3002="","",Tablas!I3002)</f>
        <v/>
      </c>
      <c r="H3004" s="1" t="s">
        <v>911</v>
      </c>
      <c r="I3004" s="39" t="str">
        <f>IF($B3004="","",-SUMIFS(Tabla7[Cantidad],Tabla7[Código del producto],$B3004,Tabla7[Tipo de movimiento],"SALIDA",Tabla7[Mes],I$5))</f>
        <v/>
      </c>
      <c r="J3004" s="39" t="str">
        <f>IF($B3004="","",-SUMIFS(Tabla7[Cantidad],Tabla7[Código del producto],$B3004,Tabla7[Tipo de movimiento],"SALIDA",Tabla7[Mes],J$5))</f>
        <v/>
      </c>
      <c r="K3004" s="39" t="str">
        <f>IF($B3004="","",-SUMIFS(Tabla7[Cantidad],Tabla7[Código del producto],$B3004,Tabla7[Tipo de movimiento],"SALIDA",Tabla7[Mes],K$5))</f>
        <v/>
      </c>
      <c r="L3004" s="39" t="str">
        <f>IF($B3004="","",-SUMIFS(Tabla7[Cantidad],Tabla7[Código del producto],$B3004,Tabla7[Tipo de movimiento],"SALIDA",Tabla7[Mes],L$5))</f>
        <v/>
      </c>
      <c r="M3004" s="39" t="str">
        <f>IF($B3004="","",-SUMIFS(Tabla7[Cantidad],Tabla7[Código del producto],$B3004,Tabla7[Tipo de movimiento],"SALIDA",Tabla7[Mes],M$5))</f>
        <v/>
      </c>
      <c r="N3004" s="39" t="str">
        <f>IF($B3004="","",-SUMIFS(Tabla7[Cantidad],Tabla7[Código del producto],$B3004,Tabla7[Tipo de movimiento],"SALIDA",Tabla7[Mes],N$5))</f>
        <v/>
      </c>
      <c r="O3004" s="39" t="str">
        <f>IF($B3004="","",-SUMIFS(Tabla7[Cantidad],Tabla7[Código del producto],$B3004,Tabla7[Tipo de movimiento],"SALIDA",Tabla7[Mes],O$5))</f>
        <v/>
      </c>
      <c r="P3004" s="39" t="str">
        <f>IF($B3004="","",-SUMIFS(Tabla7[Cantidad],Tabla7[Código del producto],$B3004,Tabla7[Tipo de movimiento],"SALIDA",Tabla7[Mes],P$5))</f>
        <v/>
      </c>
      <c r="Q3004" s="39" t="str">
        <f t="shared" si="138"/>
        <v/>
      </c>
      <c r="R3004" s="51" t="str">
        <f>IF($B3004="","",IFERROR(VLOOKUP($B3004,'ABC rotación'!$C:$G,5,0),"C"))</f>
        <v/>
      </c>
      <c r="S3004" s="41" t="str">
        <f t="shared" si="139"/>
        <v/>
      </c>
      <c r="T3004" s="40" t="str">
        <f t="shared" si="140"/>
        <v/>
      </c>
      <c r="U3004" s="23" t="str">
        <f>IF($B3004="","",VLOOKUP($T3004,Tablas!$X$14:$Y$17,2,1))</f>
        <v/>
      </c>
    </row>
    <row r="3005" spans="2:21" x14ac:dyDescent="0.2">
      <c r="B3005" s="1" t="str">
        <f>IF(Tablas!B3003="","",Tablas!B3003)</f>
        <v/>
      </c>
      <c r="C3005" s="1" t="str">
        <f>IF(Tablas!C3003="","",Tablas!C3003)</f>
        <v/>
      </c>
      <c r="D3005" s="1" t="str">
        <f>IF(Tablas!D3003="","",Tablas!D3003)</f>
        <v/>
      </c>
      <c r="E3005" s="1" t="str">
        <f>IF(Tablas!E3003="","",Tablas!E3003)</f>
        <v/>
      </c>
      <c r="F3005" s="1" t="str">
        <f>IF(Tablas!F3003="","",Tablas!F3003)</f>
        <v/>
      </c>
      <c r="G3005" s="1" t="str">
        <f>IF(Tablas!I3003="","",Tablas!I3003)</f>
        <v/>
      </c>
      <c r="H3005" s="1" t="s">
        <v>911</v>
      </c>
      <c r="I3005" s="39" t="str">
        <f>IF($B3005="","",-SUMIFS(Tabla7[Cantidad],Tabla7[Código del producto],$B3005,Tabla7[Tipo de movimiento],"SALIDA",Tabla7[Mes],I$5))</f>
        <v/>
      </c>
      <c r="J3005" s="39" t="str">
        <f>IF($B3005="","",-SUMIFS(Tabla7[Cantidad],Tabla7[Código del producto],$B3005,Tabla7[Tipo de movimiento],"SALIDA",Tabla7[Mes],J$5))</f>
        <v/>
      </c>
      <c r="K3005" s="39" t="str">
        <f>IF($B3005="","",-SUMIFS(Tabla7[Cantidad],Tabla7[Código del producto],$B3005,Tabla7[Tipo de movimiento],"SALIDA",Tabla7[Mes],K$5))</f>
        <v/>
      </c>
      <c r="L3005" s="39" t="str">
        <f>IF($B3005="","",-SUMIFS(Tabla7[Cantidad],Tabla7[Código del producto],$B3005,Tabla7[Tipo de movimiento],"SALIDA",Tabla7[Mes],L$5))</f>
        <v/>
      </c>
      <c r="M3005" s="39" t="str">
        <f>IF($B3005="","",-SUMIFS(Tabla7[Cantidad],Tabla7[Código del producto],$B3005,Tabla7[Tipo de movimiento],"SALIDA",Tabla7[Mes],M$5))</f>
        <v/>
      </c>
      <c r="N3005" s="39" t="str">
        <f>IF($B3005="","",-SUMIFS(Tabla7[Cantidad],Tabla7[Código del producto],$B3005,Tabla7[Tipo de movimiento],"SALIDA",Tabla7[Mes],N$5))</f>
        <v/>
      </c>
      <c r="O3005" s="39" t="str">
        <f>IF($B3005="","",-SUMIFS(Tabla7[Cantidad],Tabla7[Código del producto],$B3005,Tabla7[Tipo de movimiento],"SALIDA",Tabla7[Mes],O$5))</f>
        <v/>
      </c>
      <c r="P3005" s="39" t="str">
        <f>IF($B3005="","",-SUMIFS(Tabla7[Cantidad],Tabla7[Código del producto],$B3005,Tabla7[Tipo de movimiento],"SALIDA",Tabla7[Mes],P$5))</f>
        <v/>
      </c>
      <c r="Q3005" s="39" t="str">
        <f t="shared" si="138"/>
        <v/>
      </c>
      <c r="R3005" s="51" t="str">
        <f>IF($B3005="","",IFERROR(VLOOKUP($B3005,'ABC rotación'!$C:$G,5,0),"C"))</f>
        <v/>
      </c>
      <c r="S3005" s="41" t="str">
        <f t="shared" si="139"/>
        <v/>
      </c>
      <c r="T3005" s="40" t="str">
        <f t="shared" si="140"/>
        <v/>
      </c>
      <c r="U3005" s="23" t="str">
        <f>IF($B3005="","",VLOOKUP($T3005,Tablas!$X$14:$Y$17,2,1))</f>
        <v/>
      </c>
    </row>
    <row r="3006" spans="2:21" x14ac:dyDescent="0.2">
      <c r="B3006" s="1" t="str">
        <f>IF(Tablas!B3004="","",Tablas!B3004)</f>
        <v/>
      </c>
      <c r="C3006" s="1" t="str">
        <f>IF(Tablas!C3004="","",Tablas!C3004)</f>
        <v/>
      </c>
      <c r="D3006" s="1" t="str">
        <f>IF(Tablas!D3004="","",Tablas!D3004)</f>
        <v/>
      </c>
      <c r="E3006" s="1" t="str">
        <f>IF(Tablas!E3004="","",Tablas!E3004)</f>
        <v/>
      </c>
      <c r="F3006" s="1" t="str">
        <f>IF(Tablas!F3004="","",Tablas!F3004)</f>
        <v/>
      </c>
      <c r="G3006" s="1" t="str">
        <f>IF(Tablas!I3004="","",Tablas!I3004)</f>
        <v/>
      </c>
      <c r="H3006" s="1" t="s">
        <v>911</v>
      </c>
      <c r="I3006" s="39" t="str">
        <f>IF($B3006="","",-SUMIFS(Tabla7[Cantidad],Tabla7[Código del producto],$B3006,Tabla7[Tipo de movimiento],"SALIDA",Tabla7[Mes],I$5))</f>
        <v/>
      </c>
      <c r="J3006" s="39" t="str">
        <f>IF($B3006="","",-SUMIFS(Tabla7[Cantidad],Tabla7[Código del producto],$B3006,Tabla7[Tipo de movimiento],"SALIDA",Tabla7[Mes],J$5))</f>
        <v/>
      </c>
      <c r="K3006" s="39" t="str">
        <f>IF($B3006="","",-SUMIFS(Tabla7[Cantidad],Tabla7[Código del producto],$B3006,Tabla7[Tipo de movimiento],"SALIDA",Tabla7[Mes],K$5))</f>
        <v/>
      </c>
      <c r="L3006" s="39" t="str">
        <f>IF($B3006="","",-SUMIFS(Tabla7[Cantidad],Tabla7[Código del producto],$B3006,Tabla7[Tipo de movimiento],"SALIDA",Tabla7[Mes],L$5))</f>
        <v/>
      </c>
      <c r="M3006" s="39" t="str">
        <f>IF($B3006="","",-SUMIFS(Tabla7[Cantidad],Tabla7[Código del producto],$B3006,Tabla7[Tipo de movimiento],"SALIDA",Tabla7[Mes],M$5))</f>
        <v/>
      </c>
      <c r="N3006" s="39" t="str">
        <f>IF($B3006="","",-SUMIFS(Tabla7[Cantidad],Tabla7[Código del producto],$B3006,Tabla7[Tipo de movimiento],"SALIDA",Tabla7[Mes],N$5))</f>
        <v/>
      </c>
      <c r="O3006" s="39" t="str">
        <f>IF($B3006="","",-SUMIFS(Tabla7[Cantidad],Tabla7[Código del producto],$B3006,Tabla7[Tipo de movimiento],"SALIDA",Tabla7[Mes],O$5))</f>
        <v/>
      </c>
      <c r="P3006" s="39" t="str">
        <f>IF($B3006="","",-SUMIFS(Tabla7[Cantidad],Tabla7[Código del producto],$B3006,Tabla7[Tipo de movimiento],"SALIDA",Tabla7[Mes],P$5))</f>
        <v/>
      </c>
      <c r="Q3006" s="39" t="str">
        <f t="shared" si="138"/>
        <v/>
      </c>
      <c r="R3006" s="51" t="str">
        <f>IF($B3006="","",IFERROR(VLOOKUP($B3006,'ABC rotación'!$C:$G,5,0),"C"))</f>
        <v/>
      </c>
      <c r="S3006" s="41" t="str">
        <f t="shared" si="139"/>
        <v/>
      </c>
      <c r="T3006" s="40" t="str">
        <f t="shared" si="140"/>
        <v/>
      </c>
      <c r="U3006" s="23" t="str">
        <f>IF($B3006="","",VLOOKUP($T3006,Tablas!$X$14:$Y$17,2,1))</f>
        <v/>
      </c>
    </row>
    <row r="3007" spans="2:21" x14ac:dyDescent="0.2">
      <c r="B3007" s="1" t="str">
        <f>IF(Tablas!B3005="","",Tablas!B3005)</f>
        <v/>
      </c>
      <c r="C3007" s="1" t="str">
        <f>IF(Tablas!C3005="","",Tablas!C3005)</f>
        <v/>
      </c>
      <c r="D3007" s="1" t="str">
        <f>IF(Tablas!D3005="","",Tablas!D3005)</f>
        <v/>
      </c>
      <c r="E3007" s="1" t="str">
        <f>IF(Tablas!E3005="","",Tablas!E3005)</f>
        <v/>
      </c>
      <c r="F3007" s="1" t="str">
        <f>IF(Tablas!F3005="","",Tablas!F3005)</f>
        <v/>
      </c>
      <c r="G3007" s="1" t="str">
        <f>IF(Tablas!I3005="","",Tablas!I3005)</f>
        <v/>
      </c>
      <c r="H3007" s="1" t="s">
        <v>911</v>
      </c>
      <c r="I3007" s="39" t="str">
        <f>IF($B3007="","",-SUMIFS(Tabla7[Cantidad],Tabla7[Código del producto],$B3007,Tabla7[Tipo de movimiento],"SALIDA",Tabla7[Mes],I$5))</f>
        <v/>
      </c>
      <c r="J3007" s="39" t="str">
        <f>IF($B3007="","",-SUMIFS(Tabla7[Cantidad],Tabla7[Código del producto],$B3007,Tabla7[Tipo de movimiento],"SALIDA",Tabla7[Mes],J$5))</f>
        <v/>
      </c>
      <c r="K3007" s="39" t="str">
        <f>IF($B3007="","",-SUMIFS(Tabla7[Cantidad],Tabla7[Código del producto],$B3007,Tabla7[Tipo de movimiento],"SALIDA",Tabla7[Mes],K$5))</f>
        <v/>
      </c>
      <c r="L3007" s="39" t="str">
        <f>IF($B3007="","",-SUMIFS(Tabla7[Cantidad],Tabla7[Código del producto],$B3007,Tabla7[Tipo de movimiento],"SALIDA",Tabla7[Mes],L$5))</f>
        <v/>
      </c>
      <c r="M3007" s="39" t="str">
        <f>IF($B3007="","",-SUMIFS(Tabla7[Cantidad],Tabla7[Código del producto],$B3007,Tabla7[Tipo de movimiento],"SALIDA",Tabla7[Mes],M$5))</f>
        <v/>
      </c>
      <c r="N3007" s="39" t="str">
        <f>IF($B3007="","",-SUMIFS(Tabla7[Cantidad],Tabla7[Código del producto],$B3007,Tabla7[Tipo de movimiento],"SALIDA",Tabla7[Mes],N$5))</f>
        <v/>
      </c>
      <c r="O3007" s="39" t="str">
        <f>IF($B3007="","",-SUMIFS(Tabla7[Cantidad],Tabla7[Código del producto],$B3007,Tabla7[Tipo de movimiento],"SALIDA",Tabla7[Mes],O$5))</f>
        <v/>
      </c>
      <c r="P3007" s="39" t="str">
        <f>IF($B3007="","",-SUMIFS(Tabla7[Cantidad],Tabla7[Código del producto],$B3007,Tabla7[Tipo de movimiento],"SALIDA",Tabla7[Mes],P$5))</f>
        <v/>
      </c>
      <c r="Q3007" s="39" t="str">
        <f t="shared" si="138"/>
        <v/>
      </c>
      <c r="R3007" s="51" t="str">
        <f>IF($B3007="","",IFERROR(VLOOKUP($B3007,'ABC rotación'!$C:$G,5,0),"C"))</f>
        <v/>
      </c>
      <c r="S3007" s="41" t="str">
        <f t="shared" si="139"/>
        <v/>
      </c>
      <c r="T3007" s="40" t="str">
        <f t="shared" si="140"/>
        <v/>
      </c>
      <c r="U3007" s="23" t="str">
        <f>IF($B3007="","",VLOOKUP($T3007,Tablas!$X$14:$Y$17,2,1))</f>
        <v/>
      </c>
    </row>
    <row r="3008" spans="2:21" x14ac:dyDescent="0.2">
      <c r="B3008" s="1" t="str">
        <f>IF(Tablas!B3006="","",Tablas!B3006)</f>
        <v/>
      </c>
      <c r="C3008" s="1" t="str">
        <f>IF(Tablas!C3006="","",Tablas!C3006)</f>
        <v/>
      </c>
      <c r="D3008" s="1" t="str">
        <f>IF(Tablas!D3006="","",Tablas!D3006)</f>
        <v/>
      </c>
      <c r="E3008" s="1" t="str">
        <f>IF(Tablas!E3006="","",Tablas!E3006)</f>
        <v/>
      </c>
      <c r="F3008" s="1" t="str">
        <f>IF(Tablas!F3006="","",Tablas!F3006)</f>
        <v/>
      </c>
      <c r="G3008" s="1" t="str">
        <f>IF(Tablas!I3006="","",Tablas!I3006)</f>
        <v/>
      </c>
      <c r="H3008" s="1" t="s">
        <v>911</v>
      </c>
      <c r="I3008" s="39" t="str">
        <f>IF($B3008="","",-SUMIFS(Tabla7[Cantidad],Tabla7[Código del producto],$B3008,Tabla7[Tipo de movimiento],"SALIDA",Tabla7[Mes],I$5))</f>
        <v/>
      </c>
      <c r="J3008" s="39" t="str">
        <f>IF($B3008="","",-SUMIFS(Tabla7[Cantidad],Tabla7[Código del producto],$B3008,Tabla7[Tipo de movimiento],"SALIDA",Tabla7[Mes],J$5))</f>
        <v/>
      </c>
      <c r="K3008" s="39" t="str">
        <f>IF($B3008="","",-SUMIFS(Tabla7[Cantidad],Tabla7[Código del producto],$B3008,Tabla7[Tipo de movimiento],"SALIDA",Tabla7[Mes],K$5))</f>
        <v/>
      </c>
      <c r="L3008" s="39" t="str">
        <f>IF($B3008="","",-SUMIFS(Tabla7[Cantidad],Tabla7[Código del producto],$B3008,Tabla7[Tipo de movimiento],"SALIDA",Tabla7[Mes],L$5))</f>
        <v/>
      </c>
      <c r="M3008" s="39" t="str">
        <f>IF($B3008="","",-SUMIFS(Tabla7[Cantidad],Tabla7[Código del producto],$B3008,Tabla7[Tipo de movimiento],"SALIDA",Tabla7[Mes],M$5))</f>
        <v/>
      </c>
      <c r="N3008" s="39" t="str">
        <f>IF($B3008="","",-SUMIFS(Tabla7[Cantidad],Tabla7[Código del producto],$B3008,Tabla7[Tipo de movimiento],"SALIDA",Tabla7[Mes],N$5))</f>
        <v/>
      </c>
      <c r="O3008" s="39" t="str">
        <f>IF($B3008="","",-SUMIFS(Tabla7[Cantidad],Tabla7[Código del producto],$B3008,Tabla7[Tipo de movimiento],"SALIDA",Tabla7[Mes],O$5))</f>
        <v/>
      </c>
      <c r="P3008" s="39" t="str">
        <f>IF($B3008="","",-SUMIFS(Tabla7[Cantidad],Tabla7[Código del producto],$B3008,Tabla7[Tipo de movimiento],"SALIDA",Tabla7[Mes],P$5))</f>
        <v/>
      </c>
      <c r="Q3008" s="39" t="str">
        <f t="shared" si="138"/>
        <v/>
      </c>
      <c r="R3008" s="51" t="str">
        <f>IF($B3008="","",IFERROR(VLOOKUP($B3008,'ABC rotación'!$C:$G,5,0),"C"))</f>
        <v/>
      </c>
      <c r="S3008" s="41" t="str">
        <f t="shared" si="139"/>
        <v/>
      </c>
      <c r="T3008" s="40" t="str">
        <f t="shared" si="140"/>
        <v/>
      </c>
      <c r="U3008" s="23" t="str">
        <f>IF($B3008="","",VLOOKUP($T3008,Tablas!$X$14:$Y$17,2,1))</f>
        <v/>
      </c>
    </row>
    <row r="3009" spans="2:21" x14ac:dyDescent="0.2">
      <c r="B3009" s="1" t="str">
        <f>IF(Tablas!B3007="","",Tablas!B3007)</f>
        <v/>
      </c>
      <c r="C3009" s="1" t="str">
        <f>IF(Tablas!C3007="","",Tablas!C3007)</f>
        <v/>
      </c>
      <c r="D3009" s="1" t="str">
        <f>IF(Tablas!D3007="","",Tablas!D3007)</f>
        <v/>
      </c>
      <c r="E3009" s="1" t="str">
        <f>IF(Tablas!E3007="","",Tablas!E3007)</f>
        <v/>
      </c>
      <c r="F3009" s="1" t="str">
        <f>IF(Tablas!F3007="","",Tablas!F3007)</f>
        <v/>
      </c>
      <c r="G3009" s="1" t="str">
        <f>IF(Tablas!I3007="","",Tablas!I3007)</f>
        <v/>
      </c>
      <c r="H3009" s="1" t="s">
        <v>911</v>
      </c>
      <c r="I3009" s="39" t="str">
        <f>IF($B3009="","",-SUMIFS(Tabla7[Cantidad],Tabla7[Código del producto],$B3009,Tabla7[Tipo de movimiento],"SALIDA",Tabla7[Mes],I$5))</f>
        <v/>
      </c>
      <c r="J3009" s="39" t="str">
        <f>IF($B3009="","",-SUMIFS(Tabla7[Cantidad],Tabla7[Código del producto],$B3009,Tabla7[Tipo de movimiento],"SALIDA",Tabla7[Mes],J$5))</f>
        <v/>
      </c>
      <c r="K3009" s="39" t="str">
        <f>IF($B3009="","",-SUMIFS(Tabla7[Cantidad],Tabla7[Código del producto],$B3009,Tabla7[Tipo de movimiento],"SALIDA",Tabla7[Mes],K$5))</f>
        <v/>
      </c>
      <c r="L3009" s="39" t="str">
        <f>IF($B3009="","",-SUMIFS(Tabla7[Cantidad],Tabla7[Código del producto],$B3009,Tabla7[Tipo de movimiento],"SALIDA",Tabla7[Mes],L$5))</f>
        <v/>
      </c>
      <c r="M3009" s="39" t="str">
        <f>IF($B3009="","",-SUMIFS(Tabla7[Cantidad],Tabla7[Código del producto],$B3009,Tabla7[Tipo de movimiento],"SALIDA",Tabla7[Mes],M$5))</f>
        <v/>
      </c>
      <c r="N3009" s="39" t="str">
        <f>IF($B3009="","",-SUMIFS(Tabla7[Cantidad],Tabla7[Código del producto],$B3009,Tabla7[Tipo de movimiento],"SALIDA",Tabla7[Mes],N$5))</f>
        <v/>
      </c>
      <c r="O3009" s="39" t="str">
        <f>IF($B3009="","",-SUMIFS(Tabla7[Cantidad],Tabla7[Código del producto],$B3009,Tabla7[Tipo de movimiento],"SALIDA",Tabla7[Mes],O$5))</f>
        <v/>
      </c>
      <c r="P3009" s="39" t="str">
        <f>IF($B3009="","",-SUMIFS(Tabla7[Cantidad],Tabla7[Código del producto],$B3009,Tabla7[Tipo de movimiento],"SALIDA",Tabla7[Mes],P$5))</f>
        <v/>
      </c>
      <c r="Q3009" s="39" t="str">
        <f t="shared" si="138"/>
        <v/>
      </c>
      <c r="R3009" s="51" t="str">
        <f>IF($B3009="","",IFERROR(VLOOKUP($B3009,'ABC rotación'!$C:$G,5,0),"C"))</f>
        <v/>
      </c>
      <c r="S3009" s="41" t="str">
        <f t="shared" si="139"/>
        <v/>
      </c>
      <c r="T3009" s="40" t="str">
        <f t="shared" si="140"/>
        <v/>
      </c>
      <c r="U3009" s="23" t="str">
        <f>IF($B3009="","",VLOOKUP($T3009,Tablas!$X$14:$Y$17,2,1))</f>
        <v/>
      </c>
    </row>
    <row r="3010" spans="2:21" x14ac:dyDescent="0.2">
      <c r="B3010" s="1" t="str">
        <f>IF(Tablas!B3008="","",Tablas!B3008)</f>
        <v/>
      </c>
      <c r="C3010" s="1" t="str">
        <f>IF(Tablas!C3008="","",Tablas!C3008)</f>
        <v/>
      </c>
      <c r="D3010" s="1" t="str">
        <f>IF(Tablas!D3008="","",Tablas!D3008)</f>
        <v/>
      </c>
      <c r="E3010" s="1" t="str">
        <f>IF(Tablas!E3008="","",Tablas!E3008)</f>
        <v/>
      </c>
      <c r="F3010" s="1" t="str">
        <f>IF(Tablas!F3008="","",Tablas!F3008)</f>
        <v/>
      </c>
      <c r="G3010" s="1" t="str">
        <f>IF(Tablas!I3008="","",Tablas!I3008)</f>
        <v/>
      </c>
      <c r="H3010" s="1" t="s">
        <v>911</v>
      </c>
      <c r="I3010" s="39" t="str">
        <f>IF($B3010="","",-SUMIFS(Tabla7[Cantidad],Tabla7[Código del producto],$B3010,Tabla7[Tipo de movimiento],"SALIDA",Tabla7[Mes],I$5))</f>
        <v/>
      </c>
      <c r="J3010" s="39" t="str">
        <f>IF($B3010="","",-SUMIFS(Tabla7[Cantidad],Tabla7[Código del producto],$B3010,Tabla7[Tipo de movimiento],"SALIDA",Tabla7[Mes],J$5))</f>
        <v/>
      </c>
      <c r="K3010" s="39" t="str">
        <f>IF($B3010="","",-SUMIFS(Tabla7[Cantidad],Tabla7[Código del producto],$B3010,Tabla7[Tipo de movimiento],"SALIDA",Tabla7[Mes],K$5))</f>
        <v/>
      </c>
      <c r="L3010" s="39" t="str">
        <f>IF($B3010="","",-SUMIFS(Tabla7[Cantidad],Tabla7[Código del producto],$B3010,Tabla7[Tipo de movimiento],"SALIDA",Tabla7[Mes],L$5))</f>
        <v/>
      </c>
      <c r="M3010" s="39" t="str">
        <f>IF($B3010="","",-SUMIFS(Tabla7[Cantidad],Tabla7[Código del producto],$B3010,Tabla7[Tipo de movimiento],"SALIDA",Tabla7[Mes],M$5))</f>
        <v/>
      </c>
      <c r="N3010" s="39" t="str">
        <f>IF($B3010="","",-SUMIFS(Tabla7[Cantidad],Tabla7[Código del producto],$B3010,Tabla7[Tipo de movimiento],"SALIDA",Tabla7[Mes],N$5))</f>
        <v/>
      </c>
      <c r="O3010" s="39" t="str">
        <f>IF($B3010="","",-SUMIFS(Tabla7[Cantidad],Tabla7[Código del producto],$B3010,Tabla7[Tipo de movimiento],"SALIDA",Tabla7[Mes],O$5))</f>
        <v/>
      </c>
      <c r="P3010" s="39" t="str">
        <f>IF($B3010="","",-SUMIFS(Tabla7[Cantidad],Tabla7[Código del producto],$B3010,Tabla7[Tipo de movimiento],"SALIDA",Tabla7[Mes],P$5))</f>
        <v/>
      </c>
      <c r="Q3010" s="39" t="str">
        <f t="shared" si="138"/>
        <v/>
      </c>
      <c r="R3010" s="51" t="str">
        <f>IF($B3010="","",IFERROR(VLOOKUP($B3010,'ABC rotación'!$C:$G,5,0),"C"))</f>
        <v/>
      </c>
      <c r="S3010" s="41" t="str">
        <f t="shared" si="139"/>
        <v/>
      </c>
      <c r="T3010" s="40" t="str">
        <f t="shared" si="140"/>
        <v/>
      </c>
      <c r="U3010" s="23" t="str">
        <f>IF($B3010="","",VLOOKUP($T3010,Tablas!$X$14:$Y$17,2,1))</f>
        <v/>
      </c>
    </row>
    <row r="3011" spans="2:21" x14ac:dyDescent="0.2">
      <c r="B3011" s="1" t="str">
        <f>IF(Tablas!B3009="","",Tablas!B3009)</f>
        <v/>
      </c>
      <c r="C3011" s="1" t="str">
        <f>IF(Tablas!C3009="","",Tablas!C3009)</f>
        <v/>
      </c>
      <c r="D3011" s="1" t="str">
        <f>IF(Tablas!D3009="","",Tablas!D3009)</f>
        <v/>
      </c>
      <c r="E3011" s="1" t="str">
        <f>IF(Tablas!E3009="","",Tablas!E3009)</f>
        <v/>
      </c>
      <c r="F3011" s="1" t="str">
        <f>IF(Tablas!F3009="","",Tablas!F3009)</f>
        <v/>
      </c>
      <c r="G3011" s="1" t="str">
        <f>IF(Tablas!I3009="","",Tablas!I3009)</f>
        <v/>
      </c>
      <c r="H3011" s="1" t="s">
        <v>911</v>
      </c>
      <c r="I3011" s="39" t="str">
        <f>IF($B3011="","",-SUMIFS(Tabla7[Cantidad],Tabla7[Código del producto],$B3011,Tabla7[Tipo de movimiento],"SALIDA",Tabla7[Mes],I$5))</f>
        <v/>
      </c>
      <c r="J3011" s="39" t="str">
        <f>IF($B3011="","",-SUMIFS(Tabla7[Cantidad],Tabla7[Código del producto],$B3011,Tabla7[Tipo de movimiento],"SALIDA",Tabla7[Mes],J$5))</f>
        <v/>
      </c>
      <c r="K3011" s="39" t="str">
        <f>IF($B3011="","",-SUMIFS(Tabla7[Cantidad],Tabla7[Código del producto],$B3011,Tabla7[Tipo de movimiento],"SALIDA",Tabla7[Mes],K$5))</f>
        <v/>
      </c>
      <c r="L3011" s="39" t="str">
        <f>IF($B3011="","",-SUMIFS(Tabla7[Cantidad],Tabla7[Código del producto],$B3011,Tabla7[Tipo de movimiento],"SALIDA",Tabla7[Mes],L$5))</f>
        <v/>
      </c>
      <c r="M3011" s="39" t="str">
        <f>IF($B3011="","",-SUMIFS(Tabla7[Cantidad],Tabla7[Código del producto],$B3011,Tabla7[Tipo de movimiento],"SALIDA",Tabla7[Mes],M$5))</f>
        <v/>
      </c>
      <c r="N3011" s="39" t="str">
        <f>IF($B3011="","",-SUMIFS(Tabla7[Cantidad],Tabla7[Código del producto],$B3011,Tabla7[Tipo de movimiento],"SALIDA",Tabla7[Mes],N$5))</f>
        <v/>
      </c>
      <c r="O3011" s="39" t="str">
        <f>IF($B3011="","",-SUMIFS(Tabla7[Cantidad],Tabla7[Código del producto],$B3011,Tabla7[Tipo de movimiento],"SALIDA",Tabla7[Mes],O$5))</f>
        <v/>
      </c>
      <c r="P3011" s="39" t="str">
        <f>IF($B3011="","",-SUMIFS(Tabla7[Cantidad],Tabla7[Código del producto],$B3011,Tabla7[Tipo de movimiento],"SALIDA",Tabla7[Mes],P$5))</f>
        <v/>
      </c>
      <c r="Q3011" s="39" t="str">
        <f t="shared" si="138"/>
        <v/>
      </c>
      <c r="R3011" s="51" t="str">
        <f>IF($B3011="","",IFERROR(VLOOKUP($B3011,'ABC rotación'!$C:$G,5,0),"C"))</f>
        <v/>
      </c>
      <c r="S3011" s="41" t="str">
        <f t="shared" si="139"/>
        <v/>
      </c>
      <c r="T3011" s="40" t="str">
        <f t="shared" si="140"/>
        <v/>
      </c>
      <c r="U3011" s="23" t="str">
        <f>IF($B3011="","",VLOOKUP($T3011,Tablas!$X$14:$Y$17,2,1))</f>
        <v/>
      </c>
    </row>
    <row r="3012" spans="2:21" x14ac:dyDescent="0.2">
      <c r="B3012" s="1" t="str">
        <f>IF(Tablas!B3010="","",Tablas!B3010)</f>
        <v/>
      </c>
      <c r="C3012" s="1" t="str">
        <f>IF(Tablas!C3010="","",Tablas!C3010)</f>
        <v/>
      </c>
      <c r="D3012" s="1" t="str">
        <f>IF(Tablas!D3010="","",Tablas!D3010)</f>
        <v/>
      </c>
      <c r="E3012" s="1" t="str">
        <f>IF(Tablas!E3010="","",Tablas!E3010)</f>
        <v/>
      </c>
      <c r="F3012" s="1" t="str">
        <f>IF(Tablas!F3010="","",Tablas!F3010)</f>
        <v/>
      </c>
      <c r="G3012" s="1" t="str">
        <f>IF(Tablas!I3010="","",Tablas!I3010)</f>
        <v/>
      </c>
      <c r="H3012" s="1" t="s">
        <v>911</v>
      </c>
      <c r="I3012" s="39" t="str">
        <f>IF($B3012="","",-SUMIFS(Tabla7[Cantidad],Tabla7[Código del producto],$B3012,Tabla7[Tipo de movimiento],"SALIDA",Tabla7[Mes],I$5))</f>
        <v/>
      </c>
      <c r="J3012" s="39" t="str">
        <f>IF($B3012="","",-SUMIFS(Tabla7[Cantidad],Tabla7[Código del producto],$B3012,Tabla7[Tipo de movimiento],"SALIDA",Tabla7[Mes],J$5))</f>
        <v/>
      </c>
      <c r="K3012" s="39" t="str">
        <f>IF($B3012="","",-SUMIFS(Tabla7[Cantidad],Tabla7[Código del producto],$B3012,Tabla7[Tipo de movimiento],"SALIDA",Tabla7[Mes],K$5))</f>
        <v/>
      </c>
      <c r="L3012" s="39" t="str">
        <f>IF($B3012="","",-SUMIFS(Tabla7[Cantidad],Tabla7[Código del producto],$B3012,Tabla7[Tipo de movimiento],"SALIDA",Tabla7[Mes],L$5))</f>
        <v/>
      </c>
      <c r="M3012" s="39" t="str">
        <f>IF($B3012="","",-SUMIFS(Tabla7[Cantidad],Tabla7[Código del producto],$B3012,Tabla7[Tipo de movimiento],"SALIDA",Tabla7[Mes],M$5))</f>
        <v/>
      </c>
      <c r="N3012" s="39" t="str">
        <f>IF($B3012="","",-SUMIFS(Tabla7[Cantidad],Tabla7[Código del producto],$B3012,Tabla7[Tipo de movimiento],"SALIDA",Tabla7[Mes],N$5))</f>
        <v/>
      </c>
      <c r="O3012" s="39" t="str">
        <f>IF($B3012="","",-SUMIFS(Tabla7[Cantidad],Tabla7[Código del producto],$B3012,Tabla7[Tipo de movimiento],"SALIDA",Tabla7[Mes],O$5))</f>
        <v/>
      </c>
      <c r="P3012" s="39" t="str">
        <f>IF($B3012="","",-SUMIFS(Tabla7[Cantidad],Tabla7[Código del producto],$B3012,Tabla7[Tipo de movimiento],"SALIDA",Tabla7[Mes],P$5))</f>
        <v/>
      </c>
      <c r="Q3012" s="39" t="str">
        <f t="shared" si="138"/>
        <v/>
      </c>
      <c r="R3012" s="51" t="str">
        <f>IF($B3012="","",IFERROR(VLOOKUP($B3012,'ABC rotación'!$C:$G,5,0),"C"))</f>
        <v/>
      </c>
      <c r="S3012" s="41" t="str">
        <f t="shared" si="139"/>
        <v/>
      </c>
      <c r="T3012" s="40" t="str">
        <f t="shared" si="140"/>
        <v/>
      </c>
      <c r="U3012" s="23" t="str">
        <f>IF($B3012="","",VLOOKUP($T3012,Tablas!$X$14:$Y$17,2,1))</f>
        <v/>
      </c>
    </row>
    <row r="3013" spans="2:21" x14ac:dyDescent="0.2">
      <c r="B3013" s="1" t="str">
        <f>IF(Tablas!B3011="","",Tablas!B3011)</f>
        <v/>
      </c>
      <c r="C3013" s="1" t="str">
        <f>IF(Tablas!C3011="","",Tablas!C3011)</f>
        <v/>
      </c>
      <c r="D3013" s="1" t="str">
        <f>IF(Tablas!D3011="","",Tablas!D3011)</f>
        <v/>
      </c>
      <c r="E3013" s="1" t="str">
        <f>IF(Tablas!E3011="","",Tablas!E3011)</f>
        <v/>
      </c>
      <c r="F3013" s="1" t="str">
        <f>IF(Tablas!F3011="","",Tablas!F3011)</f>
        <v/>
      </c>
      <c r="G3013" s="1" t="str">
        <f>IF(Tablas!I3011="","",Tablas!I3011)</f>
        <v/>
      </c>
      <c r="H3013" s="1" t="s">
        <v>911</v>
      </c>
      <c r="I3013" s="39" t="str">
        <f>IF($B3013="","",-SUMIFS(Tabla7[Cantidad],Tabla7[Código del producto],$B3013,Tabla7[Tipo de movimiento],"SALIDA",Tabla7[Mes],I$5))</f>
        <v/>
      </c>
      <c r="J3013" s="39" t="str">
        <f>IF($B3013="","",-SUMIFS(Tabla7[Cantidad],Tabla7[Código del producto],$B3013,Tabla7[Tipo de movimiento],"SALIDA",Tabla7[Mes],J$5))</f>
        <v/>
      </c>
      <c r="K3013" s="39" t="str">
        <f>IF($B3013="","",-SUMIFS(Tabla7[Cantidad],Tabla7[Código del producto],$B3013,Tabla7[Tipo de movimiento],"SALIDA",Tabla7[Mes],K$5))</f>
        <v/>
      </c>
      <c r="L3013" s="39" t="str">
        <f>IF($B3013="","",-SUMIFS(Tabla7[Cantidad],Tabla7[Código del producto],$B3013,Tabla7[Tipo de movimiento],"SALIDA",Tabla7[Mes],L$5))</f>
        <v/>
      </c>
      <c r="M3013" s="39" t="str">
        <f>IF($B3013="","",-SUMIFS(Tabla7[Cantidad],Tabla7[Código del producto],$B3013,Tabla7[Tipo de movimiento],"SALIDA",Tabla7[Mes],M$5))</f>
        <v/>
      </c>
      <c r="N3013" s="39" t="str">
        <f>IF($B3013="","",-SUMIFS(Tabla7[Cantidad],Tabla7[Código del producto],$B3013,Tabla7[Tipo de movimiento],"SALIDA",Tabla7[Mes],N$5))</f>
        <v/>
      </c>
      <c r="O3013" s="39" t="str">
        <f>IF($B3013="","",-SUMIFS(Tabla7[Cantidad],Tabla7[Código del producto],$B3013,Tabla7[Tipo de movimiento],"SALIDA",Tabla7[Mes],O$5))</f>
        <v/>
      </c>
      <c r="P3013" s="39" t="str">
        <f>IF($B3013="","",-SUMIFS(Tabla7[Cantidad],Tabla7[Código del producto],$B3013,Tabla7[Tipo de movimiento],"SALIDA",Tabla7[Mes],P$5))</f>
        <v/>
      </c>
      <c r="Q3013" s="39" t="str">
        <f t="shared" si="138"/>
        <v/>
      </c>
      <c r="R3013" s="51" t="str">
        <f>IF($B3013="","",IFERROR(VLOOKUP($B3013,'ABC rotación'!$C:$G,5,0),"C"))</f>
        <v/>
      </c>
      <c r="S3013" s="41" t="str">
        <f t="shared" si="139"/>
        <v/>
      </c>
      <c r="T3013" s="40" t="str">
        <f t="shared" si="140"/>
        <v/>
      </c>
      <c r="U3013" s="23" t="str">
        <f>IF($B3013="","",VLOOKUP($T3013,Tablas!$X$14:$Y$17,2,1))</f>
        <v/>
      </c>
    </row>
    <row r="3014" spans="2:21" x14ac:dyDescent="0.2">
      <c r="B3014" s="1" t="str">
        <f>IF(Tablas!B3012="","",Tablas!B3012)</f>
        <v/>
      </c>
      <c r="C3014" s="1" t="str">
        <f>IF(Tablas!C3012="","",Tablas!C3012)</f>
        <v/>
      </c>
      <c r="D3014" s="1" t="str">
        <f>IF(Tablas!D3012="","",Tablas!D3012)</f>
        <v/>
      </c>
      <c r="E3014" s="1" t="str">
        <f>IF(Tablas!E3012="","",Tablas!E3012)</f>
        <v/>
      </c>
      <c r="F3014" s="1" t="str">
        <f>IF(Tablas!F3012="","",Tablas!F3012)</f>
        <v/>
      </c>
      <c r="G3014" s="1" t="str">
        <f>IF(Tablas!I3012="","",Tablas!I3012)</f>
        <v/>
      </c>
      <c r="H3014" s="1" t="s">
        <v>911</v>
      </c>
      <c r="I3014" s="39" t="str">
        <f>IF($B3014="","",-SUMIFS(Tabla7[Cantidad],Tabla7[Código del producto],$B3014,Tabla7[Tipo de movimiento],"SALIDA",Tabla7[Mes],I$5))</f>
        <v/>
      </c>
      <c r="J3014" s="39" t="str">
        <f>IF($B3014="","",-SUMIFS(Tabla7[Cantidad],Tabla7[Código del producto],$B3014,Tabla7[Tipo de movimiento],"SALIDA",Tabla7[Mes],J$5))</f>
        <v/>
      </c>
      <c r="K3014" s="39" t="str">
        <f>IF($B3014="","",-SUMIFS(Tabla7[Cantidad],Tabla7[Código del producto],$B3014,Tabla7[Tipo de movimiento],"SALIDA",Tabla7[Mes],K$5))</f>
        <v/>
      </c>
      <c r="L3014" s="39" t="str">
        <f>IF($B3014="","",-SUMIFS(Tabla7[Cantidad],Tabla7[Código del producto],$B3014,Tabla7[Tipo de movimiento],"SALIDA",Tabla7[Mes],L$5))</f>
        <v/>
      </c>
      <c r="M3014" s="39" t="str">
        <f>IF($B3014="","",-SUMIFS(Tabla7[Cantidad],Tabla7[Código del producto],$B3014,Tabla7[Tipo de movimiento],"SALIDA",Tabla7[Mes],M$5))</f>
        <v/>
      </c>
      <c r="N3014" s="39" t="str">
        <f>IF($B3014="","",-SUMIFS(Tabla7[Cantidad],Tabla7[Código del producto],$B3014,Tabla7[Tipo de movimiento],"SALIDA",Tabla7[Mes],N$5))</f>
        <v/>
      </c>
      <c r="O3014" s="39" t="str">
        <f>IF($B3014="","",-SUMIFS(Tabla7[Cantidad],Tabla7[Código del producto],$B3014,Tabla7[Tipo de movimiento],"SALIDA",Tabla7[Mes],O$5))</f>
        <v/>
      </c>
      <c r="P3014" s="39" t="str">
        <f>IF($B3014="","",-SUMIFS(Tabla7[Cantidad],Tabla7[Código del producto],$B3014,Tabla7[Tipo de movimiento],"SALIDA",Tabla7[Mes],P$5))</f>
        <v/>
      </c>
      <c r="Q3014" s="39" t="str">
        <f t="shared" si="138"/>
        <v/>
      </c>
      <c r="R3014" s="51" t="str">
        <f>IF($B3014="","",IFERROR(VLOOKUP($B3014,'ABC rotación'!$C:$G,5,0),"C"))</f>
        <v/>
      </c>
      <c r="S3014" s="41" t="str">
        <f t="shared" si="139"/>
        <v/>
      </c>
      <c r="T3014" s="40" t="str">
        <f t="shared" si="140"/>
        <v/>
      </c>
      <c r="U3014" s="23" t="str">
        <f>IF($B3014="","",VLOOKUP($T3014,Tablas!$X$14:$Y$17,2,1))</f>
        <v/>
      </c>
    </row>
    <row r="3015" spans="2:21" x14ac:dyDescent="0.2">
      <c r="B3015" s="1" t="str">
        <f>IF(Tablas!B3013="","",Tablas!B3013)</f>
        <v/>
      </c>
      <c r="C3015" s="1" t="str">
        <f>IF(Tablas!C3013="","",Tablas!C3013)</f>
        <v/>
      </c>
      <c r="D3015" s="1" t="str">
        <f>IF(Tablas!D3013="","",Tablas!D3013)</f>
        <v/>
      </c>
      <c r="E3015" s="1" t="str">
        <f>IF(Tablas!E3013="","",Tablas!E3013)</f>
        <v/>
      </c>
      <c r="F3015" s="1" t="str">
        <f>IF(Tablas!F3013="","",Tablas!F3013)</f>
        <v/>
      </c>
      <c r="G3015" s="1" t="str">
        <f>IF(Tablas!I3013="","",Tablas!I3013)</f>
        <v/>
      </c>
      <c r="H3015" s="1" t="s">
        <v>911</v>
      </c>
      <c r="I3015" s="39" t="str">
        <f>IF($B3015="","",-SUMIFS(Tabla7[Cantidad],Tabla7[Código del producto],$B3015,Tabla7[Tipo de movimiento],"SALIDA",Tabla7[Mes],I$5))</f>
        <v/>
      </c>
      <c r="J3015" s="39" t="str">
        <f>IF($B3015="","",-SUMIFS(Tabla7[Cantidad],Tabla7[Código del producto],$B3015,Tabla7[Tipo de movimiento],"SALIDA",Tabla7[Mes],J$5))</f>
        <v/>
      </c>
      <c r="K3015" s="39" t="str">
        <f>IF($B3015="","",-SUMIFS(Tabla7[Cantidad],Tabla7[Código del producto],$B3015,Tabla7[Tipo de movimiento],"SALIDA",Tabla7[Mes],K$5))</f>
        <v/>
      </c>
      <c r="L3015" s="39" t="str">
        <f>IF($B3015="","",-SUMIFS(Tabla7[Cantidad],Tabla7[Código del producto],$B3015,Tabla7[Tipo de movimiento],"SALIDA",Tabla7[Mes],L$5))</f>
        <v/>
      </c>
      <c r="M3015" s="39" t="str">
        <f>IF($B3015="","",-SUMIFS(Tabla7[Cantidad],Tabla7[Código del producto],$B3015,Tabla7[Tipo de movimiento],"SALIDA",Tabla7[Mes],M$5))</f>
        <v/>
      </c>
      <c r="N3015" s="39" t="str">
        <f>IF($B3015="","",-SUMIFS(Tabla7[Cantidad],Tabla7[Código del producto],$B3015,Tabla7[Tipo de movimiento],"SALIDA",Tabla7[Mes],N$5))</f>
        <v/>
      </c>
      <c r="O3015" s="39" t="str">
        <f>IF($B3015="","",-SUMIFS(Tabla7[Cantidad],Tabla7[Código del producto],$B3015,Tabla7[Tipo de movimiento],"SALIDA",Tabla7[Mes],O$5))</f>
        <v/>
      </c>
      <c r="P3015" s="39" t="str">
        <f>IF($B3015="","",-SUMIFS(Tabla7[Cantidad],Tabla7[Código del producto],$B3015,Tabla7[Tipo de movimiento],"SALIDA",Tabla7[Mes],P$5))</f>
        <v/>
      </c>
      <c r="Q3015" s="39" t="str">
        <f t="shared" ref="Q3015:Q3078" si="141">IF($B3015="","",IFERROR(AVERAGE(N3015:P3015),0))</f>
        <v/>
      </c>
      <c r="R3015" s="51" t="str">
        <f>IF($B3015="","",IFERROR(VLOOKUP($B3015,'ABC rotación'!$C:$G,5,0),"C"))</f>
        <v/>
      </c>
      <c r="S3015" s="41" t="str">
        <f t="shared" ref="S3015:S3078" si="142">IF($B3015="","",IFERROR(H3015/Q3015*30,0))</f>
        <v/>
      </c>
      <c r="T3015" s="40" t="str">
        <f t="shared" ref="T3015:T3078" si="143">IF($B3015="","",S3015/F3015)</f>
        <v/>
      </c>
      <c r="U3015" s="23" t="str">
        <f>IF($B3015="","",VLOOKUP($T3015,Tablas!$X$14:$Y$17,2,1))</f>
        <v/>
      </c>
    </row>
    <row r="3016" spans="2:21" x14ac:dyDescent="0.2">
      <c r="B3016" s="1" t="str">
        <f>IF(Tablas!B3014="","",Tablas!B3014)</f>
        <v/>
      </c>
      <c r="C3016" s="1" t="str">
        <f>IF(Tablas!C3014="","",Tablas!C3014)</f>
        <v/>
      </c>
      <c r="D3016" s="1" t="str">
        <f>IF(Tablas!D3014="","",Tablas!D3014)</f>
        <v/>
      </c>
      <c r="E3016" s="1" t="str">
        <f>IF(Tablas!E3014="","",Tablas!E3014)</f>
        <v/>
      </c>
      <c r="F3016" s="1" t="str">
        <f>IF(Tablas!F3014="","",Tablas!F3014)</f>
        <v/>
      </c>
      <c r="G3016" s="1" t="str">
        <f>IF(Tablas!I3014="","",Tablas!I3014)</f>
        <v/>
      </c>
      <c r="H3016" s="1" t="s">
        <v>911</v>
      </c>
      <c r="I3016" s="39" t="str">
        <f>IF($B3016="","",-SUMIFS(Tabla7[Cantidad],Tabla7[Código del producto],$B3016,Tabla7[Tipo de movimiento],"SALIDA",Tabla7[Mes],I$5))</f>
        <v/>
      </c>
      <c r="J3016" s="39" t="str">
        <f>IF($B3016="","",-SUMIFS(Tabla7[Cantidad],Tabla7[Código del producto],$B3016,Tabla7[Tipo de movimiento],"SALIDA",Tabla7[Mes],J$5))</f>
        <v/>
      </c>
      <c r="K3016" s="39" t="str">
        <f>IF($B3016="","",-SUMIFS(Tabla7[Cantidad],Tabla7[Código del producto],$B3016,Tabla7[Tipo de movimiento],"SALIDA",Tabla7[Mes],K$5))</f>
        <v/>
      </c>
      <c r="L3016" s="39" t="str">
        <f>IF($B3016="","",-SUMIFS(Tabla7[Cantidad],Tabla7[Código del producto],$B3016,Tabla7[Tipo de movimiento],"SALIDA",Tabla7[Mes],L$5))</f>
        <v/>
      </c>
      <c r="M3016" s="39" t="str">
        <f>IF($B3016="","",-SUMIFS(Tabla7[Cantidad],Tabla7[Código del producto],$B3016,Tabla7[Tipo de movimiento],"SALIDA",Tabla7[Mes],M$5))</f>
        <v/>
      </c>
      <c r="N3016" s="39" t="str">
        <f>IF($B3016="","",-SUMIFS(Tabla7[Cantidad],Tabla7[Código del producto],$B3016,Tabla7[Tipo de movimiento],"SALIDA",Tabla7[Mes],N$5))</f>
        <v/>
      </c>
      <c r="O3016" s="39" t="str">
        <f>IF($B3016="","",-SUMIFS(Tabla7[Cantidad],Tabla7[Código del producto],$B3016,Tabla7[Tipo de movimiento],"SALIDA",Tabla7[Mes],O$5))</f>
        <v/>
      </c>
      <c r="P3016" s="39" t="str">
        <f>IF($B3016="","",-SUMIFS(Tabla7[Cantidad],Tabla7[Código del producto],$B3016,Tabla7[Tipo de movimiento],"SALIDA",Tabla7[Mes],P$5))</f>
        <v/>
      </c>
      <c r="Q3016" s="39" t="str">
        <f t="shared" si="141"/>
        <v/>
      </c>
      <c r="R3016" s="51" t="str">
        <f>IF($B3016="","",IFERROR(VLOOKUP($B3016,'ABC rotación'!$C:$G,5,0),"C"))</f>
        <v/>
      </c>
      <c r="S3016" s="41" t="str">
        <f t="shared" si="142"/>
        <v/>
      </c>
      <c r="T3016" s="40" t="str">
        <f t="shared" si="143"/>
        <v/>
      </c>
      <c r="U3016" s="23" t="str">
        <f>IF($B3016="","",VLOOKUP($T3016,Tablas!$X$14:$Y$17,2,1))</f>
        <v/>
      </c>
    </row>
    <row r="3017" spans="2:21" x14ac:dyDescent="0.2">
      <c r="B3017" s="1" t="str">
        <f>IF(Tablas!B3015="","",Tablas!B3015)</f>
        <v/>
      </c>
      <c r="C3017" s="1" t="str">
        <f>IF(Tablas!C3015="","",Tablas!C3015)</f>
        <v/>
      </c>
      <c r="D3017" s="1" t="str">
        <f>IF(Tablas!D3015="","",Tablas!D3015)</f>
        <v/>
      </c>
      <c r="E3017" s="1" t="str">
        <f>IF(Tablas!E3015="","",Tablas!E3015)</f>
        <v/>
      </c>
      <c r="F3017" s="1" t="str">
        <f>IF(Tablas!F3015="","",Tablas!F3015)</f>
        <v/>
      </c>
      <c r="G3017" s="1" t="str">
        <f>IF(Tablas!I3015="","",Tablas!I3015)</f>
        <v/>
      </c>
      <c r="H3017" s="1" t="s">
        <v>911</v>
      </c>
      <c r="I3017" s="39" t="str">
        <f>IF($B3017="","",-SUMIFS(Tabla7[Cantidad],Tabla7[Código del producto],$B3017,Tabla7[Tipo de movimiento],"SALIDA",Tabla7[Mes],I$5))</f>
        <v/>
      </c>
      <c r="J3017" s="39" t="str">
        <f>IF($B3017="","",-SUMIFS(Tabla7[Cantidad],Tabla7[Código del producto],$B3017,Tabla7[Tipo de movimiento],"SALIDA",Tabla7[Mes],J$5))</f>
        <v/>
      </c>
      <c r="K3017" s="39" t="str">
        <f>IF($B3017="","",-SUMIFS(Tabla7[Cantidad],Tabla7[Código del producto],$B3017,Tabla7[Tipo de movimiento],"SALIDA",Tabla7[Mes],K$5))</f>
        <v/>
      </c>
      <c r="L3017" s="39" t="str">
        <f>IF($B3017="","",-SUMIFS(Tabla7[Cantidad],Tabla7[Código del producto],$B3017,Tabla7[Tipo de movimiento],"SALIDA",Tabla7[Mes],L$5))</f>
        <v/>
      </c>
      <c r="M3017" s="39" t="str">
        <f>IF($B3017="","",-SUMIFS(Tabla7[Cantidad],Tabla7[Código del producto],$B3017,Tabla7[Tipo de movimiento],"SALIDA",Tabla7[Mes],M$5))</f>
        <v/>
      </c>
      <c r="N3017" s="39" t="str">
        <f>IF($B3017="","",-SUMIFS(Tabla7[Cantidad],Tabla7[Código del producto],$B3017,Tabla7[Tipo de movimiento],"SALIDA",Tabla7[Mes],N$5))</f>
        <v/>
      </c>
      <c r="O3017" s="39" t="str">
        <f>IF($B3017="","",-SUMIFS(Tabla7[Cantidad],Tabla7[Código del producto],$B3017,Tabla7[Tipo de movimiento],"SALIDA",Tabla7[Mes],O$5))</f>
        <v/>
      </c>
      <c r="P3017" s="39" t="str">
        <f>IF($B3017="","",-SUMIFS(Tabla7[Cantidad],Tabla7[Código del producto],$B3017,Tabla7[Tipo de movimiento],"SALIDA",Tabla7[Mes],P$5))</f>
        <v/>
      </c>
      <c r="Q3017" s="39" t="str">
        <f t="shared" si="141"/>
        <v/>
      </c>
      <c r="R3017" s="51" t="str">
        <f>IF($B3017="","",IFERROR(VLOOKUP($B3017,'ABC rotación'!$C:$G,5,0),"C"))</f>
        <v/>
      </c>
      <c r="S3017" s="41" t="str">
        <f t="shared" si="142"/>
        <v/>
      </c>
      <c r="T3017" s="40" t="str">
        <f t="shared" si="143"/>
        <v/>
      </c>
      <c r="U3017" s="23" t="str">
        <f>IF($B3017="","",VLOOKUP($T3017,Tablas!$X$14:$Y$17,2,1))</f>
        <v/>
      </c>
    </row>
    <row r="3018" spans="2:21" x14ac:dyDescent="0.2">
      <c r="B3018" s="1" t="str">
        <f>IF(Tablas!B3016="","",Tablas!B3016)</f>
        <v/>
      </c>
      <c r="C3018" s="1" t="str">
        <f>IF(Tablas!C3016="","",Tablas!C3016)</f>
        <v/>
      </c>
      <c r="D3018" s="1" t="str">
        <f>IF(Tablas!D3016="","",Tablas!D3016)</f>
        <v/>
      </c>
      <c r="E3018" s="1" t="str">
        <f>IF(Tablas!E3016="","",Tablas!E3016)</f>
        <v/>
      </c>
      <c r="F3018" s="1" t="str">
        <f>IF(Tablas!F3016="","",Tablas!F3016)</f>
        <v/>
      </c>
      <c r="G3018" s="1" t="str">
        <f>IF(Tablas!I3016="","",Tablas!I3016)</f>
        <v/>
      </c>
      <c r="H3018" s="1" t="s">
        <v>911</v>
      </c>
      <c r="I3018" s="39" t="str">
        <f>IF($B3018="","",-SUMIFS(Tabla7[Cantidad],Tabla7[Código del producto],$B3018,Tabla7[Tipo de movimiento],"SALIDA",Tabla7[Mes],I$5))</f>
        <v/>
      </c>
      <c r="J3018" s="39" t="str">
        <f>IF($B3018="","",-SUMIFS(Tabla7[Cantidad],Tabla7[Código del producto],$B3018,Tabla7[Tipo de movimiento],"SALIDA",Tabla7[Mes],J$5))</f>
        <v/>
      </c>
      <c r="K3018" s="39" t="str">
        <f>IF($B3018="","",-SUMIFS(Tabla7[Cantidad],Tabla7[Código del producto],$B3018,Tabla7[Tipo de movimiento],"SALIDA",Tabla7[Mes],K$5))</f>
        <v/>
      </c>
      <c r="L3018" s="39" t="str">
        <f>IF($B3018="","",-SUMIFS(Tabla7[Cantidad],Tabla7[Código del producto],$B3018,Tabla7[Tipo de movimiento],"SALIDA",Tabla7[Mes],L$5))</f>
        <v/>
      </c>
      <c r="M3018" s="39" t="str">
        <f>IF($B3018="","",-SUMIFS(Tabla7[Cantidad],Tabla7[Código del producto],$B3018,Tabla7[Tipo de movimiento],"SALIDA",Tabla7[Mes],M$5))</f>
        <v/>
      </c>
      <c r="N3018" s="39" t="str">
        <f>IF($B3018="","",-SUMIFS(Tabla7[Cantidad],Tabla7[Código del producto],$B3018,Tabla7[Tipo de movimiento],"SALIDA",Tabla7[Mes],N$5))</f>
        <v/>
      </c>
      <c r="O3018" s="39" t="str">
        <f>IF($B3018="","",-SUMIFS(Tabla7[Cantidad],Tabla7[Código del producto],$B3018,Tabla7[Tipo de movimiento],"SALIDA",Tabla7[Mes],O$5))</f>
        <v/>
      </c>
      <c r="P3018" s="39" t="str">
        <f>IF($B3018="","",-SUMIFS(Tabla7[Cantidad],Tabla7[Código del producto],$B3018,Tabla7[Tipo de movimiento],"SALIDA",Tabla7[Mes],P$5))</f>
        <v/>
      </c>
      <c r="Q3018" s="39" t="str">
        <f t="shared" si="141"/>
        <v/>
      </c>
      <c r="R3018" s="51" t="str">
        <f>IF($B3018="","",IFERROR(VLOOKUP($B3018,'ABC rotación'!$C:$G,5,0),"C"))</f>
        <v/>
      </c>
      <c r="S3018" s="41" t="str">
        <f t="shared" si="142"/>
        <v/>
      </c>
      <c r="T3018" s="40" t="str">
        <f t="shared" si="143"/>
        <v/>
      </c>
      <c r="U3018" s="23" t="str">
        <f>IF($B3018="","",VLOOKUP($T3018,Tablas!$X$14:$Y$17,2,1))</f>
        <v/>
      </c>
    </row>
    <row r="3019" spans="2:21" x14ac:dyDescent="0.2">
      <c r="B3019" s="1" t="str">
        <f>IF(Tablas!B3017="","",Tablas!B3017)</f>
        <v/>
      </c>
      <c r="C3019" s="1" t="str">
        <f>IF(Tablas!C3017="","",Tablas!C3017)</f>
        <v/>
      </c>
      <c r="D3019" s="1" t="str">
        <f>IF(Tablas!D3017="","",Tablas!D3017)</f>
        <v/>
      </c>
      <c r="E3019" s="1" t="str">
        <f>IF(Tablas!E3017="","",Tablas!E3017)</f>
        <v/>
      </c>
      <c r="F3019" s="1" t="str">
        <f>IF(Tablas!F3017="","",Tablas!F3017)</f>
        <v/>
      </c>
      <c r="G3019" s="1" t="str">
        <f>IF(Tablas!I3017="","",Tablas!I3017)</f>
        <v/>
      </c>
      <c r="H3019" s="1" t="s">
        <v>911</v>
      </c>
      <c r="I3019" s="39" t="str">
        <f>IF($B3019="","",-SUMIFS(Tabla7[Cantidad],Tabla7[Código del producto],$B3019,Tabla7[Tipo de movimiento],"SALIDA",Tabla7[Mes],I$5))</f>
        <v/>
      </c>
      <c r="J3019" s="39" t="str">
        <f>IF($B3019="","",-SUMIFS(Tabla7[Cantidad],Tabla7[Código del producto],$B3019,Tabla7[Tipo de movimiento],"SALIDA",Tabla7[Mes],J$5))</f>
        <v/>
      </c>
      <c r="K3019" s="39" t="str">
        <f>IF($B3019="","",-SUMIFS(Tabla7[Cantidad],Tabla7[Código del producto],$B3019,Tabla7[Tipo de movimiento],"SALIDA",Tabla7[Mes],K$5))</f>
        <v/>
      </c>
      <c r="L3019" s="39" t="str">
        <f>IF($B3019="","",-SUMIFS(Tabla7[Cantidad],Tabla7[Código del producto],$B3019,Tabla7[Tipo de movimiento],"SALIDA",Tabla7[Mes],L$5))</f>
        <v/>
      </c>
      <c r="M3019" s="39" t="str">
        <f>IF($B3019="","",-SUMIFS(Tabla7[Cantidad],Tabla7[Código del producto],$B3019,Tabla7[Tipo de movimiento],"SALIDA",Tabla7[Mes],M$5))</f>
        <v/>
      </c>
      <c r="N3019" s="39" t="str">
        <f>IF($B3019="","",-SUMIFS(Tabla7[Cantidad],Tabla7[Código del producto],$B3019,Tabla7[Tipo de movimiento],"SALIDA",Tabla7[Mes],N$5))</f>
        <v/>
      </c>
      <c r="O3019" s="39" t="str">
        <f>IF($B3019="","",-SUMIFS(Tabla7[Cantidad],Tabla7[Código del producto],$B3019,Tabla7[Tipo de movimiento],"SALIDA",Tabla7[Mes],O$5))</f>
        <v/>
      </c>
      <c r="P3019" s="39" t="str">
        <f>IF($B3019="","",-SUMIFS(Tabla7[Cantidad],Tabla7[Código del producto],$B3019,Tabla7[Tipo de movimiento],"SALIDA",Tabla7[Mes],P$5))</f>
        <v/>
      </c>
      <c r="Q3019" s="39" t="str">
        <f t="shared" si="141"/>
        <v/>
      </c>
      <c r="R3019" s="51" t="str">
        <f>IF($B3019="","",IFERROR(VLOOKUP($B3019,'ABC rotación'!$C:$G,5,0),"C"))</f>
        <v/>
      </c>
      <c r="S3019" s="41" t="str">
        <f t="shared" si="142"/>
        <v/>
      </c>
      <c r="T3019" s="40" t="str">
        <f t="shared" si="143"/>
        <v/>
      </c>
      <c r="U3019" s="23" t="str">
        <f>IF($B3019="","",VLOOKUP($T3019,Tablas!$X$14:$Y$17,2,1))</f>
        <v/>
      </c>
    </row>
    <row r="3020" spans="2:21" x14ac:dyDescent="0.2">
      <c r="B3020" s="1" t="str">
        <f>IF(Tablas!B3018="","",Tablas!B3018)</f>
        <v/>
      </c>
      <c r="C3020" s="1" t="str">
        <f>IF(Tablas!C3018="","",Tablas!C3018)</f>
        <v/>
      </c>
      <c r="D3020" s="1" t="str">
        <f>IF(Tablas!D3018="","",Tablas!D3018)</f>
        <v/>
      </c>
      <c r="E3020" s="1" t="str">
        <f>IF(Tablas!E3018="","",Tablas!E3018)</f>
        <v/>
      </c>
      <c r="F3020" s="1" t="str">
        <f>IF(Tablas!F3018="","",Tablas!F3018)</f>
        <v/>
      </c>
      <c r="G3020" s="1" t="str">
        <f>IF(Tablas!I3018="","",Tablas!I3018)</f>
        <v/>
      </c>
      <c r="H3020" s="1" t="s">
        <v>911</v>
      </c>
      <c r="I3020" s="39" t="str">
        <f>IF($B3020="","",-SUMIFS(Tabla7[Cantidad],Tabla7[Código del producto],$B3020,Tabla7[Tipo de movimiento],"SALIDA",Tabla7[Mes],I$5))</f>
        <v/>
      </c>
      <c r="J3020" s="39" t="str">
        <f>IF($B3020="","",-SUMIFS(Tabla7[Cantidad],Tabla7[Código del producto],$B3020,Tabla7[Tipo de movimiento],"SALIDA",Tabla7[Mes],J$5))</f>
        <v/>
      </c>
      <c r="K3020" s="39" t="str">
        <f>IF($B3020="","",-SUMIFS(Tabla7[Cantidad],Tabla7[Código del producto],$B3020,Tabla7[Tipo de movimiento],"SALIDA",Tabla7[Mes],K$5))</f>
        <v/>
      </c>
      <c r="L3020" s="39" t="str">
        <f>IF($B3020="","",-SUMIFS(Tabla7[Cantidad],Tabla7[Código del producto],$B3020,Tabla7[Tipo de movimiento],"SALIDA",Tabla7[Mes],L$5))</f>
        <v/>
      </c>
      <c r="M3020" s="39" t="str">
        <f>IF($B3020="","",-SUMIFS(Tabla7[Cantidad],Tabla7[Código del producto],$B3020,Tabla7[Tipo de movimiento],"SALIDA",Tabla7[Mes],M$5))</f>
        <v/>
      </c>
      <c r="N3020" s="39" t="str">
        <f>IF($B3020="","",-SUMIFS(Tabla7[Cantidad],Tabla7[Código del producto],$B3020,Tabla7[Tipo de movimiento],"SALIDA",Tabla7[Mes],N$5))</f>
        <v/>
      </c>
      <c r="O3020" s="39" t="str">
        <f>IF($B3020="","",-SUMIFS(Tabla7[Cantidad],Tabla7[Código del producto],$B3020,Tabla7[Tipo de movimiento],"SALIDA",Tabla7[Mes],O$5))</f>
        <v/>
      </c>
      <c r="P3020" s="39" t="str">
        <f>IF($B3020="","",-SUMIFS(Tabla7[Cantidad],Tabla7[Código del producto],$B3020,Tabla7[Tipo de movimiento],"SALIDA",Tabla7[Mes],P$5))</f>
        <v/>
      </c>
      <c r="Q3020" s="39" t="str">
        <f t="shared" si="141"/>
        <v/>
      </c>
      <c r="R3020" s="51" t="str">
        <f>IF($B3020="","",IFERROR(VLOOKUP($B3020,'ABC rotación'!$C:$G,5,0),"C"))</f>
        <v/>
      </c>
      <c r="S3020" s="41" t="str">
        <f t="shared" si="142"/>
        <v/>
      </c>
      <c r="T3020" s="40" t="str">
        <f t="shared" si="143"/>
        <v/>
      </c>
      <c r="U3020" s="23" t="str">
        <f>IF($B3020="","",VLOOKUP($T3020,Tablas!$X$14:$Y$17,2,1))</f>
        <v/>
      </c>
    </row>
    <row r="3021" spans="2:21" x14ac:dyDescent="0.2">
      <c r="B3021" s="1" t="str">
        <f>IF(Tablas!B3019="","",Tablas!B3019)</f>
        <v/>
      </c>
      <c r="C3021" s="1" t="str">
        <f>IF(Tablas!C3019="","",Tablas!C3019)</f>
        <v/>
      </c>
      <c r="D3021" s="1" t="str">
        <f>IF(Tablas!D3019="","",Tablas!D3019)</f>
        <v/>
      </c>
      <c r="E3021" s="1" t="str">
        <f>IF(Tablas!E3019="","",Tablas!E3019)</f>
        <v/>
      </c>
      <c r="F3021" s="1" t="str">
        <f>IF(Tablas!F3019="","",Tablas!F3019)</f>
        <v/>
      </c>
      <c r="G3021" s="1" t="str">
        <f>IF(Tablas!I3019="","",Tablas!I3019)</f>
        <v/>
      </c>
      <c r="H3021" s="1" t="s">
        <v>911</v>
      </c>
      <c r="I3021" s="39" t="str">
        <f>IF($B3021="","",-SUMIFS(Tabla7[Cantidad],Tabla7[Código del producto],$B3021,Tabla7[Tipo de movimiento],"SALIDA",Tabla7[Mes],I$5))</f>
        <v/>
      </c>
      <c r="J3021" s="39" t="str">
        <f>IF($B3021="","",-SUMIFS(Tabla7[Cantidad],Tabla7[Código del producto],$B3021,Tabla7[Tipo de movimiento],"SALIDA",Tabla7[Mes],J$5))</f>
        <v/>
      </c>
      <c r="K3021" s="39" t="str">
        <f>IF($B3021="","",-SUMIFS(Tabla7[Cantidad],Tabla7[Código del producto],$B3021,Tabla7[Tipo de movimiento],"SALIDA",Tabla7[Mes],K$5))</f>
        <v/>
      </c>
      <c r="L3021" s="39" t="str">
        <f>IF($B3021="","",-SUMIFS(Tabla7[Cantidad],Tabla7[Código del producto],$B3021,Tabla7[Tipo de movimiento],"SALIDA",Tabla7[Mes],L$5))</f>
        <v/>
      </c>
      <c r="M3021" s="39" t="str">
        <f>IF($B3021="","",-SUMIFS(Tabla7[Cantidad],Tabla7[Código del producto],$B3021,Tabla7[Tipo de movimiento],"SALIDA",Tabla7[Mes],M$5))</f>
        <v/>
      </c>
      <c r="N3021" s="39" t="str">
        <f>IF($B3021="","",-SUMIFS(Tabla7[Cantidad],Tabla7[Código del producto],$B3021,Tabla7[Tipo de movimiento],"SALIDA",Tabla7[Mes],N$5))</f>
        <v/>
      </c>
      <c r="O3021" s="39" t="str">
        <f>IF($B3021="","",-SUMIFS(Tabla7[Cantidad],Tabla7[Código del producto],$B3021,Tabla7[Tipo de movimiento],"SALIDA",Tabla7[Mes],O$5))</f>
        <v/>
      </c>
      <c r="P3021" s="39" t="str">
        <f>IF($B3021="","",-SUMIFS(Tabla7[Cantidad],Tabla7[Código del producto],$B3021,Tabla7[Tipo de movimiento],"SALIDA",Tabla7[Mes],P$5))</f>
        <v/>
      </c>
      <c r="Q3021" s="39" t="str">
        <f t="shared" si="141"/>
        <v/>
      </c>
      <c r="R3021" s="51" t="str">
        <f>IF($B3021="","",IFERROR(VLOOKUP($B3021,'ABC rotación'!$C:$G,5,0),"C"))</f>
        <v/>
      </c>
      <c r="S3021" s="41" t="str">
        <f t="shared" si="142"/>
        <v/>
      </c>
      <c r="T3021" s="40" t="str">
        <f t="shared" si="143"/>
        <v/>
      </c>
      <c r="U3021" s="23" t="str">
        <f>IF($B3021="","",VLOOKUP($T3021,Tablas!$X$14:$Y$17,2,1))</f>
        <v/>
      </c>
    </row>
    <row r="3022" spans="2:21" x14ac:dyDescent="0.2">
      <c r="B3022" s="1" t="str">
        <f>IF(Tablas!B3020="","",Tablas!B3020)</f>
        <v/>
      </c>
      <c r="C3022" s="1" t="str">
        <f>IF(Tablas!C3020="","",Tablas!C3020)</f>
        <v/>
      </c>
      <c r="D3022" s="1" t="str">
        <f>IF(Tablas!D3020="","",Tablas!D3020)</f>
        <v/>
      </c>
      <c r="E3022" s="1" t="str">
        <f>IF(Tablas!E3020="","",Tablas!E3020)</f>
        <v/>
      </c>
      <c r="F3022" s="1" t="str">
        <f>IF(Tablas!F3020="","",Tablas!F3020)</f>
        <v/>
      </c>
      <c r="G3022" s="1" t="str">
        <f>IF(Tablas!I3020="","",Tablas!I3020)</f>
        <v/>
      </c>
      <c r="H3022" s="1" t="s">
        <v>911</v>
      </c>
      <c r="I3022" s="39" t="str">
        <f>IF($B3022="","",-SUMIFS(Tabla7[Cantidad],Tabla7[Código del producto],$B3022,Tabla7[Tipo de movimiento],"SALIDA",Tabla7[Mes],I$5))</f>
        <v/>
      </c>
      <c r="J3022" s="39" t="str">
        <f>IF($B3022="","",-SUMIFS(Tabla7[Cantidad],Tabla7[Código del producto],$B3022,Tabla7[Tipo de movimiento],"SALIDA",Tabla7[Mes],J$5))</f>
        <v/>
      </c>
      <c r="K3022" s="39" t="str">
        <f>IF($B3022="","",-SUMIFS(Tabla7[Cantidad],Tabla7[Código del producto],$B3022,Tabla7[Tipo de movimiento],"SALIDA",Tabla7[Mes],K$5))</f>
        <v/>
      </c>
      <c r="L3022" s="39" t="str">
        <f>IF($B3022="","",-SUMIFS(Tabla7[Cantidad],Tabla7[Código del producto],$B3022,Tabla7[Tipo de movimiento],"SALIDA",Tabla7[Mes],L$5))</f>
        <v/>
      </c>
      <c r="M3022" s="39" t="str">
        <f>IF($B3022="","",-SUMIFS(Tabla7[Cantidad],Tabla7[Código del producto],$B3022,Tabla7[Tipo de movimiento],"SALIDA",Tabla7[Mes],M$5))</f>
        <v/>
      </c>
      <c r="N3022" s="39" t="str">
        <f>IF($B3022="","",-SUMIFS(Tabla7[Cantidad],Tabla7[Código del producto],$B3022,Tabla7[Tipo de movimiento],"SALIDA",Tabla7[Mes],N$5))</f>
        <v/>
      </c>
      <c r="O3022" s="39" t="str">
        <f>IF($B3022="","",-SUMIFS(Tabla7[Cantidad],Tabla7[Código del producto],$B3022,Tabla7[Tipo de movimiento],"SALIDA",Tabla7[Mes],O$5))</f>
        <v/>
      </c>
      <c r="P3022" s="39" t="str">
        <f>IF($B3022="","",-SUMIFS(Tabla7[Cantidad],Tabla7[Código del producto],$B3022,Tabla7[Tipo de movimiento],"SALIDA",Tabla7[Mes],P$5))</f>
        <v/>
      </c>
      <c r="Q3022" s="39" t="str">
        <f t="shared" si="141"/>
        <v/>
      </c>
      <c r="R3022" s="51" t="str">
        <f>IF($B3022="","",IFERROR(VLOOKUP($B3022,'ABC rotación'!$C:$G,5,0),"C"))</f>
        <v/>
      </c>
      <c r="S3022" s="41" t="str">
        <f t="shared" si="142"/>
        <v/>
      </c>
      <c r="T3022" s="40" t="str">
        <f t="shared" si="143"/>
        <v/>
      </c>
      <c r="U3022" s="23" t="str">
        <f>IF($B3022="","",VLOOKUP($T3022,Tablas!$X$14:$Y$17,2,1))</f>
        <v/>
      </c>
    </row>
    <row r="3023" spans="2:21" x14ac:dyDescent="0.2">
      <c r="B3023" s="1" t="str">
        <f>IF(Tablas!B3021="","",Tablas!B3021)</f>
        <v/>
      </c>
      <c r="C3023" s="1" t="str">
        <f>IF(Tablas!C3021="","",Tablas!C3021)</f>
        <v/>
      </c>
      <c r="D3023" s="1" t="str">
        <f>IF(Tablas!D3021="","",Tablas!D3021)</f>
        <v/>
      </c>
      <c r="E3023" s="1" t="str">
        <f>IF(Tablas!E3021="","",Tablas!E3021)</f>
        <v/>
      </c>
      <c r="F3023" s="1" t="str">
        <f>IF(Tablas!F3021="","",Tablas!F3021)</f>
        <v/>
      </c>
      <c r="G3023" s="1" t="str">
        <f>IF(Tablas!I3021="","",Tablas!I3021)</f>
        <v/>
      </c>
      <c r="H3023" s="1" t="s">
        <v>911</v>
      </c>
      <c r="I3023" s="39" t="str">
        <f>IF($B3023="","",-SUMIFS(Tabla7[Cantidad],Tabla7[Código del producto],$B3023,Tabla7[Tipo de movimiento],"SALIDA",Tabla7[Mes],I$5))</f>
        <v/>
      </c>
      <c r="J3023" s="39" t="str">
        <f>IF($B3023="","",-SUMIFS(Tabla7[Cantidad],Tabla7[Código del producto],$B3023,Tabla7[Tipo de movimiento],"SALIDA",Tabla7[Mes],J$5))</f>
        <v/>
      </c>
      <c r="K3023" s="39" t="str">
        <f>IF($B3023="","",-SUMIFS(Tabla7[Cantidad],Tabla7[Código del producto],$B3023,Tabla7[Tipo de movimiento],"SALIDA",Tabla7[Mes],K$5))</f>
        <v/>
      </c>
      <c r="L3023" s="39" t="str">
        <f>IF($B3023="","",-SUMIFS(Tabla7[Cantidad],Tabla7[Código del producto],$B3023,Tabla7[Tipo de movimiento],"SALIDA",Tabla7[Mes],L$5))</f>
        <v/>
      </c>
      <c r="M3023" s="39" t="str">
        <f>IF($B3023="","",-SUMIFS(Tabla7[Cantidad],Tabla7[Código del producto],$B3023,Tabla7[Tipo de movimiento],"SALIDA",Tabla7[Mes],M$5))</f>
        <v/>
      </c>
      <c r="N3023" s="39" t="str">
        <f>IF($B3023="","",-SUMIFS(Tabla7[Cantidad],Tabla7[Código del producto],$B3023,Tabla7[Tipo de movimiento],"SALIDA",Tabla7[Mes],N$5))</f>
        <v/>
      </c>
      <c r="O3023" s="39" t="str">
        <f>IF($B3023="","",-SUMIFS(Tabla7[Cantidad],Tabla7[Código del producto],$B3023,Tabla7[Tipo de movimiento],"SALIDA",Tabla7[Mes],O$5))</f>
        <v/>
      </c>
      <c r="P3023" s="39" t="str">
        <f>IF($B3023="","",-SUMIFS(Tabla7[Cantidad],Tabla7[Código del producto],$B3023,Tabla7[Tipo de movimiento],"SALIDA",Tabla7[Mes],P$5))</f>
        <v/>
      </c>
      <c r="Q3023" s="39" t="str">
        <f t="shared" si="141"/>
        <v/>
      </c>
      <c r="R3023" s="51" t="str">
        <f>IF($B3023="","",IFERROR(VLOOKUP($B3023,'ABC rotación'!$C:$G,5,0),"C"))</f>
        <v/>
      </c>
      <c r="S3023" s="41" t="str">
        <f t="shared" si="142"/>
        <v/>
      </c>
      <c r="T3023" s="40" t="str">
        <f t="shared" si="143"/>
        <v/>
      </c>
      <c r="U3023" s="23" t="str">
        <f>IF($B3023="","",VLOOKUP($T3023,Tablas!$X$14:$Y$17,2,1))</f>
        <v/>
      </c>
    </row>
    <row r="3024" spans="2:21" x14ac:dyDescent="0.2">
      <c r="B3024" s="1" t="str">
        <f>IF(Tablas!B3022="","",Tablas!B3022)</f>
        <v/>
      </c>
      <c r="C3024" s="1" t="str">
        <f>IF(Tablas!C3022="","",Tablas!C3022)</f>
        <v/>
      </c>
      <c r="D3024" s="1" t="str">
        <f>IF(Tablas!D3022="","",Tablas!D3022)</f>
        <v/>
      </c>
      <c r="E3024" s="1" t="str">
        <f>IF(Tablas!E3022="","",Tablas!E3022)</f>
        <v/>
      </c>
      <c r="F3024" s="1" t="str">
        <f>IF(Tablas!F3022="","",Tablas!F3022)</f>
        <v/>
      </c>
      <c r="G3024" s="1" t="str">
        <f>IF(Tablas!I3022="","",Tablas!I3022)</f>
        <v/>
      </c>
      <c r="H3024" s="1" t="s">
        <v>911</v>
      </c>
      <c r="I3024" s="39" t="str">
        <f>IF($B3024="","",-SUMIFS(Tabla7[Cantidad],Tabla7[Código del producto],$B3024,Tabla7[Tipo de movimiento],"SALIDA",Tabla7[Mes],I$5))</f>
        <v/>
      </c>
      <c r="J3024" s="39" t="str">
        <f>IF($B3024="","",-SUMIFS(Tabla7[Cantidad],Tabla7[Código del producto],$B3024,Tabla7[Tipo de movimiento],"SALIDA",Tabla7[Mes],J$5))</f>
        <v/>
      </c>
      <c r="K3024" s="39" t="str">
        <f>IF($B3024="","",-SUMIFS(Tabla7[Cantidad],Tabla7[Código del producto],$B3024,Tabla7[Tipo de movimiento],"SALIDA",Tabla7[Mes],K$5))</f>
        <v/>
      </c>
      <c r="L3024" s="39" t="str">
        <f>IF($B3024="","",-SUMIFS(Tabla7[Cantidad],Tabla7[Código del producto],$B3024,Tabla7[Tipo de movimiento],"SALIDA",Tabla7[Mes],L$5))</f>
        <v/>
      </c>
      <c r="M3024" s="39" t="str">
        <f>IF($B3024="","",-SUMIFS(Tabla7[Cantidad],Tabla7[Código del producto],$B3024,Tabla7[Tipo de movimiento],"SALIDA",Tabla7[Mes],M$5))</f>
        <v/>
      </c>
      <c r="N3024" s="39" t="str">
        <f>IF($B3024="","",-SUMIFS(Tabla7[Cantidad],Tabla7[Código del producto],$B3024,Tabla7[Tipo de movimiento],"SALIDA",Tabla7[Mes],N$5))</f>
        <v/>
      </c>
      <c r="O3024" s="39" t="str">
        <f>IF($B3024="","",-SUMIFS(Tabla7[Cantidad],Tabla7[Código del producto],$B3024,Tabla7[Tipo de movimiento],"SALIDA",Tabla7[Mes],O$5))</f>
        <v/>
      </c>
      <c r="P3024" s="39" t="str">
        <f>IF($B3024="","",-SUMIFS(Tabla7[Cantidad],Tabla7[Código del producto],$B3024,Tabla7[Tipo de movimiento],"SALIDA",Tabla7[Mes],P$5))</f>
        <v/>
      </c>
      <c r="Q3024" s="39" t="str">
        <f t="shared" si="141"/>
        <v/>
      </c>
      <c r="R3024" s="51" t="str">
        <f>IF($B3024="","",IFERROR(VLOOKUP($B3024,'ABC rotación'!$C:$G,5,0),"C"))</f>
        <v/>
      </c>
      <c r="S3024" s="41" t="str">
        <f t="shared" si="142"/>
        <v/>
      </c>
      <c r="T3024" s="40" t="str">
        <f t="shared" si="143"/>
        <v/>
      </c>
      <c r="U3024" s="23" t="str">
        <f>IF($B3024="","",VLOOKUP($T3024,Tablas!$X$14:$Y$17,2,1))</f>
        <v/>
      </c>
    </row>
    <row r="3025" spans="2:21" x14ac:dyDescent="0.2">
      <c r="B3025" s="1" t="str">
        <f>IF(Tablas!B3023="","",Tablas!B3023)</f>
        <v/>
      </c>
      <c r="C3025" s="1" t="str">
        <f>IF(Tablas!C3023="","",Tablas!C3023)</f>
        <v/>
      </c>
      <c r="D3025" s="1" t="str">
        <f>IF(Tablas!D3023="","",Tablas!D3023)</f>
        <v/>
      </c>
      <c r="E3025" s="1" t="str">
        <f>IF(Tablas!E3023="","",Tablas!E3023)</f>
        <v/>
      </c>
      <c r="F3025" s="1" t="str">
        <f>IF(Tablas!F3023="","",Tablas!F3023)</f>
        <v/>
      </c>
      <c r="G3025" s="1" t="str">
        <f>IF(Tablas!I3023="","",Tablas!I3023)</f>
        <v/>
      </c>
      <c r="H3025" s="1" t="s">
        <v>911</v>
      </c>
      <c r="I3025" s="39" t="str">
        <f>IF($B3025="","",-SUMIFS(Tabla7[Cantidad],Tabla7[Código del producto],$B3025,Tabla7[Tipo de movimiento],"SALIDA",Tabla7[Mes],I$5))</f>
        <v/>
      </c>
      <c r="J3025" s="39" t="str">
        <f>IF($B3025="","",-SUMIFS(Tabla7[Cantidad],Tabla7[Código del producto],$B3025,Tabla7[Tipo de movimiento],"SALIDA",Tabla7[Mes],J$5))</f>
        <v/>
      </c>
      <c r="K3025" s="39" t="str">
        <f>IF($B3025="","",-SUMIFS(Tabla7[Cantidad],Tabla7[Código del producto],$B3025,Tabla7[Tipo de movimiento],"SALIDA",Tabla7[Mes],K$5))</f>
        <v/>
      </c>
      <c r="L3025" s="39" t="str">
        <f>IF($B3025="","",-SUMIFS(Tabla7[Cantidad],Tabla7[Código del producto],$B3025,Tabla7[Tipo de movimiento],"SALIDA",Tabla7[Mes],L$5))</f>
        <v/>
      </c>
      <c r="M3025" s="39" t="str">
        <f>IF($B3025="","",-SUMIFS(Tabla7[Cantidad],Tabla7[Código del producto],$B3025,Tabla7[Tipo de movimiento],"SALIDA",Tabla7[Mes],M$5))</f>
        <v/>
      </c>
      <c r="N3025" s="39" t="str">
        <f>IF($B3025="","",-SUMIFS(Tabla7[Cantidad],Tabla7[Código del producto],$B3025,Tabla7[Tipo de movimiento],"SALIDA",Tabla7[Mes],N$5))</f>
        <v/>
      </c>
      <c r="O3025" s="39" t="str">
        <f>IF($B3025="","",-SUMIFS(Tabla7[Cantidad],Tabla7[Código del producto],$B3025,Tabla7[Tipo de movimiento],"SALIDA",Tabla7[Mes],O$5))</f>
        <v/>
      </c>
      <c r="P3025" s="39" t="str">
        <f>IF($B3025="","",-SUMIFS(Tabla7[Cantidad],Tabla7[Código del producto],$B3025,Tabla7[Tipo de movimiento],"SALIDA",Tabla7[Mes],P$5))</f>
        <v/>
      </c>
      <c r="Q3025" s="39" t="str">
        <f t="shared" si="141"/>
        <v/>
      </c>
      <c r="R3025" s="51" t="str">
        <f>IF($B3025="","",IFERROR(VLOOKUP($B3025,'ABC rotación'!$C:$G,5,0),"C"))</f>
        <v/>
      </c>
      <c r="S3025" s="41" t="str">
        <f t="shared" si="142"/>
        <v/>
      </c>
      <c r="T3025" s="40" t="str">
        <f t="shared" si="143"/>
        <v/>
      </c>
      <c r="U3025" s="23" t="str">
        <f>IF($B3025="","",VLOOKUP($T3025,Tablas!$X$14:$Y$17,2,1))</f>
        <v/>
      </c>
    </row>
    <row r="3026" spans="2:21" x14ac:dyDescent="0.2">
      <c r="B3026" s="1" t="str">
        <f>IF(Tablas!B3024="","",Tablas!B3024)</f>
        <v/>
      </c>
      <c r="C3026" s="1" t="str">
        <f>IF(Tablas!C3024="","",Tablas!C3024)</f>
        <v/>
      </c>
      <c r="D3026" s="1" t="str">
        <f>IF(Tablas!D3024="","",Tablas!D3024)</f>
        <v/>
      </c>
      <c r="E3026" s="1" t="str">
        <f>IF(Tablas!E3024="","",Tablas!E3024)</f>
        <v/>
      </c>
      <c r="F3026" s="1" t="str">
        <f>IF(Tablas!F3024="","",Tablas!F3024)</f>
        <v/>
      </c>
      <c r="G3026" s="1" t="str">
        <f>IF(Tablas!I3024="","",Tablas!I3024)</f>
        <v/>
      </c>
      <c r="H3026" s="1" t="s">
        <v>911</v>
      </c>
      <c r="I3026" s="39" t="str">
        <f>IF($B3026="","",-SUMIFS(Tabla7[Cantidad],Tabla7[Código del producto],$B3026,Tabla7[Tipo de movimiento],"SALIDA",Tabla7[Mes],I$5))</f>
        <v/>
      </c>
      <c r="J3026" s="39" t="str">
        <f>IF($B3026="","",-SUMIFS(Tabla7[Cantidad],Tabla7[Código del producto],$B3026,Tabla7[Tipo de movimiento],"SALIDA",Tabla7[Mes],J$5))</f>
        <v/>
      </c>
      <c r="K3026" s="39" t="str">
        <f>IF($B3026="","",-SUMIFS(Tabla7[Cantidad],Tabla7[Código del producto],$B3026,Tabla7[Tipo de movimiento],"SALIDA",Tabla7[Mes],K$5))</f>
        <v/>
      </c>
      <c r="L3026" s="39" t="str">
        <f>IF($B3026="","",-SUMIFS(Tabla7[Cantidad],Tabla7[Código del producto],$B3026,Tabla7[Tipo de movimiento],"SALIDA",Tabla7[Mes],L$5))</f>
        <v/>
      </c>
      <c r="M3026" s="39" t="str">
        <f>IF($B3026="","",-SUMIFS(Tabla7[Cantidad],Tabla7[Código del producto],$B3026,Tabla7[Tipo de movimiento],"SALIDA",Tabla7[Mes],M$5))</f>
        <v/>
      </c>
      <c r="N3026" s="39" t="str">
        <f>IF($B3026="","",-SUMIFS(Tabla7[Cantidad],Tabla7[Código del producto],$B3026,Tabla7[Tipo de movimiento],"SALIDA",Tabla7[Mes],N$5))</f>
        <v/>
      </c>
      <c r="O3026" s="39" t="str">
        <f>IF($B3026="","",-SUMIFS(Tabla7[Cantidad],Tabla7[Código del producto],$B3026,Tabla7[Tipo de movimiento],"SALIDA",Tabla7[Mes],O$5))</f>
        <v/>
      </c>
      <c r="P3026" s="39" t="str">
        <f>IF($B3026="","",-SUMIFS(Tabla7[Cantidad],Tabla7[Código del producto],$B3026,Tabla7[Tipo de movimiento],"SALIDA",Tabla7[Mes],P$5))</f>
        <v/>
      </c>
      <c r="Q3026" s="39" t="str">
        <f t="shared" si="141"/>
        <v/>
      </c>
      <c r="R3026" s="51" t="str">
        <f>IF($B3026="","",IFERROR(VLOOKUP($B3026,'ABC rotación'!$C:$G,5,0),"C"))</f>
        <v/>
      </c>
      <c r="S3026" s="41" t="str">
        <f t="shared" si="142"/>
        <v/>
      </c>
      <c r="T3026" s="40" t="str">
        <f t="shared" si="143"/>
        <v/>
      </c>
      <c r="U3026" s="23" t="str">
        <f>IF($B3026="","",VLOOKUP($T3026,Tablas!$X$14:$Y$17,2,1))</f>
        <v/>
      </c>
    </row>
    <row r="3027" spans="2:21" x14ac:dyDescent="0.2">
      <c r="B3027" s="1" t="str">
        <f>IF(Tablas!B3025="","",Tablas!B3025)</f>
        <v/>
      </c>
      <c r="C3027" s="1" t="str">
        <f>IF(Tablas!C3025="","",Tablas!C3025)</f>
        <v/>
      </c>
      <c r="D3027" s="1" t="str">
        <f>IF(Tablas!D3025="","",Tablas!D3025)</f>
        <v/>
      </c>
      <c r="E3027" s="1" t="str">
        <f>IF(Tablas!E3025="","",Tablas!E3025)</f>
        <v/>
      </c>
      <c r="F3027" s="1" t="str">
        <f>IF(Tablas!F3025="","",Tablas!F3025)</f>
        <v/>
      </c>
      <c r="G3027" s="1" t="str">
        <f>IF(Tablas!I3025="","",Tablas!I3025)</f>
        <v/>
      </c>
      <c r="H3027" s="1" t="s">
        <v>911</v>
      </c>
      <c r="I3027" s="39" t="str">
        <f>IF($B3027="","",-SUMIFS(Tabla7[Cantidad],Tabla7[Código del producto],$B3027,Tabla7[Tipo de movimiento],"SALIDA",Tabla7[Mes],I$5))</f>
        <v/>
      </c>
      <c r="J3027" s="39" t="str">
        <f>IF($B3027="","",-SUMIFS(Tabla7[Cantidad],Tabla7[Código del producto],$B3027,Tabla7[Tipo de movimiento],"SALIDA",Tabla7[Mes],J$5))</f>
        <v/>
      </c>
      <c r="K3027" s="39" t="str">
        <f>IF($B3027="","",-SUMIFS(Tabla7[Cantidad],Tabla7[Código del producto],$B3027,Tabla7[Tipo de movimiento],"SALIDA",Tabla7[Mes],K$5))</f>
        <v/>
      </c>
      <c r="L3027" s="39" t="str">
        <f>IF($B3027="","",-SUMIFS(Tabla7[Cantidad],Tabla7[Código del producto],$B3027,Tabla7[Tipo de movimiento],"SALIDA",Tabla7[Mes],L$5))</f>
        <v/>
      </c>
      <c r="M3027" s="39" t="str">
        <f>IF($B3027="","",-SUMIFS(Tabla7[Cantidad],Tabla7[Código del producto],$B3027,Tabla7[Tipo de movimiento],"SALIDA",Tabla7[Mes],M$5))</f>
        <v/>
      </c>
      <c r="N3027" s="39" t="str">
        <f>IF($B3027="","",-SUMIFS(Tabla7[Cantidad],Tabla7[Código del producto],$B3027,Tabla7[Tipo de movimiento],"SALIDA",Tabla7[Mes],N$5))</f>
        <v/>
      </c>
      <c r="O3027" s="39" t="str">
        <f>IF($B3027="","",-SUMIFS(Tabla7[Cantidad],Tabla7[Código del producto],$B3027,Tabla7[Tipo de movimiento],"SALIDA",Tabla7[Mes],O$5))</f>
        <v/>
      </c>
      <c r="P3027" s="39" t="str">
        <f>IF($B3027="","",-SUMIFS(Tabla7[Cantidad],Tabla7[Código del producto],$B3027,Tabla7[Tipo de movimiento],"SALIDA",Tabla7[Mes],P$5))</f>
        <v/>
      </c>
      <c r="Q3027" s="39" t="str">
        <f t="shared" si="141"/>
        <v/>
      </c>
      <c r="R3027" s="51" t="str">
        <f>IF($B3027="","",IFERROR(VLOOKUP($B3027,'ABC rotación'!$C:$G,5,0),"C"))</f>
        <v/>
      </c>
      <c r="S3027" s="41" t="str">
        <f t="shared" si="142"/>
        <v/>
      </c>
      <c r="T3027" s="40" t="str">
        <f t="shared" si="143"/>
        <v/>
      </c>
      <c r="U3027" s="23" t="str">
        <f>IF($B3027="","",VLOOKUP($T3027,Tablas!$X$14:$Y$17,2,1))</f>
        <v/>
      </c>
    </row>
    <row r="3028" spans="2:21" x14ac:dyDescent="0.2">
      <c r="B3028" s="1" t="str">
        <f>IF(Tablas!B3026="","",Tablas!B3026)</f>
        <v/>
      </c>
      <c r="C3028" s="1" t="str">
        <f>IF(Tablas!C3026="","",Tablas!C3026)</f>
        <v/>
      </c>
      <c r="D3028" s="1" t="str">
        <f>IF(Tablas!D3026="","",Tablas!D3026)</f>
        <v/>
      </c>
      <c r="E3028" s="1" t="str">
        <f>IF(Tablas!E3026="","",Tablas!E3026)</f>
        <v/>
      </c>
      <c r="F3028" s="1" t="str">
        <f>IF(Tablas!F3026="","",Tablas!F3026)</f>
        <v/>
      </c>
      <c r="G3028" s="1" t="str">
        <f>IF(Tablas!I3026="","",Tablas!I3026)</f>
        <v/>
      </c>
      <c r="H3028" s="1" t="s">
        <v>911</v>
      </c>
      <c r="I3028" s="39" t="str">
        <f>IF($B3028="","",-SUMIFS(Tabla7[Cantidad],Tabla7[Código del producto],$B3028,Tabla7[Tipo de movimiento],"SALIDA",Tabla7[Mes],I$5))</f>
        <v/>
      </c>
      <c r="J3028" s="39" t="str">
        <f>IF($B3028="","",-SUMIFS(Tabla7[Cantidad],Tabla7[Código del producto],$B3028,Tabla7[Tipo de movimiento],"SALIDA",Tabla7[Mes],J$5))</f>
        <v/>
      </c>
      <c r="K3028" s="39" t="str">
        <f>IF($B3028="","",-SUMIFS(Tabla7[Cantidad],Tabla7[Código del producto],$B3028,Tabla7[Tipo de movimiento],"SALIDA",Tabla7[Mes],K$5))</f>
        <v/>
      </c>
      <c r="L3028" s="39" t="str">
        <f>IF($B3028="","",-SUMIFS(Tabla7[Cantidad],Tabla7[Código del producto],$B3028,Tabla7[Tipo de movimiento],"SALIDA",Tabla7[Mes],L$5))</f>
        <v/>
      </c>
      <c r="M3028" s="39" t="str">
        <f>IF($B3028="","",-SUMIFS(Tabla7[Cantidad],Tabla7[Código del producto],$B3028,Tabla7[Tipo de movimiento],"SALIDA",Tabla7[Mes],M$5))</f>
        <v/>
      </c>
      <c r="N3028" s="39" t="str">
        <f>IF($B3028="","",-SUMIFS(Tabla7[Cantidad],Tabla7[Código del producto],$B3028,Tabla7[Tipo de movimiento],"SALIDA",Tabla7[Mes],N$5))</f>
        <v/>
      </c>
      <c r="O3028" s="39" t="str">
        <f>IF($B3028="","",-SUMIFS(Tabla7[Cantidad],Tabla7[Código del producto],$B3028,Tabla7[Tipo de movimiento],"SALIDA",Tabla7[Mes],O$5))</f>
        <v/>
      </c>
      <c r="P3028" s="39" t="str">
        <f>IF($B3028="","",-SUMIFS(Tabla7[Cantidad],Tabla7[Código del producto],$B3028,Tabla7[Tipo de movimiento],"SALIDA",Tabla7[Mes],P$5))</f>
        <v/>
      </c>
      <c r="Q3028" s="39" t="str">
        <f t="shared" si="141"/>
        <v/>
      </c>
      <c r="R3028" s="51" t="str">
        <f>IF($B3028="","",IFERROR(VLOOKUP($B3028,'ABC rotación'!$C:$G,5,0),"C"))</f>
        <v/>
      </c>
      <c r="S3028" s="41" t="str">
        <f t="shared" si="142"/>
        <v/>
      </c>
      <c r="T3028" s="40" t="str">
        <f t="shared" si="143"/>
        <v/>
      </c>
      <c r="U3028" s="23" t="str">
        <f>IF($B3028="","",VLOOKUP($T3028,Tablas!$X$14:$Y$17,2,1))</f>
        <v/>
      </c>
    </row>
    <row r="3029" spans="2:21" x14ac:dyDescent="0.2">
      <c r="B3029" s="1" t="str">
        <f>IF(Tablas!B3027="","",Tablas!B3027)</f>
        <v/>
      </c>
      <c r="C3029" s="1" t="str">
        <f>IF(Tablas!C3027="","",Tablas!C3027)</f>
        <v/>
      </c>
      <c r="D3029" s="1" t="str">
        <f>IF(Tablas!D3027="","",Tablas!D3027)</f>
        <v/>
      </c>
      <c r="E3029" s="1" t="str">
        <f>IF(Tablas!E3027="","",Tablas!E3027)</f>
        <v/>
      </c>
      <c r="F3029" s="1" t="str">
        <f>IF(Tablas!F3027="","",Tablas!F3027)</f>
        <v/>
      </c>
      <c r="G3029" s="1" t="str">
        <f>IF(Tablas!I3027="","",Tablas!I3027)</f>
        <v/>
      </c>
      <c r="H3029" s="1" t="s">
        <v>911</v>
      </c>
      <c r="I3029" s="39" t="str">
        <f>IF($B3029="","",-SUMIFS(Tabla7[Cantidad],Tabla7[Código del producto],$B3029,Tabla7[Tipo de movimiento],"SALIDA",Tabla7[Mes],I$5))</f>
        <v/>
      </c>
      <c r="J3029" s="39" t="str">
        <f>IF($B3029="","",-SUMIFS(Tabla7[Cantidad],Tabla7[Código del producto],$B3029,Tabla7[Tipo de movimiento],"SALIDA",Tabla7[Mes],J$5))</f>
        <v/>
      </c>
      <c r="K3029" s="39" t="str">
        <f>IF($B3029="","",-SUMIFS(Tabla7[Cantidad],Tabla7[Código del producto],$B3029,Tabla7[Tipo de movimiento],"SALIDA",Tabla7[Mes],K$5))</f>
        <v/>
      </c>
      <c r="L3029" s="39" t="str">
        <f>IF($B3029="","",-SUMIFS(Tabla7[Cantidad],Tabla7[Código del producto],$B3029,Tabla7[Tipo de movimiento],"SALIDA",Tabla7[Mes],L$5))</f>
        <v/>
      </c>
      <c r="M3029" s="39" t="str">
        <f>IF($B3029="","",-SUMIFS(Tabla7[Cantidad],Tabla7[Código del producto],$B3029,Tabla7[Tipo de movimiento],"SALIDA",Tabla7[Mes],M$5))</f>
        <v/>
      </c>
      <c r="N3029" s="39" t="str">
        <f>IF($B3029="","",-SUMIFS(Tabla7[Cantidad],Tabla7[Código del producto],$B3029,Tabla7[Tipo de movimiento],"SALIDA",Tabla7[Mes],N$5))</f>
        <v/>
      </c>
      <c r="O3029" s="39" t="str">
        <f>IF($B3029="","",-SUMIFS(Tabla7[Cantidad],Tabla7[Código del producto],$B3029,Tabla7[Tipo de movimiento],"SALIDA",Tabla7[Mes],O$5))</f>
        <v/>
      </c>
      <c r="P3029" s="39" t="str">
        <f>IF($B3029="","",-SUMIFS(Tabla7[Cantidad],Tabla7[Código del producto],$B3029,Tabla7[Tipo de movimiento],"SALIDA",Tabla7[Mes],P$5))</f>
        <v/>
      </c>
      <c r="Q3029" s="39" t="str">
        <f t="shared" si="141"/>
        <v/>
      </c>
      <c r="R3029" s="51" t="str">
        <f>IF($B3029="","",IFERROR(VLOOKUP($B3029,'ABC rotación'!$C:$G,5,0),"C"))</f>
        <v/>
      </c>
      <c r="S3029" s="41" t="str">
        <f t="shared" si="142"/>
        <v/>
      </c>
      <c r="T3029" s="40" t="str">
        <f t="shared" si="143"/>
        <v/>
      </c>
      <c r="U3029" s="23" t="str">
        <f>IF($B3029="","",VLOOKUP($T3029,Tablas!$X$14:$Y$17,2,1))</f>
        <v/>
      </c>
    </row>
    <row r="3030" spans="2:21" x14ac:dyDescent="0.2">
      <c r="B3030" s="1" t="str">
        <f>IF(Tablas!B3028="","",Tablas!B3028)</f>
        <v/>
      </c>
      <c r="C3030" s="1" t="str">
        <f>IF(Tablas!C3028="","",Tablas!C3028)</f>
        <v/>
      </c>
      <c r="D3030" s="1" t="str">
        <f>IF(Tablas!D3028="","",Tablas!D3028)</f>
        <v/>
      </c>
      <c r="E3030" s="1" t="str">
        <f>IF(Tablas!E3028="","",Tablas!E3028)</f>
        <v/>
      </c>
      <c r="F3030" s="1" t="str">
        <f>IF(Tablas!F3028="","",Tablas!F3028)</f>
        <v/>
      </c>
      <c r="G3030" s="1" t="str">
        <f>IF(Tablas!I3028="","",Tablas!I3028)</f>
        <v/>
      </c>
      <c r="H3030" s="1" t="s">
        <v>911</v>
      </c>
      <c r="I3030" s="39" t="str">
        <f>IF($B3030="","",-SUMIFS(Tabla7[Cantidad],Tabla7[Código del producto],$B3030,Tabla7[Tipo de movimiento],"SALIDA",Tabla7[Mes],I$5))</f>
        <v/>
      </c>
      <c r="J3030" s="39" t="str">
        <f>IF($B3030="","",-SUMIFS(Tabla7[Cantidad],Tabla7[Código del producto],$B3030,Tabla7[Tipo de movimiento],"SALIDA",Tabla7[Mes],J$5))</f>
        <v/>
      </c>
      <c r="K3030" s="39" t="str">
        <f>IF($B3030="","",-SUMIFS(Tabla7[Cantidad],Tabla7[Código del producto],$B3030,Tabla7[Tipo de movimiento],"SALIDA",Tabla7[Mes],K$5))</f>
        <v/>
      </c>
      <c r="L3030" s="39" t="str">
        <f>IF($B3030="","",-SUMIFS(Tabla7[Cantidad],Tabla7[Código del producto],$B3030,Tabla7[Tipo de movimiento],"SALIDA",Tabla7[Mes],L$5))</f>
        <v/>
      </c>
      <c r="M3030" s="39" t="str">
        <f>IF($B3030="","",-SUMIFS(Tabla7[Cantidad],Tabla7[Código del producto],$B3030,Tabla7[Tipo de movimiento],"SALIDA",Tabla7[Mes],M$5))</f>
        <v/>
      </c>
      <c r="N3030" s="39" t="str">
        <f>IF($B3030="","",-SUMIFS(Tabla7[Cantidad],Tabla7[Código del producto],$B3030,Tabla7[Tipo de movimiento],"SALIDA",Tabla7[Mes],N$5))</f>
        <v/>
      </c>
      <c r="O3030" s="39" t="str">
        <f>IF($B3030="","",-SUMIFS(Tabla7[Cantidad],Tabla7[Código del producto],$B3030,Tabla7[Tipo de movimiento],"SALIDA",Tabla7[Mes],O$5))</f>
        <v/>
      </c>
      <c r="P3030" s="39" t="str">
        <f>IF($B3030="","",-SUMIFS(Tabla7[Cantidad],Tabla7[Código del producto],$B3030,Tabla7[Tipo de movimiento],"SALIDA",Tabla7[Mes],P$5))</f>
        <v/>
      </c>
      <c r="Q3030" s="39" t="str">
        <f t="shared" si="141"/>
        <v/>
      </c>
      <c r="R3030" s="51" t="str">
        <f>IF($B3030="","",IFERROR(VLOOKUP($B3030,'ABC rotación'!$C:$G,5,0),"C"))</f>
        <v/>
      </c>
      <c r="S3030" s="41" t="str">
        <f t="shared" si="142"/>
        <v/>
      </c>
      <c r="T3030" s="40" t="str">
        <f t="shared" si="143"/>
        <v/>
      </c>
      <c r="U3030" s="23" t="str">
        <f>IF($B3030="","",VLOOKUP($T3030,Tablas!$X$14:$Y$17,2,1))</f>
        <v/>
      </c>
    </row>
    <row r="3031" spans="2:21" x14ac:dyDescent="0.2">
      <c r="B3031" s="1" t="str">
        <f>IF(Tablas!B3029="","",Tablas!B3029)</f>
        <v/>
      </c>
      <c r="C3031" s="1" t="str">
        <f>IF(Tablas!C3029="","",Tablas!C3029)</f>
        <v/>
      </c>
      <c r="D3031" s="1" t="str">
        <f>IF(Tablas!D3029="","",Tablas!D3029)</f>
        <v/>
      </c>
      <c r="E3031" s="1" t="str">
        <f>IF(Tablas!E3029="","",Tablas!E3029)</f>
        <v/>
      </c>
      <c r="F3031" s="1" t="str">
        <f>IF(Tablas!F3029="","",Tablas!F3029)</f>
        <v/>
      </c>
      <c r="G3031" s="1" t="str">
        <f>IF(Tablas!I3029="","",Tablas!I3029)</f>
        <v/>
      </c>
      <c r="H3031" s="1" t="s">
        <v>911</v>
      </c>
      <c r="I3031" s="39" t="str">
        <f>IF($B3031="","",-SUMIFS(Tabla7[Cantidad],Tabla7[Código del producto],$B3031,Tabla7[Tipo de movimiento],"SALIDA",Tabla7[Mes],I$5))</f>
        <v/>
      </c>
      <c r="J3031" s="39" t="str">
        <f>IF($B3031="","",-SUMIFS(Tabla7[Cantidad],Tabla7[Código del producto],$B3031,Tabla7[Tipo de movimiento],"SALIDA",Tabla7[Mes],J$5))</f>
        <v/>
      </c>
      <c r="K3031" s="39" t="str">
        <f>IF($B3031="","",-SUMIFS(Tabla7[Cantidad],Tabla7[Código del producto],$B3031,Tabla7[Tipo de movimiento],"SALIDA",Tabla7[Mes],K$5))</f>
        <v/>
      </c>
      <c r="L3031" s="39" t="str">
        <f>IF($B3031="","",-SUMIFS(Tabla7[Cantidad],Tabla7[Código del producto],$B3031,Tabla7[Tipo de movimiento],"SALIDA",Tabla7[Mes],L$5))</f>
        <v/>
      </c>
      <c r="M3031" s="39" t="str">
        <f>IF($B3031="","",-SUMIFS(Tabla7[Cantidad],Tabla7[Código del producto],$B3031,Tabla7[Tipo de movimiento],"SALIDA",Tabla7[Mes],M$5))</f>
        <v/>
      </c>
      <c r="N3031" s="39" t="str">
        <f>IF($B3031="","",-SUMIFS(Tabla7[Cantidad],Tabla7[Código del producto],$B3031,Tabla7[Tipo de movimiento],"SALIDA",Tabla7[Mes],N$5))</f>
        <v/>
      </c>
      <c r="O3031" s="39" t="str">
        <f>IF($B3031="","",-SUMIFS(Tabla7[Cantidad],Tabla7[Código del producto],$B3031,Tabla7[Tipo de movimiento],"SALIDA",Tabla7[Mes],O$5))</f>
        <v/>
      </c>
      <c r="P3031" s="39" t="str">
        <f>IF($B3031="","",-SUMIFS(Tabla7[Cantidad],Tabla7[Código del producto],$B3031,Tabla7[Tipo de movimiento],"SALIDA",Tabla7[Mes],P$5))</f>
        <v/>
      </c>
      <c r="Q3031" s="39" t="str">
        <f t="shared" si="141"/>
        <v/>
      </c>
      <c r="R3031" s="51" t="str">
        <f>IF($B3031="","",IFERROR(VLOOKUP($B3031,'ABC rotación'!$C:$G,5,0),"C"))</f>
        <v/>
      </c>
      <c r="S3031" s="41" t="str">
        <f t="shared" si="142"/>
        <v/>
      </c>
      <c r="T3031" s="40" t="str">
        <f t="shared" si="143"/>
        <v/>
      </c>
      <c r="U3031" s="23" t="str">
        <f>IF($B3031="","",VLOOKUP($T3031,Tablas!$X$14:$Y$17,2,1))</f>
        <v/>
      </c>
    </row>
    <row r="3032" spans="2:21" x14ac:dyDescent="0.2">
      <c r="B3032" s="1" t="str">
        <f>IF(Tablas!B3030="","",Tablas!B3030)</f>
        <v/>
      </c>
      <c r="C3032" s="1" t="str">
        <f>IF(Tablas!C3030="","",Tablas!C3030)</f>
        <v/>
      </c>
      <c r="D3032" s="1" t="str">
        <f>IF(Tablas!D3030="","",Tablas!D3030)</f>
        <v/>
      </c>
      <c r="E3032" s="1" t="str">
        <f>IF(Tablas!E3030="","",Tablas!E3030)</f>
        <v/>
      </c>
      <c r="F3032" s="1" t="str">
        <f>IF(Tablas!F3030="","",Tablas!F3030)</f>
        <v/>
      </c>
      <c r="G3032" s="1" t="str">
        <f>IF(Tablas!I3030="","",Tablas!I3030)</f>
        <v/>
      </c>
      <c r="H3032" s="1" t="s">
        <v>911</v>
      </c>
      <c r="I3032" s="39" t="str">
        <f>IF($B3032="","",-SUMIFS(Tabla7[Cantidad],Tabla7[Código del producto],$B3032,Tabla7[Tipo de movimiento],"SALIDA",Tabla7[Mes],I$5))</f>
        <v/>
      </c>
      <c r="J3032" s="39" t="str">
        <f>IF($B3032="","",-SUMIFS(Tabla7[Cantidad],Tabla7[Código del producto],$B3032,Tabla7[Tipo de movimiento],"SALIDA",Tabla7[Mes],J$5))</f>
        <v/>
      </c>
      <c r="K3032" s="39" t="str">
        <f>IF($B3032="","",-SUMIFS(Tabla7[Cantidad],Tabla7[Código del producto],$B3032,Tabla7[Tipo de movimiento],"SALIDA",Tabla7[Mes],K$5))</f>
        <v/>
      </c>
      <c r="L3032" s="39" t="str">
        <f>IF($B3032="","",-SUMIFS(Tabla7[Cantidad],Tabla7[Código del producto],$B3032,Tabla7[Tipo de movimiento],"SALIDA",Tabla7[Mes],L$5))</f>
        <v/>
      </c>
      <c r="M3032" s="39" t="str">
        <f>IF($B3032="","",-SUMIFS(Tabla7[Cantidad],Tabla7[Código del producto],$B3032,Tabla7[Tipo de movimiento],"SALIDA",Tabla7[Mes],M$5))</f>
        <v/>
      </c>
      <c r="N3032" s="39" t="str">
        <f>IF($B3032="","",-SUMIFS(Tabla7[Cantidad],Tabla7[Código del producto],$B3032,Tabla7[Tipo de movimiento],"SALIDA",Tabla7[Mes],N$5))</f>
        <v/>
      </c>
      <c r="O3032" s="39" t="str">
        <f>IF($B3032="","",-SUMIFS(Tabla7[Cantidad],Tabla7[Código del producto],$B3032,Tabla7[Tipo de movimiento],"SALIDA",Tabla7[Mes],O$5))</f>
        <v/>
      </c>
      <c r="P3032" s="39" t="str">
        <f>IF($B3032="","",-SUMIFS(Tabla7[Cantidad],Tabla7[Código del producto],$B3032,Tabla7[Tipo de movimiento],"SALIDA",Tabla7[Mes],P$5))</f>
        <v/>
      </c>
      <c r="Q3032" s="39" t="str">
        <f t="shared" si="141"/>
        <v/>
      </c>
      <c r="R3032" s="51" t="str">
        <f>IF($B3032="","",IFERROR(VLOOKUP($B3032,'ABC rotación'!$C:$G,5,0),"C"))</f>
        <v/>
      </c>
      <c r="S3032" s="41" t="str">
        <f t="shared" si="142"/>
        <v/>
      </c>
      <c r="T3032" s="40" t="str">
        <f t="shared" si="143"/>
        <v/>
      </c>
      <c r="U3032" s="23" t="str">
        <f>IF($B3032="","",VLOOKUP($T3032,Tablas!$X$14:$Y$17,2,1))</f>
        <v/>
      </c>
    </row>
    <row r="3033" spans="2:21" x14ac:dyDescent="0.2">
      <c r="B3033" s="1" t="str">
        <f>IF(Tablas!B3031="","",Tablas!B3031)</f>
        <v/>
      </c>
      <c r="C3033" s="1" t="str">
        <f>IF(Tablas!C3031="","",Tablas!C3031)</f>
        <v/>
      </c>
      <c r="D3033" s="1" t="str">
        <f>IF(Tablas!D3031="","",Tablas!D3031)</f>
        <v/>
      </c>
      <c r="E3033" s="1" t="str">
        <f>IF(Tablas!E3031="","",Tablas!E3031)</f>
        <v/>
      </c>
      <c r="F3033" s="1" t="str">
        <f>IF(Tablas!F3031="","",Tablas!F3031)</f>
        <v/>
      </c>
      <c r="G3033" s="1" t="str">
        <f>IF(Tablas!I3031="","",Tablas!I3031)</f>
        <v/>
      </c>
      <c r="H3033" s="1" t="s">
        <v>911</v>
      </c>
      <c r="I3033" s="39" t="str">
        <f>IF($B3033="","",-SUMIFS(Tabla7[Cantidad],Tabla7[Código del producto],$B3033,Tabla7[Tipo de movimiento],"SALIDA",Tabla7[Mes],I$5))</f>
        <v/>
      </c>
      <c r="J3033" s="39" t="str">
        <f>IF($B3033="","",-SUMIFS(Tabla7[Cantidad],Tabla7[Código del producto],$B3033,Tabla7[Tipo de movimiento],"SALIDA",Tabla7[Mes],J$5))</f>
        <v/>
      </c>
      <c r="K3033" s="39" t="str">
        <f>IF($B3033="","",-SUMIFS(Tabla7[Cantidad],Tabla7[Código del producto],$B3033,Tabla7[Tipo de movimiento],"SALIDA",Tabla7[Mes],K$5))</f>
        <v/>
      </c>
      <c r="L3033" s="39" t="str">
        <f>IF($B3033="","",-SUMIFS(Tabla7[Cantidad],Tabla7[Código del producto],$B3033,Tabla7[Tipo de movimiento],"SALIDA",Tabla7[Mes],L$5))</f>
        <v/>
      </c>
      <c r="M3033" s="39" t="str">
        <f>IF($B3033="","",-SUMIFS(Tabla7[Cantidad],Tabla7[Código del producto],$B3033,Tabla7[Tipo de movimiento],"SALIDA",Tabla7[Mes],M$5))</f>
        <v/>
      </c>
      <c r="N3033" s="39" t="str">
        <f>IF($B3033="","",-SUMIFS(Tabla7[Cantidad],Tabla7[Código del producto],$B3033,Tabla7[Tipo de movimiento],"SALIDA",Tabla7[Mes],N$5))</f>
        <v/>
      </c>
      <c r="O3033" s="39" t="str">
        <f>IF($B3033="","",-SUMIFS(Tabla7[Cantidad],Tabla7[Código del producto],$B3033,Tabla7[Tipo de movimiento],"SALIDA",Tabla7[Mes],O$5))</f>
        <v/>
      </c>
      <c r="P3033" s="39" t="str">
        <f>IF($B3033="","",-SUMIFS(Tabla7[Cantidad],Tabla7[Código del producto],$B3033,Tabla7[Tipo de movimiento],"SALIDA",Tabla7[Mes],P$5))</f>
        <v/>
      </c>
      <c r="Q3033" s="39" t="str">
        <f t="shared" si="141"/>
        <v/>
      </c>
      <c r="R3033" s="51" t="str">
        <f>IF($B3033="","",IFERROR(VLOOKUP($B3033,'ABC rotación'!$C:$G,5,0),"C"))</f>
        <v/>
      </c>
      <c r="S3033" s="41" t="str">
        <f t="shared" si="142"/>
        <v/>
      </c>
      <c r="T3033" s="40" t="str">
        <f t="shared" si="143"/>
        <v/>
      </c>
      <c r="U3033" s="23" t="str">
        <f>IF($B3033="","",VLOOKUP($T3033,Tablas!$X$14:$Y$17,2,1))</f>
        <v/>
      </c>
    </row>
    <row r="3034" spans="2:21" x14ac:dyDescent="0.2">
      <c r="B3034" s="1" t="str">
        <f>IF(Tablas!B3032="","",Tablas!B3032)</f>
        <v/>
      </c>
      <c r="C3034" s="1" t="str">
        <f>IF(Tablas!C3032="","",Tablas!C3032)</f>
        <v/>
      </c>
      <c r="D3034" s="1" t="str">
        <f>IF(Tablas!D3032="","",Tablas!D3032)</f>
        <v/>
      </c>
      <c r="E3034" s="1" t="str">
        <f>IF(Tablas!E3032="","",Tablas!E3032)</f>
        <v/>
      </c>
      <c r="F3034" s="1" t="str">
        <f>IF(Tablas!F3032="","",Tablas!F3032)</f>
        <v/>
      </c>
      <c r="G3034" s="1" t="str">
        <f>IF(Tablas!I3032="","",Tablas!I3032)</f>
        <v/>
      </c>
      <c r="H3034" s="1" t="s">
        <v>911</v>
      </c>
      <c r="I3034" s="39" t="str">
        <f>IF($B3034="","",-SUMIFS(Tabla7[Cantidad],Tabla7[Código del producto],$B3034,Tabla7[Tipo de movimiento],"SALIDA",Tabla7[Mes],I$5))</f>
        <v/>
      </c>
      <c r="J3034" s="39" t="str">
        <f>IF($B3034="","",-SUMIFS(Tabla7[Cantidad],Tabla7[Código del producto],$B3034,Tabla7[Tipo de movimiento],"SALIDA",Tabla7[Mes],J$5))</f>
        <v/>
      </c>
      <c r="K3034" s="39" t="str">
        <f>IF($B3034="","",-SUMIFS(Tabla7[Cantidad],Tabla7[Código del producto],$B3034,Tabla7[Tipo de movimiento],"SALIDA",Tabla7[Mes],K$5))</f>
        <v/>
      </c>
      <c r="L3034" s="39" t="str">
        <f>IF($B3034="","",-SUMIFS(Tabla7[Cantidad],Tabla7[Código del producto],$B3034,Tabla7[Tipo de movimiento],"SALIDA",Tabla7[Mes],L$5))</f>
        <v/>
      </c>
      <c r="M3034" s="39" t="str">
        <f>IF($B3034="","",-SUMIFS(Tabla7[Cantidad],Tabla7[Código del producto],$B3034,Tabla7[Tipo de movimiento],"SALIDA",Tabla7[Mes],M$5))</f>
        <v/>
      </c>
      <c r="N3034" s="39" t="str">
        <f>IF($B3034="","",-SUMIFS(Tabla7[Cantidad],Tabla7[Código del producto],$B3034,Tabla7[Tipo de movimiento],"SALIDA",Tabla7[Mes],N$5))</f>
        <v/>
      </c>
      <c r="O3034" s="39" t="str">
        <f>IF($B3034="","",-SUMIFS(Tabla7[Cantidad],Tabla7[Código del producto],$B3034,Tabla7[Tipo de movimiento],"SALIDA",Tabla7[Mes],O$5))</f>
        <v/>
      </c>
      <c r="P3034" s="39" t="str">
        <f>IF($B3034="","",-SUMIFS(Tabla7[Cantidad],Tabla7[Código del producto],$B3034,Tabla7[Tipo de movimiento],"SALIDA",Tabla7[Mes],P$5))</f>
        <v/>
      </c>
      <c r="Q3034" s="39" t="str">
        <f t="shared" si="141"/>
        <v/>
      </c>
      <c r="R3034" s="51" t="str">
        <f>IF($B3034="","",IFERROR(VLOOKUP($B3034,'ABC rotación'!$C:$G,5,0),"C"))</f>
        <v/>
      </c>
      <c r="S3034" s="41" t="str">
        <f t="shared" si="142"/>
        <v/>
      </c>
      <c r="T3034" s="40" t="str">
        <f t="shared" si="143"/>
        <v/>
      </c>
      <c r="U3034" s="23" t="str">
        <f>IF($B3034="","",VLOOKUP($T3034,Tablas!$X$14:$Y$17,2,1))</f>
        <v/>
      </c>
    </row>
    <row r="3035" spans="2:21" x14ac:dyDescent="0.2">
      <c r="B3035" s="1" t="str">
        <f>IF(Tablas!B3033="","",Tablas!B3033)</f>
        <v/>
      </c>
      <c r="C3035" s="1" t="str">
        <f>IF(Tablas!C3033="","",Tablas!C3033)</f>
        <v/>
      </c>
      <c r="D3035" s="1" t="str">
        <f>IF(Tablas!D3033="","",Tablas!D3033)</f>
        <v/>
      </c>
      <c r="E3035" s="1" t="str">
        <f>IF(Tablas!E3033="","",Tablas!E3033)</f>
        <v/>
      </c>
      <c r="F3035" s="1" t="str">
        <f>IF(Tablas!F3033="","",Tablas!F3033)</f>
        <v/>
      </c>
      <c r="G3035" s="1" t="str">
        <f>IF(Tablas!I3033="","",Tablas!I3033)</f>
        <v/>
      </c>
      <c r="H3035" s="1" t="s">
        <v>911</v>
      </c>
      <c r="I3035" s="39" t="str">
        <f>IF($B3035="","",-SUMIFS(Tabla7[Cantidad],Tabla7[Código del producto],$B3035,Tabla7[Tipo de movimiento],"SALIDA",Tabla7[Mes],I$5))</f>
        <v/>
      </c>
      <c r="J3035" s="39" t="str">
        <f>IF($B3035="","",-SUMIFS(Tabla7[Cantidad],Tabla7[Código del producto],$B3035,Tabla7[Tipo de movimiento],"SALIDA",Tabla7[Mes],J$5))</f>
        <v/>
      </c>
      <c r="K3035" s="39" t="str">
        <f>IF($B3035="","",-SUMIFS(Tabla7[Cantidad],Tabla7[Código del producto],$B3035,Tabla7[Tipo de movimiento],"SALIDA",Tabla7[Mes],K$5))</f>
        <v/>
      </c>
      <c r="L3035" s="39" t="str">
        <f>IF($B3035="","",-SUMIFS(Tabla7[Cantidad],Tabla7[Código del producto],$B3035,Tabla7[Tipo de movimiento],"SALIDA",Tabla7[Mes],L$5))</f>
        <v/>
      </c>
      <c r="M3035" s="39" t="str">
        <f>IF($B3035="","",-SUMIFS(Tabla7[Cantidad],Tabla7[Código del producto],$B3035,Tabla7[Tipo de movimiento],"SALIDA",Tabla7[Mes],M$5))</f>
        <v/>
      </c>
      <c r="N3035" s="39" t="str">
        <f>IF($B3035="","",-SUMIFS(Tabla7[Cantidad],Tabla7[Código del producto],$B3035,Tabla7[Tipo de movimiento],"SALIDA",Tabla7[Mes],N$5))</f>
        <v/>
      </c>
      <c r="O3035" s="39" t="str">
        <f>IF($B3035="","",-SUMIFS(Tabla7[Cantidad],Tabla7[Código del producto],$B3035,Tabla7[Tipo de movimiento],"SALIDA",Tabla7[Mes],O$5))</f>
        <v/>
      </c>
      <c r="P3035" s="39" t="str">
        <f>IF($B3035="","",-SUMIFS(Tabla7[Cantidad],Tabla7[Código del producto],$B3035,Tabla7[Tipo de movimiento],"SALIDA",Tabla7[Mes],P$5))</f>
        <v/>
      </c>
      <c r="Q3035" s="39" t="str">
        <f t="shared" si="141"/>
        <v/>
      </c>
      <c r="R3035" s="51" t="str">
        <f>IF($B3035="","",IFERROR(VLOOKUP($B3035,'ABC rotación'!$C:$G,5,0),"C"))</f>
        <v/>
      </c>
      <c r="S3035" s="41" t="str">
        <f t="shared" si="142"/>
        <v/>
      </c>
      <c r="T3035" s="40" t="str">
        <f t="shared" si="143"/>
        <v/>
      </c>
      <c r="U3035" s="23" t="str">
        <f>IF($B3035="","",VLOOKUP($T3035,Tablas!$X$14:$Y$17,2,1))</f>
        <v/>
      </c>
    </row>
    <row r="3036" spans="2:21" x14ac:dyDescent="0.2">
      <c r="B3036" s="1" t="str">
        <f>IF(Tablas!B3034="","",Tablas!B3034)</f>
        <v/>
      </c>
      <c r="C3036" s="1" t="str">
        <f>IF(Tablas!C3034="","",Tablas!C3034)</f>
        <v/>
      </c>
      <c r="D3036" s="1" t="str">
        <f>IF(Tablas!D3034="","",Tablas!D3034)</f>
        <v/>
      </c>
      <c r="E3036" s="1" t="str">
        <f>IF(Tablas!E3034="","",Tablas!E3034)</f>
        <v/>
      </c>
      <c r="F3036" s="1" t="str">
        <f>IF(Tablas!F3034="","",Tablas!F3034)</f>
        <v/>
      </c>
      <c r="G3036" s="1" t="str">
        <f>IF(Tablas!I3034="","",Tablas!I3034)</f>
        <v/>
      </c>
      <c r="H3036" s="1" t="s">
        <v>911</v>
      </c>
      <c r="I3036" s="39" t="str">
        <f>IF($B3036="","",-SUMIFS(Tabla7[Cantidad],Tabla7[Código del producto],$B3036,Tabla7[Tipo de movimiento],"SALIDA",Tabla7[Mes],I$5))</f>
        <v/>
      </c>
      <c r="J3036" s="39" t="str">
        <f>IF($B3036="","",-SUMIFS(Tabla7[Cantidad],Tabla7[Código del producto],$B3036,Tabla7[Tipo de movimiento],"SALIDA",Tabla7[Mes],J$5))</f>
        <v/>
      </c>
      <c r="K3036" s="39" t="str">
        <f>IF($B3036="","",-SUMIFS(Tabla7[Cantidad],Tabla7[Código del producto],$B3036,Tabla7[Tipo de movimiento],"SALIDA",Tabla7[Mes],K$5))</f>
        <v/>
      </c>
      <c r="L3036" s="39" t="str">
        <f>IF($B3036="","",-SUMIFS(Tabla7[Cantidad],Tabla7[Código del producto],$B3036,Tabla7[Tipo de movimiento],"SALIDA",Tabla7[Mes],L$5))</f>
        <v/>
      </c>
      <c r="M3036" s="39" t="str">
        <f>IF($B3036="","",-SUMIFS(Tabla7[Cantidad],Tabla7[Código del producto],$B3036,Tabla7[Tipo de movimiento],"SALIDA",Tabla7[Mes],M$5))</f>
        <v/>
      </c>
      <c r="N3036" s="39" t="str">
        <f>IF($B3036="","",-SUMIFS(Tabla7[Cantidad],Tabla7[Código del producto],$B3036,Tabla7[Tipo de movimiento],"SALIDA",Tabla7[Mes],N$5))</f>
        <v/>
      </c>
      <c r="O3036" s="39" t="str">
        <f>IF($B3036="","",-SUMIFS(Tabla7[Cantidad],Tabla7[Código del producto],$B3036,Tabla7[Tipo de movimiento],"SALIDA",Tabla7[Mes],O$5))</f>
        <v/>
      </c>
      <c r="P3036" s="39" t="str">
        <f>IF($B3036="","",-SUMIFS(Tabla7[Cantidad],Tabla7[Código del producto],$B3036,Tabla7[Tipo de movimiento],"SALIDA",Tabla7[Mes],P$5))</f>
        <v/>
      </c>
      <c r="Q3036" s="39" t="str">
        <f t="shared" si="141"/>
        <v/>
      </c>
      <c r="R3036" s="51" t="str">
        <f>IF($B3036="","",IFERROR(VLOOKUP($B3036,'ABC rotación'!$C:$G,5,0),"C"))</f>
        <v/>
      </c>
      <c r="S3036" s="41" t="str">
        <f t="shared" si="142"/>
        <v/>
      </c>
      <c r="T3036" s="40" t="str">
        <f t="shared" si="143"/>
        <v/>
      </c>
      <c r="U3036" s="23" t="str">
        <f>IF($B3036="","",VLOOKUP($T3036,Tablas!$X$14:$Y$17,2,1))</f>
        <v/>
      </c>
    </row>
    <row r="3037" spans="2:21" x14ac:dyDescent="0.2">
      <c r="B3037" s="1" t="str">
        <f>IF(Tablas!B3035="","",Tablas!B3035)</f>
        <v/>
      </c>
      <c r="C3037" s="1" t="str">
        <f>IF(Tablas!C3035="","",Tablas!C3035)</f>
        <v/>
      </c>
      <c r="D3037" s="1" t="str">
        <f>IF(Tablas!D3035="","",Tablas!D3035)</f>
        <v/>
      </c>
      <c r="E3037" s="1" t="str">
        <f>IF(Tablas!E3035="","",Tablas!E3035)</f>
        <v/>
      </c>
      <c r="F3037" s="1" t="str">
        <f>IF(Tablas!F3035="","",Tablas!F3035)</f>
        <v/>
      </c>
      <c r="G3037" s="1" t="str">
        <f>IF(Tablas!I3035="","",Tablas!I3035)</f>
        <v/>
      </c>
      <c r="H3037" s="1" t="s">
        <v>911</v>
      </c>
      <c r="I3037" s="39" t="str">
        <f>IF($B3037="","",-SUMIFS(Tabla7[Cantidad],Tabla7[Código del producto],$B3037,Tabla7[Tipo de movimiento],"SALIDA",Tabla7[Mes],I$5))</f>
        <v/>
      </c>
      <c r="J3037" s="39" t="str">
        <f>IF($B3037="","",-SUMIFS(Tabla7[Cantidad],Tabla7[Código del producto],$B3037,Tabla7[Tipo de movimiento],"SALIDA",Tabla7[Mes],J$5))</f>
        <v/>
      </c>
      <c r="K3037" s="39" t="str">
        <f>IF($B3037="","",-SUMIFS(Tabla7[Cantidad],Tabla7[Código del producto],$B3037,Tabla7[Tipo de movimiento],"SALIDA",Tabla7[Mes],K$5))</f>
        <v/>
      </c>
      <c r="L3037" s="39" t="str">
        <f>IF($B3037="","",-SUMIFS(Tabla7[Cantidad],Tabla7[Código del producto],$B3037,Tabla7[Tipo de movimiento],"SALIDA",Tabla7[Mes],L$5))</f>
        <v/>
      </c>
      <c r="M3037" s="39" t="str">
        <f>IF($B3037="","",-SUMIFS(Tabla7[Cantidad],Tabla7[Código del producto],$B3037,Tabla7[Tipo de movimiento],"SALIDA",Tabla7[Mes],M$5))</f>
        <v/>
      </c>
      <c r="N3037" s="39" t="str">
        <f>IF($B3037="","",-SUMIFS(Tabla7[Cantidad],Tabla7[Código del producto],$B3037,Tabla7[Tipo de movimiento],"SALIDA",Tabla7[Mes],N$5))</f>
        <v/>
      </c>
      <c r="O3037" s="39" t="str">
        <f>IF($B3037="","",-SUMIFS(Tabla7[Cantidad],Tabla7[Código del producto],$B3037,Tabla7[Tipo de movimiento],"SALIDA",Tabla7[Mes],O$5))</f>
        <v/>
      </c>
      <c r="P3037" s="39" t="str">
        <f>IF($B3037="","",-SUMIFS(Tabla7[Cantidad],Tabla7[Código del producto],$B3037,Tabla7[Tipo de movimiento],"SALIDA",Tabla7[Mes],P$5))</f>
        <v/>
      </c>
      <c r="Q3037" s="39" t="str">
        <f t="shared" si="141"/>
        <v/>
      </c>
      <c r="R3037" s="51" t="str">
        <f>IF($B3037="","",IFERROR(VLOOKUP($B3037,'ABC rotación'!$C:$G,5,0),"C"))</f>
        <v/>
      </c>
      <c r="S3037" s="41" t="str">
        <f t="shared" si="142"/>
        <v/>
      </c>
      <c r="T3037" s="40" t="str">
        <f t="shared" si="143"/>
        <v/>
      </c>
      <c r="U3037" s="23" t="str">
        <f>IF($B3037="","",VLOOKUP($T3037,Tablas!$X$14:$Y$17,2,1))</f>
        <v/>
      </c>
    </row>
    <row r="3038" spans="2:21" x14ac:dyDescent="0.2">
      <c r="B3038" s="1" t="str">
        <f>IF(Tablas!B3036="","",Tablas!B3036)</f>
        <v/>
      </c>
      <c r="C3038" s="1" t="str">
        <f>IF(Tablas!C3036="","",Tablas!C3036)</f>
        <v/>
      </c>
      <c r="D3038" s="1" t="str">
        <f>IF(Tablas!D3036="","",Tablas!D3036)</f>
        <v/>
      </c>
      <c r="E3038" s="1" t="str">
        <f>IF(Tablas!E3036="","",Tablas!E3036)</f>
        <v/>
      </c>
      <c r="F3038" s="1" t="str">
        <f>IF(Tablas!F3036="","",Tablas!F3036)</f>
        <v/>
      </c>
      <c r="G3038" s="1" t="str">
        <f>IF(Tablas!I3036="","",Tablas!I3036)</f>
        <v/>
      </c>
      <c r="H3038" s="1" t="s">
        <v>911</v>
      </c>
      <c r="I3038" s="39" t="str">
        <f>IF($B3038="","",-SUMIFS(Tabla7[Cantidad],Tabla7[Código del producto],$B3038,Tabla7[Tipo de movimiento],"SALIDA",Tabla7[Mes],I$5))</f>
        <v/>
      </c>
      <c r="J3038" s="39" t="str">
        <f>IF($B3038="","",-SUMIFS(Tabla7[Cantidad],Tabla7[Código del producto],$B3038,Tabla7[Tipo de movimiento],"SALIDA",Tabla7[Mes],J$5))</f>
        <v/>
      </c>
      <c r="K3038" s="39" t="str">
        <f>IF($B3038="","",-SUMIFS(Tabla7[Cantidad],Tabla7[Código del producto],$B3038,Tabla7[Tipo de movimiento],"SALIDA",Tabla7[Mes],K$5))</f>
        <v/>
      </c>
      <c r="L3038" s="39" t="str">
        <f>IF($B3038="","",-SUMIFS(Tabla7[Cantidad],Tabla7[Código del producto],$B3038,Tabla7[Tipo de movimiento],"SALIDA",Tabla7[Mes],L$5))</f>
        <v/>
      </c>
      <c r="M3038" s="39" t="str">
        <f>IF($B3038="","",-SUMIFS(Tabla7[Cantidad],Tabla7[Código del producto],$B3038,Tabla7[Tipo de movimiento],"SALIDA",Tabla7[Mes],M$5))</f>
        <v/>
      </c>
      <c r="N3038" s="39" t="str">
        <f>IF($B3038="","",-SUMIFS(Tabla7[Cantidad],Tabla7[Código del producto],$B3038,Tabla7[Tipo de movimiento],"SALIDA",Tabla7[Mes],N$5))</f>
        <v/>
      </c>
      <c r="O3038" s="39" t="str">
        <f>IF($B3038="","",-SUMIFS(Tabla7[Cantidad],Tabla7[Código del producto],$B3038,Tabla7[Tipo de movimiento],"SALIDA",Tabla7[Mes],O$5))</f>
        <v/>
      </c>
      <c r="P3038" s="39" t="str">
        <f>IF($B3038="","",-SUMIFS(Tabla7[Cantidad],Tabla7[Código del producto],$B3038,Tabla7[Tipo de movimiento],"SALIDA",Tabla7[Mes],P$5))</f>
        <v/>
      </c>
      <c r="Q3038" s="39" t="str">
        <f t="shared" si="141"/>
        <v/>
      </c>
      <c r="R3038" s="51" t="str">
        <f>IF($B3038="","",IFERROR(VLOOKUP($B3038,'ABC rotación'!$C:$G,5,0),"C"))</f>
        <v/>
      </c>
      <c r="S3038" s="41" t="str">
        <f t="shared" si="142"/>
        <v/>
      </c>
      <c r="T3038" s="40" t="str">
        <f t="shared" si="143"/>
        <v/>
      </c>
      <c r="U3038" s="23" t="str">
        <f>IF($B3038="","",VLOOKUP($T3038,Tablas!$X$14:$Y$17,2,1))</f>
        <v/>
      </c>
    </row>
    <row r="3039" spans="2:21" x14ac:dyDescent="0.2">
      <c r="B3039" s="1" t="str">
        <f>IF(Tablas!B3037="","",Tablas!B3037)</f>
        <v/>
      </c>
      <c r="C3039" s="1" t="str">
        <f>IF(Tablas!C3037="","",Tablas!C3037)</f>
        <v/>
      </c>
      <c r="D3039" s="1" t="str">
        <f>IF(Tablas!D3037="","",Tablas!D3037)</f>
        <v/>
      </c>
      <c r="E3039" s="1" t="str">
        <f>IF(Tablas!E3037="","",Tablas!E3037)</f>
        <v/>
      </c>
      <c r="F3039" s="1" t="str">
        <f>IF(Tablas!F3037="","",Tablas!F3037)</f>
        <v/>
      </c>
      <c r="G3039" s="1" t="str">
        <f>IF(Tablas!I3037="","",Tablas!I3037)</f>
        <v/>
      </c>
      <c r="H3039" s="1" t="s">
        <v>911</v>
      </c>
      <c r="I3039" s="39" t="str">
        <f>IF($B3039="","",-SUMIFS(Tabla7[Cantidad],Tabla7[Código del producto],$B3039,Tabla7[Tipo de movimiento],"SALIDA",Tabla7[Mes],I$5))</f>
        <v/>
      </c>
      <c r="J3039" s="39" t="str">
        <f>IF($B3039="","",-SUMIFS(Tabla7[Cantidad],Tabla7[Código del producto],$B3039,Tabla7[Tipo de movimiento],"SALIDA",Tabla7[Mes],J$5))</f>
        <v/>
      </c>
      <c r="K3039" s="39" t="str">
        <f>IF($B3039="","",-SUMIFS(Tabla7[Cantidad],Tabla7[Código del producto],$B3039,Tabla7[Tipo de movimiento],"SALIDA",Tabla7[Mes],K$5))</f>
        <v/>
      </c>
      <c r="L3039" s="39" t="str">
        <f>IF($B3039="","",-SUMIFS(Tabla7[Cantidad],Tabla7[Código del producto],$B3039,Tabla7[Tipo de movimiento],"SALIDA",Tabla7[Mes],L$5))</f>
        <v/>
      </c>
      <c r="M3039" s="39" t="str">
        <f>IF($B3039="","",-SUMIFS(Tabla7[Cantidad],Tabla7[Código del producto],$B3039,Tabla7[Tipo de movimiento],"SALIDA",Tabla7[Mes],M$5))</f>
        <v/>
      </c>
      <c r="N3039" s="39" t="str">
        <f>IF($B3039="","",-SUMIFS(Tabla7[Cantidad],Tabla7[Código del producto],$B3039,Tabla7[Tipo de movimiento],"SALIDA",Tabla7[Mes],N$5))</f>
        <v/>
      </c>
      <c r="O3039" s="39" t="str">
        <f>IF($B3039="","",-SUMIFS(Tabla7[Cantidad],Tabla7[Código del producto],$B3039,Tabla7[Tipo de movimiento],"SALIDA",Tabla7[Mes],O$5))</f>
        <v/>
      </c>
      <c r="P3039" s="39" t="str">
        <f>IF($B3039="","",-SUMIFS(Tabla7[Cantidad],Tabla7[Código del producto],$B3039,Tabla7[Tipo de movimiento],"SALIDA",Tabla7[Mes],P$5))</f>
        <v/>
      </c>
      <c r="Q3039" s="39" t="str">
        <f t="shared" si="141"/>
        <v/>
      </c>
      <c r="R3039" s="51" t="str">
        <f>IF($B3039="","",IFERROR(VLOOKUP($B3039,'ABC rotación'!$C:$G,5,0),"C"))</f>
        <v/>
      </c>
      <c r="S3039" s="41" t="str">
        <f t="shared" si="142"/>
        <v/>
      </c>
      <c r="T3039" s="40" t="str">
        <f t="shared" si="143"/>
        <v/>
      </c>
      <c r="U3039" s="23" t="str">
        <f>IF($B3039="","",VLOOKUP($T3039,Tablas!$X$14:$Y$17,2,1))</f>
        <v/>
      </c>
    </row>
    <row r="3040" spans="2:21" x14ac:dyDescent="0.2">
      <c r="B3040" s="1" t="str">
        <f>IF(Tablas!B3038="","",Tablas!B3038)</f>
        <v/>
      </c>
      <c r="C3040" s="1" t="str">
        <f>IF(Tablas!C3038="","",Tablas!C3038)</f>
        <v/>
      </c>
      <c r="D3040" s="1" t="str">
        <f>IF(Tablas!D3038="","",Tablas!D3038)</f>
        <v/>
      </c>
      <c r="E3040" s="1" t="str">
        <f>IF(Tablas!E3038="","",Tablas!E3038)</f>
        <v/>
      </c>
      <c r="F3040" s="1" t="str">
        <f>IF(Tablas!F3038="","",Tablas!F3038)</f>
        <v/>
      </c>
      <c r="G3040" s="1" t="str">
        <f>IF(Tablas!I3038="","",Tablas!I3038)</f>
        <v/>
      </c>
      <c r="H3040" s="1" t="s">
        <v>911</v>
      </c>
      <c r="I3040" s="39" t="str">
        <f>IF($B3040="","",-SUMIFS(Tabla7[Cantidad],Tabla7[Código del producto],$B3040,Tabla7[Tipo de movimiento],"SALIDA",Tabla7[Mes],I$5))</f>
        <v/>
      </c>
      <c r="J3040" s="39" t="str">
        <f>IF($B3040="","",-SUMIFS(Tabla7[Cantidad],Tabla7[Código del producto],$B3040,Tabla7[Tipo de movimiento],"SALIDA",Tabla7[Mes],J$5))</f>
        <v/>
      </c>
      <c r="K3040" s="39" t="str">
        <f>IF($B3040="","",-SUMIFS(Tabla7[Cantidad],Tabla7[Código del producto],$B3040,Tabla7[Tipo de movimiento],"SALIDA",Tabla7[Mes],K$5))</f>
        <v/>
      </c>
      <c r="L3040" s="39" t="str">
        <f>IF($B3040="","",-SUMIFS(Tabla7[Cantidad],Tabla7[Código del producto],$B3040,Tabla7[Tipo de movimiento],"SALIDA",Tabla7[Mes],L$5))</f>
        <v/>
      </c>
      <c r="M3040" s="39" t="str">
        <f>IF($B3040="","",-SUMIFS(Tabla7[Cantidad],Tabla7[Código del producto],$B3040,Tabla7[Tipo de movimiento],"SALIDA",Tabla7[Mes],M$5))</f>
        <v/>
      </c>
      <c r="N3040" s="39" t="str">
        <f>IF($B3040="","",-SUMIFS(Tabla7[Cantidad],Tabla7[Código del producto],$B3040,Tabla7[Tipo de movimiento],"SALIDA",Tabla7[Mes],N$5))</f>
        <v/>
      </c>
      <c r="O3040" s="39" t="str">
        <f>IF($B3040="","",-SUMIFS(Tabla7[Cantidad],Tabla7[Código del producto],$B3040,Tabla7[Tipo de movimiento],"SALIDA",Tabla7[Mes],O$5))</f>
        <v/>
      </c>
      <c r="P3040" s="39" t="str">
        <f>IF($B3040="","",-SUMIFS(Tabla7[Cantidad],Tabla7[Código del producto],$B3040,Tabla7[Tipo de movimiento],"SALIDA",Tabla7[Mes],P$5))</f>
        <v/>
      </c>
      <c r="Q3040" s="39" t="str">
        <f t="shared" si="141"/>
        <v/>
      </c>
      <c r="R3040" s="51" t="str">
        <f>IF($B3040="","",IFERROR(VLOOKUP($B3040,'ABC rotación'!$C:$G,5,0),"C"))</f>
        <v/>
      </c>
      <c r="S3040" s="41" t="str">
        <f t="shared" si="142"/>
        <v/>
      </c>
      <c r="T3040" s="40" t="str">
        <f t="shared" si="143"/>
        <v/>
      </c>
      <c r="U3040" s="23" t="str">
        <f>IF($B3040="","",VLOOKUP($T3040,Tablas!$X$14:$Y$17,2,1))</f>
        <v/>
      </c>
    </row>
    <row r="3041" spans="2:21" x14ac:dyDescent="0.2">
      <c r="B3041" s="1" t="str">
        <f>IF(Tablas!B3039="","",Tablas!B3039)</f>
        <v/>
      </c>
      <c r="C3041" s="1" t="str">
        <f>IF(Tablas!C3039="","",Tablas!C3039)</f>
        <v/>
      </c>
      <c r="D3041" s="1" t="str">
        <f>IF(Tablas!D3039="","",Tablas!D3039)</f>
        <v/>
      </c>
      <c r="E3041" s="1" t="str">
        <f>IF(Tablas!E3039="","",Tablas!E3039)</f>
        <v/>
      </c>
      <c r="F3041" s="1" t="str">
        <f>IF(Tablas!F3039="","",Tablas!F3039)</f>
        <v/>
      </c>
      <c r="G3041" s="1" t="str">
        <f>IF(Tablas!I3039="","",Tablas!I3039)</f>
        <v/>
      </c>
      <c r="H3041" s="1" t="s">
        <v>911</v>
      </c>
      <c r="I3041" s="39" t="str">
        <f>IF($B3041="","",-SUMIFS(Tabla7[Cantidad],Tabla7[Código del producto],$B3041,Tabla7[Tipo de movimiento],"SALIDA",Tabla7[Mes],I$5))</f>
        <v/>
      </c>
      <c r="J3041" s="39" t="str">
        <f>IF($B3041="","",-SUMIFS(Tabla7[Cantidad],Tabla7[Código del producto],$B3041,Tabla7[Tipo de movimiento],"SALIDA",Tabla7[Mes],J$5))</f>
        <v/>
      </c>
      <c r="K3041" s="39" t="str">
        <f>IF($B3041="","",-SUMIFS(Tabla7[Cantidad],Tabla7[Código del producto],$B3041,Tabla7[Tipo de movimiento],"SALIDA",Tabla7[Mes],K$5))</f>
        <v/>
      </c>
      <c r="L3041" s="39" t="str">
        <f>IF($B3041="","",-SUMIFS(Tabla7[Cantidad],Tabla7[Código del producto],$B3041,Tabla7[Tipo de movimiento],"SALIDA",Tabla7[Mes],L$5))</f>
        <v/>
      </c>
      <c r="M3041" s="39" t="str">
        <f>IF($B3041="","",-SUMIFS(Tabla7[Cantidad],Tabla7[Código del producto],$B3041,Tabla7[Tipo de movimiento],"SALIDA",Tabla7[Mes],M$5))</f>
        <v/>
      </c>
      <c r="N3041" s="39" t="str">
        <f>IF($B3041="","",-SUMIFS(Tabla7[Cantidad],Tabla7[Código del producto],$B3041,Tabla7[Tipo de movimiento],"SALIDA",Tabla7[Mes],N$5))</f>
        <v/>
      </c>
      <c r="O3041" s="39" t="str">
        <f>IF($B3041="","",-SUMIFS(Tabla7[Cantidad],Tabla7[Código del producto],$B3041,Tabla7[Tipo de movimiento],"SALIDA",Tabla7[Mes],O$5))</f>
        <v/>
      </c>
      <c r="P3041" s="39" t="str">
        <f>IF($B3041="","",-SUMIFS(Tabla7[Cantidad],Tabla7[Código del producto],$B3041,Tabla7[Tipo de movimiento],"SALIDA",Tabla7[Mes],P$5))</f>
        <v/>
      </c>
      <c r="Q3041" s="39" t="str">
        <f t="shared" si="141"/>
        <v/>
      </c>
      <c r="R3041" s="51" t="str">
        <f>IF($B3041="","",IFERROR(VLOOKUP($B3041,'ABC rotación'!$C:$G,5,0),"C"))</f>
        <v/>
      </c>
      <c r="S3041" s="41" t="str">
        <f t="shared" si="142"/>
        <v/>
      </c>
      <c r="T3041" s="40" t="str">
        <f t="shared" si="143"/>
        <v/>
      </c>
      <c r="U3041" s="23" t="str">
        <f>IF($B3041="","",VLOOKUP($T3041,Tablas!$X$14:$Y$17,2,1))</f>
        <v/>
      </c>
    </row>
    <row r="3042" spans="2:21" x14ac:dyDescent="0.2">
      <c r="B3042" s="1" t="str">
        <f>IF(Tablas!B3040="","",Tablas!B3040)</f>
        <v/>
      </c>
      <c r="C3042" s="1" t="str">
        <f>IF(Tablas!C3040="","",Tablas!C3040)</f>
        <v/>
      </c>
      <c r="D3042" s="1" t="str">
        <f>IF(Tablas!D3040="","",Tablas!D3040)</f>
        <v/>
      </c>
      <c r="E3042" s="1" t="str">
        <f>IF(Tablas!E3040="","",Tablas!E3040)</f>
        <v/>
      </c>
      <c r="F3042" s="1" t="str">
        <f>IF(Tablas!F3040="","",Tablas!F3040)</f>
        <v/>
      </c>
      <c r="G3042" s="1" t="str">
        <f>IF(Tablas!I3040="","",Tablas!I3040)</f>
        <v/>
      </c>
      <c r="H3042" s="1" t="s">
        <v>911</v>
      </c>
      <c r="I3042" s="39" t="str">
        <f>IF($B3042="","",-SUMIFS(Tabla7[Cantidad],Tabla7[Código del producto],$B3042,Tabla7[Tipo de movimiento],"SALIDA",Tabla7[Mes],I$5))</f>
        <v/>
      </c>
      <c r="J3042" s="39" t="str">
        <f>IF($B3042="","",-SUMIFS(Tabla7[Cantidad],Tabla7[Código del producto],$B3042,Tabla7[Tipo de movimiento],"SALIDA",Tabla7[Mes],J$5))</f>
        <v/>
      </c>
      <c r="K3042" s="39" t="str">
        <f>IF($B3042="","",-SUMIFS(Tabla7[Cantidad],Tabla7[Código del producto],$B3042,Tabla7[Tipo de movimiento],"SALIDA",Tabla7[Mes],K$5))</f>
        <v/>
      </c>
      <c r="L3042" s="39" t="str">
        <f>IF($B3042="","",-SUMIFS(Tabla7[Cantidad],Tabla7[Código del producto],$B3042,Tabla7[Tipo de movimiento],"SALIDA",Tabla7[Mes],L$5))</f>
        <v/>
      </c>
      <c r="M3042" s="39" t="str">
        <f>IF($B3042="","",-SUMIFS(Tabla7[Cantidad],Tabla7[Código del producto],$B3042,Tabla7[Tipo de movimiento],"SALIDA",Tabla7[Mes],M$5))</f>
        <v/>
      </c>
      <c r="N3042" s="39" t="str">
        <f>IF($B3042="","",-SUMIFS(Tabla7[Cantidad],Tabla7[Código del producto],$B3042,Tabla7[Tipo de movimiento],"SALIDA",Tabla7[Mes],N$5))</f>
        <v/>
      </c>
      <c r="O3042" s="39" t="str">
        <f>IF($B3042="","",-SUMIFS(Tabla7[Cantidad],Tabla7[Código del producto],$B3042,Tabla7[Tipo de movimiento],"SALIDA",Tabla7[Mes],O$5))</f>
        <v/>
      </c>
      <c r="P3042" s="39" t="str">
        <f>IF($B3042="","",-SUMIFS(Tabla7[Cantidad],Tabla7[Código del producto],$B3042,Tabla7[Tipo de movimiento],"SALIDA",Tabla7[Mes],P$5))</f>
        <v/>
      </c>
      <c r="Q3042" s="39" t="str">
        <f t="shared" si="141"/>
        <v/>
      </c>
      <c r="R3042" s="51" t="str">
        <f>IF($B3042="","",IFERROR(VLOOKUP($B3042,'ABC rotación'!$C:$G,5,0),"C"))</f>
        <v/>
      </c>
      <c r="S3042" s="41" t="str">
        <f t="shared" si="142"/>
        <v/>
      </c>
      <c r="T3042" s="40" t="str">
        <f t="shared" si="143"/>
        <v/>
      </c>
      <c r="U3042" s="23" t="str">
        <f>IF($B3042="","",VLOOKUP($T3042,Tablas!$X$14:$Y$17,2,1))</f>
        <v/>
      </c>
    </row>
    <row r="3043" spans="2:21" x14ac:dyDescent="0.2">
      <c r="B3043" s="1" t="str">
        <f>IF(Tablas!B3041="","",Tablas!B3041)</f>
        <v/>
      </c>
      <c r="C3043" s="1" t="str">
        <f>IF(Tablas!C3041="","",Tablas!C3041)</f>
        <v/>
      </c>
      <c r="D3043" s="1" t="str">
        <f>IF(Tablas!D3041="","",Tablas!D3041)</f>
        <v/>
      </c>
      <c r="E3043" s="1" t="str">
        <f>IF(Tablas!E3041="","",Tablas!E3041)</f>
        <v/>
      </c>
      <c r="F3043" s="1" t="str">
        <f>IF(Tablas!F3041="","",Tablas!F3041)</f>
        <v/>
      </c>
      <c r="G3043" s="1" t="str">
        <f>IF(Tablas!I3041="","",Tablas!I3041)</f>
        <v/>
      </c>
      <c r="H3043" s="1" t="s">
        <v>911</v>
      </c>
      <c r="I3043" s="39" t="str">
        <f>IF($B3043="","",-SUMIFS(Tabla7[Cantidad],Tabla7[Código del producto],$B3043,Tabla7[Tipo de movimiento],"SALIDA",Tabla7[Mes],I$5))</f>
        <v/>
      </c>
      <c r="J3043" s="39" t="str">
        <f>IF($B3043="","",-SUMIFS(Tabla7[Cantidad],Tabla7[Código del producto],$B3043,Tabla7[Tipo de movimiento],"SALIDA",Tabla7[Mes],J$5))</f>
        <v/>
      </c>
      <c r="K3043" s="39" t="str">
        <f>IF($B3043="","",-SUMIFS(Tabla7[Cantidad],Tabla7[Código del producto],$B3043,Tabla7[Tipo de movimiento],"SALIDA",Tabla7[Mes],K$5))</f>
        <v/>
      </c>
      <c r="L3043" s="39" t="str">
        <f>IF($B3043="","",-SUMIFS(Tabla7[Cantidad],Tabla7[Código del producto],$B3043,Tabla7[Tipo de movimiento],"SALIDA",Tabla7[Mes],L$5))</f>
        <v/>
      </c>
      <c r="M3043" s="39" t="str">
        <f>IF($B3043="","",-SUMIFS(Tabla7[Cantidad],Tabla7[Código del producto],$B3043,Tabla7[Tipo de movimiento],"SALIDA",Tabla7[Mes],M$5))</f>
        <v/>
      </c>
      <c r="N3043" s="39" t="str">
        <f>IF($B3043="","",-SUMIFS(Tabla7[Cantidad],Tabla7[Código del producto],$B3043,Tabla7[Tipo de movimiento],"SALIDA",Tabla7[Mes],N$5))</f>
        <v/>
      </c>
      <c r="O3043" s="39" t="str">
        <f>IF($B3043="","",-SUMIFS(Tabla7[Cantidad],Tabla7[Código del producto],$B3043,Tabla7[Tipo de movimiento],"SALIDA",Tabla7[Mes],O$5))</f>
        <v/>
      </c>
      <c r="P3043" s="39" t="str">
        <f>IF($B3043="","",-SUMIFS(Tabla7[Cantidad],Tabla7[Código del producto],$B3043,Tabla7[Tipo de movimiento],"SALIDA",Tabla7[Mes],P$5))</f>
        <v/>
      </c>
      <c r="Q3043" s="39" t="str">
        <f t="shared" si="141"/>
        <v/>
      </c>
      <c r="R3043" s="51" t="str">
        <f>IF($B3043="","",IFERROR(VLOOKUP($B3043,'ABC rotación'!$C:$G,5,0),"C"))</f>
        <v/>
      </c>
      <c r="S3043" s="41" t="str">
        <f t="shared" si="142"/>
        <v/>
      </c>
      <c r="T3043" s="40" t="str">
        <f t="shared" si="143"/>
        <v/>
      </c>
      <c r="U3043" s="23" t="str">
        <f>IF($B3043="","",VLOOKUP($T3043,Tablas!$X$14:$Y$17,2,1))</f>
        <v/>
      </c>
    </row>
    <row r="3044" spans="2:21" x14ac:dyDescent="0.2">
      <c r="B3044" s="1" t="str">
        <f>IF(Tablas!B3042="","",Tablas!B3042)</f>
        <v/>
      </c>
      <c r="C3044" s="1" t="str">
        <f>IF(Tablas!C3042="","",Tablas!C3042)</f>
        <v/>
      </c>
      <c r="D3044" s="1" t="str">
        <f>IF(Tablas!D3042="","",Tablas!D3042)</f>
        <v/>
      </c>
      <c r="E3044" s="1" t="str">
        <f>IF(Tablas!E3042="","",Tablas!E3042)</f>
        <v/>
      </c>
      <c r="F3044" s="1" t="str">
        <f>IF(Tablas!F3042="","",Tablas!F3042)</f>
        <v/>
      </c>
      <c r="G3044" s="1" t="str">
        <f>IF(Tablas!I3042="","",Tablas!I3042)</f>
        <v/>
      </c>
      <c r="H3044" s="1" t="s">
        <v>911</v>
      </c>
      <c r="I3044" s="39" t="str">
        <f>IF($B3044="","",-SUMIFS(Tabla7[Cantidad],Tabla7[Código del producto],$B3044,Tabla7[Tipo de movimiento],"SALIDA",Tabla7[Mes],I$5))</f>
        <v/>
      </c>
      <c r="J3044" s="39" t="str">
        <f>IF($B3044="","",-SUMIFS(Tabla7[Cantidad],Tabla7[Código del producto],$B3044,Tabla7[Tipo de movimiento],"SALIDA",Tabla7[Mes],J$5))</f>
        <v/>
      </c>
      <c r="K3044" s="39" t="str">
        <f>IF($B3044="","",-SUMIFS(Tabla7[Cantidad],Tabla7[Código del producto],$B3044,Tabla7[Tipo de movimiento],"SALIDA",Tabla7[Mes],K$5))</f>
        <v/>
      </c>
      <c r="L3044" s="39" t="str">
        <f>IF($B3044="","",-SUMIFS(Tabla7[Cantidad],Tabla7[Código del producto],$B3044,Tabla7[Tipo de movimiento],"SALIDA",Tabla7[Mes],L$5))</f>
        <v/>
      </c>
      <c r="M3044" s="39" t="str">
        <f>IF($B3044="","",-SUMIFS(Tabla7[Cantidad],Tabla7[Código del producto],$B3044,Tabla7[Tipo de movimiento],"SALIDA",Tabla7[Mes],M$5))</f>
        <v/>
      </c>
      <c r="N3044" s="39" t="str">
        <f>IF($B3044="","",-SUMIFS(Tabla7[Cantidad],Tabla7[Código del producto],$B3044,Tabla7[Tipo de movimiento],"SALIDA",Tabla7[Mes],N$5))</f>
        <v/>
      </c>
      <c r="O3044" s="39" t="str">
        <f>IF($B3044="","",-SUMIFS(Tabla7[Cantidad],Tabla7[Código del producto],$B3044,Tabla7[Tipo de movimiento],"SALIDA",Tabla7[Mes],O$5))</f>
        <v/>
      </c>
      <c r="P3044" s="39" t="str">
        <f>IF($B3044="","",-SUMIFS(Tabla7[Cantidad],Tabla7[Código del producto],$B3044,Tabla7[Tipo de movimiento],"SALIDA",Tabla7[Mes],P$5))</f>
        <v/>
      </c>
      <c r="Q3044" s="39" t="str">
        <f t="shared" si="141"/>
        <v/>
      </c>
      <c r="R3044" s="51" t="str">
        <f>IF($B3044="","",IFERROR(VLOOKUP($B3044,'ABC rotación'!$C:$G,5,0),"C"))</f>
        <v/>
      </c>
      <c r="S3044" s="41" t="str">
        <f t="shared" si="142"/>
        <v/>
      </c>
      <c r="T3044" s="40" t="str">
        <f t="shared" si="143"/>
        <v/>
      </c>
      <c r="U3044" s="23" t="str">
        <f>IF($B3044="","",VLOOKUP($T3044,Tablas!$X$14:$Y$17,2,1))</f>
        <v/>
      </c>
    </row>
    <row r="3045" spans="2:21" x14ac:dyDescent="0.2">
      <c r="B3045" s="1" t="str">
        <f>IF(Tablas!B3043="","",Tablas!B3043)</f>
        <v/>
      </c>
      <c r="C3045" s="1" t="str">
        <f>IF(Tablas!C3043="","",Tablas!C3043)</f>
        <v/>
      </c>
      <c r="D3045" s="1" t="str">
        <f>IF(Tablas!D3043="","",Tablas!D3043)</f>
        <v/>
      </c>
      <c r="E3045" s="1" t="str">
        <f>IF(Tablas!E3043="","",Tablas!E3043)</f>
        <v/>
      </c>
      <c r="F3045" s="1" t="str">
        <f>IF(Tablas!F3043="","",Tablas!F3043)</f>
        <v/>
      </c>
      <c r="G3045" s="1" t="str">
        <f>IF(Tablas!I3043="","",Tablas!I3043)</f>
        <v/>
      </c>
      <c r="H3045" s="1" t="s">
        <v>911</v>
      </c>
      <c r="I3045" s="39" t="str">
        <f>IF($B3045="","",-SUMIFS(Tabla7[Cantidad],Tabla7[Código del producto],$B3045,Tabla7[Tipo de movimiento],"SALIDA",Tabla7[Mes],I$5))</f>
        <v/>
      </c>
      <c r="J3045" s="39" t="str">
        <f>IF($B3045="","",-SUMIFS(Tabla7[Cantidad],Tabla7[Código del producto],$B3045,Tabla7[Tipo de movimiento],"SALIDA",Tabla7[Mes],J$5))</f>
        <v/>
      </c>
      <c r="K3045" s="39" t="str">
        <f>IF($B3045="","",-SUMIFS(Tabla7[Cantidad],Tabla7[Código del producto],$B3045,Tabla7[Tipo de movimiento],"SALIDA",Tabla7[Mes],K$5))</f>
        <v/>
      </c>
      <c r="L3045" s="39" t="str">
        <f>IF($B3045="","",-SUMIFS(Tabla7[Cantidad],Tabla7[Código del producto],$B3045,Tabla7[Tipo de movimiento],"SALIDA",Tabla7[Mes],L$5))</f>
        <v/>
      </c>
      <c r="M3045" s="39" t="str">
        <f>IF($B3045="","",-SUMIFS(Tabla7[Cantidad],Tabla7[Código del producto],$B3045,Tabla7[Tipo de movimiento],"SALIDA",Tabla7[Mes],M$5))</f>
        <v/>
      </c>
      <c r="N3045" s="39" t="str">
        <f>IF($B3045="","",-SUMIFS(Tabla7[Cantidad],Tabla7[Código del producto],$B3045,Tabla7[Tipo de movimiento],"SALIDA",Tabla7[Mes],N$5))</f>
        <v/>
      </c>
      <c r="O3045" s="39" t="str">
        <f>IF($B3045="","",-SUMIFS(Tabla7[Cantidad],Tabla7[Código del producto],$B3045,Tabla7[Tipo de movimiento],"SALIDA",Tabla7[Mes],O$5))</f>
        <v/>
      </c>
      <c r="P3045" s="39" t="str">
        <f>IF($B3045="","",-SUMIFS(Tabla7[Cantidad],Tabla7[Código del producto],$B3045,Tabla7[Tipo de movimiento],"SALIDA",Tabla7[Mes],P$5))</f>
        <v/>
      </c>
      <c r="Q3045" s="39" t="str">
        <f t="shared" si="141"/>
        <v/>
      </c>
      <c r="R3045" s="51" t="str">
        <f>IF($B3045="","",IFERROR(VLOOKUP($B3045,'ABC rotación'!$C:$G,5,0),"C"))</f>
        <v/>
      </c>
      <c r="S3045" s="41" t="str">
        <f t="shared" si="142"/>
        <v/>
      </c>
      <c r="T3045" s="40" t="str">
        <f t="shared" si="143"/>
        <v/>
      </c>
      <c r="U3045" s="23" t="str">
        <f>IF($B3045="","",VLOOKUP($T3045,Tablas!$X$14:$Y$17,2,1))</f>
        <v/>
      </c>
    </row>
    <row r="3046" spans="2:21" x14ac:dyDescent="0.2">
      <c r="B3046" s="1" t="str">
        <f>IF(Tablas!B3044="","",Tablas!B3044)</f>
        <v/>
      </c>
      <c r="C3046" s="1" t="str">
        <f>IF(Tablas!C3044="","",Tablas!C3044)</f>
        <v/>
      </c>
      <c r="D3046" s="1" t="str">
        <f>IF(Tablas!D3044="","",Tablas!D3044)</f>
        <v/>
      </c>
      <c r="E3046" s="1" t="str">
        <f>IF(Tablas!E3044="","",Tablas!E3044)</f>
        <v/>
      </c>
      <c r="F3046" s="1" t="str">
        <f>IF(Tablas!F3044="","",Tablas!F3044)</f>
        <v/>
      </c>
      <c r="G3046" s="1" t="str">
        <f>IF(Tablas!I3044="","",Tablas!I3044)</f>
        <v/>
      </c>
      <c r="H3046" s="1" t="s">
        <v>911</v>
      </c>
      <c r="I3046" s="39" t="str">
        <f>IF($B3046="","",-SUMIFS(Tabla7[Cantidad],Tabla7[Código del producto],$B3046,Tabla7[Tipo de movimiento],"SALIDA",Tabla7[Mes],I$5))</f>
        <v/>
      </c>
      <c r="J3046" s="39" t="str">
        <f>IF($B3046="","",-SUMIFS(Tabla7[Cantidad],Tabla7[Código del producto],$B3046,Tabla7[Tipo de movimiento],"SALIDA",Tabla7[Mes],J$5))</f>
        <v/>
      </c>
      <c r="K3046" s="39" t="str">
        <f>IF($B3046="","",-SUMIFS(Tabla7[Cantidad],Tabla7[Código del producto],$B3046,Tabla7[Tipo de movimiento],"SALIDA",Tabla7[Mes],K$5))</f>
        <v/>
      </c>
      <c r="L3046" s="39" t="str">
        <f>IF($B3046="","",-SUMIFS(Tabla7[Cantidad],Tabla7[Código del producto],$B3046,Tabla7[Tipo de movimiento],"SALIDA",Tabla7[Mes],L$5))</f>
        <v/>
      </c>
      <c r="M3046" s="39" t="str">
        <f>IF($B3046="","",-SUMIFS(Tabla7[Cantidad],Tabla7[Código del producto],$B3046,Tabla7[Tipo de movimiento],"SALIDA",Tabla7[Mes],M$5))</f>
        <v/>
      </c>
      <c r="N3046" s="39" t="str">
        <f>IF($B3046="","",-SUMIFS(Tabla7[Cantidad],Tabla7[Código del producto],$B3046,Tabla7[Tipo de movimiento],"SALIDA",Tabla7[Mes],N$5))</f>
        <v/>
      </c>
      <c r="O3046" s="39" t="str">
        <f>IF($B3046="","",-SUMIFS(Tabla7[Cantidad],Tabla7[Código del producto],$B3046,Tabla7[Tipo de movimiento],"SALIDA",Tabla7[Mes],O$5))</f>
        <v/>
      </c>
      <c r="P3046" s="39" t="str">
        <f>IF($B3046="","",-SUMIFS(Tabla7[Cantidad],Tabla7[Código del producto],$B3046,Tabla7[Tipo de movimiento],"SALIDA",Tabla7[Mes],P$5))</f>
        <v/>
      </c>
      <c r="Q3046" s="39" t="str">
        <f t="shared" si="141"/>
        <v/>
      </c>
      <c r="R3046" s="51" t="str">
        <f>IF($B3046="","",IFERROR(VLOOKUP($B3046,'ABC rotación'!$C:$G,5,0),"C"))</f>
        <v/>
      </c>
      <c r="S3046" s="41" t="str">
        <f t="shared" si="142"/>
        <v/>
      </c>
      <c r="T3046" s="40" t="str">
        <f t="shared" si="143"/>
        <v/>
      </c>
      <c r="U3046" s="23" t="str">
        <f>IF($B3046="","",VLOOKUP($T3046,Tablas!$X$14:$Y$17,2,1))</f>
        <v/>
      </c>
    </row>
    <row r="3047" spans="2:21" x14ac:dyDescent="0.2">
      <c r="B3047" s="1" t="str">
        <f>IF(Tablas!B3045="","",Tablas!B3045)</f>
        <v/>
      </c>
      <c r="C3047" s="1" t="str">
        <f>IF(Tablas!C3045="","",Tablas!C3045)</f>
        <v/>
      </c>
      <c r="D3047" s="1" t="str">
        <f>IF(Tablas!D3045="","",Tablas!D3045)</f>
        <v/>
      </c>
      <c r="E3047" s="1" t="str">
        <f>IF(Tablas!E3045="","",Tablas!E3045)</f>
        <v/>
      </c>
      <c r="F3047" s="1" t="str">
        <f>IF(Tablas!F3045="","",Tablas!F3045)</f>
        <v/>
      </c>
      <c r="G3047" s="1" t="str">
        <f>IF(Tablas!I3045="","",Tablas!I3045)</f>
        <v/>
      </c>
      <c r="H3047" s="1" t="s">
        <v>911</v>
      </c>
      <c r="I3047" s="39" t="str">
        <f>IF($B3047="","",-SUMIFS(Tabla7[Cantidad],Tabla7[Código del producto],$B3047,Tabla7[Tipo de movimiento],"SALIDA",Tabla7[Mes],I$5))</f>
        <v/>
      </c>
      <c r="J3047" s="39" t="str">
        <f>IF($B3047="","",-SUMIFS(Tabla7[Cantidad],Tabla7[Código del producto],$B3047,Tabla7[Tipo de movimiento],"SALIDA",Tabla7[Mes],J$5))</f>
        <v/>
      </c>
      <c r="K3047" s="39" t="str">
        <f>IF($B3047="","",-SUMIFS(Tabla7[Cantidad],Tabla7[Código del producto],$B3047,Tabla7[Tipo de movimiento],"SALIDA",Tabla7[Mes],K$5))</f>
        <v/>
      </c>
      <c r="L3047" s="39" t="str">
        <f>IF($B3047="","",-SUMIFS(Tabla7[Cantidad],Tabla7[Código del producto],$B3047,Tabla7[Tipo de movimiento],"SALIDA",Tabla7[Mes],L$5))</f>
        <v/>
      </c>
      <c r="M3047" s="39" t="str">
        <f>IF($B3047="","",-SUMIFS(Tabla7[Cantidad],Tabla7[Código del producto],$B3047,Tabla7[Tipo de movimiento],"SALIDA",Tabla7[Mes],M$5))</f>
        <v/>
      </c>
      <c r="N3047" s="39" t="str">
        <f>IF($B3047="","",-SUMIFS(Tabla7[Cantidad],Tabla7[Código del producto],$B3047,Tabla7[Tipo de movimiento],"SALIDA",Tabla7[Mes],N$5))</f>
        <v/>
      </c>
      <c r="O3047" s="39" t="str">
        <f>IF($B3047="","",-SUMIFS(Tabla7[Cantidad],Tabla7[Código del producto],$B3047,Tabla7[Tipo de movimiento],"SALIDA",Tabla7[Mes],O$5))</f>
        <v/>
      </c>
      <c r="P3047" s="39" t="str">
        <f>IF($B3047="","",-SUMIFS(Tabla7[Cantidad],Tabla7[Código del producto],$B3047,Tabla7[Tipo de movimiento],"SALIDA",Tabla7[Mes],P$5))</f>
        <v/>
      </c>
      <c r="Q3047" s="39" t="str">
        <f t="shared" si="141"/>
        <v/>
      </c>
      <c r="R3047" s="51" t="str">
        <f>IF($B3047="","",IFERROR(VLOOKUP($B3047,'ABC rotación'!$C:$G,5,0),"C"))</f>
        <v/>
      </c>
      <c r="S3047" s="41" t="str">
        <f t="shared" si="142"/>
        <v/>
      </c>
      <c r="T3047" s="40" t="str">
        <f t="shared" si="143"/>
        <v/>
      </c>
      <c r="U3047" s="23" t="str">
        <f>IF($B3047="","",VLOOKUP($T3047,Tablas!$X$14:$Y$17,2,1))</f>
        <v/>
      </c>
    </row>
    <row r="3048" spans="2:21" x14ac:dyDescent="0.2">
      <c r="B3048" s="1" t="str">
        <f>IF(Tablas!B3046="","",Tablas!B3046)</f>
        <v/>
      </c>
      <c r="C3048" s="1" t="str">
        <f>IF(Tablas!C3046="","",Tablas!C3046)</f>
        <v/>
      </c>
      <c r="D3048" s="1" t="str">
        <f>IF(Tablas!D3046="","",Tablas!D3046)</f>
        <v/>
      </c>
      <c r="E3048" s="1" t="str">
        <f>IF(Tablas!E3046="","",Tablas!E3046)</f>
        <v/>
      </c>
      <c r="F3048" s="1" t="str">
        <f>IF(Tablas!F3046="","",Tablas!F3046)</f>
        <v/>
      </c>
      <c r="G3048" s="1" t="str">
        <f>IF(Tablas!I3046="","",Tablas!I3046)</f>
        <v/>
      </c>
      <c r="H3048" s="1" t="s">
        <v>911</v>
      </c>
      <c r="I3048" s="39" t="str">
        <f>IF($B3048="","",-SUMIFS(Tabla7[Cantidad],Tabla7[Código del producto],$B3048,Tabla7[Tipo de movimiento],"SALIDA",Tabla7[Mes],I$5))</f>
        <v/>
      </c>
      <c r="J3048" s="39" t="str">
        <f>IF($B3048="","",-SUMIFS(Tabla7[Cantidad],Tabla7[Código del producto],$B3048,Tabla7[Tipo de movimiento],"SALIDA",Tabla7[Mes],J$5))</f>
        <v/>
      </c>
      <c r="K3048" s="39" t="str">
        <f>IF($B3048="","",-SUMIFS(Tabla7[Cantidad],Tabla7[Código del producto],$B3048,Tabla7[Tipo de movimiento],"SALIDA",Tabla7[Mes],K$5))</f>
        <v/>
      </c>
      <c r="L3048" s="39" t="str">
        <f>IF($B3048="","",-SUMIFS(Tabla7[Cantidad],Tabla7[Código del producto],$B3048,Tabla7[Tipo de movimiento],"SALIDA",Tabla7[Mes],L$5))</f>
        <v/>
      </c>
      <c r="M3048" s="39" t="str">
        <f>IF($B3048="","",-SUMIFS(Tabla7[Cantidad],Tabla7[Código del producto],$B3048,Tabla7[Tipo de movimiento],"SALIDA",Tabla7[Mes],M$5))</f>
        <v/>
      </c>
      <c r="N3048" s="39" t="str">
        <f>IF($B3048="","",-SUMIFS(Tabla7[Cantidad],Tabla7[Código del producto],$B3048,Tabla7[Tipo de movimiento],"SALIDA",Tabla7[Mes],N$5))</f>
        <v/>
      </c>
      <c r="O3048" s="39" t="str">
        <f>IF($B3048="","",-SUMIFS(Tabla7[Cantidad],Tabla7[Código del producto],$B3048,Tabla7[Tipo de movimiento],"SALIDA",Tabla7[Mes],O$5))</f>
        <v/>
      </c>
      <c r="P3048" s="39" t="str">
        <f>IF($B3048="","",-SUMIFS(Tabla7[Cantidad],Tabla7[Código del producto],$B3048,Tabla7[Tipo de movimiento],"SALIDA",Tabla7[Mes],P$5))</f>
        <v/>
      </c>
      <c r="Q3048" s="39" t="str">
        <f t="shared" si="141"/>
        <v/>
      </c>
      <c r="R3048" s="51" t="str">
        <f>IF($B3048="","",IFERROR(VLOOKUP($B3048,'ABC rotación'!$C:$G,5,0),"C"))</f>
        <v/>
      </c>
      <c r="S3048" s="41" t="str">
        <f t="shared" si="142"/>
        <v/>
      </c>
      <c r="T3048" s="40" t="str">
        <f t="shared" si="143"/>
        <v/>
      </c>
      <c r="U3048" s="23" t="str">
        <f>IF($B3048="","",VLOOKUP($T3048,Tablas!$X$14:$Y$17,2,1))</f>
        <v/>
      </c>
    </row>
    <row r="3049" spans="2:21" x14ac:dyDescent="0.2">
      <c r="B3049" s="1" t="str">
        <f>IF(Tablas!B3047="","",Tablas!B3047)</f>
        <v/>
      </c>
      <c r="C3049" s="1" t="str">
        <f>IF(Tablas!C3047="","",Tablas!C3047)</f>
        <v/>
      </c>
      <c r="D3049" s="1" t="str">
        <f>IF(Tablas!D3047="","",Tablas!D3047)</f>
        <v/>
      </c>
      <c r="E3049" s="1" t="str">
        <f>IF(Tablas!E3047="","",Tablas!E3047)</f>
        <v/>
      </c>
      <c r="F3049" s="1" t="str">
        <f>IF(Tablas!F3047="","",Tablas!F3047)</f>
        <v/>
      </c>
      <c r="G3049" s="1" t="str">
        <f>IF(Tablas!I3047="","",Tablas!I3047)</f>
        <v/>
      </c>
      <c r="H3049" s="1" t="s">
        <v>911</v>
      </c>
      <c r="I3049" s="39" t="str">
        <f>IF($B3049="","",-SUMIFS(Tabla7[Cantidad],Tabla7[Código del producto],$B3049,Tabla7[Tipo de movimiento],"SALIDA",Tabla7[Mes],I$5))</f>
        <v/>
      </c>
      <c r="J3049" s="39" t="str">
        <f>IF($B3049="","",-SUMIFS(Tabla7[Cantidad],Tabla7[Código del producto],$B3049,Tabla7[Tipo de movimiento],"SALIDA",Tabla7[Mes],J$5))</f>
        <v/>
      </c>
      <c r="K3049" s="39" t="str">
        <f>IF($B3049="","",-SUMIFS(Tabla7[Cantidad],Tabla7[Código del producto],$B3049,Tabla7[Tipo de movimiento],"SALIDA",Tabla7[Mes],K$5))</f>
        <v/>
      </c>
      <c r="L3049" s="39" t="str">
        <f>IF($B3049="","",-SUMIFS(Tabla7[Cantidad],Tabla7[Código del producto],$B3049,Tabla7[Tipo de movimiento],"SALIDA",Tabla7[Mes],L$5))</f>
        <v/>
      </c>
      <c r="M3049" s="39" t="str">
        <f>IF($B3049="","",-SUMIFS(Tabla7[Cantidad],Tabla7[Código del producto],$B3049,Tabla7[Tipo de movimiento],"SALIDA",Tabla7[Mes],M$5))</f>
        <v/>
      </c>
      <c r="N3049" s="39" t="str">
        <f>IF($B3049="","",-SUMIFS(Tabla7[Cantidad],Tabla7[Código del producto],$B3049,Tabla7[Tipo de movimiento],"SALIDA",Tabla7[Mes],N$5))</f>
        <v/>
      </c>
      <c r="O3049" s="39" t="str">
        <f>IF($B3049="","",-SUMIFS(Tabla7[Cantidad],Tabla7[Código del producto],$B3049,Tabla7[Tipo de movimiento],"SALIDA",Tabla7[Mes],O$5))</f>
        <v/>
      </c>
      <c r="P3049" s="39" t="str">
        <f>IF($B3049="","",-SUMIFS(Tabla7[Cantidad],Tabla7[Código del producto],$B3049,Tabla7[Tipo de movimiento],"SALIDA",Tabla7[Mes],P$5))</f>
        <v/>
      </c>
      <c r="Q3049" s="39" t="str">
        <f t="shared" si="141"/>
        <v/>
      </c>
      <c r="R3049" s="51" t="str">
        <f>IF($B3049="","",IFERROR(VLOOKUP($B3049,'ABC rotación'!$C:$G,5,0),"C"))</f>
        <v/>
      </c>
      <c r="S3049" s="41" t="str">
        <f t="shared" si="142"/>
        <v/>
      </c>
      <c r="T3049" s="40" t="str">
        <f t="shared" si="143"/>
        <v/>
      </c>
      <c r="U3049" s="23" t="str">
        <f>IF($B3049="","",VLOOKUP($T3049,Tablas!$X$14:$Y$17,2,1))</f>
        <v/>
      </c>
    </row>
    <row r="3050" spans="2:21" x14ac:dyDescent="0.2">
      <c r="B3050" s="1" t="str">
        <f>IF(Tablas!B3048="","",Tablas!B3048)</f>
        <v/>
      </c>
      <c r="C3050" s="1" t="str">
        <f>IF(Tablas!C3048="","",Tablas!C3048)</f>
        <v/>
      </c>
      <c r="D3050" s="1" t="str">
        <f>IF(Tablas!D3048="","",Tablas!D3048)</f>
        <v/>
      </c>
      <c r="E3050" s="1" t="str">
        <f>IF(Tablas!E3048="","",Tablas!E3048)</f>
        <v/>
      </c>
      <c r="F3050" s="1" t="str">
        <f>IF(Tablas!F3048="","",Tablas!F3048)</f>
        <v/>
      </c>
      <c r="G3050" s="1" t="str">
        <f>IF(Tablas!I3048="","",Tablas!I3048)</f>
        <v/>
      </c>
      <c r="H3050" s="1" t="s">
        <v>911</v>
      </c>
      <c r="I3050" s="39" t="str">
        <f>IF($B3050="","",-SUMIFS(Tabla7[Cantidad],Tabla7[Código del producto],$B3050,Tabla7[Tipo de movimiento],"SALIDA",Tabla7[Mes],I$5))</f>
        <v/>
      </c>
      <c r="J3050" s="39" t="str">
        <f>IF($B3050="","",-SUMIFS(Tabla7[Cantidad],Tabla7[Código del producto],$B3050,Tabla7[Tipo de movimiento],"SALIDA",Tabla7[Mes],J$5))</f>
        <v/>
      </c>
      <c r="K3050" s="39" t="str">
        <f>IF($B3050="","",-SUMIFS(Tabla7[Cantidad],Tabla7[Código del producto],$B3050,Tabla7[Tipo de movimiento],"SALIDA",Tabla7[Mes],K$5))</f>
        <v/>
      </c>
      <c r="L3050" s="39" t="str">
        <f>IF($B3050="","",-SUMIFS(Tabla7[Cantidad],Tabla7[Código del producto],$B3050,Tabla7[Tipo de movimiento],"SALIDA",Tabla7[Mes],L$5))</f>
        <v/>
      </c>
      <c r="M3050" s="39" t="str">
        <f>IF($B3050="","",-SUMIFS(Tabla7[Cantidad],Tabla7[Código del producto],$B3050,Tabla7[Tipo de movimiento],"SALIDA",Tabla7[Mes],M$5))</f>
        <v/>
      </c>
      <c r="N3050" s="39" t="str">
        <f>IF($B3050="","",-SUMIFS(Tabla7[Cantidad],Tabla7[Código del producto],$B3050,Tabla7[Tipo de movimiento],"SALIDA",Tabla7[Mes],N$5))</f>
        <v/>
      </c>
      <c r="O3050" s="39" t="str">
        <f>IF($B3050="","",-SUMIFS(Tabla7[Cantidad],Tabla7[Código del producto],$B3050,Tabla7[Tipo de movimiento],"SALIDA",Tabla7[Mes],O$5))</f>
        <v/>
      </c>
      <c r="P3050" s="39" t="str">
        <f>IF($B3050="","",-SUMIFS(Tabla7[Cantidad],Tabla7[Código del producto],$B3050,Tabla7[Tipo de movimiento],"SALIDA",Tabla7[Mes],P$5))</f>
        <v/>
      </c>
      <c r="Q3050" s="39" t="str">
        <f t="shared" si="141"/>
        <v/>
      </c>
      <c r="R3050" s="51" t="str">
        <f>IF($B3050="","",IFERROR(VLOOKUP($B3050,'ABC rotación'!$C:$G,5,0),"C"))</f>
        <v/>
      </c>
      <c r="S3050" s="41" t="str">
        <f t="shared" si="142"/>
        <v/>
      </c>
      <c r="T3050" s="40" t="str">
        <f t="shared" si="143"/>
        <v/>
      </c>
      <c r="U3050" s="23" t="str">
        <f>IF($B3050="","",VLOOKUP($T3050,Tablas!$X$14:$Y$17,2,1))</f>
        <v/>
      </c>
    </row>
    <row r="3051" spans="2:21" x14ac:dyDescent="0.2">
      <c r="B3051" s="1" t="str">
        <f>IF(Tablas!B3049="","",Tablas!B3049)</f>
        <v/>
      </c>
      <c r="C3051" s="1" t="str">
        <f>IF(Tablas!C3049="","",Tablas!C3049)</f>
        <v/>
      </c>
      <c r="D3051" s="1" t="str">
        <f>IF(Tablas!D3049="","",Tablas!D3049)</f>
        <v/>
      </c>
      <c r="E3051" s="1" t="str">
        <f>IF(Tablas!E3049="","",Tablas!E3049)</f>
        <v/>
      </c>
      <c r="F3051" s="1" t="str">
        <f>IF(Tablas!F3049="","",Tablas!F3049)</f>
        <v/>
      </c>
      <c r="G3051" s="1" t="str">
        <f>IF(Tablas!I3049="","",Tablas!I3049)</f>
        <v/>
      </c>
      <c r="H3051" s="1" t="s">
        <v>911</v>
      </c>
      <c r="I3051" s="39" t="str">
        <f>IF($B3051="","",-SUMIFS(Tabla7[Cantidad],Tabla7[Código del producto],$B3051,Tabla7[Tipo de movimiento],"SALIDA",Tabla7[Mes],I$5))</f>
        <v/>
      </c>
      <c r="J3051" s="39" t="str">
        <f>IF($B3051="","",-SUMIFS(Tabla7[Cantidad],Tabla7[Código del producto],$B3051,Tabla7[Tipo de movimiento],"SALIDA",Tabla7[Mes],J$5))</f>
        <v/>
      </c>
      <c r="K3051" s="39" t="str">
        <f>IF($B3051="","",-SUMIFS(Tabla7[Cantidad],Tabla7[Código del producto],$B3051,Tabla7[Tipo de movimiento],"SALIDA",Tabla7[Mes],K$5))</f>
        <v/>
      </c>
      <c r="L3051" s="39" t="str">
        <f>IF($B3051="","",-SUMIFS(Tabla7[Cantidad],Tabla7[Código del producto],$B3051,Tabla7[Tipo de movimiento],"SALIDA",Tabla7[Mes],L$5))</f>
        <v/>
      </c>
      <c r="M3051" s="39" t="str">
        <f>IF($B3051="","",-SUMIFS(Tabla7[Cantidad],Tabla7[Código del producto],$B3051,Tabla7[Tipo de movimiento],"SALIDA",Tabla7[Mes],M$5))</f>
        <v/>
      </c>
      <c r="N3051" s="39" t="str">
        <f>IF($B3051="","",-SUMIFS(Tabla7[Cantidad],Tabla7[Código del producto],$B3051,Tabla7[Tipo de movimiento],"SALIDA",Tabla7[Mes],N$5))</f>
        <v/>
      </c>
      <c r="O3051" s="39" t="str">
        <f>IF($B3051="","",-SUMIFS(Tabla7[Cantidad],Tabla7[Código del producto],$B3051,Tabla7[Tipo de movimiento],"SALIDA",Tabla7[Mes],O$5))</f>
        <v/>
      </c>
      <c r="P3051" s="39" t="str">
        <f>IF($B3051="","",-SUMIFS(Tabla7[Cantidad],Tabla7[Código del producto],$B3051,Tabla7[Tipo de movimiento],"SALIDA",Tabla7[Mes],P$5))</f>
        <v/>
      </c>
      <c r="Q3051" s="39" t="str">
        <f t="shared" si="141"/>
        <v/>
      </c>
      <c r="R3051" s="51" t="str">
        <f>IF($B3051="","",IFERROR(VLOOKUP($B3051,'ABC rotación'!$C:$G,5,0),"C"))</f>
        <v/>
      </c>
      <c r="S3051" s="41" t="str">
        <f t="shared" si="142"/>
        <v/>
      </c>
      <c r="T3051" s="40" t="str">
        <f t="shared" si="143"/>
        <v/>
      </c>
      <c r="U3051" s="23" t="str">
        <f>IF($B3051="","",VLOOKUP($T3051,Tablas!$X$14:$Y$17,2,1))</f>
        <v/>
      </c>
    </row>
    <row r="3052" spans="2:21" x14ac:dyDescent="0.2">
      <c r="B3052" s="1" t="str">
        <f>IF(Tablas!B3050="","",Tablas!B3050)</f>
        <v/>
      </c>
      <c r="C3052" s="1" t="str">
        <f>IF(Tablas!C3050="","",Tablas!C3050)</f>
        <v/>
      </c>
      <c r="D3052" s="1" t="str">
        <f>IF(Tablas!D3050="","",Tablas!D3050)</f>
        <v/>
      </c>
      <c r="E3052" s="1" t="str">
        <f>IF(Tablas!E3050="","",Tablas!E3050)</f>
        <v/>
      </c>
      <c r="F3052" s="1" t="str">
        <f>IF(Tablas!F3050="","",Tablas!F3050)</f>
        <v/>
      </c>
      <c r="G3052" s="1" t="str">
        <f>IF(Tablas!I3050="","",Tablas!I3050)</f>
        <v/>
      </c>
      <c r="H3052" s="1" t="s">
        <v>911</v>
      </c>
      <c r="I3052" s="39" t="str">
        <f>IF($B3052="","",-SUMIFS(Tabla7[Cantidad],Tabla7[Código del producto],$B3052,Tabla7[Tipo de movimiento],"SALIDA",Tabla7[Mes],I$5))</f>
        <v/>
      </c>
      <c r="J3052" s="39" t="str">
        <f>IF($B3052="","",-SUMIFS(Tabla7[Cantidad],Tabla7[Código del producto],$B3052,Tabla7[Tipo de movimiento],"SALIDA",Tabla7[Mes],J$5))</f>
        <v/>
      </c>
      <c r="K3052" s="39" t="str">
        <f>IF($B3052="","",-SUMIFS(Tabla7[Cantidad],Tabla7[Código del producto],$B3052,Tabla7[Tipo de movimiento],"SALIDA",Tabla7[Mes],K$5))</f>
        <v/>
      </c>
      <c r="L3052" s="39" t="str">
        <f>IF($B3052="","",-SUMIFS(Tabla7[Cantidad],Tabla7[Código del producto],$B3052,Tabla7[Tipo de movimiento],"SALIDA",Tabla7[Mes],L$5))</f>
        <v/>
      </c>
      <c r="M3052" s="39" t="str">
        <f>IF($B3052="","",-SUMIFS(Tabla7[Cantidad],Tabla7[Código del producto],$B3052,Tabla7[Tipo de movimiento],"SALIDA",Tabla7[Mes],M$5))</f>
        <v/>
      </c>
      <c r="N3052" s="39" t="str">
        <f>IF($B3052="","",-SUMIFS(Tabla7[Cantidad],Tabla7[Código del producto],$B3052,Tabla7[Tipo de movimiento],"SALIDA",Tabla7[Mes],N$5))</f>
        <v/>
      </c>
      <c r="O3052" s="39" t="str">
        <f>IF($B3052="","",-SUMIFS(Tabla7[Cantidad],Tabla7[Código del producto],$B3052,Tabla7[Tipo de movimiento],"SALIDA",Tabla7[Mes],O$5))</f>
        <v/>
      </c>
      <c r="P3052" s="39" t="str">
        <f>IF($B3052="","",-SUMIFS(Tabla7[Cantidad],Tabla7[Código del producto],$B3052,Tabla7[Tipo de movimiento],"SALIDA",Tabla7[Mes],P$5))</f>
        <v/>
      </c>
      <c r="Q3052" s="39" t="str">
        <f t="shared" si="141"/>
        <v/>
      </c>
      <c r="R3052" s="51" t="str">
        <f>IF($B3052="","",IFERROR(VLOOKUP($B3052,'ABC rotación'!$C:$G,5,0),"C"))</f>
        <v/>
      </c>
      <c r="S3052" s="41" t="str">
        <f t="shared" si="142"/>
        <v/>
      </c>
      <c r="T3052" s="40" t="str">
        <f t="shared" si="143"/>
        <v/>
      </c>
      <c r="U3052" s="23" t="str">
        <f>IF($B3052="","",VLOOKUP($T3052,Tablas!$X$14:$Y$17,2,1))</f>
        <v/>
      </c>
    </row>
    <row r="3053" spans="2:21" x14ac:dyDescent="0.2">
      <c r="B3053" s="1" t="str">
        <f>IF(Tablas!B3051="","",Tablas!B3051)</f>
        <v/>
      </c>
      <c r="C3053" s="1" t="str">
        <f>IF(Tablas!C3051="","",Tablas!C3051)</f>
        <v/>
      </c>
      <c r="D3053" s="1" t="str">
        <f>IF(Tablas!D3051="","",Tablas!D3051)</f>
        <v/>
      </c>
      <c r="E3053" s="1" t="str">
        <f>IF(Tablas!E3051="","",Tablas!E3051)</f>
        <v/>
      </c>
      <c r="F3053" s="1" t="str">
        <f>IF(Tablas!F3051="","",Tablas!F3051)</f>
        <v/>
      </c>
      <c r="G3053" s="1" t="str">
        <f>IF(Tablas!I3051="","",Tablas!I3051)</f>
        <v/>
      </c>
      <c r="H3053" s="1" t="s">
        <v>911</v>
      </c>
      <c r="I3053" s="39" t="str">
        <f>IF($B3053="","",-SUMIFS(Tabla7[Cantidad],Tabla7[Código del producto],$B3053,Tabla7[Tipo de movimiento],"SALIDA",Tabla7[Mes],I$5))</f>
        <v/>
      </c>
      <c r="J3053" s="39" t="str">
        <f>IF($B3053="","",-SUMIFS(Tabla7[Cantidad],Tabla7[Código del producto],$B3053,Tabla7[Tipo de movimiento],"SALIDA",Tabla7[Mes],J$5))</f>
        <v/>
      </c>
      <c r="K3053" s="39" t="str">
        <f>IF($B3053="","",-SUMIFS(Tabla7[Cantidad],Tabla7[Código del producto],$B3053,Tabla7[Tipo de movimiento],"SALIDA",Tabla7[Mes],K$5))</f>
        <v/>
      </c>
      <c r="L3053" s="39" t="str">
        <f>IF($B3053="","",-SUMIFS(Tabla7[Cantidad],Tabla7[Código del producto],$B3053,Tabla7[Tipo de movimiento],"SALIDA",Tabla7[Mes],L$5))</f>
        <v/>
      </c>
      <c r="M3053" s="39" t="str">
        <f>IF($B3053="","",-SUMIFS(Tabla7[Cantidad],Tabla7[Código del producto],$B3053,Tabla7[Tipo de movimiento],"SALIDA",Tabla7[Mes],M$5))</f>
        <v/>
      </c>
      <c r="N3053" s="39" t="str">
        <f>IF($B3053="","",-SUMIFS(Tabla7[Cantidad],Tabla7[Código del producto],$B3053,Tabla7[Tipo de movimiento],"SALIDA",Tabla7[Mes],N$5))</f>
        <v/>
      </c>
      <c r="O3053" s="39" t="str">
        <f>IF($B3053="","",-SUMIFS(Tabla7[Cantidad],Tabla7[Código del producto],$B3053,Tabla7[Tipo de movimiento],"SALIDA",Tabla7[Mes],O$5))</f>
        <v/>
      </c>
      <c r="P3053" s="39" t="str">
        <f>IF($B3053="","",-SUMIFS(Tabla7[Cantidad],Tabla7[Código del producto],$B3053,Tabla7[Tipo de movimiento],"SALIDA",Tabla7[Mes],P$5))</f>
        <v/>
      </c>
      <c r="Q3053" s="39" t="str">
        <f t="shared" si="141"/>
        <v/>
      </c>
      <c r="R3053" s="51" t="str">
        <f>IF($B3053="","",IFERROR(VLOOKUP($B3053,'ABC rotación'!$C:$G,5,0),"C"))</f>
        <v/>
      </c>
      <c r="S3053" s="41" t="str">
        <f t="shared" si="142"/>
        <v/>
      </c>
      <c r="T3053" s="40" t="str">
        <f t="shared" si="143"/>
        <v/>
      </c>
      <c r="U3053" s="23" t="str">
        <f>IF($B3053="","",VLOOKUP($T3053,Tablas!$X$14:$Y$17,2,1))</f>
        <v/>
      </c>
    </row>
    <row r="3054" spans="2:21" x14ac:dyDescent="0.2">
      <c r="B3054" s="1" t="str">
        <f>IF(Tablas!B3052="","",Tablas!B3052)</f>
        <v/>
      </c>
      <c r="C3054" s="1" t="str">
        <f>IF(Tablas!C3052="","",Tablas!C3052)</f>
        <v/>
      </c>
      <c r="D3054" s="1" t="str">
        <f>IF(Tablas!D3052="","",Tablas!D3052)</f>
        <v/>
      </c>
      <c r="E3054" s="1" t="str">
        <f>IF(Tablas!E3052="","",Tablas!E3052)</f>
        <v/>
      </c>
      <c r="F3054" s="1" t="str">
        <f>IF(Tablas!F3052="","",Tablas!F3052)</f>
        <v/>
      </c>
      <c r="G3054" s="1" t="str">
        <f>IF(Tablas!I3052="","",Tablas!I3052)</f>
        <v/>
      </c>
      <c r="H3054" s="1" t="s">
        <v>911</v>
      </c>
      <c r="I3054" s="39" t="str">
        <f>IF($B3054="","",-SUMIFS(Tabla7[Cantidad],Tabla7[Código del producto],$B3054,Tabla7[Tipo de movimiento],"SALIDA",Tabla7[Mes],I$5))</f>
        <v/>
      </c>
      <c r="J3054" s="39" t="str">
        <f>IF($B3054="","",-SUMIFS(Tabla7[Cantidad],Tabla7[Código del producto],$B3054,Tabla7[Tipo de movimiento],"SALIDA",Tabla7[Mes],J$5))</f>
        <v/>
      </c>
      <c r="K3054" s="39" t="str">
        <f>IF($B3054="","",-SUMIFS(Tabla7[Cantidad],Tabla7[Código del producto],$B3054,Tabla7[Tipo de movimiento],"SALIDA",Tabla7[Mes],K$5))</f>
        <v/>
      </c>
      <c r="L3054" s="39" t="str">
        <f>IF($B3054="","",-SUMIFS(Tabla7[Cantidad],Tabla7[Código del producto],$B3054,Tabla7[Tipo de movimiento],"SALIDA",Tabla7[Mes],L$5))</f>
        <v/>
      </c>
      <c r="M3054" s="39" t="str">
        <f>IF($B3054="","",-SUMIFS(Tabla7[Cantidad],Tabla7[Código del producto],$B3054,Tabla7[Tipo de movimiento],"SALIDA",Tabla7[Mes],M$5))</f>
        <v/>
      </c>
      <c r="N3054" s="39" t="str">
        <f>IF($B3054="","",-SUMIFS(Tabla7[Cantidad],Tabla7[Código del producto],$B3054,Tabla7[Tipo de movimiento],"SALIDA",Tabla7[Mes],N$5))</f>
        <v/>
      </c>
      <c r="O3054" s="39" t="str">
        <f>IF($B3054="","",-SUMIFS(Tabla7[Cantidad],Tabla7[Código del producto],$B3054,Tabla7[Tipo de movimiento],"SALIDA",Tabla7[Mes],O$5))</f>
        <v/>
      </c>
      <c r="P3054" s="39" t="str">
        <f>IF($B3054="","",-SUMIFS(Tabla7[Cantidad],Tabla7[Código del producto],$B3054,Tabla7[Tipo de movimiento],"SALIDA",Tabla7[Mes],P$5))</f>
        <v/>
      </c>
      <c r="Q3054" s="39" t="str">
        <f t="shared" si="141"/>
        <v/>
      </c>
      <c r="R3054" s="51" t="str">
        <f>IF($B3054="","",IFERROR(VLOOKUP($B3054,'ABC rotación'!$C:$G,5,0),"C"))</f>
        <v/>
      </c>
      <c r="S3054" s="41" t="str">
        <f t="shared" si="142"/>
        <v/>
      </c>
      <c r="T3054" s="40" t="str">
        <f t="shared" si="143"/>
        <v/>
      </c>
      <c r="U3054" s="23" t="str">
        <f>IF($B3054="","",VLOOKUP($T3054,Tablas!$X$14:$Y$17,2,1))</f>
        <v/>
      </c>
    </row>
    <row r="3055" spans="2:21" x14ac:dyDescent="0.2">
      <c r="B3055" s="1" t="str">
        <f>IF(Tablas!B3053="","",Tablas!B3053)</f>
        <v/>
      </c>
      <c r="C3055" s="1" t="str">
        <f>IF(Tablas!C3053="","",Tablas!C3053)</f>
        <v/>
      </c>
      <c r="D3055" s="1" t="str">
        <f>IF(Tablas!D3053="","",Tablas!D3053)</f>
        <v/>
      </c>
      <c r="E3055" s="1" t="str">
        <f>IF(Tablas!E3053="","",Tablas!E3053)</f>
        <v/>
      </c>
      <c r="F3055" s="1" t="str">
        <f>IF(Tablas!F3053="","",Tablas!F3053)</f>
        <v/>
      </c>
      <c r="G3055" s="1" t="str">
        <f>IF(Tablas!I3053="","",Tablas!I3053)</f>
        <v/>
      </c>
      <c r="H3055" s="1" t="s">
        <v>911</v>
      </c>
      <c r="I3055" s="39" t="str">
        <f>IF($B3055="","",-SUMIFS(Tabla7[Cantidad],Tabla7[Código del producto],$B3055,Tabla7[Tipo de movimiento],"SALIDA",Tabla7[Mes],I$5))</f>
        <v/>
      </c>
      <c r="J3055" s="39" t="str">
        <f>IF($B3055="","",-SUMIFS(Tabla7[Cantidad],Tabla7[Código del producto],$B3055,Tabla7[Tipo de movimiento],"SALIDA",Tabla7[Mes],J$5))</f>
        <v/>
      </c>
      <c r="K3055" s="39" t="str">
        <f>IF($B3055="","",-SUMIFS(Tabla7[Cantidad],Tabla7[Código del producto],$B3055,Tabla7[Tipo de movimiento],"SALIDA",Tabla7[Mes],K$5))</f>
        <v/>
      </c>
      <c r="L3055" s="39" t="str">
        <f>IF($B3055="","",-SUMIFS(Tabla7[Cantidad],Tabla7[Código del producto],$B3055,Tabla7[Tipo de movimiento],"SALIDA",Tabla7[Mes],L$5))</f>
        <v/>
      </c>
      <c r="M3055" s="39" t="str">
        <f>IF($B3055="","",-SUMIFS(Tabla7[Cantidad],Tabla7[Código del producto],$B3055,Tabla7[Tipo de movimiento],"SALIDA",Tabla7[Mes],M$5))</f>
        <v/>
      </c>
      <c r="N3055" s="39" t="str">
        <f>IF($B3055="","",-SUMIFS(Tabla7[Cantidad],Tabla7[Código del producto],$B3055,Tabla7[Tipo de movimiento],"SALIDA",Tabla7[Mes],N$5))</f>
        <v/>
      </c>
      <c r="O3055" s="39" t="str">
        <f>IF($B3055="","",-SUMIFS(Tabla7[Cantidad],Tabla7[Código del producto],$B3055,Tabla7[Tipo de movimiento],"SALIDA",Tabla7[Mes],O$5))</f>
        <v/>
      </c>
      <c r="P3055" s="39" t="str">
        <f>IF($B3055="","",-SUMIFS(Tabla7[Cantidad],Tabla7[Código del producto],$B3055,Tabla7[Tipo de movimiento],"SALIDA",Tabla7[Mes],P$5))</f>
        <v/>
      </c>
      <c r="Q3055" s="39" t="str">
        <f t="shared" si="141"/>
        <v/>
      </c>
      <c r="R3055" s="51" t="str">
        <f>IF($B3055="","",IFERROR(VLOOKUP($B3055,'ABC rotación'!$C:$G,5,0),"C"))</f>
        <v/>
      </c>
      <c r="S3055" s="41" t="str">
        <f t="shared" si="142"/>
        <v/>
      </c>
      <c r="T3055" s="40" t="str">
        <f t="shared" si="143"/>
        <v/>
      </c>
      <c r="U3055" s="23" t="str">
        <f>IF($B3055="","",VLOOKUP($T3055,Tablas!$X$14:$Y$17,2,1))</f>
        <v/>
      </c>
    </row>
    <row r="3056" spans="2:21" x14ac:dyDescent="0.2">
      <c r="B3056" s="1" t="str">
        <f>IF(Tablas!B3054="","",Tablas!B3054)</f>
        <v/>
      </c>
      <c r="C3056" s="1" t="str">
        <f>IF(Tablas!C3054="","",Tablas!C3054)</f>
        <v/>
      </c>
      <c r="D3056" s="1" t="str">
        <f>IF(Tablas!D3054="","",Tablas!D3054)</f>
        <v/>
      </c>
      <c r="E3056" s="1" t="str">
        <f>IF(Tablas!E3054="","",Tablas!E3054)</f>
        <v/>
      </c>
      <c r="F3056" s="1" t="str">
        <f>IF(Tablas!F3054="","",Tablas!F3054)</f>
        <v/>
      </c>
      <c r="G3056" s="1" t="str">
        <f>IF(Tablas!I3054="","",Tablas!I3054)</f>
        <v/>
      </c>
      <c r="H3056" s="1" t="s">
        <v>911</v>
      </c>
      <c r="I3056" s="39" t="str">
        <f>IF($B3056="","",-SUMIFS(Tabla7[Cantidad],Tabla7[Código del producto],$B3056,Tabla7[Tipo de movimiento],"SALIDA",Tabla7[Mes],I$5))</f>
        <v/>
      </c>
      <c r="J3056" s="39" t="str">
        <f>IF($B3056="","",-SUMIFS(Tabla7[Cantidad],Tabla7[Código del producto],$B3056,Tabla7[Tipo de movimiento],"SALIDA",Tabla7[Mes],J$5))</f>
        <v/>
      </c>
      <c r="K3056" s="39" t="str">
        <f>IF($B3056="","",-SUMIFS(Tabla7[Cantidad],Tabla7[Código del producto],$B3056,Tabla7[Tipo de movimiento],"SALIDA",Tabla7[Mes],K$5))</f>
        <v/>
      </c>
      <c r="L3056" s="39" t="str">
        <f>IF($B3056="","",-SUMIFS(Tabla7[Cantidad],Tabla7[Código del producto],$B3056,Tabla7[Tipo de movimiento],"SALIDA",Tabla7[Mes],L$5))</f>
        <v/>
      </c>
      <c r="M3056" s="39" t="str">
        <f>IF($B3056="","",-SUMIFS(Tabla7[Cantidad],Tabla7[Código del producto],$B3056,Tabla7[Tipo de movimiento],"SALIDA",Tabla7[Mes],M$5))</f>
        <v/>
      </c>
      <c r="N3056" s="39" t="str">
        <f>IF($B3056="","",-SUMIFS(Tabla7[Cantidad],Tabla7[Código del producto],$B3056,Tabla7[Tipo de movimiento],"SALIDA",Tabla7[Mes],N$5))</f>
        <v/>
      </c>
      <c r="O3056" s="39" t="str">
        <f>IF($B3056="","",-SUMIFS(Tabla7[Cantidad],Tabla7[Código del producto],$B3056,Tabla7[Tipo de movimiento],"SALIDA",Tabla7[Mes],O$5))</f>
        <v/>
      </c>
      <c r="P3056" s="39" t="str">
        <f>IF($B3056="","",-SUMIFS(Tabla7[Cantidad],Tabla7[Código del producto],$B3056,Tabla7[Tipo de movimiento],"SALIDA",Tabla7[Mes],P$5))</f>
        <v/>
      </c>
      <c r="Q3056" s="39" t="str">
        <f t="shared" si="141"/>
        <v/>
      </c>
      <c r="R3056" s="51" t="str">
        <f>IF($B3056="","",IFERROR(VLOOKUP($B3056,'ABC rotación'!$C:$G,5,0),"C"))</f>
        <v/>
      </c>
      <c r="S3056" s="41" t="str">
        <f t="shared" si="142"/>
        <v/>
      </c>
      <c r="T3056" s="40" t="str">
        <f t="shared" si="143"/>
        <v/>
      </c>
      <c r="U3056" s="23" t="str">
        <f>IF($B3056="","",VLOOKUP($T3056,Tablas!$X$14:$Y$17,2,1))</f>
        <v/>
      </c>
    </row>
    <row r="3057" spans="2:21" x14ac:dyDescent="0.2">
      <c r="B3057" s="1" t="str">
        <f>IF(Tablas!B3055="","",Tablas!B3055)</f>
        <v/>
      </c>
      <c r="C3057" s="1" t="str">
        <f>IF(Tablas!C3055="","",Tablas!C3055)</f>
        <v/>
      </c>
      <c r="D3057" s="1" t="str">
        <f>IF(Tablas!D3055="","",Tablas!D3055)</f>
        <v/>
      </c>
      <c r="E3057" s="1" t="str">
        <f>IF(Tablas!E3055="","",Tablas!E3055)</f>
        <v/>
      </c>
      <c r="F3057" s="1" t="str">
        <f>IF(Tablas!F3055="","",Tablas!F3055)</f>
        <v/>
      </c>
      <c r="G3057" s="1" t="str">
        <f>IF(Tablas!I3055="","",Tablas!I3055)</f>
        <v/>
      </c>
      <c r="H3057" s="1" t="s">
        <v>911</v>
      </c>
      <c r="I3057" s="39" t="str">
        <f>IF($B3057="","",-SUMIFS(Tabla7[Cantidad],Tabla7[Código del producto],$B3057,Tabla7[Tipo de movimiento],"SALIDA",Tabla7[Mes],I$5))</f>
        <v/>
      </c>
      <c r="J3057" s="39" t="str">
        <f>IF($B3057="","",-SUMIFS(Tabla7[Cantidad],Tabla7[Código del producto],$B3057,Tabla7[Tipo de movimiento],"SALIDA",Tabla7[Mes],J$5))</f>
        <v/>
      </c>
      <c r="K3057" s="39" t="str">
        <f>IF($B3057="","",-SUMIFS(Tabla7[Cantidad],Tabla7[Código del producto],$B3057,Tabla7[Tipo de movimiento],"SALIDA",Tabla7[Mes],K$5))</f>
        <v/>
      </c>
      <c r="L3057" s="39" t="str">
        <f>IF($B3057="","",-SUMIFS(Tabla7[Cantidad],Tabla7[Código del producto],$B3057,Tabla7[Tipo de movimiento],"SALIDA",Tabla7[Mes],L$5))</f>
        <v/>
      </c>
      <c r="M3057" s="39" t="str">
        <f>IF($B3057="","",-SUMIFS(Tabla7[Cantidad],Tabla7[Código del producto],$B3057,Tabla7[Tipo de movimiento],"SALIDA",Tabla7[Mes],M$5))</f>
        <v/>
      </c>
      <c r="N3057" s="39" t="str">
        <f>IF($B3057="","",-SUMIFS(Tabla7[Cantidad],Tabla7[Código del producto],$B3057,Tabla7[Tipo de movimiento],"SALIDA",Tabla7[Mes],N$5))</f>
        <v/>
      </c>
      <c r="O3057" s="39" t="str">
        <f>IF($B3057="","",-SUMIFS(Tabla7[Cantidad],Tabla7[Código del producto],$B3057,Tabla7[Tipo de movimiento],"SALIDA",Tabla7[Mes],O$5))</f>
        <v/>
      </c>
      <c r="P3057" s="39" t="str">
        <f>IF($B3057="","",-SUMIFS(Tabla7[Cantidad],Tabla7[Código del producto],$B3057,Tabla7[Tipo de movimiento],"SALIDA",Tabla7[Mes],P$5))</f>
        <v/>
      </c>
      <c r="Q3057" s="39" t="str">
        <f t="shared" si="141"/>
        <v/>
      </c>
      <c r="R3057" s="51" t="str">
        <f>IF($B3057="","",IFERROR(VLOOKUP($B3057,'ABC rotación'!$C:$G,5,0),"C"))</f>
        <v/>
      </c>
      <c r="S3057" s="41" t="str">
        <f t="shared" si="142"/>
        <v/>
      </c>
      <c r="T3057" s="40" t="str">
        <f t="shared" si="143"/>
        <v/>
      </c>
      <c r="U3057" s="23" t="str">
        <f>IF($B3057="","",VLOOKUP($T3057,Tablas!$X$14:$Y$17,2,1))</f>
        <v/>
      </c>
    </row>
    <row r="3058" spans="2:21" x14ac:dyDescent="0.2">
      <c r="B3058" s="1" t="str">
        <f>IF(Tablas!B3056="","",Tablas!B3056)</f>
        <v/>
      </c>
      <c r="C3058" s="1" t="str">
        <f>IF(Tablas!C3056="","",Tablas!C3056)</f>
        <v/>
      </c>
      <c r="D3058" s="1" t="str">
        <f>IF(Tablas!D3056="","",Tablas!D3056)</f>
        <v/>
      </c>
      <c r="E3058" s="1" t="str">
        <f>IF(Tablas!E3056="","",Tablas!E3056)</f>
        <v/>
      </c>
      <c r="F3058" s="1" t="str">
        <f>IF(Tablas!F3056="","",Tablas!F3056)</f>
        <v/>
      </c>
      <c r="G3058" s="1" t="str">
        <f>IF(Tablas!I3056="","",Tablas!I3056)</f>
        <v/>
      </c>
      <c r="H3058" s="1" t="s">
        <v>911</v>
      </c>
      <c r="I3058" s="39" t="str">
        <f>IF($B3058="","",-SUMIFS(Tabla7[Cantidad],Tabla7[Código del producto],$B3058,Tabla7[Tipo de movimiento],"SALIDA",Tabla7[Mes],I$5))</f>
        <v/>
      </c>
      <c r="J3058" s="39" t="str">
        <f>IF($B3058="","",-SUMIFS(Tabla7[Cantidad],Tabla7[Código del producto],$B3058,Tabla7[Tipo de movimiento],"SALIDA",Tabla7[Mes],J$5))</f>
        <v/>
      </c>
      <c r="K3058" s="39" t="str">
        <f>IF($B3058="","",-SUMIFS(Tabla7[Cantidad],Tabla7[Código del producto],$B3058,Tabla7[Tipo de movimiento],"SALIDA",Tabla7[Mes],K$5))</f>
        <v/>
      </c>
      <c r="L3058" s="39" t="str">
        <f>IF($B3058="","",-SUMIFS(Tabla7[Cantidad],Tabla7[Código del producto],$B3058,Tabla7[Tipo de movimiento],"SALIDA",Tabla7[Mes],L$5))</f>
        <v/>
      </c>
      <c r="M3058" s="39" t="str">
        <f>IF($B3058="","",-SUMIFS(Tabla7[Cantidad],Tabla7[Código del producto],$B3058,Tabla7[Tipo de movimiento],"SALIDA",Tabla7[Mes],M$5))</f>
        <v/>
      </c>
      <c r="N3058" s="39" t="str">
        <f>IF($B3058="","",-SUMIFS(Tabla7[Cantidad],Tabla7[Código del producto],$B3058,Tabla7[Tipo de movimiento],"SALIDA",Tabla7[Mes],N$5))</f>
        <v/>
      </c>
      <c r="O3058" s="39" t="str">
        <f>IF($B3058="","",-SUMIFS(Tabla7[Cantidad],Tabla7[Código del producto],$B3058,Tabla7[Tipo de movimiento],"SALIDA",Tabla7[Mes],O$5))</f>
        <v/>
      </c>
      <c r="P3058" s="39" t="str">
        <f>IF($B3058="","",-SUMIFS(Tabla7[Cantidad],Tabla7[Código del producto],$B3058,Tabla7[Tipo de movimiento],"SALIDA",Tabla7[Mes],P$5))</f>
        <v/>
      </c>
      <c r="Q3058" s="39" t="str">
        <f t="shared" si="141"/>
        <v/>
      </c>
      <c r="R3058" s="51" t="str">
        <f>IF($B3058="","",IFERROR(VLOOKUP($B3058,'ABC rotación'!$C:$G,5,0),"C"))</f>
        <v/>
      </c>
      <c r="S3058" s="41" t="str">
        <f t="shared" si="142"/>
        <v/>
      </c>
      <c r="T3058" s="40" t="str">
        <f t="shared" si="143"/>
        <v/>
      </c>
      <c r="U3058" s="23" t="str">
        <f>IF($B3058="","",VLOOKUP($T3058,Tablas!$X$14:$Y$17,2,1))</f>
        <v/>
      </c>
    </row>
    <row r="3059" spans="2:21" x14ac:dyDescent="0.2">
      <c r="B3059" s="1" t="str">
        <f>IF(Tablas!B3057="","",Tablas!B3057)</f>
        <v/>
      </c>
      <c r="C3059" s="1" t="str">
        <f>IF(Tablas!C3057="","",Tablas!C3057)</f>
        <v/>
      </c>
      <c r="D3059" s="1" t="str">
        <f>IF(Tablas!D3057="","",Tablas!D3057)</f>
        <v/>
      </c>
      <c r="E3059" s="1" t="str">
        <f>IF(Tablas!E3057="","",Tablas!E3057)</f>
        <v/>
      </c>
      <c r="F3059" s="1" t="str">
        <f>IF(Tablas!F3057="","",Tablas!F3057)</f>
        <v/>
      </c>
      <c r="G3059" s="1" t="str">
        <f>IF(Tablas!I3057="","",Tablas!I3057)</f>
        <v/>
      </c>
      <c r="H3059" s="1" t="s">
        <v>911</v>
      </c>
      <c r="I3059" s="39" t="str">
        <f>IF($B3059="","",-SUMIFS(Tabla7[Cantidad],Tabla7[Código del producto],$B3059,Tabla7[Tipo de movimiento],"SALIDA",Tabla7[Mes],I$5))</f>
        <v/>
      </c>
      <c r="J3059" s="39" t="str">
        <f>IF($B3059="","",-SUMIFS(Tabla7[Cantidad],Tabla7[Código del producto],$B3059,Tabla7[Tipo de movimiento],"SALIDA",Tabla7[Mes],J$5))</f>
        <v/>
      </c>
      <c r="K3059" s="39" t="str">
        <f>IF($B3059="","",-SUMIFS(Tabla7[Cantidad],Tabla7[Código del producto],$B3059,Tabla7[Tipo de movimiento],"SALIDA",Tabla7[Mes],K$5))</f>
        <v/>
      </c>
      <c r="L3059" s="39" t="str">
        <f>IF($B3059="","",-SUMIFS(Tabla7[Cantidad],Tabla7[Código del producto],$B3059,Tabla7[Tipo de movimiento],"SALIDA",Tabla7[Mes],L$5))</f>
        <v/>
      </c>
      <c r="M3059" s="39" t="str">
        <f>IF($B3059="","",-SUMIFS(Tabla7[Cantidad],Tabla7[Código del producto],$B3059,Tabla7[Tipo de movimiento],"SALIDA",Tabla7[Mes],M$5))</f>
        <v/>
      </c>
      <c r="N3059" s="39" t="str">
        <f>IF($B3059="","",-SUMIFS(Tabla7[Cantidad],Tabla7[Código del producto],$B3059,Tabla7[Tipo de movimiento],"SALIDA",Tabla7[Mes],N$5))</f>
        <v/>
      </c>
      <c r="O3059" s="39" t="str">
        <f>IF($B3059="","",-SUMIFS(Tabla7[Cantidad],Tabla7[Código del producto],$B3059,Tabla7[Tipo de movimiento],"SALIDA",Tabla7[Mes],O$5))</f>
        <v/>
      </c>
      <c r="P3059" s="39" t="str">
        <f>IF($B3059="","",-SUMIFS(Tabla7[Cantidad],Tabla7[Código del producto],$B3059,Tabla7[Tipo de movimiento],"SALIDA",Tabla7[Mes],P$5))</f>
        <v/>
      </c>
      <c r="Q3059" s="39" t="str">
        <f t="shared" si="141"/>
        <v/>
      </c>
      <c r="R3059" s="51" t="str">
        <f>IF($B3059="","",IFERROR(VLOOKUP($B3059,'ABC rotación'!$C:$G,5,0),"C"))</f>
        <v/>
      </c>
      <c r="S3059" s="41" t="str">
        <f t="shared" si="142"/>
        <v/>
      </c>
      <c r="T3059" s="40" t="str">
        <f t="shared" si="143"/>
        <v/>
      </c>
      <c r="U3059" s="23" t="str">
        <f>IF($B3059="","",VLOOKUP($T3059,Tablas!$X$14:$Y$17,2,1))</f>
        <v/>
      </c>
    </row>
    <row r="3060" spans="2:21" x14ac:dyDescent="0.2">
      <c r="B3060" s="1" t="str">
        <f>IF(Tablas!B3058="","",Tablas!B3058)</f>
        <v/>
      </c>
      <c r="C3060" s="1" t="str">
        <f>IF(Tablas!C3058="","",Tablas!C3058)</f>
        <v/>
      </c>
      <c r="D3060" s="1" t="str">
        <f>IF(Tablas!D3058="","",Tablas!D3058)</f>
        <v/>
      </c>
      <c r="E3060" s="1" t="str">
        <f>IF(Tablas!E3058="","",Tablas!E3058)</f>
        <v/>
      </c>
      <c r="F3060" s="1" t="str">
        <f>IF(Tablas!F3058="","",Tablas!F3058)</f>
        <v/>
      </c>
      <c r="G3060" s="1" t="str">
        <f>IF(Tablas!I3058="","",Tablas!I3058)</f>
        <v/>
      </c>
      <c r="H3060" s="1" t="s">
        <v>911</v>
      </c>
      <c r="I3060" s="39" t="str">
        <f>IF($B3060="","",-SUMIFS(Tabla7[Cantidad],Tabla7[Código del producto],$B3060,Tabla7[Tipo de movimiento],"SALIDA",Tabla7[Mes],I$5))</f>
        <v/>
      </c>
      <c r="J3060" s="39" t="str">
        <f>IF($B3060="","",-SUMIFS(Tabla7[Cantidad],Tabla7[Código del producto],$B3060,Tabla7[Tipo de movimiento],"SALIDA",Tabla7[Mes],J$5))</f>
        <v/>
      </c>
      <c r="K3060" s="39" t="str">
        <f>IF($B3060="","",-SUMIFS(Tabla7[Cantidad],Tabla7[Código del producto],$B3060,Tabla7[Tipo de movimiento],"SALIDA",Tabla7[Mes],K$5))</f>
        <v/>
      </c>
      <c r="L3060" s="39" t="str">
        <f>IF($B3060="","",-SUMIFS(Tabla7[Cantidad],Tabla7[Código del producto],$B3060,Tabla7[Tipo de movimiento],"SALIDA",Tabla7[Mes],L$5))</f>
        <v/>
      </c>
      <c r="M3060" s="39" t="str">
        <f>IF($B3060="","",-SUMIFS(Tabla7[Cantidad],Tabla7[Código del producto],$B3060,Tabla7[Tipo de movimiento],"SALIDA",Tabla7[Mes],M$5))</f>
        <v/>
      </c>
      <c r="N3060" s="39" t="str">
        <f>IF($B3060="","",-SUMIFS(Tabla7[Cantidad],Tabla7[Código del producto],$B3060,Tabla7[Tipo de movimiento],"SALIDA",Tabla7[Mes],N$5))</f>
        <v/>
      </c>
      <c r="O3060" s="39" t="str">
        <f>IF($B3060="","",-SUMIFS(Tabla7[Cantidad],Tabla7[Código del producto],$B3060,Tabla7[Tipo de movimiento],"SALIDA",Tabla7[Mes],O$5))</f>
        <v/>
      </c>
      <c r="P3060" s="39" t="str">
        <f>IF($B3060="","",-SUMIFS(Tabla7[Cantidad],Tabla7[Código del producto],$B3060,Tabla7[Tipo de movimiento],"SALIDA",Tabla7[Mes],P$5))</f>
        <v/>
      </c>
      <c r="Q3060" s="39" t="str">
        <f t="shared" si="141"/>
        <v/>
      </c>
      <c r="R3060" s="51" t="str">
        <f>IF($B3060="","",IFERROR(VLOOKUP($B3060,'ABC rotación'!$C:$G,5,0),"C"))</f>
        <v/>
      </c>
      <c r="S3060" s="41" t="str">
        <f t="shared" si="142"/>
        <v/>
      </c>
      <c r="T3060" s="40" t="str">
        <f t="shared" si="143"/>
        <v/>
      </c>
      <c r="U3060" s="23" t="str">
        <f>IF($B3060="","",VLOOKUP($T3060,Tablas!$X$14:$Y$17,2,1))</f>
        <v/>
      </c>
    </row>
    <row r="3061" spans="2:21" x14ac:dyDescent="0.2">
      <c r="B3061" s="1" t="str">
        <f>IF(Tablas!B3059="","",Tablas!B3059)</f>
        <v/>
      </c>
      <c r="C3061" s="1" t="str">
        <f>IF(Tablas!C3059="","",Tablas!C3059)</f>
        <v/>
      </c>
      <c r="D3061" s="1" t="str">
        <f>IF(Tablas!D3059="","",Tablas!D3059)</f>
        <v/>
      </c>
      <c r="E3061" s="1" t="str">
        <f>IF(Tablas!E3059="","",Tablas!E3059)</f>
        <v/>
      </c>
      <c r="F3061" s="1" t="str">
        <f>IF(Tablas!F3059="","",Tablas!F3059)</f>
        <v/>
      </c>
      <c r="G3061" s="1" t="str">
        <f>IF(Tablas!I3059="","",Tablas!I3059)</f>
        <v/>
      </c>
      <c r="H3061" s="1" t="s">
        <v>911</v>
      </c>
      <c r="I3061" s="39" t="str">
        <f>IF($B3061="","",-SUMIFS(Tabla7[Cantidad],Tabla7[Código del producto],$B3061,Tabla7[Tipo de movimiento],"SALIDA",Tabla7[Mes],I$5))</f>
        <v/>
      </c>
      <c r="J3061" s="39" t="str">
        <f>IF($B3061="","",-SUMIFS(Tabla7[Cantidad],Tabla7[Código del producto],$B3061,Tabla7[Tipo de movimiento],"SALIDA",Tabla7[Mes],J$5))</f>
        <v/>
      </c>
      <c r="K3061" s="39" t="str">
        <f>IF($B3061="","",-SUMIFS(Tabla7[Cantidad],Tabla7[Código del producto],$B3061,Tabla7[Tipo de movimiento],"SALIDA",Tabla7[Mes],K$5))</f>
        <v/>
      </c>
      <c r="L3061" s="39" t="str">
        <f>IF($B3061="","",-SUMIFS(Tabla7[Cantidad],Tabla7[Código del producto],$B3061,Tabla7[Tipo de movimiento],"SALIDA",Tabla7[Mes],L$5))</f>
        <v/>
      </c>
      <c r="M3061" s="39" t="str">
        <f>IF($B3061="","",-SUMIFS(Tabla7[Cantidad],Tabla7[Código del producto],$B3061,Tabla7[Tipo de movimiento],"SALIDA",Tabla7[Mes],M$5))</f>
        <v/>
      </c>
      <c r="N3061" s="39" t="str">
        <f>IF($B3061="","",-SUMIFS(Tabla7[Cantidad],Tabla7[Código del producto],$B3061,Tabla7[Tipo de movimiento],"SALIDA",Tabla7[Mes],N$5))</f>
        <v/>
      </c>
      <c r="O3061" s="39" t="str">
        <f>IF($B3061="","",-SUMIFS(Tabla7[Cantidad],Tabla7[Código del producto],$B3061,Tabla7[Tipo de movimiento],"SALIDA",Tabla7[Mes],O$5))</f>
        <v/>
      </c>
      <c r="P3061" s="39" t="str">
        <f>IF($B3061="","",-SUMIFS(Tabla7[Cantidad],Tabla7[Código del producto],$B3061,Tabla7[Tipo de movimiento],"SALIDA",Tabla7[Mes],P$5))</f>
        <v/>
      </c>
      <c r="Q3061" s="39" t="str">
        <f t="shared" si="141"/>
        <v/>
      </c>
      <c r="R3061" s="51" t="str">
        <f>IF($B3061="","",IFERROR(VLOOKUP($B3061,'ABC rotación'!$C:$G,5,0),"C"))</f>
        <v/>
      </c>
      <c r="S3061" s="41" t="str">
        <f t="shared" si="142"/>
        <v/>
      </c>
      <c r="T3061" s="40" t="str">
        <f t="shared" si="143"/>
        <v/>
      </c>
      <c r="U3061" s="23" t="str">
        <f>IF($B3061="","",VLOOKUP($T3061,Tablas!$X$14:$Y$17,2,1))</f>
        <v/>
      </c>
    </row>
    <row r="3062" spans="2:21" x14ac:dyDescent="0.2">
      <c r="B3062" s="1" t="str">
        <f>IF(Tablas!B3060="","",Tablas!B3060)</f>
        <v/>
      </c>
      <c r="C3062" s="1" t="str">
        <f>IF(Tablas!C3060="","",Tablas!C3060)</f>
        <v/>
      </c>
      <c r="D3062" s="1" t="str">
        <f>IF(Tablas!D3060="","",Tablas!D3060)</f>
        <v/>
      </c>
      <c r="E3062" s="1" t="str">
        <f>IF(Tablas!E3060="","",Tablas!E3060)</f>
        <v/>
      </c>
      <c r="F3062" s="1" t="str">
        <f>IF(Tablas!F3060="","",Tablas!F3060)</f>
        <v/>
      </c>
      <c r="G3062" s="1" t="str">
        <f>IF(Tablas!I3060="","",Tablas!I3060)</f>
        <v/>
      </c>
      <c r="H3062" s="1" t="s">
        <v>911</v>
      </c>
      <c r="I3062" s="39" t="str">
        <f>IF($B3062="","",-SUMIFS(Tabla7[Cantidad],Tabla7[Código del producto],$B3062,Tabla7[Tipo de movimiento],"SALIDA",Tabla7[Mes],I$5))</f>
        <v/>
      </c>
      <c r="J3062" s="39" t="str">
        <f>IF($B3062="","",-SUMIFS(Tabla7[Cantidad],Tabla7[Código del producto],$B3062,Tabla7[Tipo de movimiento],"SALIDA",Tabla7[Mes],J$5))</f>
        <v/>
      </c>
      <c r="K3062" s="39" t="str">
        <f>IF($B3062="","",-SUMIFS(Tabla7[Cantidad],Tabla7[Código del producto],$B3062,Tabla7[Tipo de movimiento],"SALIDA",Tabla7[Mes],K$5))</f>
        <v/>
      </c>
      <c r="L3062" s="39" t="str">
        <f>IF($B3062="","",-SUMIFS(Tabla7[Cantidad],Tabla7[Código del producto],$B3062,Tabla7[Tipo de movimiento],"SALIDA",Tabla7[Mes],L$5))</f>
        <v/>
      </c>
      <c r="M3062" s="39" t="str">
        <f>IF($B3062="","",-SUMIFS(Tabla7[Cantidad],Tabla7[Código del producto],$B3062,Tabla7[Tipo de movimiento],"SALIDA",Tabla7[Mes],M$5))</f>
        <v/>
      </c>
      <c r="N3062" s="39" t="str">
        <f>IF($B3062="","",-SUMIFS(Tabla7[Cantidad],Tabla7[Código del producto],$B3062,Tabla7[Tipo de movimiento],"SALIDA",Tabla7[Mes],N$5))</f>
        <v/>
      </c>
      <c r="O3062" s="39" t="str">
        <f>IF($B3062="","",-SUMIFS(Tabla7[Cantidad],Tabla7[Código del producto],$B3062,Tabla7[Tipo de movimiento],"SALIDA",Tabla7[Mes],O$5))</f>
        <v/>
      </c>
      <c r="P3062" s="39" t="str">
        <f>IF($B3062="","",-SUMIFS(Tabla7[Cantidad],Tabla7[Código del producto],$B3062,Tabla7[Tipo de movimiento],"SALIDA",Tabla7[Mes],P$5))</f>
        <v/>
      </c>
      <c r="Q3062" s="39" t="str">
        <f t="shared" si="141"/>
        <v/>
      </c>
      <c r="R3062" s="51" t="str">
        <f>IF($B3062="","",IFERROR(VLOOKUP($B3062,'ABC rotación'!$C:$G,5,0),"C"))</f>
        <v/>
      </c>
      <c r="S3062" s="41" t="str">
        <f t="shared" si="142"/>
        <v/>
      </c>
      <c r="T3062" s="40" t="str">
        <f t="shared" si="143"/>
        <v/>
      </c>
      <c r="U3062" s="23" t="str">
        <f>IF($B3062="","",VLOOKUP($T3062,Tablas!$X$14:$Y$17,2,1))</f>
        <v/>
      </c>
    </row>
    <row r="3063" spans="2:21" x14ac:dyDescent="0.2">
      <c r="B3063" s="1" t="str">
        <f>IF(Tablas!B3061="","",Tablas!B3061)</f>
        <v/>
      </c>
      <c r="C3063" s="1" t="str">
        <f>IF(Tablas!C3061="","",Tablas!C3061)</f>
        <v/>
      </c>
      <c r="D3063" s="1" t="str">
        <f>IF(Tablas!D3061="","",Tablas!D3061)</f>
        <v/>
      </c>
      <c r="E3063" s="1" t="str">
        <f>IF(Tablas!E3061="","",Tablas!E3061)</f>
        <v/>
      </c>
      <c r="F3063" s="1" t="str">
        <f>IF(Tablas!F3061="","",Tablas!F3061)</f>
        <v/>
      </c>
      <c r="G3063" s="1" t="str">
        <f>IF(Tablas!I3061="","",Tablas!I3061)</f>
        <v/>
      </c>
      <c r="H3063" s="1" t="s">
        <v>911</v>
      </c>
      <c r="I3063" s="39" t="str">
        <f>IF($B3063="","",-SUMIFS(Tabla7[Cantidad],Tabla7[Código del producto],$B3063,Tabla7[Tipo de movimiento],"SALIDA",Tabla7[Mes],I$5))</f>
        <v/>
      </c>
      <c r="J3063" s="39" t="str">
        <f>IF($B3063="","",-SUMIFS(Tabla7[Cantidad],Tabla7[Código del producto],$B3063,Tabla7[Tipo de movimiento],"SALIDA",Tabla7[Mes],J$5))</f>
        <v/>
      </c>
      <c r="K3063" s="39" t="str">
        <f>IF($B3063="","",-SUMIFS(Tabla7[Cantidad],Tabla7[Código del producto],$B3063,Tabla7[Tipo de movimiento],"SALIDA",Tabla7[Mes],K$5))</f>
        <v/>
      </c>
      <c r="L3063" s="39" t="str">
        <f>IF($B3063="","",-SUMIFS(Tabla7[Cantidad],Tabla7[Código del producto],$B3063,Tabla7[Tipo de movimiento],"SALIDA",Tabla7[Mes],L$5))</f>
        <v/>
      </c>
      <c r="M3063" s="39" t="str">
        <f>IF($B3063="","",-SUMIFS(Tabla7[Cantidad],Tabla7[Código del producto],$B3063,Tabla7[Tipo de movimiento],"SALIDA",Tabla7[Mes],M$5))</f>
        <v/>
      </c>
      <c r="N3063" s="39" t="str">
        <f>IF($B3063="","",-SUMIFS(Tabla7[Cantidad],Tabla7[Código del producto],$B3063,Tabla7[Tipo de movimiento],"SALIDA",Tabla7[Mes],N$5))</f>
        <v/>
      </c>
      <c r="O3063" s="39" t="str">
        <f>IF($B3063="","",-SUMIFS(Tabla7[Cantidad],Tabla7[Código del producto],$B3063,Tabla7[Tipo de movimiento],"SALIDA",Tabla7[Mes],O$5))</f>
        <v/>
      </c>
      <c r="P3063" s="39" t="str">
        <f>IF($B3063="","",-SUMIFS(Tabla7[Cantidad],Tabla7[Código del producto],$B3063,Tabla7[Tipo de movimiento],"SALIDA",Tabla7[Mes],P$5))</f>
        <v/>
      </c>
      <c r="Q3063" s="39" t="str">
        <f t="shared" si="141"/>
        <v/>
      </c>
      <c r="R3063" s="51" t="str">
        <f>IF($B3063="","",IFERROR(VLOOKUP($B3063,'ABC rotación'!$C:$G,5,0),"C"))</f>
        <v/>
      </c>
      <c r="S3063" s="41" t="str">
        <f t="shared" si="142"/>
        <v/>
      </c>
      <c r="T3063" s="40" t="str">
        <f t="shared" si="143"/>
        <v/>
      </c>
      <c r="U3063" s="23" t="str">
        <f>IF($B3063="","",VLOOKUP($T3063,Tablas!$X$14:$Y$17,2,1))</f>
        <v/>
      </c>
    </row>
    <row r="3064" spans="2:21" x14ac:dyDescent="0.2">
      <c r="B3064" s="1" t="str">
        <f>IF(Tablas!B3062="","",Tablas!B3062)</f>
        <v/>
      </c>
      <c r="C3064" s="1" t="str">
        <f>IF(Tablas!C3062="","",Tablas!C3062)</f>
        <v/>
      </c>
      <c r="D3064" s="1" t="str">
        <f>IF(Tablas!D3062="","",Tablas!D3062)</f>
        <v/>
      </c>
      <c r="E3064" s="1" t="str">
        <f>IF(Tablas!E3062="","",Tablas!E3062)</f>
        <v/>
      </c>
      <c r="F3064" s="1" t="str">
        <f>IF(Tablas!F3062="","",Tablas!F3062)</f>
        <v/>
      </c>
      <c r="G3064" s="1" t="str">
        <f>IF(Tablas!I3062="","",Tablas!I3062)</f>
        <v/>
      </c>
      <c r="H3064" s="1" t="s">
        <v>911</v>
      </c>
      <c r="I3064" s="39" t="str">
        <f>IF($B3064="","",-SUMIFS(Tabla7[Cantidad],Tabla7[Código del producto],$B3064,Tabla7[Tipo de movimiento],"SALIDA",Tabla7[Mes],I$5))</f>
        <v/>
      </c>
      <c r="J3064" s="39" t="str">
        <f>IF($B3064="","",-SUMIFS(Tabla7[Cantidad],Tabla7[Código del producto],$B3064,Tabla7[Tipo de movimiento],"SALIDA",Tabla7[Mes],J$5))</f>
        <v/>
      </c>
      <c r="K3064" s="39" t="str">
        <f>IF($B3064="","",-SUMIFS(Tabla7[Cantidad],Tabla7[Código del producto],$B3064,Tabla7[Tipo de movimiento],"SALIDA",Tabla7[Mes],K$5))</f>
        <v/>
      </c>
      <c r="L3064" s="39" t="str">
        <f>IF($B3064="","",-SUMIFS(Tabla7[Cantidad],Tabla7[Código del producto],$B3064,Tabla7[Tipo de movimiento],"SALIDA",Tabla7[Mes],L$5))</f>
        <v/>
      </c>
      <c r="M3064" s="39" t="str">
        <f>IF($B3064="","",-SUMIFS(Tabla7[Cantidad],Tabla7[Código del producto],$B3064,Tabla7[Tipo de movimiento],"SALIDA",Tabla7[Mes],M$5))</f>
        <v/>
      </c>
      <c r="N3064" s="39" t="str">
        <f>IF($B3064="","",-SUMIFS(Tabla7[Cantidad],Tabla7[Código del producto],$B3064,Tabla7[Tipo de movimiento],"SALIDA",Tabla7[Mes],N$5))</f>
        <v/>
      </c>
      <c r="O3064" s="39" t="str">
        <f>IF($B3064="","",-SUMIFS(Tabla7[Cantidad],Tabla7[Código del producto],$B3064,Tabla7[Tipo de movimiento],"SALIDA",Tabla7[Mes],O$5))</f>
        <v/>
      </c>
      <c r="P3064" s="39" t="str">
        <f>IF($B3064="","",-SUMIFS(Tabla7[Cantidad],Tabla7[Código del producto],$B3064,Tabla7[Tipo de movimiento],"SALIDA",Tabla7[Mes],P$5))</f>
        <v/>
      </c>
      <c r="Q3064" s="39" t="str">
        <f t="shared" si="141"/>
        <v/>
      </c>
      <c r="R3064" s="51" t="str">
        <f>IF($B3064="","",IFERROR(VLOOKUP($B3064,'ABC rotación'!$C:$G,5,0),"C"))</f>
        <v/>
      </c>
      <c r="S3064" s="41" t="str">
        <f t="shared" si="142"/>
        <v/>
      </c>
      <c r="T3064" s="40" t="str">
        <f t="shared" si="143"/>
        <v/>
      </c>
      <c r="U3064" s="23" t="str">
        <f>IF($B3064="","",VLOOKUP($T3064,Tablas!$X$14:$Y$17,2,1))</f>
        <v/>
      </c>
    </row>
    <row r="3065" spans="2:21" x14ac:dyDescent="0.2">
      <c r="B3065" s="1" t="str">
        <f>IF(Tablas!B3063="","",Tablas!B3063)</f>
        <v/>
      </c>
      <c r="C3065" s="1" t="str">
        <f>IF(Tablas!C3063="","",Tablas!C3063)</f>
        <v/>
      </c>
      <c r="D3065" s="1" t="str">
        <f>IF(Tablas!D3063="","",Tablas!D3063)</f>
        <v/>
      </c>
      <c r="E3065" s="1" t="str">
        <f>IF(Tablas!E3063="","",Tablas!E3063)</f>
        <v/>
      </c>
      <c r="F3065" s="1" t="str">
        <f>IF(Tablas!F3063="","",Tablas!F3063)</f>
        <v/>
      </c>
      <c r="G3065" s="1" t="str">
        <f>IF(Tablas!I3063="","",Tablas!I3063)</f>
        <v/>
      </c>
      <c r="H3065" s="1" t="s">
        <v>911</v>
      </c>
      <c r="I3065" s="39" t="str">
        <f>IF($B3065="","",-SUMIFS(Tabla7[Cantidad],Tabla7[Código del producto],$B3065,Tabla7[Tipo de movimiento],"SALIDA",Tabla7[Mes],I$5))</f>
        <v/>
      </c>
      <c r="J3065" s="39" t="str">
        <f>IF($B3065="","",-SUMIFS(Tabla7[Cantidad],Tabla7[Código del producto],$B3065,Tabla7[Tipo de movimiento],"SALIDA",Tabla7[Mes],J$5))</f>
        <v/>
      </c>
      <c r="K3065" s="39" t="str">
        <f>IF($B3065="","",-SUMIFS(Tabla7[Cantidad],Tabla7[Código del producto],$B3065,Tabla7[Tipo de movimiento],"SALIDA",Tabla7[Mes],K$5))</f>
        <v/>
      </c>
      <c r="L3065" s="39" t="str">
        <f>IF($B3065="","",-SUMIFS(Tabla7[Cantidad],Tabla7[Código del producto],$B3065,Tabla7[Tipo de movimiento],"SALIDA",Tabla7[Mes],L$5))</f>
        <v/>
      </c>
      <c r="M3065" s="39" t="str">
        <f>IF($B3065="","",-SUMIFS(Tabla7[Cantidad],Tabla7[Código del producto],$B3065,Tabla7[Tipo de movimiento],"SALIDA",Tabla7[Mes],M$5))</f>
        <v/>
      </c>
      <c r="N3065" s="39" t="str">
        <f>IF($B3065="","",-SUMIFS(Tabla7[Cantidad],Tabla7[Código del producto],$B3065,Tabla7[Tipo de movimiento],"SALIDA",Tabla7[Mes],N$5))</f>
        <v/>
      </c>
      <c r="O3065" s="39" t="str">
        <f>IF($B3065="","",-SUMIFS(Tabla7[Cantidad],Tabla7[Código del producto],$B3065,Tabla7[Tipo de movimiento],"SALIDA",Tabla7[Mes],O$5))</f>
        <v/>
      </c>
      <c r="P3065" s="39" t="str">
        <f>IF($B3065="","",-SUMIFS(Tabla7[Cantidad],Tabla7[Código del producto],$B3065,Tabla7[Tipo de movimiento],"SALIDA",Tabla7[Mes],P$5))</f>
        <v/>
      </c>
      <c r="Q3065" s="39" t="str">
        <f t="shared" si="141"/>
        <v/>
      </c>
      <c r="R3065" s="51" t="str">
        <f>IF($B3065="","",IFERROR(VLOOKUP($B3065,'ABC rotación'!$C:$G,5,0),"C"))</f>
        <v/>
      </c>
      <c r="S3065" s="41" t="str">
        <f t="shared" si="142"/>
        <v/>
      </c>
      <c r="T3065" s="40" t="str">
        <f t="shared" si="143"/>
        <v/>
      </c>
      <c r="U3065" s="23" t="str">
        <f>IF($B3065="","",VLOOKUP($T3065,Tablas!$X$14:$Y$17,2,1))</f>
        <v/>
      </c>
    </row>
    <row r="3066" spans="2:21" x14ac:dyDescent="0.2">
      <c r="B3066" s="1" t="str">
        <f>IF(Tablas!B3064="","",Tablas!B3064)</f>
        <v/>
      </c>
      <c r="C3066" s="1" t="str">
        <f>IF(Tablas!C3064="","",Tablas!C3064)</f>
        <v/>
      </c>
      <c r="D3066" s="1" t="str">
        <f>IF(Tablas!D3064="","",Tablas!D3064)</f>
        <v/>
      </c>
      <c r="E3066" s="1" t="str">
        <f>IF(Tablas!E3064="","",Tablas!E3064)</f>
        <v/>
      </c>
      <c r="F3066" s="1" t="str">
        <f>IF(Tablas!F3064="","",Tablas!F3064)</f>
        <v/>
      </c>
      <c r="G3066" s="1" t="str">
        <f>IF(Tablas!I3064="","",Tablas!I3064)</f>
        <v/>
      </c>
      <c r="H3066" s="1" t="s">
        <v>911</v>
      </c>
      <c r="I3066" s="39" t="str">
        <f>IF($B3066="","",-SUMIFS(Tabla7[Cantidad],Tabla7[Código del producto],$B3066,Tabla7[Tipo de movimiento],"SALIDA",Tabla7[Mes],I$5))</f>
        <v/>
      </c>
      <c r="J3066" s="39" t="str">
        <f>IF($B3066="","",-SUMIFS(Tabla7[Cantidad],Tabla7[Código del producto],$B3066,Tabla7[Tipo de movimiento],"SALIDA",Tabla7[Mes],J$5))</f>
        <v/>
      </c>
      <c r="K3066" s="39" t="str">
        <f>IF($B3066="","",-SUMIFS(Tabla7[Cantidad],Tabla7[Código del producto],$B3066,Tabla7[Tipo de movimiento],"SALIDA",Tabla7[Mes],K$5))</f>
        <v/>
      </c>
      <c r="L3066" s="39" t="str">
        <f>IF($B3066="","",-SUMIFS(Tabla7[Cantidad],Tabla7[Código del producto],$B3066,Tabla7[Tipo de movimiento],"SALIDA",Tabla7[Mes],L$5))</f>
        <v/>
      </c>
      <c r="M3066" s="39" t="str">
        <f>IF($B3066="","",-SUMIFS(Tabla7[Cantidad],Tabla7[Código del producto],$B3066,Tabla7[Tipo de movimiento],"SALIDA",Tabla7[Mes],M$5))</f>
        <v/>
      </c>
      <c r="N3066" s="39" t="str">
        <f>IF($B3066="","",-SUMIFS(Tabla7[Cantidad],Tabla7[Código del producto],$B3066,Tabla7[Tipo de movimiento],"SALIDA",Tabla7[Mes],N$5))</f>
        <v/>
      </c>
      <c r="O3066" s="39" t="str">
        <f>IF($B3066="","",-SUMIFS(Tabla7[Cantidad],Tabla7[Código del producto],$B3066,Tabla7[Tipo de movimiento],"SALIDA",Tabla7[Mes],O$5))</f>
        <v/>
      </c>
      <c r="P3066" s="39" t="str">
        <f>IF($B3066="","",-SUMIFS(Tabla7[Cantidad],Tabla7[Código del producto],$B3066,Tabla7[Tipo de movimiento],"SALIDA",Tabla7[Mes],P$5))</f>
        <v/>
      </c>
      <c r="Q3066" s="39" t="str">
        <f t="shared" si="141"/>
        <v/>
      </c>
      <c r="R3066" s="51" t="str">
        <f>IF($B3066="","",IFERROR(VLOOKUP($B3066,'ABC rotación'!$C:$G,5,0),"C"))</f>
        <v/>
      </c>
      <c r="S3066" s="41" t="str">
        <f t="shared" si="142"/>
        <v/>
      </c>
      <c r="T3066" s="40" t="str">
        <f t="shared" si="143"/>
        <v/>
      </c>
      <c r="U3066" s="23" t="str">
        <f>IF($B3066="","",VLOOKUP($T3066,Tablas!$X$14:$Y$17,2,1))</f>
        <v/>
      </c>
    </row>
    <row r="3067" spans="2:21" x14ac:dyDescent="0.2">
      <c r="B3067" s="1" t="str">
        <f>IF(Tablas!B3065="","",Tablas!B3065)</f>
        <v/>
      </c>
      <c r="C3067" s="1" t="str">
        <f>IF(Tablas!C3065="","",Tablas!C3065)</f>
        <v/>
      </c>
      <c r="D3067" s="1" t="str">
        <f>IF(Tablas!D3065="","",Tablas!D3065)</f>
        <v/>
      </c>
      <c r="E3067" s="1" t="str">
        <f>IF(Tablas!E3065="","",Tablas!E3065)</f>
        <v/>
      </c>
      <c r="F3067" s="1" t="str">
        <f>IF(Tablas!F3065="","",Tablas!F3065)</f>
        <v/>
      </c>
      <c r="G3067" s="1" t="str">
        <f>IF(Tablas!I3065="","",Tablas!I3065)</f>
        <v/>
      </c>
      <c r="H3067" s="1" t="s">
        <v>911</v>
      </c>
      <c r="I3067" s="39" t="str">
        <f>IF($B3067="","",-SUMIFS(Tabla7[Cantidad],Tabla7[Código del producto],$B3067,Tabla7[Tipo de movimiento],"SALIDA",Tabla7[Mes],I$5))</f>
        <v/>
      </c>
      <c r="J3067" s="39" t="str">
        <f>IF($B3067="","",-SUMIFS(Tabla7[Cantidad],Tabla7[Código del producto],$B3067,Tabla7[Tipo de movimiento],"SALIDA",Tabla7[Mes],J$5))</f>
        <v/>
      </c>
      <c r="K3067" s="39" t="str">
        <f>IF($B3067="","",-SUMIFS(Tabla7[Cantidad],Tabla7[Código del producto],$B3067,Tabla7[Tipo de movimiento],"SALIDA",Tabla7[Mes],K$5))</f>
        <v/>
      </c>
      <c r="L3067" s="39" t="str">
        <f>IF($B3067="","",-SUMIFS(Tabla7[Cantidad],Tabla7[Código del producto],$B3067,Tabla7[Tipo de movimiento],"SALIDA",Tabla7[Mes],L$5))</f>
        <v/>
      </c>
      <c r="M3067" s="39" t="str">
        <f>IF($B3067="","",-SUMIFS(Tabla7[Cantidad],Tabla7[Código del producto],$B3067,Tabla7[Tipo de movimiento],"SALIDA",Tabla7[Mes],M$5))</f>
        <v/>
      </c>
      <c r="N3067" s="39" t="str">
        <f>IF($B3067="","",-SUMIFS(Tabla7[Cantidad],Tabla7[Código del producto],$B3067,Tabla7[Tipo de movimiento],"SALIDA",Tabla7[Mes],N$5))</f>
        <v/>
      </c>
      <c r="O3067" s="39" t="str">
        <f>IF($B3067="","",-SUMIFS(Tabla7[Cantidad],Tabla7[Código del producto],$B3067,Tabla7[Tipo de movimiento],"SALIDA",Tabla7[Mes],O$5))</f>
        <v/>
      </c>
      <c r="P3067" s="39" t="str">
        <f>IF($B3067="","",-SUMIFS(Tabla7[Cantidad],Tabla7[Código del producto],$B3067,Tabla7[Tipo de movimiento],"SALIDA",Tabla7[Mes],P$5))</f>
        <v/>
      </c>
      <c r="Q3067" s="39" t="str">
        <f t="shared" si="141"/>
        <v/>
      </c>
      <c r="R3067" s="51" t="str">
        <f>IF($B3067="","",IFERROR(VLOOKUP($B3067,'ABC rotación'!$C:$G,5,0),"C"))</f>
        <v/>
      </c>
      <c r="S3067" s="41" t="str">
        <f t="shared" si="142"/>
        <v/>
      </c>
      <c r="T3067" s="40" t="str">
        <f t="shared" si="143"/>
        <v/>
      </c>
      <c r="U3067" s="23" t="str">
        <f>IF($B3067="","",VLOOKUP($T3067,Tablas!$X$14:$Y$17,2,1))</f>
        <v/>
      </c>
    </row>
    <row r="3068" spans="2:21" x14ac:dyDescent="0.2">
      <c r="B3068" s="1" t="str">
        <f>IF(Tablas!B3066="","",Tablas!B3066)</f>
        <v/>
      </c>
      <c r="C3068" s="1" t="str">
        <f>IF(Tablas!C3066="","",Tablas!C3066)</f>
        <v/>
      </c>
      <c r="D3068" s="1" t="str">
        <f>IF(Tablas!D3066="","",Tablas!D3066)</f>
        <v/>
      </c>
      <c r="E3068" s="1" t="str">
        <f>IF(Tablas!E3066="","",Tablas!E3066)</f>
        <v/>
      </c>
      <c r="F3068" s="1" t="str">
        <f>IF(Tablas!F3066="","",Tablas!F3066)</f>
        <v/>
      </c>
      <c r="G3068" s="1" t="str">
        <f>IF(Tablas!I3066="","",Tablas!I3066)</f>
        <v/>
      </c>
      <c r="H3068" s="1" t="s">
        <v>911</v>
      </c>
      <c r="I3068" s="39" t="str">
        <f>IF($B3068="","",-SUMIFS(Tabla7[Cantidad],Tabla7[Código del producto],$B3068,Tabla7[Tipo de movimiento],"SALIDA",Tabla7[Mes],I$5))</f>
        <v/>
      </c>
      <c r="J3068" s="39" t="str">
        <f>IF($B3068="","",-SUMIFS(Tabla7[Cantidad],Tabla7[Código del producto],$B3068,Tabla7[Tipo de movimiento],"SALIDA",Tabla7[Mes],J$5))</f>
        <v/>
      </c>
      <c r="K3068" s="39" t="str">
        <f>IF($B3068="","",-SUMIFS(Tabla7[Cantidad],Tabla7[Código del producto],$B3068,Tabla7[Tipo de movimiento],"SALIDA",Tabla7[Mes],K$5))</f>
        <v/>
      </c>
      <c r="L3068" s="39" t="str">
        <f>IF($B3068="","",-SUMIFS(Tabla7[Cantidad],Tabla7[Código del producto],$B3068,Tabla7[Tipo de movimiento],"SALIDA",Tabla7[Mes],L$5))</f>
        <v/>
      </c>
      <c r="M3068" s="39" t="str">
        <f>IF($B3068="","",-SUMIFS(Tabla7[Cantidad],Tabla7[Código del producto],$B3068,Tabla7[Tipo de movimiento],"SALIDA",Tabla7[Mes],M$5))</f>
        <v/>
      </c>
      <c r="N3068" s="39" t="str">
        <f>IF($B3068="","",-SUMIFS(Tabla7[Cantidad],Tabla7[Código del producto],$B3068,Tabla7[Tipo de movimiento],"SALIDA",Tabla7[Mes],N$5))</f>
        <v/>
      </c>
      <c r="O3068" s="39" t="str">
        <f>IF($B3068="","",-SUMIFS(Tabla7[Cantidad],Tabla7[Código del producto],$B3068,Tabla7[Tipo de movimiento],"SALIDA",Tabla7[Mes],O$5))</f>
        <v/>
      </c>
      <c r="P3068" s="39" t="str">
        <f>IF($B3068="","",-SUMIFS(Tabla7[Cantidad],Tabla7[Código del producto],$B3068,Tabla7[Tipo de movimiento],"SALIDA",Tabla7[Mes],P$5))</f>
        <v/>
      </c>
      <c r="Q3068" s="39" t="str">
        <f t="shared" si="141"/>
        <v/>
      </c>
      <c r="R3068" s="51" t="str">
        <f>IF($B3068="","",IFERROR(VLOOKUP($B3068,'ABC rotación'!$C:$G,5,0),"C"))</f>
        <v/>
      </c>
      <c r="S3068" s="41" t="str">
        <f t="shared" si="142"/>
        <v/>
      </c>
      <c r="T3068" s="40" t="str">
        <f t="shared" si="143"/>
        <v/>
      </c>
      <c r="U3068" s="23" t="str">
        <f>IF($B3068="","",VLOOKUP($T3068,Tablas!$X$14:$Y$17,2,1))</f>
        <v/>
      </c>
    </row>
    <row r="3069" spans="2:21" x14ac:dyDescent="0.2">
      <c r="B3069" s="1" t="str">
        <f>IF(Tablas!B3067="","",Tablas!B3067)</f>
        <v/>
      </c>
      <c r="C3069" s="1" t="str">
        <f>IF(Tablas!C3067="","",Tablas!C3067)</f>
        <v/>
      </c>
      <c r="D3069" s="1" t="str">
        <f>IF(Tablas!D3067="","",Tablas!D3067)</f>
        <v/>
      </c>
      <c r="E3069" s="1" t="str">
        <f>IF(Tablas!E3067="","",Tablas!E3067)</f>
        <v/>
      </c>
      <c r="F3069" s="1" t="str">
        <f>IF(Tablas!F3067="","",Tablas!F3067)</f>
        <v/>
      </c>
      <c r="G3069" s="1" t="str">
        <f>IF(Tablas!I3067="","",Tablas!I3067)</f>
        <v/>
      </c>
      <c r="H3069" s="1" t="s">
        <v>911</v>
      </c>
      <c r="I3069" s="39" t="str">
        <f>IF($B3069="","",-SUMIFS(Tabla7[Cantidad],Tabla7[Código del producto],$B3069,Tabla7[Tipo de movimiento],"SALIDA",Tabla7[Mes],I$5))</f>
        <v/>
      </c>
      <c r="J3069" s="39" t="str">
        <f>IF($B3069="","",-SUMIFS(Tabla7[Cantidad],Tabla7[Código del producto],$B3069,Tabla7[Tipo de movimiento],"SALIDA",Tabla7[Mes],J$5))</f>
        <v/>
      </c>
      <c r="K3069" s="39" t="str">
        <f>IF($B3069="","",-SUMIFS(Tabla7[Cantidad],Tabla7[Código del producto],$B3069,Tabla7[Tipo de movimiento],"SALIDA",Tabla7[Mes],K$5))</f>
        <v/>
      </c>
      <c r="L3069" s="39" t="str">
        <f>IF($B3069="","",-SUMIFS(Tabla7[Cantidad],Tabla7[Código del producto],$B3069,Tabla7[Tipo de movimiento],"SALIDA",Tabla7[Mes],L$5))</f>
        <v/>
      </c>
      <c r="M3069" s="39" t="str">
        <f>IF($B3069="","",-SUMIFS(Tabla7[Cantidad],Tabla7[Código del producto],$B3069,Tabla7[Tipo de movimiento],"SALIDA",Tabla7[Mes],M$5))</f>
        <v/>
      </c>
      <c r="N3069" s="39" t="str">
        <f>IF($B3069="","",-SUMIFS(Tabla7[Cantidad],Tabla7[Código del producto],$B3069,Tabla7[Tipo de movimiento],"SALIDA",Tabla7[Mes],N$5))</f>
        <v/>
      </c>
      <c r="O3069" s="39" t="str">
        <f>IF($B3069="","",-SUMIFS(Tabla7[Cantidad],Tabla7[Código del producto],$B3069,Tabla7[Tipo de movimiento],"SALIDA",Tabla7[Mes],O$5))</f>
        <v/>
      </c>
      <c r="P3069" s="39" t="str">
        <f>IF($B3069="","",-SUMIFS(Tabla7[Cantidad],Tabla7[Código del producto],$B3069,Tabla7[Tipo de movimiento],"SALIDA",Tabla7[Mes],P$5))</f>
        <v/>
      </c>
      <c r="Q3069" s="39" t="str">
        <f t="shared" si="141"/>
        <v/>
      </c>
      <c r="R3069" s="51" t="str">
        <f>IF($B3069="","",IFERROR(VLOOKUP($B3069,'ABC rotación'!$C:$G,5,0),"C"))</f>
        <v/>
      </c>
      <c r="S3069" s="41" t="str">
        <f t="shared" si="142"/>
        <v/>
      </c>
      <c r="T3069" s="40" t="str">
        <f t="shared" si="143"/>
        <v/>
      </c>
      <c r="U3069" s="23" t="str">
        <f>IF($B3069="","",VLOOKUP($T3069,Tablas!$X$14:$Y$17,2,1))</f>
        <v/>
      </c>
    </row>
    <row r="3070" spans="2:21" x14ac:dyDescent="0.2">
      <c r="B3070" s="1" t="str">
        <f>IF(Tablas!B3068="","",Tablas!B3068)</f>
        <v/>
      </c>
      <c r="C3070" s="1" t="str">
        <f>IF(Tablas!C3068="","",Tablas!C3068)</f>
        <v/>
      </c>
      <c r="D3070" s="1" t="str">
        <f>IF(Tablas!D3068="","",Tablas!D3068)</f>
        <v/>
      </c>
      <c r="E3070" s="1" t="str">
        <f>IF(Tablas!E3068="","",Tablas!E3068)</f>
        <v/>
      </c>
      <c r="F3070" s="1" t="str">
        <f>IF(Tablas!F3068="","",Tablas!F3068)</f>
        <v/>
      </c>
      <c r="G3070" s="1" t="str">
        <f>IF(Tablas!I3068="","",Tablas!I3068)</f>
        <v/>
      </c>
      <c r="H3070" s="1" t="s">
        <v>911</v>
      </c>
      <c r="I3070" s="39" t="str">
        <f>IF($B3070="","",-SUMIFS(Tabla7[Cantidad],Tabla7[Código del producto],$B3070,Tabla7[Tipo de movimiento],"SALIDA",Tabla7[Mes],I$5))</f>
        <v/>
      </c>
      <c r="J3070" s="39" t="str">
        <f>IF($B3070="","",-SUMIFS(Tabla7[Cantidad],Tabla7[Código del producto],$B3070,Tabla7[Tipo de movimiento],"SALIDA",Tabla7[Mes],J$5))</f>
        <v/>
      </c>
      <c r="K3070" s="39" t="str">
        <f>IF($B3070="","",-SUMIFS(Tabla7[Cantidad],Tabla7[Código del producto],$B3070,Tabla7[Tipo de movimiento],"SALIDA",Tabla7[Mes],K$5))</f>
        <v/>
      </c>
      <c r="L3070" s="39" t="str">
        <f>IF($B3070="","",-SUMIFS(Tabla7[Cantidad],Tabla7[Código del producto],$B3070,Tabla7[Tipo de movimiento],"SALIDA",Tabla7[Mes],L$5))</f>
        <v/>
      </c>
      <c r="M3070" s="39" t="str">
        <f>IF($B3070="","",-SUMIFS(Tabla7[Cantidad],Tabla7[Código del producto],$B3070,Tabla7[Tipo de movimiento],"SALIDA",Tabla7[Mes],M$5))</f>
        <v/>
      </c>
      <c r="N3070" s="39" t="str">
        <f>IF($B3070="","",-SUMIFS(Tabla7[Cantidad],Tabla7[Código del producto],$B3070,Tabla7[Tipo de movimiento],"SALIDA",Tabla7[Mes],N$5))</f>
        <v/>
      </c>
      <c r="O3070" s="39" t="str">
        <f>IF($B3070="","",-SUMIFS(Tabla7[Cantidad],Tabla7[Código del producto],$B3070,Tabla7[Tipo de movimiento],"SALIDA",Tabla7[Mes],O$5))</f>
        <v/>
      </c>
      <c r="P3070" s="39" t="str">
        <f>IF($B3070="","",-SUMIFS(Tabla7[Cantidad],Tabla7[Código del producto],$B3070,Tabla7[Tipo de movimiento],"SALIDA",Tabla7[Mes],P$5))</f>
        <v/>
      </c>
      <c r="Q3070" s="39" t="str">
        <f t="shared" si="141"/>
        <v/>
      </c>
      <c r="R3070" s="51" t="str">
        <f>IF($B3070="","",IFERROR(VLOOKUP($B3070,'ABC rotación'!$C:$G,5,0),"C"))</f>
        <v/>
      </c>
      <c r="S3070" s="41" t="str">
        <f t="shared" si="142"/>
        <v/>
      </c>
      <c r="T3070" s="40" t="str">
        <f t="shared" si="143"/>
        <v/>
      </c>
      <c r="U3070" s="23" t="str">
        <f>IF($B3070="","",VLOOKUP($T3070,Tablas!$X$14:$Y$17,2,1))</f>
        <v/>
      </c>
    </row>
    <row r="3071" spans="2:21" x14ac:dyDescent="0.2">
      <c r="B3071" s="1" t="str">
        <f>IF(Tablas!B3069="","",Tablas!B3069)</f>
        <v/>
      </c>
      <c r="C3071" s="1" t="str">
        <f>IF(Tablas!C3069="","",Tablas!C3069)</f>
        <v/>
      </c>
      <c r="D3071" s="1" t="str">
        <f>IF(Tablas!D3069="","",Tablas!D3069)</f>
        <v/>
      </c>
      <c r="E3071" s="1" t="str">
        <f>IF(Tablas!E3069="","",Tablas!E3069)</f>
        <v/>
      </c>
      <c r="F3071" s="1" t="str">
        <f>IF(Tablas!F3069="","",Tablas!F3069)</f>
        <v/>
      </c>
      <c r="G3071" s="1" t="str">
        <f>IF(Tablas!I3069="","",Tablas!I3069)</f>
        <v/>
      </c>
      <c r="H3071" s="1" t="s">
        <v>911</v>
      </c>
      <c r="I3071" s="39" t="str">
        <f>IF($B3071="","",-SUMIFS(Tabla7[Cantidad],Tabla7[Código del producto],$B3071,Tabla7[Tipo de movimiento],"SALIDA",Tabla7[Mes],I$5))</f>
        <v/>
      </c>
      <c r="J3071" s="39" t="str">
        <f>IF($B3071="","",-SUMIFS(Tabla7[Cantidad],Tabla7[Código del producto],$B3071,Tabla7[Tipo de movimiento],"SALIDA",Tabla7[Mes],J$5))</f>
        <v/>
      </c>
      <c r="K3071" s="39" t="str">
        <f>IF($B3071="","",-SUMIFS(Tabla7[Cantidad],Tabla7[Código del producto],$B3071,Tabla7[Tipo de movimiento],"SALIDA",Tabla7[Mes],K$5))</f>
        <v/>
      </c>
      <c r="L3071" s="39" t="str">
        <f>IF($B3071="","",-SUMIFS(Tabla7[Cantidad],Tabla7[Código del producto],$B3071,Tabla7[Tipo de movimiento],"SALIDA",Tabla7[Mes],L$5))</f>
        <v/>
      </c>
      <c r="M3071" s="39" t="str">
        <f>IF($B3071="","",-SUMIFS(Tabla7[Cantidad],Tabla7[Código del producto],$B3071,Tabla7[Tipo de movimiento],"SALIDA",Tabla7[Mes],M$5))</f>
        <v/>
      </c>
      <c r="N3071" s="39" t="str">
        <f>IF($B3071="","",-SUMIFS(Tabla7[Cantidad],Tabla7[Código del producto],$B3071,Tabla7[Tipo de movimiento],"SALIDA",Tabla7[Mes],N$5))</f>
        <v/>
      </c>
      <c r="O3071" s="39" t="str">
        <f>IF($B3071="","",-SUMIFS(Tabla7[Cantidad],Tabla7[Código del producto],$B3071,Tabla7[Tipo de movimiento],"SALIDA",Tabla7[Mes],O$5))</f>
        <v/>
      </c>
      <c r="P3071" s="39" t="str">
        <f>IF($B3071="","",-SUMIFS(Tabla7[Cantidad],Tabla7[Código del producto],$B3071,Tabla7[Tipo de movimiento],"SALIDA",Tabla7[Mes],P$5))</f>
        <v/>
      </c>
      <c r="Q3071" s="39" t="str">
        <f t="shared" si="141"/>
        <v/>
      </c>
      <c r="R3071" s="51" t="str">
        <f>IF($B3071="","",IFERROR(VLOOKUP($B3071,'ABC rotación'!$C:$G,5,0),"C"))</f>
        <v/>
      </c>
      <c r="S3071" s="41" t="str">
        <f t="shared" si="142"/>
        <v/>
      </c>
      <c r="T3071" s="40" t="str">
        <f t="shared" si="143"/>
        <v/>
      </c>
      <c r="U3071" s="23" t="str">
        <f>IF($B3071="","",VLOOKUP($T3071,Tablas!$X$14:$Y$17,2,1))</f>
        <v/>
      </c>
    </row>
    <row r="3072" spans="2:21" x14ac:dyDescent="0.2">
      <c r="B3072" s="1" t="str">
        <f>IF(Tablas!B3070="","",Tablas!B3070)</f>
        <v/>
      </c>
      <c r="C3072" s="1" t="str">
        <f>IF(Tablas!C3070="","",Tablas!C3070)</f>
        <v/>
      </c>
      <c r="D3072" s="1" t="str">
        <f>IF(Tablas!D3070="","",Tablas!D3070)</f>
        <v/>
      </c>
      <c r="E3072" s="1" t="str">
        <f>IF(Tablas!E3070="","",Tablas!E3070)</f>
        <v/>
      </c>
      <c r="F3072" s="1" t="str">
        <f>IF(Tablas!F3070="","",Tablas!F3070)</f>
        <v/>
      </c>
      <c r="G3072" s="1" t="str">
        <f>IF(Tablas!I3070="","",Tablas!I3070)</f>
        <v/>
      </c>
      <c r="H3072" s="1" t="s">
        <v>911</v>
      </c>
      <c r="I3072" s="39" t="str">
        <f>IF($B3072="","",-SUMIFS(Tabla7[Cantidad],Tabla7[Código del producto],$B3072,Tabla7[Tipo de movimiento],"SALIDA",Tabla7[Mes],I$5))</f>
        <v/>
      </c>
      <c r="J3072" s="39" t="str">
        <f>IF($B3072="","",-SUMIFS(Tabla7[Cantidad],Tabla7[Código del producto],$B3072,Tabla7[Tipo de movimiento],"SALIDA",Tabla7[Mes],J$5))</f>
        <v/>
      </c>
      <c r="K3072" s="39" t="str">
        <f>IF($B3072="","",-SUMIFS(Tabla7[Cantidad],Tabla7[Código del producto],$B3072,Tabla7[Tipo de movimiento],"SALIDA",Tabla7[Mes],K$5))</f>
        <v/>
      </c>
      <c r="L3072" s="39" t="str">
        <f>IF($B3072="","",-SUMIFS(Tabla7[Cantidad],Tabla7[Código del producto],$B3072,Tabla7[Tipo de movimiento],"SALIDA",Tabla7[Mes],L$5))</f>
        <v/>
      </c>
      <c r="M3072" s="39" t="str">
        <f>IF($B3072="","",-SUMIFS(Tabla7[Cantidad],Tabla7[Código del producto],$B3072,Tabla7[Tipo de movimiento],"SALIDA",Tabla7[Mes],M$5))</f>
        <v/>
      </c>
      <c r="N3072" s="39" t="str">
        <f>IF($B3072="","",-SUMIFS(Tabla7[Cantidad],Tabla7[Código del producto],$B3072,Tabla7[Tipo de movimiento],"SALIDA",Tabla7[Mes],N$5))</f>
        <v/>
      </c>
      <c r="O3072" s="39" t="str">
        <f>IF($B3072="","",-SUMIFS(Tabla7[Cantidad],Tabla7[Código del producto],$B3072,Tabla7[Tipo de movimiento],"SALIDA",Tabla7[Mes],O$5))</f>
        <v/>
      </c>
      <c r="P3072" s="39" t="str">
        <f>IF($B3072="","",-SUMIFS(Tabla7[Cantidad],Tabla7[Código del producto],$B3072,Tabla7[Tipo de movimiento],"SALIDA",Tabla7[Mes],P$5))</f>
        <v/>
      </c>
      <c r="Q3072" s="39" t="str">
        <f t="shared" si="141"/>
        <v/>
      </c>
      <c r="R3072" s="51" t="str">
        <f>IF($B3072="","",IFERROR(VLOOKUP($B3072,'ABC rotación'!$C:$G,5,0),"C"))</f>
        <v/>
      </c>
      <c r="S3072" s="41" t="str">
        <f t="shared" si="142"/>
        <v/>
      </c>
      <c r="T3072" s="40" t="str">
        <f t="shared" si="143"/>
        <v/>
      </c>
      <c r="U3072" s="23" t="str">
        <f>IF($B3072="","",VLOOKUP($T3072,Tablas!$X$14:$Y$17,2,1))</f>
        <v/>
      </c>
    </row>
    <row r="3073" spans="2:21" x14ac:dyDescent="0.2">
      <c r="B3073" s="1" t="str">
        <f>IF(Tablas!B3071="","",Tablas!B3071)</f>
        <v/>
      </c>
      <c r="C3073" s="1" t="str">
        <f>IF(Tablas!C3071="","",Tablas!C3071)</f>
        <v/>
      </c>
      <c r="D3073" s="1" t="str">
        <f>IF(Tablas!D3071="","",Tablas!D3071)</f>
        <v/>
      </c>
      <c r="E3073" s="1" t="str">
        <f>IF(Tablas!E3071="","",Tablas!E3071)</f>
        <v/>
      </c>
      <c r="F3073" s="1" t="str">
        <f>IF(Tablas!F3071="","",Tablas!F3071)</f>
        <v/>
      </c>
      <c r="G3073" s="1" t="str">
        <f>IF(Tablas!I3071="","",Tablas!I3071)</f>
        <v/>
      </c>
      <c r="H3073" s="1" t="s">
        <v>911</v>
      </c>
      <c r="I3073" s="39" t="str">
        <f>IF($B3073="","",-SUMIFS(Tabla7[Cantidad],Tabla7[Código del producto],$B3073,Tabla7[Tipo de movimiento],"SALIDA",Tabla7[Mes],I$5))</f>
        <v/>
      </c>
      <c r="J3073" s="39" t="str">
        <f>IF($B3073="","",-SUMIFS(Tabla7[Cantidad],Tabla7[Código del producto],$B3073,Tabla7[Tipo de movimiento],"SALIDA",Tabla7[Mes],J$5))</f>
        <v/>
      </c>
      <c r="K3073" s="39" t="str">
        <f>IF($B3073="","",-SUMIFS(Tabla7[Cantidad],Tabla7[Código del producto],$B3073,Tabla7[Tipo de movimiento],"SALIDA",Tabla7[Mes],K$5))</f>
        <v/>
      </c>
      <c r="L3073" s="39" t="str">
        <f>IF($B3073="","",-SUMIFS(Tabla7[Cantidad],Tabla7[Código del producto],$B3073,Tabla7[Tipo de movimiento],"SALIDA",Tabla7[Mes],L$5))</f>
        <v/>
      </c>
      <c r="M3073" s="39" t="str">
        <f>IF($B3073="","",-SUMIFS(Tabla7[Cantidad],Tabla7[Código del producto],$B3073,Tabla7[Tipo de movimiento],"SALIDA",Tabla7[Mes],M$5))</f>
        <v/>
      </c>
      <c r="N3073" s="39" t="str">
        <f>IF($B3073="","",-SUMIFS(Tabla7[Cantidad],Tabla7[Código del producto],$B3073,Tabla7[Tipo de movimiento],"SALIDA",Tabla7[Mes],N$5))</f>
        <v/>
      </c>
      <c r="O3073" s="39" t="str">
        <f>IF($B3073="","",-SUMIFS(Tabla7[Cantidad],Tabla7[Código del producto],$B3073,Tabla7[Tipo de movimiento],"SALIDA",Tabla7[Mes],O$5))</f>
        <v/>
      </c>
      <c r="P3073" s="39" t="str">
        <f>IF($B3073="","",-SUMIFS(Tabla7[Cantidad],Tabla7[Código del producto],$B3073,Tabla7[Tipo de movimiento],"SALIDA",Tabla7[Mes],P$5))</f>
        <v/>
      </c>
      <c r="Q3073" s="39" t="str">
        <f t="shared" si="141"/>
        <v/>
      </c>
      <c r="R3073" s="51" t="str">
        <f>IF($B3073="","",IFERROR(VLOOKUP($B3073,'ABC rotación'!$C:$G,5,0),"C"))</f>
        <v/>
      </c>
      <c r="S3073" s="41" t="str">
        <f t="shared" si="142"/>
        <v/>
      </c>
      <c r="T3073" s="40" t="str">
        <f t="shared" si="143"/>
        <v/>
      </c>
      <c r="U3073" s="23" t="str">
        <f>IF($B3073="","",VLOOKUP($T3073,Tablas!$X$14:$Y$17,2,1))</f>
        <v/>
      </c>
    </row>
    <row r="3074" spans="2:21" x14ac:dyDescent="0.2">
      <c r="B3074" s="1" t="str">
        <f>IF(Tablas!B3072="","",Tablas!B3072)</f>
        <v/>
      </c>
      <c r="C3074" s="1" t="str">
        <f>IF(Tablas!C3072="","",Tablas!C3072)</f>
        <v/>
      </c>
      <c r="D3074" s="1" t="str">
        <f>IF(Tablas!D3072="","",Tablas!D3072)</f>
        <v/>
      </c>
      <c r="E3074" s="1" t="str">
        <f>IF(Tablas!E3072="","",Tablas!E3072)</f>
        <v/>
      </c>
      <c r="F3074" s="1" t="str">
        <f>IF(Tablas!F3072="","",Tablas!F3072)</f>
        <v/>
      </c>
      <c r="G3074" s="1" t="str">
        <f>IF(Tablas!I3072="","",Tablas!I3072)</f>
        <v/>
      </c>
      <c r="H3074" s="1" t="s">
        <v>911</v>
      </c>
      <c r="I3074" s="39" t="str">
        <f>IF($B3074="","",-SUMIFS(Tabla7[Cantidad],Tabla7[Código del producto],$B3074,Tabla7[Tipo de movimiento],"SALIDA",Tabla7[Mes],I$5))</f>
        <v/>
      </c>
      <c r="J3074" s="39" t="str">
        <f>IF($B3074="","",-SUMIFS(Tabla7[Cantidad],Tabla7[Código del producto],$B3074,Tabla7[Tipo de movimiento],"SALIDA",Tabla7[Mes],J$5))</f>
        <v/>
      </c>
      <c r="K3074" s="39" t="str">
        <f>IF($B3074="","",-SUMIFS(Tabla7[Cantidad],Tabla7[Código del producto],$B3074,Tabla7[Tipo de movimiento],"SALIDA",Tabla7[Mes],K$5))</f>
        <v/>
      </c>
      <c r="L3074" s="39" t="str">
        <f>IF($B3074="","",-SUMIFS(Tabla7[Cantidad],Tabla7[Código del producto],$B3074,Tabla7[Tipo de movimiento],"SALIDA",Tabla7[Mes],L$5))</f>
        <v/>
      </c>
      <c r="M3074" s="39" t="str">
        <f>IF($B3074="","",-SUMIFS(Tabla7[Cantidad],Tabla7[Código del producto],$B3074,Tabla7[Tipo de movimiento],"SALIDA",Tabla7[Mes],M$5))</f>
        <v/>
      </c>
      <c r="N3074" s="39" t="str">
        <f>IF($B3074="","",-SUMIFS(Tabla7[Cantidad],Tabla7[Código del producto],$B3074,Tabla7[Tipo de movimiento],"SALIDA",Tabla7[Mes],N$5))</f>
        <v/>
      </c>
      <c r="O3074" s="39" t="str">
        <f>IF($B3074="","",-SUMIFS(Tabla7[Cantidad],Tabla7[Código del producto],$B3074,Tabla7[Tipo de movimiento],"SALIDA",Tabla7[Mes],O$5))</f>
        <v/>
      </c>
      <c r="P3074" s="39" t="str">
        <f>IF($B3074="","",-SUMIFS(Tabla7[Cantidad],Tabla7[Código del producto],$B3074,Tabla7[Tipo de movimiento],"SALIDA",Tabla7[Mes],P$5))</f>
        <v/>
      </c>
      <c r="Q3074" s="39" t="str">
        <f t="shared" si="141"/>
        <v/>
      </c>
      <c r="R3074" s="51" t="str">
        <f>IF($B3074="","",IFERROR(VLOOKUP($B3074,'ABC rotación'!$C:$G,5,0),"C"))</f>
        <v/>
      </c>
      <c r="S3074" s="41" t="str">
        <f t="shared" si="142"/>
        <v/>
      </c>
      <c r="T3074" s="40" t="str">
        <f t="shared" si="143"/>
        <v/>
      </c>
      <c r="U3074" s="23" t="str">
        <f>IF($B3074="","",VLOOKUP($T3074,Tablas!$X$14:$Y$17,2,1))</f>
        <v/>
      </c>
    </row>
    <row r="3075" spans="2:21" x14ac:dyDescent="0.2">
      <c r="B3075" s="1" t="str">
        <f>IF(Tablas!B3073="","",Tablas!B3073)</f>
        <v/>
      </c>
      <c r="C3075" s="1" t="str">
        <f>IF(Tablas!C3073="","",Tablas!C3073)</f>
        <v/>
      </c>
      <c r="D3075" s="1" t="str">
        <f>IF(Tablas!D3073="","",Tablas!D3073)</f>
        <v/>
      </c>
      <c r="E3075" s="1" t="str">
        <f>IF(Tablas!E3073="","",Tablas!E3073)</f>
        <v/>
      </c>
      <c r="F3075" s="1" t="str">
        <f>IF(Tablas!F3073="","",Tablas!F3073)</f>
        <v/>
      </c>
      <c r="G3075" s="1" t="str">
        <f>IF(Tablas!I3073="","",Tablas!I3073)</f>
        <v/>
      </c>
      <c r="H3075" s="1" t="s">
        <v>911</v>
      </c>
      <c r="I3075" s="39" t="str">
        <f>IF($B3075="","",-SUMIFS(Tabla7[Cantidad],Tabla7[Código del producto],$B3075,Tabla7[Tipo de movimiento],"SALIDA",Tabla7[Mes],I$5))</f>
        <v/>
      </c>
      <c r="J3075" s="39" t="str">
        <f>IF($B3075="","",-SUMIFS(Tabla7[Cantidad],Tabla7[Código del producto],$B3075,Tabla7[Tipo de movimiento],"SALIDA",Tabla7[Mes],J$5))</f>
        <v/>
      </c>
      <c r="K3075" s="39" t="str">
        <f>IF($B3075="","",-SUMIFS(Tabla7[Cantidad],Tabla7[Código del producto],$B3075,Tabla7[Tipo de movimiento],"SALIDA",Tabla7[Mes],K$5))</f>
        <v/>
      </c>
      <c r="L3075" s="39" t="str">
        <f>IF($B3075="","",-SUMIFS(Tabla7[Cantidad],Tabla7[Código del producto],$B3075,Tabla7[Tipo de movimiento],"SALIDA",Tabla7[Mes],L$5))</f>
        <v/>
      </c>
      <c r="M3075" s="39" t="str">
        <f>IF($B3075="","",-SUMIFS(Tabla7[Cantidad],Tabla7[Código del producto],$B3075,Tabla7[Tipo de movimiento],"SALIDA",Tabla7[Mes],M$5))</f>
        <v/>
      </c>
      <c r="N3075" s="39" t="str">
        <f>IF($B3075="","",-SUMIFS(Tabla7[Cantidad],Tabla7[Código del producto],$B3075,Tabla7[Tipo de movimiento],"SALIDA",Tabla7[Mes],N$5))</f>
        <v/>
      </c>
      <c r="O3075" s="39" t="str">
        <f>IF($B3075="","",-SUMIFS(Tabla7[Cantidad],Tabla7[Código del producto],$B3075,Tabla7[Tipo de movimiento],"SALIDA",Tabla7[Mes],O$5))</f>
        <v/>
      </c>
      <c r="P3075" s="39" t="str">
        <f>IF($B3075="","",-SUMIFS(Tabla7[Cantidad],Tabla7[Código del producto],$B3075,Tabla7[Tipo de movimiento],"SALIDA",Tabla7[Mes],P$5))</f>
        <v/>
      </c>
      <c r="Q3075" s="39" t="str">
        <f t="shared" si="141"/>
        <v/>
      </c>
      <c r="R3075" s="51" t="str">
        <f>IF($B3075="","",IFERROR(VLOOKUP($B3075,'ABC rotación'!$C:$G,5,0),"C"))</f>
        <v/>
      </c>
      <c r="S3075" s="41" t="str">
        <f t="shared" si="142"/>
        <v/>
      </c>
      <c r="T3075" s="40" t="str">
        <f t="shared" si="143"/>
        <v/>
      </c>
      <c r="U3075" s="23" t="str">
        <f>IF($B3075="","",VLOOKUP($T3075,Tablas!$X$14:$Y$17,2,1))</f>
        <v/>
      </c>
    </row>
    <row r="3076" spans="2:21" x14ac:dyDescent="0.2">
      <c r="B3076" s="1" t="str">
        <f>IF(Tablas!B3074="","",Tablas!B3074)</f>
        <v/>
      </c>
      <c r="C3076" s="1" t="str">
        <f>IF(Tablas!C3074="","",Tablas!C3074)</f>
        <v/>
      </c>
      <c r="D3076" s="1" t="str">
        <f>IF(Tablas!D3074="","",Tablas!D3074)</f>
        <v/>
      </c>
      <c r="E3076" s="1" t="str">
        <f>IF(Tablas!E3074="","",Tablas!E3074)</f>
        <v/>
      </c>
      <c r="F3076" s="1" t="str">
        <f>IF(Tablas!F3074="","",Tablas!F3074)</f>
        <v/>
      </c>
      <c r="G3076" s="1" t="str">
        <f>IF(Tablas!I3074="","",Tablas!I3074)</f>
        <v/>
      </c>
      <c r="H3076" s="1" t="s">
        <v>911</v>
      </c>
      <c r="I3076" s="39" t="str">
        <f>IF($B3076="","",-SUMIFS(Tabla7[Cantidad],Tabla7[Código del producto],$B3076,Tabla7[Tipo de movimiento],"SALIDA",Tabla7[Mes],I$5))</f>
        <v/>
      </c>
      <c r="J3076" s="39" t="str">
        <f>IF($B3076="","",-SUMIFS(Tabla7[Cantidad],Tabla7[Código del producto],$B3076,Tabla7[Tipo de movimiento],"SALIDA",Tabla7[Mes],J$5))</f>
        <v/>
      </c>
      <c r="K3076" s="39" t="str">
        <f>IF($B3076="","",-SUMIFS(Tabla7[Cantidad],Tabla7[Código del producto],$B3076,Tabla7[Tipo de movimiento],"SALIDA",Tabla7[Mes],K$5))</f>
        <v/>
      </c>
      <c r="L3076" s="39" t="str">
        <f>IF($B3076="","",-SUMIFS(Tabla7[Cantidad],Tabla7[Código del producto],$B3076,Tabla7[Tipo de movimiento],"SALIDA",Tabla7[Mes],L$5))</f>
        <v/>
      </c>
      <c r="M3076" s="39" t="str">
        <f>IF($B3076="","",-SUMIFS(Tabla7[Cantidad],Tabla7[Código del producto],$B3076,Tabla7[Tipo de movimiento],"SALIDA",Tabla7[Mes],M$5))</f>
        <v/>
      </c>
      <c r="N3076" s="39" t="str">
        <f>IF($B3076="","",-SUMIFS(Tabla7[Cantidad],Tabla7[Código del producto],$B3076,Tabla7[Tipo de movimiento],"SALIDA",Tabla7[Mes],N$5))</f>
        <v/>
      </c>
      <c r="O3076" s="39" t="str">
        <f>IF($B3076="","",-SUMIFS(Tabla7[Cantidad],Tabla7[Código del producto],$B3076,Tabla7[Tipo de movimiento],"SALIDA",Tabla7[Mes],O$5))</f>
        <v/>
      </c>
      <c r="P3076" s="39" t="str">
        <f>IF($B3076="","",-SUMIFS(Tabla7[Cantidad],Tabla7[Código del producto],$B3076,Tabla7[Tipo de movimiento],"SALIDA",Tabla7[Mes],P$5))</f>
        <v/>
      </c>
      <c r="Q3076" s="39" t="str">
        <f t="shared" si="141"/>
        <v/>
      </c>
      <c r="R3076" s="51" t="str">
        <f>IF($B3076="","",IFERROR(VLOOKUP($B3076,'ABC rotación'!$C:$G,5,0),"C"))</f>
        <v/>
      </c>
      <c r="S3076" s="41" t="str">
        <f t="shared" si="142"/>
        <v/>
      </c>
      <c r="T3076" s="40" t="str">
        <f t="shared" si="143"/>
        <v/>
      </c>
      <c r="U3076" s="23" t="str">
        <f>IF($B3076="","",VLOOKUP($T3076,Tablas!$X$14:$Y$17,2,1))</f>
        <v/>
      </c>
    </row>
    <row r="3077" spans="2:21" x14ac:dyDescent="0.2">
      <c r="B3077" s="1" t="str">
        <f>IF(Tablas!B3075="","",Tablas!B3075)</f>
        <v/>
      </c>
      <c r="C3077" s="1" t="str">
        <f>IF(Tablas!C3075="","",Tablas!C3075)</f>
        <v/>
      </c>
      <c r="D3077" s="1" t="str">
        <f>IF(Tablas!D3075="","",Tablas!D3075)</f>
        <v/>
      </c>
      <c r="E3077" s="1" t="str">
        <f>IF(Tablas!E3075="","",Tablas!E3075)</f>
        <v/>
      </c>
      <c r="F3077" s="1" t="str">
        <f>IF(Tablas!F3075="","",Tablas!F3075)</f>
        <v/>
      </c>
      <c r="G3077" s="1" t="str">
        <f>IF(Tablas!I3075="","",Tablas!I3075)</f>
        <v/>
      </c>
      <c r="H3077" s="1" t="s">
        <v>911</v>
      </c>
      <c r="I3077" s="39" t="str">
        <f>IF($B3077="","",-SUMIFS(Tabla7[Cantidad],Tabla7[Código del producto],$B3077,Tabla7[Tipo de movimiento],"SALIDA",Tabla7[Mes],I$5))</f>
        <v/>
      </c>
      <c r="J3077" s="39" t="str">
        <f>IF($B3077="","",-SUMIFS(Tabla7[Cantidad],Tabla7[Código del producto],$B3077,Tabla7[Tipo de movimiento],"SALIDA",Tabla7[Mes],J$5))</f>
        <v/>
      </c>
      <c r="K3077" s="39" t="str">
        <f>IF($B3077="","",-SUMIFS(Tabla7[Cantidad],Tabla7[Código del producto],$B3077,Tabla7[Tipo de movimiento],"SALIDA",Tabla7[Mes],K$5))</f>
        <v/>
      </c>
      <c r="L3077" s="39" t="str">
        <f>IF($B3077="","",-SUMIFS(Tabla7[Cantidad],Tabla7[Código del producto],$B3077,Tabla7[Tipo de movimiento],"SALIDA",Tabla7[Mes],L$5))</f>
        <v/>
      </c>
      <c r="M3077" s="39" t="str">
        <f>IF($B3077="","",-SUMIFS(Tabla7[Cantidad],Tabla7[Código del producto],$B3077,Tabla7[Tipo de movimiento],"SALIDA",Tabla7[Mes],M$5))</f>
        <v/>
      </c>
      <c r="N3077" s="39" t="str">
        <f>IF($B3077="","",-SUMIFS(Tabla7[Cantidad],Tabla7[Código del producto],$B3077,Tabla7[Tipo de movimiento],"SALIDA",Tabla7[Mes],N$5))</f>
        <v/>
      </c>
      <c r="O3077" s="39" t="str">
        <f>IF($B3077="","",-SUMIFS(Tabla7[Cantidad],Tabla7[Código del producto],$B3077,Tabla7[Tipo de movimiento],"SALIDA",Tabla7[Mes],O$5))</f>
        <v/>
      </c>
      <c r="P3077" s="39" t="str">
        <f>IF($B3077="","",-SUMIFS(Tabla7[Cantidad],Tabla7[Código del producto],$B3077,Tabla7[Tipo de movimiento],"SALIDA",Tabla7[Mes],P$5))</f>
        <v/>
      </c>
      <c r="Q3077" s="39" t="str">
        <f t="shared" si="141"/>
        <v/>
      </c>
      <c r="R3077" s="51" t="str">
        <f>IF($B3077="","",IFERROR(VLOOKUP($B3077,'ABC rotación'!$C:$G,5,0),"C"))</f>
        <v/>
      </c>
      <c r="S3077" s="41" t="str">
        <f t="shared" si="142"/>
        <v/>
      </c>
      <c r="T3077" s="40" t="str">
        <f t="shared" si="143"/>
        <v/>
      </c>
      <c r="U3077" s="23" t="str">
        <f>IF($B3077="","",VLOOKUP($T3077,Tablas!$X$14:$Y$17,2,1))</f>
        <v/>
      </c>
    </row>
    <row r="3078" spans="2:21" x14ac:dyDescent="0.2">
      <c r="B3078" s="1" t="str">
        <f>IF(Tablas!B3076="","",Tablas!B3076)</f>
        <v/>
      </c>
      <c r="C3078" s="1" t="str">
        <f>IF(Tablas!C3076="","",Tablas!C3076)</f>
        <v/>
      </c>
      <c r="D3078" s="1" t="str">
        <f>IF(Tablas!D3076="","",Tablas!D3076)</f>
        <v/>
      </c>
      <c r="E3078" s="1" t="str">
        <f>IF(Tablas!E3076="","",Tablas!E3076)</f>
        <v/>
      </c>
      <c r="F3078" s="1" t="str">
        <f>IF(Tablas!F3076="","",Tablas!F3076)</f>
        <v/>
      </c>
      <c r="G3078" s="1" t="str">
        <f>IF(Tablas!I3076="","",Tablas!I3076)</f>
        <v/>
      </c>
      <c r="H3078" s="1" t="s">
        <v>911</v>
      </c>
      <c r="I3078" s="39" t="str">
        <f>IF($B3078="","",-SUMIFS(Tabla7[Cantidad],Tabla7[Código del producto],$B3078,Tabla7[Tipo de movimiento],"SALIDA",Tabla7[Mes],I$5))</f>
        <v/>
      </c>
      <c r="J3078" s="39" t="str">
        <f>IF($B3078="","",-SUMIFS(Tabla7[Cantidad],Tabla7[Código del producto],$B3078,Tabla7[Tipo de movimiento],"SALIDA",Tabla7[Mes],J$5))</f>
        <v/>
      </c>
      <c r="K3078" s="39" t="str">
        <f>IF($B3078="","",-SUMIFS(Tabla7[Cantidad],Tabla7[Código del producto],$B3078,Tabla7[Tipo de movimiento],"SALIDA",Tabla7[Mes],K$5))</f>
        <v/>
      </c>
      <c r="L3078" s="39" t="str">
        <f>IF($B3078="","",-SUMIFS(Tabla7[Cantidad],Tabla7[Código del producto],$B3078,Tabla7[Tipo de movimiento],"SALIDA",Tabla7[Mes],L$5))</f>
        <v/>
      </c>
      <c r="M3078" s="39" t="str">
        <f>IF($B3078="","",-SUMIFS(Tabla7[Cantidad],Tabla7[Código del producto],$B3078,Tabla7[Tipo de movimiento],"SALIDA",Tabla7[Mes],M$5))</f>
        <v/>
      </c>
      <c r="N3078" s="39" t="str">
        <f>IF($B3078="","",-SUMIFS(Tabla7[Cantidad],Tabla7[Código del producto],$B3078,Tabla7[Tipo de movimiento],"SALIDA",Tabla7[Mes],N$5))</f>
        <v/>
      </c>
      <c r="O3078" s="39" t="str">
        <f>IF($B3078="","",-SUMIFS(Tabla7[Cantidad],Tabla7[Código del producto],$B3078,Tabla7[Tipo de movimiento],"SALIDA",Tabla7[Mes],O$5))</f>
        <v/>
      </c>
      <c r="P3078" s="39" t="str">
        <f>IF($B3078="","",-SUMIFS(Tabla7[Cantidad],Tabla7[Código del producto],$B3078,Tabla7[Tipo de movimiento],"SALIDA",Tabla7[Mes],P$5))</f>
        <v/>
      </c>
      <c r="Q3078" s="39" t="str">
        <f t="shared" si="141"/>
        <v/>
      </c>
      <c r="R3078" s="51" t="str">
        <f>IF($B3078="","",IFERROR(VLOOKUP($B3078,'ABC rotación'!$C:$G,5,0),"C"))</f>
        <v/>
      </c>
      <c r="S3078" s="41" t="str">
        <f t="shared" si="142"/>
        <v/>
      </c>
      <c r="T3078" s="40" t="str">
        <f t="shared" si="143"/>
        <v/>
      </c>
      <c r="U3078" s="23" t="str">
        <f>IF($B3078="","",VLOOKUP($T3078,Tablas!$X$14:$Y$17,2,1))</f>
        <v/>
      </c>
    </row>
    <row r="3079" spans="2:21" x14ac:dyDescent="0.2">
      <c r="B3079" s="1" t="str">
        <f>IF(Tablas!B3077="","",Tablas!B3077)</f>
        <v/>
      </c>
      <c r="C3079" s="1" t="str">
        <f>IF(Tablas!C3077="","",Tablas!C3077)</f>
        <v/>
      </c>
      <c r="D3079" s="1" t="str">
        <f>IF(Tablas!D3077="","",Tablas!D3077)</f>
        <v/>
      </c>
      <c r="E3079" s="1" t="str">
        <f>IF(Tablas!E3077="","",Tablas!E3077)</f>
        <v/>
      </c>
      <c r="F3079" s="1" t="str">
        <f>IF(Tablas!F3077="","",Tablas!F3077)</f>
        <v/>
      </c>
      <c r="G3079" s="1" t="str">
        <f>IF(Tablas!I3077="","",Tablas!I3077)</f>
        <v/>
      </c>
      <c r="H3079" s="1" t="s">
        <v>911</v>
      </c>
      <c r="I3079" s="39" t="str">
        <f>IF($B3079="","",-SUMIFS(Tabla7[Cantidad],Tabla7[Código del producto],$B3079,Tabla7[Tipo de movimiento],"SALIDA",Tabla7[Mes],I$5))</f>
        <v/>
      </c>
      <c r="J3079" s="39" t="str">
        <f>IF($B3079="","",-SUMIFS(Tabla7[Cantidad],Tabla7[Código del producto],$B3079,Tabla7[Tipo de movimiento],"SALIDA",Tabla7[Mes],J$5))</f>
        <v/>
      </c>
      <c r="K3079" s="39" t="str">
        <f>IF($B3079="","",-SUMIFS(Tabla7[Cantidad],Tabla7[Código del producto],$B3079,Tabla7[Tipo de movimiento],"SALIDA",Tabla7[Mes],K$5))</f>
        <v/>
      </c>
      <c r="L3079" s="39" t="str">
        <f>IF($B3079="","",-SUMIFS(Tabla7[Cantidad],Tabla7[Código del producto],$B3079,Tabla7[Tipo de movimiento],"SALIDA",Tabla7[Mes],L$5))</f>
        <v/>
      </c>
      <c r="M3079" s="39" t="str">
        <f>IF($B3079="","",-SUMIFS(Tabla7[Cantidad],Tabla7[Código del producto],$B3079,Tabla7[Tipo de movimiento],"SALIDA",Tabla7[Mes],M$5))</f>
        <v/>
      </c>
      <c r="N3079" s="39" t="str">
        <f>IF($B3079="","",-SUMIFS(Tabla7[Cantidad],Tabla7[Código del producto],$B3079,Tabla7[Tipo de movimiento],"SALIDA",Tabla7[Mes],N$5))</f>
        <v/>
      </c>
      <c r="O3079" s="39" t="str">
        <f>IF($B3079="","",-SUMIFS(Tabla7[Cantidad],Tabla7[Código del producto],$B3079,Tabla7[Tipo de movimiento],"SALIDA",Tabla7[Mes],O$5))</f>
        <v/>
      </c>
      <c r="P3079" s="39" t="str">
        <f>IF($B3079="","",-SUMIFS(Tabla7[Cantidad],Tabla7[Código del producto],$B3079,Tabla7[Tipo de movimiento],"SALIDA",Tabla7[Mes],P$5))</f>
        <v/>
      </c>
      <c r="Q3079" s="39" t="str">
        <f t="shared" ref="Q3079:Q3142" si="144">IF($B3079="","",IFERROR(AVERAGE(N3079:P3079),0))</f>
        <v/>
      </c>
      <c r="R3079" s="51" t="str">
        <f>IF($B3079="","",IFERROR(VLOOKUP($B3079,'ABC rotación'!$C:$G,5,0),"C"))</f>
        <v/>
      </c>
      <c r="S3079" s="41" t="str">
        <f t="shared" ref="S3079:S3142" si="145">IF($B3079="","",IFERROR(H3079/Q3079*30,0))</f>
        <v/>
      </c>
      <c r="T3079" s="40" t="str">
        <f t="shared" ref="T3079:T3142" si="146">IF($B3079="","",S3079/F3079)</f>
        <v/>
      </c>
      <c r="U3079" s="23" t="str">
        <f>IF($B3079="","",VLOOKUP($T3079,Tablas!$X$14:$Y$17,2,1))</f>
        <v/>
      </c>
    </row>
    <row r="3080" spans="2:21" x14ac:dyDescent="0.2">
      <c r="B3080" s="1" t="str">
        <f>IF(Tablas!B3078="","",Tablas!B3078)</f>
        <v/>
      </c>
      <c r="C3080" s="1" t="str">
        <f>IF(Tablas!C3078="","",Tablas!C3078)</f>
        <v/>
      </c>
      <c r="D3080" s="1" t="str">
        <f>IF(Tablas!D3078="","",Tablas!D3078)</f>
        <v/>
      </c>
      <c r="E3080" s="1" t="str">
        <f>IF(Tablas!E3078="","",Tablas!E3078)</f>
        <v/>
      </c>
      <c r="F3080" s="1" t="str">
        <f>IF(Tablas!F3078="","",Tablas!F3078)</f>
        <v/>
      </c>
      <c r="G3080" s="1" t="str">
        <f>IF(Tablas!I3078="","",Tablas!I3078)</f>
        <v/>
      </c>
      <c r="H3080" s="1" t="s">
        <v>911</v>
      </c>
      <c r="I3080" s="39" t="str">
        <f>IF($B3080="","",-SUMIFS(Tabla7[Cantidad],Tabla7[Código del producto],$B3080,Tabla7[Tipo de movimiento],"SALIDA",Tabla7[Mes],I$5))</f>
        <v/>
      </c>
      <c r="J3080" s="39" t="str">
        <f>IF($B3080="","",-SUMIFS(Tabla7[Cantidad],Tabla7[Código del producto],$B3080,Tabla7[Tipo de movimiento],"SALIDA",Tabla7[Mes],J$5))</f>
        <v/>
      </c>
      <c r="K3080" s="39" t="str">
        <f>IF($B3080="","",-SUMIFS(Tabla7[Cantidad],Tabla7[Código del producto],$B3080,Tabla7[Tipo de movimiento],"SALIDA",Tabla7[Mes],K$5))</f>
        <v/>
      </c>
      <c r="L3080" s="39" t="str">
        <f>IF($B3080="","",-SUMIFS(Tabla7[Cantidad],Tabla7[Código del producto],$B3080,Tabla7[Tipo de movimiento],"SALIDA",Tabla7[Mes],L$5))</f>
        <v/>
      </c>
      <c r="M3080" s="39" t="str">
        <f>IF($B3080="","",-SUMIFS(Tabla7[Cantidad],Tabla7[Código del producto],$B3080,Tabla7[Tipo de movimiento],"SALIDA",Tabla7[Mes],M$5))</f>
        <v/>
      </c>
      <c r="N3080" s="39" t="str">
        <f>IF($B3080="","",-SUMIFS(Tabla7[Cantidad],Tabla7[Código del producto],$B3080,Tabla7[Tipo de movimiento],"SALIDA",Tabla7[Mes],N$5))</f>
        <v/>
      </c>
      <c r="O3080" s="39" t="str">
        <f>IF($B3080="","",-SUMIFS(Tabla7[Cantidad],Tabla7[Código del producto],$B3080,Tabla7[Tipo de movimiento],"SALIDA",Tabla7[Mes],O$5))</f>
        <v/>
      </c>
      <c r="P3080" s="39" t="str">
        <f>IF($B3080="","",-SUMIFS(Tabla7[Cantidad],Tabla7[Código del producto],$B3080,Tabla7[Tipo de movimiento],"SALIDA",Tabla7[Mes],P$5))</f>
        <v/>
      </c>
      <c r="Q3080" s="39" t="str">
        <f t="shared" si="144"/>
        <v/>
      </c>
      <c r="R3080" s="51" t="str">
        <f>IF($B3080="","",IFERROR(VLOOKUP($B3080,'ABC rotación'!$C:$G,5,0),"C"))</f>
        <v/>
      </c>
      <c r="S3080" s="41" t="str">
        <f t="shared" si="145"/>
        <v/>
      </c>
      <c r="T3080" s="40" t="str">
        <f t="shared" si="146"/>
        <v/>
      </c>
      <c r="U3080" s="23" t="str">
        <f>IF($B3080="","",VLOOKUP($T3080,Tablas!$X$14:$Y$17,2,1))</f>
        <v/>
      </c>
    </row>
    <row r="3081" spans="2:21" x14ac:dyDescent="0.2">
      <c r="B3081" s="1" t="str">
        <f>IF(Tablas!B3079="","",Tablas!B3079)</f>
        <v/>
      </c>
      <c r="C3081" s="1" t="str">
        <f>IF(Tablas!C3079="","",Tablas!C3079)</f>
        <v/>
      </c>
      <c r="D3081" s="1" t="str">
        <f>IF(Tablas!D3079="","",Tablas!D3079)</f>
        <v/>
      </c>
      <c r="E3081" s="1" t="str">
        <f>IF(Tablas!E3079="","",Tablas!E3079)</f>
        <v/>
      </c>
      <c r="F3081" s="1" t="str">
        <f>IF(Tablas!F3079="","",Tablas!F3079)</f>
        <v/>
      </c>
      <c r="G3081" s="1" t="str">
        <f>IF(Tablas!I3079="","",Tablas!I3079)</f>
        <v/>
      </c>
      <c r="H3081" s="1" t="s">
        <v>911</v>
      </c>
      <c r="I3081" s="39" t="str">
        <f>IF($B3081="","",-SUMIFS(Tabla7[Cantidad],Tabla7[Código del producto],$B3081,Tabla7[Tipo de movimiento],"SALIDA",Tabla7[Mes],I$5))</f>
        <v/>
      </c>
      <c r="J3081" s="39" t="str">
        <f>IF($B3081="","",-SUMIFS(Tabla7[Cantidad],Tabla7[Código del producto],$B3081,Tabla7[Tipo de movimiento],"SALIDA",Tabla7[Mes],J$5))</f>
        <v/>
      </c>
      <c r="K3081" s="39" t="str">
        <f>IF($B3081="","",-SUMIFS(Tabla7[Cantidad],Tabla7[Código del producto],$B3081,Tabla7[Tipo de movimiento],"SALIDA",Tabla7[Mes],K$5))</f>
        <v/>
      </c>
      <c r="L3081" s="39" t="str">
        <f>IF($B3081="","",-SUMIFS(Tabla7[Cantidad],Tabla7[Código del producto],$B3081,Tabla7[Tipo de movimiento],"SALIDA",Tabla7[Mes],L$5))</f>
        <v/>
      </c>
      <c r="M3081" s="39" t="str">
        <f>IF($B3081="","",-SUMIFS(Tabla7[Cantidad],Tabla7[Código del producto],$B3081,Tabla7[Tipo de movimiento],"SALIDA",Tabla7[Mes],M$5))</f>
        <v/>
      </c>
      <c r="N3081" s="39" t="str">
        <f>IF($B3081="","",-SUMIFS(Tabla7[Cantidad],Tabla7[Código del producto],$B3081,Tabla7[Tipo de movimiento],"SALIDA",Tabla7[Mes],N$5))</f>
        <v/>
      </c>
      <c r="O3081" s="39" t="str">
        <f>IF($B3081="","",-SUMIFS(Tabla7[Cantidad],Tabla7[Código del producto],$B3081,Tabla7[Tipo de movimiento],"SALIDA",Tabla7[Mes],O$5))</f>
        <v/>
      </c>
      <c r="P3081" s="39" t="str">
        <f>IF($B3081="","",-SUMIFS(Tabla7[Cantidad],Tabla7[Código del producto],$B3081,Tabla7[Tipo de movimiento],"SALIDA",Tabla7[Mes],P$5))</f>
        <v/>
      </c>
      <c r="Q3081" s="39" t="str">
        <f t="shared" si="144"/>
        <v/>
      </c>
      <c r="R3081" s="51" t="str">
        <f>IF($B3081="","",IFERROR(VLOOKUP($B3081,'ABC rotación'!$C:$G,5,0),"C"))</f>
        <v/>
      </c>
      <c r="S3081" s="41" t="str">
        <f t="shared" si="145"/>
        <v/>
      </c>
      <c r="T3081" s="40" t="str">
        <f t="shared" si="146"/>
        <v/>
      </c>
      <c r="U3081" s="23" t="str">
        <f>IF($B3081="","",VLOOKUP($T3081,Tablas!$X$14:$Y$17,2,1))</f>
        <v/>
      </c>
    </row>
    <row r="3082" spans="2:21" x14ac:dyDescent="0.2">
      <c r="B3082" s="1" t="str">
        <f>IF(Tablas!B3080="","",Tablas!B3080)</f>
        <v/>
      </c>
      <c r="C3082" s="1" t="str">
        <f>IF(Tablas!C3080="","",Tablas!C3080)</f>
        <v/>
      </c>
      <c r="D3082" s="1" t="str">
        <f>IF(Tablas!D3080="","",Tablas!D3080)</f>
        <v/>
      </c>
      <c r="E3082" s="1" t="str">
        <f>IF(Tablas!E3080="","",Tablas!E3080)</f>
        <v/>
      </c>
      <c r="F3082" s="1" t="str">
        <f>IF(Tablas!F3080="","",Tablas!F3080)</f>
        <v/>
      </c>
      <c r="G3082" s="1" t="str">
        <f>IF(Tablas!I3080="","",Tablas!I3080)</f>
        <v/>
      </c>
      <c r="H3082" s="1" t="s">
        <v>911</v>
      </c>
      <c r="I3082" s="39" t="str">
        <f>IF($B3082="","",-SUMIFS(Tabla7[Cantidad],Tabla7[Código del producto],$B3082,Tabla7[Tipo de movimiento],"SALIDA",Tabla7[Mes],I$5))</f>
        <v/>
      </c>
      <c r="J3082" s="39" t="str">
        <f>IF($B3082="","",-SUMIFS(Tabla7[Cantidad],Tabla7[Código del producto],$B3082,Tabla7[Tipo de movimiento],"SALIDA",Tabla7[Mes],J$5))</f>
        <v/>
      </c>
      <c r="K3082" s="39" t="str">
        <f>IF($B3082="","",-SUMIFS(Tabla7[Cantidad],Tabla7[Código del producto],$B3082,Tabla7[Tipo de movimiento],"SALIDA",Tabla7[Mes],K$5))</f>
        <v/>
      </c>
      <c r="L3082" s="39" t="str">
        <f>IF($B3082="","",-SUMIFS(Tabla7[Cantidad],Tabla7[Código del producto],$B3082,Tabla7[Tipo de movimiento],"SALIDA",Tabla7[Mes],L$5))</f>
        <v/>
      </c>
      <c r="M3082" s="39" t="str">
        <f>IF($B3082="","",-SUMIFS(Tabla7[Cantidad],Tabla7[Código del producto],$B3082,Tabla7[Tipo de movimiento],"SALIDA",Tabla7[Mes],M$5))</f>
        <v/>
      </c>
      <c r="N3082" s="39" t="str">
        <f>IF($B3082="","",-SUMIFS(Tabla7[Cantidad],Tabla7[Código del producto],$B3082,Tabla7[Tipo de movimiento],"SALIDA",Tabla7[Mes],N$5))</f>
        <v/>
      </c>
      <c r="O3082" s="39" t="str">
        <f>IF($B3082="","",-SUMIFS(Tabla7[Cantidad],Tabla7[Código del producto],$B3082,Tabla7[Tipo de movimiento],"SALIDA",Tabla7[Mes],O$5))</f>
        <v/>
      </c>
      <c r="P3082" s="39" t="str">
        <f>IF($B3082="","",-SUMIFS(Tabla7[Cantidad],Tabla7[Código del producto],$B3082,Tabla7[Tipo de movimiento],"SALIDA",Tabla7[Mes],P$5))</f>
        <v/>
      </c>
      <c r="Q3082" s="39" t="str">
        <f t="shared" si="144"/>
        <v/>
      </c>
      <c r="R3082" s="51" t="str">
        <f>IF($B3082="","",IFERROR(VLOOKUP($B3082,'ABC rotación'!$C:$G,5,0),"C"))</f>
        <v/>
      </c>
      <c r="S3082" s="41" t="str">
        <f t="shared" si="145"/>
        <v/>
      </c>
      <c r="T3082" s="40" t="str">
        <f t="shared" si="146"/>
        <v/>
      </c>
      <c r="U3082" s="23" t="str">
        <f>IF($B3082="","",VLOOKUP($T3082,Tablas!$X$14:$Y$17,2,1))</f>
        <v/>
      </c>
    </row>
    <row r="3083" spans="2:21" x14ac:dyDescent="0.2">
      <c r="B3083" s="1" t="str">
        <f>IF(Tablas!B3081="","",Tablas!B3081)</f>
        <v/>
      </c>
      <c r="C3083" s="1" t="str">
        <f>IF(Tablas!C3081="","",Tablas!C3081)</f>
        <v/>
      </c>
      <c r="D3083" s="1" t="str">
        <f>IF(Tablas!D3081="","",Tablas!D3081)</f>
        <v/>
      </c>
      <c r="E3083" s="1" t="str">
        <f>IF(Tablas!E3081="","",Tablas!E3081)</f>
        <v/>
      </c>
      <c r="F3083" s="1" t="str">
        <f>IF(Tablas!F3081="","",Tablas!F3081)</f>
        <v/>
      </c>
      <c r="G3083" s="1" t="str">
        <f>IF(Tablas!I3081="","",Tablas!I3081)</f>
        <v/>
      </c>
      <c r="H3083" s="1" t="s">
        <v>911</v>
      </c>
      <c r="I3083" s="39" t="str">
        <f>IF($B3083="","",-SUMIFS(Tabla7[Cantidad],Tabla7[Código del producto],$B3083,Tabla7[Tipo de movimiento],"SALIDA",Tabla7[Mes],I$5))</f>
        <v/>
      </c>
      <c r="J3083" s="39" t="str">
        <f>IF($B3083="","",-SUMIFS(Tabla7[Cantidad],Tabla7[Código del producto],$B3083,Tabla7[Tipo de movimiento],"SALIDA",Tabla7[Mes],J$5))</f>
        <v/>
      </c>
      <c r="K3083" s="39" t="str">
        <f>IF($B3083="","",-SUMIFS(Tabla7[Cantidad],Tabla7[Código del producto],$B3083,Tabla7[Tipo de movimiento],"SALIDA",Tabla7[Mes],K$5))</f>
        <v/>
      </c>
      <c r="L3083" s="39" t="str">
        <f>IF($B3083="","",-SUMIFS(Tabla7[Cantidad],Tabla7[Código del producto],$B3083,Tabla7[Tipo de movimiento],"SALIDA",Tabla7[Mes],L$5))</f>
        <v/>
      </c>
      <c r="M3083" s="39" t="str">
        <f>IF($B3083="","",-SUMIFS(Tabla7[Cantidad],Tabla7[Código del producto],$B3083,Tabla7[Tipo de movimiento],"SALIDA",Tabla7[Mes],M$5))</f>
        <v/>
      </c>
      <c r="N3083" s="39" t="str">
        <f>IF($B3083="","",-SUMIFS(Tabla7[Cantidad],Tabla7[Código del producto],$B3083,Tabla7[Tipo de movimiento],"SALIDA",Tabla7[Mes],N$5))</f>
        <v/>
      </c>
      <c r="O3083" s="39" t="str">
        <f>IF($B3083="","",-SUMIFS(Tabla7[Cantidad],Tabla7[Código del producto],$B3083,Tabla7[Tipo de movimiento],"SALIDA",Tabla7[Mes],O$5))</f>
        <v/>
      </c>
      <c r="P3083" s="39" t="str">
        <f>IF($B3083="","",-SUMIFS(Tabla7[Cantidad],Tabla7[Código del producto],$B3083,Tabla7[Tipo de movimiento],"SALIDA",Tabla7[Mes],P$5))</f>
        <v/>
      </c>
      <c r="Q3083" s="39" t="str">
        <f t="shared" si="144"/>
        <v/>
      </c>
      <c r="R3083" s="51" t="str">
        <f>IF($B3083="","",IFERROR(VLOOKUP($B3083,'ABC rotación'!$C:$G,5,0),"C"))</f>
        <v/>
      </c>
      <c r="S3083" s="41" t="str">
        <f t="shared" si="145"/>
        <v/>
      </c>
      <c r="T3083" s="40" t="str">
        <f t="shared" si="146"/>
        <v/>
      </c>
      <c r="U3083" s="23" t="str">
        <f>IF($B3083="","",VLOOKUP($T3083,Tablas!$X$14:$Y$17,2,1))</f>
        <v/>
      </c>
    </row>
    <row r="3084" spans="2:21" x14ac:dyDescent="0.2">
      <c r="B3084" s="1" t="str">
        <f>IF(Tablas!B3082="","",Tablas!B3082)</f>
        <v/>
      </c>
      <c r="C3084" s="1" t="str">
        <f>IF(Tablas!C3082="","",Tablas!C3082)</f>
        <v/>
      </c>
      <c r="D3084" s="1" t="str">
        <f>IF(Tablas!D3082="","",Tablas!D3082)</f>
        <v/>
      </c>
      <c r="E3084" s="1" t="str">
        <f>IF(Tablas!E3082="","",Tablas!E3082)</f>
        <v/>
      </c>
      <c r="F3084" s="1" t="str">
        <f>IF(Tablas!F3082="","",Tablas!F3082)</f>
        <v/>
      </c>
      <c r="G3084" s="1" t="str">
        <f>IF(Tablas!I3082="","",Tablas!I3082)</f>
        <v/>
      </c>
      <c r="H3084" s="1" t="s">
        <v>911</v>
      </c>
      <c r="I3084" s="39" t="str">
        <f>IF($B3084="","",-SUMIFS(Tabla7[Cantidad],Tabla7[Código del producto],$B3084,Tabla7[Tipo de movimiento],"SALIDA",Tabla7[Mes],I$5))</f>
        <v/>
      </c>
      <c r="J3084" s="39" t="str">
        <f>IF($B3084="","",-SUMIFS(Tabla7[Cantidad],Tabla7[Código del producto],$B3084,Tabla7[Tipo de movimiento],"SALIDA",Tabla7[Mes],J$5))</f>
        <v/>
      </c>
      <c r="K3084" s="39" t="str">
        <f>IF($B3084="","",-SUMIFS(Tabla7[Cantidad],Tabla7[Código del producto],$B3084,Tabla7[Tipo de movimiento],"SALIDA",Tabla7[Mes],K$5))</f>
        <v/>
      </c>
      <c r="L3084" s="39" t="str">
        <f>IF($B3084="","",-SUMIFS(Tabla7[Cantidad],Tabla7[Código del producto],$B3084,Tabla7[Tipo de movimiento],"SALIDA",Tabla7[Mes],L$5))</f>
        <v/>
      </c>
      <c r="M3084" s="39" t="str">
        <f>IF($B3084="","",-SUMIFS(Tabla7[Cantidad],Tabla7[Código del producto],$B3084,Tabla7[Tipo de movimiento],"SALIDA",Tabla7[Mes],M$5))</f>
        <v/>
      </c>
      <c r="N3084" s="39" t="str">
        <f>IF($B3084="","",-SUMIFS(Tabla7[Cantidad],Tabla7[Código del producto],$B3084,Tabla7[Tipo de movimiento],"SALIDA",Tabla7[Mes],N$5))</f>
        <v/>
      </c>
      <c r="O3084" s="39" t="str">
        <f>IF($B3084="","",-SUMIFS(Tabla7[Cantidad],Tabla7[Código del producto],$B3084,Tabla7[Tipo de movimiento],"SALIDA",Tabla7[Mes],O$5))</f>
        <v/>
      </c>
      <c r="P3084" s="39" t="str">
        <f>IF($B3084="","",-SUMIFS(Tabla7[Cantidad],Tabla7[Código del producto],$B3084,Tabla7[Tipo de movimiento],"SALIDA",Tabla7[Mes],P$5))</f>
        <v/>
      </c>
      <c r="Q3084" s="39" t="str">
        <f t="shared" si="144"/>
        <v/>
      </c>
      <c r="R3084" s="51" t="str">
        <f>IF($B3084="","",IFERROR(VLOOKUP($B3084,'ABC rotación'!$C:$G,5,0),"C"))</f>
        <v/>
      </c>
      <c r="S3084" s="41" t="str">
        <f t="shared" si="145"/>
        <v/>
      </c>
      <c r="T3084" s="40" t="str">
        <f t="shared" si="146"/>
        <v/>
      </c>
      <c r="U3084" s="23" t="str">
        <f>IF($B3084="","",VLOOKUP($T3084,Tablas!$X$14:$Y$17,2,1))</f>
        <v/>
      </c>
    </row>
    <row r="3085" spans="2:21" x14ac:dyDescent="0.2">
      <c r="B3085" s="1" t="str">
        <f>IF(Tablas!B3083="","",Tablas!B3083)</f>
        <v/>
      </c>
      <c r="C3085" s="1" t="str">
        <f>IF(Tablas!C3083="","",Tablas!C3083)</f>
        <v/>
      </c>
      <c r="D3085" s="1" t="str">
        <f>IF(Tablas!D3083="","",Tablas!D3083)</f>
        <v/>
      </c>
      <c r="E3085" s="1" t="str">
        <f>IF(Tablas!E3083="","",Tablas!E3083)</f>
        <v/>
      </c>
      <c r="F3085" s="1" t="str">
        <f>IF(Tablas!F3083="","",Tablas!F3083)</f>
        <v/>
      </c>
      <c r="G3085" s="1" t="str">
        <f>IF(Tablas!I3083="","",Tablas!I3083)</f>
        <v/>
      </c>
      <c r="H3085" s="1" t="s">
        <v>911</v>
      </c>
      <c r="I3085" s="39" t="str">
        <f>IF($B3085="","",-SUMIFS(Tabla7[Cantidad],Tabla7[Código del producto],$B3085,Tabla7[Tipo de movimiento],"SALIDA",Tabla7[Mes],I$5))</f>
        <v/>
      </c>
      <c r="J3085" s="39" t="str">
        <f>IF($B3085="","",-SUMIFS(Tabla7[Cantidad],Tabla7[Código del producto],$B3085,Tabla7[Tipo de movimiento],"SALIDA",Tabla7[Mes],J$5))</f>
        <v/>
      </c>
      <c r="K3085" s="39" t="str">
        <f>IF($B3085="","",-SUMIFS(Tabla7[Cantidad],Tabla7[Código del producto],$B3085,Tabla7[Tipo de movimiento],"SALIDA",Tabla7[Mes],K$5))</f>
        <v/>
      </c>
      <c r="L3085" s="39" t="str">
        <f>IF($B3085="","",-SUMIFS(Tabla7[Cantidad],Tabla7[Código del producto],$B3085,Tabla7[Tipo de movimiento],"SALIDA",Tabla7[Mes],L$5))</f>
        <v/>
      </c>
      <c r="M3085" s="39" t="str">
        <f>IF($B3085="","",-SUMIFS(Tabla7[Cantidad],Tabla7[Código del producto],$B3085,Tabla7[Tipo de movimiento],"SALIDA",Tabla7[Mes],M$5))</f>
        <v/>
      </c>
      <c r="N3085" s="39" t="str">
        <f>IF($B3085="","",-SUMIFS(Tabla7[Cantidad],Tabla7[Código del producto],$B3085,Tabla7[Tipo de movimiento],"SALIDA",Tabla7[Mes],N$5))</f>
        <v/>
      </c>
      <c r="O3085" s="39" t="str">
        <f>IF($B3085="","",-SUMIFS(Tabla7[Cantidad],Tabla7[Código del producto],$B3085,Tabla7[Tipo de movimiento],"SALIDA",Tabla7[Mes],O$5))</f>
        <v/>
      </c>
      <c r="P3085" s="39" t="str">
        <f>IF($B3085="","",-SUMIFS(Tabla7[Cantidad],Tabla7[Código del producto],$B3085,Tabla7[Tipo de movimiento],"SALIDA",Tabla7[Mes],P$5))</f>
        <v/>
      </c>
      <c r="Q3085" s="39" t="str">
        <f t="shared" si="144"/>
        <v/>
      </c>
      <c r="R3085" s="51" t="str">
        <f>IF($B3085="","",IFERROR(VLOOKUP($B3085,'ABC rotación'!$C:$G,5,0),"C"))</f>
        <v/>
      </c>
      <c r="S3085" s="41" t="str">
        <f t="shared" si="145"/>
        <v/>
      </c>
      <c r="T3085" s="40" t="str">
        <f t="shared" si="146"/>
        <v/>
      </c>
      <c r="U3085" s="23" t="str">
        <f>IF($B3085="","",VLOOKUP($T3085,Tablas!$X$14:$Y$17,2,1))</f>
        <v/>
      </c>
    </row>
    <row r="3086" spans="2:21" x14ac:dyDescent="0.2">
      <c r="B3086" s="1" t="str">
        <f>IF(Tablas!B3084="","",Tablas!B3084)</f>
        <v/>
      </c>
      <c r="C3086" s="1" t="str">
        <f>IF(Tablas!C3084="","",Tablas!C3084)</f>
        <v/>
      </c>
      <c r="D3086" s="1" t="str">
        <f>IF(Tablas!D3084="","",Tablas!D3084)</f>
        <v/>
      </c>
      <c r="E3086" s="1" t="str">
        <f>IF(Tablas!E3084="","",Tablas!E3084)</f>
        <v/>
      </c>
      <c r="F3086" s="1" t="str">
        <f>IF(Tablas!F3084="","",Tablas!F3084)</f>
        <v/>
      </c>
      <c r="G3086" s="1" t="str">
        <f>IF(Tablas!I3084="","",Tablas!I3084)</f>
        <v/>
      </c>
      <c r="H3086" s="1" t="s">
        <v>911</v>
      </c>
      <c r="I3086" s="39" t="str">
        <f>IF($B3086="","",-SUMIFS(Tabla7[Cantidad],Tabla7[Código del producto],$B3086,Tabla7[Tipo de movimiento],"SALIDA",Tabla7[Mes],I$5))</f>
        <v/>
      </c>
      <c r="J3086" s="39" t="str">
        <f>IF($B3086="","",-SUMIFS(Tabla7[Cantidad],Tabla7[Código del producto],$B3086,Tabla7[Tipo de movimiento],"SALIDA",Tabla7[Mes],J$5))</f>
        <v/>
      </c>
      <c r="K3086" s="39" t="str">
        <f>IF($B3086="","",-SUMIFS(Tabla7[Cantidad],Tabla7[Código del producto],$B3086,Tabla7[Tipo de movimiento],"SALIDA",Tabla7[Mes],K$5))</f>
        <v/>
      </c>
      <c r="L3086" s="39" t="str">
        <f>IF($B3086="","",-SUMIFS(Tabla7[Cantidad],Tabla7[Código del producto],$B3086,Tabla7[Tipo de movimiento],"SALIDA",Tabla7[Mes],L$5))</f>
        <v/>
      </c>
      <c r="M3086" s="39" t="str">
        <f>IF($B3086="","",-SUMIFS(Tabla7[Cantidad],Tabla7[Código del producto],$B3086,Tabla7[Tipo de movimiento],"SALIDA",Tabla7[Mes],M$5))</f>
        <v/>
      </c>
      <c r="N3086" s="39" t="str">
        <f>IF($B3086="","",-SUMIFS(Tabla7[Cantidad],Tabla7[Código del producto],$B3086,Tabla7[Tipo de movimiento],"SALIDA",Tabla7[Mes],N$5))</f>
        <v/>
      </c>
      <c r="O3086" s="39" t="str">
        <f>IF($B3086="","",-SUMIFS(Tabla7[Cantidad],Tabla7[Código del producto],$B3086,Tabla7[Tipo de movimiento],"SALIDA",Tabla7[Mes],O$5))</f>
        <v/>
      </c>
      <c r="P3086" s="39" t="str">
        <f>IF($B3086="","",-SUMIFS(Tabla7[Cantidad],Tabla7[Código del producto],$B3086,Tabla7[Tipo de movimiento],"SALIDA",Tabla7[Mes],P$5))</f>
        <v/>
      </c>
      <c r="Q3086" s="39" t="str">
        <f t="shared" si="144"/>
        <v/>
      </c>
      <c r="R3086" s="51" t="str">
        <f>IF($B3086="","",IFERROR(VLOOKUP($B3086,'ABC rotación'!$C:$G,5,0),"C"))</f>
        <v/>
      </c>
      <c r="S3086" s="41" t="str">
        <f t="shared" si="145"/>
        <v/>
      </c>
      <c r="T3086" s="40" t="str">
        <f t="shared" si="146"/>
        <v/>
      </c>
      <c r="U3086" s="23" t="str">
        <f>IF($B3086="","",VLOOKUP($T3086,Tablas!$X$14:$Y$17,2,1))</f>
        <v/>
      </c>
    </row>
    <row r="3087" spans="2:21" x14ac:dyDescent="0.2">
      <c r="B3087" s="1" t="str">
        <f>IF(Tablas!B3085="","",Tablas!B3085)</f>
        <v/>
      </c>
      <c r="C3087" s="1" t="str">
        <f>IF(Tablas!C3085="","",Tablas!C3085)</f>
        <v/>
      </c>
      <c r="D3087" s="1" t="str">
        <f>IF(Tablas!D3085="","",Tablas!D3085)</f>
        <v/>
      </c>
      <c r="E3087" s="1" t="str">
        <f>IF(Tablas!E3085="","",Tablas!E3085)</f>
        <v/>
      </c>
      <c r="F3087" s="1" t="str">
        <f>IF(Tablas!F3085="","",Tablas!F3085)</f>
        <v/>
      </c>
      <c r="G3087" s="1" t="str">
        <f>IF(Tablas!I3085="","",Tablas!I3085)</f>
        <v/>
      </c>
      <c r="H3087" s="1" t="s">
        <v>911</v>
      </c>
      <c r="I3087" s="39" t="str">
        <f>IF($B3087="","",-SUMIFS(Tabla7[Cantidad],Tabla7[Código del producto],$B3087,Tabla7[Tipo de movimiento],"SALIDA",Tabla7[Mes],I$5))</f>
        <v/>
      </c>
      <c r="J3087" s="39" t="str">
        <f>IF($B3087="","",-SUMIFS(Tabla7[Cantidad],Tabla7[Código del producto],$B3087,Tabla7[Tipo de movimiento],"SALIDA",Tabla7[Mes],J$5))</f>
        <v/>
      </c>
      <c r="K3087" s="39" t="str">
        <f>IF($B3087="","",-SUMIFS(Tabla7[Cantidad],Tabla7[Código del producto],$B3087,Tabla7[Tipo de movimiento],"SALIDA",Tabla7[Mes],K$5))</f>
        <v/>
      </c>
      <c r="L3087" s="39" t="str">
        <f>IF($B3087="","",-SUMIFS(Tabla7[Cantidad],Tabla7[Código del producto],$B3087,Tabla7[Tipo de movimiento],"SALIDA",Tabla7[Mes],L$5))</f>
        <v/>
      </c>
      <c r="M3087" s="39" t="str">
        <f>IF($B3087="","",-SUMIFS(Tabla7[Cantidad],Tabla7[Código del producto],$B3087,Tabla7[Tipo de movimiento],"SALIDA",Tabla7[Mes],M$5))</f>
        <v/>
      </c>
      <c r="N3087" s="39" t="str">
        <f>IF($B3087="","",-SUMIFS(Tabla7[Cantidad],Tabla7[Código del producto],$B3087,Tabla7[Tipo de movimiento],"SALIDA",Tabla7[Mes],N$5))</f>
        <v/>
      </c>
      <c r="O3087" s="39" t="str">
        <f>IF($B3087="","",-SUMIFS(Tabla7[Cantidad],Tabla7[Código del producto],$B3087,Tabla7[Tipo de movimiento],"SALIDA",Tabla7[Mes],O$5))</f>
        <v/>
      </c>
      <c r="P3087" s="39" t="str">
        <f>IF($B3087="","",-SUMIFS(Tabla7[Cantidad],Tabla7[Código del producto],$B3087,Tabla7[Tipo de movimiento],"SALIDA",Tabla7[Mes],P$5))</f>
        <v/>
      </c>
      <c r="Q3087" s="39" t="str">
        <f t="shared" si="144"/>
        <v/>
      </c>
      <c r="R3087" s="51" t="str">
        <f>IF($B3087="","",IFERROR(VLOOKUP($B3087,'ABC rotación'!$C:$G,5,0),"C"))</f>
        <v/>
      </c>
      <c r="S3087" s="41" t="str">
        <f t="shared" si="145"/>
        <v/>
      </c>
      <c r="T3087" s="40" t="str">
        <f t="shared" si="146"/>
        <v/>
      </c>
      <c r="U3087" s="23" t="str">
        <f>IF($B3087="","",VLOOKUP($T3087,Tablas!$X$14:$Y$17,2,1))</f>
        <v/>
      </c>
    </row>
    <row r="3088" spans="2:21" x14ac:dyDescent="0.2">
      <c r="B3088" s="1" t="str">
        <f>IF(Tablas!B3086="","",Tablas!B3086)</f>
        <v/>
      </c>
      <c r="C3088" s="1" t="str">
        <f>IF(Tablas!C3086="","",Tablas!C3086)</f>
        <v/>
      </c>
      <c r="D3088" s="1" t="str">
        <f>IF(Tablas!D3086="","",Tablas!D3086)</f>
        <v/>
      </c>
      <c r="E3088" s="1" t="str">
        <f>IF(Tablas!E3086="","",Tablas!E3086)</f>
        <v/>
      </c>
      <c r="F3088" s="1" t="str">
        <f>IF(Tablas!F3086="","",Tablas!F3086)</f>
        <v/>
      </c>
      <c r="G3088" s="1" t="str">
        <f>IF(Tablas!I3086="","",Tablas!I3086)</f>
        <v/>
      </c>
      <c r="H3088" s="1" t="s">
        <v>911</v>
      </c>
      <c r="I3088" s="39" t="str">
        <f>IF($B3088="","",-SUMIFS(Tabla7[Cantidad],Tabla7[Código del producto],$B3088,Tabla7[Tipo de movimiento],"SALIDA",Tabla7[Mes],I$5))</f>
        <v/>
      </c>
      <c r="J3088" s="39" t="str">
        <f>IF($B3088="","",-SUMIFS(Tabla7[Cantidad],Tabla7[Código del producto],$B3088,Tabla7[Tipo de movimiento],"SALIDA",Tabla7[Mes],J$5))</f>
        <v/>
      </c>
      <c r="K3088" s="39" t="str">
        <f>IF($B3088="","",-SUMIFS(Tabla7[Cantidad],Tabla7[Código del producto],$B3088,Tabla7[Tipo de movimiento],"SALIDA",Tabla7[Mes],K$5))</f>
        <v/>
      </c>
      <c r="L3088" s="39" t="str">
        <f>IF($B3088="","",-SUMIFS(Tabla7[Cantidad],Tabla7[Código del producto],$B3088,Tabla7[Tipo de movimiento],"SALIDA",Tabla7[Mes],L$5))</f>
        <v/>
      </c>
      <c r="M3088" s="39" t="str">
        <f>IF($B3088="","",-SUMIFS(Tabla7[Cantidad],Tabla7[Código del producto],$B3088,Tabla7[Tipo de movimiento],"SALIDA",Tabla7[Mes],M$5))</f>
        <v/>
      </c>
      <c r="N3088" s="39" t="str">
        <f>IF($B3088="","",-SUMIFS(Tabla7[Cantidad],Tabla7[Código del producto],$B3088,Tabla7[Tipo de movimiento],"SALIDA",Tabla7[Mes],N$5))</f>
        <v/>
      </c>
      <c r="O3088" s="39" t="str">
        <f>IF($B3088="","",-SUMIFS(Tabla7[Cantidad],Tabla7[Código del producto],$B3088,Tabla7[Tipo de movimiento],"SALIDA",Tabla7[Mes],O$5))</f>
        <v/>
      </c>
      <c r="P3088" s="39" t="str">
        <f>IF($B3088="","",-SUMIFS(Tabla7[Cantidad],Tabla7[Código del producto],$B3088,Tabla7[Tipo de movimiento],"SALIDA",Tabla7[Mes],P$5))</f>
        <v/>
      </c>
      <c r="Q3088" s="39" t="str">
        <f t="shared" si="144"/>
        <v/>
      </c>
      <c r="R3088" s="51" t="str">
        <f>IF($B3088="","",IFERROR(VLOOKUP($B3088,'ABC rotación'!$C:$G,5,0),"C"))</f>
        <v/>
      </c>
      <c r="S3088" s="41" t="str">
        <f t="shared" si="145"/>
        <v/>
      </c>
      <c r="T3088" s="40" t="str">
        <f t="shared" si="146"/>
        <v/>
      </c>
      <c r="U3088" s="23" t="str">
        <f>IF($B3088="","",VLOOKUP($T3088,Tablas!$X$14:$Y$17,2,1))</f>
        <v/>
      </c>
    </row>
    <row r="3089" spans="2:21" x14ac:dyDescent="0.2">
      <c r="B3089" s="1" t="str">
        <f>IF(Tablas!B3087="","",Tablas!B3087)</f>
        <v/>
      </c>
      <c r="C3089" s="1" t="str">
        <f>IF(Tablas!C3087="","",Tablas!C3087)</f>
        <v/>
      </c>
      <c r="D3089" s="1" t="str">
        <f>IF(Tablas!D3087="","",Tablas!D3087)</f>
        <v/>
      </c>
      <c r="E3089" s="1" t="str">
        <f>IF(Tablas!E3087="","",Tablas!E3087)</f>
        <v/>
      </c>
      <c r="F3089" s="1" t="str">
        <f>IF(Tablas!F3087="","",Tablas!F3087)</f>
        <v/>
      </c>
      <c r="G3089" s="1" t="str">
        <f>IF(Tablas!I3087="","",Tablas!I3087)</f>
        <v/>
      </c>
      <c r="H3089" s="1" t="s">
        <v>911</v>
      </c>
      <c r="I3089" s="39" t="str">
        <f>IF($B3089="","",-SUMIFS(Tabla7[Cantidad],Tabla7[Código del producto],$B3089,Tabla7[Tipo de movimiento],"SALIDA",Tabla7[Mes],I$5))</f>
        <v/>
      </c>
      <c r="J3089" s="39" t="str">
        <f>IF($B3089="","",-SUMIFS(Tabla7[Cantidad],Tabla7[Código del producto],$B3089,Tabla7[Tipo de movimiento],"SALIDA",Tabla7[Mes],J$5))</f>
        <v/>
      </c>
      <c r="K3089" s="39" t="str">
        <f>IF($B3089="","",-SUMIFS(Tabla7[Cantidad],Tabla7[Código del producto],$B3089,Tabla7[Tipo de movimiento],"SALIDA",Tabla7[Mes],K$5))</f>
        <v/>
      </c>
      <c r="L3089" s="39" t="str">
        <f>IF($B3089="","",-SUMIFS(Tabla7[Cantidad],Tabla7[Código del producto],$B3089,Tabla7[Tipo de movimiento],"SALIDA",Tabla7[Mes],L$5))</f>
        <v/>
      </c>
      <c r="M3089" s="39" t="str">
        <f>IF($B3089="","",-SUMIFS(Tabla7[Cantidad],Tabla7[Código del producto],$B3089,Tabla7[Tipo de movimiento],"SALIDA",Tabla7[Mes],M$5))</f>
        <v/>
      </c>
      <c r="N3089" s="39" t="str">
        <f>IF($B3089="","",-SUMIFS(Tabla7[Cantidad],Tabla7[Código del producto],$B3089,Tabla7[Tipo de movimiento],"SALIDA",Tabla7[Mes],N$5))</f>
        <v/>
      </c>
      <c r="O3089" s="39" t="str">
        <f>IF($B3089="","",-SUMIFS(Tabla7[Cantidad],Tabla7[Código del producto],$B3089,Tabla7[Tipo de movimiento],"SALIDA",Tabla7[Mes],O$5))</f>
        <v/>
      </c>
      <c r="P3089" s="39" t="str">
        <f>IF($B3089="","",-SUMIFS(Tabla7[Cantidad],Tabla7[Código del producto],$B3089,Tabla7[Tipo de movimiento],"SALIDA",Tabla7[Mes],P$5))</f>
        <v/>
      </c>
      <c r="Q3089" s="39" t="str">
        <f t="shared" si="144"/>
        <v/>
      </c>
      <c r="R3089" s="51" t="str">
        <f>IF($B3089="","",IFERROR(VLOOKUP($B3089,'ABC rotación'!$C:$G,5,0),"C"))</f>
        <v/>
      </c>
      <c r="S3089" s="41" t="str">
        <f t="shared" si="145"/>
        <v/>
      </c>
      <c r="T3089" s="40" t="str">
        <f t="shared" si="146"/>
        <v/>
      </c>
      <c r="U3089" s="23" t="str">
        <f>IF($B3089="","",VLOOKUP($T3089,Tablas!$X$14:$Y$17,2,1))</f>
        <v/>
      </c>
    </row>
    <row r="3090" spans="2:21" x14ac:dyDescent="0.2">
      <c r="B3090" s="1" t="str">
        <f>IF(Tablas!B3088="","",Tablas!B3088)</f>
        <v/>
      </c>
      <c r="C3090" s="1" t="str">
        <f>IF(Tablas!C3088="","",Tablas!C3088)</f>
        <v/>
      </c>
      <c r="D3090" s="1" t="str">
        <f>IF(Tablas!D3088="","",Tablas!D3088)</f>
        <v/>
      </c>
      <c r="E3090" s="1" t="str">
        <f>IF(Tablas!E3088="","",Tablas!E3088)</f>
        <v/>
      </c>
      <c r="F3090" s="1" t="str">
        <f>IF(Tablas!F3088="","",Tablas!F3088)</f>
        <v/>
      </c>
      <c r="G3090" s="1" t="str">
        <f>IF(Tablas!I3088="","",Tablas!I3088)</f>
        <v/>
      </c>
      <c r="H3090" s="1" t="s">
        <v>911</v>
      </c>
      <c r="I3090" s="39" t="str">
        <f>IF($B3090="","",-SUMIFS(Tabla7[Cantidad],Tabla7[Código del producto],$B3090,Tabla7[Tipo de movimiento],"SALIDA",Tabla7[Mes],I$5))</f>
        <v/>
      </c>
      <c r="J3090" s="39" t="str">
        <f>IF($B3090="","",-SUMIFS(Tabla7[Cantidad],Tabla7[Código del producto],$B3090,Tabla7[Tipo de movimiento],"SALIDA",Tabla7[Mes],J$5))</f>
        <v/>
      </c>
      <c r="K3090" s="39" t="str">
        <f>IF($B3090="","",-SUMIFS(Tabla7[Cantidad],Tabla7[Código del producto],$B3090,Tabla7[Tipo de movimiento],"SALIDA",Tabla7[Mes],K$5))</f>
        <v/>
      </c>
      <c r="L3090" s="39" t="str">
        <f>IF($B3090="","",-SUMIFS(Tabla7[Cantidad],Tabla7[Código del producto],$B3090,Tabla7[Tipo de movimiento],"SALIDA",Tabla7[Mes],L$5))</f>
        <v/>
      </c>
      <c r="M3090" s="39" t="str">
        <f>IF($B3090="","",-SUMIFS(Tabla7[Cantidad],Tabla7[Código del producto],$B3090,Tabla7[Tipo de movimiento],"SALIDA",Tabla7[Mes],M$5))</f>
        <v/>
      </c>
      <c r="N3090" s="39" t="str">
        <f>IF($B3090="","",-SUMIFS(Tabla7[Cantidad],Tabla7[Código del producto],$B3090,Tabla7[Tipo de movimiento],"SALIDA",Tabla7[Mes],N$5))</f>
        <v/>
      </c>
      <c r="O3090" s="39" t="str">
        <f>IF($B3090="","",-SUMIFS(Tabla7[Cantidad],Tabla7[Código del producto],$B3090,Tabla7[Tipo de movimiento],"SALIDA",Tabla7[Mes],O$5))</f>
        <v/>
      </c>
      <c r="P3090" s="39" t="str">
        <f>IF($B3090="","",-SUMIFS(Tabla7[Cantidad],Tabla7[Código del producto],$B3090,Tabla7[Tipo de movimiento],"SALIDA",Tabla7[Mes],P$5))</f>
        <v/>
      </c>
      <c r="Q3090" s="39" t="str">
        <f t="shared" si="144"/>
        <v/>
      </c>
      <c r="R3090" s="51" t="str">
        <f>IF($B3090="","",IFERROR(VLOOKUP($B3090,'ABC rotación'!$C:$G,5,0),"C"))</f>
        <v/>
      </c>
      <c r="S3090" s="41" t="str">
        <f t="shared" si="145"/>
        <v/>
      </c>
      <c r="T3090" s="40" t="str">
        <f t="shared" si="146"/>
        <v/>
      </c>
      <c r="U3090" s="23" t="str">
        <f>IF($B3090="","",VLOOKUP($T3090,Tablas!$X$14:$Y$17,2,1))</f>
        <v/>
      </c>
    </row>
    <row r="3091" spans="2:21" x14ac:dyDescent="0.2">
      <c r="B3091" s="1" t="str">
        <f>IF(Tablas!B3089="","",Tablas!B3089)</f>
        <v/>
      </c>
      <c r="C3091" s="1" t="str">
        <f>IF(Tablas!C3089="","",Tablas!C3089)</f>
        <v/>
      </c>
      <c r="D3091" s="1" t="str">
        <f>IF(Tablas!D3089="","",Tablas!D3089)</f>
        <v/>
      </c>
      <c r="E3091" s="1" t="str">
        <f>IF(Tablas!E3089="","",Tablas!E3089)</f>
        <v/>
      </c>
      <c r="F3091" s="1" t="str">
        <f>IF(Tablas!F3089="","",Tablas!F3089)</f>
        <v/>
      </c>
      <c r="G3091" s="1" t="str">
        <f>IF(Tablas!I3089="","",Tablas!I3089)</f>
        <v/>
      </c>
      <c r="H3091" s="1" t="s">
        <v>911</v>
      </c>
      <c r="I3091" s="39" t="str">
        <f>IF($B3091="","",-SUMIFS(Tabla7[Cantidad],Tabla7[Código del producto],$B3091,Tabla7[Tipo de movimiento],"SALIDA",Tabla7[Mes],I$5))</f>
        <v/>
      </c>
      <c r="J3091" s="39" t="str">
        <f>IF($B3091="","",-SUMIFS(Tabla7[Cantidad],Tabla7[Código del producto],$B3091,Tabla7[Tipo de movimiento],"SALIDA",Tabla7[Mes],J$5))</f>
        <v/>
      </c>
      <c r="K3091" s="39" t="str">
        <f>IF($B3091="","",-SUMIFS(Tabla7[Cantidad],Tabla7[Código del producto],$B3091,Tabla7[Tipo de movimiento],"SALIDA",Tabla7[Mes],K$5))</f>
        <v/>
      </c>
      <c r="L3091" s="39" t="str">
        <f>IF($B3091="","",-SUMIFS(Tabla7[Cantidad],Tabla7[Código del producto],$B3091,Tabla7[Tipo de movimiento],"SALIDA",Tabla7[Mes],L$5))</f>
        <v/>
      </c>
      <c r="M3091" s="39" t="str">
        <f>IF($B3091="","",-SUMIFS(Tabla7[Cantidad],Tabla7[Código del producto],$B3091,Tabla7[Tipo de movimiento],"SALIDA",Tabla7[Mes],M$5))</f>
        <v/>
      </c>
      <c r="N3091" s="39" t="str">
        <f>IF($B3091="","",-SUMIFS(Tabla7[Cantidad],Tabla7[Código del producto],$B3091,Tabla7[Tipo de movimiento],"SALIDA",Tabla7[Mes],N$5))</f>
        <v/>
      </c>
      <c r="O3091" s="39" t="str">
        <f>IF($B3091="","",-SUMIFS(Tabla7[Cantidad],Tabla7[Código del producto],$B3091,Tabla7[Tipo de movimiento],"SALIDA",Tabla7[Mes],O$5))</f>
        <v/>
      </c>
      <c r="P3091" s="39" t="str">
        <f>IF($B3091="","",-SUMIFS(Tabla7[Cantidad],Tabla7[Código del producto],$B3091,Tabla7[Tipo de movimiento],"SALIDA",Tabla7[Mes],P$5))</f>
        <v/>
      </c>
      <c r="Q3091" s="39" t="str">
        <f t="shared" si="144"/>
        <v/>
      </c>
      <c r="R3091" s="51" t="str">
        <f>IF($B3091="","",IFERROR(VLOOKUP($B3091,'ABC rotación'!$C:$G,5,0),"C"))</f>
        <v/>
      </c>
      <c r="S3091" s="41" t="str">
        <f t="shared" si="145"/>
        <v/>
      </c>
      <c r="T3091" s="40" t="str">
        <f t="shared" si="146"/>
        <v/>
      </c>
      <c r="U3091" s="23" t="str">
        <f>IF($B3091="","",VLOOKUP($T3091,Tablas!$X$14:$Y$17,2,1))</f>
        <v/>
      </c>
    </row>
    <row r="3092" spans="2:21" x14ac:dyDescent="0.2">
      <c r="B3092" s="1" t="str">
        <f>IF(Tablas!B3090="","",Tablas!B3090)</f>
        <v/>
      </c>
      <c r="C3092" s="1" t="str">
        <f>IF(Tablas!C3090="","",Tablas!C3090)</f>
        <v/>
      </c>
      <c r="D3092" s="1" t="str">
        <f>IF(Tablas!D3090="","",Tablas!D3090)</f>
        <v/>
      </c>
      <c r="E3092" s="1" t="str">
        <f>IF(Tablas!E3090="","",Tablas!E3090)</f>
        <v/>
      </c>
      <c r="F3092" s="1" t="str">
        <f>IF(Tablas!F3090="","",Tablas!F3090)</f>
        <v/>
      </c>
      <c r="G3092" s="1" t="str">
        <f>IF(Tablas!I3090="","",Tablas!I3090)</f>
        <v/>
      </c>
      <c r="H3092" s="1" t="s">
        <v>911</v>
      </c>
      <c r="I3092" s="39" t="str">
        <f>IF($B3092="","",-SUMIFS(Tabla7[Cantidad],Tabla7[Código del producto],$B3092,Tabla7[Tipo de movimiento],"SALIDA",Tabla7[Mes],I$5))</f>
        <v/>
      </c>
      <c r="J3092" s="39" t="str">
        <f>IF($B3092="","",-SUMIFS(Tabla7[Cantidad],Tabla7[Código del producto],$B3092,Tabla7[Tipo de movimiento],"SALIDA",Tabla7[Mes],J$5))</f>
        <v/>
      </c>
      <c r="K3092" s="39" t="str">
        <f>IF($B3092="","",-SUMIFS(Tabla7[Cantidad],Tabla7[Código del producto],$B3092,Tabla7[Tipo de movimiento],"SALIDA",Tabla7[Mes],K$5))</f>
        <v/>
      </c>
      <c r="L3092" s="39" t="str">
        <f>IF($B3092="","",-SUMIFS(Tabla7[Cantidad],Tabla7[Código del producto],$B3092,Tabla7[Tipo de movimiento],"SALIDA",Tabla7[Mes],L$5))</f>
        <v/>
      </c>
      <c r="M3092" s="39" t="str">
        <f>IF($B3092="","",-SUMIFS(Tabla7[Cantidad],Tabla7[Código del producto],$B3092,Tabla7[Tipo de movimiento],"SALIDA",Tabla7[Mes],M$5))</f>
        <v/>
      </c>
      <c r="N3092" s="39" t="str">
        <f>IF($B3092="","",-SUMIFS(Tabla7[Cantidad],Tabla7[Código del producto],$B3092,Tabla7[Tipo de movimiento],"SALIDA",Tabla7[Mes],N$5))</f>
        <v/>
      </c>
      <c r="O3092" s="39" t="str">
        <f>IF($B3092="","",-SUMIFS(Tabla7[Cantidad],Tabla7[Código del producto],$B3092,Tabla7[Tipo de movimiento],"SALIDA",Tabla7[Mes],O$5))</f>
        <v/>
      </c>
      <c r="P3092" s="39" t="str">
        <f>IF($B3092="","",-SUMIFS(Tabla7[Cantidad],Tabla7[Código del producto],$B3092,Tabla7[Tipo de movimiento],"SALIDA",Tabla7[Mes],P$5))</f>
        <v/>
      </c>
      <c r="Q3092" s="39" t="str">
        <f t="shared" si="144"/>
        <v/>
      </c>
      <c r="R3092" s="51" t="str">
        <f>IF($B3092="","",IFERROR(VLOOKUP($B3092,'ABC rotación'!$C:$G,5,0),"C"))</f>
        <v/>
      </c>
      <c r="S3092" s="41" t="str">
        <f t="shared" si="145"/>
        <v/>
      </c>
      <c r="T3092" s="40" t="str">
        <f t="shared" si="146"/>
        <v/>
      </c>
      <c r="U3092" s="23" t="str">
        <f>IF($B3092="","",VLOOKUP($T3092,Tablas!$X$14:$Y$17,2,1))</f>
        <v/>
      </c>
    </row>
    <row r="3093" spans="2:21" x14ac:dyDescent="0.2">
      <c r="B3093" s="1" t="str">
        <f>IF(Tablas!B3091="","",Tablas!B3091)</f>
        <v/>
      </c>
      <c r="C3093" s="1" t="str">
        <f>IF(Tablas!C3091="","",Tablas!C3091)</f>
        <v/>
      </c>
      <c r="D3093" s="1" t="str">
        <f>IF(Tablas!D3091="","",Tablas!D3091)</f>
        <v/>
      </c>
      <c r="E3093" s="1" t="str">
        <f>IF(Tablas!E3091="","",Tablas!E3091)</f>
        <v/>
      </c>
      <c r="F3093" s="1" t="str">
        <f>IF(Tablas!F3091="","",Tablas!F3091)</f>
        <v/>
      </c>
      <c r="G3093" s="1" t="str">
        <f>IF(Tablas!I3091="","",Tablas!I3091)</f>
        <v/>
      </c>
      <c r="H3093" s="1" t="s">
        <v>911</v>
      </c>
      <c r="I3093" s="39" t="str">
        <f>IF($B3093="","",-SUMIFS(Tabla7[Cantidad],Tabla7[Código del producto],$B3093,Tabla7[Tipo de movimiento],"SALIDA",Tabla7[Mes],I$5))</f>
        <v/>
      </c>
      <c r="J3093" s="39" t="str">
        <f>IF($B3093="","",-SUMIFS(Tabla7[Cantidad],Tabla7[Código del producto],$B3093,Tabla7[Tipo de movimiento],"SALIDA",Tabla7[Mes],J$5))</f>
        <v/>
      </c>
      <c r="K3093" s="39" t="str">
        <f>IF($B3093="","",-SUMIFS(Tabla7[Cantidad],Tabla7[Código del producto],$B3093,Tabla7[Tipo de movimiento],"SALIDA",Tabla7[Mes],K$5))</f>
        <v/>
      </c>
      <c r="L3093" s="39" t="str">
        <f>IF($B3093="","",-SUMIFS(Tabla7[Cantidad],Tabla7[Código del producto],$B3093,Tabla7[Tipo de movimiento],"SALIDA",Tabla7[Mes],L$5))</f>
        <v/>
      </c>
      <c r="M3093" s="39" t="str">
        <f>IF($B3093="","",-SUMIFS(Tabla7[Cantidad],Tabla7[Código del producto],$B3093,Tabla7[Tipo de movimiento],"SALIDA",Tabla7[Mes],M$5))</f>
        <v/>
      </c>
      <c r="N3093" s="39" t="str">
        <f>IF($B3093="","",-SUMIFS(Tabla7[Cantidad],Tabla7[Código del producto],$B3093,Tabla7[Tipo de movimiento],"SALIDA",Tabla7[Mes],N$5))</f>
        <v/>
      </c>
      <c r="O3093" s="39" t="str">
        <f>IF($B3093="","",-SUMIFS(Tabla7[Cantidad],Tabla7[Código del producto],$B3093,Tabla7[Tipo de movimiento],"SALIDA",Tabla7[Mes],O$5))</f>
        <v/>
      </c>
      <c r="P3093" s="39" t="str">
        <f>IF($B3093="","",-SUMIFS(Tabla7[Cantidad],Tabla7[Código del producto],$B3093,Tabla7[Tipo de movimiento],"SALIDA",Tabla7[Mes],P$5))</f>
        <v/>
      </c>
      <c r="Q3093" s="39" t="str">
        <f t="shared" si="144"/>
        <v/>
      </c>
      <c r="R3093" s="51" t="str">
        <f>IF($B3093="","",IFERROR(VLOOKUP($B3093,'ABC rotación'!$C:$G,5,0),"C"))</f>
        <v/>
      </c>
      <c r="S3093" s="41" t="str">
        <f t="shared" si="145"/>
        <v/>
      </c>
      <c r="T3093" s="40" t="str">
        <f t="shared" si="146"/>
        <v/>
      </c>
      <c r="U3093" s="23" t="str">
        <f>IF($B3093="","",VLOOKUP($T3093,Tablas!$X$14:$Y$17,2,1))</f>
        <v/>
      </c>
    </row>
    <row r="3094" spans="2:21" x14ac:dyDescent="0.2">
      <c r="B3094" s="1" t="str">
        <f>IF(Tablas!B3092="","",Tablas!B3092)</f>
        <v/>
      </c>
      <c r="C3094" s="1" t="str">
        <f>IF(Tablas!C3092="","",Tablas!C3092)</f>
        <v/>
      </c>
      <c r="D3094" s="1" t="str">
        <f>IF(Tablas!D3092="","",Tablas!D3092)</f>
        <v/>
      </c>
      <c r="E3094" s="1" t="str">
        <f>IF(Tablas!E3092="","",Tablas!E3092)</f>
        <v/>
      </c>
      <c r="F3094" s="1" t="str">
        <f>IF(Tablas!F3092="","",Tablas!F3092)</f>
        <v/>
      </c>
      <c r="G3094" s="1" t="str">
        <f>IF(Tablas!I3092="","",Tablas!I3092)</f>
        <v/>
      </c>
      <c r="H3094" s="1" t="s">
        <v>911</v>
      </c>
      <c r="I3094" s="39" t="str">
        <f>IF($B3094="","",-SUMIFS(Tabla7[Cantidad],Tabla7[Código del producto],$B3094,Tabla7[Tipo de movimiento],"SALIDA",Tabla7[Mes],I$5))</f>
        <v/>
      </c>
      <c r="J3094" s="39" t="str">
        <f>IF($B3094="","",-SUMIFS(Tabla7[Cantidad],Tabla7[Código del producto],$B3094,Tabla7[Tipo de movimiento],"SALIDA",Tabla7[Mes],J$5))</f>
        <v/>
      </c>
      <c r="K3094" s="39" t="str">
        <f>IF($B3094="","",-SUMIFS(Tabla7[Cantidad],Tabla7[Código del producto],$B3094,Tabla7[Tipo de movimiento],"SALIDA",Tabla7[Mes],K$5))</f>
        <v/>
      </c>
      <c r="L3094" s="39" t="str">
        <f>IF($B3094="","",-SUMIFS(Tabla7[Cantidad],Tabla7[Código del producto],$B3094,Tabla7[Tipo de movimiento],"SALIDA",Tabla7[Mes],L$5))</f>
        <v/>
      </c>
      <c r="M3094" s="39" t="str">
        <f>IF($B3094="","",-SUMIFS(Tabla7[Cantidad],Tabla7[Código del producto],$B3094,Tabla7[Tipo de movimiento],"SALIDA",Tabla7[Mes],M$5))</f>
        <v/>
      </c>
      <c r="N3094" s="39" t="str">
        <f>IF($B3094="","",-SUMIFS(Tabla7[Cantidad],Tabla7[Código del producto],$B3094,Tabla7[Tipo de movimiento],"SALIDA",Tabla7[Mes],N$5))</f>
        <v/>
      </c>
      <c r="O3094" s="39" t="str">
        <f>IF($B3094="","",-SUMIFS(Tabla7[Cantidad],Tabla7[Código del producto],$B3094,Tabla7[Tipo de movimiento],"SALIDA",Tabla7[Mes],O$5))</f>
        <v/>
      </c>
      <c r="P3094" s="39" t="str">
        <f>IF($B3094="","",-SUMIFS(Tabla7[Cantidad],Tabla7[Código del producto],$B3094,Tabla7[Tipo de movimiento],"SALIDA",Tabla7[Mes],P$5))</f>
        <v/>
      </c>
      <c r="Q3094" s="39" t="str">
        <f t="shared" si="144"/>
        <v/>
      </c>
      <c r="R3094" s="51" t="str">
        <f>IF($B3094="","",IFERROR(VLOOKUP($B3094,'ABC rotación'!$C:$G,5,0),"C"))</f>
        <v/>
      </c>
      <c r="S3094" s="41" t="str">
        <f t="shared" si="145"/>
        <v/>
      </c>
      <c r="T3094" s="40" t="str">
        <f t="shared" si="146"/>
        <v/>
      </c>
      <c r="U3094" s="23" t="str">
        <f>IF($B3094="","",VLOOKUP($T3094,Tablas!$X$14:$Y$17,2,1))</f>
        <v/>
      </c>
    </row>
    <row r="3095" spans="2:21" x14ac:dyDescent="0.2">
      <c r="B3095" s="1" t="str">
        <f>IF(Tablas!B3093="","",Tablas!B3093)</f>
        <v/>
      </c>
      <c r="C3095" s="1" t="str">
        <f>IF(Tablas!C3093="","",Tablas!C3093)</f>
        <v/>
      </c>
      <c r="D3095" s="1" t="str">
        <f>IF(Tablas!D3093="","",Tablas!D3093)</f>
        <v/>
      </c>
      <c r="E3095" s="1" t="str">
        <f>IF(Tablas!E3093="","",Tablas!E3093)</f>
        <v/>
      </c>
      <c r="F3095" s="1" t="str">
        <f>IF(Tablas!F3093="","",Tablas!F3093)</f>
        <v/>
      </c>
      <c r="G3095" s="1" t="str">
        <f>IF(Tablas!I3093="","",Tablas!I3093)</f>
        <v/>
      </c>
      <c r="H3095" s="1" t="s">
        <v>911</v>
      </c>
      <c r="I3095" s="39" t="str">
        <f>IF($B3095="","",-SUMIFS(Tabla7[Cantidad],Tabla7[Código del producto],$B3095,Tabla7[Tipo de movimiento],"SALIDA",Tabla7[Mes],I$5))</f>
        <v/>
      </c>
      <c r="J3095" s="39" t="str">
        <f>IF($B3095="","",-SUMIFS(Tabla7[Cantidad],Tabla7[Código del producto],$B3095,Tabla7[Tipo de movimiento],"SALIDA",Tabla7[Mes],J$5))</f>
        <v/>
      </c>
      <c r="K3095" s="39" t="str">
        <f>IF($B3095="","",-SUMIFS(Tabla7[Cantidad],Tabla7[Código del producto],$B3095,Tabla7[Tipo de movimiento],"SALIDA",Tabla7[Mes],K$5))</f>
        <v/>
      </c>
      <c r="L3095" s="39" t="str">
        <f>IF($B3095="","",-SUMIFS(Tabla7[Cantidad],Tabla7[Código del producto],$B3095,Tabla7[Tipo de movimiento],"SALIDA",Tabla7[Mes],L$5))</f>
        <v/>
      </c>
      <c r="M3095" s="39" t="str">
        <f>IF($B3095="","",-SUMIFS(Tabla7[Cantidad],Tabla7[Código del producto],$B3095,Tabla7[Tipo de movimiento],"SALIDA",Tabla7[Mes],M$5))</f>
        <v/>
      </c>
      <c r="N3095" s="39" t="str">
        <f>IF($B3095="","",-SUMIFS(Tabla7[Cantidad],Tabla7[Código del producto],$B3095,Tabla7[Tipo de movimiento],"SALIDA",Tabla7[Mes],N$5))</f>
        <v/>
      </c>
      <c r="O3095" s="39" t="str">
        <f>IF($B3095="","",-SUMIFS(Tabla7[Cantidad],Tabla7[Código del producto],$B3095,Tabla7[Tipo de movimiento],"SALIDA",Tabla7[Mes],O$5))</f>
        <v/>
      </c>
      <c r="P3095" s="39" t="str">
        <f>IF($B3095="","",-SUMIFS(Tabla7[Cantidad],Tabla7[Código del producto],$B3095,Tabla7[Tipo de movimiento],"SALIDA",Tabla7[Mes],P$5))</f>
        <v/>
      </c>
      <c r="Q3095" s="39" t="str">
        <f t="shared" si="144"/>
        <v/>
      </c>
      <c r="R3095" s="51" t="str">
        <f>IF($B3095="","",IFERROR(VLOOKUP($B3095,'ABC rotación'!$C:$G,5,0),"C"))</f>
        <v/>
      </c>
      <c r="S3095" s="41" t="str">
        <f t="shared" si="145"/>
        <v/>
      </c>
      <c r="T3095" s="40" t="str">
        <f t="shared" si="146"/>
        <v/>
      </c>
      <c r="U3095" s="23" t="str">
        <f>IF($B3095="","",VLOOKUP($T3095,Tablas!$X$14:$Y$17,2,1))</f>
        <v/>
      </c>
    </row>
    <row r="3096" spans="2:21" x14ac:dyDescent="0.2">
      <c r="B3096" s="1" t="str">
        <f>IF(Tablas!B3094="","",Tablas!B3094)</f>
        <v/>
      </c>
      <c r="C3096" s="1" t="str">
        <f>IF(Tablas!C3094="","",Tablas!C3094)</f>
        <v/>
      </c>
      <c r="D3096" s="1" t="str">
        <f>IF(Tablas!D3094="","",Tablas!D3094)</f>
        <v/>
      </c>
      <c r="E3096" s="1" t="str">
        <f>IF(Tablas!E3094="","",Tablas!E3094)</f>
        <v/>
      </c>
      <c r="F3096" s="1" t="str">
        <f>IF(Tablas!F3094="","",Tablas!F3094)</f>
        <v/>
      </c>
      <c r="G3096" s="1" t="str">
        <f>IF(Tablas!I3094="","",Tablas!I3094)</f>
        <v/>
      </c>
      <c r="H3096" s="1" t="s">
        <v>911</v>
      </c>
      <c r="I3096" s="39" t="str">
        <f>IF($B3096="","",-SUMIFS(Tabla7[Cantidad],Tabla7[Código del producto],$B3096,Tabla7[Tipo de movimiento],"SALIDA",Tabla7[Mes],I$5))</f>
        <v/>
      </c>
      <c r="J3096" s="39" t="str">
        <f>IF($B3096="","",-SUMIFS(Tabla7[Cantidad],Tabla7[Código del producto],$B3096,Tabla7[Tipo de movimiento],"SALIDA",Tabla7[Mes],J$5))</f>
        <v/>
      </c>
      <c r="K3096" s="39" t="str">
        <f>IF($B3096="","",-SUMIFS(Tabla7[Cantidad],Tabla7[Código del producto],$B3096,Tabla7[Tipo de movimiento],"SALIDA",Tabla7[Mes],K$5))</f>
        <v/>
      </c>
      <c r="L3096" s="39" t="str">
        <f>IF($B3096="","",-SUMIFS(Tabla7[Cantidad],Tabla7[Código del producto],$B3096,Tabla7[Tipo de movimiento],"SALIDA",Tabla7[Mes],L$5))</f>
        <v/>
      </c>
      <c r="M3096" s="39" t="str">
        <f>IF($B3096="","",-SUMIFS(Tabla7[Cantidad],Tabla7[Código del producto],$B3096,Tabla7[Tipo de movimiento],"SALIDA",Tabla7[Mes],M$5))</f>
        <v/>
      </c>
      <c r="N3096" s="39" t="str">
        <f>IF($B3096="","",-SUMIFS(Tabla7[Cantidad],Tabla7[Código del producto],$B3096,Tabla7[Tipo de movimiento],"SALIDA",Tabla7[Mes],N$5))</f>
        <v/>
      </c>
      <c r="O3096" s="39" t="str">
        <f>IF($B3096="","",-SUMIFS(Tabla7[Cantidad],Tabla7[Código del producto],$B3096,Tabla7[Tipo de movimiento],"SALIDA",Tabla7[Mes],O$5))</f>
        <v/>
      </c>
      <c r="P3096" s="39" t="str">
        <f>IF($B3096="","",-SUMIFS(Tabla7[Cantidad],Tabla7[Código del producto],$B3096,Tabla7[Tipo de movimiento],"SALIDA",Tabla7[Mes],P$5))</f>
        <v/>
      </c>
      <c r="Q3096" s="39" t="str">
        <f t="shared" si="144"/>
        <v/>
      </c>
      <c r="R3096" s="51" t="str">
        <f>IF($B3096="","",IFERROR(VLOOKUP($B3096,'ABC rotación'!$C:$G,5,0),"C"))</f>
        <v/>
      </c>
      <c r="S3096" s="41" t="str">
        <f t="shared" si="145"/>
        <v/>
      </c>
      <c r="T3096" s="40" t="str">
        <f t="shared" si="146"/>
        <v/>
      </c>
      <c r="U3096" s="23" t="str">
        <f>IF($B3096="","",VLOOKUP($T3096,Tablas!$X$14:$Y$17,2,1))</f>
        <v/>
      </c>
    </row>
    <row r="3097" spans="2:21" x14ac:dyDescent="0.2">
      <c r="B3097" s="1" t="str">
        <f>IF(Tablas!B3095="","",Tablas!B3095)</f>
        <v/>
      </c>
      <c r="C3097" s="1" t="str">
        <f>IF(Tablas!C3095="","",Tablas!C3095)</f>
        <v/>
      </c>
      <c r="D3097" s="1" t="str">
        <f>IF(Tablas!D3095="","",Tablas!D3095)</f>
        <v/>
      </c>
      <c r="E3097" s="1" t="str">
        <f>IF(Tablas!E3095="","",Tablas!E3095)</f>
        <v/>
      </c>
      <c r="F3097" s="1" t="str">
        <f>IF(Tablas!F3095="","",Tablas!F3095)</f>
        <v/>
      </c>
      <c r="G3097" s="1" t="str">
        <f>IF(Tablas!I3095="","",Tablas!I3095)</f>
        <v/>
      </c>
      <c r="H3097" s="1" t="s">
        <v>911</v>
      </c>
      <c r="I3097" s="39" t="str">
        <f>IF($B3097="","",-SUMIFS(Tabla7[Cantidad],Tabla7[Código del producto],$B3097,Tabla7[Tipo de movimiento],"SALIDA",Tabla7[Mes],I$5))</f>
        <v/>
      </c>
      <c r="J3097" s="39" t="str">
        <f>IF($B3097="","",-SUMIFS(Tabla7[Cantidad],Tabla7[Código del producto],$B3097,Tabla7[Tipo de movimiento],"SALIDA",Tabla7[Mes],J$5))</f>
        <v/>
      </c>
      <c r="K3097" s="39" t="str">
        <f>IF($B3097="","",-SUMIFS(Tabla7[Cantidad],Tabla7[Código del producto],$B3097,Tabla7[Tipo de movimiento],"SALIDA",Tabla7[Mes],K$5))</f>
        <v/>
      </c>
      <c r="L3097" s="39" t="str">
        <f>IF($B3097="","",-SUMIFS(Tabla7[Cantidad],Tabla7[Código del producto],$B3097,Tabla7[Tipo de movimiento],"SALIDA",Tabla7[Mes],L$5))</f>
        <v/>
      </c>
      <c r="M3097" s="39" t="str">
        <f>IF($B3097="","",-SUMIFS(Tabla7[Cantidad],Tabla7[Código del producto],$B3097,Tabla7[Tipo de movimiento],"SALIDA",Tabla7[Mes],M$5))</f>
        <v/>
      </c>
      <c r="N3097" s="39" t="str">
        <f>IF($B3097="","",-SUMIFS(Tabla7[Cantidad],Tabla7[Código del producto],$B3097,Tabla7[Tipo de movimiento],"SALIDA",Tabla7[Mes],N$5))</f>
        <v/>
      </c>
      <c r="O3097" s="39" t="str">
        <f>IF($B3097="","",-SUMIFS(Tabla7[Cantidad],Tabla7[Código del producto],$B3097,Tabla7[Tipo de movimiento],"SALIDA",Tabla7[Mes],O$5))</f>
        <v/>
      </c>
      <c r="P3097" s="39" t="str">
        <f>IF($B3097="","",-SUMIFS(Tabla7[Cantidad],Tabla7[Código del producto],$B3097,Tabla7[Tipo de movimiento],"SALIDA",Tabla7[Mes],P$5))</f>
        <v/>
      </c>
      <c r="Q3097" s="39" t="str">
        <f t="shared" si="144"/>
        <v/>
      </c>
      <c r="R3097" s="51" t="str">
        <f>IF($B3097="","",IFERROR(VLOOKUP($B3097,'ABC rotación'!$C:$G,5,0),"C"))</f>
        <v/>
      </c>
      <c r="S3097" s="41" t="str">
        <f t="shared" si="145"/>
        <v/>
      </c>
      <c r="T3097" s="40" t="str">
        <f t="shared" si="146"/>
        <v/>
      </c>
      <c r="U3097" s="23" t="str">
        <f>IF($B3097="","",VLOOKUP($T3097,Tablas!$X$14:$Y$17,2,1))</f>
        <v/>
      </c>
    </row>
    <row r="3098" spans="2:21" x14ac:dyDescent="0.2">
      <c r="B3098" s="1" t="str">
        <f>IF(Tablas!B3096="","",Tablas!B3096)</f>
        <v/>
      </c>
      <c r="C3098" s="1" t="str">
        <f>IF(Tablas!C3096="","",Tablas!C3096)</f>
        <v/>
      </c>
      <c r="D3098" s="1" t="str">
        <f>IF(Tablas!D3096="","",Tablas!D3096)</f>
        <v/>
      </c>
      <c r="E3098" s="1" t="str">
        <f>IF(Tablas!E3096="","",Tablas!E3096)</f>
        <v/>
      </c>
      <c r="F3098" s="1" t="str">
        <f>IF(Tablas!F3096="","",Tablas!F3096)</f>
        <v/>
      </c>
      <c r="G3098" s="1" t="str">
        <f>IF(Tablas!I3096="","",Tablas!I3096)</f>
        <v/>
      </c>
      <c r="H3098" s="1" t="s">
        <v>911</v>
      </c>
      <c r="I3098" s="39" t="str">
        <f>IF($B3098="","",-SUMIFS(Tabla7[Cantidad],Tabla7[Código del producto],$B3098,Tabla7[Tipo de movimiento],"SALIDA",Tabla7[Mes],I$5))</f>
        <v/>
      </c>
      <c r="J3098" s="39" t="str">
        <f>IF($B3098="","",-SUMIFS(Tabla7[Cantidad],Tabla7[Código del producto],$B3098,Tabla7[Tipo de movimiento],"SALIDA",Tabla7[Mes],J$5))</f>
        <v/>
      </c>
      <c r="K3098" s="39" t="str">
        <f>IF($B3098="","",-SUMIFS(Tabla7[Cantidad],Tabla7[Código del producto],$B3098,Tabla7[Tipo de movimiento],"SALIDA",Tabla7[Mes],K$5))</f>
        <v/>
      </c>
      <c r="L3098" s="39" t="str">
        <f>IF($B3098="","",-SUMIFS(Tabla7[Cantidad],Tabla7[Código del producto],$B3098,Tabla7[Tipo de movimiento],"SALIDA",Tabla7[Mes],L$5))</f>
        <v/>
      </c>
      <c r="M3098" s="39" t="str">
        <f>IF($B3098="","",-SUMIFS(Tabla7[Cantidad],Tabla7[Código del producto],$B3098,Tabla7[Tipo de movimiento],"SALIDA",Tabla7[Mes],M$5))</f>
        <v/>
      </c>
      <c r="N3098" s="39" t="str">
        <f>IF($B3098="","",-SUMIFS(Tabla7[Cantidad],Tabla7[Código del producto],$B3098,Tabla7[Tipo de movimiento],"SALIDA",Tabla7[Mes],N$5))</f>
        <v/>
      </c>
      <c r="O3098" s="39" t="str">
        <f>IF($B3098="","",-SUMIFS(Tabla7[Cantidad],Tabla7[Código del producto],$B3098,Tabla7[Tipo de movimiento],"SALIDA",Tabla7[Mes],O$5))</f>
        <v/>
      </c>
      <c r="P3098" s="39" t="str">
        <f>IF($B3098="","",-SUMIFS(Tabla7[Cantidad],Tabla7[Código del producto],$B3098,Tabla7[Tipo de movimiento],"SALIDA",Tabla7[Mes],P$5))</f>
        <v/>
      </c>
      <c r="Q3098" s="39" t="str">
        <f t="shared" si="144"/>
        <v/>
      </c>
      <c r="R3098" s="51" t="str">
        <f>IF($B3098="","",IFERROR(VLOOKUP($B3098,'ABC rotación'!$C:$G,5,0),"C"))</f>
        <v/>
      </c>
      <c r="S3098" s="41" t="str">
        <f t="shared" si="145"/>
        <v/>
      </c>
      <c r="T3098" s="40" t="str">
        <f t="shared" si="146"/>
        <v/>
      </c>
      <c r="U3098" s="23" t="str">
        <f>IF($B3098="","",VLOOKUP($T3098,Tablas!$X$14:$Y$17,2,1))</f>
        <v/>
      </c>
    </row>
    <row r="3099" spans="2:21" x14ac:dyDescent="0.2">
      <c r="B3099" s="1" t="str">
        <f>IF(Tablas!B3097="","",Tablas!B3097)</f>
        <v/>
      </c>
      <c r="C3099" s="1" t="str">
        <f>IF(Tablas!C3097="","",Tablas!C3097)</f>
        <v/>
      </c>
      <c r="D3099" s="1" t="str">
        <f>IF(Tablas!D3097="","",Tablas!D3097)</f>
        <v/>
      </c>
      <c r="E3099" s="1" t="str">
        <f>IF(Tablas!E3097="","",Tablas!E3097)</f>
        <v/>
      </c>
      <c r="F3099" s="1" t="str">
        <f>IF(Tablas!F3097="","",Tablas!F3097)</f>
        <v/>
      </c>
      <c r="G3099" s="1" t="str">
        <f>IF(Tablas!I3097="","",Tablas!I3097)</f>
        <v/>
      </c>
      <c r="H3099" s="1" t="s">
        <v>911</v>
      </c>
      <c r="I3099" s="39" t="str">
        <f>IF($B3099="","",-SUMIFS(Tabla7[Cantidad],Tabla7[Código del producto],$B3099,Tabla7[Tipo de movimiento],"SALIDA",Tabla7[Mes],I$5))</f>
        <v/>
      </c>
      <c r="J3099" s="39" t="str">
        <f>IF($B3099="","",-SUMIFS(Tabla7[Cantidad],Tabla7[Código del producto],$B3099,Tabla7[Tipo de movimiento],"SALIDA",Tabla7[Mes],J$5))</f>
        <v/>
      </c>
      <c r="K3099" s="39" t="str">
        <f>IF($B3099="","",-SUMIFS(Tabla7[Cantidad],Tabla7[Código del producto],$B3099,Tabla7[Tipo de movimiento],"SALIDA",Tabla7[Mes],K$5))</f>
        <v/>
      </c>
      <c r="L3099" s="39" t="str">
        <f>IF($B3099="","",-SUMIFS(Tabla7[Cantidad],Tabla7[Código del producto],$B3099,Tabla7[Tipo de movimiento],"SALIDA",Tabla7[Mes],L$5))</f>
        <v/>
      </c>
      <c r="M3099" s="39" t="str">
        <f>IF($B3099="","",-SUMIFS(Tabla7[Cantidad],Tabla7[Código del producto],$B3099,Tabla7[Tipo de movimiento],"SALIDA",Tabla7[Mes],M$5))</f>
        <v/>
      </c>
      <c r="N3099" s="39" t="str">
        <f>IF($B3099="","",-SUMIFS(Tabla7[Cantidad],Tabla7[Código del producto],$B3099,Tabla7[Tipo de movimiento],"SALIDA",Tabla7[Mes],N$5))</f>
        <v/>
      </c>
      <c r="O3099" s="39" t="str">
        <f>IF($B3099="","",-SUMIFS(Tabla7[Cantidad],Tabla7[Código del producto],$B3099,Tabla7[Tipo de movimiento],"SALIDA",Tabla7[Mes],O$5))</f>
        <v/>
      </c>
      <c r="P3099" s="39" t="str">
        <f>IF($B3099="","",-SUMIFS(Tabla7[Cantidad],Tabla7[Código del producto],$B3099,Tabla7[Tipo de movimiento],"SALIDA",Tabla7[Mes],P$5))</f>
        <v/>
      </c>
      <c r="Q3099" s="39" t="str">
        <f t="shared" si="144"/>
        <v/>
      </c>
      <c r="R3099" s="51" t="str">
        <f>IF($B3099="","",IFERROR(VLOOKUP($B3099,'ABC rotación'!$C:$G,5,0),"C"))</f>
        <v/>
      </c>
      <c r="S3099" s="41" t="str">
        <f t="shared" si="145"/>
        <v/>
      </c>
      <c r="T3099" s="40" t="str">
        <f t="shared" si="146"/>
        <v/>
      </c>
      <c r="U3099" s="23" t="str">
        <f>IF($B3099="","",VLOOKUP($T3099,Tablas!$X$14:$Y$17,2,1))</f>
        <v/>
      </c>
    </row>
    <row r="3100" spans="2:21" x14ac:dyDescent="0.2">
      <c r="B3100" s="1" t="str">
        <f>IF(Tablas!B3098="","",Tablas!B3098)</f>
        <v/>
      </c>
      <c r="C3100" s="1" t="str">
        <f>IF(Tablas!C3098="","",Tablas!C3098)</f>
        <v/>
      </c>
      <c r="D3100" s="1" t="str">
        <f>IF(Tablas!D3098="","",Tablas!D3098)</f>
        <v/>
      </c>
      <c r="E3100" s="1" t="str">
        <f>IF(Tablas!E3098="","",Tablas!E3098)</f>
        <v/>
      </c>
      <c r="F3100" s="1" t="str">
        <f>IF(Tablas!F3098="","",Tablas!F3098)</f>
        <v/>
      </c>
      <c r="G3100" s="1" t="str">
        <f>IF(Tablas!I3098="","",Tablas!I3098)</f>
        <v/>
      </c>
      <c r="H3100" s="1" t="s">
        <v>911</v>
      </c>
      <c r="I3100" s="39" t="str">
        <f>IF($B3100="","",-SUMIFS(Tabla7[Cantidad],Tabla7[Código del producto],$B3100,Tabla7[Tipo de movimiento],"SALIDA",Tabla7[Mes],I$5))</f>
        <v/>
      </c>
      <c r="J3100" s="39" t="str">
        <f>IF($B3100="","",-SUMIFS(Tabla7[Cantidad],Tabla7[Código del producto],$B3100,Tabla7[Tipo de movimiento],"SALIDA",Tabla7[Mes],J$5))</f>
        <v/>
      </c>
      <c r="K3100" s="39" t="str">
        <f>IF($B3100="","",-SUMIFS(Tabla7[Cantidad],Tabla7[Código del producto],$B3100,Tabla7[Tipo de movimiento],"SALIDA",Tabla7[Mes],K$5))</f>
        <v/>
      </c>
      <c r="L3100" s="39" t="str">
        <f>IF($B3100="","",-SUMIFS(Tabla7[Cantidad],Tabla7[Código del producto],$B3100,Tabla7[Tipo de movimiento],"SALIDA",Tabla7[Mes],L$5))</f>
        <v/>
      </c>
      <c r="M3100" s="39" t="str">
        <f>IF($B3100="","",-SUMIFS(Tabla7[Cantidad],Tabla7[Código del producto],$B3100,Tabla7[Tipo de movimiento],"SALIDA",Tabla7[Mes],M$5))</f>
        <v/>
      </c>
      <c r="N3100" s="39" t="str">
        <f>IF($B3100="","",-SUMIFS(Tabla7[Cantidad],Tabla7[Código del producto],$B3100,Tabla7[Tipo de movimiento],"SALIDA",Tabla7[Mes],N$5))</f>
        <v/>
      </c>
      <c r="O3100" s="39" t="str">
        <f>IF($B3100="","",-SUMIFS(Tabla7[Cantidad],Tabla7[Código del producto],$B3100,Tabla7[Tipo de movimiento],"SALIDA",Tabla7[Mes],O$5))</f>
        <v/>
      </c>
      <c r="P3100" s="39" t="str">
        <f>IF($B3100="","",-SUMIFS(Tabla7[Cantidad],Tabla7[Código del producto],$B3100,Tabla7[Tipo de movimiento],"SALIDA",Tabla7[Mes],P$5))</f>
        <v/>
      </c>
      <c r="Q3100" s="39" t="str">
        <f t="shared" si="144"/>
        <v/>
      </c>
      <c r="R3100" s="51" t="str">
        <f>IF($B3100="","",IFERROR(VLOOKUP($B3100,'ABC rotación'!$C:$G,5,0),"C"))</f>
        <v/>
      </c>
      <c r="S3100" s="41" t="str">
        <f t="shared" si="145"/>
        <v/>
      </c>
      <c r="T3100" s="40" t="str">
        <f t="shared" si="146"/>
        <v/>
      </c>
      <c r="U3100" s="23" t="str">
        <f>IF($B3100="","",VLOOKUP($T3100,Tablas!$X$14:$Y$17,2,1))</f>
        <v/>
      </c>
    </row>
    <row r="3101" spans="2:21" x14ac:dyDescent="0.2">
      <c r="B3101" s="1" t="str">
        <f>IF(Tablas!B3099="","",Tablas!B3099)</f>
        <v/>
      </c>
      <c r="C3101" s="1" t="str">
        <f>IF(Tablas!C3099="","",Tablas!C3099)</f>
        <v/>
      </c>
      <c r="D3101" s="1" t="str">
        <f>IF(Tablas!D3099="","",Tablas!D3099)</f>
        <v/>
      </c>
      <c r="E3101" s="1" t="str">
        <f>IF(Tablas!E3099="","",Tablas!E3099)</f>
        <v/>
      </c>
      <c r="F3101" s="1" t="str">
        <f>IF(Tablas!F3099="","",Tablas!F3099)</f>
        <v/>
      </c>
      <c r="G3101" s="1" t="str">
        <f>IF(Tablas!I3099="","",Tablas!I3099)</f>
        <v/>
      </c>
      <c r="H3101" s="1" t="s">
        <v>911</v>
      </c>
      <c r="I3101" s="39" t="str">
        <f>IF($B3101="","",-SUMIFS(Tabla7[Cantidad],Tabla7[Código del producto],$B3101,Tabla7[Tipo de movimiento],"SALIDA",Tabla7[Mes],I$5))</f>
        <v/>
      </c>
      <c r="J3101" s="39" t="str">
        <f>IF($B3101="","",-SUMIFS(Tabla7[Cantidad],Tabla7[Código del producto],$B3101,Tabla7[Tipo de movimiento],"SALIDA",Tabla7[Mes],J$5))</f>
        <v/>
      </c>
      <c r="K3101" s="39" t="str">
        <f>IF($B3101="","",-SUMIFS(Tabla7[Cantidad],Tabla7[Código del producto],$B3101,Tabla7[Tipo de movimiento],"SALIDA",Tabla7[Mes],K$5))</f>
        <v/>
      </c>
      <c r="L3101" s="39" t="str">
        <f>IF($B3101="","",-SUMIFS(Tabla7[Cantidad],Tabla7[Código del producto],$B3101,Tabla7[Tipo de movimiento],"SALIDA",Tabla7[Mes],L$5))</f>
        <v/>
      </c>
      <c r="M3101" s="39" t="str">
        <f>IF($B3101="","",-SUMIFS(Tabla7[Cantidad],Tabla7[Código del producto],$B3101,Tabla7[Tipo de movimiento],"SALIDA",Tabla7[Mes],M$5))</f>
        <v/>
      </c>
      <c r="N3101" s="39" t="str">
        <f>IF($B3101="","",-SUMIFS(Tabla7[Cantidad],Tabla7[Código del producto],$B3101,Tabla7[Tipo de movimiento],"SALIDA",Tabla7[Mes],N$5))</f>
        <v/>
      </c>
      <c r="O3101" s="39" t="str">
        <f>IF($B3101="","",-SUMIFS(Tabla7[Cantidad],Tabla7[Código del producto],$B3101,Tabla7[Tipo de movimiento],"SALIDA",Tabla7[Mes],O$5))</f>
        <v/>
      </c>
      <c r="P3101" s="39" t="str">
        <f>IF($B3101="","",-SUMIFS(Tabla7[Cantidad],Tabla7[Código del producto],$B3101,Tabla7[Tipo de movimiento],"SALIDA",Tabla7[Mes],P$5))</f>
        <v/>
      </c>
      <c r="Q3101" s="39" t="str">
        <f t="shared" si="144"/>
        <v/>
      </c>
      <c r="R3101" s="51" t="str">
        <f>IF($B3101="","",IFERROR(VLOOKUP($B3101,'ABC rotación'!$C:$G,5,0),"C"))</f>
        <v/>
      </c>
      <c r="S3101" s="41" t="str">
        <f t="shared" si="145"/>
        <v/>
      </c>
      <c r="T3101" s="40" t="str">
        <f t="shared" si="146"/>
        <v/>
      </c>
      <c r="U3101" s="23" t="str">
        <f>IF($B3101="","",VLOOKUP($T3101,Tablas!$X$14:$Y$17,2,1))</f>
        <v/>
      </c>
    </row>
    <row r="3102" spans="2:21" x14ac:dyDescent="0.2">
      <c r="B3102" s="1" t="str">
        <f>IF(Tablas!B3100="","",Tablas!B3100)</f>
        <v/>
      </c>
      <c r="C3102" s="1" t="str">
        <f>IF(Tablas!C3100="","",Tablas!C3100)</f>
        <v/>
      </c>
      <c r="D3102" s="1" t="str">
        <f>IF(Tablas!D3100="","",Tablas!D3100)</f>
        <v/>
      </c>
      <c r="E3102" s="1" t="str">
        <f>IF(Tablas!E3100="","",Tablas!E3100)</f>
        <v/>
      </c>
      <c r="F3102" s="1" t="str">
        <f>IF(Tablas!F3100="","",Tablas!F3100)</f>
        <v/>
      </c>
      <c r="G3102" s="1" t="str">
        <f>IF(Tablas!I3100="","",Tablas!I3100)</f>
        <v/>
      </c>
      <c r="H3102" s="1" t="s">
        <v>911</v>
      </c>
      <c r="I3102" s="39" t="str">
        <f>IF($B3102="","",-SUMIFS(Tabla7[Cantidad],Tabla7[Código del producto],$B3102,Tabla7[Tipo de movimiento],"SALIDA",Tabla7[Mes],I$5))</f>
        <v/>
      </c>
      <c r="J3102" s="39" t="str">
        <f>IF($B3102="","",-SUMIFS(Tabla7[Cantidad],Tabla7[Código del producto],$B3102,Tabla7[Tipo de movimiento],"SALIDA",Tabla7[Mes],J$5))</f>
        <v/>
      </c>
      <c r="K3102" s="39" t="str">
        <f>IF($B3102="","",-SUMIFS(Tabla7[Cantidad],Tabla7[Código del producto],$B3102,Tabla7[Tipo de movimiento],"SALIDA",Tabla7[Mes],K$5))</f>
        <v/>
      </c>
      <c r="L3102" s="39" t="str">
        <f>IF($B3102="","",-SUMIFS(Tabla7[Cantidad],Tabla7[Código del producto],$B3102,Tabla7[Tipo de movimiento],"SALIDA",Tabla7[Mes],L$5))</f>
        <v/>
      </c>
      <c r="M3102" s="39" t="str">
        <f>IF($B3102="","",-SUMIFS(Tabla7[Cantidad],Tabla7[Código del producto],$B3102,Tabla7[Tipo de movimiento],"SALIDA",Tabla7[Mes],M$5))</f>
        <v/>
      </c>
      <c r="N3102" s="39" t="str">
        <f>IF($B3102="","",-SUMIFS(Tabla7[Cantidad],Tabla7[Código del producto],$B3102,Tabla7[Tipo de movimiento],"SALIDA",Tabla7[Mes],N$5))</f>
        <v/>
      </c>
      <c r="O3102" s="39" t="str">
        <f>IF($B3102="","",-SUMIFS(Tabla7[Cantidad],Tabla7[Código del producto],$B3102,Tabla7[Tipo de movimiento],"SALIDA",Tabla7[Mes],O$5))</f>
        <v/>
      </c>
      <c r="P3102" s="39" t="str">
        <f>IF($B3102="","",-SUMIFS(Tabla7[Cantidad],Tabla7[Código del producto],$B3102,Tabla7[Tipo de movimiento],"SALIDA",Tabla7[Mes],P$5))</f>
        <v/>
      </c>
      <c r="Q3102" s="39" t="str">
        <f t="shared" si="144"/>
        <v/>
      </c>
      <c r="R3102" s="51" t="str">
        <f>IF($B3102="","",IFERROR(VLOOKUP($B3102,'ABC rotación'!$C:$G,5,0),"C"))</f>
        <v/>
      </c>
      <c r="S3102" s="41" t="str">
        <f t="shared" si="145"/>
        <v/>
      </c>
      <c r="T3102" s="40" t="str">
        <f t="shared" si="146"/>
        <v/>
      </c>
      <c r="U3102" s="23" t="str">
        <f>IF($B3102="","",VLOOKUP($T3102,Tablas!$X$14:$Y$17,2,1))</f>
        <v/>
      </c>
    </row>
    <row r="3103" spans="2:21" x14ac:dyDescent="0.2">
      <c r="B3103" s="1" t="str">
        <f>IF(Tablas!B3101="","",Tablas!B3101)</f>
        <v/>
      </c>
      <c r="C3103" s="1" t="str">
        <f>IF(Tablas!C3101="","",Tablas!C3101)</f>
        <v/>
      </c>
      <c r="D3103" s="1" t="str">
        <f>IF(Tablas!D3101="","",Tablas!D3101)</f>
        <v/>
      </c>
      <c r="E3103" s="1" t="str">
        <f>IF(Tablas!E3101="","",Tablas!E3101)</f>
        <v/>
      </c>
      <c r="F3103" s="1" t="str">
        <f>IF(Tablas!F3101="","",Tablas!F3101)</f>
        <v/>
      </c>
      <c r="G3103" s="1" t="str">
        <f>IF(Tablas!I3101="","",Tablas!I3101)</f>
        <v/>
      </c>
      <c r="H3103" s="1" t="s">
        <v>911</v>
      </c>
      <c r="I3103" s="39" t="str">
        <f>IF($B3103="","",-SUMIFS(Tabla7[Cantidad],Tabla7[Código del producto],$B3103,Tabla7[Tipo de movimiento],"SALIDA",Tabla7[Mes],I$5))</f>
        <v/>
      </c>
      <c r="J3103" s="39" t="str">
        <f>IF($B3103="","",-SUMIFS(Tabla7[Cantidad],Tabla7[Código del producto],$B3103,Tabla7[Tipo de movimiento],"SALIDA",Tabla7[Mes],J$5))</f>
        <v/>
      </c>
      <c r="K3103" s="39" t="str">
        <f>IF($B3103="","",-SUMIFS(Tabla7[Cantidad],Tabla7[Código del producto],$B3103,Tabla7[Tipo de movimiento],"SALIDA",Tabla7[Mes],K$5))</f>
        <v/>
      </c>
      <c r="L3103" s="39" t="str">
        <f>IF($B3103="","",-SUMIFS(Tabla7[Cantidad],Tabla7[Código del producto],$B3103,Tabla7[Tipo de movimiento],"SALIDA",Tabla7[Mes],L$5))</f>
        <v/>
      </c>
      <c r="M3103" s="39" t="str">
        <f>IF($B3103="","",-SUMIFS(Tabla7[Cantidad],Tabla7[Código del producto],$B3103,Tabla7[Tipo de movimiento],"SALIDA",Tabla7[Mes],M$5))</f>
        <v/>
      </c>
      <c r="N3103" s="39" t="str">
        <f>IF($B3103="","",-SUMIFS(Tabla7[Cantidad],Tabla7[Código del producto],$B3103,Tabla7[Tipo de movimiento],"SALIDA",Tabla7[Mes],N$5))</f>
        <v/>
      </c>
      <c r="O3103" s="39" t="str">
        <f>IF($B3103="","",-SUMIFS(Tabla7[Cantidad],Tabla7[Código del producto],$B3103,Tabla7[Tipo de movimiento],"SALIDA",Tabla7[Mes],O$5))</f>
        <v/>
      </c>
      <c r="P3103" s="39" t="str">
        <f>IF($B3103="","",-SUMIFS(Tabla7[Cantidad],Tabla7[Código del producto],$B3103,Tabla7[Tipo de movimiento],"SALIDA",Tabla7[Mes],P$5))</f>
        <v/>
      </c>
      <c r="Q3103" s="39" t="str">
        <f t="shared" si="144"/>
        <v/>
      </c>
      <c r="R3103" s="51" t="str">
        <f>IF($B3103="","",IFERROR(VLOOKUP($B3103,'ABC rotación'!$C:$G,5,0),"C"))</f>
        <v/>
      </c>
      <c r="S3103" s="41" t="str">
        <f t="shared" si="145"/>
        <v/>
      </c>
      <c r="T3103" s="40" t="str">
        <f t="shared" si="146"/>
        <v/>
      </c>
      <c r="U3103" s="23" t="str">
        <f>IF($B3103="","",VLOOKUP($T3103,Tablas!$X$14:$Y$17,2,1))</f>
        <v/>
      </c>
    </row>
    <row r="3104" spans="2:21" x14ac:dyDescent="0.2">
      <c r="B3104" s="1" t="str">
        <f>IF(Tablas!B3102="","",Tablas!B3102)</f>
        <v/>
      </c>
      <c r="C3104" s="1" t="str">
        <f>IF(Tablas!C3102="","",Tablas!C3102)</f>
        <v/>
      </c>
      <c r="D3104" s="1" t="str">
        <f>IF(Tablas!D3102="","",Tablas!D3102)</f>
        <v/>
      </c>
      <c r="E3104" s="1" t="str">
        <f>IF(Tablas!E3102="","",Tablas!E3102)</f>
        <v/>
      </c>
      <c r="F3104" s="1" t="str">
        <f>IF(Tablas!F3102="","",Tablas!F3102)</f>
        <v/>
      </c>
      <c r="G3104" s="1" t="str">
        <f>IF(Tablas!I3102="","",Tablas!I3102)</f>
        <v/>
      </c>
      <c r="H3104" s="1" t="s">
        <v>911</v>
      </c>
      <c r="I3104" s="39" t="str">
        <f>IF($B3104="","",-SUMIFS(Tabla7[Cantidad],Tabla7[Código del producto],$B3104,Tabla7[Tipo de movimiento],"SALIDA",Tabla7[Mes],I$5))</f>
        <v/>
      </c>
      <c r="J3104" s="39" t="str">
        <f>IF($B3104="","",-SUMIFS(Tabla7[Cantidad],Tabla7[Código del producto],$B3104,Tabla7[Tipo de movimiento],"SALIDA",Tabla7[Mes],J$5))</f>
        <v/>
      </c>
      <c r="K3104" s="39" t="str">
        <f>IF($B3104="","",-SUMIFS(Tabla7[Cantidad],Tabla7[Código del producto],$B3104,Tabla7[Tipo de movimiento],"SALIDA",Tabla7[Mes],K$5))</f>
        <v/>
      </c>
      <c r="L3104" s="39" t="str">
        <f>IF($B3104="","",-SUMIFS(Tabla7[Cantidad],Tabla7[Código del producto],$B3104,Tabla7[Tipo de movimiento],"SALIDA",Tabla7[Mes],L$5))</f>
        <v/>
      </c>
      <c r="M3104" s="39" t="str">
        <f>IF($B3104="","",-SUMIFS(Tabla7[Cantidad],Tabla7[Código del producto],$B3104,Tabla7[Tipo de movimiento],"SALIDA",Tabla7[Mes],M$5))</f>
        <v/>
      </c>
      <c r="N3104" s="39" t="str">
        <f>IF($B3104="","",-SUMIFS(Tabla7[Cantidad],Tabla7[Código del producto],$B3104,Tabla7[Tipo de movimiento],"SALIDA",Tabla7[Mes],N$5))</f>
        <v/>
      </c>
      <c r="O3104" s="39" t="str">
        <f>IF($B3104="","",-SUMIFS(Tabla7[Cantidad],Tabla7[Código del producto],$B3104,Tabla7[Tipo de movimiento],"SALIDA",Tabla7[Mes],O$5))</f>
        <v/>
      </c>
      <c r="P3104" s="39" t="str">
        <f>IF($B3104="","",-SUMIFS(Tabla7[Cantidad],Tabla7[Código del producto],$B3104,Tabla7[Tipo de movimiento],"SALIDA",Tabla7[Mes],P$5))</f>
        <v/>
      </c>
      <c r="Q3104" s="39" t="str">
        <f t="shared" si="144"/>
        <v/>
      </c>
      <c r="R3104" s="51" t="str">
        <f>IF($B3104="","",IFERROR(VLOOKUP($B3104,'ABC rotación'!$C:$G,5,0),"C"))</f>
        <v/>
      </c>
      <c r="S3104" s="41" t="str">
        <f t="shared" si="145"/>
        <v/>
      </c>
      <c r="T3104" s="40" t="str">
        <f t="shared" si="146"/>
        <v/>
      </c>
      <c r="U3104" s="23" t="str">
        <f>IF($B3104="","",VLOOKUP($T3104,Tablas!$X$14:$Y$17,2,1))</f>
        <v/>
      </c>
    </row>
    <row r="3105" spans="2:21" x14ac:dyDescent="0.2">
      <c r="B3105" s="1" t="str">
        <f>IF(Tablas!B3103="","",Tablas!B3103)</f>
        <v/>
      </c>
      <c r="C3105" s="1" t="str">
        <f>IF(Tablas!C3103="","",Tablas!C3103)</f>
        <v/>
      </c>
      <c r="D3105" s="1" t="str">
        <f>IF(Tablas!D3103="","",Tablas!D3103)</f>
        <v/>
      </c>
      <c r="E3105" s="1" t="str">
        <f>IF(Tablas!E3103="","",Tablas!E3103)</f>
        <v/>
      </c>
      <c r="F3105" s="1" t="str">
        <f>IF(Tablas!F3103="","",Tablas!F3103)</f>
        <v/>
      </c>
      <c r="G3105" s="1" t="str">
        <f>IF(Tablas!I3103="","",Tablas!I3103)</f>
        <v/>
      </c>
      <c r="H3105" s="1" t="s">
        <v>911</v>
      </c>
      <c r="I3105" s="39" t="str">
        <f>IF($B3105="","",-SUMIFS(Tabla7[Cantidad],Tabla7[Código del producto],$B3105,Tabla7[Tipo de movimiento],"SALIDA",Tabla7[Mes],I$5))</f>
        <v/>
      </c>
      <c r="J3105" s="39" t="str">
        <f>IF($B3105="","",-SUMIFS(Tabla7[Cantidad],Tabla7[Código del producto],$B3105,Tabla7[Tipo de movimiento],"SALIDA",Tabla7[Mes],J$5))</f>
        <v/>
      </c>
      <c r="K3105" s="39" t="str">
        <f>IF($B3105="","",-SUMIFS(Tabla7[Cantidad],Tabla7[Código del producto],$B3105,Tabla7[Tipo de movimiento],"SALIDA",Tabla7[Mes],K$5))</f>
        <v/>
      </c>
      <c r="L3105" s="39" t="str">
        <f>IF($B3105="","",-SUMIFS(Tabla7[Cantidad],Tabla7[Código del producto],$B3105,Tabla7[Tipo de movimiento],"SALIDA",Tabla7[Mes],L$5))</f>
        <v/>
      </c>
      <c r="M3105" s="39" t="str">
        <f>IF($B3105="","",-SUMIFS(Tabla7[Cantidad],Tabla7[Código del producto],$B3105,Tabla7[Tipo de movimiento],"SALIDA",Tabla7[Mes],M$5))</f>
        <v/>
      </c>
      <c r="N3105" s="39" t="str">
        <f>IF($B3105="","",-SUMIFS(Tabla7[Cantidad],Tabla7[Código del producto],$B3105,Tabla7[Tipo de movimiento],"SALIDA",Tabla7[Mes],N$5))</f>
        <v/>
      </c>
      <c r="O3105" s="39" t="str">
        <f>IF($B3105="","",-SUMIFS(Tabla7[Cantidad],Tabla7[Código del producto],$B3105,Tabla7[Tipo de movimiento],"SALIDA",Tabla7[Mes],O$5))</f>
        <v/>
      </c>
      <c r="P3105" s="39" t="str">
        <f>IF($B3105="","",-SUMIFS(Tabla7[Cantidad],Tabla7[Código del producto],$B3105,Tabla7[Tipo de movimiento],"SALIDA",Tabla7[Mes],P$5))</f>
        <v/>
      </c>
      <c r="Q3105" s="39" t="str">
        <f t="shared" si="144"/>
        <v/>
      </c>
      <c r="R3105" s="51" t="str">
        <f>IF($B3105="","",IFERROR(VLOOKUP($B3105,'ABC rotación'!$C:$G,5,0),"C"))</f>
        <v/>
      </c>
      <c r="S3105" s="41" t="str">
        <f t="shared" si="145"/>
        <v/>
      </c>
      <c r="T3105" s="40" t="str">
        <f t="shared" si="146"/>
        <v/>
      </c>
      <c r="U3105" s="23" t="str">
        <f>IF($B3105="","",VLOOKUP($T3105,Tablas!$X$14:$Y$17,2,1))</f>
        <v/>
      </c>
    </row>
    <row r="3106" spans="2:21" x14ac:dyDescent="0.2">
      <c r="B3106" s="1" t="str">
        <f>IF(Tablas!B3104="","",Tablas!B3104)</f>
        <v/>
      </c>
      <c r="C3106" s="1" t="str">
        <f>IF(Tablas!C3104="","",Tablas!C3104)</f>
        <v/>
      </c>
      <c r="D3106" s="1" t="str">
        <f>IF(Tablas!D3104="","",Tablas!D3104)</f>
        <v/>
      </c>
      <c r="E3106" s="1" t="str">
        <f>IF(Tablas!E3104="","",Tablas!E3104)</f>
        <v/>
      </c>
      <c r="F3106" s="1" t="str">
        <f>IF(Tablas!F3104="","",Tablas!F3104)</f>
        <v/>
      </c>
      <c r="G3106" s="1" t="str">
        <f>IF(Tablas!I3104="","",Tablas!I3104)</f>
        <v/>
      </c>
      <c r="H3106" s="1" t="s">
        <v>911</v>
      </c>
      <c r="I3106" s="39" t="str">
        <f>IF($B3106="","",-SUMIFS(Tabla7[Cantidad],Tabla7[Código del producto],$B3106,Tabla7[Tipo de movimiento],"SALIDA",Tabla7[Mes],I$5))</f>
        <v/>
      </c>
      <c r="J3106" s="39" t="str">
        <f>IF($B3106="","",-SUMIFS(Tabla7[Cantidad],Tabla7[Código del producto],$B3106,Tabla7[Tipo de movimiento],"SALIDA",Tabla7[Mes],J$5))</f>
        <v/>
      </c>
      <c r="K3106" s="39" t="str">
        <f>IF($B3106="","",-SUMIFS(Tabla7[Cantidad],Tabla7[Código del producto],$B3106,Tabla7[Tipo de movimiento],"SALIDA",Tabla7[Mes],K$5))</f>
        <v/>
      </c>
      <c r="L3106" s="39" t="str">
        <f>IF($B3106="","",-SUMIFS(Tabla7[Cantidad],Tabla7[Código del producto],$B3106,Tabla7[Tipo de movimiento],"SALIDA",Tabla7[Mes],L$5))</f>
        <v/>
      </c>
      <c r="M3106" s="39" t="str">
        <f>IF($B3106="","",-SUMIFS(Tabla7[Cantidad],Tabla7[Código del producto],$B3106,Tabla7[Tipo de movimiento],"SALIDA",Tabla7[Mes],M$5))</f>
        <v/>
      </c>
      <c r="N3106" s="39" t="str">
        <f>IF($B3106="","",-SUMIFS(Tabla7[Cantidad],Tabla7[Código del producto],$B3106,Tabla7[Tipo de movimiento],"SALIDA",Tabla7[Mes],N$5))</f>
        <v/>
      </c>
      <c r="O3106" s="39" t="str">
        <f>IF($B3106="","",-SUMIFS(Tabla7[Cantidad],Tabla7[Código del producto],$B3106,Tabla7[Tipo de movimiento],"SALIDA",Tabla7[Mes],O$5))</f>
        <v/>
      </c>
      <c r="P3106" s="39" t="str">
        <f>IF($B3106="","",-SUMIFS(Tabla7[Cantidad],Tabla7[Código del producto],$B3106,Tabla7[Tipo de movimiento],"SALIDA",Tabla7[Mes],P$5))</f>
        <v/>
      </c>
      <c r="Q3106" s="39" t="str">
        <f t="shared" si="144"/>
        <v/>
      </c>
      <c r="R3106" s="51" t="str">
        <f>IF($B3106="","",IFERROR(VLOOKUP($B3106,'ABC rotación'!$C:$G,5,0),"C"))</f>
        <v/>
      </c>
      <c r="S3106" s="41" t="str">
        <f t="shared" si="145"/>
        <v/>
      </c>
      <c r="T3106" s="40" t="str">
        <f t="shared" si="146"/>
        <v/>
      </c>
      <c r="U3106" s="23" t="str">
        <f>IF($B3106="","",VLOOKUP($T3106,Tablas!$X$14:$Y$17,2,1))</f>
        <v/>
      </c>
    </row>
    <row r="3107" spans="2:21" x14ac:dyDescent="0.2">
      <c r="B3107" s="1" t="str">
        <f>IF(Tablas!B3105="","",Tablas!B3105)</f>
        <v/>
      </c>
      <c r="C3107" s="1" t="str">
        <f>IF(Tablas!C3105="","",Tablas!C3105)</f>
        <v/>
      </c>
      <c r="D3107" s="1" t="str">
        <f>IF(Tablas!D3105="","",Tablas!D3105)</f>
        <v/>
      </c>
      <c r="E3107" s="1" t="str">
        <f>IF(Tablas!E3105="","",Tablas!E3105)</f>
        <v/>
      </c>
      <c r="F3107" s="1" t="str">
        <f>IF(Tablas!F3105="","",Tablas!F3105)</f>
        <v/>
      </c>
      <c r="G3107" s="1" t="str">
        <f>IF(Tablas!I3105="","",Tablas!I3105)</f>
        <v/>
      </c>
      <c r="H3107" s="1" t="s">
        <v>911</v>
      </c>
      <c r="I3107" s="39" t="str">
        <f>IF($B3107="","",-SUMIFS(Tabla7[Cantidad],Tabla7[Código del producto],$B3107,Tabla7[Tipo de movimiento],"SALIDA",Tabla7[Mes],I$5))</f>
        <v/>
      </c>
      <c r="J3107" s="39" t="str">
        <f>IF($B3107="","",-SUMIFS(Tabla7[Cantidad],Tabla7[Código del producto],$B3107,Tabla7[Tipo de movimiento],"SALIDA",Tabla7[Mes],J$5))</f>
        <v/>
      </c>
      <c r="K3107" s="39" t="str">
        <f>IF($B3107="","",-SUMIFS(Tabla7[Cantidad],Tabla7[Código del producto],$B3107,Tabla7[Tipo de movimiento],"SALIDA",Tabla7[Mes],K$5))</f>
        <v/>
      </c>
      <c r="L3107" s="39" t="str">
        <f>IF($B3107="","",-SUMIFS(Tabla7[Cantidad],Tabla7[Código del producto],$B3107,Tabla7[Tipo de movimiento],"SALIDA",Tabla7[Mes],L$5))</f>
        <v/>
      </c>
      <c r="M3107" s="39" t="str">
        <f>IF($B3107="","",-SUMIFS(Tabla7[Cantidad],Tabla7[Código del producto],$B3107,Tabla7[Tipo de movimiento],"SALIDA",Tabla7[Mes],M$5))</f>
        <v/>
      </c>
      <c r="N3107" s="39" t="str">
        <f>IF($B3107="","",-SUMIFS(Tabla7[Cantidad],Tabla7[Código del producto],$B3107,Tabla7[Tipo de movimiento],"SALIDA",Tabla7[Mes],N$5))</f>
        <v/>
      </c>
      <c r="O3107" s="39" t="str">
        <f>IF($B3107="","",-SUMIFS(Tabla7[Cantidad],Tabla7[Código del producto],$B3107,Tabla7[Tipo de movimiento],"SALIDA",Tabla7[Mes],O$5))</f>
        <v/>
      </c>
      <c r="P3107" s="39" t="str">
        <f>IF($B3107="","",-SUMIFS(Tabla7[Cantidad],Tabla7[Código del producto],$B3107,Tabla7[Tipo de movimiento],"SALIDA",Tabla7[Mes],P$5))</f>
        <v/>
      </c>
      <c r="Q3107" s="39" t="str">
        <f t="shared" si="144"/>
        <v/>
      </c>
      <c r="R3107" s="51" t="str">
        <f>IF($B3107="","",IFERROR(VLOOKUP($B3107,'ABC rotación'!$C:$G,5,0),"C"))</f>
        <v/>
      </c>
      <c r="S3107" s="41" t="str">
        <f t="shared" si="145"/>
        <v/>
      </c>
      <c r="T3107" s="40" t="str">
        <f t="shared" si="146"/>
        <v/>
      </c>
      <c r="U3107" s="23" t="str">
        <f>IF($B3107="","",VLOOKUP($T3107,Tablas!$X$14:$Y$17,2,1))</f>
        <v/>
      </c>
    </row>
    <row r="3108" spans="2:21" x14ac:dyDescent="0.2">
      <c r="B3108" s="1" t="str">
        <f>IF(Tablas!B3106="","",Tablas!B3106)</f>
        <v/>
      </c>
      <c r="C3108" s="1" t="str">
        <f>IF(Tablas!C3106="","",Tablas!C3106)</f>
        <v/>
      </c>
      <c r="D3108" s="1" t="str">
        <f>IF(Tablas!D3106="","",Tablas!D3106)</f>
        <v/>
      </c>
      <c r="E3108" s="1" t="str">
        <f>IF(Tablas!E3106="","",Tablas!E3106)</f>
        <v/>
      </c>
      <c r="F3108" s="1" t="str">
        <f>IF(Tablas!F3106="","",Tablas!F3106)</f>
        <v/>
      </c>
      <c r="G3108" s="1" t="str">
        <f>IF(Tablas!I3106="","",Tablas!I3106)</f>
        <v/>
      </c>
      <c r="H3108" s="1" t="s">
        <v>911</v>
      </c>
      <c r="I3108" s="39" t="str">
        <f>IF($B3108="","",-SUMIFS(Tabla7[Cantidad],Tabla7[Código del producto],$B3108,Tabla7[Tipo de movimiento],"SALIDA",Tabla7[Mes],I$5))</f>
        <v/>
      </c>
      <c r="J3108" s="39" t="str">
        <f>IF($B3108="","",-SUMIFS(Tabla7[Cantidad],Tabla7[Código del producto],$B3108,Tabla7[Tipo de movimiento],"SALIDA",Tabla7[Mes],J$5))</f>
        <v/>
      </c>
      <c r="K3108" s="39" t="str">
        <f>IF($B3108="","",-SUMIFS(Tabla7[Cantidad],Tabla7[Código del producto],$B3108,Tabla7[Tipo de movimiento],"SALIDA",Tabla7[Mes],K$5))</f>
        <v/>
      </c>
      <c r="L3108" s="39" t="str">
        <f>IF($B3108="","",-SUMIFS(Tabla7[Cantidad],Tabla7[Código del producto],$B3108,Tabla7[Tipo de movimiento],"SALIDA",Tabla7[Mes],L$5))</f>
        <v/>
      </c>
      <c r="M3108" s="39" t="str">
        <f>IF($B3108="","",-SUMIFS(Tabla7[Cantidad],Tabla7[Código del producto],$B3108,Tabla7[Tipo de movimiento],"SALIDA",Tabla7[Mes],M$5))</f>
        <v/>
      </c>
      <c r="N3108" s="39" t="str">
        <f>IF($B3108="","",-SUMIFS(Tabla7[Cantidad],Tabla7[Código del producto],$B3108,Tabla7[Tipo de movimiento],"SALIDA",Tabla7[Mes],N$5))</f>
        <v/>
      </c>
      <c r="O3108" s="39" t="str">
        <f>IF($B3108="","",-SUMIFS(Tabla7[Cantidad],Tabla7[Código del producto],$B3108,Tabla7[Tipo de movimiento],"SALIDA",Tabla7[Mes],O$5))</f>
        <v/>
      </c>
      <c r="P3108" s="39" t="str">
        <f>IF($B3108="","",-SUMIFS(Tabla7[Cantidad],Tabla7[Código del producto],$B3108,Tabla7[Tipo de movimiento],"SALIDA",Tabla7[Mes],P$5))</f>
        <v/>
      </c>
      <c r="Q3108" s="39" t="str">
        <f t="shared" si="144"/>
        <v/>
      </c>
      <c r="R3108" s="51" t="str">
        <f>IF($B3108="","",IFERROR(VLOOKUP($B3108,'ABC rotación'!$C:$G,5,0),"C"))</f>
        <v/>
      </c>
      <c r="S3108" s="41" t="str">
        <f t="shared" si="145"/>
        <v/>
      </c>
      <c r="T3108" s="40" t="str">
        <f t="shared" si="146"/>
        <v/>
      </c>
      <c r="U3108" s="23" t="str">
        <f>IF($B3108="","",VLOOKUP($T3108,Tablas!$X$14:$Y$17,2,1))</f>
        <v/>
      </c>
    </row>
    <row r="3109" spans="2:21" x14ac:dyDescent="0.2">
      <c r="B3109" s="1" t="str">
        <f>IF(Tablas!B3107="","",Tablas!B3107)</f>
        <v/>
      </c>
      <c r="C3109" s="1" t="str">
        <f>IF(Tablas!C3107="","",Tablas!C3107)</f>
        <v/>
      </c>
      <c r="D3109" s="1" t="str">
        <f>IF(Tablas!D3107="","",Tablas!D3107)</f>
        <v/>
      </c>
      <c r="E3109" s="1" t="str">
        <f>IF(Tablas!E3107="","",Tablas!E3107)</f>
        <v/>
      </c>
      <c r="F3109" s="1" t="str">
        <f>IF(Tablas!F3107="","",Tablas!F3107)</f>
        <v/>
      </c>
      <c r="G3109" s="1" t="str">
        <f>IF(Tablas!I3107="","",Tablas!I3107)</f>
        <v/>
      </c>
      <c r="H3109" s="1" t="s">
        <v>911</v>
      </c>
      <c r="I3109" s="39" t="str">
        <f>IF($B3109="","",-SUMIFS(Tabla7[Cantidad],Tabla7[Código del producto],$B3109,Tabla7[Tipo de movimiento],"SALIDA",Tabla7[Mes],I$5))</f>
        <v/>
      </c>
      <c r="J3109" s="39" t="str">
        <f>IF($B3109="","",-SUMIFS(Tabla7[Cantidad],Tabla7[Código del producto],$B3109,Tabla7[Tipo de movimiento],"SALIDA",Tabla7[Mes],J$5))</f>
        <v/>
      </c>
      <c r="K3109" s="39" t="str">
        <f>IF($B3109="","",-SUMIFS(Tabla7[Cantidad],Tabla7[Código del producto],$B3109,Tabla7[Tipo de movimiento],"SALIDA",Tabla7[Mes],K$5))</f>
        <v/>
      </c>
      <c r="L3109" s="39" t="str">
        <f>IF($B3109="","",-SUMIFS(Tabla7[Cantidad],Tabla7[Código del producto],$B3109,Tabla7[Tipo de movimiento],"SALIDA",Tabla7[Mes],L$5))</f>
        <v/>
      </c>
      <c r="M3109" s="39" t="str">
        <f>IF($B3109="","",-SUMIFS(Tabla7[Cantidad],Tabla7[Código del producto],$B3109,Tabla7[Tipo de movimiento],"SALIDA",Tabla7[Mes],M$5))</f>
        <v/>
      </c>
      <c r="N3109" s="39" t="str">
        <f>IF($B3109="","",-SUMIFS(Tabla7[Cantidad],Tabla7[Código del producto],$B3109,Tabla7[Tipo de movimiento],"SALIDA",Tabla7[Mes],N$5))</f>
        <v/>
      </c>
      <c r="O3109" s="39" t="str">
        <f>IF($B3109="","",-SUMIFS(Tabla7[Cantidad],Tabla7[Código del producto],$B3109,Tabla7[Tipo de movimiento],"SALIDA",Tabla7[Mes],O$5))</f>
        <v/>
      </c>
      <c r="P3109" s="39" t="str">
        <f>IF($B3109="","",-SUMIFS(Tabla7[Cantidad],Tabla7[Código del producto],$B3109,Tabla7[Tipo de movimiento],"SALIDA",Tabla7[Mes],P$5))</f>
        <v/>
      </c>
      <c r="Q3109" s="39" t="str">
        <f t="shared" si="144"/>
        <v/>
      </c>
      <c r="R3109" s="51" t="str">
        <f>IF($B3109="","",IFERROR(VLOOKUP($B3109,'ABC rotación'!$C:$G,5,0),"C"))</f>
        <v/>
      </c>
      <c r="S3109" s="41" t="str">
        <f t="shared" si="145"/>
        <v/>
      </c>
      <c r="T3109" s="40" t="str">
        <f t="shared" si="146"/>
        <v/>
      </c>
      <c r="U3109" s="23" t="str">
        <f>IF($B3109="","",VLOOKUP($T3109,Tablas!$X$14:$Y$17,2,1))</f>
        <v/>
      </c>
    </row>
    <row r="3110" spans="2:21" x14ac:dyDescent="0.2">
      <c r="B3110" s="1" t="str">
        <f>IF(Tablas!B3108="","",Tablas!B3108)</f>
        <v/>
      </c>
      <c r="C3110" s="1" t="str">
        <f>IF(Tablas!C3108="","",Tablas!C3108)</f>
        <v/>
      </c>
      <c r="D3110" s="1" t="str">
        <f>IF(Tablas!D3108="","",Tablas!D3108)</f>
        <v/>
      </c>
      <c r="E3110" s="1" t="str">
        <f>IF(Tablas!E3108="","",Tablas!E3108)</f>
        <v/>
      </c>
      <c r="F3110" s="1" t="str">
        <f>IF(Tablas!F3108="","",Tablas!F3108)</f>
        <v/>
      </c>
      <c r="G3110" s="1" t="str">
        <f>IF(Tablas!I3108="","",Tablas!I3108)</f>
        <v/>
      </c>
      <c r="H3110" s="1" t="s">
        <v>911</v>
      </c>
      <c r="I3110" s="39" t="str">
        <f>IF($B3110="","",-SUMIFS(Tabla7[Cantidad],Tabla7[Código del producto],$B3110,Tabla7[Tipo de movimiento],"SALIDA",Tabla7[Mes],I$5))</f>
        <v/>
      </c>
      <c r="J3110" s="39" t="str">
        <f>IF($B3110="","",-SUMIFS(Tabla7[Cantidad],Tabla7[Código del producto],$B3110,Tabla7[Tipo de movimiento],"SALIDA",Tabla7[Mes],J$5))</f>
        <v/>
      </c>
      <c r="K3110" s="39" t="str">
        <f>IF($B3110="","",-SUMIFS(Tabla7[Cantidad],Tabla7[Código del producto],$B3110,Tabla7[Tipo de movimiento],"SALIDA",Tabla7[Mes],K$5))</f>
        <v/>
      </c>
      <c r="L3110" s="39" t="str">
        <f>IF($B3110="","",-SUMIFS(Tabla7[Cantidad],Tabla7[Código del producto],$B3110,Tabla7[Tipo de movimiento],"SALIDA",Tabla7[Mes],L$5))</f>
        <v/>
      </c>
      <c r="M3110" s="39" t="str">
        <f>IF($B3110="","",-SUMIFS(Tabla7[Cantidad],Tabla7[Código del producto],$B3110,Tabla7[Tipo de movimiento],"SALIDA",Tabla7[Mes],M$5))</f>
        <v/>
      </c>
      <c r="N3110" s="39" t="str">
        <f>IF($B3110="","",-SUMIFS(Tabla7[Cantidad],Tabla7[Código del producto],$B3110,Tabla7[Tipo de movimiento],"SALIDA",Tabla7[Mes],N$5))</f>
        <v/>
      </c>
      <c r="O3110" s="39" t="str">
        <f>IF($B3110="","",-SUMIFS(Tabla7[Cantidad],Tabla7[Código del producto],$B3110,Tabla7[Tipo de movimiento],"SALIDA",Tabla7[Mes],O$5))</f>
        <v/>
      </c>
      <c r="P3110" s="39" t="str">
        <f>IF($B3110="","",-SUMIFS(Tabla7[Cantidad],Tabla7[Código del producto],$B3110,Tabla7[Tipo de movimiento],"SALIDA",Tabla7[Mes],P$5))</f>
        <v/>
      </c>
      <c r="Q3110" s="39" t="str">
        <f t="shared" si="144"/>
        <v/>
      </c>
      <c r="R3110" s="51" t="str">
        <f>IF($B3110="","",IFERROR(VLOOKUP($B3110,'ABC rotación'!$C:$G,5,0),"C"))</f>
        <v/>
      </c>
      <c r="S3110" s="41" t="str">
        <f t="shared" si="145"/>
        <v/>
      </c>
      <c r="T3110" s="40" t="str">
        <f t="shared" si="146"/>
        <v/>
      </c>
      <c r="U3110" s="23" t="str">
        <f>IF($B3110="","",VLOOKUP($T3110,Tablas!$X$14:$Y$17,2,1))</f>
        <v/>
      </c>
    </row>
    <row r="3111" spans="2:21" x14ac:dyDescent="0.2">
      <c r="B3111" s="1" t="str">
        <f>IF(Tablas!B3109="","",Tablas!B3109)</f>
        <v/>
      </c>
      <c r="C3111" s="1" t="str">
        <f>IF(Tablas!C3109="","",Tablas!C3109)</f>
        <v/>
      </c>
      <c r="D3111" s="1" t="str">
        <f>IF(Tablas!D3109="","",Tablas!D3109)</f>
        <v/>
      </c>
      <c r="E3111" s="1" t="str">
        <f>IF(Tablas!E3109="","",Tablas!E3109)</f>
        <v/>
      </c>
      <c r="F3111" s="1" t="str">
        <f>IF(Tablas!F3109="","",Tablas!F3109)</f>
        <v/>
      </c>
      <c r="G3111" s="1" t="str">
        <f>IF(Tablas!I3109="","",Tablas!I3109)</f>
        <v/>
      </c>
      <c r="H3111" s="1" t="s">
        <v>911</v>
      </c>
      <c r="I3111" s="39" t="str">
        <f>IF($B3111="","",-SUMIFS(Tabla7[Cantidad],Tabla7[Código del producto],$B3111,Tabla7[Tipo de movimiento],"SALIDA",Tabla7[Mes],I$5))</f>
        <v/>
      </c>
      <c r="J3111" s="39" t="str">
        <f>IF($B3111="","",-SUMIFS(Tabla7[Cantidad],Tabla7[Código del producto],$B3111,Tabla7[Tipo de movimiento],"SALIDA",Tabla7[Mes],J$5))</f>
        <v/>
      </c>
      <c r="K3111" s="39" t="str">
        <f>IF($B3111="","",-SUMIFS(Tabla7[Cantidad],Tabla7[Código del producto],$B3111,Tabla7[Tipo de movimiento],"SALIDA",Tabla7[Mes],K$5))</f>
        <v/>
      </c>
      <c r="L3111" s="39" t="str">
        <f>IF($B3111="","",-SUMIFS(Tabla7[Cantidad],Tabla7[Código del producto],$B3111,Tabla7[Tipo de movimiento],"SALIDA",Tabla7[Mes],L$5))</f>
        <v/>
      </c>
      <c r="M3111" s="39" t="str">
        <f>IF($B3111="","",-SUMIFS(Tabla7[Cantidad],Tabla7[Código del producto],$B3111,Tabla7[Tipo de movimiento],"SALIDA",Tabla7[Mes],M$5))</f>
        <v/>
      </c>
      <c r="N3111" s="39" t="str">
        <f>IF($B3111="","",-SUMIFS(Tabla7[Cantidad],Tabla7[Código del producto],$B3111,Tabla7[Tipo de movimiento],"SALIDA",Tabla7[Mes],N$5))</f>
        <v/>
      </c>
      <c r="O3111" s="39" t="str">
        <f>IF($B3111="","",-SUMIFS(Tabla7[Cantidad],Tabla7[Código del producto],$B3111,Tabla7[Tipo de movimiento],"SALIDA",Tabla7[Mes],O$5))</f>
        <v/>
      </c>
      <c r="P3111" s="39" t="str">
        <f>IF($B3111="","",-SUMIFS(Tabla7[Cantidad],Tabla7[Código del producto],$B3111,Tabla7[Tipo de movimiento],"SALIDA",Tabla7[Mes],P$5))</f>
        <v/>
      </c>
      <c r="Q3111" s="39" t="str">
        <f t="shared" si="144"/>
        <v/>
      </c>
      <c r="R3111" s="51" t="str">
        <f>IF($B3111="","",IFERROR(VLOOKUP($B3111,'ABC rotación'!$C:$G,5,0),"C"))</f>
        <v/>
      </c>
      <c r="S3111" s="41" t="str">
        <f t="shared" si="145"/>
        <v/>
      </c>
      <c r="T3111" s="40" t="str">
        <f t="shared" si="146"/>
        <v/>
      </c>
      <c r="U3111" s="23" t="str">
        <f>IF($B3111="","",VLOOKUP($T3111,Tablas!$X$14:$Y$17,2,1))</f>
        <v/>
      </c>
    </row>
    <row r="3112" spans="2:21" x14ac:dyDescent="0.2">
      <c r="B3112" s="1" t="str">
        <f>IF(Tablas!B3110="","",Tablas!B3110)</f>
        <v/>
      </c>
      <c r="C3112" s="1" t="str">
        <f>IF(Tablas!C3110="","",Tablas!C3110)</f>
        <v/>
      </c>
      <c r="D3112" s="1" t="str">
        <f>IF(Tablas!D3110="","",Tablas!D3110)</f>
        <v/>
      </c>
      <c r="E3112" s="1" t="str">
        <f>IF(Tablas!E3110="","",Tablas!E3110)</f>
        <v/>
      </c>
      <c r="F3112" s="1" t="str">
        <f>IF(Tablas!F3110="","",Tablas!F3110)</f>
        <v/>
      </c>
      <c r="G3112" s="1" t="str">
        <f>IF(Tablas!I3110="","",Tablas!I3110)</f>
        <v/>
      </c>
      <c r="H3112" s="1" t="s">
        <v>911</v>
      </c>
      <c r="I3112" s="39" t="str">
        <f>IF($B3112="","",-SUMIFS(Tabla7[Cantidad],Tabla7[Código del producto],$B3112,Tabla7[Tipo de movimiento],"SALIDA",Tabla7[Mes],I$5))</f>
        <v/>
      </c>
      <c r="J3112" s="39" t="str">
        <f>IF($B3112="","",-SUMIFS(Tabla7[Cantidad],Tabla7[Código del producto],$B3112,Tabla7[Tipo de movimiento],"SALIDA",Tabla7[Mes],J$5))</f>
        <v/>
      </c>
      <c r="K3112" s="39" t="str">
        <f>IF($B3112="","",-SUMIFS(Tabla7[Cantidad],Tabla7[Código del producto],$B3112,Tabla7[Tipo de movimiento],"SALIDA",Tabla7[Mes],K$5))</f>
        <v/>
      </c>
      <c r="L3112" s="39" t="str">
        <f>IF($B3112="","",-SUMIFS(Tabla7[Cantidad],Tabla7[Código del producto],$B3112,Tabla7[Tipo de movimiento],"SALIDA",Tabla7[Mes],L$5))</f>
        <v/>
      </c>
      <c r="M3112" s="39" t="str">
        <f>IF($B3112="","",-SUMIFS(Tabla7[Cantidad],Tabla7[Código del producto],$B3112,Tabla7[Tipo de movimiento],"SALIDA",Tabla7[Mes],M$5))</f>
        <v/>
      </c>
      <c r="N3112" s="39" t="str">
        <f>IF($B3112="","",-SUMIFS(Tabla7[Cantidad],Tabla7[Código del producto],$B3112,Tabla7[Tipo de movimiento],"SALIDA",Tabla7[Mes],N$5))</f>
        <v/>
      </c>
      <c r="O3112" s="39" t="str">
        <f>IF($B3112="","",-SUMIFS(Tabla7[Cantidad],Tabla7[Código del producto],$B3112,Tabla7[Tipo de movimiento],"SALIDA",Tabla7[Mes],O$5))</f>
        <v/>
      </c>
      <c r="P3112" s="39" t="str">
        <f>IF($B3112="","",-SUMIFS(Tabla7[Cantidad],Tabla7[Código del producto],$B3112,Tabla7[Tipo de movimiento],"SALIDA",Tabla7[Mes],P$5))</f>
        <v/>
      </c>
      <c r="Q3112" s="39" t="str">
        <f t="shared" si="144"/>
        <v/>
      </c>
      <c r="R3112" s="51" t="str">
        <f>IF($B3112="","",IFERROR(VLOOKUP($B3112,'ABC rotación'!$C:$G,5,0),"C"))</f>
        <v/>
      </c>
      <c r="S3112" s="41" t="str">
        <f t="shared" si="145"/>
        <v/>
      </c>
      <c r="T3112" s="40" t="str">
        <f t="shared" si="146"/>
        <v/>
      </c>
      <c r="U3112" s="23" t="str">
        <f>IF($B3112="","",VLOOKUP($T3112,Tablas!$X$14:$Y$17,2,1))</f>
        <v/>
      </c>
    </row>
    <row r="3113" spans="2:21" x14ac:dyDescent="0.2">
      <c r="B3113" s="1" t="str">
        <f>IF(Tablas!B3111="","",Tablas!B3111)</f>
        <v/>
      </c>
      <c r="C3113" s="1" t="str">
        <f>IF(Tablas!C3111="","",Tablas!C3111)</f>
        <v/>
      </c>
      <c r="D3113" s="1" t="str">
        <f>IF(Tablas!D3111="","",Tablas!D3111)</f>
        <v/>
      </c>
      <c r="E3113" s="1" t="str">
        <f>IF(Tablas!E3111="","",Tablas!E3111)</f>
        <v/>
      </c>
      <c r="F3113" s="1" t="str">
        <f>IF(Tablas!F3111="","",Tablas!F3111)</f>
        <v/>
      </c>
      <c r="G3113" s="1" t="str">
        <f>IF(Tablas!I3111="","",Tablas!I3111)</f>
        <v/>
      </c>
      <c r="H3113" s="1" t="s">
        <v>911</v>
      </c>
      <c r="I3113" s="39" t="str">
        <f>IF($B3113="","",-SUMIFS(Tabla7[Cantidad],Tabla7[Código del producto],$B3113,Tabla7[Tipo de movimiento],"SALIDA",Tabla7[Mes],I$5))</f>
        <v/>
      </c>
      <c r="J3113" s="39" t="str">
        <f>IF($B3113="","",-SUMIFS(Tabla7[Cantidad],Tabla7[Código del producto],$B3113,Tabla7[Tipo de movimiento],"SALIDA",Tabla7[Mes],J$5))</f>
        <v/>
      </c>
      <c r="K3113" s="39" t="str">
        <f>IF($B3113="","",-SUMIFS(Tabla7[Cantidad],Tabla7[Código del producto],$B3113,Tabla7[Tipo de movimiento],"SALIDA",Tabla7[Mes],K$5))</f>
        <v/>
      </c>
      <c r="L3113" s="39" t="str">
        <f>IF($B3113="","",-SUMIFS(Tabla7[Cantidad],Tabla7[Código del producto],$B3113,Tabla7[Tipo de movimiento],"SALIDA",Tabla7[Mes],L$5))</f>
        <v/>
      </c>
      <c r="M3113" s="39" t="str">
        <f>IF($B3113="","",-SUMIFS(Tabla7[Cantidad],Tabla7[Código del producto],$B3113,Tabla7[Tipo de movimiento],"SALIDA",Tabla7[Mes],M$5))</f>
        <v/>
      </c>
      <c r="N3113" s="39" t="str">
        <f>IF($B3113="","",-SUMIFS(Tabla7[Cantidad],Tabla7[Código del producto],$B3113,Tabla7[Tipo de movimiento],"SALIDA",Tabla7[Mes],N$5))</f>
        <v/>
      </c>
      <c r="O3113" s="39" t="str">
        <f>IF($B3113="","",-SUMIFS(Tabla7[Cantidad],Tabla7[Código del producto],$B3113,Tabla7[Tipo de movimiento],"SALIDA",Tabla7[Mes],O$5))</f>
        <v/>
      </c>
      <c r="P3113" s="39" t="str">
        <f>IF($B3113="","",-SUMIFS(Tabla7[Cantidad],Tabla7[Código del producto],$B3113,Tabla7[Tipo de movimiento],"SALIDA",Tabla7[Mes],P$5))</f>
        <v/>
      </c>
      <c r="Q3113" s="39" t="str">
        <f t="shared" si="144"/>
        <v/>
      </c>
      <c r="R3113" s="51" t="str">
        <f>IF($B3113="","",IFERROR(VLOOKUP($B3113,'ABC rotación'!$C:$G,5,0),"C"))</f>
        <v/>
      </c>
      <c r="S3113" s="41" t="str">
        <f t="shared" si="145"/>
        <v/>
      </c>
      <c r="T3113" s="40" t="str">
        <f t="shared" si="146"/>
        <v/>
      </c>
      <c r="U3113" s="23" t="str">
        <f>IF($B3113="","",VLOOKUP($T3113,Tablas!$X$14:$Y$17,2,1))</f>
        <v/>
      </c>
    </row>
    <row r="3114" spans="2:21" x14ac:dyDescent="0.2">
      <c r="B3114" s="1" t="str">
        <f>IF(Tablas!B3112="","",Tablas!B3112)</f>
        <v/>
      </c>
      <c r="C3114" s="1" t="str">
        <f>IF(Tablas!C3112="","",Tablas!C3112)</f>
        <v/>
      </c>
      <c r="D3114" s="1" t="str">
        <f>IF(Tablas!D3112="","",Tablas!D3112)</f>
        <v/>
      </c>
      <c r="E3114" s="1" t="str">
        <f>IF(Tablas!E3112="","",Tablas!E3112)</f>
        <v/>
      </c>
      <c r="F3114" s="1" t="str">
        <f>IF(Tablas!F3112="","",Tablas!F3112)</f>
        <v/>
      </c>
      <c r="G3114" s="1" t="str">
        <f>IF(Tablas!I3112="","",Tablas!I3112)</f>
        <v/>
      </c>
      <c r="H3114" s="1" t="s">
        <v>911</v>
      </c>
      <c r="I3114" s="39" t="str">
        <f>IF($B3114="","",-SUMIFS(Tabla7[Cantidad],Tabla7[Código del producto],$B3114,Tabla7[Tipo de movimiento],"SALIDA",Tabla7[Mes],I$5))</f>
        <v/>
      </c>
      <c r="J3114" s="39" t="str">
        <f>IF($B3114="","",-SUMIFS(Tabla7[Cantidad],Tabla7[Código del producto],$B3114,Tabla7[Tipo de movimiento],"SALIDA",Tabla7[Mes],J$5))</f>
        <v/>
      </c>
      <c r="K3114" s="39" t="str">
        <f>IF($B3114="","",-SUMIFS(Tabla7[Cantidad],Tabla7[Código del producto],$B3114,Tabla7[Tipo de movimiento],"SALIDA",Tabla7[Mes],K$5))</f>
        <v/>
      </c>
      <c r="L3114" s="39" t="str">
        <f>IF($B3114="","",-SUMIFS(Tabla7[Cantidad],Tabla7[Código del producto],$B3114,Tabla7[Tipo de movimiento],"SALIDA",Tabla7[Mes],L$5))</f>
        <v/>
      </c>
      <c r="M3114" s="39" t="str">
        <f>IF($B3114="","",-SUMIFS(Tabla7[Cantidad],Tabla7[Código del producto],$B3114,Tabla7[Tipo de movimiento],"SALIDA",Tabla7[Mes],M$5))</f>
        <v/>
      </c>
      <c r="N3114" s="39" t="str">
        <f>IF($B3114="","",-SUMIFS(Tabla7[Cantidad],Tabla7[Código del producto],$B3114,Tabla7[Tipo de movimiento],"SALIDA",Tabla7[Mes],N$5))</f>
        <v/>
      </c>
      <c r="O3114" s="39" t="str">
        <f>IF($B3114="","",-SUMIFS(Tabla7[Cantidad],Tabla7[Código del producto],$B3114,Tabla7[Tipo de movimiento],"SALIDA",Tabla7[Mes],O$5))</f>
        <v/>
      </c>
      <c r="P3114" s="39" t="str">
        <f>IF($B3114="","",-SUMIFS(Tabla7[Cantidad],Tabla7[Código del producto],$B3114,Tabla7[Tipo de movimiento],"SALIDA",Tabla7[Mes],P$5))</f>
        <v/>
      </c>
      <c r="Q3114" s="39" t="str">
        <f t="shared" si="144"/>
        <v/>
      </c>
      <c r="R3114" s="51" t="str">
        <f>IF($B3114="","",IFERROR(VLOOKUP($B3114,'ABC rotación'!$C:$G,5,0),"C"))</f>
        <v/>
      </c>
      <c r="S3114" s="41" t="str">
        <f t="shared" si="145"/>
        <v/>
      </c>
      <c r="T3114" s="40" t="str">
        <f t="shared" si="146"/>
        <v/>
      </c>
      <c r="U3114" s="23" t="str">
        <f>IF($B3114="","",VLOOKUP($T3114,Tablas!$X$14:$Y$17,2,1))</f>
        <v/>
      </c>
    </row>
    <row r="3115" spans="2:21" x14ac:dyDescent="0.2">
      <c r="B3115" s="1" t="str">
        <f>IF(Tablas!B3113="","",Tablas!B3113)</f>
        <v/>
      </c>
      <c r="C3115" s="1" t="str">
        <f>IF(Tablas!C3113="","",Tablas!C3113)</f>
        <v/>
      </c>
      <c r="D3115" s="1" t="str">
        <f>IF(Tablas!D3113="","",Tablas!D3113)</f>
        <v/>
      </c>
      <c r="E3115" s="1" t="str">
        <f>IF(Tablas!E3113="","",Tablas!E3113)</f>
        <v/>
      </c>
      <c r="F3115" s="1" t="str">
        <f>IF(Tablas!F3113="","",Tablas!F3113)</f>
        <v/>
      </c>
      <c r="G3115" s="1" t="str">
        <f>IF(Tablas!I3113="","",Tablas!I3113)</f>
        <v/>
      </c>
      <c r="H3115" s="1" t="s">
        <v>911</v>
      </c>
      <c r="I3115" s="39" t="str">
        <f>IF($B3115="","",-SUMIFS(Tabla7[Cantidad],Tabla7[Código del producto],$B3115,Tabla7[Tipo de movimiento],"SALIDA",Tabla7[Mes],I$5))</f>
        <v/>
      </c>
      <c r="J3115" s="39" t="str">
        <f>IF($B3115="","",-SUMIFS(Tabla7[Cantidad],Tabla7[Código del producto],$B3115,Tabla7[Tipo de movimiento],"SALIDA",Tabla7[Mes],J$5))</f>
        <v/>
      </c>
      <c r="K3115" s="39" t="str">
        <f>IF($B3115="","",-SUMIFS(Tabla7[Cantidad],Tabla7[Código del producto],$B3115,Tabla7[Tipo de movimiento],"SALIDA",Tabla7[Mes],K$5))</f>
        <v/>
      </c>
      <c r="L3115" s="39" t="str">
        <f>IF($B3115="","",-SUMIFS(Tabla7[Cantidad],Tabla7[Código del producto],$B3115,Tabla7[Tipo de movimiento],"SALIDA",Tabla7[Mes],L$5))</f>
        <v/>
      </c>
      <c r="M3115" s="39" t="str">
        <f>IF($B3115="","",-SUMIFS(Tabla7[Cantidad],Tabla7[Código del producto],$B3115,Tabla7[Tipo de movimiento],"SALIDA",Tabla7[Mes],M$5))</f>
        <v/>
      </c>
      <c r="N3115" s="39" t="str">
        <f>IF($B3115="","",-SUMIFS(Tabla7[Cantidad],Tabla7[Código del producto],$B3115,Tabla7[Tipo de movimiento],"SALIDA",Tabla7[Mes],N$5))</f>
        <v/>
      </c>
      <c r="O3115" s="39" t="str">
        <f>IF($B3115="","",-SUMIFS(Tabla7[Cantidad],Tabla7[Código del producto],$B3115,Tabla7[Tipo de movimiento],"SALIDA",Tabla7[Mes],O$5))</f>
        <v/>
      </c>
      <c r="P3115" s="39" t="str">
        <f>IF($B3115="","",-SUMIFS(Tabla7[Cantidad],Tabla7[Código del producto],$B3115,Tabla7[Tipo de movimiento],"SALIDA",Tabla7[Mes],P$5))</f>
        <v/>
      </c>
      <c r="Q3115" s="39" t="str">
        <f t="shared" si="144"/>
        <v/>
      </c>
      <c r="R3115" s="51" t="str">
        <f>IF($B3115="","",IFERROR(VLOOKUP($B3115,'ABC rotación'!$C:$G,5,0),"C"))</f>
        <v/>
      </c>
      <c r="S3115" s="41" t="str">
        <f t="shared" si="145"/>
        <v/>
      </c>
      <c r="T3115" s="40" t="str">
        <f t="shared" si="146"/>
        <v/>
      </c>
      <c r="U3115" s="23" t="str">
        <f>IF($B3115="","",VLOOKUP($T3115,Tablas!$X$14:$Y$17,2,1))</f>
        <v/>
      </c>
    </row>
    <row r="3116" spans="2:21" x14ac:dyDescent="0.2">
      <c r="B3116" s="1" t="str">
        <f>IF(Tablas!B3114="","",Tablas!B3114)</f>
        <v/>
      </c>
      <c r="C3116" s="1" t="str">
        <f>IF(Tablas!C3114="","",Tablas!C3114)</f>
        <v/>
      </c>
      <c r="D3116" s="1" t="str">
        <f>IF(Tablas!D3114="","",Tablas!D3114)</f>
        <v/>
      </c>
      <c r="E3116" s="1" t="str">
        <f>IF(Tablas!E3114="","",Tablas!E3114)</f>
        <v/>
      </c>
      <c r="F3116" s="1" t="str">
        <f>IF(Tablas!F3114="","",Tablas!F3114)</f>
        <v/>
      </c>
      <c r="G3116" s="1" t="str">
        <f>IF(Tablas!I3114="","",Tablas!I3114)</f>
        <v/>
      </c>
      <c r="H3116" s="1" t="s">
        <v>911</v>
      </c>
      <c r="I3116" s="39" t="str">
        <f>IF($B3116="","",-SUMIFS(Tabla7[Cantidad],Tabla7[Código del producto],$B3116,Tabla7[Tipo de movimiento],"SALIDA",Tabla7[Mes],I$5))</f>
        <v/>
      </c>
      <c r="J3116" s="39" t="str">
        <f>IF($B3116="","",-SUMIFS(Tabla7[Cantidad],Tabla7[Código del producto],$B3116,Tabla7[Tipo de movimiento],"SALIDA",Tabla7[Mes],J$5))</f>
        <v/>
      </c>
      <c r="K3116" s="39" t="str">
        <f>IF($B3116="","",-SUMIFS(Tabla7[Cantidad],Tabla7[Código del producto],$B3116,Tabla7[Tipo de movimiento],"SALIDA",Tabla7[Mes],K$5))</f>
        <v/>
      </c>
      <c r="L3116" s="39" t="str">
        <f>IF($B3116="","",-SUMIFS(Tabla7[Cantidad],Tabla7[Código del producto],$B3116,Tabla7[Tipo de movimiento],"SALIDA",Tabla7[Mes],L$5))</f>
        <v/>
      </c>
      <c r="M3116" s="39" t="str">
        <f>IF($B3116="","",-SUMIFS(Tabla7[Cantidad],Tabla7[Código del producto],$B3116,Tabla7[Tipo de movimiento],"SALIDA",Tabla7[Mes],M$5))</f>
        <v/>
      </c>
      <c r="N3116" s="39" t="str">
        <f>IF($B3116="","",-SUMIFS(Tabla7[Cantidad],Tabla7[Código del producto],$B3116,Tabla7[Tipo de movimiento],"SALIDA",Tabla7[Mes],N$5))</f>
        <v/>
      </c>
      <c r="O3116" s="39" t="str">
        <f>IF($B3116="","",-SUMIFS(Tabla7[Cantidad],Tabla7[Código del producto],$B3116,Tabla7[Tipo de movimiento],"SALIDA",Tabla7[Mes],O$5))</f>
        <v/>
      </c>
      <c r="P3116" s="39" t="str">
        <f>IF($B3116="","",-SUMIFS(Tabla7[Cantidad],Tabla7[Código del producto],$B3116,Tabla7[Tipo de movimiento],"SALIDA",Tabla7[Mes],P$5))</f>
        <v/>
      </c>
      <c r="Q3116" s="39" t="str">
        <f t="shared" si="144"/>
        <v/>
      </c>
      <c r="R3116" s="51" t="str">
        <f>IF($B3116="","",IFERROR(VLOOKUP($B3116,'ABC rotación'!$C:$G,5,0),"C"))</f>
        <v/>
      </c>
      <c r="S3116" s="41" t="str">
        <f t="shared" si="145"/>
        <v/>
      </c>
      <c r="T3116" s="40" t="str">
        <f t="shared" si="146"/>
        <v/>
      </c>
      <c r="U3116" s="23" t="str">
        <f>IF($B3116="","",VLOOKUP($T3116,Tablas!$X$14:$Y$17,2,1))</f>
        <v/>
      </c>
    </row>
    <row r="3117" spans="2:21" x14ac:dyDescent="0.2">
      <c r="B3117" s="1" t="str">
        <f>IF(Tablas!B3115="","",Tablas!B3115)</f>
        <v/>
      </c>
      <c r="C3117" s="1" t="str">
        <f>IF(Tablas!C3115="","",Tablas!C3115)</f>
        <v/>
      </c>
      <c r="D3117" s="1" t="str">
        <f>IF(Tablas!D3115="","",Tablas!D3115)</f>
        <v/>
      </c>
      <c r="E3117" s="1" t="str">
        <f>IF(Tablas!E3115="","",Tablas!E3115)</f>
        <v/>
      </c>
      <c r="F3117" s="1" t="str">
        <f>IF(Tablas!F3115="","",Tablas!F3115)</f>
        <v/>
      </c>
      <c r="G3117" s="1" t="str">
        <f>IF(Tablas!I3115="","",Tablas!I3115)</f>
        <v/>
      </c>
      <c r="H3117" s="1" t="s">
        <v>911</v>
      </c>
      <c r="I3117" s="39" t="str">
        <f>IF($B3117="","",-SUMIFS(Tabla7[Cantidad],Tabla7[Código del producto],$B3117,Tabla7[Tipo de movimiento],"SALIDA",Tabla7[Mes],I$5))</f>
        <v/>
      </c>
      <c r="J3117" s="39" t="str">
        <f>IF($B3117="","",-SUMIFS(Tabla7[Cantidad],Tabla7[Código del producto],$B3117,Tabla7[Tipo de movimiento],"SALIDA",Tabla7[Mes],J$5))</f>
        <v/>
      </c>
      <c r="K3117" s="39" t="str">
        <f>IF($B3117="","",-SUMIFS(Tabla7[Cantidad],Tabla7[Código del producto],$B3117,Tabla7[Tipo de movimiento],"SALIDA",Tabla7[Mes],K$5))</f>
        <v/>
      </c>
      <c r="L3117" s="39" t="str">
        <f>IF($B3117="","",-SUMIFS(Tabla7[Cantidad],Tabla7[Código del producto],$B3117,Tabla7[Tipo de movimiento],"SALIDA",Tabla7[Mes],L$5))</f>
        <v/>
      </c>
      <c r="M3117" s="39" t="str">
        <f>IF($B3117="","",-SUMIFS(Tabla7[Cantidad],Tabla7[Código del producto],$B3117,Tabla7[Tipo de movimiento],"SALIDA",Tabla7[Mes],M$5))</f>
        <v/>
      </c>
      <c r="N3117" s="39" t="str">
        <f>IF($B3117="","",-SUMIFS(Tabla7[Cantidad],Tabla7[Código del producto],$B3117,Tabla7[Tipo de movimiento],"SALIDA",Tabla7[Mes],N$5))</f>
        <v/>
      </c>
      <c r="O3117" s="39" t="str">
        <f>IF($B3117="","",-SUMIFS(Tabla7[Cantidad],Tabla7[Código del producto],$B3117,Tabla7[Tipo de movimiento],"SALIDA",Tabla7[Mes],O$5))</f>
        <v/>
      </c>
      <c r="P3117" s="39" t="str">
        <f>IF($B3117="","",-SUMIFS(Tabla7[Cantidad],Tabla7[Código del producto],$B3117,Tabla7[Tipo de movimiento],"SALIDA",Tabla7[Mes],P$5))</f>
        <v/>
      </c>
      <c r="Q3117" s="39" t="str">
        <f t="shared" si="144"/>
        <v/>
      </c>
      <c r="R3117" s="51" t="str">
        <f>IF($B3117="","",IFERROR(VLOOKUP($B3117,'ABC rotación'!$C:$G,5,0),"C"))</f>
        <v/>
      </c>
      <c r="S3117" s="41" t="str">
        <f t="shared" si="145"/>
        <v/>
      </c>
      <c r="T3117" s="40" t="str">
        <f t="shared" si="146"/>
        <v/>
      </c>
      <c r="U3117" s="23" t="str">
        <f>IF($B3117="","",VLOOKUP($T3117,Tablas!$X$14:$Y$17,2,1))</f>
        <v/>
      </c>
    </row>
    <row r="3118" spans="2:21" x14ac:dyDescent="0.2">
      <c r="B3118" s="1" t="str">
        <f>IF(Tablas!B3116="","",Tablas!B3116)</f>
        <v/>
      </c>
      <c r="C3118" s="1" t="str">
        <f>IF(Tablas!C3116="","",Tablas!C3116)</f>
        <v/>
      </c>
      <c r="D3118" s="1" t="str">
        <f>IF(Tablas!D3116="","",Tablas!D3116)</f>
        <v/>
      </c>
      <c r="E3118" s="1" t="str">
        <f>IF(Tablas!E3116="","",Tablas!E3116)</f>
        <v/>
      </c>
      <c r="F3118" s="1" t="str">
        <f>IF(Tablas!F3116="","",Tablas!F3116)</f>
        <v/>
      </c>
      <c r="G3118" s="1" t="str">
        <f>IF(Tablas!I3116="","",Tablas!I3116)</f>
        <v/>
      </c>
      <c r="H3118" s="1" t="s">
        <v>911</v>
      </c>
      <c r="I3118" s="39" t="str">
        <f>IF($B3118="","",-SUMIFS(Tabla7[Cantidad],Tabla7[Código del producto],$B3118,Tabla7[Tipo de movimiento],"SALIDA",Tabla7[Mes],I$5))</f>
        <v/>
      </c>
      <c r="J3118" s="39" t="str">
        <f>IF($B3118="","",-SUMIFS(Tabla7[Cantidad],Tabla7[Código del producto],$B3118,Tabla7[Tipo de movimiento],"SALIDA",Tabla7[Mes],J$5))</f>
        <v/>
      </c>
      <c r="K3118" s="39" t="str">
        <f>IF($B3118="","",-SUMIFS(Tabla7[Cantidad],Tabla7[Código del producto],$B3118,Tabla7[Tipo de movimiento],"SALIDA",Tabla7[Mes],K$5))</f>
        <v/>
      </c>
      <c r="L3118" s="39" t="str">
        <f>IF($B3118="","",-SUMIFS(Tabla7[Cantidad],Tabla7[Código del producto],$B3118,Tabla7[Tipo de movimiento],"SALIDA",Tabla7[Mes],L$5))</f>
        <v/>
      </c>
      <c r="M3118" s="39" t="str">
        <f>IF($B3118="","",-SUMIFS(Tabla7[Cantidad],Tabla7[Código del producto],$B3118,Tabla7[Tipo de movimiento],"SALIDA",Tabla7[Mes],M$5))</f>
        <v/>
      </c>
      <c r="N3118" s="39" t="str">
        <f>IF($B3118="","",-SUMIFS(Tabla7[Cantidad],Tabla7[Código del producto],$B3118,Tabla7[Tipo de movimiento],"SALIDA",Tabla7[Mes],N$5))</f>
        <v/>
      </c>
      <c r="O3118" s="39" t="str">
        <f>IF($B3118="","",-SUMIFS(Tabla7[Cantidad],Tabla7[Código del producto],$B3118,Tabla7[Tipo de movimiento],"SALIDA",Tabla7[Mes],O$5))</f>
        <v/>
      </c>
      <c r="P3118" s="39" t="str">
        <f>IF($B3118="","",-SUMIFS(Tabla7[Cantidad],Tabla7[Código del producto],$B3118,Tabla7[Tipo de movimiento],"SALIDA",Tabla7[Mes],P$5))</f>
        <v/>
      </c>
      <c r="Q3118" s="39" t="str">
        <f t="shared" si="144"/>
        <v/>
      </c>
      <c r="R3118" s="51" t="str">
        <f>IF($B3118="","",IFERROR(VLOOKUP($B3118,'ABC rotación'!$C:$G,5,0),"C"))</f>
        <v/>
      </c>
      <c r="S3118" s="41" t="str">
        <f t="shared" si="145"/>
        <v/>
      </c>
      <c r="T3118" s="40" t="str">
        <f t="shared" si="146"/>
        <v/>
      </c>
      <c r="U3118" s="23" t="str">
        <f>IF($B3118="","",VLOOKUP($T3118,Tablas!$X$14:$Y$17,2,1))</f>
        <v/>
      </c>
    </row>
    <row r="3119" spans="2:21" x14ac:dyDescent="0.2">
      <c r="B3119" s="1" t="str">
        <f>IF(Tablas!B3117="","",Tablas!B3117)</f>
        <v/>
      </c>
      <c r="C3119" s="1" t="str">
        <f>IF(Tablas!C3117="","",Tablas!C3117)</f>
        <v/>
      </c>
      <c r="D3119" s="1" t="str">
        <f>IF(Tablas!D3117="","",Tablas!D3117)</f>
        <v/>
      </c>
      <c r="E3119" s="1" t="str">
        <f>IF(Tablas!E3117="","",Tablas!E3117)</f>
        <v/>
      </c>
      <c r="F3119" s="1" t="str">
        <f>IF(Tablas!F3117="","",Tablas!F3117)</f>
        <v/>
      </c>
      <c r="G3119" s="1" t="str">
        <f>IF(Tablas!I3117="","",Tablas!I3117)</f>
        <v/>
      </c>
      <c r="H3119" s="1" t="s">
        <v>911</v>
      </c>
      <c r="I3119" s="39" t="str">
        <f>IF($B3119="","",-SUMIFS(Tabla7[Cantidad],Tabla7[Código del producto],$B3119,Tabla7[Tipo de movimiento],"SALIDA",Tabla7[Mes],I$5))</f>
        <v/>
      </c>
      <c r="J3119" s="39" t="str">
        <f>IF($B3119="","",-SUMIFS(Tabla7[Cantidad],Tabla7[Código del producto],$B3119,Tabla7[Tipo de movimiento],"SALIDA",Tabla7[Mes],J$5))</f>
        <v/>
      </c>
      <c r="K3119" s="39" t="str">
        <f>IF($B3119="","",-SUMIFS(Tabla7[Cantidad],Tabla7[Código del producto],$B3119,Tabla7[Tipo de movimiento],"SALIDA",Tabla7[Mes],K$5))</f>
        <v/>
      </c>
      <c r="L3119" s="39" t="str">
        <f>IF($B3119="","",-SUMIFS(Tabla7[Cantidad],Tabla7[Código del producto],$B3119,Tabla7[Tipo de movimiento],"SALIDA",Tabla7[Mes],L$5))</f>
        <v/>
      </c>
      <c r="M3119" s="39" t="str">
        <f>IF($B3119="","",-SUMIFS(Tabla7[Cantidad],Tabla7[Código del producto],$B3119,Tabla7[Tipo de movimiento],"SALIDA",Tabla7[Mes],M$5))</f>
        <v/>
      </c>
      <c r="N3119" s="39" t="str">
        <f>IF($B3119="","",-SUMIFS(Tabla7[Cantidad],Tabla7[Código del producto],$B3119,Tabla7[Tipo de movimiento],"SALIDA",Tabla7[Mes],N$5))</f>
        <v/>
      </c>
      <c r="O3119" s="39" t="str">
        <f>IF($B3119="","",-SUMIFS(Tabla7[Cantidad],Tabla7[Código del producto],$B3119,Tabla7[Tipo de movimiento],"SALIDA",Tabla7[Mes],O$5))</f>
        <v/>
      </c>
      <c r="P3119" s="39" t="str">
        <f>IF($B3119="","",-SUMIFS(Tabla7[Cantidad],Tabla7[Código del producto],$B3119,Tabla7[Tipo de movimiento],"SALIDA",Tabla7[Mes],P$5))</f>
        <v/>
      </c>
      <c r="Q3119" s="39" t="str">
        <f t="shared" si="144"/>
        <v/>
      </c>
      <c r="R3119" s="51" t="str">
        <f>IF($B3119="","",IFERROR(VLOOKUP($B3119,'ABC rotación'!$C:$G,5,0),"C"))</f>
        <v/>
      </c>
      <c r="S3119" s="41" t="str">
        <f t="shared" si="145"/>
        <v/>
      </c>
      <c r="T3119" s="40" t="str">
        <f t="shared" si="146"/>
        <v/>
      </c>
      <c r="U3119" s="23" t="str">
        <f>IF($B3119="","",VLOOKUP($T3119,Tablas!$X$14:$Y$17,2,1))</f>
        <v/>
      </c>
    </row>
    <row r="3120" spans="2:21" x14ac:dyDescent="0.2">
      <c r="B3120" s="1" t="str">
        <f>IF(Tablas!B3118="","",Tablas!B3118)</f>
        <v/>
      </c>
      <c r="C3120" s="1" t="str">
        <f>IF(Tablas!C3118="","",Tablas!C3118)</f>
        <v/>
      </c>
      <c r="D3120" s="1" t="str">
        <f>IF(Tablas!D3118="","",Tablas!D3118)</f>
        <v/>
      </c>
      <c r="E3120" s="1" t="str">
        <f>IF(Tablas!E3118="","",Tablas!E3118)</f>
        <v/>
      </c>
      <c r="F3120" s="1" t="str">
        <f>IF(Tablas!F3118="","",Tablas!F3118)</f>
        <v/>
      </c>
      <c r="G3120" s="1" t="str">
        <f>IF(Tablas!I3118="","",Tablas!I3118)</f>
        <v/>
      </c>
      <c r="H3120" s="1" t="s">
        <v>911</v>
      </c>
      <c r="I3120" s="39" t="str">
        <f>IF($B3120="","",-SUMIFS(Tabla7[Cantidad],Tabla7[Código del producto],$B3120,Tabla7[Tipo de movimiento],"SALIDA",Tabla7[Mes],I$5))</f>
        <v/>
      </c>
      <c r="J3120" s="39" t="str">
        <f>IF($B3120="","",-SUMIFS(Tabla7[Cantidad],Tabla7[Código del producto],$B3120,Tabla7[Tipo de movimiento],"SALIDA",Tabla7[Mes],J$5))</f>
        <v/>
      </c>
      <c r="K3120" s="39" t="str">
        <f>IF($B3120="","",-SUMIFS(Tabla7[Cantidad],Tabla7[Código del producto],$B3120,Tabla7[Tipo de movimiento],"SALIDA",Tabla7[Mes],K$5))</f>
        <v/>
      </c>
      <c r="L3120" s="39" t="str">
        <f>IF($B3120="","",-SUMIFS(Tabla7[Cantidad],Tabla7[Código del producto],$B3120,Tabla7[Tipo de movimiento],"SALIDA",Tabla7[Mes],L$5))</f>
        <v/>
      </c>
      <c r="M3120" s="39" t="str">
        <f>IF($B3120="","",-SUMIFS(Tabla7[Cantidad],Tabla7[Código del producto],$B3120,Tabla7[Tipo de movimiento],"SALIDA",Tabla7[Mes],M$5))</f>
        <v/>
      </c>
      <c r="N3120" s="39" t="str">
        <f>IF($B3120="","",-SUMIFS(Tabla7[Cantidad],Tabla7[Código del producto],$B3120,Tabla7[Tipo de movimiento],"SALIDA",Tabla7[Mes],N$5))</f>
        <v/>
      </c>
      <c r="O3120" s="39" t="str">
        <f>IF($B3120="","",-SUMIFS(Tabla7[Cantidad],Tabla7[Código del producto],$B3120,Tabla7[Tipo de movimiento],"SALIDA",Tabla7[Mes],O$5))</f>
        <v/>
      </c>
      <c r="P3120" s="39" t="str">
        <f>IF($B3120="","",-SUMIFS(Tabla7[Cantidad],Tabla7[Código del producto],$B3120,Tabla7[Tipo de movimiento],"SALIDA",Tabla7[Mes],P$5))</f>
        <v/>
      </c>
      <c r="Q3120" s="39" t="str">
        <f t="shared" si="144"/>
        <v/>
      </c>
      <c r="R3120" s="51" t="str">
        <f>IF($B3120="","",IFERROR(VLOOKUP($B3120,'ABC rotación'!$C:$G,5,0),"C"))</f>
        <v/>
      </c>
      <c r="S3120" s="41" t="str">
        <f t="shared" si="145"/>
        <v/>
      </c>
      <c r="T3120" s="40" t="str">
        <f t="shared" si="146"/>
        <v/>
      </c>
      <c r="U3120" s="23" t="str">
        <f>IF($B3120="","",VLOOKUP($T3120,Tablas!$X$14:$Y$17,2,1))</f>
        <v/>
      </c>
    </row>
    <row r="3121" spans="2:21" x14ac:dyDescent="0.2">
      <c r="B3121" s="1" t="str">
        <f>IF(Tablas!B3119="","",Tablas!B3119)</f>
        <v/>
      </c>
      <c r="C3121" s="1" t="str">
        <f>IF(Tablas!C3119="","",Tablas!C3119)</f>
        <v/>
      </c>
      <c r="D3121" s="1" t="str">
        <f>IF(Tablas!D3119="","",Tablas!D3119)</f>
        <v/>
      </c>
      <c r="E3121" s="1" t="str">
        <f>IF(Tablas!E3119="","",Tablas!E3119)</f>
        <v/>
      </c>
      <c r="F3121" s="1" t="str">
        <f>IF(Tablas!F3119="","",Tablas!F3119)</f>
        <v/>
      </c>
      <c r="G3121" s="1" t="str">
        <f>IF(Tablas!I3119="","",Tablas!I3119)</f>
        <v/>
      </c>
      <c r="H3121" s="1" t="s">
        <v>911</v>
      </c>
      <c r="I3121" s="39" t="str">
        <f>IF($B3121="","",-SUMIFS(Tabla7[Cantidad],Tabla7[Código del producto],$B3121,Tabla7[Tipo de movimiento],"SALIDA",Tabla7[Mes],I$5))</f>
        <v/>
      </c>
      <c r="J3121" s="39" t="str">
        <f>IF($B3121="","",-SUMIFS(Tabla7[Cantidad],Tabla7[Código del producto],$B3121,Tabla7[Tipo de movimiento],"SALIDA",Tabla7[Mes],J$5))</f>
        <v/>
      </c>
      <c r="K3121" s="39" t="str">
        <f>IF($B3121="","",-SUMIFS(Tabla7[Cantidad],Tabla7[Código del producto],$B3121,Tabla7[Tipo de movimiento],"SALIDA",Tabla7[Mes],K$5))</f>
        <v/>
      </c>
      <c r="L3121" s="39" t="str">
        <f>IF($B3121="","",-SUMIFS(Tabla7[Cantidad],Tabla7[Código del producto],$B3121,Tabla7[Tipo de movimiento],"SALIDA",Tabla7[Mes],L$5))</f>
        <v/>
      </c>
      <c r="M3121" s="39" t="str">
        <f>IF($B3121="","",-SUMIFS(Tabla7[Cantidad],Tabla7[Código del producto],$B3121,Tabla7[Tipo de movimiento],"SALIDA",Tabla7[Mes],M$5))</f>
        <v/>
      </c>
      <c r="N3121" s="39" t="str">
        <f>IF($B3121="","",-SUMIFS(Tabla7[Cantidad],Tabla7[Código del producto],$B3121,Tabla7[Tipo de movimiento],"SALIDA",Tabla7[Mes],N$5))</f>
        <v/>
      </c>
      <c r="O3121" s="39" t="str">
        <f>IF($B3121="","",-SUMIFS(Tabla7[Cantidad],Tabla7[Código del producto],$B3121,Tabla7[Tipo de movimiento],"SALIDA",Tabla7[Mes],O$5))</f>
        <v/>
      </c>
      <c r="P3121" s="39" t="str">
        <f>IF($B3121="","",-SUMIFS(Tabla7[Cantidad],Tabla7[Código del producto],$B3121,Tabla7[Tipo de movimiento],"SALIDA",Tabla7[Mes],P$5))</f>
        <v/>
      </c>
      <c r="Q3121" s="39" t="str">
        <f t="shared" si="144"/>
        <v/>
      </c>
      <c r="R3121" s="51" t="str">
        <f>IF($B3121="","",IFERROR(VLOOKUP($B3121,'ABC rotación'!$C:$G,5,0),"C"))</f>
        <v/>
      </c>
      <c r="S3121" s="41" t="str">
        <f t="shared" si="145"/>
        <v/>
      </c>
      <c r="T3121" s="40" t="str">
        <f t="shared" si="146"/>
        <v/>
      </c>
      <c r="U3121" s="23" t="str">
        <f>IF($B3121="","",VLOOKUP($T3121,Tablas!$X$14:$Y$17,2,1))</f>
        <v/>
      </c>
    </row>
    <row r="3122" spans="2:21" x14ac:dyDescent="0.2">
      <c r="B3122" s="1" t="str">
        <f>IF(Tablas!B3120="","",Tablas!B3120)</f>
        <v/>
      </c>
      <c r="C3122" s="1" t="str">
        <f>IF(Tablas!C3120="","",Tablas!C3120)</f>
        <v/>
      </c>
      <c r="D3122" s="1" t="str">
        <f>IF(Tablas!D3120="","",Tablas!D3120)</f>
        <v/>
      </c>
      <c r="E3122" s="1" t="str">
        <f>IF(Tablas!E3120="","",Tablas!E3120)</f>
        <v/>
      </c>
      <c r="F3122" s="1" t="str">
        <f>IF(Tablas!F3120="","",Tablas!F3120)</f>
        <v/>
      </c>
      <c r="G3122" s="1" t="str">
        <f>IF(Tablas!I3120="","",Tablas!I3120)</f>
        <v/>
      </c>
      <c r="H3122" s="1" t="s">
        <v>911</v>
      </c>
      <c r="I3122" s="39" t="str">
        <f>IF($B3122="","",-SUMIFS(Tabla7[Cantidad],Tabla7[Código del producto],$B3122,Tabla7[Tipo de movimiento],"SALIDA",Tabla7[Mes],I$5))</f>
        <v/>
      </c>
      <c r="J3122" s="39" t="str">
        <f>IF($B3122="","",-SUMIFS(Tabla7[Cantidad],Tabla7[Código del producto],$B3122,Tabla7[Tipo de movimiento],"SALIDA",Tabla7[Mes],J$5))</f>
        <v/>
      </c>
      <c r="K3122" s="39" t="str">
        <f>IF($B3122="","",-SUMIFS(Tabla7[Cantidad],Tabla7[Código del producto],$B3122,Tabla7[Tipo de movimiento],"SALIDA",Tabla7[Mes],K$5))</f>
        <v/>
      </c>
      <c r="L3122" s="39" t="str">
        <f>IF($B3122="","",-SUMIFS(Tabla7[Cantidad],Tabla7[Código del producto],$B3122,Tabla7[Tipo de movimiento],"SALIDA",Tabla7[Mes],L$5))</f>
        <v/>
      </c>
      <c r="M3122" s="39" t="str">
        <f>IF($B3122="","",-SUMIFS(Tabla7[Cantidad],Tabla7[Código del producto],$B3122,Tabla7[Tipo de movimiento],"SALIDA",Tabla7[Mes],M$5))</f>
        <v/>
      </c>
      <c r="N3122" s="39" t="str">
        <f>IF($B3122="","",-SUMIFS(Tabla7[Cantidad],Tabla7[Código del producto],$B3122,Tabla7[Tipo de movimiento],"SALIDA",Tabla7[Mes],N$5))</f>
        <v/>
      </c>
      <c r="O3122" s="39" t="str">
        <f>IF($B3122="","",-SUMIFS(Tabla7[Cantidad],Tabla7[Código del producto],$B3122,Tabla7[Tipo de movimiento],"SALIDA",Tabla7[Mes],O$5))</f>
        <v/>
      </c>
      <c r="P3122" s="39" t="str">
        <f>IF($B3122="","",-SUMIFS(Tabla7[Cantidad],Tabla7[Código del producto],$B3122,Tabla7[Tipo de movimiento],"SALIDA",Tabla7[Mes],P$5))</f>
        <v/>
      </c>
      <c r="Q3122" s="39" t="str">
        <f t="shared" si="144"/>
        <v/>
      </c>
      <c r="R3122" s="51" t="str">
        <f>IF($B3122="","",IFERROR(VLOOKUP($B3122,'ABC rotación'!$C:$G,5,0),"C"))</f>
        <v/>
      </c>
      <c r="S3122" s="41" t="str">
        <f t="shared" si="145"/>
        <v/>
      </c>
      <c r="T3122" s="40" t="str">
        <f t="shared" si="146"/>
        <v/>
      </c>
      <c r="U3122" s="23" t="str">
        <f>IF($B3122="","",VLOOKUP($T3122,Tablas!$X$14:$Y$17,2,1))</f>
        <v/>
      </c>
    </row>
    <row r="3123" spans="2:21" x14ac:dyDescent="0.2">
      <c r="B3123" s="1" t="str">
        <f>IF(Tablas!B3121="","",Tablas!B3121)</f>
        <v/>
      </c>
      <c r="C3123" s="1" t="str">
        <f>IF(Tablas!C3121="","",Tablas!C3121)</f>
        <v/>
      </c>
      <c r="D3123" s="1" t="str">
        <f>IF(Tablas!D3121="","",Tablas!D3121)</f>
        <v/>
      </c>
      <c r="E3123" s="1" t="str">
        <f>IF(Tablas!E3121="","",Tablas!E3121)</f>
        <v/>
      </c>
      <c r="F3123" s="1" t="str">
        <f>IF(Tablas!F3121="","",Tablas!F3121)</f>
        <v/>
      </c>
      <c r="G3123" s="1" t="str">
        <f>IF(Tablas!I3121="","",Tablas!I3121)</f>
        <v/>
      </c>
      <c r="H3123" s="1" t="s">
        <v>911</v>
      </c>
      <c r="I3123" s="39" t="str">
        <f>IF($B3123="","",-SUMIFS(Tabla7[Cantidad],Tabla7[Código del producto],$B3123,Tabla7[Tipo de movimiento],"SALIDA",Tabla7[Mes],I$5))</f>
        <v/>
      </c>
      <c r="J3123" s="39" t="str">
        <f>IF($B3123="","",-SUMIFS(Tabla7[Cantidad],Tabla7[Código del producto],$B3123,Tabla7[Tipo de movimiento],"SALIDA",Tabla7[Mes],J$5))</f>
        <v/>
      </c>
      <c r="K3123" s="39" t="str">
        <f>IF($B3123="","",-SUMIFS(Tabla7[Cantidad],Tabla7[Código del producto],$B3123,Tabla7[Tipo de movimiento],"SALIDA",Tabla7[Mes],K$5))</f>
        <v/>
      </c>
      <c r="L3123" s="39" t="str">
        <f>IF($B3123="","",-SUMIFS(Tabla7[Cantidad],Tabla7[Código del producto],$B3123,Tabla7[Tipo de movimiento],"SALIDA",Tabla7[Mes],L$5))</f>
        <v/>
      </c>
      <c r="M3123" s="39" t="str">
        <f>IF($B3123="","",-SUMIFS(Tabla7[Cantidad],Tabla7[Código del producto],$B3123,Tabla7[Tipo de movimiento],"SALIDA",Tabla7[Mes],M$5))</f>
        <v/>
      </c>
      <c r="N3123" s="39" t="str">
        <f>IF($B3123="","",-SUMIFS(Tabla7[Cantidad],Tabla7[Código del producto],$B3123,Tabla7[Tipo de movimiento],"SALIDA",Tabla7[Mes],N$5))</f>
        <v/>
      </c>
      <c r="O3123" s="39" t="str">
        <f>IF($B3123="","",-SUMIFS(Tabla7[Cantidad],Tabla7[Código del producto],$B3123,Tabla7[Tipo de movimiento],"SALIDA",Tabla7[Mes],O$5))</f>
        <v/>
      </c>
      <c r="P3123" s="39" t="str">
        <f>IF($B3123="","",-SUMIFS(Tabla7[Cantidad],Tabla7[Código del producto],$B3123,Tabla7[Tipo de movimiento],"SALIDA",Tabla7[Mes],P$5))</f>
        <v/>
      </c>
      <c r="Q3123" s="39" t="str">
        <f t="shared" si="144"/>
        <v/>
      </c>
      <c r="R3123" s="51" t="str">
        <f>IF($B3123="","",IFERROR(VLOOKUP($B3123,'ABC rotación'!$C:$G,5,0),"C"))</f>
        <v/>
      </c>
      <c r="S3123" s="41" t="str">
        <f t="shared" si="145"/>
        <v/>
      </c>
      <c r="T3123" s="40" t="str">
        <f t="shared" si="146"/>
        <v/>
      </c>
      <c r="U3123" s="23" t="str">
        <f>IF($B3123="","",VLOOKUP($T3123,Tablas!$X$14:$Y$17,2,1))</f>
        <v/>
      </c>
    </row>
    <row r="3124" spans="2:21" x14ac:dyDescent="0.2">
      <c r="B3124" s="1" t="str">
        <f>IF(Tablas!B3122="","",Tablas!B3122)</f>
        <v/>
      </c>
      <c r="C3124" s="1" t="str">
        <f>IF(Tablas!C3122="","",Tablas!C3122)</f>
        <v/>
      </c>
      <c r="D3124" s="1" t="str">
        <f>IF(Tablas!D3122="","",Tablas!D3122)</f>
        <v/>
      </c>
      <c r="E3124" s="1" t="str">
        <f>IF(Tablas!E3122="","",Tablas!E3122)</f>
        <v/>
      </c>
      <c r="F3124" s="1" t="str">
        <f>IF(Tablas!F3122="","",Tablas!F3122)</f>
        <v/>
      </c>
      <c r="G3124" s="1" t="str">
        <f>IF(Tablas!I3122="","",Tablas!I3122)</f>
        <v/>
      </c>
      <c r="H3124" s="1" t="s">
        <v>911</v>
      </c>
      <c r="I3124" s="39" t="str">
        <f>IF($B3124="","",-SUMIFS(Tabla7[Cantidad],Tabla7[Código del producto],$B3124,Tabla7[Tipo de movimiento],"SALIDA",Tabla7[Mes],I$5))</f>
        <v/>
      </c>
      <c r="J3124" s="39" t="str">
        <f>IF($B3124="","",-SUMIFS(Tabla7[Cantidad],Tabla7[Código del producto],$B3124,Tabla7[Tipo de movimiento],"SALIDA",Tabla7[Mes],J$5))</f>
        <v/>
      </c>
      <c r="K3124" s="39" t="str">
        <f>IF($B3124="","",-SUMIFS(Tabla7[Cantidad],Tabla7[Código del producto],$B3124,Tabla7[Tipo de movimiento],"SALIDA",Tabla7[Mes],K$5))</f>
        <v/>
      </c>
      <c r="L3124" s="39" t="str">
        <f>IF($B3124="","",-SUMIFS(Tabla7[Cantidad],Tabla7[Código del producto],$B3124,Tabla7[Tipo de movimiento],"SALIDA",Tabla7[Mes],L$5))</f>
        <v/>
      </c>
      <c r="M3124" s="39" t="str">
        <f>IF($B3124="","",-SUMIFS(Tabla7[Cantidad],Tabla7[Código del producto],$B3124,Tabla7[Tipo de movimiento],"SALIDA",Tabla7[Mes],M$5))</f>
        <v/>
      </c>
      <c r="N3124" s="39" t="str">
        <f>IF($B3124="","",-SUMIFS(Tabla7[Cantidad],Tabla7[Código del producto],$B3124,Tabla7[Tipo de movimiento],"SALIDA",Tabla7[Mes],N$5))</f>
        <v/>
      </c>
      <c r="O3124" s="39" t="str">
        <f>IF($B3124="","",-SUMIFS(Tabla7[Cantidad],Tabla7[Código del producto],$B3124,Tabla7[Tipo de movimiento],"SALIDA",Tabla7[Mes],O$5))</f>
        <v/>
      </c>
      <c r="P3124" s="39" t="str">
        <f>IF($B3124="","",-SUMIFS(Tabla7[Cantidad],Tabla7[Código del producto],$B3124,Tabla7[Tipo de movimiento],"SALIDA",Tabla7[Mes],P$5))</f>
        <v/>
      </c>
      <c r="Q3124" s="39" t="str">
        <f t="shared" si="144"/>
        <v/>
      </c>
      <c r="R3124" s="51" t="str">
        <f>IF($B3124="","",IFERROR(VLOOKUP($B3124,'ABC rotación'!$C:$G,5,0),"C"))</f>
        <v/>
      </c>
      <c r="S3124" s="41" t="str">
        <f t="shared" si="145"/>
        <v/>
      </c>
      <c r="T3124" s="40" t="str">
        <f t="shared" si="146"/>
        <v/>
      </c>
      <c r="U3124" s="23" t="str">
        <f>IF($B3124="","",VLOOKUP($T3124,Tablas!$X$14:$Y$17,2,1))</f>
        <v/>
      </c>
    </row>
    <row r="3125" spans="2:21" x14ac:dyDescent="0.2">
      <c r="B3125" s="1" t="str">
        <f>IF(Tablas!B3123="","",Tablas!B3123)</f>
        <v/>
      </c>
      <c r="C3125" s="1" t="str">
        <f>IF(Tablas!C3123="","",Tablas!C3123)</f>
        <v/>
      </c>
      <c r="D3125" s="1" t="str">
        <f>IF(Tablas!D3123="","",Tablas!D3123)</f>
        <v/>
      </c>
      <c r="E3125" s="1" t="str">
        <f>IF(Tablas!E3123="","",Tablas!E3123)</f>
        <v/>
      </c>
      <c r="F3125" s="1" t="str">
        <f>IF(Tablas!F3123="","",Tablas!F3123)</f>
        <v/>
      </c>
      <c r="G3125" s="1" t="str">
        <f>IF(Tablas!I3123="","",Tablas!I3123)</f>
        <v/>
      </c>
      <c r="H3125" s="1" t="s">
        <v>911</v>
      </c>
      <c r="I3125" s="39" t="str">
        <f>IF($B3125="","",-SUMIFS(Tabla7[Cantidad],Tabla7[Código del producto],$B3125,Tabla7[Tipo de movimiento],"SALIDA",Tabla7[Mes],I$5))</f>
        <v/>
      </c>
      <c r="J3125" s="39" t="str">
        <f>IF($B3125="","",-SUMIFS(Tabla7[Cantidad],Tabla7[Código del producto],$B3125,Tabla7[Tipo de movimiento],"SALIDA",Tabla7[Mes],J$5))</f>
        <v/>
      </c>
      <c r="K3125" s="39" t="str">
        <f>IF($B3125="","",-SUMIFS(Tabla7[Cantidad],Tabla7[Código del producto],$B3125,Tabla7[Tipo de movimiento],"SALIDA",Tabla7[Mes],K$5))</f>
        <v/>
      </c>
      <c r="L3125" s="39" t="str">
        <f>IF($B3125="","",-SUMIFS(Tabla7[Cantidad],Tabla7[Código del producto],$B3125,Tabla7[Tipo de movimiento],"SALIDA",Tabla7[Mes],L$5))</f>
        <v/>
      </c>
      <c r="M3125" s="39" t="str">
        <f>IF($B3125="","",-SUMIFS(Tabla7[Cantidad],Tabla7[Código del producto],$B3125,Tabla7[Tipo de movimiento],"SALIDA",Tabla7[Mes],M$5))</f>
        <v/>
      </c>
      <c r="N3125" s="39" t="str">
        <f>IF($B3125="","",-SUMIFS(Tabla7[Cantidad],Tabla7[Código del producto],$B3125,Tabla7[Tipo de movimiento],"SALIDA",Tabla7[Mes],N$5))</f>
        <v/>
      </c>
      <c r="O3125" s="39" t="str">
        <f>IF($B3125="","",-SUMIFS(Tabla7[Cantidad],Tabla7[Código del producto],$B3125,Tabla7[Tipo de movimiento],"SALIDA",Tabla7[Mes],O$5))</f>
        <v/>
      </c>
      <c r="P3125" s="39" t="str">
        <f>IF($B3125="","",-SUMIFS(Tabla7[Cantidad],Tabla7[Código del producto],$B3125,Tabla7[Tipo de movimiento],"SALIDA",Tabla7[Mes],P$5))</f>
        <v/>
      </c>
      <c r="Q3125" s="39" t="str">
        <f t="shared" si="144"/>
        <v/>
      </c>
      <c r="R3125" s="51" t="str">
        <f>IF($B3125="","",IFERROR(VLOOKUP($B3125,'ABC rotación'!$C:$G,5,0),"C"))</f>
        <v/>
      </c>
      <c r="S3125" s="41" t="str">
        <f t="shared" si="145"/>
        <v/>
      </c>
      <c r="T3125" s="40" t="str">
        <f t="shared" si="146"/>
        <v/>
      </c>
      <c r="U3125" s="23" t="str">
        <f>IF($B3125="","",VLOOKUP($T3125,Tablas!$X$14:$Y$17,2,1))</f>
        <v/>
      </c>
    </row>
    <row r="3126" spans="2:21" x14ac:dyDescent="0.2">
      <c r="B3126" s="1" t="str">
        <f>IF(Tablas!B3124="","",Tablas!B3124)</f>
        <v/>
      </c>
      <c r="C3126" s="1" t="str">
        <f>IF(Tablas!C3124="","",Tablas!C3124)</f>
        <v/>
      </c>
      <c r="D3126" s="1" t="str">
        <f>IF(Tablas!D3124="","",Tablas!D3124)</f>
        <v/>
      </c>
      <c r="E3126" s="1" t="str">
        <f>IF(Tablas!E3124="","",Tablas!E3124)</f>
        <v/>
      </c>
      <c r="F3126" s="1" t="str">
        <f>IF(Tablas!F3124="","",Tablas!F3124)</f>
        <v/>
      </c>
      <c r="G3126" s="1" t="str">
        <f>IF(Tablas!I3124="","",Tablas!I3124)</f>
        <v/>
      </c>
      <c r="H3126" s="1" t="s">
        <v>911</v>
      </c>
      <c r="I3126" s="39" t="str">
        <f>IF($B3126="","",-SUMIFS(Tabla7[Cantidad],Tabla7[Código del producto],$B3126,Tabla7[Tipo de movimiento],"SALIDA",Tabla7[Mes],I$5))</f>
        <v/>
      </c>
      <c r="J3126" s="39" t="str">
        <f>IF($B3126="","",-SUMIFS(Tabla7[Cantidad],Tabla7[Código del producto],$B3126,Tabla7[Tipo de movimiento],"SALIDA",Tabla7[Mes],J$5))</f>
        <v/>
      </c>
      <c r="K3126" s="39" t="str">
        <f>IF($B3126="","",-SUMIFS(Tabla7[Cantidad],Tabla7[Código del producto],$B3126,Tabla7[Tipo de movimiento],"SALIDA",Tabla7[Mes],K$5))</f>
        <v/>
      </c>
      <c r="L3126" s="39" t="str">
        <f>IF($B3126="","",-SUMIFS(Tabla7[Cantidad],Tabla7[Código del producto],$B3126,Tabla7[Tipo de movimiento],"SALIDA",Tabla7[Mes],L$5))</f>
        <v/>
      </c>
      <c r="M3126" s="39" t="str">
        <f>IF($B3126="","",-SUMIFS(Tabla7[Cantidad],Tabla7[Código del producto],$B3126,Tabla7[Tipo de movimiento],"SALIDA",Tabla7[Mes],M$5))</f>
        <v/>
      </c>
      <c r="N3126" s="39" t="str">
        <f>IF($B3126="","",-SUMIFS(Tabla7[Cantidad],Tabla7[Código del producto],$B3126,Tabla7[Tipo de movimiento],"SALIDA",Tabla7[Mes],N$5))</f>
        <v/>
      </c>
      <c r="O3126" s="39" t="str">
        <f>IF($B3126="","",-SUMIFS(Tabla7[Cantidad],Tabla7[Código del producto],$B3126,Tabla7[Tipo de movimiento],"SALIDA",Tabla7[Mes],O$5))</f>
        <v/>
      </c>
      <c r="P3126" s="39" t="str">
        <f>IF($B3126="","",-SUMIFS(Tabla7[Cantidad],Tabla7[Código del producto],$B3126,Tabla7[Tipo de movimiento],"SALIDA",Tabla7[Mes],P$5))</f>
        <v/>
      </c>
      <c r="Q3126" s="39" t="str">
        <f t="shared" si="144"/>
        <v/>
      </c>
      <c r="R3126" s="51" t="str">
        <f>IF($B3126="","",IFERROR(VLOOKUP($B3126,'ABC rotación'!$C:$G,5,0),"C"))</f>
        <v/>
      </c>
      <c r="S3126" s="41" t="str">
        <f t="shared" si="145"/>
        <v/>
      </c>
      <c r="T3126" s="40" t="str">
        <f t="shared" si="146"/>
        <v/>
      </c>
      <c r="U3126" s="23" t="str">
        <f>IF($B3126="","",VLOOKUP($T3126,Tablas!$X$14:$Y$17,2,1))</f>
        <v/>
      </c>
    </row>
    <row r="3127" spans="2:21" x14ac:dyDescent="0.2">
      <c r="B3127" s="1" t="str">
        <f>IF(Tablas!B3125="","",Tablas!B3125)</f>
        <v/>
      </c>
      <c r="C3127" s="1" t="str">
        <f>IF(Tablas!C3125="","",Tablas!C3125)</f>
        <v/>
      </c>
      <c r="D3127" s="1" t="str">
        <f>IF(Tablas!D3125="","",Tablas!D3125)</f>
        <v/>
      </c>
      <c r="E3127" s="1" t="str">
        <f>IF(Tablas!E3125="","",Tablas!E3125)</f>
        <v/>
      </c>
      <c r="F3127" s="1" t="str">
        <f>IF(Tablas!F3125="","",Tablas!F3125)</f>
        <v/>
      </c>
      <c r="G3127" s="1" t="str">
        <f>IF(Tablas!I3125="","",Tablas!I3125)</f>
        <v/>
      </c>
      <c r="H3127" s="1" t="s">
        <v>911</v>
      </c>
      <c r="I3127" s="39" t="str">
        <f>IF($B3127="","",-SUMIFS(Tabla7[Cantidad],Tabla7[Código del producto],$B3127,Tabla7[Tipo de movimiento],"SALIDA",Tabla7[Mes],I$5))</f>
        <v/>
      </c>
      <c r="J3127" s="39" t="str">
        <f>IF($B3127="","",-SUMIFS(Tabla7[Cantidad],Tabla7[Código del producto],$B3127,Tabla7[Tipo de movimiento],"SALIDA",Tabla7[Mes],J$5))</f>
        <v/>
      </c>
      <c r="K3127" s="39" t="str">
        <f>IF($B3127="","",-SUMIFS(Tabla7[Cantidad],Tabla7[Código del producto],$B3127,Tabla7[Tipo de movimiento],"SALIDA",Tabla7[Mes],K$5))</f>
        <v/>
      </c>
      <c r="L3127" s="39" t="str">
        <f>IF($B3127="","",-SUMIFS(Tabla7[Cantidad],Tabla7[Código del producto],$B3127,Tabla7[Tipo de movimiento],"SALIDA",Tabla7[Mes],L$5))</f>
        <v/>
      </c>
      <c r="M3127" s="39" t="str">
        <f>IF($B3127="","",-SUMIFS(Tabla7[Cantidad],Tabla7[Código del producto],$B3127,Tabla7[Tipo de movimiento],"SALIDA",Tabla7[Mes],M$5))</f>
        <v/>
      </c>
      <c r="N3127" s="39" t="str">
        <f>IF($B3127="","",-SUMIFS(Tabla7[Cantidad],Tabla7[Código del producto],$B3127,Tabla7[Tipo de movimiento],"SALIDA",Tabla7[Mes],N$5))</f>
        <v/>
      </c>
      <c r="O3127" s="39" t="str">
        <f>IF($B3127="","",-SUMIFS(Tabla7[Cantidad],Tabla7[Código del producto],$B3127,Tabla7[Tipo de movimiento],"SALIDA",Tabla7[Mes],O$5))</f>
        <v/>
      </c>
      <c r="P3127" s="39" t="str">
        <f>IF($B3127="","",-SUMIFS(Tabla7[Cantidad],Tabla7[Código del producto],$B3127,Tabla7[Tipo de movimiento],"SALIDA",Tabla7[Mes],P$5))</f>
        <v/>
      </c>
      <c r="Q3127" s="39" t="str">
        <f t="shared" si="144"/>
        <v/>
      </c>
      <c r="R3127" s="51" t="str">
        <f>IF($B3127="","",IFERROR(VLOOKUP($B3127,'ABC rotación'!$C:$G,5,0),"C"))</f>
        <v/>
      </c>
      <c r="S3127" s="41" t="str">
        <f t="shared" si="145"/>
        <v/>
      </c>
      <c r="T3127" s="40" t="str">
        <f t="shared" si="146"/>
        <v/>
      </c>
      <c r="U3127" s="23" t="str">
        <f>IF($B3127="","",VLOOKUP($T3127,Tablas!$X$14:$Y$17,2,1))</f>
        <v/>
      </c>
    </row>
    <row r="3128" spans="2:21" x14ac:dyDescent="0.2">
      <c r="B3128" s="1" t="str">
        <f>IF(Tablas!B3126="","",Tablas!B3126)</f>
        <v/>
      </c>
      <c r="C3128" s="1" t="str">
        <f>IF(Tablas!C3126="","",Tablas!C3126)</f>
        <v/>
      </c>
      <c r="D3128" s="1" t="str">
        <f>IF(Tablas!D3126="","",Tablas!D3126)</f>
        <v/>
      </c>
      <c r="E3128" s="1" t="str">
        <f>IF(Tablas!E3126="","",Tablas!E3126)</f>
        <v/>
      </c>
      <c r="F3128" s="1" t="str">
        <f>IF(Tablas!F3126="","",Tablas!F3126)</f>
        <v/>
      </c>
      <c r="G3128" s="1" t="str">
        <f>IF(Tablas!I3126="","",Tablas!I3126)</f>
        <v/>
      </c>
      <c r="H3128" s="1" t="s">
        <v>911</v>
      </c>
      <c r="I3128" s="39" t="str">
        <f>IF($B3128="","",-SUMIFS(Tabla7[Cantidad],Tabla7[Código del producto],$B3128,Tabla7[Tipo de movimiento],"SALIDA",Tabla7[Mes],I$5))</f>
        <v/>
      </c>
      <c r="J3128" s="39" t="str">
        <f>IF($B3128="","",-SUMIFS(Tabla7[Cantidad],Tabla7[Código del producto],$B3128,Tabla7[Tipo de movimiento],"SALIDA",Tabla7[Mes],J$5))</f>
        <v/>
      </c>
      <c r="K3128" s="39" t="str">
        <f>IF($B3128="","",-SUMIFS(Tabla7[Cantidad],Tabla7[Código del producto],$B3128,Tabla7[Tipo de movimiento],"SALIDA",Tabla7[Mes],K$5))</f>
        <v/>
      </c>
      <c r="L3128" s="39" t="str">
        <f>IF($B3128="","",-SUMIFS(Tabla7[Cantidad],Tabla7[Código del producto],$B3128,Tabla7[Tipo de movimiento],"SALIDA",Tabla7[Mes],L$5))</f>
        <v/>
      </c>
      <c r="M3128" s="39" t="str">
        <f>IF($B3128="","",-SUMIFS(Tabla7[Cantidad],Tabla7[Código del producto],$B3128,Tabla7[Tipo de movimiento],"SALIDA",Tabla7[Mes],M$5))</f>
        <v/>
      </c>
      <c r="N3128" s="39" t="str">
        <f>IF($B3128="","",-SUMIFS(Tabla7[Cantidad],Tabla7[Código del producto],$B3128,Tabla7[Tipo de movimiento],"SALIDA",Tabla7[Mes],N$5))</f>
        <v/>
      </c>
      <c r="O3128" s="39" t="str">
        <f>IF($B3128="","",-SUMIFS(Tabla7[Cantidad],Tabla7[Código del producto],$B3128,Tabla7[Tipo de movimiento],"SALIDA",Tabla7[Mes],O$5))</f>
        <v/>
      </c>
      <c r="P3128" s="39" t="str">
        <f>IF($B3128="","",-SUMIFS(Tabla7[Cantidad],Tabla7[Código del producto],$B3128,Tabla7[Tipo de movimiento],"SALIDA",Tabla7[Mes],P$5))</f>
        <v/>
      </c>
      <c r="Q3128" s="39" t="str">
        <f t="shared" si="144"/>
        <v/>
      </c>
      <c r="R3128" s="51" t="str">
        <f>IF($B3128="","",IFERROR(VLOOKUP($B3128,'ABC rotación'!$C:$G,5,0),"C"))</f>
        <v/>
      </c>
      <c r="S3128" s="41" t="str">
        <f t="shared" si="145"/>
        <v/>
      </c>
      <c r="T3128" s="40" t="str">
        <f t="shared" si="146"/>
        <v/>
      </c>
      <c r="U3128" s="23" t="str">
        <f>IF($B3128="","",VLOOKUP($T3128,Tablas!$X$14:$Y$17,2,1))</f>
        <v/>
      </c>
    </row>
    <row r="3129" spans="2:21" x14ac:dyDescent="0.2">
      <c r="B3129" s="1" t="str">
        <f>IF(Tablas!B3127="","",Tablas!B3127)</f>
        <v/>
      </c>
      <c r="C3129" s="1" t="str">
        <f>IF(Tablas!C3127="","",Tablas!C3127)</f>
        <v/>
      </c>
      <c r="D3129" s="1" t="str">
        <f>IF(Tablas!D3127="","",Tablas!D3127)</f>
        <v/>
      </c>
      <c r="E3129" s="1" t="str">
        <f>IF(Tablas!E3127="","",Tablas!E3127)</f>
        <v/>
      </c>
      <c r="F3129" s="1" t="str">
        <f>IF(Tablas!F3127="","",Tablas!F3127)</f>
        <v/>
      </c>
      <c r="G3129" s="1" t="str">
        <f>IF(Tablas!I3127="","",Tablas!I3127)</f>
        <v/>
      </c>
      <c r="H3129" s="1" t="s">
        <v>911</v>
      </c>
      <c r="I3129" s="39" t="str">
        <f>IF($B3129="","",-SUMIFS(Tabla7[Cantidad],Tabla7[Código del producto],$B3129,Tabla7[Tipo de movimiento],"SALIDA",Tabla7[Mes],I$5))</f>
        <v/>
      </c>
      <c r="J3129" s="39" t="str">
        <f>IF($B3129="","",-SUMIFS(Tabla7[Cantidad],Tabla7[Código del producto],$B3129,Tabla7[Tipo de movimiento],"SALIDA",Tabla7[Mes],J$5))</f>
        <v/>
      </c>
      <c r="K3129" s="39" t="str">
        <f>IF($B3129="","",-SUMIFS(Tabla7[Cantidad],Tabla7[Código del producto],$B3129,Tabla7[Tipo de movimiento],"SALIDA",Tabla7[Mes],K$5))</f>
        <v/>
      </c>
      <c r="L3129" s="39" t="str">
        <f>IF($B3129="","",-SUMIFS(Tabla7[Cantidad],Tabla7[Código del producto],$B3129,Tabla7[Tipo de movimiento],"SALIDA",Tabla7[Mes],L$5))</f>
        <v/>
      </c>
      <c r="M3129" s="39" t="str">
        <f>IF($B3129="","",-SUMIFS(Tabla7[Cantidad],Tabla7[Código del producto],$B3129,Tabla7[Tipo de movimiento],"SALIDA",Tabla7[Mes],M$5))</f>
        <v/>
      </c>
      <c r="N3129" s="39" t="str">
        <f>IF($B3129="","",-SUMIFS(Tabla7[Cantidad],Tabla7[Código del producto],$B3129,Tabla7[Tipo de movimiento],"SALIDA",Tabla7[Mes],N$5))</f>
        <v/>
      </c>
      <c r="O3129" s="39" t="str">
        <f>IF($B3129="","",-SUMIFS(Tabla7[Cantidad],Tabla7[Código del producto],$B3129,Tabla7[Tipo de movimiento],"SALIDA",Tabla7[Mes],O$5))</f>
        <v/>
      </c>
      <c r="P3129" s="39" t="str">
        <f>IF($B3129="","",-SUMIFS(Tabla7[Cantidad],Tabla7[Código del producto],$B3129,Tabla7[Tipo de movimiento],"SALIDA",Tabla7[Mes],P$5))</f>
        <v/>
      </c>
      <c r="Q3129" s="39" t="str">
        <f t="shared" si="144"/>
        <v/>
      </c>
      <c r="R3129" s="51" t="str">
        <f>IF($B3129="","",IFERROR(VLOOKUP($B3129,'ABC rotación'!$C:$G,5,0),"C"))</f>
        <v/>
      </c>
      <c r="S3129" s="41" t="str">
        <f t="shared" si="145"/>
        <v/>
      </c>
      <c r="T3129" s="40" t="str">
        <f t="shared" si="146"/>
        <v/>
      </c>
      <c r="U3129" s="23" t="str">
        <f>IF($B3129="","",VLOOKUP($T3129,Tablas!$X$14:$Y$17,2,1))</f>
        <v/>
      </c>
    </row>
    <row r="3130" spans="2:21" x14ac:dyDescent="0.2">
      <c r="B3130" s="1" t="str">
        <f>IF(Tablas!B3128="","",Tablas!B3128)</f>
        <v/>
      </c>
      <c r="C3130" s="1" t="str">
        <f>IF(Tablas!C3128="","",Tablas!C3128)</f>
        <v/>
      </c>
      <c r="D3130" s="1" t="str">
        <f>IF(Tablas!D3128="","",Tablas!D3128)</f>
        <v/>
      </c>
      <c r="E3130" s="1" t="str">
        <f>IF(Tablas!E3128="","",Tablas!E3128)</f>
        <v/>
      </c>
      <c r="F3130" s="1" t="str">
        <f>IF(Tablas!F3128="","",Tablas!F3128)</f>
        <v/>
      </c>
      <c r="G3130" s="1" t="str">
        <f>IF(Tablas!I3128="","",Tablas!I3128)</f>
        <v/>
      </c>
      <c r="H3130" s="1" t="s">
        <v>911</v>
      </c>
      <c r="I3130" s="39" t="str">
        <f>IF($B3130="","",-SUMIFS(Tabla7[Cantidad],Tabla7[Código del producto],$B3130,Tabla7[Tipo de movimiento],"SALIDA",Tabla7[Mes],I$5))</f>
        <v/>
      </c>
      <c r="J3130" s="39" t="str">
        <f>IF($B3130="","",-SUMIFS(Tabla7[Cantidad],Tabla7[Código del producto],$B3130,Tabla7[Tipo de movimiento],"SALIDA",Tabla7[Mes],J$5))</f>
        <v/>
      </c>
      <c r="K3130" s="39" t="str">
        <f>IF($B3130="","",-SUMIFS(Tabla7[Cantidad],Tabla7[Código del producto],$B3130,Tabla7[Tipo de movimiento],"SALIDA",Tabla7[Mes],K$5))</f>
        <v/>
      </c>
      <c r="L3130" s="39" t="str">
        <f>IF($B3130="","",-SUMIFS(Tabla7[Cantidad],Tabla7[Código del producto],$B3130,Tabla7[Tipo de movimiento],"SALIDA",Tabla7[Mes],L$5))</f>
        <v/>
      </c>
      <c r="M3130" s="39" t="str">
        <f>IF($B3130="","",-SUMIFS(Tabla7[Cantidad],Tabla7[Código del producto],$B3130,Tabla7[Tipo de movimiento],"SALIDA",Tabla7[Mes],M$5))</f>
        <v/>
      </c>
      <c r="N3130" s="39" t="str">
        <f>IF($B3130="","",-SUMIFS(Tabla7[Cantidad],Tabla7[Código del producto],$B3130,Tabla7[Tipo de movimiento],"SALIDA",Tabla7[Mes],N$5))</f>
        <v/>
      </c>
      <c r="O3130" s="39" t="str">
        <f>IF($B3130="","",-SUMIFS(Tabla7[Cantidad],Tabla7[Código del producto],$B3130,Tabla7[Tipo de movimiento],"SALIDA",Tabla7[Mes],O$5))</f>
        <v/>
      </c>
      <c r="P3130" s="39" t="str">
        <f>IF($B3130="","",-SUMIFS(Tabla7[Cantidad],Tabla7[Código del producto],$B3130,Tabla7[Tipo de movimiento],"SALIDA",Tabla7[Mes],P$5))</f>
        <v/>
      </c>
      <c r="Q3130" s="39" t="str">
        <f t="shared" si="144"/>
        <v/>
      </c>
      <c r="R3130" s="51" t="str">
        <f>IF($B3130="","",IFERROR(VLOOKUP($B3130,'ABC rotación'!$C:$G,5,0),"C"))</f>
        <v/>
      </c>
      <c r="S3130" s="41" t="str">
        <f t="shared" si="145"/>
        <v/>
      </c>
      <c r="T3130" s="40" t="str">
        <f t="shared" si="146"/>
        <v/>
      </c>
      <c r="U3130" s="23" t="str">
        <f>IF($B3130="","",VLOOKUP($T3130,Tablas!$X$14:$Y$17,2,1))</f>
        <v/>
      </c>
    </row>
    <row r="3131" spans="2:21" x14ac:dyDescent="0.2">
      <c r="B3131" s="1" t="str">
        <f>IF(Tablas!B3129="","",Tablas!B3129)</f>
        <v/>
      </c>
      <c r="C3131" s="1" t="str">
        <f>IF(Tablas!C3129="","",Tablas!C3129)</f>
        <v/>
      </c>
      <c r="D3131" s="1" t="str">
        <f>IF(Tablas!D3129="","",Tablas!D3129)</f>
        <v/>
      </c>
      <c r="E3131" s="1" t="str">
        <f>IF(Tablas!E3129="","",Tablas!E3129)</f>
        <v/>
      </c>
      <c r="F3131" s="1" t="str">
        <f>IF(Tablas!F3129="","",Tablas!F3129)</f>
        <v/>
      </c>
      <c r="G3131" s="1" t="str">
        <f>IF(Tablas!I3129="","",Tablas!I3129)</f>
        <v/>
      </c>
      <c r="H3131" s="1" t="s">
        <v>911</v>
      </c>
      <c r="I3131" s="39" t="str">
        <f>IF($B3131="","",-SUMIFS(Tabla7[Cantidad],Tabla7[Código del producto],$B3131,Tabla7[Tipo de movimiento],"SALIDA",Tabla7[Mes],I$5))</f>
        <v/>
      </c>
      <c r="J3131" s="39" t="str">
        <f>IF($B3131="","",-SUMIFS(Tabla7[Cantidad],Tabla7[Código del producto],$B3131,Tabla7[Tipo de movimiento],"SALIDA",Tabla7[Mes],J$5))</f>
        <v/>
      </c>
      <c r="K3131" s="39" t="str">
        <f>IF($B3131="","",-SUMIFS(Tabla7[Cantidad],Tabla7[Código del producto],$B3131,Tabla7[Tipo de movimiento],"SALIDA",Tabla7[Mes],K$5))</f>
        <v/>
      </c>
      <c r="L3131" s="39" t="str">
        <f>IF($B3131="","",-SUMIFS(Tabla7[Cantidad],Tabla7[Código del producto],$B3131,Tabla7[Tipo de movimiento],"SALIDA",Tabla7[Mes],L$5))</f>
        <v/>
      </c>
      <c r="M3131" s="39" t="str">
        <f>IF($B3131="","",-SUMIFS(Tabla7[Cantidad],Tabla7[Código del producto],$B3131,Tabla7[Tipo de movimiento],"SALIDA",Tabla7[Mes],M$5))</f>
        <v/>
      </c>
      <c r="N3131" s="39" t="str">
        <f>IF($B3131="","",-SUMIFS(Tabla7[Cantidad],Tabla7[Código del producto],$B3131,Tabla7[Tipo de movimiento],"SALIDA",Tabla7[Mes],N$5))</f>
        <v/>
      </c>
      <c r="O3131" s="39" t="str">
        <f>IF($B3131="","",-SUMIFS(Tabla7[Cantidad],Tabla7[Código del producto],$B3131,Tabla7[Tipo de movimiento],"SALIDA",Tabla7[Mes],O$5))</f>
        <v/>
      </c>
      <c r="P3131" s="39" t="str">
        <f>IF($B3131="","",-SUMIFS(Tabla7[Cantidad],Tabla7[Código del producto],$B3131,Tabla7[Tipo de movimiento],"SALIDA",Tabla7[Mes],P$5))</f>
        <v/>
      </c>
      <c r="Q3131" s="39" t="str">
        <f t="shared" si="144"/>
        <v/>
      </c>
      <c r="R3131" s="51" t="str">
        <f>IF($B3131="","",IFERROR(VLOOKUP($B3131,'ABC rotación'!$C:$G,5,0),"C"))</f>
        <v/>
      </c>
      <c r="S3131" s="41" t="str">
        <f t="shared" si="145"/>
        <v/>
      </c>
      <c r="T3131" s="40" t="str">
        <f t="shared" si="146"/>
        <v/>
      </c>
      <c r="U3131" s="23" t="str">
        <f>IF($B3131="","",VLOOKUP($T3131,Tablas!$X$14:$Y$17,2,1))</f>
        <v/>
      </c>
    </row>
    <row r="3132" spans="2:21" x14ac:dyDescent="0.2">
      <c r="B3132" s="1" t="str">
        <f>IF(Tablas!B3130="","",Tablas!B3130)</f>
        <v/>
      </c>
      <c r="C3132" s="1" t="str">
        <f>IF(Tablas!C3130="","",Tablas!C3130)</f>
        <v/>
      </c>
      <c r="D3132" s="1" t="str">
        <f>IF(Tablas!D3130="","",Tablas!D3130)</f>
        <v/>
      </c>
      <c r="E3132" s="1" t="str">
        <f>IF(Tablas!E3130="","",Tablas!E3130)</f>
        <v/>
      </c>
      <c r="F3132" s="1" t="str">
        <f>IF(Tablas!F3130="","",Tablas!F3130)</f>
        <v/>
      </c>
      <c r="G3132" s="1" t="str">
        <f>IF(Tablas!I3130="","",Tablas!I3130)</f>
        <v/>
      </c>
      <c r="H3132" s="1" t="s">
        <v>911</v>
      </c>
      <c r="I3132" s="39" t="str">
        <f>IF($B3132="","",-SUMIFS(Tabla7[Cantidad],Tabla7[Código del producto],$B3132,Tabla7[Tipo de movimiento],"SALIDA",Tabla7[Mes],I$5))</f>
        <v/>
      </c>
      <c r="J3132" s="39" t="str">
        <f>IF($B3132="","",-SUMIFS(Tabla7[Cantidad],Tabla7[Código del producto],$B3132,Tabla7[Tipo de movimiento],"SALIDA",Tabla7[Mes],J$5))</f>
        <v/>
      </c>
      <c r="K3132" s="39" t="str">
        <f>IF($B3132="","",-SUMIFS(Tabla7[Cantidad],Tabla7[Código del producto],$B3132,Tabla7[Tipo de movimiento],"SALIDA",Tabla7[Mes],K$5))</f>
        <v/>
      </c>
      <c r="L3132" s="39" t="str">
        <f>IF($B3132="","",-SUMIFS(Tabla7[Cantidad],Tabla7[Código del producto],$B3132,Tabla7[Tipo de movimiento],"SALIDA",Tabla7[Mes],L$5))</f>
        <v/>
      </c>
      <c r="M3132" s="39" t="str">
        <f>IF($B3132="","",-SUMIFS(Tabla7[Cantidad],Tabla7[Código del producto],$B3132,Tabla7[Tipo de movimiento],"SALIDA",Tabla7[Mes],M$5))</f>
        <v/>
      </c>
      <c r="N3132" s="39" t="str">
        <f>IF($B3132="","",-SUMIFS(Tabla7[Cantidad],Tabla7[Código del producto],$B3132,Tabla7[Tipo de movimiento],"SALIDA",Tabla7[Mes],N$5))</f>
        <v/>
      </c>
      <c r="O3132" s="39" t="str">
        <f>IF($B3132="","",-SUMIFS(Tabla7[Cantidad],Tabla7[Código del producto],$B3132,Tabla7[Tipo de movimiento],"SALIDA",Tabla7[Mes],O$5))</f>
        <v/>
      </c>
      <c r="P3132" s="39" t="str">
        <f>IF($B3132="","",-SUMIFS(Tabla7[Cantidad],Tabla7[Código del producto],$B3132,Tabla7[Tipo de movimiento],"SALIDA",Tabla7[Mes],P$5))</f>
        <v/>
      </c>
      <c r="Q3132" s="39" t="str">
        <f t="shared" si="144"/>
        <v/>
      </c>
      <c r="R3132" s="51" t="str">
        <f>IF($B3132="","",IFERROR(VLOOKUP($B3132,'ABC rotación'!$C:$G,5,0),"C"))</f>
        <v/>
      </c>
      <c r="S3132" s="41" t="str">
        <f t="shared" si="145"/>
        <v/>
      </c>
      <c r="T3132" s="40" t="str">
        <f t="shared" si="146"/>
        <v/>
      </c>
      <c r="U3132" s="23" t="str">
        <f>IF($B3132="","",VLOOKUP($T3132,Tablas!$X$14:$Y$17,2,1))</f>
        <v/>
      </c>
    </row>
    <row r="3133" spans="2:21" x14ac:dyDescent="0.2">
      <c r="B3133" s="1" t="str">
        <f>IF(Tablas!B3131="","",Tablas!B3131)</f>
        <v/>
      </c>
      <c r="C3133" s="1" t="str">
        <f>IF(Tablas!C3131="","",Tablas!C3131)</f>
        <v/>
      </c>
      <c r="D3133" s="1" t="str">
        <f>IF(Tablas!D3131="","",Tablas!D3131)</f>
        <v/>
      </c>
      <c r="E3133" s="1" t="str">
        <f>IF(Tablas!E3131="","",Tablas!E3131)</f>
        <v/>
      </c>
      <c r="F3133" s="1" t="str">
        <f>IF(Tablas!F3131="","",Tablas!F3131)</f>
        <v/>
      </c>
      <c r="G3133" s="1" t="str">
        <f>IF(Tablas!I3131="","",Tablas!I3131)</f>
        <v/>
      </c>
      <c r="H3133" s="1" t="s">
        <v>911</v>
      </c>
      <c r="I3133" s="39" t="str">
        <f>IF($B3133="","",-SUMIFS(Tabla7[Cantidad],Tabla7[Código del producto],$B3133,Tabla7[Tipo de movimiento],"SALIDA",Tabla7[Mes],I$5))</f>
        <v/>
      </c>
      <c r="J3133" s="39" t="str">
        <f>IF($B3133="","",-SUMIFS(Tabla7[Cantidad],Tabla7[Código del producto],$B3133,Tabla7[Tipo de movimiento],"SALIDA",Tabla7[Mes],J$5))</f>
        <v/>
      </c>
      <c r="K3133" s="39" t="str">
        <f>IF($B3133="","",-SUMIFS(Tabla7[Cantidad],Tabla7[Código del producto],$B3133,Tabla7[Tipo de movimiento],"SALIDA",Tabla7[Mes],K$5))</f>
        <v/>
      </c>
      <c r="L3133" s="39" t="str">
        <f>IF($B3133="","",-SUMIFS(Tabla7[Cantidad],Tabla7[Código del producto],$B3133,Tabla7[Tipo de movimiento],"SALIDA",Tabla7[Mes],L$5))</f>
        <v/>
      </c>
      <c r="M3133" s="39" t="str">
        <f>IF($B3133="","",-SUMIFS(Tabla7[Cantidad],Tabla7[Código del producto],$B3133,Tabla7[Tipo de movimiento],"SALIDA",Tabla7[Mes],M$5))</f>
        <v/>
      </c>
      <c r="N3133" s="39" t="str">
        <f>IF($B3133="","",-SUMIFS(Tabla7[Cantidad],Tabla7[Código del producto],$B3133,Tabla7[Tipo de movimiento],"SALIDA",Tabla7[Mes],N$5))</f>
        <v/>
      </c>
      <c r="O3133" s="39" t="str">
        <f>IF($B3133="","",-SUMIFS(Tabla7[Cantidad],Tabla7[Código del producto],$B3133,Tabla7[Tipo de movimiento],"SALIDA",Tabla7[Mes],O$5))</f>
        <v/>
      </c>
      <c r="P3133" s="39" t="str">
        <f>IF($B3133="","",-SUMIFS(Tabla7[Cantidad],Tabla7[Código del producto],$B3133,Tabla7[Tipo de movimiento],"SALIDA",Tabla7[Mes],P$5))</f>
        <v/>
      </c>
      <c r="Q3133" s="39" t="str">
        <f t="shared" si="144"/>
        <v/>
      </c>
      <c r="R3133" s="51" t="str">
        <f>IF($B3133="","",IFERROR(VLOOKUP($B3133,'ABC rotación'!$C:$G,5,0),"C"))</f>
        <v/>
      </c>
      <c r="S3133" s="41" t="str">
        <f t="shared" si="145"/>
        <v/>
      </c>
      <c r="T3133" s="40" t="str">
        <f t="shared" si="146"/>
        <v/>
      </c>
      <c r="U3133" s="23" t="str">
        <f>IF($B3133="","",VLOOKUP($T3133,Tablas!$X$14:$Y$17,2,1))</f>
        <v/>
      </c>
    </row>
    <row r="3134" spans="2:21" x14ac:dyDescent="0.2">
      <c r="B3134" s="1" t="str">
        <f>IF(Tablas!B3132="","",Tablas!B3132)</f>
        <v/>
      </c>
      <c r="C3134" s="1" t="str">
        <f>IF(Tablas!C3132="","",Tablas!C3132)</f>
        <v/>
      </c>
      <c r="D3134" s="1" t="str">
        <f>IF(Tablas!D3132="","",Tablas!D3132)</f>
        <v/>
      </c>
      <c r="E3134" s="1" t="str">
        <f>IF(Tablas!E3132="","",Tablas!E3132)</f>
        <v/>
      </c>
      <c r="F3134" s="1" t="str">
        <f>IF(Tablas!F3132="","",Tablas!F3132)</f>
        <v/>
      </c>
      <c r="G3134" s="1" t="str">
        <f>IF(Tablas!I3132="","",Tablas!I3132)</f>
        <v/>
      </c>
      <c r="H3134" s="1" t="s">
        <v>911</v>
      </c>
      <c r="I3134" s="39" t="str">
        <f>IF($B3134="","",-SUMIFS(Tabla7[Cantidad],Tabla7[Código del producto],$B3134,Tabla7[Tipo de movimiento],"SALIDA",Tabla7[Mes],I$5))</f>
        <v/>
      </c>
      <c r="J3134" s="39" t="str">
        <f>IF($B3134="","",-SUMIFS(Tabla7[Cantidad],Tabla7[Código del producto],$B3134,Tabla7[Tipo de movimiento],"SALIDA",Tabla7[Mes],J$5))</f>
        <v/>
      </c>
      <c r="K3134" s="39" t="str">
        <f>IF($B3134="","",-SUMIFS(Tabla7[Cantidad],Tabla7[Código del producto],$B3134,Tabla7[Tipo de movimiento],"SALIDA",Tabla7[Mes],K$5))</f>
        <v/>
      </c>
      <c r="L3134" s="39" t="str">
        <f>IF($B3134="","",-SUMIFS(Tabla7[Cantidad],Tabla7[Código del producto],$B3134,Tabla7[Tipo de movimiento],"SALIDA",Tabla7[Mes],L$5))</f>
        <v/>
      </c>
      <c r="M3134" s="39" t="str">
        <f>IF($B3134="","",-SUMIFS(Tabla7[Cantidad],Tabla7[Código del producto],$B3134,Tabla7[Tipo de movimiento],"SALIDA",Tabla7[Mes],M$5))</f>
        <v/>
      </c>
      <c r="N3134" s="39" t="str">
        <f>IF($B3134="","",-SUMIFS(Tabla7[Cantidad],Tabla7[Código del producto],$B3134,Tabla7[Tipo de movimiento],"SALIDA",Tabla7[Mes],N$5))</f>
        <v/>
      </c>
      <c r="O3134" s="39" t="str">
        <f>IF($B3134="","",-SUMIFS(Tabla7[Cantidad],Tabla7[Código del producto],$B3134,Tabla7[Tipo de movimiento],"SALIDA",Tabla7[Mes],O$5))</f>
        <v/>
      </c>
      <c r="P3134" s="39" t="str">
        <f>IF($B3134="","",-SUMIFS(Tabla7[Cantidad],Tabla7[Código del producto],$B3134,Tabla7[Tipo de movimiento],"SALIDA",Tabla7[Mes],P$5))</f>
        <v/>
      </c>
      <c r="Q3134" s="39" t="str">
        <f t="shared" si="144"/>
        <v/>
      </c>
      <c r="R3134" s="51" t="str">
        <f>IF($B3134="","",IFERROR(VLOOKUP($B3134,'ABC rotación'!$C:$G,5,0),"C"))</f>
        <v/>
      </c>
      <c r="S3134" s="41" t="str">
        <f t="shared" si="145"/>
        <v/>
      </c>
      <c r="T3134" s="40" t="str">
        <f t="shared" si="146"/>
        <v/>
      </c>
      <c r="U3134" s="23" t="str">
        <f>IF($B3134="","",VLOOKUP($T3134,Tablas!$X$14:$Y$17,2,1))</f>
        <v/>
      </c>
    </row>
    <row r="3135" spans="2:21" x14ac:dyDescent="0.2">
      <c r="B3135" s="1" t="str">
        <f>IF(Tablas!B3133="","",Tablas!B3133)</f>
        <v/>
      </c>
      <c r="C3135" s="1" t="str">
        <f>IF(Tablas!C3133="","",Tablas!C3133)</f>
        <v/>
      </c>
      <c r="D3135" s="1" t="str">
        <f>IF(Tablas!D3133="","",Tablas!D3133)</f>
        <v/>
      </c>
      <c r="E3135" s="1" t="str">
        <f>IF(Tablas!E3133="","",Tablas!E3133)</f>
        <v/>
      </c>
      <c r="F3135" s="1" t="str">
        <f>IF(Tablas!F3133="","",Tablas!F3133)</f>
        <v/>
      </c>
      <c r="G3135" s="1" t="str">
        <f>IF(Tablas!I3133="","",Tablas!I3133)</f>
        <v/>
      </c>
      <c r="H3135" s="1" t="s">
        <v>911</v>
      </c>
      <c r="I3135" s="39" t="str">
        <f>IF($B3135="","",-SUMIFS(Tabla7[Cantidad],Tabla7[Código del producto],$B3135,Tabla7[Tipo de movimiento],"SALIDA",Tabla7[Mes],I$5))</f>
        <v/>
      </c>
      <c r="J3135" s="39" t="str">
        <f>IF($B3135="","",-SUMIFS(Tabla7[Cantidad],Tabla7[Código del producto],$B3135,Tabla7[Tipo de movimiento],"SALIDA",Tabla7[Mes],J$5))</f>
        <v/>
      </c>
      <c r="K3135" s="39" t="str">
        <f>IF($B3135="","",-SUMIFS(Tabla7[Cantidad],Tabla7[Código del producto],$B3135,Tabla7[Tipo de movimiento],"SALIDA",Tabla7[Mes],K$5))</f>
        <v/>
      </c>
      <c r="L3135" s="39" t="str">
        <f>IF($B3135="","",-SUMIFS(Tabla7[Cantidad],Tabla7[Código del producto],$B3135,Tabla7[Tipo de movimiento],"SALIDA",Tabla7[Mes],L$5))</f>
        <v/>
      </c>
      <c r="M3135" s="39" t="str">
        <f>IF($B3135="","",-SUMIFS(Tabla7[Cantidad],Tabla7[Código del producto],$B3135,Tabla7[Tipo de movimiento],"SALIDA",Tabla7[Mes],M$5))</f>
        <v/>
      </c>
      <c r="N3135" s="39" t="str">
        <f>IF($B3135="","",-SUMIFS(Tabla7[Cantidad],Tabla7[Código del producto],$B3135,Tabla7[Tipo de movimiento],"SALIDA",Tabla7[Mes],N$5))</f>
        <v/>
      </c>
      <c r="O3135" s="39" t="str">
        <f>IF($B3135="","",-SUMIFS(Tabla7[Cantidad],Tabla7[Código del producto],$B3135,Tabla7[Tipo de movimiento],"SALIDA",Tabla7[Mes],O$5))</f>
        <v/>
      </c>
      <c r="P3135" s="39" t="str">
        <f>IF($B3135="","",-SUMIFS(Tabla7[Cantidad],Tabla7[Código del producto],$B3135,Tabla7[Tipo de movimiento],"SALIDA",Tabla7[Mes],P$5))</f>
        <v/>
      </c>
      <c r="Q3135" s="39" t="str">
        <f t="shared" si="144"/>
        <v/>
      </c>
      <c r="R3135" s="51" t="str">
        <f>IF($B3135="","",IFERROR(VLOOKUP($B3135,'ABC rotación'!$C:$G,5,0),"C"))</f>
        <v/>
      </c>
      <c r="S3135" s="41" t="str">
        <f t="shared" si="145"/>
        <v/>
      </c>
      <c r="T3135" s="40" t="str">
        <f t="shared" si="146"/>
        <v/>
      </c>
      <c r="U3135" s="23" t="str">
        <f>IF($B3135="","",VLOOKUP($T3135,Tablas!$X$14:$Y$17,2,1))</f>
        <v/>
      </c>
    </row>
    <row r="3136" spans="2:21" x14ac:dyDescent="0.2">
      <c r="B3136" s="1" t="str">
        <f>IF(Tablas!B3134="","",Tablas!B3134)</f>
        <v/>
      </c>
      <c r="C3136" s="1" t="str">
        <f>IF(Tablas!C3134="","",Tablas!C3134)</f>
        <v/>
      </c>
      <c r="D3136" s="1" t="str">
        <f>IF(Tablas!D3134="","",Tablas!D3134)</f>
        <v/>
      </c>
      <c r="E3136" s="1" t="str">
        <f>IF(Tablas!E3134="","",Tablas!E3134)</f>
        <v/>
      </c>
      <c r="F3136" s="1" t="str">
        <f>IF(Tablas!F3134="","",Tablas!F3134)</f>
        <v/>
      </c>
      <c r="G3136" s="1" t="str">
        <f>IF(Tablas!I3134="","",Tablas!I3134)</f>
        <v/>
      </c>
      <c r="H3136" s="1" t="s">
        <v>911</v>
      </c>
      <c r="I3136" s="39" t="str">
        <f>IF($B3136="","",-SUMIFS(Tabla7[Cantidad],Tabla7[Código del producto],$B3136,Tabla7[Tipo de movimiento],"SALIDA",Tabla7[Mes],I$5))</f>
        <v/>
      </c>
      <c r="J3136" s="39" t="str">
        <f>IF($B3136="","",-SUMIFS(Tabla7[Cantidad],Tabla7[Código del producto],$B3136,Tabla7[Tipo de movimiento],"SALIDA",Tabla7[Mes],J$5))</f>
        <v/>
      </c>
      <c r="K3136" s="39" t="str">
        <f>IF($B3136="","",-SUMIFS(Tabla7[Cantidad],Tabla7[Código del producto],$B3136,Tabla7[Tipo de movimiento],"SALIDA",Tabla7[Mes],K$5))</f>
        <v/>
      </c>
      <c r="L3136" s="39" t="str">
        <f>IF($B3136="","",-SUMIFS(Tabla7[Cantidad],Tabla7[Código del producto],$B3136,Tabla7[Tipo de movimiento],"SALIDA",Tabla7[Mes],L$5))</f>
        <v/>
      </c>
      <c r="M3136" s="39" t="str">
        <f>IF($B3136="","",-SUMIFS(Tabla7[Cantidad],Tabla7[Código del producto],$B3136,Tabla7[Tipo de movimiento],"SALIDA",Tabla7[Mes],M$5))</f>
        <v/>
      </c>
      <c r="N3136" s="39" t="str">
        <f>IF($B3136="","",-SUMIFS(Tabla7[Cantidad],Tabla7[Código del producto],$B3136,Tabla7[Tipo de movimiento],"SALIDA",Tabla7[Mes],N$5))</f>
        <v/>
      </c>
      <c r="O3136" s="39" t="str">
        <f>IF($B3136="","",-SUMIFS(Tabla7[Cantidad],Tabla7[Código del producto],$B3136,Tabla7[Tipo de movimiento],"SALIDA",Tabla7[Mes],O$5))</f>
        <v/>
      </c>
      <c r="P3136" s="39" t="str">
        <f>IF($B3136="","",-SUMIFS(Tabla7[Cantidad],Tabla7[Código del producto],$B3136,Tabla7[Tipo de movimiento],"SALIDA",Tabla7[Mes],P$5))</f>
        <v/>
      </c>
      <c r="Q3136" s="39" t="str">
        <f t="shared" si="144"/>
        <v/>
      </c>
      <c r="R3136" s="51" t="str">
        <f>IF($B3136="","",IFERROR(VLOOKUP($B3136,'ABC rotación'!$C:$G,5,0),"C"))</f>
        <v/>
      </c>
      <c r="S3136" s="41" t="str">
        <f t="shared" si="145"/>
        <v/>
      </c>
      <c r="T3136" s="40" t="str">
        <f t="shared" si="146"/>
        <v/>
      </c>
      <c r="U3136" s="23" t="str">
        <f>IF($B3136="","",VLOOKUP($T3136,Tablas!$X$14:$Y$17,2,1))</f>
        <v/>
      </c>
    </row>
    <row r="3137" spans="2:21" x14ac:dyDescent="0.2">
      <c r="B3137" s="1" t="str">
        <f>IF(Tablas!B3135="","",Tablas!B3135)</f>
        <v/>
      </c>
      <c r="C3137" s="1" t="str">
        <f>IF(Tablas!C3135="","",Tablas!C3135)</f>
        <v/>
      </c>
      <c r="D3137" s="1" t="str">
        <f>IF(Tablas!D3135="","",Tablas!D3135)</f>
        <v/>
      </c>
      <c r="E3137" s="1" t="str">
        <f>IF(Tablas!E3135="","",Tablas!E3135)</f>
        <v/>
      </c>
      <c r="F3137" s="1" t="str">
        <f>IF(Tablas!F3135="","",Tablas!F3135)</f>
        <v/>
      </c>
      <c r="G3137" s="1" t="str">
        <f>IF(Tablas!I3135="","",Tablas!I3135)</f>
        <v/>
      </c>
      <c r="H3137" s="1" t="s">
        <v>911</v>
      </c>
      <c r="I3137" s="39" t="str">
        <f>IF($B3137="","",-SUMIFS(Tabla7[Cantidad],Tabla7[Código del producto],$B3137,Tabla7[Tipo de movimiento],"SALIDA",Tabla7[Mes],I$5))</f>
        <v/>
      </c>
      <c r="J3137" s="39" t="str">
        <f>IF($B3137="","",-SUMIFS(Tabla7[Cantidad],Tabla7[Código del producto],$B3137,Tabla7[Tipo de movimiento],"SALIDA",Tabla7[Mes],J$5))</f>
        <v/>
      </c>
      <c r="K3137" s="39" t="str">
        <f>IF($B3137="","",-SUMIFS(Tabla7[Cantidad],Tabla7[Código del producto],$B3137,Tabla7[Tipo de movimiento],"SALIDA",Tabla7[Mes],K$5))</f>
        <v/>
      </c>
      <c r="L3137" s="39" t="str">
        <f>IF($B3137="","",-SUMIFS(Tabla7[Cantidad],Tabla7[Código del producto],$B3137,Tabla7[Tipo de movimiento],"SALIDA",Tabla7[Mes],L$5))</f>
        <v/>
      </c>
      <c r="M3137" s="39" t="str">
        <f>IF($B3137="","",-SUMIFS(Tabla7[Cantidad],Tabla7[Código del producto],$B3137,Tabla7[Tipo de movimiento],"SALIDA",Tabla7[Mes],M$5))</f>
        <v/>
      </c>
      <c r="N3137" s="39" t="str">
        <f>IF($B3137="","",-SUMIFS(Tabla7[Cantidad],Tabla7[Código del producto],$B3137,Tabla7[Tipo de movimiento],"SALIDA",Tabla7[Mes],N$5))</f>
        <v/>
      </c>
      <c r="O3137" s="39" t="str">
        <f>IF($B3137="","",-SUMIFS(Tabla7[Cantidad],Tabla7[Código del producto],$B3137,Tabla7[Tipo de movimiento],"SALIDA",Tabla7[Mes],O$5))</f>
        <v/>
      </c>
      <c r="P3137" s="39" t="str">
        <f>IF($B3137="","",-SUMIFS(Tabla7[Cantidad],Tabla7[Código del producto],$B3137,Tabla7[Tipo de movimiento],"SALIDA",Tabla7[Mes],P$5))</f>
        <v/>
      </c>
      <c r="Q3137" s="39" t="str">
        <f t="shared" si="144"/>
        <v/>
      </c>
      <c r="R3137" s="51" t="str">
        <f>IF($B3137="","",IFERROR(VLOOKUP($B3137,'ABC rotación'!$C:$G,5,0),"C"))</f>
        <v/>
      </c>
      <c r="S3137" s="41" t="str">
        <f t="shared" si="145"/>
        <v/>
      </c>
      <c r="T3137" s="40" t="str">
        <f t="shared" si="146"/>
        <v/>
      </c>
      <c r="U3137" s="23" t="str">
        <f>IF($B3137="","",VLOOKUP($T3137,Tablas!$X$14:$Y$17,2,1))</f>
        <v/>
      </c>
    </row>
    <row r="3138" spans="2:21" x14ac:dyDescent="0.2">
      <c r="B3138" s="1" t="str">
        <f>IF(Tablas!B3136="","",Tablas!B3136)</f>
        <v/>
      </c>
      <c r="C3138" s="1" t="str">
        <f>IF(Tablas!C3136="","",Tablas!C3136)</f>
        <v/>
      </c>
      <c r="D3138" s="1" t="str">
        <f>IF(Tablas!D3136="","",Tablas!D3136)</f>
        <v/>
      </c>
      <c r="E3138" s="1" t="str">
        <f>IF(Tablas!E3136="","",Tablas!E3136)</f>
        <v/>
      </c>
      <c r="F3138" s="1" t="str">
        <f>IF(Tablas!F3136="","",Tablas!F3136)</f>
        <v/>
      </c>
      <c r="G3138" s="1" t="str">
        <f>IF(Tablas!I3136="","",Tablas!I3136)</f>
        <v/>
      </c>
      <c r="H3138" s="1" t="s">
        <v>911</v>
      </c>
      <c r="I3138" s="39" t="str">
        <f>IF($B3138="","",-SUMIFS(Tabla7[Cantidad],Tabla7[Código del producto],$B3138,Tabla7[Tipo de movimiento],"SALIDA",Tabla7[Mes],I$5))</f>
        <v/>
      </c>
      <c r="J3138" s="39" t="str">
        <f>IF($B3138="","",-SUMIFS(Tabla7[Cantidad],Tabla7[Código del producto],$B3138,Tabla7[Tipo de movimiento],"SALIDA",Tabla7[Mes],J$5))</f>
        <v/>
      </c>
      <c r="K3138" s="39" t="str">
        <f>IF($B3138="","",-SUMIFS(Tabla7[Cantidad],Tabla7[Código del producto],$B3138,Tabla7[Tipo de movimiento],"SALIDA",Tabla7[Mes],K$5))</f>
        <v/>
      </c>
      <c r="L3138" s="39" t="str">
        <f>IF($B3138="","",-SUMIFS(Tabla7[Cantidad],Tabla7[Código del producto],$B3138,Tabla7[Tipo de movimiento],"SALIDA",Tabla7[Mes],L$5))</f>
        <v/>
      </c>
      <c r="M3138" s="39" t="str">
        <f>IF($B3138="","",-SUMIFS(Tabla7[Cantidad],Tabla7[Código del producto],$B3138,Tabla7[Tipo de movimiento],"SALIDA",Tabla7[Mes],M$5))</f>
        <v/>
      </c>
      <c r="N3138" s="39" t="str">
        <f>IF($B3138="","",-SUMIFS(Tabla7[Cantidad],Tabla7[Código del producto],$B3138,Tabla7[Tipo de movimiento],"SALIDA",Tabla7[Mes],N$5))</f>
        <v/>
      </c>
      <c r="O3138" s="39" t="str">
        <f>IF($B3138="","",-SUMIFS(Tabla7[Cantidad],Tabla7[Código del producto],$B3138,Tabla7[Tipo de movimiento],"SALIDA",Tabla7[Mes],O$5))</f>
        <v/>
      </c>
      <c r="P3138" s="39" t="str">
        <f>IF($B3138="","",-SUMIFS(Tabla7[Cantidad],Tabla7[Código del producto],$B3138,Tabla7[Tipo de movimiento],"SALIDA",Tabla7[Mes],P$5))</f>
        <v/>
      </c>
      <c r="Q3138" s="39" t="str">
        <f t="shared" si="144"/>
        <v/>
      </c>
      <c r="R3138" s="51" t="str">
        <f>IF($B3138="","",IFERROR(VLOOKUP($B3138,'ABC rotación'!$C:$G,5,0),"C"))</f>
        <v/>
      </c>
      <c r="S3138" s="41" t="str">
        <f t="shared" si="145"/>
        <v/>
      </c>
      <c r="T3138" s="40" t="str">
        <f t="shared" si="146"/>
        <v/>
      </c>
      <c r="U3138" s="23" t="str">
        <f>IF($B3138="","",VLOOKUP($T3138,Tablas!$X$14:$Y$17,2,1))</f>
        <v/>
      </c>
    </row>
    <row r="3139" spans="2:21" x14ac:dyDescent="0.2">
      <c r="B3139" s="1" t="str">
        <f>IF(Tablas!B3137="","",Tablas!B3137)</f>
        <v/>
      </c>
      <c r="C3139" s="1" t="str">
        <f>IF(Tablas!C3137="","",Tablas!C3137)</f>
        <v/>
      </c>
      <c r="D3139" s="1" t="str">
        <f>IF(Tablas!D3137="","",Tablas!D3137)</f>
        <v/>
      </c>
      <c r="E3139" s="1" t="str">
        <f>IF(Tablas!E3137="","",Tablas!E3137)</f>
        <v/>
      </c>
      <c r="F3139" s="1" t="str">
        <f>IF(Tablas!F3137="","",Tablas!F3137)</f>
        <v/>
      </c>
      <c r="G3139" s="1" t="str">
        <f>IF(Tablas!I3137="","",Tablas!I3137)</f>
        <v/>
      </c>
      <c r="H3139" s="1" t="s">
        <v>911</v>
      </c>
      <c r="I3139" s="39" t="str">
        <f>IF($B3139="","",-SUMIFS(Tabla7[Cantidad],Tabla7[Código del producto],$B3139,Tabla7[Tipo de movimiento],"SALIDA",Tabla7[Mes],I$5))</f>
        <v/>
      </c>
      <c r="J3139" s="39" t="str">
        <f>IF($B3139="","",-SUMIFS(Tabla7[Cantidad],Tabla7[Código del producto],$B3139,Tabla7[Tipo de movimiento],"SALIDA",Tabla7[Mes],J$5))</f>
        <v/>
      </c>
      <c r="K3139" s="39" t="str">
        <f>IF($B3139="","",-SUMIFS(Tabla7[Cantidad],Tabla7[Código del producto],$B3139,Tabla7[Tipo de movimiento],"SALIDA",Tabla7[Mes],K$5))</f>
        <v/>
      </c>
      <c r="L3139" s="39" t="str">
        <f>IF($B3139="","",-SUMIFS(Tabla7[Cantidad],Tabla7[Código del producto],$B3139,Tabla7[Tipo de movimiento],"SALIDA",Tabla7[Mes],L$5))</f>
        <v/>
      </c>
      <c r="M3139" s="39" t="str">
        <f>IF($B3139="","",-SUMIFS(Tabla7[Cantidad],Tabla7[Código del producto],$B3139,Tabla7[Tipo de movimiento],"SALIDA",Tabla7[Mes],M$5))</f>
        <v/>
      </c>
      <c r="N3139" s="39" t="str">
        <f>IF($B3139="","",-SUMIFS(Tabla7[Cantidad],Tabla7[Código del producto],$B3139,Tabla7[Tipo de movimiento],"SALIDA",Tabla7[Mes],N$5))</f>
        <v/>
      </c>
      <c r="O3139" s="39" t="str">
        <f>IF($B3139="","",-SUMIFS(Tabla7[Cantidad],Tabla7[Código del producto],$B3139,Tabla7[Tipo de movimiento],"SALIDA",Tabla7[Mes],O$5))</f>
        <v/>
      </c>
      <c r="P3139" s="39" t="str">
        <f>IF($B3139="","",-SUMIFS(Tabla7[Cantidad],Tabla7[Código del producto],$B3139,Tabla7[Tipo de movimiento],"SALIDA",Tabla7[Mes],P$5))</f>
        <v/>
      </c>
      <c r="Q3139" s="39" t="str">
        <f t="shared" si="144"/>
        <v/>
      </c>
      <c r="R3139" s="51" t="str">
        <f>IF($B3139="","",IFERROR(VLOOKUP($B3139,'ABC rotación'!$C:$G,5,0),"C"))</f>
        <v/>
      </c>
      <c r="S3139" s="41" t="str">
        <f t="shared" si="145"/>
        <v/>
      </c>
      <c r="T3139" s="40" t="str">
        <f t="shared" si="146"/>
        <v/>
      </c>
      <c r="U3139" s="23" t="str">
        <f>IF($B3139="","",VLOOKUP($T3139,Tablas!$X$14:$Y$17,2,1))</f>
        <v/>
      </c>
    </row>
    <row r="3140" spans="2:21" x14ac:dyDescent="0.2">
      <c r="B3140" s="1" t="str">
        <f>IF(Tablas!B3138="","",Tablas!B3138)</f>
        <v/>
      </c>
      <c r="C3140" s="1" t="str">
        <f>IF(Tablas!C3138="","",Tablas!C3138)</f>
        <v/>
      </c>
      <c r="D3140" s="1" t="str">
        <f>IF(Tablas!D3138="","",Tablas!D3138)</f>
        <v/>
      </c>
      <c r="E3140" s="1" t="str">
        <f>IF(Tablas!E3138="","",Tablas!E3138)</f>
        <v/>
      </c>
      <c r="F3140" s="1" t="str">
        <f>IF(Tablas!F3138="","",Tablas!F3138)</f>
        <v/>
      </c>
      <c r="G3140" s="1" t="str">
        <f>IF(Tablas!I3138="","",Tablas!I3138)</f>
        <v/>
      </c>
      <c r="H3140" s="1" t="s">
        <v>911</v>
      </c>
      <c r="I3140" s="39" t="str">
        <f>IF($B3140="","",-SUMIFS(Tabla7[Cantidad],Tabla7[Código del producto],$B3140,Tabla7[Tipo de movimiento],"SALIDA",Tabla7[Mes],I$5))</f>
        <v/>
      </c>
      <c r="J3140" s="39" t="str">
        <f>IF($B3140="","",-SUMIFS(Tabla7[Cantidad],Tabla7[Código del producto],$B3140,Tabla7[Tipo de movimiento],"SALIDA",Tabla7[Mes],J$5))</f>
        <v/>
      </c>
      <c r="K3140" s="39" t="str">
        <f>IF($B3140="","",-SUMIFS(Tabla7[Cantidad],Tabla7[Código del producto],$B3140,Tabla7[Tipo de movimiento],"SALIDA",Tabla7[Mes],K$5))</f>
        <v/>
      </c>
      <c r="L3140" s="39" t="str">
        <f>IF($B3140="","",-SUMIFS(Tabla7[Cantidad],Tabla7[Código del producto],$B3140,Tabla7[Tipo de movimiento],"SALIDA",Tabla7[Mes],L$5))</f>
        <v/>
      </c>
      <c r="M3140" s="39" t="str">
        <f>IF($B3140="","",-SUMIFS(Tabla7[Cantidad],Tabla7[Código del producto],$B3140,Tabla7[Tipo de movimiento],"SALIDA",Tabla7[Mes],M$5))</f>
        <v/>
      </c>
      <c r="N3140" s="39" t="str">
        <f>IF($B3140="","",-SUMIFS(Tabla7[Cantidad],Tabla7[Código del producto],$B3140,Tabla7[Tipo de movimiento],"SALIDA",Tabla7[Mes],N$5))</f>
        <v/>
      </c>
      <c r="O3140" s="39" t="str">
        <f>IF($B3140="","",-SUMIFS(Tabla7[Cantidad],Tabla7[Código del producto],$B3140,Tabla7[Tipo de movimiento],"SALIDA",Tabla7[Mes],O$5))</f>
        <v/>
      </c>
      <c r="P3140" s="39" t="str">
        <f>IF($B3140="","",-SUMIFS(Tabla7[Cantidad],Tabla7[Código del producto],$B3140,Tabla7[Tipo de movimiento],"SALIDA",Tabla7[Mes],P$5))</f>
        <v/>
      </c>
      <c r="Q3140" s="39" t="str">
        <f t="shared" si="144"/>
        <v/>
      </c>
      <c r="R3140" s="51" t="str">
        <f>IF($B3140="","",IFERROR(VLOOKUP($B3140,'ABC rotación'!$C:$G,5,0),"C"))</f>
        <v/>
      </c>
      <c r="S3140" s="41" t="str">
        <f t="shared" si="145"/>
        <v/>
      </c>
      <c r="T3140" s="40" t="str">
        <f t="shared" si="146"/>
        <v/>
      </c>
      <c r="U3140" s="23" t="str">
        <f>IF($B3140="","",VLOOKUP($T3140,Tablas!$X$14:$Y$17,2,1))</f>
        <v/>
      </c>
    </row>
    <row r="3141" spans="2:21" x14ac:dyDescent="0.2">
      <c r="B3141" s="1" t="str">
        <f>IF(Tablas!B3139="","",Tablas!B3139)</f>
        <v/>
      </c>
      <c r="C3141" s="1" t="str">
        <f>IF(Tablas!C3139="","",Tablas!C3139)</f>
        <v/>
      </c>
      <c r="D3141" s="1" t="str">
        <f>IF(Tablas!D3139="","",Tablas!D3139)</f>
        <v/>
      </c>
      <c r="E3141" s="1" t="str">
        <f>IF(Tablas!E3139="","",Tablas!E3139)</f>
        <v/>
      </c>
      <c r="F3141" s="1" t="str">
        <f>IF(Tablas!F3139="","",Tablas!F3139)</f>
        <v/>
      </c>
      <c r="G3141" s="1" t="str">
        <f>IF(Tablas!I3139="","",Tablas!I3139)</f>
        <v/>
      </c>
      <c r="H3141" s="1" t="s">
        <v>911</v>
      </c>
      <c r="I3141" s="39" t="str">
        <f>IF($B3141="","",-SUMIFS(Tabla7[Cantidad],Tabla7[Código del producto],$B3141,Tabla7[Tipo de movimiento],"SALIDA",Tabla7[Mes],I$5))</f>
        <v/>
      </c>
      <c r="J3141" s="39" t="str">
        <f>IF($B3141="","",-SUMIFS(Tabla7[Cantidad],Tabla7[Código del producto],$B3141,Tabla7[Tipo de movimiento],"SALIDA",Tabla7[Mes],J$5))</f>
        <v/>
      </c>
      <c r="K3141" s="39" t="str">
        <f>IF($B3141="","",-SUMIFS(Tabla7[Cantidad],Tabla7[Código del producto],$B3141,Tabla7[Tipo de movimiento],"SALIDA",Tabla7[Mes],K$5))</f>
        <v/>
      </c>
      <c r="L3141" s="39" t="str">
        <f>IF($B3141="","",-SUMIFS(Tabla7[Cantidad],Tabla7[Código del producto],$B3141,Tabla7[Tipo de movimiento],"SALIDA",Tabla7[Mes],L$5))</f>
        <v/>
      </c>
      <c r="M3141" s="39" t="str">
        <f>IF($B3141="","",-SUMIFS(Tabla7[Cantidad],Tabla7[Código del producto],$B3141,Tabla7[Tipo de movimiento],"SALIDA",Tabla7[Mes],M$5))</f>
        <v/>
      </c>
      <c r="N3141" s="39" t="str">
        <f>IF($B3141="","",-SUMIFS(Tabla7[Cantidad],Tabla7[Código del producto],$B3141,Tabla7[Tipo de movimiento],"SALIDA",Tabla7[Mes],N$5))</f>
        <v/>
      </c>
      <c r="O3141" s="39" t="str">
        <f>IF($B3141="","",-SUMIFS(Tabla7[Cantidad],Tabla7[Código del producto],$B3141,Tabla7[Tipo de movimiento],"SALIDA",Tabla7[Mes],O$5))</f>
        <v/>
      </c>
      <c r="P3141" s="39" t="str">
        <f>IF($B3141="","",-SUMIFS(Tabla7[Cantidad],Tabla7[Código del producto],$B3141,Tabla7[Tipo de movimiento],"SALIDA",Tabla7[Mes],P$5))</f>
        <v/>
      </c>
      <c r="Q3141" s="39" t="str">
        <f t="shared" si="144"/>
        <v/>
      </c>
      <c r="R3141" s="51" t="str">
        <f>IF($B3141="","",IFERROR(VLOOKUP($B3141,'ABC rotación'!$C:$G,5,0),"C"))</f>
        <v/>
      </c>
      <c r="S3141" s="41" t="str">
        <f t="shared" si="145"/>
        <v/>
      </c>
      <c r="T3141" s="40" t="str">
        <f t="shared" si="146"/>
        <v/>
      </c>
      <c r="U3141" s="23" t="str">
        <f>IF($B3141="","",VLOOKUP($T3141,Tablas!$X$14:$Y$17,2,1))</f>
        <v/>
      </c>
    </row>
    <row r="3142" spans="2:21" x14ac:dyDescent="0.2">
      <c r="B3142" s="1" t="str">
        <f>IF(Tablas!B3140="","",Tablas!B3140)</f>
        <v/>
      </c>
      <c r="C3142" s="1" t="str">
        <f>IF(Tablas!C3140="","",Tablas!C3140)</f>
        <v/>
      </c>
      <c r="D3142" s="1" t="str">
        <f>IF(Tablas!D3140="","",Tablas!D3140)</f>
        <v/>
      </c>
      <c r="E3142" s="1" t="str">
        <f>IF(Tablas!E3140="","",Tablas!E3140)</f>
        <v/>
      </c>
      <c r="F3142" s="1" t="str">
        <f>IF(Tablas!F3140="","",Tablas!F3140)</f>
        <v/>
      </c>
      <c r="G3142" s="1" t="str">
        <f>IF(Tablas!I3140="","",Tablas!I3140)</f>
        <v/>
      </c>
      <c r="H3142" s="1" t="s">
        <v>911</v>
      </c>
      <c r="I3142" s="39" t="str">
        <f>IF($B3142="","",-SUMIFS(Tabla7[Cantidad],Tabla7[Código del producto],$B3142,Tabla7[Tipo de movimiento],"SALIDA",Tabla7[Mes],I$5))</f>
        <v/>
      </c>
      <c r="J3142" s="39" t="str">
        <f>IF($B3142="","",-SUMIFS(Tabla7[Cantidad],Tabla7[Código del producto],$B3142,Tabla7[Tipo de movimiento],"SALIDA",Tabla7[Mes],J$5))</f>
        <v/>
      </c>
      <c r="K3142" s="39" t="str">
        <f>IF($B3142="","",-SUMIFS(Tabla7[Cantidad],Tabla7[Código del producto],$B3142,Tabla7[Tipo de movimiento],"SALIDA",Tabla7[Mes],K$5))</f>
        <v/>
      </c>
      <c r="L3142" s="39" t="str">
        <f>IF($B3142="","",-SUMIFS(Tabla7[Cantidad],Tabla7[Código del producto],$B3142,Tabla7[Tipo de movimiento],"SALIDA",Tabla7[Mes],L$5))</f>
        <v/>
      </c>
      <c r="M3142" s="39" t="str">
        <f>IF($B3142="","",-SUMIFS(Tabla7[Cantidad],Tabla7[Código del producto],$B3142,Tabla7[Tipo de movimiento],"SALIDA",Tabla7[Mes],M$5))</f>
        <v/>
      </c>
      <c r="N3142" s="39" t="str">
        <f>IF($B3142="","",-SUMIFS(Tabla7[Cantidad],Tabla7[Código del producto],$B3142,Tabla7[Tipo de movimiento],"SALIDA",Tabla7[Mes],N$5))</f>
        <v/>
      </c>
      <c r="O3142" s="39" t="str">
        <f>IF($B3142="","",-SUMIFS(Tabla7[Cantidad],Tabla7[Código del producto],$B3142,Tabla7[Tipo de movimiento],"SALIDA",Tabla7[Mes],O$5))</f>
        <v/>
      </c>
      <c r="P3142" s="39" t="str">
        <f>IF($B3142="","",-SUMIFS(Tabla7[Cantidad],Tabla7[Código del producto],$B3142,Tabla7[Tipo de movimiento],"SALIDA",Tabla7[Mes],P$5))</f>
        <v/>
      </c>
      <c r="Q3142" s="39" t="str">
        <f t="shared" si="144"/>
        <v/>
      </c>
      <c r="R3142" s="51" t="str">
        <f>IF($B3142="","",IFERROR(VLOOKUP($B3142,'ABC rotación'!$C:$G,5,0),"C"))</f>
        <v/>
      </c>
      <c r="S3142" s="41" t="str">
        <f t="shared" si="145"/>
        <v/>
      </c>
      <c r="T3142" s="40" t="str">
        <f t="shared" si="146"/>
        <v/>
      </c>
      <c r="U3142" s="23" t="str">
        <f>IF($B3142="","",VLOOKUP($T3142,Tablas!$X$14:$Y$17,2,1))</f>
        <v/>
      </c>
    </row>
    <row r="3143" spans="2:21" x14ac:dyDescent="0.2">
      <c r="B3143" s="1" t="str">
        <f>IF(Tablas!B3141="","",Tablas!B3141)</f>
        <v/>
      </c>
      <c r="C3143" s="1" t="str">
        <f>IF(Tablas!C3141="","",Tablas!C3141)</f>
        <v/>
      </c>
      <c r="D3143" s="1" t="str">
        <f>IF(Tablas!D3141="","",Tablas!D3141)</f>
        <v/>
      </c>
      <c r="E3143" s="1" t="str">
        <f>IF(Tablas!E3141="","",Tablas!E3141)</f>
        <v/>
      </c>
      <c r="F3143" s="1" t="str">
        <f>IF(Tablas!F3141="","",Tablas!F3141)</f>
        <v/>
      </c>
      <c r="G3143" s="1" t="str">
        <f>IF(Tablas!I3141="","",Tablas!I3141)</f>
        <v/>
      </c>
      <c r="H3143" s="1" t="s">
        <v>911</v>
      </c>
      <c r="I3143" s="39" t="str">
        <f>IF($B3143="","",-SUMIFS(Tabla7[Cantidad],Tabla7[Código del producto],$B3143,Tabla7[Tipo de movimiento],"SALIDA",Tabla7[Mes],I$5))</f>
        <v/>
      </c>
      <c r="J3143" s="39" t="str">
        <f>IF($B3143="","",-SUMIFS(Tabla7[Cantidad],Tabla7[Código del producto],$B3143,Tabla7[Tipo de movimiento],"SALIDA",Tabla7[Mes],J$5))</f>
        <v/>
      </c>
      <c r="K3143" s="39" t="str">
        <f>IF($B3143="","",-SUMIFS(Tabla7[Cantidad],Tabla7[Código del producto],$B3143,Tabla7[Tipo de movimiento],"SALIDA",Tabla7[Mes],K$5))</f>
        <v/>
      </c>
      <c r="L3143" s="39" t="str">
        <f>IF($B3143="","",-SUMIFS(Tabla7[Cantidad],Tabla7[Código del producto],$B3143,Tabla7[Tipo de movimiento],"SALIDA",Tabla7[Mes],L$5))</f>
        <v/>
      </c>
      <c r="M3143" s="39" t="str">
        <f>IF($B3143="","",-SUMIFS(Tabla7[Cantidad],Tabla7[Código del producto],$B3143,Tabla7[Tipo de movimiento],"SALIDA",Tabla7[Mes],M$5))</f>
        <v/>
      </c>
      <c r="N3143" s="39" t="str">
        <f>IF($B3143="","",-SUMIFS(Tabla7[Cantidad],Tabla7[Código del producto],$B3143,Tabla7[Tipo de movimiento],"SALIDA",Tabla7[Mes],N$5))</f>
        <v/>
      </c>
      <c r="O3143" s="39" t="str">
        <f>IF($B3143="","",-SUMIFS(Tabla7[Cantidad],Tabla7[Código del producto],$B3143,Tabla7[Tipo de movimiento],"SALIDA",Tabla7[Mes],O$5))</f>
        <v/>
      </c>
      <c r="P3143" s="39" t="str">
        <f>IF($B3143="","",-SUMIFS(Tabla7[Cantidad],Tabla7[Código del producto],$B3143,Tabla7[Tipo de movimiento],"SALIDA",Tabla7[Mes],P$5))</f>
        <v/>
      </c>
      <c r="Q3143" s="39" t="str">
        <f t="shared" ref="Q3143:Q3206" si="147">IF($B3143="","",IFERROR(AVERAGE(N3143:P3143),0))</f>
        <v/>
      </c>
      <c r="R3143" s="51" t="str">
        <f>IF($B3143="","",IFERROR(VLOOKUP($B3143,'ABC rotación'!$C:$G,5,0),"C"))</f>
        <v/>
      </c>
      <c r="S3143" s="41" t="str">
        <f t="shared" ref="S3143:S3206" si="148">IF($B3143="","",IFERROR(H3143/Q3143*30,0))</f>
        <v/>
      </c>
      <c r="T3143" s="40" t="str">
        <f t="shared" ref="T3143:T3206" si="149">IF($B3143="","",S3143/F3143)</f>
        <v/>
      </c>
      <c r="U3143" s="23" t="str">
        <f>IF($B3143="","",VLOOKUP($T3143,Tablas!$X$14:$Y$17,2,1))</f>
        <v/>
      </c>
    </row>
    <row r="3144" spans="2:21" x14ac:dyDescent="0.2">
      <c r="B3144" s="1" t="str">
        <f>IF(Tablas!B3142="","",Tablas!B3142)</f>
        <v/>
      </c>
      <c r="C3144" s="1" t="str">
        <f>IF(Tablas!C3142="","",Tablas!C3142)</f>
        <v/>
      </c>
      <c r="D3144" s="1" t="str">
        <f>IF(Tablas!D3142="","",Tablas!D3142)</f>
        <v/>
      </c>
      <c r="E3144" s="1" t="str">
        <f>IF(Tablas!E3142="","",Tablas!E3142)</f>
        <v/>
      </c>
      <c r="F3144" s="1" t="str">
        <f>IF(Tablas!F3142="","",Tablas!F3142)</f>
        <v/>
      </c>
      <c r="G3144" s="1" t="str">
        <f>IF(Tablas!I3142="","",Tablas!I3142)</f>
        <v/>
      </c>
      <c r="H3144" s="1" t="s">
        <v>911</v>
      </c>
      <c r="I3144" s="39" t="str">
        <f>IF($B3144="","",-SUMIFS(Tabla7[Cantidad],Tabla7[Código del producto],$B3144,Tabla7[Tipo de movimiento],"SALIDA",Tabla7[Mes],I$5))</f>
        <v/>
      </c>
      <c r="J3144" s="39" t="str">
        <f>IF($B3144="","",-SUMIFS(Tabla7[Cantidad],Tabla7[Código del producto],$B3144,Tabla7[Tipo de movimiento],"SALIDA",Tabla7[Mes],J$5))</f>
        <v/>
      </c>
      <c r="K3144" s="39" t="str">
        <f>IF($B3144="","",-SUMIFS(Tabla7[Cantidad],Tabla7[Código del producto],$B3144,Tabla7[Tipo de movimiento],"SALIDA",Tabla7[Mes],K$5))</f>
        <v/>
      </c>
      <c r="L3144" s="39" t="str">
        <f>IF($B3144="","",-SUMIFS(Tabla7[Cantidad],Tabla7[Código del producto],$B3144,Tabla7[Tipo de movimiento],"SALIDA",Tabla7[Mes],L$5))</f>
        <v/>
      </c>
      <c r="M3144" s="39" t="str">
        <f>IF($B3144="","",-SUMIFS(Tabla7[Cantidad],Tabla7[Código del producto],$B3144,Tabla7[Tipo de movimiento],"SALIDA",Tabla7[Mes],M$5))</f>
        <v/>
      </c>
      <c r="N3144" s="39" t="str">
        <f>IF($B3144="","",-SUMIFS(Tabla7[Cantidad],Tabla7[Código del producto],$B3144,Tabla7[Tipo de movimiento],"SALIDA",Tabla7[Mes],N$5))</f>
        <v/>
      </c>
      <c r="O3144" s="39" t="str">
        <f>IF($B3144="","",-SUMIFS(Tabla7[Cantidad],Tabla7[Código del producto],$B3144,Tabla7[Tipo de movimiento],"SALIDA",Tabla7[Mes],O$5))</f>
        <v/>
      </c>
      <c r="P3144" s="39" t="str">
        <f>IF($B3144="","",-SUMIFS(Tabla7[Cantidad],Tabla7[Código del producto],$B3144,Tabla7[Tipo de movimiento],"SALIDA",Tabla7[Mes],P$5))</f>
        <v/>
      </c>
      <c r="Q3144" s="39" t="str">
        <f t="shared" si="147"/>
        <v/>
      </c>
      <c r="R3144" s="51" t="str">
        <f>IF($B3144="","",IFERROR(VLOOKUP($B3144,'ABC rotación'!$C:$G,5,0),"C"))</f>
        <v/>
      </c>
      <c r="S3144" s="41" t="str">
        <f t="shared" si="148"/>
        <v/>
      </c>
      <c r="T3144" s="40" t="str">
        <f t="shared" si="149"/>
        <v/>
      </c>
      <c r="U3144" s="23" t="str">
        <f>IF($B3144="","",VLOOKUP($T3144,Tablas!$X$14:$Y$17,2,1))</f>
        <v/>
      </c>
    </row>
    <row r="3145" spans="2:21" x14ac:dyDescent="0.2">
      <c r="B3145" s="1" t="str">
        <f>IF(Tablas!B3143="","",Tablas!B3143)</f>
        <v/>
      </c>
      <c r="C3145" s="1" t="str">
        <f>IF(Tablas!C3143="","",Tablas!C3143)</f>
        <v/>
      </c>
      <c r="D3145" s="1" t="str">
        <f>IF(Tablas!D3143="","",Tablas!D3143)</f>
        <v/>
      </c>
      <c r="E3145" s="1" t="str">
        <f>IF(Tablas!E3143="","",Tablas!E3143)</f>
        <v/>
      </c>
      <c r="F3145" s="1" t="str">
        <f>IF(Tablas!F3143="","",Tablas!F3143)</f>
        <v/>
      </c>
      <c r="G3145" s="1" t="str">
        <f>IF(Tablas!I3143="","",Tablas!I3143)</f>
        <v/>
      </c>
      <c r="H3145" s="1" t="s">
        <v>911</v>
      </c>
      <c r="I3145" s="39" t="str">
        <f>IF($B3145="","",-SUMIFS(Tabla7[Cantidad],Tabla7[Código del producto],$B3145,Tabla7[Tipo de movimiento],"SALIDA",Tabla7[Mes],I$5))</f>
        <v/>
      </c>
      <c r="J3145" s="39" t="str">
        <f>IF($B3145="","",-SUMIFS(Tabla7[Cantidad],Tabla7[Código del producto],$B3145,Tabla7[Tipo de movimiento],"SALIDA",Tabla7[Mes],J$5))</f>
        <v/>
      </c>
      <c r="K3145" s="39" t="str">
        <f>IF($B3145="","",-SUMIFS(Tabla7[Cantidad],Tabla7[Código del producto],$B3145,Tabla7[Tipo de movimiento],"SALIDA",Tabla7[Mes],K$5))</f>
        <v/>
      </c>
      <c r="L3145" s="39" t="str">
        <f>IF($B3145="","",-SUMIFS(Tabla7[Cantidad],Tabla7[Código del producto],$B3145,Tabla7[Tipo de movimiento],"SALIDA",Tabla7[Mes],L$5))</f>
        <v/>
      </c>
      <c r="M3145" s="39" t="str">
        <f>IF($B3145="","",-SUMIFS(Tabla7[Cantidad],Tabla7[Código del producto],$B3145,Tabla7[Tipo de movimiento],"SALIDA",Tabla7[Mes],M$5))</f>
        <v/>
      </c>
      <c r="N3145" s="39" t="str">
        <f>IF($B3145="","",-SUMIFS(Tabla7[Cantidad],Tabla7[Código del producto],$B3145,Tabla7[Tipo de movimiento],"SALIDA",Tabla7[Mes],N$5))</f>
        <v/>
      </c>
      <c r="O3145" s="39" t="str">
        <f>IF($B3145="","",-SUMIFS(Tabla7[Cantidad],Tabla7[Código del producto],$B3145,Tabla7[Tipo de movimiento],"SALIDA",Tabla7[Mes],O$5))</f>
        <v/>
      </c>
      <c r="P3145" s="39" t="str">
        <f>IF($B3145="","",-SUMIFS(Tabla7[Cantidad],Tabla7[Código del producto],$B3145,Tabla7[Tipo de movimiento],"SALIDA",Tabla7[Mes],P$5))</f>
        <v/>
      </c>
      <c r="Q3145" s="39" t="str">
        <f t="shared" si="147"/>
        <v/>
      </c>
      <c r="R3145" s="51" t="str">
        <f>IF($B3145="","",IFERROR(VLOOKUP($B3145,'ABC rotación'!$C:$G,5,0),"C"))</f>
        <v/>
      </c>
      <c r="S3145" s="41" t="str">
        <f t="shared" si="148"/>
        <v/>
      </c>
      <c r="T3145" s="40" t="str">
        <f t="shared" si="149"/>
        <v/>
      </c>
      <c r="U3145" s="23" t="str">
        <f>IF($B3145="","",VLOOKUP($T3145,Tablas!$X$14:$Y$17,2,1))</f>
        <v/>
      </c>
    </row>
    <row r="3146" spans="2:21" x14ac:dyDescent="0.2">
      <c r="B3146" s="1" t="str">
        <f>IF(Tablas!B3144="","",Tablas!B3144)</f>
        <v/>
      </c>
      <c r="C3146" s="1" t="str">
        <f>IF(Tablas!C3144="","",Tablas!C3144)</f>
        <v/>
      </c>
      <c r="D3146" s="1" t="str">
        <f>IF(Tablas!D3144="","",Tablas!D3144)</f>
        <v/>
      </c>
      <c r="E3146" s="1" t="str">
        <f>IF(Tablas!E3144="","",Tablas!E3144)</f>
        <v/>
      </c>
      <c r="F3146" s="1" t="str">
        <f>IF(Tablas!F3144="","",Tablas!F3144)</f>
        <v/>
      </c>
      <c r="G3146" s="1" t="str">
        <f>IF(Tablas!I3144="","",Tablas!I3144)</f>
        <v/>
      </c>
      <c r="H3146" s="1" t="s">
        <v>911</v>
      </c>
      <c r="I3146" s="39" t="str">
        <f>IF($B3146="","",-SUMIFS(Tabla7[Cantidad],Tabla7[Código del producto],$B3146,Tabla7[Tipo de movimiento],"SALIDA",Tabla7[Mes],I$5))</f>
        <v/>
      </c>
      <c r="J3146" s="39" t="str">
        <f>IF($B3146="","",-SUMIFS(Tabla7[Cantidad],Tabla7[Código del producto],$B3146,Tabla7[Tipo de movimiento],"SALIDA",Tabla7[Mes],J$5))</f>
        <v/>
      </c>
      <c r="K3146" s="39" t="str">
        <f>IF($B3146="","",-SUMIFS(Tabla7[Cantidad],Tabla7[Código del producto],$B3146,Tabla7[Tipo de movimiento],"SALIDA",Tabla7[Mes],K$5))</f>
        <v/>
      </c>
      <c r="L3146" s="39" t="str">
        <f>IF($B3146="","",-SUMIFS(Tabla7[Cantidad],Tabla7[Código del producto],$B3146,Tabla7[Tipo de movimiento],"SALIDA",Tabla7[Mes],L$5))</f>
        <v/>
      </c>
      <c r="M3146" s="39" t="str">
        <f>IF($B3146="","",-SUMIFS(Tabla7[Cantidad],Tabla7[Código del producto],$B3146,Tabla7[Tipo de movimiento],"SALIDA",Tabla7[Mes],M$5))</f>
        <v/>
      </c>
      <c r="N3146" s="39" t="str">
        <f>IF($B3146="","",-SUMIFS(Tabla7[Cantidad],Tabla7[Código del producto],$B3146,Tabla7[Tipo de movimiento],"SALIDA",Tabla7[Mes],N$5))</f>
        <v/>
      </c>
      <c r="O3146" s="39" t="str">
        <f>IF($B3146="","",-SUMIFS(Tabla7[Cantidad],Tabla7[Código del producto],$B3146,Tabla7[Tipo de movimiento],"SALIDA",Tabla7[Mes],O$5))</f>
        <v/>
      </c>
      <c r="P3146" s="39" t="str">
        <f>IF($B3146="","",-SUMIFS(Tabla7[Cantidad],Tabla7[Código del producto],$B3146,Tabla7[Tipo de movimiento],"SALIDA",Tabla7[Mes],P$5))</f>
        <v/>
      </c>
      <c r="Q3146" s="39" t="str">
        <f t="shared" si="147"/>
        <v/>
      </c>
      <c r="R3146" s="51" t="str">
        <f>IF($B3146="","",IFERROR(VLOOKUP($B3146,'ABC rotación'!$C:$G,5,0),"C"))</f>
        <v/>
      </c>
      <c r="S3146" s="41" t="str">
        <f t="shared" si="148"/>
        <v/>
      </c>
      <c r="T3146" s="40" t="str">
        <f t="shared" si="149"/>
        <v/>
      </c>
      <c r="U3146" s="23" t="str">
        <f>IF($B3146="","",VLOOKUP($T3146,Tablas!$X$14:$Y$17,2,1))</f>
        <v/>
      </c>
    </row>
    <row r="3147" spans="2:21" x14ac:dyDescent="0.2">
      <c r="B3147" s="1" t="str">
        <f>IF(Tablas!B3145="","",Tablas!B3145)</f>
        <v/>
      </c>
      <c r="C3147" s="1" t="str">
        <f>IF(Tablas!C3145="","",Tablas!C3145)</f>
        <v/>
      </c>
      <c r="D3147" s="1" t="str">
        <f>IF(Tablas!D3145="","",Tablas!D3145)</f>
        <v/>
      </c>
      <c r="E3147" s="1" t="str">
        <f>IF(Tablas!E3145="","",Tablas!E3145)</f>
        <v/>
      </c>
      <c r="F3147" s="1" t="str">
        <f>IF(Tablas!F3145="","",Tablas!F3145)</f>
        <v/>
      </c>
      <c r="G3147" s="1" t="str">
        <f>IF(Tablas!I3145="","",Tablas!I3145)</f>
        <v/>
      </c>
      <c r="H3147" s="1" t="s">
        <v>911</v>
      </c>
      <c r="I3147" s="39" t="str">
        <f>IF($B3147="","",-SUMIFS(Tabla7[Cantidad],Tabla7[Código del producto],$B3147,Tabla7[Tipo de movimiento],"SALIDA",Tabla7[Mes],I$5))</f>
        <v/>
      </c>
      <c r="J3147" s="39" t="str">
        <f>IF($B3147="","",-SUMIFS(Tabla7[Cantidad],Tabla7[Código del producto],$B3147,Tabla7[Tipo de movimiento],"SALIDA",Tabla7[Mes],J$5))</f>
        <v/>
      </c>
      <c r="K3147" s="39" t="str">
        <f>IF($B3147="","",-SUMIFS(Tabla7[Cantidad],Tabla7[Código del producto],$B3147,Tabla7[Tipo de movimiento],"SALIDA",Tabla7[Mes],K$5))</f>
        <v/>
      </c>
      <c r="L3147" s="39" t="str">
        <f>IF($B3147="","",-SUMIFS(Tabla7[Cantidad],Tabla7[Código del producto],$B3147,Tabla7[Tipo de movimiento],"SALIDA",Tabla7[Mes],L$5))</f>
        <v/>
      </c>
      <c r="M3147" s="39" t="str">
        <f>IF($B3147="","",-SUMIFS(Tabla7[Cantidad],Tabla7[Código del producto],$B3147,Tabla7[Tipo de movimiento],"SALIDA",Tabla7[Mes],M$5))</f>
        <v/>
      </c>
      <c r="N3147" s="39" t="str">
        <f>IF($B3147="","",-SUMIFS(Tabla7[Cantidad],Tabla7[Código del producto],$B3147,Tabla7[Tipo de movimiento],"SALIDA",Tabla7[Mes],N$5))</f>
        <v/>
      </c>
      <c r="O3147" s="39" t="str">
        <f>IF($B3147="","",-SUMIFS(Tabla7[Cantidad],Tabla7[Código del producto],$B3147,Tabla7[Tipo de movimiento],"SALIDA",Tabla7[Mes],O$5))</f>
        <v/>
      </c>
      <c r="P3147" s="39" t="str">
        <f>IF($B3147="","",-SUMIFS(Tabla7[Cantidad],Tabla7[Código del producto],$B3147,Tabla7[Tipo de movimiento],"SALIDA",Tabla7[Mes],P$5))</f>
        <v/>
      </c>
      <c r="Q3147" s="39" t="str">
        <f t="shared" si="147"/>
        <v/>
      </c>
      <c r="R3147" s="51" t="str">
        <f>IF($B3147="","",IFERROR(VLOOKUP($B3147,'ABC rotación'!$C:$G,5,0),"C"))</f>
        <v/>
      </c>
      <c r="S3147" s="41" t="str">
        <f t="shared" si="148"/>
        <v/>
      </c>
      <c r="T3147" s="40" t="str">
        <f t="shared" si="149"/>
        <v/>
      </c>
      <c r="U3147" s="23" t="str">
        <f>IF($B3147="","",VLOOKUP($T3147,Tablas!$X$14:$Y$17,2,1))</f>
        <v/>
      </c>
    </row>
    <row r="3148" spans="2:21" x14ac:dyDescent="0.2">
      <c r="B3148" s="1" t="str">
        <f>IF(Tablas!B3146="","",Tablas!B3146)</f>
        <v/>
      </c>
      <c r="C3148" s="1" t="str">
        <f>IF(Tablas!C3146="","",Tablas!C3146)</f>
        <v/>
      </c>
      <c r="D3148" s="1" t="str">
        <f>IF(Tablas!D3146="","",Tablas!D3146)</f>
        <v/>
      </c>
      <c r="E3148" s="1" t="str">
        <f>IF(Tablas!E3146="","",Tablas!E3146)</f>
        <v/>
      </c>
      <c r="F3148" s="1" t="str">
        <f>IF(Tablas!F3146="","",Tablas!F3146)</f>
        <v/>
      </c>
      <c r="G3148" s="1" t="str">
        <f>IF(Tablas!I3146="","",Tablas!I3146)</f>
        <v/>
      </c>
      <c r="H3148" s="1" t="s">
        <v>911</v>
      </c>
      <c r="I3148" s="39" t="str">
        <f>IF($B3148="","",-SUMIFS(Tabla7[Cantidad],Tabla7[Código del producto],$B3148,Tabla7[Tipo de movimiento],"SALIDA",Tabla7[Mes],I$5))</f>
        <v/>
      </c>
      <c r="J3148" s="39" t="str">
        <f>IF($B3148="","",-SUMIFS(Tabla7[Cantidad],Tabla7[Código del producto],$B3148,Tabla7[Tipo de movimiento],"SALIDA",Tabla7[Mes],J$5))</f>
        <v/>
      </c>
      <c r="K3148" s="39" t="str">
        <f>IF($B3148="","",-SUMIFS(Tabla7[Cantidad],Tabla7[Código del producto],$B3148,Tabla7[Tipo de movimiento],"SALIDA",Tabla7[Mes],K$5))</f>
        <v/>
      </c>
      <c r="L3148" s="39" t="str">
        <f>IF($B3148="","",-SUMIFS(Tabla7[Cantidad],Tabla7[Código del producto],$B3148,Tabla7[Tipo de movimiento],"SALIDA",Tabla7[Mes],L$5))</f>
        <v/>
      </c>
      <c r="M3148" s="39" t="str">
        <f>IF($B3148="","",-SUMIFS(Tabla7[Cantidad],Tabla7[Código del producto],$B3148,Tabla7[Tipo de movimiento],"SALIDA",Tabla7[Mes],M$5))</f>
        <v/>
      </c>
      <c r="N3148" s="39" t="str">
        <f>IF($B3148="","",-SUMIFS(Tabla7[Cantidad],Tabla7[Código del producto],$B3148,Tabla7[Tipo de movimiento],"SALIDA",Tabla7[Mes],N$5))</f>
        <v/>
      </c>
      <c r="O3148" s="39" t="str">
        <f>IF($B3148="","",-SUMIFS(Tabla7[Cantidad],Tabla7[Código del producto],$B3148,Tabla7[Tipo de movimiento],"SALIDA",Tabla7[Mes],O$5))</f>
        <v/>
      </c>
      <c r="P3148" s="39" t="str">
        <f>IF($B3148="","",-SUMIFS(Tabla7[Cantidad],Tabla7[Código del producto],$B3148,Tabla7[Tipo de movimiento],"SALIDA",Tabla7[Mes],P$5))</f>
        <v/>
      </c>
      <c r="Q3148" s="39" t="str">
        <f t="shared" si="147"/>
        <v/>
      </c>
      <c r="R3148" s="51" t="str">
        <f>IF($B3148="","",IFERROR(VLOOKUP($B3148,'ABC rotación'!$C:$G,5,0),"C"))</f>
        <v/>
      </c>
      <c r="S3148" s="41" t="str">
        <f t="shared" si="148"/>
        <v/>
      </c>
      <c r="T3148" s="40" t="str">
        <f t="shared" si="149"/>
        <v/>
      </c>
      <c r="U3148" s="23" t="str">
        <f>IF($B3148="","",VLOOKUP($T3148,Tablas!$X$14:$Y$17,2,1))</f>
        <v/>
      </c>
    </row>
    <row r="3149" spans="2:21" x14ac:dyDescent="0.2">
      <c r="B3149" s="1" t="str">
        <f>IF(Tablas!B3147="","",Tablas!B3147)</f>
        <v/>
      </c>
      <c r="C3149" s="1" t="str">
        <f>IF(Tablas!C3147="","",Tablas!C3147)</f>
        <v/>
      </c>
      <c r="D3149" s="1" t="str">
        <f>IF(Tablas!D3147="","",Tablas!D3147)</f>
        <v/>
      </c>
      <c r="E3149" s="1" t="str">
        <f>IF(Tablas!E3147="","",Tablas!E3147)</f>
        <v/>
      </c>
      <c r="F3149" s="1" t="str">
        <f>IF(Tablas!F3147="","",Tablas!F3147)</f>
        <v/>
      </c>
      <c r="G3149" s="1" t="str">
        <f>IF(Tablas!I3147="","",Tablas!I3147)</f>
        <v/>
      </c>
      <c r="H3149" s="1" t="s">
        <v>911</v>
      </c>
      <c r="I3149" s="39" t="str">
        <f>IF($B3149="","",-SUMIFS(Tabla7[Cantidad],Tabla7[Código del producto],$B3149,Tabla7[Tipo de movimiento],"SALIDA",Tabla7[Mes],I$5))</f>
        <v/>
      </c>
      <c r="J3149" s="39" t="str">
        <f>IF($B3149="","",-SUMIFS(Tabla7[Cantidad],Tabla7[Código del producto],$B3149,Tabla7[Tipo de movimiento],"SALIDA",Tabla7[Mes],J$5))</f>
        <v/>
      </c>
      <c r="K3149" s="39" t="str">
        <f>IF($B3149="","",-SUMIFS(Tabla7[Cantidad],Tabla7[Código del producto],$B3149,Tabla7[Tipo de movimiento],"SALIDA",Tabla7[Mes],K$5))</f>
        <v/>
      </c>
      <c r="L3149" s="39" t="str">
        <f>IF($B3149="","",-SUMIFS(Tabla7[Cantidad],Tabla7[Código del producto],$B3149,Tabla7[Tipo de movimiento],"SALIDA",Tabla7[Mes],L$5))</f>
        <v/>
      </c>
      <c r="M3149" s="39" t="str">
        <f>IF($B3149="","",-SUMIFS(Tabla7[Cantidad],Tabla7[Código del producto],$B3149,Tabla7[Tipo de movimiento],"SALIDA",Tabla7[Mes],M$5))</f>
        <v/>
      </c>
      <c r="N3149" s="39" t="str">
        <f>IF($B3149="","",-SUMIFS(Tabla7[Cantidad],Tabla7[Código del producto],$B3149,Tabla7[Tipo de movimiento],"SALIDA",Tabla7[Mes],N$5))</f>
        <v/>
      </c>
      <c r="O3149" s="39" t="str">
        <f>IF($B3149="","",-SUMIFS(Tabla7[Cantidad],Tabla7[Código del producto],$B3149,Tabla7[Tipo de movimiento],"SALIDA",Tabla7[Mes],O$5))</f>
        <v/>
      </c>
      <c r="P3149" s="39" t="str">
        <f>IF($B3149="","",-SUMIFS(Tabla7[Cantidad],Tabla7[Código del producto],$B3149,Tabla7[Tipo de movimiento],"SALIDA",Tabla7[Mes],P$5))</f>
        <v/>
      </c>
      <c r="Q3149" s="39" t="str">
        <f t="shared" si="147"/>
        <v/>
      </c>
      <c r="R3149" s="51" t="str">
        <f>IF($B3149="","",IFERROR(VLOOKUP($B3149,'ABC rotación'!$C:$G,5,0),"C"))</f>
        <v/>
      </c>
      <c r="S3149" s="41" t="str">
        <f t="shared" si="148"/>
        <v/>
      </c>
      <c r="T3149" s="40" t="str">
        <f t="shared" si="149"/>
        <v/>
      </c>
      <c r="U3149" s="23" t="str">
        <f>IF($B3149="","",VLOOKUP($T3149,Tablas!$X$14:$Y$17,2,1))</f>
        <v/>
      </c>
    </row>
    <row r="3150" spans="2:21" x14ac:dyDescent="0.2">
      <c r="B3150" s="1" t="str">
        <f>IF(Tablas!B3148="","",Tablas!B3148)</f>
        <v/>
      </c>
      <c r="C3150" s="1" t="str">
        <f>IF(Tablas!C3148="","",Tablas!C3148)</f>
        <v/>
      </c>
      <c r="D3150" s="1" t="str">
        <f>IF(Tablas!D3148="","",Tablas!D3148)</f>
        <v/>
      </c>
      <c r="E3150" s="1" t="str">
        <f>IF(Tablas!E3148="","",Tablas!E3148)</f>
        <v/>
      </c>
      <c r="F3150" s="1" t="str">
        <f>IF(Tablas!F3148="","",Tablas!F3148)</f>
        <v/>
      </c>
      <c r="G3150" s="1" t="str">
        <f>IF(Tablas!I3148="","",Tablas!I3148)</f>
        <v/>
      </c>
      <c r="H3150" s="1" t="s">
        <v>911</v>
      </c>
      <c r="I3150" s="39" t="str">
        <f>IF($B3150="","",-SUMIFS(Tabla7[Cantidad],Tabla7[Código del producto],$B3150,Tabla7[Tipo de movimiento],"SALIDA",Tabla7[Mes],I$5))</f>
        <v/>
      </c>
      <c r="J3150" s="39" t="str">
        <f>IF($B3150="","",-SUMIFS(Tabla7[Cantidad],Tabla7[Código del producto],$B3150,Tabla7[Tipo de movimiento],"SALIDA",Tabla7[Mes],J$5))</f>
        <v/>
      </c>
      <c r="K3150" s="39" t="str">
        <f>IF($B3150="","",-SUMIFS(Tabla7[Cantidad],Tabla7[Código del producto],$B3150,Tabla7[Tipo de movimiento],"SALIDA",Tabla7[Mes],K$5))</f>
        <v/>
      </c>
      <c r="L3150" s="39" t="str">
        <f>IF($B3150="","",-SUMIFS(Tabla7[Cantidad],Tabla7[Código del producto],$B3150,Tabla7[Tipo de movimiento],"SALIDA",Tabla7[Mes],L$5))</f>
        <v/>
      </c>
      <c r="M3150" s="39" t="str">
        <f>IF($B3150="","",-SUMIFS(Tabla7[Cantidad],Tabla7[Código del producto],$B3150,Tabla7[Tipo de movimiento],"SALIDA",Tabla7[Mes],M$5))</f>
        <v/>
      </c>
      <c r="N3150" s="39" t="str">
        <f>IF($B3150="","",-SUMIFS(Tabla7[Cantidad],Tabla7[Código del producto],$B3150,Tabla7[Tipo de movimiento],"SALIDA",Tabla7[Mes],N$5))</f>
        <v/>
      </c>
      <c r="O3150" s="39" t="str">
        <f>IF($B3150="","",-SUMIFS(Tabla7[Cantidad],Tabla7[Código del producto],$B3150,Tabla7[Tipo de movimiento],"SALIDA",Tabla7[Mes],O$5))</f>
        <v/>
      </c>
      <c r="P3150" s="39" t="str">
        <f>IF($B3150="","",-SUMIFS(Tabla7[Cantidad],Tabla7[Código del producto],$B3150,Tabla7[Tipo de movimiento],"SALIDA",Tabla7[Mes],P$5))</f>
        <v/>
      </c>
      <c r="Q3150" s="39" t="str">
        <f t="shared" si="147"/>
        <v/>
      </c>
      <c r="R3150" s="51" t="str">
        <f>IF($B3150="","",IFERROR(VLOOKUP($B3150,'ABC rotación'!$C:$G,5,0),"C"))</f>
        <v/>
      </c>
      <c r="S3150" s="41" t="str">
        <f t="shared" si="148"/>
        <v/>
      </c>
      <c r="T3150" s="40" t="str">
        <f t="shared" si="149"/>
        <v/>
      </c>
      <c r="U3150" s="23" t="str">
        <f>IF($B3150="","",VLOOKUP($T3150,Tablas!$X$14:$Y$17,2,1))</f>
        <v/>
      </c>
    </row>
    <row r="3151" spans="2:21" x14ac:dyDescent="0.2">
      <c r="B3151" s="1" t="str">
        <f>IF(Tablas!B3149="","",Tablas!B3149)</f>
        <v/>
      </c>
      <c r="C3151" s="1" t="str">
        <f>IF(Tablas!C3149="","",Tablas!C3149)</f>
        <v/>
      </c>
      <c r="D3151" s="1" t="str">
        <f>IF(Tablas!D3149="","",Tablas!D3149)</f>
        <v/>
      </c>
      <c r="E3151" s="1" t="str">
        <f>IF(Tablas!E3149="","",Tablas!E3149)</f>
        <v/>
      </c>
      <c r="F3151" s="1" t="str">
        <f>IF(Tablas!F3149="","",Tablas!F3149)</f>
        <v/>
      </c>
      <c r="G3151" s="1" t="str">
        <f>IF(Tablas!I3149="","",Tablas!I3149)</f>
        <v/>
      </c>
      <c r="H3151" s="1" t="s">
        <v>911</v>
      </c>
      <c r="I3151" s="39" t="str">
        <f>IF($B3151="","",-SUMIFS(Tabla7[Cantidad],Tabla7[Código del producto],$B3151,Tabla7[Tipo de movimiento],"SALIDA",Tabla7[Mes],I$5))</f>
        <v/>
      </c>
      <c r="J3151" s="39" t="str">
        <f>IF($B3151="","",-SUMIFS(Tabla7[Cantidad],Tabla7[Código del producto],$B3151,Tabla7[Tipo de movimiento],"SALIDA",Tabla7[Mes],J$5))</f>
        <v/>
      </c>
      <c r="K3151" s="39" t="str">
        <f>IF($B3151="","",-SUMIFS(Tabla7[Cantidad],Tabla7[Código del producto],$B3151,Tabla7[Tipo de movimiento],"SALIDA",Tabla7[Mes],K$5))</f>
        <v/>
      </c>
      <c r="L3151" s="39" t="str">
        <f>IF($B3151="","",-SUMIFS(Tabla7[Cantidad],Tabla7[Código del producto],$B3151,Tabla7[Tipo de movimiento],"SALIDA",Tabla7[Mes],L$5))</f>
        <v/>
      </c>
      <c r="M3151" s="39" t="str">
        <f>IF($B3151="","",-SUMIFS(Tabla7[Cantidad],Tabla7[Código del producto],$B3151,Tabla7[Tipo de movimiento],"SALIDA",Tabla7[Mes],M$5))</f>
        <v/>
      </c>
      <c r="N3151" s="39" t="str">
        <f>IF($B3151="","",-SUMIFS(Tabla7[Cantidad],Tabla7[Código del producto],$B3151,Tabla7[Tipo de movimiento],"SALIDA",Tabla7[Mes],N$5))</f>
        <v/>
      </c>
      <c r="O3151" s="39" t="str">
        <f>IF($B3151="","",-SUMIFS(Tabla7[Cantidad],Tabla7[Código del producto],$B3151,Tabla7[Tipo de movimiento],"SALIDA",Tabla7[Mes],O$5))</f>
        <v/>
      </c>
      <c r="P3151" s="39" t="str">
        <f>IF($B3151="","",-SUMIFS(Tabla7[Cantidad],Tabla7[Código del producto],$B3151,Tabla7[Tipo de movimiento],"SALIDA",Tabla7[Mes],P$5))</f>
        <v/>
      </c>
      <c r="Q3151" s="39" t="str">
        <f t="shared" si="147"/>
        <v/>
      </c>
      <c r="R3151" s="51" t="str">
        <f>IF($B3151="","",IFERROR(VLOOKUP($B3151,'ABC rotación'!$C:$G,5,0),"C"))</f>
        <v/>
      </c>
      <c r="S3151" s="41" t="str">
        <f t="shared" si="148"/>
        <v/>
      </c>
      <c r="T3151" s="40" t="str">
        <f t="shared" si="149"/>
        <v/>
      </c>
      <c r="U3151" s="23" t="str">
        <f>IF($B3151="","",VLOOKUP($T3151,Tablas!$X$14:$Y$17,2,1))</f>
        <v/>
      </c>
    </row>
    <row r="3152" spans="2:21" x14ac:dyDescent="0.2">
      <c r="B3152" s="1" t="str">
        <f>IF(Tablas!B3150="","",Tablas!B3150)</f>
        <v/>
      </c>
      <c r="C3152" s="1" t="str">
        <f>IF(Tablas!C3150="","",Tablas!C3150)</f>
        <v/>
      </c>
      <c r="D3152" s="1" t="str">
        <f>IF(Tablas!D3150="","",Tablas!D3150)</f>
        <v/>
      </c>
      <c r="E3152" s="1" t="str">
        <f>IF(Tablas!E3150="","",Tablas!E3150)</f>
        <v/>
      </c>
      <c r="F3152" s="1" t="str">
        <f>IF(Tablas!F3150="","",Tablas!F3150)</f>
        <v/>
      </c>
      <c r="G3152" s="1" t="str">
        <f>IF(Tablas!I3150="","",Tablas!I3150)</f>
        <v/>
      </c>
      <c r="H3152" s="1" t="s">
        <v>911</v>
      </c>
      <c r="I3152" s="39" t="str">
        <f>IF($B3152="","",-SUMIFS(Tabla7[Cantidad],Tabla7[Código del producto],$B3152,Tabla7[Tipo de movimiento],"SALIDA",Tabla7[Mes],I$5))</f>
        <v/>
      </c>
      <c r="J3152" s="39" t="str">
        <f>IF($B3152="","",-SUMIFS(Tabla7[Cantidad],Tabla7[Código del producto],$B3152,Tabla7[Tipo de movimiento],"SALIDA",Tabla7[Mes],J$5))</f>
        <v/>
      </c>
      <c r="K3152" s="39" t="str">
        <f>IF($B3152="","",-SUMIFS(Tabla7[Cantidad],Tabla7[Código del producto],$B3152,Tabla7[Tipo de movimiento],"SALIDA",Tabla7[Mes],K$5))</f>
        <v/>
      </c>
      <c r="L3152" s="39" t="str">
        <f>IF($B3152="","",-SUMIFS(Tabla7[Cantidad],Tabla7[Código del producto],$B3152,Tabla7[Tipo de movimiento],"SALIDA",Tabla7[Mes],L$5))</f>
        <v/>
      </c>
      <c r="M3152" s="39" t="str">
        <f>IF($B3152="","",-SUMIFS(Tabla7[Cantidad],Tabla7[Código del producto],$B3152,Tabla7[Tipo de movimiento],"SALIDA",Tabla7[Mes],M$5))</f>
        <v/>
      </c>
      <c r="N3152" s="39" t="str">
        <f>IF($B3152="","",-SUMIFS(Tabla7[Cantidad],Tabla7[Código del producto],$B3152,Tabla7[Tipo de movimiento],"SALIDA",Tabla7[Mes],N$5))</f>
        <v/>
      </c>
      <c r="O3152" s="39" t="str">
        <f>IF($B3152="","",-SUMIFS(Tabla7[Cantidad],Tabla7[Código del producto],$B3152,Tabla7[Tipo de movimiento],"SALIDA",Tabla7[Mes],O$5))</f>
        <v/>
      </c>
      <c r="P3152" s="39" t="str">
        <f>IF($B3152="","",-SUMIFS(Tabla7[Cantidad],Tabla7[Código del producto],$B3152,Tabla7[Tipo de movimiento],"SALIDA",Tabla7[Mes],P$5))</f>
        <v/>
      </c>
      <c r="Q3152" s="39" t="str">
        <f t="shared" si="147"/>
        <v/>
      </c>
      <c r="R3152" s="51" t="str">
        <f>IF($B3152="","",IFERROR(VLOOKUP($B3152,'ABC rotación'!$C:$G,5,0),"C"))</f>
        <v/>
      </c>
      <c r="S3152" s="41" t="str">
        <f t="shared" si="148"/>
        <v/>
      </c>
      <c r="T3152" s="40" t="str">
        <f t="shared" si="149"/>
        <v/>
      </c>
      <c r="U3152" s="23" t="str">
        <f>IF($B3152="","",VLOOKUP($T3152,Tablas!$X$14:$Y$17,2,1))</f>
        <v/>
      </c>
    </row>
    <row r="3153" spans="2:21" x14ac:dyDescent="0.2">
      <c r="B3153" s="1" t="str">
        <f>IF(Tablas!B3151="","",Tablas!B3151)</f>
        <v/>
      </c>
      <c r="C3153" s="1" t="str">
        <f>IF(Tablas!C3151="","",Tablas!C3151)</f>
        <v/>
      </c>
      <c r="D3153" s="1" t="str">
        <f>IF(Tablas!D3151="","",Tablas!D3151)</f>
        <v/>
      </c>
      <c r="E3153" s="1" t="str">
        <f>IF(Tablas!E3151="","",Tablas!E3151)</f>
        <v/>
      </c>
      <c r="F3153" s="1" t="str">
        <f>IF(Tablas!F3151="","",Tablas!F3151)</f>
        <v/>
      </c>
      <c r="G3153" s="1" t="str">
        <f>IF(Tablas!I3151="","",Tablas!I3151)</f>
        <v/>
      </c>
      <c r="H3153" s="1" t="s">
        <v>911</v>
      </c>
      <c r="I3153" s="39" t="str">
        <f>IF($B3153="","",-SUMIFS(Tabla7[Cantidad],Tabla7[Código del producto],$B3153,Tabla7[Tipo de movimiento],"SALIDA",Tabla7[Mes],I$5))</f>
        <v/>
      </c>
      <c r="J3153" s="39" t="str">
        <f>IF($B3153="","",-SUMIFS(Tabla7[Cantidad],Tabla7[Código del producto],$B3153,Tabla7[Tipo de movimiento],"SALIDA",Tabla7[Mes],J$5))</f>
        <v/>
      </c>
      <c r="K3153" s="39" t="str">
        <f>IF($B3153="","",-SUMIFS(Tabla7[Cantidad],Tabla7[Código del producto],$B3153,Tabla7[Tipo de movimiento],"SALIDA",Tabla7[Mes],K$5))</f>
        <v/>
      </c>
      <c r="L3153" s="39" t="str">
        <f>IF($B3153="","",-SUMIFS(Tabla7[Cantidad],Tabla7[Código del producto],$B3153,Tabla7[Tipo de movimiento],"SALIDA",Tabla7[Mes],L$5))</f>
        <v/>
      </c>
      <c r="M3153" s="39" t="str">
        <f>IF($B3153="","",-SUMIFS(Tabla7[Cantidad],Tabla7[Código del producto],$B3153,Tabla7[Tipo de movimiento],"SALIDA",Tabla7[Mes],M$5))</f>
        <v/>
      </c>
      <c r="N3153" s="39" t="str">
        <f>IF($B3153="","",-SUMIFS(Tabla7[Cantidad],Tabla7[Código del producto],$B3153,Tabla7[Tipo de movimiento],"SALIDA",Tabla7[Mes],N$5))</f>
        <v/>
      </c>
      <c r="O3153" s="39" t="str">
        <f>IF($B3153="","",-SUMIFS(Tabla7[Cantidad],Tabla7[Código del producto],$B3153,Tabla7[Tipo de movimiento],"SALIDA",Tabla7[Mes],O$5))</f>
        <v/>
      </c>
      <c r="P3153" s="39" t="str">
        <f>IF($B3153="","",-SUMIFS(Tabla7[Cantidad],Tabla7[Código del producto],$B3153,Tabla7[Tipo de movimiento],"SALIDA",Tabla7[Mes],P$5))</f>
        <v/>
      </c>
      <c r="Q3153" s="39" t="str">
        <f t="shared" si="147"/>
        <v/>
      </c>
      <c r="R3153" s="51" t="str">
        <f>IF($B3153="","",IFERROR(VLOOKUP($B3153,'ABC rotación'!$C:$G,5,0),"C"))</f>
        <v/>
      </c>
      <c r="S3153" s="41" t="str">
        <f t="shared" si="148"/>
        <v/>
      </c>
      <c r="T3153" s="40" t="str">
        <f t="shared" si="149"/>
        <v/>
      </c>
      <c r="U3153" s="23" t="str">
        <f>IF($B3153="","",VLOOKUP($T3153,Tablas!$X$14:$Y$17,2,1))</f>
        <v/>
      </c>
    </row>
    <row r="3154" spans="2:21" x14ac:dyDescent="0.2">
      <c r="B3154" s="1" t="str">
        <f>IF(Tablas!B3152="","",Tablas!B3152)</f>
        <v/>
      </c>
      <c r="C3154" s="1" t="str">
        <f>IF(Tablas!C3152="","",Tablas!C3152)</f>
        <v/>
      </c>
      <c r="D3154" s="1" t="str">
        <f>IF(Tablas!D3152="","",Tablas!D3152)</f>
        <v/>
      </c>
      <c r="E3154" s="1" t="str">
        <f>IF(Tablas!E3152="","",Tablas!E3152)</f>
        <v/>
      </c>
      <c r="F3154" s="1" t="str">
        <f>IF(Tablas!F3152="","",Tablas!F3152)</f>
        <v/>
      </c>
      <c r="G3154" s="1" t="str">
        <f>IF(Tablas!I3152="","",Tablas!I3152)</f>
        <v/>
      </c>
      <c r="H3154" s="1" t="s">
        <v>911</v>
      </c>
      <c r="I3154" s="39" t="str">
        <f>IF($B3154="","",-SUMIFS(Tabla7[Cantidad],Tabla7[Código del producto],$B3154,Tabla7[Tipo de movimiento],"SALIDA",Tabla7[Mes],I$5))</f>
        <v/>
      </c>
      <c r="J3154" s="39" t="str">
        <f>IF($B3154="","",-SUMIFS(Tabla7[Cantidad],Tabla7[Código del producto],$B3154,Tabla7[Tipo de movimiento],"SALIDA",Tabla7[Mes],J$5))</f>
        <v/>
      </c>
      <c r="K3154" s="39" t="str">
        <f>IF($B3154="","",-SUMIFS(Tabla7[Cantidad],Tabla7[Código del producto],$B3154,Tabla7[Tipo de movimiento],"SALIDA",Tabla7[Mes],K$5))</f>
        <v/>
      </c>
      <c r="L3154" s="39" t="str">
        <f>IF($B3154="","",-SUMIFS(Tabla7[Cantidad],Tabla7[Código del producto],$B3154,Tabla7[Tipo de movimiento],"SALIDA",Tabla7[Mes],L$5))</f>
        <v/>
      </c>
      <c r="M3154" s="39" t="str">
        <f>IF($B3154="","",-SUMIFS(Tabla7[Cantidad],Tabla7[Código del producto],$B3154,Tabla7[Tipo de movimiento],"SALIDA",Tabla7[Mes],M$5))</f>
        <v/>
      </c>
      <c r="N3154" s="39" t="str">
        <f>IF($B3154="","",-SUMIFS(Tabla7[Cantidad],Tabla7[Código del producto],$B3154,Tabla7[Tipo de movimiento],"SALIDA",Tabla7[Mes],N$5))</f>
        <v/>
      </c>
      <c r="O3154" s="39" t="str">
        <f>IF($B3154="","",-SUMIFS(Tabla7[Cantidad],Tabla7[Código del producto],$B3154,Tabla7[Tipo de movimiento],"SALIDA",Tabla7[Mes],O$5))</f>
        <v/>
      </c>
      <c r="P3154" s="39" t="str">
        <f>IF($B3154="","",-SUMIFS(Tabla7[Cantidad],Tabla7[Código del producto],$B3154,Tabla7[Tipo de movimiento],"SALIDA",Tabla7[Mes],P$5))</f>
        <v/>
      </c>
      <c r="Q3154" s="39" t="str">
        <f t="shared" si="147"/>
        <v/>
      </c>
      <c r="R3154" s="51" t="str">
        <f>IF($B3154="","",IFERROR(VLOOKUP($B3154,'ABC rotación'!$C:$G,5,0),"C"))</f>
        <v/>
      </c>
      <c r="S3154" s="41" t="str">
        <f t="shared" si="148"/>
        <v/>
      </c>
      <c r="T3154" s="40" t="str">
        <f t="shared" si="149"/>
        <v/>
      </c>
      <c r="U3154" s="23" t="str">
        <f>IF($B3154="","",VLOOKUP($T3154,Tablas!$X$14:$Y$17,2,1))</f>
        <v/>
      </c>
    </row>
    <row r="3155" spans="2:21" x14ac:dyDescent="0.2">
      <c r="B3155" s="1" t="str">
        <f>IF(Tablas!B3153="","",Tablas!B3153)</f>
        <v/>
      </c>
      <c r="C3155" s="1" t="str">
        <f>IF(Tablas!C3153="","",Tablas!C3153)</f>
        <v/>
      </c>
      <c r="D3155" s="1" t="str">
        <f>IF(Tablas!D3153="","",Tablas!D3153)</f>
        <v/>
      </c>
      <c r="E3155" s="1" t="str">
        <f>IF(Tablas!E3153="","",Tablas!E3153)</f>
        <v/>
      </c>
      <c r="F3155" s="1" t="str">
        <f>IF(Tablas!F3153="","",Tablas!F3153)</f>
        <v/>
      </c>
      <c r="G3155" s="1" t="str">
        <f>IF(Tablas!I3153="","",Tablas!I3153)</f>
        <v/>
      </c>
      <c r="H3155" s="1" t="s">
        <v>911</v>
      </c>
      <c r="I3155" s="39" t="str">
        <f>IF($B3155="","",-SUMIFS(Tabla7[Cantidad],Tabla7[Código del producto],$B3155,Tabla7[Tipo de movimiento],"SALIDA",Tabla7[Mes],I$5))</f>
        <v/>
      </c>
      <c r="J3155" s="39" t="str">
        <f>IF($B3155="","",-SUMIFS(Tabla7[Cantidad],Tabla7[Código del producto],$B3155,Tabla7[Tipo de movimiento],"SALIDA",Tabla7[Mes],J$5))</f>
        <v/>
      </c>
      <c r="K3155" s="39" t="str">
        <f>IF($B3155="","",-SUMIFS(Tabla7[Cantidad],Tabla7[Código del producto],$B3155,Tabla7[Tipo de movimiento],"SALIDA",Tabla7[Mes],K$5))</f>
        <v/>
      </c>
      <c r="L3155" s="39" t="str">
        <f>IF($B3155="","",-SUMIFS(Tabla7[Cantidad],Tabla7[Código del producto],$B3155,Tabla7[Tipo de movimiento],"SALIDA",Tabla7[Mes],L$5))</f>
        <v/>
      </c>
      <c r="M3155" s="39" t="str">
        <f>IF($B3155="","",-SUMIFS(Tabla7[Cantidad],Tabla7[Código del producto],$B3155,Tabla7[Tipo de movimiento],"SALIDA",Tabla7[Mes],M$5))</f>
        <v/>
      </c>
      <c r="N3155" s="39" t="str">
        <f>IF($B3155="","",-SUMIFS(Tabla7[Cantidad],Tabla7[Código del producto],$B3155,Tabla7[Tipo de movimiento],"SALIDA",Tabla7[Mes],N$5))</f>
        <v/>
      </c>
      <c r="O3155" s="39" t="str">
        <f>IF($B3155="","",-SUMIFS(Tabla7[Cantidad],Tabla7[Código del producto],$B3155,Tabla7[Tipo de movimiento],"SALIDA",Tabla7[Mes],O$5))</f>
        <v/>
      </c>
      <c r="P3155" s="39" t="str">
        <f>IF($B3155="","",-SUMIFS(Tabla7[Cantidad],Tabla7[Código del producto],$B3155,Tabla7[Tipo de movimiento],"SALIDA",Tabla7[Mes],P$5))</f>
        <v/>
      </c>
      <c r="Q3155" s="39" t="str">
        <f t="shared" si="147"/>
        <v/>
      </c>
      <c r="R3155" s="51" t="str">
        <f>IF($B3155="","",IFERROR(VLOOKUP($B3155,'ABC rotación'!$C:$G,5,0),"C"))</f>
        <v/>
      </c>
      <c r="S3155" s="41" t="str">
        <f t="shared" si="148"/>
        <v/>
      </c>
      <c r="T3155" s="40" t="str">
        <f t="shared" si="149"/>
        <v/>
      </c>
      <c r="U3155" s="23" t="str">
        <f>IF($B3155="","",VLOOKUP($T3155,Tablas!$X$14:$Y$17,2,1))</f>
        <v/>
      </c>
    </row>
    <row r="3156" spans="2:21" x14ac:dyDescent="0.2">
      <c r="B3156" s="1" t="str">
        <f>IF(Tablas!B3154="","",Tablas!B3154)</f>
        <v/>
      </c>
      <c r="C3156" s="1" t="str">
        <f>IF(Tablas!C3154="","",Tablas!C3154)</f>
        <v/>
      </c>
      <c r="D3156" s="1" t="str">
        <f>IF(Tablas!D3154="","",Tablas!D3154)</f>
        <v/>
      </c>
      <c r="E3156" s="1" t="str">
        <f>IF(Tablas!E3154="","",Tablas!E3154)</f>
        <v/>
      </c>
      <c r="F3156" s="1" t="str">
        <f>IF(Tablas!F3154="","",Tablas!F3154)</f>
        <v/>
      </c>
      <c r="G3156" s="1" t="str">
        <f>IF(Tablas!I3154="","",Tablas!I3154)</f>
        <v/>
      </c>
      <c r="H3156" s="1" t="s">
        <v>911</v>
      </c>
      <c r="I3156" s="39" t="str">
        <f>IF($B3156="","",-SUMIFS(Tabla7[Cantidad],Tabla7[Código del producto],$B3156,Tabla7[Tipo de movimiento],"SALIDA",Tabla7[Mes],I$5))</f>
        <v/>
      </c>
      <c r="J3156" s="39" t="str">
        <f>IF($B3156="","",-SUMIFS(Tabla7[Cantidad],Tabla7[Código del producto],$B3156,Tabla7[Tipo de movimiento],"SALIDA",Tabla7[Mes],J$5))</f>
        <v/>
      </c>
      <c r="K3156" s="39" t="str">
        <f>IF($B3156="","",-SUMIFS(Tabla7[Cantidad],Tabla7[Código del producto],$B3156,Tabla7[Tipo de movimiento],"SALIDA",Tabla7[Mes],K$5))</f>
        <v/>
      </c>
      <c r="L3156" s="39" t="str">
        <f>IF($B3156="","",-SUMIFS(Tabla7[Cantidad],Tabla7[Código del producto],$B3156,Tabla7[Tipo de movimiento],"SALIDA",Tabla7[Mes],L$5))</f>
        <v/>
      </c>
      <c r="M3156" s="39" t="str">
        <f>IF($B3156="","",-SUMIFS(Tabla7[Cantidad],Tabla7[Código del producto],$B3156,Tabla7[Tipo de movimiento],"SALIDA",Tabla7[Mes],M$5))</f>
        <v/>
      </c>
      <c r="N3156" s="39" t="str">
        <f>IF($B3156="","",-SUMIFS(Tabla7[Cantidad],Tabla7[Código del producto],$B3156,Tabla7[Tipo de movimiento],"SALIDA",Tabla7[Mes],N$5))</f>
        <v/>
      </c>
      <c r="O3156" s="39" t="str">
        <f>IF($B3156="","",-SUMIFS(Tabla7[Cantidad],Tabla7[Código del producto],$B3156,Tabla7[Tipo de movimiento],"SALIDA",Tabla7[Mes],O$5))</f>
        <v/>
      </c>
      <c r="P3156" s="39" t="str">
        <f>IF($B3156="","",-SUMIFS(Tabla7[Cantidad],Tabla7[Código del producto],$B3156,Tabla7[Tipo de movimiento],"SALIDA",Tabla7[Mes],P$5))</f>
        <v/>
      </c>
      <c r="Q3156" s="39" t="str">
        <f t="shared" si="147"/>
        <v/>
      </c>
      <c r="R3156" s="51" t="str">
        <f>IF($B3156="","",IFERROR(VLOOKUP($B3156,'ABC rotación'!$C:$G,5,0),"C"))</f>
        <v/>
      </c>
      <c r="S3156" s="41" t="str">
        <f t="shared" si="148"/>
        <v/>
      </c>
      <c r="T3156" s="40" t="str">
        <f t="shared" si="149"/>
        <v/>
      </c>
      <c r="U3156" s="23" t="str">
        <f>IF($B3156="","",VLOOKUP($T3156,Tablas!$X$14:$Y$17,2,1))</f>
        <v/>
      </c>
    </row>
    <row r="3157" spans="2:21" x14ac:dyDescent="0.2">
      <c r="B3157" s="1" t="str">
        <f>IF(Tablas!B3155="","",Tablas!B3155)</f>
        <v/>
      </c>
      <c r="C3157" s="1" t="str">
        <f>IF(Tablas!C3155="","",Tablas!C3155)</f>
        <v/>
      </c>
      <c r="D3157" s="1" t="str">
        <f>IF(Tablas!D3155="","",Tablas!D3155)</f>
        <v/>
      </c>
      <c r="E3157" s="1" t="str">
        <f>IF(Tablas!E3155="","",Tablas!E3155)</f>
        <v/>
      </c>
      <c r="F3157" s="1" t="str">
        <f>IF(Tablas!F3155="","",Tablas!F3155)</f>
        <v/>
      </c>
      <c r="G3157" s="1" t="str">
        <f>IF(Tablas!I3155="","",Tablas!I3155)</f>
        <v/>
      </c>
      <c r="H3157" s="1" t="s">
        <v>911</v>
      </c>
      <c r="I3157" s="39" t="str">
        <f>IF($B3157="","",-SUMIFS(Tabla7[Cantidad],Tabla7[Código del producto],$B3157,Tabla7[Tipo de movimiento],"SALIDA",Tabla7[Mes],I$5))</f>
        <v/>
      </c>
      <c r="J3157" s="39" t="str">
        <f>IF($B3157="","",-SUMIFS(Tabla7[Cantidad],Tabla7[Código del producto],$B3157,Tabla7[Tipo de movimiento],"SALIDA",Tabla7[Mes],J$5))</f>
        <v/>
      </c>
      <c r="K3157" s="39" t="str">
        <f>IF($B3157="","",-SUMIFS(Tabla7[Cantidad],Tabla7[Código del producto],$B3157,Tabla7[Tipo de movimiento],"SALIDA",Tabla7[Mes],K$5))</f>
        <v/>
      </c>
      <c r="L3157" s="39" t="str">
        <f>IF($B3157="","",-SUMIFS(Tabla7[Cantidad],Tabla7[Código del producto],$B3157,Tabla7[Tipo de movimiento],"SALIDA",Tabla7[Mes],L$5))</f>
        <v/>
      </c>
      <c r="M3157" s="39" t="str">
        <f>IF($B3157="","",-SUMIFS(Tabla7[Cantidad],Tabla7[Código del producto],$B3157,Tabla7[Tipo de movimiento],"SALIDA",Tabla7[Mes],M$5))</f>
        <v/>
      </c>
      <c r="N3157" s="39" t="str">
        <f>IF($B3157="","",-SUMIFS(Tabla7[Cantidad],Tabla7[Código del producto],$B3157,Tabla7[Tipo de movimiento],"SALIDA",Tabla7[Mes],N$5))</f>
        <v/>
      </c>
      <c r="O3157" s="39" t="str">
        <f>IF($B3157="","",-SUMIFS(Tabla7[Cantidad],Tabla7[Código del producto],$B3157,Tabla7[Tipo de movimiento],"SALIDA",Tabla7[Mes],O$5))</f>
        <v/>
      </c>
      <c r="P3157" s="39" t="str">
        <f>IF($B3157="","",-SUMIFS(Tabla7[Cantidad],Tabla7[Código del producto],$B3157,Tabla7[Tipo de movimiento],"SALIDA",Tabla7[Mes],P$5))</f>
        <v/>
      </c>
      <c r="Q3157" s="39" t="str">
        <f t="shared" si="147"/>
        <v/>
      </c>
      <c r="R3157" s="51" t="str">
        <f>IF($B3157="","",IFERROR(VLOOKUP($B3157,'ABC rotación'!$C:$G,5,0),"C"))</f>
        <v/>
      </c>
      <c r="S3157" s="41" t="str">
        <f t="shared" si="148"/>
        <v/>
      </c>
      <c r="T3157" s="40" t="str">
        <f t="shared" si="149"/>
        <v/>
      </c>
      <c r="U3157" s="23" t="str">
        <f>IF($B3157="","",VLOOKUP($T3157,Tablas!$X$14:$Y$17,2,1))</f>
        <v/>
      </c>
    </row>
    <row r="3158" spans="2:21" x14ac:dyDescent="0.2">
      <c r="B3158" s="1" t="str">
        <f>IF(Tablas!B3156="","",Tablas!B3156)</f>
        <v/>
      </c>
      <c r="C3158" s="1" t="str">
        <f>IF(Tablas!C3156="","",Tablas!C3156)</f>
        <v/>
      </c>
      <c r="D3158" s="1" t="str">
        <f>IF(Tablas!D3156="","",Tablas!D3156)</f>
        <v/>
      </c>
      <c r="E3158" s="1" t="str">
        <f>IF(Tablas!E3156="","",Tablas!E3156)</f>
        <v/>
      </c>
      <c r="F3158" s="1" t="str">
        <f>IF(Tablas!F3156="","",Tablas!F3156)</f>
        <v/>
      </c>
      <c r="G3158" s="1" t="str">
        <f>IF(Tablas!I3156="","",Tablas!I3156)</f>
        <v/>
      </c>
      <c r="H3158" s="1" t="s">
        <v>911</v>
      </c>
      <c r="I3158" s="39" t="str">
        <f>IF($B3158="","",-SUMIFS(Tabla7[Cantidad],Tabla7[Código del producto],$B3158,Tabla7[Tipo de movimiento],"SALIDA",Tabla7[Mes],I$5))</f>
        <v/>
      </c>
      <c r="J3158" s="39" t="str">
        <f>IF($B3158="","",-SUMIFS(Tabla7[Cantidad],Tabla7[Código del producto],$B3158,Tabla7[Tipo de movimiento],"SALIDA",Tabla7[Mes],J$5))</f>
        <v/>
      </c>
      <c r="K3158" s="39" t="str">
        <f>IF($B3158="","",-SUMIFS(Tabla7[Cantidad],Tabla7[Código del producto],$B3158,Tabla7[Tipo de movimiento],"SALIDA",Tabla7[Mes],K$5))</f>
        <v/>
      </c>
      <c r="L3158" s="39" t="str">
        <f>IF($B3158="","",-SUMIFS(Tabla7[Cantidad],Tabla7[Código del producto],$B3158,Tabla7[Tipo de movimiento],"SALIDA",Tabla7[Mes],L$5))</f>
        <v/>
      </c>
      <c r="M3158" s="39" t="str">
        <f>IF($B3158="","",-SUMIFS(Tabla7[Cantidad],Tabla7[Código del producto],$B3158,Tabla7[Tipo de movimiento],"SALIDA",Tabla7[Mes],M$5))</f>
        <v/>
      </c>
      <c r="N3158" s="39" t="str">
        <f>IF($B3158="","",-SUMIFS(Tabla7[Cantidad],Tabla7[Código del producto],$B3158,Tabla7[Tipo de movimiento],"SALIDA",Tabla7[Mes],N$5))</f>
        <v/>
      </c>
      <c r="O3158" s="39" t="str">
        <f>IF($B3158="","",-SUMIFS(Tabla7[Cantidad],Tabla7[Código del producto],$B3158,Tabla7[Tipo de movimiento],"SALIDA",Tabla7[Mes],O$5))</f>
        <v/>
      </c>
      <c r="P3158" s="39" t="str">
        <f>IF($B3158="","",-SUMIFS(Tabla7[Cantidad],Tabla7[Código del producto],$B3158,Tabla7[Tipo de movimiento],"SALIDA",Tabla7[Mes],P$5))</f>
        <v/>
      </c>
      <c r="Q3158" s="39" t="str">
        <f t="shared" si="147"/>
        <v/>
      </c>
      <c r="R3158" s="51" t="str">
        <f>IF($B3158="","",IFERROR(VLOOKUP($B3158,'ABC rotación'!$C:$G,5,0),"C"))</f>
        <v/>
      </c>
      <c r="S3158" s="41" t="str">
        <f t="shared" si="148"/>
        <v/>
      </c>
      <c r="T3158" s="40" t="str">
        <f t="shared" si="149"/>
        <v/>
      </c>
      <c r="U3158" s="23" t="str">
        <f>IF($B3158="","",VLOOKUP($T3158,Tablas!$X$14:$Y$17,2,1))</f>
        <v/>
      </c>
    </row>
    <row r="3159" spans="2:21" x14ac:dyDescent="0.2">
      <c r="B3159" s="1" t="str">
        <f>IF(Tablas!B3157="","",Tablas!B3157)</f>
        <v/>
      </c>
      <c r="C3159" s="1" t="str">
        <f>IF(Tablas!C3157="","",Tablas!C3157)</f>
        <v/>
      </c>
      <c r="D3159" s="1" t="str">
        <f>IF(Tablas!D3157="","",Tablas!D3157)</f>
        <v/>
      </c>
      <c r="E3159" s="1" t="str">
        <f>IF(Tablas!E3157="","",Tablas!E3157)</f>
        <v/>
      </c>
      <c r="F3159" s="1" t="str">
        <f>IF(Tablas!F3157="","",Tablas!F3157)</f>
        <v/>
      </c>
      <c r="G3159" s="1" t="str">
        <f>IF(Tablas!I3157="","",Tablas!I3157)</f>
        <v/>
      </c>
      <c r="H3159" s="1" t="s">
        <v>911</v>
      </c>
      <c r="I3159" s="39" t="str">
        <f>IF($B3159="","",-SUMIFS(Tabla7[Cantidad],Tabla7[Código del producto],$B3159,Tabla7[Tipo de movimiento],"SALIDA",Tabla7[Mes],I$5))</f>
        <v/>
      </c>
      <c r="J3159" s="39" t="str">
        <f>IF($B3159="","",-SUMIFS(Tabla7[Cantidad],Tabla7[Código del producto],$B3159,Tabla7[Tipo de movimiento],"SALIDA",Tabla7[Mes],J$5))</f>
        <v/>
      </c>
      <c r="K3159" s="39" t="str">
        <f>IF($B3159="","",-SUMIFS(Tabla7[Cantidad],Tabla7[Código del producto],$B3159,Tabla7[Tipo de movimiento],"SALIDA",Tabla7[Mes],K$5))</f>
        <v/>
      </c>
      <c r="L3159" s="39" t="str">
        <f>IF($B3159="","",-SUMIFS(Tabla7[Cantidad],Tabla7[Código del producto],$B3159,Tabla7[Tipo de movimiento],"SALIDA",Tabla7[Mes],L$5))</f>
        <v/>
      </c>
      <c r="M3159" s="39" t="str">
        <f>IF($B3159="","",-SUMIFS(Tabla7[Cantidad],Tabla7[Código del producto],$B3159,Tabla7[Tipo de movimiento],"SALIDA",Tabla7[Mes],M$5))</f>
        <v/>
      </c>
      <c r="N3159" s="39" t="str">
        <f>IF($B3159="","",-SUMIFS(Tabla7[Cantidad],Tabla7[Código del producto],$B3159,Tabla7[Tipo de movimiento],"SALIDA",Tabla7[Mes],N$5))</f>
        <v/>
      </c>
      <c r="O3159" s="39" t="str">
        <f>IF($B3159="","",-SUMIFS(Tabla7[Cantidad],Tabla7[Código del producto],$B3159,Tabla7[Tipo de movimiento],"SALIDA",Tabla7[Mes],O$5))</f>
        <v/>
      </c>
      <c r="P3159" s="39" t="str">
        <f>IF($B3159="","",-SUMIFS(Tabla7[Cantidad],Tabla7[Código del producto],$B3159,Tabla7[Tipo de movimiento],"SALIDA",Tabla7[Mes],P$5))</f>
        <v/>
      </c>
      <c r="Q3159" s="39" t="str">
        <f t="shared" si="147"/>
        <v/>
      </c>
      <c r="R3159" s="51" t="str">
        <f>IF($B3159="","",IFERROR(VLOOKUP($B3159,'ABC rotación'!$C:$G,5,0),"C"))</f>
        <v/>
      </c>
      <c r="S3159" s="41" t="str">
        <f t="shared" si="148"/>
        <v/>
      </c>
      <c r="T3159" s="40" t="str">
        <f t="shared" si="149"/>
        <v/>
      </c>
      <c r="U3159" s="23" t="str">
        <f>IF($B3159="","",VLOOKUP($T3159,Tablas!$X$14:$Y$17,2,1))</f>
        <v/>
      </c>
    </row>
    <row r="3160" spans="2:21" x14ac:dyDescent="0.2">
      <c r="B3160" s="1" t="str">
        <f>IF(Tablas!B3158="","",Tablas!B3158)</f>
        <v/>
      </c>
      <c r="C3160" s="1" t="str">
        <f>IF(Tablas!C3158="","",Tablas!C3158)</f>
        <v/>
      </c>
      <c r="D3160" s="1" t="str">
        <f>IF(Tablas!D3158="","",Tablas!D3158)</f>
        <v/>
      </c>
      <c r="E3160" s="1" t="str">
        <f>IF(Tablas!E3158="","",Tablas!E3158)</f>
        <v/>
      </c>
      <c r="F3160" s="1" t="str">
        <f>IF(Tablas!F3158="","",Tablas!F3158)</f>
        <v/>
      </c>
      <c r="G3160" s="1" t="str">
        <f>IF(Tablas!I3158="","",Tablas!I3158)</f>
        <v/>
      </c>
      <c r="H3160" s="1" t="s">
        <v>911</v>
      </c>
      <c r="I3160" s="39" t="str">
        <f>IF($B3160="","",-SUMIFS(Tabla7[Cantidad],Tabla7[Código del producto],$B3160,Tabla7[Tipo de movimiento],"SALIDA",Tabla7[Mes],I$5))</f>
        <v/>
      </c>
      <c r="J3160" s="39" t="str">
        <f>IF($B3160="","",-SUMIFS(Tabla7[Cantidad],Tabla7[Código del producto],$B3160,Tabla7[Tipo de movimiento],"SALIDA",Tabla7[Mes],J$5))</f>
        <v/>
      </c>
      <c r="K3160" s="39" t="str">
        <f>IF($B3160="","",-SUMIFS(Tabla7[Cantidad],Tabla7[Código del producto],$B3160,Tabla7[Tipo de movimiento],"SALIDA",Tabla7[Mes],K$5))</f>
        <v/>
      </c>
      <c r="L3160" s="39" t="str">
        <f>IF($B3160="","",-SUMIFS(Tabla7[Cantidad],Tabla7[Código del producto],$B3160,Tabla7[Tipo de movimiento],"SALIDA",Tabla7[Mes],L$5))</f>
        <v/>
      </c>
      <c r="M3160" s="39" t="str">
        <f>IF($B3160="","",-SUMIFS(Tabla7[Cantidad],Tabla7[Código del producto],$B3160,Tabla7[Tipo de movimiento],"SALIDA",Tabla7[Mes],M$5))</f>
        <v/>
      </c>
      <c r="N3160" s="39" t="str">
        <f>IF($B3160="","",-SUMIFS(Tabla7[Cantidad],Tabla7[Código del producto],$B3160,Tabla7[Tipo de movimiento],"SALIDA",Tabla7[Mes],N$5))</f>
        <v/>
      </c>
      <c r="O3160" s="39" t="str">
        <f>IF($B3160="","",-SUMIFS(Tabla7[Cantidad],Tabla7[Código del producto],$B3160,Tabla7[Tipo de movimiento],"SALIDA",Tabla7[Mes],O$5))</f>
        <v/>
      </c>
      <c r="P3160" s="39" t="str">
        <f>IF($B3160="","",-SUMIFS(Tabla7[Cantidad],Tabla7[Código del producto],$B3160,Tabla7[Tipo de movimiento],"SALIDA",Tabla7[Mes],P$5))</f>
        <v/>
      </c>
      <c r="Q3160" s="39" t="str">
        <f t="shared" si="147"/>
        <v/>
      </c>
      <c r="R3160" s="51" t="str">
        <f>IF($B3160="","",IFERROR(VLOOKUP($B3160,'ABC rotación'!$C:$G,5,0),"C"))</f>
        <v/>
      </c>
      <c r="S3160" s="41" t="str">
        <f t="shared" si="148"/>
        <v/>
      </c>
      <c r="T3160" s="40" t="str">
        <f t="shared" si="149"/>
        <v/>
      </c>
      <c r="U3160" s="23" t="str">
        <f>IF($B3160="","",VLOOKUP($T3160,Tablas!$X$14:$Y$17,2,1))</f>
        <v/>
      </c>
    </row>
    <row r="3161" spans="2:21" x14ac:dyDescent="0.2">
      <c r="B3161" s="1" t="str">
        <f>IF(Tablas!B3159="","",Tablas!B3159)</f>
        <v/>
      </c>
      <c r="C3161" s="1" t="str">
        <f>IF(Tablas!C3159="","",Tablas!C3159)</f>
        <v/>
      </c>
      <c r="D3161" s="1" t="str">
        <f>IF(Tablas!D3159="","",Tablas!D3159)</f>
        <v/>
      </c>
      <c r="E3161" s="1" t="str">
        <f>IF(Tablas!E3159="","",Tablas!E3159)</f>
        <v/>
      </c>
      <c r="F3161" s="1" t="str">
        <f>IF(Tablas!F3159="","",Tablas!F3159)</f>
        <v/>
      </c>
      <c r="G3161" s="1" t="str">
        <f>IF(Tablas!I3159="","",Tablas!I3159)</f>
        <v/>
      </c>
      <c r="H3161" s="1" t="s">
        <v>911</v>
      </c>
      <c r="I3161" s="39" t="str">
        <f>IF($B3161="","",-SUMIFS(Tabla7[Cantidad],Tabla7[Código del producto],$B3161,Tabla7[Tipo de movimiento],"SALIDA",Tabla7[Mes],I$5))</f>
        <v/>
      </c>
      <c r="J3161" s="39" t="str">
        <f>IF($B3161="","",-SUMIFS(Tabla7[Cantidad],Tabla7[Código del producto],$B3161,Tabla7[Tipo de movimiento],"SALIDA",Tabla7[Mes],J$5))</f>
        <v/>
      </c>
      <c r="K3161" s="39" t="str">
        <f>IF($B3161="","",-SUMIFS(Tabla7[Cantidad],Tabla7[Código del producto],$B3161,Tabla7[Tipo de movimiento],"SALIDA",Tabla7[Mes],K$5))</f>
        <v/>
      </c>
      <c r="L3161" s="39" t="str">
        <f>IF($B3161="","",-SUMIFS(Tabla7[Cantidad],Tabla7[Código del producto],$B3161,Tabla7[Tipo de movimiento],"SALIDA",Tabla7[Mes],L$5))</f>
        <v/>
      </c>
      <c r="M3161" s="39" t="str">
        <f>IF($B3161="","",-SUMIFS(Tabla7[Cantidad],Tabla7[Código del producto],$B3161,Tabla7[Tipo de movimiento],"SALIDA",Tabla7[Mes],M$5))</f>
        <v/>
      </c>
      <c r="N3161" s="39" t="str">
        <f>IF($B3161="","",-SUMIFS(Tabla7[Cantidad],Tabla7[Código del producto],$B3161,Tabla7[Tipo de movimiento],"SALIDA",Tabla7[Mes],N$5))</f>
        <v/>
      </c>
      <c r="O3161" s="39" t="str">
        <f>IF($B3161="","",-SUMIFS(Tabla7[Cantidad],Tabla7[Código del producto],$B3161,Tabla7[Tipo de movimiento],"SALIDA",Tabla7[Mes],O$5))</f>
        <v/>
      </c>
      <c r="P3161" s="39" t="str">
        <f>IF($B3161="","",-SUMIFS(Tabla7[Cantidad],Tabla7[Código del producto],$B3161,Tabla7[Tipo de movimiento],"SALIDA",Tabla7[Mes],P$5))</f>
        <v/>
      </c>
      <c r="Q3161" s="39" t="str">
        <f t="shared" si="147"/>
        <v/>
      </c>
      <c r="R3161" s="51" t="str">
        <f>IF($B3161="","",IFERROR(VLOOKUP($B3161,'ABC rotación'!$C:$G,5,0),"C"))</f>
        <v/>
      </c>
      <c r="S3161" s="41" t="str">
        <f t="shared" si="148"/>
        <v/>
      </c>
      <c r="T3161" s="40" t="str">
        <f t="shared" si="149"/>
        <v/>
      </c>
      <c r="U3161" s="23" t="str">
        <f>IF($B3161="","",VLOOKUP($T3161,Tablas!$X$14:$Y$17,2,1))</f>
        <v/>
      </c>
    </row>
    <row r="3162" spans="2:21" x14ac:dyDescent="0.2">
      <c r="B3162" s="1" t="str">
        <f>IF(Tablas!B3160="","",Tablas!B3160)</f>
        <v/>
      </c>
      <c r="C3162" s="1" t="str">
        <f>IF(Tablas!C3160="","",Tablas!C3160)</f>
        <v/>
      </c>
      <c r="D3162" s="1" t="str">
        <f>IF(Tablas!D3160="","",Tablas!D3160)</f>
        <v/>
      </c>
      <c r="E3162" s="1" t="str">
        <f>IF(Tablas!E3160="","",Tablas!E3160)</f>
        <v/>
      </c>
      <c r="F3162" s="1" t="str">
        <f>IF(Tablas!F3160="","",Tablas!F3160)</f>
        <v/>
      </c>
      <c r="G3162" s="1" t="str">
        <f>IF(Tablas!I3160="","",Tablas!I3160)</f>
        <v/>
      </c>
      <c r="H3162" s="1" t="s">
        <v>911</v>
      </c>
      <c r="I3162" s="39" t="str">
        <f>IF($B3162="","",-SUMIFS(Tabla7[Cantidad],Tabla7[Código del producto],$B3162,Tabla7[Tipo de movimiento],"SALIDA",Tabla7[Mes],I$5))</f>
        <v/>
      </c>
      <c r="J3162" s="39" t="str">
        <f>IF($B3162="","",-SUMIFS(Tabla7[Cantidad],Tabla7[Código del producto],$B3162,Tabla7[Tipo de movimiento],"SALIDA",Tabla7[Mes],J$5))</f>
        <v/>
      </c>
      <c r="K3162" s="39" t="str">
        <f>IF($B3162="","",-SUMIFS(Tabla7[Cantidad],Tabla7[Código del producto],$B3162,Tabla7[Tipo de movimiento],"SALIDA",Tabla7[Mes],K$5))</f>
        <v/>
      </c>
      <c r="L3162" s="39" t="str">
        <f>IF($B3162="","",-SUMIFS(Tabla7[Cantidad],Tabla7[Código del producto],$B3162,Tabla7[Tipo de movimiento],"SALIDA",Tabla7[Mes],L$5))</f>
        <v/>
      </c>
      <c r="M3162" s="39" t="str">
        <f>IF($B3162="","",-SUMIFS(Tabla7[Cantidad],Tabla7[Código del producto],$B3162,Tabla7[Tipo de movimiento],"SALIDA",Tabla7[Mes],M$5))</f>
        <v/>
      </c>
      <c r="N3162" s="39" t="str">
        <f>IF($B3162="","",-SUMIFS(Tabla7[Cantidad],Tabla7[Código del producto],$B3162,Tabla7[Tipo de movimiento],"SALIDA",Tabla7[Mes],N$5))</f>
        <v/>
      </c>
      <c r="O3162" s="39" t="str">
        <f>IF($B3162="","",-SUMIFS(Tabla7[Cantidad],Tabla7[Código del producto],$B3162,Tabla7[Tipo de movimiento],"SALIDA",Tabla7[Mes],O$5))</f>
        <v/>
      </c>
      <c r="P3162" s="39" t="str">
        <f>IF($B3162="","",-SUMIFS(Tabla7[Cantidad],Tabla7[Código del producto],$B3162,Tabla7[Tipo de movimiento],"SALIDA",Tabla7[Mes],P$5))</f>
        <v/>
      </c>
      <c r="Q3162" s="39" t="str">
        <f t="shared" si="147"/>
        <v/>
      </c>
      <c r="R3162" s="51" t="str">
        <f>IF($B3162="","",IFERROR(VLOOKUP($B3162,'ABC rotación'!$C:$G,5,0),"C"))</f>
        <v/>
      </c>
      <c r="S3162" s="41" t="str">
        <f t="shared" si="148"/>
        <v/>
      </c>
      <c r="T3162" s="40" t="str">
        <f t="shared" si="149"/>
        <v/>
      </c>
      <c r="U3162" s="23" t="str">
        <f>IF($B3162="","",VLOOKUP($T3162,Tablas!$X$14:$Y$17,2,1))</f>
        <v/>
      </c>
    </row>
    <row r="3163" spans="2:21" x14ac:dyDescent="0.2">
      <c r="B3163" s="1" t="str">
        <f>IF(Tablas!B3161="","",Tablas!B3161)</f>
        <v/>
      </c>
      <c r="C3163" s="1" t="str">
        <f>IF(Tablas!C3161="","",Tablas!C3161)</f>
        <v/>
      </c>
      <c r="D3163" s="1" t="str">
        <f>IF(Tablas!D3161="","",Tablas!D3161)</f>
        <v/>
      </c>
      <c r="E3163" s="1" t="str">
        <f>IF(Tablas!E3161="","",Tablas!E3161)</f>
        <v/>
      </c>
      <c r="F3163" s="1" t="str">
        <f>IF(Tablas!F3161="","",Tablas!F3161)</f>
        <v/>
      </c>
      <c r="G3163" s="1" t="str">
        <f>IF(Tablas!I3161="","",Tablas!I3161)</f>
        <v/>
      </c>
      <c r="H3163" s="1" t="s">
        <v>911</v>
      </c>
      <c r="I3163" s="39" t="str">
        <f>IF($B3163="","",-SUMIFS(Tabla7[Cantidad],Tabla7[Código del producto],$B3163,Tabla7[Tipo de movimiento],"SALIDA",Tabla7[Mes],I$5))</f>
        <v/>
      </c>
      <c r="J3163" s="39" t="str">
        <f>IF($B3163="","",-SUMIFS(Tabla7[Cantidad],Tabla7[Código del producto],$B3163,Tabla7[Tipo de movimiento],"SALIDA",Tabla7[Mes],J$5))</f>
        <v/>
      </c>
      <c r="K3163" s="39" t="str">
        <f>IF($B3163="","",-SUMIFS(Tabla7[Cantidad],Tabla7[Código del producto],$B3163,Tabla7[Tipo de movimiento],"SALIDA",Tabla7[Mes],K$5))</f>
        <v/>
      </c>
      <c r="L3163" s="39" t="str">
        <f>IF($B3163="","",-SUMIFS(Tabla7[Cantidad],Tabla7[Código del producto],$B3163,Tabla7[Tipo de movimiento],"SALIDA",Tabla7[Mes],L$5))</f>
        <v/>
      </c>
      <c r="M3163" s="39" t="str">
        <f>IF($B3163="","",-SUMIFS(Tabla7[Cantidad],Tabla7[Código del producto],$B3163,Tabla7[Tipo de movimiento],"SALIDA",Tabla7[Mes],M$5))</f>
        <v/>
      </c>
      <c r="N3163" s="39" t="str">
        <f>IF($B3163="","",-SUMIFS(Tabla7[Cantidad],Tabla7[Código del producto],$B3163,Tabla7[Tipo de movimiento],"SALIDA",Tabla7[Mes],N$5))</f>
        <v/>
      </c>
      <c r="O3163" s="39" t="str">
        <f>IF($B3163="","",-SUMIFS(Tabla7[Cantidad],Tabla7[Código del producto],$B3163,Tabla7[Tipo de movimiento],"SALIDA",Tabla7[Mes],O$5))</f>
        <v/>
      </c>
      <c r="P3163" s="39" t="str">
        <f>IF($B3163="","",-SUMIFS(Tabla7[Cantidad],Tabla7[Código del producto],$B3163,Tabla7[Tipo de movimiento],"SALIDA",Tabla7[Mes],P$5))</f>
        <v/>
      </c>
      <c r="Q3163" s="39" t="str">
        <f t="shared" si="147"/>
        <v/>
      </c>
      <c r="R3163" s="51" t="str">
        <f>IF($B3163="","",IFERROR(VLOOKUP($B3163,'ABC rotación'!$C:$G,5,0),"C"))</f>
        <v/>
      </c>
      <c r="S3163" s="41" t="str">
        <f t="shared" si="148"/>
        <v/>
      </c>
      <c r="T3163" s="40" t="str">
        <f t="shared" si="149"/>
        <v/>
      </c>
      <c r="U3163" s="23" t="str">
        <f>IF($B3163="","",VLOOKUP($T3163,Tablas!$X$14:$Y$17,2,1))</f>
        <v/>
      </c>
    </row>
    <row r="3164" spans="2:21" x14ac:dyDescent="0.2">
      <c r="B3164" s="1" t="str">
        <f>IF(Tablas!B3162="","",Tablas!B3162)</f>
        <v/>
      </c>
      <c r="C3164" s="1" t="str">
        <f>IF(Tablas!C3162="","",Tablas!C3162)</f>
        <v/>
      </c>
      <c r="D3164" s="1" t="str">
        <f>IF(Tablas!D3162="","",Tablas!D3162)</f>
        <v/>
      </c>
      <c r="E3164" s="1" t="str">
        <f>IF(Tablas!E3162="","",Tablas!E3162)</f>
        <v/>
      </c>
      <c r="F3164" s="1" t="str">
        <f>IF(Tablas!F3162="","",Tablas!F3162)</f>
        <v/>
      </c>
      <c r="G3164" s="1" t="str">
        <f>IF(Tablas!I3162="","",Tablas!I3162)</f>
        <v/>
      </c>
      <c r="H3164" s="1" t="s">
        <v>911</v>
      </c>
      <c r="I3164" s="39" t="str">
        <f>IF($B3164="","",-SUMIFS(Tabla7[Cantidad],Tabla7[Código del producto],$B3164,Tabla7[Tipo de movimiento],"SALIDA",Tabla7[Mes],I$5))</f>
        <v/>
      </c>
      <c r="J3164" s="39" t="str">
        <f>IF($B3164="","",-SUMIFS(Tabla7[Cantidad],Tabla7[Código del producto],$B3164,Tabla7[Tipo de movimiento],"SALIDA",Tabla7[Mes],J$5))</f>
        <v/>
      </c>
      <c r="K3164" s="39" t="str">
        <f>IF($B3164="","",-SUMIFS(Tabla7[Cantidad],Tabla7[Código del producto],$B3164,Tabla7[Tipo de movimiento],"SALIDA",Tabla7[Mes],K$5))</f>
        <v/>
      </c>
      <c r="L3164" s="39" t="str">
        <f>IF($B3164="","",-SUMIFS(Tabla7[Cantidad],Tabla7[Código del producto],$B3164,Tabla7[Tipo de movimiento],"SALIDA",Tabla7[Mes],L$5))</f>
        <v/>
      </c>
      <c r="M3164" s="39" t="str">
        <f>IF($B3164="","",-SUMIFS(Tabla7[Cantidad],Tabla7[Código del producto],$B3164,Tabla7[Tipo de movimiento],"SALIDA",Tabla7[Mes],M$5))</f>
        <v/>
      </c>
      <c r="N3164" s="39" t="str">
        <f>IF($B3164="","",-SUMIFS(Tabla7[Cantidad],Tabla7[Código del producto],$B3164,Tabla7[Tipo de movimiento],"SALIDA",Tabla7[Mes],N$5))</f>
        <v/>
      </c>
      <c r="O3164" s="39" t="str">
        <f>IF($B3164="","",-SUMIFS(Tabla7[Cantidad],Tabla7[Código del producto],$B3164,Tabla7[Tipo de movimiento],"SALIDA",Tabla7[Mes],O$5))</f>
        <v/>
      </c>
      <c r="P3164" s="39" t="str">
        <f>IF($B3164="","",-SUMIFS(Tabla7[Cantidad],Tabla7[Código del producto],$B3164,Tabla7[Tipo de movimiento],"SALIDA",Tabla7[Mes],P$5))</f>
        <v/>
      </c>
      <c r="Q3164" s="39" t="str">
        <f t="shared" si="147"/>
        <v/>
      </c>
      <c r="R3164" s="51" t="str">
        <f>IF($B3164="","",IFERROR(VLOOKUP($B3164,'ABC rotación'!$C:$G,5,0),"C"))</f>
        <v/>
      </c>
      <c r="S3164" s="41" t="str">
        <f t="shared" si="148"/>
        <v/>
      </c>
      <c r="T3164" s="40" t="str">
        <f t="shared" si="149"/>
        <v/>
      </c>
      <c r="U3164" s="23" t="str">
        <f>IF($B3164="","",VLOOKUP($T3164,Tablas!$X$14:$Y$17,2,1))</f>
        <v/>
      </c>
    </row>
    <row r="3165" spans="2:21" x14ac:dyDescent="0.2">
      <c r="B3165" s="1" t="str">
        <f>IF(Tablas!B3163="","",Tablas!B3163)</f>
        <v/>
      </c>
      <c r="C3165" s="1" t="str">
        <f>IF(Tablas!C3163="","",Tablas!C3163)</f>
        <v/>
      </c>
      <c r="D3165" s="1" t="str">
        <f>IF(Tablas!D3163="","",Tablas!D3163)</f>
        <v/>
      </c>
      <c r="E3165" s="1" t="str">
        <f>IF(Tablas!E3163="","",Tablas!E3163)</f>
        <v/>
      </c>
      <c r="F3165" s="1" t="str">
        <f>IF(Tablas!F3163="","",Tablas!F3163)</f>
        <v/>
      </c>
      <c r="G3165" s="1" t="str">
        <f>IF(Tablas!I3163="","",Tablas!I3163)</f>
        <v/>
      </c>
      <c r="H3165" s="1" t="s">
        <v>911</v>
      </c>
      <c r="I3165" s="39" t="str">
        <f>IF($B3165="","",-SUMIFS(Tabla7[Cantidad],Tabla7[Código del producto],$B3165,Tabla7[Tipo de movimiento],"SALIDA",Tabla7[Mes],I$5))</f>
        <v/>
      </c>
      <c r="J3165" s="39" t="str">
        <f>IF($B3165="","",-SUMIFS(Tabla7[Cantidad],Tabla7[Código del producto],$B3165,Tabla7[Tipo de movimiento],"SALIDA",Tabla7[Mes],J$5))</f>
        <v/>
      </c>
      <c r="K3165" s="39" t="str">
        <f>IF($B3165="","",-SUMIFS(Tabla7[Cantidad],Tabla7[Código del producto],$B3165,Tabla7[Tipo de movimiento],"SALIDA",Tabla7[Mes],K$5))</f>
        <v/>
      </c>
      <c r="L3165" s="39" t="str">
        <f>IF($B3165="","",-SUMIFS(Tabla7[Cantidad],Tabla7[Código del producto],$B3165,Tabla7[Tipo de movimiento],"SALIDA",Tabla7[Mes],L$5))</f>
        <v/>
      </c>
      <c r="M3165" s="39" t="str">
        <f>IF($B3165="","",-SUMIFS(Tabla7[Cantidad],Tabla7[Código del producto],$B3165,Tabla7[Tipo de movimiento],"SALIDA",Tabla7[Mes],M$5))</f>
        <v/>
      </c>
      <c r="N3165" s="39" t="str">
        <f>IF($B3165="","",-SUMIFS(Tabla7[Cantidad],Tabla7[Código del producto],$B3165,Tabla7[Tipo de movimiento],"SALIDA",Tabla7[Mes],N$5))</f>
        <v/>
      </c>
      <c r="O3165" s="39" t="str">
        <f>IF($B3165="","",-SUMIFS(Tabla7[Cantidad],Tabla7[Código del producto],$B3165,Tabla7[Tipo de movimiento],"SALIDA",Tabla7[Mes],O$5))</f>
        <v/>
      </c>
      <c r="P3165" s="39" t="str">
        <f>IF($B3165="","",-SUMIFS(Tabla7[Cantidad],Tabla7[Código del producto],$B3165,Tabla7[Tipo de movimiento],"SALIDA",Tabla7[Mes],P$5))</f>
        <v/>
      </c>
      <c r="Q3165" s="39" t="str">
        <f t="shared" si="147"/>
        <v/>
      </c>
      <c r="R3165" s="51" t="str">
        <f>IF($B3165="","",IFERROR(VLOOKUP($B3165,'ABC rotación'!$C:$G,5,0),"C"))</f>
        <v/>
      </c>
      <c r="S3165" s="41" t="str">
        <f t="shared" si="148"/>
        <v/>
      </c>
      <c r="T3165" s="40" t="str">
        <f t="shared" si="149"/>
        <v/>
      </c>
      <c r="U3165" s="23" t="str">
        <f>IF($B3165="","",VLOOKUP($T3165,Tablas!$X$14:$Y$17,2,1))</f>
        <v/>
      </c>
    </row>
    <row r="3166" spans="2:21" x14ac:dyDescent="0.2">
      <c r="B3166" s="1" t="str">
        <f>IF(Tablas!B3164="","",Tablas!B3164)</f>
        <v/>
      </c>
      <c r="C3166" s="1" t="str">
        <f>IF(Tablas!C3164="","",Tablas!C3164)</f>
        <v/>
      </c>
      <c r="D3166" s="1" t="str">
        <f>IF(Tablas!D3164="","",Tablas!D3164)</f>
        <v/>
      </c>
      <c r="E3166" s="1" t="str">
        <f>IF(Tablas!E3164="","",Tablas!E3164)</f>
        <v/>
      </c>
      <c r="F3166" s="1" t="str">
        <f>IF(Tablas!F3164="","",Tablas!F3164)</f>
        <v/>
      </c>
      <c r="G3166" s="1" t="str">
        <f>IF(Tablas!I3164="","",Tablas!I3164)</f>
        <v/>
      </c>
      <c r="H3166" s="1" t="s">
        <v>911</v>
      </c>
      <c r="I3166" s="39" t="str">
        <f>IF($B3166="","",-SUMIFS(Tabla7[Cantidad],Tabla7[Código del producto],$B3166,Tabla7[Tipo de movimiento],"SALIDA",Tabla7[Mes],I$5))</f>
        <v/>
      </c>
      <c r="J3166" s="39" t="str">
        <f>IF($B3166="","",-SUMIFS(Tabla7[Cantidad],Tabla7[Código del producto],$B3166,Tabla7[Tipo de movimiento],"SALIDA",Tabla7[Mes],J$5))</f>
        <v/>
      </c>
      <c r="K3166" s="39" t="str">
        <f>IF($B3166="","",-SUMIFS(Tabla7[Cantidad],Tabla7[Código del producto],$B3166,Tabla7[Tipo de movimiento],"SALIDA",Tabla7[Mes],K$5))</f>
        <v/>
      </c>
      <c r="L3166" s="39" t="str">
        <f>IF($B3166="","",-SUMIFS(Tabla7[Cantidad],Tabla7[Código del producto],$B3166,Tabla7[Tipo de movimiento],"SALIDA",Tabla7[Mes],L$5))</f>
        <v/>
      </c>
      <c r="M3166" s="39" t="str">
        <f>IF($B3166="","",-SUMIFS(Tabla7[Cantidad],Tabla7[Código del producto],$B3166,Tabla7[Tipo de movimiento],"SALIDA",Tabla7[Mes],M$5))</f>
        <v/>
      </c>
      <c r="N3166" s="39" t="str">
        <f>IF($B3166="","",-SUMIFS(Tabla7[Cantidad],Tabla7[Código del producto],$B3166,Tabla7[Tipo de movimiento],"SALIDA",Tabla7[Mes],N$5))</f>
        <v/>
      </c>
      <c r="O3166" s="39" t="str">
        <f>IF($B3166="","",-SUMIFS(Tabla7[Cantidad],Tabla7[Código del producto],$B3166,Tabla7[Tipo de movimiento],"SALIDA",Tabla7[Mes],O$5))</f>
        <v/>
      </c>
      <c r="P3166" s="39" t="str">
        <f>IF($B3166="","",-SUMIFS(Tabla7[Cantidad],Tabla7[Código del producto],$B3166,Tabla7[Tipo de movimiento],"SALIDA",Tabla7[Mes],P$5))</f>
        <v/>
      </c>
      <c r="Q3166" s="39" t="str">
        <f t="shared" si="147"/>
        <v/>
      </c>
      <c r="R3166" s="51" t="str">
        <f>IF($B3166="","",IFERROR(VLOOKUP($B3166,'ABC rotación'!$C:$G,5,0),"C"))</f>
        <v/>
      </c>
      <c r="S3166" s="41" t="str">
        <f t="shared" si="148"/>
        <v/>
      </c>
      <c r="T3166" s="40" t="str">
        <f t="shared" si="149"/>
        <v/>
      </c>
      <c r="U3166" s="23" t="str">
        <f>IF($B3166="","",VLOOKUP($T3166,Tablas!$X$14:$Y$17,2,1))</f>
        <v/>
      </c>
    </row>
    <row r="3167" spans="2:21" x14ac:dyDescent="0.2">
      <c r="B3167" s="1" t="str">
        <f>IF(Tablas!B3165="","",Tablas!B3165)</f>
        <v/>
      </c>
      <c r="C3167" s="1" t="str">
        <f>IF(Tablas!C3165="","",Tablas!C3165)</f>
        <v/>
      </c>
      <c r="D3167" s="1" t="str">
        <f>IF(Tablas!D3165="","",Tablas!D3165)</f>
        <v/>
      </c>
      <c r="E3167" s="1" t="str">
        <f>IF(Tablas!E3165="","",Tablas!E3165)</f>
        <v/>
      </c>
      <c r="F3167" s="1" t="str">
        <f>IF(Tablas!F3165="","",Tablas!F3165)</f>
        <v/>
      </c>
      <c r="G3167" s="1" t="str">
        <f>IF(Tablas!I3165="","",Tablas!I3165)</f>
        <v/>
      </c>
      <c r="H3167" s="1" t="s">
        <v>911</v>
      </c>
      <c r="I3167" s="39" t="str">
        <f>IF($B3167="","",-SUMIFS(Tabla7[Cantidad],Tabla7[Código del producto],$B3167,Tabla7[Tipo de movimiento],"SALIDA",Tabla7[Mes],I$5))</f>
        <v/>
      </c>
      <c r="J3167" s="39" t="str">
        <f>IF($B3167="","",-SUMIFS(Tabla7[Cantidad],Tabla7[Código del producto],$B3167,Tabla7[Tipo de movimiento],"SALIDA",Tabla7[Mes],J$5))</f>
        <v/>
      </c>
      <c r="K3167" s="39" t="str">
        <f>IF($B3167="","",-SUMIFS(Tabla7[Cantidad],Tabla7[Código del producto],$B3167,Tabla7[Tipo de movimiento],"SALIDA",Tabla7[Mes],K$5))</f>
        <v/>
      </c>
      <c r="L3167" s="39" t="str">
        <f>IF($B3167="","",-SUMIFS(Tabla7[Cantidad],Tabla7[Código del producto],$B3167,Tabla7[Tipo de movimiento],"SALIDA",Tabla7[Mes],L$5))</f>
        <v/>
      </c>
      <c r="M3167" s="39" t="str">
        <f>IF($B3167="","",-SUMIFS(Tabla7[Cantidad],Tabla7[Código del producto],$B3167,Tabla7[Tipo de movimiento],"SALIDA",Tabla7[Mes],M$5))</f>
        <v/>
      </c>
      <c r="N3167" s="39" t="str">
        <f>IF($B3167="","",-SUMIFS(Tabla7[Cantidad],Tabla7[Código del producto],$B3167,Tabla7[Tipo de movimiento],"SALIDA",Tabla7[Mes],N$5))</f>
        <v/>
      </c>
      <c r="O3167" s="39" t="str">
        <f>IF($B3167="","",-SUMIFS(Tabla7[Cantidad],Tabla7[Código del producto],$B3167,Tabla7[Tipo de movimiento],"SALIDA",Tabla7[Mes],O$5))</f>
        <v/>
      </c>
      <c r="P3167" s="39" t="str">
        <f>IF($B3167="","",-SUMIFS(Tabla7[Cantidad],Tabla7[Código del producto],$B3167,Tabla7[Tipo de movimiento],"SALIDA",Tabla7[Mes],P$5))</f>
        <v/>
      </c>
      <c r="Q3167" s="39" t="str">
        <f t="shared" si="147"/>
        <v/>
      </c>
      <c r="R3167" s="51" t="str">
        <f>IF($B3167="","",IFERROR(VLOOKUP($B3167,'ABC rotación'!$C:$G,5,0),"C"))</f>
        <v/>
      </c>
      <c r="S3167" s="41" t="str">
        <f t="shared" si="148"/>
        <v/>
      </c>
      <c r="T3167" s="40" t="str">
        <f t="shared" si="149"/>
        <v/>
      </c>
      <c r="U3167" s="23" t="str">
        <f>IF($B3167="","",VLOOKUP($T3167,Tablas!$X$14:$Y$17,2,1))</f>
        <v/>
      </c>
    </row>
    <row r="3168" spans="2:21" x14ac:dyDescent="0.2">
      <c r="B3168" s="1" t="str">
        <f>IF(Tablas!B3166="","",Tablas!B3166)</f>
        <v/>
      </c>
      <c r="C3168" s="1" t="str">
        <f>IF(Tablas!C3166="","",Tablas!C3166)</f>
        <v/>
      </c>
      <c r="D3168" s="1" t="str">
        <f>IF(Tablas!D3166="","",Tablas!D3166)</f>
        <v/>
      </c>
      <c r="E3168" s="1" t="str">
        <f>IF(Tablas!E3166="","",Tablas!E3166)</f>
        <v/>
      </c>
      <c r="F3168" s="1" t="str">
        <f>IF(Tablas!F3166="","",Tablas!F3166)</f>
        <v/>
      </c>
      <c r="G3168" s="1" t="str">
        <f>IF(Tablas!I3166="","",Tablas!I3166)</f>
        <v/>
      </c>
      <c r="H3168" s="1" t="s">
        <v>911</v>
      </c>
      <c r="I3168" s="39" t="str">
        <f>IF($B3168="","",-SUMIFS(Tabla7[Cantidad],Tabla7[Código del producto],$B3168,Tabla7[Tipo de movimiento],"SALIDA",Tabla7[Mes],I$5))</f>
        <v/>
      </c>
      <c r="J3168" s="39" t="str">
        <f>IF($B3168="","",-SUMIFS(Tabla7[Cantidad],Tabla7[Código del producto],$B3168,Tabla7[Tipo de movimiento],"SALIDA",Tabla7[Mes],J$5))</f>
        <v/>
      </c>
      <c r="K3168" s="39" t="str">
        <f>IF($B3168="","",-SUMIFS(Tabla7[Cantidad],Tabla7[Código del producto],$B3168,Tabla7[Tipo de movimiento],"SALIDA",Tabla7[Mes],K$5))</f>
        <v/>
      </c>
      <c r="L3168" s="39" t="str">
        <f>IF($B3168="","",-SUMIFS(Tabla7[Cantidad],Tabla7[Código del producto],$B3168,Tabla7[Tipo de movimiento],"SALIDA",Tabla7[Mes],L$5))</f>
        <v/>
      </c>
      <c r="M3168" s="39" t="str">
        <f>IF($B3168="","",-SUMIFS(Tabla7[Cantidad],Tabla7[Código del producto],$B3168,Tabla7[Tipo de movimiento],"SALIDA",Tabla7[Mes],M$5))</f>
        <v/>
      </c>
      <c r="N3168" s="39" t="str">
        <f>IF($B3168="","",-SUMIFS(Tabla7[Cantidad],Tabla7[Código del producto],$B3168,Tabla7[Tipo de movimiento],"SALIDA",Tabla7[Mes],N$5))</f>
        <v/>
      </c>
      <c r="O3168" s="39" t="str">
        <f>IF($B3168="","",-SUMIFS(Tabla7[Cantidad],Tabla7[Código del producto],$B3168,Tabla7[Tipo de movimiento],"SALIDA",Tabla7[Mes],O$5))</f>
        <v/>
      </c>
      <c r="P3168" s="39" t="str">
        <f>IF($B3168="","",-SUMIFS(Tabla7[Cantidad],Tabla7[Código del producto],$B3168,Tabla7[Tipo de movimiento],"SALIDA",Tabla7[Mes],P$5))</f>
        <v/>
      </c>
      <c r="Q3168" s="39" t="str">
        <f t="shared" si="147"/>
        <v/>
      </c>
      <c r="R3168" s="51" t="str">
        <f>IF($B3168="","",IFERROR(VLOOKUP($B3168,'ABC rotación'!$C:$G,5,0),"C"))</f>
        <v/>
      </c>
      <c r="S3168" s="41" t="str">
        <f t="shared" si="148"/>
        <v/>
      </c>
      <c r="T3168" s="40" t="str">
        <f t="shared" si="149"/>
        <v/>
      </c>
      <c r="U3168" s="23" t="str">
        <f>IF($B3168="","",VLOOKUP($T3168,Tablas!$X$14:$Y$17,2,1))</f>
        <v/>
      </c>
    </row>
    <row r="3169" spans="2:21" x14ac:dyDescent="0.2">
      <c r="B3169" s="1" t="str">
        <f>IF(Tablas!B3167="","",Tablas!B3167)</f>
        <v/>
      </c>
      <c r="C3169" s="1" t="str">
        <f>IF(Tablas!C3167="","",Tablas!C3167)</f>
        <v/>
      </c>
      <c r="D3169" s="1" t="str">
        <f>IF(Tablas!D3167="","",Tablas!D3167)</f>
        <v/>
      </c>
      <c r="E3169" s="1" t="str">
        <f>IF(Tablas!E3167="","",Tablas!E3167)</f>
        <v/>
      </c>
      <c r="F3169" s="1" t="str">
        <f>IF(Tablas!F3167="","",Tablas!F3167)</f>
        <v/>
      </c>
      <c r="G3169" s="1" t="str">
        <f>IF(Tablas!I3167="","",Tablas!I3167)</f>
        <v/>
      </c>
      <c r="H3169" s="1" t="s">
        <v>911</v>
      </c>
      <c r="I3169" s="39" t="str">
        <f>IF($B3169="","",-SUMIFS(Tabla7[Cantidad],Tabla7[Código del producto],$B3169,Tabla7[Tipo de movimiento],"SALIDA",Tabla7[Mes],I$5))</f>
        <v/>
      </c>
      <c r="J3169" s="39" t="str">
        <f>IF($B3169="","",-SUMIFS(Tabla7[Cantidad],Tabla7[Código del producto],$B3169,Tabla7[Tipo de movimiento],"SALIDA",Tabla7[Mes],J$5))</f>
        <v/>
      </c>
      <c r="K3169" s="39" t="str">
        <f>IF($B3169="","",-SUMIFS(Tabla7[Cantidad],Tabla7[Código del producto],$B3169,Tabla7[Tipo de movimiento],"SALIDA",Tabla7[Mes],K$5))</f>
        <v/>
      </c>
      <c r="L3169" s="39" t="str">
        <f>IF($B3169="","",-SUMIFS(Tabla7[Cantidad],Tabla7[Código del producto],$B3169,Tabla7[Tipo de movimiento],"SALIDA",Tabla7[Mes],L$5))</f>
        <v/>
      </c>
      <c r="M3169" s="39" t="str">
        <f>IF($B3169="","",-SUMIFS(Tabla7[Cantidad],Tabla7[Código del producto],$B3169,Tabla7[Tipo de movimiento],"SALIDA",Tabla7[Mes],M$5))</f>
        <v/>
      </c>
      <c r="N3169" s="39" t="str">
        <f>IF($B3169="","",-SUMIFS(Tabla7[Cantidad],Tabla7[Código del producto],$B3169,Tabla7[Tipo de movimiento],"SALIDA",Tabla7[Mes],N$5))</f>
        <v/>
      </c>
      <c r="O3169" s="39" t="str">
        <f>IF($B3169="","",-SUMIFS(Tabla7[Cantidad],Tabla7[Código del producto],$B3169,Tabla7[Tipo de movimiento],"SALIDA",Tabla7[Mes],O$5))</f>
        <v/>
      </c>
      <c r="P3169" s="39" t="str">
        <f>IF($B3169="","",-SUMIFS(Tabla7[Cantidad],Tabla7[Código del producto],$B3169,Tabla7[Tipo de movimiento],"SALIDA",Tabla7[Mes],P$5))</f>
        <v/>
      </c>
      <c r="Q3169" s="39" t="str">
        <f t="shared" si="147"/>
        <v/>
      </c>
      <c r="R3169" s="51" t="str">
        <f>IF($B3169="","",IFERROR(VLOOKUP($B3169,'ABC rotación'!$C:$G,5,0),"C"))</f>
        <v/>
      </c>
      <c r="S3169" s="41" t="str">
        <f t="shared" si="148"/>
        <v/>
      </c>
      <c r="T3169" s="40" t="str">
        <f t="shared" si="149"/>
        <v/>
      </c>
      <c r="U3169" s="23" t="str">
        <f>IF($B3169="","",VLOOKUP($T3169,Tablas!$X$14:$Y$17,2,1))</f>
        <v/>
      </c>
    </row>
    <row r="3170" spans="2:21" x14ac:dyDescent="0.2">
      <c r="B3170" s="1" t="str">
        <f>IF(Tablas!B3168="","",Tablas!B3168)</f>
        <v/>
      </c>
      <c r="C3170" s="1" t="str">
        <f>IF(Tablas!C3168="","",Tablas!C3168)</f>
        <v/>
      </c>
      <c r="D3170" s="1" t="str">
        <f>IF(Tablas!D3168="","",Tablas!D3168)</f>
        <v/>
      </c>
      <c r="E3170" s="1" t="str">
        <f>IF(Tablas!E3168="","",Tablas!E3168)</f>
        <v/>
      </c>
      <c r="F3170" s="1" t="str">
        <f>IF(Tablas!F3168="","",Tablas!F3168)</f>
        <v/>
      </c>
      <c r="G3170" s="1" t="str">
        <f>IF(Tablas!I3168="","",Tablas!I3168)</f>
        <v/>
      </c>
      <c r="H3170" s="1" t="s">
        <v>911</v>
      </c>
      <c r="I3170" s="39" t="str">
        <f>IF($B3170="","",-SUMIFS(Tabla7[Cantidad],Tabla7[Código del producto],$B3170,Tabla7[Tipo de movimiento],"SALIDA",Tabla7[Mes],I$5))</f>
        <v/>
      </c>
      <c r="J3170" s="39" t="str">
        <f>IF($B3170="","",-SUMIFS(Tabla7[Cantidad],Tabla7[Código del producto],$B3170,Tabla7[Tipo de movimiento],"SALIDA",Tabla7[Mes],J$5))</f>
        <v/>
      </c>
      <c r="K3170" s="39" t="str">
        <f>IF($B3170="","",-SUMIFS(Tabla7[Cantidad],Tabla7[Código del producto],$B3170,Tabla7[Tipo de movimiento],"SALIDA",Tabla7[Mes],K$5))</f>
        <v/>
      </c>
      <c r="L3170" s="39" t="str">
        <f>IF($B3170="","",-SUMIFS(Tabla7[Cantidad],Tabla7[Código del producto],$B3170,Tabla7[Tipo de movimiento],"SALIDA",Tabla7[Mes],L$5))</f>
        <v/>
      </c>
      <c r="M3170" s="39" t="str">
        <f>IF($B3170="","",-SUMIFS(Tabla7[Cantidad],Tabla7[Código del producto],$B3170,Tabla7[Tipo de movimiento],"SALIDA",Tabla7[Mes],M$5))</f>
        <v/>
      </c>
      <c r="N3170" s="39" t="str">
        <f>IF($B3170="","",-SUMIFS(Tabla7[Cantidad],Tabla7[Código del producto],$B3170,Tabla7[Tipo de movimiento],"SALIDA",Tabla7[Mes],N$5))</f>
        <v/>
      </c>
      <c r="O3170" s="39" t="str">
        <f>IF($B3170="","",-SUMIFS(Tabla7[Cantidad],Tabla7[Código del producto],$B3170,Tabla7[Tipo de movimiento],"SALIDA",Tabla7[Mes],O$5))</f>
        <v/>
      </c>
      <c r="P3170" s="39" t="str">
        <f>IF($B3170="","",-SUMIFS(Tabla7[Cantidad],Tabla7[Código del producto],$B3170,Tabla7[Tipo de movimiento],"SALIDA",Tabla7[Mes],P$5))</f>
        <v/>
      </c>
      <c r="Q3170" s="39" t="str">
        <f t="shared" si="147"/>
        <v/>
      </c>
      <c r="R3170" s="51" t="str">
        <f>IF($B3170="","",IFERROR(VLOOKUP($B3170,'ABC rotación'!$C:$G,5,0),"C"))</f>
        <v/>
      </c>
      <c r="S3170" s="41" t="str">
        <f t="shared" si="148"/>
        <v/>
      </c>
      <c r="T3170" s="40" t="str">
        <f t="shared" si="149"/>
        <v/>
      </c>
      <c r="U3170" s="23" t="str">
        <f>IF($B3170="","",VLOOKUP($T3170,Tablas!$X$14:$Y$17,2,1))</f>
        <v/>
      </c>
    </row>
    <row r="3171" spans="2:21" x14ac:dyDescent="0.2">
      <c r="B3171" s="1" t="str">
        <f>IF(Tablas!B3169="","",Tablas!B3169)</f>
        <v/>
      </c>
      <c r="C3171" s="1" t="str">
        <f>IF(Tablas!C3169="","",Tablas!C3169)</f>
        <v/>
      </c>
      <c r="D3171" s="1" t="str">
        <f>IF(Tablas!D3169="","",Tablas!D3169)</f>
        <v/>
      </c>
      <c r="E3171" s="1" t="str">
        <f>IF(Tablas!E3169="","",Tablas!E3169)</f>
        <v/>
      </c>
      <c r="F3171" s="1" t="str">
        <f>IF(Tablas!F3169="","",Tablas!F3169)</f>
        <v/>
      </c>
      <c r="G3171" s="1" t="str">
        <f>IF(Tablas!I3169="","",Tablas!I3169)</f>
        <v/>
      </c>
      <c r="H3171" s="1" t="s">
        <v>911</v>
      </c>
      <c r="I3171" s="39" t="str">
        <f>IF($B3171="","",-SUMIFS(Tabla7[Cantidad],Tabla7[Código del producto],$B3171,Tabla7[Tipo de movimiento],"SALIDA",Tabla7[Mes],I$5))</f>
        <v/>
      </c>
      <c r="J3171" s="39" t="str">
        <f>IF($B3171="","",-SUMIFS(Tabla7[Cantidad],Tabla7[Código del producto],$B3171,Tabla7[Tipo de movimiento],"SALIDA",Tabla7[Mes],J$5))</f>
        <v/>
      </c>
      <c r="K3171" s="39" t="str">
        <f>IF($B3171="","",-SUMIFS(Tabla7[Cantidad],Tabla7[Código del producto],$B3171,Tabla7[Tipo de movimiento],"SALIDA",Tabla7[Mes],K$5))</f>
        <v/>
      </c>
      <c r="L3171" s="39" t="str">
        <f>IF($B3171="","",-SUMIFS(Tabla7[Cantidad],Tabla7[Código del producto],$B3171,Tabla7[Tipo de movimiento],"SALIDA",Tabla7[Mes],L$5))</f>
        <v/>
      </c>
      <c r="M3171" s="39" t="str">
        <f>IF($B3171="","",-SUMIFS(Tabla7[Cantidad],Tabla7[Código del producto],$B3171,Tabla7[Tipo de movimiento],"SALIDA",Tabla7[Mes],M$5))</f>
        <v/>
      </c>
      <c r="N3171" s="39" t="str">
        <f>IF($B3171="","",-SUMIFS(Tabla7[Cantidad],Tabla7[Código del producto],$B3171,Tabla7[Tipo de movimiento],"SALIDA",Tabla7[Mes],N$5))</f>
        <v/>
      </c>
      <c r="O3171" s="39" t="str">
        <f>IF($B3171="","",-SUMIFS(Tabla7[Cantidad],Tabla7[Código del producto],$B3171,Tabla7[Tipo de movimiento],"SALIDA",Tabla7[Mes],O$5))</f>
        <v/>
      </c>
      <c r="P3171" s="39" t="str">
        <f>IF($B3171="","",-SUMIFS(Tabla7[Cantidad],Tabla7[Código del producto],$B3171,Tabla7[Tipo de movimiento],"SALIDA",Tabla7[Mes],P$5))</f>
        <v/>
      </c>
      <c r="Q3171" s="39" t="str">
        <f t="shared" si="147"/>
        <v/>
      </c>
      <c r="R3171" s="51" t="str">
        <f>IF($B3171="","",IFERROR(VLOOKUP($B3171,'ABC rotación'!$C:$G,5,0),"C"))</f>
        <v/>
      </c>
      <c r="S3171" s="41" t="str">
        <f t="shared" si="148"/>
        <v/>
      </c>
      <c r="T3171" s="40" t="str">
        <f t="shared" si="149"/>
        <v/>
      </c>
      <c r="U3171" s="23" t="str">
        <f>IF($B3171="","",VLOOKUP($T3171,Tablas!$X$14:$Y$17,2,1))</f>
        <v/>
      </c>
    </row>
    <row r="3172" spans="2:21" x14ac:dyDescent="0.2">
      <c r="B3172" s="1" t="str">
        <f>IF(Tablas!B3170="","",Tablas!B3170)</f>
        <v/>
      </c>
      <c r="C3172" s="1" t="str">
        <f>IF(Tablas!C3170="","",Tablas!C3170)</f>
        <v/>
      </c>
      <c r="D3172" s="1" t="str">
        <f>IF(Tablas!D3170="","",Tablas!D3170)</f>
        <v/>
      </c>
      <c r="E3172" s="1" t="str">
        <f>IF(Tablas!E3170="","",Tablas!E3170)</f>
        <v/>
      </c>
      <c r="F3172" s="1" t="str">
        <f>IF(Tablas!F3170="","",Tablas!F3170)</f>
        <v/>
      </c>
      <c r="G3172" s="1" t="str">
        <f>IF(Tablas!I3170="","",Tablas!I3170)</f>
        <v/>
      </c>
      <c r="H3172" s="1" t="s">
        <v>911</v>
      </c>
      <c r="I3172" s="39" t="str">
        <f>IF($B3172="","",-SUMIFS(Tabla7[Cantidad],Tabla7[Código del producto],$B3172,Tabla7[Tipo de movimiento],"SALIDA",Tabla7[Mes],I$5))</f>
        <v/>
      </c>
      <c r="J3172" s="39" t="str">
        <f>IF($B3172="","",-SUMIFS(Tabla7[Cantidad],Tabla7[Código del producto],$B3172,Tabla7[Tipo de movimiento],"SALIDA",Tabla7[Mes],J$5))</f>
        <v/>
      </c>
      <c r="K3172" s="39" t="str">
        <f>IF($B3172="","",-SUMIFS(Tabla7[Cantidad],Tabla7[Código del producto],$B3172,Tabla7[Tipo de movimiento],"SALIDA",Tabla7[Mes],K$5))</f>
        <v/>
      </c>
      <c r="L3172" s="39" t="str">
        <f>IF($B3172="","",-SUMIFS(Tabla7[Cantidad],Tabla7[Código del producto],$B3172,Tabla7[Tipo de movimiento],"SALIDA",Tabla7[Mes],L$5))</f>
        <v/>
      </c>
      <c r="M3172" s="39" t="str">
        <f>IF($B3172="","",-SUMIFS(Tabla7[Cantidad],Tabla7[Código del producto],$B3172,Tabla7[Tipo de movimiento],"SALIDA",Tabla7[Mes],M$5))</f>
        <v/>
      </c>
      <c r="N3172" s="39" t="str">
        <f>IF($B3172="","",-SUMIFS(Tabla7[Cantidad],Tabla7[Código del producto],$B3172,Tabla7[Tipo de movimiento],"SALIDA",Tabla7[Mes],N$5))</f>
        <v/>
      </c>
      <c r="O3172" s="39" t="str">
        <f>IF($B3172="","",-SUMIFS(Tabla7[Cantidad],Tabla7[Código del producto],$B3172,Tabla7[Tipo de movimiento],"SALIDA",Tabla7[Mes],O$5))</f>
        <v/>
      </c>
      <c r="P3172" s="39" t="str">
        <f>IF($B3172="","",-SUMIFS(Tabla7[Cantidad],Tabla7[Código del producto],$B3172,Tabla7[Tipo de movimiento],"SALIDA",Tabla7[Mes],P$5))</f>
        <v/>
      </c>
      <c r="Q3172" s="39" t="str">
        <f t="shared" si="147"/>
        <v/>
      </c>
      <c r="R3172" s="51" t="str">
        <f>IF($B3172="","",IFERROR(VLOOKUP($B3172,'ABC rotación'!$C:$G,5,0),"C"))</f>
        <v/>
      </c>
      <c r="S3172" s="41" t="str">
        <f t="shared" si="148"/>
        <v/>
      </c>
      <c r="T3172" s="40" t="str">
        <f t="shared" si="149"/>
        <v/>
      </c>
      <c r="U3172" s="23" t="str">
        <f>IF($B3172="","",VLOOKUP($T3172,Tablas!$X$14:$Y$17,2,1))</f>
        <v/>
      </c>
    </row>
    <row r="3173" spans="2:21" x14ac:dyDescent="0.2">
      <c r="B3173" s="1" t="str">
        <f>IF(Tablas!B3171="","",Tablas!B3171)</f>
        <v/>
      </c>
      <c r="C3173" s="1" t="str">
        <f>IF(Tablas!C3171="","",Tablas!C3171)</f>
        <v/>
      </c>
      <c r="D3173" s="1" t="str">
        <f>IF(Tablas!D3171="","",Tablas!D3171)</f>
        <v/>
      </c>
      <c r="E3173" s="1" t="str">
        <f>IF(Tablas!E3171="","",Tablas!E3171)</f>
        <v/>
      </c>
      <c r="F3173" s="1" t="str">
        <f>IF(Tablas!F3171="","",Tablas!F3171)</f>
        <v/>
      </c>
      <c r="G3173" s="1" t="str">
        <f>IF(Tablas!I3171="","",Tablas!I3171)</f>
        <v/>
      </c>
      <c r="H3173" s="1" t="s">
        <v>911</v>
      </c>
      <c r="I3173" s="39" t="str">
        <f>IF($B3173="","",-SUMIFS(Tabla7[Cantidad],Tabla7[Código del producto],$B3173,Tabla7[Tipo de movimiento],"SALIDA",Tabla7[Mes],I$5))</f>
        <v/>
      </c>
      <c r="J3173" s="39" t="str">
        <f>IF($B3173="","",-SUMIFS(Tabla7[Cantidad],Tabla7[Código del producto],$B3173,Tabla7[Tipo de movimiento],"SALIDA",Tabla7[Mes],J$5))</f>
        <v/>
      </c>
      <c r="K3173" s="39" t="str">
        <f>IF($B3173="","",-SUMIFS(Tabla7[Cantidad],Tabla7[Código del producto],$B3173,Tabla7[Tipo de movimiento],"SALIDA",Tabla7[Mes],K$5))</f>
        <v/>
      </c>
      <c r="L3173" s="39" t="str">
        <f>IF($B3173="","",-SUMIFS(Tabla7[Cantidad],Tabla7[Código del producto],$B3173,Tabla7[Tipo de movimiento],"SALIDA",Tabla7[Mes],L$5))</f>
        <v/>
      </c>
      <c r="M3173" s="39" t="str">
        <f>IF($B3173="","",-SUMIFS(Tabla7[Cantidad],Tabla7[Código del producto],$B3173,Tabla7[Tipo de movimiento],"SALIDA",Tabla7[Mes],M$5))</f>
        <v/>
      </c>
      <c r="N3173" s="39" t="str">
        <f>IF($B3173="","",-SUMIFS(Tabla7[Cantidad],Tabla7[Código del producto],$B3173,Tabla7[Tipo de movimiento],"SALIDA",Tabla7[Mes],N$5))</f>
        <v/>
      </c>
      <c r="O3173" s="39" t="str">
        <f>IF($B3173="","",-SUMIFS(Tabla7[Cantidad],Tabla7[Código del producto],$B3173,Tabla7[Tipo de movimiento],"SALIDA",Tabla7[Mes],O$5))</f>
        <v/>
      </c>
      <c r="P3173" s="39" t="str">
        <f>IF($B3173="","",-SUMIFS(Tabla7[Cantidad],Tabla7[Código del producto],$B3173,Tabla7[Tipo de movimiento],"SALIDA",Tabla7[Mes],P$5))</f>
        <v/>
      </c>
      <c r="Q3173" s="39" t="str">
        <f t="shared" si="147"/>
        <v/>
      </c>
      <c r="R3173" s="51" t="str">
        <f>IF($B3173="","",IFERROR(VLOOKUP($B3173,'ABC rotación'!$C:$G,5,0),"C"))</f>
        <v/>
      </c>
      <c r="S3173" s="41" t="str">
        <f t="shared" si="148"/>
        <v/>
      </c>
      <c r="T3173" s="40" t="str">
        <f t="shared" si="149"/>
        <v/>
      </c>
      <c r="U3173" s="23" t="str">
        <f>IF($B3173="","",VLOOKUP($T3173,Tablas!$X$14:$Y$17,2,1))</f>
        <v/>
      </c>
    </row>
    <row r="3174" spans="2:21" x14ac:dyDescent="0.2">
      <c r="B3174" s="1" t="str">
        <f>IF(Tablas!B3172="","",Tablas!B3172)</f>
        <v/>
      </c>
      <c r="C3174" s="1" t="str">
        <f>IF(Tablas!C3172="","",Tablas!C3172)</f>
        <v/>
      </c>
      <c r="D3174" s="1" t="str">
        <f>IF(Tablas!D3172="","",Tablas!D3172)</f>
        <v/>
      </c>
      <c r="E3174" s="1" t="str">
        <f>IF(Tablas!E3172="","",Tablas!E3172)</f>
        <v/>
      </c>
      <c r="F3174" s="1" t="str">
        <f>IF(Tablas!F3172="","",Tablas!F3172)</f>
        <v/>
      </c>
      <c r="G3174" s="1" t="str">
        <f>IF(Tablas!I3172="","",Tablas!I3172)</f>
        <v/>
      </c>
      <c r="H3174" s="1" t="s">
        <v>911</v>
      </c>
      <c r="I3174" s="39" t="str">
        <f>IF($B3174="","",-SUMIFS(Tabla7[Cantidad],Tabla7[Código del producto],$B3174,Tabla7[Tipo de movimiento],"SALIDA",Tabla7[Mes],I$5))</f>
        <v/>
      </c>
      <c r="J3174" s="39" t="str">
        <f>IF($B3174="","",-SUMIFS(Tabla7[Cantidad],Tabla7[Código del producto],$B3174,Tabla7[Tipo de movimiento],"SALIDA",Tabla7[Mes],J$5))</f>
        <v/>
      </c>
      <c r="K3174" s="39" t="str">
        <f>IF($B3174="","",-SUMIFS(Tabla7[Cantidad],Tabla7[Código del producto],$B3174,Tabla7[Tipo de movimiento],"SALIDA",Tabla7[Mes],K$5))</f>
        <v/>
      </c>
      <c r="L3174" s="39" t="str">
        <f>IF($B3174="","",-SUMIFS(Tabla7[Cantidad],Tabla7[Código del producto],$B3174,Tabla7[Tipo de movimiento],"SALIDA",Tabla7[Mes],L$5))</f>
        <v/>
      </c>
      <c r="M3174" s="39" t="str">
        <f>IF($B3174="","",-SUMIFS(Tabla7[Cantidad],Tabla7[Código del producto],$B3174,Tabla7[Tipo de movimiento],"SALIDA",Tabla7[Mes],M$5))</f>
        <v/>
      </c>
      <c r="N3174" s="39" t="str">
        <f>IF($B3174="","",-SUMIFS(Tabla7[Cantidad],Tabla7[Código del producto],$B3174,Tabla7[Tipo de movimiento],"SALIDA",Tabla7[Mes],N$5))</f>
        <v/>
      </c>
      <c r="O3174" s="39" t="str">
        <f>IF($B3174="","",-SUMIFS(Tabla7[Cantidad],Tabla7[Código del producto],$B3174,Tabla7[Tipo de movimiento],"SALIDA",Tabla7[Mes],O$5))</f>
        <v/>
      </c>
      <c r="P3174" s="39" t="str">
        <f>IF($B3174="","",-SUMIFS(Tabla7[Cantidad],Tabla7[Código del producto],$B3174,Tabla7[Tipo de movimiento],"SALIDA",Tabla7[Mes],P$5))</f>
        <v/>
      </c>
      <c r="Q3174" s="39" t="str">
        <f t="shared" si="147"/>
        <v/>
      </c>
      <c r="R3174" s="51" t="str">
        <f>IF($B3174="","",IFERROR(VLOOKUP($B3174,'ABC rotación'!$C:$G,5,0),"C"))</f>
        <v/>
      </c>
      <c r="S3174" s="41" t="str">
        <f t="shared" si="148"/>
        <v/>
      </c>
      <c r="T3174" s="40" t="str">
        <f t="shared" si="149"/>
        <v/>
      </c>
      <c r="U3174" s="23" t="str">
        <f>IF($B3174="","",VLOOKUP($T3174,Tablas!$X$14:$Y$17,2,1))</f>
        <v/>
      </c>
    </row>
    <row r="3175" spans="2:21" x14ac:dyDescent="0.2">
      <c r="B3175" s="1" t="str">
        <f>IF(Tablas!B3173="","",Tablas!B3173)</f>
        <v/>
      </c>
      <c r="C3175" s="1" t="str">
        <f>IF(Tablas!C3173="","",Tablas!C3173)</f>
        <v/>
      </c>
      <c r="D3175" s="1" t="str">
        <f>IF(Tablas!D3173="","",Tablas!D3173)</f>
        <v/>
      </c>
      <c r="E3175" s="1" t="str">
        <f>IF(Tablas!E3173="","",Tablas!E3173)</f>
        <v/>
      </c>
      <c r="F3175" s="1" t="str">
        <f>IF(Tablas!F3173="","",Tablas!F3173)</f>
        <v/>
      </c>
      <c r="G3175" s="1" t="str">
        <f>IF(Tablas!I3173="","",Tablas!I3173)</f>
        <v/>
      </c>
      <c r="H3175" s="1" t="s">
        <v>911</v>
      </c>
      <c r="I3175" s="39" t="str">
        <f>IF($B3175="","",-SUMIFS(Tabla7[Cantidad],Tabla7[Código del producto],$B3175,Tabla7[Tipo de movimiento],"SALIDA",Tabla7[Mes],I$5))</f>
        <v/>
      </c>
      <c r="J3175" s="39" t="str">
        <f>IF($B3175="","",-SUMIFS(Tabla7[Cantidad],Tabla7[Código del producto],$B3175,Tabla7[Tipo de movimiento],"SALIDA",Tabla7[Mes],J$5))</f>
        <v/>
      </c>
      <c r="K3175" s="39" t="str">
        <f>IF($B3175="","",-SUMIFS(Tabla7[Cantidad],Tabla7[Código del producto],$B3175,Tabla7[Tipo de movimiento],"SALIDA",Tabla7[Mes],K$5))</f>
        <v/>
      </c>
      <c r="L3175" s="39" t="str">
        <f>IF($B3175="","",-SUMIFS(Tabla7[Cantidad],Tabla7[Código del producto],$B3175,Tabla7[Tipo de movimiento],"SALIDA",Tabla7[Mes],L$5))</f>
        <v/>
      </c>
      <c r="M3175" s="39" t="str">
        <f>IF($B3175="","",-SUMIFS(Tabla7[Cantidad],Tabla7[Código del producto],$B3175,Tabla7[Tipo de movimiento],"SALIDA",Tabla7[Mes],M$5))</f>
        <v/>
      </c>
      <c r="N3175" s="39" t="str">
        <f>IF($B3175="","",-SUMIFS(Tabla7[Cantidad],Tabla7[Código del producto],$B3175,Tabla7[Tipo de movimiento],"SALIDA",Tabla7[Mes],N$5))</f>
        <v/>
      </c>
      <c r="O3175" s="39" t="str">
        <f>IF($B3175="","",-SUMIFS(Tabla7[Cantidad],Tabla7[Código del producto],$B3175,Tabla7[Tipo de movimiento],"SALIDA",Tabla7[Mes],O$5))</f>
        <v/>
      </c>
      <c r="P3175" s="39" t="str">
        <f>IF($B3175="","",-SUMIFS(Tabla7[Cantidad],Tabla7[Código del producto],$B3175,Tabla7[Tipo de movimiento],"SALIDA",Tabla7[Mes],P$5))</f>
        <v/>
      </c>
      <c r="Q3175" s="39" t="str">
        <f t="shared" si="147"/>
        <v/>
      </c>
      <c r="R3175" s="51" t="str">
        <f>IF($B3175="","",IFERROR(VLOOKUP($B3175,'ABC rotación'!$C:$G,5,0),"C"))</f>
        <v/>
      </c>
      <c r="S3175" s="41" t="str">
        <f t="shared" si="148"/>
        <v/>
      </c>
      <c r="T3175" s="40" t="str">
        <f t="shared" si="149"/>
        <v/>
      </c>
      <c r="U3175" s="23" t="str">
        <f>IF($B3175="","",VLOOKUP($T3175,Tablas!$X$14:$Y$17,2,1))</f>
        <v/>
      </c>
    </row>
    <row r="3176" spans="2:21" x14ac:dyDescent="0.2">
      <c r="B3176" s="1" t="str">
        <f>IF(Tablas!B3174="","",Tablas!B3174)</f>
        <v/>
      </c>
      <c r="C3176" s="1" t="str">
        <f>IF(Tablas!C3174="","",Tablas!C3174)</f>
        <v/>
      </c>
      <c r="D3176" s="1" t="str">
        <f>IF(Tablas!D3174="","",Tablas!D3174)</f>
        <v/>
      </c>
      <c r="E3176" s="1" t="str">
        <f>IF(Tablas!E3174="","",Tablas!E3174)</f>
        <v/>
      </c>
      <c r="F3176" s="1" t="str">
        <f>IF(Tablas!F3174="","",Tablas!F3174)</f>
        <v/>
      </c>
      <c r="G3176" s="1" t="str">
        <f>IF(Tablas!I3174="","",Tablas!I3174)</f>
        <v/>
      </c>
      <c r="H3176" s="1" t="s">
        <v>911</v>
      </c>
      <c r="I3176" s="39" t="str">
        <f>IF($B3176="","",-SUMIFS(Tabla7[Cantidad],Tabla7[Código del producto],$B3176,Tabla7[Tipo de movimiento],"SALIDA",Tabla7[Mes],I$5))</f>
        <v/>
      </c>
      <c r="J3176" s="39" t="str">
        <f>IF($B3176="","",-SUMIFS(Tabla7[Cantidad],Tabla7[Código del producto],$B3176,Tabla7[Tipo de movimiento],"SALIDA",Tabla7[Mes],J$5))</f>
        <v/>
      </c>
      <c r="K3176" s="39" t="str">
        <f>IF($B3176="","",-SUMIFS(Tabla7[Cantidad],Tabla7[Código del producto],$B3176,Tabla7[Tipo de movimiento],"SALIDA",Tabla7[Mes],K$5))</f>
        <v/>
      </c>
      <c r="L3176" s="39" t="str">
        <f>IF($B3176="","",-SUMIFS(Tabla7[Cantidad],Tabla7[Código del producto],$B3176,Tabla7[Tipo de movimiento],"SALIDA",Tabla7[Mes],L$5))</f>
        <v/>
      </c>
      <c r="M3176" s="39" t="str">
        <f>IF($B3176="","",-SUMIFS(Tabla7[Cantidad],Tabla7[Código del producto],$B3176,Tabla7[Tipo de movimiento],"SALIDA",Tabla7[Mes],M$5))</f>
        <v/>
      </c>
      <c r="N3176" s="39" t="str">
        <f>IF($B3176="","",-SUMIFS(Tabla7[Cantidad],Tabla7[Código del producto],$B3176,Tabla7[Tipo de movimiento],"SALIDA",Tabla7[Mes],N$5))</f>
        <v/>
      </c>
      <c r="O3176" s="39" t="str">
        <f>IF($B3176="","",-SUMIFS(Tabla7[Cantidad],Tabla7[Código del producto],$B3176,Tabla7[Tipo de movimiento],"SALIDA",Tabla7[Mes],O$5))</f>
        <v/>
      </c>
      <c r="P3176" s="39" t="str">
        <f>IF($B3176="","",-SUMIFS(Tabla7[Cantidad],Tabla7[Código del producto],$B3176,Tabla7[Tipo de movimiento],"SALIDA",Tabla7[Mes],P$5))</f>
        <v/>
      </c>
      <c r="Q3176" s="39" t="str">
        <f t="shared" si="147"/>
        <v/>
      </c>
      <c r="R3176" s="51" t="str">
        <f>IF($B3176="","",IFERROR(VLOOKUP($B3176,'ABC rotación'!$C:$G,5,0),"C"))</f>
        <v/>
      </c>
      <c r="S3176" s="41" t="str">
        <f t="shared" si="148"/>
        <v/>
      </c>
      <c r="T3176" s="40" t="str">
        <f t="shared" si="149"/>
        <v/>
      </c>
      <c r="U3176" s="23" t="str">
        <f>IF($B3176="","",VLOOKUP($T3176,Tablas!$X$14:$Y$17,2,1))</f>
        <v/>
      </c>
    </row>
    <row r="3177" spans="2:21" x14ac:dyDescent="0.2">
      <c r="B3177" s="1" t="str">
        <f>IF(Tablas!B3175="","",Tablas!B3175)</f>
        <v/>
      </c>
      <c r="C3177" s="1" t="str">
        <f>IF(Tablas!C3175="","",Tablas!C3175)</f>
        <v/>
      </c>
      <c r="D3177" s="1" t="str">
        <f>IF(Tablas!D3175="","",Tablas!D3175)</f>
        <v/>
      </c>
      <c r="E3177" s="1" t="str">
        <f>IF(Tablas!E3175="","",Tablas!E3175)</f>
        <v/>
      </c>
      <c r="F3177" s="1" t="str">
        <f>IF(Tablas!F3175="","",Tablas!F3175)</f>
        <v/>
      </c>
      <c r="G3177" s="1" t="str">
        <f>IF(Tablas!I3175="","",Tablas!I3175)</f>
        <v/>
      </c>
      <c r="H3177" s="1" t="s">
        <v>911</v>
      </c>
      <c r="I3177" s="39" t="str">
        <f>IF($B3177="","",-SUMIFS(Tabla7[Cantidad],Tabla7[Código del producto],$B3177,Tabla7[Tipo de movimiento],"SALIDA",Tabla7[Mes],I$5))</f>
        <v/>
      </c>
      <c r="J3177" s="39" t="str">
        <f>IF($B3177="","",-SUMIFS(Tabla7[Cantidad],Tabla7[Código del producto],$B3177,Tabla7[Tipo de movimiento],"SALIDA",Tabla7[Mes],J$5))</f>
        <v/>
      </c>
      <c r="K3177" s="39" t="str">
        <f>IF($B3177="","",-SUMIFS(Tabla7[Cantidad],Tabla7[Código del producto],$B3177,Tabla7[Tipo de movimiento],"SALIDA",Tabla7[Mes],K$5))</f>
        <v/>
      </c>
      <c r="L3177" s="39" t="str">
        <f>IF($B3177="","",-SUMIFS(Tabla7[Cantidad],Tabla7[Código del producto],$B3177,Tabla7[Tipo de movimiento],"SALIDA",Tabla7[Mes],L$5))</f>
        <v/>
      </c>
      <c r="M3177" s="39" t="str">
        <f>IF($B3177="","",-SUMIFS(Tabla7[Cantidad],Tabla7[Código del producto],$B3177,Tabla7[Tipo de movimiento],"SALIDA",Tabla7[Mes],M$5))</f>
        <v/>
      </c>
      <c r="N3177" s="39" t="str">
        <f>IF($B3177="","",-SUMIFS(Tabla7[Cantidad],Tabla7[Código del producto],$B3177,Tabla7[Tipo de movimiento],"SALIDA",Tabla7[Mes],N$5))</f>
        <v/>
      </c>
      <c r="O3177" s="39" t="str">
        <f>IF($B3177="","",-SUMIFS(Tabla7[Cantidad],Tabla7[Código del producto],$B3177,Tabla7[Tipo de movimiento],"SALIDA",Tabla7[Mes],O$5))</f>
        <v/>
      </c>
      <c r="P3177" s="39" t="str">
        <f>IF($B3177="","",-SUMIFS(Tabla7[Cantidad],Tabla7[Código del producto],$B3177,Tabla7[Tipo de movimiento],"SALIDA",Tabla7[Mes],P$5))</f>
        <v/>
      </c>
      <c r="Q3177" s="39" t="str">
        <f t="shared" si="147"/>
        <v/>
      </c>
      <c r="R3177" s="51" t="str">
        <f>IF($B3177="","",IFERROR(VLOOKUP($B3177,'ABC rotación'!$C:$G,5,0),"C"))</f>
        <v/>
      </c>
      <c r="S3177" s="41" t="str">
        <f t="shared" si="148"/>
        <v/>
      </c>
      <c r="T3177" s="40" t="str">
        <f t="shared" si="149"/>
        <v/>
      </c>
      <c r="U3177" s="23" t="str">
        <f>IF($B3177="","",VLOOKUP($T3177,Tablas!$X$14:$Y$17,2,1))</f>
        <v/>
      </c>
    </row>
    <row r="3178" spans="2:21" x14ac:dyDescent="0.2">
      <c r="B3178" s="1" t="str">
        <f>IF(Tablas!B3176="","",Tablas!B3176)</f>
        <v/>
      </c>
      <c r="C3178" s="1" t="str">
        <f>IF(Tablas!C3176="","",Tablas!C3176)</f>
        <v/>
      </c>
      <c r="D3178" s="1" t="str">
        <f>IF(Tablas!D3176="","",Tablas!D3176)</f>
        <v/>
      </c>
      <c r="E3178" s="1" t="str">
        <f>IF(Tablas!E3176="","",Tablas!E3176)</f>
        <v/>
      </c>
      <c r="F3178" s="1" t="str">
        <f>IF(Tablas!F3176="","",Tablas!F3176)</f>
        <v/>
      </c>
      <c r="G3178" s="1" t="str">
        <f>IF(Tablas!I3176="","",Tablas!I3176)</f>
        <v/>
      </c>
      <c r="H3178" s="1" t="s">
        <v>911</v>
      </c>
      <c r="I3178" s="39" t="str">
        <f>IF($B3178="","",-SUMIFS(Tabla7[Cantidad],Tabla7[Código del producto],$B3178,Tabla7[Tipo de movimiento],"SALIDA",Tabla7[Mes],I$5))</f>
        <v/>
      </c>
      <c r="J3178" s="39" t="str">
        <f>IF($B3178="","",-SUMIFS(Tabla7[Cantidad],Tabla7[Código del producto],$B3178,Tabla7[Tipo de movimiento],"SALIDA",Tabla7[Mes],J$5))</f>
        <v/>
      </c>
      <c r="K3178" s="39" t="str">
        <f>IF($B3178="","",-SUMIFS(Tabla7[Cantidad],Tabla7[Código del producto],$B3178,Tabla7[Tipo de movimiento],"SALIDA",Tabla7[Mes],K$5))</f>
        <v/>
      </c>
      <c r="L3178" s="39" t="str">
        <f>IF($B3178="","",-SUMIFS(Tabla7[Cantidad],Tabla7[Código del producto],$B3178,Tabla7[Tipo de movimiento],"SALIDA",Tabla7[Mes],L$5))</f>
        <v/>
      </c>
      <c r="M3178" s="39" t="str">
        <f>IF($B3178="","",-SUMIFS(Tabla7[Cantidad],Tabla7[Código del producto],$B3178,Tabla7[Tipo de movimiento],"SALIDA",Tabla7[Mes],M$5))</f>
        <v/>
      </c>
      <c r="N3178" s="39" t="str">
        <f>IF($B3178="","",-SUMIFS(Tabla7[Cantidad],Tabla7[Código del producto],$B3178,Tabla7[Tipo de movimiento],"SALIDA",Tabla7[Mes],N$5))</f>
        <v/>
      </c>
      <c r="O3178" s="39" t="str">
        <f>IF($B3178="","",-SUMIFS(Tabla7[Cantidad],Tabla7[Código del producto],$B3178,Tabla7[Tipo de movimiento],"SALIDA",Tabla7[Mes],O$5))</f>
        <v/>
      </c>
      <c r="P3178" s="39" t="str">
        <f>IF($B3178="","",-SUMIFS(Tabla7[Cantidad],Tabla7[Código del producto],$B3178,Tabla7[Tipo de movimiento],"SALIDA",Tabla7[Mes],P$5))</f>
        <v/>
      </c>
      <c r="Q3178" s="39" t="str">
        <f t="shared" si="147"/>
        <v/>
      </c>
      <c r="R3178" s="51" t="str">
        <f>IF($B3178="","",IFERROR(VLOOKUP($B3178,'ABC rotación'!$C:$G,5,0),"C"))</f>
        <v/>
      </c>
      <c r="S3178" s="41" t="str">
        <f t="shared" si="148"/>
        <v/>
      </c>
      <c r="T3178" s="40" t="str">
        <f t="shared" si="149"/>
        <v/>
      </c>
      <c r="U3178" s="23" t="str">
        <f>IF($B3178="","",VLOOKUP($T3178,Tablas!$X$14:$Y$17,2,1))</f>
        <v/>
      </c>
    </row>
    <row r="3179" spans="2:21" x14ac:dyDescent="0.2">
      <c r="B3179" s="1" t="str">
        <f>IF(Tablas!B3177="","",Tablas!B3177)</f>
        <v/>
      </c>
      <c r="C3179" s="1" t="str">
        <f>IF(Tablas!C3177="","",Tablas!C3177)</f>
        <v/>
      </c>
      <c r="D3179" s="1" t="str">
        <f>IF(Tablas!D3177="","",Tablas!D3177)</f>
        <v/>
      </c>
      <c r="E3179" s="1" t="str">
        <f>IF(Tablas!E3177="","",Tablas!E3177)</f>
        <v/>
      </c>
      <c r="F3179" s="1" t="str">
        <f>IF(Tablas!F3177="","",Tablas!F3177)</f>
        <v/>
      </c>
      <c r="G3179" s="1" t="str">
        <f>IF(Tablas!I3177="","",Tablas!I3177)</f>
        <v/>
      </c>
      <c r="H3179" s="1" t="s">
        <v>911</v>
      </c>
      <c r="I3179" s="39" t="str">
        <f>IF($B3179="","",-SUMIFS(Tabla7[Cantidad],Tabla7[Código del producto],$B3179,Tabla7[Tipo de movimiento],"SALIDA",Tabla7[Mes],I$5))</f>
        <v/>
      </c>
      <c r="J3179" s="39" t="str">
        <f>IF($B3179="","",-SUMIFS(Tabla7[Cantidad],Tabla7[Código del producto],$B3179,Tabla7[Tipo de movimiento],"SALIDA",Tabla7[Mes],J$5))</f>
        <v/>
      </c>
      <c r="K3179" s="39" t="str">
        <f>IF($B3179="","",-SUMIFS(Tabla7[Cantidad],Tabla7[Código del producto],$B3179,Tabla7[Tipo de movimiento],"SALIDA",Tabla7[Mes],K$5))</f>
        <v/>
      </c>
      <c r="L3179" s="39" t="str">
        <f>IF($B3179="","",-SUMIFS(Tabla7[Cantidad],Tabla7[Código del producto],$B3179,Tabla7[Tipo de movimiento],"SALIDA",Tabla7[Mes],L$5))</f>
        <v/>
      </c>
      <c r="M3179" s="39" t="str">
        <f>IF($B3179="","",-SUMIFS(Tabla7[Cantidad],Tabla7[Código del producto],$B3179,Tabla7[Tipo de movimiento],"SALIDA",Tabla7[Mes],M$5))</f>
        <v/>
      </c>
      <c r="N3179" s="39" t="str">
        <f>IF($B3179="","",-SUMIFS(Tabla7[Cantidad],Tabla7[Código del producto],$B3179,Tabla7[Tipo de movimiento],"SALIDA",Tabla7[Mes],N$5))</f>
        <v/>
      </c>
      <c r="O3179" s="39" t="str">
        <f>IF($B3179="","",-SUMIFS(Tabla7[Cantidad],Tabla7[Código del producto],$B3179,Tabla7[Tipo de movimiento],"SALIDA",Tabla7[Mes],O$5))</f>
        <v/>
      </c>
      <c r="P3179" s="39" t="str">
        <f>IF($B3179="","",-SUMIFS(Tabla7[Cantidad],Tabla7[Código del producto],$B3179,Tabla7[Tipo de movimiento],"SALIDA",Tabla7[Mes],P$5))</f>
        <v/>
      </c>
      <c r="Q3179" s="39" t="str">
        <f t="shared" si="147"/>
        <v/>
      </c>
      <c r="R3179" s="51" t="str">
        <f>IF($B3179="","",IFERROR(VLOOKUP($B3179,'ABC rotación'!$C:$G,5,0),"C"))</f>
        <v/>
      </c>
      <c r="S3179" s="41" t="str">
        <f t="shared" si="148"/>
        <v/>
      </c>
      <c r="T3179" s="40" t="str">
        <f t="shared" si="149"/>
        <v/>
      </c>
      <c r="U3179" s="23" t="str">
        <f>IF($B3179="","",VLOOKUP($T3179,Tablas!$X$14:$Y$17,2,1))</f>
        <v/>
      </c>
    </row>
    <row r="3180" spans="2:21" x14ac:dyDescent="0.2">
      <c r="B3180" s="1" t="str">
        <f>IF(Tablas!B3178="","",Tablas!B3178)</f>
        <v/>
      </c>
      <c r="C3180" s="1" t="str">
        <f>IF(Tablas!C3178="","",Tablas!C3178)</f>
        <v/>
      </c>
      <c r="D3180" s="1" t="str">
        <f>IF(Tablas!D3178="","",Tablas!D3178)</f>
        <v/>
      </c>
      <c r="E3180" s="1" t="str">
        <f>IF(Tablas!E3178="","",Tablas!E3178)</f>
        <v/>
      </c>
      <c r="F3180" s="1" t="str">
        <f>IF(Tablas!F3178="","",Tablas!F3178)</f>
        <v/>
      </c>
      <c r="G3180" s="1" t="str">
        <f>IF(Tablas!I3178="","",Tablas!I3178)</f>
        <v/>
      </c>
      <c r="H3180" s="1" t="s">
        <v>911</v>
      </c>
      <c r="I3180" s="39" t="str">
        <f>IF($B3180="","",-SUMIFS(Tabla7[Cantidad],Tabla7[Código del producto],$B3180,Tabla7[Tipo de movimiento],"SALIDA",Tabla7[Mes],I$5))</f>
        <v/>
      </c>
      <c r="J3180" s="39" t="str">
        <f>IF($B3180="","",-SUMIFS(Tabla7[Cantidad],Tabla7[Código del producto],$B3180,Tabla7[Tipo de movimiento],"SALIDA",Tabla7[Mes],J$5))</f>
        <v/>
      </c>
      <c r="K3180" s="39" t="str">
        <f>IF($B3180="","",-SUMIFS(Tabla7[Cantidad],Tabla7[Código del producto],$B3180,Tabla7[Tipo de movimiento],"SALIDA",Tabla7[Mes],K$5))</f>
        <v/>
      </c>
      <c r="L3180" s="39" t="str">
        <f>IF($B3180="","",-SUMIFS(Tabla7[Cantidad],Tabla7[Código del producto],$B3180,Tabla7[Tipo de movimiento],"SALIDA",Tabla7[Mes],L$5))</f>
        <v/>
      </c>
      <c r="M3180" s="39" t="str">
        <f>IF($B3180="","",-SUMIFS(Tabla7[Cantidad],Tabla7[Código del producto],$B3180,Tabla7[Tipo de movimiento],"SALIDA",Tabla7[Mes],M$5))</f>
        <v/>
      </c>
      <c r="N3180" s="39" t="str">
        <f>IF($B3180="","",-SUMIFS(Tabla7[Cantidad],Tabla7[Código del producto],$B3180,Tabla7[Tipo de movimiento],"SALIDA",Tabla7[Mes],N$5))</f>
        <v/>
      </c>
      <c r="O3180" s="39" t="str">
        <f>IF($B3180="","",-SUMIFS(Tabla7[Cantidad],Tabla7[Código del producto],$B3180,Tabla7[Tipo de movimiento],"SALIDA",Tabla7[Mes],O$5))</f>
        <v/>
      </c>
      <c r="P3180" s="39" t="str">
        <f>IF($B3180="","",-SUMIFS(Tabla7[Cantidad],Tabla7[Código del producto],$B3180,Tabla7[Tipo de movimiento],"SALIDA",Tabla7[Mes],P$5))</f>
        <v/>
      </c>
      <c r="Q3180" s="39" t="str">
        <f t="shared" si="147"/>
        <v/>
      </c>
      <c r="R3180" s="51" t="str">
        <f>IF($B3180="","",IFERROR(VLOOKUP($B3180,'ABC rotación'!$C:$G,5,0),"C"))</f>
        <v/>
      </c>
      <c r="S3180" s="41" t="str">
        <f t="shared" si="148"/>
        <v/>
      </c>
      <c r="T3180" s="40" t="str">
        <f t="shared" si="149"/>
        <v/>
      </c>
      <c r="U3180" s="23" t="str">
        <f>IF($B3180="","",VLOOKUP($T3180,Tablas!$X$14:$Y$17,2,1))</f>
        <v/>
      </c>
    </row>
    <row r="3181" spans="2:21" x14ac:dyDescent="0.2">
      <c r="B3181" s="1" t="str">
        <f>IF(Tablas!B3179="","",Tablas!B3179)</f>
        <v/>
      </c>
      <c r="C3181" s="1" t="str">
        <f>IF(Tablas!C3179="","",Tablas!C3179)</f>
        <v/>
      </c>
      <c r="D3181" s="1" t="str">
        <f>IF(Tablas!D3179="","",Tablas!D3179)</f>
        <v/>
      </c>
      <c r="E3181" s="1" t="str">
        <f>IF(Tablas!E3179="","",Tablas!E3179)</f>
        <v/>
      </c>
      <c r="F3181" s="1" t="str">
        <f>IF(Tablas!F3179="","",Tablas!F3179)</f>
        <v/>
      </c>
      <c r="G3181" s="1" t="str">
        <f>IF(Tablas!I3179="","",Tablas!I3179)</f>
        <v/>
      </c>
      <c r="H3181" s="1" t="s">
        <v>911</v>
      </c>
      <c r="I3181" s="39" t="str">
        <f>IF($B3181="","",-SUMIFS(Tabla7[Cantidad],Tabla7[Código del producto],$B3181,Tabla7[Tipo de movimiento],"SALIDA",Tabla7[Mes],I$5))</f>
        <v/>
      </c>
      <c r="J3181" s="39" t="str">
        <f>IF($B3181="","",-SUMIFS(Tabla7[Cantidad],Tabla7[Código del producto],$B3181,Tabla7[Tipo de movimiento],"SALIDA",Tabla7[Mes],J$5))</f>
        <v/>
      </c>
      <c r="K3181" s="39" t="str">
        <f>IF($B3181="","",-SUMIFS(Tabla7[Cantidad],Tabla7[Código del producto],$B3181,Tabla7[Tipo de movimiento],"SALIDA",Tabla7[Mes],K$5))</f>
        <v/>
      </c>
      <c r="L3181" s="39" t="str">
        <f>IF($B3181="","",-SUMIFS(Tabla7[Cantidad],Tabla7[Código del producto],$B3181,Tabla7[Tipo de movimiento],"SALIDA",Tabla7[Mes],L$5))</f>
        <v/>
      </c>
      <c r="M3181" s="39" t="str">
        <f>IF($B3181="","",-SUMIFS(Tabla7[Cantidad],Tabla7[Código del producto],$B3181,Tabla7[Tipo de movimiento],"SALIDA",Tabla7[Mes],M$5))</f>
        <v/>
      </c>
      <c r="N3181" s="39" t="str">
        <f>IF($B3181="","",-SUMIFS(Tabla7[Cantidad],Tabla7[Código del producto],$B3181,Tabla7[Tipo de movimiento],"SALIDA",Tabla7[Mes],N$5))</f>
        <v/>
      </c>
      <c r="O3181" s="39" t="str">
        <f>IF($B3181="","",-SUMIFS(Tabla7[Cantidad],Tabla7[Código del producto],$B3181,Tabla7[Tipo de movimiento],"SALIDA",Tabla7[Mes],O$5))</f>
        <v/>
      </c>
      <c r="P3181" s="39" t="str">
        <f>IF($B3181="","",-SUMIFS(Tabla7[Cantidad],Tabla7[Código del producto],$B3181,Tabla7[Tipo de movimiento],"SALIDA",Tabla7[Mes],P$5))</f>
        <v/>
      </c>
      <c r="Q3181" s="39" t="str">
        <f t="shared" si="147"/>
        <v/>
      </c>
      <c r="R3181" s="51" t="str">
        <f>IF($B3181="","",IFERROR(VLOOKUP($B3181,'ABC rotación'!$C:$G,5,0),"C"))</f>
        <v/>
      </c>
      <c r="S3181" s="41" t="str">
        <f t="shared" si="148"/>
        <v/>
      </c>
      <c r="T3181" s="40" t="str">
        <f t="shared" si="149"/>
        <v/>
      </c>
      <c r="U3181" s="23" t="str">
        <f>IF($B3181="","",VLOOKUP($T3181,Tablas!$X$14:$Y$17,2,1))</f>
        <v/>
      </c>
    </row>
    <row r="3182" spans="2:21" x14ac:dyDescent="0.2">
      <c r="B3182" s="1" t="str">
        <f>IF(Tablas!B3180="","",Tablas!B3180)</f>
        <v/>
      </c>
      <c r="C3182" s="1" t="str">
        <f>IF(Tablas!C3180="","",Tablas!C3180)</f>
        <v/>
      </c>
      <c r="D3182" s="1" t="str">
        <f>IF(Tablas!D3180="","",Tablas!D3180)</f>
        <v/>
      </c>
      <c r="E3182" s="1" t="str">
        <f>IF(Tablas!E3180="","",Tablas!E3180)</f>
        <v/>
      </c>
      <c r="F3182" s="1" t="str">
        <f>IF(Tablas!F3180="","",Tablas!F3180)</f>
        <v/>
      </c>
      <c r="G3182" s="1" t="str">
        <f>IF(Tablas!I3180="","",Tablas!I3180)</f>
        <v/>
      </c>
      <c r="H3182" s="1" t="s">
        <v>911</v>
      </c>
      <c r="I3182" s="39" t="str">
        <f>IF($B3182="","",-SUMIFS(Tabla7[Cantidad],Tabla7[Código del producto],$B3182,Tabla7[Tipo de movimiento],"SALIDA",Tabla7[Mes],I$5))</f>
        <v/>
      </c>
      <c r="J3182" s="39" t="str">
        <f>IF($B3182="","",-SUMIFS(Tabla7[Cantidad],Tabla7[Código del producto],$B3182,Tabla7[Tipo de movimiento],"SALIDA",Tabla7[Mes],J$5))</f>
        <v/>
      </c>
      <c r="K3182" s="39" t="str">
        <f>IF($B3182="","",-SUMIFS(Tabla7[Cantidad],Tabla7[Código del producto],$B3182,Tabla7[Tipo de movimiento],"SALIDA",Tabla7[Mes],K$5))</f>
        <v/>
      </c>
      <c r="L3182" s="39" t="str">
        <f>IF($B3182="","",-SUMIFS(Tabla7[Cantidad],Tabla7[Código del producto],$B3182,Tabla7[Tipo de movimiento],"SALIDA",Tabla7[Mes],L$5))</f>
        <v/>
      </c>
      <c r="M3182" s="39" t="str">
        <f>IF($B3182="","",-SUMIFS(Tabla7[Cantidad],Tabla7[Código del producto],$B3182,Tabla7[Tipo de movimiento],"SALIDA",Tabla7[Mes],M$5))</f>
        <v/>
      </c>
      <c r="N3182" s="39" t="str">
        <f>IF($B3182="","",-SUMIFS(Tabla7[Cantidad],Tabla7[Código del producto],$B3182,Tabla7[Tipo de movimiento],"SALIDA",Tabla7[Mes],N$5))</f>
        <v/>
      </c>
      <c r="O3182" s="39" t="str">
        <f>IF($B3182="","",-SUMIFS(Tabla7[Cantidad],Tabla7[Código del producto],$B3182,Tabla7[Tipo de movimiento],"SALIDA",Tabla7[Mes],O$5))</f>
        <v/>
      </c>
      <c r="P3182" s="39" t="str">
        <f>IF($B3182="","",-SUMIFS(Tabla7[Cantidad],Tabla7[Código del producto],$B3182,Tabla7[Tipo de movimiento],"SALIDA",Tabla7[Mes],P$5))</f>
        <v/>
      </c>
      <c r="Q3182" s="39" t="str">
        <f t="shared" si="147"/>
        <v/>
      </c>
      <c r="R3182" s="51" t="str">
        <f>IF($B3182="","",IFERROR(VLOOKUP($B3182,'ABC rotación'!$C:$G,5,0),"C"))</f>
        <v/>
      </c>
      <c r="S3182" s="41" t="str">
        <f t="shared" si="148"/>
        <v/>
      </c>
      <c r="T3182" s="40" t="str">
        <f t="shared" si="149"/>
        <v/>
      </c>
      <c r="U3182" s="23" t="str">
        <f>IF($B3182="","",VLOOKUP($T3182,Tablas!$X$14:$Y$17,2,1))</f>
        <v/>
      </c>
    </row>
    <row r="3183" spans="2:21" x14ac:dyDescent="0.2">
      <c r="B3183" s="1" t="str">
        <f>IF(Tablas!B3181="","",Tablas!B3181)</f>
        <v/>
      </c>
      <c r="C3183" s="1" t="str">
        <f>IF(Tablas!C3181="","",Tablas!C3181)</f>
        <v/>
      </c>
      <c r="D3183" s="1" t="str">
        <f>IF(Tablas!D3181="","",Tablas!D3181)</f>
        <v/>
      </c>
      <c r="E3183" s="1" t="str">
        <f>IF(Tablas!E3181="","",Tablas!E3181)</f>
        <v/>
      </c>
      <c r="F3183" s="1" t="str">
        <f>IF(Tablas!F3181="","",Tablas!F3181)</f>
        <v/>
      </c>
      <c r="G3183" s="1" t="str">
        <f>IF(Tablas!I3181="","",Tablas!I3181)</f>
        <v/>
      </c>
      <c r="H3183" s="1" t="s">
        <v>911</v>
      </c>
      <c r="I3183" s="39" t="str">
        <f>IF($B3183="","",-SUMIFS(Tabla7[Cantidad],Tabla7[Código del producto],$B3183,Tabla7[Tipo de movimiento],"SALIDA",Tabla7[Mes],I$5))</f>
        <v/>
      </c>
      <c r="J3183" s="39" t="str">
        <f>IF($B3183="","",-SUMIFS(Tabla7[Cantidad],Tabla7[Código del producto],$B3183,Tabla7[Tipo de movimiento],"SALIDA",Tabla7[Mes],J$5))</f>
        <v/>
      </c>
      <c r="K3183" s="39" t="str">
        <f>IF($B3183="","",-SUMIFS(Tabla7[Cantidad],Tabla7[Código del producto],$B3183,Tabla7[Tipo de movimiento],"SALIDA",Tabla7[Mes],K$5))</f>
        <v/>
      </c>
      <c r="L3183" s="39" t="str">
        <f>IF($B3183="","",-SUMIFS(Tabla7[Cantidad],Tabla7[Código del producto],$B3183,Tabla7[Tipo de movimiento],"SALIDA",Tabla7[Mes],L$5))</f>
        <v/>
      </c>
      <c r="M3183" s="39" t="str">
        <f>IF($B3183="","",-SUMIFS(Tabla7[Cantidad],Tabla7[Código del producto],$B3183,Tabla7[Tipo de movimiento],"SALIDA",Tabla7[Mes],M$5))</f>
        <v/>
      </c>
      <c r="N3183" s="39" t="str">
        <f>IF($B3183="","",-SUMIFS(Tabla7[Cantidad],Tabla7[Código del producto],$B3183,Tabla7[Tipo de movimiento],"SALIDA",Tabla7[Mes],N$5))</f>
        <v/>
      </c>
      <c r="O3183" s="39" t="str">
        <f>IF($B3183="","",-SUMIFS(Tabla7[Cantidad],Tabla7[Código del producto],$B3183,Tabla7[Tipo de movimiento],"SALIDA",Tabla7[Mes],O$5))</f>
        <v/>
      </c>
      <c r="P3183" s="39" t="str">
        <f>IF($B3183="","",-SUMIFS(Tabla7[Cantidad],Tabla7[Código del producto],$B3183,Tabla7[Tipo de movimiento],"SALIDA",Tabla7[Mes],P$5))</f>
        <v/>
      </c>
      <c r="Q3183" s="39" t="str">
        <f t="shared" si="147"/>
        <v/>
      </c>
      <c r="R3183" s="51" t="str">
        <f>IF($B3183="","",IFERROR(VLOOKUP($B3183,'ABC rotación'!$C:$G,5,0),"C"))</f>
        <v/>
      </c>
      <c r="S3183" s="41" t="str">
        <f t="shared" si="148"/>
        <v/>
      </c>
      <c r="T3183" s="40" t="str">
        <f t="shared" si="149"/>
        <v/>
      </c>
      <c r="U3183" s="23" t="str">
        <f>IF($B3183="","",VLOOKUP($T3183,Tablas!$X$14:$Y$17,2,1))</f>
        <v/>
      </c>
    </row>
    <row r="3184" spans="2:21" x14ac:dyDescent="0.2">
      <c r="B3184" s="1" t="str">
        <f>IF(Tablas!B3182="","",Tablas!B3182)</f>
        <v/>
      </c>
      <c r="C3184" s="1" t="str">
        <f>IF(Tablas!C3182="","",Tablas!C3182)</f>
        <v/>
      </c>
      <c r="D3184" s="1" t="str">
        <f>IF(Tablas!D3182="","",Tablas!D3182)</f>
        <v/>
      </c>
      <c r="E3184" s="1" t="str">
        <f>IF(Tablas!E3182="","",Tablas!E3182)</f>
        <v/>
      </c>
      <c r="F3184" s="1" t="str">
        <f>IF(Tablas!F3182="","",Tablas!F3182)</f>
        <v/>
      </c>
      <c r="G3184" s="1" t="str">
        <f>IF(Tablas!I3182="","",Tablas!I3182)</f>
        <v/>
      </c>
      <c r="H3184" s="1" t="s">
        <v>911</v>
      </c>
      <c r="I3184" s="39" t="str">
        <f>IF($B3184="","",-SUMIFS(Tabla7[Cantidad],Tabla7[Código del producto],$B3184,Tabla7[Tipo de movimiento],"SALIDA",Tabla7[Mes],I$5))</f>
        <v/>
      </c>
      <c r="J3184" s="39" t="str">
        <f>IF($B3184="","",-SUMIFS(Tabla7[Cantidad],Tabla7[Código del producto],$B3184,Tabla7[Tipo de movimiento],"SALIDA",Tabla7[Mes],J$5))</f>
        <v/>
      </c>
      <c r="K3184" s="39" t="str">
        <f>IF($B3184="","",-SUMIFS(Tabla7[Cantidad],Tabla7[Código del producto],$B3184,Tabla7[Tipo de movimiento],"SALIDA",Tabla7[Mes],K$5))</f>
        <v/>
      </c>
      <c r="L3184" s="39" t="str">
        <f>IF($B3184="","",-SUMIFS(Tabla7[Cantidad],Tabla7[Código del producto],$B3184,Tabla7[Tipo de movimiento],"SALIDA",Tabla7[Mes],L$5))</f>
        <v/>
      </c>
      <c r="M3184" s="39" t="str">
        <f>IF($B3184="","",-SUMIFS(Tabla7[Cantidad],Tabla7[Código del producto],$B3184,Tabla7[Tipo de movimiento],"SALIDA",Tabla7[Mes],M$5))</f>
        <v/>
      </c>
      <c r="N3184" s="39" t="str">
        <f>IF($B3184="","",-SUMIFS(Tabla7[Cantidad],Tabla7[Código del producto],$B3184,Tabla7[Tipo de movimiento],"SALIDA",Tabla7[Mes],N$5))</f>
        <v/>
      </c>
      <c r="O3184" s="39" t="str">
        <f>IF($B3184="","",-SUMIFS(Tabla7[Cantidad],Tabla7[Código del producto],$B3184,Tabla7[Tipo de movimiento],"SALIDA",Tabla7[Mes],O$5))</f>
        <v/>
      </c>
      <c r="P3184" s="39" t="str">
        <f>IF($B3184="","",-SUMIFS(Tabla7[Cantidad],Tabla7[Código del producto],$B3184,Tabla7[Tipo de movimiento],"SALIDA",Tabla7[Mes],P$5))</f>
        <v/>
      </c>
      <c r="Q3184" s="39" t="str">
        <f t="shared" si="147"/>
        <v/>
      </c>
      <c r="R3184" s="51" t="str">
        <f>IF($B3184="","",IFERROR(VLOOKUP($B3184,'ABC rotación'!$C:$G,5,0),"C"))</f>
        <v/>
      </c>
      <c r="S3184" s="41" t="str">
        <f t="shared" si="148"/>
        <v/>
      </c>
      <c r="T3184" s="40" t="str">
        <f t="shared" si="149"/>
        <v/>
      </c>
      <c r="U3184" s="23" t="str">
        <f>IF($B3184="","",VLOOKUP($T3184,Tablas!$X$14:$Y$17,2,1))</f>
        <v/>
      </c>
    </row>
    <row r="3185" spans="2:21" x14ac:dyDescent="0.2">
      <c r="B3185" s="1" t="str">
        <f>IF(Tablas!B3183="","",Tablas!B3183)</f>
        <v/>
      </c>
      <c r="C3185" s="1" t="str">
        <f>IF(Tablas!C3183="","",Tablas!C3183)</f>
        <v/>
      </c>
      <c r="D3185" s="1" t="str">
        <f>IF(Tablas!D3183="","",Tablas!D3183)</f>
        <v/>
      </c>
      <c r="E3185" s="1" t="str">
        <f>IF(Tablas!E3183="","",Tablas!E3183)</f>
        <v/>
      </c>
      <c r="F3185" s="1" t="str">
        <f>IF(Tablas!F3183="","",Tablas!F3183)</f>
        <v/>
      </c>
      <c r="G3185" s="1" t="str">
        <f>IF(Tablas!I3183="","",Tablas!I3183)</f>
        <v/>
      </c>
      <c r="H3185" s="1" t="s">
        <v>911</v>
      </c>
      <c r="I3185" s="39" t="str">
        <f>IF($B3185="","",-SUMIFS(Tabla7[Cantidad],Tabla7[Código del producto],$B3185,Tabla7[Tipo de movimiento],"SALIDA",Tabla7[Mes],I$5))</f>
        <v/>
      </c>
      <c r="J3185" s="39" t="str">
        <f>IF($B3185="","",-SUMIFS(Tabla7[Cantidad],Tabla7[Código del producto],$B3185,Tabla7[Tipo de movimiento],"SALIDA",Tabla7[Mes],J$5))</f>
        <v/>
      </c>
      <c r="K3185" s="39" t="str">
        <f>IF($B3185="","",-SUMIFS(Tabla7[Cantidad],Tabla7[Código del producto],$B3185,Tabla7[Tipo de movimiento],"SALIDA",Tabla7[Mes],K$5))</f>
        <v/>
      </c>
      <c r="L3185" s="39" t="str">
        <f>IF($B3185="","",-SUMIFS(Tabla7[Cantidad],Tabla7[Código del producto],$B3185,Tabla7[Tipo de movimiento],"SALIDA",Tabla7[Mes],L$5))</f>
        <v/>
      </c>
      <c r="M3185" s="39" t="str">
        <f>IF($B3185="","",-SUMIFS(Tabla7[Cantidad],Tabla7[Código del producto],$B3185,Tabla7[Tipo de movimiento],"SALIDA",Tabla7[Mes],M$5))</f>
        <v/>
      </c>
      <c r="N3185" s="39" t="str">
        <f>IF($B3185="","",-SUMIFS(Tabla7[Cantidad],Tabla7[Código del producto],$B3185,Tabla7[Tipo de movimiento],"SALIDA",Tabla7[Mes],N$5))</f>
        <v/>
      </c>
      <c r="O3185" s="39" t="str">
        <f>IF($B3185="","",-SUMIFS(Tabla7[Cantidad],Tabla7[Código del producto],$B3185,Tabla7[Tipo de movimiento],"SALIDA",Tabla7[Mes],O$5))</f>
        <v/>
      </c>
      <c r="P3185" s="39" t="str">
        <f>IF($B3185="","",-SUMIFS(Tabla7[Cantidad],Tabla7[Código del producto],$B3185,Tabla7[Tipo de movimiento],"SALIDA",Tabla7[Mes],P$5))</f>
        <v/>
      </c>
      <c r="Q3185" s="39" t="str">
        <f t="shared" si="147"/>
        <v/>
      </c>
      <c r="R3185" s="51" t="str">
        <f>IF($B3185="","",IFERROR(VLOOKUP($B3185,'ABC rotación'!$C:$G,5,0),"C"))</f>
        <v/>
      </c>
      <c r="S3185" s="41" t="str">
        <f t="shared" si="148"/>
        <v/>
      </c>
      <c r="T3185" s="40" t="str">
        <f t="shared" si="149"/>
        <v/>
      </c>
      <c r="U3185" s="23" t="str">
        <f>IF($B3185="","",VLOOKUP($T3185,Tablas!$X$14:$Y$17,2,1))</f>
        <v/>
      </c>
    </row>
    <row r="3186" spans="2:21" x14ac:dyDescent="0.2">
      <c r="B3186" s="1" t="str">
        <f>IF(Tablas!B3184="","",Tablas!B3184)</f>
        <v/>
      </c>
      <c r="C3186" s="1" t="str">
        <f>IF(Tablas!C3184="","",Tablas!C3184)</f>
        <v/>
      </c>
      <c r="D3186" s="1" t="str">
        <f>IF(Tablas!D3184="","",Tablas!D3184)</f>
        <v/>
      </c>
      <c r="E3186" s="1" t="str">
        <f>IF(Tablas!E3184="","",Tablas!E3184)</f>
        <v/>
      </c>
      <c r="F3186" s="1" t="str">
        <f>IF(Tablas!F3184="","",Tablas!F3184)</f>
        <v/>
      </c>
      <c r="G3186" s="1" t="str">
        <f>IF(Tablas!I3184="","",Tablas!I3184)</f>
        <v/>
      </c>
      <c r="H3186" s="1" t="s">
        <v>911</v>
      </c>
      <c r="I3186" s="39" t="str">
        <f>IF($B3186="","",-SUMIFS(Tabla7[Cantidad],Tabla7[Código del producto],$B3186,Tabla7[Tipo de movimiento],"SALIDA",Tabla7[Mes],I$5))</f>
        <v/>
      </c>
      <c r="J3186" s="39" t="str">
        <f>IF($B3186="","",-SUMIFS(Tabla7[Cantidad],Tabla7[Código del producto],$B3186,Tabla7[Tipo de movimiento],"SALIDA",Tabla7[Mes],J$5))</f>
        <v/>
      </c>
      <c r="K3186" s="39" t="str">
        <f>IF($B3186="","",-SUMIFS(Tabla7[Cantidad],Tabla7[Código del producto],$B3186,Tabla7[Tipo de movimiento],"SALIDA",Tabla7[Mes],K$5))</f>
        <v/>
      </c>
      <c r="L3186" s="39" t="str">
        <f>IF($B3186="","",-SUMIFS(Tabla7[Cantidad],Tabla7[Código del producto],$B3186,Tabla7[Tipo de movimiento],"SALIDA",Tabla7[Mes],L$5))</f>
        <v/>
      </c>
      <c r="M3186" s="39" t="str">
        <f>IF($B3186="","",-SUMIFS(Tabla7[Cantidad],Tabla7[Código del producto],$B3186,Tabla7[Tipo de movimiento],"SALIDA",Tabla7[Mes],M$5))</f>
        <v/>
      </c>
      <c r="N3186" s="39" t="str">
        <f>IF($B3186="","",-SUMIFS(Tabla7[Cantidad],Tabla7[Código del producto],$B3186,Tabla7[Tipo de movimiento],"SALIDA",Tabla7[Mes],N$5))</f>
        <v/>
      </c>
      <c r="O3186" s="39" t="str">
        <f>IF($B3186="","",-SUMIFS(Tabla7[Cantidad],Tabla7[Código del producto],$B3186,Tabla7[Tipo de movimiento],"SALIDA",Tabla7[Mes],O$5))</f>
        <v/>
      </c>
      <c r="P3186" s="39" t="str">
        <f>IF($B3186="","",-SUMIFS(Tabla7[Cantidad],Tabla7[Código del producto],$B3186,Tabla7[Tipo de movimiento],"SALIDA",Tabla7[Mes],P$5))</f>
        <v/>
      </c>
      <c r="Q3186" s="39" t="str">
        <f t="shared" si="147"/>
        <v/>
      </c>
      <c r="R3186" s="51" t="str">
        <f>IF($B3186="","",IFERROR(VLOOKUP($B3186,'ABC rotación'!$C:$G,5,0),"C"))</f>
        <v/>
      </c>
      <c r="S3186" s="41" t="str">
        <f t="shared" si="148"/>
        <v/>
      </c>
      <c r="T3186" s="40" t="str">
        <f t="shared" si="149"/>
        <v/>
      </c>
      <c r="U3186" s="23" t="str">
        <f>IF($B3186="","",VLOOKUP($T3186,Tablas!$X$14:$Y$17,2,1))</f>
        <v/>
      </c>
    </row>
    <row r="3187" spans="2:21" x14ac:dyDescent="0.2">
      <c r="B3187" s="1" t="str">
        <f>IF(Tablas!B3185="","",Tablas!B3185)</f>
        <v/>
      </c>
      <c r="C3187" s="1" t="str">
        <f>IF(Tablas!C3185="","",Tablas!C3185)</f>
        <v/>
      </c>
      <c r="D3187" s="1" t="str">
        <f>IF(Tablas!D3185="","",Tablas!D3185)</f>
        <v/>
      </c>
      <c r="E3187" s="1" t="str">
        <f>IF(Tablas!E3185="","",Tablas!E3185)</f>
        <v/>
      </c>
      <c r="F3187" s="1" t="str">
        <f>IF(Tablas!F3185="","",Tablas!F3185)</f>
        <v/>
      </c>
      <c r="G3187" s="1" t="str">
        <f>IF(Tablas!I3185="","",Tablas!I3185)</f>
        <v/>
      </c>
      <c r="H3187" s="1" t="s">
        <v>911</v>
      </c>
      <c r="I3187" s="39" t="str">
        <f>IF($B3187="","",-SUMIFS(Tabla7[Cantidad],Tabla7[Código del producto],$B3187,Tabla7[Tipo de movimiento],"SALIDA",Tabla7[Mes],I$5))</f>
        <v/>
      </c>
      <c r="J3187" s="39" t="str">
        <f>IF($B3187="","",-SUMIFS(Tabla7[Cantidad],Tabla7[Código del producto],$B3187,Tabla7[Tipo de movimiento],"SALIDA",Tabla7[Mes],J$5))</f>
        <v/>
      </c>
      <c r="K3187" s="39" t="str">
        <f>IF($B3187="","",-SUMIFS(Tabla7[Cantidad],Tabla7[Código del producto],$B3187,Tabla7[Tipo de movimiento],"SALIDA",Tabla7[Mes],K$5))</f>
        <v/>
      </c>
      <c r="L3187" s="39" t="str">
        <f>IF($B3187="","",-SUMIFS(Tabla7[Cantidad],Tabla7[Código del producto],$B3187,Tabla7[Tipo de movimiento],"SALIDA",Tabla7[Mes],L$5))</f>
        <v/>
      </c>
      <c r="M3187" s="39" t="str">
        <f>IF($B3187="","",-SUMIFS(Tabla7[Cantidad],Tabla7[Código del producto],$B3187,Tabla7[Tipo de movimiento],"SALIDA",Tabla7[Mes],M$5))</f>
        <v/>
      </c>
      <c r="N3187" s="39" t="str">
        <f>IF($B3187="","",-SUMIFS(Tabla7[Cantidad],Tabla7[Código del producto],$B3187,Tabla7[Tipo de movimiento],"SALIDA",Tabla7[Mes],N$5))</f>
        <v/>
      </c>
      <c r="O3187" s="39" t="str">
        <f>IF($B3187="","",-SUMIFS(Tabla7[Cantidad],Tabla7[Código del producto],$B3187,Tabla7[Tipo de movimiento],"SALIDA",Tabla7[Mes],O$5))</f>
        <v/>
      </c>
      <c r="P3187" s="39" t="str">
        <f>IF($B3187="","",-SUMIFS(Tabla7[Cantidad],Tabla7[Código del producto],$B3187,Tabla7[Tipo de movimiento],"SALIDA",Tabla7[Mes],P$5))</f>
        <v/>
      </c>
      <c r="Q3187" s="39" t="str">
        <f t="shared" si="147"/>
        <v/>
      </c>
      <c r="R3187" s="51" t="str">
        <f>IF($B3187="","",IFERROR(VLOOKUP($B3187,'ABC rotación'!$C:$G,5,0),"C"))</f>
        <v/>
      </c>
      <c r="S3187" s="41" t="str">
        <f t="shared" si="148"/>
        <v/>
      </c>
      <c r="T3187" s="40" t="str">
        <f t="shared" si="149"/>
        <v/>
      </c>
      <c r="U3187" s="23" t="str">
        <f>IF($B3187="","",VLOOKUP($T3187,Tablas!$X$14:$Y$17,2,1))</f>
        <v/>
      </c>
    </row>
    <row r="3188" spans="2:21" x14ac:dyDescent="0.2">
      <c r="B3188" s="1" t="str">
        <f>IF(Tablas!B3186="","",Tablas!B3186)</f>
        <v/>
      </c>
      <c r="C3188" s="1" t="str">
        <f>IF(Tablas!C3186="","",Tablas!C3186)</f>
        <v/>
      </c>
      <c r="D3188" s="1" t="str">
        <f>IF(Tablas!D3186="","",Tablas!D3186)</f>
        <v/>
      </c>
      <c r="E3188" s="1" t="str">
        <f>IF(Tablas!E3186="","",Tablas!E3186)</f>
        <v/>
      </c>
      <c r="F3188" s="1" t="str">
        <f>IF(Tablas!F3186="","",Tablas!F3186)</f>
        <v/>
      </c>
      <c r="G3188" s="1" t="str">
        <f>IF(Tablas!I3186="","",Tablas!I3186)</f>
        <v/>
      </c>
      <c r="H3188" s="1" t="s">
        <v>911</v>
      </c>
      <c r="I3188" s="39" t="str">
        <f>IF($B3188="","",-SUMIFS(Tabla7[Cantidad],Tabla7[Código del producto],$B3188,Tabla7[Tipo de movimiento],"SALIDA",Tabla7[Mes],I$5))</f>
        <v/>
      </c>
      <c r="J3188" s="39" t="str">
        <f>IF($B3188="","",-SUMIFS(Tabla7[Cantidad],Tabla7[Código del producto],$B3188,Tabla7[Tipo de movimiento],"SALIDA",Tabla7[Mes],J$5))</f>
        <v/>
      </c>
      <c r="K3188" s="39" t="str">
        <f>IF($B3188="","",-SUMIFS(Tabla7[Cantidad],Tabla7[Código del producto],$B3188,Tabla7[Tipo de movimiento],"SALIDA",Tabla7[Mes],K$5))</f>
        <v/>
      </c>
      <c r="L3188" s="39" t="str">
        <f>IF($B3188="","",-SUMIFS(Tabla7[Cantidad],Tabla7[Código del producto],$B3188,Tabla7[Tipo de movimiento],"SALIDA",Tabla7[Mes],L$5))</f>
        <v/>
      </c>
      <c r="M3188" s="39" t="str">
        <f>IF($B3188="","",-SUMIFS(Tabla7[Cantidad],Tabla7[Código del producto],$B3188,Tabla7[Tipo de movimiento],"SALIDA",Tabla7[Mes],M$5))</f>
        <v/>
      </c>
      <c r="N3188" s="39" t="str">
        <f>IF($B3188="","",-SUMIFS(Tabla7[Cantidad],Tabla7[Código del producto],$B3188,Tabla7[Tipo de movimiento],"SALIDA",Tabla7[Mes],N$5))</f>
        <v/>
      </c>
      <c r="O3188" s="39" t="str">
        <f>IF($B3188="","",-SUMIFS(Tabla7[Cantidad],Tabla7[Código del producto],$B3188,Tabla7[Tipo de movimiento],"SALIDA",Tabla7[Mes],O$5))</f>
        <v/>
      </c>
      <c r="P3188" s="39" t="str">
        <f>IF($B3188="","",-SUMIFS(Tabla7[Cantidad],Tabla7[Código del producto],$B3188,Tabla7[Tipo de movimiento],"SALIDA",Tabla7[Mes],P$5))</f>
        <v/>
      </c>
      <c r="Q3188" s="39" t="str">
        <f t="shared" si="147"/>
        <v/>
      </c>
      <c r="R3188" s="51" t="str">
        <f>IF($B3188="","",IFERROR(VLOOKUP($B3188,'ABC rotación'!$C:$G,5,0),"C"))</f>
        <v/>
      </c>
      <c r="S3188" s="41" t="str">
        <f t="shared" si="148"/>
        <v/>
      </c>
      <c r="T3188" s="40" t="str">
        <f t="shared" si="149"/>
        <v/>
      </c>
      <c r="U3188" s="23" t="str">
        <f>IF($B3188="","",VLOOKUP($T3188,Tablas!$X$14:$Y$17,2,1))</f>
        <v/>
      </c>
    </row>
    <row r="3189" spans="2:21" x14ac:dyDescent="0.2">
      <c r="B3189" s="1" t="str">
        <f>IF(Tablas!B3187="","",Tablas!B3187)</f>
        <v/>
      </c>
      <c r="C3189" s="1" t="str">
        <f>IF(Tablas!C3187="","",Tablas!C3187)</f>
        <v/>
      </c>
      <c r="D3189" s="1" t="str">
        <f>IF(Tablas!D3187="","",Tablas!D3187)</f>
        <v/>
      </c>
      <c r="E3189" s="1" t="str">
        <f>IF(Tablas!E3187="","",Tablas!E3187)</f>
        <v/>
      </c>
      <c r="F3189" s="1" t="str">
        <f>IF(Tablas!F3187="","",Tablas!F3187)</f>
        <v/>
      </c>
      <c r="G3189" s="1" t="str">
        <f>IF(Tablas!I3187="","",Tablas!I3187)</f>
        <v/>
      </c>
      <c r="H3189" s="1" t="s">
        <v>911</v>
      </c>
      <c r="I3189" s="39" t="str">
        <f>IF($B3189="","",-SUMIFS(Tabla7[Cantidad],Tabla7[Código del producto],$B3189,Tabla7[Tipo de movimiento],"SALIDA",Tabla7[Mes],I$5))</f>
        <v/>
      </c>
      <c r="J3189" s="39" t="str">
        <f>IF($B3189="","",-SUMIFS(Tabla7[Cantidad],Tabla7[Código del producto],$B3189,Tabla7[Tipo de movimiento],"SALIDA",Tabla7[Mes],J$5))</f>
        <v/>
      </c>
      <c r="K3189" s="39" t="str">
        <f>IF($B3189="","",-SUMIFS(Tabla7[Cantidad],Tabla7[Código del producto],$B3189,Tabla7[Tipo de movimiento],"SALIDA",Tabla7[Mes],K$5))</f>
        <v/>
      </c>
      <c r="L3189" s="39" t="str">
        <f>IF($B3189="","",-SUMIFS(Tabla7[Cantidad],Tabla7[Código del producto],$B3189,Tabla7[Tipo de movimiento],"SALIDA",Tabla7[Mes],L$5))</f>
        <v/>
      </c>
      <c r="M3189" s="39" t="str">
        <f>IF($B3189="","",-SUMIFS(Tabla7[Cantidad],Tabla7[Código del producto],$B3189,Tabla7[Tipo de movimiento],"SALIDA",Tabla7[Mes],M$5))</f>
        <v/>
      </c>
      <c r="N3189" s="39" t="str">
        <f>IF($B3189="","",-SUMIFS(Tabla7[Cantidad],Tabla7[Código del producto],$B3189,Tabla7[Tipo de movimiento],"SALIDA",Tabla7[Mes],N$5))</f>
        <v/>
      </c>
      <c r="O3189" s="39" t="str">
        <f>IF($B3189="","",-SUMIFS(Tabla7[Cantidad],Tabla7[Código del producto],$B3189,Tabla7[Tipo de movimiento],"SALIDA",Tabla7[Mes],O$5))</f>
        <v/>
      </c>
      <c r="P3189" s="39" t="str">
        <f>IF($B3189="","",-SUMIFS(Tabla7[Cantidad],Tabla7[Código del producto],$B3189,Tabla7[Tipo de movimiento],"SALIDA",Tabla7[Mes],P$5))</f>
        <v/>
      </c>
      <c r="Q3189" s="39" t="str">
        <f t="shared" si="147"/>
        <v/>
      </c>
      <c r="R3189" s="51" t="str">
        <f>IF($B3189="","",IFERROR(VLOOKUP($B3189,'ABC rotación'!$C:$G,5,0),"C"))</f>
        <v/>
      </c>
      <c r="S3189" s="41" t="str">
        <f t="shared" si="148"/>
        <v/>
      </c>
      <c r="T3189" s="40" t="str">
        <f t="shared" si="149"/>
        <v/>
      </c>
      <c r="U3189" s="23" t="str">
        <f>IF($B3189="","",VLOOKUP($T3189,Tablas!$X$14:$Y$17,2,1))</f>
        <v/>
      </c>
    </row>
    <row r="3190" spans="2:21" x14ac:dyDescent="0.2">
      <c r="B3190" s="1" t="str">
        <f>IF(Tablas!B3188="","",Tablas!B3188)</f>
        <v/>
      </c>
      <c r="C3190" s="1" t="str">
        <f>IF(Tablas!C3188="","",Tablas!C3188)</f>
        <v/>
      </c>
      <c r="D3190" s="1" t="str">
        <f>IF(Tablas!D3188="","",Tablas!D3188)</f>
        <v/>
      </c>
      <c r="E3190" s="1" t="str">
        <f>IF(Tablas!E3188="","",Tablas!E3188)</f>
        <v/>
      </c>
      <c r="F3190" s="1" t="str">
        <f>IF(Tablas!F3188="","",Tablas!F3188)</f>
        <v/>
      </c>
      <c r="G3190" s="1" t="str">
        <f>IF(Tablas!I3188="","",Tablas!I3188)</f>
        <v/>
      </c>
      <c r="H3190" s="1" t="s">
        <v>911</v>
      </c>
      <c r="I3190" s="39" t="str">
        <f>IF($B3190="","",-SUMIFS(Tabla7[Cantidad],Tabla7[Código del producto],$B3190,Tabla7[Tipo de movimiento],"SALIDA",Tabla7[Mes],I$5))</f>
        <v/>
      </c>
      <c r="J3190" s="39" t="str">
        <f>IF($B3190="","",-SUMIFS(Tabla7[Cantidad],Tabla7[Código del producto],$B3190,Tabla7[Tipo de movimiento],"SALIDA",Tabla7[Mes],J$5))</f>
        <v/>
      </c>
      <c r="K3190" s="39" t="str">
        <f>IF($B3190="","",-SUMIFS(Tabla7[Cantidad],Tabla7[Código del producto],$B3190,Tabla7[Tipo de movimiento],"SALIDA",Tabla7[Mes],K$5))</f>
        <v/>
      </c>
      <c r="L3190" s="39" t="str">
        <f>IF($B3190="","",-SUMIFS(Tabla7[Cantidad],Tabla7[Código del producto],$B3190,Tabla7[Tipo de movimiento],"SALIDA",Tabla7[Mes],L$5))</f>
        <v/>
      </c>
      <c r="M3190" s="39" t="str">
        <f>IF($B3190="","",-SUMIFS(Tabla7[Cantidad],Tabla7[Código del producto],$B3190,Tabla7[Tipo de movimiento],"SALIDA",Tabla7[Mes],M$5))</f>
        <v/>
      </c>
      <c r="N3190" s="39" t="str">
        <f>IF($B3190="","",-SUMIFS(Tabla7[Cantidad],Tabla7[Código del producto],$B3190,Tabla7[Tipo de movimiento],"SALIDA",Tabla7[Mes],N$5))</f>
        <v/>
      </c>
      <c r="O3190" s="39" t="str">
        <f>IF($B3190="","",-SUMIFS(Tabla7[Cantidad],Tabla7[Código del producto],$B3190,Tabla7[Tipo de movimiento],"SALIDA",Tabla7[Mes],O$5))</f>
        <v/>
      </c>
      <c r="P3190" s="39" t="str">
        <f>IF($B3190="","",-SUMIFS(Tabla7[Cantidad],Tabla7[Código del producto],$B3190,Tabla7[Tipo de movimiento],"SALIDA",Tabla7[Mes],P$5))</f>
        <v/>
      </c>
      <c r="Q3190" s="39" t="str">
        <f t="shared" si="147"/>
        <v/>
      </c>
      <c r="R3190" s="51" t="str">
        <f>IF($B3190="","",IFERROR(VLOOKUP($B3190,'ABC rotación'!$C:$G,5,0),"C"))</f>
        <v/>
      </c>
      <c r="S3190" s="41" t="str">
        <f t="shared" si="148"/>
        <v/>
      </c>
      <c r="T3190" s="40" t="str">
        <f t="shared" si="149"/>
        <v/>
      </c>
      <c r="U3190" s="23" t="str">
        <f>IF($B3190="","",VLOOKUP($T3190,Tablas!$X$14:$Y$17,2,1))</f>
        <v/>
      </c>
    </row>
    <row r="3191" spans="2:21" x14ac:dyDescent="0.2">
      <c r="B3191" s="1" t="str">
        <f>IF(Tablas!B3189="","",Tablas!B3189)</f>
        <v/>
      </c>
      <c r="C3191" s="1" t="str">
        <f>IF(Tablas!C3189="","",Tablas!C3189)</f>
        <v/>
      </c>
      <c r="D3191" s="1" t="str">
        <f>IF(Tablas!D3189="","",Tablas!D3189)</f>
        <v/>
      </c>
      <c r="E3191" s="1" t="str">
        <f>IF(Tablas!E3189="","",Tablas!E3189)</f>
        <v/>
      </c>
      <c r="F3191" s="1" t="str">
        <f>IF(Tablas!F3189="","",Tablas!F3189)</f>
        <v/>
      </c>
      <c r="G3191" s="1" t="str">
        <f>IF(Tablas!I3189="","",Tablas!I3189)</f>
        <v/>
      </c>
      <c r="H3191" s="1" t="s">
        <v>911</v>
      </c>
      <c r="I3191" s="39" t="str">
        <f>IF($B3191="","",-SUMIFS(Tabla7[Cantidad],Tabla7[Código del producto],$B3191,Tabla7[Tipo de movimiento],"SALIDA",Tabla7[Mes],I$5))</f>
        <v/>
      </c>
      <c r="J3191" s="39" t="str">
        <f>IF($B3191="","",-SUMIFS(Tabla7[Cantidad],Tabla7[Código del producto],$B3191,Tabla7[Tipo de movimiento],"SALIDA",Tabla7[Mes],J$5))</f>
        <v/>
      </c>
      <c r="K3191" s="39" t="str">
        <f>IF($B3191="","",-SUMIFS(Tabla7[Cantidad],Tabla7[Código del producto],$B3191,Tabla7[Tipo de movimiento],"SALIDA",Tabla7[Mes],K$5))</f>
        <v/>
      </c>
      <c r="L3191" s="39" t="str">
        <f>IF($B3191="","",-SUMIFS(Tabla7[Cantidad],Tabla7[Código del producto],$B3191,Tabla7[Tipo de movimiento],"SALIDA",Tabla7[Mes],L$5))</f>
        <v/>
      </c>
      <c r="M3191" s="39" t="str">
        <f>IF($B3191="","",-SUMIFS(Tabla7[Cantidad],Tabla7[Código del producto],$B3191,Tabla7[Tipo de movimiento],"SALIDA",Tabla7[Mes],M$5))</f>
        <v/>
      </c>
      <c r="N3191" s="39" t="str">
        <f>IF($B3191="","",-SUMIFS(Tabla7[Cantidad],Tabla7[Código del producto],$B3191,Tabla7[Tipo de movimiento],"SALIDA",Tabla7[Mes],N$5))</f>
        <v/>
      </c>
      <c r="O3191" s="39" t="str">
        <f>IF($B3191="","",-SUMIFS(Tabla7[Cantidad],Tabla7[Código del producto],$B3191,Tabla7[Tipo de movimiento],"SALIDA",Tabla7[Mes],O$5))</f>
        <v/>
      </c>
      <c r="P3191" s="39" t="str">
        <f>IF($B3191="","",-SUMIFS(Tabla7[Cantidad],Tabla7[Código del producto],$B3191,Tabla7[Tipo de movimiento],"SALIDA",Tabla7[Mes],P$5))</f>
        <v/>
      </c>
      <c r="Q3191" s="39" t="str">
        <f t="shared" si="147"/>
        <v/>
      </c>
      <c r="R3191" s="51" t="str">
        <f>IF($B3191="","",IFERROR(VLOOKUP($B3191,'ABC rotación'!$C:$G,5,0),"C"))</f>
        <v/>
      </c>
      <c r="S3191" s="41" t="str">
        <f t="shared" si="148"/>
        <v/>
      </c>
      <c r="T3191" s="40" t="str">
        <f t="shared" si="149"/>
        <v/>
      </c>
      <c r="U3191" s="23" t="str">
        <f>IF($B3191="","",VLOOKUP($T3191,Tablas!$X$14:$Y$17,2,1))</f>
        <v/>
      </c>
    </row>
    <row r="3192" spans="2:21" x14ac:dyDescent="0.2">
      <c r="B3192" s="1" t="str">
        <f>IF(Tablas!B3190="","",Tablas!B3190)</f>
        <v/>
      </c>
      <c r="C3192" s="1" t="str">
        <f>IF(Tablas!C3190="","",Tablas!C3190)</f>
        <v/>
      </c>
      <c r="D3192" s="1" t="str">
        <f>IF(Tablas!D3190="","",Tablas!D3190)</f>
        <v/>
      </c>
      <c r="E3192" s="1" t="str">
        <f>IF(Tablas!E3190="","",Tablas!E3190)</f>
        <v/>
      </c>
      <c r="F3192" s="1" t="str">
        <f>IF(Tablas!F3190="","",Tablas!F3190)</f>
        <v/>
      </c>
      <c r="G3192" s="1" t="str">
        <f>IF(Tablas!I3190="","",Tablas!I3190)</f>
        <v/>
      </c>
      <c r="H3192" s="1" t="s">
        <v>911</v>
      </c>
      <c r="I3192" s="39" t="str">
        <f>IF($B3192="","",-SUMIFS(Tabla7[Cantidad],Tabla7[Código del producto],$B3192,Tabla7[Tipo de movimiento],"SALIDA",Tabla7[Mes],I$5))</f>
        <v/>
      </c>
      <c r="J3192" s="39" t="str">
        <f>IF($B3192="","",-SUMIFS(Tabla7[Cantidad],Tabla7[Código del producto],$B3192,Tabla7[Tipo de movimiento],"SALIDA",Tabla7[Mes],J$5))</f>
        <v/>
      </c>
      <c r="K3192" s="39" t="str">
        <f>IF($B3192="","",-SUMIFS(Tabla7[Cantidad],Tabla7[Código del producto],$B3192,Tabla7[Tipo de movimiento],"SALIDA",Tabla7[Mes],K$5))</f>
        <v/>
      </c>
      <c r="L3192" s="39" t="str">
        <f>IF($B3192="","",-SUMIFS(Tabla7[Cantidad],Tabla7[Código del producto],$B3192,Tabla7[Tipo de movimiento],"SALIDA",Tabla7[Mes],L$5))</f>
        <v/>
      </c>
      <c r="M3192" s="39" t="str">
        <f>IF($B3192="","",-SUMIFS(Tabla7[Cantidad],Tabla7[Código del producto],$B3192,Tabla7[Tipo de movimiento],"SALIDA",Tabla7[Mes],M$5))</f>
        <v/>
      </c>
      <c r="N3192" s="39" t="str">
        <f>IF($B3192="","",-SUMIFS(Tabla7[Cantidad],Tabla7[Código del producto],$B3192,Tabla7[Tipo de movimiento],"SALIDA",Tabla7[Mes],N$5))</f>
        <v/>
      </c>
      <c r="O3192" s="39" t="str">
        <f>IF($B3192="","",-SUMIFS(Tabla7[Cantidad],Tabla7[Código del producto],$B3192,Tabla7[Tipo de movimiento],"SALIDA",Tabla7[Mes],O$5))</f>
        <v/>
      </c>
      <c r="P3192" s="39" t="str">
        <f>IF($B3192="","",-SUMIFS(Tabla7[Cantidad],Tabla7[Código del producto],$B3192,Tabla7[Tipo de movimiento],"SALIDA",Tabla7[Mes],P$5))</f>
        <v/>
      </c>
      <c r="Q3192" s="39" t="str">
        <f t="shared" si="147"/>
        <v/>
      </c>
      <c r="R3192" s="51" t="str">
        <f>IF($B3192="","",IFERROR(VLOOKUP($B3192,'ABC rotación'!$C:$G,5,0),"C"))</f>
        <v/>
      </c>
      <c r="S3192" s="41" t="str">
        <f t="shared" si="148"/>
        <v/>
      </c>
      <c r="T3192" s="40" t="str">
        <f t="shared" si="149"/>
        <v/>
      </c>
      <c r="U3192" s="23" t="str">
        <f>IF($B3192="","",VLOOKUP($T3192,Tablas!$X$14:$Y$17,2,1))</f>
        <v/>
      </c>
    </row>
    <row r="3193" spans="2:21" x14ac:dyDescent="0.2">
      <c r="B3193" s="1" t="str">
        <f>IF(Tablas!B3191="","",Tablas!B3191)</f>
        <v/>
      </c>
      <c r="C3193" s="1" t="str">
        <f>IF(Tablas!C3191="","",Tablas!C3191)</f>
        <v/>
      </c>
      <c r="D3193" s="1" t="str">
        <f>IF(Tablas!D3191="","",Tablas!D3191)</f>
        <v/>
      </c>
      <c r="E3193" s="1" t="str">
        <f>IF(Tablas!E3191="","",Tablas!E3191)</f>
        <v/>
      </c>
      <c r="F3193" s="1" t="str">
        <f>IF(Tablas!F3191="","",Tablas!F3191)</f>
        <v/>
      </c>
      <c r="G3193" s="1" t="str">
        <f>IF(Tablas!I3191="","",Tablas!I3191)</f>
        <v/>
      </c>
      <c r="H3193" s="1" t="s">
        <v>911</v>
      </c>
      <c r="I3193" s="39" t="str">
        <f>IF($B3193="","",-SUMIFS(Tabla7[Cantidad],Tabla7[Código del producto],$B3193,Tabla7[Tipo de movimiento],"SALIDA",Tabla7[Mes],I$5))</f>
        <v/>
      </c>
      <c r="J3193" s="39" t="str">
        <f>IF($B3193="","",-SUMIFS(Tabla7[Cantidad],Tabla7[Código del producto],$B3193,Tabla7[Tipo de movimiento],"SALIDA",Tabla7[Mes],J$5))</f>
        <v/>
      </c>
      <c r="K3193" s="39" t="str">
        <f>IF($B3193="","",-SUMIFS(Tabla7[Cantidad],Tabla7[Código del producto],$B3193,Tabla7[Tipo de movimiento],"SALIDA",Tabla7[Mes],K$5))</f>
        <v/>
      </c>
      <c r="L3193" s="39" t="str">
        <f>IF($B3193="","",-SUMIFS(Tabla7[Cantidad],Tabla7[Código del producto],$B3193,Tabla7[Tipo de movimiento],"SALIDA",Tabla7[Mes],L$5))</f>
        <v/>
      </c>
      <c r="M3193" s="39" t="str">
        <f>IF($B3193="","",-SUMIFS(Tabla7[Cantidad],Tabla7[Código del producto],$B3193,Tabla7[Tipo de movimiento],"SALIDA",Tabla7[Mes],M$5))</f>
        <v/>
      </c>
      <c r="N3193" s="39" t="str">
        <f>IF($B3193="","",-SUMIFS(Tabla7[Cantidad],Tabla7[Código del producto],$B3193,Tabla7[Tipo de movimiento],"SALIDA",Tabla7[Mes],N$5))</f>
        <v/>
      </c>
      <c r="O3193" s="39" t="str">
        <f>IF($B3193="","",-SUMIFS(Tabla7[Cantidad],Tabla7[Código del producto],$B3193,Tabla7[Tipo de movimiento],"SALIDA",Tabla7[Mes],O$5))</f>
        <v/>
      </c>
      <c r="P3193" s="39" t="str">
        <f>IF($B3193="","",-SUMIFS(Tabla7[Cantidad],Tabla7[Código del producto],$B3193,Tabla7[Tipo de movimiento],"SALIDA",Tabla7[Mes],P$5))</f>
        <v/>
      </c>
      <c r="Q3193" s="39" t="str">
        <f t="shared" si="147"/>
        <v/>
      </c>
      <c r="R3193" s="51" t="str">
        <f>IF($B3193="","",IFERROR(VLOOKUP($B3193,'ABC rotación'!$C:$G,5,0),"C"))</f>
        <v/>
      </c>
      <c r="S3193" s="41" t="str">
        <f t="shared" si="148"/>
        <v/>
      </c>
      <c r="T3193" s="40" t="str">
        <f t="shared" si="149"/>
        <v/>
      </c>
      <c r="U3193" s="23" t="str">
        <f>IF($B3193="","",VLOOKUP($T3193,Tablas!$X$14:$Y$17,2,1))</f>
        <v/>
      </c>
    </row>
    <row r="3194" spans="2:21" x14ac:dyDescent="0.2">
      <c r="B3194" s="1" t="str">
        <f>IF(Tablas!B3192="","",Tablas!B3192)</f>
        <v/>
      </c>
      <c r="C3194" s="1" t="str">
        <f>IF(Tablas!C3192="","",Tablas!C3192)</f>
        <v/>
      </c>
      <c r="D3194" s="1" t="str">
        <f>IF(Tablas!D3192="","",Tablas!D3192)</f>
        <v/>
      </c>
      <c r="E3194" s="1" t="str">
        <f>IF(Tablas!E3192="","",Tablas!E3192)</f>
        <v/>
      </c>
      <c r="F3194" s="1" t="str">
        <f>IF(Tablas!F3192="","",Tablas!F3192)</f>
        <v/>
      </c>
      <c r="G3194" s="1" t="str">
        <f>IF(Tablas!I3192="","",Tablas!I3192)</f>
        <v/>
      </c>
      <c r="H3194" s="1" t="s">
        <v>911</v>
      </c>
      <c r="I3194" s="39" t="str">
        <f>IF($B3194="","",-SUMIFS(Tabla7[Cantidad],Tabla7[Código del producto],$B3194,Tabla7[Tipo de movimiento],"SALIDA",Tabla7[Mes],I$5))</f>
        <v/>
      </c>
      <c r="J3194" s="39" t="str">
        <f>IF($B3194="","",-SUMIFS(Tabla7[Cantidad],Tabla7[Código del producto],$B3194,Tabla7[Tipo de movimiento],"SALIDA",Tabla7[Mes],J$5))</f>
        <v/>
      </c>
      <c r="K3194" s="39" t="str">
        <f>IF($B3194="","",-SUMIFS(Tabla7[Cantidad],Tabla7[Código del producto],$B3194,Tabla7[Tipo de movimiento],"SALIDA",Tabla7[Mes],K$5))</f>
        <v/>
      </c>
      <c r="L3194" s="39" t="str">
        <f>IF($B3194="","",-SUMIFS(Tabla7[Cantidad],Tabla7[Código del producto],$B3194,Tabla7[Tipo de movimiento],"SALIDA",Tabla7[Mes],L$5))</f>
        <v/>
      </c>
      <c r="M3194" s="39" t="str">
        <f>IF($B3194="","",-SUMIFS(Tabla7[Cantidad],Tabla7[Código del producto],$B3194,Tabla7[Tipo de movimiento],"SALIDA",Tabla7[Mes],M$5))</f>
        <v/>
      </c>
      <c r="N3194" s="39" t="str">
        <f>IF($B3194="","",-SUMIFS(Tabla7[Cantidad],Tabla7[Código del producto],$B3194,Tabla7[Tipo de movimiento],"SALIDA",Tabla7[Mes],N$5))</f>
        <v/>
      </c>
      <c r="O3194" s="39" t="str">
        <f>IF($B3194="","",-SUMIFS(Tabla7[Cantidad],Tabla7[Código del producto],$B3194,Tabla7[Tipo de movimiento],"SALIDA",Tabla7[Mes],O$5))</f>
        <v/>
      </c>
      <c r="P3194" s="39" t="str">
        <f>IF($B3194="","",-SUMIFS(Tabla7[Cantidad],Tabla7[Código del producto],$B3194,Tabla7[Tipo de movimiento],"SALIDA",Tabla7[Mes],P$5))</f>
        <v/>
      </c>
      <c r="Q3194" s="39" t="str">
        <f t="shared" si="147"/>
        <v/>
      </c>
      <c r="R3194" s="51" t="str">
        <f>IF($B3194="","",IFERROR(VLOOKUP($B3194,'ABC rotación'!$C:$G,5,0),"C"))</f>
        <v/>
      </c>
      <c r="S3194" s="41" t="str">
        <f t="shared" si="148"/>
        <v/>
      </c>
      <c r="T3194" s="40" t="str">
        <f t="shared" si="149"/>
        <v/>
      </c>
      <c r="U3194" s="23" t="str">
        <f>IF($B3194="","",VLOOKUP($T3194,Tablas!$X$14:$Y$17,2,1))</f>
        <v/>
      </c>
    </row>
    <row r="3195" spans="2:21" x14ac:dyDescent="0.2">
      <c r="B3195" s="1" t="str">
        <f>IF(Tablas!B3193="","",Tablas!B3193)</f>
        <v/>
      </c>
      <c r="C3195" s="1" t="str">
        <f>IF(Tablas!C3193="","",Tablas!C3193)</f>
        <v/>
      </c>
      <c r="D3195" s="1" t="str">
        <f>IF(Tablas!D3193="","",Tablas!D3193)</f>
        <v/>
      </c>
      <c r="E3195" s="1" t="str">
        <f>IF(Tablas!E3193="","",Tablas!E3193)</f>
        <v/>
      </c>
      <c r="F3195" s="1" t="str">
        <f>IF(Tablas!F3193="","",Tablas!F3193)</f>
        <v/>
      </c>
      <c r="G3195" s="1" t="str">
        <f>IF(Tablas!I3193="","",Tablas!I3193)</f>
        <v/>
      </c>
      <c r="H3195" s="1" t="s">
        <v>911</v>
      </c>
      <c r="I3195" s="39" t="str">
        <f>IF($B3195="","",-SUMIFS(Tabla7[Cantidad],Tabla7[Código del producto],$B3195,Tabla7[Tipo de movimiento],"SALIDA",Tabla7[Mes],I$5))</f>
        <v/>
      </c>
      <c r="J3195" s="39" t="str">
        <f>IF($B3195="","",-SUMIFS(Tabla7[Cantidad],Tabla7[Código del producto],$B3195,Tabla7[Tipo de movimiento],"SALIDA",Tabla7[Mes],J$5))</f>
        <v/>
      </c>
      <c r="K3195" s="39" t="str">
        <f>IF($B3195="","",-SUMIFS(Tabla7[Cantidad],Tabla7[Código del producto],$B3195,Tabla7[Tipo de movimiento],"SALIDA",Tabla7[Mes],K$5))</f>
        <v/>
      </c>
      <c r="L3195" s="39" t="str">
        <f>IF($B3195="","",-SUMIFS(Tabla7[Cantidad],Tabla7[Código del producto],$B3195,Tabla7[Tipo de movimiento],"SALIDA",Tabla7[Mes],L$5))</f>
        <v/>
      </c>
      <c r="M3195" s="39" t="str">
        <f>IF($B3195="","",-SUMIFS(Tabla7[Cantidad],Tabla7[Código del producto],$B3195,Tabla7[Tipo de movimiento],"SALIDA",Tabla7[Mes],M$5))</f>
        <v/>
      </c>
      <c r="N3195" s="39" t="str">
        <f>IF($B3195="","",-SUMIFS(Tabla7[Cantidad],Tabla7[Código del producto],$B3195,Tabla7[Tipo de movimiento],"SALIDA",Tabla7[Mes],N$5))</f>
        <v/>
      </c>
      <c r="O3195" s="39" t="str">
        <f>IF($B3195="","",-SUMIFS(Tabla7[Cantidad],Tabla7[Código del producto],$B3195,Tabla7[Tipo de movimiento],"SALIDA",Tabla7[Mes],O$5))</f>
        <v/>
      </c>
      <c r="P3195" s="39" t="str">
        <f>IF($B3195="","",-SUMIFS(Tabla7[Cantidad],Tabla7[Código del producto],$B3195,Tabla7[Tipo de movimiento],"SALIDA",Tabla7[Mes],P$5))</f>
        <v/>
      </c>
      <c r="Q3195" s="39" t="str">
        <f t="shared" si="147"/>
        <v/>
      </c>
      <c r="R3195" s="51" t="str">
        <f>IF($B3195="","",IFERROR(VLOOKUP($B3195,'ABC rotación'!$C:$G,5,0),"C"))</f>
        <v/>
      </c>
      <c r="S3195" s="41" t="str">
        <f t="shared" si="148"/>
        <v/>
      </c>
      <c r="T3195" s="40" t="str">
        <f t="shared" si="149"/>
        <v/>
      </c>
      <c r="U3195" s="23" t="str">
        <f>IF($B3195="","",VLOOKUP($T3195,Tablas!$X$14:$Y$17,2,1))</f>
        <v/>
      </c>
    </row>
    <row r="3196" spans="2:21" x14ac:dyDescent="0.2">
      <c r="B3196" s="1" t="str">
        <f>IF(Tablas!B3194="","",Tablas!B3194)</f>
        <v/>
      </c>
      <c r="C3196" s="1" t="str">
        <f>IF(Tablas!C3194="","",Tablas!C3194)</f>
        <v/>
      </c>
      <c r="D3196" s="1" t="str">
        <f>IF(Tablas!D3194="","",Tablas!D3194)</f>
        <v/>
      </c>
      <c r="E3196" s="1" t="str">
        <f>IF(Tablas!E3194="","",Tablas!E3194)</f>
        <v/>
      </c>
      <c r="F3196" s="1" t="str">
        <f>IF(Tablas!F3194="","",Tablas!F3194)</f>
        <v/>
      </c>
      <c r="G3196" s="1" t="str">
        <f>IF(Tablas!I3194="","",Tablas!I3194)</f>
        <v/>
      </c>
      <c r="H3196" s="1" t="s">
        <v>911</v>
      </c>
      <c r="I3196" s="39" t="str">
        <f>IF($B3196="","",-SUMIFS(Tabla7[Cantidad],Tabla7[Código del producto],$B3196,Tabla7[Tipo de movimiento],"SALIDA",Tabla7[Mes],I$5))</f>
        <v/>
      </c>
      <c r="J3196" s="39" t="str">
        <f>IF($B3196="","",-SUMIFS(Tabla7[Cantidad],Tabla7[Código del producto],$B3196,Tabla7[Tipo de movimiento],"SALIDA",Tabla7[Mes],J$5))</f>
        <v/>
      </c>
      <c r="K3196" s="39" t="str">
        <f>IF($B3196="","",-SUMIFS(Tabla7[Cantidad],Tabla7[Código del producto],$B3196,Tabla7[Tipo de movimiento],"SALIDA",Tabla7[Mes],K$5))</f>
        <v/>
      </c>
      <c r="L3196" s="39" t="str">
        <f>IF($B3196="","",-SUMIFS(Tabla7[Cantidad],Tabla7[Código del producto],$B3196,Tabla7[Tipo de movimiento],"SALIDA",Tabla7[Mes],L$5))</f>
        <v/>
      </c>
      <c r="M3196" s="39" t="str">
        <f>IF($B3196="","",-SUMIFS(Tabla7[Cantidad],Tabla7[Código del producto],$B3196,Tabla7[Tipo de movimiento],"SALIDA",Tabla7[Mes],M$5))</f>
        <v/>
      </c>
      <c r="N3196" s="39" t="str">
        <f>IF($B3196="","",-SUMIFS(Tabla7[Cantidad],Tabla7[Código del producto],$B3196,Tabla7[Tipo de movimiento],"SALIDA",Tabla7[Mes],N$5))</f>
        <v/>
      </c>
      <c r="O3196" s="39" t="str">
        <f>IF($B3196="","",-SUMIFS(Tabla7[Cantidad],Tabla7[Código del producto],$B3196,Tabla7[Tipo de movimiento],"SALIDA",Tabla7[Mes],O$5))</f>
        <v/>
      </c>
      <c r="P3196" s="39" t="str">
        <f>IF($B3196="","",-SUMIFS(Tabla7[Cantidad],Tabla7[Código del producto],$B3196,Tabla7[Tipo de movimiento],"SALIDA",Tabla7[Mes],P$5))</f>
        <v/>
      </c>
      <c r="Q3196" s="39" t="str">
        <f t="shared" si="147"/>
        <v/>
      </c>
      <c r="R3196" s="51" t="str">
        <f>IF($B3196="","",IFERROR(VLOOKUP($B3196,'ABC rotación'!$C:$G,5,0),"C"))</f>
        <v/>
      </c>
      <c r="S3196" s="41" t="str">
        <f t="shared" si="148"/>
        <v/>
      </c>
      <c r="T3196" s="40" t="str">
        <f t="shared" si="149"/>
        <v/>
      </c>
      <c r="U3196" s="23" t="str">
        <f>IF($B3196="","",VLOOKUP($T3196,Tablas!$X$14:$Y$17,2,1))</f>
        <v/>
      </c>
    </row>
    <row r="3197" spans="2:21" x14ac:dyDescent="0.2">
      <c r="B3197" s="1" t="str">
        <f>IF(Tablas!B3195="","",Tablas!B3195)</f>
        <v/>
      </c>
      <c r="C3197" s="1" t="str">
        <f>IF(Tablas!C3195="","",Tablas!C3195)</f>
        <v/>
      </c>
      <c r="D3197" s="1" t="str">
        <f>IF(Tablas!D3195="","",Tablas!D3195)</f>
        <v/>
      </c>
      <c r="E3197" s="1" t="str">
        <f>IF(Tablas!E3195="","",Tablas!E3195)</f>
        <v/>
      </c>
      <c r="F3197" s="1" t="str">
        <f>IF(Tablas!F3195="","",Tablas!F3195)</f>
        <v/>
      </c>
      <c r="G3197" s="1" t="str">
        <f>IF(Tablas!I3195="","",Tablas!I3195)</f>
        <v/>
      </c>
      <c r="H3197" s="1" t="s">
        <v>911</v>
      </c>
      <c r="I3197" s="39" t="str">
        <f>IF($B3197="","",-SUMIFS(Tabla7[Cantidad],Tabla7[Código del producto],$B3197,Tabla7[Tipo de movimiento],"SALIDA",Tabla7[Mes],I$5))</f>
        <v/>
      </c>
      <c r="J3197" s="39" t="str">
        <f>IF($B3197="","",-SUMIFS(Tabla7[Cantidad],Tabla7[Código del producto],$B3197,Tabla7[Tipo de movimiento],"SALIDA",Tabla7[Mes],J$5))</f>
        <v/>
      </c>
      <c r="K3197" s="39" t="str">
        <f>IF($B3197="","",-SUMIFS(Tabla7[Cantidad],Tabla7[Código del producto],$B3197,Tabla7[Tipo de movimiento],"SALIDA",Tabla7[Mes],K$5))</f>
        <v/>
      </c>
      <c r="L3197" s="39" t="str">
        <f>IF($B3197="","",-SUMIFS(Tabla7[Cantidad],Tabla7[Código del producto],$B3197,Tabla7[Tipo de movimiento],"SALIDA",Tabla7[Mes],L$5))</f>
        <v/>
      </c>
      <c r="M3197" s="39" t="str">
        <f>IF($B3197="","",-SUMIFS(Tabla7[Cantidad],Tabla7[Código del producto],$B3197,Tabla7[Tipo de movimiento],"SALIDA",Tabla7[Mes],M$5))</f>
        <v/>
      </c>
      <c r="N3197" s="39" t="str">
        <f>IF($B3197="","",-SUMIFS(Tabla7[Cantidad],Tabla7[Código del producto],$B3197,Tabla7[Tipo de movimiento],"SALIDA",Tabla7[Mes],N$5))</f>
        <v/>
      </c>
      <c r="O3197" s="39" t="str">
        <f>IF($B3197="","",-SUMIFS(Tabla7[Cantidad],Tabla7[Código del producto],$B3197,Tabla7[Tipo de movimiento],"SALIDA",Tabla7[Mes],O$5))</f>
        <v/>
      </c>
      <c r="P3197" s="39" t="str">
        <f>IF($B3197="","",-SUMIFS(Tabla7[Cantidad],Tabla7[Código del producto],$B3197,Tabla7[Tipo de movimiento],"SALIDA",Tabla7[Mes],P$5))</f>
        <v/>
      </c>
      <c r="Q3197" s="39" t="str">
        <f t="shared" si="147"/>
        <v/>
      </c>
      <c r="R3197" s="51" t="str">
        <f>IF($B3197="","",IFERROR(VLOOKUP($B3197,'ABC rotación'!$C:$G,5,0),"C"))</f>
        <v/>
      </c>
      <c r="S3197" s="41" t="str">
        <f t="shared" si="148"/>
        <v/>
      </c>
      <c r="T3197" s="40" t="str">
        <f t="shared" si="149"/>
        <v/>
      </c>
      <c r="U3197" s="23" t="str">
        <f>IF($B3197="","",VLOOKUP($T3197,Tablas!$X$14:$Y$17,2,1))</f>
        <v/>
      </c>
    </row>
    <row r="3198" spans="2:21" x14ac:dyDescent="0.2">
      <c r="B3198" s="1" t="str">
        <f>IF(Tablas!B3196="","",Tablas!B3196)</f>
        <v/>
      </c>
      <c r="C3198" s="1" t="str">
        <f>IF(Tablas!C3196="","",Tablas!C3196)</f>
        <v/>
      </c>
      <c r="D3198" s="1" t="str">
        <f>IF(Tablas!D3196="","",Tablas!D3196)</f>
        <v/>
      </c>
      <c r="E3198" s="1" t="str">
        <f>IF(Tablas!E3196="","",Tablas!E3196)</f>
        <v/>
      </c>
      <c r="F3198" s="1" t="str">
        <f>IF(Tablas!F3196="","",Tablas!F3196)</f>
        <v/>
      </c>
      <c r="G3198" s="1" t="str">
        <f>IF(Tablas!I3196="","",Tablas!I3196)</f>
        <v/>
      </c>
      <c r="H3198" s="1" t="s">
        <v>911</v>
      </c>
      <c r="I3198" s="39" t="str">
        <f>IF($B3198="","",-SUMIFS(Tabla7[Cantidad],Tabla7[Código del producto],$B3198,Tabla7[Tipo de movimiento],"SALIDA",Tabla7[Mes],I$5))</f>
        <v/>
      </c>
      <c r="J3198" s="39" t="str">
        <f>IF($B3198="","",-SUMIFS(Tabla7[Cantidad],Tabla7[Código del producto],$B3198,Tabla7[Tipo de movimiento],"SALIDA",Tabla7[Mes],J$5))</f>
        <v/>
      </c>
      <c r="K3198" s="39" t="str">
        <f>IF($B3198="","",-SUMIFS(Tabla7[Cantidad],Tabla7[Código del producto],$B3198,Tabla7[Tipo de movimiento],"SALIDA",Tabla7[Mes],K$5))</f>
        <v/>
      </c>
      <c r="L3198" s="39" t="str">
        <f>IF($B3198="","",-SUMIFS(Tabla7[Cantidad],Tabla7[Código del producto],$B3198,Tabla7[Tipo de movimiento],"SALIDA",Tabla7[Mes],L$5))</f>
        <v/>
      </c>
      <c r="M3198" s="39" t="str">
        <f>IF($B3198="","",-SUMIFS(Tabla7[Cantidad],Tabla7[Código del producto],$B3198,Tabla7[Tipo de movimiento],"SALIDA",Tabla7[Mes],M$5))</f>
        <v/>
      </c>
      <c r="N3198" s="39" t="str">
        <f>IF($B3198="","",-SUMIFS(Tabla7[Cantidad],Tabla7[Código del producto],$B3198,Tabla7[Tipo de movimiento],"SALIDA",Tabla7[Mes],N$5))</f>
        <v/>
      </c>
      <c r="O3198" s="39" t="str">
        <f>IF($B3198="","",-SUMIFS(Tabla7[Cantidad],Tabla7[Código del producto],$B3198,Tabla7[Tipo de movimiento],"SALIDA",Tabla7[Mes],O$5))</f>
        <v/>
      </c>
      <c r="P3198" s="39" t="str">
        <f>IF($B3198="","",-SUMIFS(Tabla7[Cantidad],Tabla7[Código del producto],$B3198,Tabla7[Tipo de movimiento],"SALIDA",Tabla7[Mes],P$5))</f>
        <v/>
      </c>
      <c r="Q3198" s="39" t="str">
        <f t="shared" si="147"/>
        <v/>
      </c>
      <c r="R3198" s="51" t="str">
        <f>IF($B3198="","",IFERROR(VLOOKUP($B3198,'ABC rotación'!$C:$G,5,0),"C"))</f>
        <v/>
      </c>
      <c r="S3198" s="41" t="str">
        <f t="shared" si="148"/>
        <v/>
      </c>
      <c r="T3198" s="40" t="str">
        <f t="shared" si="149"/>
        <v/>
      </c>
      <c r="U3198" s="23" t="str">
        <f>IF($B3198="","",VLOOKUP($T3198,Tablas!$X$14:$Y$17,2,1))</f>
        <v/>
      </c>
    </row>
    <row r="3199" spans="2:21" x14ac:dyDescent="0.2">
      <c r="B3199" s="1" t="str">
        <f>IF(Tablas!B3197="","",Tablas!B3197)</f>
        <v/>
      </c>
      <c r="C3199" s="1" t="str">
        <f>IF(Tablas!C3197="","",Tablas!C3197)</f>
        <v/>
      </c>
      <c r="D3199" s="1" t="str">
        <f>IF(Tablas!D3197="","",Tablas!D3197)</f>
        <v/>
      </c>
      <c r="E3199" s="1" t="str">
        <f>IF(Tablas!E3197="","",Tablas!E3197)</f>
        <v/>
      </c>
      <c r="F3199" s="1" t="str">
        <f>IF(Tablas!F3197="","",Tablas!F3197)</f>
        <v/>
      </c>
      <c r="G3199" s="1" t="str">
        <f>IF(Tablas!I3197="","",Tablas!I3197)</f>
        <v/>
      </c>
      <c r="H3199" s="1" t="s">
        <v>911</v>
      </c>
      <c r="I3199" s="39" t="str">
        <f>IF($B3199="","",-SUMIFS(Tabla7[Cantidad],Tabla7[Código del producto],$B3199,Tabla7[Tipo de movimiento],"SALIDA",Tabla7[Mes],I$5))</f>
        <v/>
      </c>
      <c r="J3199" s="39" t="str">
        <f>IF($B3199="","",-SUMIFS(Tabla7[Cantidad],Tabla7[Código del producto],$B3199,Tabla7[Tipo de movimiento],"SALIDA",Tabla7[Mes],J$5))</f>
        <v/>
      </c>
      <c r="K3199" s="39" t="str">
        <f>IF($B3199="","",-SUMIFS(Tabla7[Cantidad],Tabla7[Código del producto],$B3199,Tabla7[Tipo de movimiento],"SALIDA",Tabla7[Mes],K$5))</f>
        <v/>
      </c>
      <c r="L3199" s="39" t="str">
        <f>IF($B3199="","",-SUMIFS(Tabla7[Cantidad],Tabla7[Código del producto],$B3199,Tabla7[Tipo de movimiento],"SALIDA",Tabla7[Mes],L$5))</f>
        <v/>
      </c>
      <c r="M3199" s="39" t="str">
        <f>IF($B3199="","",-SUMIFS(Tabla7[Cantidad],Tabla7[Código del producto],$B3199,Tabla7[Tipo de movimiento],"SALIDA",Tabla7[Mes],M$5))</f>
        <v/>
      </c>
      <c r="N3199" s="39" t="str">
        <f>IF($B3199="","",-SUMIFS(Tabla7[Cantidad],Tabla7[Código del producto],$B3199,Tabla7[Tipo de movimiento],"SALIDA",Tabla7[Mes],N$5))</f>
        <v/>
      </c>
      <c r="O3199" s="39" t="str">
        <f>IF($B3199="","",-SUMIFS(Tabla7[Cantidad],Tabla7[Código del producto],$B3199,Tabla7[Tipo de movimiento],"SALIDA",Tabla7[Mes],O$5))</f>
        <v/>
      </c>
      <c r="P3199" s="39" t="str">
        <f>IF($B3199="","",-SUMIFS(Tabla7[Cantidad],Tabla7[Código del producto],$B3199,Tabla7[Tipo de movimiento],"SALIDA",Tabla7[Mes],P$5))</f>
        <v/>
      </c>
      <c r="Q3199" s="39" t="str">
        <f t="shared" si="147"/>
        <v/>
      </c>
      <c r="R3199" s="51" t="str">
        <f>IF($B3199="","",IFERROR(VLOOKUP($B3199,'ABC rotación'!$C:$G,5,0),"C"))</f>
        <v/>
      </c>
      <c r="S3199" s="41" t="str">
        <f t="shared" si="148"/>
        <v/>
      </c>
      <c r="T3199" s="40" t="str">
        <f t="shared" si="149"/>
        <v/>
      </c>
      <c r="U3199" s="23" t="str">
        <f>IF($B3199="","",VLOOKUP($T3199,Tablas!$X$14:$Y$17,2,1))</f>
        <v/>
      </c>
    </row>
    <row r="3200" spans="2:21" x14ac:dyDescent="0.2">
      <c r="B3200" s="1" t="str">
        <f>IF(Tablas!B3198="","",Tablas!B3198)</f>
        <v/>
      </c>
      <c r="C3200" s="1" t="str">
        <f>IF(Tablas!C3198="","",Tablas!C3198)</f>
        <v/>
      </c>
      <c r="D3200" s="1" t="str">
        <f>IF(Tablas!D3198="","",Tablas!D3198)</f>
        <v/>
      </c>
      <c r="E3200" s="1" t="str">
        <f>IF(Tablas!E3198="","",Tablas!E3198)</f>
        <v/>
      </c>
      <c r="F3200" s="1" t="str">
        <f>IF(Tablas!F3198="","",Tablas!F3198)</f>
        <v/>
      </c>
      <c r="G3200" s="1" t="str">
        <f>IF(Tablas!I3198="","",Tablas!I3198)</f>
        <v/>
      </c>
      <c r="H3200" s="1" t="s">
        <v>911</v>
      </c>
      <c r="I3200" s="39" t="str">
        <f>IF($B3200="","",-SUMIFS(Tabla7[Cantidad],Tabla7[Código del producto],$B3200,Tabla7[Tipo de movimiento],"SALIDA",Tabla7[Mes],I$5))</f>
        <v/>
      </c>
      <c r="J3200" s="39" t="str">
        <f>IF($B3200="","",-SUMIFS(Tabla7[Cantidad],Tabla7[Código del producto],$B3200,Tabla7[Tipo de movimiento],"SALIDA",Tabla7[Mes],J$5))</f>
        <v/>
      </c>
      <c r="K3200" s="39" t="str">
        <f>IF($B3200="","",-SUMIFS(Tabla7[Cantidad],Tabla7[Código del producto],$B3200,Tabla7[Tipo de movimiento],"SALIDA",Tabla7[Mes],K$5))</f>
        <v/>
      </c>
      <c r="L3200" s="39" t="str">
        <f>IF($B3200="","",-SUMIFS(Tabla7[Cantidad],Tabla7[Código del producto],$B3200,Tabla7[Tipo de movimiento],"SALIDA",Tabla7[Mes],L$5))</f>
        <v/>
      </c>
      <c r="M3200" s="39" t="str">
        <f>IF($B3200="","",-SUMIFS(Tabla7[Cantidad],Tabla7[Código del producto],$B3200,Tabla7[Tipo de movimiento],"SALIDA",Tabla7[Mes],M$5))</f>
        <v/>
      </c>
      <c r="N3200" s="39" t="str">
        <f>IF($B3200="","",-SUMIFS(Tabla7[Cantidad],Tabla7[Código del producto],$B3200,Tabla7[Tipo de movimiento],"SALIDA",Tabla7[Mes],N$5))</f>
        <v/>
      </c>
      <c r="O3200" s="39" t="str">
        <f>IF($B3200="","",-SUMIFS(Tabla7[Cantidad],Tabla7[Código del producto],$B3200,Tabla7[Tipo de movimiento],"SALIDA",Tabla7[Mes],O$5))</f>
        <v/>
      </c>
      <c r="P3200" s="39" t="str">
        <f>IF($B3200="","",-SUMIFS(Tabla7[Cantidad],Tabla7[Código del producto],$B3200,Tabla7[Tipo de movimiento],"SALIDA",Tabla7[Mes],P$5))</f>
        <v/>
      </c>
      <c r="Q3200" s="39" t="str">
        <f t="shared" si="147"/>
        <v/>
      </c>
      <c r="R3200" s="51" t="str">
        <f>IF($B3200="","",IFERROR(VLOOKUP($B3200,'ABC rotación'!$C:$G,5,0),"C"))</f>
        <v/>
      </c>
      <c r="S3200" s="41" t="str">
        <f t="shared" si="148"/>
        <v/>
      </c>
      <c r="T3200" s="40" t="str">
        <f t="shared" si="149"/>
        <v/>
      </c>
      <c r="U3200" s="23" t="str">
        <f>IF($B3200="","",VLOOKUP($T3200,Tablas!$X$14:$Y$17,2,1))</f>
        <v/>
      </c>
    </row>
    <row r="3201" spans="2:21" x14ac:dyDescent="0.2">
      <c r="B3201" s="1" t="str">
        <f>IF(Tablas!B3199="","",Tablas!B3199)</f>
        <v/>
      </c>
      <c r="C3201" s="1" t="str">
        <f>IF(Tablas!C3199="","",Tablas!C3199)</f>
        <v/>
      </c>
      <c r="D3201" s="1" t="str">
        <f>IF(Tablas!D3199="","",Tablas!D3199)</f>
        <v/>
      </c>
      <c r="E3201" s="1" t="str">
        <f>IF(Tablas!E3199="","",Tablas!E3199)</f>
        <v/>
      </c>
      <c r="F3201" s="1" t="str">
        <f>IF(Tablas!F3199="","",Tablas!F3199)</f>
        <v/>
      </c>
      <c r="G3201" s="1" t="str">
        <f>IF(Tablas!I3199="","",Tablas!I3199)</f>
        <v/>
      </c>
      <c r="H3201" s="1" t="s">
        <v>911</v>
      </c>
      <c r="I3201" s="39" t="str">
        <f>IF($B3201="","",-SUMIFS(Tabla7[Cantidad],Tabla7[Código del producto],$B3201,Tabla7[Tipo de movimiento],"SALIDA",Tabla7[Mes],I$5))</f>
        <v/>
      </c>
      <c r="J3201" s="39" t="str">
        <f>IF($B3201="","",-SUMIFS(Tabla7[Cantidad],Tabla7[Código del producto],$B3201,Tabla7[Tipo de movimiento],"SALIDA",Tabla7[Mes],J$5))</f>
        <v/>
      </c>
      <c r="K3201" s="39" t="str">
        <f>IF($B3201="","",-SUMIFS(Tabla7[Cantidad],Tabla7[Código del producto],$B3201,Tabla7[Tipo de movimiento],"SALIDA",Tabla7[Mes],K$5))</f>
        <v/>
      </c>
      <c r="L3201" s="39" t="str">
        <f>IF($B3201="","",-SUMIFS(Tabla7[Cantidad],Tabla7[Código del producto],$B3201,Tabla7[Tipo de movimiento],"SALIDA",Tabla7[Mes],L$5))</f>
        <v/>
      </c>
      <c r="M3201" s="39" t="str">
        <f>IF($B3201="","",-SUMIFS(Tabla7[Cantidad],Tabla7[Código del producto],$B3201,Tabla7[Tipo de movimiento],"SALIDA",Tabla7[Mes],M$5))</f>
        <v/>
      </c>
      <c r="N3201" s="39" t="str">
        <f>IF($B3201="","",-SUMIFS(Tabla7[Cantidad],Tabla7[Código del producto],$B3201,Tabla7[Tipo de movimiento],"SALIDA",Tabla7[Mes],N$5))</f>
        <v/>
      </c>
      <c r="O3201" s="39" t="str">
        <f>IF($B3201="","",-SUMIFS(Tabla7[Cantidad],Tabla7[Código del producto],$B3201,Tabla7[Tipo de movimiento],"SALIDA",Tabla7[Mes],O$5))</f>
        <v/>
      </c>
      <c r="P3201" s="39" t="str">
        <f>IF($B3201="","",-SUMIFS(Tabla7[Cantidad],Tabla7[Código del producto],$B3201,Tabla7[Tipo de movimiento],"SALIDA",Tabla7[Mes],P$5))</f>
        <v/>
      </c>
      <c r="Q3201" s="39" t="str">
        <f t="shared" si="147"/>
        <v/>
      </c>
      <c r="R3201" s="51" t="str">
        <f>IF($B3201="","",IFERROR(VLOOKUP($B3201,'ABC rotación'!$C:$G,5,0),"C"))</f>
        <v/>
      </c>
      <c r="S3201" s="41" t="str">
        <f t="shared" si="148"/>
        <v/>
      </c>
      <c r="T3201" s="40" t="str">
        <f t="shared" si="149"/>
        <v/>
      </c>
      <c r="U3201" s="23" t="str">
        <f>IF($B3201="","",VLOOKUP($T3201,Tablas!$X$14:$Y$17,2,1))</f>
        <v/>
      </c>
    </row>
    <row r="3202" spans="2:21" x14ac:dyDescent="0.2">
      <c r="B3202" s="1" t="str">
        <f>IF(Tablas!B3200="","",Tablas!B3200)</f>
        <v/>
      </c>
      <c r="C3202" s="1" t="str">
        <f>IF(Tablas!C3200="","",Tablas!C3200)</f>
        <v/>
      </c>
      <c r="D3202" s="1" t="str">
        <f>IF(Tablas!D3200="","",Tablas!D3200)</f>
        <v/>
      </c>
      <c r="E3202" s="1" t="str">
        <f>IF(Tablas!E3200="","",Tablas!E3200)</f>
        <v/>
      </c>
      <c r="F3202" s="1" t="str">
        <f>IF(Tablas!F3200="","",Tablas!F3200)</f>
        <v/>
      </c>
      <c r="G3202" s="1" t="str">
        <f>IF(Tablas!I3200="","",Tablas!I3200)</f>
        <v/>
      </c>
      <c r="H3202" s="1" t="s">
        <v>911</v>
      </c>
      <c r="I3202" s="39" t="str">
        <f>IF($B3202="","",-SUMIFS(Tabla7[Cantidad],Tabla7[Código del producto],$B3202,Tabla7[Tipo de movimiento],"SALIDA",Tabla7[Mes],I$5))</f>
        <v/>
      </c>
      <c r="J3202" s="39" t="str">
        <f>IF($B3202="","",-SUMIFS(Tabla7[Cantidad],Tabla7[Código del producto],$B3202,Tabla7[Tipo de movimiento],"SALIDA",Tabla7[Mes],J$5))</f>
        <v/>
      </c>
      <c r="K3202" s="39" t="str">
        <f>IF($B3202="","",-SUMIFS(Tabla7[Cantidad],Tabla7[Código del producto],$B3202,Tabla7[Tipo de movimiento],"SALIDA",Tabla7[Mes],K$5))</f>
        <v/>
      </c>
      <c r="L3202" s="39" t="str">
        <f>IF($B3202="","",-SUMIFS(Tabla7[Cantidad],Tabla7[Código del producto],$B3202,Tabla7[Tipo de movimiento],"SALIDA",Tabla7[Mes],L$5))</f>
        <v/>
      </c>
      <c r="M3202" s="39" t="str">
        <f>IF($B3202="","",-SUMIFS(Tabla7[Cantidad],Tabla7[Código del producto],$B3202,Tabla7[Tipo de movimiento],"SALIDA",Tabla7[Mes],M$5))</f>
        <v/>
      </c>
      <c r="N3202" s="39" t="str">
        <f>IF($B3202="","",-SUMIFS(Tabla7[Cantidad],Tabla7[Código del producto],$B3202,Tabla7[Tipo de movimiento],"SALIDA",Tabla7[Mes],N$5))</f>
        <v/>
      </c>
      <c r="O3202" s="39" t="str">
        <f>IF($B3202="","",-SUMIFS(Tabla7[Cantidad],Tabla7[Código del producto],$B3202,Tabla7[Tipo de movimiento],"SALIDA",Tabla7[Mes],O$5))</f>
        <v/>
      </c>
      <c r="P3202" s="39" t="str">
        <f>IF($B3202="","",-SUMIFS(Tabla7[Cantidad],Tabla7[Código del producto],$B3202,Tabla7[Tipo de movimiento],"SALIDA",Tabla7[Mes],P$5))</f>
        <v/>
      </c>
      <c r="Q3202" s="39" t="str">
        <f t="shared" si="147"/>
        <v/>
      </c>
      <c r="R3202" s="51" t="str">
        <f>IF($B3202="","",IFERROR(VLOOKUP($B3202,'ABC rotación'!$C:$G,5,0),"C"))</f>
        <v/>
      </c>
      <c r="S3202" s="41" t="str">
        <f t="shared" si="148"/>
        <v/>
      </c>
      <c r="T3202" s="40" t="str">
        <f t="shared" si="149"/>
        <v/>
      </c>
      <c r="U3202" s="23" t="str">
        <f>IF($B3202="","",VLOOKUP($T3202,Tablas!$X$14:$Y$17,2,1))</f>
        <v/>
      </c>
    </row>
    <row r="3203" spans="2:21" x14ac:dyDescent="0.2">
      <c r="B3203" s="1" t="str">
        <f>IF(Tablas!B3201="","",Tablas!B3201)</f>
        <v/>
      </c>
      <c r="C3203" s="1" t="str">
        <f>IF(Tablas!C3201="","",Tablas!C3201)</f>
        <v/>
      </c>
      <c r="D3203" s="1" t="str">
        <f>IF(Tablas!D3201="","",Tablas!D3201)</f>
        <v/>
      </c>
      <c r="E3203" s="1" t="str">
        <f>IF(Tablas!E3201="","",Tablas!E3201)</f>
        <v/>
      </c>
      <c r="F3203" s="1" t="str">
        <f>IF(Tablas!F3201="","",Tablas!F3201)</f>
        <v/>
      </c>
      <c r="G3203" s="1" t="str">
        <f>IF(Tablas!I3201="","",Tablas!I3201)</f>
        <v/>
      </c>
      <c r="H3203" s="1" t="s">
        <v>911</v>
      </c>
      <c r="I3203" s="39" t="str">
        <f>IF($B3203="","",-SUMIFS(Tabla7[Cantidad],Tabla7[Código del producto],$B3203,Tabla7[Tipo de movimiento],"SALIDA",Tabla7[Mes],I$5))</f>
        <v/>
      </c>
      <c r="J3203" s="39" t="str">
        <f>IF($B3203="","",-SUMIFS(Tabla7[Cantidad],Tabla7[Código del producto],$B3203,Tabla7[Tipo de movimiento],"SALIDA",Tabla7[Mes],J$5))</f>
        <v/>
      </c>
      <c r="K3203" s="39" t="str">
        <f>IF($B3203="","",-SUMIFS(Tabla7[Cantidad],Tabla7[Código del producto],$B3203,Tabla7[Tipo de movimiento],"SALIDA",Tabla7[Mes],K$5))</f>
        <v/>
      </c>
      <c r="L3203" s="39" t="str">
        <f>IF($B3203="","",-SUMIFS(Tabla7[Cantidad],Tabla7[Código del producto],$B3203,Tabla7[Tipo de movimiento],"SALIDA",Tabla7[Mes],L$5))</f>
        <v/>
      </c>
      <c r="M3203" s="39" t="str">
        <f>IF($B3203="","",-SUMIFS(Tabla7[Cantidad],Tabla7[Código del producto],$B3203,Tabla7[Tipo de movimiento],"SALIDA",Tabla7[Mes],M$5))</f>
        <v/>
      </c>
      <c r="N3203" s="39" t="str">
        <f>IF($B3203="","",-SUMIFS(Tabla7[Cantidad],Tabla7[Código del producto],$B3203,Tabla7[Tipo de movimiento],"SALIDA",Tabla7[Mes],N$5))</f>
        <v/>
      </c>
      <c r="O3203" s="39" t="str">
        <f>IF($B3203="","",-SUMIFS(Tabla7[Cantidad],Tabla7[Código del producto],$B3203,Tabla7[Tipo de movimiento],"SALIDA",Tabla7[Mes],O$5))</f>
        <v/>
      </c>
      <c r="P3203" s="39" t="str">
        <f>IF($B3203="","",-SUMIFS(Tabla7[Cantidad],Tabla7[Código del producto],$B3203,Tabla7[Tipo de movimiento],"SALIDA",Tabla7[Mes],P$5))</f>
        <v/>
      </c>
      <c r="Q3203" s="39" t="str">
        <f t="shared" si="147"/>
        <v/>
      </c>
      <c r="R3203" s="51" t="str">
        <f>IF($B3203="","",IFERROR(VLOOKUP($B3203,'ABC rotación'!$C:$G,5,0),"C"))</f>
        <v/>
      </c>
      <c r="S3203" s="41" t="str">
        <f t="shared" si="148"/>
        <v/>
      </c>
      <c r="T3203" s="40" t="str">
        <f t="shared" si="149"/>
        <v/>
      </c>
      <c r="U3203" s="23" t="str">
        <f>IF($B3203="","",VLOOKUP($T3203,Tablas!$X$14:$Y$17,2,1))</f>
        <v/>
      </c>
    </row>
    <row r="3204" spans="2:21" x14ac:dyDescent="0.2">
      <c r="B3204" s="1" t="str">
        <f>IF(Tablas!B3202="","",Tablas!B3202)</f>
        <v/>
      </c>
      <c r="C3204" s="1" t="str">
        <f>IF(Tablas!C3202="","",Tablas!C3202)</f>
        <v/>
      </c>
      <c r="D3204" s="1" t="str">
        <f>IF(Tablas!D3202="","",Tablas!D3202)</f>
        <v/>
      </c>
      <c r="E3204" s="1" t="str">
        <f>IF(Tablas!E3202="","",Tablas!E3202)</f>
        <v/>
      </c>
      <c r="F3204" s="1" t="str">
        <f>IF(Tablas!F3202="","",Tablas!F3202)</f>
        <v/>
      </c>
      <c r="G3204" s="1" t="str">
        <f>IF(Tablas!I3202="","",Tablas!I3202)</f>
        <v/>
      </c>
      <c r="H3204" s="1" t="s">
        <v>911</v>
      </c>
      <c r="I3204" s="39" t="str">
        <f>IF($B3204="","",-SUMIFS(Tabla7[Cantidad],Tabla7[Código del producto],$B3204,Tabla7[Tipo de movimiento],"SALIDA",Tabla7[Mes],I$5))</f>
        <v/>
      </c>
      <c r="J3204" s="39" t="str">
        <f>IF($B3204="","",-SUMIFS(Tabla7[Cantidad],Tabla7[Código del producto],$B3204,Tabla7[Tipo de movimiento],"SALIDA",Tabla7[Mes],J$5))</f>
        <v/>
      </c>
      <c r="K3204" s="39" t="str">
        <f>IF($B3204="","",-SUMIFS(Tabla7[Cantidad],Tabla7[Código del producto],$B3204,Tabla7[Tipo de movimiento],"SALIDA",Tabla7[Mes],K$5))</f>
        <v/>
      </c>
      <c r="L3204" s="39" t="str">
        <f>IF($B3204="","",-SUMIFS(Tabla7[Cantidad],Tabla7[Código del producto],$B3204,Tabla7[Tipo de movimiento],"SALIDA",Tabla7[Mes],L$5))</f>
        <v/>
      </c>
      <c r="M3204" s="39" t="str">
        <f>IF($B3204="","",-SUMIFS(Tabla7[Cantidad],Tabla7[Código del producto],$B3204,Tabla7[Tipo de movimiento],"SALIDA",Tabla7[Mes],M$5))</f>
        <v/>
      </c>
      <c r="N3204" s="39" t="str">
        <f>IF($B3204="","",-SUMIFS(Tabla7[Cantidad],Tabla7[Código del producto],$B3204,Tabla7[Tipo de movimiento],"SALIDA",Tabla7[Mes],N$5))</f>
        <v/>
      </c>
      <c r="O3204" s="39" t="str">
        <f>IF($B3204="","",-SUMIFS(Tabla7[Cantidad],Tabla7[Código del producto],$B3204,Tabla7[Tipo de movimiento],"SALIDA",Tabla7[Mes],O$5))</f>
        <v/>
      </c>
      <c r="P3204" s="39" t="str">
        <f>IF($B3204="","",-SUMIFS(Tabla7[Cantidad],Tabla7[Código del producto],$B3204,Tabla7[Tipo de movimiento],"SALIDA",Tabla7[Mes],P$5))</f>
        <v/>
      </c>
      <c r="Q3204" s="39" t="str">
        <f t="shared" si="147"/>
        <v/>
      </c>
      <c r="R3204" s="51" t="str">
        <f>IF($B3204="","",IFERROR(VLOOKUP($B3204,'ABC rotación'!$C:$G,5,0),"C"))</f>
        <v/>
      </c>
      <c r="S3204" s="41" t="str">
        <f t="shared" si="148"/>
        <v/>
      </c>
      <c r="T3204" s="40" t="str">
        <f t="shared" si="149"/>
        <v/>
      </c>
      <c r="U3204" s="23" t="str">
        <f>IF($B3204="","",VLOOKUP($T3204,Tablas!$X$14:$Y$17,2,1))</f>
        <v/>
      </c>
    </row>
    <row r="3205" spans="2:21" x14ac:dyDescent="0.2">
      <c r="B3205" s="1" t="str">
        <f>IF(Tablas!B3203="","",Tablas!B3203)</f>
        <v/>
      </c>
      <c r="C3205" s="1" t="str">
        <f>IF(Tablas!C3203="","",Tablas!C3203)</f>
        <v/>
      </c>
      <c r="D3205" s="1" t="str">
        <f>IF(Tablas!D3203="","",Tablas!D3203)</f>
        <v/>
      </c>
      <c r="E3205" s="1" t="str">
        <f>IF(Tablas!E3203="","",Tablas!E3203)</f>
        <v/>
      </c>
      <c r="F3205" s="1" t="str">
        <f>IF(Tablas!F3203="","",Tablas!F3203)</f>
        <v/>
      </c>
      <c r="G3205" s="1" t="str">
        <f>IF(Tablas!I3203="","",Tablas!I3203)</f>
        <v/>
      </c>
      <c r="H3205" s="1" t="s">
        <v>911</v>
      </c>
      <c r="I3205" s="39" t="str">
        <f>IF($B3205="","",-SUMIFS(Tabla7[Cantidad],Tabla7[Código del producto],$B3205,Tabla7[Tipo de movimiento],"SALIDA",Tabla7[Mes],I$5))</f>
        <v/>
      </c>
      <c r="J3205" s="39" t="str">
        <f>IF($B3205="","",-SUMIFS(Tabla7[Cantidad],Tabla7[Código del producto],$B3205,Tabla7[Tipo de movimiento],"SALIDA",Tabla7[Mes],J$5))</f>
        <v/>
      </c>
      <c r="K3205" s="39" t="str">
        <f>IF($B3205="","",-SUMIFS(Tabla7[Cantidad],Tabla7[Código del producto],$B3205,Tabla7[Tipo de movimiento],"SALIDA",Tabla7[Mes],K$5))</f>
        <v/>
      </c>
      <c r="L3205" s="39" t="str">
        <f>IF($B3205="","",-SUMIFS(Tabla7[Cantidad],Tabla7[Código del producto],$B3205,Tabla7[Tipo de movimiento],"SALIDA",Tabla7[Mes],L$5))</f>
        <v/>
      </c>
      <c r="M3205" s="39" t="str">
        <f>IF($B3205="","",-SUMIFS(Tabla7[Cantidad],Tabla7[Código del producto],$B3205,Tabla7[Tipo de movimiento],"SALIDA",Tabla7[Mes],M$5))</f>
        <v/>
      </c>
      <c r="N3205" s="39" t="str">
        <f>IF($B3205="","",-SUMIFS(Tabla7[Cantidad],Tabla7[Código del producto],$B3205,Tabla7[Tipo de movimiento],"SALIDA",Tabla7[Mes],N$5))</f>
        <v/>
      </c>
      <c r="O3205" s="39" t="str">
        <f>IF($B3205="","",-SUMIFS(Tabla7[Cantidad],Tabla7[Código del producto],$B3205,Tabla7[Tipo de movimiento],"SALIDA",Tabla7[Mes],O$5))</f>
        <v/>
      </c>
      <c r="P3205" s="39" t="str">
        <f>IF($B3205="","",-SUMIFS(Tabla7[Cantidad],Tabla7[Código del producto],$B3205,Tabla7[Tipo de movimiento],"SALIDA",Tabla7[Mes],P$5))</f>
        <v/>
      </c>
      <c r="Q3205" s="39" t="str">
        <f t="shared" si="147"/>
        <v/>
      </c>
      <c r="R3205" s="51" t="str">
        <f>IF($B3205="","",IFERROR(VLOOKUP($B3205,'ABC rotación'!$C:$G,5,0),"C"))</f>
        <v/>
      </c>
      <c r="S3205" s="41" t="str">
        <f t="shared" si="148"/>
        <v/>
      </c>
      <c r="T3205" s="40" t="str">
        <f t="shared" si="149"/>
        <v/>
      </c>
      <c r="U3205" s="23" t="str">
        <f>IF($B3205="","",VLOOKUP($T3205,Tablas!$X$14:$Y$17,2,1))</f>
        <v/>
      </c>
    </row>
    <row r="3206" spans="2:21" x14ac:dyDescent="0.2">
      <c r="B3206" s="1" t="str">
        <f>IF(Tablas!B3204="","",Tablas!B3204)</f>
        <v/>
      </c>
      <c r="C3206" s="1" t="str">
        <f>IF(Tablas!C3204="","",Tablas!C3204)</f>
        <v/>
      </c>
      <c r="D3206" s="1" t="str">
        <f>IF(Tablas!D3204="","",Tablas!D3204)</f>
        <v/>
      </c>
      <c r="E3206" s="1" t="str">
        <f>IF(Tablas!E3204="","",Tablas!E3204)</f>
        <v/>
      </c>
      <c r="F3206" s="1" t="str">
        <f>IF(Tablas!F3204="","",Tablas!F3204)</f>
        <v/>
      </c>
      <c r="G3206" s="1" t="str">
        <f>IF(Tablas!I3204="","",Tablas!I3204)</f>
        <v/>
      </c>
      <c r="H3206" s="1" t="s">
        <v>911</v>
      </c>
      <c r="I3206" s="39" t="str">
        <f>IF($B3206="","",-SUMIFS(Tabla7[Cantidad],Tabla7[Código del producto],$B3206,Tabla7[Tipo de movimiento],"SALIDA",Tabla7[Mes],I$5))</f>
        <v/>
      </c>
      <c r="J3206" s="39" t="str">
        <f>IF($B3206="","",-SUMIFS(Tabla7[Cantidad],Tabla7[Código del producto],$B3206,Tabla7[Tipo de movimiento],"SALIDA",Tabla7[Mes],J$5))</f>
        <v/>
      </c>
      <c r="K3206" s="39" t="str">
        <f>IF($B3206="","",-SUMIFS(Tabla7[Cantidad],Tabla7[Código del producto],$B3206,Tabla7[Tipo de movimiento],"SALIDA",Tabla7[Mes],K$5))</f>
        <v/>
      </c>
      <c r="L3206" s="39" t="str">
        <f>IF($B3206="","",-SUMIFS(Tabla7[Cantidad],Tabla7[Código del producto],$B3206,Tabla7[Tipo de movimiento],"SALIDA",Tabla7[Mes],L$5))</f>
        <v/>
      </c>
      <c r="M3206" s="39" t="str">
        <f>IF($B3206="","",-SUMIFS(Tabla7[Cantidad],Tabla7[Código del producto],$B3206,Tabla7[Tipo de movimiento],"SALIDA",Tabla7[Mes],M$5))</f>
        <v/>
      </c>
      <c r="N3206" s="39" t="str">
        <f>IF($B3206="","",-SUMIFS(Tabla7[Cantidad],Tabla7[Código del producto],$B3206,Tabla7[Tipo de movimiento],"SALIDA",Tabla7[Mes],N$5))</f>
        <v/>
      </c>
      <c r="O3206" s="39" t="str">
        <f>IF($B3206="","",-SUMIFS(Tabla7[Cantidad],Tabla7[Código del producto],$B3206,Tabla7[Tipo de movimiento],"SALIDA",Tabla7[Mes],O$5))</f>
        <v/>
      </c>
      <c r="P3206" s="39" t="str">
        <f>IF($B3206="","",-SUMIFS(Tabla7[Cantidad],Tabla7[Código del producto],$B3206,Tabla7[Tipo de movimiento],"SALIDA",Tabla7[Mes],P$5))</f>
        <v/>
      </c>
      <c r="Q3206" s="39" t="str">
        <f t="shared" si="147"/>
        <v/>
      </c>
      <c r="R3206" s="51" t="str">
        <f>IF($B3206="","",IFERROR(VLOOKUP($B3206,'ABC rotación'!$C:$G,5,0),"C"))</f>
        <v/>
      </c>
      <c r="S3206" s="41" t="str">
        <f t="shared" si="148"/>
        <v/>
      </c>
      <c r="T3206" s="40" t="str">
        <f t="shared" si="149"/>
        <v/>
      </c>
      <c r="U3206" s="23" t="str">
        <f>IF($B3206="","",VLOOKUP($T3206,Tablas!$X$14:$Y$17,2,1))</f>
        <v/>
      </c>
    </row>
    <row r="3207" spans="2:21" x14ac:dyDescent="0.2">
      <c r="B3207" s="1" t="str">
        <f>IF(Tablas!B3205="","",Tablas!B3205)</f>
        <v/>
      </c>
      <c r="C3207" s="1" t="str">
        <f>IF(Tablas!C3205="","",Tablas!C3205)</f>
        <v/>
      </c>
      <c r="D3207" s="1" t="str">
        <f>IF(Tablas!D3205="","",Tablas!D3205)</f>
        <v/>
      </c>
      <c r="E3207" s="1" t="str">
        <f>IF(Tablas!E3205="","",Tablas!E3205)</f>
        <v/>
      </c>
      <c r="F3207" s="1" t="str">
        <f>IF(Tablas!F3205="","",Tablas!F3205)</f>
        <v/>
      </c>
      <c r="G3207" s="1" t="str">
        <f>IF(Tablas!I3205="","",Tablas!I3205)</f>
        <v/>
      </c>
      <c r="H3207" s="1" t="s">
        <v>911</v>
      </c>
      <c r="I3207" s="39" t="str">
        <f>IF($B3207="","",-SUMIFS(Tabla7[Cantidad],Tabla7[Código del producto],$B3207,Tabla7[Tipo de movimiento],"SALIDA",Tabla7[Mes],I$5))</f>
        <v/>
      </c>
      <c r="J3207" s="39" t="str">
        <f>IF($B3207="","",-SUMIFS(Tabla7[Cantidad],Tabla7[Código del producto],$B3207,Tabla7[Tipo de movimiento],"SALIDA",Tabla7[Mes],J$5))</f>
        <v/>
      </c>
      <c r="K3207" s="39" t="str">
        <f>IF($B3207="","",-SUMIFS(Tabla7[Cantidad],Tabla7[Código del producto],$B3207,Tabla7[Tipo de movimiento],"SALIDA",Tabla7[Mes],K$5))</f>
        <v/>
      </c>
      <c r="L3207" s="39" t="str">
        <f>IF($B3207="","",-SUMIFS(Tabla7[Cantidad],Tabla7[Código del producto],$B3207,Tabla7[Tipo de movimiento],"SALIDA",Tabla7[Mes],L$5))</f>
        <v/>
      </c>
      <c r="M3207" s="39" t="str">
        <f>IF($B3207="","",-SUMIFS(Tabla7[Cantidad],Tabla7[Código del producto],$B3207,Tabla7[Tipo de movimiento],"SALIDA",Tabla7[Mes],M$5))</f>
        <v/>
      </c>
      <c r="N3207" s="39" t="str">
        <f>IF($B3207="","",-SUMIFS(Tabla7[Cantidad],Tabla7[Código del producto],$B3207,Tabla7[Tipo de movimiento],"SALIDA",Tabla7[Mes],N$5))</f>
        <v/>
      </c>
      <c r="O3207" s="39" t="str">
        <f>IF($B3207="","",-SUMIFS(Tabla7[Cantidad],Tabla7[Código del producto],$B3207,Tabla7[Tipo de movimiento],"SALIDA",Tabla7[Mes],O$5))</f>
        <v/>
      </c>
      <c r="P3207" s="39" t="str">
        <f>IF($B3207="","",-SUMIFS(Tabla7[Cantidad],Tabla7[Código del producto],$B3207,Tabla7[Tipo de movimiento],"SALIDA",Tabla7[Mes],P$5))</f>
        <v/>
      </c>
      <c r="Q3207" s="39" t="str">
        <f t="shared" ref="Q3207:Q3270" si="150">IF($B3207="","",IFERROR(AVERAGE(N3207:P3207),0))</f>
        <v/>
      </c>
      <c r="R3207" s="51" t="str">
        <f>IF($B3207="","",IFERROR(VLOOKUP($B3207,'ABC rotación'!$C:$G,5,0),"C"))</f>
        <v/>
      </c>
      <c r="S3207" s="41" t="str">
        <f t="shared" ref="S3207:S3270" si="151">IF($B3207="","",IFERROR(H3207/Q3207*30,0))</f>
        <v/>
      </c>
      <c r="T3207" s="40" t="str">
        <f t="shared" ref="T3207:T3270" si="152">IF($B3207="","",S3207/F3207)</f>
        <v/>
      </c>
      <c r="U3207" s="23" t="str">
        <f>IF($B3207="","",VLOOKUP($T3207,Tablas!$X$14:$Y$17,2,1))</f>
        <v/>
      </c>
    </row>
    <row r="3208" spans="2:21" x14ac:dyDescent="0.2">
      <c r="B3208" s="1" t="str">
        <f>IF(Tablas!B3206="","",Tablas!B3206)</f>
        <v/>
      </c>
      <c r="C3208" s="1" t="str">
        <f>IF(Tablas!C3206="","",Tablas!C3206)</f>
        <v/>
      </c>
      <c r="D3208" s="1" t="str">
        <f>IF(Tablas!D3206="","",Tablas!D3206)</f>
        <v/>
      </c>
      <c r="E3208" s="1" t="str">
        <f>IF(Tablas!E3206="","",Tablas!E3206)</f>
        <v/>
      </c>
      <c r="F3208" s="1" t="str">
        <f>IF(Tablas!F3206="","",Tablas!F3206)</f>
        <v/>
      </c>
      <c r="G3208" s="1" t="str">
        <f>IF(Tablas!I3206="","",Tablas!I3206)</f>
        <v/>
      </c>
      <c r="H3208" s="1" t="s">
        <v>911</v>
      </c>
      <c r="I3208" s="39" t="str">
        <f>IF($B3208="","",-SUMIFS(Tabla7[Cantidad],Tabla7[Código del producto],$B3208,Tabla7[Tipo de movimiento],"SALIDA",Tabla7[Mes],I$5))</f>
        <v/>
      </c>
      <c r="J3208" s="39" t="str">
        <f>IF($B3208="","",-SUMIFS(Tabla7[Cantidad],Tabla7[Código del producto],$B3208,Tabla7[Tipo de movimiento],"SALIDA",Tabla7[Mes],J$5))</f>
        <v/>
      </c>
      <c r="K3208" s="39" t="str">
        <f>IF($B3208="","",-SUMIFS(Tabla7[Cantidad],Tabla7[Código del producto],$B3208,Tabla7[Tipo de movimiento],"SALIDA",Tabla7[Mes],K$5))</f>
        <v/>
      </c>
      <c r="L3208" s="39" t="str">
        <f>IF($B3208="","",-SUMIFS(Tabla7[Cantidad],Tabla7[Código del producto],$B3208,Tabla7[Tipo de movimiento],"SALIDA",Tabla7[Mes],L$5))</f>
        <v/>
      </c>
      <c r="M3208" s="39" t="str">
        <f>IF($B3208="","",-SUMIFS(Tabla7[Cantidad],Tabla7[Código del producto],$B3208,Tabla7[Tipo de movimiento],"SALIDA",Tabla7[Mes],M$5))</f>
        <v/>
      </c>
      <c r="N3208" s="39" t="str">
        <f>IF($B3208="","",-SUMIFS(Tabla7[Cantidad],Tabla7[Código del producto],$B3208,Tabla7[Tipo de movimiento],"SALIDA",Tabla7[Mes],N$5))</f>
        <v/>
      </c>
      <c r="O3208" s="39" t="str">
        <f>IF($B3208="","",-SUMIFS(Tabla7[Cantidad],Tabla7[Código del producto],$B3208,Tabla7[Tipo de movimiento],"SALIDA",Tabla7[Mes],O$5))</f>
        <v/>
      </c>
      <c r="P3208" s="39" t="str">
        <f>IF($B3208="","",-SUMIFS(Tabla7[Cantidad],Tabla7[Código del producto],$B3208,Tabla7[Tipo de movimiento],"SALIDA",Tabla7[Mes],P$5))</f>
        <v/>
      </c>
      <c r="Q3208" s="39" t="str">
        <f t="shared" si="150"/>
        <v/>
      </c>
      <c r="R3208" s="51" t="str">
        <f>IF($B3208="","",IFERROR(VLOOKUP($B3208,'ABC rotación'!$C:$G,5,0),"C"))</f>
        <v/>
      </c>
      <c r="S3208" s="41" t="str">
        <f t="shared" si="151"/>
        <v/>
      </c>
      <c r="T3208" s="40" t="str">
        <f t="shared" si="152"/>
        <v/>
      </c>
      <c r="U3208" s="23" t="str">
        <f>IF($B3208="","",VLOOKUP($T3208,Tablas!$X$14:$Y$17,2,1))</f>
        <v/>
      </c>
    </row>
    <row r="3209" spans="2:21" x14ac:dyDescent="0.2">
      <c r="B3209" s="1" t="str">
        <f>IF(Tablas!B3207="","",Tablas!B3207)</f>
        <v/>
      </c>
      <c r="C3209" s="1" t="str">
        <f>IF(Tablas!C3207="","",Tablas!C3207)</f>
        <v/>
      </c>
      <c r="D3209" s="1" t="str">
        <f>IF(Tablas!D3207="","",Tablas!D3207)</f>
        <v/>
      </c>
      <c r="E3209" s="1" t="str">
        <f>IF(Tablas!E3207="","",Tablas!E3207)</f>
        <v/>
      </c>
      <c r="F3209" s="1" t="str">
        <f>IF(Tablas!F3207="","",Tablas!F3207)</f>
        <v/>
      </c>
      <c r="G3209" s="1" t="str">
        <f>IF(Tablas!I3207="","",Tablas!I3207)</f>
        <v/>
      </c>
      <c r="H3209" s="1" t="s">
        <v>911</v>
      </c>
      <c r="I3209" s="39" t="str">
        <f>IF($B3209="","",-SUMIFS(Tabla7[Cantidad],Tabla7[Código del producto],$B3209,Tabla7[Tipo de movimiento],"SALIDA",Tabla7[Mes],I$5))</f>
        <v/>
      </c>
      <c r="J3209" s="39" t="str">
        <f>IF($B3209="","",-SUMIFS(Tabla7[Cantidad],Tabla7[Código del producto],$B3209,Tabla7[Tipo de movimiento],"SALIDA",Tabla7[Mes],J$5))</f>
        <v/>
      </c>
      <c r="K3209" s="39" t="str">
        <f>IF($B3209="","",-SUMIFS(Tabla7[Cantidad],Tabla7[Código del producto],$B3209,Tabla7[Tipo de movimiento],"SALIDA",Tabla7[Mes],K$5))</f>
        <v/>
      </c>
      <c r="L3209" s="39" t="str">
        <f>IF($B3209="","",-SUMIFS(Tabla7[Cantidad],Tabla7[Código del producto],$B3209,Tabla7[Tipo de movimiento],"SALIDA",Tabla7[Mes],L$5))</f>
        <v/>
      </c>
      <c r="M3209" s="39" t="str">
        <f>IF($B3209="","",-SUMIFS(Tabla7[Cantidad],Tabla7[Código del producto],$B3209,Tabla7[Tipo de movimiento],"SALIDA",Tabla7[Mes],M$5))</f>
        <v/>
      </c>
      <c r="N3209" s="39" t="str">
        <f>IF($B3209="","",-SUMIFS(Tabla7[Cantidad],Tabla7[Código del producto],$B3209,Tabla7[Tipo de movimiento],"SALIDA",Tabla7[Mes],N$5))</f>
        <v/>
      </c>
      <c r="O3209" s="39" t="str">
        <f>IF($B3209="","",-SUMIFS(Tabla7[Cantidad],Tabla7[Código del producto],$B3209,Tabla7[Tipo de movimiento],"SALIDA",Tabla7[Mes],O$5))</f>
        <v/>
      </c>
      <c r="P3209" s="39" t="str">
        <f>IF($B3209="","",-SUMIFS(Tabla7[Cantidad],Tabla7[Código del producto],$B3209,Tabla7[Tipo de movimiento],"SALIDA",Tabla7[Mes],P$5))</f>
        <v/>
      </c>
      <c r="Q3209" s="39" t="str">
        <f t="shared" si="150"/>
        <v/>
      </c>
      <c r="R3209" s="51" t="str">
        <f>IF($B3209="","",IFERROR(VLOOKUP($B3209,'ABC rotación'!$C:$G,5,0),"C"))</f>
        <v/>
      </c>
      <c r="S3209" s="41" t="str">
        <f t="shared" si="151"/>
        <v/>
      </c>
      <c r="T3209" s="40" t="str">
        <f t="shared" si="152"/>
        <v/>
      </c>
      <c r="U3209" s="23" t="str">
        <f>IF($B3209="","",VLOOKUP($T3209,Tablas!$X$14:$Y$17,2,1))</f>
        <v/>
      </c>
    </row>
    <row r="3210" spans="2:21" x14ac:dyDescent="0.2">
      <c r="B3210" s="1" t="str">
        <f>IF(Tablas!B3208="","",Tablas!B3208)</f>
        <v/>
      </c>
      <c r="C3210" s="1" t="str">
        <f>IF(Tablas!C3208="","",Tablas!C3208)</f>
        <v/>
      </c>
      <c r="D3210" s="1" t="str">
        <f>IF(Tablas!D3208="","",Tablas!D3208)</f>
        <v/>
      </c>
      <c r="E3210" s="1" t="str">
        <f>IF(Tablas!E3208="","",Tablas!E3208)</f>
        <v/>
      </c>
      <c r="F3210" s="1" t="str">
        <f>IF(Tablas!F3208="","",Tablas!F3208)</f>
        <v/>
      </c>
      <c r="G3210" s="1" t="str">
        <f>IF(Tablas!I3208="","",Tablas!I3208)</f>
        <v/>
      </c>
      <c r="H3210" s="1" t="s">
        <v>911</v>
      </c>
      <c r="I3210" s="39" t="str">
        <f>IF($B3210="","",-SUMIFS(Tabla7[Cantidad],Tabla7[Código del producto],$B3210,Tabla7[Tipo de movimiento],"SALIDA",Tabla7[Mes],I$5))</f>
        <v/>
      </c>
      <c r="J3210" s="39" t="str">
        <f>IF($B3210="","",-SUMIFS(Tabla7[Cantidad],Tabla7[Código del producto],$B3210,Tabla7[Tipo de movimiento],"SALIDA",Tabla7[Mes],J$5))</f>
        <v/>
      </c>
      <c r="K3210" s="39" t="str">
        <f>IF($B3210="","",-SUMIFS(Tabla7[Cantidad],Tabla7[Código del producto],$B3210,Tabla7[Tipo de movimiento],"SALIDA",Tabla7[Mes],K$5))</f>
        <v/>
      </c>
      <c r="L3210" s="39" t="str">
        <f>IF($B3210="","",-SUMIFS(Tabla7[Cantidad],Tabla7[Código del producto],$B3210,Tabla7[Tipo de movimiento],"SALIDA",Tabla7[Mes],L$5))</f>
        <v/>
      </c>
      <c r="M3210" s="39" t="str">
        <f>IF($B3210="","",-SUMIFS(Tabla7[Cantidad],Tabla7[Código del producto],$B3210,Tabla7[Tipo de movimiento],"SALIDA",Tabla7[Mes],M$5))</f>
        <v/>
      </c>
      <c r="N3210" s="39" t="str">
        <f>IF($B3210="","",-SUMIFS(Tabla7[Cantidad],Tabla7[Código del producto],$B3210,Tabla7[Tipo de movimiento],"SALIDA",Tabla7[Mes],N$5))</f>
        <v/>
      </c>
      <c r="O3210" s="39" t="str">
        <f>IF($B3210="","",-SUMIFS(Tabla7[Cantidad],Tabla7[Código del producto],$B3210,Tabla7[Tipo de movimiento],"SALIDA",Tabla7[Mes],O$5))</f>
        <v/>
      </c>
      <c r="P3210" s="39" t="str">
        <f>IF($B3210="","",-SUMIFS(Tabla7[Cantidad],Tabla7[Código del producto],$B3210,Tabla7[Tipo de movimiento],"SALIDA",Tabla7[Mes],P$5))</f>
        <v/>
      </c>
      <c r="Q3210" s="39" t="str">
        <f t="shared" si="150"/>
        <v/>
      </c>
      <c r="R3210" s="51" t="str">
        <f>IF($B3210="","",IFERROR(VLOOKUP($B3210,'ABC rotación'!$C:$G,5,0),"C"))</f>
        <v/>
      </c>
      <c r="S3210" s="41" t="str">
        <f t="shared" si="151"/>
        <v/>
      </c>
      <c r="T3210" s="40" t="str">
        <f t="shared" si="152"/>
        <v/>
      </c>
      <c r="U3210" s="23" t="str">
        <f>IF($B3210="","",VLOOKUP($T3210,Tablas!$X$14:$Y$17,2,1))</f>
        <v/>
      </c>
    </row>
    <row r="3211" spans="2:21" x14ac:dyDescent="0.2">
      <c r="B3211" s="1" t="str">
        <f>IF(Tablas!B3209="","",Tablas!B3209)</f>
        <v/>
      </c>
      <c r="C3211" s="1" t="str">
        <f>IF(Tablas!C3209="","",Tablas!C3209)</f>
        <v/>
      </c>
      <c r="D3211" s="1" t="str">
        <f>IF(Tablas!D3209="","",Tablas!D3209)</f>
        <v/>
      </c>
      <c r="E3211" s="1" t="str">
        <f>IF(Tablas!E3209="","",Tablas!E3209)</f>
        <v/>
      </c>
      <c r="F3211" s="1" t="str">
        <f>IF(Tablas!F3209="","",Tablas!F3209)</f>
        <v/>
      </c>
      <c r="G3211" s="1" t="str">
        <f>IF(Tablas!I3209="","",Tablas!I3209)</f>
        <v/>
      </c>
      <c r="H3211" s="1" t="s">
        <v>911</v>
      </c>
      <c r="I3211" s="39" t="str">
        <f>IF($B3211="","",-SUMIFS(Tabla7[Cantidad],Tabla7[Código del producto],$B3211,Tabla7[Tipo de movimiento],"SALIDA",Tabla7[Mes],I$5))</f>
        <v/>
      </c>
      <c r="J3211" s="39" t="str">
        <f>IF($B3211="","",-SUMIFS(Tabla7[Cantidad],Tabla7[Código del producto],$B3211,Tabla7[Tipo de movimiento],"SALIDA",Tabla7[Mes],J$5))</f>
        <v/>
      </c>
      <c r="K3211" s="39" t="str">
        <f>IF($B3211="","",-SUMIFS(Tabla7[Cantidad],Tabla7[Código del producto],$B3211,Tabla7[Tipo de movimiento],"SALIDA",Tabla7[Mes],K$5))</f>
        <v/>
      </c>
      <c r="L3211" s="39" t="str">
        <f>IF($B3211="","",-SUMIFS(Tabla7[Cantidad],Tabla7[Código del producto],$B3211,Tabla7[Tipo de movimiento],"SALIDA",Tabla7[Mes],L$5))</f>
        <v/>
      </c>
      <c r="M3211" s="39" t="str">
        <f>IF($B3211="","",-SUMIFS(Tabla7[Cantidad],Tabla7[Código del producto],$B3211,Tabla7[Tipo de movimiento],"SALIDA",Tabla7[Mes],M$5))</f>
        <v/>
      </c>
      <c r="N3211" s="39" t="str">
        <f>IF($B3211="","",-SUMIFS(Tabla7[Cantidad],Tabla7[Código del producto],$B3211,Tabla7[Tipo de movimiento],"SALIDA",Tabla7[Mes],N$5))</f>
        <v/>
      </c>
      <c r="O3211" s="39" t="str">
        <f>IF($B3211="","",-SUMIFS(Tabla7[Cantidad],Tabla7[Código del producto],$B3211,Tabla7[Tipo de movimiento],"SALIDA",Tabla7[Mes],O$5))</f>
        <v/>
      </c>
      <c r="P3211" s="39" t="str">
        <f>IF($B3211="","",-SUMIFS(Tabla7[Cantidad],Tabla7[Código del producto],$B3211,Tabla7[Tipo de movimiento],"SALIDA",Tabla7[Mes],P$5))</f>
        <v/>
      </c>
      <c r="Q3211" s="39" t="str">
        <f t="shared" si="150"/>
        <v/>
      </c>
      <c r="R3211" s="51" t="str">
        <f>IF($B3211="","",IFERROR(VLOOKUP($B3211,'ABC rotación'!$C:$G,5,0),"C"))</f>
        <v/>
      </c>
      <c r="S3211" s="41" t="str">
        <f t="shared" si="151"/>
        <v/>
      </c>
      <c r="T3211" s="40" t="str">
        <f t="shared" si="152"/>
        <v/>
      </c>
      <c r="U3211" s="23" t="str">
        <f>IF($B3211="","",VLOOKUP($T3211,Tablas!$X$14:$Y$17,2,1))</f>
        <v/>
      </c>
    </row>
    <row r="3212" spans="2:21" x14ac:dyDescent="0.2">
      <c r="B3212" s="1" t="str">
        <f>IF(Tablas!B3210="","",Tablas!B3210)</f>
        <v/>
      </c>
      <c r="C3212" s="1" t="str">
        <f>IF(Tablas!C3210="","",Tablas!C3210)</f>
        <v/>
      </c>
      <c r="D3212" s="1" t="str">
        <f>IF(Tablas!D3210="","",Tablas!D3210)</f>
        <v/>
      </c>
      <c r="E3212" s="1" t="str">
        <f>IF(Tablas!E3210="","",Tablas!E3210)</f>
        <v/>
      </c>
      <c r="F3212" s="1" t="str">
        <f>IF(Tablas!F3210="","",Tablas!F3210)</f>
        <v/>
      </c>
      <c r="G3212" s="1" t="str">
        <f>IF(Tablas!I3210="","",Tablas!I3210)</f>
        <v/>
      </c>
      <c r="H3212" s="1" t="s">
        <v>911</v>
      </c>
      <c r="I3212" s="39" t="str">
        <f>IF($B3212="","",-SUMIFS(Tabla7[Cantidad],Tabla7[Código del producto],$B3212,Tabla7[Tipo de movimiento],"SALIDA",Tabla7[Mes],I$5))</f>
        <v/>
      </c>
      <c r="J3212" s="39" t="str">
        <f>IF($B3212="","",-SUMIFS(Tabla7[Cantidad],Tabla7[Código del producto],$B3212,Tabla7[Tipo de movimiento],"SALIDA",Tabla7[Mes],J$5))</f>
        <v/>
      </c>
      <c r="K3212" s="39" t="str">
        <f>IF($B3212="","",-SUMIFS(Tabla7[Cantidad],Tabla7[Código del producto],$B3212,Tabla7[Tipo de movimiento],"SALIDA",Tabla7[Mes],K$5))</f>
        <v/>
      </c>
      <c r="L3212" s="39" t="str">
        <f>IF($B3212="","",-SUMIFS(Tabla7[Cantidad],Tabla7[Código del producto],$B3212,Tabla7[Tipo de movimiento],"SALIDA",Tabla7[Mes],L$5))</f>
        <v/>
      </c>
      <c r="M3212" s="39" t="str">
        <f>IF($B3212="","",-SUMIFS(Tabla7[Cantidad],Tabla7[Código del producto],$B3212,Tabla7[Tipo de movimiento],"SALIDA",Tabla7[Mes],M$5))</f>
        <v/>
      </c>
      <c r="N3212" s="39" t="str">
        <f>IF($B3212="","",-SUMIFS(Tabla7[Cantidad],Tabla7[Código del producto],$B3212,Tabla7[Tipo de movimiento],"SALIDA",Tabla7[Mes],N$5))</f>
        <v/>
      </c>
      <c r="O3212" s="39" t="str">
        <f>IF($B3212="","",-SUMIFS(Tabla7[Cantidad],Tabla7[Código del producto],$B3212,Tabla7[Tipo de movimiento],"SALIDA",Tabla7[Mes],O$5))</f>
        <v/>
      </c>
      <c r="P3212" s="39" t="str">
        <f>IF($B3212="","",-SUMIFS(Tabla7[Cantidad],Tabla7[Código del producto],$B3212,Tabla7[Tipo de movimiento],"SALIDA",Tabla7[Mes],P$5))</f>
        <v/>
      </c>
      <c r="Q3212" s="39" t="str">
        <f t="shared" si="150"/>
        <v/>
      </c>
      <c r="R3212" s="51" t="str">
        <f>IF($B3212="","",IFERROR(VLOOKUP($B3212,'ABC rotación'!$C:$G,5,0),"C"))</f>
        <v/>
      </c>
      <c r="S3212" s="41" t="str">
        <f t="shared" si="151"/>
        <v/>
      </c>
      <c r="T3212" s="40" t="str">
        <f t="shared" si="152"/>
        <v/>
      </c>
      <c r="U3212" s="23" t="str">
        <f>IF($B3212="","",VLOOKUP($T3212,Tablas!$X$14:$Y$17,2,1))</f>
        <v/>
      </c>
    </row>
    <row r="3213" spans="2:21" x14ac:dyDescent="0.2">
      <c r="B3213" s="1" t="str">
        <f>IF(Tablas!B3211="","",Tablas!B3211)</f>
        <v/>
      </c>
      <c r="C3213" s="1" t="str">
        <f>IF(Tablas!C3211="","",Tablas!C3211)</f>
        <v/>
      </c>
      <c r="D3213" s="1" t="str">
        <f>IF(Tablas!D3211="","",Tablas!D3211)</f>
        <v/>
      </c>
      <c r="E3213" s="1" t="str">
        <f>IF(Tablas!E3211="","",Tablas!E3211)</f>
        <v/>
      </c>
      <c r="F3213" s="1" t="str">
        <f>IF(Tablas!F3211="","",Tablas!F3211)</f>
        <v/>
      </c>
      <c r="G3213" s="1" t="str">
        <f>IF(Tablas!I3211="","",Tablas!I3211)</f>
        <v/>
      </c>
      <c r="H3213" s="1" t="s">
        <v>911</v>
      </c>
      <c r="I3213" s="39" t="str">
        <f>IF($B3213="","",-SUMIFS(Tabla7[Cantidad],Tabla7[Código del producto],$B3213,Tabla7[Tipo de movimiento],"SALIDA",Tabla7[Mes],I$5))</f>
        <v/>
      </c>
      <c r="J3213" s="39" t="str">
        <f>IF($B3213="","",-SUMIFS(Tabla7[Cantidad],Tabla7[Código del producto],$B3213,Tabla7[Tipo de movimiento],"SALIDA",Tabla7[Mes],J$5))</f>
        <v/>
      </c>
      <c r="K3213" s="39" t="str">
        <f>IF($B3213="","",-SUMIFS(Tabla7[Cantidad],Tabla7[Código del producto],$B3213,Tabla7[Tipo de movimiento],"SALIDA",Tabla7[Mes],K$5))</f>
        <v/>
      </c>
      <c r="L3213" s="39" t="str">
        <f>IF($B3213="","",-SUMIFS(Tabla7[Cantidad],Tabla7[Código del producto],$B3213,Tabla7[Tipo de movimiento],"SALIDA",Tabla7[Mes],L$5))</f>
        <v/>
      </c>
      <c r="M3213" s="39" t="str">
        <f>IF($B3213="","",-SUMIFS(Tabla7[Cantidad],Tabla7[Código del producto],$B3213,Tabla7[Tipo de movimiento],"SALIDA",Tabla7[Mes],M$5))</f>
        <v/>
      </c>
      <c r="N3213" s="39" t="str">
        <f>IF($B3213="","",-SUMIFS(Tabla7[Cantidad],Tabla7[Código del producto],$B3213,Tabla7[Tipo de movimiento],"SALIDA",Tabla7[Mes],N$5))</f>
        <v/>
      </c>
      <c r="O3213" s="39" t="str">
        <f>IF($B3213="","",-SUMIFS(Tabla7[Cantidad],Tabla7[Código del producto],$B3213,Tabla7[Tipo de movimiento],"SALIDA",Tabla7[Mes],O$5))</f>
        <v/>
      </c>
      <c r="P3213" s="39" t="str">
        <f>IF($B3213="","",-SUMIFS(Tabla7[Cantidad],Tabla7[Código del producto],$B3213,Tabla7[Tipo de movimiento],"SALIDA",Tabla7[Mes],P$5))</f>
        <v/>
      </c>
      <c r="Q3213" s="39" t="str">
        <f t="shared" si="150"/>
        <v/>
      </c>
      <c r="R3213" s="51" t="str">
        <f>IF($B3213="","",IFERROR(VLOOKUP($B3213,'ABC rotación'!$C:$G,5,0),"C"))</f>
        <v/>
      </c>
      <c r="S3213" s="41" t="str">
        <f t="shared" si="151"/>
        <v/>
      </c>
      <c r="T3213" s="40" t="str">
        <f t="shared" si="152"/>
        <v/>
      </c>
      <c r="U3213" s="23" t="str">
        <f>IF($B3213="","",VLOOKUP($T3213,Tablas!$X$14:$Y$17,2,1))</f>
        <v/>
      </c>
    </row>
    <row r="3214" spans="2:21" x14ac:dyDescent="0.2">
      <c r="B3214" s="1" t="str">
        <f>IF(Tablas!B3212="","",Tablas!B3212)</f>
        <v/>
      </c>
      <c r="C3214" s="1" t="str">
        <f>IF(Tablas!C3212="","",Tablas!C3212)</f>
        <v/>
      </c>
      <c r="D3214" s="1" t="str">
        <f>IF(Tablas!D3212="","",Tablas!D3212)</f>
        <v/>
      </c>
      <c r="E3214" s="1" t="str">
        <f>IF(Tablas!E3212="","",Tablas!E3212)</f>
        <v/>
      </c>
      <c r="F3214" s="1" t="str">
        <f>IF(Tablas!F3212="","",Tablas!F3212)</f>
        <v/>
      </c>
      <c r="G3214" s="1" t="str">
        <f>IF(Tablas!I3212="","",Tablas!I3212)</f>
        <v/>
      </c>
      <c r="H3214" s="1" t="s">
        <v>911</v>
      </c>
      <c r="I3214" s="39" t="str">
        <f>IF($B3214="","",-SUMIFS(Tabla7[Cantidad],Tabla7[Código del producto],$B3214,Tabla7[Tipo de movimiento],"SALIDA",Tabla7[Mes],I$5))</f>
        <v/>
      </c>
      <c r="J3214" s="39" t="str">
        <f>IF($B3214="","",-SUMIFS(Tabla7[Cantidad],Tabla7[Código del producto],$B3214,Tabla7[Tipo de movimiento],"SALIDA",Tabla7[Mes],J$5))</f>
        <v/>
      </c>
      <c r="K3214" s="39" t="str">
        <f>IF($B3214="","",-SUMIFS(Tabla7[Cantidad],Tabla7[Código del producto],$B3214,Tabla7[Tipo de movimiento],"SALIDA",Tabla7[Mes],K$5))</f>
        <v/>
      </c>
      <c r="L3214" s="39" t="str">
        <f>IF($B3214="","",-SUMIFS(Tabla7[Cantidad],Tabla7[Código del producto],$B3214,Tabla7[Tipo de movimiento],"SALIDA",Tabla7[Mes],L$5))</f>
        <v/>
      </c>
      <c r="M3214" s="39" t="str">
        <f>IF($B3214="","",-SUMIFS(Tabla7[Cantidad],Tabla7[Código del producto],$B3214,Tabla7[Tipo de movimiento],"SALIDA",Tabla7[Mes],M$5))</f>
        <v/>
      </c>
      <c r="N3214" s="39" t="str">
        <f>IF($B3214="","",-SUMIFS(Tabla7[Cantidad],Tabla7[Código del producto],$B3214,Tabla7[Tipo de movimiento],"SALIDA",Tabla7[Mes],N$5))</f>
        <v/>
      </c>
      <c r="O3214" s="39" t="str">
        <f>IF($B3214="","",-SUMIFS(Tabla7[Cantidad],Tabla7[Código del producto],$B3214,Tabla7[Tipo de movimiento],"SALIDA",Tabla7[Mes],O$5))</f>
        <v/>
      </c>
      <c r="P3214" s="39" t="str">
        <f>IF($B3214="","",-SUMIFS(Tabla7[Cantidad],Tabla7[Código del producto],$B3214,Tabla7[Tipo de movimiento],"SALIDA",Tabla7[Mes],P$5))</f>
        <v/>
      </c>
      <c r="Q3214" s="39" t="str">
        <f t="shared" si="150"/>
        <v/>
      </c>
      <c r="R3214" s="51" t="str">
        <f>IF($B3214="","",IFERROR(VLOOKUP($B3214,'ABC rotación'!$C:$G,5,0),"C"))</f>
        <v/>
      </c>
      <c r="S3214" s="41" t="str">
        <f t="shared" si="151"/>
        <v/>
      </c>
      <c r="T3214" s="40" t="str">
        <f t="shared" si="152"/>
        <v/>
      </c>
      <c r="U3214" s="23" t="str">
        <f>IF($B3214="","",VLOOKUP($T3214,Tablas!$X$14:$Y$17,2,1))</f>
        <v/>
      </c>
    </row>
    <row r="3215" spans="2:21" x14ac:dyDescent="0.2">
      <c r="B3215" s="1" t="str">
        <f>IF(Tablas!B3213="","",Tablas!B3213)</f>
        <v/>
      </c>
      <c r="C3215" s="1" t="str">
        <f>IF(Tablas!C3213="","",Tablas!C3213)</f>
        <v/>
      </c>
      <c r="D3215" s="1" t="str">
        <f>IF(Tablas!D3213="","",Tablas!D3213)</f>
        <v/>
      </c>
      <c r="E3215" s="1" t="str">
        <f>IF(Tablas!E3213="","",Tablas!E3213)</f>
        <v/>
      </c>
      <c r="F3215" s="1" t="str">
        <f>IF(Tablas!F3213="","",Tablas!F3213)</f>
        <v/>
      </c>
      <c r="G3215" s="1" t="str">
        <f>IF(Tablas!I3213="","",Tablas!I3213)</f>
        <v/>
      </c>
      <c r="H3215" s="1" t="s">
        <v>911</v>
      </c>
      <c r="I3215" s="39" t="str">
        <f>IF($B3215="","",-SUMIFS(Tabla7[Cantidad],Tabla7[Código del producto],$B3215,Tabla7[Tipo de movimiento],"SALIDA",Tabla7[Mes],I$5))</f>
        <v/>
      </c>
      <c r="J3215" s="39" t="str">
        <f>IF($B3215="","",-SUMIFS(Tabla7[Cantidad],Tabla7[Código del producto],$B3215,Tabla7[Tipo de movimiento],"SALIDA",Tabla7[Mes],J$5))</f>
        <v/>
      </c>
      <c r="K3215" s="39" t="str">
        <f>IF($B3215="","",-SUMIFS(Tabla7[Cantidad],Tabla7[Código del producto],$B3215,Tabla7[Tipo de movimiento],"SALIDA",Tabla7[Mes],K$5))</f>
        <v/>
      </c>
      <c r="L3215" s="39" t="str">
        <f>IF($B3215="","",-SUMIFS(Tabla7[Cantidad],Tabla7[Código del producto],$B3215,Tabla7[Tipo de movimiento],"SALIDA",Tabla7[Mes],L$5))</f>
        <v/>
      </c>
      <c r="M3215" s="39" t="str">
        <f>IF($B3215="","",-SUMIFS(Tabla7[Cantidad],Tabla7[Código del producto],$B3215,Tabla7[Tipo de movimiento],"SALIDA",Tabla7[Mes],M$5))</f>
        <v/>
      </c>
      <c r="N3215" s="39" t="str">
        <f>IF($B3215="","",-SUMIFS(Tabla7[Cantidad],Tabla7[Código del producto],$B3215,Tabla7[Tipo de movimiento],"SALIDA",Tabla7[Mes],N$5))</f>
        <v/>
      </c>
      <c r="O3215" s="39" t="str">
        <f>IF($B3215="","",-SUMIFS(Tabla7[Cantidad],Tabla7[Código del producto],$B3215,Tabla7[Tipo de movimiento],"SALIDA",Tabla7[Mes],O$5))</f>
        <v/>
      </c>
      <c r="P3215" s="39" t="str">
        <f>IF($B3215="","",-SUMIFS(Tabla7[Cantidad],Tabla7[Código del producto],$B3215,Tabla7[Tipo de movimiento],"SALIDA",Tabla7[Mes],P$5))</f>
        <v/>
      </c>
      <c r="Q3215" s="39" t="str">
        <f t="shared" si="150"/>
        <v/>
      </c>
      <c r="R3215" s="51" t="str">
        <f>IF($B3215="","",IFERROR(VLOOKUP($B3215,'ABC rotación'!$C:$G,5,0),"C"))</f>
        <v/>
      </c>
      <c r="S3215" s="41" t="str">
        <f t="shared" si="151"/>
        <v/>
      </c>
      <c r="T3215" s="40" t="str">
        <f t="shared" si="152"/>
        <v/>
      </c>
      <c r="U3215" s="23" t="str">
        <f>IF($B3215="","",VLOOKUP($T3215,Tablas!$X$14:$Y$17,2,1))</f>
        <v/>
      </c>
    </row>
    <row r="3216" spans="2:21" x14ac:dyDescent="0.2">
      <c r="B3216" s="1" t="str">
        <f>IF(Tablas!B3214="","",Tablas!B3214)</f>
        <v/>
      </c>
      <c r="C3216" s="1" t="str">
        <f>IF(Tablas!C3214="","",Tablas!C3214)</f>
        <v/>
      </c>
      <c r="D3216" s="1" t="str">
        <f>IF(Tablas!D3214="","",Tablas!D3214)</f>
        <v/>
      </c>
      <c r="E3216" s="1" t="str">
        <f>IF(Tablas!E3214="","",Tablas!E3214)</f>
        <v/>
      </c>
      <c r="F3216" s="1" t="str">
        <f>IF(Tablas!F3214="","",Tablas!F3214)</f>
        <v/>
      </c>
      <c r="G3216" s="1" t="str">
        <f>IF(Tablas!I3214="","",Tablas!I3214)</f>
        <v/>
      </c>
      <c r="H3216" s="1" t="s">
        <v>911</v>
      </c>
      <c r="I3216" s="39" t="str">
        <f>IF($B3216="","",-SUMIFS(Tabla7[Cantidad],Tabla7[Código del producto],$B3216,Tabla7[Tipo de movimiento],"SALIDA",Tabla7[Mes],I$5))</f>
        <v/>
      </c>
      <c r="J3216" s="39" t="str">
        <f>IF($B3216="","",-SUMIFS(Tabla7[Cantidad],Tabla7[Código del producto],$B3216,Tabla7[Tipo de movimiento],"SALIDA",Tabla7[Mes],J$5))</f>
        <v/>
      </c>
      <c r="K3216" s="39" t="str">
        <f>IF($B3216="","",-SUMIFS(Tabla7[Cantidad],Tabla7[Código del producto],$B3216,Tabla7[Tipo de movimiento],"SALIDA",Tabla7[Mes],K$5))</f>
        <v/>
      </c>
      <c r="L3216" s="39" t="str">
        <f>IF($B3216="","",-SUMIFS(Tabla7[Cantidad],Tabla7[Código del producto],$B3216,Tabla7[Tipo de movimiento],"SALIDA",Tabla7[Mes],L$5))</f>
        <v/>
      </c>
      <c r="M3216" s="39" t="str">
        <f>IF($B3216="","",-SUMIFS(Tabla7[Cantidad],Tabla7[Código del producto],$B3216,Tabla7[Tipo de movimiento],"SALIDA",Tabla7[Mes],M$5))</f>
        <v/>
      </c>
      <c r="N3216" s="39" t="str">
        <f>IF($B3216="","",-SUMIFS(Tabla7[Cantidad],Tabla7[Código del producto],$B3216,Tabla7[Tipo de movimiento],"SALIDA",Tabla7[Mes],N$5))</f>
        <v/>
      </c>
      <c r="O3216" s="39" t="str">
        <f>IF($B3216="","",-SUMIFS(Tabla7[Cantidad],Tabla7[Código del producto],$B3216,Tabla7[Tipo de movimiento],"SALIDA",Tabla7[Mes],O$5))</f>
        <v/>
      </c>
      <c r="P3216" s="39" t="str">
        <f>IF($B3216="","",-SUMIFS(Tabla7[Cantidad],Tabla7[Código del producto],$B3216,Tabla7[Tipo de movimiento],"SALIDA",Tabla7[Mes],P$5))</f>
        <v/>
      </c>
      <c r="Q3216" s="39" t="str">
        <f t="shared" si="150"/>
        <v/>
      </c>
      <c r="R3216" s="51" t="str">
        <f>IF($B3216="","",IFERROR(VLOOKUP($B3216,'ABC rotación'!$C:$G,5,0),"C"))</f>
        <v/>
      </c>
      <c r="S3216" s="41" t="str">
        <f t="shared" si="151"/>
        <v/>
      </c>
      <c r="T3216" s="40" t="str">
        <f t="shared" si="152"/>
        <v/>
      </c>
      <c r="U3216" s="23" t="str">
        <f>IF($B3216="","",VLOOKUP($T3216,Tablas!$X$14:$Y$17,2,1))</f>
        <v/>
      </c>
    </row>
    <row r="3217" spans="2:21" x14ac:dyDescent="0.2">
      <c r="B3217" s="1" t="str">
        <f>IF(Tablas!B3215="","",Tablas!B3215)</f>
        <v/>
      </c>
      <c r="C3217" s="1" t="str">
        <f>IF(Tablas!C3215="","",Tablas!C3215)</f>
        <v/>
      </c>
      <c r="D3217" s="1" t="str">
        <f>IF(Tablas!D3215="","",Tablas!D3215)</f>
        <v/>
      </c>
      <c r="E3217" s="1" t="str">
        <f>IF(Tablas!E3215="","",Tablas!E3215)</f>
        <v/>
      </c>
      <c r="F3217" s="1" t="str">
        <f>IF(Tablas!F3215="","",Tablas!F3215)</f>
        <v/>
      </c>
      <c r="G3217" s="1" t="str">
        <f>IF(Tablas!I3215="","",Tablas!I3215)</f>
        <v/>
      </c>
      <c r="H3217" s="1" t="s">
        <v>911</v>
      </c>
      <c r="I3217" s="39" t="str">
        <f>IF($B3217="","",-SUMIFS(Tabla7[Cantidad],Tabla7[Código del producto],$B3217,Tabla7[Tipo de movimiento],"SALIDA",Tabla7[Mes],I$5))</f>
        <v/>
      </c>
      <c r="J3217" s="39" t="str">
        <f>IF($B3217="","",-SUMIFS(Tabla7[Cantidad],Tabla7[Código del producto],$B3217,Tabla7[Tipo de movimiento],"SALIDA",Tabla7[Mes],J$5))</f>
        <v/>
      </c>
      <c r="K3217" s="39" t="str">
        <f>IF($B3217="","",-SUMIFS(Tabla7[Cantidad],Tabla7[Código del producto],$B3217,Tabla7[Tipo de movimiento],"SALIDA",Tabla7[Mes],K$5))</f>
        <v/>
      </c>
      <c r="L3217" s="39" t="str">
        <f>IF($B3217="","",-SUMIFS(Tabla7[Cantidad],Tabla7[Código del producto],$B3217,Tabla7[Tipo de movimiento],"SALIDA",Tabla7[Mes],L$5))</f>
        <v/>
      </c>
      <c r="M3217" s="39" t="str">
        <f>IF($B3217="","",-SUMIFS(Tabla7[Cantidad],Tabla7[Código del producto],$B3217,Tabla7[Tipo de movimiento],"SALIDA",Tabla7[Mes],M$5))</f>
        <v/>
      </c>
      <c r="N3217" s="39" t="str">
        <f>IF($B3217="","",-SUMIFS(Tabla7[Cantidad],Tabla7[Código del producto],$B3217,Tabla7[Tipo de movimiento],"SALIDA",Tabla7[Mes],N$5))</f>
        <v/>
      </c>
      <c r="O3217" s="39" t="str">
        <f>IF($B3217="","",-SUMIFS(Tabla7[Cantidad],Tabla7[Código del producto],$B3217,Tabla7[Tipo de movimiento],"SALIDA",Tabla7[Mes],O$5))</f>
        <v/>
      </c>
      <c r="P3217" s="39" t="str">
        <f>IF($B3217="","",-SUMIFS(Tabla7[Cantidad],Tabla7[Código del producto],$B3217,Tabla7[Tipo de movimiento],"SALIDA",Tabla7[Mes],P$5))</f>
        <v/>
      </c>
      <c r="Q3217" s="39" t="str">
        <f t="shared" si="150"/>
        <v/>
      </c>
      <c r="R3217" s="51" t="str">
        <f>IF($B3217="","",IFERROR(VLOOKUP($B3217,'ABC rotación'!$C:$G,5,0),"C"))</f>
        <v/>
      </c>
      <c r="S3217" s="41" t="str">
        <f t="shared" si="151"/>
        <v/>
      </c>
      <c r="T3217" s="40" t="str">
        <f t="shared" si="152"/>
        <v/>
      </c>
      <c r="U3217" s="23" t="str">
        <f>IF($B3217="","",VLOOKUP($T3217,Tablas!$X$14:$Y$17,2,1))</f>
        <v/>
      </c>
    </row>
    <row r="3218" spans="2:21" x14ac:dyDescent="0.2">
      <c r="B3218" s="1" t="str">
        <f>IF(Tablas!B3216="","",Tablas!B3216)</f>
        <v/>
      </c>
      <c r="C3218" s="1" t="str">
        <f>IF(Tablas!C3216="","",Tablas!C3216)</f>
        <v/>
      </c>
      <c r="D3218" s="1" t="str">
        <f>IF(Tablas!D3216="","",Tablas!D3216)</f>
        <v/>
      </c>
      <c r="E3218" s="1" t="str">
        <f>IF(Tablas!E3216="","",Tablas!E3216)</f>
        <v/>
      </c>
      <c r="F3218" s="1" t="str">
        <f>IF(Tablas!F3216="","",Tablas!F3216)</f>
        <v/>
      </c>
      <c r="G3218" s="1" t="str">
        <f>IF(Tablas!I3216="","",Tablas!I3216)</f>
        <v/>
      </c>
      <c r="H3218" s="1" t="s">
        <v>911</v>
      </c>
      <c r="I3218" s="39" t="str">
        <f>IF($B3218="","",-SUMIFS(Tabla7[Cantidad],Tabla7[Código del producto],$B3218,Tabla7[Tipo de movimiento],"SALIDA",Tabla7[Mes],I$5))</f>
        <v/>
      </c>
      <c r="J3218" s="39" t="str">
        <f>IF($B3218="","",-SUMIFS(Tabla7[Cantidad],Tabla7[Código del producto],$B3218,Tabla7[Tipo de movimiento],"SALIDA",Tabla7[Mes],J$5))</f>
        <v/>
      </c>
      <c r="K3218" s="39" t="str">
        <f>IF($B3218="","",-SUMIFS(Tabla7[Cantidad],Tabla7[Código del producto],$B3218,Tabla7[Tipo de movimiento],"SALIDA",Tabla7[Mes],K$5))</f>
        <v/>
      </c>
      <c r="L3218" s="39" t="str">
        <f>IF($B3218="","",-SUMIFS(Tabla7[Cantidad],Tabla7[Código del producto],$B3218,Tabla7[Tipo de movimiento],"SALIDA",Tabla7[Mes],L$5))</f>
        <v/>
      </c>
      <c r="M3218" s="39" t="str">
        <f>IF($B3218="","",-SUMIFS(Tabla7[Cantidad],Tabla7[Código del producto],$B3218,Tabla7[Tipo de movimiento],"SALIDA",Tabla7[Mes],M$5))</f>
        <v/>
      </c>
      <c r="N3218" s="39" t="str">
        <f>IF($B3218="","",-SUMIFS(Tabla7[Cantidad],Tabla7[Código del producto],$B3218,Tabla7[Tipo de movimiento],"SALIDA",Tabla7[Mes],N$5))</f>
        <v/>
      </c>
      <c r="O3218" s="39" t="str">
        <f>IF($B3218="","",-SUMIFS(Tabla7[Cantidad],Tabla7[Código del producto],$B3218,Tabla7[Tipo de movimiento],"SALIDA",Tabla7[Mes],O$5))</f>
        <v/>
      </c>
      <c r="P3218" s="39" t="str">
        <f>IF($B3218="","",-SUMIFS(Tabla7[Cantidad],Tabla7[Código del producto],$B3218,Tabla7[Tipo de movimiento],"SALIDA",Tabla7[Mes],P$5))</f>
        <v/>
      </c>
      <c r="Q3218" s="39" t="str">
        <f t="shared" si="150"/>
        <v/>
      </c>
      <c r="R3218" s="51" t="str">
        <f>IF($B3218="","",IFERROR(VLOOKUP($B3218,'ABC rotación'!$C:$G,5,0),"C"))</f>
        <v/>
      </c>
      <c r="S3218" s="41" t="str">
        <f t="shared" si="151"/>
        <v/>
      </c>
      <c r="T3218" s="40" t="str">
        <f t="shared" si="152"/>
        <v/>
      </c>
      <c r="U3218" s="23" t="str">
        <f>IF($B3218="","",VLOOKUP($T3218,Tablas!$X$14:$Y$17,2,1))</f>
        <v/>
      </c>
    </row>
    <row r="3219" spans="2:21" x14ac:dyDescent="0.2">
      <c r="B3219" s="1" t="str">
        <f>IF(Tablas!B3217="","",Tablas!B3217)</f>
        <v/>
      </c>
      <c r="C3219" s="1" t="str">
        <f>IF(Tablas!C3217="","",Tablas!C3217)</f>
        <v/>
      </c>
      <c r="D3219" s="1" t="str">
        <f>IF(Tablas!D3217="","",Tablas!D3217)</f>
        <v/>
      </c>
      <c r="E3219" s="1" t="str">
        <f>IF(Tablas!E3217="","",Tablas!E3217)</f>
        <v/>
      </c>
      <c r="F3219" s="1" t="str">
        <f>IF(Tablas!F3217="","",Tablas!F3217)</f>
        <v/>
      </c>
      <c r="G3219" s="1" t="str">
        <f>IF(Tablas!I3217="","",Tablas!I3217)</f>
        <v/>
      </c>
      <c r="H3219" s="1" t="s">
        <v>911</v>
      </c>
      <c r="I3219" s="39" t="str">
        <f>IF($B3219="","",-SUMIFS(Tabla7[Cantidad],Tabla7[Código del producto],$B3219,Tabla7[Tipo de movimiento],"SALIDA",Tabla7[Mes],I$5))</f>
        <v/>
      </c>
      <c r="J3219" s="39" t="str">
        <f>IF($B3219="","",-SUMIFS(Tabla7[Cantidad],Tabla7[Código del producto],$B3219,Tabla7[Tipo de movimiento],"SALIDA",Tabla7[Mes],J$5))</f>
        <v/>
      </c>
      <c r="K3219" s="39" t="str">
        <f>IF($B3219="","",-SUMIFS(Tabla7[Cantidad],Tabla7[Código del producto],$B3219,Tabla7[Tipo de movimiento],"SALIDA",Tabla7[Mes],K$5))</f>
        <v/>
      </c>
      <c r="L3219" s="39" t="str">
        <f>IF($B3219="","",-SUMIFS(Tabla7[Cantidad],Tabla7[Código del producto],$B3219,Tabla7[Tipo de movimiento],"SALIDA",Tabla7[Mes],L$5))</f>
        <v/>
      </c>
      <c r="M3219" s="39" t="str">
        <f>IF($B3219="","",-SUMIFS(Tabla7[Cantidad],Tabla7[Código del producto],$B3219,Tabla7[Tipo de movimiento],"SALIDA",Tabla7[Mes],M$5))</f>
        <v/>
      </c>
      <c r="N3219" s="39" t="str">
        <f>IF($B3219="","",-SUMIFS(Tabla7[Cantidad],Tabla7[Código del producto],$B3219,Tabla7[Tipo de movimiento],"SALIDA",Tabla7[Mes],N$5))</f>
        <v/>
      </c>
      <c r="O3219" s="39" t="str">
        <f>IF($B3219="","",-SUMIFS(Tabla7[Cantidad],Tabla7[Código del producto],$B3219,Tabla7[Tipo de movimiento],"SALIDA",Tabla7[Mes],O$5))</f>
        <v/>
      </c>
      <c r="P3219" s="39" t="str">
        <f>IF($B3219="","",-SUMIFS(Tabla7[Cantidad],Tabla7[Código del producto],$B3219,Tabla7[Tipo de movimiento],"SALIDA",Tabla7[Mes],P$5))</f>
        <v/>
      </c>
      <c r="Q3219" s="39" t="str">
        <f t="shared" si="150"/>
        <v/>
      </c>
      <c r="R3219" s="51" t="str">
        <f>IF($B3219="","",IFERROR(VLOOKUP($B3219,'ABC rotación'!$C:$G,5,0),"C"))</f>
        <v/>
      </c>
      <c r="S3219" s="41" t="str">
        <f t="shared" si="151"/>
        <v/>
      </c>
      <c r="T3219" s="40" t="str">
        <f t="shared" si="152"/>
        <v/>
      </c>
      <c r="U3219" s="23" t="str">
        <f>IF($B3219="","",VLOOKUP($T3219,Tablas!$X$14:$Y$17,2,1))</f>
        <v/>
      </c>
    </row>
    <row r="3220" spans="2:21" x14ac:dyDescent="0.2">
      <c r="B3220" s="1" t="str">
        <f>IF(Tablas!B3218="","",Tablas!B3218)</f>
        <v/>
      </c>
      <c r="C3220" s="1" t="str">
        <f>IF(Tablas!C3218="","",Tablas!C3218)</f>
        <v/>
      </c>
      <c r="D3220" s="1" t="str">
        <f>IF(Tablas!D3218="","",Tablas!D3218)</f>
        <v/>
      </c>
      <c r="E3220" s="1" t="str">
        <f>IF(Tablas!E3218="","",Tablas!E3218)</f>
        <v/>
      </c>
      <c r="F3220" s="1" t="str">
        <f>IF(Tablas!F3218="","",Tablas!F3218)</f>
        <v/>
      </c>
      <c r="G3220" s="1" t="str">
        <f>IF(Tablas!I3218="","",Tablas!I3218)</f>
        <v/>
      </c>
      <c r="H3220" s="1" t="s">
        <v>911</v>
      </c>
      <c r="I3220" s="39" t="str">
        <f>IF($B3220="","",-SUMIFS(Tabla7[Cantidad],Tabla7[Código del producto],$B3220,Tabla7[Tipo de movimiento],"SALIDA",Tabla7[Mes],I$5))</f>
        <v/>
      </c>
      <c r="J3220" s="39" t="str">
        <f>IF($B3220="","",-SUMIFS(Tabla7[Cantidad],Tabla7[Código del producto],$B3220,Tabla7[Tipo de movimiento],"SALIDA",Tabla7[Mes],J$5))</f>
        <v/>
      </c>
      <c r="K3220" s="39" t="str">
        <f>IF($B3220="","",-SUMIFS(Tabla7[Cantidad],Tabla7[Código del producto],$B3220,Tabla7[Tipo de movimiento],"SALIDA",Tabla7[Mes],K$5))</f>
        <v/>
      </c>
      <c r="L3220" s="39" t="str">
        <f>IF($B3220="","",-SUMIFS(Tabla7[Cantidad],Tabla7[Código del producto],$B3220,Tabla7[Tipo de movimiento],"SALIDA",Tabla7[Mes],L$5))</f>
        <v/>
      </c>
      <c r="M3220" s="39" t="str">
        <f>IF($B3220="","",-SUMIFS(Tabla7[Cantidad],Tabla7[Código del producto],$B3220,Tabla7[Tipo de movimiento],"SALIDA",Tabla7[Mes],M$5))</f>
        <v/>
      </c>
      <c r="N3220" s="39" t="str">
        <f>IF($B3220="","",-SUMIFS(Tabla7[Cantidad],Tabla7[Código del producto],$B3220,Tabla7[Tipo de movimiento],"SALIDA",Tabla7[Mes],N$5))</f>
        <v/>
      </c>
      <c r="O3220" s="39" t="str">
        <f>IF($B3220="","",-SUMIFS(Tabla7[Cantidad],Tabla7[Código del producto],$B3220,Tabla7[Tipo de movimiento],"SALIDA",Tabla7[Mes],O$5))</f>
        <v/>
      </c>
      <c r="P3220" s="39" t="str">
        <f>IF($B3220="","",-SUMIFS(Tabla7[Cantidad],Tabla7[Código del producto],$B3220,Tabla7[Tipo de movimiento],"SALIDA",Tabla7[Mes],P$5))</f>
        <v/>
      </c>
      <c r="Q3220" s="39" t="str">
        <f t="shared" si="150"/>
        <v/>
      </c>
      <c r="R3220" s="51" t="str">
        <f>IF($B3220="","",IFERROR(VLOOKUP($B3220,'ABC rotación'!$C:$G,5,0),"C"))</f>
        <v/>
      </c>
      <c r="S3220" s="41" t="str">
        <f t="shared" si="151"/>
        <v/>
      </c>
      <c r="T3220" s="40" t="str">
        <f t="shared" si="152"/>
        <v/>
      </c>
      <c r="U3220" s="23" t="str">
        <f>IF($B3220="","",VLOOKUP($T3220,Tablas!$X$14:$Y$17,2,1))</f>
        <v/>
      </c>
    </row>
    <row r="3221" spans="2:21" x14ac:dyDescent="0.2">
      <c r="B3221" s="1" t="str">
        <f>IF(Tablas!B3219="","",Tablas!B3219)</f>
        <v/>
      </c>
      <c r="C3221" s="1" t="str">
        <f>IF(Tablas!C3219="","",Tablas!C3219)</f>
        <v/>
      </c>
      <c r="D3221" s="1" t="str">
        <f>IF(Tablas!D3219="","",Tablas!D3219)</f>
        <v/>
      </c>
      <c r="E3221" s="1" t="str">
        <f>IF(Tablas!E3219="","",Tablas!E3219)</f>
        <v/>
      </c>
      <c r="F3221" s="1" t="str">
        <f>IF(Tablas!F3219="","",Tablas!F3219)</f>
        <v/>
      </c>
      <c r="G3221" s="1" t="str">
        <f>IF(Tablas!I3219="","",Tablas!I3219)</f>
        <v/>
      </c>
      <c r="H3221" s="1" t="s">
        <v>911</v>
      </c>
      <c r="I3221" s="39" t="str">
        <f>IF($B3221="","",-SUMIFS(Tabla7[Cantidad],Tabla7[Código del producto],$B3221,Tabla7[Tipo de movimiento],"SALIDA",Tabla7[Mes],I$5))</f>
        <v/>
      </c>
      <c r="J3221" s="39" t="str">
        <f>IF($B3221="","",-SUMIFS(Tabla7[Cantidad],Tabla7[Código del producto],$B3221,Tabla7[Tipo de movimiento],"SALIDA",Tabla7[Mes],J$5))</f>
        <v/>
      </c>
      <c r="K3221" s="39" t="str">
        <f>IF($B3221="","",-SUMIFS(Tabla7[Cantidad],Tabla7[Código del producto],$B3221,Tabla7[Tipo de movimiento],"SALIDA",Tabla7[Mes],K$5))</f>
        <v/>
      </c>
      <c r="L3221" s="39" t="str">
        <f>IF($B3221="","",-SUMIFS(Tabla7[Cantidad],Tabla7[Código del producto],$B3221,Tabla7[Tipo de movimiento],"SALIDA",Tabla7[Mes],L$5))</f>
        <v/>
      </c>
      <c r="M3221" s="39" t="str">
        <f>IF($B3221="","",-SUMIFS(Tabla7[Cantidad],Tabla7[Código del producto],$B3221,Tabla7[Tipo de movimiento],"SALIDA",Tabla7[Mes],M$5))</f>
        <v/>
      </c>
      <c r="N3221" s="39" t="str">
        <f>IF($B3221="","",-SUMIFS(Tabla7[Cantidad],Tabla7[Código del producto],$B3221,Tabla7[Tipo de movimiento],"SALIDA",Tabla7[Mes],N$5))</f>
        <v/>
      </c>
      <c r="O3221" s="39" t="str">
        <f>IF($B3221="","",-SUMIFS(Tabla7[Cantidad],Tabla7[Código del producto],$B3221,Tabla7[Tipo de movimiento],"SALIDA",Tabla7[Mes],O$5))</f>
        <v/>
      </c>
      <c r="P3221" s="39" t="str">
        <f>IF($B3221="","",-SUMIFS(Tabla7[Cantidad],Tabla7[Código del producto],$B3221,Tabla7[Tipo de movimiento],"SALIDA",Tabla7[Mes],P$5))</f>
        <v/>
      </c>
      <c r="Q3221" s="39" t="str">
        <f t="shared" si="150"/>
        <v/>
      </c>
      <c r="R3221" s="51" t="str">
        <f>IF($B3221="","",IFERROR(VLOOKUP($B3221,'ABC rotación'!$C:$G,5,0),"C"))</f>
        <v/>
      </c>
      <c r="S3221" s="41" t="str">
        <f t="shared" si="151"/>
        <v/>
      </c>
      <c r="T3221" s="40" t="str">
        <f t="shared" si="152"/>
        <v/>
      </c>
      <c r="U3221" s="23" t="str">
        <f>IF($B3221="","",VLOOKUP($T3221,Tablas!$X$14:$Y$17,2,1))</f>
        <v/>
      </c>
    </row>
    <row r="3222" spans="2:21" x14ac:dyDescent="0.2">
      <c r="B3222" s="1" t="str">
        <f>IF(Tablas!B3220="","",Tablas!B3220)</f>
        <v/>
      </c>
      <c r="C3222" s="1" t="str">
        <f>IF(Tablas!C3220="","",Tablas!C3220)</f>
        <v/>
      </c>
      <c r="D3222" s="1" t="str">
        <f>IF(Tablas!D3220="","",Tablas!D3220)</f>
        <v/>
      </c>
      <c r="E3222" s="1" t="str">
        <f>IF(Tablas!E3220="","",Tablas!E3220)</f>
        <v/>
      </c>
      <c r="F3222" s="1" t="str">
        <f>IF(Tablas!F3220="","",Tablas!F3220)</f>
        <v/>
      </c>
      <c r="G3222" s="1" t="str">
        <f>IF(Tablas!I3220="","",Tablas!I3220)</f>
        <v/>
      </c>
      <c r="H3222" s="1" t="s">
        <v>911</v>
      </c>
      <c r="I3222" s="39" t="str">
        <f>IF($B3222="","",-SUMIFS(Tabla7[Cantidad],Tabla7[Código del producto],$B3222,Tabla7[Tipo de movimiento],"SALIDA",Tabla7[Mes],I$5))</f>
        <v/>
      </c>
      <c r="J3222" s="39" t="str">
        <f>IF($B3222="","",-SUMIFS(Tabla7[Cantidad],Tabla7[Código del producto],$B3222,Tabla7[Tipo de movimiento],"SALIDA",Tabla7[Mes],J$5))</f>
        <v/>
      </c>
      <c r="K3222" s="39" t="str">
        <f>IF($B3222="","",-SUMIFS(Tabla7[Cantidad],Tabla7[Código del producto],$B3222,Tabla7[Tipo de movimiento],"SALIDA",Tabla7[Mes],K$5))</f>
        <v/>
      </c>
      <c r="L3222" s="39" t="str">
        <f>IF($B3222="","",-SUMIFS(Tabla7[Cantidad],Tabla7[Código del producto],$B3222,Tabla7[Tipo de movimiento],"SALIDA",Tabla7[Mes],L$5))</f>
        <v/>
      </c>
      <c r="M3222" s="39" t="str">
        <f>IF($B3222="","",-SUMIFS(Tabla7[Cantidad],Tabla7[Código del producto],$B3222,Tabla7[Tipo de movimiento],"SALIDA",Tabla7[Mes],M$5))</f>
        <v/>
      </c>
      <c r="N3222" s="39" t="str">
        <f>IF($B3222="","",-SUMIFS(Tabla7[Cantidad],Tabla7[Código del producto],$B3222,Tabla7[Tipo de movimiento],"SALIDA",Tabla7[Mes],N$5))</f>
        <v/>
      </c>
      <c r="O3222" s="39" t="str">
        <f>IF($B3222="","",-SUMIFS(Tabla7[Cantidad],Tabla7[Código del producto],$B3222,Tabla7[Tipo de movimiento],"SALIDA",Tabla7[Mes],O$5))</f>
        <v/>
      </c>
      <c r="P3222" s="39" t="str">
        <f>IF($B3222="","",-SUMIFS(Tabla7[Cantidad],Tabla7[Código del producto],$B3222,Tabla7[Tipo de movimiento],"SALIDA",Tabla7[Mes],P$5))</f>
        <v/>
      </c>
      <c r="Q3222" s="39" t="str">
        <f t="shared" si="150"/>
        <v/>
      </c>
      <c r="R3222" s="51" t="str">
        <f>IF($B3222="","",IFERROR(VLOOKUP($B3222,'ABC rotación'!$C:$G,5,0),"C"))</f>
        <v/>
      </c>
      <c r="S3222" s="41" t="str">
        <f t="shared" si="151"/>
        <v/>
      </c>
      <c r="T3222" s="40" t="str">
        <f t="shared" si="152"/>
        <v/>
      </c>
      <c r="U3222" s="23" t="str">
        <f>IF($B3222="","",VLOOKUP($T3222,Tablas!$X$14:$Y$17,2,1))</f>
        <v/>
      </c>
    </row>
    <row r="3223" spans="2:21" x14ac:dyDescent="0.2">
      <c r="B3223" s="1" t="str">
        <f>IF(Tablas!B3221="","",Tablas!B3221)</f>
        <v/>
      </c>
      <c r="C3223" s="1" t="str">
        <f>IF(Tablas!C3221="","",Tablas!C3221)</f>
        <v/>
      </c>
      <c r="D3223" s="1" t="str">
        <f>IF(Tablas!D3221="","",Tablas!D3221)</f>
        <v/>
      </c>
      <c r="E3223" s="1" t="str">
        <f>IF(Tablas!E3221="","",Tablas!E3221)</f>
        <v/>
      </c>
      <c r="F3223" s="1" t="str">
        <f>IF(Tablas!F3221="","",Tablas!F3221)</f>
        <v/>
      </c>
      <c r="G3223" s="1" t="str">
        <f>IF(Tablas!I3221="","",Tablas!I3221)</f>
        <v/>
      </c>
      <c r="H3223" s="1" t="s">
        <v>911</v>
      </c>
      <c r="I3223" s="39" t="str">
        <f>IF($B3223="","",-SUMIFS(Tabla7[Cantidad],Tabla7[Código del producto],$B3223,Tabla7[Tipo de movimiento],"SALIDA",Tabla7[Mes],I$5))</f>
        <v/>
      </c>
      <c r="J3223" s="39" t="str">
        <f>IF($B3223="","",-SUMIFS(Tabla7[Cantidad],Tabla7[Código del producto],$B3223,Tabla7[Tipo de movimiento],"SALIDA",Tabla7[Mes],J$5))</f>
        <v/>
      </c>
      <c r="K3223" s="39" t="str">
        <f>IF($B3223="","",-SUMIFS(Tabla7[Cantidad],Tabla7[Código del producto],$B3223,Tabla7[Tipo de movimiento],"SALIDA",Tabla7[Mes],K$5))</f>
        <v/>
      </c>
      <c r="L3223" s="39" t="str">
        <f>IF($B3223="","",-SUMIFS(Tabla7[Cantidad],Tabla7[Código del producto],$B3223,Tabla7[Tipo de movimiento],"SALIDA",Tabla7[Mes],L$5))</f>
        <v/>
      </c>
      <c r="M3223" s="39" t="str">
        <f>IF($B3223="","",-SUMIFS(Tabla7[Cantidad],Tabla7[Código del producto],$B3223,Tabla7[Tipo de movimiento],"SALIDA",Tabla7[Mes],M$5))</f>
        <v/>
      </c>
      <c r="N3223" s="39" t="str">
        <f>IF($B3223="","",-SUMIFS(Tabla7[Cantidad],Tabla7[Código del producto],$B3223,Tabla7[Tipo de movimiento],"SALIDA",Tabla7[Mes],N$5))</f>
        <v/>
      </c>
      <c r="O3223" s="39" t="str">
        <f>IF($B3223="","",-SUMIFS(Tabla7[Cantidad],Tabla7[Código del producto],$B3223,Tabla7[Tipo de movimiento],"SALIDA",Tabla7[Mes],O$5))</f>
        <v/>
      </c>
      <c r="P3223" s="39" t="str">
        <f>IF($B3223="","",-SUMIFS(Tabla7[Cantidad],Tabla7[Código del producto],$B3223,Tabla7[Tipo de movimiento],"SALIDA",Tabla7[Mes],P$5))</f>
        <v/>
      </c>
      <c r="Q3223" s="39" t="str">
        <f t="shared" si="150"/>
        <v/>
      </c>
      <c r="R3223" s="51" t="str">
        <f>IF($B3223="","",IFERROR(VLOOKUP($B3223,'ABC rotación'!$C:$G,5,0),"C"))</f>
        <v/>
      </c>
      <c r="S3223" s="41" t="str">
        <f t="shared" si="151"/>
        <v/>
      </c>
      <c r="T3223" s="40" t="str">
        <f t="shared" si="152"/>
        <v/>
      </c>
      <c r="U3223" s="23" t="str">
        <f>IF($B3223="","",VLOOKUP($T3223,Tablas!$X$14:$Y$17,2,1))</f>
        <v/>
      </c>
    </row>
    <row r="3224" spans="2:21" x14ac:dyDescent="0.2">
      <c r="B3224" s="1" t="str">
        <f>IF(Tablas!B3222="","",Tablas!B3222)</f>
        <v/>
      </c>
      <c r="C3224" s="1" t="str">
        <f>IF(Tablas!C3222="","",Tablas!C3222)</f>
        <v/>
      </c>
      <c r="D3224" s="1" t="str">
        <f>IF(Tablas!D3222="","",Tablas!D3222)</f>
        <v/>
      </c>
      <c r="E3224" s="1" t="str">
        <f>IF(Tablas!E3222="","",Tablas!E3222)</f>
        <v/>
      </c>
      <c r="F3224" s="1" t="str">
        <f>IF(Tablas!F3222="","",Tablas!F3222)</f>
        <v/>
      </c>
      <c r="G3224" s="1" t="str">
        <f>IF(Tablas!I3222="","",Tablas!I3222)</f>
        <v/>
      </c>
      <c r="H3224" s="1" t="s">
        <v>911</v>
      </c>
      <c r="I3224" s="39" t="str">
        <f>IF($B3224="","",-SUMIFS(Tabla7[Cantidad],Tabla7[Código del producto],$B3224,Tabla7[Tipo de movimiento],"SALIDA",Tabla7[Mes],I$5))</f>
        <v/>
      </c>
      <c r="J3224" s="39" t="str">
        <f>IF($B3224="","",-SUMIFS(Tabla7[Cantidad],Tabla7[Código del producto],$B3224,Tabla7[Tipo de movimiento],"SALIDA",Tabla7[Mes],J$5))</f>
        <v/>
      </c>
      <c r="K3224" s="39" t="str">
        <f>IF($B3224="","",-SUMIFS(Tabla7[Cantidad],Tabla7[Código del producto],$B3224,Tabla7[Tipo de movimiento],"SALIDA",Tabla7[Mes],K$5))</f>
        <v/>
      </c>
      <c r="L3224" s="39" t="str">
        <f>IF($B3224="","",-SUMIFS(Tabla7[Cantidad],Tabla7[Código del producto],$B3224,Tabla7[Tipo de movimiento],"SALIDA",Tabla7[Mes],L$5))</f>
        <v/>
      </c>
      <c r="M3224" s="39" t="str">
        <f>IF($B3224="","",-SUMIFS(Tabla7[Cantidad],Tabla7[Código del producto],$B3224,Tabla7[Tipo de movimiento],"SALIDA",Tabla7[Mes],M$5))</f>
        <v/>
      </c>
      <c r="N3224" s="39" t="str">
        <f>IF($B3224="","",-SUMIFS(Tabla7[Cantidad],Tabla7[Código del producto],$B3224,Tabla7[Tipo de movimiento],"SALIDA",Tabla7[Mes],N$5))</f>
        <v/>
      </c>
      <c r="O3224" s="39" t="str">
        <f>IF($B3224="","",-SUMIFS(Tabla7[Cantidad],Tabla7[Código del producto],$B3224,Tabla7[Tipo de movimiento],"SALIDA",Tabla7[Mes],O$5))</f>
        <v/>
      </c>
      <c r="P3224" s="39" t="str">
        <f>IF($B3224="","",-SUMIFS(Tabla7[Cantidad],Tabla7[Código del producto],$B3224,Tabla7[Tipo de movimiento],"SALIDA",Tabla7[Mes],P$5))</f>
        <v/>
      </c>
      <c r="Q3224" s="39" t="str">
        <f t="shared" si="150"/>
        <v/>
      </c>
      <c r="R3224" s="51" t="str">
        <f>IF($B3224="","",IFERROR(VLOOKUP($B3224,'ABC rotación'!$C:$G,5,0),"C"))</f>
        <v/>
      </c>
      <c r="S3224" s="41" t="str">
        <f t="shared" si="151"/>
        <v/>
      </c>
      <c r="T3224" s="40" t="str">
        <f t="shared" si="152"/>
        <v/>
      </c>
      <c r="U3224" s="23" t="str">
        <f>IF($B3224="","",VLOOKUP($T3224,Tablas!$X$14:$Y$17,2,1))</f>
        <v/>
      </c>
    </row>
    <row r="3225" spans="2:21" x14ac:dyDescent="0.2">
      <c r="B3225" s="1" t="str">
        <f>IF(Tablas!B3223="","",Tablas!B3223)</f>
        <v/>
      </c>
      <c r="C3225" s="1" t="str">
        <f>IF(Tablas!C3223="","",Tablas!C3223)</f>
        <v/>
      </c>
      <c r="D3225" s="1" t="str">
        <f>IF(Tablas!D3223="","",Tablas!D3223)</f>
        <v/>
      </c>
      <c r="E3225" s="1" t="str">
        <f>IF(Tablas!E3223="","",Tablas!E3223)</f>
        <v/>
      </c>
      <c r="F3225" s="1" t="str">
        <f>IF(Tablas!F3223="","",Tablas!F3223)</f>
        <v/>
      </c>
      <c r="G3225" s="1" t="str">
        <f>IF(Tablas!I3223="","",Tablas!I3223)</f>
        <v/>
      </c>
      <c r="H3225" s="1" t="s">
        <v>911</v>
      </c>
      <c r="I3225" s="39" t="str">
        <f>IF($B3225="","",-SUMIFS(Tabla7[Cantidad],Tabla7[Código del producto],$B3225,Tabla7[Tipo de movimiento],"SALIDA",Tabla7[Mes],I$5))</f>
        <v/>
      </c>
      <c r="J3225" s="39" t="str">
        <f>IF($B3225="","",-SUMIFS(Tabla7[Cantidad],Tabla7[Código del producto],$B3225,Tabla7[Tipo de movimiento],"SALIDA",Tabla7[Mes],J$5))</f>
        <v/>
      </c>
      <c r="K3225" s="39" t="str">
        <f>IF($B3225="","",-SUMIFS(Tabla7[Cantidad],Tabla7[Código del producto],$B3225,Tabla7[Tipo de movimiento],"SALIDA",Tabla7[Mes],K$5))</f>
        <v/>
      </c>
      <c r="L3225" s="39" t="str">
        <f>IF($B3225="","",-SUMIFS(Tabla7[Cantidad],Tabla7[Código del producto],$B3225,Tabla7[Tipo de movimiento],"SALIDA",Tabla7[Mes],L$5))</f>
        <v/>
      </c>
      <c r="M3225" s="39" t="str">
        <f>IF($B3225="","",-SUMIFS(Tabla7[Cantidad],Tabla7[Código del producto],$B3225,Tabla7[Tipo de movimiento],"SALIDA",Tabla7[Mes],M$5))</f>
        <v/>
      </c>
      <c r="N3225" s="39" t="str">
        <f>IF($B3225="","",-SUMIFS(Tabla7[Cantidad],Tabla7[Código del producto],$B3225,Tabla7[Tipo de movimiento],"SALIDA",Tabla7[Mes],N$5))</f>
        <v/>
      </c>
      <c r="O3225" s="39" t="str">
        <f>IF($B3225="","",-SUMIFS(Tabla7[Cantidad],Tabla7[Código del producto],$B3225,Tabla7[Tipo de movimiento],"SALIDA",Tabla7[Mes],O$5))</f>
        <v/>
      </c>
      <c r="P3225" s="39" t="str">
        <f>IF($B3225="","",-SUMIFS(Tabla7[Cantidad],Tabla7[Código del producto],$B3225,Tabla7[Tipo de movimiento],"SALIDA",Tabla7[Mes],P$5))</f>
        <v/>
      </c>
      <c r="Q3225" s="39" t="str">
        <f t="shared" si="150"/>
        <v/>
      </c>
      <c r="R3225" s="51" t="str">
        <f>IF($B3225="","",IFERROR(VLOOKUP($B3225,'ABC rotación'!$C:$G,5,0),"C"))</f>
        <v/>
      </c>
      <c r="S3225" s="41" t="str">
        <f t="shared" si="151"/>
        <v/>
      </c>
      <c r="T3225" s="40" t="str">
        <f t="shared" si="152"/>
        <v/>
      </c>
      <c r="U3225" s="23" t="str">
        <f>IF($B3225="","",VLOOKUP($T3225,Tablas!$X$14:$Y$17,2,1))</f>
        <v/>
      </c>
    </row>
    <row r="3226" spans="2:21" x14ac:dyDescent="0.2">
      <c r="B3226" s="1" t="str">
        <f>IF(Tablas!B3224="","",Tablas!B3224)</f>
        <v/>
      </c>
      <c r="C3226" s="1" t="str">
        <f>IF(Tablas!C3224="","",Tablas!C3224)</f>
        <v/>
      </c>
      <c r="D3226" s="1" t="str">
        <f>IF(Tablas!D3224="","",Tablas!D3224)</f>
        <v/>
      </c>
      <c r="E3226" s="1" t="str">
        <f>IF(Tablas!E3224="","",Tablas!E3224)</f>
        <v/>
      </c>
      <c r="F3226" s="1" t="str">
        <f>IF(Tablas!F3224="","",Tablas!F3224)</f>
        <v/>
      </c>
      <c r="G3226" s="1" t="str">
        <f>IF(Tablas!I3224="","",Tablas!I3224)</f>
        <v/>
      </c>
      <c r="H3226" s="1" t="s">
        <v>911</v>
      </c>
      <c r="I3226" s="39" t="str">
        <f>IF($B3226="","",-SUMIFS(Tabla7[Cantidad],Tabla7[Código del producto],$B3226,Tabla7[Tipo de movimiento],"SALIDA",Tabla7[Mes],I$5))</f>
        <v/>
      </c>
      <c r="J3226" s="39" t="str">
        <f>IF($B3226="","",-SUMIFS(Tabla7[Cantidad],Tabla7[Código del producto],$B3226,Tabla7[Tipo de movimiento],"SALIDA",Tabla7[Mes],J$5))</f>
        <v/>
      </c>
      <c r="K3226" s="39" t="str">
        <f>IF($B3226="","",-SUMIFS(Tabla7[Cantidad],Tabla7[Código del producto],$B3226,Tabla7[Tipo de movimiento],"SALIDA",Tabla7[Mes],K$5))</f>
        <v/>
      </c>
      <c r="L3226" s="39" t="str">
        <f>IF($B3226="","",-SUMIFS(Tabla7[Cantidad],Tabla7[Código del producto],$B3226,Tabla7[Tipo de movimiento],"SALIDA",Tabla7[Mes],L$5))</f>
        <v/>
      </c>
      <c r="M3226" s="39" t="str">
        <f>IF($B3226="","",-SUMIFS(Tabla7[Cantidad],Tabla7[Código del producto],$B3226,Tabla7[Tipo de movimiento],"SALIDA",Tabla7[Mes],M$5))</f>
        <v/>
      </c>
      <c r="N3226" s="39" t="str">
        <f>IF($B3226="","",-SUMIFS(Tabla7[Cantidad],Tabla7[Código del producto],$B3226,Tabla7[Tipo de movimiento],"SALIDA",Tabla7[Mes],N$5))</f>
        <v/>
      </c>
      <c r="O3226" s="39" t="str">
        <f>IF($B3226="","",-SUMIFS(Tabla7[Cantidad],Tabla7[Código del producto],$B3226,Tabla7[Tipo de movimiento],"SALIDA",Tabla7[Mes],O$5))</f>
        <v/>
      </c>
      <c r="P3226" s="39" t="str">
        <f>IF($B3226="","",-SUMIFS(Tabla7[Cantidad],Tabla7[Código del producto],$B3226,Tabla7[Tipo de movimiento],"SALIDA",Tabla7[Mes],P$5))</f>
        <v/>
      </c>
      <c r="Q3226" s="39" t="str">
        <f t="shared" si="150"/>
        <v/>
      </c>
      <c r="R3226" s="51" t="str">
        <f>IF($B3226="","",IFERROR(VLOOKUP($B3226,'ABC rotación'!$C:$G,5,0),"C"))</f>
        <v/>
      </c>
      <c r="S3226" s="41" t="str">
        <f t="shared" si="151"/>
        <v/>
      </c>
      <c r="T3226" s="40" t="str">
        <f t="shared" si="152"/>
        <v/>
      </c>
      <c r="U3226" s="23" t="str">
        <f>IF($B3226="","",VLOOKUP($T3226,Tablas!$X$14:$Y$17,2,1))</f>
        <v/>
      </c>
    </row>
    <row r="3227" spans="2:21" x14ac:dyDescent="0.2">
      <c r="B3227" s="1" t="str">
        <f>IF(Tablas!B3225="","",Tablas!B3225)</f>
        <v/>
      </c>
      <c r="C3227" s="1" t="str">
        <f>IF(Tablas!C3225="","",Tablas!C3225)</f>
        <v/>
      </c>
      <c r="D3227" s="1" t="str">
        <f>IF(Tablas!D3225="","",Tablas!D3225)</f>
        <v/>
      </c>
      <c r="E3227" s="1" t="str">
        <f>IF(Tablas!E3225="","",Tablas!E3225)</f>
        <v/>
      </c>
      <c r="F3227" s="1" t="str">
        <f>IF(Tablas!F3225="","",Tablas!F3225)</f>
        <v/>
      </c>
      <c r="G3227" s="1" t="str">
        <f>IF(Tablas!I3225="","",Tablas!I3225)</f>
        <v/>
      </c>
      <c r="H3227" s="1" t="s">
        <v>911</v>
      </c>
      <c r="I3227" s="39" t="str">
        <f>IF($B3227="","",-SUMIFS(Tabla7[Cantidad],Tabla7[Código del producto],$B3227,Tabla7[Tipo de movimiento],"SALIDA",Tabla7[Mes],I$5))</f>
        <v/>
      </c>
      <c r="J3227" s="39" t="str">
        <f>IF($B3227="","",-SUMIFS(Tabla7[Cantidad],Tabla7[Código del producto],$B3227,Tabla7[Tipo de movimiento],"SALIDA",Tabla7[Mes],J$5))</f>
        <v/>
      </c>
      <c r="K3227" s="39" t="str">
        <f>IF($B3227="","",-SUMIFS(Tabla7[Cantidad],Tabla7[Código del producto],$B3227,Tabla7[Tipo de movimiento],"SALIDA",Tabla7[Mes],K$5))</f>
        <v/>
      </c>
      <c r="L3227" s="39" t="str">
        <f>IF($B3227="","",-SUMIFS(Tabla7[Cantidad],Tabla7[Código del producto],$B3227,Tabla7[Tipo de movimiento],"SALIDA",Tabla7[Mes],L$5))</f>
        <v/>
      </c>
      <c r="M3227" s="39" t="str">
        <f>IF($B3227="","",-SUMIFS(Tabla7[Cantidad],Tabla7[Código del producto],$B3227,Tabla7[Tipo de movimiento],"SALIDA",Tabla7[Mes],M$5))</f>
        <v/>
      </c>
      <c r="N3227" s="39" t="str">
        <f>IF($B3227="","",-SUMIFS(Tabla7[Cantidad],Tabla7[Código del producto],$B3227,Tabla7[Tipo de movimiento],"SALIDA",Tabla7[Mes],N$5))</f>
        <v/>
      </c>
      <c r="O3227" s="39" t="str">
        <f>IF($B3227="","",-SUMIFS(Tabla7[Cantidad],Tabla7[Código del producto],$B3227,Tabla7[Tipo de movimiento],"SALIDA",Tabla7[Mes],O$5))</f>
        <v/>
      </c>
      <c r="P3227" s="39" t="str">
        <f>IF($B3227="","",-SUMIFS(Tabla7[Cantidad],Tabla7[Código del producto],$B3227,Tabla7[Tipo de movimiento],"SALIDA",Tabla7[Mes],P$5))</f>
        <v/>
      </c>
      <c r="Q3227" s="39" t="str">
        <f t="shared" si="150"/>
        <v/>
      </c>
      <c r="R3227" s="51" t="str">
        <f>IF($B3227="","",IFERROR(VLOOKUP($B3227,'ABC rotación'!$C:$G,5,0),"C"))</f>
        <v/>
      </c>
      <c r="S3227" s="41" t="str">
        <f t="shared" si="151"/>
        <v/>
      </c>
      <c r="T3227" s="40" t="str">
        <f t="shared" si="152"/>
        <v/>
      </c>
      <c r="U3227" s="23" t="str">
        <f>IF($B3227="","",VLOOKUP($T3227,Tablas!$X$14:$Y$17,2,1))</f>
        <v/>
      </c>
    </row>
    <row r="3228" spans="2:21" x14ac:dyDescent="0.2">
      <c r="B3228" s="1" t="str">
        <f>IF(Tablas!B3226="","",Tablas!B3226)</f>
        <v/>
      </c>
      <c r="C3228" s="1" t="str">
        <f>IF(Tablas!C3226="","",Tablas!C3226)</f>
        <v/>
      </c>
      <c r="D3228" s="1" t="str">
        <f>IF(Tablas!D3226="","",Tablas!D3226)</f>
        <v/>
      </c>
      <c r="E3228" s="1" t="str">
        <f>IF(Tablas!E3226="","",Tablas!E3226)</f>
        <v/>
      </c>
      <c r="F3228" s="1" t="str">
        <f>IF(Tablas!F3226="","",Tablas!F3226)</f>
        <v/>
      </c>
      <c r="G3228" s="1" t="str">
        <f>IF(Tablas!I3226="","",Tablas!I3226)</f>
        <v/>
      </c>
      <c r="H3228" s="1" t="s">
        <v>911</v>
      </c>
      <c r="I3228" s="39" t="str">
        <f>IF($B3228="","",-SUMIFS(Tabla7[Cantidad],Tabla7[Código del producto],$B3228,Tabla7[Tipo de movimiento],"SALIDA",Tabla7[Mes],I$5))</f>
        <v/>
      </c>
      <c r="J3228" s="39" t="str">
        <f>IF($B3228="","",-SUMIFS(Tabla7[Cantidad],Tabla7[Código del producto],$B3228,Tabla7[Tipo de movimiento],"SALIDA",Tabla7[Mes],J$5))</f>
        <v/>
      </c>
      <c r="K3228" s="39" t="str">
        <f>IF($B3228="","",-SUMIFS(Tabla7[Cantidad],Tabla7[Código del producto],$B3228,Tabla7[Tipo de movimiento],"SALIDA",Tabla7[Mes],K$5))</f>
        <v/>
      </c>
      <c r="L3228" s="39" t="str">
        <f>IF($B3228="","",-SUMIFS(Tabla7[Cantidad],Tabla7[Código del producto],$B3228,Tabla7[Tipo de movimiento],"SALIDA",Tabla7[Mes],L$5))</f>
        <v/>
      </c>
      <c r="M3228" s="39" t="str">
        <f>IF($B3228="","",-SUMIFS(Tabla7[Cantidad],Tabla7[Código del producto],$B3228,Tabla7[Tipo de movimiento],"SALIDA",Tabla7[Mes],M$5))</f>
        <v/>
      </c>
      <c r="N3228" s="39" t="str">
        <f>IF($B3228="","",-SUMIFS(Tabla7[Cantidad],Tabla7[Código del producto],$B3228,Tabla7[Tipo de movimiento],"SALIDA",Tabla7[Mes],N$5))</f>
        <v/>
      </c>
      <c r="O3228" s="39" t="str">
        <f>IF($B3228="","",-SUMIFS(Tabla7[Cantidad],Tabla7[Código del producto],$B3228,Tabla7[Tipo de movimiento],"SALIDA",Tabla7[Mes],O$5))</f>
        <v/>
      </c>
      <c r="P3228" s="39" t="str">
        <f>IF($B3228="","",-SUMIFS(Tabla7[Cantidad],Tabla7[Código del producto],$B3228,Tabla7[Tipo de movimiento],"SALIDA",Tabla7[Mes],P$5))</f>
        <v/>
      </c>
      <c r="Q3228" s="39" t="str">
        <f t="shared" si="150"/>
        <v/>
      </c>
      <c r="R3228" s="51" t="str">
        <f>IF($B3228="","",IFERROR(VLOOKUP($B3228,'ABC rotación'!$C:$G,5,0),"C"))</f>
        <v/>
      </c>
      <c r="S3228" s="41" t="str">
        <f t="shared" si="151"/>
        <v/>
      </c>
      <c r="T3228" s="40" t="str">
        <f t="shared" si="152"/>
        <v/>
      </c>
      <c r="U3228" s="23" t="str">
        <f>IF($B3228="","",VLOOKUP($T3228,Tablas!$X$14:$Y$17,2,1))</f>
        <v/>
      </c>
    </row>
    <row r="3229" spans="2:21" x14ac:dyDescent="0.2">
      <c r="B3229" s="1" t="str">
        <f>IF(Tablas!B3227="","",Tablas!B3227)</f>
        <v/>
      </c>
      <c r="C3229" s="1" t="str">
        <f>IF(Tablas!C3227="","",Tablas!C3227)</f>
        <v/>
      </c>
      <c r="D3229" s="1" t="str">
        <f>IF(Tablas!D3227="","",Tablas!D3227)</f>
        <v/>
      </c>
      <c r="E3229" s="1" t="str">
        <f>IF(Tablas!E3227="","",Tablas!E3227)</f>
        <v/>
      </c>
      <c r="F3229" s="1" t="str">
        <f>IF(Tablas!F3227="","",Tablas!F3227)</f>
        <v/>
      </c>
      <c r="G3229" s="1" t="str">
        <f>IF(Tablas!I3227="","",Tablas!I3227)</f>
        <v/>
      </c>
      <c r="H3229" s="1" t="s">
        <v>911</v>
      </c>
      <c r="I3229" s="39" t="str">
        <f>IF($B3229="","",-SUMIFS(Tabla7[Cantidad],Tabla7[Código del producto],$B3229,Tabla7[Tipo de movimiento],"SALIDA",Tabla7[Mes],I$5))</f>
        <v/>
      </c>
      <c r="J3229" s="39" t="str">
        <f>IF($B3229="","",-SUMIFS(Tabla7[Cantidad],Tabla7[Código del producto],$B3229,Tabla7[Tipo de movimiento],"SALIDA",Tabla7[Mes],J$5))</f>
        <v/>
      </c>
      <c r="K3229" s="39" t="str">
        <f>IF($B3229="","",-SUMIFS(Tabla7[Cantidad],Tabla7[Código del producto],$B3229,Tabla7[Tipo de movimiento],"SALIDA",Tabla7[Mes],K$5))</f>
        <v/>
      </c>
      <c r="L3229" s="39" t="str">
        <f>IF($B3229="","",-SUMIFS(Tabla7[Cantidad],Tabla7[Código del producto],$B3229,Tabla7[Tipo de movimiento],"SALIDA",Tabla7[Mes],L$5))</f>
        <v/>
      </c>
      <c r="M3229" s="39" t="str">
        <f>IF($B3229="","",-SUMIFS(Tabla7[Cantidad],Tabla7[Código del producto],$B3229,Tabla7[Tipo de movimiento],"SALIDA",Tabla7[Mes],M$5))</f>
        <v/>
      </c>
      <c r="N3229" s="39" t="str">
        <f>IF($B3229="","",-SUMIFS(Tabla7[Cantidad],Tabla7[Código del producto],$B3229,Tabla7[Tipo de movimiento],"SALIDA",Tabla7[Mes],N$5))</f>
        <v/>
      </c>
      <c r="O3229" s="39" t="str">
        <f>IF($B3229="","",-SUMIFS(Tabla7[Cantidad],Tabla7[Código del producto],$B3229,Tabla7[Tipo de movimiento],"SALIDA",Tabla7[Mes],O$5))</f>
        <v/>
      </c>
      <c r="P3229" s="39" t="str">
        <f>IF($B3229="","",-SUMIFS(Tabla7[Cantidad],Tabla7[Código del producto],$B3229,Tabla7[Tipo de movimiento],"SALIDA",Tabla7[Mes],P$5))</f>
        <v/>
      </c>
      <c r="Q3229" s="39" t="str">
        <f t="shared" si="150"/>
        <v/>
      </c>
      <c r="R3229" s="51" t="str">
        <f>IF($B3229="","",IFERROR(VLOOKUP($B3229,'ABC rotación'!$C:$G,5,0),"C"))</f>
        <v/>
      </c>
      <c r="S3229" s="41" t="str">
        <f t="shared" si="151"/>
        <v/>
      </c>
      <c r="T3229" s="40" t="str">
        <f t="shared" si="152"/>
        <v/>
      </c>
      <c r="U3229" s="23" t="str">
        <f>IF($B3229="","",VLOOKUP($T3229,Tablas!$X$14:$Y$17,2,1))</f>
        <v/>
      </c>
    </row>
    <row r="3230" spans="2:21" x14ac:dyDescent="0.2">
      <c r="B3230" s="1" t="str">
        <f>IF(Tablas!B3228="","",Tablas!B3228)</f>
        <v/>
      </c>
      <c r="C3230" s="1" t="str">
        <f>IF(Tablas!C3228="","",Tablas!C3228)</f>
        <v/>
      </c>
      <c r="D3230" s="1" t="str">
        <f>IF(Tablas!D3228="","",Tablas!D3228)</f>
        <v/>
      </c>
      <c r="E3230" s="1" t="str">
        <f>IF(Tablas!E3228="","",Tablas!E3228)</f>
        <v/>
      </c>
      <c r="F3230" s="1" t="str">
        <f>IF(Tablas!F3228="","",Tablas!F3228)</f>
        <v/>
      </c>
      <c r="G3230" s="1" t="str">
        <f>IF(Tablas!I3228="","",Tablas!I3228)</f>
        <v/>
      </c>
      <c r="H3230" s="1" t="s">
        <v>911</v>
      </c>
      <c r="I3230" s="39" t="str">
        <f>IF($B3230="","",-SUMIFS(Tabla7[Cantidad],Tabla7[Código del producto],$B3230,Tabla7[Tipo de movimiento],"SALIDA",Tabla7[Mes],I$5))</f>
        <v/>
      </c>
      <c r="J3230" s="39" t="str">
        <f>IF($B3230="","",-SUMIFS(Tabla7[Cantidad],Tabla7[Código del producto],$B3230,Tabla7[Tipo de movimiento],"SALIDA",Tabla7[Mes],J$5))</f>
        <v/>
      </c>
      <c r="K3230" s="39" t="str">
        <f>IF($B3230="","",-SUMIFS(Tabla7[Cantidad],Tabla7[Código del producto],$B3230,Tabla7[Tipo de movimiento],"SALIDA",Tabla7[Mes],K$5))</f>
        <v/>
      </c>
      <c r="L3230" s="39" t="str">
        <f>IF($B3230="","",-SUMIFS(Tabla7[Cantidad],Tabla7[Código del producto],$B3230,Tabla7[Tipo de movimiento],"SALIDA",Tabla7[Mes],L$5))</f>
        <v/>
      </c>
      <c r="M3230" s="39" t="str">
        <f>IF($B3230="","",-SUMIFS(Tabla7[Cantidad],Tabla7[Código del producto],$B3230,Tabla7[Tipo de movimiento],"SALIDA",Tabla7[Mes],M$5))</f>
        <v/>
      </c>
      <c r="N3230" s="39" t="str">
        <f>IF($B3230="","",-SUMIFS(Tabla7[Cantidad],Tabla7[Código del producto],$B3230,Tabla7[Tipo de movimiento],"SALIDA",Tabla7[Mes],N$5))</f>
        <v/>
      </c>
      <c r="O3230" s="39" t="str">
        <f>IF($B3230="","",-SUMIFS(Tabla7[Cantidad],Tabla7[Código del producto],$B3230,Tabla7[Tipo de movimiento],"SALIDA",Tabla7[Mes],O$5))</f>
        <v/>
      </c>
      <c r="P3230" s="39" t="str">
        <f>IF($B3230="","",-SUMIFS(Tabla7[Cantidad],Tabla7[Código del producto],$B3230,Tabla7[Tipo de movimiento],"SALIDA",Tabla7[Mes],P$5))</f>
        <v/>
      </c>
      <c r="Q3230" s="39" t="str">
        <f t="shared" si="150"/>
        <v/>
      </c>
      <c r="R3230" s="51" t="str">
        <f>IF($B3230="","",IFERROR(VLOOKUP($B3230,'ABC rotación'!$C:$G,5,0),"C"))</f>
        <v/>
      </c>
      <c r="S3230" s="41" t="str">
        <f t="shared" si="151"/>
        <v/>
      </c>
      <c r="T3230" s="40" t="str">
        <f t="shared" si="152"/>
        <v/>
      </c>
      <c r="U3230" s="23" t="str">
        <f>IF($B3230="","",VLOOKUP($T3230,Tablas!$X$14:$Y$17,2,1))</f>
        <v/>
      </c>
    </row>
    <row r="3231" spans="2:21" x14ac:dyDescent="0.2">
      <c r="B3231" s="1" t="str">
        <f>IF(Tablas!B3229="","",Tablas!B3229)</f>
        <v/>
      </c>
      <c r="C3231" s="1" t="str">
        <f>IF(Tablas!C3229="","",Tablas!C3229)</f>
        <v/>
      </c>
      <c r="D3231" s="1" t="str">
        <f>IF(Tablas!D3229="","",Tablas!D3229)</f>
        <v/>
      </c>
      <c r="E3231" s="1" t="str">
        <f>IF(Tablas!E3229="","",Tablas!E3229)</f>
        <v/>
      </c>
      <c r="F3231" s="1" t="str">
        <f>IF(Tablas!F3229="","",Tablas!F3229)</f>
        <v/>
      </c>
      <c r="G3231" s="1" t="str">
        <f>IF(Tablas!I3229="","",Tablas!I3229)</f>
        <v/>
      </c>
      <c r="H3231" s="1" t="s">
        <v>911</v>
      </c>
      <c r="I3231" s="39" t="str">
        <f>IF($B3231="","",-SUMIFS(Tabla7[Cantidad],Tabla7[Código del producto],$B3231,Tabla7[Tipo de movimiento],"SALIDA",Tabla7[Mes],I$5))</f>
        <v/>
      </c>
      <c r="J3231" s="39" t="str">
        <f>IF($B3231="","",-SUMIFS(Tabla7[Cantidad],Tabla7[Código del producto],$B3231,Tabla7[Tipo de movimiento],"SALIDA",Tabla7[Mes],J$5))</f>
        <v/>
      </c>
      <c r="K3231" s="39" t="str">
        <f>IF($B3231="","",-SUMIFS(Tabla7[Cantidad],Tabla7[Código del producto],$B3231,Tabla7[Tipo de movimiento],"SALIDA",Tabla7[Mes],K$5))</f>
        <v/>
      </c>
      <c r="L3231" s="39" t="str">
        <f>IF($B3231="","",-SUMIFS(Tabla7[Cantidad],Tabla7[Código del producto],$B3231,Tabla7[Tipo de movimiento],"SALIDA",Tabla7[Mes],L$5))</f>
        <v/>
      </c>
      <c r="M3231" s="39" t="str">
        <f>IF($B3231="","",-SUMIFS(Tabla7[Cantidad],Tabla7[Código del producto],$B3231,Tabla7[Tipo de movimiento],"SALIDA",Tabla7[Mes],M$5))</f>
        <v/>
      </c>
      <c r="N3231" s="39" t="str">
        <f>IF($B3231="","",-SUMIFS(Tabla7[Cantidad],Tabla7[Código del producto],$B3231,Tabla7[Tipo de movimiento],"SALIDA",Tabla7[Mes],N$5))</f>
        <v/>
      </c>
      <c r="O3231" s="39" t="str">
        <f>IF($B3231="","",-SUMIFS(Tabla7[Cantidad],Tabla7[Código del producto],$B3231,Tabla7[Tipo de movimiento],"SALIDA",Tabla7[Mes],O$5))</f>
        <v/>
      </c>
      <c r="P3231" s="39" t="str">
        <f>IF($B3231="","",-SUMIFS(Tabla7[Cantidad],Tabla7[Código del producto],$B3231,Tabla7[Tipo de movimiento],"SALIDA",Tabla7[Mes],P$5))</f>
        <v/>
      </c>
      <c r="Q3231" s="39" t="str">
        <f t="shared" si="150"/>
        <v/>
      </c>
      <c r="R3231" s="51" t="str">
        <f>IF($B3231="","",IFERROR(VLOOKUP($B3231,'ABC rotación'!$C:$G,5,0),"C"))</f>
        <v/>
      </c>
      <c r="S3231" s="41" t="str">
        <f t="shared" si="151"/>
        <v/>
      </c>
      <c r="T3231" s="40" t="str">
        <f t="shared" si="152"/>
        <v/>
      </c>
      <c r="U3231" s="23" t="str">
        <f>IF($B3231="","",VLOOKUP($T3231,Tablas!$X$14:$Y$17,2,1))</f>
        <v/>
      </c>
    </row>
    <row r="3232" spans="2:21" x14ac:dyDescent="0.2">
      <c r="B3232" s="1" t="str">
        <f>IF(Tablas!B3230="","",Tablas!B3230)</f>
        <v/>
      </c>
      <c r="C3232" s="1" t="str">
        <f>IF(Tablas!C3230="","",Tablas!C3230)</f>
        <v/>
      </c>
      <c r="D3232" s="1" t="str">
        <f>IF(Tablas!D3230="","",Tablas!D3230)</f>
        <v/>
      </c>
      <c r="E3232" s="1" t="str">
        <f>IF(Tablas!E3230="","",Tablas!E3230)</f>
        <v/>
      </c>
      <c r="F3232" s="1" t="str">
        <f>IF(Tablas!F3230="","",Tablas!F3230)</f>
        <v/>
      </c>
      <c r="G3232" s="1" t="str">
        <f>IF(Tablas!I3230="","",Tablas!I3230)</f>
        <v/>
      </c>
      <c r="H3232" s="1" t="s">
        <v>911</v>
      </c>
      <c r="I3232" s="39" t="str">
        <f>IF($B3232="","",-SUMIFS(Tabla7[Cantidad],Tabla7[Código del producto],$B3232,Tabla7[Tipo de movimiento],"SALIDA",Tabla7[Mes],I$5))</f>
        <v/>
      </c>
      <c r="J3232" s="39" t="str">
        <f>IF($B3232="","",-SUMIFS(Tabla7[Cantidad],Tabla7[Código del producto],$B3232,Tabla7[Tipo de movimiento],"SALIDA",Tabla7[Mes],J$5))</f>
        <v/>
      </c>
      <c r="K3232" s="39" t="str">
        <f>IF($B3232="","",-SUMIFS(Tabla7[Cantidad],Tabla7[Código del producto],$B3232,Tabla7[Tipo de movimiento],"SALIDA",Tabla7[Mes],K$5))</f>
        <v/>
      </c>
      <c r="L3232" s="39" t="str">
        <f>IF($B3232="","",-SUMIFS(Tabla7[Cantidad],Tabla7[Código del producto],$B3232,Tabla7[Tipo de movimiento],"SALIDA",Tabla7[Mes],L$5))</f>
        <v/>
      </c>
      <c r="M3232" s="39" t="str">
        <f>IF($B3232="","",-SUMIFS(Tabla7[Cantidad],Tabla7[Código del producto],$B3232,Tabla7[Tipo de movimiento],"SALIDA",Tabla7[Mes],M$5))</f>
        <v/>
      </c>
      <c r="N3232" s="39" t="str">
        <f>IF($B3232="","",-SUMIFS(Tabla7[Cantidad],Tabla7[Código del producto],$B3232,Tabla7[Tipo de movimiento],"SALIDA",Tabla7[Mes],N$5))</f>
        <v/>
      </c>
      <c r="O3232" s="39" t="str">
        <f>IF($B3232="","",-SUMIFS(Tabla7[Cantidad],Tabla7[Código del producto],$B3232,Tabla7[Tipo de movimiento],"SALIDA",Tabla7[Mes],O$5))</f>
        <v/>
      </c>
      <c r="P3232" s="39" t="str">
        <f>IF($B3232="","",-SUMIFS(Tabla7[Cantidad],Tabla7[Código del producto],$B3232,Tabla7[Tipo de movimiento],"SALIDA",Tabla7[Mes],P$5))</f>
        <v/>
      </c>
      <c r="Q3232" s="39" t="str">
        <f t="shared" si="150"/>
        <v/>
      </c>
      <c r="R3232" s="51" t="str">
        <f>IF($B3232="","",IFERROR(VLOOKUP($B3232,'ABC rotación'!$C:$G,5,0),"C"))</f>
        <v/>
      </c>
      <c r="S3232" s="41" t="str">
        <f t="shared" si="151"/>
        <v/>
      </c>
      <c r="T3232" s="40" t="str">
        <f t="shared" si="152"/>
        <v/>
      </c>
      <c r="U3232" s="23" t="str">
        <f>IF($B3232="","",VLOOKUP($T3232,Tablas!$X$14:$Y$17,2,1))</f>
        <v/>
      </c>
    </row>
    <row r="3233" spans="2:21" x14ac:dyDescent="0.2">
      <c r="B3233" s="1" t="str">
        <f>IF(Tablas!B3231="","",Tablas!B3231)</f>
        <v/>
      </c>
      <c r="C3233" s="1" t="str">
        <f>IF(Tablas!C3231="","",Tablas!C3231)</f>
        <v/>
      </c>
      <c r="D3233" s="1" t="str">
        <f>IF(Tablas!D3231="","",Tablas!D3231)</f>
        <v/>
      </c>
      <c r="E3233" s="1" t="str">
        <f>IF(Tablas!E3231="","",Tablas!E3231)</f>
        <v/>
      </c>
      <c r="F3233" s="1" t="str">
        <f>IF(Tablas!F3231="","",Tablas!F3231)</f>
        <v/>
      </c>
      <c r="G3233" s="1" t="str">
        <f>IF(Tablas!I3231="","",Tablas!I3231)</f>
        <v/>
      </c>
      <c r="H3233" s="1" t="s">
        <v>911</v>
      </c>
      <c r="I3233" s="39" t="str">
        <f>IF($B3233="","",-SUMIFS(Tabla7[Cantidad],Tabla7[Código del producto],$B3233,Tabla7[Tipo de movimiento],"SALIDA",Tabla7[Mes],I$5))</f>
        <v/>
      </c>
      <c r="J3233" s="39" t="str">
        <f>IF($B3233="","",-SUMIFS(Tabla7[Cantidad],Tabla7[Código del producto],$B3233,Tabla7[Tipo de movimiento],"SALIDA",Tabla7[Mes],J$5))</f>
        <v/>
      </c>
      <c r="K3233" s="39" t="str">
        <f>IF($B3233="","",-SUMIFS(Tabla7[Cantidad],Tabla7[Código del producto],$B3233,Tabla7[Tipo de movimiento],"SALIDA",Tabla7[Mes],K$5))</f>
        <v/>
      </c>
      <c r="L3233" s="39" t="str">
        <f>IF($B3233="","",-SUMIFS(Tabla7[Cantidad],Tabla7[Código del producto],$B3233,Tabla7[Tipo de movimiento],"SALIDA",Tabla7[Mes],L$5))</f>
        <v/>
      </c>
      <c r="M3233" s="39" t="str">
        <f>IF($B3233="","",-SUMIFS(Tabla7[Cantidad],Tabla7[Código del producto],$B3233,Tabla7[Tipo de movimiento],"SALIDA",Tabla7[Mes],M$5))</f>
        <v/>
      </c>
      <c r="N3233" s="39" t="str">
        <f>IF($B3233="","",-SUMIFS(Tabla7[Cantidad],Tabla7[Código del producto],$B3233,Tabla7[Tipo de movimiento],"SALIDA",Tabla7[Mes],N$5))</f>
        <v/>
      </c>
      <c r="O3233" s="39" t="str">
        <f>IF($B3233="","",-SUMIFS(Tabla7[Cantidad],Tabla7[Código del producto],$B3233,Tabla7[Tipo de movimiento],"SALIDA",Tabla7[Mes],O$5))</f>
        <v/>
      </c>
      <c r="P3233" s="39" t="str">
        <f>IF($B3233="","",-SUMIFS(Tabla7[Cantidad],Tabla7[Código del producto],$B3233,Tabla7[Tipo de movimiento],"SALIDA",Tabla7[Mes],P$5))</f>
        <v/>
      </c>
      <c r="Q3233" s="39" t="str">
        <f t="shared" si="150"/>
        <v/>
      </c>
      <c r="R3233" s="51" t="str">
        <f>IF($B3233="","",IFERROR(VLOOKUP($B3233,'ABC rotación'!$C:$G,5,0),"C"))</f>
        <v/>
      </c>
      <c r="S3233" s="41" t="str">
        <f t="shared" si="151"/>
        <v/>
      </c>
      <c r="T3233" s="40" t="str">
        <f t="shared" si="152"/>
        <v/>
      </c>
      <c r="U3233" s="23" t="str">
        <f>IF($B3233="","",VLOOKUP($T3233,Tablas!$X$14:$Y$17,2,1))</f>
        <v/>
      </c>
    </row>
    <row r="3234" spans="2:21" x14ac:dyDescent="0.2">
      <c r="B3234" s="1" t="str">
        <f>IF(Tablas!B3232="","",Tablas!B3232)</f>
        <v/>
      </c>
      <c r="C3234" s="1" t="str">
        <f>IF(Tablas!C3232="","",Tablas!C3232)</f>
        <v/>
      </c>
      <c r="D3234" s="1" t="str">
        <f>IF(Tablas!D3232="","",Tablas!D3232)</f>
        <v/>
      </c>
      <c r="E3234" s="1" t="str">
        <f>IF(Tablas!E3232="","",Tablas!E3232)</f>
        <v/>
      </c>
      <c r="F3234" s="1" t="str">
        <f>IF(Tablas!F3232="","",Tablas!F3232)</f>
        <v/>
      </c>
      <c r="G3234" s="1" t="str">
        <f>IF(Tablas!I3232="","",Tablas!I3232)</f>
        <v/>
      </c>
      <c r="H3234" s="1" t="s">
        <v>911</v>
      </c>
      <c r="I3234" s="39" t="str">
        <f>IF($B3234="","",-SUMIFS(Tabla7[Cantidad],Tabla7[Código del producto],$B3234,Tabla7[Tipo de movimiento],"SALIDA",Tabla7[Mes],I$5))</f>
        <v/>
      </c>
      <c r="J3234" s="39" t="str">
        <f>IF($B3234="","",-SUMIFS(Tabla7[Cantidad],Tabla7[Código del producto],$B3234,Tabla7[Tipo de movimiento],"SALIDA",Tabla7[Mes],J$5))</f>
        <v/>
      </c>
      <c r="K3234" s="39" t="str">
        <f>IF($B3234="","",-SUMIFS(Tabla7[Cantidad],Tabla7[Código del producto],$B3234,Tabla7[Tipo de movimiento],"SALIDA",Tabla7[Mes],K$5))</f>
        <v/>
      </c>
      <c r="L3234" s="39" t="str">
        <f>IF($B3234="","",-SUMIFS(Tabla7[Cantidad],Tabla7[Código del producto],$B3234,Tabla7[Tipo de movimiento],"SALIDA",Tabla7[Mes],L$5))</f>
        <v/>
      </c>
      <c r="M3234" s="39" t="str">
        <f>IF($B3234="","",-SUMIFS(Tabla7[Cantidad],Tabla7[Código del producto],$B3234,Tabla7[Tipo de movimiento],"SALIDA",Tabla7[Mes],M$5))</f>
        <v/>
      </c>
      <c r="N3234" s="39" t="str">
        <f>IF($B3234="","",-SUMIFS(Tabla7[Cantidad],Tabla7[Código del producto],$B3234,Tabla7[Tipo de movimiento],"SALIDA",Tabla7[Mes],N$5))</f>
        <v/>
      </c>
      <c r="O3234" s="39" t="str">
        <f>IF($B3234="","",-SUMIFS(Tabla7[Cantidad],Tabla7[Código del producto],$B3234,Tabla7[Tipo de movimiento],"SALIDA",Tabla7[Mes],O$5))</f>
        <v/>
      </c>
      <c r="P3234" s="39" t="str">
        <f>IF($B3234="","",-SUMIFS(Tabla7[Cantidad],Tabla7[Código del producto],$B3234,Tabla7[Tipo de movimiento],"SALIDA",Tabla7[Mes],P$5))</f>
        <v/>
      </c>
      <c r="Q3234" s="39" t="str">
        <f t="shared" si="150"/>
        <v/>
      </c>
      <c r="R3234" s="51" t="str">
        <f>IF($B3234="","",IFERROR(VLOOKUP($B3234,'ABC rotación'!$C:$G,5,0),"C"))</f>
        <v/>
      </c>
      <c r="S3234" s="41" t="str">
        <f t="shared" si="151"/>
        <v/>
      </c>
      <c r="T3234" s="40" t="str">
        <f t="shared" si="152"/>
        <v/>
      </c>
      <c r="U3234" s="23" t="str">
        <f>IF($B3234="","",VLOOKUP($T3234,Tablas!$X$14:$Y$17,2,1))</f>
        <v/>
      </c>
    </row>
    <row r="3235" spans="2:21" x14ac:dyDescent="0.2">
      <c r="B3235" s="1" t="str">
        <f>IF(Tablas!B3233="","",Tablas!B3233)</f>
        <v/>
      </c>
      <c r="C3235" s="1" t="str">
        <f>IF(Tablas!C3233="","",Tablas!C3233)</f>
        <v/>
      </c>
      <c r="D3235" s="1" t="str">
        <f>IF(Tablas!D3233="","",Tablas!D3233)</f>
        <v/>
      </c>
      <c r="E3235" s="1" t="str">
        <f>IF(Tablas!E3233="","",Tablas!E3233)</f>
        <v/>
      </c>
      <c r="F3235" s="1" t="str">
        <f>IF(Tablas!F3233="","",Tablas!F3233)</f>
        <v/>
      </c>
      <c r="G3235" s="1" t="str">
        <f>IF(Tablas!I3233="","",Tablas!I3233)</f>
        <v/>
      </c>
      <c r="H3235" s="1" t="s">
        <v>911</v>
      </c>
      <c r="I3235" s="39" t="str">
        <f>IF($B3235="","",-SUMIFS(Tabla7[Cantidad],Tabla7[Código del producto],$B3235,Tabla7[Tipo de movimiento],"SALIDA",Tabla7[Mes],I$5))</f>
        <v/>
      </c>
      <c r="J3235" s="39" t="str">
        <f>IF($B3235="","",-SUMIFS(Tabla7[Cantidad],Tabla7[Código del producto],$B3235,Tabla7[Tipo de movimiento],"SALIDA",Tabla7[Mes],J$5))</f>
        <v/>
      </c>
      <c r="K3235" s="39" t="str">
        <f>IF($B3235="","",-SUMIFS(Tabla7[Cantidad],Tabla7[Código del producto],$B3235,Tabla7[Tipo de movimiento],"SALIDA",Tabla7[Mes],K$5))</f>
        <v/>
      </c>
      <c r="L3235" s="39" t="str">
        <f>IF($B3235="","",-SUMIFS(Tabla7[Cantidad],Tabla7[Código del producto],$B3235,Tabla7[Tipo de movimiento],"SALIDA",Tabla7[Mes],L$5))</f>
        <v/>
      </c>
      <c r="M3235" s="39" t="str">
        <f>IF($B3235="","",-SUMIFS(Tabla7[Cantidad],Tabla7[Código del producto],$B3235,Tabla7[Tipo de movimiento],"SALIDA",Tabla7[Mes],M$5))</f>
        <v/>
      </c>
      <c r="N3235" s="39" t="str">
        <f>IF($B3235="","",-SUMIFS(Tabla7[Cantidad],Tabla7[Código del producto],$B3235,Tabla7[Tipo de movimiento],"SALIDA",Tabla7[Mes],N$5))</f>
        <v/>
      </c>
      <c r="O3235" s="39" t="str">
        <f>IF($B3235="","",-SUMIFS(Tabla7[Cantidad],Tabla7[Código del producto],$B3235,Tabla7[Tipo de movimiento],"SALIDA",Tabla7[Mes],O$5))</f>
        <v/>
      </c>
      <c r="P3235" s="39" t="str">
        <f>IF($B3235="","",-SUMIFS(Tabla7[Cantidad],Tabla7[Código del producto],$B3235,Tabla7[Tipo de movimiento],"SALIDA",Tabla7[Mes],P$5))</f>
        <v/>
      </c>
      <c r="Q3235" s="39" t="str">
        <f t="shared" si="150"/>
        <v/>
      </c>
      <c r="R3235" s="51" t="str">
        <f>IF($B3235="","",IFERROR(VLOOKUP($B3235,'ABC rotación'!$C:$G,5,0),"C"))</f>
        <v/>
      </c>
      <c r="S3235" s="41" t="str">
        <f t="shared" si="151"/>
        <v/>
      </c>
      <c r="T3235" s="40" t="str">
        <f t="shared" si="152"/>
        <v/>
      </c>
      <c r="U3235" s="23" t="str">
        <f>IF($B3235="","",VLOOKUP($T3235,Tablas!$X$14:$Y$17,2,1))</f>
        <v/>
      </c>
    </row>
    <row r="3236" spans="2:21" x14ac:dyDescent="0.2">
      <c r="B3236" s="1" t="str">
        <f>IF(Tablas!B3234="","",Tablas!B3234)</f>
        <v/>
      </c>
      <c r="C3236" s="1" t="str">
        <f>IF(Tablas!C3234="","",Tablas!C3234)</f>
        <v/>
      </c>
      <c r="D3236" s="1" t="str">
        <f>IF(Tablas!D3234="","",Tablas!D3234)</f>
        <v/>
      </c>
      <c r="E3236" s="1" t="str">
        <f>IF(Tablas!E3234="","",Tablas!E3234)</f>
        <v/>
      </c>
      <c r="F3236" s="1" t="str">
        <f>IF(Tablas!F3234="","",Tablas!F3234)</f>
        <v/>
      </c>
      <c r="G3236" s="1" t="str">
        <f>IF(Tablas!I3234="","",Tablas!I3234)</f>
        <v/>
      </c>
      <c r="H3236" s="1" t="s">
        <v>911</v>
      </c>
      <c r="I3236" s="39" t="str">
        <f>IF($B3236="","",-SUMIFS(Tabla7[Cantidad],Tabla7[Código del producto],$B3236,Tabla7[Tipo de movimiento],"SALIDA",Tabla7[Mes],I$5))</f>
        <v/>
      </c>
      <c r="J3236" s="39" t="str">
        <f>IF($B3236="","",-SUMIFS(Tabla7[Cantidad],Tabla7[Código del producto],$B3236,Tabla7[Tipo de movimiento],"SALIDA",Tabla7[Mes],J$5))</f>
        <v/>
      </c>
      <c r="K3236" s="39" t="str">
        <f>IF($B3236="","",-SUMIFS(Tabla7[Cantidad],Tabla7[Código del producto],$B3236,Tabla7[Tipo de movimiento],"SALIDA",Tabla7[Mes],K$5))</f>
        <v/>
      </c>
      <c r="L3236" s="39" t="str">
        <f>IF($B3236="","",-SUMIFS(Tabla7[Cantidad],Tabla7[Código del producto],$B3236,Tabla7[Tipo de movimiento],"SALIDA",Tabla7[Mes],L$5))</f>
        <v/>
      </c>
      <c r="M3236" s="39" t="str">
        <f>IF($B3236="","",-SUMIFS(Tabla7[Cantidad],Tabla7[Código del producto],$B3236,Tabla7[Tipo de movimiento],"SALIDA",Tabla7[Mes],M$5))</f>
        <v/>
      </c>
      <c r="N3236" s="39" t="str">
        <f>IF($B3236="","",-SUMIFS(Tabla7[Cantidad],Tabla7[Código del producto],$B3236,Tabla7[Tipo de movimiento],"SALIDA",Tabla7[Mes],N$5))</f>
        <v/>
      </c>
      <c r="O3236" s="39" t="str">
        <f>IF($B3236="","",-SUMIFS(Tabla7[Cantidad],Tabla7[Código del producto],$B3236,Tabla7[Tipo de movimiento],"SALIDA",Tabla7[Mes],O$5))</f>
        <v/>
      </c>
      <c r="P3236" s="39" t="str">
        <f>IF($B3236="","",-SUMIFS(Tabla7[Cantidad],Tabla7[Código del producto],$B3236,Tabla7[Tipo de movimiento],"SALIDA",Tabla7[Mes],P$5))</f>
        <v/>
      </c>
      <c r="Q3236" s="39" t="str">
        <f t="shared" si="150"/>
        <v/>
      </c>
      <c r="R3236" s="51" t="str">
        <f>IF($B3236="","",IFERROR(VLOOKUP($B3236,'ABC rotación'!$C:$G,5,0),"C"))</f>
        <v/>
      </c>
      <c r="S3236" s="41" t="str">
        <f t="shared" si="151"/>
        <v/>
      </c>
      <c r="T3236" s="40" t="str">
        <f t="shared" si="152"/>
        <v/>
      </c>
      <c r="U3236" s="23" t="str">
        <f>IF($B3236="","",VLOOKUP($T3236,Tablas!$X$14:$Y$17,2,1))</f>
        <v/>
      </c>
    </row>
    <row r="3237" spans="2:21" x14ac:dyDescent="0.2">
      <c r="B3237" s="1" t="str">
        <f>IF(Tablas!B3235="","",Tablas!B3235)</f>
        <v/>
      </c>
      <c r="C3237" s="1" t="str">
        <f>IF(Tablas!C3235="","",Tablas!C3235)</f>
        <v/>
      </c>
      <c r="D3237" s="1" t="str">
        <f>IF(Tablas!D3235="","",Tablas!D3235)</f>
        <v/>
      </c>
      <c r="E3237" s="1" t="str">
        <f>IF(Tablas!E3235="","",Tablas!E3235)</f>
        <v/>
      </c>
      <c r="F3237" s="1" t="str">
        <f>IF(Tablas!F3235="","",Tablas!F3235)</f>
        <v/>
      </c>
      <c r="G3237" s="1" t="str">
        <f>IF(Tablas!I3235="","",Tablas!I3235)</f>
        <v/>
      </c>
      <c r="H3237" s="1" t="s">
        <v>911</v>
      </c>
      <c r="I3237" s="39" t="str">
        <f>IF($B3237="","",-SUMIFS(Tabla7[Cantidad],Tabla7[Código del producto],$B3237,Tabla7[Tipo de movimiento],"SALIDA",Tabla7[Mes],I$5))</f>
        <v/>
      </c>
      <c r="J3237" s="39" t="str">
        <f>IF($B3237="","",-SUMIFS(Tabla7[Cantidad],Tabla7[Código del producto],$B3237,Tabla7[Tipo de movimiento],"SALIDA",Tabla7[Mes],J$5))</f>
        <v/>
      </c>
      <c r="K3237" s="39" t="str">
        <f>IF($B3237="","",-SUMIFS(Tabla7[Cantidad],Tabla7[Código del producto],$B3237,Tabla7[Tipo de movimiento],"SALIDA",Tabla7[Mes],K$5))</f>
        <v/>
      </c>
      <c r="L3237" s="39" t="str">
        <f>IF($B3237="","",-SUMIFS(Tabla7[Cantidad],Tabla7[Código del producto],$B3237,Tabla7[Tipo de movimiento],"SALIDA",Tabla7[Mes],L$5))</f>
        <v/>
      </c>
      <c r="M3237" s="39" t="str">
        <f>IF($B3237="","",-SUMIFS(Tabla7[Cantidad],Tabla7[Código del producto],$B3237,Tabla7[Tipo de movimiento],"SALIDA",Tabla7[Mes],M$5))</f>
        <v/>
      </c>
      <c r="N3237" s="39" t="str">
        <f>IF($B3237="","",-SUMIFS(Tabla7[Cantidad],Tabla7[Código del producto],$B3237,Tabla7[Tipo de movimiento],"SALIDA",Tabla7[Mes],N$5))</f>
        <v/>
      </c>
      <c r="O3237" s="39" t="str">
        <f>IF($B3237="","",-SUMIFS(Tabla7[Cantidad],Tabla7[Código del producto],$B3237,Tabla7[Tipo de movimiento],"SALIDA",Tabla7[Mes],O$5))</f>
        <v/>
      </c>
      <c r="P3237" s="39" t="str">
        <f>IF($B3237="","",-SUMIFS(Tabla7[Cantidad],Tabla7[Código del producto],$B3237,Tabla7[Tipo de movimiento],"SALIDA",Tabla7[Mes],P$5))</f>
        <v/>
      </c>
      <c r="Q3237" s="39" t="str">
        <f t="shared" si="150"/>
        <v/>
      </c>
      <c r="R3237" s="51" t="str">
        <f>IF($B3237="","",IFERROR(VLOOKUP($B3237,'ABC rotación'!$C:$G,5,0),"C"))</f>
        <v/>
      </c>
      <c r="S3237" s="41" t="str">
        <f t="shared" si="151"/>
        <v/>
      </c>
      <c r="T3237" s="40" t="str">
        <f t="shared" si="152"/>
        <v/>
      </c>
      <c r="U3237" s="23" t="str">
        <f>IF($B3237="","",VLOOKUP($T3237,Tablas!$X$14:$Y$17,2,1))</f>
        <v/>
      </c>
    </row>
    <row r="3238" spans="2:21" x14ac:dyDescent="0.2">
      <c r="B3238" s="1" t="str">
        <f>IF(Tablas!B3236="","",Tablas!B3236)</f>
        <v/>
      </c>
      <c r="C3238" s="1" t="str">
        <f>IF(Tablas!C3236="","",Tablas!C3236)</f>
        <v/>
      </c>
      <c r="D3238" s="1" t="str">
        <f>IF(Tablas!D3236="","",Tablas!D3236)</f>
        <v/>
      </c>
      <c r="E3238" s="1" t="str">
        <f>IF(Tablas!E3236="","",Tablas!E3236)</f>
        <v/>
      </c>
      <c r="F3238" s="1" t="str">
        <f>IF(Tablas!F3236="","",Tablas!F3236)</f>
        <v/>
      </c>
      <c r="G3238" s="1" t="str">
        <f>IF(Tablas!I3236="","",Tablas!I3236)</f>
        <v/>
      </c>
      <c r="H3238" s="1" t="s">
        <v>911</v>
      </c>
      <c r="I3238" s="39" t="str">
        <f>IF($B3238="","",-SUMIFS(Tabla7[Cantidad],Tabla7[Código del producto],$B3238,Tabla7[Tipo de movimiento],"SALIDA",Tabla7[Mes],I$5))</f>
        <v/>
      </c>
      <c r="J3238" s="39" t="str">
        <f>IF($B3238="","",-SUMIFS(Tabla7[Cantidad],Tabla7[Código del producto],$B3238,Tabla7[Tipo de movimiento],"SALIDA",Tabla7[Mes],J$5))</f>
        <v/>
      </c>
      <c r="K3238" s="39" t="str">
        <f>IF($B3238="","",-SUMIFS(Tabla7[Cantidad],Tabla7[Código del producto],$B3238,Tabla7[Tipo de movimiento],"SALIDA",Tabla7[Mes],K$5))</f>
        <v/>
      </c>
      <c r="L3238" s="39" t="str">
        <f>IF($B3238="","",-SUMIFS(Tabla7[Cantidad],Tabla7[Código del producto],$B3238,Tabla7[Tipo de movimiento],"SALIDA",Tabla7[Mes],L$5))</f>
        <v/>
      </c>
      <c r="M3238" s="39" t="str">
        <f>IF($B3238="","",-SUMIFS(Tabla7[Cantidad],Tabla7[Código del producto],$B3238,Tabla7[Tipo de movimiento],"SALIDA",Tabla7[Mes],M$5))</f>
        <v/>
      </c>
      <c r="N3238" s="39" t="str">
        <f>IF($B3238="","",-SUMIFS(Tabla7[Cantidad],Tabla7[Código del producto],$B3238,Tabla7[Tipo de movimiento],"SALIDA",Tabla7[Mes],N$5))</f>
        <v/>
      </c>
      <c r="O3238" s="39" t="str">
        <f>IF($B3238="","",-SUMIFS(Tabla7[Cantidad],Tabla7[Código del producto],$B3238,Tabla7[Tipo de movimiento],"SALIDA",Tabla7[Mes],O$5))</f>
        <v/>
      </c>
      <c r="P3238" s="39" t="str">
        <f>IF($B3238="","",-SUMIFS(Tabla7[Cantidad],Tabla7[Código del producto],$B3238,Tabla7[Tipo de movimiento],"SALIDA",Tabla7[Mes],P$5))</f>
        <v/>
      </c>
      <c r="Q3238" s="39" t="str">
        <f t="shared" si="150"/>
        <v/>
      </c>
      <c r="R3238" s="51" t="str">
        <f>IF($B3238="","",IFERROR(VLOOKUP($B3238,'ABC rotación'!$C:$G,5,0),"C"))</f>
        <v/>
      </c>
      <c r="S3238" s="41" t="str">
        <f t="shared" si="151"/>
        <v/>
      </c>
      <c r="T3238" s="40" t="str">
        <f t="shared" si="152"/>
        <v/>
      </c>
      <c r="U3238" s="23" t="str">
        <f>IF($B3238="","",VLOOKUP($T3238,Tablas!$X$14:$Y$17,2,1))</f>
        <v/>
      </c>
    </row>
    <row r="3239" spans="2:21" x14ac:dyDescent="0.2">
      <c r="B3239" s="1" t="str">
        <f>IF(Tablas!B3237="","",Tablas!B3237)</f>
        <v/>
      </c>
      <c r="C3239" s="1" t="str">
        <f>IF(Tablas!C3237="","",Tablas!C3237)</f>
        <v/>
      </c>
      <c r="D3239" s="1" t="str">
        <f>IF(Tablas!D3237="","",Tablas!D3237)</f>
        <v/>
      </c>
      <c r="E3239" s="1" t="str">
        <f>IF(Tablas!E3237="","",Tablas!E3237)</f>
        <v/>
      </c>
      <c r="F3239" s="1" t="str">
        <f>IF(Tablas!F3237="","",Tablas!F3237)</f>
        <v/>
      </c>
      <c r="G3239" s="1" t="str">
        <f>IF(Tablas!I3237="","",Tablas!I3237)</f>
        <v/>
      </c>
      <c r="H3239" s="1" t="s">
        <v>911</v>
      </c>
      <c r="I3239" s="39" t="str">
        <f>IF($B3239="","",-SUMIFS(Tabla7[Cantidad],Tabla7[Código del producto],$B3239,Tabla7[Tipo de movimiento],"SALIDA",Tabla7[Mes],I$5))</f>
        <v/>
      </c>
      <c r="J3239" s="39" t="str">
        <f>IF($B3239="","",-SUMIFS(Tabla7[Cantidad],Tabla7[Código del producto],$B3239,Tabla7[Tipo de movimiento],"SALIDA",Tabla7[Mes],J$5))</f>
        <v/>
      </c>
      <c r="K3239" s="39" t="str">
        <f>IF($B3239="","",-SUMIFS(Tabla7[Cantidad],Tabla7[Código del producto],$B3239,Tabla7[Tipo de movimiento],"SALIDA",Tabla7[Mes],K$5))</f>
        <v/>
      </c>
      <c r="L3239" s="39" t="str">
        <f>IF($B3239="","",-SUMIFS(Tabla7[Cantidad],Tabla7[Código del producto],$B3239,Tabla7[Tipo de movimiento],"SALIDA",Tabla7[Mes],L$5))</f>
        <v/>
      </c>
      <c r="M3239" s="39" t="str">
        <f>IF($B3239="","",-SUMIFS(Tabla7[Cantidad],Tabla7[Código del producto],$B3239,Tabla7[Tipo de movimiento],"SALIDA",Tabla7[Mes],M$5))</f>
        <v/>
      </c>
      <c r="N3239" s="39" t="str">
        <f>IF($B3239="","",-SUMIFS(Tabla7[Cantidad],Tabla7[Código del producto],$B3239,Tabla7[Tipo de movimiento],"SALIDA",Tabla7[Mes],N$5))</f>
        <v/>
      </c>
      <c r="O3239" s="39" t="str">
        <f>IF($B3239="","",-SUMIFS(Tabla7[Cantidad],Tabla7[Código del producto],$B3239,Tabla7[Tipo de movimiento],"SALIDA",Tabla7[Mes],O$5))</f>
        <v/>
      </c>
      <c r="P3239" s="39" t="str">
        <f>IF($B3239="","",-SUMIFS(Tabla7[Cantidad],Tabla7[Código del producto],$B3239,Tabla7[Tipo de movimiento],"SALIDA",Tabla7[Mes],P$5))</f>
        <v/>
      </c>
      <c r="Q3239" s="39" t="str">
        <f t="shared" si="150"/>
        <v/>
      </c>
      <c r="R3239" s="51" t="str">
        <f>IF($B3239="","",IFERROR(VLOOKUP($B3239,'ABC rotación'!$C:$G,5,0),"C"))</f>
        <v/>
      </c>
      <c r="S3239" s="41" t="str">
        <f t="shared" si="151"/>
        <v/>
      </c>
      <c r="T3239" s="40" t="str">
        <f t="shared" si="152"/>
        <v/>
      </c>
      <c r="U3239" s="23" t="str">
        <f>IF($B3239="","",VLOOKUP($T3239,Tablas!$X$14:$Y$17,2,1))</f>
        <v/>
      </c>
    </row>
    <row r="3240" spans="2:21" x14ac:dyDescent="0.2">
      <c r="B3240" s="1" t="str">
        <f>IF(Tablas!B3238="","",Tablas!B3238)</f>
        <v/>
      </c>
      <c r="C3240" s="1" t="str">
        <f>IF(Tablas!C3238="","",Tablas!C3238)</f>
        <v/>
      </c>
      <c r="D3240" s="1" t="str">
        <f>IF(Tablas!D3238="","",Tablas!D3238)</f>
        <v/>
      </c>
      <c r="E3240" s="1" t="str">
        <f>IF(Tablas!E3238="","",Tablas!E3238)</f>
        <v/>
      </c>
      <c r="F3240" s="1" t="str">
        <f>IF(Tablas!F3238="","",Tablas!F3238)</f>
        <v/>
      </c>
      <c r="G3240" s="1" t="str">
        <f>IF(Tablas!I3238="","",Tablas!I3238)</f>
        <v/>
      </c>
      <c r="H3240" s="1" t="s">
        <v>911</v>
      </c>
      <c r="I3240" s="39" t="str">
        <f>IF($B3240="","",-SUMIFS(Tabla7[Cantidad],Tabla7[Código del producto],$B3240,Tabla7[Tipo de movimiento],"SALIDA",Tabla7[Mes],I$5))</f>
        <v/>
      </c>
      <c r="J3240" s="39" t="str">
        <f>IF($B3240="","",-SUMIFS(Tabla7[Cantidad],Tabla7[Código del producto],$B3240,Tabla7[Tipo de movimiento],"SALIDA",Tabla7[Mes],J$5))</f>
        <v/>
      </c>
      <c r="K3240" s="39" t="str">
        <f>IF($B3240="","",-SUMIFS(Tabla7[Cantidad],Tabla7[Código del producto],$B3240,Tabla7[Tipo de movimiento],"SALIDA",Tabla7[Mes],K$5))</f>
        <v/>
      </c>
      <c r="L3240" s="39" t="str">
        <f>IF($B3240="","",-SUMIFS(Tabla7[Cantidad],Tabla7[Código del producto],$B3240,Tabla7[Tipo de movimiento],"SALIDA",Tabla7[Mes],L$5))</f>
        <v/>
      </c>
      <c r="M3240" s="39" t="str">
        <f>IF($B3240="","",-SUMIFS(Tabla7[Cantidad],Tabla7[Código del producto],$B3240,Tabla7[Tipo de movimiento],"SALIDA",Tabla7[Mes],M$5))</f>
        <v/>
      </c>
      <c r="N3240" s="39" t="str">
        <f>IF($B3240="","",-SUMIFS(Tabla7[Cantidad],Tabla7[Código del producto],$B3240,Tabla7[Tipo de movimiento],"SALIDA",Tabla7[Mes],N$5))</f>
        <v/>
      </c>
      <c r="O3240" s="39" t="str">
        <f>IF($B3240="","",-SUMIFS(Tabla7[Cantidad],Tabla7[Código del producto],$B3240,Tabla7[Tipo de movimiento],"SALIDA",Tabla7[Mes],O$5))</f>
        <v/>
      </c>
      <c r="P3240" s="39" t="str">
        <f>IF($B3240="","",-SUMIFS(Tabla7[Cantidad],Tabla7[Código del producto],$B3240,Tabla7[Tipo de movimiento],"SALIDA",Tabla7[Mes],P$5))</f>
        <v/>
      </c>
      <c r="Q3240" s="39" t="str">
        <f t="shared" si="150"/>
        <v/>
      </c>
      <c r="R3240" s="51" t="str">
        <f>IF($B3240="","",IFERROR(VLOOKUP($B3240,'ABC rotación'!$C:$G,5,0),"C"))</f>
        <v/>
      </c>
      <c r="S3240" s="41" t="str">
        <f t="shared" si="151"/>
        <v/>
      </c>
      <c r="T3240" s="40" t="str">
        <f t="shared" si="152"/>
        <v/>
      </c>
      <c r="U3240" s="23" t="str">
        <f>IF($B3240="","",VLOOKUP($T3240,Tablas!$X$14:$Y$17,2,1))</f>
        <v/>
      </c>
    </row>
    <row r="3241" spans="2:21" x14ac:dyDescent="0.2">
      <c r="B3241" s="1" t="str">
        <f>IF(Tablas!B3239="","",Tablas!B3239)</f>
        <v/>
      </c>
      <c r="C3241" s="1" t="str">
        <f>IF(Tablas!C3239="","",Tablas!C3239)</f>
        <v/>
      </c>
      <c r="D3241" s="1" t="str">
        <f>IF(Tablas!D3239="","",Tablas!D3239)</f>
        <v/>
      </c>
      <c r="E3241" s="1" t="str">
        <f>IF(Tablas!E3239="","",Tablas!E3239)</f>
        <v/>
      </c>
      <c r="F3241" s="1" t="str">
        <f>IF(Tablas!F3239="","",Tablas!F3239)</f>
        <v/>
      </c>
      <c r="G3241" s="1" t="str">
        <f>IF(Tablas!I3239="","",Tablas!I3239)</f>
        <v/>
      </c>
      <c r="H3241" s="1" t="s">
        <v>911</v>
      </c>
      <c r="I3241" s="39" t="str">
        <f>IF($B3241="","",-SUMIFS(Tabla7[Cantidad],Tabla7[Código del producto],$B3241,Tabla7[Tipo de movimiento],"SALIDA",Tabla7[Mes],I$5))</f>
        <v/>
      </c>
      <c r="J3241" s="39" t="str">
        <f>IF($B3241="","",-SUMIFS(Tabla7[Cantidad],Tabla7[Código del producto],$B3241,Tabla7[Tipo de movimiento],"SALIDA",Tabla7[Mes],J$5))</f>
        <v/>
      </c>
      <c r="K3241" s="39" t="str">
        <f>IF($B3241="","",-SUMIFS(Tabla7[Cantidad],Tabla7[Código del producto],$B3241,Tabla7[Tipo de movimiento],"SALIDA",Tabla7[Mes],K$5))</f>
        <v/>
      </c>
      <c r="L3241" s="39" t="str">
        <f>IF($B3241="","",-SUMIFS(Tabla7[Cantidad],Tabla7[Código del producto],$B3241,Tabla7[Tipo de movimiento],"SALIDA",Tabla7[Mes],L$5))</f>
        <v/>
      </c>
      <c r="M3241" s="39" t="str">
        <f>IF($B3241="","",-SUMIFS(Tabla7[Cantidad],Tabla7[Código del producto],$B3241,Tabla7[Tipo de movimiento],"SALIDA",Tabla7[Mes],M$5))</f>
        <v/>
      </c>
      <c r="N3241" s="39" t="str">
        <f>IF($B3241="","",-SUMIFS(Tabla7[Cantidad],Tabla7[Código del producto],$B3241,Tabla7[Tipo de movimiento],"SALIDA",Tabla7[Mes],N$5))</f>
        <v/>
      </c>
      <c r="O3241" s="39" t="str">
        <f>IF($B3241="","",-SUMIFS(Tabla7[Cantidad],Tabla7[Código del producto],$B3241,Tabla7[Tipo de movimiento],"SALIDA",Tabla7[Mes],O$5))</f>
        <v/>
      </c>
      <c r="P3241" s="39" t="str">
        <f>IF($B3241="","",-SUMIFS(Tabla7[Cantidad],Tabla7[Código del producto],$B3241,Tabla7[Tipo de movimiento],"SALIDA",Tabla7[Mes],P$5))</f>
        <v/>
      </c>
      <c r="Q3241" s="39" t="str">
        <f t="shared" si="150"/>
        <v/>
      </c>
      <c r="R3241" s="51" t="str">
        <f>IF($B3241="","",IFERROR(VLOOKUP($B3241,'ABC rotación'!$C:$G,5,0),"C"))</f>
        <v/>
      </c>
      <c r="S3241" s="41" t="str">
        <f t="shared" si="151"/>
        <v/>
      </c>
      <c r="T3241" s="40" t="str">
        <f t="shared" si="152"/>
        <v/>
      </c>
      <c r="U3241" s="23" t="str">
        <f>IF($B3241="","",VLOOKUP($T3241,Tablas!$X$14:$Y$17,2,1))</f>
        <v/>
      </c>
    </row>
    <row r="3242" spans="2:21" x14ac:dyDescent="0.2">
      <c r="B3242" s="1" t="str">
        <f>IF(Tablas!B3240="","",Tablas!B3240)</f>
        <v/>
      </c>
      <c r="C3242" s="1" t="str">
        <f>IF(Tablas!C3240="","",Tablas!C3240)</f>
        <v/>
      </c>
      <c r="D3242" s="1" t="str">
        <f>IF(Tablas!D3240="","",Tablas!D3240)</f>
        <v/>
      </c>
      <c r="E3242" s="1" t="str">
        <f>IF(Tablas!E3240="","",Tablas!E3240)</f>
        <v/>
      </c>
      <c r="F3242" s="1" t="str">
        <f>IF(Tablas!F3240="","",Tablas!F3240)</f>
        <v/>
      </c>
      <c r="G3242" s="1" t="str">
        <f>IF(Tablas!I3240="","",Tablas!I3240)</f>
        <v/>
      </c>
      <c r="H3242" s="1" t="s">
        <v>911</v>
      </c>
      <c r="I3242" s="39" t="str">
        <f>IF($B3242="","",-SUMIFS(Tabla7[Cantidad],Tabla7[Código del producto],$B3242,Tabla7[Tipo de movimiento],"SALIDA",Tabla7[Mes],I$5))</f>
        <v/>
      </c>
      <c r="J3242" s="39" t="str">
        <f>IF($B3242="","",-SUMIFS(Tabla7[Cantidad],Tabla7[Código del producto],$B3242,Tabla7[Tipo de movimiento],"SALIDA",Tabla7[Mes],J$5))</f>
        <v/>
      </c>
      <c r="K3242" s="39" t="str">
        <f>IF($B3242="","",-SUMIFS(Tabla7[Cantidad],Tabla7[Código del producto],$B3242,Tabla7[Tipo de movimiento],"SALIDA",Tabla7[Mes],K$5))</f>
        <v/>
      </c>
      <c r="L3242" s="39" t="str">
        <f>IF($B3242="","",-SUMIFS(Tabla7[Cantidad],Tabla7[Código del producto],$B3242,Tabla7[Tipo de movimiento],"SALIDA",Tabla7[Mes],L$5))</f>
        <v/>
      </c>
      <c r="M3242" s="39" t="str">
        <f>IF($B3242="","",-SUMIFS(Tabla7[Cantidad],Tabla7[Código del producto],$B3242,Tabla7[Tipo de movimiento],"SALIDA",Tabla7[Mes],M$5))</f>
        <v/>
      </c>
      <c r="N3242" s="39" t="str">
        <f>IF($B3242="","",-SUMIFS(Tabla7[Cantidad],Tabla7[Código del producto],$B3242,Tabla7[Tipo de movimiento],"SALIDA",Tabla7[Mes],N$5))</f>
        <v/>
      </c>
      <c r="O3242" s="39" t="str">
        <f>IF($B3242="","",-SUMIFS(Tabla7[Cantidad],Tabla7[Código del producto],$B3242,Tabla7[Tipo de movimiento],"SALIDA",Tabla7[Mes],O$5))</f>
        <v/>
      </c>
      <c r="P3242" s="39" t="str">
        <f>IF($B3242="","",-SUMIFS(Tabla7[Cantidad],Tabla7[Código del producto],$B3242,Tabla7[Tipo de movimiento],"SALIDA",Tabla7[Mes],P$5))</f>
        <v/>
      </c>
      <c r="Q3242" s="39" t="str">
        <f t="shared" si="150"/>
        <v/>
      </c>
      <c r="R3242" s="51" t="str">
        <f>IF($B3242="","",IFERROR(VLOOKUP($B3242,'ABC rotación'!$C:$G,5,0),"C"))</f>
        <v/>
      </c>
      <c r="S3242" s="41" t="str">
        <f t="shared" si="151"/>
        <v/>
      </c>
      <c r="T3242" s="40" t="str">
        <f t="shared" si="152"/>
        <v/>
      </c>
      <c r="U3242" s="23" t="str">
        <f>IF($B3242="","",VLOOKUP($T3242,Tablas!$X$14:$Y$17,2,1))</f>
        <v/>
      </c>
    </row>
    <row r="3243" spans="2:21" x14ac:dyDescent="0.2">
      <c r="B3243" s="1" t="str">
        <f>IF(Tablas!B3241="","",Tablas!B3241)</f>
        <v/>
      </c>
      <c r="C3243" s="1" t="str">
        <f>IF(Tablas!C3241="","",Tablas!C3241)</f>
        <v/>
      </c>
      <c r="D3243" s="1" t="str">
        <f>IF(Tablas!D3241="","",Tablas!D3241)</f>
        <v/>
      </c>
      <c r="E3243" s="1" t="str">
        <f>IF(Tablas!E3241="","",Tablas!E3241)</f>
        <v/>
      </c>
      <c r="F3243" s="1" t="str">
        <f>IF(Tablas!F3241="","",Tablas!F3241)</f>
        <v/>
      </c>
      <c r="G3243" s="1" t="str">
        <f>IF(Tablas!I3241="","",Tablas!I3241)</f>
        <v/>
      </c>
      <c r="H3243" s="1" t="s">
        <v>911</v>
      </c>
      <c r="I3243" s="39" t="str">
        <f>IF($B3243="","",-SUMIFS(Tabla7[Cantidad],Tabla7[Código del producto],$B3243,Tabla7[Tipo de movimiento],"SALIDA",Tabla7[Mes],I$5))</f>
        <v/>
      </c>
      <c r="J3243" s="39" t="str">
        <f>IF($B3243="","",-SUMIFS(Tabla7[Cantidad],Tabla7[Código del producto],$B3243,Tabla7[Tipo de movimiento],"SALIDA",Tabla7[Mes],J$5))</f>
        <v/>
      </c>
      <c r="K3243" s="39" t="str">
        <f>IF($B3243="","",-SUMIFS(Tabla7[Cantidad],Tabla7[Código del producto],$B3243,Tabla7[Tipo de movimiento],"SALIDA",Tabla7[Mes],K$5))</f>
        <v/>
      </c>
      <c r="L3243" s="39" t="str">
        <f>IF($B3243="","",-SUMIFS(Tabla7[Cantidad],Tabla7[Código del producto],$B3243,Tabla7[Tipo de movimiento],"SALIDA",Tabla7[Mes],L$5))</f>
        <v/>
      </c>
      <c r="M3243" s="39" t="str">
        <f>IF($B3243="","",-SUMIFS(Tabla7[Cantidad],Tabla7[Código del producto],$B3243,Tabla7[Tipo de movimiento],"SALIDA",Tabla7[Mes],M$5))</f>
        <v/>
      </c>
      <c r="N3243" s="39" t="str">
        <f>IF($B3243="","",-SUMIFS(Tabla7[Cantidad],Tabla7[Código del producto],$B3243,Tabla7[Tipo de movimiento],"SALIDA",Tabla7[Mes],N$5))</f>
        <v/>
      </c>
      <c r="O3243" s="39" t="str">
        <f>IF($B3243="","",-SUMIFS(Tabla7[Cantidad],Tabla7[Código del producto],$B3243,Tabla7[Tipo de movimiento],"SALIDA",Tabla7[Mes],O$5))</f>
        <v/>
      </c>
      <c r="P3243" s="39" t="str">
        <f>IF($B3243="","",-SUMIFS(Tabla7[Cantidad],Tabla7[Código del producto],$B3243,Tabla7[Tipo de movimiento],"SALIDA",Tabla7[Mes],P$5))</f>
        <v/>
      </c>
      <c r="Q3243" s="39" t="str">
        <f t="shared" si="150"/>
        <v/>
      </c>
      <c r="R3243" s="51" t="str">
        <f>IF($B3243="","",IFERROR(VLOOKUP($B3243,'ABC rotación'!$C:$G,5,0),"C"))</f>
        <v/>
      </c>
      <c r="S3243" s="41" t="str">
        <f t="shared" si="151"/>
        <v/>
      </c>
      <c r="T3243" s="40" t="str">
        <f t="shared" si="152"/>
        <v/>
      </c>
      <c r="U3243" s="23" t="str">
        <f>IF($B3243="","",VLOOKUP($T3243,Tablas!$X$14:$Y$17,2,1))</f>
        <v/>
      </c>
    </row>
    <row r="3244" spans="2:21" x14ac:dyDescent="0.2">
      <c r="B3244" s="1" t="str">
        <f>IF(Tablas!B3242="","",Tablas!B3242)</f>
        <v/>
      </c>
      <c r="C3244" s="1" t="str">
        <f>IF(Tablas!C3242="","",Tablas!C3242)</f>
        <v/>
      </c>
      <c r="D3244" s="1" t="str">
        <f>IF(Tablas!D3242="","",Tablas!D3242)</f>
        <v/>
      </c>
      <c r="E3244" s="1" t="str">
        <f>IF(Tablas!E3242="","",Tablas!E3242)</f>
        <v/>
      </c>
      <c r="F3244" s="1" t="str">
        <f>IF(Tablas!F3242="","",Tablas!F3242)</f>
        <v/>
      </c>
      <c r="G3244" s="1" t="str">
        <f>IF(Tablas!I3242="","",Tablas!I3242)</f>
        <v/>
      </c>
      <c r="H3244" s="1" t="s">
        <v>911</v>
      </c>
      <c r="I3244" s="39" t="str">
        <f>IF($B3244="","",-SUMIFS(Tabla7[Cantidad],Tabla7[Código del producto],$B3244,Tabla7[Tipo de movimiento],"SALIDA",Tabla7[Mes],I$5))</f>
        <v/>
      </c>
      <c r="J3244" s="39" t="str">
        <f>IF($B3244="","",-SUMIFS(Tabla7[Cantidad],Tabla7[Código del producto],$B3244,Tabla7[Tipo de movimiento],"SALIDA",Tabla7[Mes],J$5))</f>
        <v/>
      </c>
      <c r="K3244" s="39" t="str">
        <f>IF($B3244="","",-SUMIFS(Tabla7[Cantidad],Tabla7[Código del producto],$B3244,Tabla7[Tipo de movimiento],"SALIDA",Tabla7[Mes],K$5))</f>
        <v/>
      </c>
      <c r="L3244" s="39" t="str">
        <f>IF($B3244="","",-SUMIFS(Tabla7[Cantidad],Tabla7[Código del producto],$B3244,Tabla7[Tipo de movimiento],"SALIDA",Tabla7[Mes],L$5))</f>
        <v/>
      </c>
      <c r="M3244" s="39" t="str">
        <f>IF($B3244="","",-SUMIFS(Tabla7[Cantidad],Tabla7[Código del producto],$B3244,Tabla7[Tipo de movimiento],"SALIDA",Tabla7[Mes],M$5))</f>
        <v/>
      </c>
      <c r="N3244" s="39" t="str">
        <f>IF($B3244="","",-SUMIFS(Tabla7[Cantidad],Tabla7[Código del producto],$B3244,Tabla7[Tipo de movimiento],"SALIDA",Tabla7[Mes],N$5))</f>
        <v/>
      </c>
      <c r="O3244" s="39" t="str">
        <f>IF($B3244="","",-SUMIFS(Tabla7[Cantidad],Tabla7[Código del producto],$B3244,Tabla7[Tipo de movimiento],"SALIDA",Tabla7[Mes],O$5))</f>
        <v/>
      </c>
      <c r="P3244" s="39" t="str">
        <f>IF($B3244="","",-SUMIFS(Tabla7[Cantidad],Tabla7[Código del producto],$B3244,Tabla7[Tipo de movimiento],"SALIDA",Tabla7[Mes],P$5))</f>
        <v/>
      </c>
      <c r="Q3244" s="39" t="str">
        <f t="shared" si="150"/>
        <v/>
      </c>
      <c r="R3244" s="51" t="str">
        <f>IF($B3244="","",IFERROR(VLOOKUP($B3244,'ABC rotación'!$C:$G,5,0),"C"))</f>
        <v/>
      </c>
      <c r="S3244" s="41" t="str">
        <f t="shared" si="151"/>
        <v/>
      </c>
      <c r="T3244" s="40" t="str">
        <f t="shared" si="152"/>
        <v/>
      </c>
      <c r="U3244" s="23" t="str">
        <f>IF($B3244="","",VLOOKUP($T3244,Tablas!$X$14:$Y$17,2,1))</f>
        <v/>
      </c>
    </row>
    <row r="3245" spans="2:21" x14ac:dyDescent="0.2">
      <c r="B3245" s="1" t="str">
        <f>IF(Tablas!B3243="","",Tablas!B3243)</f>
        <v/>
      </c>
      <c r="C3245" s="1" t="str">
        <f>IF(Tablas!C3243="","",Tablas!C3243)</f>
        <v/>
      </c>
      <c r="D3245" s="1" t="str">
        <f>IF(Tablas!D3243="","",Tablas!D3243)</f>
        <v/>
      </c>
      <c r="E3245" s="1" t="str">
        <f>IF(Tablas!E3243="","",Tablas!E3243)</f>
        <v/>
      </c>
      <c r="F3245" s="1" t="str">
        <f>IF(Tablas!F3243="","",Tablas!F3243)</f>
        <v/>
      </c>
      <c r="G3245" s="1" t="str">
        <f>IF(Tablas!I3243="","",Tablas!I3243)</f>
        <v/>
      </c>
      <c r="H3245" s="1" t="s">
        <v>911</v>
      </c>
      <c r="I3245" s="39" t="str">
        <f>IF($B3245="","",-SUMIFS(Tabla7[Cantidad],Tabla7[Código del producto],$B3245,Tabla7[Tipo de movimiento],"SALIDA",Tabla7[Mes],I$5))</f>
        <v/>
      </c>
      <c r="J3245" s="39" t="str">
        <f>IF($B3245="","",-SUMIFS(Tabla7[Cantidad],Tabla7[Código del producto],$B3245,Tabla7[Tipo de movimiento],"SALIDA",Tabla7[Mes],J$5))</f>
        <v/>
      </c>
      <c r="K3245" s="39" t="str">
        <f>IF($B3245="","",-SUMIFS(Tabla7[Cantidad],Tabla7[Código del producto],$B3245,Tabla7[Tipo de movimiento],"SALIDA",Tabla7[Mes],K$5))</f>
        <v/>
      </c>
      <c r="L3245" s="39" t="str">
        <f>IF($B3245="","",-SUMIFS(Tabla7[Cantidad],Tabla7[Código del producto],$B3245,Tabla7[Tipo de movimiento],"SALIDA",Tabla7[Mes],L$5))</f>
        <v/>
      </c>
      <c r="M3245" s="39" t="str">
        <f>IF($B3245="","",-SUMIFS(Tabla7[Cantidad],Tabla7[Código del producto],$B3245,Tabla7[Tipo de movimiento],"SALIDA",Tabla7[Mes],M$5))</f>
        <v/>
      </c>
      <c r="N3245" s="39" t="str">
        <f>IF($B3245="","",-SUMIFS(Tabla7[Cantidad],Tabla7[Código del producto],$B3245,Tabla7[Tipo de movimiento],"SALIDA",Tabla7[Mes],N$5))</f>
        <v/>
      </c>
      <c r="O3245" s="39" t="str">
        <f>IF($B3245="","",-SUMIFS(Tabla7[Cantidad],Tabla7[Código del producto],$B3245,Tabla7[Tipo de movimiento],"SALIDA",Tabla7[Mes],O$5))</f>
        <v/>
      </c>
      <c r="P3245" s="39" t="str">
        <f>IF($B3245="","",-SUMIFS(Tabla7[Cantidad],Tabla7[Código del producto],$B3245,Tabla7[Tipo de movimiento],"SALIDA",Tabla7[Mes],P$5))</f>
        <v/>
      </c>
      <c r="Q3245" s="39" t="str">
        <f t="shared" si="150"/>
        <v/>
      </c>
      <c r="R3245" s="51" t="str">
        <f>IF($B3245="","",IFERROR(VLOOKUP($B3245,'ABC rotación'!$C:$G,5,0),"C"))</f>
        <v/>
      </c>
      <c r="S3245" s="41" t="str">
        <f t="shared" si="151"/>
        <v/>
      </c>
      <c r="T3245" s="40" t="str">
        <f t="shared" si="152"/>
        <v/>
      </c>
      <c r="U3245" s="23" t="str">
        <f>IF($B3245="","",VLOOKUP($T3245,Tablas!$X$14:$Y$17,2,1))</f>
        <v/>
      </c>
    </row>
    <row r="3246" spans="2:21" x14ac:dyDescent="0.2">
      <c r="B3246" s="1" t="str">
        <f>IF(Tablas!B3244="","",Tablas!B3244)</f>
        <v/>
      </c>
      <c r="C3246" s="1" t="str">
        <f>IF(Tablas!C3244="","",Tablas!C3244)</f>
        <v/>
      </c>
      <c r="D3246" s="1" t="str">
        <f>IF(Tablas!D3244="","",Tablas!D3244)</f>
        <v/>
      </c>
      <c r="E3246" s="1" t="str">
        <f>IF(Tablas!E3244="","",Tablas!E3244)</f>
        <v/>
      </c>
      <c r="F3246" s="1" t="str">
        <f>IF(Tablas!F3244="","",Tablas!F3244)</f>
        <v/>
      </c>
      <c r="G3246" s="1" t="str">
        <f>IF(Tablas!I3244="","",Tablas!I3244)</f>
        <v/>
      </c>
      <c r="H3246" s="1" t="s">
        <v>911</v>
      </c>
      <c r="I3246" s="39" t="str">
        <f>IF($B3246="","",-SUMIFS(Tabla7[Cantidad],Tabla7[Código del producto],$B3246,Tabla7[Tipo de movimiento],"SALIDA",Tabla7[Mes],I$5))</f>
        <v/>
      </c>
      <c r="J3246" s="39" t="str">
        <f>IF($B3246="","",-SUMIFS(Tabla7[Cantidad],Tabla7[Código del producto],$B3246,Tabla7[Tipo de movimiento],"SALIDA",Tabla7[Mes],J$5))</f>
        <v/>
      </c>
      <c r="K3246" s="39" t="str">
        <f>IF($B3246="","",-SUMIFS(Tabla7[Cantidad],Tabla7[Código del producto],$B3246,Tabla7[Tipo de movimiento],"SALIDA",Tabla7[Mes],K$5))</f>
        <v/>
      </c>
      <c r="L3246" s="39" t="str">
        <f>IF($B3246="","",-SUMIFS(Tabla7[Cantidad],Tabla7[Código del producto],$B3246,Tabla7[Tipo de movimiento],"SALIDA",Tabla7[Mes],L$5))</f>
        <v/>
      </c>
      <c r="M3246" s="39" t="str">
        <f>IF($B3246="","",-SUMIFS(Tabla7[Cantidad],Tabla7[Código del producto],$B3246,Tabla7[Tipo de movimiento],"SALIDA",Tabla7[Mes],M$5))</f>
        <v/>
      </c>
      <c r="N3246" s="39" t="str">
        <f>IF($B3246="","",-SUMIFS(Tabla7[Cantidad],Tabla7[Código del producto],$B3246,Tabla7[Tipo de movimiento],"SALIDA",Tabla7[Mes],N$5))</f>
        <v/>
      </c>
      <c r="O3246" s="39" t="str">
        <f>IF($B3246="","",-SUMIFS(Tabla7[Cantidad],Tabla7[Código del producto],$B3246,Tabla7[Tipo de movimiento],"SALIDA",Tabla7[Mes],O$5))</f>
        <v/>
      </c>
      <c r="P3246" s="39" t="str">
        <f>IF($B3246="","",-SUMIFS(Tabla7[Cantidad],Tabla7[Código del producto],$B3246,Tabla7[Tipo de movimiento],"SALIDA",Tabla7[Mes],P$5))</f>
        <v/>
      </c>
      <c r="Q3246" s="39" t="str">
        <f t="shared" si="150"/>
        <v/>
      </c>
      <c r="R3246" s="51" t="str">
        <f>IF($B3246="","",IFERROR(VLOOKUP($B3246,'ABC rotación'!$C:$G,5,0),"C"))</f>
        <v/>
      </c>
      <c r="S3246" s="41" t="str">
        <f t="shared" si="151"/>
        <v/>
      </c>
      <c r="T3246" s="40" t="str">
        <f t="shared" si="152"/>
        <v/>
      </c>
      <c r="U3246" s="23" t="str">
        <f>IF($B3246="","",VLOOKUP($T3246,Tablas!$X$14:$Y$17,2,1))</f>
        <v/>
      </c>
    </row>
    <row r="3247" spans="2:21" x14ac:dyDescent="0.2">
      <c r="B3247" s="1" t="str">
        <f>IF(Tablas!B3245="","",Tablas!B3245)</f>
        <v/>
      </c>
      <c r="C3247" s="1" t="str">
        <f>IF(Tablas!C3245="","",Tablas!C3245)</f>
        <v/>
      </c>
      <c r="D3247" s="1" t="str">
        <f>IF(Tablas!D3245="","",Tablas!D3245)</f>
        <v/>
      </c>
      <c r="E3247" s="1" t="str">
        <f>IF(Tablas!E3245="","",Tablas!E3245)</f>
        <v/>
      </c>
      <c r="F3247" s="1" t="str">
        <f>IF(Tablas!F3245="","",Tablas!F3245)</f>
        <v/>
      </c>
      <c r="G3247" s="1" t="str">
        <f>IF(Tablas!I3245="","",Tablas!I3245)</f>
        <v/>
      </c>
      <c r="H3247" s="1" t="s">
        <v>911</v>
      </c>
      <c r="I3247" s="39" t="str">
        <f>IF($B3247="","",-SUMIFS(Tabla7[Cantidad],Tabla7[Código del producto],$B3247,Tabla7[Tipo de movimiento],"SALIDA",Tabla7[Mes],I$5))</f>
        <v/>
      </c>
      <c r="J3247" s="39" t="str">
        <f>IF($B3247="","",-SUMIFS(Tabla7[Cantidad],Tabla7[Código del producto],$B3247,Tabla7[Tipo de movimiento],"SALIDA",Tabla7[Mes],J$5))</f>
        <v/>
      </c>
      <c r="K3247" s="39" t="str">
        <f>IF($B3247="","",-SUMIFS(Tabla7[Cantidad],Tabla7[Código del producto],$B3247,Tabla7[Tipo de movimiento],"SALIDA",Tabla7[Mes],K$5))</f>
        <v/>
      </c>
      <c r="L3247" s="39" t="str">
        <f>IF($B3247="","",-SUMIFS(Tabla7[Cantidad],Tabla7[Código del producto],$B3247,Tabla7[Tipo de movimiento],"SALIDA",Tabla7[Mes],L$5))</f>
        <v/>
      </c>
      <c r="M3247" s="39" t="str">
        <f>IF($B3247="","",-SUMIFS(Tabla7[Cantidad],Tabla7[Código del producto],$B3247,Tabla7[Tipo de movimiento],"SALIDA",Tabla7[Mes],M$5))</f>
        <v/>
      </c>
      <c r="N3247" s="39" t="str">
        <f>IF($B3247="","",-SUMIFS(Tabla7[Cantidad],Tabla7[Código del producto],$B3247,Tabla7[Tipo de movimiento],"SALIDA",Tabla7[Mes],N$5))</f>
        <v/>
      </c>
      <c r="O3247" s="39" t="str">
        <f>IF($B3247="","",-SUMIFS(Tabla7[Cantidad],Tabla7[Código del producto],$B3247,Tabla7[Tipo de movimiento],"SALIDA",Tabla7[Mes],O$5))</f>
        <v/>
      </c>
      <c r="P3247" s="39" t="str">
        <f>IF($B3247="","",-SUMIFS(Tabla7[Cantidad],Tabla7[Código del producto],$B3247,Tabla7[Tipo de movimiento],"SALIDA",Tabla7[Mes],P$5))</f>
        <v/>
      </c>
      <c r="Q3247" s="39" t="str">
        <f t="shared" si="150"/>
        <v/>
      </c>
      <c r="R3247" s="51" t="str">
        <f>IF($B3247="","",IFERROR(VLOOKUP($B3247,'ABC rotación'!$C:$G,5,0),"C"))</f>
        <v/>
      </c>
      <c r="S3247" s="41" t="str">
        <f t="shared" si="151"/>
        <v/>
      </c>
      <c r="T3247" s="40" t="str">
        <f t="shared" si="152"/>
        <v/>
      </c>
      <c r="U3247" s="23" t="str">
        <f>IF($B3247="","",VLOOKUP($T3247,Tablas!$X$14:$Y$17,2,1))</f>
        <v/>
      </c>
    </row>
    <row r="3248" spans="2:21" x14ac:dyDescent="0.2">
      <c r="B3248" s="1" t="str">
        <f>IF(Tablas!B3246="","",Tablas!B3246)</f>
        <v/>
      </c>
      <c r="C3248" s="1" t="str">
        <f>IF(Tablas!C3246="","",Tablas!C3246)</f>
        <v/>
      </c>
      <c r="D3248" s="1" t="str">
        <f>IF(Tablas!D3246="","",Tablas!D3246)</f>
        <v/>
      </c>
      <c r="E3248" s="1" t="str">
        <f>IF(Tablas!E3246="","",Tablas!E3246)</f>
        <v/>
      </c>
      <c r="F3248" s="1" t="str">
        <f>IF(Tablas!F3246="","",Tablas!F3246)</f>
        <v/>
      </c>
      <c r="G3248" s="1" t="str">
        <f>IF(Tablas!I3246="","",Tablas!I3246)</f>
        <v/>
      </c>
      <c r="H3248" s="1" t="s">
        <v>911</v>
      </c>
      <c r="I3248" s="39" t="str">
        <f>IF($B3248="","",-SUMIFS(Tabla7[Cantidad],Tabla7[Código del producto],$B3248,Tabla7[Tipo de movimiento],"SALIDA",Tabla7[Mes],I$5))</f>
        <v/>
      </c>
      <c r="J3248" s="39" t="str">
        <f>IF($B3248="","",-SUMIFS(Tabla7[Cantidad],Tabla7[Código del producto],$B3248,Tabla7[Tipo de movimiento],"SALIDA",Tabla7[Mes],J$5))</f>
        <v/>
      </c>
      <c r="K3248" s="39" t="str">
        <f>IF($B3248="","",-SUMIFS(Tabla7[Cantidad],Tabla7[Código del producto],$B3248,Tabla7[Tipo de movimiento],"SALIDA",Tabla7[Mes],K$5))</f>
        <v/>
      </c>
      <c r="L3248" s="39" t="str">
        <f>IF($B3248="","",-SUMIFS(Tabla7[Cantidad],Tabla7[Código del producto],$B3248,Tabla7[Tipo de movimiento],"SALIDA",Tabla7[Mes],L$5))</f>
        <v/>
      </c>
      <c r="M3248" s="39" t="str">
        <f>IF($B3248="","",-SUMIFS(Tabla7[Cantidad],Tabla7[Código del producto],$B3248,Tabla7[Tipo de movimiento],"SALIDA",Tabla7[Mes],M$5))</f>
        <v/>
      </c>
      <c r="N3248" s="39" t="str">
        <f>IF($B3248="","",-SUMIFS(Tabla7[Cantidad],Tabla7[Código del producto],$B3248,Tabla7[Tipo de movimiento],"SALIDA",Tabla7[Mes],N$5))</f>
        <v/>
      </c>
      <c r="O3248" s="39" t="str">
        <f>IF($B3248="","",-SUMIFS(Tabla7[Cantidad],Tabla7[Código del producto],$B3248,Tabla7[Tipo de movimiento],"SALIDA",Tabla7[Mes],O$5))</f>
        <v/>
      </c>
      <c r="P3248" s="39" t="str">
        <f>IF($B3248="","",-SUMIFS(Tabla7[Cantidad],Tabla7[Código del producto],$B3248,Tabla7[Tipo de movimiento],"SALIDA",Tabla7[Mes],P$5))</f>
        <v/>
      </c>
      <c r="Q3248" s="39" t="str">
        <f t="shared" si="150"/>
        <v/>
      </c>
      <c r="R3248" s="51" t="str">
        <f>IF($B3248="","",IFERROR(VLOOKUP($B3248,'ABC rotación'!$C:$G,5,0),"C"))</f>
        <v/>
      </c>
      <c r="S3248" s="41" t="str">
        <f t="shared" si="151"/>
        <v/>
      </c>
      <c r="T3248" s="40" t="str">
        <f t="shared" si="152"/>
        <v/>
      </c>
      <c r="U3248" s="23" t="str">
        <f>IF($B3248="","",VLOOKUP($T3248,Tablas!$X$14:$Y$17,2,1))</f>
        <v/>
      </c>
    </row>
    <row r="3249" spans="2:21" x14ac:dyDescent="0.2">
      <c r="B3249" s="1" t="str">
        <f>IF(Tablas!B3247="","",Tablas!B3247)</f>
        <v/>
      </c>
      <c r="C3249" s="1" t="str">
        <f>IF(Tablas!C3247="","",Tablas!C3247)</f>
        <v/>
      </c>
      <c r="D3249" s="1" t="str">
        <f>IF(Tablas!D3247="","",Tablas!D3247)</f>
        <v/>
      </c>
      <c r="E3249" s="1" t="str">
        <f>IF(Tablas!E3247="","",Tablas!E3247)</f>
        <v/>
      </c>
      <c r="F3249" s="1" t="str">
        <f>IF(Tablas!F3247="","",Tablas!F3247)</f>
        <v/>
      </c>
      <c r="G3249" s="1" t="str">
        <f>IF(Tablas!I3247="","",Tablas!I3247)</f>
        <v/>
      </c>
      <c r="H3249" s="1" t="s">
        <v>911</v>
      </c>
      <c r="I3249" s="39" t="str">
        <f>IF($B3249="","",-SUMIFS(Tabla7[Cantidad],Tabla7[Código del producto],$B3249,Tabla7[Tipo de movimiento],"SALIDA",Tabla7[Mes],I$5))</f>
        <v/>
      </c>
      <c r="J3249" s="39" t="str">
        <f>IF($B3249="","",-SUMIFS(Tabla7[Cantidad],Tabla7[Código del producto],$B3249,Tabla7[Tipo de movimiento],"SALIDA",Tabla7[Mes],J$5))</f>
        <v/>
      </c>
      <c r="K3249" s="39" t="str">
        <f>IF($B3249="","",-SUMIFS(Tabla7[Cantidad],Tabla7[Código del producto],$B3249,Tabla7[Tipo de movimiento],"SALIDA",Tabla7[Mes],K$5))</f>
        <v/>
      </c>
      <c r="L3249" s="39" t="str">
        <f>IF($B3249="","",-SUMIFS(Tabla7[Cantidad],Tabla7[Código del producto],$B3249,Tabla7[Tipo de movimiento],"SALIDA",Tabla7[Mes],L$5))</f>
        <v/>
      </c>
      <c r="M3249" s="39" t="str">
        <f>IF($B3249="","",-SUMIFS(Tabla7[Cantidad],Tabla7[Código del producto],$B3249,Tabla7[Tipo de movimiento],"SALIDA",Tabla7[Mes],M$5))</f>
        <v/>
      </c>
      <c r="N3249" s="39" t="str">
        <f>IF($B3249="","",-SUMIFS(Tabla7[Cantidad],Tabla7[Código del producto],$B3249,Tabla7[Tipo de movimiento],"SALIDA",Tabla7[Mes],N$5))</f>
        <v/>
      </c>
      <c r="O3249" s="39" t="str">
        <f>IF($B3249="","",-SUMIFS(Tabla7[Cantidad],Tabla7[Código del producto],$B3249,Tabla7[Tipo de movimiento],"SALIDA",Tabla7[Mes],O$5))</f>
        <v/>
      </c>
      <c r="P3249" s="39" t="str">
        <f>IF($B3249="","",-SUMIFS(Tabla7[Cantidad],Tabla7[Código del producto],$B3249,Tabla7[Tipo de movimiento],"SALIDA",Tabla7[Mes],P$5))</f>
        <v/>
      </c>
      <c r="Q3249" s="39" t="str">
        <f t="shared" si="150"/>
        <v/>
      </c>
      <c r="R3249" s="51" t="str">
        <f>IF($B3249="","",IFERROR(VLOOKUP($B3249,'ABC rotación'!$C:$G,5,0),"C"))</f>
        <v/>
      </c>
      <c r="S3249" s="41" t="str">
        <f t="shared" si="151"/>
        <v/>
      </c>
      <c r="T3249" s="40" t="str">
        <f t="shared" si="152"/>
        <v/>
      </c>
      <c r="U3249" s="23" t="str">
        <f>IF($B3249="","",VLOOKUP($T3249,Tablas!$X$14:$Y$17,2,1))</f>
        <v/>
      </c>
    </row>
    <row r="3250" spans="2:21" x14ac:dyDescent="0.2">
      <c r="B3250" s="1" t="str">
        <f>IF(Tablas!B3248="","",Tablas!B3248)</f>
        <v/>
      </c>
      <c r="C3250" s="1" t="str">
        <f>IF(Tablas!C3248="","",Tablas!C3248)</f>
        <v/>
      </c>
      <c r="D3250" s="1" t="str">
        <f>IF(Tablas!D3248="","",Tablas!D3248)</f>
        <v/>
      </c>
      <c r="E3250" s="1" t="str">
        <f>IF(Tablas!E3248="","",Tablas!E3248)</f>
        <v/>
      </c>
      <c r="F3250" s="1" t="str">
        <f>IF(Tablas!F3248="","",Tablas!F3248)</f>
        <v/>
      </c>
      <c r="G3250" s="1" t="str">
        <f>IF(Tablas!I3248="","",Tablas!I3248)</f>
        <v/>
      </c>
      <c r="H3250" s="1" t="s">
        <v>911</v>
      </c>
      <c r="I3250" s="39" t="str">
        <f>IF($B3250="","",-SUMIFS(Tabla7[Cantidad],Tabla7[Código del producto],$B3250,Tabla7[Tipo de movimiento],"SALIDA",Tabla7[Mes],I$5))</f>
        <v/>
      </c>
      <c r="J3250" s="39" t="str">
        <f>IF($B3250="","",-SUMIFS(Tabla7[Cantidad],Tabla7[Código del producto],$B3250,Tabla7[Tipo de movimiento],"SALIDA",Tabla7[Mes],J$5))</f>
        <v/>
      </c>
      <c r="K3250" s="39" t="str">
        <f>IF($B3250="","",-SUMIFS(Tabla7[Cantidad],Tabla7[Código del producto],$B3250,Tabla7[Tipo de movimiento],"SALIDA",Tabla7[Mes],K$5))</f>
        <v/>
      </c>
      <c r="L3250" s="39" t="str">
        <f>IF($B3250="","",-SUMIFS(Tabla7[Cantidad],Tabla7[Código del producto],$B3250,Tabla7[Tipo de movimiento],"SALIDA",Tabla7[Mes],L$5))</f>
        <v/>
      </c>
      <c r="M3250" s="39" t="str">
        <f>IF($B3250="","",-SUMIFS(Tabla7[Cantidad],Tabla7[Código del producto],$B3250,Tabla7[Tipo de movimiento],"SALIDA",Tabla7[Mes],M$5))</f>
        <v/>
      </c>
      <c r="N3250" s="39" t="str">
        <f>IF($B3250="","",-SUMIFS(Tabla7[Cantidad],Tabla7[Código del producto],$B3250,Tabla7[Tipo de movimiento],"SALIDA",Tabla7[Mes],N$5))</f>
        <v/>
      </c>
      <c r="O3250" s="39" t="str">
        <f>IF($B3250="","",-SUMIFS(Tabla7[Cantidad],Tabla7[Código del producto],$B3250,Tabla7[Tipo de movimiento],"SALIDA",Tabla7[Mes],O$5))</f>
        <v/>
      </c>
      <c r="P3250" s="39" t="str">
        <f>IF($B3250="","",-SUMIFS(Tabla7[Cantidad],Tabla7[Código del producto],$B3250,Tabla7[Tipo de movimiento],"SALIDA",Tabla7[Mes],P$5))</f>
        <v/>
      </c>
      <c r="Q3250" s="39" t="str">
        <f t="shared" si="150"/>
        <v/>
      </c>
      <c r="R3250" s="51" t="str">
        <f>IF($B3250="","",IFERROR(VLOOKUP($B3250,'ABC rotación'!$C:$G,5,0),"C"))</f>
        <v/>
      </c>
      <c r="S3250" s="41" t="str">
        <f t="shared" si="151"/>
        <v/>
      </c>
      <c r="T3250" s="40" t="str">
        <f t="shared" si="152"/>
        <v/>
      </c>
      <c r="U3250" s="23" t="str">
        <f>IF($B3250="","",VLOOKUP($T3250,Tablas!$X$14:$Y$17,2,1))</f>
        <v/>
      </c>
    </row>
    <row r="3251" spans="2:21" x14ac:dyDescent="0.2">
      <c r="B3251" s="1" t="str">
        <f>IF(Tablas!B3249="","",Tablas!B3249)</f>
        <v/>
      </c>
      <c r="C3251" s="1" t="str">
        <f>IF(Tablas!C3249="","",Tablas!C3249)</f>
        <v/>
      </c>
      <c r="D3251" s="1" t="str">
        <f>IF(Tablas!D3249="","",Tablas!D3249)</f>
        <v/>
      </c>
      <c r="E3251" s="1" t="str">
        <f>IF(Tablas!E3249="","",Tablas!E3249)</f>
        <v/>
      </c>
      <c r="F3251" s="1" t="str">
        <f>IF(Tablas!F3249="","",Tablas!F3249)</f>
        <v/>
      </c>
      <c r="G3251" s="1" t="str">
        <f>IF(Tablas!I3249="","",Tablas!I3249)</f>
        <v/>
      </c>
      <c r="H3251" s="1" t="s">
        <v>911</v>
      </c>
      <c r="I3251" s="39" t="str">
        <f>IF($B3251="","",-SUMIFS(Tabla7[Cantidad],Tabla7[Código del producto],$B3251,Tabla7[Tipo de movimiento],"SALIDA",Tabla7[Mes],I$5))</f>
        <v/>
      </c>
      <c r="J3251" s="39" t="str">
        <f>IF($B3251="","",-SUMIFS(Tabla7[Cantidad],Tabla7[Código del producto],$B3251,Tabla7[Tipo de movimiento],"SALIDA",Tabla7[Mes],J$5))</f>
        <v/>
      </c>
      <c r="K3251" s="39" t="str">
        <f>IF($B3251="","",-SUMIFS(Tabla7[Cantidad],Tabla7[Código del producto],$B3251,Tabla7[Tipo de movimiento],"SALIDA",Tabla7[Mes],K$5))</f>
        <v/>
      </c>
      <c r="L3251" s="39" t="str">
        <f>IF($B3251="","",-SUMIFS(Tabla7[Cantidad],Tabla7[Código del producto],$B3251,Tabla7[Tipo de movimiento],"SALIDA",Tabla7[Mes],L$5))</f>
        <v/>
      </c>
      <c r="M3251" s="39" t="str">
        <f>IF($B3251="","",-SUMIFS(Tabla7[Cantidad],Tabla7[Código del producto],$B3251,Tabla7[Tipo de movimiento],"SALIDA",Tabla7[Mes],M$5))</f>
        <v/>
      </c>
      <c r="N3251" s="39" t="str">
        <f>IF($B3251="","",-SUMIFS(Tabla7[Cantidad],Tabla7[Código del producto],$B3251,Tabla7[Tipo de movimiento],"SALIDA",Tabla7[Mes],N$5))</f>
        <v/>
      </c>
      <c r="O3251" s="39" t="str">
        <f>IF($B3251="","",-SUMIFS(Tabla7[Cantidad],Tabla7[Código del producto],$B3251,Tabla7[Tipo de movimiento],"SALIDA",Tabla7[Mes],O$5))</f>
        <v/>
      </c>
      <c r="P3251" s="39" t="str">
        <f>IF($B3251="","",-SUMIFS(Tabla7[Cantidad],Tabla7[Código del producto],$B3251,Tabla7[Tipo de movimiento],"SALIDA",Tabla7[Mes],P$5))</f>
        <v/>
      </c>
      <c r="Q3251" s="39" t="str">
        <f t="shared" si="150"/>
        <v/>
      </c>
      <c r="R3251" s="51" t="str">
        <f>IF($B3251="","",IFERROR(VLOOKUP($B3251,'ABC rotación'!$C:$G,5,0),"C"))</f>
        <v/>
      </c>
      <c r="S3251" s="41" t="str">
        <f t="shared" si="151"/>
        <v/>
      </c>
      <c r="T3251" s="40" t="str">
        <f t="shared" si="152"/>
        <v/>
      </c>
      <c r="U3251" s="23" t="str">
        <f>IF($B3251="","",VLOOKUP($T3251,Tablas!$X$14:$Y$17,2,1))</f>
        <v/>
      </c>
    </row>
    <row r="3252" spans="2:21" x14ac:dyDescent="0.2">
      <c r="B3252" s="1" t="str">
        <f>IF(Tablas!B3250="","",Tablas!B3250)</f>
        <v/>
      </c>
      <c r="C3252" s="1" t="str">
        <f>IF(Tablas!C3250="","",Tablas!C3250)</f>
        <v/>
      </c>
      <c r="D3252" s="1" t="str">
        <f>IF(Tablas!D3250="","",Tablas!D3250)</f>
        <v/>
      </c>
      <c r="E3252" s="1" t="str">
        <f>IF(Tablas!E3250="","",Tablas!E3250)</f>
        <v/>
      </c>
      <c r="F3252" s="1" t="str">
        <f>IF(Tablas!F3250="","",Tablas!F3250)</f>
        <v/>
      </c>
      <c r="G3252" s="1" t="str">
        <f>IF(Tablas!I3250="","",Tablas!I3250)</f>
        <v/>
      </c>
      <c r="H3252" s="1" t="s">
        <v>911</v>
      </c>
      <c r="I3252" s="39" t="str">
        <f>IF($B3252="","",-SUMIFS(Tabla7[Cantidad],Tabla7[Código del producto],$B3252,Tabla7[Tipo de movimiento],"SALIDA",Tabla7[Mes],I$5))</f>
        <v/>
      </c>
      <c r="J3252" s="39" t="str">
        <f>IF($B3252="","",-SUMIFS(Tabla7[Cantidad],Tabla7[Código del producto],$B3252,Tabla7[Tipo de movimiento],"SALIDA",Tabla7[Mes],J$5))</f>
        <v/>
      </c>
      <c r="K3252" s="39" t="str">
        <f>IF($B3252="","",-SUMIFS(Tabla7[Cantidad],Tabla7[Código del producto],$B3252,Tabla7[Tipo de movimiento],"SALIDA",Tabla7[Mes],K$5))</f>
        <v/>
      </c>
      <c r="L3252" s="39" t="str">
        <f>IF($B3252="","",-SUMIFS(Tabla7[Cantidad],Tabla7[Código del producto],$B3252,Tabla7[Tipo de movimiento],"SALIDA",Tabla7[Mes],L$5))</f>
        <v/>
      </c>
      <c r="M3252" s="39" t="str">
        <f>IF($B3252="","",-SUMIFS(Tabla7[Cantidad],Tabla7[Código del producto],$B3252,Tabla7[Tipo de movimiento],"SALIDA",Tabla7[Mes],M$5))</f>
        <v/>
      </c>
      <c r="N3252" s="39" t="str">
        <f>IF($B3252="","",-SUMIFS(Tabla7[Cantidad],Tabla7[Código del producto],$B3252,Tabla7[Tipo de movimiento],"SALIDA",Tabla7[Mes],N$5))</f>
        <v/>
      </c>
      <c r="O3252" s="39" t="str">
        <f>IF($B3252="","",-SUMIFS(Tabla7[Cantidad],Tabla7[Código del producto],$B3252,Tabla7[Tipo de movimiento],"SALIDA",Tabla7[Mes],O$5))</f>
        <v/>
      </c>
      <c r="P3252" s="39" t="str">
        <f>IF($B3252="","",-SUMIFS(Tabla7[Cantidad],Tabla7[Código del producto],$B3252,Tabla7[Tipo de movimiento],"SALIDA",Tabla7[Mes],P$5))</f>
        <v/>
      </c>
      <c r="Q3252" s="39" t="str">
        <f t="shared" si="150"/>
        <v/>
      </c>
      <c r="R3252" s="51" t="str">
        <f>IF($B3252="","",IFERROR(VLOOKUP($B3252,'ABC rotación'!$C:$G,5,0),"C"))</f>
        <v/>
      </c>
      <c r="S3252" s="41" t="str">
        <f t="shared" si="151"/>
        <v/>
      </c>
      <c r="T3252" s="40" t="str">
        <f t="shared" si="152"/>
        <v/>
      </c>
      <c r="U3252" s="23" t="str">
        <f>IF($B3252="","",VLOOKUP($T3252,Tablas!$X$14:$Y$17,2,1))</f>
        <v/>
      </c>
    </row>
    <row r="3253" spans="2:21" x14ac:dyDescent="0.2">
      <c r="B3253" s="1" t="str">
        <f>IF(Tablas!B3251="","",Tablas!B3251)</f>
        <v/>
      </c>
      <c r="C3253" s="1" t="str">
        <f>IF(Tablas!C3251="","",Tablas!C3251)</f>
        <v/>
      </c>
      <c r="D3253" s="1" t="str">
        <f>IF(Tablas!D3251="","",Tablas!D3251)</f>
        <v/>
      </c>
      <c r="E3253" s="1" t="str">
        <f>IF(Tablas!E3251="","",Tablas!E3251)</f>
        <v/>
      </c>
      <c r="F3253" s="1" t="str">
        <f>IF(Tablas!F3251="","",Tablas!F3251)</f>
        <v/>
      </c>
      <c r="G3253" s="1" t="str">
        <f>IF(Tablas!I3251="","",Tablas!I3251)</f>
        <v/>
      </c>
      <c r="H3253" s="1" t="s">
        <v>911</v>
      </c>
      <c r="I3253" s="39" t="str">
        <f>IF($B3253="","",-SUMIFS(Tabla7[Cantidad],Tabla7[Código del producto],$B3253,Tabla7[Tipo de movimiento],"SALIDA",Tabla7[Mes],I$5))</f>
        <v/>
      </c>
      <c r="J3253" s="39" t="str">
        <f>IF($B3253="","",-SUMIFS(Tabla7[Cantidad],Tabla7[Código del producto],$B3253,Tabla7[Tipo de movimiento],"SALIDA",Tabla7[Mes],J$5))</f>
        <v/>
      </c>
      <c r="K3253" s="39" t="str">
        <f>IF($B3253="","",-SUMIFS(Tabla7[Cantidad],Tabla7[Código del producto],$B3253,Tabla7[Tipo de movimiento],"SALIDA",Tabla7[Mes],K$5))</f>
        <v/>
      </c>
      <c r="L3253" s="39" t="str">
        <f>IF($B3253="","",-SUMIFS(Tabla7[Cantidad],Tabla7[Código del producto],$B3253,Tabla7[Tipo de movimiento],"SALIDA",Tabla7[Mes],L$5))</f>
        <v/>
      </c>
      <c r="M3253" s="39" t="str">
        <f>IF($B3253="","",-SUMIFS(Tabla7[Cantidad],Tabla7[Código del producto],$B3253,Tabla7[Tipo de movimiento],"SALIDA",Tabla7[Mes],M$5))</f>
        <v/>
      </c>
      <c r="N3253" s="39" t="str">
        <f>IF($B3253="","",-SUMIFS(Tabla7[Cantidad],Tabla7[Código del producto],$B3253,Tabla7[Tipo de movimiento],"SALIDA",Tabla7[Mes],N$5))</f>
        <v/>
      </c>
      <c r="O3253" s="39" t="str">
        <f>IF($B3253="","",-SUMIFS(Tabla7[Cantidad],Tabla7[Código del producto],$B3253,Tabla7[Tipo de movimiento],"SALIDA",Tabla7[Mes],O$5))</f>
        <v/>
      </c>
      <c r="P3253" s="39" t="str">
        <f>IF($B3253="","",-SUMIFS(Tabla7[Cantidad],Tabla7[Código del producto],$B3253,Tabla7[Tipo de movimiento],"SALIDA",Tabla7[Mes],P$5))</f>
        <v/>
      </c>
      <c r="Q3253" s="39" t="str">
        <f t="shared" si="150"/>
        <v/>
      </c>
      <c r="R3253" s="51" t="str">
        <f>IF($B3253="","",IFERROR(VLOOKUP($B3253,'ABC rotación'!$C:$G,5,0),"C"))</f>
        <v/>
      </c>
      <c r="S3253" s="41" t="str">
        <f t="shared" si="151"/>
        <v/>
      </c>
      <c r="T3253" s="40" t="str">
        <f t="shared" si="152"/>
        <v/>
      </c>
      <c r="U3253" s="23" t="str">
        <f>IF($B3253="","",VLOOKUP($T3253,Tablas!$X$14:$Y$17,2,1))</f>
        <v/>
      </c>
    </row>
    <row r="3254" spans="2:21" x14ac:dyDescent="0.2">
      <c r="B3254" s="1" t="str">
        <f>IF(Tablas!B3252="","",Tablas!B3252)</f>
        <v/>
      </c>
      <c r="C3254" s="1" t="str">
        <f>IF(Tablas!C3252="","",Tablas!C3252)</f>
        <v/>
      </c>
      <c r="D3254" s="1" t="str">
        <f>IF(Tablas!D3252="","",Tablas!D3252)</f>
        <v/>
      </c>
      <c r="E3254" s="1" t="str">
        <f>IF(Tablas!E3252="","",Tablas!E3252)</f>
        <v/>
      </c>
      <c r="F3254" s="1" t="str">
        <f>IF(Tablas!F3252="","",Tablas!F3252)</f>
        <v/>
      </c>
      <c r="G3254" s="1" t="str">
        <f>IF(Tablas!I3252="","",Tablas!I3252)</f>
        <v/>
      </c>
      <c r="H3254" s="1" t="s">
        <v>911</v>
      </c>
      <c r="I3254" s="39" t="str">
        <f>IF($B3254="","",-SUMIFS(Tabla7[Cantidad],Tabla7[Código del producto],$B3254,Tabla7[Tipo de movimiento],"SALIDA",Tabla7[Mes],I$5))</f>
        <v/>
      </c>
      <c r="J3254" s="39" t="str">
        <f>IF($B3254="","",-SUMIFS(Tabla7[Cantidad],Tabla7[Código del producto],$B3254,Tabla7[Tipo de movimiento],"SALIDA",Tabla7[Mes],J$5))</f>
        <v/>
      </c>
      <c r="K3254" s="39" t="str">
        <f>IF($B3254="","",-SUMIFS(Tabla7[Cantidad],Tabla7[Código del producto],$B3254,Tabla7[Tipo de movimiento],"SALIDA",Tabla7[Mes],K$5))</f>
        <v/>
      </c>
      <c r="L3254" s="39" t="str">
        <f>IF($B3254="","",-SUMIFS(Tabla7[Cantidad],Tabla7[Código del producto],$B3254,Tabla7[Tipo de movimiento],"SALIDA",Tabla7[Mes],L$5))</f>
        <v/>
      </c>
      <c r="M3254" s="39" t="str">
        <f>IF($B3254="","",-SUMIFS(Tabla7[Cantidad],Tabla7[Código del producto],$B3254,Tabla7[Tipo de movimiento],"SALIDA",Tabla7[Mes],M$5))</f>
        <v/>
      </c>
      <c r="N3254" s="39" t="str">
        <f>IF($B3254="","",-SUMIFS(Tabla7[Cantidad],Tabla7[Código del producto],$B3254,Tabla7[Tipo de movimiento],"SALIDA",Tabla7[Mes],N$5))</f>
        <v/>
      </c>
      <c r="O3254" s="39" t="str">
        <f>IF($B3254="","",-SUMIFS(Tabla7[Cantidad],Tabla7[Código del producto],$B3254,Tabla7[Tipo de movimiento],"SALIDA",Tabla7[Mes],O$5))</f>
        <v/>
      </c>
      <c r="P3254" s="39" t="str">
        <f>IF($B3254="","",-SUMIFS(Tabla7[Cantidad],Tabla7[Código del producto],$B3254,Tabla7[Tipo de movimiento],"SALIDA",Tabla7[Mes],P$5))</f>
        <v/>
      </c>
      <c r="Q3254" s="39" t="str">
        <f t="shared" si="150"/>
        <v/>
      </c>
      <c r="R3254" s="51" t="str">
        <f>IF($B3254="","",IFERROR(VLOOKUP($B3254,'ABC rotación'!$C:$G,5,0),"C"))</f>
        <v/>
      </c>
      <c r="S3254" s="41" t="str">
        <f t="shared" si="151"/>
        <v/>
      </c>
      <c r="T3254" s="40" t="str">
        <f t="shared" si="152"/>
        <v/>
      </c>
      <c r="U3254" s="23" t="str">
        <f>IF($B3254="","",VLOOKUP($T3254,Tablas!$X$14:$Y$17,2,1))</f>
        <v/>
      </c>
    </row>
    <row r="3255" spans="2:21" x14ac:dyDescent="0.2">
      <c r="B3255" s="1" t="str">
        <f>IF(Tablas!B3253="","",Tablas!B3253)</f>
        <v/>
      </c>
      <c r="C3255" s="1" t="str">
        <f>IF(Tablas!C3253="","",Tablas!C3253)</f>
        <v/>
      </c>
      <c r="D3255" s="1" t="str">
        <f>IF(Tablas!D3253="","",Tablas!D3253)</f>
        <v/>
      </c>
      <c r="E3255" s="1" t="str">
        <f>IF(Tablas!E3253="","",Tablas!E3253)</f>
        <v/>
      </c>
      <c r="F3255" s="1" t="str">
        <f>IF(Tablas!F3253="","",Tablas!F3253)</f>
        <v/>
      </c>
      <c r="G3255" s="1" t="str">
        <f>IF(Tablas!I3253="","",Tablas!I3253)</f>
        <v/>
      </c>
      <c r="H3255" s="1" t="s">
        <v>911</v>
      </c>
      <c r="I3255" s="39" t="str">
        <f>IF($B3255="","",-SUMIFS(Tabla7[Cantidad],Tabla7[Código del producto],$B3255,Tabla7[Tipo de movimiento],"SALIDA",Tabla7[Mes],I$5))</f>
        <v/>
      </c>
      <c r="J3255" s="39" t="str">
        <f>IF($B3255="","",-SUMIFS(Tabla7[Cantidad],Tabla7[Código del producto],$B3255,Tabla7[Tipo de movimiento],"SALIDA",Tabla7[Mes],J$5))</f>
        <v/>
      </c>
      <c r="K3255" s="39" t="str">
        <f>IF($B3255="","",-SUMIFS(Tabla7[Cantidad],Tabla7[Código del producto],$B3255,Tabla7[Tipo de movimiento],"SALIDA",Tabla7[Mes],K$5))</f>
        <v/>
      </c>
      <c r="L3255" s="39" t="str">
        <f>IF($B3255="","",-SUMIFS(Tabla7[Cantidad],Tabla7[Código del producto],$B3255,Tabla7[Tipo de movimiento],"SALIDA",Tabla7[Mes],L$5))</f>
        <v/>
      </c>
      <c r="M3255" s="39" t="str">
        <f>IF($B3255="","",-SUMIFS(Tabla7[Cantidad],Tabla7[Código del producto],$B3255,Tabla7[Tipo de movimiento],"SALIDA",Tabla7[Mes],M$5))</f>
        <v/>
      </c>
      <c r="N3255" s="39" t="str">
        <f>IF($B3255="","",-SUMIFS(Tabla7[Cantidad],Tabla7[Código del producto],$B3255,Tabla7[Tipo de movimiento],"SALIDA",Tabla7[Mes],N$5))</f>
        <v/>
      </c>
      <c r="O3255" s="39" t="str">
        <f>IF($B3255="","",-SUMIFS(Tabla7[Cantidad],Tabla7[Código del producto],$B3255,Tabla7[Tipo de movimiento],"SALIDA",Tabla7[Mes],O$5))</f>
        <v/>
      </c>
      <c r="P3255" s="39" t="str">
        <f>IF($B3255="","",-SUMIFS(Tabla7[Cantidad],Tabla7[Código del producto],$B3255,Tabla7[Tipo de movimiento],"SALIDA",Tabla7[Mes],P$5))</f>
        <v/>
      </c>
      <c r="Q3255" s="39" t="str">
        <f t="shared" si="150"/>
        <v/>
      </c>
      <c r="R3255" s="51" t="str">
        <f>IF($B3255="","",IFERROR(VLOOKUP($B3255,'ABC rotación'!$C:$G,5,0),"C"))</f>
        <v/>
      </c>
      <c r="S3255" s="41" t="str">
        <f t="shared" si="151"/>
        <v/>
      </c>
      <c r="T3255" s="40" t="str">
        <f t="shared" si="152"/>
        <v/>
      </c>
      <c r="U3255" s="23" t="str">
        <f>IF($B3255="","",VLOOKUP($T3255,Tablas!$X$14:$Y$17,2,1))</f>
        <v/>
      </c>
    </row>
    <row r="3256" spans="2:21" x14ac:dyDescent="0.2">
      <c r="B3256" s="1" t="str">
        <f>IF(Tablas!B3254="","",Tablas!B3254)</f>
        <v/>
      </c>
      <c r="C3256" s="1" t="str">
        <f>IF(Tablas!C3254="","",Tablas!C3254)</f>
        <v/>
      </c>
      <c r="D3256" s="1" t="str">
        <f>IF(Tablas!D3254="","",Tablas!D3254)</f>
        <v/>
      </c>
      <c r="E3256" s="1" t="str">
        <f>IF(Tablas!E3254="","",Tablas!E3254)</f>
        <v/>
      </c>
      <c r="F3256" s="1" t="str">
        <f>IF(Tablas!F3254="","",Tablas!F3254)</f>
        <v/>
      </c>
      <c r="G3256" s="1" t="str">
        <f>IF(Tablas!I3254="","",Tablas!I3254)</f>
        <v/>
      </c>
      <c r="H3256" s="1" t="s">
        <v>911</v>
      </c>
      <c r="I3256" s="39" t="str">
        <f>IF($B3256="","",-SUMIFS(Tabla7[Cantidad],Tabla7[Código del producto],$B3256,Tabla7[Tipo de movimiento],"SALIDA",Tabla7[Mes],I$5))</f>
        <v/>
      </c>
      <c r="J3256" s="39" t="str">
        <f>IF($B3256="","",-SUMIFS(Tabla7[Cantidad],Tabla7[Código del producto],$B3256,Tabla7[Tipo de movimiento],"SALIDA",Tabla7[Mes],J$5))</f>
        <v/>
      </c>
      <c r="K3256" s="39" t="str">
        <f>IF($B3256="","",-SUMIFS(Tabla7[Cantidad],Tabla7[Código del producto],$B3256,Tabla7[Tipo de movimiento],"SALIDA",Tabla7[Mes],K$5))</f>
        <v/>
      </c>
      <c r="L3256" s="39" t="str">
        <f>IF($B3256="","",-SUMIFS(Tabla7[Cantidad],Tabla7[Código del producto],$B3256,Tabla7[Tipo de movimiento],"SALIDA",Tabla7[Mes],L$5))</f>
        <v/>
      </c>
      <c r="M3256" s="39" t="str">
        <f>IF($B3256="","",-SUMIFS(Tabla7[Cantidad],Tabla7[Código del producto],$B3256,Tabla7[Tipo de movimiento],"SALIDA",Tabla7[Mes],M$5))</f>
        <v/>
      </c>
      <c r="N3256" s="39" t="str">
        <f>IF($B3256="","",-SUMIFS(Tabla7[Cantidad],Tabla7[Código del producto],$B3256,Tabla7[Tipo de movimiento],"SALIDA",Tabla7[Mes],N$5))</f>
        <v/>
      </c>
      <c r="O3256" s="39" t="str">
        <f>IF($B3256="","",-SUMIFS(Tabla7[Cantidad],Tabla7[Código del producto],$B3256,Tabla7[Tipo de movimiento],"SALIDA",Tabla7[Mes],O$5))</f>
        <v/>
      </c>
      <c r="P3256" s="39" t="str">
        <f>IF($B3256="","",-SUMIFS(Tabla7[Cantidad],Tabla7[Código del producto],$B3256,Tabla7[Tipo de movimiento],"SALIDA",Tabla7[Mes],P$5))</f>
        <v/>
      </c>
      <c r="Q3256" s="39" t="str">
        <f t="shared" si="150"/>
        <v/>
      </c>
      <c r="R3256" s="51" t="str">
        <f>IF($B3256="","",IFERROR(VLOOKUP($B3256,'ABC rotación'!$C:$G,5,0),"C"))</f>
        <v/>
      </c>
      <c r="S3256" s="41" t="str">
        <f t="shared" si="151"/>
        <v/>
      </c>
      <c r="T3256" s="40" t="str">
        <f t="shared" si="152"/>
        <v/>
      </c>
      <c r="U3256" s="23" t="str">
        <f>IF($B3256="","",VLOOKUP($T3256,Tablas!$X$14:$Y$17,2,1))</f>
        <v/>
      </c>
    </row>
    <row r="3257" spans="2:21" x14ac:dyDescent="0.2">
      <c r="B3257" s="1" t="str">
        <f>IF(Tablas!B3255="","",Tablas!B3255)</f>
        <v/>
      </c>
      <c r="C3257" s="1" t="str">
        <f>IF(Tablas!C3255="","",Tablas!C3255)</f>
        <v/>
      </c>
      <c r="D3257" s="1" t="str">
        <f>IF(Tablas!D3255="","",Tablas!D3255)</f>
        <v/>
      </c>
      <c r="E3257" s="1" t="str">
        <f>IF(Tablas!E3255="","",Tablas!E3255)</f>
        <v/>
      </c>
      <c r="F3257" s="1" t="str">
        <f>IF(Tablas!F3255="","",Tablas!F3255)</f>
        <v/>
      </c>
      <c r="G3257" s="1" t="str">
        <f>IF(Tablas!I3255="","",Tablas!I3255)</f>
        <v/>
      </c>
      <c r="H3257" s="1" t="s">
        <v>911</v>
      </c>
      <c r="I3257" s="39" t="str">
        <f>IF($B3257="","",-SUMIFS(Tabla7[Cantidad],Tabla7[Código del producto],$B3257,Tabla7[Tipo de movimiento],"SALIDA",Tabla7[Mes],I$5))</f>
        <v/>
      </c>
      <c r="J3257" s="39" t="str">
        <f>IF($B3257="","",-SUMIFS(Tabla7[Cantidad],Tabla7[Código del producto],$B3257,Tabla7[Tipo de movimiento],"SALIDA",Tabla7[Mes],J$5))</f>
        <v/>
      </c>
      <c r="K3257" s="39" t="str">
        <f>IF($B3257="","",-SUMIFS(Tabla7[Cantidad],Tabla7[Código del producto],$B3257,Tabla7[Tipo de movimiento],"SALIDA",Tabla7[Mes],K$5))</f>
        <v/>
      </c>
      <c r="L3257" s="39" t="str">
        <f>IF($B3257="","",-SUMIFS(Tabla7[Cantidad],Tabla7[Código del producto],$B3257,Tabla7[Tipo de movimiento],"SALIDA",Tabla7[Mes],L$5))</f>
        <v/>
      </c>
      <c r="M3257" s="39" t="str">
        <f>IF($B3257="","",-SUMIFS(Tabla7[Cantidad],Tabla7[Código del producto],$B3257,Tabla7[Tipo de movimiento],"SALIDA",Tabla7[Mes],M$5))</f>
        <v/>
      </c>
      <c r="N3257" s="39" t="str">
        <f>IF($B3257="","",-SUMIFS(Tabla7[Cantidad],Tabla7[Código del producto],$B3257,Tabla7[Tipo de movimiento],"SALIDA",Tabla7[Mes],N$5))</f>
        <v/>
      </c>
      <c r="O3257" s="39" t="str">
        <f>IF($B3257="","",-SUMIFS(Tabla7[Cantidad],Tabla7[Código del producto],$B3257,Tabla7[Tipo de movimiento],"SALIDA",Tabla7[Mes],O$5))</f>
        <v/>
      </c>
      <c r="P3257" s="39" t="str">
        <f>IF($B3257="","",-SUMIFS(Tabla7[Cantidad],Tabla7[Código del producto],$B3257,Tabla7[Tipo de movimiento],"SALIDA",Tabla7[Mes],P$5))</f>
        <v/>
      </c>
      <c r="Q3257" s="39" t="str">
        <f t="shared" si="150"/>
        <v/>
      </c>
      <c r="R3257" s="51" t="str">
        <f>IF($B3257="","",IFERROR(VLOOKUP($B3257,'ABC rotación'!$C:$G,5,0),"C"))</f>
        <v/>
      </c>
      <c r="S3257" s="41" t="str">
        <f t="shared" si="151"/>
        <v/>
      </c>
      <c r="T3257" s="40" t="str">
        <f t="shared" si="152"/>
        <v/>
      </c>
      <c r="U3257" s="23" t="str">
        <f>IF($B3257="","",VLOOKUP($T3257,Tablas!$X$14:$Y$17,2,1))</f>
        <v/>
      </c>
    </row>
    <row r="3258" spans="2:21" x14ac:dyDescent="0.2">
      <c r="B3258" s="1" t="str">
        <f>IF(Tablas!B3256="","",Tablas!B3256)</f>
        <v/>
      </c>
      <c r="C3258" s="1" t="str">
        <f>IF(Tablas!C3256="","",Tablas!C3256)</f>
        <v/>
      </c>
      <c r="D3258" s="1" t="str">
        <f>IF(Tablas!D3256="","",Tablas!D3256)</f>
        <v/>
      </c>
      <c r="E3258" s="1" t="str">
        <f>IF(Tablas!E3256="","",Tablas!E3256)</f>
        <v/>
      </c>
      <c r="F3258" s="1" t="str">
        <f>IF(Tablas!F3256="","",Tablas!F3256)</f>
        <v/>
      </c>
      <c r="G3258" s="1" t="str">
        <f>IF(Tablas!I3256="","",Tablas!I3256)</f>
        <v/>
      </c>
      <c r="H3258" s="1" t="s">
        <v>911</v>
      </c>
      <c r="I3258" s="39" t="str">
        <f>IF($B3258="","",-SUMIFS(Tabla7[Cantidad],Tabla7[Código del producto],$B3258,Tabla7[Tipo de movimiento],"SALIDA",Tabla7[Mes],I$5))</f>
        <v/>
      </c>
      <c r="J3258" s="39" t="str">
        <f>IF($B3258="","",-SUMIFS(Tabla7[Cantidad],Tabla7[Código del producto],$B3258,Tabla7[Tipo de movimiento],"SALIDA",Tabla7[Mes],J$5))</f>
        <v/>
      </c>
      <c r="K3258" s="39" t="str">
        <f>IF($B3258="","",-SUMIFS(Tabla7[Cantidad],Tabla7[Código del producto],$B3258,Tabla7[Tipo de movimiento],"SALIDA",Tabla7[Mes],K$5))</f>
        <v/>
      </c>
      <c r="L3258" s="39" t="str">
        <f>IF($B3258="","",-SUMIFS(Tabla7[Cantidad],Tabla7[Código del producto],$B3258,Tabla7[Tipo de movimiento],"SALIDA",Tabla7[Mes],L$5))</f>
        <v/>
      </c>
      <c r="M3258" s="39" t="str">
        <f>IF($B3258="","",-SUMIFS(Tabla7[Cantidad],Tabla7[Código del producto],$B3258,Tabla7[Tipo de movimiento],"SALIDA",Tabla7[Mes],M$5))</f>
        <v/>
      </c>
      <c r="N3258" s="39" t="str">
        <f>IF($B3258="","",-SUMIFS(Tabla7[Cantidad],Tabla7[Código del producto],$B3258,Tabla7[Tipo de movimiento],"SALIDA",Tabla7[Mes],N$5))</f>
        <v/>
      </c>
      <c r="O3258" s="39" t="str">
        <f>IF($B3258="","",-SUMIFS(Tabla7[Cantidad],Tabla7[Código del producto],$B3258,Tabla7[Tipo de movimiento],"SALIDA",Tabla7[Mes],O$5))</f>
        <v/>
      </c>
      <c r="P3258" s="39" t="str">
        <f>IF($B3258="","",-SUMIFS(Tabla7[Cantidad],Tabla7[Código del producto],$B3258,Tabla7[Tipo de movimiento],"SALIDA",Tabla7[Mes],P$5))</f>
        <v/>
      </c>
      <c r="Q3258" s="39" t="str">
        <f t="shared" si="150"/>
        <v/>
      </c>
      <c r="R3258" s="51" t="str">
        <f>IF($B3258="","",IFERROR(VLOOKUP($B3258,'ABC rotación'!$C:$G,5,0),"C"))</f>
        <v/>
      </c>
      <c r="S3258" s="41" t="str">
        <f t="shared" si="151"/>
        <v/>
      </c>
      <c r="T3258" s="40" t="str">
        <f t="shared" si="152"/>
        <v/>
      </c>
      <c r="U3258" s="23" t="str">
        <f>IF($B3258="","",VLOOKUP($T3258,Tablas!$X$14:$Y$17,2,1))</f>
        <v/>
      </c>
    </row>
    <row r="3259" spans="2:21" x14ac:dyDescent="0.2">
      <c r="B3259" s="1" t="str">
        <f>IF(Tablas!B3257="","",Tablas!B3257)</f>
        <v/>
      </c>
      <c r="C3259" s="1" t="str">
        <f>IF(Tablas!C3257="","",Tablas!C3257)</f>
        <v/>
      </c>
      <c r="D3259" s="1" t="str">
        <f>IF(Tablas!D3257="","",Tablas!D3257)</f>
        <v/>
      </c>
      <c r="E3259" s="1" t="str">
        <f>IF(Tablas!E3257="","",Tablas!E3257)</f>
        <v/>
      </c>
      <c r="F3259" s="1" t="str">
        <f>IF(Tablas!F3257="","",Tablas!F3257)</f>
        <v/>
      </c>
      <c r="G3259" s="1" t="str">
        <f>IF(Tablas!I3257="","",Tablas!I3257)</f>
        <v/>
      </c>
      <c r="H3259" s="1" t="s">
        <v>911</v>
      </c>
      <c r="I3259" s="39" t="str">
        <f>IF($B3259="","",-SUMIFS(Tabla7[Cantidad],Tabla7[Código del producto],$B3259,Tabla7[Tipo de movimiento],"SALIDA",Tabla7[Mes],I$5))</f>
        <v/>
      </c>
      <c r="J3259" s="39" t="str">
        <f>IF($B3259="","",-SUMIFS(Tabla7[Cantidad],Tabla7[Código del producto],$B3259,Tabla7[Tipo de movimiento],"SALIDA",Tabla7[Mes],J$5))</f>
        <v/>
      </c>
      <c r="K3259" s="39" t="str">
        <f>IF($B3259="","",-SUMIFS(Tabla7[Cantidad],Tabla7[Código del producto],$B3259,Tabla7[Tipo de movimiento],"SALIDA",Tabla7[Mes],K$5))</f>
        <v/>
      </c>
      <c r="L3259" s="39" t="str">
        <f>IF($B3259="","",-SUMIFS(Tabla7[Cantidad],Tabla7[Código del producto],$B3259,Tabla7[Tipo de movimiento],"SALIDA",Tabla7[Mes],L$5))</f>
        <v/>
      </c>
      <c r="M3259" s="39" t="str">
        <f>IF($B3259="","",-SUMIFS(Tabla7[Cantidad],Tabla7[Código del producto],$B3259,Tabla7[Tipo de movimiento],"SALIDA",Tabla7[Mes],M$5))</f>
        <v/>
      </c>
      <c r="N3259" s="39" t="str">
        <f>IF($B3259="","",-SUMIFS(Tabla7[Cantidad],Tabla7[Código del producto],$B3259,Tabla7[Tipo de movimiento],"SALIDA",Tabla7[Mes],N$5))</f>
        <v/>
      </c>
      <c r="O3259" s="39" t="str">
        <f>IF($B3259="","",-SUMIFS(Tabla7[Cantidad],Tabla7[Código del producto],$B3259,Tabla7[Tipo de movimiento],"SALIDA",Tabla7[Mes],O$5))</f>
        <v/>
      </c>
      <c r="P3259" s="39" t="str">
        <f>IF($B3259="","",-SUMIFS(Tabla7[Cantidad],Tabla7[Código del producto],$B3259,Tabla7[Tipo de movimiento],"SALIDA",Tabla7[Mes],P$5))</f>
        <v/>
      </c>
      <c r="Q3259" s="39" t="str">
        <f t="shared" si="150"/>
        <v/>
      </c>
      <c r="R3259" s="51" t="str">
        <f>IF($B3259="","",IFERROR(VLOOKUP($B3259,'ABC rotación'!$C:$G,5,0),"C"))</f>
        <v/>
      </c>
      <c r="S3259" s="41" t="str">
        <f t="shared" si="151"/>
        <v/>
      </c>
      <c r="T3259" s="40" t="str">
        <f t="shared" si="152"/>
        <v/>
      </c>
      <c r="U3259" s="23" t="str">
        <f>IF($B3259="","",VLOOKUP($T3259,Tablas!$X$14:$Y$17,2,1))</f>
        <v/>
      </c>
    </row>
    <row r="3260" spans="2:21" x14ac:dyDescent="0.2">
      <c r="B3260" s="1" t="str">
        <f>IF(Tablas!B3258="","",Tablas!B3258)</f>
        <v/>
      </c>
      <c r="C3260" s="1" t="str">
        <f>IF(Tablas!C3258="","",Tablas!C3258)</f>
        <v/>
      </c>
      <c r="D3260" s="1" t="str">
        <f>IF(Tablas!D3258="","",Tablas!D3258)</f>
        <v/>
      </c>
      <c r="E3260" s="1" t="str">
        <f>IF(Tablas!E3258="","",Tablas!E3258)</f>
        <v/>
      </c>
      <c r="F3260" s="1" t="str">
        <f>IF(Tablas!F3258="","",Tablas!F3258)</f>
        <v/>
      </c>
      <c r="G3260" s="1" t="str">
        <f>IF(Tablas!I3258="","",Tablas!I3258)</f>
        <v/>
      </c>
      <c r="H3260" s="1" t="s">
        <v>911</v>
      </c>
      <c r="I3260" s="39" t="str">
        <f>IF($B3260="","",-SUMIFS(Tabla7[Cantidad],Tabla7[Código del producto],$B3260,Tabla7[Tipo de movimiento],"SALIDA",Tabla7[Mes],I$5))</f>
        <v/>
      </c>
      <c r="J3260" s="39" t="str">
        <f>IF($B3260="","",-SUMIFS(Tabla7[Cantidad],Tabla7[Código del producto],$B3260,Tabla7[Tipo de movimiento],"SALIDA",Tabla7[Mes],J$5))</f>
        <v/>
      </c>
      <c r="K3260" s="39" t="str">
        <f>IF($B3260="","",-SUMIFS(Tabla7[Cantidad],Tabla7[Código del producto],$B3260,Tabla7[Tipo de movimiento],"SALIDA",Tabla7[Mes],K$5))</f>
        <v/>
      </c>
      <c r="L3260" s="39" t="str">
        <f>IF($B3260="","",-SUMIFS(Tabla7[Cantidad],Tabla7[Código del producto],$B3260,Tabla7[Tipo de movimiento],"SALIDA",Tabla7[Mes],L$5))</f>
        <v/>
      </c>
      <c r="M3260" s="39" t="str">
        <f>IF($B3260="","",-SUMIFS(Tabla7[Cantidad],Tabla7[Código del producto],$B3260,Tabla7[Tipo de movimiento],"SALIDA",Tabla7[Mes],M$5))</f>
        <v/>
      </c>
      <c r="N3260" s="39" t="str">
        <f>IF($B3260="","",-SUMIFS(Tabla7[Cantidad],Tabla7[Código del producto],$B3260,Tabla7[Tipo de movimiento],"SALIDA",Tabla7[Mes],N$5))</f>
        <v/>
      </c>
      <c r="O3260" s="39" t="str">
        <f>IF($B3260="","",-SUMIFS(Tabla7[Cantidad],Tabla7[Código del producto],$B3260,Tabla7[Tipo de movimiento],"SALIDA",Tabla7[Mes],O$5))</f>
        <v/>
      </c>
      <c r="P3260" s="39" t="str">
        <f>IF($B3260="","",-SUMIFS(Tabla7[Cantidad],Tabla7[Código del producto],$B3260,Tabla7[Tipo de movimiento],"SALIDA",Tabla7[Mes],P$5))</f>
        <v/>
      </c>
      <c r="Q3260" s="39" t="str">
        <f t="shared" si="150"/>
        <v/>
      </c>
      <c r="R3260" s="51" t="str">
        <f>IF($B3260="","",IFERROR(VLOOKUP($B3260,'ABC rotación'!$C:$G,5,0),"C"))</f>
        <v/>
      </c>
      <c r="S3260" s="41" t="str">
        <f t="shared" si="151"/>
        <v/>
      </c>
      <c r="T3260" s="40" t="str">
        <f t="shared" si="152"/>
        <v/>
      </c>
      <c r="U3260" s="23" t="str">
        <f>IF($B3260="","",VLOOKUP($T3260,Tablas!$X$14:$Y$17,2,1))</f>
        <v/>
      </c>
    </row>
    <row r="3261" spans="2:21" x14ac:dyDescent="0.2">
      <c r="B3261" s="1" t="str">
        <f>IF(Tablas!B3259="","",Tablas!B3259)</f>
        <v/>
      </c>
      <c r="C3261" s="1" t="str">
        <f>IF(Tablas!C3259="","",Tablas!C3259)</f>
        <v/>
      </c>
      <c r="D3261" s="1" t="str">
        <f>IF(Tablas!D3259="","",Tablas!D3259)</f>
        <v/>
      </c>
      <c r="E3261" s="1" t="str">
        <f>IF(Tablas!E3259="","",Tablas!E3259)</f>
        <v/>
      </c>
      <c r="F3261" s="1" t="str">
        <f>IF(Tablas!F3259="","",Tablas!F3259)</f>
        <v/>
      </c>
      <c r="G3261" s="1" t="str">
        <f>IF(Tablas!I3259="","",Tablas!I3259)</f>
        <v/>
      </c>
      <c r="H3261" s="1" t="s">
        <v>911</v>
      </c>
      <c r="I3261" s="39" t="str">
        <f>IF($B3261="","",-SUMIFS(Tabla7[Cantidad],Tabla7[Código del producto],$B3261,Tabla7[Tipo de movimiento],"SALIDA",Tabla7[Mes],I$5))</f>
        <v/>
      </c>
      <c r="J3261" s="39" t="str">
        <f>IF($B3261="","",-SUMIFS(Tabla7[Cantidad],Tabla7[Código del producto],$B3261,Tabla7[Tipo de movimiento],"SALIDA",Tabla7[Mes],J$5))</f>
        <v/>
      </c>
      <c r="K3261" s="39" t="str">
        <f>IF($B3261="","",-SUMIFS(Tabla7[Cantidad],Tabla7[Código del producto],$B3261,Tabla7[Tipo de movimiento],"SALIDA",Tabla7[Mes],K$5))</f>
        <v/>
      </c>
      <c r="L3261" s="39" t="str">
        <f>IF($B3261="","",-SUMIFS(Tabla7[Cantidad],Tabla7[Código del producto],$B3261,Tabla7[Tipo de movimiento],"SALIDA",Tabla7[Mes],L$5))</f>
        <v/>
      </c>
      <c r="M3261" s="39" t="str">
        <f>IF($B3261="","",-SUMIFS(Tabla7[Cantidad],Tabla7[Código del producto],$B3261,Tabla7[Tipo de movimiento],"SALIDA",Tabla7[Mes],M$5))</f>
        <v/>
      </c>
      <c r="N3261" s="39" t="str">
        <f>IF($B3261="","",-SUMIFS(Tabla7[Cantidad],Tabla7[Código del producto],$B3261,Tabla7[Tipo de movimiento],"SALIDA",Tabla7[Mes],N$5))</f>
        <v/>
      </c>
      <c r="O3261" s="39" t="str">
        <f>IF($B3261="","",-SUMIFS(Tabla7[Cantidad],Tabla7[Código del producto],$B3261,Tabla7[Tipo de movimiento],"SALIDA",Tabla7[Mes],O$5))</f>
        <v/>
      </c>
      <c r="P3261" s="39" t="str">
        <f>IF($B3261="","",-SUMIFS(Tabla7[Cantidad],Tabla7[Código del producto],$B3261,Tabla7[Tipo de movimiento],"SALIDA",Tabla7[Mes],P$5))</f>
        <v/>
      </c>
      <c r="Q3261" s="39" t="str">
        <f t="shared" si="150"/>
        <v/>
      </c>
      <c r="R3261" s="51" t="str">
        <f>IF($B3261="","",IFERROR(VLOOKUP($B3261,'ABC rotación'!$C:$G,5,0),"C"))</f>
        <v/>
      </c>
      <c r="S3261" s="41" t="str">
        <f t="shared" si="151"/>
        <v/>
      </c>
      <c r="T3261" s="40" t="str">
        <f t="shared" si="152"/>
        <v/>
      </c>
      <c r="U3261" s="23" t="str">
        <f>IF($B3261="","",VLOOKUP($T3261,Tablas!$X$14:$Y$17,2,1))</f>
        <v/>
      </c>
    </row>
    <row r="3262" spans="2:21" x14ac:dyDescent="0.2">
      <c r="B3262" s="1" t="str">
        <f>IF(Tablas!B3260="","",Tablas!B3260)</f>
        <v/>
      </c>
      <c r="C3262" s="1" t="str">
        <f>IF(Tablas!C3260="","",Tablas!C3260)</f>
        <v/>
      </c>
      <c r="D3262" s="1" t="str">
        <f>IF(Tablas!D3260="","",Tablas!D3260)</f>
        <v/>
      </c>
      <c r="E3262" s="1" t="str">
        <f>IF(Tablas!E3260="","",Tablas!E3260)</f>
        <v/>
      </c>
      <c r="F3262" s="1" t="str">
        <f>IF(Tablas!F3260="","",Tablas!F3260)</f>
        <v/>
      </c>
      <c r="G3262" s="1" t="str">
        <f>IF(Tablas!I3260="","",Tablas!I3260)</f>
        <v/>
      </c>
      <c r="H3262" s="1" t="s">
        <v>911</v>
      </c>
      <c r="I3262" s="39" t="str">
        <f>IF($B3262="","",-SUMIFS(Tabla7[Cantidad],Tabla7[Código del producto],$B3262,Tabla7[Tipo de movimiento],"SALIDA",Tabla7[Mes],I$5))</f>
        <v/>
      </c>
      <c r="J3262" s="39" t="str">
        <f>IF($B3262="","",-SUMIFS(Tabla7[Cantidad],Tabla7[Código del producto],$B3262,Tabla7[Tipo de movimiento],"SALIDA",Tabla7[Mes],J$5))</f>
        <v/>
      </c>
      <c r="K3262" s="39" t="str">
        <f>IF($B3262="","",-SUMIFS(Tabla7[Cantidad],Tabla7[Código del producto],$B3262,Tabla7[Tipo de movimiento],"SALIDA",Tabla7[Mes],K$5))</f>
        <v/>
      </c>
      <c r="L3262" s="39" t="str">
        <f>IF($B3262="","",-SUMIFS(Tabla7[Cantidad],Tabla7[Código del producto],$B3262,Tabla7[Tipo de movimiento],"SALIDA",Tabla7[Mes],L$5))</f>
        <v/>
      </c>
      <c r="M3262" s="39" t="str">
        <f>IF($B3262="","",-SUMIFS(Tabla7[Cantidad],Tabla7[Código del producto],$B3262,Tabla7[Tipo de movimiento],"SALIDA",Tabla7[Mes],M$5))</f>
        <v/>
      </c>
      <c r="N3262" s="39" t="str">
        <f>IF($B3262="","",-SUMIFS(Tabla7[Cantidad],Tabla7[Código del producto],$B3262,Tabla7[Tipo de movimiento],"SALIDA",Tabla7[Mes],N$5))</f>
        <v/>
      </c>
      <c r="O3262" s="39" t="str">
        <f>IF($B3262="","",-SUMIFS(Tabla7[Cantidad],Tabla7[Código del producto],$B3262,Tabla7[Tipo de movimiento],"SALIDA",Tabla7[Mes],O$5))</f>
        <v/>
      </c>
      <c r="P3262" s="39" t="str">
        <f>IF($B3262="","",-SUMIFS(Tabla7[Cantidad],Tabla7[Código del producto],$B3262,Tabla7[Tipo de movimiento],"SALIDA",Tabla7[Mes],P$5))</f>
        <v/>
      </c>
      <c r="Q3262" s="39" t="str">
        <f t="shared" si="150"/>
        <v/>
      </c>
      <c r="R3262" s="51" t="str">
        <f>IF($B3262="","",IFERROR(VLOOKUP($B3262,'ABC rotación'!$C:$G,5,0),"C"))</f>
        <v/>
      </c>
      <c r="S3262" s="41" t="str">
        <f t="shared" si="151"/>
        <v/>
      </c>
      <c r="T3262" s="40" t="str">
        <f t="shared" si="152"/>
        <v/>
      </c>
      <c r="U3262" s="23" t="str">
        <f>IF($B3262="","",VLOOKUP($T3262,Tablas!$X$14:$Y$17,2,1))</f>
        <v/>
      </c>
    </row>
    <row r="3263" spans="2:21" x14ac:dyDescent="0.2">
      <c r="B3263" s="1" t="str">
        <f>IF(Tablas!B3261="","",Tablas!B3261)</f>
        <v/>
      </c>
      <c r="C3263" s="1" t="str">
        <f>IF(Tablas!C3261="","",Tablas!C3261)</f>
        <v/>
      </c>
      <c r="D3263" s="1" t="str">
        <f>IF(Tablas!D3261="","",Tablas!D3261)</f>
        <v/>
      </c>
      <c r="E3263" s="1" t="str">
        <f>IF(Tablas!E3261="","",Tablas!E3261)</f>
        <v/>
      </c>
      <c r="F3263" s="1" t="str">
        <f>IF(Tablas!F3261="","",Tablas!F3261)</f>
        <v/>
      </c>
      <c r="G3263" s="1" t="str">
        <f>IF(Tablas!I3261="","",Tablas!I3261)</f>
        <v/>
      </c>
      <c r="H3263" s="1" t="s">
        <v>911</v>
      </c>
      <c r="I3263" s="39" t="str">
        <f>IF($B3263="","",-SUMIFS(Tabla7[Cantidad],Tabla7[Código del producto],$B3263,Tabla7[Tipo de movimiento],"SALIDA",Tabla7[Mes],I$5))</f>
        <v/>
      </c>
      <c r="J3263" s="39" t="str">
        <f>IF($B3263="","",-SUMIFS(Tabla7[Cantidad],Tabla7[Código del producto],$B3263,Tabla7[Tipo de movimiento],"SALIDA",Tabla7[Mes],J$5))</f>
        <v/>
      </c>
      <c r="K3263" s="39" t="str">
        <f>IF($B3263="","",-SUMIFS(Tabla7[Cantidad],Tabla7[Código del producto],$B3263,Tabla7[Tipo de movimiento],"SALIDA",Tabla7[Mes],K$5))</f>
        <v/>
      </c>
      <c r="L3263" s="39" t="str">
        <f>IF($B3263="","",-SUMIFS(Tabla7[Cantidad],Tabla7[Código del producto],$B3263,Tabla7[Tipo de movimiento],"SALIDA",Tabla7[Mes],L$5))</f>
        <v/>
      </c>
      <c r="M3263" s="39" t="str">
        <f>IF($B3263="","",-SUMIFS(Tabla7[Cantidad],Tabla7[Código del producto],$B3263,Tabla7[Tipo de movimiento],"SALIDA",Tabla7[Mes],M$5))</f>
        <v/>
      </c>
      <c r="N3263" s="39" t="str">
        <f>IF($B3263="","",-SUMIFS(Tabla7[Cantidad],Tabla7[Código del producto],$B3263,Tabla7[Tipo de movimiento],"SALIDA",Tabla7[Mes],N$5))</f>
        <v/>
      </c>
      <c r="O3263" s="39" t="str">
        <f>IF($B3263="","",-SUMIFS(Tabla7[Cantidad],Tabla7[Código del producto],$B3263,Tabla7[Tipo de movimiento],"SALIDA",Tabla7[Mes],O$5))</f>
        <v/>
      </c>
      <c r="P3263" s="39" t="str">
        <f>IF($B3263="","",-SUMIFS(Tabla7[Cantidad],Tabla7[Código del producto],$B3263,Tabla7[Tipo de movimiento],"SALIDA",Tabla7[Mes],P$5))</f>
        <v/>
      </c>
      <c r="Q3263" s="39" t="str">
        <f t="shared" si="150"/>
        <v/>
      </c>
      <c r="R3263" s="51" t="str">
        <f>IF($B3263="","",IFERROR(VLOOKUP($B3263,'ABC rotación'!$C:$G,5,0),"C"))</f>
        <v/>
      </c>
      <c r="S3263" s="41" t="str">
        <f t="shared" si="151"/>
        <v/>
      </c>
      <c r="T3263" s="40" t="str">
        <f t="shared" si="152"/>
        <v/>
      </c>
      <c r="U3263" s="23" t="str">
        <f>IF($B3263="","",VLOOKUP($T3263,Tablas!$X$14:$Y$17,2,1))</f>
        <v/>
      </c>
    </row>
    <row r="3264" spans="2:21" x14ac:dyDescent="0.2">
      <c r="B3264" s="1" t="str">
        <f>IF(Tablas!B3262="","",Tablas!B3262)</f>
        <v/>
      </c>
      <c r="C3264" s="1" t="str">
        <f>IF(Tablas!C3262="","",Tablas!C3262)</f>
        <v/>
      </c>
      <c r="D3264" s="1" t="str">
        <f>IF(Tablas!D3262="","",Tablas!D3262)</f>
        <v/>
      </c>
      <c r="E3264" s="1" t="str">
        <f>IF(Tablas!E3262="","",Tablas!E3262)</f>
        <v/>
      </c>
      <c r="F3264" s="1" t="str">
        <f>IF(Tablas!F3262="","",Tablas!F3262)</f>
        <v/>
      </c>
      <c r="G3264" s="1" t="str">
        <f>IF(Tablas!I3262="","",Tablas!I3262)</f>
        <v/>
      </c>
      <c r="H3264" s="1" t="s">
        <v>911</v>
      </c>
      <c r="I3264" s="39" t="str">
        <f>IF($B3264="","",-SUMIFS(Tabla7[Cantidad],Tabla7[Código del producto],$B3264,Tabla7[Tipo de movimiento],"SALIDA",Tabla7[Mes],I$5))</f>
        <v/>
      </c>
      <c r="J3264" s="39" t="str">
        <f>IF($B3264="","",-SUMIFS(Tabla7[Cantidad],Tabla7[Código del producto],$B3264,Tabla7[Tipo de movimiento],"SALIDA",Tabla7[Mes],J$5))</f>
        <v/>
      </c>
      <c r="K3264" s="39" t="str">
        <f>IF($B3264="","",-SUMIFS(Tabla7[Cantidad],Tabla7[Código del producto],$B3264,Tabla7[Tipo de movimiento],"SALIDA",Tabla7[Mes],K$5))</f>
        <v/>
      </c>
      <c r="L3264" s="39" t="str">
        <f>IF($B3264="","",-SUMIFS(Tabla7[Cantidad],Tabla7[Código del producto],$B3264,Tabla7[Tipo de movimiento],"SALIDA",Tabla7[Mes],L$5))</f>
        <v/>
      </c>
      <c r="M3264" s="39" t="str">
        <f>IF($B3264="","",-SUMIFS(Tabla7[Cantidad],Tabla7[Código del producto],$B3264,Tabla7[Tipo de movimiento],"SALIDA",Tabla7[Mes],M$5))</f>
        <v/>
      </c>
      <c r="N3264" s="39" t="str">
        <f>IF($B3264="","",-SUMIFS(Tabla7[Cantidad],Tabla7[Código del producto],$B3264,Tabla7[Tipo de movimiento],"SALIDA",Tabla7[Mes],N$5))</f>
        <v/>
      </c>
      <c r="O3264" s="39" t="str">
        <f>IF($B3264="","",-SUMIFS(Tabla7[Cantidad],Tabla7[Código del producto],$B3264,Tabla7[Tipo de movimiento],"SALIDA",Tabla7[Mes],O$5))</f>
        <v/>
      </c>
      <c r="P3264" s="39" t="str">
        <f>IF($B3264="","",-SUMIFS(Tabla7[Cantidad],Tabla7[Código del producto],$B3264,Tabla7[Tipo de movimiento],"SALIDA",Tabla7[Mes],P$5))</f>
        <v/>
      </c>
      <c r="Q3264" s="39" t="str">
        <f t="shared" si="150"/>
        <v/>
      </c>
      <c r="R3264" s="51" t="str">
        <f>IF($B3264="","",IFERROR(VLOOKUP($B3264,'ABC rotación'!$C:$G,5,0),"C"))</f>
        <v/>
      </c>
      <c r="S3264" s="41" t="str">
        <f t="shared" si="151"/>
        <v/>
      </c>
      <c r="T3264" s="40" t="str">
        <f t="shared" si="152"/>
        <v/>
      </c>
      <c r="U3264" s="23" t="str">
        <f>IF($B3264="","",VLOOKUP($T3264,Tablas!$X$14:$Y$17,2,1))</f>
        <v/>
      </c>
    </row>
    <row r="3265" spans="2:21" x14ac:dyDescent="0.2">
      <c r="B3265" s="1" t="str">
        <f>IF(Tablas!B3263="","",Tablas!B3263)</f>
        <v/>
      </c>
      <c r="C3265" s="1" t="str">
        <f>IF(Tablas!C3263="","",Tablas!C3263)</f>
        <v/>
      </c>
      <c r="D3265" s="1" t="str">
        <f>IF(Tablas!D3263="","",Tablas!D3263)</f>
        <v/>
      </c>
      <c r="E3265" s="1" t="str">
        <f>IF(Tablas!E3263="","",Tablas!E3263)</f>
        <v/>
      </c>
      <c r="F3265" s="1" t="str">
        <f>IF(Tablas!F3263="","",Tablas!F3263)</f>
        <v/>
      </c>
      <c r="G3265" s="1" t="str">
        <f>IF(Tablas!I3263="","",Tablas!I3263)</f>
        <v/>
      </c>
      <c r="H3265" s="1" t="s">
        <v>911</v>
      </c>
      <c r="I3265" s="39" t="str">
        <f>IF($B3265="","",-SUMIFS(Tabla7[Cantidad],Tabla7[Código del producto],$B3265,Tabla7[Tipo de movimiento],"SALIDA",Tabla7[Mes],I$5))</f>
        <v/>
      </c>
      <c r="J3265" s="39" t="str">
        <f>IF($B3265="","",-SUMIFS(Tabla7[Cantidad],Tabla7[Código del producto],$B3265,Tabla7[Tipo de movimiento],"SALIDA",Tabla7[Mes],J$5))</f>
        <v/>
      </c>
      <c r="K3265" s="39" t="str">
        <f>IF($B3265="","",-SUMIFS(Tabla7[Cantidad],Tabla7[Código del producto],$B3265,Tabla7[Tipo de movimiento],"SALIDA",Tabla7[Mes],K$5))</f>
        <v/>
      </c>
      <c r="L3265" s="39" t="str">
        <f>IF($B3265="","",-SUMIFS(Tabla7[Cantidad],Tabla7[Código del producto],$B3265,Tabla7[Tipo de movimiento],"SALIDA",Tabla7[Mes],L$5))</f>
        <v/>
      </c>
      <c r="M3265" s="39" t="str">
        <f>IF($B3265="","",-SUMIFS(Tabla7[Cantidad],Tabla7[Código del producto],$B3265,Tabla7[Tipo de movimiento],"SALIDA",Tabla7[Mes],M$5))</f>
        <v/>
      </c>
      <c r="N3265" s="39" t="str">
        <f>IF($B3265="","",-SUMIFS(Tabla7[Cantidad],Tabla7[Código del producto],$B3265,Tabla7[Tipo de movimiento],"SALIDA",Tabla7[Mes],N$5))</f>
        <v/>
      </c>
      <c r="O3265" s="39" t="str">
        <f>IF($B3265="","",-SUMIFS(Tabla7[Cantidad],Tabla7[Código del producto],$B3265,Tabla7[Tipo de movimiento],"SALIDA",Tabla7[Mes],O$5))</f>
        <v/>
      </c>
      <c r="P3265" s="39" t="str">
        <f>IF($B3265="","",-SUMIFS(Tabla7[Cantidad],Tabla7[Código del producto],$B3265,Tabla7[Tipo de movimiento],"SALIDA",Tabla7[Mes],P$5))</f>
        <v/>
      </c>
      <c r="Q3265" s="39" t="str">
        <f t="shared" si="150"/>
        <v/>
      </c>
      <c r="R3265" s="51" t="str">
        <f>IF($B3265="","",IFERROR(VLOOKUP($B3265,'ABC rotación'!$C:$G,5,0),"C"))</f>
        <v/>
      </c>
      <c r="S3265" s="41" t="str">
        <f t="shared" si="151"/>
        <v/>
      </c>
      <c r="T3265" s="40" t="str">
        <f t="shared" si="152"/>
        <v/>
      </c>
      <c r="U3265" s="23" t="str">
        <f>IF($B3265="","",VLOOKUP($T3265,Tablas!$X$14:$Y$17,2,1))</f>
        <v/>
      </c>
    </row>
    <row r="3266" spans="2:21" x14ac:dyDescent="0.2">
      <c r="B3266" s="1" t="str">
        <f>IF(Tablas!B3264="","",Tablas!B3264)</f>
        <v/>
      </c>
      <c r="C3266" s="1" t="str">
        <f>IF(Tablas!C3264="","",Tablas!C3264)</f>
        <v/>
      </c>
      <c r="D3266" s="1" t="str">
        <f>IF(Tablas!D3264="","",Tablas!D3264)</f>
        <v/>
      </c>
      <c r="E3266" s="1" t="str">
        <f>IF(Tablas!E3264="","",Tablas!E3264)</f>
        <v/>
      </c>
      <c r="F3266" s="1" t="str">
        <f>IF(Tablas!F3264="","",Tablas!F3264)</f>
        <v/>
      </c>
      <c r="G3266" s="1" t="str">
        <f>IF(Tablas!I3264="","",Tablas!I3264)</f>
        <v/>
      </c>
      <c r="H3266" s="1" t="s">
        <v>911</v>
      </c>
      <c r="I3266" s="39" t="str">
        <f>IF($B3266="","",-SUMIFS(Tabla7[Cantidad],Tabla7[Código del producto],$B3266,Tabla7[Tipo de movimiento],"SALIDA",Tabla7[Mes],I$5))</f>
        <v/>
      </c>
      <c r="J3266" s="39" t="str">
        <f>IF($B3266="","",-SUMIFS(Tabla7[Cantidad],Tabla7[Código del producto],$B3266,Tabla7[Tipo de movimiento],"SALIDA",Tabla7[Mes],J$5))</f>
        <v/>
      </c>
      <c r="K3266" s="39" t="str">
        <f>IF($B3266="","",-SUMIFS(Tabla7[Cantidad],Tabla7[Código del producto],$B3266,Tabla7[Tipo de movimiento],"SALIDA",Tabla7[Mes],K$5))</f>
        <v/>
      </c>
      <c r="L3266" s="39" t="str">
        <f>IF($B3266="","",-SUMIFS(Tabla7[Cantidad],Tabla7[Código del producto],$B3266,Tabla7[Tipo de movimiento],"SALIDA",Tabla7[Mes],L$5))</f>
        <v/>
      </c>
      <c r="M3266" s="39" t="str">
        <f>IF($B3266="","",-SUMIFS(Tabla7[Cantidad],Tabla7[Código del producto],$B3266,Tabla7[Tipo de movimiento],"SALIDA",Tabla7[Mes],M$5))</f>
        <v/>
      </c>
      <c r="N3266" s="39" t="str">
        <f>IF($B3266="","",-SUMIFS(Tabla7[Cantidad],Tabla7[Código del producto],$B3266,Tabla7[Tipo de movimiento],"SALIDA",Tabla7[Mes],N$5))</f>
        <v/>
      </c>
      <c r="O3266" s="39" t="str">
        <f>IF($B3266="","",-SUMIFS(Tabla7[Cantidad],Tabla7[Código del producto],$B3266,Tabla7[Tipo de movimiento],"SALIDA",Tabla7[Mes],O$5))</f>
        <v/>
      </c>
      <c r="P3266" s="39" t="str">
        <f>IF($B3266="","",-SUMIFS(Tabla7[Cantidad],Tabla7[Código del producto],$B3266,Tabla7[Tipo de movimiento],"SALIDA",Tabla7[Mes],P$5))</f>
        <v/>
      </c>
      <c r="Q3266" s="39" t="str">
        <f t="shared" si="150"/>
        <v/>
      </c>
      <c r="R3266" s="51" t="str">
        <f>IF($B3266="","",IFERROR(VLOOKUP($B3266,'ABC rotación'!$C:$G,5,0),"C"))</f>
        <v/>
      </c>
      <c r="S3266" s="41" t="str">
        <f t="shared" si="151"/>
        <v/>
      </c>
      <c r="T3266" s="40" t="str">
        <f t="shared" si="152"/>
        <v/>
      </c>
      <c r="U3266" s="23" t="str">
        <f>IF($B3266="","",VLOOKUP($T3266,Tablas!$X$14:$Y$17,2,1))</f>
        <v/>
      </c>
    </row>
    <row r="3267" spans="2:21" x14ac:dyDescent="0.2">
      <c r="B3267" s="1" t="str">
        <f>IF(Tablas!B3265="","",Tablas!B3265)</f>
        <v/>
      </c>
      <c r="C3267" s="1" t="str">
        <f>IF(Tablas!C3265="","",Tablas!C3265)</f>
        <v/>
      </c>
      <c r="D3267" s="1" t="str">
        <f>IF(Tablas!D3265="","",Tablas!D3265)</f>
        <v/>
      </c>
      <c r="E3267" s="1" t="str">
        <f>IF(Tablas!E3265="","",Tablas!E3265)</f>
        <v/>
      </c>
      <c r="F3267" s="1" t="str">
        <f>IF(Tablas!F3265="","",Tablas!F3265)</f>
        <v/>
      </c>
      <c r="G3267" s="1" t="str">
        <f>IF(Tablas!I3265="","",Tablas!I3265)</f>
        <v/>
      </c>
      <c r="H3267" s="1" t="s">
        <v>911</v>
      </c>
      <c r="I3267" s="39" t="str">
        <f>IF($B3267="","",-SUMIFS(Tabla7[Cantidad],Tabla7[Código del producto],$B3267,Tabla7[Tipo de movimiento],"SALIDA",Tabla7[Mes],I$5))</f>
        <v/>
      </c>
      <c r="J3267" s="39" t="str">
        <f>IF($B3267="","",-SUMIFS(Tabla7[Cantidad],Tabla7[Código del producto],$B3267,Tabla7[Tipo de movimiento],"SALIDA",Tabla7[Mes],J$5))</f>
        <v/>
      </c>
      <c r="K3267" s="39" t="str">
        <f>IF($B3267="","",-SUMIFS(Tabla7[Cantidad],Tabla7[Código del producto],$B3267,Tabla7[Tipo de movimiento],"SALIDA",Tabla7[Mes],K$5))</f>
        <v/>
      </c>
      <c r="L3267" s="39" t="str">
        <f>IF($B3267="","",-SUMIFS(Tabla7[Cantidad],Tabla7[Código del producto],$B3267,Tabla7[Tipo de movimiento],"SALIDA",Tabla7[Mes],L$5))</f>
        <v/>
      </c>
      <c r="M3267" s="39" t="str">
        <f>IF($B3267="","",-SUMIFS(Tabla7[Cantidad],Tabla7[Código del producto],$B3267,Tabla7[Tipo de movimiento],"SALIDA",Tabla7[Mes],M$5))</f>
        <v/>
      </c>
      <c r="N3267" s="39" t="str">
        <f>IF($B3267="","",-SUMIFS(Tabla7[Cantidad],Tabla7[Código del producto],$B3267,Tabla7[Tipo de movimiento],"SALIDA",Tabla7[Mes],N$5))</f>
        <v/>
      </c>
      <c r="O3267" s="39" t="str">
        <f>IF($B3267="","",-SUMIFS(Tabla7[Cantidad],Tabla7[Código del producto],$B3267,Tabla7[Tipo de movimiento],"SALIDA",Tabla7[Mes],O$5))</f>
        <v/>
      </c>
      <c r="P3267" s="39" t="str">
        <f>IF($B3267="","",-SUMIFS(Tabla7[Cantidad],Tabla7[Código del producto],$B3267,Tabla7[Tipo de movimiento],"SALIDA",Tabla7[Mes],P$5))</f>
        <v/>
      </c>
      <c r="Q3267" s="39" t="str">
        <f t="shared" si="150"/>
        <v/>
      </c>
      <c r="R3267" s="51" t="str">
        <f>IF($B3267="","",IFERROR(VLOOKUP($B3267,'ABC rotación'!$C:$G,5,0),"C"))</f>
        <v/>
      </c>
      <c r="S3267" s="41" t="str">
        <f t="shared" si="151"/>
        <v/>
      </c>
      <c r="T3267" s="40" t="str">
        <f t="shared" si="152"/>
        <v/>
      </c>
      <c r="U3267" s="23" t="str">
        <f>IF($B3267="","",VLOOKUP($T3267,Tablas!$X$14:$Y$17,2,1))</f>
        <v/>
      </c>
    </row>
    <row r="3268" spans="2:21" x14ac:dyDescent="0.2">
      <c r="B3268" s="1" t="str">
        <f>IF(Tablas!B3266="","",Tablas!B3266)</f>
        <v/>
      </c>
      <c r="C3268" s="1" t="str">
        <f>IF(Tablas!C3266="","",Tablas!C3266)</f>
        <v/>
      </c>
      <c r="D3268" s="1" t="str">
        <f>IF(Tablas!D3266="","",Tablas!D3266)</f>
        <v/>
      </c>
      <c r="E3268" s="1" t="str">
        <f>IF(Tablas!E3266="","",Tablas!E3266)</f>
        <v/>
      </c>
      <c r="F3268" s="1" t="str">
        <f>IF(Tablas!F3266="","",Tablas!F3266)</f>
        <v/>
      </c>
      <c r="G3268" s="1" t="str">
        <f>IF(Tablas!I3266="","",Tablas!I3266)</f>
        <v/>
      </c>
      <c r="H3268" s="1" t="s">
        <v>911</v>
      </c>
      <c r="I3268" s="39" t="str">
        <f>IF($B3268="","",-SUMIFS(Tabla7[Cantidad],Tabla7[Código del producto],$B3268,Tabla7[Tipo de movimiento],"SALIDA",Tabla7[Mes],I$5))</f>
        <v/>
      </c>
      <c r="J3268" s="39" t="str">
        <f>IF($B3268="","",-SUMIFS(Tabla7[Cantidad],Tabla7[Código del producto],$B3268,Tabla7[Tipo de movimiento],"SALIDA",Tabla7[Mes],J$5))</f>
        <v/>
      </c>
      <c r="K3268" s="39" t="str">
        <f>IF($B3268="","",-SUMIFS(Tabla7[Cantidad],Tabla7[Código del producto],$B3268,Tabla7[Tipo de movimiento],"SALIDA",Tabla7[Mes],K$5))</f>
        <v/>
      </c>
      <c r="L3268" s="39" t="str">
        <f>IF($B3268="","",-SUMIFS(Tabla7[Cantidad],Tabla7[Código del producto],$B3268,Tabla7[Tipo de movimiento],"SALIDA",Tabla7[Mes],L$5))</f>
        <v/>
      </c>
      <c r="M3268" s="39" t="str">
        <f>IF($B3268="","",-SUMIFS(Tabla7[Cantidad],Tabla7[Código del producto],$B3268,Tabla7[Tipo de movimiento],"SALIDA",Tabla7[Mes],M$5))</f>
        <v/>
      </c>
      <c r="N3268" s="39" t="str">
        <f>IF($B3268="","",-SUMIFS(Tabla7[Cantidad],Tabla7[Código del producto],$B3268,Tabla7[Tipo de movimiento],"SALIDA",Tabla7[Mes],N$5))</f>
        <v/>
      </c>
      <c r="O3268" s="39" t="str">
        <f>IF($B3268="","",-SUMIFS(Tabla7[Cantidad],Tabla7[Código del producto],$B3268,Tabla7[Tipo de movimiento],"SALIDA",Tabla7[Mes],O$5))</f>
        <v/>
      </c>
      <c r="P3268" s="39" t="str">
        <f>IF($B3268="","",-SUMIFS(Tabla7[Cantidad],Tabla7[Código del producto],$B3268,Tabla7[Tipo de movimiento],"SALIDA",Tabla7[Mes],P$5))</f>
        <v/>
      </c>
      <c r="Q3268" s="39" t="str">
        <f t="shared" si="150"/>
        <v/>
      </c>
      <c r="R3268" s="51" t="str">
        <f>IF($B3268="","",IFERROR(VLOOKUP($B3268,'ABC rotación'!$C:$G,5,0),"C"))</f>
        <v/>
      </c>
      <c r="S3268" s="41" t="str">
        <f t="shared" si="151"/>
        <v/>
      </c>
      <c r="T3268" s="40" t="str">
        <f t="shared" si="152"/>
        <v/>
      </c>
      <c r="U3268" s="23" t="str">
        <f>IF($B3268="","",VLOOKUP($T3268,Tablas!$X$14:$Y$17,2,1))</f>
        <v/>
      </c>
    </row>
    <row r="3269" spans="2:21" x14ac:dyDescent="0.2">
      <c r="B3269" s="1" t="str">
        <f>IF(Tablas!B3267="","",Tablas!B3267)</f>
        <v/>
      </c>
      <c r="C3269" s="1" t="str">
        <f>IF(Tablas!C3267="","",Tablas!C3267)</f>
        <v/>
      </c>
      <c r="D3269" s="1" t="str">
        <f>IF(Tablas!D3267="","",Tablas!D3267)</f>
        <v/>
      </c>
      <c r="E3269" s="1" t="str">
        <f>IF(Tablas!E3267="","",Tablas!E3267)</f>
        <v/>
      </c>
      <c r="F3269" s="1" t="str">
        <f>IF(Tablas!F3267="","",Tablas!F3267)</f>
        <v/>
      </c>
      <c r="G3269" s="1" t="str">
        <f>IF(Tablas!I3267="","",Tablas!I3267)</f>
        <v/>
      </c>
      <c r="H3269" s="1" t="s">
        <v>911</v>
      </c>
      <c r="I3269" s="39" t="str">
        <f>IF($B3269="","",-SUMIFS(Tabla7[Cantidad],Tabla7[Código del producto],$B3269,Tabla7[Tipo de movimiento],"SALIDA",Tabla7[Mes],I$5))</f>
        <v/>
      </c>
      <c r="J3269" s="39" t="str">
        <f>IF($B3269="","",-SUMIFS(Tabla7[Cantidad],Tabla7[Código del producto],$B3269,Tabla7[Tipo de movimiento],"SALIDA",Tabla7[Mes],J$5))</f>
        <v/>
      </c>
      <c r="K3269" s="39" t="str">
        <f>IF($B3269="","",-SUMIFS(Tabla7[Cantidad],Tabla7[Código del producto],$B3269,Tabla7[Tipo de movimiento],"SALIDA",Tabla7[Mes],K$5))</f>
        <v/>
      </c>
      <c r="L3269" s="39" t="str">
        <f>IF($B3269="","",-SUMIFS(Tabla7[Cantidad],Tabla7[Código del producto],$B3269,Tabla7[Tipo de movimiento],"SALIDA",Tabla7[Mes],L$5))</f>
        <v/>
      </c>
      <c r="M3269" s="39" t="str">
        <f>IF($B3269="","",-SUMIFS(Tabla7[Cantidad],Tabla7[Código del producto],$B3269,Tabla7[Tipo de movimiento],"SALIDA",Tabla7[Mes],M$5))</f>
        <v/>
      </c>
      <c r="N3269" s="39" t="str">
        <f>IF($B3269="","",-SUMIFS(Tabla7[Cantidad],Tabla7[Código del producto],$B3269,Tabla7[Tipo de movimiento],"SALIDA",Tabla7[Mes],N$5))</f>
        <v/>
      </c>
      <c r="O3269" s="39" t="str">
        <f>IF($B3269="","",-SUMIFS(Tabla7[Cantidad],Tabla7[Código del producto],$B3269,Tabla7[Tipo de movimiento],"SALIDA",Tabla7[Mes],O$5))</f>
        <v/>
      </c>
      <c r="P3269" s="39" t="str">
        <f>IF($B3269="","",-SUMIFS(Tabla7[Cantidad],Tabla7[Código del producto],$B3269,Tabla7[Tipo de movimiento],"SALIDA",Tabla7[Mes],P$5))</f>
        <v/>
      </c>
      <c r="Q3269" s="39" t="str">
        <f t="shared" si="150"/>
        <v/>
      </c>
      <c r="R3269" s="51" t="str">
        <f>IF($B3269="","",IFERROR(VLOOKUP($B3269,'ABC rotación'!$C:$G,5,0),"C"))</f>
        <v/>
      </c>
      <c r="S3269" s="41" t="str">
        <f t="shared" si="151"/>
        <v/>
      </c>
      <c r="T3269" s="40" t="str">
        <f t="shared" si="152"/>
        <v/>
      </c>
      <c r="U3269" s="23" t="str">
        <f>IF($B3269="","",VLOOKUP($T3269,Tablas!$X$14:$Y$17,2,1))</f>
        <v/>
      </c>
    </row>
    <row r="3270" spans="2:21" x14ac:dyDescent="0.2">
      <c r="B3270" s="1" t="str">
        <f>IF(Tablas!B3268="","",Tablas!B3268)</f>
        <v/>
      </c>
      <c r="C3270" s="1" t="str">
        <f>IF(Tablas!C3268="","",Tablas!C3268)</f>
        <v/>
      </c>
      <c r="D3270" s="1" t="str">
        <f>IF(Tablas!D3268="","",Tablas!D3268)</f>
        <v/>
      </c>
      <c r="E3270" s="1" t="str">
        <f>IF(Tablas!E3268="","",Tablas!E3268)</f>
        <v/>
      </c>
      <c r="F3270" s="1" t="str">
        <f>IF(Tablas!F3268="","",Tablas!F3268)</f>
        <v/>
      </c>
      <c r="G3270" s="1" t="str">
        <f>IF(Tablas!I3268="","",Tablas!I3268)</f>
        <v/>
      </c>
      <c r="H3270" s="1" t="s">
        <v>911</v>
      </c>
      <c r="I3270" s="39" t="str">
        <f>IF($B3270="","",-SUMIFS(Tabla7[Cantidad],Tabla7[Código del producto],$B3270,Tabla7[Tipo de movimiento],"SALIDA",Tabla7[Mes],I$5))</f>
        <v/>
      </c>
      <c r="J3270" s="39" t="str">
        <f>IF($B3270="","",-SUMIFS(Tabla7[Cantidad],Tabla7[Código del producto],$B3270,Tabla7[Tipo de movimiento],"SALIDA",Tabla7[Mes],J$5))</f>
        <v/>
      </c>
      <c r="K3270" s="39" t="str">
        <f>IF($B3270="","",-SUMIFS(Tabla7[Cantidad],Tabla7[Código del producto],$B3270,Tabla7[Tipo de movimiento],"SALIDA",Tabla7[Mes],K$5))</f>
        <v/>
      </c>
      <c r="L3270" s="39" t="str">
        <f>IF($B3270="","",-SUMIFS(Tabla7[Cantidad],Tabla7[Código del producto],$B3270,Tabla7[Tipo de movimiento],"SALIDA",Tabla7[Mes],L$5))</f>
        <v/>
      </c>
      <c r="M3270" s="39" t="str">
        <f>IF($B3270="","",-SUMIFS(Tabla7[Cantidad],Tabla7[Código del producto],$B3270,Tabla7[Tipo de movimiento],"SALIDA",Tabla7[Mes],M$5))</f>
        <v/>
      </c>
      <c r="N3270" s="39" t="str">
        <f>IF($B3270="","",-SUMIFS(Tabla7[Cantidad],Tabla7[Código del producto],$B3270,Tabla7[Tipo de movimiento],"SALIDA",Tabla7[Mes],N$5))</f>
        <v/>
      </c>
      <c r="O3270" s="39" t="str">
        <f>IF($B3270="","",-SUMIFS(Tabla7[Cantidad],Tabla7[Código del producto],$B3270,Tabla7[Tipo de movimiento],"SALIDA",Tabla7[Mes],O$5))</f>
        <v/>
      </c>
      <c r="P3270" s="39" t="str">
        <f>IF($B3270="","",-SUMIFS(Tabla7[Cantidad],Tabla7[Código del producto],$B3270,Tabla7[Tipo de movimiento],"SALIDA",Tabla7[Mes],P$5))</f>
        <v/>
      </c>
      <c r="Q3270" s="39" t="str">
        <f t="shared" si="150"/>
        <v/>
      </c>
      <c r="R3270" s="51" t="str">
        <f>IF($B3270="","",IFERROR(VLOOKUP($B3270,'ABC rotación'!$C:$G,5,0),"C"))</f>
        <v/>
      </c>
      <c r="S3270" s="41" t="str">
        <f t="shared" si="151"/>
        <v/>
      </c>
      <c r="T3270" s="40" t="str">
        <f t="shared" si="152"/>
        <v/>
      </c>
      <c r="U3270" s="23" t="str">
        <f>IF($B3270="","",VLOOKUP($T3270,Tablas!$X$14:$Y$17,2,1))</f>
        <v/>
      </c>
    </row>
    <row r="3271" spans="2:21" x14ac:dyDescent="0.2">
      <c r="B3271" s="1" t="str">
        <f>IF(Tablas!B3269="","",Tablas!B3269)</f>
        <v/>
      </c>
      <c r="C3271" s="1" t="str">
        <f>IF(Tablas!C3269="","",Tablas!C3269)</f>
        <v/>
      </c>
      <c r="D3271" s="1" t="str">
        <f>IF(Tablas!D3269="","",Tablas!D3269)</f>
        <v/>
      </c>
      <c r="E3271" s="1" t="str">
        <f>IF(Tablas!E3269="","",Tablas!E3269)</f>
        <v/>
      </c>
      <c r="F3271" s="1" t="str">
        <f>IF(Tablas!F3269="","",Tablas!F3269)</f>
        <v/>
      </c>
      <c r="G3271" s="1" t="str">
        <f>IF(Tablas!I3269="","",Tablas!I3269)</f>
        <v/>
      </c>
      <c r="H3271" s="1" t="s">
        <v>911</v>
      </c>
      <c r="I3271" s="39" t="str">
        <f>IF($B3271="","",-SUMIFS(Tabla7[Cantidad],Tabla7[Código del producto],$B3271,Tabla7[Tipo de movimiento],"SALIDA",Tabla7[Mes],I$5))</f>
        <v/>
      </c>
      <c r="J3271" s="39" t="str">
        <f>IF($B3271="","",-SUMIFS(Tabla7[Cantidad],Tabla7[Código del producto],$B3271,Tabla7[Tipo de movimiento],"SALIDA",Tabla7[Mes],J$5))</f>
        <v/>
      </c>
      <c r="K3271" s="39" t="str">
        <f>IF($B3271="","",-SUMIFS(Tabla7[Cantidad],Tabla7[Código del producto],$B3271,Tabla7[Tipo de movimiento],"SALIDA",Tabla7[Mes],K$5))</f>
        <v/>
      </c>
      <c r="L3271" s="39" t="str">
        <f>IF($B3271="","",-SUMIFS(Tabla7[Cantidad],Tabla7[Código del producto],$B3271,Tabla7[Tipo de movimiento],"SALIDA",Tabla7[Mes],L$5))</f>
        <v/>
      </c>
      <c r="M3271" s="39" t="str">
        <f>IF($B3271="","",-SUMIFS(Tabla7[Cantidad],Tabla7[Código del producto],$B3271,Tabla7[Tipo de movimiento],"SALIDA",Tabla7[Mes],M$5))</f>
        <v/>
      </c>
      <c r="N3271" s="39" t="str">
        <f>IF($B3271="","",-SUMIFS(Tabla7[Cantidad],Tabla7[Código del producto],$B3271,Tabla7[Tipo de movimiento],"SALIDA",Tabla7[Mes],N$5))</f>
        <v/>
      </c>
      <c r="O3271" s="39" t="str">
        <f>IF($B3271="","",-SUMIFS(Tabla7[Cantidad],Tabla7[Código del producto],$B3271,Tabla7[Tipo de movimiento],"SALIDA",Tabla7[Mes],O$5))</f>
        <v/>
      </c>
      <c r="P3271" s="39" t="str">
        <f>IF($B3271="","",-SUMIFS(Tabla7[Cantidad],Tabla7[Código del producto],$B3271,Tabla7[Tipo de movimiento],"SALIDA",Tabla7[Mes],P$5))</f>
        <v/>
      </c>
      <c r="Q3271" s="39" t="str">
        <f t="shared" ref="Q3271:Q3334" si="153">IF($B3271="","",IFERROR(AVERAGE(N3271:P3271),0))</f>
        <v/>
      </c>
      <c r="R3271" s="51" t="str">
        <f>IF($B3271="","",IFERROR(VLOOKUP($B3271,'ABC rotación'!$C:$G,5,0),"C"))</f>
        <v/>
      </c>
      <c r="S3271" s="41" t="str">
        <f t="shared" ref="S3271:S3334" si="154">IF($B3271="","",IFERROR(H3271/Q3271*30,0))</f>
        <v/>
      </c>
      <c r="T3271" s="40" t="str">
        <f t="shared" ref="T3271:T3334" si="155">IF($B3271="","",S3271/F3271)</f>
        <v/>
      </c>
      <c r="U3271" s="23" t="str">
        <f>IF($B3271="","",VLOOKUP($T3271,Tablas!$X$14:$Y$17,2,1))</f>
        <v/>
      </c>
    </row>
    <row r="3272" spans="2:21" x14ac:dyDescent="0.2">
      <c r="B3272" s="1" t="str">
        <f>IF(Tablas!B3270="","",Tablas!B3270)</f>
        <v/>
      </c>
      <c r="C3272" s="1" t="str">
        <f>IF(Tablas!C3270="","",Tablas!C3270)</f>
        <v/>
      </c>
      <c r="D3272" s="1" t="str">
        <f>IF(Tablas!D3270="","",Tablas!D3270)</f>
        <v/>
      </c>
      <c r="E3272" s="1" t="str">
        <f>IF(Tablas!E3270="","",Tablas!E3270)</f>
        <v/>
      </c>
      <c r="F3272" s="1" t="str">
        <f>IF(Tablas!F3270="","",Tablas!F3270)</f>
        <v/>
      </c>
      <c r="G3272" s="1" t="str">
        <f>IF(Tablas!I3270="","",Tablas!I3270)</f>
        <v/>
      </c>
      <c r="H3272" s="1" t="s">
        <v>911</v>
      </c>
      <c r="I3272" s="39" t="str">
        <f>IF($B3272="","",-SUMIFS(Tabla7[Cantidad],Tabla7[Código del producto],$B3272,Tabla7[Tipo de movimiento],"SALIDA",Tabla7[Mes],I$5))</f>
        <v/>
      </c>
      <c r="J3272" s="39" t="str">
        <f>IF($B3272="","",-SUMIFS(Tabla7[Cantidad],Tabla7[Código del producto],$B3272,Tabla7[Tipo de movimiento],"SALIDA",Tabla7[Mes],J$5))</f>
        <v/>
      </c>
      <c r="K3272" s="39" t="str">
        <f>IF($B3272="","",-SUMIFS(Tabla7[Cantidad],Tabla7[Código del producto],$B3272,Tabla7[Tipo de movimiento],"SALIDA",Tabla7[Mes],K$5))</f>
        <v/>
      </c>
      <c r="L3272" s="39" t="str">
        <f>IF($B3272="","",-SUMIFS(Tabla7[Cantidad],Tabla7[Código del producto],$B3272,Tabla7[Tipo de movimiento],"SALIDA",Tabla7[Mes],L$5))</f>
        <v/>
      </c>
      <c r="M3272" s="39" t="str">
        <f>IF($B3272="","",-SUMIFS(Tabla7[Cantidad],Tabla7[Código del producto],$B3272,Tabla7[Tipo de movimiento],"SALIDA",Tabla7[Mes],M$5))</f>
        <v/>
      </c>
      <c r="N3272" s="39" t="str">
        <f>IF($B3272="","",-SUMIFS(Tabla7[Cantidad],Tabla7[Código del producto],$B3272,Tabla7[Tipo de movimiento],"SALIDA",Tabla7[Mes],N$5))</f>
        <v/>
      </c>
      <c r="O3272" s="39" t="str">
        <f>IF($B3272="","",-SUMIFS(Tabla7[Cantidad],Tabla7[Código del producto],$B3272,Tabla7[Tipo de movimiento],"SALIDA",Tabla7[Mes],O$5))</f>
        <v/>
      </c>
      <c r="P3272" s="39" t="str">
        <f>IF($B3272="","",-SUMIFS(Tabla7[Cantidad],Tabla7[Código del producto],$B3272,Tabla7[Tipo de movimiento],"SALIDA",Tabla7[Mes],P$5))</f>
        <v/>
      </c>
      <c r="Q3272" s="39" t="str">
        <f t="shared" si="153"/>
        <v/>
      </c>
      <c r="R3272" s="51" t="str">
        <f>IF($B3272="","",IFERROR(VLOOKUP($B3272,'ABC rotación'!$C:$G,5,0),"C"))</f>
        <v/>
      </c>
      <c r="S3272" s="41" t="str">
        <f t="shared" si="154"/>
        <v/>
      </c>
      <c r="T3272" s="40" t="str">
        <f t="shared" si="155"/>
        <v/>
      </c>
      <c r="U3272" s="23" t="str">
        <f>IF($B3272="","",VLOOKUP($T3272,Tablas!$X$14:$Y$17,2,1))</f>
        <v/>
      </c>
    </row>
    <row r="3273" spans="2:21" x14ac:dyDescent="0.2">
      <c r="B3273" s="1" t="str">
        <f>IF(Tablas!B3271="","",Tablas!B3271)</f>
        <v/>
      </c>
      <c r="C3273" s="1" t="str">
        <f>IF(Tablas!C3271="","",Tablas!C3271)</f>
        <v/>
      </c>
      <c r="D3273" s="1" t="str">
        <f>IF(Tablas!D3271="","",Tablas!D3271)</f>
        <v/>
      </c>
      <c r="E3273" s="1" t="str">
        <f>IF(Tablas!E3271="","",Tablas!E3271)</f>
        <v/>
      </c>
      <c r="F3273" s="1" t="str">
        <f>IF(Tablas!F3271="","",Tablas!F3271)</f>
        <v/>
      </c>
      <c r="G3273" s="1" t="str">
        <f>IF(Tablas!I3271="","",Tablas!I3271)</f>
        <v/>
      </c>
      <c r="H3273" s="1" t="s">
        <v>911</v>
      </c>
      <c r="I3273" s="39" t="str">
        <f>IF($B3273="","",-SUMIFS(Tabla7[Cantidad],Tabla7[Código del producto],$B3273,Tabla7[Tipo de movimiento],"SALIDA",Tabla7[Mes],I$5))</f>
        <v/>
      </c>
      <c r="J3273" s="39" t="str">
        <f>IF($B3273="","",-SUMIFS(Tabla7[Cantidad],Tabla7[Código del producto],$B3273,Tabla7[Tipo de movimiento],"SALIDA",Tabla7[Mes],J$5))</f>
        <v/>
      </c>
      <c r="K3273" s="39" t="str">
        <f>IF($B3273="","",-SUMIFS(Tabla7[Cantidad],Tabla7[Código del producto],$B3273,Tabla7[Tipo de movimiento],"SALIDA",Tabla7[Mes],K$5))</f>
        <v/>
      </c>
      <c r="L3273" s="39" t="str">
        <f>IF($B3273="","",-SUMIFS(Tabla7[Cantidad],Tabla7[Código del producto],$B3273,Tabla7[Tipo de movimiento],"SALIDA",Tabla7[Mes],L$5))</f>
        <v/>
      </c>
      <c r="M3273" s="39" t="str">
        <f>IF($B3273="","",-SUMIFS(Tabla7[Cantidad],Tabla7[Código del producto],$B3273,Tabla7[Tipo de movimiento],"SALIDA",Tabla7[Mes],M$5))</f>
        <v/>
      </c>
      <c r="N3273" s="39" t="str">
        <f>IF($B3273="","",-SUMIFS(Tabla7[Cantidad],Tabla7[Código del producto],$B3273,Tabla7[Tipo de movimiento],"SALIDA",Tabla7[Mes],N$5))</f>
        <v/>
      </c>
      <c r="O3273" s="39" t="str">
        <f>IF($B3273="","",-SUMIFS(Tabla7[Cantidad],Tabla7[Código del producto],$B3273,Tabla7[Tipo de movimiento],"SALIDA",Tabla7[Mes],O$5))</f>
        <v/>
      </c>
      <c r="P3273" s="39" t="str">
        <f>IF($B3273="","",-SUMIFS(Tabla7[Cantidad],Tabla7[Código del producto],$B3273,Tabla7[Tipo de movimiento],"SALIDA",Tabla7[Mes],P$5))</f>
        <v/>
      </c>
      <c r="Q3273" s="39" t="str">
        <f t="shared" si="153"/>
        <v/>
      </c>
      <c r="R3273" s="51" t="str">
        <f>IF($B3273="","",IFERROR(VLOOKUP($B3273,'ABC rotación'!$C:$G,5,0),"C"))</f>
        <v/>
      </c>
      <c r="S3273" s="41" t="str">
        <f t="shared" si="154"/>
        <v/>
      </c>
      <c r="T3273" s="40" t="str">
        <f t="shared" si="155"/>
        <v/>
      </c>
      <c r="U3273" s="23" t="str">
        <f>IF($B3273="","",VLOOKUP($T3273,Tablas!$X$14:$Y$17,2,1))</f>
        <v/>
      </c>
    </row>
    <row r="3274" spans="2:21" x14ac:dyDescent="0.2">
      <c r="B3274" s="1" t="str">
        <f>IF(Tablas!B3272="","",Tablas!B3272)</f>
        <v/>
      </c>
      <c r="C3274" s="1" t="str">
        <f>IF(Tablas!C3272="","",Tablas!C3272)</f>
        <v/>
      </c>
      <c r="D3274" s="1" t="str">
        <f>IF(Tablas!D3272="","",Tablas!D3272)</f>
        <v/>
      </c>
      <c r="E3274" s="1" t="str">
        <f>IF(Tablas!E3272="","",Tablas!E3272)</f>
        <v/>
      </c>
      <c r="F3274" s="1" t="str">
        <f>IF(Tablas!F3272="","",Tablas!F3272)</f>
        <v/>
      </c>
      <c r="G3274" s="1" t="str">
        <f>IF(Tablas!I3272="","",Tablas!I3272)</f>
        <v/>
      </c>
      <c r="H3274" s="1" t="s">
        <v>911</v>
      </c>
      <c r="I3274" s="39" t="str">
        <f>IF($B3274="","",-SUMIFS(Tabla7[Cantidad],Tabla7[Código del producto],$B3274,Tabla7[Tipo de movimiento],"SALIDA",Tabla7[Mes],I$5))</f>
        <v/>
      </c>
      <c r="J3274" s="39" t="str">
        <f>IF($B3274="","",-SUMIFS(Tabla7[Cantidad],Tabla7[Código del producto],$B3274,Tabla7[Tipo de movimiento],"SALIDA",Tabla7[Mes],J$5))</f>
        <v/>
      </c>
      <c r="K3274" s="39" t="str">
        <f>IF($B3274="","",-SUMIFS(Tabla7[Cantidad],Tabla7[Código del producto],$B3274,Tabla7[Tipo de movimiento],"SALIDA",Tabla7[Mes],K$5))</f>
        <v/>
      </c>
      <c r="L3274" s="39" t="str">
        <f>IF($B3274="","",-SUMIFS(Tabla7[Cantidad],Tabla7[Código del producto],$B3274,Tabla7[Tipo de movimiento],"SALIDA",Tabla7[Mes],L$5))</f>
        <v/>
      </c>
      <c r="M3274" s="39" t="str">
        <f>IF($B3274="","",-SUMIFS(Tabla7[Cantidad],Tabla7[Código del producto],$B3274,Tabla7[Tipo de movimiento],"SALIDA",Tabla7[Mes],M$5))</f>
        <v/>
      </c>
      <c r="N3274" s="39" t="str">
        <f>IF($B3274="","",-SUMIFS(Tabla7[Cantidad],Tabla7[Código del producto],$B3274,Tabla7[Tipo de movimiento],"SALIDA",Tabla7[Mes],N$5))</f>
        <v/>
      </c>
      <c r="O3274" s="39" t="str">
        <f>IF($B3274="","",-SUMIFS(Tabla7[Cantidad],Tabla7[Código del producto],$B3274,Tabla7[Tipo de movimiento],"SALIDA",Tabla7[Mes],O$5))</f>
        <v/>
      </c>
      <c r="P3274" s="39" t="str">
        <f>IF($B3274="","",-SUMIFS(Tabla7[Cantidad],Tabla7[Código del producto],$B3274,Tabla7[Tipo de movimiento],"SALIDA",Tabla7[Mes],P$5))</f>
        <v/>
      </c>
      <c r="Q3274" s="39" t="str">
        <f t="shared" si="153"/>
        <v/>
      </c>
      <c r="R3274" s="51" t="str">
        <f>IF($B3274="","",IFERROR(VLOOKUP($B3274,'ABC rotación'!$C:$G,5,0),"C"))</f>
        <v/>
      </c>
      <c r="S3274" s="41" t="str">
        <f t="shared" si="154"/>
        <v/>
      </c>
      <c r="T3274" s="40" t="str">
        <f t="shared" si="155"/>
        <v/>
      </c>
      <c r="U3274" s="23" t="str">
        <f>IF($B3274="","",VLOOKUP($T3274,Tablas!$X$14:$Y$17,2,1))</f>
        <v/>
      </c>
    </row>
    <row r="3275" spans="2:21" x14ac:dyDescent="0.2">
      <c r="B3275" s="1" t="str">
        <f>IF(Tablas!B3273="","",Tablas!B3273)</f>
        <v/>
      </c>
      <c r="C3275" s="1" t="str">
        <f>IF(Tablas!C3273="","",Tablas!C3273)</f>
        <v/>
      </c>
      <c r="D3275" s="1" t="str">
        <f>IF(Tablas!D3273="","",Tablas!D3273)</f>
        <v/>
      </c>
      <c r="E3275" s="1" t="str">
        <f>IF(Tablas!E3273="","",Tablas!E3273)</f>
        <v/>
      </c>
      <c r="F3275" s="1" t="str">
        <f>IF(Tablas!F3273="","",Tablas!F3273)</f>
        <v/>
      </c>
      <c r="G3275" s="1" t="str">
        <f>IF(Tablas!I3273="","",Tablas!I3273)</f>
        <v/>
      </c>
      <c r="H3275" s="1" t="s">
        <v>911</v>
      </c>
      <c r="I3275" s="39" t="str">
        <f>IF($B3275="","",-SUMIFS(Tabla7[Cantidad],Tabla7[Código del producto],$B3275,Tabla7[Tipo de movimiento],"SALIDA",Tabla7[Mes],I$5))</f>
        <v/>
      </c>
      <c r="J3275" s="39" t="str">
        <f>IF($B3275="","",-SUMIFS(Tabla7[Cantidad],Tabla7[Código del producto],$B3275,Tabla7[Tipo de movimiento],"SALIDA",Tabla7[Mes],J$5))</f>
        <v/>
      </c>
      <c r="K3275" s="39" t="str">
        <f>IF($B3275="","",-SUMIFS(Tabla7[Cantidad],Tabla7[Código del producto],$B3275,Tabla7[Tipo de movimiento],"SALIDA",Tabla7[Mes],K$5))</f>
        <v/>
      </c>
      <c r="L3275" s="39" t="str">
        <f>IF($B3275="","",-SUMIFS(Tabla7[Cantidad],Tabla7[Código del producto],$B3275,Tabla7[Tipo de movimiento],"SALIDA",Tabla7[Mes],L$5))</f>
        <v/>
      </c>
      <c r="M3275" s="39" t="str">
        <f>IF($B3275="","",-SUMIFS(Tabla7[Cantidad],Tabla7[Código del producto],$B3275,Tabla7[Tipo de movimiento],"SALIDA",Tabla7[Mes],M$5))</f>
        <v/>
      </c>
      <c r="N3275" s="39" t="str">
        <f>IF($B3275="","",-SUMIFS(Tabla7[Cantidad],Tabla7[Código del producto],$B3275,Tabla7[Tipo de movimiento],"SALIDA",Tabla7[Mes],N$5))</f>
        <v/>
      </c>
      <c r="O3275" s="39" t="str">
        <f>IF($B3275="","",-SUMIFS(Tabla7[Cantidad],Tabla7[Código del producto],$B3275,Tabla7[Tipo de movimiento],"SALIDA",Tabla7[Mes],O$5))</f>
        <v/>
      </c>
      <c r="P3275" s="39" t="str">
        <f>IF($B3275="","",-SUMIFS(Tabla7[Cantidad],Tabla7[Código del producto],$B3275,Tabla7[Tipo de movimiento],"SALIDA",Tabla7[Mes],P$5))</f>
        <v/>
      </c>
      <c r="Q3275" s="39" t="str">
        <f t="shared" si="153"/>
        <v/>
      </c>
      <c r="R3275" s="51" t="str">
        <f>IF($B3275="","",IFERROR(VLOOKUP($B3275,'ABC rotación'!$C:$G,5,0),"C"))</f>
        <v/>
      </c>
      <c r="S3275" s="41" t="str">
        <f t="shared" si="154"/>
        <v/>
      </c>
      <c r="T3275" s="40" t="str">
        <f t="shared" si="155"/>
        <v/>
      </c>
      <c r="U3275" s="23" t="str">
        <f>IF($B3275="","",VLOOKUP($T3275,Tablas!$X$14:$Y$17,2,1))</f>
        <v/>
      </c>
    </row>
    <row r="3276" spans="2:21" x14ac:dyDescent="0.2">
      <c r="B3276" s="1" t="str">
        <f>IF(Tablas!B3274="","",Tablas!B3274)</f>
        <v/>
      </c>
      <c r="C3276" s="1" t="str">
        <f>IF(Tablas!C3274="","",Tablas!C3274)</f>
        <v/>
      </c>
      <c r="D3276" s="1" t="str">
        <f>IF(Tablas!D3274="","",Tablas!D3274)</f>
        <v/>
      </c>
      <c r="E3276" s="1" t="str">
        <f>IF(Tablas!E3274="","",Tablas!E3274)</f>
        <v/>
      </c>
      <c r="F3276" s="1" t="str">
        <f>IF(Tablas!F3274="","",Tablas!F3274)</f>
        <v/>
      </c>
      <c r="G3276" s="1" t="str">
        <f>IF(Tablas!I3274="","",Tablas!I3274)</f>
        <v/>
      </c>
      <c r="H3276" s="1" t="s">
        <v>911</v>
      </c>
      <c r="I3276" s="39" t="str">
        <f>IF($B3276="","",-SUMIFS(Tabla7[Cantidad],Tabla7[Código del producto],$B3276,Tabla7[Tipo de movimiento],"SALIDA",Tabla7[Mes],I$5))</f>
        <v/>
      </c>
      <c r="J3276" s="39" t="str">
        <f>IF($B3276="","",-SUMIFS(Tabla7[Cantidad],Tabla7[Código del producto],$B3276,Tabla7[Tipo de movimiento],"SALIDA",Tabla7[Mes],J$5))</f>
        <v/>
      </c>
      <c r="K3276" s="39" t="str">
        <f>IF($B3276="","",-SUMIFS(Tabla7[Cantidad],Tabla7[Código del producto],$B3276,Tabla7[Tipo de movimiento],"SALIDA",Tabla7[Mes],K$5))</f>
        <v/>
      </c>
      <c r="L3276" s="39" t="str">
        <f>IF($B3276="","",-SUMIFS(Tabla7[Cantidad],Tabla7[Código del producto],$B3276,Tabla7[Tipo de movimiento],"SALIDA",Tabla7[Mes],L$5))</f>
        <v/>
      </c>
      <c r="M3276" s="39" t="str">
        <f>IF($B3276="","",-SUMIFS(Tabla7[Cantidad],Tabla7[Código del producto],$B3276,Tabla7[Tipo de movimiento],"SALIDA",Tabla7[Mes],M$5))</f>
        <v/>
      </c>
      <c r="N3276" s="39" t="str">
        <f>IF($B3276="","",-SUMIFS(Tabla7[Cantidad],Tabla7[Código del producto],$B3276,Tabla7[Tipo de movimiento],"SALIDA",Tabla7[Mes],N$5))</f>
        <v/>
      </c>
      <c r="O3276" s="39" t="str">
        <f>IF($B3276="","",-SUMIFS(Tabla7[Cantidad],Tabla7[Código del producto],$B3276,Tabla7[Tipo de movimiento],"SALIDA",Tabla7[Mes],O$5))</f>
        <v/>
      </c>
      <c r="P3276" s="39" t="str">
        <f>IF($B3276="","",-SUMIFS(Tabla7[Cantidad],Tabla7[Código del producto],$B3276,Tabla7[Tipo de movimiento],"SALIDA",Tabla7[Mes],P$5))</f>
        <v/>
      </c>
      <c r="Q3276" s="39" t="str">
        <f t="shared" si="153"/>
        <v/>
      </c>
      <c r="R3276" s="51" t="str">
        <f>IF($B3276="","",IFERROR(VLOOKUP($B3276,'ABC rotación'!$C:$G,5,0),"C"))</f>
        <v/>
      </c>
      <c r="S3276" s="41" t="str">
        <f t="shared" si="154"/>
        <v/>
      </c>
      <c r="T3276" s="40" t="str">
        <f t="shared" si="155"/>
        <v/>
      </c>
      <c r="U3276" s="23" t="str">
        <f>IF($B3276="","",VLOOKUP($T3276,Tablas!$X$14:$Y$17,2,1))</f>
        <v/>
      </c>
    </row>
    <row r="3277" spans="2:21" x14ac:dyDescent="0.2">
      <c r="B3277" s="1" t="str">
        <f>IF(Tablas!B3275="","",Tablas!B3275)</f>
        <v/>
      </c>
      <c r="C3277" s="1" t="str">
        <f>IF(Tablas!C3275="","",Tablas!C3275)</f>
        <v/>
      </c>
      <c r="D3277" s="1" t="str">
        <f>IF(Tablas!D3275="","",Tablas!D3275)</f>
        <v/>
      </c>
      <c r="E3277" s="1" t="str">
        <f>IF(Tablas!E3275="","",Tablas!E3275)</f>
        <v/>
      </c>
      <c r="F3277" s="1" t="str">
        <f>IF(Tablas!F3275="","",Tablas!F3275)</f>
        <v/>
      </c>
      <c r="G3277" s="1" t="str">
        <f>IF(Tablas!I3275="","",Tablas!I3275)</f>
        <v/>
      </c>
      <c r="H3277" s="1" t="s">
        <v>911</v>
      </c>
      <c r="I3277" s="39" t="str">
        <f>IF($B3277="","",-SUMIFS(Tabla7[Cantidad],Tabla7[Código del producto],$B3277,Tabla7[Tipo de movimiento],"SALIDA",Tabla7[Mes],I$5))</f>
        <v/>
      </c>
      <c r="J3277" s="39" t="str">
        <f>IF($B3277="","",-SUMIFS(Tabla7[Cantidad],Tabla7[Código del producto],$B3277,Tabla7[Tipo de movimiento],"SALIDA",Tabla7[Mes],J$5))</f>
        <v/>
      </c>
      <c r="K3277" s="39" t="str">
        <f>IF($B3277="","",-SUMIFS(Tabla7[Cantidad],Tabla7[Código del producto],$B3277,Tabla7[Tipo de movimiento],"SALIDA",Tabla7[Mes],K$5))</f>
        <v/>
      </c>
      <c r="L3277" s="39" t="str">
        <f>IF($B3277="","",-SUMIFS(Tabla7[Cantidad],Tabla7[Código del producto],$B3277,Tabla7[Tipo de movimiento],"SALIDA",Tabla7[Mes],L$5))</f>
        <v/>
      </c>
      <c r="M3277" s="39" t="str">
        <f>IF($B3277="","",-SUMIFS(Tabla7[Cantidad],Tabla7[Código del producto],$B3277,Tabla7[Tipo de movimiento],"SALIDA",Tabla7[Mes],M$5))</f>
        <v/>
      </c>
      <c r="N3277" s="39" t="str">
        <f>IF($B3277="","",-SUMIFS(Tabla7[Cantidad],Tabla7[Código del producto],$B3277,Tabla7[Tipo de movimiento],"SALIDA",Tabla7[Mes],N$5))</f>
        <v/>
      </c>
      <c r="O3277" s="39" t="str">
        <f>IF($B3277="","",-SUMIFS(Tabla7[Cantidad],Tabla7[Código del producto],$B3277,Tabla7[Tipo de movimiento],"SALIDA",Tabla7[Mes],O$5))</f>
        <v/>
      </c>
      <c r="P3277" s="39" t="str">
        <f>IF($B3277="","",-SUMIFS(Tabla7[Cantidad],Tabla7[Código del producto],$B3277,Tabla7[Tipo de movimiento],"SALIDA",Tabla7[Mes],P$5))</f>
        <v/>
      </c>
      <c r="Q3277" s="39" t="str">
        <f t="shared" si="153"/>
        <v/>
      </c>
      <c r="R3277" s="51" t="str">
        <f>IF($B3277="","",IFERROR(VLOOKUP($B3277,'ABC rotación'!$C:$G,5,0),"C"))</f>
        <v/>
      </c>
      <c r="S3277" s="41" t="str">
        <f t="shared" si="154"/>
        <v/>
      </c>
      <c r="T3277" s="40" t="str">
        <f t="shared" si="155"/>
        <v/>
      </c>
      <c r="U3277" s="23" t="str">
        <f>IF($B3277="","",VLOOKUP($T3277,Tablas!$X$14:$Y$17,2,1))</f>
        <v/>
      </c>
    </row>
    <row r="3278" spans="2:21" x14ac:dyDescent="0.2">
      <c r="B3278" s="1" t="str">
        <f>IF(Tablas!B3276="","",Tablas!B3276)</f>
        <v/>
      </c>
      <c r="C3278" s="1" t="str">
        <f>IF(Tablas!C3276="","",Tablas!C3276)</f>
        <v/>
      </c>
      <c r="D3278" s="1" t="str">
        <f>IF(Tablas!D3276="","",Tablas!D3276)</f>
        <v/>
      </c>
      <c r="E3278" s="1" t="str">
        <f>IF(Tablas!E3276="","",Tablas!E3276)</f>
        <v/>
      </c>
      <c r="F3278" s="1" t="str">
        <f>IF(Tablas!F3276="","",Tablas!F3276)</f>
        <v/>
      </c>
      <c r="G3278" s="1" t="str">
        <f>IF(Tablas!I3276="","",Tablas!I3276)</f>
        <v/>
      </c>
      <c r="H3278" s="1" t="s">
        <v>911</v>
      </c>
      <c r="I3278" s="39" t="str">
        <f>IF($B3278="","",-SUMIFS(Tabla7[Cantidad],Tabla7[Código del producto],$B3278,Tabla7[Tipo de movimiento],"SALIDA",Tabla7[Mes],I$5))</f>
        <v/>
      </c>
      <c r="J3278" s="39" t="str">
        <f>IF($B3278="","",-SUMIFS(Tabla7[Cantidad],Tabla7[Código del producto],$B3278,Tabla7[Tipo de movimiento],"SALIDA",Tabla7[Mes],J$5))</f>
        <v/>
      </c>
      <c r="K3278" s="39" t="str">
        <f>IF($B3278="","",-SUMIFS(Tabla7[Cantidad],Tabla7[Código del producto],$B3278,Tabla7[Tipo de movimiento],"SALIDA",Tabla7[Mes],K$5))</f>
        <v/>
      </c>
      <c r="L3278" s="39" t="str">
        <f>IF($B3278="","",-SUMIFS(Tabla7[Cantidad],Tabla7[Código del producto],$B3278,Tabla7[Tipo de movimiento],"SALIDA",Tabla7[Mes],L$5))</f>
        <v/>
      </c>
      <c r="M3278" s="39" t="str">
        <f>IF($B3278="","",-SUMIFS(Tabla7[Cantidad],Tabla7[Código del producto],$B3278,Tabla7[Tipo de movimiento],"SALIDA",Tabla7[Mes],M$5))</f>
        <v/>
      </c>
      <c r="N3278" s="39" t="str">
        <f>IF($B3278="","",-SUMIFS(Tabla7[Cantidad],Tabla7[Código del producto],$B3278,Tabla7[Tipo de movimiento],"SALIDA",Tabla7[Mes],N$5))</f>
        <v/>
      </c>
      <c r="O3278" s="39" t="str">
        <f>IF($B3278="","",-SUMIFS(Tabla7[Cantidad],Tabla7[Código del producto],$B3278,Tabla7[Tipo de movimiento],"SALIDA",Tabla7[Mes],O$5))</f>
        <v/>
      </c>
      <c r="P3278" s="39" t="str">
        <f>IF($B3278="","",-SUMIFS(Tabla7[Cantidad],Tabla7[Código del producto],$B3278,Tabla7[Tipo de movimiento],"SALIDA",Tabla7[Mes],P$5))</f>
        <v/>
      </c>
      <c r="Q3278" s="39" t="str">
        <f t="shared" si="153"/>
        <v/>
      </c>
      <c r="R3278" s="51" t="str">
        <f>IF($B3278="","",IFERROR(VLOOKUP($B3278,'ABC rotación'!$C:$G,5,0),"C"))</f>
        <v/>
      </c>
      <c r="S3278" s="41" t="str">
        <f t="shared" si="154"/>
        <v/>
      </c>
      <c r="T3278" s="40" t="str">
        <f t="shared" si="155"/>
        <v/>
      </c>
      <c r="U3278" s="23" t="str">
        <f>IF($B3278="","",VLOOKUP($T3278,Tablas!$X$14:$Y$17,2,1))</f>
        <v/>
      </c>
    </row>
    <row r="3279" spans="2:21" x14ac:dyDescent="0.2">
      <c r="B3279" s="1" t="str">
        <f>IF(Tablas!B3277="","",Tablas!B3277)</f>
        <v/>
      </c>
      <c r="C3279" s="1" t="str">
        <f>IF(Tablas!C3277="","",Tablas!C3277)</f>
        <v/>
      </c>
      <c r="D3279" s="1" t="str">
        <f>IF(Tablas!D3277="","",Tablas!D3277)</f>
        <v/>
      </c>
      <c r="E3279" s="1" t="str">
        <f>IF(Tablas!E3277="","",Tablas!E3277)</f>
        <v/>
      </c>
      <c r="F3279" s="1" t="str">
        <f>IF(Tablas!F3277="","",Tablas!F3277)</f>
        <v/>
      </c>
      <c r="G3279" s="1" t="str">
        <f>IF(Tablas!I3277="","",Tablas!I3277)</f>
        <v/>
      </c>
      <c r="H3279" s="1" t="s">
        <v>911</v>
      </c>
      <c r="I3279" s="39" t="str">
        <f>IF($B3279="","",-SUMIFS(Tabla7[Cantidad],Tabla7[Código del producto],$B3279,Tabla7[Tipo de movimiento],"SALIDA",Tabla7[Mes],I$5))</f>
        <v/>
      </c>
      <c r="J3279" s="39" t="str">
        <f>IF($B3279="","",-SUMIFS(Tabla7[Cantidad],Tabla7[Código del producto],$B3279,Tabla7[Tipo de movimiento],"SALIDA",Tabla7[Mes],J$5))</f>
        <v/>
      </c>
      <c r="K3279" s="39" t="str">
        <f>IF($B3279="","",-SUMIFS(Tabla7[Cantidad],Tabla7[Código del producto],$B3279,Tabla7[Tipo de movimiento],"SALIDA",Tabla7[Mes],K$5))</f>
        <v/>
      </c>
      <c r="L3279" s="39" t="str">
        <f>IF($B3279="","",-SUMIFS(Tabla7[Cantidad],Tabla7[Código del producto],$B3279,Tabla7[Tipo de movimiento],"SALIDA",Tabla7[Mes],L$5))</f>
        <v/>
      </c>
      <c r="M3279" s="39" t="str">
        <f>IF($B3279="","",-SUMIFS(Tabla7[Cantidad],Tabla7[Código del producto],$B3279,Tabla7[Tipo de movimiento],"SALIDA",Tabla7[Mes],M$5))</f>
        <v/>
      </c>
      <c r="N3279" s="39" t="str">
        <f>IF($B3279="","",-SUMIFS(Tabla7[Cantidad],Tabla7[Código del producto],$B3279,Tabla7[Tipo de movimiento],"SALIDA",Tabla7[Mes],N$5))</f>
        <v/>
      </c>
      <c r="O3279" s="39" t="str">
        <f>IF($B3279="","",-SUMIFS(Tabla7[Cantidad],Tabla7[Código del producto],$B3279,Tabla7[Tipo de movimiento],"SALIDA",Tabla7[Mes],O$5))</f>
        <v/>
      </c>
      <c r="P3279" s="39" t="str">
        <f>IF($B3279="","",-SUMIFS(Tabla7[Cantidad],Tabla7[Código del producto],$B3279,Tabla7[Tipo de movimiento],"SALIDA",Tabla7[Mes],P$5))</f>
        <v/>
      </c>
      <c r="Q3279" s="39" t="str">
        <f t="shared" si="153"/>
        <v/>
      </c>
      <c r="R3279" s="51" t="str">
        <f>IF($B3279="","",IFERROR(VLOOKUP($B3279,'ABC rotación'!$C:$G,5,0),"C"))</f>
        <v/>
      </c>
      <c r="S3279" s="41" t="str">
        <f t="shared" si="154"/>
        <v/>
      </c>
      <c r="T3279" s="40" t="str">
        <f t="shared" si="155"/>
        <v/>
      </c>
      <c r="U3279" s="23" t="str">
        <f>IF($B3279="","",VLOOKUP($T3279,Tablas!$X$14:$Y$17,2,1))</f>
        <v/>
      </c>
    </row>
    <row r="3280" spans="2:21" x14ac:dyDescent="0.2">
      <c r="B3280" s="1" t="str">
        <f>IF(Tablas!B3278="","",Tablas!B3278)</f>
        <v/>
      </c>
      <c r="C3280" s="1" t="str">
        <f>IF(Tablas!C3278="","",Tablas!C3278)</f>
        <v/>
      </c>
      <c r="D3280" s="1" t="str">
        <f>IF(Tablas!D3278="","",Tablas!D3278)</f>
        <v/>
      </c>
      <c r="E3280" s="1" t="str">
        <f>IF(Tablas!E3278="","",Tablas!E3278)</f>
        <v/>
      </c>
      <c r="F3280" s="1" t="str">
        <f>IF(Tablas!F3278="","",Tablas!F3278)</f>
        <v/>
      </c>
      <c r="G3280" s="1" t="str">
        <f>IF(Tablas!I3278="","",Tablas!I3278)</f>
        <v/>
      </c>
      <c r="H3280" s="1" t="s">
        <v>911</v>
      </c>
      <c r="I3280" s="39" t="str">
        <f>IF($B3280="","",-SUMIFS(Tabla7[Cantidad],Tabla7[Código del producto],$B3280,Tabla7[Tipo de movimiento],"SALIDA",Tabla7[Mes],I$5))</f>
        <v/>
      </c>
      <c r="J3280" s="39" t="str">
        <f>IF($B3280="","",-SUMIFS(Tabla7[Cantidad],Tabla7[Código del producto],$B3280,Tabla7[Tipo de movimiento],"SALIDA",Tabla7[Mes],J$5))</f>
        <v/>
      </c>
      <c r="K3280" s="39" t="str">
        <f>IF($B3280="","",-SUMIFS(Tabla7[Cantidad],Tabla7[Código del producto],$B3280,Tabla7[Tipo de movimiento],"SALIDA",Tabla7[Mes],K$5))</f>
        <v/>
      </c>
      <c r="L3280" s="39" t="str">
        <f>IF($B3280="","",-SUMIFS(Tabla7[Cantidad],Tabla7[Código del producto],$B3280,Tabla7[Tipo de movimiento],"SALIDA",Tabla7[Mes],L$5))</f>
        <v/>
      </c>
      <c r="M3280" s="39" t="str">
        <f>IF($B3280="","",-SUMIFS(Tabla7[Cantidad],Tabla7[Código del producto],$B3280,Tabla7[Tipo de movimiento],"SALIDA",Tabla7[Mes],M$5))</f>
        <v/>
      </c>
      <c r="N3280" s="39" t="str">
        <f>IF($B3280="","",-SUMIFS(Tabla7[Cantidad],Tabla7[Código del producto],$B3280,Tabla7[Tipo de movimiento],"SALIDA",Tabla7[Mes],N$5))</f>
        <v/>
      </c>
      <c r="O3280" s="39" t="str">
        <f>IF($B3280="","",-SUMIFS(Tabla7[Cantidad],Tabla7[Código del producto],$B3280,Tabla7[Tipo de movimiento],"SALIDA",Tabla7[Mes],O$5))</f>
        <v/>
      </c>
      <c r="P3280" s="39" t="str">
        <f>IF($B3280="","",-SUMIFS(Tabla7[Cantidad],Tabla7[Código del producto],$B3280,Tabla7[Tipo de movimiento],"SALIDA",Tabla7[Mes],P$5))</f>
        <v/>
      </c>
      <c r="Q3280" s="39" t="str">
        <f t="shared" si="153"/>
        <v/>
      </c>
      <c r="R3280" s="51" t="str">
        <f>IF($B3280="","",IFERROR(VLOOKUP($B3280,'ABC rotación'!$C:$G,5,0),"C"))</f>
        <v/>
      </c>
      <c r="S3280" s="41" t="str">
        <f t="shared" si="154"/>
        <v/>
      </c>
      <c r="T3280" s="40" t="str">
        <f t="shared" si="155"/>
        <v/>
      </c>
      <c r="U3280" s="23" t="str">
        <f>IF($B3280="","",VLOOKUP($T3280,Tablas!$X$14:$Y$17,2,1))</f>
        <v/>
      </c>
    </row>
    <row r="3281" spans="2:21" x14ac:dyDescent="0.2">
      <c r="B3281" s="1" t="str">
        <f>IF(Tablas!B3279="","",Tablas!B3279)</f>
        <v/>
      </c>
      <c r="C3281" s="1" t="str">
        <f>IF(Tablas!C3279="","",Tablas!C3279)</f>
        <v/>
      </c>
      <c r="D3281" s="1" t="str">
        <f>IF(Tablas!D3279="","",Tablas!D3279)</f>
        <v/>
      </c>
      <c r="E3281" s="1" t="str">
        <f>IF(Tablas!E3279="","",Tablas!E3279)</f>
        <v/>
      </c>
      <c r="F3281" s="1" t="str">
        <f>IF(Tablas!F3279="","",Tablas!F3279)</f>
        <v/>
      </c>
      <c r="G3281" s="1" t="str">
        <f>IF(Tablas!I3279="","",Tablas!I3279)</f>
        <v/>
      </c>
      <c r="H3281" s="1" t="s">
        <v>911</v>
      </c>
      <c r="I3281" s="39" t="str">
        <f>IF($B3281="","",-SUMIFS(Tabla7[Cantidad],Tabla7[Código del producto],$B3281,Tabla7[Tipo de movimiento],"SALIDA",Tabla7[Mes],I$5))</f>
        <v/>
      </c>
      <c r="J3281" s="39" t="str">
        <f>IF($B3281="","",-SUMIFS(Tabla7[Cantidad],Tabla7[Código del producto],$B3281,Tabla7[Tipo de movimiento],"SALIDA",Tabla7[Mes],J$5))</f>
        <v/>
      </c>
      <c r="K3281" s="39" t="str">
        <f>IF($B3281="","",-SUMIFS(Tabla7[Cantidad],Tabla7[Código del producto],$B3281,Tabla7[Tipo de movimiento],"SALIDA",Tabla7[Mes],K$5))</f>
        <v/>
      </c>
      <c r="L3281" s="39" t="str">
        <f>IF($B3281="","",-SUMIFS(Tabla7[Cantidad],Tabla7[Código del producto],$B3281,Tabla7[Tipo de movimiento],"SALIDA",Tabla7[Mes],L$5))</f>
        <v/>
      </c>
      <c r="M3281" s="39" t="str">
        <f>IF($B3281="","",-SUMIFS(Tabla7[Cantidad],Tabla7[Código del producto],$B3281,Tabla7[Tipo de movimiento],"SALIDA",Tabla7[Mes],M$5))</f>
        <v/>
      </c>
      <c r="N3281" s="39" t="str">
        <f>IF($B3281="","",-SUMIFS(Tabla7[Cantidad],Tabla7[Código del producto],$B3281,Tabla7[Tipo de movimiento],"SALIDA",Tabla7[Mes],N$5))</f>
        <v/>
      </c>
      <c r="O3281" s="39" t="str">
        <f>IF($B3281="","",-SUMIFS(Tabla7[Cantidad],Tabla7[Código del producto],$B3281,Tabla7[Tipo de movimiento],"SALIDA",Tabla7[Mes],O$5))</f>
        <v/>
      </c>
      <c r="P3281" s="39" t="str">
        <f>IF($B3281="","",-SUMIFS(Tabla7[Cantidad],Tabla7[Código del producto],$B3281,Tabla7[Tipo de movimiento],"SALIDA",Tabla7[Mes],P$5))</f>
        <v/>
      </c>
      <c r="Q3281" s="39" t="str">
        <f t="shared" si="153"/>
        <v/>
      </c>
      <c r="R3281" s="51" t="str">
        <f>IF($B3281="","",IFERROR(VLOOKUP($B3281,'ABC rotación'!$C:$G,5,0),"C"))</f>
        <v/>
      </c>
      <c r="S3281" s="41" t="str">
        <f t="shared" si="154"/>
        <v/>
      </c>
      <c r="T3281" s="40" t="str">
        <f t="shared" si="155"/>
        <v/>
      </c>
      <c r="U3281" s="23" t="str">
        <f>IF($B3281="","",VLOOKUP($T3281,Tablas!$X$14:$Y$17,2,1))</f>
        <v/>
      </c>
    </row>
    <row r="3282" spans="2:21" x14ac:dyDescent="0.2">
      <c r="B3282" s="1" t="str">
        <f>IF(Tablas!B3280="","",Tablas!B3280)</f>
        <v/>
      </c>
      <c r="C3282" s="1" t="str">
        <f>IF(Tablas!C3280="","",Tablas!C3280)</f>
        <v/>
      </c>
      <c r="D3282" s="1" t="str">
        <f>IF(Tablas!D3280="","",Tablas!D3280)</f>
        <v/>
      </c>
      <c r="E3282" s="1" t="str">
        <f>IF(Tablas!E3280="","",Tablas!E3280)</f>
        <v/>
      </c>
      <c r="F3282" s="1" t="str">
        <f>IF(Tablas!F3280="","",Tablas!F3280)</f>
        <v/>
      </c>
      <c r="G3282" s="1" t="str">
        <f>IF(Tablas!I3280="","",Tablas!I3280)</f>
        <v/>
      </c>
      <c r="H3282" s="1" t="s">
        <v>911</v>
      </c>
      <c r="I3282" s="39" t="str">
        <f>IF($B3282="","",-SUMIFS(Tabla7[Cantidad],Tabla7[Código del producto],$B3282,Tabla7[Tipo de movimiento],"SALIDA",Tabla7[Mes],I$5))</f>
        <v/>
      </c>
      <c r="J3282" s="39" t="str">
        <f>IF($B3282="","",-SUMIFS(Tabla7[Cantidad],Tabla7[Código del producto],$B3282,Tabla7[Tipo de movimiento],"SALIDA",Tabla7[Mes],J$5))</f>
        <v/>
      </c>
      <c r="K3282" s="39" t="str">
        <f>IF($B3282="","",-SUMIFS(Tabla7[Cantidad],Tabla7[Código del producto],$B3282,Tabla7[Tipo de movimiento],"SALIDA",Tabla7[Mes],K$5))</f>
        <v/>
      </c>
      <c r="L3282" s="39" t="str">
        <f>IF($B3282="","",-SUMIFS(Tabla7[Cantidad],Tabla7[Código del producto],$B3282,Tabla7[Tipo de movimiento],"SALIDA",Tabla7[Mes],L$5))</f>
        <v/>
      </c>
      <c r="M3282" s="39" t="str">
        <f>IF($B3282="","",-SUMIFS(Tabla7[Cantidad],Tabla7[Código del producto],$B3282,Tabla7[Tipo de movimiento],"SALIDA",Tabla7[Mes],M$5))</f>
        <v/>
      </c>
      <c r="N3282" s="39" t="str">
        <f>IF($B3282="","",-SUMIFS(Tabla7[Cantidad],Tabla7[Código del producto],$B3282,Tabla7[Tipo de movimiento],"SALIDA",Tabla7[Mes],N$5))</f>
        <v/>
      </c>
      <c r="O3282" s="39" t="str">
        <f>IF($B3282="","",-SUMIFS(Tabla7[Cantidad],Tabla7[Código del producto],$B3282,Tabla7[Tipo de movimiento],"SALIDA",Tabla7[Mes],O$5))</f>
        <v/>
      </c>
      <c r="P3282" s="39" t="str">
        <f>IF($B3282="","",-SUMIFS(Tabla7[Cantidad],Tabla7[Código del producto],$B3282,Tabla7[Tipo de movimiento],"SALIDA",Tabla7[Mes],P$5))</f>
        <v/>
      </c>
      <c r="Q3282" s="39" t="str">
        <f t="shared" si="153"/>
        <v/>
      </c>
      <c r="R3282" s="51" t="str">
        <f>IF($B3282="","",IFERROR(VLOOKUP($B3282,'ABC rotación'!$C:$G,5,0),"C"))</f>
        <v/>
      </c>
      <c r="S3282" s="41" t="str">
        <f t="shared" si="154"/>
        <v/>
      </c>
      <c r="T3282" s="40" t="str">
        <f t="shared" si="155"/>
        <v/>
      </c>
      <c r="U3282" s="23" t="str">
        <f>IF($B3282="","",VLOOKUP($T3282,Tablas!$X$14:$Y$17,2,1))</f>
        <v/>
      </c>
    </row>
    <row r="3283" spans="2:21" x14ac:dyDescent="0.2">
      <c r="B3283" s="1" t="str">
        <f>IF(Tablas!B3281="","",Tablas!B3281)</f>
        <v/>
      </c>
      <c r="C3283" s="1" t="str">
        <f>IF(Tablas!C3281="","",Tablas!C3281)</f>
        <v/>
      </c>
      <c r="D3283" s="1" t="str">
        <f>IF(Tablas!D3281="","",Tablas!D3281)</f>
        <v/>
      </c>
      <c r="E3283" s="1" t="str">
        <f>IF(Tablas!E3281="","",Tablas!E3281)</f>
        <v/>
      </c>
      <c r="F3283" s="1" t="str">
        <f>IF(Tablas!F3281="","",Tablas!F3281)</f>
        <v/>
      </c>
      <c r="G3283" s="1" t="str">
        <f>IF(Tablas!I3281="","",Tablas!I3281)</f>
        <v/>
      </c>
      <c r="H3283" s="1" t="s">
        <v>911</v>
      </c>
      <c r="I3283" s="39" t="str">
        <f>IF($B3283="","",-SUMIFS(Tabla7[Cantidad],Tabla7[Código del producto],$B3283,Tabla7[Tipo de movimiento],"SALIDA",Tabla7[Mes],I$5))</f>
        <v/>
      </c>
      <c r="J3283" s="39" t="str">
        <f>IF($B3283="","",-SUMIFS(Tabla7[Cantidad],Tabla7[Código del producto],$B3283,Tabla7[Tipo de movimiento],"SALIDA",Tabla7[Mes],J$5))</f>
        <v/>
      </c>
      <c r="K3283" s="39" t="str">
        <f>IF($B3283="","",-SUMIFS(Tabla7[Cantidad],Tabla7[Código del producto],$B3283,Tabla7[Tipo de movimiento],"SALIDA",Tabla7[Mes],K$5))</f>
        <v/>
      </c>
      <c r="L3283" s="39" t="str">
        <f>IF($B3283="","",-SUMIFS(Tabla7[Cantidad],Tabla7[Código del producto],$B3283,Tabla7[Tipo de movimiento],"SALIDA",Tabla7[Mes],L$5))</f>
        <v/>
      </c>
      <c r="M3283" s="39" t="str">
        <f>IF($B3283="","",-SUMIFS(Tabla7[Cantidad],Tabla7[Código del producto],$B3283,Tabla7[Tipo de movimiento],"SALIDA",Tabla7[Mes],M$5))</f>
        <v/>
      </c>
      <c r="N3283" s="39" t="str">
        <f>IF($B3283="","",-SUMIFS(Tabla7[Cantidad],Tabla7[Código del producto],$B3283,Tabla7[Tipo de movimiento],"SALIDA",Tabla7[Mes],N$5))</f>
        <v/>
      </c>
      <c r="O3283" s="39" t="str">
        <f>IF($B3283="","",-SUMIFS(Tabla7[Cantidad],Tabla7[Código del producto],$B3283,Tabla7[Tipo de movimiento],"SALIDA",Tabla7[Mes],O$5))</f>
        <v/>
      </c>
      <c r="P3283" s="39" t="str">
        <f>IF($B3283="","",-SUMIFS(Tabla7[Cantidad],Tabla7[Código del producto],$B3283,Tabla7[Tipo de movimiento],"SALIDA",Tabla7[Mes],P$5))</f>
        <v/>
      </c>
      <c r="Q3283" s="39" t="str">
        <f t="shared" si="153"/>
        <v/>
      </c>
      <c r="R3283" s="51" t="str">
        <f>IF($B3283="","",IFERROR(VLOOKUP($B3283,'ABC rotación'!$C:$G,5,0),"C"))</f>
        <v/>
      </c>
      <c r="S3283" s="41" t="str">
        <f t="shared" si="154"/>
        <v/>
      </c>
      <c r="T3283" s="40" t="str">
        <f t="shared" si="155"/>
        <v/>
      </c>
      <c r="U3283" s="23" t="str">
        <f>IF($B3283="","",VLOOKUP($T3283,Tablas!$X$14:$Y$17,2,1))</f>
        <v/>
      </c>
    </row>
    <row r="3284" spans="2:21" x14ac:dyDescent="0.2">
      <c r="B3284" s="1" t="str">
        <f>IF(Tablas!B3282="","",Tablas!B3282)</f>
        <v/>
      </c>
      <c r="C3284" s="1" t="str">
        <f>IF(Tablas!C3282="","",Tablas!C3282)</f>
        <v/>
      </c>
      <c r="D3284" s="1" t="str">
        <f>IF(Tablas!D3282="","",Tablas!D3282)</f>
        <v/>
      </c>
      <c r="E3284" s="1" t="str">
        <f>IF(Tablas!E3282="","",Tablas!E3282)</f>
        <v/>
      </c>
      <c r="F3284" s="1" t="str">
        <f>IF(Tablas!F3282="","",Tablas!F3282)</f>
        <v/>
      </c>
      <c r="G3284" s="1" t="str">
        <f>IF(Tablas!I3282="","",Tablas!I3282)</f>
        <v/>
      </c>
      <c r="H3284" s="1" t="s">
        <v>911</v>
      </c>
      <c r="I3284" s="39" t="str">
        <f>IF($B3284="","",-SUMIFS(Tabla7[Cantidad],Tabla7[Código del producto],$B3284,Tabla7[Tipo de movimiento],"SALIDA",Tabla7[Mes],I$5))</f>
        <v/>
      </c>
      <c r="J3284" s="39" t="str">
        <f>IF($B3284="","",-SUMIFS(Tabla7[Cantidad],Tabla7[Código del producto],$B3284,Tabla7[Tipo de movimiento],"SALIDA",Tabla7[Mes],J$5))</f>
        <v/>
      </c>
      <c r="K3284" s="39" t="str">
        <f>IF($B3284="","",-SUMIFS(Tabla7[Cantidad],Tabla7[Código del producto],$B3284,Tabla7[Tipo de movimiento],"SALIDA",Tabla7[Mes],K$5))</f>
        <v/>
      </c>
      <c r="L3284" s="39" t="str">
        <f>IF($B3284="","",-SUMIFS(Tabla7[Cantidad],Tabla7[Código del producto],$B3284,Tabla7[Tipo de movimiento],"SALIDA",Tabla7[Mes],L$5))</f>
        <v/>
      </c>
      <c r="M3284" s="39" t="str">
        <f>IF($B3284="","",-SUMIFS(Tabla7[Cantidad],Tabla7[Código del producto],$B3284,Tabla7[Tipo de movimiento],"SALIDA",Tabla7[Mes],M$5))</f>
        <v/>
      </c>
      <c r="N3284" s="39" t="str">
        <f>IF($B3284="","",-SUMIFS(Tabla7[Cantidad],Tabla7[Código del producto],$B3284,Tabla7[Tipo de movimiento],"SALIDA",Tabla7[Mes],N$5))</f>
        <v/>
      </c>
      <c r="O3284" s="39" t="str">
        <f>IF($B3284="","",-SUMIFS(Tabla7[Cantidad],Tabla7[Código del producto],$B3284,Tabla7[Tipo de movimiento],"SALIDA",Tabla7[Mes],O$5))</f>
        <v/>
      </c>
      <c r="P3284" s="39" t="str">
        <f>IF($B3284="","",-SUMIFS(Tabla7[Cantidad],Tabla7[Código del producto],$B3284,Tabla7[Tipo de movimiento],"SALIDA",Tabla7[Mes],P$5))</f>
        <v/>
      </c>
      <c r="Q3284" s="39" t="str">
        <f t="shared" si="153"/>
        <v/>
      </c>
      <c r="R3284" s="51" t="str">
        <f>IF($B3284="","",IFERROR(VLOOKUP($B3284,'ABC rotación'!$C:$G,5,0),"C"))</f>
        <v/>
      </c>
      <c r="S3284" s="41" t="str">
        <f t="shared" si="154"/>
        <v/>
      </c>
      <c r="T3284" s="40" t="str">
        <f t="shared" si="155"/>
        <v/>
      </c>
      <c r="U3284" s="23" t="str">
        <f>IF($B3284="","",VLOOKUP($T3284,Tablas!$X$14:$Y$17,2,1))</f>
        <v/>
      </c>
    </row>
    <row r="3285" spans="2:21" x14ac:dyDescent="0.2">
      <c r="B3285" s="1" t="str">
        <f>IF(Tablas!B3283="","",Tablas!B3283)</f>
        <v/>
      </c>
      <c r="C3285" s="1" t="str">
        <f>IF(Tablas!C3283="","",Tablas!C3283)</f>
        <v/>
      </c>
      <c r="D3285" s="1" t="str">
        <f>IF(Tablas!D3283="","",Tablas!D3283)</f>
        <v/>
      </c>
      <c r="E3285" s="1" t="str">
        <f>IF(Tablas!E3283="","",Tablas!E3283)</f>
        <v/>
      </c>
      <c r="F3285" s="1" t="str">
        <f>IF(Tablas!F3283="","",Tablas!F3283)</f>
        <v/>
      </c>
      <c r="G3285" s="1" t="str">
        <f>IF(Tablas!I3283="","",Tablas!I3283)</f>
        <v/>
      </c>
      <c r="H3285" s="1" t="s">
        <v>911</v>
      </c>
      <c r="I3285" s="39" t="str">
        <f>IF($B3285="","",-SUMIFS(Tabla7[Cantidad],Tabla7[Código del producto],$B3285,Tabla7[Tipo de movimiento],"SALIDA",Tabla7[Mes],I$5))</f>
        <v/>
      </c>
      <c r="J3285" s="39" t="str">
        <f>IF($B3285="","",-SUMIFS(Tabla7[Cantidad],Tabla7[Código del producto],$B3285,Tabla7[Tipo de movimiento],"SALIDA",Tabla7[Mes],J$5))</f>
        <v/>
      </c>
      <c r="K3285" s="39" t="str">
        <f>IF($B3285="","",-SUMIFS(Tabla7[Cantidad],Tabla7[Código del producto],$B3285,Tabla7[Tipo de movimiento],"SALIDA",Tabla7[Mes],K$5))</f>
        <v/>
      </c>
      <c r="L3285" s="39" t="str">
        <f>IF($B3285="","",-SUMIFS(Tabla7[Cantidad],Tabla7[Código del producto],$B3285,Tabla7[Tipo de movimiento],"SALIDA",Tabla7[Mes],L$5))</f>
        <v/>
      </c>
      <c r="M3285" s="39" t="str">
        <f>IF($B3285="","",-SUMIFS(Tabla7[Cantidad],Tabla7[Código del producto],$B3285,Tabla7[Tipo de movimiento],"SALIDA",Tabla7[Mes],M$5))</f>
        <v/>
      </c>
      <c r="N3285" s="39" t="str">
        <f>IF($B3285="","",-SUMIFS(Tabla7[Cantidad],Tabla7[Código del producto],$B3285,Tabla7[Tipo de movimiento],"SALIDA",Tabla7[Mes],N$5))</f>
        <v/>
      </c>
      <c r="O3285" s="39" t="str">
        <f>IF($B3285="","",-SUMIFS(Tabla7[Cantidad],Tabla7[Código del producto],$B3285,Tabla7[Tipo de movimiento],"SALIDA",Tabla7[Mes],O$5))</f>
        <v/>
      </c>
      <c r="P3285" s="39" t="str">
        <f>IF($B3285="","",-SUMIFS(Tabla7[Cantidad],Tabla7[Código del producto],$B3285,Tabla7[Tipo de movimiento],"SALIDA",Tabla7[Mes],P$5))</f>
        <v/>
      </c>
      <c r="Q3285" s="39" t="str">
        <f t="shared" si="153"/>
        <v/>
      </c>
      <c r="R3285" s="51" t="str">
        <f>IF($B3285="","",IFERROR(VLOOKUP($B3285,'ABC rotación'!$C:$G,5,0),"C"))</f>
        <v/>
      </c>
      <c r="S3285" s="41" t="str">
        <f t="shared" si="154"/>
        <v/>
      </c>
      <c r="T3285" s="40" t="str">
        <f t="shared" si="155"/>
        <v/>
      </c>
      <c r="U3285" s="23" t="str">
        <f>IF($B3285="","",VLOOKUP($T3285,Tablas!$X$14:$Y$17,2,1))</f>
        <v/>
      </c>
    </row>
    <row r="3286" spans="2:21" x14ac:dyDescent="0.2">
      <c r="B3286" s="1" t="str">
        <f>IF(Tablas!B3284="","",Tablas!B3284)</f>
        <v/>
      </c>
      <c r="C3286" s="1" t="str">
        <f>IF(Tablas!C3284="","",Tablas!C3284)</f>
        <v/>
      </c>
      <c r="D3286" s="1" t="str">
        <f>IF(Tablas!D3284="","",Tablas!D3284)</f>
        <v/>
      </c>
      <c r="E3286" s="1" t="str">
        <f>IF(Tablas!E3284="","",Tablas!E3284)</f>
        <v/>
      </c>
      <c r="F3286" s="1" t="str">
        <f>IF(Tablas!F3284="","",Tablas!F3284)</f>
        <v/>
      </c>
      <c r="G3286" s="1" t="str">
        <f>IF(Tablas!I3284="","",Tablas!I3284)</f>
        <v/>
      </c>
      <c r="H3286" s="1" t="s">
        <v>911</v>
      </c>
      <c r="I3286" s="39" t="str">
        <f>IF($B3286="","",-SUMIFS(Tabla7[Cantidad],Tabla7[Código del producto],$B3286,Tabla7[Tipo de movimiento],"SALIDA",Tabla7[Mes],I$5))</f>
        <v/>
      </c>
      <c r="J3286" s="39" t="str">
        <f>IF($B3286="","",-SUMIFS(Tabla7[Cantidad],Tabla7[Código del producto],$B3286,Tabla7[Tipo de movimiento],"SALIDA",Tabla7[Mes],J$5))</f>
        <v/>
      </c>
      <c r="K3286" s="39" t="str">
        <f>IF($B3286="","",-SUMIFS(Tabla7[Cantidad],Tabla7[Código del producto],$B3286,Tabla7[Tipo de movimiento],"SALIDA",Tabla7[Mes],K$5))</f>
        <v/>
      </c>
      <c r="L3286" s="39" t="str">
        <f>IF($B3286="","",-SUMIFS(Tabla7[Cantidad],Tabla7[Código del producto],$B3286,Tabla7[Tipo de movimiento],"SALIDA",Tabla7[Mes],L$5))</f>
        <v/>
      </c>
      <c r="M3286" s="39" t="str">
        <f>IF($B3286="","",-SUMIFS(Tabla7[Cantidad],Tabla7[Código del producto],$B3286,Tabla7[Tipo de movimiento],"SALIDA",Tabla7[Mes],M$5))</f>
        <v/>
      </c>
      <c r="N3286" s="39" t="str">
        <f>IF($B3286="","",-SUMIFS(Tabla7[Cantidad],Tabla7[Código del producto],$B3286,Tabla7[Tipo de movimiento],"SALIDA",Tabla7[Mes],N$5))</f>
        <v/>
      </c>
      <c r="O3286" s="39" t="str">
        <f>IF($B3286="","",-SUMIFS(Tabla7[Cantidad],Tabla7[Código del producto],$B3286,Tabla7[Tipo de movimiento],"SALIDA",Tabla7[Mes],O$5))</f>
        <v/>
      </c>
      <c r="P3286" s="39" t="str">
        <f>IF($B3286="","",-SUMIFS(Tabla7[Cantidad],Tabla7[Código del producto],$B3286,Tabla7[Tipo de movimiento],"SALIDA",Tabla7[Mes],P$5))</f>
        <v/>
      </c>
      <c r="Q3286" s="39" t="str">
        <f t="shared" si="153"/>
        <v/>
      </c>
      <c r="R3286" s="51" t="str">
        <f>IF($B3286="","",IFERROR(VLOOKUP($B3286,'ABC rotación'!$C:$G,5,0),"C"))</f>
        <v/>
      </c>
      <c r="S3286" s="41" t="str">
        <f t="shared" si="154"/>
        <v/>
      </c>
      <c r="T3286" s="40" t="str">
        <f t="shared" si="155"/>
        <v/>
      </c>
      <c r="U3286" s="23" t="str">
        <f>IF($B3286="","",VLOOKUP($T3286,Tablas!$X$14:$Y$17,2,1))</f>
        <v/>
      </c>
    </row>
    <row r="3287" spans="2:21" x14ac:dyDescent="0.2">
      <c r="B3287" s="1" t="str">
        <f>IF(Tablas!B3285="","",Tablas!B3285)</f>
        <v/>
      </c>
      <c r="C3287" s="1" t="str">
        <f>IF(Tablas!C3285="","",Tablas!C3285)</f>
        <v/>
      </c>
      <c r="D3287" s="1" t="str">
        <f>IF(Tablas!D3285="","",Tablas!D3285)</f>
        <v/>
      </c>
      <c r="E3287" s="1" t="str">
        <f>IF(Tablas!E3285="","",Tablas!E3285)</f>
        <v/>
      </c>
      <c r="F3287" s="1" t="str">
        <f>IF(Tablas!F3285="","",Tablas!F3285)</f>
        <v/>
      </c>
      <c r="G3287" s="1" t="str">
        <f>IF(Tablas!I3285="","",Tablas!I3285)</f>
        <v/>
      </c>
      <c r="H3287" s="1" t="s">
        <v>911</v>
      </c>
      <c r="I3287" s="39" t="str">
        <f>IF($B3287="","",-SUMIFS(Tabla7[Cantidad],Tabla7[Código del producto],$B3287,Tabla7[Tipo de movimiento],"SALIDA",Tabla7[Mes],I$5))</f>
        <v/>
      </c>
      <c r="J3287" s="39" t="str">
        <f>IF($B3287="","",-SUMIFS(Tabla7[Cantidad],Tabla7[Código del producto],$B3287,Tabla7[Tipo de movimiento],"SALIDA",Tabla7[Mes],J$5))</f>
        <v/>
      </c>
      <c r="K3287" s="39" t="str">
        <f>IF($B3287="","",-SUMIFS(Tabla7[Cantidad],Tabla7[Código del producto],$B3287,Tabla7[Tipo de movimiento],"SALIDA",Tabla7[Mes],K$5))</f>
        <v/>
      </c>
      <c r="L3287" s="39" t="str">
        <f>IF($B3287="","",-SUMIFS(Tabla7[Cantidad],Tabla7[Código del producto],$B3287,Tabla7[Tipo de movimiento],"SALIDA",Tabla7[Mes],L$5))</f>
        <v/>
      </c>
      <c r="M3287" s="39" t="str">
        <f>IF($B3287="","",-SUMIFS(Tabla7[Cantidad],Tabla7[Código del producto],$B3287,Tabla7[Tipo de movimiento],"SALIDA",Tabla7[Mes],M$5))</f>
        <v/>
      </c>
      <c r="N3287" s="39" t="str">
        <f>IF($B3287="","",-SUMIFS(Tabla7[Cantidad],Tabla7[Código del producto],$B3287,Tabla7[Tipo de movimiento],"SALIDA",Tabla7[Mes],N$5))</f>
        <v/>
      </c>
      <c r="O3287" s="39" t="str">
        <f>IF($B3287="","",-SUMIFS(Tabla7[Cantidad],Tabla7[Código del producto],$B3287,Tabla7[Tipo de movimiento],"SALIDA",Tabla7[Mes],O$5))</f>
        <v/>
      </c>
      <c r="P3287" s="39" t="str">
        <f>IF($B3287="","",-SUMIFS(Tabla7[Cantidad],Tabla7[Código del producto],$B3287,Tabla7[Tipo de movimiento],"SALIDA",Tabla7[Mes],P$5))</f>
        <v/>
      </c>
      <c r="Q3287" s="39" t="str">
        <f t="shared" si="153"/>
        <v/>
      </c>
      <c r="R3287" s="51" t="str">
        <f>IF($B3287="","",IFERROR(VLOOKUP($B3287,'ABC rotación'!$C:$G,5,0),"C"))</f>
        <v/>
      </c>
      <c r="S3287" s="41" t="str">
        <f t="shared" si="154"/>
        <v/>
      </c>
      <c r="T3287" s="40" t="str">
        <f t="shared" si="155"/>
        <v/>
      </c>
      <c r="U3287" s="23" t="str">
        <f>IF($B3287="","",VLOOKUP($T3287,Tablas!$X$14:$Y$17,2,1))</f>
        <v/>
      </c>
    </row>
    <row r="3288" spans="2:21" x14ac:dyDescent="0.2">
      <c r="B3288" s="1" t="str">
        <f>IF(Tablas!B3286="","",Tablas!B3286)</f>
        <v/>
      </c>
      <c r="C3288" s="1" t="str">
        <f>IF(Tablas!C3286="","",Tablas!C3286)</f>
        <v/>
      </c>
      <c r="D3288" s="1" t="str">
        <f>IF(Tablas!D3286="","",Tablas!D3286)</f>
        <v/>
      </c>
      <c r="E3288" s="1" t="str">
        <f>IF(Tablas!E3286="","",Tablas!E3286)</f>
        <v/>
      </c>
      <c r="F3288" s="1" t="str">
        <f>IF(Tablas!F3286="","",Tablas!F3286)</f>
        <v/>
      </c>
      <c r="G3288" s="1" t="str">
        <f>IF(Tablas!I3286="","",Tablas!I3286)</f>
        <v/>
      </c>
      <c r="H3288" s="1" t="s">
        <v>911</v>
      </c>
      <c r="I3288" s="39" t="str">
        <f>IF($B3288="","",-SUMIFS(Tabla7[Cantidad],Tabla7[Código del producto],$B3288,Tabla7[Tipo de movimiento],"SALIDA",Tabla7[Mes],I$5))</f>
        <v/>
      </c>
      <c r="J3288" s="39" t="str">
        <f>IF($B3288="","",-SUMIFS(Tabla7[Cantidad],Tabla7[Código del producto],$B3288,Tabla7[Tipo de movimiento],"SALIDA",Tabla7[Mes],J$5))</f>
        <v/>
      </c>
      <c r="K3288" s="39" t="str">
        <f>IF($B3288="","",-SUMIFS(Tabla7[Cantidad],Tabla7[Código del producto],$B3288,Tabla7[Tipo de movimiento],"SALIDA",Tabla7[Mes],K$5))</f>
        <v/>
      </c>
      <c r="L3288" s="39" t="str">
        <f>IF($B3288="","",-SUMIFS(Tabla7[Cantidad],Tabla7[Código del producto],$B3288,Tabla7[Tipo de movimiento],"SALIDA",Tabla7[Mes],L$5))</f>
        <v/>
      </c>
      <c r="M3288" s="39" t="str">
        <f>IF($B3288="","",-SUMIFS(Tabla7[Cantidad],Tabla7[Código del producto],$B3288,Tabla7[Tipo de movimiento],"SALIDA",Tabla7[Mes],M$5))</f>
        <v/>
      </c>
      <c r="N3288" s="39" t="str">
        <f>IF($B3288="","",-SUMIFS(Tabla7[Cantidad],Tabla7[Código del producto],$B3288,Tabla7[Tipo de movimiento],"SALIDA",Tabla7[Mes],N$5))</f>
        <v/>
      </c>
      <c r="O3288" s="39" t="str">
        <f>IF($B3288="","",-SUMIFS(Tabla7[Cantidad],Tabla7[Código del producto],$B3288,Tabla7[Tipo de movimiento],"SALIDA",Tabla7[Mes],O$5))</f>
        <v/>
      </c>
      <c r="P3288" s="39" t="str">
        <f>IF($B3288="","",-SUMIFS(Tabla7[Cantidad],Tabla7[Código del producto],$B3288,Tabla7[Tipo de movimiento],"SALIDA",Tabla7[Mes],P$5))</f>
        <v/>
      </c>
      <c r="Q3288" s="39" t="str">
        <f t="shared" si="153"/>
        <v/>
      </c>
      <c r="R3288" s="51" t="str">
        <f>IF($B3288="","",IFERROR(VLOOKUP($B3288,'ABC rotación'!$C:$G,5,0),"C"))</f>
        <v/>
      </c>
      <c r="S3288" s="41" t="str">
        <f t="shared" si="154"/>
        <v/>
      </c>
      <c r="T3288" s="40" t="str">
        <f t="shared" si="155"/>
        <v/>
      </c>
      <c r="U3288" s="23" t="str">
        <f>IF($B3288="","",VLOOKUP($T3288,Tablas!$X$14:$Y$17,2,1))</f>
        <v/>
      </c>
    </row>
    <row r="3289" spans="2:21" x14ac:dyDescent="0.2">
      <c r="B3289" s="1" t="str">
        <f>IF(Tablas!B3287="","",Tablas!B3287)</f>
        <v/>
      </c>
      <c r="C3289" s="1" t="str">
        <f>IF(Tablas!C3287="","",Tablas!C3287)</f>
        <v/>
      </c>
      <c r="D3289" s="1" t="str">
        <f>IF(Tablas!D3287="","",Tablas!D3287)</f>
        <v/>
      </c>
      <c r="E3289" s="1" t="str">
        <f>IF(Tablas!E3287="","",Tablas!E3287)</f>
        <v/>
      </c>
      <c r="F3289" s="1" t="str">
        <f>IF(Tablas!F3287="","",Tablas!F3287)</f>
        <v/>
      </c>
      <c r="G3289" s="1" t="str">
        <f>IF(Tablas!I3287="","",Tablas!I3287)</f>
        <v/>
      </c>
      <c r="H3289" s="1" t="s">
        <v>911</v>
      </c>
      <c r="I3289" s="39" t="str">
        <f>IF($B3289="","",-SUMIFS(Tabla7[Cantidad],Tabla7[Código del producto],$B3289,Tabla7[Tipo de movimiento],"SALIDA",Tabla7[Mes],I$5))</f>
        <v/>
      </c>
      <c r="J3289" s="39" t="str">
        <f>IF($B3289="","",-SUMIFS(Tabla7[Cantidad],Tabla7[Código del producto],$B3289,Tabla7[Tipo de movimiento],"SALIDA",Tabla7[Mes],J$5))</f>
        <v/>
      </c>
      <c r="K3289" s="39" t="str">
        <f>IF($B3289="","",-SUMIFS(Tabla7[Cantidad],Tabla7[Código del producto],$B3289,Tabla7[Tipo de movimiento],"SALIDA",Tabla7[Mes],K$5))</f>
        <v/>
      </c>
      <c r="L3289" s="39" t="str">
        <f>IF($B3289="","",-SUMIFS(Tabla7[Cantidad],Tabla7[Código del producto],$B3289,Tabla7[Tipo de movimiento],"SALIDA",Tabla7[Mes],L$5))</f>
        <v/>
      </c>
      <c r="M3289" s="39" t="str">
        <f>IF($B3289="","",-SUMIFS(Tabla7[Cantidad],Tabla7[Código del producto],$B3289,Tabla7[Tipo de movimiento],"SALIDA",Tabla7[Mes],M$5))</f>
        <v/>
      </c>
      <c r="N3289" s="39" t="str">
        <f>IF($B3289="","",-SUMIFS(Tabla7[Cantidad],Tabla7[Código del producto],$B3289,Tabla7[Tipo de movimiento],"SALIDA",Tabla7[Mes],N$5))</f>
        <v/>
      </c>
      <c r="O3289" s="39" t="str">
        <f>IF($B3289="","",-SUMIFS(Tabla7[Cantidad],Tabla7[Código del producto],$B3289,Tabla7[Tipo de movimiento],"SALIDA",Tabla7[Mes],O$5))</f>
        <v/>
      </c>
      <c r="P3289" s="39" t="str">
        <f>IF($B3289="","",-SUMIFS(Tabla7[Cantidad],Tabla7[Código del producto],$B3289,Tabla7[Tipo de movimiento],"SALIDA",Tabla7[Mes],P$5))</f>
        <v/>
      </c>
      <c r="Q3289" s="39" t="str">
        <f t="shared" si="153"/>
        <v/>
      </c>
      <c r="R3289" s="51" t="str">
        <f>IF($B3289="","",IFERROR(VLOOKUP($B3289,'ABC rotación'!$C:$G,5,0),"C"))</f>
        <v/>
      </c>
      <c r="S3289" s="41" t="str">
        <f t="shared" si="154"/>
        <v/>
      </c>
      <c r="T3289" s="40" t="str">
        <f t="shared" si="155"/>
        <v/>
      </c>
      <c r="U3289" s="23" t="str">
        <f>IF($B3289="","",VLOOKUP($T3289,Tablas!$X$14:$Y$17,2,1))</f>
        <v/>
      </c>
    </row>
    <row r="3290" spans="2:21" x14ac:dyDescent="0.2">
      <c r="B3290" s="1" t="str">
        <f>IF(Tablas!B3288="","",Tablas!B3288)</f>
        <v/>
      </c>
      <c r="C3290" s="1" t="str">
        <f>IF(Tablas!C3288="","",Tablas!C3288)</f>
        <v/>
      </c>
      <c r="D3290" s="1" t="str">
        <f>IF(Tablas!D3288="","",Tablas!D3288)</f>
        <v/>
      </c>
      <c r="E3290" s="1" t="str">
        <f>IF(Tablas!E3288="","",Tablas!E3288)</f>
        <v/>
      </c>
      <c r="F3290" s="1" t="str">
        <f>IF(Tablas!F3288="","",Tablas!F3288)</f>
        <v/>
      </c>
      <c r="G3290" s="1" t="str">
        <f>IF(Tablas!I3288="","",Tablas!I3288)</f>
        <v/>
      </c>
      <c r="H3290" s="1" t="s">
        <v>911</v>
      </c>
      <c r="I3290" s="39" t="str">
        <f>IF($B3290="","",-SUMIFS(Tabla7[Cantidad],Tabla7[Código del producto],$B3290,Tabla7[Tipo de movimiento],"SALIDA",Tabla7[Mes],I$5))</f>
        <v/>
      </c>
      <c r="J3290" s="39" t="str">
        <f>IF($B3290="","",-SUMIFS(Tabla7[Cantidad],Tabla7[Código del producto],$B3290,Tabla7[Tipo de movimiento],"SALIDA",Tabla7[Mes],J$5))</f>
        <v/>
      </c>
      <c r="K3290" s="39" t="str">
        <f>IF($B3290="","",-SUMIFS(Tabla7[Cantidad],Tabla7[Código del producto],$B3290,Tabla7[Tipo de movimiento],"SALIDA",Tabla7[Mes],K$5))</f>
        <v/>
      </c>
      <c r="L3290" s="39" t="str">
        <f>IF($B3290="","",-SUMIFS(Tabla7[Cantidad],Tabla7[Código del producto],$B3290,Tabla7[Tipo de movimiento],"SALIDA",Tabla7[Mes],L$5))</f>
        <v/>
      </c>
      <c r="M3290" s="39" t="str">
        <f>IF($B3290="","",-SUMIFS(Tabla7[Cantidad],Tabla7[Código del producto],$B3290,Tabla7[Tipo de movimiento],"SALIDA",Tabla7[Mes],M$5))</f>
        <v/>
      </c>
      <c r="N3290" s="39" t="str">
        <f>IF($B3290="","",-SUMIFS(Tabla7[Cantidad],Tabla7[Código del producto],$B3290,Tabla7[Tipo de movimiento],"SALIDA",Tabla7[Mes],N$5))</f>
        <v/>
      </c>
      <c r="O3290" s="39" t="str">
        <f>IF($B3290="","",-SUMIFS(Tabla7[Cantidad],Tabla7[Código del producto],$B3290,Tabla7[Tipo de movimiento],"SALIDA",Tabla7[Mes],O$5))</f>
        <v/>
      </c>
      <c r="P3290" s="39" t="str">
        <f>IF($B3290="","",-SUMIFS(Tabla7[Cantidad],Tabla7[Código del producto],$B3290,Tabla7[Tipo de movimiento],"SALIDA",Tabla7[Mes],P$5))</f>
        <v/>
      </c>
      <c r="Q3290" s="39" t="str">
        <f t="shared" si="153"/>
        <v/>
      </c>
      <c r="R3290" s="51" t="str">
        <f>IF($B3290="","",IFERROR(VLOOKUP($B3290,'ABC rotación'!$C:$G,5,0),"C"))</f>
        <v/>
      </c>
      <c r="S3290" s="41" t="str">
        <f t="shared" si="154"/>
        <v/>
      </c>
      <c r="T3290" s="40" t="str">
        <f t="shared" si="155"/>
        <v/>
      </c>
      <c r="U3290" s="23" t="str">
        <f>IF($B3290="","",VLOOKUP($T3290,Tablas!$X$14:$Y$17,2,1))</f>
        <v/>
      </c>
    </row>
    <row r="3291" spans="2:21" x14ac:dyDescent="0.2">
      <c r="B3291" s="1" t="str">
        <f>IF(Tablas!B3289="","",Tablas!B3289)</f>
        <v/>
      </c>
      <c r="C3291" s="1" t="str">
        <f>IF(Tablas!C3289="","",Tablas!C3289)</f>
        <v/>
      </c>
      <c r="D3291" s="1" t="str">
        <f>IF(Tablas!D3289="","",Tablas!D3289)</f>
        <v/>
      </c>
      <c r="E3291" s="1" t="str">
        <f>IF(Tablas!E3289="","",Tablas!E3289)</f>
        <v/>
      </c>
      <c r="F3291" s="1" t="str">
        <f>IF(Tablas!F3289="","",Tablas!F3289)</f>
        <v/>
      </c>
      <c r="G3291" s="1" t="str">
        <f>IF(Tablas!I3289="","",Tablas!I3289)</f>
        <v/>
      </c>
      <c r="H3291" s="1" t="s">
        <v>911</v>
      </c>
      <c r="I3291" s="39" t="str">
        <f>IF($B3291="","",-SUMIFS(Tabla7[Cantidad],Tabla7[Código del producto],$B3291,Tabla7[Tipo de movimiento],"SALIDA",Tabla7[Mes],I$5))</f>
        <v/>
      </c>
      <c r="J3291" s="39" t="str">
        <f>IF($B3291="","",-SUMIFS(Tabla7[Cantidad],Tabla7[Código del producto],$B3291,Tabla7[Tipo de movimiento],"SALIDA",Tabla7[Mes],J$5))</f>
        <v/>
      </c>
      <c r="K3291" s="39" t="str">
        <f>IF($B3291="","",-SUMIFS(Tabla7[Cantidad],Tabla7[Código del producto],$B3291,Tabla7[Tipo de movimiento],"SALIDA",Tabla7[Mes],K$5))</f>
        <v/>
      </c>
      <c r="L3291" s="39" t="str">
        <f>IF($B3291="","",-SUMIFS(Tabla7[Cantidad],Tabla7[Código del producto],$B3291,Tabla7[Tipo de movimiento],"SALIDA",Tabla7[Mes],L$5))</f>
        <v/>
      </c>
      <c r="M3291" s="39" t="str">
        <f>IF($B3291="","",-SUMIFS(Tabla7[Cantidad],Tabla7[Código del producto],$B3291,Tabla7[Tipo de movimiento],"SALIDA",Tabla7[Mes],M$5))</f>
        <v/>
      </c>
      <c r="N3291" s="39" t="str">
        <f>IF($B3291="","",-SUMIFS(Tabla7[Cantidad],Tabla7[Código del producto],$B3291,Tabla7[Tipo de movimiento],"SALIDA",Tabla7[Mes],N$5))</f>
        <v/>
      </c>
      <c r="O3291" s="39" t="str">
        <f>IF($B3291="","",-SUMIFS(Tabla7[Cantidad],Tabla7[Código del producto],$B3291,Tabla7[Tipo de movimiento],"SALIDA",Tabla7[Mes],O$5))</f>
        <v/>
      </c>
      <c r="P3291" s="39" t="str">
        <f>IF($B3291="","",-SUMIFS(Tabla7[Cantidad],Tabla7[Código del producto],$B3291,Tabla7[Tipo de movimiento],"SALIDA",Tabla7[Mes],P$5))</f>
        <v/>
      </c>
      <c r="Q3291" s="39" t="str">
        <f t="shared" si="153"/>
        <v/>
      </c>
      <c r="R3291" s="51" t="str">
        <f>IF($B3291="","",IFERROR(VLOOKUP($B3291,'ABC rotación'!$C:$G,5,0),"C"))</f>
        <v/>
      </c>
      <c r="S3291" s="41" t="str">
        <f t="shared" si="154"/>
        <v/>
      </c>
      <c r="T3291" s="40" t="str">
        <f t="shared" si="155"/>
        <v/>
      </c>
      <c r="U3291" s="23" t="str">
        <f>IF($B3291="","",VLOOKUP($T3291,Tablas!$X$14:$Y$17,2,1))</f>
        <v/>
      </c>
    </row>
    <row r="3292" spans="2:21" x14ac:dyDescent="0.2">
      <c r="B3292" s="1" t="str">
        <f>IF(Tablas!B3290="","",Tablas!B3290)</f>
        <v/>
      </c>
      <c r="C3292" s="1" t="str">
        <f>IF(Tablas!C3290="","",Tablas!C3290)</f>
        <v/>
      </c>
      <c r="D3292" s="1" t="str">
        <f>IF(Tablas!D3290="","",Tablas!D3290)</f>
        <v/>
      </c>
      <c r="E3292" s="1" t="str">
        <f>IF(Tablas!E3290="","",Tablas!E3290)</f>
        <v/>
      </c>
      <c r="F3292" s="1" t="str">
        <f>IF(Tablas!F3290="","",Tablas!F3290)</f>
        <v/>
      </c>
      <c r="G3292" s="1" t="str">
        <f>IF(Tablas!I3290="","",Tablas!I3290)</f>
        <v/>
      </c>
      <c r="H3292" s="1" t="s">
        <v>911</v>
      </c>
      <c r="I3292" s="39" t="str">
        <f>IF($B3292="","",-SUMIFS(Tabla7[Cantidad],Tabla7[Código del producto],$B3292,Tabla7[Tipo de movimiento],"SALIDA",Tabla7[Mes],I$5))</f>
        <v/>
      </c>
      <c r="J3292" s="39" t="str">
        <f>IF($B3292="","",-SUMIFS(Tabla7[Cantidad],Tabla7[Código del producto],$B3292,Tabla7[Tipo de movimiento],"SALIDA",Tabla7[Mes],J$5))</f>
        <v/>
      </c>
      <c r="K3292" s="39" t="str">
        <f>IF($B3292="","",-SUMIFS(Tabla7[Cantidad],Tabla7[Código del producto],$B3292,Tabla7[Tipo de movimiento],"SALIDA",Tabla7[Mes],K$5))</f>
        <v/>
      </c>
      <c r="L3292" s="39" t="str">
        <f>IF($B3292="","",-SUMIFS(Tabla7[Cantidad],Tabla7[Código del producto],$B3292,Tabla7[Tipo de movimiento],"SALIDA",Tabla7[Mes],L$5))</f>
        <v/>
      </c>
      <c r="M3292" s="39" t="str">
        <f>IF($B3292="","",-SUMIFS(Tabla7[Cantidad],Tabla7[Código del producto],$B3292,Tabla7[Tipo de movimiento],"SALIDA",Tabla7[Mes],M$5))</f>
        <v/>
      </c>
      <c r="N3292" s="39" t="str">
        <f>IF($B3292="","",-SUMIFS(Tabla7[Cantidad],Tabla7[Código del producto],$B3292,Tabla7[Tipo de movimiento],"SALIDA",Tabla7[Mes],N$5))</f>
        <v/>
      </c>
      <c r="O3292" s="39" t="str">
        <f>IF($B3292="","",-SUMIFS(Tabla7[Cantidad],Tabla7[Código del producto],$B3292,Tabla7[Tipo de movimiento],"SALIDA",Tabla7[Mes],O$5))</f>
        <v/>
      </c>
      <c r="P3292" s="39" t="str">
        <f>IF($B3292="","",-SUMIFS(Tabla7[Cantidad],Tabla7[Código del producto],$B3292,Tabla7[Tipo de movimiento],"SALIDA",Tabla7[Mes],P$5))</f>
        <v/>
      </c>
      <c r="Q3292" s="39" t="str">
        <f t="shared" si="153"/>
        <v/>
      </c>
      <c r="R3292" s="51" t="str">
        <f>IF($B3292="","",IFERROR(VLOOKUP($B3292,'ABC rotación'!$C:$G,5,0),"C"))</f>
        <v/>
      </c>
      <c r="S3292" s="41" t="str">
        <f t="shared" si="154"/>
        <v/>
      </c>
      <c r="T3292" s="40" t="str">
        <f t="shared" si="155"/>
        <v/>
      </c>
      <c r="U3292" s="23" t="str">
        <f>IF($B3292="","",VLOOKUP($T3292,Tablas!$X$14:$Y$17,2,1))</f>
        <v/>
      </c>
    </row>
    <row r="3293" spans="2:21" x14ac:dyDescent="0.2">
      <c r="B3293" s="1" t="str">
        <f>IF(Tablas!B3291="","",Tablas!B3291)</f>
        <v/>
      </c>
      <c r="C3293" s="1" t="str">
        <f>IF(Tablas!C3291="","",Tablas!C3291)</f>
        <v/>
      </c>
      <c r="D3293" s="1" t="str">
        <f>IF(Tablas!D3291="","",Tablas!D3291)</f>
        <v/>
      </c>
      <c r="E3293" s="1" t="str">
        <f>IF(Tablas!E3291="","",Tablas!E3291)</f>
        <v/>
      </c>
      <c r="F3293" s="1" t="str">
        <f>IF(Tablas!F3291="","",Tablas!F3291)</f>
        <v/>
      </c>
      <c r="G3293" s="1" t="str">
        <f>IF(Tablas!I3291="","",Tablas!I3291)</f>
        <v/>
      </c>
      <c r="H3293" s="1" t="s">
        <v>911</v>
      </c>
      <c r="I3293" s="39" t="str">
        <f>IF($B3293="","",-SUMIFS(Tabla7[Cantidad],Tabla7[Código del producto],$B3293,Tabla7[Tipo de movimiento],"SALIDA",Tabla7[Mes],I$5))</f>
        <v/>
      </c>
      <c r="J3293" s="39" t="str">
        <f>IF($B3293="","",-SUMIFS(Tabla7[Cantidad],Tabla7[Código del producto],$B3293,Tabla7[Tipo de movimiento],"SALIDA",Tabla7[Mes],J$5))</f>
        <v/>
      </c>
      <c r="K3293" s="39" t="str">
        <f>IF($B3293="","",-SUMIFS(Tabla7[Cantidad],Tabla7[Código del producto],$B3293,Tabla7[Tipo de movimiento],"SALIDA",Tabla7[Mes],K$5))</f>
        <v/>
      </c>
      <c r="L3293" s="39" t="str">
        <f>IF($B3293="","",-SUMIFS(Tabla7[Cantidad],Tabla7[Código del producto],$B3293,Tabla7[Tipo de movimiento],"SALIDA",Tabla7[Mes],L$5))</f>
        <v/>
      </c>
      <c r="M3293" s="39" t="str">
        <f>IF($B3293="","",-SUMIFS(Tabla7[Cantidad],Tabla7[Código del producto],$B3293,Tabla7[Tipo de movimiento],"SALIDA",Tabla7[Mes],M$5))</f>
        <v/>
      </c>
      <c r="N3293" s="39" t="str">
        <f>IF($B3293="","",-SUMIFS(Tabla7[Cantidad],Tabla7[Código del producto],$B3293,Tabla7[Tipo de movimiento],"SALIDA",Tabla7[Mes],N$5))</f>
        <v/>
      </c>
      <c r="O3293" s="39" t="str">
        <f>IF($B3293="","",-SUMIFS(Tabla7[Cantidad],Tabla7[Código del producto],$B3293,Tabla7[Tipo de movimiento],"SALIDA",Tabla7[Mes],O$5))</f>
        <v/>
      </c>
      <c r="P3293" s="39" t="str">
        <f>IF($B3293="","",-SUMIFS(Tabla7[Cantidad],Tabla7[Código del producto],$B3293,Tabla7[Tipo de movimiento],"SALIDA",Tabla7[Mes],P$5))</f>
        <v/>
      </c>
      <c r="Q3293" s="39" t="str">
        <f t="shared" si="153"/>
        <v/>
      </c>
      <c r="R3293" s="51" t="str">
        <f>IF($B3293="","",IFERROR(VLOOKUP($B3293,'ABC rotación'!$C:$G,5,0),"C"))</f>
        <v/>
      </c>
      <c r="S3293" s="41" t="str">
        <f t="shared" si="154"/>
        <v/>
      </c>
      <c r="T3293" s="40" t="str">
        <f t="shared" si="155"/>
        <v/>
      </c>
      <c r="U3293" s="23" t="str">
        <f>IF($B3293="","",VLOOKUP($T3293,Tablas!$X$14:$Y$17,2,1))</f>
        <v/>
      </c>
    </row>
    <row r="3294" spans="2:21" x14ac:dyDescent="0.2">
      <c r="B3294" s="1" t="str">
        <f>IF(Tablas!B3292="","",Tablas!B3292)</f>
        <v/>
      </c>
      <c r="C3294" s="1" t="str">
        <f>IF(Tablas!C3292="","",Tablas!C3292)</f>
        <v/>
      </c>
      <c r="D3294" s="1" t="str">
        <f>IF(Tablas!D3292="","",Tablas!D3292)</f>
        <v/>
      </c>
      <c r="E3294" s="1" t="str">
        <f>IF(Tablas!E3292="","",Tablas!E3292)</f>
        <v/>
      </c>
      <c r="F3294" s="1" t="str">
        <f>IF(Tablas!F3292="","",Tablas!F3292)</f>
        <v/>
      </c>
      <c r="G3294" s="1" t="str">
        <f>IF(Tablas!I3292="","",Tablas!I3292)</f>
        <v/>
      </c>
      <c r="H3294" s="1" t="s">
        <v>911</v>
      </c>
      <c r="I3294" s="39" t="str">
        <f>IF($B3294="","",-SUMIFS(Tabla7[Cantidad],Tabla7[Código del producto],$B3294,Tabla7[Tipo de movimiento],"SALIDA",Tabla7[Mes],I$5))</f>
        <v/>
      </c>
      <c r="J3294" s="39" t="str">
        <f>IF($B3294="","",-SUMIFS(Tabla7[Cantidad],Tabla7[Código del producto],$B3294,Tabla7[Tipo de movimiento],"SALIDA",Tabla7[Mes],J$5))</f>
        <v/>
      </c>
      <c r="K3294" s="39" t="str">
        <f>IF($B3294="","",-SUMIFS(Tabla7[Cantidad],Tabla7[Código del producto],$B3294,Tabla7[Tipo de movimiento],"SALIDA",Tabla7[Mes],K$5))</f>
        <v/>
      </c>
      <c r="L3294" s="39" t="str">
        <f>IF($B3294="","",-SUMIFS(Tabla7[Cantidad],Tabla7[Código del producto],$B3294,Tabla7[Tipo de movimiento],"SALIDA",Tabla7[Mes],L$5))</f>
        <v/>
      </c>
      <c r="M3294" s="39" t="str">
        <f>IF($B3294="","",-SUMIFS(Tabla7[Cantidad],Tabla7[Código del producto],$B3294,Tabla7[Tipo de movimiento],"SALIDA",Tabla7[Mes],M$5))</f>
        <v/>
      </c>
      <c r="N3294" s="39" t="str">
        <f>IF($B3294="","",-SUMIFS(Tabla7[Cantidad],Tabla7[Código del producto],$B3294,Tabla7[Tipo de movimiento],"SALIDA",Tabla7[Mes],N$5))</f>
        <v/>
      </c>
      <c r="O3294" s="39" t="str">
        <f>IF($B3294="","",-SUMIFS(Tabla7[Cantidad],Tabla7[Código del producto],$B3294,Tabla7[Tipo de movimiento],"SALIDA",Tabla7[Mes],O$5))</f>
        <v/>
      </c>
      <c r="P3294" s="39" t="str">
        <f>IF($B3294="","",-SUMIFS(Tabla7[Cantidad],Tabla7[Código del producto],$B3294,Tabla7[Tipo de movimiento],"SALIDA",Tabla7[Mes],P$5))</f>
        <v/>
      </c>
      <c r="Q3294" s="39" t="str">
        <f t="shared" si="153"/>
        <v/>
      </c>
      <c r="R3294" s="51" t="str">
        <f>IF($B3294="","",IFERROR(VLOOKUP($B3294,'ABC rotación'!$C:$G,5,0),"C"))</f>
        <v/>
      </c>
      <c r="S3294" s="41" t="str">
        <f t="shared" si="154"/>
        <v/>
      </c>
      <c r="T3294" s="40" t="str">
        <f t="shared" si="155"/>
        <v/>
      </c>
      <c r="U3294" s="23" t="str">
        <f>IF($B3294="","",VLOOKUP($T3294,Tablas!$X$14:$Y$17,2,1))</f>
        <v/>
      </c>
    </row>
    <row r="3295" spans="2:21" x14ac:dyDescent="0.2">
      <c r="B3295" s="1" t="str">
        <f>IF(Tablas!B3293="","",Tablas!B3293)</f>
        <v/>
      </c>
      <c r="C3295" s="1" t="str">
        <f>IF(Tablas!C3293="","",Tablas!C3293)</f>
        <v/>
      </c>
      <c r="D3295" s="1" t="str">
        <f>IF(Tablas!D3293="","",Tablas!D3293)</f>
        <v/>
      </c>
      <c r="E3295" s="1" t="str">
        <f>IF(Tablas!E3293="","",Tablas!E3293)</f>
        <v/>
      </c>
      <c r="F3295" s="1" t="str">
        <f>IF(Tablas!F3293="","",Tablas!F3293)</f>
        <v/>
      </c>
      <c r="G3295" s="1" t="str">
        <f>IF(Tablas!I3293="","",Tablas!I3293)</f>
        <v/>
      </c>
      <c r="H3295" s="1" t="s">
        <v>911</v>
      </c>
      <c r="I3295" s="39" t="str">
        <f>IF($B3295="","",-SUMIFS(Tabla7[Cantidad],Tabla7[Código del producto],$B3295,Tabla7[Tipo de movimiento],"SALIDA",Tabla7[Mes],I$5))</f>
        <v/>
      </c>
      <c r="J3295" s="39" t="str">
        <f>IF($B3295="","",-SUMIFS(Tabla7[Cantidad],Tabla7[Código del producto],$B3295,Tabla7[Tipo de movimiento],"SALIDA",Tabla7[Mes],J$5))</f>
        <v/>
      </c>
      <c r="K3295" s="39" t="str">
        <f>IF($B3295="","",-SUMIFS(Tabla7[Cantidad],Tabla7[Código del producto],$B3295,Tabla7[Tipo de movimiento],"SALIDA",Tabla7[Mes],K$5))</f>
        <v/>
      </c>
      <c r="L3295" s="39" t="str">
        <f>IF($B3295="","",-SUMIFS(Tabla7[Cantidad],Tabla7[Código del producto],$B3295,Tabla7[Tipo de movimiento],"SALIDA",Tabla7[Mes],L$5))</f>
        <v/>
      </c>
      <c r="M3295" s="39" t="str">
        <f>IF($B3295="","",-SUMIFS(Tabla7[Cantidad],Tabla7[Código del producto],$B3295,Tabla7[Tipo de movimiento],"SALIDA",Tabla7[Mes],M$5))</f>
        <v/>
      </c>
      <c r="N3295" s="39" t="str">
        <f>IF($B3295="","",-SUMIFS(Tabla7[Cantidad],Tabla7[Código del producto],$B3295,Tabla7[Tipo de movimiento],"SALIDA",Tabla7[Mes],N$5))</f>
        <v/>
      </c>
      <c r="O3295" s="39" t="str">
        <f>IF($B3295="","",-SUMIFS(Tabla7[Cantidad],Tabla7[Código del producto],$B3295,Tabla7[Tipo de movimiento],"SALIDA",Tabla7[Mes],O$5))</f>
        <v/>
      </c>
      <c r="P3295" s="39" t="str">
        <f>IF($B3295="","",-SUMIFS(Tabla7[Cantidad],Tabla7[Código del producto],$B3295,Tabla7[Tipo de movimiento],"SALIDA",Tabla7[Mes],P$5))</f>
        <v/>
      </c>
      <c r="Q3295" s="39" t="str">
        <f t="shared" si="153"/>
        <v/>
      </c>
      <c r="R3295" s="51" t="str">
        <f>IF($B3295="","",IFERROR(VLOOKUP($B3295,'ABC rotación'!$C:$G,5,0),"C"))</f>
        <v/>
      </c>
      <c r="S3295" s="41" t="str">
        <f t="shared" si="154"/>
        <v/>
      </c>
      <c r="T3295" s="40" t="str">
        <f t="shared" si="155"/>
        <v/>
      </c>
      <c r="U3295" s="23" t="str">
        <f>IF($B3295="","",VLOOKUP($T3295,Tablas!$X$14:$Y$17,2,1))</f>
        <v/>
      </c>
    </row>
    <row r="3296" spans="2:21" x14ac:dyDescent="0.2">
      <c r="B3296" s="1" t="str">
        <f>IF(Tablas!B3294="","",Tablas!B3294)</f>
        <v/>
      </c>
      <c r="C3296" s="1" t="str">
        <f>IF(Tablas!C3294="","",Tablas!C3294)</f>
        <v/>
      </c>
      <c r="D3296" s="1" t="str">
        <f>IF(Tablas!D3294="","",Tablas!D3294)</f>
        <v/>
      </c>
      <c r="E3296" s="1" t="str">
        <f>IF(Tablas!E3294="","",Tablas!E3294)</f>
        <v/>
      </c>
      <c r="F3296" s="1" t="str">
        <f>IF(Tablas!F3294="","",Tablas!F3294)</f>
        <v/>
      </c>
      <c r="G3296" s="1" t="str">
        <f>IF(Tablas!I3294="","",Tablas!I3294)</f>
        <v/>
      </c>
      <c r="H3296" s="1" t="s">
        <v>911</v>
      </c>
      <c r="I3296" s="39" t="str">
        <f>IF($B3296="","",-SUMIFS(Tabla7[Cantidad],Tabla7[Código del producto],$B3296,Tabla7[Tipo de movimiento],"SALIDA",Tabla7[Mes],I$5))</f>
        <v/>
      </c>
      <c r="J3296" s="39" t="str">
        <f>IF($B3296="","",-SUMIFS(Tabla7[Cantidad],Tabla7[Código del producto],$B3296,Tabla7[Tipo de movimiento],"SALIDA",Tabla7[Mes],J$5))</f>
        <v/>
      </c>
      <c r="K3296" s="39" t="str">
        <f>IF($B3296="","",-SUMIFS(Tabla7[Cantidad],Tabla7[Código del producto],$B3296,Tabla7[Tipo de movimiento],"SALIDA",Tabla7[Mes],K$5))</f>
        <v/>
      </c>
      <c r="L3296" s="39" t="str">
        <f>IF($B3296="","",-SUMIFS(Tabla7[Cantidad],Tabla7[Código del producto],$B3296,Tabla7[Tipo de movimiento],"SALIDA",Tabla7[Mes],L$5))</f>
        <v/>
      </c>
      <c r="M3296" s="39" t="str">
        <f>IF($B3296="","",-SUMIFS(Tabla7[Cantidad],Tabla7[Código del producto],$B3296,Tabla7[Tipo de movimiento],"SALIDA",Tabla7[Mes],M$5))</f>
        <v/>
      </c>
      <c r="N3296" s="39" t="str">
        <f>IF($B3296="","",-SUMIFS(Tabla7[Cantidad],Tabla7[Código del producto],$B3296,Tabla7[Tipo de movimiento],"SALIDA",Tabla7[Mes],N$5))</f>
        <v/>
      </c>
      <c r="O3296" s="39" t="str">
        <f>IF($B3296="","",-SUMIFS(Tabla7[Cantidad],Tabla7[Código del producto],$B3296,Tabla7[Tipo de movimiento],"SALIDA",Tabla7[Mes],O$5))</f>
        <v/>
      </c>
      <c r="P3296" s="39" t="str">
        <f>IF($B3296="","",-SUMIFS(Tabla7[Cantidad],Tabla7[Código del producto],$B3296,Tabla7[Tipo de movimiento],"SALIDA",Tabla7[Mes],P$5))</f>
        <v/>
      </c>
      <c r="Q3296" s="39" t="str">
        <f t="shared" si="153"/>
        <v/>
      </c>
      <c r="R3296" s="51" t="str">
        <f>IF($B3296="","",IFERROR(VLOOKUP($B3296,'ABC rotación'!$C:$G,5,0),"C"))</f>
        <v/>
      </c>
      <c r="S3296" s="41" t="str">
        <f t="shared" si="154"/>
        <v/>
      </c>
      <c r="T3296" s="40" t="str">
        <f t="shared" si="155"/>
        <v/>
      </c>
      <c r="U3296" s="23" t="str">
        <f>IF($B3296="","",VLOOKUP($T3296,Tablas!$X$14:$Y$17,2,1))</f>
        <v/>
      </c>
    </row>
    <row r="3297" spans="2:21" x14ac:dyDescent="0.2">
      <c r="B3297" s="1" t="str">
        <f>IF(Tablas!B3295="","",Tablas!B3295)</f>
        <v/>
      </c>
      <c r="C3297" s="1" t="str">
        <f>IF(Tablas!C3295="","",Tablas!C3295)</f>
        <v/>
      </c>
      <c r="D3297" s="1" t="str">
        <f>IF(Tablas!D3295="","",Tablas!D3295)</f>
        <v/>
      </c>
      <c r="E3297" s="1" t="str">
        <f>IF(Tablas!E3295="","",Tablas!E3295)</f>
        <v/>
      </c>
      <c r="F3297" s="1" t="str">
        <f>IF(Tablas!F3295="","",Tablas!F3295)</f>
        <v/>
      </c>
      <c r="G3297" s="1" t="str">
        <f>IF(Tablas!I3295="","",Tablas!I3295)</f>
        <v/>
      </c>
      <c r="H3297" s="1" t="s">
        <v>911</v>
      </c>
      <c r="I3297" s="39" t="str">
        <f>IF($B3297="","",-SUMIFS(Tabla7[Cantidad],Tabla7[Código del producto],$B3297,Tabla7[Tipo de movimiento],"SALIDA",Tabla7[Mes],I$5))</f>
        <v/>
      </c>
      <c r="J3297" s="39" t="str">
        <f>IF($B3297="","",-SUMIFS(Tabla7[Cantidad],Tabla7[Código del producto],$B3297,Tabla7[Tipo de movimiento],"SALIDA",Tabla7[Mes],J$5))</f>
        <v/>
      </c>
      <c r="K3297" s="39" t="str">
        <f>IF($B3297="","",-SUMIFS(Tabla7[Cantidad],Tabla7[Código del producto],$B3297,Tabla7[Tipo de movimiento],"SALIDA",Tabla7[Mes],K$5))</f>
        <v/>
      </c>
      <c r="L3297" s="39" t="str">
        <f>IF($B3297="","",-SUMIFS(Tabla7[Cantidad],Tabla7[Código del producto],$B3297,Tabla7[Tipo de movimiento],"SALIDA",Tabla7[Mes],L$5))</f>
        <v/>
      </c>
      <c r="M3297" s="39" t="str">
        <f>IF($B3297="","",-SUMIFS(Tabla7[Cantidad],Tabla7[Código del producto],$B3297,Tabla7[Tipo de movimiento],"SALIDA",Tabla7[Mes],M$5))</f>
        <v/>
      </c>
      <c r="N3297" s="39" t="str">
        <f>IF($B3297="","",-SUMIFS(Tabla7[Cantidad],Tabla7[Código del producto],$B3297,Tabla7[Tipo de movimiento],"SALIDA",Tabla7[Mes],N$5))</f>
        <v/>
      </c>
      <c r="O3297" s="39" t="str">
        <f>IF($B3297="","",-SUMIFS(Tabla7[Cantidad],Tabla7[Código del producto],$B3297,Tabla7[Tipo de movimiento],"SALIDA",Tabla7[Mes],O$5))</f>
        <v/>
      </c>
      <c r="P3297" s="39" t="str">
        <f>IF($B3297="","",-SUMIFS(Tabla7[Cantidad],Tabla7[Código del producto],$B3297,Tabla7[Tipo de movimiento],"SALIDA",Tabla7[Mes],P$5))</f>
        <v/>
      </c>
      <c r="Q3297" s="39" t="str">
        <f t="shared" si="153"/>
        <v/>
      </c>
      <c r="R3297" s="51" t="str">
        <f>IF($B3297="","",IFERROR(VLOOKUP($B3297,'ABC rotación'!$C:$G,5,0),"C"))</f>
        <v/>
      </c>
      <c r="S3297" s="41" t="str">
        <f t="shared" si="154"/>
        <v/>
      </c>
      <c r="T3297" s="40" t="str">
        <f t="shared" si="155"/>
        <v/>
      </c>
      <c r="U3297" s="23" t="str">
        <f>IF($B3297="","",VLOOKUP($T3297,Tablas!$X$14:$Y$17,2,1))</f>
        <v/>
      </c>
    </row>
    <row r="3298" spans="2:21" x14ac:dyDescent="0.2">
      <c r="B3298" s="1" t="str">
        <f>IF(Tablas!B3296="","",Tablas!B3296)</f>
        <v/>
      </c>
      <c r="C3298" s="1" t="str">
        <f>IF(Tablas!C3296="","",Tablas!C3296)</f>
        <v/>
      </c>
      <c r="D3298" s="1" t="str">
        <f>IF(Tablas!D3296="","",Tablas!D3296)</f>
        <v/>
      </c>
      <c r="E3298" s="1" t="str">
        <f>IF(Tablas!E3296="","",Tablas!E3296)</f>
        <v/>
      </c>
      <c r="F3298" s="1" t="str">
        <f>IF(Tablas!F3296="","",Tablas!F3296)</f>
        <v/>
      </c>
      <c r="G3298" s="1" t="str">
        <f>IF(Tablas!I3296="","",Tablas!I3296)</f>
        <v/>
      </c>
      <c r="H3298" s="1" t="s">
        <v>911</v>
      </c>
      <c r="I3298" s="39" t="str">
        <f>IF($B3298="","",-SUMIFS(Tabla7[Cantidad],Tabla7[Código del producto],$B3298,Tabla7[Tipo de movimiento],"SALIDA",Tabla7[Mes],I$5))</f>
        <v/>
      </c>
      <c r="J3298" s="39" t="str">
        <f>IF($B3298="","",-SUMIFS(Tabla7[Cantidad],Tabla7[Código del producto],$B3298,Tabla7[Tipo de movimiento],"SALIDA",Tabla7[Mes],J$5))</f>
        <v/>
      </c>
      <c r="K3298" s="39" t="str">
        <f>IF($B3298="","",-SUMIFS(Tabla7[Cantidad],Tabla7[Código del producto],$B3298,Tabla7[Tipo de movimiento],"SALIDA",Tabla7[Mes],K$5))</f>
        <v/>
      </c>
      <c r="L3298" s="39" t="str">
        <f>IF($B3298="","",-SUMIFS(Tabla7[Cantidad],Tabla7[Código del producto],$B3298,Tabla7[Tipo de movimiento],"SALIDA",Tabla7[Mes],L$5))</f>
        <v/>
      </c>
      <c r="M3298" s="39" t="str">
        <f>IF($B3298="","",-SUMIFS(Tabla7[Cantidad],Tabla7[Código del producto],$B3298,Tabla7[Tipo de movimiento],"SALIDA",Tabla7[Mes],M$5))</f>
        <v/>
      </c>
      <c r="N3298" s="39" t="str">
        <f>IF($B3298="","",-SUMIFS(Tabla7[Cantidad],Tabla7[Código del producto],$B3298,Tabla7[Tipo de movimiento],"SALIDA",Tabla7[Mes],N$5))</f>
        <v/>
      </c>
      <c r="O3298" s="39" t="str">
        <f>IF($B3298="","",-SUMIFS(Tabla7[Cantidad],Tabla7[Código del producto],$B3298,Tabla7[Tipo de movimiento],"SALIDA",Tabla7[Mes],O$5))</f>
        <v/>
      </c>
      <c r="P3298" s="39" t="str">
        <f>IF($B3298="","",-SUMIFS(Tabla7[Cantidad],Tabla7[Código del producto],$B3298,Tabla7[Tipo de movimiento],"SALIDA",Tabla7[Mes],P$5))</f>
        <v/>
      </c>
      <c r="Q3298" s="39" t="str">
        <f t="shared" si="153"/>
        <v/>
      </c>
      <c r="R3298" s="51" t="str">
        <f>IF($B3298="","",IFERROR(VLOOKUP($B3298,'ABC rotación'!$C:$G,5,0),"C"))</f>
        <v/>
      </c>
      <c r="S3298" s="41" t="str">
        <f t="shared" si="154"/>
        <v/>
      </c>
      <c r="T3298" s="40" t="str">
        <f t="shared" si="155"/>
        <v/>
      </c>
      <c r="U3298" s="23" t="str">
        <f>IF($B3298="","",VLOOKUP($T3298,Tablas!$X$14:$Y$17,2,1))</f>
        <v/>
      </c>
    </row>
    <row r="3299" spans="2:21" x14ac:dyDescent="0.2">
      <c r="B3299" s="1" t="str">
        <f>IF(Tablas!B3297="","",Tablas!B3297)</f>
        <v/>
      </c>
      <c r="C3299" s="1" t="str">
        <f>IF(Tablas!C3297="","",Tablas!C3297)</f>
        <v/>
      </c>
      <c r="D3299" s="1" t="str">
        <f>IF(Tablas!D3297="","",Tablas!D3297)</f>
        <v/>
      </c>
      <c r="E3299" s="1" t="str">
        <f>IF(Tablas!E3297="","",Tablas!E3297)</f>
        <v/>
      </c>
      <c r="F3299" s="1" t="str">
        <f>IF(Tablas!F3297="","",Tablas!F3297)</f>
        <v/>
      </c>
      <c r="G3299" s="1" t="str">
        <f>IF(Tablas!I3297="","",Tablas!I3297)</f>
        <v/>
      </c>
      <c r="H3299" s="1" t="s">
        <v>911</v>
      </c>
      <c r="I3299" s="39" t="str">
        <f>IF($B3299="","",-SUMIFS(Tabla7[Cantidad],Tabla7[Código del producto],$B3299,Tabla7[Tipo de movimiento],"SALIDA",Tabla7[Mes],I$5))</f>
        <v/>
      </c>
      <c r="J3299" s="39" t="str">
        <f>IF($B3299="","",-SUMIFS(Tabla7[Cantidad],Tabla7[Código del producto],$B3299,Tabla7[Tipo de movimiento],"SALIDA",Tabla7[Mes],J$5))</f>
        <v/>
      </c>
      <c r="K3299" s="39" t="str">
        <f>IF($B3299="","",-SUMIFS(Tabla7[Cantidad],Tabla7[Código del producto],$B3299,Tabla7[Tipo de movimiento],"SALIDA",Tabla7[Mes],K$5))</f>
        <v/>
      </c>
      <c r="L3299" s="39" t="str">
        <f>IF($B3299="","",-SUMIFS(Tabla7[Cantidad],Tabla7[Código del producto],$B3299,Tabla7[Tipo de movimiento],"SALIDA",Tabla7[Mes],L$5))</f>
        <v/>
      </c>
      <c r="M3299" s="39" t="str">
        <f>IF($B3299="","",-SUMIFS(Tabla7[Cantidad],Tabla7[Código del producto],$B3299,Tabla7[Tipo de movimiento],"SALIDA",Tabla7[Mes],M$5))</f>
        <v/>
      </c>
      <c r="N3299" s="39" t="str">
        <f>IF($B3299="","",-SUMIFS(Tabla7[Cantidad],Tabla7[Código del producto],$B3299,Tabla7[Tipo de movimiento],"SALIDA",Tabla7[Mes],N$5))</f>
        <v/>
      </c>
      <c r="O3299" s="39" t="str">
        <f>IF($B3299="","",-SUMIFS(Tabla7[Cantidad],Tabla7[Código del producto],$B3299,Tabla7[Tipo de movimiento],"SALIDA",Tabla7[Mes],O$5))</f>
        <v/>
      </c>
      <c r="P3299" s="39" t="str">
        <f>IF($B3299="","",-SUMIFS(Tabla7[Cantidad],Tabla7[Código del producto],$B3299,Tabla7[Tipo de movimiento],"SALIDA",Tabla7[Mes],P$5))</f>
        <v/>
      </c>
      <c r="Q3299" s="39" t="str">
        <f t="shared" si="153"/>
        <v/>
      </c>
      <c r="R3299" s="51" t="str">
        <f>IF($B3299="","",IFERROR(VLOOKUP($B3299,'ABC rotación'!$C:$G,5,0),"C"))</f>
        <v/>
      </c>
      <c r="S3299" s="41" t="str">
        <f t="shared" si="154"/>
        <v/>
      </c>
      <c r="T3299" s="40" t="str">
        <f t="shared" si="155"/>
        <v/>
      </c>
      <c r="U3299" s="23" t="str">
        <f>IF($B3299="","",VLOOKUP($T3299,Tablas!$X$14:$Y$17,2,1))</f>
        <v/>
      </c>
    </row>
    <row r="3300" spans="2:21" x14ac:dyDescent="0.2">
      <c r="B3300" s="1" t="str">
        <f>IF(Tablas!B3298="","",Tablas!B3298)</f>
        <v/>
      </c>
      <c r="C3300" s="1" t="str">
        <f>IF(Tablas!C3298="","",Tablas!C3298)</f>
        <v/>
      </c>
      <c r="D3300" s="1" t="str">
        <f>IF(Tablas!D3298="","",Tablas!D3298)</f>
        <v/>
      </c>
      <c r="E3300" s="1" t="str">
        <f>IF(Tablas!E3298="","",Tablas!E3298)</f>
        <v/>
      </c>
      <c r="F3300" s="1" t="str">
        <f>IF(Tablas!F3298="","",Tablas!F3298)</f>
        <v/>
      </c>
      <c r="G3300" s="1" t="str">
        <f>IF(Tablas!I3298="","",Tablas!I3298)</f>
        <v/>
      </c>
      <c r="H3300" s="1" t="s">
        <v>911</v>
      </c>
      <c r="I3300" s="39" t="str">
        <f>IF($B3300="","",-SUMIFS(Tabla7[Cantidad],Tabla7[Código del producto],$B3300,Tabla7[Tipo de movimiento],"SALIDA",Tabla7[Mes],I$5))</f>
        <v/>
      </c>
      <c r="J3300" s="39" t="str">
        <f>IF($B3300="","",-SUMIFS(Tabla7[Cantidad],Tabla7[Código del producto],$B3300,Tabla7[Tipo de movimiento],"SALIDA",Tabla7[Mes],J$5))</f>
        <v/>
      </c>
      <c r="K3300" s="39" t="str">
        <f>IF($B3300="","",-SUMIFS(Tabla7[Cantidad],Tabla7[Código del producto],$B3300,Tabla7[Tipo de movimiento],"SALIDA",Tabla7[Mes],K$5))</f>
        <v/>
      </c>
      <c r="L3300" s="39" t="str">
        <f>IF($B3300="","",-SUMIFS(Tabla7[Cantidad],Tabla7[Código del producto],$B3300,Tabla7[Tipo de movimiento],"SALIDA",Tabla7[Mes],L$5))</f>
        <v/>
      </c>
      <c r="M3300" s="39" t="str">
        <f>IF($B3300="","",-SUMIFS(Tabla7[Cantidad],Tabla7[Código del producto],$B3300,Tabla7[Tipo de movimiento],"SALIDA",Tabla7[Mes],M$5))</f>
        <v/>
      </c>
      <c r="N3300" s="39" t="str">
        <f>IF($B3300="","",-SUMIFS(Tabla7[Cantidad],Tabla7[Código del producto],$B3300,Tabla7[Tipo de movimiento],"SALIDA",Tabla7[Mes],N$5))</f>
        <v/>
      </c>
      <c r="O3300" s="39" t="str">
        <f>IF($B3300="","",-SUMIFS(Tabla7[Cantidad],Tabla7[Código del producto],$B3300,Tabla7[Tipo de movimiento],"SALIDA",Tabla7[Mes],O$5))</f>
        <v/>
      </c>
      <c r="P3300" s="39" t="str">
        <f>IF($B3300="","",-SUMIFS(Tabla7[Cantidad],Tabla7[Código del producto],$B3300,Tabla7[Tipo de movimiento],"SALIDA",Tabla7[Mes],P$5))</f>
        <v/>
      </c>
      <c r="Q3300" s="39" t="str">
        <f t="shared" si="153"/>
        <v/>
      </c>
      <c r="R3300" s="51" t="str">
        <f>IF($B3300="","",IFERROR(VLOOKUP($B3300,'ABC rotación'!$C:$G,5,0),"C"))</f>
        <v/>
      </c>
      <c r="S3300" s="41" t="str">
        <f t="shared" si="154"/>
        <v/>
      </c>
      <c r="T3300" s="40" t="str">
        <f t="shared" si="155"/>
        <v/>
      </c>
      <c r="U3300" s="23" t="str">
        <f>IF($B3300="","",VLOOKUP($T3300,Tablas!$X$14:$Y$17,2,1))</f>
        <v/>
      </c>
    </row>
    <row r="3301" spans="2:21" x14ac:dyDescent="0.2">
      <c r="B3301" s="1" t="str">
        <f>IF(Tablas!B3299="","",Tablas!B3299)</f>
        <v/>
      </c>
      <c r="C3301" s="1" t="str">
        <f>IF(Tablas!C3299="","",Tablas!C3299)</f>
        <v/>
      </c>
      <c r="D3301" s="1" t="str">
        <f>IF(Tablas!D3299="","",Tablas!D3299)</f>
        <v/>
      </c>
      <c r="E3301" s="1" t="str">
        <f>IF(Tablas!E3299="","",Tablas!E3299)</f>
        <v/>
      </c>
      <c r="F3301" s="1" t="str">
        <f>IF(Tablas!F3299="","",Tablas!F3299)</f>
        <v/>
      </c>
      <c r="G3301" s="1" t="str">
        <f>IF(Tablas!I3299="","",Tablas!I3299)</f>
        <v/>
      </c>
      <c r="H3301" s="1" t="s">
        <v>911</v>
      </c>
      <c r="I3301" s="39" t="str">
        <f>IF($B3301="","",-SUMIFS(Tabla7[Cantidad],Tabla7[Código del producto],$B3301,Tabla7[Tipo de movimiento],"SALIDA",Tabla7[Mes],I$5))</f>
        <v/>
      </c>
      <c r="J3301" s="39" t="str">
        <f>IF($B3301="","",-SUMIFS(Tabla7[Cantidad],Tabla7[Código del producto],$B3301,Tabla7[Tipo de movimiento],"SALIDA",Tabla7[Mes],J$5))</f>
        <v/>
      </c>
      <c r="K3301" s="39" t="str">
        <f>IF($B3301="","",-SUMIFS(Tabla7[Cantidad],Tabla7[Código del producto],$B3301,Tabla7[Tipo de movimiento],"SALIDA",Tabla7[Mes],K$5))</f>
        <v/>
      </c>
      <c r="L3301" s="39" t="str">
        <f>IF($B3301="","",-SUMIFS(Tabla7[Cantidad],Tabla7[Código del producto],$B3301,Tabla7[Tipo de movimiento],"SALIDA",Tabla7[Mes],L$5))</f>
        <v/>
      </c>
      <c r="M3301" s="39" t="str">
        <f>IF($B3301="","",-SUMIFS(Tabla7[Cantidad],Tabla7[Código del producto],$B3301,Tabla7[Tipo de movimiento],"SALIDA",Tabla7[Mes],M$5))</f>
        <v/>
      </c>
      <c r="N3301" s="39" t="str">
        <f>IF($B3301="","",-SUMIFS(Tabla7[Cantidad],Tabla7[Código del producto],$B3301,Tabla7[Tipo de movimiento],"SALIDA",Tabla7[Mes],N$5))</f>
        <v/>
      </c>
      <c r="O3301" s="39" t="str">
        <f>IF($B3301="","",-SUMIFS(Tabla7[Cantidad],Tabla7[Código del producto],$B3301,Tabla7[Tipo de movimiento],"SALIDA",Tabla7[Mes],O$5))</f>
        <v/>
      </c>
      <c r="P3301" s="39" t="str">
        <f>IF($B3301="","",-SUMIFS(Tabla7[Cantidad],Tabla7[Código del producto],$B3301,Tabla7[Tipo de movimiento],"SALIDA",Tabla7[Mes],P$5))</f>
        <v/>
      </c>
      <c r="Q3301" s="39" t="str">
        <f t="shared" si="153"/>
        <v/>
      </c>
      <c r="R3301" s="51" t="str">
        <f>IF($B3301="","",IFERROR(VLOOKUP($B3301,'ABC rotación'!$C:$G,5,0),"C"))</f>
        <v/>
      </c>
      <c r="S3301" s="41" t="str">
        <f t="shared" si="154"/>
        <v/>
      </c>
      <c r="T3301" s="40" t="str">
        <f t="shared" si="155"/>
        <v/>
      </c>
      <c r="U3301" s="23" t="str">
        <f>IF($B3301="","",VLOOKUP($T3301,Tablas!$X$14:$Y$17,2,1))</f>
        <v/>
      </c>
    </row>
    <row r="3302" spans="2:21" x14ac:dyDescent="0.2">
      <c r="B3302" s="1" t="str">
        <f>IF(Tablas!B3300="","",Tablas!B3300)</f>
        <v/>
      </c>
      <c r="C3302" s="1" t="str">
        <f>IF(Tablas!C3300="","",Tablas!C3300)</f>
        <v/>
      </c>
      <c r="D3302" s="1" t="str">
        <f>IF(Tablas!D3300="","",Tablas!D3300)</f>
        <v/>
      </c>
      <c r="E3302" s="1" t="str">
        <f>IF(Tablas!E3300="","",Tablas!E3300)</f>
        <v/>
      </c>
      <c r="F3302" s="1" t="str">
        <f>IF(Tablas!F3300="","",Tablas!F3300)</f>
        <v/>
      </c>
      <c r="G3302" s="1" t="str">
        <f>IF(Tablas!I3300="","",Tablas!I3300)</f>
        <v/>
      </c>
      <c r="H3302" s="1" t="s">
        <v>911</v>
      </c>
      <c r="I3302" s="39" t="str">
        <f>IF($B3302="","",-SUMIFS(Tabla7[Cantidad],Tabla7[Código del producto],$B3302,Tabla7[Tipo de movimiento],"SALIDA",Tabla7[Mes],I$5))</f>
        <v/>
      </c>
      <c r="J3302" s="39" t="str">
        <f>IF($B3302="","",-SUMIFS(Tabla7[Cantidad],Tabla7[Código del producto],$B3302,Tabla7[Tipo de movimiento],"SALIDA",Tabla7[Mes],J$5))</f>
        <v/>
      </c>
      <c r="K3302" s="39" t="str">
        <f>IF($B3302="","",-SUMIFS(Tabla7[Cantidad],Tabla7[Código del producto],$B3302,Tabla7[Tipo de movimiento],"SALIDA",Tabla7[Mes],K$5))</f>
        <v/>
      </c>
      <c r="L3302" s="39" t="str">
        <f>IF($B3302="","",-SUMIFS(Tabla7[Cantidad],Tabla7[Código del producto],$B3302,Tabla7[Tipo de movimiento],"SALIDA",Tabla7[Mes],L$5))</f>
        <v/>
      </c>
      <c r="M3302" s="39" t="str">
        <f>IF($B3302="","",-SUMIFS(Tabla7[Cantidad],Tabla7[Código del producto],$B3302,Tabla7[Tipo de movimiento],"SALIDA",Tabla7[Mes],M$5))</f>
        <v/>
      </c>
      <c r="N3302" s="39" t="str">
        <f>IF($B3302="","",-SUMIFS(Tabla7[Cantidad],Tabla7[Código del producto],$B3302,Tabla7[Tipo de movimiento],"SALIDA",Tabla7[Mes],N$5))</f>
        <v/>
      </c>
      <c r="O3302" s="39" t="str">
        <f>IF($B3302="","",-SUMIFS(Tabla7[Cantidad],Tabla7[Código del producto],$B3302,Tabla7[Tipo de movimiento],"SALIDA",Tabla7[Mes],O$5))</f>
        <v/>
      </c>
      <c r="P3302" s="39" t="str">
        <f>IF($B3302="","",-SUMIFS(Tabla7[Cantidad],Tabla7[Código del producto],$B3302,Tabla7[Tipo de movimiento],"SALIDA",Tabla7[Mes],P$5))</f>
        <v/>
      </c>
      <c r="Q3302" s="39" t="str">
        <f t="shared" si="153"/>
        <v/>
      </c>
      <c r="R3302" s="51" t="str">
        <f>IF($B3302="","",IFERROR(VLOOKUP($B3302,'ABC rotación'!$C:$G,5,0),"C"))</f>
        <v/>
      </c>
      <c r="S3302" s="41" t="str">
        <f t="shared" si="154"/>
        <v/>
      </c>
      <c r="T3302" s="40" t="str">
        <f t="shared" si="155"/>
        <v/>
      </c>
      <c r="U3302" s="23" t="str">
        <f>IF($B3302="","",VLOOKUP($T3302,Tablas!$X$14:$Y$17,2,1))</f>
        <v/>
      </c>
    </row>
    <row r="3303" spans="2:21" x14ac:dyDescent="0.2">
      <c r="B3303" s="1" t="str">
        <f>IF(Tablas!B3301="","",Tablas!B3301)</f>
        <v/>
      </c>
      <c r="C3303" s="1" t="str">
        <f>IF(Tablas!C3301="","",Tablas!C3301)</f>
        <v/>
      </c>
      <c r="D3303" s="1" t="str">
        <f>IF(Tablas!D3301="","",Tablas!D3301)</f>
        <v/>
      </c>
      <c r="E3303" s="1" t="str">
        <f>IF(Tablas!E3301="","",Tablas!E3301)</f>
        <v/>
      </c>
      <c r="F3303" s="1" t="str">
        <f>IF(Tablas!F3301="","",Tablas!F3301)</f>
        <v/>
      </c>
      <c r="G3303" s="1" t="str">
        <f>IF(Tablas!I3301="","",Tablas!I3301)</f>
        <v/>
      </c>
      <c r="H3303" s="1" t="s">
        <v>911</v>
      </c>
      <c r="I3303" s="39" t="str">
        <f>IF($B3303="","",-SUMIFS(Tabla7[Cantidad],Tabla7[Código del producto],$B3303,Tabla7[Tipo de movimiento],"SALIDA",Tabla7[Mes],I$5))</f>
        <v/>
      </c>
      <c r="J3303" s="39" t="str">
        <f>IF($B3303="","",-SUMIFS(Tabla7[Cantidad],Tabla7[Código del producto],$B3303,Tabla7[Tipo de movimiento],"SALIDA",Tabla7[Mes],J$5))</f>
        <v/>
      </c>
      <c r="K3303" s="39" t="str">
        <f>IF($B3303="","",-SUMIFS(Tabla7[Cantidad],Tabla7[Código del producto],$B3303,Tabla7[Tipo de movimiento],"SALIDA",Tabla7[Mes],K$5))</f>
        <v/>
      </c>
      <c r="L3303" s="39" t="str">
        <f>IF($B3303="","",-SUMIFS(Tabla7[Cantidad],Tabla7[Código del producto],$B3303,Tabla7[Tipo de movimiento],"SALIDA",Tabla7[Mes],L$5))</f>
        <v/>
      </c>
      <c r="M3303" s="39" t="str">
        <f>IF($B3303="","",-SUMIFS(Tabla7[Cantidad],Tabla7[Código del producto],$B3303,Tabla7[Tipo de movimiento],"SALIDA",Tabla7[Mes],M$5))</f>
        <v/>
      </c>
      <c r="N3303" s="39" t="str">
        <f>IF($B3303="","",-SUMIFS(Tabla7[Cantidad],Tabla7[Código del producto],$B3303,Tabla7[Tipo de movimiento],"SALIDA",Tabla7[Mes],N$5))</f>
        <v/>
      </c>
      <c r="O3303" s="39" t="str">
        <f>IF($B3303="","",-SUMIFS(Tabla7[Cantidad],Tabla7[Código del producto],$B3303,Tabla7[Tipo de movimiento],"SALIDA",Tabla7[Mes],O$5))</f>
        <v/>
      </c>
      <c r="P3303" s="39" t="str">
        <f>IF($B3303="","",-SUMIFS(Tabla7[Cantidad],Tabla7[Código del producto],$B3303,Tabla7[Tipo de movimiento],"SALIDA",Tabla7[Mes],P$5))</f>
        <v/>
      </c>
      <c r="Q3303" s="39" t="str">
        <f t="shared" si="153"/>
        <v/>
      </c>
      <c r="R3303" s="51" t="str">
        <f>IF($B3303="","",IFERROR(VLOOKUP($B3303,'ABC rotación'!$C:$G,5,0),"C"))</f>
        <v/>
      </c>
      <c r="S3303" s="41" t="str">
        <f t="shared" si="154"/>
        <v/>
      </c>
      <c r="T3303" s="40" t="str">
        <f t="shared" si="155"/>
        <v/>
      </c>
      <c r="U3303" s="23" t="str">
        <f>IF($B3303="","",VLOOKUP($T3303,Tablas!$X$14:$Y$17,2,1))</f>
        <v/>
      </c>
    </row>
    <row r="3304" spans="2:21" x14ac:dyDescent="0.2">
      <c r="B3304" s="1" t="str">
        <f>IF(Tablas!B3302="","",Tablas!B3302)</f>
        <v/>
      </c>
      <c r="C3304" s="1" t="str">
        <f>IF(Tablas!C3302="","",Tablas!C3302)</f>
        <v/>
      </c>
      <c r="D3304" s="1" t="str">
        <f>IF(Tablas!D3302="","",Tablas!D3302)</f>
        <v/>
      </c>
      <c r="E3304" s="1" t="str">
        <f>IF(Tablas!E3302="","",Tablas!E3302)</f>
        <v/>
      </c>
      <c r="F3304" s="1" t="str">
        <f>IF(Tablas!F3302="","",Tablas!F3302)</f>
        <v/>
      </c>
      <c r="G3304" s="1" t="str">
        <f>IF(Tablas!I3302="","",Tablas!I3302)</f>
        <v/>
      </c>
      <c r="H3304" s="1" t="s">
        <v>911</v>
      </c>
      <c r="I3304" s="39" t="str">
        <f>IF($B3304="","",-SUMIFS(Tabla7[Cantidad],Tabla7[Código del producto],$B3304,Tabla7[Tipo de movimiento],"SALIDA",Tabla7[Mes],I$5))</f>
        <v/>
      </c>
      <c r="J3304" s="39" t="str">
        <f>IF($B3304="","",-SUMIFS(Tabla7[Cantidad],Tabla7[Código del producto],$B3304,Tabla7[Tipo de movimiento],"SALIDA",Tabla7[Mes],J$5))</f>
        <v/>
      </c>
      <c r="K3304" s="39" t="str">
        <f>IF($B3304="","",-SUMIFS(Tabla7[Cantidad],Tabla7[Código del producto],$B3304,Tabla7[Tipo de movimiento],"SALIDA",Tabla7[Mes],K$5))</f>
        <v/>
      </c>
      <c r="L3304" s="39" t="str">
        <f>IF($B3304="","",-SUMIFS(Tabla7[Cantidad],Tabla7[Código del producto],$B3304,Tabla7[Tipo de movimiento],"SALIDA",Tabla7[Mes],L$5))</f>
        <v/>
      </c>
      <c r="M3304" s="39" t="str">
        <f>IF($B3304="","",-SUMIFS(Tabla7[Cantidad],Tabla7[Código del producto],$B3304,Tabla7[Tipo de movimiento],"SALIDA",Tabla7[Mes],M$5))</f>
        <v/>
      </c>
      <c r="N3304" s="39" t="str">
        <f>IF($B3304="","",-SUMIFS(Tabla7[Cantidad],Tabla7[Código del producto],$B3304,Tabla7[Tipo de movimiento],"SALIDA",Tabla7[Mes],N$5))</f>
        <v/>
      </c>
      <c r="O3304" s="39" t="str">
        <f>IF($B3304="","",-SUMIFS(Tabla7[Cantidad],Tabla7[Código del producto],$B3304,Tabla7[Tipo de movimiento],"SALIDA",Tabla7[Mes],O$5))</f>
        <v/>
      </c>
      <c r="P3304" s="39" t="str">
        <f>IF($B3304="","",-SUMIFS(Tabla7[Cantidad],Tabla7[Código del producto],$B3304,Tabla7[Tipo de movimiento],"SALIDA",Tabla7[Mes],P$5))</f>
        <v/>
      </c>
      <c r="Q3304" s="39" t="str">
        <f t="shared" si="153"/>
        <v/>
      </c>
      <c r="R3304" s="51" t="str">
        <f>IF($B3304="","",IFERROR(VLOOKUP($B3304,'ABC rotación'!$C:$G,5,0),"C"))</f>
        <v/>
      </c>
      <c r="S3304" s="41" t="str">
        <f t="shared" si="154"/>
        <v/>
      </c>
      <c r="T3304" s="40" t="str">
        <f t="shared" si="155"/>
        <v/>
      </c>
      <c r="U3304" s="23" t="str">
        <f>IF($B3304="","",VLOOKUP($T3304,Tablas!$X$14:$Y$17,2,1))</f>
        <v/>
      </c>
    </row>
    <row r="3305" spans="2:21" x14ac:dyDescent="0.2">
      <c r="B3305" s="1" t="str">
        <f>IF(Tablas!B3303="","",Tablas!B3303)</f>
        <v/>
      </c>
      <c r="C3305" s="1" t="str">
        <f>IF(Tablas!C3303="","",Tablas!C3303)</f>
        <v/>
      </c>
      <c r="D3305" s="1" t="str">
        <f>IF(Tablas!D3303="","",Tablas!D3303)</f>
        <v/>
      </c>
      <c r="E3305" s="1" t="str">
        <f>IF(Tablas!E3303="","",Tablas!E3303)</f>
        <v/>
      </c>
      <c r="F3305" s="1" t="str">
        <f>IF(Tablas!F3303="","",Tablas!F3303)</f>
        <v/>
      </c>
      <c r="G3305" s="1" t="str">
        <f>IF(Tablas!I3303="","",Tablas!I3303)</f>
        <v/>
      </c>
      <c r="H3305" s="1" t="s">
        <v>911</v>
      </c>
      <c r="I3305" s="39" t="str">
        <f>IF($B3305="","",-SUMIFS(Tabla7[Cantidad],Tabla7[Código del producto],$B3305,Tabla7[Tipo de movimiento],"SALIDA",Tabla7[Mes],I$5))</f>
        <v/>
      </c>
      <c r="J3305" s="39" t="str">
        <f>IF($B3305="","",-SUMIFS(Tabla7[Cantidad],Tabla7[Código del producto],$B3305,Tabla7[Tipo de movimiento],"SALIDA",Tabla7[Mes],J$5))</f>
        <v/>
      </c>
      <c r="K3305" s="39" t="str">
        <f>IF($B3305="","",-SUMIFS(Tabla7[Cantidad],Tabla7[Código del producto],$B3305,Tabla7[Tipo de movimiento],"SALIDA",Tabla7[Mes],K$5))</f>
        <v/>
      </c>
      <c r="L3305" s="39" t="str">
        <f>IF($B3305="","",-SUMIFS(Tabla7[Cantidad],Tabla7[Código del producto],$B3305,Tabla7[Tipo de movimiento],"SALIDA",Tabla7[Mes],L$5))</f>
        <v/>
      </c>
      <c r="M3305" s="39" t="str">
        <f>IF($B3305="","",-SUMIFS(Tabla7[Cantidad],Tabla7[Código del producto],$B3305,Tabla7[Tipo de movimiento],"SALIDA",Tabla7[Mes],M$5))</f>
        <v/>
      </c>
      <c r="N3305" s="39" t="str">
        <f>IF($B3305="","",-SUMIFS(Tabla7[Cantidad],Tabla7[Código del producto],$B3305,Tabla7[Tipo de movimiento],"SALIDA",Tabla7[Mes],N$5))</f>
        <v/>
      </c>
      <c r="O3305" s="39" t="str">
        <f>IF($B3305="","",-SUMIFS(Tabla7[Cantidad],Tabla7[Código del producto],$B3305,Tabla7[Tipo de movimiento],"SALIDA",Tabla7[Mes],O$5))</f>
        <v/>
      </c>
      <c r="P3305" s="39" t="str">
        <f>IF($B3305="","",-SUMIFS(Tabla7[Cantidad],Tabla7[Código del producto],$B3305,Tabla7[Tipo de movimiento],"SALIDA",Tabla7[Mes],P$5))</f>
        <v/>
      </c>
      <c r="Q3305" s="39" t="str">
        <f t="shared" si="153"/>
        <v/>
      </c>
      <c r="R3305" s="51" t="str">
        <f>IF($B3305="","",IFERROR(VLOOKUP($B3305,'ABC rotación'!$C:$G,5,0),"C"))</f>
        <v/>
      </c>
      <c r="S3305" s="41" t="str">
        <f t="shared" si="154"/>
        <v/>
      </c>
      <c r="T3305" s="40" t="str">
        <f t="shared" si="155"/>
        <v/>
      </c>
      <c r="U3305" s="23" t="str">
        <f>IF($B3305="","",VLOOKUP($T3305,Tablas!$X$14:$Y$17,2,1))</f>
        <v/>
      </c>
    </row>
    <row r="3306" spans="2:21" x14ac:dyDescent="0.2">
      <c r="B3306" s="1" t="str">
        <f>IF(Tablas!B3304="","",Tablas!B3304)</f>
        <v/>
      </c>
      <c r="C3306" s="1" t="str">
        <f>IF(Tablas!C3304="","",Tablas!C3304)</f>
        <v/>
      </c>
      <c r="D3306" s="1" t="str">
        <f>IF(Tablas!D3304="","",Tablas!D3304)</f>
        <v/>
      </c>
      <c r="E3306" s="1" t="str">
        <f>IF(Tablas!E3304="","",Tablas!E3304)</f>
        <v/>
      </c>
      <c r="F3306" s="1" t="str">
        <f>IF(Tablas!F3304="","",Tablas!F3304)</f>
        <v/>
      </c>
      <c r="G3306" s="1" t="str">
        <f>IF(Tablas!I3304="","",Tablas!I3304)</f>
        <v/>
      </c>
      <c r="H3306" s="1" t="s">
        <v>911</v>
      </c>
      <c r="I3306" s="39" t="str">
        <f>IF($B3306="","",-SUMIFS(Tabla7[Cantidad],Tabla7[Código del producto],$B3306,Tabla7[Tipo de movimiento],"SALIDA",Tabla7[Mes],I$5))</f>
        <v/>
      </c>
      <c r="J3306" s="39" t="str">
        <f>IF($B3306="","",-SUMIFS(Tabla7[Cantidad],Tabla7[Código del producto],$B3306,Tabla7[Tipo de movimiento],"SALIDA",Tabla7[Mes],J$5))</f>
        <v/>
      </c>
      <c r="K3306" s="39" t="str">
        <f>IF($B3306="","",-SUMIFS(Tabla7[Cantidad],Tabla7[Código del producto],$B3306,Tabla7[Tipo de movimiento],"SALIDA",Tabla7[Mes],K$5))</f>
        <v/>
      </c>
      <c r="L3306" s="39" t="str">
        <f>IF($B3306="","",-SUMIFS(Tabla7[Cantidad],Tabla7[Código del producto],$B3306,Tabla7[Tipo de movimiento],"SALIDA",Tabla7[Mes],L$5))</f>
        <v/>
      </c>
      <c r="M3306" s="39" t="str">
        <f>IF($B3306="","",-SUMIFS(Tabla7[Cantidad],Tabla7[Código del producto],$B3306,Tabla7[Tipo de movimiento],"SALIDA",Tabla7[Mes],M$5))</f>
        <v/>
      </c>
      <c r="N3306" s="39" t="str">
        <f>IF($B3306="","",-SUMIFS(Tabla7[Cantidad],Tabla7[Código del producto],$B3306,Tabla7[Tipo de movimiento],"SALIDA",Tabla7[Mes],N$5))</f>
        <v/>
      </c>
      <c r="O3306" s="39" t="str">
        <f>IF($B3306="","",-SUMIFS(Tabla7[Cantidad],Tabla7[Código del producto],$B3306,Tabla7[Tipo de movimiento],"SALIDA",Tabla7[Mes],O$5))</f>
        <v/>
      </c>
      <c r="P3306" s="39" t="str">
        <f>IF($B3306="","",-SUMIFS(Tabla7[Cantidad],Tabla7[Código del producto],$B3306,Tabla7[Tipo de movimiento],"SALIDA",Tabla7[Mes],P$5))</f>
        <v/>
      </c>
      <c r="Q3306" s="39" t="str">
        <f t="shared" si="153"/>
        <v/>
      </c>
      <c r="R3306" s="51" t="str">
        <f>IF($B3306="","",IFERROR(VLOOKUP($B3306,'ABC rotación'!$C:$G,5,0),"C"))</f>
        <v/>
      </c>
      <c r="S3306" s="41" t="str">
        <f t="shared" si="154"/>
        <v/>
      </c>
      <c r="T3306" s="40" t="str">
        <f t="shared" si="155"/>
        <v/>
      </c>
      <c r="U3306" s="23" t="str">
        <f>IF($B3306="","",VLOOKUP($T3306,Tablas!$X$14:$Y$17,2,1))</f>
        <v/>
      </c>
    </row>
    <row r="3307" spans="2:21" x14ac:dyDescent="0.2">
      <c r="B3307" s="1" t="str">
        <f>IF(Tablas!B3305="","",Tablas!B3305)</f>
        <v/>
      </c>
      <c r="C3307" s="1" t="str">
        <f>IF(Tablas!C3305="","",Tablas!C3305)</f>
        <v/>
      </c>
      <c r="D3307" s="1" t="str">
        <f>IF(Tablas!D3305="","",Tablas!D3305)</f>
        <v/>
      </c>
      <c r="E3307" s="1" t="str">
        <f>IF(Tablas!E3305="","",Tablas!E3305)</f>
        <v/>
      </c>
      <c r="F3307" s="1" t="str">
        <f>IF(Tablas!F3305="","",Tablas!F3305)</f>
        <v/>
      </c>
      <c r="G3307" s="1" t="str">
        <f>IF(Tablas!I3305="","",Tablas!I3305)</f>
        <v/>
      </c>
      <c r="H3307" s="1" t="s">
        <v>911</v>
      </c>
      <c r="I3307" s="39" t="str">
        <f>IF($B3307="","",-SUMIFS(Tabla7[Cantidad],Tabla7[Código del producto],$B3307,Tabla7[Tipo de movimiento],"SALIDA",Tabla7[Mes],I$5))</f>
        <v/>
      </c>
      <c r="J3307" s="39" t="str">
        <f>IF($B3307="","",-SUMIFS(Tabla7[Cantidad],Tabla7[Código del producto],$B3307,Tabla7[Tipo de movimiento],"SALIDA",Tabla7[Mes],J$5))</f>
        <v/>
      </c>
      <c r="K3307" s="39" t="str">
        <f>IF($B3307="","",-SUMIFS(Tabla7[Cantidad],Tabla7[Código del producto],$B3307,Tabla7[Tipo de movimiento],"SALIDA",Tabla7[Mes],K$5))</f>
        <v/>
      </c>
      <c r="L3307" s="39" t="str">
        <f>IF($B3307="","",-SUMIFS(Tabla7[Cantidad],Tabla7[Código del producto],$B3307,Tabla7[Tipo de movimiento],"SALIDA",Tabla7[Mes],L$5))</f>
        <v/>
      </c>
      <c r="M3307" s="39" t="str">
        <f>IF($B3307="","",-SUMIFS(Tabla7[Cantidad],Tabla7[Código del producto],$B3307,Tabla7[Tipo de movimiento],"SALIDA",Tabla7[Mes],M$5))</f>
        <v/>
      </c>
      <c r="N3307" s="39" t="str">
        <f>IF($B3307="","",-SUMIFS(Tabla7[Cantidad],Tabla7[Código del producto],$B3307,Tabla7[Tipo de movimiento],"SALIDA",Tabla7[Mes],N$5))</f>
        <v/>
      </c>
      <c r="O3307" s="39" t="str">
        <f>IF($B3307="","",-SUMIFS(Tabla7[Cantidad],Tabla7[Código del producto],$B3307,Tabla7[Tipo de movimiento],"SALIDA",Tabla7[Mes],O$5))</f>
        <v/>
      </c>
      <c r="P3307" s="39" t="str">
        <f>IF($B3307="","",-SUMIFS(Tabla7[Cantidad],Tabla7[Código del producto],$B3307,Tabla7[Tipo de movimiento],"SALIDA",Tabla7[Mes],P$5))</f>
        <v/>
      </c>
      <c r="Q3307" s="39" t="str">
        <f t="shared" si="153"/>
        <v/>
      </c>
      <c r="R3307" s="51" t="str">
        <f>IF($B3307="","",IFERROR(VLOOKUP($B3307,'ABC rotación'!$C:$G,5,0),"C"))</f>
        <v/>
      </c>
      <c r="S3307" s="41" t="str">
        <f t="shared" si="154"/>
        <v/>
      </c>
      <c r="T3307" s="40" t="str">
        <f t="shared" si="155"/>
        <v/>
      </c>
      <c r="U3307" s="23" t="str">
        <f>IF($B3307="","",VLOOKUP($T3307,Tablas!$X$14:$Y$17,2,1))</f>
        <v/>
      </c>
    </row>
    <row r="3308" spans="2:21" x14ac:dyDescent="0.2">
      <c r="B3308" s="1" t="str">
        <f>IF(Tablas!B3306="","",Tablas!B3306)</f>
        <v/>
      </c>
      <c r="C3308" s="1" t="str">
        <f>IF(Tablas!C3306="","",Tablas!C3306)</f>
        <v/>
      </c>
      <c r="D3308" s="1" t="str">
        <f>IF(Tablas!D3306="","",Tablas!D3306)</f>
        <v/>
      </c>
      <c r="E3308" s="1" t="str">
        <f>IF(Tablas!E3306="","",Tablas!E3306)</f>
        <v/>
      </c>
      <c r="F3308" s="1" t="str">
        <f>IF(Tablas!F3306="","",Tablas!F3306)</f>
        <v/>
      </c>
      <c r="G3308" s="1" t="str">
        <f>IF(Tablas!I3306="","",Tablas!I3306)</f>
        <v/>
      </c>
      <c r="H3308" s="1" t="s">
        <v>911</v>
      </c>
      <c r="I3308" s="39" t="str">
        <f>IF($B3308="","",-SUMIFS(Tabla7[Cantidad],Tabla7[Código del producto],$B3308,Tabla7[Tipo de movimiento],"SALIDA",Tabla7[Mes],I$5))</f>
        <v/>
      </c>
      <c r="J3308" s="39" t="str">
        <f>IF($B3308="","",-SUMIFS(Tabla7[Cantidad],Tabla7[Código del producto],$B3308,Tabla7[Tipo de movimiento],"SALIDA",Tabla7[Mes],J$5))</f>
        <v/>
      </c>
      <c r="K3308" s="39" t="str">
        <f>IF($B3308="","",-SUMIFS(Tabla7[Cantidad],Tabla7[Código del producto],$B3308,Tabla7[Tipo de movimiento],"SALIDA",Tabla7[Mes],K$5))</f>
        <v/>
      </c>
      <c r="L3308" s="39" t="str">
        <f>IF($B3308="","",-SUMIFS(Tabla7[Cantidad],Tabla7[Código del producto],$B3308,Tabla7[Tipo de movimiento],"SALIDA",Tabla7[Mes],L$5))</f>
        <v/>
      </c>
      <c r="M3308" s="39" t="str">
        <f>IF($B3308="","",-SUMIFS(Tabla7[Cantidad],Tabla7[Código del producto],$B3308,Tabla7[Tipo de movimiento],"SALIDA",Tabla7[Mes],M$5))</f>
        <v/>
      </c>
      <c r="N3308" s="39" t="str">
        <f>IF($B3308="","",-SUMIFS(Tabla7[Cantidad],Tabla7[Código del producto],$B3308,Tabla7[Tipo de movimiento],"SALIDA",Tabla7[Mes],N$5))</f>
        <v/>
      </c>
      <c r="O3308" s="39" t="str">
        <f>IF($B3308="","",-SUMIFS(Tabla7[Cantidad],Tabla7[Código del producto],$B3308,Tabla7[Tipo de movimiento],"SALIDA",Tabla7[Mes],O$5))</f>
        <v/>
      </c>
      <c r="P3308" s="39" t="str">
        <f>IF($B3308="","",-SUMIFS(Tabla7[Cantidad],Tabla7[Código del producto],$B3308,Tabla7[Tipo de movimiento],"SALIDA",Tabla7[Mes],P$5))</f>
        <v/>
      </c>
      <c r="Q3308" s="39" t="str">
        <f t="shared" si="153"/>
        <v/>
      </c>
      <c r="R3308" s="51" t="str">
        <f>IF($B3308="","",IFERROR(VLOOKUP($B3308,'ABC rotación'!$C:$G,5,0),"C"))</f>
        <v/>
      </c>
      <c r="S3308" s="41" t="str">
        <f t="shared" si="154"/>
        <v/>
      </c>
      <c r="T3308" s="40" t="str">
        <f t="shared" si="155"/>
        <v/>
      </c>
      <c r="U3308" s="23" t="str">
        <f>IF($B3308="","",VLOOKUP($T3308,Tablas!$X$14:$Y$17,2,1))</f>
        <v/>
      </c>
    </row>
    <row r="3309" spans="2:21" x14ac:dyDescent="0.2">
      <c r="B3309" s="1" t="str">
        <f>IF(Tablas!B3307="","",Tablas!B3307)</f>
        <v/>
      </c>
      <c r="C3309" s="1" t="str">
        <f>IF(Tablas!C3307="","",Tablas!C3307)</f>
        <v/>
      </c>
      <c r="D3309" s="1" t="str">
        <f>IF(Tablas!D3307="","",Tablas!D3307)</f>
        <v/>
      </c>
      <c r="E3309" s="1" t="str">
        <f>IF(Tablas!E3307="","",Tablas!E3307)</f>
        <v/>
      </c>
      <c r="F3309" s="1" t="str">
        <f>IF(Tablas!F3307="","",Tablas!F3307)</f>
        <v/>
      </c>
      <c r="G3309" s="1" t="str">
        <f>IF(Tablas!I3307="","",Tablas!I3307)</f>
        <v/>
      </c>
      <c r="H3309" s="1" t="s">
        <v>911</v>
      </c>
      <c r="I3309" s="39" t="str">
        <f>IF($B3309="","",-SUMIFS(Tabla7[Cantidad],Tabla7[Código del producto],$B3309,Tabla7[Tipo de movimiento],"SALIDA",Tabla7[Mes],I$5))</f>
        <v/>
      </c>
      <c r="J3309" s="39" t="str">
        <f>IF($B3309="","",-SUMIFS(Tabla7[Cantidad],Tabla7[Código del producto],$B3309,Tabla7[Tipo de movimiento],"SALIDA",Tabla7[Mes],J$5))</f>
        <v/>
      </c>
      <c r="K3309" s="39" t="str">
        <f>IF($B3309="","",-SUMIFS(Tabla7[Cantidad],Tabla7[Código del producto],$B3309,Tabla7[Tipo de movimiento],"SALIDA",Tabla7[Mes],K$5))</f>
        <v/>
      </c>
      <c r="L3309" s="39" t="str">
        <f>IF($B3309="","",-SUMIFS(Tabla7[Cantidad],Tabla7[Código del producto],$B3309,Tabla7[Tipo de movimiento],"SALIDA",Tabla7[Mes],L$5))</f>
        <v/>
      </c>
      <c r="M3309" s="39" t="str">
        <f>IF($B3309="","",-SUMIFS(Tabla7[Cantidad],Tabla7[Código del producto],$B3309,Tabla7[Tipo de movimiento],"SALIDA",Tabla7[Mes],M$5))</f>
        <v/>
      </c>
      <c r="N3309" s="39" t="str">
        <f>IF($B3309="","",-SUMIFS(Tabla7[Cantidad],Tabla7[Código del producto],$B3309,Tabla7[Tipo de movimiento],"SALIDA",Tabla7[Mes],N$5))</f>
        <v/>
      </c>
      <c r="O3309" s="39" t="str">
        <f>IF($B3309="","",-SUMIFS(Tabla7[Cantidad],Tabla7[Código del producto],$B3309,Tabla7[Tipo de movimiento],"SALIDA",Tabla7[Mes],O$5))</f>
        <v/>
      </c>
      <c r="P3309" s="39" t="str">
        <f>IF($B3309="","",-SUMIFS(Tabla7[Cantidad],Tabla7[Código del producto],$B3309,Tabla7[Tipo de movimiento],"SALIDA",Tabla7[Mes],P$5))</f>
        <v/>
      </c>
      <c r="Q3309" s="39" t="str">
        <f t="shared" si="153"/>
        <v/>
      </c>
      <c r="R3309" s="51" t="str">
        <f>IF($B3309="","",IFERROR(VLOOKUP($B3309,'ABC rotación'!$C:$G,5,0),"C"))</f>
        <v/>
      </c>
      <c r="S3309" s="41" t="str">
        <f t="shared" si="154"/>
        <v/>
      </c>
      <c r="T3309" s="40" t="str">
        <f t="shared" si="155"/>
        <v/>
      </c>
      <c r="U3309" s="23" t="str">
        <f>IF($B3309="","",VLOOKUP($T3309,Tablas!$X$14:$Y$17,2,1))</f>
        <v/>
      </c>
    </row>
    <row r="3310" spans="2:21" x14ac:dyDescent="0.2">
      <c r="B3310" s="1" t="str">
        <f>IF(Tablas!B3308="","",Tablas!B3308)</f>
        <v/>
      </c>
      <c r="C3310" s="1" t="str">
        <f>IF(Tablas!C3308="","",Tablas!C3308)</f>
        <v/>
      </c>
      <c r="D3310" s="1" t="str">
        <f>IF(Tablas!D3308="","",Tablas!D3308)</f>
        <v/>
      </c>
      <c r="E3310" s="1" t="str">
        <f>IF(Tablas!E3308="","",Tablas!E3308)</f>
        <v/>
      </c>
      <c r="F3310" s="1" t="str">
        <f>IF(Tablas!F3308="","",Tablas!F3308)</f>
        <v/>
      </c>
      <c r="G3310" s="1" t="str">
        <f>IF(Tablas!I3308="","",Tablas!I3308)</f>
        <v/>
      </c>
      <c r="H3310" s="1" t="s">
        <v>911</v>
      </c>
      <c r="I3310" s="39" t="str">
        <f>IF($B3310="","",-SUMIFS(Tabla7[Cantidad],Tabla7[Código del producto],$B3310,Tabla7[Tipo de movimiento],"SALIDA",Tabla7[Mes],I$5))</f>
        <v/>
      </c>
      <c r="J3310" s="39" t="str">
        <f>IF($B3310="","",-SUMIFS(Tabla7[Cantidad],Tabla7[Código del producto],$B3310,Tabla7[Tipo de movimiento],"SALIDA",Tabla7[Mes],J$5))</f>
        <v/>
      </c>
      <c r="K3310" s="39" t="str">
        <f>IF($B3310="","",-SUMIFS(Tabla7[Cantidad],Tabla7[Código del producto],$B3310,Tabla7[Tipo de movimiento],"SALIDA",Tabla7[Mes],K$5))</f>
        <v/>
      </c>
      <c r="L3310" s="39" t="str">
        <f>IF($B3310="","",-SUMIFS(Tabla7[Cantidad],Tabla7[Código del producto],$B3310,Tabla7[Tipo de movimiento],"SALIDA",Tabla7[Mes],L$5))</f>
        <v/>
      </c>
      <c r="M3310" s="39" t="str">
        <f>IF($B3310="","",-SUMIFS(Tabla7[Cantidad],Tabla7[Código del producto],$B3310,Tabla7[Tipo de movimiento],"SALIDA",Tabla7[Mes],M$5))</f>
        <v/>
      </c>
      <c r="N3310" s="39" t="str">
        <f>IF($B3310="","",-SUMIFS(Tabla7[Cantidad],Tabla7[Código del producto],$B3310,Tabla7[Tipo de movimiento],"SALIDA",Tabla7[Mes],N$5))</f>
        <v/>
      </c>
      <c r="O3310" s="39" t="str">
        <f>IF($B3310="","",-SUMIFS(Tabla7[Cantidad],Tabla7[Código del producto],$B3310,Tabla7[Tipo de movimiento],"SALIDA",Tabla7[Mes],O$5))</f>
        <v/>
      </c>
      <c r="P3310" s="39" t="str">
        <f>IF($B3310="","",-SUMIFS(Tabla7[Cantidad],Tabla7[Código del producto],$B3310,Tabla7[Tipo de movimiento],"SALIDA",Tabla7[Mes],P$5))</f>
        <v/>
      </c>
      <c r="Q3310" s="39" t="str">
        <f t="shared" si="153"/>
        <v/>
      </c>
      <c r="R3310" s="51" t="str">
        <f>IF($B3310="","",IFERROR(VLOOKUP($B3310,'ABC rotación'!$C:$G,5,0),"C"))</f>
        <v/>
      </c>
      <c r="S3310" s="41" t="str">
        <f t="shared" si="154"/>
        <v/>
      </c>
      <c r="T3310" s="40" t="str">
        <f t="shared" si="155"/>
        <v/>
      </c>
      <c r="U3310" s="23" t="str">
        <f>IF($B3310="","",VLOOKUP($T3310,Tablas!$X$14:$Y$17,2,1))</f>
        <v/>
      </c>
    </row>
    <row r="3311" spans="2:21" x14ac:dyDescent="0.2">
      <c r="B3311" s="1" t="str">
        <f>IF(Tablas!B3309="","",Tablas!B3309)</f>
        <v/>
      </c>
      <c r="C3311" s="1" t="str">
        <f>IF(Tablas!C3309="","",Tablas!C3309)</f>
        <v/>
      </c>
      <c r="D3311" s="1" t="str">
        <f>IF(Tablas!D3309="","",Tablas!D3309)</f>
        <v/>
      </c>
      <c r="E3311" s="1" t="str">
        <f>IF(Tablas!E3309="","",Tablas!E3309)</f>
        <v/>
      </c>
      <c r="F3311" s="1" t="str">
        <f>IF(Tablas!F3309="","",Tablas!F3309)</f>
        <v/>
      </c>
      <c r="G3311" s="1" t="str">
        <f>IF(Tablas!I3309="","",Tablas!I3309)</f>
        <v/>
      </c>
      <c r="H3311" s="1" t="s">
        <v>911</v>
      </c>
      <c r="I3311" s="39" t="str">
        <f>IF($B3311="","",-SUMIFS(Tabla7[Cantidad],Tabla7[Código del producto],$B3311,Tabla7[Tipo de movimiento],"SALIDA",Tabla7[Mes],I$5))</f>
        <v/>
      </c>
      <c r="J3311" s="39" t="str">
        <f>IF($B3311="","",-SUMIFS(Tabla7[Cantidad],Tabla7[Código del producto],$B3311,Tabla7[Tipo de movimiento],"SALIDA",Tabla7[Mes],J$5))</f>
        <v/>
      </c>
      <c r="K3311" s="39" t="str">
        <f>IF($B3311="","",-SUMIFS(Tabla7[Cantidad],Tabla7[Código del producto],$B3311,Tabla7[Tipo de movimiento],"SALIDA",Tabla7[Mes],K$5))</f>
        <v/>
      </c>
      <c r="L3311" s="39" t="str">
        <f>IF($B3311="","",-SUMIFS(Tabla7[Cantidad],Tabla7[Código del producto],$B3311,Tabla7[Tipo de movimiento],"SALIDA",Tabla7[Mes],L$5))</f>
        <v/>
      </c>
      <c r="M3311" s="39" t="str">
        <f>IF($B3311="","",-SUMIFS(Tabla7[Cantidad],Tabla7[Código del producto],$B3311,Tabla7[Tipo de movimiento],"SALIDA",Tabla7[Mes],M$5))</f>
        <v/>
      </c>
      <c r="N3311" s="39" t="str">
        <f>IF($B3311="","",-SUMIFS(Tabla7[Cantidad],Tabla7[Código del producto],$B3311,Tabla7[Tipo de movimiento],"SALIDA",Tabla7[Mes],N$5))</f>
        <v/>
      </c>
      <c r="O3311" s="39" t="str">
        <f>IF($B3311="","",-SUMIFS(Tabla7[Cantidad],Tabla7[Código del producto],$B3311,Tabla7[Tipo de movimiento],"SALIDA",Tabla7[Mes],O$5))</f>
        <v/>
      </c>
      <c r="P3311" s="39" t="str">
        <f>IF($B3311="","",-SUMIFS(Tabla7[Cantidad],Tabla7[Código del producto],$B3311,Tabla7[Tipo de movimiento],"SALIDA",Tabla7[Mes],P$5))</f>
        <v/>
      </c>
      <c r="Q3311" s="39" t="str">
        <f t="shared" si="153"/>
        <v/>
      </c>
      <c r="R3311" s="51" t="str">
        <f>IF($B3311="","",IFERROR(VLOOKUP($B3311,'ABC rotación'!$C:$G,5,0),"C"))</f>
        <v/>
      </c>
      <c r="S3311" s="41" t="str">
        <f t="shared" si="154"/>
        <v/>
      </c>
      <c r="T3311" s="40" t="str">
        <f t="shared" si="155"/>
        <v/>
      </c>
      <c r="U3311" s="23" t="str">
        <f>IF($B3311="","",VLOOKUP($T3311,Tablas!$X$14:$Y$17,2,1))</f>
        <v/>
      </c>
    </row>
    <row r="3312" spans="2:21" x14ac:dyDescent="0.2">
      <c r="B3312" s="1" t="str">
        <f>IF(Tablas!B3310="","",Tablas!B3310)</f>
        <v/>
      </c>
      <c r="C3312" s="1" t="str">
        <f>IF(Tablas!C3310="","",Tablas!C3310)</f>
        <v/>
      </c>
      <c r="D3312" s="1" t="str">
        <f>IF(Tablas!D3310="","",Tablas!D3310)</f>
        <v/>
      </c>
      <c r="E3312" s="1" t="str">
        <f>IF(Tablas!E3310="","",Tablas!E3310)</f>
        <v/>
      </c>
      <c r="F3312" s="1" t="str">
        <f>IF(Tablas!F3310="","",Tablas!F3310)</f>
        <v/>
      </c>
      <c r="G3312" s="1" t="str">
        <f>IF(Tablas!I3310="","",Tablas!I3310)</f>
        <v/>
      </c>
      <c r="H3312" s="1" t="s">
        <v>911</v>
      </c>
      <c r="I3312" s="39" t="str">
        <f>IF($B3312="","",-SUMIFS(Tabla7[Cantidad],Tabla7[Código del producto],$B3312,Tabla7[Tipo de movimiento],"SALIDA",Tabla7[Mes],I$5))</f>
        <v/>
      </c>
      <c r="J3312" s="39" t="str">
        <f>IF($B3312="","",-SUMIFS(Tabla7[Cantidad],Tabla7[Código del producto],$B3312,Tabla7[Tipo de movimiento],"SALIDA",Tabla7[Mes],J$5))</f>
        <v/>
      </c>
      <c r="K3312" s="39" t="str">
        <f>IF($B3312="","",-SUMIFS(Tabla7[Cantidad],Tabla7[Código del producto],$B3312,Tabla7[Tipo de movimiento],"SALIDA",Tabla7[Mes],K$5))</f>
        <v/>
      </c>
      <c r="L3312" s="39" t="str">
        <f>IF($B3312="","",-SUMIFS(Tabla7[Cantidad],Tabla7[Código del producto],$B3312,Tabla7[Tipo de movimiento],"SALIDA",Tabla7[Mes],L$5))</f>
        <v/>
      </c>
      <c r="M3312" s="39" t="str">
        <f>IF($B3312="","",-SUMIFS(Tabla7[Cantidad],Tabla7[Código del producto],$B3312,Tabla7[Tipo de movimiento],"SALIDA",Tabla7[Mes],M$5))</f>
        <v/>
      </c>
      <c r="N3312" s="39" t="str">
        <f>IF($B3312="","",-SUMIFS(Tabla7[Cantidad],Tabla7[Código del producto],$B3312,Tabla7[Tipo de movimiento],"SALIDA",Tabla7[Mes],N$5))</f>
        <v/>
      </c>
      <c r="O3312" s="39" t="str">
        <f>IF($B3312="","",-SUMIFS(Tabla7[Cantidad],Tabla7[Código del producto],$B3312,Tabla7[Tipo de movimiento],"SALIDA",Tabla7[Mes],O$5))</f>
        <v/>
      </c>
      <c r="P3312" s="39" t="str">
        <f>IF($B3312="","",-SUMIFS(Tabla7[Cantidad],Tabla7[Código del producto],$B3312,Tabla7[Tipo de movimiento],"SALIDA",Tabla7[Mes],P$5))</f>
        <v/>
      </c>
      <c r="Q3312" s="39" t="str">
        <f t="shared" si="153"/>
        <v/>
      </c>
      <c r="R3312" s="51" t="str">
        <f>IF($B3312="","",IFERROR(VLOOKUP($B3312,'ABC rotación'!$C:$G,5,0),"C"))</f>
        <v/>
      </c>
      <c r="S3312" s="41" t="str">
        <f t="shared" si="154"/>
        <v/>
      </c>
      <c r="T3312" s="40" t="str">
        <f t="shared" si="155"/>
        <v/>
      </c>
      <c r="U3312" s="23" t="str">
        <f>IF($B3312="","",VLOOKUP($T3312,Tablas!$X$14:$Y$17,2,1))</f>
        <v/>
      </c>
    </row>
    <row r="3313" spans="2:21" x14ac:dyDescent="0.2">
      <c r="B3313" s="1" t="str">
        <f>IF(Tablas!B3311="","",Tablas!B3311)</f>
        <v/>
      </c>
      <c r="C3313" s="1" t="str">
        <f>IF(Tablas!C3311="","",Tablas!C3311)</f>
        <v/>
      </c>
      <c r="D3313" s="1" t="str">
        <f>IF(Tablas!D3311="","",Tablas!D3311)</f>
        <v/>
      </c>
      <c r="E3313" s="1" t="str">
        <f>IF(Tablas!E3311="","",Tablas!E3311)</f>
        <v/>
      </c>
      <c r="F3313" s="1" t="str">
        <f>IF(Tablas!F3311="","",Tablas!F3311)</f>
        <v/>
      </c>
      <c r="G3313" s="1" t="str">
        <f>IF(Tablas!I3311="","",Tablas!I3311)</f>
        <v/>
      </c>
      <c r="H3313" s="1" t="s">
        <v>911</v>
      </c>
      <c r="I3313" s="39" t="str">
        <f>IF($B3313="","",-SUMIFS(Tabla7[Cantidad],Tabla7[Código del producto],$B3313,Tabla7[Tipo de movimiento],"SALIDA",Tabla7[Mes],I$5))</f>
        <v/>
      </c>
      <c r="J3313" s="39" t="str">
        <f>IF($B3313="","",-SUMIFS(Tabla7[Cantidad],Tabla7[Código del producto],$B3313,Tabla7[Tipo de movimiento],"SALIDA",Tabla7[Mes],J$5))</f>
        <v/>
      </c>
      <c r="K3313" s="39" t="str">
        <f>IF($B3313="","",-SUMIFS(Tabla7[Cantidad],Tabla7[Código del producto],$B3313,Tabla7[Tipo de movimiento],"SALIDA",Tabla7[Mes],K$5))</f>
        <v/>
      </c>
      <c r="L3313" s="39" t="str">
        <f>IF($B3313="","",-SUMIFS(Tabla7[Cantidad],Tabla7[Código del producto],$B3313,Tabla7[Tipo de movimiento],"SALIDA",Tabla7[Mes],L$5))</f>
        <v/>
      </c>
      <c r="M3313" s="39" t="str">
        <f>IF($B3313="","",-SUMIFS(Tabla7[Cantidad],Tabla7[Código del producto],$B3313,Tabla7[Tipo de movimiento],"SALIDA",Tabla7[Mes],M$5))</f>
        <v/>
      </c>
      <c r="N3313" s="39" t="str">
        <f>IF($B3313="","",-SUMIFS(Tabla7[Cantidad],Tabla7[Código del producto],$B3313,Tabla7[Tipo de movimiento],"SALIDA",Tabla7[Mes],N$5))</f>
        <v/>
      </c>
      <c r="O3313" s="39" t="str">
        <f>IF($B3313="","",-SUMIFS(Tabla7[Cantidad],Tabla7[Código del producto],$B3313,Tabla7[Tipo de movimiento],"SALIDA",Tabla7[Mes],O$5))</f>
        <v/>
      </c>
      <c r="P3313" s="39" t="str">
        <f>IF($B3313="","",-SUMIFS(Tabla7[Cantidad],Tabla7[Código del producto],$B3313,Tabla7[Tipo de movimiento],"SALIDA",Tabla7[Mes],P$5))</f>
        <v/>
      </c>
      <c r="Q3313" s="39" t="str">
        <f t="shared" si="153"/>
        <v/>
      </c>
      <c r="R3313" s="51" t="str">
        <f>IF($B3313="","",IFERROR(VLOOKUP($B3313,'ABC rotación'!$C:$G,5,0),"C"))</f>
        <v/>
      </c>
      <c r="S3313" s="41" t="str">
        <f t="shared" si="154"/>
        <v/>
      </c>
      <c r="T3313" s="40" t="str">
        <f t="shared" si="155"/>
        <v/>
      </c>
      <c r="U3313" s="23" t="str">
        <f>IF($B3313="","",VLOOKUP($T3313,Tablas!$X$14:$Y$17,2,1))</f>
        <v/>
      </c>
    </row>
    <row r="3314" spans="2:21" x14ac:dyDescent="0.2">
      <c r="B3314" s="1" t="str">
        <f>IF(Tablas!B3312="","",Tablas!B3312)</f>
        <v/>
      </c>
      <c r="C3314" s="1" t="str">
        <f>IF(Tablas!C3312="","",Tablas!C3312)</f>
        <v/>
      </c>
      <c r="D3314" s="1" t="str">
        <f>IF(Tablas!D3312="","",Tablas!D3312)</f>
        <v/>
      </c>
      <c r="E3314" s="1" t="str">
        <f>IF(Tablas!E3312="","",Tablas!E3312)</f>
        <v/>
      </c>
      <c r="F3314" s="1" t="str">
        <f>IF(Tablas!F3312="","",Tablas!F3312)</f>
        <v/>
      </c>
      <c r="G3314" s="1" t="str">
        <f>IF(Tablas!I3312="","",Tablas!I3312)</f>
        <v/>
      </c>
      <c r="H3314" s="1" t="s">
        <v>911</v>
      </c>
      <c r="I3314" s="39" t="str">
        <f>IF($B3314="","",-SUMIFS(Tabla7[Cantidad],Tabla7[Código del producto],$B3314,Tabla7[Tipo de movimiento],"SALIDA",Tabla7[Mes],I$5))</f>
        <v/>
      </c>
      <c r="J3314" s="39" t="str">
        <f>IF($B3314="","",-SUMIFS(Tabla7[Cantidad],Tabla7[Código del producto],$B3314,Tabla7[Tipo de movimiento],"SALIDA",Tabla7[Mes],J$5))</f>
        <v/>
      </c>
      <c r="K3314" s="39" t="str">
        <f>IF($B3314="","",-SUMIFS(Tabla7[Cantidad],Tabla7[Código del producto],$B3314,Tabla7[Tipo de movimiento],"SALIDA",Tabla7[Mes],K$5))</f>
        <v/>
      </c>
      <c r="L3314" s="39" t="str">
        <f>IF($B3314="","",-SUMIFS(Tabla7[Cantidad],Tabla7[Código del producto],$B3314,Tabla7[Tipo de movimiento],"SALIDA",Tabla7[Mes],L$5))</f>
        <v/>
      </c>
      <c r="M3314" s="39" t="str">
        <f>IF($B3314="","",-SUMIFS(Tabla7[Cantidad],Tabla7[Código del producto],$B3314,Tabla7[Tipo de movimiento],"SALIDA",Tabla7[Mes],M$5))</f>
        <v/>
      </c>
      <c r="N3314" s="39" t="str">
        <f>IF($B3314="","",-SUMIFS(Tabla7[Cantidad],Tabla7[Código del producto],$B3314,Tabla7[Tipo de movimiento],"SALIDA",Tabla7[Mes],N$5))</f>
        <v/>
      </c>
      <c r="O3314" s="39" t="str">
        <f>IF($B3314="","",-SUMIFS(Tabla7[Cantidad],Tabla7[Código del producto],$B3314,Tabla7[Tipo de movimiento],"SALIDA",Tabla7[Mes],O$5))</f>
        <v/>
      </c>
      <c r="P3314" s="39" t="str">
        <f>IF($B3314="","",-SUMIFS(Tabla7[Cantidad],Tabla7[Código del producto],$B3314,Tabla7[Tipo de movimiento],"SALIDA",Tabla7[Mes],P$5))</f>
        <v/>
      </c>
      <c r="Q3314" s="39" t="str">
        <f t="shared" si="153"/>
        <v/>
      </c>
      <c r="R3314" s="51" t="str">
        <f>IF($B3314="","",IFERROR(VLOOKUP($B3314,'ABC rotación'!$C:$G,5,0),"C"))</f>
        <v/>
      </c>
      <c r="S3314" s="41" t="str">
        <f t="shared" si="154"/>
        <v/>
      </c>
      <c r="T3314" s="40" t="str">
        <f t="shared" si="155"/>
        <v/>
      </c>
      <c r="U3314" s="23" t="str">
        <f>IF($B3314="","",VLOOKUP($T3314,Tablas!$X$14:$Y$17,2,1))</f>
        <v/>
      </c>
    </row>
    <row r="3315" spans="2:21" x14ac:dyDescent="0.2">
      <c r="B3315" s="1" t="str">
        <f>IF(Tablas!B3313="","",Tablas!B3313)</f>
        <v/>
      </c>
      <c r="C3315" s="1" t="str">
        <f>IF(Tablas!C3313="","",Tablas!C3313)</f>
        <v/>
      </c>
      <c r="D3315" s="1" t="str">
        <f>IF(Tablas!D3313="","",Tablas!D3313)</f>
        <v/>
      </c>
      <c r="E3315" s="1" t="str">
        <f>IF(Tablas!E3313="","",Tablas!E3313)</f>
        <v/>
      </c>
      <c r="F3315" s="1" t="str">
        <f>IF(Tablas!F3313="","",Tablas!F3313)</f>
        <v/>
      </c>
      <c r="G3315" s="1" t="str">
        <f>IF(Tablas!I3313="","",Tablas!I3313)</f>
        <v/>
      </c>
      <c r="H3315" s="1" t="s">
        <v>911</v>
      </c>
      <c r="I3315" s="39" t="str">
        <f>IF($B3315="","",-SUMIFS(Tabla7[Cantidad],Tabla7[Código del producto],$B3315,Tabla7[Tipo de movimiento],"SALIDA",Tabla7[Mes],I$5))</f>
        <v/>
      </c>
      <c r="J3315" s="39" t="str">
        <f>IF($B3315="","",-SUMIFS(Tabla7[Cantidad],Tabla7[Código del producto],$B3315,Tabla7[Tipo de movimiento],"SALIDA",Tabla7[Mes],J$5))</f>
        <v/>
      </c>
      <c r="K3315" s="39" t="str">
        <f>IF($B3315="","",-SUMIFS(Tabla7[Cantidad],Tabla7[Código del producto],$B3315,Tabla7[Tipo de movimiento],"SALIDA",Tabla7[Mes],K$5))</f>
        <v/>
      </c>
      <c r="L3315" s="39" t="str">
        <f>IF($B3315="","",-SUMIFS(Tabla7[Cantidad],Tabla7[Código del producto],$B3315,Tabla7[Tipo de movimiento],"SALIDA",Tabla7[Mes],L$5))</f>
        <v/>
      </c>
      <c r="M3315" s="39" t="str">
        <f>IF($B3315="","",-SUMIFS(Tabla7[Cantidad],Tabla7[Código del producto],$B3315,Tabla7[Tipo de movimiento],"SALIDA",Tabla7[Mes],M$5))</f>
        <v/>
      </c>
      <c r="N3315" s="39" t="str">
        <f>IF($B3315="","",-SUMIFS(Tabla7[Cantidad],Tabla7[Código del producto],$B3315,Tabla7[Tipo de movimiento],"SALIDA",Tabla7[Mes],N$5))</f>
        <v/>
      </c>
      <c r="O3315" s="39" t="str">
        <f>IF($B3315="","",-SUMIFS(Tabla7[Cantidad],Tabla7[Código del producto],$B3315,Tabla7[Tipo de movimiento],"SALIDA",Tabla7[Mes],O$5))</f>
        <v/>
      </c>
      <c r="P3315" s="39" t="str">
        <f>IF($B3315="","",-SUMIFS(Tabla7[Cantidad],Tabla7[Código del producto],$B3315,Tabla7[Tipo de movimiento],"SALIDA",Tabla7[Mes],P$5))</f>
        <v/>
      </c>
      <c r="Q3315" s="39" t="str">
        <f t="shared" si="153"/>
        <v/>
      </c>
      <c r="R3315" s="51" t="str">
        <f>IF($B3315="","",IFERROR(VLOOKUP($B3315,'ABC rotación'!$C:$G,5,0),"C"))</f>
        <v/>
      </c>
      <c r="S3315" s="41" t="str">
        <f t="shared" si="154"/>
        <v/>
      </c>
      <c r="T3315" s="40" t="str">
        <f t="shared" si="155"/>
        <v/>
      </c>
      <c r="U3315" s="23" t="str">
        <f>IF($B3315="","",VLOOKUP($T3315,Tablas!$X$14:$Y$17,2,1))</f>
        <v/>
      </c>
    </row>
    <row r="3316" spans="2:21" x14ac:dyDescent="0.2">
      <c r="B3316" s="1" t="str">
        <f>IF(Tablas!B3314="","",Tablas!B3314)</f>
        <v/>
      </c>
      <c r="C3316" s="1" t="str">
        <f>IF(Tablas!C3314="","",Tablas!C3314)</f>
        <v/>
      </c>
      <c r="D3316" s="1" t="str">
        <f>IF(Tablas!D3314="","",Tablas!D3314)</f>
        <v/>
      </c>
      <c r="E3316" s="1" t="str">
        <f>IF(Tablas!E3314="","",Tablas!E3314)</f>
        <v/>
      </c>
      <c r="F3316" s="1" t="str">
        <f>IF(Tablas!F3314="","",Tablas!F3314)</f>
        <v/>
      </c>
      <c r="G3316" s="1" t="str">
        <f>IF(Tablas!I3314="","",Tablas!I3314)</f>
        <v/>
      </c>
      <c r="H3316" s="1" t="s">
        <v>911</v>
      </c>
      <c r="I3316" s="39" t="str">
        <f>IF($B3316="","",-SUMIFS(Tabla7[Cantidad],Tabla7[Código del producto],$B3316,Tabla7[Tipo de movimiento],"SALIDA",Tabla7[Mes],I$5))</f>
        <v/>
      </c>
      <c r="J3316" s="39" t="str">
        <f>IF($B3316="","",-SUMIFS(Tabla7[Cantidad],Tabla7[Código del producto],$B3316,Tabla7[Tipo de movimiento],"SALIDA",Tabla7[Mes],J$5))</f>
        <v/>
      </c>
      <c r="K3316" s="39" t="str">
        <f>IF($B3316="","",-SUMIFS(Tabla7[Cantidad],Tabla7[Código del producto],$B3316,Tabla7[Tipo de movimiento],"SALIDA",Tabla7[Mes],K$5))</f>
        <v/>
      </c>
      <c r="L3316" s="39" t="str">
        <f>IF($B3316="","",-SUMIFS(Tabla7[Cantidad],Tabla7[Código del producto],$B3316,Tabla7[Tipo de movimiento],"SALIDA",Tabla7[Mes],L$5))</f>
        <v/>
      </c>
      <c r="M3316" s="39" t="str">
        <f>IF($B3316="","",-SUMIFS(Tabla7[Cantidad],Tabla7[Código del producto],$B3316,Tabla7[Tipo de movimiento],"SALIDA",Tabla7[Mes],M$5))</f>
        <v/>
      </c>
      <c r="N3316" s="39" t="str">
        <f>IF($B3316="","",-SUMIFS(Tabla7[Cantidad],Tabla7[Código del producto],$B3316,Tabla7[Tipo de movimiento],"SALIDA",Tabla7[Mes],N$5))</f>
        <v/>
      </c>
      <c r="O3316" s="39" t="str">
        <f>IF($B3316="","",-SUMIFS(Tabla7[Cantidad],Tabla7[Código del producto],$B3316,Tabla7[Tipo de movimiento],"SALIDA",Tabla7[Mes],O$5))</f>
        <v/>
      </c>
      <c r="P3316" s="39" t="str">
        <f>IF($B3316="","",-SUMIFS(Tabla7[Cantidad],Tabla7[Código del producto],$B3316,Tabla7[Tipo de movimiento],"SALIDA",Tabla7[Mes],P$5))</f>
        <v/>
      </c>
      <c r="Q3316" s="39" t="str">
        <f t="shared" si="153"/>
        <v/>
      </c>
      <c r="R3316" s="51" t="str">
        <f>IF($B3316="","",IFERROR(VLOOKUP($B3316,'ABC rotación'!$C:$G,5,0),"C"))</f>
        <v/>
      </c>
      <c r="S3316" s="41" t="str">
        <f t="shared" si="154"/>
        <v/>
      </c>
      <c r="T3316" s="40" t="str">
        <f t="shared" si="155"/>
        <v/>
      </c>
      <c r="U3316" s="23" t="str">
        <f>IF($B3316="","",VLOOKUP($T3316,Tablas!$X$14:$Y$17,2,1))</f>
        <v/>
      </c>
    </row>
    <row r="3317" spans="2:21" x14ac:dyDescent="0.2">
      <c r="B3317" s="1" t="str">
        <f>IF(Tablas!B3315="","",Tablas!B3315)</f>
        <v/>
      </c>
      <c r="C3317" s="1" t="str">
        <f>IF(Tablas!C3315="","",Tablas!C3315)</f>
        <v/>
      </c>
      <c r="D3317" s="1" t="str">
        <f>IF(Tablas!D3315="","",Tablas!D3315)</f>
        <v/>
      </c>
      <c r="E3317" s="1" t="str">
        <f>IF(Tablas!E3315="","",Tablas!E3315)</f>
        <v/>
      </c>
      <c r="F3317" s="1" t="str">
        <f>IF(Tablas!F3315="","",Tablas!F3315)</f>
        <v/>
      </c>
      <c r="G3317" s="1" t="str">
        <f>IF(Tablas!I3315="","",Tablas!I3315)</f>
        <v/>
      </c>
      <c r="H3317" s="1" t="s">
        <v>911</v>
      </c>
      <c r="I3317" s="39" t="str">
        <f>IF($B3317="","",-SUMIFS(Tabla7[Cantidad],Tabla7[Código del producto],$B3317,Tabla7[Tipo de movimiento],"SALIDA",Tabla7[Mes],I$5))</f>
        <v/>
      </c>
      <c r="J3317" s="39" t="str">
        <f>IF($B3317="","",-SUMIFS(Tabla7[Cantidad],Tabla7[Código del producto],$B3317,Tabla7[Tipo de movimiento],"SALIDA",Tabla7[Mes],J$5))</f>
        <v/>
      </c>
      <c r="K3317" s="39" t="str">
        <f>IF($B3317="","",-SUMIFS(Tabla7[Cantidad],Tabla7[Código del producto],$B3317,Tabla7[Tipo de movimiento],"SALIDA",Tabla7[Mes],K$5))</f>
        <v/>
      </c>
      <c r="L3317" s="39" t="str">
        <f>IF($B3317="","",-SUMIFS(Tabla7[Cantidad],Tabla7[Código del producto],$B3317,Tabla7[Tipo de movimiento],"SALIDA",Tabla7[Mes],L$5))</f>
        <v/>
      </c>
      <c r="M3317" s="39" t="str">
        <f>IF($B3317="","",-SUMIFS(Tabla7[Cantidad],Tabla7[Código del producto],$B3317,Tabla7[Tipo de movimiento],"SALIDA",Tabla7[Mes],M$5))</f>
        <v/>
      </c>
      <c r="N3317" s="39" t="str">
        <f>IF($B3317="","",-SUMIFS(Tabla7[Cantidad],Tabla7[Código del producto],$B3317,Tabla7[Tipo de movimiento],"SALIDA",Tabla7[Mes],N$5))</f>
        <v/>
      </c>
      <c r="O3317" s="39" t="str">
        <f>IF($B3317="","",-SUMIFS(Tabla7[Cantidad],Tabla7[Código del producto],$B3317,Tabla7[Tipo de movimiento],"SALIDA",Tabla7[Mes],O$5))</f>
        <v/>
      </c>
      <c r="P3317" s="39" t="str">
        <f>IF($B3317="","",-SUMIFS(Tabla7[Cantidad],Tabla7[Código del producto],$B3317,Tabla7[Tipo de movimiento],"SALIDA",Tabla7[Mes],P$5))</f>
        <v/>
      </c>
      <c r="Q3317" s="39" t="str">
        <f t="shared" si="153"/>
        <v/>
      </c>
      <c r="R3317" s="51" t="str">
        <f>IF($B3317="","",IFERROR(VLOOKUP($B3317,'ABC rotación'!$C:$G,5,0),"C"))</f>
        <v/>
      </c>
      <c r="S3317" s="41" t="str">
        <f t="shared" si="154"/>
        <v/>
      </c>
      <c r="T3317" s="40" t="str">
        <f t="shared" si="155"/>
        <v/>
      </c>
      <c r="U3317" s="23" t="str">
        <f>IF($B3317="","",VLOOKUP($T3317,Tablas!$X$14:$Y$17,2,1))</f>
        <v/>
      </c>
    </row>
    <row r="3318" spans="2:21" x14ac:dyDescent="0.2">
      <c r="B3318" s="1" t="str">
        <f>IF(Tablas!B3316="","",Tablas!B3316)</f>
        <v/>
      </c>
      <c r="C3318" s="1" t="str">
        <f>IF(Tablas!C3316="","",Tablas!C3316)</f>
        <v/>
      </c>
      <c r="D3318" s="1" t="str">
        <f>IF(Tablas!D3316="","",Tablas!D3316)</f>
        <v/>
      </c>
      <c r="E3318" s="1" t="str">
        <f>IF(Tablas!E3316="","",Tablas!E3316)</f>
        <v/>
      </c>
      <c r="F3318" s="1" t="str">
        <f>IF(Tablas!F3316="","",Tablas!F3316)</f>
        <v/>
      </c>
      <c r="G3318" s="1" t="str">
        <f>IF(Tablas!I3316="","",Tablas!I3316)</f>
        <v/>
      </c>
      <c r="H3318" s="1" t="s">
        <v>911</v>
      </c>
      <c r="I3318" s="39" t="str">
        <f>IF($B3318="","",-SUMIFS(Tabla7[Cantidad],Tabla7[Código del producto],$B3318,Tabla7[Tipo de movimiento],"SALIDA",Tabla7[Mes],I$5))</f>
        <v/>
      </c>
      <c r="J3318" s="39" t="str">
        <f>IF($B3318="","",-SUMIFS(Tabla7[Cantidad],Tabla7[Código del producto],$B3318,Tabla7[Tipo de movimiento],"SALIDA",Tabla7[Mes],J$5))</f>
        <v/>
      </c>
      <c r="K3318" s="39" t="str">
        <f>IF($B3318="","",-SUMIFS(Tabla7[Cantidad],Tabla7[Código del producto],$B3318,Tabla7[Tipo de movimiento],"SALIDA",Tabla7[Mes],K$5))</f>
        <v/>
      </c>
      <c r="L3318" s="39" t="str">
        <f>IF($B3318="","",-SUMIFS(Tabla7[Cantidad],Tabla7[Código del producto],$B3318,Tabla7[Tipo de movimiento],"SALIDA",Tabla7[Mes],L$5))</f>
        <v/>
      </c>
      <c r="M3318" s="39" t="str">
        <f>IF($B3318="","",-SUMIFS(Tabla7[Cantidad],Tabla7[Código del producto],$B3318,Tabla7[Tipo de movimiento],"SALIDA",Tabla7[Mes],M$5))</f>
        <v/>
      </c>
      <c r="N3318" s="39" t="str">
        <f>IF($B3318="","",-SUMIFS(Tabla7[Cantidad],Tabla7[Código del producto],$B3318,Tabla7[Tipo de movimiento],"SALIDA",Tabla7[Mes],N$5))</f>
        <v/>
      </c>
      <c r="O3318" s="39" t="str">
        <f>IF($B3318="","",-SUMIFS(Tabla7[Cantidad],Tabla7[Código del producto],$B3318,Tabla7[Tipo de movimiento],"SALIDA",Tabla7[Mes],O$5))</f>
        <v/>
      </c>
      <c r="P3318" s="39" t="str">
        <f>IF($B3318="","",-SUMIFS(Tabla7[Cantidad],Tabla7[Código del producto],$B3318,Tabla7[Tipo de movimiento],"SALIDA",Tabla7[Mes],P$5))</f>
        <v/>
      </c>
      <c r="Q3318" s="39" t="str">
        <f t="shared" si="153"/>
        <v/>
      </c>
      <c r="R3318" s="51" t="str">
        <f>IF($B3318="","",IFERROR(VLOOKUP($B3318,'ABC rotación'!$C:$G,5,0),"C"))</f>
        <v/>
      </c>
      <c r="S3318" s="41" t="str">
        <f t="shared" si="154"/>
        <v/>
      </c>
      <c r="T3318" s="40" t="str">
        <f t="shared" si="155"/>
        <v/>
      </c>
      <c r="U3318" s="23" t="str">
        <f>IF($B3318="","",VLOOKUP($T3318,Tablas!$X$14:$Y$17,2,1))</f>
        <v/>
      </c>
    </row>
    <row r="3319" spans="2:21" x14ac:dyDescent="0.2">
      <c r="B3319" s="1" t="str">
        <f>IF(Tablas!B3317="","",Tablas!B3317)</f>
        <v/>
      </c>
      <c r="C3319" s="1" t="str">
        <f>IF(Tablas!C3317="","",Tablas!C3317)</f>
        <v/>
      </c>
      <c r="D3319" s="1" t="str">
        <f>IF(Tablas!D3317="","",Tablas!D3317)</f>
        <v/>
      </c>
      <c r="E3319" s="1" t="str">
        <f>IF(Tablas!E3317="","",Tablas!E3317)</f>
        <v/>
      </c>
      <c r="F3319" s="1" t="str">
        <f>IF(Tablas!F3317="","",Tablas!F3317)</f>
        <v/>
      </c>
      <c r="G3319" s="1" t="str">
        <f>IF(Tablas!I3317="","",Tablas!I3317)</f>
        <v/>
      </c>
      <c r="H3319" s="1" t="s">
        <v>911</v>
      </c>
      <c r="I3319" s="39" t="str">
        <f>IF($B3319="","",-SUMIFS(Tabla7[Cantidad],Tabla7[Código del producto],$B3319,Tabla7[Tipo de movimiento],"SALIDA",Tabla7[Mes],I$5))</f>
        <v/>
      </c>
      <c r="J3319" s="39" t="str">
        <f>IF($B3319="","",-SUMIFS(Tabla7[Cantidad],Tabla7[Código del producto],$B3319,Tabla7[Tipo de movimiento],"SALIDA",Tabla7[Mes],J$5))</f>
        <v/>
      </c>
      <c r="K3319" s="39" t="str">
        <f>IF($B3319="","",-SUMIFS(Tabla7[Cantidad],Tabla7[Código del producto],$B3319,Tabla7[Tipo de movimiento],"SALIDA",Tabla7[Mes],K$5))</f>
        <v/>
      </c>
      <c r="L3319" s="39" t="str">
        <f>IF($B3319="","",-SUMIFS(Tabla7[Cantidad],Tabla7[Código del producto],$B3319,Tabla7[Tipo de movimiento],"SALIDA",Tabla7[Mes],L$5))</f>
        <v/>
      </c>
      <c r="M3319" s="39" t="str">
        <f>IF($B3319="","",-SUMIFS(Tabla7[Cantidad],Tabla7[Código del producto],$B3319,Tabla7[Tipo de movimiento],"SALIDA",Tabla7[Mes],M$5))</f>
        <v/>
      </c>
      <c r="N3319" s="39" t="str">
        <f>IF($B3319="","",-SUMIFS(Tabla7[Cantidad],Tabla7[Código del producto],$B3319,Tabla7[Tipo de movimiento],"SALIDA",Tabla7[Mes],N$5))</f>
        <v/>
      </c>
      <c r="O3319" s="39" t="str">
        <f>IF($B3319="","",-SUMIFS(Tabla7[Cantidad],Tabla7[Código del producto],$B3319,Tabla7[Tipo de movimiento],"SALIDA",Tabla7[Mes],O$5))</f>
        <v/>
      </c>
      <c r="P3319" s="39" t="str">
        <f>IF($B3319="","",-SUMIFS(Tabla7[Cantidad],Tabla7[Código del producto],$B3319,Tabla7[Tipo de movimiento],"SALIDA",Tabla7[Mes],P$5))</f>
        <v/>
      </c>
      <c r="Q3319" s="39" t="str">
        <f t="shared" si="153"/>
        <v/>
      </c>
      <c r="R3319" s="51" t="str">
        <f>IF($B3319="","",IFERROR(VLOOKUP($B3319,'ABC rotación'!$C:$G,5,0),"C"))</f>
        <v/>
      </c>
      <c r="S3319" s="41" t="str">
        <f t="shared" si="154"/>
        <v/>
      </c>
      <c r="T3319" s="40" t="str">
        <f t="shared" si="155"/>
        <v/>
      </c>
      <c r="U3319" s="23" t="str">
        <f>IF($B3319="","",VLOOKUP($T3319,Tablas!$X$14:$Y$17,2,1))</f>
        <v/>
      </c>
    </row>
    <row r="3320" spans="2:21" x14ac:dyDescent="0.2">
      <c r="B3320" s="1" t="str">
        <f>IF(Tablas!B3318="","",Tablas!B3318)</f>
        <v/>
      </c>
      <c r="C3320" s="1" t="str">
        <f>IF(Tablas!C3318="","",Tablas!C3318)</f>
        <v/>
      </c>
      <c r="D3320" s="1" t="str">
        <f>IF(Tablas!D3318="","",Tablas!D3318)</f>
        <v/>
      </c>
      <c r="E3320" s="1" t="str">
        <f>IF(Tablas!E3318="","",Tablas!E3318)</f>
        <v/>
      </c>
      <c r="F3320" s="1" t="str">
        <f>IF(Tablas!F3318="","",Tablas!F3318)</f>
        <v/>
      </c>
      <c r="G3320" s="1" t="str">
        <f>IF(Tablas!I3318="","",Tablas!I3318)</f>
        <v/>
      </c>
      <c r="H3320" s="1" t="s">
        <v>911</v>
      </c>
      <c r="I3320" s="39" t="str">
        <f>IF($B3320="","",-SUMIFS(Tabla7[Cantidad],Tabla7[Código del producto],$B3320,Tabla7[Tipo de movimiento],"SALIDA",Tabla7[Mes],I$5))</f>
        <v/>
      </c>
      <c r="J3320" s="39" t="str">
        <f>IF($B3320="","",-SUMIFS(Tabla7[Cantidad],Tabla7[Código del producto],$B3320,Tabla7[Tipo de movimiento],"SALIDA",Tabla7[Mes],J$5))</f>
        <v/>
      </c>
      <c r="K3320" s="39" t="str">
        <f>IF($B3320="","",-SUMIFS(Tabla7[Cantidad],Tabla7[Código del producto],$B3320,Tabla7[Tipo de movimiento],"SALIDA",Tabla7[Mes],K$5))</f>
        <v/>
      </c>
      <c r="L3320" s="39" t="str">
        <f>IF($B3320="","",-SUMIFS(Tabla7[Cantidad],Tabla7[Código del producto],$B3320,Tabla7[Tipo de movimiento],"SALIDA",Tabla7[Mes],L$5))</f>
        <v/>
      </c>
      <c r="M3320" s="39" t="str">
        <f>IF($B3320="","",-SUMIFS(Tabla7[Cantidad],Tabla7[Código del producto],$B3320,Tabla7[Tipo de movimiento],"SALIDA",Tabla7[Mes],M$5))</f>
        <v/>
      </c>
      <c r="N3320" s="39" t="str">
        <f>IF($B3320="","",-SUMIFS(Tabla7[Cantidad],Tabla7[Código del producto],$B3320,Tabla7[Tipo de movimiento],"SALIDA",Tabla7[Mes],N$5))</f>
        <v/>
      </c>
      <c r="O3320" s="39" t="str">
        <f>IF($B3320="","",-SUMIFS(Tabla7[Cantidad],Tabla7[Código del producto],$B3320,Tabla7[Tipo de movimiento],"SALIDA",Tabla7[Mes],O$5))</f>
        <v/>
      </c>
      <c r="P3320" s="39" t="str">
        <f>IF($B3320="","",-SUMIFS(Tabla7[Cantidad],Tabla7[Código del producto],$B3320,Tabla7[Tipo de movimiento],"SALIDA",Tabla7[Mes],P$5))</f>
        <v/>
      </c>
      <c r="Q3320" s="39" t="str">
        <f t="shared" si="153"/>
        <v/>
      </c>
      <c r="R3320" s="51" t="str">
        <f>IF($B3320="","",IFERROR(VLOOKUP($B3320,'ABC rotación'!$C:$G,5,0),"C"))</f>
        <v/>
      </c>
      <c r="S3320" s="41" t="str">
        <f t="shared" si="154"/>
        <v/>
      </c>
      <c r="T3320" s="40" t="str">
        <f t="shared" si="155"/>
        <v/>
      </c>
      <c r="U3320" s="23" t="str">
        <f>IF($B3320="","",VLOOKUP($T3320,Tablas!$X$14:$Y$17,2,1))</f>
        <v/>
      </c>
    </row>
    <row r="3321" spans="2:21" x14ac:dyDescent="0.2">
      <c r="B3321" s="1" t="str">
        <f>IF(Tablas!B3319="","",Tablas!B3319)</f>
        <v/>
      </c>
      <c r="C3321" s="1" t="str">
        <f>IF(Tablas!C3319="","",Tablas!C3319)</f>
        <v/>
      </c>
      <c r="D3321" s="1" t="str">
        <f>IF(Tablas!D3319="","",Tablas!D3319)</f>
        <v/>
      </c>
      <c r="E3321" s="1" t="str">
        <f>IF(Tablas!E3319="","",Tablas!E3319)</f>
        <v/>
      </c>
      <c r="F3321" s="1" t="str">
        <f>IF(Tablas!F3319="","",Tablas!F3319)</f>
        <v/>
      </c>
      <c r="G3321" s="1" t="str">
        <f>IF(Tablas!I3319="","",Tablas!I3319)</f>
        <v/>
      </c>
      <c r="H3321" s="1" t="s">
        <v>911</v>
      </c>
      <c r="I3321" s="39" t="str">
        <f>IF($B3321="","",-SUMIFS(Tabla7[Cantidad],Tabla7[Código del producto],$B3321,Tabla7[Tipo de movimiento],"SALIDA",Tabla7[Mes],I$5))</f>
        <v/>
      </c>
      <c r="J3321" s="39" t="str">
        <f>IF($B3321="","",-SUMIFS(Tabla7[Cantidad],Tabla7[Código del producto],$B3321,Tabla7[Tipo de movimiento],"SALIDA",Tabla7[Mes],J$5))</f>
        <v/>
      </c>
      <c r="K3321" s="39" t="str">
        <f>IF($B3321="","",-SUMIFS(Tabla7[Cantidad],Tabla7[Código del producto],$B3321,Tabla7[Tipo de movimiento],"SALIDA",Tabla7[Mes],K$5))</f>
        <v/>
      </c>
      <c r="L3321" s="39" t="str">
        <f>IF($B3321="","",-SUMIFS(Tabla7[Cantidad],Tabla7[Código del producto],$B3321,Tabla7[Tipo de movimiento],"SALIDA",Tabla7[Mes],L$5))</f>
        <v/>
      </c>
      <c r="M3321" s="39" t="str">
        <f>IF($B3321="","",-SUMIFS(Tabla7[Cantidad],Tabla7[Código del producto],$B3321,Tabla7[Tipo de movimiento],"SALIDA",Tabla7[Mes],M$5))</f>
        <v/>
      </c>
      <c r="N3321" s="39" t="str">
        <f>IF($B3321="","",-SUMIFS(Tabla7[Cantidad],Tabla7[Código del producto],$B3321,Tabla7[Tipo de movimiento],"SALIDA",Tabla7[Mes],N$5))</f>
        <v/>
      </c>
      <c r="O3321" s="39" t="str">
        <f>IF($B3321="","",-SUMIFS(Tabla7[Cantidad],Tabla7[Código del producto],$B3321,Tabla7[Tipo de movimiento],"SALIDA",Tabla7[Mes],O$5))</f>
        <v/>
      </c>
      <c r="P3321" s="39" t="str">
        <f>IF($B3321="","",-SUMIFS(Tabla7[Cantidad],Tabla7[Código del producto],$B3321,Tabla7[Tipo de movimiento],"SALIDA",Tabla7[Mes],P$5))</f>
        <v/>
      </c>
      <c r="Q3321" s="39" t="str">
        <f t="shared" si="153"/>
        <v/>
      </c>
      <c r="R3321" s="51" t="str">
        <f>IF($B3321="","",IFERROR(VLOOKUP($B3321,'ABC rotación'!$C:$G,5,0),"C"))</f>
        <v/>
      </c>
      <c r="S3321" s="41" t="str">
        <f t="shared" si="154"/>
        <v/>
      </c>
      <c r="T3321" s="40" t="str">
        <f t="shared" si="155"/>
        <v/>
      </c>
      <c r="U3321" s="23" t="str">
        <f>IF($B3321="","",VLOOKUP($T3321,Tablas!$X$14:$Y$17,2,1))</f>
        <v/>
      </c>
    </row>
    <row r="3322" spans="2:21" x14ac:dyDescent="0.2">
      <c r="B3322" s="1" t="str">
        <f>IF(Tablas!B3320="","",Tablas!B3320)</f>
        <v/>
      </c>
      <c r="C3322" s="1" t="str">
        <f>IF(Tablas!C3320="","",Tablas!C3320)</f>
        <v/>
      </c>
      <c r="D3322" s="1" t="str">
        <f>IF(Tablas!D3320="","",Tablas!D3320)</f>
        <v/>
      </c>
      <c r="E3322" s="1" t="str">
        <f>IF(Tablas!E3320="","",Tablas!E3320)</f>
        <v/>
      </c>
      <c r="F3322" s="1" t="str">
        <f>IF(Tablas!F3320="","",Tablas!F3320)</f>
        <v/>
      </c>
      <c r="G3322" s="1" t="str">
        <f>IF(Tablas!I3320="","",Tablas!I3320)</f>
        <v/>
      </c>
      <c r="H3322" s="1" t="s">
        <v>911</v>
      </c>
      <c r="I3322" s="39" t="str">
        <f>IF($B3322="","",-SUMIFS(Tabla7[Cantidad],Tabla7[Código del producto],$B3322,Tabla7[Tipo de movimiento],"SALIDA",Tabla7[Mes],I$5))</f>
        <v/>
      </c>
      <c r="J3322" s="39" t="str">
        <f>IF($B3322="","",-SUMIFS(Tabla7[Cantidad],Tabla7[Código del producto],$B3322,Tabla7[Tipo de movimiento],"SALIDA",Tabla7[Mes],J$5))</f>
        <v/>
      </c>
      <c r="K3322" s="39" t="str">
        <f>IF($B3322="","",-SUMIFS(Tabla7[Cantidad],Tabla7[Código del producto],$B3322,Tabla7[Tipo de movimiento],"SALIDA",Tabla7[Mes],K$5))</f>
        <v/>
      </c>
      <c r="L3322" s="39" t="str">
        <f>IF($B3322="","",-SUMIFS(Tabla7[Cantidad],Tabla7[Código del producto],$B3322,Tabla7[Tipo de movimiento],"SALIDA",Tabla7[Mes],L$5))</f>
        <v/>
      </c>
      <c r="M3322" s="39" t="str">
        <f>IF($B3322="","",-SUMIFS(Tabla7[Cantidad],Tabla7[Código del producto],$B3322,Tabla7[Tipo de movimiento],"SALIDA",Tabla7[Mes],M$5))</f>
        <v/>
      </c>
      <c r="N3322" s="39" t="str">
        <f>IF($B3322="","",-SUMIFS(Tabla7[Cantidad],Tabla7[Código del producto],$B3322,Tabla7[Tipo de movimiento],"SALIDA",Tabla7[Mes],N$5))</f>
        <v/>
      </c>
      <c r="O3322" s="39" t="str">
        <f>IF($B3322="","",-SUMIFS(Tabla7[Cantidad],Tabla7[Código del producto],$B3322,Tabla7[Tipo de movimiento],"SALIDA",Tabla7[Mes],O$5))</f>
        <v/>
      </c>
      <c r="P3322" s="39" t="str">
        <f>IF($B3322="","",-SUMIFS(Tabla7[Cantidad],Tabla7[Código del producto],$B3322,Tabla7[Tipo de movimiento],"SALIDA",Tabla7[Mes],P$5))</f>
        <v/>
      </c>
      <c r="Q3322" s="39" t="str">
        <f t="shared" si="153"/>
        <v/>
      </c>
      <c r="R3322" s="51" t="str">
        <f>IF($B3322="","",IFERROR(VLOOKUP($B3322,'ABC rotación'!$C:$G,5,0),"C"))</f>
        <v/>
      </c>
      <c r="S3322" s="41" t="str">
        <f t="shared" si="154"/>
        <v/>
      </c>
      <c r="T3322" s="40" t="str">
        <f t="shared" si="155"/>
        <v/>
      </c>
      <c r="U3322" s="23" t="str">
        <f>IF($B3322="","",VLOOKUP($T3322,Tablas!$X$14:$Y$17,2,1))</f>
        <v/>
      </c>
    </row>
    <row r="3323" spans="2:21" x14ac:dyDescent="0.2">
      <c r="B3323" s="1" t="str">
        <f>IF(Tablas!B3321="","",Tablas!B3321)</f>
        <v/>
      </c>
      <c r="C3323" s="1" t="str">
        <f>IF(Tablas!C3321="","",Tablas!C3321)</f>
        <v/>
      </c>
      <c r="D3323" s="1" t="str">
        <f>IF(Tablas!D3321="","",Tablas!D3321)</f>
        <v/>
      </c>
      <c r="E3323" s="1" t="str">
        <f>IF(Tablas!E3321="","",Tablas!E3321)</f>
        <v/>
      </c>
      <c r="F3323" s="1" t="str">
        <f>IF(Tablas!F3321="","",Tablas!F3321)</f>
        <v/>
      </c>
      <c r="G3323" s="1" t="str">
        <f>IF(Tablas!I3321="","",Tablas!I3321)</f>
        <v/>
      </c>
      <c r="H3323" s="1" t="s">
        <v>911</v>
      </c>
      <c r="I3323" s="39" t="str">
        <f>IF($B3323="","",-SUMIFS(Tabla7[Cantidad],Tabla7[Código del producto],$B3323,Tabla7[Tipo de movimiento],"SALIDA",Tabla7[Mes],I$5))</f>
        <v/>
      </c>
      <c r="J3323" s="39" t="str">
        <f>IF($B3323="","",-SUMIFS(Tabla7[Cantidad],Tabla7[Código del producto],$B3323,Tabla7[Tipo de movimiento],"SALIDA",Tabla7[Mes],J$5))</f>
        <v/>
      </c>
      <c r="K3323" s="39" t="str">
        <f>IF($B3323="","",-SUMIFS(Tabla7[Cantidad],Tabla7[Código del producto],$B3323,Tabla7[Tipo de movimiento],"SALIDA",Tabla7[Mes],K$5))</f>
        <v/>
      </c>
      <c r="L3323" s="39" t="str">
        <f>IF($B3323="","",-SUMIFS(Tabla7[Cantidad],Tabla7[Código del producto],$B3323,Tabla7[Tipo de movimiento],"SALIDA",Tabla7[Mes],L$5))</f>
        <v/>
      </c>
      <c r="M3323" s="39" t="str">
        <f>IF($B3323="","",-SUMIFS(Tabla7[Cantidad],Tabla7[Código del producto],$B3323,Tabla7[Tipo de movimiento],"SALIDA",Tabla7[Mes],M$5))</f>
        <v/>
      </c>
      <c r="N3323" s="39" t="str">
        <f>IF($B3323="","",-SUMIFS(Tabla7[Cantidad],Tabla7[Código del producto],$B3323,Tabla7[Tipo de movimiento],"SALIDA",Tabla7[Mes],N$5))</f>
        <v/>
      </c>
      <c r="O3323" s="39" t="str">
        <f>IF($B3323="","",-SUMIFS(Tabla7[Cantidad],Tabla7[Código del producto],$B3323,Tabla7[Tipo de movimiento],"SALIDA",Tabla7[Mes],O$5))</f>
        <v/>
      </c>
      <c r="P3323" s="39" t="str">
        <f>IF($B3323="","",-SUMIFS(Tabla7[Cantidad],Tabla7[Código del producto],$B3323,Tabla7[Tipo de movimiento],"SALIDA",Tabla7[Mes],P$5))</f>
        <v/>
      </c>
      <c r="Q3323" s="39" t="str">
        <f t="shared" si="153"/>
        <v/>
      </c>
      <c r="R3323" s="51" t="str">
        <f>IF($B3323="","",IFERROR(VLOOKUP($B3323,'ABC rotación'!$C:$G,5,0),"C"))</f>
        <v/>
      </c>
      <c r="S3323" s="41" t="str">
        <f t="shared" si="154"/>
        <v/>
      </c>
      <c r="T3323" s="40" t="str">
        <f t="shared" si="155"/>
        <v/>
      </c>
      <c r="U3323" s="23" t="str">
        <f>IF($B3323="","",VLOOKUP($T3323,Tablas!$X$14:$Y$17,2,1))</f>
        <v/>
      </c>
    </row>
    <row r="3324" spans="2:21" x14ac:dyDescent="0.2">
      <c r="B3324" s="1" t="str">
        <f>IF(Tablas!B3322="","",Tablas!B3322)</f>
        <v/>
      </c>
      <c r="C3324" s="1" t="str">
        <f>IF(Tablas!C3322="","",Tablas!C3322)</f>
        <v/>
      </c>
      <c r="D3324" s="1" t="str">
        <f>IF(Tablas!D3322="","",Tablas!D3322)</f>
        <v/>
      </c>
      <c r="E3324" s="1" t="str">
        <f>IF(Tablas!E3322="","",Tablas!E3322)</f>
        <v/>
      </c>
      <c r="F3324" s="1" t="str">
        <f>IF(Tablas!F3322="","",Tablas!F3322)</f>
        <v/>
      </c>
      <c r="G3324" s="1" t="str">
        <f>IF(Tablas!I3322="","",Tablas!I3322)</f>
        <v/>
      </c>
      <c r="H3324" s="1" t="s">
        <v>911</v>
      </c>
      <c r="I3324" s="39" t="str">
        <f>IF($B3324="","",-SUMIFS(Tabla7[Cantidad],Tabla7[Código del producto],$B3324,Tabla7[Tipo de movimiento],"SALIDA",Tabla7[Mes],I$5))</f>
        <v/>
      </c>
      <c r="J3324" s="39" t="str">
        <f>IF($B3324="","",-SUMIFS(Tabla7[Cantidad],Tabla7[Código del producto],$B3324,Tabla7[Tipo de movimiento],"SALIDA",Tabla7[Mes],J$5))</f>
        <v/>
      </c>
      <c r="K3324" s="39" t="str">
        <f>IF($B3324="","",-SUMIFS(Tabla7[Cantidad],Tabla7[Código del producto],$B3324,Tabla7[Tipo de movimiento],"SALIDA",Tabla7[Mes],K$5))</f>
        <v/>
      </c>
      <c r="L3324" s="39" t="str">
        <f>IF($B3324="","",-SUMIFS(Tabla7[Cantidad],Tabla7[Código del producto],$B3324,Tabla7[Tipo de movimiento],"SALIDA",Tabla7[Mes],L$5))</f>
        <v/>
      </c>
      <c r="M3324" s="39" t="str">
        <f>IF($B3324="","",-SUMIFS(Tabla7[Cantidad],Tabla7[Código del producto],$B3324,Tabla7[Tipo de movimiento],"SALIDA",Tabla7[Mes],M$5))</f>
        <v/>
      </c>
      <c r="N3324" s="39" t="str">
        <f>IF($B3324="","",-SUMIFS(Tabla7[Cantidad],Tabla7[Código del producto],$B3324,Tabla7[Tipo de movimiento],"SALIDA",Tabla7[Mes],N$5))</f>
        <v/>
      </c>
      <c r="O3324" s="39" t="str">
        <f>IF($B3324="","",-SUMIFS(Tabla7[Cantidad],Tabla7[Código del producto],$B3324,Tabla7[Tipo de movimiento],"SALIDA",Tabla7[Mes],O$5))</f>
        <v/>
      </c>
      <c r="P3324" s="39" t="str">
        <f>IF($B3324="","",-SUMIFS(Tabla7[Cantidad],Tabla7[Código del producto],$B3324,Tabla7[Tipo de movimiento],"SALIDA",Tabla7[Mes],P$5))</f>
        <v/>
      </c>
      <c r="Q3324" s="39" t="str">
        <f t="shared" si="153"/>
        <v/>
      </c>
      <c r="R3324" s="51" t="str">
        <f>IF($B3324="","",IFERROR(VLOOKUP($B3324,'ABC rotación'!$C:$G,5,0),"C"))</f>
        <v/>
      </c>
      <c r="S3324" s="41" t="str">
        <f t="shared" si="154"/>
        <v/>
      </c>
      <c r="T3324" s="40" t="str">
        <f t="shared" si="155"/>
        <v/>
      </c>
      <c r="U3324" s="23" t="str">
        <f>IF($B3324="","",VLOOKUP($T3324,Tablas!$X$14:$Y$17,2,1))</f>
        <v/>
      </c>
    </row>
    <row r="3325" spans="2:21" x14ac:dyDescent="0.2">
      <c r="B3325" s="1" t="str">
        <f>IF(Tablas!B3323="","",Tablas!B3323)</f>
        <v/>
      </c>
      <c r="C3325" s="1" t="str">
        <f>IF(Tablas!C3323="","",Tablas!C3323)</f>
        <v/>
      </c>
      <c r="D3325" s="1" t="str">
        <f>IF(Tablas!D3323="","",Tablas!D3323)</f>
        <v/>
      </c>
      <c r="E3325" s="1" t="str">
        <f>IF(Tablas!E3323="","",Tablas!E3323)</f>
        <v/>
      </c>
      <c r="F3325" s="1" t="str">
        <f>IF(Tablas!F3323="","",Tablas!F3323)</f>
        <v/>
      </c>
      <c r="G3325" s="1" t="str">
        <f>IF(Tablas!I3323="","",Tablas!I3323)</f>
        <v/>
      </c>
      <c r="H3325" s="1" t="s">
        <v>911</v>
      </c>
      <c r="I3325" s="39" t="str">
        <f>IF($B3325="","",-SUMIFS(Tabla7[Cantidad],Tabla7[Código del producto],$B3325,Tabla7[Tipo de movimiento],"SALIDA",Tabla7[Mes],I$5))</f>
        <v/>
      </c>
      <c r="J3325" s="39" t="str">
        <f>IF($B3325="","",-SUMIFS(Tabla7[Cantidad],Tabla7[Código del producto],$B3325,Tabla7[Tipo de movimiento],"SALIDA",Tabla7[Mes],J$5))</f>
        <v/>
      </c>
      <c r="K3325" s="39" t="str">
        <f>IF($B3325="","",-SUMIFS(Tabla7[Cantidad],Tabla7[Código del producto],$B3325,Tabla7[Tipo de movimiento],"SALIDA",Tabla7[Mes],K$5))</f>
        <v/>
      </c>
      <c r="L3325" s="39" t="str">
        <f>IF($B3325="","",-SUMIFS(Tabla7[Cantidad],Tabla7[Código del producto],$B3325,Tabla7[Tipo de movimiento],"SALIDA",Tabla7[Mes],L$5))</f>
        <v/>
      </c>
      <c r="M3325" s="39" t="str">
        <f>IF($B3325="","",-SUMIFS(Tabla7[Cantidad],Tabla7[Código del producto],$B3325,Tabla7[Tipo de movimiento],"SALIDA",Tabla7[Mes],M$5))</f>
        <v/>
      </c>
      <c r="N3325" s="39" t="str">
        <f>IF($B3325="","",-SUMIFS(Tabla7[Cantidad],Tabla7[Código del producto],$B3325,Tabla7[Tipo de movimiento],"SALIDA",Tabla7[Mes],N$5))</f>
        <v/>
      </c>
      <c r="O3325" s="39" t="str">
        <f>IF($B3325="","",-SUMIFS(Tabla7[Cantidad],Tabla7[Código del producto],$B3325,Tabla7[Tipo de movimiento],"SALIDA",Tabla7[Mes],O$5))</f>
        <v/>
      </c>
      <c r="P3325" s="39" t="str">
        <f>IF($B3325="","",-SUMIFS(Tabla7[Cantidad],Tabla7[Código del producto],$B3325,Tabla7[Tipo de movimiento],"SALIDA",Tabla7[Mes],P$5))</f>
        <v/>
      </c>
      <c r="Q3325" s="39" t="str">
        <f t="shared" si="153"/>
        <v/>
      </c>
      <c r="R3325" s="51" t="str">
        <f>IF($B3325="","",IFERROR(VLOOKUP($B3325,'ABC rotación'!$C:$G,5,0),"C"))</f>
        <v/>
      </c>
      <c r="S3325" s="41" t="str">
        <f t="shared" si="154"/>
        <v/>
      </c>
      <c r="T3325" s="40" t="str">
        <f t="shared" si="155"/>
        <v/>
      </c>
      <c r="U3325" s="23" t="str">
        <f>IF($B3325="","",VLOOKUP($T3325,Tablas!$X$14:$Y$17,2,1))</f>
        <v/>
      </c>
    </row>
    <row r="3326" spans="2:21" x14ac:dyDescent="0.2">
      <c r="B3326" s="1" t="str">
        <f>IF(Tablas!B3324="","",Tablas!B3324)</f>
        <v/>
      </c>
      <c r="C3326" s="1" t="str">
        <f>IF(Tablas!C3324="","",Tablas!C3324)</f>
        <v/>
      </c>
      <c r="D3326" s="1" t="str">
        <f>IF(Tablas!D3324="","",Tablas!D3324)</f>
        <v/>
      </c>
      <c r="E3326" s="1" t="str">
        <f>IF(Tablas!E3324="","",Tablas!E3324)</f>
        <v/>
      </c>
      <c r="F3326" s="1" t="str">
        <f>IF(Tablas!F3324="","",Tablas!F3324)</f>
        <v/>
      </c>
      <c r="G3326" s="1" t="str">
        <f>IF(Tablas!I3324="","",Tablas!I3324)</f>
        <v/>
      </c>
      <c r="H3326" s="1" t="s">
        <v>911</v>
      </c>
      <c r="I3326" s="39" t="str">
        <f>IF($B3326="","",-SUMIFS(Tabla7[Cantidad],Tabla7[Código del producto],$B3326,Tabla7[Tipo de movimiento],"SALIDA",Tabla7[Mes],I$5))</f>
        <v/>
      </c>
      <c r="J3326" s="39" t="str">
        <f>IF($B3326="","",-SUMIFS(Tabla7[Cantidad],Tabla7[Código del producto],$B3326,Tabla7[Tipo de movimiento],"SALIDA",Tabla7[Mes],J$5))</f>
        <v/>
      </c>
      <c r="K3326" s="39" t="str">
        <f>IF($B3326="","",-SUMIFS(Tabla7[Cantidad],Tabla7[Código del producto],$B3326,Tabla7[Tipo de movimiento],"SALIDA",Tabla7[Mes],K$5))</f>
        <v/>
      </c>
      <c r="L3326" s="39" t="str">
        <f>IF($B3326="","",-SUMIFS(Tabla7[Cantidad],Tabla7[Código del producto],$B3326,Tabla7[Tipo de movimiento],"SALIDA",Tabla7[Mes],L$5))</f>
        <v/>
      </c>
      <c r="M3326" s="39" t="str">
        <f>IF($B3326="","",-SUMIFS(Tabla7[Cantidad],Tabla7[Código del producto],$B3326,Tabla7[Tipo de movimiento],"SALIDA",Tabla7[Mes],M$5))</f>
        <v/>
      </c>
      <c r="N3326" s="39" t="str">
        <f>IF($B3326="","",-SUMIFS(Tabla7[Cantidad],Tabla7[Código del producto],$B3326,Tabla7[Tipo de movimiento],"SALIDA",Tabla7[Mes],N$5))</f>
        <v/>
      </c>
      <c r="O3326" s="39" t="str">
        <f>IF($B3326="","",-SUMIFS(Tabla7[Cantidad],Tabla7[Código del producto],$B3326,Tabla7[Tipo de movimiento],"SALIDA",Tabla7[Mes],O$5))</f>
        <v/>
      </c>
      <c r="P3326" s="39" t="str">
        <f>IF($B3326="","",-SUMIFS(Tabla7[Cantidad],Tabla7[Código del producto],$B3326,Tabla7[Tipo de movimiento],"SALIDA",Tabla7[Mes],P$5))</f>
        <v/>
      </c>
      <c r="Q3326" s="39" t="str">
        <f t="shared" si="153"/>
        <v/>
      </c>
      <c r="R3326" s="51" t="str">
        <f>IF($B3326="","",IFERROR(VLOOKUP($B3326,'ABC rotación'!$C:$G,5,0),"C"))</f>
        <v/>
      </c>
      <c r="S3326" s="41" t="str">
        <f t="shared" si="154"/>
        <v/>
      </c>
      <c r="T3326" s="40" t="str">
        <f t="shared" si="155"/>
        <v/>
      </c>
      <c r="U3326" s="23" t="str">
        <f>IF($B3326="","",VLOOKUP($T3326,Tablas!$X$14:$Y$17,2,1))</f>
        <v/>
      </c>
    </row>
    <row r="3327" spans="2:21" x14ac:dyDescent="0.2">
      <c r="B3327" s="1" t="str">
        <f>IF(Tablas!B3325="","",Tablas!B3325)</f>
        <v/>
      </c>
      <c r="C3327" s="1" t="str">
        <f>IF(Tablas!C3325="","",Tablas!C3325)</f>
        <v/>
      </c>
      <c r="D3327" s="1" t="str">
        <f>IF(Tablas!D3325="","",Tablas!D3325)</f>
        <v/>
      </c>
      <c r="E3327" s="1" t="str">
        <f>IF(Tablas!E3325="","",Tablas!E3325)</f>
        <v/>
      </c>
      <c r="F3327" s="1" t="str">
        <f>IF(Tablas!F3325="","",Tablas!F3325)</f>
        <v/>
      </c>
      <c r="G3327" s="1" t="str">
        <f>IF(Tablas!I3325="","",Tablas!I3325)</f>
        <v/>
      </c>
      <c r="H3327" s="1" t="s">
        <v>911</v>
      </c>
      <c r="I3327" s="39" t="str">
        <f>IF($B3327="","",-SUMIFS(Tabla7[Cantidad],Tabla7[Código del producto],$B3327,Tabla7[Tipo de movimiento],"SALIDA",Tabla7[Mes],I$5))</f>
        <v/>
      </c>
      <c r="J3327" s="39" t="str">
        <f>IF($B3327="","",-SUMIFS(Tabla7[Cantidad],Tabla7[Código del producto],$B3327,Tabla7[Tipo de movimiento],"SALIDA",Tabla7[Mes],J$5))</f>
        <v/>
      </c>
      <c r="K3327" s="39" t="str">
        <f>IF($B3327="","",-SUMIFS(Tabla7[Cantidad],Tabla7[Código del producto],$B3327,Tabla7[Tipo de movimiento],"SALIDA",Tabla7[Mes],K$5))</f>
        <v/>
      </c>
      <c r="L3327" s="39" t="str">
        <f>IF($B3327="","",-SUMIFS(Tabla7[Cantidad],Tabla7[Código del producto],$B3327,Tabla7[Tipo de movimiento],"SALIDA",Tabla7[Mes],L$5))</f>
        <v/>
      </c>
      <c r="M3327" s="39" t="str">
        <f>IF($B3327="","",-SUMIFS(Tabla7[Cantidad],Tabla7[Código del producto],$B3327,Tabla7[Tipo de movimiento],"SALIDA",Tabla7[Mes],M$5))</f>
        <v/>
      </c>
      <c r="N3327" s="39" t="str">
        <f>IF($B3327="","",-SUMIFS(Tabla7[Cantidad],Tabla7[Código del producto],$B3327,Tabla7[Tipo de movimiento],"SALIDA",Tabla7[Mes],N$5))</f>
        <v/>
      </c>
      <c r="O3327" s="39" t="str">
        <f>IF($B3327="","",-SUMIFS(Tabla7[Cantidad],Tabla7[Código del producto],$B3327,Tabla7[Tipo de movimiento],"SALIDA",Tabla7[Mes],O$5))</f>
        <v/>
      </c>
      <c r="P3327" s="39" t="str">
        <f>IF($B3327="","",-SUMIFS(Tabla7[Cantidad],Tabla7[Código del producto],$B3327,Tabla7[Tipo de movimiento],"SALIDA",Tabla7[Mes],P$5))</f>
        <v/>
      </c>
      <c r="Q3327" s="39" t="str">
        <f t="shared" si="153"/>
        <v/>
      </c>
      <c r="R3327" s="51" t="str">
        <f>IF($B3327="","",IFERROR(VLOOKUP($B3327,'ABC rotación'!$C:$G,5,0),"C"))</f>
        <v/>
      </c>
      <c r="S3327" s="41" t="str">
        <f t="shared" si="154"/>
        <v/>
      </c>
      <c r="T3327" s="40" t="str">
        <f t="shared" si="155"/>
        <v/>
      </c>
      <c r="U3327" s="23" t="str">
        <f>IF($B3327="","",VLOOKUP($T3327,Tablas!$X$14:$Y$17,2,1))</f>
        <v/>
      </c>
    </row>
    <row r="3328" spans="2:21" x14ac:dyDescent="0.2">
      <c r="B3328" s="1" t="str">
        <f>IF(Tablas!B3326="","",Tablas!B3326)</f>
        <v/>
      </c>
      <c r="C3328" s="1" t="str">
        <f>IF(Tablas!C3326="","",Tablas!C3326)</f>
        <v/>
      </c>
      <c r="D3328" s="1" t="str">
        <f>IF(Tablas!D3326="","",Tablas!D3326)</f>
        <v/>
      </c>
      <c r="E3328" s="1" t="str">
        <f>IF(Tablas!E3326="","",Tablas!E3326)</f>
        <v/>
      </c>
      <c r="F3328" s="1" t="str">
        <f>IF(Tablas!F3326="","",Tablas!F3326)</f>
        <v/>
      </c>
      <c r="G3328" s="1" t="str">
        <f>IF(Tablas!I3326="","",Tablas!I3326)</f>
        <v/>
      </c>
      <c r="H3328" s="1" t="s">
        <v>911</v>
      </c>
      <c r="I3328" s="39" t="str">
        <f>IF($B3328="","",-SUMIFS(Tabla7[Cantidad],Tabla7[Código del producto],$B3328,Tabla7[Tipo de movimiento],"SALIDA",Tabla7[Mes],I$5))</f>
        <v/>
      </c>
      <c r="J3328" s="39" t="str">
        <f>IF($B3328="","",-SUMIFS(Tabla7[Cantidad],Tabla7[Código del producto],$B3328,Tabla7[Tipo de movimiento],"SALIDA",Tabla7[Mes],J$5))</f>
        <v/>
      </c>
      <c r="K3328" s="39" t="str">
        <f>IF($B3328="","",-SUMIFS(Tabla7[Cantidad],Tabla7[Código del producto],$B3328,Tabla7[Tipo de movimiento],"SALIDA",Tabla7[Mes],K$5))</f>
        <v/>
      </c>
      <c r="L3328" s="39" t="str">
        <f>IF($B3328="","",-SUMIFS(Tabla7[Cantidad],Tabla7[Código del producto],$B3328,Tabla7[Tipo de movimiento],"SALIDA",Tabla7[Mes],L$5))</f>
        <v/>
      </c>
      <c r="M3328" s="39" t="str">
        <f>IF($B3328="","",-SUMIFS(Tabla7[Cantidad],Tabla7[Código del producto],$B3328,Tabla7[Tipo de movimiento],"SALIDA",Tabla7[Mes],M$5))</f>
        <v/>
      </c>
      <c r="N3328" s="39" t="str">
        <f>IF($B3328="","",-SUMIFS(Tabla7[Cantidad],Tabla7[Código del producto],$B3328,Tabla7[Tipo de movimiento],"SALIDA",Tabla7[Mes],N$5))</f>
        <v/>
      </c>
      <c r="O3328" s="39" t="str">
        <f>IF($B3328="","",-SUMIFS(Tabla7[Cantidad],Tabla7[Código del producto],$B3328,Tabla7[Tipo de movimiento],"SALIDA",Tabla7[Mes],O$5))</f>
        <v/>
      </c>
      <c r="P3328" s="39" t="str">
        <f>IF($B3328="","",-SUMIFS(Tabla7[Cantidad],Tabla7[Código del producto],$B3328,Tabla7[Tipo de movimiento],"SALIDA",Tabla7[Mes],P$5))</f>
        <v/>
      </c>
      <c r="Q3328" s="39" t="str">
        <f t="shared" si="153"/>
        <v/>
      </c>
      <c r="R3328" s="51" t="str">
        <f>IF($B3328="","",IFERROR(VLOOKUP($B3328,'ABC rotación'!$C:$G,5,0),"C"))</f>
        <v/>
      </c>
      <c r="S3328" s="41" t="str">
        <f t="shared" si="154"/>
        <v/>
      </c>
      <c r="T3328" s="40" t="str">
        <f t="shared" si="155"/>
        <v/>
      </c>
      <c r="U3328" s="23" t="str">
        <f>IF($B3328="","",VLOOKUP($T3328,Tablas!$X$14:$Y$17,2,1))</f>
        <v/>
      </c>
    </row>
    <row r="3329" spans="2:21" x14ac:dyDescent="0.2">
      <c r="B3329" s="1" t="str">
        <f>IF(Tablas!B3327="","",Tablas!B3327)</f>
        <v/>
      </c>
      <c r="C3329" s="1" t="str">
        <f>IF(Tablas!C3327="","",Tablas!C3327)</f>
        <v/>
      </c>
      <c r="D3329" s="1" t="str">
        <f>IF(Tablas!D3327="","",Tablas!D3327)</f>
        <v/>
      </c>
      <c r="E3329" s="1" t="str">
        <f>IF(Tablas!E3327="","",Tablas!E3327)</f>
        <v/>
      </c>
      <c r="F3329" s="1" t="str">
        <f>IF(Tablas!F3327="","",Tablas!F3327)</f>
        <v/>
      </c>
      <c r="G3329" s="1" t="str">
        <f>IF(Tablas!I3327="","",Tablas!I3327)</f>
        <v/>
      </c>
      <c r="H3329" s="1" t="s">
        <v>911</v>
      </c>
      <c r="I3329" s="39" t="str">
        <f>IF($B3329="","",-SUMIFS(Tabla7[Cantidad],Tabla7[Código del producto],$B3329,Tabla7[Tipo de movimiento],"SALIDA",Tabla7[Mes],I$5))</f>
        <v/>
      </c>
      <c r="J3329" s="39" t="str">
        <f>IF($B3329="","",-SUMIFS(Tabla7[Cantidad],Tabla7[Código del producto],$B3329,Tabla7[Tipo de movimiento],"SALIDA",Tabla7[Mes],J$5))</f>
        <v/>
      </c>
      <c r="K3329" s="39" t="str">
        <f>IF($B3329="","",-SUMIFS(Tabla7[Cantidad],Tabla7[Código del producto],$B3329,Tabla7[Tipo de movimiento],"SALIDA",Tabla7[Mes],K$5))</f>
        <v/>
      </c>
      <c r="L3329" s="39" t="str">
        <f>IF($B3329="","",-SUMIFS(Tabla7[Cantidad],Tabla7[Código del producto],$B3329,Tabla7[Tipo de movimiento],"SALIDA",Tabla7[Mes],L$5))</f>
        <v/>
      </c>
      <c r="M3329" s="39" t="str">
        <f>IF($B3329="","",-SUMIFS(Tabla7[Cantidad],Tabla7[Código del producto],$B3329,Tabla7[Tipo de movimiento],"SALIDA",Tabla7[Mes],M$5))</f>
        <v/>
      </c>
      <c r="N3329" s="39" t="str">
        <f>IF($B3329="","",-SUMIFS(Tabla7[Cantidad],Tabla7[Código del producto],$B3329,Tabla7[Tipo de movimiento],"SALIDA",Tabla7[Mes],N$5))</f>
        <v/>
      </c>
      <c r="O3329" s="39" t="str">
        <f>IF($B3329="","",-SUMIFS(Tabla7[Cantidad],Tabla7[Código del producto],$B3329,Tabla7[Tipo de movimiento],"SALIDA",Tabla7[Mes],O$5))</f>
        <v/>
      </c>
      <c r="P3329" s="39" t="str">
        <f>IF($B3329="","",-SUMIFS(Tabla7[Cantidad],Tabla7[Código del producto],$B3329,Tabla7[Tipo de movimiento],"SALIDA",Tabla7[Mes],P$5))</f>
        <v/>
      </c>
      <c r="Q3329" s="39" t="str">
        <f t="shared" si="153"/>
        <v/>
      </c>
      <c r="R3329" s="51" t="str">
        <f>IF($B3329="","",IFERROR(VLOOKUP($B3329,'ABC rotación'!$C:$G,5,0),"C"))</f>
        <v/>
      </c>
      <c r="S3329" s="41" t="str">
        <f t="shared" si="154"/>
        <v/>
      </c>
      <c r="T3329" s="40" t="str">
        <f t="shared" si="155"/>
        <v/>
      </c>
      <c r="U3329" s="23" t="str">
        <f>IF($B3329="","",VLOOKUP($T3329,Tablas!$X$14:$Y$17,2,1))</f>
        <v/>
      </c>
    </row>
    <row r="3330" spans="2:21" x14ac:dyDescent="0.2">
      <c r="B3330" s="1" t="str">
        <f>IF(Tablas!B3328="","",Tablas!B3328)</f>
        <v/>
      </c>
      <c r="C3330" s="1" t="str">
        <f>IF(Tablas!C3328="","",Tablas!C3328)</f>
        <v/>
      </c>
      <c r="D3330" s="1" t="str">
        <f>IF(Tablas!D3328="","",Tablas!D3328)</f>
        <v/>
      </c>
      <c r="E3330" s="1" t="str">
        <f>IF(Tablas!E3328="","",Tablas!E3328)</f>
        <v/>
      </c>
      <c r="F3330" s="1" t="str">
        <f>IF(Tablas!F3328="","",Tablas!F3328)</f>
        <v/>
      </c>
      <c r="G3330" s="1" t="str">
        <f>IF(Tablas!I3328="","",Tablas!I3328)</f>
        <v/>
      </c>
      <c r="H3330" s="1" t="s">
        <v>911</v>
      </c>
      <c r="I3330" s="39" t="str">
        <f>IF($B3330="","",-SUMIFS(Tabla7[Cantidad],Tabla7[Código del producto],$B3330,Tabla7[Tipo de movimiento],"SALIDA",Tabla7[Mes],I$5))</f>
        <v/>
      </c>
      <c r="J3330" s="39" t="str">
        <f>IF($B3330="","",-SUMIFS(Tabla7[Cantidad],Tabla7[Código del producto],$B3330,Tabla7[Tipo de movimiento],"SALIDA",Tabla7[Mes],J$5))</f>
        <v/>
      </c>
      <c r="K3330" s="39" t="str">
        <f>IF($B3330="","",-SUMIFS(Tabla7[Cantidad],Tabla7[Código del producto],$B3330,Tabla7[Tipo de movimiento],"SALIDA",Tabla7[Mes],K$5))</f>
        <v/>
      </c>
      <c r="L3330" s="39" t="str">
        <f>IF($B3330="","",-SUMIFS(Tabla7[Cantidad],Tabla7[Código del producto],$B3330,Tabla7[Tipo de movimiento],"SALIDA",Tabla7[Mes],L$5))</f>
        <v/>
      </c>
      <c r="M3330" s="39" t="str">
        <f>IF($B3330="","",-SUMIFS(Tabla7[Cantidad],Tabla7[Código del producto],$B3330,Tabla7[Tipo de movimiento],"SALIDA",Tabla7[Mes],M$5))</f>
        <v/>
      </c>
      <c r="N3330" s="39" t="str">
        <f>IF($B3330="","",-SUMIFS(Tabla7[Cantidad],Tabla7[Código del producto],$B3330,Tabla7[Tipo de movimiento],"SALIDA",Tabla7[Mes],N$5))</f>
        <v/>
      </c>
      <c r="O3330" s="39" t="str">
        <f>IF($B3330="","",-SUMIFS(Tabla7[Cantidad],Tabla7[Código del producto],$B3330,Tabla7[Tipo de movimiento],"SALIDA",Tabla7[Mes],O$5))</f>
        <v/>
      </c>
      <c r="P3330" s="39" t="str">
        <f>IF($B3330="","",-SUMIFS(Tabla7[Cantidad],Tabla7[Código del producto],$B3330,Tabla7[Tipo de movimiento],"SALIDA",Tabla7[Mes],P$5))</f>
        <v/>
      </c>
      <c r="Q3330" s="39" t="str">
        <f t="shared" si="153"/>
        <v/>
      </c>
      <c r="R3330" s="51" t="str">
        <f>IF($B3330="","",IFERROR(VLOOKUP($B3330,'ABC rotación'!$C:$G,5,0),"C"))</f>
        <v/>
      </c>
      <c r="S3330" s="41" t="str">
        <f t="shared" si="154"/>
        <v/>
      </c>
      <c r="T3330" s="40" t="str">
        <f t="shared" si="155"/>
        <v/>
      </c>
      <c r="U3330" s="23" t="str">
        <f>IF($B3330="","",VLOOKUP($T3330,Tablas!$X$14:$Y$17,2,1))</f>
        <v/>
      </c>
    </row>
    <row r="3331" spans="2:21" x14ac:dyDescent="0.2">
      <c r="B3331" s="1" t="str">
        <f>IF(Tablas!B3329="","",Tablas!B3329)</f>
        <v/>
      </c>
      <c r="C3331" s="1" t="str">
        <f>IF(Tablas!C3329="","",Tablas!C3329)</f>
        <v/>
      </c>
      <c r="D3331" s="1" t="str">
        <f>IF(Tablas!D3329="","",Tablas!D3329)</f>
        <v/>
      </c>
      <c r="E3331" s="1" t="str">
        <f>IF(Tablas!E3329="","",Tablas!E3329)</f>
        <v/>
      </c>
      <c r="F3331" s="1" t="str">
        <f>IF(Tablas!F3329="","",Tablas!F3329)</f>
        <v/>
      </c>
      <c r="G3331" s="1" t="str">
        <f>IF(Tablas!I3329="","",Tablas!I3329)</f>
        <v/>
      </c>
      <c r="H3331" s="1" t="s">
        <v>911</v>
      </c>
      <c r="I3331" s="39" t="str">
        <f>IF($B3331="","",-SUMIFS(Tabla7[Cantidad],Tabla7[Código del producto],$B3331,Tabla7[Tipo de movimiento],"SALIDA",Tabla7[Mes],I$5))</f>
        <v/>
      </c>
      <c r="J3331" s="39" t="str">
        <f>IF($B3331="","",-SUMIFS(Tabla7[Cantidad],Tabla7[Código del producto],$B3331,Tabla7[Tipo de movimiento],"SALIDA",Tabla7[Mes],J$5))</f>
        <v/>
      </c>
      <c r="K3331" s="39" t="str">
        <f>IF($B3331="","",-SUMIFS(Tabla7[Cantidad],Tabla7[Código del producto],$B3331,Tabla7[Tipo de movimiento],"SALIDA",Tabla7[Mes],K$5))</f>
        <v/>
      </c>
      <c r="L3331" s="39" t="str">
        <f>IF($B3331="","",-SUMIFS(Tabla7[Cantidad],Tabla7[Código del producto],$B3331,Tabla7[Tipo de movimiento],"SALIDA",Tabla7[Mes],L$5))</f>
        <v/>
      </c>
      <c r="M3331" s="39" t="str">
        <f>IF($B3331="","",-SUMIFS(Tabla7[Cantidad],Tabla7[Código del producto],$B3331,Tabla7[Tipo de movimiento],"SALIDA",Tabla7[Mes],M$5))</f>
        <v/>
      </c>
      <c r="N3331" s="39" t="str">
        <f>IF($B3331="","",-SUMIFS(Tabla7[Cantidad],Tabla7[Código del producto],$B3331,Tabla7[Tipo de movimiento],"SALIDA",Tabla7[Mes],N$5))</f>
        <v/>
      </c>
      <c r="O3331" s="39" t="str">
        <f>IF($B3331="","",-SUMIFS(Tabla7[Cantidad],Tabla7[Código del producto],$B3331,Tabla7[Tipo de movimiento],"SALIDA",Tabla7[Mes],O$5))</f>
        <v/>
      </c>
      <c r="P3331" s="39" t="str">
        <f>IF($B3331="","",-SUMIFS(Tabla7[Cantidad],Tabla7[Código del producto],$B3331,Tabla7[Tipo de movimiento],"SALIDA",Tabla7[Mes],P$5))</f>
        <v/>
      </c>
      <c r="Q3331" s="39" t="str">
        <f t="shared" si="153"/>
        <v/>
      </c>
      <c r="R3331" s="51" t="str">
        <f>IF($B3331="","",IFERROR(VLOOKUP($B3331,'ABC rotación'!$C:$G,5,0),"C"))</f>
        <v/>
      </c>
      <c r="S3331" s="41" t="str">
        <f t="shared" si="154"/>
        <v/>
      </c>
      <c r="T3331" s="40" t="str">
        <f t="shared" si="155"/>
        <v/>
      </c>
      <c r="U3331" s="23" t="str">
        <f>IF($B3331="","",VLOOKUP($T3331,Tablas!$X$14:$Y$17,2,1))</f>
        <v/>
      </c>
    </row>
    <row r="3332" spans="2:21" x14ac:dyDescent="0.2">
      <c r="B3332" s="1" t="str">
        <f>IF(Tablas!B3330="","",Tablas!B3330)</f>
        <v/>
      </c>
      <c r="C3332" s="1" t="str">
        <f>IF(Tablas!C3330="","",Tablas!C3330)</f>
        <v/>
      </c>
      <c r="D3332" s="1" t="str">
        <f>IF(Tablas!D3330="","",Tablas!D3330)</f>
        <v/>
      </c>
      <c r="E3332" s="1" t="str">
        <f>IF(Tablas!E3330="","",Tablas!E3330)</f>
        <v/>
      </c>
      <c r="F3332" s="1" t="str">
        <f>IF(Tablas!F3330="","",Tablas!F3330)</f>
        <v/>
      </c>
      <c r="G3332" s="1" t="str">
        <f>IF(Tablas!I3330="","",Tablas!I3330)</f>
        <v/>
      </c>
      <c r="H3332" s="1" t="s">
        <v>911</v>
      </c>
      <c r="I3332" s="39" t="str">
        <f>IF($B3332="","",-SUMIFS(Tabla7[Cantidad],Tabla7[Código del producto],$B3332,Tabla7[Tipo de movimiento],"SALIDA",Tabla7[Mes],I$5))</f>
        <v/>
      </c>
      <c r="J3332" s="39" t="str">
        <f>IF($B3332="","",-SUMIFS(Tabla7[Cantidad],Tabla7[Código del producto],$B3332,Tabla7[Tipo de movimiento],"SALIDA",Tabla7[Mes],J$5))</f>
        <v/>
      </c>
      <c r="K3332" s="39" t="str">
        <f>IF($B3332="","",-SUMIFS(Tabla7[Cantidad],Tabla7[Código del producto],$B3332,Tabla7[Tipo de movimiento],"SALIDA",Tabla7[Mes],K$5))</f>
        <v/>
      </c>
      <c r="L3332" s="39" t="str">
        <f>IF($B3332="","",-SUMIFS(Tabla7[Cantidad],Tabla7[Código del producto],$B3332,Tabla7[Tipo de movimiento],"SALIDA",Tabla7[Mes],L$5))</f>
        <v/>
      </c>
      <c r="M3332" s="39" t="str">
        <f>IF($B3332="","",-SUMIFS(Tabla7[Cantidad],Tabla7[Código del producto],$B3332,Tabla7[Tipo de movimiento],"SALIDA",Tabla7[Mes],M$5))</f>
        <v/>
      </c>
      <c r="N3332" s="39" t="str">
        <f>IF($B3332="","",-SUMIFS(Tabla7[Cantidad],Tabla7[Código del producto],$B3332,Tabla7[Tipo de movimiento],"SALIDA",Tabla7[Mes],N$5))</f>
        <v/>
      </c>
      <c r="O3332" s="39" t="str">
        <f>IF($B3332="","",-SUMIFS(Tabla7[Cantidad],Tabla7[Código del producto],$B3332,Tabla7[Tipo de movimiento],"SALIDA",Tabla7[Mes],O$5))</f>
        <v/>
      </c>
      <c r="P3332" s="39" t="str">
        <f>IF($B3332="","",-SUMIFS(Tabla7[Cantidad],Tabla7[Código del producto],$B3332,Tabla7[Tipo de movimiento],"SALIDA",Tabla7[Mes],P$5))</f>
        <v/>
      </c>
      <c r="Q3332" s="39" t="str">
        <f t="shared" si="153"/>
        <v/>
      </c>
      <c r="R3332" s="51" t="str">
        <f>IF($B3332="","",IFERROR(VLOOKUP($B3332,'ABC rotación'!$C:$G,5,0),"C"))</f>
        <v/>
      </c>
      <c r="S3332" s="41" t="str">
        <f t="shared" si="154"/>
        <v/>
      </c>
      <c r="T3332" s="40" t="str">
        <f t="shared" si="155"/>
        <v/>
      </c>
      <c r="U3332" s="23" t="str">
        <f>IF($B3332="","",VLOOKUP($T3332,Tablas!$X$14:$Y$17,2,1))</f>
        <v/>
      </c>
    </row>
    <row r="3333" spans="2:21" x14ac:dyDescent="0.2">
      <c r="B3333" s="1" t="str">
        <f>IF(Tablas!B3331="","",Tablas!B3331)</f>
        <v/>
      </c>
      <c r="C3333" s="1" t="str">
        <f>IF(Tablas!C3331="","",Tablas!C3331)</f>
        <v/>
      </c>
      <c r="D3333" s="1" t="str">
        <f>IF(Tablas!D3331="","",Tablas!D3331)</f>
        <v/>
      </c>
      <c r="E3333" s="1" t="str">
        <f>IF(Tablas!E3331="","",Tablas!E3331)</f>
        <v/>
      </c>
      <c r="F3333" s="1" t="str">
        <f>IF(Tablas!F3331="","",Tablas!F3331)</f>
        <v/>
      </c>
      <c r="G3333" s="1" t="str">
        <f>IF(Tablas!I3331="","",Tablas!I3331)</f>
        <v/>
      </c>
      <c r="H3333" s="1" t="s">
        <v>911</v>
      </c>
      <c r="I3333" s="39" t="str">
        <f>IF($B3333="","",-SUMIFS(Tabla7[Cantidad],Tabla7[Código del producto],$B3333,Tabla7[Tipo de movimiento],"SALIDA",Tabla7[Mes],I$5))</f>
        <v/>
      </c>
      <c r="J3333" s="39" t="str">
        <f>IF($B3333="","",-SUMIFS(Tabla7[Cantidad],Tabla7[Código del producto],$B3333,Tabla7[Tipo de movimiento],"SALIDA",Tabla7[Mes],J$5))</f>
        <v/>
      </c>
      <c r="K3333" s="39" t="str">
        <f>IF($B3333="","",-SUMIFS(Tabla7[Cantidad],Tabla7[Código del producto],$B3333,Tabla7[Tipo de movimiento],"SALIDA",Tabla7[Mes],K$5))</f>
        <v/>
      </c>
      <c r="L3333" s="39" t="str">
        <f>IF($B3333="","",-SUMIFS(Tabla7[Cantidad],Tabla7[Código del producto],$B3333,Tabla7[Tipo de movimiento],"SALIDA",Tabla7[Mes],L$5))</f>
        <v/>
      </c>
      <c r="M3333" s="39" t="str">
        <f>IF($B3333="","",-SUMIFS(Tabla7[Cantidad],Tabla7[Código del producto],$B3333,Tabla7[Tipo de movimiento],"SALIDA",Tabla7[Mes],M$5))</f>
        <v/>
      </c>
      <c r="N3333" s="39" t="str">
        <f>IF($B3333="","",-SUMIFS(Tabla7[Cantidad],Tabla7[Código del producto],$B3333,Tabla7[Tipo de movimiento],"SALIDA",Tabla7[Mes],N$5))</f>
        <v/>
      </c>
      <c r="O3333" s="39" t="str">
        <f>IF($B3333="","",-SUMIFS(Tabla7[Cantidad],Tabla7[Código del producto],$B3333,Tabla7[Tipo de movimiento],"SALIDA",Tabla7[Mes],O$5))</f>
        <v/>
      </c>
      <c r="P3333" s="39" t="str">
        <f>IF($B3333="","",-SUMIFS(Tabla7[Cantidad],Tabla7[Código del producto],$B3333,Tabla7[Tipo de movimiento],"SALIDA",Tabla7[Mes],P$5))</f>
        <v/>
      </c>
      <c r="Q3333" s="39" t="str">
        <f t="shared" si="153"/>
        <v/>
      </c>
      <c r="R3333" s="51" t="str">
        <f>IF($B3333="","",IFERROR(VLOOKUP($B3333,'ABC rotación'!$C:$G,5,0),"C"))</f>
        <v/>
      </c>
      <c r="S3333" s="41" t="str">
        <f t="shared" si="154"/>
        <v/>
      </c>
      <c r="T3333" s="40" t="str">
        <f t="shared" si="155"/>
        <v/>
      </c>
      <c r="U3333" s="23" t="str">
        <f>IF($B3333="","",VLOOKUP($T3333,Tablas!$X$14:$Y$17,2,1))</f>
        <v/>
      </c>
    </row>
    <row r="3334" spans="2:21" x14ac:dyDescent="0.2">
      <c r="B3334" s="1" t="str">
        <f>IF(Tablas!B3332="","",Tablas!B3332)</f>
        <v/>
      </c>
      <c r="C3334" s="1" t="str">
        <f>IF(Tablas!C3332="","",Tablas!C3332)</f>
        <v/>
      </c>
      <c r="D3334" s="1" t="str">
        <f>IF(Tablas!D3332="","",Tablas!D3332)</f>
        <v/>
      </c>
      <c r="E3334" s="1" t="str">
        <f>IF(Tablas!E3332="","",Tablas!E3332)</f>
        <v/>
      </c>
      <c r="F3334" s="1" t="str">
        <f>IF(Tablas!F3332="","",Tablas!F3332)</f>
        <v/>
      </c>
      <c r="G3334" s="1" t="str">
        <f>IF(Tablas!I3332="","",Tablas!I3332)</f>
        <v/>
      </c>
      <c r="H3334" s="1" t="s">
        <v>911</v>
      </c>
      <c r="I3334" s="39" t="str">
        <f>IF($B3334="","",-SUMIFS(Tabla7[Cantidad],Tabla7[Código del producto],$B3334,Tabla7[Tipo de movimiento],"SALIDA",Tabla7[Mes],I$5))</f>
        <v/>
      </c>
      <c r="J3334" s="39" t="str">
        <f>IF($B3334="","",-SUMIFS(Tabla7[Cantidad],Tabla7[Código del producto],$B3334,Tabla7[Tipo de movimiento],"SALIDA",Tabla7[Mes],J$5))</f>
        <v/>
      </c>
      <c r="K3334" s="39" t="str">
        <f>IF($B3334="","",-SUMIFS(Tabla7[Cantidad],Tabla7[Código del producto],$B3334,Tabla7[Tipo de movimiento],"SALIDA",Tabla7[Mes],K$5))</f>
        <v/>
      </c>
      <c r="L3334" s="39" t="str">
        <f>IF($B3334="","",-SUMIFS(Tabla7[Cantidad],Tabla7[Código del producto],$B3334,Tabla7[Tipo de movimiento],"SALIDA",Tabla7[Mes],L$5))</f>
        <v/>
      </c>
      <c r="M3334" s="39" t="str">
        <f>IF($B3334="","",-SUMIFS(Tabla7[Cantidad],Tabla7[Código del producto],$B3334,Tabla7[Tipo de movimiento],"SALIDA",Tabla7[Mes],M$5))</f>
        <v/>
      </c>
      <c r="N3334" s="39" t="str">
        <f>IF($B3334="","",-SUMIFS(Tabla7[Cantidad],Tabla7[Código del producto],$B3334,Tabla7[Tipo de movimiento],"SALIDA",Tabla7[Mes],N$5))</f>
        <v/>
      </c>
      <c r="O3334" s="39" t="str">
        <f>IF($B3334="","",-SUMIFS(Tabla7[Cantidad],Tabla7[Código del producto],$B3334,Tabla7[Tipo de movimiento],"SALIDA",Tabla7[Mes],O$5))</f>
        <v/>
      </c>
      <c r="P3334" s="39" t="str">
        <f>IF($B3334="","",-SUMIFS(Tabla7[Cantidad],Tabla7[Código del producto],$B3334,Tabla7[Tipo de movimiento],"SALIDA",Tabla7[Mes],P$5))</f>
        <v/>
      </c>
      <c r="Q3334" s="39" t="str">
        <f t="shared" si="153"/>
        <v/>
      </c>
      <c r="R3334" s="51" t="str">
        <f>IF($B3334="","",IFERROR(VLOOKUP($B3334,'ABC rotación'!$C:$G,5,0),"C"))</f>
        <v/>
      </c>
      <c r="S3334" s="41" t="str">
        <f t="shared" si="154"/>
        <v/>
      </c>
      <c r="T3334" s="40" t="str">
        <f t="shared" si="155"/>
        <v/>
      </c>
      <c r="U3334" s="23" t="str">
        <f>IF($B3334="","",VLOOKUP($T3334,Tablas!$X$14:$Y$17,2,1))</f>
        <v/>
      </c>
    </row>
    <row r="3335" spans="2:21" x14ac:dyDescent="0.2">
      <c r="B3335" s="1" t="str">
        <f>IF(Tablas!B3333="","",Tablas!B3333)</f>
        <v/>
      </c>
      <c r="C3335" s="1" t="str">
        <f>IF(Tablas!C3333="","",Tablas!C3333)</f>
        <v/>
      </c>
      <c r="D3335" s="1" t="str">
        <f>IF(Tablas!D3333="","",Tablas!D3333)</f>
        <v/>
      </c>
      <c r="E3335" s="1" t="str">
        <f>IF(Tablas!E3333="","",Tablas!E3333)</f>
        <v/>
      </c>
      <c r="F3335" s="1" t="str">
        <f>IF(Tablas!F3333="","",Tablas!F3333)</f>
        <v/>
      </c>
      <c r="G3335" s="1" t="str">
        <f>IF(Tablas!I3333="","",Tablas!I3333)</f>
        <v/>
      </c>
      <c r="H3335" s="1" t="s">
        <v>911</v>
      </c>
      <c r="I3335" s="39" t="str">
        <f>IF($B3335="","",-SUMIFS(Tabla7[Cantidad],Tabla7[Código del producto],$B3335,Tabla7[Tipo de movimiento],"SALIDA",Tabla7[Mes],I$5))</f>
        <v/>
      </c>
      <c r="J3335" s="39" t="str">
        <f>IF($B3335="","",-SUMIFS(Tabla7[Cantidad],Tabla7[Código del producto],$B3335,Tabla7[Tipo de movimiento],"SALIDA",Tabla7[Mes],J$5))</f>
        <v/>
      </c>
      <c r="K3335" s="39" t="str">
        <f>IF($B3335="","",-SUMIFS(Tabla7[Cantidad],Tabla7[Código del producto],$B3335,Tabla7[Tipo de movimiento],"SALIDA",Tabla7[Mes],K$5))</f>
        <v/>
      </c>
      <c r="L3335" s="39" t="str">
        <f>IF($B3335="","",-SUMIFS(Tabla7[Cantidad],Tabla7[Código del producto],$B3335,Tabla7[Tipo de movimiento],"SALIDA",Tabla7[Mes],L$5))</f>
        <v/>
      </c>
      <c r="M3335" s="39" t="str">
        <f>IF($B3335="","",-SUMIFS(Tabla7[Cantidad],Tabla7[Código del producto],$B3335,Tabla7[Tipo de movimiento],"SALIDA",Tabla7[Mes],M$5))</f>
        <v/>
      </c>
      <c r="N3335" s="39" t="str">
        <f>IF($B3335="","",-SUMIFS(Tabla7[Cantidad],Tabla7[Código del producto],$B3335,Tabla7[Tipo de movimiento],"SALIDA",Tabla7[Mes],N$5))</f>
        <v/>
      </c>
      <c r="O3335" s="39" t="str">
        <f>IF($B3335="","",-SUMIFS(Tabla7[Cantidad],Tabla7[Código del producto],$B3335,Tabla7[Tipo de movimiento],"SALIDA",Tabla7[Mes],O$5))</f>
        <v/>
      </c>
      <c r="P3335" s="39" t="str">
        <f>IF($B3335="","",-SUMIFS(Tabla7[Cantidad],Tabla7[Código del producto],$B3335,Tabla7[Tipo de movimiento],"SALIDA",Tabla7[Mes],P$5))</f>
        <v/>
      </c>
      <c r="Q3335" s="39" t="str">
        <f t="shared" ref="Q3335:Q3398" si="156">IF($B3335="","",IFERROR(AVERAGE(N3335:P3335),0))</f>
        <v/>
      </c>
      <c r="R3335" s="51" t="str">
        <f>IF($B3335="","",IFERROR(VLOOKUP($B3335,'ABC rotación'!$C:$G,5,0),"C"))</f>
        <v/>
      </c>
      <c r="S3335" s="41" t="str">
        <f t="shared" ref="S3335:S3398" si="157">IF($B3335="","",IFERROR(H3335/Q3335*30,0))</f>
        <v/>
      </c>
      <c r="T3335" s="40" t="str">
        <f t="shared" ref="T3335:T3398" si="158">IF($B3335="","",S3335/F3335)</f>
        <v/>
      </c>
      <c r="U3335" s="23" t="str">
        <f>IF($B3335="","",VLOOKUP($T3335,Tablas!$X$14:$Y$17,2,1))</f>
        <v/>
      </c>
    </row>
    <row r="3336" spans="2:21" x14ac:dyDescent="0.2">
      <c r="B3336" s="1" t="str">
        <f>IF(Tablas!B3334="","",Tablas!B3334)</f>
        <v/>
      </c>
      <c r="C3336" s="1" t="str">
        <f>IF(Tablas!C3334="","",Tablas!C3334)</f>
        <v/>
      </c>
      <c r="D3336" s="1" t="str">
        <f>IF(Tablas!D3334="","",Tablas!D3334)</f>
        <v/>
      </c>
      <c r="E3336" s="1" t="str">
        <f>IF(Tablas!E3334="","",Tablas!E3334)</f>
        <v/>
      </c>
      <c r="F3336" s="1" t="str">
        <f>IF(Tablas!F3334="","",Tablas!F3334)</f>
        <v/>
      </c>
      <c r="G3336" s="1" t="str">
        <f>IF(Tablas!I3334="","",Tablas!I3334)</f>
        <v/>
      </c>
      <c r="H3336" s="1" t="s">
        <v>911</v>
      </c>
      <c r="I3336" s="39" t="str">
        <f>IF($B3336="","",-SUMIFS(Tabla7[Cantidad],Tabla7[Código del producto],$B3336,Tabla7[Tipo de movimiento],"SALIDA",Tabla7[Mes],I$5))</f>
        <v/>
      </c>
      <c r="J3336" s="39" t="str">
        <f>IF($B3336="","",-SUMIFS(Tabla7[Cantidad],Tabla7[Código del producto],$B3336,Tabla7[Tipo de movimiento],"SALIDA",Tabla7[Mes],J$5))</f>
        <v/>
      </c>
      <c r="K3336" s="39" t="str">
        <f>IF($B3336="","",-SUMIFS(Tabla7[Cantidad],Tabla7[Código del producto],$B3336,Tabla7[Tipo de movimiento],"SALIDA",Tabla7[Mes],K$5))</f>
        <v/>
      </c>
      <c r="L3336" s="39" t="str">
        <f>IF($B3336="","",-SUMIFS(Tabla7[Cantidad],Tabla7[Código del producto],$B3336,Tabla7[Tipo de movimiento],"SALIDA",Tabla7[Mes],L$5))</f>
        <v/>
      </c>
      <c r="M3336" s="39" t="str">
        <f>IF($B3336="","",-SUMIFS(Tabla7[Cantidad],Tabla7[Código del producto],$B3336,Tabla7[Tipo de movimiento],"SALIDA",Tabla7[Mes],M$5))</f>
        <v/>
      </c>
      <c r="N3336" s="39" t="str">
        <f>IF($B3336="","",-SUMIFS(Tabla7[Cantidad],Tabla7[Código del producto],$B3336,Tabla7[Tipo de movimiento],"SALIDA",Tabla7[Mes],N$5))</f>
        <v/>
      </c>
      <c r="O3336" s="39" t="str">
        <f>IF($B3336="","",-SUMIFS(Tabla7[Cantidad],Tabla7[Código del producto],$B3336,Tabla7[Tipo de movimiento],"SALIDA",Tabla7[Mes],O$5))</f>
        <v/>
      </c>
      <c r="P3336" s="39" t="str">
        <f>IF($B3336="","",-SUMIFS(Tabla7[Cantidad],Tabla7[Código del producto],$B3336,Tabla7[Tipo de movimiento],"SALIDA",Tabla7[Mes],P$5))</f>
        <v/>
      </c>
      <c r="Q3336" s="39" t="str">
        <f t="shared" si="156"/>
        <v/>
      </c>
      <c r="R3336" s="51" t="str">
        <f>IF($B3336="","",IFERROR(VLOOKUP($B3336,'ABC rotación'!$C:$G,5,0),"C"))</f>
        <v/>
      </c>
      <c r="S3336" s="41" t="str">
        <f t="shared" si="157"/>
        <v/>
      </c>
      <c r="T3336" s="40" t="str">
        <f t="shared" si="158"/>
        <v/>
      </c>
      <c r="U3336" s="23" t="str">
        <f>IF($B3336="","",VLOOKUP($T3336,Tablas!$X$14:$Y$17,2,1))</f>
        <v/>
      </c>
    </row>
    <row r="3337" spans="2:21" x14ac:dyDescent="0.2">
      <c r="B3337" s="1" t="str">
        <f>IF(Tablas!B3335="","",Tablas!B3335)</f>
        <v/>
      </c>
      <c r="C3337" s="1" t="str">
        <f>IF(Tablas!C3335="","",Tablas!C3335)</f>
        <v/>
      </c>
      <c r="D3337" s="1" t="str">
        <f>IF(Tablas!D3335="","",Tablas!D3335)</f>
        <v/>
      </c>
      <c r="E3337" s="1" t="str">
        <f>IF(Tablas!E3335="","",Tablas!E3335)</f>
        <v/>
      </c>
      <c r="F3337" s="1" t="str">
        <f>IF(Tablas!F3335="","",Tablas!F3335)</f>
        <v/>
      </c>
      <c r="G3337" s="1" t="str">
        <f>IF(Tablas!I3335="","",Tablas!I3335)</f>
        <v/>
      </c>
      <c r="H3337" s="1" t="s">
        <v>911</v>
      </c>
      <c r="I3337" s="39" t="str">
        <f>IF($B3337="","",-SUMIFS(Tabla7[Cantidad],Tabla7[Código del producto],$B3337,Tabla7[Tipo de movimiento],"SALIDA",Tabla7[Mes],I$5))</f>
        <v/>
      </c>
      <c r="J3337" s="39" t="str">
        <f>IF($B3337="","",-SUMIFS(Tabla7[Cantidad],Tabla7[Código del producto],$B3337,Tabla7[Tipo de movimiento],"SALIDA",Tabla7[Mes],J$5))</f>
        <v/>
      </c>
      <c r="K3337" s="39" t="str">
        <f>IF($B3337="","",-SUMIFS(Tabla7[Cantidad],Tabla7[Código del producto],$B3337,Tabla7[Tipo de movimiento],"SALIDA",Tabla7[Mes],K$5))</f>
        <v/>
      </c>
      <c r="L3337" s="39" t="str">
        <f>IF($B3337="","",-SUMIFS(Tabla7[Cantidad],Tabla7[Código del producto],$B3337,Tabla7[Tipo de movimiento],"SALIDA",Tabla7[Mes],L$5))</f>
        <v/>
      </c>
      <c r="M3337" s="39" t="str">
        <f>IF($B3337="","",-SUMIFS(Tabla7[Cantidad],Tabla7[Código del producto],$B3337,Tabla7[Tipo de movimiento],"SALIDA",Tabla7[Mes],M$5))</f>
        <v/>
      </c>
      <c r="N3337" s="39" t="str">
        <f>IF($B3337="","",-SUMIFS(Tabla7[Cantidad],Tabla7[Código del producto],$B3337,Tabla7[Tipo de movimiento],"SALIDA",Tabla7[Mes],N$5))</f>
        <v/>
      </c>
      <c r="O3337" s="39" t="str">
        <f>IF($B3337="","",-SUMIFS(Tabla7[Cantidad],Tabla7[Código del producto],$B3337,Tabla7[Tipo de movimiento],"SALIDA",Tabla7[Mes],O$5))</f>
        <v/>
      </c>
      <c r="P3337" s="39" t="str">
        <f>IF($B3337="","",-SUMIFS(Tabla7[Cantidad],Tabla7[Código del producto],$B3337,Tabla7[Tipo de movimiento],"SALIDA",Tabla7[Mes],P$5))</f>
        <v/>
      </c>
      <c r="Q3337" s="39" t="str">
        <f t="shared" si="156"/>
        <v/>
      </c>
      <c r="R3337" s="51" t="str">
        <f>IF($B3337="","",IFERROR(VLOOKUP($B3337,'ABC rotación'!$C:$G,5,0),"C"))</f>
        <v/>
      </c>
      <c r="S3337" s="41" t="str">
        <f t="shared" si="157"/>
        <v/>
      </c>
      <c r="T3337" s="40" t="str">
        <f t="shared" si="158"/>
        <v/>
      </c>
      <c r="U3337" s="23" t="str">
        <f>IF($B3337="","",VLOOKUP($T3337,Tablas!$X$14:$Y$17,2,1))</f>
        <v/>
      </c>
    </row>
    <row r="3338" spans="2:21" x14ac:dyDescent="0.2">
      <c r="B3338" s="1" t="str">
        <f>IF(Tablas!B3336="","",Tablas!B3336)</f>
        <v/>
      </c>
      <c r="C3338" s="1" t="str">
        <f>IF(Tablas!C3336="","",Tablas!C3336)</f>
        <v/>
      </c>
      <c r="D3338" s="1" t="str">
        <f>IF(Tablas!D3336="","",Tablas!D3336)</f>
        <v/>
      </c>
      <c r="E3338" s="1" t="str">
        <f>IF(Tablas!E3336="","",Tablas!E3336)</f>
        <v/>
      </c>
      <c r="F3338" s="1" t="str">
        <f>IF(Tablas!F3336="","",Tablas!F3336)</f>
        <v/>
      </c>
      <c r="G3338" s="1" t="str">
        <f>IF(Tablas!I3336="","",Tablas!I3336)</f>
        <v/>
      </c>
      <c r="H3338" s="1" t="s">
        <v>911</v>
      </c>
      <c r="I3338" s="39" t="str">
        <f>IF($B3338="","",-SUMIFS(Tabla7[Cantidad],Tabla7[Código del producto],$B3338,Tabla7[Tipo de movimiento],"SALIDA",Tabla7[Mes],I$5))</f>
        <v/>
      </c>
      <c r="J3338" s="39" t="str">
        <f>IF($B3338="","",-SUMIFS(Tabla7[Cantidad],Tabla7[Código del producto],$B3338,Tabla7[Tipo de movimiento],"SALIDA",Tabla7[Mes],J$5))</f>
        <v/>
      </c>
      <c r="K3338" s="39" t="str">
        <f>IF($B3338="","",-SUMIFS(Tabla7[Cantidad],Tabla7[Código del producto],$B3338,Tabla7[Tipo de movimiento],"SALIDA",Tabla7[Mes],K$5))</f>
        <v/>
      </c>
      <c r="L3338" s="39" t="str">
        <f>IF($B3338="","",-SUMIFS(Tabla7[Cantidad],Tabla7[Código del producto],$B3338,Tabla7[Tipo de movimiento],"SALIDA",Tabla7[Mes],L$5))</f>
        <v/>
      </c>
      <c r="M3338" s="39" t="str">
        <f>IF($B3338="","",-SUMIFS(Tabla7[Cantidad],Tabla7[Código del producto],$B3338,Tabla7[Tipo de movimiento],"SALIDA",Tabla7[Mes],M$5))</f>
        <v/>
      </c>
      <c r="N3338" s="39" t="str">
        <f>IF($B3338="","",-SUMIFS(Tabla7[Cantidad],Tabla7[Código del producto],$B3338,Tabla7[Tipo de movimiento],"SALIDA",Tabla7[Mes],N$5))</f>
        <v/>
      </c>
      <c r="O3338" s="39" t="str">
        <f>IF($B3338="","",-SUMIFS(Tabla7[Cantidad],Tabla7[Código del producto],$B3338,Tabla7[Tipo de movimiento],"SALIDA",Tabla7[Mes],O$5))</f>
        <v/>
      </c>
      <c r="P3338" s="39" t="str">
        <f>IF($B3338="","",-SUMIFS(Tabla7[Cantidad],Tabla7[Código del producto],$B3338,Tabla7[Tipo de movimiento],"SALIDA",Tabla7[Mes],P$5))</f>
        <v/>
      </c>
      <c r="Q3338" s="39" t="str">
        <f t="shared" si="156"/>
        <v/>
      </c>
      <c r="R3338" s="51" t="str">
        <f>IF($B3338="","",IFERROR(VLOOKUP($B3338,'ABC rotación'!$C:$G,5,0),"C"))</f>
        <v/>
      </c>
      <c r="S3338" s="41" t="str">
        <f t="shared" si="157"/>
        <v/>
      </c>
      <c r="T3338" s="40" t="str">
        <f t="shared" si="158"/>
        <v/>
      </c>
      <c r="U3338" s="23" t="str">
        <f>IF($B3338="","",VLOOKUP($T3338,Tablas!$X$14:$Y$17,2,1))</f>
        <v/>
      </c>
    </row>
    <row r="3339" spans="2:21" x14ac:dyDescent="0.2">
      <c r="B3339" s="1" t="str">
        <f>IF(Tablas!B3337="","",Tablas!B3337)</f>
        <v/>
      </c>
      <c r="C3339" s="1" t="str">
        <f>IF(Tablas!C3337="","",Tablas!C3337)</f>
        <v/>
      </c>
      <c r="D3339" s="1" t="str">
        <f>IF(Tablas!D3337="","",Tablas!D3337)</f>
        <v/>
      </c>
      <c r="E3339" s="1" t="str">
        <f>IF(Tablas!E3337="","",Tablas!E3337)</f>
        <v/>
      </c>
      <c r="F3339" s="1" t="str">
        <f>IF(Tablas!F3337="","",Tablas!F3337)</f>
        <v/>
      </c>
      <c r="G3339" s="1" t="str">
        <f>IF(Tablas!I3337="","",Tablas!I3337)</f>
        <v/>
      </c>
      <c r="H3339" s="1" t="s">
        <v>911</v>
      </c>
      <c r="I3339" s="39" t="str">
        <f>IF($B3339="","",-SUMIFS(Tabla7[Cantidad],Tabla7[Código del producto],$B3339,Tabla7[Tipo de movimiento],"SALIDA",Tabla7[Mes],I$5))</f>
        <v/>
      </c>
      <c r="J3339" s="39" t="str">
        <f>IF($B3339="","",-SUMIFS(Tabla7[Cantidad],Tabla7[Código del producto],$B3339,Tabla7[Tipo de movimiento],"SALIDA",Tabla7[Mes],J$5))</f>
        <v/>
      </c>
      <c r="K3339" s="39" t="str">
        <f>IF($B3339="","",-SUMIFS(Tabla7[Cantidad],Tabla7[Código del producto],$B3339,Tabla7[Tipo de movimiento],"SALIDA",Tabla7[Mes],K$5))</f>
        <v/>
      </c>
      <c r="L3339" s="39" t="str">
        <f>IF($B3339="","",-SUMIFS(Tabla7[Cantidad],Tabla7[Código del producto],$B3339,Tabla7[Tipo de movimiento],"SALIDA",Tabla7[Mes],L$5))</f>
        <v/>
      </c>
      <c r="M3339" s="39" t="str">
        <f>IF($B3339="","",-SUMIFS(Tabla7[Cantidad],Tabla7[Código del producto],$B3339,Tabla7[Tipo de movimiento],"SALIDA",Tabla7[Mes],M$5))</f>
        <v/>
      </c>
      <c r="N3339" s="39" t="str">
        <f>IF($B3339="","",-SUMIFS(Tabla7[Cantidad],Tabla7[Código del producto],$B3339,Tabla7[Tipo de movimiento],"SALIDA",Tabla7[Mes],N$5))</f>
        <v/>
      </c>
      <c r="O3339" s="39" t="str">
        <f>IF($B3339="","",-SUMIFS(Tabla7[Cantidad],Tabla7[Código del producto],$B3339,Tabla7[Tipo de movimiento],"SALIDA",Tabla7[Mes],O$5))</f>
        <v/>
      </c>
      <c r="P3339" s="39" t="str">
        <f>IF($B3339="","",-SUMIFS(Tabla7[Cantidad],Tabla7[Código del producto],$B3339,Tabla7[Tipo de movimiento],"SALIDA",Tabla7[Mes],P$5))</f>
        <v/>
      </c>
      <c r="Q3339" s="39" t="str">
        <f t="shared" si="156"/>
        <v/>
      </c>
      <c r="R3339" s="51" t="str">
        <f>IF($B3339="","",IFERROR(VLOOKUP($B3339,'ABC rotación'!$C:$G,5,0),"C"))</f>
        <v/>
      </c>
      <c r="S3339" s="41" t="str">
        <f t="shared" si="157"/>
        <v/>
      </c>
      <c r="T3339" s="40" t="str">
        <f t="shared" si="158"/>
        <v/>
      </c>
      <c r="U3339" s="23" t="str">
        <f>IF($B3339="","",VLOOKUP($T3339,Tablas!$X$14:$Y$17,2,1))</f>
        <v/>
      </c>
    </row>
    <row r="3340" spans="2:21" x14ac:dyDescent="0.2">
      <c r="B3340" s="1" t="str">
        <f>IF(Tablas!B3338="","",Tablas!B3338)</f>
        <v/>
      </c>
      <c r="C3340" s="1" t="str">
        <f>IF(Tablas!C3338="","",Tablas!C3338)</f>
        <v/>
      </c>
      <c r="D3340" s="1" t="str">
        <f>IF(Tablas!D3338="","",Tablas!D3338)</f>
        <v/>
      </c>
      <c r="E3340" s="1" t="str">
        <f>IF(Tablas!E3338="","",Tablas!E3338)</f>
        <v/>
      </c>
      <c r="F3340" s="1" t="str">
        <f>IF(Tablas!F3338="","",Tablas!F3338)</f>
        <v/>
      </c>
      <c r="G3340" s="1" t="str">
        <f>IF(Tablas!I3338="","",Tablas!I3338)</f>
        <v/>
      </c>
      <c r="H3340" s="1" t="s">
        <v>911</v>
      </c>
      <c r="I3340" s="39" t="str">
        <f>IF($B3340="","",-SUMIFS(Tabla7[Cantidad],Tabla7[Código del producto],$B3340,Tabla7[Tipo de movimiento],"SALIDA",Tabla7[Mes],I$5))</f>
        <v/>
      </c>
      <c r="J3340" s="39" t="str">
        <f>IF($B3340="","",-SUMIFS(Tabla7[Cantidad],Tabla7[Código del producto],$B3340,Tabla7[Tipo de movimiento],"SALIDA",Tabla7[Mes],J$5))</f>
        <v/>
      </c>
      <c r="K3340" s="39" t="str">
        <f>IF($B3340="","",-SUMIFS(Tabla7[Cantidad],Tabla7[Código del producto],$B3340,Tabla7[Tipo de movimiento],"SALIDA",Tabla7[Mes],K$5))</f>
        <v/>
      </c>
      <c r="L3340" s="39" t="str">
        <f>IF($B3340="","",-SUMIFS(Tabla7[Cantidad],Tabla7[Código del producto],$B3340,Tabla7[Tipo de movimiento],"SALIDA",Tabla7[Mes],L$5))</f>
        <v/>
      </c>
      <c r="M3340" s="39" t="str">
        <f>IF($B3340="","",-SUMIFS(Tabla7[Cantidad],Tabla7[Código del producto],$B3340,Tabla7[Tipo de movimiento],"SALIDA",Tabla7[Mes],M$5))</f>
        <v/>
      </c>
      <c r="N3340" s="39" t="str">
        <f>IF($B3340="","",-SUMIFS(Tabla7[Cantidad],Tabla7[Código del producto],$B3340,Tabla7[Tipo de movimiento],"SALIDA",Tabla7[Mes],N$5))</f>
        <v/>
      </c>
      <c r="O3340" s="39" t="str">
        <f>IF($B3340="","",-SUMIFS(Tabla7[Cantidad],Tabla7[Código del producto],$B3340,Tabla7[Tipo de movimiento],"SALIDA",Tabla7[Mes],O$5))</f>
        <v/>
      </c>
      <c r="P3340" s="39" t="str">
        <f>IF($B3340="","",-SUMIFS(Tabla7[Cantidad],Tabla7[Código del producto],$B3340,Tabla7[Tipo de movimiento],"SALIDA",Tabla7[Mes],P$5))</f>
        <v/>
      </c>
      <c r="Q3340" s="39" t="str">
        <f t="shared" si="156"/>
        <v/>
      </c>
      <c r="R3340" s="51" t="str">
        <f>IF($B3340="","",IFERROR(VLOOKUP($B3340,'ABC rotación'!$C:$G,5,0),"C"))</f>
        <v/>
      </c>
      <c r="S3340" s="41" t="str">
        <f t="shared" si="157"/>
        <v/>
      </c>
      <c r="T3340" s="40" t="str">
        <f t="shared" si="158"/>
        <v/>
      </c>
      <c r="U3340" s="23" t="str">
        <f>IF($B3340="","",VLOOKUP($T3340,Tablas!$X$14:$Y$17,2,1))</f>
        <v/>
      </c>
    </row>
    <row r="3341" spans="2:21" x14ac:dyDescent="0.2">
      <c r="B3341" s="1" t="str">
        <f>IF(Tablas!B3339="","",Tablas!B3339)</f>
        <v/>
      </c>
      <c r="C3341" s="1" t="str">
        <f>IF(Tablas!C3339="","",Tablas!C3339)</f>
        <v/>
      </c>
      <c r="D3341" s="1" t="str">
        <f>IF(Tablas!D3339="","",Tablas!D3339)</f>
        <v/>
      </c>
      <c r="E3341" s="1" t="str">
        <f>IF(Tablas!E3339="","",Tablas!E3339)</f>
        <v/>
      </c>
      <c r="F3341" s="1" t="str">
        <f>IF(Tablas!F3339="","",Tablas!F3339)</f>
        <v/>
      </c>
      <c r="G3341" s="1" t="str">
        <f>IF(Tablas!I3339="","",Tablas!I3339)</f>
        <v/>
      </c>
      <c r="H3341" s="1" t="s">
        <v>911</v>
      </c>
      <c r="I3341" s="39" t="str">
        <f>IF($B3341="","",-SUMIFS(Tabla7[Cantidad],Tabla7[Código del producto],$B3341,Tabla7[Tipo de movimiento],"SALIDA",Tabla7[Mes],I$5))</f>
        <v/>
      </c>
      <c r="J3341" s="39" t="str">
        <f>IF($B3341="","",-SUMIFS(Tabla7[Cantidad],Tabla7[Código del producto],$B3341,Tabla7[Tipo de movimiento],"SALIDA",Tabla7[Mes],J$5))</f>
        <v/>
      </c>
      <c r="K3341" s="39" t="str">
        <f>IF($B3341="","",-SUMIFS(Tabla7[Cantidad],Tabla7[Código del producto],$B3341,Tabla7[Tipo de movimiento],"SALIDA",Tabla7[Mes],K$5))</f>
        <v/>
      </c>
      <c r="L3341" s="39" t="str">
        <f>IF($B3341="","",-SUMIFS(Tabla7[Cantidad],Tabla7[Código del producto],$B3341,Tabla7[Tipo de movimiento],"SALIDA",Tabla7[Mes],L$5))</f>
        <v/>
      </c>
      <c r="M3341" s="39" t="str">
        <f>IF($B3341="","",-SUMIFS(Tabla7[Cantidad],Tabla7[Código del producto],$B3341,Tabla7[Tipo de movimiento],"SALIDA",Tabla7[Mes],M$5))</f>
        <v/>
      </c>
      <c r="N3341" s="39" t="str">
        <f>IF($B3341="","",-SUMIFS(Tabla7[Cantidad],Tabla7[Código del producto],$B3341,Tabla7[Tipo de movimiento],"SALIDA",Tabla7[Mes],N$5))</f>
        <v/>
      </c>
      <c r="O3341" s="39" t="str">
        <f>IF($B3341="","",-SUMIFS(Tabla7[Cantidad],Tabla7[Código del producto],$B3341,Tabla7[Tipo de movimiento],"SALIDA",Tabla7[Mes],O$5))</f>
        <v/>
      </c>
      <c r="P3341" s="39" t="str">
        <f>IF($B3341="","",-SUMIFS(Tabla7[Cantidad],Tabla7[Código del producto],$B3341,Tabla7[Tipo de movimiento],"SALIDA",Tabla7[Mes],P$5))</f>
        <v/>
      </c>
      <c r="Q3341" s="39" t="str">
        <f t="shared" si="156"/>
        <v/>
      </c>
      <c r="R3341" s="51" t="str">
        <f>IF($B3341="","",IFERROR(VLOOKUP($B3341,'ABC rotación'!$C:$G,5,0),"C"))</f>
        <v/>
      </c>
      <c r="S3341" s="41" t="str">
        <f t="shared" si="157"/>
        <v/>
      </c>
      <c r="T3341" s="40" t="str">
        <f t="shared" si="158"/>
        <v/>
      </c>
      <c r="U3341" s="23" t="str">
        <f>IF($B3341="","",VLOOKUP($T3341,Tablas!$X$14:$Y$17,2,1))</f>
        <v/>
      </c>
    </row>
    <row r="3342" spans="2:21" x14ac:dyDescent="0.2">
      <c r="B3342" s="1" t="str">
        <f>IF(Tablas!B3340="","",Tablas!B3340)</f>
        <v/>
      </c>
      <c r="C3342" s="1" t="str">
        <f>IF(Tablas!C3340="","",Tablas!C3340)</f>
        <v/>
      </c>
      <c r="D3342" s="1" t="str">
        <f>IF(Tablas!D3340="","",Tablas!D3340)</f>
        <v/>
      </c>
      <c r="E3342" s="1" t="str">
        <f>IF(Tablas!E3340="","",Tablas!E3340)</f>
        <v/>
      </c>
      <c r="F3342" s="1" t="str">
        <f>IF(Tablas!F3340="","",Tablas!F3340)</f>
        <v/>
      </c>
      <c r="G3342" s="1" t="str">
        <f>IF(Tablas!I3340="","",Tablas!I3340)</f>
        <v/>
      </c>
      <c r="H3342" s="1" t="s">
        <v>911</v>
      </c>
      <c r="I3342" s="39" t="str">
        <f>IF($B3342="","",-SUMIFS(Tabla7[Cantidad],Tabla7[Código del producto],$B3342,Tabla7[Tipo de movimiento],"SALIDA",Tabla7[Mes],I$5))</f>
        <v/>
      </c>
      <c r="J3342" s="39" t="str">
        <f>IF($B3342="","",-SUMIFS(Tabla7[Cantidad],Tabla7[Código del producto],$B3342,Tabla7[Tipo de movimiento],"SALIDA",Tabla7[Mes],J$5))</f>
        <v/>
      </c>
      <c r="K3342" s="39" t="str">
        <f>IF($B3342="","",-SUMIFS(Tabla7[Cantidad],Tabla7[Código del producto],$B3342,Tabla7[Tipo de movimiento],"SALIDA",Tabla7[Mes],K$5))</f>
        <v/>
      </c>
      <c r="L3342" s="39" t="str">
        <f>IF($B3342="","",-SUMIFS(Tabla7[Cantidad],Tabla7[Código del producto],$B3342,Tabla7[Tipo de movimiento],"SALIDA",Tabla7[Mes],L$5))</f>
        <v/>
      </c>
      <c r="M3342" s="39" t="str">
        <f>IF($B3342="","",-SUMIFS(Tabla7[Cantidad],Tabla7[Código del producto],$B3342,Tabla7[Tipo de movimiento],"SALIDA",Tabla7[Mes],M$5))</f>
        <v/>
      </c>
      <c r="N3342" s="39" t="str">
        <f>IF($B3342="","",-SUMIFS(Tabla7[Cantidad],Tabla7[Código del producto],$B3342,Tabla7[Tipo de movimiento],"SALIDA",Tabla7[Mes],N$5))</f>
        <v/>
      </c>
      <c r="O3342" s="39" t="str">
        <f>IF($B3342="","",-SUMIFS(Tabla7[Cantidad],Tabla7[Código del producto],$B3342,Tabla7[Tipo de movimiento],"SALIDA",Tabla7[Mes],O$5))</f>
        <v/>
      </c>
      <c r="P3342" s="39" t="str">
        <f>IF($B3342="","",-SUMIFS(Tabla7[Cantidad],Tabla7[Código del producto],$B3342,Tabla7[Tipo de movimiento],"SALIDA",Tabla7[Mes],P$5))</f>
        <v/>
      </c>
      <c r="Q3342" s="39" t="str">
        <f t="shared" si="156"/>
        <v/>
      </c>
      <c r="R3342" s="51" t="str">
        <f>IF($B3342="","",IFERROR(VLOOKUP($B3342,'ABC rotación'!$C:$G,5,0),"C"))</f>
        <v/>
      </c>
      <c r="S3342" s="41" t="str">
        <f t="shared" si="157"/>
        <v/>
      </c>
      <c r="T3342" s="40" t="str">
        <f t="shared" si="158"/>
        <v/>
      </c>
      <c r="U3342" s="23" t="str">
        <f>IF($B3342="","",VLOOKUP($T3342,Tablas!$X$14:$Y$17,2,1))</f>
        <v/>
      </c>
    </row>
    <row r="3343" spans="2:21" x14ac:dyDescent="0.2">
      <c r="B3343" s="1" t="str">
        <f>IF(Tablas!B3341="","",Tablas!B3341)</f>
        <v/>
      </c>
      <c r="C3343" s="1" t="str">
        <f>IF(Tablas!C3341="","",Tablas!C3341)</f>
        <v/>
      </c>
      <c r="D3343" s="1" t="str">
        <f>IF(Tablas!D3341="","",Tablas!D3341)</f>
        <v/>
      </c>
      <c r="E3343" s="1" t="str">
        <f>IF(Tablas!E3341="","",Tablas!E3341)</f>
        <v/>
      </c>
      <c r="F3343" s="1" t="str">
        <f>IF(Tablas!F3341="","",Tablas!F3341)</f>
        <v/>
      </c>
      <c r="G3343" s="1" t="str">
        <f>IF(Tablas!I3341="","",Tablas!I3341)</f>
        <v/>
      </c>
      <c r="H3343" s="1" t="s">
        <v>911</v>
      </c>
      <c r="I3343" s="39" t="str">
        <f>IF($B3343="","",-SUMIFS(Tabla7[Cantidad],Tabla7[Código del producto],$B3343,Tabla7[Tipo de movimiento],"SALIDA",Tabla7[Mes],I$5))</f>
        <v/>
      </c>
      <c r="J3343" s="39" t="str">
        <f>IF($B3343="","",-SUMIFS(Tabla7[Cantidad],Tabla7[Código del producto],$B3343,Tabla7[Tipo de movimiento],"SALIDA",Tabla7[Mes],J$5))</f>
        <v/>
      </c>
      <c r="K3343" s="39" t="str">
        <f>IF($B3343="","",-SUMIFS(Tabla7[Cantidad],Tabla7[Código del producto],$B3343,Tabla7[Tipo de movimiento],"SALIDA",Tabla7[Mes],K$5))</f>
        <v/>
      </c>
      <c r="L3343" s="39" t="str">
        <f>IF($B3343="","",-SUMIFS(Tabla7[Cantidad],Tabla7[Código del producto],$B3343,Tabla7[Tipo de movimiento],"SALIDA",Tabla7[Mes],L$5))</f>
        <v/>
      </c>
      <c r="M3343" s="39" t="str">
        <f>IF($B3343="","",-SUMIFS(Tabla7[Cantidad],Tabla7[Código del producto],$B3343,Tabla7[Tipo de movimiento],"SALIDA",Tabla7[Mes],M$5))</f>
        <v/>
      </c>
      <c r="N3343" s="39" t="str">
        <f>IF($B3343="","",-SUMIFS(Tabla7[Cantidad],Tabla7[Código del producto],$B3343,Tabla7[Tipo de movimiento],"SALIDA",Tabla7[Mes],N$5))</f>
        <v/>
      </c>
      <c r="O3343" s="39" t="str">
        <f>IF($B3343="","",-SUMIFS(Tabla7[Cantidad],Tabla7[Código del producto],$B3343,Tabla7[Tipo de movimiento],"SALIDA",Tabla7[Mes],O$5))</f>
        <v/>
      </c>
      <c r="P3343" s="39" t="str">
        <f>IF($B3343="","",-SUMIFS(Tabla7[Cantidad],Tabla7[Código del producto],$B3343,Tabla7[Tipo de movimiento],"SALIDA",Tabla7[Mes],P$5))</f>
        <v/>
      </c>
      <c r="Q3343" s="39" t="str">
        <f t="shared" si="156"/>
        <v/>
      </c>
      <c r="R3343" s="51" t="str">
        <f>IF($B3343="","",IFERROR(VLOOKUP($B3343,'ABC rotación'!$C:$G,5,0),"C"))</f>
        <v/>
      </c>
      <c r="S3343" s="41" t="str">
        <f t="shared" si="157"/>
        <v/>
      </c>
      <c r="T3343" s="40" t="str">
        <f t="shared" si="158"/>
        <v/>
      </c>
      <c r="U3343" s="23" t="str">
        <f>IF($B3343="","",VLOOKUP($T3343,Tablas!$X$14:$Y$17,2,1))</f>
        <v/>
      </c>
    </row>
    <row r="3344" spans="2:21" x14ac:dyDescent="0.2">
      <c r="B3344" s="1" t="str">
        <f>IF(Tablas!B3342="","",Tablas!B3342)</f>
        <v/>
      </c>
      <c r="C3344" s="1" t="str">
        <f>IF(Tablas!C3342="","",Tablas!C3342)</f>
        <v/>
      </c>
      <c r="D3344" s="1" t="str">
        <f>IF(Tablas!D3342="","",Tablas!D3342)</f>
        <v/>
      </c>
      <c r="E3344" s="1" t="str">
        <f>IF(Tablas!E3342="","",Tablas!E3342)</f>
        <v/>
      </c>
      <c r="F3344" s="1" t="str">
        <f>IF(Tablas!F3342="","",Tablas!F3342)</f>
        <v/>
      </c>
      <c r="G3344" s="1" t="str">
        <f>IF(Tablas!I3342="","",Tablas!I3342)</f>
        <v/>
      </c>
      <c r="H3344" s="1" t="s">
        <v>911</v>
      </c>
      <c r="I3344" s="39" t="str">
        <f>IF($B3344="","",-SUMIFS(Tabla7[Cantidad],Tabla7[Código del producto],$B3344,Tabla7[Tipo de movimiento],"SALIDA",Tabla7[Mes],I$5))</f>
        <v/>
      </c>
      <c r="J3344" s="39" t="str">
        <f>IF($B3344="","",-SUMIFS(Tabla7[Cantidad],Tabla7[Código del producto],$B3344,Tabla7[Tipo de movimiento],"SALIDA",Tabla7[Mes],J$5))</f>
        <v/>
      </c>
      <c r="K3344" s="39" t="str">
        <f>IF($B3344="","",-SUMIFS(Tabla7[Cantidad],Tabla7[Código del producto],$B3344,Tabla7[Tipo de movimiento],"SALIDA",Tabla7[Mes],K$5))</f>
        <v/>
      </c>
      <c r="L3344" s="39" t="str">
        <f>IF($B3344="","",-SUMIFS(Tabla7[Cantidad],Tabla7[Código del producto],$B3344,Tabla7[Tipo de movimiento],"SALIDA",Tabla7[Mes],L$5))</f>
        <v/>
      </c>
      <c r="M3344" s="39" t="str">
        <f>IF($B3344="","",-SUMIFS(Tabla7[Cantidad],Tabla7[Código del producto],$B3344,Tabla7[Tipo de movimiento],"SALIDA",Tabla7[Mes],M$5))</f>
        <v/>
      </c>
      <c r="N3344" s="39" t="str">
        <f>IF($B3344="","",-SUMIFS(Tabla7[Cantidad],Tabla7[Código del producto],$B3344,Tabla7[Tipo de movimiento],"SALIDA",Tabla7[Mes],N$5))</f>
        <v/>
      </c>
      <c r="O3344" s="39" t="str">
        <f>IF($B3344="","",-SUMIFS(Tabla7[Cantidad],Tabla7[Código del producto],$B3344,Tabla7[Tipo de movimiento],"SALIDA",Tabla7[Mes],O$5))</f>
        <v/>
      </c>
      <c r="P3344" s="39" t="str">
        <f>IF($B3344="","",-SUMIFS(Tabla7[Cantidad],Tabla7[Código del producto],$B3344,Tabla7[Tipo de movimiento],"SALIDA",Tabla7[Mes],P$5))</f>
        <v/>
      </c>
      <c r="Q3344" s="39" t="str">
        <f t="shared" si="156"/>
        <v/>
      </c>
      <c r="R3344" s="51" t="str">
        <f>IF($B3344="","",IFERROR(VLOOKUP($B3344,'ABC rotación'!$C:$G,5,0),"C"))</f>
        <v/>
      </c>
      <c r="S3344" s="41" t="str">
        <f t="shared" si="157"/>
        <v/>
      </c>
      <c r="T3344" s="40" t="str">
        <f t="shared" si="158"/>
        <v/>
      </c>
      <c r="U3344" s="23" t="str">
        <f>IF($B3344="","",VLOOKUP($T3344,Tablas!$X$14:$Y$17,2,1))</f>
        <v/>
      </c>
    </row>
    <row r="3345" spans="2:21" x14ac:dyDescent="0.2">
      <c r="B3345" s="1" t="str">
        <f>IF(Tablas!B3343="","",Tablas!B3343)</f>
        <v/>
      </c>
      <c r="C3345" s="1" t="str">
        <f>IF(Tablas!C3343="","",Tablas!C3343)</f>
        <v/>
      </c>
      <c r="D3345" s="1" t="str">
        <f>IF(Tablas!D3343="","",Tablas!D3343)</f>
        <v/>
      </c>
      <c r="E3345" s="1" t="str">
        <f>IF(Tablas!E3343="","",Tablas!E3343)</f>
        <v/>
      </c>
      <c r="F3345" s="1" t="str">
        <f>IF(Tablas!F3343="","",Tablas!F3343)</f>
        <v/>
      </c>
      <c r="G3345" s="1" t="str">
        <f>IF(Tablas!I3343="","",Tablas!I3343)</f>
        <v/>
      </c>
      <c r="H3345" s="1" t="s">
        <v>911</v>
      </c>
      <c r="I3345" s="39" t="str">
        <f>IF($B3345="","",-SUMIFS(Tabla7[Cantidad],Tabla7[Código del producto],$B3345,Tabla7[Tipo de movimiento],"SALIDA",Tabla7[Mes],I$5))</f>
        <v/>
      </c>
      <c r="J3345" s="39" t="str">
        <f>IF($B3345="","",-SUMIFS(Tabla7[Cantidad],Tabla7[Código del producto],$B3345,Tabla7[Tipo de movimiento],"SALIDA",Tabla7[Mes],J$5))</f>
        <v/>
      </c>
      <c r="K3345" s="39" t="str">
        <f>IF($B3345="","",-SUMIFS(Tabla7[Cantidad],Tabla7[Código del producto],$B3345,Tabla7[Tipo de movimiento],"SALIDA",Tabla7[Mes],K$5))</f>
        <v/>
      </c>
      <c r="L3345" s="39" t="str">
        <f>IF($B3345="","",-SUMIFS(Tabla7[Cantidad],Tabla7[Código del producto],$B3345,Tabla7[Tipo de movimiento],"SALIDA",Tabla7[Mes],L$5))</f>
        <v/>
      </c>
      <c r="M3345" s="39" t="str">
        <f>IF($B3345="","",-SUMIFS(Tabla7[Cantidad],Tabla7[Código del producto],$B3345,Tabla7[Tipo de movimiento],"SALIDA",Tabla7[Mes],M$5))</f>
        <v/>
      </c>
      <c r="N3345" s="39" t="str">
        <f>IF($B3345="","",-SUMIFS(Tabla7[Cantidad],Tabla7[Código del producto],$B3345,Tabla7[Tipo de movimiento],"SALIDA",Tabla7[Mes],N$5))</f>
        <v/>
      </c>
      <c r="O3345" s="39" t="str">
        <f>IF($B3345="","",-SUMIFS(Tabla7[Cantidad],Tabla7[Código del producto],$B3345,Tabla7[Tipo de movimiento],"SALIDA",Tabla7[Mes],O$5))</f>
        <v/>
      </c>
      <c r="P3345" s="39" t="str">
        <f>IF($B3345="","",-SUMIFS(Tabla7[Cantidad],Tabla7[Código del producto],$B3345,Tabla7[Tipo de movimiento],"SALIDA",Tabla7[Mes],P$5))</f>
        <v/>
      </c>
      <c r="Q3345" s="39" t="str">
        <f t="shared" si="156"/>
        <v/>
      </c>
      <c r="R3345" s="51" t="str">
        <f>IF($B3345="","",IFERROR(VLOOKUP($B3345,'ABC rotación'!$C:$G,5,0),"C"))</f>
        <v/>
      </c>
      <c r="S3345" s="41" t="str">
        <f t="shared" si="157"/>
        <v/>
      </c>
      <c r="T3345" s="40" t="str">
        <f t="shared" si="158"/>
        <v/>
      </c>
      <c r="U3345" s="23" t="str">
        <f>IF($B3345="","",VLOOKUP($T3345,Tablas!$X$14:$Y$17,2,1))</f>
        <v/>
      </c>
    </row>
    <row r="3346" spans="2:21" x14ac:dyDescent="0.2">
      <c r="B3346" s="1" t="str">
        <f>IF(Tablas!B3344="","",Tablas!B3344)</f>
        <v/>
      </c>
      <c r="C3346" s="1" t="str">
        <f>IF(Tablas!C3344="","",Tablas!C3344)</f>
        <v/>
      </c>
      <c r="D3346" s="1" t="str">
        <f>IF(Tablas!D3344="","",Tablas!D3344)</f>
        <v/>
      </c>
      <c r="E3346" s="1" t="str">
        <f>IF(Tablas!E3344="","",Tablas!E3344)</f>
        <v/>
      </c>
      <c r="F3346" s="1" t="str">
        <f>IF(Tablas!F3344="","",Tablas!F3344)</f>
        <v/>
      </c>
      <c r="G3346" s="1" t="str">
        <f>IF(Tablas!I3344="","",Tablas!I3344)</f>
        <v/>
      </c>
      <c r="H3346" s="1" t="s">
        <v>911</v>
      </c>
      <c r="I3346" s="39" t="str">
        <f>IF($B3346="","",-SUMIFS(Tabla7[Cantidad],Tabla7[Código del producto],$B3346,Tabla7[Tipo de movimiento],"SALIDA",Tabla7[Mes],I$5))</f>
        <v/>
      </c>
      <c r="J3346" s="39" t="str">
        <f>IF($B3346="","",-SUMIFS(Tabla7[Cantidad],Tabla7[Código del producto],$B3346,Tabla7[Tipo de movimiento],"SALIDA",Tabla7[Mes],J$5))</f>
        <v/>
      </c>
      <c r="K3346" s="39" t="str">
        <f>IF($B3346="","",-SUMIFS(Tabla7[Cantidad],Tabla7[Código del producto],$B3346,Tabla7[Tipo de movimiento],"SALIDA",Tabla7[Mes],K$5))</f>
        <v/>
      </c>
      <c r="L3346" s="39" t="str">
        <f>IF($B3346="","",-SUMIFS(Tabla7[Cantidad],Tabla7[Código del producto],$B3346,Tabla7[Tipo de movimiento],"SALIDA",Tabla7[Mes],L$5))</f>
        <v/>
      </c>
      <c r="M3346" s="39" t="str">
        <f>IF($B3346="","",-SUMIFS(Tabla7[Cantidad],Tabla7[Código del producto],$B3346,Tabla7[Tipo de movimiento],"SALIDA",Tabla7[Mes],M$5))</f>
        <v/>
      </c>
      <c r="N3346" s="39" t="str">
        <f>IF($B3346="","",-SUMIFS(Tabla7[Cantidad],Tabla7[Código del producto],$B3346,Tabla7[Tipo de movimiento],"SALIDA",Tabla7[Mes],N$5))</f>
        <v/>
      </c>
      <c r="O3346" s="39" t="str">
        <f>IF($B3346="","",-SUMIFS(Tabla7[Cantidad],Tabla7[Código del producto],$B3346,Tabla7[Tipo de movimiento],"SALIDA",Tabla7[Mes],O$5))</f>
        <v/>
      </c>
      <c r="P3346" s="39" t="str">
        <f>IF($B3346="","",-SUMIFS(Tabla7[Cantidad],Tabla7[Código del producto],$B3346,Tabla7[Tipo de movimiento],"SALIDA",Tabla7[Mes],P$5))</f>
        <v/>
      </c>
      <c r="Q3346" s="39" t="str">
        <f t="shared" si="156"/>
        <v/>
      </c>
      <c r="R3346" s="51" t="str">
        <f>IF($B3346="","",IFERROR(VLOOKUP($B3346,'ABC rotación'!$C:$G,5,0),"C"))</f>
        <v/>
      </c>
      <c r="S3346" s="41" t="str">
        <f t="shared" si="157"/>
        <v/>
      </c>
      <c r="T3346" s="40" t="str">
        <f t="shared" si="158"/>
        <v/>
      </c>
      <c r="U3346" s="23" t="str">
        <f>IF($B3346="","",VLOOKUP($T3346,Tablas!$X$14:$Y$17,2,1))</f>
        <v/>
      </c>
    </row>
    <row r="3347" spans="2:21" x14ac:dyDescent="0.2">
      <c r="B3347" s="1" t="str">
        <f>IF(Tablas!B3345="","",Tablas!B3345)</f>
        <v/>
      </c>
      <c r="C3347" s="1" t="str">
        <f>IF(Tablas!C3345="","",Tablas!C3345)</f>
        <v/>
      </c>
      <c r="D3347" s="1" t="str">
        <f>IF(Tablas!D3345="","",Tablas!D3345)</f>
        <v/>
      </c>
      <c r="E3347" s="1" t="str">
        <f>IF(Tablas!E3345="","",Tablas!E3345)</f>
        <v/>
      </c>
      <c r="F3347" s="1" t="str">
        <f>IF(Tablas!F3345="","",Tablas!F3345)</f>
        <v/>
      </c>
      <c r="G3347" s="1" t="str">
        <f>IF(Tablas!I3345="","",Tablas!I3345)</f>
        <v/>
      </c>
      <c r="H3347" s="1" t="s">
        <v>911</v>
      </c>
      <c r="I3347" s="39" t="str">
        <f>IF($B3347="","",-SUMIFS(Tabla7[Cantidad],Tabla7[Código del producto],$B3347,Tabla7[Tipo de movimiento],"SALIDA",Tabla7[Mes],I$5))</f>
        <v/>
      </c>
      <c r="J3347" s="39" t="str">
        <f>IF($B3347="","",-SUMIFS(Tabla7[Cantidad],Tabla7[Código del producto],$B3347,Tabla7[Tipo de movimiento],"SALIDA",Tabla7[Mes],J$5))</f>
        <v/>
      </c>
      <c r="K3347" s="39" t="str">
        <f>IF($B3347="","",-SUMIFS(Tabla7[Cantidad],Tabla7[Código del producto],$B3347,Tabla7[Tipo de movimiento],"SALIDA",Tabla7[Mes],K$5))</f>
        <v/>
      </c>
      <c r="L3347" s="39" t="str">
        <f>IF($B3347="","",-SUMIFS(Tabla7[Cantidad],Tabla7[Código del producto],$B3347,Tabla7[Tipo de movimiento],"SALIDA",Tabla7[Mes],L$5))</f>
        <v/>
      </c>
      <c r="M3347" s="39" t="str">
        <f>IF($B3347="","",-SUMIFS(Tabla7[Cantidad],Tabla7[Código del producto],$B3347,Tabla7[Tipo de movimiento],"SALIDA",Tabla7[Mes],M$5))</f>
        <v/>
      </c>
      <c r="N3347" s="39" t="str">
        <f>IF($B3347="","",-SUMIFS(Tabla7[Cantidad],Tabla7[Código del producto],$B3347,Tabla7[Tipo de movimiento],"SALIDA",Tabla7[Mes],N$5))</f>
        <v/>
      </c>
      <c r="O3347" s="39" t="str">
        <f>IF($B3347="","",-SUMIFS(Tabla7[Cantidad],Tabla7[Código del producto],$B3347,Tabla7[Tipo de movimiento],"SALIDA",Tabla7[Mes],O$5))</f>
        <v/>
      </c>
      <c r="P3347" s="39" t="str">
        <f>IF($B3347="","",-SUMIFS(Tabla7[Cantidad],Tabla7[Código del producto],$B3347,Tabla7[Tipo de movimiento],"SALIDA",Tabla7[Mes],P$5))</f>
        <v/>
      </c>
      <c r="Q3347" s="39" t="str">
        <f t="shared" si="156"/>
        <v/>
      </c>
      <c r="R3347" s="51" t="str">
        <f>IF($B3347="","",IFERROR(VLOOKUP($B3347,'ABC rotación'!$C:$G,5,0),"C"))</f>
        <v/>
      </c>
      <c r="S3347" s="41" t="str">
        <f t="shared" si="157"/>
        <v/>
      </c>
      <c r="T3347" s="40" t="str">
        <f t="shared" si="158"/>
        <v/>
      </c>
      <c r="U3347" s="23" t="str">
        <f>IF($B3347="","",VLOOKUP($T3347,Tablas!$X$14:$Y$17,2,1))</f>
        <v/>
      </c>
    </row>
    <row r="3348" spans="2:21" x14ac:dyDescent="0.2">
      <c r="B3348" s="1" t="str">
        <f>IF(Tablas!B3346="","",Tablas!B3346)</f>
        <v/>
      </c>
      <c r="C3348" s="1" t="str">
        <f>IF(Tablas!C3346="","",Tablas!C3346)</f>
        <v/>
      </c>
      <c r="D3348" s="1" t="str">
        <f>IF(Tablas!D3346="","",Tablas!D3346)</f>
        <v/>
      </c>
      <c r="E3348" s="1" t="str">
        <f>IF(Tablas!E3346="","",Tablas!E3346)</f>
        <v/>
      </c>
      <c r="F3348" s="1" t="str">
        <f>IF(Tablas!F3346="","",Tablas!F3346)</f>
        <v/>
      </c>
      <c r="G3348" s="1" t="str">
        <f>IF(Tablas!I3346="","",Tablas!I3346)</f>
        <v/>
      </c>
      <c r="H3348" s="1" t="s">
        <v>911</v>
      </c>
      <c r="I3348" s="39" t="str">
        <f>IF($B3348="","",-SUMIFS(Tabla7[Cantidad],Tabla7[Código del producto],$B3348,Tabla7[Tipo de movimiento],"SALIDA",Tabla7[Mes],I$5))</f>
        <v/>
      </c>
      <c r="J3348" s="39" t="str">
        <f>IF($B3348="","",-SUMIFS(Tabla7[Cantidad],Tabla7[Código del producto],$B3348,Tabla7[Tipo de movimiento],"SALIDA",Tabla7[Mes],J$5))</f>
        <v/>
      </c>
      <c r="K3348" s="39" t="str">
        <f>IF($B3348="","",-SUMIFS(Tabla7[Cantidad],Tabla7[Código del producto],$B3348,Tabla7[Tipo de movimiento],"SALIDA",Tabla7[Mes],K$5))</f>
        <v/>
      </c>
      <c r="L3348" s="39" t="str">
        <f>IF($B3348="","",-SUMIFS(Tabla7[Cantidad],Tabla7[Código del producto],$B3348,Tabla7[Tipo de movimiento],"SALIDA",Tabla7[Mes],L$5))</f>
        <v/>
      </c>
      <c r="M3348" s="39" t="str">
        <f>IF($B3348="","",-SUMIFS(Tabla7[Cantidad],Tabla7[Código del producto],$B3348,Tabla7[Tipo de movimiento],"SALIDA",Tabla7[Mes],M$5))</f>
        <v/>
      </c>
      <c r="N3348" s="39" t="str">
        <f>IF($B3348="","",-SUMIFS(Tabla7[Cantidad],Tabla7[Código del producto],$B3348,Tabla7[Tipo de movimiento],"SALIDA",Tabla7[Mes],N$5))</f>
        <v/>
      </c>
      <c r="O3348" s="39" t="str">
        <f>IF($B3348="","",-SUMIFS(Tabla7[Cantidad],Tabla7[Código del producto],$B3348,Tabla7[Tipo de movimiento],"SALIDA",Tabla7[Mes],O$5))</f>
        <v/>
      </c>
      <c r="P3348" s="39" t="str">
        <f>IF($B3348="","",-SUMIFS(Tabla7[Cantidad],Tabla7[Código del producto],$B3348,Tabla7[Tipo de movimiento],"SALIDA",Tabla7[Mes],P$5))</f>
        <v/>
      </c>
      <c r="Q3348" s="39" t="str">
        <f t="shared" si="156"/>
        <v/>
      </c>
      <c r="R3348" s="51" t="str">
        <f>IF($B3348="","",IFERROR(VLOOKUP($B3348,'ABC rotación'!$C:$G,5,0),"C"))</f>
        <v/>
      </c>
      <c r="S3348" s="41" t="str">
        <f t="shared" si="157"/>
        <v/>
      </c>
      <c r="T3348" s="40" t="str">
        <f t="shared" si="158"/>
        <v/>
      </c>
      <c r="U3348" s="23" t="str">
        <f>IF($B3348="","",VLOOKUP($T3348,Tablas!$X$14:$Y$17,2,1))</f>
        <v/>
      </c>
    </row>
    <row r="3349" spans="2:21" x14ac:dyDescent="0.2">
      <c r="B3349" s="1" t="str">
        <f>IF(Tablas!B3347="","",Tablas!B3347)</f>
        <v/>
      </c>
      <c r="C3349" s="1" t="str">
        <f>IF(Tablas!C3347="","",Tablas!C3347)</f>
        <v/>
      </c>
      <c r="D3349" s="1" t="str">
        <f>IF(Tablas!D3347="","",Tablas!D3347)</f>
        <v/>
      </c>
      <c r="E3349" s="1" t="str">
        <f>IF(Tablas!E3347="","",Tablas!E3347)</f>
        <v/>
      </c>
      <c r="F3349" s="1" t="str">
        <f>IF(Tablas!F3347="","",Tablas!F3347)</f>
        <v/>
      </c>
      <c r="G3349" s="1" t="str">
        <f>IF(Tablas!I3347="","",Tablas!I3347)</f>
        <v/>
      </c>
      <c r="H3349" s="1" t="s">
        <v>911</v>
      </c>
      <c r="I3349" s="39" t="str">
        <f>IF($B3349="","",-SUMIFS(Tabla7[Cantidad],Tabla7[Código del producto],$B3349,Tabla7[Tipo de movimiento],"SALIDA",Tabla7[Mes],I$5))</f>
        <v/>
      </c>
      <c r="J3349" s="39" t="str">
        <f>IF($B3349="","",-SUMIFS(Tabla7[Cantidad],Tabla7[Código del producto],$B3349,Tabla7[Tipo de movimiento],"SALIDA",Tabla7[Mes],J$5))</f>
        <v/>
      </c>
      <c r="K3349" s="39" t="str">
        <f>IF($B3349="","",-SUMIFS(Tabla7[Cantidad],Tabla7[Código del producto],$B3349,Tabla7[Tipo de movimiento],"SALIDA",Tabla7[Mes],K$5))</f>
        <v/>
      </c>
      <c r="L3349" s="39" t="str">
        <f>IF($B3349="","",-SUMIFS(Tabla7[Cantidad],Tabla7[Código del producto],$B3349,Tabla7[Tipo de movimiento],"SALIDA",Tabla7[Mes],L$5))</f>
        <v/>
      </c>
      <c r="M3349" s="39" t="str">
        <f>IF($B3349="","",-SUMIFS(Tabla7[Cantidad],Tabla7[Código del producto],$B3349,Tabla7[Tipo de movimiento],"SALIDA",Tabla7[Mes],M$5))</f>
        <v/>
      </c>
      <c r="N3349" s="39" t="str">
        <f>IF($B3349="","",-SUMIFS(Tabla7[Cantidad],Tabla7[Código del producto],$B3349,Tabla7[Tipo de movimiento],"SALIDA",Tabla7[Mes],N$5))</f>
        <v/>
      </c>
      <c r="O3349" s="39" t="str">
        <f>IF($B3349="","",-SUMIFS(Tabla7[Cantidad],Tabla7[Código del producto],$B3349,Tabla7[Tipo de movimiento],"SALIDA",Tabla7[Mes],O$5))</f>
        <v/>
      </c>
      <c r="P3349" s="39" t="str">
        <f>IF($B3349="","",-SUMIFS(Tabla7[Cantidad],Tabla7[Código del producto],$B3349,Tabla7[Tipo de movimiento],"SALIDA",Tabla7[Mes],P$5))</f>
        <v/>
      </c>
      <c r="Q3349" s="39" t="str">
        <f t="shared" si="156"/>
        <v/>
      </c>
      <c r="R3349" s="51" t="str">
        <f>IF($B3349="","",IFERROR(VLOOKUP($B3349,'ABC rotación'!$C:$G,5,0),"C"))</f>
        <v/>
      </c>
      <c r="S3349" s="41" t="str">
        <f t="shared" si="157"/>
        <v/>
      </c>
      <c r="T3349" s="40" t="str">
        <f t="shared" si="158"/>
        <v/>
      </c>
      <c r="U3349" s="23" t="str">
        <f>IF($B3349="","",VLOOKUP($T3349,Tablas!$X$14:$Y$17,2,1))</f>
        <v/>
      </c>
    </row>
    <row r="3350" spans="2:21" x14ac:dyDescent="0.2">
      <c r="B3350" s="1" t="str">
        <f>IF(Tablas!B3348="","",Tablas!B3348)</f>
        <v/>
      </c>
      <c r="C3350" s="1" t="str">
        <f>IF(Tablas!C3348="","",Tablas!C3348)</f>
        <v/>
      </c>
      <c r="D3350" s="1" t="str">
        <f>IF(Tablas!D3348="","",Tablas!D3348)</f>
        <v/>
      </c>
      <c r="E3350" s="1" t="str">
        <f>IF(Tablas!E3348="","",Tablas!E3348)</f>
        <v/>
      </c>
      <c r="F3350" s="1" t="str">
        <f>IF(Tablas!F3348="","",Tablas!F3348)</f>
        <v/>
      </c>
      <c r="G3350" s="1" t="str">
        <f>IF(Tablas!I3348="","",Tablas!I3348)</f>
        <v/>
      </c>
      <c r="H3350" s="1" t="s">
        <v>911</v>
      </c>
      <c r="I3350" s="39" t="str">
        <f>IF($B3350="","",-SUMIFS(Tabla7[Cantidad],Tabla7[Código del producto],$B3350,Tabla7[Tipo de movimiento],"SALIDA",Tabla7[Mes],I$5))</f>
        <v/>
      </c>
      <c r="J3350" s="39" t="str">
        <f>IF($B3350="","",-SUMIFS(Tabla7[Cantidad],Tabla7[Código del producto],$B3350,Tabla7[Tipo de movimiento],"SALIDA",Tabla7[Mes],J$5))</f>
        <v/>
      </c>
      <c r="K3350" s="39" t="str">
        <f>IF($B3350="","",-SUMIFS(Tabla7[Cantidad],Tabla7[Código del producto],$B3350,Tabla7[Tipo de movimiento],"SALIDA",Tabla7[Mes],K$5))</f>
        <v/>
      </c>
      <c r="L3350" s="39" t="str">
        <f>IF($B3350="","",-SUMIFS(Tabla7[Cantidad],Tabla7[Código del producto],$B3350,Tabla7[Tipo de movimiento],"SALIDA",Tabla7[Mes],L$5))</f>
        <v/>
      </c>
      <c r="M3350" s="39" t="str">
        <f>IF($B3350="","",-SUMIFS(Tabla7[Cantidad],Tabla7[Código del producto],$B3350,Tabla7[Tipo de movimiento],"SALIDA",Tabla7[Mes],M$5))</f>
        <v/>
      </c>
      <c r="N3350" s="39" t="str">
        <f>IF($B3350="","",-SUMIFS(Tabla7[Cantidad],Tabla7[Código del producto],$B3350,Tabla7[Tipo de movimiento],"SALIDA",Tabla7[Mes],N$5))</f>
        <v/>
      </c>
      <c r="O3350" s="39" t="str">
        <f>IF($B3350="","",-SUMIFS(Tabla7[Cantidad],Tabla7[Código del producto],$B3350,Tabla7[Tipo de movimiento],"SALIDA",Tabla7[Mes],O$5))</f>
        <v/>
      </c>
      <c r="P3350" s="39" t="str">
        <f>IF($B3350="","",-SUMIFS(Tabla7[Cantidad],Tabla7[Código del producto],$B3350,Tabla7[Tipo de movimiento],"SALIDA",Tabla7[Mes],P$5))</f>
        <v/>
      </c>
      <c r="Q3350" s="39" t="str">
        <f t="shared" si="156"/>
        <v/>
      </c>
      <c r="R3350" s="51" t="str">
        <f>IF($B3350="","",IFERROR(VLOOKUP($B3350,'ABC rotación'!$C:$G,5,0),"C"))</f>
        <v/>
      </c>
      <c r="S3350" s="41" t="str">
        <f t="shared" si="157"/>
        <v/>
      </c>
      <c r="T3350" s="40" t="str">
        <f t="shared" si="158"/>
        <v/>
      </c>
      <c r="U3350" s="23" t="str">
        <f>IF($B3350="","",VLOOKUP($T3350,Tablas!$X$14:$Y$17,2,1))</f>
        <v/>
      </c>
    </row>
    <row r="3351" spans="2:21" x14ac:dyDescent="0.2">
      <c r="B3351" s="1" t="str">
        <f>IF(Tablas!B3349="","",Tablas!B3349)</f>
        <v/>
      </c>
      <c r="C3351" s="1" t="str">
        <f>IF(Tablas!C3349="","",Tablas!C3349)</f>
        <v/>
      </c>
      <c r="D3351" s="1" t="str">
        <f>IF(Tablas!D3349="","",Tablas!D3349)</f>
        <v/>
      </c>
      <c r="E3351" s="1" t="str">
        <f>IF(Tablas!E3349="","",Tablas!E3349)</f>
        <v/>
      </c>
      <c r="F3351" s="1" t="str">
        <f>IF(Tablas!F3349="","",Tablas!F3349)</f>
        <v/>
      </c>
      <c r="G3351" s="1" t="str">
        <f>IF(Tablas!I3349="","",Tablas!I3349)</f>
        <v/>
      </c>
      <c r="H3351" s="1" t="s">
        <v>911</v>
      </c>
      <c r="I3351" s="39" t="str">
        <f>IF($B3351="","",-SUMIFS(Tabla7[Cantidad],Tabla7[Código del producto],$B3351,Tabla7[Tipo de movimiento],"SALIDA",Tabla7[Mes],I$5))</f>
        <v/>
      </c>
      <c r="J3351" s="39" t="str">
        <f>IF($B3351="","",-SUMIFS(Tabla7[Cantidad],Tabla7[Código del producto],$B3351,Tabla7[Tipo de movimiento],"SALIDA",Tabla7[Mes],J$5))</f>
        <v/>
      </c>
      <c r="K3351" s="39" t="str">
        <f>IF($B3351="","",-SUMIFS(Tabla7[Cantidad],Tabla7[Código del producto],$B3351,Tabla7[Tipo de movimiento],"SALIDA",Tabla7[Mes],K$5))</f>
        <v/>
      </c>
      <c r="L3351" s="39" t="str">
        <f>IF($B3351="","",-SUMIFS(Tabla7[Cantidad],Tabla7[Código del producto],$B3351,Tabla7[Tipo de movimiento],"SALIDA",Tabla7[Mes],L$5))</f>
        <v/>
      </c>
      <c r="M3351" s="39" t="str">
        <f>IF($B3351="","",-SUMIFS(Tabla7[Cantidad],Tabla7[Código del producto],$B3351,Tabla7[Tipo de movimiento],"SALIDA",Tabla7[Mes],M$5))</f>
        <v/>
      </c>
      <c r="N3351" s="39" t="str">
        <f>IF($B3351="","",-SUMIFS(Tabla7[Cantidad],Tabla7[Código del producto],$B3351,Tabla7[Tipo de movimiento],"SALIDA",Tabla7[Mes],N$5))</f>
        <v/>
      </c>
      <c r="O3351" s="39" t="str">
        <f>IF($B3351="","",-SUMIFS(Tabla7[Cantidad],Tabla7[Código del producto],$B3351,Tabla7[Tipo de movimiento],"SALIDA",Tabla7[Mes],O$5))</f>
        <v/>
      </c>
      <c r="P3351" s="39" t="str">
        <f>IF($B3351="","",-SUMIFS(Tabla7[Cantidad],Tabla7[Código del producto],$B3351,Tabla7[Tipo de movimiento],"SALIDA",Tabla7[Mes],P$5))</f>
        <v/>
      </c>
      <c r="Q3351" s="39" t="str">
        <f t="shared" si="156"/>
        <v/>
      </c>
      <c r="R3351" s="51" t="str">
        <f>IF($B3351="","",IFERROR(VLOOKUP($B3351,'ABC rotación'!$C:$G,5,0),"C"))</f>
        <v/>
      </c>
      <c r="S3351" s="41" t="str">
        <f t="shared" si="157"/>
        <v/>
      </c>
      <c r="T3351" s="40" t="str">
        <f t="shared" si="158"/>
        <v/>
      </c>
      <c r="U3351" s="23" t="str">
        <f>IF($B3351="","",VLOOKUP($T3351,Tablas!$X$14:$Y$17,2,1))</f>
        <v/>
      </c>
    </row>
    <row r="3352" spans="2:21" x14ac:dyDescent="0.2">
      <c r="B3352" s="1" t="str">
        <f>IF(Tablas!B3350="","",Tablas!B3350)</f>
        <v/>
      </c>
      <c r="C3352" s="1" t="str">
        <f>IF(Tablas!C3350="","",Tablas!C3350)</f>
        <v/>
      </c>
      <c r="D3352" s="1" t="str">
        <f>IF(Tablas!D3350="","",Tablas!D3350)</f>
        <v/>
      </c>
      <c r="E3352" s="1" t="str">
        <f>IF(Tablas!E3350="","",Tablas!E3350)</f>
        <v/>
      </c>
      <c r="F3352" s="1" t="str">
        <f>IF(Tablas!F3350="","",Tablas!F3350)</f>
        <v/>
      </c>
      <c r="G3352" s="1" t="str">
        <f>IF(Tablas!I3350="","",Tablas!I3350)</f>
        <v/>
      </c>
      <c r="H3352" s="1" t="s">
        <v>911</v>
      </c>
      <c r="I3352" s="39" t="str">
        <f>IF($B3352="","",-SUMIFS(Tabla7[Cantidad],Tabla7[Código del producto],$B3352,Tabla7[Tipo de movimiento],"SALIDA",Tabla7[Mes],I$5))</f>
        <v/>
      </c>
      <c r="J3352" s="39" t="str">
        <f>IF($B3352="","",-SUMIFS(Tabla7[Cantidad],Tabla7[Código del producto],$B3352,Tabla7[Tipo de movimiento],"SALIDA",Tabla7[Mes],J$5))</f>
        <v/>
      </c>
      <c r="K3352" s="39" t="str">
        <f>IF($B3352="","",-SUMIFS(Tabla7[Cantidad],Tabla7[Código del producto],$B3352,Tabla7[Tipo de movimiento],"SALIDA",Tabla7[Mes],K$5))</f>
        <v/>
      </c>
      <c r="L3352" s="39" t="str">
        <f>IF($B3352="","",-SUMIFS(Tabla7[Cantidad],Tabla7[Código del producto],$B3352,Tabla7[Tipo de movimiento],"SALIDA",Tabla7[Mes],L$5))</f>
        <v/>
      </c>
      <c r="M3352" s="39" t="str">
        <f>IF($B3352="","",-SUMIFS(Tabla7[Cantidad],Tabla7[Código del producto],$B3352,Tabla7[Tipo de movimiento],"SALIDA",Tabla7[Mes],M$5))</f>
        <v/>
      </c>
      <c r="N3352" s="39" t="str">
        <f>IF($B3352="","",-SUMIFS(Tabla7[Cantidad],Tabla7[Código del producto],$B3352,Tabla7[Tipo de movimiento],"SALIDA",Tabla7[Mes],N$5))</f>
        <v/>
      </c>
      <c r="O3352" s="39" t="str">
        <f>IF($B3352="","",-SUMIFS(Tabla7[Cantidad],Tabla7[Código del producto],$B3352,Tabla7[Tipo de movimiento],"SALIDA",Tabla7[Mes],O$5))</f>
        <v/>
      </c>
      <c r="P3352" s="39" t="str">
        <f>IF($B3352="","",-SUMIFS(Tabla7[Cantidad],Tabla7[Código del producto],$B3352,Tabla7[Tipo de movimiento],"SALIDA",Tabla7[Mes],P$5))</f>
        <v/>
      </c>
      <c r="Q3352" s="39" t="str">
        <f t="shared" si="156"/>
        <v/>
      </c>
      <c r="R3352" s="51" t="str">
        <f>IF($B3352="","",IFERROR(VLOOKUP($B3352,'ABC rotación'!$C:$G,5,0),"C"))</f>
        <v/>
      </c>
      <c r="S3352" s="41" t="str">
        <f t="shared" si="157"/>
        <v/>
      </c>
      <c r="T3352" s="40" t="str">
        <f t="shared" si="158"/>
        <v/>
      </c>
      <c r="U3352" s="23" t="str">
        <f>IF($B3352="","",VLOOKUP($T3352,Tablas!$X$14:$Y$17,2,1))</f>
        <v/>
      </c>
    </row>
    <row r="3353" spans="2:21" x14ac:dyDescent="0.2">
      <c r="B3353" s="1" t="str">
        <f>IF(Tablas!B3351="","",Tablas!B3351)</f>
        <v/>
      </c>
      <c r="C3353" s="1" t="str">
        <f>IF(Tablas!C3351="","",Tablas!C3351)</f>
        <v/>
      </c>
      <c r="D3353" s="1" t="str">
        <f>IF(Tablas!D3351="","",Tablas!D3351)</f>
        <v/>
      </c>
      <c r="E3353" s="1" t="str">
        <f>IF(Tablas!E3351="","",Tablas!E3351)</f>
        <v/>
      </c>
      <c r="F3353" s="1" t="str">
        <f>IF(Tablas!F3351="","",Tablas!F3351)</f>
        <v/>
      </c>
      <c r="G3353" s="1" t="str">
        <f>IF(Tablas!I3351="","",Tablas!I3351)</f>
        <v/>
      </c>
      <c r="H3353" s="1" t="s">
        <v>911</v>
      </c>
      <c r="I3353" s="39" t="str">
        <f>IF($B3353="","",-SUMIFS(Tabla7[Cantidad],Tabla7[Código del producto],$B3353,Tabla7[Tipo de movimiento],"SALIDA",Tabla7[Mes],I$5))</f>
        <v/>
      </c>
      <c r="J3353" s="39" t="str">
        <f>IF($B3353="","",-SUMIFS(Tabla7[Cantidad],Tabla7[Código del producto],$B3353,Tabla7[Tipo de movimiento],"SALIDA",Tabla7[Mes],J$5))</f>
        <v/>
      </c>
      <c r="K3353" s="39" t="str">
        <f>IF($B3353="","",-SUMIFS(Tabla7[Cantidad],Tabla7[Código del producto],$B3353,Tabla7[Tipo de movimiento],"SALIDA",Tabla7[Mes],K$5))</f>
        <v/>
      </c>
      <c r="L3353" s="39" t="str">
        <f>IF($B3353="","",-SUMIFS(Tabla7[Cantidad],Tabla7[Código del producto],$B3353,Tabla7[Tipo de movimiento],"SALIDA",Tabla7[Mes],L$5))</f>
        <v/>
      </c>
      <c r="M3353" s="39" t="str">
        <f>IF($B3353="","",-SUMIFS(Tabla7[Cantidad],Tabla7[Código del producto],$B3353,Tabla7[Tipo de movimiento],"SALIDA",Tabla7[Mes],M$5))</f>
        <v/>
      </c>
      <c r="N3353" s="39" t="str">
        <f>IF($B3353="","",-SUMIFS(Tabla7[Cantidad],Tabla7[Código del producto],$B3353,Tabla7[Tipo de movimiento],"SALIDA",Tabla7[Mes],N$5))</f>
        <v/>
      </c>
      <c r="O3353" s="39" t="str">
        <f>IF($B3353="","",-SUMIFS(Tabla7[Cantidad],Tabla7[Código del producto],$B3353,Tabla7[Tipo de movimiento],"SALIDA",Tabla7[Mes],O$5))</f>
        <v/>
      </c>
      <c r="P3353" s="39" t="str">
        <f>IF($B3353="","",-SUMIFS(Tabla7[Cantidad],Tabla7[Código del producto],$B3353,Tabla7[Tipo de movimiento],"SALIDA",Tabla7[Mes],P$5))</f>
        <v/>
      </c>
      <c r="Q3353" s="39" t="str">
        <f t="shared" si="156"/>
        <v/>
      </c>
      <c r="R3353" s="51" t="str">
        <f>IF($B3353="","",IFERROR(VLOOKUP($B3353,'ABC rotación'!$C:$G,5,0),"C"))</f>
        <v/>
      </c>
      <c r="S3353" s="41" t="str">
        <f t="shared" si="157"/>
        <v/>
      </c>
      <c r="T3353" s="40" t="str">
        <f t="shared" si="158"/>
        <v/>
      </c>
      <c r="U3353" s="23" t="str">
        <f>IF($B3353="","",VLOOKUP($T3353,Tablas!$X$14:$Y$17,2,1))</f>
        <v/>
      </c>
    </row>
    <row r="3354" spans="2:21" x14ac:dyDescent="0.2">
      <c r="B3354" s="1" t="str">
        <f>IF(Tablas!B3352="","",Tablas!B3352)</f>
        <v/>
      </c>
      <c r="C3354" s="1" t="str">
        <f>IF(Tablas!C3352="","",Tablas!C3352)</f>
        <v/>
      </c>
      <c r="D3354" s="1" t="str">
        <f>IF(Tablas!D3352="","",Tablas!D3352)</f>
        <v/>
      </c>
      <c r="E3354" s="1" t="str">
        <f>IF(Tablas!E3352="","",Tablas!E3352)</f>
        <v/>
      </c>
      <c r="F3354" s="1" t="str">
        <f>IF(Tablas!F3352="","",Tablas!F3352)</f>
        <v/>
      </c>
      <c r="G3354" s="1" t="str">
        <f>IF(Tablas!I3352="","",Tablas!I3352)</f>
        <v/>
      </c>
      <c r="H3354" s="1" t="s">
        <v>911</v>
      </c>
      <c r="I3354" s="39" t="str">
        <f>IF($B3354="","",-SUMIFS(Tabla7[Cantidad],Tabla7[Código del producto],$B3354,Tabla7[Tipo de movimiento],"SALIDA",Tabla7[Mes],I$5))</f>
        <v/>
      </c>
      <c r="J3354" s="39" t="str">
        <f>IF($B3354="","",-SUMIFS(Tabla7[Cantidad],Tabla7[Código del producto],$B3354,Tabla7[Tipo de movimiento],"SALIDA",Tabla7[Mes],J$5))</f>
        <v/>
      </c>
      <c r="K3354" s="39" t="str">
        <f>IF($B3354="","",-SUMIFS(Tabla7[Cantidad],Tabla7[Código del producto],$B3354,Tabla7[Tipo de movimiento],"SALIDA",Tabla7[Mes],K$5))</f>
        <v/>
      </c>
      <c r="L3354" s="39" t="str">
        <f>IF($B3354="","",-SUMIFS(Tabla7[Cantidad],Tabla7[Código del producto],$B3354,Tabla7[Tipo de movimiento],"SALIDA",Tabla7[Mes],L$5))</f>
        <v/>
      </c>
      <c r="M3354" s="39" t="str">
        <f>IF($B3354="","",-SUMIFS(Tabla7[Cantidad],Tabla7[Código del producto],$B3354,Tabla7[Tipo de movimiento],"SALIDA",Tabla7[Mes],M$5))</f>
        <v/>
      </c>
      <c r="N3354" s="39" t="str">
        <f>IF($B3354="","",-SUMIFS(Tabla7[Cantidad],Tabla7[Código del producto],$B3354,Tabla7[Tipo de movimiento],"SALIDA",Tabla7[Mes],N$5))</f>
        <v/>
      </c>
      <c r="O3354" s="39" t="str">
        <f>IF($B3354="","",-SUMIFS(Tabla7[Cantidad],Tabla7[Código del producto],$B3354,Tabla7[Tipo de movimiento],"SALIDA",Tabla7[Mes],O$5))</f>
        <v/>
      </c>
      <c r="P3354" s="39" t="str">
        <f>IF($B3354="","",-SUMIFS(Tabla7[Cantidad],Tabla7[Código del producto],$B3354,Tabla7[Tipo de movimiento],"SALIDA",Tabla7[Mes],P$5))</f>
        <v/>
      </c>
      <c r="Q3354" s="39" t="str">
        <f t="shared" si="156"/>
        <v/>
      </c>
      <c r="R3354" s="51" t="str">
        <f>IF($B3354="","",IFERROR(VLOOKUP($B3354,'ABC rotación'!$C:$G,5,0),"C"))</f>
        <v/>
      </c>
      <c r="S3354" s="41" t="str">
        <f t="shared" si="157"/>
        <v/>
      </c>
      <c r="T3354" s="40" t="str">
        <f t="shared" si="158"/>
        <v/>
      </c>
      <c r="U3354" s="23" t="str">
        <f>IF($B3354="","",VLOOKUP($T3354,Tablas!$X$14:$Y$17,2,1))</f>
        <v/>
      </c>
    </row>
    <row r="3355" spans="2:21" x14ac:dyDescent="0.2">
      <c r="B3355" s="1" t="str">
        <f>IF(Tablas!B3353="","",Tablas!B3353)</f>
        <v/>
      </c>
      <c r="C3355" s="1" t="str">
        <f>IF(Tablas!C3353="","",Tablas!C3353)</f>
        <v/>
      </c>
      <c r="D3355" s="1" t="str">
        <f>IF(Tablas!D3353="","",Tablas!D3353)</f>
        <v/>
      </c>
      <c r="E3355" s="1" t="str">
        <f>IF(Tablas!E3353="","",Tablas!E3353)</f>
        <v/>
      </c>
      <c r="F3355" s="1" t="str">
        <f>IF(Tablas!F3353="","",Tablas!F3353)</f>
        <v/>
      </c>
      <c r="G3355" s="1" t="str">
        <f>IF(Tablas!I3353="","",Tablas!I3353)</f>
        <v/>
      </c>
      <c r="H3355" s="1" t="s">
        <v>911</v>
      </c>
      <c r="I3355" s="39" t="str">
        <f>IF($B3355="","",-SUMIFS(Tabla7[Cantidad],Tabla7[Código del producto],$B3355,Tabla7[Tipo de movimiento],"SALIDA",Tabla7[Mes],I$5))</f>
        <v/>
      </c>
      <c r="J3355" s="39" t="str">
        <f>IF($B3355="","",-SUMIFS(Tabla7[Cantidad],Tabla7[Código del producto],$B3355,Tabla7[Tipo de movimiento],"SALIDA",Tabla7[Mes],J$5))</f>
        <v/>
      </c>
      <c r="K3355" s="39" t="str">
        <f>IF($B3355="","",-SUMIFS(Tabla7[Cantidad],Tabla7[Código del producto],$B3355,Tabla7[Tipo de movimiento],"SALIDA",Tabla7[Mes],K$5))</f>
        <v/>
      </c>
      <c r="L3355" s="39" t="str">
        <f>IF($B3355="","",-SUMIFS(Tabla7[Cantidad],Tabla7[Código del producto],$B3355,Tabla7[Tipo de movimiento],"SALIDA",Tabla7[Mes],L$5))</f>
        <v/>
      </c>
      <c r="M3355" s="39" t="str">
        <f>IF($B3355="","",-SUMIFS(Tabla7[Cantidad],Tabla7[Código del producto],$B3355,Tabla7[Tipo de movimiento],"SALIDA",Tabla7[Mes],M$5))</f>
        <v/>
      </c>
      <c r="N3355" s="39" t="str">
        <f>IF($B3355="","",-SUMIFS(Tabla7[Cantidad],Tabla7[Código del producto],$B3355,Tabla7[Tipo de movimiento],"SALIDA",Tabla7[Mes],N$5))</f>
        <v/>
      </c>
      <c r="O3355" s="39" t="str">
        <f>IF($B3355="","",-SUMIFS(Tabla7[Cantidad],Tabla7[Código del producto],$B3355,Tabla7[Tipo de movimiento],"SALIDA",Tabla7[Mes],O$5))</f>
        <v/>
      </c>
      <c r="P3355" s="39" t="str">
        <f>IF($B3355="","",-SUMIFS(Tabla7[Cantidad],Tabla7[Código del producto],$B3355,Tabla7[Tipo de movimiento],"SALIDA",Tabla7[Mes],P$5))</f>
        <v/>
      </c>
      <c r="Q3355" s="39" t="str">
        <f t="shared" si="156"/>
        <v/>
      </c>
      <c r="R3355" s="51" t="str">
        <f>IF($B3355="","",IFERROR(VLOOKUP($B3355,'ABC rotación'!$C:$G,5,0),"C"))</f>
        <v/>
      </c>
      <c r="S3355" s="41" t="str">
        <f t="shared" si="157"/>
        <v/>
      </c>
      <c r="T3355" s="40" t="str">
        <f t="shared" si="158"/>
        <v/>
      </c>
      <c r="U3355" s="23" t="str">
        <f>IF($B3355="","",VLOOKUP($T3355,Tablas!$X$14:$Y$17,2,1))</f>
        <v/>
      </c>
    </row>
    <row r="3356" spans="2:21" x14ac:dyDescent="0.2">
      <c r="B3356" s="1" t="str">
        <f>IF(Tablas!B3354="","",Tablas!B3354)</f>
        <v/>
      </c>
      <c r="C3356" s="1" t="str">
        <f>IF(Tablas!C3354="","",Tablas!C3354)</f>
        <v/>
      </c>
      <c r="D3356" s="1" t="str">
        <f>IF(Tablas!D3354="","",Tablas!D3354)</f>
        <v/>
      </c>
      <c r="E3356" s="1" t="str">
        <f>IF(Tablas!E3354="","",Tablas!E3354)</f>
        <v/>
      </c>
      <c r="F3356" s="1" t="str">
        <f>IF(Tablas!F3354="","",Tablas!F3354)</f>
        <v/>
      </c>
      <c r="G3356" s="1" t="str">
        <f>IF(Tablas!I3354="","",Tablas!I3354)</f>
        <v/>
      </c>
      <c r="H3356" s="1" t="s">
        <v>911</v>
      </c>
      <c r="I3356" s="39" t="str">
        <f>IF($B3356="","",-SUMIFS(Tabla7[Cantidad],Tabla7[Código del producto],$B3356,Tabla7[Tipo de movimiento],"SALIDA",Tabla7[Mes],I$5))</f>
        <v/>
      </c>
      <c r="J3356" s="39" t="str">
        <f>IF($B3356="","",-SUMIFS(Tabla7[Cantidad],Tabla7[Código del producto],$B3356,Tabla7[Tipo de movimiento],"SALIDA",Tabla7[Mes],J$5))</f>
        <v/>
      </c>
      <c r="K3356" s="39" t="str">
        <f>IF($B3356="","",-SUMIFS(Tabla7[Cantidad],Tabla7[Código del producto],$B3356,Tabla7[Tipo de movimiento],"SALIDA",Tabla7[Mes],K$5))</f>
        <v/>
      </c>
      <c r="L3356" s="39" t="str">
        <f>IF($B3356="","",-SUMIFS(Tabla7[Cantidad],Tabla7[Código del producto],$B3356,Tabla7[Tipo de movimiento],"SALIDA",Tabla7[Mes],L$5))</f>
        <v/>
      </c>
      <c r="M3356" s="39" t="str">
        <f>IF($B3356="","",-SUMIFS(Tabla7[Cantidad],Tabla7[Código del producto],$B3356,Tabla7[Tipo de movimiento],"SALIDA",Tabla7[Mes],M$5))</f>
        <v/>
      </c>
      <c r="N3356" s="39" t="str">
        <f>IF($B3356="","",-SUMIFS(Tabla7[Cantidad],Tabla7[Código del producto],$B3356,Tabla7[Tipo de movimiento],"SALIDA",Tabla7[Mes],N$5))</f>
        <v/>
      </c>
      <c r="O3356" s="39" t="str">
        <f>IF($B3356="","",-SUMIFS(Tabla7[Cantidad],Tabla7[Código del producto],$B3356,Tabla7[Tipo de movimiento],"SALIDA",Tabla7[Mes],O$5))</f>
        <v/>
      </c>
      <c r="P3356" s="39" t="str">
        <f>IF($B3356="","",-SUMIFS(Tabla7[Cantidad],Tabla7[Código del producto],$B3356,Tabla7[Tipo de movimiento],"SALIDA",Tabla7[Mes],P$5))</f>
        <v/>
      </c>
      <c r="Q3356" s="39" t="str">
        <f t="shared" si="156"/>
        <v/>
      </c>
      <c r="R3356" s="51" t="str">
        <f>IF($B3356="","",IFERROR(VLOOKUP($B3356,'ABC rotación'!$C:$G,5,0),"C"))</f>
        <v/>
      </c>
      <c r="S3356" s="41" t="str">
        <f t="shared" si="157"/>
        <v/>
      </c>
      <c r="T3356" s="40" t="str">
        <f t="shared" si="158"/>
        <v/>
      </c>
      <c r="U3356" s="23" t="str">
        <f>IF($B3356="","",VLOOKUP($T3356,Tablas!$X$14:$Y$17,2,1))</f>
        <v/>
      </c>
    </row>
    <row r="3357" spans="2:21" x14ac:dyDescent="0.2">
      <c r="B3357" s="1" t="str">
        <f>IF(Tablas!B3355="","",Tablas!B3355)</f>
        <v/>
      </c>
      <c r="C3357" s="1" t="str">
        <f>IF(Tablas!C3355="","",Tablas!C3355)</f>
        <v/>
      </c>
      <c r="D3357" s="1" t="str">
        <f>IF(Tablas!D3355="","",Tablas!D3355)</f>
        <v/>
      </c>
      <c r="E3357" s="1" t="str">
        <f>IF(Tablas!E3355="","",Tablas!E3355)</f>
        <v/>
      </c>
      <c r="F3357" s="1" t="str">
        <f>IF(Tablas!F3355="","",Tablas!F3355)</f>
        <v/>
      </c>
      <c r="G3357" s="1" t="str">
        <f>IF(Tablas!I3355="","",Tablas!I3355)</f>
        <v/>
      </c>
      <c r="H3357" s="1" t="s">
        <v>911</v>
      </c>
      <c r="I3357" s="39" t="str">
        <f>IF($B3357="","",-SUMIFS(Tabla7[Cantidad],Tabla7[Código del producto],$B3357,Tabla7[Tipo de movimiento],"SALIDA",Tabla7[Mes],I$5))</f>
        <v/>
      </c>
      <c r="J3357" s="39" t="str">
        <f>IF($B3357="","",-SUMIFS(Tabla7[Cantidad],Tabla7[Código del producto],$B3357,Tabla7[Tipo de movimiento],"SALIDA",Tabla7[Mes],J$5))</f>
        <v/>
      </c>
      <c r="K3357" s="39" t="str">
        <f>IF($B3357="","",-SUMIFS(Tabla7[Cantidad],Tabla7[Código del producto],$B3357,Tabla7[Tipo de movimiento],"SALIDA",Tabla7[Mes],K$5))</f>
        <v/>
      </c>
      <c r="L3357" s="39" t="str">
        <f>IF($B3357="","",-SUMIFS(Tabla7[Cantidad],Tabla7[Código del producto],$B3357,Tabla7[Tipo de movimiento],"SALIDA",Tabla7[Mes],L$5))</f>
        <v/>
      </c>
      <c r="M3357" s="39" t="str">
        <f>IF($B3357="","",-SUMIFS(Tabla7[Cantidad],Tabla7[Código del producto],$B3357,Tabla7[Tipo de movimiento],"SALIDA",Tabla7[Mes],M$5))</f>
        <v/>
      </c>
      <c r="N3357" s="39" t="str">
        <f>IF($B3357="","",-SUMIFS(Tabla7[Cantidad],Tabla7[Código del producto],$B3357,Tabla7[Tipo de movimiento],"SALIDA",Tabla7[Mes],N$5))</f>
        <v/>
      </c>
      <c r="O3357" s="39" t="str">
        <f>IF($B3357="","",-SUMIFS(Tabla7[Cantidad],Tabla7[Código del producto],$B3357,Tabla7[Tipo de movimiento],"SALIDA",Tabla7[Mes],O$5))</f>
        <v/>
      </c>
      <c r="P3357" s="39" t="str">
        <f>IF($B3357="","",-SUMIFS(Tabla7[Cantidad],Tabla7[Código del producto],$B3357,Tabla7[Tipo de movimiento],"SALIDA",Tabla7[Mes],P$5))</f>
        <v/>
      </c>
      <c r="Q3357" s="39" t="str">
        <f t="shared" si="156"/>
        <v/>
      </c>
      <c r="R3357" s="51" t="str">
        <f>IF($B3357="","",IFERROR(VLOOKUP($B3357,'ABC rotación'!$C:$G,5,0),"C"))</f>
        <v/>
      </c>
      <c r="S3357" s="41" t="str">
        <f t="shared" si="157"/>
        <v/>
      </c>
      <c r="T3357" s="40" t="str">
        <f t="shared" si="158"/>
        <v/>
      </c>
      <c r="U3357" s="23" t="str">
        <f>IF($B3357="","",VLOOKUP($T3357,Tablas!$X$14:$Y$17,2,1))</f>
        <v/>
      </c>
    </row>
    <row r="3358" spans="2:21" x14ac:dyDescent="0.2">
      <c r="B3358" s="1" t="str">
        <f>IF(Tablas!B3356="","",Tablas!B3356)</f>
        <v/>
      </c>
      <c r="C3358" s="1" t="str">
        <f>IF(Tablas!C3356="","",Tablas!C3356)</f>
        <v/>
      </c>
      <c r="D3358" s="1" t="str">
        <f>IF(Tablas!D3356="","",Tablas!D3356)</f>
        <v/>
      </c>
      <c r="E3358" s="1" t="str">
        <f>IF(Tablas!E3356="","",Tablas!E3356)</f>
        <v/>
      </c>
      <c r="F3358" s="1" t="str">
        <f>IF(Tablas!F3356="","",Tablas!F3356)</f>
        <v/>
      </c>
      <c r="G3358" s="1" t="str">
        <f>IF(Tablas!I3356="","",Tablas!I3356)</f>
        <v/>
      </c>
      <c r="H3358" s="1" t="s">
        <v>911</v>
      </c>
      <c r="I3358" s="39" t="str">
        <f>IF($B3358="","",-SUMIFS(Tabla7[Cantidad],Tabla7[Código del producto],$B3358,Tabla7[Tipo de movimiento],"SALIDA",Tabla7[Mes],I$5))</f>
        <v/>
      </c>
      <c r="J3358" s="39" t="str">
        <f>IF($B3358="","",-SUMIFS(Tabla7[Cantidad],Tabla7[Código del producto],$B3358,Tabla7[Tipo de movimiento],"SALIDA",Tabla7[Mes],J$5))</f>
        <v/>
      </c>
      <c r="K3358" s="39" t="str">
        <f>IF($B3358="","",-SUMIFS(Tabla7[Cantidad],Tabla7[Código del producto],$B3358,Tabla7[Tipo de movimiento],"SALIDA",Tabla7[Mes],K$5))</f>
        <v/>
      </c>
      <c r="L3358" s="39" t="str">
        <f>IF($B3358="","",-SUMIFS(Tabla7[Cantidad],Tabla7[Código del producto],$B3358,Tabla7[Tipo de movimiento],"SALIDA",Tabla7[Mes],L$5))</f>
        <v/>
      </c>
      <c r="M3358" s="39" t="str">
        <f>IF($B3358="","",-SUMIFS(Tabla7[Cantidad],Tabla7[Código del producto],$B3358,Tabla7[Tipo de movimiento],"SALIDA",Tabla7[Mes],M$5))</f>
        <v/>
      </c>
      <c r="N3358" s="39" t="str">
        <f>IF($B3358="","",-SUMIFS(Tabla7[Cantidad],Tabla7[Código del producto],$B3358,Tabla7[Tipo de movimiento],"SALIDA",Tabla7[Mes],N$5))</f>
        <v/>
      </c>
      <c r="O3358" s="39" t="str">
        <f>IF($B3358="","",-SUMIFS(Tabla7[Cantidad],Tabla7[Código del producto],$B3358,Tabla7[Tipo de movimiento],"SALIDA",Tabla7[Mes],O$5))</f>
        <v/>
      </c>
      <c r="P3358" s="39" t="str">
        <f>IF($B3358="","",-SUMIFS(Tabla7[Cantidad],Tabla7[Código del producto],$B3358,Tabla7[Tipo de movimiento],"SALIDA",Tabla7[Mes],P$5))</f>
        <v/>
      </c>
      <c r="Q3358" s="39" t="str">
        <f t="shared" si="156"/>
        <v/>
      </c>
      <c r="R3358" s="51" t="str">
        <f>IF($B3358="","",IFERROR(VLOOKUP($B3358,'ABC rotación'!$C:$G,5,0),"C"))</f>
        <v/>
      </c>
      <c r="S3358" s="41" t="str">
        <f t="shared" si="157"/>
        <v/>
      </c>
      <c r="T3358" s="40" t="str">
        <f t="shared" si="158"/>
        <v/>
      </c>
      <c r="U3358" s="23" t="str">
        <f>IF($B3358="","",VLOOKUP($T3358,Tablas!$X$14:$Y$17,2,1))</f>
        <v/>
      </c>
    </row>
    <row r="3359" spans="2:21" x14ac:dyDescent="0.2">
      <c r="B3359" s="1" t="str">
        <f>IF(Tablas!B3357="","",Tablas!B3357)</f>
        <v/>
      </c>
      <c r="C3359" s="1" t="str">
        <f>IF(Tablas!C3357="","",Tablas!C3357)</f>
        <v/>
      </c>
      <c r="D3359" s="1" t="str">
        <f>IF(Tablas!D3357="","",Tablas!D3357)</f>
        <v/>
      </c>
      <c r="E3359" s="1" t="str">
        <f>IF(Tablas!E3357="","",Tablas!E3357)</f>
        <v/>
      </c>
      <c r="F3359" s="1" t="str">
        <f>IF(Tablas!F3357="","",Tablas!F3357)</f>
        <v/>
      </c>
      <c r="G3359" s="1" t="str">
        <f>IF(Tablas!I3357="","",Tablas!I3357)</f>
        <v/>
      </c>
      <c r="H3359" s="1" t="s">
        <v>911</v>
      </c>
      <c r="I3359" s="39" t="str">
        <f>IF($B3359="","",-SUMIFS(Tabla7[Cantidad],Tabla7[Código del producto],$B3359,Tabla7[Tipo de movimiento],"SALIDA",Tabla7[Mes],I$5))</f>
        <v/>
      </c>
      <c r="J3359" s="39" t="str">
        <f>IF($B3359="","",-SUMIFS(Tabla7[Cantidad],Tabla7[Código del producto],$B3359,Tabla7[Tipo de movimiento],"SALIDA",Tabla7[Mes],J$5))</f>
        <v/>
      </c>
      <c r="K3359" s="39" t="str">
        <f>IF($B3359="","",-SUMIFS(Tabla7[Cantidad],Tabla7[Código del producto],$B3359,Tabla7[Tipo de movimiento],"SALIDA",Tabla7[Mes],K$5))</f>
        <v/>
      </c>
      <c r="L3359" s="39" t="str">
        <f>IF($B3359="","",-SUMIFS(Tabla7[Cantidad],Tabla7[Código del producto],$B3359,Tabla7[Tipo de movimiento],"SALIDA",Tabla7[Mes],L$5))</f>
        <v/>
      </c>
      <c r="M3359" s="39" t="str">
        <f>IF($B3359="","",-SUMIFS(Tabla7[Cantidad],Tabla7[Código del producto],$B3359,Tabla7[Tipo de movimiento],"SALIDA",Tabla7[Mes],M$5))</f>
        <v/>
      </c>
      <c r="N3359" s="39" t="str">
        <f>IF($B3359="","",-SUMIFS(Tabla7[Cantidad],Tabla7[Código del producto],$B3359,Tabla7[Tipo de movimiento],"SALIDA",Tabla7[Mes],N$5))</f>
        <v/>
      </c>
      <c r="O3359" s="39" t="str">
        <f>IF($B3359="","",-SUMIFS(Tabla7[Cantidad],Tabla7[Código del producto],$B3359,Tabla7[Tipo de movimiento],"SALIDA",Tabla7[Mes],O$5))</f>
        <v/>
      </c>
      <c r="P3359" s="39" t="str">
        <f>IF($B3359="","",-SUMIFS(Tabla7[Cantidad],Tabla7[Código del producto],$B3359,Tabla7[Tipo de movimiento],"SALIDA",Tabla7[Mes],P$5))</f>
        <v/>
      </c>
      <c r="Q3359" s="39" t="str">
        <f t="shared" si="156"/>
        <v/>
      </c>
      <c r="R3359" s="51" t="str">
        <f>IF($B3359="","",IFERROR(VLOOKUP($B3359,'ABC rotación'!$C:$G,5,0),"C"))</f>
        <v/>
      </c>
      <c r="S3359" s="41" t="str">
        <f t="shared" si="157"/>
        <v/>
      </c>
      <c r="T3359" s="40" t="str">
        <f t="shared" si="158"/>
        <v/>
      </c>
      <c r="U3359" s="23" t="str">
        <f>IF($B3359="","",VLOOKUP($T3359,Tablas!$X$14:$Y$17,2,1))</f>
        <v/>
      </c>
    </row>
    <row r="3360" spans="2:21" x14ac:dyDescent="0.2">
      <c r="B3360" s="1" t="str">
        <f>IF(Tablas!B3358="","",Tablas!B3358)</f>
        <v/>
      </c>
      <c r="C3360" s="1" t="str">
        <f>IF(Tablas!C3358="","",Tablas!C3358)</f>
        <v/>
      </c>
      <c r="D3360" s="1" t="str">
        <f>IF(Tablas!D3358="","",Tablas!D3358)</f>
        <v/>
      </c>
      <c r="E3360" s="1" t="str">
        <f>IF(Tablas!E3358="","",Tablas!E3358)</f>
        <v/>
      </c>
      <c r="F3360" s="1" t="str">
        <f>IF(Tablas!F3358="","",Tablas!F3358)</f>
        <v/>
      </c>
      <c r="G3360" s="1" t="str">
        <f>IF(Tablas!I3358="","",Tablas!I3358)</f>
        <v/>
      </c>
      <c r="H3360" s="1" t="s">
        <v>911</v>
      </c>
      <c r="I3360" s="39" t="str">
        <f>IF($B3360="","",-SUMIFS(Tabla7[Cantidad],Tabla7[Código del producto],$B3360,Tabla7[Tipo de movimiento],"SALIDA",Tabla7[Mes],I$5))</f>
        <v/>
      </c>
      <c r="J3360" s="39" t="str">
        <f>IF($B3360="","",-SUMIFS(Tabla7[Cantidad],Tabla7[Código del producto],$B3360,Tabla7[Tipo de movimiento],"SALIDA",Tabla7[Mes],J$5))</f>
        <v/>
      </c>
      <c r="K3360" s="39" t="str">
        <f>IF($B3360="","",-SUMIFS(Tabla7[Cantidad],Tabla7[Código del producto],$B3360,Tabla7[Tipo de movimiento],"SALIDA",Tabla7[Mes],K$5))</f>
        <v/>
      </c>
      <c r="L3360" s="39" t="str">
        <f>IF($B3360="","",-SUMIFS(Tabla7[Cantidad],Tabla7[Código del producto],$B3360,Tabla7[Tipo de movimiento],"SALIDA",Tabla7[Mes],L$5))</f>
        <v/>
      </c>
      <c r="M3360" s="39" t="str">
        <f>IF($B3360="","",-SUMIFS(Tabla7[Cantidad],Tabla7[Código del producto],$B3360,Tabla7[Tipo de movimiento],"SALIDA",Tabla7[Mes],M$5))</f>
        <v/>
      </c>
      <c r="N3360" s="39" t="str">
        <f>IF($B3360="","",-SUMIFS(Tabla7[Cantidad],Tabla7[Código del producto],$B3360,Tabla7[Tipo de movimiento],"SALIDA",Tabla7[Mes],N$5))</f>
        <v/>
      </c>
      <c r="O3360" s="39" t="str">
        <f>IF($B3360="","",-SUMIFS(Tabla7[Cantidad],Tabla7[Código del producto],$B3360,Tabla7[Tipo de movimiento],"SALIDA",Tabla7[Mes],O$5))</f>
        <v/>
      </c>
      <c r="P3360" s="39" t="str">
        <f>IF($B3360="","",-SUMIFS(Tabla7[Cantidad],Tabla7[Código del producto],$B3360,Tabla7[Tipo de movimiento],"SALIDA",Tabla7[Mes],P$5))</f>
        <v/>
      </c>
      <c r="Q3360" s="39" t="str">
        <f t="shared" si="156"/>
        <v/>
      </c>
      <c r="R3360" s="51" t="str">
        <f>IF($B3360="","",IFERROR(VLOOKUP($B3360,'ABC rotación'!$C:$G,5,0),"C"))</f>
        <v/>
      </c>
      <c r="S3360" s="41" t="str">
        <f t="shared" si="157"/>
        <v/>
      </c>
      <c r="T3360" s="40" t="str">
        <f t="shared" si="158"/>
        <v/>
      </c>
      <c r="U3360" s="23" t="str">
        <f>IF($B3360="","",VLOOKUP($T3360,Tablas!$X$14:$Y$17,2,1))</f>
        <v/>
      </c>
    </row>
    <row r="3361" spans="2:21" x14ac:dyDescent="0.2">
      <c r="B3361" s="1" t="str">
        <f>IF(Tablas!B3359="","",Tablas!B3359)</f>
        <v/>
      </c>
      <c r="C3361" s="1" t="str">
        <f>IF(Tablas!C3359="","",Tablas!C3359)</f>
        <v/>
      </c>
      <c r="D3361" s="1" t="str">
        <f>IF(Tablas!D3359="","",Tablas!D3359)</f>
        <v/>
      </c>
      <c r="E3361" s="1" t="str">
        <f>IF(Tablas!E3359="","",Tablas!E3359)</f>
        <v/>
      </c>
      <c r="F3361" s="1" t="str">
        <f>IF(Tablas!F3359="","",Tablas!F3359)</f>
        <v/>
      </c>
      <c r="G3361" s="1" t="str">
        <f>IF(Tablas!I3359="","",Tablas!I3359)</f>
        <v/>
      </c>
      <c r="H3361" s="1" t="s">
        <v>911</v>
      </c>
      <c r="I3361" s="39" t="str">
        <f>IF($B3361="","",-SUMIFS(Tabla7[Cantidad],Tabla7[Código del producto],$B3361,Tabla7[Tipo de movimiento],"SALIDA",Tabla7[Mes],I$5))</f>
        <v/>
      </c>
      <c r="J3361" s="39" t="str">
        <f>IF($B3361="","",-SUMIFS(Tabla7[Cantidad],Tabla7[Código del producto],$B3361,Tabla7[Tipo de movimiento],"SALIDA",Tabla7[Mes],J$5))</f>
        <v/>
      </c>
      <c r="K3361" s="39" t="str">
        <f>IF($B3361="","",-SUMIFS(Tabla7[Cantidad],Tabla7[Código del producto],$B3361,Tabla7[Tipo de movimiento],"SALIDA",Tabla7[Mes],K$5))</f>
        <v/>
      </c>
      <c r="L3361" s="39" t="str">
        <f>IF($B3361="","",-SUMIFS(Tabla7[Cantidad],Tabla7[Código del producto],$B3361,Tabla7[Tipo de movimiento],"SALIDA",Tabla7[Mes],L$5))</f>
        <v/>
      </c>
      <c r="M3361" s="39" t="str">
        <f>IF($B3361="","",-SUMIFS(Tabla7[Cantidad],Tabla7[Código del producto],$B3361,Tabla7[Tipo de movimiento],"SALIDA",Tabla7[Mes],M$5))</f>
        <v/>
      </c>
      <c r="N3361" s="39" t="str">
        <f>IF($B3361="","",-SUMIFS(Tabla7[Cantidad],Tabla7[Código del producto],$B3361,Tabla7[Tipo de movimiento],"SALIDA",Tabla7[Mes],N$5))</f>
        <v/>
      </c>
      <c r="O3361" s="39" t="str">
        <f>IF($B3361="","",-SUMIFS(Tabla7[Cantidad],Tabla7[Código del producto],$B3361,Tabla7[Tipo de movimiento],"SALIDA",Tabla7[Mes],O$5))</f>
        <v/>
      </c>
      <c r="P3361" s="39" t="str">
        <f>IF($B3361="","",-SUMIFS(Tabla7[Cantidad],Tabla7[Código del producto],$B3361,Tabla7[Tipo de movimiento],"SALIDA",Tabla7[Mes],P$5))</f>
        <v/>
      </c>
      <c r="Q3361" s="39" t="str">
        <f t="shared" si="156"/>
        <v/>
      </c>
      <c r="R3361" s="51" t="str">
        <f>IF($B3361="","",IFERROR(VLOOKUP($B3361,'ABC rotación'!$C:$G,5,0),"C"))</f>
        <v/>
      </c>
      <c r="S3361" s="41" t="str">
        <f t="shared" si="157"/>
        <v/>
      </c>
      <c r="T3361" s="40" t="str">
        <f t="shared" si="158"/>
        <v/>
      </c>
      <c r="U3361" s="23" t="str">
        <f>IF($B3361="","",VLOOKUP($T3361,Tablas!$X$14:$Y$17,2,1))</f>
        <v/>
      </c>
    </row>
    <row r="3362" spans="2:21" x14ac:dyDescent="0.2">
      <c r="B3362" s="1" t="str">
        <f>IF(Tablas!B3360="","",Tablas!B3360)</f>
        <v/>
      </c>
      <c r="C3362" s="1" t="str">
        <f>IF(Tablas!C3360="","",Tablas!C3360)</f>
        <v/>
      </c>
      <c r="D3362" s="1" t="str">
        <f>IF(Tablas!D3360="","",Tablas!D3360)</f>
        <v/>
      </c>
      <c r="E3362" s="1" t="str">
        <f>IF(Tablas!E3360="","",Tablas!E3360)</f>
        <v/>
      </c>
      <c r="F3362" s="1" t="str">
        <f>IF(Tablas!F3360="","",Tablas!F3360)</f>
        <v/>
      </c>
      <c r="G3362" s="1" t="str">
        <f>IF(Tablas!I3360="","",Tablas!I3360)</f>
        <v/>
      </c>
      <c r="H3362" s="1" t="s">
        <v>911</v>
      </c>
      <c r="I3362" s="39" t="str">
        <f>IF($B3362="","",-SUMIFS(Tabla7[Cantidad],Tabla7[Código del producto],$B3362,Tabla7[Tipo de movimiento],"SALIDA",Tabla7[Mes],I$5))</f>
        <v/>
      </c>
      <c r="J3362" s="39" t="str">
        <f>IF($B3362="","",-SUMIFS(Tabla7[Cantidad],Tabla7[Código del producto],$B3362,Tabla7[Tipo de movimiento],"SALIDA",Tabla7[Mes],J$5))</f>
        <v/>
      </c>
      <c r="K3362" s="39" t="str">
        <f>IF($B3362="","",-SUMIFS(Tabla7[Cantidad],Tabla7[Código del producto],$B3362,Tabla7[Tipo de movimiento],"SALIDA",Tabla7[Mes],K$5))</f>
        <v/>
      </c>
      <c r="L3362" s="39" t="str">
        <f>IF($B3362="","",-SUMIFS(Tabla7[Cantidad],Tabla7[Código del producto],$B3362,Tabla7[Tipo de movimiento],"SALIDA",Tabla7[Mes],L$5))</f>
        <v/>
      </c>
      <c r="M3362" s="39" t="str">
        <f>IF($B3362="","",-SUMIFS(Tabla7[Cantidad],Tabla7[Código del producto],$B3362,Tabla7[Tipo de movimiento],"SALIDA",Tabla7[Mes],M$5))</f>
        <v/>
      </c>
      <c r="N3362" s="39" t="str">
        <f>IF($B3362="","",-SUMIFS(Tabla7[Cantidad],Tabla7[Código del producto],$B3362,Tabla7[Tipo de movimiento],"SALIDA",Tabla7[Mes],N$5))</f>
        <v/>
      </c>
      <c r="O3362" s="39" t="str">
        <f>IF($B3362="","",-SUMIFS(Tabla7[Cantidad],Tabla7[Código del producto],$B3362,Tabla7[Tipo de movimiento],"SALIDA",Tabla7[Mes],O$5))</f>
        <v/>
      </c>
      <c r="P3362" s="39" t="str">
        <f>IF($B3362="","",-SUMIFS(Tabla7[Cantidad],Tabla7[Código del producto],$B3362,Tabla7[Tipo de movimiento],"SALIDA",Tabla7[Mes],P$5))</f>
        <v/>
      </c>
      <c r="Q3362" s="39" t="str">
        <f t="shared" si="156"/>
        <v/>
      </c>
      <c r="R3362" s="51" t="str">
        <f>IF($B3362="","",IFERROR(VLOOKUP($B3362,'ABC rotación'!$C:$G,5,0),"C"))</f>
        <v/>
      </c>
      <c r="S3362" s="41" t="str">
        <f t="shared" si="157"/>
        <v/>
      </c>
      <c r="T3362" s="40" t="str">
        <f t="shared" si="158"/>
        <v/>
      </c>
      <c r="U3362" s="23" t="str">
        <f>IF($B3362="","",VLOOKUP($T3362,Tablas!$X$14:$Y$17,2,1))</f>
        <v/>
      </c>
    </row>
    <row r="3363" spans="2:21" x14ac:dyDescent="0.2">
      <c r="B3363" s="1" t="str">
        <f>IF(Tablas!B3361="","",Tablas!B3361)</f>
        <v/>
      </c>
      <c r="C3363" s="1" t="str">
        <f>IF(Tablas!C3361="","",Tablas!C3361)</f>
        <v/>
      </c>
      <c r="D3363" s="1" t="str">
        <f>IF(Tablas!D3361="","",Tablas!D3361)</f>
        <v/>
      </c>
      <c r="E3363" s="1" t="str">
        <f>IF(Tablas!E3361="","",Tablas!E3361)</f>
        <v/>
      </c>
      <c r="F3363" s="1" t="str">
        <f>IF(Tablas!F3361="","",Tablas!F3361)</f>
        <v/>
      </c>
      <c r="G3363" s="1" t="str">
        <f>IF(Tablas!I3361="","",Tablas!I3361)</f>
        <v/>
      </c>
      <c r="H3363" s="1" t="s">
        <v>911</v>
      </c>
      <c r="I3363" s="39" t="str">
        <f>IF($B3363="","",-SUMIFS(Tabla7[Cantidad],Tabla7[Código del producto],$B3363,Tabla7[Tipo de movimiento],"SALIDA",Tabla7[Mes],I$5))</f>
        <v/>
      </c>
      <c r="J3363" s="39" t="str">
        <f>IF($B3363="","",-SUMIFS(Tabla7[Cantidad],Tabla7[Código del producto],$B3363,Tabla7[Tipo de movimiento],"SALIDA",Tabla7[Mes],J$5))</f>
        <v/>
      </c>
      <c r="K3363" s="39" t="str">
        <f>IF($B3363="","",-SUMIFS(Tabla7[Cantidad],Tabla7[Código del producto],$B3363,Tabla7[Tipo de movimiento],"SALIDA",Tabla7[Mes],K$5))</f>
        <v/>
      </c>
      <c r="L3363" s="39" t="str">
        <f>IF($B3363="","",-SUMIFS(Tabla7[Cantidad],Tabla7[Código del producto],$B3363,Tabla7[Tipo de movimiento],"SALIDA",Tabla7[Mes],L$5))</f>
        <v/>
      </c>
      <c r="M3363" s="39" t="str">
        <f>IF($B3363="","",-SUMIFS(Tabla7[Cantidad],Tabla7[Código del producto],$B3363,Tabla7[Tipo de movimiento],"SALIDA",Tabla7[Mes],M$5))</f>
        <v/>
      </c>
      <c r="N3363" s="39" t="str">
        <f>IF($B3363="","",-SUMIFS(Tabla7[Cantidad],Tabla7[Código del producto],$B3363,Tabla7[Tipo de movimiento],"SALIDA",Tabla7[Mes],N$5))</f>
        <v/>
      </c>
      <c r="O3363" s="39" t="str">
        <f>IF($B3363="","",-SUMIFS(Tabla7[Cantidad],Tabla7[Código del producto],$B3363,Tabla7[Tipo de movimiento],"SALIDA",Tabla7[Mes],O$5))</f>
        <v/>
      </c>
      <c r="P3363" s="39" t="str">
        <f>IF($B3363="","",-SUMIFS(Tabla7[Cantidad],Tabla7[Código del producto],$B3363,Tabla7[Tipo de movimiento],"SALIDA",Tabla7[Mes],P$5))</f>
        <v/>
      </c>
      <c r="Q3363" s="39" t="str">
        <f t="shared" si="156"/>
        <v/>
      </c>
      <c r="R3363" s="51" t="str">
        <f>IF($B3363="","",IFERROR(VLOOKUP($B3363,'ABC rotación'!$C:$G,5,0),"C"))</f>
        <v/>
      </c>
      <c r="S3363" s="41" t="str">
        <f t="shared" si="157"/>
        <v/>
      </c>
      <c r="T3363" s="40" t="str">
        <f t="shared" si="158"/>
        <v/>
      </c>
      <c r="U3363" s="23" t="str">
        <f>IF($B3363="","",VLOOKUP($T3363,Tablas!$X$14:$Y$17,2,1))</f>
        <v/>
      </c>
    </row>
    <row r="3364" spans="2:21" x14ac:dyDescent="0.2">
      <c r="B3364" s="1" t="str">
        <f>IF(Tablas!B3362="","",Tablas!B3362)</f>
        <v/>
      </c>
      <c r="C3364" s="1" t="str">
        <f>IF(Tablas!C3362="","",Tablas!C3362)</f>
        <v/>
      </c>
      <c r="D3364" s="1" t="str">
        <f>IF(Tablas!D3362="","",Tablas!D3362)</f>
        <v/>
      </c>
      <c r="E3364" s="1" t="str">
        <f>IF(Tablas!E3362="","",Tablas!E3362)</f>
        <v/>
      </c>
      <c r="F3364" s="1" t="str">
        <f>IF(Tablas!F3362="","",Tablas!F3362)</f>
        <v/>
      </c>
      <c r="G3364" s="1" t="str">
        <f>IF(Tablas!I3362="","",Tablas!I3362)</f>
        <v/>
      </c>
      <c r="H3364" s="1" t="s">
        <v>911</v>
      </c>
      <c r="I3364" s="39" t="str">
        <f>IF($B3364="","",-SUMIFS(Tabla7[Cantidad],Tabla7[Código del producto],$B3364,Tabla7[Tipo de movimiento],"SALIDA",Tabla7[Mes],I$5))</f>
        <v/>
      </c>
      <c r="J3364" s="39" t="str">
        <f>IF($B3364="","",-SUMIFS(Tabla7[Cantidad],Tabla7[Código del producto],$B3364,Tabla7[Tipo de movimiento],"SALIDA",Tabla7[Mes],J$5))</f>
        <v/>
      </c>
      <c r="K3364" s="39" t="str">
        <f>IF($B3364="","",-SUMIFS(Tabla7[Cantidad],Tabla7[Código del producto],$B3364,Tabla7[Tipo de movimiento],"SALIDA",Tabla7[Mes],K$5))</f>
        <v/>
      </c>
      <c r="L3364" s="39" t="str">
        <f>IF($B3364="","",-SUMIFS(Tabla7[Cantidad],Tabla7[Código del producto],$B3364,Tabla7[Tipo de movimiento],"SALIDA",Tabla7[Mes],L$5))</f>
        <v/>
      </c>
      <c r="M3364" s="39" t="str">
        <f>IF($B3364="","",-SUMIFS(Tabla7[Cantidad],Tabla7[Código del producto],$B3364,Tabla7[Tipo de movimiento],"SALIDA",Tabla7[Mes],M$5))</f>
        <v/>
      </c>
      <c r="N3364" s="39" t="str">
        <f>IF($B3364="","",-SUMIFS(Tabla7[Cantidad],Tabla7[Código del producto],$B3364,Tabla7[Tipo de movimiento],"SALIDA",Tabla7[Mes],N$5))</f>
        <v/>
      </c>
      <c r="O3364" s="39" t="str">
        <f>IF($B3364="","",-SUMIFS(Tabla7[Cantidad],Tabla7[Código del producto],$B3364,Tabla7[Tipo de movimiento],"SALIDA",Tabla7[Mes],O$5))</f>
        <v/>
      </c>
      <c r="P3364" s="39" t="str">
        <f>IF($B3364="","",-SUMIFS(Tabla7[Cantidad],Tabla7[Código del producto],$B3364,Tabla7[Tipo de movimiento],"SALIDA",Tabla7[Mes],P$5))</f>
        <v/>
      </c>
      <c r="Q3364" s="39" t="str">
        <f t="shared" si="156"/>
        <v/>
      </c>
      <c r="R3364" s="51" t="str">
        <f>IF($B3364="","",IFERROR(VLOOKUP($B3364,'ABC rotación'!$C:$G,5,0),"C"))</f>
        <v/>
      </c>
      <c r="S3364" s="41" t="str">
        <f t="shared" si="157"/>
        <v/>
      </c>
      <c r="T3364" s="40" t="str">
        <f t="shared" si="158"/>
        <v/>
      </c>
      <c r="U3364" s="23" t="str">
        <f>IF($B3364="","",VLOOKUP($T3364,Tablas!$X$14:$Y$17,2,1))</f>
        <v/>
      </c>
    </row>
    <row r="3365" spans="2:21" x14ac:dyDescent="0.2">
      <c r="B3365" s="1" t="str">
        <f>IF(Tablas!B3363="","",Tablas!B3363)</f>
        <v/>
      </c>
      <c r="C3365" s="1" t="str">
        <f>IF(Tablas!C3363="","",Tablas!C3363)</f>
        <v/>
      </c>
      <c r="D3365" s="1" t="str">
        <f>IF(Tablas!D3363="","",Tablas!D3363)</f>
        <v/>
      </c>
      <c r="E3365" s="1" t="str">
        <f>IF(Tablas!E3363="","",Tablas!E3363)</f>
        <v/>
      </c>
      <c r="F3365" s="1" t="str">
        <f>IF(Tablas!F3363="","",Tablas!F3363)</f>
        <v/>
      </c>
      <c r="G3365" s="1" t="str">
        <f>IF(Tablas!I3363="","",Tablas!I3363)</f>
        <v/>
      </c>
      <c r="H3365" s="1" t="s">
        <v>911</v>
      </c>
      <c r="I3365" s="39" t="str">
        <f>IF($B3365="","",-SUMIFS(Tabla7[Cantidad],Tabla7[Código del producto],$B3365,Tabla7[Tipo de movimiento],"SALIDA",Tabla7[Mes],I$5))</f>
        <v/>
      </c>
      <c r="J3365" s="39" t="str">
        <f>IF($B3365="","",-SUMIFS(Tabla7[Cantidad],Tabla7[Código del producto],$B3365,Tabla7[Tipo de movimiento],"SALIDA",Tabla7[Mes],J$5))</f>
        <v/>
      </c>
      <c r="K3365" s="39" t="str">
        <f>IF($B3365="","",-SUMIFS(Tabla7[Cantidad],Tabla7[Código del producto],$B3365,Tabla7[Tipo de movimiento],"SALIDA",Tabla7[Mes],K$5))</f>
        <v/>
      </c>
      <c r="L3365" s="39" t="str">
        <f>IF($B3365="","",-SUMIFS(Tabla7[Cantidad],Tabla7[Código del producto],$B3365,Tabla7[Tipo de movimiento],"SALIDA",Tabla7[Mes],L$5))</f>
        <v/>
      </c>
      <c r="M3365" s="39" t="str">
        <f>IF($B3365="","",-SUMIFS(Tabla7[Cantidad],Tabla7[Código del producto],$B3365,Tabla7[Tipo de movimiento],"SALIDA",Tabla7[Mes],M$5))</f>
        <v/>
      </c>
      <c r="N3365" s="39" t="str">
        <f>IF($B3365="","",-SUMIFS(Tabla7[Cantidad],Tabla7[Código del producto],$B3365,Tabla7[Tipo de movimiento],"SALIDA",Tabla7[Mes],N$5))</f>
        <v/>
      </c>
      <c r="O3365" s="39" t="str">
        <f>IF($B3365="","",-SUMIFS(Tabla7[Cantidad],Tabla7[Código del producto],$B3365,Tabla7[Tipo de movimiento],"SALIDA",Tabla7[Mes],O$5))</f>
        <v/>
      </c>
      <c r="P3365" s="39" t="str">
        <f>IF($B3365="","",-SUMIFS(Tabla7[Cantidad],Tabla7[Código del producto],$B3365,Tabla7[Tipo de movimiento],"SALIDA",Tabla7[Mes],P$5))</f>
        <v/>
      </c>
      <c r="Q3365" s="39" t="str">
        <f t="shared" si="156"/>
        <v/>
      </c>
      <c r="R3365" s="51" t="str">
        <f>IF($B3365="","",IFERROR(VLOOKUP($B3365,'ABC rotación'!$C:$G,5,0),"C"))</f>
        <v/>
      </c>
      <c r="S3365" s="41" t="str">
        <f t="shared" si="157"/>
        <v/>
      </c>
      <c r="T3365" s="40" t="str">
        <f t="shared" si="158"/>
        <v/>
      </c>
      <c r="U3365" s="23" t="str">
        <f>IF($B3365="","",VLOOKUP($T3365,Tablas!$X$14:$Y$17,2,1))</f>
        <v/>
      </c>
    </row>
    <row r="3366" spans="2:21" x14ac:dyDescent="0.2">
      <c r="B3366" s="1" t="str">
        <f>IF(Tablas!B3364="","",Tablas!B3364)</f>
        <v/>
      </c>
      <c r="C3366" s="1" t="str">
        <f>IF(Tablas!C3364="","",Tablas!C3364)</f>
        <v/>
      </c>
      <c r="D3366" s="1" t="str">
        <f>IF(Tablas!D3364="","",Tablas!D3364)</f>
        <v/>
      </c>
      <c r="E3366" s="1" t="str">
        <f>IF(Tablas!E3364="","",Tablas!E3364)</f>
        <v/>
      </c>
      <c r="F3366" s="1" t="str">
        <f>IF(Tablas!F3364="","",Tablas!F3364)</f>
        <v/>
      </c>
      <c r="G3366" s="1" t="str">
        <f>IF(Tablas!I3364="","",Tablas!I3364)</f>
        <v/>
      </c>
      <c r="H3366" s="1" t="s">
        <v>911</v>
      </c>
      <c r="I3366" s="39" t="str">
        <f>IF($B3366="","",-SUMIFS(Tabla7[Cantidad],Tabla7[Código del producto],$B3366,Tabla7[Tipo de movimiento],"SALIDA",Tabla7[Mes],I$5))</f>
        <v/>
      </c>
      <c r="J3366" s="39" t="str">
        <f>IF($B3366="","",-SUMIFS(Tabla7[Cantidad],Tabla7[Código del producto],$B3366,Tabla7[Tipo de movimiento],"SALIDA",Tabla7[Mes],J$5))</f>
        <v/>
      </c>
      <c r="K3366" s="39" t="str">
        <f>IF($B3366="","",-SUMIFS(Tabla7[Cantidad],Tabla7[Código del producto],$B3366,Tabla7[Tipo de movimiento],"SALIDA",Tabla7[Mes],K$5))</f>
        <v/>
      </c>
      <c r="L3366" s="39" t="str">
        <f>IF($B3366="","",-SUMIFS(Tabla7[Cantidad],Tabla7[Código del producto],$B3366,Tabla7[Tipo de movimiento],"SALIDA",Tabla7[Mes],L$5))</f>
        <v/>
      </c>
      <c r="M3366" s="39" t="str">
        <f>IF($B3366="","",-SUMIFS(Tabla7[Cantidad],Tabla7[Código del producto],$B3366,Tabla7[Tipo de movimiento],"SALIDA",Tabla7[Mes],M$5))</f>
        <v/>
      </c>
      <c r="N3366" s="39" t="str">
        <f>IF($B3366="","",-SUMIFS(Tabla7[Cantidad],Tabla7[Código del producto],$B3366,Tabla7[Tipo de movimiento],"SALIDA",Tabla7[Mes],N$5))</f>
        <v/>
      </c>
      <c r="O3366" s="39" t="str">
        <f>IF($B3366="","",-SUMIFS(Tabla7[Cantidad],Tabla7[Código del producto],$B3366,Tabla7[Tipo de movimiento],"SALIDA",Tabla7[Mes],O$5))</f>
        <v/>
      </c>
      <c r="P3366" s="39" t="str">
        <f>IF($B3366="","",-SUMIFS(Tabla7[Cantidad],Tabla7[Código del producto],$B3366,Tabla7[Tipo de movimiento],"SALIDA",Tabla7[Mes],P$5))</f>
        <v/>
      </c>
      <c r="Q3366" s="39" t="str">
        <f t="shared" si="156"/>
        <v/>
      </c>
      <c r="R3366" s="51" t="str">
        <f>IF($B3366="","",IFERROR(VLOOKUP($B3366,'ABC rotación'!$C:$G,5,0),"C"))</f>
        <v/>
      </c>
      <c r="S3366" s="41" t="str">
        <f t="shared" si="157"/>
        <v/>
      </c>
      <c r="T3366" s="40" t="str">
        <f t="shared" si="158"/>
        <v/>
      </c>
      <c r="U3366" s="23" t="str">
        <f>IF($B3366="","",VLOOKUP($T3366,Tablas!$X$14:$Y$17,2,1))</f>
        <v/>
      </c>
    </row>
    <row r="3367" spans="2:21" x14ac:dyDescent="0.2">
      <c r="B3367" s="1" t="str">
        <f>IF(Tablas!B3365="","",Tablas!B3365)</f>
        <v/>
      </c>
      <c r="C3367" s="1" t="str">
        <f>IF(Tablas!C3365="","",Tablas!C3365)</f>
        <v/>
      </c>
      <c r="D3367" s="1" t="str">
        <f>IF(Tablas!D3365="","",Tablas!D3365)</f>
        <v/>
      </c>
      <c r="E3367" s="1" t="str">
        <f>IF(Tablas!E3365="","",Tablas!E3365)</f>
        <v/>
      </c>
      <c r="F3367" s="1" t="str">
        <f>IF(Tablas!F3365="","",Tablas!F3365)</f>
        <v/>
      </c>
      <c r="G3367" s="1" t="str">
        <f>IF(Tablas!I3365="","",Tablas!I3365)</f>
        <v/>
      </c>
      <c r="H3367" s="1" t="s">
        <v>911</v>
      </c>
      <c r="I3367" s="39" t="str">
        <f>IF($B3367="","",-SUMIFS(Tabla7[Cantidad],Tabla7[Código del producto],$B3367,Tabla7[Tipo de movimiento],"SALIDA",Tabla7[Mes],I$5))</f>
        <v/>
      </c>
      <c r="J3367" s="39" t="str">
        <f>IF($B3367="","",-SUMIFS(Tabla7[Cantidad],Tabla7[Código del producto],$B3367,Tabla7[Tipo de movimiento],"SALIDA",Tabla7[Mes],J$5))</f>
        <v/>
      </c>
      <c r="K3367" s="39" t="str">
        <f>IF($B3367="","",-SUMIFS(Tabla7[Cantidad],Tabla7[Código del producto],$B3367,Tabla7[Tipo de movimiento],"SALIDA",Tabla7[Mes],K$5))</f>
        <v/>
      </c>
      <c r="L3367" s="39" t="str">
        <f>IF($B3367="","",-SUMIFS(Tabla7[Cantidad],Tabla7[Código del producto],$B3367,Tabla7[Tipo de movimiento],"SALIDA",Tabla7[Mes],L$5))</f>
        <v/>
      </c>
      <c r="M3367" s="39" t="str">
        <f>IF($B3367="","",-SUMIFS(Tabla7[Cantidad],Tabla7[Código del producto],$B3367,Tabla7[Tipo de movimiento],"SALIDA",Tabla7[Mes],M$5))</f>
        <v/>
      </c>
      <c r="N3367" s="39" t="str">
        <f>IF($B3367="","",-SUMIFS(Tabla7[Cantidad],Tabla7[Código del producto],$B3367,Tabla7[Tipo de movimiento],"SALIDA",Tabla7[Mes],N$5))</f>
        <v/>
      </c>
      <c r="O3367" s="39" t="str">
        <f>IF($B3367="","",-SUMIFS(Tabla7[Cantidad],Tabla7[Código del producto],$B3367,Tabla7[Tipo de movimiento],"SALIDA",Tabla7[Mes],O$5))</f>
        <v/>
      </c>
      <c r="P3367" s="39" t="str">
        <f>IF($B3367="","",-SUMIFS(Tabla7[Cantidad],Tabla7[Código del producto],$B3367,Tabla7[Tipo de movimiento],"SALIDA",Tabla7[Mes],P$5))</f>
        <v/>
      </c>
      <c r="Q3367" s="39" t="str">
        <f t="shared" si="156"/>
        <v/>
      </c>
      <c r="R3367" s="51" t="str">
        <f>IF($B3367="","",IFERROR(VLOOKUP($B3367,'ABC rotación'!$C:$G,5,0),"C"))</f>
        <v/>
      </c>
      <c r="S3367" s="41" t="str">
        <f t="shared" si="157"/>
        <v/>
      </c>
      <c r="T3367" s="40" t="str">
        <f t="shared" si="158"/>
        <v/>
      </c>
      <c r="U3367" s="23" t="str">
        <f>IF($B3367="","",VLOOKUP($T3367,Tablas!$X$14:$Y$17,2,1))</f>
        <v/>
      </c>
    </row>
    <row r="3368" spans="2:21" x14ac:dyDescent="0.2">
      <c r="B3368" s="1" t="str">
        <f>IF(Tablas!B3366="","",Tablas!B3366)</f>
        <v/>
      </c>
      <c r="C3368" s="1" t="str">
        <f>IF(Tablas!C3366="","",Tablas!C3366)</f>
        <v/>
      </c>
      <c r="D3368" s="1" t="str">
        <f>IF(Tablas!D3366="","",Tablas!D3366)</f>
        <v/>
      </c>
      <c r="E3368" s="1" t="str">
        <f>IF(Tablas!E3366="","",Tablas!E3366)</f>
        <v/>
      </c>
      <c r="F3368" s="1" t="str">
        <f>IF(Tablas!F3366="","",Tablas!F3366)</f>
        <v/>
      </c>
      <c r="G3368" s="1" t="str">
        <f>IF(Tablas!I3366="","",Tablas!I3366)</f>
        <v/>
      </c>
      <c r="H3368" s="1" t="s">
        <v>911</v>
      </c>
      <c r="I3368" s="39" t="str">
        <f>IF($B3368="","",-SUMIFS(Tabla7[Cantidad],Tabla7[Código del producto],$B3368,Tabla7[Tipo de movimiento],"SALIDA",Tabla7[Mes],I$5))</f>
        <v/>
      </c>
      <c r="J3368" s="39" t="str">
        <f>IF($B3368="","",-SUMIFS(Tabla7[Cantidad],Tabla7[Código del producto],$B3368,Tabla7[Tipo de movimiento],"SALIDA",Tabla7[Mes],J$5))</f>
        <v/>
      </c>
      <c r="K3368" s="39" t="str">
        <f>IF($B3368="","",-SUMIFS(Tabla7[Cantidad],Tabla7[Código del producto],$B3368,Tabla7[Tipo de movimiento],"SALIDA",Tabla7[Mes],K$5))</f>
        <v/>
      </c>
      <c r="L3368" s="39" t="str">
        <f>IF($B3368="","",-SUMIFS(Tabla7[Cantidad],Tabla7[Código del producto],$B3368,Tabla7[Tipo de movimiento],"SALIDA",Tabla7[Mes],L$5))</f>
        <v/>
      </c>
      <c r="M3368" s="39" t="str">
        <f>IF($B3368="","",-SUMIFS(Tabla7[Cantidad],Tabla7[Código del producto],$B3368,Tabla7[Tipo de movimiento],"SALIDA",Tabla7[Mes],M$5))</f>
        <v/>
      </c>
      <c r="N3368" s="39" t="str">
        <f>IF($B3368="","",-SUMIFS(Tabla7[Cantidad],Tabla7[Código del producto],$B3368,Tabla7[Tipo de movimiento],"SALIDA",Tabla7[Mes],N$5))</f>
        <v/>
      </c>
      <c r="O3368" s="39" t="str">
        <f>IF($B3368="","",-SUMIFS(Tabla7[Cantidad],Tabla7[Código del producto],$B3368,Tabla7[Tipo de movimiento],"SALIDA",Tabla7[Mes],O$5))</f>
        <v/>
      </c>
      <c r="P3368" s="39" t="str">
        <f>IF($B3368="","",-SUMIFS(Tabla7[Cantidad],Tabla7[Código del producto],$B3368,Tabla7[Tipo de movimiento],"SALIDA",Tabla7[Mes],P$5))</f>
        <v/>
      </c>
      <c r="Q3368" s="39" t="str">
        <f t="shared" si="156"/>
        <v/>
      </c>
      <c r="R3368" s="51" t="str">
        <f>IF($B3368="","",IFERROR(VLOOKUP($B3368,'ABC rotación'!$C:$G,5,0),"C"))</f>
        <v/>
      </c>
      <c r="S3368" s="41" t="str">
        <f t="shared" si="157"/>
        <v/>
      </c>
      <c r="T3368" s="40" t="str">
        <f t="shared" si="158"/>
        <v/>
      </c>
      <c r="U3368" s="23" t="str">
        <f>IF($B3368="","",VLOOKUP($T3368,Tablas!$X$14:$Y$17,2,1))</f>
        <v/>
      </c>
    </row>
    <row r="3369" spans="2:21" x14ac:dyDescent="0.2">
      <c r="B3369" s="1" t="str">
        <f>IF(Tablas!B3367="","",Tablas!B3367)</f>
        <v/>
      </c>
      <c r="C3369" s="1" t="str">
        <f>IF(Tablas!C3367="","",Tablas!C3367)</f>
        <v/>
      </c>
      <c r="D3369" s="1" t="str">
        <f>IF(Tablas!D3367="","",Tablas!D3367)</f>
        <v/>
      </c>
      <c r="E3369" s="1" t="str">
        <f>IF(Tablas!E3367="","",Tablas!E3367)</f>
        <v/>
      </c>
      <c r="F3369" s="1" t="str">
        <f>IF(Tablas!F3367="","",Tablas!F3367)</f>
        <v/>
      </c>
      <c r="G3369" s="1" t="str">
        <f>IF(Tablas!I3367="","",Tablas!I3367)</f>
        <v/>
      </c>
      <c r="H3369" s="1" t="s">
        <v>911</v>
      </c>
      <c r="I3369" s="39" t="str">
        <f>IF($B3369="","",-SUMIFS(Tabla7[Cantidad],Tabla7[Código del producto],$B3369,Tabla7[Tipo de movimiento],"SALIDA",Tabla7[Mes],I$5))</f>
        <v/>
      </c>
      <c r="J3369" s="39" t="str">
        <f>IF($B3369="","",-SUMIFS(Tabla7[Cantidad],Tabla7[Código del producto],$B3369,Tabla7[Tipo de movimiento],"SALIDA",Tabla7[Mes],J$5))</f>
        <v/>
      </c>
      <c r="K3369" s="39" t="str">
        <f>IF($B3369="","",-SUMIFS(Tabla7[Cantidad],Tabla7[Código del producto],$B3369,Tabla7[Tipo de movimiento],"SALIDA",Tabla7[Mes],K$5))</f>
        <v/>
      </c>
      <c r="L3369" s="39" t="str">
        <f>IF($B3369="","",-SUMIFS(Tabla7[Cantidad],Tabla7[Código del producto],$B3369,Tabla7[Tipo de movimiento],"SALIDA",Tabla7[Mes],L$5))</f>
        <v/>
      </c>
      <c r="M3369" s="39" t="str">
        <f>IF($B3369="","",-SUMIFS(Tabla7[Cantidad],Tabla7[Código del producto],$B3369,Tabla7[Tipo de movimiento],"SALIDA",Tabla7[Mes],M$5))</f>
        <v/>
      </c>
      <c r="N3369" s="39" t="str">
        <f>IF($B3369="","",-SUMIFS(Tabla7[Cantidad],Tabla7[Código del producto],$B3369,Tabla7[Tipo de movimiento],"SALIDA",Tabla7[Mes],N$5))</f>
        <v/>
      </c>
      <c r="O3369" s="39" t="str">
        <f>IF($B3369="","",-SUMIFS(Tabla7[Cantidad],Tabla7[Código del producto],$B3369,Tabla7[Tipo de movimiento],"SALIDA",Tabla7[Mes],O$5))</f>
        <v/>
      </c>
      <c r="P3369" s="39" t="str">
        <f>IF($B3369="","",-SUMIFS(Tabla7[Cantidad],Tabla7[Código del producto],$B3369,Tabla7[Tipo de movimiento],"SALIDA",Tabla7[Mes],P$5))</f>
        <v/>
      </c>
      <c r="Q3369" s="39" t="str">
        <f t="shared" si="156"/>
        <v/>
      </c>
      <c r="R3369" s="51" t="str">
        <f>IF($B3369="","",IFERROR(VLOOKUP($B3369,'ABC rotación'!$C:$G,5,0),"C"))</f>
        <v/>
      </c>
      <c r="S3369" s="41" t="str">
        <f t="shared" si="157"/>
        <v/>
      </c>
      <c r="T3369" s="40" t="str">
        <f t="shared" si="158"/>
        <v/>
      </c>
      <c r="U3369" s="23" t="str">
        <f>IF($B3369="","",VLOOKUP($T3369,Tablas!$X$14:$Y$17,2,1))</f>
        <v/>
      </c>
    </row>
    <row r="3370" spans="2:21" x14ac:dyDescent="0.2">
      <c r="B3370" s="1" t="str">
        <f>IF(Tablas!B3368="","",Tablas!B3368)</f>
        <v/>
      </c>
      <c r="C3370" s="1" t="str">
        <f>IF(Tablas!C3368="","",Tablas!C3368)</f>
        <v/>
      </c>
      <c r="D3370" s="1" t="str">
        <f>IF(Tablas!D3368="","",Tablas!D3368)</f>
        <v/>
      </c>
      <c r="E3370" s="1" t="str">
        <f>IF(Tablas!E3368="","",Tablas!E3368)</f>
        <v/>
      </c>
      <c r="F3370" s="1" t="str">
        <f>IF(Tablas!F3368="","",Tablas!F3368)</f>
        <v/>
      </c>
      <c r="G3370" s="1" t="str">
        <f>IF(Tablas!I3368="","",Tablas!I3368)</f>
        <v/>
      </c>
      <c r="H3370" s="1" t="s">
        <v>911</v>
      </c>
      <c r="I3370" s="39" t="str">
        <f>IF($B3370="","",-SUMIFS(Tabla7[Cantidad],Tabla7[Código del producto],$B3370,Tabla7[Tipo de movimiento],"SALIDA",Tabla7[Mes],I$5))</f>
        <v/>
      </c>
      <c r="J3370" s="39" t="str">
        <f>IF($B3370="","",-SUMIFS(Tabla7[Cantidad],Tabla7[Código del producto],$B3370,Tabla7[Tipo de movimiento],"SALIDA",Tabla7[Mes],J$5))</f>
        <v/>
      </c>
      <c r="K3370" s="39" t="str">
        <f>IF($B3370="","",-SUMIFS(Tabla7[Cantidad],Tabla7[Código del producto],$B3370,Tabla7[Tipo de movimiento],"SALIDA",Tabla7[Mes],K$5))</f>
        <v/>
      </c>
      <c r="L3370" s="39" t="str">
        <f>IF($B3370="","",-SUMIFS(Tabla7[Cantidad],Tabla7[Código del producto],$B3370,Tabla7[Tipo de movimiento],"SALIDA",Tabla7[Mes],L$5))</f>
        <v/>
      </c>
      <c r="M3370" s="39" t="str">
        <f>IF($B3370="","",-SUMIFS(Tabla7[Cantidad],Tabla7[Código del producto],$B3370,Tabla7[Tipo de movimiento],"SALIDA",Tabla7[Mes],M$5))</f>
        <v/>
      </c>
      <c r="N3370" s="39" t="str">
        <f>IF($B3370="","",-SUMIFS(Tabla7[Cantidad],Tabla7[Código del producto],$B3370,Tabla7[Tipo de movimiento],"SALIDA",Tabla7[Mes],N$5))</f>
        <v/>
      </c>
      <c r="O3370" s="39" t="str">
        <f>IF($B3370="","",-SUMIFS(Tabla7[Cantidad],Tabla7[Código del producto],$B3370,Tabla7[Tipo de movimiento],"SALIDA",Tabla7[Mes],O$5))</f>
        <v/>
      </c>
      <c r="P3370" s="39" t="str">
        <f>IF($B3370="","",-SUMIFS(Tabla7[Cantidad],Tabla7[Código del producto],$B3370,Tabla7[Tipo de movimiento],"SALIDA",Tabla7[Mes],P$5))</f>
        <v/>
      </c>
      <c r="Q3370" s="39" t="str">
        <f t="shared" si="156"/>
        <v/>
      </c>
      <c r="R3370" s="51" t="str">
        <f>IF($B3370="","",IFERROR(VLOOKUP($B3370,'ABC rotación'!$C:$G,5,0),"C"))</f>
        <v/>
      </c>
      <c r="S3370" s="41" t="str">
        <f t="shared" si="157"/>
        <v/>
      </c>
      <c r="T3370" s="40" t="str">
        <f t="shared" si="158"/>
        <v/>
      </c>
      <c r="U3370" s="23" t="str">
        <f>IF($B3370="","",VLOOKUP($T3370,Tablas!$X$14:$Y$17,2,1))</f>
        <v/>
      </c>
    </row>
    <row r="3371" spans="2:21" x14ac:dyDescent="0.2">
      <c r="B3371" s="1" t="str">
        <f>IF(Tablas!B3369="","",Tablas!B3369)</f>
        <v/>
      </c>
      <c r="C3371" s="1" t="str">
        <f>IF(Tablas!C3369="","",Tablas!C3369)</f>
        <v/>
      </c>
      <c r="D3371" s="1" t="str">
        <f>IF(Tablas!D3369="","",Tablas!D3369)</f>
        <v/>
      </c>
      <c r="E3371" s="1" t="str">
        <f>IF(Tablas!E3369="","",Tablas!E3369)</f>
        <v/>
      </c>
      <c r="F3371" s="1" t="str">
        <f>IF(Tablas!F3369="","",Tablas!F3369)</f>
        <v/>
      </c>
      <c r="G3371" s="1" t="str">
        <f>IF(Tablas!I3369="","",Tablas!I3369)</f>
        <v/>
      </c>
      <c r="H3371" s="1" t="s">
        <v>911</v>
      </c>
      <c r="I3371" s="39" t="str">
        <f>IF($B3371="","",-SUMIFS(Tabla7[Cantidad],Tabla7[Código del producto],$B3371,Tabla7[Tipo de movimiento],"SALIDA",Tabla7[Mes],I$5))</f>
        <v/>
      </c>
      <c r="J3371" s="39" t="str">
        <f>IF($B3371="","",-SUMIFS(Tabla7[Cantidad],Tabla7[Código del producto],$B3371,Tabla7[Tipo de movimiento],"SALIDA",Tabla7[Mes],J$5))</f>
        <v/>
      </c>
      <c r="K3371" s="39" t="str">
        <f>IF($B3371="","",-SUMIFS(Tabla7[Cantidad],Tabla7[Código del producto],$B3371,Tabla7[Tipo de movimiento],"SALIDA",Tabla7[Mes],K$5))</f>
        <v/>
      </c>
      <c r="L3371" s="39" t="str">
        <f>IF($B3371="","",-SUMIFS(Tabla7[Cantidad],Tabla7[Código del producto],$B3371,Tabla7[Tipo de movimiento],"SALIDA",Tabla7[Mes],L$5))</f>
        <v/>
      </c>
      <c r="M3371" s="39" t="str">
        <f>IF($B3371="","",-SUMIFS(Tabla7[Cantidad],Tabla7[Código del producto],$B3371,Tabla7[Tipo de movimiento],"SALIDA",Tabla7[Mes],M$5))</f>
        <v/>
      </c>
      <c r="N3371" s="39" t="str">
        <f>IF($B3371="","",-SUMIFS(Tabla7[Cantidad],Tabla7[Código del producto],$B3371,Tabla7[Tipo de movimiento],"SALIDA",Tabla7[Mes],N$5))</f>
        <v/>
      </c>
      <c r="O3371" s="39" t="str">
        <f>IF($B3371="","",-SUMIFS(Tabla7[Cantidad],Tabla7[Código del producto],$B3371,Tabla7[Tipo de movimiento],"SALIDA",Tabla7[Mes],O$5))</f>
        <v/>
      </c>
      <c r="P3371" s="39" t="str">
        <f>IF($B3371="","",-SUMIFS(Tabla7[Cantidad],Tabla7[Código del producto],$B3371,Tabla7[Tipo de movimiento],"SALIDA",Tabla7[Mes],P$5))</f>
        <v/>
      </c>
      <c r="Q3371" s="39" t="str">
        <f t="shared" si="156"/>
        <v/>
      </c>
      <c r="R3371" s="51" t="str">
        <f>IF($B3371="","",IFERROR(VLOOKUP($B3371,'ABC rotación'!$C:$G,5,0),"C"))</f>
        <v/>
      </c>
      <c r="S3371" s="41" t="str">
        <f t="shared" si="157"/>
        <v/>
      </c>
      <c r="T3371" s="40" t="str">
        <f t="shared" si="158"/>
        <v/>
      </c>
      <c r="U3371" s="23" t="str">
        <f>IF($B3371="","",VLOOKUP($T3371,Tablas!$X$14:$Y$17,2,1))</f>
        <v/>
      </c>
    </row>
    <row r="3372" spans="2:21" x14ac:dyDescent="0.2">
      <c r="B3372" s="1" t="str">
        <f>IF(Tablas!B3370="","",Tablas!B3370)</f>
        <v/>
      </c>
      <c r="C3372" s="1" t="str">
        <f>IF(Tablas!C3370="","",Tablas!C3370)</f>
        <v/>
      </c>
      <c r="D3372" s="1" t="str">
        <f>IF(Tablas!D3370="","",Tablas!D3370)</f>
        <v/>
      </c>
      <c r="E3372" s="1" t="str">
        <f>IF(Tablas!E3370="","",Tablas!E3370)</f>
        <v/>
      </c>
      <c r="F3372" s="1" t="str">
        <f>IF(Tablas!F3370="","",Tablas!F3370)</f>
        <v/>
      </c>
      <c r="G3372" s="1" t="str">
        <f>IF(Tablas!I3370="","",Tablas!I3370)</f>
        <v/>
      </c>
      <c r="H3372" s="1" t="s">
        <v>911</v>
      </c>
      <c r="I3372" s="39" t="str">
        <f>IF($B3372="","",-SUMIFS(Tabla7[Cantidad],Tabla7[Código del producto],$B3372,Tabla7[Tipo de movimiento],"SALIDA",Tabla7[Mes],I$5))</f>
        <v/>
      </c>
      <c r="J3372" s="39" t="str">
        <f>IF($B3372="","",-SUMIFS(Tabla7[Cantidad],Tabla7[Código del producto],$B3372,Tabla7[Tipo de movimiento],"SALIDA",Tabla7[Mes],J$5))</f>
        <v/>
      </c>
      <c r="K3372" s="39" t="str">
        <f>IF($B3372="","",-SUMIFS(Tabla7[Cantidad],Tabla7[Código del producto],$B3372,Tabla7[Tipo de movimiento],"SALIDA",Tabla7[Mes],K$5))</f>
        <v/>
      </c>
      <c r="L3372" s="39" t="str">
        <f>IF($B3372="","",-SUMIFS(Tabla7[Cantidad],Tabla7[Código del producto],$B3372,Tabla7[Tipo de movimiento],"SALIDA",Tabla7[Mes],L$5))</f>
        <v/>
      </c>
      <c r="M3372" s="39" t="str">
        <f>IF($B3372="","",-SUMIFS(Tabla7[Cantidad],Tabla7[Código del producto],$B3372,Tabla7[Tipo de movimiento],"SALIDA",Tabla7[Mes],M$5))</f>
        <v/>
      </c>
      <c r="N3372" s="39" t="str">
        <f>IF($B3372="","",-SUMIFS(Tabla7[Cantidad],Tabla7[Código del producto],$B3372,Tabla7[Tipo de movimiento],"SALIDA",Tabla7[Mes],N$5))</f>
        <v/>
      </c>
      <c r="O3372" s="39" t="str">
        <f>IF($B3372="","",-SUMIFS(Tabla7[Cantidad],Tabla7[Código del producto],$B3372,Tabla7[Tipo de movimiento],"SALIDA",Tabla7[Mes],O$5))</f>
        <v/>
      </c>
      <c r="P3372" s="39" t="str">
        <f>IF($B3372="","",-SUMIFS(Tabla7[Cantidad],Tabla7[Código del producto],$B3372,Tabla7[Tipo de movimiento],"SALIDA",Tabla7[Mes],P$5))</f>
        <v/>
      </c>
      <c r="Q3372" s="39" t="str">
        <f t="shared" si="156"/>
        <v/>
      </c>
      <c r="R3372" s="51" t="str">
        <f>IF($B3372="","",IFERROR(VLOOKUP($B3372,'ABC rotación'!$C:$G,5,0),"C"))</f>
        <v/>
      </c>
      <c r="S3372" s="41" t="str">
        <f t="shared" si="157"/>
        <v/>
      </c>
      <c r="T3372" s="40" t="str">
        <f t="shared" si="158"/>
        <v/>
      </c>
      <c r="U3372" s="23" t="str">
        <f>IF($B3372="","",VLOOKUP($T3372,Tablas!$X$14:$Y$17,2,1))</f>
        <v/>
      </c>
    </row>
    <row r="3373" spans="2:21" x14ac:dyDescent="0.2">
      <c r="B3373" s="1" t="str">
        <f>IF(Tablas!B3371="","",Tablas!B3371)</f>
        <v/>
      </c>
      <c r="C3373" s="1" t="str">
        <f>IF(Tablas!C3371="","",Tablas!C3371)</f>
        <v/>
      </c>
      <c r="D3373" s="1" t="str">
        <f>IF(Tablas!D3371="","",Tablas!D3371)</f>
        <v/>
      </c>
      <c r="E3373" s="1" t="str">
        <f>IF(Tablas!E3371="","",Tablas!E3371)</f>
        <v/>
      </c>
      <c r="F3373" s="1" t="str">
        <f>IF(Tablas!F3371="","",Tablas!F3371)</f>
        <v/>
      </c>
      <c r="G3373" s="1" t="str">
        <f>IF(Tablas!I3371="","",Tablas!I3371)</f>
        <v/>
      </c>
      <c r="H3373" s="1" t="s">
        <v>911</v>
      </c>
      <c r="I3373" s="39" t="str">
        <f>IF($B3373="","",-SUMIFS(Tabla7[Cantidad],Tabla7[Código del producto],$B3373,Tabla7[Tipo de movimiento],"SALIDA",Tabla7[Mes],I$5))</f>
        <v/>
      </c>
      <c r="J3373" s="39" t="str">
        <f>IF($B3373="","",-SUMIFS(Tabla7[Cantidad],Tabla7[Código del producto],$B3373,Tabla7[Tipo de movimiento],"SALIDA",Tabla7[Mes],J$5))</f>
        <v/>
      </c>
      <c r="K3373" s="39" t="str">
        <f>IF($B3373="","",-SUMIFS(Tabla7[Cantidad],Tabla7[Código del producto],$B3373,Tabla7[Tipo de movimiento],"SALIDA",Tabla7[Mes],K$5))</f>
        <v/>
      </c>
      <c r="L3373" s="39" t="str">
        <f>IF($B3373="","",-SUMIFS(Tabla7[Cantidad],Tabla7[Código del producto],$B3373,Tabla7[Tipo de movimiento],"SALIDA",Tabla7[Mes],L$5))</f>
        <v/>
      </c>
      <c r="M3373" s="39" t="str">
        <f>IF($B3373="","",-SUMIFS(Tabla7[Cantidad],Tabla7[Código del producto],$B3373,Tabla7[Tipo de movimiento],"SALIDA",Tabla7[Mes],M$5))</f>
        <v/>
      </c>
      <c r="N3373" s="39" t="str">
        <f>IF($B3373="","",-SUMIFS(Tabla7[Cantidad],Tabla7[Código del producto],$B3373,Tabla7[Tipo de movimiento],"SALIDA",Tabla7[Mes],N$5))</f>
        <v/>
      </c>
      <c r="O3373" s="39" t="str">
        <f>IF($B3373="","",-SUMIFS(Tabla7[Cantidad],Tabla7[Código del producto],$B3373,Tabla7[Tipo de movimiento],"SALIDA",Tabla7[Mes],O$5))</f>
        <v/>
      </c>
      <c r="P3373" s="39" t="str">
        <f>IF($B3373="","",-SUMIFS(Tabla7[Cantidad],Tabla7[Código del producto],$B3373,Tabla7[Tipo de movimiento],"SALIDA",Tabla7[Mes],P$5))</f>
        <v/>
      </c>
      <c r="Q3373" s="39" t="str">
        <f t="shared" si="156"/>
        <v/>
      </c>
      <c r="R3373" s="51" t="str">
        <f>IF($B3373="","",IFERROR(VLOOKUP($B3373,'ABC rotación'!$C:$G,5,0),"C"))</f>
        <v/>
      </c>
      <c r="S3373" s="41" t="str">
        <f t="shared" si="157"/>
        <v/>
      </c>
      <c r="T3373" s="40" t="str">
        <f t="shared" si="158"/>
        <v/>
      </c>
      <c r="U3373" s="23" t="str">
        <f>IF($B3373="","",VLOOKUP($T3373,Tablas!$X$14:$Y$17,2,1))</f>
        <v/>
      </c>
    </row>
    <row r="3374" spans="2:21" x14ac:dyDescent="0.2">
      <c r="B3374" s="1" t="str">
        <f>IF(Tablas!B3372="","",Tablas!B3372)</f>
        <v/>
      </c>
      <c r="C3374" s="1" t="str">
        <f>IF(Tablas!C3372="","",Tablas!C3372)</f>
        <v/>
      </c>
      <c r="D3374" s="1" t="str">
        <f>IF(Tablas!D3372="","",Tablas!D3372)</f>
        <v/>
      </c>
      <c r="E3374" s="1" t="str">
        <f>IF(Tablas!E3372="","",Tablas!E3372)</f>
        <v/>
      </c>
      <c r="F3374" s="1" t="str">
        <f>IF(Tablas!F3372="","",Tablas!F3372)</f>
        <v/>
      </c>
      <c r="G3374" s="1" t="str">
        <f>IF(Tablas!I3372="","",Tablas!I3372)</f>
        <v/>
      </c>
      <c r="H3374" s="1" t="s">
        <v>911</v>
      </c>
      <c r="I3374" s="39" t="str">
        <f>IF($B3374="","",-SUMIFS(Tabla7[Cantidad],Tabla7[Código del producto],$B3374,Tabla7[Tipo de movimiento],"SALIDA",Tabla7[Mes],I$5))</f>
        <v/>
      </c>
      <c r="J3374" s="39" t="str">
        <f>IF($B3374="","",-SUMIFS(Tabla7[Cantidad],Tabla7[Código del producto],$B3374,Tabla7[Tipo de movimiento],"SALIDA",Tabla7[Mes],J$5))</f>
        <v/>
      </c>
      <c r="K3374" s="39" t="str">
        <f>IF($B3374="","",-SUMIFS(Tabla7[Cantidad],Tabla7[Código del producto],$B3374,Tabla7[Tipo de movimiento],"SALIDA",Tabla7[Mes],K$5))</f>
        <v/>
      </c>
      <c r="L3374" s="39" t="str">
        <f>IF($B3374="","",-SUMIFS(Tabla7[Cantidad],Tabla7[Código del producto],$B3374,Tabla7[Tipo de movimiento],"SALIDA",Tabla7[Mes],L$5))</f>
        <v/>
      </c>
      <c r="M3374" s="39" t="str">
        <f>IF($B3374="","",-SUMIFS(Tabla7[Cantidad],Tabla7[Código del producto],$B3374,Tabla7[Tipo de movimiento],"SALIDA",Tabla7[Mes],M$5))</f>
        <v/>
      </c>
      <c r="N3374" s="39" t="str">
        <f>IF($B3374="","",-SUMIFS(Tabla7[Cantidad],Tabla7[Código del producto],$B3374,Tabla7[Tipo de movimiento],"SALIDA",Tabla7[Mes],N$5))</f>
        <v/>
      </c>
      <c r="O3374" s="39" t="str">
        <f>IF($B3374="","",-SUMIFS(Tabla7[Cantidad],Tabla7[Código del producto],$B3374,Tabla7[Tipo de movimiento],"SALIDA",Tabla7[Mes],O$5))</f>
        <v/>
      </c>
      <c r="P3374" s="39" t="str">
        <f>IF($B3374="","",-SUMIFS(Tabla7[Cantidad],Tabla7[Código del producto],$B3374,Tabla7[Tipo de movimiento],"SALIDA",Tabla7[Mes],P$5))</f>
        <v/>
      </c>
      <c r="Q3374" s="39" t="str">
        <f t="shared" si="156"/>
        <v/>
      </c>
      <c r="R3374" s="51" t="str">
        <f>IF($B3374="","",IFERROR(VLOOKUP($B3374,'ABC rotación'!$C:$G,5,0),"C"))</f>
        <v/>
      </c>
      <c r="S3374" s="41" t="str">
        <f t="shared" si="157"/>
        <v/>
      </c>
      <c r="T3374" s="40" t="str">
        <f t="shared" si="158"/>
        <v/>
      </c>
      <c r="U3374" s="23" t="str">
        <f>IF($B3374="","",VLOOKUP($T3374,Tablas!$X$14:$Y$17,2,1))</f>
        <v/>
      </c>
    </row>
    <row r="3375" spans="2:21" x14ac:dyDescent="0.2">
      <c r="B3375" s="1" t="str">
        <f>IF(Tablas!B3373="","",Tablas!B3373)</f>
        <v/>
      </c>
      <c r="C3375" s="1" t="str">
        <f>IF(Tablas!C3373="","",Tablas!C3373)</f>
        <v/>
      </c>
      <c r="D3375" s="1" t="str">
        <f>IF(Tablas!D3373="","",Tablas!D3373)</f>
        <v/>
      </c>
      <c r="E3375" s="1" t="str">
        <f>IF(Tablas!E3373="","",Tablas!E3373)</f>
        <v/>
      </c>
      <c r="F3375" s="1" t="str">
        <f>IF(Tablas!F3373="","",Tablas!F3373)</f>
        <v/>
      </c>
      <c r="G3375" s="1" t="str">
        <f>IF(Tablas!I3373="","",Tablas!I3373)</f>
        <v/>
      </c>
      <c r="H3375" s="1" t="s">
        <v>911</v>
      </c>
      <c r="I3375" s="39" t="str">
        <f>IF($B3375="","",-SUMIFS(Tabla7[Cantidad],Tabla7[Código del producto],$B3375,Tabla7[Tipo de movimiento],"SALIDA",Tabla7[Mes],I$5))</f>
        <v/>
      </c>
      <c r="J3375" s="39" t="str">
        <f>IF($B3375="","",-SUMIFS(Tabla7[Cantidad],Tabla7[Código del producto],$B3375,Tabla7[Tipo de movimiento],"SALIDA",Tabla7[Mes],J$5))</f>
        <v/>
      </c>
      <c r="K3375" s="39" t="str">
        <f>IF($B3375="","",-SUMIFS(Tabla7[Cantidad],Tabla7[Código del producto],$B3375,Tabla7[Tipo de movimiento],"SALIDA",Tabla7[Mes],K$5))</f>
        <v/>
      </c>
      <c r="L3375" s="39" t="str">
        <f>IF($B3375="","",-SUMIFS(Tabla7[Cantidad],Tabla7[Código del producto],$B3375,Tabla7[Tipo de movimiento],"SALIDA",Tabla7[Mes],L$5))</f>
        <v/>
      </c>
      <c r="M3375" s="39" t="str">
        <f>IF($B3375="","",-SUMIFS(Tabla7[Cantidad],Tabla7[Código del producto],$B3375,Tabla7[Tipo de movimiento],"SALIDA",Tabla7[Mes],M$5))</f>
        <v/>
      </c>
      <c r="N3375" s="39" t="str">
        <f>IF($B3375="","",-SUMIFS(Tabla7[Cantidad],Tabla7[Código del producto],$B3375,Tabla7[Tipo de movimiento],"SALIDA",Tabla7[Mes],N$5))</f>
        <v/>
      </c>
      <c r="O3375" s="39" t="str">
        <f>IF($B3375="","",-SUMIFS(Tabla7[Cantidad],Tabla7[Código del producto],$B3375,Tabla7[Tipo de movimiento],"SALIDA",Tabla7[Mes],O$5))</f>
        <v/>
      </c>
      <c r="P3375" s="39" t="str">
        <f>IF($B3375="","",-SUMIFS(Tabla7[Cantidad],Tabla7[Código del producto],$B3375,Tabla7[Tipo de movimiento],"SALIDA",Tabla7[Mes],P$5))</f>
        <v/>
      </c>
      <c r="Q3375" s="39" t="str">
        <f t="shared" si="156"/>
        <v/>
      </c>
      <c r="R3375" s="51" t="str">
        <f>IF($B3375="","",IFERROR(VLOOKUP($B3375,'ABC rotación'!$C:$G,5,0),"C"))</f>
        <v/>
      </c>
      <c r="S3375" s="41" t="str">
        <f t="shared" si="157"/>
        <v/>
      </c>
      <c r="T3375" s="40" t="str">
        <f t="shared" si="158"/>
        <v/>
      </c>
      <c r="U3375" s="23" t="str">
        <f>IF($B3375="","",VLOOKUP($T3375,Tablas!$X$14:$Y$17,2,1))</f>
        <v/>
      </c>
    </row>
    <row r="3376" spans="2:21" x14ac:dyDescent="0.2">
      <c r="B3376" s="1" t="str">
        <f>IF(Tablas!B3374="","",Tablas!B3374)</f>
        <v/>
      </c>
      <c r="C3376" s="1" t="str">
        <f>IF(Tablas!C3374="","",Tablas!C3374)</f>
        <v/>
      </c>
      <c r="D3376" s="1" t="str">
        <f>IF(Tablas!D3374="","",Tablas!D3374)</f>
        <v/>
      </c>
      <c r="E3376" s="1" t="str">
        <f>IF(Tablas!E3374="","",Tablas!E3374)</f>
        <v/>
      </c>
      <c r="F3376" s="1" t="str">
        <f>IF(Tablas!F3374="","",Tablas!F3374)</f>
        <v/>
      </c>
      <c r="G3376" s="1" t="str">
        <f>IF(Tablas!I3374="","",Tablas!I3374)</f>
        <v/>
      </c>
      <c r="H3376" s="1" t="s">
        <v>911</v>
      </c>
      <c r="I3376" s="39" t="str">
        <f>IF($B3376="","",-SUMIFS(Tabla7[Cantidad],Tabla7[Código del producto],$B3376,Tabla7[Tipo de movimiento],"SALIDA",Tabla7[Mes],I$5))</f>
        <v/>
      </c>
      <c r="J3376" s="39" t="str">
        <f>IF($B3376="","",-SUMIFS(Tabla7[Cantidad],Tabla7[Código del producto],$B3376,Tabla7[Tipo de movimiento],"SALIDA",Tabla7[Mes],J$5))</f>
        <v/>
      </c>
      <c r="K3376" s="39" t="str">
        <f>IF($B3376="","",-SUMIFS(Tabla7[Cantidad],Tabla7[Código del producto],$B3376,Tabla7[Tipo de movimiento],"SALIDA",Tabla7[Mes],K$5))</f>
        <v/>
      </c>
      <c r="L3376" s="39" t="str">
        <f>IF($B3376="","",-SUMIFS(Tabla7[Cantidad],Tabla7[Código del producto],$B3376,Tabla7[Tipo de movimiento],"SALIDA",Tabla7[Mes],L$5))</f>
        <v/>
      </c>
      <c r="M3376" s="39" t="str">
        <f>IF($B3376="","",-SUMIFS(Tabla7[Cantidad],Tabla7[Código del producto],$B3376,Tabla7[Tipo de movimiento],"SALIDA",Tabla7[Mes],M$5))</f>
        <v/>
      </c>
      <c r="N3376" s="39" t="str">
        <f>IF($B3376="","",-SUMIFS(Tabla7[Cantidad],Tabla7[Código del producto],$B3376,Tabla7[Tipo de movimiento],"SALIDA",Tabla7[Mes],N$5))</f>
        <v/>
      </c>
      <c r="O3376" s="39" t="str">
        <f>IF($B3376="","",-SUMIFS(Tabla7[Cantidad],Tabla7[Código del producto],$B3376,Tabla7[Tipo de movimiento],"SALIDA",Tabla7[Mes],O$5))</f>
        <v/>
      </c>
      <c r="P3376" s="39" t="str">
        <f>IF($B3376="","",-SUMIFS(Tabla7[Cantidad],Tabla7[Código del producto],$B3376,Tabla7[Tipo de movimiento],"SALIDA",Tabla7[Mes],P$5))</f>
        <v/>
      </c>
      <c r="Q3376" s="39" t="str">
        <f t="shared" si="156"/>
        <v/>
      </c>
      <c r="R3376" s="51" t="str">
        <f>IF($B3376="","",IFERROR(VLOOKUP($B3376,'ABC rotación'!$C:$G,5,0),"C"))</f>
        <v/>
      </c>
      <c r="S3376" s="41" t="str">
        <f t="shared" si="157"/>
        <v/>
      </c>
      <c r="T3376" s="40" t="str">
        <f t="shared" si="158"/>
        <v/>
      </c>
      <c r="U3376" s="23" t="str">
        <f>IF($B3376="","",VLOOKUP($T3376,Tablas!$X$14:$Y$17,2,1))</f>
        <v/>
      </c>
    </row>
    <row r="3377" spans="2:21" x14ac:dyDescent="0.2">
      <c r="B3377" s="1" t="str">
        <f>IF(Tablas!B3375="","",Tablas!B3375)</f>
        <v/>
      </c>
      <c r="C3377" s="1" t="str">
        <f>IF(Tablas!C3375="","",Tablas!C3375)</f>
        <v/>
      </c>
      <c r="D3377" s="1" t="str">
        <f>IF(Tablas!D3375="","",Tablas!D3375)</f>
        <v/>
      </c>
      <c r="E3377" s="1" t="str">
        <f>IF(Tablas!E3375="","",Tablas!E3375)</f>
        <v/>
      </c>
      <c r="F3377" s="1" t="str">
        <f>IF(Tablas!F3375="","",Tablas!F3375)</f>
        <v/>
      </c>
      <c r="G3377" s="1" t="str">
        <f>IF(Tablas!I3375="","",Tablas!I3375)</f>
        <v/>
      </c>
      <c r="H3377" s="1" t="s">
        <v>911</v>
      </c>
      <c r="I3377" s="39" t="str">
        <f>IF($B3377="","",-SUMIFS(Tabla7[Cantidad],Tabla7[Código del producto],$B3377,Tabla7[Tipo de movimiento],"SALIDA",Tabla7[Mes],I$5))</f>
        <v/>
      </c>
      <c r="J3377" s="39" t="str">
        <f>IF($B3377="","",-SUMIFS(Tabla7[Cantidad],Tabla7[Código del producto],$B3377,Tabla7[Tipo de movimiento],"SALIDA",Tabla7[Mes],J$5))</f>
        <v/>
      </c>
      <c r="K3377" s="39" t="str">
        <f>IF($B3377="","",-SUMIFS(Tabla7[Cantidad],Tabla7[Código del producto],$B3377,Tabla7[Tipo de movimiento],"SALIDA",Tabla7[Mes],K$5))</f>
        <v/>
      </c>
      <c r="L3377" s="39" t="str">
        <f>IF($B3377="","",-SUMIFS(Tabla7[Cantidad],Tabla7[Código del producto],$B3377,Tabla7[Tipo de movimiento],"SALIDA",Tabla7[Mes],L$5))</f>
        <v/>
      </c>
      <c r="M3377" s="39" t="str">
        <f>IF($B3377="","",-SUMIFS(Tabla7[Cantidad],Tabla7[Código del producto],$B3377,Tabla7[Tipo de movimiento],"SALIDA",Tabla7[Mes],M$5))</f>
        <v/>
      </c>
      <c r="N3377" s="39" t="str">
        <f>IF($B3377="","",-SUMIFS(Tabla7[Cantidad],Tabla7[Código del producto],$B3377,Tabla7[Tipo de movimiento],"SALIDA",Tabla7[Mes],N$5))</f>
        <v/>
      </c>
      <c r="O3377" s="39" t="str">
        <f>IF($B3377="","",-SUMIFS(Tabla7[Cantidad],Tabla7[Código del producto],$B3377,Tabla7[Tipo de movimiento],"SALIDA",Tabla7[Mes],O$5))</f>
        <v/>
      </c>
      <c r="P3377" s="39" t="str">
        <f>IF($B3377="","",-SUMIFS(Tabla7[Cantidad],Tabla7[Código del producto],$B3377,Tabla7[Tipo de movimiento],"SALIDA",Tabla7[Mes],P$5))</f>
        <v/>
      </c>
      <c r="Q3377" s="39" t="str">
        <f t="shared" si="156"/>
        <v/>
      </c>
      <c r="R3377" s="51" t="str">
        <f>IF($B3377="","",IFERROR(VLOOKUP($B3377,'ABC rotación'!$C:$G,5,0),"C"))</f>
        <v/>
      </c>
      <c r="S3377" s="41" t="str">
        <f t="shared" si="157"/>
        <v/>
      </c>
      <c r="T3377" s="40" t="str">
        <f t="shared" si="158"/>
        <v/>
      </c>
      <c r="U3377" s="23" t="str">
        <f>IF($B3377="","",VLOOKUP($T3377,Tablas!$X$14:$Y$17,2,1))</f>
        <v/>
      </c>
    </row>
    <row r="3378" spans="2:21" x14ac:dyDescent="0.2">
      <c r="B3378" s="1" t="str">
        <f>IF(Tablas!B3376="","",Tablas!B3376)</f>
        <v/>
      </c>
      <c r="C3378" s="1" t="str">
        <f>IF(Tablas!C3376="","",Tablas!C3376)</f>
        <v/>
      </c>
      <c r="D3378" s="1" t="str">
        <f>IF(Tablas!D3376="","",Tablas!D3376)</f>
        <v/>
      </c>
      <c r="E3378" s="1" t="str">
        <f>IF(Tablas!E3376="","",Tablas!E3376)</f>
        <v/>
      </c>
      <c r="F3378" s="1" t="str">
        <f>IF(Tablas!F3376="","",Tablas!F3376)</f>
        <v/>
      </c>
      <c r="G3378" s="1" t="str">
        <f>IF(Tablas!I3376="","",Tablas!I3376)</f>
        <v/>
      </c>
      <c r="H3378" s="1" t="s">
        <v>911</v>
      </c>
      <c r="I3378" s="39" t="str">
        <f>IF($B3378="","",-SUMIFS(Tabla7[Cantidad],Tabla7[Código del producto],$B3378,Tabla7[Tipo de movimiento],"SALIDA",Tabla7[Mes],I$5))</f>
        <v/>
      </c>
      <c r="J3378" s="39" t="str">
        <f>IF($B3378="","",-SUMIFS(Tabla7[Cantidad],Tabla7[Código del producto],$B3378,Tabla7[Tipo de movimiento],"SALIDA",Tabla7[Mes],J$5))</f>
        <v/>
      </c>
      <c r="K3378" s="39" t="str">
        <f>IF($B3378="","",-SUMIFS(Tabla7[Cantidad],Tabla7[Código del producto],$B3378,Tabla7[Tipo de movimiento],"SALIDA",Tabla7[Mes],K$5))</f>
        <v/>
      </c>
      <c r="L3378" s="39" t="str">
        <f>IF($B3378="","",-SUMIFS(Tabla7[Cantidad],Tabla7[Código del producto],$B3378,Tabla7[Tipo de movimiento],"SALIDA",Tabla7[Mes],L$5))</f>
        <v/>
      </c>
      <c r="M3378" s="39" t="str">
        <f>IF($B3378="","",-SUMIFS(Tabla7[Cantidad],Tabla7[Código del producto],$B3378,Tabla7[Tipo de movimiento],"SALIDA",Tabla7[Mes],M$5))</f>
        <v/>
      </c>
      <c r="N3378" s="39" t="str">
        <f>IF($B3378="","",-SUMIFS(Tabla7[Cantidad],Tabla7[Código del producto],$B3378,Tabla7[Tipo de movimiento],"SALIDA",Tabla7[Mes],N$5))</f>
        <v/>
      </c>
      <c r="O3378" s="39" t="str">
        <f>IF($B3378="","",-SUMIFS(Tabla7[Cantidad],Tabla7[Código del producto],$B3378,Tabla7[Tipo de movimiento],"SALIDA",Tabla7[Mes],O$5))</f>
        <v/>
      </c>
      <c r="P3378" s="39" t="str">
        <f>IF($B3378="","",-SUMIFS(Tabla7[Cantidad],Tabla7[Código del producto],$B3378,Tabla7[Tipo de movimiento],"SALIDA",Tabla7[Mes],P$5))</f>
        <v/>
      </c>
      <c r="Q3378" s="39" t="str">
        <f t="shared" si="156"/>
        <v/>
      </c>
      <c r="R3378" s="51" t="str">
        <f>IF($B3378="","",IFERROR(VLOOKUP($B3378,'ABC rotación'!$C:$G,5,0),"C"))</f>
        <v/>
      </c>
      <c r="S3378" s="41" t="str">
        <f t="shared" si="157"/>
        <v/>
      </c>
      <c r="T3378" s="40" t="str">
        <f t="shared" si="158"/>
        <v/>
      </c>
      <c r="U3378" s="23" t="str">
        <f>IF($B3378="","",VLOOKUP($T3378,Tablas!$X$14:$Y$17,2,1))</f>
        <v/>
      </c>
    </row>
    <row r="3379" spans="2:21" x14ac:dyDescent="0.2">
      <c r="B3379" s="1" t="str">
        <f>IF(Tablas!B3377="","",Tablas!B3377)</f>
        <v/>
      </c>
      <c r="C3379" s="1" t="str">
        <f>IF(Tablas!C3377="","",Tablas!C3377)</f>
        <v/>
      </c>
      <c r="D3379" s="1" t="str">
        <f>IF(Tablas!D3377="","",Tablas!D3377)</f>
        <v/>
      </c>
      <c r="E3379" s="1" t="str">
        <f>IF(Tablas!E3377="","",Tablas!E3377)</f>
        <v/>
      </c>
      <c r="F3379" s="1" t="str">
        <f>IF(Tablas!F3377="","",Tablas!F3377)</f>
        <v/>
      </c>
      <c r="G3379" s="1" t="str">
        <f>IF(Tablas!I3377="","",Tablas!I3377)</f>
        <v/>
      </c>
      <c r="H3379" s="1" t="s">
        <v>911</v>
      </c>
      <c r="I3379" s="39" t="str">
        <f>IF($B3379="","",-SUMIFS(Tabla7[Cantidad],Tabla7[Código del producto],$B3379,Tabla7[Tipo de movimiento],"SALIDA",Tabla7[Mes],I$5))</f>
        <v/>
      </c>
      <c r="J3379" s="39" t="str">
        <f>IF($B3379="","",-SUMIFS(Tabla7[Cantidad],Tabla7[Código del producto],$B3379,Tabla7[Tipo de movimiento],"SALIDA",Tabla7[Mes],J$5))</f>
        <v/>
      </c>
      <c r="K3379" s="39" t="str">
        <f>IF($B3379="","",-SUMIFS(Tabla7[Cantidad],Tabla7[Código del producto],$B3379,Tabla7[Tipo de movimiento],"SALIDA",Tabla7[Mes],K$5))</f>
        <v/>
      </c>
      <c r="L3379" s="39" t="str">
        <f>IF($B3379="","",-SUMIFS(Tabla7[Cantidad],Tabla7[Código del producto],$B3379,Tabla7[Tipo de movimiento],"SALIDA",Tabla7[Mes],L$5))</f>
        <v/>
      </c>
      <c r="M3379" s="39" t="str">
        <f>IF($B3379="","",-SUMIFS(Tabla7[Cantidad],Tabla7[Código del producto],$B3379,Tabla7[Tipo de movimiento],"SALIDA",Tabla7[Mes],M$5))</f>
        <v/>
      </c>
      <c r="N3379" s="39" t="str">
        <f>IF($B3379="","",-SUMIFS(Tabla7[Cantidad],Tabla7[Código del producto],$B3379,Tabla7[Tipo de movimiento],"SALIDA",Tabla7[Mes],N$5))</f>
        <v/>
      </c>
      <c r="O3379" s="39" t="str">
        <f>IF($B3379="","",-SUMIFS(Tabla7[Cantidad],Tabla7[Código del producto],$B3379,Tabla7[Tipo de movimiento],"SALIDA",Tabla7[Mes],O$5))</f>
        <v/>
      </c>
      <c r="P3379" s="39" t="str">
        <f>IF($B3379="","",-SUMIFS(Tabla7[Cantidad],Tabla7[Código del producto],$B3379,Tabla7[Tipo de movimiento],"SALIDA",Tabla7[Mes],P$5))</f>
        <v/>
      </c>
      <c r="Q3379" s="39" t="str">
        <f t="shared" si="156"/>
        <v/>
      </c>
      <c r="R3379" s="51" t="str">
        <f>IF($B3379="","",IFERROR(VLOOKUP($B3379,'ABC rotación'!$C:$G,5,0),"C"))</f>
        <v/>
      </c>
      <c r="S3379" s="41" t="str">
        <f t="shared" si="157"/>
        <v/>
      </c>
      <c r="T3379" s="40" t="str">
        <f t="shared" si="158"/>
        <v/>
      </c>
      <c r="U3379" s="23" t="str">
        <f>IF($B3379="","",VLOOKUP($T3379,Tablas!$X$14:$Y$17,2,1))</f>
        <v/>
      </c>
    </row>
    <row r="3380" spans="2:21" x14ac:dyDescent="0.2">
      <c r="B3380" s="1" t="str">
        <f>IF(Tablas!B3378="","",Tablas!B3378)</f>
        <v/>
      </c>
      <c r="C3380" s="1" t="str">
        <f>IF(Tablas!C3378="","",Tablas!C3378)</f>
        <v/>
      </c>
      <c r="D3380" s="1" t="str">
        <f>IF(Tablas!D3378="","",Tablas!D3378)</f>
        <v/>
      </c>
      <c r="E3380" s="1" t="str">
        <f>IF(Tablas!E3378="","",Tablas!E3378)</f>
        <v/>
      </c>
      <c r="F3380" s="1" t="str">
        <f>IF(Tablas!F3378="","",Tablas!F3378)</f>
        <v/>
      </c>
      <c r="G3380" s="1" t="str">
        <f>IF(Tablas!I3378="","",Tablas!I3378)</f>
        <v/>
      </c>
      <c r="H3380" s="1" t="s">
        <v>911</v>
      </c>
      <c r="I3380" s="39" t="str">
        <f>IF($B3380="","",-SUMIFS(Tabla7[Cantidad],Tabla7[Código del producto],$B3380,Tabla7[Tipo de movimiento],"SALIDA",Tabla7[Mes],I$5))</f>
        <v/>
      </c>
      <c r="J3380" s="39" t="str">
        <f>IF($B3380="","",-SUMIFS(Tabla7[Cantidad],Tabla7[Código del producto],$B3380,Tabla7[Tipo de movimiento],"SALIDA",Tabla7[Mes],J$5))</f>
        <v/>
      </c>
      <c r="K3380" s="39" t="str">
        <f>IF($B3380="","",-SUMIFS(Tabla7[Cantidad],Tabla7[Código del producto],$B3380,Tabla7[Tipo de movimiento],"SALIDA",Tabla7[Mes],K$5))</f>
        <v/>
      </c>
      <c r="L3380" s="39" t="str">
        <f>IF($B3380="","",-SUMIFS(Tabla7[Cantidad],Tabla7[Código del producto],$B3380,Tabla7[Tipo de movimiento],"SALIDA",Tabla7[Mes],L$5))</f>
        <v/>
      </c>
      <c r="M3380" s="39" t="str">
        <f>IF($B3380="","",-SUMIFS(Tabla7[Cantidad],Tabla7[Código del producto],$B3380,Tabla7[Tipo de movimiento],"SALIDA",Tabla7[Mes],M$5))</f>
        <v/>
      </c>
      <c r="N3380" s="39" t="str">
        <f>IF($B3380="","",-SUMIFS(Tabla7[Cantidad],Tabla7[Código del producto],$B3380,Tabla7[Tipo de movimiento],"SALIDA",Tabla7[Mes],N$5))</f>
        <v/>
      </c>
      <c r="O3380" s="39" t="str">
        <f>IF($B3380="","",-SUMIFS(Tabla7[Cantidad],Tabla7[Código del producto],$B3380,Tabla7[Tipo de movimiento],"SALIDA",Tabla7[Mes],O$5))</f>
        <v/>
      </c>
      <c r="P3380" s="39" t="str">
        <f>IF($B3380="","",-SUMIFS(Tabla7[Cantidad],Tabla7[Código del producto],$B3380,Tabla7[Tipo de movimiento],"SALIDA",Tabla7[Mes],P$5))</f>
        <v/>
      </c>
      <c r="Q3380" s="39" t="str">
        <f t="shared" si="156"/>
        <v/>
      </c>
      <c r="R3380" s="51" t="str">
        <f>IF($B3380="","",IFERROR(VLOOKUP($B3380,'ABC rotación'!$C:$G,5,0),"C"))</f>
        <v/>
      </c>
      <c r="S3380" s="41" t="str">
        <f t="shared" si="157"/>
        <v/>
      </c>
      <c r="T3380" s="40" t="str">
        <f t="shared" si="158"/>
        <v/>
      </c>
      <c r="U3380" s="23" t="str">
        <f>IF($B3380="","",VLOOKUP($T3380,Tablas!$X$14:$Y$17,2,1))</f>
        <v/>
      </c>
    </row>
    <row r="3381" spans="2:21" x14ac:dyDescent="0.2">
      <c r="B3381" s="1" t="str">
        <f>IF(Tablas!B3379="","",Tablas!B3379)</f>
        <v/>
      </c>
      <c r="C3381" s="1" t="str">
        <f>IF(Tablas!C3379="","",Tablas!C3379)</f>
        <v/>
      </c>
      <c r="D3381" s="1" t="str">
        <f>IF(Tablas!D3379="","",Tablas!D3379)</f>
        <v/>
      </c>
      <c r="E3381" s="1" t="str">
        <f>IF(Tablas!E3379="","",Tablas!E3379)</f>
        <v/>
      </c>
      <c r="F3381" s="1" t="str">
        <f>IF(Tablas!F3379="","",Tablas!F3379)</f>
        <v/>
      </c>
      <c r="G3381" s="1" t="str">
        <f>IF(Tablas!I3379="","",Tablas!I3379)</f>
        <v/>
      </c>
      <c r="H3381" s="1" t="s">
        <v>911</v>
      </c>
      <c r="I3381" s="39" t="str">
        <f>IF($B3381="","",-SUMIFS(Tabla7[Cantidad],Tabla7[Código del producto],$B3381,Tabla7[Tipo de movimiento],"SALIDA",Tabla7[Mes],I$5))</f>
        <v/>
      </c>
      <c r="J3381" s="39" t="str">
        <f>IF($B3381="","",-SUMIFS(Tabla7[Cantidad],Tabla7[Código del producto],$B3381,Tabla7[Tipo de movimiento],"SALIDA",Tabla7[Mes],J$5))</f>
        <v/>
      </c>
      <c r="K3381" s="39" t="str">
        <f>IF($B3381="","",-SUMIFS(Tabla7[Cantidad],Tabla7[Código del producto],$B3381,Tabla7[Tipo de movimiento],"SALIDA",Tabla7[Mes],K$5))</f>
        <v/>
      </c>
      <c r="L3381" s="39" t="str">
        <f>IF($B3381="","",-SUMIFS(Tabla7[Cantidad],Tabla7[Código del producto],$B3381,Tabla7[Tipo de movimiento],"SALIDA",Tabla7[Mes],L$5))</f>
        <v/>
      </c>
      <c r="M3381" s="39" t="str">
        <f>IF($B3381="","",-SUMIFS(Tabla7[Cantidad],Tabla7[Código del producto],$B3381,Tabla7[Tipo de movimiento],"SALIDA",Tabla7[Mes],M$5))</f>
        <v/>
      </c>
      <c r="N3381" s="39" t="str">
        <f>IF($B3381="","",-SUMIFS(Tabla7[Cantidad],Tabla7[Código del producto],$B3381,Tabla7[Tipo de movimiento],"SALIDA",Tabla7[Mes],N$5))</f>
        <v/>
      </c>
      <c r="O3381" s="39" t="str">
        <f>IF($B3381="","",-SUMIFS(Tabla7[Cantidad],Tabla7[Código del producto],$B3381,Tabla7[Tipo de movimiento],"SALIDA",Tabla7[Mes],O$5))</f>
        <v/>
      </c>
      <c r="P3381" s="39" t="str">
        <f>IF($B3381="","",-SUMIFS(Tabla7[Cantidad],Tabla7[Código del producto],$B3381,Tabla7[Tipo de movimiento],"SALIDA",Tabla7[Mes],P$5))</f>
        <v/>
      </c>
      <c r="Q3381" s="39" t="str">
        <f t="shared" si="156"/>
        <v/>
      </c>
      <c r="R3381" s="51" t="str">
        <f>IF($B3381="","",IFERROR(VLOOKUP($B3381,'ABC rotación'!$C:$G,5,0),"C"))</f>
        <v/>
      </c>
      <c r="S3381" s="41" t="str">
        <f t="shared" si="157"/>
        <v/>
      </c>
      <c r="T3381" s="40" t="str">
        <f t="shared" si="158"/>
        <v/>
      </c>
      <c r="U3381" s="23" t="str">
        <f>IF($B3381="","",VLOOKUP($T3381,Tablas!$X$14:$Y$17,2,1))</f>
        <v/>
      </c>
    </row>
    <row r="3382" spans="2:21" x14ac:dyDescent="0.2">
      <c r="B3382" s="1" t="str">
        <f>IF(Tablas!B3380="","",Tablas!B3380)</f>
        <v/>
      </c>
      <c r="C3382" s="1" t="str">
        <f>IF(Tablas!C3380="","",Tablas!C3380)</f>
        <v/>
      </c>
      <c r="D3382" s="1" t="str">
        <f>IF(Tablas!D3380="","",Tablas!D3380)</f>
        <v/>
      </c>
      <c r="E3382" s="1" t="str">
        <f>IF(Tablas!E3380="","",Tablas!E3380)</f>
        <v/>
      </c>
      <c r="F3382" s="1" t="str">
        <f>IF(Tablas!F3380="","",Tablas!F3380)</f>
        <v/>
      </c>
      <c r="G3382" s="1" t="str">
        <f>IF(Tablas!I3380="","",Tablas!I3380)</f>
        <v/>
      </c>
      <c r="H3382" s="1" t="s">
        <v>911</v>
      </c>
      <c r="I3382" s="39" t="str">
        <f>IF($B3382="","",-SUMIFS(Tabla7[Cantidad],Tabla7[Código del producto],$B3382,Tabla7[Tipo de movimiento],"SALIDA",Tabla7[Mes],I$5))</f>
        <v/>
      </c>
      <c r="J3382" s="39" t="str">
        <f>IF($B3382="","",-SUMIFS(Tabla7[Cantidad],Tabla7[Código del producto],$B3382,Tabla7[Tipo de movimiento],"SALIDA",Tabla7[Mes],J$5))</f>
        <v/>
      </c>
      <c r="K3382" s="39" t="str">
        <f>IF($B3382="","",-SUMIFS(Tabla7[Cantidad],Tabla7[Código del producto],$B3382,Tabla7[Tipo de movimiento],"SALIDA",Tabla7[Mes],K$5))</f>
        <v/>
      </c>
      <c r="L3382" s="39" t="str">
        <f>IF($B3382="","",-SUMIFS(Tabla7[Cantidad],Tabla7[Código del producto],$B3382,Tabla7[Tipo de movimiento],"SALIDA",Tabla7[Mes],L$5))</f>
        <v/>
      </c>
      <c r="M3382" s="39" t="str">
        <f>IF($B3382="","",-SUMIFS(Tabla7[Cantidad],Tabla7[Código del producto],$B3382,Tabla7[Tipo de movimiento],"SALIDA",Tabla7[Mes],M$5))</f>
        <v/>
      </c>
      <c r="N3382" s="39" t="str">
        <f>IF($B3382="","",-SUMIFS(Tabla7[Cantidad],Tabla7[Código del producto],$B3382,Tabla7[Tipo de movimiento],"SALIDA",Tabla7[Mes],N$5))</f>
        <v/>
      </c>
      <c r="O3382" s="39" t="str">
        <f>IF($B3382="","",-SUMIFS(Tabla7[Cantidad],Tabla7[Código del producto],$B3382,Tabla7[Tipo de movimiento],"SALIDA",Tabla7[Mes],O$5))</f>
        <v/>
      </c>
      <c r="P3382" s="39" t="str">
        <f>IF($B3382="","",-SUMIFS(Tabla7[Cantidad],Tabla7[Código del producto],$B3382,Tabla7[Tipo de movimiento],"SALIDA",Tabla7[Mes],P$5))</f>
        <v/>
      </c>
      <c r="Q3382" s="39" t="str">
        <f t="shared" si="156"/>
        <v/>
      </c>
      <c r="R3382" s="51" t="str">
        <f>IF($B3382="","",IFERROR(VLOOKUP($B3382,'ABC rotación'!$C:$G,5,0),"C"))</f>
        <v/>
      </c>
      <c r="S3382" s="41" t="str">
        <f t="shared" si="157"/>
        <v/>
      </c>
      <c r="T3382" s="40" t="str">
        <f t="shared" si="158"/>
        <v/>
      </c>
      <c r="U3382" s="23" t="str">
        <f>IF($B3382="","",VLOOKUP($T3382,Tablas!$X$14:$Y$17,2,1))</f>
        <v/>
      </c>
    </row>
    <row r="3383" spans="2:21" x14ac:dyDescent="0.2">
      <c r="B3383" s="1" t="str">
        <f>IF(Tablas!B3381="","",Tablas!B3381)</f>
        <v/>
      </c>
      <c r="C3383" s="1" t="str">
        <f>IF(Tablas!C3381="","",Tablas!C3381)</f>
        <v/>
      </c>
      <c r="D3383" s="1" t="str">
        <f>IF(Tablas!D3381="","",Tablas!D3381)</f>
        <v/>
      </c>
      <c r="E3383" s="1" t="str">
        <f>IF(Tablas!E3381="","",Tablas!E3381)</f>
        <v/>
      </c>
      <c r="F3383" s="1" t="str">
        <f>IF(Tablas!F3381="","",Tablas!F3381)</f>
        <v/>
      </c>
      <c r="G3383" s="1" t="str">
        <f>IF(Tablas!I3381="","",Tablas!I3381)</f>
        <v/>
      </c>
      <c r="H3383" s="1" t="s">
        <v>911</v>
      </c>
      <c r="I3383" s="39" t="str">
        <f>IF($B3383="","",-SUMIFS(Tabla7[Cantidad],Tabla7[Código del producto],$B3383,Tabla7[Tipo de movimiento],"SALIDA",Tabla7[Mes],I$5))</f>
        <v/>
      </c>
      <c r="J3383" s="39" t="str">
        <f>IF($B3383="","",-SUMIFS(Tabla7[Cantidad],Tabla7[Código del producto],$B3383,Tabla7[Tipo de movimiento],"SALIDA",Tabla7[Mes],J$5))</f>
        <v/>
      </c>
      <c r="K3383" s="39" t="str">
        <f>IF($B3383="","",-SUMIFS(Tabla7[Cantidad],Tabla7[Código del producto],$B3383,Tabla7[Tipo de movimiento],"SALIDA",Tabla7[Mes],K$5))</f>
        <v/>
      </c>
      <c r="L3383" s="39" t="str">
        <f>IF($B3383="","",-SUMIFS(Tabla7[Cantidad],Tabla7[Código del producto],$B3383,Tabla7[Tipo de movimiento],"SALIDA",Tabla7[Mes],L$5))</f>
        <v/>
      </c>
      <c r="M3383" s="39" t="str">
        <f>IF($B3383="","",-SUMIFS(Tabla7[Cantidad],Tabla7[Código del producto],$B3383,Tabla7[Tipo de movimiento],"SALIDA",Tabla7[Mes],M$5))</f>
        <v/>
      </c>
      <c r="N3383" s="39" t="str">
        <f>IF($B3383="","",-SUMIFS(Tabla7[Cantidad],Tabla7[Código del producto],$B3383,Tabla7[Tipo de movimiento],"SALIDA",Tabla7[Mes],N$5))</f>
        <v/>
      </c>
      <c r="O3383" s="39" t="str">
        <f>IF($B3383="","",-SUMIFS(Tabla7[Cantidad],Tabla7[Código del producto],$B3383,Tabla7[Tipo de movimiento],"SALIDA",Tabla7[Mes],O$5))</f>
        <v/>
      </c>
      <c r="P3383" s="39" t="str">
        <f>IF($B3383="","",-SUMIFS(Tabla7[Cantidad],Tabla7[Código del producto],$B3383,Tabla7[Tipo de movimiento],"SALIDA",Tabla7[Mes],P$5))</f>
        <v/>
      </c>
      <c r="Q3383" s="39" t="str">
        <f t="shared" si="156"/>
        <v/>
      </c>
      <c r="R3383" s="51" t="str">
        <f>IF($B3383="","",IFERROR(VLOOKUP($B3383,'ABC rotación'!$C:$G,5,0),"C"))</f>
        <v/>
      </c>
      <c r="S3383" s="41" t="str">
        <f t="shared" si="157"/>
        <v/>
      </c>
      <c r="T3383" s="40" t="str">
        <f t="shared" si="158"/>
        <v/>
      </c>
      <c r="U3383" s="23" t="str">
        <f>IF($B3383="","",VLOOKUP($T3383,Tablas!$X$14:$Y$17,2,1))</f>
        <v/>
      </c>
    </row>
    <row r="3384" spans="2:21" x14ac:dyDescent="0.2">
      <c r="B3384" s="1" t="str">
        <f>IF(Tablas!B3382="","",Tablas!B3382)</f>
        <v/>
      </c>
      <c r="C3384" s="1" t="str">
        <f>IF(Tablas!C3382="","",Tablas!C3382)</f>
        <v/>
      </c>
      <c r="D3384" s="1" t="str">
        <f>IF(Tablas!D3382="","",Tablas!D3382)</f>
        <v/>
      </c>
      <c r="E3384" s="1" t="str">
        <f>IF(Tablas!E3382="","",Tablas!E3382)</f>
        <v/>
      </c>
      <c r="F3384" s="1" t="str">
        <f>IF(Tablas!F3382="","",Tablas!F3382)</f>
        <v/>
      </c>
      <c r="G3384" s="1" t="str">
        <f>IF(Tablas!I3382="","",Tablas!I3382)</f>
        <v/>
      </c>
      <c r="H3384" s="1" t="s">
        <v>911</v>
      </c>
      <c r="I3384" s="39" t="str">
        <f>IF($B3384="","",-SUMIFS(Tabla7[Cantidad],Tabla7[Código del producto],$B3384,Tabla7[Tipo de movimiento],"SALIDA",Tabla7[Mes],I$5))</f>
        <v/>
      </c>
      <c r="J3384" s="39" t="str">
        <f>IF($B3384="","",-SUMIFS(Tabla7[Cantidad],Tabla7[Código del producto],$B3384,Tabla7[Tipo de movimiento],"SALIDA",Tabla7[Mes],J$5))</f>
        <v/>
      </c>
      <c r="K3384" s="39" t="str">
        <f>IF($B3384="","",-SUMIFS(Tabla7[Cantidad],Tabla7[Código del producto],$B3384,Tabla7[Tipo de movimiento],"SALIDA",Tabla7[Mes],K$5))</f>
        <v/>
      </c>
      <c r="L3384" s="39" t="str">
        <f>IF($B3384="","",-SUMIFS(Tabla7[Cantidad],Tabla7[Código del producto],$B3384,Tabla7[Tipo de movimiento],"SALIDA",Tabla7[Mes],L$5))</f>
        <v/>
      </c>
      <c r="M3384" s="39" t="str">
        <f>IF($B3384="","",-SUMIFS(Tabla7[Cantidad],Tabla7[Código del producto],$B3384,Tabla7[Tipo de movimiento],"SALIDA",Tabla7[Mes],M$5))</f>
        <v/>
      </c>
      <c r="N3384" s="39" t="str">
        <f>IF($B3384="","",-SUMIFS(Tabla7[Cantidad],Tabla7[Código del producto],$B3384,Tabla7[Tipo de movimiento],"SALIDA",Tabla7[Mes],N$5))</f>
        <v/>
      </c>
      <c r="O3384" s="39" t="str">
        <f>IF($B3384="","",-SUMIFS(Tabla7[Cantidad],Tabla7[Código del producto],$B3384,Tabla7[Tipo de movimiento],"SALIDA",Tabla7[Mes],O$5))</f>
        <v/>
      </c>
      <c r="P3384" s="39" t="str">
        <f>IF($B3384="","",-SUMIFS(Tabla7[Cantidad],Tabla7[Código del producto],$B3384,Tabla7[Tipo de movimiento],"SALIDA",Tabla7[Mes],P$5))</f>
        <v/>
      </c>
      <c r="Q3384" s="39" t="str">
        <f t="shared" si="156"/>
        <v/>
      </c>
      <c r="R3384" s="51" t="str">
        <f>IF($B3384="","",IFERROR(VLOOKUP($B3384,'ABC rotación'!$C:$G,5,0),"C"))</f>
        <v/>
      </c>
      <c r="S3384" s="41" t="str">
        <f t="shared" si="157"/>
        <v/>
      </c>
      <c r="T3384" s="40" t="str">
        <f t="shared" si="158"/>
        <v/>
      </c>
      <c r="U3384" s="23" t="str">
        <f>IF($B3384="","",VLOOKUP($T3384,Tablas!$X$14:$Y$17,2,1))</f>
        <v/>
      </c>
    </row>
    <row r="3385" spans="2:21" x14ac:dyDescent="0.2">
      <c r="B3385" s="1" t="str">
        <f>IF(Tablas!B3383="","",Tablas!B3383)</f>
        <v/>
      </c>
      <c r="C3385" s="1" t="str">
        <f>IF(Tablas!C3383="","",Tablas!C3383)</f>
        <v/>
      </c>
      <c r="D3385" s="1" t="str">
        <f>IF(Tablas!D3383="","",Tablas!D3383)</f>
        <v/>
      </c>
      <c r="E3385" s="1" t="str">
        <f>IF(Tablas!E3383="","",Tablas!E3383)</f>
        <v/>
      </c>
      <c r="F3385" s="1" t="str">
        <f>IF(Tablas!F3383="","",Tablas!F3383)</f>
        <v/>
      </c>
      <c r="G3385" s="1" t="str">
        <f>IF(Tablas!I3383="","",Tablas!I3383)</f>
        <v/>
      </c>
      <c r="H3385" s="1" t="s">
        <v>911</v>
      </c>
      <c r="I3385" s="39" t="str">
        <f>IF($B3385="","",-SUMIFS(Tabla7[Cantidad],Tabla7[Código del producto],$B3385,Tabla7[Tipo de movimiento],"SALIDA",Tabla7[Mes],I$5))</f>
        <v/>
      </c>
      <c r="J3385" s="39" t="str">
        <f>IF($B3385="","",-SUMIFS(Tabla7[Cantidad],Tabla7[Código del producto],$B3385,Tabla7[Tipo de movimiento],"SALIDA",Tabla7[Mes],J$5))</f>
        <v/>
      </c>
      <c r="K3385" s="39" t="str">
        <f>IF($B3385="","",-SUMIFS(Tabla7[Cantidad],Tabla7[Código del producto],$B3385,Tabla7[Tipo de movimiento],"SALIDA",Tabla7[Mes],K$5))</f>
        <v/>
      </c>
      <c r="L3385" s="39" t="str">
        <f>IF($B3385="","",-SUMIFS(Tabla7[Cantidad],Tabla7[Código del producto],$B3385,Tabla7[Tipo de movimiento],"SALIDA",Tabla7[Mes],L$5))</f>
        <v/>
      </c>
      <c r="M3385" s="39" t="str">
        <f>IF($B3385="","",-SUMIFS(Tabla7[Cantidad],Tabla7[Código del producto],$B3385,Tabla7[Tipo de movimiento],"SALIDA",Tabla7[Mes],M$5))</f>
        <v/>
      </c>
      <c r="N3385" s="39" t="str">
        <f>IF($B3385="","",-SUMIFS(Tabla7[Cantidad],Tabla7[Código del producto],$B3385,Tabla7[Tipo de movimiento],"SALIDA",Tabla7[Mes],N$5))</f>
        <v/>
      </c>
      <c r="O3385" s="39" t="str">
        <f>IF($B3385="","",-SUMIFS(Tabla7[Cantidad],Tabla7[Código del producto],$B3385,Tabla7[Tipo de movimiento],"SALIDA",Tabla7[Mes],O$5))</f>
        <v/>
      </c>
      <c r="P3385" s="39" t="str">
        <f>IF($B3385="","",-SUMIFS(Tabla7[Cantidad],Tabla7[Código del producto],$B3385,Tabla7[Tipo de movimiento],"SALIDA",Tabla7[Mes],P$5))</f>
        <v/>
      </c>
      <c r="Q3385" s="39" t="str">
        <f t="shared" si="156"/>
        <v/>
      </c>
      <c r="R3385" s="51" t="str">
        <f>IF($B3385="","",IFERROR(VLOOKUP($B3385,'ABC rotación'!$C:$G,5,0),"C"))</f>
        <v/>
      </c>
      <c r="S3385" s="41" t="str">
        <f t="shared" si="157"/>
        <v/>
      </c>
      <c r="T3385" s="40" t="str">
        <f t="shared" si="158"/>
        <v/>
      </c>
      <c r="U3385" s="23" t="str">
        <f>IF($B3385="","",VLOOKUP($T3385,Tablas!$X$14:$Y$17,2,1))</f>
        <v/>
      </c>
    </row>
    <row r="3386" spans="2:21" x14ac:dyDescent="0.2">
      <c r="B3386" s="1" t="str">
        <f>IF(Tablas!B3384="","",Tablas!B3384)</f>
        <v/>
      </c>
      <c r="C3386" s="1" t="str">
        <f>IF(Tablas!C3384="","",Tablas!C3384)</f>
        <v/>
      </c>
      <c r="D3386" s="1" t="str">
        <f>IF(Tablas!D3384="","",Tablas!D3384)</f>
        <v/>
      </c>
      <c r="E3386" s="1" t="str">
        <f>IF(Tablas!E3384="","",Tablas!E3384)</f>
        <v/>
      </c>
      <c r="F3386" s="1" t="str">
        <f>IF(Tablas!F3384="","",Tablas!F3384)</f>
        <v/>
      </c>
      <c r="G3386" s="1" t="str">
        <f>IF(Tablas!I3384="","",Tablas!I3384)</f>
        <v/>
      </c>
      <c r="H3386" s="1" t="s">
        <v>911</v>
      </c>
      <c r="I3386" s="39" t="str">
        <f>IF($B3386="","",-SUMIFS(Tabla7[Cantidad],Tabla7[Código del producto],$B3386,Tabla7[Tipo de movimiento],"SALIDA",Tabla7[Mes],I$5))</f>
        <v/>
      </c>
      <c r="J3386" s="39" t="str">
        <f>IF($B3386="","",-SUMIFS(Tabla7[Cantidad],Tabla7[Código del producto],$B3386,Tabla7[Tipo de movimiento],"SALIDA",Tabla7[Mes],J$5))</f>
        <v/>
      </c>
      <c r="K3386" s="39" t="str">
        <f>IF($B3386="","",-SUMIFS(Tabla7[Cantidad],Tabla7[Código del producto],$B3386,Tabla7[Tipo de movimiento],"SALIDA",Tabla7[Mes],K$5))</f>
        <v/>
      </c>
      <c r="L3386" s="39" t="str">
        <f>IF($B3386="","",-SUMIFS(Tabla7[Cantidad],Tabla7[Código del producto],$B3386,Tabla7[Tipo de movimiento],"SALIDA",Tabla7[Mes],L$5))</f>
        <v/>
      </c>
      <c r="M3386" s="39" t="str">
        <f>IF($B3386="","",-SUMIFS(Tabla7[Cantidad],Tabla7[Código del producto],$B3386,Tabla7[Tipo de movimiento],"SALIDA",Tabla7[Mes],M$5))</f>
        <v/>
      </c>
      <c r="N3386" s="39" t="str">
        <f>IF($B3386="","",-SUMIFS(Tabla7[Cantidad],Tabla7[Código del producto],$B3386,Tabla7[Tipo de movimiento],"SALIDA",Tabla7[Mes],N$5))</f>
        <v/>
      </c>
      <c r="O3386" s="39" t="str">
        <f>IF($B3386="","",-SUMIFS(Tabla7[Cantidad],Tabla7[Código del producto],$B3386,Tabla7[Tipo de movimiento],"SALIDA",Tabla7[Mes],O$5))</f>
        <v/>
      </c>
      <c r="P3386" s="39" t="str">
        <f>IF($B3386="","",-SUMIFS(Tabla7[Cantidad],Tabla7[Código del producto],$B3386,Tabla7[Tipo de movimiento],"SALIDA",Tabla7[Mes],P$5))</f>
        <v/>
      </c>
      <c r="Q3386" s="39" t="str">
        <f t="shared" si="156"/>
        <v/>
      </c>
      <c r="R3386" s="51" t="str">
        <f>IF($B3386="","",IFERROR(VLOOKUP($B3386,'ABC rotación'!$C:$G,5,0),"C"))</f>
        <v/>
      </c>
      <c r="S3386" s="41" t="str">
        <f t="shared" si="157"/>
        <v/>
      </c>
      <c r="T3386" s="40" t="str">
        <f t="shared" si="158"/>
        <v/>
      </c>
      <c r="U3386" s="23" t="str">
        <f>IF($B3386="","",VLOOKUP($T3386,Tablas!$X$14:$Y$17,2,1))</f>
        <v/>
      </c>
    </row>
    <row r="3387" spans="2:21" x14ac:dyDescent="0.2">
      <c r="B3387" s="1" t="str">
        <f>IF(Tablas!B3385="","",Tablas!B3385)</f>
        <v/>
      </c>
      <c r="C3387" s="1" t="str">
        <f>IF(Tablas!C3385="","",Tablas!C3385)</f>
        <v/>
      </c>
      <c r="D3387" s="1" t="str">
        <f>IF(Tablas!D3385="","",Tablas!D3385)</f>
        <v/>
      </c>
      <c r="E3387" s="1" t="str">
        <f>IF(Tablas!E3385="","",Tablas!E3385)</f>
        <v/>
      </c>
      <c r="F3387" s="1" t="str">
        <f>IF(Tablas!F3385="","",Tablas!F3385)</f>
        <v/>
      </c>
      <c r="G3387" s="1" t="str">
        <f>IF(Tablas!I3385="","",Tablas!I3385)</f>
        <v/>
      </c>
      <c r="H3387" s="1" t="s">
        <v>911</v>
      </c>
      <c r="I3387" s="39" t="str">
        <f>IF($B3387="","",-SUMIFS(Tabla7[Cantidad],Tabla7[Código del producto],$B3387,Tabla7[Tipo de movimiento],"SALIDA",Tabla7[Mes],I$5))</f>
        <v/>
      </c>
      <c r="J3387" s="39" t="str">
        <f>IF($B3387="","",-SUMIFS(Tabla7[Cantidad],Tabla7[Código del producto],$B3387,Tabla7[Tipo de movimiento],"SALIDA",Tabla7[Mes],J$5))</f>
        <v/>
      </c>
      <c r="K3387" s="39" t="str">
        <f>IF($B3387="","",-SUMIFS(Tabla7[Cantidad],Tabla7[Código del producto],$B3387,Tabla7[Tipo de movimiento],"SALIDA",Tabla7[Mes],K$5))</f>
        <v/>
      </c>
      <c r="L3387" s="39" t="str">
        <f>IF($B3387="","",-SUMIFS(Tabla7[Cantidad],Tabla7[Código del producto],$B3387,Tabla7[Tipo de movimiento],"SALIDA",Tabla7[Mes],L$5))</f>
        <v/>
      </c>
      <c r="M3387" s="39" t="str">
        <f>IF($B3387="","",-SUMIFS(Tabla7[Cantidad],Tabla7[Código del producto],$B3387,Tabla7[Tipo de movimiento],"SALIDA",Tabla7[Mes],M$5))</f>
        <v/>
      </c>
      <c r="N3387" s="39" t="str">
        <f>IF($B3387="","",-SUMIFS(Tabla7[Cantidad],Tabla7[Código del producto],$B3387,Tabla7[Tipo de movimiento],"SALIDA",Tabla7[Mes],N$5))</f>
        <v/>
      </c>
      <c r="O3387" s="39" t="str">
        <f>IF($B3387="","",-SUMIFS(Tabla7[Cantidad],Tabla7[Código del producto],$B3387,Tabla7[Tipo de movimiento],"SALIDA",Tabla7[Mes],O$5))</f>
        <v/>
      </c>
      <c r="P3387" s="39" t="str">
        <f>IF($B3387="","",-SUMIFS(Tabla7[Cantidad],Tabla7[Código del producto],$B3387,Tabla7[Tipo de movimiento],"SALIDA",Tabla7[Mes],P$5))</f>
        <v/>
      </c>
      <c r="Q3387" s="39" t="str">
        <f t="shared" si="156"/>
        <v/>
      </c>
      <c r="R3387" s="51" t="str">
        <f>IF($B3387="","",IFERROR(VLOOKUP($B3387,'ABC rotación'!$C:$G,5,0),"C"))</f>
        <v/>
      </c>
      <c r="S3387" s="41" t="str">
        <f t="shared" si="157"/>
        <v/>
      </c>
      <c r="T3387" s="40" t="str">
        <f t="shared" si="158"/>
        <v/>
      </c>
      <c r="U3387" s="23" t="str">
        <f>IF($B3387="","",VLOOKUP($T3387,Tablas!$X$14:$Y$17,2,1))</f>
        <v/>
      </c>
    </row>
    <row r="3388" spans="2:21" x14ac:dyDescent="0.2">
      <c r="B3388" s="1" t="str">
        <f>IF(Tablas!B3386="","",Tablas!B3386)</f>
        <v/>
      </c>
      <c r="C3388" s="1" t="str">
        <f>IF(Tablas!C3386="","",Tablas!C3386)</f>
        <v/>
      </c>
      <c r="D3388" s="1" t="str">
        <f>IF(Tablas!D3386="","",Tablas!D3386)</f>
        <v/>
      </c>
      <c r="E3388" s="1" t="str">
        <f>IF(Tablas!E3386="","",Tablas!E3386)</f>
        <v/>
      </c>
      <c r="F3388" s="1" t="str">
        <f>IF(Tablas!F3386="","",Tablas!F3386)</f>
        <v/>
      </c>
      <c r="G3388" s="1" t="str">
        <f>IF(Tablas!I3386="","",Tablas!I3386)</f>
        <v/>
      </c>
      <c r="H3388" s="1" t="s">
        <v>911</v>
      </c>
      <c r="I3388" s="39" t="str">
        <f>IF($B3388="","",-SUMIFS(Tabla7[Cantidad],Tabla7[Código del producto],$B3388,Tabla7[Tipo de movimiento],"SALIDA",Tabla7[Mes],I$5))</f>
        <v/>
      </c>
      <c r="J3388" s="39" t="str">
        <f>IF($B3388="","",-SUMIFS(Tabla7[Cantidad],Tabla7[Código del producto],$B3388,Tabla7[Tipo de movimiento],"SALIDA",Tabla7[Mes],J$5))</f>
        <v/>
      </c>
      <c r="K3388" s="39" t="str">
        <f>IF($B3388="","",-SUMIFS(Tabla7[Cantidad],Tabla7[Código del producto],$B3388,Tabla7[Tipo de movimiento],"SALIDA",Tabla7[Mes],K$5))</f>
        <v/>
      </c>
      <c r="L3388" s="39" t="str">
        <f>IF($B3388="","",-SUMIFS(Tabla7[Cantidad],Tabla7[Código del producto],$B3388,Tabla7[Tipo de movimiento],"SALIDA",Tabla7[Mes],L$5))</f>
        <v/>
      </c>
      <c r="M3388" s="39" t="str">
        <f>IF($B3388="","",-SUMIFS(Tabla7[Cantidad],Tabla7[Código del producto],$B3388,Tabla7[Tipo de movimiento],"SALIDA",Tabla7[Mes],M$5))</f>
        <v/>
      </c>
      <c r="N3388" s="39" t="str">
        <f>IF($B3388="","",-SUMIFS(Tabla7[Cantidad],Tabla7[Código del producto],$B3388,Tabla7[Tipo de movimiento],"SALIDA",Tabla7[Mes],N$5))</f>
        <v/>
      </c>
      <c r="O3388" s="39" t="str">
        <f>IF($B3388="","",-SUMIFS(Tabla7[Cantidad],Tabla7[Código del producto],$B3388,Tabla7[Tipo de movimiento],"SALIDA",Tabla7[Mes],O$5))</f>
        <v/>
      </c>
      <c r="P3388" s="39" t="str">
        <f>IF($B3388="","",-SUMIFS(Tabla7[Cantidad],Tabla7[Código del producto],$B3388,Tabla7[Tipo de movimiento],"SALIDA",Tabla7[Mes],P$5))</f>
        <v/>
      </c>
      <c r="Q3388" s="39" t="str">
        <f t="shared" si="156"/>
        <v/>
      </c>
      <c r="R3388" s="51" t="str">
        <f>IF($B3388="","",IFERROR(VLOOKUP($B3388,'ABC rotación'!$C:$G,5,0),"C"))</f>
        <v/>
      </c>
      <c r="S3388" s="41" t="str">
        <f t="shared" si="157"/>
        <v/>
      </c>
      <c r="T3388" s="40" t="str">
        <f t="shared" si="158"/>
        <v/>
      </c>
      <c r="U3388" s="23" t="str">
        <f>IF($B3388="","",VLOOKUP($T3388,Tablas!$X$14:$Y$17,2,1))</f>
        <v/>
      </c>
    </row>
    <row r="3389" spans="2:21" x14ac:dyDescent="0.2">
      <c r="B3389" s="1" t="str">
        <f>IF(Tablas!B3387="","",Tablas!B3387)</f>
        <v/>
      </c>
      <c r="C3389" s="1" t="str">
        <f>IF(Tablas!C3387="","",Tablas!C3387)</f>
        <v/>
      </c>
      <c r="D3389" s="1" t="str">
        <f>IF(Tablas!D3387="","",Tablas!D3387)</f>
        <v/>
      </c>
      <c r="E3389" s="1" t="str">
        <f>IF(Tablas!E3387="","",Tablas!E3387)</f>
        <v/>
      </c>
      <c r="F3389" s="1" t="str">
        <f>IF(Tablas!F3387="","",Tablas!F3387)</f>
        <v/>
      </c>
      <c r="G3389" s="1" t="str">
        <f>IF(Tablas!I3387="","",Tablas!I3387)</f>
        <v/>
      </c>
      <c r="H3389" s="1" t="s">
        <v>911</v>
      </c>
      <c r="I3389" s="39" t="str">
        <f>IF($B3389="","",-SUMIFS(Tabla7[Cantidad],Tabla7[Código del producto],$B3389,Tabla7[Tipo de movimiento],"SALIDA",Tabla7[Mes],I$5))</f>
        <v/>
      </c>
      <c r="J3389" s="39" t="str">
        <f>IF($B3389="","",-SUMIFS(Tabla7[Cantidad],Tabla7[Código del producto],$B3389,Tabla7[Tipo de movimiento],"SALIDA",Tabla7[Mes],J$5))</f>
        <v/>
      </c>
      <c r="K3389" s="39" t="str">
        <f>IF($B3389="","",-SUMIFS(Tabla7[Cantidad],Tabla7[Código del producto],$B3389,Tabla7[Tipo de movimiento],"SALIDA",Tabla7[Mes],K$5))</f>
        <v/>
      </c>
      <c r="L3389" s="39" t="str">
        <f>IF($B3389="","",-SUMIFS(Tabla7[Cantidad],Tabla7[Código del producto],$B3389,Tabla7[Tipo de movimiento],"SALIDA",Tabla7[Mes],L$5))</f>
        <v/>
      </c>
      <c r="M3389" s="39" t="str">
        <f>IF($B3389="","",-SUMIFS(Tabla7[Cantidad],Tabla7[Código del producto],$B3389,Tabla7[Tipo de movimiento],"SALIDA",Tabla7[Mes],M$5))</f>
        <v/>
      </c>
      <c r="N3389" s="39" t="str">
        <f>IF($B3389="","",-SUMIFS(Tabla7[Cantidad],Tabla7[Código del producto],$B3389,Tabla7[Tipo de movimiento],"SALIDA",Tabla7[Mes],N$5))</f>
        <v/>
      </c>
      <c r="O3389" s="39" t="str">
        <f>IF($B3389="","",-SUMIFS(Tabla7[Cantidad],Tabla7[Código del producto],$B3389,Tabla7[Tipo de movimiento],"SALIDA",Tabla7[Mes],O$5))</f>
        <v/>
      </c>
      <c r="P3389" s="39" t="str">
        <f>IF($B3389="","",-SUMIFS(Tabla7[Cantidad],Tabla7[Código del producto],$B3389,Tabla7[Tipo de movimiento],"SALIDA",Tabla7[Mes],P$5))</f>
        <v/>
      </c>
      <c r="Q3389" s="39" t="str">
        <f t="shared" si="156"/>
        <v/>
      </c>
      <c r="R3389" s="51" t="str">
        <f>IF($B3389="","",IFERROR(VLOOKUP($B3389,'ABC rotación'!$C:$G,5,0),"C"))</f>
        <v/>
      </c>
      <c r="S3389" s="41" t="str">
        <f t="shared" si="157"/>
        <v/>
      </c>
      <c r="T3389" s="40" t="str">
        <f t="shared" si="158"/>
        <v/>
      </c>
      <c r="U3389" s="23" t="str">
        <f>IF($B3389="","",VLOOKUP($T3389,Tablas!$X$14:$Y$17,2,1))</f>
        <v/>
      </c>
    </row>
    <row r="3390" spans="2:21" x14ac:dyDescent="0.2">
      <c r="B3390" s="1" t="str">
        <f>IF(Tablas!B3388="","",Tablas!B3388)</f>
        <v/>
      </c>
      <c r="C3390" s="1" t="str">
        <f>IF(Tablas!C3388="","",Tablas!C3388)</f>
        <v/>
      </c>
      <c r="D3390" s="1" t="str">
        <f>IF(Tablas!D3388="","",Tablas!D3388)</f>
        <v/>
      </c>
      <c r="E3390" s="1" t="str">
        <f>IF(Tablas!E3388="","",Tablas!E3388)</f>
        <v/>
      </c>
      <c r="F3390" s="1" t="str">
        <f>IF(Tablas!F3388="","",Tablas!F3388)</f>
        <v/>
      </c>
      <c r="G3390" s="1" t="str">
        <f>IF(Tablas!I3388="","",Tablas!I3388)</f>
        <v/>
      </c>
      <c r="H3390" s="1" t="s">
        <v>911</v>
      </c>
      <c r="I3390" s="39" t="str">
        <f>IF($B3390="","",-SUMIFS(Tabla7[Cantidad],Tabla7[Código del producto],$B3390,Tabla7[Tipo de movimiento],"SALIDA",Tabla7[Mes],I$5))</f>
        <v/>
      </c>
      <c r="J3390" s="39" t="str">
        <f>IF($B3390="","",-SUMIFS(Tabla7[Cantidad],Tabla7[Código del producto],$B3390,Tabla7[Tipo de movimiento],"SALIDA",Tabla7[Mes],J$5))</f>
        <v/>
      </c>
      <c r="K3390" s="39" t="str">
        <f>IF($B3390="","",-SUMIFS(Tabla7[Cantidad],Tabla7[Código del producto],$B3390,Tabla7[Tipo de movimiento],"SALIDA",Tabla7[Mes],K$5))</f>
        <v/>
      </c>
      <c r="L3390" s="39" t="str">
        <f>IF($B3390="","",-SUMIFS(Tabla7[Cantidad],Tabla7[Código del producto],$B3390,Tabla7[Tipo de movimiento],"SALIDA",Tabla7[Mes],L$5))</f>
        <v/>
      </c>
      <c r="M3390" s="39" t="str">
        <f>IF($B3390="","",-SUMIFS(Tabla7[Cantidad],Tabla7[Código del producto],$B3390,Tabla7[Tipo de movimiento],"SALIDA",Tabla7[Mes],M$5))</f>
        <v/>
      </c>
      <c r="N3390" s="39" t="str">
        <f>IF($B3390="","",-SUMIFS(Tabla7[Cantidad],Tabla7[Código del producto],$B3390,Tabla7[Tipo de movimiento],"SALIDA",Tabla7[Mes],N$5))</f>
        <v/>
      </c>
      <c r="O3390" s="39" t="str">
        <f>IF($B3390="","",-SUMIFS(Tabla7[Cantidad],Tabla7[Código del producto],$B3390,Tabla7[Tipo de movimiento],"SALIDA",Tabla7[Mes],O$5))</f>
        <v/>
      </c>
      <c r="P3390" s="39" t="str">
        <f>IF($B3390="","",-SUMIFS(Tabla7[Cantidad],Tabla7[Código del producto],$B3390,Tabla7[Tipo de movimiento],"SALIDA",Tabla7[Mes],P$5))</f>
        <v/>
      </c>
      <c r="Q3390" s="39" t="str">
        <f t="shared" si="156"/>
        <v/>
      </c>
      <c r="R3390" s="51" t="str">
        <f>IF($B3390="","",IFERROR(VLOOKUP($B3390,'ABC rotación'!$C:$G,5,0),"C"))</f>
        <v/>
      </c>
      <c r="S3390" s="41" t="str">
        <f t="shared" si="157"/>
        <v/>
      </c>
      <c r="T3390" s="40" t="str">
        <f t="shared" si="158"/>
        <v/>
      </c>
      <c r="U3390" s="23" t="str">
        <f>IF($B3390="","",VLOOKUP($T3390,Tablas!$X$14:$Y$17,2,1))</f>
        <v/>
      </c>
    </row>
    <row r="3391" spans="2:21" x14ac:dyDescent="0.2">
      <c r="B3391" s="1" t="str">
        <f>IF(Tablas!B3389="","",Tablas!B3389)</f>
        <v/>
      </c>
      <c r="C3391" s="1" t="str">
        <f>IF(Tablas!C3389="","",Tablas!C3389)</f>
        <v/>
      </c>
      <c r="D3391" s="1" t="str">
        <f>IF(Tablas!D3389="","",Tablas!D3389)</f>
        <v/>
      </c>
      <c r="E3391" s="1" t="str">
        <f>IF(Tablas!E3389="","",Tablas!E3389)</f>
        <v/>
      </c>
      <c r="F3391" s="1" t="str">
        <f>IF(Tablas!F3389="","",Tablas!F3389)</f>
        <v/>
      </c>
      <c r="G3391" s="1" t="str">
        <f>IF(Tablas!I3389="","",Tablas!I3389)</f>
        <v/>
      </c>
      <c r="H3391" s="1" t="s">
        <v>911</v>
      </c>
      <c r="I3391" s="39" t="str">
        <f>IF($B3391="","",-SUMIFS(Tabla7[Cantidad],Tabla7[Código del producto],$B3391,Tabla7[Tipo de movimiento],"SALIDA",Tabla7[Mes],I$5))</f>
        <v/>
      </c>
      <c r="J3391" s="39" t="str">
        <f>IF($B3391="","",-SUMIFS(Tabla7[Cantidad],Tabla7[Código del producto],$B3391,Tabla7[Tipo de movimiento],"SALIDA",Tabla7[Mes],J$5))</f>
        <v/>
      </c>
      <c r="K3391" s="39" t="str">
        <f>IF($B3391="","",-SUMIFS(Tabla7[Cantidad],Tabla7[Código del producto],$B3391,Tabla7[Tipo de movimiento],"SALIDA",Tabla7[Mes],K$5))</f>
        <v/>
      </c>
      <c r="L3391" s="39" t="str">
        <f>IF($B3391="","",-SUMIFS(Tabla7[Cantidad],Tabla7[Código del producto],$B3391,Tabla7[Tipo de movimiento],"SALIDA",Tabla7[Mes],L$5))</f>
        <v/>
      </c>
      <c r="M3391" s="39" t="str">
        <f>IF($B3391="","",-SUMIFS(Tabla7[Cantidad],Tabla7[Código del producto],$B3391,Tabla7[Tipo de movimiento],"SALIDA",Tabla7[Mes],M$5))</f>
        <v/>
      </c>
      <c r="N3391" s="39" t="str">
        <f>IF($B3391="","",-SUMIFS(Tabla7[Cantidad],Tabla7[Código del producto],$B3391,Tabla7[Tipo de movimiento],"SALIDA",Tabla7[Mes],N$5))</f>
        <v/>
      </c>
      <c r="O3391" s="39" t="str">
        <f>IF($B3391="","",-SUMIFS(Tabla7[Cantidad],Tabla7[Código del producto],$B3391,Tabla7[Tipo de movimiento],"SALIDA",Tabla7[Mes],O$5))</f>
        <v/>
      </c>
      <c r="P3391" s="39" t="str">
        <f>IF($B3391="","",-SUMIFS(Tabla7[Cantidad],Tabla7[Código del producto],$B3391,Tabla7[Tipo de movimiento],"SALIDA",Tabla7[Mes],P$5))</f>
        <v/>
      </c>
      <c r="Q3391" s="39" t="str">
        <f t="shared" si="156"/>
        <v/>
      </c>
      <c r="R3391" s="51" t="str">
        <f>IF($B3391="","",IFERROR(VLOOKUP($B3391,'ABC rotación'!$C:$G,5,0),"C"))</f>
        <v/>
      </c>
      <c r="S3391" s="41" t="str">
        <f t="shared" si="157"/>
        <v/>
      </c>
      <c r="T3391" s="40" t="str">
        <f t="shared" si="158"/>
        <v/>
      </c>
      <c r="U3391" s="23" t="str">
        <f>IF($B3391="","",VLOOKUP($T3391,Tablas!$X$14:$Y$17,2,1))</f>
        <v/>
      </c>
    </row>
    <row r="3392" spans="2:21" x14ac:dyDescent="0.2">
      <c r="B3392" s="1" t="str">
        <f>IF(Tablas!B3390="","",Tablas!B3390)</f>
        <v/>
      </c>
      <c r="C3392" s="1" t="str">
        <f>IF(Tablas!C3390="","",Tablas!C3390)</f>
        <v/>
      </c>
      <c r="D3392" s="1" t="str">
        <f>IF(Tablas!D3390="","",Tablas!D3390)</f>
        <v/>
      </c>
      <c r="E3392" s="1" t="str">
        <f>IF(Tablas!E3390="","",Tablas!E3390)</f>
        <v/>
      </c>
      <c r="F3392" s="1" t="str">
        <f>IF(Tablas!F3390="","",Tablas!F3390)</f>
        <v/>
      </c>
      <c r="G3392" s="1" t="str">
        <f>IF(Tablas!I3390="","",Tablas!I3390)</f>
        <v/>
      </c>
      <c r="H3392" s="1" t="s">
        <v>911</v>
      </c>
      <c r="I3392" s="39" t="str">
        <f>IF($B3392="","",-SUMIFS(Tabla7[Cantidad],Tabla7[Código del producto],$B3392,Tabla7[Tipo de movimiento],"SALIDA",Tabla7[Mes],I$5))</f>
        <v/>
      </c>
      <c r="J3392" s="39" t="str">
        <f>IF($B3392="","",-SUMIFS(Tabla7[Cantidad],Tabla7[Código del producto],$B3392,Tabla7[Tipo de movimiento],"SALIDA",Tabla7[Mes],J$5))</f>
        <v/>
      </c>
      <c r="K3392" s="39" t="str">
        <f>IF($B3392="","",-SUMIFS(Tabla7[Cantidad],Tabla7[Código del producto],$B3392,Tabla7[Tipo de movimiento],"SALIDA",Tabla7[Mes],K$5))</f>
        <v/>
      </c>
      <c r="L3392" s="39" t="str">
        <f>IF($B3392="","",-SUMIFS(Tabla7[Cantidad],Tabla7[Código del producto],$B3392,Tabla7[Tipo de movimiento],"SALIDA",Tabla7[Mes],L$5))</f>
        <v/>
      </c>
      <c r="M3392" s="39" t="str">
        <f>IF($B3392="","",-SUMIFS(Tabla7[Cantidad],Tabla7[Código del producto],$B3392,Tabla7[Tipo de movimiento],"SALIDA",Tabla7[Mes],M$5))</f>
        <v/>
      </c>
      <c r="N3392" s="39" t="str">
        <f>IF($B3392="","",-SUMIFS(Tabla7[Cantidad],Tabla7[Código del producto],$B3392,Tabla7[Tipo de movimiento],"SALIDA",Tabla7[Mes],N$5))</f>
        <v/>
      </c>
      <c r="O3392" s="39" t="str">
        <f>IF($B3392="","",-SUMIFS(Tabla7[Cantidad],Tabla7[Código del producto],$B3392,Tabla7[Tipo de movimiento],"SALIDA",Tabla7[Mes],O$5))</f>
        <v/>
      </c>
      <c r="P3392" s="39" t="str">
        <f>IF($B3392="","",-SUMIFS(Tabla7[Cantidad],Tabla7[Código del producto],$B3392,Tabla7[Tipo de movimiento],"SALIDA",Tabla7[Mes],P$5))</f>
        <v/>
      </c>
      <c r="Q3392" s="39" t="str">
        <f t="shared" si="156"/>
        <v/>
      </c>
      <c r="R3392" s="51" t="str">
        <f>IF($B3392="","",IFERROR(VLOOKUP($B3392,'ABC rotación'!$C:$G,5,0),"C"))</f>
        <v/>
      </c>
      <c r="S3392" s="41" t="str">
        <f t="shared" si="157"/>
        <v/>
      </c>
      <c r="T3392" s="40" t="str">
        <f t="shared" si="158"/>
        <v/>
      </c>
      <c r="U3392" s="23" t="str">
        <f>IF($B3392="","",VLOOKUP($T3392,Tablas!$X$14:$Y$17,2,1))</f>
        <v/>
      </c>
    </row>
    <row r="3393" spans="2:21" x14ac:dyDescent="0.2">
      <c r="B3393" s="1" t="str">
        <f>IF(Tablas!B3391="","",Tablas!B3391)</f>
        <v/>
      </c>
      <c r="C3393" s="1" t="str">
        <f>IF(Tablas!C3391="","",Tablas!C3391)</f>
        <v/>
      </c>
      <c r="D3393" s="1" t="str">
        <f>IF(Tablas!D3391="","",Tablas!D3391)</f>
        <v/>
      </c>
      <c r="E3393" s="1" t="str">
        <f>IF(Tablas!E3391="","",Tablas!E3391)</f>
        <v/>
      </c>
      <c r="F3393" s="1" t="str">
        <f>IF(Tablas!F3391="","",Tablas!F3391)</f>
        <v/>
      </c>
      <c r="G3393" s="1" t="str">
        <f>IF(Tablas!I3391="","",Tablas!I3391)</f>
        <v/>
      </c>
      <c r="H3393" s="1" t="s">
        <v>911</v>
      </c>
      <c r="I3393" s="39" t="str">
        <f>IF($B3393="","",-SUMIFS(Tabla7[Cantidad],Tabla7[Código del producto],$B3393,Tabla7[Tipo de movimiento],"SALIDA",Tabla7[Mes],I$5))</f>
        <v/>
      </c>
      <c r="J3393" s="39" t="str">
        <f>IF($B3393="","",-SUMIFS(Tabla7[Cantidad],Tabla7[Código del producto],$B3393,Tabla7[Tipo de movimiento],"SALIDA",Tabla7[Mes],J$5))</f>
        <v/>
      </c>
      <c r="K3393" s="39" t="str">
        <f>IF($B3393="","",-SUMIFS(Tabla7[Cantidad],Tabla7[Código del producto],$B3393,Tabla7[Tipo de movimiento],"SALIDA",Tabla7[Mes],K$5))</f>
        <v/>
      </c>
      <c r="L3393" s="39" t="str">
        <f>IF($B3393="","",-SUMIFS(Tabla7[Cantidad],Tabla7[Código del producto],$B3393,Tabla7[Tipo de movimiento],"SALIDA",Tabla7[Mes],L$5))</f>
        <v/>
      </c>
      <c r="M3393" s="39" t="str">
        <f>IF($B3393="","",-SUMIFS(Tabla7[Cantidad],Tabla7[Código del producto],$B3393,Tabla7[Tipo de movimiento],"SALIDA",Tabla7[Mes],M$5))</f>
        <v/>
      </c>
      <c r="N3393" s="39" t="str">
        <f>IF($B3393="","",-SUMIFS(Tabla7[Cantidad],Tabla7[Código del producto],$B3393,Tabla7[Tipo de movimiento],"SALIDA",Tabla7[Mes],N$5))</f>
        <v/>
      </c>
      <c r="O3393" s="39" t="str">
        <f>IF($B3393="","",-SUMIFS(Tabla7[Cantidad],Tabla7[Código del producto],$B3393,Tabla7[Tipo de movimiento],"SALIDA",Tabla7[Mes],O$5))</f>
        <v/>
      </c>
      <c r="P3393" s="39" t="str">
        <f>IF($B3393="","",-SUMIFS(Tabla7[Cantidad],Tabla7[Código del producto],$B3393,Tabla7[Tipo de movimiento],"SALIDA",Tabla7[Mes],P$5))</f>
        <v/>
      </c>
      <c r="Q3393" s="39" t="str">
        <f t="shared" si="156"/>
        <v/>
      </c>
      <c r="R3393" s="51" t="str">
        <f>IF($B3393="","",IFERROR(VLOOKUP($B3393,'ABC rotación'!$C:$G,5,0),"C"))</f>
        <v/>
      </c>
      <c r="S3393" s="41" t="str">
        <f t="shared" si="157"/>
        <v/>
      </c>
      <c r="T3393" s="40" t="str">
        <f t="shared" si="158"/>
        <v/>
      </c>
      <c r="U3393" s="23" t="str">
        <f>IF($B3393="","",VLOOKUP($T3393,Tablas!$X$14:$Y$17,2,1))</f>
        <v/>
      </c>
    </row>
    <row r="3394" spans="2:21" x14ac:dyDescent="0.2">
      <c r="B3394" s="1" t="str">
        <f>IF(Tablas!B3392="","",Tablas!B3392)</f>
        <v/>
      </c>
      <c r="C3394" s="1" t="str">
        <f>IF(Tablas!C3392="","",Tablas!C3392)</f>
        <v/>
      </c>
      <c r="D3394" s="1" t="str">
        <f>IF(Tablas!D3392="","",Tablas!D3392)</f>
        <v/>
      </c>
      <c r="E3394" s="1" t="str">
        <f>IF(Tablas!E3392="","",Tablas!E3392)</f>
        <v/>
      </c>
      <c r="F3394" s="1" t="str">
        <f>IF(Tablas!F3392="","",Tablas!F3392)</f>
        <v/>
      </c>
      <c r="G3394" s="1" t="str">
        <f>IF(Tablas!I3392="","",Tablas!I3392)</f>
        <v/>
      </c>
      <c r="H3394" s="1" t="s">
        <v>911</v>
      </c>
      <c r="I3394" s="39" t="str">
        <f>IF($B3394="","",-SUMIFS(Tabla7[Cantidad],Tabla7[Código del producto],$B3394,Tabla7[Tipo de movimiento],"SALIDA",Tabla7[Mes],I$5))</f>
        <v/>
      </c>
      <c r="J3394" s="39" t="str">
        <f>IF($B3394="","",-SUMIFS(Tabla7[Cantidad],Tabla7[Código del producto],$B3394,Tabla7[Tipo de movimiento],"SALIDA",Tabla7[Mes],J$5))</f>
        <v/>
      </c>
      <c r="K3394" s="39" t="str">
        <f>IF($B3394="","",-SUMIFS(Tabla7[Cantidad],Tabla7[Código del producto],$B3394,Tabla7[Tipo de movimiento],"SALIDA",Tabla7[Mes],K$5))</f>
        <v/>
      </c>
      <c r="L3394" s="39" t="str">
        <f>IF($B3394="","",-SUMIFS(Tabla7[Cantidad],Tabla7[Código del producto],$B3394,Tabla7[Tipo de movimiento],"SALIDA",Tabla7[Mes],L$5))</f>
        <v/>
      </c>
      <c r="M3394" s="39" t="str">
        <f>IF($B3394="","",-SUMIFS(Tabla7[Cantidad],Tabla7[Código del producto],$B3394,Tabla7[Tipo de movimiento],"SALIDA",Tabla7[Mes],M$5))</f>
        <v/>
      </c>
      <c r="N3394" s="39" t="str">
        <f>IF($B3394="","",-SUMIFS(Tabla7[Cantidad],Tabla7[Código del producto],$B3394,Tabla7[Tipo de movimiento],"SALIDA",Tabla7[Mes],N$5))</f>
        <v/>
      </c>
      <c r="O3394" s="39" t="str">
        <f>IF($B3394="","",-SUMIFS(Tabla7[Cantidad],Tabla7[Código del producto],$B3394,Tabla7[Tipo de movimiento],"SALIDA",Tabla7[Mes],O$5))</f>
        <v/>
      </c>
      <c r="P3394" s="39" t="str">
        <f>IF($B3394="","",-SUMIFS(Tabla7[Cantidad],Tabla7[Código del producto],$B3394,Tabla7[Tipo de movimiento],"SALIDA",Tabla7[Mes],P$5))</f>
        <v/>
      </c>
      <c r="Q3394" s="39" t="str">
        <f t="shared" si="156"/>
        <v/>
      </c>
      <c r="R3394" s="51" t="str">
        <f>IF($B3394="","",IFERROR(VLOOKUP($B3394,'ABC rotación'!$C:$G,5,0),"C"))</f>
        <v/>
      </c>
      <c r="S3394" s="41" t="str">
        <f t="shared" si="157"/>
        <v/>
      </c>
      <c r="T3394" s="40" t="str">
        <f t="shared" si="158"/>
        <v/>
      </c>
      <c r="U3394" s="23" t="str">
        <f>IF($B3394="","",VLOOKUP($T3394,Tablas!$X$14:$Y$17,2,1))</f>
        <v/>
      </c>
    </row>
    <row r="3395" spans="2:21" x14ac:dyDescent="0.2">
      <c r="B3395" s="1" t="str">
        <f>IF(Tablas!B3393="","",Tablas!B3393)</f>
        <v/>
      </c>
      <c r="C3395" s="1" t="str">
        <f>IF(Tablas!C3393="","",Tablas!C3393)</f>
        <v/>
      </c>
      <c r="D3395" s="1" t="str">
        <f>IF(Tablas!D3393="","",Tablas!D3393)</f>
        <v/>
      </c>
      <c r="E3395" s="1" t="str">
        <f>IF(Tablas!E3393="","",Tablas!E3393)</f>
        <v/>
      </c>
      <c r="F3395" s="1" t="str">
        <f>IF(Tablas!F3393="","",Tablas!F3393)</f>
        <v/>
      </c>
      <c r="G3395" s="1" t="str">
        <f>IF(Tablas!I3393="","",Tablas!I3393)</f>
        <v/>
      </c>
      <c r="H3395" s="1" t="s">
        <v>911</v>
      </c>
      <c r="I3395" s="39" t="str">
        <f>IF($B3395="","",-SUMIFS(Tabla7[Cantidad],Tabla7[Código del producto],$B3395,Tabla7[Tipo de movimiento],"SALIDA",Tabla7[Mes],I$5))</f>
        <v/>
      </c>
      <c r="J3395" s="39" t="str">
        <f>IF($B3395="","",-SUMIFS(Tabla7[Cantidad],Tabla7[Código del producto],$B3395,Tabla7[Tipo de movimiento],"SALIDA",Tabla7[Mes],J$5))</f>
        <v/>
      </c>
      <c r="K3395" s="39" t="str">
        <f>IF($B3395="","",-SUMIFS(Tabla7[Cantidad],Tabla7[Código del producto],$B3395,Tabla7[Tipo de movimiento],"SALIDA",Tabla7[Mes],K$5))</f>
        <v/>
      </c>
      <c r="L3395" s="39" t="str">
        <f>IF($B3395="","",-SUMIFS(Tabla7[Cantidad],Tabla7[Código del producto],$B3395,Tabla7[Tipo de movimiento],"SALIDA",Tabla7[Mes],L$5))</f>
        <v/>
      </c>
      <c r="M3395" s="39" t="str">
        <f>IF($B3395="","",-SUMIFS(Tabla7[Cantidad],Tabla7[Código del producto],$B3395,Tabla7[Tipo de movimiento],"SALIDA",Tabla7[Mes],M$5))</f>
        <v/>
      </c>
      <c r="N3395" s="39" t="str">
        <f>IF($B3395="","",-SUMIFS(Tabla7[Cantidad],Tabla7[Código del producto],$B3395,Tabla7[Tipo de movimiento],"SALIDA",Tabla7[Mes],N$5))</f>
        <v/>
      </c>
      <c r="O3395" s="39" t="str">
        <f>IF($B3395="","",-SUMIFS(Tabla7[Cantidad],Tabla7[Código del producto],$B3395,Tabla7[Tipo de movimiento],"SALIDA",Tabla7[Mes],O$5))</f>
        <v/>
      </c>
      <c r="P3395" s="39" t="str">
        <f>IF($B3395="","",-SUMIFS(Tabla7[Cantidad],Tabla7[Código del producto],$B3395,Tabla7[Tipo de movimiento],"SALIDA",Tabla7[Mes],P$5))</f>
        <v/>
      </c>
      <c r="Q3395" s="39" t="str">
        <f t="shared" si="156"/>
        <v/>
      </c>
      <c r="R3395" s="51" t="str">
        <f>IF($B3395="","",IFERROR(VLOOKUP($B3395,'ABC rotación'!$C:$G,5,0),"C"))</f>
        <v/>
      </c>
      <c r="S3395" s="41" t="str">
        <f t="shared" si="157"/>
        <v/>
      </c>
      <c r="T3395" s="40" t="str">
        <f t="shared" si="158"/>
        <v/>
      </c>
      <c r="U3395" s="23" t="str">
        <f>IF($B3395="","",VLOOKUP($T3395,Tablas!$X$14:$Y$17,2,1))</f>
        <v/>
      </c>
    </row>
    <row r="3396" spans="2:21" x14ac:dyDescent="0.2">
      <c r="B3396" s="1" t="str">
        <f>IF(Tablas!B3394="","",Tablas!B3394)</f>
        <v/>
      </c>
      <c r="C3396" s="1" t="str">
        <f>IF(Tablas!C3394="","",Tablas!C3394)</f>
        <v/>
      </c>
      <c r="D3396" s="1" t="str">
        <f>IF(Tablas!D3394="","",Tablas!D3394)</f>
        <v/>
      </c>
      <c r="E3396" s="1" t="str">
        <f>IF(Tablas!E3394="","",Tablas!E3394)</f>
        <v/>
      </c>
      <c r="F3396" s="1" t="str">
        <f>IF(Tablas!F3394="","",Tablas!F3394)</f>
        <v/>
      </c>
      <c r="G3396" s="1" t="str">
        <f>IF(Tablas!I3394="","",Tablas!I3394)</f>
        <v/>
      </c>
      <c r="H3396" s="1" t="s">
        <v>911</v>
      </c>
      <c r="I3396" s="39" t="str">
        <f>IF($B3396="","",-SUMIFS(Tabla7[Cantidad],Tabla7[Código del producto],$B3396,Tabla7[Tipo de movimiento],"SALIDA",Tabla7[Mes],I$5))</f>
        <v/>
      </c>
      <c r="J3396" s="39" t="str">
        <f>IF($B3396="","",-SUMIFS(Tabla7[Cantidad],Tabla7[Código del producto],$B3396,Tabla7[Tipo de movimiento],"SALIDA",Tabla7[Mes],J$5))</f>
        <v/>
      </c>
      <c r="K3396" s="39" t="str">
        <f>IF($B3396="","",-SUMIFS(Tabla7[Cantidad],Tabla7[Código del producto],$B3396,Tabla7[Tipo de movimiento],"SALIDA",Tabla7[Mes],K$5))</f>
        <v/>
      </c>
      <c r="L3396" s="39" t="str">
        <f>IF($B3396="","",-SUMIFS(Tabla7[Cantidad],Tabla7[Código del producto],$B3396,Tabla7[Tipo de movimiento],"SALIDA",Tabla7[Mes],L$5))</f>
        <v/>
      </c>
      <c r="M3396" s="39" t="str">
        <f>IF($B3396="","",-SUMIFS(Tabla7[Cantidad],Tabla7[Código del producto],$B3396,Tabla7[Tipo de movimiento],"SALIDA",Tabla7[Mes],M$5))</f>
        <v/>
      </c>
      <c r="N3396" s="39" t="str">
        <f>IF($B3396="","",-SUMIFS(Tabla7[Cantidad],Tabla7[Código del producto],$B3396,Tabla7[Tipo de movimiento],"SALIDA",Tabla7[Mes],N$5))</f>
        <v/>
      </c>
      <c r="O3396" s="39" t="str">
        <f>IF($B3396="","",-SUMIFS(Tabla7[Cantidad],Tabla7[Código del producto],$B3396,Tabla7[Tipo de movimiento],"SALIDA",Tabla7[Mes],O$5))</f>
        <v/>
      </c>
      <c r="P3396" s="39" t="str">
        <f>IF($B3396="","",-SUMIFS(Tabla7[Cantidad],Tabla7[Código del producto],$B3396,Tabla7[Tipo de movimiento],"SALIDA",Tabla7[Mes],P$5))</f>
        <v/>
      </c>
      <c r="Q3396" s="39" t="str">
        <f t="shared" si="156"/>
        <v/>
      </c>
      <c r="R3396" s="51" t="str">
        <f>IF($B3396="","",IFERROR(VLOOKUP($B3396,'ABC rotación'!$C:$G,5,0),"C"))</f>
        <v/>
      </c>
      <c r="S3396" s="41" t="str">
        <f t="shared" si="157"/>
        <v/>
      </c>
      <c r="T3396" s="40" t="str">
        <f t="shared" si="158"/>
        <v/>
      </c>
      <c r="U3396" s="23" t="str">
        <f>IF($B3396="","",VLOOKUP($T3396,Tablas!$X$14:$Y$17,2,1))</f>
        <v/>
      </c>
    </row>
    <row r="3397" spans="2:21" x14ac:dyDescent="0.2">
      <c r="B3397" s="1" t="str">
        <f>IF(Tablas!B3395="","",Tablas!B3395)</f>
        <v/>
      </c>
      <c r="C3397" s="1" t="str">
        <f>IF(Tablas!C3395="","",Tablas!C3395)</f>
        <v/>
      </c>
      <c r="D3397" s="1" t="str">
        <f>IF(Tablas!D3395="","",Tablas!D3395)</f>
        <v/>
      </c>
      <c r="E3397" s="1" t="str">
        <f>IF(Tablas!E3395="","",Tablas!E3395)</f>
        <v/>
      </c>
      <c r="F3397" s="1" t="str">
        <f>IF(Tablas!F3395="","",Tablas!F3395)</f>
        <v/>
      </c>
      <c r="G3397" s="1" t="str">
        <f>IF(Tablas!I3395="","",Tablas!I3395)</f>
        <v/>
      </c>
      <c r="H3397" s="1" t="s">
        <v>911</v>
      </c>
      <c r="I3397" s="39" t="str">
        <f>IF($B3397="","",-SUMIFS(Tabla7[Cantidad],Tabla7[Código del producto],$B3397,Tabla7[Tipo de movimiento],"SALIDA",Tabla7[Mes],I$5))</f>
        <v/>
      </c>
      <c r="J3397" s="39" t="str">
        <f>IF($B3397="","",-SUMIFS(Tabla7[Cantidad],Tabla7[Código del producto],$B3397,Tabla7[Tipo de movimiento],"SALIDA",Tabla7[Mes],J$5))</f>
        <v/>
      </c>
      <c r="K3397" s="39" t="str">
        <f>IF($B3397="","",-SUMIFS(Tabla7[Cantidad],Tabla7[Código del producto],$B3397,Tabla7[Tipo de movimiento],"SALIDA",Tabla7[Mes],K$5))</f>
        <v/>
      </c>
      <c r="L3397" s="39" t="str">
        <f>IF($B3397="","",-SUMIFS(Tabla7[Cantidad],Tabla7[Código del producto],$B3397,Tabla7[Tipo de movimiento],"SALIDA",Tabla7[Mes],L$5))</f>
        <v/>
      </c>
      <c r="M3397" s="39" t="str">
        <f>IF($B3397="","",-SUMIFS(Tabla7[Cantidad],Tabla7[Código del producto],$B3397,Tabla7[Tipo de movimiento],"SALIDA",Tabla7[Mes],M$5))</f>
        <v/>
      </c>
      <c r="N3397" s="39" t="str">
        <f>IF($B3397="","",-SUMIFS(Tabla7[Cantidad],Tabla7[Código del producto],$B3397,Tabla7[Tipo de movimiento],"SALIDA",Tabla7[Mes],N$5))</f>
        <v/>
      </c>
      <c r="O3397" s="39" t="str">
        <f>IF($B3397="","",-SUMIFS(Tabla7[Cantidad],Tabla7[Código del producto],$B3397,Tabla7[Tipo de movimiento],"SALIDA",Tabla7[Mes],O$5))</f>
        <v/>
      </c>
      <c r="P3397" s="39" t="str">
        <f>IF($B3397="","",-SUMIFS(Tabla7[Cantidad],Tabla7[Código del producto],$B3397,Tabla7[Tipo de movimiento],"SALIDA",Tabla7[Mes],P$5))</f>
        <v/>
      </c>
      <c r="Q3397" s="39" t="str">
        <f t="shared" si="156"/>
        <v/>
      </c>
      <c r="R3397" s="51" t="str">
        <f>IF($B3397="","",IFERROR(VLOOKUP($B3397,'ABC rotación'!$C:$G,5,0),"C"))</f>
        <v/>
      </c>
      <c r="S3397" s="41" t="str">
        <f t="shared" si="157"/>
        <v/>
      </c>
      <c r="T3397" s="40" t="str">
        <f t="shared" si="158"/>
        <v/>
      </c>
      <c r="U3397" s="23" t="str">
        <f>IF($B3397="","",VLOOKUP($T3397,Tablas!$X$14:$Y$17,2,1))</f>
        <v/>
      </c>
    </row>
    <row r="3398" spans="2:21" x14ac:dyDescent="0.2">
      <c r="B3398" s="1" t="str">
        <f>IF(Tablas!B3396="","",Tablas!B3396)</f>
        <v/>
      </c>
      <c r="C3398" s="1" t="str">
        <f>IF(Tablas!C3396="","",Tablas!C3396)</f>
        <v/>
      </c>
      <c r="D3398" s="1" t="str">
        <f>IF(Tablas!D3396="","",Tablas!D3396)</f>
        <v/>
      </c>
      <c r="E3398" s="1" t="str">
        <f>IF(Tablas!E3396="","",Tablas!E3396)</f>
        <v/>
      </c>
      <c r="F3398" s="1" t="str">
        <f>IF(Tablas!F3396="","",Tablas!F3396)</f>
        <v/>
      </c>
      <c r="G3398" s="1" t="str">
        <f>IF(Tablas!I3396="","",Tablas!I3396)</f>
        <v/>
      </c>
      <c r="H3398" s="1" t="s">
        <v>911</v>
      </c>
      <c r="I3398" s="39" t="str">
        <f>IF($B3398="","",-SUMIFS(Tabla7[Cantidad],Tabla7[Código del producto],$B3398,Tabla7[Tipo de movimiento],"SALIDA",Tabla7[Mes],I$5))</f>
        <v/>
      </c>
      <c r="J3398" s="39" t="str">
        <f>IF($B3398="","",-SUMIFS(Tabla7[Cantidad],Tabla7[Código del producto],$B3398,Tabla7[Tipo de movimiento],"SALIDA",Tabla7[Mes],J$5))</f>
        <v/>
      </c>
      <c r="K3398" s="39" t="str">
        <f>IF($B3398="","",-SUMIFS(Tabla7[Cantidad],Tabla7[Código del producto],$B3398,Tabla7[Tipo de movimiento],"SALIDA",Tabla7[Mes],K$5))</f>
        <v/>
      </c>
      <c r="L3398" s="39" t="str">
        <f>IF($B3398="","",-SUMIFS(Tabla7[Cantidad],Tabla7[Código del producto],$B3398,Tabla7[Tipo de movimiento],"SALIDA",Tabla7[Mes],L$5))</f>
        <v/>
      </c>
      <c r="M3398" s="39" t="str">
        <f>IF($B3398="","",-SUMIFS(Tabla7[Cantidad],Tabla7[Código del producto],$B3398,Tabla7[Tipo de movimiento],"SALIDA",Tabla7[Mes],M$5))</f>
        <v/>
      </c>
      <c r="N3398" s="39" t="str">
        <f>IF($B3398="","",-SUMIFS(Tabla7[Cantidad],Tabla7[Código del producto],$B3398,Tabla7[Tipo de movimiento],"SALIDA",Tabla7[Mes],N$5))</f>
        <v/>
      </c>
      <c r="O3398" s="39" t="str">
        <f>IF($B3398="","",-SUMIFS(Tabla7[Cantidad],Tabla7[Código del producto],$B3398,Tabla7[Tipo de movimiento],"SALIDA",Tabla7[Mes],O$5))</f>
        <v/>
      </c>
      <c r="P3398" s="39" t="str">
        <f>IF($B3398="","",-SUMIFS(Tabla7[Cantidad],Tabla7[Código del producto],$B3398,Tabla7[Tipo de movimiento],"SALIDA",Tabla7[Mes],P$5))</f>
        <v/>
      </c>
      <c r="Q3398" s="39" t="str">
        <f t="shared" si="156"/>
        <v/>
      </c>
      <c r="R3398" s="51" t="str">
        <f>IF($B3398="","",IFERROR(VLOOKUP($B3398,'ABC rotación'!$C:$G,5,0),"C"))</f>
        <v/>
      </c>
      <c r="S3398" s="41" t="str">
        <f t="shared" si="157"/>
        <v/>
      </c>
      <c r="T3398" s="40" t="str">
        <f t="shared" si="158"/>
        <v/>
      </c>
      <c r="U3398" s="23" t="str">
        <f>IF($B3398="","",VLOOKUP($T3398,Tablas!$X$14:$Y$17,2,1))</f>
        <v/>
      </c>
    </row>
    <row r="3399" spans="2:21" x14ac:dyDescent="0.2">
      <c r="B3399" s="1" t="str">
        <f>IF(Tablas!B3397="","",Tablas!B3397)</f>
        <v/>
      </c>
      <c r="C3399" s="1" t="str">
        <f>IF(Tablas!C3397="","",Tablas!C3397)</f>
        <v/>
      </c>
      <c r="D3399" s="1" t="str">
        <f>IF(Tablas!D3397="","",Tablas!D3397)</f>
        <v/>
      </c>
      <c r="E3399" s="1" t="str">
        <f>IF(Tablas!E3397="","",Tablas!E3397)</f>
        <v/>
      </c>
      <c r="F3399" s="1" t="str">
        <f>IF(Tablas!F3397="","",Tablas!F3397)</f>
        <v/>
      </c>
      <c r="G3399" s="1" t="str">
        <f>IF(Tablas!I3397="","",Tablas!I3397)</f>
        <v/>
      </c>
      <c r="H3399" s="1" t="s">
        <v>911</v>
      </c>
      <c r="I3399" s="39" t="str">
        <f>IF($B3399="","",-SUMIFS(Tabla7[Cantidad],Tabla7[Código del producto],$B3399,Tabla7[Tipo de movimiento],"SALIDA",Tabla7[Mes],I$5))</f>
        <v/>
      </c>
      <c r="J3399" s="39" t="str">
        <f>IF($B3399="","",-SUMIFS(Tabla7[Cantidad],Tabla7[Código del producto],$B3399,Tabla7[Tipo de movimiento],"SALIDA",Tabla7[Mes],J$5))</f>
        <v/>
      </c>
      <c r="K3399" s="39" t="str">
        <f>IF($B3399="","",-SUMIFS(Tabla7[Cantidad],Tabla7[Código del producto],$B3399,Tabla7[Tipo de movimiento],"SALIDA",Tabla7[Mes],K$5))</f>
        <v/>
      </c>
      <c r="L3399" s="39" t="str">
        <f>IF($B3399="","",-SUMIFS(Tabla7[Cantidad],Tabla7[Código del producto],$B3399,Tabla7[Tipo de movimiento],"SALIDA",Tabla7[Mes],L$5))</f>
        <v/>
      </c>
      <c r="M3399" s="39" t="str">
        <f>IF($B3399="","",-SUMIFS(Tabla7[Cantidad],Tabla7[Código del producto],$B3399,Tabla7[Tipo de movimiento],"SALIDA",Tabla7[Mes],M$5))</f>
        <v/>
      </c>
      <c r="N3399" s="39" t="str">
        <f>IF($B3399="","",-SUMIFS(Tabla7[Cantidad],Tabla7[Código del producto],$B3399,Tabla7[Tipo de movimiento],"SALIDA",Tabla7[Mes],N$5))</f>
        <v/>
      </c>
      <c r="O3399" s="39" t="str">
        <f>IF($B3399="","",-SUMIFS(Tabla7[Cantidad],Tabla7[Código del producto],$B3399,Tabla7[Tipo de movimiento],"SALIDA",Tabla7[Mes],O$5))</f>
        <v/>
      </c>
      <c r="P3399" s="39" t="str">
        <f>IF($B3399="","",-SUMIFS(Tabla7[Cantidad],Tabla7[Código del producto],$B3399,Tabla7[Tipo de movimiento],"SALIDA",Tabla7[Mes],P$5))</f>
        <v/>
      </c>
      <c r="Q3399" s="39" t="str">
        <f t="shared" ref="Q3399:Q3462" si="159">IF($B3399="","",IFERROR(AVERAGE(N3399:P3399),0))</f>
        <v/>
      </c>
      <c r="R3399" s="51" t="str">
        <f>IF($B3399="","",IFERROR(VLOOKUP($B3399,'ABC rotación'!$C:$G,5,0),"C"))</f>
        <v/>
      </c>
      <c r="S3399" s="41" t="str">
        <f t="shared" ref="S3399:S3462" si="160">IF($B3399="","",IFERROR(H3399/Q3399*30,0))</f>
        <v/>
      </c>
      <c r="T3399" s="40" t="str">
        <f t="shared" ref="T3399:T3462" si="161">IF($B3399="","",S3399/F3399)</f>
        <v/>
      </c>
      <c r="U3399" s="23" t="str">
        <f>IF($B3399="","",VLOOKUP($T3399,Tablas!$X$14:$Y$17,2,1))</f>
        <v/>
      </c>
    </row>
    <row r="3400" spans="2:21" x14ac:dyDescent="0.2">
      <c r="B3400" s="1" t="str">
        <f>IF(Tablas!B3398="","",Tablas!B3398)</f>
        <v/>
      </c>
      <c r="C3400" s="1" t="str">
        <f>IF(Tablas!C3398="","",Tablas!C3398)</f>
        <v/>
      </c>
      <c r="D3400" s="1" t="str">
        <f>IF(Tablas!D3398="","",Tablas!D3398)</f>
        <v/>
      </c>
      <c r="E3400" s="1" t="str">
        <f>IF(Tablas!E3398="","",Tablas!E3398)</f>
        <v/>
      </c>
      <c r="F3400" s="1" t="str">
        <f>IF(Tablas!F3398="","",Tablas!F3398)</f>
        <v/>
      </c>
      <c r="G3400" s="1" t="str">
        <f>IF(Tablas!I3398="","",Tablas!I3398)</f>
        <v/>
      </c>
      <c r="H3400" s="1" t="s">
        <v>911</v>
      </c>
      <c r="I3400" s="39" t="str">
        <f>IF($B3400="","",-SUMIFS(Tabla7[Cantidad],Tabla7[Código del producto],$B3400,Tabla7[Tipo de movimiento],"SALIDA",Tabla7[Mes],I$5))</f>
        <v/>
      </c>
      <c r="J3400" s="39" t="str">
        <f>IF($B3400="","",-SUMIFS(Tabla7[Cantidad],Tabla7[Código del producto],$B3400,Tabla7[Tipo de movimiento],"SALIDA",Tabla7[Mes],J$5))</f>
        <v/>
      </c>
      <c r="K3400" s="39" t="str">
        <f>IF($B3400="","",-SUMIFS(Tabla7[Cantidad],Tabla7[Código del producto],$B3400,Tabla7[Tipo de movimiento],"SALIDA",Tabla7[Mes],K$5))</f>
        <v/>
      </c>
      <c r="L3400" s="39" t="str">
        <f>IF($B3400="","",-SUMIFS(Tabla7[Cantidad],Tabla7[Código del producto],$B3400,Tabla7[Tipo de movimiento],"SALIDA",Tabla7[Mes],L$5))</f>
        <v/>
      </c>
      <c r="M3400" s="39" t="str">
        <f>IF($B3400="","",-SUMIFS(Tabla7[Cantidad],Tabla7[Código del producto],$B3400,Tabla7[Tipo de movimiento],"SALIDA",Tabla7[Mes],M$5))</f>
        <v/>
      </c>
      <c r="N3400" s="39" t="str">
        <f>IF($B3400="","",-SUMIFS(Tabla7[Cantidad],Tabla7[Código del producto],$B3400,Tabla7[Tipo de movimiento],"SALIDA",Tabla7[Mes],N$5))</f>
        <v/>
      </c>
      <c r="O3400" s="39" t="str">
        <f>IF($B3400="","",-SUMIFS(Tabla7[Cantidad],Tabla7[Código del producto],$B3400,Tabla7[Tipo de movimiento],"SALIDA",Tabla7[Mes],O$5))</f>
        <v/>
      </c>
      <c r="P3400" s="39" t="str">
        <f>IF($B3400="","",-SUMIFS(Tabla7[Cantidad],Tabla7[Código del producto],$B3400,Tabla7[Tipo de movimiento],"SALIDA",Tabla7[Mes],P$5))</f>
        <v/>
      </c>
      <c r="Q3400" s="39" t="str">
        <f t="shared" si="159"/>
        <v/>
      </c>
      <c r="R3400" s="51" t="str">
        <f>IF($B3400="","",IFERROR(VLOOKUP($B3400,'ABC rotación'!$C:$G,5,0),"C"))</f>
        <v/>
      </c>
      <c r="S3400" s="41" t="str">
        <f t="shared" si="160"/>
        <v/>
      </c>
      <c r="T3400" s="40" t="str">
        <f t="shared" si="161"/>
        <v/>
      </c>
      <c r="U3400" s="23" t="str">
        <f>IF($B3400="","",VLOOKUP($T3400,Tablas!$X$14:$Y$17,2,1))</f>
        <v/>
      </c>
    </row>
    <row r="3401" spans="2:21" x14ac:dyDescent="0.2">
      <c r="B3401" s="1" t="str">
        <f>IF(Tablas!B3399="","",Tablas!B3399)</f>
        <v/>
      </c>
      <c r="C3401" s="1" t="str">
        <f>IF(Tablas!C3399="","",Tablas!C3399)</f>
        <v/>
      </c>
      <c r="D3401" s="1" t="str">
        <f>IF(Tablas!D3399="","",Tablas!D3399)</f>
        <v/>
      </c>
      <c r="E3401" s="1" t="str">
        <f>IF(Tablas!E3399="","",Tablas!E3399)</f>
        <v/>
      </c>
      <c r="F3401" s="1" t="str">
        <f>IF(Tablas!F3399="","",Tablas!F3399)</f>
        <v/>
      </c>
      <c r="G3401" s="1" t="str">
        <f>IF(Tablas!I3399="","",Tablas!I3399)</f>
        <v/>
      </c>
      <c r="H3401" s="1" t="s">
        <v>911</v>
      </c>
      <c r="I3401" s="39" t="str">
        <f>IF($B3401="","",-SUMIFS(Tabla7[Cantidad],Tabla7[Código del producto],$B3401,Tabla7[Tipo de movimiento],"SALIDA",Tabla7[Mes],I$5))</f>
        <v/>
      </c>
      <c r="J3401" s="39" t="str">
        <f>IF($B3401="","",-SUMIFS(Tabla7[Cantidad],Tabla7[Código del producto],$B3401,Tabla7[Tipo de movimiento],"SALIDA",Tabla7[Mes],J$5))</f>
        <v/>
      </c>
      <c r="K3401" s="39" t="str">
        <f>IF($B3401="","",-SUMIFS(Tabla7[Cantidad],Tabla7[Código del producto],$B3401,Tabla7[Tipo de movimiento],"SALIDA",Tabla7[Mes],K$5))</f>
        <v/>
      </c>
      <c r="L3401" s="39" t="str">
        <f>IF($B3401="","",-SUMIFS(Tabla7[Cantidad],Tabla7[Código del producto],$B3401,Tabla7[Tipo de movimiento],"SALIDA",Tabla7[Mes],L$5))</f>
        <v/>
      </c>
      <c r="M3401" s="39" t="str">
        <f>IF($B3401="","",-SUMIFS(Tabla7[Cantidad],Tabla7[Código del producto],$B3401,Tabla7[Tipo de movimiento],"SALIDA",Tabla7[Mes],M$5))</f>
        <v/>
      </c>
      <c r="N3401" s="39" t="str">
        <f>IF($B3401="","",-SUMIFS(Tabla7[Cantidad],Tabla7[Código del producto],$B3401,Tabla7[Tipo de movimiento],"SALIDA",Tabla7[Mes],N$5))</f>
        <v/>
      </c>
      <c r="O3401" s="39" t="str">
        <f>IF($B3401="","",-SUMIFS(Tabla7[Cantidad],Tabla7[Código del producto],$B3401,Tabla7[Tipo de movimiento],"SALIDA",Tabla7[Mes],O$5))</f>
        <v/>
      </c>
      <c r="P3401" s="39" t="str">
        <f>IF($B3401="","",-SUMIFS(Tabla7[Cantidad],Tabla7[Código del producto],$B3401,Tabla7[Tipo de movimiento],"SALIDA",Tabla7[Mes],P$5))</f>
        <v/>
      </c>
      <c r="Q3401" s="39" t="str">
        <f t="shared" si="159"/>
        <v/>
      </c>
      <c r="R3401" s="51" t="str">
        <f>IF($B3401="","",IFERROR(VLOOKUP($B3401,'ABC rotación'!$C:$G,5,0),"C"))</f>
        <v/>
      </c>
      <c r="S3401" s="41" t="str">
        <f t="shared" si="160"/>
        <v/>
      </c>
      <c r="T3401" s="40" t="str">
        <f t="shared" si="161"/>
        <v/>
      </c>
      <c r="U3401" s="23" t="str">
        <f>IF($B3401="","",VLOOKUP($T3401,Tablas!$X$14:$Y$17,2,1))</f>
        <v/>
      </c>
    </row>
    <row r="3402" spans="2:21" x14ac:dyDescent="0.2">
      <c r="B3402" s="1" t="str">
        <f>IF(Tablas!B3400="","",Tablas!B3400)</f>
        <v/>
      </c>
      <c r="C3402" s="1" t="str">
        <f>IF(Tablas!C3400="","",Tablas!C3400)</f>
        <v/>
      </c>
      <c r="D3402" s="1" t="str">
        <f>IF(Tablas!D3400="","",Tablas!D3400)</f>
        <v/>
      </c>
      <c r="E3402" s="1" t="str">
        <f>IF(Tablas!E3400="","",Tablas!E3400)</f>
        <v/>
      </c>
      <c r="F3402" s="1" t="str">
        <f>IF(Tablas!F3400="","",Tablas!F3400)</f>
        <v/>
      </c>
      <c r="G3402" s="1" t="str">
        <f>IF(Tablas!I3400="","",Tablas!I3400)</f>
        <v/>
      </c>
      <c r="H3402" s="1" t="s">
        <v>911</v>
      </c>
      <c r="I3402" s="39" t="str">
        <f>IF($B3402="","",-SUMIFS(Tabla7[Cantidad],Tabla7[Código del producto],$B3402,Tabla7[Tipo de movimiento],"SALIDA",Tabla7[Mes],I$5))</f>
        <v/>
      </c>
      <c r="J3402" s="39" t="str">
        <f>IF($B3402="","",-SUMIFS(Tabla7[Cantidad],Tabla7[Código del producto],$B3402,Tabla7[Tipo de movimiento],"SALIDA",Tabla7[Mes],J$5))</f>
        <v/>
      </c>
      <c r="K3402" s="39" t="str">
        <f>IF($B3402="","",-SUMIFS(Tabla7[Cantidad],Tabla7[Código del producto],$B3402,Tabla7[Tipo de movimiento],"SALIDA",Tabla7[Mes],K$5))</f>
        <v/>
      </c>
      <c r="L3402" s="39" t="str">
        <f>IF($B3402="","",-SUMIFS(Tabla7[Cantidad],Tabla7[Código del producto],$B3402,Tabla7[Tipo de movimiento],"SALIDA",Tabla7[Mes],L$5))</f>
        <v/>
      </c>
      <c r="M3402" s="39" t="str">
        <f>IF($B3402="","",-SUMIFS(Tabla7[Cantidad],Tabla7[Código del producto],$B3402,Tabla7[Tipo de movimiento],"SALIDA",Tabla7[Mes],M$5))</f>
        <v/>
      </c>
      <c r="N3402" s="39" t="str">
        <f>IF($B3402="","",-SUMIFS(Tabla7[Cantidad],Tabla7[Código del producto],$B3402,Tabla7[Tipo de movimiento],"SALIDA",Tabla7[Mes],N$5))</f>
        <v/>
      </c>
      <c r="O3402" s="39" t="str">
        <f>IF($B3402="","",-SUMIFS(Tabla7[Cantidad],Tabla7[Código del producto],$B3402,Tabla7[Tipo de movimiento],"SALIDA",Tabla7[Mes],O$5))</f>
        <v/>
      </c>
      <c r="P3402" s="39" t="str">
        <f>IF($B3402="","",-SUMIFS(Tabla7[Cantidad],Tabla7[Código del producto],$B3402,Tabla7[Tipo de movimiento],"SALIDA",Tabla7[Mes],P$5))</f>
        <v/>
      </c>
      <c r="Q3402" s="39" t="str">
        <f t="shared" si="159"/>
        <v/>
      </c>
      <c r="R3402" s="51" t="str">
        <f>IF($B3402="","",IFERROR(VLOOKUP($B3402,'ABC rotación'!$C:$G,5,0),"C"))</f>
        <v/>
      </c>
      <c r="S3402" s="41" t="str">
        <f t="shared" si="160"/>
        <v/>
      </c>
      <c r="T3402" s="40" t="str">
        <f t="shared" si="161"/>
        <v/>
      </c>
      <c r="U3402" s="23" t="str">
        <f>IF($B3402="","",VLOOKUP($T3402,Tablas!$X$14:$Y$17,2,1))</f>
        <v/>
      </c>
    </row>
    <row r="3403" spans="2:21" x14ac:dyDescent="0.2">
      <c r="B3403" s="1" t="str">
        <f>IF(Tablas!B3401="","",Tablas!B3401)</f>
        <v/>
      </c>
      <c r="C3403" s="1" t="str">
        <f>IF(Tablas!C3401="","",Tablas!C3401)</f>
        <v/>
      </c>
      <c r="D3403" s="1" t="str">
        <f>IF(Tablas!D3401="","",Tablas!D3401)</f>
        <v/>
      </c>
      <c r="E3403" s="1" t="str">
        <f>IF(Tablas!E3401="","",Tablas!E3401)</f>
        <v/>
      </c>
      <c r="F3403" s="1" t="str">
        <f>IF(Tablas!F3401="","",Tablas!F3401)</f>
        <v/>
      </c>
      <c r="G3403" s="1" t="str">
        <f>IF(Tablas!I3401="","",Tablas!I3401)</f>
        <v/>
      </c>
      <c r="H3403" s="1" t="s">
        <v>911</v>
      </c>
      <c r="I3403" s="39" t="str">
        <f>IF($B3403="","",-SUMIFS(Tabla7[Cantidad],Tabla7[Código del producto],$B3403,Tabla7[Tipo de movimiento],"SALIDA",Tabla7[Mes],I$5))</f>
        <v/>
      </c>
      <c r="J3403" s="39" t="str">
        <f>IF($B3403="","",-SUMIFS(Tabla7[Cantidad],Tabla7[Código del producto],$B3403,Tabla7[Tipo de movimiento],"SALIDA",Tabla7[Mes],J$5))</f>
        <v/>
      </c>
      <c r="K3403" s="39" t="str">
        <f>IF($B3403="","",-SUMIFS(Tabla7[Cantidad],Tabla7[Código del producto],$B3403,Tabla7[Tipo de movimiento],"SALIDA",Tabla7[Mes],K$5))</f>
        <v/>
      </c>
      <c r="L3403" s="39" t="str">
        <f>IF($B3403="","",-SUMIFS(Tabla7[Cantidad],Tabla7[Código del producto],$B3403,Tabla7[Tipo de movimiento],"SALIDA",Tabla7[Mes],L$5))</f>
        <v/>
      </c>
      <c r="M3403" s="39" t="str">
        <f>IF($B3403="","",-SUMIFS(Tabla7[Cantidad],Tabla7[Código del producto],$B3403,Tabla7[Tipo de movimiento],"SALIDA",Tabla7[Mes],M$5))</f>
        <v/>
      </c>
      <c r="N3403" s="39" t="str">
        <f>IF($B3403="","",-SUMIFS(Tabla7[Cantidad],Tabla7[Código del producto],$B3403,Tabla7[Tipo de movimiento],"SALIDA",Tabla7[Mes],N$5))</f>
        <v/>
      </c>
      <c r="O3403" s="39" t="str">
        <f>IF($B3403="","",-SUMIFS(Tabla7[Cantidad],Tabla7[Código del producto],$B3403,Tabla7[Tipo de movimiento],"SALIDA",Tabla7[Mes],O$5))</f>
        <v/>
      </c>
      <c r="P3403" s="39" t="str">
        <f>IF($B3403="","",-SUMIFS(Tabla7[Cantidad],Tabla7[Código del producto],$B3403,Tabla7[Tipo de movimiento],"SALIDA",Tabla7[Mes],P$5))</f>
        <v/>
      </c>
      <c r="Q3403" s="39" t="str">
        <f t="shared" si="159"/>
        <v/>
      </c>
      <c r="R3403" s="51" t="str">
        <f>IF($B3403="","",IFERROR(VLOOKUP($B3403,'ABC rotación'!$C:$G,5,0),"C"))</f>
        <v/>
      </c>
      <c r="S3403" s="41" t="str">
        <f t="shared" si="160"/>
        <v/>
      </c>
      <c r="T3403" s="40" t="str">
        <f t="shared" si="161"/>
        <v/>
      </c>
      <c r="U3403" s="23" t="str">
        <f>IF($B3403="","",VLOOKUP($T3403,Tablas!$X$14:$Y$17,2,1))</f>
        <v/>
      </c>
    </row>
    <row r="3404" spans="2:21" x14ac:dyDescent="0.2">
      <c r="B3404" s="1" t="str">
        <f>IF(Tablas!B3402="","",Tablas!B3402)</f>
        <v/>
      </c>
      <c r="C3404" s="1" t="str">
        <f>IF(Tablas!C3402="","",Tablas!C3402)</f>
        <v/>
      </c>
      <c r="D3404" s="1" t="str">
        <f>IF(Tablas!D3402="","",Tablas!D3402)</f>
        <v/>
      </c>
      <c r="E3404" s="1" t="str">
        <f>IF(Tablas!E3402="","",Tablas!E3402)</f>
        <v/>
      </c>
      <c r="F3404" s="1" t="str">
        <f>IF(Tablas!F3402="","",Tablas!F3402)</f>
        <v/>
      </c>
      <c r="G3404" s="1" t="str">
        <f>IF(Tablas!I3402="","",Tablas!I3402)</f>
        <v/>
      </c>
      <c r="H3404" s="1" t="s">
        <v>911</v>
      </c>
      <c r="I3404" s="39" t="str">
        <f>IF($B3404="","",-SUMIFS(Tabla7[Cantidad],Tabla7[Código del producto],$B3404,Tabla7[Tipo de movimiento],"SALIDA",Tabla7[Mes],I$5))</f>
        <v/>
      </c>
      <c r="J3404" s="39" t="str">
        <f>IF($B3404="","",-SUMIFS(Tabla7[Cantidad],Tabla7[Código del producto],$B3404,Tabla7[Tipo de movimiento],"SALIDA",Tabla7[Mes],J$5))</f>
        <v/>
      </c>
      <c r="K3404" s="39" t="str">
        <f>IF($B3404="","",-SUMIFS(Tabla7[Cantidad],Tabla7[Código del producto],$B3404,Tabla7[Tipo de movimiento],"SALIDA",Tabla7[Mes],K$5))</f>
        <v/>
      </c>
      <c r="L3404" s="39" t="str">
        <f>IF($B3404="","",-SUMIFS(Tabla7[Cantidad],Tabla7[Código del producto],$B3404,Tabla7[Tipo de movimiento],"SALIDA",Tabla7[Mes],L$5))</f>
        <v/>
      </c>
      <c r="M3404" s="39" t="str">
        <f>IF($B3404="","",-SUMIFS(Tabla7[Cantidad],Tabla7[Código del producto],$B3404,Tabla7[Tipo de movimiento],"SALIDA",Tabla7[Mes],M$5))</f>
        <v/>
      </c>
      <c r="N3404" s="39" t="str">
        <f>IF($B3404="","",-SUMIFS(Tabla7[Cantidad],Tabla7[Código del producto],$B3404,Tabla7[Tipo de movimiento],"SALIDA",Tabla7[Mes],N$5))</f>
        <v/>
      </c>
      <c r="O3404" s="39" t="str">
        <f>IF($B3404="","",-SUMIFS(Tabla7[Cantidad],Tabla7[Código del producto],$B3404,Tabla7[Tipo de movimiento],"SALIDA",Tabla7[Mes],O$5))</f>
        <v/>
      </c>
      <c r="P3404" s="39" t="str">
        <f>IF($B3404="","",-SUMIFS(Tabla7[Cantidad],Tabla7[Código del producto],$B3404,Tabla7[Tipo de movimiento],"SALIDA",Tabla7[Mes],P$5))</f>
        <v/>
      </c>
      <c r="Q3404" s="39" t="str">
        <f t="shared" si="159"/>
        <v/>
      </c>
      <c r="R3404" s="51" t="str">
        <f>IF($B3404="","",IFERROR(VLOOKUP($B3404,'ABC rotación'!$C:$G,5,0),"C"))</f>
        <v/>
      </c>
      <c r="S3404" s="41" t="str">
        <f t="shared" si="160"/>
        <v/>
      </c>
      <c r="T3404" s="40" t="str">
        <f t="shared" si="161"/>
        <v/>
      </c>
      <c r="U3404" s="23" t="str">
        <f>IF($B3404="","",VLOOKUP($T3404,Tablas!$X$14:$Y$17,2,1))</f>
        <v/>
      </c>
    </row>
    <row r="3405" spans="2:21" x14ac:dyDescent="0.2">
      <c r="B3405" s="1" t="str">
        <f>IF(Tablas!B3403="","",Tablas!B3403)</f>
        <v/>
      </c>
      <c r="C3405" s="1" t="str">
        <f>IF(Tablas!C3403="","",Tablas!C3403)</f>
        <v/>
      </c>
      <c r="D3405" s="1" t="str">
        <f>IF(Tablas!D3403="","",Tablas!D3403)</f>
        <v/>
      </c>
      <c r="E3405" s="1" t="str">
        <f>IF(Tablas!E3403="","",Tablas!E3403)</f>
        <v/>
      </c>
      <c r="F3405" s="1" t="str">
        <f>IF(Tablas!F3403="","",Tablas!F3403)</f>
        <v/>
      </c>
      <c r="G3405" s="1" t="str">
        <f>IF(Tablas!I3403="","",Tablas!I3403)</f>
        <v/>
      </c>
      <c r="H3405" s="1" t="s">
        <v>911</v>
      </c>
      <c r="I3405" s="39" t="str">
        <f>IF($B3405="","",-SUMIFS(Tabla7[Cantidad],Tabla7[Código del producto],$B3405,Tabla7[Tipo de movimiento],"SALIDA",Tabla7[Mes],I$5))</f>
        <v/>
      </c>
      <c r="J3405" s="39" t="str">
        <f>IF($B3405="","",-SUMIFS(Tabla7[Cantidad],Tabla7[Código del producto],$B3405,Tabla7[Tipo de movimiento],"SALIDA",Tabla7[Mes],J$5))</f>
        <v/>
      </c>
      <c r="K3405" s="39" t="str">
        <f>IF($B3405="","",-SUMIFS(Tabla7[Cantidad],Tabla7[Código del producto],$B3405,Tabla7[Tipo de movimiento],"SALIDA",Tabla7[Mes],K$5))</f>
        <v/>
      </c>
      <c r="L3405" s="39" t="str">
        <f>IF($B3405="","",-SUMIFS(Tabla7[Cantidad],Tabla7[Código del producto],$B3405,Tabla7[Tipo de movimiento],"SALIDA",Tabla7[Mes],L$5))</f>
        <v/>
      </c>
      <c r="M3405" s="39" t="str">
        <f>IF($B3405="","",-SUMIFS(Tabla7[Cantidad],Tabla7[Código del producto],$B3405,Tabla7[Tipo de movimiento],"SALIDA",Tabla7[Mes],M$5))</f>
        <v/>
      </c>
      <c r="N3405" s="39" t="str">
        <f>IF($B3405="","",-SUMIFS(Tabla7[Cantidad],Tabla7[Código del producto],$B3405,Tabla7[Tipo de movimiento],"SALIDA",Tabla7[Mes],N$5))</f>
        <v/>
      </c>
      <c r="O3405" s="39" t="str">
        <f>IF($B3405="","",-SUMIFS(Tabla7[Cantidad],Tabla7[Código del producto],$B3405,Tabla7[Tipo de movimiento],"SALIDA",Tabla7[Mes],O$5))</f>
        <v/>
      </c>
      <c r="P3405" s="39" t="str">
        <f>IF($B3405="","",-SUMIFS(Tabla7[Cantidad],Tabla7[Código del producto],$B3405,Tabla7[Tipo de movimiento],"SALIDA",Tabla7[Mes],P$5))</f>
        <v/>
      </c>
      <c r="Q3405" s="39" t="str">
        <f t="shared" si="159"/>
        <v/>
      </c>
      <c r="R3405" s="51" t="str">
        <f>IF($B3405="","",IFERROR(VLOOKUP($B3405,'ABC rotación'!$C:$G,5,0),"C"))</f>
        <v/>
      </c>
      <c r="S3405" s="41" t="str">
        <f t="shared" si="160"/>
        <v/>
      </c>
      <c r="T3405" s="40" t="str">
        <f t="shared" si="161"/>
        <v/>
      </c>
      <c r="U3405" s="23" t="str">
        <f>IF($B3405="","",VLOOKUP($T3405,Tablas!$X$14:$Y$17,2,1))</f>
        <v/>
      </c>
    </row>
    <row r="3406" spans="2:21" x14ac:dyDescent="0.2">
      <c r="B3406" s="1" t="str">
        <f>IF(Tablas!B3404="","",Tablas!B3404)</f>
        <v/>
      </c>
      <c r="C3406" s="1" t="str">
        <f>IF(Tablas!C3404="","",Tablas!C3404)</f>
        <v/>
      </c>
      <c r="D3406" s="1" t="str">
        <f>IF(Tablas!D3404="","",Tablas!D3404)</f>
        <v/>
      </c>
      <c r="E3406" s="1" t="str">
        <f>IF(Tablas!E3404="","",Tablas!E3404)</f>
        <v/>
      </c>
      <c r="F3406" s="1" t="str">
        <f>IF(Tablas!F3404="","",Tablas!F3404)</f>
        <v/>
      </c>
      <c r="G3406" s="1" t="str">
        <f>IF(Tablas!I3404="","",Tablas!I3404)</f>
        <v/>
      </c>
      <c r="H3406" s="1" t="s">
        <v>911</v>
      </c>
      <c r="I3406" s="39" t="str">
        <f>IF($B3406="","",-SUMIFS(Tabla7[Cantidad],Tabla7[Código del producto],$B3406,Tabla7[Tipo de movimiento],"SALIDA",Tabla7[Mes],I$5))</f>
        <v/>
      </c>
      <c r="J3406" s="39" t="str">
        <f>IF($B3406="","",-SUMIFS(Tabla7[Cantidad],Tabla7[Código del producto],$B3406,Tabla7[Tipo de movimiento],"SALIDA",Tabla7[Mes],J$5))</f>
        <v/>
      </c>
      <c r="K3406" s="39" t="str">
        <f>IF($B3406="","",-SUMIFS(Tabla7[Cantidad],Tabla7[Código del producto],$B3406,Tabla7[Tipo de movimiento],"SALIDA",Tabla7[Mes],K$5))</f>
        <v/>
      </c>
      <c r="L3406" s="39" t="str">
        <f>IF($B3406="","",-SUMIFS(Tabla7[Cantidad],Tabla7[Código del producto],$B3406,Tabla7[Tipo de movimiento],"SALIDA",Tabla7[Mes],L$5))</f>
        <v/>
      </c>
      <c r="M3406" s="39" t="str">
        <f>IF($B3406="","",-SUMIFS(Tabla7[Cantidad],Tabla7[Código del producto],$B3406,Tabla7[Tipo de movimiento],"SALIDA",Tabla7[Mes],M$5))</f>
        <v/>
      </c>
      <c r="N3406" s="39" t="str">
        <f>IF($B3406="","",-SUMIFS(Tabla7[Cantidad],Tabla7[Código del producto],$B3406,Tabla7[Tipo de movimiento],"SALIDA",Tabla7[Mes],N$5))</f>
        <v/>
      </c>
      <c r="O3406" s="39" t="str">
        <f>IF($B3406="","",-SUMIFS(Tabla7[Cantidad],Tabla7[Código del producto],$B3406,Tabla7[Tipo de movimiento],"SALIDA",Tabla7[Mes],O$5))</f>
        <v/>
      </c>
      <c r="P3406" s="39" t="str">
        <f>IF($B3406="","",-SUMIFS(Tabla7[Cantidad],Tabla7[Código del producto],$B3406,Tabla7[Tipo de movimiento],"SALIDA",Tabla7[Mes],P$5))</f>
        <v/>
      </c>
      <c r="Q3406" s="39" t="str">
        <f t="shared" si="159"/>
        <v/>
      </c>
      <c r="R3406" s="51" t="str">
        <f>IF($B3406="","",IFERROR(VLOOKUP($B3406,'ABC rotación'!$C:$G,5,0),"C"))</f>
        <v/>
      </c>
      <c r="S3406" s="41" t="str">
        <f t="shared" si="160"/>
        <v/>
      </c>
      <c r="T3406" s="40" t="str">
        <f t="shared" si="161"/>
        <v/>
      </c>
      <c r="U3406" s="23" t="str">
        <f>IF($B3406="","",VLOOKUP($T3406,Tablas!$X$14:$Y$17,2,1))</f>
        <v/>
      </c>
    </row>
    <row r="3407" spans="2:21" x14ac:dyDescent="0.2">
      <c r="B3407" s="1" t="str">
        <f>IF(Tablas!B3405="","",Tablas!B3405)</f>
        <v/>
      </c>
      <c r="C3407" s="1" t="str">
        <f>IF(Tablas!C3405="","",Tablas!C3405)</f>
        <v/>
      </c>
      <c r="D3407" s="1" t="str">
        <f>IF(Tablas!D3405="","",Tablas!D3405)</f>
        <v/>
      </c>
      <c r="E3407" s="1" t="str">
        <f>IF(Tablas!E3405="","",Tablas!E3405)</f>
        <v/>
      </c>
      <c r="F3407" s="1" t="str">
        <f>IF(Tablas!F3405="","",Tablas!F3405)</f>
        <v/>
      </c>
      <c r="G3407" s="1" t="str">
        <f>IF(Tablas!I3405="","",Tablas!I3405)</f>
        <v/>
      </c>
      <c r="H3407" s="1" t="s">
        <v>911</v>
      </c>
      <c r="I3407" s="39" t="str">
        <f>IF($B3407="","",-SUMIFS(Tabla7[Cantidad],Tabla7[Código del producto],$B3407,Tabla7[Tipo de movimiento],"SALIDA",Tabla7[Mes],I$5))</f>
        <v/>
      </c>
      <c r="J3407" s="39" t="str">
        <f>IF($B3407="","",-SUMIFS(Tabla7[Cantidad],Tabla7[Código del producto],$B3407,Tabla7[Tipo de movimiento],"SALIDA",Tabla7[Mes],J$5))</f>
        <v/>
      </c>
      <c r="K3407" s="39" t="str">
        <f>IF($B3407="","",-SUMIFS(Tabla7[Cantidad],Tabla7[Código del producto],$B3407,Tabla7[Tipo de movimiento],"SALIDA",Tabla7[Mes],K$5))</f>
        <v/>
      </c>
      <c r="L3407" s="39" t="str">
        <f>IF($B3407="","",-SUMIFS(Tabla7[Cantidad],Tabla7[Código del producto],$B3407,Tabla7[Tipo de movimiento],"SALIDA",Tabla7[Mes],L$5))</f>
        <v/>
      </c>
      <c r="M3407" s="39" t="str">
        <f>IF($B3407="","",-SUMIFS(Tabla7[Cantidad],Tabla7[Código del producto],$B3407,Tabla7[Tipo de movimiento],"SALIDA",Tabla7[Mes],M$5))</f>
        <v/>
      </c>
      <c r="N3407" s="39" t="str">
        <f>IF($B3407="","",-SUMIFS(Tabla7[Cantidad],Tabla7[Código del producto],$B3407,Tabla7[Tipo de movimiento],"SALIDA",Tabla7[Mes],N$5))</f>
        <v/>
      </c>
      <c r="O3407" s="39" t="str">
        <f>IF($B3407="","",-SUMIFS(Tabla7[Cantidad],Tabla7[Código del producto],$B3407,Tabla7[Tipo de movimiento],"SALIDA",Tabla7[Mes],O$5))</f>
        <v/>
      </c>
      <c r="P3407" s="39" t="str">
        <f>IF($B3407="","",-SUMIFS(Tabla7[Cantidad],Tabla7[Código del producto],$B3407,Tabla7[Tipo de movimiento],"SALIDA",Tabla7[Mes],P$5))</f>
        <v/>
      </c>
      <c r="Q3407" s="39" t="str">
        <f t="shared" si="159"/>
        <v/>
      </c>
      <c r="R3407" s="51" t="str">
        <f>IF($B3407="","",IFERROR(VLOOKUP($B3407,'ABC rotación'!$C:$G,5,0),"C"))</f>
        <v/>
      </c>
      <c r="S3407" s="41" t="str">
        <f t="shared" si="160"/>
        <v/>
      </c>
      <c r="T3407" s="40" t="str">
        <f t="shared" si="161"/>
        <v/>
      </c>
      <c r="U3407" s="23" t="str">
        <f>IF($B3407="","",VLOOKUP($T3407,Tablas!$X$14:$Y$17,2,1))</f>
        <v/>
      </c>
    </row>
    <row r="3408" spans="2:21" x14ac:dyDescent="0.2">
      <c r="B3408" s="1" t="str">
        <f>IF(Tablas!B3406="","",Tablas!B3406)</f>
        <v/>
      </c>
      <c r="C3408" s="1" t="str">
        <f>IF(Tablas!C3406="","",Tablas!C3406)</f>
        <v/>
      </c>
      <c r="D3408" s="1" t="str">
        <f>IF(Tablas!D3406="","",Tablas!D3406)</f>
        <v/>
      </c>
      <c r="E3408" s="1" t="str">
        <f>IF(Tablas!E3406="","",Tablas!E3406)</f>
        <v/>
      </c>
      <c r="F3408" s="1" t="str">
        <f>IF(Tablas!F3406="","",Tablas!F3406)</f>
        <v/>
      </c>
      <c r="G3408" s="1" t="str">
        <f>IF(Tablas!I3406="","",Tablas!I3406)</f>
        <v/>
      </c>
      <c r="H3408" s="1" t="s">
        <v>911</v>
      </c>
      <c r="I3408" s="39" t="str">
        <f>IF($B3408="","",-SUMIFS(Tabla7[Cantidad],Tabla7[Código del producto],$B3408,Tabla7[Tipo de movimiento],"SALIDA",Tabla7[Mes],I$5))</f>
        <v/>
      </c>
      <c r="J3408" s="39" t="str">
        <f>IF($B3408="","",-SUMIFS(Tabla7[Cantidad],Tabla7[Código del producto],$B3408,Tabla7[Tipo de movimiento],"SALIDA",Tabla7[Mes],J$5))</f>
        <v/>
      </c>
      <c r="K3408" s="39" t="str">
        <f>IF($B3408="","",-SUMIFS(Tabla7[Cantidad],Tabla7[Código del producto],$B3408,Tabla7[Tipo de movimiento],"SALIDA",Tabla7[Mes],K$5))</f>
        <v/>
      </c>
      <c r="L3408" s="39" t="str">
        <f>IF($B3408="","",-SUMIFS(Tabla7[Cantidad],Tabla7[Código del producto],$B3408,Tabla7[Tipo de movimiento],"SALIDA",Tabla7[Mes],L$5))</f>
        <v/>
      </c>
      <c r="M3408" s="39" t="str">
        <f>IF($B3408="","",-SUMIFS(Tabla7[Cantidad],Tabla7[Código del producto],$B3408,Tabla7[Tipo de movimiento],"SALIDA",Tabla7[Mes],M$5))</f>
        <v/>
      </c>
      <c r="N3408" s="39" t="str">
        <f>IF($B3408="","",-SUMIFS(Tabla7[Cantidad],Tabla7[Código del producto],$B3408,Tabla7[Tipo de movimiento],"SALIDA",Tabla7[Mes],N$5))</f>
        <v/>
      </c>
      <c r="O3408" s="39" t="str">
        <f>IF($B3408="","",-SUMIFS(Tabla7[Cantidad],Tabla7[Código del producto],$B3408,Tabla7[Tipo de movimiento],"SALIDA",Tabla7[Mes],O$5))</f>
        <v/>
      </c>
      <c r="P3408" s="39" t="str">
        <f>IF($B3408="","",-SUMIFS(Tabla7[Cantidad],Tabla7[Código del producto],$B3408,Tabla7[Tipo de movimiento],"SALIDA",Tabla7[Mes],P$5))</f>
        <v/>
      </c>
      <c r="Q3408" s="39" t="str">
        <f t="shared" si="159"/>
        <v/>
      </c>
      <c r="R3408" s="51" t="str">
        <f>IF($B3408="","",IFERROR(VLOOKUP($B3408,'ABC rotación'!$C:$G,5,0),"C"))</f>
        <v/>
      </c>
      <c r="S3408" s="41" t="str">
        <f t="shared" si="160"/>
        <v/>
      </c>
      <c r="T3408" s="40" t="str">
        <f t="shared" si="161"/>
        <v/>
      </c>
      <c r="U3408" s="23" t="str">
        <f>IF($B3408="","",VLOOKUP($T3408,Tablas!$X$14:$Y$17,2,1))</f>
        <v/>
      </c>
    </row>
    <row r="3409" spans="2:21" x14ac:dyDescent="0.2">
      <c r="B3409" s="1" t="str">
        <f>IF(Tablas!B3407="","",Tablas!B3407)</f>
        <v/>
      </c>
      <c r="C3409" s="1" t="str">
        <f>IF(Tablas!C3407="","",Tablas!C3407)</f>
        <v/>
      </c>
      <c r="D3409" s="1" t="str">
        <f>IF(Tablas!D3407="","",Tablas!D3407)</f>
        <v/>
      </c>
      <c r="E3409" s="1" t="str">
        <f>IF(Tablas!E3407="","",Tablas!E3407)</f>
        <v/>
      </c>
      <c r="F3409" s="1" t="str">
        <f>IF(Tablas!F3407="","",Tablas!F3407)</f>
        <v/>
      </c>
      <c r="G3409" s="1" t="str">
        <f>IF(Tablas!I3407="","",Tablas!I3407)</f>
        <v/>
      </c>
      <c r="H3409" s="1" t="s">
        <v>911</v>
      </c>
      <c r="I3409" s="39" t="str">
        <f>IF($B3409="","",-SUMIFS(Tabla7[Cantidad],Tabla7[Código del producto],$B3409,Tabla7[Tipo de movimiento],"SALIDA",Tabla7[Mes],I$5))</f>
        <v/>
      </c>
      <c r="J3409" s="39" t="str">
        <f>IF($B3409="","",-SUMIFS(Tabla7[Cantidad],Tabla7[Código del producto],$B3409,Tabla7[Tipo de movimiento],"SALIDA",Tabla7[Mes],J$5))</f>
        <v/>
      </c>
      <c r="K3409" s="39" t="str">
        <f>IF($B3409="","",-SUMIFS(Tabla7[Cantidad],Tabla7[Código del producto],$B3409,Tabla7[Tipo de movimiento],"SALIDA",Tabla7[Mes],K$5))</f>
        <v/>
      </c>
      <c r="L3409" s="39" t="str">
        <f>IF($B3409="","",-SUMIFS(Tabla7[Cantidad],Tabla7[Código del producto],$B3409,Tabla7[Tipo de movimiento],"SALIDA",Tabla7[Mes],L$5))</f>
        <v/>
      </c>
      <c r="M3409" s="39" t="str">
        <f>IF($B3409="","",-SUMIFS(Tabla7[Cantidad],Tabla7[Código del producto],$B3409,Tabla7[Tipo de movimiento],"SALIDA",Tabla7[Mes],M$5))</f>
        <v/>
      </c>
      <c r="N3409" s="39" t="str">
        <f>IF($B3409="","",-SUMIFS(Tabla7[Cantidad],Tabla7[Código del producto],$B3409,Tabla7[Tipo de movimiento],"SALIDA",Tabla7[Mes],N$5))</f>
        <v/>
      </c>
      <c r="O3409" s="39" t="str">
        <f>IF($B3409="","",-SUMIFS(Tabla7[Cantidad],Tabla7[Código del producto],$B3409,Tabla7[Tipo de movimiento],"SALIDA",Tabla7[Mes],O$5))</f>
        <v/>
      </c>
      <c r="P3409" s="39" t="str">
        <f>IF($B3409="","",-SUMIFS(Tabla7[Cantidad],Tabla7[Código del producto],$B3409,Tabla7[Tipo de movimiento],"SALIDA",Tabla7[Mes],P$5))</f>
        <v/>
      </c>
      <c r="Q3409" s="39" t="str">
        <f t="shared" si="159"/>
        <v/>
      </c>
      <c r="R3409" s="51" t="str">
        <f>IF($B3409="","",IFERROR(VLOOKUP($B3409,'ABC rotación'!$C:$G,5,0),"C"))</f>
        <v/>
      </c>
      <c r="S3409" s="41" t="str">
        <f t="shared" si="160"/>
        <v/>
      </c>
      <c r="T3409" s="40" t="str">
        <f t="shared" si="161"/>
        <v/>
      </c>
      <c r="U3409" s="23" t="str">
        <f>IF($B3409="","",VLOOKUP($T3409,Tablas!$X$14:$Y$17,2,1))</f>
        <v/>
      </c>
    </row>
    <row r="3410" spans="2:21" x14ac:dyDescent="0.2">
      <c r="B3410" s="1" t="str">
        <f>IF(Tablas!B3408="","",Tablas!B3408)</f>
        <v/>
      </c>
      <c r="C3410" s="1" t="str">
        <f>IF(Tablas!C3408="","",Tablas!C3408)</f>
        <v/>
      </c>
      <c r="D3410" s="1" t="str">
        <f>IF(Tablas!D3408="","",Tablas!D3408)</f>
        <v/>
      </c>
      <c r="E3410" s="1" t="str">
        <f>IF(Tablas!E3408="","",Tablas!E3408)</f>
        <v/>
      </c>
      <c r="F3410" s="1" t="str">
        <f>IF(Tablas!F3408="","",Tablas!F3408)</f>
        <v/>
      </c>
      <c r="G3410" s="1" t="str">
        <f>IF(Tablas!I3408="","",Tablas!I3408)</f>
        <v/>
      </c>
      <c r="H3410" s="1" t="s">
        <v>911</v>
      </c>
      <c r="I3410" s="39" t="str">
        <f>IF($B3410="","",-SUMIFS(Tabla7[Cantidad],Tabla7[Código del producto],$B3410,Tabla7[Tipo de movimiento],"SALIDA",Tabla7[Mes],I$5))</f>
        <v/>
      </c>
      <c r="J3410" s="39" t="str">
        <f>IF($B3410="","",-SUMIFS(Tabla7[Cantidad],Tabla7[Código del producto],$B3410,Tabla7[Tipo de movimiento],"SALIDA",Tabla7[Mes],J$5))</f>
        <v/>
      </c>
      <c r="K3410" s="39" t="str">
        <f>IF($B3410="","",-SUMIFS(Tabla7[Cantidad],Tabla7[Código del producto],$B3410,Tabla7[Tipo de movimiento],"SALIDA",Tabla7[Mes],K$5))</f>
        <v/>
      </c>
      <c r="L3410" s="39" t="str">
        <f>IF($B3410="","",-SUMIFS(Tabla7[Cantidad],Tabla7[Código del producto],$B3410,Tabla7[Tipo de movimiento],"SALIDA",Tabla7[Mes],L$5))</f>
        <v/>
      </c>
      <c r="M3410" s="39" t="str">
        <f>IF($B3410="","",-SUMIFS(Tabla7[Cantidad],Tabla7[Código del producto],$B3410,Tabla7[Tipo de movimiento],"SALIDA",Tabla7[Mes],M$5))</f>
        <v/>
      </c>
      <c r="N3410" s="39" t="str">
        <f>IF($B3410="","",-SUMIFS(Tabla7[Cantidad],Tabla7[Código del producto],$B3410,Tabla7[Tipo de movimiento],"SALIDA",Tabla7[Mes],N$5))</f>
        <v/>
      </c>
      <c r="O3410" s="39" t="str">
        <f>IF($B3410="","",-SUMIFS(Tabla7[Cantidad],Tabla7[Código del producto],$B3410,Tabla7[Tipo de movimiento],"SALIDA",Tabla7[Mes],O$5))</f>
        <v/>
      </c>
      <c r="P3410" s="39" t="str">
        <f>IF($B3410="","",-SUMIFS(Tabla7[Cantidad],Tabla7[Código del producto],$B3410,Tabla7[Tipo de movimiento],"SALIDA",Tabla7[Mes],P$5))</f>
        <v/>
      </c>
      <c r="Q3410" s="39" t="str">
        <f t="shared" si="159"/>
        <v/>
      </c>
      <c r="R3410" s="51" t="str">
        <f>IF($B3410="","",IFERROR(VLOOKUP($B3410,'ABC rotación'!$C:$G,5,0),"C"))</f>
        <v/>
      </c>
      <c r="S3410" s="41" t="str">
        <f t="shared" si="160"/>
        <v/>
      </c>
      <c r="T3410" s="40" t="str">
        <f t="shared" si="161"/>
        <v/>
      </c>
      <c r="U3410" s="23" t="str">
        <f>IF($B3410="","",VLOOKUP($T3410,Tablas!$X$14:$Y$17,2,1))</f>
        <v/>
      </c>
    </row>
    <row r="3411" spans="2:21" x14ac:dyDescent="0.2">
      <c r="B3411" s="1" t="str">
        <f>IF(Tablas!B3409="","",Tablas!B3409)</f>
        <v/>
      </c>
      <c r="C3411" s="1" t="str">
        <f>IF(Tablas!C3409="","",Tablas!C3409)</f>
        <v/>
      </c>
      <c r="D3411" s="1" t="str">
        <f>IF(Tablas!D3409="","",Tablas!D3409)</f>
        <v/>
      </c>
      <c r="E3411" s="1" t="str">
        <f>IF(Tablas!E3409="","",Tablas!E3409)</f>
        <v/>
      </c>
      <c r="F3411" s="1" t="str">
        <f>IF(Tablas!F3409="","",Tablas!F3409)</f>
        <v/>
      </c>
      <c r="G3411" s="1" t="str">
        <f>IF(Tablas!I3409="","",Tablas!I3409)</f>
        <v/>
      </c>
      <c r="H3411" s="1" t="s">
        <v>911</v>
      </c>
      <c r="I3411" s="39" t="str">
        <f>IF($B3411="","",-SUMIFS(Tabla7[Cantidad],Tabla7[Código del producto],$B3411,Tabla7[Tipo de movimiento],"SALIDA",Tabla7[Mes],I$5))</f>
        <v/>
      </c>
      <c r="J3411" s="39" t="str">
        <f>IF($B3411="","",-SUMIFS(Tabla7[Cantidad],Tabla7[Código del producto],$B3411,Tabla7[Tipo de movimiento],"SALIDA",Tabla7[Mes],J$5))</f>
        <v/>
      </c>
      <c r="K3411" s="39" t="str">
        <f>IF($B3411="","",-SUMIFS(Tabla7[Cantidad],Tabla7[Código del producto],$B3411,Tabla7[Tipo de movimiento],"SALIDA",Tabla7[Mes],K$5))</f>
        <v/>
      </c>
      <c r="L3411" s="39" t="str">
        <f>IF($B3411="","",-SUMIFS(Tabla7[Cantidad],Tabla7[Código del producto],$B3411,Tabla7[Tipo de movimiento],"SALIDA",Tabla7[Mes],L$5))</f>
        <v/>
      </c>
      <c r="M3411" s="39" t="str">
        <f>IF($B3411="","",-SUMIFS(Tabla7[Cantidad],Tabla7[Código del producto],$B3411,Tabla7[Tipo de movimiento],"SALIDA",Tabla7[Mes],M$5))</f>
        <v/>
      </c>
      <c r="N3411" s="39" t="str">
        <f>IF($B3411="","",-SUMIFS(Tabla7[Cantidad],Tabla7[Código del producto],$B3411,Tabla7[Tipo de movimiento],"SALIDA",Tabla7[Mes],N$5))</f>
        <v/>
      </c>
      <c r="O3411" s="39" t="str">
        <f>IF($B3411="","",-SUMIFS(Tabla7[Cantidad],Tabla7[Código del producto],$B3411,Tabla7[Tipo de movimiento],"SALIDA",Tabla7[Mes],O$5))</f>
        <v/>
      </c>
      <c r="P3411" s="39" t="str">
        <f>IF($B3411="","",-SUMIFS(Tabla7[Cantidad],Tabla7[Código del producto],$B3411,Tabla7[Tipo de movimiento],"SALIDA",Tabla7[Mes],P$5))</f>
        <v/>
      </c>
      <c r="Q3411" s="39" t="str">
        <f t="shared" si="159"/>
        <v/>
      </c>
      <c r="R3411" s="51" t="str">
        <f>IF($B3411="","",IFERROR(VLOOKUP($B3411,'ABC rotación'!$C:$G,5,0),"C"))</f>
        <v/>
      </c>
      <c r="S3411" s="41" t="str">
        <f t="shared" si="160"/>
        <v/>
      </c>
      <c r="T3411" s="40" t="str">
        <f t="shared" si="161"/>
        <v/>
      </c>
      <c r="U3411" s="23" t="str">
        <f>IF($B3411="","",VLOOKUP($T3411,Tablas!$X$14:$Y$17,2,1))</f>
        <v/>
      </c>
    </row>
    <row r="3412" spans="2:21" x14ac:dyDescent="0.2">
      <c r="B3412" s="1" t="str">
        <f>IF(Tablas!B3410="","",Tablas!B3410)</f>
        <v/>
      </c>
      <c r="C3412" s="1" t="str">
        <f>IF(Tablas!C3410="","",Tablas!C3410)</f>
        <v/>
      </c>
      <c r="D3412" s="1" t="str">
        <f>IF(Tablas!D3410="","",Tablas!D3410)</f>
        <v/>
      </c>
      <c r="E3412" s="1" t="str">
        <f>IF(Tablas!E3410="","",Tablas!E3410)</f>
        <v/>
      </c>
      <c r="F3412" s="1" t="str">
        <f>IF(Tablas!F3410="","",Tablas!F3410)</f>
        <v/>
      </c>
      <c r="G3412" s="1" t="str">
        <f>IF(Tablas!I3410="","",Tablas!I3410)</f>
        <v/>
      </c>
      <c r="H3412" s="1" t="s">
        <v>911</v>
      </c>
      <c r="I3412" s="39" t="str">
        <f>IF($B3412="","",-SUMIFS(Tabla7[Cantidad],Tabla7[Código del producto],$B3412,Tabla7[Tipo de movimiento],"SALIDA",Tabla7[Mes],I$5))</f>
        <v/>
      </c>
      <c r="J3412" s="39" t="str">
        <f>IF($B3412="","",-SUMIFS(Tabla7[Cantidad],Tabla7[Código del producto],$B3412,Tabla7[Tipo de movimiento],"SALIDA",Tabla7[Mes],J$5))</f>
        <v/>
      </c>
      <c r="K3412" s="39" t="str">
        <f>IF($B3412="","",-SUMIFS(Tabla7[Cantidad],Tabla7[Código del producto],$B3412,Tabla7[Tipo de movimiento],"SALIDA",Tabla7[Mes],K$5))</f>
        <v/>
      </c>
      <c r="L3412" s="39" t="str">
        <f>IF($B3412="","",-SUMIFS(Tabla7[Cantidad],Tabla7[Código del producto],$B3412,Tabla7[Tipo de movimiento],"SALIDA",Tabla7[Mes],L$5))</f>
        <v/>
      </c>
      <c r="M3412" s="39" t="str">
        <f>IF($B3412="","",-SUMIFS(Tabla7[Cantidad],Tabla7[Código del producto],$B3412,Tabla7[Tipo de movimiento],"SALIDA",Tabla7[Mes],M$5))</f>
        <v/>
      </c>
      <c r="N3412" s="39" t="str">
        <f>IF($B3412="","",-SUMIFS(Tabla7[Cantidad],Tabla7[Código del producto],$B3412,Tabla7[Tipo de movimiento],"SALIDA",Tabla7[Mes],N$5))</f>
        <v/>
      </c>
      <c r="O3412" s="39" t="str">
        <f>IF($B3412="","",-SUMIFS(Tabla7[Cantidad],Tabla7[Código del producto],$B3412,Tabla7[Tipo de movimiento],"SALIDA",Tabla7[Mes],O$5))</f>
        <v/>
      </c>
      <c r="P3412" s="39" t="str">
        <f>IF($B3412="","",-SUMIFS(Tabla7[Cantidad],Tabla7[Código del producto],$B3412,Tabla7[Tipo de movimiento],"SALIDA",Tabla7[Mes],P$5))</f>
        <v/>
      </c>
      <c r="Q3412" s="39" t="str">
        <f t="shared" si="159"/>
        <v/>
      </c>
      <c r="R3412" s="51" t="str">
        <f>IF($B3412="","",IFERROR(VLOOKUP($B3412,'ABC rotación'!$C:$G,5,0),"C"))</f>
        <v/>
      </c>
      <c r="S3412" s="41" t="str">
        <f t="shared" si="160"/>
        <v/>
      </c>
      <c r="T3412" s="40" t="str">
        <f t="shared" si="161"/>
        <v/>
      </c>
      <c r="U3412" s="23" t="str">
        <f>IF($B3412="","",VLOOKUP($T3412,Tablas!$X$14:$Y$17,2,1))</f>
        <v/>
      </c>
    </row>
    <row r="3413" spans="2:21" x14ac:dyDescent="0.2">
      <c r="B3413" s="1" t="str">
        <f>IF(Tablas!B3411="","",Tablas!B3411)</f>
        <v/>
      </c>
      <c r="C3413" s="1" t="str">
        <f>IF(Tablas!C3411="","",Tablas!C3411)</f>
        <v/>
      </c>
      <c r="D3413" s="1" t="str">
        <f>IF(Tablas!D3411="","",Tablas!D3411)</f>
        <v/>
      </c>
      <c r="E3413" s="1" t="str">
        <f>IF(Tablas!E3411="","",Tablas!E3411)</f>
        <v/>
      </c>
      <c r="F3413" s="1" t="str">
        <f>IF(Tablas!F3411="","",Tablas!F3411)</f>
        <v/>
      </c>
      <c r="G3413" s="1" t="str">
        <f>IF(Tablas!I3411="","",Tablas!I3411)</f>
        <v/>
      </c>
      <c r="H3413" s="1" t="s">
        <v>911</v>
      </c>
      <c r="I3413" s="39" t="str">
        <f>IF($B3413="","",-SUMIFS(Tabla7[Cantidad],Tabla7[Código del producto],$B3413,Tabla7[Tipo de movimiento],"SALIDA",Tabla7[Mes],I$5))</f>
        <v/>
      </c>
      <c r="J3413" s="39" t="str">
        <f>IF($B3413="","",-SUMIFS(Tabla7[Cantidad],Tabla7[Código del producto],$B3413,Tabla7[Tipo de movimiento],"SALIDA",Tabla7[Mes],J$5))</f>
        <v/>
      </c>
      <c r="K3413" s="39" t="str">
        <f>IF($B3413="","",-SUMIFS(Tabla7[Cantidad],Tabla7[Código del producto],$B3413,Tabla7[Tipo de movimiento],"SALIDA",Tabla7[Mes],K$5))</f>
        <v/>
      </c>
      <c r="L3413" s="39" t="str">
        <f>IF($B3413="","",-SUMIFS(Tabla7[Cantidad],Tabla7[Código del producto],$B3413,Tabla7[Tipo de movimiento],"SALIDA",Tabla7[Mes],L$5))</f>
        <v/>
      </c>
      <c r="M3413" s="39" t="str">
        <f>IF($B3413="","",-SUMIFS(Tabla7[Cantidad],Tabla7[Código del producto],$B3413,Tabla7[Tipo de movimiento],"SALIDA",Tabla7[Mes],M$5))</f>
        <v/>
      </c>
      <c r="N3413" s="39" t="str">
        <f>IF($B3413="","",-SUMIFS(Tabla7[Cantidad],Tabla7[Código del producto],$B3413,Tabla7[Tipo de movimiento],"SALIDA",Tabla7[Mes],N$5))</f>
        <v/>
      </c>
      <c r="O3413" s="39" t="str">
        <f>IF($B3413="","",-SUMIFS(Tabla7[Cantidad],Tabla7[Código del producto],$B3413,Tabla7[Tipo de movimiento],"SALIDA",Tabla7[Mes],O$5))</f>
        <v/>
      </c>
      <c r="P3413" s="39" t="str">
        <f>IF($B3413="","",-SUMIFS(Tabla7[Cantidad],Tabla7[Código del producto],$B3413,Tabla7[Tipo de movimiento],"SALIDA",Tabla7[Mes],P$5))</f>
        <v/>
      </c>
      <c r="Q3413" s="39" t="str">
        <f t="shared" si="159"/>
        <v/>
      </c>
      <c r="R3413" s="51" t="str">
        <f>IF($B3413="","",IFERROR(VLOOKUP($B3413,'ABC rotación'!$C:$G,5,0),"C"))</f>
        <v/>
      </c>
      <c r="S3413" s="41" t="str">
        <f t="shared" si="160"/>
        <v/>
      </c>
      <c r="T3413" s="40" t="str">
        <f t="shared" si="161"/>
        <v/>
      </c>
      <c r="U3413" s="23" t="str">
        <f>IF($B3413="","",VLOOKUP($T3413,Tablas!$X$14:$Y$17,2,1))</f>
        <v/>
      </c>
    </row>
    <row r="3414" spans="2:21" x14ac:dyDescent="0.2">
      <c r="B3414" s="1" t="str">
        <f>IF(Tablas!B3412="","",Tablas!B3412)</f>
        <v/>
      </c>
      <c r="C3414" s="1" t="str">
        <f>IF(Tablas!C3412="","",Tablas!C3412)</f>
        <v/>
      </c>
      <c r="D3414" s="1" t="str">
        <f>IF(Tablas!D3412="","",Tablas!D3412)</f>
        <v/>
      </c>
      <c r="E3414" s="1" t="str">
        <f>IF(Tablas!E3412="","",Tablas!E3412)</f>
        <v/>
      </c>
      <c r="F3414" s="1" t="str">
        <f>IF(Tablas!F3412="","",Tablas!F3412)</f>
        <v/>
      </c>
      <c r="G3414" s="1" t="str">
        <f>IF(Tablas!I3412="","",Tablas!I3412)</f>
        <v/>
      </c>
      <c r="H3414" s="1" t="s">
        <v>911</v>
      </c>
      <c r="I3414" s="39" t="str">
        <f>IF($B3414="","",-SUMIFS(Tabla7[Cantidad],Tabla7[Código del producto],$B3414,Tabla7[Tipo de movimiento],"SALIDA",Tabla7[Mes],I$5))</f>
        <v/>
      </c>
      <c r="J3414" s="39" t="str">
        <f>IF($B3414="","",-SUMIFS(Tabla7[Cantidad],Tabla7[Código del producto],$B3414,Tabla7[Tipo de movimiento],"SALIDA",Tabla7[Mes],J$5))</f>
        <v/>
      </c>
      <c r="K3414" s="39" t="str">
        <f>IF($B3414="","",-SUMIFS(Tabla7[Cantidad],Tabla7[Código del producto],$B3414,Tabla7[Tipo de movimiento],"SALIDA",Tabla7[Mes],K$5))</f>
        <v/>
      </c>
      <c r="L3414" s="39" t="str">
        <f>IF($B3414="","",-SUMIFS(Tabla7[Cantidad],Tabla7[Código del producto],$B3414,Tabla7[Tipo de movimiento],"SALIDA",Tabla7[Mes],L$5))</f>
        <v/>
      </c>
      <c r="M3414" s="39" t="str">
        <f>IF($B3414="","",-SUMIFS(Tabla7[Cantidad],Tabla7[Código del producto],$B3414,Tabla7[Tipo de movimiento],"SALIDA",Tabla7[Mes],M$5))</f>
        <v/>
      </c>
      <c r="N3414" s="39" t="str">
        <f>IF($B3414="","",-SUMIFS(Tabla7[Cantidad],Tabla7[Código del producto],$B3414,Tabla7[Tipo de movimiento],"SALIDA",Tabla7[Mes],N$5))</f>
        <v/>
      </c>
      <c r="O3414" s="39" t="str">
        <f>IF($B3414="","",-SUMIFS(Tabla7[Cantidad],Tabla7[Código del producto],$B3414,Tabla7[Tipo de movimiento],"SALIDA",Tabla7[Mes],O$5))</f>
        <v/>
      </c>
      <c r="P3414" s="39" t="str">
        <f>IF($B3414="","",-SUMIFS(Tabla7[Cantidad],Tabla7[Código del producto],$B3414,Tabla7[Tipo de movimiento],"SALIDA",Tabla7[Mes],P$5))</f>
        <v/>
      </c>
      <c r="Q3414" s="39" t="str">
        <f t="shared" si="159"/>
        <v/>
      </c>
      <c r="R3414" s="51" t="str">
        <f>IF($B3414="","",IFERROR(VLOOKUP($B3414,'ABC rotación'!$C:$G,5,0),"C"))</f>
        <v/>
      </c>
      <c r="S3414" s="41" t="str">
        <f t="shared" si="160"/>
        <v/>
      </c>
      <c r="T3414" s="40" t="str">
        <f t="shared" si="161"/>
        <v/>
      </c>
      <c r="U3414" s="23" t="str">
        <f>IF($B3414="","",VLOOKUP($T3414,Tablas!$X$14:$Y$17,2,1))</f>
        <v/>
      </c>
    </row>
    <row r="3415" spans="2:21" x14ac:dyDescent="0.2">
      <c r="B3415" s="1" t="str">
        <f>IF(Tablas!B3413="","",Tablas!B3413)</f>
        <v/>
      </c>
      <c r="C3415" s="1" t="str">
        <f>IF(Tablas!C3413="","",Tablas!C3413)</f>
        <v/>
      </c>
      <c r="D3415" s="1" t="str">
        <f>IF(Tablas!D3413="","",Tablas!D3413)</f>
        <v/>
      </c>
      <c r="E3415" s="1" t="str">
        <f>IF(Tablas!E3413="","",Tablas!E3413)</f>
        <v/>
      </c>
      <c r="F3415" s="1" t="str">
        <f>IF(Tablas!F3413="","",Tablas!F3413)</f>
        <v/>
      </c>
      <c r="G3415" s="1" t="str">
        <f>IF(Tablas!I3413="","",Tablas!I3413)</f>
        <v/>
      </c>
      <c r="H3415" s="1" t="s">
        <v>911</v>
      </c>
      <c r="I3415" s="39" t="str">
        <f>IF($B3415="","",-SUMIFS(Tabla7[Cantidad],Tabla7[Código del producto],$B3415,Tabla7[Tipo de movimiento],"SALIDA",Tabla7[Mes],I$5))</f>
        <v/>
      </c>
      <c r="J3415" s="39" t="str">
        <f>IF($B3415="","",-SUMIFS(Tabla7[Cantidad],Tabla7[Código del producto],$B3415,Tabla7[Tipo de movimiento],"SALIDA",Tabla7[Mes],J$5))</f>
        <v/>
      </c>
      <c r="K3415" s="39" t="str">
        <f>IF($B3415="","",-SUMIFS(Tabla7[Cantidad],Tabla7[Código del producto],$B3415,Tabla7[Tipo de movimiento],"SALIDA",Tabla7[Mes],K$5))</f>
        <v/>
      </c>
      <c r="L3415" s="39" t="str">
        <f>IF($B3415="","",-SUMIFS(Tabla7[Cantidad],Tabla7[Código del producto],$B3415,Tabla7[Tipo de movimiento],"SALIDA",Tabla7[Mes],L$5))</f>
        <v/>
      </c>
      <c r="M3415" s="39" t="str">
        <f>IF($B3415="","",-SUMIFS(Tabla7[Cantidad],Tabla7[Código del producto],$B3415,Tabla7[Tipo de movimiento],"SALIDA",Tabla7[Mes],M$5))</f>
        <v/>
      </c>
      <c r="N3415" s="39" t="str">
        <f>IF($B3415="","",-SUMIFS(Tabla7[Cantidad],Tabla7[Código del producto],$B3415,Tabla7[Tipo de movimiento],"SALIDA",Tabla7[Mes],N$5))</f>
        <v/>
      </c>
      <c r="O3415" s="39" t="str">
        <f>IF($B3415="","",-SUMIFS(Tabla7[Cantidad],Tabla7[Código del producto],$B3415,Tabla7[Tipo de movimiento],"SALIDA",Tabla7[Mes],O$5))</f>
        <v/>
      </c>
      <c r="P3415" s="39" t="str">
        <f>IF($B3415="","",-SUMIFS(Tabla7[Cantidad],Tabla7[Código del producto],$B3415,Tabla7[Tipo de movimiento],"SALIDA",Tabla7[Mes],P$5))</f>
        <v/>
      </c>
      <c r="Q3415" s="39" t="str">
        <f t="shared" si="159"/>
        <v/>
      </c>
      <c r="R3415" s="51" t="str">
        <f>IF($B3415="","",IFERROR(VLOOKUP($B3415,'ABC rotación'!$C:$G,5,0),"C"))</f>
        <v/>
      </c>
      <c r="S3415" s="41" t="str">
        <f t="shared" si="160"/>
        <v/>
      </c>
      <c r="T3415" s="40" t="str">
        <f t="shared" si="161"/>
        <v/>
      </c>
      <c r="U3415" s="23" t="str">
        <f>IF($B3415="","",VLOOKUP($T3415,Tablas!$X$14:$Y$17,2,1))</f>
        <v/>
      </c>
    </row>
    <row r="3416" spans="2:21" x14ac:dyDescent="0.2">
      <c r="B3416" s="1" t="str">
        <f>IF(Tablas!B3414="","",Tablas!B3414)</f>
        <v/>
      </c>
      <c r="C3416" s="1" t="str">
        <f>IF(Tablas!C3414="","",Tablas!C3414)</f>
        <v/>
      </c>
      <c r="D3416" s="1" t="str">
        <f>IF(Tablas!D3414="","",Tablas!D3414)</f>
        <v/>
      </c>
      <c r="E3416" s="1" t="str">
        <f>IF(Tablas!E3414="","",Tablas!E3414)</f>
        <v/>
      </c>
      <c r="F3416" s="1" t="str">
        <f>IF(Tablas!F3414="","",Tablas!F3414)</f>
        <v/>
      </c>
      <c r="G3416" s="1" t="str">
        <f>IF(Tablas!I3414="","",Tablas!I3414)</f>
        <v/>
      </c>
      <c r="H3416" s="1" t="s">
        <v>911</v>
      </c>
      <c r="I3416" s="39" t="str">
        <f>IF($B3416="","",-SUMIFS(Tabla7[Cantidad],Tabla7[Código del producto],$B3416,Tabla7[Tipo de movimiento],"SALIDA",Tabla7[Mes],I$5))</f>
        <v/>
      </c>
      <c r="J3416" s="39" t="str">
        <f>IF($B3416="","",-SUMIFS(Tabla7[Cantidad],Tabla7[Código del producto],$B3416,Tabla7[Tipo de movimiento],"SALIDA",Tabla7[Mes],J$5))</f>
        <v/>
      </c>
      <c r="K3416" s="39" t="str">
        <f>IF($B3416="","",-SUMIFS(Tabla7[Cantidad],Tabla7[Código del producto],$B3416,Tabla7[Tipo de movimiento],"SALIDA",Tabla7[Mes],K$5))</f>
        <v/>
      </c>
      <c r="L3416" s="39" t="str">
        <f>IF($B3416="","",-SUMIFS(Tabla7[Cantidad],Tabla7[Código del producto],$B3416,Tabla7[Tipo de movimiento],"SALIDA",Tabla7[Mes],L$5))</f>
        <v/>
      </c>
      <c r="M3416" s="39" t="str">
        <f>IF($B3416="","",-SUMIFS(Tabla7[Cantidad],Tabla7[Código del producto],$B3416,Tabla7[Tipo de movimiento],"SALIDA",Tabla7[Mes],M$5))</f>
        <v/>
      </c>
      <c r="N3416" s="39" t="str">
        <f>IF($B3416="","",-SUMIFS(Tabla7[Cantidad],Tabla7[Código del producto],$B3416,Tabla7[Tipo de movimiento],"SALIDA",Tabla7[Mes],N$5))</f>
        <v/>
      </c>
      <c r="O3416" s="39" t="str">
        <f>IF($B3416="","",-SUMIFS(Tabla7[Cantidad],Tabla7[Código del producto],$B3416,Tabla7[Tipo de movimiento],"SALIDA",Tabla7[Mes],O$5))</f>
        <v/>
      </c>
      <c r="P3416" s="39" t="str">
        <f>IF($B3416="","",-SUMIFS(Tabla7[Cantidad],Tabla7[Código del producto],$B3416,Tabla7[Tipo de movimiento],"SALIDA",Tabla7[Mes],P$5))</f>
        <v/>
      </c>
      <c r="Q3416" s="39" t="str">
        <f t="shared" si="159"/>
        <v/>
      </c>
      <c r="R3416" s="51" t="str">
        <f>IF($B3416="","",IFERROR(VLOOKUP($B3416,'ABC rotación'!$C:$G,5,0),"C"))</f>
        <v/>
      </c>
      <c r="S3416" s="41" t="str">
        <f t="shared" si="160"/>
        <v/>
      </c>
      <c r="T3416" s="40" t="str">
        <f t="shared" si="161"/>
        <v/>
      </c>
      <c r="U3416" s="23" t="str">
        <f>IF($B3416="","",VLOOKUP($T3416,Tablas!$X$14:$Y$17,2,1))</f>
        <v/>
      </c>
    </row>
    <row r="3417" spans="2:21" x14ac:dyDescent="0.2">
      <c r="B3417" s="1" t="str">
        <f>IF(Tablas!B3415="","",Tablas!B3415)</f>
        <v/>
      </c>
      <c r="C3417" s="1" t="str">
        <f>IF(Tablas!C3415="","",Tablas!C3415)</f>
        <v/>
      </c>
      <c r="D3417" s="1" t="str">
        <f>IF(Tablas!D3415="","",Tablas!D3415)</f>
        <v/>
      </c>
      <c r="E3417" s="1" t="str">
        <f>IF(Tablas!E3415="","",Tablas!E3415)</f>
        <v/>
      </c>
      <c r="F3417" s="1" t="str">
        <f>IF(Tablas!F3415="","",Tablas!F3415)</f>
        <v/>
      </c>
      <c r="G3417" s="1" t="str">
        <f>IF(Tablas!I3415="","",Tablas!I3415)</f>
        <v/>
      </c>
      <c r="H3417" s="1" t="s">
        <v>911</v>
      </c>
      <c r="I3417" s="39" t="str">
        <f>IF($B3417="","",-SUMIFS(Tabla7[Cantidad],Tabla7[Código del producto],$B3417,Tabla7[Tipo de movimiento],"SALIDA",Tabla7[Mes],I$5))</f>
        <v/>
      </c>
      <c r="J3417" s="39" t="str">
        <f>IF($B3417="","",-SUMIFS(Tabla7[Cantidad],Tabla7[Código del producto],$B3417,Tabla7[Tipo de movimiento],"SALIDA",Tabla7[Mes],J$5))</f>
        <v/>
      </c>
      <c r="K3417" s="39" t="str">
        <f>IF($B3417="","",-SUMIFS(Tabla7[Cantidad],Tabla7[Código del producto],$B3417,Tabla7[Tipo de movimiento],"SALIDA",Tabla7[Mes],K$5))</f>
        <v/>
      </c>
      <c r="L3417" s="39" t="str">
        <f>IF($B3417="","",-SUMIFS(Tabla7[Cantidad],Tabla7[Código del producto],$B3417,Tabla7[Tipo de movimiento],"SALIDA",Tabla7[Mes],L$5))</f>
        <v/>
      </c>
      <c r="M3417" s="39" t="str">
        <f>IF($B3417="","",-SUMIFS(Tabla7[Cantidad],Tabla7[Código del producto],$B3417,Tabla7[Tipo de movimiento],"SALIDA",Tabla7[Mes],M$5))</f>
        <v/>
      </c>
      <c r="N3417" s="39" t="str">
        <f>IF($B3417="","",-SUMIFS(Tabla7[Cantidad],Tabla7[Código del producto],$B3417,Tabla7[Tipo de movimiento],"SALIDA",Tabla7[Mes],N$5))</f>
        <v/>
      </c>
      <c r="O3417" s="39" t="str">
        <f>IF($B3417="","",-SUMIFS(Tabla7[Cantidad],Tabla7[Código del producto],$B3417,Tabla7[Tipo de movimiento],"SALIDA",Tabla7[Mes],O$5))</f>
        <v/>
      </c>
      <c r="P3417" s="39" t="str">
        <f>IF($B3417="","",-SUMIFS(Tabla7[Cantidad],Tabla7[Código del producto],$B3417,Tabla7[Tipo de movimiento],"SALIDA",Tabla7[Mes],P$5))</f>
        <v/>
      </c>
      <c r="Q3417" s="39" t="str">
        <f t="shared" si="159"/>
        <v/>
      </c>
      <c r="R3417" s="51" t="str">
        <f>IF($B3417="","",IFERROR(VLOOKUP($B3417,'ABC rotación'!$C:$G,5,0),"C"))</f>
        <v/>
      </c>
      <c r="S3417" s="41" t="str">
        <f t="shared" si="160"/>
        <v/>
      </c>
      <c r="T3417" s="40" t="str">
        <f t="shared" si="161"/>
        <v/>
      </c>
      <c r="U3417" s="23" t="str">
        <f>IF($B3417="","",VLOOKUP($T3417,Tablas!$X$14:$Y$17,2,1))</f>
        <v/>
      </c>
    </row>
    <row r="3418" spans="2:21" x14ac:dyDescent="0.2">
      <c r="B3418" s="1" t="str">
        <f>IF(Tablas!B3416="","",Tablas!B3416)</f>
        <v/>
      </c>
      <c r="C3418" s="1" t="str">
        <f>IF(Tablas!C3416="","",Tablas!C3416)</f>
        <v/>
      </c>
      <c r="D3418" s="1" t="str">
        <f>IF(Tablas!D3416="","",Tablas!D3416)</f>
        <v/>
      </c>
      <c r="E3418" s="1" t="str">
        <f>IF(Tablas!E3416="","",Tablas!E3416)</f>
        <v/>
      </c>
      <c r="F3418" s="1" t="str">
        <f>IF(Tablas!F3416="","",Tablas!F3416)</f>
        <v/>
      </c>
      <c r="G3418" s="1" t="str">
        <f>IF(Tablas!I3416="","",Tablas!I3416)</f>
        <v/>
      </c>
      <c r="H3418" s="1" t="s">
        <v>911</v>
      </c>
      <c r="I3418" s="39" t="str">
        <f>IF($B3418="","",-SUMIFS(Tabla7[Cantidad],Tabla7[Código del producto],$B3418,Tabla7[Tipo de movimiento],"SALIDA",Tabla7[Mes],I$5))</f>
        <v/>
      </c>
      <c r="J3418" s="39" t="str">
        <f>IF($B3418="","",-SUMIFS(Tabla7[Cantidad],Tabla7[Código del producto],$B3418,Tabla7[Tipo de movimiento],"SALIDA",Tabla7[Mes],J$5))</f>
        <v/>
      </c>
      <c r="K3418" s="39" t="str">
        <f>IF($B3418="","",-SUMIFS(Tabla7[Cantidad],Tabla7[Código del producto],$B3418,Tabla7[Tipo de movimiento],"SALIDA",Tabla7[Mes],K$5))</f>
        <v/>
      </c>
      <c r="L3418" s="39" t="str">
        <f>IF($B3418="","",-SUMIFS(Tabla7[Cantidad],Tabla7[Código del producto],$B3418,Tabla7[Tipo de movimiento],"SALIDA",Tabla7[Mes],L$5))</f>
        <v/>
      </c>
      <c r="M3418" s="39" t="str">
        <f>IF($B3418="","",-SUMIFS(Tabla7[Cantidad],Tabla7[Código del producto],$B3418,Tabla7[Tipo de movimiento],"SALIDA",Tabla7[Mes],M$5))</f>
        <v/>
      </c>
      <c r="N3418" s="39" t="str">
        <f>IF($B3418="","",-SUMIFS(Tabla7[Cantidad],Tabla7[Código del producto],$B3418,Tabla7[Tipo de movimiento],"SALIDA",Tabla7[Mes],N$5))</f>
        <v/>
      </c>
      <c r="O3418" s="39" t="str">
        <f>IF($B3418="","",-SUMIFS(Tabla7[Cantidad],Tabla7[Código del producto],$B3418,Tabla7[Tipo de movimiento],"SALIDA",Tabla7[Mes],O$5))</f>
        <v/>
      </c>
      <c r="P3418" s="39" t="str">
        <f>IF($B3418="","",-SUMIFS(Tabla7[Cantidad],Tabla7[Código del producto],$B3418,Tabla7[Tipo de movimiento],"SALIDA",Tabla7[Mes],P$5))</f>
        <v/>
      </c>
      <c r="Q3418" s="39" t="str">
        <f t="shared" si="159"/>
        <v/>
      </c>
      <c r="R3418" s="51" t="str">
        <f>IF($B3418="","",IFERROR(VLOOKUP($B3418,'ABC rotación'!$C:$G,5,0),"C"))</f>
        <v/>
      </c>
      <c r="S3418" s="41" t="str">
        <f t="shared" si="160"/>
        <v/>
      </c>
      <c r="T3418" s="40" t="str">
        <f t="shared" si="161"/>
        <v/>
      </c>
      <c r="U3418" s="23" t="str">
        <f>IF($B3418="","",VLOOKUP($T3418,Tablas!$X$14:$Y$17,2,1))</f>
        <v/>
      </c>
    </row>
    <row r="3419" spans="2:21" x14ac:dyDescent="0.2">
      <c r="B3419" s="1" t="str">
        <f>IF(Tablas!B3417="","",Tablas!B3417)</f>
        <v/>
      </c>
      <c r="C3419" s="1" t="str">
        <f>IF(Tablas!C3417="","",Tablas!C3417)</f>
        <v/>
      </c>
      <c r="D3419" s="1" t="str">
        <f>IF(Tablas!D3417="","",Tablas!D3417)</f>
        <v/>
      </c>
      <c r="E3419" s="1" t="str">
        <f>IF(Tablas!E3417="","",Tablas!E3417)</f>
        <v/>
      </c>
      <c r="F3419" s="1" t="str">
        <f>IF(Tablas!F3417="","",Tablas!F3417)</f>
        <v/>
      </c>
      <c r="G3419" s="1" t="str">
        <f>IF(Tablas!I3417="","",Tablas!I3417)</f>
        <v/>
      </c>
      <c r="H3419" s="1" t="s">
        <v>911</v>
      </c>
      <c r="I3419" s="39" t="str">
        <f>IF($B3419="","",-SUMIFS(Tabla7[Cantidad],Tabla7[Código del producto],$B3419,Tabla7[Tipo de movimiento],"SALIDA",Tabla7[Mes],I$5))</f>
        <v/>
      </c>
      <c r="J3419" s="39" t="str">
        <f>IF($B3419="","",-SUMIFS(Tabla7[Cantidad],Tabla7[Código del producto],$B3419,Tabla7[Tipo de movimiento],"SALIDA",Tabla7[Mes],J$5))</f>
        <v/>
      </c>
      <c r="K3419" s="39" t="str">
        <f>IF($B3419="","",-SUMIFS(Tabla7[Cantidad],Tabla7[Código del producto],$B3419,Tabla7[Tipo de movimiento],"SALIDA",Tabla7[Mes],K$5))</f>
        <v/>
      </c>
      <c r="L3419" s="39" t="str">
        <f>IF($B3419="","",-SUMIFS(Tabla7[Cantidad],Tabla7[Código del producto],$B3419,Tabla7[Tipo de movimiento],"SALIDA",Tabla7[Mes],L$5))</f>
        <v/>
      </c>
      <c r="M3419" s="39" t="str">
        <f>IF($B3419="","",-SUMIFS(Tabla7[Cantidad],Tabla7[Código del producto],$B3419,Tabla7[Tipo de movimiento],"SALIDA",Tabla7[Mes],M$5))</f>
        <v/>
      </c>
      <c r="N3419" s="39" t="str">
        <f>IF($B3419="","",-SUMIFS(Tabla7[Cantidad],Tabla7[Código del producto],$B3419,Tabla7[Tipo de movimiento],"SALIDA",Tabla7[Mes],N$5))</f>
        <v/>
      </c>
      <c r="O3419" s="39" t="str">
        <f>IF($B3419="","",-SUMIFS(Tabla7[Cantidad],Tabla7[Código del producto],$B3419,Tabla7[Tipo de movimiento],"SALIDA",Tabla7[Mes],O$5))</f>
        <v/>
      </c>
      <c r="P3419" s="39" t="str">
        <f>IF($B3419="","",-SUMIFS(Tabla7[Cantidad],Tabla7[Código del producto],$B3419,Tabla7[Tipo de movimiento],"SALIDA",Tabla7[Mes],P$5))</f>
        <v/>
      </c>
      <c r="Q3419" s="39" t="str">
        <f t="shared" si="159"/>
        <v/>
      </c>
      <c r="R3419" s="51" t="str">
        <f>IF($B3419="","",IFERROR(VLOOKUP($B3419,'ABC rotación'!$C:$G,5,0),"C"))</f>
        <v/>
      </c>
      <c r="S3419" s="41" t="str">
        <f t="shared" si="160"/>
        <v/>
      </c>
      <c r="T3419" s="40" t="str">
        <f t="shared" si="161"/>
        <v/>
      </c>
      <c r="U3419" s="23" t="str">
        <f>IF($B3419="","",VLOOKUP($T3419,Tablas!$X$14:$Y$17,2,1))</f>
        <v/>
      </c>
    </row>
    <row r="3420" spans="2:21" x14ac:dyDescent="0.2">
      <c r="B3420" s="1" t="str">
        <f>IF(Tablas!B3418="","",Tablas!B3418)</f>
        <v/>
      </c>
      <c r="C3420" s="1" t="str">
        <f>IF(Tablas!C3418="","",Tablas!C3418)</f>
        <v/>
      </c>
      <c r="D3420" s="1" t="str">
        <f>IF(Tablas!D3418="","",Tablas!D3418)</f>
        <v/>
      </c>
      <c r="E3420" s="1" t="str">
        <f>IF(Tablas!E3418="","",Tablas!E3418)</f>
        <v/>
      </c>
      <c r="F3420" s="1" t="str">
        <f>IF(Tablas!F3418="","",Tablas!F3418)</f>
        <v/>
      </c>
      <c r="G3420" s="1" t="str">
        <f>IF(Tablas!I3418="","",Tablas!I3418)</f>
        <v/>
      </c>
      <c r="H3420" s="1" t="s">
        <v>911</v>
      </c>
      <c r="I3420" s="39" t="str">
        <f>IF($B3420="","",-SUMIFS(Tabla7[Cantidad],Tabla7[Código del producto],$B3420,Tabla7[Tipo de movimiento],"SALIDA",Tabla7[Mes],I$5))</f>
        <v/>
      </c>
      <c r="J3420" s="39" t="str">
        <f>IF($B3420="","",-SUMIFS(Tabla7[Cantidad],Tabla7[Código del producto],$B3420,Tabla7[Tipo de movimiento],"SALIDA",Tabla7[Mes],J$5))</f>
        <v/>
      </c>
      <c r="K3420" s="39" t="str">
        <f>IF($B3420="","",-SUMIFS(Tabla7[Cantidad],Tabla7[Código del producto],$B3420,Tabla7[Tipo de movimiento],"SALIDA",Tabla7[Mes],K$5))</f>
        <v/>
      </c>
      <c r="L3420" s="39" t="str">
        <f>IF($B3420="","",-SUMIFS(Tabla7[Cantidad],Tabla7[Código del producto],$B3420,Tabla7[Tipo de movimiento],"SALIDA",Tabla7[Mes],L$5))</f>
        <v/>
      </c>
      <c r="M3420" s="39" t="str">
        <f>IF($B3420="","",-SUMIFS(Tabla7[Cantidad],Tabla7[Código del producto],$B3420,Tabla7[Tipo de movimiento],"SALIDA",Tabla7[Mes],M$5))</f>
        <v/>
      </c>
      <c r="N3420" s="39" t="str">
        <f>IF($B3420="","",-SUMIFS(Tabla7[Cantidad],Tabla7[Código del producto],$B3420,Tabla7[Tipo de movimiento],"SALIDA",Tabla7[Mes],N$5))</f>
        <v/>
      </c>
      <c r="O3420" s="39" t="str">
        <f>IF($B3420="","",-SUMIFS(Tabla7[Cantidad],Tabla7[Código del producto],$B3420,Tabla7[Tipo de movimiento],"SALIDA",Tabla7[Mes],O$5))</f>
        <v/>
      </c>
      <c r="P3420" s="39" t="str">
        <f>IF($B3420="","",-SUMIFS(Tabla7[Cantidad],Tabla7[Código del producto],$B3420,Tabla7[Tipo de movimiento],"SALIDA",Tabla7[Mes],P$5))</f>
        <v/>
      </c>
      <c r="Q3420" s="39" t="str">
        <f t="shared" si="159"/>
        <v/>
      </c>
      <c r="R3420" s="51" t="str">
        <f>IF($B3420="","",IFERROR(VLOOKUP($B3420,'ABC rotación'!$C:$G,5,0),"C"))</f>
        <v/>
      </c>
      <c r="S3420" s="41" t="str">
        <f t="shared" si="160"/>
        <v/>
      </c>
      <c r="T3420" s="40" t="str">
        <f t="shared" si="161"/>
        <v/>
      </c>
      <c r="U3420" s="23" t="str">
        <f>IF($B3420="","",VLOOKUP($T3420,Tablas!$X$14:$Y$17,2,1))</f>
        <v/>
      </c>
    </row>
    <row r="3421" spans="2:21" x14ac:dyDescent="0.2">
      <c r="B3421" s="1" t="str">
        <f>IF(Tablas!B3419="","",Tablas!B3419)</f>
        <v/>
      </c>
      <c r="C3421" s="1" t="str">
        <f>IF(Tablas!C3419="","",Tablas!C3419)</f>
        <v/>
      </c>
      <c r="D3421" s="1" t="str">
        <f>IF(Tablas!D3419="","",Tablas!D3419)</f>
        <v/>
      </c>
      <c r="E3421" s="1" t="str">
        <f>IF(Tablas!E3419="","",Tablas!E3419)</f>
        <v/>
      </c>
      <c r="F3421" s="1" t="str">
        <f>IF(Tablas!F3419="","",Tablas!F3419)</f>
        <v/>
      </c>
      <c r="G3421" s="1" t="str">
        <f>IF(Tablas!I3419="","",Tablas!I3419)</f>
        <v/>
      </c>
      <c r="H3421" s="1" t="s">
        <v>911</v>
      </c>
      <c r="I3421" s="39" t="str">
        <f>IF($B3421="","",-SUMIFS(Tabla7[Cantidad],Tabla7[Código del producto],$B3421,Tabla7[Tipo de movimiento],"SALIDA",Tabla7[Mes],I$5))</f>
        <v/>
      </c>
      <c r="J3421" s="39" t="str">
        <f>IF($B3421="","",-SUMIFS(Tabla7[Cantidad],Tabla7[Código del producto],$B3421,Tabla7[Tipo de movimiento],"SALIDA",Tabla7[Mes],J$5))</f>
        <v/>
      </c>
      <c r="K3421" s="39" t="str">
        <f>IF($B3421="","",-SUMIFS(Tabla7[Cantidad],Tabla7[Código del producto],$B3421,Tabla7[Tipo de movimiento],"SALIDA",Tabla7[Mes],K$5))</f>
        <v/>
      </c>
      <c r="L3421" s="39" t="str">
        <f>IF($B3421="","",-SUMIFS(Tabla7[Cantidad],Tabla7[Código del producto],$B3421,Tabla7[Tipo de movimiento],"SALIDA",Tabla7[Mes],L$5))</f>
        <v/>
      </c>
      <c r="M3421" s="39" t="str">
        <f>IF($B3421="","",-SUMIFS(Tabla7[Cantidad],Tabla7[Código del producto],$B3421,Tabla7[Tipo de movimiento],"SALIDA",Tabla7[Mes],M$5))</f>
        <v/>
      </c>
      <c r="N3421" s="39" t="str">
        <f>IF($B3421="","",-SUMIFS(Tabla7[Cantidad],Tabla7[Código del producto],$B3421,Tabla7[Tipo de movimiento],"SALIDA",Tabla7[Mes],N$5))</f>
        <v/>
      </c>
      <c r="O3421" s="39" t="str">
        <f>IF($B3421="","",-SUMIFS(Tabla7[Cantidad],Tabla7[Código del producto],$B3421,Tabla7[Tipo de movimiento],"SALIDA",Tabla7[Mes],O$5))</f>
        <v/>
      </c>
      <c r="P3421" s="39" t="str">
        <f>IF($B3421="","",-SUMIFS(Tabla7[Cantidad],Tabla7[Código del producto],$B3421,Tabla7[Tipo de movimiento],"SALIDA",Tabla7[Mes],P$5))</f>
        <v/>
      </c>
      <c r="Q3421" s="39" t="str">
        <f t="shared" si="159"/>
        <v/>
      </c>
      <c r="R3421" s="51" t="str">
        <f>IF($B3421="","",IFERROR(VLOOKUP($B3421,'ABC rotación'!$C:$G,5,0),"C"))</f>
        <v/>
      </c>
      <c r="S3421" s="41" t="str">
        <f t="shared" si="160"/>
        <v/>
      </c>
      <c r="T3421" s="40" t="str">
        <f t="shared" si="161"/>
        <v/>
      </c>
      <c r="U3421" s="23" t="str">
        <f>IF($B3421="","",VLOOKUP($T3421,Tablas!$X$14:$Y$17,2,1))</f>
        <v/>
      </c>
    </row>
    <row r="3422" spans="2:21" x14ac:dyDescent="0.2">
      <c r="B3422" s="1" t="str">
        <f>IF(Tablas!B3420="","",Tablas!B3420)</f>
        <v/>
      </c>
      <c r="C3422" s="1" t="str">
        <f>IF(Tablas!C3420="","",Tablas!C3420)</f>
        <v/>
      </c>
      <c r="D3422" s="1" t="str">
        <f>IF(Tablas!D3420="","",Tablas!D3420)</f>
        <v/>
      </c>
      <c r="E3422" s="1" t="str">
        <f>IF(Tablas!E3420="","",Tablas!E3420)</f>
        <v/>
      </c>
      <c r="F3422" s="1" t="str">
        <f>IF(Tablas!F3420="","",Tablas!F3420)</f>
        <v/>
      </c>
      <c r="G3422" s="1" t="str">
        <f>IF(Tablas!I3420="","",Tablas!I3420)</f>
        <v/>
      </c>
      <c r="H3422" s="1" t="s">
        <v>911</v>
      </c>
      <c r="I3422" s="39" t="str">
        <f>IF($B3422="","",-SUMIFS(Tabla7[Cantidad],Tabla7[Código del producto],$B3422,Tabla7[Tipo de movimiento],"SALIDA",Tabla7[Mes],I$5))</f>
        <v/>
      </c>
      <c r="J3422" s="39" t="str">
        <f>IF($B3422="","",-SUMIFS(Tabla7[Cantidad],Tabla7[Código del producto],$B3422,Tabla7[Tipo de movimiento],"SALIDA",Tabla7[Mes],J$5))</f>
        <v/>
      </c>
      <c r="K3422" s="39" t="str">
        <f>IF($B3422="","",-SUMIFS(Tabla7[Cantidad],Tabla7[Código del producto],$B3422,Tabla7[Tipo de movimiento],"SALIDA",Tabla7[Mes],K$5))</f>
        <v/>
      </c>
      <c r="L3422" s="39" t="str">
        <f>IF($B3422="","",-SUMIFS(Tabla7[Cantidad],Tabla7[Código del producto],$B3422,Tabla7[Tipo de movimiento],"SALIDA",Tabla7[Mes],L$5))</f>
        <v/>
      </c>
      <c r="M3422" s="39" t="str">
        <f>IF($B3422="","",-SUMIFS(Tabla7[Cantidad],Tabla7[Código del producto],$B3422,Tabla7[Tipo de movimiento],"SALIDA",Tabla7[Mes],M$5))</f>
        <v/>
      </c>
      <c r="N3422" s="39" t="str">
        <f>IF($B3422="","",-SUMIFS(Tabla7[Cantidad],Tabla7[Código del producto],$B3422,Tabla7[Tipo de movimiento],"SALIDA",Tabla7[Mes],N$5))</f>
        <v/>
      </c>
      <c r="O3422" s="39" t="str">
        <f>IF($B3422="","",-SUMIFS(Tabla7[Cantidad],Tabla7[Código del producto],$B3422,Tabla7[Tipo de movimiento],"SALIDA",Tabla7[Mes],O$5))</f>
        <v/>
      </c>
      <c r="P3422" s="39" t="str">
        <f>IF($B3422="","",-SUMIFS(Tabla7[Cantidad],Tabla7[Código del producto],$B3422,Tabla7[Tipo de movimiento],"SALIDA",Tabla7[Mes],P$5))</f>
        <v/>
      </c>
      <c r="Q3422" s="39" t="str">
        <f t="shared" si="159"/>
        <v/>
      </c>
      <c r="R3422" s="51" t="str">
        <f>IF($B3422="","",IFERROR(VLOOKUP($B3422,'ABC rotación'!$C:$G,5,0),"C"))</f>
        <v/>
      </c>
      <c r="S3422" s="41" t="str">
        <f t="shared" si="160"/>
        <v/>
      </c>
      <c r="T3422" s="40" t="str">
        <f t="shared" si="161"/>
        <v/>
      </c>
      <c r="U3422" s="23" t="str">
        <f>IF($B3422="","",VLOOKUP($T3422,Tablas!$X$14:$Y$17,2,1))</f>
        <v/>
      </c>
    </row>
    <row r="3423" spans="2:21" x14ac:dyDescent="0.2">
      <c r="B3423" s="1" t="str">
        <f>IF(Tablas!B3421="","",Tablas!B3421)</f>
        <v/>
      </c>
      <c r="C3423" s="1" t="str">
        <f>IF(Tablas!C3421="","",Tablas!C3421)</f>
        <v/>
      </c>
      <c r="D3423" s="1" t="str">
        <f>IF(Tablas!D3421="","",Tablas!D3421)</f>
        <v/>
      </c>
      <c r="E3423" s="1" t="str">
        <f>IF(Tablas!E3421="","",Tablas!E3421)</f>
        <v/>
      </c>
      <c r="F3423" s="1" t="str">
        <f>IF(Tablas!F3421="","",Tablas!F3421)</f>
        <v/>
      </c>
      <c r="G3423" s="1" t="str">
        <f>IF(Tablas!I3421="","",Tablas!I3421)</f>
        <v/>
      </c>
      <c r="H3423" s="1" t="s">
        <v>911</v>
      </c>
      <c r="I3423" s="39" t="str">
        <f>IF($B3423="","",-SUMIFS(Tabla7[Cantidad],Tabla7[Código del producto],$B3423,Tabla7[Tipo de movimiento],"SALIDA",Tabla7[Mes],I$5))</f>
        <v/>
      </c>
      <c r="J3423" s="39" t="str">
        <f>IF($B3423="","",-SUMIFS(Tabla7[Cantidad],Tabla7[Código del producto],$B3423,Tabla7[Tipo de movimiento],"SALIDA",Tabla7[Mes],J$5))</f>
        <v/>
      </c>
      <c r="K3423" s="39" t="str">
        <f>IF($B3423="","",-SUMIFS(Tabla7[Cantidad],Tabla7[Código del producto],$B3423,Tabla7[Tipo de movimiento],"SALIDA",Tabla7[Mes],K$5))</f>
        <v/>
      </c>
      <c r="L3423" s="39" t="str">
        <f>IF($B3423="","",-SUMIFS(Tabla7[Cantidad],Tabla7[Código del producto],$B3423,Tabla7[Tipo de movimiento],"SALIDA",Tabla7[Mes],L$5))</f>
        <v/>
      </c>
      <c r="M3423" s="39" t="str">
        <f>IF($B3423="","",-SUMIFS(Tabla7[Cantidad],Tabla7[Código del producto],$B3423,Tabla7[Tipo de movimiento],"SALIDA",Tabla7[Mes],M$5))</f>
        <v/>
      </c>
      <c r="N3423" s="39" t="str">
        <f>IF($B3423="","",-SUMIFS(Tabla7[Cantidad],Tabla7[Código del producto],$B3423,Tabla7[Tipo de movimiento],"SALIDA",Tabla7[Mes],N$5))</f>
        <v/>
      </c>
      <c r="O3423" s="39" t="str">
        <f>IF($B3423="","",-SUMIFS(Tabla7[Cantidad],Tabla7[Código del producto],$B3423,Tabla7[Tipo de movimiento],"SALIDA",Tabla7[Mes],O$5))</f>
        <v/>
      </c>
      <c r="P3423" s="39" t="str">
        <f>IF($B3423="","",-SUMIFS(Tabla7[Cantidad],Tabla7[Código del producto],$B3423,Tabla7[Tipo de movimiento],"SALIDA",Tabla7[Mes],P$5))</f>
        <v/>
      </c>
      <c r="Q3423" s="39" t="str">
        <f t="shared" si="159"/>
        <v/>
      </c>
      <c r="R3423" s="51" t="str">
        <f>IF($B3423="","",IFERROR(VLOOKUP($B3423,'ABC rotación'!$C:$G,5,0),"C"))</f>
        <v/>
      </c>
      <c r="S3423" s="41" t="str">
        <f t="shared" si="160"/>
        <v/>
      </c>
      <c r="T3423" s="40" t="str">
        <f t="shared" si="161"/>
        <v/>
      </c>
      <c r="U3423" s="23" t="str">
        <f>IF($B3423="","",VLOOKUP($T3423,Tablas!$X$14:$Y$17,2,1))</f>
        <v/>
      </c>
    </row>
    <row r="3424" spans="2:21" x14ac:dyDescent="0.2">
      <c r="B3424" s="1" t="str">
        <f>IF(Tablas!B3422="","",Tablas!B3422)</f>
        <v/>
      </c>
      <c r="C3424" s="1" t="str">
        <f>IF(Tablas!C3422="","",Tablas!C3422)</f>
        <v/>
      </c>
      <c r="D3424" s="1" t="str">
        <f>IF(Tablas!D3422="","",Tablas!D3422)</f>
        <v/>
      </c>
      <c r="E3424" s="1" t="str">
        <f>IF(Tablas!E3422="","",Tablas!E3422)</f>
        <v/>
      </c>
      <c r="F3424" s="1" t="str">
        <f>IF(Tablas!F3422="","",Tablas!F3422)</f>
        <v/>
      </c>
      <c r="G3424" s="1" t="str">
        <f>IF(Tablas!I3422="","",Tablas!I3422)</f>
        <v/>
      </c>
      <c r="H3424" s="1" t="s">
        <v>911</v>
      </c>
      <c r="I3424" s="39" t="str">
        <f>IF($B3424="","",-SUMIFS(Tabla7[Cantidad],Tabla7[Código del producto],$B3424,Tabla7[Tipo de movimiento],"SALIDA",Tabla7[Mes],I$5))</f>
        <v/>
      </c>
      <c r="J3424" s="39" t="str">
        <f>IF($B3424="","",-SUMIFS(Tabla7[Cantidad],Tabla7[Código del producto],$B3424,Tabla7[Tipo de movimiento],"SALIDA",Tabla7[Mes],J$5))</f>
        <v/>
      </c>
      <c r="K3424" s="39" t="str">
        <f>IF($B3424="","",-SUMIFS(Tabla7[Cantidad],Tabla7[Código del producto],$B3424,Tabla7[Tipo de movimiento],"SALIDA",Tabla7[Mes],K$5))</f>
        <v/>
      </c>
      <c r="L3424" s="39" t="str">
        <f>IF($B3424="","",-SUMIFS(Tabla7[Cantidad],Tabla7[Código del producto],$B3424,Tabla7[Tipo de movimiento],"SALIDA",Tabla7[Mes],L$5))</f>
        <v/>
      </c>
      <c r="M3424" s="39" t="str">
        <f>IF($B3424="","",-SUMIFS(Tabla7[Cantidad],Tabla7[Código del producto],$B3424,Tabla7[Tipo de movimiento],"SALIDA",Tabla7[Mes],M$5))</f>
        <v/>
      </c>
      <c r="N3424" s="39" t="str">
        <f>IF($B3424="","",-SUMIFS(Tabla7[Cantidad],Tabla7[Código del producto],$B3424,Tabla7[Tipo de movimiento],"SALIDA",Tabla7[Mes],N$5))</f>
        <v/>
      </c>
      <c r="O3424" s="39" t="str">
        <f>IF($B3424="","",-SUMIFS(Tabla7[Cantidad],Tabla7[Código del producto],$B3424,Tabla7[Tipo de movimiento],"SALIDA",Tabla7[Mes],O$5))</f>
        <v/>
      </c>
      <c r="P3424" s="39" t="str">
        <f>IF($B3424="","",-SUMIFS(Tabla7[Cantidad],Tabla7[Código del producto],$B3424,Tabla7[Tipo de movimiento],"SALIDA",Tabla7[Mes],P$5))</f>
        <v/>
      </c>
      <c r="Q3424" s="39" t="str">
        <f t="shared" si="159"/>
        <v/>
      </c>
      <c r="R3424" s="51" t="str">
        <f>IF($B3424="","",IFERROR(VLOOKUP($B3424,'ABC rotación'!$C:$G,5,0),"C"))</f>
        <v/>
      </c>
      <c r="S3424" s="41" t="str">
        <f t="shared" si="160"/>
        <v/>
      </c>
      <c r="T3424" s="40" t="str">
        <f t="shared" si="161"/>
        <v/>
      </c>
      <c r="U3424" s="23" t="str">
        <f>IF($B3424="","",VLOOKUP($T3424,Tablas!$X$14:$Y$17,2,1))</f>
        <v/>
      </c>
    </row>
    <row r="3425" spans="2:21" x14ac:dyDescent="0.2">
      <c r="B3425" s="1" t="str">
        <f>IF(Tablas!B3423="","",Tablas!B3423)</f>
        <v/>
      </c>
      <c r="C3425" s="1" t="str">
        <f>IF(Tablas!C3423="","",Tablas!C3423)</f>
        <v/>
      </c>
      <c r="D3425" s="1" t="str">
        <f>IF(Tablas!D3423="","",Tablas!D3423)</f>
        <v/>
      </c>
      <c r="E3425" s="1" t="str">
        <f>IF(Tablas!E3423="","",Tablas!E3423)</f>
        <v/>
      </c>
      <c r="F3425" s="1" t="str">
        <f>IF(Tablas!F3423="","",Tablas!F3423)</f>
        <v/>
      </c>
      <c r="G3425" s="1" t="str">
        <f>IF(Tablas!I3423="","",Tablas!I3423)</f>
        <v/>
      </c>
      <c r="H3425" s="1" t="s">
        <v>911</v>
      </c>
      <c r="I3425" s="39" t="str">
        <f>IF($B3425="","",-SUMIFS(Tabla7[Cantidad],Tabla7[Código del producto],$B3425,Tabla7[Tipo de movimiento],"SALIDA",Tabla7[Mes],I$5))</f>
        <v/>
      </c>
      <c r="J3425" s="39" t="str">
        <f>IF($B3425="","",-SUMIFS(Tabla7[Cantidad],Tabla7[Código del producto],$B3425,Tabla7[Tipo de movimiento],"SALIDA",Tabla7[Mes],J$5))</f>
        <v/>
      </c>
      <c r="K3425" s="39" t="str">
        <f>IF($B3425="","",-SUMIFS(Tabla7[Cantidad],Tabla7[Código del producto],$B3425,Tabla7[Tipo de movimiento],"SALIDA",Tabla7[Mes],K$5))</f>
        <v/>
      </c>
      <c r="L3425" s="39" t="str">
        <f>IF($B3425="","",-SUMIFS(Tabla7[Cantidad],Tabla7[Código del producto],$B3425,Tabla7[Tipo de movimiento],"SALIDA",Tabla7[Mes],L$5))</f>
        <v/>
      </c>
      <c r="M3425" s="39" t="str">
        <f>IF($B3425="","",-SUMIFS(Tabla7[Cantidad],Tabla7[Código del producto],$B3425,Tabla7[Tipo de movimiento],"SALIDA",Tabla7[Mes],M$5))</f>
        <v/>
      </c>
      <c r="N3425" s="39" t="str">
        <f>IF($B3425="","",-SUMIFS(Tabla7[Cantidad],Tabla7[Código del producto],$B3425,Tabla7[Tipo de movimiento],"SALIDA",Tabla7[Mes],N$5))</f>
        <v/>
      </c>
      <c r="O3425" s="39" t="str">
        <f>IF($B3425="","",-SUMIFS(Tabla7[Cantidad],Tabla7[Código del producto],$B3425,Tabla7[Tipo de movimiento],"SALIDA",Tabla7[Mes],O$5))</f>
        <v/>
      </c>
      <c r="P3425" s="39" t="str">
        <f>IF($B3425="","",-SUMIFS(Tabla7[Cantidad],Tabla7[Código del producto],$B3425,Tabla7[Tipo de movimiento],"SALIDA",Tabla7[Mes],P$5))</f>
        <v/>
      </c>
      <c r="Q3425" s="39" t="str">
        <f t="shared" si="159"/>
        <v/>
      </c>
      <c r="R3425" s="51" t="str">
        <f>IF($B3425="","",IFERROR(VLOOKUP($B3425,'ABC rotación'!$C:$G,5,0),"C"))</f>
        <v/>
      </c>
      <c r="S3425" s="41" t="str">
        <f t="shared" si="160"/>
        <v/>
      </c>
      <c r="T3425" s="40" t="str">
        <f t="shared" si="161"/>
        <v/>
      </c>
      <c r="U3425" s="23" t="str">
        <f>IF($B3425="","",VLOOKUP($T3425,Tablas!$X$14:$Y$17,2,1))</f>
        <v/>
      </c>
    </row>
    <row r="3426" spans="2:21" x14ac:dyDescent="0.2">
      <c r="B3426" s="1" t="str">
        <f>IF(Tablas!B3424="","",Tablas!B3424)</f>
        <v/>
      </c>
      <c r="C3426" s="1" t="str">
        <f>IF(Tablas!C3424="","",Tablas!C3424)</f>
        <v/>
      </c>
      <c r="D3426" s="1" t="str">
        <f>IF(Tablas!D3424="","",Tablas!D3424)</f>
        <v/>
      </c>
      <c r="E3426" s="1" t="str">
        <f>IF(Tablas!E3424="","",Tablas!E3424)</f>
        <v/>
      </c>
      <c r="F3426" s="1" t="str">
        <f>IF(Tablas!F3424="","",Tablas!F3424)</f>
        <v/>
      </c>
      <c r="G3426" s="1" t="str">
        <f>IF(Tablas!I3424="","",Tablas!I3424)</f>
        <v/>
      </c>
      <c r="H3426" s="1" t="s">
        <v>911</v>
      </c>
      <c r="I3426" s="39" t="str">
        <f>IF($B3426="","",-SUMIFS(Tabla7[Cantidad],Tabla7[Código del producto],$B3426,Tabla7[Tipo de movimiento],"SALIDA",Tabla7[Mes],I$5))</f>
        <v/>
      </c>
      <c r="J3426" s="39" t="str">
        <f>IF($B3426="","",-SUMIFS(Tabla7[Cantidad],Tabla7[Código del producto],$B3426,Tabla7[Tipo de movimiento],"SALIDA",Tabla7[Mes],J$5))</f>
        <v/>
      </c>
      <c r="K3426" s="39" t="str">
        <f>IF($B3426="","",-SUMIFS(Tabla7[Cantidad],Tabla7[Código del producto],$B3426,Tabla7[Tipo de movimiento],"SALIDA",Tabla7[Mes],K$5))</f>
        <v/>
      </c>
      <c r="L3426" s="39" t="str">
        <f>IF($B3426="","",-SUMIFS(Tabla7[Cantidad],Tabla7[Código del producto],$B3426,Tabla7[Tipo de movimiento],"SALIDA",Tabla7[Mes],L$5))</f>
        <v/>
      </c>
      <c r="M3426" s="39" t="str">
        <f>IF($B3426="","",-SUMIFS(Tabla7[Cantidad],Tabla7[Código del producto],$B3426,Tabla7[Tipo de movimiento],"SALIDA",Tabla7[Mes],M$5))</f>
        <v/>
      </c>
      <c r="N3426" s="39" t="str">
        <f>IF($B3426="","",-SUMIFS(Tabla7[Cantidad],Tabla7[Código del producto],$B3426,Tabla7[Tipo de movimiento],"SALIDA",Tabla7[Mes],N$5))</f>
        <v/>
      </c>
      <c r="O3426" s="39" t="str">
        <f>IF($B3426="","",-SUMIFS(Tabla7[Cantidad],Tabla7[Código del producto],$B3426,Tabla7[Tipo de movimiento],"SALIDA",Tabla7[Mes],O$5))</f>
        <v/>
      </c>
      <c r="P3426" s="39" t="str">
        <f>IF($B3426="","",-SUMIFS(Tabla7[Cantidad],Tabla7[Código del producto],$B3426,Tabla7[Tipo de movimiento],"SALIDA",Tabla7[Mes],P$5))</f>
        <v/>
      </c>
      <c r="Q3426" s="39" t="str">
        <f t="shared" si="159"/>
        <v/>
      </c>
      <c r="R3426" s="51" t="str">
        <f>IF($B3426="","",IFERROR(VLOOKUP($B3426,'ABC rotación'!$C:$G,5,0),"C"))</f>
        <v/>
      </c>
      <c r="S3426" s="41" t="str">
        <f t="shared" si="160"/>
        <v/>
      </c>
      <c r="T3426" s="40" t="str">
        <f t="shared" si="161"/>
        <v/>
      </c>
      <c r="U3426" s="23" t="str">
        <f>IF($B3426="","",VLOOKUP($T3426,Tablas!$X$14:$Y$17,2,1))</f>
        <v/>
      </c>
    </row>
    <row r="3427" spans="2:21" x14ac:dyDescent="0.2">
      <c r="B3427" s="1" t="str">
        <f>IF(Tablas!B3425="","",Tablas!B3425)</f>
        <v/>
      </c>
      <c r="C3427" s="1" t="str">
        <f>IF(Tablas!C3425="","",Tablas!C3425)</f>
        <v/>
      </c>
      <c r="D3427" s="1" t="str">
        <f>IF(Tablas!D3425="","",Tablas!D3425)</f>
        <v/>
      </c>
      <c r="E3427" s="1" t="str">
        <f>IF(Tablas!E3425="","",Tablas!E3425)</f>
        <v/>
      </c>
      <c r="F3427" s="1" t="str">
        <f>IF(Tablas!F3425="","",Tablas!F3425)</f>
        <v/>
      </c>
      <c r="G3427" s="1" t="str">
        <f>IF(Tablas!I3425="","",Tablas!I3425)</f>
        <v/>
      </c>
      <c r="H3427" s="1" t="s">
        <v>911</v>
      </c>
      <c r="I3427" s="39" t="str">
        <f>IF($B3427="","",-SUMIFS(Tabla7[Cantidad],Tabla7[Código del producto],$B3427,Tabla7[Tipo de movimiento],"SALIDA",Tabla7[Mes],I$5))</f>
        <v/>
      </c>
      <c r="J3427" s="39" t="str">
        <f>IF($B3427="","",-SUMIFS(Tabla7[Cantidad],Tabla7[Código del producto],$B3427,Tabla7[Tipo de movimiento],"SALIDA",Tabla7[Mes],J$5))</f>
        <v/>
      </c>
      <c r="K3427" s="39" t="str">
        <f>IF($B3427="","",-SUMIFS(Tabla7[Cantidad],Tabla7[Código del producto],$B3427,Tabla7[Tipo de movimiento],"SALIDA",Tabla7[Mes],K$5))</f>
        <v/>
      </c>
      <c r="L3427" s="39" t="str">
        <f>IF($B3427="","",-SUMIFS(Tabla7[Cantidad],Tabla7[Código del producto],$B3427,Tabla7[Tipo de movimiento],"SALIDA",Tabla7[Mes],L$5))</f>
        <v/>
      </c>
      <c r="M3427" s="39" t="str">
        <f>IF($B3427="","",-SUMIFS(Tabla7[Cantidad],Tabla7[Código del producto],$B3427,Tabla7[Tipo de movimiento],"SALIDA",Tabla7[Mes],M$5))</f>
        <v/>
      </c>
      <c r="N3427" s="39" t="str">
        <f>IF($B3427="","",-SUMIFS(Tabla7[Cantidad],Tabla7[Código del producto],$B3427,Tabla7[Tipo de movimiento],"SALIDA",Tabla7[Mes],N$5))</f>
        <v/>
      </c>
      <c r="O3427" s="39" t="str">
        <f>IF($B3427="","",-SUMIFS(Tabla7[Cantidad],Tabla7[Código del producto],$B3427,Tabla7[Tipo de movimiento],"SALIDA",Tabla7[Mes],O$5))</f>
        <v/>
      </c>
      <c r="P3427" s="39" t="str">
        <f>IF($B3427="","",-SUMIFS(Tabla7[Cantidad],Tabla7[Código del producto],$B3427,Tabla7[Tipo de movimiento],"SALIDA",Tabla7[Mes],P$5))</f>
        <v/>
      </c>
      <c r="Q3427" s="39" t="str">
        <f t="shared" si="159"/>
        <v/>
      </c>
      <c r="R3427" s="51" t="str">
        <f>IF($B3427="","",IFERROR(VLOOKUP($B3427,'ABC rotación'!$C:$G,5,0),"C"))</f>
        <v/>
      </c>
      <c r="S3427" s="41" t="str">
        <f t="shared" si="160"/>
        <v/>
      </c>
      <c r="T3427" s="40" t="str">
        <f t="shared" si="161"/>
        <v/>
      </c>
      <c r="U3427" s="23" t="str">
        <f>IF($B3427="","",VLOOKUP($T3427,Tablas!$X$14:$Y$17,2,1))</f>
        <v/>
      </c>
    </row>
    <row r="3428" spans="2:21" x14ac:dyDescent="0.2">
      <c r="B3428" s="1" t="str">
        <f>IF(Tablas!B3426="","",Tablas!B3426)</f>
        <v/>
      </c>
      <c r="C3428" s="1" t="str">
        <f>IF(Tablas!C3426="","",Tablas!C3426)</f>
        <v/>
      </c>
      <c r="D3428" s="1" t="str">
        <f>IF(Tablas!D3426="","",Tablas!D3426)</f>
        <v/>
      </c>
      <c r="E3428" s="1" t="str">
        <f>IF(Tablas!E3426="","",Tablas!E3426)</f>
        <v/>
      </c>
      <c r="F3428" s="1" t="str">
        <f>IF(Tablas!F3426="","",Tablas!F3426)</f>
        <v/>
      </c>
      <c r="G3428" s="1" t="str">
        <f>IF(Tablas!I3426="","",Tablas!I3426)</f>
        <v/>
      </c>
      <c r="H3428" s="1" t="s">
        <v>911</v>
      </c>
      <c r="I3428" s="39" t="str">
        <f>IF($B3428="","",-SUMIFS(Tabla7[Cantidad],Tabla7[Código del producto],$B3428,Tabla7[Tipo de movimiento],"SALIDA",Tabla7[Mes],I$5))</f>
        <v/>
      </c>
      <c r="J3428" s="39" t="str">
        <f>IF($B3428="","",-SUMIFS(Tabla7[Cantidad],Tabla7[Código del producto],$B3428,Tabla7[Tipo de movimiento],"SALIDA",Tabla7[Mes],J$5))</f>
        <v/>
      </c>
      <c r="K3428" s="39" t="str">
        <f>IF($B3428="","",-SUMIFS(Tabla7[Cantidad],Tabla7[Código del producto],$B3428,Tabla7[Tipo de movimiento],"SALIDA",Tabla7[Mes],K$5))</f>
        <v/>
      </c>
      <c r="L3428" s="39" t="str">
        <f>IF($B3428="","",-SUMIFS(Tabla7[Cantidad],Tabla7[Código del producto],$B3428,Tabla7[Tipo de movimiento],"SALIDA",Tabla7[Mes],L$5))</f>
        <v/>
      </c>
      <c r="M3428" s="39" t="str">
        <f>IF($B3428="","",-SUMIFS(Tabla7[Cantidad],Tabla7[Código del producto],$B3428,Tabla7[Tipo de movimiento],"SALIDA",Tabla7[Mes],M$5))</f>
        <v/>
      </c>
      <c r="N3428" s="39" t="str">
        <f>IF($B3428="","",-SUMIFS(Tabla7[Cantidad],Tabla7[Código del producto],$B3428,Tabla7[Tipo de movimiento],"SALIDA",Tabla7[Mes],N$5))</f>
        <v/>
      </c>
      <c r="O3428" s="39" t="str">
        <f>IF($B3428="","",-SUMIFS(Tabla7[Cantidad],Tabla7[Código del producto],$B3428,Tabla7[Tipo de movimiento],"SALIDA",Tabla7[Mes],O$5))</f>
        <v/>
      </c>
      <c r="P3428" s="39" t="str">
        <f>IF($B3428="","",-SUMIFS(Tabla7[Cantidad],Tabla7[Código del producto],$B3428,Tabla7[Tipo de movimiento],"SALIDA",Tabla7[Mes],P$5))</f>
        <v/>
      </c>
      <c r="Q3428" s="39" t="str">
        <f t="shared" si="159"/>
        <v/>
      </c>
      <c r="R3428" s="51" t="str">
        <f>IF($B3428="","",IFERROR(VLOOKUP($B3428,'ABC rotación'!$C:$G,5,0),"C"))</f>
        <v/>
      </c>
      <c r="S3428" s="41" t="str">
        <f t="shared" si="160"/>
        <v/>
      </c>
      <c r="T3428" s="40" t="str">
        <f t="shared" si="161"/>
        <v/>
      </c>
      <c r="U3428" s="23" t="str">
        <f>IF($B3428="","",VLOOKUP($T3428,Tablas!$X$14:$Y$17,2,1))</f>
        <v/>
      </c>
    </row>
    <row r="3429" spans="2:21" x14ac:dyDescent="0.2">
      <c r="B3429" s="1" t="str">
        <f>IF(Tablas!B3427="","",Tablas!B3427)</f>
        <v/>
      </c>
      <c r="C3429" s="1" t="str">
        <f>IF(Tablas!C3427="","",Tablas!C3427)</f>
        <v/>
      </c>
      <c r="D3429" s="1" t="str">
        <f>IF(Tablas!D3427="","",Tablas!D3427)</f>
        <v/>
      </c>
      <c r="E3429" s="1" t="str">
        <f>IF(Tablas!E3427="","",Tablas!E3427)</f>
        <v/>
      </c>
      <c r="F3429" s="1" t="str">
        <f>IF(Tablas!F3427="","",Tablas!F3427)</f>
        <v/>
      </c>
      <c r="G3429" s="1" t="str">
        <f>IF(Tablas!I3427="","",Tablas!I3427)</f>
        <v/>
      </c>
      <c r="H3429" s="1" t="s">
        <v>911</v>
      </c>
      <c r="I3429" s="39" t="str">
        <f>IF($B3429="","",-SUMIFS(Tabla7[Cantidad],Tabla7[Código del producto],$B3429,Tabla7[Tipo de movimiento],"SALIDA",Tabla7[Mes],I$5))</f>
        <v/>
      </c>
      <c r="J3429" s="39" t="str">
        <f>IF($B3429="","",-SUMIFS(Tabla7[Cantidad],Tabla7[Código del producto],$B3429,Tabla7[Tipo de movimiento],"SALIDA",Tabla7[Mes],J$5))</f>
        <v/>
      </c>
      <c r="K3429" s="39" t="str">
        <f>IF($B3429="","",-SUMIFS(Tabla7[Cantidad],Tabla7[Código del producto],$B3429,Tabla7[Tipo de movimiento],"SALIDA",Tabla7[Mes],K$5))</f>
        <v/>
      </c>
      <c r="L3429" s="39" t="str">
        <f>IF($B3429="","",-SUMIFS(Tabla7[Cantidad],Tabla7[Código del producto],$B3429,Tabla7[Tipo de movimiento],"SALIDA",Tabla7[Mes],L$5))</f>
        <v/>
      </c>
      <c r="M3429" s="39" t="str">
        <f>IF($B3429="","",-SUMIFS(Tabla7[Cantidad],Tabla7[Código del producto],$B3429,Tabla7[Tipo de movimiento],"SALIDA",Tabla7[Mes],M$5))</f>
        <v/>
      </c>
      <c r="N3429" s="39" t="str">
        <f>IF($B3429="","",-SUMIFS(Tabla7[Cantidad],Tabla7[Código del producto],$B3429,Tabla7[Tipo de movimiento],"SALIDA",Tabla7[Mes],N$5))</f>
        <v/>
      </c>
      <c r="O3429" s="39" t="str">
        <f>IF($B3429="","",-SUMIFS(Tabla7[Cantidad],Tabla7[Código del producto],$B3429,Tabla7[Tipo de movimiento],"SALIDA",Tabla7[Mes],O$5))</f>
        <v/>
      </c>
      <c r="P3429" s="39" t="str">
        <f>IF($B3429="","",-SUMIFS(Tabla7[Cantidad],Tabla7[Código del producto],$B3429,Tabla7[Tipo de movimiento],"SALIDA",Tabla7[Mes],P$5))</f>
        <v/>
      </c>
      <c r="Q3429" s="39" t="str">
        <f t="shared" si="159"/>
        <v/>
      </c>
      <c r="R3429" s="51" t="str">
        <f>IF($B3429="","",IFERROR(VLOOKUP($B3429,'ABC rotación'!$C:$G,5,0),"C"))</f>
        <v/>
      </c>
      <c r="S3429" s="41" t="str">
        <f t="shared" si="160"/>
        <v/>
      </c>
      <c r="T3429" s="40" t="str">
        <f t="shared" si="161"/>
        <v/>
      </c>
      <c r="U3429" s="23" t="str">
        <f>IF($B3429="","",VLOOKUP($T3429,Tablas!$X$14:$Y$17,2,1))</f>
        <v/>
      </c>
    </row>
    <row r="3430" spans="2:21" x14ac:dyDescent="0.2">
      <c r="B3430" s="1" t="str">
        <f>IF(Tablas!B3428="","",Tablas!B3428)</f>
        <v/>
      </c>
      <c r="C3430" s="1" t="str">
        <f>IF(Tablas!C3428="","",Tablas!C3428)</f>
        <v/>
      </c>
      <c r="D3430" s="1" t="str">
        <f>IF(Tablas!D3428="","",Tablas!D3428)</f>
        <v/>
      </c>
      <c r="E3430" s="1" t="str">
        <f>IF(Tablas!E3428="","",Tablas!E3428)</f>
        <v/>
      </c>
      <c r="F3430" s="1" t="str">
        <f>IF(Tablas!F3428="","",Tablas!F3428)</f>
        <v/>
      </c>
      <c r="G3430" s="1" t="str">
        <f>IF(Tablas!I3428="","",Tablas!I3428)</f>
        <v/>
      </c>
      <c r="H3430" s="1" t="s">
        <v>911</v>
      </c>
      <c r="I3430" s="39" t="str">
        <f>IF($B3430="","",-SUMIFS(Tabla7[Cantidad],Tabla7[Código del producto],$B3430,Tabla7[Tipo de movimiento],"SALIDA",Tabla7[Mes],I$5))</f>
        <v/>
      </c>
      <c r="J3430" s="39" t="str">
        <f>IF($B3430="","",-SUMIFS(Tabla7[Cantidad],Tabla7[Código del producto],$B3430,Tabla7[Tipo de movimiento],"SALIDA",Tabla7[Mes],J$5))</f>
        <v/>
      </c>
      <c r="K3430" s="39" t="str">
        <f>IF($B3430="","",-SUMIFS(Tabla7[Cantidad],Tabla7[Código del producto],$B3430,Tabla7[Tipo de movimiento],"SALIDA",Tabla7[Mes],K$5))</f>
        <v/>
      </c>
      <c r="L3430" s="39" t="str">
        <f>IF($B3430="","",-SUMIFS(Tabla7[Cantidad],Tabla7[Código del producto],$B3430,Tabla7[Tipo de movimiento],"SALIDA",Tabla7[Mes],L$5))</f>
        <v/>
      </c>
      <c r="M3430" s="39" t="str">
        <f>IF($B3430="","",-SUMIFS(Tabla7[Cantidad],Tabla7[Código del producto],$B3430,Tabla7[Tipo de movimiento],"SALIDA",Tabla7[Mes],M$5))</f>
        <v/>
      </c>
      <c r="N3430" s="39" t="str">
        <f>IF($B3430="","",-SUMIFS(Tabla7[Cantidad],Tabla7[Código del producto],$B3430,Tabla7[Tipo de movimiento],"SALIDA",Tabla7[Mes],N$5))</f>
        <v/>
      </c>
      <c r="O3430" s="39" t="str">
        <f>IF($B3430="","",-SUMIFS(Tabla7[Cantidad],Tabla7[Código del producto],$B3430,Tabla7[Tipo de movimiento],"SALIDA",Tabla7[Mes],O$5))</f>
        <v/>
      </c>
      <c r="P3430" s="39" t="str">
        <f>IF($B3430="","",-SUMIFS(Tabla7[Cantidad],Tabla7[Código del producto],$B3430,Tabla7[Tipo de movimiento],"SALIDA",Tabla7[Mes],P$5))</f>
        <v/>
      </c>
      <c r="Q3430" s="39" t="str">
        <f t="shared" si="159"/>
        <v/>
      </c>
      <c r="R3430" s="51" t="str">
        <f>IF($B3430="","",IFERROR(VLOOKUP($B3430,'ABC rotación'!$C:$G,5,0),"C"))</f>
        <v/>
      </c>
      <c r="S3430" s="41" t="str">
        <f t="shared" si="160"/>
        <v/>
      </c>
      <c r="T3430" s="40" t="str">
        <f t="shared" si="161"/>
        <v/>
      </c>
      <c r="U3430" s="23" t="str">
        <f>IF($B3430="","",VLOOKUP($T3430,Tablas!$X$14:$Y$17,2,1))</f>
        <v/>
      </c>
    </row>
    <row r="3431" spans="2:21" x14ac:dyDescent="0.2">
      <c r="B3431" s="1" t="str">
        <f>IF(Tablas!B3429="","",Tablas!B3429)</f>
        <v/>
      </c>
      <c r="C3431" s="1" t="str">
        <f>IF(Tablas!C3429="","",Tablas!C3429)</f>
        <v/>
      </c>
      <c r="D3431" s="1" t="str">
        <f>IF(Tablas!D3429="","",Tablas!D3429)</f>
        <v/>
      </c>
      <c r="E3431" s="1" t="str">
        <f>IF(Tablas!E3429="","",Tablas!E3429)</f>
        <v/>
      </c>
      <c r="F3431" s="1" t="str">
        <f>IF(Tablas!F3429="","",Tablas!F3429)</f>
        <v/>
      </c>
      <c r="G3431" s="1" t="str">
        <f>IF(Tablas!I3429="","",Tablas!I3429)</f>
        <v/>
      </c>
      <c r="H3431" s="1" t="s">
        <v>911</v>
      </c>
      <c r="I3431" s="39" t="str">
        <f>IF($B3431="","",-SUMIFS(Tabla7[Cantidad],Tabla7[Código del producto],$B3431,Tabla7[Tipo de movimiento],"SALIDA",Tabla7[Mes],I$5))</f>
        <v/>
      </c>
      <c r="J3431" s="39" t="str">
        <f>IF($B3431="","",-SUMIFS(Tabla7[Cantidad],Tabla7[Código del producto],$B3431,Tabla7[Tipo de movimiento],"SALIDA",Tabla7[Mes],J$5))</f>
        <v/>
      </c>
      <c r="K3431" s="39" t="str">
        <f>IF($B3431="","",-SUMIFS(Tabla7[Cantidad],Tabla7[Código del producto],$B3431,Tabla7[Tipo de movimiento],"SALIDA",Tabla7[Mes],K$5))</f>
        <v/>
      </c>
      <c r="L3431" s="39" t="str">
        <f>IF($B3431="","",-SUMIFS(Tabla7[Cantidad],Tabla7[Código del producto],$B3431,Tabla7[Tipo de movimiento],"SALIDA",Tabla7[Mes],L$5))</f>
        <v/>
      </c>
      <c r="M3431" s="39" t="str">
        <f>IF($B3431="","",-SUMIFS(Tabla7[Cantidad],Tabla7[Código del producto],$B3431,Tabla7[Tipo de movimiento],"SALIDA",Tabla7[Mes],M$5))</f>
        <v/>
      </c>
      <c r="N3431" s="39" t="str">
        <f>IF($B3431="","",-SUMIFS(Tabla7[Cantidad],Tabla7[Código del producto],$B3431,Tabla7[Tipo de movimiento],"SALIDA",Tabla7[Mes],N$5))</f>
        <v/>
      </c>
      <c r="O3431" s="39" t="str">
        <f>IF($B3431="","",-SUMIFS(Tabla7[Cantidad],Tabla7[Código del producto],$B3431,Tabla7[Tipo de movimiento],"SALIDA",Tabla7[Mes],O$5))</f>
        <v/>
      </c>
      <c r="P3431" s="39" t="str">
        <f>IF($B3431="","",-SUMIFS(Tabla7[Cantidad],Tabla7[Código del producto],$B3431,Tabla7[Tipo de movimiento],"SALIDA",Tabla7[Mes],P$5))</f>
        <v/>
      </c>
      <c r="Q3431" s="39" t="str">
        <f t="shared" si="159"/>
        <v/>
      </c>
      <c r="R3431" s="51" t="str">
        <f>IF($B3431="","",IFERROR(VLOOKUP($B3431,'ABC rotación'!$C:$G,5,0),"C"))</f>
        <v/>
      </c>
      <c r="S3431" s="41" t="str">
        <f t="shared" si="160"/>
        <v/>
      </c>
      <c r="T3431" s="40" t="str">
        <f t="shared" si="161"/>
        <v/>
      </c>
      <c r="U3431" s="23" t="str">
        <f>IF($B3431="","",VLOOKUP($T3431,Tablas!$X$14:$Y$17,2,1))</f>
        <v/>
      </c>
    </row>
    <row r="3432" spans="2:21" x14ac:dyDescent="0.2">
      <c r="B3432" s="1" t="str">
        <f>IF(Tablas!B3430="","",Tablas!B3430)</f>
        <v/>
      </c>
      <c r="C3432" s="1" t="str">
        <f>IF(Tablas!C3430="","",Tablas!C3430)</f>
        <v/>
      </c>
      <c r="D3432" s="1" t="str">
        <f>IF(Tablas!D3430="","",Tablas!D3430)</f>
        <v/>
      </c>
      <c r="E3432" s="1" t="str">
        <f>IF(Tablas!E3430="","",Tablas!E3430)</f>
        <v/>
      </c>
      <c r="F3432" s="1" t="str">
        <f>IF(Tablas!F3430="","",Tablas!F3430)</f>
        <v/>
      </c>
      <c r="G3432" s="1" t="str">
        <f>IF(Tablas!I3430="","",Tablas!I3430)</f>
        <v/>
      </c>
      <c r="H3432" s="1" t="s">
        <v>911</v>
      </c>
      <c r="I3432" s="39" t="str">
        <f>IF($B3432="","",-SUMIFS(Tabla7[Cantidad],Tabla7[Código del producto],$B3432,Tabla7[Tipo de movimiento],"SALIDA",Tabla7[Mes],I$5))</f>
        <v/>
      </c>
      <c r="J3432" s="39" t="str">
        <f>IF($B3432="","",-SUMIFS(Tabla7[Cantidad],Tabla7[Código del producto],$B3432,Tabla7[Tipo de movimiento],"SALIDA",Tabla7[Mes],J$5))</f>
        <v/>
      </c>
      <c r="K3432" s="39" t="str">
        <f>IF($B3432="","",-SUMIFS(Tabla7[Cantidad],Tabla7[Código del producto],$B3432,Tabla7[Tipo de movimiento],"SALIDA",Tabla7[Mes],K$5))</f>
        <v/>
      </c>
      <c r="L3432" s="39" t="str">
        <f>IF($B3432="","",-SUMIFS(Tabla7[Cantidad],Tabla7[Código del producto],$B3432,Tabla7[Tipo de movimiento],"SALIDA",Tabla7[Mes],L$5))</f>
        <v/>
      </c>
      <c r="M3432" s="39" t="str">
        <f>IF($B3432="","",-SUMIFS(Tabla7[Cantidad],Tabla7[Código del producto],$B3432,Tabla7[Tipo de movimiento],"SALIDA",Tabla7[Mes],M$5))</f>
        <v/>
      </c>
      <c r="N3432" s="39" t="str">
        <f>IF($B3432="","",-SUMIFS(Tabla7[Cantidad],Tabla7[Código del producto],$B3432,Tabla7[Tipo de movimiento],"SALIDA",Tabla7[Mes],N$5))</f>
        <v/>
      </c>
      <c r="O3432" s="39" t="str">
        <f>IF($B3432="","",-SUMIFS(Tabla7[Cantidad],Tabla7[Código del producto],$B3432,Tabla7[Tipo de movimiento],"SALIDA",Tabla7[Mes],O$5))</f>
        <v/>
      </c>
      <c r="P3432" s="39" t="str">
        <f>IF($B3432="","",-SUMIFS(Tabla7[Cantidad],Tabla7[Código del producto],$B3432,Tabla7[Tipo de movimiento],"SALIDA",Tabla7[Mes],P$5))</f>
        <v/>
      </c>
      <c r="Q3432" s="39" t="str">
        <f t="shared" si="159"/>
        <v/>
      </c>
      <c r="R3432" s="51" t="str">
        <f>IF($B3432="","",IFERROR(VLOOKUP($B3432,'ABC rotación'!$C:$G,5,0),"C"))</f>
        <v/>
      </c>
      <c r="S3432" s="41" t="str">
        <f t="shared" si="160"/>
        <v/>
      </c>
      <c r="T3432" s="40" t="str">
        <f t="shared" si="161"/>
        <v/>
      </c>
      <c r="U3432" s="23" t="str">
        <f>IF($B3432="","",VLOOKUP($T3432,Tablas!$X$14:$Y$17,2,1))</f>
        <v/>
      </c>
    </row>
    <row r="3433" spans="2:21" x14ac:dyDescent="0.2">
      <c r="B3433" s="1" t="str">
        <f>IF(Tablas!B3431="","",Tablas!B3431)</f>
        <v/>
      </c>
      <c r="C3433" s="1" t="str">
        <f>IF(Tablas!C3431="","",Tablas!C3431)</f>
        <v/>
      </c>
      <c r="D3433" s="1" t="str">
        <f>IF(Tablas!D3431="","",Tablas!D3431)</f>
        <v/>
      </c>
      <c r="E3433" s="1" t="str">
        <f>IF(Tablas!E3431="","",Tablas!E3431)</f>
        <v/>
      </c>
      <c r="F3433" s="1" t="str">
        <f>IF(Tablas!F3431="","",Tablas!F3431)</f>
        <v/>
      </c>
      <c r="G3433" s="1" t="str">
        <f>IF(Tablas!I3431="","",Tablas!I3431)</f>
        <v/>
      </c>
      <c r="H3433" s="1" t="s">
        <v>911</v>
      </c>
      <c r="I3433" s="39" t="str">
        <f>IF($B3433="","",-SUMIFS(Tabla7[Cantidad],Tabla7[Código del producto],$B3433,Tabla7[Tipo de movimiento],"SALIDA",Tabla7[Mes],I$5))</f>
        <v/>
      </c>
      <c r="J3433" s="39" t="str">
        <f>IF($B3433="","",-SUMIFS(Tabla7[Cantidad],Tabla7[Código del producto],$B3433,Tabla7[Tipo de movimiento],"SALIDA",Tabla7[Mes],J$5))</f>
        <v/>
      </c>
      <c r="K3433" s="39" t="str">
        <f>IF($B3433="","",-SUMIFS(Tabla7[Cantidad],Tabla7[Código del producto],$B3433,Tabla7[Tipo de movimiento],"SALIDA",Tabla7[Mes],K$5))</f>
        <v/>
      </c>
      <c r="L3433" s="39" t="str">
        <f>IF($B3433="","",-SUMIFS(Tabla7[Cantidad],Tabla7[Código del producto],$B3433,Tabla7[Tipo de movimiento],"SALIDA",Tabla7[Mes],L$5))</f>
        <v/>
      </c>
      <c r="M3433" s="39" t="str">
        <f>IF($B3433="","",-SUMIFS(Tabla7[Cantidad],Tabla7[Código del producto],$B3433,Tabla7[Tipo de movimiento],"SALIDA",Tabla7[Mes],M$5))</f>
        <v/>
      </c>
      <c r="N3433" s="39" t="str">
        <f>IF($B3433="","",-SUMIFS(Tabla7[Cantidad],Tabla7[Código del producto],$B3433,Tabla7[Tipo de movimiento],"SALIDA",Tabla7[Mes],N$5))</f>
        <v/>
      </c>
      <c r="O3433" s="39" t="str">
        <f>IF($B3433="","",-SUMIFS(Tabla7[Cantidad],Tabla7[Código del producto],$B3433,Tabla7[Tipo de movimiento],"SALIDA",Tabla7[Mes],O$5))</f>
        <v/>
      </c>
      <c r="P3433" s="39" t="str">
        <f>IF($B3433="","",-SUMIFS(Tabla7[Cantidad],Tabla7[Código del producto],$B3433,Tabla7[Tipo de movimiento],"SALIDA",Tabla7[Mes],P$5))</f>
        <v/>
      </c>
      <c r="Q3433" s="39" t="str">
        <f t="shared" si="159"/>
        <v/>
      </c>
      <c r="R3433" s="51" t="str">
        <f>IF($B3433="","",IFERROR(VLOOKUP($B3433,'ABC rotación'!$C:$G,5,0),"C"))</f>
        <v/>
      </c>
      <c r="S3433" s="41" t="str">
        <f t="shared" si="160"/>
        <v/>
      </c>
      <c r="T3433" s="40" t="str">
        <f t="shared" si="161"/>
        <v/>
      </c>
      <c r="U3433" s="23" t="str">
        <f>IF($B3433="","",VLOOKUP($T3433,Tablas!$X$14:$Y$17,2,1))</f>
        <v/>
      </c>
    </row>
    <row r="3434" spans="2:21" x14ac:dyDescent="0.2">
      <c r="B3434" s="1" t="str">
        <f>IF(Tablas!B3432="","",Tablas!B3432)</f>
        <v/>
      </c>
      <c r="C3434" s="1" t="str">
        <f>IF(Tablas!C3432="","",Tablas!C3432)</f>
        <v/>
      </c>
      <c r="D3434" s="1" t="str">
        <f>IF(Tablas!D3432="","",Tablas!D3432)</f>
        <v/>
      </c>
      <c r="E3434" s="1" t="str">
        <f>IF(Tablas!E3432="","",Tablas!E3432)</f>
        <v/>
      </c>
      <c r="F3434" s="1" t="str">
        <f>IF(Tablas!F3432="","",Tablas!F3432)</f>
        <v/>
      </c>
      <c r="G3434" s="1" t="str">
        <f>IF(Tablas!I3432="","",Tablas!I3432)</f>
        <v/>
      </c>
      <c r="H3434" s="1" t="s">
        <v>911</v>
      </c>
      <c r="I3434" s="39" t="str">
        <f>IF($B3434="","",-SUMIFS(Tabla7[Cantidad],Tabla7[Código del producto],$B3434,Tabla7[Tipo de movimiento],"SALIDA",Tabla7[Mes],I$5))</f>
        <v/>
      </c>
      <c r="J3434" s="39" t="str">
        <f>IF($B3434="","",-SUMIFS(Tabla7[Cantidad],Tabla7[Código del producto],$B3434,Tabla7[Tipo de movimiento],"SALIDA",Tabla7[Mes],J$5))</f>
        <v/>
      </c>
      <c r="K3434" s="39" t="str">
        <f>IF($B3434="","",-SUMIFS(Tabla7[Cantidad],Tabla7[Código del producto],$B3434,Tabla7[Tipo de movimiento],"SALIDA",Tabla7[Mes],K$5))</f>
        <v/>
      </c>
      <c r="L3434" s="39" t="str">
        <f>IF($B3434="","",-SUMIFS(Tabla7[Cantidad],Tabla7[Código del producto],$B3434,Tabla7[Tipo de movimiento],"SALIDA",Tabla7[Mes],L$5))</f>
        <v/>
      </c>
      <c r="M3434" s="39" t="str">
        <f>IF($B3434="","",-SUMIFS(Tabla7[Cantidad],Tabla7[Código del producto],$B3434,Tabla7[Tipo de movimiento],"SALIDA",Tabla7[Mes],M$5))</f>
        <v/>
      </c>
      <c r="N3434" s="39" t="str">
        <f>IF($B3434="","",-SUMIFS(Tabla7[Cantidad],Tabla7[Código del producto],$B3434,Tabla7[Tipo de movimiento],"SALIDA",Tabla7[Mes],N$5))</f>
        <v/>
      </c>
      <c r="O3434" s="39" t="str">
        <f>IF($B3434="","",-SUMIFS(Tabla7[Cantidad],Tabla7[Código del producto],$B3434,Tabla7[Tipo de movimiento],"SALIDA",Tabla7[Mes],O$5))</f>
        <v/>
      </c>
      <c r="P3434" s="39" t="str">
        <f>IF($B3434="","",-SUMIFS(Tabla7[Cantidad],Tabla7[Código del producto],$B3434,Tabla7[Tipo de movimiento],"SALIDA",Tabla7[Mes],P$5))</f>
        <v/>
      </c>
      <c r="Q3434" s="39" t="str">
        <f t="shared" si="159"/>
        <v/>
      </c>
      <c r="R3434" s="51" t="str">
        <f>IF($B3434="","",IFERROR(VLOOKUP($B3434,'ABC rotación'!$C:$G,5,0),"C"))</f>
        <v/>
      </c>
      <c r="S3434" s="41" t="str">
        <f t="shared" si="160"/>
        <v/>
      </c>
      <c r="T3434" s="40" t="str">
        <f t="shared" si="161"/>
        <v/>
      </c>
      <c r="U3434" s="23" t="str">
        <f>IF($B3434="","",VLOOKUP($T3434,Tablas!$X$14:$Y$17,2,1))</f>
        <v/>
      </c>
    </row>
    <row r="3435" spans="2:21" x14ac:dyDescent="0.2">
      <c r="B3435" s="1" t="str">
        <f>IF(Tablas!B3433="","",Tablas!B3433)</f>
        <v/>
      </c>
      <c r="C3435" s="1" t="str">
        <f>IF(Tablas!C3433="","",Tablas!C3433)</f>
        <v/>
      </c>
      <c r="D3435" s="1" t="str">
        <f>IF(Tablas!D3433="","",Tablas!D3433)</f>
        <v/>
      </c>
      <c r="E3435" s="1" t="str">
        <f>IF(Tablas!E3433="","",Tablas!E3433)</f>
        <v/>
      </c>
      <c r="F3435" s="1" t="str">
        <f>IF(Tablas!F3433="","",Tablas!F3433)</f>
        <v/>
      </c>
      <c r="G3435" s="1" t="str">
        <f>IF(Tablas!I3433="","",Tablas!I3433)</f>
        <v/>
      </c>
      <c r="H3435" s="1" t="s">
        <v>911</v>
      </c>
      <c r="I3435" s="39" t="str">
        <f>IF($B3435="","",-SUMIFS(Tabla7[Cantidad],Tabla7[Código del producto],$B3435,Tabla7[Tipo de movimiento],"SALIDA",Tabla7[Mes],I$5))</f>
        <v/>
      </c>
      <c r="J3435" s="39" t="str">
        <f>IF($B3435="","",-SUMIFS(Tabla7[Cantidad],Tabla7[Código del producto],$B3435,Tabla7[Tipo de movimiento],"SALIDA",Tabla7[Mes],J$5))</f>
        <v/>
      </c>
      <c r="K3435" s="39" t="str">
        <f>IF($B3435="","",-SUMIFS(Tabla7[Cantidad],Tabla7[Código del producto],$B3435,Tabla7[Tipo de movimiento],"SALIDA",Tabla7[Mes],K$5))</f>
        <v/>
      </c>
      <c r="L3435" s="39" t="str">
        <f>IF($B3435="","",-SUMIFS(Tabla7[Cantidad],Tabla7[Código del producto],$B3435,Tabla7[Tipo de movimiento],"SALIDA",Tabla7[Mes],L$5))</f>
        <v/>
      </c>
      <c r="M3435" s="39" t="str">
        <f>IF($B3435="","",-SUMIFS(Tabla7[Cantidad],Tabla7[Código del producto],$B3435,Tabla7[Tipo de movimiento],"SALIDA",Tabla7[Mes],M$5))</f>
        <v/>
      </c>
      <c r="N3435" s="39" t="str">
        <f>IF($B3435="","",-SUMIFS(Tabla7[Cantidad],Tabla7[Código del producto],$B3435,Tabla7[Tipo de movimiento],"SALIDA",Tabla7[Mes],N$5))</f>
        <v/>
      </c>
      <c r="O3435" s="39" t="str">
        <f>IF($B3435="","",-SUMIFS(Tabla7[Cantidad],Tabla7[Código del producto],$B3435,Tabla7[Tipo de movimiento],"SALIDA",Tabla7[Mes],O$5))</f>
        <v/>
      </c>
      <c r="P3435" s="39" t="str">
        <f>IF($B3435="","",-SUMIFS(Tabla7[Cantidad],Tabla7[Código del producto],$B3435,Tabla7[Tipo de movimiento],"SALIDA",Tabla7[Mes],P$5))</f>
        <v/>
      </c>
      <c r="Q3435" s="39" t="str">
        <f t="shared" si="159"/>
        <v/>
      </c>
      <c r="R3435" s="51" t="str">
        <f>IF($B3435="","",IFERROR(VLOOKUP($B3435,'ABC rotación'!$C:$G,5,0),"C"))</f>
        <v/>
      </c>
      <c r="S3435" s="41" t="str">
        <f t="shared" si="160"/>
        <v/>
      </c>
      <c r="T3435" s="40" t="str">
        <f t="shared" si="161"/>
        <v/>
      </c>
      <c r="U3435" s="23" t="str">
        <f>IF($B3435="","",VLOOKUP($T3435,Tablas!$X$14:$Y$17,2,1))</f>
        <v/>
      </c>
    </row>
    <row r="3436" spans="2:21" x14ac:dyDescent="0.2">
      <c r="B3436" s="1" t="str">
        <f>IF(Tablas!B3434="","",Tablas!B3434)</f>
        <v/>
      </c>
      <c r="C3436" s="1" t="str">
        <f>IF(Tablas!C3434="","",Tablas!C3434)</f>
        <v/>
      </c>
      <c r="D3436" s="1" t="str">
        <f>IF(Tablas!D3434="","",Tablas!D3434)</f>
        <v/>
      </c>
      <c r="E3436" s="1" t="str">
        <f>IF(Tablas!E3434="","",Tablas!E3434)</f>
        <v/>
      </c>
      <c r="F3436" s="1" t="str">
        <f>IF(Tablas!F3434="","",Tablas!F3434)</f>
        <v/>
      </c>
      <c r="G3436" s="1" t="str">
        <f>IF(Tablas!I3434="","",Tablas!I3434)</f>
        <v/>
      </c>
      <c r="H3436" s="1" t="s">
        <v>911</v>
      </c>
      <c r="I3436" s="39" t="str">
        <f>IF($B3436="","",-SUMIFS(Tabla7[Cantidad],Tabla7[Código del producto],$B3436,Tabla7[Tipo de movimiento],"SALIDA",Tabla7[Mes],I$5))</f>
        <v/>
      </c>
      <c r="J3436" s="39" t="str">
        <f>IF($B3436="","",-SUMIFS(Tabla7[Cantidad],Tabla7[Código del producto],$B3436,Tabla7[Tipo de movimiento],"SALIDA",Tabla7[Mes],J$5))</f>
        <v/>
      </c>
      <c r="K3436" s="39" t="str">
        <f>IF($B3436="","",-SUMIFS(Tabla7[Cantidad],Tabla7[Código del producto],$B3436,Tabla7[Tipo de movimiento],"SALIDA",Tabla7[Mes],K$5))</f>
        <v/>
      </c>
      <c r="L3436" s="39" t="str">
        <f>IF($B3436="","",-SUMIFS(Tabla7[Cantidad],Tabla7[Código del producto],$B3436,Tabla7[Tipo de movimiento],"SALIDA",Tabla7[Mes],L$5))</f>
        <v/>
      </c>
      <c r="M3436" s="39" t="str">
        <f>IF($B3436="","",-SUMIFS(Tabla7[Cantidad],Tabla7[Código del producto],$B3436,Tabla7[Tipo de movimiento],"SALIDA",Tabla7[Mes],M$5))</f>
        <v/>
      </c>
      <c r="N3436" s="39" t="str">
        <f>IF($B3436="","",-SUMIFS(Tabla7[Cantidad],Tabla7[Código del producto],$B3436,Tabla7[Tipo de movimiento],"SALIDA",Tabla7[Mes],N$5))</f>
        <v/>
      </c>
      <c r="O3436" s="39" t="str">
        <f>IF($B3436="","",-SUMIFS(Tabla7[Cantidad],Tabla7[Código del producto],$B3436,Tabla7[Tipo de movimiento],"SALIDA",Tabla7[Mes],O$5))</f>
        <v/>
      </c>
      <c r="P3436" s="39" t="str">
        <f>IF($B3436="","",-SUMIFS(Tabla7[Cantidad],Tabla7[Código del producto],$B3436,Tabla7[Tipo de movimiento],"SALIDA",Tabla7[Mes],P$5))</f>
        <v/>
      </c>
      <c r="Q3436" s="39" t="str">
        <f t="shared" si="159"/>
        <v/>
      </c>
      <c r="R3436" s="51" t="str">
        <f>IF($B3436="","",IFERROR(VLOOKUP($B3436,'ABC rotación'!$C:$G,5,0),"C"))</f>
        <v/>
      </c>
      <c r="S3436" s="41" t="str">
        <f t="shared" si="160"/>
        <v/>
      </c>
      <c r="T3436" s="40" t="str">
        <f t="shared" si="161"/>
        <v/>
      </c>
      <c r="U3436" s="23" t="str">
        <f>IF($B3436="","",VLOOKUP($T3436,Tablas!$X$14:$Y$17,2,1))</f>
        <v/>
      </c>
    </row>
    <row r="3437" spans="2:21" x14ac:dyDescent="0.2">
      <c r="B3437" s="1" t="str">
        <f>IF(Tablas!B3435="","",Tablas!B3435)</f>
        <v/>
      </c>
      <c r="C3437" s="1" t="str">
        <f>IF(Tablas!C3435="","",Tablas!C3435)</f>
        <v/>
      </c>
      <c r="D3437" s="1" t="str">
        <f>IF(Tablas!D3435="","",Tablas!D3435)</f>
        <v/>
      </c>
      <c r="E3437" s="1" t="str">
        <f>IF(Tablas!E3435="","",Tablas!E3435)</f>
        <v/>
      </c>
      <c r="F3437" s="1" t="str">
        <f>IF(Tablas!F3435="","",Tablas!F3435)</f>
        <v/>
      </c>
      <c r="G3437" s="1" t="str">
        <f>IF(Tablas!I3435="","",Tablas!I3435)</f>
        <v/>
      </c>
      <c r="H3437" s="1" t="s">
        <v>911</v>
      </c>
      <c r="I3437" s="39" t="str">
        <f>IF($B3437="","",-SUMIFS(Tabla7[Cantidad],Tabla7[Código del producto],$B3437,Tabla7[Tipo de movimiento],"SALIDA",Tabla7[Mes],I$5))</f>
        <v/>
      </c>
      <c r="J3437" s="39" t="str">
        <f>IF($B3437="","",-SUMIFS(Tabla7[Cantidad],Tabla7[Código del producto],$B3437,Tabla7[Tipo de movimiento],"SALIDA",Tabla7[Mes],J$5))</f>
        <v/>
      </c>
      <c r="K3437" s="39" t="str">
        <f>IF($B3437="","",-SUMIFS(Tabla7[Cantidad],Tabla7[Código del producto],$B3437,Tabla7[Tipo de movimiento],"SALIDA",Tabla7[Mes],K$5))</f>
        <v/>
      </c>
      <c r="L3437" s="39" t="str">
        <f>IF($B3437="","",-SUMIFS(Tabla7[Cantidad],Tabla7[Código del producto],$B3437,Tabla7[Tipo de movimiento],"SALIDA",Tabla7[Mes],L$5))</f>
        <v/>
      </c>
      <c r="M3437" s="39" t="str">
        <f>IF($B3437="","",-SUMIFS(Tabla7[Cantidad],Tabla7[Código del producto],$B3437,Tabla7[Tipo de movimiento],"SALIDA",Tabla7[Mes],M$5))</f>
        <v/>
      </c>
      <c r="N3437" s="39" t="str">
        <f>IF($B3437="","",-SUMIFS(Tabla7[Cantidad],Tabla7[Código del producto],$B3437,Tabla7[Tipo de movimiento],"SALIDA",Tabla7[Mes],N$5))</f>
        <v/>
      </c>
      <c r="O3437" s="39" t="str">
        <f>IF($B3437="","",-SUMIFS(Tabla7[Cantidad],Tabla7[Código del producto],$B3437,Tabla7[Tipo de movimiento],"SALIDA",Tabla7[Mes],O$5))</f>
        <v/>
      </c>
      <c r="P3437" s="39" t="str">
        <f>IF($B3437="","",-SUMIFS(Tabla7[Cantidad],Tabla7[Código del producto],$B3437,Tabla7[Tipo de movimiento],"SALIDA",Tabla7[Mes],P$5))</f>
        <v/>
      </c>
      <c r="Q3437" s="39" t="str">
        <f t="shared" si="159"/>
        <v/>
      </c>
      <c r="R3437" s="51" t="str">
        <f>IF($B3437="","",IFERROR(VLOOKUP($B3437,'ABC rotación'!$C:$G,5,0),"C"))</f>
        <v/>
      </c>
      <c r="S3437" s="41" t="str">
        <f t="shared" si="160"/>
        <v/>
      </c>
      <c r="T3437" s="40" t="str">
        <f t="shared" si="161"/>
        <v/>
      </c>
      <c r="U3437" s="23" t="str">
        <f>IF($B3437="","",VLOOKUP($T3437,Tablas!$X$14:$Y$17,2,1))</f>
        <v/>
      </c>
    </row>
    <row r="3438" spans="2:21" x14ac:dyDescent="0.2">
      <c r="B3438" s="1" t="str">
        <f>IF(Tablas!B3436="","",Tablas!B3436)</f>
        <v/>
      </c>
      <c r="C3438" s="1" t="str">
        <f>IF(Tablas!C3436="","",Tablas!C3436)</f>
        <v/>
      </c>
      <c r="D3438" s="1" t="str">
        <f>IF(Tablas!D3436="","",Tablas!D3436)</f>
        <v/>
      </c>
      <c r="E3438" s="1" t="str">
        <f>IF(Tablas!E3436="","",Tablas!E3436)</f>
        <v/>
      </c>
      <c r="F3438" s="1" t="str">
        <f>IF(Tablas!F3436="","",Tablas!F3436)</f>
        <v/>
      </c>
      <c r="G3438" s="1" t="str">
        <f>IF(Tablas!I3436="","",Tablas!I3436)</f>
        <v/>
      </c>
      <c r="H3438" s="1" t="s">
        <v>911</v>
      </c>
      <c r="I3438" s="39" t="str">
        <f>IF($B3438="","",-SUMIFS(Tabla7[Cantidad],Tabla7[Código del producto],$B3438,Tabla7[Tipo de movimiento],"SALIDA",Tabla7[Mes],I$5))</f>
        <v/>
      </c>
      <c r="J3438" s="39" t="str">
        <f>IF($B3438="","",-SUMIFS(Tabla7[Cantidad],Tabla7[Código del producto],$B3438,Tabla7[Tipo de movimiento],"SALIDA",Tabla7[Mes],J$5))</f>
        <v/>
      </c>
      <c r="K3438" s="39" t="str">
        <f>IF($B3438="","",-SUMIFS(Tabla7[Cantidad],Tabla7[Código del producto],$B3438,Tabla7[Tipo de movimiento],"SALIDA",Tabla7[Mes],K$5))</f>
        <v/>
      </c>
      <c r="L3438" s="39" t="str">
        <f>IF($B3438="","",-SUMIFS(Tabla7[Cantidad],Tabla7[Código del producto],$B3438,Tabla7[Tipo de movimiento],"SALIDA",Tabla7[Mes],L$5))</f>
        <v/>
      </c>
      <c r="M3438" s="39" t="str">
        <f>IF($B3438="","",-SUMIFS(Tabla7[Cantidad],Tabla7[Código del producto],$B3438,Tabla7[Tipo de movimiento],"SALIDA",Tabla7[Mes],M$5))</f>
        <v/>
      </c>
      <c r="N3438" s="39" t="str">
        <f>IF($B3438="","",-SUMIFS(Tabla7[Cantidad],Tabla7[Código del producto],$B3438,Tabla7[Tipo de movimiento],"SALIDA",Tabla7[Mes],N$5))</f>
        <v/>
      </c>
      <c r="O3438" s="39" t="str">
        <f>IF($B3438="","",-SUMIFS(Tabla7[Cantidad],Tabla7[Código del producto],$B3438,Tabla7[Tipo de movimiento],"SALIDA",Tabla7[Mes],O$5))</f>
        <v/>
      </c>
      <c r="P3438" s="39" t="str">
        <f>IF($B3438="","",-SUMIFS(Tabla7[Cantidad],Tabla7[Código del producto],$B3438,Tabla7[Tipo de movimiento],"SALIDA",Tabla7[Mes],P$5))</f>
        <v/>
      </c>
      <c r="Q3438" s="39" t="str">
        <f t="shared" si="159"/>
        <v/>
      </c>
      <c r="R3438" s="51" t="str">
        <f>IF($B3438="","",IFERROR(VLOOKUP($B3438,'ABC rotación'!$C:$G,5,0),"C"))</f>
        <v/>
      </c>
      <c r="S3438" s="41" t="str">
        <f t="shared" si="160"/>
        <v/>
      </c>
      <c r="T3438" s="40" t="str">
        <f t="shared" si="161"/>
        <v/>
      </c>
      <c r="U3438" s="23" t="str">
        <f>IF($B3438="","",VLOOKUP($T3438,Tablas!$X$14:$Y$17,2,1))</f>
        <v/>
      </c>
    </row>
    <row r="3439" spans="2:21" x14ac:dyDescent="0.2">
      <c r="B3439" s="1" t="str">
        <f>IF(Tablas!B3437="","",Tablas!B3437)</f>
        <v/>
      </c>
      <c r="C3439" s="1" t="str">
        <f>IF(Tablas!C3437="","",Tablas!C3437)</f>
        <v/>
      </c>
      <c r="D3439" s="1" t="str">
        <f>IF(Tablas!D3437="","",Tablas!D3437)</f>
        <v/>
      </c>
      <c r="E3439" s="1" t="str">
        <f>IF(Tablas!E3437="","",Tablas!E3437)</f>
        <v/>
      </c>
      <c r="F3439" s="1" t="str">
        <f>IF(Tablas!F3437="","",Tablas!F3437)</f>
        <v/>
      </c>
      <c r="G3439" s="1" t="str">
        <f>IF(Tablas!I3437="","",Tablas!I3437)</f>
        <v/>
      </c>
      <c r="H3439" s="1" t="s">
        <v>911</v>
      </c>
      <c r="I3439" s="39" t="str">
        <f>IF($B3439="","",-SUMIFS(Tabla7[Cantidad],Tabla7[Código del producto],$B3439,Tabla7[Tipo de movimiento],"SALIDA",Tabla7[Mes],I$5))</f>
        <v/>
      </c>
      <c r="J3439" s="39" t="str">
        <f>IF($B3439="","",-SUMIFS(Tabla7[Cantidad],Tabla7[Código del producto],$B3439,Tabla7[Tipo de movimiento],"SALIDA",Tabla7[Mes],J$5))</f>
        <v/>
      </c>
      <c r="K3439" s="39" t="str">
        <f>IF($B3439="","",-SUMIFS(Tabla7[Cantidad],Tabla7[Código del producto],$B3439,Tabla7[Tipo de movimiento],"SALIDA",Tabla7[Mes],K$5))</f>
        <v/>
      </c>
      <c r="L3439" s="39" t="str">
        <f>IF($B3439="","",-SUMIFS(Tabla7[Cantidad],Tabla7[Código del producto],$B3439,Tabla7[Tipo de movimiento],"SALIDA",Tabla7[Mes],L$5))</f>
        <v/>
      </c>
      <c r="M3439" s="39" t="str">
        <f>IF($B3439="","",-SUMIFS(Tabla7[Cantidad],Tabla7[Código del producto],$B3439,Tabla7[Tipo de movimiento],"SALIDA",Tabla7[Mes],M$5))</f>
        <v/>
      </c>
      <c r="N3439" s="39" t="str">
        <f>IF($B3439="","",-SUMIFS(Tabla7[Cantidad],Tabla7[Código del producto],$B3439,Tabla7[Tipo de movimiento],"SALIDA",Tabla7[Mes],N$5))</f>
        <v/>
      </c>
      <c r="O3439" s="39" t="str">
        <f>IF($B3439="","",-SUMIFS(Tabla7[Cantidad],Tabla7[Código del producto],$B3439,Tabla7[Tipo de movimiento],"SALIDA",Tabla7[Mes],O$5))</f>
        <v/>
      </c>
      <c r="P3439" s="39" t="str">
        <f>IF($B3439="","",-SUMIFS(Tabla7[Cantidad],Tabla7[Código del producto],$B3439,Tabla7[Tipo de movimiento],"SALIDA",Tabla7[Mes],P$5))</f>
        <v/>
      </c>
      <c r="Q3439" s="39" t="str">
        <f t="shared" si="159"/>
        <v/>
      </c>
      <c r="R3439" s="51" t="str">
        <f>IF($B3439="","",IFERROR(VLOOKUP($B3439,'ABC rotación'!$C:$G,5,0),"C"))</f>
        <v/>
      </c>
      <c r="S3439" s="41" t="str">
        <f t="shared" si="160"/>
        <v/>
      </c>
      <c r="T3439" s="40" t="str">
        <f t="shared" si="161"/>
        <v/>
      </c>
      <c r="U3439" s="23" t="str">
        <f>IF($B3439="","",VLOOKUP($T3439,Tablas!$X$14:$Y$17,2,1))</f>
        <v/>
      </c>
    </row>
    <row r="3440" spans="2:21" x14ac:dyDescent="0.2">
      <c r="B3440" s="1" t="str">
        <f>IF(Tablas!B3438="","",Tablas!B3438)</f>
        <v/>
      </c>
      <c r="C3440" s="1" t="str">
        <f>IF(Tablas!C3438="","",Tablas!C3438)</f>
        <v/>
      </c>
      <c r="D3440" s="1" t="str">
        <f>IF(Tablas!D3438="","",Tablas!D3438)</f>
        <v/>
      </c>
      <c r="E3440" s="1" t="str">
        <f>IF(Tablas!E3438="","",Tablas!E3438)</f>
        <v/>
      </c>
      <c r="F3440" s="1" t="str">
        <f>IF(Tablas!F3438="","",Tablas!F3438)</f>
        <v/>
      </c>
      <c r="G3440" s="1" t="str">
        <f>IF(Tablas!I3438="","",Tablas!I3438)</f>
        <v/>
      </c>
      <c r="H3440" s="1" t="s">
        <v>911</v>
      </c>
      <c r="I3440" s="39" t="str">
        <f>IF($B3440="","",-SUMIFS(Tabla7[Cantidad],Tabla7[Código del producto],$B3440,Tabla7[Tipo de movimiento],"SALIDA",Tabla7[Mes],I$5))</f>
        <v/>
      </c>
      <c r="J3440" s="39" t="str">
        <f>IF($B3440="","",-SUMIFS(Tabla7[Cantidad],Tabla7[Código del producto],$B3440,Tabla7[Tipo de movimiento],"SALIDA",Tabla7[Mes],J$5))</f>
        <v/>
      </c>
      <c r="K3440" s="39" t="str">
        <f>IF($B3440="","",-SUMIFS(Tabla7[Cantidad],Tabla7[Código del producto],$B3440,Tabla7[Tipo de movimiento],"SALIDA",Tabla7[Mes],K$5))</f>
        <v/>
      </c>
      <c r="L3440" s="39" t="str">
        <f>IF($B3440="","",-SUMIFS(Tabla7[Cantidad],Tabla7[Código del producto],$B3440,Tabla7[Tipo de movimiento],"SALIDA",Tabla7[Mes],L$5))</f>
        <v/>
      </c>
      <c r="M3440" s="39" t="str">
        <f>IF($B3440="","",-SUMIFS(Tabla7[Cantidad],Tabla7[Código del producto],$B3440,Tabla7[Tipo de movimiento],"SALIDA",Tabla7[Mes],M$5))</f>
        <v/>
      </c>
      <c r="N3440" s="39" t="str">
        <f>IF($B3440="","",-SUMIFS(Tabla7[Cantidad],Tabla7[Código del producto],$B3440,Tabla7[Tipo de movimiento],"SALIDA",Tabla7[Mes],N$5))</f>
        <v/>
      </c>
      <c r="O3440" s="39" t="str">
        <f>IF($B3440="","",-SUMIFS(Tabla7[Cantidad],Tabla7[Código del producto],$B3440,Tabla7[Tipo de movimiento],"SALIDA",Tabla7[Mes],O$5))</f>
        <v/>
      </c>
      <c r="P3440" s="39" t="str">
        <f>IF($B3440="","",-SUMIFS(Tabla7[Cantidad],Tabla7[Código del producto],$B3440,Tabla7[Tipo de movimiento],"SALIDA",Tabla7[Mes],P$5))</f>
        <v/>
      </c>
      <c r="Q3440" s="39" t="str">
        <f t="shared" si="159"/>
        <v/>
      </c>
      <c r="R3440" s="51" t="str">
        <f>IF($B3440="","",IFERROR(VLOOKUP($B3440,'ABC rotación'!$C:$G,5,0),"C"))</f>
        <v/>
      </c>
      <c r="S3440" s="41" t="str">
        <f t="shared" si="160"/>
        <v/>
      </c>
      <c r="T3440" s="40" t="str">
        <f t="shared" si="161"/>
        <v/>
      </c>
      <c r="U3440" s="23" t="str">
        <f>IF($B3440="","",VLOOKUP($T3440,Tablas!$X$14:$Y$17,2,1))</f>
        <v/>
      </c>
    </row>
    <row r="3441" spans="2:21" x14ac:dyDescent="0.2">
      <c r="B3441" s="1" t="str">
        <f>IF(Tablas!B3439="","",Tablas!B3439)</f>
        <v/>
      </c>
      <c r="C3441" s="1" t="str">
        <f>IF(Tablas!C3439="","",Tablas!C3439)</f>
        <v/>
      </c>
      <c r="D3441" s="1" t="str">
        <f>IF(Tablas!D3439="","",Tablas!D3439)</f>
        <v/>
      </c>
      <c r="E3441" s="1" t="str">
        <f>IF(Tablas!E3439="","",Tablas!E3439)</f>
        <v/>
      </c>
      <c r="F3441" s="1" t="str">
        <f>IF(Tablas!F3439="","",Tablas!F3439)</f>
        <v/>
      </c>
      <c r="G3441" s="1" t="str">
        <f>IF(Tablas!I3439="","",Tablas!I3439)</f>
        <v/>
      </c>
      <c r="H3441" s="1" t="s">
        <v>911</v>
      </c>
      <c r="I3441" s="39" t="str">
        <f>IF($B3441="","",-SUMIFS(Tabla7[Cantidad],Tabla7[Código del producto],$B3441,Tabla7[Tipo de movimiento],"SALIDA",Tabla7[Mes],I$5))</f>
        <v/>
      </c>
      <c r="J3441" s="39" t="str">
        <f>IF($B3441="","",-SUMIFS(Tabla7[Cantidad],Tabla7[Código del producto],$B3441,Tabla7[Tipo de movimiento],"SALIDA",Tabla7[Mes],J$5))</f>
        <v/>
      </c>
      <c r="K3441" s="39" t="str">
        <f>IF($B3441="","",-SUMIFS(Tabla7[Cantidad],Tabla7[Código del producto],$B3441,Tabla7[Tipo de movimiento],"SALIDA",Tabla7[Mes],K$5))</f>
        <v/>
      </c>
      <c r="L3441" s="39" t="str">
        <f>IF($B3441="","",-SUMIFS(Tabla7[Cantidad],Tabla7[Código del producto],$B3441,Tabla7[Tipo de movimiento],"SALIDA",Tabla7[Mes],L$5))</f>
        <v/>
      </c>
      <c r="M3441" s="39" t="str">
        <f>IF($B3441="","",-SUMIFS(Tabla7[Cantidad],Tabla7[Código del producto],$B3441,Tabla7[Tipo de movimiento],"SALIDA",Tabla7[Mes],M$5))</f>
        <v/>
      </c>
      <c r="N3441" s="39" t="str">
        <f>IF($B3441="","",-SUMIFS(Tabla7[Cantidad],Tabla7[Código del producto],$B3441,Tabla7[Tipo de movimiento],"SALIDA",Tabla7[Mes],N$5))</f>
        <v/>
      </c>
      <c r="O3441" s="39" t="str">
        <f>IF($B3441="","",-SUMIFS(Tabla7[Cantidad],Tabla7[Código del producto],$B3441,Tabla7[Tipo de movimiento],"SALIDA",Tabla7[Mes],O$5))</f>
        <v/>
      </c>
      <c r="P3441" s="39" t="str">
        <f>IF($B3441="","",-SUMIFS(Tabla7[Cantidad],Tabla7[Código del producto],$B3441,Tabla7[Tipo de movimiento],"SALIDA",Tabla7[Mes],P$5))</f>
        <v/>
      </c>
      <c r="Q3441" s="39" t="str">
        <f t="shared" si="159"/>
        <v/>
      </c>
      <c r="R3441" s="51" t="str">
        <f>IF($B3441="","",IFERROR(VLOOKUP($B3441,'ABC rotación'!$C:$G,5,0),"C"))</f>
        <v/>
      </c>
      <c r="S3441" s="41" t="str">
        <f t="shared" si="160"/>
        <v/>
      </c>
      <c r="T3441" s="40" t="str">
        <f t="shared" si="161"/>
        <v/>
      </c>
      <c r="U3441" s="23" t="str">
        <f>IF($B3441="","",VLOOKUP($T3441,Tablas!$X$14:$Y$17,2,1))</f>
        <v/>
      </c>
    </row>
    <row r="3442" spans="2:21" x14ac:dyDescent="0.2">
      <c r="B3442" s="1" t="str">
        <f>IF(Tablas!B3440="","",Tablas!B3440)</f>
        <v/>
      </c>
      <c r="C3442" s="1" t="str">
        <f>IF(Tablas!C3440="","",Tablas!C3440)</f>
        <v/>
      </c>
      <c r="D3442" s="1" t="str">
        <f>IF(Tablas!D3440="","",Tablas!D3440)</f>
        <v/>
      </c>
      <c r="E3442" s="1" t="str">
        <f>IF(Tablas!E3440="","",Tablas!E3440)</f>
        <v/>
      </c>
      <c r="F3442" s="1" t="str">
        <f>IF(Tablas!F3440="","",Tablas!F3440)</f>
        <v/>
      </c>
      <c r="G3442" s="1" t="str">
        <f>IF(Tablas!I3440="","",Tablas!I3440)</f>
        <v/>
      </c>
      <c r="H3442" s="1" t="s">
        <v>911</v>
      </c>
      <c r="I3442" s="39" t="str">
        <f>IF($B3442="","",-SUMIFS(Tabla7[Cantidad],Tabla7[Código del producto],$B3442,Tabla7[Tipo de movimiento],"SALIDA",Tabla7[Mes],I$5))</f>
        <v/>
      </c>
      <c r="J3442" s="39" t="str">
        <f>IF($B3442="","",-SUMIFS(Tabla7[Cantidad],Tabla7[Código del producto],$B3442,Tabla7[Tipo de movimiento],"SALIDA",Tabla7[Mes],J$5))</f>
        <v/>
      </c>
      <c r="K3442" s="39" t="str">
        <f>IF($B3442="","",-SUMIFS(Tabla7[Cantidad],Tabla7[Código del producto],$B3442,Tabla7[Tipo de movimiento],"SALIDA",Tabla7[Mes],K$5))</f>
        <v/>
      </c>
      <c r="L3442" s="39" t="str">
        <f>IF($B3442="","",-SUMIFS(Tabla7[Cantidad],Tabla7[Código del producto],$B3442,Tabla7[Tipo de movimiento],"SALIDA",Tabla7[Mes],L$5))</f>
        <v/>
      </c>
      <c r="M3442" s="39" t="str">
        <f>IF($B3442="","",-SUMIFS(Tabla7[Cantidad],Tabla7[Código del producto],$B3442,Tabla7[Tipo de movimiento],"SALIDA",Tabla7[Mes],M$5))</f>
        <v/>
      </c>
      <c r="N3442" s="39" t="str">
        <f>IF($B3442="","",-SUMIFS(Tabla7[Cantidad],Tabla7[Código del producto],$B3442,Tabla7[Tipo de movimiento],"SALIDA",Tabla7[Mes],N$5))</f>
        <v/>
      </c>
      <c r="O3442" s="39" t="str">
        <f>IF($B3442="","",-SUMIFS(Tabla7[Cantidad],Tabla7[Código del producto],$B3442,Tabla7[Tipo de movimiento],"SALIDA",Tabla7[Mes],O$5))</f>
        <v/>
      </c>
      <c r="P3442" s="39" t="str">
        <f>IF($B3442="","",-SUMIFS(Tabla7[Cantidad],Tabla7[Código del producto],$B3442,Tabla7[Tipo de movimiento],"SALIDA",Tabla7[Mes],P$5))</f>
        <v/>
      </c>
      <c r="Q3442" s="39" t="str">
        <f t="shared" si="159"/>
        <v/>
      </c>
      <c r="R3442" s="51" t="str">
        <f>IF($B3442="","",IFERROR(VLOOKUP($B3442,'ABC rotación'!$C:$G,5,0),"C"))</f>
        <v/>
      </c>
      <c r="S3442" s="41" t="str">
        <f t="shared" si="160"/>
        <v/>
      </c>
      <c r="T3442" s="40" t="str">
        <f t="shared" si="161"/>
        <v/>
      </c>
      <c r="U3442" s="23" t="str">
        <f>IF($B3442="","",VLOOKUP($T3442,Tablas!$X$14:$Y$17,2,1))</f>
        <v/>
      </c>
    </row>
    <row r="3443" spans="2:21" x14ac:dyDescent="0.2">
      <c r="B3443" s="1" t="str">
        <f>IF(Tablas!B3441="","",Tablas!B3441)</f>
        <v/>
      </c>
      <c r="C3443" s="1" t="str">
        <f>IF(Tablas!C3441="","",Tablas!C3441)</f>
        <v/>
      </c>
      <c r="D3443" s="1" t="str">
        <f>IF(Tablas!D3441="","",Tablas!D3441)</f>
        <v/>
      </c>
      <c r="E3443" s="1" t="str">
        <f>IF(Tablas!E3441="","",Tablas!E3441)</f>
        <v/>
      </c>
      <c r="F3443" s="1" t="str">
        <f>IF(Tablas!F3441="","",Tablas!F3441)</f>
        <v/>
      </c>
      <c r="G3443" s="1" t="str">
        <f>IF(Tablas!I3441="","",Tablas!I3441)</f>
        <v/>
      </c>
      <c r="H3443" s="1" t="s">
        <v>911</v>
      </c>
      <c r="I3443" s="39" t="str">
        <f>IF($B3443="","",-SUMIFS(Tabla7[Cantidad],Tabla7[Código del producto],$B3443,Tabla7[Tipo de movimiento],"SALIDA",Tabla7[Mes],I$5))</f>
        <v/>
      </c>
      <c r="J3443" s="39" t="str">
        <f>IF($B3443="","",-SUMIFS(Tabla7[Cantidad],Tabla7[Código del producto],$B3443,Tabla7[Tipo de movimiento],"SALIDA",Tabla7[Mes],J$5))</f>
        <v/>
      </c>
      <c r="K3443" s="39" t="str">
        <f>IF($B3443="","",-SUMIFS(Tabla7[Cantidad],Tabla7[Código del producto],$B3443,Tabla7[Tipo de movimiento],"SALIDA",Tabla7[Mes],K$5))</f>
        <v/>
      </c>
      <c r="L3443" s="39" t="str">
        <f>IF($B3443="","",-SUMIFS(Tabla7[Cantidad],Tabla7[Código del producto],$B3443,Tabla7[Tipo de movimiento],"SALIDA",Tabla7[Mes],L$5))</f>
        <v/>
      </c>
      <c r="M3443" s="39" t="str">
        <f>IF($B3443="","",-SUMIFS(Tabla7[Cantidad],Tabla7[Código del producto],$B3443,Tabla7[Tipo de movimiento],"SALIDA",Tabla7[Mes],M$5))</f>
        <v/>
      </c>
      <c r="N3443" s="39" t="str">
        <f>IF($B3443="","",-SUMIFS(Tabla7[Cantidad],Tabla7[Código del producto],$B3443,Tabla7[Tipo de movimiento],"SALIDA",Tabla7[Mes],N$5))</f>
        <v/>
      </c>
      <c r="O3443" s="39" t="str">
        <f>IF($B3443="","",-SUMIFS(Tabla7[Cantidad],Tabla7[Código del producto],$B3443,Tabla7[Tipo de movimiento],"SALIDA",Tabla7[Mes],O$5))</f>
        <v/>
      </c>
      <c r="P3443" s="39" t="str">
        <f>IF($B3443="","",-SUMIFS(Tabla7[Cantidad],Tabla7[Código del producto],$B3443,Tabla7[Tipo de movimiento],"SALIDA",Tabla7[Mes],P$5))</f>
        <v/>
      </c>
      <c r="Q3443" s="39" t="str">
        <f t="shared" si="159"/>
        <v/>
      </c>
      <c r="R3443" s="51" t="str">
        <f>IF($B3443="","",IFERROR(VLOOKUP($B3443,'ABC rotación'!$C:$G,5,0),"C"))</f>
        <v/>
      </c>
      <c r="S3443" s="41" t="str">
        <f t="shared" si="160"/>
        <v/>
      </c>
      <c r="T3443" s="40" t="str">
        <f t="shared" si="161"/>
        <v/>
      </c>
      <c r="U3443" s="23" t="str">
        <f>IF($B3443="","",VLOOKUP($T3443,Tablas!$X$14:$Y$17,2,1))</f>
        <v/>
      </c>
    </row>
    <row r="3444" spans="2:21" x14ac:dyDescent="0.2">
      <c r="B3444" s="1" t="str">
        <f>IF(Tablas!B3442="","",Tablas!B3442)</f>
        <v/>
      </c>
      <c r="C3444" s="1" t="str">
        <f>IF(Tablas!C3442="","",Tablas!C3442)</f>
        <v/>
      </c>
      <c r="D3444" s="1" t="str">
        <f>IF(Tablas!D3442="","",Tablas!D3442)</f>
        <v/>
      </c>
      <c r="E3444" s="1" t="str">
        <f>IF(Tablas!E3442="","",Tablas!E3442)</f>
        <v/>
      </c>
      <c r="F3444" s="1" t="str">
        <f>IF(Tablas!F3442="","",Tablas!F3442)</f>
        <v/>
      </c>
      <c r="G3444" s="1" t="str">
        <f>IF(Tablas!I3442="","",Tablas!I3442)</f>
        <v/>
      </c>
      <c r="H3444" s="1" t="s">
        <v>911</v>
      </c>
      <c r="I3444" s="39" t="str">
        <f>IF($B3444="","",-SUMIFS(Tabla7[Cantidad],Tabla7[Código del producto],$B3444,Tabla7[Tipo de movimiento],"SALIDA",Tabla7[Mes],I$5))</f>
        <v/>
      </c>
      <c r="J3444" s="39" t="str">
        <f>IF($B3444="","",-SUMIFS(Tabla7[Cantidad],Tabla7[Código del producto],$B3444,Tabla7[Tipo de movimiento],"SALIDA",Tabla7[Mes],J$5))</f>
        <v/>
      </c>
      <c r="K3444" s="39" t="str">
        <f>IF($B3444="","",-SUMIFS(Tabla7[Cantidad],Tabla7[Código del producto],$B3444,Tabla7[Tipo de movimiento],"SALIDA",Tabla7[Mes],K$5))</f>
        <v/>
      </c>
      <c r="L3444" s="39" t="str">
        <f>IF($B3444="","",-SUMIFS(Tabla7[Cantidad],Tabla7[Código del producto],$B3444,Tabla7[Tipo de movimiento],"SALIDA",Tabla7[Mes],L$5))</f>
        <v/>
      </c>
      <c r="M3444" s="39" t="str">
        <f>IF($B3444="","",-SUMIFS(Tabla7[Cantidad],Tabla7[Código del producto],$B3444,Tabla7[Tipo de movimiento],"SALIDA",Tabla7[Mes],M$5))</f>
        <v/>
      </c>
      <c r="N3444" s="39" t="str">
        <f>IF($B3444="","",-SUMIFS(Tabla7[Cantidad],Tabla7[Código del producto],$B3444,Tabla7[Tipo de movimiento],"SALIDA",Tabla7[Mes],N$5))</f>
        <v/>
      </c>
      <c r="O3444" s="39" t="str">
        <f>IF($B3444="","",-SUMIFS(Tabla7[Cantidad],Tabla7[Código del producto],$B3444,Tabla7[Tipo de movimiento],"SALIDA",Tabla7[Mes],O$5))</f>
        <v/>
      </c>
      <c r="P3444" s="39" t="str">
        <f>IF($B3444="","",-SUMIFS(Tabla7[Cantidad],Tabla7[Código del producto],$B3444,Tabla7[Tipo de movimiento],"SALIDA",Tabla7[Mes],P$5))</f>
        <v/>
      </c>
      <c r="Q3444" s="39" t="str">
        <f t="shared" si="159"/>
        <v/>
      </c>
      <c r="R3444" s="51" t="str">
        <f>IF($B3444="","",IFERROR(VLOOKUP($B3444,'ABC rotación'!$C:$G,5,0),"C"))</f>
        <v/>
      </c>
      <c r="S3444" s="41" t="str">
        <f t="shared" si="160"/>
        <v/>
      </c>
      <c r="T3444" s="40" t="str">
        <f t="shared" si="161"/>
        <v/>
      </c>
      <c r="U3444" s="23" t="str">
        <f>IF($B3444="","",VLOOKUP($T3444,Tablas!$X$14:$Y$17,2,1))</f>
        <v/>
      </c>
    </row>
    <row r="3445" spans="2:21" x14ac:dyDescent="0.2">
      <c r="B3445" s="1" t="str">
        <f>IF(Tablas!B3443="","",Tablas!B3443)</f>
        <v/>
      </c>
      <c r="C3445" s="1" t="str">
        <f>IF(Tablas!C3443="","",Tablas!C3443)</f>
        <v/>
      </c>
      <c r="D3445" s="1" t="str">
        <f>IF(Tablas!D3443="","",Tablas!D3443)</f>
        <v/>
      </c>
      <c r="E3445" s="1" t="str">
        <f>IF(Tablas!E3443="","",Tablas!E3443)</f>
        <v/>
      </c>
      <c r="F3445" s="1" t="str">
        <f>IF(Tablas!F3443="","",Tablas!F3443)</f>
        <v/>
      </c>
      <c r="G3445" s="1" t="str">
        <f>IF(Tablas!I3443="","",Tablas!I3443)</f>
        <v/>
      </c>
      <c r="H3445" s="1" t="s">
        <v>911</v>
      </c>
      <c r="I3445" s="39" t="str">
        <f>IF($B3445="","",-SUMIFS(Tabla7[Cantidad],Tabla7[Código del producto],$B3445,Tabla7[Tipo de movimiento],"SALIDA",Tabla7[Mes],I$5))</f>
        <v/>
      </c>
      <c r="J3445" s="39" t="str">
        <f>IF($B3445="","",-SUMIFS(Tabla7[Cantidad],Tabla7[Código del producto],$B3445,Tabla7[Tipo de movimiento],"SALIDA",Tabla7[Mes],J$5))</f>
        <v/>
      </c>
      <c r="K3445" s="39" t="str">
        <f>IF($B3445="","",-SUMIFS(Tabla7[Cantidad],Tabla7[Código del producto],$B3445,Tabla7[Tipo de movimiento],"SALIDA",Tabla7[Mes],K$5))</f>
        <v/>
      </c>
      <c r="L3445" s="39" t="str">
        <f>IF($B3445="","",-SUMIFS(Tabla7[Cantidad],Tabla7[Código del producto],$B3445,Tabla7[Tipo de movimiento],"SALIDA",Tabla7[Mes],L$5))</f>
        <v/>
      </c>
      <c r="M3445" s="39" t="str">
        <f>IF($B3445="","",-SUMIFS(Tabla7[Cantidad],Tabla7[Código del producto],$B3445,Tabla7[Tipo de movimiento],"SALIDA",Tabla7[Mes],M$5))</f>
        <v/>
      </c>
      <c r="N3445" s="39" t="str">
        <f>IF($B3445="","",-SUMIFS(Tabla7[Cantidad],Tabla7[Código del producto],$B3445,Tabla7[Tipo de movimiento],"SALIDA",Tabla7[Mes],N$5))</f>
        <v/>
      </c>
      <c r="O3445" s="39" t="str">
        <f>IF($B3445="","",-SUMIFS(Tabla7[Cantidad],Tabla7[Código del producto],$B3445,Tabla7[Tipo de movimiento],"SALIDA",Tabla7[Mes],O$5))</f>
        <v/>
      </c>
      <c r="P3445" s="39" t="str">
        <f>IF($B3445="","",-SUMIFS(Tabla7[Cantidad],Tabla7[Código del producto],$B3445,Tabla7[Tipo de movimiento],"SALIDA",Tabla7[Mes],P$5))</f>
        <v/>
      </c>
      <c r="Q3445" s="39" t="str">
        <f t="shared" si="159"/>
        <v/>
      </c>
      <c r="R3445" s="51" t="str">
        <f>IF($B3445="","",IFERROR(VLOOKUP($B3445,'ABC rotación'!$C:$G,5,0),"C"))</f>
        <v/>
      </c>
      <c r="S3445" s="41" t="str">
        <f t="shared" si="160"/>
        <v/>
      </c>
      <c r="T3445" s="40" t="str">
        <f t="shared" si="161"/>
        <v/>
      </c>
      <c r="U3445" s="23" t="str">
        <f>IF($B3445="","",VLOOKUP($T3445,Tablas!$X$14:$Y$17,2,1))</f>
        <v/>
      </c>
    </row>
    <row r="3446" spans="2:21" x14ac:dyDescent="0.2">
      <c r="B3446" s="1" t="str">
        <f>IF(Tablas!B3444="","",Tablas!B3444)</f>
        <v/>
      </c>
      <c r="C3446" s="1" t="str">
        <f>IF(Tablas!C3444="","",Tablas!C3444)</f>
        <v/>
      </c>
      <c r="D3446" s="1" t="str">
        <f>IF(Tablas!D3444="","",Tablas!D3444)</f>
        <v/>
      </c>
      <c r="E3446" s="1" t="str">
        <f>IF(Tablas!E3444="","",Tablas!E3444)</f>
        <v/>
      </c>
      <c r="F3446" s="1" t="str">
        <f>IF(Tablas!F3444="","",Tablas!F3444)</f>
        <v/>
      </c>
      <c r="G3446" s="1" t="str">
        <f>IF(Tablas!I3444="","",Tablas!I3444)</f>
        <v/>
      </c>
      <c r="H3446" s="1" t="s">
        <v>911</v>
      </c>
      <c r="I3446" s="39" t="str">
        <f>IF($B3446="","",-SUMIFS(Tabla7[Cantidad],Tabla7[Código del producto],$B3446,Tabla7[Tipo de movimiento],"SALIDA",Tabla7[Mes],I$5))</f>
        <v/>
      </c>
      <c r="J3446" s="39" t="str">
        <f>IF($B3446="","",-SUMIFS(Tabla7[Cantidad],Tabla7[Código del producto],$B3446,Tabla7[Tipo de movimiento],"SALIDA",Tabla7[Mes],J$5))</f>
        <v/>
      </c>
      <c r="K3446" s="39" t="str">
        <f>IF($B3446="","",-SUMIFS(Tabla7[Cantidad],Tabla7[Código del producto],$B3446,Tabla7[Tipo de movimiento],"SALIDA",Tabla7[Mes],K$5))</f>
        <v/>
      </c>
      <c r="L3446" s="39" t="str">
        <f>IF($B3446="","",-SUMIFS(Tabla7[Cantidad],Tabla7[Código del producto],$B3446,Tabla7[Tipo de movimiento],"SALIDA",Tabla7[Mes],L$5))</f>
        <v/>
      </c>
      <c r="M3446" s="39" t="str">
        <f>IF($B3446="","",-SUMIFS(Tabla7[Cantidad],Tabla7[Código del producto],$B3446,Tabla7[Tipo de movimiento],"SALIDA",Tabla7[Mes],M$5))</f>
        <v/>
      </c>
      <c r="N3446" s="39" t="str">
        <f>IF($B3446="","",-SUMIFS(Tabla7[Cantidad],Tabla7[Código del producto],$B3446,Tabla7[Tipo de movimiento],"SALIDA",Tabla7[Mes],N$5))</f>
        <v/>
      </c>
      <c r="O3446" s="39" t="str">
        <f>IF($B3446="","",-SUMIFS(Tabla7[Cantidad],Tabla7[Código del producto],$B3446,Tabla7[Tipo de movimiento],"SALIDA",Tabla7[Mes],O$5))</f>
        <v/>
      </c>
      <c r="P3446" s="39" t="str">
        <f>IF($B3446="","",-SUMIFS(Tabla7[Cantidad],Tabla7[Código del producto],$B3446,Tabla7[Tipo de movimiento],"SALIDA",Tabla7[Mes],P$5))</f>
        <v/>
      </c>
      <c r="Q3446" s="39" t="str">
        <f t="shared" si="159"/>
        <v/>
      </c>
      <c r="R3446" s="51" t="str">
        <f>IF($B3446="","",IFERROR(VLOOKUP($B3446,'ABC rotación'!$C:$G,5,0),"C"))</f>
        <v/>
      </c>
      <c r="S3446" s="41" t="str">
        <f t="shared" si="160"/>
        <v/>
      </c>
      <c r="T3446" s="40" t="str">
        <f t="shared" si="161"/>
        <v/>
      </c>
      <c r="U3446" s="23" t="str">
        <f>IF($B3446="","",VLOOKUP($T3446,Tablas!$X$14:$Y$17,2,1))</f>
        <v/>
      </c>
    </row>
    <row r="3447" spans="2:21" x14ac:dyDescent="0.2">
      <c r="B3447" s="1" t="str">
        <f>IF(Tablas!B3445="","",Tablas!B3445)</f>
        <v/>
      </c>
      <c r="C3447" s="1" t="str">
        <f>IF(Tablas!C3445="","",Tablas!C3445)</f>
        <v/>
      </c>
      <c r="D3447" s="1" t="str">
        <f>IF(Tablas!D3445="","",Tablas!D3445)</f>
        <v/>
      </c>
      <c r="E3447" s="1" t="str">
        <f>IF(Tablas!E3445="","",Tablas!E3445)</f>
        <v/>
      </c>
      <c r="F3447" s="1" t="str">
        <f>IF(Tablas!F3445="","",Tablas!F3445)</f>
        <v/>
      </c>
      <c r="G3447" s="1" t="str">
        <f>IF(Tablas!I3445="","",Tablas!I3445)</f>
        <v/>
      </c>
      <c r="H3447" s="1" t="s">
        <v>911</v>
      </c>
      <c r="I3447" s="39" t="str">
        <f>IF($B3447="","",-SUMIFS(Tabla7[Cantidad],Tabla7[Código del producto],$B3447,Tabla7[Tipo de movimiento],"SALIDA",Tabla7[Mes],I$5))</f>
        <v/>
      </c>
      <c r="J3447" s="39" t="str">
        <f>IF($B3447="","",-SUMIFS(Tabla7[Cantidad],Tabla7[Código del producto],$B3447,Tabla7[Tipo de movimiento],"SALIDA",Tabla7[Mes],J$5))</f>
        <v/>
      </c>
      <c r="K3447" s="39" t="str">
        <f>IF($B3447="","",-SUMIFS(Tabla7[Cantidad],Tabla7[Código del producto],$B3447,Tabla7[Tipo de movimiento],"SALIDA",Tabla7[Mes],K$5))</f>
        <v/>
      </c>
      <c r="L3447" s="39" t="str">
        <f>IF($B3447="","",-SUMIFS(Tabla7[Cantidad],Tabla7[Código del producto],$B3447,Tabla7[Tipo de movimiento],"SALIDA",Tabla7[Mes],L$5))</f>
        <v/>
      </c>
      <c r="M3447" s="39" t="str">
        <f>IF($B3447="","",-SUMIFS(Tabla7[Cantidad],Tabla7[Código del producto],$B3447,Tabla7[Tipo de movimiento],"SALIDA",Tabla7[Mes],M$5))</f>
        <v/>
      </c>
      <c r="N3447" s="39" t="str">
        <f>IF($B3447="","",-SUMIFS(Tabla7[Cantidad],Tabla7[Código del producto],$B3447,Tabla7[Tipo de movimiento],"SALIDA",Tabla7[Mes],N$5))</f>
        <v/>
      </c>
      <c r="O3447" s="39" t="str">
        <f>IF($B3447="","",-SUMIFS(Tabla7[Cantidad],Tabla7[Código del producto],$B3447,Tabla7[Tipo de movimiento],"SALIDA",Tabla7[Mes],O$5))</f>
        <v/>
      </c>
      <c r="P3447" s="39" t="str">
        <f>IF($B3447="","",-SUMIFS(Tabla7[Cantidad],Tabla7[Código del producto],$B3447,Tabla7[Tipo de movimiento],"SALIDA",Tabla7[Mes],P$5))</f>
        <v/>
      </c>
      <c r="Q3447" s="39" t="str">
        <f t="shared" si="159"/>
        <v/>
      </c>
      <c r="R3447" s="51" t="str">
        <f>IF($B3447="","",IFERROR(VLOOKUP($B3447,'ABC rotación'!$C:$G,5,0),"C"))</f>
        <v/>
      </c>
      <c r="S3447" s="41" t="str">
        <f t="shared" si="160"/>
        <v/>
      </c>
      <c r="T3447" s="40" t="str">
        <f t="shared" si="161"/>
        <v/>
      </c>
      <c r="U3447" s="23" t="str">
        <f>IF($B3447="","",VLOOKUP($T3447,Tablas!$X$14:$Y$17,2,1))</f>
        <v/>
      </c>
    </row>
    <row r="3448" spans="2:21" x14ac:dyDescent="0.2">
      <c r="B3448" s="1" t="str">
        <f>IF(Tablas!B3446="","",Tablas!B3446)</f>
        <v/>
      </c>
      <c r="C3448" s="1" t="str">
        <f>IF(Tablas!C3446="","",Tablas!C3446)</f>
        <v/>
      </c>
      <c r="D3448" s="1" t="str">
        <f>IF(Tablas!D3446="","",Tablas!D3446)</f>
        <v/>
      </c>
      <c r="E3448" s="1" t="str">
        <f>IF(Tablas!E3446="","",Tablas!E3446)</f>
        <v/>
      </c>
      <c r="F3448" s="1" t="str">
        <f>IF(Tablas!F3446="","",Tablas!F3446)</f>
        <v/>
      </c>
      <c r="G3448" s="1" t="str">
        <f>IF(Tablas!I3446="","",Tablas!I3446)</f>
        <v/>
      </c>
      <c r="H3448" s="1" t="s">
        <v>911</v>
      </c>
      <c r="I3448" s="39" t="str">
        <f>IF($B3448="","",-SUMIFS(Tabla7[Cantidad],Tabla7[Código del producto],$B3448,Tabla7[Tipo de movimiento],"SALIDA",Tabla7[Mes],I$5))</f>
        <v/>
      </c>
      <c r="J3448" s="39" t="str">
        <f>IF($B3448="","",-SUMIFS(Tabla7[Cantidad],Tabla7[Código del producto],$B3448,Tabla7[Tipo de movimiento],"SALIDA",Tabla7[Mes],J$5))</f>
        <v/>
      </c>
      <c r="K3448" s="39" t="str">
        <f>IF($B3448="","",-SUMIFS(Tabla7[Cantidad],Tabla7[Código del producto],$B3448,Tabla7[Tipo de movimiento],"SALIDA",Tabla7[Mes],K$5))</f>
        <v/>
      </c>
      <c r="L3448" s="39" t="str">
        <f>IF($B3448="","",-SUMIFS(Tabla7[Cantidad],Tabla7[Código del producto],$B3448,Tabla7[Tipo de movimiento],"SALIDA",Tabla7[Mes],L$5))</f>
        <v/>
      </c>
      <c r="M3448" s="39" t="str">
        <f>IF($B3448="","",-SUMIFS(Tabla7[Cantidad],Tabla7[Código del producto],$B3448,Tabla7[Tipo de movimiento],"SALIDA",Tabla7[Mes],M$5))</f>
        <v/>
      </c>
      <c r="N3448" s="39" t="str">
        <f>IF($B3448="","",-SUMIFS(Tabla7[Cantidad],Tabla7[Código del producto],$B3448,Tabla7[Tipo de movimiento],"SALIDA",Tabla7[Mes],N$5))</f>
        <v/>
      </c>
      <c r="O3448" s="39" t="str">
        <f>IF($B3448="","",-SUMIFS(Tabla7[Cantidad],Tabla7[Código del producto],$B3448,Tabla7[Tipo de movimiento],"SALIDA",Tabla7[Mes],O$5))</f>
        <v/>
      </c>
      <c r="P3448" s="39" t="str">
        <f>IF($B3448="","",-SUMIFS(Tabla7[Cantidad],Tabla7[Código del producto],$B3448,Tabla7[Tipo de movimiento],"SALIDA",Tabla7[Mes],P$5))</f>
        <v/>
      </c>
      <c r="Q3448" s="39" t="str">
        <f t="shared" si="159"/>
        <v/>
      </c>
      <c r="R3448" s="51" t="str">
        <f>IF($B3448="","",IFERROR(VLOOKUP($B3448,'ABC rotación'!$C:$G,5,0),"C"))</f>
        <v/>
      </c>
      <c r="S3448" s="41" t="str">
        <f t="shared" si="160"/>
        <v/>
      </c>
      <c r="T3448" s="40" t="str">
        <f t="shared" si="161"/>
        <v/>
      </c>
      <c r="U3448" s="23" t="str">
        <f>IF($B3448="","",VLOOKUP($T3448,Tablas!$X$14:$Y$17,2,1))</f>
        <v/>
      </c>
    </row>
    <row r="3449" spans="2:21" x14ac:dyDescent="0.2">
      <c r="B3449" s="1" t="str">
        <f>IF(Tablas!B3447="","",Tablas!B3447)</f>
        <v/>
      </c>
      <c r="C3449" s="1" t="str">
        <f>IF(Tablas!C3447="","",Tablas!C3447)</f>
        <v/>
      </c>
      <c r="D3449" s="1" t="str">
        <f>IF(Tablas!D3447="","",Tablas!D3447)</f>
        <v/>
      </c>
      <c r="E3449" s="1" t="str">
        <f>IF(Tablas!E3447="","",Tablas!E3447)</f>
        <v/>
      </c>
      <c r="F3449" s="1" t="str">
        <f>IF(Tablas!F3447="","",Tablas!F3447)</f>
        <v/>
      </c>
      <c r="G3449" s="1" t="str">
        <f>IF(Tablas!I3447="","",Tablas!I3447)</f>
        <v/>
      </c>
      <c r="H3449" s="1" t="s">
        <v>911</v>
      </c>
      <c r="I3449" s="39" t="str">
        <f>IF($B3449="","",-SUMIFS(Tabla7[Cantidad],Tabla7[Código del producto],$B3449,Tabla7[Tipo de movimiento],"SALIDA",Tabla7[Mes],I$5))</f>
        <v/>
      </c>
      <c r="J3449" s="39" t="str">
        <f>IF($B3449="","",-SUMIFS(Tabla7[Cantidad],Tabla7[Código del producto],$B3449,Tabla7[Tipo de movimiento],"SALIDA",Tabla7[Mes],J$5))</f>
        <v/>
      </c>
      <c r="K3449" s="39" t="str">
        <f>IF($B3449="","",-SUMIFS(Tabla7[Cantidad],Tabla7[Código del producto],$B3449,Tabla7[Tipo de movimiento],"SALIDA",Tabla7[Mes],K$5))</f>
        <v/>
      </c>
      <c r="L3449" s="39" t="str">
        <f>IF($B3449="","",-SUMIFS(Tabla7[Cantidad],Tabla7[Código del producto],$B3449,Tabla7[Tipo de movimiento],"SALIDA",Tabla7[Mes],L$5))</f>
        <v/>
      </c>
      <c r="M3449" s="39" t="str">
        <f>IF($B3449="","",-SUMIFS(Tabla7[Cantidad],Tabla7[Código del producto],$B3449,Tabla7[Tipo de movimiento],"SALIDA",Tabla7[Mes],M$5))</f>
        <v/>
      </c>
      <c r="N3449" s="39" t="str">
        <f>IF($B3449="","",-SUMIFS(Tabla7[Cantidad],Tabla7[Código del producto],$B3449,Tabla7[Tipo de movimiento],"SALIDA",Tabla7[Mes],N$5))</f>
        <v/>
      </c>
      <c r="O3449" s="39" t="str">
        <f>IF($B3449="","",-SUMIFS(Tabla7[Cantidad],Tabla7[Código del producto],$B3449,Tabla7[Tipo de movimiento],"SALIDA",Tabla7[Mes],O$5))</f>
        <v/>
      </c>
      <c r="P3449" s="39" t="str">
        <f>IF($B3449="","",-SUMIFS(Tabla7[Cantidad],Tabla7[Código del producto],$B3449,Tabla7[Tipo de movimiento],"SALIDA",Tabla7[Mes],P$5))</f>
        <v/>
      </c>
      <c r="Q3449" s="39" t="str">
        <f t="shared" si="159"/>
        <v/>
      </c>
      <c r="R3449" s="51" t="str">
        <f>IF($B3449="","",IFERROR(VLOOKUP($B3449,'ABC rotación'!$C:$G,5,0),"C"))</f>
        <v/>
      </c>
      <c r="S3449" s="41" t="str">
        <f t="shared" si="160"/>
        <v/>
      </c>
      <c r="T3449" s="40" t="str">
        <f t="shared" si="161"/>
        <v/>
      </c>
      <c r="U3449" s="23" t="str">
        <f>IF($B3449="","",VLOOKUP($T3449,Tablas!$X$14:$Y$17,2,1))</f>
        <v/>
      </c>
    </row>
    <row r="3450" spans="2:21" x14ac:dyDescent="0.2">
      <c r="B3450" s="1" t="str">
        <f>IF(Tablas!B3448="","",Tablas!B3448)</f>
        <v/>
      </c>
      <c r="C3450" s="1" t="str">
        <f>IF(Tablas!C3448="","",Tablas!C3448)</f>
        <v/>
      </c>
      <c r="D3450" s="1" t="str">
        <f>IF(Tablas!D3448="","",Tablas!D3448)</f>
        <v/>
      </c>
      <c r="E3450" s="1" t="str">
        <f>IF(Tablas!E3448="","",Tablas!E3448)</f>
        <v/>
      </c>
      <c r="F3450" s="1" t="str">
        <f>IF(Tablas!F3448="","",Tablas!F3448)</f>
        <v/>
      </c>
      <c r="G3450" s="1" t="str">
        <f>IF(Tablas!I3448="","",Tablas!I3448)</f>
        <v/>
      </c>
      <c r="H3450" s="1" t="s">
        <v>911</v>
      </c>
      <c r="I3450" s="39" t="str">
        <f>IF($B3450="","",-SUMIFS(Tabla7[Cantidad],Tabla7[Código del producto],$B3450,Tabla7[Tipo de movimiento],"SALIDA",Tabla7[Mes],I$5))</f>
        <v/>
      </c>
      <c r="J3450" s="39" t="str">
        <f>IF($B3450="","",-SUMIFS(Tabla7[Cantidad],Tabla7[Código del producto],$B3450,Tabla7[Tipo de movimiento],"SALIDA",Tabla7[Mes],J$5))</f>
        <v/>
      </c>
      <c r="K3450" s="39" t="str">
        <f>IF($B3450="","",-SUMIFS(Tabla7[Cantidad],Tabla7[Código del producto],$B3450,Tabla7[Tipo de movimiento],"SALIDA",Tabla7[Mes],K$5))</f>
        <v/>
      </c>
      <c r="L3450" s="39" t="str">
        <f>IF($B3450="","",-SUMIFS(Tabla7[Cantidad],Tabla7[Código del producto],$B3450,Tabla7[Tipo de movimiento],"SALIDA",Tabla7[Mes],L$5))</f>
        <v/>
      </c>
      <c r="M3450" s="39" t="str">
        <f>IF($B3450="","",-SUMIFS(Tabla7[Cantidad],Tabla7[Código del producto],$B3450,Tabla7[Tipo de movimiento],"SALIDA",Tabla7[Mes],M$5))</f>
        <v/>
      </c>
      <c r="N3450" s="39" t="str">
        <f>IF($B3450="","",-SUMIFS(Tabla7[Cantidad],Tabla7[Código del producto],$B3450,Tabla7[Tipo de movimiento],"SALIDA",Tabla7[Mes],N$5))</f>
        <v/>
      </c>
      <c r="O3450" s="39" t="str">
        <f>IF($B3450="","",-SUMIFS(Tabla7[Cantidad],Tabla7[Código del producto],$B3450,Tabla7[Tipo de movimiento],"SALIDA",Tabla7[Mes],O$5))</f>
        <v/>
      </c>
      <c r="P3450" s="39" t="str">
        <f>IF($B3450="","",-SUMIFS(Tabla7[Cantidad],Tabla7[Código del producto],$B3450,Tabla7[Tipo de movimiento],"SALIDA",Tabla7[Mes],P$5))</f>
        <v/>
      </c>
      <c r="Q3450" s="39" t="str">
        <f t="shared" si="159"/>
        <v/>
      </c>
      <c r="R3450" s="51" t="str">
        <f>IF($B3450="","",IFERROR(VLOOKUP($B3450,'ABC rotación'!$C:$G,5,0),"C"))</f>
        <v/>
      </c>
      <c r="S3450" s="41" t="str">
        <f t="shared" si="160"/>
        <v/>
      </c>
      <c r="T3450" s="40" t="str">
        <f t="shared" si="161"/>
        <v/>
      </c>
      <c r="U3450" s="23" t="str">
        <f>IF($B3450="","",VLOOKUP($T3450,Tablas!$X$14:$Y$17,2,1))</f>
        <v/>
      </c>
    </row>
    <row r="3451" spans="2:21" x14ac:dyDescent="0.2">
      <c r="B3451" s="1" t="str">
        <f>IF(Tablas!B3449="","",Tablas!B3449)</f>
        <v/>
      </c>
      <c r="C3451" s="1" t="str">
        <f>IF(Tablas!C3449="","",Tablas!C3449)</f>
        <v/>
      </c>
      <c r="D3451" s="1" t="str">
        <f>IF(Tablas!D3449="","",Tablas!D3449)</f>
        <v/>
      </c>
      <c r="E3451" s="1" t="str">
        <f>IF(Tablas!E3449="","",Tablas!E3449)</f>
        <v/>
      </c>
      <c r="F3451" s="1" t="str">
        <f>IF(Tablas!F3449="","",Tablas!F3449)</f>
        <v/>
      </c>
      <c r="G3451" s="1" t="str">
        <f>IF(Tablas!I3449="","",Tablas!I3449)</f>
        <v/>
      </c>
      <c r="H3451" s="1" t="s">
        <v>911</v>
      </c>
      <c r="I3451" s="39" t="str">
        <f>IF($B3451="","",-SUMIFS(Tabla7[Cantidad],Tabla7[Código del producto],$B3451,Tabla7[Tipo de movimiento],"SALIDA",Tabla7[Mes],I$5))</f>
        <v/>
      </c>
      <c r="J3451" s="39" t="str">
        <f>IF($B3451="","",-SUMIFS(Tabla7[Cantidad],Tabla7[Código del producto],$B3451,Tabla7[Tipo de movimiento],"SALIDA",Tabla7[Mes],J$5))</f>
        <v/>
      </c>
      <c r="K3451" s="39" t="str">
        <f>IF($B3451="","",-SUMIFS(Tabla7[Cantidad],Tabla7[Código del producto],$B3451,Tabla7[Tipo de movimiento],"SALIDA",Tabla7[Mes],K$5))</f>
        <v/>
      </c>
      <c r="L3451" s="39" t="str">
        <f>IF($B3451="","",-SUMIFS(Tabla7[Cantidad],Tabla7[Código del producto],$B3451,Tabla7[Tipo de movimiento],"SALIDA",Tabla7[Mes],L$5))</f>
        <v/>
      </c>
      <c r="M3451" s="39" t="str">
        <f>IF($B3451="","",-SUMIFS(Tabla7[Cantidad],Tabla7[Código del producto],$B3451,Tabla7[Tipo de movimiento],"SALIDA",Tabla7[Mes],M$5))</f>
        <v/>
      </c>
      <c r="N3451" s="39" t="str">
        <f>IF($B3451="","",-SUMIFS(Tabla7[Cantidad],Tabla7[Código del producto],$B3451,Tabla7[Tipo de movimiento],"SALIDA",Tabla7[Mes],N$5))</f>
        <v/>
      </c>
      <c r="O3451" s="39" t="str">
        <f>IF($B3451="","",-SUMIFS(Tabla7[Cantidad],Tabla7[Código del producto],$B3451,Tabla7[Tipo de movimiento],"SALIDA",Tabla7[Mes],O$5))</f>
        <v/>
      </c>
      <c r="P3451" s="39" t="str">
        <f>IF($B3451="","",-SUMIFS(Tabla7[Cantidad],Tabla7[Código del producto],$B3451,Tabla7[Tipo de movimiento],"SALIDA",Tabla7[Mes],P$5))</f>
        <v/>
      </c>
      <c r="Q3451" s="39" t="str">
        <f t="shared" si="159"/>
        <v/>
      </c>
      <c r="R3451" s="51" t="str">
        <f>IF($B3451="","",IFERROR(VLOOKUP($B3451,'ABC rotación'!$C:$G,5,0),"C"))</f>
        <v/>
      </c>
      <c r="S3451" s="41" t="str">
        <f t="shared" si="160"/>
        <v/>
      </c>
      <c r="T3451" s="40" t="str">
        <f t="shared" si="161"/>
        <v/>
      </c>
      <c r="U3451" s="23" t="str">
        <f>IF($B3451="","",VLOOKUP($T3451,Tablas!$X$14:$Y$17,2,1))</f>
        <v/>
      </c>
    </row>
    <row r="3452" spans="2:21" x14ac:dyDescent="0.2">
      <c r="B3452" s="1" t="str">
        <f>IF(Tablas!B3450="","",Tablas!B3450)</f>
        <v/>
      </c>
      <c r="C3452" s="1" t="str">
        <f>IF(Tablas!C3450="","",Tablas!C3450)</f>
        <v/>
      </c>
      <c r="D3452" s="1" t="str">
        <f>IF(Tablas!D3450="","",Tablas!D3450)</f>
        <v/>
      </c>
      <c r="E3452" s="1" t="str">
        <f>IF(Tablas!E3450="","",Tablas!E3450)</f>
        <v/>
      </c>
      <c r="F3452" s="1" t="str">
        <f>IF(Tablas!F3450="","",Tablas!F3450)</f>
        <v/>
      </c>
      <c r="G3452" s="1" t="str">
        <f>IF(Tablas!I3450="","",Tablas!I3450)</f>
        <v/>
      </c>
      <c r="H3452" s="1" t="s">
        <v>911</v>
      </c>
      <c r="I3452" s="39" t="str">
        <f>IF($B3452="","",-SUMIFS(Tabla7[Cantidad],Tabla7[Código del producto],$B3452,Tabla7[Tipo de movimiento],"SALIDA",Tabla7[Mes],I$5))</f>
        <v/>
      </c>
      <c r="J3452" s="39" t="str">
        <f>IF($B3452="","",-SUMIFS(Tabla7[Cantidad],Tabla7[Código del producto],$B3452,Tabla7[Tipo de movimiento],"SALIDA",Tabla7[Mes],J$5))</f>
        <v/>
      </c>
      <c r="K3452" s="39" t="str">
        <f>IF($B3452="","",-SUMIFS(Tabla7[Cantidad],Tabla7[Código del producto],$B3452,Tabla7[Tipo de movimiento],"SALIDA",Tabla7[Mes],K$5))</f>
        <v/>
      </c>
      <c r="L3452" s="39" t="str">
        <f>IF($B3452="","",-SUMIFS(Tabla7[Cantidad],Tabla7[Código del producto],$B3452,Tabla7[Tipo de movimiento],"SALIDA",Tabla7[Mes],L$5))</f>
        <v/>
      </c>
      <c r="M3452" s="39" t="str">
        <f>IF($B3452="","",-SUMIFS(Tabla7[Cantidad],Tabla7[Código del producto],$B3452,Tabla7[Tipo de movimiento],"SALIDA",Tabla7[Mes],M$5))</f>
        <v/>
      </c>
      <c r="N3452" s="39" t="str">
        <f>IF($B3452="","",-SUMIFS(Tabla7[Cantidad],Tabla7[Código del producto],$B3452,Tabla7[Tipo de movimiento],"SALIDA",Tabla7[Mes],N$5))</f>
        <v/>
      </c>
      <c r="O3452" s="39" t="str">
        <f>IF($B3452="","",-SUMIFS(Tabla7[Cantidad],Tabla7[Código del producto],$B3452,Tabla7[Tipo de movimiento],"SALIDA",Tabla7[Mes],O$5))</f>
        <v/>
      </c>
      <c r="P3452" s="39" t="str">
        <f>IF($B3452="","",-SUMIFS(Tabla7[Cantidad],Tabla7[Código del producto],$B3452,Tabla7[Tipo de movimiento],"SALIDA",Tabla7[Mes],P$5))</f>
        <v/>
      </c>
      <c r="Q3452" s="39" t="str">
        <f t="shared" si="159"/>
        <v/>
      </c>
      <c r="R3452" s="51" t="str">
        <f>IF($B3452="","",IFERROR(VLOOKUP($B3452,'ABC rotación'!$C:$G,5,0),"C"))</f>
        <v/>
      </c>
      <c r="S3452" s="41" t="str">
        <f t="shared" si="160"/>
        <v/>
      </c>
      <c r="T3452" s="40" t="str">
        <f t="shared" si="161"/>
        <v/>
      </c>
      <c r="U3452" s="23" t="str">
        <f>IF($B3452="","",VLOOKUP($T3452,Tablas!$X$14:$Y$17,2,1))</f>
        <v/>
      </c>
    </row>
    <row r="3453" spans="2:21" x14ac:dyDescent="0.2">
      <c r="B3453" s="1" t="str">
        <f>IF(Tablas!B3451="","",Tablas!B3451)</f>
        <v/>
      </c>
      <c r="C3453" s="1" t="str">
        <f>IF(Tablas!C3451="","",Tablas!C3451)</f>
        <v/>
      </c>
      <c r="D3453" s="1" t="str">
        <f>IF(Tablas!D3451="","",Tablas!D3451)</f>
        <v/>
      </c>
      <c r="E3453" s="1" t="str">
        <f>IF(Tablas!E3451="","",Tablas!E3451)</f>
        <v/>
      </c>
      <c r="F3453" s="1" t="str">
        <f>IF(Tablas!F3451="","",Tablas!F3451)</f>
        <v/>
      </c>
      <c r="G3453" s="1" t="str">
        <f>IF(Tablas!I3451="","",Tablas!I3451)</f>
        <v/>
      </c>
      <c r="H3453" s="1" t="s">
        <v>911</v>
      </c>
      <c r="I3453" s="39" t="str">
        <f>IF($B3453="","",-SUMIFS(Tabla7[Cantidad],Tabla7[Código del producto],$B3453,Tabla7[Tipo de movimiento],"SALIDA",Tabla7[Mes],I$5))</f>
        <v/>
      </c>
      <c r="J3453" s="39" t="str">
        <f>IF($B3453="","",-SUMIFS(Tabla7[Cantidad],Tabla7[Código del producto],$B3453,Tabla7[Tipo de movimiento],"SALIDA",Tabla7[Mes],J$5))</f>
        <v/>
      </c>
      <c r="K3453" s="39" t="str">
        <f>IF($B3453="","",-SUMIFS(Tabla7[Cantidad],Tabla7[Código del producto],$B3453,Tabla7[Tipo de movimiento],"SALIDA",Tabla7[Mes],K$5))</f>
        <v/>
      </c>
      <c r="L3453" s="39" t="str">
        <f>IF($B3453="","",-SUMIFS(Tabla7[Cantidad],Tabla7[Código del producto],$B3453,Tabla7[Tipo de movimiento],"SALIDA",Tabla7[Mes],L$5))</f>
        <v/>
      </c>
      <c r="M3453" s="39" t="str">
        <f>IF($B3453="","",-SUMIFS(Tabla7[Cantidad],Tabla7[Código del producto],$B3453,Tabla7[Tipo de movimiento],"SALIDA",Tabla7[Mes],M$5))</f>
        <v/>
      </c>
      <c r="N3453" s="39" t="str">
        <f>IF($B3453="","",-SUMIFS(Tabla7[Cantidad],Tabla7[Código del producto],$B3453,Tabla7[Tipo de movimiento],"SALIDA",Tabla7[Mes],N$5))</f>
        <v/>
      </c>
      <c r="O3453" s="39" t="str">
        <f>IF($B3453="","",-SUMIFS(Tabla7[Cantidad],Tabla7[Código del producto],$B3453,Tabla7[Tipo de movimiento],"SALIDA",Tabla7[Mes],O$5))</f>
        <v/>
      </c>
      <c r="P3453" s="39" t="str">
        <f>IF($B3453="","",-SUMIFS(Tabla7[Cantidad],Tabla7[Código del producto],$B3453,Tabla7[Tipo de movimiento],"SALIDA",Tabla7[Mes],P$5))</f>
        <v/>
      </c>
      <c r="Q3453" s="39" t="str">
        <f t="shared" si="159"/>
        <v/>
      </c>
      <c r="R3453" s="51" t="str">
        <f>IF($B3453="","",IFERROR(VLOOKUP($B3453,'ABC rotación'!$C:$G,5,0),"C"))</f>
        <v/>
      </c>
      <c r="S3453" s="41" t="str">
        <f t="shared" si="160"/>
        <v/>
      </c>
      <c r="T3453" s="40" t="str">
        <f t="shared" si="161"/>
        <v/>
      </c>
      <c r="U3453" s="23" t="str">
        <f>IF($B3453="","",VLOOKUP($T3453,Tablas!$X$14:$Y$17,2,1))</f>
        <v/>
      </c>
    </row>
    <row r="3454" spans="2:21" x14ac:dyDescent="0.2">
      <c r="B3454" s="1" t="str">
        <f>IF(Tablas!B3452="","",Tablas!B3452)</f>
        <v/>
      </c>
      <c r="C3454" s="1" t="str">
        <f>IF(Tablas!C3452="","",Tablas!C3452)</f>
        <v/>
      </c>
      <c r="D3454" s="1" t="str">
        <f>IF(Tablas!D3452="","",Tablas!D3452)</f>
        <v/>
      </c>
      <c r="E3454" s="1" t="str">
        <f>IF(Tablas!E3452="","",Tablas!E3452)</f>
        <v/>
      </c>
      <c r="F3454" s="1" t="str">
        <f>IF(Tablas!F3452="","",Tablas!F3452)</f>
        <v/>
      </c>
      <c r="G3454" s="1" t="str">
        <f>IF(Tablas!I3452="","",Tablas!I3452)</f>
        <v/>
      </c>
      <c r="H3454" s="1" t="s">
        <v>911</v>
      </c>
      <c r="I3454" s="39" t="str">
        <f>IF($B3454="","",-SUMIFS(Tabla7[Cantidad],Tabla7[Código del producto],$B3454,Tabla7[Tipo de movimiento],"SALIDA",Tabla7[Mes],I$5))</f>
        <v/>
      </c>
      <c r="J3454" s="39" t="str">
        <f>IF($B3454="","",-SUMIFS(Tabla7[Cantidad],Tabla7[Código del producto],$B3454,Tabla7[Tipo de movimiento],"SALIDA",Tabla7[Mes],J$5))</f>
        <v/>
      </c>
      <c r="K3454" s="39" t="str">
        <f>IF($B3454="","",-SUMIFS(Tabla7[Cantidad],Tabla7[Código del producto],$B3454,Tabla7[Tipo de movimiento],"SALIDA",Tabla7[Mes],K$5))</f>
        <v/>
      </c>
      <c r="L3454" s="39" t="str">
        <f>IF($B3454="","",-SUMIFS(Tabla7[Cantidad],Tabla7[Código del producto],$B3454,Tabla7[Tipo de movimiento],"SALIDA",Tabla7[Mes],L$5))</f>
        <v/>
      </c>
      <c r="M3454" s="39" t="str">
        <f>IF($B3454="","",-SUMIFS(Tabla7[Cantidad],Tabla7[Código del producto],$B3454,Tabla7[Tipo de movimiento],"SALIDA",Tabla7[Mes],M$5))</f>
        <v/>
      </c>
      <c r="N3454" s="39" t="str">
        <f>IF($B3454="","",-SUMIFS(Tabla7[Cantidad],Tabla7[Código del producto],$B3454,Tabla7[Tipo de movimiento],"SALIDA",Tabla7[Mes],N$5))</f>
        <v/>
      </c>
      <c r="O3454" s="39" t="str">
        <f>IF($B3454="","",-SUMIFS(Tabla7[Cantidad],Tabla7[Código del producto],$B3454,Tabla7[Tipo de movimiento],"SALIDA",Tabla7[Mes],O$5))</f>
        <v/>
      </c>
      <c r="P3454" s="39" t="str">
        <f>IF($B3454="","",-SUMIFS(Tabla7[Cantidad],Tabla7[Código del producto],$B3454,Tabla7[Tipo de movimiento],"SALIDA",Tabla7[Mes],P$5))</f>
        <v/>
      </c>
      <c r="Q3454" s="39" t="str">
        <f t="shared" si="159"/>
        <v/>
      </c>
      <c r="R3454" s="51" t="str">
        <f>IF($B3454="","",IFERROR(VLOOKUP($B3454,'ABC rotación'!$C:$G,5,0),"C"))</f>
        <v/>
      </c>
      <c r="S3454" s="41" t="str">
        <f t="shared" si="160"/>
        <v/>
      </c>
      <c r="T3454" s="40" t="str">
        <f t="shared" si="161"/>
        <v/>
      </c>
      <c r="U3454" s="23" t="str">
        <f>IF($B3454="","",VLOOKUP($T3454,Tablas!$X$14:$Y$17,2,1))</f>
        <v/>
      </c>
    </row>
    <row r="3455" spans="2:21" x14ac:dyDescent="0.2">
      <c r="B3455" s="1" t="str">
        <f>IF(Tablas!B3453="","",Tablas!B3453)</f>
        <v/>
      </c>
      <c r="C3455" s="1" t="str">
        <f>IF(Tablas!C3453="","",Tablas!C3453)</f>
        <v/>
      </c>
      <c r="D3455" s="1" t="str">
        <f>IF(Tablas!D3453="","",Tablas!D3453)</f>
        <v/>
      </c>
      <c r="E3455" s="1" t="str">
        <f>IF(Tablas!E3453="","",Tablas!E3453)</f>
        <v/>
      </c>
      <c r="F3455" s="1" t="str">
        <f>IF(Tablas!F3453="","",Tablas!F3453)</f>
        <v/>
      </c>
      <c r="G3455" s="1" t="str">
        <f>IF(Tablas!I3453="","",Tablas!I3453)</f>
        <v/>
      </c>
      <c r="H3455" s="1" t="s">
        <v>911</v>
      </c>
      <c r="I3455" s="39" t="str">
        <f>IF($B3455="","",-SUMIFS(Tabla7[Cantidad],Tabla7[Código del producto],$B3455,Tabla7[Tipo de movimiento],"SALIDA",Tabla7[Mes],I$5))</f>
        <v/>
      </c>
      <c r="J3455" s="39" t="str">
        <f>IF($B3455="","",-SUMIFS(Tabla7[Cantidad],Tabla7[Código del producto],$B3455,Tabla7[Tipo de movimiento],"SALIDA",Tabla7[Mes],J$5))</f>
        <v/>
      </c>
      <c r="K3455" s="39" t="str">
        <f>IF($B3455="","",-SUMIFS(Tabla7[Cantidad],Tabla7[Código del producto],$B3455,Tabla7[Tipo de movimiento],"SALIDA",Tabla7[Mes],K$5))</f>
        <v/>
      </c>
      <c r="L3455" s="39" t="str">
        <f>IF($B3455="","",-SUMIFS(Tabla7[Cantidad],Tabla7[Código del producto],$B3455,Tabla7[Tipo de movimiento],"SALIDA",Tabla7[Mes],L$5))</f>
        <v/>
      </c>
      <c r="M3455" s="39" t="str">
        <f>IF($B3455="","",-SUMIFS(Tabla7[Cantidad],Tabla7[Código del producto],$B3455,Tabla7[Tipo de movimiento],"SALIDA",Tabla7[Mes],M$5))</f>
        <v/>
      </c>
      <c r="N3455" s="39" t="str">
        <f>IF($B3455="","",-SUMIFS(Tabla7[Cantidad],Tabla7[Código del producto],$B3455,Tabla7[Tipo de movimiento],"SALIDA",Tabla7[Mes],N$5))</f>
        <v/>
      </c>
      <c r="O3455" s="39" t="str">
        <f>IF($B3455="","",-SUMIFS(Tabla7[Cantidad],Tabla7[Código del producto],$B3455,Tabla7[Tipo de movimiento],"SALIDA",Tabla7[Mes],O$5))</f>
        <v/>
      </c>
      <c r="P3455" s="39" t="str">
        <f>IF($B3455="","",-SUMIFS(Tabla7[Cantidad],Tabla7[Código del producto],$B3455,Tabla7[Tipo de movimiento],"SALIDA",Tabla7[Mes],P$5))</f>
        <v/>
      </c>
      <c r="Q3455" s="39" t="str">
        <f t="shared" si="159"/>
        <v/>
      </c>
      <c r="R3455" s="51" t="str">
        <f>IF($B3455="","",IFERROR(VLOOKUP($B3455,'ABC rotación'!$C:$G,5,0),"C"))</f>
        <v/>
      </c>
      <c r="S3455" s="41" t="str">
        <f t="shared" si="160"/>
        <v/>
      </c>
      <c r="T3455" s="40" t="str">
        <f t="shared" si="161"/>
        <v/>
      </c>
      <c r="U3455" s="23" t="str">
        <f>IF($B3455="","",VLOOKUP($T3455,Tablas!$X$14:$Y$17,2,1))</f>
        <v/>
      </c>
    </row>
    <row r="3456" spans="2:21" x14ac:dyDescent="0.2">
      <c r="B3456" s="1" t="str">
        <f>IF(Tablas!B3454="","",Tablas!B3454)</f>
        <v/>
      </c>
      <c r="C3456" s="1" t="str">
        <f>IF(Tablas!C3454="","",Tablas!C3454)</f>
        <v/>
      </c>
      <c r="D3456" s="1" t="str">
        <f>IF(Tablas!D3454="","",Tablas!D3454)</f>
        <v/>
      </c>
      <c r="E3456" s="1" t="str">
        <f>IF(Tablas!E3454="","",Tablas!E3454)</f>
        <v/>
      </c>
      <c r="F3456" s="1" t="str">
        <f>IF(Tablas!F3454="","",Tablas!F3454)</f>
        <v/>
      </c>
      <c r="G3456" s="1" t="str">
        <f>IF(Tablas!I3454="","",Tablas!I3454)</f>
        <v/>
      </c>
      <c r="H3456" s="1" t="s">
        <v>911</v>
      </c>
      <c r="I3456" s="39" t="str">
        <f>IF($B3456="","",-SUMIFS(Tabla7[Cantidad],Tabla7[Código del producto],$B3456,Tabla7[Tipo de movimiento],"SALIDA",Tabla7[Mes],I$5))</f>
        <v/>
      </c>
      <c r="J3456" s="39" t="str">
        <f>IF($B3456="","",-SUMIFS(Tabla7[Cantidad],Tabla7[Código del producto],$B3456,Tabla7[Tipo de movimiento],"SALIDA",Tabla7[Mes],J$5))</f>
        <v/>
      </c>
      <c r="K3456" s="39" t="str">
        <f>IF($B3456="","",-SUMIFS(Tabla7[Cantidad],Tabla7[Código del producto],$B3456,Tabla7[Tipo de movimiento],"SALIDA",Tabla7[Mes],K$5))</f>
        <v/>
      </c>
      <c r="L3456" s="39" t="str">
        <f>IF($B3456="","",-SUMIFS(Tabla7[Cantidad],Tabla7[Código del producto],$B3456,Tabla7[Tipo de movimiento],"SALIDA",Tabla7[Mes],L$5))</f>
        <v/>
      </c>
      <c r="M3456" s="39" t="str">
        <f>IF($B3456="","",-SUMIFS(Tabla7[Cantidad],Tabla7[Código del producto],$B3456,Tabla7[Tipo de movimiento],"SALIDA",Tabla7[Mes],M$5))</f>
        <v/>
      </c>
      <c r="N3456" s="39" t="str">
        <f>IF($B3456="","",-SUMIFS(Tabla7[Cantidad],Tabla7[Código del producto],$B3456,Tabla7[Tipo de movimiento],"SALIDA",Tabla7[Mes],N$5))</f>
        <v/>
      </c>
      <c r="O3456" s="39" t="str">
        <f>IF($B3456="","",-SUMIFS(Tabla7[Cantidad],Tabla7[Código del producto],$B3456,Tabla7[Tipo de movimiento],"SALIDA",Tabla7[Mes],O$5))</f>
        <v/>
      </c>
      <c r="P3456" s="39" t="str">
        <f>IF($B3456="","",-SUMIFS(Tabla7[Cantidad],Tabla7[Código del producto],$B3456,Tabla7[Tipo de movimiento],"SALIDA",Tabla7[Mes],P$5))</f>
        <v/>
      </c>
      <c r="Q3456" s="39" t="str">
        <f t="shared" si="159"/>
        <v/>
      </c>
      <c r="R3456" s="51" t="str">
        <f>IF($B3456="","",IFERROR(VLOOKUP($B3456,'ABC rotación'!$C:$G,5,0),"C"))</f>
        <v/>
      </c>
      <c r="S3456" s="41" t="str">
        <f t="shared" si="160"/>
        <v/>
      </c>
      <c r="T3456" s="40" t="str">
        <f t="shared" si="161"/>
        <v/>
      </c>
      <c r="U3456" s="23" t="str">
        <f>IF($B3456="","",VLOOKUP($T3456,Tablas!$X$14:$Y$17,2,1))</f>
        <v/>
      </c>
    </row>
    <row r="3457" spans="2:21" x14ac:dyDescent="0.2">
      <c r="B3457" s="1" t="str">
        <f>IF(Tablas!B3455="","",Tablas!B3455)</f>
        <v/>
      </c>
      <c r="C3457" s="1" t="str">
        <f>IF(Tablas!C3455="","",Tablas!C3455)</f>
        <v/>
      </c>
      <c r="D3457" s="1" t="str">
        <f>IF(Tablas!D3455="","",Tablas!D3455)</f>
        <v/>
      </c>
      <c r="E3457" s="1" t="str">
        <f>IF(Tablas!E3455="","",Tablas!E3455)</f>
        <v/>
      </c>
      <c r="F3457" s="1" t="str">
        <f>IF(Tablas!F3455="","",Tablas!F3455)</f>
        <v/>
      </c>
      <c r="G3457" s="1" t="str">
        <f>IF(Tablas!I3455="","",Tablas!I3455)</f>
        <v/>
      </c>
      <c r="H3457" s="1" t="s">
        <v>911</v>
      </c>
      <c r="I3457" s="39" t="str">
        <f>IF($B3457="","",-SUMIFS(Tabla7[Cantidad],Tabla7[Código del producto],$B3457,Tabla7[Tipo de movimiento],"SALIDA",Tabla7[Mes],I$5))</f>
        <v/>
      </c>
      <c r="J3457" s="39" t="str">
        <f>IF($B3457="","",-SUMIFS(Tabla7[Cantidad],Tabla7[Código del producto],$B3457,Tabla7[Tipo de movimiento],"SALIDA",Tabla7[Mes],J$5))</f>
        <v/>
      </c>
      <c r="K3457" s="39" t="str">
        <f>IF($B3457="","",-SUMIFS(Tabla7[Cantidad],Tabla7[Código del producto],$B3457,Tabla7[Tipo de movimiento],"SALIDA",Tabla7[Mes],K$5))</f>
        <v/>
      </c>
      <c r="L3457" s="39" t="str">
        <f>IF($B3457="","",-SUMIFS(Tabla7[Cantidad],Tabla7[Código del producto],$B3457,Tabla7[Tipo de movimiento],"SALIDA",Tabla7[Mes],L$5))</f>
        <v/>
      </c>
      <c r="M3457" s="39" t="str">
        <f>IF($B3457="","",-SUMIFS(Tabla7[Cantidad],Tabla7[Código del producto],$B3457,Tabla7[Tipo de movimiento],"SALIDA",Tabla7[Mes],M$5))</f>
        <v/>
      </c>
      <c r="N3457" s="39" t="str">
        <f>IF($B3457="","",-SUMIFS(Tabla7[Cantidad],Tabla7[Código del producto],$B3457,Tabla7[Tipo de movimiento],"SALIDA",Tabla7[Mes],N$5))</f>
        <v/>
      </c>
      <c r="O3457" s="39" t="str">
        <f>IF($B3457="","",-SUMIFS(Tabla7[Cantidad],Tabla7[Código del producto],$B3457,Tabla7[Tipo de movimiento],"SALIDA",Tabla7[Mes],O$5))</f>
        <v/>
      </c>
      <c r="P3457" s="39" t="str">
        <f>IF($B3457="","",-SUMIFS(Tabla7[Cantidad],Tabla7[Código del producto],$B3457,Tabla7[Tipo de movimiento],"SALIDA",Tabla7[Mes],P$5))</f>
        <v/>
      </c>
      <c r="Q3457" s="39" t="str">
        <f t="shared" si="159"/>
        <v/>
      </c>
      <c r="R3457" s="51" t="str">
        <f>IF($B3457="","",IFERROR(VLOOKUP($B3457,'ABC rotación'!$C:$G,5,0),"C"))</f>
        <v/>
      </c>
      <c r="S3457" s="41" t="str">
        <f t="shared" si="160"/>
        <v/>
      </c>
      <c r="T3457" s="40" t="str">
        <f t="shared" si="161"/>
        <v/>
      </c>
      <c r="U3457" s="23" t="str">
        <f>IF($B3457="","",VLOOKUP($T3457,Tablas!$X$14:$Y$17,2,1))</f>
        <v/>
      </c>
    </row>
    <row r="3458" spans="2:21" x14ac:dyDescent="0.2">
      <c r="B3458" s="1" t="str">
        <f>IF(Tablas!B3456="","",Tablas!B3456)</f>
        <v/>
      </c>
      <c r="C3458" s="1" t="str">
        <f>IF(Tablas!C3456="","",Tablas!C3456)</f>
        <v/>
      </c>
      <c r="D3458" s="1" t="str">
        <f>IF(Tablas!D3456="","",Tablas!D3456)</f>
        <v/>
      </c>
      <c r="E3458" s="1" t="str">
        <f>IF(Tablas!E3456="","",Tablas!E3456)</f>
        <v/>
      </c>
      <c r="F3458" s="1" t="str">
        <f>IF(Tablas!F3456="","",Tablas!F3456)</f>
        <v/>
      </c>
      <c r="G3458" s="1" t="str">
        <f>IF(Tablas!I3456="","",Tablas!I3456)</f>
        <v/>
      </c>
      <c r="H3458" s="1" t="s">
        <v>911</v>
      </c>
      <c r="I3458" s="39" t="str">
        <f>IF($B3458="","",-SUMIFS(Tabla7[Cantidad],Tabla7[Código del producto],$B3458,Tabla7[Tipo de movimiento],"SALIDA",Tabla7[Mes],I$5))</f>
        <v/>
      </c>
      <c r="J3458" s="39" t="str">
        <f>IF($B3458="","",-SUMIFS(Tabla7[Cantidad],Tabla7[Código del producto],$B3458,Tabla7[Tipo de movimiento],"SALIDA",Tabla7[Mes],J$5))</f>
        <v/>
      </c>
      <c r="K3458" s="39" t="str">
        <f>IF($B3458="","",-SUMIFS(Tabla7[Cantidad],Tabla7[Código del producto],$B3458,Tabla7[Tipo de movimiento],"SALIDA",Tabla7[Mes],K$5))</f>
        <v/>
      </c>
      <c r="L3458" s="39" t="str">
        <f>IF($B3458="","",-SUMIFS(Tabla7[Cantidad],Tabla7[Código del producto],$B3458,Tabla7[Tipo de movimiento],"SALIDA",Tabla7[Mes],L$5))</f>
        <v/>
      </c>
      <c r="M3458" s="39" t="str">
        <f>IF($B3458="","",-SUMIFS(Tabla7[Cantidad],Tabla7[Código del producto],$B3458,Tabla7[Tipo de movimiento],"SALIDA",Tabla7[Mes],M$5))</f>
        <v/>
      </c>
      <c r="N3458" s="39" t="str">
        <f>IF($B3458="","",-SUMIFS(Tabla7[Cantidad],Tabla7[Código del producto],$B3458,Tabla7[Tipo de movimiento],"SALIDA",Tabla7[Mes],N$5))</f>
        <v/>
      </c>
      <c r="O3458" s="39" t="str">
        <f>IF($B3458="","",-SUMIFS(Tabla7[Cantidad],Tabla7[Código del producto],$B3458,Tabla7[Tipo de movimiento],"SALIDA",Tabla7[Mes],O$5))</f>
        <v/>
      </c>
      <c r="P3458" s="39" t="str">
        <f>IF($B3458="","",-SUMIFS(Tabla7[Cantidad],Tabla7[Código del producto],$B3458,Tabla7[Tipo de movimiento],"SALIDA",Tabla7[Mes],P$5))</f>
        <v/>
      </c>
      <c r="Q3458" s="39" t="str">
        <f t="shared" si="159"/>
        <v/>
      </c>
      <c r="R3458" s="51" t="str">
        <f>IF($B3458="","",IFERROR(VLOOKUP($B3458,'ABC rotación'!$C:$G,5,0),"C"))</f>
        <v/>
      </c>
      <c r="S3458" s="41" t="str">
        <f t="shared" si="160"/>
        <v/>
      </c>
      <c r="T3458" s="40" t="str">
        <f t="shared" si="161"/>
        <v/>
      </c>
      <c r="U3458" s="23" t="str">
        <f>IF($B3458="","",VLOOKUP($T3458,Tablas!$X$14:$Y$17,2,1))</f>
        <v/>
      </c>
    </row>
    <row r="3459" spans="2:21" x14ac:dyDescent="0.2">
      <c r="B3459" s="1" t="str">
        <f>IF(Tablas!B3457="","",Tablas!B3457)</f>
        <v/>
      </c>
      <c r="C3459" s="1" t="str">
        <f>IF(Tablas!C3457="","",Tablas!C3457)</f>
        <v/>
      </c>
      <c r="D3459" s="1" t="str">
        <f>IF(Tablas!D3457="","",Tablas!D3457)</f>
        <v/>
      </c>
      <c r="E3459" s="1" t="str">
        <f>IF(Tablas!E3457="","",Tablas!E3457)</f>
        <v/>
      </c>
      <c r="F3459" s="1" t="str">
        <f>IF(Tablas!F3457="","",Tablas!F3457)</f>
        <v/>
      </c>
      <c r="G3459" s="1" t="str">
        <f>IF(Tablas!I3457="","",Tablas!I3457)</f>
        <v/>
      </c>
      <c r="H3459" s="1" t="s">
        <v>911</v>
      </c>
      <c r="I3459" s="39" t="str">
        <f>IF($B3459="","",-SUMIFS(Tabla7[Cantidad],Tabla7[Código del producto],$B3459,Tabla7[Tipo de movimiento],"SALIDA",Tabla7[Mes],I$5))</f>
        <v/>
      </c>
      <c r="J3459" s="39" t="str">
        <f>IF($B3459="","",-SUMIFS(Tabla7[Cantidad],Tabla7[Código del producto],$B3459,Tabla7[Tipo de movimiento],"SALIDA",Tabla7[Mes],J$5))</f>
        <v/>
      </c>
      <c r="K3459" s="39" t="str">
        <f>IF($B3459="","",-SUMIFS(Tabla7[Cantidad],Tabla7[Código del producto],$B3459,Tabla7[Tipo de movimiento],"SALIDA",Tabla7[Mes],K$5))</f>
        <v/>
      </c>
      <c r="L3459" s="39" t="str">
        <f>IF($B3459="","",-SUMIFS(Tabla7[Cantidad],Tabla7[Código del producto],$B3459,Tabla7[Tipo de movimiento],"SALIDA",Tabla7[Mes],L$5))</f>
        <v/>
      </c>
      <c r="M3459" s="39" t="str">
        <f>IF($B3459="","",-SUMIFS(Tabla7[Cantidad],Tabla7[Código del producto],$B3459,Tabla7[Tipo de movimiento],"SALIDA",Tabla7[Mes],M$5))</f>
        <v/>
      </c>
      <c r="N3459" s="39" t="str">
        <f>IF($B3459="","",-SUMIFS(Tabla7[Cantidad],Tabla7[Código del producto],$B3459,Tabla7[Tipo de movimiento],"SALIDA",Tabla7[Mes],N$5))</f>
        <v/>
      </c>
      <c r="O3459" s="39" t="str">
        <f>IF($B3459="","",-SUMIFS(Tabla7[Cantidad],Tabla7[Código del producto],$B3459,Tabla7[Tipo de movimiento],"SALIDA",Tabla7[Mes],O$5))</f>
        <v/>
      </c>
      <c r="P3459" s="39" t="str">
        <f>IF($B3459="","",-SUMIFS(Tabla7[Cantidad],Tabla7[Código del producto],$B3459,Tabla7[Tipo de movimiento],"SALIDA",Tabla7[Mes],P$5))</f>
        <v/>
      </c>
      <c r="Q3459" s="39" t="str">
        <f t="shared" si="159"/>
        <v/>
      </c>
      <c r="R3459" s="51" t="str">
        <f>IF($B3459="","",IFERROR(VLOOKUP($B3459,'ABC rotación'!$C:$G,5,0),"C"))</f>
        <v/>
      </c>
      <c r="S3459" s="41" t="str">
        <f t="shared" si="160"/>
        <v/>
      </c>
      <c r="T3459" s="40" t="str">
        <f t="shared" si="161"/>
        <v/>
      </c>
      <c r="U3459" s="23" t="str">
        <f>IF($B3459="","",VLOOKUP($T3459,Tablas!$X$14:$Y$17,2,1))</f>
        <v/>
      </c>
    </row>
    <row r="3460" spans="2:21" x14ac:dyDescent="0.2">
      <c r="B3460" s="1" t="str">
        <f>IF(Tablas!B3458="","",Tablas!B3458)</f>
        <v/>
      </c>
      <c r="C3460" s="1" t="str">
        <f>IF(Tablas!C3458="","",Tablas!C3458)</f>
        <v/>
      </c>
      <c r="D3460" s="1" t="str">
        <f>IF(Tablas!D3458="","",Tablas!D3458)</f>
        <v/>
      </c>
      <c r="E3460" s="1" t="str">
        <f>IF(Tablas!E3458="","",Tablas!E3458)</f>
        <v/>
      </c>
      <c r="F3460" s="1" t="str">
        <f>IF(Tablas!F3458="","",Tablas!F3458)</f>
        <v/>
      </c>
      <c r="G3460" s="1" t="str">
        <f>IF(Tablas!I3458="","",Tablas!I3458)</f>
        <v/>
      </c>
      <c r="H3460" s="1" t="s">
        <v>911</v>
      </c>
      <c r="I3460" s="39" t="str">
        <f>IF($B3460="","",-SUMIFS(Tabla7[Cantidad],Tabla7[Código del producto],$B3460,Tabla7[Tipo de movimiento],"SALIDA",Tabla7[Mes],I$5))</f>
        <v/>
      </c>
      <c r="J3460" s="39" t="str">
        <f>IF($B3460="","",-SUMIFS(Tabla7[Cantidad],Tabla7[Código del producto],$B3460,Tabla7[Tipo de movimiento],"SALIDA",Tabla7[Mes],J$5))</f>
        <v/>
      </c>
      <c r="K3460" s="39" t="str">
        <f>IF($B3460="","",-SUMIFS(Tabla7[Cantidad],Tabla7[Código del producto],$B3460,Tabla7[Tipo de movimiento],"SALIDA",Tabla7[Mes],K$5))</f>
        <v/>
      </c>
      <c r="L3460" s="39" t="str">
        <f>IF($B3460="","",-SUMIFS(Tabla7[Cantidad],Tabla7[Código del producto],$B3460,Tabla7[Tipo de movimiento],"SALIDA",Tabla7[Mes],L$5))</f>
        <v/>
      </c>
      <c r="M3460" s="39" t="str">
        <f>IF($B3460="","",-SUMIFS(Tabla7[Cantidad],Tabla7[Código del producto],$B3460,Tabla7[Tipo de movimiento],"SALIDA",Tabla7[Mes],M$5))</f>
        <v/>
      </c>
      <c r="N3460" s="39" t="str">
        <f>IF($B3460="","",-SUMIFS(Tabla7[Cantidad],Tabla7[Código del producto],$B3460,Tabla7[Tipo de movimiento],"SALIDA",Tabla7[Mes],N$5))</f>
        <v/>
      </c>
      <c r="O3460" s="39" t="str">
        <f>IF($B3460="","",-SUMIFS(Tabla7[Cantidad],Tabla7[Código del producto],$B3460,Tabla7[Tipo de movimiento],"SALIDA",Tabla7[Mes],O$5))</f>
        <v/>
      </c>
      <c r="P3460" s="39" t="str">
        <f>IF($B3460="","",-SUMIFS(Tabla7[Cantidad],Tabla7[Código del producto],$B3460,Tabla7[Tipo de movimiento],"SALIDA",Tabla7[Mes],P$5))</f>
        <v/>
      </c>
      <c r="Q3460" s="39" t="str">
        <f t="shared" si="159"/>
        <v/>
      </c>
      <c r="R3460" s="51" t="str">
        <f>IF($B3460="","",IFERROR(VLOOKUP($B3460,'ABC rotación'!$C:$G,5,0),"C"))</f>
        <v/>
      </c>
      <c r="S3460" s="41" t="str">
        <f t="shared" si="160"/>
        <v/>
      </c>
      <c r="T3460" s="40" t="str">
        <f t="shared" si="161"/>
        <v/>
      </c>
      <c r="U3460" s="23" t="str">
        <f>IF($B3460="","",VLOOKUP($T3460,Tablas!$X$14:$Y$17,2,1))</f>
        <v/>
      </c>
    </row>
    <row r="3461" spans="2:21" x14ac:dyDescent="0.2">
      <c r="B3461" s="1" t="str">
        <f>IF(Tablas!B3459="","",Tablas!B3459)</f>
        <v/>
      </c>
      <c r="C3461" s="1" t="str">
        <f>IF(Tablas!C3459="","",Tablas!C3459)</f>
        <v/>
      </c>
      <c r="D3461" s="1" t="str">
        <f>IF(Tablas!D3459="","",Tablas!D3459)</f>
        <v/>
      </c>
      <c r="E3461" s="1" t="str">
        <f>IF(Tablas!E3459="","",Tablas!E3459)</f>
        <v/>
      </c>
      <c r="F3461" s="1" t="str">
        <f>IF(Tablas!F3459="","",Tablas!F3459)</f>
        <v/>
      </c>
      <c r="G3461" s="1" t="str">
        <f>IF(Tablas!I3459="","",Tablas!I3459)</f>
        <v/>
      </c>
      <c r="H3461" s="1" t="s">
        <v>911</v>
      </c>
      <c r="I3461" s="39" t="str">
        <f>IF($B3461="","",-SUMIFS(Tabla7[Cantidad],Tabla7[Código del producto],$B3461,Tabla7[Tipo de movimiento],"SALIDA",Tabla7[Mes],I$5))</f>
        <v/>
      </c>
      <c r="J3461" s="39" t="str">
        <f>IF($B3461="","",-SUMIFS(Tabla7[Cantidad],Tabla7[Código del producto],$B3461,Tabla7[Tipo de movimiento],"SALIDA",Tabla7[Mes],J$5))</f>
        <v/>
      </c>
      <c r="K3461" s="39" t="str">
        <f>IF($B3461="","",-SUMIFS(Tabla7[Cantidad],Tabla7[Código del producto],$B3461,Tabla7[Tipo de movimiento],"SALIDA",Tabla7[Mes],K$5))</f>
        <v/>
      </c>
      <c r="L3461" s="39" t="str">
        <f>IF($B3461="","",-SUMIFS(Tabla7[Cantidad],Tabla7[Código del producto],$B3461,Tabla7[Tipo de movimiento],"SALIDA",Tabla7[Mes],L$5))</f>
        <v/>
      </c>
      <c r="M3461" s="39" t="str">
        <f>IF($B3461="","",-SUMIFS(Tabla7[Cantidad],Tabla7[Código del producto],$B3461,Tabla7[Tipo de movimiento],"SALIDA",Tabla7[Mes],M$5))</f>
        <v/>
      </c>
      <c r="N3461" s="39" t="str">
        <f>IF($B3461="","",-SUMIFS(Tabla7[Cantidad],Tabla7[Código del producto],$B3461,Tabla7[Tipo de movimiento],"SALIDA",Tabla7[Mes],N$5))</f>
        <v/>
      </c>
      <c r="O3461" s="39" t="str">
        <f>IF($B3461="","",-SUMIFS(Tabla7[Cantidad],Tabla7[Código del producto],$B3461,Tabla7[Tipo de movimiento],"SALIDA",Tabla7[Mes],O$5))</f>
        <v/>
      </c>
      <c r="P3461" s="39" t="str">
        <f>IF($B3461="","",-SUMIFS(Tabla7[Cantidad],Tabla7[Código del producto],$B3461,Tabla7[Tipo de movimiento],"SALIDA",Tabla7[Mes],P$5))</f>
        <v/>
      </c>
      <c r="Q3461" s="39" t="str">
        <f t="shared" si="159"/>
        <v/>
      </c>
      <c r="R3461" s="51" t="str">
        <f>IF($B3461="","",IFERROR(VLOOKUP($B3461,'ABC rotación'!$C:$G,5,0),"C"))</f>
        <v/>
      </c>
      <c r="S3461" s="41" t="str">
        <f t="shared" si="160"/>
        <v/>
      </c>
      <c r="T3461" s="40" t="str">
        <f t="shared" si="161"/>
        <v/>
      </c>
      <c r="U3461" s="23" t="str">
        <f>IF($B3461="","",VLOOKUP($T3461,Tablas!$X$14:$Y$17,2,1))</f>
        <v/>
      </c>
    </row>
    <row r="3462" spans="2:21" x14ac:dyDescent="0.2">
      <c r="B3462" s="1" t="str">
        <f>IF(Tablas!B3460="","",Tablas!B3460)</f>
        <v/>
      </c>
      <c r="C3462" s="1" t="str">
        <f>IF(Tablas!C3460="","",Tablas!C3460)</f>
        <v/>
      </c>
      <c r="D3462" s="1" t="str">
        <f>IF(Tablas!D3460="","",Tablas!D3460)</f>
        <v/>
      </c>
      <c r="E3462" s="1" t="str">
        <f>IF(Tablas!E3460="","",Tablas!E3460)</f>
        <v/>
      </c>
      <c r="F3462" s="1" t="str">
        <f>IF(Tablas!F3460="","",Tablas!F3460)</f>
        <v/>
      </c>
      <c r="G3462" s="1" t="str">
        <f>IF(Tablas!I3460="","",Tablas!I3460)</f>
        <v/>
      </c>
      <c r="H3462" s="1" t="s">
        <v>911</v>
      </c>
      <c r="I3462" s="39" t="str">
        <f>IF($B3462="","",-SUMIFS(Tabla7[Cantidad],Tabla7[Código del producto],$B3462,Tabla7[Tipo de movimiento],"SALIDA",Tabla7[Mes],I$5))</f>
        <v/>
      </c>
      <c r="J3462" s="39" t="str">
        <f>IF($B3462="","",-SUMIFS(Tabla7[Cantidad],Tabla7[Código del producto],$B3462,Tabla7[Tipo de movimiento],"SALIDA",Tabla7[Mes],J$5))</f>
        <v/>
      </c>
      <c r="K3462" s="39" t="str">
        <f>IF($B3462="","",-SUMIFS(Tabla7[Cantidad],Tabla7[Código del producto],$B3462,Tabla7[Tipo de movimiento],"SALIDA",Tabla7[Mes],K$5))</f>
        <v/>
      </c>
      <c r="L3462" s="39" t="str">
        <f>IF($B3462="","",-SUMIFS(Tabla7[Cantidad],Tabla7[Código del producto],$B3462,Tabla7[Tipo de movimiento],"SALIDA",Tabla7[Mes],L$5))</f>
        <v/>
      </c>
      <c r="M3462" s="39" t="str">
        <f>IF($B3462="","",-SUMIFS(Tabla7[Cantidad],Tabla7[Código del producto],$B3462,Tabla7[Tipo de movimiento],"SALIDA",Tabla7[Mes],M$5))</f>
        <v/>
      </c>
      <c r="N3462" s="39" t="str">
        <f>IF($B3462="","",-SUMIFS(Tabla7[Cantidad],Tabla7[Código del producto],$B3462,Tabla7[Tipo de movimiento],"SALIDA",Tabla7[Mes],N$5))</f>
        <v/>
      </c>
      <c r="O3462" s="39" t="str">
        <f>IF($B3462="","",-SUMIFS(Tabla7[Cantidad],Tabla7[Código del producto],$B3462,Tabla7[Tipo de movimiento],"SALIDA",Tabla7[Mes],O$5))</f>
        <v/>
      </c>
      <c r="P3462" s="39" t="str">
        <f>IF($B3462="","",-SUMIFS(Tabla7[Cantidad],Tabla7[Código del producto],$B3462,Tabla7[Tipo de movimiento],"SALIDA",Tabla7[Mes],P$5))</f>
        <v/>
      </c>
      <c r="Q3462" s="39" t="str">
        <f t="shared" si="159"/>
        <v/>
      </c>
      <c r="R3462" s="51" t="str">
        <f>IF($B3462="","",IFERROR(VLOOKUP($B3462,'ABC rotación'!$C:$G,5,0),"C"))</f>
        <v/>
      </c>
      <c r="S3462" s="41" t="str">
        <f t="shared" si="160"/>
        <v/>
      </c>
      <c r="T3462" s="40" t="str">
        <f t="shared" si="161"/>
        <v/>
      </c>
      <c r="U3462" s="23" t="str">
        <f>IF($B3462="","",VLOOKUP($T3462,Tablas!$X$14:$Y$17,2,1))</f>
        <v/>
      </c>
    </row>
    <row r="3463" spans="2:21" x14ac:dyDescent="0.2">
      <c r="B3463" s="1" t="str">
        <f>IF(Tablas!B3461="","",Tablas!B3461)</f>
        <v/>
      </c>
      <c r="C3463" s="1" t="str">
        <f>IF(Tablas!C3461="","",Tablas!C3461)</f>
        <v/>
      </c>
      <c r="D3463" s="1" t="str">
        <f>IF(Tablas!D3461="","",Tablas!D3461)</f>
        <v/>
      </c>
      <c r="E3463" s="1" t="str">
        <f>IF(Tablas!E3461="","",Tablas!E3461)</f>
        <v/>
      </c>
      <c r="F3463" s="1" t="str">
        <f>IF(Tablas!F3461="","",Tablas!F3461)</f>
        <v/>
      </c>
      <c r="G3463" s="1" t="str">
        <f>IF(Tablas!I3461="","",Tablas!I3461)</f>
        <v/>
      </c>
      <c r="H3463" s="1" t="s">
        <v>911</v>
      </c>
      <c r="I3463" s="39" t="str">
        <f>IF($B3463="","",-SUMIFS(Tabla7[Cantidad],Tabla7[Código del producto],$B3463,Tabla7[Tipo de movimiento],"SALIDA",Tabla7[Mes],I$5))</f>
        <v/>
      </c>
      <c r="J3463" s="39" t="str">
        <f>IF($B3463="","",-SUMIFS(Tabla7[Cantidad],Tabla7[Código del producto],$B3463,Tabla7[Tipo de movimiento],"SALIDA",Tabla7[Mes],J$5))</f>
        <v/>
      </c>
      <c r="K3463" s="39" t="str">
        <f>IF($B3463="","",-SUMIFS(Tabla7[Cantidad],Tabla7[Código del producto],$B3463,Tabla7[Tipo de movimiento],"SALIDA",Tabla7[Mes],K$5))</f>
        <v/>
      </c>
      <c r="L3463" s="39" t="str">
        <f>IF($B3463="","",-SUMIFS(Tabla7[Cantidad],Tabla7[Código del producto],$B3463,Tabla7[Tipo de movimiento],"SALIDA",Tabla7[Mes],L$5))</f>
        <v/>
      </c>
      <c r="M3463" s="39" t="str">
        <f>IF($B3463="","",-SUMIFS(Tabla7[Cantidad],Tabla7[Código del producto],$B3463,Tabla7[Tipo de movimiento],"SALIDA",Tabla7[Mes],M$5))</f>
        <v/>
      </c>
      <c r="N3463" s="39" t="str">
        <f>IF($B3463="","",-SUMIFS(Tabla7[Cantidad],Tabla7[Código del producto],$B3463,Tabla7[Tipo de movimiento],"SALIDA",Tabla7[Mes],N$5))</f>
        <v/>
      </c>
      <c r="O3463" s="39" t="str">
        <f>IF($B3463="","",-SUMIFS(Tabla7[Cantidad],Tabla7[Código del producto],$B3463,Tabla7[Tipo de movimiento],"SALIDA",Tabla7[Mes],O$5))</f>
        <v/>
      </c>
      <c r="P3463" s="39" t="str">
        <f>IF($B3463="","",-SUMIFS(Tabla7[Cantidad],Tabla7[Código del producto],$B3463,Tabla7[Tipo de movimiento],"SALIDA",Tabla7[Mes],P$5))</f>
        <v/>
      </c>
      <c r="Q3463" s="39" t="str">
        <f t="shared" ref="Q3463:Q3526" si="162">IF($B3463="","",IFERROR(AVERAGE(N3463:P3463),0))</f>
        <v/>
      </c>
      <c r="R3463" s="51" t="str">
        <f>IF($B3463="","",IFERROR(VLOOKUP($B3463,'ABC rotación'!$C:$G,5,0),"C"))</f>
        <v/>
      </c>
      <c r="S3463" s="41" t="str">
        <f t="shared" ref="S3463:S3526" si="163">IF($B3463="","",IFERROR(H3463/Q3463*30,0))</f>
        <v/>
      </c>
      <c r="T3463" s="40" t="str">
        <f t="shared" ref="T3463:T3526" si="164">IF($B3463="","",S3463/F3463)</f>
        <v/>
      </c>
      <c r="U3463" s="23" t="str">
        <f>IF($B3463="","",VLOOKUP($T3463,Tablas!$X$14:$Y$17,2,1))</f>
        <v/>
      </c>
    </row>
    <row r="3464" spans="2:21" x14ac:dyDescent="0.2">
      <c r="B3464" s="1" t="str">
        <f>IF(Tablas!B3462="","",Tablas!B3462)</f>
        <v/>
      </c>
      <c r="C3464" s="1" t="str">
        <f>IF(Tablas!C3462="","",Tablas!C3462)</f>
        <v/>
      </c>
      <c r="D3464" s="1" t="str">
        <f>IF(Tablas!D3462="","",Tablas!D3462)</f>
        <v/>
      </c>
      <c r="E3464" s="1" t="str">
        <f>IF(Tablas!E3462="","",Tablas!E3462)</f>
        <v/>
      </c>
      <c r="F3464" s="1" t="str">
        <f>IF(Tablas!F3462="","",Tablas!F3462)</f>
        <v/>
      </c>
      <c r="G3464" s="1" t="str">
        <f>IF(Tablas!I3462="","",Tablas!I3462)</f>
        <v/>
      </c>
      <c r="H3464" s="1" t="s">
        <v>911</v>
      </c>
      <c r="I3464" s="39" t="str">
        <f>IF($B3464="","",-SUMIFS(Tabla7[Cantidad],Tabla7[Código del producto],$B3464,Tabla7[Tipo de movimiento],"SALIDA",Tabla7[Mes],I$5))</f>
        <v/>
      </c>
      <c r="J3464" s="39" t="str">
        <f>IF($B3464="","",-SUMIFS(Tabla7[Cantidad],Tabla7[Código del producto],$B3464,Tabla7[Tipo de movimiento],"SALIDA",Tabla7[Mes],J$5))</f>
        <v/>
      </c>
      <c r="K3464" s="39" t="str">
        <f>IF($B3464="","",-SUMIFS(Tabla7[Cantidad],Tabla7[Código del producto],$B3464,Tabla7[Tipo de movimiento],"SALIDA",Tabla7[Mes],K$5))</f>
        <v/>
      </c>
      <c r="L3464" s="39" t="str">
        <f>IF($B3464="","",-SUMIFS(Tabla7[Cantidad],Tabla7[Código del producto],$B3464,Tabla7[Tipo de movimiento],"SALIDA",Tabla7[Mes],L$5))</f>
        <v/>
      </c>
      <c r="M3464" s="39" t="str">
        <f>IF($B3464="","",-SUMIFS(Tabla7[Cantidad],Tabla7[Código del producto],$B3464,Tabla7[Tipo de movimiento],"SALIDA",Tabla7[Mes],M$5))</f>
        <v/>
      </c>
      <c r="N3464" s="39" t="str">
        <f>IF($B3464="","",-SUMIFS(Tabla7[Cantidad],Tabla7[Código del producto],$B3464,Tabla7[Tipo de movimiento],"SALIDA",Tabla7[Mes],N$5))</f>
        <v/>
      </c>
      <c r="O3464" s="39" t="str">
        <f>IF($B3464="","",-SUMIFS(Tabla7[Cantidad],Tabla7[Código del producto],$B3464,Tabla7[Tipo de movimiento],"SALIDA",Tabla7[Mes],O$5))</f>
        <v/>
      </c>
      <c r="P3464" s="39" t="str">
        <f>IF($B3464="","",-SUMIFS(Tabla7[Cantidad],Tabla7[Código del producto],$B3464,Tabla7[Tipo de movimiento],"SALIDA",Tabla7[Mes],P$5))</f>
        <v/>
      </c>
      <c r="Q3464" s="39" t="str">
        <f t="shared" si="162"/>
        <v/>
      </c>
      <c r="R3464" s="51" t="str">
        <f>IF($B3464="","",IFERROR(VLOOKUP($B3464,'ABC rotación'!$C:$G,5,0),"C"))</f>
        <v/>
      </c>
      <c r="S3464" s="41" t="str">
        <f t="shared" si="163"/>
        <v/>
      </c>
      <c r="T3464" s="40" t="str">
        <f t="shared" si="164"/>
        <v/>
      </c>
      <c r="U3464" s="23" t="str">
        <f>IF($B3464="","",VLOOKUP($T3464,Tablas!$X$14:$Y$17,2,1))</f>
        <v/>
      </c>
    </row>
    <row r="3465" spans="2:21" x14ac:dyDescent="0.2">
      <c r="B3465" s="1" t="str">
        <f>IF(Tablas!B3463="","",Tablas!B3463)</f>
        <v/>
      </c>
      <c r="C3465" s="1" t="str">
        <f>IF(Tablas!C3463="","",Tablas!C3463)</f>
        <v/>
      </c>
      <c r="D3465" s="1" t="str">
        <f>IF(Tablas!D3463="","",Tablas!D3463)</f>
        <v/>
      </c>
      <c r="E3465" s="1" t="str">
        <f>IF(Tablas!E3463="","",Tablas!E3463)</f>
        <v/>
      </c>
      <c r="F3465" s="1" t="str">
        <f>IF(Tablas!F3463="","",Tablas!F3463)</f>
        <v/>
      </c>
      <c r="G3465" s="1" t="str">
        <f>IF(Tablas!I3463="","",Tablas!I3463)</f>
        <v/>
      </c>
      <c r="H3465" s="1" t="s">
        <v>911</v>
      </c>
      <c r="I3465" s="39" t="str">
        <f>IF($B3465="","",-SUMIFS(Tabla7[Cantidad],Tabla7[Código del producto],$B3465,Tabla7[Tipo de movimiento],"SALIDA",Tabla7[Mes],I$5))</f>
        <v/>
      </c>
      <c r="J3465" s="39" t="str">
        <f>IF($B3465="","",-SUMIFS(Tabla7[Cantidad],Tabla7[Código del producto],$B3465,Tabla7[Tipo de movimiento],"SALIDA",Tabla7[Mes],J$5))</f>
        <v/>
      </c>
      <c r="K3465" s="39" t="str">
        <f>IF($B3465="","",-SUMIFS(Tabla7[Cantidad],Tabla7[Código del producto],$B3465,Tabla7[Tipo de movimiento],"SALIDA",Tabla7[Mes],K$5))</f>
        <v/>
      </c>
      <c r="L3465" s="39" t="str">
        <f>IF($B3465="","",-SUMIFS(Tabla7[Cantidad],Tabla7[Código del producto],$B3465,Tabla7[Tipo de movimiento],"SALIDA",Tabla7[Mes],L$5))</f>
        <v/>
      </c>
      <c r="M3465" s="39" t="str">
        <f>IF($B3465="","",-SUMIFS(Tabla7[Cantidad],Tabla7[Código del producto],$B3465,Tabla7[Tipo de movimiento],"SALIDA",Tabla7[Mes],M$5))</f>
        <v/>
      </c>
      <c r="N3465" s="39" t="str">
        <f>IF($B3465="","",-SUMIFS(Tabla7[Cantidad],Tabla7[Código del producto],$B3465,Tabla7[Tipo de movimiento],"SALIDA",Tabla7[Mes],N$5))</f>
        <v/>
      </c>
      <c r="O3465" s="39" t="str">
        <f>IF($B3465="","",-SUMIFS(Tabla7[Cantidad],Tabla7[Código del producto],$B3465,Tabla7[Tipo de movimiento],"SALIDA",Tabla7[Mes],O$5))</f>
        <v/>
      </c>
      <c r="P3465" s="39" t="str">
        <f>IF($B3465="","",-SUMIFS(Tabla7[Cantidad],Tabla7[Código del producto],$B3465,Tabla7[Tipo de movimiento],"SALIDA",Tabla7[Mes],P$5))</f>
        <v/>
      </c>
      <c r="Q3465" s="39" t="str">
        <f t="shared" si="162"/>
        <v/>
      </c>
      <c r="R3465" s="51" t="str">
        <f>IF($B3465="","",IFERROR(VLOOKUP($B3465,'ABC rotación'!$C:$G,5,0),"C"))</f>
        <v/>
      </c>
      <c r="S3465" s="41" t="str">
        <f t="shared" si="163"/>
        <v/>
      </c>
      <c r="T3465" s="40" t="str">
        <f t="shared" si="164"/>
        <v/>
      </c>
      <c r="U3465" s="23" t="str">
        <f>IF($B3465="","",VLOOKUP($T3465,Tablas!$X$14:$Y$17,2,1))</f>
        <v/>
      </c>
    </row>
    <row r="3466" spans="2:21" x14ac:dyDescent="0.2">
      <c r="B3466" s="1" t="str">
        <f>IF(Tablas!B3464="","",Tablas!B3464)</f>
        <v/>
      </c>
      <c r="C3466" s="1" t="str">
        <f>IF(Tablas!C3464="","",Tablas!C3464)</f>
        <v/>
      </c>
      <c r="D3466" s="1" t="str">
        <f>IF(Tablas!D3464="","",Tablas!D3464)</f>
        <v/>
      </c>
      <c r="E3466" s="1" t="str">
        <f>IF(Tablas!E3464="","",Tablas!E3464)</f>
        <v/>
      </c>
      <c r="F3466" s="1" t="str">
        <f>IF(Tablas!F3464="","",Tablas!F3464)</f>
        <v/>
      </c>
      <c r="G3466" s="1" t="str">
        <f>IF(Tablas!I3464="","",Tablas!I3464)</f>
        <v/>
      </c>
      <c r="H3466" s="1" t="s">
        <v>911</v>
      </c>
      <c r="I3466" s="39" t="str">
        <f>IF($B3466="","",-SUMIFS(Tabla7[Cantidad],Tabla7[Código del producto],$B3466,Tabla7[Tipo de movimiento],"SALIDA",Tabla7[Mes],I$5))</f>
        <v/>
      </c>
      <c r="J3466" s="39" t="str">
        <f>IF($B3466="","",-SUMIFS(Tabla7[Cantidad],Tabla7[Código del producto],$B3466,Tabla7[Tipo de movimiento],"SALIDA",Tabla7[Mes],J$5))</f>
        <v/>
      </c>
      <c r="K3466" s="39" t="str">
        <f>IF($B3466="","",-SUMIFS(Tabla7[Cantidad],Tabla7[Código del producto],$B3466,Tabla7[Tipo de movimiento],"SALIDA",Tabla7[Mes],K$5))</f>
        <v/>
      </c>
      <c r="L3466" s="39" t="str">
        <f>IF($B3466="","",-SUMIFS(Tabla7[Cantidad],Tabla7[Código del producto],$B3466,Tabla7[Tipo de movimiento],"SALIDA",Tabla7[Mes],L$5))</f>
        <v/>
      </c>
      <c r="M3466" s="39" t="str">
        <f>IF($B3466="","",-SUMIFS(Tabla7[Cantidad],Tabla7[Código del producto],$B3466,Tabla7[Tipo de movimiento],"SALIDA",Tabla7[Mes],M$5))</f>
        <v/>
      </c>
      <c r="N3466" s="39" t="str">
        <f>IF($B3466="","",-SUMIFS(Tabla7[Cantidad],Tabla7[Código del producto],$B3466,Tabla7[Tipo de movimiento],"SALIDA",Tabla7[Mes],N$5))</f>
        <v/>
      </c>
      <c r="O3466" s="39" t="str">
        <f>IF($B3466="","",-SUMIFS(Tabla7[Cantidad],Tabla7[Código del producto],$B3466,Tabla7[Tipo de movimiento],"SALIDA",Tabla7[Mes],O$5))</f>
        <v/>
      </c>
      <c r="P3466" s="39" t="str">
        <f>IF($B3466="","",-SUMIFS(Tabla7[Cantidad],Tabla7[Código del producto],$B3466,Tabla7[Tipo de movimiento],"SALIDA",Tabla7[Mes],P$5))</f>
        <v/>
      </c>
      <c r="Q3466" s="39" t="str">
        <f t="shared" si="162"/>
        <v/>
      </c>
      <c r="R3466" s="51" t="str">
        <f>IF($B3466="","",IFERROR(VLOOKUP($B3466,'ABC rotación'!$C:$G,5,0),"C"))</f>
        <v/>
      </c>
      <c r="S3466" s="41" t="str">
        <f t="shared" si="163"/>
        <v/>
      </c>
      <c r="T3466" s="40" t="str">
        <f t="shared" si="164"/>
        <v/>
      </c>
      <c r="U3466" s="23" t="str">
        <f>IF($B3466="","",VLOOKUP($T3466,Tablas!$X$14:$Y$17,2,1))</f>
        <v/>
      </c>
    </row>
    <row r="3467" spans="2:21" x14ac:dyDescent="0.2">
      <c r="B3467" s="1" t="str">
        <f>IF(Tablas!B3465="","",Tablas!B3465)</f>
        <v/>
      </c>
      <c r="C3467" s="1" t="str">
        <f>IF(Tablas!C3465="","",Tablas!C3465)</f>
        <v/>
      </c>
      <c r="D3467" s="1" t="str">
        <f>IF(Tablas!D3465="","",Tablas!D3465)</f>
        <v/>
      </c>
      <c r="E3467" s="1" t="str">
        <f>IF(Tablas!E3465="","",Tablas!E3465)</f>
        <v/>
      </c>
      <c r="F3467" s="1" t="str">
        <f>IF(Tablas!F3465="","",Tablas!F3465)</f>
        <v/>
      </c>
      <c r="G3467" s="1" t="str">
        <f>IF(Tablas!I3465="","",Tablas!I3465)</f>
        <v/>
      </c>
      <c r="H3467" s="1" t="s">
        <v>911</v>
      </c>
      <c r="I3467" s="39" t="str">
        <f>IF($B3467="","",-SUMIFS(Tabla7[Cantidad],Tabla7[Código del producto],$B3467,Tabla7[Tipo de movimiento],"SALIDA",Tabla7[Mes],I$5))</f>
        <v/>
      </c>
      <c r="J3467" s="39" t="str">
        <f>IF($B3467="","",-SUMIFS(Tabla7[Cantidad],Tabla7[Código del producto],$B3467,Tabla7[Tipo de movimiento],"SALIDA",Tabla7[Mes],J$5))</f>
        <v/>
      </c>
      <c r="K3467" s="39" t="str">
        <f>IF($B3467="","",-SUMIFS(Tabla7[Cantidad],Tabla7[Código del producto],$B3467,Tabla7[Tipo de movimiento],"SALIDA",Tabla7[Mes],K$5))</f>
        <v/>
      </c>
      <c r="L3467" s="39" t="str">
        <f>IF($B3467="","",-SUMIFS(Tabla7[Cantidad],Tabla7[Código del producto],$B3467,Tabla7[Tipo de movimiento],"SALIDA",Tabla7[Mes],L$5))</f>
        <v/>
      </c>
      <c r="M3467" s="39" t="str">
        <f>IF($B3467="","",-SUMIFS(Tabla7[Cantidad],Tabla7[Código del producto],$B3467,Tabla7[Tipo de movimiento],"SALIDA",Tabla7[Mes],M$5))</f>
        <v/>
      </c>
      <c r="N3467" s="39" t="str">
        <f>IF($B3467="","",-SUMIFS(Tabla7[Cantidad],Tabla7[Código del producto],$B3467,Tabla7[Tipo de movimiento],"SALIDA",Tabla7[Mes],N$5))</f>
        <v/>
      </c>
      <c r="O3467" s="39" t="str">
        <f>IF($B3467="","",-SUMIFS(Tabla7[Cantidad],Tabla7[Código del producto],$B3467,Tabla7[Tipo de movimiento],"SALIDA",Tabla7[Mes],O$5))</f>
        <v/>
      </c>
      <c r="P3467" s="39" t="str">
        <f>IF($B3467="","",-SUMIFS(Tabla7[Cantidad],Tabla7[Código del producto],$B3467,Tabla7[Tipo de movimiento],"SALIDA",Tabla7[Mes],P$5))</f>
        <v/>
      </c>
      <c r="Q3467" s="39" t="str">
        <f t="shared" si="162"/>
        <v/>
      </c>
      <c r="R3467" s="51" t="str">
        <f>IF($B3467="","",IFERROR(VLOOKUP($B3467,'ABC rotación'!$C:$G,5,0),"C"))</f>
        <v/>
      </c>
      <c r="S3467" s="41" t="str">
        <f t="shared" si="163"/>
        <v/>
      </c>
      <c r="T3467" s="40" t="str">
        <f t="shared" si="164"/>
        <v/>
      </c>
      <c r="U3467" s="23" t="str">
        <f>IF($B3467="","",VLOOKUP($T3467,Tablas!$X$14:$Y$17,2,1))</f>
        <v/>
      </c>
    </row>
    <row r="3468" spans="2:21" x14ac:dyDescent="0.2">
      <c r="B3468" s="1" t="str">
        <f>IF(Tablas!B3466="","",Tablas!B3466)</f>
        <v/>
      </c>
      <c r="C3468" s="1" t="str">
        <f>IF(Tablas!C3466="","",Tablas!C3466)</f>
        <v/>
      </c>
      <c r="D3468" s="1" t="str">
        <f>IF(Tablas!D3466="","",Tablas!D3466)</f>
        <v/>
      </c>
      <c r="E3468" s="1" t="str">
        <f>IF(Tablas!E3466="","",Tablas!E3466)</f>
        <v/>
      </c>
      <c r="F3468" s="1" t="str">
        <f>IF(Tablas!F3466="","",Tablas!F3466)</f>
        <v/>
      </c>
      <c r="G3468" s="1" t="str">
        <f>IF(Tablas!I3466="","",Tablas!I3466)</f>
        <v/>
      </c>
      <c r="H3468" s="1" t="s">
        <v>911</v>
      </c>
      <c r="I3468" s="39" t="str">
        <f>IF($B3468="","",-SUMIFS(Tabla7[Cantidad],Tabla7[Código del producto],$B3468,Tabla7[Tipo de movimiento],"SALIDA",Tabla7[Mes],I$5))</f>
        <v/>
      </c>
      <c r="J3468" s="39" t="str">
        <f>IF($B3468="","",-SUMIFS(Tabla7[Cantidad],Tabla7[Código del producto],$B3468,Tabla7[Tipo de movimiento],"SALIDA",Tabla7[Mes],J$5))</f>
        <v/>
      </c>
      <c r="K3468" s="39" t="str">
        <f>IF($B3468="","",-SUMIFS(Tabla7[Cantidad],Tabla7[Código del producto],$B3468,Tabla7[Tipo de movimiento],"SALIDA",Tabla7[Mes],K$5))</f>
        <v/>
      </c>
      <c r="L3468" s="39" t="str">
        <f>IF($B3468="","",-SUMIFS(Tabla7[Cantidad],Tabla7[Código del producto],$B3468,Tabla7[Tipo de movimiento],"SALIDA",Tabla7[Mes],L$5))</f>
        <v/>
      </c>
      <c r="M3468" s="39" t="str">
        <f>IF($B3468="","",-SUMIFS(Tabla7[Cantidad],Tabla7[Código del producto],$B3468,Tabla7[Tipo de movimiento],"SALIDA",Tabla7[Mes],M$5))</f>
        <v/>
      </c>
      <c r="N3468" s="39" t="str">
        <f>IF($B3468="","",-SUMIFS(Tabla7[Cantidad],Tabla7[Código del producto],$B3468,Tabla7[Tipo de movimiento],"SALIDA",Tabla7[Mes],N$5))</f>
        <v/>
      </c>
      <c r="O3468" s="39" t="str">
        <f>IF($B3468="","",-SUMIFS(Tabla7[Cantidad],Tabla7[Código del producto],$B3468,Tabla7[Tipo de movimiento],"SALIDA",Tabla7[Mes],O$5))</f>
        <v/>
      </c>
      <c r="P3468" s="39" t="str">
        <f>IF($B3468="","",-SUMIFS(Tabla7[Cantidad],Tabla7[Código del producto],$B3468,Tabla7[Tipo de movimiento],"SALIDA",Tabla7[Mes],P$5))</f>
        <v/>
      </c>
      <c r="Q3468" s="39" t="str">
        <f t="shared" si="162"/>
        <v/>
      </c>
      <c r="R3468" s="51" t="str">
        <f>IF($B3468="","",IFERROR(VLOOKUP($B3468,'ABC rotación'!$C:$G,5,0),"C"))</f>
        <v/>
      </c>
      <c r="S3468" s="41" t="str">
        <f t="shared" si="163"/>
        <v/>
      </c>
      <c r="T3468" s="40" t="str">
        <f t="shared" si="164"/>
        <v/>
      </c>
      <c r="U3468" s="23" t="str">
        <f>IF($B3468="","",VLOOKUP($T3468,Tablas!$X$14:$Y$17,2,1))</f>
        <v/>
      </c>
    </row>
    <row r="3469" spans="2:21" x14ac:dyDescent="0.2">
      <c r="B3469" s="1" t="str">
        <f>IF(Tablas!B3467="","",Tablas!B3467)</f>
        <v/>
      </c>
      <c r="C3469" s="1" t="str">
        <f>IF(Tablas!C3467="","",Tablas!C3467)</f>
        <v/>
      </c>
      <c r="D3469" s="1" t="str">
        <f>IF(Tablas!D3467="","",Tablas!D3467)</f>
        <v/>
      </c>
      <c r="E3469" s="1" t="str">
        <f>IF(Tablas!E3467="","",Tablas!E3467)</f>
        <v/>
      </c>
      <c r="F3469" s="1" t="str">
        <f>IF(Tablas!F3467="","",Tablas!F3467)</f>
        <v/>
      </c>
      <c r="G3469" s="1" t="str">
        <f>IF(Tablas!I3467="","",Tablas!I3467)</f>
        <v/>
      </c>
      <c r="H3469" s="1" t="s">
        <v>911</v>
      </c>
      <c r="I3469" s="39" t="str">
        <f>IF($B3469="","",-SUMIFS(Tabla7[Cantidad],Tabla7[Código del producto],$B3469,Tabla7[Tipo de movimiento],"SALIDA",Tabla7[Mes],I$5))</f>
        <v/>
      </c>
      <c r="J3469" s="39" t="str">
        <f>IF($B3469="","",-SUMIFS(Tabla7[Cantidad],Tabla7[Código del producto],$B3469,Tabla7[Tipo de movimiento],"SALIDA",Tabla7[Mes],J$5))</f>
        <v/>
      </c>
      <c r="K3469" s="39" t="str">
        <f>IF($B3469="","",-SUMIFS(Tabla7[Cantidad],Tabla7[Código del producto],$B3469,Tabla7[Tipo de movimiento],"SALIDA",Tabla7[Mes],K$5))</f>
        <v/>
      </c>
      <c r="L3469" s="39" t="str">
        <f>IF($B3469="","",-SUMIFS(Tabla7[Cantidad],Tabla7[Código del producto],$B3469,Tabla7[Tipo de movimiento],"SALIDA",Tabla7[Mes],L$5))</f>
        <v/>
      </c>
      <c r="M3469" s="39" t="str">
        <f>IF($B3469="","",-SUMIFS(Tabla7[Cantidad],Tabla7[Código del producto],$B3469,Tabla7[Tipo de movimiento],"SALIDA",Tabla7[Mes],M$5))</f>
        <v/>
      </c>
      <c r="N3469" s="39" t="str">
        <f>IF($B3469="","",-SUMIFS(Tabla7[Cantidad],Tabla7[Código del producto],$B3469,Tabla7[Tipo de movimiento],"SALIDA",Tabla7[Mes],N$5))</f>
        <v/>
      </c>
      <c r="O3469" s="39" t="str">
        <f>IF($B3469="","",-SUMIFS(Tabla7[Cantidad],Tabla7[Código del producto],$B3469,Tabla7[Tipo de movimiento],"SALIDA",Tabla7[Mes],O$5))</f>
        <v/>
      </c>
      <c r="P3469" s="39" t="str">
        <f>IF($B3469="","",-SUMIFS(Tabla7[Cantidad],Tabla7[Código del producto],$B3469,Tabla7[Tipo de movimiento],"SALIDA",Tabla7[Mes],P$5))</f>
        <v/>
      </c>
      <c r="Q3469" s="39" t="str">
        <f t="shared" si="162"/>
        <v/>
      </c>
      <c r="R3469" s="51" t="str">
        <f>IF($B3469="","",IFERROR(VLOOKUP($B3469,'ABC rotación'!$C:$G,5,0),"C"))</f>
        <v/>
      </c>
      <c r="S3469" s="41" t="str">
        <f t="shared" si="163"/>
        <v/>
      </c>
      <c r="T3469" s="40" t="str">
        <f t="shared" si="164"/>
        <v/>
      </c>
      <c r="U3469" s="23" t="str">
        <f>IF($B3469="","",VLOOKUP($T3469,Tablas!$X$14:$Y$17,2,1))</f>
        <v/>
      </c>
    </row>
    <row r="3470" spans="2:21" x14ac:dyDescent="0.2">
      <c r="B3470" s="1" t="str">
        <f>IF(Tablas!B3468="","",Tablas!B3468)</f>
        <v/>
      </c>
      <c r="C3470" s="1" t="str">
        <f>IF(Tablas!C3468="","",Tablas!C3468)</f>
        <v/>
      </c>
      <c r="D3470" s="1" t="str">
        <f>IF(Tablas!D3468="","",Tablas!D3468)</f>
        <v/>
      </c>
      <c r="E3470" s="1" t="str">
        <f>IF(Tablas!E3468="","",Tablas!E3468)</f>
        <v/>
      </c>
      <c r="F3470" s="1" t="str">
        <f>IF(Tablas!F3468="","",Tablas!F3468)</f>
        <v/>
      </c>
      <c r="G3470" s="1" t="str">
        <f>IF(Tablas!I3468="","",Tablas!I3468)</f>
        <v/>
      </c>
      <c r="H3470" s="1" t="s">
        <v>911</v>
      </c>
      <c r="I3470" s="39" t="str">
        <f>IF($B3470="","",-SUMIFS(Tabla7[Cantidad],Tabla7[Código del producto],$B3470,Tabla7[Tipo de movimiento],"SALIDA",Tabla7[Mes],I$5))</f>
        <v/>
      </c>
      <c r="J3470" s="39" t="str">
        <f>IF($B3470="","",-SUMIFS(Tabla7[Cantidad],Tabla7[Código del producto],$B3470,Tabla7[Tipo de movimiento],"SALIDA",Tabla7[Mes],J$5))</f>
        <v/>
      </c>
      <c r="K3470" s="39" t="str">
        <f>IF($B3470="","",-SUMIFS(Tabla7[Cantidad],Tabla7[Código del producto],$B3470,Tabla7[Tipo de movimiento],"SALIDA",Tabla7[Mes],K$5))</f>
        <v/>
      </c>
      <c r="L3470" s="39" t="str">
        <f>IF($B3470="","",-SUMIFS(Tabla7[Cantidad],Tabla7[Código del producto],$B3470,Tabla7[Tipo de movimiento],"SALIDA",Tabla7[Mes],L$5))</f>
        <v/>
      </c>
      <c r="M3470" s="39" t="str">
        <f>IF($B3470="","",-SUMIFS(Tabla7[Cantidad],Tabla7[Código del producto],$B3470,Tabla7[Tipo de movimiento],"SALIDA",Tabla7[Mes],M$5))</f>
        <v/>
      </c>
      <c r="N3470" s="39" t="str">
        <f>IF($B3470="","",-SUMIFS(Tabla7[Cantidad],Tabla7[Código del producto],$B3470,Tabla7[Tipo de movimiento],"SALIDA",Tabla7[Mes],N$5))</f>
        <v/>
      </c>
      <c r="O3470" s="39" t="str">
        <f>IF($B3470="","",-SUMIFS(Tabla7[Cantidad],Tabla7[Código del producto],$B3470,Tabla7[Tipo de movimiento],"SALIDA",Tabla7[Mes],O$5))</f>
        <v/>
      </c>
      <c r="P3470" s="39" t="str">
        <f>IF($B3470="","",-SUMIFS(Tabla7[Cantidad],Tabla7[Código del producto],$B3470,Tabla7[Tipo de movimiento],"SALIDA",Tabla7[Mes],P$5))</f>
        <v/>
      </c>
      <c r="Q3470" s="39" t="str">
        <f t="shared" si="162"/>
        <v/>
      </c>
      <c r="R3470" s="51" t="str">
        <f>IF($B3470="","",IFERROR(VLOOKUP($B3470,'ABC rotación'!$C:$G,5,0),"C"))</f>
        <v/>
      </c>
      <c r="S3470" s="41" t="str">
        <f t="shared" si="163"/>
        <v/>
      </c>
      <c r="T3470" s="40" t="str">
        <f t="shared" si="164"/>
        <v/>
      </c>
      <c r="U3470" s="23" t="str">
        <f>IF($B3470="","",VLOOKUP($T3470,Tablas!$X$14:$Y$17,2,1))</f>
        <v/>
      </c>
    </row>
    <row r="3471" spans="2:21" x14ac:dyDescent="0.2">
      <c r="B3471" s="1" t="str">
        <f>IF(Tablas!B3469="","",Tablas!B3469)</f>
        <v/>
      </c>
      <c r="C3471" s="1" t="str">
        <f>IF(Tablas!C3469="","",Tablas!C3469)</f>
        <v/>
      </c>
      <c r="D3471" s="1" t="str">
        <f>IF(Tablas!D3469="","",Tablas!D3469)</f>
        <v/>
      </c>
      <c r="E3471" s="1" t="str">
        <f>IF(Tablas!E3469="","",Tablas!E3469)</f>
        <v/>
      </c>
      <c r="F3471" s="1" t="str">
        <f>IF(Tablas!F3469="","",Tablas!F3469)</f>
        <v/>
      </c>
      <c r="G3471" s="1" t="str">
        <f>IF(Tablas!I3469="","",Tablas!I3469)</f>
        <v/>
      </c>
      <c r="H3471" s="1" t="s">
        <v>911</v>
      </c>
      <c r="I3471" s="39" t="str">
        <f>IF($B3471="","",-SUMIFS(Tabla7[Cantidad],Tabla7[Código del producto],$B3471,Tabla7[Tipo de movimiento],"SALIDA",Tabla7[Mes],I$5))</f>
        <v/>
      </c>
      <c r="J3471" s="39" t="str">
        <f>IF($B3471="","",-SUMIFS(Tabla7[Cantidad],Tabla7[Código del producto],$B3471,Tabla7[Tipo de movimiento],"SALIDA",Tabla7[Mes],J$5))</f>
        <v/>
      </c>
      <c r="K3471" s="39" t="str">
        <f>IF($B3471="","",-SUMIFS(Tabla7[Cantidad],Tabla7[Código del producto],$B3471,Tabla7[Tipo de movimiento],"SALIDA",Tabla7[Mes],K$5))</f>
        <v/>
      </c>
      <c r="L3471" s="39" t="str">
        <f>IF($B3471="","",-SUMIFS(Tabla7[Cantidad],Tabla7[Código del producto],$B3471,Tabla7[Tipo de movimiento],"SALIDA",Tabla7[Mes],L$5))</f>
        <v/>
      </c>
      <c r="M3471" s="39" t="str">
        <f>IF($B3471="","",-SUMIFS(Tabla7[Cantidad],Tabla7[Código del producto],$B3471,Tabla7[Tipo de movimiento],"SALIDA",Tabla7[Mes],M$5))</f>
        <v/>
      </c>
      <c r="N3471" s="39" t="str">
        <f>IF($B3471="","",-SUMIFS(Tabla7[Cantidad],Tabla7[Código del producto],$B3471,Tabla7[Tipo de movimiento],"SALIDA",Tabla7[Mes],N$5))</f>
        <v/>
      </c>
      <c r="O3471" s="39" t="str">
        <f>IF($B3471="","",-SUMIFS(Tabla7[Cantidad],Tabla7[Código del producto],$B3471,Tabla7[Tipo de movimiento],"SALIDA",Tabla7[Mes],O$5))</f>
        <v/>
      </c>
      <c r="P3471" s="39" t="str">
        <f>IF($B3471="","",-SUMIFS(Tabla7[Cantidad],Tabla7[Código del producto],$B3471,Tabla7[Tipo de movimiento],"SALIDA",Tabla7[Mes],P$5))</f>
        <v/>
      </c>
      <c r="Q3471" s="39" t="str">
        <f t="shared" si="162"/>
        <v/>
      </c>
      <c r="R3471" s="51" t="str">
        <f>IF($B3471="","",IFERROR(VLOOKUP($B3471,'ABC rotación'!$C:$G,5,0),"C"))</f>
        <v/>
      </c>
      <c r="S3471" s="41" t="str">
        <f t="shared" si="163"/>
        <v/>
      </c>
      <c r="T3471" s="40" t="str">
        <f t="shared" si="164"/>
        <v/>
      </c>
      <c r="U3471" s="23" t="str">
        <f>IF($B3471="","",VLOOKUP($T3471,Tablas!$X$14:$Y$17,2,1))</f>
        <v/>
      </c>
    </row>
    <row r="3472" spans="2:21" x14ac:dyDescent="0.2">
      <c r="B3472" s="1" t="str">
        <f>IF(Tablas!B3470="","",Tablas!B3470)</f>
        <v/>
      </c>
      <c r="C3472" s="1" t="str">
        <f>IF(Tablas!C3470="","",Tablas!C3470)</f>
        <v/>
      </c>
      <c r="D3472" s="1" t="str">
        <f>IF(Tablas!D3470="","",Tablas!D3470)</f>
        <v/>
      </c>
      <c r="E3472" s="1" t="str">
        <f>IF(Tablas!E3470="","",Tablas!E3470)</f>
        <v/>
      </c>
      <c r="F3472" s="1" t="str">
        <f>IF(Tablas!F3470="","",Tablas!F3470)</f>
        <v/>
      </c>
      <c r="G3472" s="1" t="str">
        <f>IF(Tablas!I3470="","",Tablas!I3470)</f>
        <v/>
      </c>
      <c r="H3472" s="1" t="s">
        <v>911</v>
      </c>
      <c r="I3472" s="39" t="str">
        <f>IF($B3472="","",-SUMIFS(Tabla7[Cantidad],Tabla7[Código del producto],$B3472,Tabla7[Tipo de movimiento],"SALIDA",Tabla7[Mes],I$5))</f>
        <v/>
      </c>
      <c r="J3472" s="39" t="str">
        <f>IF($B3472="","",-SUMIFS(Tabla7[Cantidad],Tabla7[Código del producto],$B3472,Tabla7[Tipo de movimiento],"SALIDA",Tabla7[Mes],J$5))</f>
        <v/>
      </c>
      <c r="K3472" s="39" t="str">
        <f>IF($B3472="","",-SUMIFS(Tabla7[Cantidad],Tabla7[Código del producto],$B3472,Tabla7[Tipo de movimiento],"SALIDA",Tabla7[Mes],K$5))</f>
        <v/>
      </c>
      <c r="L3472" s="39" t="str">
        <f>IF($B3472="","",-SUMIFS(Tabla7[Cantidad],Tabla7[Código del producto],$B3472,Tabla7[Tipo de movimiento],"SALIDA",Tabla7[Mes],L$5))</f>
        <v/>
      </c>
      <c r="M3472" s="39" t="str">
        <f>IF($B3472="","",-SUMIFS(Tabla7[Cantidad],Tabla7[Código del producto],$B3472,Tabla7[Tipo de movimiento],"SALIDA",Tabla7[Mes],M$5))</f>
        <v/>
      </c>
      <c r="N3472" s="39" t="str">
        <f>IF($B3472="","",-SUMIFS(Tabla7[Cantidad],Tabla7[Código del producto],$B3472,Tabla7[Tipo de movimiento],"SALIDA",Tabla7[Mes],N$5))</f>
        <v/>
      </c>
      <c r="O3472" s="39" t="str">
        <f>IF($B3472="","",-SUMIFS(Tabla7[Cantidad],Tabla7[Código del producto],$B3472,Tabla7[Tipo de movimiento],"SALIDA",Tabla7[Mes],O$5))</f>
        <v/>
      </c>
      <c r="P3472" s="39" t="str">
        <f>IF($B3472="","",-SUMIFS(Tabla7[Cantidad],Tabla7[Código del producto],$B3472,Tabla7[Tipo de movimiento],"SALIDA",Tabla7[Mes],P$5))</f>
        <v/>
      </c>
      <c r="Q3472" s="39" t="str">
        <f t="shared" si="162"/>
        <v/>
      </c>
      <c r="R3472" s="51" t="str">
        <f>IF($B3472="","",IFERROR(VLOOKUP($B3472,'ABC rotación'!$C:$G,5,0),"C"))</f>
        <v/>
      </c>
      <c r="S3472" s="41" t="str">
        <f t="shared" si="163"/>
        <v/>
      </c>
      <c r="T3472" s="40" t="str">
        <f t="shared" si="164"/>
        <v/>
      </c>
      <c r="U3472" s="23" t="str">
        <f>IF($B3472="","",VLOOKUP($T3472,Tablas!$X$14:$Y$17,2,1))</f>
        <v/>
      </c>
    </row>
    <row r="3473" spans="2:21" x14ac:dyDescent="0.2">
      <c r="B3473" s="1" t="str">
        <f>IF(Tablas!B3471="","",Tablas!B3471)</f>
        <v/>
      </c>
      <c r="C3473" s="1" t="str">
        <f>IF(Tablas!C3471="","",Tablas!C3471)</f>
        <v/>
      </c>
      <c r="D3473" s="1" t="str">
        <f>IF(Tablas!D3471="","",Tablas!D3471)</f>
        <v/>
      </c>
      <c r="E3473" s="1" t="str">
        <f>IF(Tablas!E3471="","",Tablas!E3471)</f>
        <v/>
      </c>
      <c r="F3473" s="1" t="str">
        <f>IF(Tablas!F3471="","",Tablas!F3471)</f>
        <v/>
      </c>
      <c r="G3473" s="1" t="str">
        <f>IF(Tablas!I3471="","",Tablas!I3471)</f>
        <v/>
      </c>
      <c r="H3473" s="1" t="s">
        <v>911</v>
      </c>
      <c r="I3473" s="39" t="str">
        <f>IF($B3473="","",-SUMIFS(Tabla7[Cantidad],Tabla7[Código del producto],$B3473,Tabla7[Tipo de movimiento],"SALIDA",Tabla7[Mes],I$5))</f>
        <v/>
      </c>
      <c r="J3473" s="39" t="str">
        <f>IF($B3473="","",-SUMIFS(Tabla7[Cantidad],Tabla7[Código del producto],$B3473,Tabla7[Tipo de movimiento],"SALIDA",Tabla7[Mes],J$5))</f>
        <v/>
      </c>
      <c r="K3473" s="39" t="str">
        <f>IF($B3473="","",-SUMIFS(Tabla7[Cantidad],Tabla7[Código del producto],$B3473,Tabla7[Tipo de movimiento],"SALIDA",Tabla7[Mes],K$5))</f>
        <v/>
      </c>
      <c r="L3473" s="39" t="str">
        <f>IF($B3473="","",-SUMIFS(Tabla7[Cantidad],Tabla7[Código del producto],$B3473,Tabla7[Tipo de movimiento],"SALIDA",Tabla7[Mes],L$5))</f>
        <v/>
      </c>
      <c r="M3473" s="39" t="str">
        <f>IF($B3473="","",-SUMIFS(Tabla7[Cantidad],Tabla7[Código del producto],$B3473,Tabla7[Tipo de movimiento],"SALIDA",Tabla7[Mes],M$5))</f>
        <v/>
      </c>
      <c r="N3473" s="39" t="str">
        <f>IF($B3473="","",-SUMIFS(Tabla7[Cantidad],Tabla7[Código del producto],$B3473,Tabla7[Tipo de movimiento],"SALIDA",Tabla7[Mes],N$5))</f>
        <v/>
      </c>
      <c r="O3473" s="39" t="str">
        <f>IF($B3473="","",-SUMIFS(Tabla7[Cantidad],Tabla7[Código del producto],$B3473,Tabla7[Tipo de movimiento],"SALIDA",Tabla7[Mes],O$5))</f>
        <v/>
      </c>
      <c r="P3473" s="39" t="str">
        <f>IF($B3473="","",-SUMIFS(Tabla7[Cantidad],Tabla7[Código del producto],$B3473,Tabla7[Tipo de movimiento],"SALIDA",Tabla7[Mes],P$5))</f>
        <v/>
      </c>
      <c r="Q3473" s="39" t="str">
        <f t="shared" si="162"/>
        <v/>
      </c>
      <c r="R3473" s="51" t="str">
        <f>IF($B3473="","",IFERROR(VLOOKUP($B3473,'ABC rotación'!$C:$G,5,0),"C"))</f>
        <v/>
      </c>
      <c r="S3473" s="41" t="str">
        <f t="shared" si="163"/>
        <v/>
      </c>
      <c r="T3473" s="40" t="str">
        <f t="shared" si="164"/>
        <v/>
      </c>
      <c r="U3473" s="23" t="str">
        <f>IF($B3473="","",VLOOKUP($T3473,Tablas!$X$14:$Y$17,2,1))</f>
        <v/>
      </c>
    </row>
    <row r="3474" spans="2:21" x14ac:dyDescent="0.2">
      <c r="B3474" s="1" t="str">
        <f>IF(Tablas!B3472="","",Tablas!B3472)</f>
        <v/>
      </c>
      <c r="C3474" s="1" t="str">
        <f>IF(Tablas!C3472="","",Tablas!C3472)</f>
        <v/>
      </c>
      <c r="D3474" s="1" t="str">
        <f>IF(Tablas!D3472="","",Tablas!D3472)</f>
        <v/>
      </c>
      <c r="E3474" s="1" t="str">
        <f>IF(Tablas!E3472="","",Tablas!E3472)</f>
        <v/>
      </c>
      <c r="F3474" s="1" t="str">
        <f>IF(Tablas!F3472="","",Tablas!F3472)</f>
        <v/>
      </c>
      <c r="G3474" s="1" t="str">
        <f>IF(Tablas!I3472="","",Tablas!I3472)</f>
        <v/>
      </c>
      <c r="H3474" s="1" t="s">
        <v>911</v>
      </c>
      <c r="I3474" s="39" t="str">
        <f>IF($B3474="","",-SUMIFS(Tabla7[Cantidad],Tabla7[Código del producto],$B3474,Tabla7[Tipo de movimiento],"SALIDA",Tabla7[Mes],I$5))</f>
        <v/>
      </c>
      <c r="J3474" s="39" t="str">
        <f>IF($B3474="","",-SUMIFS(Tabla7[Cantidad],Tabla7[Código del producto],$B3474,Tabla7[Tipo de movimiento],"SALIDA",Tabla7[Mes],J$5))</f>
        <v/>
      </c>
      <c r="K3474" s="39" t="str">
        <f>IF($B3474="","",-SUMIFS(Tabla7[Cantidad],Tabla7[Código del producto],$B3474,Tabla7[Tipo de movimiento],"SALIDA",Tabla7[Mes],K$5))</f>
        <v/>
      </c>
      <c r="L3474" s="39" t="str">
        <f>IF($B3474="","",-SUMIFS(Tabla7[Cantidad],Tabla7[Código del producto],$B3474,Tabla7[Tipo de movimiento],"SALIDA",Tabla7[Mes],L$5))</f>
        <v/>
      </c>
      <c r="M3474" s="39" t="str">
        <f>IF($B3474="","",-SUMIFS(Tabla7[Cantidad],Tabla7[Código del producto],$B3474,Tabla7[Tipo de movimiento],"SALIDA",Tabla7[Mes],M$5))</f>
        <v/>
      </c>
      <c r="N3474" s="39" t="str">
        <f>IF($B3474="","",-SUMIFS(Tabla7[Cantidad],Tabla7[Código del producto],$B3474,Tabla7[Tipo de movimiento],"SALIDA",Tabla7[Mes],N$5))</f>
        <v/>
      </c>
      <c r="O3474" s="39" t="str">
        <f>IF($B3474="","",-SUMIFS(Tabla7[Cantidad],Tabla7[Código del producto],$B3474,Tabla7[Tipo de movimiento],"SALIDA",Tabla7[Mes],O$5))</f>
        <v/>
      </c>
      <c r="P3474" s="39" t="str">
        <f>IF($B3474="","",-SUMIFS(Tabla7[Cantidad],Tabla7[Código del producto],$B3474,Tabla7[Tipo de movimiento],"SALIDA",Tabla7[Mes],P$5))</f>
        <v/>
      </c>
      <c r="Q3474" s="39" t="str">
        <f t="shared" si="162"/>
        <v/>
      </c>
      <c r="R3474" s="51" t="str">
        <f>IF($B3474="","",IFERROR(VLOOKUP($B3474,'ABC rotación'!$C:$G,5,0),"C"))</f>
        <v/>
      </c>
      <c r="S3474" s="41" t="str">
        <f t="shared" si="163"/>
        <v/>
      </c>
      <c r="T3474" s="40" t="str">
        <f t="shared" si="164"/>
        <v/>
      </c>
      <c r="U3474" s="23" t="str">
        <f>IF($B3474="","",VLOOKUP($T3474,Tablas!$X$14:$Y$17,2,1))</f>
        <v/>
      </c>
    </row>
    <row r="3475" spans="2:21" x14ac:dyDescent="0.2">
      <c r="B3475" s="1" t="str">
        <f>IF(Tablas!B3473="","",Tablas!B3473)</f>
        <v/>
      </c>
      <c r="C3475" s="1" t="str">
        <f>IF(Tablas!C3473="","",Tablas!C3473)</f>
        <v/>
      </c>
      <c r="D3475" s="1" t="str">
        <f>IF(Tablas!D3473="","",Tablas!D3473)</f>
        <v/>
      </c>
      <c r="E3475" s="1" t="str">
        <f>IF(Tablas!E3473="","",Tablas!E3473)</f>
        <v/>
      </c>
      <c r="F3475" s="1" t="str">
        <f>IF(Tablas!F3473="","",Tablas!F3473)</f>
        <v/>
      </c>
      <c r="G3475" s="1" t="str">
        <f>IF(Tablas!I3473="","",Tablas!I3473)</f>
        <v/>
      </c>
      <c r="H3475" s="1" t="s">
        <v>911</v>
      </c>
      <c r="I3475" s="39" t="str">
        <f>IF($B3475="","",-SUMIFS(Tabla7[Cantidad],Tabla7[Código del producto],$B3475,Tabla7[Tipo de movimiento],"SALIDA",Tabla7[Mes],I$5))</f>
        <v/>
      </c>
      <c r="J3475" s="39" t="str">
        <f>IF($B3475="","",-SUMIFS(Tabla7[Cantidad],Tabla7[Código del producto],$B3475,Tabla7[Tipo de movimiento],"SALIDA",Tabla7[Mes],J$5))</f>
        <v/>
      </c>
      <c r="K3475" s="39" t="str">
        <f>IF($B3475="","",-SUMIFS(Tabla7[Cantidad],Tabla7[Código del producto],$B3475,Tabla7[Tipo de movimiento],"SALIDA",Tabla7[Mes],K$5))</f>
        <v/>
      </c>
      <c r="L3475" s="39" t="str">
        <f>IF($B3475="","",-SUMIFS(Tabla7[Cantidad],Tabla7[Código del producto],$B3475,Tabla7[Tipo de movimiento],"SALIDA",Tabla7[Mes],L$5))</f>
        <v/>
      </c>
      <c r="M3475" s="39" t="str">
        <f>IF($B3475="","",-SUMIFS(Tabla7[Cantidad],Tabla7[Código del producto],$B3475,Tabla7[Tipo de movimiento],"SALIDA",Tabla7[Mes],M$5))</f>
        <v/>
      </c>
      <c r="N3475" s="39" t="str">
        <f>IF($B3475="","",-SUMIFS(Tabla7[Cantidad],Tabla7[Código del producto],$B3475,Tabla7[Tipo de movimiento],"SALIDA",Tabla7[Mes],N$5))</f>
        <v/>
      </c>
      <c r="O3475" s="39" t="str">
        <f>IF($B3475="","",-SUMIFS(Tabla7[Cantidad],Tabla7[Código del producto],$B3475,Tabla7[Tipo de movimiento],"SALIDA",Tabla7[Mes],O$5))</f>
        <v/>
      </c>
      <c r="P3475" s="39" t="str">
        <f>IF($B3475="","",-SUMIFS(Tabla7[Cantidad],Tabla7[Código del producto],$B3475,Tabla7[Tipo de movimiento],"SALIDA",Tabla7[Mes],P$5))</f>
        <v/>
      </c>
      <c r="Q3475" s="39" t="str">
        <f t="shared" si="162"/>
        <v/>
      </c>
      <c r="R3475" s="51" t="str">
        <f>IF($B3475="","",IFERROR(VLOOKUP($B3475,'ABC rotación'!$C:$G,5,0),"C"))</f>
        <v/>
      </c>
      <c r="S3475" s="41" t="str">
        <f t="shared" si="163"/>
        <v/>
      </c>
      <c r="T3475" s="40" t="str">
        <f t="shared" si="164"/>
        <v/>
      </c>
      <c r="U3475" s="23" t="str">
        <f>IF($B3475="","",VLOOKUP($T3475,Tablas!$X$14:$Y$17,2,1))</f>
        <v/>
      </c>
    </row>
    <row r="3476" spans="2:21" x14ac:dyDescent="0.2">
      <c r="B3476" s="1" t="str">
        <f>IF(Tablas!B3474="","",Tablas!B3474)</f>
        <v/>
      </c>
      <c r="C3476" s="1" t="str">
        <f>IF(Tablas!C3474="","",Tablas!C3474)</f>
        <v/>
      </c>
      <c r="D3476" s="1" t="str">
        <f>IF(Tablas!D3474="","",Tablas!D3474)</f>
        <v/>
      </c>
      <c r="E3476" s="1" t="str">
        <f>IF(Tablas!E3474="","",Tablas!E3474)</f>
        <v/>
      </c>
      <c r="F3476" s="1" t="str">
        <f>IF(Tablas!F3474="","",Tablas!F3474)</f>
        <v/>
      </c>
      <c r="G3476" s="1" t="str">
        <f>IF(Tablas!I3474="","",Tablas!I3474)</f>
        <v/>
      </c>
      <c r="H3476" s="1" t="s">
        <v>911</v>
      </c>
      <c r="I3476" s="39" t="str">
        <f>IF($B3476="","",-SUMIFS(Tabla7[Cantidad],Tabla7[Código del producto],$B3476,Tabla7[Tipo de movimiento],"SALIDA",Tabla7[Mes],I$5))</f>
        <v/>
      </c>
      <c r="J3476" s="39" t="str">
        <f>IF($B3476="","",-SUMIFS(Tabla7[Cantidad],Tabla7[Código del producto],$B3476,Tabla7[Tipo de movimiento],"SALIDA",Tabla7[Mes],J$5))</f>
        <v/>
      </c>
      <c r="K3476" s="39" t="str">
        <f>IF($B3476="","",-SUMIFS(Tabla7[Cantidad],Tabla7[Código del producto],$B3476,Tabla7[Tipo de movimiento],"SALIDA",Tabla7[Mes],K$5))</f>
        <v/>
      </c>
      <c r="L3476" s="39" t="str">
        <f>IF($B3476="","",-SUMIFS(Tabla7[Cantidad],Tabla7[Código del producto],$B3476,Tabla7[Tipo de movimiento],"SALIDA",Tabla7[Mes],L$5))</f>
        <v/>
      </c>
      <c r="M3476" s="39" t="str">
        <f>IF($B3476="","",-SUMIFS(Tabla7[Cantidad],Tabla7[Código del producto],$B3476,Tabla7[Tipo de movimiento],"SALIDA",Tabla7[Mes],M$5))</f>
        <v/>
      </c>
      <c r="N3476" s="39" t="str">
        <f>IF($B3476="","",-SUMIFS(Tabla7[Cantidad],Tabla7[Código del producto],$B3476,Tabla7[Tipo de movimiento],"SALIDA",Tabla7[Mes],N$5))</f>
        <v/>
      </c>
      <c r="O3476" s="39" t="str">
        <f>IF($B3476="","",-SUMIFS(Tabla7[Cantidad],Tabla7[Código del producto],$B3476,Tabla7[Tipo de movimiento],"SALIDA",Tabla7[Mes],O$5))</f>
        <v/>
      </c>
      <c r="P3476" s="39" t="str">
        <f>IF($B3476="","",-SUMIFS(Tabla7[Cantidad],Tabla7[Código del producto],$B3476,Tabla7[Tipo de movimiento],"SALIDA",Tabla7[Mes],P$5))</f>
        <v/>
      </c>
      <c r="Q3476" s="39" t="str">
        <f t="shared" si="162"/>
        <v/>
      </c>
      <c r="R3476" s="51" t="str">
        <f>IF($B3476="","",IFERROR(VLOOKUP($B3476,'ABC rotación'!$C:$G,5,0),"C"))</f>
        <v/>
      </c>
      <c r="S3476" s="41" t="str">
        <f t="shared" si="163"/>
        <v/>
      </c>
      <c r="T3476" s="40" t="str">
        <f t="shared" si="164"/>
        <v/>
      </c>
      <c r="U3476" s="23" t="str">
        <f>IF($B3476="","",VLOOKUP($T3476,Tablas!$X$14:$Y$17,2,1))</f>
        <v/>
      </c>
    </row>
    <row r="3477" spans="2:21" x14ac:dyDescent="0.2">
      <c r="B3477" s="1" t="str">
        <f>IF(Tablas!B3475="","",Tablas!B3475)</f>
        <v/>
      </c>
      <c r="C3477" s="1" t="str">
        <f>IF(Tablas!C3475="","",Tablas!C3475)</f>
        <v/>
      </c>
      <c r="D3477" s="1" t="str">
        <f>IF(Tablas!D3475="","",Tablas!D3475)</f>
        <v/>
      </c>
      <c r="E3477" s="1" t="str">
        <f>IF(Tablas!E3475="","",Tablas!E3475)</f>
        <v/>
      </c>
      <c r="F3477" s="1" t="str">
        <f>IF(Tablas!F3475="","",Tablas!F3475)</f>
        <v/>
      </c>
      <c r="G3477" s="1" t="str">
        <f>IF(Tablas!I3475="","",Tablas!I3475)</f>
        <v/>
      </c>
      <c r="H3477" s="1" t="s">
        <v>911</v>
      </c>
      <c r="I3477" s="39" t="str">
        <f>IF($B3477="","",-SUMIFS(Tabla7[Cantidad],Tabla7[Código del producto],$B3477,Tabla7[Tipo de movimiento],"SALIDA",Tabla7[Mes],I$5))</f>
        <v/>
      </c>
      <c r="J3477" s="39" t="str">
        <f>IF($B3477="","",-SUMIFS(Tabla7[Cantidad],Tabla7[Código del producto],$B3477,Tabla7[Tipo de movimiento],"SALIDA",Tabla7[Mes],J$5))</f>
        <v/>
      </c>
      <c r="K3477" s="39" t="str">
        <f>IF($B3477="","",-SUMIFS(Tabla7[Cantidad],Tabla7[Código del producto],$B3477,Tabla7[Tipo de movimiento],"SALIDA",Tabla7[Mes],K$5))</f>
        <v/>
      </c>
      <c r="L3477" s="39" t="str">
        <f>IF($B3477="","",-SUMIFS(Tabla7[Cantidad],Tabla7[Código del producto],$B3477,Tabla7[Tipo de movimiento],"SALIDA",Tabla7[Mes],L$5))</f>
        <v/>
      </c>
      <c r="M3477" s="39" t="str">
        <f>IF($B3477="","",-SUMIFS(Tabla7[Cantidad],Tabla7[Código del producto],$B3477,Tabla7[Tipo de movimiento],"SALIDA",Tabla7[Mes],M$5))</f>
        <v/>
      </c>
      <c r="N3477" s="39" t="str">
        <f>IF($B3477="","",-SUMIFS(Tabla7[Cantidad],Tabla7[Código del producto],$B3477,Tabla7[Tipo de movimiento],"SALIDA",Tabla7[Mes],N$5))</f>
        <v/>
      </c>
      <c r="O3477" s="39" t="str">
        <f>IF($B3477="","",-SUMIFS(Tabla7[Cantidad],Tabla7[Código del producto],$B3477,Tabla7[Tipo de movimiento],"SALIDA",Tabla7[Mes],O$5))</f>
        <v/>
      </c>
      <c r="P3477" s="39" t="str">
        <f>IF($B3477="","",-SUMIFS(Tabla7[Cantidad],Tabla7[Código del producto],$B3477,Tabla7[Tipo de movimiento],"SALIDA",Tabla7[Mes],P$5))</f>
        <v/>
      </c>
      <c r="Q3477" s="39" t="str">
        <f t="shared" si="162"/>
        <v/>
      </c>
      <c r="R3477" s="51" t="str">
        <f>IF($B3477="","",IFERROR(VLOOKUP($B3477,'ABC rotación'!$C:$G,5,0),"C"))</f>
        <v/>
      </c>
      <c r="S3477" s="41" t="str">
        <f t="shared" si="163"/>
        <v/>
      </c>
      <c r="T3477" s="40" t="str">
        <f t="shared" si="164"/>
        <v/>
      </c>
      <c r="U3477" s="23" t="str">
        <f>IF($B3477="","",VLOOKUP($T3477,Tablas!$X$14:$Y$17,2,1))</f>
        <v/>
      </c>
    </row>
    <row r="3478" spans="2:21" x14ac:dyDescent="0.2">
      <c r="B3478" s="1" t="str">
        <f>IF(Tablas!B3476="","",Tablas!B3476)</f>
        <v/>
      </c>
      <c r="C3478" s="1" t="str">
        <f>IF(Tablas!C3476="","",Tablas!C3476)</f>
        <v/>
      </c>
      <c r="D3478" s="1" t="str">
        <f>IF(Tablas!D3476="","",Tablas!D3476)</f>
        <v/>
      </c>
      <c r="E3478" s="1" t="str">
        <f>IF(Tablas!E3476="","",Tablas!E3476)</f>
        <v/>
      </c>
      <c r="F3478" s="1" t="str">
        <f>IF(Tablas!F3476="","",Tablas!F3476)</f>
        <v/>
      </c>
      <c r="G3478" s="1" t="str">
        <f>IF(Tablas!I3476="","",Tablas!I3476)</f>
        <v/>
      </c>
      <c r="H3478" s="1" t="s">
        <v>911</v>
      </c>
      <c r="I3478" s="39" t="str">
        <f>IF($B3478="","",-SUMIFS(Tabla7[Cantidad],Tabla7[Código del producto],$B3478,Tabla7[Tipo de movimiento],"SALIDA",Tabla7[Mes],I$5))</f>
        <v/>
      </c>
      <c r="J3478" s="39" t="str">
        <f>IF($B3478="","",-SUMIFS(Tabla7[Cantidad],Tabla7[Código del producto],$B3478,Tabla7[Tipo de movimiento],"SALIDA",Tabla7[Mes],J$5))</f>
        <v/>
      </c>
      <c r="K3478" s="39" t="str">
        <f>IF($B3478="","",-SUMIFS(Tabla7[Cantidad],Tabla7[Código del producto],$B3478,Tabla7[Tipo de movimiento],"SALIDA",Tabla7[Mes],K$5))</f>
        <v/>
      </c>
      <c r="L3478" s="39" t="str">
        <f>IF($B3478="","",-SUMIFS(Tabla7[Cantidad],Tabla7[Código del producto],$B3478,Tabla7[Tipo de movimiento],"SALIDA",Tabla7[Mes],L$5))</f>
        <v/>
      </c>
      <c r="M3478" s="39" t="str">
        <f>IF($B3478="","",-SUMIFS(Tabla7[Cantidad],Tabla7[Código del producto],$B3478,Tabla7[Tipo de movimiento],"SALIDA",Tabla7[Mes],M$5))</f>
        <v/>
      </c>
      <c r="N3478" s="39" t="str">
        <f>IF($B3478="","",-SUMIFS(Tabla7[Cantidad],Tabla7[Código del producto],$B3478,Tabla7[Tipo de movimiento],"SALIDA",Tabla7[Mes],N$5))</f>
        <v/>
      </c>
      <c r="O3478" s="39" t="str">
        <f>IF($B3478="","",-SUMIFS(Tabla7[Cantidad],Tabla7[Código del producto],$B3478,Tabla7[Tipo de movimiento],"SALIDA",Tabla7[Mes],O$5))</f>
        <v/>
      </c>
      <c r="P3478" s="39" t="str">
        <f>IF($B3478="","",-SUMIFS(Tabla7[Cantidad],Tabla7[Código del producto],$B3478,Tabla7[Tipo de movimiento],"SALIDA",Tabla7[Mes],P$5))</f>
        <v/>
      </c>
      <c r="Q3478" s="39" t="str">
        <f t="shared" si="162"/>
        <v/>
      </c>
      <c r="R3478" s="51" t="str">
        <f>IF($B3478="","",IFERROR(VLOOKUP($B3478,'ABC rotación'!$C:$G,5,0),"C"))</f>
        <v/>
      </c>
      <c r="S3478" s="41" t="str">
        <f t="shared" si="163"/>
        <v/>
      </c>
      <c r="T3478" s="40" t="str">
        <f t="shared" si="164"/>
        <v/>
      </c>
      <c r="U3478" s="23" t="str">
        <f>IF($B3478="","",VLOOKUP($T3478,Tablas!$X$14:$Y$17,2,1))</f>
        <v/>
      </c>
    </row>
    <row r="3479" spans="2:21" x14ac:dyDescent="0.2">
      <c r="B3479" s="1" t="str">
        <f>IF(Tablas!B3477="","",Tablas!B3477)</f>
        <v/>
      </c>
      <c r="C3479" s="1" t="str">
        <f>IF(Tablas!C3477="","",Tablas!C3477)</f>
        <v/>
      </c>
      <c r="D3479" s="1" t="str">
        <f>IF(Tablas!D3477="","",Tablas!D3477)</f>
        <v/>
      </c>
      <c r="E3479" s="1" t="str">
        <f>IF(Tablas!E3477="","",Tablas!E3477)</f>
        <v/>
      </c>
      <c r="F3479" s="1" t="str">
        <f>IF(Tablas!F3477="","",Tablas!F3477)</f>
        <v/>
      </c>
      <c r="G3479" s="1" t="str">
        <f>IF(Tablas!I3477="","",Tablas!I3477)</f>
        <v/>
      </c>
      <c r="H3479" s="1" t="s">
        <v>911</v>
      </c>
      <c r="I3479" s="39" t="str">
        <f>IF($B3479="","",-SUMIFS(Tabla7[Cantidad],Tabla7[Código del producto],$B3479,Tabla7[Tipo de movimiento],"SALIDA",Tabla7[Mes],I$5))</f>
        <v/>
      </c>
      <c r="J3479" s="39" t="str">
        <f>IF($B3479="","",-SUMIFS(Tabla7[Cantidad],Tabla7[Código del producto],$B3479,Tabla7[Tipo de movimiento],"SALIDA",Tabla7[Mes],J$5))</f>
        <v/>
      </c>
      <c r="K3479" s="39" t="str">
        <f>IF($B3479="","",-SUMIFS(Tabla7[Cantidad],Tabla7[Código del producto],$B3479,Tabla7[Tipo de movimiento],"SALIDA",Tabla7[Mes],K$5))</f>
        <v/>
      </c>
      <c r="L3479" s="39" t="str">
        <f>IF($B3479="","",-SUMIFS(Tabla7[Cantidad],Tabla7[Código del producto],$B3479,Tabla7[Tipo de movimiento],"SALIDA",Tabla7[Mes],L$5))</f>
        <v/>
      </c>
      <c r="M3479" s="39" t="str">
        <f>IF($B3479="","",-SUMIFS(Tabla7[Cantidad],Tabla7[Código del producto],$B3479,Tabla7[Tipo de movimiento],"SALIDA",Tabla7[Mes],M$5))</f>
        <v/>
      </c>
      <c r="N3479" s="39" t="str">
        <f>IF($B3479="","",-SUMIFS(Tabla7[Cantidad],Tabla7[Código del producto],$B3479,Tabla7[Tipo de movimiento],"SALIDA",Tabla7[Mes],N$5))</f>
        <v/>
      </c>
      <c r="O3479" s="39" t="str">
        <f>IF($B3479="","",-SUMIFS(Tabla7[Cantidad],Tabla7[Código del producto],$B3479,Tabla7[Tipo de movimiento],"SALIDA",Tabla7[Mes],O$5))</f>
        <v/>
      </c>
      <c r="P3479" s="39" t="str">
        <f>IF($B3479="","",-SUMIFS(Tabla7[Cantidad],Tabla7[Código del producto],$B3479,Tabla7[Tipo de movimiento],"SALIDA",Tabla7[Mes],P$5))</f>
        <v/>
      </c>
      <c r="Q3479" s="39" t="str">
        <f t="shared" si="162"/>
        <v/>
      </c>
      <c r="R3479" s="51" t="str">
        <f>IF($B3479="","",IFERROR(VLOOKUP($B3479,'ABC rotación'!$C:$G,5,0),"C"))</f>
        <v/>
      </c>
      <c r="S3479" s="41" t="str">
        <f t="shared" si="163"/>
        <v/>
      </c>
      <c r="T3479" s="40" t="str">
        <f t="shared" si="164"/>
        <v/>
      </c>
      <c r="U3479" s="23" t="str">
        <f>IF($B3479="","",VLOOKUP($T3479,Tablas!$X$14:$Y$17,2,1))</f>
        <v/>
      </c>
    </row>
    <row r="3480" spans="2:21" x14ac:dyDescent="0.2">
      <c r="B3480" s="1" t="str">
        <f>IF(Tablas!B3478="","",Tablas!B3478)</f>
        <v/>
      </c>
      <c r="C3480" s="1" t="str">
        <f>IF(Tablas!C3478="","",Tablas!C3478)</f>
        <v/>
      </c>
      <c r="D3480" s="1" t="str">
        <f>IF(Tablas!D3478="","",Tablas!D3478)</f>
        <v/>
      </c>
      <c r="E3480" s="1" t="str">
        <f>IF(Tablas!E3478="","",Tablas!E3478)</f>
        <v/>
      </c>
      <c r="F3480" s="1" t="str">
        <f>IF(Tablas!F3478="","",Tablas!F3478)</f>
        <v/>
      </c>
      <c r="G3480" s="1" t="str">
        <f>IF(Tablas!I3478="","",Tablas!I3478)</f>
        <v/>
      </c>
      <c r="H3480" s="1" t="s">
        <v>911</v>
      </c>
      <c r="I3480" s="39" t="str">
        <f>IF($B3480="","",-SUMIFS(Tabla7[Cantidad],Tabla7[Código del producto],$B3480,Tabla7[Tipo de movimiento],"SALIDA",Tabla7[Mes],I$5))</f>
        <v/>
      </c>
      <c r="J3480" s="39" t="str">
        <f>IF($B3480="","",-SUMIFS(Tabla7[Cantidad],Tabla7[Código del producto],$B3480,Tabla7[Tipo de movimiento],"SALIDA",Tabla7[Mes],J$5))</f>
        <v/>
      </c>
      <c r="K3480" s="39" t="str">
        <f>IF($B3480="","",-SUMIFS(Tabla7[Cantidad],Tabla7[Código del producto],$B3480,Tabla7[Tipo de movimiento],"SALIDA",Tabla7[Mes],K$5))</f>
        <v/>
      </c>
      <c r="L3480" s="39" t="str">
        <f>IF($B3480="","",-SUMIFS(Tabla7[Cantidad],Tabla7[Código del producto],$B3480,Tabla7[Tipo de movimiento],"SALIDA",Tabla7[Mes],L$5))</f>
        <v/>
      </c>
      <c r="M3480" s="39" t="str">
        <f>IF($B3480="","",-SUMIFS(Tabla7[Cantidad],Tabla7[Código del producto],$B3480,Tabla7[Tipo de movimiento],"SALIDA",Tabla7[Mes],M$5))</f>
        <v/>
      </c>
      <c r="N3480" s="39" t="str">
        <f>IF($B3480="","",-SUMIFS(Tabla7[Cantidad],Tabla7[Código del producto],$B3480,Tabla7[Tipo de movimiento],"SALIDA",Tabla7[Mes],N$5))</f>
        <v/>
      </c>
      <c r="O3480" s="39" t="str">
        <f>IF($B3480="","",-SUMIFS(Tabla7[Cantidad],Tabla7[Código del producto],$B3480,Tabla7[Tipo de movimiento],"SALIDA",Tabla7[Mes],O$5))</f>
        <v/>
      </c>
      <c r="P3480" s="39" t="str">
        <f>IF($B3480="","",-SUMIFS(Tabla7[Cantidad],Tabla7[Código del producto],$B3480,Tabla7[Tipo de movimiento],"SALIDA",Tabla7[Mes],P$5))</f>
        <v/>
      </c>
      <c r="Q3480" s="39" t="str">
        <f t="shared" si="162"/>
        <v/>
      </c>
      <c r="R3480" s="51" t="str">
        <f>IF($B3480="","",IFERROR(VLOOKUP($B3480,'ABC rotación'!$C:$G,5,0),"C"))</f>
        <v/>
      </c>
      <c r="S3480" s="41" t="str">
        <f t="shared" si="163"/>
        <v/>
      </c>
      <c r="T3480" s="40" t="str">
        <f t="shared" si="164"/>
        <v/>
      </c>
      <c r="U3480" s="23" t="str">
        <f>IF($B3480="","",VLOOKUP($T3480,Tablas!$X$14:$Y$17,2,1))</f>
        <v/>
      </c>
    </row>
    <row r="3481" spans="2:21" x14ac:dyDescent="0.2">
      <c r="B3481" s="1" t="str">
        <f>IF(Tablas!B3479="","",Tablas!B3479)</f>
        <v/>
      </c>
      <c r="C3481" s="1" t="str">
        <f>IF(Tablas!C3479="","",Tablas!C3479)</f>
        <v/>
      </c>
      <c r="D3481" s="1" t="str">
        <f>IF(Tablas!D3479="","",Tablas!D3479)</f>
        <v/>
      </c>
      <c r="E3481" s="1" t="str">
        <f>IF(Tablas!E3479="","",Tablas!E3479)</f>
        <v/>
      </c>
      <c r="F3481" s="1" t="str">
        <f>IF(Tablas!F3479="","",Tablas!F3479)</f>
        <v/>
      </c>
      <c r="G3481" s="1" t="str">
        <f>IF(Tablas!I3479="","",Tablas!I3479)</f>
        <v/>
      </c>
      <c r="H3481" s="1" t="s">
        <v>911</v>
      </c>
      <c r="I3481" s="39" t="str">
        <f>IF($B3481="","",-SUMIFS(Tabla7[Cantidad],Tabla7[Código del producto],$B3481,Tabla7[Tipo de movimiento],"SALIDA",Tabla7[Mes],I$5))</f>
        <v/>
      </c>
      <c r="J3481" s="39" t="str">
        <f>IF($B3481="","",-SUMIFS(Tabla7[Cantidad],Tabla7[Código del producto],$B3481,Tabla7[Tipo de movimiento],"SALIDA",Tabla7[Mes],J$5))</f>
        <v/>
      </c>
      <c r="K3481" s="39" t="str">
        <f>IF($B3481="","",-SUMIFS(Tabla7[Cantidad],Tabla7[Código del producto],$B3481,Tabla7[Tipo de movimiento],"SALIDA",Tabla7[Mes],K$5))</f>
        <v/>
      </c>
      <c r="L3481" s="39" t="str">
        <f>IF($B3481="","",-SUMIFS(Tabla7[Cantidad],Tabla7[Código del producto],$B3481,Tabla7[Tipo de movimiento],"SALIDA",Tabla7[Mes],L$5))</f>
        <v/>
      </c>
      <c r="M3481" s="39" t="str">
        <f>IF($B3481="","",-SUMIFS(Tabla7[Cantidad],Tabla7[Código del producto],$B3481,Tabla7[Tipo de movimiento],"SALIDA",Tabla7[Mes],M$5))</f>
        <v/>
      </c>
      <c r="N3481" s="39" t="str">
        <f>IF($B3481="","",-SUMIFS(Tabla7[Cantidad],Tabla7[Código del producto],$B3481,Tabla7[Tipo de movimiento],"SALIDA",Tabla7[Mes],N$5))</f>
        <v/>
      </c>
      <c r="O3481" s="39" t="str">
        <f>IF($B3481="","",-SUMIFS(Tabla7[Cantidad],Tabla7[Código del producto],$B3481,Tabla7[Tipo de movimiento],"SALIDA",Tabla7[Mes],O$5))</f>
        <v/>
      </c>
      <c r="P3481" s="39" t="str">
        <f>IF($B3481="","",-SUMIFS(Tabla7[Cantidad],Tabla7[Código del producto],$B3481,Tabla7[Tipo de movimiento],"SALIDA",Tabla7[Mes],P$5))</f>
        <v/>
      </c>
      <c r="Q3481" s="39" t="str">
        <f t="shared" si="162"/>
        <v/>
      </c>
      <c r="R3481" s="51" t="str">
        <f>IF($B3481="","",IFERROR(VLOOKUP($B3481,'ABC rotación'!$C:$G,5,0),"C"))</f>
        <v/>
      </c>
      <c r="S3481" s="41" t="str">
        <f t="shared" si="163"/>
        <v/>
      </c>
      <c r="T3481" s="40" t="str">
        <f t="shared" si="164"/>
        <v/>
      </c>
      <c r="U3481" s="23" t="str">
        <f>IF($B3481="","",VLOOKUP($T3481,Tablas!$X$14:$Y$17,2,1))</f>
        <v/>
      </c>
    </row>
    <row r="3482" spans="2:21" x14ac:dyDescent="0.2">
      <c r="B3482" s="1" t="str">
        <f>IF(Tablas!B3480="","",Tablas!B3480)</f>
        <v/>
      </c>
      <c r="C3482" s="1" t="str">
        <f>IF(Tablas!C3480="","",Tablas!C3480)</f>
        <v/>
      </c>
      <c r="D3482" s="1" t="str">
        <f>IF(Tablas!D3480="","",Tablas!D3480)</f>
        <v/>
      </c>
      <c r="E3482" s="1" t="str">
        <f>IF(Tablas!E3480="","",Tablas!E3480)</f>
        <v/>
      </c>
      <c r="F3482" s="1" t="str">
        <f>IF(Tablas!F3480="","",Tablas!F3480)</f>
        <v/>
      </c>
      <c r="G3482" s="1" t="str">
        <f>IF(Tablas!I3480="","",Tablas!I3480)</f>
        <v/>
      </c>
      <c r="H3482" s="1" t="s">
        <v>911</v>
      </c>
      <c r="I3482" s="39" t="str">
        <f>IF($B3482="","",-SUMIFS(Tabla7[Cantidad],Tabla7[Código del producto],$B3482,Tabla7[Tipo de movimiento],"SALIDA",Tabla7[Mes],I$5))</f>
        <v/>
      </c>
      <c r="J3482" s="39" t="str">
        <f>IF($B3482="","",-SUMIFS(Tabla7[Cantidad],Tabla7[Código del producto],$B3482,Tabla7[Tipo de movimiento],"SALIDA",Tabla7[Mes],J$5))</f>
        <v/>
      </c>
      <c r="K3482" s="39" t="str">
        <f>IF($B3482="","",-SUMIFS(Tabla7[Cantidad],Tabla7[Código del producto],$B3482,Tabla7[Tipo de movimiento],"SALIDA",Tabla7[Mes],K$5))</f>
        <v/>
      </c>
      <c r="L3482" s="39" t="str">
        <f>IF($B3482="","",-SUMIFS(Tabla7[Cantidad],Tabla7[Código del producto],$B3482,Tabla7[Tipo de movimiento],"SALIDA",Tabla7[Mes],L$5))</f>
        <v/>
      </c>
      <c r="M3482" s="39" t="str">
        <f>IF($B3482="","",-SUMIFS(Tabla7[Cantidad],Tabla7[Código del producto],$B3482,Tabla7[Tipo de movimiento],"SALIDA",Tabla7[Mes],M$5))</f>
        <v/>
      </c>
      <c r="N3482" s="39" t="str">
        <f>IF($B3482="","",-SUMIFS(Tabla7[Cantidad],Tabla7[Código del producto],$B3482,Tabla7[Tipo de movimiento],"SALIDA",Tabla7[Mes],N$5))</f>
        <v/>
      </c>
      <c r="O3482" s="39" t="str">
        <f>IF($B3482="","",-SUMIFS(Tabla7[Cantidad],Tabla7[Código del producto],$B3482,Tabla7[Tipo de movimiento],"SALIDA",Tabla7[Mes],O$5))</f>
        <v/>
      </c>
      <c r="P3482" s="39" t="str">
        <f>IF($B3482="","",-SUMIFS(Tabla7[Cantidad],Tabla7[Código del producto],$B3482,Tabla7[Tipo de movimiento],"SALIDA",Tabla7[Mes],P$5))</f>
        <v/>
      </c>
      <c r="Q3482" s="39" t="str">
        <f t="shared" si="162"/>
        <v/>
      </c>
      <c r="R3482" s="51" t="str">
        <f>IF($B3482="","",IFERROR(VLOOKUP($B3482,'ABC rotación'!$C:$G,5,0),"C"))</f>
        <v/>
      </c>
      <c r="S3482" s="41" t="str">
        <f t="shared" si="163"/>
        <v/>
      </c>
      <c r="T3482" s="40" t="str">
        <f t="shared" si="164"/>
        <v/>
      </c>
      <c r="U3482" s="23" t="str">
        <f>IF($B3482="","",VLOOKUP($T3482,Tablas!$X$14:$Y$17,2,1))</f>
        <v/>
      </c>
    </row>
    <row r="3483" spans="2:21" x14ac:dyDescent="0.2">
      <c r="B3483" s="1" t="str">
        <f>IF(Tablas!B3481="","",Tablas!B3481)</f>
        <v/>
      </c>
      <c r="C3483" s="1" t="str">
        <f>IF(Tablas!C3481="","",Tablas!C3481)</f>
        <v/>
      </c>
      <c r="D3483" s="1" t="str">
        <f>IF(Tablas!D3481="","",Tablas!D3481)</f>
        <v/>
      </c>
      <c r="E3483" s="1" t="str">
        <f>IF(Tablas!E3481="","",Tablas!E3481)</f>
        <v/>
      </c>
      <c r="F3483" s="1" t="str">
        <f>IF(Tablas!F3481="","",Tablas!F3481)</f>
        <v/>
      </c>
      <c r="G3483" s="1" t="str">
        <f>IF(Tablas!I3481="","",Tablas!I3481)</f>
        <v/>
      </c>
      <c r="H3483" s="1" t="s">
        <v>911</v>
      </c>
      <c r="I3483" s="39" t="str">
        <f>IF($B3483="","",-SUMIFS(Tabla7[Cantidad],Tabla7[Código del producto],$B3483,Tabla7[Tipo de movimiento],"SALIDA",Tabla7[Mes],I$5))</f>
        <v/>
      </c>
      <c r="J3483" s="39" t="str">
        <f>IF($B3483="","",-SUMIFS(Tabla7[Cantidad],Tabla7[Código del producto],$B3483,Tabla7[Tipo de movimiento],"SALIDA",Tabla7[Mes],J$5))</f>
        <v/>
      </c>
      <c r="K3483" s="39" t="str">
        <f>IF($B3483="","",-SUMIFS(Tabla7[Cantidad],Tabla7[Código del producto],$B3483,Tabla7[Tipo de movimiento],"SALIDA",Tabla7[Mes],K$5))</f>
        <v/>
      </c>
      <c r="L3483" s="39" t="str">
        <f>IF($B3483="","",-SUMIFS(Tabla7[Cantidad],Tabla7[Código del producto],$B3483,Tabla7[Tipo de movimiento],"SALIDA",Tabla7[Mes],L$5))</f>
        <v/>
      </c>
      <c r="M3483" s="39" t="str">
        <f>IF($B3483="","",-SUMIFS(Tabla7[Cantidad],Tabla7[Código del producto],$B3483,Tabla7[Tipo de movimiento],"SALIDA",Tabla7[Mes],M$5))</f>
        <v/>
      </c>
      <c r="N3483" s="39" t="str">
        <f>IF($B3483="","",-SUMIFS(Tabla7[Cantidad],Tabla7[Código del producto],$B3483,Tabla7[Tipo de movimiento],"SALIDA",Tabla7[Mes],N$5))</f>
        <v/>
      </c>
      <c r="O3483" s="39" t="str">
        <f>IF($B3483="","",-SUMIFS(Tabla7[Cantidad],Tabla7[Código del producto],$B3483,Tabla7[Tipo de movimiento],"SALIDA",Tabla7[Mes],O$5))</f>
        <v/>
      </c>
      <c r="P3483" s="39" t="str">
        <f>IF($B3483="","",-SUMIFS(Tabla7[Cantidad],Tabla7[Código del producto],$B3483,Tabla7[Tipo de movimiento],"SALIDA",Tabla7[Mes],P$5))</f>
        <v/>
      </c>
      <c r="Q3483" s="39" t="str">
        <f t="shared" si="162"/>
        <v/>
      </c>
      <c r="R3483" s="51" t="str">
        <f>IF($B3483="","",IFERROR(VLOOKUP($B3483,'ABC rotación'!$C:$G,5,0),"C"))</f>
        <v/>
      </c>
      <c r="S3483" s="41" t="str">
        <f t="shared" si="163"/>
        <v/>
      </c>
      <c r="T3483" s="40" t="str">
        <f t="shared" si="164"/>
        <v/>
      </c>
      <c r="U3483" s="23" t="str">
        <f>IF($B3483="","",VLOOKUP($T3483,Tablas!$X$14:$Y$17,2,1))</f>
        <v/>
      </c>
    </row>
    <row r="3484" spans="2:21" x14ac:dyDescent="0.2">
      <c r="B3484" s="1" t="str">
        <f>IF(Tablas!B3482="","",Tablas!B3482)</f>
        <v/>
      </c>
      <c r="C3484" s="1" t="str">
        <f>IF(Tablas!C3482="","",Tablas!C3482)</f>
        <v/>
      </c>
      <c r="D3484" s="1" t="str">
        <f>IF(Tablas!D3482="","",Tablas!D3482)</f>
        <v/>
      </c>
      <c r="E3484" s="1" t="str">
        <f>IF(Tablas!E3482="","",Tablas!E3482)</f>
        <v/>
      </c>
      <c r="F3484" s="1" t="str">
        <f>IF(Tablas!F3482="","",Tablas!F3482)</f>
        <v/>
      </c>
      <c r="G3484" s="1" t="str">
        <f>IF(Tablas!I3482="","",Tablas!I3482)</f>
        <v/>
      </c>
      <c r="H3484" s="1" t="s">
        <v>911</v>
      </c>
      <c r="I3484" s="39" t="str">
        <f>IF($B3484="","",-SUMIFS(Tabla7[Cantidad],Tabla7[Código del producto],$B3484,Tabla7[Tipo de movimiento],"SALIDA",Tabla7[Mes],I$5))</f>
        <v/>
      </c>
      <c r="J3484" s="39" t="str">
        <f>IF($B3484="","",-SUMIFS(Tabla7[Cantidad],Tabla7[Código del producto],$B3484,Tabla7[Tipo de movimiento],"SALIDA",Tabla7[Mes],J$5))</f>
        <v/>
      </c>
      <c r="K3484" s="39" t="str">
        <f>IF($B3484="","",-SUMIFS(Tabla7[Cantidad],Tabla7[Código del producto],$B3484,Tabla7[Tipo de movimiento],"SALIDA",Tabla7[Mes],K$5))</f>
        <v/>
      </c>
      <c r="L3484" s="39" t="str">
        <f>IF($B3484="","",-SUMIFS(Tabla7[Cantidad],Tabla7[Código del producto],$B3484,Tabla7[Tipo de movimiento],"SALIDA",Tabla7[Mes],L$5))</f>
        <v/>
      </c>
      <c r="M3484" s="39" t="str">
        <f>IF($B3484="","",-SUMIFS(Tabla7[Cantidad],Tabla7[Código del producto],$B3484,Tabla7[Tipo de movimiento],"SALIDA",Tabla7[Mes],M$5))</f>
        <v/>
      </c>
      <c r="N3484" s="39" t="str">
        <f>IF($B3484="","",-SUMIFS(Tabla7[Cantidad],Tabla7[Código del producto],$B3484,Tabla7[Tipo de movimiento],"SALIDA",Tabla7[Mes],N$5))</f>
        <v/>
      </c>
      <c r="O3484" s="39" t="str">
        <f>IF($B3484="","",-SUMIFS(Tabla7[Cantidad],Tabla7[Código del producto],$B3484,Tabla7[Tipo de movimiento],"SALIDA",Tabla7[Mes],O$5))</f>
        <v/>
      </c>
      <c r="P3484" s="39" t="str">
        <f>IF($B3484="","",-SUMIFS(Tabla7[Cantidad],Tabla7[Código del producto],$B3484,Tabla7[Tipo de movimiento],"SALIDA",Tabla7[Mes],P$5))</f>
        <v/>
      </c>
      <c r="Q3484" s="39" t="str">
        <f t="shared" si="162"/>
        <v/>
      </c>
      <c r="R3484" s="51" t="str">
        <f>IF($B3484="","",IFERROR(VLOOKUP($B3484,'ABC rotación'!$C:$G,5,0),"C"))</f>
        <v/>
      </c>
      <c r="S3484" s="41" t="str">
        <f t="shared" si="163"/>
        <v/>
      </c>
      <c r="T3484" s="40" t="str">
        <f t="shared" si="164"/>
        <v/>
      </c>
      <c r="U3484" s="23" t="str">
        <f>IF($B3484="","",VLOOKUP($T3484,Tablas!$X$14:$Y$17,2,1))</f>
        <v/>
      </c>
    </row>
    <row r="3485" spans="2:21" x14ac:dyDescent="0.2">
      <c r="B3485" s="1" t="str">
        <f>IF(Tablas!B3483="","",Tablas!B3483)</f>
        <v/>
      </c>
      <c r="C3485" s="1" t="str">
        <f>IF(Tablas!C3483="","",Tablas!C3483)</f>
        <v/>
      </c>
      <c r="D3485" s="1" t="str">
        <f>IF(Tablas!D3483="","",Tablas!D3483)</f>
        <v/>
      </c>
      <c r="E3485" s="1" t="str">
        <f>IF(Tablas!E3483="","",Tablas!E3483)</f>
        <v/>
      </c>
      <c r="F3485" s="1" t="str">
        <f>IF(Tablas!F3483="","",Tablas!F3483)</f>
        <v/>
      </c>
      <c r="G3485" s="1" t="str">
        <f>IF(Tablas!I3483="","",Tablas!I3483)</f>
        <v/>
      </c>
      <c r="H3485" s="1" t="s">
        <v>911</v>
      </c>
      <c r="I3485" s="39" t="str">
        <f>IF($B3485="","",-SUMIFS(Tabla7[Cantidad],Tabla7[Código del producto],$B3485,Tabla7[Tipo de movimiento],"SALIDA",Tabla7[Mes],I$5))</f>
        <v/>
      </c>
      <c r="J3485" s="39" t="str">
        <f>IF($B3485="","",-SUMIFS(Tabla7[Cantidad],Tabla7[Código del producto],$B3485,Tabla7[Tipo de movimiento],"SALIDA",Tabla7[Mes],J$5))</f>
        <v/>
      </c>
      <c r="K3485" s="39" t="str">
        <f>IF($B3485="","",-SUMIFS(Tabla7[Cantidad],Tabla7[Código del producto],$B3485,Tabla7[Tipo de movimiento],"SALIDA",Tabla7[Mes],K$5))</f>
        <v/>
      </c>
      <c r="L3485" s="39" t="str">
        <f>IF($B3485="","",-SUMIFS(Tabla7[Cantidad],Tabla7[Código del producto],$B3485,Tabla7[Tipo de movimiento],"SALIDA",Tabla7[Mes],L$5))</f>
        <v/>
      </c>
      <c r="M3485" s="39" t="str">
        <f>IF($B3485="","",-SUMIFS(Tabla7[Cantidad],Tabla7[Código del producto],$B3485,Tabla7[Tipo de movimiento],"SALIDA",Tabla7[Mes],M$5))</f>
        <v/>
      </c>
      <c r="N3485" s="39" t="str">
        <f>IF($B3485="","",-SUMIFS(Tabla7[Cantidad],Tabla7[Código del producto],$B3485,Tabla7[Tipo de movimiento],"SALIDA",Tabla7[Mes],N$5))</f>
        <v/>
      </c>
      <c r="O3485" s="39" t="str">
        <f>IF($B3485="","",-SUMIFS(Tabla7[Cantidad],Tabla7[Código del producto],$B3485,Tabla7[Tipo de movimiento],"SALIDA",Tabla7[Mes],O$5))</f>
        <v/>
      </c>
      <c r="P3485" s="39" t="str">
        <f>IF($B3485="","",-SUMIFS(Tabla7[Cantidad],Tabla7[Código del producto],$B3485,Tabla7[Tipo de movimiento],"SALIDA",Tabla7[Mes],P$5))</f>
        <v/>
      </c>
      <c r="Q3485" s="39" t="str">
        <f t="shared" si="162"/>
        <v/>
      </c>
      <c r="R3485" s="51" t="str">
        <f>IF($B3485="","",IFERROR(VLOOKUP($B3485,'ABC rotación'!$C:$G,5,0),"C"))</f>
        <v/>
      </c>
      <c r="S3485" s="41" t="str">
        <f t="shared" si="163"/>
        <v/>
      </c>
      <c r="T3485" s="40" t="str">
        <f t="shared" si="164"/>
        <v/>
      </c>
      <c r="U3485" s="23" t="str">
        <f>IF($B3485="","",VLOOKUP($T3485,Tablas!$X$14:$Y$17,2,1))</f>
        <v/>
      </c>
    </row>
    <row r="3486" spans="2:21" x14ac:dyDescent="0.2">
      <c r="B3486" s="1" t="str">
        <f>IF(Tablas!B3484="","",Tablas!B3484)</f>
        <v/>
      </c>
      <c r="C3486" s="1" t="str">
        <f>IF(Tablas!C3484="","",Tablas!C3484)</f>
        <v/>
      </c>
      <c r="D3486" s="1" t="str">
        <f>IF(Tablas!D3484="","",Tablas!D3484)</f>
        <v/>
      </c>
      <c r="E3486" s="1" t="str">
        <f>IF(Tablas!E3484="","",Tablas!E3484)</f>
        <v/>
      </c>
      <c r="F3486" s="1" t="str">
        <f>IF(Tablas!F3484="","",Tablas!F3484)</f>
        <v/>
      </c>
      <c r="G3486" s="1" t="str">
        <f>IF(Tablas!I3484="","",Tablas!I3484)</f>
        <v/>
      </c>
      <c r="H3486" s="1" t="s">
        <v>911</v>
      </c>
      <c r="I3486" s="39" t="str">
        <f>IF($B3486="","",-SUMIFS(Tabla7[Cantidad],Tabla7[Código del producto],$B3486,Tabla7[Tipo de movimiento],"SALIDA",Tabla7[Mes],I$5))</f>
        <v/>
      </c>
      <c r="J3486" s="39" t="str">
        <f>IF($B3486="","",-SUMIFS(Tabla7[Cantidad],Tabla7[Código del producto],$B3486,Tabla7[Tipo de movimiento],"SALIDA",Tabla7[Mes],J$5))</f>
        <v/>
      </c>
      <c r="K3486" s="39" t="str">
        <f>IF($B3486="","",-SUMIFS(Tabla7[Cantidad],Tabla7[Código del producto],$B3486,Tabla7[Tipo de movimiento],"SALIDA",Tabla7[Mes],K$5))</f>
        <v/>
      </c>
      <c r="L3486" s="39" t="str">
        <f>IF($B3486="","",-SUMIFS(Tabla7[Cantidad],Tabla7[Código del producto],$B3486,Tabla7[Tipo de movimiento],"SALIDA",Tabla7[Mes],L$5))</f>
        <v/>
      </c>
      <c r="M3486" s="39" t="str">
        <f>IF($B3486="","",-SUMIFS(Tabla7[Cantidad],Tabla7[Código del producto],$B3486,Tabla7[Tipo de movimiento],"SALIDA",Tabla7[Mes],M$5))</f>
        <v/>
      </c>
      <c r="N3486" s="39" t="str">
        <f>IF($B3486="","",-SUMIFS(Tabla7[Cantidad],Tabla7[Código del producto],$B3486,Tabla7[Tipo de movimiento],"SALIDA",Tabla7[Mes],N$5))</f>
        <v/>
      </c>
      <c r="O3486" s="39" t="str">
        <f>IF($B3486="","",-SUMIFS(Tabla7[Cantidad],Tabla7[Código del producto],$B3486,Tabla7[Tipo de movimiento],"SALIDA",Tabla7[Mes],O$5))</f>
        <v/>
      </c>
      <c r="P3486" s="39" t="str">
        <f>IF($B3486="","",-SUMIFS(Tabla7[Cantidad],Tabla7[Código del producto],$B3486,Tabla7[Tipo de movimiento],"SALIDA",Tabla7[Mes],P$5))</f>
        <v/>
      </c>
      <c r="Q3486" s="39" t="str">
        <f t="shared" si="162"/>
        <v/>
      </c>
      <c r="R3486" s="51" t="str">
        <f>IF($B3486="","",IFERROR(VLOOKUP($B3486,'ABC rotación'!$C:$G,5,0),"C"))</f>
        <v/>
      </c>
      <c r="S3486" s="41" t="str">
        <f t="shared" si="163"/>
        <v/>
      </c>
      <c r="T3486" s="40" t="str">
        <f t="shared" si="164"/>
        <v/>
      </c>
      <c r="U3486" s="23" t="str">
        <f>IF($B3486="","",VLOOKUP($T3486,Tablas!$X$14:$Y$17,2,1))</f>
        <v/>
      </c>
    </row>
    <row r="3487" spans="2:21" x14ac:dyDescent="0.2">
      <c r="B3487" s="1" t="str">
        <f>IF(Tablas!B3485="","",Tablas!B3485)</f>
        <v/>
      </c>
      <c r="C3487" s="1" t="str">
        <f>IF(Tablas!C3485="","",Tablas!C3485)</f>
        <v/>
      </c>
      <c r="D3487" s="1" t="str">
        <f>IF(Tablas!D3485="","",Tablas!D3485)</f>
        <v/>
      </c>
      <c r="E3487" s="1" t="str">
        <f>IF(Tablas!E3485="","",Tablas!E3485)</f>
        <v/>
      </c>
      <c r="F3487" s="1" t="str">
        <f>IF(Tablas!F3485="","",Tablas!F3485)</f>
        <v/>
      </c>
      <c r="G3487" s="1" t="str">
        <f>IF(Tablas!I3485="","",Tablas!I3485)</f>
        <v/>
      </c>
      <c r="H3487" s="1" t="s">
        <v>911</v>
      </c>
      <c r="I3487" s="39" t="str">
        <f>IF($B3487="","",-SUMIFS(Tabla7[Cantidad],Tabla7[Código del producto],$B3487,Tabla7[Tipo de movimiento],"SALIDA",Tabla7[Mes],I$5))</f>
        <v/>
      </c>
      <c r="J3487" s="39" t="str">
        <f>IF($B3487="","",-SUMIFS(Tabla7[Cantidad],Tabla7[Código del producto],$B3487,Tabla7[Tipo de movimiento],"SALIDA",Tabla7[Mes],J$5))</f>
        <v/>
      </c>
      <c r="K3487" s="39" t="str">
        <f>IF($B3487="","",-SUMIFS(Tabla7[Cantidad],Tabla7[Código del producto],$B3487,Tabla7[Tipo de movimiento],"SALIDA",Tabla7[Mes],K$5))</f>
        <v/>
      </c>
      <c r="L3487" s="39" t="str">
        <f>IF($B3487="","",-SUMIFS(Tabla7[Cantidad],Tabla7[Código del producto],$B3487,Tabla7[Tipo de movimiento],"SALIDA",Tabla7[Mes],L$5))</f>
        <v/>
      </c>
      <c r="M3487" s="39" t="str">
        <f>IF($B3487="","",-SUMIFS(Tabla7[Cantidad],Tabla7[Código del producto],$B3487,Tabla7[Tipo de movimiento],"SALIDA",Tabla7[Mes],M$5))</f>
        <v/>
      </c>
      <c r="N3487" s="39" t="str">
        <f>IF($B3487="","",-SUMIFS(Tabla7[Cantidad],Tabla7[Código del producto],$B3487,Tabla7[Tipo de movimiento],"SALIDA",Tabla7[Mes],N$5))</f>
        <v/>
      </c>
      <c r="O3487" s="39" t="str">
        <f>IF($B3487="","",-SUMIFS(Tabla7[Cantidad],Tabla7[Código del producto],$B3487,Tabla7[Tipo de movimiento],"SALIDA",Tabla7[Mes],O$5))</f>
        <v/>
      </c>
      <c r="P3487" s="39" t="str">
        <f>IF($B3487="","",-SUMIFS(Tabla7[Cantidad],Tabla7[Código del producto],$B3487,Tabla7[Tipo de movimiento],"SALIDA",Tabla7[Mes],P$5))</f>
        <v/>
      </c>
      <c r="Q3487" s="39" t="str">
        <f t="shared" si="162"/>
        <v/>
      </c>
      <c r="R3487" s="51" t="str">
        <f>IF($B3487="","",IFERROR(VLOOKUP($B3487,'ABC rotación'!$C:$G,5,0),"C"))</f>
        <v/>
      </c>
      <c r="S3487" s="41" t="str">
        <f t="shared" si="163"/>
        <v/>
      </c>
      <c r="T3487" s="40" t="str">
        <f t="shared" si="164"/>
        <v/>
      </c>
      <c r="U3487" s="23" t="str">
        <f>IF($B3487="","",VLOOKUP($T3487,Tablas!$X$14:$Y$17,2,1))</f>
        <v/>
      </c>
    </row>
    <row r="3488" spans="2:21" x14ac:dyDescent="0.2">
      <c r="B3488" s="1" t="str">
        <f>IF(Tablas!B3486="","",Tablas!B3486)</f>
        <v/>
      </c>
      <c r="C3488" s="1" t="str">
        <f>IF(Tablas!C3486="","",Tablas!C3486)</f>
        <v/>
      </c>
      <c r="D3488" s="1" t="str">
        <f>IF(Tablas!D3486="","",Tablas!D3486)</f>
        <v/>
      </c>
      <c r="E3488" s="1" t="str">
        <f>IF(Tablas!E3486="","",Tablas!E3486)</f>
        <v/>
      </c>
      <c r="F3488" s="1" t="str">
        <f>IF(Tablas!F3486="","",Tablas!F3486)</f>
        <v/>
      </c>
      <c r="G3488" s="1" t="str">
        <f>IF(Tablas!I3486="","",Tablas!I3486)</f>
        <v/>
      </c>
      <c r="H3488" s="1" t="s">
        <v>911</v>
      </c>
      <c r="I3488" s="39" t="str">
        <f>IF($B3488="","",-SUMIFS(Tabla7[Cantidad],Tabla7[Código del producto],$B3488,Tabla7[Tipo de movimiento],"SALIDA",Tabla7[Mes],I$5))</f>
        <v/>
      </c>
      <c r="J3488" s="39" t="str">
        <f>IF($B3488="","",-SUMIFS(Tabla7[Cantidad],Tabla7[Código del producto],$B3488,Tabla7[Tipo de movimiento],"SALIDA",Tabla7[Mes],J$5))</f>
        <v/>
      </c>
      <c r="K3488" s="39" t="str">
        <f>IF($B3488="","",-SUMIFS(Tabla7[Cantidad],Tabla7[Código del producto],$B3488,Tabla7[Tipo de movimiento],"SALIDA",Tabla7[Mes],K$5))</f>
        <v/>
      </c>
      <c r="L3488" s="39" t="str">
        <f>IF($B3488="","",-SUMIFS(Tabla7[Cantidad],Tabla7[Código del producto],$B3488,Tabla7[Tipo de movimiento],"SALIDA",Tabla7[Mes],L$5))</f>
        <v/>
      </c>
      <c r="M3488" s="39" t="str">
        <f>IF($B3488="","",-SUMIFS(Tabla7[Cantidad],Tabla7[Código del producto],$B3488,Tabla7[Tipo de movimiento],"SALIDA",Tabla7[Mes],M$5))</f>
        <v/>
      </c>
      <c r="N3488" s="39" t="str">
        <f>IF($B3488="","",-SUMIFS(Tabla7[Cantidad],Tabla7[Código del producto],$B3488,Tabla7[Tipo de movimiento],"SALIDA",Tabla7[Mes],N$5))</f>
        <v/>
      </c>
      <c r="O3488" s="39" t="str">
        <f>IF($B3488="","",-SUMIFS(Tabla7[Cantidad],Tabla7[Código del producto],$B3488,Tabla7[Tipo de movimiento],"SALIDA",Tabla7[Mes],O$5))</f>
        <v/>
      </c>
      <c r="P3488" s="39" t="str">
        <f>IF($B3488="","",-SUMIFS(Tabla7[Cantidad],Tabla7[Código del producto],$B3488,Tabla7[Tipo de movimiento],"SALIDA",Tabla7[Mes],P$5))</f>
        <v/>
      </c>
      <c r="Q3488" s="39" t="str">
        <f t="shared" si="162"/>
        <v/>
      </c>
      <c r="R3488" s="51" t="str">
        <f>IF($B3488="","",IFERROR(VLOOKUP($B3488,'ABC rotación'!$C:$G,5,0),"C"))</f>
        <v/>
      </c>
      <c r="S3488" s="41" t="str">
        <f t="shared" si="163"/>
        <v/>
      </c>
      <c r="T3488" s="40" t="str">
        <f t="shared" si="164"/>
        <v/>
      </c>
      <c r="U3488" s="23" t="str">
        <f>IF($B3488="","",VLOOKUP($T3488,Tablas!$X$14:$Y$17,2,1))</f>
        <v/>
      </c>
    </row>
    <row r="3489" spans="2:21" x14ac:dyDescent="0.2">
      <c r="B3489" s="1" t="str">
        <f>IF(Tablas!B3487="","",Tablas!B3487)</f>
        <v/>
      </c>
      <c r="C3489" s="1" t="str">
        <f>IF(Tablas!C3487="","",Tablas!C3487)</f>
        <v/>
      </c>
      <c r="D3489" s="1" t="str">
        <f>IF(Tablas!D3487="","",Tablas!D3487)</f>
        <v/>
      </c>
      <c r="E3489" s="1" t="str">
        <f>IF(Tablas!E3487="","",Tablas!E3487)</f>
        <v/>
      </c>
      <c r="F3489" s="1" t="str">
        <f>IF(Tablas!F3487="","",Tablas!F3487)</f>
        <v/>
      </c>
      <c r="G3489" s="1" t="str">
        <f>IF(Tablas!I3487="","",Tablas!I3487)</f>
        <v/>
      </c>
      <c r="H3489" s="1" t="s">
        <v>911</v>
      </c>
      <c r="I3489" s="39" t="str">
        <f>IF($B3489="","",-SUMIFS(Tabla7[Cantidad],Tabla7[Código del producto],$B3489,Tabla7[Tipo de movimiento],"SALIDA",Tabla7[Mes],I$5))</f>
        <v/>
      </c>
      <c r="J3489" s="39" t="str">
        <f>IF($B3489="","",-SUMIFS(Tabla7[Cantidad],Tabla7[Código del producto],$B3489,Tabla7[Tipo de movimiento],"SALIDA",Tabla7[Mes],J$5))</f>
        <v/>
      </c>
      <c r="K3489" s="39" t="str">
        <f>IF($B3489="","",-SUMIFS(Tabla7[Cantidad],Tabla7[Código del producto],$B3489,Tabla7[Tipo de movimiento],"SALIDA",Tabla7[Mes],K$5))</f>
        <v/>
      </c>
      <c r="L3489" s="39" t="str">
        <f>IF($B3489="","",-SUMIFS(Tabla7[Cantidad],Tabla7[Código del producto],$B3489,Tabla7[Tipo de movimiento],"SALIDA",Tabla7[Mes],L$5))</f>
        <v/>
      </c>
      <c r="M3489" s="39" t="str">
        <f>IF($B3489="","",-SUMIFS(Tabla7[Cantidad],Tabla7[Código del producto],$B3489,Tabla7[Tipo de movimiento],"SALIDA",Tabla7[Mes],M$5))</f>
        <v/>
      </c>
      <c r="N3489" s="39" t="str">
        <f>IF($B3489="","",-SUMIFS(Tabla7[Cantidad],Tabla7[Código del producto],$B3489,Tabla7[Tipo de movimiento],"SALIDA",Tabla7[Mes],N$5))</f>
        <v/>
      </c>
      <c r="O3489" s="39" t="str">
        <f>IF($B3489="","",-SUMIFS(Tabla7[Cantidad],Tabla7[Código del producto],$B3489,Tabla7[Tipo de movimiento],"SALIDA",Tabla7[Mes],O$5))</f>
        <v/>
      </c>
      <c r="P3489" s="39" t="str">
        <f>IF($B3489="","",-SUMIFS(Tabla7[Cantidad],Tabla7[Código del producto],$B3489,Tabla7[Tipo de movimiento],"SALIDA",Tabla7[Mes],P$5))</f>
        <v/>
      </c>
      <c r="Q3489" s="39" t="str">
        <f t="shared" si="162"/>
        <v/>
      </c>
      <c r="R3489" s="51" t="str">
        <f>IF($B3489="","",IFERROR(VLOOKUP($B3489,'ABC rotación'!$C:$G,5,0),"C"))</f>
        <v/>
      </c>
      <c r="S3489" s="41" t="str">
        <f t="shared" si="163"/>
        <v/>
      </c>
      <c r="T3489" s="40" t="str">
        <f t="shared" si="164"/>
        <v/>
      </c>
      <c r="U3489" s="23" t="str">
        <f>IF($B3489="","",VLOOKUP($T3489,Tablas!$X$14:$Y$17,2,1))</f>
        <v/>
      </c>
    </row>
    <row r="3490" spans="2:21" x14ac:dyDescent="0.2">
      <c r="B3490" s="1" t="str">
        <f>IF(Tablas!B3488="","",Tablas!B3488)</f>
        <v/>
      </c>
      <c r="C3490" s="1" t="str">
        <f>IF(Tablas!C3488="","",Tablas!C3488)</f>
        <v/>
      </c>
      <c r="D3490" s="1" t="str">
        <f>IF(Tablas!D3488="","",Tablas!D3488)</f>
        <v/>
      </c>
      <c r="E3490" s="1" t="str">
        <f>IF(Tablas!E3488="","",Tablas!E3488)</f>
        <v/>
      </c>
      <c r="F3490" s="1" t="str">
        <f>IF(Tablas!F3488="","",Tablas!F3488)</f>
        <v/>
      </c>
      <c r="G3490" s="1" t="str">
        <f>IF(Tablas!I3488="","",Tablas!I3488)</f>
        <v/>
      </c>
      <c r="H3490" s="1" t="s">
        <v>911</v>
      </c>
      <c r="I3490" s="39" t="str">
        <f>IF($B3490="","",-SUMIFS(Tabla7[Cantidad],Tabla7[Código del producto],$B3490,Tabla7[Tipo de movimiento],"SALIDA",Tabla7[Mes],I$5))</f>
        <v/>
      </c>
      <c r="J3490" s="39" t="str">
        <f>IF($B3490="","",-SUMIFS(Tabla7[Cantidad],Tabla7[Código del producto],$B3490,Tabla7[Tipo de movimiento],"SALIDA",Tabla7[Mes],J$5))</f>
        <v/>
      </c>
      <c r="K3490" s="39" t="str">
        <f>IF($B3490="","",-SUMIFS(Tabla7[Cantidad],Tabla7[Código del producto],$B3490,Tabla7[Tipo de movimiento],"SALIDA",Tabla7[Mes],K$5))</f>
        <v/>
      </c>
      <c r="L3490" s="39" t="str">
        <f>IF($B3490="","",-SUMIFS(Tabla7[Cantidad],Tabla7[Código del producto],$B3490,Tabla7[Tipo de movimiento],"SALIDA",Tabla7[Mes],L$5))</f>
        <v/>
      </c>
      <c r="M3490" s="39" t="str">
        <f>IF($B3490="","",-SUMIFS(Tabla7[Cantidad],Tabla7[Código del producto],$B3490,Tabla7[Tipo de movimiento],"SALIDA",Tabla7[Mes],M$5))</f>
        <v/>
      </c>
      <c r="N3490" s="39" t="str">
        <f>IF($B3490="","",-SUMIFS(Tabla7[Cantidad],Tabla7[Código del producto],$B3490,Tabla7[Tipo de movimiento],"SALIDA",Tabla7[Mes],N$5))</f>
        <v/>
      </c>
      <c r="O3490" s="39" t="str">
        <f>IF($B3490="","",-SUMIFS(Tabla7[Cantidad],Tabla7[Código del producto],$B3490,Tabla7[Tipo de movimiento],"SALIDA",Tabla7[Mes],O$5))</f>
        <v/>
      </c>
      <c r="P3490" s="39" t="str">
        <f>IF($B3490="","",-SUMIFS(Tabla7[Cantidad],Tabla7[Código del producto],$B3490,Tabla7[Tipo de movimiento],"SALIDA",Tabla7[Mes],P$5))</f>
        <v/>
      </c>
      <c r="Q3490" s="39" t="str">
        <f t="shared" si="162"/>
        <v/>
      </c>
      <c r="R3490" s="51" t="str">
        <f>IF($B3490="","",IFERROR(VLOOKUP($B3490,'ABC rotación'!$C:$G,5,0),"C"))</f>
        <v/>
      </c>
      <c r="S3490" s="41" t="str">
        <f t="shared" si="163"/>
        <v/>
      </c>
      <c r="T3490" s="40" t="str">
        <f t="shared" si="164"/>
        <v/>
      </c>
      <c r="U3490" s="23" t="str">
        <f>IF($B3490="","",VLOOKUP($T3490,Tablas!$X$14:$Y$17,2,1))</f>
        <v/>
      </c>
    </row>
    <row r="3491" spans="2:21" x14ac:dyDescent="0.2">
      <c r="B3491" s="1" t="str">
        <f>IF(Tablas!B3489="","",Tablas!B3489)</f>
        <v/>
      </c>
      <c r="C3491" s="1" t="str">
        <f>IF(Tablas!C3489="","",Tablas!C3489)</f>
        <v/>
      </c>
      <c r="D3491" s="1" t="str">
        <f>IF(Tablas!D3489="","",Tablas!D3489)</f>
        <v/>
      </c>
      <c r="E3491" s="1" t="str">
        <f>IF(Tablas!E3489="","",Tablas!E3489)</f>
        <v/>
      </c>
      <c r="F3491" s="1" t="str">
        <f>IF(Tablas!F3489="","",Tablas!F3489)</f>
        <v/>
      </c>
      <c r="G3491" s="1" t="str">
        <f>IF(Tablas!I3489="","",Tablas!I3489)</f>
        <v/>
      </c>
      <c r="H3491" s="1" t="s">
        <v>911</v>
      </c>
      <c r="I3491" s="39" t="str">
        <f>IF($B3491="","",-SUMIFS(Tabla7[Cantidad],Tabla7[Código del producto],$B3491,Tabla7[Tipo de movimiento],"SALIDA",Tabla7[Mes],I$5))</f>
        <v/>
      </c>
      <c r="J3491" s="39" t="str">
        <f>IF($B3491="","",-SUMIFS(Tabla7[Cantidad],Tabla7[Código del producto],$B3491,Tabla7[Tipo de movimiento],"SALIDA",Tabla7[Mes],J$5))</f>
        <v/>
      </c>
      <c r="K3491" s="39" t="str">
        <f>IF($B3491="","",-SUMIFS(Tabla7[Cantidad],Tabla7[Código del producto],$B3491,Tabla7[Tipo de movimiento],"SALIDA",Tabla7[Mes],K$5))</f>
        <v/>
      </c>
      <c r="L3491" s="39" t="str">
        <f>IF($B3491="","",-SUMIFS(Tabla7[Cantidad],Tabla7[Código del producto],$B3491,Tabla7[Tipo de movimiento],"SALIDA",Tabla7[Mes],L$5))</f>
        <v/>
      </c>
      <c r="M3491" s="39" t="str">
        <f>IF($B3491="","",-SUMIFS(Tabla7[Cantidad],Tabla7[Código del producto],$B3491,Tabla7[Tipo de movimiento],"SALIDA",Tabla7[Mes],M$5))</f>
        <v/>
      </c>
      <c r="N3491" s="39" t="str">
        <f>IF($B3491="","",-SUMIFS(Tabla7[Cantidad],Tabla7[Código del producto],$B3491,Tabla7[Tipo de movimiento],"SALIDA",Tabla7[Mes],N$5))</f>
        <v/>
      </c>
      <c r="O3491" s="39" t="str">
        <f>IF($B3491="","",-SUMIFS(Tabla7[Cantidad],Tabla7[Código del producto],$B3491,Tabla7[Tipo de movimiento],"SALIDA",Tabla7[Mes],O$5))</f>
        <v/>
      </c>
      <c r="P3491" s="39" t="str">
        <f>IF($B3491="","",-SUMIFS(Tabla7[Cantidad],Tabla7[Código del producto],$B3491,Tabla7[Tipo de movimiento],"SALIDA",Tabla7[Mes],P$5))</f>
        <v/>
      </c>
      <c r="Q3491" s="39" t="str">
        <f t="shared" si="162"/>
        <v/>
      </c>
      <c r="R3491" s="51" t="str">
        <f>IF($B3491="","",IFERROR(VLOOKUP($B3491,'ABC rotación'!$C:$G,5,0),"C"))</f>
        <v/>
      </c>
      <c r="S3491" s="41" t="str">
        <f t="shared" si="163"/>
        <v/>
      </c>
      <c r="T3491" s="40" t="str">
        <f t="shared" si="164"/>
        <v/>
      </c>
      <c r="U3491" s="23" t="str">
        <f>IF($B3491="","",VLOOKUP($T3491,Tablas!$X$14:$Y$17,2,1))</f>
        <v/>
      </c>
    </row>
    <row r="3492" spans="2:21" x14ac:dyDescent="0.2">
      <c r="B3492" s="1" t="str">
        <f>IF(Tablas!B3490="","",Tablas!B3490)</f>
        <v/>
      </c>
      <c r="C3492" s="1" t="str">
        <f>IF(Tablas!C3490="","",Tablas!C3490)</f>
        <v/>
      </c>
      <c r="D3492" s="1" t="str">
        <f>IF(Tablas!D3490="","",Tablas!D3490)</f>
        <v/>
      </c>
      <c r="E3492" s="1" t="str">
        <f>IF(Tablas!E3490="","",Tablas!E3490)</f>
        <v/>
      </c>
      <c r="F3492" s="1" t="str">
        <f>IF(Tablas!F3490="","",Tablas!F3490)</f>
        <v/>
      </c>
      <c r="G3492" s="1" t="str">
        <f>IF(Tablas!I3490="","",Tablas!I3490)</f>
        <v/>
      </c>
      <c r="H3492" s="1" t="s">
        <v>911</v>
      </c>
      <c r="I3492" s="39" t="str">
        <f>IF($B3492="","",-SUMIFS(Tabla7[Cantidad],Tabla7[Código del producto],$B3492,Tabla7[Tipo de movimiento],"SALIDA",Tabla7[Mes],I$5))</f>
        <v/>
      </c>
      <c r="J3492" s="39" t="str">
        <f>IF($B3492="","",-SUMIFS(Tabla7[Cantidad],Tabla7[Código del producto],$B3492,Tabla7[Tipo de movimiento],"SALIDA",Tabla7[Mes],J$5))</f>
        <v/>
      </c>
      <c r="K3492" s="39" t="str">
        <f>IF($B3492="","",-SUMIFS(Tabla7[Cantidad],Tabla7[Código del producto],$B3492,Tabla7[Tipo de movimiento],"SALIDA",Tabla7[Mes],K$5))</f>
        <v/>
      </c>
      <c r="L3492" s="39" t="str">
        <f>IF($B3492="","",-SUMIFS(Tabla7[Cantidad],Tabla7[Código del producto],$B3492,Tabla7[Tipo de movimiento],"SALIDA",Tabla7[Mes],L$5))</f>
        <v/>
      </c>
      <c r="M3492" s="39" t="str">
        <f>IF($B3492="","",-SUMIFS(Tabla7[Cantidad],Tabla7[Código del producto],$B3492,Tabla7[Tipo de movimiento],"SALIDA",Tabla7[Mes],M$5))</f>
        <v/>
      </c>
      <c r="N3492" s="39" t="str">
        <f>IF($B3492="","",-SUMIFS(Tabla7[Cantidad],Tabla7[Código del producto],$B3492,Tabla7[Tipo de movimiento],"SALIDA",Tabla7[Mes],N$5))</f>
        <v/>
      </c>
      <c r="O3492" s="39" t="str">
        <f>IF($B3492="","",-SUMIFS(Tabla7[Cantidad],Tabla7[Código del producto],$B3492,Tabla7[Tipo de movimiento],"SALIDA",Tabla7[Mes],O$5))</f>
        <v/>
      </c>
      <c r="P3492" s="39" t="str">
        <f>IF($B3492="","",-SUMIFS(Tabla7[Cantidad],Tabla7[Código del producto],$B3492,Tabla7[Tipo de movimiento],"SALIDA",Tabla7[Mes],P$5))</f>
        <v/>
      </c>
      <c r="Q3492" s="39" t="str">
        <f t="shared" si="162"/>
        <v/>
      </c>
      <c r="R3492" s="51" t="str">
        <f>IF($B3492="","",IFERROR(VLOOKUP($B3492,'ABC rotación'!$C:$G,5,0),"C"))</f>
        <v/>
      </c>
      <c r="S3492" s="41" t="str">
        <f t="shared" si="163"/>
        <v/>
      </c>
      <c r="T3492" s="40" t="str">
        <f t="shared" si="164"/>
        <v/>
      </c>
      <c r="U3492" s="23" t="str">
        <f>IF($B3492="","",VLOOKUP($T3492,Tablas!$X$14:$Y$17,2,1))</f>
        <v/>
      </c>
    </row>
    <row r="3493" spans="2:21" x14ac:dyDescent="0.2">
      <c r="B3493" s="1" t="str">
        <f>IF(Tablas!B3491="","",Tablas!B3491)</f>
        <v/>
      </c>
      <c r="C3493" s="1" t="str">
        <f>IF(Tablas!C3491="","",Tablas!C3491)</f>
        <v/>
      </c>
      <c r="D3493" s="1" t="str">
        <f>IF(Tablas!D3491="","",Tablas!D3491)</f>
        <v/>
      </c>
      <c r="E3493" s="1" t="str">
        <f>IF(Tablas!E3491="","",Tablas!E3491)</f>
        <v/>
      </c>
      <c r="F3493" s="1" t="str">
        <f>IF(Tablas!F3491="","",Tablas!F3491)</f>
        <v/>
      </c>
      <c r="G3493" s="1" t="str">
        <f>IF(Tablas!I3491="","",Tablas!I3491)</f>
        <v/>
      </c>
      <c r="H3493" s="1" t="s">
        <v>911</v>
      </c>
      <c r="I3493" s="39" t="str">
        <f>IF($B3493="","",-SUMIFS(Tabla7[Cantidad],Tabla7[Código del producto],$B3493,Tabla7[Tipo de movimiento],"SALIDA",Tabla7[Mes],I$5))</f>
        <v/>
      </c>
      <c r="J3493" s="39" t="str">
        <f>IF($B3493="","",-SUMIFS(Tabla7[Cantidad],Tabla7[Código del producto],$B3493,Tabla7[Tipo de movimiento],"SALIDA",Tabla7[Mes],J$5))</f>
        <v/>
      </c>
      <c r="K3493" s="39" t="str">
        <f>IF($B3493="","",-SUMIFS(Tabla7[Cantidad],Tabla7[Código del producto],$B3493,Tabla7[Tipo de movimiento],"SALIDA",Tabla7[Mes],K$5))</f>
        <v/>
      </c>
      <c r="L3493" s="39" t="str">
        <f>IF($B3493="","",-SUMIFS(Tabla7[Cantidad],Tabla7[Código del producto],$B3493,Tabla7[Tipo de movimiento],"SALIDA",Tabla7[Mes],L$5))</f>
        <v/>
      </c>
      <c r="M3493" s="39" t="str">
        <f>IF($B3493="","",-SUMIFS(Tabla7[Cantidad],Tabla7[Código del producto],$B3493,Tabla7[Tipo de movimiento],"SALIDA",Tabla7[Mes],M$5))</f>
        <v/>
      </c>
      <c r="N3493" s="39" t="str">
        <f>IF($B3493="","",-SUMIFS(Tabla7[Cantidad],Tabla7[Código del producto],$B3493,Tabla7[Tipo de movimiento],"SALIDA",Tabla7[Mes],N$5))</f>
        <v/>
      </c>
      <c r="O3493" s="39" t="str">
        <f>IF($B3493="","",-SUMIFS(Tabla7[Cantidad],Tabla7[Código del producto],$B3493,Tabla7[Tipo de movimiento],"SALIDA",Tabla7[Mes],O$5))</f>
        <v/>
      </c>
      <c r="P3493" s="39" t="str">
        <f>IF($B3493="","",-SUMIFS(Tabla7[Cantidad],Tabla7[Código del producto],$B3493,Tabla7[Tipo de movimiento],"SALIDA",Tabla7[Mes],P$5))</f>
        <v/>
      </c>
      <c r="Q3493" s="39" t="str">
        <f t="shared" si="162"/>
        <v/>
      </c>
      <c r="R3493" s="51" t="str">
        <f>IF($B3493="","",IFERROR(VLOOKUP($B3493,'ABC rotación'!$C:$G,5,0),"C"))</f>
        <v/>
      </c>
      <c r="S3493" s="41" t="str">
        <f t="shared" si="163"/>
        <v/>
      </c>
      <c r="T3493" s="40" t="str">
        <f t="shared" si="164"/>
        <v/>
      </c>
      <c r="U3493" s="23" t="str">
        <f>IF($B3493="","",VLOOKUP($T3493,Tablas!$X$14:$Y$17,2,1))</f>
        <v/>
      </c>
    </row>
    <row r="3494" spans="2:21" x14ac:dyDescent="0.2">
      <c r="B3494" s="1" t="str">
        <f>IF(Tablas!B3492="","",Tablas!B3492)</f>
        <v/>
      </c>
      <c r="C3494" s="1" t="str">
        <f>IF(Tablas!C3492="","",Tablas!C3492)</f>
        <v/>
      </c>
      <c r="D3494" s="1" t="str">
        <f>IF(Tablas!D3492="","",Tablas!D3492)</f>
        <v/>
      </c>
      <c r="E3494" s="1" t="str">
        <f>IF(Tablas!E3492="","",Tablas!E3492)</f>
        <v/>
      </c>
      <c r="F3494" s="1" t="str">
        <f>IF(Tablas!F3492="","",Tablas!F3492)</f>
        <v/>
      </c>
      <c r="G3494" s="1" t="str">
        <f>IF(Tablas!I3492="","",Tablas!I3492)</f>
        <v/>
      </c>
      <c r="H3494" s="1" t="s">
        <v>911</v>
      </c>
      <c r="I3494" s="39" t="str">
        <f>IF($B3494="","",-SUMIFS(Tabla7[Cantidad],Tabla7[Código del producto],$B3494,Tabla7[Tipo de movimiento],"SALIDA",Tabla7[Mes],I$5))</f>
        <v/>
      </c>
      <c r="J3494" s="39" t="str">
        <f>IF($B3494="","",-SUMIFS(Tabla7[Cantidad],Tabla7[Código del producto],$B3494,Tabla7[Tipo de movimiento],"SALIDA",Tabla7[Mes],J$5))</f>
        <v/>
      </c>
      <c r="K3494" s="39" t="str">
        <f>IF($B3494="","",-SUMIFS(Tabla7[Cantidad],Tabla7[Código del producto],$B3494,Tabla7[Tipo de movimiento],"SALIDA",Tabla7[Mes],K$5))</f>
        <v/>
      </c>
      <c r="L3494" s="39" t="str">
        <f>IF($B3494="","",-SUMIFS(Tabla7[Cantidad],Tabla7[Código del producto],$B3494,Tabla7[Tipo de movimiento],"SALIDA",Tabla7[Mes],L$5))</f>
        <v/>
      </c>
      <c r="M3494" s="39" t="str">
        <f>IF($B3494="","",-SUMIFS(Tabla7[Cantidad],Tabla7[Código del producto],$B3494,Tabla7[Tipo de movimiento],"SALIDA",Tabla7[Mes],M$5))</f>
        <v/>
      </c>
      <c r="N3494" s="39" t="str">
        <f>IF($B3494="","",-SUMIFS(Tabla7[Cantidad],Tabla7[Código del producto],$B3494,Tabla7[Tipo de movimiento],"SALIDA",Tabla7[Mes],N$5))</f>
        <v/>
      </c>
      <c r="O3494" s="39" t="str">
        <f>IF($B3494="","",-SUMIFS(Tabla7[Cantidad],Tabla7[Código del producto],$B3494,Tabla7[Tipo de movimiento],"SALIDA",Tabla7[Mes],O$5))</f>
        <v/>
      </c>
      <c r="P3494" s="39" t="str">
        <f>IF($B3494="","",-SUMIFS(Tabla7[Cantidad],Tabla7[Código del producto],$B3494,Tabla7[Tipo de movimiento],"SALIDA",Tabla7[Mes],P$5))</f>
        <v/>
      </c>
      <c r="Q3494" s="39" t="str">
        <f t="shared" si="162"/>
        <v/>
      </c>
      <c r="R3494" s="51" t="str">
        <f>IF($B3494="","",IFERROR(VLOOKUP($B3494,'ABC rotación'!$C:$G,5,0),"C"))</f>
        <v/>
      </c>
      <c r="S3494" s="41" t="str">
        <f t="shared" si="163"/>
        <v/>
      </c>
      <c r="T3494" s="40" t="str">
        <f t="shared" si="164"/>
        <v/>
      </c>
      <c r="U3494" s="23" t="str">
        <f>IF($B3494="","",VLOOKUP($T3494,Tablas!$X$14:$Y$17,2,1))</f>
        <v/>
      </c>
    </row>
    <row r="3495" spans="2:21" x14ac:dyDescent="0.2">
      <c r="B3495" s="1" t="str">
        <f>IF(Tablas!B3493="","",Tablas!B3493)</f>
        <v/>
      </c>
      <c r="C3495" s="1" t="str">
        <f>IF(Tablas!C3493="","",Tablas!C3493)</f>
        <v/>
      </c>
      <c r="D3495" s="1" t="str">
        <f>IF(Tablas!D3493="","",Tablas!D3493)</f>
        <v/>
      </c>
      <c r="E3495" s="1" t="str">
        <f>IF(Tablas!E3493="","",Tablas!E3493)</f>
        <v/>
      </c>
      <c r="F3495" s="1" t="str">
        <f>IF(Tablas!F3493="","",Tablas!F3493)</f>
        <v/>
      </c>
      <c r="G3495" s="1" t="str">
        <f>IF(Tablas!I3493="","",Tablas!I3493)</f>
        <v/>
      </c>
      <c r="H3495" s="1" t="s">
        <v>911</v>
      </c>
      <c r="I3495" s="39" t="str">
        <f>IF($B3495="","",-SUMIFS(Tabla7[Cantidad],Tabla7[Código del producto],$B3495,Tabla7[Tipo de movimiento],"SALIDA",Tabla7[Mes],I$5))</f>
        <v/>
      </c>
      <c r="J3495" s="39" t="str">
        <f>IF($B3495="","",-SUMIFS(Tabla7[Cantidad],Tabla7[Código del producto],$B3495,Tabla7[Tipo de movimiento],"SALIDA",Tabla7[Mes],J$5))</f>
        <v/>
      </c>
      <c r="K3495" s="39" t="str">
        <f>IF($B3495="","",-SUMIFS(Tabla7[Cantidad],Tabla7[Código del producto],$B3495,Tabla7[Tipo de movimiento],"SALIDA",Tabla7[Mes],K$5))</f>
        <v/>
      </c>
      <c r="L3495" s="39" t="str">
        <f>IF($B3495="","",-SUMIFS(Tabla7[Cantidad],Tabla7[Código del producto],$B3495,Tabla7[Tipo de movimiento],"SALIDA",Tabla7[Mes],L$5))</f>
        <v/>
      </c>
      <c r="M3495" s="39" t="str">
        <f>IF($B3495="","",-SUMIFS(Tabla7[Cantidad],Tabla7[Código del producto],$B3495,Tabla7[Tipo de movimiento],"SALIDA",Tabla7[Mes],M$5))</f>
        <v/>
      </c>
      <c r="N3495" s="39" t="str">
        <f>IF($B3495="","",-SUMIFS(Tabla7[Cantidad],Tabla7[Código del producto],$B3495,Tabla7[Tipo de movimiento],"SALIDA",Tabla7[Mes],N$5))</f>
        <v/>
      </c>
      <c r="O3495" s="39" t="str">
        <f>IF($B3495="","",-SUMIFS(Tabla7[Cantidad],Tabla7[Código del producto],$B3495,Tabla7[Tipo de movimiento],"SALIDA",Tabla7[Mes],O$5))</f>
        <v/>
      </c>
      <c r="P3495" s="39" t="str">
        <f>IF($B3495="","",-SUMIFS(Tabla7[Cantidad],Tabla7[Código del producto],$B3495,Tabla7[Tipo de movimiento],"SALIDA",Tabla7[Mes],P$5))</f>
        <v/>
      </c>
      <c r="Q3495" s="39" t="str">
        <f t="shared" si="162"/>
        <v/>
      </c>
      <c r="R3495" s="51" t="str">
        <f>IF($B3495="","",IFERROR(VLOOKUP($B3495,'ABC rotación'!$C:$G,5,0),"C"))</f>
        <v/>
      </c>
      <c r="S3495" s="41" t="str">
        <f t="shared" si="163"/>
        <v/>
      </c>
      <c r="T3495" s="40" t="str">
        <f t="shared" si="164"/>
        <v/>
      </c>
      <c r="U3495" s="23" t="str">
        <f>IF($B3495="","",VLOOKUP($T3495,Tablas!$X$14:$Y$17,2,1))</f>
        <v/>
      </c>
    </row>
    <row r="3496" spans="2:21" x14ac:dyDescent="0.2">
      <c r="B3496" s="1" t="str">
        <f>IF(Tablas!B3494="","",Tablas!B3494)</f>
        <v/>
      </c>
      <c r="C3496" s="1" t="str">
        <f>IF(Tablas!C3494="","",Tablas!C3494)</f>
        <v/>
      </c>
      <c r="D3496" s="1" t="str">
        <f>IF(Tablas!D3494="","",Tablas!D3494)</f>
        <v/>
      </c>
      <c r="E3496" s="1" t="str">
        <f>IF(Tablas!E3494="","",Tablas!E3494)</f>
        <v/>
      </c>
      <c r="F3496" s="1" t="str">
        <f>IF(Tablas!F3494="","",Tablas!F3494)</f>
        <v/>
      </c>
      <c r="G3496" s="1" t="str">
        <f>IF(Tablas!I3494="","",Tablas!I3494)</f>
        <v/>
      </c>
      <c r="H3496" s="1" t="s">
        <v>911</v>
      </c>
      <c r="I3496" s="39" t="str">
        <f>IF($B3496="","",-SUMIFS(Tabla7[Cantidad],Tabla7[Código del producto],$B3496,Tabla7[Tipo de movimiento],"SALIDA",Tabla7[Mes],I$5))</f>
        <v/>
      </c>
      <c r="J3496" s="39" t="str">
        <f>IF($B3496="","",-SUMIFS(Tabla7[Cantidad],Tabla7[Código del producto],$B3496,Tabla7[Tipo de movimiento],"SALIDA",Tabla7[Mes],J$5))</f>
        <v/>
      </c>
      <c r="K3496" s="39" t="str">
        <f>IF($B3496="","",-SUMIFS(Tabla7[Cantidad],Tabla7[Código del producto],$B3496,Tabla7[Tipo de movimiento],"SALIDA",Tabla7[Mes],K$5))</f>
        <v/>
      </c>
      <c r="L3496" s="39" t="str">
        <f>IF($B3496="","",-SUMIFS(Tabla7[Cantidad],Tabla7[Código del producto],$B3496,Tabla7[Tipo de movimiento],"SALIDA",Tabla7[Mes],L$5))</f>
        <v/>
      </c>
      <c r="M3496" s="39" t="str">
        <f>IF($B3496="","",-SUMIFS(Tabla7[Cantidad],Tabla7[Código del producto],$B3496,Tabla7[Tipo de movimiento],"SALIDA",Tabla7[Mes],M$5))</f>
        <v/>
      </c>
      <c r="N3496" s="39" t="str">
        <f>IF($B3496="","",-SUMIFS(Tabla7[Cantidad],Tabla7[Código del producto],$B3496,Tabla7[Tipo de movimiento],"SALIDA",Tabla7[Mes],N$5))</f>
        <v/>
      </c>
      <c r="O3496" s="39" t="str">
        <f>IF($B3496="","",-SUMIFS(Tabla7[Cantidad],Tabla7[Código del producto],$B3496,Tabla7[Tipo de movimiento],"SALIDA",Tabla7[Mes],O$5))</f>
        <v/>
      </c>
      <c r="P3496" s="39" t="str">
        <f>IF($B3496="","",-SUMIFS(Tabla7[Cantidad],Tabla7[Código del producto],$B3496,Tabla7[Tipo de movimiento],"SALIDA",Tabla7[Mes],P$5))</f>
        <v/>
      </c>
      <c r="Q3496" s="39" t="str">
        <f t="shared" si="162"/>
        <v/>
      </c>
      <c r="R3496" s="51" t="str">
        <f>IF($B3496="","",IFERROR(VLOOKUP($B3496,'ABC rotación'!$C:$G,5,0),"C"))</f>
        <v/>
      </c>
      <c r="S3496" s="41" t="str">
        <f t="shared" si="163"/>
        <v/>
      </c>
      <c r="T3496" s="40" t="str">
        <f t="shared" si="164"/>
        <v/>
      </c>
      <c r="U3496" s="23" t="str">
        <f>IF($B3496="","",VLOOKUP($T3496,Tablas!$X$14:$Y$17,2,1))</f>
        <v/>
      </c>
    </row>
    <row r="3497" spans="2:21" x14ac:dyDescent="0.2">
      <c r="B3497" s="1" t="str">
        <f>IF(Tablas!B3495="","",Tablas!B3495)</f>
        <v/>
      </c>
      <c r="C3497" s="1" t="str">
        <f>IF(Tablas!C3495="","",Tablas!C3495)</f>
        <v/>
      </c>
      <c r="D3497" s="1" t="str">
        <f>IF(Tablas!D3495="","",Tablas!D3495)</f>
        <v/>
      </c>
      <c r="E3497" s="1" t="str">
        <f>IF(Tablas!E3495="","",Tablas!E3495)</f>
        <v/>
      </c>
      <c r="F3497" s="1" t="str">
        <f>IF(Tablas!F3495="","",Tablas!F3495)</f>
        <v/>
      </c>
      <c r="G3497" s="1" t="str">
        <f>IF(Tablas!I3495="","",Tablas!I3495)</f>
        <v/>
      </c>
      <c r="H3497" s="1" t="s">
        <v>911</v>
      </c>
      <c r="I3497" s="39" t="str">
        <f>IF($B3497="","",-SUMIFS(Tabla7[Cantidad],Tabla7[Código del producto],$B3497,Tabla7[Tipo de movimiento],"SALIDA",Tabla7[Mes],I$5))</f>
        <v/>
      </c>
      <c r="J3497" s="39" t="str">
        <f>IF($B3497="","",-SUMIFS(Tabla7[Cantidad],Tabla7[Código del producto],$B3497,Tabla7[Tipo de movimiento],"SALIDA",Tabla7[Mes],J$5))</f>
        <v/>
      </c>
      <c r="K3497" s="39" t="str">
        <f>IF($B3497="","",-SUMIFS(Tabla7[Cantidad],Tabla7[Código del producto],$B3497,Tabla7[Tipo de movimiento],"SALIDA",Tabla7[Mes],K$5))</f>
        <v/>
      </c>
      <c r="L3497" s="39" t="str">
        <f>IF($B3497="","",-SUMIFS(Tabla7[Cantidad],Tabla7[Código del producto],$B3497,Tabla7[Tipo de movimiento],"SALIDA",Tabla7[Mes],L$5))</f>
        <v/>
      </c>
      <c r="M3497" s="39" t="str">
        <f>IF($B3497="","",-SUMIFS(Tabla7[Cantidad],Tabla7[Código del producto],$B3497,Tabla7[Tipo de movimiento],"SALIDA",Tabla7[Mes],M$5))</f>
        <v/>
      </c>
      <c r="N3497" s="39" t="str">
        <f>IF($B3497="","",-SUMIFS(Tabla7[Cantidad],Tabla7[Código del producto],$B3497,Tabla7[Tipo de movimiento],"SALIDA",Tabla7[Mes],N$5))</f>
        <v/>
      </c>
      <c r="O3497" s="39" t="str">
        <f>IF($B3497="","",-SUMIFS(Tabla7[Cantidad],Tabla7[Código del producto],$B3497,Tabla7[Tipo de movimiento],"SALIDA",Tabla7[Mes],O$5))</f>
        <v/>
      </c>
      <c r="P3497" s="39" t="str">
        <f>IF($B3497="","",-SUMIFS(Tabla7[Cantidad],Tabla7[Código del producto],$B3497,Tabla7[Tipo de movimiento],"SALIDA",Tabla7[Mes],P$5))</f>
        <v/>
      </c>
      <c r="Q3497" s="39" t="str">
        <f t="shared" si="162"/>
        <v/>
      </c>
      <c r="R3497" s="51" t="str">
        <f>IF($B3497="","",IFERROR(VLOOKUP($B3497,'ABC rotación'!$C:$G,5,0),"C"))</f>
        <v/>
      </c>
      <c r="S3497" s="41" t="str">
        <f t="shared" si="163"/>
        <v/>
      </c>
      <c r="T3497" s="40" t="str">
        <f t="shared" si="164"/>
        <v/>
      </c>
      <c r="U3497" s="23" t="str">
        <f>IF($B3497="","",VLOOKUP($T3497,Tablas!$X$14:$Y$17,2,1))</f>
        <v/>
      </c>
    </row>
    <row r="3498" spans="2:21" x14ac:dyDescent="0.2">
      <c r="B3498" s="1" t="str">
        <f>IF(Tablas!B3496="","",Tablas!B3496)</f>
        <v/>
      </c>
      <c r="C3498" s="1" t="str">
        <f>IF(Tablas!C3496="","",Tablas!C3496)</f>
        <v/>
      </c>
      <c r="D3498" s="1" t="str">
        <f>IF(Tablas!D3496="","",Tablas!D3496)</f>
        <v/>
      </c>
      <c r="E3498" s="1" t="str">
        <f>IF(Tablas!E3496="","",Tablas!E3496)</f>
        <v/>
      </c>
      <c r="F3498" s="1" t="str">
        <f>IF(Tablas!F3496="","",Tablas!F3496)</f>
        <v/>
      </c>
      <c r="G3498" s="1" t="str">
        <f>IF(Tablas!I3496="","",Tablas!I3496)</f>
        <v/>
      </c>
      <c r="H3498" s="1" t="s">
        <v>911</v>
      </c>
      <c r="I3498" s="39" t="str">
        <f>IF($B3498="","",-SUMIFS(Tabla7[Cantidad],Tabla7[Código del producto],$B3498,Tabla7[Tipo de movimiento],"SALIDA",Tabla7[Mes],I$5))</f>
        <v/>
      </c>
      <c r="J3498" s="39" t="str">
        <f>IF($B3498="","",-SUMIFS(Tabla7[Cantidad],Tabla7[Código del producto],$B3498,Tabla7[Tipo de movimiento],"SALIDA",Tabla7[Mes],J$5))</f>
        <v/>
      </c>
      <c r="K3498" s="39" t="str">
        <f>IF($B3498="","",-SUMIFS(Tabla7[Cantidad],Tabla7[Código del producto],$B3498,Tabla7[Tipo de movimiento],"SALIDA",Tabla7[Mes],K$5))</f>
        <v/>
      </c>
      <c r="L3498" s="39" t="str">
        <f>IF($B3498="","",-SUMIFS(Tabla7[Cantidad],Tabla7[Código del producto],$B3498,Tabla7[Tipo de movimiento],"SALIDA",Tabla7[Mes],L$5))</f>
        <v/>
      </c>
      <c r="M3498" s="39" t="str">
        <f>IF($B3498="","",-SUMIFS(Tabla7[Cantidad],Tabla7[Código del producto],$B3498,Tabla7[Tipo de movimiento],"SALIDA",Tabla7[Mes],M$5))</f>
        <v/>
      </c>
      <c r="N3498" s="39" t="str">
        <f>IF($B3498="","",-SUMIFS(Tabla7[Cantidad],Tabla7[Código del producto],$B3498,Tabla7[Tipo de movimiento],"SALIDA",Tabla7[Mes],N$5))</f>
        <v/>
      </c>
      <c r="O3498" s="39" t="str">
        <f>IF($B3498="","",-SUMIFS(Tabla7[Cantidad],Tabla7[Código del producto],$B3498,Tabla7[Tipo de movimiento],"SALIDA",Tabla7[Mes],O$5))</f>
        <v/>
      </c>
      <c r="P3498" s="39" t="str">
        <f>IF($B3498="","",-SUMIFS(Tabla7[Cantidad],Tabla7[Código del producto],$B3498,Tabla7[Tipo de movimiento],"SALIDA",Tabla7[Mes],P$5))</f>
        <v/>
      </c>
      <c r="Q3498" s="39" t="str">
        <f t="shared" si="162"/>
        <v/>
      </c>
      <c r="R3498" s="51" t="str">
        <f>IF($B3498="","",IFERROR(VLOOKUP($B3498,'ABC rotación'!$C:$G,5,0),"C"))</f>
        <v/>
      </c>
      <c r="S3498" s="41" t="str">
        <f t="shared" si="163"/>
        <v/>
      </c>
      <c r="T3498" s="40" t="str">
        <f t="shared" si="164"/>
        <v/>
      </c>
      <c r="U3498" s="23" t="str">
        <f>IF($B3498="","",VLOOKUP($T3498,Tablas!$X$14:$Y$17,2,1))</f>
        <v/>
      </c>
    </row>
    <row r="3499" spans="2:21" x14ac:dyDescent="0.2">
      <c r="B3499" s="1" t="str">
        <f>IF(Tablas!B3497="","",Tablas!B3497)</f>
        <v/>
      </c>
      <c r="C3499" s="1" t="str">
        <f>IF(Tablas!C3497="","",Tablas!C3497)</f>
        <v/>
      </c>
      <c r="D3499" s="1" t="str">
        <f>IF(Tablas!D3497="","",Tablas!D3497)</f>
        <v/>
      </c>
      <c r="E3499" s="1" t="str">
        <f>IF(Tablas!E3497="","",Tablas!E3497)</f>
        <v/>
      </c>
      <c r="F3499" s="1" t="str">
        <f>IF(Tablas!F3497="","",Tablas!F3497)</f>
        <v/>
      </c>
      <c r="G3499" s="1" t="str">
        <f>IF(Tablas!I3497="","",Tablas!I3497)</f>
        <v/>
      </c>
      <c r="H3499" s="1" t="s">
        <v>911</v>
      </c>
      <c r="I3499" s="39" t="str">
        <f>IF($B3499="","",-SUMIFS(Tabla7[Cantidad],Tabla7[Código del producto],$B3499,Tabla7[Tipo de movimiento],"SALIDA",Tabla7[Mes],I$5))</f>
        <v/>
      </c>
      <c r="J3499" s="39" t="str">
        <f>IF($B3499="","",-SUMIFS(Tabla7[Cantidad],Tabla7[Código del producto],$B3499,Tabla7[Tipo de movimiento],"SALIDA",Tabla7[Mes],J$5))</f>
        <v/>
      </c>
      <c r="K3499" s="39" t="str">
        <f>IF($B3499="","",-SUMIFS(Tabla7[Cantidad],Tabla7[Código del producto],$B3499,Tabla7[Tipo de movimiento],"SALIDA",Tabla7[Mes],K$5))</f>
        <v/>
      </c>
      <c r="L3499" s="39" t="str">
        <f>IF($B3499="","",-SUMIFS(Tabla7[Cantidad],Tabla7[Código del producto],$B3499,Tabla7[Tipo de movimiento],"SALIDA",Tabla7[Mes],L$5))</f>
        <v/>
      </c>
      <c r="M3499" s="39" t="str">
        <f>IF($B3499="","",-SUMIFS(Tabla7[Cantidad],Tabla7[Código del producto],$B3499,Tabla7[Tipo de movimiento],"SALIDA",Tabla7[Mes],M$5))</f>
        <v/>
      </c>
      <c r="N3499" s="39" t="str">
        <f>IF($B3499="","",-SUMIFS(Tabla7[Cantidad],Tabla7[Código del producto],$B3499,Tabla7[Tipo de movimiento],"SALIDA",Tabla7[Mes],N$5))</f>
        <v/>
      </c>
      <c r="O3499" s="39" t="str">
        <f>IF($B3499="","",-SUMIFS(Tabla7[Cantidad],Tabla7[Código del producto],$B3499,Tabla7[Tipo de movimiento],"SALIDA",Tabla7[Mes],O$5))</f>
        <v/>
      </c>
      <c r="P3499" s="39" t="str">
        <f>IF($B3499="","",-SUMIFS(Tabla7[Cantidad],Tabla7[Código del producto],$B3499,Tabla7[Tipo de movimiento],"SALIDA",Tabla7[Mes],P$5))</f>
        <v/>
      </c>
      <c r="Q3499" s="39" t="str">
        <f t="shared" si="162"/>
        <v/>
      </c>
      <c r="R3499" s="51" t="str">
        <f>IF($B3499="","",IFERROR(VLOOKUP($B3499,'ABC rotación'!$C:$G,5,0),"C"))</f>
        <v/>
      </c>
      <c r="S3499" s="41" t="str">
        <f t="shared" si="163"/>
        <v/>
      </c>
      <c r="T3499" s="40" t="str">
        <f t="shared" si="164"/>
        <v/>
      </c>
      <c r="U3499" s="23" t="str">
        <f>IF($B3499="","",VLOOKUP($T3499,Tablas!$X$14:$Y$17,2,1))</f>
        <v/>
      </c>
    </row>
    <row r="3500" spans="2:21" x14ac:dyDescent="0.2">
      <c r="B3500" s="1" t="str">
        <f>IF(Tablas!B3498="","",Tablas!B3498)</f>
        <v/>
      </c>
      <c r="C3500" s="1" t="str">
        <f>IF(Tablas!C3498="","",Tablas!C3498)</f>
        <v/>
      </c>
      <c r="D3500" s="1" t="str">
        <f>IF(Tablas!D3498="","",Tablas!D3498)</f>
        <v/>
      </c>
      <c r="E3500" s="1" t="str">
        <f>IF(Tablas!E3498="","",Tablas!E3498)</f>
        <v/>
      </c>
      <c r="F3500" s="1" t="str">
        <f>IF(Tablas!F3498="","",Tablas!F3498)</f>
        <v/>
      </c>
      <c r="G3500" s="1" t="str">
        <f>IF(Tablas!I3498="","",Tablas!I3498)</f>
        <v/>
      </c>
      <c r="H3500" s="1" t="s">
        <v>911</v>
      </c>
      <c r="I3500" s="39" t="str">
        <f>IF($B3500="","",-SUMIFS(Tabla7[Cantidad],Tabla7[Código del producto],$B3500,Tabla7[Tipo de movimiento],"SALIDA",Tabla7[Mes],I$5))</f>
        <v/>
      </c>
      <c r="J3500" s="39" t="str">
        <f>IF($B3500="","",-SUMIFS(Tabla7[Cantidad],Tabla7[Código del producto],$B3500,Tabla7[Tipo de movimiento],"SALIDA",Tabla7[Mes],J$5))</f>
        <v/>
      </c>
      <c r="K3500" s="39" t="str">
        <f>IF($B3500="","",-SUMIFS(Tabla7[Cantidad],Tabla7[Código del producto],$B3500,Tabla7[Tipo de movimiento],"SALIDA",Tabla7[Mes],K$5))</f>
        <v/>
      </c>
      <c r="L3500" s="39" t="str">
        <f>IF($B3500="","",-SUMIFS(Tabla7[Cantidad],Tabla7[Código del producto],$B3500,Tabla7[Tipo de movimiento],"SALIDA",Tabla7[Mes],L$5))</f>
        <v/>
      </c>
      <c r="M3500" s="39" t="str">
        <f>IF($B3500="","",-SUMIFS(Tabla7[Cantidad],Tabla7[Código del producto],$B3500,Tabla7[Tipo de movimiento],"SALIDA",Tabla7[Mes],M$5))</f>
        <v/>
      </c>
      <c r="N3500" s="39" t="str">
        <f>IF($B3500="","",-SUMIFS(Tabla7[Cantidad],Tabla7[Código del producto],$B3500,Tabla7[Tipo de movimiento],"SALIDA",Tabla7[Mes],N$5))</f>
        <v/>
      </c>
      <c r="O3500" s="39" t="str">
        <f>IF($B3500="","",-SUMIFS(Tabla7[Cantidad],Tabla7[Código del producto],$B3500,Tabla7[Tipo de movimiento],"SALIDA",Tabla7[Mes],O$5))</f>
        <v/>
      </c>
      <c r="P3500" s="39" t="str">
        <f>IF($B3500="","",-SUMIFS(Tabla7[Cantidad],Tabla7[Código del producto],$B3500,Tabla7[Tipo de movimiento],"SALIDA",Tabla7[Mes],P$5))</f>
        <v/>
      </c>
      <c r="Q3500" s="39" t="str">
        <f t="shared" si="162"/>
        <v/>
      </c>
      <c r="R3500" s="51" t="str">
        <f>IF($B3500="","",IFERROR(VLOOKUP($B3500,'ABC rotación'!$C:$G,5,0),"C"))</f>
        <v/>
      </c>
      <c r="S3500" s="41" t="str">
        <f t="shared" si="163"/>
        <v/>
      </c>
      <c r="T3500" s="40" t="str">
        <f t="shared" si="164"/>
        <v/>
      </c>
      <c r="U3500" s="23" t="str">
        <f>IF($B3500="","",VLOOKUP($T3500,Tablas!$X$14:$Y$17,2,1))</f>
        <v/>
      </c>
    </row>
    <row r="3501" spans="2:21" x14ac:dyDescent="0.2">
      <c r="B3501" s="1" t="str">
        <f>IF(Tablas!B3499="","",Tablas!B3499)</f>
        <v/>
      </c>
      <c r="C3501" s="1" t="str">
        <f>IF(Tablas!C3499="","",Tablas!C3499)</f>
        <v/>
      </c>
      <c r="D3501" s="1" t="str">
        <f>IF(Tablas!D3499="","",Tablas!D3499)</f>
        <v/>
      </c>
      <c r="E3501" s="1" t="str">
        <f>IF(Tablas!E3499="","",Tablas!E3499)</f>
        <v/>
      </c>
      <c r="F3501" s="1" t="str">
        <f>IF(Tablas!F3499="","",Tablas!F3499)</f>
        <v/>
      </c>
      <c r="G3501" s="1" t="str">
        <f>IF(Tablas!I3499="","",Tablas!I3499)</f>
        <v/>
      </c>
      <c r="H3501" s="1" t="s">
        <v>911</v>
      </c>
      <c r="I3501" s="39" t="str">
        <f>IF($B3501="","",-SUMIFS(Tabla7[Cantidad],Tabla7[Código del producto],$B3501,Tabla7[Tipo de movimiento],"SALIDA",Tabla7[Mes],I$5))</f>
        <v/>
      </c>
      <c r="J3501" s="39" t="str">
        <f>IF($B3501="","",-SUMIFS(Tabla7[Cantidad],Tabla7[Código del producto],$B3501,Tabla7[Tipo de movimiento],"SALIDA",Tabla7[Mes],J$5))</f>
        <v/>
      </c>
      <c r="K3501" s="39" t="str">
        <f>IF($B3501="","",-SUMIFS(Tabla7[Cantidad],Tabla7[Código del producto],$B3501,Tabla7[Tipo de movimiento],"SALIDA",Tabla7[Mes],K$5))</f>
        <v/>
      </c>
      <c r="L3501" s="39" t="str">
        <f>IF($B3501="","",-SUMIFS(Tabla7[Cantidad],Tabla7[Código del producto],$B3501,Tabla7[Tipo de movimiento],"SALIDA",Tabla7[Mes],L$5))</f>
        <v/>
      </c>
      <c r="M3501" s="39" t="str">
        <f>IF($B3501="","",-SUMIFS(Tabla7[Cantidad],Tabla7[Código del producto],$B3501,Tabla7[Tipo de movimiento],"SALIDA",Tabla7[Mes],M$5))</f>
        <v/>
      </c>
      <c r="N3501" s="39" t="str">
        <f>IF($B3501="","",-SUMIFS(Tabla7[Cantidad],Tabla7[Código del producto],$B3501,Tabla7[Tipo de movimiento],"SALIDA",Tabla7[Mes],N$5))</f>
        <v/>
      </c>
      <c r="O3501" s="39" t="str">
        <f>IF($B3501="","",-SUMIFS(Tabla7[Cantidad],Tabla7[Código del producto],$B3501,Tabla7[Tipo de movimiento],"SALIDA",Tabla7[Mes],O$5))</f>
        <v/>
      </c>
      <c r="P3501" s="39" t="str">
        <f>IF($B3501="","",-SUMIFS(Tabla7[Cantidad],Tabla7[Código del producto],$B3501,Tabla7[Tipo de movimiento],"SALIDA",Tabla7[Mes],P$5))</f>
        <v/>
      </c>
      <c r="Q3501" s="39" t="str">
        <f t="shared" si="162"/>
        <v/>
      </c>
      <c r="R3501" s="51" t="str">
        <f>IF($B3501="","",IFERROR(VLOOKUP($B3501,'ABC rotación'!$C:$G,5,0),"C"))</f>
        <v/>
      </c>
      <c r="S3501" s="41" t="str">
        <f t="shared" si="163"/>
        <v/>
      </c>
      <c r="T3501" s="40" t="str">
        <f t="shared" si="164"/>
        <v/>
      </c>
      <c r="U3501" s="23" t="str">
        <f>IF($B3501="","",VLOOKUP($T3501,Tablas!$X$14:$Y$17,2,1))</f>
        <v/>
      </c>
    </row>
    <row r="3502" spans="2:21" x14ac:dyDescent="0.2">
      <c r="B3502" s="1" t="str">
        <f>IF(Tablas!B3500="","",Tablas!B3500)</f>
        <v/>
      </c>
      <c r="C3502" s="1" t="str">
        <f>IF(Tablas!C3500="","",Tablas!C3500)</f>
        <v/>
      </c>
      <c r="D3502" s="1" t="str">
        <f>IF(Tablas!D3500="","",Tablas!D3500)</f>
        <v/>
      </c>
      <c r="E3502" s="1" t="str">
        <f>IF(Tablas!E3500="","",Tablas!E3500)</f>
        <v/>
      </c>
      <c r="F3502" s="1" t="str">
        <f>IF(Tablas!F3500="","",Tablas!F3500)</f>
        <v/>
      </c>
      <c r="G3502" s="1" t="str">
        <f>IF(Tablas!I3500="","",Tablas!I3500)</f>
        <v/>
      </c>
      <c r="H3502" s="1" t="s">
        <v>911</v>
      </c>
      <c r="I3502" s="39" t="str">
        <f>IF($B3502="","",-SUMIFS(Tabla7[Cantidad],Tabla7[Código del producto],$B3502,Tabla7[Tipo de movimiento],"SALIDA",Tabla7[Mes],I$5))</f>
        <v/>
      </c>
      <c r="J3502" s="39" t="str">
        <f>IF($B3502="","",-SUMIFS(Tabla7[Cantidad],Tabla7[Código del producto],$B3502,Tabla7[Tipo de movimiento],"SALIDA",Tabla7[Mes],J$5))</f>
        <v/>
      </c>
      <c r="K3502" s="39" t="str">
        <f>IF($B3502="","",-SUMIFS(Tabla7[Cantidad],Tabla7[Código del producto],$B3502,Tabla7[Tipo de movimiento],"SALIDA",Tabla7[Mes],K$5))</f>
        <v/>
      </c>
      <c r="L3502" s="39" t="str">
        <f>IF($B3502="","",-SUMIFS(Tabla7[Cantidad],Tabla7[Código del producto],$B3502,Tabla7[Tipo de movimiento],"SALIDA",Tabla7[Mes],L$5))</f>
        <v/>
      </c>
      <c r="M3502" s="39" t="str">
        <f>IF($B3502="","",-SUMIFS(Tabla7[Cantidad],Tabla7[Código del producto],$B3502,Tabla7[Tipo de movimiento],"SALIDA",Tabla7[Mes],M$5))</f>
        <v/>
      </c>
      <c r="N3502" s="39" t="str">
        <f>IF($B3502="","",-SUMIFS(Tabla7[Cantidad],Tabla7[Código del producto],$B3502,Tabla7[Tipo de movimiento],"SALIDA",Tabla7[Mes],N$5))</f>
        <v/>
      </c>
      <c r="O3502" s="39" t="str">
        <f>IF($B3502="","",-SUMIFS(Tabla7[Cantidad],Tabla7[Código del producto],$B3502,Tabla7[Tipo de movimiento],"SALIDA",Tabla7[Mes],O$5))</f>
        <v/>
      </c>
      <c r="P3502" s="39" t="str">
        <f>IF($B3502="","",-SUMIFS(Tabla7[Cantidad],Tabla7[Código del producto],$B3502,Tabla7[Tipo de movimiento],"SALIDA",Tabla7[Mes],P$5))</f>
        <v/>
      </c>
      <c r="Q3502" s="39" t="str">
        <f t="shared" si="162"/>
        <v/>
      </c>
      <c r="R3502" s="51" t="str">
        <f>IF($B3502="","",IFERROR(VLOOKUP($B3502,'ABC rotación'!$C:$G,5,0),"C"))</f>
        <v/>
      </c>
      <c r="S3502" s="41" t="str">
        <f t="shared" si="163"/>
        <v/>
      </c>
      <c r="T3502" s="40" t="str">
        <f t="shared" si="164"/>
        <v/>
      </c>
      <c r="U3502" s="23" t="str">
        <f>IF($B3502="","",VLOOKUP($T3502,Tablas!$X$14:$Y$17,2,1))</f>
        <v/>
      </c>
    </row>
    <row r="3503" spans="2:21" x14ac:dyDescent="0.2">
      <c r="B3503" s="1" t="str">
        <f>IF(Tablas!B3501="","",Tablas!B3501)</f>
        <v/>
      </c>
      <c r="C3503" s="1" t="str">
        <f>IF(Tablas!C3501="","",Tablas!C3501)</f>
        <v/>
      </c>
      <c r="D3503" s="1" t="str">
        <f>IF(Tablas!D3501="","",Tablas!D3501)</f>
        <v/>
      </c>
      <c r="E3503" s="1" t="str">
        <f>IF(Tablas!E3501="","",Tablas!E3501)</f>
        <v/>
      </c>
      <c r="F3503" s="1" t="str">
        <f>IF(Tablas!F3501="","",Tablas!F3501)</f>
        <v/>
      </c>
      <c r="G3503" s="1" t="str">
        <f>IF(Tablas!I3501="","",Tablas!I3501)</f>
        <v/>
      </c>
      <c r="H3503" s="1" t="s">
        <v>911</v>
      </c>
      <c r="I3503" s="39" t="str">
        <f>IF($B3503="","",-SUMIFS(Tabla7[Cantidad],Tabla7[Código del producto],$B3503,Tabla7[Tipo de movimiento],"SALIDA",Tabla7[Mes],I$5))</f>
        <v/>
      </c>
      <c r="J3503" s="39" t="str">
        <f>IF($B3503="","",-SUMIFS(Tabla7[Cantidad],Tabla7[Código del producto],$B3503,Tabla7[Tipo de movimiento],"SALIDA",Tabla7[Mes],J$5))</f>
        <v/>
      </c>
      <c r="K3503" s="39" t="str">
        <f>IF($B3503="","",-SUMIFS(Tabla7[Cantidad],Tabla7[Código del producto],$B3503,Tabla7[Tipo de movimiento],"SALIDA",Tabla7[Mes],K$5))</f>
        <v/>
      </c>
      <c r="L3503" s="39" t="str">
        <f>IF($B3503="","",-SUMIFS(Tabla7[Cantidad],Tabla7[Código del producto],$B3503,Tabla7[Tipo de movimiento],"SALIDA",Tabla7[Mes],L$5))</f>
        <v/>
      </c>
      <c r="M3503" s="39" t="str">
        <f>IF($B3503="","",-SUMIFS(Tabla7[Cantidad],Tabla7[Código del producto],$B3503,Tabla7[Tipo de movimiento],"SALIDA",Tabla7[Mes],M$5))</f>
        <v/>
      </c>
      <c r="N3503" s="39" t="str">
        <f>IF($B3503="","",-SUMIFS(Tabla7[Cantidad],Tabla7[Código del producto],$B3503,Tabla7[Tipo de movimiento],"SALIDA",Tabla7[Mes],N$5))</f>
        <v/>
      </c>
      <c r="O3503" s="39" t="str">
        <f>IF($B3503="","",-SUMIFS(Tabla7[Cantidad],Tabla7[Código del producto],$B3503,Tabla7[Tipo de movimiento],"SALIDA",Tabla7[Mes],O$5))</f>
        <v/>
      </c>
      <c r="P3503" s="39" t="str">
        <f>IF($B3503="","",-SUMIFS(Tabla7[Cantidad],Tabla7[Código del producto],$B3503,Tabla7[Tipo de movimiento],"SALIDA",Tabla7[Mes],P$5))</f>
        <v/>
      </c>
      <c r="Q3503" s="39" t="str">
        <f t="shared" si="162"/>
        <v/>
      </c>
      <c r="R3503" s="51" t="str">
        <f>IF($B3503="","",IFERROR(VLOOKUP($B3503,'ABC rotación'!$C:$G,5,0),"C"))</f>
        <v/>
      </c>
      <c r="S3503" s="41" t="str">
        <f t="shared" si="163"/>
        <v/>
      </c>
      <c r="T3503" s="40" t="str">
        <f t="shared" si="164"/>
        <v/>
      </c>
      <c r="U3503" s="23" t="str">
        <f>IF($B3503="","",VLOOKUP($T3503,Tablas!$X$14:$Y$17,2,1))</f>
        <v/>
      </c>
    </row>
    <row r="3504" spans="2:21" x14ac:dyDescent="0.2">
      <c r="B3504" s="1" t="str">
        <f>IF(Tablas!B3502="","",Tablas!B3502)</f>
        <v/>
      </c>
      <c r="C3504" s="1" t="str">
        <f>IF(Tablas!C3502="","",Tablas!C3502)</f>
        <v/>
      </c>
      <c r="D3504" s="1" t="str">
        <f>IF(Tablas!D3502="","",Tablas!D3502)</f>
        <v/>
      </c>
      <c r="E3504" s="1" t="str">
        <f>IF(Tablas!E3502="","",Tablas!E3502)</f>
        <v/>
      </c>
      <c r="F3504" s="1" t="str">
        <f>IF(Tablas!F3502="","",Tablas!F3502)</f>
        <v/>
      </c>
      <c r="G3504" s="1" t="str">
        <f>IF(Tablas!I3502="","",Tablas!I3502)</f>
        <v/>
      </c>
      <c r="H3504" s="1" t="s">
        <v>911</v>
      </c>
      <c r="I3504" s="39" t="str">
        <f>IF($B3504="","",-SUMIFS(Tabla7[Cantidad],Tabla7[Código del producto],$B3504,Tabla7[Tipo de movimiento],"SALIDA",Tabla7[Mes],I$5))</f>
        <v/>
      </c>
      <c r="J3504" s="39" t="str">
        <f>IF($B3504="","",-SUMIFS(Tabla7[Cantidad],Tabla7[Código del producto],$B3504,Tabla7[Tipo de movimiento],"SALIDA",Tabla7[Mes],J$5))</f>
        <v/>
      </c>
      <c r="K3504" s="39" t="str">
        <f>IF($B3504="","",-SUMIFS(Tabla7[Cantidad],Tabla7[Código del producto],$B3504,Tabla7[Tipo de movimiento],"SALIDA",Tabla7[Mes],K$5))</f>
        <v/>
      </c>
      <c r="L3504" s="39" t="str">
        <f>IF($B3504="","",-SUMIFS(Tabla7[Cantidad],Tabla7[Código del producto],$B3504,Tabla7[Tipo de movimiento],"SALIDA",Tabla7[Mes],L$5))</f>
        <v/>
      </c>
      <c r="M3504" s="39" t="str">
        <f>IF($B3504="","",-SUMIFS(Tabla7[Cantidad],Tabla7[Código del producto],$B3504,Tabla7[Tipo de movimiento],"SALIDA",Tabla7[Mes],M$5))</f>
        <v/>
      </c>
      <c r="N3504" s="39" t="str">
        <f>IF($B3504="","",-SUMIFS(Tabla7[Cantidad],Tabla7[Código del producto],$B3504,Tabla7[Tipo de movimiento],"SALIDA",Tabla7[Mes],N$5))</f>
        <v/>
      </c>
      <c r="O3504" s="39" t="str">
        <f>IF($B3504="","",-SUMIFS(Tabla7[Cantidad],Tabla7[Código del producto],$B3504,Tabla7[Tipo de movimiento],"SALIDA",Tabla7[Mes],O$5))</f>
        <v/>
      </c>
      <c r="P3504" s="39" t="str">
        <f>IF($B3504="","",-SUMIFS(Tabla7[Cantidad],Tabla7[Código del producto],$B3504,Tabla7[Tipo de movimiento],"SALIDA",Tabla7[Mes],P$5))</f>
        <v/>
      </c>
      <c r="Q3504" s="39" t="str">
        <f t="shared" si="162"/>
        <v/>
      </c>
      <c r="R3504" s="51" t="str">
        <f>IF($B3504="","",IFERROR(VLOOKUP($B3504,'ABC rotación'!$C:$G,5,0),"C"))</f>
        <v/>
      </c>
      <c r="S3504" s="41" t="str">
        <f t="shared" si="163"/>
        <v/>
      </c>
      <c r="T3504" s="40" t="str">
        <f t="shared" si="164"/>
        <v/>
      </c>
      <c r="U3504" s="23" t="str">
        <f>IF($B3504="","",VLOOKUP($T3504,Tablas!$X$14:$Y$17,2,1))</f>
        <v/>
      </c>
    </row>
    <row r="3505" spans="2:21" x14ac:dyDescent="0.2">
      <c r="B3505" s="1" t="str">
        <f>IF(Tablas!B3503="","",Tablas!B3503)</f>
        <v/>
      </c>
      <c r="C3505" s="1" t="str">
        <f>IF(Tablas!C3503="","",Tablas!C3503)</f>
        <v/>
      </c>
      <c r="D3505" s="1" t="str">
        <f>IF(Tablas!D3503="","",Tablas!D3503)</f>
        <v/>
      </c>
      <c r="E3505" s="1" t="str">
        <f>IF(Tablas!E3503="","",Tablas!E3503)</f>
        <v/>
      </c>
      <c r="F3505" s="1" t="str">
        <f>IF(Tablas!F3503="","",Tablas!F3503)</f>
        <v/>
      </c>
      <c r="G3505" s="1" t="str">
        <f>IF(Tablas!I3503="","",Tablas!I3503)</f>
        <v/>
      </c>
      <c r="H3505" s="1" t="s">
        <v>911</v>
      </c>
      <c r="I3505" s="39" t="str">
        <f>IF($B3505="","",-SUMIFS(Tabla7[Cantidad],Tabla7[Código del producto],$B3505,Tabla7[Tipo de movimiento],"SALIDA",Tabla7[Mes],I$5))</f>
        <v/>
      </c>
      <c r="J3505" s="39" t="str">
        <f>IF($B3505="","",-SUMIFS(Tabla7[Cantidad],Tabla7[Código del producto],$B3505,Tabla7[Tipo de movimiento],"SALIDA",Tabla7[Mes],J$5))</f>
        <v/>
      </c>
      <c r="K3505" s="39" t="str">
        <f>IF($B3505="","",-SUMIFS(Tabla7[Cantidad],Tabla7[Código del producto],$B3505,Tabla7[Tipo de movimiento],"SALIDA",Tabla7[Mes],K$5))</f>
        <v/>
      </c>
      <c r="L3505" s="39" t="str">
        <f>IF($B3505="","",-SUMIFS(Tabla7[Cantidad],Tabla7[Código del producto],$B3505,Tabla7[Tipo de movimiento],"SALIDA",Tabla7[Mes],L$5))</f>
        <v/>
      </c>
      <c r="M3505" s="39" t="str">
        <f>IF($B3505="","",-SUMIFS(Tabla7[Cantidad],Tabla7[Código del producto],$B3505,Tabla7[Tipo de movimiento],"SALIDA",Tabla7[Mes],M$5))</f>
        <v/>
      </c>
      <c r="N3505" s="39" t="str">
        <f>IF($B3505="","",-SUMIFS(Tabla7[Cantidad],Tabla7[Código del producto],$B3505,Tabla7[Tipo de movimiento],"SALIDA",Tabla7[Mes],N$5))</f>
        <v/>
      </c>
      <c r="O3505" s="39" t="str">
        <f>IF($B3505="","",-SUMIFS(Tabla7[Cantidad],Tabla7[Código del producto],$B3505,Tabla7[Tipo de movimiento],"SALIDA",Tabla7[Mes],O$5))</f>
        <v/>
      </c>
      <c r="P3505" s="39" t="str">
        <f>IF($B3505="","",-SUMIFS(Tabla7[Cantidad],Tabla7[Código del producto],$B3505,Tabla7[Tipo de movimiento],"SALIDA",Tabla7[Mes],P$5))</f>
        <v/>
      </c>
      <c r="Q3505" s="39" t="str">
        <f t="shared" si="162"/>
        <v/>
      </c>
      <c r="R3505" s="51" t="str">
        <f>IF($B3505="","",IFERROR(VLOOKUP($B3505,'ABC rotación'!$C:$G,5,0),"C"))</f>
        <v/>
      </c>
      <c r="S3505" s="41" t="str">
        <f t="shared" si="163"/>
        <v/>
      </c>
      <c r="T3505" s="40" t="str">
        <f t="shared" si="164"/>
        <v/>
      </c>
      <c r="U3505" s="23" t="str">
        <f>IF($B3505="","",VLOOKUP($T3505,Tablas!$X$14:$Y$17,2,1))</f>
        <v/>
      </c>
    </row>
    <row r="3506" spans="2:21" x14ac:dyDescent="0.2">
      <c r="B3506" s="1" t="str">
        <f>IF(Tablas!B3504="","",Tablas!B3504)</f>
        <v/>
      </c>
      <c r="C3506" s="1" t="str">
        <f>IF(Tablas!C3504="","",Tablas!C3504)</f>
        <v/>
      </c>
      <c r="D3506" s="1" t="str">
        <f>IF(Tablas!D3504="","",Tablas!D3504)</f>
        <v/>
      </c>
      <c r="E3506" s="1" t="str">
        <f>IF(Tablas!E3504="","",Tablas!E3504)</f>
        <v/>
      </c>
      <c r="F3506" s="1" t="str">
        <f>IF(Tablas!F3504="","",Tablas!F3504)</f>
        <v/>
      </c>
      <c r="G3506" s="1" t="str">
        <f>IF(Tablas!I3504="","",Tablas!I3504)</f>
        <v/>
      </c>
      <c r="H3506" s="1" t="s">
        <v>911</v>
      </c>
      <c r="I3506" s="39" t="str">
        <f>IF($B3506="","",-SUMIFS(Tabla7[Cantidad],Tabla7[Código del producto],$B3506,Tabla7[Tipo de movimiento],"SALIDA",Tabla7[Mes],I$5))</f>
        <v/>
      </c>
      <c r="J3506" s="39" t="str">
        <f>IF($B3506="","",-SUMIFS(Tabla7[Cantidad],Tabla7[Código del producto],$B3506,Tabla7[Tipo de movimiento],"SALIDA",Tabla7[Mes],J$5))</f>
        <v/>
      </c>
      <c r="K3506" s="39" t="str">
        <f>IF($B3506="","",-SUMIFS(Tabla7[Cantidad],Tabla7[Código del producto],$B3506,Tabla7[Tipo de movimiento],"SALIDA",Tabla7[Mes],K$5))</f>
        <v/>
      </c>
      <c r="L3506" s="39" t="str">
        <f>IF($B3506="","",-SUMIFS(Tabla7[Cantidad],Tabla7[Código del producto],$B3506,Tabla7[Tipo de movimiento],"SALIDA",Tabla7[Mes],L$5))</f>
        <v/>
      </c>
      <c r="M3506" s="39" t="str">
        <f>IF($B3506="","",-SUMIFS(Tabla7[Cantidad],Tabla7[Código del producto],$B3506,Tabla7[Tipo de movimiento],"SALIDA",Tabla7[Mes],M$5))</f>
        <v/>
      </c>
      <c r="N3506" s="39" t="str">
        <f>IF($B3506="","",-SUMIFS(Tabla7[Cantidad],Tabla7[Código del producto],$B3506,Tabla7[Tipo de movimiento],"SALIDA",Tabla7[Mes],N$5))</f>
        <v/>
      </c>
      <c r="O3506" s="39" t="str">
        <f>IF($B3506="","",-SUMIFS(Tabla7[Cantidad],Tabla7[Código del producto],$B3506,Tabla7[Tipo de movimiento],"SALIDA",Tabla7[Mes],O$5))</f>
        <v/>
      </c>
      <c r="P3506" s="39" t="str">
        <f>IF($B3506="","",-SUMIFS(Tabla7[Cantidad],Tabla7[Código del producto],$B3506,Tabla7[Tipo de movimiento],"SALIDA",Tabla7[Mes],P$5))</f>
        <v/>
      </c>
      <c r="Q3506" s="39" t="str">
        <f t="shared" si="162"/>
        <v/>
      </c>
      <c r="R3506" s="51" t="str">
        <f>IF($B3506="","",IFERROR(VLOOKUP($B3506,'ABC rotación'!$C:$G,5,0),"C"))</f>
        <v/>
      </c>
      <c r="S3506" s="41" t="str">
        <f t="shared" si="163"/>
        <v/>
      </c>
      <c r="T3506" s="40" t="str">
        <f t="shared" si="164"/>
        <v/>
      </c>
      <c r="U3506" s="23" t="str">
        <f>IF($B3506="","",VLOOKUP($T3506,Tablas!$X$14:$Y$17,2,1))</f>
        <v/>
      </c>
    </row>
    <row r="3507" spans="2:21" x14ac:dyDescent="0.2">
      <c r="B3507" s="1" t="str">
        <f>IF(Tablas!B3505="","",Tablas!B3505)</f>
        <v/>
      </c>
      <c r="C3507" s="1" t="str">
        <f>IF(Tablas!C3505="","",Tablas!C3505)</f>
        <v/>
      </c>
      <c r="D3507" s="1" t="str">
        <f>IF(Tablas!D3505="","",Tablas!D3505)</f>
        <v/>
      </c>
      <c r="E3507" s="1" t="str">
        <f>IF(Tablas!E3505="","",Tablas!E3505)</f>
        <v/>
      </c>
      <c r="F3507" s="1" t="str">
        <f>IF(Tablas!F3505="","",Tablas!F3505)</f>
        <v/>
      </c>
      <c r="G3507" s="1" t="str">
        <f>IF(Tablas!I3505="","",Tablas!I3505)</f>
        <v/>
      </c>
      <c r="H3507" s="1" t="s">
        <v>911</v>
      </c>
      <c r="I3507" s="39" t="str">
        <f>IF($B3507="","",-SUMIFS(Tabla7[Cantidad],Tabla7[Código del producto],$B3507,Tabla7[Tipo de movimiento],"SALIDA",Tabla7[Mes],I$5))</f>
        <v/>
      </c>
      <c r="J3507" s="39" t="str">
        <f>IF($B3507="","",-SUMIFS(Tabla7[Cantidad],Tabla7[Código del producto],$B3507,Tabla7[Tipo de movimiento],"SALIDA",Tabla7[Mes],J$5))</f>
        <v/>
      </c>
      <c r="K3507" s="39" t="str">
        <f>IF($B3507="","",-SUMIFS(Tabla7[Cantidad],Tabla7[Código del producto],$B3507,Tabla7[Tipo de movimiento],"SALIDA",Tabla7[Mes],K$5))</f>
        <v/>
      </c>
      <c r="L3507" s="39" t="str">
        <f>IF($B3507="","",-SUMIFS(Tabla7[Cantidad],Tabla7[Código del producto],$B3507,Tabla7[Tipo de movimiento],"SALIDA",Tabla7[Mes],L$5))</f>
        <v/>
      </c>
      <c r="M3507" s="39" t="str">
        <f>IF($B3507="","",-SUMIFS(Tabla7[Cantidad],Tabla7[Código del producto],$B3507,Tabla7[Tipo de movimiento],"SALIDA",Tabla7[Mes],M$5))</f>
        <v/>
      </c>
      <c r="N3507" s="39" t="str">
        <f>IF($B3507="","",-SUMIFS(Tabla7[Cantidad],Tabla7[Código del producto],$B3507,Tabla7[Tipo de movimiento],"SALIDA",Tabla7[Mes],N$5))</f>
        <v/>
      </c>
      <c r="O3507" s="39" t="str">
        <f>IF($B3507="","",-SUMIFS(Tabla7[Cantidad],Tabla7[Código del producto],$B3507,Tabla7[Tipo de movimiento],"SALIDA",Tabla7[Mes],O$5))</f>
        <v/>
      </c>
      <c r="P3507" s="39" t="str">
        <f>IF($B3507="","",-SUMIFS(Tabla7[Cantidad],Tabla7[Código del producto],$B3507,Tabla7[Tipo de movimiento],"SALIDA",Tabla7[Mes],P$5))</f>
        <v/>
      </c>
      <c r="Q3507" s="39" t="str">
        <f t="shared" si="162"/>
        <v/>
      </c>
      <c r="R3507" s="51" t="str">
        <f>IF($B3507="","",IFERROR(VLOOKUP($B3507,'ABC rotación'!$C:$G,5,0),"C"))</f>
        <v/>
      </c>
      <c r="S3507" s="41" t="str">
        <f t="shared" si="163"/>
        <v/>
      </c>
      <c r="T3507" s="40" t="str">
        <f t="shared" si="164"/>
        <v/>
      </c>
      <c r="U3507" s="23" t="str">
        <f>IF($B3507="","",VLOOKUP($T3507,Tablas!$X$14:$Y$17,2,1))</f>
        <v/>
      </c>
    </row>
    <row r="3508" spans="2:21" x14ac:dyDescent="0.2">
      <c r="B3508" s="1" t="str">
        <f>IF(Tablas!B3506="","",Tablas!B3506)</f>
        <v/>
      </c>
      <c r="C3508" s="1" t="str">
        <f>IF(Tablas!C3506="","",Tablas!C3506)</f>
        <v/>
      </c>
      <c r="D3508" s="1" t="str">
        <f>IF(Tablas!D3506="","",Tablas!D3506)</f>
        <v/>
      </c>
      <c r="E3508" s="1" t="str">
        <f>IF(Tablas!E3506="","",Tablas!E3506)</f>
        <v/>
      </c>
      <c r="F3508" s="1" t="str">
        <f>IF(Tablas!F3506="","",Tablas!F3506)</f>
        <v/>
      </c>
      <c r="G3508" s="1" t="str">
        <f>IF(Tablas!I3506="","",Tablas!I3506)</f>
        <v/>
      </c>
      <c r="H3508" s="1" t="s">
        <v>911</v>
      </c>
      <c r="I3508" s="39" t="str">
        <f>IF($B3508="","",-SUMIFS(Tabla7[Cantidad],Tabla7[Código del producto],$B3508,Tabla7[Tipo de movimiento],"SALIDA",Tabla7[Mes],I$5))</f>
        <v/>
      </c>
      <c r="J3508" s="39" t="str">
        <f>IF($B3508="","",-SUMIFS(Tabla7[Cantidad],Tabla7[Código del producto],$B3508,Tabla7[Tipo de movimiento],"SALIDA",Tabla7[Mes],J$5))</f>
        <v/>
      </c>
      <c r="K3508" s="39" t="str">
        <f>IF($B3508="","",-SUMIFS(Tabla7[Cantidad],Tabla7[Código del producto],$B3508,Tabla7[Tipo de movimiento],"SALIDA",Tabla7[Mes],K$5))</f>
        <v/>
      </c>
      <c r="L3508" s="39" t="str">
        <f>IF($B3508="","",-SUMIFS(Tabla7[Cantidad],Tabla7[Código del producto],$B3508,Tabla7[Tipo de movimiento],"SALIDA",Tabla7[Mes],L$5))</f>
        <v/>
      </c>
      <c r="M3508" s="39" t="str">
        <f>IF($B3508="","",-SUMIFS(Tabla7[Cantidad],Tabla7[Código del producto],$B3508,Tabla7[Tipo de movimiento],"SALIDA",Tabla7[Mes],M$5))</f>
        <v/>
      </c>
      <c r="N3508" s="39" t="str">
        <f>IF($B3508="","",-SUMIFS(Tabla7[Cantidad],Tabla7[Código del producto],$B3508,Tabla7[Tipo de movimiento],"SALIDA",Tabla7[Mes],N$5))</f>
        <v/>
      </c>
      <c r="O3508" s="39" t="str">
        <f>IF($B3508="","",-SUMIFS(Tabla7[Cantidad],Tabla7[Código del producto],$B3508,Tabla7[Tipo de movimiento],"SALIDA",Tabla7[Mes],O$5))</f>
        <v/>
      </c>
      <c r="P3508" s="39" t="str">
        <f>IF($B3508="","",-SUMIFS(Tabla7[Cantidad],Tabla7[Código del producto],$B3508,Tabla7[Tipo de movimiento],"SALIDA",Tabla7[Mes],P$5))</f>
        <v/>
      </c>
      <c r="Q3508" s="39" t="str">
        <f t="shared" si="162"/>
        <v/>
      </c>
      <c r="R3508" s="51" t="str">
        <f>IF($B3508="","",IFERROR(VLOOKUP($B3508,'ABC rotación'!$C:$G,5,0),"C"))</f>
        <v/>
      </c>
      <c r="S3508" s="41" t="str">
        <f t="shared" si="163"/>
        <v/>
      </c>
      <c r="T3508" s="40" t="str">
        <f t="shared" si="164"/>
        <v/>
      </c>
      <c r="U3508" s="23" t="str">
        <f>IF($B3508="","",VLOOKUP($T3508,Tablas!$X$14:$Y$17,2,1))</f>
        <v/>
      </c>
    </row>
    <row r="3509" spans="2:21" x14ac:dyDescent="0.2">
      <c r="B3509" s="1" t="str">
        <f>IF(Tablas!B3507="","",Tablas!B3507)</f>
        <v/>
      </c>
      <c r="C3509" s="1" t="str">
        <f>IF(Tablas!C3507="","",Tablas!C3507)</f>
        <v/>
      </c>
      <c r="D3509" s="1" t="str">
        <f>IF(Tablas!D3507="","",Tablas!D3507)</f>
        <v/>
      </c>
      <c r="E3509" s="1" t="str">
        <f>IF(Tablas!E3507="","",Tablas!E3507)</f>
        <v/>
      </c>
      <c r="F3509" s="1" t="str">
        <f>IF(Tablas!F3507="","",Tablas!F3507)</f>
        <v/>
      </c>
      <c r="G3509" s="1" t="str">
        <f>IF(Tablas!I3507="","",Tablas!I3507)</f>
        <v/>
      </c>
      <c r="H3509" s="1" t="s">
        <v>911</v>
      </c>
      <c r="I3509" s="39" t="str">
        <f>IF($B3509="","",-SUMIFS(Tabla7[Cantidad],Tabla7[Código del producto],$B3509,Tabla7[Tipo de movimiento],"SALIDA",Tabla7[Mes],I$5))</f>
        <v/>
      </c>
      <c r="J3509" s="39" t="str">
        <f>IF($B3509="","",-SUMIFS(Tabla7[Cantidad],Tabla7[Código del producto],$B3509,Tabla7[Tipo de movimiento],"SALIDA",Tabla7[Mes],J$5))</f>
        <v/>
      </c>
      <c r="K3509" s="39" t="str">
        <f>IF($B3509="","",-SUMIFS(Tabla7[Cantidad],Tabla7[Código del producto],$B3509,Tabla7[Tipo de movimiento],"SALIDA",Tabla7[Mes],K$5))</f>
        <v/>
      </c>
      <c r="L3509" s="39" t="str">
        <f>IF($B3509="","",-SUMIFS(Tabla7[Cantidad],Tabla7[Código del producto],$B3509,Tabla7[Tipo de movimiento],"SALIDA",Tabla7[Mes],L$5))</f>
        <v/>
      </c>
      <c r="M3509" s="39" t="str">
        <f>IF($B3509="","",-SUMIFS(Tabla7[Cantidad],Tabla7[Código del producto],$B3509,Tabla7[Tipo de movimiento],"SALIDA",Tabla7[Mes],M$5))</f>
        <v/>
      </c>
      <c r="N3509" s="39" t="str">
        <f>IF($B3509="","",-SUMIFS(Tabla7[Cantidad],Tabla7[Código del producto],$B3509,Tabla7[Tipo de movimiento],"SALIDA",Tabla7[Mes],N$5))</f>
        <v/>
      </c>
      <c r="O3509" s="39" t="str">
        <f>IF($B3509="","",-SUMIFS(Tabla7[Cantidad],Tabla7[Código del producto],$B3509,Tabla7[Tipo de movimiento],"SALIDA",Tabla7[Mes],O$5))</f>
        <v/>
      </c>
      <c r="P3509" s="39" t="str">
        <f>IF($B3509="","",-SUMIFS(Tabla7[Cantidad],Tabla7[Código del producto],$B3509,Tabla7[Tipo de movimiento],"SALIDA",Tabla7[Mes],P$5))</f>
        <v/>
      </c>
      <c r="Q3509" s="39" t="str">
        <f t="shared" si="162"/>
        <v/>
      </c>
      <c r="R3509" s="51" t="str">
        <f>IF($B3509="","",IFERROR(VLOOKUP($B3509,'ABC rotación'!$C:$G,5,0),"C"))</f>
        <v/>
      </c>
      <c r="S3509" s="41" t="str">
        <f t="shared" si="163"/>
        <v/>
      </c>
      <c r="T3509" s="40" t="str">
        <f t="shared" si="164"/>
        <v/>
      </c>
      <c r="U3509" s="23" t="str">
        <f>IF($B3509="","",VLOOKUP($T3509,Tablas!$X$14:$Y$17,2,1))</f>
        <v/>
      </c>
    </row>
    <row r="3510" spans="2:21" x14ac:dyDescent="0.2">
      <c r="B3510" s="1" t="str">
        <f>IF(Tablas!B3508="","",Tablas!B3508)</f>
        <v/>
      </c>
      <c r="C3510" s="1" t="str">
        <f>IF(Tablas!C3508="","",Tablas!C3508)</f>
        <v/>
      </c>
      <c r="D3510" s="1" t="str">
        <f>IF(Tablas!D3508="","",Tablas!D3508)</f>
        <v/>
      </c>
      <c r="E3510" s="1" t="str">
        <f>IF(Tablas!E3508="","",Tablas!E3508)</f>
        <v/>
      </c>
      <c r="F3510" s="1" t="str">
        <f>IF(Tablas!F3508="","",Tablas!F3508)</f>
        <v/>
      </c>
      <c r="G3510" s="1" t="str">
        <f>IF(Tablas!I3508="","",Tablas!I3508)</f>
        <v/>
      </c>
      <c r="H3510" s="1" t="s">
        <v>911</v>
      </c>
      <c r="I3510" s="39" t="str">
        <f>IF($B3510="","",-SUMIFS(Tabla7[Cantidad],Tabla7[Código del producto],$B3510,Tabla7[Tipo de movimiento],"SALIDA",Tabla7[Mes],I$5))</f>
        <v/>
      </c>
      <c r="J3510" s="39" t="str">
        <f>IF($B3510="","",-SUMIFS(Tabla7[Cantidad],Tabla7[Código del producto],$B3510,Tabla7[Tipo de movimiento],"SALIDA",Tabla7[Mes],J$5))</f>
        <v/>
      </c>
      <c r="K3510" s="39" t="str">
        <f>IF($B3510="","",-SUMIFS(Tabla7[Cantidad],Tabla7[Código del producto],$B3510,Tabla7[Tipo de movimiento],"SALIDA",Tabla7[Mes],K$5))</f>
        <v/>
      </c>
      <c r="L3510" s="39" t="str">
        <f>IF($B3510="","",-SUMIFS(Tabla7[Cantidad],Tabla7[Código del producto],$B3510,Tabla7[Tipo de movimiento],"SALIDA",Tabla7[Mes],L$5))</f>
        <v/>
      </c>
      <c r="M3510" s="39" t="str">
        <f>IF($B3510="","",-SUMIFS(Tabla7[Cantidad],Tabla7[Código del producto],$B3510,Tabla7[Tipo de movimiento],"SALIDA",Tabla7[Mes],M$5))</f>
        <v/>
      </c>
      <c r="N3510" s="39" t="str">
        <f>IF($B3510="","",-SUMIFS(Tabla7[Cantidad],Tabla7[Código del producto],$B3510,Tabla7[Tipo de movimiento],"SALIDA",Tabla7[Mes],N$5))</f>
        <v/>
      </c>
      <c r="O3510" s="39" t="str">
        <f>IF($B3510="","",-SUMIFS(Tabla7[Cantidad],Tabla7[Código del producto],$B3510,Tabla7[Tipo de movimiento],"SALIDA",Tabla7[Mes],O$5))</f>
        <v/>
      </c>
      <c r="P3510" s="39" t="str">
        <f>IF($B3510="","",-SUMIFS(Tabla7[Cantidad],Tabla7[Código del producto],$B3510,Tabla7[Tipo de movimiento],"SALIDA",Tabla7[Mes],P$5))</f>
        <v/>
      </c>
      <c r="Q3510" s="39" t="str">
        <f t="shared" si="162"/>
        <v/>
      </c>
      <c r="R3510" s="51" t="str">
        <f>IF($B3510="","",IFERROR(VLOOKUP($B3510,'ABC rotación'!$C:$G,5,0),"C"))</f>
        <v/>
      </c>
      <c r="S3510" s="41" t="str">
        <f t="shared" si="163"/>
        <v/>
      </c>
      <c r="T3510" s="40" t="str">
        <f t="shared" si="164"/>
        <v/>
      </c>
      <c r="U3510" s="23" t="str">
        <f>IF($B3510="","",VLOOKUP($T3510,Tablas!$X$14:$Y$17,2,1))</f>
        <v/>
      </c>
    </row>
    <row r="3511" spans="2:21" x14ac:dyDescent="0.2">
      <c r="B3511" s="1" t="str">
        <f>IF(Tablas!B3509="","",Tablas!B3509)</f>
        <v/>
      </c>
      <c r="C3511" s="1" t="str">
        <f>IF(Tablas!C3509="","",Tablas!C3509)</f>
        <v/>
      </c>
      <c r="D3511" s="1" t="str">
        <f>IF(Tablas!D3509="","",Tablas!D3509)</f>
        <v/>
      </c>
      <c r="E3511" s="1" t="str">
        <f>IF(Tablas!E3509="","",Tablas!E3509)</f>
        <v/>
      </c>
      <c r="F3511" s="1" t="str">
        <f>IF(Tablas!F3509="","",Tablas!F3509)</f>
        <v/>
      </c>
      <c r="G3511" s="1" t="str">
        <f>IF(Tablas!I3509="","",Tablas!I3509)</f>
        <v/>
      </c>
      <c r="H3511" s="1" t="s">
        <v>911</v>
      </c>
      <c r="I3511" s="39" t="str">
        <f>IF($B3511="","",-SUMIFS(Tabla7[Cantidad],Tabla7[Código del producto],$B3511,Tabla7[Tipo de movimiento],"SALIDA",Tabla7[Mes],I$5))</f>
        <v/>
      </c>
      <c r="J3511" s="39" t="str">
        <f>IF($B3511="","",-SUMIFS(Tabla7[Cantidad],Tabla7[Código del producto],$B3511,Tabla7[Tipo de movimiento],"SALIDA",Tabla7[Mes],J$5))</f>
        <v/>
      </c>
      <c r="K3511" s="39" t="str">
        <f>IF($B3511="","",-SUMIFS(Tabla7[Cantidad],Tabla7[Código del producto],$B3511,Tabla7[Tipo de movimiento],"SALIDA",Tabla7[Mes],K$5))</f>
        <v/>
      </c>
      <c r="L3511" s="39" t="str">
        <f>IF($B3511="","",-SUMIFS(Tabla7[Cantidad],Tabla7[Código del producto],$B3511,Tabla7[Tipo de movimiento],"SALIDA",Tabla7[Mes],L$5))</f>
        <v/>
      </c>
      <c r="M3511" s="39" t="str">
        <f>IF($B3511="","",-SUMIFS(Tabla7[Cantidad],Tabla7[Código del producto],$B3511,Tabla7[Tipo de movimiento],"SALIDA",Tabla7[Mes],M$5))</f>
        <v/>
      </c>
      <c r="N3511" s="39" t="str">
        <f>IF($B3511="","",-SUMIFS(Tabla7[Cantidad],Tabla7[Código del producto],$B3511,Tabla7[Tipo de movimiento],"SALIDA",Tabla7[Mes],N$5))</f>
        <v/>
      </c>
      <c r="O3511" s="39" t="str">
        <f>IF($B3511="","",-SUMIFS(Tabla7[Cantidad],Tabla7[Código del producto],$B3511,Tabla7[Tipo de movimiento],"SALIDA",Tabla7[Mes],O$5))</f>
        <v/>
      </c>
      <c r="P3511" s="39" t="str">
        <f>IF($B3511="","",-SUMIFS(Tabla7[Cantidad],Tabla7[Código del producto],$B3511,Tabla7[Tipo de movimiento],"SALIDA",Tabla7[Mes],P$5))</f>
        <v/>
      </c>
      <c r="Q3511" s="39" t="str">
        <f t="shared" si="162"/>
        <v/>
      </c>
      <c r="R3511" s="51" t="str">
        <f>IF($B3511="","",IFERROR(VLOOKUP($B3511,'ABC rotación'!$C:$G,5,0),"C"))</f>
        <v/>
      </c>
      <c r="S3511" s="41" t="str">
        <f t="shared" si="163"/>
        <v/>
      </c>
      <c r="T3511" s="40" t="str">
        <f t="shared" si="164"/>
        <v/>
      </c>
      <c r="U3511" s="23" t="str">
        <f>IF($B3511="","",VLOOKUP($T3511,Tablas!$X$14:$Y$17,2,1))</f>
        <v/>
      </c>
    </row>
    <row r="3512" spans="2:21" x14ac:dyDescent="0.2">
      <c r="B3512" s="1" t="str">
        <f>IF(Tablas!B3510="","",Tablas!B3510)</f>
        <v/>
      </c>
      <c r="C3512" s="1" t="str">
        <f>IF(Tablas!C3510="","",Tablas!C3510)</f>
        <v/>
      </c>
      <c r="D3512" s="1" t="str">
        <f>IF(Tablas!D3510="","",Tablas!D3510)</f>
        <v/>
      </c>
      <c r="E3512" s="1" t="str">
        <f>IF(Tablas!E3510="","",Tablas!E3510)</f>
        <v/>
      </c>
      <c r="F3512" s="1" t="str">
        <f>IF(Tablas!F3510="","",Tablas!F3510)</f>
        <v/>
      </c>
      <c r="G3512" s="1" t="str">
        <f>IF(Tablas!I3510="","",Tablas!I3510)</f>
        <v/>
      </c>
      <c r="H3512" s="1" t="s">
        <v>911</v>
      </c>
      <c r="I3512" s="39" t="str">
        <f>IF($B3512="","",-SUMIFS(Tabla7[Cantidad],Tabla7[Código del producto],$B3512,Tabla7[Tipo de movimiento],"SALIDA",Tabla7[Mes],I$5))</f>
        <v/>
      </c>
      <c r="J3512" s="39" t="str">
        <f>IF($B3512="","",-SUMIFS(Tabla7[Cantidad],Tabla7[Código del producto],$B3512,Tabla7[Tipo de movimiento],"SALIDA",Tabla7[Mes],J$5))</f>
        <v/>
      </c>
      <c r="K3512" s="39" t="str">
        <f>IF($B3512="","",-SUMIFS(Tabla7[Cantidad],Tabla7[Código del producto],$B3512,Tabla7[Tipo de movimiento],"SALIDA",Tabla7[Mes],K$5))</f>
        <v/>
      </c>
      <c r="L3512" s="39" t="str">
        <f>IF($B3512="","",-SUMIFS(Tabla7[Cantidad],Tabla7[Código del producto],$B3512,Tabla7[Tipo de movimiento],"SALIDA",Tabla7[Mes],L$5))</f>
        <v/>
      </c>
      <c r="M3512" s="39" t="str">
        <f>IF($B3512="","",-SUMIFS(Tabla7[Cantidad],Tabla7[Código del producto],$B3512,Tabla7[Tipo de movimiento],"SALIDA",Tabla7[Mes],M$5))</f>
        <v/>
      </c>
      <c r="N3512" s="39" t="str">
        <f>IF($B3512="","",-SUMIFS(Tabla7[Cantidad],Tabla7[Código del producto],$B3512,Tabla7[Tipo de movimiento],"SALIDA",Tabla7[Mes],N$5))</f>
        <v/>
      </c>
      <c r="O3512" s="39" t="str">
        <f>IF($B3512="","",-SUMIFS(Tabla7[Cantidad],Tabla7[Código del producto],$B3512,Tabla7[Tipo de movimiento],"SALIDA",Tabla7[Mes],O$5))</f>
        <v/>
      </c>
      <c r="P3512" s="39" t="str">
        <f>IF($B3512="","",-SUMIFS(Tabla7[Cantidad],Tabla7[Código del producto],$B3512,Tabla7[Tipo de movimiento],"SALIDA",Tabla7[Mes],P$5))</f>
        <v/>
      </c>
      <c r="Q3512" s="39" t="str">
        <f t="shared" si="162"/>
        <v/>
      </c>
      <c r="R3512" s="51" t="str">
        <f>IF($B3512="","",IFERROR(VLOOKUP($B3512,'ABC rotación'!$C:$G,5,0),"C"))</f>
        <v/>
      </c>
      <c r="S3512" s="41" t="str">
        <f t="shared" si="163"/>
        <v/>
      </c>
      <c r="T3512" s="40" t="str">
        <f t="shared" si="164"/>
        <v/>
      </c>
      <c r="U3512" s="23" t="str">
        <f>IF($B3512="","",VLOOKUP($T3512,Tablas!$X$14:$Y$17,2,1))</f>
        <v/>
      </c>
    </row>
    <row r="3513" spans="2:21" x14ac:dyDescent="0.2">
      <c r="B3513" s="1" t="str">
        <f>IF(Tablas!B3511="","",Tablas!B3511)</f>
        <v/>
      </c>
      <c r="C3513" s="1" t="str">
        <f>IF(Tablas!C3511="","",Tablas!C3511)</f>
        <v/>
      </c>
      <c r="D3513" s="1" t="str">
        <f>IF(Tablas!D3511="","",Tablas!D3511)</f>
        <v/>
      </c>
      <c r="E3513" s="1" t="str">
        <f>IF(Tablas!E3511="","",Tablas!E3511)</f>
        <v/>
      </c>
      <c r="F3513" s="1" t="str">
        <f>IF(Tablas!F3511="","",Tablas!F3511)</f>
        <v/>
      </c>
      <c r="G3513" s="1" t="str">
        <f>IF(Tablas!I3511="","",Tablas!I3511)</f>
        <v/>
      </c>
      <c r="H3513" s="1" t="s">
        <v>911</v>
      </c>
      <c r="I3513" s="39" t="str">
        <f>IF($B3513="","",-SUMIFS(Tabla7[Cantidad],Tabla7[Código del producto],$B3513,Tabla7[Tipo de movimiento],"SALIDA",Tabla7[Mes],I$5))</f>
        <v/>
      </c>
      <c r="J3513" s="39" t="str">
        <f>IF($B3513="","",-SUMIFS(Tabla7[Cantidad],Tabla7[Código del producto],$B3513,Tabla7[Tipo de movimiento],"SALIDA",Tabla7[Mes],J$5))</f>
        <v/>
      </c>
      <c r="K3513" s="39" t="str">
        <f>IF($B3513="","",-SUMIFS(Tabla7[Cantidad],Tabla7[Código del producto],$B3513,Tabla7[Tipo de movimiento],"SALIDA",Tabla7[Mes],K$5))</f>
        <v/>
      </c>
      <c r="L3513" s="39" t="str">
        <f>IF($B3513="","",-SUMIFS(Tabla7[Cantidad],Tabla7[Código del producto],$B3513,Tabla7[Tipo de movimiento],"SALIDA",Tabla7[Mes],L$5))</f>
        <v/>
      </c>
      <c r="M3513" s="39" t="str">
        <f>IF($B3513="","",-SUMIFS(Tabla7[Cantidad],Tabla7[Código del producto],$B3513,Tabla7[Tipo de movimiento],"SALIDA",Tabla7[Mes],M$5))</f>
        <v/>
      </c>
      <c r="N3513" s="39" t="str">
        <f>IF($B3513="","",-SUMIFS(Tabla7[Cantidad],Tabla7[Código del producto],$B3513,Tabla7[Tipo de movimiento],"SALIDA",Tabla7[Mes],N$5))</f>
        <v/>
      </c>
      <c r="O3513" s="39" t="str">
        <f>IF($B3513="","",-SUMIFS(Tabla7[Cantidad],Tabla7[Código del producto],$B3513,Tabla7[Tipo de movimiento],"SALIDA",Tabla7[Mes],O$5))</f>
        <v/>
      </c>
      <c r="P3513" s="39" t="str">
        <f>IF($B3513="","",-SUMIFS(Tabla7[Cantidad],Tabla7[Código del producto],$B3513,Tabla7[Tipo de movimiento],"SALIDA",Tabla7[Mes],P$5))</f>
        <v/>
      </c>
      <c r="Q3513" s="39" t="str">
        <f t="shared" si="162"/>
        <v/>
      </c>
      <c r="R3513" s="51" t="str">
        <f>IF($B3513="","",IFERROR(VLOOKUP($B3513,'ABC rotación'!$C:$G,5,0),"C"))</f>
        <v/>
      </c>
      <c r="S3513" s="41" t="str">
        <f t="shared" si="163"/>
        <v/>
      </c>
      <c r="T3513" s="40" t="str">
        <f t="shared" si="164"/>
        <v/>
      </c>
      <c r="U3513" s="23" t="str">
        <f>IF($B3513="","",VLOOKUP($T3513,Tablas!$X$14:$Y$17,2,1))</f>
        <v/>
      </c>
    </row>
    <row r="3514" spans="2:21" x14ac:dyDescent="0.2">
      <c r="B3514" s="1" t="str">
        <f>IF(Tablas!B3512="","",Tablas!B3512)</f>
        <v/>
      </c>
      <c r="C3514" s="1" t="str">
        <f>IF(Tablas!C3512="","",Tablas!C3512)</f>
        <v/>
      </c>
      <c r="D3514" s="1" t="str">
        <f>IF(Tablas!D3512="","",Tablas!D3512)</f>
        <v/>
      </c>
      <c r="E3514" s="1" t="str">
        <f>IF(Tablas!E3512="","",Tablas!E3512)</f>
        <v/>
      </c>
      <c r="F3514" s="1" t="str">
        <f>IF(Tablas!F3512="","",Tablas!F3512)</f>
        <v/>
      </c>
      <c r="G3514" s="1" t="str">
        <f>IF(Tablas!I3512="","",Tablas!I3512)</f>
        <v/>
      </c>
      <c r="H3514" s="1" t="s">
        <v>911</v>
      </c>
      <c r="I3514" s="39" t="str">
        <f>IF($B3514="","",-SUMIFS(Tabla7[Cantidad],Tabla7[Código del producto],$B3514,Tabla7[Tipo de movimiento],"SALIDA",Tabla7[Mes],I$5))</f>
        <v/>
      </c>
      <c r="J3514" s="39" t="str">
        <f>IF($B3514="","",-SUMIFS(Tabla7[Cantidad],Tabla7[Código del producto],$B3514,Tabla7[Tipo de movimiento],"SALIDA",Tabla7[Mes],J$5))</f>
        <v/>
      </c>
      <c r="K3514" s="39" t="str">
        <f>IF($B3514="","",-SUMIFS(Tabla7[Cantidad],Tabla7[Código del producto],$B3514,Tabla7[Tipo de movimiento],"SALIDA",Tabla7[Mes],K$5))</f>
        <v/>
      </c>
      <c r="L3514" s="39" t="str">
        <f>IF($B3514="","",-SUMIFS(Tabla7[Cantidad],Tabla7[Código del producto],$B3514,Tabla7[Tipo de movimiento],"SALIDA",Tabla7[Mes],L$5))</f>
        <v/>
      </c>
      <c r="M3514" s="39" t="str">
        <f>IF($B3514="","",-SUMIFS(Tabla7[Cantidad],Tabla7[Código del producto],$B3514,Tabla7[Tipo de movimiento],"SALIDA",Tabla7[Mes],M$5))</f>
        <v/>
      </c>
      <c r="N3514" s="39" t="str">
        <f>IF($B3514="","",-SUMIFS(Tabla7[Cantidad],Tabla7[Código del producto],$B3514,Tabla7[Tipo de movimiento],"SALIDA",Tabla7[Mes],N$5))</f>
        <v/>
      </c>
      <c r="O3514" s="39" t="str">
        <f>IF($B3514="","",-SUMIFS(Tabla7[Cantidad],Tabla7[Código del producto],$B3514,Tabla7[Tipo de movimiento],"SALIDA",Tabla7[Mes],O$5))</f>
        <v/>
      </c>
      <c r="P3514" s="39" t="str">
        <f>IF($B3514="","",-SUMIFS(Tabla7[Cantidad],Tabla7[Código del producto],$B3514,Tabla7[Tipo de movimiento],"SALIDA",Tabla7[Mes],P$5))</f>
        <v/>
      </c>
      <c r="Q3514" s="39" t="str">
        <f t="shared" si="162"/>
        <v/>
      </c>
      <c r="R3514" s="51" t="str">
        <f>IF($B3514="","",IFERROR(VLOOKUP($B3514,'ABC rotación'!$C:$G,5,0),"C"))</f>
        <v/>
      </c>
      <c r="S3514" s="41" t="str">
        <f t="shared" si="163"/>
        <v/>
      </c>
      <c r="T3514" s="40" t="str">
        <f t="shared" si="164"/>
        <v/>
      </c>
      <c r="U3514" s="23" t="str">
        <f>IF($B3514="","",VLOOKUP($T3514,Tablas!$X$14:$Y$17,2,1))</f>
        <v/>
      </c>
    </row>
    <row r="3515" spans="2:21" x14ac:dyDescent="0.2">
      <c r="B3515" s="1" t="str">
        <f>IF(Tablas!B3513="","",Tablas!B3513)</f>
        <v/>
      </c>
      <c r="C3515" s="1" t="str">
        <f>IF(Tablas!C3513="","",Tablas!C3513)</f>
        <v/>
      </c>
      <c r="D3515" s="1" t="str">
        <f>IF(Tablas!D3513="","",Tablas!D3513)</f>
        <v/>
      </c>
      <c r="E3515" s="1" t="str">
        <f>IF(Tablas!E3513="","",Tablas!E3513)</f>
        <v/>
      </c>
      <c r="F3515" s="1" t="str">
        <f>IF(Tablas!F3513="","",Tablas!F3513)</f>
        <v/>
      </c>
      <c r="G3515" s="1" t="str">
        <f>IF(Tablas!I3513="","",Tablas!I3513)</f>
        <v/>
      </c>
      <c r="H3515" s="1" t="s">
        <v>911</v>
      </c>
      <c r="I3515" s="39" t="str">
        <f>IF($B3515="","",-SUMIFS(Tabla7[Cantidad],Tabla7[Código del producto],$B3515,Tabla7[Tipo de movimiento],"SALIDA",Tabla7[Mes],I$5))</f>
        <v/>
      </c>
      <c r="J3515" s="39" t="str">
        <f>IF($B3515="","",-SUMIFS(Tabla7[Cantidad],Tabla7[Código del producto],$B3515,Tabla7[Tipo de movimiento],"SALIDA",Tabla7[Mes],J$5))</f>
        <v/>
      </c>
      <c r="K3515" s="39" t="str">
        <f>IF($B3515="","",-SUMIFS(Tabla7[Cantidad],Tabla7[Código del producto],$B3515,Tabla7[Tipo de movimiento],"SALIDA",Tabla7[Mes],K$5))</f>
        <v/>
      </c>
      <c r="L3515" s="39" t="str">
        <f>IF($B3515="","",-SUMIFS(Tabla7[Cantidad],Tabla7[Código del producto],$B3515,Tabla7[Tipo de movimiento],"SALIDA",Tabla7[Mes],L$5))</f>
        <v/>
      </c>
      <c r="M3515" s="39" t="str">
        <f>IF($B3515="","",-SUMIFS(Tabla7[Cantidad],Tabla7[Código del producto],$B3515,Tabla7[Tipo de movimiento],"SALIDA",Tabla7[Mes],M$5))</f>
        <v/>
      </c>
      <c r="N3515" s="39" t="str">
        <f>IF($B3515="","",-SUMIFS(Tabla7[Cantidad],Tabla7[Código del producto],$B3515,Tabla7[Tipo de movimiento],"SALIDA",Tabla7[Mes],N$5))</f>
        <v/>
      </c>
      <c r="O3515" s="39" t="str">
        <f>IF($B3515="","",-SUMIFS(Tabla7[Cantidad],Tabla7[Código del producto],$B3515,Tabla7[Tipo de movimiento],"SALIDA",Tabla7[Mes],O$5))</f>
        <v/>
      </c>
      <c r="P3515" s="39" t="str">
        <f>IF($B3515="","",-SUMIFS(Tabla7[Cantidad],Tabla7[Código del producto],$B3515,Tabla7[Tipo de movimiento],"SALIDA",Tabla7[Mes],P$5))</f>
        <v/>
      </c>
      <c r="Q3515" s="39" t="str">
        <f t="shared" si="162"/>
        <v/>
      </c>
      <c r="R3515" s="51" t="str">
        <f>IF($B3515="","",IFERROR(VLOOKUP($B3515,'ABC rotación'!$C:$G,5,0),"C"))</f>
        <v/>
      </c>
      <c r="S3515" s="41" t="str">
        <f t="shared" si="163"/>
        <v/>
      </c>
      <c r="T3515" s="40" t="str">
        <f t="shared" si="164"/>
        <v/>
      </c>
      <c r="U3515" s="23" t="str">
        <f>IF($B3515="","",VLOOKUP($T3515,Tablas!$X$14:$Y$17,2,1))</f>
        <v/>
      </c>
    </row>
    <row r="3516" spans="2:21" x14ac:dyDescent="0.2">
      <c r="B3516" s="1" t="str">
        <f>IF(Tablas!B3514="","",Tablas!B3514)</f>
        <v/>
      </c>
      <c r="C3516" s="1" t="str">
        <f>IF(Tablas!C3514="","",Tablas!C3514)</f>
        <v/>
      </c>
      <c r="D3516" s="1" t="str">
        <f>IF(Tablas!D3514="","",Tablas!D3514)</f>
        <v/>
      </c>
      <c r="E3516" s="1" t="str">
        <f>IF(Tablas!E3514="","",Tablas!E3514)</f>
        <v/>
      </c>
      <c r="F3516" s="1" t="str">
        <f>IF(Tablas!F3514="","",Tablas!F3514)</f>
        <v/>
      </c>
      <c r="G3516" s="1" t="str">
        <f>IF(Tablas!I3514="","",Tablas!I3514)</f>
        <v/>
      </c>
      <c r="H3516" s="1" t="s">
        <v>911</v>
      </c>
      <c r="I3516" s="39" t="str">
        <f>IF($B3516="","",-SUMIFS(Tabla7[Cantidad],Tabla7[Código del producto],$B3516,Tabla7[Tipo de movimiento],"SALIDA",Tabla7[Mes],I$5))</f>
        <v/>
      </c>
      <c r="J3516" s="39" t="str">
        <f>IF($B3516="","",-SUMIFS(Tabla7[Cantidad],Tabla7[Código del producto],$B3516,Tabla7[Tipo de movimiento],"SALIDA",Tabla7[Mes],J$5))</f>
        <v/>
      </c>
      <c r="K3516" s="39" t="str">
        <f>IF($B3516="","",-SUMIFS(Tabla7[Cantidad],Tabla7[Código del producto],$B3516,Tabla7[Tipo de movimiento],"SALIDA",Tabla7[Mes],K$5))</f>
        <v/>
      </c>
      <c r="L3516" s="39" t="str">
        <f>IF($B3516="","",-SUMIFS(Tabla7[Cantidad],Tabla7[Código del producto],$B3516,Tabla7[Tipo de movimiento],"SALIDA",Tabla7[Mes],L$5))</f>
        <v/>
      </c>
      <c r="M3516" s="39" t="str">
        <f>IF($B3516="","",-SUMIFS(Tabla7[Cantidad],Tabla7[Código del producto],$B3516,Tabla7[Tipo de movimiento],"SALIDA",Tabla7[Mes],M$5))</f>
        <v/>
      </c>
      <c r="N3516" s="39" t="str">
        <f>IF($B3516="","",-SUMIFS(Tabla7[Cantidad],Tabla7[Código del producto],$B3516,Tabla7[Tipo de movimiento],"SALIDA",Tabla7[Mes],N$5))</f>
        <v/>
      </c>
      <c r="O3516" s="39" t="str">
        <f>IF($B3516="","",-SUMIFS(Tabla7[Cantidad],Tabla7[Código del producto],$B3516,Tabla7[Tipo de movimiento],"SALIDA",Tabla7[Mes],O$5))</f>
        <v/>
      </c>
      <c r="P3516" s="39" t="str">
        <f>IF($B3516="","",-SUMIFS(Tabla7[Cantidad],Tabla7[Código del producto],$B3516,Tabla7[Tipo de movimiento],"SALIDA",Tabla7[Mes],P$5))</f>
        <v/>
      </c>
      <c r="Q3516" s="39" t="str">
        <f t="shared" si="162"/>
        <v/>
      </c>
      <c r="R3516" s="51" t="str">
        <f>IF($B3516="","",IFERROR(VLOOKUP($B3516,'ABC rotación'!$C:$G,5,0),"C"))</f>
        <v/>
      </c>
      <c r="S3516" s="41" t="str">
        <f t="shared" si="163"/>
        <v/>
      </c>
      <c r="T3516" s="40" t="str">
        <f t="shared" si="164"/>
        <v/>
      </c>
      <c r="U3516" s="23" t="str">
        <f>IF($B3516="","",VLOOKUP($T3516,Tablas!$X$14:$Y$17,2,1))</f>
        <v/>
      </c>
    </row>
    <row r="3517" spans="2:21" x14ac:dyDescent="0.2">
      <c r="B3517" s="1" t="str">
        <f>IF(Tablas!B3515="","",Tablas!B3515)</f>
        <v/>
      </c>
      <c r="C3517" s="1" t="str">
        <f>IF(Tablas!C3515="","",Tablas!C3515)</f>
        <v/>
      </c>
      <c r="D3517" s="1" t="str">
        <f>IF(Tablas!D3515="","",Tablas!D3515)</f>
        <v/>
      </c>
      <c r="E3517" s="1" t="str">
        <f>IF(Tablas!E3515="","",Tablas!E3515)</f>
        <v/>
      </c>
      <c r="F3517" s="1" t="str">
        <f>IF(Tablas!F3515="","",Tablas!F3515)</f>
        <v/>
      </c>
      <c r="G3517" s="1" t="str">
        <f>IF(Tablas!I3515="","",Tablas!I3515)</f>
        <v/>
      </c>
      <c r="H3517" s="1" t="s">
        <v>911</v>
      </c>
      <c r="I3517" s="39" t="str">
        <f>IF($B3517="","",-SUMIFS(Tabla7[Cantidad],Tabla7[Código del producto],$B3517,Tabla7[Tipo de movimiento],"SALIDA",Tabla7[Mes],I$5))</f>
        <v/>
      </c>
      <c r="J3517" s="39" t="str">
        <f>IF($B3517="","",-SUMIFS(Tabla7[Cantidad],Tabla7[Código del producto],$B3517,Tabla7[Tipo de movimiento],"SALIDA",Tabla7[Mes],J$5))</f>
        <v/>
      </c>
      <c r="K3517" s="39" t="str">
        <f>IF($B3517="","",-SUMIFS(Tabla7[Cantidad],Tabla7[Código del producto],$B3517,Tabla7[Tipo de movimiento],"SALIDA",Tabla7[Mes],K$5))</f>
        <v/>
      </c>
      <c r="L3517" s="39" t="str">
        <f>IF($B3517="","",-SUMIFS(Tabla7[Cantidad],Tabla7[Código del producto],$B3517,Tabla7[Tipo de movimiento],"SALIDA",Tabla7[Mes],L$5))</f>
        <v/>
      </c>
      <c r="M3517" s="39" t="str">
        <f>IF($B3517="","",-SUMIFS(Tabla7[Cantidad],Tabla7[Código del producto],$B3517,Tabla7[Tipo de movimiento],"SALIDA",Tabla7[Mes],M$5))</f>
        <v/>
      </c>
      <c r="N3517" s="39" t="str">
        <f>IF($B3517="","",-SUMIFS(Tabla7[Cantidad],Tabla7[Código del producto],$B3517,Tabla7[Tipo de movimiento],"SALIDA",Tabla7[Mes],N$5))</f>
        <v/>
      </c>
      <c r="O3517" s="39" t="str">
        <f>IF($B3517="","",-SUMIFS(Tabla7[Cantidad],Tabla7[Código del producto],$B3517,Tabla7[Tipo de movimiento],"SALIDA",Tabla7[Mes],O$5))</f>
        <v/>
      </c>
      <c r="P3517" s="39" t="str">
        <f>IF($B3517="","",-SUMIFS(Tabla7[Cantidad],Tabla7[Código del producto],$B3517,Tabla7[Tipo de movimiento],"SALIDA",Tabla7[Mes],P$5))</f>
        <v/>
      </c>
      <c r="Q3517" s="39" t="str">
        <f t="shared" si="162"/>
        <v/>
      </c>
      <c r="R3517" s="51" t="str">
        <f>IF($B3517="","",IFERROR(VLOOKUP($B3517,'ABC rotación'!$C:$G,5,0),"C"))</f>
        <v/>
      </c>
      <c r="S3517" s="41" t="str">
        <f t="shared" si="163"/>
        <v/>
      </c>
      <c r="T3517" s="40" t="str">
        <f t="shared" si="164"/>
        <v/>
      </c>
      <c r="U3517" s="23" t="str">
        <f>IF($B3517="","",VLOOKUP($T3517,Tablas!$X$14:$Y$17,2,1))</f>
        <v/>
      </c>
    </row>
    <row r="3518" spans="2:21" x14ac:dyDescent="0.2">
      <c r="B3518" s="1" t="str">
        <f>IF(Tablas!B3516="","",Tablas!B3516)</f>
        <v/>
      </c>
      <c r="C3518" s="1" t="str">
        <f>IF(Tablas!C3516="","",Tablas!C3516)</f>
        <v/>
      </c>
      <c r="D3518" s="1" t="str">
        <f>IF(Tablas!D3516="","",Tablas!D3516)</f>
        <v/>
      </c>
      <c r="E3518" s="1" t="str">
        <f>IF(Tablas!E3516="","",Tablas!E3516)</f>
        <v/>
      </c>
      <c r="F3518" s="1" t="str">
        <f>IF(Tablas!F3516="","",Tablas!F3516)</f>
        <v/>
      </c>
      <c r="G3518" s="1" t="str">
        <f>IF(Tablas!I3516="","",Tablas!I3516)</f>
        <v/>
      </c>
      <c r="H3518" s="1" t="s">
        <v>911</v>
      </c>
      <c r="I3518" s="39" t="str">
        <f>IF($B3518="","",-SUMIFS(Tabla7[Cantidad],Tabla7[Código del producto],$B3518,Tabla7[Tipo de movimiento],"SALIDA",Tabla7[Mes],I$5))</f>
        <v/>
      </c>
      <c r="J3518" s="39" t="str">
        <f>IF($B3518="","",-SUMIFS(Tabla7[Cantidad],Tabla7[Código del producto],$B3518,Tabla7[Tipo de movimiento],"SALIDA",Tabla7[Mes],J$5))</f>
        <v/>
      </c>
      <c r="K3518" s="39" t="str">
        <f>IF($B3518="","",-SUMIFS(Tabla7[Cantidad],Tabla7[Código del producto],$B3518,Tabla7[Tipo de movimiento],"SALIDA",Tabla7[Mes],K$5))</f>
        <v/>
      </c>
      <c r="L3518" s="39" t="str">
        <f>IF($B3518="","",-SUMIFS(Tabla7[Cantidad],Tabla7[Código del producto],$B3518,Tabla7[Tipo de movimiento],"SALIDA",Tabla7[Mes],L$5))</f>
        <v/>
      </c>
      <c r="M3518" s="39" t="str">
        <f>IF($B3518="","",-SUMIFS(Tabla7[Cantidad],Tabla7[Código del producto],$B3518,Tabla7[Tipo de movimiento],"SALIDA",Tabla7[Mes],M$5))</f>
        <v/>
      </c>
      <c r="N3518" s="39" t="str">
        <f>IF($B3518="","",-SUMIFS(Tabla7[Cantidad],Tabla7[Código del producto],$B3518,Tabla7[Tipo de movimiento],"SALIDA",Tabla7[Mes],N$5))</f>
        <v/>
      </c>
      <c r="O3518" s="39" t="str">
        <f>IF($B3518="","",-SUMIFS(Tabla7[Cantidad],Tabla7[Código del producto],$B3518,Tabla7[Tipo de movimiento],"SALIDA",Tabla7[Mes],O$5))</f>
        <v/>
      </c>
      <c r="P3518" s="39" t="str">
        <f>IF($B3518="","",-SUMIFS(Tabla7[Cantidad],Tabla7[Código del producto],$B3518,Tabla7[Tipo de movimiento],"SALIDA",Tabla7[Mes],P$5))</f>
        <v/>
      </c>
      <c r="Q3518" s="39" t="str">
        <f t="shared" si="162"/>
        <v/>
      </c>
      <c r="R3518" s="51" t="str">
        <f>IF($B3518="","",IFERROR(VLOOKUP($B3518,'ABC rotación'!$C:$G,5,0),"C"))</f>
        <v/>
      </c>
      <c r="S3518" s="41" t="str">
        <f t="shared" si="163"/>
        <v/>
      </c>
      <c r="T3518" s="40" t="str">
        <f t="shared" si="164"/>
        <v/>
      </c>
      <c r="U3518" s="23" t="str">
        <f>IF($B3518="","",VLOOKUP($T3518,Tablas!$X$14:$Y$17,2,1))</f>
        <v/>
      </c>
    </row>
    <row r="3519" spans="2:21" x14ac:dyDescent="0.2">
      <c r="B3519" s="1" t="str">
        <f>IF(Tablas!B3517="","",Tablas!B3517)</f>
        <v/>
      </c>
      <c r="C3519" s="1" t="str">
        <f>IF(Tablas!C3517="","",Tablas!C3517)</f>
        <v/>
      </c>
      <c r="D3519" s="1" t="str">
        <f>IF(Tablas!D3517="","",Tablas!D3517)</f>
        <v/>
      </c>
      <c r="E3519" s="1" t="str">
        <f>IF(Tablas!E3517="","",Tablas!E3517)</f>
        <v/>
      </c>
      <c r="F3519" s="1" t="str">
        <f>IF(Tablas!F3517="","",Tablas!F3517)</f>
        <v/>
      </c>
      <c r="G3519" s="1" t="str">
        <f>IF(Tablas!I3517="","",Tablas!I3517)</f>
        <v/>
      </c>
      <c r="H3519" s="1" t="s">
        <v>911</v>
      </c>
      <c r="I3519" s="39" t="str">
        <f>IF($B3519="","",-SUMIFS(Tabla7[Cantidad],Tabla7[Código del producto],$B3519,Tabla7[Tipo de movimiento],"SALIDA",Tabla7[Mes],I$5))</f>
        <v/>
      </c>
      <c r="J3519" s="39" t="str">
        <f>IF($B3519="","",-SUMIFS(Tabla7[Cantidad],Tabla7[Código del producto],$B3519,Tabla7[Tipo de movimiento],"SALIDA",Tabla7[Mes],J$5))</f>
        <v/>
      </c>
      <c r="K3519" s="39" t="str">
        <f>IF($B3519="","",-SUMIFS(Tabla7[Cantidad],Tabla7[Código del producto],$B3519,Tabla7[Tipo de movimiento],"SALIDA",Tabla7[Mes],K$5))</f>
        <v/>
      </c>
      <c r="L3519" s="39" t="str">
        <f>IF($B3519="","",-SUMIFS(Tabla7[Cantidad],Tabla7[Código del producto],$B3519,Tabla7[Tipo de movimiento],"SALIDA",Tabla7[Mes],L$5))</f>
        <v/>
      </c>
      <c r="M3519" s="39" t="str">
        <f>IF($B3519="","",-SUMIFS(Tabla7[Cantidad],Tabla7[Código del producto],$B3519,Tabla7[Tipo de movimiento],"SALIDA",Tabla7[Mes],M$5))</f>
        <v/>
      </c>
      <c r="N3519" s="39" t="str">
        <f>IF($B3519="","",-SUMIFS(Tabla7[Cantidad],Tabla7[Código del producto],$B3519,Tabla7[Tipo de movimiento],"SALIDA",Tabla7[Mes],N$5))</f>
        <v/>
      </c>
      <c r="O3519" s="39" t="str">
        <f>IF($B3519="","",-SUMIFS(Tabla7[Cantidad],Tabla7[Código del producto],$B3519,Tabla7[Tipo de movimiento],"SALIDA",Tabla7[Mes],O$5))</f>
        <v/>
      </c>
      <c r="P3519" s="39" t="str">
        <f>IF($B3519="","",-SUMIFS(Tabla7[Cantidad],Tabla7[Código del producto],$B3519,Tabla7[Tipo de movimiento],"SALIDA",Tabla7[Mes],P$5))</f>
        <v/>
      </c>
      <c r="Q3519" s="39" t="str">
        <f t="shared" si="162"/>
        <v/>
      </c>
      <c r="R3519" s="51" t="str">
        <f>IF($B3519="","",IFERROR(VLOOKUP($B3519,'ABC rotación'!$C:$G,5,0),"C"))</f>
        <v/>
      </c>
      <c r="S3519" s="41" t="str">
        <f t="shared" si="163"/>
        <v/>
      </c>
      <c r="T3519" s="40" t="str">
        <f t="shared" si="164"/>
        <v/>
      </c>
      <c r="U3519" s="23" t="str">
        <f>IF($B3519="","",VLOOKUP($T3519,Tablas!$X$14:$Y$17,2,1))</f>
        <v/>
      </c>
    </row>
    <row r="3520" spans="2:21" x14ac:dyDescent="0.2">
      <c r="B3520" s="1" t="str">
        <f>IF(Tablas!B3518="","",Tablas!B3518)</f>
        <v/>
      </c>
      <c r="C3520" s="1" t="str">
        <f>IF(Tablas!C3518="","",Tablas!C3518)</f>
        <v/>
      </c>
      <c r="D3520" s="1" t="str">
        <f>IF(Tablas!D3518="","",Tablas!D3518)</f>
        <v/>
      </c>
      <c r="E3520" s="1" t="str">
        <f>IF(Tablas!E3518="","",Tablas!E3518)</f>
        <v/>
      </c>
      <c r="F3520" s="1" t="str">
        <f>IF(Tablas!F3518="","",Tablas!F3518)</f>
        <v/>
      </c>
      <c r="G3520" s="1" t="str">
        <f>IF(Tablas!I3518="","",Tablas!I3518)</f>
        <v/>
      </c>
      <c r="H3520" s="1" t="s">
        <v>911</v>
      </c>
      <c r="I3520" s="39" t="str">
        <f>IF($B3520="","",-SUMIFS(Tabla7[Cantidad],Tabla7[Código del producto],$B3520,Tabla7[Tipo de movimiento],"SALIDA",Tabla7[Mes],I$5))</f>
        <v/>
      </c>
      <c r="J3520" s="39" t="str">
        <f>IF($B3520="","",-SUMIFS(Tabla7[Cantidad],Tabla7[Código del producto],$B3520,Tabla7[Tipo de movimiento],"SALIDA",Tabla7[Mes],J$5))</f>
        <v/>
      </c>
      <c r="K3520" s="39" t="str">
        <f>IF($B3520="","",-SUMIFS(Tabla7[Cantidad],Tabla7[Código del producto],$B3520,Tabla7[Tipo de movimiento],"SALIDA",Tabla7[Mes],K$5))</f>
        <v/>
      </c>
      <c r="L3520" s="39" t="str">
        <f>IF($B3520="","",-SUMIFS(Tabla7[Cantidad],Tabla7[Código del producto],$B3520,Tabla7[Tipo de movimiento],"SALIDA",Tabla7[Mes],L$5))</f>
        <v/>
      </c>
      <c r="M3520" s="39" t="str">
        <f>IF($B3520="","",-SUMIFS(Tabla7[Cantidad],Tabla7[Código del producto],$B3520,Tabla7[Tipo de movimiento],"SALIDA",Tabla7[Mes],M$5))</f>
        <v/>
      </c>
      <c r="N3520" s="39" t="str">
        <f>IF($B3520="","",-SUMIFS(Tabla7[Cantidad],Tabla7[Código del producto],$B3520,Tabla7[Tipo de movimiento],"SALIDA",Tabla7[Mes],N$5))</f>
        <v/>
      </c>
      <c r="O3520" s="39" t="str">
        <f>IF($B3520="","",-SUMIFS(Tabla7[Cantidad],Tabla7[Código del producto],$B3520,Tabla7[Tipo de movimiento],"SALIDA",Tabla7[Mes],O$5))</f>
        <v/>
      </c>
      <c r="P3520" s="39" t="str">
        <f>IF($B3520="","",-SUMIFS(Tabla7[Cantidad],Tabla7[Código del producto],$B3520,Tabla7[Tipo de movimiento],"SALIDA",Tabla7[Mes],P$5))</f>
        <v/>
      </c>
      <c r="Q3520" s="39" t="str">
        <f t="shared" si="162"/>
        <v/>
      </c>
      <c r="R3520" s="51" t="str">
        <f>IF($B3520="","",IFERROR(VLOOKUP($B3520,'ABC rotación'!$C:$G,5,0),"C"))</f>
        <v/>
      </c>
      <c r="S3520" s="41" t="str">
        <f t="shared" si="163"/>
        <v/>
      </c>
      <c r="T3520" s="40" t="str">
        <f t="shared" si="164"/>
        <v/>
      </c>
      <c r="U3520" s="23" t="str">
        <f>IF($B3520="","",VLOOKUP($T3520,Tablas!$X$14:$Y$17,2,1))</f>
        <v/>
      </c>
    </row>
    <row r="3521" spans="2:21" x14ac:dyDescent="0.2">
      <c r="B3521" s="1" t="str">
        <f>IF(Tablas!B3519="","",Tablas!B3519)</f>
        <v/>
      </c>
      <c r="C3521" s="1" t="str">
        <f>IF(Tablas!C3519="","",Tablas!C3519)</f>
        <v/>
      </c>
      <c r="D3521" s="1" t="str">
        <f>IF(Tablas!D3519="","",Tablas!D3519)</f>
        <v/>
      </c>
      <c r="E3521" s="1" t="str">
        <f>IF(Tablas!E3519="","",Tablas!E3519)</f>
        <v/>
      </c>
      <c r="F3521" s="1" t="str">
        <f>IF(Tablas!F3519="","",Tablas!F3519)</f>
        <v/>
      </c>
      <c r="G3521" s="1" t="str">
        <f>IF(Tablas!I3519="","",Tablas!I3519)</f>
        <v/>
      </c>
      <c r="H3521" s="1" t="s">
        <v>911</v>
      </c>
      <c r="I3521" s="39" t="str">
        <f>IF($B3521="","",-SUMIFS(Tabla7[Cantidad],Tabla7[Código del producto],$B3521,Tabla7[Tipo de movimiento],"SALIDA",Tabla7[Mes],I$5))</f>
        <v/>
      </c>
      <c r="J3521" s="39" t="str">
        <f>IF($B3521="","",-SUMIFS(Tabla7[Cantidad],Tabla7[Código del producto],$B3521,Tabla7[Tipo de movimiento],"SALIDA",Tabla7[Mes],J$5))</f>
        <v/>
      </c>
      <c r="K3521" s="39" t="str">
        <f>IF($B3521="","",-SUMIFS(Tabla7[Cantidad],Tabla7[Código del producto],$B3521,Tabla7[Tipo de movimiento],"SALIDA",Tabla7[Mes],K$5))</f>
        <v/>
      </c>
      <c r="L3521" s="39" t="str">
        <f>IF($B3521="","",-SUMIFS(Tabla7[Cantidad],Tabla7[Código del producto],$B3521,Tabla7[Tipo de movimiento],"SALIDA",Tabla7[Mes],L$5))</f>
        <v/>
      </c>
      <c r="M3521" s="39" t="str">
        <f>IF($B3521="","",-SUMIFS(Tabla7[Cantidad],Tabla7[Código del producto],$B3521,Tabla7[Tipo de movimiento],"SALIDA",Tabla7[Mes],M$5))</f>
        <v/>
      </c>
      <c r="N3521" s="39" t="str">
        <f>IF($B3521="","",-SUMIFS(Tabla7[Cantidad],Tabla7[Código del producto],$B3521,Tabla7[Tipo de movimiento],"SALIDA",Tabla7[Mes],N$5))</f>
        <v/>
      </c>
      <c r="O3521" s="39" t="str">
        <f>IF($B3521="","",-SUMIFS(Tabla7[Cantidad],Tabla7[Código del producto],$B3521,Tabla7[Tipo de movimiento],"SALIDA",Tabla7[Mes],O$5))</f>
        <v/>
      </c>
      <c r="P3521" s="39" t="str">
        <f>IF($B3521="","",-SUMIFS(Tabla7[Cantidad],Tabla7[Código del producto],$B3521,Tabla7[Tipo de movimiento],"SALIDA",Tabla7[Mes],P$5))</f>
        <v/>
      </c>
      <c r="Q3521" s="39" t="str">
        <f t="shared" si="162"/>
        <v/>
      </c>
      <c r="R3521" s="51" t="str">
        <f>IF($B3521="","",IFERROR(VLOOKUP($B3521,'ABC rotación'!$C:$G,5,0),"C"))</f>
        <v/>
      </c>
      <c r="S3521" s="41" t="str">
        <f t="shared" si="163"/>
        <v/>
      </c>
      <c r="T3521" s="40" t="str">
        <f t="shared" si="164"/>
        <v/>
      </c>
      <c r="U3521" s="23" t="str">
        <f>IF($B3521="","",VLOOKUP($T3521,Tablas!$X$14:$Y$17,2,1))</f>
        <v/>
      </c>
    </row>
    <row r="3522" spans="2:21" x14ac:dyDescent="0.2">
      <c r="B3522" s="1" t="str">
        <f>IF(Tablas!B3520="","",Tablas!B3520)</f>
        <v/>
      </c>
      <c r="C3522" s="1" t="str">
        <f>IF(Tablas!C3520="","",Tablas!C3520)</f>
        <v/>
      </c>
      <c r="D3522" s="1" t="str">
        <f>IF(Tablas!D3520="","",Tablas!D3520)</f>
        <v/>
      </c>
      <c r="E3522" s="1" t="str">
        <f>IF(Tablas!E3520="","",Tablas!E3520)</f>
        <v/>
      </c>
      <c r="F3522" s="1" t="str">
        <f>IF(Tablas!F3520="","",Tablas!F3520)</f>
        <v/>
      </c>
      <c r="G3522" s="1" t="str">
        <f>IF(Tablas!I3520="","",Tablas!I3520)</f>
        <v/>
      </c>
      <c r="H3522" s="1" t="s">
        <v>911</v>
      </c>
      <c r="I3522" s="39" t="str">
        <f>IF($B3522="","",-SUMIFS(Tabla7[Cantidad],Tabla7[Código del producto],$B3522,Tabla7[Tipo de movimiento],"SALIDA",Tabla7[Mes],I$5))</f>
        <v/>
      </c>
      <c r="J3522" s="39" t="str">
        <f>IF($B3522="","",-SUMIFS(Tabla7[Cantidad],Tabla7[Código del producto],$B3522,Tabla7[Tipo de movimiento],"SALIDA",Tabla7[Mes],J$5))</f>
        <v/>
      </c>
      <c r="K3522" s="39" t="str">
        <f>IF($B3522="","",-SUMIFS(Tabla7[Cantidad],Tabla7[Código del producto],$B3522,Tabla7[Tipo de movimiento],"SALIDA",Tabla7[Mes],K$5))</f>
        <v/>
      </c>
      <c r="L3522" s="39" t="str">
        <f>IF($B3522="","",-SUMIFS(Tabla7[Cantidad],Tabla7[Código del producto],$B3522,Tabla7[Tipo de movimiento],"SALIDA",Tabla7[Mes],L$5))</f>
        <v/>
      </c>
      <c r="M3522" s="39" t="str">
        <f>IF($B3522="","",-SUMIFS(Tabla7[Cantidad],Tabla7[Código del producto],$B3522,Tabla7[Tipo de movimiento],"SALIDA",Tabla7[Mes],M$5))</f>
        <v/>
      </c>
      <c r="N3522" s="39" t="str">
        <f>IF($B3522="","",-SUMIFS(Tabla7[Cantidad],Tabla7[Código del producto],$B3522,Tabla7[Tipo de movimiento],"SALIDA",Tabla7[Mes],N$5))</f>
        <v/>
      </c>
      <c r="O3522" s="39" t="str">
        <f>IF($B3522="","",-SUMIFS(Tabla7[Cantidad],Tabla7[Código del producto],$B3522,Tabla7[Tipo de movimiento],"SALIDA",Tabla7[Mes],O$5))</f>
        <v/>
      </c>
      <c r="P3522" s="39" t="str">
        <f>IF($B3522="","",-SUMIFS(Tabla7[Cantidad],Tabla7[Código del producto],$B3522,Tabla7[Tipo de movimiento],"SALIDA",Tabla7[Mes],P$5))</f>
        <v/>
      </c>
      <c r="Q3522" s="39" t="str">
        <f t="shared" si="162"/>
        <v/>
      </c>
      <c r="R3522" s="51" t="str">
        <f>IF($B3522="","",IFERROR(VLOOKUP($B3522,'ABC rotación'!$C:$G,5,0),"C"))</f>
        <v/>
      </c>
      <c r="S3522" s="41" t="str">
        <f t="shared" si="163"/>
        <v/>
      </c>
      <c r="T3522" s="40" t="str">
        <f t="shared" si="164"/>
        <v/>
      </c>
      <c r="U3522" s="23" t="str">
        <f>IF($B3522="","",VLOOKUP($T3522,Tablas!$X$14:$Y$17,2,1))</f>
        <v/>
      </c>
    </row>
    <row r="3523" spans="2:21" x14ac:dyDescent="0.2">
      <c r="B3523" s="1" t="str">
        <f>IF(Tablas!B3521="","",Tablas!B3521)</f>
        <v/>
      </c>
      <c r="C3523" s="1" t="str">
        <f>IF(Tablas!C3521="","",Tablas!C3521)</f>
        <v/>
      </c>
      <c r="D3523" s="1" t="str">
        <f>IF(Tablas!D3521="","",Tablas!D3521)</f>
        <v/>
      </c>
      <c r="E3523" s="1" t="str">
        <f>IF(Tablas!E3521="","",Tablas!E3521)</f>
        <v/>
      </c>
      <c r="F3523" s="1" t="str">
        <f>IF(Tablas!F3521="","",Tablas!F3521)</f>
        <v/>
      </c>
      <c r="G3523" s="1" t="str">
        <f>IF(Tablas!I3521="","",Tablas!I3521)</f>
        <v/>
      </c>
      <c r="H3523" s="1" t="s">
        <v>911</v>
      </c>
      <c r="I3523" s="39" t="str">
        <f>IF($B3523="","",-SUMIFS(Tabla7[Cantidad],Tabla7[Código del producto],$B3523,Tabla7[Tipo de movimiento],"SALIDA",Tabla7[Mes],I$5))</f>
        <v/>
      </c>
      <c r="J3523" s="39" t="str">
        <f>IF($B3523="","",-SUMIFS(Tabla7[Cantidad],Tabla7[Código del producto],$B3523,Tabla7[Tipo de movimiento],"SALIDA",Tabla7[Mes],J$5))</f>
        <v/>
      </c>
      <c r="K3523" s="39" t="str">
        <f>IF($B3523="","",-SUMIFS(Tabla7[Cantidad],Tabla7[Código del producto],$B3523,Tabla7[Tipo de movimiento],"SALIDA",Tabla7[Mes],K$5))</f>
        <v/>
      </c>
      <c r="L3523" s="39" t="str">
        <f>IF($B3523="","",-SUMIFS(Tabla7[Cantidad],Tabla7[Código del producto],$B3523,Tabla7[Tipo de movimiento],"SALIDA",Tabla7[Mes],L$5))</f>
        <v/>
      </c>
      <c r="M3523" s="39" t="str">
        <f>IF($B3523="","",-SUMIFS(Tabla7[Cantidad],Tabla7[Código del producto],$B3523,Tabla7[Tipo de movimiento],"SALIDA",Tabla7[Mes],M$5))</f>
        <v/>
      </c>
      <c r="N3523" s="39" t="str">
        <f>IF($B3523="","",-SUMIFS(Tabla7[Cantidad],Tabla7[Código del producto],$B3523,Tabla7[Tipo de movimiento],"SALIDA",Tabla7[Mes],N$5))</f>
        <v/>
      </c>
      <c r="O3523" s="39" t="str">
        <f>IF($B3523="","",-SUMIFS(Tabla7[Cantidad],Tabla7[Código del producto],$B3523,Tabla7[Tipo de movimiento],"SALIDA",Tabla7[Mes],O$5))</f>
        <v/>
      </c>
      <c r="P3523" s="39" t="str">
        <f>IF($B3523="","",-SUMIFS(Tabla7[Cantidad],Tabla7[Código del producto],$B3523,Tabla7[Tipo de movimiento],"SALIDA",Tabla7[Mes],P$5))</f>
        <v/>
      </c>
      <c r="Q3523" s="39" t="str">
        <f t="shared" si="162"/>
        <v/>
      </c>
      <c r="R3523" s="51" t="str">
        <f>IF($B3523="","",IFERROR(VLOOKUP($B3523,'ABC rotación'!$C:$G,5,0),"C"))</f>
        <v/>
      </c>
      <c r="S3523" s="41" t="str">
        <f t="shared" si="163"/>
        <v/>
      </c>
      <c r="T3523" s="40" t="str">
        <f t="shared" si="164"/>
        <v/>
      </c>
      <c r="U3523" s="23" t="str">
        <f>IF($B3523="","",VLOOKUP($T3523,Tablas!$X$14:$Y$17,2,1))</f>
        <v/>
      </c>
    </row>
    <row r="3524" spans="2:21" x14ac:dyDescent="0.2">
      <c r="B3524" s="1" t="str">
        <f>IF(Tablas!B3522="","",Tablas!B3522)</f>
        <v/>
      </c>
      <c r="C3524" s="1" t="str">
        <f>IF(Tablas!C3522="","",Tablas!C3522)</f>
        <v/>
      </c>
      <c r="D3524" s="1" t="str">
        <f>IF(Tablas!D3522="","",Tablas!D3522)</f>
        <v/>
      </c>
      <c r="E3524" s="1" t="str">
        <f>IF(Tablas!E3522="","",Tablas!E3522)</f>
        <v/>
      </c>
      <c r="F3524" s="1" t="str">
        <f>IF(Tablas!F3522="","",Tablas!F3522)</f>
        <v/>
      </c>
      <c r="G3524" s="1" t="str">
        <f>IF(Tablas!I3522="","",Tablas!I3522)</f>
        <v/>
      </c>
      <c r="H3524" s="1" t="s">
        <v>911</v>
      </c>
      <c r="I3524" s="39" t="str">
        <f>IF($B3524="","",-SUMIFS(Tabla7[Cantidad],Tabla7[Código del producto],$B3524,Tabla7[Tipo de movimiento],"SALIDA",Tabla7[Mes],I$5))</f>
        <v/>
      </c>
      <c r="J3524" s="39" t="str">
        <f>IF($B3524="","",-SUMIFS(Tabla7[Cantidad],Tabla7[Código del producto],$B3524,Tabla7[Tipo de movimiento],"SALIDA",Tabla7[Mes],J$5))</f>
        <v/>
      </c>
      <c r="K3524" s="39" t="str">
        <f>IF($B3524="","",-SUMIFS(Tabla7[Cantidad],Tabla7[Código del producto],$B3524,Tabla7[Tipo de movimiento],"SALIDA",Tabla7[Mes],K$5))</f>
        <v/>
      </c>
      <c r="L3524" s="39" t="str">
        <f>IF($B3524="","",-SUMIFS(Tabla7[Cantidad],Tabla7[Código del producto],$B3524,Tabla7[Tipo de movimiento],"SALIDA",Tabla7[Mes],L$5))</f>
        <v/>
      </c>
      <c r="M3524" s="39" t="str">
        <f>IF($B3524="","",-SUMIFS(Tabla7[Cantidad],Tabla7[Código del producto],$B3524,Tabla7[Tipo de movimiento],"SALIDA",Tabla7[Mes],M$5))</f>
        <v/>
      </c>
      <c r="N3524" s="39" t="str">
        <f>IF($B3524="","",-SUMIFS(Tabla7[Cantidad],Tabla7[Código del producto],$B3524,Tabla7[Tipo de movimiento],"SALIDA",Tabla7[Mes],N$5))</f>
        <v/>
      </c>
      <c r="O3524" s="39" t="str">
        <f>IF($B3524="","",-SUMIFS(Tabla7[Cantidad],Tabla7[Código del producto],$B3524,Tabla7[Tipo de movimiento],"SALIDA",Tabla7[Mes],O$5))</f>
        <v/>
      </c>
      <c r="P3524" s="39" t="str">
        <f>IF($B3524="","",-SUMIFS(Tabla7[Cantidad],Tabla7[Código del producto],$B3524,Tabla7[Tipo de movimiento],"SALIDA",Tabla7[Mes],P$5))</f>
        <v/>
      </c>
      <c r="Q3524" s="39" t="str">
        <f t="shared" si="162"/>
        <v/>
      </c>
      <c r="R3524" s="51" t="str">
        <f>IF($B3524="","",IFERROR(VLOOKUP($B3524,'ABC rotación'!$C:$G,5,0),"C"))</f>
        <v/>
      </c>
      <c r="S3524" s="41" t="str">
        <f t="shared" si="163"/>
        <v/>
      </c>
      <c r="T3524" s="40" t="str">
        <f t="shared" si="164"/>
        <v/>
      </c>
      <c r="U3524" s="23" t="str">
        <f>IF($B3524="","",VLOOKUP($T3524,Tablas!$X$14:$Y$17,2,1))</f>
        <v/>
      </c>
    </row>
    <row r="3525" spans="2:21" x14ac:dyDescent="0.2">
      <c r="B3525" s="1" t="str">
        <f>IF(Tablas!B3523="","",Tablas!B3523)</f>
        <v/>
      </c>
      <c r="C3525" s="1" t="str">
        <f>IF(Tablas!C3523="","",Tablas!C3523)</f>
        <v/>
      </c>
      <c r="D3525" s="1" t="str">
        <f>IF(Tablas!D3523="","",Tablas!D3523)</f>
        <v/>
      </c>
      <c r="E3525" s="1" t="str">
        <f>IF(Tablas!E3523="","",Tablas!E3523)</f>
        <v/>
      </c>
      <c r="F3525" s="1" t="str">
        <f>IF(Tablas!F3523="","",Tablas!F3523)</f>
        <v/>
      </c>
      <c r="G3525" s="1" t="str">
        <f>IF(Tablas!I3523="","",Tablas!I3523)</f>
        <v/>
      </c>
      <c r="H3525" s="1" t="s">
        <v>911</v>
      </c>
      <c r="I3525" s="39" t="str">
        <f>IF($B3525="","",-SUMIFS(Tabla7[Cantidad],Tabla7[Código del producto],$B3525,Tabla7[Tipo de movimiento],"SALIDA",Tabla7[Mes],I$5))</f>
        <v/>
      </c>
      <c r="J3525" s="39" t="str">
        <f>IF($B3525="","",-SUMIFS(Tabla7[Cantidad],Tabla7[Código del producto],$B3525,Tabla7[Tipo de movimiento],"SALIDA",Tabla7[Mes],J$5))</f>
        <v/>
      </c>
      <c r="K3525" s="39" t="str">
        <f>IF($B3525="","",-SUMIFS(Tabla7[Cantidad],Tabla7[Código del producto],$B3525,Tabla7[Tipo de movimiento],"SALIDA",Tabla7[Mes],K$5))</f>
        <v/>
      </c>
      <c r="L3525" s="39" t="str">
        <f>IF($B3525="","",-SUMIFS(Tabla7[Cantidad],Tabla7[Código del producto],$B3525,Tabla7[Tipo de movimiento],"SALIDA",Tabla7[Mes],L$5))</f>
        <v/>
      </c>
      <c r="M3525" s="39" t="str">
        <f>IF($B3525="","",-SUMIFS(Tabla7[Cantidad],Tabla7[Código del producto],$B3525,Tabla7[Tipo de movimiento],"SALIDA",Tabla7[Mes],M$5))</f>
        <v/>
      </c>
      <c r="N3525" s="39" t="str">
        <f>IF($B3525="","",-SUMIFS(Tabla7[Cantidad],Tabla7[Código del producto],$B3525,Tabla7[Tipo de movimiento],"SALIDA",Tabla7[Mes],N$5))</f>
        <v/>
      </c>
      <c r="O3525" s="39" t="str">
        <f>IF($B3525="","",-SUMIFS(Tabla7[Cantidad],Tabla7[Código del producto],$B3525,Tabla7[Tipo de movimiento],"SALIDA",Tabla7[Mes],O$5))</f>
        <v/>
      </c>
      <c r="P3525" s="39" t="str">
        <f>IF($B3525="","",-SUMIFS(Tabla7[Cantidad],Tabla7[Código del producto],$B3525,Tabla7[Tipo de movimiento],"SALIDA",Tabla7[Mes],P$5))</f>
        <v/>
      </c>
      <c r="Q3525" s="39" t="str">
        <f t="shared" si="162"/>
        <v/>
      </c>
      <c r="R3525" s="51" t="str">
        <f>IF($B3525="","",IFERROR(VLOOKUP($B3525,'ABC rotación'!$C:$G,5,0),"C"))</f>
        <v/>
      </c>
      <c r="S3525" s="41" t="str">
        <f t="shared" si="163"/>
        <v/>
      </c>
      <c r="T3525" s="40" t="str">
        <f t="shared" si="164"/>
        <v/>
      </c>
      <c r="U3525" s="23" t="str">
        <f>IF($B3525="","",VLOOKUP($T3525,Tablas!$X$14:$Y$17,2,1))</f>
        <v/>
      </c>
    </row>
    <row r="3526" spans="2:21" x14ac:dyDescent="0.2">
      <c r="B3526" s="1" t="str">
        <f>IF(Tablas!B3524="","",Tablas!B3524)</f>
        <v/>
      </c>
      <c r="C3526" s="1" t="str">
        <f>IF(Tablas!C3524="","",Tablas!C3524)</f>
        <v/>
      </c>
      <c r="D3526" s="1" t="str">
        <f>IF(Tablas!D3524="","",Tablas!D3524)</f>
        <v/>
      </c>
      <c r="E3526" s="1" t="str">
        <f>IF(Tablas!E3524="","",Tablas!E3524)</f>
        <v/>
      </c>
      <c r="F3526" s="1" t="str">
        <f>IF(Tablas!F3524="","",Tablas!F3524)</f>
        <v/>
      </c>
      <c r="G3526" s="1" t="str">
        <f>IF(Tablas!I3524="","",Tablas!I3524)</f>
        <v/>
      </c>
      <c r="H3526" s="1" t="s">
        <v>911</v>
      </c>
      <c r="I3526" s="39" t="str">
        <f>IF($B3526="","",-SUMIFS(Tabla7[Cantidad],Tabla7[Código del producto],$B3526,Tabla7[Tipo de movimiento],"SALIDA",Tabla7[Mes],I$5))</f>
        <v/>
      </c>
      <c r="J3526" s="39" t="str">
        <f>IF($B3526="","",-SUMIFS(Tabla7[Cantidad],Tabla7[Código del producto],$B3526,Tabla7[Tipo de movimiento],"SALIDA",Tabla7[Mes],J$5))</f>
        <v/>
      </c>
      <c r="K3526" s="39" t="str">
        <f>IF($B3526="","",-SUMIFS(Tabla7[Cantidad],Tabla7[Código del producto],$B3526,Tabla7[Tipo de movimiento],"SALIDA",Tabla7[Mes],K$5))</f>
        <v/>
      </c>
      <c r="L3526" s="39" t="str">
        <f>IF($B3526="","",-SUMIFS(Tabla7[Cantidad],Tabla7[Código del producto],$B3526,Tabla7[Tipo de movimiento],"SALIDA",Tabla7[Mes],L$5))</f>
        <v/>
      </c>
      <c r="M3526" s="39" t="str">
        <f>IF($B3526="","",-SUMIFS(Tabla7[Cantidad],Tabla7[Código del producto],$B3526,Tabla7[Tipo de movimiento],"SALIDA",Tabla7[Mes],M$5))</f>
        <v/>
      </c>
      <c r="N3526" s="39" t="str">
        <f>IF($B3526="","",-SUMIFS(Tabla7[Cantidad],Tabla7[Código del producto],$B3526,Tabla7[Tipo de movimiento],"SALIDA",Tabla7[Mes],N$5))</f>
        <v/>
      </c>
      <c r="O3526" s="39" t="str">
        <f>IF($B3526="","",-SUMIFS(Tabla7[Cantidad],Tabla7[Código del producto],$B3526,Tabla7[Tipo de movimiento],"SALIDA",Tabla7[Mes],O$5))</f>
        <v/>
      </c>
      <c r="P3526" s="39" t="str">
        <f>IF($B3526="","",-SUMIFS(Tabla7[Cantidad],Tabla7[Código del producto],$B3526,Tabla7[Tipo de movimiento],"SALIDA",Tabla7[Mes],P$5))</f>
        <v/>
      </c>
      <c r="Q3526" s="39" t="str">
        <f t="shared" si="162"/>
        <v/>
      </c>
      <c r="R3526" s="51" t="str">
        <f>IF($B3526="","",IFERROR(VLOOKUP($B3526,'ABC rotación'!$C:$G,5,0),"C"))</f>
        <v/>
      </c>
      <c r="S3526" s="41" t="str">
        <f t="shared" si="163"/>
        <v/>
      </c>
      <c r="T3526" s="40" t="str">
        <f t="shared" si="164"/>
        <v/>
      </c>
      <c r="U3526" s="23" t="str">
        <f>IF($B3526="","",VLOOKUP($T3526,Tablas!$X$14:$Y$17,2,1))</f>
        <v/>
      </c>
    </row>
    <row r="3527" spans="2:21" x14ac:dyDescent="0.2">
      <c r="B3527" s="1" t="str">
        <f>IF(Tablas!B3525="","",Tablas!B3525)</f>
        <v/>
      </c>
      <c r="C3527" s="1" t="str">
        <f>IF(Tablas!C3525="","",Tablas!C3525)</f>
        <v/>
      </c>
      <c r="D3527" s="1" t="str">
        <f>IF(Tablas!D3525="","",Tablas!D3525)</f>
        <v/>
      </c>
      <c r="E3527" s="1" t="str">
        <f>IF(Tablas!E3525="","",Tablas!E3525)</f>
        <v/>
      </c>
      <c r="F3527" s="1" t="str">
        <f>IF(Tablas!F3525="","",Tablas!F3525)</f>
        <v/>
      </c>
      <c r="G3527" s="1" t="str">
        <f>IF(Tablas!I3525="","",Tablas!I3525)</f>
        <v/>
      </c>
      <c r="H3527" s="1" t="s">
        <v>911</v>
      </c>
      <c r="I3527" s="39" t="str">
        <f>IF($B3527="","",-SUMIFS(Tabla7[Cantidad],Tabla7[Código del producto],$B3527,Tabla7[Tipo de movimiento],"SALIDA",Tabla7[Mes],I$5))</f>
        <v/>
      </c>
      <c r="J3527" s="39" t="str">
        <f>IF($B3527="","",-SUMIFS(Tabla7[Cantidad],Tabla7[Código del producto],$B3527,Tabla7[Tipo de movimiento],"SALIDA",Tabla7[Mes],J$5))</f>
        <v/>
      </c>
      <c r="K3527" s="39" t="str">
        <f>IF($B3527="","",-SUMIFS(Tabla7[Cantidad],Tabla7[Código del producto],$B3527,Tabla7[Tipo de movimiento],"SALIDA",Tabla7[Mes],K$5))</f>
        <v/>
      </c>
      <c r="L3527" s="39" t="str">
        <f>IF($B3527="","",-SUMIFS(Tabla7[Cantidad],Tabla7[Código del producto],$B3527,Tabla7[Tipo de movimiento],"SALIDA",Tabla7[Mes],L$5))</f>
        <v/>
      </c>
      <c r="M3527" s="39" t="str">
        <f>IF($B3527="","",-SUMIFS(Tabla7[Cantidad],Tabla7[Código del producto],$B3527,Tabla7[Tipo de movimiento],"SALIDA",Tabla7[Mes],M$5))</f>
        <v/>
      </c>
      <c r="N3527" s="39" t="str">
        <f>IF($B3527="","",-SUMIFS(Tabla7[Cantidad],Tabla7[Código del producto],$B3527,Tabla7[Tipo de movimiento],"SALIDA",Tabla7[Mes],N$5))</f>
        <v/>
      </c>
      <c r="O3527" s="39" t="str">
        <f>IF($B3527="","",-SUMIFS(Tabla7[Cantidad],Tabla7[Código del producto],$B3527,Tabla7[Tipo de movimiento],"SALIDA",Tabla7[Mes],O$5))</f>
        <v/>
      </c>
      <c r="P3527" s="39" t="str">
        <f>IF($B3527="","",-SUMIFS(Tabla7[Cantidad],Tabla7[Código del producto],$B3527,Tabla7[Tipo de movimiento],"SALIDA",Tabla7[Mes],P$5))</f>
        <v/>
      </c>
      <c r="Q3527" s="39" t="str">
        <f t="shared" ref="Q3527:Q3590" si="165">IF($B3527="","",IFERROR(AVERAGE(N3527:P3527),0))</f>
        <v/>
      </c>
      <c r="R3527" s="51" t="str">
        <f>IF($B3527="","",IFERROR(VLOOKUP($B3527,'ABC rotación'!$C:$G,5,0),"C"))</f>
        <v/>
      </c>
      <c r="S3527" s="41" t="str">
        <f t="shared" ref="S3527:S3590" si="166">IF($B3527="","",IFERROR(H3527/Q3527*30,0))</f>
        <v/>
      </c>
      <c r="T3527" s="40" t="str">
        <f t="shared" ref="T3527:T3590" si="167">IF($B3527="","",S3527/F3527)</f>
        <v/>
      </c>
      <c r="U3527" s="23" t="str">
        <f>IF($B3527="","",VLOOKUP($T3527,Tablas!$X$14:$Y$17,2,1))</f>
        <v/>
      </c>
    </row>
    <row r="3528" spans="2:21" x14ac:dyDescent="0.2">
      <c r="B3528" s="1" t="str">
        <f>IF(Tablas!B3526="","",Tablas!B3526)</f>
        <v/>
      </c>
      <c r="C3528" s="1" t="str">
        <f>IF(Tablas!C3526="","",Tablas!C3526)</f>
        <v/>
      </c>
      <c r="D3528" s="1" t="str">
        <f>IF(Tablas!D3526="","",Tablas!D3526)</f>
        <v/>
      </c>
      <c r="E3528" s="1" t="str">
        <f>IF(Tablas!E3526="","",Tablas!E3526)</f>
        <v/>
      </c>
      <c r="F3528" s="1" t="str">
        <f>IF(Tablas!F3526="","",Tablas!F3526)</f>
        <v/>
      </c>
      <c r="G3528" s="1" t="str">
        <f>IF(Tablas!I3526="","",Tablas!I3526)</f>
        <v/>
      </c>
      <c r="H3528" s="1" t="s">
        <v>911</v>
      </c>
      <c r="I3528" s="39" t="str">
        <f>IF($B3528="","",-SUMIFS(Tabla7[Cantidad],Tabla7[Código del producto],$B3528,Tabla7[Tipo de movimiento],"SALIDA",Tabla7[Mes],I$5))</f>
        <v/>
      </c>
      <c r="J3528" s="39" t="str">
        <f>IF($B3528="","",-SUMIFS(Tabla7[Cantidad],Tabla7[Código del producto],$B3528,Tabla7[Tipo de movimiento],"SALIDA",Tabla7[Mes],J$5))</f>
        <v/>
      </c>
      <c r="K3528" s="39" t="str">
        <f>IF($B3528="","",-SUMIFS(Tabla7[Cantidad],Tabla7[Código del producto],$B3528,Tabla7[Tipo de movimiento],"SALIDA",Tabla7[Mes],K$5))</f>
        <v/>
      </c>
      <c r="L3528" s="39" t="str">
        <f>IF($B3528="","",-SUMIFS(Tabla7[Cantidad],Tabla7[Código del producto],$B3528,Tabla7[Tipo de movimiento],"SALIDA",Tabla7[Mes],L$5))</f>
        <v/>
      </c>
      <c r="M3528" s="39" t="str">
        <f>IF($B3528="","",-SUMIFS(Tabla7[Cantidad],Tabla7[Código del producto],$B3528,Tabla7[Tipo de movimiento],"SALIDA",Tabla7[Mes],M$5))</f>
        <v/>
      </c>
      <c r="N3528" s="39" t="str">
        <f>IF($B3528="","",-SUMIFS(Tabla7[Cantidad],Tabla7[Código del producto],$B3528,Tabla7[Tipo de movimiento],"SALIDA",Tabla7[Mes],N$5))</f>
        <v/>
      </c>
      <c r="O3528" s="39" t="str">
        <f>IF($B3528="","",-SUMIFS(Tabla7[Cantidad],Tabla7[Código del producto],$B3528,Tabla7[Tipo de movimiento],"SALIDA",Tabla7[Mes],O$5))</f>
        <v/>
      </c>
      <c r="P3528" s="39" t="str">
        <f>IF($B3528="","",-SUMIFS(Tabla7[Cantidad],Tabla7[Código del producto],$B3528,Tabla7[Tipo de movimiento],"SALIDA",Tabla7[Mes],P$5))</f>
        <v/>
      </c>
      <c r="Q3528" s="39" t="str">
        <f t="shared" si="165"/>
        <v/>
      </c>
      <c r="R3528" s="51" t="str">
        <f>IF($B3528="","",IFERROR(VLOOKUP($B3528,'ABC rotación'!$C:$G,5,0),"C"))</f>
        <v/>
      </c>
      <c r="S3528" s="41" t="str">
        <f t="shared" si="166"/>
        <v/>
      </c>
      <c r="T3528" s="40" t="str">
        <f t="shared" si="167"/>
        <v/>
      </c>
      <c r="U3528" s="23" t="str">
        <f>IF($B3528="","",VLOOKUP($T3528,Tablas!$X$14:$Y$17,2,1))</f>
        <v/>
      </c>
    </row>
    <row r="3529" spans="2:21" x14ac:dyDescent="0.2">
      <c r="B3529" s="1" t="str">
        <f>IF(Tablas!B3527="","",Tablas!B3527)</f>
        <v/>
      </c>
      <c r="C3529" s="1" t="str">
        <f>IF(Tablas!C3527="","",Tablas!C3527)</f>
        <v/>
      </c>
      <c r="D3529" s="1" t="str">
        <f>IF(Tablas!D3527="","",Tablas!D3527)</f>
        <v/>
      </c>
      <c r="E3529" s="1" t="str">
        <f>IF(Tablas!E3527="","",Tablas!E3527)</f>
        <v/>
      </c>
      <c r="F3529" s="1" t="str">
        <f>IF(Tablas!F3527="","",Tablas!F3527)</f>
        <v/>
      </c>
      <c r="G3529" s="1" t="str">
        <f>IF(Tablas!I3527="","",Tablas!I3527)</f>
        <v/>
      </c>
      <c r="H3529" s="1" t="s">
        <v>911</v>
      </c>
      <c r="I3529" s="39" t="str">
        <f>IF($B3529="","",-SUMIFS(Tabla7[Cantidad],Tabla7[Código del producto],$B3529,Tabla7[Tipo de movimiento],"SALIDA",Tabla7[Mes],I$5))</f>
        <v/>
      </c>
      <c r="J3529" s="39" t="str">
        <f>IF($B3529="","",-SUMIFS(Tabla7[Cantidad],Tabla7[Código del producto],$B3529,Tabla7[Tipo de movimiento],"SALIDA",Tabla7[Mes],J$5))</f>
        <v/>
      </c>
      <c r="K3529" s="39" t="str">
        <f>IF($B3529="","",-SUMIFS(Tabla7[Cantidad],Tabla7[Código del producto],$B3529,Tabla7[Tipo de movimiento],"SALIDA",Tabla7[Mes],K$5))</f>
        <v/>
      </c>
      <c r="L3529" s="39" t="str">
        <f>IF($B3529="","",-SUMIFS(Tabla7[Cantidad],Tabla7[Código del producto],$B3529,Tabla7[Tipo de movimiento],"SALIDA",Tabla7[Mes],L$5))</f>
        <v/>
      </c>
      <c r="M3529" s="39" t="str">
        <f>IF($B3529="","",-SUMIFS(Tabla7[Cantidad],Tabla7[Código del producto],$B3529,Tabla7[Tipo de movimiento],"SALIDA",Tabla7[Mes],M$5))</f>
        <v/>
      </c>
      <c r="N3529" s="39" t="str">
        <f>IF($B3529="","",-SUMIFS(Tabla7[Cantidad],Tabla7[Código del producto],$B3529,Tabla7[Tipo de movimiento],"SALIDA",Tabla7[Mes],N$5))</f>
        <v/>
      </c>
      <c r="O3529" s="39" t="str">
        <f>IF($B3529="","",-SUMIFS(Tabla7[Cantidad],Tabla7[Código del producto],$B3529,Tabla7[Tipo de movimiento],"SALIDA",Tabla7[Mes],O$5))</f>
        <v/>
      </c>
      <c r="P3529" s="39" t="str">
        <f>IF($B3529="","",-SUMIFS(Tabla7[Cantidad],Tabla7[Código del producto],$B3529,Tabla7[Tipo de movimiento],"SALIDA",Tabla7[Mes],P$5))</f>
        <v/>
      </c>
      <c r="Q3529" s="39" t="str">
        <f t="shared" si="165"/>
        <v/>
      </c>
      <c r="R3529" s="51" t="str">
        <f>IF($B3529="","",IFERROR(VLOOKUP($B3529,'ABC rotación'!$C:$G,5,0),"C"))</f>
        <v/>
      </c>
      <c r="S3529" s="41" t="str">
        <f t="shared" si="166"/>
        <v/>
      </c>
      <c r="T3529" s="40" t="str">
        <f t="shared" si="167"/>
        <v/>
      </c>
      <c r="U3529" s="23" t="str">
        <f>IF($B3529="","",VLOOKUP($T3529,Tablas!$X$14:$Y$17,2,1))</f>
        <v/>
      </c>
    </row>
    <row r="3530" spans="2:21" x14ac:dyDescent="0.2">
      <c r="B3530" s="1" t="str">
        <f>IF(Tablas!B3528="","",Tablas!B3528)</f>
        <v/>
      </c>
      <c r="C3530" s="1" t="str">
        <f>IF(Tablas!C3528="","",Tablas!C3528)</f>
        <v/>
      </c>
      <c r="D3530" s="1" t="str">
        <f>IF(Tablas!D3528="","",Tablas!D3528)</f>
        <v/>
      </c>
      <c r="E3530" s="1" t="str">
        <f>IF(Tablas!E3528="","",Tablas!E3528)</f>
        <v/>
      </c>
      <c r="F3530" s="1" t="str">
        <f>IF(Tablas!F3528="","",Tablas!F3528)</f>
        <v/>
      </c>
      <c r="G3530" s="1" t="str">
        <f>IF(Tablas!I3528="","",Tablas!I3528)</f>
        <v/>
      </c>
      <c r="H3530" s="1" t="s">
        <v>911</v>
      </c>
      <c r="I3530" s="39" t="str">
        <f>IF($B3530="","",-SUMIFS(Tabla7[Cantidad],Tabla7[Código del producto],$B3530,Tabla7[Tipo de movimiento],"SALIDA",Tabla7[Mes],I$5))</f>
        <v/>
      </c>
      <c r="J3530" s="39" t="str">
        <f>IF($B3530="","",-SUMIFS(Tabla7[Cantidad],Tabla7[Código del producto],$B3530,Tabla7[Tipo de movimiento],"SALIDA",Tabla7[Mes],J$5))</f>
        <v/>
      </c>
      <c r="K3530" s="39" t="str">
        <f>IF($B3530="","",-SUMIFS(Tabla7[Cantidad],Tabla7[Código del producto],$B3530,Tabla7[Tipo de movimiento],"SALIDA",Tabla7[Mes],K$5))</f>
        <v/>
      </c>
      <c r="L3530" s="39" t="str">
        <f>IF($B3530="","",-SUMIFS(Tabla7[Cantidad],Tabla7[Código del producto],$B3530,Tabla7[Tipo de movimiento],"SALIDA",Tabla7[Mes],L$5))</f>
        <v/>
      </c>
      <c r="M3530" s="39" t="str">
        <f>IF($B3530="","",-SUMIFS(Tabla7[Cantidad],Tabla7[Código del producto],$B3530,Tabla7[Tipo de movimiento],"SALIDA",Tabla7[Mes],M$5))</f>
        <v/>
      </c>
      <c r="N3530" s="39" t="str">
        <f>IF($B3530="","",-SUMIFS(Tabla7[Cantidad],Tabla7[Código del producto],$B3530,Tabla7[Tipo de movimiento],"SALIDA",Tabla7[Mes],N$5))</f>
        <v/>
      </c>
      <c r="O3530" s="39" t="str">
        <f>IF($B3530="","",-SUMIFS(Tabla7[Cantidad],Tabla7[Código del producto],$B3530,Tabla7[Tipo de movimiento],"SALIDA",Tabla7[Mes],O$5))</f>
        <v/>
      </c>
      <c r="P3530" s="39" t="str">
        <f>IF($B3530="","",-SUMIFS(Tabla7[Cantidad],Tabla7[Código del producto],$B3530,Tabla7[Tipo de movimiento],"SALIDA",Tabla7[Mes],P$5))</f>
        <v/>
      </c>
      <c r="Q3530" s="39" t="str">
        <f t="shared" si="165"/>
        <v/>
      </c>
      <c r="R3530" s="51" t="str">
        <f>IF($B3530="","",IFERROR(VLOOKUP($B3530,'ABC rotación'!$C:$G,5,0),"C"))</f>
        <v/>
      </c>
      <c r="S3530" s="41" t="str">
        <f t="shared" si="166"/>
        <v/>
      </c>
      <c r="T3530" s="40" t="str">
        <f t="shared" si="167"/>
        <v/>
      </c>
      <c r="U3530" s="23" t="str">
        <f>IF($B3530="","",VLOOKUP($T3530,Tablas!$X$14:$Y$17,2,1))</f>
        <v/>
      </c>
    </row>
    <row r="3531" spans="2:21" x14ac:dyDescent="0.2">
      <c r="B3531" s="1" t="str">
        <f>IF(Tablas!B3529="","",Tablas!B3529)</f>
        <v/>
      </c>
      <c r="C3531" s="1" t="str">
        <f>IF(Tablas!C3529="","",Tablas!C3529)</f>
        <v/>
      </c>
      <c r="D3531" s="1" t="str">
        <f>IF(Tablas!D3529="","",Tablas!D3529)</f>
        <v/>
      </c>
      <c r="E3531" s="1" t="str">
        <f>IF(Tablas!E3529="","",Tablas!E3529)</f>
        <v/>
      </c>
      <c r="F3531" s="1" t="str">
        <f>IF(Tablas!F3529="","",Tablas!F3529)</f>
        <v/>
      </c>
      <c r="G3531" s="1" t="str">
        <f>IF(Tablas!I3529="","",Tablas!I3529)</f>
        <v/>
      </c>
      <c r="H3531" s="1" t="s">
        <v>911</v>
      </c>
      <c r="I3531" s="39" t="str">
        <f>IF($B3531="","",-SUMIFS(Tabla7[Cantidad],Tabla7[Código del producto],$B3531,Tabla7[Tipo de movimiento],"SALIDA",Tabla7[Mes],I$5))</f>
        <v/>
      </c>
      <c r="J3531" s="39" t="str">
        <f>IF($B3531="","",-SUMIFS(Tabla7[Cantidad],Tabla7[Código del producto],$B3531,Tabla7[Tipo de movimiento],"SALIDA",Tabla7[Mes],J$5))</f>
        <v/>
      </c>
      <c r="K3531" s="39" t="str">
        <f>IF($B3531="","",-SUMIFS(Tabla7[Cantidad],Tabla7[Código del producto],$B3531,Tabla7[Tipo de movimiento],"SALIDA",Tabla7[Mes],K$5))</f>
        <v/>
      </c>
      <c r="L3531" s="39" t="str">
        <f>IF($B3531="","",-SUMIFS(Tabla7[Cantidad],Tabla7[Código del producto],$B3531,Tabla7[Tipo de movimiento],"SALIDA",Tabla7[Mes],L$5))</f>
        <v/>
      </c>
      <c r="M3531" s="39" t="str">
        <f>IF($B3531="","",-SUMIFS(Tabla7[Cantidad],Tabla7[Código del producto],$B3531,Tabla7[Tipo de movimiento],"SALIDA",Tabla7[Mes],M$5))</f>
        <v/>
      </c>
      <c r="N3531" s="39" t="str">
        <f>IF($B3531="","",-SUMIFS(Tabla7[Cantidad],Tabla7[Código del producto],$B3531,Tabla7[Tipo de movimiento],"SALIDA",Tabla7[Mes],N$5))</f>
        <v/>
      </c>
      <c r="O3531" s="39" t="str">
        <f>IF($B3531="","",-SUMIFS(Tabla7[Cantidad],Tabla7[Código del producto],$B3531,Tabla7[Tipo de movimiento],"SALIDA",Tabla7[Mes],O$5))</f>
        <v/>
      </c>
      <c r="P3531" s="39" t="str">
        <f>IF($B3531="","",-SUMIFS(Tabla7[Cantidad],Tabla7[Código del producto],$B3531,Tabla7[Tipo de movimiento],"SALIDA",Tabla7[Mes],P$5))</f>
        <v/>
      </c>
      <c r="Q3531" s="39" t="str">
        <f t="shared" si="165"/>
        <v/>
      </c>
      <c r="R3531" s="51" t="str">
        <f>IF($B3531="","",IFERROR(VLOOKUP($B3531,'ABC rotación'!$C:$G,5,0),"C"))</f>
        <v/>
      </c>
      <c r="S3531" s="41" t="str">
        <f t="shared" si="166"/>
        <v/>
      </c>
      <c r="T3531" s="40" t="str">
        <f t="shared" si="167"/>
        <v/>
      </c>
      <c r="U3531" s="23" t="str">
        <f>IF($B3531="","",VLOOKUP($T3531,Tablas!$X$14:$Y$17,2,1))</f>
        <v/>
      </c>
    </row>
    <row r="3532" spans="2:21" x14ac:dyDescent="0.2">
      <c r="B3532" s="1" t="str">
        <f>IF(Tablas!B3530="","",Tablas!B3530)</f>
        <v/>
      </c>
      <c r="C3532" s="1" t="str">
        <f>IF(Tablas!C3530="","",Tablas!C3530)</f>
        <v/>
      </c>
      <c r="D3532" s="1" t="str">
        <f>IF(Tablas!D3530="","",Tablas!D3530)</f>
        <v/>
      </c>
      <c r="E3532" s="1" t="str">
        <f>IF(Tablas!E3530="","",Tablas!E3530)</f>
        <v/>
      </c>
      <c r="F3532" s="1" t="str">
        <f>IF(Tablas!F3530="","",Tablas!F3530)</f>
        <v/>
      </c>
      <c r="G3532" s="1" t="str">
        <f>IF(Tablas!I3530="","",Tablas!I3530)</f>
        <v/>
      </c>
      <c r="H3532" s="1" t="s">
        <v>911</v>
      </c>
      <c r="I3532" s="39" t="str">
        <f>IF($B3532="","",-SUMIFS(Tabla7[Cantidad],Tabla7[Código del producto],$B3532,Tabla7[Tipo de movimiento],"SALIDA",Tabla7[Mes],I$5))</f>
        <v/>
      </c>
      <c r="J3532" s="39" t="str">
        <f>IF($B3532="","",-SUMIFS(Tabla7[Cantidad],Tabla7[Código del producto],$B3532,Tabla7[Tipo de movimiento],"SALIDA",Tabla7[Mes],J$5))</f>
        <v/>
      </c>
      <c r="K3532" s="39" t="str">
        <f>IF($B3532="","",-SUMIFS(Tabla7[Cantidad],Tabla7[Código del producto],$B3532,Tabla7[Tipo de movimiento],"SALIDA",Tabla7[Mes],K$5))</f>
        <v/>
      </c>
      <c r="L3532" s="39" t="str">
        <f>IF($B3532="","",-SUMIFS(Tabla7[Cantidad],Tabla7[Código del producto],$B3532,Tabla7[Tipo de movimiento],"SALIDA",Tabla7[Mes],L$5))</f>
        <v/>
      </c>
      <c r="M3532" s="39" t="str">
        <f>IF($B3532="","",-SUMIFS(Tabla7[Cantidad],Tabla7[Código del producto],$B3532,Tabla7[Tipo de movimiento],"SALIDA",Tabla7[Mes],M$5))</f>
        <v/>
      </c>
      <c r="N3532" s="39" t="str">
        <f>IF($B3532="","",-SUMIFS(Tabla7[Cantidad],Tabla7[Código del producto],$B3532,Tabla7[Tipo de movimiento],"SALIDA",Tabla7[Mes],N$5))</f>
        <v/>
      </c>
      <c r="O3532" s="39" t="str">
        <f>IF($B3532="","",-SUMIFS(Tabla7[Cantidad],Tabla7[Código del producto],$B3532,Tabla7[Tipo de movimiento],"SALIDA",Tabla7[Mes],O$5))</f>
        <v/>
      </c>
      <c r="P3532" s="39" t="str">
        <f>IF($B3532="","",-SUMIFS(Tabla7[Cantidad],Tabla7[Código del producto],$B3532,Tabla7[Tipo de movimiento],"SALIDA",Tabla7[Mes],P$5))</f>
        <v/>
      </c>
      <c r="Q3532" s="39" t="str">
        <f t="shared" si="165"/>
        <v/>
      </c>
      <c r="R3532" s="51" t="str">
        <f>IF($B3532="","",IFERROR(VLOOKUP($B3532,'ABC rotación'!$C:$G,5,0),"C"))</f>
        <v/>
      </c>
      <c r="S3532" s="41" t="str">
        <f t="shared" si="166"/>
        <v/>
      </c>
      <c r="T3532" s="40" t="str">
        <f t="shared" si="167"/>
        <v/>
      </c>
      <c r="U3532" s="23" t="str">
        <f>IF($B3532="","",VLOOKUP($T3532,Tablas!$X$14:$Y$17,2,1))</f>
        <v/>
      </c>
    </row>
    <row r="3533" spans="2:21" x14ac:dyDescent="0.2">
      <c r="B3533" s="1" t="str">
        <f>IF(Tablas!B3531="","",Tablas!B3531)</f>
        <v/>
      </c>
      <c r="C3533" s="1" t="str">
        <f>IF(Tablas!C3531="","",Tablas!C3531)</f>
        <v/>
      </c>
      <c r="D3533" s="1" t="str">
        <f>IF(Tablas!D3531="","",Tablas!D3531)</f>
        <v/>
      </c>
      <c r="E3533" s="1" t="str">
        <f>IF(Tablas!E3531="","",Tablas!E3531)</f>
        <v/>
      </c>
      <c r="F3533" s="1" t="str">
        <f>IF(Tablas!F3531="","",Tablas!F3531)</f>
        <v/>
      </c>
      <c r="G3533" s="1" t="str">
        <f>IF(Tablas!I3531="","",Tablas!I3531)</f>
        <v/>
      </c>
      <c r="H3533" s="1" t="s">
        <v>911</v>
      </c>
      <c r="I3533" s="39" t="str">
        <f>IF($B3533="","",-SUMIFS(Tabla7[Cantidad],Tabla7[Código del producto],$B3533,Tabla7[Tipo de movimiento],"SALIDA",Tabla7[Mes],I$5))</f>
        <v/>
      </c>
      <c r="J3533" s="39" t="str">
        <f>IF($B3533="","",-SUMIFS(Tabla7[Cantidad],Tabla7[Código del producto],$B3533,Tabla7[Tipo de movimiento],"SALIDA",Tabla7[Mes],J$5))</f>
        <v/>
      </c>
      <c r="K3533" s="39" t="str">
        <f>IF($B3533="","",-SUMIFS(Tabla7[Cantidad],Tabla7[Código del producto],$B3533,Tabla7[Tipo de movimiento],"SALIDA",Tabla7[Mes],K$5))</f>
        <v/>
      </c>
      <c r="L3533" s="39" t="str">
        <f>IF($B3533="","",-SUMIFS(Tabla7[Cantidad],Tabla7[Código del producto],$B3533,Tabla7[Tipo de movimiento],"SALIDA",Tabla7[Mes],L$5))</f>
        <v/>
      </c>
      <c r="M3533" s="39" t="str">
        <f>IF($B3533="","",-SUMIFS(Tabla7[Cantidad],Tabla7[Código del producto],$B3533,Tabla7[Tipo de movimiento],"SALIDA",Tabla7[Mes],M$5))</f>
        <v/>
      </c>
      <c r="N3533" s="39" t="str">
        <f>IF($B3533="","",-SUMIFS(Tabla7[Cantidad],Tabla7[Código del producto],$B3533,Tabla7[Tipo de movimiento],"SALIDA",Tabla7[Mes],N$5))</f>
        <v/>
      </c>
      <c r="O3533" s="39" t="str">
        <f>IF($B3533="","",-SUMIFS(Tabla7[Cantidad],Tabla7[Código del producto],$B3533,Tabla7[Tipo de movimiento],"SALIDA",Tabla7[Mes],O$5))</f>
        <v/>
      </c>
      <c r="P3533" s="39" t="str">
        <f>IF($B3533="","",-SUMIFS(Tabla7[Cantidad],Tabla7[Código del producto],$B3533,Tabla7[Tipo de movimiento],"SALIDA",Tabla7[Mes],P$5))</f>
        <v/>
      </c>
      <c r="Q3533" s="39" t="str">
        <f t="shared" si="165"/>
        <v/>
      </c>
      <c r="R3533" s="51" t="str">
        <f>IF($B3533="","",IFERROR(VLOOKUP($B3533,'ABC rotación'!$C:$G,5,0),"C"))</f>
        <v/>
      </c>
      <c r="S3533" s="41" t="str">
        <f t="shared" si="166"/>
        <v/>
      </c>
      <c r="T3533" s="40" t="str">
        <f t="shared" si="167"/>
        <v/>
      </c>
      <c r="U3533" s="23" t="str">
        <f>IF($B3533="","",VLOOKUP($T3533,Tablas!$X$14:$Y$17,2,1))</f>
        <v/>
      </c>
    </row>
    <row r="3534" spans="2:21" x14ac:dyDescent="0.2">
      <c r="B3534" s="1" t="str">
        <f>IF(Tablas!B3532="","",Tablas!B3532)</f>
        <v/>
      </c>
      <c r="C3534" s="1" t="str">
        <f>IF(Tablas!C3532="","",Tablas!C3532)</f>
        <v/>
      </c>
      <c r="D3534" s="1" t="str">
        <f>IF(Tablas!D3532="","",Tablas!D3532)</f>
        <v/>
      </c>
      <c r="E3534" s="1" t="str">
        <f>IF(Tablas!E3532="","",Tablas!E3532)</f>
        <v/>
      </c>
      <c r="F3534" s="1" t="str">
        <f>IF(Tablas!F3532="","",Tablas!F3532)</f>
        <v/>
      </c>
      <c r="G3534" s="1" t="str">
        <f>IF(Tablas!I3532="","",Tablas!I3532)</f>
        <v/>
      </c>
      <c r="H3534" s="1" t="s">
        <v>911</v>
      </c>
      <c r="I3534" s="39" t="str">
        <f>IF($B3534="","",-SUMIFS(Tabla7[Cantidad],Tabla7[Código del producto],$B3534,Tabla7[Tipo de movimiento],"SALIDA",Tabla7[Mes],I$5))</f>
        <v/>
      </c>
      <c r="J3534" s="39" t="str">
        <f>IF($B3534="","",-SUMIFS(Tabla7[Cantidad],Tabla7[Código del producto],$B3534,Tabla7[Tipo de movimiento],"SALIDA",Tabla7[Mes],J$5))</f>
        <v/>
      </c>
      <c r="K3534" s="39" t="str">
        <f>IF($B3534="","",-SUMIFS(Tabla7[Cantidad],Tabla7[Código del producto],$B3534,Tabla7[Tipo de movimiento],"SALIDA",Tabla7[Mes],K$5))</f>
        <v/>
      </c>
      <c r="L3534" s="39" t="str">
        <f>IF($B3534="","",-SUMIFS(Tabla7[Cantidad],Tabla7[Código del producto],$B3534,Tabla7[Tipo de movimiento],"SALIDA",Tabla7[Mes],L$5))</f>
        <v/>
      </c>
      <c r="M3534" s="39" t="str">
        <f>IF($B3534="","",-SUMIFS(Tabla7[Cantidad],Tabla7[Código del producto],$B3534,Tabla7[Tipo de movimiento],"SALIDA",Tabla7[Mes],M$5))</f>
        <v/>
      </c>
      <c r="N3534" s="39" t="str">
        <f>IF($B3534="","",-SUMIFS(Tabla7[Cantidad],Tabla7[Código del producto],$B3534,Tabla7[Tipo de movimiento],"SALIDA",Tabla7[Mes],N$5))</f>
        <v/>
      </c>
      <c r="O3534" s="39" t="str">
        <f>IF($B3534="","",-SUMIFS(Tabla7[Cantidad],Tabla7[Código del producto],$B3534,Tabla7[Tipo de movimiento],"SALIDA",Tabla7[Mes],O$5))</f>
        <v/>
      </c>
      <c r="P3534" s="39" t="str">
        <f>IF($B3534="","",-SUMIFS(Tabla7[Cantidad],Tabla7[Código del producto],$B3534,Tabla7[Tipo de movimiento],"SALIDA",Tabla7[Mes],P$5))</f>
        <v/>
      </c>
      <c r="Q3534" s="39" t="str">
        <f t="shared" si="165"/>
        <v/>
      </c>
      <c r="R3534" s="51" t="str">
        <f>IF($B3534="","",IFERROR(VLOOKUP($B3534,'ABC rotación'!$C:$G,5,0),"C"))</f>
        <v/>
      </c>
      <c r="S3534" s="41" t="str">
        <f t="shared" si="166"/>
        <v/>
      </c>
      <c r="T3534" s="40" t="str">
        <f t="shared" si="167"/>
        <v/>
      </c>
      <c r="U3534" s="23" t="str">
        <f>IF($B3534="","",VLOOKUP($T3534,Tablas!$X$14:$Y$17,2,1))</f>
        <v/>
      </c>
    </row>
    <row r="3535" spans="2:21" x14ac:dyDescent="0.2">
      <c r="B3535" s="1" t="str">
        <f>IF(Tablas!B3533="","",Tablas!B3533)</f>
        <v/>
      </c>
      <c r="C3535" s="1" t="str">
        <f>IF(Tablas!C3533="","",Tablas!C3533)</f>
        <v/>
      </c>
      <c r="D3535" s="1" t="str">
        <f>IF(Tablas!D3533="","",Tablas!D3533)</f>
        <v/>
      </c>
      <c r="E3535" s="1" t="str">
        <f>IF(Tablas!E3533="","",Tablas!E3533)</f>
        <v/>
      </c>
      <c r="F3535" s="1" t="str">
        <f>IF(Tablas!F3533="","",Tablas!F3533)</f>
        <v/>
      </c>
      <c r="G3535" s="1" t="str">
        <f>IF(Tablas!I3533="","",Tablas!I3533)</f>
        <v/>
      </c>
      <c r="H3535" s="1" t="s">
        <v>911</v>
      </c>
      <c r="I3535" s="39" t="str">
        <f>IF($B3535="","",-SUMIFS(Tabla7[Cantidad],Tabla7[Código del producto],$B3535,Tabla7[Tipo de movimiento],"SALIDA",Tabla7[Mes],I$5))</f>
        <v/>
      </c>
      <c r="J3535" s="39" t="str">
        <f>IF($B3535="","",-SUMIFS(Tabla7[Cantidad],Tabla7[Código del producto],$B3535,Tabla7[Tipo de movimiento],"SALIDA",Tabla7[Mes],J$5))</f>
        <v/>
      </c>
      <c r="K3535" s="39" t="str">
        <f>IF($B3535="","",-SUMIFS(Tabla7[Cantidad],Tabla7[Código del producto],$B3535,Tabla7[Tipo de movimiento],"SALIDA",Tabla7[Mes],K$5))</f>
        <v/>
      </c>
      <c r="L3535" s="39" t="str">
        <f>IF($B3535="","",-SUMIFS(Tabla7[Cantidad],Tabla7[Código del producto],$B3535,Tabla7[Tipo de movimiento],"SALIDA",Tabla7[Mes],L$5))</f>
        <v/>
      </c>
      <c r="M3535" s="39" t="str">
        <f>IF($B3535="","",-SUMIFS(Tabla7[Cantidad],Tabla7[Código del producto],$B3535,Tabla7[Tipo de movimiento],"SALIDA",Tabla7[Mes],M$5))</f>
        <v/>
      </c>
      <c r="N3535" s="39" t="str">
        <f>IF($B3535="","",-SUMIFS(Tabla7[Cantidad],Tabla7[Código del producto],$B3535,Tabla7[Tipo de movimiento],"SALIDA",Tabla7[Mes],N$5))</f>
        <v/>
      </c>
      <c r="O3535" s="39" t="str">
        <f>IF($B3535="","",-SUMIFS(Tabla7[Cantidad],Tabla7[Código del producto],$B3535,Tabla7[Tipo de movimiento],"SALIDA",Tabla7[Mes],O$5))</f>
        <v/>
      </c>
      <c r="P3535" s="39" t="str">
        <f>IF($B3535="","",-SUMIFS(Tabla7[Cantidad],Tabla7[Código del producto],$B3535,Tabla7[Tipo de movimiento],"SALIDA",Tabla7[Mes],P$5))</f>
        <v/>
      </c>
      <c r="Q3535" s="39" t="str">
        <f t="shared" si="165"/>
        <v/>
      </c>
      <c r="R3535" s="51" t="str">
        <f>IF($B3535="","",IFERROR(VLOOKUP($B3535,'ABC rotación'!$C:$G,5,0),"C"))</f>
        <v/>
      </c>
      <c r="S3535" s="41" t="str">
        <f t="shared" si="166"/>
        <v/>
      </c>
      <c r="T3535" s="40" t="str">
        <f t="shared" si="167"/>
        <v/>
      </c>
      <c r="U3535" s="23" t="str">
        <f>IF($B3535="","",VLOOKUP($T3535,Tablas!$X$14:$Y$17,2,1))</f>
        <v/>
      </c>
    </row>
    <row r="3536" spans="2:21" x14ac:dyDescent="0.2">
      <c r="B3536" s="1" t="str">
        <f>IF(Tablas!B3534="","",Tablas!B3534)</f>
        <v/>
      </c>
      <c r="C3536" s="1" t="str">
        <f>IF(Tablas!C3534="","",Tablas!C3534)</f>
        <v/>
      </c>
      <c r="D3536" s="1" t="str">
        <f>IF(Tablas!D3534="","",Tablas!D3534)</f>
        <v/>
      </c>
      <c r="E3536" s="1" t="str">
        <f>IF(Tablas!E3534="","",Tablas!E3534)</f>
        <v/>
      </c>
      <c r="F3536" s="1" t="str">
        <f>IF(Tablas!F3534="","",Tablas!F3534)</f>
        <v/>
      </c>
      <c r="G3536" s="1" t="str">
        <f>IF(Tablas!I3534="","",Tablas!I3534)</f>
        <v/>
      </c>
      <c r="H3536" s="1" t="s">
        <v>911</v>
      </c>
      <c r="I3536" s="39" t="str">
        <f>IF($B3536="","",-SUMIFS(Tabla7[Cantidad],Tabla7[Código del producto],$B3536,Tabla7[Tipo de movimiento],"SALIDA",Tabla7[Mes],I$5))</f>
        <v/>
      </c>
      <c r="J3536" s="39" t="str">
        <f>IF($B3536="","",-SUMIFS(Tabla7[Cantidad],Tabla7[Código del producto],$B3536,Tabla7[Tipo de movimiento],"SALIDA",Tabla7[Mes],J$5))</f>
        <v/>
      </c>
      <c r="K3536" s="39" t="str">
        <f>IF($B3536="","",-SUMIFS(Tabla7[Cantidad],Tabla7[Código del producto],$B3536,Tabla7[Tipo de movimiento],"SALIDA",Tabla7[Mes],K$5))</f>
        <v/>
      </c>
      <c r="L3536" s="39" t="str">
        <f>IF($B3536="","",-SUMIFS(Tabla7[Cantidad],Tabla7[Código del producto],$B3536,Tabla7[Tipo de movimiento],"SALIDA",Tabla7[Mes],L$5))</f>
        <v/>
      </c>
      <c r="M3536" s="39" t="str">
        <f>IF($B3536="","",-SUMIFS(Tabla7[Cantidad],Tabla7[Código del producto],$B3536,Tabla7[Tipo de movimiento],"SALIDA",Tabla7[Mes],M$5))</f>
        <v/>
      </c>
      <c r="N3536" s="39" t="str">
        <f>IF($B3536="","",-SUMIFS(Tabla7[Cantidad],Tabla7[Código del producto],$B3536,Tabla7[Tipo de movimiento],"SALIDA",Tabla7[Mes],N$5))</f>
        <v/>
      </c>
      <c r="O3536" s="39" t="str">
        <f>IF($B3536="","",-SUMIFS(Tabla7[Cantidad],Tabla7[Código del producto],$B3536,Tabla7[Tipo de movimiento],"SALIDA",Tabla7[Mes],O$5))</f>
        <v/>
      </c>
      <c r="P3536" s="39" t="str">
        <f>IF($B3536="","",-SUMIFS(Tabla7[Cantidad],Tabla7[Código del producto],$B3536,Tabla7[Tipo de movimiento],"SALIDA",Tabla7[Mes],P$5))</f>
        <v/>
      </c>
      <c r="Q3536" s="39" t="str">
        <f t="shared" si="165"/>
        <v/>
      </c>
      <c r="R3536" s="51" t="str">
        <f>IF($B3536="","",IFERROR(VLOOKUP($B3536,'ABC rotación'!$C:$G,5,0),"C"))</f>
        <v/>
      </c>
      <c r="S3536" s="41" t="str">
        <f t="shared" si="166"/>
        <v/>
      </c>
      <c r="T3536" s="40" t="str">
        <f t="shared" si="167"/>
        <v/>
      </c>
      <c r="U3536" s="23" t="str">
        <f>IF($B3536="","",VLOOKUP($T3536,Tablas!$X$14:$Y$17,2,1))</f>
        <v/>
      </c>
    </row>
    <row r="3537" spans="2:21" x14ac:dyDescent="0.2">
      <c r="B3537" s="1" t="str">
        <f>IF(Tablas!B3535="","",Tablas!B3535)</f>
        <v/>
      </c>
      <c r="C3537" s="1" t="str">
        <f>IF(Tablas!C3535="","",Tablas!C3535)</f>
        <v/>
      </c>
      <c r="D3537" s="1" t="str">
        <f>IF(Tablas!D3535="","",Tablas!D3535)</f>
        <v/>
      </c>
      <c r="E3537" s="1" t="str">
        <f>IF(Tablas!E3535="","",Tablas!E3535)</f>
        <v/>
      </c>
      <c r="F3537" s="1" t="str">
        <f>IF(Tablas!F3535="","",Tablas!F3535)</f>
        <v/>
      </c>
      <c r="G3537" s="1" t="str">
        <f>IF(Tablas!I3535="","",Tablas!I3535)</f>
        <v/>
      </c>
      <c r="H3537" s="1" t="s">
        <v>911</v>
      </c>
      <c r="I3537" s="39" t="str">
        <f>IF($B3537="","",-SUMIFS(Tabla7[Cantidad],Tabla7[Código del producto],$B3537,Tabla7[Tipo de movimiento],"SALIDA",Tabla7[Mes],I$5))</f>
        <v/>
      </c>
      <c r="J3537" s="39" t="str">
        <f>IF($B3537="","",-SUMIFS(Tabla7[Cantidad],Tabla7[Código del producto],$B3537,Tabla7[Tipo de movimiento],"SALIDA",Tabla7[Mes],J$5))</f>
        <v/>
      </c>
      <c r="K3537" s="39" t="str">
        <f>IF($B3537="","",-SUMIFS(Tabla7[Cantidad],Tabla7[Código del producto],$B3537,Tabla7[Tipo de movimiento],"SALIDA",Tabla7[Mes],K$5))</f>
        <v/>
      </c>
      <c r="L3537" s="39" t="str">
        <f>IF($B3537="","",-SUMIFS(Tabla7[Cantidad],Tabla7[Código del producto],$B3537,Tabla7[Tipo de movimiento],"SALIDA",Tabla7[Mes],L$5))</f>
        <v/>
      </c>
      <c r="M3537" s="39" t="str">
        <f>IF($B3537="","",-SUMIFS(Tabla7[Cantidad],Tabla7[Código del producto],$B3537,Tabla7[Tipo de movimiento],"SALIDA",Tabla7[Mes],M$5))</f>
        <v/>
      </c>
      <c r="N3537" s="39" t="str">
        <f>IF($B3537="","",-SUMIFS(Tabla7[Cantidad],Tabla7[Código del producto],$B3537,Tabla7[Tipo de movimiento],"SALIDA",Tabla7[Mes],N$5))</f>
        <v/>
      </c>
      <c r="O3537" s="39" t="str">
        <f>IF($B3537="","",-SUMIFS(Tabla7[Cantidad],Tabla7[Código del producto],$B3537,Tabla7[Tipo de movimiento],"SALIDA",Tabla7[Mes],O$5))</f>
        <v/>
      </c>
      <c r="P3537" s="39" t="str">
        <f>IF($B3537="","",-SUMIFS(Tabla7[Cantidad],Tabla7[Código del producto],$B3537,Tabla7[Tipo de movimiento],"SALIDA",Tabla7[Mes],P$5))</f>
        <v/>
      </c>
      <c r="Q3537" s="39" t="str">
        <f t="shared" si="165"/>
        <v/>
      </c>
      <c r="R3537" s="51" t="str">
        <f>IF($B3537="","",IFERROR(VLOOKUP($B3537,'ABC rotación'!$C:$G,5,0),"C"))</f>
        <v/>
      </c>
      <c r="S3537" s="41" t="str">
        <f t="shared" si="166"/>
        <v/>
      </c>
      <c r="T3537" s="40" t="str">
        <f t="shared" si="167"/>
        <v/>
      </c>
      <c r="U3537" s="23" t="str">
        <f>IF($B3537="","",VLOOKUP($T3537,Tablas!$X$14:$Y$17,2,1))</f>
        <v/>
      </c>
    </row>
    <row r="3538" spans="2:21" x14ac:dyDescent="0.2">
      <c r="B3538" s="1" t="str">
        <f>IF(Tablas!B3536="","",Tablas!B3536)</f>
        <v/>
      </c>
      <c r="C3538" s="1" t="str">
        <f>IF(Tablas!C3536="","",Tablas!C3536)</f>
        <v/>
      </c>
      <c r="D3538" s="1" t="str">
        <f>IF(Tablas!D3536="","",Tablas!D3536)</f>
        <v/>
      </c>
      <c r="E3538" s="1" t="str">
        <f>IF(Tablas!E3536="","",Tablas!E3536)</f>
        <v/>
      </c>
      <c r="F3538" s="1" t="str">
        <f>IF(Tablas!F3536="","",Tablas!F3536)</f>
        <v/>
      </c>
      <c r="G3538" s="1" t="str">
        <f>IF(Tablas!I3536="","",Tablas!I3536)</f>
        <v/>
      </c>
      <c r="H3538" s="1" t="s">
        <v>911</v>
      </c>
      <c r="I3538" s="39" t="str">
        <f>IF($B3538="","",-SUMIFS(Tabla7[Cantidad],Tabla7[Código del producto],$B3538,Tabla7[Tipo de movimiento],"SALIDA",Tabla7[Mes],I$5))</f>
        <v/>
      </c>
      <c r="J3538" s="39" t="str">
        <f>IF($B3538="","",-SUMIFS(Tabla7[Cantidad],Tabla7[Código del producto],$B3538,Tabla7[Tipo de movimiento],"SALIDA",Tabla7[Mes],J$5))</f>
        <v/>
      </c>
      <c r="K3538" s="39" t="str">
        <f>IF($B3538="","",-SUMIFS(Tabla7[Cantidad],Tabla7[Código del producto],$B3538,Tabla7[Tipo de movimiento],"SALIDA",Tabla7[Mes],K$5))</f>
        <v/>
      </c>
      <c r="L3538" s="39" t="str">
        <f>IF($B3538="","",-SUMIFS(Tabla7[Cantidad],Tabla7[Código del producto],$B3538,Tabla7[Tipo de movimiento],"SALIDA",Tabla7[Mes],L$5))</f>
        <v/>
      </c>
      <c r="M3538" s="39" t="str">
        <f>IF($B3538="","",-SUMIFS(Tabla7[Cantidad],Tabla7[Código del producto],$B3538,Tabla7[Tipo de movimiento],"SALIDA",Tabla7[Mes],M$5))</f>
        <v/>
      </c>
      <c r="N3538" s="39" t="str">
        <f>IF($B3538="","",-SUMIFS(Tabla7[Cantidad],Tabla7[Código del producto],$B3538,Tabla7[Tipo de movimiento],"SALIDA",Tabla7[Mes],N$5))</f>
        <v/>
      </c>
      <c r="O3538" s="39" t="str">
        <f>IF($B3538="","",-SUMIFS(Tabla7[Cantidad],Tabla7[Código del producto],$B3538,Tabla7[Tipo de movimiento],"SALIDA",Tabla7[Mes],O$5))</f>
        <v/>
      </c>
      <c r="P3538" s="39" t="str">
        <f>IF($B3538="","",-SUMIFS(Tabla7[Cantidad],Tabla7[Código del producto],$B3538,Tabla7[Tipo de movimiento],"SALIDA",Tabla7[Mes],P$5))</f>
        <v/>
      </c>
      <c r="Q3538" s="39" t="str">
        <f t="shared" si="165"/>
        <v/>
      </c>
      <c r="R3538" s="51" t="str">
        <f>IF($B3538="","",IFERROR(VLOOKUP($B3538,'ABC rotación'!$C:$G,5,0),"C"))</f>
        <v/>
      </c>
      <c r="S3538" s="41" t="str">
        <f t="shared" si="166"/>
        <v/>
      </c>
      <c r="T3538" s="40" t="str">
        <f t="shared" si="167"/>
        <v/>
      </c>
      <c r="U3538" s="23" t="str">
        <f>IF($B3538="","",VLOOKUP($T3538,Tablas!$X$14:$Y$17,2,1))</f>
        <v/>
      </c>
    </row>
    <row r="3539" spans="2:21" x14ac:dyDescent="0.2">
      <c r="B3539" s="1" t="str">
        <f>IF(Tablas!B3537="","",Tablas!B3537)</f>
        <v/>
      </c>
      <c r="C3539" s="1" t="str">
        <f>IF(Tablas!C3537="","",Tablas!C3537)</f>
        <v/>
      </c>
      <c r="D3539" s="1" t="str">
        <f>IF(Tablas!D3537="","",Tablas!D3537)</f>
        <v/>
      </c>
      <c r="E3539" s="1" t="str">
        <f>IF(Tablas!E3537="","",Tablas!E3537)</f>
        <v/>
      </c>
      <c r="F3539" s="1" t="str">
        <f>IF(Tablas!F3537="","",Tablas!F3537)</f>
        <v/>
      </c>
      <c r="G3539" s="1" t="str">
        <f>IF(Tablas!I3537="","",Tablas!I3537)</f>
        <v/>
      </c>
      <c r="H3539" s="1" t="s">
        <v>911</v>
      </c>
      <c r="I3539" s="39" t="str">
        <f>IF($B3539="","",-SUMIFS(Tabla7[Cantidad],Tabla7[Código del producto],$B3539,Tabla7[Tipo de movimiento],"SALIDA",Tabla7[Mes],I$5))</f>
        <v/>
      </c>
      <c r="J3539" s="39" t="str">
        <f>IF($B3539="","",-SUMIFS(Tabla7[Cantidad],Tabla7[Código del producto],$B3539,Tabla7[Tipo de movimiento],"SALIDA",Tabla7[Mes],J$5))</f>
        <v/>
      </c>
      <c r="K3539" s="39" t="str">
        <f>IF($B3539="","",-SUMIFS(Tabla7[Cantidad],Tabla7[Código del producto],$B3539,Tabla7[Tipo de movimiento],"SALIDA",Tabla7[Mes],K$5))</f>
        <v/>
      </c>
      <c r="L3539" s="39" t="str">
        <f>IF($B3539="","",-SUMIFS(Tabla7[Cantidad],Tabla7[Código del producto],$B3539,Tabla7[Tipo de movimiento],"SALIDA",Tabla7[Mes],L$5))</f>
        <v/>
      </c>
      <c r="M3539" s="39" t="str">
        <f>IF($B3539="","",-SUMIFS(Tabla7[Cantidad],Tabla7[Código del producto],$B3539,Tabla7[Tipo de movimiento],"SALIDA",Tabla7[Mes],M$5))</f>
        <v/>
      </c>
      <c r="N3539" s="39" t="str">
        <f>IF($B3539="","",-SUMIFS(Tabla7[Cantidad],Tabla7[Código del producto],$B3539,Tabla7[Tipo de movimiento],"SALIDA",Tabla7[Mes],N$5))</f>
        <v/>
      </c>
      <c r="O3539" s="39" t="str">
        <f>IF($B3539="","",-SUMIFS(Tabla7[Cantidad],Tabla7[Código del producto],$B3539,Tabla7[Tipo de movimiento],"SALIDA",Tabla7[Mes],O$5))</f>
        <v/>
      </c>
      <c r="P3539" s="39" t="str">
        <f>IF($B3539="","",-SUMIFS(Tabla7[Cantidad],Tabla7[Código del producto],$B3539,Tabla7[Tipo de movimiento],"SALIDA",Tabla7[Mes],P$5))</f>
        <v/>
      </c>
      <c r="Q3539" s="39" t="str">
        <f t="shared" si="165"/>
        <v/>
      </c>
      <c r="R3539" s="51" t="str">
        <f>IF($B3539="","",IFERROR(VLOOKUP($B3539,'ABC rotación'!$C:$G,5,0),"C"))</f>
        <v/>
      </c>
      <c r="S3539" s="41" t="str">
        <f t="shared" si="166"/>
        <v/>
      </c>
      <c r="T3539" s="40" t="str">
        <f t="shared" si="167"/>
        <v/>
      </c>
      <c r="U3539" s="23" t="str">
        <f>IF($B3539="","",VLOOKUP($T3539,Tablas!$X$14:$Y$17,2,1))</f>
        <v/>
      </c>
    </row>
    <row r="3540" spans="2:21" x14ac:dyDescent="0.2">
      <c r="B3540" s="1" t="str">
        <f>IF(Tablas!B3538="","",Tablas!B3538)</f>
        <v/>
      </c>
      <c r="C3540" s="1" t="str">
        <f>IF(Tablas!C3538="","",Tablas!C3538)</f>
        <v/>
      </c>
      <c r="D3540" s="1" t="str">
        <f>IF(Tablas!D3538="","",Tablas!D3538)</f>
        <v/>
      </c>
      <c r="E3540" s="1" t="str">
        <f>IF(Tablas!E3538="","",Tablas!E3538)</f>
        <v/>
      </c>
      <c r="F3540" s="1" t="str">
        <f>IF(Tablas!F3538="","",Tablas!F3538)</f>
        <v/>
      </c>
      <c r="G3540" s="1" t="str">
        <f>IF(Tablas!I3538="","",Tablas!I3538)</f>
        <v/>
      </c>
      <c r="H3540" s="1" t="s">
        <v>911</v>
      </c>
      <c r="I3540" s="39" t="str">
        <f>IF($B3540="","",-SUMIFS(Tabla7[Cantidad],Tabla7[Código del producto],$B3540,Tabla7[Tipo de movimiento],"SALIDA",Tabla7[Mes],I$5))</f>
        <v/>
      </c>
      <c r="J3540" s="39" t="str">
        <f>IF($B3540="","",-SUMIFS(Tabla7[Cantidad],Tabla7[Código del producto],$B3540,Tabla7[Tipo de movimiento],"SALIDA",Tabla7[Mes],J$5))</f>
        <v/>
      </c>
      <c r="K3540" s="39" t="str">
        <f>IF($B3540="","",-SUMIFS(Tabla7[Cantidad],Tabla7[Código del producto],$B3540,Tabla7[Tipo de movimiento],"SALIDA",Tabla7[Mes],K$5))</f>
        <v/>
      </c>
      <c r="L3540" s="39" t="str">
        <f>IF($B3540="","",-SUMIFS(Tabla7[Cantidad],Tabla7[Código del producto],$B3540,Tabla7[Tipo de movimiento],"SALIDA",Tabla7[Mes],L$5))</f>
        <v/>
      </c>
      <c r="M3540" s="39" t="str">
        <f>IF($B3540="","",-SUMIFS(Tabla7[Cantidad],Tabla7[Código del producto],$B3540,Tabla7[Tipo de movimiento],"SALIDA",Tabla7[Mes],M$5))</f>
        <v/>
      </c>
      <c r="N3540" s="39" t="str">
        <f>IF($B3540="","",-SUMIFS(Tabla7[Cantidad],Tabla7[Código del producto],$B3540,Tabla7[Tipo de movimiento],"SALIDA",Tabla7[Mes],N$5))</f>
        <v/>
      </c>
      <c r="O3540" s="39" t="str">
        <f>IF($B3540="","",-SUMIFS(Tabla7[Cantidad],Tabla7[Código del producto],$B3540,Tabla7[Tipo de movimiento],"SALIDA",Tabla7[Mes],O$5))</f>
        <v/>
      </c>
      <c r="P3540" s="39" t="str">
        <f>IF($B3540="","",-SUMIFS(Tabla7[Cantidad],Tabla7[Código del producto],$B3540,Tabla7[Tipo de movimiento],"SALIDA",Tabla7[Mes],P$5))</f>
        <v/>
      </c>
      <c r="Q3540" s="39" t="str">
        <f t="shared" si="165"/>
        <v/>
      </c>
      <c r="R3540" s="51" t="str">
        <f>IF($B3540="","",IFERROR(VLOOKUP($B3540,'ABC rotación'!$C:$G,5,0),"C"))</f>
        <v/>
      </c>
      <c r="S3540" s="41" t="str">
        <f t="shared" si="166"/>
        <v/>
      </c>
      <c r="T3540" s="40" t="str">
        <f t="shared" si="167"/>
        <v/>
      </c>
      <c r="U3540" s="23" t="str">
        <f>IF($B3540="","",VLOOKUP($T3540,Tablas!$X$14:$Y$17,2,1))</f>
        <v/>
      </c>
    </row>
    <row r="3541" spans="2:21" x14ac:dyDescent="0.2">
      <c r="B3541" s="1" t="str">
        <f>IF(Tablas!B3539="","",Tablas!B3539)</f>
        <v/>
      </c>
      <c r="C3541" s="1" t="str">
        <f>IF(Tablas!C3539="","",Tablas!C3539)</f>
        <v/>
      </c>
      <c r="D3541" s="1" t="str">
        <f>IF(Tablas!D3539="","",Tablas!D3539)</f>
        <v/>
      </c>
      <c r="E3541" s="1" t="str">
        <f>IF(Tablas!E3539="","",Tablas!E3539)</f>
        <v/>
      </c>
      <c r="F3541" s="1" t="str">
        <f>IF(Tablas!F3539="","",Tablas!F3539)</f>
        <v/>
      </c>
      <c r="G3541" s="1" t="str">
        <f>IF(Tablas!I3539="","",Tablas!I3539)</f>
        <v/>
      </c>
      <c r="H3541" s="1" t="s">
        <v>911</v>
      </c>
      <c r="I3541" s="39" t="str">
        <f>IF($B3541="","",-SUMIFS(Tabla7[Cantidad],Tabla7[Código del producto],$B3541,Tabla7[Tipo de movimiento],"SALIDA",Tabla7[Mes],I$5))</f>
        <v/>
      </c>
      <c r="J3541" s="39" t="str">
        <f>IF($B3541="","",-SUMIFS(Tabla7[Cantidad],Tabla7[Código del producto],$B3541,Tabla7[Tipo de movimiento],"SALIDA",Tabla7[Mes],J$5))</f>
        <v/>
      </c>
      <c r="K3541" s="39" t="str">
        <f>IF($B3541="","",-SUMIFS(Tabla7[Cantidad],Tabla7[Código del producto],$B3541,Tabla7[Tipo de movimiento],"SALIDA",Tabla7[Mes],K$5))</f>
        <v/>
      </c>
      <c r="L3541" s="39" t="str">
        <f>IF($B3541="","",-SUMIFS(Tabla7[Cantidad],Tabla7[Código del producto],$B3541,Tabla7[Tipo de movimiento],"SALIDA",Tabla7[Mes],L$5))</f>
        <v/>
      </c>
      <c r="M3541" s="39" t="str">
        <f>IF($B3541="","",-SUMIFS(Tabla7[Cantidad],Tabla7[Código del producto],$B3541,Tabla7[Tipo de movimiento],"SALIDA",Tabla7[Mes],M$5))</f>
        <v/>
      </c>
      <c r="N3541" s="39" t="str">
        <f>IF($B3541="","",-SUMIFS(Tabla7[Cantidad],Tabla7[Código del producto],$B3541,Tabla7[Tipo de movimiento],"SALIDA",Tabla7[Mes],N$5))</f>
        <v/>
      </c>
      <c r="O3541" s="39" t="str">
        <f>IF($B3541="","",-SUMIFS(Tabla7[Cantidad],Tabla7[Código del producto],$B3541,Tabla7[Tipo de movimiento],"SALIDA",Tabla7[Mes],O$5))</f>
        <v/>
      </c>
      <c r="P3541" s="39" t="str">
        <f>IF($B3541="","",-SUMIFS(Tabla7[Cantidad],Tabla7[Código del producto],$B3541,Tabla7[Tipo de movimiento],"SALIDA",Tabla7[Mes],P$5))</f>
        <v/>
      </c>
      <c r="Q3541" s="39" t="str">
        <f t="shared" si="165"/>
        <v/>
      </c>
      <c r="R3541" s="51" t="str">
        <f>IF($B3541="","",IFERROR(VLOOKUP($B3541,'ABC rotación'!$C:$G,5,0),"C"))</f>
        <v/>
      </c>
      <c r="S3541" s="41" t="str">
        <f t="shared" si="166"/>
        <v/>
      </c>
      <c r="T3541" s="40" t="str">
        <f t="shared" si="167"/>
        <v/>
      </c>
      <c r="U3541" s="23" t="str">
        <f>IF($B3541="","",VLOOKUP($T3541,Tablas!$X$14:$Y$17,2,1))</f>
        <v/>
      </c>
    </row>
    <row r="3542" spans="2:21" x14ac:dyDescent="0.2">
      <c r="B3542" s="1" t="str">
        <f>IF(Tablas!B3540="","",Tablas!B3540)</f>
        <v/>
      </c>
      <c r="C3542" s="1" t="str">
        <f>IF(Tablas!C3540="","",Tablas!C3540)</f>
        <v/>
      </c>
      <c r="D3542" s="1" t="str">
        <f>IF(Tablas!D3540="","",Tablas!D3540)</f>
        <v/>
      </c>
      <c r="E3542" s="1" t="str">
        <f>IF(Tablas!E3540="","",Tablas!E3540)</f>
        <v/>
      </c>
      <c r="F3542" s="1" t="str">
        <f>IF(Tablas!F3540="","",Tablas!F3540)</f>
        <v/>
      </c>
      <c r="G3542" s="1" t="str">
        <f>IF(Tablas!I3540="","",Tablas!I3540)</f>
        <v/>
      </c>
      <c r="H3542" s="1" t="s">
        <v>911</v>
      </c>
      <c r="I3542" s="39" t="str">
        <f>IF($B3542="","",-SUMIFS(Tabla7[Cantidad],Tabla7[Código del producto],$B3542,Tabla7[Tipo de movimiento],"SALIDA",Tabla7[Mes],I$5))</f>
        <v/>
      </c>
      <c r="J3542" s="39" t="str">
        <f>IF($B3542="","",-SUMIFS(Tabla7[Cantidad],Tabla7[Código del producto],$B3542,Tabla7[Tipo de movimiento],"SALIDA",Tabla7[Mes],J$5))</f>
        <v/>
      </c>
      <c r="K3542" s="39" t="str">
        <f>IF($B3542="","",-SUMIFS(Tabla7[Cantidad],Tabla7[Código del producto],$B3542,Tabla7[Tipo de movimiento],"SALIDA",Tabla7[Mes],K$5))</f>
        <v/>
      </c>
      <c r="L3542" s="39" t="str">
        <f>IF($B3542="","",-SUMIFS(Tabla7[Cantidad],Tabla7[Código del producto],$B3542,Tabla7[Tipo de movimiento],"SALIDA",Tabla7[Mes],L$5))</f>
        <v/>
      </c>
      <c r="M3542" s="39" t="str">
        <f>IF($B3542="","",-SUMIFS(Tabla7[Cantidad],Tabla7[Código del producto],$B3542,Tabla7[Tipo de movimiento],"SALIDA",Tabla7[Mes],M$5))</f>
        <v/>
      </c>
      <c r="N3542" s="39" t="str">
        <f>IF($B3542="","",-SUMIFS(Tabla7[Cantidad],Tabla7[Código del producto],$B3542,Tabla7[Tipo de movimiento],"SALIDA",Tabla7[Mes],N$5))</f>
        <v/>
      </c>
      <c r="O3542" s="39" t="str">
        <f>IF($B3542="","",-SUMIFS(Tabla7[Cantidad],Tabla7[Código del producto],$B3542,Tabla7[Tipo de movimiento],"SALIDA",Tabla7[Mes],O$5))</f>
        <v/>
      </c>
      <c r="P3542" s="39" t="str">
        <f>IF($B3542="","",-SUMIFS(Tabla7[Cantidad],Tabla7[Código del producto],$B3542,Tabla7[Tipo de movimiento],"SALIDA",Tabla7[Mes],P$5))</f>
        <v/>
      </c>
      <c r="Q3542" s="39" t="str">
        <f t="shared" si="165"/>
        <v/>
      </c>
      <c r="R3542" s="51" t="str">
        <f>IF($B3542="","",IFERROR(VLOOKUP($B3542,'ABC rotación'!$C:$G,5,0),"C"))</f>
        <v/>
      </c>
      <c r="S3542" s="41" t="str">
        <f t="shared" si="166"/>
        <v/>
      </c>
      <c r="T3542" s="40" t="str">
        <f t="shared" si="167"/>
        <v/>
      </c>
      <c r="U3542" s="23" t="str">
        <f>IF($B3542="","",VLOOKUP($T3542,Tablas!$X$14:$Y$17,2,1))</f>
        <v/>
      </c>
    </row>
    <row r="3543" spans="2:21" x14ac:dyDescent="0.2">
      <c r="B3543" s="1" t="str">
        <f>IF(Tablas!B3541="","",Tablas!B3541)</f>
        <v/>
      </c>
      <c r="C3543" s="1" t="str">
        <f>IF(Tablas!C3541="","",Tablas!C3541)</f>
        <v/>
      </c>
      <c r="D3543" s="1" t="str">
        <f>IF(Tablas!D3541="","",Tablas!D3541)</f>
        <v/>
      </c>
      <c r="E3543" s="1" t="str">
        <f>IF(Tablas!E3541="","",Tablas!E3541)</f>
        <v/>
      </c>
      <c r="F3543" s="1" t="str">
        <f>IF(Tablas!F3541="","",Tablas!F3541)</f>
        <v/>
      </c>
      <c r="G3543" s="1" t="str">
        <f>IF(Tablas!I3541="","",Tablas!I3541)</f>
        <v/>
      </c>
      <c r="H3543" s="1" t="s">
        <v>911</v>
      </c>
      <c r="I3543" s="39" t="str">
        <f>IF($B3543="","",-SUMIFS(Tabla7[Cantidad],Tabla7[Código del producto],$B3543,Tabla7[Tipo de movimiento],"SALIDA",Tabla7[Mes],I$5))</f>
        <v/>
      </c>
      <c r="J3543" s="39" t="str">
        <f>IF($B3543="","",-SUMIFS(Tabla7[Cantidad],Tabla7[Código del producto],$B3543,Tabla7[Tipo de movimiento],"SALIDA",Tabla7[Mes],J$5))</f>
        <v/>
      </c>
      <c r="K3543" s="39" t="str">
        <f>IF($B3543="","",-SUMIFS(Tabla7[Cantidad],Tabla7[Código del producto],$B3543,Tabla7[Tipo de movimiento],"SALIDA",Tabla7[Mes],K$5))</f>
        <v/>
      </c>
      <c r="L3543" s="39" t="str">
        <f>IF($B3543="","",-SUMIFS(Tabla7[Cantidad],Tabla7[Código del producto],$B3543,Tabla7[Tipo de movimiento],"SALIDA",Tabla7[Mes],L$5))</f>
        <v/>
      </c>
      <c r="M3543" s="39" t="str">
        <f>IF($B3543="","",-SUMIFS(Tabla7[Cantidad],Tabla7[Código del producto],$B3543,Tabla7[Tipo de movimiento],"SALIDA",Tabla7[Mes],M$5))</f>
        <v/>
      </c>
      <c r="N3543" s="39" t="str">
        <f>IF($B3543="","",-SUMIFS(Tabla7[Cantidad],Tabla7[Código del producto],$B3543,Tabla7[Tipo de movimiento],"SALIDA",Tabla7[Mes],N$5))</f>
        <v/>
      </c>
      <c r="O3543" s="39" t="str">
        <f>IF($B3543="","",-SUMIFS(Tabla7[Cantidad],Tabla7[Código del producto],$B3543,Tabla7[Tipo de movimiento],"SALIDA",Tabla7[Mes],O$5))</f>
        <v/>
      </c>
      <c r="P3543" s="39" t="str">
        <f>IF($B3543="","",-SUMIFS(Tabla7[Cantidad],Tabla7[Código del producto],$B3543,Tabla7[Tipo de movimiento],"SALIDA",Tabla7[Mes],P$5))</f>
        <v/>
      </c>
      <c r="Q3543" s="39" t="str">
        <f t="shared" si="165"/>
        <v/>
      </c>
      <c r="R3543" s="51" t="str">
        <f>IF($B3543="","",IFERROR(VLOOKUP($B3543,'ABC rotación'!$C:$G,5,0),"C"))</f>
        <v/>
      </c>
      <c r="S3543" s="41" t="str">
        <f t="shared" si="166"/>
        <v/>
      </c>
      <c r="T3543" s="40" t="str">
        <f t="shared" si="167"/>
        <v/>
      </c>
      <c r="U3543" s="23" t="str">
        <f>IF($B3543="","",VLOOKUP($T3543,Tablas!$X$14:$Y$17,2,1))</f>
        <v/>
      </c>
    </row>
    <row r="3544" spans="2:21" x14ac:dyDescent="0.2">
      <c r="B3544" s="1" t="str">
        <f>IF(Tablas!B3542="","",Tablas!B3542)</f>
        <v/>
      </c>
      <c r="C3544" s="1" t="str">
        <f>IF(Tablas!C3542="","",Tablas!C3542)</f>
        <v/>
      </c>
      <c r="D3544" s="1" t="str">
        <f>IF(Tablas!D3542="","",Tablas!D3542)</f>
        <v/>
      </c>
      <c r="E3544" s="1" t="str">
        <f>IF(Tablas!E3542="","",Tablas!E3542)</f>
        <v/>
      </c>
      <c r="F3544" s="1" t="str">
        <f>IF(Tablas!F3542="","",Tablas!F3542)</f>
        <v/>
      </c>
      <c r="G3544" s="1" t="str">
        <f>IF(Tablas!I3542="","",Tablas!I3542)</f>
        <v/>
      </c>
      <c r="H3544" s="1" t="s">
        <v>911</v>
      </c>
      <c r="I3544" s="39" t="str">
        <f>IF($B3544="","",-SUMIFS(Tabla7[Cantidad],Tabla7[Código del producto],$B3544,Tabla7[Tipo de movimiento],"SALIDA",Tabla7[Mes],I$5))</f>
        <v/>
      </c>
      <c r="J3544" s="39" t="str">
        <f>IF($B3544="","",-SUMIFS(Tabla7[Cantidad],Tabla7[Código del producto],$B3544,Tabla7[Tipo de movimiento],"SALIDA",Tabla7[Mes],J$5))</f>
        <v/>
      </c>
      <c r="K3544" s="39" t="str">
        <f>IF($B3544="","",-SUMIFS(Tabla7[Cantidad],Tabla7[Código del producto],$B3544,Tabla7[Tipo de movimiento],"SALIDA",Tabla7[Mes],K$5))</f>
        <v/>
      </c>
      <c r="L3544" s="39" t="str">
        <f>IF($B3544="","",-SUMIFS(Tabla7[Cantidad],Tabla7[Código del producto],$B3544,Tabla7[Tipo de movimiento],"SALIDA",Tabla7[Mes],L$5))</f>
        <v/>
      </c>
      <c r="M3544" s="39" t="str">
        <f>IF($B3544="","",-SUMIFS(Tabla7[Cantidad],Tabla7[Código del producto],$B3544,Tabla7[Tipo de movimiento],"SALIDA",Tabla7[Mes],M$5))</f>
        <v/>
      </c>
      <c r="N3544" s="39" t="str">
        <f>IF($B3544="","",-SUMIFS(Tabla7[Cantidad],Tabla7[Código del producto],$B3544,Tabla7[Tipo de movimiento],"SALIDA",Tabla7[Mes],N$5))</f>
        <v/>
      </c>
      <c r="O3544" s="39" t="str">
        <f>IF($B3544="","",-SUMIFS(Tabla7[Cantidad],Tabla7[Código del producto],$B3544,Tabla7[Tipo de movimiento],"SALIDA",Tabla7[Mes],O$5))</f>
        <v/>
      </c>
      <c r="P3544" s="39" t="str">
        <f>IF($B3544="","",-SUMIFS(Tabla7[Cantidad],Tabla7[Código del producto],$B3544,Tabla7[Tipo de movimiento],"SALIDA",Tabla7[Mes],P$5))</f>
        <v/>
      </c>
      <c r="Q3544" s="39" t="str">
        <f t="shared" si="165"/>
        <v/>
      </c>
      <c r="R3544" s="51" t="str">
        <f>IF($B3544="","",IFERROR(VLOOKUP($B3544,'ABC rotación'!$C:$G,5,0),"C"))</f>
        <v/>
      </c>
      <c r="S3544" s="41" t="str">
        <f t="shared" si="166"/>
        <v/>
      </c>
      <c r="T3544" s="40" t="str">
        <f t="shared" si="167"/>
        <v/>
      </c>
      <c r="U3544" s="23" t="str">
        <f>IF($B3544="","",VLOOKUP($T3544,Tablas!$X$14:$Y$17,2,1))</f>
        <v/>
      </c>
    </row>
    <row r="3545" spans="2:21" x14ac:dyDescent="0.2">
      <c r="B3545" s="1" t="str">
        <f>IF(Tablas!B3543="","",Tablas!B3543)</f>
        <v/>
      </c>
      <c r="C3545" s="1" t="str">
        <f>IF(Tablas!C3543="","",Tablas!C3543)</f>
        <v/>
      </c>
      <c r="D3545" s="1" t="str">
        <f>IF(Tablas!D3543="","",Tablas!D3543)</f>
        <v/>
      </c>
      <c r="E3545" s="1" t="str">
        <f>IF(Tablas!E3543="","",Tablas!E3543)</f>
        <v/>
      </c>
      <c r="F3545" s="1" t="str">
        <f>IF(Tablas!F3543="","",Tablas!F3543)</f>
        <v/>
      </c>
      <c r="G3545" s="1" t="str">
        <f>IF(Tablas!I3543="","",Tablas!I3543)</f>
        <v/>
      </c>
      <c r="H3545" s="1" t="s">
        <v>911</v>
      </c>
      <c r="I3545" s="39" t="str">
        <f>IF($B3545="","",-SUMIFS(Tabla7[Cantidad],Tabla7[Código del producto],$B3545,Tabla7[Tipo de movimiento],"SALIDA",Tabla7[Mes],I$5))</f>
        <v/>
      </c>
      <c r="J3545" s="39" t="str">
        <f>IF($B3545="","",-SUMIFS(Tabla7[Cantidad],Tabla7[Código del producto],$B3545,Tabla7[Tipo de movimiento],"SALIDA",Tabla7[Mes],J$5))</f>
        <v/>
      </c>
      <c r="K3545" s="39" t="str">
        <f>IF($B3545="","",-SUMIFS(Tabla7[Cantidad],Tabla7[Código del producto],$B3545,Tabla7[Tipo de movimiento],"SALIDA",Tabla7[Mes],K$5))</f>
        <v/>
      </c>
      <c r="L3545" s="39" t="str">
        <f>IF($B3545="","",-SUMIFS(Tabla7[Cantidad],Tabla7[Código del producto],$B3545,Tabla7[Tipo de movimiento],"SALIDA",Tabla7[Mes],L$5))</f>
        <v/>
      </c>
      <c r="M3545" s="39" t="str">
        <f>IF($B3545="","",-SUMIFS(Tabla7[Cantidad],Tabla7[Código del producto],$B3545,Tabla7[Tipo de movimiento],"SALIDA",Tabla7[Mes],M$5))</f>
        <v/>
      </c>
      <c r="N3545" s="39" t="str">
        <f>IF($B3545="","",-SUMIFS(Tabla7[Cantidad],Tabla7[Código del producto],$B3545,Tabla7[Tipo de movimiento],"SALIDA",Tabla7[Mes],N$5))</f>
        <v/>
      </c>
      <c r="O3545" s="39" t="str">
        <f>IF($B3545="","",-SUMIFS(Tabla7[Cantidad],Tabla7[Código del producto],$B3545,Tabla7[Tipo de movimiento],"SALIDA",Tabla7[Mes],O$5))</f>
        <v/>
      </c>
      <c r="P3545" s="39" t="str">
        <f>IF($B3545="","",-SUMIFS(Tabla7[Cantidad],Tabla7[Código del producto],$B3545,Tabla7[Tipo de movimiento],"SALIDA",Tabla7[Mes],P$5))</f>
        <v/>
      </c>
      <c r="Q3545" s="39" t="str">
        <f t="shared" si="165"/>
        <v/>
      </c>
      <c r="R3545" s="51" t="str">
        <f>IF($B3545="","",IFERROR(VLOOKUP($B3545,'ABC rotación'!$C:$G,5,0),"C"))</f>
        <v/>
      </c>
      <c r="S3545" s="41" t="str">
        <f t="shared" si="166"/>
        <v/>
      </c>
      <c r="T3545" s="40" t="str">
        <f t="shared" si="167"/>
        <v/>
      </c>
      <c r="U3545" s="23" t="str">
        <f>IF($B3545="","",VLOOKUP($T3545,Tablas!$X$14:$Y$17,2,1))</f>
        <v/>
      </c>
    </row>
    <row r="3546" spans="2:21" x14ac:dyDescent="0.2">
      <c r="B3546" s="1" t="str">
        <f>IF(Tablas!B3544="","",Tablas!B3544)</f>
        <v/>
      </c>
      <c r="C3546" s="1" t="str">
        <f>IF(Tablas!C3544="","",Tablas!C3544)</f>
        <v/>
      </c>
      <c r="D3546" s="1" t="str">
        <f>IF(Tablas!D3544="","",Tablas!D3544)</f>
        <v/>
      </c>
      <c r="E3546" s="1" t="str">
        <f>IF(Tablas!E3544="","",Tablas!E3544)</f>
        <v/>
      </c>
      <c r="F3546" s="1" t="str">
        <f>IF(Tablas!F3544="","",Tablas!F3544)</f>
        <v/>
      </c>
      <c r="G3546" s="1" t="str">
        <f>IF(Tablas!I3544="","",Tablas!I3544)</f>
        <v/>
      </c>
      <c r="H3546" s="1" t="s">
        <v>911</v>
      </c>
      <c r="I3546" s="39" t="str">
        <f>IF($B3546="","",-SUMIFS(Tabla7[Cantidad],Tabla7[Código del producto],$B3546,Tabla7[Tipo de movimiento],"SALIDA",Tabla7[Mes],I$5))</f>
        <v/>
      </c>
      <c r="J3546" s="39" t="str">
        <f>IF($B3546="","",-SUMIFS(Tabla7[Cantidad],Tabla7[Código del producto],$B3546,Tabla7[Tipo de movimiento],"SALIDA",Tabla7[Mes],J$5))</f>
        <v/>
      </c>
      <c r="K3546" s="39" t="str">
        <f>IF($B3546="","",-SUMIFS(Tabla7[Cantidad],Tabla7[Código del producto],$B3546,Tabla7[Tipo de movimiento],"SALIDA",Tabla7[Mes],K$5))</f>
        <v/>
      </c>
      <c r="L3546" s="39" t="str">
        <f>IF($B3546="","",-SUMIFS(Tabla7[Cantidad],Tabla7[Código del producto],$B3546,Tabla7[Tipo de movimiento],"SALIDA",Tabla7[Mes],L$5))</f>
        <v/>
      </c>
      <c r="M3546" s="39" t="str">
        <f>IF($B3546="","",-SUMIFS(Tabla7[Cantidad],Tabla7[Código del producto],$B3546,Tabla7[Tipo de movimiento],"SALIDA",Tabla7[Mes],M$5))</f>
        <v/>
      </c>
      <c r="N3546" s="39" t="str">
        <f>IF($B3546="","",-SUMIFS(Tabla7[Cantidad],Tabla7[Código del producto],$B3546,Tabla7[Tipo de movimiento],"SALIDA",Tabla7[Mes],N$5))</f>
        <v/>
      </c>
      <c r="O3546" s="39" t="str">
        <f>IF($B3546="","",-SUMIFS(Tabla7[Cantidad],Tabla7[Código del producto],$B3546,Tabla7[Tipo de movimiento],"SALIDA",Tabla7[Mes],O$5))</f>
        <v/>
      </c>
      <c r="P3546" s="39" t="str">
        <f>IF($B3546="","",-SUMIFS(Tabla7[Cantidad],Tabla7[Código del producto],$B3546,Tabla7[Tipo de movimiento],"SALIDA",Tabla7[Mes],P$5))</f>
        <v/>
      </c>
      <c r="Q3546" s="39" t="str">
        <f t="shared" si="165"/>
        <v/>
      </c>
      <c r="R3546" s="51" t="str">
        <f>IF($B3546="","",IFERROR(VLOOKUP($B3546,'ABC rotación'!$C:$G,5,0),"C"))</f>
        <v/>
      </c>
      <c r="S3546" s="41" t="str">
        <f t="shared" si="166"/>
        <v/>
      </c>
      <c r="T3546" s="40" t="str">
        <f t="shared" si="167"/>
        <v/>
      </c>
      <c r="U3546" s="23" t="str">
        <f>IF($B3546="","",VLOOKUP($T3546,Tablas!$X$14:$Y$17,2,1))</f>
        <v/>
      </c>
    </row>
    <row r="3547" spans="2:21" x14ac:dyDescent="0.2">
      <c r="B3547" s="1" t="str">
        <f>IF(Tablas!B3545="","",Tablas!B3545)</f>
        <v/>
      </c>
      <c r="C3547" s="1" t="str">
        <f>IF(Tablas!C3545="","",Tablas!C3545)</f>
        <v/>
      </c>
      <c r="D3547" s="1" t="str">
        <f>IF(Tablas!D3545="","",Tablas!D3545)</f>
        <v/>
      </c>
      <c r="E3547" s="1" t="str">
        <f>IF(Tablas!E3545="","",Tablas!E3545)</f>
        <v/>
      </c>
      <c r="F3547" s="1" t="str">
        <f>IF(Tablas!F3545="","",Tablas!F3545)</f>
        <v/>
      </c>
      <c r="G3547" s="1" t="str">
        <f>IF(Tablas!I3545="","",Tablas!I3545)</f>
        <v/>
      </c>
      <c r="H3547" s="1" t="s">
        <v>911</v>
      </c>
      <c r="I3547" s="39" t="str">
        <f>IF($B3547="","",-SUMIFS(Tabla7[Cantidad],Tabla7[Código del producto],$B3547,Tabla7[Tipo de movimiento],"SALIDA",Tabla7[Mes],I$5))</f>
        <v/>
      </c>
      <c r="J3547" s="39" t="str">
        <f>IF($B3547="","",-SUMIFS(Tabla7[Cantidad],Tabla7[Código del producto],$B3547,Tabla7[Tipo de movimiento],"SALIDA",Tabla7[Mes],J$5))</f>
        <v/>
      </c>
      <c r="K3547" s="39" t="str">
        <f>IF($B3547="","",-SUMIFS(Tabla7[Cantidad],Tabla7[Código del producto],$B3547,Tabla7[Tipo de movimiento],"SALIDA",Tabla7[Mes],K$5))</f>
        <v/>
      </c>
      <c r="L3547" s="39" t="str">
        <f>IF($B3547="","",-SUMIFS(Tabla7[Cantidad],Tabla7[Código del producto],$B3547,Tabla7[Tipo de movimiento],"SALIDA",Tabla7[Mes],L$5))</f>
        <v/>
      </c>
      <c r="M3547" s="39" t="str">
        <f>IF($B3547="","",-SUMIFS(Tabla7[Cantidad],Tabla7[Código del producto],$B3547,Tabla7[Tipo de movimiento],"SALIDA",Tabla7[Mes],M$5))</f>
        <v/>
      </c>
      <c r="N3547" s="39" t="str">
        <f>IF($B3547="","",-SUMIFS(Tabla7[Cantidad],Tabla7[Código del producto],$B3547,Tabla7[Tipo de movimiento],"SALIDA",Tabla7[Mes],N$5))</f>
        <v/>
      </c>
      <c r="O3547" s="39" t="str">
        <f>IF($B3547="","",-SUMIFS(Tabla7[Cantidad],Tabla7[Código del producto],$B3547,Tabla7[Tipo de movimiento],"SALIDA",Tabla7[Mes],O$5))</f>
        <v/>
      </c>
      <c r="P3547" s="39" t="str">
        <f>IF($B3547="","",-SUMIFS(Tabla7[Cantidad],Tabla7[Código del producto],$B3547,Tabla7[Tipo de movimiento],"SALIDA",Tabla7[Mes],P$5))</f>
        <v/>
      </c>
      <c r="Q3547" s="39" t="str">
        <f t="shared" si="165"/>
        <v/>
      </c>
      <c r="R3547" s="51" t="str">
        <f>IF($B3547="","",IFERROR(VLOOKUP($B3547,'ABC rotación'!$C:$G,5,0),"C"))</f>
        <v/>
      </c>
      <c r="S3547" s="41" t="str">
        <f t="shared" si="166"/>
        <v/>
      </c>
      <c r="T3547" s="40" t="str">
        <f t="shared" si="167"/>
        <v/>
      </c>
      <c r="U3547" s="23" t="str">
        <f>IF($B3547="","",VLOOKUP($T3547,Tablas!$X$14:$Y$17,2,1))</f>
        <v/>
      </c>
    </row>
    <row r="3548" spans="2:21" x14ac:dyDescent="0.2">
      <c r="B3548" s="1" t="str">
        <f>IF(Tablas!B3546="","",Tablas!B3546)</f>
        <v/>
      </c>
      <c r="C3548" s="1" t="str">
        <f>IF(Tablas!C3546="","",Tablas!C3546)</f>
        <v/>
      </c>
      <c r="D3548" s="1" t="str">
        <f>IF(Tablas!D3546="","",Tablas!D3546)</f>
        <v/>
      </c>
      <c r="E3548" s="1" t="str">
        <f>IF(Tablas!E3546="","",Tablas!E3546)</f>
        <v/>
      </c>
      <c r="F3548" s="1" t="str">
        <f>IF(Tablas!F3546="","",Tablas!F3546)</f>
        <v/>
      </c>
      <c r="G3548" s="1" t="str">
        <f>IF(Tablas!I3546="","",Tablas!I3546)</f>
        <v/>
      </c>
      <c r="H3548" s="1" t="s">
        <v>911</v>
      </c>
      <c r="I3548" s="39" t="str">
        <f>IF($B3548="","",-SUMIFS(Tabla7[Cantidad],Tabla7[Código del producto],$B3548,Tabla7[Tipo de movimiento],"SALIDA",Tabla7[Mes],I$5))</f>
        <v/>
      </c>
      <c r="J3548" s="39" t="str">
        <f>IF($B3548="","",-SUMIFS(Tabla7[Cantidad],Tabla7[Código del producto],$B3548,Tabla7[Tipo de movimiento],"SALIDA",Tabla7[Mes],J$5))</f>
        <v/>
      </c>
      <c r="K3548" s="39" t="str">
        <f>IF($B3548="","",-SUMIFS(Tabla7[Cantidad],Tabla7[Código del producto],$B3548,Tabla7[Tipo de movimiento],"SALIDA",Tabla7[Mes],K$5))</f>
        <v/>
      </c>
      <c r="L3548" s="39" t="str">
        <f>IF($B3548="","",-SUMIFS(Tabla7[Cantidad],Tabla7[Código del producto],$B3548,Tabla7[Tipo de movimiento],"SALIDA",Tabla7[Mes],L$5))</f>
        <v/>
      </c>
      <c r="M3548" s="39" t="str">
        <f>IF($B3548="","",-SUMIFS(Tabla7[Cantidad],Tabla7[Código del producto],$B3548,Tabla7[Tipo de movimiento],"SALIDA",Tabla7[Mes],M$5))</f>
        <v/>
      </c>
      <c r="N3548" s="39" t="str">
        <f>IF($B3548="","",-SUMIFS(Tabla7[Cantidad],Tabla7[Código del producto],$B3548,Tabla7[Tipo de movimiento],"SALIDA",Tabla7[Mes],N$5))</f>
        <v/>
      </c>
      <c r="O3548" s="39" t="str">
        <f>IF($B3548="","",-SUMIFS(Tabla7[Cantidad],Tabla7[Código del producto],$B3548,Tabla7[Tipo de movimiento],"SALIDA",Tabla7[Mes],O$5))</f>
        <v/>
      </c>
      <c r="P3548" s="39" t="str">
        <f>IF($B3548="","",-SUMIFS(Tabla7[Cantidad],Tabla7[Código del producto],$B3548,Tabla7[Tipo de movimiento],"SALIDA",Tabla7[Mes],P$5))</f>
        <v/>
      </c>
      <c r="Q3548" s="39" t="str">
        <f t="shared" si="165"/>
        <v/>
      </c>
      <c r="R3548" s="51" t="str">
        <f>IF($B3548="","",IFERROR(VLOOKUP($B3548,'ABC rotación'!$C:$G,5,0),"C"))</f>
        <v/>
      </c>
      <c r="S3548" s="41" t="str">
        <f t="shared" si="166"/>
        <v/>
      </c>
      <c r="T3548" s="40" t="str">
        <f t="shared" si="167"/>
        <v/>
      </c>
      <c r="U3548" s="23" t="str">
        <f>IF($B3548="","",VLOOKUP($T3548,Tablas!$X$14:$Y$17,2,1))</f>
        <v/>
      </c>
    </row>
    <row r="3549" spans="2:21" x14ac:dyDescent="0.2">
      <c r="B3549" s="1" t="str">
        <f>IF(Tablas!B3547="","",Tablas!B3547)</f>
        <v/>
      </c>
      <c r="C3549" s="1" t="str">
        <f>IF(Tablas!C3547="","",Tablas!C3547)</f>
        <v/>
      </c>
      <c r="D3549" s="1" t="str">
        <f>IF(Tablas!D3547="","",Tablas!D3547)</f>
        <v/>
      </c>
      <c r="E3549" s="1" t="str">
        <f>IF(Tablas!E3547="","",Tablas!E3547)</f>
        <v/>
      </c>
      <c r="F3549" s="1" t="str">
        <f>IF(Tablas!F3547="","",Tablas!F3547)</f>
        <v/>
      </c>
      <c r="G3549" s="1" t="str">
        <f>IF(Tablas!I3547="","",Tablas!I3547)</f>
        <v/>
      </c>
      <c r="H3549" s="1" t="s">
        <v>911</v>
      </c>
      <c r="I3549" s="39" t="str">
        <f>IF($B3549="","",-SUMIFS(Tabla7[Cantidad],Tabla7[Código del producto],$B3549,Tabla7[Tipo de movimiento],"SALIDA",Tabla7[Mes],I$5))</f>
        <v/>
      </c>
      <c r="J3549" s="39" t="str">
        <f>IF($B3549="","",-SUMIFS(Tabla7[Cantidad],Tabla7[Código del producto],$B3549,Tabla7[Tipo de movimiento],"SALIDA",Tabla7[Mes],J$5))</f>
        <v/>
      </c>
      <c r="K3549" s="39" t="str">
        <f>IF($B3549="","",-SUMIFS(Tabla7[Cantidad],Tabla7[Código del producto],$B3549,Tabla7[Tipo de movimiento],"SALIDA",Tabla7[Mes],K$5))</f>
        <v/>
      </c>
      <c r="L3549" s="39" t="str">
        <f>IF($B3549="","",-SUMIFS(Tabla7[Cantidad],Tabla7[Código del producto],$B3549,Tabla7[Tipo de movimiento],"SALIDA",Tabla7[Mes],L$5))</f>
        <v/>
      </c>
      <c r="M3549" s="39" t="str">
        <f>IF($B3549="","",-SUMIFS(Tabla7[Cantidad],Tabla7[Código del producto],$B3549,Tabla7[Tipo de movimiento],"SALIDA",Tabla7[Mes],M$5))</f>
        <v/>
      </c>
      <c r="N3549" s="39" t="str">
        <f>IF($B3549="","",-SUMIFS(Tabla7[Cantidad],Tabla7[Código del producto],$B3549,Tabla7[Tipo de movimiento],"SALIDA",Tabla7[Mes],N$5))</f>
        <v/>
      </c>
      <c r="O3549" s="39" t="str">
        <f>IF($B3549="","",-SUMIFS(Tabla7[Cantidad],Tabla7[Código del producto],$B3549,Tabla7[Tipo de movimiento],"SALIDA",Tabla7[Mes],O$5))</f>
        <v/>
      </c>
      <c r="P3549" s="39" t="str">
        <f>IF($B3549="","",-SUMIFS(Tabla7[Cantidad],Tabla7[Código del producto],$B3549,Tabla7[Tipo de movimiento],"SALIDA",Tabla7[Mes],P$5))</f>
        <v/>
      </c>
      <c r="Q3549" s="39" t="str">
        <f t="shared" si="165"/>
        <v/>
      </c>
      <c r="R3549" s="51" t="str">
        <f>IF($B3549="","",IFERROR(VLOOKUP($B3549,'ABC rotación'!$C:$G,5,0),"C"))</f>
        <v/>
      </c>
      <c r="S3549" s="41" t="str">
        <f t="shared" si="166"/>
        <v/>
      </c>
      <c r="T3549" s="40" t="str">
        <f t="shared" si="167"/>
        <v/>
      </c>
      <c r="U3549" s="23" t="str">
        <f>IF($B3549="","",VLOOKUP($T3549,Tablas!$X$14:$Y$17,2,1))</f>
        <v/>
      </c>
    </row>
    <row r="3550" spans="2:21" x14ac:dyDescent="0.2">
      <c r="B3550" s="1" t="str">
        <f>IF(Tablas!B3548="","",Tablas!B3548)</f>
        <v/>
      </c>
      <c r="C3550" s="1" t="str">
        <f>IF(Tablas!C3548="","",Tablas!C3548)</f>
        <v/>
      </c>
      <c r="D3550" s="1" t="str">
        <f>IF(Tablas!D3548="","",Tablas!D3548)</f>
        <v/>
      </c>
      <c r="E3550" s="1" t="str">
        <f>IF(Tablas!E3548="","",Tablas!E3548)</f>
        <v/>
      </c>
      <c r="F3550" s="1" t="str">
        <f>IF(Tablas!F3548="","",Tablas!F3548)</f>
        <v/>
      </c>
      <c r="G3550" s="1" t="str">
        <f>IF(Tablas!I3548="","",Tablas!I3548)</f>
        <v/>
      </c>
      <c r="H3550" s="1" t="s">
        <v>911</v>
      </c>
      <c r="I3550" s="39" t="str">
        <f>IF($B3550="","",-SUMIFS(Tabla7[Cantidad],Tabla7[Código del producto],$B3550,Tabla7[Tipo de movimiento],"SALIDA",Tabla7[Mes],I$5))</f>
        <v/>
      </c>
      <c r="J3550" s="39" t="str">
        <f>IF($B3550="","",-SUMIFS(Tabla7[Cantidad],Tabla7[Código del producto],$B3550,Tabla7[Tipo de movimiento],"SALIDA",Tabla7[Mes],J$5))</f>
        <v/>
      </c>
      <c r="K3550" s="39" t="str">
        <f>IF($B3550="","",-SUMIFS(Tabla7[Cantidad],Tabla7[Código del producto],$B3550,Tabla7[Tipo de movimiento],"SALIDA",Tabla7[Mes],K$5))</f>
        <v/>
      </c>
      <c r="L3550" s="39" t="str">
        <f>IF($B3550="","",-SUMIFS(Tabla7[Cantidad],Tabla7[Código del producto],$B3550,Tabla7[Tipo de movimiento],"SALIDA",Tabla7[Mes],L$5))</f>
        <v/>
      </c>
      <c r="M3550" s="39" t="str">
        <f>IF($B3550="","",-SUMIFS(Tabla7[Cantidad],Tabla7[Código del producto],$B3550,Tabla7[Tipo de movimiento],"SALIDA",Tabla7[Mes],M$5))</f>
        <v/>
      </c>
      <c r="N3550" s="39" t="str">
        <f>IF($B3550="","",-SUMIFS(Tabla7[Cantidad],Tabla7[Código del producto],$B3550,Tabla7[Tipo de movimiento],"SALIDA",Tabla7[Mes],N$5))</f>
        <v/>
      </c>
      <c r="O3550" s="39" t="str">
        <f>IF($B3550="","",-SUMIFS(Tabla7[Cantidad],Tabla7[Código del producto],$B3550,Tabla7[Tipo de movimiento],"SALIDA",Tabla7[Mes],O$5))</f>
        <v/>
      </c>
      <c r="P3550" s="39" t="str">
        <f>IF($B3550="","",-SUMIFS(Tabla7[Cantidad],Tabla7[Código del producto],$B3550,Tabla7[Tipo de movimiento],"SALIDA",Tabla7[Mes],P$5))</f>
        <v/>
      </c>
      <c r="Q3550" s="39" t="str">
        <f t="shared" si="165"/>
        <v/>
      </c>
      <c r="R3550" s="51" t="str">
        <f>IF($B3550="","",IFERROR(VLOOKUP($B3550,'ABC rotación'!$C:$G,5,0),"C"))</f>
        <v/>
      </c>
      <c r="S3550" s="41" t="str">
        <f t="shared" si="166"/>
        <v/>
      </c>
      <c r="T3550" s="40" t="str">
        <f t="shared" si="167"/>
        <v/>
      </c>
      <c r="U3550" s="23" t="str">
        <f>IF($B3550="","",VLOOKUP($T3550,Tablas!$X$14:$Y$17,2,1))</f>
        <v/>
      </c>
    </row>
    <row r="3551" spans="2:21" x14ac:dyDescent="0.2">
      <c r="B3551" s="1" t="str">
        <f>IF(Tablas!B3549="","",Tablas!B3549)</f>
        <v/>
      </c>
      <c r="C3551" s="1" t="str">
        <f>IF(Tablas!C3549="","",Tablas!C3549)</f>
        <v/>
      </c>
      <c r="D3551" s="1" t="str">
        <f>IF(Tablas!D3549="","",Tablas!D3549)</f>
        <v/>
      </c>
      <c r="E3551" s="1" t="str">
        <f>IF(Tablas!E3549="","",Tablas!E3549)</f>
        <v/>
      </c>
      <c r="F3551" s="1" t="str">
        <f>IF(Tablas!F3549="","",Tablas!F3549)</f>
        <v/>
      </c>
      <c r="G3551" s="1" t="str">
        <f>IF(Tablas!I3549="","",Tablas!I3549)</f>
        <v/>
      </c>
      <c r="H3551" s="1" t="s">
        <v>911</v>
      </c>
      <c r="I3551" s="39" t="str">
        <f>IF($B3551="","",-SUMIFS(Tabla7[Cantidad],Tabla7[Código del producto],$B3551,Tabla7[Tipo de movimiento],"SALIDA",Tabla7[Mes],I$5))</f>
        <v/>
      </c>
      <c r="J3551" s="39" t="str">
        <f>IF($B3551="","",-SUMIFS(Tabla7[Cantidad],Tabla7[Código del producto],$B3551,Tabla7[Tipo de movimiento],"SALIDA",Tabla7[Mes],J$5))</f>
        <v/>
      </c>
      <c r="K3551" s="39" t="str">
        <f>IF($B3551="","",-SUMIFS(Tabla7[Cantidad],Tabla7[Código del producto],$B3551,Tabla7[Tipo de movimiento],"SALIDA",Tabla7[Mes],K$5))</f>
        <v/>
      </c>
      <c r="L3551" s="39" t="str">
        <f>IF($B3551="","",-SUMIFS(Tabla7[Cantidad],Tabla7[Código del producto],$B3551,Tabla7[Tipo de movimiento],"SALIDA",Tabla7[Mes],L$5))</f>
        <v/>
      </c>
      <c r="M3551" s="39" t="str">
        <f>IF($B3551="","",-SUMIFS(Tabla7[Cantidad],Tabla7[Código del producto],$B3551,Tabla7[Tipo de movimiento],"SALIDA",Tabla7[Mes],M$5))</f>
        <v/>
      </c>
      <c r="N3551" s="39" t="str">
        <f>IF($B3551="","",-SUMIFS(Tabla7[Cantidad],Tabla7[Código del producto],$B3551,Tabla7[Tipo de movimiento],"SALIDA",Tabla7[Mes],N$5))</f>
        <v/>
      </c>
      <c r="O3551" s="39" t="str">
        <f>IF($B3551="","",-SUMIFS(Tabla7[Cantidad],Tabla7[Código del producto],$B3551,Tabla7[Tipo de movimiento],"SALIDA",Tabla7[Mes],O$5))</f>
        <v/>
      </c>
      <c r="P3551" s="39" t="str">
        <f>IF($B3551="","",-SUMIFS(Tabla7[Cantidad],Tabla7[Código del producto],$B3551,Tabla7[Tipo de movimiento],"SALIDA",Tabla7[Mes],P$5))</f>
        <v/>
      </c>
      <c r="Q3551" s="39" t="str">
        <f t="shared" si="165"/>
        <v/>
      </c>
      <c r="R3551" s="51" t="str">
        <f>IF($B3551="","",IFERROR(VLOOKUP($B3551,'ABC rotación'!$C:$G,5,0),"C"))</f>
        <v/>
      </c>
      <c r="S3551" s="41" t="str">
        <f t="shared" si="166"/>
        <v/>
      </c>
      <c r="T3551" s="40" t="str">
        <f t="shared" si="167"/>
        <v/>
      </c>
      <c r="U3551" s="23" t="str">
        <f>IF($B3551="","",VLOOKUP($T3551,Tablas!$X$14:$Y$17,2,1))</f>
        <v/>
      </c>
    </row>
    <row r="3552" spans="2:21" x14ac:dyDescent="0.2">
      <c r="B3552" s="1" t="str">
        <f>IF(Tablas!B3550="","",Tablas!B3550)</f>
        <v/>
      </c>
      <c r="C3552" s="1" t="str">
        <f>IF(Tablas!C3550="","",Tablas!C3550)</f>
        <v/>
      </c>
      <c r="D3552" s="1" t="str">
        <f>IF(Tablas!D3550="","",Tablas!D3550)</f>
        <v/>
      </c>
      <c r="E3552" s="1" t="str">
        <f>IF(Tablas!E3550="","",Tablas!E3550)</f>
        <v/>
      </c>
      <c r="F3552" s="1" t="str">
        <f>IF(Tablas!F3550="","",Tablas!F3550)</f>
        <v/>
      </c>
      <c r="G3552" s="1" t="str">
        <f>IF(Tablas!I3550="","",Tablas!I3550)</f>
        <v/>
      </c>
      <c r="H3552" s="1" t="s">
        <v>911</v>
      </c>
      <c r="I3552" s="39" t="str">
        <f>IF($B3552="","",-SUMIFS(Tabla7[Cantidad],Tabla7[Código del producto],$B3552,Tabla7[Tipo de movimiento],"SALIDA",Tabla7[Mes],I$5))</f>
        <v/>
      </c>
      <c r="J3552" s="39" t="str">
        <f>IF($B3552="","",-SUMIFS(Tabla7[Cantidad],Tabla7[Código del producto],$B3552,Tabla7[Tipo de movimiento],"SALIDA",Tabla7[Mes],J$5))</f>
        <v/>
      </c>
      <c r="K3552" s="39" t="str">
        <f>IF($B3552="","",-SUMIFS(Tabla7[Cantidad],Tabla7[Código del producto],$B3552,Tabla7[Tipo de movimiento],"SALIDA",Tabla7[Mes],K$5))</f>
        <v/>
      </c>
      <c r="L3552" s="39" t="str">
        <f>IF($B3552="","",-SUMIFS(Tabla7[Cantidad],Tabla7[Código del producto],$B3552,Tabla7[Tipo de movimiento],"SALIDA",Tabla7[Mes],L$5))</f>
        <v/>
      </c>
      <c r="M3552" s="39" t="str">
        <f>IF($B3552="","",-SUMIFS(Tabla7[Cantidad],Tabla7[Código del producto],$B3552,Tabla7[Tipo de movimiento],"SALIDA",Tabla7[Mes],M$5))</f>
        <v/>
      </c>
      <c r="N3552" s="39" t="str">
        <f>IF($B3552="","",-SUMIFS(Tabla7[Cantidad],Tabla7[Código del producto],$B3552,Tabla7[Tipo de movimiento],"SALIDA",Tabla7[Mes],N$5))</f>
        <v/>
      </c>
      <c r="O3552" s="39" t="str">
        <f>IF($B3552="","",-SUMIFS(Tabla7[Cantidad],Tabla7[Código del producto],$B3552,Tabla7[Tipo de movimiento],"SALIDA",Tabla7[Mes],O$5))</f>
        <v/>
      </c>
      <c r="P3552" s="39" t="str">
        <f>IF($B3552="","",-SUMIFS(Tabla7[Cantidad],Tabla7[Código del producto],$B3552,Tabla7[Tipo de movimiento],"SALIDA",Tabla7[Mes],P$5))</f>
        <v/>
      </c>
      <c r="Q3552" s="39" t="str">
        <f t="shared" si="165"/>
        <v/>
      </c>
      <c r="R3552" s="51" t="str">
        <f>IF($B3552="","",IFERROR(VLOOKUP($B3552,'ABC rotación'!$C:$G,5,0),"C"))</f>
        <v/>
      </c>
      <c r="S3552" s="41" t="str">
        <f t="shared" si="166"/>
        <v/>
      </c>
      <c r="T3552" s="40" t="str">
        <f t="shared" si="167"/>
        <v/>
      </c>
      <c r="U3552" s="23" t="str">
        <f>IF($B3552="","",VLOOKUP($T3552,Tablas!$X$14:$Y$17,2,1))</f>
        <v/>
      </c>
    </row>
    <row r="3553" spans="2:21" x14ac:dyDescent="0.2">
      <c r="B3553" s="1" t="str">
        <f>IF(Tablas!B3551="","",Tablas!B3551)</f>
        <v/>
      </c>
      <c r="C3553" s="1" t="str">
        <f>IF(Tablas!C3551="","",Tablas!C3551)</f>
        <v/>
      </c>
      <c r="D3553" s="1" t="str">
        <f>IF(Tablas!D3551="","",Tablas!D3551)</f>
        <v/>
      </c>
      <c r="E3553" s="1" t="str">
        <f>IF(Tablas!E3551="","",Tablas!E3551)</f>
        <v/>
      </c>
      <c r="F3553" s="1" t="str">
        <f>IF(Tablas!F3551="","",Tablas!F3551)</f>
        <v/>
      </c>
      <c r="G3553" s="1" t="str">
        <f>IF(Tablas!I3551="","",Tablas!I3551)</f>
        <v/>
      </c>
      <c r="H3553" s="1" t="s">
        <v>911</v>
      </c>
      <c r="I3553" s="39" t="str">
        <f>IF($B3553="","",-SUMIFS(Tabla7[Cantidad],Tabla7[Código del producto],$B3553,Tabla7[Tipo de movimiento],"SALIDA",Tabla7[Mes],I$5))</f>
        <v/>
      </c>
      <c r="J3553" s="39" t="str">
        <f>IF($B3553="","",-SUMIFS(Tabla7[Cantidad],Tabla7[Código del producto],$B3553,Tabla7[Tipo de movimiento],"SALIDA",Tabla7[Mes],J$5))</f>
        <v/>
      </c>
      <c r="K3553" s="39" t="str">
        <f>IF($B3553="","",-SUMIFS(Tabla7[Cantidad],Tabla7[Código del producto],$B3553,Tabla7[Tipo de movimiento],"SALIDA",Tabla7[Mes],K$5))</f>
        <v/>
      </c>
      <c r="L3553" s="39" t="str">
        <f>IF($B3553="","",-SUMIFS(Tabla7[Cantidad],Tabla7[Código del producto],$B3553,Tabla7[Tipo de movimiento],"SALIDA",Tabla7[Mes],L$5))</f>
        <v/>
      </c>
      <c r="M3553" s="39" t="str">
        <f>IF($B3553="","",-SUMIFS(Tabla7[Cantidad],Tabla7[Código del producto],$B3553,Tabla7[Tipo de movimiento],"SALIDA",Tabla7[Mes],M$5))</f>
        <v/>
      </c>
      <c r="N3553" s="39" t="str">
        <f>IF($B3553="","",-SUMIFS(Tabla7[Cantidad],Tabla7[Código del producto],$B3553,Tabla7[Tipo de movimiento],"SALIDA",Tabla7[Mes],N$5))</f>
        <v/>
      </c>
      <c r="O3553" s="39" t="str">
        <f>IF($B3553="","",-SUMIFS(Tabla7[Cantidad],Tabla7[Código del producto],$B3553,Tabla7[Tipo de movimiento],"SALIDA",Tabla7[Mes],O$5))</f>
        <v/>
      </c>
      <c r="P3553" s="39" t="str">
        <f>IF($B3553="","",-SUMIFS(Tabla7[Cantidad],Tabla7[Código del producto],$B3553,Tabla7[Tipo de movimiento],"SALIDA",Tabla7[Mes],P$5))</f>
        <v/>
      </c>
      <c r="Q3553" s="39" t="str">
        <f t="shared" si="165"/>
        <v/>
      </c>
      <c r="R3553" s="51" t="str">
        <f>IF($B3553="","",IFERROR(VLOOKUP($B3553,'ABC rotación'!$C:$G,5,0),"C"))</f>
        <v/>
      </c>
      <c r="S3553" s="41" t="str">
        <f t="shared" si="166"/>
        <v/>
      </c>
      <c r="T3553" s="40" t="str">
        <f t="shared" si="167"/>
        <v/>
      </c>
      <c r="U3553" s="23" t="str">
        <f>IF($B3553="","",VLOOKUP($T3553,Tablas!$X$14:$Y$17,2,1))</f>
        <v/>
      </c>
    </row>
    <row r="3554" spans="2:21" x14ac:dyDescent="0.2">
      <c r="B3554" s="1" t="str">
        <f>IF(Tablas!B3552="","",Tablas!B3552)</f>
        <v/>
      </c>
      <c r="C3554" s="1" t="str">
        <f>IF(Tablas!C3552="","",Tablas!C3552)</f>
        <v/>
      </c>
      <c r="D3554" s="1" t="str">
        <f>IF(Tablas!D3552="","",Tablas!D3552)</f>
        <v/>
      </c>
      <c r="E3554" s="1" t="str">
        <f>IF(Tablas!E3552="","",Tablas!E3552)</f>
        <v/>
      </c>
      <c r="F3554" s="1" t="str">
        <f>IF(Tablas!F3552="","",Tablas!F3552)</f>
        <v/>
      </c>
      <c r="G3554" s="1" t="str">
        <f>IF(Tablas!I3552="","",Tablas!I3552)</f>
        <v/>
      </c>
      <c r="H3554" s="1" t="s">
        <v>911</v>
      </c>
      <c r="I3554" s="39" t="str">
        <f>IF($B3554="","",-SUMIFS(Tabla7[Cantidad],Tabla7[Código del producto],$B3554,Tabla7[Tipo de movimiento],"SALIDA",Tabla7[Mes],I$5))</f>
        <v/>
      </c>
      <c r="J3554" s="39" t="str">
        <f>IF($B3554="","",-SUMIFS(Tabla7[Cantidad],Tabla7[Código del producto],$B3554,Tabla7[Tipo de movimiento],"SALIDA",Tabla7[Mes],J$5))</f>
        <v/>
      </c>
      <c r="K3554" s="39" t="str">
        <f>IF($B3554="","",-SUMIFS(Tabla7[Cantidad],Tabla7[Código del producto],$B3554,Tabla7[Tipo de movimiento],"SALIDA",Tabla7[Mes],K$5))</f>
        <v/>
      </c>
      <c r="L3554" s="39" t="str">
        <f>IF($B3554="","",-SUMIFS(Tabla7[Cantidad],Tabla7[Código del producto],$B3554,Tabla7[Tipo de movimiento],"SALIDA",Tabla7[Mes],L$5))</f>
        <v/>
      </c>
      <c r="M3554" s="39" t="str">
        <f>IF($B3554="","",-SUMIFS(Tabla7[Cantidad],Tabla7[Código del producto],$B3554,Tabla7[Tipo de movimiento],"SALIDA",Tabla7[Mes],M$5))</f>
        <v/>
      </c>
      <c r="N3554" s="39" t="str">
        <f>IF($B3554="","",-SUMIFS(Tabla7[Cantidad],Tabla7[Código del producto],$B3554,Tabla7[Tipo de movimiento],"SALIDA",Tabla7[Mes],N$5))</f>
        <v/>
      </c>
      <c r="O3554" s="39" t="str">
        <f>IF($B3554="","",-SUMIFS(Tabla7[Cantidad],Tabla7[Código del producto],$B3554,Tabla7[Tipo de movimiento],"SALIDA",Tabla7[Mes],O$5))</f>
        <v/>
      </c>
      <c r="P3554" s="39" t="str">
        <f>IF($B3554="","",-SUMIFS(Tabla7[Cantidad],Tabla7[Código del producto],$B3554,Tabla7[Tipo de movimiento],"SALIDA",Tabla7[Mes],P$5))</f>
        <v/>
      </c>
      <c r="Q3554" s="39" t="str">
        <f t="shared" si="165"/>
        <v/>
      </c>
      <c r="R3554" s="51" t="str">
        <f>IF($B3554="","",IFERROR(VLOOKUP($B3554,'ABC rotación'!$C:$G,5,0),"C"))</f>
        <v/>
      </c>
      <c r="S3554" s="41" t="str">
        <f t="shared" si="166"/>
        <v/>
      </c>
      <c r="T3554" s="40" t="str">
        <f t="shared" si="167"/>
        <v/>
      </c>
      <c r="U3554" s="23" t="str">
        <f>IF($B3554="","",VLOOKUP($T3554,Tablas!$X$14:$Y$17,2,1))</f>
        <v/>
      </c>
    </row>
    <row r="3555" spans="2:21" x14ac:dyDescent="0.2">
      <c r="B3555" s="1" t="str">
        <f>IF(Tablas!B3553="","",Tablas!B3553)</f>
        <v/>
      </c>
      <c r="C3555" s="1" t="str">
        <f>IF(Tablas!C3553="","",Tablas!C3553)</f>
        <v/>
      </c>
      <c r="D3555" s="1" t="str">
        <f>IF(Tablas!D3553="","",Tablas!D3553)</f>
        <v/>
      </c>
      <c r="E3555" s="1" t="str">
        <f>IF(Tablas!E3553="","",Tablas!E3553)</f>
        <v/>
      </c>
      <c r="F3555" s="1" t="str">
        <f>IF(Tablas!F3553="","",Tablas!F3553)</f>
        <v/>
      </c>
      <c r="G3555" s="1" t="str">
        <f>IF(Tablas!I3553="","",Tablas!I3553)</f>
        <v/>
      </c>
      <c r="H3555" s="1" t="s">
        <v>911</v>
      </c>
      <c r="I3555" s="39" t="str">
        <f>IF($B3555="","",-SUMIFS(Tabla7[Cantidad],Tabla7[Código del producto],$B3555,Tabla7[Tipo de movimiento],"SALIDA",Tabla7[Mes],I$5))</f>
        <v/>
      </c>
      <c r="J3555" s="39" t="str">
        <f>IF($B3555="","",-SUMIFS(Tabla7[Cantidad],Tabla7[Código del producto],$B3555,Tabla7[Tipo de movimiento],"SALIDA",Tabla7[Mes],J$5))</f>
        <v/>
      </c>
      <c r="K3555" s="39" t="str">
        <f>IF($B3555="","",-SUMIFS(Tabla7[Cantidad],Tabla7[Código del producto],$B3555,Tabla7[Tipo de movimiento],"SALIDA",Tabla7[Mes],K$5))</f>
        <v/>
      </c>
      <c r="L3555" s="39" t="str">
        <f>IF($B3555="","",-SUMIFS(Tabla7[Cantidad],Tabla7[Código del producto],$B3555,Tabla7[Tipo de movimiento],"SALIDA",Tabla7[Mes],L$5))</f>
        <v/>
      </c>
      <c r="M3555" s="39" t="str">
        <f>IF($B3555="","",-SUMIFS(Tabla7[Cantidad],Tabla7[Código del producto],$B3555,Tabla7[Tipo de movimiento],"SALIDA",Tabla7[Mes],M$5))</f>
        <v/>
      </c>
      <c r="N3555" s="39" t="str">
        <f>IF($B3555="","",-SUMIFS(Tabla7[Cantidad],Tabla7[Código del producto],$B3555,Tabla7[Tipo de movimiento],"SALIDA",Tabla7[Mes],N$5))</f>
        <v/>
      </c>
      <c r="O3555" s="39" t="str">
        <f>IF($B3555="","",-SUMIFS(Tabla7[Cantidad],Tabla7[Código del producto],$B3555,Tabla7[Tipo de movimiento],"SALIDA",Tabla7[Mes],O$5))</f>
        <v/>
      </c>
      <c r="P3555" s="39" t="str">
        <f>IF($B3555="","",-SUMIFS(Tabla7[Cantidad],Tabla7[Código del producto],$B3555,Tabla7[Tipo de movimiento],"SALIDA",Tabla7[Mes],P$5))</f>
        <v/>
      </c>
      <c r="Q3555" s="39" t="str">
        <f t="shared" si="165"/>
        <v/>
      </c>
      <c r="R3555" s="51" t="str">
        <f>IF($B3555="","",IFERROR(VLOOKUP($B3555,'ABC rotación'!$C:$G,5,0),"C"))</f>
        <v/>
      </c>
      <c r="S3555" s="41" t="str">
        <f t="shared" si="166"/>
        <v/>
      </c>
      <c r="T3555" s="40" t="str">
        <f t="shared" si="167"/>
        <v/>
      </c>
      <c r="U3555" s="23" t="str">
        <f>IF($B3555="","",VLOOKUP($T3555,Tablas!$X$14:$Y$17,2,1))</f>
        <v/>
      </c>
    </row>
    <row r="3556" spans="2:21" x14ac:dyDescent="0.2">
      <c r="B3556" s="1" t="str">
        <f>IF(Tablas!B3554="","",Tablas!B3554)</f>
        <v/>
      </c>
      <c r="C3556" s="1" t="str">
        <f>IF(Tablas!C3554="","",Tablas!C3554)</f>
        <v/>
      </c>
      <c r="D3556" s="1" t="str">
        <f>IF(Tablas!D3554="","",Tablas!D3554)</f>
        <v/>
      </c>
      <c r="E3556" s="1" t="str">
        <f>IF(Tablas!E3554="","",Tablas!E3554)</f>
        <v/>
      </c>
      <c r="F3556" s="1" t="str">
        <f>IF(Tablas!F3554="","",Tablas!F3554)</f>
        <v/>
      </c>
      <c r="G3556" s="1" t="str">
        <f>IF(Tablas!I3554="","",Tablas!I3554)</f>
        <v/>
      </c>
      <c r="H3556" s="1" t="s">
        <v>911</v>
      </c>
      <c r="I3556" s="39" t="str">
        <f>IF($B3556="","",-SUMIFS(Tabla7[Cantidad],Tabla7[Código del producto],$B3556,Tabla7[Tipo de movimiento],"SALIDA",Tabla7[Mes],I$5))</f>
        <v/>
      </c>
      <c r="J3556" s="39" t="str">
        <f>IF($B3556="","",-SUMIFS(Tabla7[Cantidad],Tabla7[Código del producto],$B3556,Tabla7[Tipo de movimiento],"SALIDA",Tabla7[Mes],J$5))</f>
        <v/>
      </c>
      <c r="K3556" s="39" t="str">
        <f>IF($B3556="","",-SUMIFS(Tabla7[Cantidad],Tabla7[Código del producto],$B3556,Tabla7[Tipo de movimiento],"SALIDA",Tabla7[Mes],K$5))</f>
        <v/>
      </c>
      <c r="L3556" s="39" t="str">
        <f>IF($B3556="","",-SUMIFS(Tabla7[Cantidad],Tabla7[Código del producto],$B3556,Tabla7[Tipo de movimiento],"SALIDA",Tabla7[Mes],L$5))</f>
        <v/>
      </c>
      <c r="M3556" s="39" t="str">
        <f>IF($B3556="","",-SUMIFS(Tabla7[Cantidad],Tabla7[Código del producto],$B3556,Tabla7[Tipo de movimiento],"SALIDA",Tabla7[Mes],M$5))</f>
        <v/>
      </c>
      <c r="N3556" s="39" t="str">
        <f>IF($B3556="","",-SUMIFS(Tabla7[Cantidad],Tabla7[Código del producto],$B3556,Tabla7[Tipo de movimiento],"SALIDA",Tabla7[Mes],N$5))</f>
        <v/>
      </c>
      <c r="O3556" s="39" t="str">
        <f>IF($B3556="","",-SUMIFS(Tabla7[Cantidad],Tabla7[Código del producto],$B3556,Tabla7[Tipo de movimiento],"SALIDA",Tabla7[Mes],O$5))</f>
        <v/>
      </c>
      <c r="P3556" s="39" t="str">
        <f>IF($B3556="","",-SUMIFS(Tabla7[Cantidad],Tabla7[Código del producto],$B3556,Tabla7[Tipo de movimiento],"SALIDA",Tabla7[Mes],P$5))</f>
        <v/>
      </c>
      <c r="Q3556" s="39" t="str">
        <f t="shared" si="165"/>
        <v/>
      </c>
      <c r="R3556" s="51" t="str">
        <f>IF($B3556="","",IFERROR(VLOOKUP($B3556,'ABC rotación'!$C:$G,5,0),"C"))</f>
        <v/>
      </c>
      <c r="S3556" s="41" t="str">
        <f t="shared" si="166"/>
        <v/>
      </c>
      <c r="T3556" s="40" t="str">
        <f t="shared" si="167"/>
        <v/>
      </c>
      <c r="U3556" s="23" t="str">
        <f>IF($B3556="","",VLOOKUP($T3556,Tablas!$X$14:$Y$17,2,1))</f>
        <v/>
      </c>
    </row>
    <row r="3557" spans="2:21" x14ac:dyDescent="0.2">
      <c r="B3557" s="1" t="str">
        <f>IF(Tablas!B3555="","",Tablas!B3555)</f>
        <v/>
      </c>
      <c r="C3557" s="1" t="str">
        <f>IF(Tablas!C3555="","",Tablas!C3555)</f>
        <v/>
      </c>
      <c r="D3557" s="1" t="str">
        <f>IF(Tablas!D3555="","",Tablas!D3555)</f>
        <v/>
      </c>
      <c r="E3557" s="1" t="str">
        <f>IF(Tablas!E3555="","",Tablas!E3555)</f>
        <v/>
      </c>
      <c r="F3557" s="1" t="str">
        <f>IF(Tablas!F3555="","",Tablas!F3555)</f>
        <v/>
      </c>
      <c r="G3557" s="1" t="str">
        <f>IF(Tablas!I3555="","",Tablas!I3555)</f>
        <v/>
      </c>
      <c r="H3557" s="1" t="s">
        <v>911</v>
      </c>
      <c r="I3557" s="39" t="str">
        <f>IF($B3557="","",-SUMIFS(Tabla7[Cantidad],Tabla7[Código del producto],$B3557,Tabla7[Tipo de movimiento],"SALIDA",Tabla7[Mes],I$5))</f>
        <v/>
      </c>
      <c r="J3557" s="39" t="str">
        <f>IF($B3557="","",-SUMIFS(Tabla7[Cantidad],Tabla7[Código del producto],$B3557,Tabla7[Tipo de movimiento],"SALIDA",Tabla7[Mes],J$5))</f>
        <v/>
      </c>
      <c r="K3557" s="39" t="str">
        <f>IF($B3557="","",-SUMIFS(Tabla7[Cantidad],Tabla7[Código del producto],$B3557,Tabla7[Tipo de movimiento],"SALIDA",Tabla7[Mes],K$5))</f>
        <v/>
      </c>
      <c r="L3557" s="39" t="str">
        <f>IF($B3557="","",-SUMIFS(Tabla7[Cantidad],Tabla7[Código del producto],$B3557,Tabla7[Tipo de movimiento],"SALIDA",Tabla7[Mes],L$5))</f>
        <v/>
      </c>
      <c r="M3557" s="39" t="str">
        <f>IF($B3557="","",-SUMIFS(Tabla7[Cantidad],Tabla7[Código del producto],$B3557,Tabla7[Tipo de movimiento],"SALIDA",Tabla7[Mes],M$5))</f>
        <v/>
      </c>
      <c r="N3557" s="39" t="str">
        <f>IF($B3557="","",-SUMIFS(Tabla7[Cantidad],Tabla7[Código del producto],$B3557,Tabla7[Tipo de movimiento],"SALIDA",Tabla7[Mes],N$5))</f>
        <v/>
      </c>
      <c r="O3557" s="39" t="str">
        <f>IF($B3557="","",-SUMIFS(Tabla7[Cantidad],Tabla7[Código del producto],$B3557,Tabla7[Tipo de movimiento],"SALIDA",Tabla7[Mes],O$5))</f>
        <v/>
      </c>
      <c r="P3557" s="39" t="str">
        <f>IF($B3557="","",-SUMIFS(Tabla7[Cantidad],Tabla7[Código del producto],$B3557,Tabla7[Tipo de movimiento],"SALIDA",Tabla7[Mes],P$5))</f>
        <v/>
      </c>
      <c r="Q3557" s="39" t="str">
        <f t="shared" si="165"/>
        <v/>
      </c>
      <c r="R3557" s="51" t="str">
        <f>IF($B3557="","",IFERROR(VLOOKUP($B3557,'ABC rotación'!$C:$G,5,0),"C"))</f>
        <v/>
      </c>
      <c r="S3557" s="41" t="str">
        <f t="shared" si="166"/>
        <v/>
      </c>
      <c r="T3557" s="40" t="str">
        <f t="shared" si="167"/>
        <v/>
      </c>
      <c r="U3557" s="23" t="str">
        <f>IF($B3557="","",VLOOKUP($T3557,Tablas!$X$14:$Y$17,2,1))</f>
        <v/>
      </c>
    </row>
    <row r="3558" spans="2:21" x14ac:dyDescent="0.2">
      <c r="B3558" s="1" t="str">
        <f>IF(Tablas!B3556="","",Tablas!B3556)</f>
        <v/>
      </c>
      <c r="C3558" s="1" t="str">
        <f>IF(Tablas!C3556="","",Tablas!C3556)</f>
        <v/>
      </c>
      <c r="D3558" s="1" t="str">
        <f>IF(Tablas!D3556="","",Tablas!D3556)</f>
        <v/>
      </c>
      <c r="E3558" s="1" t="str">
        <f>IF(Tablas!E3556="","",Tablas!E3556)</f>
        <v/>
      </c>
      <c r="F3558" s="1" t="str">
        <f>IF(Tablas!F3556="","",Tablas!F3556)</f>
        <v/>
      </c>
      <c r="G3558" s="1" t="str">
        <f>IF(Tablas!I3556="","",Tablas!I3556)</f>
        <v/>
      </c>
      <c r="H3558" s="1" t="s">
        <v>911</v>
      </c>
      <c r="I3558" s="39" t="str">
        <f>IF($B3558="","",-SUMIFS(Tabla7[Cantidad],Tabla7[Código del producto],$B3558,Tabla7[Tipo de movimiento],"SALIDA",Tabla7[Mes],I$5))</f>
        <v/>
      </c>
      <c r="J3558" s="39" t="str">
        <f>IF($B3558="","",-SUMIFS(Tabla7[Cantidad],Tabla7[Código del producto],$B3558,Tabla7[Tipo de movimiento],"SALIDA",Tabla7[Mes],J$5))</f>
        <v/>
      </c>
      <c r="K3558" s="39" t="str">
        <f>IF($B3558="","",-SUMIFS(Tabla7[Cantidad],Tabla7[Código del producto],$B3558,Tabla7[Tipo de movimiento],"SALIDA",Tabla7[Mes],K$5))</f>
        <v/>
      </c>
      <c r="L3558" s="39" t="str">
        <f>IF($B3558="","",-SUMIFS(Tabla7[Cantidad],Tabla7[Código del producto],$B3558,Tabla7[Tipo de movimiento],"SALIDA",Tabla7[Mes],L$5))</f>
        <v/>
      </c>
      <c r="M3558" s="39" t="str">
        <f>IF($B3558="","",-SUMIFS(Tabla7[Cantidad],Tabla7[Código del producto],$B3558,Tabla7[Tipo de movimiento],"SALIDA",Tabla7[Mes],M$5))</f>
        <v/>
      </c>
      <c r="N3558" s="39" t="str">
        <f>IF($B3558="","",-SUMIFS(Tabla7[Cantidad],Tabla7[Código del producto],$B3558,Tabla7[Tipo de movimiento],"SALIDA",Tabla7[Mes],N$5))</f>
        <v/>
      </c>
      <c r="O3558" s="39" t="str">
        <f>IF($B3558="","",-SUMIFS(Tabla7[Cantidad],Tabla7[Código del producto],$B3558,Tabla7[Tipo de movimiento],"SALIDA",Tabla7[Mes],O$5))</f>
        <v/>
      </c>
      <c r="P3558" s="39" t="str">
        <f>IF($B3558="","",-SUMIFS(Tabla7[Cantidad],Tabla7[Código del producto],$B3558,Tabla7[Tipo de movimiento],"SALIDA",Tabla7[Mes],P$5))</f>
        <v/>
      </c>
      <c r="Q3558" s="39" t="str">
        <f t="shared" si="165"/>
        <v/>
      </c>
      <c r="R3558" s="51" t="str">
        <f>IF($B3558="","",IFERROR(VLOOKUP($B3558,'ABC rotación'!$C:$G,5,0),"C"))</f>
        <v/>
      </c>
      <c r="S3558" s="41" t="str">
        <f t="shared" si="166"/>
        <v/>
      </c>
      <c r="T3558" s="40" t="str">
        <f t="shared" si="167"/>
        <v/>
      </c>
      <c r="U3558" s="23" t="str">
        <f>IF($B3558="","",VLOOKUP($T3558,Tablas!$X$14:$Y$17,2,1))</f>
        <v/>
      </c>
    </row>
    <row r="3559" spans="2:21" x14ac:dyDescent="0.2">
      <c r="B3559" s="1" t="str">
        <f>IF(Tablas!B3557="","",Tablas!B3557)</f>
        <v/>
      </c>
      <c r="C3559" s="1" t="str">
        <f>IF(Tablas!C3557="","",Tablas!C3557)</f>
        <v/>
      </c>
      <c r="D3559" s="1" t="str">
        <f>IF(Tablas!D3557="","",Tablas!D3557)</f>
        <v/>
      </c>
      <c r="E3559" s="1" t="str">
        <f>IF(Tablas!E3557="","",Tablas!E3557)</f>
        <v/>
      </c>
      <c r="F3559" s="1" t="str">
        <f>IF(Tablas!F3557="","",Tablas!F3557)</f>
        <v/>
      </c>
      <c r="G3559" s="1" t="str">
        <f>IF(Tablas!I3557="","",Tablas!I3557)</f>
        <v/>
      </c>
      <c r="H3559" s="1" t="s">
        <v>911</v>
      </c>
      <c r="I3559" s="39" t="str">
        <f>IF($B3559="","",-SUMIFS(Tabla7[Cantidad],Tabla7[Código del producto],$B3559,Tabla7[Tipo de movimiento],"SALIDA",Tabla7[Mes],I$5))</f>
        <v/>
      </c>
      <c r="J3559" s="39" t="str">
        <f>IF($B3559="","",-SUMIFS(Tabla7[Cantidad],Tabla7[Código del producto],$B3559,Tabla7[Tipo de movimiento],"SALIDA",Tabla7[Mes],J$5))</f>
        <v/>
      </c>
      <c r="K3559" s="39" t="str">
        <f>IF($B3559="","",-SUMIFS(Tabla7[Cantidad],Tabla7[Código del producto],$B3559,Tabla7[Tipo de movimiento],"SALIDA",Tabla7[Mes],K$5))</f>
        <v/>
      </c>
      <c r="L3559" s="39" t="str">
        <f>IF($B3559="","",-SUMIFS(Tabla7[Cantidad],Tabla7[Código del producto],$B3559,Tabla7[Tipo de movimiento],"SALIDA",Tabla7[Mes],L$5))</f>
        <v/>
      </c>
      <c r="M3559" s="39" t="str">
        <f>IF($B3559="","",-SUMIFS(Tabla7[Cantidad],Tabla7[Código del producto],$B3559,Tabla7[Tipo de movimiento],"SALIDA",Tabla7[Mes],M$5))</f>
        <v/>
      </c>
      <c r="N3559" s="39" t="str">
        <f>IF($B3559="","",-SUMIFS(Tabla7[Cantidad],Tabla7[Código del producto],$B3559,Tabla7[Tipo de movimiento],"SALIDA",Tabla7[Mes],N$5))</f>
        <v/>
      </c>
      <c r="O3559" s="39" t="str">
        <f>IF($B3559="","",-SUMIFS(Tabla7[Cantidad],Tabla7[Código del producto],$B3559,Tabla7[Tipo de movimiento],"SALIDA",Tabla7[Mes],O$5))</f>
        <v/>
      </c>
      <c r="P3559" s="39" t="str">
        <f>IF($B3559="","",-SUMIFS(Tabla7[Cantidad],Tabla7[Código del producto],$B3559,Tabla7[Tipo de movimiento],"SALIDA",Tabla7[Mes],P$5))</f>
        <v/>
      </c>
      <c r="Q3559" s="39" t="str">
        <f t="shared" si="165"/>
        <v/>
      </c>
      <c r="R3559" s="51" t="str">
        <f>IF($B3559="","",IFERROR(VLOOKUP($B3559,'ABC rotación'!$C:$G,5,0),"C"))</f>
        <v/>
      </c>
      <c r="S3559" s="41" t="str">
        <f t="shared" si="166"/>
        <v/>
      </c>
      <c r="T3559" s="40" t="str">
        <f t="shared" si="167"/>
        <v/>
      </c>
      <c r="U3559" s="23" t="str">
        <f>IF($B3559="","",VLOOKUP($T3559,Tablas!$X$14:$Y$17,2,1))</f>
        <v/>
      </c>
    </row>
    <row r="3560" spans="2:21" x14ac:dyDescent="0.2">
      <c r="B3560" s="1" t="str">
        <f>IF(Tablas!B3558="","",Tablas!B3558)</f>
        <v/>
      </c>
      <c r="C3560" s="1" t="str">
        <f>IF(Tablas!C3558="","",Tablas!C3558)</f>
        <v/>
      </c>
      <c r="D3560" s="1" t="str">
        <f>IF(Tablas!D3558="","",Tablas!D3558)</f>
        <v/>
      </c>
      <c r="E3560" s="1" t="str">
        <f>IF(Tablas!E3558="","",Tablas!E3558)</f>
        <v/>
      </c>
      <c r="F3560" s="1" t="str">
        <f>IF(Tablas!F3558="","",Tablas!F3558)</f>
        <v/>
      </c>
      <c r="G3560" s="1" t="str">
        <f>IF(Tablas!I3558="","",Tablas!I3558)</f>
        <v/>
      </c>
      <c r="H3560" s="1" t="s">
        <v>911</v>
      </c>
      <c r="I3560" s="39" t="str">
        <f>IF($B3560="","",-SUMIFS(Tabla7[Cantidad],Tabla7[Código del producto],$B3560,Tabla7[Tipo de movimiento],"SALIDA",Tabla7[Mes],I$5))</f>
        <v/>
      </c>
      <c r="J3560" s="39" t="str">
        <f>IF($B3560="","",-SUMIFS(Tabla7[Cantidad],Tabla7[Código del producto],$B3560,Tabla7[Tipo de movimiento],"SALIDA",Tabla7[Mes],J$5))</f>
        <v/>
      </c>
      <c r="K3560" s="39" t="str">
        <f>IF($B3560="","",-SUMIFS(Tabla7[Cantidad],Tabla7[Código del producto],$B3560,Tabla7[Tipo de movimiento],"SALIDA",Tabla7[Mes],K$5))</f>
        <v/>
      </c>
      <c r="L3560" s="39" t="str">
        <f>IF($B3560="","",-SUMIFS(Tabla7[Cantidad],Tabla7[Código del producto],$B3560,Tabla7[Tipo de movimiento],"SALIDA",Tabla7[Mes],L$5))</f>
        <v/>
      </c>
      <c r="M3560" s="39" t="str">
        <f>IF($B3560="","",-SUMIFS(Tabla7[Cantidad],Tabla7[Código del producto],$B3560,Tabla7[Tipo de movimiento],"SALIDA",Tabla7[Mes],M$5))</f>
        <v/>
      </c>
      <c r="N3560" s="39" t="str">
        <f>IF($B3560="","",-SUMIFS(Tabla7[Cantidad],Tabla7[Código del producto],$B3560,Tabla7[Tipo de movimiento],"SALIDA",Tabla7[Mes],N$5))</f>
        <v/>
      </c>
      <c r="O3560" s="39" t="str">
        <f>IF($B3560="","",-SUMIFS(Tabla7[Cantidad],Tabla7[Código del producto],$B3560,Tabla7[Tipo de movimiento],"SALIDA",Tabla7[Mes],O$5))</f>
        <v/>
      </c>
      <c r="P3560" s="39" t="str">
        <f>IF($B3560="","",-SUMIFS(Tabla7[Cantidad],Tabla7[Código del producto],$B3560,Tabla7[Tipo de movimiento],"SALIDA",Tabla7[Mes],P$5))</f>
        <v/>
      </c>
      <c r="Q3560" s="39" t="str">
        <f t="shared" si="165"/>
        <v/>
      </c>
      <c r="R3560" s="51" t="str">
        <f>IF($B3560="","",IFERROR(VLOOKUP($B3560,'ABC rotación'!$C:$G,5,0),"C"))</f>
        <v/>
      </c>
      <c r="S3560" s="41" t="str">
        <f t="shared" si="166"/>
        <v/>
      </c>
      <c r="T3560" s="40" t="str">
        <f t="shared" si="167"/>
        <v/>
      </c>
      <c r="U3560" s="23" t="str">
        <f>IF($B3560="","",VLOOKUP($T3560,Tablas!$X$14:$Y$17,2,1))</f>
        <v/>
      </c>
    </row>
    <row r="3561" spans="2:21" x14ac:dyDescent="0.2">
      <c r="B3561" s="1" t="str">
        <f>IF(Tablas!B3559="","",Tablas!B3559)</f>
        <v/>
      </c>
      <c r="C3561" s="1" t="str">
        <f>IF(Tablas!C3559="","",Tablas!C3559)</f>
        <v/>
      </c>
      <c r="D3561" s="1" t="str">
        <f>IF(Tablas!D3559="","",Tablas!D3559)</f>
        <v/>
      </c>
      <c r="E3561" s="1" t="str">
        <f>IF(Tablas!E3559="","",Tablas!E3559)</f>
        <v/>
      </c>
      <c r="F3561" s="1" t="str">
        <f>IF(Tablas!F3559="","",Tablas!F3559)</f>
        <v/>
      </c>
      <c r="G3561" s="1" t="str">
        <f>IF(Tablas!I3559="","",Tablas!I3559)</f>
        <v/>
      </c>
      <c r="H3561" s="1" t="s">
        <v>911</v>
      </c>
      <c r="I3561" s="39" t="str">
        <f>IF($B3561="","",-SUMIFS(Tabla7[Cantidad],Tabla7[Código del producto],$B3561,Tabla7[Tipo de movimiento],"SALIDA",Tabla7[Mes],I$5))</f>
        <v/>
      </c>
      <c r="J3561" s="39" t="str">
        <f>IF($B3561="","",-SUMIFS(Tabla7[Cantidad],Tabla7[Código del producto],$B3561,Tabla7[Tipo de movimiento],"SALIDA",Tabla7[Mes],J$5))</f>
        <v/>
      </c>
      <c r="K3561" s="39" t="str">
        <f>IF($B3561="","",-SUMIFS(Tabla7[Cantidad],Tabla7[Código del producto],$B3561,Tabla7[Tipo de movimiento],"SALIDA",Tabla7[Mes],K$5))</f>
        <v/>
      </c>
      <c r="L3561" s="39" t="str">
        <f>IF($B3561="","",-SUMIFS(Tabla7[Cantidad],Tabla7[Código del producto],$B3561,Tabla7[Tipo de movimiento],"SALIDA",Tabla7[Mes],L$5))</f>
        <v/>
      </c>
      <c r="M3561" s="39" t="str">
        <f>IF($B3561="","",-SUMIFS(Tabla7[Cantidad],Tabla7[Código del producto],$B3561,Tabla7[Tipo de movimiento],"SALIDA",Tabla7[Mes],M$5))</f>
        <v/>
      </c>
      <c r="N3561" s="39" t="str">
        <f>IF($B3561="","",-SUMIFS(Tabla7[Cantidad],Tabla7[Código del producto],$B3561,Tabla7[Tipo de movimiento],"SALIDA",Tabla7[Mes],N$5))</f>
        <v/>
      </c>
      <c r="O3561" s="39" t="str">
        <f>IF($B3561="","",-SUMIFS(Tabla7[Cantidad],Tabla7[Código del producto],$B3561,Tabla7[Tipo de movimiento],"SALIDA",Tabla7[Mes],O$5))</f>
        <v/>
      </c>
      <c r="P3561" s="39" t="str">
        <f>IF($B3561="","",-SUMIFS(Tabla7[Cantidad],Tabla7[Código del producto],$B3561,Tabla7[Tipo de movimiento],"SALIDA",Tabla7[Mes],P$5))</f>
        <v/>
      </c>
      <c r="Q3561" s="39" t="str">
        <f t="shared" si="165"/>
        <v/>
      </c>
      <c r="R3561" s="51" t="str">
        <f>IF($B3561="","",IFERROR(VLOOKUP($B3561,'ABC rotación'!$C:$G,5,0),"C"))</f>
        <v/>
      </c>
      <c r="S3561" s="41" t="str">
        <f t="shared" si="166"/>
        <v/>
      </c>
      <c r="T3561" s="40" t="str">
        <f t="shared" si="167"/>
        <v/>
      </c>
      <c r="U3561" s="23" t="str">
        <f>IF($B3561="","",VLOOKUP($T3561,Tablas!$X$14:$Y$17,2,1))</f>
        <v/>
      </c>
    </row>
    <row r="3562" spans="2:21" x14ac:dyDescent="0.2">
      <c r="B3562" s="1" t="str">
        <f>IF(Tablas!B3560="","",Tablas!B3560)</f>
        <v/>
      </c>
      <c r="C3562" s="1" t="str">
        <f>IF(Tablas!C3560="","",Tablas!C3560)</f>
        <v/>
      </c>
      <c r="D3562" s="1" t="str">
        <f>IF(Tablas!D3560="","",Tablas!D3560)</f>
        <v/>
      </c>
      <c r="E3562" s="1" t="str">
        <f>IF(Tablas!E3560="","",Tablas!E3560)</f>
        <v/>
      </c>
      <c r="F3562" s="1" t="str">
        <f>IF(Tablas!F3560="","",Tablas!F3560)</f>
        <v/>
      </c>
      <c r="G3562" s="1" t="str">
        <f>IF(Tablas!I3560="","",Tablas!I3560)</f>
        <v/>
      </c>
      <c r="H3562" s="1" t="s">
        <v>911</v>
      </c>
      <c r="I3562" s="39" t="str">
        <f>IF($B3562="","",-SUMIFS(Tabla7[Cantidad],Tabla7[Código del producto],$B3562,Tabla7[Tipo de movimiento],"SALIDA",Tabla7[Mes],I$5))</f>
        <v/>
      </c>
      <c r="J3562" s="39" t="str">
        <f>IF($B3562="","",-SUMIFS(Tabla7[Cantidad],Tabla7[Código del producto],$B3562,Tabla7[Tipo de movimiento],"SALIDA",Tabla7[Mes],J$5))</f>
        <v/>
      </c>
      <c r="K3562" s="39" t="str">
        <f>IF($B3562="","",-SUMIFS(Tabla7[Cantidad],Tabla7[Código del producto],$B3562,Tabla7[Tipo de movimiento],"SALIDA",Tabla7[Mes],K$5))</f>
        <v/>
      </c>
      <c r="L3562" s="39" t="str">
        <f>IF($B3562="","",-SUMIFS(Tabla7[Cantidad],Tabla7[Código del producto],$B3562,Tabla7[Tipo de movimiento],"SALIDA",Tabla7[Mes],L$5))</f>
        <v/>
      </c>
      <c r="M3562" s="39" t="str">
        <f>IF($B3562="","",-SUMIFS(Tabla7[Cantidad],Tabla7[Código del producto],$B3562,Tabla7[Tipo de movimiento],"SALIDA",Tabla7[Mes],M$5))</f>
        <v/>
      </c>
      <c r="N3562" s="39" t="str">
        <f>IF($B3562="","",-SUMIFS(Tabla7[Cantidad],Tabla7[Código del producto],$B3562,Tabla7[Tipo de movimiento],"SALIDA",Tabla7[Mes],N$5))</f>
        <v/>
      </c>
      <c r="O3562" s="39" t="str">
        <f>IF($B3562="","",-SUMIFS(Tabla7[Cantidad],Tabla7[Código del producto],$B3562,Tabla7[Tipo de movimiento],"SALIDA",Tabla7[Mes],O$5))</f>
        <v/>
      </c>
      <c r="P3562" s="39" t="str">
        <f>IF($B3562="","",-SUMIFS(Tabla7[Cantidad],Tabla7[Código del producto],$B3562,Tabla7[Tipo de movimiento],"SALIDA",Tabla7[Mes],P$5))</f>
        <v/>
      </c>
      <c r="Q3562" s="39" t="str">
        <f t="shared" si="165"/>
        <v/>
      </c>
      <c r="R3562" s="51" t="str">
        <f>IF($B3562="","",IFERROR(VLOOKUP($B3562,'ABC rotación'!$C:$G,5,0),"C"))</f>
        <v/>
      </c>
      <c r="S3562" s="41" t="str">
        <f t="shared" si="166"/>
        <v/>
      </c>
      <c r="T3562" s="40" t="str">
        <f t="shared" si="167"/>
        <v/>
      </c>
      <c r="U3562" s="23" t="str">
        <f>IF($B3562="","",VLOOKUP($T3562,Tablas!$X$14:$Y$17,2,1))</f>
        <v/>
      </c>
    </row>
    <row r="3563" spans="2:21" x14ac:dyDescent="0.2">
      <c r="B3563" s="1" t="str">
        <f>IF(Tablas!B3561="","",Tablas!B3561)</f>
        <v/>
      </c>
      <c r="C3563" s="1" t="str">
        <f>IF(Tablas!C3561="","",Tablas!C3561)</f>
        <v/>
      </c>
      <c r="D3563" s="1" t="str">
        <f>IF(Tablas!D3561="","",Tablas!D3561)</f>
        <v/>
      </c>
      <c r="E3563" s="1" t="str">
        <f>IF(Tablas!E3561="","",Tablas!E3561)</f>
        <v/>
      </c>
      <c r="F3563" s="1" t="str">
        <f>IF(Tablas!F3561="","",Tablas!F3561)</f>
        <v/>
      </c>
      <c r="G3563" s="1" t="str">
        <f>IF(Tablas!I3561="","",Tablas!I3561)</f>
        <v/>
      </c>
      <c r="H3563" s="1" t="s">
        <v>911</v>
      </c>
      <c r="I3563" s="39" t="str">
        <f>IF($B3563="","",-SUMIFS(Tabla7[Cantidad],Tabla7[Código del producto],$B3563,Tabla7[Tipo de movimiento],"SALIDA",Tabla7[Mes],I$5))</f>
        <v/>
      </c>
      <c r="J3563" s="39" t="str">
        <f>IF($B3563="","",-SUMIFS(Tabla7[Cantidad],Tabla7[Código del producto],$B3563,Tabla7[Tipo de movimiento],"SALIDA",Tabla7[Mes],J$5))</f>
        <v/>
      </c>
      <c r="K3563" s="39" t="str">
        <f>IF($B3563="","",-SUMIFS(Tabla7[Cantidad],Tabla7[Código del producto],$B3563,Tabla7[Tipo de movimiento],"SALIDA",Tabla7[Mes],K$5))</f>
        <v/>
      </c>
      <c r="L3563" s="39" t="str">
        <f>IF($B3563="","",-SUMIFS(Tabla7[Cantidad],Tabla7[Código del producto],$B3563,Tabla7[Tipo de movimiento],"SALIDA",Tabla7[Mes],L$5))</f>
        <v/>
      </c>
      <c r="M3563" s="39" t="str">
        <f>IF($B3563="","",-SUMIFS(Tabla7[Cantidad],Tabla7[Código del producto],$B3563,Tabla7[Tipo de movimiento],"SALIDA",Tabla7[Mes],M$5))</f>
        <v/>
      </c>
      <c r="N3563" s="39" t="str">
        <f>IF($B3563="","",-SUMIFS(Tabla7[Cantidad],Tabla7[Código del producto],$B3563,Tabla7[Tipo de movimiento],"SALIDA",Tabla7[Mes],N$5))</f>
        <v/>
      </c>
      <c r="O3563" s="39" t="str">
        <f>IF($B3563="","",-SUMIFS(Tabla7[Cantidad],Tabla7[Código del producto],$B3563,Tabla7[Tipo de movimiento],"SALIDA",Tabla7[Mes],O$5))</f>
        <v/>
      </c>
      <c r="P3563" s="39" t="str">
        <f>IF($B3563="","",-SUMIFS(Tabla7[Cantidad],Tabla7[Código del producto],$B3563,Tabla7[Tipo de movimiento],"SALIDA",Tabla7[Mes],P$5))</f>
        <v/>
      </c>
      <c r="Q3563" s="39" t="str">
        <f t="shared" si="165"/>
        <v/>
      </c>
      <c r="R3563" s="51" t="str">
        <f>IF($B3563="","",IFERROR(VLOOKUP($B3563,'ABC rotación'!$C:$G,5,0),"C"))</f>
        <v/>
      </c>
      <c r="S3563" s="41" t="str">
        <f t="shared" si="166"/>
        <v/>
      </c>
      <c r="T3563" s="40" t="str">
        <f t="shared" si="167"/>
        <v/>
      </c>
      <c r="U3563" s="23" t="str">
        <f>IF($B3563="","",VLOOKUP($T3563,Tablas!$X$14:$Y$17,2,1))</f>
        <v/>
      </c>
    </row>
    <row r="3564" spans="2:21" x14ac:dyDescent="0.2">
      <c r="B3564" s="1" t="str">
        <f>IF(Tablas!B3562="","",Tablas!B3562)</f>
        <v/>
      </c>
      <c r="C3564" s="1" t="str">
        <f>IF(Tablas!C3562="","",Tablas!C3562)</f>
        <v/>
      </c>
      <c r="D3564" s="1" t="str">
        <f>IF(Tablas!D3562="","",Tablas!D3562)</f>
        <v/>
      </c>
      <c r="E3564" s="1" t="str">
        <f>IF(Tablas!E3562="","",Tablas!E3562)</f>
        <v/>
      </c>
      <c r="F3564" s="1" t="str">
        <f>IF(Tablas!F3562="","",Tablas!F3562)</f>
        <v/>
      </c>
      <c r="G3564" s="1" t="str">
        <f>IF(Tablas!I3562="","",Tablas!I3562)</f>
        <v/>
      </c>
      <c r="H3564" s="1" t="s">
        <v>911</v>
      </c>
      <c r="I3564" s="39" t="str">
        <f>IF($B3564="","",-SUMIFS(Tabla7[Cantidad],Tabla7[Código del producto],$B3564,Tabla7[Tipo de movimiento],"SALIDA",Tabla7[Mes],I$5))</f>
        <v/>
      </c>
      <c r="J3564" s="39" t="str">
        <f>IF($B3564="","",-SUMIFS(Tabla7[Cantidad],Tabla7[Código del producto],$B3564,Tabla7[Tipo de movimiento],"SALIDA",Tabla7[Mes],J$5))</f>
        <v/>
      </c>
      <c r="K3564" s="39" t="str">
        <f>IF($B3564="","",-SUMIFS(Tabla7[Cantidad],Tabla7[Código del producto],$B3564,Tabla7[Tipo de movimiento],"SALIDA",Tabla7[Mes],K$5))</f>
        <v/>
      </c>
      <c r="L3564" s="39" t="str">
        <f>IF($B3564="","",-SUMIFS(Tabla7[Cantidad],Tabla7[Código del producto],$B3564,Tabla7[Tipo de movimiento],"SALIDA",Tabla7[Mes],L$5))</f>
        <v/>
      </c>
      <c r="M3564" s="39" t="str">
        <f>IF($B3564="","",-SUMIFS(Tabla7[Cantidad],Tabla7[Código del producto],$B3564,Tabla7[Tipo de movimiento],"SALIDA",Tabla7[Mes],M$5))</f>
        <v/>
      </c>
      <c r="N3564" s="39" t="str">
        <f>IF($B3564="","",-SUMIFS(Tabla7[Cantidad],Tabla7[Código del producto],$B3564,Tabla7[Tipo de movimiento],"SALIDA",Tabla7[Mes],N$5))</f>
        <v/>
      </c>
      <c r="O3564" s="39" t="str">
        <f>IF($B3564="","",-SUMIFS(Tabla7[Cantidad],Tabla7[Código del producto],$B3564,Tabla7[Tipo de movimiento],"SALIDA",Tabla7[Mes],O$5))</f>
        <v/>
      </c>
      <c r="P3564" s="39" t="str">
        <f>IF($B3564="","",-SUMIFS(Tabla7[Cantidad],Tabla7[Código del producto],$B3564,Tabla7[Tipo de movimiento],"SALIDA",Tabla7[Mes],P$5))</f>
        <v/>
      </c>
      <c r="Q3564" s="39" t="str">
        <f t="shared" si="165"/>
        <v/>
      </c>
      <c r="R3564" s="51" t="str">
        <f>IF($B3564="","",IFERROR(VLOOKUP($B3564,'ABC rotación'!$C:$G,5,0),"C"))</f>
        <v/>
      </c>
      <c r="S3564" s="41" t="str">
        <f t="shared" si="166"/>
        <v/>
      </c>
      <c r="T3564" s="40" t="str">
        <f t="shared" si="167"/>
        <v/>
      </c>
      <c r="U3564" s="23" t="str">
        <f>IF($B3564="","",VLOOKUP($T3564,Tablas!$X$14:$Y$17,2,1))</f>
        <v/>
      </c>
    </row>
    <row r="3565" spans="2:21" x14ac:dyDescent="0.2">
      <c r="B3565" s="1" t="str">
        <f>IF(Tablas!B3563="","",Tablas!B3563)</f>
        <v/>
      </c>
      <c r="C3565" s="1" t="str">
        <f>IF(Tablas!C3563="","",Tablas!C3563)</f>
        <v/>
      </c>
      <c r="D3565" s="1" t="str">
        <f>IF(Tablas!D3563="","",Tablas!D3563)</f>
        <v/>
      </c>
      <c r="E3565" s="1" t="str">
        <f>IF(Tablas!E3563="","",Tablas!E3563)</f>
        <v/>
      </c>
      <c r="F3565" s="1" t="str">
        <f>IF(Tablas!F3563="","",Tablas!F3563)</f>
        <v/>
      </c>
      <c r="G3565" s="1" t="str">
        <f>IF(Tablas!I3563="","",Tablas!I3563)</f>
        <v/>
      </c>
      <c r="H3565" s="1" t="s">
        <v>911</v>
      </c>
      <c r="I3565" s="39" t="str">
        <f>IF($B3565="","",-SUMIFS(Tabla7[Cantidad],Tabla7[Código del producto],$B3565,Tabla7[Tipo de movimiento],"SALIDA",Tabla7[Mes],I$5))</f>
        <v/>
      </c>
      <c r="J3565" s="39" t="str">
        <f>IF($B3565="","",-SUMIFS(Tabla7[Cantidad],Tabla7[Código del producto],$B3565,Tabla7[Tipo de movimiento],"SALIDA",Tabla7[Mes],J$5))</f>
        <v/>
      </c>
      <c r="K3565" s="39" t="str">
        <f>IF($B3565="","",-SUMIFS(Tabla7[Cantidad],Tabla7[Código del producto],$B3565,Tabla7[Tipo de movimiento],"SALIDA",Tabla7[Mes],K$5))</f>
        <v/>
      </c>
      <c r="L3565" s="39" t="str">
        <f>IF($B3565="","",-SUMIFS(Tabla7[Cantidad],Tabla7[Código del producto],$B3565,Tabla7[Tipo de movimiento],"SALIDA",Tabla7[Mes],L$5))</f>
        <v/>
      </c>
      <c r="M3565" s="39" t="str">
        <f>IF($B3565="","",-SUMIFS(Tabla7[Cantidad],Tabla7[Código del producto],$B3565,Tabla7[Tipo de movimiento],"SALIDA",Tabla7[Mes],M$5))</f>
        <v/>
      </c>
      <c r="N3565" s="39" t="str">
        <f>IF($B3565="","",-SUMIFS(Tabla7[Cantidad],Tabla7[Código del producto],$B3565,Tabla7[Tipo de movimiento],"SALIDA",Tabla7[Mes],N$5))</f>
        <v/>
      </c>
      <c r="O3565" s="39" t="str">
        <f>IF($B3565="","",-SUMIFS(Tabla7[Cantidad],Tabla7[Código del producto],$B3565,Tabla7[Tipo de movimiento],"SALIDA",Tabla7[Mes],O$5))</f>
        <v/>
      </c>
      <c r="P3565" s="39" t="str">
        <f>IF($B3565="","",-SUMIFS(Tabla7[Cantidad],Tabla7[Código del producto],$B3565,Tabla7[Tipo de movimiento],"SALIDA",Tabla7[Mes],P$5))</f>
        <v/>
      </c>
      <c r="Q3565" s="39" t="str">
        <f t="shared" si="165"/>
        <v/>
      </c>
      <c r="R3565" s="51" t="str">
        <f>IF($B3565="","",IFERROR(VLOOKUP($B3565,'ABC rotación'!$C:$G,5,0),"C"))</f>
        <v/>
      </c>
      <c r="S3565" s="41" t="str">
        <f t="shared" si="166"/>
        <v/>
      </c>
      <c r="T3565" s="40" t="str">
        <f t="shared" si="167"/>
        <v/>
      </c>
      <c r="U3565" s="23" t="str">
        <f>IF($B3565="","",VLOOKUP($T3565,Tablas!$X$14:$Y$17,2,1))</f>
        <v/>
      </c>
    </row>
    <row r="3566" spans="2:21" x14ac:dyDescent="0.2">
      <c r="B3566" s="1" t="str">
        <f>IF(Tablas!B3564="","",Tablas!B3564)</f>
        <v/>
      </c>
      <c r="C3566" s="1" t="str">
        <f>IF(Tablas!C3564="","",Tablas!C3564)</f>
        <v/>
      </c>
      <c r="D3566" s="1" t="str">
        <f>IF(Tablas!D3564="","",Tablas!D3564)</f>
        <v/>
      </c>
      <c r="E3566" s="1" t="str">
        <f>IF(Tablas!E3564="","",Tablas!E3564)</f>
        <v/>
      </c>
      <c r="F3566" s="1" t="str">
        <f>IF(Tablas!F3564="","",Tablas!F3564)</f>
        <v/>
      </c>
      <c r="G3566" s="1" t="str">
        <f>IF(Tablas!I3564="","",Tablas!I3564)</f>
        <v/>
      </c>
      <c r="H3566" s="1" t="s">
        <v>911</v>
      </c>
      <c r="I3566" s="39" t="str">
        <f>IF($B3566="","",-SUMIFS(Tabla7[Cantidad],Tabla7[Código del producto],$B3566,Tabla7[Tipo de movimiento],"SALIDA",Tabla7[Mes],I$5))</f>
        <v/>
      </c>
      <c r="J3566" s="39" t="str">
        <f>IF($B3566="","",-SUMIFS(Tabla7[Cantidad],Tabla7[Código del producto],$B3566,Tabla7[Tipo de movimiento],"SALIDA",Tabla7[Mes],J$5))</f>
        <v/>
      </c>
      <c r="K3566" s="39" t="str">
        <f>IF($B3566="","",-SUMIFS(Tabla7[Cantidad],Tabla7[Código del producto],$B3566,Tabla7[Tipo de movimiento],"SALIDA",Tabla7[Mes],K$5))</f>
        <v/>
      </c>
      <c r="L3566" s="39" t="str">
        <f>IF($B3566="","",-SUMIFS(Tabla7[Cantidad],Tabla7[Código del producto],$B3566,Tabla7[Tipo de movimiento],"SALIDA",Tabla7[Mes],L$5))</f>
        <v/>
      </c>
      <c r="M3566" s="39" t="str">
        <f>IF($B3566="","",-SUMIFS(Tabla7[Cantidad],Tabla7[Código del producto],$B3566,Tabla7[Tipo de movimiento],"SALIDA",Tabla7[Mes],M$5))</f>
        <v/>
      </c>
      <c r="N3566" s="39" t="str">
        <f>IF($B3566="","",-SUMIFS(Tabla7[Cantidad],Tabla7[Código del producto],$B3566,Tabla7[Tipo de movimiento],"SALIDA",Tabla7[Mes],N$5))</f>
        <v/>
      </c>
      <c r="O3566" s="39" t="str">
        <f>IF($B3566="","",-SUMIFS(Tabla7[Cantidad],Tabla7[Código del producto],$B3566,Tabla7[Tipo de movimiento],"SALIDA",Tabla7[Mes],O$5))</f>
        <v/>
      </c>
      <c r="P3566" s="39" t="str">
        <f>IF($B3566="","",-SUMIFS(Tabla7[Cantidad],Tabla7[Código del producto],$B3566,Tabla7[Tipo de movimiento],"SALIDA",Tabla7[Mes],P$5))</f>
        <v/>
      </c>
      <c r="Q3566" s="39" t="str">
        <f t="shared" si="165"/>
        <v/>
      </c>
      <c r="R3566" s="51" t="str">
        <f>IF($B3566="","",IFERROR(VLOOKUP($B3566,'ABC rotación'!$C:$G,5,0),"C"))</f>
        <v/>
      </c>
      <c r="S3566" s="41" t="str">
        <f t="shared" si="166"/>
        <v/>
      </c>
      <c r="T3566" s="40" t="str">
        <f t="shared" si="167"/>
        <v/>
      </c>
      <c r="U3566" s="23" t="str">
        <f>IF($B3566="","",VLOOKUP($T3566,Tablas!$X$14:$Y$17,2,1))</f>
        <v/>
      </c>
    </row>
    <row r="3567" spans="2:21" x14ac:dyDescent="0.2">
      <c r="B3567" s="1" t="str">
        <f>IF(Tablas!B3565="","",Tablas!B3565)</f>
        <v/>
      </c>
      <c r="C3567" s="1" t="str">
        <f>IF(Tablas!C3565="","",Tablas!C3565)</f>
        <v/>
      </c>
      <c r="D3567" s="1" t="str">
        <f>IF(Tablas!D3565="","",Tablas!D3565)</f>
        <v/>
      </c>
      <c r="E3567" s="1" t="str">
        <f>IF(Tablas!E3565="","",Tablas!E3565)</f>
        <v/>
      </c>
      <c r="F3567" s="1" t="str">
        <f>IF(Tablas!F3565="","",Tablas!F3565)</f>
        <v/>
      </c>
      <c r="G3567" s="1" t="str">
        <f>IF(Tablas!I3565="","",Tablas!I3565)</f>
        <v/>
      </c>
      <c r="H3567" s="1" t="s">
        <v>911</v>
      </c>
      <c r="I3567" s="39" t="str">
        <f>IF($B3567="","",-SUMIFS(Tabla7[Cantidad],Tabla7[Código del producto],$B3567,Tabla7[Tipo de movimiento],"SALIDA",Tabla7[Mes],I$5))</f>
        <v/>
      </c>
      <c r="J3567" s="39" t="str">
        <f>IF($B3567="","",-SUMIFS(Tabla7[Cantidad],Tabla7[Código del producto],$B3567,Tabla7[Tipo de movimiento],"SALIDA",Tabla7[Mes],J$5))</f>
        <v/>
      </c>
      <c r="K3567" s="39" t="str">
        <f>IF($B3567="","",-SUMIFS(Tabla7[Cantidad],Tabla7[Código del producto],$B3567,Tabla7[Tipo de movimiento],"SALIDA",Tabla7[Mes],K$5))</f>
        <v/>
      </c>
      <c r="L3567" s="39" t="str">
        <f>IF($B3567="","",-SUMIFS(Tabla7[Cantidad],Tabla7[Código del producto],$B3567,Tabla7[Tipo de movimiento],"SALIDA",Tabla7[Mes],L$5))</f>
        <v/>
      </c>
      <c r="M3567" s="39" t="str">
        <f>IF($B3567="","",-SUMIFS(Tabla7[Cantidad],Tabla7[Código del producto],$B3567,Tabla7[Tipo de movimiento],"SALIDA",Tabla7[Mes],M$5))</f>
        <v/>
      </c>
      <c r="N3567" s="39" t="str">
        <f>IF($B3567="","",-SUMIFS(Tabla7[Cantidad],Tabla7[Código del producto],$B3567,Tabla7[Tipo de movimiento],"SALIDA",Tabla7[Mes],N$5))</f>
        <v/>
      </c>
      <c r="O3567" s="39" t="str">
        <f>IF($B3567="","",-SUMIFS(Tabla7[Cantidad],Tabla7[Código del producto],$B3567,Tabla7[Tipo de movimiento],"SALIDA",Tabla7[Mes],O$5))</f>
        <v/>
      </c>
      <c r="P3567" s="39" t="str">
        <f>IF($B3567="","",-SUMIFS(Tabla7[Cantidad],Tabla7[Código del producto],$B3567,Tabla7[Tipo de movimiento],"SALIDA",Tabla7[Mes],P$5))</f>
        <v/>
      </c>
      <c r="Q3567" s="39" t="str">
        <f t="shared" si="165"/>
        <v/>
      </c>
      <c r="R3567" s="51" t="str">
        <f>IF($B3567="","",IFERROR(VLOOKUP($B3567,'ABC rotación'!$C:$G,5,0),"C"))</f>
        <v/>
      </c>
      <c r="S3567" s="41" t="str">
        <f t="shared" si="166"/>
        <v/>
      </c>
      <c r="T3567" s="40" t="str">
        <f t="shared" si="167"/>
        <v/>
      </c>
      <c r="U3567" s="23" t="str">
        <f>IF($B3567="","",VLOOKUP($T3567,Tablas!$X$14:$Y$17,2,1))</f>
        <v/>
      </c>
    </row>
    <row r="3568" spans="2:21" x14ac:dyDescent="0.2">
      <c r="B3568" s="1" t="str">
        <f>IF(Tablas!B3566="","",Tablas!B3566)</f>
        <v/>
      </c>
      <c r="C3568" s="1" t="str">
        <f>IF(Tablas!C3566="","",Tablas!C3566)</f>
        <v/>
      </c>
      <c r="D3568" s="1" t="str">
        <f>IF(Tablas!D3566="","",Tablas!D3566)</f>
        <v/>
      </c>
      <c r="E3568" s="1" t="str">
        <f>IF(Tablas!E3566="","",Tablas!E3566)</f>
        <v/>
      </c>
      <c r="F3568" s="1" t="str">
        <f>IF(Tablas!F3566="","",Tablas!F3566)</f>
        <v/>
      </c>
      <c r="G3568" s="1" t="str">
        <f>IF(Tablas!I3566="","",Tablas!I3566)</f>
        <v/>
      </c>
      <c r="H3568" s="1" t="s">
        <v>911</v>
      </c>
      <c r="I3568" s="39" t="str">
        <f>IF($B3568="","",-SUMIFS(Tabla7[Cantidad],Tabla7[Código del producto],$B3568,Tabla7[Tipo de movimiento],"SALIDA",Tabla7[Mes],I$5))</f>
        <v/>
      </c>
      <c r="J3568" s="39" t="str">
        <f>IF($B3568="","",-SUMIFS(Tabla7[Cantidad],Tabla7[Código del producto],$B3568,Tabla7[Tipo de movimiento],"SALIDA",Tabla7[Mes],J$5))</f>
        <v/>
      </c>
      <c r="K3568" s="39" t="str">
        <f>IF($B3568="","",-SUMIFS(Tabla7[Cantidad],Tabla7[Código del producto],$B3568,Tabla7[Tipo de movimiento],"SALIDA",Tabla7[Mes],K$5))</f>
        <v/>
      </c>
      <c r="L3568" s="39" t="str">
        <f>IF($B3568="","",-SUMIFS(Tabla7[Cantidad],Tabla7[Código del producto],$B3568,Tabla7[Tipo de movimiento],"SALIDA",Tabla7[Mes],L$5))</f>
        <v/>
      </c>
      <c r="M3568" s="39" t="str">
        <f>IF($B3568="","",-SUMIFS(Tabla7[Cantidad],Tabla7[Código del producto],$B3568,Tabla7[Tipo de movimiento],"SALIDA",Tabla7[Mes],M$5))</f>
        <v/>
      </c>
      <c r="N3568" s="39" t="str">
        <f>IF($B3568="","",-SUMIFS(Tabla7[Cantidad],Tabla7[Código del producto],$B3568,Tabla7[Tipo de movimiento],"SALIDA",Tabla7[Mes],N$5))</f>
        <v/>
      </c>
      <c r="O3568" s="39" t="str">
        <f>IF($B3568="","",-SUMIFS(Tabla7[Cantidad],Tabla7[Código del producto],$B3568,Tabla7[Tipo de movimiento],"SALIDA",Tabla7[Mes],O$5))</f>
        <v/>
      </c>
      <c r="P3568" s="39" t="str">
        <f>IF($B3568="","",-SUMIFS(Tabla7[Cantidad],Tabla7[Código del producto],$B3568,Tabla7[Tipo de movimiento],"SALIDA",Tabla7[Mes],P$5))</f>
        <v/>
      </c>
      <c r="Q3568" s="39" t="str">
        <f t="shared" si="165"/>
        <v/>
      </c>
      <c r="R3568" s="51" t="str">
        <f>IF($B3568="","",IFERROR(VLOOKUP($B3568,'ABC rotación'!$C:$G,5,0),"C"))</f>
        <v/>
      </c>
      <c r="S3568" s="41" t="str">
        <f t="shared" si="166"/>
        <v/>
      </c>
      <c r="T3568" s="40" t="str">
        <f t="shared" si="167"/>
        <v/>
      </c>
      <c r="U3568" s="23" t="str">
        <f>IF($B3568="","",VLOOKUP($T3568,Tablas!$X$14:$Y$17,2,1))</f>
        <v/>
      </c>
    </row>
    <row r="3569" spans="2:21" x14ac:dyDescent="0.2">
      <c r="B3569" s="1" t="str">
        <f>IF(Tablas!B3567="","",Tablas!B3567)</f>
        <v/>
      </c>
      <c r="C3569" s="1" t="str">
        <f>IF(Tablas!C3567="","",Tablas!C3567)</f>
        <v/>
      </c>
      <c r="D3569" s="1" t="str">
        <f>IF(Tablas!D3567="","",Tablas!D3567)</f>
        <v/>
      </c>
      <c r="E3569" s="1" t="str">
        <f>IF(Tablas!E3567="","",Tablas!E3567)</f>
        <v/>
      </c>
      <c r="F3569" s="1" t="str">
        <f>IF(Tablas!F3567="","",Tablas!F3567)</f>
        <v/>
      </c>
      <c r="G3569" s="1" t="str">
        <f>IF(Tablas!I3567="","",Tablas!I3567)</f>
        <v/>
      </c>
      <c r="H3569" s="1" t="s">
        <v>911</v>
      </c>
      <c r="I3569" s="39" t="str">
        <f>IF($B3569="","",-SUMIFS(Tabla7[Cantidad],Tabla7[Código del producto],$B3569,Tabla7[Tipo de movimiento],"SALIDA",Tabla7[Mes],I$5))</f>
        <v/>
      </c>
      <c r="J3569" s="39" t="str">
        <f>IF($B3569="","",-SUMIFS(Tabla7[Cantidad],Tabla7[Código del producto],$B3569,Tabla7[Tipo de movimiento],"SALIDA",Tabla7[Mes],J$5))</f>
        <v/>
      </c>
      <c r="K3569" s="39" t="str">
        <f>IF($B3569="","",-SUMIFS(Tabla7[Cantidad],Tabla7[Código del producto],$B3569,Tabla7[Tipo de movimiento],"SALIDA",Tabla7[Mes],K$5))</f>
        <v/>
      </c>
      <c r="L3569" s="39" t="str">
        <f>IF($B3569="","",-SUMIFS(Tabla7[Cantidad],Tabla7[Código del producto],$B3569,Tabla7[Tipo de movimiento],"SALIDA",Tabla7[Mes],L$5))</f>
        <v/>
      </c>
      <c r="M3569" s="39" t="str">
        <f>IF($B3569="","",-SUMIFS(Tabla7[Cantidad],Tabla7[Código del producto],$B3569,Tabla7[Tipo de movimiento],"SALIDA",Tabla7[Mes],M$5))</f>
        <v/>
      </c>
      <c r="N3569" s="39" t="str">
        <f>IF($B3569="","",-SUMIFS(Tabla7[Cantidad],Tabla7[Código del producto],$B3569,Tabla7[Tipo de movimiento],"SALIDA",Tabla7[Mes],N$5))</f>
        <v/>
      </c>
      <c r="O3569" s="39" t="str">
        <f>IF($B3569="","",-SUMIFS(Tabla7[Cantidad],Tabla7[Código del producto],$B3569,Tabla7[Tipo de movimiento],"SALIDA",Tabla7[Mes],O$5))</f>
        <v/>
      </c>
      <c r="P3569" s="39" t="str">
        <f>IF($B3569="","",-SUMIFS(Tabla7[Cantidad],Tabla7[Código del producto],$B3569,Tabla7[Tipo de movimiento],"SALIDA",Tabla7[Mes],P$5))</f>
        <v/>
      </c>
      <c r="Q3569" s="39" t="str">
        <f t="shared" si="165"/>
        <v/>
      </c>
      <c r="R3569" s="51" t="str">
        <f>IF($B3569="","",IFERROR(VLOOKUP($B3569,'ABC rotación'!$C:$G,5,0),"C"))</f>
        <v/>
      </c>
      <c r="S3569" s="41" t="str">
        <f t="shared" si="166"/>
        <v/>
      </c>
      <c r="T3569" s="40" t="str">
        <f t="shared" si="167"/>
        <v/>
      </c>
      <c r="U3569" s="23" t="str">
        <f>IF($B3569="","",VLOOKUP($T3569,Tablas!$X$14:$Y$17,2,1))</f>
        <v/>
      </c>
    </row>
    <row r="3570" spans="2:21" x14ac:dyDescent="0.2">
      <c r="B3570" s="1" t="str">
        <f>IF(Tablas!B3568="","",Tablas!B3568)</f>
        <v/>
      </c>
      <c r="C3570" s="1" t="str">
        <f>IF(Tablas!C3568="","",Tablas!C3568)</f>
        <v/>
      </c>
      <c r="D3570" s="1" t="str">
        <f>IF(Tablas!D3568="","",Tablas!D3568)</f>
        <v/>
      </c>
      <c r="E3570" s="1" t="str">
        <f>IF(Tablas!E3568="","",Tablas!E3568)</f>
        <v/>
      </c>
      <c r="F3570" s="1" t="str">
        <f>IF(Tablas!F3568="","",Tablas!F3568)</f>
        <v/>
      </c>
      <c r="G3570" s="1" t="str">
        <f>IF(Tablas!I3568="","",Tablas!I3568)</f>
        <v/>
      </c>
      <c r="H3570" s="1" t="s">
        <v>911</v>
      </c>
      <c r="I3570" s="39" t="str">
        <f>IF($B3570="","",-SUMIFS(Tabla7[Cantidad],Tabla7[Código del producto],$B3570,Tabla7[Tipo de movimiento],"SALIDA",Tabla7[Mes],I$5))</f>
        <v/>
      </c>
      <c r="J3570" s="39" t="str">
        <f>IF($B3570="","",-SUMIFS(Tabla7[Cantidad],Tabla7[Código del producto],$B3570,Tabla7[Tipo de movimiento],"SALIDA",Tabla7[Mes],J$5))</f>
        <v/>
      </c>
      <c r="K3570" s="39" t="str">
        <f>IF($B3570="","",-SUMIFS(Tabla7[Cantidad],Tabla7[Código del producto],$B3570,Tabla7[Tipo de movimiento],"SALIDA",Tabla7[Mes],K$5))</f>
        <v/>
      </c>
      <c r="L3570" s="39" t="str">
        <f>IF($B3570="","",-SUMIFS(Tabla7[Cantidad],Tabla7[Código del producto],$B3570,Tabla7[Tipo de movimiento],"SALIDA",Tabla7[Mes],L$5))</f>
        <v/>
      </c>
      <c r="M3570" s="39" t="str">
        <f>IF($B3570="","",-SUMIFS(Tabla7[Cantidad],Tabla7[Código del producto],$B3570,Tabla7[Tipo de movimiento],"SALIDA",Tabla7[Mes],M$5))</f>
        <v/>
      </c>
      <c r="N3570" s="39" t="str">
        <f>IF($B3570="","",-SUMIFS(Tabla7[Cantidad],Tabla7[Código del producto],$B3570,Tabla7[Tipo de movimiento],"SALIDA",Tabla7[Mes],N$5))</f>
        <v/>
      </c>
      <c r="O3570" s="39" t="str">
        <f>IF($B3570="","",-SUMIFS(Tabla7[Cantidad],Tabla7[Código del producto],$B3570,Tabla7[Tipo de movimiento],"SALIDA",Tabla7[Mes],O$5))</f>
        <v/>
      </c>
      <c r="P3570" s="39" t="str">
        <f>IF($B3570="","",-SUMIFS(Tabla7[Cantidad],Tabla7[Código del producto],$B3570,Tabla7[Tipo de movimiento],"SALIDA",Tabla7[Mes],P$5))</f>
        <v/>
      </c>
      <c r="Q3570" s="39" t="str">
        <f t="shared" si="165"/>
        <v/>
      </c>
      <c r="R3570" s="51" t="str">
        <f>IF($B3570="","",IFERROR(VLOOKUP($B3570,'ABC rotación'!$C:$G,5,0),"C"))</f>
        <v/>
      </c>
      <c r="S3570" s="41" t="str">
        <f t="shared" si="166"/>
        <v/>
      </c>
      <c r="T3570" s="40" t="str">
        <f t="shared" si="167"/>
        <v/>
      </c>
      <c r="U3570" s="23" t="str">
        <f>IF($B3570="","",VLOOKUP($T3570,Tablas!$X$14:$Y$17,2,1))</f>
        <v/>
      </c>
    </row>
    <row r="3571" spans="2:21" x14ac:dyDescent="0.2">
      <c r="B3571" s="1" t="str">
        <f>IF(Tablas!B3569="","",Tablas!B3569)</f>
        <v/>
      </c>
      <c r="C3571" s="1" t="str">
        <f>IF(Tablas!C3569="","",Tablas!C3569)</f>
        <v/>
      </c>
      <c r="D3571" s="1" t="str">
        <f>IF(Tablas!D3569="","",Tablas!D3569)</f>
        <v/>
      </c>
      <c r="E3571" s="1" t="str">
        <f>IF(Tablas!E3569="","",Tablas!E3569)</f>
        <v/>
      </c>
      <c r="F3571" s="1" t="str">
        <f>IF(Tablas!F3569="","",Tablas!F3569)</f>
        <v/>
      </c>
      <c r="G3571" s="1" t="str">
        <f>IF(Tablas!I3569="","",Tablas!I3569)</f>
        <v/>
      </c>
      <c r="H3571" s="1" t="s">
        <v>911</v>
      </c>
      <c r="I3571" s="39" t="str">
        <f>IF($B3571="","",-SUMIFS(Tabla7[Cantidad],Tabla7[Código del producto],$B3571,Tabla7[Tipo de movimiento],"SALIDA",Tabla7[Mes],I$5))</f>
        <v/>
      </c>
      <c r="J3571" s="39" t="str">
        <f>IF($B3571="","",-SUMIFS(Tabla7[Cantidad],Tabla7[Código del producto],$B3571,Tabla7[Tipo de movimiento],"SALIDA",Tabla7[Mes],J$5))</f>
        <v/>
      </c>
      <c r="K3571" s="39" t="str">
        <f>IF($B3571="","",-SUMIFS(Tabla7[Cantidad],Tabla7[Código del producto],$B3571,Tabla7[Tipo de movimiento],"SALIDA",Tabla7[Mes],K$5))</f>
        <v/>
      </c>
      <c r="L3571" s="39" t="str">
        <f>IF($B3571="","",-SUMIFS(Tabla7[Cantidad],Tabla7[Código del producto],$B3571,Tabla7[Tipo de movimiento],"SALIDA",Tabla7[Mes],L$5))</f>
        <v/>
      </c>
      <c r="M3571" s="39" t="str">
        <f>IF($B3571="","",-SUMIFS(Tabla7[Cantidad],Tabla7[Código del producto],$B3571,Tabla7[Tipo de movimiento],"SALIDA",Tabla7[Mes],M$5))</f>
        <v/>
      </c>
      <c r="N3571" s="39" t="str">
        <f>IF($B3571="","",-SUMIFS(Tabla7[Cantidad],Tabla7[Código del producto],$B3571,Tabla7[Tipo de movimiento],"SALIDA",Tabla7[Mes],N$5))</f>
        <v/>
      </c>
      <c r="O3571" s="39" t="str">
        <f>IF($B3571="","",-SUMIFS(Tabla7[Cantidad],Tabla7[Código del producto],$B3571,Tabla7[Tipo de movimiento],"SALIDA",Tabla7[Mes],O$5))</f>
        <v/>
      </c>
      <c r="P3571" s="39" t="str">
        <f>IF($B3571="","",-SUMIFS(Tabla7[Cantidad],Tabla7[Código del producto],$B3571,Tabla7[Tipo de movimiento],"SALIDA",Tabla7[Mes],P$5))</f>
        <v/>
      </c>
      <c r="Q3571" s="39" t="str">
        <f t="shared" si="165"/>
        <v/>
      </c>
      <c r="R3571" s="51" t="str">
        <f>IF($B3571="","",IFERROR(VLOOKUP($B3571,'ABC rotación'!$C:$G,5,0),"C"))</f>
        <v/>
      </c>
      <c r="S3571" s="41" t="str">
        <f t="shared" si="166"/>
        <v/>
      </c>
      <c r="T3571" s="40" t="str">
        <f t="shared" si="167"/>
        <v/>
      </c>
      <c r="U3571" s="23" t="str">
        <f>IF($B3571="","",VLOOKUP($T3571,Tablas!$X$14:$Y$17,2,1))</f>
        <v/>
      </c>
    </row>
    <row r="3572" spans="2:21" x14ac:dyDescent="0.2">
      <c r="B3572" s="1" t="str">
        <f>IF(Tablas!B3570="","",Tablas!B3570)</f>
        <v/>
      </c>
      <c r="C3572" s="1" t="str">
        <f>IF(Tablas!C3570="","",Tablas!C3570)</f>
        <v/>
      </c>
      <c r="D3572" s="1" t="str">
        <f>IF(Tablas!D3570="","",Tablas!D3570)</f>
        <v/>
      </c>
      <c r="E3572" s="1" t="str">
        <f>IF(Tablas!E3570="","",Tablas!E3570)</f>
        <v/>
      </c>
      <c r="F3572" s="1" t="str">
        <f>IF(Tablas!F3570="","",Tablas!F3570)</f>
        <v/>
      </c>
      <c r="G3572" s="1" t="str">
        <f>IF(Tablas!I3570="","",Tablas!I3570)</f>
        <v/>
      </c>
      <c r="H3572" s="1" t="s">
        <v>911</v>
      </c>
      <c r="I3572" s="39" t="str">
        <f>IF($B3572="","",-SUMIFS(Tabla7[Cantidad],Tabla7[Código del producto],$B3572,Tabla7[Tipo de movimiento],"SALIDA",Tabla7[Mes],I$5))</f>
        <v/>
      </c>
      <c r="J3572" s="39" t="str">
        <f>IF($B3572="","",-SUMIFS(Tabla7[Cantidad],Tabla7[Código del producto],$B3572,Tabla7[Tipo de movimiento],"SALIDA",Tabla7[Mes],J$5))</f>
        <v/>
      </c>
      <c r="K3572" s="39" t="str">
        <f>IF($B3572="","",-SUMIFS(Tabla7[Cantidad],Tabla7[Código del producto],$B3572,Tabla7[Tipo de movimiento],"SALIDA",Tabla7[Mes],K$5))</f>
        <v/>
      </c>
      <c r="L3572" s="39" t="str">
        <f>IF($B3572="","",-SUMIFS(Tabla7[Cantidad],Tabla7[Código del producto],$B3572,Tabla7[Tipo de movimiento],"SALIDA",Tabla7[Mes],L$5))</f>
        <v/>
      </c>
      <c r="M3572" s="39" t="str">
        <f>IF($B3572="","",-SUMIFS(Tabla7[Cantidad],Tabla7[Código del producto],$B3572,Tabla7[Tipo de movimiento],"SALIDA",Tabla7[Mes],M$5))</f>
        <v/>
      </c>
      <c r="N3572" s="39" t="str">
        <f>IF($B3572="","",-SUMIFS(Tabla7[Cantidad],Tabla7[Código del producto],$B3572,Tabla7[Tipo de movimiento],"SALIDA",Tabla7[Mes],N$5))</f>
        <v/>
      </c>
      <c r="O3572" s="39" t="str">
        <f>IF($B3572="","",-SUMIFS(Tabla7[Cantidad],Tabla7[Código del producto],$B3572,Tabla7[Tipo de movimiento],"SALIDA",Tabla7[Mes],O$5))</f>
        <v/>
      </c>
      <c r="P3572" s="39" t="str">
        <f>IF($B3572="","",-SUMIFS(Tabla7[Cantidad],Tabla7[Código del producto],$B3572,Tabla7[Tipo de movimiento],"SALIDA",Tabla7[Mes],P$5))</f>
        <v/>
      </c>
      <c r="Q3572" s="39" t="str">
        <f t="shared" si="165"/>
        <v/>
      </c>
      <c r="R3572" s="51" t="str">
        <f>IF($B3572="","",IFERROR(VLOOKUP($B3572,'ABC rotación'!$C:$G,5,0),"C"))</f>
        <v/>
      </c>
      <c r="S3572" s="41" t="str">
        <f t="shared" si="166"/>
        <v/>
      </c>
      <c r="T3572" s="40" t="str">
        <f t="shared" si="167"/>
        <v/>
      </c>
      <c r="U3572" s="23" t="str">
        <f>IF($B3572="","",VLOOKUP($T3572,Tablas!$X$14:$Y$17,2,1))</f>
        <v/>
      </c>
    </row>
    <row r="3573" spans="2:21" x14ac:dyDescent="0.2">
      <c r="B3573" s="1" t="str">
        <f>IF(Tablas!B3571="","",Tablas!B3571)</f>
        <v/>
      </c>
      <c r="C3573" s="1" t="str">
        <f>IF(Tablas!C3571="","",Tablas!C3571)</f>
        <v/>
      </c>
      <c r="D3573" s="1" t="str">
        <f>IF(Tablas!D3571="","",Tablas!D3571)</f>
        <v/>
      </c>
      <c r="E3573" s="1" t="str">
        <f>IF(Tablas!E3571="","",Tablas!E3571)</f>
        <v/>
      </c>
      <c r="F3573" s="1" t="str">
        <f>IF(Tablas!F3571="","",Tablas!F3571)</f>
        <v/>
      </c>
      <c r="G3573" s="1" t="str">
        <f>IF(Tablas!I3571="","",Tablas!I3571)</f>
        <v/>
      </c>
      <c r="H3573" s="1" t="s">
        <v>911</v>
      </c>
      <c r="I3573" s="39" t="str">
        <f>IF($B3573="","",-SUMIFS(Tabla7[Cantidad],Tabla7[Código del producto],$B3573,Tabla7[Tipo de movimiento],"SALIDA",Tabla7[Mes],I$5))</f>
        <v/>
      </c>
      <c r="J3573" s="39" t="str">
        <f>IF($B3573="","",-SUMIFS(Tabla7[Cantidad],Tabla7[Código del producto],$B3573,Tabla7[Tipo de movimiento],"SALIDA",Tabla7[Mes],J$5))</f>
        <v/>
      </c>
      <c r="K3573" s="39" t="str">
        <f>IF($B3573="","",-SUMIFS(Tabla7[Cantidad],Tabla7[Código del producto],$B3573,Tabla7[Tipo de movimiento],"SALIDA",Tabla7[Mes],K$5))</f>
        <v/>
      </c>
      <c r="L3573" s="39" t="str">
        <f>IF($B3573="","",-SUMIFS(Tabla7[Cantidad],Tabla7[Código del producto],$B3573,Tabla7[Tipo de movimiento],"SALIDA",Tabla7[Mes],L$5))</f>
        <v/>
      </c>
      <c r="M3573" s="39" t="str">
        <f>IF($B3573="","",-SUMIFS(Tabla7[Cantidad],Tabla7[Código del producto],$B3573,Tabla7[Tipo de movimiento],"SALIDA",Tabla7[Mes],M$5))</f>
        <v/>
      </c>
      <c r="N3573" s="39" t="str">
        <f>IF($B3573="","",-SUMIFS(Tabla7[Cantidad],Tabla7[Código del producto],$B3573,Tabla7[Tipo de movimiento],"SALIDA",Tabla7[Mes],N$5))</f>
        <v/>
      </c>
      <c r="O3573" s="39" t="str">
        <f>IF($B3573="","",-SUMIFS(Tabla7[Cantidad],Tabla7[Código del producto],$B3573,Tabla7[Tipo de movimiento],"SALIDA",Tabla7[Mes],O$5))</f>
        <v/>
      </c>
      <c r="P3573" s="39" t="str">
        <f>IF($B3573="","",-SUMIFS(Tabla7[Cantidad],Tabla7[Código del producto],$B3573,Tabla7[Tipo de movimiento],"SALIDA",Tabla7[Mes],P$5))</f>
        <v/>
      </c>
      <c r="Q3573" s="39" t="str">
        <f t="shared" si="165"/>
        <v/>
      </c>
      <c r="R3573" s="51" t="str">
        <f>IF($B3573="","",IFERROR(VLOOKUP($B3573,'ABC rotación'!$C:$G,5,0),"C"))</f>
        <v/>
      </c>
      <c r="S3573" s="41" t="str">
        <f t="shared" si="166"/>
        <v/>
      </c>
      <c r="T3573" s="40" t="str">
        <f t="shared" si="167"/>
        <v/>
      </c>
      <c r="U3573" s="23" t="str">
        <f>IF($B3573="","",VLOOKUP($T3573,Tablas!$X$14:$Y$17,2,1))</f>
        <v/>
      </c>
    </row>
    <row r="3574" spans="2:21" x14ac:dyDescent="0.2">
      <c r="B3574" s="1" t="str">
        <f>IF(Tablas!B3572="","",Tablas!B3572)</f>
        <v/>
      </c>
      <c r="C3574" s="1" t="str">
        <f>IF(Tablas!C3572="","",Tablas!C3572)</f>
        <v/>
      </c>
      <c r="D3574" s="1" t="str">
        <f>IF(Tablas!D3572="","",Tablas!D3572)</f>
        <v/>
      </c>
      <c r="E3574" s="1" t="str">
        <f>IF(Tablas!E3572="","",Tablas!E3572)</f>
        <v/>
      </c>
      <c r="F3574" s="1" t="str">
        <f>IF(Tablas!F3572="","",Tablas!F3572)</f>
        <v/>
      </c>
      <c r="G3574" s="1" t="str">
        <f>IF(Tablas!I3572="","",Tablas!I3572)</f>
        <v/>
      </c>
      <c r="H3574" s="1" t="s">
        <v>911</v>
      </c>
      <c r="I3574" s="39" t="str">
        <f>IF($B3574="","",-SUMIFS(Tabla7[Cantidad],Tabla7[Código del producto],$B3574,Tabla7[Tipo de movimiento],"SALIDA",Tabla7[Mes],I$5))</f>
        <v/>
      </c>
      <c r="J3574" s="39" t="str">
        <f>IF($B3574="","",-SUMIFS(Tabla7[Cantidad],Tabla7[Código del producto],$B3574,Tabla7[Tipo de movimiento],"SALIDA",Tabla7[Mes],J$5))</f>
        <v/>
      </c>
      <c r="K3574" s="39" t="str">
        <f>IF($B3574="","",-SUMIFS(Tabla7[Cantidad],Tabla7[Código del producto],$B3574,Tabla7[Tipo de movimiento],"SALIDA",Tabla7[Mes],K$5))</f>
        <v/>
      </c>
      <c r="L3574" s="39" t="str">
        <f>IF($B3574="","",-SUMIFS(Tabla7[Cantidad],Tabla7[Código del producto],$B3574,Tabla7[Tipo de movimiento],"SALIDA",Tabla7[Mes],L$5))</f>
        <v/>
      </c>
      <c r="M3574" s="39" t="str">
        <f>IF($B3574="","",-SUMIFS(Tabla7[Cantidad],Tabla7[Código del producto],$B3574,Tabla7[Tipo de movimiento],"SALIDA",Tabla7[Mes],M$5))</f>
        <v/>
      </c>
      <c r="N3574" s="39" t="str">
        <f>IF($B3574="","",-SUMIFS(Tabla7[Cantidad],Tabla7[Código del producto],$B3574,Tabla7[Tipo de movimiento],"SALIDA",Tabla7[Mes],N$5))</f>
        <v/>
      </c>
      <c r="O3574" s="39" t="str">
        <f>IF($B3574="","",-SUMIFS(Tabla7[Cantidad],Tabla7[Código del producto],$B3574,Tabla7[Tipo de movimiento],"SALIDA",Tabla7[Mes],O$5))</f>
        <v/>
      </c>
      <c r="P3574" s="39" t="str">
        <f>IF($B3574="","",-SUMIFS(Tabla7[Cantidad],Tabla7[Código del producto],$B3574,Tabla7[Tipo de movimiento],"SALIDA",Tabla7[Mes],P$5))</f>
        <v/>
      </c>
      <c r="Q3574" s="39" t="str">
        <f t="shared" si="165"/>
        <v/>
      </c>
      <c r="R3574" s="51" t="str">
        <f>IF($B3574="","",IFERROR(VLOOKUP($B3574,'ABC rotación'!$C:$G,5,0),"C"))</f>
        <v/>
      </c>
      <c r="S3574" s="41" t="str">
        <f t="shared" si="166"/>
        <v/>
      </c>
      <c r="T3574" s="40" t="str">
        <f t="shared" si="167"/>
        <v/>
      </c>
      <c r="U3574" s="23" t="str">
        <f>IF($B3574="","",VLOOKUP($T3574,Tablas!$X$14:$Y$17,2,1))</f>
        <v/>
      </c>
    </row>
    <row r="3575" spans="2:21" x14ac:dyDescent="0.2">
      <c r="B3575" s="1" t="str">
        <f>IF(Tablas!B3573="","",Tablas!B3573)</f>
        <v/>
      </c>
      <c r="C3575" s="1" t="str">
        <f>IF(Tablas!C3573="","",Tablas!C3573)</f>
        <v/>
      </c>
      <c r="D3575" s="1" t="str">
        <f>IF(Tablas!D3573="","",Tablas!D3573)</f>
        <v/>
      </c>
      <c r="E3575" s="1" t="str">
        <f>IF(Tablas!E3573="","",Tablas!E3573)</f>
        <v/>
      </c>
      <c r="F3575" s="1" t="str">
        <f>IF(Tablas!F3573="","",Tablas!F3573)</f>
        <v/>
      </c>
      <c r="G3575" s="1" t="str">
        <f>IF(Tablas!I3573="","",Tablas!I3573)</f>
        <v/>
      </c>
      <c r="H3575" s="1" t="s">
        <v>911</v>
      </c>
      <c r="I3575" s="39" t="str">
        <f>IF($B3575="","",-SUMIFS(Tabla7[Cantidad],Tabla7[Código del producto],$B3575,Tabla7[Tipo de movimiento],"SALIDA",Tabla7[Mes],I$5))</f>
        <v/>
      </c>
      <c r="J3575" s="39" t="str">
        <f>IF($B3575="","",-SUMIFS(Tabla7[Cantidad],Tabla7[Código del producto],$B3575,Tabla7[Tipo de movimiento],"SALIDA",Tabla7[Mes],J$5))</f>
        <v/>
      </c>
      <c r="K3575" s="39" t="str">
        <f>IF($B3575="","",-SUMIFS(Tabla7[Cantidad],Tabla7[Código del producto],$B3575,Tabla7[Tipo de movimiento],"SALIDA",Tabla7[Mes],K$5))</f>
        <v/>
      </c>
      <c r="L3575" s="39" t="str">
        <f>IF($B3575="","",-SUMIFS(Tabla7[Cantidad],Tabla7[Código del producto],$B3575,Tabla7[Tipo de movimiento],"SALIDA",Tabla7[Mes],L$5))</f>
        <v/>
      </c>
      <c r="M3575" s="39" t="str">
        <f>IF($B3575="","",-SUMIFS(Tabla7[Cantidad],Tabla7[Código del producto],$B3575,Tabla7[Tipo de movimiento],"SALIDA",Tabla7[Mes],M$5))</f>
        <v/>
      </c>
      <c r="N3575" s="39" t="str">
        <f>IF($B3575="","",-SUMIFS(Tabla7[Cantidad],Tabla7[Código del producto],$B3575,Tabla7[Tipo de movimiento],"SALIDA",Tabla7[Mes],N$5))</f>
        <v/>
      </c>
      <c r="O3575" s="39" t="str">
        <f>IF($B3575="","",-SUMIFS(Tabla7[Cantidad],Tabla7[Código del producto],$B3575,Tabla7[Tipo de movimiento],"SALIDA",Tabla7[Mes],O$5))</f>
        <v/>
      </c>
      <c r="P3575" s="39" t="str">
        <f>IF($B3575="","",-SUMIFS(Tabla7[Cantidad],Tabla7[Código del producto],$B3575,Tabla7[Tipo de movimiento],"SALIDA",Tabla7[Mes],P$5))</f>
        <v/>
      </c>
      <c r="Q3575" s="39" t="str">
        <f t="shared" si="165"/>
        <v/>
      </c>
      <c r="R3575" s="51" t="str">
        <f>IF($B3575="","",IFERROR(VLOOKUP($B3575,'ABC rotación'!$C:$G,5,0),"C"))</f>
        <v/>
      </c>
      <c r="S3575" s="41" t="str">
        <f t="shared" si="166"/>
        <v/>
      </c>
      <c r="T3575" s="40" t="str">
        <f t="shared" si="167"/>
        <v/>
      </c>
      <c r="U3575" s="23" t="str">
        <f>IF($B3575="","",VLOOKUP($T3575,Tablas!$X$14:$Y$17,2,1))</f>
        <v/>
      </c>
    </row>
    <row r="3576" spans="2:21" x14ac:dyDescent="0.2">
      <c r="B3576" s="1" t="str">
        <f>IF(Tablas!B3574="","",Tablas!B3574)</f>
        <v/>
      </c>
      <c r="C3576" s="1" t="str">
        <f>IF(Tablas!C3574="","",Tablas!C3574)</f>
        <v/>
      </c>
      <c r="D3576" s="1" t="str">
        <f>IF(Tablas!D3574="","",Tablas!D3574)</f>
        <v/>
      </c>
      <c r="E3576" s="1" t="str">
        <f>IF(Tablas!E3574="","",Tablas!E3574)</f>
        <v/>
      </c>
      <c r="F3576" s="1" t="str">
        <f>IF(Tablas!F3574="","",Tablas!F3574)</f>
        <v/>
      </c>
      <c r="G3576" s="1" t="str">
        <f>IF(Tablas!I3574="","",Tablas!I3574)</f>
        <v/>
      </c>
      <c r="H3576" s="1" t="s">
        <v>911</v>
      </c>
      <c r="I3576" s="39" t="str">
        <f>IF($B3576="","",-SUMIFS(Tabla7[Cantidad],Tabla7[Código del producto],$B3576,Tabla7[Tipo de movimiento],"SALIDA",Tabla7[Mes],I$5))</f>
        <v/>
      </c>
      <c r="J3576" s="39" t="str">
        <f>IF($B3576="","",-SUMIFS(Tabla7[Cantidad],Tabla7[Código del producto],$B3576,Tabla7[Tipo de movimiento],"SALIDA",Tabla7[Mes],J$5))</f>
        <v/>
      </c>
      <c r="K3576" s="39" t="str">
        <f>IF($B3576="","",-SUMIFS(Tabla7[Cantidad],Tabla7[Código del producto],$B3576,Tabla7[Tipo de movimiento],"SALIDA",Tabla7[Mes],K$5))</f>
        <v/>
      </c>
      <c r="L3576" s="39" t="str">
        <f>IF($B3576="","",-SUMIFS(Tabla7[Cantidad],Tabla7[Código del producto],$B3576,Tabla7[Tipo de movimiento],"SALIDA",Tabla7[Mes],L$5))</f>
        <v/>
      </c>
      <c r="M3576" s="39" t="str">
        <f>IF($B3576="","",-SUMIFS(Tabla7[Cantidad],Tabla7[Código del producto],$B3576,Tabla7[Tipo de movimiento],"SALIDA",Tabla7[Mes],M$5))</f>
        <v/>
      </c>
      <c r="N3576" s="39" t="str">
        <f>IF($B3576="","",-SUMIFS(Tabla7[Cantidad],Tabla7[Código del producto],$B3576,Tabla7[Tipo de movimiento],"SALIDA",Tabla7[Mes],N$5))</f>
        <v/>
      </c>
      <c r="O3576" s="39" t="str">
        <f>IF($B3576="","",-SUMIFS(Tabla7[Cantidad],Tabla7[Código del producto],$B3576,Tabla7[Tipo de movimiento],"SALIDA",Tabla7[Mes],O$5))</f>
        <v/>
      </c>
      <c r="P3576" s="39" t="str">
        <f>IF($B3576="","",-SUMIFS(Tabla7[Cantidad],Tabla7[Código del producto],$B3576,Tabla7[Tipo de movimiento],"SALIDA",Tabla7[Mes],P$5))</f>
        <v/>
      </c>
      <c r="Q3576" s="39" t="str">
        <f t="shared" si="165"/>
        <v/>
      </c>
      <c r="R3576" s="51" t="str">
        <f>IF($B3576="","",IFERROR(VLOOKUP($B3576,'ABC rotación'!$C:$G,5,0),"C"))</f>
        <v/>
      </c>
      <c r="S3576" s="41" t="str">
        <f t="shared" si="166"/>
        <v/>
      </c>
      <c r="T3576" s="40" t="str">
        <f t="shared" si="167"/>
        <v/>
      </c>
      <c r="U3576" s="23" t="str">
        <f>IF($B3576="","",VLOOKUP($T3576,Tablas!$X$14:$Y$17,2,1))</f>
        <v/>
      </c>
    </row>
    <row r="3577" spans="2:21" x14ac:dyDescent="0.2">
      <c r="B3577" s="1" t="str">
        <f>IF(Tablas!B3575="","",Tablas!B3575)</f>
        <v/>
      </c>
      <c r="C3577" s="1" t="str">
        <f>IF(Tablas!C3575="","",Tablas!C3575)</f>
        <v/>
      </c>
      <c r="D3577" s="1" t="str">
        <f>IF(Tablas!D3575="","",Tablas!D3575)</f>
        <v/>
      </c>
      <c r="E3577" s="1" t="str">
        <f>IF(Tablas!E3575="","",Tablas!E3575)</f>
        <v/>
      </c>
      <c r="F3577" s="1" t="str">
        <f>IF(Tablas!F3575="","",Tablas!F3575)</f>
        <v/>
      </c>
      <c r="G3577" s="1" t="str">
        <f>IF(Tablas!I3575="","",Tablas!I3575)</f>
        <v/>
      </c>
      <c r="H3577" s="1" t="s">
        <v>911</v>
      </c>
      <c r="I3577" s="39" t="str">
        <f>IF($B3577="","",-SUMIFS(Tabla7[Cantidad],Tabla7[Código del producto],$B3577,Tabla7[Tipo de movimiento],"SALIDA",Tabla7[Mes],I$5))</f>
        <v/>
      </c>
      <c r="J3577" s="39" t="str">
        <f>IF($B3577="","",-SUMIFS(Tabla7[Cantidad],Tabla7[Código del producto],$B3577,Tabla7[Tipo de movimiento],"SALIDA",Tabla7[Mes],J$5))</f>
        <v/>
      </c>
      <c r="K3577" s="39" t="str">
        <f>IF($B3577="","",-SUMIFS(Tabla7[Cantidad],Tabla7[Código del producto],$B3577,Tabla7[Tipo de movimiento],"SALIDA",Tabla7[Mes],K$5))</f>
        <v/>
      </c>
      <c r="L3577" s="39" t="str">
        <f>IF($B3577="","",-SUMIFS(Tabla7[Cantidad],Tabla7[Código del producto],$B3577,Tabla7[Tipo de movimiento],"SALIDA",Tabla7[Mes],L$5))</f>
        <v/>
      </c>
      <c r="M3577" s="39" t="str">
        <f>IF($B3577="","",-SUMIFS(Tabla7[Cantidad],Tabla7[Código del producto],$B3577,Tabla7[Tipo de movimiento],"SALIDA",Tabla7[Mes],M$5))</f>
        <v/>
      </c>
      <c r="N3577" s="39" t="str">
        <f>IF($B3577="","",-SUMIFS(Tabla7[Cantidad],Tabla7[Código del producto],$B3577,Tabla7[Tipo de movimiento],"SALIDA",Tabla7[Mes],N$5))</f>
        <v/>
      </c>
      <c r="O3577" s="39" t="str">
        <f>IF($B3577="","",-SUMIFS(Tabla7[Cantidad],Tabla7[Código del producto],$B3577,Tabla7[Tipo de movimiento],"SALIDA",Tabla7[Mes],O$5))</f>
        <v/>
      </c>
      <c r="P3577" s="39" t="str">
        <f>IF($B3577="","",-SUMIFS(Tabla7[Cantidad],Tabla7[Código del producto],$B3577,Tabla7[Tipo de movimiento],"SALIDA",Tabla7[Mes],P$5))</f>
        <v/>
      </c>
      <c r="Q3577" s="39" t="str">
        <f t="shared" si="165"/>
        <v/>
      </c>
      <c r="R3577" s="51" t="str">
        <f>IF($B3577="","",IFERROR(VLOOKUP($B3577,'ABC rotación'!$C:$G,5,0),"C"))</f>
        <v/>
      </c>
      <c r="S3577" s="41" t="str">
        <f t="shared" si="166"/>
        <v/>
      </c>
      <c r="T3577" s="40" t="str">
        <f t="shared" si="167"/>
        <v/>
      </c>
      <c r="U3577" s="23" t="str">
        <f>IF($B3577="","",VLOOKUP($T3577,Tablas!$X$14:$Y$17,2,1))</f>
        <v/>
      </c>
    </row>
    <row r="3578" spans="2:21" x14ac:dyDescent="0.2">
      <c r="B3578" s="1" t="str">
        <f>IF(Tablas!B3576="","",Tablas!B3576)</f>
        <v/>
      </c>
      <c r="C3578" s="1" t="str">
        <f>IF(Tablas!C3576="","",Tablas!C3576)</f>
        <v/>
      </c>
      <c r="D3578" s="1" t="str">
        <f>IF(Tablas!D3576="","",Tablas!D3576)</f>
        <v/>
      </c>
      <c r="E3578" s="1" t="str">
        <f>IF(Tablas!E3576="","",Tablas!E3576)</f>
        <v/>
      </c>
      <c r="F3578" s="1" t="str">
        <f>IF(Tablas!F3576="","",Tablas!F3576)</f>
        <v/>
      </c>
      <c r="G3578" s="1" t="str">
        <f>IF(Tablas!I3576="","",Tablas!I3576)</f>
        <v/>
      </c>
      <c r="H3578" s="1" t="s">
        <v>911</v>
      </c>
      <c r="I3578" s="39" t="str">
        <f>IF($B3578="","",-SUMIFS(Tabla7[Cantidad],Tabla7[Código del producto],$B3578,Tabla7[Tipo de movimiento],"SALIDA",Tabla7[Mes],I$5))</f>
        <v/>
      </c>
      <c r="J3578" s="39" t="str">
        <f>IF($B3578="","",-SUMIFS(Tabla7[Cantidad],Tabla7[Código del producto],$B3578,Tabla7[Tipo de movimiento],"SALIDA",Tabla7[Mes],J$5))</f>
        <v/>
      </c>
      <c r="K3578" s="39" t="str">
        <f>IF($B3578="","",-SUMIFS(Tabla7[Cantidad],Tabla7[Código del producto],$B3578,Tabla7[Tipo de movimiento],"SALIDA",Tabla7[Mes],K$5))</f>
        <v/>
      </c>
      <c r="L3578" s="39" t="str">
        <f>IF($B3578="","",-SUMIFS(Tabla7[Cantidad],Tabla7[Código del producto],$B3578,Tabla7[Tipo de movimiento],"SALIDA",Tabla7[Mes],L$5))</f>
        <v/>
      </c>
      <c r="M3578" s="39" t="str">
        <f>IF($B3578="","",-SUMIFS(Tabla7[Cantidad],Tabla7[Código del producto],$B3578,Tabla7[Tipo de movimiento],"SALIDA",Tabla7[Mes],M$5))</f>
        <v/>
      </c>
      <c r="N3578" s="39" t="str">
        <f>IF($B3578="","",-SUMIFS(Tabla7[Cantidad],Tabla7[Código del producto],$B3578,Tabla7[Tipo de movimiento],"SALIDA",Tabla7[Mes],N$5))</f>
        <v/>
      </c>
      <c r="O3578" s="39" t="str">
        <f>IF($B3578="","",-SUMIFS(Tabla7[Cantidad],Tabla7[Código del producto],$B3578,Tabla7[Tipo de movimiento],"SALIDA",Tabla7[Mes],O$5))</f>
        <v/>
      </c>
      <c r="P3578" s="39" t="str">
        <f>IF($B3578="","",-SUMIFS(Tabla7[Cantidad],Tabla7[Código del producto],$B3578,Tabla7[Tipo de movimiento],"SALIDA",Tabla7[Mes],P$5))</f>
        <v/>
      </c>
      <c r="Q3578" s="39" t="str">
        <f t="shared" si="165"/>
        <v/>
      </c>
      <c r="R3578" s="51" t="str">
        <f>IF($B3578="","",IFERROR(VLOOKUP($B3578,'ABC rotación'!$C:$G,5,0),"C"))</f>
        <v/>
      </c>
      <c r="S3578" s="41" t="str">
        <f t="shared" si="166"/>
        <v/>
      </c>
      <c r="T3578" s="40" t="str">
        <f t="shared" si="167"/>
        <v/>
      </c>
      <c r="U3578" s="23" t="str">
        <f>IF($B3578="","",VLOOKUP($T3578,Tablas!$X$14:$Y$17,2,1))</f>
        <v/>
      </c>
    </row>
    <row r="3579" spans="2:21" x14ac:dyDescent="0.2">
      <c r="B3579" s="1" t="str">
        <f>IF(Tablas!B3577="","",Tablas!B3577)</f>
        <v/>
      </c>
      <c r="C3579" s="1" t="str">
        <f>IF(Tablas!C3577="","",Tablas!C3577)</f>
        <v/>
      </c>
      <c r="D3579" s="1" t="str">
        <f>IF(Tablas!D3577="","",Tablas!D3577)</f>
        <v/>
      </c>
      <c r="E3579" s="1" t="str">
        <f>IF(Tablas!E3577="","",Tablas!E3577)</f>
        <v/>
      </c>
      <c r="F3579" s="1" t="str">
        <f>IF(Tablas!F3577="","",Tablas!F3577)</f>
        <v/>
      </c>
      <c r="G3579" s="1" t="str">
        <f>IF(Tablas!I3577="","",Tablas!I3577)</f>
        <v/>
      </c>
      <c r="H3579" s="1" t="s">
        <v>911</v>
      </c>
      <c r="I3579" s="39" t="str">
        <f>IF($B3579="","",-SUMIFS(Tabla7[Cantidad],Tabla7[Código del producto],$B3579,Tabla7[Tipo de movimiento],"SALIDA",Tabla7[Mes],I$5))</f>
        <v/>
      </c>
      <c r="J3579" s="39" t="str">
        <f>IF($B3579="","",-SUMIFS(Tabla7[Cantidad],Tabla7[Código del producto],$B3579,Tabla7[Tipo de movimiento],"SALIDA",Tabla7[Mes],J$5))</f>
        <v/>
      </c>
      <c r="K3579" s="39" t="str">
        <f>IF($B3579="","",-SUMIFS(Tabla7[Cantidad],Tabla7[Código del producto],$B3579,Tabla7[Tipo de movimiento],"SALIDA",Tabla7[Mes],K$5))</f>
        <v/>
      </c>
      <c r="L3579" s="39" t="str">
        <f>IF($B3579="","",-SUMIFS(Tabla7[Cantidad],Tabla7[Código del producto],$B3579,Tabla7[Tipo de movimiento],"SALIDA",Tabla7[Mes],L$5))</f>
        <v/>
      </c>
      <c r="M3579" s="39" t="str">
        <f>IF($B3579="","",-SUMIFS(Tabla7[Cantidad],Tabla7[Código del producto],$B3579,Tabla7[Tipo de movimiento],"SALIDA",Tabla7[Mes],M$5))</f>
        <v/>
      </c>
      <c r="N3579" s="39" t="str">
        <f>IF($B3579="","",-SUMIFS(Tabla7[Cantidad],Tabla7[Código del producto],$B3579,Tabla7[Tipo de movimiento],"SALIDA",Tabla7[Mes],N$5))</f>
        <v/>
      </c>
      <c r="O3579" s="39" t="str">
        <f>IF($B3579="","",-SUMIFS(Tabla7[Cantidad],Tabla7[Código del producto],$B3579,Tabla7[Tipo de movimiento],"SALIDA",Tabla7[Mes],O$5))</f>
        <v/>
      </c>
      <c r="P3579" s="39" t="str">
        <f>IF($B3579="","",-SUMIFS(Tabla7[Cantidad],Tabla7[Código del producto],$B3579,Tabla7[Tipo de movimiento],"SALIDA",Tabla7[Mes],P$5))</f>
        <v/>
      </c>
      <c r="Q3579" s="39" t="str">
        <f t="shared" si="165"/>
        <v/>
      </c>
      <c r="R3579" s="51" t="str">
        <f>IF($B3579="","",IFERROR(VLOOKUP($B3579,'ABC rotación'!$C:$G,5,0),"C"))</f>
        <v/>
      </c>
      <c r="S3579" s="41" t="str">
        <f t="shared" si="166"/>
        <v/>
      </c>
      <c r="T3579" s="40" t="str">
        <f t="shared" si="167"/>
        <v/>
      </c>
      <c r="U3579" s="23" t="str">
        <f>IF($B3579="","",VLOOKUP($T3579,Tablas!$X$14:$Y$17,2,1))</f>
        <v/>
      </c>
    </row>
    <row r="3580" spans="2:21" x14ac:dyDescent="0.2">
      <c r="B3580" s="1" t="str">
        <f>IF(Tablas!B3578="","",Tablas!B3578)</f>
        <v/>
      </c>
      <c r="C3580" s="1" t="str">
        <f>IF(Tablas!C3578="","",Tablas!C3578)</f>
        <v/>
      </c>
      <c r="D3580" s="1" t="str">
        <f>IF(Tablas!D3578="","",Tablas!D3578)</f>
        <v/>
      </c>
      <c r="E3580" s="1" t="str">
        <f>IF(Tablas!E3578="","",Tablas!E3578)</f>
        <v/>
      </c>
      <c r="F3580" s="1" t="str">
        <f>IF(Tablas!F3578="","",Tablas!F3578)</f>
        <v/>
      </c>
      <c r="G3580" s="1" t="str">
        <f>IF(Tablas!I3578="","",Tablas!I3578)</f>
        <v/>
      </c>
      <c r="H3580" s="1" t="s">
        <v>911</v>
      </c>
      <c r="I3580" s="39" t="str">
        <f>IF($B3580="","",-SUMIFS(Tabla7[Cantidad],Tabla7[Código del producto],$B3580,Tabla7[Tipo de movimiento],"SALIDA",Tabla7[Mes],I$5))</f>
        <v/>
      </c>
      <c r="J3580" s="39" t="str">
        <f>IF($B3580="","",-SUMIFS(Tabla7[Cantidad],Tabla7[Código del producto],$B3580,Tabla7[Tipo de movimiento],"SALIDA",Tabla7[Mes],J$5))</f>
        <v/>
      </c>
      <c r="K3580" s="39" t="str">
        <f>IF($B3580="","",-SUMIFS(Tabla7[Cantidad],Tabla7[Código del producto],$B3580,Tabla7[Tipo de movimiento],"SALIDA",Tabla7[Mes],K$5))</f>
        <v/>
      </c>
      <c r="L3580" s="39" t="str">
        <f>IF($B3580="","",-SUMIFS(Tabla7[Cantidad],Tabla7[Código del producto],$B3580,Tabla7[Tipo de movimiento],"SALIDA",Tabla7[Mes],L$5))</f>
        <v/>
      </c>
      <c r="M3580" s="39" t="str">
        <f>IF($B3580="","",-SUMIFS(Tabla7[Cantidad],Tabla7[Código del producto],$B3580,Tabla7[Tipo de movimiento],"SALIDA",Tabla7[Mes],M$5))</f>
        <v/>
      </c>
      <c r="N3580" s="39" t="str">
        <f>IF($B3580="","",-SUMIFS(Tabla7[Cantidad],Tabla7[Código del producto],$B3580,Tabla7[Tipo de movimiento],"SALIDA",Tabla7[Mes],N$5))</f>
        <v/>
      </c>
      <c r="O3580" s="39" t="str">
        <f>IF($B3580="","",-SUMIFS(Tabla7[Cantidad],Tabla7[Código del producto],$B3580,Tabla7[Tipo de movimiento],"SALIDA",Tabla7[Mes],O$5))</f>
        <v/>
      </c>
      <c r="P3580" s="39" t="str">
        <f>IF($B3580="","",-SUMIFS(Tabla7[Cantidad],Tabla7[Código del producto],$B3580,Tabla7[Tipo de movimiento],"SALIDA",Tabla7[Mes],P$5))</f>
        <v/>
      </c>
      <c r="Q3580" s="39" t="str">
        <f t="shared" si="165"/>
        <v/>
      </c>
      <c r="R3580" s="51" t="str">
        <f>IF($B3580="","",IFERROR(VLOOKUP($B3580,'ABC rotación'!$C:$G,5,0),"C"))</f>
        <v/>
      </c>
      <c r="S3580" s="41" t="str">
        <f t="shared" si="166"/>
        <v/>
      </c>
      <c r="T3580" s="40" t="str">
        <f t="shared" si="167"/>
        <v/>
      </c>
      <c r="U3580" s="23" t="str">
        <f>IF($B3580="","",VLOOKUP($T3580,Tablas!$X$14:$Y$17,2,1))</f>
        <v/>
      </c>
    </row>
    <row r="3581" spans="2:21" x14ac:dyDescent="0.2">
      <c r="B3581" s="1" t="str">
        <f>IF(Tablas!B3579="","",Tablas!B3579)</f>
        <v/>
      </c>
      <c r="C3581" s="1" t="str">
        <f>IF(Tablas!C3579="","",Tablas!C3579)</f>
        <v/>
      </c>
      <c r="D3581" s="1" t="str">
        <f>IF(Tablas!D3579="","",Tablas!D3579)</f>
        <v/>
      </c>
      <c r="E3581" s="1" t="str">
        <f>IF(Tablas!E3579="","",Tablas!E3579)</f>
        <v/>
      </c>
      <c r="F3581" s="1" t="str">
        <f>IF(Tablas!F3579="","",Tablas!F3579)</f>
        <v/>
      </c>
      <c r="G3581" s="1" t="str">
        <f>IF(Tablas!I3579="","",Tablas!I3579)</f>
        <v/>
      </c>
      <c r="H3581" s="1" t="s">
        <v>911</v>
      </c>
      <c r="I3581" s="39" t="str">
        <f>IF($B3581="","",-SUMIFS(Tabla7[Cantidad],Tabla7[Código del producto],$B3581,Tabla7[Tipo de movimiento],"SALIDA",Tabla7[Mes],I$5))</f>
        <v/>
      </c>
      <c r="J3581" s="39" t="str">
        <f>IF($B3581="","",-SUMIFS(Tabla7[Cantidad],Tabla7[Código del producto],$B3581,Tabla7[Tipo de movimiento],"SALIDA",Tabla7[Mes],J$5))</f>
        <v/>
      </c>
      <c r="K3581" s="39" t="str">
        <f>IF($B3581="","",-SUMIFS(Tabla7[Cantidad],Tabla7[Código del producto],$B3581,Tabla7[Tipo de movimiento],"SALIDA",Tabla7[Mes],K$5))</f>
        <v/>
      </c>
      <c r="L3581" s="39" t="str">
        <f>IF($B3581="","",-SUMIFS(Tabla7[Cantidad],Tabla7[Código del producto],$B3581,Tabla7[Tipo de movimiento],"SALIDA",Tabla7[Mes],L$5))</f>
        <v/>
      </c>
      <c r="M3581" s="39" t="str">
        <f>IF($B3581="","",-SUMIFS(Tabla7[Cantidad],Tabla7[Código del producto],$B3581,Tabla7[Tipo de movimiento],"SALIDA",Tabla7[Mes],M$5))</f>
        <v/>
      </c>
      <c r="N3581" s="39" t="str">
        <f>IF($B3581="","",-SUMIFS(Tabla7[Cantidad],Tabla7[Código del producto],$B3581,Tabla7[Tipo de movimiento],"SALIDA",Tabla7[Mes],N$5))</f>
        <v/>
      </c>
      <c r="O3581" s="39" t="str">
        <f>IF($B3581="","",-SUMIFS(Tabla7[Cantidad],Tabla7[Código del producto],$B3581,Tabla7[Tipo de movimiento],"SALIDA",Tabla7[Mes],O$5))</f>
        <v/>
      </c>
      <c r="P3581" s="39" t="str">
        <f>IF($B3581="","",-SUMIFS(Tabla7[Cantidad],Tabla7[Código del producto],$B3581,Tabla7[Tipo de movimiento],"SALIDA",Tabla7[Mes],P$5))</f>
        <v/>
      </c>
      <c r="Q3581" s="39" t="str">
        <f t="shared" si="165"/>
        <v/>
      </c>
      <c r="R3581" s="51" t="str">
        <f>IF($B3581="","",IFERROR(VLOOKUP($B3581,'ABC rotación'!$C:$G,5,0),"C"))</f>
        <v/>
      </c>
      <c r="S3581" s="41" t="str">
        <f t="shared" si="166"/>
        <v/>
      </c>
      <c r="T3581" s="40" t="str">
        <f t="shared" si="167"/>
        <v/>
      </c>
      <c r="U3581" s="23" t="str">
        <f>IF($B3581="","",VLOOKUP($T3581,Tablas!$X$14:$Y$17,2,1))</f>
        <v/>
      </c>
    </row>
    <row r="3582" spans="2:21" x14ac:dyDescent="0.2">
      <c r="B3582" s="1" t="str">
        <f>IF(Tablas!B3580="","",Tablas!B3580)</f>
        <v/>
      </c>
      <c r="C3582" s="1" t="str">
        <f>IF(Tablas!C3580="","",Tablas!C3580)</f>
        <v/>
      </c>
      <c r="D3582" s="1" t="str">
        <f>IF(Tablas!D3580="","",Tablas!D3580)</f>
        <v/>
      </c>
      <c r="E3582" s="1" t="str">
        <f>IF(Tablas!E3580="","",Tablas!E3580)</f>
        <v/>
      </c>
      <c r="F3582" s="1" t="str">
        <f>IF(Tablas!F3580="","",Tablas!F3580)</f>
        <v/>
      </c>
      <c r="G3582" s="1" t="str">
        <f>IF(Tablas!I3580="","",Tablas!I3580)</f>
        <v/>
      </c>
      <c r="H3582" s="1" t="s">
        <v>911</v>
      </c>
      <c r="I3582" s="39" t="str">
        <f>IF($B3582="","",-SUMIFS(Tabla7[Cantidad],Tabla7[Código del producto],$B3582,Tabla7[Tipo de movimiento],"SALIDA",Tabla7[Mes],I$5))</f>
        <v/>
      </c>
      <c r="J3582" s="39" t="str">
        <f>IF($B3582="","",-SUMIFS(Tabla7[Cantidad],Tabla7[Código del producto],$B3582,Tabla7[Tipo de movimiento],"SALIDA",Tabla7[Mes],J$5))</f>
        <v/>
      </c>
      <c r="K3582" s="39" t="str">
        <f>IF($B3582="","",-SUMIFS(Tabla7[Cantidad],Tabla7[Código del producto],$B3582,Tabla7[Tipo de movimiento],"SALIDA",Tabla7[Mes],K$5))</f>
        <v/>
      </c>
      <c r="L3582" s="39" t="str">
        <f>IF($B3582="","",-SUMIFS(Tabla7[Cantidad],Tabla7[Código del producto],$B3582,Tabla7[Tipo de movimiento],"SALIDA",Tabla7[Mes],L$5))</f>
        <v/>
      </c>
      <c r="M3582" s="39" t="str">
        <f>IF($B3582="","",-SUMIFS(Tabla7[Cantidad],Tabla7[Código del producto],$B3582,Tabla7[Tipo de movimiento],"SALIDA",Tabla7[Mes],M$5))</f>
        <v/>
      </c>
      <c r="N3582" s="39" t="str">
        <f>IF($B3582="","",-SUMIFS(Tabla7[Cantidad],Tabla7[Código del producto],$B3582,Tabla7[Tipo de movimiento],"SALIDA",Tabla7[Mes],N$5))</f>
        <v/>
      </c>
      <c r="O3582" s="39" t="str">
        <f>IF($B3582="","",-SUMIFS(Tabla7[Cantidad],Tabla7[Código del producto],$B3582,Tabla7[Tipo de movimiento],"SALIDA",Tabla7[Mes],O$5))</f>
        <v/>
      </c>
      <c r="P3582" s="39" t="str">
        <f>IF($B3582="","",-SUMIFS(Tabla7[Cantidad],Tabla7[Código del producto],$B3582,Tabla7[Tipo de movimiento],"SALIDA",Tabla7[Mes],P$5))</f>
        <v/>
      </c>
      <c r="Q3582" s="39" t="str">
        <f t="shared" si="165"/>
        <v/>
      </c>
      <c r="R3582" s="51" t="str">
        <f>IF($B3582="","",IFERROR(VLOOKUP($B3582,'ABC rotación'!$C:$G,5,0),"C"))</f>
        <v/>
      </c>
      <c r="S3582" s="41" t="str">
        <f t="shared" si="166"/>
        <v/>
      </c>
      <c r="T3582" s="40" t="str">
        <f t="shared" si="167"/>
        <v/>
      </c>
      <c r="U3582" s="23" t="str">
        <f>IF($B3582="","",VLOOKUP($T3582,Tablas!$X$14:$Y$17,2,1))</f>
        <v/>
      </c>
    </row>
    <row r="3583" spans="2:21" x14ac:dyDescent="0.2">
      <c r="B3583" s="1" t="str">
        <f>IF(Tablas!B3581="","",Tablas!B3581)</f>
        <v/>
      </c>
      <c r="C3583" s="1" t="str">
        <f>IF(Tablas!C3581="","",Tablas!C3581)</f>
        <v/>
      </c>
      <c r="D3583" s="1" t="str">
        <f>IF(Tablas!D3581="","",Tablas!D3581)</f>
        <v/>
      </c>
      <c r="E3583" s="1" t="str">
        <f>IF(Tablas!E3581="","",Tablas!E3581)</f>
        <v/>
      </c>
      <c r="F3583" s="1" t="str">
        <f>IF(Tablas!F3581="","",Tablas!F3581)</f>
        <v/>
      </c>
      <c r="G3583" s="1" t="str">
        <f>IF(Tablas!I3581="","",Tablas!I3581)</f>
        <v/>
      </c>
      <c r="H3583" s="1" t="s">
        <v>911</v>
      </c>
      <c r="I3583" s="39" t="str">
        <f>IF($B3583="","",-SUMIFS(Tabla7[Cantidad],Tabla7[Código del producto],$B3583,Tabla7[Tipo de movimiento],"SALIDA",Tabla7[Mes],I$5))</f>
        <v/>
      </c>
      <c r="J3583" s="39" t="str">
        <f>IF($B3583="","",-SUMIFS(Tabla7[Cantidad],Tabla7[Código del producto],$B3583,Tabla7[Tipo de movimiento],"SALIDA",Tabla7[Mes],J$5))</f>
        <v/>
      </c>
      <c r="K3583" s="39" t="str">
        <f>IF($B3583="","",-SUMIFS(Tabla7[Cantidad],Tabla7[Código del producto],$B3583,Tabla7[Tipo de movimiento],"SALIDA",Tabla7[Mes],K$5))</f>
        <v/>
      </c>
      <c r="L3583" s="39" t="str">
        <f>IF($B3583="","",-SUMIFS(Tabla7[Cantidad],Tabla7[Código del producto],$B3583,Tabla7[Tipo de movimiento],"SALIDA",Tabla7[Mes],L$5))</f>
        <v/>
      </c>
      <c r="M3583" s="39" t="str">
        <f>IF($B3583="","",-SUMIFS(Tabla7[Cantidad],Tabla7[Código del producto],$B3583,Tabla7[Tipo de movimiento],"SALIDA",Tabla7[Mes],M$5))</f>
        <v/>
      </c>
      <c r="N3583" s="39" t="str">
        <f>IF($B3583="","",-SUMIFS(Tabla7[Cantidad],Tabla7[Código del producto],$B3583,Tabla7[Tipo de movimiento],"SALIDA",Tabla7[Mes],N$5))</f>
        <v/>
      </c>
      <c r="O3583" s="39" t="str">
        <f>IF($B3583="","",-SUMIFS(Tabla7[Cantidad],Tabla7[Código del producto],$B3583,Tabla7[Tipo de movimiento],"SALIDA",Tabla7[Mes],O$5))</f>
        <v/>
      </c>
      <c r="P3583" s="39" t="str">
        <f>IF($B3583="","",-SUMIFS(Tabla7[Cantidad],Tabla7[Código del producto],$B3583,Tabla7[Tipo de movimiento],"SALIDA",Tabla7[Mes],P$5))</f>
        <v/>
      </c>
      <c r="Q3583" s="39" t="str">
        <f t="shared" si="165"/>
        <v/>
      </c>
      <c r="R3583" s="51" t="str">
        <f>IF($B3583="","",IFERROR(VLOOKUP($B3583,'ABC rotación'!$C:$G,5,0),"C"))</f>
        <v/>
      </c>
      <c r="S3583" s="41" t="str">
        <f t="shared" si="166"/>
        <v/>
      </c>
      <c r="T3583" s="40" t="str">
        <f t="shared" si="167"/>
        <v/>
      </c>
      <c r="U3583" s="23" t="str">
        <f>IF($B3583="","",VLOOKUP($T3583,Tablas!$X$14:$Y$17,2,1))</f>
        <v/>
      </c>
    </row>
    <row r="3584" spans="2:21" x14ac:dyDescent="0.2">
      <c r="B3584" s="1" t="str">
        <f>IF(Tablas!B3582="","",Tablas!B3582)</f>
        <v/>
      </c>
      <c r="C3584" s="1" t="str">
        <f>IF(Tablas!C3582="","",Tablas!C3582)</f>
        <v/>
      </c>
      <c r="D3584" s="1" t="str">
        <f>IF(Tablas!D3582="","",Tablas!D3582)</f>
        <v/>
      </c>
      <c r="E3584" s="1" t="str">
        <f>IF(Tablas!E3582="","",Tablas!E3582)</f>
        <v/>
      </c>
      <c r="F3584" s="1" t="str">
        <f>IF(Tablas!F3582="","",Tablas!F3582)</f>
        <v/>
      </c>
      <c r="G3584" s="1" t="str">
        <f>IF(Tablas!I3582="","",Tablas!I3582)</f>
        <v/>
      </c>
      <c r="H3584" s="1" t="s">
        <v>911</v>
      </c>
      <c r="I3584" s="39" t="str">
        <f>IF($B3584="","",-SUMIFS(Tabla7[Cantidad],Tabla7[Código del producto],$B3584,Tabla7[Tipo de movimiento],"SALIDA",Tabla7[Mes],I$5))</f>
        <v/>
      </c>
      <c r="J3584" s="39" t="str">
        <f>IF($B3584="","",-SUMIFS(Tabla7[Cantidad],Tabla7[Código del producto],$B3584,Tabla7[Tipo de movimiento],"SALIDA",Tabla7[Mes],J$5))</f>
        <v/>
      </c>
      <c r="K3584" s="39" t="str">
        <f>IF($B3584="","",-SUMIFS(Tabla7[Cantidad],Tabla7[Código del producto],$B3584,Tabla7[Tipo de movimiento],"SALIDA",Tabla7[Mes],K$5))</f>
        <v/>
      </c>
      <c r="L3584" s="39" t="str">
        <f>IF($B3584="","",-SUMIFS(Tabla7[Cantidad],Tabla7[Código del producto],$B3584,Tabla7[Tipo de movimiento],"SALIDA",Tabla7[Mes],L$5))</f>
        <v/>
      </c>
      <c r="M3584" s="39" t="str">
        <f>IF($B3584="","",-SUMIFS(Tabla7[Cantidad],Tabla7[Código del producto],$B3584,Tabla7[Tipo de movimiento],"SALIDA",Tabla7[Mes],M$5))</f>
        <v/>
      </c>
      <c r="N3584" s="39" t="str">
        <f>IF($B3584="","",-SUMIFS(Tabla7[Cantidad],Tabla7[Código del producto],$B3584,Tabla7[Tipo de movimiento],"SALIDA",Tabla7[Mes],N$5))</f>
        <v/>
      </c>
      <c r="O3584" s="39" t="str">
        <f>IF($B3584="","",-SUMIFS(Tabla7[Cantidad],Tabla7[Código del producto],$B3584,Tabla7[Tipo de movimiento],"SALIDA",Tabla7[Mes],O$5))</f>
        <v/>
      </c>
      <c r="P3584" s="39" t="str">
        <f>IF($B3584="","",-SUMIFS(Tabla7[Cantidad],Tabla7[Código del producto],$B3584,Tabla7[Tipo de movimiento],"SALIDA",Tabla7[Mes],P$5))</f>
        <v/>
      </c>
      <c r="Q3584" s="39" t="str">
        <f t="shared" si="165"/>
        <v/>
      </c>
      <c r="R3584" s="51" t="str">
        <f>IF($B3584="","",IFERROR(VLOOKUP($B3584,'ABC rotación'!$C:$G,5,0),"C"))</f>
        <v/>
      </c>
      <c r="S3584" s="41" t="str">
        <f t="shared" si="166"/>
        <v/>
      </c>
      <c r="T3584" s="40" t="str">
        <f t="shared" si="167"/>
        <v/>
      </c>
      <c r="U3584" s="23" t="str">
        <f>IF($B3584="","",VLOOKUP($T3584,Tablas!$X$14:$Y$17,2,1))</f>
        <v/>
      </c>
    </row>
    <row r="3585" spans="2:21" x14ac:dyDescent="0.2">
      <c r="B3585" s="1" t="str">
        <f>IF(Tablas!B3583="","",Tablas!B3583)</f>
        <v/>
      </c>
      <c r="C3585" s="1" t="str">
        <f>IF(Tablas!C3583="","",Tablas!C3583)</f>
        <v/>
      </c>
      <c r="D3585" s="1" t="str">
        <f>IF(Tablas!D3583="","",Tablas!D3583)</f>
        <v/>
      </c>
      <c r="E3585" s="1" t="str">
        <f>IF(Tablas!E3583="","",Tablas!E3583)</f>
        <v/>
      </c>
      <c r="F3585" s="1" t="str">
        <f>IF(Tablas!F3583="","",Tablas!F3583)</f>
        <v/>
      </c>
      <c r="G3585" s="1" t="str">
        <f>IF(Tablas!I3583="","",Tablas!I3583)</f>
        <v/>
      </c>
      <c r="H3585" s="1" t="s">
        <v>911</v>
      </c>
      <c r="I3585" s="39" t="str">
        <f>IF($B3585="","",-SUMIFS(Tabla7[Cantidad],Tabla7[Código del producto],$B3585,Tabla7[Tipo de movimiento],"SALIDA",Tabla7[Mes],I$5))</f>
        <v/>
      </c>
      <c r="J3585" s="39" t="str">
        <f>IF($B3585="","",-SUMIFS(Tabla7[Cantidad],Tabla7[Código del producto],$B3585,Tabla7[Tipo de movimiento],"SALIDA",Tabla7[Mes],J$5))</f>
        <v/>
      </c>
      <c r="K3585" s="39" t="str">
        <f>IF($B3585="","",-SUMIFS(Tabla7[Cantidad],Tabla7[Código del producto],$B3585,Tabla7[Tipo de movimiento],"SALIDA",Tabla7[Mes],K$5))</f>
        <v/>
      </c>
      <c r="L3585" s="39" t="str">
        <f>IF($B3585="","",-SUMIFS(Tabla7[Cantidad],Tabla7[Código del producto],$B3585,Tabla7[Tipo de movimiento],"SALIDA",Tabla7[Mes],L$5))</f>
        <v/>
      </c>
      <c r="M3585" s="39" t="str">
        <f>IF($B3585="","",-SUMIFS(Tabla7[Cantidad],Tabla7[Código del producto],$B3585,Tabla7[Tipo de movimiento],"SALIDA",Tabla7[Mes],M$5))</f>
        <v/>
      </c>
      <c r="N3585" s="39" t="str">
        <f>IF($B3585="","",-SUMIFS(Tabla7[Cantidad],Tabla7[Código del producto],$B3585,Tabla7[Tipo de movimiento],"SALIDA",Tabla7[Mes],N$5))</f>
        <v/>
      </c>
      <c r="O3585" s="39" t="str">
        <f>IF($B3585="","",-SUMIFS(Tabla7[Cantidad],Tabla7[Código del producto],$B3585,Tabla7[Tipo de movimiento],"SALIDA",Tabla7[Mes],O$5))</f>
        <v/>
      </c>
      <c r="P3585" s="39" t="str">
        <f>IF($B3585="","",-SUMIFS(Tabla7[Cantidad],Tabla7[Código del producto],$B3585,Tabla7[Tipo de movimiento],"SALIDA",Tabla7[Mes],P$5))</f>
        <v/>
      </c>
      <c r="Q3585" s="39" t="str">
        <f t="shared" si="165"/>
        <v/>
      </c>
      <c r="R3585" s="51" t="str">
        <f>IF($B3585="","",IFERROR(VLOOKUP($B3585,'ABC rotación'!$C:$G,5,0),"C"))</f>
        <v/>
      </c>
      <c r="S3585" s="41" t="str">
        <f t="shared" si="166"/>
        <v/>
      </c>
      <c r="T3585" s="40" t="str">
        <f t="shared" si="167"/>
        <v/>
      </c>
      <c r="U3585" s="23" t="str">
        <f>IF($B3585="","",VLOOKUP($T3585,Tablas!$X$14:$Y$17,2,1))</f>
        <v/>
      </c>
    </row>
    <row r="3586" spans="2:21" x14ac:dyDescent="0.2">
      <c r="B3586" s="1" t="str">
        <f>IF(Tablas!B3584="","",Tablas!B3584)</f>
        <v/>
      </c>
      <c r="C3586" s="1" t="str">
        <f>IF(Tablas!C3584="","",Tablas!C3584)</f>
        <v/>
      </c>
      <c r="D3586" s="1" t="str">
        <f>IF(Tablas!D3584="","",Tablas!D3584)</f>
        <v/>
      </c>
      <c r="E3586" s="1" t="str">
        <f>IF(Tablas!E3584="","",Tablas!E3584)</f>
        <v/>
      </c>
      <c r="F3586" s="1" t="str">
        <f>IF(Tablas!F3584="","",Tablas!F3584)</f>
        <v/>
      </c>
      <c r="G3586" s="1" t="str">
        <f>IF(Tablas!I3584="","",Tablas!I3584)</f>
        <v/>
      </c>
      <c r="H3586" s="1" t="s">
        <v>911</v>
      </c>
      <c r="I3586" s="39" t="str">
        <f>IF($B3586="","",-SUMIFS(Tabla7[Cantidad],Tabla7[Código del producto],$B3586,Tabla7[Tipo de movimiento],"SALIDA",Tabla7[Mes],I$5))</f>
        <v/>
      </c>
      <c r="J3586" s="39" t="str">
        <f>IF($B3586="","",-SUMIFS(Tabla7[Cantidad],Tabla7[Código del producto],$B3586,Tabla7[Tipo de movimiento],"SALIDA",Tabla7[Mes],J$5))</f>
        <v/>
      </c>
      <c r="K3586" s="39" t="str">
        <f>IF($B3586="","",-SUMIFS(Tabla7[Cantidad],Tabla7[Código del producto],$B3586,Tabla7[Tipo de movimiento],"SALIDA",Tabla7[Mes],K$5))</f>
        <v/>
      </c>
      <c r="L3586" s="39" t="str">
        <f>IF($B3586="","",-SUMIFS(Tabla7[Cantidad],Tabla7[Código del producto],$B3586,Tabla7[Tipo de movimiento],"SALIDA",Tabla7[Mes],L$5))</f>
        <v/>
      </c>
      <c r="M3586" s="39" t="str">
        <f>IF($B3586="","",-SUMIFS(Tabla7[Cantidad],Tabla7[Código del producto],$B3586,Tabla7[Tipo de movimiento],"SALIDA",Tabla7[Mes],M$5))</f>
        <v/>
      </c>
      <c r="N3586" s="39" t="str">
        <f>IF($B3586="","",-SUMIFS(Tabla7[Cantidad],Tabla7[Código del producto],$B3586,Tabla7[Tipo de movimiento],"SALIDA",Tabla7[Mes],N$5))</f>
        <v/>
      </c>
      <c r="O3586" s="39" t="str">
        <f>IF($B3586="","",-SUMIFS(Tabla7[Cantidad],Tabla7[Código del producto],$B3586,Tabla7[Tipo de movimiento],"SALIDA",Tabla7[Mes],O$5))</f>
        <v/>
      </c>
      <c r="P3586" s="39" t="str">
        <f>IF($B3586="","",-SUMIFS(Tabla7[Cantidad],Tabla7[Código del producto],$B3586,Tabla7[Tipo de movimiento],"SALIDA",Tabla7[Mes],P$5))</f>
        <v/>
      </c>
      <c r="Q3586" s="39" t="str">
        <f t="shared" si="165"/>
        <v/>
      </c>
      <c r="R3586" s="51" t="str">
        <f>IF($B3586="","",IFERROR(VLOOKUP($B3586,'ABC rotación'!$C:$G,5,0),"C"))</f>
        <v/>
      </c>
      <c r="S3586" s="41" t="str">
        <f t="shared" si="166"/>
        <v/>
      </c>
      <c r="T3586" s="40" t="str">
        <f t="shared" si="167"/>
        <v/>
      </c>
      <c r="U3586" s="23" t="str">
        <f>IF($B3586="","",VLOOKUP($T3586,Tablas!$X$14:$Y$17,2,1))</f>
        <v/>
      </c>
    </row>
    <row r="3587" spans="2:21" x14ac:dyDescent="0.2">
      <c r="B3587" s="1" t="str">
        <f>IF(Tablas!B3585="","",Tablas!B3585)</f>
        <v/>
      </c>
      <c r="C3587" s="1" t="str">
        <f>IF(Tablas!C3585="","",Tablas!C3585)</f>
        <v/>
      </c>
      <c r="D3587" s="1" t="str">
        <f>IF(Tablas!D3585="","",Tablas!D3585)</f>
        <v/>
      </c>
      <c r="E3587" s="1" t="str">
        <f>IF(Tablas!E3585="","",Tablas!E3585)</f>
        <v/>
      </c>
      <c r="F3587" s="1" t="str">
        <f>IF(Tablas!F3585="","",Tablas!F3585)</f>
        <v/>
      </c>
      <c r="G3587" s="1" t="str">
        <f>IF(Tablas!I3585="","",Tablas!I3585)</f>
        <v/>
      </c>
      <c r="H3587" s="1" t="s">
        <v>911</v>
      </c>
      <c r="I3587" s="39" t="str">
        <f>IF($B3587="","",-SUMIFS(Tabla7[Cantidad],Tabla7[Código del producto],$B3587,Tabla7[Tipo de movimiento],"SALIDA",Tabla7[Mes],I$5))</f>
        <v/>
      </c>
      <c r="J3587" s="39" t="str">
        <f>IF($B3587="","",-SUMIFS(Tabla7[Cantidad],Tabla7[Código del producto],$B3587,Tabla7[Tipo de movimiento],"SALIDA",Tabla7[Mes],J$5))</f>
        <v/>
      </c>
      <c r="K3587" s="39" t="str">
        <f>IF($B3587="","",-SUMIFS(Tabla7[Cantidad],Tabla7[Código del producto],$B3587,Tabla7[Tipo de movimiento],"SALIDA",Tabla7[Mes],K$5))</f>
        <v/>
      </c>
      <c r="L3587" s="39" t="str">
        <f>IF($B3587="","",-SUMIFS(Tabla7[Cantidad],Tabla7[Código del producto],$B3587,Tabla7[Tipo de movimiento],"SALIDA",Tabla7[Mes],L$5))</f>
        <v/>
      </c>
      <c r="M3587" s="39" t="str">
        <f>IF($B3587="","",-SUMIFS(Tabla7[Cantidad],Tabla7[Código del producto],$B3587,Tabla7[Tipo de movimiento],"SALIDA",Tabla7[Mes],M$5))</f>
        <v/>
      </c>
      <c r="N3587" s="39" t="str">
        <f>IF($B3587="","",-SUMIFS(Tabla7[Cantidad],Tabla7[Código del producto],$B3587,Tabla7[Tipo de movimiento],"SALIDA",Tabla7[Mes],N$5))</f>
        <v/>
      </c>
      <c r="O3587" s="39" t="str">
        <f>IF($B3587="","",-SUMIFS(Tabla7[Cantidad],Tabla7[Código del producto],$B3587,Tabla7[Tipo de movimiento],"SALIDA",Tabla7[Mes],O$5))</f>
        <v/>
      </c>
      <c r="P3587" s="39" t="str">
        <f>IF($B3587="","",-SUMIFS(Tabla7[Cantidad],Tabla7[Código del producto],$B3587,Tabla7[Tipo de movimiento],"SALIDA",Tabla7[Mes],P$5))</f>
        <v/>
      </c>
      <c r="Q3587" s="39" t="str">
        <f t="shared" si="165"/>
        <v/>
      </c>
      <c r="R3587" s="51" t="str">
        <f>IF($B3587="","",IFERROR(VLOOKUP($B3587,'ABC rotación'!$C:$G,5,0),"C"))</f>
        <v/>
      </c>
      <c r="S3587" s="41" t="str">
        <f t="shared" si="166"/>
        <v/>
      </c>
      <c r="T3587" s="40" t="str">
        <f t="shared" si="167"/>
        <v/>
      </c>
      <c r="U3587" s="23" t="str">
        <f>IF($B3587="","",VLOOKUP($T3587,Tablas!$X$14:$Y$17,2,1))</f>
        <v/>
      </c>
    </row>
    <row r="3588" spans="2:21" x14ac:dyDescent="0.2">
      <c r="B3588" s="1" t="str">
        <f>IF(Tablas!B3586="","",Tablas!B3586)</f>
        <v/>
      </c>
      <c r="C3588" s="1" t="str">
        <f>IF(Tablas!C3586="","",Tablas!C3586)</f>
        <v/>
      </c>
      <c r="D3588" s="1" t="str">
        <f>IF(Tablas!D3586="","",Tablas!D3586)</f>
        <v/>
      </c>
      <c r="E3588" s="1" t="str">
        <f>IF(Tablas!E3586="","",Tablas!E3586)</f>
        <v/>
      </c>
      <c r="F3588" s="1" t="str">
        <f>IF(Tablas!F3586="","",Tablas!F3586)</f>
        <v/>
      </c>
      <c r="G3588" s="1" t="str">
        <f>IF(Tablas!I3586="","",Tablas!I3586)</f>
        <v/>
      </c>
      <c r="H3588" s="1" t="s">
        <v>911</v>
      </c>
      <c r="I3588" s="39" t="str">
        <f>IF($B3588="","",-SUMIFS(Tabla7[Cantidad],Tabla7[Código del producto],$B3588,Tabla7[Tipo de movimiento],"SALIDA",Tabla7[Mes],I$5))</f>
        <v/>
      </c>
      <c r="J3588" s="39" t="str">
        <f>IF($B3588="","",-SUMIFS(Tabla7[Cantidad],Tabla7[Código del producto],$B3588,Tabla7[Tipo de movimiento],"SALIDA",Tabla7[Mes],J$5))</f>
        <v/>
      </c>
      <c r="K3588" s="39" t="str">
        <f>IF($B3588="","",-SUMIFS(Tabla7[Cantidad],Tabla7[Código del producto],$B3588,Tabla7[Tipo de movimiento],"SALIDA",Tabla7[Mes],K$5))</f>
        <v/>
      </c>
      <c r="L3588" s="39" t="str">
        <f>IF($B3588="","",-SUMIFS(Tabla7[Cantidad],Tabla7[Código del producto],$B3588,Tabla7[Tipo de movimiento],"SALIDA",Tabla7[Mes],L$5))</f>
        <v/>
      </c>
      <c r="M3588" s="39" t="str">
        <f>IF($B3588="","",-SUMIFS(Tabla7[Cantidad],Tabla7[Código del producto],$B3588,Tabla7[Tipo de movimiento],"SALIDA",Tabla7[Mes],M$5))</f>
        <v/>
      </c>
      <c r="N3588" s="39" t="str">
        <f>IF($B3588="","",-SUMIFS(Tabla7[Cantidad],Tabla7[Código del producto],$B3588,Tabla7[Tipo de movimiento],"SALIDA",Tabla7[Mes],N$5))</f>
        <v/>
      </c>
      <c r="O3588" s="39" t="str">
        <f>IF($B3588="","",-SUMIFS(Tabla7[Cantidad],Tabla7[Código del producto],$B3588,Tabla7[Tipo de movimiento],"SALIDA",Tabla7[Mes],O$5))</f>
        <v/>
      </c>
      <c r="P3588" s="39" t="str">
        <f>IF($B3588="","",-SUMIFS(Tabla7[Cantidad],Tabla7[Código del producto],$B3588,Tabla7[Tipo de movimiento],"SALIDA",Tabla7[Mes],P$5))</f>
        <v/>
      </c>
      <c r="Q3588" s="39" t="str">
        <f t="shared" si="165"/>
        <v/>
      </c>
      <c r="R3588" s="51" t="str">
        <f>IF($B3588="","",IFERROR(VLOOKUP($B3588,'ABC rotación'!$C:$G,5,0),"C"))</f>
        <v/>
      </c>
      <c r="S3588" s="41" t="str">
        <f t="shared" si="166"/>
        <v/>
      </c>
      <c r="T3588" s="40" t="str">
        <f t="shared" si="167"/>
        <v/>
      </c>
      <c r="U3588" s="23" t="str">
        <f>IF($B3588="","",VLOOKUP($T3588,Tablas!$X$14:$Y$17,2,1))</f>
        <v/>
      </c>
    </row>
    <row r="3589" spans="2:21" x14ac:dyDescent="0.2">
      <c r="B3589" s="1" t="str">
        <f>IF(Tablas!B3587="","",Tablas!B3587)</f>
        <v/>
      </c>
      <c r="C3589" s="1" t="str">
        <f>IF(Tablas!C3587="","",Tablas!C3587)</f>
        <v/>
      </c>
      <c r="D3589" s="1" t="str">
        <f>IF(Tablas!D3587="","",Tablas!D3587)</f>
        <v/>
      </c>
      <c r="E3589" s="1" t="str">
        <f>IF(Tablas!E3587="","",Tablas!E3587)</f>
        <v/>
      </c>
      <c r="F3589" s="1" t="str">
        <f>IF(Tablas!F3587="","",Tablas!F3587)</f>
        <v/>
      </c>
      <c r="G3589" s="1" t="str">
        <f>IF(Tablas!I3587="","",Tablas!I3587)</f>
        <v/>
      </c>
      <c r="H3589" s="1" t="s">
        <v>911</v>
      </c>
      <c r="I3589" s="39" t="str">
        <f>IF($B3589="","",-SUMIFS(Tabla7[Cantidad],Tabla7[Código del producto],$B3589,Tabla7[Tipo de movimiento],"SALIDA",Tabla7[Mes],I$5))</f>
        <v/>
      </c>
      <c r="J3589" s="39" t="str">
        <f>IF($B3589="","",-SUMIFS(Tabla7[Cantidad],Tabla7[Código del producto],$B3589,Tabla7[Tipo de movimiento],"SALIDA",Tabla7[Mes],J$5))</f>
        <v/>
      </c>
      <c r="K3589" s="39" t="str">
        <f>IF($B3589="","",-SUMIFS(Tabla7[Cantidad],Tabla7[Código del producto],$B3589,Tabla7[Tipo de movimiento],"SALIDA",Tabla7[Mes],K$5))</f>
        <v/>
      </c>
      <c r="L3589" s="39" t="str">
        <f>IF($B3589="","",-SUMIFS(Tabla7[Cantidad],Tabla7[Código del producto],$B3589,Tabla7[Tipo de movimiento],"SALIDA",Tabla7[Mes],L$5))</f>
        <v/>
      </c>
      <c r="M3589" s="39" t="str">
        <f>IF($B3589="","",-SUMIFS(Tabla7[Cantidad],Tabla7[Código del producto],$B3589,Tabla7[Tipo de movimiento],"SALIDA",Tabla7[Mes],M$5))</f>
        <v/>
      </c>
      <c r="N3589" s="39" t="str">
        <f>IF($B3589="","",-SUMIFS(Tabla7[Cantidad],Tabla7[Código del producto],$B3589,Tabla7[Tipo de movimiento],"SALIDA",Tabla7[Mes],N$5))</f>
        <v/>
      </c>
      <c r="O3589" s="39" t="str">
        <f>IF($B3589="","",-SUMIFS(Tabla7[Cantidad],Tabla7[Código del producto],$B3589,Tabla7[Tipo de movimiento],"SALIDA",Tabla7[Mes],O$5))</f>
        <v/>
      </c>
      <c r="P3589" s="39" t="str">
        <f>IF($B3589="","",-SUMIFS(Tabla7[Cantidad],Tabla7[Código del producto],$B3589,Tabla7[Tipo de movimiento],"SALIDA",Tabla7[Mes],P$5))</f>
        <v/>
      </c>
      <c r="Q3589" s="39" t="str">
        <f t="shared" si="165"/>
        <v/>
      </c>
      <c r="R3589" s="51" t="str">
        <f>IF($B3589="","",IFERROR(VLOOKUP($B3589,'ABC rotación'!$C:$G,5,0),"C"))</f>
        <v/>
      </c>
      <c r="S3589" s="41" t="str">
        <f t="shared" si="166"/>
        <v/>
      </c>
      <c r="T3589" s="40" t="str">
        <f t="shared" si="167"/>
        <v/>
      </c>
      <c r="U3589" s="23" t="str">
        <f>IF($B3589="","",VLOOKUP($T3589,Tablas!$X$14:$Y$17,2,1))</f>
        <v/>
      </c>
    </row>
    <row r="3590" spans="2:21" x14ac:dyDescent="0.2">
      <c r="B3590" s="1" t="str">
        <f>IF(Tablas!B3588="","",Tablas!B3588)</f>
        <v/>
      </c>
      <c r="C3590" s="1" t="str">
        <f>IF(Tablas!C3588="","",Tablas!C3588)</f>
        <v/>
      </c>
      <c r="D3590" s="1" t="str">
        <f>IF(Tablas!D3588="","",Tablas!D3588)</f>
        <v/>
      </c>
      <c r="E3590" s="1" t="str">
        <f>IF(Tablas!E3588="","",Tablas!E3588)</f>
        <v/>
      </c>
      <c r="F3590" s="1" t="str">
        <f>IF(Tablas!F3588="","",Tablas!F3588)</f>
        <v/>
      </c>
      <c r="G3590" s="1" t="str">
        <f>IF(Tablas!I3588="","",Tablas!I3588)</f>
        <v/>
      </c>
      <c r="H3590" s="1" t="s">
        <v>911</v>
      </c>
      <c r="I3590" s="39" t="str">
        <f>IF($B3590="","",-SUMIFS(Tabla7[Cantidad],Tabla7[Código del producto],$B3590,Tabla7[Tipo de movimiento],"SALIDA",Tabla7[Mes],I$5))</f>
        <v/>
      </c>
      <c r="J3590" s="39" t="str">
        <f>IF($B3590="","",-SUMIFS(Tabla7[Cantidad],Tabla7[Código del producto],$B3590,Tabla7[Tipo de movimiento],"SALIDA",Tabla7[Mes],J$5))</f>
        <v/>
      </c>
      <c r="K3590" s="39" t="str">
        <f>IF($B3590="","",-SUMIFS(Tabla7[Cantidad],Tabla7[Código del producto],$B3590,Tabla7[Tipo de movimiento],"SALIDA",Tabla7[Mes],K$5))</f>
        <v/>
      </c>
      <c r="L3590" s="39" t="str">
        <f>IF($B3590="","",-SUMIFS(Tabla7[Cantidad],Tabla7[Código del producto],$B3590,Tabla7[Tipo de movimiento],"SALIDA",Tabla7[Mes],L$5))</f>
        <v/>
      </c>
      <c r="M3590" s="39" t="str">
        <f>IF($B3590="","",-SUMIFS(Tabla7[Cantidad],Tabla7[Código del producto],$B3590,Tabla7[Tipo de movimiento],"SALIDA",Tabla7[Mes],M$5))</f>
        <v/>
      </c>
      <c r="N3590" s="39" t="str">
        <f>IF($B3590="","",-SUMIFS(Tabla7[Cantidad],Tabla7[Código del producto],$B3590,Tabla7[Tipo de movimiento],"SALIDA",Tabla7[Mes],N$5))</f>
        <v/>
      </c>
      <c r="O3590" s="39" t="str">
        <f>IF($B3590="","",-SUMIFS(Tabla7[Cantidad],Tabla7[Código del producto],$B3590,Tabla7[Tipo de movimiento],"SALIDA",Tabla7[Mes],O$5))</f>
        <v/>
      </c>
      <c r="P3590" s="39" t="str">
        <f>IF($B3590="","",-SUMIFS(Tabla7[Cantidad],Tabla7[Código del producto],$B3590,Tabla7[Tipo de movimiento],"SALIDA",Tabla7[Mes],P$5))</f>
        <v/>
      </c>
      <c r="Q3590" s="39" t="str">
        <f t="shared" si="165"/>
        <v/>
      </c>
      <c r="R3590" s="51" t="str">
        <f>IF($B3590="","",IFERROR(VLOOKUP($B3590,'ABC rotación'!$C:$G,5,0),"C"))</f>
        <v/>
      </c>
      <c r="S3590" s="41" t="str">
        <f t="shared" si="166"/>
        <v/>
      </c>
      <c r="T3590" s="40" t="str">
        <f t="shared" si="167"/>
        <v/>
      </c>
      <c r="U3590" s="23" t="str">
        <f>IF($B3590="","",VLOOKUP($T3590,Tablas!$X$14:$Y$17,2,1))</f>
        <v/>
      </c>
    </row>
    <row r="3591" spans="2:21" x14ac:dyDescent="0.2">
      <c r="B3591" s="1" t="str">
        <f>IF(Tablas!B3589="","",Tablas!B3589)</f>
        <v/>
      </c>
      <c r="C3591" s="1" t="str">
        <f>IF(Tablas!C3589="","",Tablas!C3589)</f>
        <v/>
      </c>
      <c r="D3591" s="1" t="str">
        <f>IF(Tablas!D3589="","",Tablas!D3589)</f>
        <v/>
      </c>
      <c r="E3591" s="1" t="str">
        <f>IF(Tablas!E3589="","",Tablas!E3589)</f>
        <v/>
      </c>
      <c r="F3591" s="1" t="str">
        <f>IF(Tablas!F3589="","",Tablas!F3589)</f>
        <v/>
      </c>
      <c r="G3591" s="1" t="str">
        <f>IF(Tablas!I3589="","",Tablas!I3589)</f>
        <v/>
      </c>
      <c r="H3591" s="1" t="s">
        <v>911</v>
      </c>
      <c r="I3591" s="39" t="str">
        <f>IF($B3591="","",-SUMIFS(Tabla7[Cantidad],Tabla7[Código del producto],$B3591,Tabla7[Tipo de movimiento],"SALIDA",Tabla7[Mes],I$5))</f>
        <v/>
      </c>
      <c r="J3591" s="39" t="str">
        <f>IF($B3591="","",-SUMIFS(Tabla7[Cantidad],Tabla7[Código del producto],$B3591,Tabla7[Tipo de movimiento],"SALIDA",Tabla7[Mes],J$5))</f>
        <v/>
      </c>
      <c r="K3591" s="39" t="str">
        <f>IF($B3591="","",-SUMIFS(Tabla7[Cantidad],Tabla7[Código del producto],$B3591,Tabla7[Tipo de movimiento],"SALIDA",Tabla7[Mes],K$5))</f>
        <v/>
      </c>
      <c r="L3591" s="39" t="str">
        <f>IF($B3591="","",-SUMIFS(Tabla7[Cantidad],Tabla7[Código del producto],$B3591,Tabla7[Tipo de movimiento],"SALIDA",Tabla7[Mes],L$5))</f>
        <v/>
      </c>
      <c r="M3591" s="39" t="str">
        <f>IF($B3591="","",-SUMIFS(Tabla7[Cantidad],Tabla7[Código del producto],$B3591,Tabla7[Tipo de movimiento],"SALIDA",Tabla7[Mes],M$5))</f>
        <v/>
      </c>
      <c r="N3591" s="39" t="str">
        <f>IF($B3591="","",-SUMIFS(Tabla7[Cantidad],Tabla7[Código del producto],$B3591,Tabla7[Tipo de movimiento],"SALIDA",Tabla7[Mes],N$5))</f>
        <v/>
      </c>
      <c r="O3591" s="39" t="str">
        <f>IF($B3591="","",-SUMIFS(Tabla7[Cantidad],Tabla7[Código del producto],$B3591,Tabla7[Tipo de movimiento],"SALIDA",Tabla7[Mes],O$5))</f>
        <v/>
      </c>
      <c r="P3591" s="39" t="str">
        <f>IF($B3591="","",-SUMIFS(Tabla7[Cantidad],Tabla7[Código del producto],$B3591,Tabla7[Tipo de movimiento],"SALIDA",Tabla7[Mes],P$5))</f>
        <v/>
      </c>
      <c r="Q3591" s="39" t="str">
        <f t="shared" ref="Q3591:Q3654" si="168">IF($B3591="","",IFERROR(AVERAGE(N3591:P3591),0))</f>
        <v/>
      </c>
      <c r="R3591" s="51" t="str">
        <f>IF($B3591="","",IFERROR(VLOOKUP($B3591,'ABC rotación'!$C:$G,5,0),"C"))</f>
        <v/>
      </c>
      <c r="S3591" s="41" t="str">
        <f t="shared" ref="S3591:S3654" si="169">IF($B3591="","",IFERROR(H3591/Q3591*30,0))</f>
        <v/>
      </c>
      <c r="T3591" s="40" t="str">
        <f t="shared" ref="T3591:T3654" si="170">IF($B3591="","",S3591/F3591)</f>
        <v/>
      </c>
      <c r="U3591" s="23" t="str">
        <f>IF($B3591="","",VLOOKUP($T3591,Tablas!$X$14:$Y$17,2,1))</f>
        <v/>
      </c>
    </row>
    <row r="3592" spans="2:21" x14ac:dyDescent="0.2">
      <c r="B3592" s="1" t="str">
        <f>IF(Tablas!B3590="","",Tablas!B3590)</f>
        <v/>
      </c>
      <c r="C3592" s="1" t="str">
        <f>IF(Tablas!C3590="","",Tablas!C3590)</f>
        <v/>
      </c>
      <c r="D3592" s="1" t="str">
        <f>IF(Tablas!D3590="","",Tablas!D3590)</f>
        <v/>
      </c>
      <c r="E3592" s="1" t="str">
        <f>IF(Tablas!E3590="","",Tablas!E3590)</f>
        <v/>
      </c>
      <c r="F3592" s="1" t="str">
        <f>IF(Tablas!F3590="","",Tablas!F3590)</f>
        <v/>
      </c>
      <c r="G3592" s="1" t="str">
        <f>IF(Tablas!I3590="","",Tablas!I3590)</f>
        <v/>
      </c>
      <c r="H3592" s="1" t="s">
        <v>911</v>
      </c>
      <c r="I3592" s="39" t="str">
        <f>IF($B3592="","",-SUMIFS(Tabla7[Cantidad],Tabla7[Código del producto],$B3592,Tabla7[Tipo de movimiento],"SALIDA",Tabla7[Mes],I$5))</f>
        <v/>
      </c>
      <c r="J3592" s="39" t="str">
        <f>IF($B3592="","",-SUMIFS(Tabla7[Cantidad],Tabla7[Código del producto],$B3592,Tabla7[Tipo de movimiento],"SALIDA",Tabla7[Mes],J$5))</f>
        <v/>
      </c>
      <c r="K3592" s="39" t="str">
        <f>IF($B3592="","",-SUMIFS(Tabla7[Cantidad],Tabla7[Código del producto],$B3592,Tabla7[Tipo de movimiento],"SALIDA",Tabla7[Mes],K$5))</f>
        <v/>
      </c>
      <c r="L3592" s="39" t="str">
        <f>IF($B3592="","",-SUMIFS(Tabla7[Cantidad],Tabla7[Código del producto],$B3592,Tabla7[Tipo de movimiento],"SALIDA",Tabla7[Mes],L$5))</f>
        <v/>
      </c>
      <c r="M3592" s="39" t="str">
        <f>IF($B3592="","",-SUMIFS(Tabla7[Cantidad],Tabla7[Código del producto],$B3592,Tabla7[Tipo de movimiento],"SALIDA",Tabla7[Mes],M$5))</f>
        <v/>
      </c>
      <c r="N3592" s="39" t="str">
        <f>IF($B3592="","",-SUMIFS(Tabla7[Cantidad],Tabla7[Código del producto],$B3592,Tabla7[Tipo de movimiento],"SALIDA",Tabla7[Mes],N$5))</f>
        <v/>
      </c>
      <c r="O3592" s="39" t="str">
        <f>IF($B3592="","",-SUMIFS(Tabla7[Cantidad],Tabla7[Código del producto],$B3592,Tabla7[Tipo de movimiento],"SALIDA",Tabla7[Mes],O$5))</f>
        <v/>
      </c>
      <c r="P3592" s="39" t="str">
        <f>IF($B3592="","",-SUMIFS(Tabla7[Cantidad],Tabla7[Código del producto],$B3592,Tabla7[Tipo de movimiento],"SALIDA",Tabla7[Mes],P$5))</f>
        <v/>
      </c>
      <c r="Q3592" s="39" t="str">
        <f t="shared" si="168"/>
        <v/>
      </c>
      <c r="R3592" s="51" t="str">
        <f>IF($B3592="","",IFERROR(VLOOKUP($B3592,'ABC rotación'!$C:$G,5,0),"C"))</f>
        <v/>
      </c>
      <c r="S3592" s="41" t="str">
        <f t="shared" si="169"/>
        <v/>
      </c>
      <c r="T3592" s="40" t="str">
        <f t="shared" si="170"/>
        <v/>
      </c>
      <c r="U3592" s="23" t="str">
        <f>IF($B3592="","",VLOOKUP($T3592,Tablas!$X$14:$Y$17,2,1))</f>
        <v/>
      </c>
    </row>
    <row r="3593" spans="2:21" x14ac:dyDescent="0.2">
      <c r="B3593" s="1" t="str">
        <f>IF(Tablas!B3591="","",Tablas!B3591)</f>
        <v/>
      </c>
      <c r="C3593" s="1" t="str">
        <f>IF(Tablas!C3591="","",Tablas!C3591)</f>
        <v/>
      </c>
      <c r="D3593" s="1" t="str">
        <f>IF(Tablas!D3591="","",Tablas!D3591)</f>
        <v/>
      </c>
      <c r="E3593" s="1" t="str">
        <f>IF(Tablas!E3591="","",Tablas!E3591)</f>
        <v/>
      </c>
      <c r="F3593" s="1" t="str">
        <f>IF(Tablas!F3591="","",Tablas!F3591)</f>
        <v/>
      </c>
      <c r="G3593" s="1" t="str">
        <f>IF(Tablas!I3591="","",Tablas!I3591)</f>
        <v/>
      </c>
      <c r="H3593" s="1" t="s">
        <v>911</v>
      </c>
      <c r="I3593" s="39" t="str">
        <f>IF($B3593="","",-SUMIFS(Tabla7[Cantidad],Tabla7[Código del producto],$B3593,Tabla7[Tipo de movimiento],"SALIDA",Tabla7[Mes],I$5))</f>
        <v/>
      </c>
      <c r="J3593" s="39" t="str">
        <f>IF($B3593="","",-SUMIFS(Tabla7[Cantidad],Tabla7[Código del producto],$B3593,Tabla7[Tipo de movimiento],"SALIDA",Tabla7[Mes],J$5))</f>
        <v/>
      </c>
      <c r="K3593" s="39" t="str">
        <f>IF($B3593="","",-SUMIFS(Tabla7[Cantidad],Tabla7[Código del producto],$B3593,Tabla7[Tipo de movimiento],"SALIDA",Tabla7[Mes],K$5))</f>
        <v/>
      </c>
      <c r="L3593" s="39" t="str">
        <f>IF($B3593="","",-SUMIFS(Tabla7[Cantidad],Tabla7[Código del producto],$B3593,Tabla7[Tipo de movimiento],"SALIDA",Tabla7[Mes],L$5))</f>
        <v/>
      </c>
      <c r="M3593" s="39" t="str">
        <f>IF($B3593="","",-SUMIFS(Tabla7[Cantidad],Tabla7[Código del producto],$B3593,Tabla7[Tipo de movimiento],"SALIDA",Tabla7[Mes],M$5))</f>
        <v/>
      </c>
      <c r="N3593" s="39" t="str">
        <f>IF($B3593="","",-SUMIFS(Tabla7[Cantidad],Tabla7[Código del producto],$B3593,Tabla7[Tipo de movimiento],"SALIDA",Tabla7[Mes],N$5))</f>
        <v/>
      </c>
      <c r="O3593" s="39" t="str">
        <f>IF($B3593="","",-SUMIFS(Tabla7[Cantidad],Tabla7[Código del producto],$B3593,Tabla7[Tipo de movimiento],"SALIDA",Tabla7[Mes],O$5))</f>
        <v/>
      </c>
      <c r="P3593" s="39" t="str">
        <f>IF($B3593="","",-SUMIFS(Tabla7[Cantidad],Tabla7[Código del producto],$B3593,Tabla7[Tipo de movimiento],"SALIDA",Tabla7[Mes],P$5))</f>
        <v/>
      </c>
      <c r="Q3593" s="39" t="str">
        <f t="shared" si="168"/>
        <v/>
      </c>
      <c r="R3593" s="51" t="str">
        <f>IF($B3593="","",IFERROR(VLOOKUP($B3593,'ABC rotación'!$C:$G,5,0),"C"))</f>
        <v/>
      </c>
      <c r="S3593" s="41" t="str">
        <f t="shared" si="169"/>
        <v/>
      </c>
      <c r="T3593" s="40" t="str">
        <f t="shared" si="170"/>
        <v/>
      </c>
      <c r="U3593" s="23" t="str">
        <f>IF($B3593="","",VLOOKUP($T3593,Tablas!$X$14:$Y$17,2,1))</f>
        <v/>
      </c>
    </row>
    <row r="3594" spans="2:21" x14ac:dyDescent="0.2">
      <c r="B3594" s="1" t="str">
        <f>IF(Tablas!B3592="","",Tablas!B3592)</f>
        <v/>
      </c>
      <c r="C3594" s="1" t="str">
        <f>IF(Tablas!C3592="","",Tablas!C3592)</f>
        <v/>
      </c>
      <c r="D3594" s="1" t="str">
        <f>IF(Tablas!D3592="","",Tablas!D3592)</f>
        <v/>
      </c>
      <c r="E3594" s="1" t="str">
        <f>IF(Tablas!E3592="","",Tablas!E3592)</f>
        <v/>
      </c>
      <c r="F3594" s="1" t="str">
        <f>IF(Tablas!F3592="","",Tablas!F3592)</f>
        <v/>
      </c>
      <c r="G3594" s="1" t="str">
        <f>IF(Tablas!I3592="","",Tablas!I3592)</f>
        <v/>
      </c>
      <c r="H3594" s="1" t="s">
        <v>911</v>
      </c>
      <c r="I3594" s="39" t="str">
        <f>IF($B3594="","",-SUMIFS(Tabla7[Cantidad],Tabla7[Código del producto],$B3594,Tabla7[Tipo de movimiento],"SALIDA",Tabla7[Mes],I$5))</f>
        <v/>
      </c>
      <c r="J3594" s="39" t="str">
        <f>IF($B3594="","",-SUMIFS(Tabla7[Cantidad],Tabla7[Código del producto],$B3594,Tabla7[Tipo de movimiento],"SALIDA",Tabla7[Mes],J$5))</f>
        <v/>
      </c>
      <c r="K3594" s="39" t="str">
        <f>IF($B3594="","",-SUMIFS(Tabla7[Cantidad],Tabla7[Código del producto],$B3594,Tabla7[Tipo de movimiento],"SALIDA",Tabla7[Mes],K$5))</f>
        <v/>
      </c>
      <c r="L3594" s="39" t="str">
        <f>IF($B3594="","",-SUMIFS(Tabla7[Cantidad],Tabla7[Código del producto],$B3594,Tabla7[Tipo de movimiento],"SALIDA",Tabla7[Mes],L$5))</f>
        <v/>
      </c>
      <c r="M3594" s="39" t="str">
        <f>IF($B3594="","",-SUMIFS(Tabla7[Cantidad],Tabla7[Código del producto],$B3594,Tabla7[Tipo de movimiento],"SALIDA",Tabla7[Mes],M$5))</f>
        <v/>
      </c>
      <c r="N3594" s="39" t="str">
        <f>IF($B3594="","",-SUMIFS(Tabla7[Cantidad],Tabla7[Código del producto],$B3594,Tabla7[Tipo de movimiento],"SALIDA",Tabla7[Mes],N$5))</f>
        <v/>
      </c>
      <c r="O3594" s="39" t="str">
        <f>IF($B3594="","",-SUMIFS(Tabla7[Cantidad],Tabla7[Código del producto],$B3594,Tabla7[Tipo de movimiento],"SALIDA",Tabla7[Mes],O$5))</f>
        <v/>
      </c>
      <c r="P3594" s="39" t="str">
        <f>IF($B3594="","",-SUMIFS(Tabla7[Cantidad],Tabla7[Código del producto],$B3594,Tabla7[Tipo de movimiento],"SALIDA",Tabla7[Mes],P$5))</f>
        <v/>
      </c>
      <c r="Q3594" s="39" t="str">
        <f t="shared" si="168"/>
        <v/>
      </c>
      <c r="R3594" s="51" t="str">
        <f>IF($B3594="","",IFERROR(VLOOKUP($B3594,'ABC rotación'!$C:$G,5,0),"C"))</f>
        <v/>
      </c>
      <c r="S3594" s="41" t="str">
        <f t="shared" si="169"/>
        <v/>
      </c>
      <c r="T3594" s="40" t="str">
        <f t="shared" si="170"/>
        <v/>
      </c>
      <c r="U3594" s="23" t="str">
        <f>IF($B3594="","",VLOOKUP($T3594,Tablas!$X$14:$Y$17,2,1))</f>
        <v/>
      </c>
    </row>
    <row r="3595" spans="2:21" x14ac:dyDescent="0.2">
      <c r="B3595" s="1" t="str">
        <f>IF(Tablas!B3593="","",Tablas!B3593)</f>
        <v/>
      </c>
      <c r="C3595" s="1" t="str">
        <f>IF(Tablas!C3593="","",Tablas!C3593)</f>
        <v/>
      </c>
      <c r="D3595" s="1" t="str">
        <f>IF(Tablas!D3593="","",Tablas!D3593)</f>
        <v/>
      </c>
      <c r="E3595" s="1" t="str">
        <f>IF(Tablas!E3593="","",Tablas!E3593)</f>
        <v/>
      </c>
      <c r="F3595" s="1" t="str">
        <f>IF(Tablas!F3593="","",Tablas!F3593)</f>
        <v/>
      </c>
      <c r="G3595" s="1" t="str">
        <f>IF(Tablas!I3593="","",Tablas!I3593)</f>
        <v/>
      </c>
      <c r="H3595" s="1" t="s">
        <v>911</v>
      </c>
      <c r="I3595" s="39" t="str">
        <f>IF($B3595="","",-SUMIFS(Tabla7[Cantidad],Tabla7[Código del producto],$B3595,Tabla7[Tipo de movimiento],"SALIDA",Tabla7[Mes],I$5))</f>
        <v/>
      </c>
      <c r="J3595" s="39" t="str">
        <f>IF($B3595="","",-SUMIFS(Tabla7[Cantidad],Tabla7[Código del producto],$B3595,Tabla7[Tipo de movimiento],"SALIDA",Tabla7[Mes],J$5))</f>
        <v/>
      </c>
      <c r="K3595" s="39" t="str">
        <f>IF($B3595="","",-SUMIFS(Tabla7[Cantidad],Tabla7[Código del producto],$B3595,Tabla7[Tipo de movimiento],"SALIDA",Tabla7[Mes],K$5))</f>
        <v/>
      </c>
      <c r="L3595" s="39" t="str">
        <f>IF($B3595="","",-SUMIFS(Tabla7[Cantidad],Tabla7[Código del producto],$B3595,Tabla7[Tipo de movimiento],"SALIDA",Tabla7[Mes],L$5))</f>
        <v/>
      </c>
      <c r="M3595" s="39" t="str">
        <f>IF($B3595="","",-SUMIFS(Tabla7[Cantidad],Tabla7[Código del producto],$B3595,Tabla7[Tipo de movimiento],"SALIDA",Tabla7[Mes],M$5))</f>
        <v/>
      </c>
      <c r="N3595" s="39" t="str">
        <f>IF($B3595="","",-SUMIFS(Tabla7[Cantidad],Tabla7[Código del producto],$B3595,Tabla7[Tipo de movimiento],"SALIDA",Tabla7[Mes],N$5))</f>
        <v/>
      </c>
      <c r="O3595" s="39" t="str">
        <f>IF($B3595="","",-SUMIFS(Tabla7[Cantidad],Tabla7[Código del producto],$B3595,Tabla7[Tipo de movimiento],"SALIDA",Tabla7[Mes],O$5))</f>
        <v/>
      </c>
      <c r="P3595" s="39" t="str">
        <f>IF($B3595="","",-SUMIFS(Tabla7[Cantidad],Tabla7[Código del producto],$B3595,Tabla7[Tipo de movimiento],"SALIDA",Tabla7[Mes],P$5))</f>
        <v/>
      </c>
      <c r="Q3595" s="39" t="str">
        <f t="shared" si="168"/>
        <v/>
      </c>
      <c r="R3595" s="51" t="str">
        <f>IF($B3595="","",IFERROR(VLOOKUP($B3595,'ABC rotación'!$C:$G,5,0),"C"))</f>
        <v/>
      </c>
      <c r="S3595" s="41" t="str">
        <f t="shared" si="169"/>
        <v/>
      </c>
      <c r="T3595" s="40" t="str">
        <f t="shared" si="170"/>
        <v/>
      </c>
      <c r="U3595" s="23" t="str">
        <f>IF($B3595="","",VLOOKUP($T3595,Tablas!$X$14:$Y$17,2,1))</f>
        <v/>
      </c>
    </row>
    <row r="3596" spans="2:21" x14ac:dyDescent="0.2">
      <c r="B3596" s="1" t="str">
        <f>IF(Tablas!B3594="","",Tablas!B3594)</f>
        <v/>
      </c>
      <c r="C3596" s="1" t="str">
        <f>IF(Tablas!C3594="","",Tablas!C3594)</f>
        <v/>
      </c>
      <c r="D3596" s="1" t="str">
        <f>IF(Tablas!D3594="","",Tablas!D3594)</f>
        <v/>
      </c>
      <c r="E3596" s="1" t="str">
        <f>IF(Tablas!E3594="","",Tablas!E3594)</f>
        <v/>
      </c>
      <c r="F3596" s="1" t="str">
        <f>IF(Tablas!F3594="","",Tablas!F3594)</f>
        <v/>
      </c>
      <c r="G3596" s="1" t="str">
        <f>IF(Tablas!I3594="","",Tablas!I3594)</f>
        <v/>
      </c>
      <c r="H3596" s="1" t="s">
        <v>911</v>
      </c>
      <c r="I3596" s="39" t="str">
        <f>IF($B3596="","",-SUMIFS(Tabla7[Cantidad],Tabla7[Código del producto],$B3596,Tabla7[Tipo de movimiento],"SALIDA",Tabla7[Mes],I$5))</f>
        <v/>
      </c>
      <c r="J3596" s="39" t="str">
        <f>IF($B3596="","",-SUMIFS(Tabla7[Cantidad],Tabla7[Código del producto],$B3596,Tabla7[Tipo de movimiento],"SALIDA",Tabla7[Mes],J$5))</f>
        <v/>
      </c>
      <c r="K3596" s="39" t="str">
        <f>IF($B3596="","",-SUMIFS(Tabla7[Cantidad],Tabla7[Código del producto],$B3596,Tabla7[Tipo de movimiento],"SALIDA",Tabla7[Mes],K$5))</f>
        <v/>
      </c>
      <c r="L3596" s="39" t="str">
        <f>IF($B3596="","",-SUMIFS(Tabla7[Cantidad],Tabla7[Código del producto],$B3596,Tabla7[Tipo de movimiento],"SALIDA",Tabla7[Mes],L$5))</f>
        <v/>
      </c>
      <c r="M3596" s="39" t="str">
        <f>IF($B3596="","",-SUMIFS(Tabla7[Cantidad],Tabla7[Código del producto],$B3596,Tabla7[Tipo de movimiento],"SALIDA",Tabla7[Mes],M$5))</f>
        <v/>
      </c>
      <c r="N3596" s="39" t="str">
        <f>IF($B3596="","",-SUMIFS(Tabla7[Cantidad],Tabla7[Código del producto],$B3596,Tabla7[Tipo de movimiento],"SALIDA",Tabla7[Mes],N$5))</f>
        <v/>
      </c>
      <c r="O3596" s="39" t="str">
        <f>IF($B3596="","",-SUMIFS(Tabla7[Cantidad],Tabla7[Código del producto],$B3596,Tabla7[Tipo de movimiento],"SALIDA",Tabla7[Mes],O$5))</f>
        <v/>
      </c>
      <c r="P3596" s="39" t="str">
        <f>IF($B3596="","",-SUMIFS(Tabla7[Cantidad],Tabla7[Código del producto],$B3596,Tabla7[Tipo de movimiento],"SALIDA",Tabla7[Mes],P$5))</f>
        <v/>
      </c>
      <c r="Q3596" s="39" t="str">
        <f t="shared" si="168"/>
        <v/>
      </c>
      <c r="R3596" s="51" t="str">
        <f>IF($B3596="","",IFERROR(VLOOKUP($B3596,'ABC rotación'!$C:$G,5,0),"C"))</f>
        <v/>
      </c>
      <c r="S3596" s="41" t="str">
        <f t="shared" si="169"/>
        <v/>
      </c>
      <c r="T3596" s="40" t="str">
        <f t="shared" si="170"/>
        <v/>
      </c>
      <c r="U3596" s="23" t="str">
        <f>IF($B3596="","",VLOOKUP($T3596,Tablas!$X$14:$Y$17,2,1))</f>
        <v/>
      </c>
    </row>
    <row r="3597" spans="2:21" x14ac:dyDescent="0.2">
      <c r="B3597" s="1" t="str">
        <f>IF(Tablas!B3595="","",Tablas!B3595)</f>
        <v/>
      </c>
      <c r="C3597" s="1" t="str">
        <f>IF(Tablas!C3595="","",Tablas!C3595)</f>
        <v/>
      </c>
      <c r="D3597" s="1" t="str">
        <f>IF(Tablas!D3595="","",Tablas!D3595)</f>
        <v/>
      </c>
      <c r="E3597" s="1" t="str">
        <f>IF(Tablas!E3595="","",Tablas!E3595)</f>
        <v/>
      </c>
      <c r="F3597" s="1" t="str">
        <f>IF(Tablas!F3595="","",Tablas!F3595)</f>
        <v/>
      </c>
      <c r="G3597" s="1" t="str">
        <f>IF(Tablas!I3595="","",Tablas!I3595)</f>
        <v/>
      </c>
      <c r="H3597" s="1" t="s">
        <v>911</v>
      </c>
      <c r="I3597" s="39" t="str">
        <f>IF($B3597="","",-SUMIFS(Tabla7[Cantidad],Tabla7[Código del producto],$B3597,Tabla7[Tipo de movimiento],"SALIDA",Tabla7[Mes],I$5))</f>
        <v/>
      </c>
      <c r="J3597" s="39" t="str">
        <f>IF($B3597="","",-SUMIFS(Tabla7[Cantidad],Tabla7[Código del producto],$B3597,Tabla7[Tipo de movimiento],"SALIDA",Tabla7[Mes],J$5))</f>
        <v/>
      </c>
      <c r="K3597" s="39" t="str">
        <f>IF($B3597="","",-SUMIFS(Tabla7[Cantidad],Tabla7[Código del producto],$B3597,Tabla7[Tipo de movimiento],"SALIDA",Tabla7[Mes],K$5))</f>
        <v/>
      </c>
      <c r="L3597" s="39" t="str">
        <f>IF($B3597="","",-SUMIFS(Tabla7[Cantidad],Tabla7[Código del producto],$B3597,Tabla7[Tipo de movimiento],"SALIDA",Tabla7[Mes],L$5))</f>
        <v/>
      </c>
      <c r="M3597" s="39" t="str">
        <f>IF($B3597="","",-SUMIFS(Tabla7[Cantidad],Tabla7[Código del producto],$B3597,Tabla7[Tipo de movimiento],"SALIDA",Tabla7[Mes],M$5))</f>
        <v/>
      </c>
      <c r="N3597" s="39" t="str">
        <f>IF($B3597="","",-SUMIFS(Tabla7[Cantidad],Tabla7[Código del producto],$B3597,Tabla7[Tipo de movimiento],"SALIDA",Tabla7[Mes],N$5))</f>
        <v/>
      </c>
      <c r="O3597" s="39" t="str">
        <f>IF($B3597="","",-SUMIFS(Tabla7[Cantidad],Tabla7[Código del producto],$B3597,Tabla7[Tipo de movimiento],"SALIDA",Tabla7[Mes],O$5))</f>
        <v/>
      </c>
      <c r="P3597" s="39" t="str">
        <f>IF($B3597="","",-SUMIFS(Tabla7[Cantidad],Tabla7[Código del producto],$B3597,Tabla7[Tipo de movimiento],"SALIDA",Tabla7[Mes],P$5))</f>
        <v/>
      </c>
      <c r="Q3597" s="39" t="str">
        <f t="shared" si="168"/>
        <v/>
      </c>
      <c r="R3597" s="51" t="str">
        <f>IF($B3597="","",IFERROR(VLOOKUP($B3597,'ABC rotación'!$C:$G,5,0),"C"))</f>
        <v/>
      </c>
      <c r="S3597" s="41" t="str">
        <f t="shared" si="169"/>
        <v/>
      </c>
      <c r="T3597" s="40" t="str">
        <f t="shared" si="170"/>
        <v/>
      </c>
      <c r="U3597" s="23" t="str">
        <f>IF($B3597="","",VLOOKUP($T3597,Tablas!$X$14:$Y$17,2,1))</f>
        <v/>
      </c>
    </row>
    <row r="3598" spans="2:21" x14ac:dyDescent="0.2">
      <c r="B3598" s="1" t="str">
        <f>IF(Tablas!B3596="","",Tablas!B3596)</f>
        <v/>
      </c>
      <c r="C3598" s="1" t="str">
        <f>IF(Tablas!C3596="","",Tablas!C3596)</f>
        <v/>
      </c>
      <c r="D3598" s="1" t="str">
        <f>IF(Tablas!D3596="","",Tablas!D3596)</f>
        <v/>
      </c>
      <c r="E3598" s="1" t="str">
        <f>IF(Tablas!E3596="","",Tablas!E3596)</f>
        <v/>
      </c>
      <c r="F3598" s="1" t="str">
        <f>IF(Tablas!F3596="","",Tablas!F3596)</f>
        <v/>
      </c>
      <c r="G3598" s="1" t="str">
        <f>IF(Tablas!I3596="","",Tablas!I3596)</f>
        <v/>
      </c>
      <c r="H3598" s="1" t="s">
        <v>911</v>
      </c>
      <c r="I3598" s="39" t="str">
        <f>IF($B3598="","",-SUMIFS(Tabla7[Cantidad],Tabla7[Código del producto],$B3598,Tabla7[Tipo de movimiento],"SALIDA",Tabla7[Mes],I$5))</f>
        <v/>
      </c>
      <c r="J3598" s="39" t="str">
        <f>IF($B3598="","",-SUMIFS(Tabla7[Cantidad],Tabla7[Código del producto],$B3598,Tabla7[Tipo de movimiento],"SALIDA",Tabla7[Mes],J$5))</f>
        <v/>
      </c>
      <c r="K3598" s="39" t="str">
        <f>IF($B3598="","",-SUMIFS(Tabla7[Cantidad],Tabla7[Código del producto],$B3598,Tabla7[Tipo de movimiento],"SALIDA",Tabla7[Mes],K$5))</f>
        <v/>
      </c>
      <c r="L3598" s="39" t="str">
        <f>IF($B3598="","",-SUMIFS(Tabla7[Cantidad],Tabla7[Código del producto],$B3598,Tabla7[Tipo de movimiento],"SALIDA",Tabla7[Mes],L$5))</f>
        <v/>
      </c>
      <c r="M3598" s="39" t="str">
        <f>IF($B3598="","",-SUMIFS(Tabla7[Cantidad],Tabla7[Código del producto],$B3598,Tabla7[Tipo de movimiento],"SALIDA",Tabla7[Mes],M$5))</f>
        <v/>
      </c>
      <c r="N3598" s="39" t="str">
        <f>IF($B3598="","",-SUMIFS(Tabla7[Cantidad],Tabla7[Código del producto],$B3598,Tabla7[Tipo de movimiento],"SALIDA",Tabla7[Mes],N$5))</f>
        <v/>
      </c>
      <c r="O3598" s="39" t="str">
        <f>IF($B3598="","",-SUMIFS(Tabla7[Cantidad],Tabla7[Código del producto],$B3598,Tabla7[Tipo de movimiento],"SALIDA",Tabla7[Mes],O$5))</f>
        <v/>
      </c>
      <c r="P3598" s="39" t="str">
        <f>IF($B3598="","",-SUMIFS(Tabla7[Cantidad],Tabla7[Código del producto],$B3598,Tabla7[Tipo de movimiento],"SALIDA",Tabla7[Mes],P$5))</f>
        <v/>
      </c>
      <c r="Q3598" s="39" t="str">
        <f t="shared" si="168"/>
        <v/>
      </c>
      <c r="R3598" s="51" t="str">
        <f>IF($B3598="","",IFERROR(VLOOKUP($B3598,'ABC rotación'!$C:$G,5,0),"C"))</f>
        <v/>
      </c>
      <c r="S3598" s="41" t="str">
        <f t="shared" si="169"/>
        <v/>
      </c>
      <c r="T3598" s="40" t="str">
        <f t="shared" si="170"/>
        <v/>
      </c>
      <c r="U3598" s="23" t="str">
        <f>IF($B3598="","",VLOOKUP($T3598,Tablas!$X$14:$Y$17,2,1))</f>
        <v/>
      </c>
    </row>
    <row r="3599" spans="2:21" x14ac:dyDescent="0.2">
      <c r="B3599" s="1" t="str">
        <f>IF(Tablas!B3597="","",Tablas!B3597)</f>
        <v/>
      </c>
      <c r="C3599" s="1" t="str">
        <f>IF(Tablas!C3597="","",Tablas!C3597)</f>
        <v/>
      </c>
      <c r="D3599" s="1" t="str">
        <f>IF(Tablas!D3597="","",Tablas!D3597)</f>
        <v/>
      </c>
      <c r="E3599" s="1" t="str">
        <f>IF(Tablas!E3597="","",Tablas!E3597)</f>
        <v/>
      </c>
      <c r="F3599" s="1" t="str">
        <f>IF(Tablas!F3597="","",Tablas!F3597)</f>
        <v/>
      </c>
      <c r="G3599" s="1" t="str">
        <f>IF(Tablas!I3597="","",Tablas!I3597)</f>
        <v/>
      </c>
      <c r="H3599" s="1" t="s">
        <v>911</v>
      </c>
      <c r="I3599" s="39" t="str">
        <f>IF($B3599="","",-SUMIFS(Tabla7[Cantidad],Tabla7[Código del producto],$B3599,Tabla7[Tipo de movimiento],"SALIDA",Tabla7[Mes],I$5))</f>
        <v/>
      </c>
      <c r="J3599" s="39" t="str">
        <f>IF($B3599="","",-SUMIFS(Tabla7[Cantidad],Tabla7[Código del producto],$B3599,Tabla7[Tipo de movimiento],"SALIDA",Tabla7[Mes],J$5))</f>
        <v/>
      </c>
      <c r="K3599" s="39" t="str">
        <f>IF($B3599="","",-SUMIFS(Tabla7[Cantidad],Tabla7[Código del producto],$B3599,Tabla7[Tipo de movimiento],"SALIDA",Tabla7[Mes],K$5))</f>
        <v/>
      </c>
      <c r="L3599" s="39" t="str">
        <f>IF($B3599="","",-SUMIFS(Tabla7[Cantidad],Tabla7[Código del producto],$B3599,Tabla7[Tipo de movimiento],"SALIDA",Tabla7[Mes],L$5))</f>
        <v/>
      </c>
      <c r="M3599" s="39" t="str">
        <f>IF($B3599="","",-SUMIFS(Tabla7[Cantidad],Tabla7[Código del producto],$B3599,Tabla7[Tipo de movimiento],"SALIDA",Tabla7[Mes],M$5))</f>
        <v/>
      </c>
      <c r="N3599" s="39" t="str">
        <f>IF($B3599="","",-SUMIFS(Tabla7[Cantidad],Tabla7[Código del producto],$B3599,Tabla7[Tipo de movimiento],"SALIDA",Tabla7[Mes],N$5))</f>
        <v/>
      </c>
      <c r="O3599" s="39" t="str">
        <f>IF($B3599="","",-SUMIFS(Tabla7[Cantidad],Tabla7[Código del producto],$B3599,Tabla7[Tipo de movimiento],"SALIDA",Tabla7[Mes],O$5))</f>
        <v/>
      </c>
      <c r="P3599" s="39" t="str">
        <f>IF($B3599="","",-SUMIFS(Tabla7[Cantidad],Tabla7[Código del producto],$B3599,Tabla7[Tipo de movimiento],"SALIDA",Tabla7[Mes],P$5))</f>
        <v/>
      </c>
      <c r="Q3599" s="39" t="str">
        <f t="shared" si="168"/>
        <v/>
      </c>
      <c r="R3599" s="51" t="str">
        <f>IF($B3599="","",IFERROR(VLOOKUP($B3599,'ABC rotación'!$C:$G,5,0),"C"))</f>
        <v/>
      </c>
      <c r="S3599" s="41" t="str">
        <f t="shared" si="169"/>
        <v/>
      </c>
      <c r="T3599" s="40" t="str">
        <f t="shared" si="170"/>
        <v/>
      </c>
      <c r="U3599" s="23" t="str">
        <f>IF($B3599="","",VLOOKUP($T3599,Tablas!$X$14:$Y$17,2,1))</f>
        <v/>
      </c>
    </row>
    <row r="3600" spans="2:21" x14ac:dyDescent="0.2">
      <c r="B3600" s="1" t="str">
        <f>IF(Tablas!B3598="","",Tablas!B3598)</f>
        <v/>
      </c>
      <c r="C3600" s="1" t="str">
        <f>IF(Tablas!C3598="","",Tablas!C3598)</f>
        <v/>
      </c>
      <c r="D3600" s="1" t="str">
        <f>IF(Tablas!D3598="","",Tablas!D3598)</f>
        <v/>
      </c>
      <c r="E3600" s="1" t="str">
        <f>IF(Tablas!E3598="","",Tablas!E3598)</f>
        <v/>
      </c>
      <c r="F3600" s="1" t="str">
        <f>IF(Tablas!F3598="","",Tablas!F3598)</f>
        <v/>
      </c>
      <c r="G3600" s="1" t="str">
        <f>IF(Tablas!I3598="","",Tablas!I3598)</f>
        <v/>
      </c>
      <c r="H3600" s="1" t="s">
        <v>911</v>
      </c>
      <c r="I3600" s="39" t="str">
        <f>IF($B3600="","",-SUMIFS(Tabla7[Cantidad],Tabla7[Código del producto],$B3600,Tabla7[Tipo de movimiento],"SALIDA",Tabla7[Mes],I$5))</f>
        <v/>
      </c>
      <c r="J3600" s="39" t="str">
        <f>IF($B3600="","",-SUMIFS(Tabla7[Cantidad],Tabla7[Código del producto],$B3600,Tabla7[Tipo de movimiento],"SALIDA",Tabla7[Mes],J$5))</f>
        <v/>
      </c>
      <c r="K3600" s="39" t="str">
        <f>IF($B3600="","",-SUMIFS(Tabla7[Cantidad],Tabla7[Código del producto],$B3600,Tabla7[Tipo de movimiento],"SALIDA",Tabla7[Mes],K$5))</f>
        <v/>
      </c>
      <c r="L3600" s="39" t="str">
        <f>IF($B3600="","",-SUMIFS(Tabla7[Cantidad],Tabla7[Código del producto],$B3600,Tabla7[Tipo de movimiento],"SALIDA",Tabla7[Mes],L$5))</f>
        <v/>
      </c>
      <c r="M3600" s="39" t="str">
        <f>IF($B3600="","",-SUMIFS(Tabla7[Cantidad],Tabla7[Código del producto],$B3600,Tabla7[Tipo de movimiento],"SALIDA",Tabla7[Mes],M$5))</f>
        <v/>
      </c>
      <c r="N3600" s="39" t="str">
        <f>IF($B3600="","",-SUMIFS(Tabla7[Cantidad],Tabla7[Código del producto],$B3600,Tabla7[Tipo de movimiento],"SALIDA",Tabla7[Mes],N$5))</f>
        <v/>
      </c>
      <c r="O3600" s="39" t="str">
        <f>IF($B3600="","",-SUMIFS(Tabla7[Cantidad],Tabla7[Código del producto],$B3600,Tabla7[Tipo de movimiento],"SALIDA",Tabla7[Mes],O$5))</f>
        <v/>
      </c>
      <c r="P3600" s="39" t="str">
        <f>IF($B3600="","",-SUMIFS(Tabla7[Cantidad],Tabla7[Código del producto],$B3600,Tabla7[Tipo de movimiento],"SALIDA",Tabla7[Mes],P$5))</f>
        <v/>
      </c>
      <c r="Q3600" s="39" t="str">
        <f t="shared" si="168"/>
        <v/>
      </c>
      <c r="R3600" s="51" t="str">
        <f>IF($B3600="","",IFERROR(VLOOKUP($B3600,'ABC rotación'!$C:$G,5,0),"C"))</f>
        <v/>
      </c>
      <c r="S3600" s="41" t="str">
        <f t="shared" si="169"/>
        <v/>
      </c>
      <c r="T3600" s="40" t="str">
        <f t="shared" si="170"/>
        <v/>
      </c>
      <c r="U3600" s="23" t="str">
        <f>IF($B3600="","",VLOOKUP($T3600,Tablas!$X$14:$Y$17,2,1))</f>
        <v/>
      </c>
    </row>
    <row r="3601" spans="2:21" x14ac:dyDescent="0.2">
      <c r="B3601" s="1" t="str">
        <f>IF(Tablas!B3599="","",Tablas!B3599)</f>
        <v/>
      </c>
      <c r="C3601" s="1" t="str">
        <f>IF(Tablas!C3599="","",Tablas!C3599)</f>
        <v/>
      </c>
      <c r="D3601" s="1" t="str">
        <f>IF(Tablas!D3599="","",Tablas!D3599)</f>
        <v/>
      </c>
      <c r="E3601" s="1" t="str">
        <f>IF(Tablas!E3599="","",Tablas!E3599)</f>
        <v/>
      </c>
      <c r="F3601" s="1" t="str">
        <f>IF(Tablas!F3599="","",Tablas!F3599)</f>
        <v/>
      </c>
      <c r="G3601" s="1" t="str">
        <f>IF(Tablas!I3599="","",Tablas!I3599)</f>
        <v/>
      </c>
      <c r="H3601" s="1" t="s">
        <v>911</v>
      </c>
      <c r="I3601" s="39" t="str">
        <f>IF($B3601="","",-SUMIFS(Tabla7[Cantidad],Tabla7[Código del producto],$B3601,Tabla7[Tipo de movimiento],"SALIDA",Tabla7[Mes],I$5))</f>
        <v/>
      </c>
      <c r="J3601" s="39" t="str">
        <f>IF($B3601="","",-SUMIFS(Tabla7[Cantidad],Tabla7[Código del producto],$B3601,Tabla7[Tipo de movimiento],"SALIDA",Tabla7[Mes],J$5))</f>
        <v/>
      </c>
      <c r="K3601" s="39" t="str">
        <f>IF($B3601="","",-SUMIFS(Tabla7[Cantidad],Tabla7[Código del producto],$B3601,Tabla7[Tipo de movimiento],"SALIDA",Tabla7[Mes],K$5))</f>
        <v/>
      </c>
      <c r="L3601" s="39" t="str">
        <f>IF($B3601="","",-SUMIFS(Tabla7[Cantidad],Tabla7[Código del producto],$B3601,Tabla7[Tipo de movimiento],"SALIDA",Tabla7[Mes],L$5))</f>
        <v/>
      </c>
      <c r="M3601" s="39" t="str">
        <f>IF($B3601="","",-SUMIFS(Tabla7[Cantidad],Tabla7[Código del producto],$B3601,Tabla7[Tipo de movimiento],"SALIDA",Tabla7[Mes],M$5))</f>
        <v/>
      </c>
      <c r="N3601" s="39" t="str">
        <f>IF($B3601="","",-SUMIFS(Tabla7[Cantidad],Tabla7[Código del producto],$B3601,Tabla7[Tipo de movimiento],"SALIDA",Tabla7[Mes],N$5))</f>
        <v/>
      </c>
      <c r="O3601" s="39" t="str">
        <f>IF($B3601="","",-SUMIFS(Tabla7[Cantidad],Tabla7[Código del producto],$B3601,Tabla7[Tipo de movimiento],"SALIDA",Tabla7[Mes],O$5))</f>
        <v/>
      </c>
      <c r="P3601" s="39" t="str">
        <f>IF($B3601="","",-SUMIFS(Tabla7[Cantidad],Tabla7[Código del producto],$B3601,Tabla7[Tipo de movimiento],"SALIDA",Tabla7[Mes],P$5))</f>
        <v/>
      </c>
      <c r="Q3601" s="39" t="str">
        <f t="shared" si="168"/>
        <v/>
      </c>
      <c r="R3601" s="51" t="str">
        <f>IF($B3601="","",IFERROR(VLOOKUP($B3601,'ABC rotación'!$C:$G,5,0),"C"))</f>
        <v/>
      </c>
      <c r="S3601" s="41" t="str">
        <f t="shared" si="169"/>
        <v/>
      </c>
      <c r="T3601" s="40" t="str">
        <f t="shared" si="170"/>
        <v/>
      </c>
      <c r="U3601" s="23" t="str">
        <f>IF($B3601="","",VLOOKUP($T3601,Tablas!$X$14:$Y$17,2,1))</f>
        <v/>
      </c>
    </row>
    <row r="3602" spans="2:21" x14ac:dyDescent="0.2">
      <c r="B3602" s="1" t="str">
        <f>IF(Tablas!B3600="","",Tablas!B3600)</f>
        <v/>
      </c>
      <c r="C3602" s="1" t="str">
        <f>IF(Tablas!C3600="","",Tablas!C3600)</f>
        <v/>
      </c>
      <c r="D3602" s="1" t="str">
        <f>IF(Tablas!D3600="","",Tablas!D3600)</f>
        <v/>
      </c>
      <c r="E3602" s="1" t="str">
        <f>IF(Tablas!E3600="","",Tablas!E3600)</f>
        <v/>
      </c>
      <c r="F3602" s="1" t="str">
        <f>IF(Tablas!F3600="","",Tablas!F3600)</f>
        <v/>
      </c>
      <c r="G3602" s="1" t="str">
        <f>IF(Tablas!I3600="","",Tablas!I3600)</f>
        <v/>
      </c>
      <c r="H3602" s="1" t="s">
        <v>911</v>
      </c>
      <c r="I3602" s="39" t="str">
        <f>IF($B3602="","",-SUMIFS(Tabla7[Cantidad],Tabla7[Código del producto],$B3602,Tabla7[Tipo de movimiento],"SALIDA",Tabla7[Mes],I$5))</f>
        <v/>
      </c>
      <c r="J3602" s="39" t="str">
        <f>IF($B3602="","",-SUMIFS(Tabla7[Cantidad],Tabla7[Código del producto],$B3602,Tabla7[Tipo de movimiento],"SALIDA",Tabla7[Mes],J$5))</f>
        <v/>
      </c>
      <c r="K3602" s="39" t="str">
        <f>IF($B3602="","",-SUMIFS(Tabla7[Cantidad],Tabla7[Código del producto],$B3602,Tabla7[Tipo de movimiento],"SALIDA",Tabla7[Mes],K$5))</f>
        <v/>
      </c>
      <c r="L3602" s="39" t="str">
        <f>IF($B3602="","",-SUMIFS(Tabla7[Cantidad],Tabla7[Código del producto],$B3602,Tabla7[Tipo de movimiento],"SALIDA",Tabla7[Mes],L$5))</f>
        <v/>
      </c>
      <c r="M3602" s="39" t="str">
        <f>IF($B3602="","",-SUMIFS(Tabla7[Cantidad],Tabla7[Código del producto],$B3602,Tabla7[Tipo de movimiento],"SALIDA",Tabla7[Mes],M$5))</f>
        <v/>
      </c>
      <c r="N3602" s="39" t="str">
        <f>IF($B3602="","",-SUMIFS(Tabla7[Cantidad],Tabla7[Código del producto],$B3602,Tabla7[Tipo de movimiento],"SALIDA",Tabla7[Mes],N$5))</f>
        <v/>
      </c>
      <c r="O3602" s="39" t="str">
        <f>IF($B3602="","",-SUMIFS(Tabla7[Cantidad],Tabla7[Código del producto],$B3602,Tabla7[Tipo de movimiento],"SALIDA",Tabla7[Mes],O$5))</f>
        <v/>
      </c>
      <c r="P3602" s="39" t="str">
        <f>IF($B3602="","",-SUMIFS(Tabla7[Cantidad],Tabla7[Código del producto],$B3602,Tabla7[Tipo de movimiento],"SALIDA",Tabla7[Mes],P$5))</f>
        <v/>
      </c>
      <c r="Q3602" s="39" t="str">
        <f t="shared" si="168"/>
        <v/>
      </c>
      <c r="R3602" s="51" t="str">
        <f>IF($B3602="","",IFERROR(VLOOKUP($B3602,'ABC rotación'!$C:$G,5,0),"C"))</f>
        <v/>
      </c>
      <c r="S3602" s="41" t="str">
        <f t="shared" si="169"/>
        <v/>
      </c>
      <c r="T3602" s="40" t="str">
        <f t="shared" si="170"/>
        <v/>
      </c>
      <c r="U3602" s="23" t="str">
        <f>IF($B3602="","",VLOOKUP($T3602,Tablas!$X$14:$Y$17,2,1))</f>
        <v/>
      </c>
    </row>
    <row r="3603" spans="2:21" x14ac:dyDescent="0.2">
      <c r="B3603" s="1" t="str">
        <f>IF(Tablas!B3601="","",Tablas!B3601)</f>
        <v/>
      </c>
      <c r="C3603" s="1" t="str">
        <f>IF(Tablas!C3601="","",Tablas!C3601)</f>
        <v/>
      </c>
      <c r="D3603" s="1" t="str">
        <f>IF(Tablas!D3601="","",Tablas!D3601)</f>
        <v/>
      </c>
      <c r="E3603" s="1" t="str">
        <f>IF(Tablas!E3601="","",Tablas!E3601)</f>
        <v/>
      </c>
      <c r="F3603" s="1" t="str">
        <f>IF(Tablas!F3601="","",Tablas!F3601)</f>
        <v/>
      </c>
      <c r="G3603" s="1" t="str">
        <f>IF(Tablas!I3601="","",Tablas!I3601)</f>
        <v/>
      </c>
      <c r="H3603" s="1" t="s">
        <v>911</v>
      </c>
      <c r="I3603" s="39" t="str">
        <f>IF($B3603="","",-SUMIFS(Tabla7[Cantidad],Tabla7[Código del producto],$B3603,Tabla7[Tipo de movimiento],"SALIDA",Tabla7[Mes],I$5))</f>
        <v/>
      </c>
      <c r="J3603" s="39" t="str">
        <f>IF($B3603="","",-SUMIFS(Tabla7[Cantidad],Tabla7[Código del producto],$B3603,Tabla7[Tipo de movimiento],"SALIDA",Tabla7[Mes],J$5))</f>
        <v/>
      </c>
      <c r="K3603" s="39" t="str">
        <f>IF($B3603="","",-SUMIFS(Tabla7[Cantidad],Tabla7[Código del producto],$B3603,Tabla7[Tipo de movimiento],"SALIDA",Tabla7[Mes],K$5))</f>
        <v/>
      </c>
      <c r="L3603" s="39" t="str">
        <f>IF($B3603="","",-SUMIFS(Tabla7[Cantidad],Tabla7[Código del producto],$B3603,Tabla7[Tipo de movimiento],"SALIDA",Tabla7[Mes],L$5))</f>
        <v/>
      </c>
      <c r="M3603" s="39" t="str">
        <f>IF($B3603="","",-SUMIFS(Tabla7[Cantidad],Tabla7[Código del producto],$B3603,Tabla7[Tipo de movimiento],"SALIDA",Tabla7[Mes],M$5))</f>
        <v/>
      </c>
      <c r="N3603" s="39" t="str">
        <f>IF($B3603="","",-SUMIFS(Tabla7[Cantidad],Tabla7[Código del producto],$B3603,Tabla7[Tipo de movimiento],"SALIDA",Tabla7[Mes],N$5))</f>
        <v/>
      </c>
      <c r="O3603" s="39" t="str">
        <f>IF($B3603="","",-SUMIFS(Tabla7[Cantidad],Tabla7[Código del producto],$B3603,Tabla7[Tipo de movimiento],"SALIDA",Tabla7[Mes],O$5))</f>
        <v/>
      </c>
      <c r="P3603" s="39" t="str">
        <f>IF($B3603="","",-SUMIFS(Tabla7[Cantidad],Tabla7[Código del producto],$B3603,Tabla7[Tipo de movimiento],"SALIDA",Tabla7[Mes],P$5))</f>
        <v/>
      </c>
      <c r="Q3603" s="39" t="str">
        <f t="shared" si="168"/>
        <v/>
      </c>
      <c r="R3603" s="51" t="str">
        <f>IF($B3603="","",IFERROR(VLOOKUP($B3603,'ABC rotación'!$C:$G,5,0),"C"))</f>
        <v/>
      </c>
      <c r="S3603" s="41" t="str">
        <f t="shared" si="169"/>
        <v/>
      </c>
      <c r="T3603" s="40" t="str">
        <f t="shared" si="170"/>
        <v/>
      </c>
      <c r="U3603" s="23" t="str">
        <f>IF($B3603="","",VLOOKUP($T3603,Tablas!$X$14:$Y$17,2,1))</f>
        <v/>
      </c>
    </row>
    <row r="3604" spans="2:21" x14ac:dyDescent="0.2">
      <c r="B3604" s="1" t="str">
        <f>IF(Tablas!B3602="","",Tablas!B3602)</f>
        <v/>
      </c>
      <c r="C3604" s="1" t="str">
        <f>IF(Tablas!C3602="","",Tablas!C3602)</f>
        <v/>
      </c>
      <c r="D3604" s="1" t="str">
        <f>IF(Tablas!D3602="","",Tablas!D3602)</f>
        <v/>
      </c>
      <c r="E3604" s="1" t="str">
        <f>IF(Tablas!E3602="","",Tablas!E3602)</f>
        <v/>
      </c>
      <c r="F3604" s="1" t="str">
        <f>IF(Tablas!F3602="","",Tablas!F3602)</f>
        <v/>
      </c>
      <c r="G3604" s="1" t="str">
        <f>IF(Tablas!I3602="","",Tablas!I3602)</f>
        <v/>
      </c>
      <c r="H3604" s="1" t="s">
        <v>911</v>
      </c>
      <c r="I3604" s="39" t="str">
        <f>IF($B3604="","",-SUMIFS(Tabla7[Cantidad],Tabla7[Código del producto],$B3604,Tabla7[Tipo de movimiento],"SALIDA",Tabla7[Mes],I$5))</f>
        <v/>
      </c>
      <c r="J3604" s="39" t="str">
        <f>IF($B3604="","",-SUMIFS(Tabla7[Cantidad],Tabla7[Código del producto],$B3604,Tabla7[Tipo de movimiento],"SALIDA",Tabla7[Mes],J$5))</f>
        <v/>
      </c>
      <c r="K3604" s="39" t="str">
        <f>IF($B3604="","",-SUMIFS(Tabla7[Cantidad],Tabla7[Código del producto],$B3604,Tabla7[Tipo de movimiento],"SALIDA",Tabla7[Mes],K$5))</f>
        <v/>
      </c>
      <c r="L3604" s="39" t="str">
        <f>IF($B3604="","",-SUMIFS(Tabla7[Cantidad],Tabla7[Código del producto],$B3604,Tabla7[Tipo de movimiento],"SALIDA",Tabla7[Mes],L$5))</f>
        <v/>
      </c>
      <c r="M3604" s="39" t="str">
        <f>IF($B3604="","",-SUMIFS(Tabla7[Cantidad],Tabla7[Código del producto],$B3604,Tabla7[Tipo de movimiento],"SALIDA",Tabla7[Mes],M$5))</f>
        <v/>
      </c>
      <c r="N3604" s="39" t="str">
        <f>IF($B3604="","",-SUMIFS(Tabla7[Cantidad],Tabla7[Código del producto],$B3604,Tabla7[Tipo de movimiento],"SALIDA",Tabla7[Mes],N$5))</f>
        <v/>
      </c>
      <c r="O3604" s="39" t="str">
        <f>IF($B3604="","",-SUMIFS(Tabla7[Cantidad],Tabla7[Código del producto],$B3604,Tabla7[Tipo de movimiento],"SALIDA",Tabla7[Mes],O$5))</f>
        <v/>
      </c>
      <c r="P3604" s="39" t="str">
        <f>IF($B3604="","",-SUMIFS(Tabla7[Cantidad],Tabla7[Código del producto],$B3604,Tabla7[Tipo de movimiento],"SALIDA",Tabla7[Mes],P$5))</f>
        <v/>
      </c>
      <c r="Q3604" s="39" t="str">
        <f t="shared" si="168"/>
        <v/>
      </c>
      <c r="R3604" s="51" t="str">
        <f>IF($B3604="","",IFERROR(VLOOKUP($B3604,'ABC rotación'!$C:$G,5,0),"C"))</f>
        <v/>
      </c>
      <c r="S3604" s="41" t="str">
        <f t="shared" si="169"/>
        <v/>
      </c>
      <c r="T3604" s="40" t="str">
        <f t="shared" si="170"/>
        <v/>
      </c>
      <c r="U3604" s="23" t="str">
        <f>IF($B3604="","",VLOOKUP($T3604,Tablas!$X$14:$Y$17,2,1))</f>
        <v/>
      </c>
    </row>
    <row r="3605" spans="2:21" x14ac:dyDescent="0.2">
      <c r="B3605" s="1" t="str">
        <f>IF(Tablas!B3603="","",Tablas!B3603)</f>
        <v/>
      </c>
      <c r="C3605" s="1" t="str">
        <f>IF(Tablas!C3603="","",Tablas!C3603)</f>
        <v/>
      </c>
      <c r="D3605" s="1" t="str">
        <f>IF(Tablas!D3603="","",Tablas!D3603)</f>
        <v/>
      </c>
      <c r="E3605" s="1" t="str">
        <f>IF(Tablas!E3603="","",Tablas!E3603)</f>
        <v/>
      </c>
      <c r="F3605" s="1" t="str">
        <f>IF(Tablas!F3603="","",Tablas!F3603)</f>
        <v/>
      </c>
      <c r="G3605" s="1" t="str">
        <f>IF(Tablas!I3603="","",Tablas!I3603)</f>
        <v/>
      </c>
      <c r="H3605" s="1" t="s">
        <v>911</v>
      </c>
      <c r="I3605" s="39" t="str">
        <f>IF($B3605="","",-SUMIFS(Tabla7[Cantidad],Tabla7[Código del producto],$B3605,Tabla7[Tipo de movimiento],"SALIDA",Tabla7[Mes],I$5))</f>
        <v/>
      </c>
      <c r="J3605" s="39" t="str">
        <f>IF($B3605="","",-SUMIFS(Tabla7[Cantidad],Tabla7[Código del producto],$B3605,Tabla7[Tipo de movimiento],"SALIDA",Tabla7[Mes],J$5))</f>
        <v/>
      </c>
      <c r="K3605" s="39" t="str">
        <f>IF($B3605="","",-SUMIFS(Tabla7[Cantidad],Tabla7[Código del producto],$B3605,Tabla7[Tipo de movimiento],"SALIDA",Tabla7[Mes],K$5))</f>
        <v/>
      </c>
      <c r="L3605" s="39" t="str">
        <f>IF($B3605="","",-SUMIFS(Tabla7[Cantidad],Tabla7[Código del producto],$B3605,Tabla7[Tipo de movimiento],"SALIDA",Tabla7[Mes],L$5))</f>
        <v/>
      </c>
      <c r="M3605" s="39" t="str">
        <f>IF($B3605="","",-SUMIFS(Tabla7[Cantidad],Tabla7[Código del producto],$B3605,Tabla7[Tipo de movimiento],"SALIDA",Tabla7[Mes],M$5))</f>
        <v/>
      </c>
      <c r="N3605" s="39" t="str">
        <f>IF($B3605="","",-SUMIFS(Tabla7[Cantidad],Tabla7[Código del producto],$B3605,Tabla7[Tipo de movimiento],"SALIDA",Tabla7[Mes],N$5))</f>
        <v/>
      </c>
      <c r="O3605" s="39" t="str">
        <f>IF($B3605="","",-SUMIFS(Tabla7[Cantidad],Tabla7[Código del producto],$B3605,Tabla7[Tipo de movimiento],"SALIDA",Tabla7[Mes],O$5))</f>
        <v/>
      </c>
      <c r="P3605" s="39" t="str">
        <f>IF($B3605="","",-SUMIFS(Tabla7[Cantidad],Tabla7[Código del producto],$B3605,Tabla7[Tipo de movimiento],"SALIDA",Tabla7[Mes],P$5))</f>
        <v/>
      </c>
      <c r="Q3605" s="39" t="str">
        <f t="shared" si="168"/>
        <v/>
      </c>
      <c r="R3605" s="51" t="str">
        <f>IF($B3605="","",IFERROR(VLOOKUP($B3605,'ABC rotación'!$C:$G,5,0),"C"))</f>
        <v/>
      </c>
      <c r="S3605" s="41" t="str">
        <f t="shared" si="169"/>
        <v/>
      </c>
      <c r="T3605" s="40" t="str">
        <f t="shared" si="170"/>
        <v/>
      </c>
      <c r="U3605" s="23" t="str">
        <f>IF($B3605="","",VLOOKUP($T3605,Tablas!$X$14:$Y$17,2,1))</f>
        <v/>
      </c>
    </row>
    <row r="3606" spans="2:21" x14ac:dyDescent="0.2">
      <c r="B3606" s="1" t="str">
        <f>IF(Tablas!B3604="","",Tablas!B3604)</f>
        <v/>
      </c>
      <c r="C3606" s="1" t="str">
        <f>IF(Tablas!C3604="","",Tablas!C3604)</f>
        <v/>
      </c>
      <c r="D3606" s="1" t="str">
        <f>IF(Tablas!D3604="","",Tablas!D3604)</f>
        <v/>
      </c>
      <c r="E3606" s="1" t="str">
        <f>IF(Tablas!E3604="","",Tablas!E3604)</f>
        <v/>
      </c>
      <c r="F3606" s="1" t="str">
        <f>IF(Tablas!F3604="","",Tablas!F3604)</f>
        <v/>
      </c>
      <c r="G3606" s="1" t="str">
        <f>IF(Tablas!I3604="","",Tablas!I3604)</f>
        <v/>
      </c>
      <c r="H3606" s="1" t="s">
        <v>911</v>
      </c>
      <c r="I3606" s="39" t="str">
        <f>IF($B3606="","",-SUMIFS(Tabla7[Cantidad],Tabla7[Código del producto],$B3606,Tabla7[Tipo de movimiento],"SALIDA",Tabla7[Mes],I$5))</f>
        <v/>
      </c>
      <c r="J3606" s="39" t="str">
        <f>IF($B3606="","",-SUMIFS(Tabla7[Cantidad],Tabla7[Código del producto],$B3606,Tabla7[Tipo de movimiento],"SALIDA",Tabla7[Mes],J$5))</f>
        <v/>
      </c>
      <c r="K3606" s="39" t="str">
        <f>IF($B3606="","",-SUMIFS(Tabla7[Cantidad],Tabla7[Código del producto],$B3606,Tabla7[Tipo de movimiento],"SALIDA",Tabla7[Mes],K$5))</f>
        <v/>
      </c>
      <c r="L3606" s="39" t="str">
        <f>IF($B3606="","",-SUMIFS(Tabla7[Cantidad],Tabla7[Código del producto],$B3606,Tabla7[Tipo de movimiento],"SALIDA",Tabla7[Mes],L$5))</f>
        <v/>
      </c>
      <c r="M3606" s="39" t="str">
        <f>IF($B3606="","",-SUMIFS(Tabla7[Cantidad],Tabla7[Código del producto],$B3606,Tabla7[Tipo de movimiento],"SALIDA",Tabla7[Mes],M$5))</f>
        <v/>
      </c>
      <c r="N3606" s="39" t="str">
        <f>IF($B3606="","",-SUMIFS(Tabla7[Cantidad],Tabla7[Código del producto],$B3606,Tabla7[Tipo de movimiento],"SALIDA",Tabla7[Mes],N$5))</f>
        <v/>
      </c>
      <c r="O3606" s="39" t="str">
        <f>IF($B3606="","",-SUMIFS(Tabla7[Cantidad],Tabla7[Código del producto],$B3606,Tabla7[Tipo de movimiento],"SALIDA",Tabla7[Mes],O$5))</f>
        <v/>
      </c>
      <c r="P3606" s="39" t="str">
        <f>IF($B3606="","",-SUMIFS(Tabla7[Cantidad],Tabla7[Código del producto],$B3606,Tabla7[Tipo de movimiento],"SALIDA",Tabla7[Mes],P$5))</f>
        <v/>
      </c>
      <c r="Q3606" s="39" t="str">
        <f t="shared" si="168"/>
        <v/>
      </c>
      <c r="R3606" s="51" t="str">
        <f>IF($B3606="","",IFERROR(VLOOKUP($B3606,'ABC rotación'!$C:$G,5,0),"C"))</f>
        <v/>
      </c>
      <c r="S3606" s="41" t="str">
        <f t="shared" si="169"/>
        <v/>
      </c>
      <c r="T3606" s="40" t="str">
        <f t="shared" si="170"/>
        <v/>
      </c>
      <c r="U3606" s="23" t="str">
        <f>IF($B3606="","",VLOOKUP($T3606,Tablas!$X$14:$Y$17,2,1))</f>
        <v/>
      </c>
    </row>
    <row r="3607" spans="2:21" x14ac:dyDescent="0.2">
      <c r="B3607" s="1" t="str">
        <f>IF(Tablas!B3605="","",Tablas!B3605)</f>
        <v/>
      </c>
      <c r="C3607" s="1" t="str">
        <f>IF(Tablas!C3605="","",Tablas!C3605)</f>
        <v/>
      </c>
      <c r="D3607" s="1" t="str">
        <f>IF(Tablas!D3605="","",Tablas!D3605)</f>
        <v/>
      </c>
      <c r="E3607" s="1" t="str">
        <f>IF(Tablas!E3605="","",Tablas!E3605)</f>
        <v/>
      </c>
      <c r="F3607" s="1" t="str">
        <f>IF(Tablas!F3605="","",Tablas!F3605)</f>
        <v/>
      </c>
      <c r="G3607" s="1" t="str">
        <f>IF(Tablas!I3605="","",Tablas!I3605)</f>
        <v/>
      </c>
      <c r="H3607" s="1" t="s">
        <v>911</v>
      </c>
      <c r="I3607" s="39" t="str">
        <f>IF($B3607="","",-SUMIFS(Tabla7[Cantidad],Tabla7[Código del producto],$B3607,Tabla7[Tipo de movimiento],"SALIDA",Tabla7[Mes],I$5))</f>
        <v/>
      </c>
      <c r="J3607" s="39" t="str">
        <f>IF($B3607="","",-SUMIFS(Tabla7[Cantidad],Tabla7[Código del producto],$B3607,Tabla7[Tipo de movimiento],"SALIDA",Tabla7[Mes],J$5))</f>
        <v/>
      </c>
      <c r="K3607" s="39" t="str">
        <f>IF($B3607="","",-SUMIFS(Tabla7[Cantidad],Tabla7[Código del producto],$B3607,Tabla7[Tipo de movimiento],"SALIDA",Tabla7[Mes],K$5))</f>
        <v/>
      </c>
      <c r="L3607" s="39" t="str">
        <f>IF($B3607="","",-SUMIFS(Tabla7[Cantidad],Tabla7[Código del producto],$B3607,Tabla7[Tipo de movimiento],"SALIDA",Tabla7[Mes],L$5))</f>
        <v/>
      </c>
      <c r="M3607" s="39" t="str">
        <f>IF($B3607="","",-SUMIFS(Tabla7[Cantidad],Tabla7[Código del producto],$B3607,Tabla7[Tipo de movimiento],"SALIDA",Tabla7[Mes],M$5))</f>
        <v/>
      </c>
      <c r="N3607" s="39" t="str">
        <f>IF($B3607="","",-SUMIFS(Tabla7[Cantidad],Tabla7[Código del producto],$B3607,Tabla7[Tipo de movimiento],"SALIDA",Tabla7[Mes],N$5))</f>
        <v/>
      </c>
      <c r="O3607" s="39" t="str">
        <f>IF($B3607="","",-SUMIFS(Tabla7[Cantidad],Tabla7[Código del producto],$B3607,Tabla7[Tipo de movimiento],"SALIDA",Tabla7[Mes],O$5))</f>
        <v/>
      </c>
      <c r="P3607" s="39" t="str">
        <f>IF($B3607="","",-SUMIFS(Tabla7[Cantidad],Tabla7[Código del producto],$B3607,Tabla7[Tipo de movimiento],"SALIDA",Tabla7[Mes],P$5))</f>
        <v/>
      </c>
      <c r="Q3607" s="39" t="str">
        <f t="shared" si="168"/>
        <v/>
      </c>
      <c r="R3607" s="51" t="str">
        <f>IF($B3607="","",IFERROR(VLOOKUP($B3607,'ABC rotación'!$C:$G,5,0),"C"))</f>
        <v/>
      </c>
      <c r="S3607" s="41" t="str">
        <f t="shared" si="169"/>
        <v/>
      </c>
      <c r="T3607" s="40" t="str">
        <f t="shared" si="170"/>
        <v/>
      </c>
      <c r="U3607" s="23" t="str">
        <f>IF($B3607="","",VLOOKUP($T3607,Tablas!$X$14:$Y$17,2,1))</f>
        <v/>
      </c>
    </row>
    <row r="3608" spans="2:21" x14ac:dyDescent="0.2">
      <c r="B3608" s="1" t="str">
        <f>IF(Tablas!B3606="","",Tablas!B3606)</f>
        <v/>
      </c>
      <c r="C3608" s="1" t="str">
        <f>IF(Tablas!C3606="","",Tablas!C3606)</f>
        <v/>
      </c>
      <c r="D3608" s="1" t="str">
        <f>IF(Tablas!D3606="","",Tablas!D3606)</f>
        <v/>
      </c>
      <c r="E3608" s="1" t="str">
        <f>IF(Tablas!E3606="","",Tablas!E3606)</f>
        <v/>
      </c>
      <c r="F3608" s="1" t="str">
        <f>IF(Tablas!F3606="","",Tablas!F3606)</f>
        <v/>
      </c>
      <c r="G3608" s="1" t="str">
        <f>IF(Tablas!I3606="","",Tablas!I3606)</f>
        <v/>
      </c>
      <c r="H3608" s="1" t="s">
        <v>911</v>
      </c>
      <c r="I3608" s="39" t="str">
        <f>IF($B3608="","",-SUMIFS(Tabla7[Cantidad],Tabla7[Código del producto],$B3608,Tabla7[Tipo de movimiento],"SALIDA",Tabla7[Mes],I$5))</f>
        <v/>
      </c>
      <c r="J3608" s="39" t="str">
        <f>IF($B3608="","",-SUMIFS(Tabla7[Cantidad],Tabla7[Código del producto],$B3608,Tabla7[Tipo de movimiento],"SALIDA",Tabla7[Mes],J$5))</f>
        <v/>
      </c>
      <c r="K3608" s="39" t="str">
        <f>IF($B3608="","",-SUMIFS(Tabla7[Cantidad],Tabla7[Código del producto],$B3608,Tabla7[Tipo de movimiento],"SALIDA",Tabla7[Mes],K$5))</f>
        <v/>
      </c>
      <c r="L3608" s="39" t="str">
        <f>IF($B3608="","",-SUMIFS(Tabla7[Cantidad],Tabla7[Código del producto],$B3608,Tabla7[Tipo de movimiento],"SALIDA",Tabla7[Mes],L$5))</f>
        <v/>
      </c>
      <c r="M3608" s="39" t="str">
        <f>IF($B3608="","",-SUMIFS(Tabla7[Cantidad],Tabla7[Código del producto],$B3608,Tabla7[Tipo de movimiento],"SALIDA",Tabla7[Mes],M$5))</f>
        <v/>
      </c>
      <c r="N3608" s="39" t="str">
        <f>IF($B3608="","",-SUMIFS(Tabla7[Cantidad],Tabla7[Código del producto],$B3608,Tabla7[Tipo de movimiento],"SALIDA",Tabla7[Mes],N$5))</f>
        <v/>
      </c>
      <c r="O3608" s="39" t="str">
        <f>IF($B3608="","",-SUMIFS(Tabla7[Cantidad],Tabla7[Código del producto],$B3608,Tabla7[Tipo de movimiento],"SALIDA",Tabla7[Mes],O$5))</f>
        <v/>
      </c>
      <c r="P3608" s="39" t="str">
        <f>IF($B3608="","",-SUMIFS(Tabla7[Cantidad],Tabla7[Código del producto],$B3608,Tabla7[Tipo de movimiento],"SALIDA",Tabla7[Mes],P$5))</f>
        <v/>
      </c>
      <c r="Q3608" s="39" t="str">
        <f t="shared" si="168"/>
        <v/>
      </c>
      <c r="R3608" s="51" t="str">
        <f>IF($B3608="","",IFERROR(VLOOKUP($B3608,'ABC rotación'!$C:$G,5,0),"C"))</f>
        <v/>
      </c>
      <c r="S3608" s="41" t="str">
        <f t="shared" si="169"/>
        <v/>
      </c>
      <c r="T3608" s="40" t="str">
        <f t="shared" si="170"/>
        <v/>
      </c>
      <c r="U3608" s="23" t="str">
        <f>IF($B3608="","",VLOOKUP($T3608,Tablas!$X$14:$Y$17,2,1))</f>
        <v/>
      </c>
    </row>
    <row r="3609" spans="2:21" x14ac:dyDescent="0.2">
      <c r="B3609" s="1" t="str">
        <f>IF(Tablas!B3607="","",Tablas!B3607)</f>
        <v/>
      </c>
      <c r="C3609" s="1" t="str">
        <f>IF(Tablas!C3607="","",Tablas!C3607)</f>
        <v/>
      </c>
      <c r="D3609" s="1" t="str">
        <f>IF(Tablas!D3607="","",Tablas!D3607)</f>
        <v/>
      </c>
      <c r="E3609" s="1" t="str">
        <f>IF(Tablas!E3607="","",Tablas!E3607)</f>
        <v/>
      </c>
      <c r="F3609" s="1" t="str">
        <f>IF(Tablas!F3607="","",Tablas!F3607)</f>
        <v/>
      </c>
      <c r="G3609" s="1" t="str">
        <f>IF(Tablas!I3607="","",Tablas!I3607)</f>
        <v/>
      </c>
      <c r="H3609" s="1" t="s">
        <v>911</v>
      </c>
      <c r="I3609" s="39" t="str">
        <f>IF($B3609="","",-SUMIFS(Tabla7[Cantidad],Tabla7[Código del producto],$B3609,Tabla7[Tipo de movimiento],"SALIDA",Tabla7[Mes],I$5))</f>
        <v/>
      </c>
      <c r="J3609" s="39" t="str">
        <f>IF($B3609="","",-SUMIFS(Tabla7[Cantidad],Tabla7[Código del producto],$B3609,Tabla7[Tipo de movimiento],"SALIDA",Tabla7[Mes],J$5))</f>
        <v/>
      </c>
      <c r="K3609" s="39" t="str">
        <f>IF($B3609="","",-SUMIFS(Tabla7[Cantidad],Tabla7[Código del producto],$B3609,Tabla7[Tipo de movimiento],"SALIDA",Tabla7[Mes],K$5))</f>
        <v/>
      </c>
      <c r="L3609" s="39" t="str">
        <f>IF($B3609="","",-SUMIFS(Tabla7[Cantidad],Tabla7[Código del producto],$B3609,Tabla7[Tipo de movimiento],"SALIDA",Tabla7[Mes],L$5))</f>
        <v/>
      </c>
      <c r="M3609" s="39" t="str">
        <f>IF($B3609="","",-SUMIFS(Tabla7[Cantidad],Tabla7[Código del producto],$B3609,Tabla7[Tipo de movimiento],"SALIDA",Tabla7[Mes],M$5))</f>
        <v/>
      </c>
      <c r="N3609" s="39" t="str">
        <f>IF($B3609="","",-SUMIFS(Tabla7[Cantidad],Tabla7[Código del producto],$B3609,Tabla7[Tipo de movimiento],"SALIDA",Tabla7[Mes],N$5))</f>
        <v/>
      </c>
      <c r="O3609" s="39" t="str">
        <f>IF($B3609="","",-SUMIFS(Tabla7[Cantidad],Tabla7[Código del producto],$B3609,Tabla7[Tipo de movimiento],"SALIDA",Tabla7[Mes],O$5))</f>
        <v/>
      </c>
      <c r="P3609" s="39" t="str">
        <f>IF($B3609="","",-SUMIFS(Tabla7[Cantidad],Tabla7[Código del producto],$B3609,Tabla7[Tipo de movimiento],"SALIDA",Tabla7[Mes],P$5))</f>
        <v/>
      </c>
      <c r="Q3609" s="39" t="str">
        <f t="shared" si="168"/>
        <v/>
      </c>
      <c r="R3609" s="51" t="str">
        <f>IF($B3609="","",IFERROR(VLOOKUP($B3609,'ABC rotación'!$C:$G,5,0),"C"))</f>
        <v/>
      </c>
      <c r="S3609" s="41" t="str">
        <f t="shared" si="169"/>
        <v/>
      </c>
      <c r="T3609" s="40" t="str">
        <f t="shared" si="170"/>
        <v/>
      </c>
      <c r="U3609" s="23" t="str">
        <f>IF($B3609="","",VLOOKUP($T3609,Tablas!$X$14:$Y$17,2,1))</f>
        <v/>
      </c>
    </row>
    <row r="3610" spans="2:21" x14ac:dyDescent="0.2">
      <c r="B3610" s="1" t="str">
        <f>IF(Tablas!B3608="","",Tablas!B3608)</f>
        <v/>
      </c>
      <c r="C3610" s="1" t="str">
        <f>IF(Tablas!C3608="","",Tablas!C3608)</f>
        <v/>
      </c>
      <c r="D3610" s="1" t="str">
        <f>IF(Tablas!D3608="","",Tablas!D3608)</f>
        <v/>
      </c>
      <c r="E3610" s="1" t="str">
        <f>IF(Tablas!E3608="","",Tablas!E3608)</f>
        <v/>
      </c>
      <c r="F3610" s="1" t="str">
        <f>IF(Tablas!F3608="","",Tablas!F3608)</f>
        <v/>
      </c>
      <c r="G3610" s="1" t="str">
        <f>IF(Tablas!I3608="","",Tablas!I3608)</f>
        <v/>
      </c>
      <c r="H3610" s="1" t="s">
        <v>911</v>
      </c>
      <c r="I3610" s="39" t="str">
        <f>IF($B3610="","",-SUMIFS(Tabla7[Cantidad],Tabla7[Código del producto],$B3610,Tabla7[Tipo de movimiento],"SALIDA",Tabla7[Mes],I$5))</f>
        <v/>
      </c>
      <c r="J3610" s="39" t="str">
        <f>IF($B3610="","",-SUMIFS(Tabla7[Cantidad],Tabla7[Código del producto],$B3610,Tabla7[Tipo de movimiento],"SALIDA",Tabla7[Mes],J$5))</f>
        <v/>
      </c>
      <c r="K3610" s="39" t="str">
        <f>IF($B3610="","",-SUMIFS(Tabla7[Cantidad],Tabla7[Código del producto],$B3610,Tabla7[Tipo de movimiento],"SALIDA",Tabla7[Mes],K$5))</f>
        <v/>
      </c>
      <c r="L3610" s="39" t="str">
        <f>IF($B3610="","",-SUMIFS(Tabla7[Cantidad],Tabla7[Código del producto],$B3610,Tabla7[Tipo de movimiento],"SALIDA",Tabla7[Mes],L$5))</f>
        <v/>
      </c>
      <c r="M3610" s="39" t="str">
        <f>IF($B3610="","",-SUMIFS(Tabla7[Cantidad],Tabla7[Código del producto],$B3610,Tabla7[Tipo de movimiento],"SALIDA",Tabla7[Mes],M$5))</f>
        <v/>
      </c>
      <c r="N3610" s="39" t="str">
        <f>IF($B3610="","",-SUMIFS(Tabla7[Cantidad],Tabla7[Código del producto],$B3610,Tabla7[Tipo de movimiento],"SALIDA",Tabla7[Mes],N$5))</f>
        <v/>
      </c>
      <c r="O3610" s="39" t="str">
        <f>IF($B3610="","",-SUMIFS(Tabla7[Cantidad],Tabla7[Código del producto],$B3610,Tabla7[Tipo de movimiento],"SALIDA",Tabla7[Mes],O$5))</f>
        <v/>
      </c>
      <c r="P3610" s="39" t="str">
        <f>IF($B3610="","",-SUMIFS(Tabla7[Cantidad],Tabla7[Código del producto],$B3610,Tabla7[Tipo de movimiento],"SALIDA",Tabla7[Mes],P$5))</f>
        <v/>
      </c>
      <c r="Q3610" s="39" t="str">
        <f t="shared" si="168"/>
        <v/>
      </c>
      <c r="R3610" s="51" t="str">
        <f>IF($B3610="","",IFERROR(VLOOKUP($B3610,'ABC rotación'!$C:$G,5,0),"C"))</f>
        <v/>
      </c>
      <c r="S3610" s="41" t="str">
        <f t="shared" si="169"/>
        <v/>
      </c>
      <c r="T3610" s="40" t="str">
        <f t="shared" si="170"/>
        <v/>
      </c>
      <c r="U3610" s="23" t="str">
        <f>IF($B3610="","",VLOOKUP($T3610,Tablas!$X$14:$Y$17,2,1))</f>
        <v/>
      </c>
    </row>
    <row r="3611" spans="2:21" x14ac:dyDescent="0.2">
      <c r="B3611" s="1" t="str">
        <f>IF(Tablas!B3609="","",Tablas!B3609)</f>
        <v/>
      </c>
      <c r="C3611" s="1" t="str">
        <f>IF(Tablas!C3609="","",Tablas!C3609)</f>
        <v/>
      </c>
      <c r="D3611" s="1" t="str">
        <f>IF(Tablas!D3609="","",Tablas!D3609)</f>
        <v/>
      </c>
      <c r="E3611" s="1" t="str">
        <f>IF(Tablas!E3609="","",Tablas!E3609)</f>
        <v/>
      </c>
      <c r="F3611" s="1" t="str">
        <f>IF(Tablas!F3609="","",Tablas!F3609)</f>
        <v/>
      </c>
      <c r="G3611" s="1" t="str">
        <f>IF(Tablas!I3609="","",Tablas!I3609)</f>
        <v/>
      </c>
      <c r="H3611" s="1" t="s">
        <v>911</v>
      </c>
      <c r="I3611" s="39" t="str">
        <f>IF($B3611="","",-SUMIFS(Tabla7[Cantidad],Tabla7[Código del producto],$B3611,Tabla7[Tipo de movimiento],"SALIDA",Tabla7[Mes],I$5))</f>
        <v/>
      </c>
      <c r="J3611" s="39" t="str">
        <f>IF($B3611="","",-SUMIFS(Tabla7[Cantidad],Tabla7[Código del producto],$B3611,Tabla7[Tipo de movimiento],"SALIDA",Tabla7[Mes],J$5))</f>
        <v/>
      </c>
      <c r="K3611" s="39" t="str">
        <f>IF($B3611="","",-SUMIFS(Tabla7[Cantidad],Tabla7[Código del producto],$B3611,Tabla7[Tipo de movimiento],"SALIDA",Tabla7[Mes],K$5))</f>
        <v/>
      </c>
      <c r="L3611" s="39" t="str">
        <f>IF($B3611="","",-SUMIFS(Tabla7[Cantidad],Tabla7[Código del producto],$B3611,Tabla7[Tipo de movimiento],"SALIDA",Tabla7[Mes],L$5))</f>
        <v/>
      </c>
      <c r="M3611" s="39" t="str">
        <f>IF($B3611="","",-SUMIFS(Tabla7[Cantidad],Tabla7[Código del producto],$B3611,Tabla7[Tipo de movimiento],"SALIDA",Tabla7[Mes],M$5))</f>
        <v/>
      </c>
      <c r="N3611" s="39" t="str">
        <f>IF($B3611="","",-SUMIFS(Tabla7[Cantidad],Tabla7[Código del producto],$B3611,Tabla7[Tipo de movimiento],"SALIDA",Tabla7[Mes],N$5))</f>
        <v/>
      </c>
      <c r="O3611" s="39" t="str">
        <f>IF($B3611="","",-SUMIFS(Tabla7[Cantidad],Tabla7[Código del producto],$B3611,Tabla7[Tipo de movimiento],"SALIDA",Tabla7[Mes],O$5))</f>
        <v/>
      </c>
      <c r="P3611" s="39" t="str">
        <f>IF($B3611="","",-SUMIFS(Tabla7[Cantidad],Tabla7[Código del producto],$B3611,Tabla7[Tipo de movimiento],"SALIDA",Tabla7[Mes],P$5))</f>
        <v/>
      </c>
      <c r="Q3611" s="39" t="str">
        <f t="shared" si="168"/>
        <v/>
      </c>
      <c r="R3611" s="51" t="str">
        <f>IF($B3611="","",IFERROR(VLOOKUP($B3611,'ABC rotación'!$C:$G,5,0),"C"))</f>
        <v/>
      </c>
      <c r="S3611" s="41" t="str">
        <f t="shared" si="169"/>
        <v/>
      </c>
      <c r="T3611" s="40" t="str">
        <f t="shared" si="170"/>
        <v/>
      </c>
      <c r="U3611" s="23" t="str">
        <f>IF($B3611="","",VLOOKUP($T3611,Tablas!$X$14:$Y$17,2,1))</f>
        <v/>
      </c>
    </row>
    <row r="3612" spans="2:21" x14ac:dyDescent="0.2">
      <c r="B3612" s="1" t="str">
        <f>IF(Tablas!B3610="","",Tablas!B3610)</f>
        <v/>
      </c>
      <c r="C3612" s="1" t="str">
        <f>IF(Tablas!C3610="","",Tablas!C3610)</f>
        <v/>
      </c>
      <c r="D3612" s="1" t="str">
        <f>IF(Tablas!D3610="","",Tablas!D3610)</f>
        <v/>
      </c>
      <c r="E3612" s="1" t="str">
        <f>IF(Tablas!E3610="","",Tablas!E3610)</f>
        <v/>
      </c>
      <c r="F3612" s="1" t="str">
        <f>IF(Tablas!F3610="","",Tablas!F3610)</f>
        <v/>
      </c>
      <c r="G3612" s="1" t="str">
        <f>IF(Tablas!I3610="","",Tablas!I3610)</f>
        <v/>
      </c>
      <c r="H3612" s="1" t="s">
        <v>911</v>
      </c>
      <c r="I3612" s="39" t="str">
        <f>IF($B3612="","",-SUMIFS(Tabla7[Cantidad],Tabla7[Código del producto],$B3612,Tabla7[Tipo de movimiento],"SALIDA",Tabla7[Mes],I$5))</f>
        <v/>
      </c>
      <c r="J3612" s="39" t="str">
        <f>IF($B3612="","",-SUMIFS(Tabla7[Cantidad],Tabla7[Código del producto],$B3612,Tabla7[Tipo de movimiento],"SALIDA",Tabla7[Mes],J$5))</f>
        <v/>
      </c>
      <c r="K3612" s="39" t="str">
        <f>IF($B3612="","",-SUMIFS(Tabla7[Cantidad],Tabla7[Código del producto],$B3612,Tabla7[Tipo de movimiento],"SALIDA",Tabla7[Mes],K$5))</f>
        <v/>
      </c>
      <c r="L3612" s="39" t="str">
        <f>IF($B3612="","",-SUMIFS(Tabla7[Cantidad],Tabla7[Código del producto],$B3612,Tabla7[Tipo de movimiento],"SALIDA",Tabla7[Mes],L$5))</f>
        <v/>
      </c>
      <c r="M3612" s="39" t="str">
        <f>IF($B3612="","",-SUMIFS(Tabla7[Cantidad],Tabla7[Código del producto],$B3612,Tabla7[Tipo de movimiento],"SALIDA",Tabla7[Mes],M$5))</f>
        <v/>
      </c>
      <c r="N3612" s="39" t="str">
        <f>IF($B3612="","",-SUMIFS(Tabla7[Cantidad],Tabla7[Código del producto],$B3612,Tabla7[Tipo de movimiento],"SALIDA",Tabla7[Mes],N$5))</f>
        <v/>
      </c>
      <c r="O3612" s="39" t="str">
        <f>IF($B3612="","",-SUMIFS(Tabla7[Cantidad],Tabla7[Código del producto],$B3612,Tabla7[Tipo de movimiento],"SALIDA",Tabla7[Mes],O$5))</f>
        <v/>
      </c>
      <c r="P3612" s="39" t="str">
        <f>IF($B3612="","",-SUMIFS(Tabla7[Cantidad],Tabla7[Código del producto],$B3612,Tabla7[Tipo de movimiento],"SALIDA",Tabla7[Mes],P$5))</f>
        <v/>
      </c>
      <c r="Q3612" s="39" t="str">
        <f t="shared" si="168"/>
        <v/>
      </c>
      <c r="R3612" s="51" t="str">
        <f>IF($B3612="","",IFERROR(VLOOKUP($B3612,'ABC rotación'!$C:$G,5,0),"C"))</f>
        <v/>
      </c>
      <c r="S3612" s="41" t="str">
        <f t="shared" si="169"/>
        <v/>
      </c>
      <c r="T3612" s="40" t="str">
        <f t="shared" si="170"/>
        <v/>
      </c>
      <c r="U3612" s="23" t="str">
        <f>IF($B3612="","",VLOOKUP($T3612,Tablas!$X$14:$Y$17,2,1))</f>
        <v/>
      </c>
    </row>
    <row r="3613" spans="2:21" x14ac:dyDescent="0.2">
      <c r="B3613" s="1" t="str">
        <f>IF(Tablas!B3611="","",Tablas!B3611)</f>
        <v/>
      </c>
      <c r="C3613" s="1" t="str">
        <f>IF(Tablas!C3611="","",Tablas!C3611)</f>
        <v/>
      </c>
      <c r="D3613" s="1" t="str">
        <f>IF(Tablas!D3611="","",Tablas!D3611)</f>
        <v/>
      </c>
      <c r="E3613" s="1" t="str">
        <f>IF(Tablas!E3611="","",Tablas!E3611)</f>
        <v/>
      </c>
      <c r="F3613" s="1" t="str">
        <f>IF(Tablas!F3611="","",Tablas!F3611)</f>
        <v/>
      </c>
      <c r="G3613" s="1" t="str">
        <f>IF(Tablas!I3611="","",Tablas!I3611)</f>
        <v/>
      </c>
      <c r="H3613" s="1" t="s">
        <v>911</v>
      </c>
      <c r="I3613" s="39" t="str">
        <f>IF($B3613="","",-SUMIFS(Tabla7[Cantidad],Tabla7[Código del producto],$B3613,Tabla7[Tipo de movimiento],"SALIDA",Tabla7[Mes],I$5))</f>
        <v/>
      </c>
      <c r="J3613" s="39" t="str">
        <f>IF($B3613="","",-SUMIFS(Tabla7[Cantidad],Tabla7[Código del producto],$B3613,Tabla7[Tipo de movimiento],"SALIDA",Tabla7[Mes],J$5))</f>
        <v/>
      </c>
      <c r="K3613" s="39" t="str">
        <f>IF($B3613="","",-SUMIFS(Tabla7[Cantidad],Tabla7[Código del producto],$B3613,Tabla7[Tipo de movimiento],"SALIDA",Tabla7[Mes],K$5))</f>
        <v/>
      </c>
      <c r="L3613" s="39" t="str">
        <f>IF($B3613="","",-SUMIFS(Tabla7[Cantidad],Tabla7[Código del producto],$B3613,Tabla7[Tipo de movimiento],"SALIDA",Tabla7[Mes],L$5))</f>
        <v/>
      </c>
      <c r="M3613" s="39" t="str">
        <f>IF($B3613="","",-SUMIFS(Tabla7[Cantidad],Tabla7[Código del producto],$B3613,Tabla7[Tipo de movimiento],"SALIDA",Tabla7[Mes],M$5))</f>
        <v/>
      </c>
      <c r="N3613" s="39" t="str">
        <f>IF($B3613="","",-SUMIFS(Tabla7[Cantidad],Tabla7[Código del producto],$B3613,Tabla7[Tipo de movimiento],"SALIDA",Tabla7[Mes],N$5))</f>
        <v/>
      </c>
      <c r="O3613" s="39" t="str">
        <f>IF($B3613="","",-SUMIFS(Tabla7[Cantidad],Tabla7[Código del producto],$B3613,Tabla7[Tipo de movimiento],"SALIDA",Tabla7[Mes],O$5))</f>
        <v/>
      </c>
      <c r="P3613" s="39" t="str">
        <f>IF($B3613="","",-SUMIFS(Tabla7[Cantidad],Tabla7[Código del producto],$B3613,Tabla7[Tipo de movimiento],"SALIDA",Tabla7[Mes],P$5))</f>
        <v/>
      </c>
      <c r="Q3613" s="39" t="str">
        <f t="shared" si="168"/>
        <v/>
      </c>
      <c r="R3613" s="51" t="str">
        <f>IF($B3613="","",IFERROR(VLOOKUP($B3613,'ABC rotación'!$C:$G,5,0),"C"))</f>
        <v/>
      </c>
      <c r="S3613" s="41" t="str">
        <f t="shared" si="169"/>
        <v/>
      </c>
      <c r="T3613" s="40" t="str">
        <f t="shared" si="170"/>
        <v/>
      </c>
      <c r="U3613" s="23" t="str">
        <f>IF($B3613="","",VLOOKUP($T3613,Tablas!$X$14:$Y$17,2,1))</f>
        <v/>
      </c>
    </row>
    <row r="3614" spans="2:21" x14ac:dyDescent="0.2">
      <c r="B3614" s="1" t="str">
        <f>IF(Tablas!B3612="","",Tablas!B3612)</f>
        <v/>
      </c>
      <c r="C3614" s="1" t="str">
        <f>IF(Tablas!C3612="","",Tablas!C3612)</f>
        <v/>
      </c>
      <c r="D3614" s="1" t="str">
        <f>IF(Tablas!D3612="","",Tablas!D3612)</f>
        <v/>
      </c>
      <c r="E3614" s="1" t="str">
        <f>IF(Tablas!E3612="","",Tablas!E3612)</f>
        <v/>
      </c>
      <c r="F3614" s="1" t="str">
        <f>IF(Tablas!F3612="","",Tablas!F3612)</f>
        <v/>
      </c>
      <c r="G3614" s="1" t="str">
        <f>IF(Tablas!I3612="","",Tablas!I3612)</f>
        <v/>
      </c>
      <c r="H3614" s="1" t="s">
        <v>911</v>
      </c>
      <c r="I3614" s="39" t="str">
        <f>IF($B3614="","",-SUMIFS(Tabla7[Cantidad],Tabla7[Código del producto],$B3614,Tabla7[Tipo de movimiento],"SALIDA",Tabla7[Mes],I$5))</f>
        <v/>
      </c>
      <c r="J3614" s="39" t="str">
        <f>IF($B3614="","",-SUMIFS(Tabla7[Cantidad],Tabla7[Código del producto],$B3614,Tabla7[Tipo de movimiento],"SALIDA",Tabla7[Mes],J$5))</f>
        <v/>
      </c>
      <c r="K3614" s="39" t="str">
        <f>IF($B3614="","",-SUMIFS(Tabla7[Cantidad],Tabla7[Código del producto],$B3614,Tabla7[Tipo de movimiento],"SALIDA",Tabla7[Mes],K$5))</f>
        <v/>
      </c>
      <c r="L3614" s="39" t="str">
        <f>IF($B3614="","",-SUMIFS(Tabla7[Cantidad],Tabla7[Código del producto],$B3614,Tabla7[Tipo de movimiento],"SALIDA",Tabla7[Mes],L$5))</f>
        <v/>
      </c>
      <c r="M3614" s="39" t="str">
        <f>IF($B3614="","",-SUMIFS(Tabla7[Cantidad],Tabla7[Código del producto],$B3614,Tabla7[Tipo de movimiento],"SALIDA",Tabla7[Mes],M$5))</f>
        <v/>
      </c>
      <c r="N3614" s="39" t="str">
        <f>IF($B3614="","",-SUMIFS(Tabla7[Cantidad],Tabla7[Código del producto],$B3614,Tabla7[Tipo de movimiento],"SALIDA",Tabla7[Mes],N$5))</f>
        <v/>
      </c>
      <c r="O3614" s="39" t="str">
        <f>IF($B3614="","",-SUMIFS(Tabla7[Cantidad],Tabla7[Código del producto],$B3614,Tabla7[Tipo de movimiento],"SALIDA",Tabla7[Mes],O$5))</f>
        <v/>
      </c>
      <c r="P3614" s="39" t="str">
        <f>IF($B3614="","",-SUMIFS(Tabla7[Cantidad],Tabla7[Código del producto],$B3614,Tabla7[Tipo de movimiento],"SALIDA",Tabla7[Mes],P$5))</f>
        <v/>
      </c>
      <c r="Q3614" s="39" t="str">
        <f t="shared" si="168"/>
        <v/>
      </c>
      <c r="R3614" s="51" t="str">
        <f>IF($B3614="","",IFERROR(VLOOKUP($B3614,'ABC rotación'!$C:$G,5,0),"C"))</f>
        <v/>
      </c>
      <c r="S3614" s="41" t="str">
        <f t="shared" si="169"/>
        <v/>
      </c>
      <c r="T3614" s="40" t="str">
        <f t="shared" si="170"/>
        <v/>
      </c>
      <c r="U3614" s="23" t="str">
        <f>IF($B3614="","",VLOOKUP($T3614,Tablas!$X$14:$Y$17,2,1))</f>
        <v/>
      </c>
    </row>
    <row r="3615" spans="2:21" x14ac:dyDescent="0.2">
      <c r="B3615" s="1" t="str">
        <f>IF(Tablas!B3613="","",Tablas!B3613)</f>
        <v/>
      </c>
      <c r="C3615" s="1" t="str">
        <f>IF(Tablas!C3613="","",Tablas!C3613)</f>
        <v/>
      </c>
      <c r="D3615" s="1" t="str">
        <f>IF(Tablas!D3613="","",Tablas!D3613)</f>
        <v/>
      </c>
      <c r="E3615" s="1" t="str">
        <f>IF(Tablas!E3613="","",Tablas!E3613)</f>
        <v/>
      </c>
      <c r="F3615" s="1" t="str">
        <f>IF(Tablas!F3613="","",Tablas!F3613)</f>
        <v/>
      </c>
      <c r="G3615" s="1" t="str">
        <f>IF(Tablas!I3613="","",Tablas!I3613)</f>
        <v/>
      </c>
      <c r="H3615" s="1" t="s">
        <v>911</v>
      </c>
      <c r="I3615" s="39" t="str">
        <f>IF($B3615="","",-SUMIFS(Tabla7[Cantidad],Tabla7[Código del producto],$B3615,Tabla7[Tipo de movimiento],"SALIDA",Tabla7[Mes],I$5))</f>
        <v/>
      </c>
      <c r="J3615" s="39" t="str">
        <f>IF($B3615="","",-SUMIFS(Tabla7[Cantidad],Tabla7[Código del producto],$B3615,Tabla7[Tipo de movimiento],"SALIDA",Tabla7[Mes],J$5))</f>
        <v/>
      </c>
      <c r="K3615" s="39" t="str">
        <f>IF($B3615="","",-SUMIFS(Tabla7[Cantidad],Tabla7[Código del producto],$B3615,Tabla7[Tipo de movimiento],"SALIDA",Tabla7[Mes],K$5))</f>
        <v/>
      </c>
      <c r="L3615" s="39" t="str">
        <f>IF($B3615="","",-SUMIFS(Tabla7[Cantidad],Tabla7[Código del producto],$B3615,Tabla7[Tipo de movimiento],"SALIDA",Tabla7[Mes],L$5))</f>
        <v/>
      </c>
      <c r="M3615" s="39" t="str">
        <f>IF($B3615="","",-SUMIFS(Tabla7[Cantidad],Tabla7[Código del producto],$B3615,Tabla7[Tipo de movimiento],"SALIDA",Tabla7[Mes],M$5))</f>
        <v/>
      </c>
      <c r="N3615" s="39" t="str">
        <f>IF($B3615="","",-SUMIFS(Tabla7[Cantidad],Tabla7[Código del producto],$B3615,Tabla7[Tipo de movimiento],"SALIDA",Tabla7[Mes],N$5))</f>
        <v/>
      </c>
      <c r="O3615" s="39" t="str">
        <f>IF($B3615="","",-SUMIFS(Tabla7[Cantidad],Tabla7[Código del producto],$B3615,Tabla7[Tipo de movimiento],"SALIDA",Tabla7[Mes],O$5))</f>
        <v/>
      </c>
      <c r="P3615" s="39" t="str">
        <f>IF($B3615="","",-SUMIFS(Tabla7[Cantidad],Tabla7[Código del producto],$B3615,Tabla7[Tipo de movimiento],"SALIDA",Tabla7[Mes],P$5))</f>
        <v/>
      </c>
      <c r="Q3615" s="39" t="str">
        <f t="shared" si="168"/>
        <v/>
      </c>
      <c r="R3615" s="51" t="str">
        <f>IF($B3615="","",IFERROR(VLOOKUP($B3615,'ABC rotación'!$C:$G,5,0),"C"))</f>
        <v/>
      </c>
      <c r="S3615" s="41" t="str">
        <f t="shared" si="169"/>
        <v/>
      </c>
      <c r="T3615" s="40" t="str">
        <f t="shared" si="170"/>
        <v/>
      </c>
      <c r="U3615" s="23" t="str">
        <f>IF($B3615="","",VLOOKUP($T3615,Tablas!$X$14:$Y$17,2,1))</f>
        <v/>
      </c>
    </row>
    <row r="3616" spans="2:21" x14ac:dyDescent="0.2">
      <c r="B3616" s="1" t="str">
        <f>IF(Tablas!B3614="","",Tablas!B3614)</f>
        <v/>
      </c>
      <c r="C3616" s="1" t="str">
        <f>IF(Tablas!C3614="","",Tablas!C3614)</f>
        <v/>
      </c>
      <c r="D3616" s="1" t="str">
        <f>IF(Tablas!D3614="","",Tablas!D3614)</f>
        <v/>
      </c>
      <c r="E3616" s="1" t="str">
        <f>IF(Tablas!E3614="","",Tablas!E3614)</f>
        <v/>
      </c>
      <c r="F3616" s="1" t="str">
        <f>IF(Tablas!F3614="","",Tablas!F3614)</f>
        <v/>
      </c>
      <c r="G3616" s="1" t="str">
        <f>IF(Tablas!I3614="","",Tablas!I3614)</f>
        <v/>
      </c>
      <c r="H3616" s="1" t="s">
        <v>911</v>
      </c>
      <c r="I3616" s="39" t="str">
        <f>IF($B3616="","",-SUMIFS(Tabla7[Cantidad],Tabla7[Código del producto],$B3616,Tabla7[Tipo de movimiento],"SALIDA",Tabla7[Mes],I$5))</f>
        <v/>
      </c>
      <c r="J3616" s="39" t="str">
        <f>IF($B3616="","",-SUMIFS(Tabla7[Cantidad],Tabla7[Código del producto],$B3616,Tabla7[Tipo de movimiento],"SALIDA",Tabla7[Mes],J$5))</f>
        <v/>
      </c>
      <c r="K3616" s="39" t="str">
        <f>IF($B3616="","",-SUMIFS(Tabla7[Cantidad],Tabla7[Código del producto],$B3616,Tabla7[Tipo de movimiento],"SALIDA",Tabla7[Mes],K$5))</f>
        <v/>
      </c>
      <c r="L3616" s="39" t="str">
        <f>IF($B3616="","",-SUMIFS(Tabla7[Cantidad],Tabla7[Código del producto],$B3616,Tabla7[Tipo de movimiento],"SALIDA",Tabla7[Mes],L$5))</f>
        <v/>
      </c>
      <c r="M3616" s="39" t="str">
        <f>IF($B3616="","",-SUMIFS(Tabla7[Cantidad],Tabla7[Código del producto],$B3616,Tabla7[Tipo de movimiento],"SALIDA",Tabla7[Mes],M$5))</f>
        <v/>
      </c>
      <c r="N3616" s="39" t="str">
        <f>IF($B3616="","",-SUMIFS(Tabla7[Cantidad],Tabla7[Código del producto],$B3616,Tabla7[Tipo de movimiento],"SALIDA",Tabla7[Mes],N$5))</f>
        <v/>
      </c>
      <c r="O3616" s="39" t="str">
        <f>IF($B3616="","",-SUMIFS(Tabla7[Cantidad],Tabla7[Código del producto],$B3616,Tabla7[Tipo de movimiento],"SALIDA",Tabla7[Mes],O$5))</f>
        <v/>
      </c>
      <c r="P3616" s="39" t="str">
        <f>IF($B3616="","",-SUMIFS(Tabla7[Cantidad],Tabla7[Código del producto],$B3616,Tabla7[Tipo de movimiento],"SALIDA",Tabla7[Mes],P$5))</f>
        <v/>
      </c>
      <c r="Q3616" s="39" t="str">
        <f t="shared" si="168"/>
        <v/>
      </c>
      <c r="R3616" s="51" t="str">
        <f>IF($B3616="","",IFERROR(VLOOKUP($B3616,'ABC rotación'!$C:$G,5,0),"C"))</f>
        <v/>
      </c>
      <c r="S3616" s="41" t="str">
        <f t="shared" si="169"/>
        <v/>
      </c>
      <c r="T3616" s="40" t="str">
        <f t="shared" si="170"/>
        <v/>
      </c>
      <c r="U3616" s="23" t="str">
        <f>IF($B3616="","",VLOOKUP($T3616,Tablas!$X$14:$Y$17,2,1))</f>
        <v/>
      </c>
    </row>
    <row r="3617" spans="2:21" x14ac:dyDescent="0.2">
      <c r="B3617" s="1" t="str">
        <f>IF(Tablas!B3615="","",Tablas!B3615)</f>
        <v/>
      </c>
      <c r="C3617" s="1" t="str">
        <f>IF(Tablas!C3615="","",Tablas!C3615)</f>
        <v/>
      </c>
      <c r="D3617" s="1" t="str">
        <f>IF(Tablas!D3615="","",Tablas!D3615)</f>
        <v/>
      </c>
      <c r="E3617" s="1" t="str">
        <f>IF(Tablas!E3615="","",Tablas!E3615)</f>
        <v/>
      </c>
      <c r="F3617" s="1" t="str">
        <f>IF(Tablas!F3615="","",Tablas!F3615)</f>
        <v/>
      </c>
      <c r="G3617" s="1" t="str">
        <f>IF(Tablas!I3615="","",Tablas!I3615)</f>
        <v/>
      </c>
      <c r="H3617" s="1" t="s">
        <v>911</v>
      </c>
      <c r="I3617" s="39" t="str">
        <f>IF($B3617="","",-SUMIFS(Tabla7[Cantidad],Tabla7[Código del producto],$B3617,Tabla7[Tipo de movimiento],"SALIDA",Tabla7[Mes],I$5))</f>
        <v/>
      </c>
      <c r="J3617" s="39" t="str">
        <f>IF($B3617="","",-SUMIFS(Tabla7[Cantidad],Tabla7[Código del producto],$B3617,Tabla7[Tipo de movimiento],"SALIDA",Tabla7[Mes],J$5))</f>
        <v/>
      </c>
      <c r="K3617" s="39" t="str">
        <f>IF($B3617="","",-SUMIFS(Tabla7[Cantidad],Tabla7[Código del producto],$B3617,Tabla7[Tipo de movimiento],"SALIDA",Tabla7[Mes],K$5))</f>
        <v/>
      </c>
      <c r="L3617" s="39" t="str">
        <f>IF($B3617="","",-SUMIFS(Tabla7[Cantidad],Tabla7[Código del producto],$B3617,Tabla7[Tipo de movimiento],"SALIDA",Tabla7[Mes],L$5))</f>
        <v/>
      </c>
      <c r="M3617" s="39" t="str">
        <f>IF($B3617="","",-SUMIFS(Tabla7[Cantidad],Tabla7[Código del producto],$B3617,Tabla7[Tipo de movimiento],"SALIDA",Tabla7[Mes],M$5))</f>
        <v/>
      </c>
      <c r="N3617" s="39" t="str">
        <f>IF($B3617="","",-SUMIFS(Tabla7[Cantidad],Tabla7[Código del producto],$B3617,Tabla7[Tipo de movimiento],"SALIDA",Tabla7[Mes],N$5))</f>
        <v/>
      </c>
      <c r="O3617" s="39" t="str">
        <f>IF($B3617="","",-SUMIFS(Tabla7[Cantidad],Tabla7[Código del producto],$B3617,Tabla7[Tipo de movimiento],"SALIDA",Tabla7[Mes],O$5))</f>
        <v/>
      </c>
      <c r="P3617" s="39" t="str">
        <f>IF($B3617="","",-SUMIFS(Tabla7[Cantidad],Tabla7[Código del producto],$B3617,Tabla7[Tipo de movimiento],"SALIDA",Tabla7[Mes],P$5))</f>
        <v/>
      </c>
      <c r="Q3617" s="39" t="str">
        <f t="shared" si="168"/>
        <v/>
      </c>
      <c r="R3617" s="51" t="str">
        <f>IF($B3617="","",IFERROR(VLOOKUP($B3617,'ABC rotación'!$C:$G,5,0),"C"))</f>
        <v/>
      </c>
      <c r="S3617" s="41" t="str">
        <f t="shared" si="169"/>
        <v/>
      </c>
      <c r="T3617" s="40" t="str">
        <f t="shared" si="170"/>
        <v/>
      </c>
      <c r="U3617" s="23" t="str">
        <f>IF($B3617="","",VLOOKUP($T3617,Tablas!$X$14:$Y$17,2,1))</f>
        <v/>
      </c>
    </row>
    <row r="3618" spans="2:21" x14ac:dyDescent="0.2">
      <c r="B3618" s="1" t="str">
        <f>IF(Tablas!B3616="","",Tablas!B3616)</f>
        <v/>
      </c>
      <c r="C3618" s="1" t="str">
        <f>IF(Tablas!C3616="","",Tablas!C3616)</f>
        <v/>
      </c>
      <c r="D3618" s="1" t="str">
        <f>IF(Tablas!D3616="","",Tablas!D3616)</f>
        <v/>
      </c>
      <c r="E3618" s="1" t="str">
        <f>IF(Tablas!E3616="","",Tablas!E3616)</f>
        <v/>
      </c>
      <c r="F3618" s="1" t="str">
        <f>IF(Tablas!F3616="","",Tablas!F3616)</f>
        <v/>
      </c>
      <c r="G3618" s="1" t="str">
        <f>IF(Tablas!I3616="","",Tablas!I3616)</f>
        <v/>
      </c>
      <c r="H3618" s="1" t="s">
        <v>911</v>
      </c>
      <c r="I3618" s="39" t="str">
        <f>IF($B3618="","",-SUMIFS(Tabla7[Cantidad],Tabla7[Código del producto],$B3618,Tabla7[Tipo de movimiento],"SALIDA",Tabla7[Mes],I$5))</f>
        <v/>
      </c>
      <c r="J3618" s="39" t="str">
        <f>IF($B3618="","",-SUMIFS(Tabla7[Cantidad],Tabla7[Código del producto],$B3618,Tabla7[Tipo de movimiento],"SALIDA",Tabla7[Mes],J$5))</f>
        <v/>
      </c>
      <c r="K3618" s="39" t="str">
        <f>IF($B3618="","",-SUMIFS(Tabla7[Cantidad],Tabla7[Código del producto],$B3618,Tabla7[Tipo de movimiento],"SALIDA",Tabla7[Mes],K$5))</f>
        <v/>
      </c>
      <c r="L3618" s="39" t="str">
        <f>IF($B3618="","",-SUMIFS(Tabla7[Cantidad],Tabla7[Código del producto],$B3618,Tabla7[Tipo de movimiento],"SALIDA",Tabla7[Mes],L$5))</f>
        <v/>
      </c>
      <c r="M3618" s="39" t="str">
        <f>IF($B3618="","",-SUMIFS(Tabla7[Cantidad],Tabla7[Código del producto],$B3618,Tabla7[Tipo de movimiento],"SALIDA",Tabla7[Mes],M$5))</f>
        <v/>
      </c>
      <c r="N3618" s="39" t="str">
        <f>IF($B3618="","",-SUMIFS(Tabla7[Cantidad],Tabla7[Código del producto],$B3618,Tabla7[Tipo de movimiento],"SALIDA",Tabla7[Mes],N$5))</f>
        <v/>
      </c>
      <c r="O3618" s="39" t="str">
        <f>IF($B3618="","",-SUMIFS(Tabla7[Cantidad],Tabla7[Código del producto],$B3618,Tabla7[Tipo de movimiento],"SALIDA",Tabla7[Mes],O$5))</f>
        <v/>
      </c>
      <c r="P3618" s="39" t="str">
        <f>IF($B3618="","",-SUMIFS(Tabla7[Cantidad],Tabla7[Código del producto],$B3618,Tabla7[Tipo de movimiento],"SALIDA",Tabla7[Mes],P$5))</f>
        <v/>
      </c>
      <c r="Q3618" s="39" t="str">
        <f t="shared" si="168"/>
        <v/>
      </c>
      <c r="R3618" s="51" t="str">
        <f>IF($B3618="","",IFERROR(VLOOKUP($B3618,'ABC rotación'!$C:$G,5,0),"C"))</f>
        <v/>
      </c>
      <c r="S3618" s="41" t="str">
        <f t="shared" si="169"/>
        <v/>
      </c>
      <c r="T3618" s="40" t="str">
        <f t="shared" si="170"/>
        <v/>
      </c>
      <c r="U3618" s="23" t="str">
        <f>IF($B3618="","",VLOOKUP($T3618,Tablas!$X$14:$Y$17,2,1))</f>
        <v/>
      </c>
    </row>
    <row r="3619" spans="2:21" x14ac:dyDescent="0.2">
      <c r="B3619" s="1" t="str">
        <f>IF(Tablas!B3617="","",Tablas!B3617)</f>
        <v/>
      </c>
      <c r="C3619" s="1" t="str">
        <f>IF(Tablas!C3617="","",Tablas!C3617)</f>
        <v/>
      </c>
      <c r="D3619" s="1" t="str">
        <f>IF(Tablas!D3617="","",Tablas!D3617)</f>
        <v/>
      </c>
      <c r="E3619" s="1" t="str">
        <f>IF(Tablas!E3617="","",Tablas!E3617)</f>
        <v/>
      </c>
      <c r="F3619" s="1" t="str">
        <f>IF(Tablas!F3617="","",Tablas!F3617)</f>
        <v/>
      </c>
      <c r="G3619" s="1" t="str">
        <f>IF(Tablas!I3617="","",Tablas!I3617)</f>
        <v/>
      </c>
      <c r="H3619" s="1" t="s">
        <v>911</v>
      </c>
      <c r="I3619" s="39" t="str">
        <f>IF($B3619="","",-SUMIFS(Tabla7[Cantidad],Tabla7[Código del producto],$B3619,Tabla7[Tipo de movimiento],"SALIDA",Tabla7[Mes],I$5))</f>
        <v/>
      </c>
      <c r="J3619" s="39" t="str">
        <f>IF($B3619="","",-SUMIFS(Tabla7[Cantidad],Tabla7[Código del producto],$B3619,Tabla7[Tipo de movimiento],"SALIDA",Tabla7[Mes],J$5))</f>
        <v/>
      </c>
      <c r="K3619" s="39" t="str">
        <f>IF($B3619="","",-SUMIFS(Tabla7[Cantidad],Tabla7[Código del producto],$B3619,Tabla7[Tipo de movimiento],"SALIDA",Tabla7[Mes],K$5))</f>
        <v/>
      </c>
      <c r="L3619" s="39" t="str">
        <f>IF($B3619="","",-SUMIFS(Tabla7[Cantidad],Tabla7[Código del producto],$B3619,Tabla7[Tipo de movimiento],"SALIDA",Tabla7[Mes],L$5))</f>
        <v/>
      </c>
      <c r="M3619" s="39" t="str">
        <f>IF($B3619="","",-SUMIFS(Tabla7[Cantidad],Tabla7[Código del producto],$B3619,Tabla7[Tipo de movimiento],"SALIDA",Tabla7[Mes],M$5))</f>
        <v/>
      </c>
      <c r="N3619" s="39" t="str">
        <f>IF($B3619="","",-SUMIFS(Tabla7[Cantidad],Tabla7[Código del producto],$B3619,Tabla7[Tipo de movimiento],"SALIDA",Tabla7[Mes],N$5))</f>
        <v/>
      </c>
      <c r="O3619" s="39" t="str">
        <f>IF($B3619="","",-SUMIFS(Tabla7[Cantidad],Tabla7[Código del producto],$B3619,Tabla7[Tipo de movimiento],"SALIDA",Tabla7[Mes],O$5))</f>
        <v/>
      </c>
      <c r="P3619" s="39" t="str">
        <f>IF($B3619="","",-SUMIFS(Tabla7[Cantidad],Tabla7[Código del producto],$B3619,Tabla7[Tipo de movimiento],"SALIDA",Tabla7[Mes],P$5))</f>
        <v/>
      </c>
      <c r="Q3619" s="39" t="str">
        <f t="shared" si="168"/>
        <v/>
      </c>
      <c r="R3619" s="51" t="str">
        <f>IF($B3619="","",IFERROR(VLOOKUP($B3619,'ABC rotación'!$C:$G,5,0),"C"))</f>
        <v/>
      </c>
      <c r="S3619" s="41" t="str">
        <f t="shared" si="169"/>
        <v/>
      </c>
      <c r="T3619" s="40" t="str">
        <f t="shared" si="170"/>
        <v/>
      </c>
      <c r="U3619" s="23" t="str">
        <f>IF($B3619="","",VLOOKUP($T3619,Tablas!$X$14:$Y$17,2,1))</f>
        <v/>
      </c>
    </row>
    <row r="3620" spans="2:21" x14ac:dyDescent="0.2">
      <c r="B3620" s="1" t="str">
        <f>IF(Tablas!B3618="","",Tablas!B3618)</f>
        <v/>
      </c>
      <c r="C3620" s="1" t="str">
        <f>IF(Tablas!C3618="","",Tablas!C3618)</f>
        <v/>
      </c>
      <c r="D3620" s="1" t="str">
        <f>IF(Tablas!D3618="","",Tablas!D3618)</f>
        <v/>
      </c>
      <c r="E3620" s="1" t="str">
        <f>IF(Tablas!E3618="","",Tablas!E3618)</f>
        <v/>
      </c>
      <c r="F3620" s="1" t="str">
        <f>IF(Tablas!F3618="","",Tablas!F3618)</f>
        <v/>
      </c>
      <c r="G3620" s="1" t="str">
        <f>IF(Tablas!I3618="","",Tablas!I3618)</f>
        <v/>
      </c>
      <c r="H3620" s="1" t="s">
        <v>911</v>
      </c>
      <c r="I3620" s="39" t="str">
        <f>IF($B3620="","",-SUMIFS(Tabla7[Cantidad],Tabla7[Código del producto],$B3620,Tabla7[Tipo de movimiento],"SALIDA",Tabla7[Mes],I$5))</f>
        <v/>
      </c>
      <c r="J3620" s="39" t="str">
        <f>IF($B3620="","",-SUMIFS(Tabla7[Cantidad],Tabla7[Código del producto],$B3620,Tabla7[Tipo de movimiento],"SALIDA",Tabla7[Mes],J$5))</f>
        <v/>
      </c>
      <c r="K3620" s="39" t="str">
        <f>IF($B3620="","",-SUMIFS(Tabla7[Cantidad],Tabla7[Código del producto],$B3620,Tabla7[Tipo de movimiento],"SALIDA",Tabla7[Mes],K$5))</f>
        <v/>
      </c>
      <c r="L3620" s="39" t="str">
        <f>IF($B3620="","",-SUMIFS(Tabla7[Cantidad],Tabla7[Código del producto],$B3620,Tabla7[Tipo de movimiento],"SALIDA",Tabla7[Mes],L$5))</f>
        <v/>
      </c>
      <c r="M3620" s="39" t="str">
        <f>IF($B3620="","",-SUMIFS(Tabla7[Cantidad],Tabla7[Código del producto],$B3620,Tabla7[Tipo de movimiento],"SALIDA",Tabla7[Mes],M$5))</f>
        <v/>
      </c>
      <c r="N3620" s="39" t="str">
        <f>IF($B3620="","",-SUMIFS(Tabla7[Cantidad],Tabla7[Código del producto],$B3620,Tabla7[Tipo de movimiento],"SALIDA",Tabla7[Mes],N$5))</f>
        <v/>
      </c>
      <c r="O3620" s="39" t="str">
        <f>IF($B3620="","",-SUMIFS(Tabla7[Cantidad],Tabla7[Código del producto],$B3620,Tabla7[Tipo de movimiento],"SALIDA",Tabla7[Mes],O$5))</f>
        <v/>
      </c>
      <c r="P3620" s="39" t="str">
        <f>IF($B3620="","",-SUMIFS(Tabla7[Cantidad],Tabla7[Código del producto],$B3620,Tabla7[Tipo de movimiento],"SALIDA",Tabla7[Mes],P$5))</f>
        <v/>
      </c>
      <c r="Q3620" s="39" t="str">
        <f t="shared" si="168"/>
        <v/>
      </c>
      <c r="R3620" s="51" t="str">
        <f>IF($B3620="","",IFERROR(VLOOKUP($B3620,'ABC rotación'!$C:$G,5,0),"C"))</f>
        <v/>
      </c>
      <c r="S3620" s="41" t="str">
        <f t="shared" si="169"/>
        <v/>
      </c>
      <c r="T3620" s="40" t="str">
        <f t="shared" si="170"/>
        <v/>
      </c>
      <c r="U3620" s="23" t="str">
        <f>IF($B3620="","",VLOOKUP($T3620,Tablas!$X$14:$Y$17,2,1))</f>
        <v/>
      </c>
    </row>
    <row r="3621" spans="2:21" x14ac:dyDescent="0.2">
      <c r="B3621" s="1" t="str">
        <f>IF(Tablas!B3619="","",Tablas!B3619)</f>
        <v/>
      </c>
      <c r="C3621" s="1" t="str">
        <f>IF(Tablas!C3619="","",Tablas!C3619)</f>
        <v/>
      </c>
      <c r="D3621" s="1" t="str">
        <f>IF(Tablas!D3619="","",Tablas!D3619)</f>
        <v/>
      </c>
      <c r="E3621" s="1" t="str">
        <f>IF(Tablas!E3619="","",Tablas!E3619)</f>
        <v/>
      </c>
      <c r="F3621" s="1" t="str">
        <f>IF(Tablas!F3619="","",Tablas!F3619)</f>
        <v/>
      </c>
      <c r="G3621" s="1" t="str">
        <f>IF(Tablas!I3619="","",Tablas!I3619)</f>
        <v/>
      </c>
      <c r="H3621" s="1" t="s">
        <v>911</v>
      </c>
      <c r="I3621" s="39" t="str">
        <f>IF($B3621="","",-SUMIFS(Tabla7[Cantidad],Tabla7[Código del producto],$B3621,Tabla7[Tipo de movimiento],"SALIDA",Tabla7[Mes],I$5))</f>
        <v/>
      </c>
      <c r="J3621" s="39" t="str">
        <f>IF($B3621="","",-SUMIFS(Tabla7[Cantidad],Tabla7[Código del producto],$B3621,Tabla7[Tipo de movimiento],"SALIDA",Tabla7[Mes],J$5))</f>
        <v/>
      </c>
      <c r="K3621" s="39" t="str">
        <f>IF($B3621="","",-SUMIFS(Tabla7[Cantidad],Tabla7[Código del producto],$B3621,Tabla7[Tipo de movimiento],"SALIDA",Tabla7[Mes],K$5))</f>
        <v/>
      </c>
      <c r="L3621" s="39" t="str">
        <f>IF($B3621="","",-SUMIFS(Tabla7[Cantidad],Tabla7[Código del producto],$B3621,Tabla7[Tipo de movimiento],"SALIDA",Tabla7[Mes],L$5))</f>
        <v/>
      </c>
      <c r="M3621" s="39" t="str">
        <f>IF($B3621="","",-SUMIFS(Tabla7[Cantidad],Tabla7[Código del producto],$B3621,Tabla7[Tipo de movimiento],"SALIDA",Tabla7[Mes],M$5))</f>
        <v/>
      </c>
      <c r="N3621" s="39" t="str">
        <f>IF($B3621="","",-SUMIFS(Tabla7[Cantidad],Tabla7[Código del producto],$B3621,Tabla7[Tipo de movimiento],"SALIDA",Tabla7[Mes],N$5))</f>
        <v/>
      </c>
      <c r="O3621" s="39" t="str">
        <f>IF($B3621="","",-SUMIFS(Tabla7[Cantidad],Tabla7[Código del producto],$B3621,Tabla7[Tipo de movimiento],"SALIDA",Tabla7[Mes],O$5))</f>
        <v/>
      </c>
      <c r="P3621" s="39" t="str">
        <f>IF($B3621="","",-SUMIFS(Tabla7[Cantidad],Tabla7[Código del producto],$B3621,Tabla7[Tipo de movimiento],"SALIDA",Tabla7[Mes],P$5))</f>
        <v/>
      </c>
      <c r="Q3621" s="39" t="str">
        <f t="shared" si="168"/>
        <v/>
      </c>
      <c r="R3621" s="51" t="str">
        <f>IF($B3621="","",IFERROR(VLOOKUP($B3621,'ABC rotación'!$C:$G,5,0),"C"))</f>
        <v/>
      </c>
      <c r="S3621" s="41" t="str">
        <f t="shared" si="169"/>
        <v/>
      </c>
      <c r="T3621" s="40" t="str">
        <f t="shared" si="170"/>
        <v/>
      </c>
      <c r="U3621" s="23" t="str">
        <f>IF($B3621="","",VLOOKUP($T3621,Tablas!$X$14:$Y$17,2,1))</f>
        <v/>
      </c>
    </row>
    <row r="3622" spans="2:21" x14ac:dyDescent="0.2">
      <c r="B3622" s="1" t="str">
        <f>IF(Tablas!B3620="","",Tablas!B3620)</f>
        <v/>
      </c>
      <c r="C3622" s="1" t="str">
        <f>IF(Tablas!C3620="","",Tablas!C3620)</f>
        <v/>
      </c>
      <c r="D3622" s="1" t="str">
        <f>IF(Tablas!D3620="","",Tablas!D3620)</f>
        <v/>
      </c>
      <c r="E3622" s="1" t="str">
        <f>IF(Tablas!E3620="","",Tablas!E3620)</f>
        <v/>
      </c>
      <c r="F3622" s="1" t="str">
        <f>IF(Tablas!F3620="","",Tablas!F3620)</f>
        <v/>
      </c>
      <c r="G3622" s="1" t="str">
        <f>IF(Tablas!I3620="","",Tablas!I3620)</f>
        <v/>
      </c>
      <c r="H3622" s="1" t="s">
        <v>911</v>
      </c>
      <c r="I3622" s="39" t="str">
        <f>IF($B3622="","",-SUMIFS(Tabla7[Cantidad],Tabla7[Código del producto],$B3622,Tabla7[Tipo de movimiento],"SALIDA",Tabla7[Mes],I$5))</f>
        <v/>
      </c>
      <c r="J3622" s="39" t="str">
        <f>IF($B3622="","",-SUMIFS(Tabla7[Cantidad],Tabla7[Código del producto],$B3622,Tabla7[Tipo de movimiento],"SALIDA",Tabla7[Mes],J$5))</f>
        <v/>
      </c>
      <c r="K3622" s="39" t="str">
        <f>IF($B3622="","",-SUMIFS(Tabla7[Cantidad],Tabla7[Código del producto],$B3622,Tabla7[Tipo de movimiento],"SALIDA",Tabla7[Mes],K$5))</f>
        <v/>
      </c>
      <c r="L3622" s="39" t="str">
        <f>IF($B3622="","",-SUMIFS(Tabla7[Cantidad],Tabla7[Código del producto],$B3622,Tabla7[Tipo de movimiento],"SALIDA",Tabla7[Mes],L$5))</f>
        <v/>
      </c>
      <c r="M3622" s="39" t="str">
        <f>IF($B3622="","",-SUMIFS(Tabla7[Cantidad],Tabla7[Código del producto],$B3622,Tabla7[Tipo de movimiento],"SALIDA",Tabla7[Mes],M$5))</f>
        <v/>
      </c>
      <c r="N3622" s="39" t="str">
        <f>IF($B3622="","",-SUMIFS(Tabla7[Cantidad],Tabla7[Código del producto],$B3622,Tabla7[Tipo de movimiento],"SALIDA",Tabla7[Mes],N$5))</f>
        <v/>
      </c>
      <c r="O3622" s="39" t="str">
        <f>IF($B3622="","",-SUMIFS(Tabla7[Cantidad],Tabla7[Código del producto],$B3622,Tabla7[Tipo de movimiento],"SALIDA",Tabla7[Mes],O$5))</f>
        <v/>
      </c>
      <c r="P3622" s="39" t="str">
        <f>IF($B3622="","",-SUMIFS(Tabla7[Cantidad],Tabla7[Código del producto],$B3622,Tabla7[Tipo de movimiento],"SALIDA",Tabla7[Mes],P$5))</f>
        <v/>
      </c>
      <c r="Q3622" s="39" t="str">
        <f t="shared" si="168"/>
        <v/>
      </c>
      <c r="R3622" s="51" t="str">
        <f>IF($B3622="","",IFERROR(VLOOKUP($B3622,'ABC rotación'!$C:$G,5,0),"C"))</f>
        <v/>
      </c>
      <c r="S3622" s="41" t="str">
        <f t="shared" si="169"/>
        <v/>
      </c>
      <c r="T3622" s="40" t="str">
        <f t="shared" si="170"/>
        <v/>
      </c>
      <c r="U3622" s="23" t="str">
        <f>IF($B3622="","",VLOOKUP($T3622,Tablas!$X$14:$Y$17,2,1))</f>
        <v/>
      </c>
    </row>
    <row r="3623" spans="2:21" x14ac:dyDescent="0.2">
      <c r="B3623" s="1" t="str">
        <f>IF(Tablas!B3621="","",Tablas!B3621)</f>
        <v/>
      </c>
      <c r="C3623" s="1" t="str">
        <f>IF(Tablas!C3621="","",Tablas!C3621)</f>
        <v/>
      </c>
      <c r="D3623" s="1" t="str">
        <f>IF(Tablas!D3621="","",Tablas!D3621)</f>
        <v/>
      </c>
      <c r="E3623" s="1" t="str">
        <f>IF(Tablas!E3621="","",Tablas!E3621)</f>
        <v/>
      </c>
      <c r="F3623" s="1" t="str">
        <f>IF(Tablas!F3621="","",Tablas!F3621)</f>
        <v/>
      </c>
      <c r="G3623" s="1" t="str">
        <f>IF(Tablas!I3621="","",Tablas!I3621)</f>
        <v/>
      </c>
      <c r="H3623" s="1" t="s">
        <v>911</v>
      </c>
      <c r="I3623" s="39" t="str">
        <f>IF($B3623="","",-SUMIFS(Tabla7[Cantidad],Tabla7[Código del producto],$B3623,Tabla7[Tipo de movimiento],"SALIDA",Tabla7[Mes],I$5))</f>
        <v/>
      </c>
      <c r="J3623" s="39" t="str">
        <f>IF($B3623="","",-SUMIFS(Tabla7[Cantidad],Tabla7[Código del producto],$B3623,Tabla7[Tipo de movimiento],"SALIDA",Tabla7[Mes],J$5))</f>
        <v/>
      </c>
      <c r="K3623" s="39" t="str">
        <f>IF($B3623="","",-SUMIFS(Tabla7[Cantidad],Tabla7[Código del producto],$B3623,Tabla7[Tipo de movimiento],"SALIDA",Tabla7[Mes],K$5))</f>
        <v/>
      </c>
      <c r="L3623" s="39" t="str">
        <f>IF($B3623="","",-SUMIFS(Tabla7[Cantidad],Tabla7[Código del producto],$B3623,Tabla7[Tipo de movimiento],"SALIDA",Tabla7[Mes],L$5))</f>
        <v/>
      </c>
      <c r="M3623" s="39" t="str">
        <f>IF($B3623="","",-SUMIFS(Tabla7[Cantidad],Tabla7[Código del producto],$B3623,Tabla7[Tipo de movimiento],"SALIDA",Tabla7[Mes],M$5))</f>
        <v/>
      </c>
      <c r="N3623" s="39" t="str">
        <f>IF($B3623="","",-SUMIFS(Tabla7[Cantidad],Tabla7[Código del producto],$B3623,Tabla7[Tipo de movimiento],"SALIDA",Tabla7[Mes],N$5))</f>
        <v/>
      </c>
      <c r="O3623" s="39" t="str">
        <f>IF($B3623="","",-SUMIFS(Tabla7[Cantidad],Tabla7[Código del producto],$B3623,Tabla7[Tipo de movimiento],"SALIDA",Tabla7[Mes],O$5))</f>
        <v/>
      </c>
      <c r="P3623" s="39" t="str">
        <f>IF($B3623="","",-SUMIFS(Tabla7[Cantidad],Tabla7[Código del producto],$B3623,Tabla7[Tipo de movimiento],"SALIDA",Tabla7[Mes],P$5))</f>
        <v/>
      </c>
      <c r="Q3623" s="39" t="str">
        <f t="shared" si="168"/>
        <v/>
      </c>
      <c r="R3623" s="51" t="str">
        <f>IF($B3623="","",IFERROR(VLOOKUP($B3623,'ABC rotación'!$C:$G,5,0),"C"))</f>
        <v/>
      </c>
      <c r="S3623" s="41" t="str">
        <f t="shared" si="169"/>
        <v/>
      </c>
      <c r="T3623" s="40" t="str">
        <f t="shared" si="170"/>
        <v/>
      </c>
      <c r="U3623" s="23" t="str">
        <f>IF($B3623="","",VLOOKUP($T3623,Tablas!$X$14:$Y$17,2,1))</f>
        <v/>
      </c>
    </row>
    <row r="3624" spans="2:21" x14ac:dyDescent="0.2">
      <c r="B3624" s="1" t="str">
        <f>IF(Tablas!B3622="","",Tablas!B3622)</f>
        <v/>
      </c>
      <c r="C3624" s="1" t="str">
        <f>IF(Tablas!C3622="","",Tablas!C3622)</f>
        <v/>
      </c>
      <c r="D3624" s="1" t="str">
        <f>IF(Tablas!D3622="","",Tablas!D3622)</f>
        <v/>
      </c>
      <c r="E3624" s="1" t="str">
        <f>IF(Tablas!E3622="","",Tablas!E3622)</f>
        <v/>
      </c>
      <c r="F3624" s="1" t="str">
        <f>IF(Tablas!F3622="","",Tablas!F3622)</f>
        <v/>
      </c>
      <c r="G3624" s="1" t="str">
        <f>IF(Tablas!I3622="","",Tablas!I3622)</f>
        <v/>
      </c>
      <c r="H3624" s="1" t="s">
        <v>911</v>
      </c>
      <c r="I3624" s="39" t="str">
        <f>IF($B3624="","",-SUMIFS(Tabla7[Cantidad],Tabla7[Código del producto],$B3624,Tabla7[Tipo de movimiento],"SALIDA",Tabla7[Mes],I$5))</f>
        <v/>
      </c>
      <c r="J3624" s="39" t="str">
        <f>IF($B3624="","",-SUMIFS(Tabla7[Cantidad],Tabla7[Código del producto],$B3624,Tabla7[Tipo de movimiento],"SALIDA",Tabla7[Mes],J$5))</f>
        <v/>
      </c>
      <c r="K3624" s="39" t="str">
        <f>IF($B3624="","",-SUMIFS(Tabla7[Cantidad],Tabla7[Código del producto],$B3624,Tabla7[Tipo de movimiento],"SALIDA",Tabla7[Mes],K$5))</f>
        <v/>
      </c>
      <c r="L3624" s="39" t="str">
        <f>IF($B3624="","",-SUMIFS(Tabla7[Cantidad],Tabla7[Código del producto],$B3624,Tabla7[Tipo de movimiento],"SALIDA",Tabla7[Mes],L$5))</f>
        <v/>
      </c>
      <c r="M3624" s="39" t="str">
        <f>IF($B3624="","",-SUMIFS(Tabla7[Cantidad],Tabla7[Código del producto],$B3624,Tabla7[Tipo de movimiento],"SALIDA",Tabla7[Mes],M$5))</f>
        <v/>
      </c>
      <c r="N3624" s="39" t="str">
        <f>IF($B3624="","",-SUMIFS(Tabla7[Cantidad],Tabla7[Código del producto],$B3624,Tabla7[Tipo de movimiento],"SALIDA",Tabla7[Mes],N$5))</f>
        <v/>
      </c>
      <c r="O3624" s="39" t="str">
        <f>IF($B3624="","",-SUMIFS(Tabla7[Cantidad],Tabla7[Código del producto],$B3624,Tabla7[Tipo de movimiento],"SALIDA",Tabla7[Mes],O$5))</f>
        <v/>
      </c>
      <c r="P3624" s="39" t="str">
        <f>IF($B3624="","",-SUMIFS(Tabla7[Cantidad],Tabla7[Código del producto],$B3624,Tabla7[Tipo de movimiento],"SALIDA",Tabla7[Mes],P$5))</f>
        <v/>
      </c>
      <c r="Q3624" s="39" t="str">
        <f t="shared" si="168"/>
        <v/>
      </c>
      <c r="R3624" s="51" t="str">
        <f>IF($B3624="","",IFERROR(VLOOKUP($B3624,'ABC rotación'!$C:$G,5,0),"C"))</f>
        <v/>
      </c>
      <c r="S3624" s="41" t="str">
        <f t="shared" si="169"/>
        <v/>
      </c>
      <c r="T3624" s="40" t="str">
        <f t="shared" si="170"/>
        <v/>
      </c>
      <c r="U3624" s="23" t="str">
        <f>IF($B3624="","",VLOOKUP($T3624,Tablas!$X$14:$Y$17,2,1))</f>
        <v/>
      </c>
    </row>
    <row r="3625" spans="2:21" x14ac:dyDescent="0.2">
      <c r="B3625" s="1" t="str">
        <f>IF(Tablas!B3623="","",Tablas!B3623)</f>
        <v/>
      </c>
      <c r="C3625" s="1" t="str">
        <f>IF(Tablas!C3623="","",Tablas!C3623)</f>
        <v/>
      </c>
      <c r="D3625" s="1" t="str">
        <f>IF(Tablas!D3623="","",Tablas!D3623)</f>
        <v/>
      </c>
      <c r="E3625" s="1" t="str">
        <f>IF(Tablas!E3623="","",Tablas!E3623)</f>
        <v/>
      </c>
      <c r="F3625" s="1" t="str">
        <f>IF(Tablas!F3623="","",Tablas!F3623)</f>
        <v/>
      </c>
      <c r="G3625" s="1" t="str">
        <f>IF(Tablas!I3623="","",Tablas!I3623)</f>
        <v/>
      </c>
      <c r="H3625" s="1" t="s">
        <v>911</v>
      </c>
      <c r="I3625" s="39" t="str">
        <f>IF($B3625="","",-SUMIFS(Tabla7[Cantidad],Tabla7[Código del producto],$B3625,Tabla7[Tipo de movimiento],"SALIDA",Tabla7[Mes],I$5))</f>
        <v/>
      </c>
      <c r="J3625" s="39" t="str">
        <f>IF($B3625="","",-SUMIFS(Tabla7[Cantidad],Tabla7[Código del producto],$B3625,Tabla7[Tipo de movimiento],"SALIDA",Tabla7[Mes],J$5))</f>
        <v/>
      </c>
      <c r="K3625" s="39" t="str">
        <f>IF($B3625="","",-SUMIFS(Tabla7[Cantidad],Tabla7[Código del producto],$B3625,Tabla7[Tipo de movimiento],"SALIDA",Tabla7[Mes],K$5))</f>
        <v/>
      </c>
      <c r="L3625" s="39" t="str">
        <f>IF($B3625="","",-SUMIFS(Tabla7[Cantidad],Tabla7[Código del producto],$B3625,Tabla7[Tipo de movimiento],"SALIDA",Tabla7[Mes],L$5))</f>
        <v/>
      </c>
      <c r="M3625" s="39" t="str">
        <f>IF($B3625="","",-SUMIFS(Tabla7[Cantidad],Tabla7[Código del producto],$B3625,Tabla7[Tipo de movimiento],"SALIDA",Tabla7[Mes],M$5))</f>
        <v/>
      </c>
      <c r="N3625" s="39" t="str">
        <f>IF($B3625="","",-SUMIFS(Tabla7[Cantidad],Tabla7[Código del producto],$B3625,Tabla7[Tipo de movimiento],"SALIDA",Tabla7[Mes],N$5))</f>
        <v/>
      </c>
      <c r="O3625" s="39" t="str">
        <f>IF($B3625="","",-SUMIFS(Tabla7[Cantidad],Tabla7[Código del producto],$B3625,Tabla7[Tipo de movimiento],"SALIDA",Tabla7[Mes],O$5))</f>
        <v/>
      </c>
      <c r="P3625" s="39" t="str">
        <f>IF($B3625="","",-SUMIFS(Tabla7[Cantidad],Tabla7[Código del producto],$B3625,Tabla7[Tipo de movimiento],"SALIDA",Tabla7[Mes],P$5))</f>
        <v/>
      </c>
      <c r="Q3625" s="39" t="str">
        <f t="shared" si="168"/>
        <v/>
      </c>
      <c r="R3625" s="51" t="str">
        <f>IF($B3625="","",IFERROR(VLOOKUP($B3625,'ABC rotación'!$C:$G,5,0),"C"))</f>
        <v/>
      </c>
      <c r="S3625" s="41" t="str">
        <f t="shared" si="169"/>
        <v/>
      </c>
      <c r="T3625" s="40" t="str">
        <f t="shared" si="170"/>
        <v/>
      </c>
      <c r="U3625" s="23" t="str">
        <f>IF($B3625="","",VLOOKUP($T3625,Tablas!$X$14:$Y$17,2,1))</f>
        <v/>
      </c>
    </row>
    <row r="3626" spans="2:21" x14ac:dyDescent="0.2">
      <c r="B3626" s="1" t="str">
        <f>IF(Tablas!B3624="","",Tablas!B3624)</f>
        <v/>
      </c>
      <c r="C3626" s="1" t="str">
        <f>IF(Tablas!C3624="","",Tablas!C3624)</f>
        <v/>
      </c>
      <c r="D3626" s="1" t="str">
        <f>IF(Tablas!D3624="","",Tablas!D3624)</f>
        <v/>
      </c>
      <c r="E3626" s="1" t="str">
        <f>IF(Tablas!E3624="","",Tablas!E3624)</f>
        <v/>
      </c>
      <c r="F3626" s="1" t="str">
        <f>IF(Tablas!F3624="","",Tablas!F3624)</f>
        <v/>
      </c>
      <c r="G3626" s="1" t="str">
        <f>IF(Tablas!I3624="","",Tablas!I3624)</f>
        <v/>
      </c>
      <c r="H3626" s="1" t="s">
        <v>911</v>
      </c>
      <c r="I3626" s="39" t="str">
        <f>IF($B3626="","",-SUMIFS(Tabla7[Cantidad],Tabla7[Código del producto],$B3626,Tabla7[Tipo de movimiento],"SALIDA",Tabla7[Mes],I$5))</f>
        <v/>
      </c>
      <c r="J3626" s="39" t="str">
        <f>IF($B3626="","",-SUMIFS(Tabla7[Cantidad],Tabla7[Código del producto],$B3626,Tabla7[Tipo de movimiento],"SALIDA",Tabla7[Mes],J$5))</f>
        <v/>
      </c>
      <c r="K3626" s="39" t="str">
        <f>IF($B3626="","",-SUMIFS(Tabla7[Cantidad],Tabla7[Código del producto],$B3626,Tabla7[Tipo de movimiento],"SALIDA",Tabla7[Mes],K$5))</f>
        <v/>
      </c>
      <c r="L3626" s="39" t="str">
        <f>IF($B3626="","",-SUMIFS(Tabla7[Cantidad],Tabla7[Código del producto],$B3626,Tabla7[Tipo de movimiento],"SALIDA",Tabla7[Mes],L$5))</f>
        <v/>
      </c>
      <c r="M3626" s="39" t="str">
        <f>IF($B3626="","",-SUMIFS(Tabla7[Cantidad],Tabla7[Código del producto],$B3626,Tabla7[Tipo de movimiento],"SALIDA",Tabla7[Mes],M$5))</f>
        <v/>
      </c>
      <c r="N3626" s="39" t="str">
        <f>IF($B3626="","",-SUMIFS(Tabla7[Cantidad],Tabla7[Código del producto],$B3626,Tabla7[Tipo de movimiento],"SALIDA",Tabla7[Mes],N$5))</f>
        <v/>
      </c>
      <c r="O3626" s="39" t="str">
        <f>IF($B3626="","",-SUMIFS(Tabla7[Cantidad],Tabla7[Código del producto],$B3626,Tabla7[Tipo de movimiento],"SALIDA",Tabla7[Mes],O$5))</f>
        <v/>
      </c>
      <c r="P3626" s="39" t="str">
        <f>IF($B3626="","",-SUMIFS(Tabla7[Cantidad],Tabla7[Código del producto],$B3626,Tabla7[Tipo de movimiento],"SALIDA",Tabla7[Mes],P$5))</f>
        <v/>
      </c>
      <c r="Q3626" s="39" t="str">
        <f t="shared" si="168"/>
        <v/>
      </c>
      <c r="R3626" s="51" t="str">
        <f>IF($B3626="","",IFERROR(VLOOKUP($B3626,'ABC rotación'!$C:$G,5,0),"C"))</f>
        <v/>
      </c>
      <c r="S3626" s="41" t="str">
        <f t="shared" si="169"/>
        <v/>
      </c>
      <c r="T3626" s="40" t="str">
        <f t="shared" si="170"/>
        <v/>
      </c>
      <c r="U3626" s="23" t="str">
        <f>IF($B3626="","",VLOOKUP($T3626,Tablas!$X$14:$Y$17,2,1))</f>
        <v/>
      </c>
    </row>
    <row r="3627" spans="2:21" x14ac:dyDescent="0.2">
      <c r="B3627" s="1" t="str">
        <f>IF(Tablas!B3625="","",Tablas!B3625)</f>
        <v/>
      </c>
      <c r="C3627" s="1" t="str">
        <f>IF(Tablas!C3625="","",Tablas!C3625)</f>
        <v/>
      </c>
      <c r="D3627" s="1" t="str">
        <f>IF(Tablas!D3625="","",Tablas!D3625)</f>
        <v/>
      </c>
      <c r="E3627" s="1" t="str">
        <f>IF(Tablas!E3625="","",Tablas!E3625)</f>
        <v/>
      </c>
      <c r="F3627" s="1" t="str">
        <f>IF(Tablas!F3625="","",Tablas!F3625)</f>
        <v/>
      </c>
      <c r="G3627" s="1" t="str">
        <f>IF(Tablas!I3625="","",Tablas!I3625)</f>
        <v/>
      </c>
      <c r="H3627" s="1" t="s">
        <v>911</v>
      </c>
      <c r="I3627" s="39" t="str">
        <f>IF($B3627="","",-SUMIFS(Tabla7[Cantidad],Tabla7[Código del producto],$B3627,Tabla7[Tipo de movimiento],"SALIDA",Tabla7[Mes],I$5))</f>
        <v/>
      </c>
      <c r="J3627" s="39" t="str">
        <f>IF($B3627="","",-SUMIFS(Tabla7[Cantidad],Tabla7[Código del producto],$B3627,Tabla7[Tipo de movimiento],"SALIDA",Tabla7[Mes],J$5))</f>
        <v/>
      </c>
      <c r="K3627" s="39" t="str">
        <f>IF($B3627="","",-SUMIFS(Tabla7[Cantidad],Tabla7[Código del producto],$B3627,Tabla7[Tipo de movimiento],"SALIDA",Tabla7[Mes],K$5))</f>
        <v/>
      </c>
      <c r="L3627" s="39" t="str">
        <f>IF($B3627="","",-SUMIFS(Tabla7[Cantidad],Tabla7[Código del producto],$B3627,Tabla7[Tipo de movimiento],"SALIDA",Tabla7[Mes],L$5))</f>
        <v/>
      </c>
      <c r="M3627" s="39" t="str">
        <f>IF($B3627="","",-SUMIFS(Tabla7[Cantidad],Tabla7[Código del producto],$B3627,Tabla7[Tipo de movimiento],"SALIDA",Tabla7[Mes],M$5))</f>
        <v/>
      </c>
      <c r="N3627" s="39" t="str">
        <f>IF($B3627="","",-SUMIFS(Tabla7[Cantidad],Tabla7[Código del producto],$B3627,Tabla7[Tipo de movimiento],"SALIDA",Tabla7[Mes],N$5))</f>
        <v/>
      </c>
      <c r="O3627" s="39" t="str">
        <f>IF($B3627="","",-SUMIFS(Tabla7[Cantidad],Tabla7[Código del producto],$B3627,Tabla7[Tipo de movimiento],"SALIDA",Tabla7[Mes],O$5))</f>
        <v/>
      </c>
      <c r="P3627" s="39" t="str">
        <f>IF($B3627="","",-SUMIFS(Tabla7[Cantidad],Tabla7[Código del producto],$B3627,Tabla7[Tipo de movimiento],"SALIDA",Tabla7[Mes],P$5))</f>
        <v/>
      </c>
      <c r="Q3627" s="39" t="str">
        <f t="shared" si="168"/>
        <v/>
      </c>
      <c r="R3627" s="51" t="str">
        <f>IF($B3627="","",IFERROR(VLOOKUP($B3627,'ABC rotación'!$C:$G,5,0),"C"))</f>
        <v/>
      </c>
      <c r="S3627" s="41" t="str">
        <f t="shared" si="169"/>
        <v/>
      </c>
      <c r="T3627" s="40" t="str">
        <f t="shared" si="170"/>
        <v/>
      </c>
      <c r="U3627" s="23" t="str">
        <f>IF($B3627="","",VLOOKUP($T3627,Tablas!$X$14:$Y$17,2,1))</f>
        <v/>
      </c>
    </row>
    <row r="3628" spans="2:21" x14ac:dyDescent="0.2">
      <c r="B3628" s="1" t="str">
        <f>IF(Tablas!B3626="","",Tablas!B3626)</f>
        <v/>
      </c>
      <c r="C3628" s="1" t="str">
        <f>IF(Tablas!C3626="","",Tablas!C3626)</f>
        <v/>
      </c>
      <c r="D3628" s="1" t="str">
        <f>IF(Tablas!D3626="","",Tablas!D3626)</f>
        <v/>
      </c>
      <c r="E3628" s="1" t="str">
        <f>IF(Tablas!E3626="","",Tablas!E3626)</f>
        <v/>
      </c>
      <c r="F3628" s="1" t="str">
        <f>IF(Tablas!F3626="","",Tablas!F3626)</f>
        <v/>
      </c>
      <c r="G3628" s="1" t="str">
        <f>IF(Tablas!I3626="","",Tablas!I3626)</f>
        <v/>
      </c>
      <c r="H3628" s="1" t="s">
        <v>911</v>
      </c>
      <c r="I3628" s="39" t="str">
        <f>IF($B3628="","",-SUMIFS(Tabla7[Cantidad],Tabla7[Código del producto],$B3628,Tabla7[Tipo de movimiento],"SALIDA",Tabla7[Mes],I$5))</f>
        <v/>
      </c>
      <c r="J3628" s="39" t="str">
        <f>IF($B3628="","",-SUMIFS(Tabla7[Cantidad],Tabla7[Código del producto],$B3628,Tabla7[Tipo de movimiento],"SALIDA",Tabla7[Mes],J$5))</f>
        <v/>
      </c>
      <c r="K3628" s="39" t="str">
        <f>IF($B3628="","",-SUMIFS(Tabla7[Cantidad],Tabla7[Código del producto],$B3628,Tabla7[Tipo de movimiento],"SALIDA",Tabla7[Mes],K$5))</f>
        <v/>
      </c>
      <c r="L3628" s="39" t="str">
        <f>IF($B3628="","",-SUMIFS(Tabla7[Cantidad],Tabla7[Código del producto],$B3628,Tabla7[Tipo de movimiento],"SALIDA",Tabla7[Mes],L$5))</f>
        <v/>
      </c>
      <c r="M3628" s="39" t="str">
        <f>IF($B3628="","",-SUMIFS(Tabla7[Cantidad],Tabla7[Código del producto],$B3628,Tabla7[Tipo de movimiento],"SALIDA",Tabla7[Mes],M$5))</f>
        <v/>
      </c>
      <c r="N3628" s="39" t="str">
        <f>IF($B3628="","",-SUMIFS(Tabla7[Cantidad],Tabla7[Código del producto],$B3628,Tabla7[Tipo de movimiento],"SALIDA",Tabla7[Mes],N$5))</f>
        <v/>
      </c>
      <c r="O3628" s="39" t="str">
        <f>IF($B3628="","",-SUMIFS(Tabla7[Cantidad],Tabla7[Código del producto],$B3628,Tabla7[Tipo de movimiento],"SALIDA",Tabla7[Mes],O$5))</f>
        <v/>
      </c>
      <c r="P3628" s="39" t="str">
        <f>IF($B3628="","",-SUMIFS(Tabla7[Cantidad],Tabla7[Código del producto],$B3628,Tabla7[Tipo de movimiento],"SALIDA",Tabla7[Mes],P$5))</f>
        <v/>
      </c>
      <c r="Q3628" s="39" t="str">
        <f t="shared" si="168"/>
        <v/>
      </c>
      <c r="R3628" s="51" t="str">
        <f>IF($B3628="","",IFERROR(VLOOKUP($B3628,'ABC rotación'!$C:$G,5,0),"C"))</f>
        <v/>
      </c>
      <c r="S3628" s="41" t="str">
        <f t="shared" si="169"/>
        <v/>
      </c>
      <c r="T3628" s="40" t="str">
        <f t="shared" si="170"/>
        <v/>
      </c>
      <c r="U3628" s="23" t="str">
        <f>IF($B3628="","",VLOOKUP($T3628,Tablas!$X$14:$Y$17,2,1))</f>
        <v/>
      </c>
    </row>
    <row r="3629" spans="2:21" x14ac:dyDescent="0.2">
      <c r="B3629" s="1" t="str">
        <f>IF(Tablas!B3627="","",Tablas!B3627)</f>
        <v/>
      </c>
      <c r="C3629" s="1" t="str">
        <f>IF(Tablas!C3627="","",Tablas!C3627)</f>
        <v/>
      </c>
      <c r="D3629" s="1" t="str">
        <f>IF(Tablas!D3627="","",Tablas!D3627)</f>
        <v/>
      </c>
      <c r="E3629" s="1" t="str">
        <f>IF(Tablas!E3627="","",Tablas!E3627)</f>
        <v/>
      </c>
      <c r="F3629" s="1" t="str">
        <f>IF(Tablas!F3627="","",Tablas!F3627)</f>
        <v/>
      </c>
      <c r="G3629" s="1" t="str">
        <f>IF(Tablas!I3627="","",Tablas!I3627)</f>
        <v/>
      </c>
      <c r="H3629" s="1" t="s">
        <v>911</v>
      </c>
      <c r="I3629" s="39" t="str">
        <f>IF($B3629="","",-SUMIFS(Tabla7[Cantidad],Tabla7[Código del producto],$B3629,Tabla7[Tipo de movimiento],"SALIDA",Tabla7[Mes],I$5))</f>
        <v/>
      </c>
      <c r="J3629" s="39" t="str">
        <f>IF($B3629="","",-SUMIFS(Tabla7[Cantidad],Tabla7[Código del producto],$B3629,Tabla7[Tipo de movimiento],"SALIDA",Tabla7[Mes],J$5))</f>
        <v/>
      </c>
      <c r="K3629" s="39" t="str">
        <f>IF($B3629="","",-SUMIFS(Tabla7[Cantidad],Tabla7[Código del producto],$B3629,Tabla7[Tipo de movimiento],"SALIDA",Tabla7[Mes],K$5))</f>
        <v/>
      </c>
      <c r="L3629" s="39" t="str">
        <f>IF($B3629="","",-SUMIFS(Tabla7[Cantidad],Tabla7[Código del producto],$B3629,Tabla7[Tipo de movimiento],"SALIDA",Tabla7[Mes],L$5))</f>
        <v/>
      </c>
      <c r="M3629" s="39" t="str">
        <f>IF($B3629="","",-SUMIFS(Tabla7[Cantidad],Tabla7[Código del producto],$B3629,Tabla7[Tipo de movimiento],"SALIDA",Tabla7[Mes],M$5))</f>
        <v/>
      </c>
      <c r="N3629" s="39" t="str">
        <f>IF($B3629="","",-SUMIFS(Tabla7[Cantidad],Tabla7[Código del producto],$B3629,Tabla7[Tipo de movimiento],"SALIDA",Tabla7[Mes],N$5))</f>
        <v/>
      </c>
      <c r="O3629" s="39" t="str">
        <f>IF($B3629="","",-SUMIFS(Tabla7[Cantidad],Tabla7[Código del producto],$B3629,Tabla7[Tipo de movimiento],"SALIDA",Tabla7[Mes],O$5))</f>
        <v/>
      </c>
      <c r="P3629" s="39" t="str">
        <f>IF($B3629="","",-SUMIFS(Tabla7[Cantidad],Tabla7[Código del producto],$B3629,Tabla7[Tipo de movimiento],"SALIDA",Tabla7[Mes],P$5))</f>
        <v/>
      </c>
      <c r="Q3629" s="39" t="str">
        <f t="shared" si="168"/>
        <v/>
      </c>
      <c r="R3629" s="51" t="str">
        <f>IF($B3629="","",IFERROR(VLOOKUP($B3629,'ABC rotación'!$C:$G,5,0),"C"))</f>
        <v/>
      </c>
      <c r="S3629" s="41" t="str">
        <f t="shared" si="169"/>
        <v/>
      </c>
      <c r="T3629" s="40" t="str">
        <f t="shared" si="170"/>
        <v/>
      </c>
      <c r="U3629" s="23" t="str">
        <f>IF($B3629="","",VLOOKUP($T3629,Tablas!$X$14:$Y$17,2,1))</f>
        <v/>
      </c>
    </row>
    <row r="3630" spans="2:21" x14ac:dyDescent="0.2">
      <c r="B3630" s="1" t="str">
        <f>IF(Tablas!B3628="","",Tablas!B3628)</f>
        <v/>
      </c>
      <c r="C3630" s="1" t="str">
        <f>IF(Tablas!C3628="","",Tablas!C3628)</f>
        <v/>
      </c>
      <c r="D3630" s="1" t="str">
        <f>IF(Tablas!D3628="","",Tablas!D3628)</f>
        <v/>
      </c>
      <c r="E3630" s="1" t="str">
        <f>IF(Tablas!E3628="","",Tablas!E3628)</f>
        <v/>
      </c>
      <c r="F3630" s="1" t="str">
        <f>IF(Tablas!F3628="","",Tablas!F3628)</f>
        <v/>
      </c>
      <c r="G3630" s="1" t="str">
        <f>IF(Tablas!I3628="","",Tablas!I3628)</f>
        <v/>
      </c>
      <c r="H3630" s="1" t="s">
        <v>911</v>
      </c>
      <c r="I3630" s="39" t="str">
        <f>IF($B3630="","",-SUMIFS(Tabla7[Cantidad],Tabla7[Código del producto],$B3630,Tabla7[Tipo de movimiento],"SALIDA",Tabla7[Mes],I$5))</f>
        <v/>
      </c>
      <c r="J3630" s="39" t="str">
        <f>IF($B3630="","",-SUMIFS(Tabla7[Cantidad],Tabla7[Código del producto],$B3630,Tabla7[Tipo de movimiento],"SALIDA",Tabla7[Mes],J$5))</f>
        <v/>
      </c>
      <c r="K3630" s="39" t="str">
        <f>IF($B3630="","",-SUMIFS(Tabla7[Cantidad],Tabla7[Código del producto],$B3630,Tabla7[Tipo de movimiento],"SALIDA",Tabla7[Mes],K$5))</f>
        <v/>
      </c>
      <c r="L3630" s="39" t="str">
        <f>IF($B3630="","",-SUMIFS(Tabla7[Cantidad],Tabla7[Código del producto],$B3630,Tabla7[Tipo de movimiento],"SALIDA",Tabla7[Mes],L$5))</f>
        <v/>
      </c>
      <c r="M3630" s="39" t="str">
        <f>IF($B3630="","",-SUMIFS(Tabla7[Cantidad],Tabla7[Código del producto],$B3630,Tabla7[Tipo de movimiento],"SALIDA",Tabla7[Mes],M$5))</f>
        <v/>
      </c>
      <c r="N3630" s="39" t="str">
        <f>IF($B3630="","",-SUMIFS(Tabla7[Cantidad],Tabla7[Código del producto],$B3630,Tabla7[Tipo de movimiento],"SALIDA",Tabla7[Mes],N$5))</f>
        <v/>
      </c>
      <c r="O3630" s="39" t="str">
        <f>IF($B3630="","",-SUMIFS(Tabla7[Cantidad],Tabla7[Código del producto],$B3630,Tabla7[Tipo de movimiento],"SALIDA",Tabla7[Mes],O$5))</f>
        <v/>
      </c>
      <c r="P3630" s="39" t="str">
        <f>IF($B3630="","",-SUMIFS(Tabla7[Cantidad],Tabla7[Código del producto],$B3630,Tabla7[Tipo de movimiento],"SALIDA",Tabla7[Mes],P$5))</f>
        <v/>
      </c>
      <c r="Q3630" s="39" t="str">
        <f t="shared" si="168"/>
        <v/>
      </c>
      <c r="R3630" s="51" t="str">
        <f>IF($B3630="","",IFERROR(VLOOKUP($B3630,'ABC rotación'!$C:$G,5,0),"C"))</f>
        <v/>
      </c>
      <c r="S3630" s="41" t="str">
        <f t="shared" si="169"/>
        <v/>
      </c>
      <c r="T3630" s="40" t="str">
        <f t="shared" si="170"/>
        <v/>
      </c>
      <c r="U3630" s="23" t="str">
        <f>IF($B3630="","",VLOOKUP($T3630,Tablas!$X$14:$Y$17,2,1))</f>
        <v/>
      </c>
    </row>
    <row r="3631" spans="2:21" x14ac:dyDescent="0.2">
      <c r="B3631" s="1" t="str">
        <f>IF(Tablas!B3629="","",Tablas!B3629)</f>
        <v/>
      </c>
      <c r="C3631" s="1" t="str">
        <f>IF(Tablas!C3629="","",Tablas!C3629)</f>
        <v/>
      </c>
      <c r="D3631" s="1" t="str">
        <f>IF(Tablas!D3629="","",Tablas!D3629)</f>
        <v/>
      </c>
      <c r="E3631" s="1" t="str">
        <f>IF(Tablas!E3629="","",Tablas!E3629)</f>
        <v/>
      </c>
      <c r="F3631" s="1" t="str">
        <f>IF(Tablas!F3629="","",Tablas!F3629)</f>
        <v/>
      </c>
      <c r="G3631" s="1" t="str">
        <f>IF(Tablas!I3629="","",Tablas!I3629)</f>
        <v/>
      </c>
      <c r="H3631" s="1" t="s">
        <v>911</v>
      </c>
      <c r="I3631" s="39" t="str">
        <f>IF($B3631="","",-SUMIFS(Tabla7[Cantidad],Tabla7[Código del producto],$B3631,Tabla7[Tipo de movimiento],"SALIDA",Tabla7[Mes],I$5))</f>
        <v/>
      </c>
      <c r="J3631" s="39" t="str">
        <f>IF($B3631="","",-SUMIFS(Tabla7[Cantidad],Tabla7[Código del producto],$B3631,Tabla7[Tipo de movimiento],"SALIDA",Tabla7[Mes],J$5))</f>
        <v/>
      </c>
      <c r="K3631" s="39" t="str">
        <f>IF($B3631="","",-SUMIFS(Tabla7[Cantidad],Tabla7[Código del producto],$B3631,Tabla7[Tipo de movimiento],"SALIDA",Tabla7[Mes],K$5))</f>
        <v/>
      </c>
      <c r="L3631" s="39" t="str">
        <f>IF($B3631="","",-SUMIFS(Tabla7[Cantidad],Tabla7[Código del producto],$B3631,Tabla7[Tipo de movimiento],"SALIDA",Tabla7[Mes],L$5))</f>
        <v/>
      </c>
      <c r="M3631" s="39" t="str">
        <f>IF($B3631="","",-SUMIFS(Tabla7[Cantidad],Tabla7[Código del producto],$B3631,Tabla7[Tipo de movimiento],"SALIDA",Tabla7[Mes],M$5))</f>
        <v/>
      </c>
      <c r="N3631" s="39" t="str">
        <f>IF($B3631="","",-SUMIFS(Tabla7[Cantidad],Tabla7[Código del producto],$B3631,Tabla7[Tipo de movimiento],"SALIDA",Tabla7[Mes],N$5))</f>
        <v/>
      </c>
      <c r="O3631" s="39" t="str">
        <f>IF($B3631="","",-SUMIFS(Tabla7[Cantidad],Tabla7[Código del producto],$B3631,Tabla7[Tipo de movimiento],"SALIDA",Tabla7[Mes],O$5))</f>
        <v/>
      </c>
      <c r="P3631" s="39" t="str">
        <f>IF($B3631="","",-SUMIFS(Tabla7[Cantidad],Tabla7[Código del producto],$B3631,Tabla7[Tipo de movimiento],"SALIDA",Tabla7[Mes],P$5))</f>
        <v/>
      </c>
      <c r="Q3631" s="39" t="str">
        <f t="shared" si="168"/>
        <v/>
      </c>
      <c r="R3631" s="51" t="str">
        <f>IF($B3631="","",IFERROR(VLOOKUP($B3631,'ABC rotación'!$C:$G,5,0),"C"))</f>
        <v/>
      </c>
      <c r="S3631" s="41" t="str">
        <f t="shared" si="169"/>
        <v/>
      </c>
      <c r="T3631" s="40" t="str">
        <f t="shared" si="170"/>
        <v/>
      </c>
      <c r="U3631" s="23" t="str">
        <f>IF($B3631="","",VLOOKUP($T3631,Tablas!$X$14:$Y$17,2,1))</f>
        <v/>
      </c>
    </row>
    <row r="3632" spans="2:21" x14ac:dyDescent="0.2">
      <c r="B3632" s="1" t="str">
        <f>IF(Tablas!B3630="","",Tablas!B3630)</f>
        <v/>
      </c>
      <c r="C3632" s="1" t="str">
        <f>IF(Tablas!C3630="","",Tablas!C3630)</f>
        <v/>
      </c>
      <c r="D3632" s="1" t="str">
        <f>IF(Tablas!D3630="","",Tablas!D3630)</f>
        <v/>
      </c>
      <c r="E3632" s="1" t="str">
        <f>IF(Tablas!E3630="","",Tablas!E3630)</f>
        <v/>
      </c>
      <c r="F3632" s="1" t="str">
        <f>IF(Tablas!F3630="","",Tablas!F3630)</f>
        <v/>
      </c>
      <c r="G3632" s="1" t="str">
        <f>IF(Tablas!I3630="","",Tablas!I3630)</f>
        <v/>
      </c>
      <c r="H3632" s="1" t="s">
        <v>911</v>
      </c>
      <c r="I3632" s="39" t="str">
        <f>IF($B3632="","",-SUMIFS(Tabla7[Cantidad],Tabla7[Código del producto],$B3632,Tabla7[Tipo de movimiento],"SALIDA",Tabla7[Mes],I$5))</f>
        <v/>
      </c>
      <c r="J3632" s="39" t="str">
        <f>IF($B3632="","",-SUMIFS(Tabla7[Cantidad],Tabla7[Código del producto],$B3632,Tabla7[Tipo de movimiento],"SALIDA",Tabla7[Mes],J$5))</f>
        <v/>
      </c>
      <c r="K3632" s="39" t="str">
        <f>IF($B3632="","",-SUMIFS(Tabla7[Cantidad],Tabla7[Código del producto],$B3632,Tabla7[Tipo de movimiento],"SALIDA",Tabla7[Mes],K$5))</f>
        <v/>
      </c>
      <c r="L3632" s="39" t="str">
        <f>IF($B3632="","",-SUMIFS(Tabla7[Cantidad],Tabla7[Código del producto],$B3632,Tabla7[Tipo de movimiento],"SALIDA",Tabla7[Mes],L$5))</f>
        <v/>
      </c>
      <c r="M3632" s="39" t="str">
        <f>IF($B3632="","",-SUMIFS(Tabla7[Cantidad],Tabla7[Código del producto],$B3632,Tabla7[Tipo de movimiento],"SALIDA",Tabla7[Mes],M$5))</f>
        <v/>
      </c>
      <c r="N3632" s="39" t="str">
        <f>IF($B3632="","",-SUMIFS(Tabla7[Cantidad],Tabla7[Código del producto],$B3632,Tabla7[Tipo de movimiento],"SALIDA",Tabla7[Mes],N$5))</f>
        <v/>
      </c>
      <c r="O3632" s="39" t="str">
        <f>IF($B3632="","",-SUMIFS(Tabla7[Cantidad],Tabla7[Código del producto],$B3632,Tabla7[Tipo de movimiento],"SALIDA",Tabla7[Mes],O$5))</f>
        <v/>
      </c>
      <c r="P3632" s="39" t="str">
        <f>IF($B3632="","",-SUMIFS(Tabla7[Cantidad],Tabla7[Código del producto],$B3632,Tabla7[Tipo de movimiento],"SALIDA",Tabla7[Mes],P$5))</f>
        <v/>
      </c>
      <c r="Q3632" s="39" t="str">
        <f t="shared" si="168"/>
        <v/>
      </c>
      <c r="R3632" s="51" t="str">
        <f>IF($B3632="","",IFERROR(VLOOKUP($B3632,'ABC rotación'!$C:$G,5,0),"C"))</f>
        <v/>
      </c>
      <c r="S3632" s="41" t="str">
        <f t="shared" si="169"/>
        <v/>
      </c>
      <c r="T3632" s="40" t="str">
        <f t="shared" si="170"/>
        <v/>
      </c>
      <c r="U3632" s="23" t="str">
        <f>IF($B3632="","",VLOOKUP($T3632,Tablas!$X$14:$Y$17,2,1))</f>
        <v/>
      </c>
    </row>
    <row r="3633" spans="2:21" x14ac:dyDescent="0.2">
      <c r="B3633" s="1" t="str">
        <f>IF(Tablas!B3631="","",Tablas!B3631)</f>
        <v/>
      </c>
      <c r="C3633" s="1" t="str">
        <f>IF(Tablas!C3631="","",Tablas!C3631)</f>
        <v/>
      </c>
      <c r="D3633" s="1" t="str">
        <f>IF(Tablas!D3631="","",Tablas!D3631)</f>
        <v/>
      </c>
      <c r="E3633" s="1" t="str">
        <f>IF(Tablas!E3631="","",Tablas!E3631)</f>
        <v/>
      </c>
      <c r="F3633" s="1" t="str">
        <f>IF(Tablas!F3631="","",Tablas!F3631)</f>
        <v/>
      </c>
      <c r="G3633" s="1" t="str">
        <f>IF(Tablas!I3631="","",Tablas!I3631)</f>
        <v/>
      </c>
      <c r="H3633" s="1" t="s">
        <v>911</v>
      </c>
      <c r="I3633" s="39" t="str">
        <f>IF($B3633="","",-SUMIFS(Tabla7[Cantidad],Tabla7[Código del producto],$B3633,Tabla7[Tipo de movimiento],"SALIDA",Tabla7[Mes],I$5))</f>
        <v/>
      </c>
      <c r="J3633" s="39" t="str">
        <f>IF($B3633="","",-SUMIFS(Tabla7[Cantidad],Tabla7[Código del producto],$B3633,Tabla7[Tipo de movimiento],"SALIDA",Tabla7[Mes],J$5))</f>
        <v/>
      </c>
      <c r="K3633" s="39" t="str">
        <f>IF($B3633="","",-SUMIFS(Tabla7[Cantidad],Tabla7[Código del producto],$B3633,Tabla7[Tipo de movimiento],"SALIDA",Tabla7[Mes],K$5))</f>
        <v/>
      </c>
      <c r="L3633" s="39" t="str">
        <f>IF($B3633="","",-SUMIFS(Tabla7[Cantidad],Tabla7[Código del producto],$B3633,Tabla7[Tipo de movimiento],"SALIDA",Tabla7[Mes],L$5))</f>
        <v/>
      </c>
      <c r="M3633" s="39" t="str">
        <f>IF($B3633="","",-SUMIFS(Tabla7[Cantidad],Tabla7[Código del producto],$B3633,Tabla7[Tipo de movimiento],"SALIDA",Tabla7[Mes],M$5))</f>
        <v/>
      </c>
      <c r="N3633" s="39" t="str">
        <f>IF($B3633="","",-SUMIFS(Tabla7[Cantidad],Tabla7[Código del producto],$B3633,Tabla7[Tipo de movimiento],"SALIDA",Tabla7[Mes],N$5))</f>
        <v/>
      </c>
      <c r="O3633" s="39" t="str">
        <f>IF($B3633="","",-SUMIFS(Tabla7[Cantidad],Tabla7[Código del producto],$B3633,Tabla7[Tipo de movimiento],"SALIDA",Tabla7[Mes],O$5))</f>
        <v/>
      </c>
      <c r="P3633" s="39" t="str">
        <f>IF($B3633="","",-SUMIFS(Tabla7[Cantidad],Tabla7[Código del producto],$B3633,Tabla7[Tipo de movimiento],"SALIDA",Tabla7[Mes],P$5))</f>
        <v/>
      </c>
      <c r="Q3633" s="39" t="str">
        <f t="shared" si="168"/>
        <v/>
      </c>
      <c r="R3633" s="51" t="str">
        <f>IF($B3633="","",IFERROR(VLOOKUP($B3633,'ABC rotación'!$C:$G,5,0),"C"))</f>
        <v/>
      </c>
      <c r="S3633" s="41" t="str">
        <f t="shared" si="169"/>
        <v/>
      </c>
      <c r="T3633" s="40" t="str">
        <f t="shared" si="170"/>
        <v/>
      </c>
      <c r="U3633" s="23" t="str">
        <f>IF($B3633="","",VLOOKUP($T3633,Tablas!$X$14:$Y$17,2,1))</f>
        <v/>
      </c>
    </row>
    <row r="3634" spans="2:21" x14ac:dyDescent="0.2">
      <c r="B3634" s="1" t="str">
        <f>IF(Tablas!B3632="","",Tablas!B3632)</f>
        <v/>
      </c>
      <c r="C3634" s="1" t="str">
        <f>IF(Tablas!C3632="","",Tablas!C3632)</f>
        <v/>
      </c>
      <c r="D3634" s="1" t="str">
        <f>IF(Tablas!D3632="","",Tablas!D3632)</f>
        <v/>
      </c>
      <c r="E3634" s="1" t="str">
        <f>IF(Tablas!E3632="","",Tablas!E3632)</f>
        <v/>
      </c>
      <c r="F3634" s="1" t="str">
        <f>IF(Tablas!F3632="","",Tablas!F3632)</f>
        <v/>
      </c>
      <c r="G3634" s="1" t="str">
        <f>IF(Tablas!I3632="","",Tablas!I3632)</f>
        <v/>
      </c>
      <c r="H3634" s="1" t="s">
        <v>911</v>
      </c>
      <c r="I3634" s="39" t="str">
        <f>IF($B3634="","",-SUMIFS(Tabla7[Cantidad],Tabla7[Código del producto],$B3634,Tabla7[Tipo de movimiento],"SALIDA",Tabla7[Mes],I$5))</f>
        <v/>
      </c>
      <c r="J3634" s="39" t="str">
        <f>IF($B3634="","",-SUMIFS(Tabla7[Cantidad],Tabla7[Código del producto],$B3634,Tabla7[Tipo de movimiento],"SALIDA",Tabla7[Mes],J$5))</f>
        <v/>
      </c>
      <c r="K3634" s="39" t="str">
        <f>IF($B3634="","",-SUMIFS(Tabla7[Cantidad],Tabla7[Código del producto],$B3634,Tabla7[Tipo de movimiento],"SALIDA",Tabla7[Mes],K$5))</f>
        <v/>
      </c>
      <c r="L3634" s="39" t="str">
        <f>IF($B3634="","",-SUMIFS(Tabla7[Cantidad],Tabla7[Código del producto],$B3634,Tabla7[Tipo de movimiento],"SALIDA",Tabla7[Mes],L$5))</f>
        <v/>
      </c>
      <c r="M3634" s="39" t="str">
        <f>IF($B3634="","",-SUMIFS(Tabla7[Cantidad],Tabla7[Código del producto],$B3634,Tabla7[Tipo de movimiento],"SALIDA",Tabla7[Mes],M$5))</f>
        <v/>
      </c>
      <c r="N3634" s="39" t="str">
        <f>IF($B3634="","",-SUMIFS(Tabla7[Cantidad],Tabla7[Código del producto],$B3634,Tabla7[Tipo de movimiento],"SALIDA",Tabla7[Mes],N$5))</f>
        <v/>
      </c>
      <c r="O3634" s="39" t="str">
        <f>IF($B3634="","",-SUMIFS(Tabla7[Cantidad],Tabla7[Código del producto],$B3634,Tabla7[Tipo de movimiento],"SALIDA",Tabla7[Mes],O$5))</f>
        <v/>
      </c>
      <c r="P3634" s="39" t="str">
        <f>IF($B3634="","",-SUMIFS(Tabla7[Cantidad],Tabla7[Código del producto],$B3634,Tabla7[Tipo de movimiento],"SALIDA",Tabla7[Mes],P$5))</f>
        <v/>
      </c>
      <c r="Q3634" s="39" t="str">
        <f t="shared" si="168"/>
        <v/>
      </c>
      <c r="R3634" s="51" t="str">
        <f>IF($B3634="","",IFERROR(VLOOKUP($B3634,'ABC rotación'!$C:$G,5,0),"C"))</f>
        <v/>
      </c>
      <c r="S3634" s="41" t="str">
        <f t="shared" si="169"/>
        <v/>
      </c>
      <c r="T3634" s="40" t="str">
        <f t="shared" si="170"/>
        <v/>
      </c>
      <c r="U3634" s="23" t="str">
        <f>IF($B3634="","",VLOOKUP($T3634,Tablas!$X$14:$Y$17,2,1))</f>
        <v/>
      </c>
    </row>
    <row r="3635" spans="2:21" x14ac:dyDescent="0.2">
      <c r="B3635" s="1" t="str">
        <f>IF(Tablas!B3633="","",Tablas!B3633)</f>
        <v/>
      </c>
      <c r="C3635" s="1" t="str">
        <f>IF(Tablas!C3633="","",Tablas!C3633)</f>
        <v/>
      </c>
      <c r="D3635" s="1" t="str">
        <f>IF(Tablas!D3633="","",Tablas!D3633)</f>
        <v/>
      </c>
      <c r="E3635" s="1" t="str">
        <f>IF(Tablas!E3633="","",Tablas!E3633)</f>
        <v/>
      </c>
      <c r="F3635" s="1" t="str">
        <f>IF(Tablas!F3633="","",Tablas!F3633)</f>
        <v/>
      </c>
      <c r="G3635" s="1" t="str">
        <f>IF(Tablas!I3633="","",Tablas!I3633)</f>
        <v/>
      </c>
      <c r="H3635" s="1" t="s">
        <v>911</v>
      </c>
      <c r="I3635" s="39" t="str">
        <f>IF($B3635="","",-SUMIFS(Tabla7[Cantidad],Tabla7[Código del producto],$B3635,Tabla7[Tipo de movimiento],"SALIDA",Tabla7[Mes],I$5))</f>
        <v/>
      </c>
      <c r="J3635" s="39" t="str">
        <f>IF($B3635="","",-SUMIFS(Tabla7[Cantidad],Tabla7[Código del producto],$B3635,Tabla7[Tipo de movimiento],"SALIDA",Tabla7[Mes],J$5))</f>
        <v/>
      </c>
      <c r="K3635" s="39" t="str">
        <f>IF($B3635="","",-SUMIFS(Tabla7[Cantidad],Tabla7[Código del producto],$B3635,Tabla7[Tipo de movimiento],"SALIDA",Tabla7[Mes],K$5))</f>
        <v/>
      </c>
      <c r="L3635" s="39" t="str">
        <f>IF($B3635="","",-SUMIFS(Tabla7[Cantidad],Tabla7[Código del producto],$B3635,Tabla7[Tipo de movimiento],"SALIDA",Tabla7[Mes],L$5))</f>
        <v/>
      </c>
      <c r="M3635" s="39" t="str">
        <f>IF($B3635="","",-SUMIFS(Tabla7[Cantidad],Tabla7[Código del producto],$B3635,Tabla7[Tipo de movimiento],"SALIDA",Tabla7[Mes],M$5))</f>
        <v/>
      </c>
      <c r="N3635" s="39" t="str">
        <f>IF($B3635="","",-SUMIFS(Tabla7[Cantidad],Tabla7[Código del producto],$B3635,Tabla7[Tipo de movimiento],"SALIDA",Tabla7[Mes],N$5))</f>
        <v/>
      </c>
      <c r="O3635" s="39" t="str">
        <f>IF($B3635="","",-SUMIFS(Tabla7[Cantidad],Tabla7[Código del producto],$B3635,Tabla7[Tipo de movimiento],"SALIDA",Tabla7[Mes],O$5))</f>
        <v/>
      </c>
      <c r="P3635" s="39" t="str">
        <f>IF($B3635="","",-SUMIFS(Tabla7[Cantidad],Tabla7[Código del producto],$B3635,Tabla7[Tipo de movimiento],"SALIDA",Tabla7[Mes],P$5))</f>
        <v/>
      </c>
      <c r="Q3635" s="39" t="str">
        <f t="shared" si="168"/>
        <v/>
      </c>
      <c r="R3635" s="51" t="str">
        <f>IF($B3635="","",IFERROR(VLOOKUP($B3635,'ABC rotación'!$C:$G,5,0),"C"))</f>
        <v/>
      </c>
      <c r="S3635" s="41" t="str">
        <f t="shared" si="169"/>
        <v/>
      </c>
      <c r="T3635" s="40" t="str">
        <f t="shared" si="170"/>
        <v/>
      </c>
      <c r="U3635" s="23" t="str">
        <f>IF($B3635="","",VLOOKUP($T3635,Tablas!$X$14:$Y$17,2,1))</f>
        <v/>
      </c>
    </row>
    <row r="3636" spans="2:21" x14ac:dyDescent="0.2">
      <c r="B3636" s="1" t="str">
        <f>IF(Tablas!B3634="","",Tablas!B3634)</f>
        <v/>
      </c>
      <c r="C3636" s="1" t="str">
        <f>IF(Tablas!C3634="","",Tablas!C3634)</f>
        <v/>
      </c>
      <c r="D3636" s="1" t="str">
        <f>IF(Tablas!D3634="","",Tablas!D3634)</f>
        <v/>
      </c>
      <c r="E3636" s="1" t="str">
        <f>IF(Tablas!E3634="","",Tablas!E3634)</f>
        <v/>
      </c>
      <c r="F3636" s="1" t="str">
        <f>IF(Tablas!F3634="","",Tablas!F3634)</f>
        <v/>
      </c>
      <c r="G3636" s="1" t="str">
        <f>IF(Tablas!I3634="","",Tablas!I3634)</f>
        <v/>
      </c>
      <c r="H3636" s="1" t="s">
        <v>911</v>
      </c>
      <c r="I3636" s="39" t="str">
        <f>IF($B3636="","",-SUMIFS(Tabla7[Cantidad],Tabla7[Código del producto],$B3636,Tabla7[Tipo de movimiento],"SALIDA",Tabla7[Mes],I$5))</f>
        <v/>
      </c>
      <c r="J3636" s="39" t="str">
        <f>IF($B3636="","",-SUMIFS(Tabla7[Cantidad],Tabla7[Código del producto],$B3636,Tabla7[Tipo de movimiento],"SALIDA",Tabla7[Mes],J$5))</f>
        <v/>
      </c>
      <c r="K3636" s="39" t="str">
        <f>IF($B3636="","",-SUMIFS(Tabla7[Cantidad],Tabla7[Código del producto],$B3636,Tabla7[Tipo de movimiento],"SALIDA",Tabla7[Mes],K$5))</f>
        <v/>
      </c>
      <c r="L3636" s="39" t="str">
        <f>IF($B3636="","",-SUMIFS(Tabla7[Cantidad],Tabla7[Código del producto],$B3636,Tabla7[Tipo de movimiento],"SALIDA",Tabla7[Mes],L$5))</f>
        <v/>
      </c>
      <c r="M3636" s="39" t="str">
        <f>IF($B3636="","",-SUMIFS(Tabla7[Cantidad],Tabla7[Código del producto],$B3636,Tabla7[Tipo de movimiento],"SALIDA",Tabla7[Mes],M$5))</f>
        <v/>
      </c>
      <c r="N3636" s="39" t="str">
        <f>IF($B3636="","",-SUMIFS(Tabla7[Cantidad],Tabla7[Código del producto],$B3636,Tabla7[Tipo de movimiento],"SALIDA",Tabla7[Mes],N$5))</f>
        <v/>
      </c>
      <c r="O3636" s="39" t="str">
        <f>IF($B3636="","",-SUMIFS(Tabla7[Cantidad],Tabla7[Código del producto],$B3636,Tabla7[Tipo de movimiento],"SALIDA",Tabla7[Mes],O$5))</f>
        <v/>
      </c>
      <c r="P3636" s="39" t="str">
        <f>IF($B3636="","",-SUMIFS(Tabla7[Cantidad],Tabla7[Código del producto],$B3636,Tabla7[Tipo de movimiento],"SALIDA",Tabla7[Mes],P$5))</f>
        <v/>
      </c>
      <c r="Q3636" s="39" t="str">
        <f t="shared" si="168"/>
        <v/>
      </c>
      <c r="R3636" s="51" t="str">
        <f>IF($B3636="","",IFERROR(VLOOKUP($B3636,'ABC rotación'!$C:$G,5,0),"C"))</f>
        <v/>
      </c>
      <c r="S3636" s="41" t="str">
        <f t="shared" si="169"/>
        <v/>
      </c>
      <c r="T3636" s="40" t="str">
        <f t="shared" si="170"/>
        <v/>
      </c>
      <c r="U3636" s="23" t="str">
        <f>IF($B3636="","",VLOOKUP($T3636,Tablas!$X$14:$Y$17,2,1))</f>
        <v/>
      </c>
    </row>
    <row r="3637" spans="2:21" x14ac:dyDescent="0.2">
      <c r="B3637" s="1" t="str">
        <f>IF(Tablas!B3635="","",Tablas!B3635)</f>
        <v/>
      </c>
      <c r="C3637" s="1" t="str">
        <f>IF(Tablas!C3635="","",Tablas!C3635)</f>
        <v/>
      </c>
      <c r="D3637" s="1" t="str">
        <f>IF(Tablas!D3635="","",Tablas!D3635)</f>
        <v/>
      </c>
      <c r="E3637" s="1" t="str">
        <f>IF(Tablas!E3635="","",Tablas!E3635)</f>
        <v/>
      </c>
      <c r="F3637" s="1" t="str">
        <f>IF(Tablas!F3635="","",Tablas!F3635)</f>
        <v/>
      </c>
      <c r="G3637" s="1" t="str">
        <f>IF(Tablas!I3635="","",Tablas!I3635)</f>
        <v/>
      </c>
      <c r="H3637" s="1" t="s">
        <v>911</v>
      </c>
      <c r="I3637" s="39" t="str">
        <f>IF($B3637="","",-SUMIFS(Tabla7[Cantidad],Tabla7[Código del producto],$B3637,Tabla7[Tipo de movimiento],"SALIDA",Tabla7[Mes],I$5))</f>
        <v/>
      </c>
      <c r="J3637" s="39" t="str">
        <f>IF($B3637="","",-SUMIFS(Tabla7[Cantidad],Tabla7[Código del producto],$B3637,Tabla7[Tipo de movimiento],"SALIDA",Tabla7[Mes],J$5))</f>
        <v/>
      </c>
      <c r="K3637" s="39" t="str">
        <f>IF($B3637="","",-SUMIFS(Tabla7[Cantidad],Tabla7[Código del producto],$B3637,Tabla7[Tipo de movimiento],"SALIDA",Tabla7[Mes],K$5))</f>
        <v/>
      </c>
      <c r="L3637" s="39" t="str">
        <f>IF($B3637="","",-SUMIFS(Tabla7[Cantidad],Tabla7[Código del producto],$B3637,Tabla7[Tipo de movimiento],"SALIDA",Tabla7[Mes],L$5))</f>
        <v/>
      </c>
      <c r="M3637" s="39" t="str">
        <f>IF($B3637="","",-SUMIFS(Tabla7[Cantidad],Tabla7[Código del producto],$B3637,Tabla7[Tipo de movimiento],"SALIDA",Tabla7[Mes],M$5))</f>
        <v/>
      </c>
      <c r="N3637" s="39" t="str">
        <f>IF($B3637="","",-SUMIFS(Tabla7[Cantidad],Tabla7[Código del producto],$B3637,Tabla7[Tipo de movimiento],"SALIDA",Tabla7[Mes],N$5))</f>
        <v/>
      </c>
      <c r="O3637" s="39" t="str">
        <f>IF($B3637="","",-SUMIFS(Tabla7[Cantidad],Tabla7[Código del producto],$B3637,Tabla7[Tipo de movimiento],"SALIDA",Tabla7[Mes],O$5))</f>
        <v/>
      </c>
      <c r="P3637" s="39" t="str">
        <f>IF($B3637="","",-SUMIFS(Tabla7[Cantidad],Tabla7[Código del producto],$B3637,Tabla7[Tipo de movimiento],"SALIDA",Tabla7[Mes],P$5))</f>
        <v/>
      </c>
      <c r="Q3637" s="39" t="str">
        <f t="shared" si="168"/>
        <v/>
      </c>
      <c r="R3637" s="51" t="str">
        <f>IF($B3637="","",IFERROR(VLOOKUP($B3637,'ABC rotación'!$C:$G,5,0),"C"))</f>
        <v/>
      </c>
      <c r="S3637" s="41" t="str">
        <f t="shared" si="169"/>
        <v/>
      </c>
      <c r="T3637" s="40" t="str">
        <f t="shared" si="170"/>
        <v/>
      </c>
      <c r="U3637" s="23" t="str">
        <f>IF($B3637="","",VLOOKUP($T3637,Tablas!$X$14:$Y$17,2,1))</f>
        <v/>
      </c>
    </row>
    <row r="3638" spans="2:21" x14ac:dyDescent="0.2">
      <c r="B3638" s="1" t="str">
        <f>IF(Tablas!B3636="","",Tablas!B3636)</f>
        <v/>
      </c>
      <c r="C3638" s="1" t="str">
        <f>IF(Tablas!C3636="","",Tablas!C3636)</f>
        <v/>
      </c>
      <c r="D3638" s="1" t="str">
        <f>IF(Tablas!D3636="","",Tablas!D3636)</f>
        <v/>
      </c>
      <c r="E3638" s="1" t="str">
        <f>IF(Tablas!E3636="","",Tablas!E3636)</f>
        <v/>
      </c>
      <c r="F3638" s="1" t="str">
        <f>IF(Tablas!F3636="","",Tablas!F3636)</f>
        <v/>
      </c>
      <c r="G3638" s="1" t="str">
        <f>IF(Tablas!I3636="","",Tablas!I3636)</f>
        <v/>
      </c>
      <c r="H3638" s="1" t="s">
        <v>911</v>
      </c>
      <c r="I3638" s="39" t="str">
        <f>IF($B3638="","",-SUMIFS(Tabla7[Cantidad],Tabla7[Código del producto],$B3638,Tabla7[Tipo de movimiento],"SALIDA",Tabla7[Mes],I$5))</f>
        <v/>
      </c>
      <c r="J3638" s="39" t="str">
        <f>IF($B3638="","",-SUMIFS(Tabla7[Cantidad],Tabla7[Código del producto],$B3638,Tabla7[Tipo de movimiento],"SALIDA",Tabla7[Mes],J$5))</f>
        <v/>
      </c>
      <c r="K3638" s="39" t="str">
        <f>IF($B3638="","",-SUMIFS(Tabla7[Cantidad],Tabla7[Código del producto],$B3638,Tabla7[Tipo de movimiento],"SALIDA",Tabla7[Mes],K$5))</f>
        <v/>
      </c>
      <c r="L3638" s="39" t="str">
        <f>IF($B3638="","",-SUMIFS(Tabla7[Cantidad],Tabla7[Código del producto],$B3638,Tabla7[Tipo de movimiento],"SALIDA",Tabla7[Mes],L$5))</f>
        <v/>
      </c>
      <c r="M3638" s="39" t="str">
        <f>IF($B3638="","",-SUMIFS(Tabla7[Cantidad],Tabla7[Código del producto],$B3638,Tabla7[Tipo de movimiento],"SALIDA",Tabla7[Mes],M$5))</f>
        <v/>
      </c>
      <c r="N3638" s="39" t="str">
        <f>IF($B3638="","",-SUMIFS(Tabla7[Cantidad],Tabla7[Código del producto],$B3638,Tabla7[Tipo de movimiento],"SALIDA",Tabla7[Mes],N$5))</f>
        <v/>
      </c>
      <c r="O3638" s="39" t="str">
        <f>IF($B3638="","",-SUMIFS(Tabla7[Cantidad],Tabla7[Código del producto],$B3638,Tabla7[Tipo de movimiento],"SALIDA",Tabla7[Mes],O$5))</f>
        <v/>
      </c>
      <c r="P3638" s="39" t="str">
        <f>IF($B3638="","",-SUMIFS(Tabla7[Cantidad],Tabla7[Código del producto],$B3638,Tabla7[Tipo de movimiento],"SALIDA",Tabla7[Mes],P$5))</f>
        <v/>
      </c>
      <c r="Q3638" s="39" t="str">
        <f t="shared" si="168"/>
        <v/>
      </c>
      <c r="R3638" s="51" t="str">
        <f>IF($B3638="","",IFERROR(VLOOKUP($B3638,'ABC rotación'!$C:$G,5,0),"C"))</f>
        <v/>
      </c>
      <c r="S3638" s="41" t="str">
        <f t="shared" si="169"/>
        <v/>
      </c>
      <c r="T3638" s="40" t="str">
        <f t="shared" si="170"/>
        <v/>
      </c>
      <c r="U3638" s="23" t="str">
        <f>IF($B3638="","",VLOOKUP($T3638,Tablas!$X$14:$Y$17,2,1))</f>
        <v/>
      </c>
    </row>
    <row r="3639" spans="2:21" x14ac:dyDescent="0.2">
      <c r="B3639" s="1" t="str">
        <f>IF(Tablas!B3637="","",Tablas!B3637)</f>
        <v/>
      </c>
      <c r="C3639" s="1" t="str">
        <f>IF(Tablas!C3637="","",Tablas!C3637)</f>
        <v/>
      </c>
      <c r="D3639" s="1" t="str">
        <f>IF(Tablas!D3637="","",Tablas!D3637)</f>
        <v/>
      </c>
      <c r="E3639" s="1" t="str">
        <f>IF(Tablas!E3637="","",Tablas!E3637)</f>
        <v/>
      </c>
      <c r="F3639" s="1" t="str">
        <f>IF(Tablas!F3637="","",Tablas!F3637)</f>
        <v/>
      </c>
      <c r="G3639" s="1" t="str">
        <f>IF(Tablas!I3637="","",Tablas!I3637)</f>
        <v/>
      </c>
      <c r="H3639" s="1" t="s">
        <v>911</v>
      </c>
      <c r="I3639" s="39" t="str">
        <f>IF($B3639="","",-SUMIFS(Tabla7[Cantidad],Tabla7[Código del producto],$B3639,Tabla7[Tipo de movimiento],"SALIDA",Tabla7[Mes],I$5))</f>
        <v/>
      </c>
      <c r="J3639" s="39" t="str">
        <f>IF($B3639="","",-SUMIFS(Tabla7[Cantidad],Tabla7[Código del producto],$B3639,Tabla7[Tipo de movimiento],"SALIDA",Tabla7[Mes],J$5))</f>
        <v/>
      </c>
      <c r="K3639" s="39" t="str">
        <f>IF($B3639="","",-SUMIFS(Tabla7[Cantidad],Tabla7[Código del producto],$B3639,Tabla7[Tipo de movimiento],"SALIDA",Tabla7[Mes],K$5))</f>
        <v/>
      </c>
      <c r="L3639" s="39" t="str">
        <f>IF($B3639="","",-SUMIFS(Tabla7[Cantidad],Tabla7[Código del producto],$B3639,Tabla7[Tipo de movimiento],"SALIDA",Tabla7[Mes],L$5))</f>
        <v/>
      </c>
      <c r="M3639" s="39" t="str">
        <f>IF($B3639="","",-SUMIFS(Tabla7[Cantidad],Tabla7[Código del producto],$B3639,Tabla7[Tipo de movimiento],"SALIDA",Tabla7[Mes],M$5))</f>
        <v/>
      </c>
      <c r="N3639" s="39" t="str">
        <f>IF($B3639="","",-SUMIFS(Tabla7[Cantidad],Tabla7[Código del producto],$B3639,Tabla7[Tipo de movimiento],"SALIDA",Tabla7[Mes],N$5))</f>
        <v/>
      </c>
      <c r="O3639" s="39" t="str">
        <f>IF($B3639="","",-SUMIFS(Tabla7[Cantidad],Tabla7[Código del producto],$B3639,Tabla7[Tipo de movimiento],"SALIDA",Tabla7[Mes],O$5))</f>
        <v/>
      </c>
      <c r="P3639" s="39" t="str">
        <f>IF($B3639="","",-SUMIFS(Tabla7[Cantidad],Tabla7[Código del producto],$B3639,Tabla7[Tipo de movimiento],"SALIDA",Tabla7[Mes],P$5))</f>
        <v/>
      </c>
      <c r="Q3639" s="39" t="str">
        <f t="shared" si="168"/>
        <v/>
      </c>
      <c r="R3639" s="51" t="str">
        <f>IF($B3639="","",IFERROR(VLOOKUP($B3639,'ABC rotación'!$C:$G,5,0),"C"))</f>
        <v/>
      </c>
      <c r="S3639" s="41" t="str">
        <f t="shared" si="169"/>
        <v/>
      </c>
      <c r="T3639" s="40" t="str">
        <f t="shared" si="170"/>
        <v/>
      </c>
      <c r="U3639" s="23" t="str">
        <f>IF($B3639="","",VLOOKUP($T3639,Tablas!$X$14:$Y$17,2,1))</f>
        <v/>
      </c>
    </row>
    <row r="3640" spans="2:21" x14ac:dyDescent="0.2">
      <c r="B3640" s="1" t="str">
        <f>IF(Tablas!B3638="","",Tablas!B3638)</f>
        <v/>
      </c>
      <c r="C3640" s="1" t="str">
        <f>IF(Tablas!C3638="","",Tablas!C3638)</f>
        <v/>
      </c>
      <c r="D3640" s="1" t="str">
        <f>IF(Tablas!D3638="","",Tablas!D3638)</f>
        <v/>
      </c>
      <c r="E3640" s="1" t="str">
        <f>IF(Tablas!E3638="","",Tablas!E3638)</f>
        <v/>
      </c>
      <c r="F3640" s="1" t="str">
        <f>IF(Tablas!F3638="","",Tablas!F3638)</f>
        <v/>
      </c>
      <c r="G3640" s="1" t="str">
        <f>IF(Tablas!I3638="","",Tablas!I3638)</f>
        <v/>
      </c>
      <c r="H3640" s="1" t="s">
        <v>911</v>
      </c>
      <c r="I3640" s="39" t="str">
        <f>IF($B3640="","",-SUMIFS(Tabla7[Cantidad],Tabla7[Código del producto],$B3640,Tabla7[Tipo de movimiento],"SALIDA",Tabla7[Mes],I$5))</f>
        <v/>
      </c>
      <c r="J3640" s="39" t="str">
        <f>IF($B3640="","",-SUMIFS(Tabla7[Cantidad],Tabla7[Código del producto],$B3640,Tabla7[Tipo de movimiento],"SALIDA",Tabla7[Mes],J$5))</f>
        <v/>
      </c>
      <c r="K3640" s="39" t="str">
        <f>IF($B3640="","",-SUMIFS(Tabla7[Cantidad],Tabla7[Código del producto],$B3640,Tabla7[Tipo de movimiento],"SALIDA",Tabla7[Mes],K$5))</f>
        <v/>
      </c>
      <c r="L3640" s="39" t="str">
        <f>IF($B3640="","",-SUMIFS(Tabla7[Cantidad],Tabla7[Código del producto],$B3640,Tabla7[Tipo de movimiento],"SALIDA",Tabla7[Mes],L$5))</f>
        <v/>
      </c>
      <c r="M3640" s="39" t="str">
        <f>IF($B3640="","",-SUMIFS(Tabla7[Cantidad],Tabla7[Código del producto],$B3640,Tabla7[Tipo de movimiento],"SALIDA",Tabla7[Mes],M$5))</f>
        <v/>
      </c>
      <c r="N3640" s="39" t="str">
        <f>IF($B3640="","",-SUMIFS(Tabla7[Cantidad],Tabla7[Código del producto],$B3640,Tabla7[Tipo de movimiento],"SALIDA",Tabla7[Mes],N$5))</f>
        <v/>
      </c>
      <c r="O3640" s="39" t="str">
        <f>IF($B3640="","",-SUMIFS(Tabla7[Cantidad],Tabla7[Código del producto],$B3640,Tabla7[Tipo de movimiento],"SALIDA",Tabla7[Mes],O$5))</f>
        <v/>
      </c>
      <c r="P3640" s="39" t="str">
        <f>IF($B3640="","",-SUMIFS(Tabla7[Cantidad],Tabla7[Código del producto],$B3640,Tabla7[Tipo de movimiento],"SALIDA",Tabla7[Mes],P$5))</f>
        <v/>
      </c>
      <c r="Q3640" s="39" t="str">
        <f t="shared" si="168"/>
        <v/>
      </c>
      <c r="R3640" s="51" t="str">
        <f>IF($B3640="","",IFERROR(VLOOKUP($B3640,'ABC rotación'!$C:$G,5,0),"C"))</f>
        <v/>
      </c>
      <c r="S3640" s="41" t="str">
        <f t="shared" si="169"/>
        <v/>
      </c>
      <c r="T3640" s="40" t="str">
        <f t="shared" si="170"/>
        <v/>
      </c>
      <c r="U3640" s="23" t="str">
        <f>IF($B3640="","",VLOOKUP($T3640,Tablas!$X$14:$Y$17,2,1))</f>
        <v/>
      </c>
    </row>
    <row r="3641" spans="2:21" x14ac:dyDescent="0.2">
      <c r="B3641" s="1" t="str">
        <f>IF(Tablas!B3639="","",Tablas!B3639)</f>
        <v/>
      </c>
      <c r="C3641" s="1" t="str">
        <f>IF(Tablas!C3639="","",Tablas!C3639)</f>
        <v/>
      </c>
      <c r="D3641" s="1" t="str">
        <f>IF(Tablas!D3639="","",Tablas!D3639)</f>
        <v/>
      </c>
      <c r="E3641" s="1" t="str">
        <f>IF(Tablas!E3639="","",Tablas!E3639)</f>
        <v/>
      </c>
      <c r="F3641" s="1" t="str">
        <f>IF(Tablas!F3639="","",Tablas!F3639)</f>
        <v/>
      </c>
      <c r="G3641" s="1" t="str">
        <f>IF(Tablas!I3639="","",Tablas!I3639)</f>
        <v/>
      </c>
      <c r="H3641" s="1" t="s">
        <v>911</v>
      </c>
      <c r="I3641" s="39" t="str">
        <f>IF($B3641="","",-SUMIFS(Tabla7[Cantidad],Tabla7[Código del producto],$B3641,Tabla7[Tipo de movimiento],"SALIDA",Tabla7[Mes],I$5))</f>
        <v/>
      </c>
      <c r="J3641" s="39" t="str">
        <f>IF($B3641="","",-SUMIFS(Tabla7[Cantidad],Tabla7[Código del producto],$B3641,Tabla7[Tipo de movimiento],"SALIDA",Tabla7[Mes],J$5))</f>
        <v/>
      </c>
      <c r="K3641" s="39" t="str">
        <f>IF($B3641="","",-SUMIFS(Tabla7[Cantidad],Tabla7[Código del producto],$B3641,Tabla7[Tipo de movimiento],"SALIDA",Tabla7[Mes],K$5))</f>
        <v/>
      </c>
      <c r="L3641" s="39" t="str">
        <f>IF($B3641="","",-SUMIFS(Tabla7[Cantidad],Tabla7[Código del producto],$B3641,Tabla7[Tipo de movimiento],"SALIDA",Tabla7[Mes],L$5))</f>
        <v/>
      </c>
      <c r="M3641" s="39" t="str">
        <f>IF($B3641="","",-SUMIFS(Tabla7[Cantidad],Tabla7[Código del producto],$B3641,Tabla7[Tipo de movimiento],"SALIDA",Tabla7[Mes],M$5))</f>
        <v/>
      </c>
      <c r="N3641" s="39" t="str">
        <f>IF($B3641="","",-SUMIFS(Tabla7[Cantidad],Tabla7[Código del producto],$B3641,Tabla7[Tipo de movimiento],"SALIDA",Tabla7[Mes],N$5))</f>
        <v/>
      </c>
      <c r="O3641" s="39" t="str">
        <f>IF($B3641="","",-SUMIFS(Tabla7[Cantidad],Tabla7[Código del producto],$B3641,Tabla7[Tipo de movimiento],"SALIDA",Tabla7[Mes],O$5))</f>
        <v/>
      </c>
      <c r="P3641" s="39" t="str">
        <f>IF($B3641="","",-SUMIFS(Tabla7[Cantidad],Tabla7[Código del producto],$B3641,Tabla7[Tipo de movimiento],"SALIDA",Tabla7[Mes],P$5))</f>
        <v/>
      </c>
      <c r="Q3641" s="39" t="str">
        <f t="shared" si="168"/>
        <v/>
      </c>
      <c r="R3641" s="51" t="str">
        <f>IF($B3641="","",IFERROR(VLOOKUP($B3641,'ABC rotación'!$C:$G,5,0),"C"))</f>
        <v/>
      </c>
      <c r="S3641" s="41" t="str">
        <f t="shared" si="169"/>
        <v/>
      </c>
      <c r="T3641" s="40" t="str">
        <f t="shared" si="170"/>
        <v/>
      </c>
      <c r="U3641" s="23" t="str">
        <f>IF($B3641="","",VLOOKUP($T3641,Tablas!$X$14:$Y$17,2,1))</f>
        <v/>
      </c>
    </row>
    <row r="3642" spans="2:21" x14ac:dyDescent="0.2">
      <c r="B3642" s="1" t="str">
        <f>IF(Tablas!B3640="","",Tablas!B3640)</f>
        <v/>
      </c>
      <c r="C3642" s="1" t="str">
        <f>IF(Tablas!C3640="","",Tablas!C3640)</f>
        <v/>
      </c>
      <c r="D3642" s="1" t="str">
        <f>IF(Tablas!D3640="","",Tablas!D3640)</f>
        <v/>
      </c>
      <c r="E3642" s="1" t="str">
        <f>IF(Tablas!E3640="","",Tablas!E3640)</f>
        <v/>
      </c>
      <c r="F3642" s="1" t="str">
        <f>IF(Tablas!F3640="","",Tablas!F3640)</f>
        <v/>
      </c>
      <c r="G3642" s="1" t="str">
        <f>IF(Tablas!I3640="","",Tablas!I3640)</f>
        <v/>
      </c>
      <c r="H3642" s="1" t="s">
        <v>911</v>
      </c>
      <c r="I3642" s="39" t="str">
        <f>IF($B3642="","",-SUMIFS(Tabla7[Cantidad],Tabla7[Código del producto],$B3642,Tabla7[Tipo de movimiento],"SALIDA",Tabla7[Mes],I$5))</f>
        <v/>
      </c>
      <c r="J3642" s="39" t="str">
        <f>IF($B3642="","",-SUMIFS(Tabla7[Cantidad],Tabla7[Código del producto],$B3642,Tabla7[Tipo de movimiento],"SALIDA",Tabla7[Mes],J$5))</f>
        <v/>
      </c>
      <c r="K3642" s="39" t="str">
        <f>IF($B3642="","",-SUMIFS(Tabla7[Cantidad],Tabla7[Código del producto],$B3642,Tabla7[Tipo de movimiento],"SALIDA",Tabla7[Mes],K$5))</f>
        <v/>
      </c>
      <c r="L3642" s="39" t="str">
        <f>IF($B3642="","",-SUMIFS(Tabla7[Cantidad],Tabla7[Código del producto],$B3642,Tabla7[Tipo de movimiento],"SALIDA",Tabla7[Mes],L$5))</f>
        <v/>
      </c>
      <c r="M3642" s="39" t="str">
        <f>IF($B3642="","",-SUMIFS(Tabla7[Cantidad],Tabla7[Código del producto],$B3642,Tabla7[Tipo de movimiento],"SALIDA",Tabla7[Mes],M$5))</f>
        <v/>
      </c>
      <c r="N3642" s="39" t="str">
        <f>IF($B3642="","",-SUMIFS(Tabla7[Cantidad],Tabla7[Código del producto],$B3642,Tabla7[Tipo de movimiento],"SALIDA",Tabla7[Mes],N$5))</f>
        <v/>
      </c>
      <c r="O3642" s="39" t="str">
        <f>IF($B3642="","",-SUMIFS(Tabla7[Cantidad],Tabla7[Código del producto],$B3642,Tabla7[Tipo de movimiento],"SALIDA",Tabla7[Mes],O$5))</f>
        <v/>
      </c>
      <c r="P3642" s="39" t="str">
        <f>IF($B3642="","",-SUMIFS(Tabla7[Cantidad],Tabla7[Código del producto],$B3642,Tabla7[Tipo de movimiento],"SALIDA",Tabla7[Mes],P$5))</f>
        <v/>
      </c>
      <c r="Q3642" s="39" t="str">
        <f t="shared" si="168"/>
        <v/>
      </c>
      <c r="R3642" s="51" t="str">
        <f>IF($B3642="","",IFERROR(VLOOKUP($B3642,'ABC rotación'!$C:$G,5,0),"C"))</f>
        <v/>
      </c>
      <c r="S3642" s="41" t="str">
        <f t="shared" si="169"/>
        <v/>
      </c>
      <c r="T3642" s="40" t="str">
        <f t="shared" si="170"/>
        <v/>
      </c>
      <c r="U3642" s="23" t="str">
        <f>IF($B3642="","",VLOOKUP($T3642,Tablas!$X$14:$Y$17,2,1))</f>
        <v/>
      </c>
    </row>
    <row r="3643" spans="2:21" x14ac:dyDescent="0.2">
      <c r="B3643" s="1" t="str">
        <f>IF(Tablas!B3641="","",Tablas!B3641)</f>
        <v/>
      </c>
      <c r="C3643" s="1" t="str">
        <f>IF(Tablas!C3641="","",Tablas!C3641)</f>
        <v/>
      </c>
      <c r="D3643" s="1" t="str">
        <f>IF(Tablas!D3641="","",Tablas!D3641)</f>
        <v/>
      </c>
      <c r="E3643" s="1" t="str">
        <f>IF(Tablas!E3641="","",Tablas!E3641)</f>
        <v/>
      </c>
      <c r="F3643" s="1" t="str">
        <f>IF(Tablas!F3641="","",Tablas!F3641)</f>
        <v/>
      </c>
      <c r="G3643" s="1" t="str">
        <f>IF(Tablas!I3641="","",Tablas!I3641)</f>
        <v/>
      </c>
      <c r="H3643" s="1" t="s">
        <v>911</v>
      </c>
      <c r="I3643" s="39" t="str">
        <f>IF($B3643="","",-SUMIFS(Tabla7[Cantidad],Tabla7[Código del producto],$B3643,Tabla7[Tipo de movimiento],"SALIDA",Tabla7[Mes],I$5))</f>
        <v/>
      </c>
      <c r="J3643" s="39" t="str">
        <f>IF($B3643="","",-SUMIFS(Tabla7[Cantidad],Tabla7[Código del producto],$B3643,Tabla7[Tipo de movimiento],"SALIDA",Tabla7[Mes],J$5))</f>
        <v/>
      </c>
      <c r="K3643" s="39" t="str">
        <f>IF($B3643="","",-SUMIFS(Tabla7[Cantidad],Tabla7[Código del producto],$B3643,Tabla7[Tipo de movimiento],"SALIDA",Tabla7[Mes],K$5))</f>
        <v/>
      </c>
      <c r="L3643" s="39" t="str">
        <f>IF($B3643="","",-SUMIFS(Tabla7[Cantidad],Tabla7[Código del producto],$B3643,Tabla7[Tipo de movimiento],"SALIDA",Tabla7[Mes],L$5))</f>
        <v/>
      </c>
      <c r="M3643" s="39" t="str">
        <f>IF($B3643="","",-SUMIFS(Tabla7[Cantidad],Tabla7[Código del producto],$B3643,Tabla7[Tipo de movimiento],"SALIDA",Tabla7[Mes],M$5))</f>
        <v/>
      </c>
      <c r="N3643" s="39" t="str">
        <f>IF($B3643="","",-SUMIFS(Tabla7[Cantidad],Tabla7[Código del producto],$B3643,Tabla7[Tipo de movimiento],"SALIDA",Tabla7[Mes],N$5))</f>
        <v/>
      </c>
      <c r="O3643" s="39" t="str">
        <f>IF($B3643="","",-SUMIFS(Tabla7[Cantidad],Tabla7[Código del producto],$B3643,Tabla7[Tipo de movimiento],"SALIDA",Tabla7[Mes],O$5))</f>
        <v/>
      </c>
      <c r="P3643" s="39" t="str">
        <f>IF($B3643="","",-SUMIFS(Tabla7[Cantidad],Tabla7[Código del producto],$B3643,Tabla7[Tipo de movimiento],"SALIDA",Tabla7[Mes],P$5))</f>
        <v/>
      </c>
      <c r="Q3643" s="39" t="str">
        <f t="shared" si="168"/>
        <v/>
      </c>
      <c r="R3643" s="51" t="str">
        <f>IF($B3643="","",IFERROR(VLOOKUP($B3643,'ABC rotación'!$C:$G,5,0),"C"))</f>
        <v/>
      </c>
      <c r="S3643" s="41" t="str">
        <f t="shared" si="169"/>
        <v/>
      </c>
      <c r="T3643" s="40" t="str">
        <f t="shared" si="170"/>
        <v/>
      </c>
      <c r="U3643" s="23" t="str">
        <f>IF($B3643="","",VLOOKUP($T3643,Tablas!$X$14:$Y$17,2,1))</f>
        <v/>
      </c>
    </row>
    <row r="3644" spans="2:21" x14ac:dyDescent="0.2">
      <c r="B3644" s="1" t="str">
        <f>IF(Tablas!B3642="","",Tablas!B3642)</f>
        <v/>
      </c>
      <c r="C3644" s="1" t="str">
        <f>IF(Tablas!C3642="","",Tablas!C3642)</f>
        <v/>
      </c>
      <c r="D3644" s="1" t="str">
        <f>IF(Tablas!D3642="","",Tablas!D3642)</f>
        <v/>
      </c>
      <c r="E3644" s="1" t="str">
        <f>IF(Tablas!E3642="","",Tablas!E3642)</f>
        <v/>
      </c>
      <c r="F3644" s="1" t="str">
        <f>IF(Tablas!F3642="","",Tablas!F3642)</f>
        <v/>
      </c>
      <c r="G3644" s="1" t="str">
        <f>IF(Tablas!I3642="","",Tablas!I3642)</f>
        <v/>
      </c>
      <c r="H3644" s="1" t="s">
        <v>911</v>
      </c>
      <c r="I3644" s="39" t="str">
        <f>IF($B3644="","",-SUMIFS(Tabla7[Cantidad],Tabla7[Código del producto],$B3644,Tabla7[Tipo de movimiento],"SALIDA",Tabla7[Mes],I$5))</f>
        <v/>
      </c>
      <c r="J3644" s="39" t="str">
        <f>IF($B3644="","",-SUMIFS(Tabla7[Cantidad],Tabla7[Código del producto],$B3644,Tabla7[Tipo de movimiento],"SALIDA",Tabla7[Mes],J$5))</f>
        <v/>
      </c>
      <c r="K3644" s="39" t="str">
        <f>IF($B3644="","",-SUMIFS(Tabla7[Cantidad],Tabla7[Código del producto],$B3644,Tabla7[Tipo de movimiento],"SALIDA",Tabla7[Mes],K$5))</f>
        <v/>
      </c>
      <c r="L3644" s="39" t="str">
        <f>IF($B3644="","",-SUMIFS(Tabla7[Cantidad],Tabla7[Código del producto],$B3644,Tabla7[Tipo de movimiento],"SALIDA",Tabla7[Mes],L$5))</f>
        <v/>
      </c>
      <c r="M3644" s="39" t="str">
        <f>IF($B3644="","",-SUMIFS(Tabla7[Cantidad],Tabla7[Código del producto],$B3644,Tabla7[Tipo de movimiento],"SALIDA",Tabla7[Mes],M$5))</f>
        <v/>
      </c>
      <c r="N3644" s="39" t="str">
        <f>IF($B3644="","",-SUMIFS(Tabla7[Cantidad],Tabla7[Código del producto],$B3644,Tabla7[Tipo de movimiento],"SALIDA",Tabla7[Mes],N$5))</f>
        <v/>
      </c>
      <c r="O3644" s="39" t="str">
        <f>IF($B3644="","",-SUMIFS(Tabla7[Cantidad],Tabla7[Código del producto],$B3644,Tabla7[Tipo de movimiento],"SALIDA",Tabla7[Mes],O$5))</f>
        <v/>
      </c>
      <c r="P3644" s="39" t="str">
        <f>IF($B3644="","",-SUMIFS(Tabla7[Cantidad],Tabla7[Código del producto],$B3644,Tabla7[Tipo de movimiento],"SALIDA",Tabla7[Mes],P$5))</f>
        <v/>
      </c>
      <c r="Q3644" s="39" t="str">
        <f t="shared" si="168"/>
        <v/>
      </c>
      <c r="R3644" s="51" t="str">
        <f>IF($B3644="","",IFERROR(VLOOKUP($B3644,'ABC rotación'!$C:$G,5,0),"C"))</f>
        <v/>
      </c>
      <c r="S3644" s="41" t="str">
        <f t="shared" si="169"/>
        <v/>
      </c>
      <c r="T3644" s="40" t="str">
        <f t="shared" si="170"/>
        <v/>
      </c>
      <c r="U3644" s="23" t="str">
        <f>IF($B3644="","",VLOOKUP($T3644,Tablas!$X$14:$Y$17,2,1))</f>
        <v/>
      </c>
    </row>
    <row r="3645" spans="2:21" x14ac:dyDescent="0.2">
      <c r="B3645" s="1" t="str">
        <f>IF(Tablas!B3643="","",Tablas!B3643)</f>
        <v/>
      </c>
      <c r="C3645" s="1" t="str">
        <f>IF(Tablas!C3643="","",Tablas!C3643)</f>
        <v/>
      </c>
      <c r="D3645" s="1" t="str">
        <f>IF(Tablas!D3643="","",Tablas!D3643)</f>
        <v/>
      </c>
      <c r="E3645" s="1" t="str">
        <f>IF(Tablas!E3643="","",Tablas!E3643)</f>
        <v/>
      </c>
      <c r="F3645" s="1" t="str">
        <f>IF(Tablas!F3643="","",Tablas!F3643)</f>
        <v/>
      </c>
      <c r="G3645" s="1" t="str">
        <f>IF(Tablas!I3643="","",Tablas!I3643)</f>
        <v/>
      </c>
      <c r="H3645" s="1" t="s">
        <v>911</v>
      </c>
      <c r="I3645" s="39" t="str">
        <f>IF($B3645="","",-SUMIFS(Tabla7[Cantidad],Tabla7[Código del producto],$B3645,Tabla7[Tipo de movimiento],"SALIDA",Tabla7[Mes],I$5))</f>
        <v/>
      </c>
      <c r="J3645" s="39" t="str">
        <f>IF($B3645="","",-SUMIFS(Tabla7[Cantidad],Tabla7[Código del producto],$B3645,Tabla7[Tipo de movimiento],"SALIDA",Tabla7[Mes],J$5))</f>
        <v/>
      </c>
      <c r="K3645" s="39" t="str">
        <f>IF($B3645="","",-SUMIFS(Tabla7[Cantidad],Tabla7[Código del producto],$B3645,Tabla7[Tipo de movimiento],"SALIDA",Tabla7[Mes],K$5))</f>
        <v/>
      </c>
      <c r="L3645" s="39" t="str">
        <f>IF($B3645="","",-SUMIFS(Tabla7[Cantidad],Tabla7[Código del producto],$B3645,Tabla7[Tipo de movimiento],"SALIDA",Tabla7[Mes],L$5))</f>
        <v/>
      </c>
      <c r="M3645" s="39" t="str">
        <f>IF($B3645="","",-SUMIFS(Tabla7[Cantidad],Tabla7[Código del producto],$B3645,Tabla7[Tipo de movimiento],"SALIDA",Tabla7[Mes],M$5))</f>
        <v/>
      </c>
      <c r="N3645" s="39" t="str">
        <f>IF($B3645="","",-SUMIFS(Tabla7[Cantidad],Tabla7[Código del producto],$B3645,Tabla7[Tipo de movimiento],"SALIDA",Tabla7[Mes],N$5))</f>
        <v/>
      </c>
      <c r="O3645" s="39" t="str">
        <f>IF($B3645="","",-SUMIFS(Tabla7[Cantidad],Tabla7[Código del producto],$B3645,Tabla7[Tipo de movimiento],"SALIDA",Tabla7[Mes],O$5))</f>
        <v/>
      </c>
      <c r="P3645" s="39" t="str">
        <f>IF($B3645="","",-SUMIFS(Tabla7[Cantidad],Tabla7[Código del producto],$B3645,Tabla7[Tipo de movimiento],"SALIDA",Tabla7[Mes],P$5))</f>
        <v/>
      </c>
      <c r="Q3645" s="39" t="str">
        <f t="shared" si="168"/>
        <v/>
      </c>
      <c r="R3645" s="51" t="str">
        <f>IF($B3645="","",IFERROR(VLOOKUP($B3645,'ABC rotación'!$C:$G,5,0),"C"))</f>
        <v/>
      </c>
      <c r="S3645" s="41" t="str">
        <f t="shared" si="169"/>
        <v/>
      </c>
      <c r="T3645" s="40" t="str">
        <f t="shared" si="170"/>
        <v/>
      </c>
      <c r="U3645" s="23" t="str">
        <f>IF($B3645="","",VLOOKUP($T3645,Tablas!$X$14:$Y$17,2,1))</f>
        <v/>
      </c>
    </row>
    <row r="3646" spans="2:21" x14ac:dyDescent="0.2">
      <c r="B3646" s="1" t="str">
        <f>IF(Tablas!B3644="","",Tablas!B3644)</f>
        <v/>
      </c>
      <c r="C3646" s="1" t="str">
        <f>IF(Tablas!C3644="","",Tablas!C3644)</f>
        <v/>
      </c>
      <c r="D3646" s="1" t="str">
        <f>IF(Tablas!D3644="","",Tablas!D3644)</f>
        <v/>
      </c>
      <c r="E3646" s="1" t="str">
        <f>IF(Tablas!E3644="","",Tablas!E3644)</f>
        <v/>
      </c>
      <c r="F3646" s="1" t="str">
        <f>IF(Tablas!F3644="","",Tablas!F3644)</f>
        <v/>
      </c>
      <c r="G3646" s="1" t="str">
        <f>IF(Tablas!I3644="","",Tablas!I3644)</f>
        <v/>
      </c>
      <c r="H3646" s="1" t="s">
        <v>911</v>
      </c>
      <c r="I3646" s="39" t="str">
        <f>IF($B3646="","",-SUMIFS(Tabla7[Cantidad],Tabla7[Código del producto],$B3646,Tabla7[Tipo de movimiento],"SALIDA",Tabla7[Mes],I$5))</f>
        <v/>
      </c>
      <c r="J3646" s="39" t="str">
        <f>IF($B3646="","",-SUMIFS(Tabla7[Cantidad],Tabla7[Código del producto],$B3646,Tabla7[Tipo de movimiento],"SALIDA",Tabla7[Mes],J$5))</f>
        <v/>
      </c>
      <c r="K3646" s="39" t="str">
        <f>IF($B3646="","",-SUMIFS(Tabla7[Cantidad],Tabla7[Código del producto],$B3646,Tabla7[Tipo de movimiento],"SALIDA",Tabla7[Mes],K$5))</f>
        <v/>
      </c>
      <c r="L3646" s="39" t="str">
        <f>IF($B3646="","",-SUMIFS(Tabla7[Cantidad],Tabla7[Código del producto],$B3646,Tabla7[Tipo de movimiento],"SALIDA",Tabla7[Mes],L$5))</f>
        <v/>
      </c>
      <c r="M3646" s="39" t="str">
        <f>IF($B3646="","",-SUMIFS(Tabla7[Cantidad],Tabla7[Código del producto],$B3646,Tabla7[Tipo de movimiento],"SALIDA",Tabla7[Mes],M$5))</f>
        <v/>
      </c>
      <c r="N3646" s="39" t="str">
        <f>IF($B3646="","",-SUMIFS(Tabla7[Cantidad],Tabla7[Código del producto],$B3646,Tabla7[Tipo de movimiento],"SALIDA",Tabla7[Mes],N$5))</f>
        <v/>
      </c>
      <c r="O3646" s="39" t="str">
        <f>IF($B3646="","",-SUMIFS(Tabla7[Cantidad],Tabla7[Código del producto],$B3646,Tabla7[Tipo de movimiento],"SALIDA",Tabla7[Mes],O$5))</f>
        <v/>
      </c>
      <c r="P3646" s="39" t="str">
        <f>IF($B3646="","",-SUMIFS(Tabla7[Cantidad],Tabla7[Código del producto],$B3646,Tabla7[Tipo de movimiento],"SALIDA",Tabla7[Mes],P$5))</f>
        <v/>
      </c>
      <c r="Q3646" s="39" t="str">
        <f t="shared" si="168"/>
        <v/>
      </c>
      <c r="R3646" s="51" t="str">
        <f>IF($B3646="","",IFERROR(VLOOKUP($B3646,'ABC rotación'!$C:$G,5,0),"C"))</f>
        <v/>
      </c>
      <c r="S3646" s="41" t="str">
        <f t="shared" si="169"/>
        <v/>
      </c>
      <c r="T3646" s="40" t="str">
        <f t="shared" si="170"/>
        <v/>
      </c>
      <c r="U3646" s="23" t="str">
        <f>IF($B3646="","",VLOOKUP($T3646,Tablas!$X$14:$Y$17,2,1))</f>
        <v/>
      </c>
    </row>
    <row r="3647" spans="2:21" x14ac:dyDescent="0.2">
      <c r="B3647" s="1" t="str">
        <f>IF(Tablas!B3645="","",Tablas!B3645)</f>
        <v/>
      </c>
      <c r="C3647" s="1" t="str">
        <f>IF(Tablas!C3645="","",Tablas!C3645)</f>
        <v/>
      </c>
      <c r="D3647" s="1" t="str">
        <f>IF(Tablas!D3645="","",Tablas!D3645)</f>
        <v/>
      </c>
      <c r="E3647" s="1" t="str">
        <f>IF(Tablas!E3645="","",Tablas!E3645)</f>
        <v/>
      </c>
      <c r="F3647" s="1" t="str">
        <f>IF(Tablas!F3645="","",Tablas!F3645)</f>
        <v/>
      </c>
      <c r="G3647" s="1" t="str">
        <f>IF(Tablas!I3645="","",Tablas!I3645)</f>
        <v/>
      </c>
      <c r="H3647" s="1" t="s">
        <v>911</v>
      </c>
      <c r="I3647" s="39" t="str">
        <f>IF($B3647="","",-SUMIFS(Tabla7[Cantidad],Tabla7[Código del producto],$B3647,Tabla7[Tipo de movimiento],"SALIDA",Tabla7[Mes],I$5))</f>
        <v/>
      </c>
      <c r="J3647" s="39" t="str">
        <f>IF($B3647="","",-SUMIFS(Tabla7[Cantidad],Tabla7[Código del producto],$B3647,Tabla7[Tipo de movimiento],"SALIDA",Tabla7[Mes],J$5))</f>
        <v/>
      </c>
      <c r="K3647" s="39" t="str">
        <f>IF($B3647="","",-SUMIFS(Tabla7[Cantidad],Tabla7[Código del producto],$B3647,Tabla7[Tipo de movimiento],"SALIDA",Tabla7[Mes],K$5))</f>
        <v/>
      </c>
      <c r="L3647" s="39" t="str">
        <f>IF($B3647="","",-SUMIFS(Tabla7[Cantidad],Tabla7[Código del producto],$B3647,Tabla7[Tipo de movimiento],"SALIDA",Tabla7[Mes],L$5))</f>
        <v/>
      </c>
      <c r="M3647" s="39" t="str">
        <f>IF($B3647="","",-SUMIFS(Tabla7[Cantidad],Tabla7[Código del producto],$B3647,Tabla7[Tipo de movimiento],"SALIDA",Tabla7[Mes],M$5))</f>
        <v/>
      </c>
      <c r="N3647" s="39" t="str">
        <f>IF($B3647="","",-SUMIFS(Tabla7[Cantidad],Tabla7[Código del producto],$B3647,Tabla7[Tipo de movimiento],"SALIDA",Tabla7[Mes],N$5))</f>
        <v/>
      </c>
      <c r="O3647" s="39" t="str">
        <f>IF($B3647="","",-SUMIFS(Tabla7[Cantidad],Tabla7[Código del producto],$B3647,Tabla7[Tipo de movimiento],"SALIDA",Tabla7[Mes],O$5))</f>
        <v/>
      </c>
      <c r="P3647" s="39" t="str">
        <f>IF($B3647="","",-SUMIFS(Tabla7[Cantidad],Tabla7[Código del producto],$B3647,Tabla7[Tipo de movimiento],"SALIDA",Tabla7[Mes],P$5))</f>
        <v/>
      </c>
      <c r="Q3647" s="39" t="str">
        <f t="shared" si="168"/>
        <v/>
      </c>
      <c r="R3647" s="51" t="str">
        <f>IF($B3647="","",IFERROR(VLOOKUP($B3647,'ABC rotación'!$C:$G,5,0),"C"))</f>
        <v/>
      </c>
      <c r="S3647" s="41" t="str">
        <f t="shared" si="169"/>
        <v/>
      </c>
      <c r="T3647" s="40" t="str">
        <f t="shared" si="170"/>
        <v/>
      </c>
      <c r="U3647" s="23" t="str">
        <f>IF($B3647="","",VLOOKUP($T3647,Tablas!$X$14:$Y$17,2,1))</f>
        <v/>
      </c>
    </row>
    <row r="3648" spans="2:21" x14ac:dyDescent="0.2">
      <c r="B3648" s="1" t="str">
        <f>IF(Tablas!B3646="","",Tablas!B3646)</f>
        <v/>
      </c>
      <c r="C3648" s="1" t="str">
        <f>IF(Tablas!C3646="","",Tablas!C3646)</f>
        <v/>
      </c>
      <c r="D3648" s="1" t="str">
        <f>IF(Tablas!D3646="","",Tablas!D3646)</f>
        <v/>
      </c>
      <c r="E3648" s="1" t="str">
        <f>IF(Tablas!E3646="","",Tablas!E3646)</f>
        <v/>
      </c>
      <c r="F3648" s="1" t="str">
        <f>IF(Tablas!F3646="","",Tablas!F3646)</f>
        <v/>
      </c>
      <c r="G3648" s="1" t="str">
        <f>IF(Tablas!I3646="","",Tablas!I3646)</f>
        <v/>
      </c>
      <c r="H3648" s="1" t="s">
        <v>911</v>
      </c>
      <c r="I3648" s="39" t="str">
        <f>IF($B3648="","",-SUMIFS(Tabla7[Cantidad],Tabla7[Código del producto],$B3648,Tabla7[Tipo de movimiento],"SALIDA",Tabla7[Mes],I$5))</f>
        <v/>
      </c>
      <c r="J3648" s="39" t="str">
        <f>IF($B3648="","",-SUMIFS(Tabla7[Cantidad],Tabla7[Código del producto],$B3648,Tabla7[Tipo de movimiento],"SALIDA",Tabla7[Mes],J$5))</f>
        <v/>
      </c>
      <c r="K3648" s="39" t="str">
        <f>IF($B3648="","",-SUMIFS(Tabla7[Cantidad],Tabla7[Código del producto],$B3648,Tabla7[Tipo de movimiento],"SALIDA",Tabla7[Mes],K$5))</f>
        <v/>
      </c>
      <c r="L3648" s="39" t="str">
        <f>IF($B3648="","",-SUMIFS(Tabla7[Cantidad],Tabla7[Código del producto],$B3648,Tabla7[Tipo de movimiento],"SALIDA",Tabla7[Mes],L$5))</f>
        <v/>
      </c>
      <c r="M3648" s="39" t="str">
        <f>IF($B3648="","",-SUMIFS(Tabla7[Cantidad],Tabla7[Código del producto],$B3648,Tabla7[Tipo de movimiento],"SALIDA",Tabla7[Mes],M$5))</f>
        <v/>
      </c>
      <c r="N3648" s="39" t="str">
        <f>IF($B3648="","",-SUMIFS(Tabla7[Cantidad],Tabla7[Código del producto],$B3648,Tabla7[Tipo de movimiento],"SALIDA",Tabla7[Mes],N$5))</f>
        <v/>
      </c>
      <c r="O3648" s="39" t="str">
        <f>IF($B3648="","",-SUMIFS(Tabla7[Cantidad],Tabla7[Código del producto],$B3648,Tabla7[Tipo de movimiento],"SALIDA",Tabla7[Mes],O$5))</f>
        <v/>
      </c>
      <c r="P3648" s="39" t="str">
        <f>IF($B3648="","",-SUMIFS(Tabla7[Cantidad],Tabla7[Código del producto],$B3648,Tabla7[Tipo de movimiento],"SALIDA",Tabla7[Mes],P$5))</f>
        <v/>
      </c>
      <c r="Q3648" s="39" t="str">
        <f t="shared" si="168"/>
        <v/>
      </c>
      <c r="R3648" s="51" t="str">
        <f>IF($B3648="","",IFERROR(VLOOKUP($B3648,'ABC rotación'!$C:$G,5,0),"C"))</f>
        <v/>
      </c>
      <c r="S3648" s="41" t="str">
        <f t="shared" si="169"/>
        <v/>
      </c>
      <c r="T3648" s="40" t="str">
        <f t="shared" si="170"/>
        <v/>
      </c>
      <c r="U3648" s="23" t="str">
        <f>IF($B3648="","",VLOOKUP($T3648,Tablas!$X$14:$Y$17,2,1))</f>
        <v/>
      </c>
    </row>
    <row r="3649" spans="2:21" x14ac:dyDescent="0.2">
      <c r="B3649" s="1" t="str">
        <f>IF(Tablas!B3647="","",Tablas!B3647)</f>
        <v/>
      </c>
      <c r="C3649" s="1" t="str">
        <f>IF(Tablas!C3647="","",Tablas!C3647)</f>
        <v/>
      </c>
      <c r="D3649" s="1" t="str">
        <f>IF(Tablas!D3647="","",Tablas!D3647)</f>
        <v/>
      </c>
      <c r="E3649" s="1" t="str">
        <f>IF(Tablas!E3647="","",Tablas!E3647)</f>
        <v/>
      </c>
      <c r="F3649" s="1" t="str">
        <f>IF(Tablas!F3647="","",Tablas!F3647)</f>
        <v/>
      </c>
      <c r="G3649" s="1" t="str">
        <f>IF(Tablas!I3647="","",Tablas!I3647)</f>
        <v/>
      </c>
      <c r="H3649" s="1" t="s">
        <v>911</v>
      </c>
      <c r="I3649" s="39" t="str">
        <f>IF($B3649="","",-SUMIFS(Tabla7[Cantidad],Tabla7[Código del producto],$B3649,Tabla7[Tipo de movimiento],"SALIDA",Tabla7[Mes],I$5))</f>
        <v/>
      </c>
      <c r="J3649" s="39" t="str">
        <f>IF($B3649="","",-SUMIFS(Tabla7[Cantidad],Tabla7[Código del producto],$B3649,Tabla7[Tipo de movimiento],"SALIDA",Tabla7[Mes],J$5))</f>
        <v/>
      </c>
      <c r="K3649" s="39" t="str">
        <f>IF($B3649="","",-SUMIFS(Tabla7[Cantidad],Tabla7[Código del producto],$B3649,Tabla7[Tipo de movimiento],"SALIDA",Tabla7[Mes],K$5))</f>
        <v/>
      </c>
      <c r="L3649" s="39" t="str">
        <f>IF($B3649="","",-SUMIFS(Tabla7[Cantidad],Tabla7[Código del producto],$B3649,Tabla7[Tipo de movimiento],"SALIDA",Tabla7[Mes],L$5))</f>
        <v/>
      </c>
      <c r="M3649" s="39" t="str">
        <f>IF($B3649="","",-SUMIFS(Tabla7[Cantidad],Tabla7[Código del producto],$B3649,Tabla7[Tipo de movimiento],"SALIDA",Tabla7[Mes],M$5))</f>
        <v/>
      </c>
      <c r="N3649" s="39" t="str">
        <f>IF($B3649="","",-SUMIFS(Tabla7[Cantidad],Tabla7[Código del producto],$B3649,Tabla7[Tipo de movimiento],"SALIDA",Tabla7[Mes],N$5))</f>
        <v/>
      </c>
      <c r="O3649" s="39" t="str">
        <f>IF($B3649="","",-SUMIFS(Tabla7[Cantidad],Tabla7[Código del producto],$B3649,Tabla7[Tipo de movimiento],"SALIDA",Tabla7[Mes],O$5))</f>
        <v/>
      </c>
      <c r="P3649" s="39" t="str">
        <f>IF($B3649="","",-SUMIFS(Tabla7[Cantidad],Tabla7[Código del producto],$B3649,Tabla7[Tipo de movimiento],"SALIDA",Tabla7[Mes],P$5))</f>
        <v/>
      </c>
      <c r="Q3649" s="39" t="str">
        <f t="shared" si="168"/>
        <v/>
      </c>
      <c r="R3649" s="51" t="str">
        <f>IF($B3649="","",IFERROR(VLOOKUP($B3649,'ABC rotación'!$C:$G,5,0),"C"))</f>
        <v/>
      </c>
      <c r="S3649" s="41" t="str">
        <f t="shared" si="169"/>
        <v/>
      </c>
      <c r="T3649" s="40" t="str">
        <f t="shared" si="170"/>
        <v/>
      </c>
      <c r="U3649" s="23" t="str">
        <f>IF($B3649="","",VLOOKUP($T3649,Tablas!$X$14:$Y$17,2,1))</f>
        <v/>
      </c>
    </row>
    <row r="3650" spans="2:21" x14ac:dyDescent="0.2">
      <c r="B3650" s="1" t="str">
        <f>IF(Tablas!B3648="","",Tablas!B3648)</f>
        <v/>
      </c>
      <c r="C3650" s="1" t="str">
        <f>IF(Tablas!C3648="","",Tablas!C3648)</f>
        <v/>
      </c>
      <c r="D3650" s="1" t="str">
        <f>IF(Tablas!D3648="","",Tablas!D3648)</f>
        <v/>
      </c>
      <c r="E3650" s="1" t="str">
        <f>IF(Tablas!E3648="","",Tablas!E3648)</f>
        <v/>
      </c>
      <c r="F3650" s="1" t="str">
        <f>IF(Tablas!F3648="","",Tablas!F3648)</f>
        <v/>
      </c>
      <c r="G3650" s="1" t="str">
        <f>IF(Tablas!I3648="","",Tablas!I3648)</f>
        <v/>
      </c>
      <c r="H3650" s="1" t="s">
        <v>911</v>
      </c>
      <c r="I3650" s="39" t="str">
        <f>IF($B3650="","",-SUMIFS(Tabla7[Cantidad],Tabla7[Código del producto],$B3650,Tabla7[Tipo de movimiento],"SALIDA",Tabla7[Mes],I$5))</f>
        <v/>
      </c>
      <c r="J3650" s="39" t="str">
        <f>IF($B3650="","",-SUMIFS(Tabla7[Cantidad],Tabla7[Código del producto],$B3650,Tabla7[Tipo de movimiento],"SALIDA",Tabla7[Mes],J$5))</f>
        <v/>
      </c>
      <c r="K3650" s="39" t="str">
        <f>IF($B3650="","",-SUMIFS(Tabla7[Cantidad],Tabla7[Código del producto],$B3650,Tabla7[Tipo de movimiento],"SALIDA",Tabla7[Mes],K$5))</f>
        <v/>
      </c>
      <c r="L3650" s="39" t="str">
        <f>IF($B3650="","",-SUMIFS(Tabla7[Cantidad],Tabla7[Código del producto],$B3650,Tabla7[Tipo de movimiento],"SALIDA",Tabla7[Mes],L$5))</f>
        <v/>
      </c>
      <c r="M3650" s="39" t="str">
        <f>IF($B3650="","",-SUMIFS(Tabla7[Cantidad],Tabla7[Código del producto],$B3650,Tabla7[Tipo de movimiento],"SALIDA",Tabla7[Mes],M$5))</f>
        <v/>
      </c>
      <c r="N3650" s="39" t="str">
        <f>IF($B3650="","",-SUMIFS(Tabla7[Cantidad],Tabla7[Código del producto],$B3650,Tabla7[Tipo de movimiento],"SALIDA",Tabla7[Mes],N$5))</f>
        <v/>
      </c>
      <c r="O3650" s="39" t="str">
        <f>IF($B3650="","",-SUMIFS(Tabla7[Cantidad],Tabla7[Código del producto],$B3650,Tabla7[Tipo de movimiento],"SALIDA",Tabla7[Mes],O$5))</f>
        <v/>
      </c>
      <c r="P3650" s="39" t="str">
        <f>IF($B3650="","",-SUMIFS(Tabla7[Cantidad],Tabla7[Código del producto],$B3650,Tabla7[Tipo de movimiento],"SALIDA",Tabla7[Mes],P$5))</f>
        <v/>
      </c>
      <c r="Q3650" s="39" t="str">
        <f t="shared" si="168"/>
        <v/>
      </c>
      <c r="R3650" s="51" t="str">
        <f>IF($B3650="","",IFERROR(VLOOKUP($B3650,'ABC rotación'!$C:$G,5,0),"C"))</f>
        <v/>
      </c>
      <c r="S3650" s="41" t="str">
        <f t="shared" si="169"/>
        <v/>
      </c>
      <c r="T3650" s="40" t="str">
        <f t="shared" si="170"/>
        <v/>
      </c>
      <c r="U3650" s="23" t="str">
        <f>IF($B3650="","",VLOOKUP($T3650,Tablas!$X$14:$Y$17,2,1))</f>
        <v/>
      </c>
    </row>
    <row r="3651" spans="2:21" x14ac:dyDescent="0.2">
      <c r="B3651" s="1" t="str">
        <f>IF(Tablas!B3649="","",Tablas!B3649)</f>
        <v/>
      </c>
      <c r="C3651" s="1" t="str">
        <f>IF(Tablas!C3649="","",Tablas!C3649)</f>
        <v/>
      </c>
      <c r="D3651" s="1" t="str">
        <f>IF(Tablas!D3649="","",Tablas!D3649)</f>
        <v/>
      </c>
      <c r="E3651" s="1" t="str">
        <f>IF(Tablas!E3649="","",Tablas!E3649)</f>
        <v/>
      </c>
      <c r="F3651" s="1" t="str">
        <f>IF(Tablas!F3649="","",Tablas!F3649)</f>
        <v/>
      </c>
      <c r="G3651" s="1" t="str">
        <f>IF(Tablas!I3649="","",Tablas!I3649)</f>
        <v/>
      </c>
      <c r="H3651" s="1" t="s">
        <v>911</v>
      </c>
      <c r="I3651" s="39" t="str">
        <f>IF($B3651="","",-SUMIFS(Tabla7[Cantidad],Tabla7[Código del producto],$B3651,Tabla7[Tipo de movimiento],"SALIDA",Tabla7[Mes],I$5))</f>
        <v/>
      </c>
      <c r="J3651" s="39" t="str">
        <f>IF($B3651="","",-SUMIFS(Tabla7[Cantidad],Tabla7[Código del producto],$B3651,Tabla7[Tipo de movimiento],"SALIDA",Tabla7[Mes],J$5))</f>
        <v/>
      </c>
      <c r="K3651" s="39" t="str">
        <f>IF($B3651="","",-SUMIFS(Tabla7[Cantidad],Tabla7[Código del producto],$B3651,Tabla7[Tipo de movimiento],"SALIDA",Tabla7[Mes],K$5))</f>
        <v/>
      </c>
      <c r="L3651" s="39" t="str">
        <f>IF($B3651="","",-SUMIFS(Tabla7[Cantidad],Tabla7[Código del producto],$B3651,Tabla7[Tipo de movimiento],"SALIDA",Tabla7[Mes],L$5))</f>
        <v/>
      </c>
      <c r="M3651" s="39" t="str">
        <f>IF($B3651="","",-SUMIFS(Tabla7[Cantidad],Tabla7[Código del producto],$B3651,Tabla7[Tipo de movimiento],"SALIDA",Tabla7[Mes],M$5))</f>
        <v/>
      </c>
      <c r="N3651" s="39" t="str">
        <f>IF($B3651="","",-SUMIFS(Tabla7[Cantidad],Tabla7[Código del producto],$B3651,Tabla7[Tipo de movimiento],"SALIDA",Tabla7[Mes],N$5))</f>
        <v/>
      </c>
      <c r="O3651" s="39" t="str">
        <f>IF($B3651="","",-SUMIFS(Tabla7[Cantidad],Tabla7[Código del producto],$B3651,Tabla7[Tipo de movimiento],"SALIDA",Tabla7[Mes],O$5))</f>
        <v/>
      </c>
      <c r="P3651" s="39" t="str">
        <f>IF($B3651="","",-SUMIFS(Tabla7[Cantidad],Tabla7[Código del producto],$B3651,Tabla7[Tipo de movimiento],"SALIDA",Tabla7[Mes],P$5))</f>
        <v/>
      </c>
      <c r="Q3651" s="39" t="str">
        <f t="shared" si="168"/>
        <v/>
      </c>
      <c r="R3651" s="51" t="str">
        <f>IF($B3651="","",IFERROR(VLOOKUP($B3651,'ABC rotación'!$C:$G,5,0),"C"))</f>
        <v/>
      </c>
      <c r="S3651" s="41" t="str">
        <f t="shared" si="169"/>
        <v/>
      </c>
      <c r="T3651" s="40" t="str">
        <f t="shared" si="170"/>
        <v/>
      </c>
      <c r="U3651" s="23" t="str">
        <f>IF($B3651="","",VLOOKUP($T3651,Tablas!$X$14:$Y$17,2,1))</f>
        <v/>
      </c>
    </row>
    <row r="3652" spans="2:21" x14ac:dyDescent="0.2">
      <c r="B3652" s="1" t="str">
        <f>IF(Tablas!B3650="","",Tablas!B3650)</f>
        <v/>
      </c>
      <c r="C3652" s="1" t="str">
        <f>IF(Tablas!C3650="","",Tablas!C3650)</f>
        <v/>
      </c>
      <c r="D3652" s="1" t="str">
        <f>IF(Tablas!D3650="","",Tablas!D3650)</f>
        <v/>
      </c>
      <c r="E3652" s="1" t="str">
        <f>IF(Tablas!E3650="","",Tablas!E3650)</f>
        <v/>
      </c>
      <c r="F3652" s="1" t="str">
        <f>IF(Tablas!F3650="","",Tablas!F3650)</f>
        <v/>
      </c>
      <c r="G3652" s="1" t="str">
        <f>IF(Tablas!I3650="","",Tablas!I3650)</f>
        <v/>
      </c>
      <c r="H3652" s="1" t="s">
        <v>911</v>
      </c>
      <c r="I3652" s="39" t="str">
        <f>IF($B3652="","",-SUMIFS(Tabla7[Cantidad],Tabla7[Código del producto],$B3652,Tabla7[Tipo de movimiento],"SALIDA",Tabla7[Mes],I$5))</f>
        <v/>
      </c>
      <c r="J3652" s="39" t="str">
        <f>IF($B3652="","",-SUMIFS(Tabla7[Cantidad],Tabla7[Código del producto],$B3652,Tabla7[Tipo de movimiento],"SALIDA",Tabla7[Mes],J$5))</f>
        <v/>
      </c>
      <c r="K3652" s="39" t="str">
        <f>IF($B3652="","",-SUMIFS(Tabla7[Cantidad],Tabla7[Código del producto],$B3652,Tabla7[Tipo de movimiento],"SALIDA",Tabla7[Mes],K$5))</f>
        <v/>
      </c>
      <c r="L3652" s="39" t="str">
        <f>IF($B3652="","",-SUMIFS(Tabla7[Cantidad],Tabla7[Código del producto],$B3652,Tabla7[Tipo de movimiento],"SALIDA",Tabla7[Mes],L$5))</f>
        <v/>
      </c>
      <c r="M3652" s="39" t="str">
        <f>IF($B3652="","",-SUMIFS(Tabla7[Cantidad],Tabla7[Código del producto],$B3652,Tabla7[Tipo de movimiento],"SALIDA",Tabla7[Mes],M$5))</f>
        <v/>
      </c>
      <c r="N3652" s="39" t="str">
        <f>IF($B3652="","",-SUMIFS(Tabla7[Cantidad],Tabla7[Código del producto],$B3652,Tabla7[Tipo de movimiento],"SALIDA",Tabla7[Mes],N$5))</f>
        <v/>
      </c>
      <c r="O3652" s="39" t="str">
        <f>IF($B3652="","",-SUMIFS(Tabla7[Cantidad],Tabla7[Código del producto],$B3652,Tabla7[Tipo de movimiento],"SALIDA",Tabla7[Mes],O$5))</f>
        <v/>
      </c>
      <c r="P3652" s="39" t="str">
        <f>IF($B3652="","",-SUMIFS(Tabla7[Cantidad],Tabla7[Código del producto],$B3652,Tabla7[Tipo de movimiento],"SALIDA",Tabla7[Mes],P$5))</f>
        <v/>
      </c>
      <c r="Q3652" s="39" t="str">
        <f t="shared" si="168"/>
        <v/>
      </c>
      <c r="R3652" s="51" t="str">
        <f>IF($B3652="","",IFERROR(VLOOKUP($B3652,'ABC rotación'!$C:$G,5,0),"C"))</f>
        <v/>
      </c>
      <c r="S3652" s="41" t="str">
        <f t="shared" si="169"/>
        <v/>
      </c>
      <c r="T3652" s="40" t="str">
        <f t="shared" si="170"/>
        <v/>
      </c>
      <c r="U3652" s="23" t="str">
        <f>IF($B3652="","",VLOOKUP($T3652,Tablas!$X$14:$Y$17,2,1))</f>
        <v/>
      </c>
    </row>
    <row r="3653" spans="2:21" x14ac:dyDescent="0.2">
      <c r="B3653" s="1" t="str">
        <f>IF(Tablas!B3651="","",Tablas!B3651)</f>
        <v/>
      </c>
      <c r="C3653" s="1" t="str">
        <f>IF(Tablas!C3651="","",Tablas!C3651)</f>
        <v/>
      </c>
      <c r="D3653" s="1" t="str">
        <f>IF(Tablas!D3651="","",Tablas!D3651)</f>
        <v/>
      </c>
      <c r="E3653" s="1" t="str">
        <f>IF(Tablas!E3651="","",Tablas!E3651)</f>
        <v/>
      </c>
      <c r="F3653" s="1" t="str">
        <f>IF(Tablas!F3651="","",Tablas!F3651)</f>
        <v/>
      </c>
      <c r="G3653" s="1" t="str">
        <f>IF(Tablas!I3651="","",Tablas!I3651)</f>
        <v/>
      </c>
      <c r="H3653" s="1" t="s">
        <v>911</v>
      </c>
      <c r="I3653" s="39" t="str">
        <f>IF($B3653="","",-SUMIFS(Tabla7[Cantidad],Tabla7[Código del producto],$B3653,Tabla7[Tipo de movimiento],"SALIDA",Tabla7[Mes],I$5))</f>
        <v/>
      </c>
      <c r="J3653" s="39" t="str">
        <f>IF($B3653="","",-SUMIFS(Tabla7[Cantidad],Tabla7[Código del producto],$B3653,Tabla7[Tipo de movimiento],"SALIDA",Tabla7[Mes],J$5))</f>
        <v/>
      </c>
      <c r="K3653" s="39" t="str">
        <f>IF($B3653="","",-SUMIFS(Tabla7[Cantidad],Tabla7[Código del producto],$B3653,Tabla7[Tipo de movimiento],"SALIDA",Tabla7[Mes],K$5))</f>
        <v/>
      </c>
      <c r="L3653" s="39" t="str">
        <f>IF($B3653="","",-SUMIFS(Tabla7[Cantidad],Tabla7[Código del producto],$B3653,Tabla7[Tipo de movimiento],"SALIDA",Tabla7[Mes],L$5))</f>
        <v/>
      </c>
      <c r="M3653" s="39" t="str">
        <f>IF($B3653="","",-SUMIFS(Tabla7[Cantidad],Tabla7[Código del producto],$B3653,Tabla7[Tipo de movimiento],"SALIDA",Tabla7[Mes],M$5))</f>
        <v/>
      </c>
      <c r="N3653" s="39" t="str">
        <f>IF($B3653="","",-SUMIFS(Tabla7[Cantidad],Tabla7[Código del producto],$B3653,Tabla7[Tipo de movimiento],"SALIDA",Tabla7[Mes],N$5))</f>
        <v/>
      </c>
      <c r="O3653" s="39" t="str">
        <f>IF($B3653="","",-SUMIFS(Tabla7[Cantidad],Tabla7[Código del producto],$B3653,Tabla7[Tipo de movimiento],"SALIDA",Tabla7[Mes],O$5))</f>
        <v/>
      </c>
      <c r="P3653" s="39" t="str">
        <f>IF($B3653="","",-SUMIFS(Tabla7[Cantidad],Tabla7[Código del producto],$B3653,Tabla7[Tipo de movimiento],"SALIDA",Tabla7[Mes],P$5))</f>
        <v/>
      </c>
      <c r="Q3653" s="39" t="str">
        <f t="shared" si="168"/>
        <v/>
      </c>
      <c r="R3653" s="51" t="str">
        <f>IF($B3653="","",IFERROR(VLOOKUP($B3653,'ABC rotación'!$C:$G,5,0),"C"))</f>
        <v/>
      </c>
      <c r="S3653" s="41" t="str">
        <f t="shared" si="169"/>
        <v/>
      </c>
      <c r="T3653" s="40" t="str">
        <f t="shared" si="170"/>
        <v/>
      </c>
      <c r="U3653" s="23" t="str">
        <f>IF($B3653="","",VLOOKUP($T3653,Tablas!$X$14:$Y$17,2,1))</f>
        <v/>
      </c>
    </row>
    <row r="3654" spans="2:21" x14ac:dyDescent="0.2">
      <c r="B3654" s="1" t="str">
        <f>IF(Tablas!B3652="","",Tablas!B3652)</f>
        <v/>
      </c>
      <c r="C3654" s="1" t="str">
        <f>IF(Tablas!C3652="","",Tablas!C3652)</f>
        <v/>
      </c>
      <c r="D3654" s="1" t="str">
        <f>IF(Tablas!D3652="","",Tablas!D3652)</f>
        <v/>
      </c>
      <c r="E3654" s="1" t="str">
        <f>IF(Tablas!E3652="","",Tablas!E3652)</f>
        <v/>
      </c>
      <c r="F3654" s="1" t="str">
        <f>IF(Tablas!F3652="","",Tablas!F3652)</f>
        <v/>
      </c>
      <c r="G3654" s="1" t="str">
        <f>IF(Tablas!I3652="","",Tablas!I3652)</f>
        <v/>
      </c>
      <c r="H3654" s="1" t="s">
        <v>911</v>
      </c>
      <c r="I3654" s="39" t="str">
        <f>IF($B3654="","",-SUMIFS(Tabla7[Cantidad],Tabla7[Código del producto],$B3654,Tabla7[Tipo de movimiento],"SALIDA",Tabla7[Mes],I$5))</f>
        <v/>
      </c>
      <c r="J3654" s="39" t="str">
        <f>IF($B3654="","",-SUMIFS(Tabla7[Cantidad],Tabla7[Código del producto],$B3654,Tabla7[Tipo de movimiento],"SALIDA",Tabla7[Mes],J$5))</f>
        <v/>
      </c>
      <c r="K3654" s="39" t="str">
        <f>IF($B3654="","",-SUMIFS(Tabla7[Cantidad],Tabla7[Código del producto],$B3654,Tabla7[Tipo de movimiento],"SALIDA",Tabla7[Mes],K$5))</f>
        <v/>
      </c>
      <c r="L3654" s="39" t="str">
        <f>IF($B3654="","",-SUMIFS(Tabla7[Cantidad],Tabla7[Código del producto],$B3654,Tabla7[Tipo de movimiento],"SALIDA",Tabla7[Mes],L$5))</f>
        <v/>
      </c>
      <c r="M3654" s="39" t="str">
        <f>IF($B3654="","",-SUMIFS(Tabla7[Cantidad],Tabla7[Código del producto],$B3654,Tabla7[Tipo de movimiento],"SALIDA",Tabla7[Mes],M$5))</f>
        <v/>
      </c>
      <c r="N3654" s="39" t="str">
        <f>IF($B3654="","",-SUMIFS(Tabla7[Cantidad],Tabla7[Código del producto],$B3654,Tabla7[Tipo de movimiento],"SALIDA",Tabla7[Mes],N$5))</f>
        <v/>
      </c>
      <c r="O3654" s="39" t="str">
        <f>IF($B3654="","",-SUMIFS(Tabla7[Cantidad],Tabla7[Código del producto],$B3654,Tabla7[Tipo de movimiento],"SALIDA",Tabla7[Mes],O$5))</f>
        <v/>
      </c>
      <c r="P3654" s="39" t="str">
        <f>IF($B3654="","",-SUMIFS(Tabla7[Cantidad],Tabla7[Código del producto],$B3654,Tabla7[Tipo de movimiento],"SALIDA",Tabla7[Mes],P$5))</f>
        <v/>
      </c>
      <c r="Q3654" s="39" t="str">
        <f t="shared" si="168"/>
        <v/>
      </c>
      <c r="R3654" s="51" t="str">
        <f>IF($B3654="","",IFERROR(VLOOKUP($B3654,'ABC rotación'!$C:$G,5,0),"C"))</f>
        <v/>
      </c>
      <c r="S3654" s="41" t="str">
        <f t="shared" si="169"/>
        <v/>
      </c>
      <c r="T3654" s="40" t="str">
        <f t="shared" si="170"/>
        <v/>
      </c>
      <c r="U3654" s="23" t="str">
        <f>IF($B3654="","",VLOOKUP($T3654,Tablas!$X$14:$Y$17,2,1))</f>
        <v/>
      </c>
    </row>
    <row r="3655" spans="2:21" x14ac:dyDescent="0.2">
      <c r="B3655" s="1" t="str">
        <f>IF(Tablas!B3653="","",Tablas!B3653)</f>
        <v/>
      </c>
      <c r="C3655" s="1" t="str">
        <f>IF(Tablas!C3653="","",Tablas!C3653)</f>
        <v/>
      </c>
      <c r="D3655" s="1" t="str">
        <f>IF(Tablas!D3653="","",Tablas!D3653)</f>
        <v/>
      </c>
      <c r="E3655" s="1" t="str">
        <f>IF(Tablas!E3653="","",Tablas!E3653)</f>
        <v/>
      </c>
      <c r="F3655" s="1" t="str">
        <f>IF(Tablas!F3653="","",Tablas!F3653)</f>
        <v/>
      </c>
      <c r="G3655" s="1" t="str">
        <f>IF(Tablas!I3653="","",Tablas!I3653)</f>
        <v/>
      </c>
      <c r="H3655" s="1" t="s">
        <v>911</v>
      </c>
      <c r="I3655" s="39" t="str">
        <f>IF($B3655="","",-SUMIFS(Tabla7[Cantidad],Tabla7[Código del producto],$B3655,Tabla7[Tipo de movimiento],"SALIDA",Tabla7[Mes],I$5))</f>
        <v/>
      </c>
      <c r="J3655" s="39" t="str">
        <f>IF($B3655="","",-SUMIFS(Tabla7[Cantidad],Tabla7[Código del producto],$B3655,Tabla7[Tipo de movimiento],"SALIDA",Tabla7[Mes],J$5))</f>
        <v/>
      </c>
      <c r="K3655" s="39" t="str">
        <f>IF($B3655="","",-SUMIFS(Tabla7[Cantidad],Tabla7[Código del producto],$B3655,Tabla7[Tipo de movimiento],"SALIDA",Tabla7[Mes],K$5))</f>
        <v/>
      </c>
      <c r="L3655" s="39" t="str">
        <f>IF($B3655="","",-SUMIFS(Tabla7[Cantidad],Tabla7[Código del producto],$B3655,Tabla7[Tipo de movimiento],"SALIDA",Tabla7[Mes],L$5))</f>
        <v/>
      </c>
      <c r="M3655" s="39" t="str">
        <f>IF($B3655="","",-SUMIFS(Tabla7[Cantidad],Tabla7[Código del producto],$B3655,Tabla7[Tipo de movimiento],"SALIDA",Tabla7[Mes],M$5))</f>
        <v/>
      </c>
      <c r="N3655" s="39" t="str">
        <f>IF($B3655="","",-SUMIFS(Tabla7[Cantidad],Tabla7[Código del producto],$B3655,Tabla7[Tipo de movimiento],"SALIDA",Tabla7[Mes],N$5))</f>
        <v/>
      </c>
      <c r="O3655" s="39" t="str">
        <f>IF($B3655="","",-SUMIFS(Tabla7[Cantidad],Tabla7[Código del producto],$B3655,Tabla7[Tipo de movimiento],"SALIDA",Tabla7[Mes],O$5))</f>
        <v/>
      </c>
      <c r="P3655" s="39" t="str">
        <f>IF($B3655="","",-SUMIFS(Tabla7[Cantidad],Tabla7[Código del producto],$B3655,Tabla7[Tipo de movimiento],"SALIDA",Tabla7[Mes],P$5))</f>
        <v/>
      </c>
      <c r="Q3655" s="39" t="str">
        <f t="shared" ref="Q3655:Q3718" si="171">IF($B3655="","",IFERROR(AVERAGE(N3655:P3655),0))</f>
        <v/>
      </c>
      <c r="R3655" s="51" t="str">
        <f>IF($B3655="","",IFERROR(VLOOKUP($B3655,'ABC rotación'!$C:$G,5,0),"C"))</f>
        <v/>
      </c>
      <c r="S3655" s="41" t="str">
        <f t="shared" ref="S3655:S3718" si="172">IF($B3655="","",IFERROR(H3655/Q3655*30,0))</f>
        <v/>
      </c>
      <c r="T3655" s="40" t="str">
        <f t="shared" ref="T3655:T3718" si="173">IF($B3655="","",S3655/F3655)</f>
        <v/>
      </c>
      <c r="U3655" s="23" t="str">
        <f>IF($B3655="","",VLOOKUP($T3655,Tablas!$X$14:$Y$17,2,1))</f>
        <v/>
      </c>
    </row>
    <row r="3656" spans="2:21" x14ac:dyDescent="0.2">
      <c r="B3656" s="1" t="str">
        <f>IF(Tablas!B3654="","",Tablas!B3654)</f>
        <v/>
      </c>
      <c r="C3656" s="1" t="str">
        <f>IF(Tablas!C3654="","",Tablas!C3654)</f>
        <v/>
      </c>
      <c r="D3656" s="1" t="str">
        <f>IF(Tablas!D3654="","",Tablas!D3654)</f>
        <v/>
      </c>
      <c r="E3656" s="1" t="str">
        <f>IF(Tablas!E3654="","",Tablas!E3654)</f>
        <v/>
      </c>
      <c r="F3656" s="1" t="str">
        <f>IF(Tablas!F3654="","",Tablas!F3654)</f>
        <v/>
      </c>
      <c r="G3656" s="1" t="str">
        <f>IF(Tablas!I3654="","",Tablas!I3654)</f>
        <v/>
      </c>
      <c r="H3656" s="1" t="s">
        <v>911</v>
      </c>
      <c r="I3656" s="39" t="str">
        <f>IF($B3656="","",-SUMIFS(Tabla7[Cantidad],Tabla7[Código del producto],$B3656,Tabla7[Tipo de movimiento],"SALIDA",Tabla7[Mes],I$5))</f>
        <v/>
      </c>
      <c r="J3656" s="39" t="str">
        <f>IF($B3656="","",-SUMIFS(Tabla7[Cantidad],Tabla7[Código del producto],$B3656,Tabla7[Tipo de movimiento],"SALIDA",Tabla7[Mes],J$5))</f>
        <v/>
      </c>
      <c r="K3656" s="39" t="str">
        <f>IF($B3656="","",-SUMIFS(Tabla7[Cantidad],Tabla7[Código del producto],$B3656,Tabla7[Tipo de movimiento],"SALIDA",Tabla7[Mes],K$5))</f>
        <v/>
      </c>
      <c r="L3656" s="39" t="str">
        <f>IF($B3656="","",-SUMIFS(Tabla7[Cantidad],Tabla7[Código del producto],$B3656,Tabla7[Tipo de movimiento],"SALIDA",Tabla7[Mes],L$5))</f>
        <v/>
      </c>
      <c r="M3656" s="39" t="str">
        <f>IF($B3656="","",-SUMIFS(Tabla7[Cantidad],Tabla7[Código del producto],$B3656,Tabla7[Tipo de movimiento],"SALIDA",Tabla7[Mes],M$5))</f>
        <v/>
      </c>
      <c r="N3656" s="39" t="str">
        <f>IF($B3656="","",-SUMIFS(Tabla7[Cantidad],Tabla7[Código del producto],$B3656,Tabla7[Tipo de movimiento],"SALIDA",Tabla7[Mes],N$5))</f>
        <v/>
      </c>
      <c r="O3656" s="39" t="str">
        <f>IF($B3656="","",-SUMIFS(Tabla7[Cantidad],Tabla7[Código del producto],$B3656,Tabla7[Tipo de movimiento],"SALIDA",Tabla7[Mes],O$5))</f>
        <v/>
      </c>
      <c r="P3656" s="39" t="str">
        <f>IF($B3656="","",-SUMIFS(Tabla7[Cantidad],Tabla7[Código del producto],$B3656,Tabla7[Tipo de movimiento],"SALIDA",Tabla7[Mes],P$5))</f>
        <v/>
      </c>
      <c r="Q3656" s="39" t="str">
        <f t="shared" si="171"/>
        <v/>
      </c>
      <c r="R3656" s="51" t="str">
        <f>IF($B3656="","",IFERROR(VLOOKUP($B3656,'ABC rotación'!$C:$G,5,0),"C"))</f>
        <v/>
      </c>
      <c r="S3656" s="41" t="str">
        <f t="shared" si="172"/>
        <v/>
      </c>
      <c r="T3656" s="40" t="str">
        <f t="shared" si="173"/>
        <v/>
      </c>
      <c r="U3656" s="23" t="str">
        <f>IF($B3656="","",VLOOKUP($T3656,Tablas!$X$14:$Y$17,2,1))</f>
        <v/>
      </c>
    </row>
    <row r="3657" spans="2:21" x14ac:dyDescent="0.2">
      <c r="B3657" s="1" t="str">
        <f>IF(Tablas!B3655="","",Tablas!B3655)</f>
        <v/>
      </c>
      <c r="C3657" s="1" t="str">
        <f>IF(Tablas!C3655="","",Tablas!C3655)</f>
        <v/>
      </c>
      <c r="D3657" s="1" t="str">
        <f>IF(Tablas!D3655="","",Tablas!D3655)</f>
        <v/>
      </c>
      <c r="E3657" s="1" t="str">
        <f>IF(Tablas!E3655="","",Tablas!E3655)</f>
        <v/>
      </c>
      <c r="F3657" s="1" t="str">
        <f>IF(Tablas!F3655="","",Tablas!F3655)</f>
        <v/>
      </c>
      <c r="G3657" s="1" t="str">
        <f>IF(Tablas!I3655="","",Tablas!I3655)</f>
        <v/>
      </c>
      <c r="H3657" s="1" t="s">
        <v>911</v>
      </c>
      <c r="I3657" s="39" t="str">
        <f>IF($B3657="","",-SUMIFS(Tabla7[Cantidad],Tabla7[Código del producto],$B3657,Tabla7[Tipo de movimiento],"SALIDA",Tabla7[Mes],I$5))</f>
        <v/>
      </c>
      <c r="J3657" s="39" t="str">
        <f>IF($B3657="","",-SUMIFS(Tabla7[Cantidad],Tabla7[Código del producto],$B3657,Tabla7[Tipo de movimiento],"SALIDA",Tabla7[Mes],J$5))</f>
        <v/>
      </c>
      <c r="K3657" s="39" t="str">
        <f>IF($B3657="","",-SUMIFS(Tabla7[Cantidad],Tabla7[Código del producto],$B3657,Tabla7[Tipo de movimiento],"SALIDA",Tabla7[Mes],K$5))</f>
        <v/>
      </c>
      <c r="L3657" s="39" t="str">
        <f>IF($B3657="","",-SUMIFS(Tabla7[Cantidad],Tabla7[Código del producto],$B3657,Tabla7[Tipo de movimiento],"SALIDA",Tabla7[Mes],L$5))</f>
        <v/>
      </c>
      <c r="M3657" s="39" t="str">
        <f>IF($B3657="","",-SUMIFS(Tabla7[Cantidad],Tabla7[Código del producto],$B3657,Tabla7[Tipo de movimiento],"SALIDA",Tabla7[Mes],M$5))</f>
        <v/>
      </c>
      <c r="N3657" s="39" t="str">
        <f>IF($B3657="","",-SUMIFS(Tabla7[Cantidad],Tabla7[Código del producto],$B3657,Tabla7[Tipo de movimiento],"SALIDA",Tabla7[Mes],N$5))</f>
        <v/>
      </c>
      <c r="O3657" s="39" t="str">
        <f>IF($B3657="","",-SUMIFS(Tabla7[Cantidad],Tabla7[Código del producto],$B3657,Tabla7[Tipo de movimiento],"SALIDA",Tabla7[Mes],O$5))</f>
        <v/>
      </c>
      <c r="P3657" s="39" t="str">
        <f>IF($B3657="","",-SUMIFS(Tabla7[Cantidad],Tabla7[Código del producto],$B3657,Tabla7[Tipo de movimiento],"SALIDA",Tabla7[Mes],P$5))</f>
        <v/>
      </c>
      <c r="Q3657" s="39" t="str">
        <f t="shared" si="171"/>
        <v/>
      </c>
      <c r="R3657" s="51" t="str">
        <f>IF($B3657="","",IFERROR(VLOOKUP($B3657,'ABC rotación'!$C:$G,5,0),"C"))</f>
        <v/>
      </c>
      <c r="S3657" s="41" t="str">
        <f t="shared" si="172"/>
        <v/>
      </c>
      <c r="T3657" s="40" t="str">
        <f t="shared" si="173"/>
        <v/>
      </c>
      <c r="U3657" s="23" t="str">
        <f>IF($B3657="","",VLOOKUP($T3657,Tablas!$X$14:$Y$17,2,1))</f>
        <v/>
      </c>
    </row>
    <row r="3658" spans="2:21" x14ac:dyDescent="0.2">
      <c r="B3658" s="1" t="str">
        <f>IF(Tablas!B3656="","",Tablas!B3656)</f>
        <v/>
      </c>
      <c r="C3658" s="1" t="str">
        <f>IF(Tablas!C3656="","",Tablas!C3656)</f>
        <v/>
      </c>
      <c r="D3658" s="1" t="str">
        <f>IF(Tablas!D3656="","",Tablas!D3656)</f>
        <v/>
      </c>
      <c r="E3658" s="1" t="str">
        <f>IF(Tablas!E3656="","",Tablas!E3656)</f>
        <v/>
      </c>
      <c r="F3658" s="1" t="str">
        <f>IF(Tablas!F3656="","",Tablas!F3656)</f>
        <v/>
      </c>
      <c r="G3658" s="1" t="str">
        <f>IF(Tablas!I3656="","",Tablas!I3656)</f>
        <v/>
      </c>
      <c r="H3658" s="1" t="s">
        <v>911</v>
      </c>
      <c r="I3658" s="39" t="str">
        <f>IF($B3658="","",-SUMIFS(Tabla7[Cantidad],Tabla7[Código del producto],$B3658,Tabla7[Tipo de movimiento],"SALIDA",Tabla7[Mes],I$5))</f>
        <v/>
      </c>
      <c r="J3658" s="39" t="str">
        <f>IF($B3658="","",-SUMIFS(Tabla7[Cantidad],Tabla7[Código del producto],$B3658,Tabla7[Tipo de movimiento],"SALIDA",Tabla7[Mes],J$5))</f>
        <v/>
      </c>
      <c r="K3658" s="39" t="str">
        <f>IF($B3658="","",-SUMIFS(Tabla7[Cantidad],Tabla7[Código del producto],$B3658,Tabla7[Tipo de movimiento],"SALIDA",Tabla7[Mes],K$5))</f>
        <v/>
      </c>
      <c r="L3658" s="39" t="str">
        <f>IF($B3658="","",-SUMIFS(Tabla7[Cantidad],Tabla7[Código del producto],$B3658,Tabla7[Tipo de movimiento],"SALIDA",Tabla7[Mes],L$5))</f>
        <v/>
      </c>
      <c r="M3658" s="39" t="str">
        <f>IF($B3658="","",-SUMIFS(Tabla7[Cantidad],Tabla7[Código del producto],$B3658,Tabla7[Tipo de movimiento],"SALIDA",Tabla7[Mes],M$5))</f>
        <v/>
      </c>
      <c r="N3658" s="39" t="str">
        <f>IF($B3658="","",-SUMIFS(Tabla7[Cantidad],Tabla7[Código del producto],$B3658,Tabla7[Tipo de movimiento],"SALIDA",Tabla7[Mes],N$5))</f>
        <v/>
      </c>
      <c r="O3658" s="39" t="str">
        <f>IF($B3658="","",-SUMIFS(Tabla7[Cantidad],Tabla7[Código del producto],$B3658,Tabla7[Tipo de movimiento],"SALIDA",Tabla7[Mes],O$5))</f>
        <v/>
      </c>
      <c r="P3658" s="39" t="str">
        <f>IF($B3658="","",-SUMIFS(Tabla7[Cantidad],Tabla7[Código del producto],$B3658,Tabla7[Tipo de movimiento],"SALIDA",Tabla7[Mes],P$5))</f>
        <v/>
      </c>
      <c r="Q3658" s="39" t="str">
        <f t="shared" si="171"/>
        <v/>
      </c>
      <c r="R3658" s="51" t="str">
        <f>IF($B3658="","",IFERROR(VLOOKUP($B3658,'ABC rotación'!$C:$G,5,0),"C"))</f>
        <v/>
      </c>
      <c r="S3658" s="41" t="str">
        <f t="shared" si="172"/>
        <v/>
      </c>
      <c r="T3658" s="40" t="str">
        <f t="shared" si="173"/>
        <v/>
      </c>
      <c r="U3658" s="23" t="str">
        <f>IF($B3658="","",VLOOKUP($T3658,Tablas!$X$14:$Y$17,2,1))</f>
        <v/>
      </c>
    </row>
    <row r="3659" spans="2:21" x14ac:dyDescent="0.2">
      <c r="B3659" s="1" t="str">
        <f>IF(Tablas!B3657="","",Tablas!B3657)</f>
        <v/>
      </c>
      <c r="C3659" s="1" t="str">
        <f>IF(Tablas!C3657="","",Tablas!C3657)</f>
        <v/>
      </c>
      <c r="D3659" s="1" t="str">
        <f>IF(Tablas!D3657="","",Tablas!D3657)</f>
        <v/>
      </c>
      <c r="E3659" s="1" t="str">
        <f>IF(Tablas!E3657="","",Tablas!E3657)</f>
        <v/>
      </c>
      <c r="F3659" s="1" t="str">
        <f>IF(Tablas!F3657="","",Tablas!F3657)</f>
        <v/>
      </c>
      <c r="G3659" s="1" t="str">
        <f>IF(Tablas!I3657="","",Tablas!I3657)</f>
        <v/>
      </c>
      <c r="H3659" s="1" t="s">
        <v>911</v>
      </c>
      <c r="I3659" s="39" t="str">
        <f>IF($B3659="","",-SUMIFS(Tabla7[Cantidad],Tabla7[Código del producto],$B3659,Tabla7[Tipo de movimiento],"SALIDA",Tabla7[Mes],I$5))</f>
        <v/>
      </c>
      <c r="J3659" s="39" t="str">
        <f>IF($B3659="","",-SUMIFS(Tabla7[Cantidad],Tabla7[Código del producto],$B3659,Tabla7[Tipo de movimiento],"SALIDA",Tabla7[Mes],J$5))</f>
        <v/>
      </c>
      <c r="K3659" s="39" t="str">
        <f>IF($B3659="","",-SUMIFS(Tabla7[Cantidad],Tabla7[Código del producto],$B3659,Tabla7[Tipo de movimiento],"SALIDA",Tabla7[Mes],K$5))</f>
        <v/>
      </c>
      <c r="L3659" s="39" t="str">
        <f>IF($B3659="","",-SUMIFS(Tabla7[Cantidad],Tabla7[Código del producto],$B3659,Tabla7[Tipo de movimiento],"SALIDA",Tabla7[Mes],L$5))</f>
        <v/>
      </c>
      <c r="M3659" s="39" t="str">
        <f>IF($B3659="","",-SUMIFS(Tabla7[Cantidad],Tabla7[Código del producto],$B3659,Tabla7[Tipo de movimiento],"SALIDA",Tabla7[Mes],M$5))</f>
        <v/>
      </c>
      <c r="N3659" s="39" t="str">
        <f>IF($B3659="","",-SUMIFS(Tabla7[Cantidad],Tabla7[Código del producto],$B3659,Tabla7[Tipo de movimiento],"SALIDA",Tabla7[Mes],N$5))</f>
        <v/>
      </c>
      <c r="O3659" s="39" t="str">
        <f>IF($B3659="","",-SUMIFS(Tabla7[Cantidad],Tabla7[Código del producto],$B3659,Tabla7[Tipo de movimiento],"SALIDA",Tabla7[Mes],O$5))</f>
        <v/>
      </c>
      <c r="P3659" s="39" t="str">
        <f>IF($B3659="","",-SUMIFS(Tabla7[Cantidad],Tabla7[Código del producto],$B3659,Tabla7[Tipo de movimiento],"SALIDA",Tabla7[Mes],P$5))</f>
        <v/>
      </c>
      <c r="Q3659" s="39" t="str">
        <f t="shared" si="171"/>
        <v/>
      </c>
      <c r="R3659" s="51" t="str">
        <f>IF($B3659="","",IFERROR(VLOOKUP($B3659,'ABC rotación'!$C:$G,5,0),"C"))</f>
        <v/>
      </c>
      <c r="S3659" s="41" t="str">
        <f t="shared" si="172"/>
        <v/>
      </c>
      <c r="T3659" s="40" t="str">
        <f t="shared" si="173"/>
        <v/>
      </c>
      <c r="U3659" s="23" t="str">
        <f>IF($B3659="","",VLOOKUP($T3659,Tablas!$X$14:$Y$17,2,1))</f>
        <v/>
      </c>
    </row>
    <row r="3660" spans="2:21" x14ac:dyDescent="0.2">
      <c r="B3660" s="1" t="str">
        <f>IF(Tablas!B3658="","",Tablas!B3658)</f>
        <v/>
      </c>
      <c r="C3660" s="1" t="str">
        <f>IF(Tablas!C3658="","",Tablas!C3658)</f>
        <v/>
      </c>
      <c r="D3660" s="1" t="str">
        <f>IF(Tablas!D3658="","",Tablas!D3658)</f>
        <v/>
      </c>
      <c r="E3660" s="1" t="str">
        <f>IF(Tablas!E3658="","",Tablas!E3658)</f>
        <v/>
      </c>
      <c r="F3660" s="1" t="str">
        <f>IF(Tablas!F3658="","",Tablas!F3658)</f>
        <v/>
      </c>
      <c r="G3660" s="1" t="str">
        <f>IF(Tablas!I3658="","",Tablas!I3658)</f>
        <v/>
      </c>
      <c r="H3660" s="1" t="s">
        <v>911</v>
      </c>
      <c r="I3660" s="39" t="str">
        <f>IF($B3660="","",-SUMIFS(Tabla7[Cantidad],Tabla7[Código del producto],$B3660,Tabla7[Tipo de movimiento],"SALIDA",Tabla7[Mes],I$5))</f>
        <v/>
      </c>
      <c r="J3660" s="39" t="str">
        <f>IF($B3660="","",-SUMIFS(Tabla7[Cantidad],Tabla7[Código del producto],$B3660,Tabla7[Tipo de movimiento],"SALIDA",Tabla7[Mes],J$5))</f>
        <v/>
      </c>
      <c r="K3660" s="39" t="str">
        <f>IF($B3660="","",-SUMIFS(Tabla7[Cantidad],Tabla7[Código del producto],$B3660,Tabla7[Tipo de movimiento],"SALIDA",Tabla7[Mes],K$5))</f>
        <v/>
      </c>
      <c r="L3660" s="39" t="str">
        <f>IF($B3660="","",-SUMIFS(Tabla7[Cantidad],Tabla7[Código del producto],$B3660,Tabla7[Tipo de movimiento],"SALIDA",Tabla7[Mes],L$5))</f>
        <v/>
      </c>
      <c r="M3660" s="39" t="str">
        <f>IF($B3660="","",-SUMIFS(Tabla7[Cantidad],Tabla7[Código del producto],$B3660,Tabla7[Tipo de movimiento],"SALIDA",Tabla7[Mes],M$5))</f>
        <v/>
      </c>
      <c r="N3660" s="39" t="str">
        <f>IF($B3660="","",-SUMIFS(Tabla7[Cantidad],Tabla7[Código del producto],$B3660,Tabla7[Tipo de movimiento],"SALIDA",Tabla7[Mes],N$5))</f>
        <v/>
      </c>
      <c r="O3660" s="39" t="str">
        <f>IF($B3660="","",-SUMIFS(Tabla7[Cantidad],Tabla7[Código del producto],$B3660,Tabla7[Tipo de movimiento],"SALIDA",Tabla7[Mes],O$5))</f>
        <v/>
      </c>
      <c r="P3660" s="39" t="str">
        <f>IF($B3660="","",-SUMIFS(Tabla7[Cantidad],Tabla7[Código del producto],$B3660,Tabla7[Tipo de movimiento],"SALIDA",Tabla7[Mes],P$5))</f>
        <v/>
      </c>
      <c r="Q3660" s="39" t="str">
        <f t="shared" si="171"/>
        <v/>
      </c>
      <c r="R3660" s="51" t="str">
        <f>IF($B3660="","",IFERROR(VLOOKUP($B3660,'ABC rotación'!$C:$G,5,0),"C"))</f>
        <v/>
      </c>
      <c r="S3660" s="41" t="str">
        <f t="shared" si="172"/>
        <v/>
      </c>
      <c r="T3660" s="40" t="str">
        <f t="shared" si="173"/>
        <v/>
      </c>
      <c r="U3660" s="23" t="str">
        <f>IF($B3660="","",VLOOKUP($T3660,Tablas!$X$14:$Y$17,2,1))</f>
        <v/>
      </c>
    </row>
    <row r="3661" spans="2:21" x14ac:dyDescent="0.2">
      <c r="B3661" s="1" t="str">
        <f>IF(Tablas!B3659="","",Tablas!B3659)</f>
        <v/>
      </c>
      <c r="C3661" s="1" t="str">
        <f>IF(Tablas!C3659="","",Tablas!C3659)</f>
        <v/>
      </c>
      <c r="D3661" s="1" t="str">
        <f>IF(Tablas!D3659="","",Tablas!D3659)</f>
        <v/>
      </c>
      <c r="E3661" s="1" t="str">
        <f>IF(Tablas!E3659="","",Tablas!E3659)</f>
        <v/>
      </c>
      <c r="F3661" s="1" t="str">
        <f>IF(Tablas!F3659="","",Tablas!F3659)</f>
        <v/>
      </c>
      <c r="G3661" s="1" t="str">
        <f>IF(Tablas!I3659="","",Tablas!I3659)</f>
        <v/>
      </c>
      <c r="H3661" s="1" t="s">
        <v>911</v>
      </c>
      <c r="I3661" s="39" t="str">
        <f>IF($B3661="","",-SUMIFS(Tabla7[Cantidad],Tabla7[Código del producto],$B3661,Tabla7[Tipo de movimiento],"SALIDA",Tabla7[Mes],I$5))</f>
        <v/>
      </c>
      <c r="J3661" s="39" t="str">
        <f>IF($B3661="","",-SUMIFS(Tabla7[Cantidad],Tabla7[Código del producto],$B3661,Tabla7[Tipo de movimiento],"SALIDA",Tabla7[Mes],J$5))</f>
        <v/>
      </c>
      <c r="K3661" s="39" t="str">
        <f>IF($B3661="","",-SUMIFS(Tabla7[Cantidad],Tabla7[Código del producto],$B3661,Tabla7[Tipo de movimiento],"SALIDA",Tabla7[Mes],K$5))</f>
        <v/>
      </c>
      <c r="L3661" s="39" t="str">
        <f>IF($B3661="","",-SUMIFS(Tabla7[Cantidad],Tabla7[Código del producto],$B3661,Tabla7[Tipo de movimiento],"SALIDA",Tabla7[Mes],L$5))</f>
        <v/>
      </c>
      <c r="M3661" s="39" t="str">
        <f>IF($B3661="","",-SUMIFS(Tabla7[Cantidad],Tabla7[Código del producto],$B3661,Tabla7[Tipo de movimiento],"SALIDA",Tabla7[Mes],M$5))</f>
        <v/>
      </c>
      <c r="N3661" s="39" t="str">
        <f>IF($B3661="","",-SUMIFS(Tabla7[Cantidad],Tabla7[Código del producto],$B3661,Tabla7[Tipo de movimiento],"SALIDA",Tabla7[Mes],N$5))</f>
        <v/>
      </c>
      <c r="O3661" s="39" t="str">
        <f>IF($B3661="","",-SUMIFS(Tabla7[Cantidad],Tabla7[Código del producto],$B3661,Tabla7[Tipo de movimiento],"SALIDA",Tabla7[Mes],O$5))</f>
        <v/>
      </c>
      <c r="P3661" s="39" t="str">
        <f>IF($B3661="","",-SUMIFS(Tabla7[Cantidad],Tabla7[Código del producto],$B3661,Tabla7[Tipo de movimiento],"SALIDA",Tabla7[Mes],P$5))</f>
        <v/>
      </c>
      <c r="Q3661" s="39" t="str">
        <f t="shared" si="171"/>
        <v/>
      </c>
      <c r="R3661" s="51" t="str">
        <f>IF($B3661="","",IFERROR(VLOOKUP($B3661,'ABC rotación'!$C:$G,5,0),"C"))</f>
        <v/>
      </c>
      <c r="S3661" s="41" t="str">
        <f t="shared" si="172"/>
        <v/>
      </c>
      <c r="T3661" s="40" t="str">
        <f t="shared" si="173"/>
        <v/>
      </c>
      <c r="U3661" s="23" t="str">
        <f>IF($B3661="","",VLOOKUP($T3661,Tablas!$X$14:$Y$17,2,1))</f>
        <v/>
      </c>
    </row>
    <row r="3662" spans="2:21" x14ac:dyDescent="0.2">
      <c r="B3662" s="1" t="str">
        <f>IF(Tablas!B3660="","",Tablas!B3660)</f>
        <v/>
      </c>
      <c r="C3662" s="1" t="str">
        <f>IF(Tablas!C3660="","",Tablas!C3660)</f>
        <v/>
      </c>
      <c r="D3662" s="1" t="str">
        <f>IF(Tablas!D3660="","",Tablas!D3660)</f>
        <v/>
      </c>
      <c r="E3662" s="1" t="str">
        <f>IF(Tablas!E3660="","",Tablas!E3660)</f>
        <v/>
      </c>
      <c r="F3662" s="1" t="str">
        <f>IF(Tablas!F3660="","",Tablas!F3660)</f>
        <v/>
      </c>
      <c r="G3662" s="1" t="str">
        <f>IF(Tablas!I3660="","",Tablas!I3660)</f>
        <v/>
      </c>
      <c r="H3662" s="1" t="s">
        <v>911</v>
      </c>
      <c r="I3662" s="39" t="str">
        <f>IF($B3662="","",-SUMIFS(Tabla7[Cantidad],Tabla7[Código del producto],$B3662,Tabla7[Tipo de movimiento],"SALIDA",Tabla7[Mes],I$5))</f>
        <v/>
      </c>
      <c r="J3662" s="39" t="str">
        <f>IF($B3662="","",-SUMIFS(Tabla7[Cantidad],Tabla7[Código del producto],$B3662,Tabla7[Tipo de movimiento],"SALIDA",Tabla7[Mes],J$5))</f>
        <v/>
      </c>
      <c r="K3662" s="39" t="str">
        <f>IF($B3662="","",-SUMIFS(Tabla7[Cantidad],Tabla7[Código del producto],$B3662,Tabla7[Tipo de movimiento],"SALIDA",Tabla7[Mes],K$5))</f>
        <v/>
      </c>
      <c r="L3662" s="39" t="str">
        <f>IF($B3662="","",-SUMIFS(Tabla7[Cantidad],Tabla7[Código del producto],$B3662,Tabla7[Tipo de movimiento],"SALIDA",Tabla7[Mes],L$5))</f>
        <v/>
      </c>
      <c r="M3662" s="39" t="str">
        <f>IF($B3662="","",-SUMIFS(Tabla7[Cantidad],Tabla7[Código del producto],$B3662,Tabla7[Tipo de movimiento],"SALIDA",Tabla7[Mes],M$5))</f>
        <v/>
      </c>
      <c r="N3662" s="39" t="str">
        <f>IF($B3662="","",-SUMIFS(Tabla7[Cantidad],Tabla7[Código del producto],$B3662,Tabla7[Tipo de movimiento],"SALIDA",Tabla7[Mes],N$5))</f>
        <v/>
      </c>
      <c r="O3662" s="39" t="str">
        <f>IF($B3662="","",-SUMIFS(Tabla7[Cantidad],Tabla7[Código del producto],$B3662,Tabla7[Tipo de movimiento],"SALIDA",Tabla7[Mes],O$5))</f>
        <v/>
      </c>
      <c r="P3662" s="39" t="str">
        <f>IF($B3662="","",-SUMIFS(Tabla7[Cantidad],Tabla7[Código del producto],$B3662,Tabla7[Tipo de movimiento],"SALIDA",Tabla7[Mes],P$5))</f>
        <v/>
      </c>
      <c r="Q3662" s="39" t="str">
        <f t="shared" si="171"/>
        <v/>
      </c>
      <c r="R3662" s="51" t="str">
        <f>IF($B3662="","",IFERROR(VLOOKUP($B3662,'ABC rotación'!$C:$G,5,0),"C"))</f>
        <v/>
      </c>
      <c r="S3662" s="41" t="str">
        <f t="shared" si="172"/>
        <v/>
      </c>
      <c r="T3662" s="40" t="str">
        <f t="shared" si="173"/>
        <v/>
      </c>
      <c r="U3662" s="23" t="str">
        <f>IF($B3662="","",VLOOKUP($T3662,Tablas!$X$14:$Y$17,2,1))</f>
        <v/>
      </c>
    </row>
    <row r="3663" spans="2:21" x14ac:dyDescent="0.2">
      <c r="B3663" s="1" t="str">
        <f>IF(Tablas!B3661="","",Tablas!B3661)</f>
        <v/>
      </c>
      <c r="C3663" s="1" t="str">
        <f>IF(Tablas!C3661="","",Tablas!C3661)</f>
        <v/>
      </c>
      <c r="D3663" s="1" t="str">
        <f>IF(Tablas!D3661="","",Tablas!D3661)</f>
        <v/>
      </c>
      <c r="E3663" s="1" t="str">
        <f>IF(Tablas!E3661="","",Tablas!E3661)</f>
        <v/>
      </c>
      <c r="F3663" s="1" t="str">
        <f>IF(Tablas!F3661="","",Tablas!F3661)</f>
        <v/>
      </c>
      <c r="G3663" s="1" t="str">
        <f>IF(Tablas!I3661="","",Tablas!I3661)</f>
        <v/>
      </c>
      <c r="H3663" s="1" t="s">
        <v>911</v>
      </c>
      <c r="I3663" s="39" t="str">
        <f>IF($B3663="","",-SUMIFS(Tabla7[Cantidad],Tabla7[Código del producto],$B3663,Tabla7[Tipo de movimiento],"SALIDA",Tabla7[Mes],I$5))</f>
        <v/>
      </c>
      <c r="J3663" s="39" t="str">
        <f>IF($B3663="","",-SUMIFS(Tabla7[Cantidad],Tabla7[Código del producto],$B3663,Tabla7[Tipo de movimiento],"SALIDA",Tabla7[Mes],J$5))</f>
        <v/>
      </c>
      <c r="K3663" s="39" t="str">
        <f>IF($B3663="","",-SUMIFS(Tabla7[Cantidad],Tabla7[Código del producto],$B3663,Tabla7[Tipo de movimiento],"SALIDA",Tabla7[Mes],K$5))</f>
        <v/>
      </c>
      <c r="L3663" s="39" t="str">
        <f>IF($B3663="","",-SUMIFS(Tabla7[Cantidad],Tabla7[Código del producto],$B3663,Tabla7[Tipo de movimiento],"SALIDA",Tabla7[Mes],L$5))</f>
        <v/>
      </c>
      <c r="M3663" s="39" t="str">
        <f>IF($B3663="","",-SUMIFS(Tabla7[Cantidad],Tabla7[Código del producto],$B3663,Tabla7[Tipo de movimiento],"SALIDA",Tabla7[Mes],M$5))</f>
        <v/>
      </c>
      <c r="N3663" s="39" t="str">
        <f>IF($B3663="","",-SUMIFS(Tabla7[Cantidad],Tabla7[Código del producto],$B3663,Tabla7[Tipo de movimiento],"SALIDA",Tabla7[Mes],N$5))</f>
        <v/>
      </c>
      <c r="O3663" s="39" t="str">
        <f>IF($B3663="","",-SUMIFS(Tabla7[Cantidad],Tabla7[Código del producto],$B3663,Tabla7[Tipo de movimiento],"SALIDA",Tabla7[Mes],O$5))</f>
        <v/>
      </c>
      <c r="P3663" s="39" t="str">
        <f>IF($B3663="","",-SUMIFS(Tabla7[Cantidad],Tabla7[Código del producto],$B3663,Tabla7[Tipo de movimiento],"SALIDA",Tabla7[Mes],P$5))</f>
        <v/>
      </c>
      <c r="Q3663" s="39" t="str">
        <f t="shared" si="171"/>
        <v/>
      </c>
      <c r="R3663" s="51" t="str">
        <f>IF($B3663="","",IFERROR(VLOOKUP($B3663,'ABC rotación'!$C:$G,5,0),"C"))</f>
        <v/>
      </c>
      <c r="S3663" s="41" t="str">
        <f t="shared" si="172"/>
        <v/>
      </c>
      <c r="T3663" s="40" t="str">
        <f t="shared" si="173"/>
        <v/>
      </c>
      <c r="U3663" s="23" t="str">
        <f>IF($B3663="","",VLOOKUP($T3663,Tablas!$X$14:$Y$17,2,1))</f>
        <v/>
      </c>
    </row>
    <row r="3664" spans="2:21" x14ac:dyDescent="0.2">
      <c r="B3664" s="1" t="str">
        <f>IF(Tablas!B3662="","",Tablas!B3662)</f>
        <v/>
      </c>
      <c r="C3664" s="1" t="str">
        <f>IF(Tablas!C3662="","",Tablas!C3662)</f>
        <v/>
      </c>
      <c r="D3664" s="1" t="str">
        <f>IF(Tablas!D3662="","",Tablas!D3662)</f>
        <v/>
      </c>
      <c r="E3664" s="1" t="str">
        <f>IF(Tablas!E3662="","",Tablas!E3662)</f>
        <v/>
      </c>
      <c r="F3664" s="1" t="str">
        <f>IF(Tablas!F3662="","",Tablas!F3662)</f>
        <v/>
      </c>
      <c r="G3664" s="1" t="str">
        <f>IF(Tablas!I3662="","",Tablas!I3662)</f>
        <v/>
      </c>
      <c r="H3664" s="1" t="s">
        <v>911</v>
      </c>
      <c r="I3664" s="39" t="str">
        <f>IF($B3664="","",-SUMIFS(Tabla7[Cantidad],Tabla7[Código del producto],$B3664,Tabla7[Tipo de movimiento],"SALIDA",Tabla7[Mes],I$5))</f>
        <v/>
      </c>
      <c r="J3664" s="39" t="str">
        <f>IF($B3664="","",-SUMIFS(Tabla7[Cantidad],Tabla7[Código del producto],$B3664,Tabla7[Tipo de movimiento],"SALIDA",Tabla7[Mes],J$5))</f>
        <v/>
      </c>
      <c r="K3664" s="39" t="str">
        <f>IF($B3664="","",-SUMIFS(Tabla7[Cantidad],Tabla7[Código del producto],$B3664,Tabla7[Tipo de movimiento],"SALIDA",Tabla7[Mes],K$5))</f>
        <v/>
      </c>
      <c r="L3664" s="39" t="str">
        <f>IF($B3664="","",-SUMIFS(Tabla7[Cantidad],Tabla7[Código del producto],$B3664,Tabla7[Tipo de movimiento],"SALIDA",Tabla7[Mes],L$5))</f>
        <v/>
      </c>
      <c r="M3664" s="39" t="str">
        <f>IF($B3664="","",-SUMIFS(Tabla7[Cantidad],Tabla7[Código del producto],$B3664,Tabla7[Tipo de movimiento],"SALIDA",Tabla7[Mes],M$5))</f>
        <v/>
      </c>
      <c r="N3664" s="39" t="str">
        <f>IF($B3664="","",-SUMIFS(Tabla7[Cantidad],Tabla7[Código del producto],$B3664,Tabla7[Tipo de movimiento],"SALIDA",Tabla7[Mes],N$5))</f>
        <v/>
      </c>
      <c r="O3664" s="39" t="str">
        <f>IF($B3664="","",-SUMIFS(Tabla7[Cantidad],Tabla7[Código del producto],$B3664,Tabla7[Tipo de movimiento],"SALIDA",Tabla7[Mes],O$5))</f>
        <v/>
      </c>
      <c r="P3664" s="39" t="str">
        <f>IF($B3664="","",-SUMIFS(Tabla7[Cantidad],Tabla7[Código del producto],$B3664,Tabla7[Tipo de movimiento],"SALIDA",Tabla7[Mes],P$5))</f>
        <v/>
      </c>
      <c r="Q3664" s="39" t="str">
        <f t="shared" si="171"/>
        <v/>
      </c>
      <c r="R3664" s="51" t="str">
        <f>IF($B3664="","",IFERROR(VLOOKUP($B3664,'ABC rotación'!$C:$G,5,0),"C"))</f>
        <v/>
      </c>
      <c r="S3664" s="41" t="str">
        <f t="shared" si="172"/>
        <v/>
      </c>
      <c r="T3664" s="40" t="str">
        <f t="shared" si="173"/>
        <v/>
      </c>
      <c r="U3664" s="23" t="str">
        <f>IF($B3664="","",VLOOKUP($T3664,Tablas!$X$14:$Y$17,2,1))</f>
        <v/>
      </c>
    </row>
    <row r="3665" spans="2:21" x14ac:dyDescent="0.2">
      <c r="B3665" s="1" t="str">
        <f>IF(Tablas!B3663="","",Tablas!B3663)</f>
        <v/>
      </c>
      <c r="C3665" s="1" t="str">
        <f>IF(Tablas!C3663="","",Tablas!C3663)</f>
        <v/>
      </c>
      <c r="D3665" s="1" t="str">
        <f>IF(Tablas!D3663="","",Tablas!D3663)</f>
        <v/>
      </c>
      <c r="E3665" s="1" t="str">
        <f>IF(Tablas!E3663="","",Tablas!E3663)</f>
        <v/>
      </c>
      <c r="F3665" s="1" t="str">
        <f>IF(Tablas!F3663="","",Tablas!F3663)</f>
        <v/>
      </c>
      <c r="G3665" s="1" t="str">
        <f>IF(Tablas!I3663="","",Tablas!I3663)</f>
        <v/>
      </c>
      <c r="H3665" s="1" t="s">
        <v>911</v>
      </c>
      <c r="I3665" s="39" t="str">
        <f>IF($B3665="","",-SUMIFS(Tabla7[Cantidad],Tabla7[Código del producto],$B3665,Tabla7[Tipo de movimiento],"SALIDA",Tabla7[Mes],I$5))</f>
        <v/>
      </c>
      <c r="J3665" s="39" t="str">
        <f>IF($B3665="","",-SUMIFS(Tabla7[Cantidad],Tabla7[Código del producto],$B3665,Tabla7[Tipo de movimiento],"SALIDA",Tabla7[Mes],J$5))</f>
        <v/>
      </c>
      <c r="K3665" s="39" t="str">
        <f>IF($B3665="","",-SUMIFS(Tabla7[Cantidad],Tabla7[Código del producto],$B3665,Tabla7[Tipo de movimiento],"SALIDA",Tabla7[Mes],K$5))</f>
        <v/>
      </c>
      <c r="L3665" s="39" t="str">
        <f>IF($B3665="","",-SUMIFS(Tabla7[Cantidad],Tabla7[Código del producto],$B3665,Tabla7[Tipo de movimiento],"SALIDA",Tabla7[Mes],L$5))</f>
        <v/>
      </c>
      <c r="M3665" s="39" t="str">
        <f>IF($B3665="","",-SUMIFS(Tabla7[Cantidad],Tabla7[Código del producto],$B3665,Tabla7[Tipo de movimiento],"SALIDA",Tabla7[Mes],M$5))</f>
        <v/>
      </c>
      <c r="N3665" s="39" t="str">
        <f>IF($B3665="","",-SUMIFS(Tabla7[Cantidad],Tabla7[Código del producto],$B3665,Tabla7[Tipo de movimiento],"SALIDA",Tabla7[Mes],N$5))</f>
        <v/>
      </c>
      <c r="O3665" s="39" t="str">
        <f>IF($B3665="","",-SUMIFS(Tabla7[Cantidad],Tabla7[Código del producto],$B3665,Tabla7[Tipo de movimiento],"SALIDA",Tabla7[Mes],O$5))</f>
        <v/>
      </c>
      <c r="P3665" s="39" t="str">
        <f>IF($B3665="","",-SUMIFS(Tabla7[Cantidad],Tabla7[Código del producto],$B3665,Tabla7[Tipo de movimiento],"SALIDA",Tabla7[Mes],P$5))</f>
        <v/>
      </c>
      <c r="Q3665" s="39" t="str">
        <f t="shared" si="171"/>
        <v/>
      </c>
      <c r="R3665" s="51" t="str">
        <f>IF($B3665="","",IFERROR(VLOOKUP($B3665,'ABC rotación'!$C:$G,5,0),"C"))</f>
        <v/>
      </c>
      <c r="S3665" s="41" t="str">
        <f t="shared" si="172"/>
        <v/>
      </c>
      <c r="T3665" s="40" t="str">
        <f t="shared" si="173"/>
        <v/>
      </c>
      <c r="U3665" s="23" t="str">
        <f>IF($B3665="","",VLOOKUP($T3665,Tablas!$X$14:$Y$17,2,1))</f>
        <v/>
      </c>
    </row>
    <row r="3666" spans="2:21" x14ac:dyDescent="0.2">
      <c r="B3666" s="1" t="str">
        <f>IF(Tablas!B3664="","",Tablas!B3664)</f>
        <v/>
      </c>
      <c r="C3666" s="1" t="str">
        <f>IF(Tablas!C3664="","",Tablas!C3664)</f>
        <v/>
      </c>
      <c r="D3666" s="1" t="str">
        <f>IF(Tablas!D3664="","",Tablas!D3664)</f>
        <v/>
      </c>
      <c r="E3666" s="1" t="str">
        <f>IF(Tablas!E3664="","",Tablas!E3664)</f>
        <v/>
      </c>
      <c r="F3666" s="1" t="str">
        <f>IF(Tablas!F3664="","",Tablas!F3664)</f>
        <v/>
      </c>
      <c r="G3666" s="1" t="str">
        <f>IF(Tablas!I3664="","",Tablas!I3664)</f>
        <v/>
      </c>
      <c r="H3666" s="1" t="s">
        <v>911</v>
      </c>
      <c r="I3666" s="39" t="str">
        <f>IF($B3666="","",-SUMIFS(Tabla7[Cantidad],Tabla7[Código del producto],$B3666,Tabla7[Tipo de movimiento],"SALIDA",Tabla7[Mes],I$5))</f>
        <v/>
      </c>
      <c r="J3666" s="39" t="str">
        <f>IF($B3666="","",-SUMIFS(Tabla7[Cantidad],Tabla7[Código del producto],$B3666,Tabla7[Tipo de movimiento],"SALIDA",Tabla7[Mes],J$5))</f>
        <v/>
      </c>
      <c r="K3666" s="39" t="str">
        <f>IF($B3666="","",-SUMIFS(Tabla7[Cantidad],Tabla7[Código del producto],$B3666,Tabla7[Tipo de movimiento],"SALIDA",Tabla7[Mes],K$5))</f>
        <v/>
      </c>
      <c r="L3666" s="39" t="str">
        <f>IF($B3666="","",-SUMIFS(Tabla7[Cantidad],Tabla7[Código del producto],$B3666,Tabla7[Tipo de movimiento],"SALIDA",Tabla7[Mes],L$5))</f>
        <v/>
      </c>
      <c r="M3666" s="39" t="str">
        <f>IF($B3666="","",-SUMIFS(Tabla7[Cantidad],Tabla7[Código del producto],$B3666,Tabla7[Tipo de movimiento],"SALIDA",Tabla7[Mes],M$5))</f>
        <v/>
      </c>
      <c r="N3666" s="39" t="str">
        <f>IF($B3666="","",-SUMIFS(Tabla7[Cantidad],Tabla7[Código del producto],$B3666,Tabla7[Tipo de movimiento],"SALIDA",Tabla7[Mes],N$5))</f>
        <v/>
      </c>
      <c r="O3666" s="39" t="str">
        <f>IF($B3666="","",-SUMIFS(Tabla7[Cantidad],Tabla7[Código del producto],$B3666,Tabla7[Tipo de movimiento],"SALIDA",Tabla7[Mes],O$5))</f>
        <v/>
      </c>
      <c r="P3666" s="39" t="str">
        <f>IF($B3666="","",-SUMIFS(Tabla7[Cantidad],Tabla7[Código del producto],$B3666,Tabla7[Tipo de movimiento],"SALIDA",Tabla7[Mes],P$5))</f>
        <v/>
      </c>
      <c r="Q3666" s="39" t="str">
        <f t="shared" si="171"/>
        <v/>
      </c>
      <c r="R3666" s="51" t="str">
        <f>IF($B3666="","",IFERROR(VLOOKUP($B3666,'ABC rotación'!$C:$G,5,0),"C"))</f>
        <v/>
      </c>
      <c r="S3666" s="41" t="str">
        <f t="shared" si="172"/>
        <v/>
      </c>
      <c r="T3666" s="40" t="str">
        <f t="shared" si="173"/>
        <v/>
      </c>
      <c r="U3666" s="23" t="str">
        <f>IF($B3666="","",VLOOKUP($T3666,Tablas!$X$14:$Y$17,2,1))</f>
        <v/>
      </c>
    </row>
    <row r="3667" spans="2:21" x14ac:dyDescent="0.2">
      <c r="B3667" s="1" t="str">
        <f>IF(Tablas!B3665="","",Tablas!B3665)</f>
        <v/>
      </c>
      <c r="C3667" s="1" t="str">
        <f>IF(Tablas!C3665="","",Tablas!C3665)</f>
        <v/>
      </c>
      <c r="D3667" s="1" t="str">
        <f>IF(Tablas!D3665="","",Tablas!D3665)</f>
        <v/>
      </c>
      <c r="E3667" s="1" t="str">
        <f>IF(Tablas!E3665="","",Tablas!E3665)</f>
        <v/>
      </c>
      <c r="F3667" s="1" t="str">
        <f>IF(Tablas!F3665="","",Tablas!F3665)</f>
        <v/>
      </c>
      <c r="G3667" s="1" t="str">
        <f>IF(Tablas!I3665="","",Tablas!I3665)</f>
        <v/>
      </c>
      <c r="H3667" s="1" t="s">
        <v>911</v>
      </c>
      <c r="I3667" s="39" t="str">
        <f>IF($B3667="","",-SUMIFS(Tabla7[Cantidad],Tabla7[Código del producto],$B3667,Tabla7[Tipo de movimiento],"SALIDA",Tabla7[Mes],I$5))</f>
        <v/>
      </c>
      <c r="J3667" s="39" t="str">
        <f>IF($B3667="","",-SUMIFS(Tabla7[Cantidad],Tabla7[Código del producto],$B3667,Tabla7[Tipo de movimiento],"SALIDA",Tabla7[Mes],J$5))</f>
        <v/>
      </c>
      <c r="K3667" s="39" t="str">
        <f>IF($B3667="","",-SUMIFS(Tabla7[Cantidad],Tabla7[Código del producto],$B3667,Tabla7[Tipo de movimiento],"SALIDA",Tabla7[Mes],K$5))</f>
        <v/>
      </c>
      <c r="L3667" s="39" t="str">
        <f>IF($B3667="","",-SUMIFS(Tabla7[Cantidad],Tabla7[Código del producto],$B3667,Tabla7[Tipo de movimiento],"SALIDA",Tabla7[Mes],L$5))</f>
        <v/>
      </c>
      <c r="M3667" s="39" t="str">
        <f>IF($B3667="","",-SUMIFS(Tabla7[Cantidad],Tabla7[Código del producto],$B3667,Tabla7[Tipo de movimiento],"SALIDA",Tabla7[Mes],M$5))</f>
        <v/>
      </c>
      <c r="N3667" s="39" t="str">
        <f>IF($B3667="","",-SUMIFS(Tabla7[Cantidad],Tabla7[Código del producto],$B3667,Tabla7[Tipo de movimiento],"SALIDA",Tabla7[Mes],N$5))</f>
        <v/>
      </c>
      <c r="O3667" s="39" t="str">
        <f>IF($B3667="","",-SUMIFS(Tabla7[Cantidad],Tabla7[Código del producto],$B3667,Tabla7[Tipo de movimiento],"SALIDA",Tabla7[Mes],O$5))</f>
        <v/>
      </c>
      <c r="P3667" s="39" t="str">
        <f>IF($B3667="","",-SUMIFS(Tabla7[Cantidad],Tabla7[Código del producto],$B3667,Tabla7[Tipo de movimiento],"SALIDA",Tabla7[Mes],P$5))</f>
        <v/>
      </c>
      <c r="Q3667" s="39" t="str">
        <f t="shared" si="171"/>
        <v/>
      </c>
      <c r="R3667" s="51" t="str">
        <f>IF($B3667="","",IFERROR(VLOOKUP($B3667,'ABC rotación'!$C:$G,5,0),"C"))</f>
        <v/>
      </c>
      <c r="S3667" s="41" t="str">
        <f t="shared" si="172"/>
        <v/>
      </c>
      <c r="T3667" s="40" t="str">
        <f t="shared" si="173"/>
        <v/>
      </c>
      <c r="U3667" s="23" t="str">
        <f>IF($B3667="","",VLOOKUP($T3667,Tablas!$X$14:$Y$17,2,1))</f>
        <v/>
      </c>
    </row>
    <row r="3668" spans="2:21" x14ac:dyDescent="0.2">
      <c r="B3668" s="1" t="str">
        <f>IF(Tablas!B3666="","",Tablas!B3666)</f>
        <v/>
      </c>
      <c r="C3668" s="1" t="str">
        <f>IF(Tablas!C3666="","",Tablas!C3666)</f>
        <v/>
      </c>
      <c r="D3668" s="1" t="str">
        <f>IF(Tablas!D3666="","",Tablas!D3666)</f>
        <v/>
      </c>
      <c r="E3668" s="1" t="str">
        <f>IF(Tablas!E3666="","",Tablas!E3666)</f>
        <v/>
      </c>
      <c r="F3668" s="1" t="str">
        <f>IF(Tablas!F3666="","",Tablas!F3666)</f>
        <v/>
      </c>
      <c r="G3668" s="1" t="str">
        <f>IF(Tablas!I3666="","",Tablas!I3666)</f>
        <v/>
      </c>
      <c r="H3668" s="1" t="s">
        <v>911</v>
      </c>
      <c r="I3668" s="39" t="str">
        <f>IF($B3668="","",-SUMIFS(Tabla7[Cantidad],Tabla7[Código del producto],$B3668,Tabla7[Tipo de movimiento],"SALIDA",Tabla7[Mes],I$5))</f>
        <v/>
      </c>
      <c r="J3668" s="39" t="str">
        <f>IF($B3668="","",-SUMIFS(Tabla7[Cantidad],Tabla7[Código del producto],$B3668,Tabla7[Tipo de movimiento],"SALIDA",Tabla7[Mes],J$5))</f>
        <v/>
      </c>
      <c r="K3668" s="39" t="str">
        <f>IF($B3668="","",-SUMIFS(Tabla7[Cantidad],Tabla7[Código del producto],$B3668,Tabla7[Tipo de movimiento],"SALIDA",Tabla7[Mes],K$5))</f>
        <v/>
      </c>
      <c r="L3668" s="39" t="str">
        <f>IF($B3668="","",-SUMIFS(Tabla7[Cantidad],Tabla7[Código del producto],$B3668,Tabla7[Tipo de movimiento],"SALIDA",Tabla7[Mes],L$5))</f>
        <v/>
      </c>
      <c r="M3668" s="39" t="str">
        <f>IF($B3668="","",-SUMIFS(Tabla7[Cantidad],Tabla7[Código del producto],$B3668,Tabla7[Tipo de movimiento],"SALIDA",Tabla7[Mes],M$5))</f>
        <v/>
      </c>
      <c r="N3668" s="39" t="str">
        <f>IF($B3668="","",-SUMIFS(Tabla7[Cantidad],Tabla7[Código del producto],$B3668,Tabla7[Tipo de movimiento],"SALIDA",Tabla7[Mes],N$5))</f>
        <v/>
      </c>
      <c r="O3668" s="39" t="str">
        <f>IF($B3668="","",-SUMIFS(Tabla7[Cantidad],Tabla7[Código del producto],$B3668,Tabla7[Tipo de movimiento],"SALIDA",Tabla7[Mes],O$5))</f>
        <v/>
      </c>
      <c r="P3668" s="39" t="str">
        <f>IF($B3668="","",-SUMIFS(Tabla7[Cantidad],Tabla7[Código del producto],$B3668,Tabla7[Tipo de movimiento],"SALIDA",Tabla7[Mes],P$5))</f>
        <v/>
      </c>
      <c r="Q3668" s="39" t="str">
        <f t="shared" si="171"/>
        <v/>
      </c>
      <c r="R3668" s="51" t="str">
        <f>IF($B3668="","",IFERROR(VLOOKUP($B3668,'ABC rotación'!$C:$G,5,0),"C"))</f>
        <v/>
      </c>
      <c r="S3668" s="41" t="str">
        <f t="shared" si="172"/>
        <v/>
      </c>
      <c r="T3668" s="40" t="str">
        <f t="shared" si="173"/>
        <v/>
      </c>
      <c r="U3668" s="23" t="str">
        <f>IF($B3668="","",VLOOKUP($T3668,Tablas!$X$14:$Y$17,2,1))</f>
        <v/>
      </c>
    </row>
    <row r="3669" spans="2:21" x14ac:dyDescent="0.2">
      <c r="B3669" s="1" t="str">
        <f>IF(Tablas!B3667="","",Tablas!B3667)</f>
        <v/>
      </c>
      <c r="C3669" s="1" t="str">
        <f>IF(Tablas!C3667="","",Tablas!C3667)</f>
        <v/>
      </c>
      <c r="D3669" s="1" t="str">
        <f>IF(Tablas!D3667="","",Tablas!D3667)</f>
        <v/>
      </c>
      <c r="E3669" s="1" t="str">
        <f>IF(Tablas!E3667="","",Tablas!E3667)</f>
        <v/>
      </c>
      <c r="F3669" s="1" t="str">
        <f>IF(Tablas!F3667="","",Tablas!F3667)</f>
        <v/>
      </c>
      <c r="G3669" s="1" t="str">
        <f>IF(Tablas!I3667="","",Tablas!I3667)</f>
        <v/>
      </c>
      <c r="H3669" s="1" t="s">
        <v>911</v>
      </c>
      <c r="I3669" s="39" t="str">
        <f>IF($B3669="","",-SUMIFS(Tabla7[Cantidad],Tabla7[Código del producto],$B3669,Tabla7[Tipo de movimiento],"SALIDA",Tabla7[Mes],I$5))</f>
        <v/>
      </c>
      <c r="J3669" s="39" t="str">
        <f>IF($B3669="","",-SUMIFS(Tabla7[Cantidad],Tabla7[Código del producto],$B3669,Tabla7[Tipo de movimiento],"SALIDA",Tabla7[Mes],J$5))</f>
        <v/>
      </c>
      <c r="K3669" s="39" t="str">
        <f>IF($B3669="","",-SUMIFS(Tabla7[Cantidad],Tabla7[Código del producto],$B3669,Tabla7[Tipo de movimiento],"SALIDA",Tabla7[Mes],K$5))</f>
        <v/>
      </c>
      <c r="L3669" s="39" t="str">
        <f>IF($B3669="","",-SUMIFS(Tabla7[Cantidad],Tabla7[Código del producto],$B3669,Tabla7[Tipo de movimiento],"SALIDA",Tabla7[Mes],L$5))</f>
        <v/>
      </c>
      <c r="M3669" s="39" t="str">
        <f>IF($B3669="","",-SUMIFS(Tabla7[Cantidad],Tabla7[Código del producto],$B3669,Tabla7[Tipo de movimiento],"SALIDA",Tabla7[Mes],M$5))</f>
        <v/>
      </c>
      <c r="N3669" s="39" t="str">
        <f>IF($B3669="","",-SUMIFS(Tabla7[Cantidad],Tabla7[Código del producto],$B3669,Tabla7[Tipo de movimiento],"SALIDA",Tabla7[Mes],N$5))</f>
        <v/>
      </c>
      <c r="O3669" s="39" t="str">
        <f>IF($B3669="","",-SUMIFS(Tabla7[Cantidad],Tabla7[Código del producto],$B3669,Tabla7[Tipo de movimiento],"SALIDA",Tabla7[Mes],O$5))</f>
        <v/>
      </c>
      <c r="P3669" s="39" t="str">
        <f>IF($B3669="","",-SUMIFS(Tabla7[Cantidad],Tabla7[Código del producto],$B3669,Tabla7[Tipo de movimiento],"SALIDA",Tabla7[Mes],P$5))</f>
        <v/>
      </c>
      <c r="Q3669" s="39" t="str">
        <f t="shared" si="171"/>
        <v/>
      </c>
      <c r="R3669" s="51" t="str">
        <f>IF($B3669="","",IFERROR(VLOOKUP($B3669,'ABC rotación'!$C:$G,5,0),"C"))</f>
        <v/>
      </c>
      <c r="S3669" s="41" t="str">
        <f t="shared" si="172"/>
        <v/>
      </c>
      <c r="T3669" s="40" t="str">
        <f t="shared" si="173"/>
        <v/>
      </c>
      <c r="U3669" s="23" t="str">
        <f>IF($B3669="","",VLOOKUP($T3669,Tablas!$X$14:$Y$17,2,1))</f>
        <v/>
      </c>
    </row>
    <row r="3670" spans="2:21" x14ac:dyDescent="0.2">
      <c r="B3670" s="1" t="str">
        <f>IF(Tablas!B3668="","",Tablas!B3668)</f>
        <v/>
      </c>
      <c r="C3670" s="1" t="str">
        <f>IF(Tablas!C3668="","",Tablas!C3668)</f>
        <v/>
      </c>
      <c r="D3670" s="1" t="str">
        <f>IF(Tablas!D3668="","",Tablas!D3668)</f>
        <v/>
      </c>
      <c r="E3670" s="1" t="str">
        <f>IF(Tablas!E3668="","",Tablas!E3668)</f>
        <v/>
      </c>
      <c r="F3670" s="1" t="str">
        <f>IF(Tablas!F3668="","",Tablas!F3668)</f>
        <v/>
      </c>
      <c r="G3670" s="1" t="str">
        <f>IF(Tablas!I3668="","",Tablas!I3668)</f>
        <v/>
      </c>
      <c r="H3670" s="1" t="s">
        <v>911</v>
      </c>
      <c r="I3670" s="39" t="str">
        <f>IF($B3670="","",-SUMIFS(Tabla7[Cantidad],Tabla7[Código del producto],$B3670,Tabla7[Tipo de movimiento],"SALIDA",Tabla7[Mes],I$5))</f>
        <v/>
      </c>
      <c r="J3670" s="39" t="str">
        <f>IF($B3670="","",-SUMIFS(Tabla7[Cantidad],Tabla7[Código del producto],$B3670,Tabla7[Tipo de movimiento],"SALIDA",Tabla7[Mes],J$5))</f>
        <v/>
      </c>
      <c r="K3670" s="39" t="str">
        <f>IF($B3670="","",-SUMIFS(Tabla7[Cantidad],Tabla7[Código del producto],$B3670,Tabla7[Tipo de movimiento],"SALIDA",Tabla7[Mes],K$5))</f>
        <v/>
      </c>
      <c r="L3670" s="39" t="str">
        <f>IF($B3670="","",-SUMIFS(Tabla7[Cantidad],Tabla7[Código del producto],$B3670,Tabla7[Tipo de movimiento],"SALIDA",Tabla7[Mes],L$5))</f>
        <v/>
      </c>
      <c r="M3670" s="39" t="str">
        <f>IF($B3670="","",-SUMIFS(Tabla7[Cantidad],Tabla7[Código del producto],$B3670,Tabla7[Tipo de movimiento],"SALIDA",Tabla7[Mes],M$5))</f>
        <v/>
      </c>
      <c r="N3670" s="39" t="str">
        <f>IF($B3670="","",-SUMIFS(Tabla7[Cantidad],Tabla7[Código del producto],$B3670,Tabla7[Tipo de movimiento],"SALIDA",Tabla7[Mes],N$5))</f>
        <v/>
      </c>
      <c r="O3670" s="39" t="str">
        <f>IF($B3670="","",-SUMIFS(Tabla7[Cantidad],Tabla7[Código del producto],$B3670,Tabla7[Tipo de movimiento],"SALIDA",Tabla7[Mes],O$5))</f>
        <v/>
      </c>
      <c r="P3670" s="39" t="str">
        <f>IF($B3670="","",-SUMIFS(Tabla7[Cantidad],Tabla7[Código del producto],$B3670,Tabla7[Tipo de movimiento],"SALIDA",Tabla7[Mes],P$5))</f>
        <v/>
      </c>
      <c r="Q3670" s="39" t="str">
        <f t="shared" si="171"/>
        <v/>
      </c>
      <c r="R3670" s="51" t="str">
        <f>IF($B3670="","",IFERROR(VLOOKUP($B3670,'ABC rotación'!$C:$G,5,0),"C"))</f>
        <v/>
      </c>
      <c r="S3670" s="41" t="str">
        <f t="shared" si="172"/>
        <v/>
      </c>
      <c r="T3670" s="40" t="str">
        <f t="shared" si="173"/>
        <v/>
      </c>
      <c r="U3670" s="23" t="str">
        <f>IF($B3670="","",VLOOKUP($T3670,Tablas!$X$14:$Y$17,2,1))</f>
        <v/>
      </c>
    </row>
    <row r="3671" spans="2:21" x14ac:dyDescent="0.2">
      <c r="B3671" s="1" t="str">
        <f>IF(Tablas!B3669="","",Tablas!B3669)</f>
        <v/>
      </c>
      <c r="C3671" s="1" t="str">
        <f>IF(Tablas!C3669="","",Tablas!C3669)</f>
        <v/>
      </c>
      <c r="D3671" s="1" t="str">
        <f>IF(Tablas!D3669="","",Tablas!D3669)</f>
        <v/>
      </c>
      <c r="E3671" s="1" t="str">
        <f>IF(Tablas!E3669="","",Tablas!E3669)</f>
        <v/>
      </c>
      <c r="F3671" s="1" t="str">
        <f>IF(Tablas!F3669="","",Tablas!F3669)</f>
        <v/>
      </c>
      <c r="G3671" s="1" t="str">
        <f>IF(Tablas!I3669="","",Tablas!I3669)</f>
        <v/>
      </c>
      <c r="H3671" s="1" t="s">
        <v>911</v>
      </c>
      <c r="I3671" s="39" t="str">
        <f>IF($B3671="","",-SUMIFS(Tabla7[Cantidad],Tabla7[Código del producto],$B3671,Tabla7[Tipo de movimiento],"SALIDA",Tabla7[Mes],I$5))</f>
        <v/>
      </c>
      <c r="J3671" s="39" t="str">
        <f>IF($B3671="","",-SUMIFS(Tabla7[Cantidad],Tabla7[Código del producto],$B3671,Tabla7[Tipo de movimiento],"SALIDA",Tabla7[Mes],J$5))</f>
        <v/>
      </c>
      <c r="K3671" s="39" t="str">
        <f>IF($B3671="","",-SUMIFS(Tabla7[Cantidad],Tabla7[Código del producto],$B3671,Tabla7[Tipo de movimiento],"SALIDA",Tabla7[Mes],K$5))</f>
        <v/>
      </c>
      <c r="L3671" s="39" t="str">
        <f>IF($B3671="","",-SUMIFS(Tabla7[Cantidad],Tabla7[Código del producto],$B3671,Tabla7[Tipo de movimiento],"SALIDA",Tabla7[Mes],L$5))</f>
        <v/>
      </c>
      <c r="M3671" s="39" t="str">
        <f>IF($B3671="","",-SUMIFS(Tabla7[Cantidad],Tabla7[Código del producto],$B3671,Tabla7[Tipo de movimiento],"SALIDA",Tabla7[Mes],M$5))</f>
        <v/>
      </c>
      <c r="N3671" s="39" t="str">
        <f>IF($B3671="","",-SUMIFS(Tabla7[Cantidad],Tabla7[Código del producto],$B3671,Tabla7[Tipo de movimiento],"SALIDA",Tabla7[Mes],N$5))</f>
        <v/>
      </c>
      <c r="O3671" s="39" t="str">
        <f>IF($B3671="","",-SUMIFS(Tabla7[Cantidad],Tabla7[Código del producto],$B3671,Tabla7[Tipo de movimiento],"SALIDA",Tabla7[Mes],O$5))</f>
        <v/>
      </c>
      <c r="P3671" s="39" t="str">
        <f>IF($B3671="","",-SUMIFS(Tabla7[Cantidad],Tabla7[Código del producto],$B3671,Tabla7[Tipo de movimiento],"SALIDA",Tabla7[Mes],P$5))</f>
        <v/>
      </c>
      <c r="Q3671" s="39" t="str">
        <f t="shared" si="171"/>
        <v/>
      </c>
      <c r="R3671" s="51" t="str">
        <f>IF($B3671="","",IFERROR(VLOOKUP($B3671,'ABC rotación'!$C:$G,5,0),"C"))</f>
        <v/>
      </c>
      <c r="S3671" s="41" t="str">
        <f t="shared" si="172"/>
        <v/>
      </c>
      <c r="T3671" s="40" t="str">
        <f t="shared" si="173"/>
        <v/>
      </c>
      <c r="U3671" s="23" t="str">
        <f>IF($B3671="","",VLOOKUP($T3671,Tablas!$X$14:$Y$17,2,1))</f>
        <v/>
      </c>
    </row>
    <row r="3672" spans="2:21" x14ac:dyDescent="0.2">
      <c r="B3672" s="1" t="str">
        <f>IF(Tablas!B3670="","",Tablas!B3670)</f>
        <v/>
      </c>
      <c r="C3672" s="1" t="str">
        <f>IF(Tablas!C3670="","",Tablas!C3670)</f>
        <v/>
      </c>
      <c r="D3672" s="1" t="str">
        <f>IF(Tablas!D3670="","",Tablas!D3670)</f>
        <v/>
      </c>
      <c r="E3672" s="1" t="str">
        <f>IF(Tablas!E3670="","",Tablas!E3670)</f>
        <v/>
      </c>
      <c r="F3672" s="1" t="str">
        <f>IF(Tablas!F3670="","",Tablas!F3670)</f>
        <v/>
      </c>
      <c r="G3672" s="1" t="str">
        <f>IF(Tablas!I3670="","",Tablas!I3670)</f>
        <v/>
      </c>
      <c r="H3672" s="1" t="s">
        <v>911</v>
      </c>
      <c r="I3672" s="39" t="str">
        <f>IF($B3672="","",-SUMIFS(Tabla7[Cantidad],Tabla7[Código del producto],$B3672,Tabla7[Tipo de movimiento],"SALIDA",Tabla7[Mes],I$5))</f>
        <v/>
      </c>
      <c r="J3672" s="39" t="str">
        <f>IF($B3672="","",-SUMIFS(Tabla7[Cantidad],Tabla7[Código del producto],$B3672,Tabla7[Tipo de movimiento],"SALIDA",Tabla7[Mes],J$5))</f>
        <v/>
      </c>
      <c r="K3672" s="39" t="str">
        <f>IF($B3672="","",-SUMIFS(Tabla7[Cantidad],Tabla7[Código del producto],$B3672,Tabla7[Tipo de movimiento],"SALIDA",Tabla7[Mes],K$5))</f>
        <v/>
      </c>
      <c r="L3672" s="39" t="str">
        <f>IF($B3672="","",-SUMIFS(Tabla7[Cantidad],Tabla7[Código del producto],$B3672,Tabla7[Tipo de movimiento],"SALIDA",Tabla7[Mes],L$5))</f>
        <v/>
      </c>
      <c r="M3672" s="39" t="str">
        <f>IF($B3672="","",-SUMIFS(Tabla7[Cantidad],Tabla7[Código del producto],$B3672,Tabla7[Tipo de movimiento],"SALIDA",Tabla7[Mes],M$5))</f>
        <v/>
      </c>
      <c r="N3672" s="39" t="str">
        <f>IF($B3672="","",-SUMIFS(Tabla7[Cantidad],Tabla7[Código del producto],$B3672,Tabla7[Tipo de movimiento],"SALIDA",Tabla7[Mes],N$5))</f>
        <v/>
      </c>
      <c r="O3672" s="39" t="str">
        <f>IF($B3672="","",-SUMIFS(Tabla7[Cantidad],Tabla7[Código del producto],$B3672,Tabla7[Tipo de movimiento],"SALIDA",Tabla7[Mes],O$5))</f>
        <v/>
      </c>
      <c r="P3672" s="39" t="str">
        <f>IF($B3672="","",-SUMIFS(Tabla7[Cantidad],Tabla7[Código del producto],$B3672,Tabla7[Tipo de movimiento],"SALIDA",Tabla7[Mes],P$5))</f>
        <v/>
      </c>
      <c r="Q3672" s="39" t="str">
        <f t="shared" si="171"/>
        <v/>
      </c>
      <c r="R3672" s="51" t="str">
        <f>IF($B3672="","",IFERROR(VLOOKUP($B3672,'ABC rotación'!$C:$G,5,0),"C"))</f>
        <v/>
      </c>
      <c r="S3672" s="41" t="str">
        <f t="shared" si="172"/>
        <v/>
      </c>
      <c r="T3672" s="40" t="str">
        <f t="shared" si="173"/>
        <v/>
      </c>
      <c r="U3672" s="23" t="str">
        <f>IF($B3672="","",VLOOKUP($T3672,Tablas!$X$14:$Y$17,2,1))</f>
        <v/>
      </c>
    </row>
    <row r="3673" spans="2:21" x14ac:dyDescent="0.2">
      <c r="B3673" s="1" t="str">
        <f>IF(Tablas!B3671="","",Tablas!B3671)</f>
        <v/>
      </c>
      <c r="C3673" s="1" t="str">
        <f>IF(Tablas!C3671="","",Tablas!C3671)</f>
        <v/>
      </c>
      <c r="D3673" s="1" t="str">
        <f>IF(Tablas!D3671="","",Tablas!D3671)</f>
        <v/>
      </c>
      <c r="E3673" s="1" t="str">
        <f>IF(Tablas!E3671="","",Tablas!E3671)</f>
        <v/>
      </c>
      <c r="F3673" s="1" t="str">
        <f>IF(Tablas!F3671="","",Tablas!F3671)</f>
        <v/>
      </c>
      <c r="G3673" s="1" t="str">
        <f>IF(Tablas!I3671="","",Tablas!I3671)</f>
        <v/>
      </c>
      <c r="H3673" s="1" t="s">
        <v>911</v>
      </c>
      <c r="I3673" s="39" t="str">
        <f>IF($B3673="","",-SUMIFS(Tabla7[Cantidad],Tabla7[Código del producto],$B3673,Tabla7[Tipo de movimiento],"SALIDA",Tabla7[Mes],I$5))</f>
        <v/>
      </c>
      <c r="J3673" s="39" t="str">
        <f>IF($B3673="","",-SUMIFS(Tabla7[Cantidad],Tabla7[Código del producto],$B3673,Tabla7[Tipo de movimiento],"SALIDA",Tabla7[Mes],J$5))</f>
        <v/>
      </c>
      <c r="K3673" s="39" t="str">
        <f>IF($B3673="","",-SUMIFS(Tabla7[Cantidad],Tabla7[Código del producto],$B3673,Tabla7[Tipo de movimiento],"SALIDA",Tabla7[Mes],K$5))</f>
        <v/>
      </c>
      <c r="L3673" s="39" t="str">
        <f>IF($B3673="","",-SUMIFS(Tabla7[Cantidad],Tabla7[Código del producto],$B3673,Tabla7[Tipo de movimiento],"SALIDA",Tabla7[Mes],L$5))</f>
        <v/>
      </c>
      <c r="M3673" s="39" t="str">
        <f>IF($B3673="","",-SUMIFS(Tabla7[Cantidad],Tabla7[Código del producto],$B3673,Tabla7[Tipo de movimiento],"SALIDA",Tabla7[Mes],M$5))</f>
        <v/>
      </c>
      <c r="N3673" s="39" t="str">
        <f>IF($B3673="","",-SUMIFS(Tabla7[Cantidad],Tabla7[Código del producto],$B3673,Tabla7[Tipo de movimiento],"SALIDA",Tabla7[Mes],N$5))</f>
        <v/>
      </c>
      <c r="O3673" s="39" t="str">
        <f>IF($B3673="","",-SUMIFS(Tabla7[Cantidad],Tabla7[Código del producto],$B3673,Tabla7[Tipo de movimiento],"SALIDA",Tabla7[Mes],O$5))</f>
        <v/>
      </c>
      <c r="P3673" s="39" t="str">
        <f>IF($B3673="","",-SUMIFS(Tabla7[Cantidad],Tabla7[Código del producto],$B3673,Tabla7[Tipo de movimiento],"SALIDA",Tabla7[Mes],P$5))</f>
        <v/>
      </c>
      <c r="Q3673" s="39" t="str">
        <f t="shared" si="171"/>
        <v/>
      </c>
      <c r="R3673" s="51" t="str">
        <f>IF($B3673="","",IFERROR(VLOOKUP($B3673,'ABC rotación'!$C:$G,5,0),"C"))</f>
        <v/>
      </c>
      <c r="S3673" s="41" t="str">
        <f t="shared" si="172"/>
        <v/>
      </c>
      <c r="T3673" s="40" t="str">
        <f t="shared" si="173"/>
        <v/>
      </c>
      <c r="U3673" s="23" t="str">
        <f>IF($B3673="","",VLOOKUP($T3673,Tablas!$X$14:$Y$17,2,1))</f>
        <v/>
      </c>
    </row>
    <row r="3674" spans="2:21" x14ac:dyDescent="0.2">
      <c r="B3674" s="1" t="str">
        <f>IF(Tablas!B3672="","",Tablas!B3672)</f>
        <v/>
      </c>
      <c r="C3674" s="1" t="str">
        <f>IF(Tablas!C3672="","",Tablas!C3672)</f>
        <v/>
      </c>
      <c r="D3674" s="1" t="str">
        <f>IF(Tablas!D3672="","",Tablas!D3672)</f>
        <v/>
      </c>
      <c r="E3674" s="1" t="str">
        <f>IF(Tablas!E3672="","",Tablas!E3672)</f>
        <v/>
      </c>
      <c r="F3674" s="1" t="str">
        <f>IF(Tablas!F3672="","",Tablas!F3672)</f>
        <v/>
      </c>
      <c r="G3674" s="1" t="str">
        <f>IF(Tablas!I3672="","",Tablas!I3672)</f>
        <v/>
      </c>
      <c r="H3674" s="1" t="s">
        <v>911</v>
      </c>
      <c r="I3674" s="39" t="str">
        <f>IF($B3674="","",-SUMIFS(Tabla7[Cantidad],Tabla7[Código del producto],$B3674,Tabla7[Tipo de movimiento],"SALIDA",Tabla7[Mes],I$5))</f>
        <v/>
      </c>
      <c r="J3674" s="39" t="str">
        <f>IF($B3674="","",-SUMIFS(Tabla7[Cantidad],Tabla7[Código del producto],$B3674,Tabla7[Tipo de movimiento],"SALIDA",Tabla7[Mes],J$5))</f>
        <v/>
      </c>
      <c r="K3674" s="39" t="str">
        <f>IF($B3674="","",-SUMIFS(Tabla7[Cantidad],Tabla7[Código del producto],$B3674,Tabla7[Tipo de movimiento],"SALIDA",Tabla7[Mes],K$5))</f>
        <v/>
      </c>
      <c r="L3674" s="39" t="str">
        <f>IF($B3674="","",-SUMIFS(Tabla7[Cantidad],Tabla7[Código del producto],$B3674,Tabla7[Tipo de movimiento],"SALIDA",Tabla7[Mes],L$5))</f>
        <v/>
      </c>
      <c r="M3674" s="39" t="str">
        <f>IF($B3674="","",-SUMIFS(Tabla7[Cantidad],Tabla7[Código del producto],$B3674,Tabla7[Tipo de movimiento],"SALIDA",Tabla7[Mes],M$5))</f>
        <v/>
      </c>
      <c r="N3674" s="39" t="str">
        <f>IF($B3674="","",-SUMIFS(Tabla7[Cantidad],Tabla7[Código del producto],$B3674,Tabla7[Tipo de movimiento],"SALIDA",Tabla7[Mes],N$5))</f>
        <v/>
      </c>
      <c r="O3674" s="39" t="str">
        <f>IF($B3674="","",-SUMIFS(Tabla7[Cantidad],Tabla7[Código del producto],$B3674,Tabla7[Tipo de movimiento],"SALIDA",Tabla7[Mes],O$5))</f>
        <v/>
      </c>
      <c r="P3674" s="39" t="str">
        <f>IF($B3674="","",-SUMIFS(Tabla7[Cantidad],Tabla7[Código del producto],$B3674,Tabla7[Tipo de movimiento],"SALIDA",Tabla7[Mes],P$5))</f>
        <v/>
      </c>
      <c r="Q3674" s="39" t="str">
        <f t="shared" si="171"/>
        <v/>
      </c>
      <c r="R3674" s="51" t="str">
        <f>IF($B3674="","",IFERROR(VLOOKUP($B3674,'ABC rotación'!$C:$G,5,0),"C"))</f>
        <v/>
      </c>
      <c r="S3674" s="41" t="str">
        <f t="shared" si="172"/>
        <v/>
      </c>
      <c r="T3674" s="40" t="str">
        <f t="shared" si="173"/>
        <v/>
      </c>
      <c r="U3674" s="23" t="str">
        <f>IF($B3674="","",VLOOKUP($T3674,Tablas!$X$14:$Y$17,2,1))</f>
        <v/>
      </c>
    </row>
    <row r="3675" spans="2:21" x14ac:dyDescent="0.2">
      <c r="B3675" s="1" t="str">
        <f>IF(Tablas!B3673="","",Tablas!B3673)</f>
        <v/>
      </c>
      <c r="C3675" s="1" t="str">
        <f>IF(Tablas!C3673="","",Tablas!C3673)</f>
        <v/>
      </c>
      <c r="D3675" s="1" t="str">
        <f>IF(Tablas!D3673="","",Tablas!D3673)</f>
        <v/>
      </c>
      <c r="E3675" s="1" t="str">
        <f>IF(Tablas!E3673="","",Tablas!E3673)</f>
        <v/>
      </c>
      <c r="F3675" s="1" t="str">
        <f>IF(Tablas!F3673="","",Tablas!F3673)</f>
        <v/>
      </c>
      <c r="G3675" s="1" t="str">
        <f>IF(Tablas!I3673="","",Tablas!I3673)</f>
        <v/>
      </c>
      <c r="H3675" s="1" t="s">
        <v>911</v>
      </c>
      <c r="I3675" s="39" t="str">
        <f>IF($B3675="","",-SUMIFS(Tabla7[Cantidad],Tabla7[Código del producto],$B3675,Tabla7[Tipo de movimiento],"SALIDA",Tabla7[Mes],I$5))</f>
        <v/>
      </c>
      <c r="J3675" s="39" t="str">
        <f>IF($B3675="","",-SUMIFS(Tabla7[Cantidad],Tabla7[Código del producto],$B3675,Tabla7[Tipo de movimiento],"SALIDA",Tabla7[Mes],J$5))</f>
        <v/>
      </c>
      <c r="K3675" s="39" t="str">
        <f>IF($B3675="","",-SUMIFS(Tabla7[Cantidad],Tabla7[Código del producto],$B3675,Tabla7[Tipo de movimiento],"SALIDA",Tabla7[Mes],K$5))</f>
        <v/>
      </c>
      <c r="L3675" s="39" t="str">
        <f>IF($B3675="","",-SUMIFS(Tabla7[Cantidad],Tabla7[Código del producto],$B3675,Tabla7[Tipo de movimiento],"SALIDA",Tabla7[Mes],L$5))</f>
        <v/>
      </c>
      <c r="M3675" s="39" t="str">
        <f>IF($B3675="","",-SUMIFS(Tabla7[Cantidad],Tabla7[Código del producto],$B3675,Tabla7[Tipo de movimiento],"SALIDA",Tabla7[Mes],M$5))</f>
        <v/>
      </c>
      <c r="N3675" s="39" t="str">
        <f>IF($B3675="","",-SUMIFS(Tabla7[Cantidad],Tabla7[Código del producto],$B3675,Tabla7[Tipo de movimiento],"SALIDA",Tabla7[Mes],N$5))</f>
        <v/>
      </c>
      <c r="O3675" s="39" t="str">
        <f>IF($B3675="","",-SUMIFS(Tabla7[Cantidad],Tabla7[Código del producto],$B3675,Tabla7[Tipo de movimiento],"SALIDA",Tabla7[Mes],O$5))</f>
        <v/>
      </c>
      <c r="P3675" s="39" t="str">
        <f>IF($B3675="","",-SUMIFS(Tabla7[Cantidad],Tabla7[Código del producto],$B3675,Tabla7[Tipo de movimiento],"SALIDA",Tabla7[Mes],P$5))</f>
        <v/>
      </c>
      <c r="Q3675" s="39" t="str">
        <f t="shared" si="171"/>
        <v/>
      </c>
      <c r="R3675" s="51" t="str">
        <f>IF($B3675="","",IFERROR(VLOOKUP($B3675,'ABC rotación'!$C:$G,5,0),"C"))</f>
        <v/>
      </c>
      <c r="S3675" s="41" t="str">
        <f t="shared" si="172"/>
        <v/>
      </c>
      <c r="T3675" s="40" t="str">
        <f t="shared" si="173"/>
        <v/>
      </c>
      <c r="U3675" s="23" t="str">
        <f>IF($B3675="","",VLOOKUP($T3675,Tablas!$X$14:$Y$17,2,1))</f>
        <v/>
      </c>
    </row>
    <row r="3676" spans="2:21" x14ac:dyDescent="0.2">
      <c r="B3676" s="1" t="str">
        <f>IF(Tablas!B3674="","",Tablas!B3674)</f>
        <v/>
      </c>
      <c r="C3676" s="1" t="str">
        <f>IF(Tablas!C3674="","",Tablas!C3674)</f>
        <v/>
      </c>
      <c r="D3676" s="1" t="str">
        <f>IF(Tablas!D3674="","",Tablas!D3674)</f>
        <v/>
      </c>
      <c r="E3676" s="1" t="str">
        <f>IF(Tablas!E3674="","",Tablas!E3674)</f>
        <v/>
      </c>
      <c r="F3676" s="1" t="str">
        <f>IF(Tablas!F3674="","",Tablas!F3674)</f>
        <v/>
      </c>
      <c r="G3676" s="1" t="str">
        <f>IF(Tablas!I3674="","",Tablas!I3674)</f>
        <v/>
      </c>
      <c r="H3676" s="1" t="s">
        <v>911</v>
      </c>
      <c r="I3676" s="39" t="str">
        <f>IF($B3676="","",-SUMIFS(Tabla7[Cantidad],Tabla7[Código del producto],$B3676,Tabla7[Tipo de movimiento],"SALIDA",Tabla7[Mes],I$5))</f>
        <v/>
      </c>
      <c r="J3676" s="39" t="str">
        <f>IF($B3676="","",-SUMIFS(Tabla7[Cantidad],Tabla7[Código del producto],$B3676,Tabla7[Tipo de movimiento],"SALIDA",Tabla7[Mes],J$5))</f>
        <v/>
      </c>
      <c r="K3676" s="39" t="str">
        <f>IF($B3676="","",-SUMIFS(Tabla7[Cantidad],Tabla7[Código del producto],$B3676,Tabla7[Tipo de movimiento],"SALIDA",Tabla7[Mes],K$5))</f>
        <v/>
      </c>
      <c r="L3676" s="39" t="str">
        <f>IF($B3676="","",-SUMIFS(Tabla7[Cantidad],Tabla7[Código del producto],$B3676,Tabla7[Tipo de movimiento],"SALIDA",Tabla7[Mes],L$5))</f>
        <v/>
      </c>
      <c r="M3676" s="39" t="str">
        <f>IF($B3676="","",-SUMIFS(Tabla7[Cantidad],Tabla7[Código del producto],$B3676,Tabla7[Tipo de movimiento],"SALIDA",Tabla7[Mes],M$5))</f>
        <v/>
      </c>
      <c r="N3676" s="39" t="str">
        <f>IF($B3676="","",-SUMIFS(Tabla7[Cantidad],Tabla7[Código del producto],$B3676,Tabla7[Tipo de movimiento],"SALIDA",Tabla7[Mes],N$5))</f>
        <v/>
      </c>
      <c r="O3676" s="39" t="str">
        <f>IF($B3676="","",-SUMIFS(Tabla7[Cantidad],Tabla7[Código del producto],$B3676,Tabla7[Tipo de movimiento],"SALIDA",Tabla7[Mes],O$5))</f>
        <v/>
      </c>
      <c r="P3676" s="39" t="str">
        <f>IF($B3676="","",-SUMIFS(Tabla7[Cantidad],Tabla7[Código del producto],$B3676,Tabla7[Tipo de movimiento],"SALIDA",Tabla7[Mes],P$5))</f>
        <v/>
      </c>
      <c r="Q3676" s="39" t="str">
        <f t="shared" si="171"/>
        <v/>
      </c>
      <c r="R3676" s="51" t="str">
        <f>IF($B3676="","",IFERROR(VLOOKUP($B3676,'ABC rotación'!$C:$G,5,0),"C"))</f>
        <v/>
      </c>
      <c r="S3676" s="41" t="str">
        <f t="shared" si="172"/>
        <v/>
      </c>
      <c r="T3676" s="40" t="str">
        <f t="shared" si="173"/>
        <v/>
      </c>
      <c r="U3676" s="23" t="str">
        <f>IF($B3676="","",VLOOKUP($T3676,Tablas!$X$14:$Y$17,2,1))</f>
        <v/>
      </c>
    </row>
    <row r="3677" spans="2:21" x14ac:dyDescent="0.2">
      <c r="B3677" s="1" t="str">
        <f>IF(Tablas!B3675="","",Tablas!B3675)</f>
        <v/>
      </c>
      <c r="C3677" s="1" t="str">
        <f>IF(Tablas!C3675="","",Tablas!C3675)</f>
        <v/>
      </c>
      <c r="D3677" s="1" t="str">
        <f>IF(Tablas!D3675="","",Tablas!D3675)</f>
        <v/>
      </c>
      <c r="E3677" s="1" t="str">
        <f>IF(Tablas!E3675="","",Tablas!E3675)</f>
        <v/>
      </c>
      <c r="F3677" s="1" t="str">
        <f>IF(Tablas!F3675="","",Tablas!F3675)</f>
        <v/>
      </c>
      <c r="G3677" s="1" t="str">
        <f>IF(Tablas!I3675="","",Tablas!I3675)</f>
        <v/>
      </c>
      <c r="H3677" s="1" t="s">
        <v>911</v>
      </c>
      <c r="I3677" s="39" t="str">
        <f>IF($B3677="","",-SUMIFS(Tabla7[Cantidad],Tabla7[Código del producto],$B3677,Tabla7[Tipo de movimiento],"SALIDA",Tabla7[Mes],I$5))</f>
        <v/>
      </c>
      <c r="J3677" s="39" t="str">
        <f>IF($B3677="","",-SUMIFS(Tabla7[Cantidad],Tabla7[Código del producto],$B3677,Tabla7[Tipo de movimiento],"SALIDA",Tabla7[Mes],J$5))</f>
        <v/>
      </c>
      <c r="K3677" s="39" t="str">
        <f>IF($B3677="","",-SUMIFS(Tabla7[Cantidad],Tabla7[Código del producto],$B3677,Tabla7[Tipo de movimiento],"SALIDA",Tabla7[Mes],K$5))</f>
        <v/>
      </c>
      <c r="L3677" s="39" t="str">
        <f>IF($B3677="","",-SUMIFS(Tabla7[Cantidad],Tabla7[Código del producto],$B3677,Tabla7[Tipo de movimiento],"SALIDA",Tabla7[Mes],L$5))</f>
        <v/>
      </c>
      <c r="M3677" s="39" t="str">
        <f>IF($B3677="","",-SUMIFS(Tabla7[Cantidad],Tabla7[Código del producto],$B3677,Tabla7[Tipo de movimiento],"SALIDA",Tabla7[Mes],M$5))</f>
        <v/>
      </c>
      <c r="N3677" s="39" t="str">
        <f>IF($B3677="","",-SUMIFS(Tabla7[Cantidad],Tabla7[Código del producto],$B3677,Tabla7[Tipo de movimiento],"SALIDA",Tabla7[Mes],N$5))</f>
        <v/>
      </c>
      <c r="O3677" s="39" t="str">
        <f>IF($B3677="","",-SUMIFS(Tabla7[Cantidad],Tabla7[Código del producto],$B3677,Tabla7[Tipo de movimiento],"SALIDA",Tabla7[Mes],O$5))</f>
        <v/>
      </c>
      <c r="P3677" s="39" t="str">
        <f>IF($B3677="","",-SUMIFS(Tabla7[Cantidad],Tabla7[Código del producto],$B3677,Tabla7[Tipo de movimiento],"SALIDA",Tabla7[Mes],P$5))</f>
        <v/>
      </c>
      <c r="Q3677" s="39" t="str">
        <f t="shared" si="171"/>
        <v/>
      </c>
      <c r="R3677" s="51" t="str">
        <f>IF($B3677="","",IFERROR(VLOOKUP($B3677,'ABC rotación'!$C:$G,5,0),"C"))</f>
        <v/>
      </c>
      <c r="S3677" s="41" t="str">
        <f t="shared" si="172"/>
        <v/>
      </c>
      <c r="T3677" s="40" t="str">
        <f t="shared" si="173"/>
        <v/>
      </c>
      <c r="U3677" s="23" t="str">
        <f>IF($B3677="","",VLOOKUP($T3677,Tablas!$X$14:$Y$17,2,1))</f>
        <v/>
      </c>
    </row>
    <row r="3678" spans="2:21" x14ac:dyDescent="0.2">
      <c r="B3678" s="1" t="str">
        <f>IF(Tablas!B3676="","",Tablas!B3676)</f>
        <v/>
      </c>
      <c r="C3678" s="1" t="str">
        <f>IF(Tablas!C3676="","",Tablas!C3676)</f>
        <v/>
      </c>
      <c r="D3678" s="1" t="str">
        <f>IF(Tablas!D3676="","",Tablas!D3676)</f>
        <v/>
      </c>
      <c r="E3678" s="1" t="str">
        <f>IF(Tablas!E3676="","",Tablas!E3676)</f>
        <v/>
      </c>
      <c r="F3678" s="1" t="str">
        <f>IF(Tablas!F3676="","",Tablas!F3676)</f>
        <v/>
      </c>
      <c r="G3678" s="1" t="str">
        <f>IF(Tablas!I3676="","",Tablas!I3676)</f>
        <v/>
      </c>
      <c r="H3678" s="1" t="s">
        <v>911</v>
      </c>
      <c r="I3678" s="39" t="str">
        <f>IF($B3678="","",-SUMIFS(Tabla7[Cantidad],Tabla7[Código del producto],$B3678,Tabla7[Tipo de movimiento],"SALIDA",Tabla7[Mes],I$5))</f>
        <v/>
      </c>
      <c r="J3678" s="39" t="str">
        <f>IF($B3678="","",-SUMIFS(Tabla7[Cantidad],Tabla7[Código del producto],$B3678,Tabla7[Tipo de movimiento],"SALIDA",Tabla7[Mes],J$5))</f>
        <v/>
      </c>
      <c r="K3678" s="39" t="str">
        <f>IF($B3678="","",-SUMIFS(Tabla7[Cantidad],Tabla7[Código del producto],$B3678,Tabla7[Tipo de movimiento],"SALIDA",Tabla7[Mes],K$5))</f>
        <v/>
      </c>
      <c r="L3678" s="39" t="str">
        <f>IF($B3678="","",-SUMIFS(Tabla7[Cantidad],Tabla7[Código del producto],$B3678,Tabla7[Tipo de movimiento],"SALIDA",Tabla7[Mes],L$5))</f>
        <v/>
      </c>
      <c r="M3678" s="39" t="str">
        <f>IF($B3678="","",-SUMIFS(Tabla7[Cantidad],Tabla7[Código del producto],$B3678,Tabla7[Tipo de movimiento],"SALIDA",Tabla7[Mes],M$5))</f>
        <v/>
      </c>
      <c r="N3678" s="39" t="str">
        <f>IF($B3678="","",-SUMIFS(Tabla7[Cantidad],Tabla7[Código del producto],$B3678,Tabla7[Tipo de movimiento],"SALIDA",Tabla7[Mes],N$5))</f>
        <v/>
      </c>
      <c r="O3678" s="39" t="str">
        <f>IF($B3678="","",-SUMIFS(Tabla7[Cantidad],Tabla7[Código del producto],$B3678,Tabla7[Tipo de movimiento],"SALIDA",Tabla7[Mes],O$5))</f>
        <v/>
      </c>
      <c r="P3678" s="39" t="str">
        <f>IF($B3678="","",-SUMIFS(Tabla7[Cantidad],Tabla7[Código del producto],$B3678,Tabla7[Tipo de movimiento],"SALIDA",Tabla7[Mes],P$5))</f>
        <v/>
      </c>
      <c r="Q3678" s="39" t="str">
        <f t="shared" si="171"/>
        <v/>
      </c>
      <c r="R3678" s="51" t="str">
        <f>IF($B3678="","",IFERROR(VLOOKUP($B3678,'ABC rotación'!$C:$G,5,0),"C"))</f>
        <v/>
      </c>
      <c r="S3678" s="41" t="str">
        <f t="shared" si="172"/>
        <v/>
      </c>
      <c r="T3678" s="40" t="str">
        <f t="shared" si="173"/>
        <v/>
      </c>
      <c r="U3678" s="23" t="str">
        <f>IF($B3678="","",VLOOKUP($T3678,Tablas!$X$14:$Y$17,2,1))</f>
        <v/>
      </c>
    </row>
    <row r="3679" spans="2:21" x14ac:dyDescent="0.2">
      <c r="B3679" s="1" t="str">
        <f>IF(Tablas!B3677="","",Tablas!B3677)</f>
        <v/>
      </c>
      <c r="C3679" s="1" t="str">
        <f>IF(Tablas!C3677="","",Tablas!C3677)</f>
        <v/>
      </c>
      <c r="D3679" s="1" t="str">
        <f>IF(Tablas!D3677="","",Tablas!D3677)</f>
        <v/>
      </c>
      <c r="E3679" s="1" t="str">
        <f>IF(Tablas!E3677="","",Tablas!E3677)</f>
        <v/>
      </c>
      <c r="F3679" s="1" t="str">
        <f>IF(Tablas!F3677="","",Tablas!F3677)</f>
        <v/>
      </c>
      <c r="G3679" s="1" t="str">
        <f>IF(Tablas!I3677="","",Tablas!I3677)</f>
        <v/>
      </c>
      <c r="H3679" s="1" t="s">
        <v>911</v>
      </c>
      <c r="I3679" s="39" t="str">
        <f>IF($B3679="","",-SUMIFS(Tabla7[Cantidad],Tabla7[Código del producto],$B3679,Tabla7[Tipo de movimiento],"SALIDA",Tabla7[Mes],I$5))</f>
        <v/>
      </c>
      <c r="J3679" s="39" t="str">
        <f>IF($B3679="","",-SUMIFS(Tabla7[Cantidad],Tabla7[Código del producto],$B3679,Tabla7[Tipo de movimiento],"SALIDA",Tabla7[Mes],J$5))</f>
        <v/>
      </c>
      <c r="K3679" s="39" t="str">
        <f>IF($B3679="","",-SUMIFS(Tabla7[Cantidad],Tabla7[Código del producto],$B3679,Tabla7[Tipo de movimiento],"SALIDA",Tabla7[Mes],K$5))</f>
        <v/>
      </c>
      <c r="L3679" s="39" t="str">
        <f>IF($B3679="","",-SUMIFS(Tabla7[Cantidad],Tabla7[Código del producto],$B3679,Tabla7[Tipo de movimiento],"SALIDA",Tabla7[Mes],L$5))</f>
        <v/>
      </c>
      <c r="M3679" s="39" t="str">
        <f>IF($B3679="","",-SUMIFS(Tabla7[Cantidad],Tabla7[Código del producto],$B3679,Tabla7[Tipo de movimiento],"SALIDA",Tabla7[Mes],M$5))</f>
        <v/>
      </c>
      <c r="N3679" s="39" t="str">
        <f>IF($B3679="","",-SUMIFS(Tabla7[Cantidad],Tabla7[Código del producto],$B3679,Tabla7[Tipo de movimiento],"SALIDA",Tabla7[Mes],N$5))</f>
        <v/>
      </c>
      <c r="O3679" s="39" t="str">
        <f>IF($B3679="","",-SUMIFS(Tabla7[Cantidad],Tabla7[Código del producto],$B3679,Tabla7[Tipo de movimiento],"SALIDA",Tabla7[Mes],O$5))</f>
        <v/>
      </c>
      <c r="P3679" s="39" t="str">
        <f>IF($B3679="","",-SUMIFS(Tabla7[Cantidad],Tabla7[Código del producto],$B3679,Tabla7[Tipo de movimiento],"SALIDA",Tabla7[Mes],P$5))</f>
        <v/>
      </c>
      <c r="Q3679" s="39" t="str">
        <f t="shared" si="171"/>
        <v/>
      </c>
      <c r="R3679" s="51" t="str">
        <f>IF($B3679="","",IFERROR(VLOOKUP($B3679,'ABC rotación'!$C:$G,5,0),"C"))</f>
        <v/>
      </c>
      <c r="S3679" s="41" t="str">
        <f t="shared" si="172"/>
        <v/>
      </c>
      <c r="T3679" s="40" t="str">
        <f t="shared" si="173"/>
        <v/>
      </c>
      <c r="U3679" s="23" t="str">
        <f>IF($B3679="","",VLOOKUP($T3679,Tablas!$X$14:$Y$17,2,1))</f>
        <v/>
      </c>
    </row>
    <row r="3680" spans="2:21" x14ac:dyDescent="0.2">
      <c r="B3680" s="1" t="str">
        <f>IF(Tablas!B3678="","",Tablas!B3678)</f>
        <v/>
      </c>
      <c r="C3680" s="1" t="str">
        <f>IF(Tablas!C3678="","",Tablas!C3678)</f>
        <v/>
      </c>
      <c r="D3680" s="1" t="str">
        <f>IF(Tablas!D3678="","",Tablas!D3678)</f>
        <v/>
      </c>
      <c r="E3680" s="1" t="str">
        <f>IF(Tablas!E3678="","",Tablas!E3678)</f>
        <v/>
      </c>
      <c r="F3680" s="1" t="str">
        <f>IF(Tablas!F3678="","",Tablas!F3678)</f>
        <v/>
      </c>
      <c r="G3680" s="1" t="str">
        <f>IF(Tablas!I3678="","",Tablas!I3678)</f>
        <v/>
      </c>
      <c r="H3680" s="1" t="s">
        <v>911</v>
      </c>
      <c r="I3680" s="39" t="str">
        <f>IF($B3680="","",-SUMIFS(Tabla7[Cantidad],Tabla7[Código del producto],$B3680,Tabla7[Tipo de movimiento],"SALIDA",Tabla7[Mes],I$5))</f>
        <v/>
      </c>
      <c r="J3680" s="39" t="str">
        <f>IF($B3680="","",-SUMIFS(Tabla7[Cantidad],Tabla7[Código del producto],$B3680,Tabla7[Tipo de movimiento],"SALIDA",Tabla7[Mes],J$5))</f>
        <v/>
      </c>
      <c r="K3680" s="39" t="str">
        <f>IF($B3680="","",-SUMIFS(Tabla7[Cantidad],Tabla7[Código del producto],$B3680,Tabla7[Tipo de movimiento],"SALIDA",Tabla7[Mes],K$5))</f>
        <v/>
      </c>
      <c r="L3680" s="39" t="str">
        <f>IF($B3680="","",-SUMIFS(Tabla7[Cantidad],Tabla7[Código del producto],$B3680,Tabla7[Tipo de movimiento],"SALIDA",Tabla7[Mes],L$5))</f>
        <v/>
      </c>
      <c r="M3680" s="39" t="str">
        <f>IF($B3680="","",-SUMIFS(Tabla7[Cantidad],Tabla7[Código del producto],$B3680,Tabla7[Tipo de movimiento],"SALIDA",Tabla7[Mes],M$5))</f>
        <v/>
      </c>
      <c r="N3680" s="39" t="str">
        <f>IF($B3680="","",-SUMIFS(Tabla7[Cantidad],Tabla7[Código del producto],$B3680,Tabla7[Tipo de movimiento],"SALIDA",Tabla7[Mes],N$5))</f>
        <v/>
      </c>
      <c r="O3680" s="39" t="str">
        <f>IF($B3680="","",-SUMIFS(Tabla7[Cantidad],Tabla7[Código del producto],$B3680,Tabla7[Tipo de movimiento],"SALIDA",Tabla7[Mes],O$5))</f>
        <v/>
      </c>
      <c r="P3680" s="39" t="str">
        <f>IF($B3680="","",-SUMIFS(Tabla7[Cantidad],Tabla7[Código del producto],$B3680,Tabla7[Tipo de movimiento],"SALIDA",Tabla7[Mes],P$5))</f>
        <v/>
      </c>
      <c r="Q3680" s="39" t="str">
        <f t="shared" si="171"/>
        <v/>
      </c>
      <c r="R3680" s="51" t="str">
        <f>IF($B3680="","",IFERROR(VLOOKUP($B3680,'ABC rotación'!$C:$G,5,0),"C"))</f>
        <v/>
      </c>
      <c r="S3680" s="41" t="str">
        <f t="shared" si="172"/>
        <v/>
      </c>
      <c r="T3680" s="40" t="str">
        <f t="shared" si="173"/>
        <v/>
      </c>
      <c r="U3680" s="23" t="str">
        <f>IF($B3680="","",VLOOKUP($T3680,Tablas!$X$14:$Y$17,2,1))</f>
        <v/>
      </c>
    </row>
    <row r="3681" spans="2:21" x14ac:dyDescent="0.2">
      <c r="B3681" s="1" t="str">
        <f>IF(Tablas!B3679="","",Tablas!B3679)</f>
        <v/>
      </c>
      <c r="C3681" s="1" t="str">
        <f>IF(Tablas!C3679="","",Tablas!C3679)</f>
        <v/>
      </c>
      <c r="D3681" s="1" t="str">
        <f>IF(Tablas!D3679="","",Tablas!D3679)</f>
        <v/>
      </c>
      <c r="E3681" s="1" t="str">
        <f>IF(Tablas!E3679="","",Tablas!E3679)</f>
        <v/>
      </c>
      <c r="F3681" s="1" t="str">
        <f>IF(Tablas!F3679="","",Tablas!F3679)</f>
        <v/>
      </c>
      <c r="G3681" s="1" t="str">
        <f>IF(Tablas!I3679="","",Tablas!I3679)</f>
        <v/>
      </c>
      <c r="H3681" s="1" t="s">
        <v>911</v>
      </c>
      <c r="I3681" s="39" t="str">
        <f>IF($B3681="","",-SUMIFS(Tabla7[Cantidad],Tabla7[Código del producto],$B3681,Tabla7[Tipo de movimiento],"SALIDA",Tabla7[Mes],I$5))</f>
        <v/>
      </c>
      <c r="J3681" s="39" t="str">
        <f>IF($B3681="","",-SUMIFS(Tabla7[Cantidad],Tabla7[Código del producto],$B3681,Tabla7[Tipo de movimiento],"SALIDA",Tabla7[Mes],J$5))</f>
        <v/>
      </c>
      <c r="K3681" s="39" t="str">
        <f>IF($B3681="","",-SUMIFS(Tabla7[Cantidad],Tabla7[Código del producto],$B3681,Tabla7[Tipo de movimiento],"SALIDA",Tabla7[Mes],K$5))</f>
        <v/>
      </c>
      <c r="L3681" s="39" t="str">
        <f>IF($B3681="","",-SUMIFS(Tabla7[Cantidad],Tabla7[Código del producto],$B3681,Tabla7[Tipo de movimiento],"SALIDA",Tabla7[Mes],L$5))</f>
        <v/>
      </c>
      <c r="M3681" s="39" t="str">
        <f>IF($B3681="","",-SUMIFS(Tabla7[Cantidad],Tabla7[Código del producto],$B3681,Tabla7[Tipo de movimiento],"SALIDA",Tabla7[Mes],M$5))</f>
        <v/>
      </c>
      <c r="N3681" s="39" t="str">
        <f>IF($B3681="","",-SUMIFS(Tabla7[Cantidad],Tabla7[Código del producto],$B3681,Tabla7[Tipo de movimiento],"SALIDA",Tabla7[Mes],N$5))</f>
        <v/>
      </c>
      <c r="O3681" s="39" t="str">
        <f>IF($B3681="","",-SUMIFS(Tabla7[Cantidad],Tabla7[Código del producto],$B3681,Tabla7[Tipo de movimiento],"SALIDA",Tabla7[Mes],O$5))</f>
        <v/>
      </c>
      <c r="P3681" s="39" t="str">
        <f>IF($B3681="","",-SUMIFS(Tabla7[Cantidad],Tabla7[Código del producto],$B3681,Tabla7[Tipo de movimiento],"SALIDA",Tabla7[Mes],P$5))</f>
        <v/>
      </c>
      <c r="Q3681" s="39" t="str">
        <f t="shared" si="171"/>
        <v/>
      </c>
      <c r="R3681" s="51" t="str">
        <f>IF($B3681="","",IFERROR(VLOOKUP($B3681,'ABC rotación'!$C:$G,5,0),"C"))</f>
        <v/>
      </c>
      <c r="S3681" s="41" t="str">
        <f t="shared" si="172"/>
        <v/>
      </c>
      <c r="T3681" s="40" t="str">
        <f t="shared" si="173"/>
        <v/>
      </c>
      <c r="U3681" s="23" t="str">
        <f>IF($B3681="","",VLOOKUP($T3681,Tablas!$X$14:$Y$17,2,1))</f>
        <v/>
      </c>
    </row>
    <row r="3682" spans="2:21" x14ac:dyDescent="0.2">
      <c r="B3682" s="1" t="str">
        <f>IF(Tablas!B3680="","",Tablas!B3680)</f>
        <v/>
      </c>
      <c r="C3682" s="1" t="str">
        <f>IF(Tablas!C3680="","",Tablas!C3680)</f>
        <v/>
      </c>
      <c r="D3682" s="1" t="str">
        <f>IF(Tablas!D3680="","",Tablas!D3680)</f>
        <v/>
      </c>
      <c r="E3682" s="1" t="str">
        <f>IF(Tablas!E3680="","",Tablas!E3680)</f>
        <v/>
      </c>
      <c r="F3682" s="1" t="str">
        <f>IF(Tablas!F3680="","",Tablas!F3680)</f>
        <v/>
      </c>
      <c r="G3682" s="1" t="str">
        <f>IF(Tablas!I3680="","",Tablas!I3680)</f>
        <v/>
      </c>
      <c r="H3682" s="1" t="s">
        <v>911</v>
      </c>
      <c r="I3682" s="39" t="str">
        <f>IF($B3682="","",-SUMIFS(Tabla7[Cantidad],Tabla7[Código del producto],$B3682,Tabla7[Tipo de movimiento],"SALIDA",Tabla7[Mes],I$5))</f>
        <v/>
      </c>
      <c r="J3682" s="39" t="str">
        <f>IF($B3682="","",-SUMIFS(Tabla7[Cantidad],Tabla7[Código del producto],$B3682,Tabla7[Tipo de movimiento],"SALIDA",Tabla7[Mes],J$5))</f>
        <v/>
      </c>
      <c r="K3682" s="39" t="str">
        <f>IF($B3682="","",-SUMIFS(Tabla7[Cantidad],Tabla7[Código del producto],$B3682,Tabla7[Tipo de movimiento],"SALIDA",Tabla7[Mes],K$5))</f>
        <v/>
      </c>
      <c r="L3682" s="39" t="str">
        <f>IF($B3682="","",-SUMIFS(Tabla7[Cantidad],Tabla7[Código del producto],$B3682,Tabla7[Tipo de movimiento],"SALIDA",Tabla7[Mes],L$5))</f>
        <v/>
      </c>
      <c r="M3682" s="39" t="str">
        <f>IF($B3682="","",-SUMIFS(Tabla7[Cantidad],Tabla7[Código del producto],$B3682,Tabla7[Tipo de movimiento],"SALIDA",Tabla7[Mes],M$5))</f>
        <v/>
      </c>
      <c r="N3682" s="39" t="str">
        <f>IF($B3682="","",-SUMIFS(Tabla7[Cantidad],Tabla7[Código del producto],$B3682,Tabla7[Tipo de movimiento],"SALIDA",Tabla7[Mes],N$5))</f>
        <v/>
      </c>
      <c r="O3682" s="39" t="str">
        <f>IF($B3682="","",-SUMIFS(Tabla7[Cantidad],Tabla7[Código del producto],$B3682,Tabla7[Tipo de movimiento],"SALIDA",Tabla7[Mes],O$5))</f>
        <v/>
      </c>
      <c r="P3682" s="39" t="str">
        <f>IF($B3682="","",-SUMIFS(Tabla7[Cantidad],Tabla7[Código del producto],$B3682,Tabla7[Tipo de movimiento],"SALIDA",Tabla7[Mes],P$5))</f>
        <v/>
      </c>
      <c r="Q3682" s="39" t="str">
        <f t="shared" si="171"/>
        <v/>
      </c>
      <c r="R3682" s="51" t="str">
        <f>IF($B3682="","",IFERROR(VLOOKUP($B3682,'ABC rotación'!$C:$G,5,0),"C"))</f>
        <v/>
      </c>
      <c r="S3682" s="41" t="str">
        <f t="shared" si="172"/>
        <v/>
      </c>
      <c r="T3682" s="40" t="str">
        <f t="shared" si="173"/>
        <v/>
      </c>
      <c r="U3682" s="23" t="str">
        <f>IF($B3682="","",VLOOKUP($T3682,Tablas!$X$14:$Y$17,2,1))</f>
        <v/>
      </c>
    </row>
    <row r="3683" spans="2:21" x14ac:dyDescent="0.2">
      <c r="B3683" s="1" t="str">
        <f>IF(Tablas!B3681="","",Tablas!B3681)</f>
        <v/>
      </c>
      <c r="C3683" s="1" t="str">
        <f>IF(Tablas!C3681="","",Tablas!C3681)</f>
        <v/>
      </c>
      <c r="D3683" s="1" t="str">
        <f>IF(Tablas!D3681="","",Tablas!D3681)</f>
        <v/>
      </c>
      <c r="E3683" s="1" t="str">
        <f>IF(Tablas!E3681="","",Tablas!E3681)</f>
        <v/>
      </c>
      <c r="F3683" s="1" t="str">
        <f>IF(Tablas!F3681="","",Tablas!F3681)</f>
        <v/>
      </c>
      <c r="G3683" s="1" t="str">
        <f>IF(Tablas!I3681="","",Tablas!I3681)</f>
        <v/>
      </c>
      <c r="H3683" s="1" t="s">
        <v>911</v>
      </c>
      <c r="I3683" s="39" t="str">
        <f>IF($B3683="","",-SUMIFS(Tabla7[Cantidad],Tabla7[Código del producto],$B3683,Tabla7[Tipo de movimiento],"SALIDA",Tabla7[Mes],I$5))</f>
        <v/>
      </c>
      <c r="J3683" s="39" t="str">
        <f>IF($B3683="","",-SUMIFS(Tabla7[Cantidad],Tabla7[Código del producto],$B3683,Tabla7[Tipo de movimiento],"SALIDA",Tabla7[Mes],J$5))</f>
        <v/>
      </c>
      <c r="K3683" s="39" t="str">
        <f>IF($B3683="","",-SUMIFS(Tabla7[Cantidad],Tabla7[Código del producto],$B3683,Tabla7[Tipo de movimiento],"SALIDA",Tabla7[Mes],K$5))</f>
        <v/>
      </c>
      <c r="L3683" s="39" t="str">
        <f>IF($B3683="","",-SUMIFS(Tabla7[Cantidad],Tabla7[Código del producto],$B3683,Tabla7[Tipo de movimiento],"SALIDA",Tabla7[Mes],L$5))</f>
        <v/>
      </c>
      <c r="M3683" s="39" t="str">
        <f>IF($B3683="","",-SUMIFS(Tabla7[Cantidad],Tabla7[Código del producto],$B3683,Tabla7[Tipo de movimiento],"SALIDA",Tabla7[Mes],M$5))</f>
        <v/>
      </c>
      <c r="N3683" s="39" t="str">
        <f>IF($B3683="","",-SUMIFS(Tabla7[Cantidad],Tabla7[Código del producto],$B3683,Tabla7[Tipo de movimiento],"SALIDA",Tabla7[Mes],N$5))</f>
        <v/>
      </c>
      <c r="O3683" s="39" t="str">
        <f>IF($B3683="","",-SUMIFS(Tabla7[Cantidad],Tabla7[Código del producto],$B3683,Tabla7[Tipo de movimiento],"SALIDA",Tabla7[Mes],O$5))</f>
        <v/>
      </c>
      <c r="P3683" s="39" t="str">
        <f>IF($B3683="","",-SUMIFS(Tabla7[Cantidad],Tabla7[Código del producto],$B3683,Tabla7[Tipo de movimiento],"SALIDA",Tabla7[Mes],P$5))</f>
        <v/>
      </c>
      <c r="Q3683" s="39" t="str">
        <f t="shared" si="171"/>
        <v/>
      </c>
      <c r="R3683" s="51" t="str">
        <f>IF($B3683="","",IFERROR(VLOOKUP($B3683,'ABC rotación'!$C:$G,5,0),"C"))</f>
        <v/>
      </c>
      <c r="S3683" s="41" t="str">
        <f t="shared" si="172"/>
        <v/>
      </c>
      <c r="T3683" s="40" t="str">
        <f t="shared" si="173"/>
        <v/>
      </c>
      <c r="U3683" s="23" t="str">
        <f>IF($B3683="","",VLOOKUP($T3683,Tablas!$X$14:$Y$17,2,1))</f>
        <v/>
      </c>
    </row>
    <row r="3684" spans="2:21" x14ac:dyDescent="0.2">
      <c r="B3684" s="1" t="str">
        <f>IF(Tablas!B3682="","",Tablas!B3682)</f>
        <v/>
      </c>
      <c r="C3684" s="1" t="str">
        <f>IF(Tablas!C3682="","",Tablas!C3682)</f>
        <v/>
      </c>
      <c r="D3684" s="1" t="str">
        <f>IF(Tablas!D3682="","",Tablas!D3682)</f>
        <v/>
      </c>
      <c r="E3684" s="1" t="str">
        <f>IF(Tablas!E3682="","",Tablas!E3682)</f>
        <v/>
      </c>
      <c r="F3684" s="1" t="str">
        <f>IF(Tablas!F3682="","",Tablas!F3682)</f>
        <v/>
      </c>
      <c r="G3684" s="1" t="str">
        <f>IF(Tablas!I3682="","",Tablas!I3682)</f>
        <v/>
      </c>
      <c r="H3684" s="1" t="s">
        <v>911</v>
      </c>
      <c r="I3684" s="39" t="str">
        <f>IF($B3684="","",-SUMIFS(Tabla7[Cantidad],Tabla7[Código del producto],$B3684,Tabla7[Tipo de movimiento],"SALIDA",Tabla7[Mes],I$5))</f>
        <v/>
      </c>
      <c r="J3684" s="39" t="str">
        <f>IF($B3684="","",-SUMIFS(Tabla7[Cantidad],Tabla7[Código del producto],$B3684,Tabla7[Tipo de movimiento],"SALIDA",Tabla7[Mes],J$5))</f>
        <v/>
      </c>
      <c r="K3684" s="39" t="str">
        <f>IF($B3684="","",-SUMIFS(Tabla7[Cantidad],Tabla7[Código del producto],$B3684,Tabla7[Tipo de movimiento],"SALIDA",Tabla7[Mes],K$5))</f>
        <v/>
      </c>
      <c r="L3684" s="39" t="str">
        <f>IF($B3684="","",-SUMIFS(Tabla7[Cantidad],Tabla7[Código del producto],$B3684,Tabla7[Tipo de movimiento],"SALIDA",Tabla7[Mes],L$5))</f>
        <v/>
      </c>
      <c r="M3684" s="39" t="str">
        <f>IF($B3684="","",-SUMIFS(Tabla7[Cantidad],Tabla7[Código del producto],$B3684,Tabla7[Tipo de movimiento],"SALIDA",Tabla7[Mes],M$5))</f>
        <v/>
      </c>
      <c r="N3684" s="39" t="str">
        <f>IF($B3684="","",-SUMIFS(Tabla7[Cantidad],Tabla7[Código del producto],$B3684,Tabla7[Tipo de movimiento],"SALIDA",Tabla7[Mes],N$5))</f>
        <v/>
      </c>
      <c r="O3684" s="39" t="str">
        <f>IF($B3684="","",-SUMIFS(Tabla7[Cantidad],Tabla7[Código del producto],$B3684,Tabla7[Tipo de movimiento],"SALIDA",Tabla7[Mes],O$5))</f>
        <v/>
      </c>
      <c r="P3684" s="39" t="str">
        <f>IF($B3684="","",-SUMIFS(Tabla7[Cantidad],Tabla7[Código del producto],$B3684,Tabla7[Tipo de movimiento],"SALIDA",Tabla7[Mes],P$5))</f>
        <v/>
      </c>
      <c r="Q3684" s="39" t="str">
        <f t="shared" si="171"/>
        <v/>
      </c>
      <c r="R3684" s="51" t="str">
        <f>IF($B3684="","",IFERROR(VLOOKUP($B3684,'ABC rotación'!$C:$G,5,0),"C"))</f>
        <v/>
      </c>
      <c r="S3684" s="41" t="str">
        <f t="shared" si="172"/>
        <v/>
      </c>
      <c r="T3684" s="40" t="str">
        <f t="shared" si="173"/>
        <v/>
      </c>
      <c r="U3684" s="23" t="str">
        <f>IF($B3684="","",VLOOKUP($T3684,Tablas!$X$14:$Y$17,2,1))</f>
        <v/>
      </c>
    </row>
    <row r="3685" spans="2:21" x14ac:dyDescent="0.2">
      <c r="B3685" s="1" t="str">
        <f>IF(Tablas!B3683="","",Tablas!B3683)</f>
        <v/>
      </c>
      <c r="C3685" s="1" t="str">
        <f>IF(Tablas!C3683="","",Tablas!C3683)</f>
        <v/>
      </c>
      <c r="D3685" s="1" t="str">
        <f>IF(Tablas!D3683="","",Tablas!D3683)</f>
        <v/>
      </c>
      <c r="E3685" s="1" t="str">
        <f>IF(Tablas!E3683="","",Tablas!E3683)</f>
        <v/>
      </c>
      <c r="F3685" s="1" t="str">
        <f>IF(Tablas!F3683="","",Tablas!F3683)</f>
        <v/>
      </c>
      <c r="G3685" s="1" t="str">
        <f>IF(Tablas!I3683="","",Tablas!I3683)</f>
        <v/>
      </c>
      <c r="H3685" s="1" t="s">
        <v>911</v>
      </c>
      <c r="I3685" s="39" t="str">
        <f>IF($B3685="","",-SUMIFS(Tabla7[Cantidad],Tabla7[Código del producto],$B3685,Tabla7[Tipo de movimiento],"SALIDA",Tabla7[Mes],I$5))</f>
        <v/>
      </c>
      <c r="J3685" s="39" t="str">
        <f>IF($B3685="","",-SUMIFS(Tabla7[Cantidad],Tabla7[Código del producto],$B3685,Tabla7[Tipo de movimiento],"SALIDA",Tabla7[Mes],J$5))</f>
        <v/>
      </c>
      <c r="K3685" s="39" t="str">
        <f>IF($B3685="","",-SUMIFS(Tabla7[Cantidad],Tabla7[Código del producto],$B3685,Tabla7[Tipo de movimiento],"SALIDA",Tabla7[Mes],K$5))</f>
        <v/>
      </c>
      <c r="L3685" s="39" t="str">
        <f>IF($B3685="","",-SUMIFS(Tabla7[Cantidad],Tabla7[Código del producto],$B3685,Tabla7[Tipo de movimiento],"SALIDA",Tabla7[Mes],L$5))</f>
        <v/>
      </c>
      <c r="M3685" s="39" t="str">
        <f>IF($B3685="","",-SUMIFS(Tabla7[Cantidad],Tabla7[Código del producto],$B3685,Tabla7[Tipo de movimiento],"SALIDA",Tabla7[Mes],M$5))</f>
        <v/>
      </c>
      <c r="N3685" s="39" t="str">
        <f>IF($B3685="","",-SUMIFS(Tabla7[Cantidad],Tabla7[Código del producto],$B3685,Tabla7[Tipo de movimiento],"SALIDA",Tabla7[Mes],N$5))</f>
        <v/>
      </c>
      <c r="O3685" s="39" t="str">
        <f>IF($B3685="","",-SUMIFS(Tabla7[Cantidad],Tabla7[Código del producto],$B3685,Tabla7[Tipo de movimiento],"SALIDA",Tabla7[Mes],O$5))</f>
        <v/>
      </c>
      <c r="P3685" s="39" t="str">
        <f>IF($B3685="","",-SUMIFS(Tabla7[Cantidad],Tabla7[Código del producto],$B3685,Tabla7[Tipo de movimiento],"SALIDA",Tabla7[Mes],P$5))</f>
        <v/>
      </c>
      <c r="Q3685" s="39" t="str">
        <f t="shared" si="171"/>
        <v/>
      </c>
      <c r="R3685" s="51" t="str">
        <f>IF($B3685="","",IFERROR(VLOOKUP($B3685,'ABC rotación'!$C:$G,5,0),"C"))</f>
        <v/>
      </c>
      <c r="S3685" s="41" t="str">
        <f t="shared" si="172"/>
        <v/>
      </c>
      <c r="T3685" s="40" t="str">
        <f t="shared" si="173"/>
        <v/>
      </c>
      <c r="U3685" s="23" t="str">
        <f>IF($B3685="","",VLOOKUP($T3685,Tablas!$X$14:$Y$17,2,1))</f>
        <v/>
      </c>
    </row>
    <row r="3686" spans="2:21" x14ac:dyDescent="0.2">
      <c r="B3686" s="1" t="str">
        <f>IF(Tablas!B3684="","",Tablas!B3684)</f>
        <v/>
      </c>
      <c r="C3686" s="1" t="str">
        <f>IF(Tablas!C3684="","",Tablas!C3684)</f>
        <v/>
      </c>
      <c r="D3686" s="1" t="str">
        <f>IF(Tablas!D3684="","",Tablas!D3684)</f>
        <v/>
      </c>
      <c r="E3686" s="1" t="str">
        <f>IF(Tablas!E3684="","",Tablas!E3684)</f>
        <v/>
      </c>
      <c r="F3686" s="1" t="str">
        <f>IF(Tablas!F3684="","",Tablas!F3684)</f>
        <v/>
      </c>
      <c r="G3686" s="1" t="str">
        <f>IF(Tablas!I3684="","",Tablas!I3684)</f>
        <v/>
      </c>
      <c r="H3686" s="1" t="s">
        <v>911</v>
      </c>
      <c r="I3686" s="39" t="str">
        <f>IF($B3686="","",-SUMIFS(Tabla7[Cantidad],Tabla7[Código del producto],$B3686,Tabla7[Tipo de movimiento],"SALIDA",Tabla7[Mes],I$5))</f>
        <v/>
      </c>
      <c r="J3686" s="39" t="str">
        <f>IF($B3686="","",-SUMIFS(Tabla7[Cantidad],Tabla7[Código del producto],$B3686,Tabla7[Tipo de movimiento],"SALIDA",Tabla7[Mes],J$5))</f>
        <v/>
      </c>
      <c r="K3686" s="39" t="str">
        <f>IF($B3686="","",-SUMIFS(Tabla7[Cantidad],Tabla7[Código del producto],$B3686,Tabla7[Tipo de movimiento],"SALIDA",Tabla7[Mes],K$5))</f>
        <v/>
      </c>
      <c r="L3686" s="39" t="str">
        <f>IF($B3686="","",-SUMIFS(Tabla7[Cantidad],Tabla7[Código del producto],$B3686,Tabla7[Tipo de movimiento],"SALIDA",Tabla7[Mes],L$5))</f>
        <v/>
      </c>
      <c r="M3686" s="39" t="str">
        <f>IF($B3686="","",-SUMIFS(Tabla7[Cantidad],Tabla7[Código del producto],$B3686,Tabla7[Tipo de movimiento],"SALIDA",Tabla7[Mes],M$5))</f>
        <v/>
      </c>
      <c r="N3686" s="39" t="str">
        <f>IF($B3686="","",-SUMIFS(Tabla7[Cantidad],Tabla7[Código del producto],$B3686,Tabla7[Tipo de movimiento],"SALIDA",Tabla7[Mes],N$5))</f>
        <v/>
      </c>
      <c r="O3686" s="39" t="str">
        <f>IF($B3686="","",-SUMIFS(Tabla7[Cantidad],Tabla7[Código del producto],$B3686,Tabla7[Tipo de movimiento],"SALIDA",Tabla7[Mes],O$5))</f>
        <v/>
      </c>
      <c r="P3686" s="39" t="str">
        <f>IF($B3686="","",-SUMIFS(Tabla7[Cantidad],Tabla7[Código del producto],$B3686,Tabla7[Tipo de movimiento],"SALIDA",Tabla7[Mes],P$5))</f>
        <v/>
      </c>
      <c r="Q3686" s="39" t="str">
        <f t="shared" si="171"/>
        <v/>
      </c>
      <c r="R3686" s="51" t="str">
        <f>IF($B3686="","",IFERROR(VLOOKUP($B3686,'ABC rotación'!$C:$G,5,0),"C"))</f>
        <v/>
      </c>
      <c r="S3686" s="41" t="str">
        <f t="shared" si="172"/>
        <v/>
      </c>
      <c r="T3686" s="40" t="str">
        <f t="shared" si="173"/>
        <v/>
      </c>
      <c r="U3686" s="23" t="str">
        <f>IF($B3686="","",VLOOKUP($T3686,Tablas!$X$14:$Y$17,2,1))</f>
        <v/>
      </c>
    </row>
    <row r="3687" spans="2:21" x14ac:dyDescent="0.2">
      <c r="B3687" s="1" t="str">
        <f>IF(Tablas!B3685="","",Tablas!B3685)</f>
        <v/>
      </c>
      <c r="C3687" s="1" t="str">
        <f>IF(Tablas!C3685="","",Tablas!C3685)</f>
        <v/>
      </c>
      <c r="D3687" s="1" t="str">
        <f>IF(Tablas!D3685="","",Tablas!D3685)</f>
        <v/>
      </c>
      <c r="E3687" s="1" t="str">
        <f>IF(Tablas!E3685="","",Tablas!E3685)</f>
        <v/>
      </c>
      <c r="F3687" s="1" t="str">
        <f>IF(Tablas!F3685="","",Tablas!F3685)</f>
        <v/>
      </c>
      <c r="G3687" s="1" t="str">
        <f>IF(Tablas!I3685="","",Tablas!I3685)</f>
        <v/>
      </c>
      <c r="H3687" s="1" t="s">
        <v>911</v>
      </c>
      <c r="I3687" s="39" t="str">
        <f>IF($B3687="","",-SUMIFS(Tabla7[Cantidad],Tabla7[Código del producto],$B3687,Tabla7[Tipo de movimiento],"SALIDA",Tabla7[Mes],I$5))</f>
        <v/>
      </c>
      <c r="J3687" s="39" t="str">
        <f>IF($B3687="","",-SUMIFS(Tabla7[Cantidad],Tabla7[Código del producto],$B3687,Tabla7[Tipo de movimiento],"SALIDA",Tabla7[Mes],J$5))</f>
        <v/>
      </c>
      <c r="K3687" s="39" t="str">
        <f>IF($B3687="","",-SUMIFS(Tabla7[Cantidad],Tabla7[Código del producto],$B3687,Tabla7[Tipo de movimiento],"SALIDA",Tabla7[Mes],K$5))</f>
        <v/>
      </c>
      <c r="L3687" s="39" t="str">
        <f>IF($B3687="","",-SUMIFS(Tabla7[Cantidad],Tabla7[Código del producto],$B3687,Tabla7[Tipo de movimiento],"SALIDA",Tabla7[Mes],L$5))</f>
        <v/>
      </c>
      <c r="M3687" s="39" t="str">
        <f>IF($B3687="","",-SUMIFS(Tabla7[Cantidad],Tabla7[Código del producto],$B3687,Tabla7[Tipo de movimiento],"SALIDA",Tabla7[Mes],M$5))</f>
        <v/>
      </c>
      <c r="N3687" s="39" t="str">
        <f>IF($B3687="","",-SUMIFS(Tabla7[Cantidad],Tabla7[Código del producto],$B3687,Tabla7[Tipo de movimiento],"SALIDA",Tabla7[Mes],N$5))</f>
        <v/>
      </c>
      <c r="O3687" s="39" t="str">
        <f>IF($B3687="","",-SUMIFS(Tabla7[Cantidad],Tabla7[Código del producto],$B3687,Tabla7[Tipo de movimiento],"SALIDA",Tabla7[Mes],O$5))</f>
        <v/>
      </c>
      <c r="P3687" s="39" t="str">
        <f>IF($B3687="","",-SUMIFS(Tabla7[Cantidad],Tabla7[Código del producto],$B3687,Tabla7[Tipo de movimiento],"SALIDA",Tabla7[Mes],P$5))</f>
        <v/>
      </c>
      <c r="Q3687" s="39" t="str">
        <f t="shared" si="171"/>
        <v/>
      </c>
      <c r="R3687" s="51" t="str">
        <f>IF($B3687="","",IFERROR(VLOOKUP($B3687,'ABC rotación'!$C:$G,5,0),"C"))</f>
        <v/>
      </c>
      <c r="S3687" s="41" t="str">
        <f t="shared" si="172"/>
        <v/>
      </c>
      <c r="T3687" s="40" t="str">
        <f t="shared" si="173"/>
        <v/>
      </c>
      <c r="U3687" s="23" t="str">
        <f>IF($B3687="","",VLOOKUP($T3687,Tablas!$X$14:$Y$17,2,1))</f>
        <v/>
      </c>
    </row>
    <row r="3688" spans="2:21" x14ac:dyDescent="0.2">
      <c r="B3688" s="1" t="str">
        <f>IF(Tablas!B3686="","",Tablas!B3686)</f>
        <v/>
      </c>
      <c r="C3688" s="1" t="str">
        <f>IF(Tablas!C3686="","",Tablas!C3686)</f>
        <v/>
      </c>
      <c r="D3688" s="1" t="str">
        <f>IF(Tablas!D3686="","",Tablas!D3686)</f>
        <v/>
      </c>
      <c r="E3688" s="1" t="str">
        <f>IF(Tablas!E3686="","",Tablas!E3686)</f>
        <v/>
      </c>
      <c r="F3688" s="1" t="str">
        <f>IF(Tablas!F3686="","",Tablas!F3686)</f>
        <v/>
      </c>
      <c r="G3688" s="1" t="str">
        <f>IF(Tablas!I3686="","",Tablas!I3686)</f>
        <v/>
      </c>
      <c r="H3688" s="1" t="s">
        <v>911</v>
      </c>
      <c r="I3688" s="39" t="str">
        <f>IF($B3688="","",-SUMIFS(Tabla7[Cantidad],Tabla7[Código del producto],$B3688,Tabla7[Tipo de movimiento],"SALIDA",Tabla7[Mes],I$5))</f>
        <v/>
      </c>
      <c r="J3688" s="39" t="str">
        <f>IF($B3688="","",-SUMIFS(Tabla7[Cantidad],Tabla7[Código del producto],$B3688,Tabla7[Tipo de movimiento],"SALIDA",Tabla7[Mes],J$5))</f>
        <v/>
      </c>
      <c r="K3688" s="39" t="str">
        <f>IF($B3688="","",-SUMIFS(Tabla7[Cantidad],Tabla7[Código del producto],$B3688,Tabla7[Tipo de movimiento],"SALIDA",Tabla7[Mes],K$5))</f>
        <v/>
      </c>
      <c r="L3688" s="39" t="str">
        <f>IF($B3688="","",-SUMIFS(Tabla7[Cantidad],Tabla7[Código del producto],$B3688,Tabla7[Tipo de movimiento],"SALIDA",Tabla7[Mes],L$5))</f>
        <v/>
      </c>
      <c r="M3688" s="39" t="str">
        <f>IF($B3688="","",-SUMIFS(Tabla7[Cantidad],Tabla7[Código del producto],$B3688,Tabla7[Tipo de movimiento],"SALIDA",Tabla7[Mes],M$5))</f>
        <v/>
      </c>
      <c r="N3688" s="39" t="str">
        <f>IF($B3688="","",-SUMIFS(Tabla7[Cantidad],Tabla7[Código del producto],$B3688,Tabla7[Tipo de movimiento],"SALIDA",Tabla7[Mes],N$5))</f>
        <v/>
      </c>
      <c r="O3688" s="39" t="str">
        <f>IF($B3688="","",-SUMIFS(Tabla7[Cantidad],Tabla7[Código del producto],$B3688,Tabla7[Tipo de movimiento],"SALIDA",Tabla7[Mes],O$5))</f>
        <v/>
      </c>
      <c r="P3688" s="39" t="str">
        <f>IF($B3688="","",-SUMIFS(Tabla7[Cantidad],Tabla7[Código del producto],$B3688,Tabla7[Tipo de movimiento],"SALIDA",Tabla7[Mes],P$5))</f>
        <v/>
      </c>
      <c r="Q3688" s="39" t="str">
        <f t="shared" si="171"/>
        <v/>
      </c>
      <c r="R3688" s="51" t="str">
        <f>IF($B3688="","",IFERROR(VLOOKUP($B3688,'ABC rotación'!$C:$G,5,0),"C"))</f>
        <v/>
      </c>
      <c r="S3688" s="41" t="str">
        <f t="shared" si="172"/>
        <v/>
      </c>
      <c r="T3688" s="40" t="str">
        <f t="shared" si="173"/>
        <v/>
      </c>
      <c r="U3688" s="23" t="str">
        <f>IF($B3688="","",VLOOKUP($T3688,Tablas!$X$14:$Y$17,2,1))</f>
        <v/>
      </c>
    </row>
    <row r="3689" spans="2:21" x14ac:dyDescent="0.2">
      <c r="B3689" s="1" t="str">
        <f>IF(Tablas!B3687="","",Tablas!B3687)</f>
        <v/>
      </c>
      <c r="C3689" s="1" t="str">
        <f>IF(Tablas!C3687="","",Tablas!C3687)</f>
        <v/>
      </c>
      <c r="D3689" s="1" t="str">
        <f>IF(Tablas!D3687="","",Tablas!D3687)</f>
        <v/>
      </c>
      <c r="E3689" s="1" t="str">
        <f>IF(Tablas!E3687="","",Tablas!E3687)</f>
        <v/>
      </c>
      <c r="F3689" s="1" t="str">
        <f>IF(Tablas!F3687="","",Tablas!F3687)</f>
        <v/>
      </c>
      <c r="G3689" s="1" t="str">
        <f>IF(Tablas!I3687="","",Tablas!I3687)</f>
        <v/>
      </c>
      <c r="H3689" s="1" t="s">
        <v>911</v>
      </c>
      <c r="I3689" s="39" t="str">
        <f>IF($B3689="","",-SUMIFS(Tabla7[Cantidad],Tabla7[Código del producto],$B3689,Tabla7[Tipo de movimiento],"SALIDA",Tabla7[Mes],I$5))</f>
        <v/>
      </c>
      <c r="J3689" s="39" t="str">
        <f>IF($B3689="","",-SUMIFS(Tabla7[Cantidad],Tabla7[Código del producto],$B3689,Tabla7[Tipo de movimiento],"SALIDA",Tabla7[Mes],J$5))</f>
        <v/>
      </c>
      <c r="K3689" s="39" t="str">
        <f>IF($B3689="","",-SUMIFS(Tabla7[Cantidad],Tabla7[Código del producto],$B3689,Tabla7[Tipo de movimiento],"SALIDA",Tabla7[Mes],K$5))</f>
        <v/>
      </c>
      <c r="L3689" s="39" t="str">
        <f>IF($B3689="","",-SUMIFS(Tabla7[Cantidad],Tabla7[Código del producto],$B3689,Tabla7[Tipo de movimiento],"SALIDA",Tabla7[Mes],L$5))</f>
        <v/>
      </c>
      <c r="M3689" s="39" t="str">
        <f>IF($B3689="","",-SUMIFS(Tabla7[Cantidad],Tabla7[Código del producto],$B3689,Tabla7[Tipo de movimiento],"SALIDA",Tabla7[Mes],M$5))</f>
        <v/>
      </c>
      <c r="N3689" s="39" t="str">
        <f>IF($B3689="","",-SUMIFS(Tabla7[Cantidad],Tabla7[Código del producto],$B3689,Tabla7[Tipo de movimiento],"SALIDA",Tabla7[Mes],N$5))</f>
        <v/>
      </c>
      <c r="O3689" s="39" t="str">
        <f>IF($B3689="","",-SUMIFS(Tabla7[Cantidad],Tabla7[Código del producto],$B3689,Tabla7[Tipo de movimiento],"SALIDA",Tabla7[Mes],O$5))</f>
        <v/>
      </c>
      <c r="P3689" s="39" t="str">
        <f>IF($B3689="","",-SUMIFS(Tabla7[Cantidad],Tabla7[Código del producto],$B3689,Tabla7[Tipo de movimiento],"SALIDA",Tabla7[Mes],P$5))</f>
        <v/>
      </c>
      <c r="Q3689" s="39" t="str">
        <f t="shared" si="171"/>
        <v/>
      </c>
      <c r="R3689" s="51" t="str">
        <f>IF($B3689="","",IFERROR(VLOOKUP($B3689,'ABC rotación'!$C:$G,5,0),"C"))</f>
        <v/>
      </c>
      <c r="S3689" s="41" t="str">
        <f t="shared" si="172"/>
        <v/>
      </c>
      <c r="T3689" s="40" t="str">
        <f t="shared" si="173"/>
        <v/>
      </c>
      <c r="U3689" s="23" t="str">
        <f>IF($B3689="","",VLOOKUP($T3689,Tablas!$X$14:$Y$17,2,1))</f>
        <v/>
      </c>
    </row>
    <row r="3690" spans="2:21" x14ac:dyDescent="0.2">
      <c r="B3690" s="1" t="str">
        <f>IF(Tablas!B3688="","",Tablas!B3688)</f>
        <v/>
      </c>
      <c r="C3690" s="1" t="str">
        <f>IF(Tablas!C3688="","",Tablas!C3688)</f>
        <v/>
      </c>
      <c r="D3690" s="1" t="str">
        <f>IF(Tablas!D3688="","",Tablas!D3688)</f>
        <v/>
      </c>
      <c r="E3690" s="1" t="str">
        <f>IF(Tablas!E3688="","",Tablas!E3688)</f>
        <v/>
      </c>
      <c r="F3690" s="1" t="str">
        <f>IF(Tablas!F3688="","",Tablas!F3688)</f>
        <v/>
      </c>
      <c r="G3690" s="1" t="str">
        <f>IF(Tablas!I3688="","",Tablas!I3688)</f>
        <v/>
      </c>
      <c r="H3690" s="1" t="s">
        <v>911</v>
      </c>
      <c r="I3690" s="39" t="str">
        <f>IF($B3690="","",-SUMIFS(Tabla7[Cantidad],Tabla7[Código del producto],$B3690,Tabla7[Tipo de movimiento],"SALIDA",Tabla7[Mes],I$5))</f>
        <v/>
      </c>
      <c r="J3690" s="39" t="str">
        <f>IF($B3690="","",-SUMIFS(Tabla7[Cantidad],Tabla7[Código del producto],$B3690,Tabla7[Tipo de movimiento],"SALIDA",Tabla7[Mes],J$5))</f>
        <v/>
      </c>
      <c r="K3690" s="39" t="str">
        <f>IF($B3690="","",-SUMIFS(Tabla7[Cantidad],Tabla7[Código del producto],$B3690,Tabla7[Tipo de movimiento],"SALIDA",Tabla7[Mes],K$5))</f>
        <v/>
      </c>
      <c r="L3690" s="39" t="str">
        <f>IF($B3690="","",-SUMIFS(Tabla7[Cantidad],Tabla7[Código del producto],$B3690,Tabla7[Tipo de movimiento],"SALIDA",Tabla7[Mes],L$5))</f>
        <v/>
      </c>
      <c r="M3690" s="39" t="str">
        <f>IF($B3690="","",-SUMIFS(Tabla7[Cantidad],Tabla7[Código del producto],$B3690,Tabla7[Tipo de movimiento],"SALIDA",Tabla7[Mes],M$5))</f>
        <v/>
      </c>
      <c r="N3690" s="39" t="str">
        <f>IF($B3690="","",-SUMIFS(Tabla7[Cantidad],Tabla7[Código del producto],$B3690,Tabla7[Tipo de movimiento],"SALIDA",Tabla7[Mes],N$5))</f>
        <v/>
      </c>
      <c r="O3690" s="39" t="str">
        <f>IF($B3690="","",-SUMIFS(Tabla7[Cantidad],Tabla7[Código del producto],$B3690,Tabla7[Tipo de movimiento],"SALIDA",Tabla7[Mes],O$5))</f>
        <v/>
      </c>
      <c r="P3690" s="39" t="str">
        <f>IF($B3690="","",-SUMIFS(Tabla7[Cantidad],Tabla7[Código del producto],$B3690,Tabla7[Tipo de movimiento],"SALIDA",Tabla7[Mes],P$5))</f>
        <v/>
      </c>
      <c r="Q3690" s="39" t="str">
        <f t="shared" si="171"/>
        <v/>
      </c>
      <c r="R3690" s="51" t="str">
        <f>IF($B3690="","",IFERROR(VLOOKUP($B3690,'ABC rotación'!$C:$G,5,0),"C"))</f>
        <v/>
      </c>
      <c r="S3690" s="41" t="str">
        <f t="shared" si="172"/>
        <v/>
      </c>
      <c r="T3690" s="40" t="str">
        <f t="shared" si="173"/>
        <v/>
      </c>
      <c r="U3690" s="23" t="str">
        <f>IF($B3690="","",VLOOKUP($T3690,Tablas!$X$14:$Y$17,2,1))</f>
        <v/>
      </c>
    </row>
    <row r="3691" spans="2:21" x14ac:dyDescent="0.2">
      <c r="B3691" s="1" t="str">
        <f>IF(Tablas!B3689="","",Tablas!B3689)</f>
        <v/>
      </c>
      <c r="C3691" s="1" t="str">
        <f>IF(Tablas!C3689="","",Tablas!C3689)</f>
        <v/>
      </c>
      <c r="D3691" s="1" t="str">
        <f>IF(Tablas!D3689="","",Tablas!D3689)</f>
        <v/>
      </c>
      <c r="E3691" s="1" t="str">
        <f>IF(Tablas!E3689="","",Tablas!E3689)</f>
        <v/>
      </c>
      <c r="F3691" s="1" t="str">
        <f>IF(Tablas!F3689="","",Tablas!F3689)</f>
        <v/>
      </c>
      <c r="G3691" s="1" t="str">
        <f>IF(Tablas!I3689="","",Tablas!I3689)</f>
        <v/>
      </c>
      <c r="H3691" s="1" t="s">
        <v>911</v>
      </c>
      <c r="I3691" s="39" t="str">
        <f>IF($B3691="","",-SUMIFS(Tabla7[Cantidad],Tabla7[Código del producto],$B3691,Tabla7[Tipo de movimiento],"SALIDA",Tabla7[Mes],I$5))</f>
        <v/>
      </c>
      <c r="J3691" s="39" t="str">
        <f>IF($B3691="","",-SUMIFS(Tabla7[Cantidad],Tabla7[Código del producto],$B3691,Tabla7[Tipo de movimiento],"SALIDA",Tabla7[Mes],J$5))</f>
        <v/>
      </c>
      <c r="K3691" s="39" t="str">
        <f>IF($B3691="","",-SUMIFS(Tabla7[Cantidad],Tabla7[Código del producto],$B3691,Tabla7[Tipo de movimiento],"SALIDA",Tabla7[Mes],K$5))</f>
        <v/>
      </c>
      <c r="L3691" s="39" t="str">
        <f>IF($B3691="","",-SUMIFS(Tabla7[Cantidad],Tabla7[Código del producto],$B3691,Tabla7[Tipo de movimiento],"SALIDA",Tabla7[Mes],L$5))</f>
        <v/>
      </c>
      <c r="M3691" s="39" t="str">
        <f>IF($B3691="","",-SUMIFS(Tabla7[Cantidad],Tabla7[Código del producto],$B3691,Tabla7[Tipo de movimiento],"SALIDA",Tabla7[Mes],M$5))</f>
        <v/>
      </c>
      <c r="N3691" s="39" t="str">
        <f>IF($B3691="","",-SUMIFS(Tabla7[Cantidad],Tabla7[Código del producto],$B3691,Tabla7[Tipo de movimiento],"SALIDA",Tabla7[Mes],N$5))</f>
        <v/>
      </c>
      <c r="O3691" s="39" t="str">
        <f>IF($B3691="","",-SUMIFS(Tabla7[Cantidad],Tabla7[Código del producto],$B3691,Tabla7[Tipo de movimiento],"SALIDA",Tabla7[Mes],O$5))</f>
        <v/>
      </c>
      <c r="P3691" s="39" t="str">
        <f>IF($B3691="","",-SUMIFS(Tabla7[Cantidad],Tabla7[Código del producto],$B3691,Tabla7[Tipo de movimiento],"SALIDA",Tabla7[Mes],P$5))</f>
        <v/>
      </c>
      <c r="Q3691" s="39" t="str">
        <f t="shared" si="171"/>
        <v/>
      </c>
      <c r="R3691" s="51" t="str">
        <f>IF($B3691="","",IFERROR(VLOOKUP($B3691,'ABC rotación'!$C:$G,5,0),"C"))</f>
        <v/>
      </c>
      <c r="S3691" s="41" t="str">
        <f t="shared" si="172"/>
        <v/>
      </c>
      <c r="T3691" s="40" t="str">
        <f t="shared" si="173"/>
        <v/>
      </c>
      <c r="U3691" s="23" t="str">
        <f>IF($B3691="","",VLOOKUP($T3691,Tablas!$X$14:$Y$17,2,1))</f>
        <v/>
      </c>
    </row>
    <row r="3692" spans="2:21" x14ac:dyDescent="0.2">
      <c r="B3692" s="1" t="str">
        <f>IF(Tablas!B3690="","",Tablas!B3690)</f>
        <v/>
      </c>
      <c r="C3692" s="1" t="str">
        <f>IF(Tablas!C3690="","",Tablas!C3690)</f>
        <v/>
      </c>
      <c r="D3692" s="1" t="str">
        <f>IF(Tablas!D3690="","",Tablas!D3690)</f>
        <v/>
      </c>
      <c r="E3692" s="1" t="str">
        <f>IF(Tablas!E3690="","",Tablas!E3690)</f>
        <v/>
      </c>
      <c r="F3692" s="1" t="str">
        <f>IF(Tablas!F3690="","",Tablas!F3690)</f>
        <v/>
      </c>
      <c r="G3692" s="1" t="str">
        <f>IF(Tablas!I3690="","",Tablas!I3690)</f>
        <v/>
      </c>
      <c r="H3692" s="1" t="s">
        <v>911</v>
      </c>
      <c r="I3692" s="39" t="str">
        <f>IF($B3692="","",-SUMIFS(Tabla7[Cantidad],Tabla7[Código del producto],$B3692,Tabla7[Tipo de movimiento],"SALIDA",Tabla7[Mes],I$5))</f>
        <v/>
      </c>
      <c r="J3692" s="39" t="str">
        <f>IF($B3692="","",-SUMIFS(Tabla7[Cantidad],Tabla7[Código del producto],$B3692,Tabla7[Tipo de movimiento],"SALIDA",Tabla7[Mes],J$5))</f>
        <v/>
      </c>
      <c r="K3692" s="39" t="str">
        <f>IF($B3692="","",-SUMIFS(Tabla7[Cantidad],Tabla7[Código del producto],$B3692,Tabla7[Tipo de movimiento],"SALIDA",Tabla7[Mes],K$5))</f>
        <v/>
      </c>
      <c r="L3692" s="39" t="str">
        <f>IF($B3692="","",-SUMIFS(Tabla7[Cantidad],Tabla7[Código del producto],$B3692,Tabla7[Tipo de movimiento],"SALIDA",Tabla7[Mes],L$5))</f>
        <v/>
      </c>
      <c r="M3692" s="39" t="str">
        <f>IF($B3692="","",-SUMIFS(Tabla7[Cantidad],Tabla7[Código del producto],$B3692,Tabla7[Tipo de movimiento],"SALIDA",Tabla7[Mes],M$5))</f>
        <v/>
      </c>
      <c r="N3692" s="39" t="str">
        <f>IF($B3692="","",-SUMIFS(Tabla7[Cantidad],Tabla7[Código del producto],$B3692,Tabla7[Tipo de movimiento],"SALIDA",Tabla7[Mes],N$5))</f>
        <v/>
      </c>
      <c r="O3692" s="39" t="str">
        <f>IF($B3692="","",-SUMIFS(Tabla7[Cantidad],Tabla7[Código del producto],$B3692,Tabla7[Tipo de movimiento],"SALIDA",Tabla7[Mes],O$5))</f>
        <v/>
      </c>
      <c r="P3692" s="39" t="str">
        <f>IF($B3692="","",-SUMIFS(Tabla7[Cantidad],Tabla7[Código del producto],$B3692,Tabla7[Tipo de movimiento],"SALIDA",Tabla7[Mes],P$5))</f>
        <v/>
      </c>
      <c r="Q3692" s="39" t="str">
        <f t="shared" si="171"/>
        <v/>
      </c>
      <c r="R3692" s="51" t="str">
        <f>IF($B3692="","",IFERROR(VLOOKUP($B3692,'ABC rotación'!$C:$G,5,0),"C"))</f>
        <v/>
      </c>
      <c r="S3692" s="41" t="str">
        <f t="shared" si="172"/>
        <v/>
      </c>
      <c r="T3692" s="40" t="str">
        <f t="shared" si="173"/>
        <v/>
      </c>
      <c r="U3692" s="23" t="str">
        <f>IF($B3692="","",VLOOKUP($T3692,Tablas!$X$14:$Y$17,2,1))</f>
        <v/>
      </c>
    </row>
    <row r="3693" spans="2:21" x14ac:dyDescent="0.2">
      <c r="B3693" s="1" t="str">
        <f>IF(Tablas!B3691="","",Tablas!B3691)</f>
        <v/>
      </c>
      <c r="C3693" s="1" t="str">
        <f>IF(Tablas!C3691="","",Tablas!C3691)</f>
        <v/>
      </c>
      <c r="D3693" s="1" t="str">
        <f>IF(Tablas!D3691="","",Tablas!D3691)</f>
        <v/>
      </c>
      <c r="E3693" s="1" t="str">
        <f>IF(Tablas!E3691="","",Tablas!E3691)</f>
        <v/>
      </c>
      <c r="F3693" s="1" t="str">
        <f>IF(Tablas!F3691="","",Tablas!F3691)</f>
        <v/>
      </c>
      <c r="G3693" s="1" t="str">
        <f>IF(Tablas!I3691="","",Tablas!I3691)</f>
        <v/>
      </c>
      <c r="H3693" s="1" t="s">
        <v>911</v>
      </c>
      <c r="I3693" s="39" t="str">
        <f>IF($B3693="","",-SUMIFS(Tabla7[Cantidad],Tabla7[Código del producto],$B3693,Tabla7[Tipo de movimiento],"SALIDA",Tabla7[Mes],I$5))</f>
        <v/>
      </c>
      <c r="J3693" s="39" t="str">
        <f>IF($B3693="","",-SUMIFS(Tabla7[Cantidad],Tabla7[Código del producto],$B3693,Tabla7[Tipo de movimiento],"SALIDA",Tabla7[Mes],J$5))</f>
        <v/>
      </c>
      <c r="K3693" s="39" t="str">
        <f>IF($B3693="","",-SUMIFS(Tabla7[Cantidad],Tabla7[Código del producto],$B3693,Tabla7[Tipo de movimiento],"SALIDA",Tabla7[Mes],K$5))</f>
        <v/>
      </c>
      <c r="L3693" s="39" t="str">
        <f>IF($B3693="","",-SUMIFS(Tabla7[Cantidad],Tabla7[Código del producto],$B3693,Tabla7[Tipo de movimiento],"SALIDA",Tabla7[Mes],L$5))</f>
        <v/>
      </c>
      <c r="M3693" s="39" t="str">
        <f>IF($B3693="","",-SUMIFS(Tabla7[Cantidad],Tabla7[Código del producto],$B3693,Tabla7[Tipo de movimiento],"SALIDA",Tabla7[Mes],M$5))</f>
        <v/>
      </c>
      <c r="N3693" s="39" t="str">
        <f>IF($B3693="","",-SUMIFS(Tabla7[Cantidad],Tabla7[Código del producto],$B3693,Tabla7[Tipo de movimiento],"SALIDA",Tabla7[Mes],N$5))</f>
        <v/>
      </c>
      <c r="O3693" s="39" t="str">
        <f>IF($B3693="","",-SUMIFS(Tabla7[Cantidad],Tabla7[Código del producto],$B3693,Tabla7[Tipo de movimiento],"SALIDA",Tabla7[Mes],O$5))</f>
        <v/>
      </c>
      <c r="P3693" s="39" t="str">
        <f>IF($B3693="","",-SUMIFS(Tabla7[Cantidad],Tabla7[Código del producto],$B3693,Tabla7[Tipo de movimiento],"SALIDA",Tabla7[Mes],P$5))</f>
        <v/>
      </c>
      <c r="Q3693" s="39" t="str">
        <f t="shared" si="171"/>
        <v/>
      </c>
      <c r="R3693" s="51" t="str">
        <f>IF($B3693="","",IFERROR(VLOOKUP($B3693,'ABC rotación'!$C:$G,5,0),"C"))</f>
        <v/>
      </c>
      <c r="S3693" s="41" t="str">
        <f t="shared" si="172"/>
        <v/>
      </c>
      <c r="T3693" s="40" t="str">
        <f t="shared" si="173"/>
        <v/>
      </c>
      <c r="U3693" s="23" t="str">
        <f>IF($B3693="","",VLOOKUP($T3693,Tablas!$X$14:$Y$17,2,1))</f>
        <v/>
      </c>
    </row>
    <row r="3694" spans="2:21" x14ac:dyDescent="0.2">
      <c r="B3694" s="1" t="str">
        <f>IF(Tablas!B3692="","",Tablas!B3692)</f>
        <v/>
      </c>
      <c r="C3694" s="1" t="str">
        <f>IF(Tablas!C3692="","",Tablas!C3692)</f>
        <v/>
      </c>
      <c r="D3694" s="1" t="str">
        <f>IF(Tablas!D3692="","",Tablas!D3692)</f>
        <v/>
      </c>
      <c r="E3694" s="1" t="str">
        <f>IF(Tablas!E3692="","",Tablas!E3692)</f>
        <v/>
      </c>
      <c r="F3694" s="1" t="str">
        <f>IF(Tablas!F3692="","",Tablas!F3692)</f>
        <v/>
      </c>
      <c r="G3694" s="1" t="str">
        <f>IF(Tablas!I3692="","",Tablas!I3692)</f>
        <v/>
      </c>
      <c r="H3694" s="1" t="s">
        <v>911</v>
      </c>
      <c r="I3694" s="39" t="str">
        <f>IF($B3694="","",-SUMIFS(Tabla7[Cantidad],Tabla7[Código del producto],$B3694,Tabla7[Tipo de movimiento],"SALIDA",Tabla7[Mes],I$5))</f>
        <v/>
      </c>
      <c r="J3694" s="39" t="str">
        <f>IF($B3694="","",-SUMIFS(Tabla7[Cantidad],Tabla7[Código del producto],$B3694,Tabla7[Tipo de movimiento],"SALIDA",Tabla7[Mes],J$5))</f>
        <v/>
      </c>
      <c r="K3694" s="39" t="str">
        <f>IF($B3694="","",-SUMIFS(Tabla7[Cantidad],Tabla7[Código del producto],$B3694,Tabla7[Tipo de movimiento],"SALIDA",Tabla7[Mes],K$5))</f>
        <v/>
      </c>
      <c r="L3694" s="39" t="str">
        <f>IF($B3694="","",-SUMIFS(Tabla7[Cantidad],Tabla7[Código del producto],$B3694,Tabla7[Tipo de movimiento],"SALIDA",Tabla7[Mes],L$5))</f>
        <v/>
      </c>
      <c r="M3694" s="39" t="str">
        <f>IF($B3694="","",-SUMIFS(Tabla7[Cantidad],Tabla7[Código del producto],$B3694,Tabla7[Tipo de movimiento],"SALIDA",Tabla7[Mes],M$5))</f>
        <v/>
      </c>
      <c r="N3694" s="39" t="str">
        <f>IF($B3694="","",-SUMIFS(Tabla7[Cantidad],Tabla7[Código del producto],$B3694,Tabla7[Tipo de movimiento],"SALIDA",Tabla7[Mes],N$5))</f>
        <v/>
      </c>
      <c r="O3694" s="39" t="str">
        <f>IF($B3694="","",-SUMIFS(Tabla7[Cantidad],Tabla7[Código del producto],$B3694,Tabla7[Tipo de movimiento],"SALIDA",Tabla7[Mes],O$5))</f>
        <v/>
      </c>
      <c r="P3694" s="39" t="str">
        <f>IF($B3694="","",-SUMIFS(Tabla7[Cantidad],Tabla7[Código del producto],$B3694,Tabla7[Tipo de movimiento],"SALIDA",Tabla7[Mes],P$5))</f>
        <v/>
      </c>
      <c r="Q3694" s="39" t="str">
        <f t="shared" si="171"/>
        <v/>
      </c>
      <c r="R3694" s="51" t="str">
        <f>IF($B3694="","",IFERROR(VLOOKUP($B3694,'ABC rotación'!$C:$G,5,0),"C"))</f>
        <v/>
      </c>
      <c r="S3694" s="41" t="str">
        <f t="shared" si="172"/>
        <v/>
      </c>
      <c r="T3694" s="40" t="str">
        <f t="shared" si="173"/>
        <v/>
      </c>
      <c r="U3694" s="23" t="str">
        <f>IF($B3694="","",VLOOKUP($T3694,Tablas!$X$14:$Y$17,2,1))</f>
        <v/>
      </c>
    </row>
    <row r="3695" spans="2:21" x14ac:dyDescent="0.2">
      <c r="B3695" s="1" t="str">
        <f>IF(Tablas!B3693="","",Tablas!B3693)</f>
        <v/>
      </c>
      <c r="C3695" s="1" t="str">
        <f>IF(Tablas!C3693="","",Tablas!C3693)</f>
        <v/>
      </c>
      <c r="D3695" s="1" t="str">
        <f>IF(Tablas!D3693="","",Tablas!D3693)</f>
        <v/>
      </c>
      <c r="E3695" s="1" t="str">
        <f>IF(Tablas!E3693="","",Tablas!E3693)</f>
        <v/>
      </c>
      <c r="F3695" s="1" t="str">
        <f>IF(Tablas!F3693="","",Tablas!F3693)</f>
        <v/>
      </c>
      <c r="G3695" s="1" t="str">
        <f>IF(Tablas!I3693="","",Tablas!I3693)</f>
        <v/>
      </c>
      <c r="H3695" s="1" t="s">
        <v>911</v>
      </c>
      <c r="I3695" s="39" t="str">
        <f>IF($B3695="","",-SUMIFS(Tabla7[Cantidad],Tabla7[Código del producto],$B3695,Tabla7[Tipo de movimiento],"SALIDA",Tabla7[Mes],I$5))</f>
        <v/>
      </c>
      <c r="J3695" s="39" t="str">
        <f>IF($B3695="","",-SUMIFS(Tabla7[Cantidad],Tabla7[Código del producto],$B3695,Tabla7[Tipo de movimiento],"SALIDA",Tabla7[Mes],J$5))</f>
        <v/>
      </c>
      <c r="K3695" s="39" t="str">
        <f>IF($B3695="","",-SUMIFS(Tabla7[Cantidad],Tabla7[Código del producto],$B3695,Tabla7[Tipo de movimiento],"SALIDA",Tabla7[Mes],K$5))</f>
        <v/>
      </c>
      <c r="L3695" s="39" t="str">
        <f>IF($B3695="","",-SUMIFS(Tabla7[Cantidad],Tabla7[Código del producto],$B3695,Tabla7[Tipo de movimiento],"SALIDA",Tabla7[Mes],L$5))</f>
        <v/>
      </c>
      <c r="M3695" s="39" t="str">
        <f>IF($B3695="","",-SUMIFS(Tabla7[Cantidad],Tabla7[Código del producto],$B3695,Tabla7[Tipo de movimiento],"SALIDA",Tabla7[Mes],M$5))</f>
        <v/>
      </c>
      <c r="N3695" s="39" t="str">
        <f>IF($B3695="","",-SUMIFS(Tabla7[Cantidad],Tabla7[Código del producto],$B3695,Tabla7[Tipo de movimiento],"SALIDA",Tabla7[Mes],N$5))</f>
        <v/>
      </c>
      <c r="O3695" s="39" t="str">
        <f>IF($B3695="","",-SUMIFS(Tabla7[Cantidad],Tabla7[Código del producto],$B3695,Tabla7[Tipo de movimiento],"SALIDA",Tabla7[Mes],O$5))</f>
        <v/>
      </c>
      <c r="P3695" s="39" t="str">
        <f>IF($B3695="","",-SUMIFS(Tabla7[Cantidad],Tabla7[Código del producto],$B3695,Tabla7[Tipo de movimiento],"SALIDA",Tabla7[Mes],P$5))</f>
        <v/>
      </c>
      <c r="Q3695" s="39" t="str">
        <f t="shared" si="171"/>
        <v/>
      </c>
      <c r="R3695" s="51" t="str">
        <f>IF($B3695="","",IFERROR(VLOOKUP($B3695,'ABC rotación'!$C:$G,5,0),"C"))</f>
        <v/>
      </c>
      <c r="S3695" s="41" t="str">
        <f t="shared" si="172"/>
        <v/>
      </c>
      <c r="T3695" s="40" t="str">
        <f t="shared" si="173"/>
        <v/>
      </c>
      <c r="U3695" s="23" t="str">
        <f>IF($B3695="","",VLOOKUP($T3695,Tablas!$X$14:$Y$17,2,1))</f>
        <v/>
      </c>
    </row>
    <row r="3696" spans="2:21" x14ac:dyDescent="0.2">
      <c r="B3696" s="1" t="str">
        <f>IF(Tablas!B3694="","",Tablas!B3694)</f>
        <v/>
      </c>
      <c r="C3696" s="1" t="str">
        <f>IF(Tablas!C3694="","",Tablas!C3694)</f>
        <v/>
      </c>
      <c r="D3696" s="1" t="str">
        <f>IF(Tablas!D3694="","",Tablas!D3694)</f>
        <v/>
      </c>
      <c r="E3696" s="1" t="str">
        <f>IF(Tablas!E3694="","",Tablas!E3694)</f>
        <v/>
      </c>
      <c r="F3696" s="1" t="str">
        <f>IF(Tablas!F3694="","",Tablas!F3694)</f>
        <v/>
      </c>
      <c r="G3696" s="1" t="str">
        <f>IF(Tablas!I3694="","",Tablas!I3694)</f>
        <v/>
      </c>
      <c r="H3696" s="1" t="s">
        <v>911</v>
      </c>
      <c r="I3696" s="39" t="str">
        <f>IF($B3696="","",-SUMIFS(Tabla7[Cantidad],Tabla7[Código del producto],$B3696,Tabla7[Tipo de movimiento],"SALIDA",Tabla7[Mes],I$5))</f>
        <v/>
      </c>
      <c r="J3696" s="39" t="str">
        <f>IF($B3696="","",-SUMIFS(Tabla7[Cantidad],Tabla7[Código del producto],$B3696,Tabla7[Tipo de movimiento],"SALIDA",Tabla7[Mes],J$5))</f>
        <v/>
      </c>
      <c r="K3696" s="39" t="str">
        <f>IF($B3696="","",-SUMIFS(Tabla7[Cantidad],Tabla7[Código del producto],$B3696,Tabla7[Tipo de movimiento],"SALIDA",Tabla7[Mes],K$5))</f>
        <v/>
      </c>
      <c r="L3696" s="39" t="str">
        <f>IF($B3696="","",-SUMIFS(Tabla7[Cantidad],Tabla7[Código del producto],$B3696,Tabla7[Tipo de movimiento],"SALIDA",Tabla7[Mes],L$5))</f>
        <v/>
      </c>
      <c r="M3696" s="39" t="str">
        <f>IF($B3696="","",-SUMIFS(Tabla7[Cantidad],Tabla7[Código del producto],$B3696,Tabla7[Tipo de movimiento],"SALIDA",Tabla7[Mes],M$5))</f>
        <v/>
      </c>
      <c r="N3696" s="39" t="str">
        <f>IF($B3696="","",-SUMIFS(Tabla7[Cantidad],Tabla7[Código del producto],$B3696,Tabla7[Tipo de movimiento],"SALIDA",Tabla7[Mes],N$5))</f>
        <v/>
      </c>
      <c r="O3696" s="39" t="str">
        <f>IF($B3696="","",-SUMIFS(Tabla7[Cantidad],Tabla7[Código del producto],$B3696,Tabla7[Tipo de movimiento],"SALIDA",Tabla7[Mes],O$5))</f>
        <v/>
      </c>
      <c r="P3696" s="39" t="str">
        <f>IF($B3696="","",-SUMIFS(Tabla7[Cantidad],Tabla7[Código del producto],$B3696,Tabla7[Tipo de movimiento],"SALIDA",Tabla7[Mes],P$5))</f>
        <v/>
      </c>
      <c r="Q3696" s="39" t="str">
        <f t="shared" si="171"/>
        <v/>
      </c>
      <c r="R3696" s="51" t="str">
        <f>IF($B3696="","",IFERROR(VLOOKUP($B3696,'ABC rotación'!$C:$G,5,0),"C"))</f>
        <v/>
      </c>
      <c r="S3696" s="41" t="str">
        <f t="shared" si="172"/>
        <v/>
      </c>
      <c r="T3696" s="40" t="str">
        <f t="shared" si="173"/>
        <v/>
      </c>
      <c r="U3696" s="23" t="str">
        <f>IF($B3696="","",VLOOKUP($T3696,Tablas!$X$14:$Y$17,2,1))</f>
        <v/>
      </c>
    </row>
    <row r="3697" spans="2:21" x14ac:dyDescent="0.2">
      <c r="B3697" s="1" t="str">
        <f>IF(Tablas!B3695="","",Tablas!B3695)</f>
        <v/>
      </c>
      <c r="C3697" s="1" t="str">
        <f>IF(Tablas!C3695="","",Tablas!C3695)</f>
        <v/>
      </c>
      <c r="D3697" s="1" t="str">
        <f>IF(Tablas!D3695="","",Tablas!D3695)</f>
        <v/>
      </c>
      <c r="E3697" s="1" t="str">
        <f>IF(Tablas!E3695="","",Tablas!E3695)</f>
        <v/>
      </c>
      <c r="F3697" s="1" t="str">
        <f>IF(Tablas!F3695="","",Tablas!F3695)</f>
        <v/>
      </c>
      <c r="G3697" s="1" t="str">
        <f>IF(Tablas!I3695="","",Tablas!I3695)</f>
        <v/>
      </c>
      <c r="H3697" s="1" t="s">
        <v>911</v>
      </c>
      <c r="I3697" s="39" t="str">
        <f>IF($B3697="","",-SUMIFS(Tabla7[Cantidad],Tabla7[Código del producto],$B3697,Tabla7[Tipo de movimiento],"SALIDA",Tabla7[Mes],I$5))</f>
        <v/>
      </c>
      <c r="J3697" s="39" t="str">
        <f>IF($B3697="","",-SUMIFS(Tabla7[Cantidad],Tabla7[Código del producto],$B3697,Tabla7[Tipo de movimiento],"SALIDA",Tabla7[Mes],J$5))</f>
        <v/>
      </c>
      <c r="K3697" s="39" t="str">
        <f>IF($B3697="","",-SUMIFS(Tabla7[Cantidad],Tabla7[Código del producto],$B3697,Tabla7[Tipo de movimiento],"SALIDA",Tabla7[Mes],K$5))</f>
        <v/>
      </c>
      <c r="L3697" s="39" t="str">
        <f>IF($B3697="","",-SUMIFS(Tabla7[Cantidad],Tabla7[Código del producto],$B3697,Tabla7[Tipo de movimiento],"SALIDA",Tabla7[Mes],L$5))</f>
        <v/>
      </c>
      <c r="M3697" s="39" t="str">
        <f>IF($B3697="","",-SUMIFS(Tabla7[Cantidad],Tabla7[Código del producto],$B3697,Tabla7[Tipo de movimiento],"SALIDA",Tabla7[Mes],M$5))</f>
        <v/>
      </c>
      <c r="N3697" s="39" t="str">
        <f>IF($B3697="","",-SUMIFS(Tabla7[Cantidad],Tabla7[Código del producto],$B3697,Tabla7[Tipo de movimiento],"SALIDA",Tabla7[Mes],N$5))</f>
        <v/>
      </c>
      <c r="O3697" s="39" t="str">
        <f>IF($B3697="","",-SUMIFS(Tabla7[Cantidad],Tabla7[Código del producto],$B3697,Tabla7[Tipo de movimiento],"SALIDA",Tabla7[Mes],O$5))</f>
        <v/>
      </c>
      <c r="P3697" s="39" t="str">
        <f>IF($B3697="","",-SUMIFS(Tabla7[Cantidad],Tabla7[Código del producto],$B3697,Tabla7[Tipo de movimiento],"SALIDA",Tabla7[Mes],P$5))</f>
        <v/>
      </c>
      <c r="Q3697" s="39" t="str">
        <f t="shared" si="171"/>
        <v/>
      </c>
      <c r="R3697" s="51" t="str">
        <f>IF($B3697="","",IFERROR(VLOOKUP($B3697,'ABC rotación'!$C:$G,5,0),"C"))</f>
        <v/>
      </c>
      <c r="S3697" s="41" t="str">
        <f t="shared" si="172"/>
        <v/>
      </c>
      <c r="T3697" s="40" t="str">
        <f t="shared" si="173"/>
        <v/>
      </c>
      <c r="U3697" s="23" t="str">
        <f>IF($B3697="","",VLOOKUP($T3697,Tablas!$X$14:$Y$17,2,1))</f>
        <v/>
      </c>
    </row>
    <row r="3698" spans="2:21" x14ac:dyDescent="0.2">
      <c r="B3698" s="1" t="str">
        <f>IF(Tablas!B3696="","",Tablas!B3696)</f>
        <v/>
      </c>
      <c r="C3698" s="1" t="str">
        <f>IF(Tablas!C3696="","",Tablas!C3696)</f>
        <v/>
      </c>
      <c r="D3698" s="1" t="str">
        <f>IF(Tablas!D3696="","",Tablas!D3696)</f>
        <v/>
      </c>
      <c r="E3698" s="1" t="str">
        <f>IF(Tablas!E3696="","",Tablas!E3696)</f>
        <v/>
      </c>
      <c r="F3698" s="1" t="str">
        <f>IF(Tablas!F3696="","",Tablas!F3696)</f>
        <v/>
      </c>
      <c r="G3698" s="1" t="str">
        <f>IF(Tablas!I3696="","",Tablas!I3696)</f>
        <v/>
      </c>
      <c r="H3698" s="1" t="s">
        <v>911</v>
      </c>
      <c r="I3698" s="39" t="str">
        <f>IF($B3698="","",-SUMIFS(Tabla7[Cantidad],Tabla7[Código del producto],$B3698,Tabla7[Tipo de movimiento],"SALIDA",Tabla7[Mes],I$5))</f>
        <v/>
      </c>
      <c r="J3698" s="39" t="str">
        <f>IF($B3698="","",-SUMIFS(Tabla7[Cantidad],Tabla7[Código del producto],$B3698,Tabla7[Tipo de movimiento],"SALIDA",Tabla7[Mes],J$5))</f>
        <v/>
      </c>
      <c r="K3698" s="39" t="str">
        <f>IF($B3698="","",-SUMIFS(Tabla7[Cantidad],Tabla7[Código del producto],$B3698,Tabla7[Tipo de movimiento],"SALIDA",Tabla7[Mes],K$5))</f>
        <v/>
      </c>
      <c r="L3698" s="39" t="str">
        <f>IF($B3698="","",-SUMIFS(Tabla7[Cantidad],Tabla7[Código del producto],$B3698,Tabla7[Tipo de movimiento],"SALIDA",Tabla7[Mes],L$5))</f>
        <v/>
      </c>
      <c r="M3698" s="39" t="str">
        <f>IF($B3698="","",-SUMIFS(Tabla7[Cantidad],Tabla7[Código del producto],$B3698,Tabla7[Tipo de movimiento],"SALIDA",Tabla7[Mes],M$5))</f>
        <v/>
      </c>
      <c r="N3698" s="39" t="str">
        <f>IF($B3698="","",-SUMIFS(Tabla7[Cantidad],Tabla7[Código del producto],$B3698,Tabla7[Tipo de movimiento],"SALIDA",Tabla7[Mes],N$5))</f>
        <v/>
      </c>
      <c r="O3698" s="39" t="str">
        <f>IF($B3698="","",-SUMIFS(Tabla7[Cantidad],Tabla7[Código del producto],$B3698,Tabla7[Tipo de movimiento],"SALIDA",Tabla7[Mes],O$5))</f>
        <v/>
      </c>
      <c r="P3698" s="39" t="str">
        <f>IF($B3698="","",-SUMIFS(Tabla7[Cantidad],Tabla7[Código del producto],$B3698,Tabla7[Tipo de movimiento],"SALIDA",Tabla7[Mes],P$5))</f>
        <v/>
      </c>
      <c r="Q3698" s="39" t="str">
        <f t="shared" si="171"/>
        <v/>
      </c>
      <c r="R3698" s="51" t="str">
        <f>IF($B3698="","",IFERROR(VLOOKUP($B3698,'ABC rotación'!$C:$G,5,0),"C"))</f>
        <v/>
      </c>
      <c r="S3698" s="41" t="str">
        <f t="shared" si="172"/>
        <v/>
      </c>
      <c r="T3698" s="40" t="str">
        <f t="shared" si="173"/>
        <v/>
      </c>
      <c r="U3698" s="23" t="str">
        <f>IF($B3698="","",VLOOKUP($T3698,Tablas!$X$14:$Y$17,2,1))</f>
        <v/>
      </c>
    </row>
    <row r="3699" spans="2:21" x14ac:dyDescent="0.2">
      <c r="B3699" s="1" t="str">
        <f>IF(Tablas!B3697="","",Tablas!B3697)</f>
        <v/>
      </c>
      <c r="C3699" s="1" t="str">
        <f>IF(Tablas!C3697="","",Tablas!C3697)</f>
        <v/>
      </c>
      <c r="D3699" s="1" t="str">
        <f>IF(Tablas!D3697="","",Tablas!D3697)</f>
        <v/>
      </c>
      <c r="E3699" s="1" t="str">
        <f>IF(Tablas!E3697="","",Tablas!E3697)</f>
        <v/>
      </c>
      <c r="F3699" s="1" t="str">
        <f>IF(Tablas!F3697="","",Tablas!F3697)</f>
        <v/>
      </c>
      <c r="G3699" s="1" t="str">
        <f>IF(Tablas!I3697="","",Tablas!I3697)</f>
        <v/>
      </c>
      <c r="H3699" s="1" t="s">
        <v>911</v>
      </c>
      <c r="I3699" s="39" t="str">
        <f>IF($B3699="","",-SUMIFS(Tabla7[Cantidad],Tabla7[Código del producto],$B3699,Tabla7[Tipo de movimiento],"SALIDA",Tabla7[Mes],I$5))</f>
        <v/>
      </c>
      <c r="J3699" s="39" t="str">
        <f>IF($B3699="","",-SUMIFS(Tabla7[Cantidad],Tabla7[Código del producto],$B3699,Tabla7[Tipo de movimiento],"SALIDA",Tabla7[Mes],J$5))</f>
        <v/>
      </c>
      <c r="K3699" s="39" t="str">
        <f>IF($B3699="","",-SUMIFS(Tabla7[Cantidad],Tabla7[Código del producto],$B3699,Tabla7[Tipo de movimiento],"SALIDA",Tabla7[Mes],K$5))</f>
        <v/>
      </c>
      <c r="L3699" s="39" t="str">
        <f>IF($B3699="","",-SUMIFS(Tabla7[Cantidad],Tabla7[Código del producto],$B3699,Tabla7[Tipo de movimiento],"SALIDA",Tabla7[Mes],L$5))</f>
        <v/>
      </c>
      <c r="M3699" s="39" t="str">
        <f>IF($B3699="","",-SUMIFS(Tabla7[Cantidad],Tabla7[Código del producto],$B3699,Tabla7[Tipo de movimiento],"SALIDA",Tabla7[Mes],M$5))</f>
        <v/>
      </c>
      <c r="N3699" s="39" t="str">
        <f>IF($B3699="","",-SUMIFS(Tabla7[Cantidad],Tabla7[Código del producto],$B3699,Tabla7[Tipo de movimiento],"SALIDA",Tabla7[Mes],N$5))</f>
        <v/>
      </c>
      <c r="O3699" s="39" t="str">
        <f>IF($B3699="","",-SUMIFS(Tabla7[Cantidad],Tabla7[Código del producto],$B3699,Tabla7[Tipo de movimiento],"SALIDA",Tabla7[Mes],O$5))</f>
        <v/>
      </c>
      <c r="P3699" s="39" t="str">
        <f>IF($B3699="","",-SUMIFS(Tabla7[Cantidad],Tabla7[Código del producto],$B3699,Tabla7[Tipo de movimiento],"SALIDA",Tabla7[Mes],P$5))</f>
        <v/>
      </c>
      <c r="Q3699" s="39" t="str">
        <f t="shared" si="171"/>
        <v/>
      </c>
      <c r="R3699" s="51" t="str">
        <f>IF($B3699="","",IFERROR(VLOOKUP($B3699,'ABC rotación'!$C:$G,5,0),"C"))</f>
        <v/>
      </c>
      <c r="S3699" s="41" t="str">
        <f t="shared" si="172"/>
        <v/>
      </c>
      <c r="T3699" s="40" t="str">
        <f t="shared" si="173"/>
        <v/>
      </c>
      <c r="U3699" s="23" t="str">
        <f>IF($B3699="","",VLOOKUP($T3699,Tablas!$X$14:$Y$17,2,1))</f>
        <v/>
      </c>
    </row>
    <row r="3700" spans="2:21" x14ac:dyDescent="0.2">
      <c r="B3700" s="1" t="str">
        <f>IF(Tablas!B3698="","",Tablas!B3698)</f>
        <v/>
      </c>
      <c r="C3700" s="1" t="str">
        <f>IF(Tablas!C3698="","",Tablas!C3698)</f>
        <v/>
      </c>
      <c r="D3700" s="1" t="str">
        <f>IF(Tablas!D3698="","",Tablas!D3698)</f>
        <v/>
      </c>
      <c r="E3700" s="1" t="str">
        <f>IF(Tablas!E3698="","",Tablas!E3698)</f>
        <v/>
      </c>
      <c r="F3700" s="1" t="str">
        <f>IF(Tablas!F3698="","",Tablas!F3698)</f>
        <v/>
      </c>
      <c r="G3700" s="1" t="str">
        <f>IF(Tablas!I3698="","",Tablas!I3698)</f>
        <v/>
      </c>
      <c r="H3700" s="1" t="s">
        <v>911</v>
      </c>
      <c r="I3700" s="39" t="str">
        <f>IF($B3700="","",-SUMIFS(Tabla7[Cantidad],Tabla7[Código del producto],$B3700,Tabla7[Tipo de movimiento],"SALIDA",Tabla7[Mes],I$5))</f>
        <v/>
      </c>
      <c r="J3700" s="39" t="str">
        <f>IF($B3700="","",-SUMIFS(Tabla7[Cantidad],Tabla7[Código del producto],$B3700,Tabla7[Tipo de movimiento],"SALIDA",Tabla7[Mes],J$5))</f>
        <v/>
      </c>
      <c r="K3700" s="39" t="str">
        <f>IF($B3700="","",-SUMIFS(Tabla7[Cantidad],Tabla7[Código del producto],$B3700,Tabla7[Tipo de movimiento],"SALIDA",Tabla7[Mes],K$5))</f>
        <v/>
      </c>
      <c r="L3700" s="39" t="str">
        <f>IF($B3700="","",-SUMIFS(Tabla7[Cantidad],Tabla7[Código del producto],$B3700,Tabla7[Tipo de movimiento],"SALIDA",Tabla7[Mes],L$5))</f>
        <v/>
      </c>
      <c r="M3700" s="39" t="str">
        <f>IF($B3700="","",-SUMIFS(Tabla7[Cantidad],Tabla7[Código del producto],$B3700,Tabla7[Tipo de movimiento],"SALIDA",Tabla7[Mes],M$5))</f>
        <v/>
      </c>
      <c r="N3700" s="39" t="str">
        <f>IF($B3700="","",-SUMIFS(Tabla7[Cantidad],Tabla7[Código del producto],$B3700,Tabla7[Tipo de movimiento],"SALIDA",Tabla7[Mes],N$5))</f>
        <v/>
      </c>
      <c r="O3700" s="39" t="str">
        <f>IF($B3700="","",-SUMIFS(Tabla7[Cantidad],Tabla7[Código del producto],$B3700,Tabla7[Tipo de movimiento],"SALIDA",Tabla7[Mes],O$5))</f>
        <v/>
      </c>
      <c r="P3700" s="39" t="str">
        <f>IF($B3700="","",-SUMIFS(Tabla7[Cantidad],Tabla7[Código del producto],$B3700,Tabla7[Tipo de movimiento],"SALIDA",Tabla7[Mes],P$5))</f>
        <v/>
      </c>
      <c r="Q3700" s="39" t="str">
        <f t="shared" si="171"/>
        <v/>
      </c>
      <c r="R3700" s="51" t="str">
        <f>IF($B3700="","",IFERROR(VLOOKUP($B3700,'ABC rotación'!$C:$G,5,0),"C"))</f>
        <v/>
      </c>
      <c r="S3700" s="41" t="str">
        <f t="shared" si="172"/>
        <v/>
      </c>
      <c r="T3700" s="40" t="str">
        <f t="shared" si="173"/>
        <v/>
      </c>
      <c r="U3700" s="23" t="str">
        <f>IF($B3700="","",VLOOKUP($T3700,Tablas!$X$14:$Y$17,2,1))</f>
        <v/>
      </c>
    </row>
    <row r="3701" spans="2:21" x14ac:dyDescent="0.2">
      <c r="B3701" s="1" t="str">
        <f>IF(Tablas!B3699="","",Tablas!B3699)</f>
        <v/>
      </c>
      <c r="C3701" s="1" t="str">
        <f>IF(Tablas!C3699="","",Tablas!C3699)</f>
        <v/>
      </c>
      <c r="D3701" s="1" t="str">
        <f>IF(Tablas!D3699="","",Tablas!D3699)</f>
        <v/>
      </c>
      <c r="E3701" s="1" t="str">
        <f>IF(Tablas!E3699="","",Tablas!E3699)</f>
        <v/>
      </c>
      <c r="F3701" s="1" t="str">
        <f>IF(Tablas!F3699="","",Tablas!F3699)</f>
        <v/>
      </c>
      <c r="G3701" s="1" t="str">
        <f>IF(Tablas!I3699="","",Tablas!I3699)</f>
        <v/>
      </c>
      <c r="H3701" s="1" t="s">
        <v>911</v>
      </c>
      <c r="I3701" s="39" t="str">
        <f>IF($B3701="","",-SUMIFS(Tabla7[Cantidad],Tabla7[Código del producto],$B3701,Tabla7[Tipo de movimiento],"SALIDA",Tabla7[Mes],I$5))</f>
        <v/>
      </c>
      <c r="J3701" s="39" t="str">
        <f>IF($B3701="","",-SUMIFS(Tabla7[Cantidad],Tabla7[Código del producto],$B3701,Tabla7[Tipo de movimiento],"SALIDA",Tabla7[Mes],J$5))</f>
        <v/>
      </c>
      <c r="K3701" s="39" t="str">
        <f>IF($B3701="","",-SUMIFS(Tabla7[Cantidad],Tabla7[Código del producto],$B3701,Tabla7[Tipo de movimiento],"SALIDA",Tabla7[Mes],K$5))</f>
        <v/>
      </c>
      <c r="L3701" s="39" t="str">
        <f>IF($B3701="","",-SUMIFS(Tabla7[Cantidad],Tabla7[Código del producto],$B3701,Tabla7[Tipo de movimiento],"SALIDA",Tabla7[Mes],L$5))</f>
        <v/>
      </c>
      <c r="M3701" s="39" t="str">
        <f>IF($B3701="","",-SUMIFS(Tabla7[Cantidad],Tabla7[Código del producto],$B3701,Tabla7[Tipo de movimiento],"SALIDA",Tabla7[Mes],M$5))</f>
        <v/>
      </c>
      <c r="N3701" s="39" t="str">
        <f>IF($B3701="","",-SUMIFS(Tabla7[Cantidad],Tabla7[Código del producto],$B3701,Tabla7[Tipo de movimiento],"SALIDA",Tabla7[Mes],N$5))</f>
        <v/>
      </c>
      <c r="O3701" s="39" t="str">
        <f>IF($B3701="","",-SUMIFS(Tabla7[Cantidad],Tabla7[Código del producto],$B3701,Tabla7[Tipo de movimiento],"SALIDA",Tabla7[Mes],O$5))</f>
        <v/>
      </c>
      <c r="P3701" s="39" t="str">
        <f>IF($B3701="","",-SUMIFS(Tabla7[Cantidad],Tabla7[Código del producto],$B3701,Tabla7[Tipo de movimiento],"SALIDA",Tabla7[Mes],P$5))</f>
        <v/>
      </c>
      <c r="Q3701" s="39" t="str">
        <f t="shared" si="171"/>
        <v/>
      </c>
      <c r="R3701" s="51" t="str">
        <f>IF($B3701="","",IFERROR(VLOOKUP($B3701,'ABC rotación'!$C:$G,5,0),"C"))</f>
        <v/>
      </c>
      <c r="S3701" s="41" t="str">
        <f t="shared" si="172"/>
        <v/>
      </c>
      <c r="T3701" s="40" t="str">
        <f t="shared" si="173"/>
        <v/>
      </c>
      <c r="U3701" s="23" t="str">
        <f>IF($B3701="","",VLOOKUP($T3701,Tablas!$X$14:$Y$17,2,1))</f>
        <v/>
      </c>
    </row>
    <row r="3702" spans="2:21" x14ac:dyDescent="0.2">
      <c r="B3702" s="1" t="str">
        <f>IF(Tablas!B3700="","",Tablas!B3700)</f>
        <v/>
      </c>
      <c r="C3702" s="1" t="str">
        <f>IF(Tablas!C3700="","",Tablas!C3700)</f>
        <v/>
      </c>
      <c r="D3702" s="1" t="str">
        <f>IF(Tablas!D3700="","",Tablas!D3700)</f>
        <v/>
      </c>
      <c r="E3702" s="1" t="str">
        <f>IF(Tablas!E3700="","",Tablas!E3700)</f>
        <v/>
      </c>
      <c r="F3702" s="1" t="str">
        <f>IF(Tablas!F3700="","",Tablas!F3700)</f>
        <v/>
      </c>
      <c r="G3702" s="1" t="str">
        <f>IF(Tablas!I3700="","",Tablas!I3700)</f>
        <v/>
      </c>
      <c r="H3702" s="1" t="s">
        <v>911</v>
      </c>
      <c r="I3702" s="39" t="str">
        <f>IF($B3702="","",-SUMIFS(Tabla7[Cantidad],Tabla7[Código del producto],$B3702,Tabla7[Tipo de movimiento],"SALIDA",Tabla7[Mes],I$5))</f>
        <v/>
      </c>
      <c r="J3702" s="39" t="str">
        <f>IF($B3702="","",-SUMIFS(Tabla7[Cantidad],Tabla7[Código del producto],$B3702,Tabla7[Tipo de movimiento],"SALIDA",Tabla7[Mes],J$5))</f>
        <v/>
      </c>
      <c r="K3702" s="39" t="str">
        <f>IF($B3702="","",-SUMIFS(Tabla7[Cantidad],Tabla7[Código del producto],$B3702,Tabla7[Tipo de movimiento],"SALIDA",Tabla7[Mes],K$5))</f>
        <v/>
      </c>
      <c r="L3702" s="39" t="str">
        <f>IF($B3702="","",-SUMIFS(Tabla7[Cantidad],Tabla7[Código del producto],$B3702,Tabla7[Tipo de movimiento],"SALIDA",Tabla7[Mes],L$5))</f>
        <v/>
      </c>
      <c r="M3702" s="39" t="str">
        <f>IF($B3702="","",-SUMIFS(Tabla7[Cantidad],Tabla7[Código del producto],$B3702,Tabla7[Tipo de movimiento],"SALIDA",Tabla7[Mes],M$5))</f>
        <v/>
      </c>
      <c r="N3702" s="39" t="str">
        <f>IF($B3702="","",-SUMIFS(Tabla7[Cantidad],Tabla7[Código del producto],$B3702,Tabla7[Tipo de movimiento],"SALIDA",Tabla7[Mes],N$5))</f>
        <v/>
      </c>
      <c r="O3702" s="39" t="str">
        <f>IF($B3702="","",-SUMIFS(Tabla7[Cantidad],Tabla7[Código del producto],$B3702,Tabla7[Tipo de movimiento],"SALIDA",Tabla7[Mes],O$5))</f>
        <v/>
      </c>
      <c r="P3702" s="39" t="str">
        <f>IF($B3702="","",-SUMIFS(Tabla7[Cantidad],Tabla7[Código del producto],$B3702,Tabla7[Tipo de movimiento],"SALIDA",Tabla7[Mes],P$5))</f>
        <v/>
      </c>
      <c r="Q3702" s="39" t="str">
        <f t="shared" si="171"/>
        <v/>
      </c>
      <c r="R3702" s="51" t="str">
        <f>IF($B3702="","",IFERROR(VLOOKUP($B3702,'ABC rotación'!$C:$G,5,0),"C"))</f>
        <v/>
      </c>
      <c r="S3702" s="41" t="str">
        <f t="shared" si="172"/>
        <v/>
      </c>
      <c r="T3702" s="40" t="str">
        <f t="shared" si="173"/>
        <v/>
      </c>
      <c r="U3702" s="23" t="str">
        <f>IF($B3702="","",VLOOKUP($T3702,Tablas!$X$14:$Y$17,2,1))</f>
        <v/>
      </c>
    </row>
    <row r="3703" spans="2:21" x14ac:dyDescent="0.2">
      <c r="B3703" s="1" t="str">
        <f>IF(Tablas!B3701="","",Tablas!B3701)</f>
        <v/>
      </c>
      <c r="C3703" s="1" t="str">
        <f>IF(Tablas!C3701="","",Tablas!C3701)</f>
        <v/>
      </c>
      <c r="D3703" s="1" t="str">
        <f>IF(Tablas!D3701="","",Tablas!D3701)</f>
        <v/>
      </c>
      <c r="E3703" s="1" t="str">
        <f>IF(Tablas!E3701="","",Tablas!E3701)</f>
        <v/>
      </c>
      <c r="F3703" s="1" t="str">
        <f>IF(Tablas!F3701="","",Tablas!F3701)</f>
        <v/>
      </c>
      <c r="G3703" s="1" t="str">
        <f>IF(Tablas!I3701="","",Tablas!I3701)</f>
        <v/>
      </c>
      <c r="H3703" s="1" t="s">
        <v>911</v>
      </c>
      <c r="I3703" s="39" t="str">
        <f>IF($B3703="","",-SUMIFS(Tabla7[Cantidad],Tabla7[Código del producto],$B3703,Tabla7[Tipo de movimiento],"SALIDA",Tabla7[Mes],I$5))</f>
        <v/>
      </c>
      <c r="J3703" s="39" t="str">
        <f>IF($B3703="","",-SUMIFS(Tabla7[Cantidad],Tabla7[Código del producto],$B3703,Tabla7[Tipo de movimiento],"SALIDA",Tabla7[Mes],J$5))</f>
        <v/>
      </c>
      <c r="K3703" s="39" t="str">
        <f>IF($B3703="","",-SUMIFS(Tabla7[Cantidad],Tabla7[Código del producto],$B3703,Tabla7[Tipo de movimiento],"SALIDA",Tabla7[Mes],K$5))</f>
        <v/>
      </c>
      <c r="L3703" s="39" t="str">
        <f>IF($B3703="","",-SUMIFS(Tabla7[Cantidad],Tabla7[Código del producto],$B3703,Tabla7[Tipo de movimiento],"SALIDA",Tabla7[Mes],L$5))</f>
        <v/>
      </c>
      <c r="M3703" s="39" t="str">
        <f>IF($B3703="","",-SUMIFS(Tabla7[Cantidad],Tabla7[Código del producto],$B3703,Tabla7[Tipo de movimiento],"SALIDA",Tabla7[Mes],M$5))</f>
        <v/>
      </c>
      <c r="N3703" s="39" t="str">
        <f>IF($B3703="","",-SUMIFS(Tabla7[Cantidad],Tabla7[Código del producto],$B3703,Tabla7[Tipo de movimiento],"SALIDA",Tabla7[Mes],N$5))</f>
        <v/>
      </c>
      <c r="O3703" s="39" t="str">
        <f>IF($B3703="","",-SUMIFS(Tabla7[Cantidad],Tabla7[Código del producto],$B3703,Tabla7[Tipo de movimiento],"SALIDA",Tabla7[Mes],O$5))</f>
        <v/>
      </c>
      <c r="P3703" s="39" t="str">
        <f>IF($B3703="","",-SUMIFS(Tabla7[Cantidad],Tabla7[Código del producto],$B3703,Tabla7[Tipo de movimiento],"SALIDA",Tabla7[Mes],P$5))</f>
        <v/>
      </c>
      <c r="Q3703" s="39" t="str">
        <f t="shared" si="171"/>
        <v/>
      </c>
      <c r="R3703" s="51" t="str">
        <f>IF($B3703="","",IFERROR(VLOOKUP($B3703,'ABC rotación'!$C:$G,5,0),"C"))</f>
        <v/>
      </c>
      <c r="S3703" s="41" t="str">
        <f t="shared" si="172"/>
        <v/>
      </c>
      <c r="T3703" s="40" t="str">
        <f t="shared" si="173"/>
        <v/>
      </c>
      <c r="U3703" s="23" t="str">
        <f>IF($B3703="","",VLOOKUP($T3703,Tablas!$X$14:$Y$17,2,1))</f>
        <v/>
      </c>
    </row>
    <row r="3704" spans="2:21" x14ac:dyDescent="0.2">
      <c r="B3704" s="1" t="str">
        <f>IF(Tablas!B3702="","",Tablas!B3702)</f>
        <v/>
      </c>
      <c r="C3704" s="1" t="str">
        <f>IF(Tablas!C3702="","",Tablas!C3702)</f>
        <v/>
      </c>
      <c r="D3704" s="1" t="str">
        <f>IF(Tablas!D3702="","",Tablas!D3702)</f>
        <v/>
      </c>
      <c r="E3704" s="1" t="str">
        <f>IF(Tablas!E3702="","",Tablas!E3702)</f>
        <v/>
      </c>
      <c r="F3704" s="1" t="str">
        <f>IF(Tablas!F3702="","",Tablas!F3702)</f>
        <v/>
      </c>
      <c r="G3704" s="1" t="str">
        <f>IF(Tablas!I3702="","",Tablas!I3702)</f>
        <v/>
      </c>
      <c r="H3704" s="1" t="s">
        <v>911</v>
      </c>
      <c r="I3704" s="39" t="str">
        <f>IF($B3704="","",-SUMIFS(Tabla7[Cantidad],Tabla7[Código del producto],$B3704,Tabla7[Tipo de movimiento],"SALIDA",Tabla7[Mes],I$5))</f>
        <v/>
      </c>
      <c r="J3704" s="39" t="str">
        <f>IF($B3704="","",-SUMIFS(Tabla7[Cantidad],Tabla7[Código del producto],$B3704,Tabla7[Tipo de movimiento],"SALIDA",Tabla7[Mes],J$5))</f>
        <v/>
      </c>
      <c r="K3704" s="39" t="str">
        <f>IF($B3704="","",-SUMIFS(Tabla7[Cantidad],Tabla7[Código del producto],$B3704,Tabla7[Tipo de movimiento],"SALIDA",Tabla7[Mes],K$5))</f>
        <v/>
      </c>
      <c r="L3704" s="39" t="str">
        <f>IF($B3704="","",-SUMIFS(Tabla7[Cantidad],Tabla7[Código del producto],$B3704,Tabla7[Tipo de movimiento],"SALIDA",Tabla7[Mes],L$5))</f>
        <v/>
      </c>
      <c r="M3704" s="39" t="str">
        <f>IF($B3704="","",-SUMIFS(Tabla7[Cantidad],Tabla7[Código del producto],$B3704,Tabla7[Tipo de movimiento],"SALIDA",Tabla7[Mes],M$5))</f>
        <v/>
      </c>
      <c r="N3704" s="39" t="str">
        <f>IF($B3704="","",-SUMIFS(Tabla7[Cantidad],Tabla7[Código del producto],$B3704,Tabla7[Tipo de movimiento],"SALIDA",Tabla7[Mes],N$5))</f>
        <v/>
      </c>
      <c r="O3704" s="39" t="str">
        <f>IF($B3704="","",-SUMIFS(Tabla7[Cantidad],Tabla7[Código del producto],$B3704,Tabla7[Tipo de movimiento],"SALIDA",Tabla7[Mes],O$5))</f>
        <v/>
      </c>
      <c r="P3704" s="39" t="str">
        <f>IF($B3704="","",-SUMIFS(Tabla7[Cantidad],Tabla7[Código del producto],$B3704,Tabla7[Tipo de movimiento],"SALIDA",Tabla7[Mes],P$5))</f>
        <v/>
      </c>
      <c r="Q3704" s="39" t="str">
        <f t="shared" si="171"/>
        <v/>
      </c>
      <c r="R3704" s="51" t="str">
        <f>IF($B3704="","",IFERROR(VLOOKUP($B3704,'ABC rotación'!$C:$G,5,0),"C"))</f>
        <v/>
      </c>
      <c r="S3704" s="41" t="str">
        <f t="shared" si="172"/>
        <v/>
      </c>
      <c r="T3704" s="40" t="str">
        <f t="shared" si="173"/>
        <v/>
      </c>
      <c r="U3704" s="23" t="str">
        <f>IF($B3704="","",VLOOKUP($T3704,Tablas!$X$14:$Y$17,2,1))</f>
        <v/>
      </c>
    </row>
    <row r="3705" spans="2:21" x14ac:dyDescent="0.2">
      <c r="B3705" s="1" t="str">
        <f>IF(Tablas!B3703="","",Tablas!B3703)</f>
        <v/>
      </c>
      <c r="C3705" s="1" t="str">
        <f>IF(Tablas!C3703="","",Tablas!C3703)</f>
        <v/>
      </c>
      <c r="D3705" s="1" t="str">
        <f>IF(Tablas!D3703="","",Tablas!D3703)</f>
        <v/>
      </c>
      <c r="E3705" s="1" t="str">
        <f>IF(Tablas!E3703="","",Tablas!E3703)</f>
        <v/>
      </c>
      <c r="F3705" s="1" t="str">
        <f>IF(Tablas!F3703="","",Tablas!F3703)</f>
        <v/>
      </c>
      <c r="G3705" s="1" t="str">
        <f>IF(Tablas!I3703="","",Tablas!I3703)</f>
        <v/>
      </c>
      <c r="H3705" s="1" t="s">
        <v>911</v>
      </c>
      <c r="I3705" s="39" t="str">
        <f>IF($B3705="","",-SUMIFS(Tabla7[Cantidad],Tabla7[Código del producto],$B3705,Tabla7[Tipo de movimiento],"SALIDA",Tabla7[Mes],I$5))</f>
        <v/>
      </c>
      <c r="J3705" s="39" t="str">
        <f>IF($B3705="","",-SUMIFS(Tabla7[Cantidad],Tabla7[Código del producto],$B3705,Tabla7[Tipo de movimiento],"SALIDA",Tabla7[Mes],J$5))</f>
        <v/>
      </c>
      <c r="K3705" s="39" t="str">
        <f>IF($B3705="","",-SUMIFS(Tabla7[Cantidad],Tabla7[Código del producto],$B3705,Tabla7[Tipo de movimiento],"SALIDA",Tabla7[Mes],K$5))</f>
        <v/>
      </c>
      <c r="L3705" s="39" t="str">
        <f>IF($B3705="","",-SUMIFS(Tabla7[Cantidad],Tabla7[Código del producto],$B3705,Tabla7[Tipo de movimiento],"SALIDA",Tabla7[Mes],L$5))</f>
        <v/>
      </c>
      <c r="M3705" s="39" t="str">
        <f>IF($B3705="","",-SUMIFS(Tabla7[Cantidad],Tabla7[Código del producto],$B3705,Tabla7[Tipo de movimiento],"SALIDA",Tabla7[Mes],M$5))</f>
        <v/>
      </c>
      <c r="N3705" s="39" t="str">
        <f>IF($B3705="","",-SUMIFS(Tabla7[Cantidad],Tabla7[Código del producto],$B3705,Tabla7[Tipo de movimiento],"SALIDA",Tabla7[Mes],N$5))</f>
        <v/>
      </c>
      <c r="O3705" s="39" t="str">
        <f>IF($B3705="","",-SUMIFS(Tabla7[Cantidad],Tabla7[Código del producto],$B3705,Tabla7[Tipo de movimiento],"SALIDA",Tabla7[Mes],O$5))</f>
        <v/>
      </c>
      <c r="P3705" s="39" t="str">
        <f>IF($B3705="","",-SUMIFS(Tabla7[Cantidad],Tabla7[Código del producto],$B3705,Tabla7[Tipo de movimiento],"SALIDA",Tabla7[Mes],P$5))</f>
        <v/>
      </c>
      <c r="Q3705" s="39" t="str">
        <f t="shared" si="171"/>
        <v/>
      </c>
      <c r="R3705" s="51" t="str">
        <f>IF($B3705="","",IFERROR(VLOOKUP($B3705,'ABC rotación'!$C:$G,5,0),"C"))</f>
        <v/>
      </c>
      <c r="S3705" s="41" t="str">
        <f t="shared" si="172"/>
        <v/>
      </c>
      <c r="T3705" s="40" t="str">
        <f t="shared" si="173"/>
        <v/>
      </c>
      <c r="U3705" s="23" t="str">
        <f>IF($B3705="","",VLOOKUP($T3705,Tablas!$X$14:$Y$17,2,1))</f>
        <v/>
      </c>
    </row>
    <row r="3706" spans="2:21" x14ac:dyDescent="0.2">
      <c r="B3706" s="1" t="str">
        <f>IF(Tablas!B3704="","",Tablas!B3704)</f>
        <v/>
      </c>
      <c r="C3706" s="1" t="str">
        <f>IF(Tablas!C3704="","",Tablas!C3704)</f>
        <v/>
      </c>
      <c r="D3706" s="1" t="str">
        <f>IF(Tablas!D3704="","",Tablas!D3704)</f>
        <v/>
      </c>
      <c r="E3706" s="1" t="str">
        <f>IF(Tablas!E3704="","",Tablas!E3704)</f>
        <v/>
      </c>
      <c r="F3706" s="1" t="str">
        <f>IF(Tablas!F3704="","",Tablas!F3704)</f>
        <v/>
      </c>
      <c r="G3706" s="1" t="str">
        <f>IF(Tablas!I3704="","",Tablas!I3704)</f>
        <v/>
      </c>
      <c r="H3706" s="1" t="s">
        <v>911</v>
      </c>
      <c r="I3706" s="39" t="str">
        <f>IF($B3706="","",-SUMIFS(Tabla7[Cantidad],Tabla7[Código del producto],$B3706,Tabla7[Tipo de movimiento],"SALIDA",Tabla7[Mes],I$5))</f>
        <v/>
      </c>
      <c r="J3706" s="39" t="str">
        <f>IF($B3706="","",-SUMIFS(Tabla7[Cantidad],Tabla7[Código del producto],$B3706,Tabla7[Tipo de movimiento],"SALIDA",Tabla7[Mes],J$5))</f>
        <v/>
      </c>
      <c r="K3706" s="39" t="str">
        <f>IF($B3706="","",-SUMIFS(Tabla7[Cantidad],Tabla7[Código del producto],$B3706,Tabla7[Tipo de movimiento],"SALIDA",Tabla7[Mes],K$5))</f>
        <v/>
      </c>
      <c r="L3706" s="39" t="str">
        <f>IF($B3706="","",-SUMIFS(Tabla7[Cantidad],Tabla7[Código del producto],$B3706,Tabla7[Tipo de movimiento],"SALIDA",Tabla7[Mes],L$5))</f>
        <v/>
      </c>
      <c r="M3706" s="39" t="str">
        <f>IF($B3706="","",-SUMIFS(Tabla7[Cantidad],Tabla7[Código del producto],$B3706,Tabla7[Tipo de movimiento],"SALIDA",Tabla7[Mes],M$5))</f>
        <v/>
      </c>
      <c r="N3706" s="39" t="str">
        <f>IF($B3706="","",-SUMIFS(Tabla7[Cantidad],Tabla7[Código del producto],$B3706,Tabla7[Tipo de movimiento],"SALIDA",Tabla7[Mes],N$5))</f>
        <v/>
      </c>
      <c r="O3706" s="39" t="str">
        <f>IF($B3706="","",-SUMIFS(Tabla7[Cantidad],Tabla7[Código del producto],$B3706,Tabla7[Tipo de movimiento],"SALIDA",Tabla7[Mes],O$5))</f>
        <v/>
      </c>
      <c r="P3706" s="39" t="str">
        <f>IF($B3706="","",-SUMIFS(Tabla7[Cantidad],Tabla7[Código del producto],$B3706,Tabla7[Tipo de movimiento],"SALIDA",Tabla7[Mes],P$5))</f>
        <v/>
      </c>
      <c r="Q3706" s="39" t="str">
        <f t="shared" si="171"/>
        <v/>
      </c>
      <c r="R3706" s="51" t="str">
        <f>IF($B3706="","",IFERROR(VLOOKUP($B3706,'ABC rotación'!$C:$G,5,0),"C"))</f>
        <v/>
      </c>
      <c r="S3706" s="41" t="str">
        <f t="shared" si="172"/>
        <v/>
      </c>
      <c r="T3706" s="40" t="str">
        <f t="shared" si="173"/>
        <v/>
      </c>
      <c r="U3706" s="23" t="str">
        <f>IF($B3706="","",VLOOKUP($T3706,Tablas!$X$14:$Y$17,2,1))</f>
        <v/>
      </c>
    </row>
    <row r="3707" spans="2:21" x14ac:dyDescent="0.2">
      <c r="B3707" s="1" t="str">
        <f>IF(Tablas!B3705="","",Tablas!B3705)</f>
        <v/>
      </c>
      <c r="C3707" s="1" t="str">
        <f>IF(Tablas!C3705="","",Tablas!C3705)</f>
        <v/>
      </c>
      <c r="D3707" s="1" t="str">
        <f>IF(Tablas!D3705="","",Tablas!D3705)</f>
        <v/>
      </c>
      <c r="E3707" s="1" t="str">
        <f>IF(Tablas!E3705="","",Tablas!E3705)</f>
        <v/>
      </c>
      <c r="F3707" s="1" t="str">
        <f>IF(Tablas!F3705="","",Tablas!F3705)</f>
        <v/>
      </c>
      <c r="G3707" s="1" t="str">
        <f>IF(Tablas!I3705="","",Tablas!I3705)</f>
        <v/>
      </c>
      <c r="H3707" s="1" t="s">
        <v>911</v>
      </c>
      <c r="I3707" s="39" t="str">
        <f>IF($B3707="","",-SUMIFS(Tabla7[Cantidad],Tabla7[Código del producto],$B3707,Tabla7[Tipo de movimiento],"SALIDA",Tabla7[Mes],I$5))</f>
        <v/>
      </c>
      <c r="J3707" s="39" t="str">
        <f>IF($B3707="","",-SUMIFS(Tabla7[Cantidad],Tabla7[Código del producto],$B3707,Tabla7[Tipo de movimiento],"SALIDA",Tabla7[Mes],J$5))</f>
        <v/>
      </c>
      <c r="K3707" s="39" t="str">
        <f>IF($B3707="","",-SUMIFS(Tabla7[Cantidad],Tabla7[Código del producto],$B3707,Tabla7[Tipo de movimiento],"SALIDA",Tabla7[Mes],K$5))</f>
        <v/>
      </c>
      <c r="L3707" s="39" t="str">
        <f>IF($B3707="","",-SUMIFS(Tabla7[Cantidad],Tabla7[Código del producto],$B3707,Tabla7[Tipo de movimiento],"SALIDA",Tabla7[Mes],L$5))</f>
        <v/>
      </c>
      <c r="M3707" s="39" t="str">
        <f>IF($B3707="","",-SUMIFS(Tabla7[Cantidad],Tabla7[Código del producto],$B3707,Tabla7[Tipo de movimiento],"SALIDA",Tabla7[Mes],M$5))</f>
        <v/>
      </c>
      <c r="N3707" s="39" t="str">
        <f>IF($B3707="","",-SUMIFS(Tabla7[Cantidad],Tabla7[Código del producto],$B3707,Tabla7[Tipo de movimiento],"SALIDA",Tabla7[Mes],N$5))</f>
        <v/>
      </c>
      <c r="O3707" s="39" t="str">
        <f>IF($B3707="","",-SUMIFS(Tabla7[Cantidad],Tabla7[Código del producto],$B3707,Tabla7[Tipo de movimiento],"SALIDA",Tabla7[Mes],O$5))</f>
        <v/>
      </c>
      <c r="P3707" s="39" t="str">
        <f>IF($B3707="","",-SUMIFS(Tabla7[Cantidad],Tabla7[Código del producto],$B3707,Tabla7[Tipo de movimiento],"SALIDA",Tabla7[Mes],P$5))</f>
        <v/>
      </c>
      <c r="Q3707" s="39" t="str">
        <f t="shared" si="171"/>
        <v/>
      </c>
      <c r="R3707" s="51" t="str">
        <f>IF($B3707="","",IFERROR(VLOOKUP($B3707,'ABC rotación'!$C:$G,5,0),"C"))</f>
        <v/>
      </c>
      <c r="S3707" s="41" t="str">
        <f t="shared" si="172"/>
        <v/>
      </c>
      <c r="T3707" s="40" t="str">
        <f t="shared" si="173"/>
        <v/>
      </c>
      <c r="U3707" s="23" t="str">
        <f>IF($B3707="","",VLOOKUP($T3707,Tablas!$X$14:$Y$17,2,1))</f>
        <v/>
      </c>
    </row>
    <row r="3708" spans="2:21" x14ac:dyDescent="0.2">
      <c r="B3708" s="1" t="str">
        <f>IF(Tablas!B3706="","",Tablas!B3706)</f>
        <v/>
      </c>
      <c r="C3708" s="1" t="str">
        <f>IF(Tablas!C3706="","",Tablas!C3706)</f>
        <v/>
      </c>
      <c r="D3708" s="1" t="str">
        <f>IF(Tablas!D3706="","",Tablas!D3706)</f>
        <v/>
      </c>
      <c r="E3708" s="1" t="str">
        <f>IF(Tablas!E3706="","",Tablas!E3706)</f>
        <v/>
      </c>
      <c r="F3708" s="1" t="str">
        <f>IF(Tablas!F3706="","",Tablas!F3706)</f>
        <v/>
      </c>
      <c r="G3708" s="1" t="str">
        <f>IF(Tablas!I3706="","",Tablas!I3706)</f>
        <v/>
      </c>
      <c r="H3708" s="1" t="s">
        <v>911</v>
      </c>
      <c r="I3708" s="39" t="str">
        <f>IF($B3708="","",-SUMIFS(Tabla7[Cantidad],Tabla7[Código del producto],$B3708,Tabla7[Tipo de movimiento],"SALIDA",Tabla7[Mes],I$5))</f>
        <v/>
      </c>
      <c r="J3708" s="39" t="str">
        <f>IF($B3708="","",-SUMIFS(Tabla7[Cantidad],Tabla7[Código del producto],$B3708,Tabla7[Tipo de movimiento],"SALIDA",Tabla7[Mes],J$5))</f>
        <v/>
      </c>
      <c r="K3708" s="39" t="str">
        <f>IF($B3708="","",-SUMIFS(Tabla7[Cantidad],Tabla7[Código del producto],$B3708,Tabla7[Tipo de movimiento],"SALIDA",Tabla7[Mes],K$5))</f>
        <v/>
      </c>
      <c r="L3708" s="39" t="str">
        <f>IF($B3708="","",-SUMIFS(Tabla7[Cantidad],Tabla7[Código del producto],$B3708,Tabla7[Tipo de movimiento],"SALIDA",Tabla7[Mes],L$5))</f>
        <v/>
      </c>
      <c r="M3708" s="39" t="str">
        <f>IF($B3708="","",-SUMIFS(Tabla7[Cantidad],Tabla7[Código del producto],$B3708,Tabla7[Tipo de movimiento],"SALIDA",Tabla7[Mes],M$5))</f>
        <v/>
      </c>
      <c r="N3708" s="39" t="str">
        <f>IF($B3708="","",-SUMIFS(Tabla7[Cantidad],Tabla7[Código del producto],$B3708,Tabla7[Tipo de movimiento],"SALIDA",Tabla7[Mes],N$5))</f>
        <v/>
      </c>
      <c r="O3708" s="39" t="str">
        <f>IF($B3708="","",-SUMIFS(Tabla7[Cantidad],Tabla7[Código del producto],$B3708,Tabla7[Tipo de movimiento],"SALIDA",Tabla7[Mes],O$5))</f>
        <v/>
      </c>
      <c r="P3708" s="39" t="str">
        <f>IF($B3708="","",-SUMIFS(Tabla7[Cantidad],Tabla7[Código del producto],$B3708,Tabla7[Tipo de movimiento],"SALIDA",Tabla7[Mes],P$5))</f>
        <v/>
      </c>
      <c r="Q3708" s="39" t="str">
        <f t="shared" si="171"/>
        <v/>
      </c>
      <c r="R3708" s="51" t="str">
        <f>IF($B3708="","",IFERROR(VLOOKUP($B3708,'ABC rotación'!$C:$G,5,0),"C"))</f>
        <v/>
      </c>
      <c r="S3708" s="41" t="str">
        <f t="shared" si="172"/>
        <v/>
      </c>
      <c r="T3708" s="40" t="str">
        <f t="shared" si="173"/>
        <v/>
      </c>
      <c r="U3708" s="23" t="str">
        <f>IF($B3708="","",VLOOKUP($T3708,Tablas!$X$14:$Y$17,2,1))</f>
        <v/>
      </c>
    </row>
    <row r="3709" spans="2:21" x14ac:dyDescent="0.2">
      <c r="B3709" s="1" t="str">
        <f>IF(Tablas!B3707="","",Tablas!B3707)</f>
        <v/>
      </c>
      <c r="C3709" s="1" t="str">
        <f>IF(Tablas!C3707="","",Tablas!C3707)</f>
        <v/>
      </c>
      <c r="D3709" s="1" t="str">
        <f>IF(Tablas!D3707="","",Tablas!D3707)</f>
        <v/>
      </c>
      <c r="E3709" s="1" t="str">
        <f>IF(Tablas!E3707="","",Tablas!E3707)</f>
        <v/>
      </c>
      <c r="F3709" s="1" t="str">
        <f>IF(Tablas!F3707="","",Tablas!F3707)</f>
        <v/>
      </c>
      <c r="G3709" s="1" t="str">
        <f>IF(Tablas!I3707="","",Tablas!I3707)</f>
        <v/>
      </c>
      <c r="H3709" s="1" t="s">
        <v>911</v>
      </c>
      <c r="I3709" s="39" t="str">
        <f>IF($B3709="","",-SUMIFS(Tabla7[Cantidad],Tabla7[Código del producto],$B3709,Tabla7[Tipo de movimiento],"SALIDA",Tabla7[Mes],I$5))</f>
        <v/>
      </c>
      <c r="J3709" s="39" t="str">
        <f>IF($B3709="","",-SUMIFS(Tabla7[Cantidad],Tabla7[Código del producto],$B3709,Tabla7[Tipo de movimiento],"SALIDA",Tabla7[Mes],J$5))</f>
        <v/>
      </c>
      <c r="K3709" s="39" t="str">
        <f>IF($B3709="","",-SUMIFS(Tabla7[Cantidad],Tabla7[Código del producto],$B3709,Tabla7[Tipo de movimiento],"SALIDA",Tabla7[Mes],K$5))</f>
        <v/>
      </c>
      <c r="L3709" s="39" t="str">
        <f>IF($B3709="","",-SUMIFS(Tabla7[Cantidad],Tabla7[Código del producto],$B3709,Tabla7[Tipo de movimiento],"SALIDA",Tabla7[Mes],L$5))</f>
        <v/>
      </c>
      <c r="M3709" s="39" t="str">
        <f>IF($B3709="","",-SUMIFS(Tabla7[Cantidad],Tabla7[Código del producto],$B3709,Tabla7[Tipo de movimiento],"SALIDA",Tabla7[Mes],M$5))</f>
        <v/>
      </c>
      <c r="N3709" s="39" t="str">
        <f>IF($B3709="","",-SUMIFS(Tabla7[Cantidad],Tabla7[Código del producto],$B3709,Tabla7[Tipo de movimiento],"SALIDA",Tabla7[Mes],N$5))</f>
        <v/>
      </c>
      <c r="O3709" s="39" t="str">
        <f>IF($B3709="","",-SUMIFS(Tabla7[Cantidad],Tabla7[Código del producto],$B3709,Tabla7[Tipo de movimiento],"SALIDA",Tabla7[Mes],O$5))</f>
        <v/>
      </c>
      <c r="P3709" s="39" t="str">
        <f>IF($B3709="","",-SUMIFS(Tabla7[Cantidad],Tabla7[Código del producto],$B3709,Tabla7[Tipo de movimiento],"SALIDA",Tabla7[Mes],P$5))</f>
        <v/>
      </c>
      <c r="Q3709" s="39" t="str">
        <f t="shared" si="171"/>
        <v/>
      </c>
      <c r="R3709" s="51" t="str">
        <f>IF($B3709="","",IFERROR(VLOOKUP($B3709,'ABC rotación'!$C:$G,5,0),"C"))</f>
        <v/>
      </c>
      <c r="S3709" s="41" t="str">
        <f t="shared" si="172"/>
        <v/>
      </c>
      <c r="T3709" s="40" t="str">
        <f t="shared" si="173"/>
        <v/>
      </c>
      <c r="U3709" s="23" t="str">
        <f>IF($B3709="","",VLOOKUP($T3709,Tablas!$X$14:$Y$17,2,1))</f>
        <v/>
      </c>
    </row>
    <row r="3710" spans="2:21" x14ac:dyDescent="0.2">
      <c r="B3710" s="1" t="str">
        <f>IF(Tablas!B3708="","",Tablas!B3708)</f>
        <v/>
      </c>
      <c r="C3710" s="1" t="str">
        <f>IF(Tablas!C3708="","",Tablas!C3708)</f>
        <v/>
      </c>
      <c r="D3710" s="1" t="str">
        <f>IF(Tablas!D3708="","",Tablas!D3708)</f>
        <v/>
      </c>
      <c r="E3710" s="1" t="str">
        <f>IF(Tablas!E3708="","",Tablas!E3708)</f>
        <v/>
      </c>
      <c r="F3710" s="1" t="str">
        <f>IF(Tablas!F3708="","",Tablas!F3708)</f>
        <v/>
      </c>
      <c r="G3710" s="1" t="str">
        <f>IF(Tablas!I3708="","",Tablas!I3708)</f>
        <v/>
      </c>
      <c r="H3710" s="1" t="s">
        <v>911</v>
      </c>
      <c r="I3710" s="39" t="str">
        <f>IF($B3710="","",-SUMIFS(Tabla7[Cantidad],Tabla7[Código del producto],$B3710,Tabla7[Tipo de movimiento],"SALIDA",Tabla7[Mes],I$5))</f>
        <v/>
      </c>
      <c r="J3710" s="39" t="str">
        <f>IF($B3710="","",-SUMIFS(Tabla7[Cantidad],Tabla7[Código del producto],$B3710,Tabla7[Tipo de movimiento],"SALIDA",Tabla7[Mes],J$5))</f>
        <v/>
      </c>
      <c r="K3710" s="39" t="str">
        <f>IF($B3710="","",-SUMIFS(Tabla7[Cantidad],Tabla7[Código del producto],$B3710,Tabla7[Tipo de movimiento],"SALIDA",Tabla7[Mes],K$5))</f>
        <v/>
      </c>
      <c r="L3710" s="39" t="str">
        <f>IF($B3710="","",-SUMIFS(Tabla7[Cantidad],Tabla7[Código del producto],$B3710,Tabla7[Tipo de movimiento],"SALIDA",Tabla7[Mes],L$5))</f>
        <v/>
      </c>
      <c r="M3710" s="39" t="str">
        <f>IF($B3710="","",-SUMIFS(Tabla7[Cantidad],Tabla7[Código del producto],$B3710,Tabla7[Tipo de movimiento],"SALIDA",Tabla7[Mes],M$5))</f>
        <v/>
      </c>
      <c r="N3710" s="39" t="str">
        <f>IF($B3710="","",-SUMIFS(Tabla7[Cantidad],Tabla7[Código del producto],$B3710,Tabla7[Tipo de movimiento],"SALIDA",Tabla7[Mes],N$5))</f>
        <v/>
      </c>
      <c r="O3710" s="39" t="str">
        <f>IF($B3710="","",-SUMIFS(Tabla7[Cantidad],Tabla7[Código del producto],$B3710,Tabla7[Tipo de movimiento],"SALIDA",Tabla7[Mes],O$5))</f>
        <v/>
      </c>
      <c r="P3710" s="39" t="str">
        <f>IF($B3710="","",-SUMIFS(Tabla7[Cantidad],Tabla7[Código del producto],$B3710,Tabla7[Tipo de movimiento],"SALIDA",Tabla7[Mes],P$5))</f>
        <v/>
      </c>
      <c r="Q3710" s="39" t="str">
        <f t="shared" si="171"/>
        <v/>
      </c>
      <c r="R3710" s="51" t="str">
        <f>IF($B3710="","",IFERROR(VLOOKUP($B3710,'ABC rotación'!$C:$G,5,0),"C"))</f>
        <v/>
      </c>
      <c r="S3710" s="41" t="str">
        <f t="shared" si="172"/>
        <v/>
      </c>
      <c r="T3710" s="40" t="str">
        <f t="shared" si="173"/>
        <v/>
      </c>
      <c r="U3710" s="23" t="str">
        <f>IF($B3710="","",VLOOKUP($T3710,Tablas!$X$14:$Y$17,2,1))</f>
        <v/>
      </c>
    </row>
    <row r="3711" spans="2:21" x14ac:dyDescent="0.2">
      <c r="B3711" s="1" t="str">
        <f>IF(Tablas!B3709="","",Tablas!B3709)</f>
        <v/>
      </c>
      <c r="C3711" s="1" t="str">
        <f>IF(Tablas!C3709="","",Tablas!C3709)</f>
        <v/>
      </c>
      <c r="D3711" s="1" t="str">
        <f>IF(Tablas!D3709="","",Tablas!D3709)</f>
        <v/>
      </c>
      <c r="E3711" s="1" t="str">
        <f>IF(Tablas!E3709="","",Tablas!E3709)</f>
        <v/>
      </c>
      <c r="F3711" s="1" t="str">
        <f>IF(Tablas!F3709="","",Tablas!F3709)</f>
        <v/>
      </c>
      <c r="G3711" s="1" t="str">
        <f>IF(Tablas!I3709="","",Tablas!I3709)</f>
        <v/>
      </c>
      <c r="H3711" s="1" t="s">
        <v>911</v>
      </c>
      <c r="I3711" s="39" t="str">
        <f>IF($B3711="","",-SUMIFS(Tabla7[Cantidad],Tabla7[Código del producto],$B3711,Tabla7[Tipo de movimiento],"SALIDA",Tabla7[Mes],I$5))</f>
        <v/>
      </c>
      <c r="J3711" s="39" t="str">
        <f>IF($B3711="","",-SUMIFS(Tabla7[Cantidad],Tabla7[Código del producto],$B3711,Tabla7[Tipo de movimiento],"SALIDA",Tabla7[Mes],J$5))</f>
        <v/>
      </c>
      <c r="K3711" s="39" t="str">
        <f>IF($B3711="","",-SUMIFS(Tabla7[Cantidad],Tabla7[Código del producto],$B3711,Tabla7[Tipo de movimiento],"SALIDA",Tabla7[Mes],K$5))</f>
        <v/>
      </c>
      <c r="L3711" s="39" t="str">
        <f>IF($B3711="","",-SUMIFS(Tabla7[Cantidad],Tabla7[Código del producto],$B3711,Tabla7[Tipo de movimiento],"SALIDA",Tabla7[Mes],L$5))</f>
        <v/>
      </c>
      <c r="M3711" s="39" t="str">
        <f>IF($B3711="","",-SUMIFS(Tabla7[Cantidad],Tabla7[Código del producto],$B3711,Tabla7[Tipo de movimiento],"SALIDA",Tabla7[Mes],M$5))</f>
        <v/>
      </c>
      <c r="N3711" s="39" t="str">
        <f>IF($B3711="","",-SUMIFS(Tabla7[Cantidad],Tabla7[Código del producto],$B3711,Tabla7[Tipo de movimiento],"SALIDA",Tabla7[Mes],N$5))</f>
        <v/>
      </c>
      <c r="O3711" s="39" t="str">
        <f>IF($B3711="","",-SUMIFS(Tabla7[Cantidad],Tabla7[Código del producto],$B3711,Tabla7[Tipo de movimiento],"SALIDA",Tabla7[Mes],O$5))</f>
        <v/>
      </c>
      <c r="P3711" s="39" t="str">
        <f>IF($B3711="","",-SUMIFS(Tabla7[Cantidad],Tabla7[Código del producto],$B3711,Tabla7[Tipo de movimiento],"SALIDA",Tabla7[Mes],P$5))</f>
        <v/>
      </c>
      <c r="Q3711" s="39" t="str">
        <f t="shared" si="171"/>
        <v/>
      </c>
      <c r="R3711" s="51" t="str">
        <f>IF($B3711="","",IFERROR(VLOOKUP($B3711,'ABC rotación'!$C:$G,5,0),"C"))</f>
        <v/>
      </c>
      <c r="S3711" s="41" t="str">
        <f t="shared" si="172"/>
        <v/>
      </c>
      <c r="T3711" s="40" t="str">
        <f t="shared" si="173"/>
        <v/>
      </c>
      <c r="U3711" s="23" t="str">
        <f>IF($B3711="","",VLOOKUP($T3711,Tablas!$X$14:$Y$17,2,1))</f>
        <v/>
      </c>
    </row>
    <row r="3712" spans="2:21" x14ac:dyDescent="0.2">
      <c r="B3712" s="1" t="str">
        <f>IF(Tablas!B3710="","",Tablas!B3710)</f>
        <v/>
      </c>
      <c r="C3712" s="1" t="str">
        <f>IF(Tablas!C3710="","",Tablas!C3710)</f>
        <v/>
      </c>
      <c r="D3712" s="1" t="str">
        <f>IF(Tablas!D3710="","",Tablas!D3710)</f>
        <v/>
      </c>
      <c r="E3712" s="1" t="str">
        <f>IF(Tablas!E3710="","",Tablas!E3710)</f>
        <v/>
      </c>
      <c r="F3712" s="1" t="str">
        <f>IF(Tablas!F3710="","",Tablas!F3710)</f>
        <v/>
      </c>
      <c r="G3712" s="1" t="str">
        <f>IF(Tablas!I3710="","",Tablas!I3710)</f>
        <v/>
      </c>
      <c r="H3712" s="1" t="s">
        <v>911</v>
      </c>
      <c r="I3712" s="39" t="str">
        <f>IF($B3712="","",-SUMIFS(Tabla7[Cantidad],Tabla7[Código del producto],$B3712,Tabla7[Tipo de movimiento],"SALIDA",Tabla7[Mes],I$5))</f>
        <v/>
      </c>
      <c r="J3712" s="39" t="str">
        <f>IF($B3712="","",-SUMIFS(Tabla7[Cantidad],Tabla7[Código del producto],$B3712,Tabla7[Tipo de movimiento],"SALIDA",Tabla7[Mes],J$5))</f>
        <v/>
      </c>
      <c r="K3712" s="39" t="str">
        <f>IF($B3712="","",-SUMIFS(Tabla7[Cantidad],Tabla7[Código del producto],$B3712,Tabla7[Tipo de movimiento],"SALIDA",Tabla7[Mes],K$5))</f>
        <v/>
      </c>
      <c r="L3712" s="39" t="str">
        <f>IF($B3712="","",-SUMIFS(Tabla7[Cantidad],Tabla7[Código del producto],$B3712,Tabla7[Tipo de movimiento],"SALIDA",Tabla7[Mes],L$5))</f>
        <v/>
      </c>
      <c r="M3712" s="39" t="str">
        <f>IF($B3712="","",-SUMIFS(Tabla7[Cantidad],Tabla7[Código del producto],$B3712,Tabla7[Tipo de movimiento],"SALIDA",Tabla7[Mes],M$5))</f>
        <v/>
      </c>
      <c r="N3712" s="39" t="str">
        <f>IF($B3712="","",-SUMIFS(Tabla7[Cantidad],Tabla7[Código del producto],$B3712,Tabla7[Tipo de movimiento],"SALIDA",Tabla7[Mes],N$5))</f>
        <v/>
      </c>
      <c r="O3712" s="39" t="str">
        <f>IF($B3712="","",-SUMIFS(Tabla7[Cantidad],Tabla7[Código del producto],$B3712,Tabla7[Tipo de movimiento],"SALIDA",Tabla7[Mes],O$5))</f>
        <v/>
      </c>
      <c r="P3712" s="39" t="str">
        <f>IF($B3712="","",-SUMIFS(Tabla7[Cantidad],Tabla7[Código del producto],$B3712,Tabla7[Tipo de movimiento],"SALIDA",Tabla7[Mes],P$5))</f>
        <v/>
      </c>
      <c r="Q3712" s="39" t="str">
        <f t="shared" si="171"/>
        <v/>
      </c>
      <c r="R3712" s="51" t="str">
        <f>IF($B3712="","",IFERROR(VLOOKUP($B3712,'ABC rotación'!$C:$G,5,0),"C"))</f>
        <v/>
      </c>
      <c r="S3712" s="41" t="str">
        <f t="shared" si="172"/>
        <v/>
      </c>
      <c r="T3712" s="40" t="str">
        <f t="shared" si="173"/>
        <v/>
      </c>
      <c r="U3712" s="23" t="str">
        <f>IF($B3712="","",VLOOKUP($T3712,Tablas!$X$14:$Y$17,2,1))</f>
        <v/>
      </c>
    </row>
    <row r="3713" spans="2:21" x14ac:dyDescent="0.2">
      <c r="B3713" s="1" t="str">
        <f>IF(Tablas!B3711="","",Tablas!B3711)</f>
        <v/>
      </c>
      <c r="C3713" s="1" t="str">
        <f>IF(Tablas!C3711="","",Tablas!C3711)</f>
        <v/>
      </c>
      <c r="D3713" s="1" t="str">
        <f>IF(Tablas!D3711="","",Tablas!D3711)</f>
        <v/>
      </c>
      <c r="E3713" s="1" t="str">
        <f>IF(Tablas!E3711="","",Tablas!E3711)</f>
        <v/>
      </c>
      <c r="F3713" s="1" t="str">
        <f>IF(Tablas!F3711="","",Tablas!F3711)</f>
        <v/>
      </c>
      <c r="G3713" s="1" t="str">
        <f>IF(Tablas!I3711="","",Tablas!I3711)</f>
        <v/>
      </c>
      <c r="H3713" s="1" t="s">
        <v>911</v>
      </c>
      <c r="I3713" s="39" t="str">
        <f>IF($B3713="","",-SUMIFS(Tabla7[Cantidad],Tabla7[Código del producto],$B3713,Tabla7[Tipo de movimiento],"SALIDA",Tabla7[Mes],I$5))</f>
        <v/>
      </c>
      <c r="J3713" s="39" t="str">
        <f>IF($B3713="","",-SUMIFS(Tabla7[Cantidad],Tabla7[Código del producto],$B3713,Tabla7[Tipo de movimiento],"SALIDA",Tabla7[Mes],J$5))</f>
        <v/>
      </c>
      <c r="K3713" s="39" t="str">
        <f>IF($B3713="","",-SUMIFS(Tabla7[Cantidad],Tabla7[Código del producto],$B3713,Tabla7[Tipo de movimiento],"SALIDA",Tabla7[Mes],K$5))</f>
        <v/>
      </c>
      <c r="L3713" s="39" t="str">
        <f>IF($B3713="","",-SUMIFS(Tabla7[Cantidad],Tabla7[Código del producto],$B3713,Tabla7[Tipo de movimiento],"SALIDA",Tabla7[Mes],L$5))</f>
        <v/>
      </c>
      <c r="M3713" s="39" t="str">
        <f>IF($B3713="","",-SUMIFS(Tabla7[Cantidad],Tabla7[Código del producto],$B3713,Tabla7[Tipo de movimiento],"SALIDA",Tabla7[Mes],M$5))</f>
        <v/>
      </c>
      <c r="N3713" s="39" t="str">
        <f>IF($B3713="","",-SUMIFS(Tabla7[Cantidad],Tabla7[Código del producto],$B3713,Tabla7[Tipo de movimiento],"SALIDA",Tabla7[Mes],N$5))</f>
        <v/>
      </c>
      <c r="O3713" s="39" t="str">
        <f>IF($B3713="","",-SUMIFS(Tabla7[Cantidad],Tabla7[Código del producto],$B3713,Tabla7[Tipo de movimiento],"SALIDA",Tabla7[Mes],O$5))</f>
        <v/>
      </c>
      <c r="P3713" s="39" t="str">
        <f>IF($B3713="","",-SUMIFS(Tabla7[Cantidad],Tabla7[Código del producto],$B3713,Tabla7[Tipo de movimiento],"SALIDA",Tabla7[Mes],P$5))</f>
        <v/>
      </c>
      <c r="Q3713" s="39" t="str">
        <f t="shared" si="171"/>
        <v/>
      </c>
      <c r="R3713" s="51" t="str">
        <f>IF($B3713="","",IFERROR(VLOOKUP($B3713,'ABC rotación'!$C:$G,5,0),"C"))</f>
        <v/>
      </c>
      <c r="S3713" s="41" t="str">
        <f t="shared" si="172"/>
        <v/>
      </c>
      <c r="T3713" s="40" t="str">
        <f t="shared" si="173"/>
        <v/>
      </c>
      <c r="U3713" s="23" t="str">
        <f>IF($B3713="","",VLOOKUP($T3713,Tablas!$X$14:$Y$17,2,1))</f>
        <v/>
      </c>
    </row>
    <row r="3714" spans="2:21" x14ac:dyDescent="0.2">
      <c r="B3714" s="1" t="str">
        <f>IF(Tablas!B3712="","",Tablas!B3712)</f>
        <v/>
      </c>
      <c r="C3714" s="1" t="str">
        <f>IF(Tablas!C3712="","",Tablas!C3712)</f>
        <v/>
      </c>
      <c r="D3714" s="1" t="str">
        <f>IF(Tablas!D3712="","",Tablas!D3712)</f>
        <v/>
      </c>
      <c r="E3714" s="1" t="str">
        <f>IF(Tablas!E3712="","",Tablas!E3712)</f>
        <v/>
      </c>
      <c r="F3714" s="1" t="str">
        <f>IF(Tablas!F3712="","",Tablas!F3712)</f>
        <v/>
      </c>
      <c r="G3714" s="1" t="str">
        <f>IF(Tablas!I3712="","",Tablas!I3712)</f>
        <v/>
      </c>
      <c r="H3714" s="1" t="s">
        <v>911</v>
      </c>
      <c r="I3714" s="39" t="str">
        <f>IF($B3714="","",-SUMIFS(Tabla7[Cantidad],Tabla7[Código del producto],$B3714,Tabla7[Tipo de movimiento],"SALIDA",Tabla7[Mes],I$5))</f>
        <v/>
      </c>
      <c r="J3714" s="39" t="str">
        <f>IF($B3714="","",-SUMIFS(Tabla7[Cantidad],Tabla7[Código del producto],$B3714,Tabla7[Tipo de movimiento],"SALIDA",Tabla7[Mes],J$5))</f>
        <v/>
      </c>
      <c r="K3714" s="39" t="str">
        <f>IF($B3714="","",-SUMIFS(Tabla7[Cantidad],Tabla7[Código del producto],$B3714,Tabla7[Tipo de movimiento],"SALIDA",Tabla7[Mes],K$5))</f>
        <v/>
      </c>
      <c r="L3714" s="39" t="str">
        <f>IF($B3714="","",-SUMIFS(Tabla7[Cantidad],Tabla7[Código del producto],$B3714,Tabla7[Tipo de movimiento],"SALIDA",Tabla7[Mes],L$5))</f>
        <v/>
      </c>
      <c r="M3714" s="39" t="str">
        <f>IF($B3714="","",-SUMIFS(Tabla7[Cantidad],Tabla7[Código del producto],$B3714,Tabla7[Tipo de movimiento],"SALIDA",Tabla7[Mes],M$5))</f>
        <v/>
      </c>
      <c r="N3714" s="39" t="str">
        <f>IF($B3714="","",-SUMIFS(Tabla7[Cantidad],Tabla7[Código del producto],$B3714,Tabla7[Tipo de movimiento],"SALIDA",Tabla7[Mes],N$5))</f>
        <v/>
      </c>
      <c r="O3714" s="39" t="str">
        <f>IF($B3714="","",-SUMIFS(Tabla7[Cantidad],Tabla7[Código del producto],$B3714,Tabla7[Tipo de movimiento],"SALIDA",Tabla7[Mes],O$5))</f>
        <v/>
      </c>
      <c r="P3714" s="39" t="str">
        <f>IF($B3714="","",-SUMIFS(Tabla7[Cantidad],Tabla7[Código del producto],$B3714,Tabla7[Tipo de movimiento],"SALIDA",Tabla7[Mes],P$5))</f>
        <v/>
      </c>
      <c r="Q3714" s="39" t="str">
        <f t="shared" si="171"/>
        <v/>
      </c>
      <c r="R3714" s="51" t="str">
        <f>IF($B3714="","",IFERROR(VLOOKUP($B3714,'ABC rotación'!$C:$G,5,0),"C"))</f>
        <v/>
      </c>
      <c r="S3714" s="41" t="str">
        <f t="shared" si="172"/>
        <v/>
      </c>
      <c r="T3714" s="40" t="str">
        <f t="shared" si="173"/>
        <v/>
      </c>
      <c r="U3714" s="23" t="str">
        <f>IF($B3714="","",VLOOKUP($T3714,Tablas!$X$14:$Y$17,2,1))</f>
        <v/>
      </c>
    </row>
    <row r="3715" spans="2:21" x14ac:dyDescent="0.2">
      <c r="B3715" s="1" t="str">
        <f>IF(Tablas!B3713="","",Tablas!B3713)</f>
        <v/>
      </c>
      <c r="C3715" s="1" t="str">
        <f>IF(Tablas!C3713="","",Tablas!C3713)</f>
        <v/>
      </c>
      <c r="D3715" s="1" t="str">
        <f>IF(Tablas!D3713="","",Tablas!D3713)</f>
        <v/>
      </c>
      <c r="E3715" s="1" t="str">
        <f>IF(Tablas!E3713="","",Tablas!E3713)</f>
        <v/>
      </c>
      <c r="F3715" s="1" t="str">
        <f>IF(Tablas!F3713="","",Tablas!F3713)</f>
        <v/>
      </c>
      <c r="G3715" s="1" t="str">
        <f>IF(Tablas!I3713="","",Tablas!I3713)</f>
        <v/>
      </c>
      <c r="H3715" s="1" t="s">
        <v>911</v>
      </c>
      <c r="I3715" s="39" t="str">
        <f>IF($B3715="","",-SUMIFS(Tabla7[Cantidad],Tabla7[Código del producto],$B3715,Tabla7[Tipo de movimiento],"SALIDA",Tabla7[Mes],I$5))</f>
        <v/>
      </c>
      <c r="J3715" s="39" t="str">
        <f>IF($B3715="","",-SUMIFS(Tabla7[Cantidad],Tabla7[Código del producto],$B3715,Tabla7[Tipo de movimiento],"SALIDA",Tabla7[Mes],J$5))</f>
        <v/>
      </c>
      <c r="K3715" s="39" t="str">
        <f>IF($B3715="","",-SUMIFS(Tabla7[Cantidad],Tabla7[Código del producto],$B3715,Tabla7[Tipo de movimiento],"SALIDA",Tabla7[Mes],K$5))</f>
        <v/>
      </c>
      <c r="L3715" s="39" t="str">
        <f>IF($B3715="","",-SUMIFS(Tabla7[Cantidad],Tabla7[Código del producto],$B3715,Tabla7[Tipo de movimiento],"SALIDA",Tabla7[Mes],L$5))</f>
        <v/>
      </c>
      <c r="M3715" s="39" t="str">
        <f>IF($B3715="","",-SUMIFS(Tabla7[Cantidad],Tabla7[Código del producto],$B3715,Tabla7[Tipo de movimiento],"SALIDA",Tabla7[Mes],M$5))</f>
        <v/>
      </c>
      <c r="N3715" s="39" t="str">
        <f>IF($B3715="","",-SUMIFS(Tabla7[Cantidad],Tabla7[Código del producto],$B3715,Tabla7[Tipo de movimiento],"SALIDA",Tabla7[Mes],N$5))</f>
        <v/>
      </c>
      <c r="O3715" s="39" t="str">
        <f>IF($B3715="","",-SUMIFS(Tabla7[Cantidad],Tabla7[Código del producto],$B3715,Tabla7[Tipo de movimiento],"SALIDA",Tabla7[Mes],O$5))</f>
        <v/>
      </c>
      <c r="P3715" s="39" t="str">
        <f>IF($B3715="","",-SUMIFS(Tabla7[Cantidad],Tabla7[Código del producto],$B3715,Tabla7[Tipo de movimiento],"SALIDA",Tabla7[Mes],P$5))</f>
        <v/>
      </c>
      <c r="Q3715" s="39" t="str">
        <f t="shared" si="171"/>
        <v/>
      </c>
      <c r="R3715" s="51" t="str">
        <f>IF($B3715="","",IFERROR(VLOOKUP($B3715,'ABC rotación'!$C:$G,5,0),"C"))</f>
        <v/>
      </c>
      <c r="S3715" s="41" t="str">
        <f t="shared" si="172"/>
        <v/>
      </c>
      <c r="T3715" s="40" t="str">
        <f t="shared" si="173"/>
        <v/>
      </c>
      <c r="U3715" s="23" t="str">
        <f>IF($B3715="","",VLOOKUP($T3715,Tablas!$X$14:$Y$17,2,1))</f>
        <v/>
      </c>
    </row>
    <row r="3716" spans="2:21" x14ac:dyDescent="0.2">
      <c r="B3716" s="1" t="str">
        <f>IF(Tablas!B3714="","",Tablas!B3714)</f>
        <v/>
      </c>
      <c r="C3716" s="1" t="str">
        <f>IF(Tablas!C3714="","",Tablas!C3714)</f>
        <v/>
      </c>
      <c r="D3716" s="1" t="str">
        <f>IF(Tablas!D3714="","",Tablas!D3714)</f>
        <v/>
      </c>
      <c r="E3716" s="1" t="str">
        <f>IF(Tablas!E3714="","",Tablas!E3714)</f>
        <v/>
      </c>
      <c r="F3716" s="1" t="str">
        <f>IF(Tablas!F3714="","",Tablas!F3714)</f>
        <v/>
      </c>
      <c r="G3716" s="1" t="str">
        <f>IF(Tablas!I3714="","",Tablas!I3714)</f>
        <v/>
      </c>
      <c r="H3716" s="1" t="s">
        <v>911</v>
      </c>
      <c r="I3716" s="39" t="str">
        <f>IF($B3716="","",-SUMIFS(Tabla7[Cantidad],Tabla7[Código del producto],$B3716,Tabla7[Tipo de movimiento],"SALIDA",Tabla7[Mes],I$5))</f>
        <v/>
      </c>
      <c r="J3716" s="39" t="str">
        <f>IF($B3716="","",-SUMIFS(Tabla7[Cantidad],Tabla7[Código del producto],$B3716,Tabla7[Tipo de movimiento],"SALIDA",Tabla7[Mes],J$5))</f>
        <v/>
      </c>
      <c r="K3716" s="39" t="str">
        <f>IF($B3716="","",-SUMIFS(Tabla7[Cantidad],Tabla7[Código del producto],$B3716,Tabla7[Tipo de movimiento],"SALIDA",Tabla7[Mes],K$5))</f>
        <v/>
      </c>
      <c r="L3716" s="39" t="str">
        <f>IF($B3716="","",-SUMIFS(Tabla7[Cantidad],Tabla7[Código del producto],$B3716,Tabla7[Tipo de movimiento],"SALIDA",Tabla7[Mes],L$5))</f>
        <v/>
      </c>
      <c r="M3716" s="39" t="str">
        <f>IF($B3716="","",-SUMIFS(Tabla7[Cantidad],Tabla7[Código del producto],$B3716,Tabla7[Tipo de movimiento],"SALIDA",Tabla7[Mes],M$5))</f>
        <v/>
      </c>
      <c r="N3716" s="39" t="str">
        <f>IF($B3716="","",-SUMIFS(Tabla7[Cantidad],Tabla7[Código del producto],$B3716,Tabla7[Tipo de movimiento],"SALIDA",Tabla7[Mes],N$5))</f>
        <v/>
      </c>
      <c r="O3716" s="39" t="str">
        <f>IF($B3716="","",-SUMIFS(Tabla7[Cantidad],Tabla7[Código del producto],$B3716,Tabla7[Tipo de movimiento],"SALIDA",Tabla7[Mes],O$5))</f>
        <v/>
      </c>
      <c r="P3716" s="39" t="str">
        <f>IF($B3716="","",-SUMIFS(Tabla7[Cantidad],Tabla7[Código del producto],$B3716,Tabla7[Tipo de movimiento],"SALIDA",Tabla7[Mes],P$5))</f>
        <v/>
      </c>
      <c r="Q3716" s="39" t="str">
        <f t="shared" si="171"/>
        <v/>
      </c>
      <c r="R3716" s="51" t="str">
        <f>IF($B3716="","",IFERROR(VLOOKUP($B3716,'ABC rotación'!$C:$G,5,0),"C"))</f>
        <v/>
      </c>
      <c r="S3716" s="41" t="str">
        <f t="shared" si="172"/>
        <v/>
      </c>
      <c r="T3716" s="40" t="str">
        <f t="shared" si="173"/>
        <v/>
      </c>
      <c r="U3716" s="23" t="str">
        <f>IF($B3716="","",VLOOKUP($T3716,Tablas!$X$14:$Y$17,2,1))</f>
        <v/>
      </c>
    </row>
    <row r="3717" spans="2:21" x14ac:dyDescent="0.2">
      <c r="B3717" s="1" t="str">
        <f>IF(Tablas!B3715="","",Tablas!B3715)</f>
        <v/>
      </c>
      <c r="C3717" s="1" t="str">
        <f>IF(Tablas!C3715="","",Tablas!C3715)</f>
        <v/>
      </c>
      <c r="D3717" s="1" t="str">
        <f>IF(Tablas!D3715="","",Tablas!D3715)</f>
        <v/>
      </c>
      <c r="E3717" s="1" t="str">
        <f>IF(Tablas!E3715="","",Tablas!E3715)</f>
        <v/>
      </c>
      <c r="F3717" s="1" t="str">
        <f>IF(Tablas!F3715="","",Tablas!F3715)</f>
        <v/>
      </c>
      <c r="G3717" s="1" t="str">
        <f>IF(Tablas!I3715="","",Tablas!I3715)</f>
        <v/>
      </c>
      <c r="H3717" s="1" t="s">
        <v>911</v>
      </c>
      <c r="I3717" s="39" t="str">
        <f>IF($B3717="","",-SUMIFS(Tabla7[Cantidad],Tabla7[Código del producto],$B3717,Tabla7[Tipo de movimiento],"SALIDA",Tabla7[Mes],I$5))</f>
        <v/>
      </c>
      <c r="J3717" s="39" t="str">
        <f>IF($B3717="","",-SUMIFS(Tabla7[Cantidad],Tabla7[Código del producto],$B3717,Tabla7[Tipo de movimiento],"SALIDA",Tabla7[Mes],J$5))</f>
        <v/>
      </c>
      <c r="K3717" s="39" t="str">
        <f>IF($B3717="","",-SUMIFS(Tabla7[Cantidad],Tabla7[Código del producto],$B3717,Tabla7[Tipo de movimiento],"SALIDA",Tabla7[Mes],K$5))</f>
        <v/>
      </c>
      <c r="L3717" s="39" t="str">
        <f>IF($B3717="","",-SUMIFS(Tabla7[Cantidad],Tabla7[Código del producto],$B3717,Tabla7[Tipo de movimiento],"SALIDA",Tabla7[Mes],L$5))</f>
        <v/>
      </c>
      <c r="M3717" s="39" t="str">
        <f>IF($B3717="","",-SUMIFS(Tabla7[Cantidad],Tabla7[Código del producto],$B3717,Tabla7[Tipo de movimiento],"SALIDA",Tabla7[Mes],M$5))</f>
        <v/>
      </c>
      <c r="N3717" s="39" t="str">
        <f>IF($B3717="","",-SUMIFS(Tabla7[Cantidad],Tabla7[Código del producto],$B3717,Tabla7[Tipo de movimiento],"SALIDA",Tabla7[Mes],N$5))</f>
        <v/>
      </c>
      <c r="O3717" s="39" t="str">
        <f>IF($B3717="","",-SUMIFS(Tabla7[Cantidad],Tabla7[Código del producto],$B3717,Tabla7[Tipo de movimiento],"SALIDA",Tabla7[Mes],O$5))</f>
        <v/>
      </c>
      <c r="P3717" s="39" t="str">
        <f>IF($B3717="","",-SUMIFS(Tabla7[Cantidad],Tabla7[Código del producto],$B3717,Tabla7[Tipo de movimiento],"SALIDA",Tabla7[Mes],P$5))</f>
        <v/>
      </c>
      <c r="Q3717" s="39" t="str">
        <f t="shared" si="171"/>
        <v/>
      </c>
      <c r="R3717" s="51" t="str">
        <f>IF($B3717="","",IFERROR(VLOOKUP($B3717,'ABC rotación'!$C:$G,5,0),"C"))</f>
        <v/>
      </c>
      <c r="S3717" s="41" t="str">
        <f t="shared" si="172"/>
        <v/>
      </c>
      <c r="T3717" s="40" t="str">
        <f t="shared" si="173"/>
        <v/>
      </c>
      <c r="U3717" s="23" t="str">
        <f>IF($B3717="","",VLOOKUP($T3717,Tablas!$X$14:$Y$17,2,1))</f>
        <v/>
      </c>
    </row>
    <row r="3718" spans="2:21" x14ac:dyDescent="0.2">
      <c r="B3718" s="1" t="str">
        <f>IF(Tablas!B3716="","",Tablas!B3716)</f>
        <v/>
      </c>
      <c r="C3718" s="1" t="str">
        <f>IF(Tablas!C3716="","",Tablas!C3716)</f>
        <v/>
      </c>
      <c r="D3718" s="1" t="str">
        <f>IF(Tablas!D3716="","",Tablas!D3716)</f>
        <v/>
      </c>
      <c r="E3718" s="1" t="str">
        <f>IF(Tablas!E3716="","",Tablas!E3716)</f>
        <v/>
      </c>
      <c r="F3718" s="1" t="str">
        <f>IF(Tablas!F3716="","",Tablas!F3716)</f>
        <v/>
      </c>
      <c r="G3718" s="1" t="str">
        <f>IF(Tablas!I3716="","",Tablas!I3716)</f>
        <v/>
      </c>
      <c r="H3718" s="1" t="s">
        <v>911</v>
      </c>
      <c r="I3718" s="39" t="str">
        <f>IF($B3718="","",-SUMIFS(Tabla7[Cantidad],Tabla7[Código del producto],$B3718,Tabla7[Tipo de movimiento],"SALIDA",Tabla7[Mes],I$5))</f>
        <v/>
      </c>
      <c r="J3718" s="39" t="str">
        <f>IF($B3718="","",-SUMIFS(Tabla7[Cantidad],Tabla7[Código del producto],$B3718,Tabla7[Tipo de movimiento],"SALIDA",Tabla7[Mes],J$5))</f>
        <v/>
      </c>
      <c r="K3718" s="39" t="str">
        <f>IF($B3718="","",-SUMIFS(Tabla7[Cantidad],Tabla7[Código del producto],$B3718,Tabla7[Tipo de movimiento],"SALIDA",Tabla7[Mes],K$5))</f>
        <v/>
      </c>
      <c r="L3718" s="39" t="str">
        <f>IF($B3718="","",-SUMIFS(Tabla7[Cantidad],Tabla7[Código del producto],$B3718,Tabla7[Tipo de movimiento],"SALIDA",Tabla7[Mes],L$5))</f>
        <v/>
      </c>
      <c r="M3718" s="39" t="str">
        <f>IF($B3718="","",-SUMIFS(Tabla7[Cantidad],Tabla7[Código del producto],$B3718,Tabla7[Tipo de movimiento],"SALIDA",Tabla7[Mes],M$5))</f>
        <v/>
      </c>
      <c r="N3718" s="39" t="str">
        <f>IF($B3718="","",-SUMIFS(Tabla7[Cantidad],Tabla7[Código del producto],$B3718,Tabla7[Tipo de movimiento],"SALIDA",Tabla7[Mes],N$5))</f>
        <v/>
      </c>
      <c r="O3718" s="39" t="str">
        <f>IF($B3718="","",-SUMIFS(Tabla7[Cantidad],Tabla7[Código del producto],$B3718,Tabla7[Tipo de movimiento],"SALIDA",Tabla7[Mes],O$5))</f>
        <v/>
      </c>
      <c r="P3718" s="39" t="str">
        <f>IF($B3718="","",-SUMIFS(Tabla7[Cantidad],Tabla7[Código del producto],$B3718,Tabla7[Tipo de movimiento],"SALIDA",Tabla7[Mes],P$5))</f>
        <v/>
      </c>
      <c r="Q3718" s="39" t="str">
        <f t="shared" si="171"/>
        <v/>
      </c>
      <c r="R3718" s="51" t="str">
        <f>IF($B3718="","",IFERROR(VLOOKUP($B3718,'ABC rotación'!$C:$G,5,0),"C"))</f>
        <v/>
      </c>
      <c r="S3718" s="41" t="str">
        <f t="shared" si="172"/>
        <v/>
      </c>
      <c r="T3718" s="40" t="str">
        <f t="shared" si="173"/>
        <v/>
      </c>
      <c r="U3718" s="23" t="str">
        <f>IF($B3718="","",VLOOKUP($T3718,Tablas!$X$14:$Y$17,2,1))</f>
        <v/>
      </c>
    </row>
    <row r="3719" spans="2:21" x14ac:dyDescent="0.2">
      <c r="B3719" s="1" t="str">
        <f>IF(Tablas!B3717="","",Tablas!B3717)</f>
        <v/>
      </c>
      <c r="C3719" s="1" t="str">
        <f>IF(Tablas!C3717="","",Tablas!C3717)</f>
        <v/>
      </c>
      <c r="D3719" s="1" t="str">
        <f>IF(Tablas!D3717="","",Tablas!D3717)</f>
        <v/>
      </c>
      <c r="E3719" s="1" t="str">
        <f>IF(Tablas!E3717="","",Tablas!E3717)</f>
        <v/>
      </c>
      <c r="F3719" s="1" t="str">
        <f>IF(Tablas!F3717="","",Tablas!F3717)</f>
        <v/>
      </c>
      <c r="G3719" s="1" t="str">
        <f>IF(Tablas!I3717="","",Tablas!I3717)</f>
        <v/>
      </c>
      <c r="H3719" s="1" t="s">
        <v>911</v>
      </c>
      <c r="I3719" s="39" t="str">
        <f>IF($B3719="","",-SUMIFS(Tabla7[Cantidad],Tabla7[Código del producto],$B3719,Tabla7[Tipo de movimiento],"SALIDA",Tabla7[Mes],I$5))</f>
        <v/>
      </c>
      <c r="J3719" s="39" t="str">
        <f>IF($B3719="","",-SUMIFS(Tabla7[Cantidad],Tabla7[Código del producto],$B3719,Tabla7[Tipo de movimiento],"SALIDA",Tabla7[Mes],J$5))</f>
        <v/>
      </c>
      <c r="K3719" s="39" t="str">
        <f>IF($B3719="","",-SUMIFS(Tabla7[Cantidad],Tabla7[Código del producto],$B3719,Tabla7[Tipo de movimiento],"SALIDA",Tabla7[Mes],K$5))</f>
        <v/>
      </c>
      <c r="L3719" s="39" t="str">
        <f>IF($B3719="","",-SUMIFS(Tabla7[Cantidad],Tabla7[Código del producto],$B3719,Tabla7[Tipo de movimiento],"SALIDA",Tabla7[Mes],L$5))</f>
        <v/>
      </c>
      <c r="M3719" s="39" t="str">
        <f>IF($B3719="","",-SUMIFS(Tabla7[Cantidad],Tabla7[Código del producto],$B3719,Tabla7[Tipo de movimiento],"SALIDA",Tabla7[Mes],M$5))</f>
        <v/>
      </c>
      <c r="N3719" s="39" t="str">
        <f>IF($B3719="","",-SUMIFS(Tabla7[Cantidad],Tabla7[Código del producto],$B3719,Tabla7[Tipo de movimiento],"SALIDA",Tabla7[Mes],N$5))</f>
        <v/>
      </c>
      <c r="O3719" s="39" t="str">
        <f>IF($B3719="","",-SUMIFS(Tabla7[Cantidad],Tabla7[Código del producto],$B3719,Tabla7[Tipo de movimiento],"SALIDA",Tabla7[Mes],O$5))</f>
        <v/>
      </c>
      <c r="P3719" s="39" t="str">
        <f>IF($B3719="","",-SUMIFS(Tabla7[Cantidad],Tabla7[Código del producto],$B3719,Tabla7[Tipo de movimiento],"SALIDA",Tabla7[Mes],P$5))</f>
        <v/>
      </c>
      <c r="Q3719" s="39" t="str">
        <f t="shared" ref="Q3719:Q3782" si="174">IF($B3719="","",IFERROR(AVERAGE(N3719:P3719),0))</f>
        <v/>
      </c>
      <c r="R3719" s="51" t="str">
        <f>IF($B3719="","",IFERROR(VLOOKUP($B3719,'ABC rotación'!$C:$G,5,0),"C"))</f>
        <v/>
      </c>
      <c r="S3719" s="41" t="str">
        <f t="shared" ref="S3719:S3782" si="175">IF($B3719="","",IFERROR(H3719/Q3719*30,0))</f>
        <v/>
      </c>
      <c r="T3719" s="40" t="str">
        <f t="shared" ref="T3719:T3782" si="176">IF($B3719="","",S3719/F3719)</f>
        <v/>
      </c>
      <c r="U3719" s="23" t="str">
        <f>IF($B3719="","",VLOOKUP($T3719,Tablas!$X$14:$Y$17,2,1))</f>
        <v/>
      </c>
    </row>
    <row r="3720" spans="2:21" x14ac:dyDescent="0.2">
      <c r="B3720" s="1" t="str">
        <f>IF(Tablas!B3718="","",Tablas!B3718)</f>
        <v/>
      </c>
      <c r="C3720" s="1" t="str">
        <f>IF(Tablas!C3718="","",Tablas!C3718)</f>
        <v/>
      </c>
      <c r="D3720" s="1" t="str">
        <f>IF(Tablas!D3718="","",Tablas!D3718)</f>
        <v/>
      </c>
      <c r="E3720" s="1" t="str">
        <f>IF(Tablas!E3718="","",Tablas!E3718)</f>
        <v/>
      </c>
      <c r="F3720" s="1" t="str">
        <f>IF(Tablas!F3718="","",Tablas!F3718)</f>
        <v/>
      </c>
      <c r="G3720" s="1" t="str">
        <f>IF(Tablas!I3718="","",Tablas!I3718)</f>
        <v/>
      </c>
      <c r="H3720" s="1" t="s">
        <v>911</v>
      </c>
      <c r="I3720" s="39" t="str">
        <f>IF($B3720="","",-SUMIFS(Tabla7[Cantidad],Tabla7[Código del producto],$B3720,Tabla7[Tipo de movimiento],"SALIDA",Tabla7[Mes],I$5))</f>
        <v/>
      </c>
      <c r="J3720" s="39" t="str">
        <f>IF($B3720="","",-SUMIFS(Tabla7[Cantidad],Tabla7[Código del producto],$B3720,Tabla7[Tipo de movimiento],"SALIDA",Tabla7[Mes],J$5))</f>
        <v/>
      </c>
      <c r="K3720" s="39" t="str">
        <f>IF($B3720="","",-SUMIFS(Tabla7[Cantidad],Tabla7[Código del producto],$B3720,Tabla7[Tipo de movimiento],"SALIDA",Tabla7[Mes],K$5))</f>
        <v/>
      </c>
      <c r="L3720" s="39" t="str">
        <f>IF($B3720="","",-SUMIFS(Tabla7[Cantidad],Tabla7[Código del producto],$B3720,Tabla7[Tipo de movimiento],"SALIDA",Tabla7[Mes],L$5))</f>
        <v/>
      </c>
      <c r="M3720" s="39" t="str">
        <f>IF($B3720="","",-SUMIFS(Tabla7[Cantidad],Tabla7[Código del producto],$B3720,Tabla7[Tipo de movimiento],"SALIDA",Tabla7[Mes],M$5))</f>
        <v/>
      </c>
      <c r="N3720" s="39" t="str">
        <f>IF($B3720="","",-SUMIFS(Tabla7[Cantidad],Tabla7[Código del producto],$B3720,Tabla7[Tipo de movimiento],"SALIDA",Tabla7[Mes],N$5))</f>
        <v/>
      </c>
      <c r="O3720" s="39" t="str">
        <f>IF($B3720="","",-SUMIFS(Tabla7[Cantidad],Tabla7[Código del producto],$B3720,Tabla7[Tipo de movimiento],"SALIDA",Tabla7[Mes],O$5))</f>
        <v/>
      </c>
      <c r="P3720" s="39" t="str">
        <f>IF($B3720="","",-SUMIFS(Tabla7[Cantidad],Tabla7[Código del producto],$B3720,Tabla7[Tipo de movimiento],"SALIDA",Tabla7[Mes],P$5))</f>
        <v/>
      </c>
      <c r="Q3720" s="39" t="str">
        <f t="shared" si="174"/>
        <v/>
      </c>
      <c r="R3720" s="51" t="str">
        <f>IF($B3720="","",IFERROR(VLOOKUP($B3720,'ABC rotación'!$C:$G,5,0),"C"))</f>
        <v/>
      </c>
      <c r="S3720" s="41" t="str">
        <f t="shared" si="175"/>
        <v/>
      </c>
      <c r="T3720" s="40" t="str">
        <f t="shared" si="176"/>
        <v/>
      </c>
      <c r="U3720" s="23" t="str">
        <f>IF($B3720="","",VLOOKUP($T3720,Tablas!$X$14:$Y$17,2,1))</f>
        <v/>
      </c>
    </row>
    <row r="3721" spans="2:21" x14ac:dyDescent="0.2">
      <c r="B3721" s="1" t="str">
        <f>IF(Tablas!B3719="","",Tablas!B3719)</f>
        <v/>
      </c>
      <c r="C3721" s="1" t="str">
        <f>IF(Tablas!C3719="","",Tablas!C3719)</f>
        <v/>
      </c>
      <c r="D3721" s="1" t="str">
        <f>IF(Tablas!D3719="","",Tablas!D3719)</f>
        <v/>
      </c>
      <c r="E3721" s="1" t="str">
        <f>IF(Tablas!E3719="","",Tablas!E3719)</f>
        <v/>
      </c>
      <c r="F3721" s="1" t="str">
        <f>IF(Tablas!F3719="","",Tablas!F3719)</f>
        <v/>
      </c>
      <c r="G3721" s="1" t="str">
        <f>IF(Tablas!I3719="","",Tablas!I3719)</f>
        <v/>
      </c>
      <c r="H3721" s="1" t="s">
        <v>911</v>
      </c>
      <c r="I3721" s="39" t="str">
        <f>IF($B3721="","",-SUMIFS(Tabla7[Cantidad],Tabla7[Código del producto],$B3721,Tabla7[Tipo de movimiento],"SALIDA",Tabla7[Mes],I$5))</f>
        <v/>
      </c>
      <c r="J3721" s="39" t="str">
        <f>IF($B3721="","",-SUMIFS(Tabla7[Cantidad],Tabla7[Código del producto],$B3721,Tabla7[Tipo de movimiento],"SALIDA",Tabla7[Mes],J$5))</f>
        <v/>
      </c>
      <c r="K3721" s="39" t="str">
        <f>IF($B3721="","",-SUMIFS(Tabla7[Cantidad],Tabla7[Código del producto],$B3721,Tabla7[Tipo de movimiento],"SALIDA",Tabla7[Mes],K$5))</f>
        <v/>
      </c>
      <c r="L3721" s="39" t="str">
        <f>IF($B3721="","",-SUMIFS(Tabla7[Cantidad],Tabla7[Código del producto],$B3721,Tabla7[Tipo de movimiento],"SALIDA",Tabla7[Mes],L$5))</f>
        <v/>
      </c>
      <c r="M3721" s="39" t="str">
        <f>IF($B3721="","",-SUMIFS(Tabla7[Cantidad],Tabla7[Código del producto],$B3721,Tabla7[Tipo de movimiento],"SALIDA",Tabla7[Mes],M$5))</f>
        <v/>
      </c>
      <c r="N3721" s="39" t="str">
        <f>IF($B3721="","",-SUMIFS(Tabla7[Cantidad],Tabla7[Código del producto],$B3721,Tabla7[Tipo de movimiento],"SALIDA",Tabla7[Mes],N$5))</f>
        <v/>
      </c>
      <c r="O3721" s="39" t="str">
        <f>IF($B3721="","",-SUMIFS(Tabla7[Cantidad],Tabla7[Código del producto],$B3721,Tabla7[Tipo de movimiento],"SALIDA",Tabla7[Mes],O$5))</f>
        <v/>
      </c>
      <c r="P3721" s="39" t="str">
        <f>IF($B3721="","",-SUMIFS(Tabla7[Cantidad],Tabla7[Código del producto],$B3721,Tabla7[Tipo de movimiento],"SALIDA",Tabla7[Mes],P$5))</f>
        <v/>
      </c>
      <c r="Q3721" s="39" t="str">
        <f t="shared" si="174"/>
        <v/>
      </c>
      <c r="R3721" s="51" t="str">
        <f>IF($B3721="","",IFERROR(VLOOKUP($B3721,'ABC rotación'!$C:$G,5,0),"C"))</f>
        <v/>
      </c>
      <c r="S3721" s="41" t="str">
        <f t="shared" si="175"/>
        <v/>
      </c>
      <c r="T3721" s="40" t="str">
        <f t="shared" si="176"/>
        <v/>
      </c>
      <c r="U3721" s="23" t="str">
        <f>IF($B3721="","",VLOOKUP($T3721,Tablas!$X$14:$Y$17,2,1))</f>
        <v/>
      </c>
    </row>
    <row r="3722" spans="2:21" x14ac:dyDescent="0.2">
      <c r="B3722" s="1" t="str">
        <f>IF(Tablas!B3720="","",Tablas!B3720)</f>
        <v/>
      </c>
      <c r="C3722" s="1" t="str">
        <f>IF(Tablas!C3720="","",Tablas!C3720)</f>
        <v/>
      </c>
      <c r="D3722" s="1" t="str">
        <f>IF(Tablas!D3720="","",Tablas!D3720)</f>
        <v/>
      </c>
      <c r="E3722" s="1" t="str">
        <f>IF(Tablas!E3720="","",Tablas!E3720)</f>
        <v/>
      </c>
      <c r="F3722" s="1" t="str">
        <f>IF(Tablas!F3720="","",Tablas!F3720)</f>
        <v/>
      </c>
      <c r="G3722" s="1" t="str">
        <f>IF(Tablas!I3720="","",Tablas!I3720)</f>
        <v/>
      </c>
      <c r="H3722" s="1" t="s">
        <v>911</v>
      </c>
      <c r="I3722" s="39" t="str">
        <f>IF($B3722="","",-SUMIFS(Tabla7[Cantidad],Tabla7[Código del producto],$B3722,Tabla7[Tipo de movimiento],"SALIDA",Tabla7[Mes],I$5))</f>
        <v/>
      </c>
      <c r="J3722" s="39" t="str">
        <f>IF($B3722="","",-SUMIFS(Tabla7[Cantidad],Tabla7[Código del producto],$B3722,Tabla7[Tipo de movimiento],"SALIDA",Tabla7[Mes],J$5))</f>
        <v/>
      </c>
      <c r="K3722" s="39" t="str">
        <f>IF($B3722="","",-SUMIFS(Tabla7[Cantidad],Tabla7[Código del producto],$B3722,Tabla7[Tipo de movimiento],"SALIDA",Tabla7[Mes],K$5))</f>
        <v/>
      </c>
      <c r="L3722" s="39" t="str">
        <f>IF($B3722="","",-SUMIFS(Tabla7[Cantidad],Tabla7[Código del producto],$B3722,Tabla7[Tipo de movimiento],"SALIDA",Tabla7[Mes],L$5))</f>
        <v/>
      </c>
      <c r="M3722" s="39" t="str">
        <f>IF($B3722="","",-SUMIFS(Tabla7[Cantidad],Tabla7[Código del producto],$B3722,Tabla7[Tipo de movimiento],"SALIDA",Tabla7[Mes],M$5))</f>
        <v/>
      </c>
      <c r="N3722" s="39" t="str">
        <f>IF($B3722="","",-SUMIFS(Tabla7[Cantidad],Tabla7[Código del producto],$B3722,Tabla7[Tipo de movimiento],"SALIDA",Tabla7[Mes],N$5))</f>
        <v/>
      </c>
      <c r="O3722" s="39" t="str">
        <f>IF($B3722="","",-SUMIFS(Tabla7[Cantidad],Tabla7[Código del producto],$B3722,Tabla7[Tipo de movimiento],"SALIDA",Tabla7[Mes],O$5))</f>
        <v/>
      </c>
      <c r="P3722" s="39" t="str">
        <f>IF($B3722="","",-SUMIFS(Tabla7[Cantidad],Tabla7[Código del producto],$B3722,Tabla7[Tipo de movimiento],"SALIDA",Tabla7[Mes],P$5))</f>
        <v/>
      </c>
      <c r="Q3722" s="39" t="str">
        <f t="shared" si="174"/>
        <v/>
      </c>
      <c r="R3722" s="51" t="str">
        <f>IF($B3722="","",IFERROR(VLOOKUP($B3722,'ABC rotación'!$C:$G,5,0),"C"))</f>
        <v/>
      </c>
      <c r="S3722" s="41" t="str">
        <f t="shared" si="175"/>
        <v/>
      </c>
      <c r="T3722" s="40" t="str">
        <f t="shared" si="176"/>
        <v/>
      </c>
      <c r="U3722" s="23" t="str">
        <f>IF($B3722="","",VLOOKUP($T3722,Tablas!$X$14:$Y$17,2,1))</f>
        <v/>
      </c>
    </row>
    <row r="3723" spans="2:21" x14ac:dyDescent="0.2">
      <c r="B3723" s="1" t="str">
        <f>IF(Tablas!B3721="","",Tablas!B3721)</f>
        <v/>
      </c>
      <c r="C3723" s="1" t="str">
        <f>IF(Tablas!C3721="","",Tablas!C3721)</f>
        <v/>
      </c>
      <c r="D3723" s="1" t="str">
        <f>IF(Tablas!D3721="","",Tablas!D3721)</f>
        <v/>
      </c>
      <c r="E3723" s="1" t="str">
        <f>IF(Tablas!E3721="","",Tablas!E3721)</f>
        <v/>
      </c>
      <c r="F3723" s="1" t="str">
        <f>IF(Tablas!F3721="","",Tablas!F3721)</f>
        <v/>
      </c>
      <c r="G3723" s="1" t="str">
        <f>IF(Tablas!I3721="","",Tablas!I3721)</f>
        <v/>
      </c>
      <c r="H3723" s="1" t="s">
        <v>911</v>
      </c>
      <c r="I3723" s="39" t="str">
        <f>IF($B3723="","",-SUMIFS(Tabla7[Cantidad],Tabla7[Código del producto],$B3723,Tabla7[Tipo de movimiento],"SALIDA",Tabla7[Mes],I$5))</f>
        <v/>
      </c>
      <c r="J3723" s="39" t="str">
        <f>IF($B3723="","",-SUMIFS(Tabla7[Cantidad],Tabla7[Código del producto],$B3723,Tabla7[Tipo de movimiento],"SALIDA",Tabla7[Mes],J$5))</f>
        <v/>
      </c>
      <c r="K3723" s="39" t="str">
        <f>IF($B3723="","",-SUMIFS(Tabla7[Cantidad],Tabla7[Código del producto],$B3723,Tabla7[Tipo de movimiento],"SALIDA",Tabla7[Mes],K$5))</f>
        <v/>
      </c>
      <c r="L3723" s="39" t="str">
        <f>IF($B3723="","",-SUMIFS(Tabla7[Cantidad],Tabla7[Código del producto],$B3723,Tabla7[Tipo de movimiento],"SALIDA",Tabla7[Mes],L$5))</f>
        <v/>
      </c>
      <c r="M3723" s="39" t="str">
        <f>IF($B3723="","",-SUMIFS(Tabla7[Cantidad],Tabla7[Código del producto],$B3723,Tabla7[Tipo de movimiento],"SALIDA",Tabla7[Mes],M$5))</f>
        <v/>
      </c>
      <c r="N3723" s="39" t="str">
        <f>IF($B3723="","",-SUMIFS(Tabla7[Cantidad],Tabla7[Código del producto],$B3723,Tabla7[Tipo de movimiento],"SALIDA",Tabla7[Mes],N$5))</f>
        <v/>
      </c>
      <c r="O3723" s="39" t="str">
        <f>IF($B3723="","",-SUMIFS(Tabla7[Cantidad],Tabla7[Código del producto],$B3723,Tabla7[Tipo de movimiento],"SALIDA",Tabla7[Mes],O$5))</f>
        <v/>
      </c>
      <c r="P3723" s="39" t="str">
        <f>IF($B3723="","",-SUMIFS(Tabla7[Cantidad],Tabla7[Código del producto],$B3723,Tabla7[Tipo de movimiento],"SALIDA",Tabla7[Mes],P$5))</f>
        <v/>
      </c>
      <c r="Q3723" s="39" t="str">
        <f t="shared" si="174"/>
        <v/>
      </c>
      <c r="R3723" s="51" t="str">
        <f>IF($B3723="","",IFERROR(VLOOKUP($B3723,'ABC rotación'!$C:$G,5,0),"C"))</f>
        <v/>
      </c>
      <c r="S3723" s="41" t="str">
        <f t="shared" si="175"/>
        <v/>
      </c>
      <c r="T3723" s="40" t="str">
        <f t="shared" si="176"/>
        <v/>
      </c>
      <c r="U3723" s="23" t="str">
        <f>IF($B3723="","",VLOOKUP($T3723,Tablas!$X$14:$Y$17,2,1))</f>
        <v/>
      </c>
    </row>
    <row r="3724" spans="2:21" x14ac:dyDescent="0.2">
      <c r="B3724" s="1" t="str">
        <f>IF(Tablas!B3722="","",Tablas!B3722)</f>
        <v/>
      </c>
      <c r="C3724" s="1" t="str">
        <f>IF(Tablas!C3722="","",Tablas!C3722)</f>
        <v/>
      </c>
      <c r="D3724" s="1" t="str">
        <f>IF(Tablas!D3722="","",Tablas!D3722)</f>
        <v/>
      </c>
      <c r="E3724" s="1" t="str">
        <f>IF(Tablas!E3722="","",Tablas!E3722)</f>
        <v/>
      </c>
      <c r="F3724" s="1" t="str">
        <f>IF(Tablas!F3722="","",Tablas!F3722)</f>
        <v/>
      </c>
      <c r="G3724" s="1" t="str">
        <f>IF(Tablas!I3722="","",Tablas!I3722)</f>
        <v/>
      </c>
      <c r="H3724" s="1" t="s">
        <v>911</v>
      </c>
      <c r="I3724" s="39" t="str">
        <f>IF($B3724="","",-SUMIFS(Tabla7[Cantidad],Tabla7[Código del producto],$B3724,Tabla7[Tipo de movimiento],"SALIDA",Tabla7[Mes],I$5))</f>
        <v/>
      </c>
      <c r="J3724" s="39" t="str">
        <f>IF($B3724="","",-SUMIFS(Tabla7[Cantidad],Tabla7[Código del producto],$B3724,Tabla7[Tipo de movimiento],"SALIDA",Tabla7[Mes],J$5))</f>
        <v/>
      </c>
      <c r="K3724" s="39" t="str">
        <f>IF($B3724="","",-SUMIFS(Tabla7[Cantidad],Tabla7[Código del producto],$B3724,Tabla7[Tipo de movimiento],"SALIDA",Tabla7[Mes],K$5))</f>
        <v/>
      </c>
      <c r="L3724" s="39" t="str">
        <f>IF($B3724="","",-SUMIFS(Tabla7[Cantidad],Tabla7[Código del producto],$B3724,Tabla7[Tipo de movimiento],"SALIDA",Tabla7[Mes],L$5))</f>
        <v/>
      </c>
      <c r="M3724" s="39" t="str">
        <f>IF($B3724="","",-SUMIFS(Tabla7[Cantidad],Tabla7[Código del producto],$B3724,Tabla7[Tipo de movimiento],"SALIDA",Tabla7[Mes],M$5))</f>
        <v/>
      </c>
      <c r="N3724" s="39" t="str">
        <f>IF($B3724="","",-SUMIFS(Tabla7[Cantidad],Tabla7[Código del producto],$B3724,Tabla7[Tipo de movimiento],"SALIDA",Tabla7[Mes],N$5))</f>
        <v/>
      </c>
      <c r="O3724" s="39" t="str">
        <f>IF($B3724="","",-SUMIFS(Tabla7[Cantidad],Tabla7[Código del producto],$B3724,Tabla7[Tipo de movimiento],"SALIDA",Tabla7[Mes],O$5))</f>
        <v/>
      </c>
      <c r="P3724" s="39" t="str">
        <f>IF($B3724="","",-SUMIFS(Tabla7[Cantidad],Tabla7[Código del producto],$B3724,Tabla7[Tipo de movimiento],"SALIDA",Tabla7[Mes],P$5))</f>
        <v/>
      </c>
      <c r="Q3724" s="39" t="str">
        <f t="shared" si="174"/>
        <v/>
      </c>
      <c r="R3724" s="51" t="str">
        <f>IF($B3724="","",IFERROR(VLOOKUP($B3724,'ABC rotación'!$C:$G,5,0),"C"))</f>
        <v/>
      </c>
      <c r="S3724" s="41" t="str">
        <f t="shared" si="175"/>
        <v/>
      </c>
      <c r="T3724" s="40" t="str">
        <f t="shared" si="176"/>
        <v/>
      </c>
      <c r="U3724" s="23" t="str">
        <f>IF($B3724="","",VLOOKUP($T3724,Tablas!$X$14:$Y$17,2,1))</f>
        <v/>
      </c>
    </row>
    <row r="3725" spans="2:21" x14ac:dyDescent="0.2">
      <c r="B3725" s="1" t="str">
        <f>IF(Tablas!B3723="","",Tablas!B3723)</f>
        <v/>
      </c>
      <c r="C3725" s="1" t="str">
        <f>IF(Tablas!C3723="","",Tablas!C3723)</f>
        <v/>
      </c>
      <c r="D3725" s="1" t="str">
        <f>IF(Tablas!D3723="","",Tablas!D3723)</f>
        <v/>
      </c>
      <c r="E3725" s="1" t="str">
        <f>IF(Tablas!E3723="","",Tablas!E3723)</f>
        <v/>
      </c>
      <c r="F3725" s="1" t="str">
        <f>IF(Tablas!F3723="","",Tablas!F3723)</f>
        <v/>
      </c>
      <c r="G3725" s="1" t="str">
        <f>IF(Tablas!I3723="","",Tablas!I3723)</f>
        <v/>
      </c>
      <c r="H3725" s="1" t="s">
        <v>911</v>
      </c>
      <c r="I3725" s="39" t="str">
        <f>IF($B3725="","",-SUMIFS(Tabla7[Cantidad],Tabla7[Código del producto],$B3725,Tabla7[Tipo de movimiento],"SALIDA",Tabla7[Mes],I$5))</f>
        <v/>
      </c>
      <c r="J3725" s="39" t="str">
        <f>IF($B3725="","",-SUMIFS(Tabla7[Cantidad],Tabla7[Código del producto],$B3725,Tabla7[Tipo de movimiento],"SALIDA",Tabla7[Mes],J$5))</f>
        <v/>
      </c>
      <c r="K3725" s="39" t="str">
        <f>IF($B3725="","",-SUMIFS(Tabla7[Cantidad],Tabla7[Código del producto],$B3725,Tabla7[Tipo de movimiento],"SALIDA",Tabla7[Mes],K$5))</f>
        <v/>
      </c>
      <c r="L3725" s="39" t="str">
        <f>IF($B3725="","",-SUMIFS(Tabla7[Cantidad],Tabla7[Código del producto],$B3725,Tabla7[Tipo de movimiento],"SALIDA",Tabla7[Mes],L$5))</f>
        <v/>
      </c>
      <c r="M3725" s="39" t="str">
        <f>IF($B3725="","",-SUMIFS(Tabla7[Cantidad],Tabla7[Código del producto],$B3725,Tabla7[Tipo de movimiento],"SALIDA",Tabla7[Mes],M$5))</f>
        <v/>
      </c>
      <c r="N3725" s="39" t="str">
        <f>IF($B3725="","",-SUMIFS(Tabla7[Cantidad],Tabla7[Código del producto],$B3725,Tabla7[Tipo de movimiento],"SALIDA",Tabla7[Mes],N$5))</f>
        <v/>
      </c>
      <c r="O3725" s="39" t="str">
        <f>IF($B3725="","",-SUMIFS(Tabla7[Cantidad],Tabla7[Código del producto],$B3725,Tabla7[Tipo de movimiento],"SALIDA",Tabla7[Mes],O$5))</f>
        <v/>
      </c>
      <c r="P3725" s="39" t="str">
        <f>IF($B3725="","",-SUMIFS(Tabla7[Cantidad],Tabla7[Código del producto],$B3725,Tabla7[Tipo de movimiento],"SALIDA",Tabla7[Mes],P$5))</f>
        <v/>
      </c>
      <c r="Q3725" s="39" t="str">
        <f t="shared" si="174"/>
        <v/>
      </c>
      <c r="R3725" s="51" t="str">
        <f>IF($B3725="","",IFERROR(VLOOKUP($B3725,'ABC rotación'!$C:$G,5,0),"C"))</f>
        <v/>
      </c>
      <c r="S3725" s="41" t="str">
        <f t="shared" si="175"/>
        <v/>
      </c>
      <c r="T3725" s="40" t="str">
        <f t="shared" si="176"/>
        <v/>
      </c>
      <c r="U3725" s="23" t="str">
        <f>IF($B3725="","",VLOOKUP($T3725,Tablas!$X$14:$Y$17,2,1))</f>
        <v/>
      </c>
    </row>
    <row r="3726" spans="2:21" x14ac:dyDescent="0.2">
      <c r="B3726" s="1" t="str">
        <f>IF(Tablas!B3724="","",Tablas!B3724)</f>
        <v/>
      </c>
      <c r="C3726" s="1" t="str">
        <f>IF(Tablas!C3724="","",Tablas!C3724)</f>
        <v/>
      </c>
      <c r="D3726" s="1" t="str">
        <f>IF(Tablas!D3724="","",Tablas!D3724)</f>
        <v/>
      </c>
      <c r="E3726" s="1" t="str">
        <f>IF(Tablas!E3724="","",Tablas!E3724)</f>
        <v/>
      </c>
      <c r="F3726" s="1" t="str">
        <f>IF(Tablas!F3724="","",Tablas!F3724)</f>
        <v/>
      </c>
      <c r="G3726" s="1" t="str">
        <f>IF(Tablas!I3724="","",Tablas!I3724)</f>
        <v/>
      </c>
      <c r="H3726" s="1" t="s">
        <v>911</v>
      </c>
      <c r="I3726" s="39" t="str">
        <f>IF($B3726="","",-SUMIFS(Tabla7[Cantidad],Tabla7[Código del producto],$B3726,Tabla7[Tipo de movimiento],"SALIDA",Tabla7[Mes],I$5))</f>
        <v/>
      </c>
      <c r="J3726" s="39" t="str">
        <f>IF($B3726="","",-SUMIFS(Tabla7[Cantidad],Tabla7[Código del producto],$B3726,Tabla7[Tipo de movimiento],"SALIDA",Tabla7[Mes],J$5))</f>
        <v/>
      </c>
      <c r="K3726" s="39" t="str">
        <f>IF($B3726="","",-SUMIFS(Tabla7[Cantidad],Tabla7[Código del producto],$B3726,Tabla7[Tipo de movimiento],"SALIDA",Tabla7[Mes],K$5))</f>
        <v/>
      </c>
      <c r="L3726" s="39" t="str">
        <f>IF($B3726="","",-SUMIFS(Tabla7[Cantidad],Tabla7[Código del producto],$B3726,Tabla7[Tipo de movimiento],"SALIDA",Tabla7[Mes],L$5))</f>
        <v/>
      </c>
      <c r="M3726" s="39" t="str">
        <f>IF($B3726="","",-SUMIFS(Tabla7[Cantidad],Tabla7[Código del producto],$B3726,Tabla7[Tipo de movimiento],"SALIDA",Tabla7[Mes],M$5))</f>
        <v/>
      </c>
      <c r="N3726" s="39" t="str">
        <f>IF($B3726="","",-SUMIFS(Tabla7[Cantidad],Tabla7[Código del producto],$B3726,Tabla7[Tipo de movimiento],"SALIDA",Tabla7[Mes],N$5))</f>
        <v/>
      </c>
      <c r="O3726" s="39" t="str">
        <f>IF($B3726="","",-SUMIFS(Tabla7[Cantidad],Tabla7[Código del producto],$B3726,Tabla7[Tipo de movimiento],"SALIDA",Tabla7[Mes],O$5))</f>
        <v/>
      </c>
      <c r="P3726" s="39" t="str">
        <f>IF($B3726="","",-SUMIFS(Tabla7[Cantidad],Tabla7[Código del producto],$B3726,Tabla7[Tipo de movimiento],"SALIDA",Tabla7[Mes],P$5))</f>
        <v/>
      </c>
      <c r="Q3726" s="39" t="str">
        <f t="shared" si="174"/>
        <v/>
      </c>
      <c r="R3726" s="51" t="str">
        <f>IF($B3726="","",IFERROR(VLOOKUP($B3726,'ABC rotación'!$C:$G,5,0),"C"))</f>
        <v/>
      </c>
      <c r="S3726" s="41" t="str">
        <f t="shared" si="175"/>
        <v/>
      </c>
      <c r="T3726" s="40" t="str">
        <f t="shared" si="176"/>
        <v/>
      </c>
      <c r="U3726" s="23" t="str">
        <f>IF($B3726="","",VLOOKUP($T3726,Tablas!$X$14:$Y$17,2,1))</f>
        <v/>
      </c>
    </row>
    <row r="3727" spans="2:21" x14ac:dyDescent="0.2">
      <c r="B3727" s="1" t="str">
        <f>IF(Tablas!B3725="","",Tablas!B3725)</f>
        <v/>
      </c>
      <c r="C3727" s="1" t="str">
        <f>IF(Tablas!C3725="","",Tablas!C3725)</f>
        <v/>
      </c>
      <c r="D3727" s="1" t="str">
        <f>IF(Tablas!D3725="","",Tablas!D3725)</f>
        <v/>
      </c>
      <c r="E3727" s="1" t="str">
        <f>IF(Tablas!E3725="","",Tablas!E3725)</f>
        <v/>
      </c>
      <c r="F3727" s="1" t="str">
        <f>IF(Tablas!F3725="","",Tablas!F3725)</f>
        <v/>
      </c>
      <c r="G3727" s="1" t="str">
        <f>IF(Tablas!I3725="","",Tablas!I3725)</f>
        <v/>
      </c>
      <c r="H3727" s="1" t="s">
        <v>911</v>
      </c>
      <c r="I3727" s="39" t="str">
        <f>IF($B3727="","",-SUMIFS(Tabla7[Cantidad],Tabla7[Código del producto],$B3727,Tabla7[Tipo de movimiento],"SALIDA",Tabla7[Mes],I$5))</f>
        <v/>
      </c>
      <c r="J3727" s="39" t="str">
        <f>IF($B3727="","",-SUMIFS(Tabla7[Cantidad],Tabla7[Código del producto],$B3727,Tabla7[Tipo de movimiento],"SALIDA",Tabla7[Mes],J$5))</f>
        <v/>
      </c>
      <c r="K3727" s="39" t="str">
        <f>IF($B3727="","",-SUMIFS(Tabla7[Cantidad],Tabla7[Código del producto],$B3727,Tabla7[Tipo de movimiento],"SALIDA",Tabla7[Mes],K$5))</f>
        <v/>
      </c>
      <c r="L3727" s="39" t="str">
        <f>IF($B3727="","",-SUMIFS(Tabla7[Cantidad],Tabla7[Código del producto],$B3727,Tabla7[Tipo de movimiento],"SALIDA",Tabla7[Mes],L$5))</f>
        <v/>
      </c>
      <c r="M3727" s="39" t="str">
        <f>IF($B3727="","",-SUMIFS(Tabla7[Cantidad],Tabla7[Código del producto],$B3727,Tabla7[Tipo de movimiento],"SALIDA",Tabla7[Mes],M$5))</f>
        <v/>
      </c>
      <c r="N3727" s="39" t="str">
        <f>IF($B3727="","",-SUMIFS(Tabla7[Cantidad],Tabla7[Código del producto],$B3727,Tabla7[Tipo de movimiento],"SALIDA",Tabla7[Mes],N$5))</f>
        <v/>
      </c>
      <c r="O3727" s="39" t="str">
        <f>IF($B3727="","",-SUMIFS(Tabla7[Cantidad],Tabla7[Código del producto],$B3727,Tabla7[Tipo de movimiento],"SALIDA",Tabla7[Mes],O$5))</f>
        <v/>
      </c>
      <c r="P3727" s="39" t="str">
        <f>IF($B3727="","",-SUMIFS(Tabla7[Cantidad],Tabla7[Código del producto],$B3727,Tabla7[Tipo de movimiento],"SALIDA",Tabla7[Mes],P$5))</f>
        <v/>
      </c>
      <c r="Q3727" s="39" t="str">
        <f t="shared" si="174"/>
        <v/>
      </c>
      <c r="R3727" s="51" t="str">
        <f>IF($B3727="","",IFERROR(VLOOKUP($B3727,'ABC rotación'!$C:$G,5,0),"C"))</f>
        <v/>
      </c>
      <c r="S3727" s="41" t="str">
        <f t="shared" si="175"/>
        <v/>
      </c>
      <c r="T3727" s="40" t="str">
        <f t="shared" si="176"/>
        <v/>
      </c>
      <c r="U3727" s="23" t="str">
        <f>IF($B3727="","",VLOOKUP($T3727,Tablas!$X$14:$Y$17,2,1))</f>
        <v/>
      </c>
    </row>
    <row r="3728" spans="2:21" x14ac:dyDescent="0.2">
      <c r="B3728" s="1" t="str">
        <f>IF(Tablas!B3726="","",Tablas!B3726)</f>
        <v/>
      </c>
      <c r="C3728" s="1" t="str">
        <f>IF(Tablas!C3726="","",Tablas!C3726)</f>
        <v/>
      </c>
      <c r="D3728" s="1" t="str">
        <f>IF(Tablas!D3726="","",Tablas!D3726)</f>
        <v/>
      </c>
      <c r="E3728" s="1" t="str">
        <f>IF(Tablas!E3726="","",Tablas!E3726)</f>
        <v/>
      </c>
      <c r="F3728" s="1" t="str">
        <f>IF(Tablas!F3726="","",Tablas!F3726)</f>
        <v/>
      </c>
      <c r="G3728" s="1" t="str">
        <f>IF(Tablas!I3726="","",Tablas!I3726)</f>
        <v/>
      </c>
      <c r="H3728" s="1" t="s">
        <v>911</v>
      </c>
      <c r="I3728" s="39" t="str">
        <f>IF($B3728="","",-SUMIFS(Tabla7[Cantidad],Tabla7[Código del producto],$B3728,Tabla7[Tipo de movimiento],"SALIDA",Tabla7[Mes],I$5))</f>
        <v/>
      </c>
      <c r="J3728" s="39" t="str">
        <f>IF($B3728="","",-SUMIFS(Tabla7[Cantidad],Tabla7[Código del producto],$B3728,Tabla7[Tipo de movimiento],"SALIDA",Tabla7[Mes],J$5))</f>
        <v/>
      </c>
      <c r="K3728" s="39" t="str">
        <f>IF($B3728="","",-SUMIFS(Tabla7[Cantidad],Tabla7[Código del producto],$B3728,Tabla7[Tipo de movimiento],"SALIDA",Tabla7[Mes],K$5))</f>
        <v/>
      </c>
      <c r="L3728" s="39" t="str">
        <f>IF($B3728="","",-SUMIFS(Tabla7[Cantidad],Tabla7[Código del producto],$B3728,Tabla7[Tipo de movimiento],"SALIDA",Tabla7[Mes],L$5))</f>
        <v/>
      </c>
      <c r="M3728" s="39" t="str">
        <f>IF($B3728="","",-SUMIFS(Tabla7[Cantidad],Tabla7[Código del producto],$B3728,Tabla7[Tipo de movimiento],"SALIDA",Tabla7[Mes],M$5))</f>
        <v/>
      </c>
      <c r="N3728" s="39" t="str">
        <f>IF($B3728="","",-SUMIFS(Tabla7[Cantidad],Tabla7[Código del producto],$B3728,Tabla7[Tipo de movimiento],"SALIDA",Tabla7[Mes],N$5))</f>
        <v/>
      </c>
      <c r="O3728" s="39" t="str">
        <f>IF($B3728="","",-SUMIFS(Tabla7[Cantidad],Tabla7[Código del producto],$B3728,Tabla7[Tipo de movimiento],"SALIDA",Tabla7[Mes],O$5))</f>
        <v/>
      </c>
      <c r="P3728" s="39" t="str">
        <f>IF($B3728="","",-SUMIFS(Tabla7[Cantidad],Tabla7[Código del producto],$B3728,Tabla7[Tipo de movimiento],"SALIDA",Tabla7[Mes],P$5))</f>
        <v/>
      </c>
      <c r="Q3728" s="39" t="str">
        <f t="shared" si="174"/>
        <v/>
      </c>
      <c r="R3728" s="51" t="str">
        <f>IF($B3728="","",IFERROR(VLOOKUP($B3728,'ABC rotación'!$C:$G,5,0),"C"))</f>
        <v/>
      </c>
      <c r="S3728" s="41" t="str">
        <f t="shared" si="175"/>
        <v/>
      </c>
      <c r="T3728" s="40" t="str">
        <f t="shared" si="176"/>
        <v/>
      </c>
      <c r="U3728" s="23" t="str">
        <f>IF($B3728="","",VLOOKUP($T3728,Tablas!$X$14:$Y$17,2,1))</f>
        <v/>
      </c>
    </row>
    <row r="3729" spans="2:21" x14ac:dyDescent="0.2">
      <c r="B3729" s="1" t="str">
        <f>IF(Tablas!B3727="","",Tablas!B3727)</f>
        <v/>
      </c>
      <c r="C3729" s="1" t="str">
        <f>IF(Tablas!C3727="","",Tablas!C3727)</f>
        <v/>
      </c>
      <c r="D3729" s="1" t="str">
        <f>IF(Tablas!D3727="","",Tablas!D3727)</f>
        <v/>
      </c>
      <c r="E3729" s="1" t="str">
        <f>IF(Tablas!E3727="","",Tablas!E3727)</f>
        <v/>
      </c>
      <c r="F3729" s="1" t="str">
        <f>IF(Tablas!F3727="","",Tablas!F3727)</f>
        <v/>
      </c>
      <c r="G3729" s="1" t="str">
        <f>IF(Tablas!I3727="","",Tablas!I3727)</f>
        <v/>
      </c>
      <c r="H3729" s="1" t="s">
        <v>911</v>
      </c>
      <c r="I3729" s="39" t="str">
        <f>IF($B3729="","",-SUMIFS(Tabla7[Cantidad],Tabla7[Código del producto],$B3729,Tabla7[Tipo de movimiento],"SALIDA",Tabla7[Mes],I$5))</f>
        <v/>
      </c>
      <c r="J3729" s="39" t="str">
        <f>IF($B3729="","",-SUMIFS(Tabla7[Cantidad],Tabla7[Código del producto],$B3729,Tabla7[Tipo de movimiento],"SALIDA",Tabla7[Mes],J$5))</f>
        <v/>
      </c>
      <c r="K3729" s="39" t="str">
        <f>IF($B3729="","",-SUMIFS(Tabla7[Cantidad],Tabla7[Código del producto],$B3729,Tabla7[Tipo de movimiento],"SALIDA",Tabla7[Mes],K$5))</f>
        <v/>
      </c>
      <c r="L3729" s="39" t="str">
        <f>IF($B3729="","",-SUMIFS(Tabla7[Cantidad],Tabla7[Código del producto],$B3729,Tabla7[Tipo de movimiento],"SALIDA",Tabla7[Mes],L$5))</f>
        <v/>
      </c>
      <c r="M3729" s="39" t="str">
        <f>IF($B3729="","",-SUMIFS(Tabla7[Cantidad],Tabla7[Código del producto],$B3729,Tabla7[Tipo de movimiento],"SALIDA",Tabla7[Mes],M$5))</f>
        <v/>
      </c>
      <c r="N3729" s="39" t="str">
        <f>IF($B3729="","",-SUMIFS(Tabla7[Cantidad],Tabla7[Código del producto],$B3729,Tabla7[Tipo de movimiento],"SALIDA",Tabla7[Mes],N$5))</f>
        <v/>
      </c>
      <c r="O3729" s="39" t="str">
        <f>IF($B3729="","",-SUMIFS(Tabla7[Cantidad],Tabla7[Código del producto],$B3729,Tabla7[Tipo de movimiento],"SALIDA",Tabla7[Mes],O$5))</f>
        <v/>
      </c>
      <c r="P3729" s="39" t="str">
        <f>IF($B3729="","",-SUMIFS(Tabla7[Cantidad],Tabla7[Código del producto],$B3729,Tabla7[Tipo de movimiento],"SALIDA",Tabla7[Mes],P$5))</f>
        <v/>
      </c>
      <c r="Q3729" s="39" t="str">
        <f t="shared" si="174"/>
        <v/>
      </c>
      <c r="R3729" s="51" t="str">
        <f>IF($B3729="","",IFERROR(VLOOKUP($B3729,'ABC rotación'!$C:$G,5,0),"C"))</f>
        <v/>
      </c>
      <c r="S3729" s="41" t="str">
        <f t="shared" si="175"/>
        <v/>
      </c>
      <c r="T3729" s="40" t="str">
        <f t="shared" si="176"/>
        <v/>
      </c>
      <c r="U3729" s="23" t="str">
        <f>IF($B3729="","",VLOOKUP($T3729,Tablas!$X$14:$Y$17,2,1))</f>
        <v/>
      </c>
    </row>
    <row r="3730" spans="2:21" x14ac:dyDescent="0.2">
      <c r="B3730" s="1" t="str">
        <f>IF(Tablas!B3728="","",Tablas!B3728)</f>
        <v/>
      </c>
      <c r="C3730" s="1" t="str">
        <f>IF(Tablas!C3728="","",Tablas!C3728)</f>
        <v/>
      </c>
      <c r="D3730" s="1" t="str">
        <f>IF(Tablas!D3728="","",Tablas!D3728)</f>
        <v/>
      </c>
      <c r="E3730" s="1" t="str">
        <f>IF(Tablas!E3728="","",Tablas!E3728)</f>
        <v/>
      </c>
      <c r="F3730" s="1" t="str">
        <f>IF(Tablas!F3728="","",Tablas!F3728)</f>
        <v/>
      </c>
      <c r="G3730" s="1" t="str">
        <f>IF(Tablas!I3728="","",Tablas!I3728)</f>
        <v/>
      </c>
      <c r="H3730" s="1" t="s">
        <v>911</v>
      </c>
      <c r="I3730" s="39" t="str">
        <f>IF($B3730="","",-SUMIFS(Tabla7[Cantidad],Tabla7[Código del producto],$B3730,Tabla7[Tipo de movimiento],"SALIDA",Tabla7[Mes],I$5))</f>
        <v/>
      </c>
      <c r="J3730" s="39" t="str">
        <f>IF($B3730="","",-SUMIFS(Tabla7[Cantidad],Tabla7[Código del producto],$B3730,Tabla7[Tipo de movimiento],"SALIDA",Tabla7[Mes],J$5))</f>
        <v/>
      </c>
      <c r="K3730" s="39" t="str">
        <f>IF($B3730="","",-SUMIFS(Tabla7[Cantidad],Tabla7[Código del producto],$B3730,Tabla7[Tipo de movimiento],"SALIDA",Tabla7[Mes],K$5))</f>
        <v/>
      </c>
      <c r="L3730" s="39" t="str">
        <f>IF($B3730="","",-SUMIFS(Tabla7[Cantidad],Tabla7[Código del producto],$B3730,Tabla7[Tipo de movimiento],"SALIDA",Tabla7[Mes],L$5))</f>
        <v/>
      </c>
      <c r="M3730" s="39" t="str">
        <f>IF($B3730="","",-SUMIFS(Tabla7[Cantidad],Tabla7[Código del producto],$B3730,Tabla7[Tipo de movimiento],"SALIDA",Tabla7[Mes],M$5))</f>
        <v/>
      </c>
      <c r="N3730" s="39" t="str">
        <f>IF($B3730="","",-SUMIFS(Tabla7[Cantidad],Tabla7[Código del producto],$B3730,Tabla7[Tipo de movimiento],"SALIDA",Tabla7[Mes],N$5))</f>
        <v/>
      </c>
      <c r="O3730" s="39" t="str">
        <f>IF($B3730="","",-SUMIFS(Tabla7[Cantidad],Tabla7[Código del producto],$B3730,Tabla7[Tipo de movimiento],"SALIDA",Tabla7[Mes],O$5))</f>
        <v/>
      </c>
      <c r="P3730" s="39" t="str">
        <f>IF($B3730="","",-SUMIFS(Tabla7[Cantidad],Tabla7[Código del producto],$B3730,Tabla7[Tipo de movimiento],"SALIDA",Tabla7[Mes],P$5))</f>
        <v/>
      </c>
      <c r="Q3730" s="39" t="str">
        <f t="shared" si="174"/>
        <v/>
      </c>
      <c r="R3730" s="51" t="str">
        <f>IF($B3730="","",IFERROR(VLOOKUP($B3730,'ABC rotación'!$C:$G,5,0),"C"))</f>
        <v/>
      </c>
      <c r="S3730" s="41" t="str">
        <f t="shared" si="175"/>
        <v/>
      </c>
      <c r="T3730" s="40" t="str">
        <f t="shared" si="176"/>
        <v/>
      </c>
      <c r="U3730" s="23" t="str">
        <f>IF($B3730="","",VLOOKUP($T3730,Tablas!$X$14:$Y$17,2,1))</f>
        <v/>
      </c>
    </row>
    <row r="3731" spans="2:21" x14ac:dyDescent="0.2">
      <c r="B3731" s="1" t="str">
        <f>IF(Tablas!B3729="","",Tablas!B3729)</f>
        <v/>
      </c>
      <c r="C3731" s="1" t="str">
        <f>IF(Tablas!C3729="","",Tablas!C3729)</f>
        <v/>
      </c>
      <c r="D3731" s="1" t="str">
        <f>IF(Tablas!D3729="","",Tablas!D3729)</f>
        <v/>
      </c>
      <c r="E3731" s="1" t="str">
        <f>IF(Tablas!E3729="","",Tablas!E3729)</f>
        <v/>
      </c>
      <c r="F3731" s="1" t="str">
        <f>IF(Tablas!F3729="","",Tablas!F3729)</f>
        <v/>
      </c>
      <c r="G3731" s="1" t="str">
        <f>IF(Tablas!I3729="","",Tablas!I3729)</f>
        <v/>
      </c>
      <c r="H3731" s="1" t="s">
        <v>911</v>
      </c>
      <c r="I3731" s="39" t="str">
        <f>IF($B3731="","",-SUMIFS(Tabla7[Cantidad],Tabla7[Código del producto],$B3731,Tabla7[Tipo de movimiento],"SALIDA",Tabla7[Mes],I$5))</f>
        <v/>
      </c>
      <c r="J3731" s="39" t="str">
        <f>IF($B3731="","",-SUMIFS(Tabla7[Cantidad],Tabla7[Código del producto],$B3731,Tabla7[Tipo de movimiento],"SALIDA",Tabla7[Mes],J$5))</f>
        <v/>
      </c>
      <c r="K3731" s="39" t="str">
        <f>IF($B3731="","",-SUMIFS(Tabla7[Cantidad],Tabla7[Código del producto],$B3731,Tabla7[Tipo de movimiento],"SALIDA",Tabla7[Mes],K$5))</f>
        <v/>
      </c>
      <c r="L3731" s="39" t="str">
        <f>IF($B3731="","",-SUMIFS(Tabla7[Cantidad],Tabla7[Código del producto],$B3731,Tabla7[Tipo de movimiento],"SALIDA",Tabla7[Mes],L$5))</f>
        <v/>
      </c>
      <c r="M3731" s="39" t="str">
        <f>IF($B3731="","",-SUMIFS(Tabla7[Cantidad],Tabla7[Código del producto],$B3731,Tabla7[Tipo de movimiento],"SALIDA",Tabla7[Mes],M$5))</f>
        <v/>
      </c>
      <c r="N3731" s="39" t="str">
        <f>IF($B3731="","",-SUMIFS(Tabla7[Cantidad],Tabla7[Código del producto],$B3731,Tabla7[Tipo de movimiento],"SALIDA",Tabla7[Mes],N$5))</f>
        <v/>
      </c>
      <c r="O3731" s="39" t="str">
        <f>IF($B3731="","",-SUMIFS(Tabla7[Cantidad],Tabla7[Código del producto],$B3731,Tabla7[Tipo de movimiento],"SALIDA",Tabla7[Mes],O$5))</f>
        <v/>
      </c>
      <c r="P3731" s="39" t="str">
        <f>IF($B3731="","",-SUMIFS(Tabla7[Cantidad],Tabla7[Código del producto],$B3731,Tabla7[Tipo de movimiento],"SALIDA",Tabla7[Mes],P$5))</f>
        <v/>
      </c>
      <c r="Q3731" s="39" t="str">
        <f t="shared" si="174"/>
        <v/>
      </c>
      <c r="R3731" s="51" t="str">
        <f>IF($B3731="","",IFERROR(VLOOKUP($B3731,'ABC rotación'!$C:$G,5,0),"C"))</f>
        <v/>
      </c>
      <c r="S3731" s="41" t="str">
        <f t="shared" si="175"/>
        <v/>
      </c>
      <c r="T3731" s="40" t="str">
        <f t="shared" si="176"/>
        <v/>
      </c>
      <c r="U3731" s="23" t="str">
        <f>IF($B3731="","",VLOOKUP($T3731,Tablas!$X$14:$Y$17,2,1))</f>
        <v/>
      </c>
    </row>
    <row r="3732" spans="2:21" x14ac:dyDescent="0.2">
      <c r="B3732" s="1" t="str">
        <f>IF(Tablas!B3730="","",Tablas!B3730)</f>
        <v/>
      </c>
      <c r="C3732" s="1" t="str">
        <f>IF(Tablas!C3730="","",Tablas!C3730)</f>
        <v/>
      </c>
      <c r="D3732" s="1" t="str">
        <f>IF(Tablas!D3730="","",Tablas!D3730)</f>
        <v/>
      </c>
      <c r="E3732" s="1" t="str">
        <f>IF(Tablas!E3730="","",Tablas!E3730)</f>
        <v/>
      </c>
      <c r="F3732" s="1" t="str">
        <f>IF(Tablas!F3730="","",Tablas!F3730)</f>
        <v/>
      </c>
      <c r="G3732" s="1" t="str">
        <f>IF(Tablas!I3730="","",Tablas!I3730)</f>
        <v/>
      </c>
      <c r="H3732" s="1" t="s">
        <v>911</v>
      </c>
      <c r="I3732" s="39" t="str">
        <f>IF($B3732="","",-SUMIFS(Tabla7[Cantidad],Tabla7[Código del producto],$B3732,Tabla7[Tipo de movimiento],"SALIDA",Tabla7[Mes],I$5))</f>
        <v/>
      </c>
      <c r="J3732" s="39" t="str">
        <f>IF($B3732="","",-SUMIFS(Tabla7[Cantidad],Tabla7[Código del producto],$B3732,Tabla7[Tipo de movimiento],"SALIDA",Tabla7[Mes],J$5))</f>
        <v/>
      </c>
      <c r="K3732" s="39" t="str">
        <f>IF($B3732="","",-SUMIFS(Tabla7[Cantidad],Tabla7[Código del producto],$B3732,Tabla7[Tipo de movimiento],"SALIDA",Tabla7[Mes],K$5))</f>
        <v/>
      </c>
      <c r="L3732" s="39" t="str">
        <f>IF($B3732="","",-SUMIFS(Tabla7[Cantidad],Tabla7[Código del producto],$B3732,Tabla7[Tipo de movimiento],"SALIDA",Tabla7[Mes],L$5))</f>
        <v/>
      </c>
      <c r="M3732" s="39" t="str">
        <f>IF($B3732="","",-SUMIFS(Tabla7[Cantidad],Tabla7[Código del producto],$B3732,Tabla7[Tipo de movimiento],"SALIDA",Tabla7[Mes],M$5))</f>
        <v/>
      </c>
      <c r="N3732" s="39" t="str">
        <f>IF($B3732="","",-SUMIFS(Tabla7[Cantidad],Tabla7[Código del producto],$B3732,Tabla7[Tipo de movimiento],"SALIDA",Tabla7[Mes],N$5))</f>
        <v/>
      </c>
      <c r="O3732" s="39" t="str">
        <f>IF($B3732="","",-SUMIFS(Tabla7[Cantidad],Tabla7[Código del producto],$B3732,Tabla7[Tipo de movimiento],"SALIDA",Tabla7[Mes],O$5))</f>
        <v/>
      </c>
      <c r="P3732" s="39" t="str">
        <f>IF($B3732="","",-SUMIFS(Tabla7[Cantidad],Tabla7[Código del producto],$B3732,Tabla7[Tipo de movimiento],"SALIDA",Tabla7[Mes],P$5))</f>
        <v/>
      </c>
      <c r="Q3732" s="39" t="str">
        <f t="shared" si="174"/>
        <v/>
      </c>
      <c r="R3732" s="51" t="str">
        <f>IF($B3732="","",IFERROR(VLOOKUP($B3732,'ABC rotación'!$C:$G,5,0),"C"))</f>
        <v/>
      </c>
      <c r="S3732" s="41" t="str">
        <f t="shared" si="175"/>
        <v/>
      </c>
      <c r="T3732" s="40" t="str">
        <f t="shared" si="176"/>
        <v/>
      </c>
      <c r="U3732" s="23" t="str">
        <f>IF($B3732="","",VLOOKUP($T3732,Tablas!$X$14:$Y$17,2,1))</f>
        <v/>
      </c>
    </row>
    <row r="3733" spans="2:21" x14ac:dyDescent="0.2">
      <c r="B3733" s="1" t="str">
        <f>IF(Tablas!B3731="","",Tablas!B3731)</f>
        <v/>
      </c>
      <c r="C3733" s="1" t="str">
        <f>IF(Tablas!C3731="","",Tablas!C3731)</f>
        <v/>
      </c>
      <c r="D3733" s="1" t="str">
        <f>IF(Tablas!D3731="","",Tablas!D3731)</f>
        <v/>
      </c>
      <c r="E3733" s="1" t="str">
        <f>IF(Tablas!E3731="","",Tablas!E3731)</f>
        <v/>
      </c>
      <c r="F3733" s="1" t="str">
        <f>IF(Tablas!F3731="","",Tablas!F3731)</f>
        <v/>
      </c>
      <c r="G3733" s="1" t="str">
        <f>IF(Tablas!I3731="","",Tablas!I3731)</f>
        <v/>
      </c>
      <c r="H3733" s="1" t="s">
        <v>911</v>
      </c>
      <c r="I3733" s="39" t="str">
        <f>IF($B3733="","",-SUMIFS(Tabla7[Cantidad],Tabla7[Código del producto],$B3733,Tabla7[Tipo de movimiento],"SALIDA",Tabla7[Mes],I$5))</f>
        <v/>
      </c>
      <c r="J3733" s="39" t="str">
        <f>IF($B3733="","",-SUMIFS(Tabla7[Cantidad],Tabla7[Código del producto],$B3733,Tabla7[Tipo de movimiento],"SALIDA",Tabla7[Mes],J$5))</f>
        <v/>
      </c>
      <c r="K3733" s="39" t="str">
        <f>IF($B3733="","",-SUMIFS(Tabla7[Cantidad],Tabla7[Código del producto],$B3733,Tabla7[Tipo de movimiento],"SALIDA",Tabla7[Mes],K$5))</f>
        <v/>
      </c>
      <c r="L3733" s="39" t="str">
        <f>IF($B3733="","",-SUMIFS(Tabla7[Cantidad],Tabla7[Código del producto],$B3733,Tabla7[Tipo de movimiento],"SALIDA",Tabla7[Mes],L$5))</f>
        <v/>
      </c>
      <c r="M3733" s="39" t="str">
        <f>IF($B3733="","",-SUMIFS(Tabla7[Cantidad],Tabla7[Código del producto],$B3733,Tabla7[Tipo de movimiento],"SALIDA",Tabla7[Mes],M$5))</f>
        <v/>
      </c>
      <c r="N3733" s="39" t="str">
        <f>IF($B3733="","",-SUMIFS(Tabla7[Cantidad],Tabla7[Código del producto],$B3733,Tabla7[Tipo de movimiento],"SALIDA",Tabla7[Mes],N$5))</f>
        <v/>
      </c>
      <c r="O3733" s="39" t="str">
        <f>IF($B3733="","",-SUMIFS(Tabla7[Cantidad],Tabla7[Código del producto],$B3733,Tabla7[Tipo de movimiento],"SALIDA",Tabla7[Mes],O$5))</f>
        <v/>
      </c>
      <c r="P3733" s="39" t="str">
        <f>IF($B3733="","",-SUMIFS(Tabla7[Cantidad],Tabla7[Código del producto],$B3733,Tabla7[Tipo de movimiento],"SALIDA",Tabla7[Mes],P$5))</f>
        <v/>
      </c>
      <c r="Q3733" s="39" t="str">
        <f t="shared" si="174"/>
        <v/>
      </c>
      <c r="R3733" s="51" t="str">
        <f>IF($B3733="","",IFERROR(VLOOKUP($B3733,'ABC rotación'!$C:$G,5,0),"C"))</f>
        <v/>
      </c>
      <c r="S3733" s="41" t="str">
        <f t="shared" si="175"/>
        <v/>
      </c>
      <c r="T3733" s="40" t="str">
        <f t="shared" si="176"/>
        <v/>
      </c>
      <c r="U3733" s="23" t="str">
        <f>IF($B3733="","",VLOOKUP($T3733,Tablas!$X$14:$Y$17,2,1))</f>
        <v/>
      </c>
    </row>
    <row r="3734" spans="2:21" x14ac:dyDescent="0.2">
      <c r="B3734" s="1" t="str">
        <f>IF(Tablas!B3732="","",Tablas!B3732)</f>
        <v/>
      </c>
      <c r="C3734" s="1" t="str">
        <f>IF(Tablas!C3732="","",Tablas!C3732)</f>
        <v/>
      </c>
      <c r="D3734" s="1" t="str">
        <f>IF(Tablas!D3732="","",Tablas!D3732)</f>
        <v/>
      </c>
      <c r="E3734" s="1" t="str">
        <f>IF(Tablas!E3732="","",Tablas!E3732)</f>
        <v/>
      </c>
      <c r="F3734" s="1" t="str">
        <f>IF(Tablas!F3732="","",Tablas!F3732)</f>
        <v/>
      </c>
      <c r="G3734" s="1" t="str">
        <f>IF(Tablas!I3732="","",Tablas!I3732)</f>
        <v/>
      </c>
      <c r="H3734" s="1" t="s">
        <v>911</v>
      </c>
      <c r="I3734" s="39" t="str">
        <f>IF($B3734="","",-SUMIFS(Tabla7[Cantidad],Tabla7[Código del producto],$B3734,Tabla7[Tipo de movimiento],"SALIDA",Tabla7[Mes],I$5))</f>
        <v/>
      </c>
      <c r="J3734" s="39" t="str">
        <f>IF($B3734="","",-SUMIFS(Tabla7[Cantidad],Tabla7[Código del producto],$B3734,Tabla7[Tipo de movimiento],"SALIDA",Tabla7[Mes],J$5))</f>
        <v/>
      </c>
      <c r="K3734" s="39" t="str">
        <f>IF($B3734="","",-SUMIFS(Tabla7[Cantidad],Tabla7[Código del producto],$B3734,Tabla7[Tipo de movimiento],"SALIDA",Tabla7[Mes],K$5))</f>
        <v/>
      </c>
      <c r="L3734" s="39" t="str">
        <f>IF($B3734="","",-SUMIFS(Tabla7[Cantidad],Tabla7[Código del producto],$B3734,Tabla7[Tipo de movimiento],"SALIDA",Tabla7[Mes],L$5))</f>
        <v/>
      </c>
      <c r="M3734" s="39" t="str">
        <f>IF($B3734="","",-SUMIFS(Tabla7[Cantidad],Tabla7[Código del producto],$B3734,Tabla7[Tipo de movimiento],"SALIDA",Tabla7[Mes],M$5))</f>
        <v/>
      </c>
      <c r="N3734" s="39" t="str">
        <f>IF($B3734="","",-SUMIFS(Tabla7[Cantidad],Tabla7[Código del producto],$B3734,Tabla7[Tipo de movimiento],"SALIDA",Tabla7[Mes],N$5))</f>
        <v/>
      </c>
      <c r="O3734" s="39" t="str">
        <f>IF($B3734="","",-SUMIFS(Tabla7[Cantidad],Tabla7[Código del producto],$B3734,Tabla7[Tipo de movimiento],"SALIDA",Tabla7[Mes],O$5))</f>
        <v/>
      </c>
      <c r="P3734" s="39" t="str">
        <f>IF($B3734="","",-SUMIFS(Tabla7[Cantidad],Tabla7[Código del producto],$B3734,Tabla7[Tipo de movimiento],"SALIDA",Tabla7[Mes],P$5))</f>
        <v/>
      </c>
      <c r="Q3734" s="39" t="str">
        <f t="shared" si="174"/>
        <v/>
      </c>
      <c r="R3734" s="51" t="str">
        <f>IF($B3734="","",IFERROR(VLOOKUP($B3734,'ABC rotación'!$C:$G,5,0),"C"))</f>
        <v/>
      </c>
      <c r="S3734" s="41" t="str">
        <f t="shared" si="175"/>
        <v/>
      </c>
      <c r="T3734" s="40" t="str">
        <f t="shared" si="176"/>
        <v/>
      </c>
      <c r="U3734" s="23" t="str">
        <f>IF($B3734="","",VLOOKUP($T3734,Tablas!$X$14:$Y$17,2,1))</f>
        <v/>
      </c>
    </row>
    <row r="3735" spans="2:21" x14ac:dyDescent="0.2">
      <c r="B3735" s="1" t="str">
        <f>IF(Tablas!B3733="","",Tablas!B3733)</f>
        <v/>
      </c>
      <c r="C3735" s="1" t="str">
        <f>IF(Tablas!C3733="","",Tablas!C3733)</f>
        <v/>
      </c>
      <c r="D3735" s="1" t="str">
        <f>IF(Tablas!D3733="","",Tablas!D3733)</f>
        <v/>
      </c>
      <c r="E3735" s="1" t="str">
        <f>IF(Tablas!E3733="","",Tablas!E3733)</f>
        <v/>
      </c>
      <c r="F3735" s="1" t="str">
        <f>IF(Tablas!F3733="","",Tablas!F3733)</f>
        <v/>
      </c>
      <c r="G3735" s="1" t="str">
        <f>IF(Tablas!I3733="","",Tablas!I3733)</f>
        <v/>
      </c>
      <c r="H3735" s="1" t="s">
        <v>911</v>
      </c>
      <c r="I3735" s="39" t="str">
        <f>IF($B3735="","",-SUMIFS(Tabla7[Cantidad],Tabla7[Código del producto],$B3735,Tabla7[Tipo de movimiento],"SALIDA",Tabla7[Mes],I$5))</f>
        <v/>
      </c>
      <c r="J3735" s="39" t="str">
        <f>IF($B3735="","",-SUMIFS(Tabla7[Cantidad],Tabla7[Código del producto],$B3735,Tabla7[Tipo de movimiento],"SALIDA",Tabla7[Mes],J$5))</f>
        <v/>
      </c>
      <c r="K3735" s="39" t="str">
        <f>IF($B3735="","",-SUMIFS(Tabla7[Cantidad],Tabla7[Código del producto],$B3735,Tabla7[Tipo de movimiento],"SALIDA",Tabla7[Mes],K$5))</f>
        <v/>
      </c>
      <c r="L3735" s="39" t="str">
        <f>IF($B3735="","",-SUMIFS(Tabla7[Cantidad],Tabla7[Código del producto],$B3735,Tabla7[Tipo de movimiento],"SALIDA",Tabla7[Mes],L$5))</f>
        <v/>
      </c>
      <c r="M3735" s="39" t="str">
        <f>IF($B3735="","",-SUMIFS(Tabla7[Cantidad],Tabla7[Código del producto],$B3735,Tabla7[Tipo de movimiento],"SALIDA",Tabla7[Mes],M$5))</f>
        <v/>
      </c>
      <c r="N3735" s="39" t="str">
        <f>IF($B3735="","",-SUMIFS(Tabla7[Cantidad],Tabla7[Código del producto],$B3735,Tabla7[Tipo de movimiento],"SALIDA",Tabla7[Mes],N$5))</f>
        <v/>
      </c>
      <c r="O3735" s="39" t="str">
        <f>IF($B3735="","",-SUMIFS(Tabla7[Cantidad],Tabla7[Código del producto],$B3735,Tabla7[Tipo de movimiento],"SALIDA",Tabla7[Mes],O$5))</f>
        <v/>
      </c>
      <c r="P3735" s="39" t="str">
        <f>IF($B3735="","",-SUMIFS(Tabla7[Cantidad],Tabla7[Código del producto],$B3735,Tabla7[Tipo de movimiento],"SALIDA",Tabla7[Mes],P$5))</f>
        <v/>
      </c>
      <c r="Q3735" s="39" t="str">
        <f t="shared" si="174"/>
        <v/>
      </c>
      <c r="R3735" s="51" t="str">
        <f>IF($B3735="","",IFERROR(VLOOKUP($B3735,'ABC rotación'!$C:$G,5,0),"C"))</f>
        <v/>
      </c>
      <c r="S3735" s="41" t="str">
        <f t="shared" si="175"/>
        <v/>
      </c>
      <c r="T3735" s="40" t="str">
        <f t="shared" si="176"/>
        <v/>
      </c>
      <c r="U3735" s="23" t="str">
        <f>IF($B3735="","",VLOOKUP($T3735,Tablas!$X$14:$Y$17,2,1))</f>
        <v/>
      </c>
    </row>
    <row r="3736" spans="2:21" x14ac:dyDescent="0.2">
      <c r="B3736" s="1" t="str">
        <f>IF(Tablas!B3734="","",Tablas!B3734)</f>
        <v/>
      </c>
      <c r="C3736" s="1" t="str">
        <f>IF(Tablas!C3734="","",Tablas!C3734)</f>
        <v/>
      </c>
      <c r="D3736" s="1" t="str">
        <f>IF(Tablas!D3734="","",Tablas!D3734)</f>
        <v/>
      </c>
      <c r="E3736" s="1" t="str">
        <f>IF(Tablas!E3734="","",Tablas!E3734)</f>
        <v/>
      </c>
      <c r="F3736" s="1" t="str">
        <f>IF(Tablas!F3734="","",Tablas!F3734)</f>
        <v/>
      </c>
      <c r="G3736" s="1" t="str">
        <f>IF(Tablas!I3734="","",Tablas!I3734)</f>
        <v/>
      </c>
      <c r="H3736" s="1" t="s">
        <v>911</v>
      </c>
      <c r="I3736" s="39" t="str">
        <f>IF($B3736="","",-SUMIFS(Tabla7[Cantidad],Tabla7[Código del producto],$B3736,Tabla7[Tipo de movimiento],"SALIDA",Tabla7[Mes],I$5))</f>
        <v/>
      </c>
      <c r="J3736" s="39" t="str">
        <f>IF($B3736="","",-SUMIFS(Tabla7[Cantidad],Tabla7[Código del producto],$B3736,Tabla7[Tipo de movimiento],"SALIDA",Tabla7[Mes],J$5))</f>
        <v/>
      </c>
      <c r="K3736" s="39" t="str">
        <f>IF($B3736="","",-SUMIFS(Tabla7[Cantidad],Tabla7[Código del producto],$B3736,Tabla7[Tipo de movimiento],"SALIDA",Tabla7[Mes],K$5))</f>
        <v/>
      </c>
      <c r="L3736" s="39" t="str">
        <f>IF($B3736="","",-SUMIFS(Tabla7[Cantidad],Tabla7[Código del producto],$B3736,Tabla7[Tipo de movimiento],"SALIDA",Tabla7[Mes],L$5))</f>
        <v/>
      </c>
      <c r="M3736" s="39" t="str">
        <f>IF($B3736="","",-SUMIFS(Tabla7[Cantidad],Tabla7[Código del producto],$B3736,Tabla7[Tipo de movimiento],"SALIDA",Tabla7[Mes],M$5))</f>
        <v/>
      </c>
      <c r="N3736" s="39" t="str">
        <f>IF($B3736="","",-SUMIFS(Tabla7[Cantidad],Tabla7[Código del producto],$B3736,Tabla7[Tipo de movimiento],"SALIDA",Tabla7[Mes],N$5))</f>
        <v/>
      </c>
      <c r="O3736" s="39" t="str">
        <f>IF($B3736="","",-SUMIFS(Tabla7[Cantidad],Tabla7[Código del producto],$B3736,Tabla7[Tipo de movimiento],"SALIDA",Tabla7[Mes],O$5))</f>
        <v/>
      </c>
      <c r="P3736" s="39" t="str">
        <f>IF($B3736="","",-SUMIFS(Tabla7[Cantidad],Tabla7[Código del producto],$B3736,Tabla7[Tipo de movimiento],"SALIDA",Tabla7[Mes],P$5))</f>
        <v/>
      </c>
      <c r="Q3736" s="39" t="str">
        <f t="shared" si="174"/>
        <v/>
      </c>
      <c r="R3736" s="51" t="str">
        <f>IF($B3736="","",IFERROR(VLOOKUP($B3736,'ABC rotación'!$C:$G,5,0),"C"))</f>
        <v/>
      </c>
      <c r="S3736" s="41" t="str">
        <f t="shared" si="175"/>
        <v/>
      </c>
      <c r="T3736" s="40" t="str">
        <f t="shared" si="176"/>
        <v/>
      </c>
      <c r="U3736" s="23" t="str">
        <f>IF($B3736="","",VLOOKUP($T3736,Tablas!$X$14:$Y$17,2,1))</f>
        <v/>
      </c>
    </row>
    <row r="3737" spans="2:21" x14ac:dyDescent="0.2">
      <c r="B3737" s="1" t="str">
        <f>IF(Tablas!B3735="","",Tablas!B3735)</f>
        <v/>
      </c>
      <c r="C3737" s="1" t="str">
        <f>IF(Tablas!C3735="","",Tablas!C3735)</f>
        <v/>
      </c>
      <c r="D3737" s="1" t="str">
        <f>IF(Tablas!D3735="","",Tablas!D3735)</f>
        <v/>
      </c>
      <c r="E3737" s="1" t="str">
        <f>IF(Tablas!E3735="","",Tablas!E3735)</f>
        <v/>
      </c>
      <c r="F3737" s="1" t="str">
        <f>IF(Tablas!F3735="","",Tablas!F3735)</f>
        <v/>
      </c>
      <c r="G3737" s="1" t="str">
        <f>IF(Tablas!I3735="","",Tablas!I3735)</f>
        <v/>
      </c>
      <c r="H3737" s="1" t="s">
        <v>911</v>
      </c>
      <c r="I3737" s="39" t="str">
        <f>IF($B3737="","",-SUMIFS(Tabla7[Cantidad],Tabla7[Código del producto],$B3737,Tabla7[Tipo de movimiento],"SALIDA",Tabla7[Mes],I$5))</f>
        <v/>
      </c>
      <c r="J3737" s="39" t="str">
        <f>IF($B3737="","",-SUMIFS(Tabla7[Cantidad],Tabla7[Código del producto],$B3737,Tabla7[Tipo de movimiento],"SALIDA",Tabla7[Mes],J$5))</f>
        <v/>
      </c>
      <c r="K3737" s="39" t="str">
        <f>IF($B3737="","",-SUMIFS(Tabla7[Cantidad],Tabla7[Código del producto],$B3737,Tabla7[Tipo de movimiento],"SALIDA",Tabla7[Mes],K$5))</f>
        <v/>
      </c>
      <c r="L3737" s="39" t="str">
        <f>IF($B3737="","",-SUMIFS(Tabla7[Cantidad],Tabla7[Código del producto],$B3737,Tabla7[Tipo de movimiento],"SALIDA",Tabla7[Mes],L$5))</f>
        <v/>
      </c>
      <c r="M3737" s="39" t="str">
        <f>IF($B3737="","",-SUMIFS(Tabla7[Cantidad],Tabla7[Código del producto],$B3737,Tabla7[Tipo de movimiento],"SALIDA",Tabla7[Mes],M$5))</f>
        <v/>
      </c>
      <c r="N3737" s="39" t="str">
        <f>IF($B3737="","",-SUMIFS(Tabla7[Cantidad],Tabla7[Código del producto],$B3737,Tabla7[Tipo de movimiento],"SALIDA",Tabla7[Mes],N$5))</f>
        <v/>
      </c>
      <c r="O3737" s="39" t="str">
        <f>IF($B3737="","",-SUMIFS(Tabla7[Cantidad],Tabla7[Código del producto],$B3737,Tabla7[Tipo de movimiento],"SALIDA",Tabla7[Mes],O$5))</f>
        <v/>
      </c>
      <c r="P3737" s="39" t="str">
        <f>IF($B3737="","",-SUMIFS(Tabla7[Cantidad],Tabla7[Código del producto],$B3737,Tabla7[Tipo de movimiento],"SALIDA",Tabla7[Mes],P$5))</f>
        <v/>
      </c>
      <c r="Q3737" s="39" t="str">
        <f t="shared" si="174"/>
        <v/>
      </c>
      <c r="R3737" s="51" t="str">
        <f>IF($B3737="","",IFERROR(VLOOKUP($B3737,'ABC rotación'!$C:$G,5,0),"C"))</f>
        <v/>
      </c>
      <c r="S3737" s="41" t="str">
        <f t="shared" si="175"/>
        <v/>
      </c>
      <c r="T3737" s="40" t="str">
        <f t="shared" si="176"/>
        <v/>
      </c>
      <c r="U3737" s="23" t="str">
        <f>IF($B3737="","",VLOOKUP($T3737,Tablas!$X$14:$Y$17,2,1))</f>
        <v/>
      </c>
    </row>
    <row r="3738" spans="2:21" x14ac:dyDescent="0.2">
      <c r="B3738" s="1" t="str">
        <f>IF(Tablas!B3736="","",Tablas!B3736)</f>
        <v/>
      </c>
      <c r="C3738" s="1" t="str">
        <f>IF(Tablas!C3736="","",Tablas!C3736)</f>
        <v/>
      </c>
      <c r="D3738" s="1" t="str">
        <f>IF(Tablas!D3736="","",Tablas!D3736)</f>
        <v/>
      </c>
      <c r="E3738" s="1" t="str">
        <f>IF(Tablas!E3736="","",Tablas!E3736)</f>
        <v/>
      </c>
      <c r="F3738" s="1" t="str">
        <f>IF(Tablas!F3736="","",Tablas!F3736)</f>
        <v/>
      </c>
      <c r="G3738" s="1" t="str">
        <f>IF(Tablas!I3736="","",Tablas!I3736)</f>
        <v/>
      </c>
      <c r="H3738" s="1" t="s">
        <v>911</v>
      </c>
      <c r="I3738" s="39" t="str">
        <f>IF($B3738="","",-SUMIFS(Tabla7[Cantidad],Tabla7[Código del producto],$B3738,Tabla7[Tipo de movimiento],"SALIDA",Tabla7[Mes],I$5))</f>
        <v/>
      </c>
      <c r="J3738" s="39" t="str">
        <f>IF($B3738="","",-SUMIFS(Tabla7[Cantidad],Tabla7[Código del producto],$B3738,Tabla7[Tipo de movimiento],"SALIDA",Tabla7[Mes],J$5))</f>
        <v/>
      </c>
      <c r="K3738" s="39" t="str">
        <f>IF($B3738="","",-SUMIFS(Tabla7[Cantidad],Tabla7[Código del producto],$B3738,Tabla7[Tipo de movimiento],"SALIDA",Tabla7[Mes],K$5))</f>
        <v/>
      </c>
      <c r="L3738" s="39" t="str">
        <f>IF($B3738="","",-SUMIFS(Tabla7[Cantidad],Tabla7[Código del producto],$B3738,Tabla7[Tipo de movimiento],"SALIDA",Tabla7[Mes],L$5))</f>
        <v/>
      </c>
      <c r="M3738" s="39" t="str">
        <f>IF($B3738="","",-SUMIFS(Tabla7[Cantidad],Tabla7[Código del producto],$B3738,Tabla7[Tipo de movimiento],"SALIDA",Tabla7[Mes],M$5))</f>
        <v/>
      </c>
      <c r="N3738" s="39" t="str">
        <f>IF($B3738="","",-SUMIFS(Tabla7[Cantidad],Tabla7[Código del producto],$B3738,Tabla7[Tipo de movimiento],"SALIDA",Tabla7[Mes],N$5))</f>
        <v/>
      </c>
      <c r="O3738" s="39" t="str">
        <f>IF($B3738="","",-SUMIFS(Tabla7[Cantidad],Tabla7[Código del producto],$B3738,Tabla7[Tipo de movimiento],"SALIDA",Tabla7[Mes],O$5))</f>
        <v/>
      </c>
      <c r="P3738" s="39" t="str">
        <f>IF($B3738="","",-SUMIFS(Tabla7[Cantidad],Tabla7[Código del producto],$B3738,Tabla7[Tipo de movimiento],"SALIDA",Tabla7[Mes],P$5))</f>
        <v/>
      </c>
      <c r="Q3738" s="39" t="str">
        <f t="shared" si="174"/>
        <v/>
      </c>
      <c r="R3738" s="51" t="str">
        <f>IF($B3738="","",IFERROR(VLOOKUP($B3738,'ABC rotación'!$C:$G,5,0),"C"))</f>
        <v/>
      </c>
      <c r="S3738" s="41" t="str">
        <f t="shared" si="175"/>
        <v/>
      </c>
      <c r="T3738" s="40" t="str">
        <f t="shared" si="176"/>
        <v/>
      </c>
      <c r="U3738" s="23" t="str">
        <f>IF($B3738="","",VLOOKUP($T3738,Tablas!$X$14:$Y$17,2,1))</f>
        <v/>
      </c>
    </row>
    <row r="3739" spans="2:21" x14ac:dyDescent="0.2">
      <c r="B3739" s="1" t="str">
        <f>IF(Tablas!B3737="","",Tablas!B3737)</f>
        <v/>
      </c>
      <c r="C3739" s="1" t="str">
        <f>IF(Tablas!C3737="","",Tablas!C3737)</f>
        <v/>
      </c>
      <c r="D3739" s="1" t="str">
        <f>IF(Tablas!D3737="","",Tablas!D3737)</f>
        <v/>
      </c>
      <c r="E3739" s="1" t="str">
        <f>IF(Tablas!E3737="","",Tablas!E3737)</f>
        <v/>
      </c>
      <c r="F3739" s="1" t="str">
        <f>IF(Tablas!F3737="","",Tablas!F3737)</f>
        <v/>
      </c>
      <c r="G3739" s="1" t="str">
        <f>IF(Tablas!I3737="","",Tablas!I3737)</f>
        <v/>
      </c>
      <c r="H3739" s="1" t="s">
        <v>911</v>
      </c>
      <c r="I3739" s="39" t="str">
        <f>IF($B3739="","",-SUMIFS(Tabla7[Cantidad],Tabla7[Código del producto],$B3739,Tabla7[Tipo de movimiento],"SALIDA",Tabla7[Mes],I$5))</f>
        <v/>
      </c>
      <c r="J3739" s="39" t="str">
        <f>IF($B3739="","",-SUMIFS(Tabla7[Cantidad],Tabla7[Código del producto],$B3739,Tabla7[Tipo de movimiento],"SALIDA",Tabla7[Mes],J$5))</f>
        <v/>
      </c>
      <c r="K3739" s="39" t="str">
        <f>IF($B3739="","",-SUMIFS(Tabla7[Cantidad],Tabla7[Código del producto],$B3739,Tabla7[Tipo de movimiento],"SALIDA",Tabla7[Mes],K$5))</f>
        <v/>
      </c>
      <c r="L3739" s="39" t="str">
        <f>IF($B3739="","",-SUMIFS(Tabla7[Cantidad],Tabla7[Código del producto],$B3739,Tabla7[Tipo de movimiento],"SALIDA",Tabla7[Mes],L$5))</f>
        <v/>
      </c>
      <c r="M3739" s="39" t="str">
        <f>IF($B3739="","",-SUMIFS(Tabla7[Cantidad],Tabla7[Código del producto],$B3739,Tabla7[Tipo de movimiento],"SALIDA",Tabla7[Mes],M$5))</f>
        <v/>
      </c>
      <c r="N3739" s="39" t="str">
        <f>IF($B3739="","",-SUMIFS(Tabla7[Cantidad],Tabla7[Código del producto],$B3739,Tabla7[Tipo de movimiento],"SALIDA",Tabla7[Mes],N$5))</f>
        <v/>
      </c>
      <c r="O3739" s="39" t="str">
        <f>IF($B3739="","",-SUMIFS(Tabla7[Cantidad],Tabla7[Código del producto],$B3739,Tabla7[Tipo de movimiento],"SALIDA",Tabla7[Mes],O$5))</f>
        <v/>
      </c>
      <c r="P3739" s="39" t="str">
        <f>IF($B3739="","",-SUMIFS(Tabla7[Cantidad],Tabla7[Código del producto],$B3739,Tabla7[Tipo de movimiento],"SALIDA",Tabla7[Mes],P$5))</f>
        <v/>
      </c>
      <c r="Q3739" s="39" t="str">
        <f t="shared" si="174"/>
        <v/>
      </c>
      <c r="R3739" s="51" t="str">
        <f>IF($B3739="","",IFERROR(VLOOKUP($B3739,'ABC rotación'!$C:$G,5,0),"C"))</f>
        <v/>
      </c>
      <c r="S3739" s="41" t="str">
        <f t="shared" si="175"/>
        <v/>
      </c>
      <c r="T3739" s="40" t="str">
        <f t="shared" si="176"/>
        <v/>
      </c>
      <c r="U3739" s="23" t="str">
        <f>IF($B3739="","",VLOOKUP($T3739,Tablas!$X$14:$Y$17,2,1))</f>
        <v/>
      </c>
    </row>
    <row r="3740" spans="2:21" x14ac:dyDescent="0.2">
      <c r="B3740" s="1" t="str">
        <f>IF(Tablas!B3738="","",Tablas!B3738)</f>
        <v/>
      </c>
      <c r="C3740" s="1" t="str">
        <f>IF(Tablas!C3738="","",Tablas!C3738)</f>
        <v/>
      </c>
      <c r="D3740" s="1" t="str">
        <f>IF(Tablas!D3738="","",Tablas!D3738)</f>
        <v/>
      </c>
      <c r="E3740" s="1" t="str">
        <f>IF(Tablas!E3738="","",Tablas!E3738)</f>
        <v/>
      </c>
      <c r="F3740" s="1" t="str">
        <f>IF(Tablas!F3738="","",Tablas!F3738)</f>
        <v/>
      </c>
      <c r="G3740" s="1" t="str">
        <f>IF(Tablas!I3738="","",Tablas!I3738)</f>
        <v/>
      </c>
      <c r="H3740" s="1" t="s">
        <v>911</v>
      </c>
      <c r="I3740" s="39" t="str">
        <f>IF($B3740="","",-SUMIFS(Tabla7[Cantidad],Tabla7[Código del producto],$B3740,Tabla7[Tipo de movimiento],"SALIDA",Tabla7[Mes],I$5))</f>
        <v/>
      </c>
      <c r="J3740" s="39" t="str">
        <f>IF($B3740="","",-SUMIFS(Tabla7[Cantidad],Tabla7[Código del producto],$B3740,Tabla7[Tipo de movimiento],"SALIDA",Tabla7[Mes],J$5))</f>
        <v/>
      </c>
      <c r="K3740" s="39" t="str">
        <f>IF($B3740="","",-SUMIFS(Tabla7[Cantidad],Tabla7[Código del producto],$B3740,Tabla7[Tipo de movimiento],"SALIDA",Tabla7[Mes],K$5))</f>
        <v/>
      </c>
      <c r="L3740" s="39" t="str">
        <f>IF($B3740="","",-SUMIFS(Tabla7[Cantidad],Tabla7[Código del producto],$B3740,Tabla7[Tipo de movimiento],"SALIDA",Tabla7[Mes],L$5))</f>
        <v/>
      </c>
      <c r="M3740" s="39" t="str">
        <f>IF($B3740="","",-SUMIFS(Tabla7[Cantidad],Tabla7[Código del producto],$B3740,Tabla7[Tipo de movimiento],"SALIDA",Tabla7[Mes],M$5))</f>
        <v/>
      </c>
      <c r="N3740" s="39" t="str">
        <f>IF($B3740="","",-SUMIFS(Tabla7[Cantidad],Tabla7[Código del producto],$B3740,Tabla7[Tipo de movimiento],"SALIDA",Tabla7[Mes],N$5))</f>
        <v/>
      </c>
      <c r="O3740" s="39" t="str">
        <f>IF($B3740="","",-SUMIFS(Tabla7[Cantidad],Tabla7[Código del producto],$B3740,Tabla7[Tipo de movimiento],"SALIDA",Tabla7[Mes],O$5))</f>
        <v/>
      </c>
      <c r="P3740" s="39" t="str">
        <f>IF($B3740="","",-SUMIFS(Tabla7[Cantidad],Tabla7[Código del producto],$B3740,Tabla7[Tipo de movimiento],"SALIDA",Tabla7[Mes],P$5))</f>
        <v/>
      </c>
      <c r="Q3740" s="39" t="str">
        <f t="shared" si="174"/>
        <v/>
      </c>
      <c r="R3740" s="51" t="str">
        <f>IF($B3740="","",IFERROR(VLOOKUP($B3740,'ABC rotación'!$C:$G,5,0),"C"))</f>
        <v/>
      </c>
      <c r="S3740" s="41" t="str">
        <f t="shared" si="175"/>
        <v/>
      </c>
      <c r="T3740" s="40" t="str">
        <f t="shared" si="176"/>
        <v/>
      </c>
      <c r="U3740" s="23" t="str">
        <f>IF($B3740="","",VLOOKUP($T3740,Tablas!$X$14:$Y$17,2,1))</f>
        <v/>
      </c>
    </row>
    <row r="3741" spans="2:21" x14ac:dyDescent="0.2">
      <c r="B3741" s="1" t="str">
        <f>IF(Tablas!B3739="","",Tablas!B3739)</f>
        <v/>
      </c>
      <c r="C3741" s="1" t="str">
        <f>IF(Tablas!C3739="","",Tablas!C3739)</f>
        <v/>
      </c>
      <c r="D3741" s="1" t="str">
        <f>IF(Tablas!D3739="","",Tablas!D3739)</f>
        <v/>
      </c>
      <c r="E3741" s="1" t="str">
        <f>IF(Tablas!E3739="","",Tablas!E3739)</f>
        <v/>
      </c>
      <c r="F3741" s="1" t="str">
        <f>IF(Tablas!F3739="","",Tablas!F3739)</f>
        <v/>
      </c>
      <c r="G3741" s="1" t="str">
        <f>IF(Tablas!I3739="","",Tablas!I3739)</f>
        <v/>
      </c>
      <c r="H3741" s="1" t="s">
        <v>911</v>
      </c>
      <c r="I3741" s="39" t="str">
        <f>IF($B3741="","",-SUMIFS(Tabla7[Cantidad],Tabla7[Código del producto],$B3741,Tabla7[Tipo de movimiento],"SALIDA",Tabla7[Mes],I$5))</f>
        <v/>
      </c>
      <c r="J3741" s="39" t="str">
        <f>IF($B3741="","",-SUMIFS(Tabla7[Cantidad],Tabla7[Código del producto],$B3741,Tabla7[Tipo de movimiento],"SALIDA",Tabla7[Mes],J$5))</f>
        <v/>
      </c>
      <c r="K3741" s="39" t="str">
        <f>IF($B3741="","",-SUMIFS(Tabla7[Cantidad],Tabla7[Código del producto],$B3741,Tabla7[Tipo de movimiento],"SALIDA",Tabla7[Mes],K$5))</f>
        <v/>
      </c>
      <c r="L3741" s="39" t="str">
        <f>IF($B3741="","",-SUMIFS(Tabla7[Cantidad],Tabla7[Código del producto],$B3741,Tabla7[Tipo de movimiento],"SALIDA",Tabla7[Mes],L$5))</f>
        <v/>
      </c>
      <c r="M3741" s="39" t="str">
        <f>IF($B3741="","",-SUMIFS(Tabla7[Cantidad],Tabla7[Código del producto],$B3741,Tabla7[Tipo de movimiento],"SALIDA",Tabla7[Mes],M$5))</f>
        <v/>
      </c>
      <c r="N3741" s="39" t="str">
        <f>IF($B3741="","",-SUMIFS(Tabla7[Cantidad],Tabla7[Código del producto],$B3741,Tabla7[Tipo de movimiento],"SALIDA",Tabla7[Mes],N$5))</f>
        <v/>
      </c>
      <c r="O3741" s="39" t="str">
        <f>IF($B3741="","",-SUMIFS(Tabla7[Cantidad],Tabla7[Código del producto],$B3741,Tabla7[Tipo de movimiento],"SALIDA",Tabla7[Mes],O$5))</f>
        <v/>
      </c>
      <c r="P3741" s="39" t="str">
        <f>IF($B3741="","",-SUMIFS(Tabla7[Cantidad],Tabla7[Código del producto],$B3741,Tabla7[Tipo de movimiento],"SALIDA",Tabla7[Mes],P$5))</f>
        <v/>
      </c>
      <c r="Q3741" s="39" t="str">
        <f t="shared" si="174"/>
        <v/>
      </c>
      <c r="R3741" s="51" t="str">
        <f>IF($B3741="","",IFERROR(VLOOKUP($B3741,'ABC rotación'!$C:$G,5,0),"C"))</f>
        <v/>
      </c>
      <c r="S3741" s="41" t="str">
        <f t="shared" si="175"/>
        <v/>
      </c>
      <c r="T3741" s="40" t="str">
        <f t="shared" si="176"/>
        <v/>
      </c>
      <c r="U3741" s="23" t="str">
        <f>IF($B3741="","",VLOOKUP($T3741,Tablas!$X$14:$Y$17,2,1))</f>
        <v/>
      </c>
    </row>
    <row r="3742" spans="2:21" x14ac:dyDescent="0.2">
      <c r="B3742" s="1" t="str">
        <f>IF(Tablas!B3740="","",Tablas!B3740)</f>
        <v/>
      </c>
      <c r="C3742" s="1" t="str">
        <f>IF(Tablas!C3740="","",Tablas!C3740)</f>
        <v/>
      </c>
      <c r="D3742" s="1" t="str">
        <f>IF(Tablas!D3740="","",Tablas!D3740)</f>
        <v/>
      </c>
      <c r="E3742" s="1" t="str">
        <f>IF(Tablas!E3740="","",Tablas!E3740)</f>
        <v/>
      </c>
      <c r="F3742" s="1" t="str">
        <f>IF(Tablas!F3740="","",Tablas!F3740)</f>
        <v/>
      </c>
      <c r="G3742" s="1" t="str">
        <f>IF(Tablas!I3740="","",Tablas!I3740)</f>
        <v/>
      </c>
      <c r="H3742" s="1" t="s">
        <v>911</v>
      </c>
      <c r="I3742" s="39" t="str">
        <f>IF($B3742="","",-SUMIFS(Tabla7[Cantidad],Tabla7[Código del producto],$B3742,Tabla7[Tipo de movimiento],"SALIDA",Tabla7[Mes],I$5))</f>
        <v/>
      </c>
      <c r="J3742" s="39" t="str">
        <f>IF($B3742="","",-SUMIFS(Tabla7[Cantidad],Tabla7[Código del producto],$B3742,Tabla7[Tipo de movimiento],"SALIDA",Tabla7[Mes],J$5))</f>
        <v/>
      </c>
      <c r="K3742" s="39" t="str">
        <f>IF($B3742="","",-SUMIFS(Tabla7[Cantidad],Tabla7[Código del producto],$B3742,Tabla7[Tipo de movimiento],"SALIDA",Tabla7[Mes],K$5))</f>
        <v/>
      </c>
      <c r="L3742" s="39" t="str">
        <f>IF($B3742="","",-SUMIFS(Tabla7[Cantidad],Tabla7[Código del producto],$B3742,Tabla7[Tipo de movimiento],"SALIDA",Tabla7[Mes],L$5))</f>
        <v/>
      </c>
      <c r="M3742" s="39" t="str">
        <f>IF($B3742="","",-SUMIFS(Tabla7[Cantidad],Tabla7[Código del producto],$B3742,Tabla7[Tipo de movimiento],"SALIDA",Tabla7[Mes],M$5))</f>
        <v/>
      </c>
      <c r="N3742" s="39" t="str">
        <f>IF($B3742="","",-SUMIFS(Tabla7[Cantidad],Tabla7[Código del producto],$B3742,Tabla7[Tipo de movimiento],"SALIDA",Tabla7[Mes],N$5))</f>
        <v/>
      </c>
      <c r="O3742" s="39" t="str">
        <f>IF($B3742="","",-SUMIFS(Tabla7[Cantidad],Tabla7[Código del producto],$B3742,Tabla7[Tipo de movimiento],"SALIDA",Tabla7[Mes],O$5))</f>
        <v/>
      </c>
      <c r="P3742" s="39" t="str">
        <f>IF($B3742="","",-SUMIFS(Tabla7[Cantidad],Tabla7[Código del producto],$B3742,Tabla7[Tipo de movimiento],"SALIDA",Tabla7[Mes],P$5))</f>
        <v/>
      </c>
      <c r="Q3742" s="39" t="str">
        <f t="shared" si="174"/>
        <v/>
      </c>
      <c r="R3742" s="51" t="str">
        <f>IF($B3742="","",IFERROR(VLOOKUP($B3742,'ABC rotación'!$C:$G,5,0),"C"))</f>
        <v/>
      </c>
      <c r="S3742" s="41" t="str">
        <f t="shared" si="175"/>
        <v/>
      </c>
      <c r="T3742" s="40" t="str">
        <f t="shared" si="176"/>
        <v/>
      </c>
      <c r="U3742" s="23" t="str">
        <f>IF($B3742="","",VLOOKUP($T3742,Tablas!$X$14:$Y$17,2,1))</f>
        <v/>
      </c>
    </row>
    <row r="3743" spans="2:21" x14ac:dyDescent="0.2">
      <c r="B3743" s="1" t="str">
        <f>IF(Tablas!B3741="","",Tablas!B3741)</f>
        <v/>
      </c>
      <c r="C3743" s="1" t="str">
        <f>IF(Tablas!C3741="","",Tablas!C3741)</f>
        <v/>
      </c>
      <c r="D3743" s="1" t="str">
        <f>IF(Tablas!D3741="","",Tablas!D3741)</f>
        <v/>
      </c>
      <c r="E3743" s="1" t="str">
        <f>IF(Tablas!E3741="","",Tablas!E3741)</f>
        <v/>
      </c>
      <c r="F3743" s="1" t="str">
        <f>IF(Tablas!F3741="","",Tablas!F3741)</f>
        <v/>
      </c>
      <c r="G3743" s="1" t="str">
        <f>IF(Tablas!I3741="","",Tablas!I3741)</f>
        <v/>
      </c>
      <c r="H3743" s="1" t="s">
        <v>911</v>
      </c>
      <c r="I3743" s="39" t="str">
        <f>IF($B3743="","",-SUMIFS(Tabla7[Cantidad],Tabla7[Código del producto],$B3743,Tabla7[Tipo de movimiento],"SALIDA",Tabla7[Mes],I$5))</f>
        <v/>
      </c>
      <c r="J3743" s="39" t="str">
        <f>IF($B3743="","",-SUMIFS(Tabla7[Cantidad],Tabla7[Código del producto],$B3743,Tabla7[Tipo de movimiento],"SALIDA",Tabla7[Mes],J$5))</f>
        <v/>
      </c>
      <c r="K3743" s="39" t="str">
        <f>IF($B3743="","",-SUMIFS(Tabla7[Cantidad],Tabla7[Código del producto],$B3743,Tabla7[Tipo de movimiento],"SALIDA",Tabla7[Mes],K$5))</f>
        <v/>
      </c>
      <c r="L3743" s="39" t="str">
        <f>IF($B3743="","",-SUMIFS(Tabla7[Cantidad],Tabla7[Código del producto],$B3743,Tabla7[Tipo de movimiento],"SALIDA",Tabla7[Mes],L$5))</f>
        <v/>
      </c>
      <c r="M3743" s="39" t="str">
        <f>IF($B3743="","",-SUMIFS(Tabla7[Cantidad],Tabla7[Código del producto],$B3743,Tabla7[Tipo de movimiento],"SALIDA",Tabla7[Mes],M$5))</f>
        <v/>
      </c>
      <c r="N3743" s="39" t="str">
        <f>IF($B3743="","",-SUMIFS(Tabla7[Cantidad],Tabla7[Código del producto],$B3743,Tabla7[Tipo de movimiento],"SALIDA",Tabla7[Mes],N$5))</f>
        <v/>
      </c>
      <c r="O3743" s="39" t="str">
        <f>IF($B3743="","",-SUMIFS(Tabla7[Cantidad],Tabla7[Código del producto],$B3743,Tabla7[Tipo de movimiento],"SALIDA",Tabla7[Mes],O$5))</f>
        <v/>
      </c>
      <c r="P3743" s="39" t="str">
        <f>IF($B3743="","",-SUMIFS(Tabla7[Cantidad],Tabla7[Código del producto],$B3743,Tabla7[Tipo de movimiento],"SALIDA",Tabla7[Mes],P$5))</f>
        <v/>
      </c>
      <c r="Q3743" s="39" t="str">
        <f t="shared" si="174"/>
        <v/>
      </c>
      <c r="R3743" s="51" t="str">
        <f>IF($B3743="","",IFERROR(VLOOKUP($B3743,'ABC rotación'!$C:$G,5,0),"C"))</f>
        <v/>
      </c>
      <c r="S3743" s="41" t="str">
        <f t="shared" si="175"/>
        <v/>
      </c>
      <c r="T3743" s="40" t="str">
        <f t="shared" si="176"/>
        <v/>
      </c>
      <c r="U3743" s="23" t="str">
        <f>IF($B3743="","",VLOOKUP($T3743,Tablas!$X$14:$Y$17,2,1))</f>
        <v/>
      </c>
    </row>
    <row r="3744" spans="2:21" x14ac:dyDescent="0.2">
      <c r="B3744" s="1" t="str">
        <f>IF(Tablas!B3742="","",Tablas!B3742)</f>
        <v/>
      </c>
      <c r="C3744" s="1" t="str">
        <f>IF(Tablas!C3742="","",Tablas!C3742)</f>
        <v/>
      </c>
      <c r="D3744" s="1" t="str">
        <f>IF(Tablas!D3742="","",Tablas!D3742)</f>
        <v/>
      </c>
      <c r="E3744" s="1" t="str">
        <f>IF(Tablas!E3742="","",Tablas!E3742)</f>
        <v/>
      </c>
      <c r="F3744" s="1" t="str">
        <f>IF(Tablas!F3742="","",Tablas!F3742)</f>
        <v/>
      </c>
      <c r="G3744" s="1" t="str">
        <f>IF(Tablas!I3742="","",Tablas!I3742)</f>
        <v/>
      </c>
      <c r="H3744" s="1" t="s">
        <v>911</v>
      </c>
      <c r="I3744" s="39" t="str">
        <f>IF($B3744="","",-SUMIFS(Tabla7[Cantidad],Tabla7[Código del producto],$B3744,Tabla7[Tipo de movimiento],"SALIDA",Tabla7[Mes],I$5))</f>
        <v/>
      </c>
      <c r="J3744" s="39" t="str">
        <f>IF($B3744="","",-SUMIFS(Tabla7[Cantidad],Tabla7[Código del producto],$B3744,Tabla7[Tipo de movimiento],"SALIDA",Tabla7[Mes],J$5))</f>
        <v/>
      </c>
      <c r="K3744" s="39" t="str">
        <f>IF($B3744="","",-SUMIFS(Tabla7[Cantidad],Tabla7[Código del producto],$B3744,Tabla7[Tipo de movimiento],"SALIDA",Tabla7[Mes],K$5))</f>
        <v/>
      </c>
      <c r="L3744" s="39" t="str">
        <f>IF($B3744="","",-SUMIFS(Tabla7[Cantidad],Tabla7[Código del producto],$B3744,Tabla7[Tipo de movimiento],"SALIDA",Tabla7[Mes],L$5))</f>
        <v/>
      </c>
      <c r="M3744" s="39" t="str">
        <f>IF($B3744="","",-SUMIFS(Tabla7[Cantidad],Tabla7[Código del producto],$B3744,Tabla7[Tipo de movimiento],"SALIDA",Tabla7[Mes],M$5))</f>
        <v/>
      </c>
      <c r="N3744" s="39" t="str">
        <f>IF($B3744="","",-SUMIFS(Tabla7[Cantidad],Tabla7[Código del producto],$B3744,Tabla7[Tipo de movimiento],"SALIDA",Tabla7[Mes],N$5))</f>
        <v/>
      </c>
      <c r="O3744" s="39" t="str">
        <f>IF($B3744="","",-SUMIFS(Tabla7[Cantidad],Tabla7[Código del producto],$B3744,Tabla7[Tipo de movimiento],"SALIDA",Tabla7[Mes],O$5))</f>
        <v/>
      </c>
      <c r="P3744" s="39" t="str">
        <f>IF($B3744="","",-SUMIFS(Tabla7[Cantidad],Tabla7[Código del producto],$B3744,Tabla7[Tipo de movimiento],"SALIDA",Tabla7[Mes],P$5))</f>
        <v/>
      </c>
      <c r="Q3744" s="39" t="str">
        <f t="shared" si="174"/>
        <v/>
      </c>
      <c r="R3744" s="51" t="str">
        <f>IF($B3744="","",IFERROR(VLOOKUP($B3744,'ABC rotación'!$C:$G,5,0),"C"))</f>
        <v/>
      </c>
      <c r="S3744" s="41" t="str">
        <f t="shared" si="175"/>
        <v/>
      </c>
      <c r="T3744" s="40" t="str">
        <f t="shared" si="176"/>
        <v/>
      </c>
      <c r="U3744" s="23" t="str">
        <f>IF($B3744="","",VLOOKUP($T3744,Tablas!$X$14:$Y$17,2,1))</f>
        <v/>
      </c>
    </row>
    <row r="3745" spans="2:21" x14ac:dyDescent="0.2">
      <c r="B3745" s="1" t="str">
        <f>IF(Tablas!B3743="","",Tablas!B3743)</f>
        <v/>
      </c>
      <c r="C3745" s="1" t="str">
        <f>IF(Tablas!C3743="","",Tablas!C3743)</f>
        <v/>
      </c>
      <c r="D3745" s="1" t="str">
        <f>IF(Tablas!D3743="","",Tablas!D3743)</f>
        <v/>
      </c>
      <c r="E3745" s="1" t="str">
        <f>IF(Tablas!E3743="","",Tablas!E3743)</f>
        <v/>
      </c>
      <c r="F3745" s="1" t="str">
        <f>IF(Tablas!F3743="","",Tablas!F3743)</f>
        <v/>
      </c>
      <c r="G3745" s="1" t="str">
        <f>IF(Tablas!I3743="","",Tablas!I3743)</f>
        <v/>
      </c>
      <c r="H3745" s="1" t="s">
        <v>911</v>
      </c>
      <c r="I3745" s="39" t="str">
        <f>IF($B3745="","",-SUMIFS(Tabla7[Cantidad],Tabla7[Código del producto],$B3745,Tabla7[Tipo de movimiento],"SALIDA",Tabla7[Mes],I$5))</f>
        <v/>
      </c>
      <c r="J3745" s="39" t="str">
        <f>IF($B3745="","",-SUMIFS(Tabla7[Cantidad],Tabla7[Código del producto],$B3745,Tabla7[Tipo de movimiento],"SALIDA",Tabla7[Mes],J$5))</f>
        <v/>
      </c>
      <c r="K3745" s="39" t="str">
        <f>IF($B3745="","",-SUMIFS(Tabla7[Cantidad],Tabla7[Código del producto],$B3745,Tabla7[Tipo de movimiento],"SALIDA",Tabla7[Mes],K$5))</f>
        <v/>
      </c>
      <c r="L3745" s="39" t="str">
        <f>IF($B3745="","",-SUMIFS(Tabla7[Cantidad],Tabla7[Código del producto],$B3745,Tabla7[Tipo de movimiento],"SALIDA",Tabla7[Mes],L$5))</f>
        <v/>
      </c>
      <c r="M3745" s="39" t="str">
        <f>IF($B3745="","",-SUMIFS(Tabla7[Cantidad],Tabla7[Código del producto],$B3745,Tabla7[Tipo de movimiento],"SALIDA",Tabla7[Mes],M$5))</f>
        <v/>
      </c>
      <c r="N3745" s="39" t="str">
        <f>IF($B3745="","",-SUMIFS(Tabla7[Cantidad],Tabla7[Código del producto],$B3745,Tabla7[Tipo de movimiento],"SALIDA",Tabla7[Mes],N$5))</f>
        <v/>
      </c>
      <c r="O3745" s="39" t="str">
        <f>IF($B3745="","",-SUMIFS(Tabla7[Cantidad],Tabla7[Código del producto],$B3745,Tabla7[Tipo de movimiento],"SALIDA",Tabla7[Mes],O$5))</f>
        <v/>
      </c>
      <c r="P3745" s="39" t="str">
        <f>IF($B3745="","",-SUMIFS(Tabla7[Cantidad],Tabla7[Código del producto],$B3745,Tabla7[Tipo de movimiento],"SALIDA",Tabla7[Mes],P$5))</f>
        <v/>
      </c>
      <c r="Q3745" s="39" t="str">
        <f t="shared" si="174"/>
        <v/>
      </c>
      <c r="R3745" s="51" t="str">
        <f>IF($B3745="","",IFERROR(VLOOKUP($B3745,'ABC rotación'!$C:$G,5,0),"C"))</f>
        <v/>
      </c>
      <c r="S3745" s="41" t="str">
        <f t="shared" si="175"/>
        <v/>
      </c>
      <c r="T3745" s="40" t="str">
        <f t="shared" si="176"/>
        <v/>
      </c>
      <c r="U3745" s="23" t="str">
        <f>IF($B3745="","",VLOOKUP($T3745,Tablas!$X$14:$Y$17,2,1))</f>
        <v/>
      </c>
    </row>
    <row r="3746" spans="2:21" x14ac:dyDescent="0.2">
      <c r="B3746" s="1" t="str">
        <f>IF(Tablas!B3744="","",Tablas!B3744)</f>
        <v/>
      </c>
      <c r="C3746" s="1" t="str">
        <f>IF(Tablas!C3744="","",Tablas!C3744)</f>
        <v/>
      </c>
      <c r="D3746" s="1" t="str">
        <f>IF(Tablas!D3744="","",Tablas!D3744)</f>
        <v/>
      </c>
      <c r="E3746" s="1" t="str">
        <f>IF(Tablas!E3744="","",Tablas!E3744)</f>
        <v/>
      </c>
      <c r="F3746" s="1" t="str">
        <f>IF(Tablas!F3744="","",Tablas!F3744)</f>
        <v/>
      </c>
      <c r="G3746" s="1" t="str">
        <f>IF(Tablas!I3744="","",Tablas!I3744)</f>
        <v/>
      </c>
      <c r="H3746" s="1" t="s">
        <v>911</v>
      </c>
      <c r="I3746" s="39" t="str">
        <f>IF($B3746="","",-SUMIFS(Tabla7[Cantidad],Tabla7[Código del producto],$B3746,Tabla7[Tipo de movimiento],"SALIDA",Tabla7[Mes],I$5))</f>
        <v/>
      </c>
      <c r="J3746" s="39" t="str">
        <f>IF($B3746="","",-SUMIFS(Tabla7[Cantidad],Tabla7[Código del producto],$B3746,Tabla7[Tipo de movimiento],"SALIDA",Tabla7[Mes],J$5))</f>
        <v/>
      </c>
      <c r="K3746" s="39" t="str">
        <f>IF($B3746="","",-SUMIFS(Tabla7[Cantidad],Tabla7[Código del producto],$B3746,Tabla7[Tipo de movimiento],"SALIDA",Tabla7[Mes],K$5))</f>
        <v/>
      </c>
      <c r="L3746" s="39" t="str">
        <f>IF($B3746="","",-SUMIFS(Tabla7[Cantidad],Tabla7[Código del producto],$B3746,Tabla7[Tipo de movimiento],"SALIDA",Tabla7[Mes],L$5))</f>
        <v/>
      </c>
      <c r="M3746" s="39" t="str">
        <f>IF($B3746="","",-SUMIFS(Tabla7[Cantidad],Tabla7[Código del producto],$B3746,Tabla7[Tipo de movimiento],"SALIDA",Tabla7[Mes],M$5))</f>
        <v/>
      </c>
      <c r="N3746" s="39" t="str">
        <f>IF($B3746="","",-SUMIFS(Tabla7[Cantidad],Tabla7[Código del producto],$B3746,Tabla7[Tipo de movimiento],"SALIDA",Tabla7[Mes],N$5))</f>
        <v/>
      </c>
      <c r="O3746" s="39" t="str">
        <f>IF($B3746="","",-SUMIFS(Tabla7[Cantidad],Tabla7[Código del producto],$B3746,Tabla7[Tipo de movimiento],"SALIDA",Tabla7[Mes],O$5))</f>
        <v/>
      </c>
      <c r="P3746" s="39" t="str">
        <f>IF($B3746="","",-SUMIFS(Tabla7[Cantidad],Tabla7[Código del producto],$B3746,Tabla7[Tipo de movimiento],"SALIDA",Tabla7[Mes],P$5))</f>
        <v/>
      </c>
      <c r="Q3746" s="39" t="str">
        <f t="shared" si="174"/>
        <v/>
      </c>
      <c r="R3746" s="51" t="str">
        <f>IF($B3746="","",IFERROR(VLOOKUP($B3746,'ABC rotación'!$C:$G,5,0),"C"))</f>
        <v/>
      </c>
      <c r="S3746" s="41" t="str">
        <f t="shared" si="175"/>
        <v/>
      </c>
      <c r="T3746" s="40" t="str">
        <f t="shared" si="176"/>
        <v/>
      </c>
      <c r="U3746" s="23" t="str">
        <f>IF($B3746="","",VLOOKUP($T3746,Tablas!$X$14:$Y$17,2,1))</f>
        <v/>
      </c>
    </row>
    <row r="3747" spans="2:21" x14ac:dyDescent="0.2">
      <c r="B3747" s="1" t="str">
        <f>IF(Tablas!B3745="","",Tablas!B3745)</f>
        <v/>
      </c>
      <c r="C3747" s="1" t="str">
        <f>IF(Tablas!C3745="","",Tablas!C3745)</f>
        <v/>
      </c>
      <c r="D3747" s="1" t="str">
        <f>IF(Tablas!D3745="","",Tablas!D3745)</f>
        <v/>
      </c>
      <c r="E3747" s="1" t="str">
        <f>IF(Tablas!E3745="","",Tablas!E3745)</f>
        <v/>
      </c>
      <c r="F3747" s="1" t="str">
        <f>IF(Tablas!F3745="","",Tablas!F3745)</f>
        <v/>
      </c>
      <c r="G3747" s="1" t="str">
        <f>IF(Tablas!I3745="","",Tablas!I3745)</f>
        <v/>
      </c>
      <c r="H3747" s="1" t="s">
        <v>911</v>
      </c>
      <c r="I3747" s="39" t="str">
        <f>IF($B3747="","",-SUMIFS(Tabla7[Cantidad],Tabla7[Código del producto],$B3747,Tabla7[Tipo de movimiento],"SALIDA",Tabla7[Mes],I$5))</f>
        <v/>
      </c>
      <c r="J3747" s="39" t="str">
        <f>IF($B3747="","",-SUMIFS(Tabla7[Cantidad],Tabla7[Código del producto],$B3747,Tabla7[Tipo de movimiento],"SALIDA",Tabla7[Mes],J$5))</f>
        <v/>
      </c>
      <c r="K3747" s="39" t="str">
        <f>IF($B3747="","",-SUMIFS(Tabla7[Cantidad],Tabla7[Código del producto],$B3747,Tabla7[Tipo de movimiento],"SALIDA",Tabla7[Mes],K$5))</f>
        <v/>
      </c>
      <c r="L3747" s="39" t="str">
        <f>IF($B3747="","",-SUMIFS(Tabla7[Cantidad],Tabla7[Código del producto],$B3747,Tabla7[Tipo de movimiento],"SALIDA",Tabla7[Mes],L$5))</f>
        <v/>
      </c>
      <c r="M3747" s="39" t="str">
        <f>IF($B3747="","",-SUMIFS(Tabla7[Cantidad],Tabla7[Código del producto],$B3747,Tabla7[Tipo de movimiento],"SALIDA",Tabla7[Mes],M$5))</f>
        <v/>
      </c>
      <c r="N3747" s="39" t="str">
        <f>IF($B3747="","",-SUMIFS(Tabla7[Cantidad],Tabla7[Código del producto],$B3747,Tabla7[Tipo de movimiento],"SALIDA",Tabla7[Mes],N$5))</f>
        <v/>
      </c>
      <c r="O3747" s="39" t="str">
        <f>IF($B3747="","",-SUMIFS(Tabla7[Cantidad],Tabla7[Código del producto],$B3747,Tabla7[Tipo de movimiento],"SALIDA",Tabla7[Mes],O$5))</f>
        <v/>
      </c>
      <c r="P3747" s="39" t="str">
        <f>IF($B3747="","",-SUMIFS(Tabla7[Cantidad],Tabla7[Código del producto],$B3747,Tabla7[Tipo de movimiento],"SALIDA",Tabla7[Mes],P$5))</f>
        <v/>
      </c>
      <c r="Q3747" s="39" t="str">
        <f t="shared" si="174"/>
        <v/>
      </c>
      <c r="R3747" s="51" t="str">
        <f>IF($B3747="","",IFERROR(VLOOKUP($B3747,'ABC rotación'!$C:$G,5,0),"C"))</f>
        <v/>
      </c>
      <c r="S3747" s="41" t="str">
        <f t="shared" si="175"/>
        <v/>
      </c>
      <c r="T3747" s="40" t="str">
        <f t="shared" si="176"/>
        <v/>
      </c>
      <c r="U3747" s="23" t="str">
        <f>IF($B3747="","",VLOOKUP($T3747,Tablas!$X$14:$Y$17,2,1))</f>
        <v/>
      </c>
    </row>
    <row r="3748" spans="2:21" x14ac:dyDescent="0.2">
      <c r="B3748" s="1" t="str">
        <f>IF(Tablas!B3746="","",Tablas!B3746)</f>
        <v/>
      </c>
      <c r="C3748" s="1" t="str">
        <f>IF(Tablas!C3746="","",Tablas!C3746)</f>
        <v/>
      </c>
      <c r="D3748" s="1" t="str">
        <f>IF(Tablas!D3746="","",Tablas!D3746)</f>
        <v/>
      </c>
      <c r="E3748" s="1" t="str">
        <f>IF(Tablas!E3746="","",Tablas!E3746)</f>
        <v/>
      </c>
      <c r="F3748" s="1" t="str">
        <f>IF(Tablas!F3746="","",Tablas!F3746)</f>
        <v/>
      </c>
      <c r="G3748" s="1" t="str">
        <f>IF(Tablas!I3746="","",Tablas!I3746)</f>
        <v/>
      </c>
      <c r="H3748" s="1" t="s">
        <v>911</v>
      </c>
      <c r="I3748" s="39" t="str">
        <f>IF($B3748="","",-SUMIFS(Tabla7[Cantidad],Tabla7[Código del producto],$B3748,Tabla7[Tipo de movimiento],"SALIDA",Tabla7[Mes],I$5))</f>
        <v/>
      </c>
      <c r="J3748" s="39" t="str">
        <f>IF($B3748="","",-SUMIFS(Tabla7[Cantidad],Tabla7[Código del producto],$B3748,Tabla7[Tipo de movimiento],"SALIDA",Tabla7[Mes],J$5))</f>
        <v/>
      </c>
      <c r="K3748" s="39" t="str">
        <f>IF($B3748="","",-SUMIFS(Tabla7[Cantidad],Tabla7[Código del producto],$B3748,Tabla7[Tipo de movimiento],"SALIDA",Tabla7[Mes],K$5))</f>
        <v/>
      </c>
      <c r="L3748" s="39" t="str">
        <f>IF($B3748="","",-SUMIFS(Tabla7[Cantidad],Tabla7[Código del producto],$B3748,Tabla7[Tipo de movimiento],"SALIDA",Tabla7[Mes],L$5))</f>
        <v/>
      </c>
      <c r="M3748" s="39" t="str">
        <f>IF($B3748="","",-SUMIFS(Tabla7[Cantidad],Tabla7[Código del producto],$B3748,Tabla7[Tipo de movimiento],"SALIDA",Tabla7[Mes],M$5))</f>
        <v/>
      </c>
      <c r="N3748" s="39" t="str">
        <f>IF($B3748="","",-SUMIFS(Tabla7[Cantidad],Tabla7[Código del producto],$B3748,Tabla7[Tipo de movimiento],"SALIDA",Tabla7[Mes],N$5))</f>
        <v/>
      </c>
      <c r="O3748" s="39" t="str">
        <f>IF($B3748="","",-SUMIFS(Tabla7[Cantidad],Tabla7[Código del producto],$B3748,Tabla7[Tipo de movimiento],"SALIDA",Tabla7[Mes],O$5))</f>
        <v/>
      </c>
      <c r="P3748" s="39" t="str">
        <f>IF($B3748="","",-SUMIFS(Tabla7[Cantidad],Tabla7[Código del producto],$B3748,Tabla7[Tipo de movimiento],"SALIDA",Tabla7[Mes],P$5))</f>
        <v/>
      </c>
      <c r="Q3748" s="39" t="str">
        <f t="shared" si="174"/>
        <v/>
      </c>
      <c r="R3748" s="51" t="str">
        <f>IF($B3748="","",IFERROR(VLOOKUP($B3748,'ABC rotación'!$C:$G,5,0),"C"))</f>
        <v/>
      </c>
      <c r="S3748" s="41" t="str">
        <f t="shared" si="175"/>
        <v/>
      </c>
      <c r="T3748" s="40" t="str">
        <f t="shared" si="176"/>
        <v/>
      </c>
      <c r="U3748" s="23" t="str">
        <f>IF($B3748="","",VLOOKUP($T3748,Tablas!$X$14:$Y$17,2,1))</f>
        <v/>
      </c>
    </row>
    <row r="3749" spans="2:21" x14ac:dyDescent="0.2">
      <c r="B3749" s="1" t="str">
        <f>IF(Tablas!B3747="","",Tablas!B3747)</f>
        <v/>
      </c>
      <c r="C3749" s="1" t="str">
        <f>IF(Tablas!C3747="","",Tablas!C3747)</f>
        <v/>
      </c>
      <c r="D3749" s="1" t="str">
        <f>IF(Tablas!D3747="","",Tablas!D3747)</f>
        <v/>
      </c>
      <c r="E3749" s="1" t="str">
        <f>IF(Tablas!E3747="","",Tablas!E3747)</f>
        <v/>
      </c>
      <c r="F3749" s="1" t="str">
        <f>IF(Tablas!F3747="","",Tablas!F3747)</f>
        <v/>
      </c>
      <c r="G3749" s="1" t="str">
        <f>IF(Tablas!I3747="","",Tablas!I3747)</f>
        <v/>
      </c>
      <c r="H3749" s="1" t="s">
        <v>911</v>
      </c>
      <c r="I3749" s="39" t="str">
        <f>IF($B3749="","",-SUMIFS(Tabla7[Cantidad],Tabla7[Código del producto],$B3749,Tabla7[Tipo de movimiento],"SALIDA",Tabla7[Mes],I$5))</f>
        <v/>
      </c>
      <c r="J3749" s="39" t="str">
        <f>IF($B3749="","",-SUMIFS(Tabla7[Cantidad],Tabla7[Código del producto],$B3749,Tabla7[Tipo de movimiento],"SALIDA",Tabla7[Mes],J$5))</f>
        <v/>
      </c>
      <c r="K3749" s="39" t="str">
        <f>IF($B3749="","",-SUMIFS(Tabla7[Cantidad],Tabla7[Código del producto],$B3749,Tabla7[Tipo de movimiento],"SALIDA",Tabla7[Mes],K$5))</f>
        <v/>
      </c>
      <c r="L3749" s="39" t="str">
        <f>IF($B3749="","",-SUMIFS(Tabla7[Cantidad],Tabla7[Código del producto],$B3749,Tabla7[Tipo de movimiento],"SALIDA",Tabla7[Mes],L$5))</f>
        <v/>
      </c>
      <c r="M3749" s="39" t="str">
        <f>IF($B3749="","",-SUMIFS(Tabla7[Cantidad],Tabla7[Código del producto],$B3749,Tabla7[Tipo de movimiento],"SALIDA",Tabla7[Mes],M$5))</f>
        <v/>
      </c>
      <c r="N3749" s="39" t="str">
        <f>IF($B3749="","",-SUMIFS(Tabla7[Cantidad],Tabla7[Código del producto],$B3749,Tabla7[Tipo de movimiento],"SALIDA",Tabla7[Mes],N$5))</f>
        <v/>
      </c>
      <c r="O3749" s="39" t="str">
        <f>IF($B3749="","",-SUMIFS(Tabla7[Cantidad],Tabla7[Código del producto],$B3749,Tabla7[Tipo de movimiento],"SALIDA",Tabla7[Mes],O$5))</f>
        <v/>
      </c>
      <c r="P3749" s="39" t="str">
        <f>IF($B3749="","",-SUMIFS(Tabla7[Cantidad],Tabla7[Código del producto],$B3749,Tabla7[Tipo de movimiento],"SALIDA",Tabla7[Mes],P$5))</f>
        <v/>
      </c>
      <c r="Q3749" s="39" t="str">
        <f t="shared" si="174"/>
        <v/>
      </c>
      <c r="R3749" s="51" t="str">
        <f>IF($B3749="","",IFERROR(VLOOKUP($B3749,'ABC rotación'!$C:$G,5,0),"C"))</f>
        <v/>
      </c>
      <c r="S3749" s="41" t="str">
        <f t="shared" si="175"/>
        <v/>
      </c>
      <c r="T3749" s="40" t="str">
        <f t="shared" si="176"/>
        <v/>
      </c>
      <c r="U3749" s="23" t="str">
        <f>IF($B3749="","",VLOOKUP($T3749,Tablas!$X$14:$Y$17,2,1))</f>
        <v/>
      </c>
    </row>
    <row r="3750" spans="2:21" x14ac:dyDescent="0.2">
      <c r="B3750" s="1" t="str">
        <f>IF(Tablas!B3748="","",Tablas!B3748)</f>
        <v/>
      </c>
      <c r="C3750" s="1" t="str">
        <f>IF(Tablas!C3748="","",Tablas!C3748)</f>
        <v/>
      </c>
      <c r="D3750" s="1" t="str">
        <f>IF(Tablas!D3748="","",Tablas!D3748)</f>
        <v/>
      </c>
      <c r="E3750" s="1" t="str">
        <f>IF(Tablas!E3748="","",Tablas!E3748)</f>
        <v/>
      </c>
      <c r="F3750" s="1" t="str">
        <f>IF(Tablas!F3748="","",Tablas!F3748)</f>
        <v/>
      </c>
      <c r="G3750" s="1" t="str">
        <f>IF(Tablas!I3748="","",Tablas!I3748)</f>
        <v/>
      </c>
      <c r="H3750" s="1" t="s">
        <v>911</v>
      </c>
      <c r="I3750" s="39" t="str">
        <f>IF($B3750="","",-SUMIFS(Tabla7[Cantidad],Tabla7[Código del producto],$B3750,Tabla7[Tipo de movimiento],"SALIDA",Tabla7[Mes],I$5))</f>
        <v/>
      </c>
      <c r="J3750" s="39" t="str">
        <f>IF($B3750="","",-SUMIFS(Tabla7[Cantidad],Tabla7[Código del producto],$B3750,Tabla7[Tipo de movimiento],"SALIDA",Tabla7[Mes],J$5))</f>
        <v/>
      </c>
      <c r="K3750" s="39" t="str">
        <f>IF($B3750="","",-SUMIFS(Tabla7[Cantidad],Tabla7[Código del producto],$B3750,Tabla7[Tipo de movimiento],"SALIDA",Tabla7[Mes],K$5))</f>
        <v/>
      </c>
      <c r="L3750" s="39" t="str">
        <f>IF($B3750="","",-SUMIFS(Tabla7[Cantidad],Tabla7[Código del producto],$B3750,Tabla7[Tipo de movimiento],"SALIDA",Tabla7[Mes],L$5))</f>
        <v/>
      </c>
      <c r="M3750" s="39" t="str">
        <f>IF($B3750="","",-SUMIFS(Tabla7[Cantidad],Tabla7[Código del producto],$B3750,Tabla7[Tipo de movimiento],"SALIDA",Tabla7[Mes],M$5))</f>
        <v/>
      </c>
      <c r="N3750" s="39" t="str">
        <f>IF($B3750="","",-SUMIFS(Tabla7[Cantidad],Tabla7[Código del producto],$B3750,Tabla7[Tipo de movimiento],"SALIDA",Tabla7[Mes],N$5))</f>
        <v/>
      </c>
      <c r="O3750" s="39" t="str">
        <f>IF($B3750="","",-SUMIFS(Tabla7[Cantidad],Tabla7[Código del producto],$B3750,Tabla7[Tipo de movimiento],"SALIDA",Tabla7[Mes],O$5))</f>
        <v/>
      </c>
      <c r="P3750" s="39" t="str">
        <f>IF($B3750="","",-SUMIFS(Tabla7[Cantidad],Tabla7[Código del producto],$B3750,Tabla7[Tipo de movimiento],"SALIDA",Tabla7[Mes],P$5))</f>
        <v/>
      </c>
      <c r="Q3750" s="39" t="str">
        <f t="shared" si="174"/>
        <v/>
      </c>
      <c r="R3750" s="51" t="str">
        <f>IF($B3750="","",IFERROR(VLOOKUP($B3750,'ABC rotación'!$C:$G,5,0),"C"))</f>
        <v/>
      </c>
      <c r="S3750" s="41" t="str">
        <f t="shared" si="175"/>
        <v/>
      </c>
      <c r="T3750" s="40" t="str">
        <f t="shared" si="176"/>
        <v/>
      </c>
      <c r="U3750" s="23" t="str">
        <f>IF($B3750="","",VLOOKUP($T3750,Tablas!$X$14:$Y$17,2,1))</f>
        <v/>
      </c>
    </row>
    <row r="3751" spans="2:21" x14ac:dyDescent="0.2">
      <c r="B3751" s="1" t="str">
        <f>IF(Tablas!B3749="","",Tablas!B3749)</f>
        <v/>
      </c>
      <c r="C3751" s="1" t="str">
        <f>IF(Tablas!C3749="","",Tablas!C3749)</f>
        <v/>
      </c>
      <c r="D3751" s="1" t="str">
        <f>IF(Tablas!D3749="","",Tablas!D3749)</f>
        <v/>
      </c>
      <c r="E3751" s="1" t="str">
        <f>IF(Tablas!E3749="","",Tablas!E3749)</f>
        <v/>
      </c>
      <c r="F3751" s="1" t="str">
        <f>IF(Tablas!F3749="","",Tablas!F3749)</f>
        <v/>
      </c>
      <c r="G3751" s="1" t="str">
        <f>IF(Tablas!I3749="","",Tablas!I3749)</f>
        <v/>
      </c>
      <c r="H3751" s="1" t="s">
        <v>911</v>
      </c>
      <c r="I3751" s="39" t="str">
        <f>IF($B3751="","",-SUMIFS(Tabla7[Cantidad],Tabla7[Código del producto],$B3751,Tabla7[Tipo de movimiento],"SALIDA",Tabla7[Mes],I$5))</f>
        <v/>
      </c>
      <c r="J3751" s="39" t="str">
        <f>IF($B3751="","",-SUMIFS(Tabla7[Cantidad],Tabla7[Código del producto],$B3751,Tabla7[Tipo de movimiento],"SALIDA",Tabla7[Mes],J$5))</f>
        <v/>
      </c>
      <c r="K3751" s="39" t="str">
        <f>IF($B3751="","",-SUMIFS(Tabla7[Cantidad],Tabla7[Código del producto],$B3751,Tabla7[Tipo de movimiento],"SALIDA",Tabla7[Mes],K$5))</f>
        <v/>
      </c>
      <c r="L3751" s="39" t="str">
        <f>IF($B3751="","",-SUMIFS(Tabla7[Cantidad],Tabla7[Código del producto],$B3751,Tabla7[Tipo de movimiento],"SALIDA",Tabla7[Mes],L$5))</f>
        <v/>
      </c>
      <c r="M3751" s="39" t="str">
        <f>IF($B3751="","",-SUMIFS(Tabla7[Cantidad],Tabla7[Código del producto],$B3751,Tabla7[Tipo de movimiento],"SALIDA",Tabla7[Mes],M$5))</f>
        <v/>
      </c>
      <c r="N3751" s="39" t="str">
        <f>IF($B3751="","",-SUMIFS(Tabla7[Cantidad],Tabla7[Código del producto],$B3751,Tabla7[Tipo de movimiento],"SALIDA",Tabla7[Mes],N$5))</f>
        <v/>
      </c>
      <c r="O3751" s="39" t="str">
        <f>IF($B3751="","",-SUMIFS(Tabla7[Cantidad],Tabla7[Código del producto],$B3751,Tabla7[Tipo de movimiento],"SALIDA",Tabla7[Mes],O$5))</f>
        <v/>
      </c>
      <c r="P3751" s="39" t="str">
        <f>IF($B3751="","",-SUMIFS(Tabla7[Cantidad],Tabla7[Código del producto],$B3751,Tabla7[Tipo de movimiento],"SALIDA",Tabla7[Mes],P$5))</f>
        <v/>
      </c>
      <c r="Q3751" s="39" t="str">
        <f t="shared" si="174"/>
        <v/>
      </c>
      <c r="R3751" s="51" t="str">
        <f>IF($B3751="","",IFERROR(VLOOKUP($B3751,'ABC rotación'!$C:$G,5,0),"C"))</f>
        <v/>
      </c>
      <c r="S3751" s="41" t="str">
        <f t="shared" si="175"/>
        <v/>
      </c>
      <c r="T3751" s="40" t="str">
        <f t="shared" si="176"/>
        <v/>
      </c>
      <c r="U3751" s="23" t="str">
        <f>IF($B3751="","",VLOOKUP($T3751,Tablas!$X$14:$Y$17,2,1))</f>
        <v/>
      </c>
    </row>
    <row r="3752" spans="2:21" x14ac:dyDescent="0.2">
      <c r="B3752" s="1" t="str">
        <f>IF(Tablas!B3750="","",Tablas!B3750)</f>
        <v/>
      </c>
      <c r="C3752" s="1" t="str">
        <f>IF(Tablas!C3750="","",Tablas!C3750)</f>
        <v/>
      </c>
      <c r="D3752" s="1" t="str">
        <f>IF(Tablas!D3750="","",Tablas!D3750)</f>
        <v/>
      </c>
      <c r="E3752" s="1" t="str">
        <f>IF(Tablas!E3750="","",Tablas!E3750)</f>
        <v/>
      </c>
      <c r="F3752" s="1" t="str">
        <f>IF(Tablas!F3750="","",Tablas!F3750)</f>
        <v/>
      </c>
      <c r="G3752" s="1" t="str">
        <f>IF(Tablas!I3750="","",Tablas!I3750)</f>
        <v/>
      </c>
      <c r="H3752" s="1" t="s">
        <v>911</v>
      </c>
      <c r="I3752" s="39" t="str">
        <f>IF($B3752="","",-SUMIFS(Tabla7[Cantidad],Tabla7[Código del producto],$B3752,Tabla7[Tipo de movimiento],"SALIDA",Tabla7[Mes],I$5))</f>
        <v/>
      </c>
      <c r="J3752" s="39" t="str">
        <f>IF($B3752="","",-SUMIFS(Tabla7[Cantidad],Tabla7[Código del producto],$B3752,Tabla7[Tipo de movimiento],"SALIDA",Tabla7[Mes],J$5))</f>
        <v/>
      </c>
      <c r="K3752" s="39" t="str">
        <f>IF($B3752="","",-SUMIFS(Tabla7[Cantidad],Tabla7[Código del producto],$B3752,Tabla7[Tipo de movimiento],"SALIDA",Tabla7[Mes],K$5))</f>
        <v/>
      </c>
      <c r="L3752" s="39" t="str">
        <f>IF($B3752="","",-SUMIFS(Tabla7[Cantidad],Tabla7[Código del producto],$B3752,Tabla7[Tipo de movimiento],"SALIDA",Tabla7[Mes],L$5))</f>
        <v/>
      </c>
      <c r="M3752" s="39" t="str">
        <f>IF($B3752="","",-SUMIFS(Tabla7[Cantidad],Tabla7[Código del producto],$B3752,Tabla7[Tipo de movimiento],"SALIDA",Tabla7[Mes],M$5))</f>
        <v/>
      </c>
      <c r="N3752" s="39" t="str">
        <f>IF($B3752="","",-SUMIFS(Tabla7[Cantidad],Tabla7[Código del producto],$B3752,Tabla7[Tipo de movimiento],"SALIDA",Tabla7[Mes],N$5))</f>
        <v/>
      </c>
      <c r="O3752" s="39" t="str">
        <f>IF($B3752="","",-SUMIFS(Tabla7[Cantidad],Tabla7[Código del producto],$B3752,Tabla7[Tipo de movimiento],"SALIDA",Tabla7[Mes],O$5))</f>
        <v/>
      </c>
      <c r="P3752" s="39" t="str">
        <f>IF($B3752="","",-SUMIFS(Tabla7[Cantidad],Tabla7[Código del producto],$B3752,Tabla7[Tipo de movimiento],"SALIDA",Tabla7[Mes],P$5))</f>
        <v/>
      </c>
      <c r="Q3752" s="39" t="str">
        <f t="shared" si="174"/>
        <v/>
      </c>
      <c r="R3752" s="51" t="str">
        <f>IF($B3752="","",IFERROR(VLOOKUP($B3752,'ABC rotación'!$C:$G,5,0),"C"))</f>
        <v/>
      </c>
      <c r="S3752" s="41" t="str">
        <f t="shared" si="175"/>
        <v/>
      </c>
      <c r="T3752" s="40" t="str">
        <f t="shared" si="176"/>
        <v/>
      </c>
      <c r="U3752" s="23" t="str">
        <f>IF($B3752="","",VLOOKUP($T3752,Tablas!$X$14:$Y$17,2,1))</f>
        <v/>
      </c>
    </row>
    <row r="3753" spans="2:21" x14ac:dyDescent="0.2">
      <c r="B3753" s="1" t="str">
        <f>IF(Tablas!B3751="","",Tablas!B3751)</f>
        <v/>
      </c>
      <c r="C3753" s="1" t="str">
        <f>IF(Tablas!C3751="","",Tablas!C3751)</f>
        <v/>
      </c>
      <c r="D3753" s="1" t="str">
        <f>IF(Tablas!D3751="","",Tablas!D3751)</f>
        <v/>
      </c>
      <c r="E3753" s="1" t="str">
        <f>IF(Tablas!E3751="","",Tablas!E3751)</f>
        <v/>
      </c>
      <c r="F3753" s="1" t="str">
        <f>IF(Tablas!F3751="","",Tablas!F3751)</f>
        <v/>
      </c>
      <c r="G3753" s="1" t="str">
        <f>IF(Tablas!I3751="","",Tablas!I3751)</f>
        <v/>
      </c>
      <c r="H3753" s="1" t="s">
        <v>911</v>
      </c>
      <c r="I3753" s="39" t="str">
        <f>IF($B3753="","",-SUMIFS(Tabla7[Cantidad],Tabla7[Código del producto],$B3753,Tabla7[Tipo de movimiento],"SALIDA",Tabla7[Mes],I$5))</f>
        <v/>
      </c>
      <c r="J3753" s="39" t="str">
        <f>IF($B3753="","",-SUMIFS(Tabla7[Cantidad],Tabla7[Código del producto],$B3753,Tabla7[Tipo de movimiento],"SALIDA",Tabla7[Mes],J$5))</f>
        <v/>
      </c>
      <c r="K3753" s="39" t="str">
        <f>IF($B3753="","",-SUMIFS(Tabla7[Cantidad],Tabla7[Código del producto],$B3753,Tabla7[Tipo de movimiento],"SALIDA",Tabla7[Mes],K$5))</f>
        <v/>
      </c>
      <c r="L3753" s="39" t="str">
        <f>IF($B3753="","",-SUMIFS(Tabla7[Cantidad],Tabla7[Código del producto],$B3753,Tabla7[Tipo de movimiento],"SALIDA",Tabla7[Mes],L$5))</f>
        <v/>
      </c>
      <c r="M3753" s="39" t="str">
        <f>IF($B3753="","",-SUMIFS(Tabla7[Cantidad],Tabla7[Código del producto],$B3753,Tabla7[Tipo de movimiento],"SALIDA",Tabla7[Mes],M$5))</f>
        <v/>
      </c>
      <c r="N3753" s="39" t="str">
        <f>IF($B3753="","",-SUMIFS(Tabla7[Cantidad],Tabla7[Código del producto],$B3753,Tabla7[Tipo de movimiento],"SALIDA",Tabla7[Mes],N$5))</f>
        <v/>
      </c>
      <c r="O3753" s="39" t="str">
        <f>IF($B3753="","",-SUMIFS(Tabla7[Cantidad],Tabla7[Código del producto],$B3753,Tabla7[Tipo de movimiento],"SALIDA",Tabla7[Mes],O$5))</f>
        <v/>
      </c>
      <c r="P3753" s="39" t="str">
        <f>IF($B3753="","",-SUMIFS(Tabla7[Cantidad],Tabla7[Código del producto],$B3753,Tabla7[Tipo de movimiento],"SALIDA",Tabla7[Mes],P$5))</f>
        <v/>
      </c>
      <c r="Q3753" s="39" t="str">
        <f t="shared" si="174"/>
        <v/>
      </c>
      <c r="R3753" s="51" t="str">
        <f>IF($B3753="","",IFERROR(VLOOKUP($B3753,'ABC rotación'!$C:$G,5,0),"C"))</f>
        <v/>
      </c>
      <c r="S3753" s="41" t="str">
        <f t="shared" si="175"/>
        <v/>
      </c>
      <c r="T3753" s="40" t="str">
        <f t="shared" si="176"/>
        <v/>
      </c>
      <c r="U3753" s="23" t="str">
        <f>IF($B3753="","",VLOOKUP($T3753,Tablas!$X$14:$Y$17,2,1))</f>
        <v/>
      </c>
    </row>
    <row r="3754" spans="2:21" x14ac:dyDescent="0.2">
      <c r="B3754" s="1" t="str">
        <f>IF(Tablas!B3752="","",Tablas!B3752)</f>
        <v/>
      </c>
      <c r="C3754" s="1" t="str">
        <f>IF(Tablas!C3752="","",Tablas!C3752)</f>
        <v/>
      </c>
      <c r="D3754" s="1" t="str">
        <f>IF(Tablas!D3752="","",Tablas!D3752)</f>
        <v/>
      </c>
      <c r="E3754" s="1" t="str">
        <f>IF(Tablas!E3752="","",Tablas!E3752)</f>
        <v/>
      </c>
      <c r="F3754" s="1" t="str">
        <f>IF(Tablas!F3752="","",Tablas!F3752)</f>
        <v/>
      </c>
      <c r="G3754" s="1" t="str">
        <f>IF(Tablas!I3752="","",Tablas!I3752)</f>
        <v/>
      </c>
      <c r="H3754" s="1" t="s">
        <v>911</v>
      </c>
      <c r="I3754" s="39" t="str">
        <f>IF($B3754="","",-SUMIFS(Tabla7[Cantidad],Tabla7[Código del producto],$B3754,Tabla7[Tipo de movimiento],"SALIDA",Tabla7[Mes],I$5))</f>
        <v/>
      </c>
      <c r="J3754" s="39" t="str">
        <f>IF($B3754="","",-SUMIFS(Tabla7[Cantidad],Tabla7[Código del producto],$B3754,Tabla7[Tipo de movimiento],"SALIDA",Tabla7[Mes],J$5))</f>
        <v/>
      </c>
      <c r="K3754" s="39" t="str">
        <f>IF($B3754="","",-SUMIFS(Tabla7[Cantidad],Tabla7[Código del producto],$B3754,Tabla7[Tipo de movimiento],"SALIDA",Tabla7[Mes],K$5))</f>
        <v/>
      </c>
      <c r="L3754" s="39" t="str">
        <f>IF($B3754="","",-SUMIFS(Tabla7[Cantidad],Tabla7[Código del producto],$B3754,Tabla7[Tipo de movimiento],"SALIDA",Tabla7[Mes],L$5))</f>
        <v/>
      </c>
      <c r="M3754" s="39" t="str">
        <f>IF($B3754="","",-SUMIFS(Tabla7[Cantidad],Tabla7[Código del producto],$B3754,Tabla7[Tipo de movimiento],"SALIDA",Tabla7[Mes],M$5))</f>
        <v/>
      </c>
      <c r="N3754" s="39" t="str">
        <f>IF($B3754="","",-SUMIFS(Tabla7[Cantidad],Tabla7[Código del producto],$B3754,Tabla7[Tipo de movimiento],"SALIDA",Tabla7[Mes],N$5))</f>
        <v/>
      </c>
      <c r="O3754" s="39" t="str">
        <f>IF($B3754="","",-SUMIFS(Tabla7[Cantidad],Tabla7[Código del producto],$B3754,Tabla7[Tipo de movimiento],"SALIDA",Tabla7[Mes],O$5))</f>
        <v/>
      </c>
      <c r="P3754" s="39" t="str">
        <f>IF($B3754="","",-SUMIFS(Tabla7[Cantidad],Tabla7[Código del producto],$B3754,Tabla7[Tipo de movimiento],"SALIDA",Tabla7[Mes],P$5))</f>
        <v/>
      </c>
      <c r="Q3754" s="39" t="str">
        <f t="shared" si="174"/>
        <v/>
      </c>
      <c r="R3754" s="51" t="str">
        <f>IF($B3754="","",IFERROR(VLOOKUP($B3754,'ABC rotación'!$C:$G,5,0),"C"))</f>
        <v/>
      </c>
      <c r="S3754" s="41" t="str">
        <f t="shared" si="175"/>
        <v/>
      </c>
      <c r="T3754" s="40" t="str">
        <f t="shared" si="176"/>
        <v/>
      </c>
      <c r="U3754" s="23" t="str">
        <f>IF($B3754="","",VLOOKUP($T3754,Tablas!$X$14:$Y$17,2,1))</f>
        <v/>
      </c>
    </row>
    <row r="3755" spans="2:21" x14ac:dyDescent="0.2">
      <c r="B3755" s="1" t="str">
        <f>IF(Tablas!B3753="","",Tablas!B3753)</f>
        <v/>
      </c>
      <c r="C3755" s="1" t="str">
        <f>IF(Tablas!C3753="","",Tablas!C3753)</f>
        <v/>
      </c>
      <c r="D3755" s="1" t="str">
        <f>IF(Tablas!D3753="","",Tablas!D3753)</f>
        <v/>
      </c>
      <c r="E3755" s="1" t="str">
        <f>IF(Tablas!E3753="","",Tablas!E3753)</f>
        <v/>
      </c>
      <c r="F3755" s="1" t="str">
        <f>IF(Tablas!F3753="","",Tablas!F3753)</f>
        <v/>
      </c>
      <c r="G3755" s="1" t="str">
        <f>IF(Tablas!I3753="","",Tablas!I3753)</f>
        <v/>
      </c>
      <c r="H3755" s="1" t="s">
        <v>911</v>
      </c>
      <c r="I3755" s="39" t="str">
        <f>IF($B3755="","",-SUMIFS(Tabla7[Cantidad],Tabla7[Código del producto],$B3755,Tabla7[Tipo de movimiento],"SALIDA",Tabla7[Mes],I$5))</f>
        <v/>
      </c>
      <c r="J3755" s="39" t="str">
        <f>IF($B3755="","",-SUMIFS(Tabla7[Cantidad],Tabla7[Código del producto],$B3755,Tabla7[Tipo de movimiento],"SALIDA",Tabla7[Mes],J$5))</f>
        <v/>
      </c>
      <c r="K3755" s="39" t="str">
        <f>IF($B3755="","",-SUMIFS(Tabla7[Cantidad],Tabla7[Código del producto],$B3755,Tabla7[Tipo de movimiento],"SALIDA",Tabla7[Mes],K$5))</f>
        <v/>
      </c>
      <c r="L3755" s="39" t="str">
        <f>IF($B3755="","",-SUMIFS(Tabla7[Cantidad],Tabla7[Código del producto],$B3755,Tabla7[Tipo de movimiento],"SALIDA",Tabla7[Mes],L$5))</f>
        <v/>
      </c>
      <c r="M3755" s="39" t="str">
        <f>IF($B3755="","",-SUMIFS(Tabla7[Cantidad],Tabla7[Código del producto],$B3755,Tabla7[Tipo de movimiento],"SALIDA",Tabla7[Mes],M$5))</f>
        <v/>
      </c>
      <c r="N3755" s="39" t="str">
        <f>IF($B3755="","",-SUMIFS(Tabla7[Cantidad],Tabla7[Código del producto],$B3755,Tabla7[Tipo de movimiento],"SALIDA",Tabla7[Mes],N$5))</f>
        <v/>
      </c>
      <c r="O3755" s="39" t="str">
        <f>IF($B3755="","",-SUMIFS(Tabla7[Cantidad],Tabla7[Código del producto],$B3755,Tabla7[Tipo de movimiento],"SALIDA",Tabla7[Mes],O$5))</f>
        <v/>
      </c>
      <c r="P3755" s="39" t="str">
        <f>IF($B3755="","",-SUMIFS(Tabla7[Cantidad],Tabla7[Código del producto],$B3755,Tabla7[Tipo de movimiento],"SALIDA",Tabla7[Mes],P$5))</f>
        <v/>
      </c>
      <c r="Q3755" s="39" t="str">
        <f t="shared" si="174"/>
        <v/>
      </c>
      <c r="R3755" s="51" t="str">
        <f>IF($B3755="","",IFERROR(VLOOKUP($B3755,'ABC rotación'!$C:$G,5,0),"C"))</f>
        <v/>
      </c>
      <c r="S3755" s="41" t="str">
        <f t="shared" si="175"/>
        <v/>
      </c>
      <c r="T3755" s="40" t="str">
        <f t="shared" si="176"/>
        <v/>
      </c>
      <c r="U3755" s="23" t="str">
        <f>IF($B3755="","",VLOOKUP($T3755,Tablas!$X$14:$Y$17,2,1))</f>
        <v/>
      </c>
    </row>
    <row r="3756" spans="2:21" x14ac:dyDescent="0.2">
      <c r="B3756" s="1" t="str">
        <f>IF(Tablas!B3754="","",Tablas!B3754)</f>
        <v/>
      </c>
      <c r="C3756" s="1" t="str">
        <f>IF(Tablas!C3754="","",Tablas!C3754)</f>
        <v/>
      </c>
      <c r="D3756" s="1" t="str">
        <f>IF(Tablas!D3754="","",Tablas!D3754)</f>
        <v/>
      </c>
      <c r="E3756" s="1" t="str">
        <f>IF(Tablas!E3754="","",Tablas!E3754)</f>
        <v/>
      </c>
      <c r="F3756" s="1" t="str">
        <f>IF(Tablas!F3754="","",Tablas!F3754)</f>
        <v/>
      </c>
      <c r="G3756" s="1" t="str">
        <f>IF(Tablas!I3754="","",Tablas!I3754)</f>
        <v/>
      </c>
      <c r="H3756" s="1" t="s">
        <v>911</v>
      </c>
      <c r="I3756" s="39" t="str">
        <f>IF($B3756="","",-SUMIFS(Tabla7[Cantidad],Tabla7[Código del producto],$B3756,Tabla7[Tipo de movimiento],"SALIDA",Tabla7[Mes],I$5))</f>
        <v/>
      </c>
      <c r="J3756" s="39" t="str">
        <f>IF($B3756="","",-SUMIFS(Tabla7[Cantidad],Tabla7[Código del producto],$B3756,Tabla7[Tipo de movimiento],"SALIDA",Tabla7[Mes],J$5))</f>
        <v/>
      </c>
      <c r="K3756" s="39" t="str">
        <f>IF($B3756="","",-SUMIFS(Tabla7[Cantidad],Tabla7[Código del producto],$B3756,Tabla7[Tipo de movimiento],"SALIDA",Tabla7[Mes],K$5))</f>
        <v/>
      </c>
      <c r="L3756" s="39" t="str">
        <f>IF($B3756="","",-SUMIFS(Tabla7[Cantidad],Tabla7[Código del producto],$B3756,Tabla7[Tipo de movimiento],"SALIDA",Tabla7[Mes],L$5))</f>
        <v/>
      </c>
      <c r="M3756" s="39" t="str">
        <f>IF($B3756="","",-SUMIFS(Tabla7[Cantidad],Tabla7[Código del producto],$B3756,Tabla7[Tipo de movimiento],"SALIDA",Tabla7[Mes],M$5))</f>
        <v/>
      </c>
      <c r="N3756" s="39" t="str">
        <f>IF($B3756="","",-SUMIFS(Tabla7[Cantidad],Tabla7[Código del producto],$B3756,Tabla7[Tipo de movimiento],"SALIDA",Tabla7[Mes],N$5))</f>
        <v/>
      </c>
      <c r="O3756" s="39" t="str">
        <f>IF($B3756="","",-SUMIFS(Tabla7[Cantidad],Tabla7[Código del producto],$B3756,Tabla7[Tipo de movimiento],"SALIDA",Tabla7[Mes],O$5))</f>
        <v/>
      </c>
      <c r="P3756" s="39" t="str">
        <f>IF($B3756="","",-SUMIFS(Tabla7[Cantidad],Tabla7[Código del producto],$B3756,Tabla7[Tipo de movimiento],"SALIDA",Tabla7[Mes],P$5))</f>
        <v/>
      </c>
      <c r="Q3756" s="39" t="str">
        <f t="shared" si="174"/>
        <v/>
      </c>
      <c r="R3756" s="51" t="str">
        <f>IF($B3756="","",IFERROR(VLOOKUP($B3756,'ABC rotación'!$C:$G,5,0),"C"))</f>
        <v/>
      </c>
      <c r="S3756" s="41" t="str">
        <f t="shared" si="175"/>
        <v/>
      </c>
      <c r="T3756" s="40" t="str">
        <f t="shared" si="176"/>
        <v/>
      </c>
      <c r="U3756" s="23" t="str">
        <f>IF($B3756="","",VLOOKUP($T3756,Tablas!$X$14:$Y$17,2,1))</f>
        <v/>
      </c>
    </row>
    <row r="3757" spans="2:21" x14ac:dyDescent="0.2">
      <c r="B3757" s="1" t="str">
        <f>IF(Tablas!B3755="","",Tablas!B3755)</f>
        <v/>
      </c>
      <c r="C3757" s="1" t="str">
        <f>IF(Tablas!C3755="","",Tablas!C3755)</f>
        <v/>
      </c>
      <c r="D3757" s="1" t="str">
        <f>IF(Tablas!D3755="","",Tablas!D3755)</f>
        <v/>
      </c>
      <c r="E3757" s="1" t="str">
        <f>IF(Tablas!E3755="","",Tablas!E3755)</f>
        <v/>
      </c>
      <c r="F3757" s="1" t="str">
        <f>IF(Tablas!F3755="","",Tablas!F3755)</f>
        <v/>
      </c>
      <c r="G3757" s="1" t="str">
        <f>IF(Tablas!I3755="","",Tablas!I3755)</f>
        <v/>
      </c>
      <c r="H3757" s="1" t="s">
        <v>911</v>
      </c>
      <c r="I3757" s="39" t="str">
        <f>IF($B3757="","",-SUMIFS(Tabla7[Cantidad],Tabla7[Código del producto],$B3757,Tabla7[Tipo de movimiento],"SALIDA",Tabla7[Mes],I$5))</f>
        <v/>
      </c>
      <c r="J3757" s="39" t="str">
        <f>IF($B3757="","",-SUMIFS(Tabla7[Cantidad],Tabla7[Código del producto],$B3757,Tabla7[Tipo de movimiento],"SALIDA",Tabla7[Mes],J$5))</f>
        <v/>
      </c>
      <c r="K3757" s="39" t="str">
        <f>IF($B3757="","",-SUMIFS(Tabla7[Cantidad],Tabla7[Código del producto],$B3757,Tabla7[Tipo de movimiento],"SALIDA",Tabla7[Mes],K$5))</f>
        <v/>
      </c>
      <c r="L3757" s="39" t="str">
        <f>IF($B3757="","",-SUMIFS(Tabla7[Cantidad],Tabla7[Código del producto],$B3757,Tabla7[Tipo de movimiento],"SALIDA",Tabla7[Mes],L$5))</f>
        <v/>
      </c>
      <c r="M3757" s="39" t="str">
        <f>IF($B3757="","",-SUMIFS(Tabla7[Cantidad],Tabla7[Código del producto],$B3757,Tabla7[Tipo de movimiento],"SALIDA",Tabla7[Mes],M$5))</f>
        <v/>
      </c>
      <c r="N3757" s="39" t="str">
        <f>IF($B3757="","",-SUMIFS(Tabla7[Cantidad],Tabla7[Código del producto],$B3757,Tabla7[Tipo de movimiento],"SALIDA",Tabla7[Mes],N$5))</f>
        <v/>
      </c>
      <c r="O3757" s="39" t="str">
        <f>IF($B3757="","",-SUMIFS(Tabla7[Cantidad],Tabla7[Código del producto],$B3757,Tabla7[Tipo de movimiento],"SALIDA",Tabla7[Mes],O$5))</f>
        <v/>
      </c>
      <c r="P3757" s="39" t="str">
        <f>IF($B3757="","",-SUMIFS(Tabla7[Cantidad],Tabla7[Código del producto],$B3757,Tabla7[Tipo de movimiento],"SALIDA",Tabla7[Mes],P$5))</f>
        <v/>
      </c>
      <c r="Q3757" s="39" t="str">
        <f t="shared" si="174"/>
        <v/>
      </c>
      <c r="R3757" s="51" t="str">
        <f>IF($B3757="","",IFERROR(VLOOKUP($B3757,'ABC rotación'!$C:$G,5,0),"C"))</f>
        <v/>
      </c>
      <c r="S3757" s="41" t="str">
        <f t="shared" si="175"/>
        <v/>
      </c>
      <c r="T3757" s="40" t="str">
        <f t="shared" si="176"/>
        <v/>
      </c>
      <c r="U3757" s="23" t="str">
        <f>IF($B3757="","",VLOOKUP($T3757,Tablas!$X$14:$Y$17,2,1))</f>
        <v/>
      </c>
    </row>
    <row r="3758" spans="2:21" x14ac:dyDescent="0.2">
      <c r="B3758" s="1" t="str">
        <f>IF(Tablas!B3756="","",Tablas!B3756)</f>
        <v/>
      </c>
      <c r="C3758" s="1" t="str">
        <f>IF(Tablas!C3756="","",Tablas!C3756)</f>
        <v/>
      </c>
      <c r="D3758" s="1" t="str">
        <f>IF(Tablas!D3756="","",Tablas!D3756)</f>
        <v/>
      </c>
      <c r="E3758" s="1" t="str">
        <f>IF(Tablas!E3756="","",Tablas!E3756)</f>
        <v/>
      </c>
      <c r="F3758" s="1" t="str">
        <f>IF(Tablas!F3756="","",Tablas!F3756)</f>
        <v/>
      </c>
      <c r="G3758" s="1" t="str">
        <f>IF(Tablas!I3756="","",Tablas!I3756)</f>
        <v/>
      </c>
      <c r="H3758" s="1" t="s">
        <v>911</v>
      </c>
      <c r="I3758" s="39" t="str">
        <f>IF($B3758="","",-SUMIFS(Tabla7[Cantidad],Tabla7[Código del producto],$B3758,Tabla7[Tipo de movimiento],"SALIDA",Tabla7[Mes],I$5))</f>
        <v/>
      </c>
      <c r="J3758" s="39" t="str">
        <f>IF($B3758="","",-SUMIFS(Tabla7[Cantidad],Tabla7[Código del producto],$B3758,Tabla7[Tipo de movimiento],"SALIDA",Tabla7[Mes],J$5))</f>
        <v/>
      </c>
      <c r="K3758" s="39" t="str">
        <f>IF($B3758="","",-SUMIFS(Tabla7[Cantidad],Tabla7[Código del producto],$B3758,Tabla7[Tipo de movimiento],"SALIDA",Tabla7[Mes],K$5))</f>
        <v/>
      </c>
      <c r="L3758" s="39" t="str">
        <f>IF($B3758="","",-SUMIFS(Tabla7[Cantidad],Tabla7[Código del producto],$B3758,Tabla7[Tipo de movimiento],"SALIDA",Tabla7[Mes],L$5))</f>
        <v/>
      </c>
      <c r="M3758" s="39" t="str">
        <f>IF($B3758="","",-SUMIFS(Tabla7[Cantidad],Tabla7[Código del producto],$B3758,Tabla7[Tipo de movimiento],"SALIDA",Tabla7[Mes],M$5))</f>
        <v/>
      </c>
      <c r="N3758" s="39" t="str">
        <f>IF($B3758="","",-SUMIFS(Tabla7[Cantidad],Tabla7[Código del producto],$B3758,Tabla7[Tipo de movimiento],"SALIDA",Tabla7[Mes],N$5))</f>
        <v/>
      </c>
      <c r="O3758" s="39" t="str">
        <f>IF($B3758="","",-SUMIFS(Tabla7[Cantidad],Tabla7[Código del producto],$B3758,Tabla7[Tipo de movimiento],"SALIDA",Tabla7[Mes],O$5))</f>
        <v/>
      </c>
      <c r="P3758" s="39" t="str">
        <f>IF($B3758="","",-SUMIFS(Tabla7[Cantidad],Tabla7[Código del producto],$B3758,Tabla7[Tipo de movimiento],"SALIDA",Tabla7[Mes],P$5))</f>
        <v/>
      </c>
      <c r="Q3758" s="39" t="str">
        <f t="shared" si="174"/>
        <v/>
      </c>
      <c r="R3758" s="51" t="str">
        <f>IF($B3758="","",IFERROR(VLOOKUP($B3758,'ABC rotación'!$C:$G,5,0),"C"))</f>
        <v/>
      </c>
      <c r="S3758" s="41" t="str">
        <f t="shared" si="175"/>
        <v/>
      </c>
      <c r="T3758" s="40" t="str">
        <f t="shared" si="176"/>
        <v/>
      </c>
      <c r="U3758" s="23" t="str">
        <f>IF($B3758="","",VLOOKUP($T3758,Tablas!$X$14:$Y$17,2,1))</f>
        <v/>
      </c>
    </row>
    <row r="3759" spans="2:21" x14ac:dyDescent="0.2">
      <c r="B3759" s="1" t="str">
        <f>IF(Tablas!B3757="","",Tablas!B3757)</f>
        <v/>
      </c>
      <c r="C3759" s="1" t="str">
        <f>IF(Tablas!C3757="","",Tablas!C3757)</f>
        <v/>
      </c>
      <c r="D3759" s="1" t="str">
        <f>IF(Tablas!D3757="","",Tablas!D3757)</f>
        <v/>
      </c>
      <c r="E3759" s="1" t="str">
        <f>IF(Tablas!E3757="","",Tablas!E3757)</f>
        <v/>
      </c>
      <c r="F3759" s="1" t="str">
        <f>IF(Tablas!F3757="","",Tablas!F3757)</f>
        <v/>
      </c>
      <c r="G3759" s="1" t="str">
        <f>IF(Tablas!I3757="","",Tablas!I3757)</f>
        <v/>
      </c>
      <c r="H3759" s="1" t="s">
        <v>911</v>
      </c>
      <c r="I3759" s="39" t="str">
        <f>IF($B3759="","",-SUMIFS(Tabla7[Cantidad],Tabla7[Código del producto],$B3759,Tabla7[Tipo de movimiento],"SALIDA",Tabla7[Mes],I$5))</f>
        <v/>
      </c>
      <c r="J3759" s="39" t="str">
        <f>IF($B3759="","",-SUMIFS(Tabla7[Cantidad],Tabla7[Código del producto],$B3759,Tabla7[Tipo de movimiento],"SALIDA",Tabla7[Mes],J$5))</f>
        <v/>
      </c>
      <c r="K3759" s="39" t="str">
        <f>IF($B3759="","",-SUMIFS(Tabla7[Cantidad],Tabla7[Código del producto],$B3759,Tabla7[Tipo de movimiento],"SALIDA",Tabla7[Mes],K$5))</f>
        <v/>
      </c>
      <c r="L3759" s="39" t="str">
        <f>IF($B3759="","",-SUMIFS(Tabla7[Cantidad],Tabla7[Código del producto],$B3759,Tabla7[Tipo de movimiento],"SALIDA",Tabla7[Mes],L$5))</f>
        <v/>
      </c>
      <c r="M3759" s="39" t="str">
        <f>IF($B3759="","",-SUMIFS(Tabla7[Cantidad],Tabla7[Código del producto],$B3759,Tabla7[Tipo de movimiento],"SALIDA",Tabla7[Mes],M$5))</f>
        <v/>
      </c>
      <c r="N3759" s="39" t="str">
        <f>IF($B3759="","",-SUMIFS(Tabla7[Cantidad],Tabla7[Código del producto],$B3759,Tabla7[Tipo de movimiento],"SALIDA",Tabla7[Mes],N$5))</f>
        <v/>
      </c>
      <c r="O3759" s="39" t="str">
        <f>IF($B3759="","",-SUMIFS(Tabla7[Cantidad],Tabla7[Código del producto],$B3759,Tabla7[Tipo de movimiento],"SALIDA",Tabla7[Mes],O$5))</f>
        <v/>
      </c>
      <c r="P3759" s="39" t="str">
        <f>IF($B3759="","",-SUMIFS(Tabla7[Cantidad],Tabla7[Código del producto],$B3759,Tabla7[Tipo de movimiento],"SALIDA",Tabla7[Mes],P$5))</f>
        <v/>
      </c>
      <c r="Q3759" s="39" t="str">
        <f t="shared" si="174"/>
        <v/>
      </c>
      <c r="R3759" s="51" t="str">
        <f>IF($B3759="","",IFERROR(VLOOKUP($B3759,'ABC rotación'!$C:$G,5,0),"C"))</f>
        <v/>
      </c>
      <c r="S3759" s="41" t="str">
        <f t="shared" si="175"/>
        <v/>
      </c>
      <c r="T3759" s="40" t="str">
        <f t="shared" si="176"/>
        <v/>
      </c>
      <c r="U3759" s="23" t="str">
        <f>IF($B3759="","",VLOOKUP($T3759,Tablas!$X$14:$Y$17,2,1))</f>
        <v/>
      </c>
    </row>
    <row r="3760" spans="2:21" x14ac:dyDescent="0.2">
      <c r="B3760" s="1" t="str">
        <f>IF(Tablas!B3758="","",Tablas!B3758)</f>
        <v/>
      </c>
      <c r="C3760" s="1" t="str">
        <f>IF(Tablas!C3758="","",Tablas!C3758)</f>
        <v/>
      </c>
      <c r="D3760" s="1" t="str">
        <f>IF(Tablas!D3758="","",Tablas!D3758)</f>
        <v/>
      </c>
      <c r="E3760" s="1" t="str">
        <f>IF(Tablas!E3758="","",Tablas!E3758)</f>
        <v/>
      </c>
      <c r="F3760" s="1" t="str">
        <f>IF(Tablas!F3758="","",Tablas!F3758)</f>
        <v/>
      </c>
      <c r="G3760" s="1" t="str">
        <f>IF(Tablas!I3758="","",Tablas!I3758)</f>
        <v/>
      </c>
      <c r="H3760" s="1" t="s">
        <v>911</v>
      </c>
      <c r="I3760" s="39" t="str">
        <f>IF($B3760="","",-SUMIFS(Tabla7[Cantidad],Tabla7[Código del producto],$B3760,Tabla7[Tipo de movimiento],"SALIDA",Tabla7[Mes],I$5))</f>
        <v/>
      </c>
      <c r="J3760" s="39" t="str">
        <f>IF($B3760="","",-SUMIFS(Tabla7[Cantidad],Tabla7[Código del producto],$B3760,Tabla7[Tipo de movimiento],"SALIDA",Tabla7[Mes],J$5))</f>
        <v/>
      </c>
      <c r="K3760" s="39" t="str">
        <f>IF($B3760="","",-SUMIFS(Tabla7[Cantidad],Tabla7[Código del producto],$B3760,Tabla7[Tipo de movimiento],"SALIDA",Tabla7[Mes],K$5))</f>
        <v/>
      </c>
      <c r="L3760" s="39" t="str">
        <f>IF($B3760="","",-SUMIFS(Tabla7[Cantidad],Tabla7[Código del producto],$B3760,Tabla7[Tipo de movimiento],"SALIDA",Tabla7[Mes],L$5))</f>
        <v/>
      </c>
      <c r="M3760" s="39" t="str">
        <f>IF($B3760="","",-SUMIFS(Tabla7[Cantidad],Tabla7[Código del producto],$B3760,Tabla7[Tipo de movimiento],"SALIDA",Tabla7[Mes],M$5))</f>
        <v/>
      </c>
      <c r="N3760" s="39" t="str">
        <f>IF($B3760="","",-SUMIFS(Tabla7[Cantidad],Tabla7[Código del producto],$B3760,Tabla7[Tipo de movimiento],"SALIDA",Tabla7[Mes],N$5))</f>
        <v/>
      </c>
      <c r="O3760" s="39" t="str">
        <f>IF($B3760="","",-SUMIFS(Tabla7[Cantidad],Tabla7[Código del producto],$B3760,Tabla7[Tipo de movimiento],"SALIDA",Tabla7[Mes],O$5))</f>
        <v/>
      </c>
      <c r="P3760" s="39" t="str">
        <f>IF($B3760="","",-SUMIFS(Tabla7[Cantidad],Tabla7[Código del producto],$B3760,Tabla7[Tipo de movimiento],"SALIDA",Tabla7[Mes],P$5))</f>
        <v/>
      </c>
      <c r="Q3760" s="39" t="str">
        <f t="shared" si="174"/>
        <v/>
      </c>
      <c r="R3760" s="51" t="str">
        <f>IF($B3760="","",IFERROR(VLOOKUP($B3760,'ABC rotación'!$C:$G,5,0),"C"))</f>
        <v/>
      </c>
      <c r="S3760" s="41" t="str">
        <f t="shared" si="175"/>
        <v/>
      </c>
      <c r="T3760" s="40" t="str">
        <f t="shared" si="176"/>
        <v/>
      </c>
      <c r="U3760" s="23" t="str">
        <f>IF($B3760="","",VLOOKUP($T3760,Tablas!$X$14:$Y$17,2,1))</f>
        <v/>
      </c>
    </row>
    <row r="3761" spans="2:21" x14ac:dyDescent="0.2">
      <c r="B3761" s="1" t="str">
        <f>IF(Tablas!B3759="","",Tablas!B3759)</f>
        <v/>
      </c>
      <c r="C3761" s="1" t="str">
        <f>IF(Tablas!C3759="","",Tablas!C3759)</f>
        <v/>
      </c>
      <c r="D3761" s="1" t="str">
        <f>IF(Tablas!D3759="","",Tablas!D3759)</f>
        <v/>
      </c>
      <c r="E3761" s="1" t="str">
        <f>IF(Tablas!E3759="","",Tablas!E3759)</f>
        <v/>
      </c>
      <c r="F3761" s="1" t="str">
        <f>IF(Tablas!F3759="","",Tablas!F3759)</f>
        <v/>
      </c>
      <c r="G3761" s="1" t="str">
        <f>IF(Tablas!I3759="","",Tablas!I3759)</f>
        <v/>
      </c>
      <c r="H3761" s="1" t="s">
        <v>911</v>
      </c>
      <c r="I3761" s="39" t="str">
        <f>IF($B3761="","",-SUMIFS(Tabla7[Cantidad],Tabla7[Código del producto],$B3761,Tabla7[Tipo de movimiento],"SALIDA",Tabla7[Mes],I$5))</f>
        <v/>
      </c>
      <c r="J3761" s="39" t="str">
        <f>IF($B3761="","",-SUMIFS(Tabla7[Cantidad],Tabla7[Código del producto],$B3761,Tabla7[Tipo de movimiento],"SALIDA",Tabla7[Mes],J$5))</f>
        <v/>
      </c>
      <c r="K3761" s="39" t="str">
        <f>IF($B3761="","",-SUMIFS(Tabla7[Cantidad],Tabla7[Código del producto],$B3761,Tabla7[Tipo de movimiento],"SALIDA",Tabla7[Mes],K$5))</f>
        <v/>
      </c>
      <c r="L3761" s="39" t="str">
        <f>IF($B3761="","",-SUMIFS(Tabla7[Cantidad],Tabla7[Código del producto],$B3761,Tabla7[Tipo de movimiento],"SALIDA",Tabla7[Mes],L$5))</f>
        <v/>
      </c>
      <c r="M3761" s="39" t="str">
        <f>IF($B3761="","",-SUMIFS(Tabla7[Cantidad],Tabla7[Código del producto],$B3761,Tabla7[Tipo de movimiento],"SALIDA",Tabla7[Mes],M$5))</f>
        <v/>
      </c>
      <c r="N3761" s="39" t="str">
        <f>IF($B3761="","",-SUMIFS(Tabla7[Cantidad],Tabla7[Código del producto],$B3761,Tabla7[Tipo de movimiento],"SALIDA",Tabla7[Mes],N$5))</f>
        <v/>
      </c>
      <c r="O3761" s="39" t="str">
        <f>IF($B3761="","",-SUMIFS(Tabla7[Cantidad],Tabla7[Código del producto],$B3761,Tabla7[Tipo de movimiento],"SALIDA",Tabla7[Mes],O$5))</f>
        <v/>
      </c>
      <c r="P3761" s="39" t="str">
        <f>IF($B3761="","",-SUMIFS(Tabla7[Cantidad],Tabla7[Código del producto],$B3761,Tabla7[Tipo de movimiento],"SALIDA",Tabla7[Mes],P$5))</f>
        <v/>
      </c>
      <c r="Q3761" s="39" t="str">
        <f t="shared" si="174"/>
        <v/>
      </c>
      <c r="R3761" s="51" t="str">
        <f>IF($B3761="","",IFERROR(VLOOKUP($B3761,'ABC rotación'!$C:$G,5,0),"C"))</f>
        <v/>
      </c>
      <c r="S3761" s="41" t="str">
        <f t="shared" si="175"/>
        <v/>
      </c>
      <c r="T3761" s="40" t="str">
        <f t="shared" si="176"/>
        <v/>
      </c>
      <c r="U3761" s="23" t="str">
        <f>IF($B3761="","",VLOOKUP($T3761,Tablas!$X$14:$Y$17,2,1))</f>
        <v/>
      </c>
    </row>
    <row r="3762" spans="2:21" x14ac:dyDescent="0.2">
      <c r="B3762" s="1" t="str">
        <f>IF(Tablas!B3760="","",Tablas!B3760)</f>
        <v/>
      </c>
      <c r="C3762" s="1" t="str">
        <f>IF(Tablas!C3760="","",Tablas!C3760)</f>
        <v/>
      </c>
      <c r="D3762" s="1" t="str">
        <f>IF(Tablas!D3760="","",Tablas!D3760)</f>
        <v/>
      </c>
      <c r="E3762" s="1" t="str">
        <f>IF(Tablas!E3760="","",Tablas!E3760)</f>
        <v/>
      </c>
      <c r="F3762" s="1" t="str">
        <f>IF(Tablas!F3760="","",Tablas!F3760)</f>
        <v/>
      </c>
      <c r="G3762" s="1" t="str">
        <f>IF(Tablas!I3760="","",Tablas!I3760)</f>
        <v/>
      </c>
      <c r="H3762" s="1" t="s">
        <v>911</v>
      </c>
      <c r="I3762" s="39" t="str">
        <f>IF($B3762="","",-SUMIFS(Tabla7[Cantidad],Tabla7[Código del producto],$B3762,Tabla7[Tipo de movimiento],"SALIDA",Tabla7[Mes],I$5))</f>
        <v/>
      </c>
      <c r="J3762" s="39" t="str">
        <f>IF($B3762="","",-SUMIFS(Tabla7[Cantidad],Tabla7[Código del producto],$B3762,Tabla7[Tipo de movimiento],"SALIDA",Tabla7[Mes],J$5))</f>
        <v/>
      </c>
      <c r="K3762" s="39" t="str">
        <f>IF($B3762="","",-SUMIFS(Tabla7[Cantidad],Tabla7[Código del producto],$B3762,Tabla7[Tipo de movimiento],"SALIDA",Tabla7[Mes],K$5))</f>
        <v/>
      </c>
      <c r="L3762" s="39" t="str">
        <f>IF($B3762="","",-SUMIFS(Tabla7[Cantidad],Tabla7[Código del producto],$B3762,Tabla7[Tipo de movimiento],"SALIDA",Tabla7[Mes],L$5))</f>
        <v/>
      </c>
      <c r="M3762" s="39" t="str">
        <f>IF($B3762="","",-SUMIFS(Tabla7[Cantidad],Tabla7[Código del producto],$B3762,Tabla7[Tipo de movimiento],"SALIDA",Tabla7[Mes],M$5))</f>
        <v/>
      </c>
      <c r="N3762" s="39" t="str">
        <f>IF($B3762="","",-SUMIFS(Tabla7[Cantidad],Tabla7[Código del producto],$B3762,Tabla7[Tipo de movimiento],"SALIDA",Tabla7[Mes],N$5))</f>
        <v/>
      </c>
      <c r="O3762" s="39" t="str">
        <f>IF($B3762="","",-SUMIFS(Tabla7[Cantidad],Tabla7[Código del producto],$B3762,Tabla7[Tipo de movimiento],"SALIDA",Tabla7[Mes],O$5))</f>
        <v/>
      </c>
      <c r="P3762" s="39" t="str">
        <f>IF($B3762="","",-SUMIFS(Tabla7[Cantidad],Tabla7[Código del producto],$B3762,Tabla7[Tipo de movimiento],"SALIDA",Tabla7[Mes],P$5))</f>
        <v/>
      </c>
      <c r="Q3762" s="39" t="str">
        <f t="shared" si="174"/>
        <v/>
      </c>
      <c r="R3762" s="51" t="str">
        <f>IF($B3762="","",IFERROR(VLOOKUP($B3762,'ABC rotación'!$C:$G,5,0),"C"))</f>
        <v/>
      </c>
      <c r="S3762" s="41" t="str">
        <f t="shared" si="175"/>
        <v/>
      </c>
      <c r="T3762" s="40" t="str">
        <f t="shared" si="176"/>
        <v/>
      </c>
      <c r="U3762" s="23" t="str">
        <f>IF($B3762="","",VLOOKUP($T3762,Tablas!$X$14:$Y$17,2,1))</f>
        <v/>
      </c>
    </row>
    <row r="3763" spans="2:21" x14ac:dyDescent="0.2">
      <c r="B3763" s="1" t="str">
        <f>IF(Tablas!B3761="","",Tablas!B3761)</f>
        <v/>
      </c>
      <c r="C3763" s="1" t="str">
        <f>IF(Tablas!C3761="","",Tablas!C3761)</f>
        <v/>
      </c>
      <c r="D3763" s="1" t="str">
        <f>IF(Tablas!D3761="","",Tablas!D3761)</f>
        <v/>
      </c>
      <c r="E3763" s="1" t="str">
        <f>IF(Tablas!E3761="","",Tablas!E3761)</f>
        <v/>
      </c>
      <c r="F3763" s="1" t="str">
        <f>IF(Tablas!F3761="","",Tablas!F3761)</f>
        <v/>
      </c>
      <c r="G3763" s="1" t="str">
        <f>IF(Tablas!I3761="","",Tablas!I3761)</f>
        <v/>
      </c>
      <c r="H3763" s="1" t="s">
        <v>911</v>
      </c>
      <c r="I3763" s="39" t="str">
        <f>IF($B3763="","",-SUMIFS(Tabla7[Cantidad],Tabla7[Código del producto],$B3763,Tabla7[Tipo de movimiento],"SALIDA",Tabla7[Mes],I$5))</f>
        <v/>
      </c>
      <c r="J3763" s="39" t="str">
        <f>IF($B3763="","",-SUMIFS(Tabla7[Cantidad],Tabla7[Código del producto],$B3763,Tabla7[Tipo de movimiento],"SALIDA",Tabla7[Mes],J$5))</f>
        <v/>
      </c>
      <c r="K3763" s="39" t="str">
        <f>IF($B3763="","",-SUMIFS(Tabla7[Cantidad],Tabla7[Código del producto],$B3763,Tabla7[Tipo de movimiento],"SALIDA",Tabla7[Mes],K$5))</f>
        <v/>
      </c>
      <c r="L3763" s="39" t="str">
        <f>IF($B3763="","",-SUMIFS(Tabla7[Cantidad],Tabla7[Código del producto],$B3763,Tabla7[Tipo de movimiento],"SALIDA",Tabla7[Mes],L$5))</f>
        <v/>
      </c>
      <c r="M3763" s="39" t="str">
        <f>IF($B3763="","",-SUMIFS(Tabla7[Cantidad],Tabla7[Código del producto],$B3763,Tabla7[Tipo de movimiento],"SALIDA",Tabla7[Mes],M$5))</f>
        <v/>
      </c>
      <c r="N3763" s="39" t="str">
        <f>IF($B3763="","",-SUMIFS(Tabla7[Cantidad],Tabla7[Código del producto],$B3763,Tabla7[Tipo de movimiento],"SALIDA",Tabla7[Mes],N$5))</f>
        <v/>
      </c>
      <c r="O3763" s="39" t="str">
        <f>IF($B3763="","",-SUMIFS(Tabla7[Cantidad],Tabla7[Código del producto],$B3763,Tabla7[Tipo de movimiento],"SALIDA",Tabla7[Mes],O$5))</f>
        <v/>
      </c>
      <c r="P3763" s="39" t="str">
        <f>IF($B3763="","",-SUMIFS(Tabla7[Cantidad],Tabla7[Código del producto],$B3763,Tabla7[Tipo de movimiento],"SALIDA",Tabla7[Mes],P$5))</f>
        <v/>
      </c>
      <c r="Q3763" s="39" t="str">
        <f t="shared" si="174"/>
        <v/>
      </c>
      <c r="R3763" s="51" t="str">
        <f>IF($B3763="","",IFERROR(VLOOKUP($B3763,'ABC rotación'!$C:$G,5,0),"C"))</f>
        <v/>
      </c>
      <c r="S3763" s="41" t="str">
        <f t="shared" si="175"/>
        <v/>
      </c>
      <c r="T3763" s="40" t="str">
        <f t="shared" si="176"/>
        <v/>
      </c>
      <c r="U3763" s="23" t="str">
        <f>IF($B3763="","",VLOOKUP($T3763,Tablas!$X$14:$Y$17,2,1))</f>
        <v/>
      </c>
    </row>
    <row r="3764" spans="2:21" x14ac:dyDescent="0.2">
      <c r="B3764" s="1" t="str">
        <f>IF(Tablas!B3762="","",Tablas!B3762)</f>
        <v/>
      </c>
      <c r="C3764" s="1" t="str">
        <f>IF(Tablas!C3762="","",Tablas!C3762)</f>
        <v/>
      </c>
      <c r="D3764" s="1" t="str">
        <f>IF(Tablas!D3762="","",Tablas!D3762)</f>
        <v/>
      </c>
      <c r="E3764" s="1" t="str">
        <f>IF(Tablas!E3762="","",Tablas!E3762)</f>
        <v/>
      </c>
      <c r="F3764" s="1" t="str">
        <f>IF(Tablas!F3762="","",Tablas!F3762)</f>
        <v/>
      </c>
      <c r="G3764" s="1" t="str">
        <f>IF(Tablas!I3762="","",Tablas!I3762)</f>
        <v/>
      </c>
      <c r="H3764" s="1" t="s">
        <v>911</v>
      </c>
      <c r="I3764" s="39" t="str">
        <f>IF($B3764="","",-SUMIFS(Tabla7[Cantidad],Tabla7[Código del producto],$B3764,Tabla7[Tipo de movimiento],"SALIDA",Tabla7[Mes],I$5))</f>
        <v/>
      </c>
      <c r="J3764" s="39" t="str">
        <f>IF($B3764="","",-SUMIFS(Tabla7[Cantidad],Tabla7[Código del producto],$B3764,Tabla7[Tipo de movimiento],"SALIDA",Tabla7[Mes],J$5))</f>
        <v/>
      </c>
      <c r="K3764" s="39" t="str">
        <f>IF($B3764="","",-SUMIFS(Tabla7[Cantidad],Tabla7[Código del producto],$B3764,Tabla7[Tipo de movimiento],"SALIDA",Tabla7[Mes],K$5))</f>
        <v/>
      </c>
      <c r="L3764" s="39" t="str">
        <f>IF($B3764="","",-SUMIFS(Tabla7[Cantidad],Tabla7[Código del producto],$B3764,Tabla7[Tipo de movimiento],"SALIDA",Tabla7[Mes],L$5))</f>
        <v/>
      </c>
      <c r="M3764" s="39" t="str">
        <f>IF($B3764="","",-SUMIFS(Tabla7[Cantidad],Tabla7[Código del producto],$B3764,Tabla7[Tipo de movimiento],"SALIDA",Tabla7[Mes],M$5))</f>
        <v/>
      </c>
      <c r="N3764" s="39" t="str">
        <f>IF($B3764="","",-SUMIFS(Tabla7[Cantidad],Tabla7[Código del producto],$B3764,Tabla7[Tipo de movimiento],"SALIDA",Tabla7[Mes],N$5))</f>
        <v/>
      </c>
      <c r="O3764" s="39" t="str">
        <f>IF($B3764="","",-SUMIFS(Tabla7[Cantidad],Tabla7[Código del producto],$B3764,Tabla7[Tipo de movimiento],"SALIDA",Tabla7[Mes],O$5))</f>
        <v/>
      </c>
      <c r="P3764" s="39" t="str">
        <f>IF($B3764="","",-SUMIFS(Tabla7[Cantidad],Tabla7[Código del producto],$B3764,Tabla7[Tipo de movimiento],"SALIDA",Tabla7[Mes],P$5))</f>
        <v/>
      </c>
      <c r="Q3764" s="39" t="str">
        <f t="shared" si="174"/>
        <v/>
      </c>
      <c r="R3764" s="51" t="str">
        <f>IF($B3764="","",IFERROR(VLOOKUP($B3764,'ABC rotación'!$C:$G,5,0),"C"))</f>
        <v/>
      </c>
      <c r="S3764" s="41" t="str">
        <f t="shared" si="175"/>
        <v/>
      </c>
      <c r="T3764" s="40" t="str">
        <f t="shared" si="176"/>
        <v/>
      </c>
      <c r="U3764" s="23" t="str">
        <f>IF($B3764="","",VLOOKUP($T3764,Tablas!$X$14:$Y$17,2,1))</f>
        <v/>
      </c>
    </row>
    <row r="3765" spans="2:21" x14ac:dyDescent="0.2">
      <c r="B3765" s="1" t="str">
        <f>IF(Tablas!B3763="","",Tablas!B3763)</f>
        <v/>
      </c>
      <c r="C3765" s="1" t="str">
        <f>IF(Tablas!C3763="","",Tablas!C3763)</f>
        <v/>
      </c>
      <c r="D3765" s="1" t="str">
        <f>IF(Tablas!D3763="","",Tablas!D3763)</f>
        <v/>
      </c>
      <c r="E3765" s="1" t="str">
        <f>IF(Tablas!E3763="","",Tablas!E3763)</f>
        <v/>
      </c>
      <c r="F3765" s="1" t="str">
        <f>IF(Tablas!F3763="","",Tablas!F3763)</f>
        <v/>
      </c>
      <c r="G3765" s="1" t="str">
        <f>IF(Tablas!I3763="","",Tablas!I3763)</f>
        <v/>
      </c>
      <c r="H3765" s="1" t="s">
        <v>911</v>
      </c>
      <c r="I3765" s="39" t="str">
        <f>IF($B3765="","",-SUMIFS(Tabla7[Cantidad],Tabla7[Código del producto],$B3765,Tabla7[Tipo de movimiento],"SALIDA",Tabla7[Mes],I$5))</f>
        <v/>
      </c>
      <c r="J3765" s="39" t="str">
        <f>IF($B3765="","",-SUMIFS(Tabla7[Cantidad],Tabla7[Código del producto],$B3765,Tabla7[Tipo de movimiento],"SALIDA",Tabla7[Mes],J$5))</f>
        <v/>
      </c>
      <c r="K3765" s="39" t="str">
        <f>IF($B3765="","",-SUMIFS(Tabla7[Cantidad],Tabla7[Código del producto],$B3765,Tabla7[Tipo de movimiento],"SALIDA",Tabla7[Mes],K$5))</f>
        <v/>
      </c>
      <c r="L3765" s="39" t="str">
        <f>IF($B3765="","",-SUMIFS(Tabla7[Cantidad],Tabla7[Código del producto],$B3765,Tabla7[Tipo de movimiento],"SALIDA",Tabla7[Mes],L$5))</f>
        <v/>
      </c>
      <c r="M3765" s="39" t="str">
        <f>IF($B3765="","",-SUMIFS(Tabla7[Cantidad],Tabla7[Código del producto],$B3765,Tabla7[Tipo de movimiento],"SALIDA",Tabla7[Mes],M$5))</f>
        <v/>
      </c>
      <c r="N3765" s="39" t="str">
        <f>IF($B3765="","",-SUMIFS(Tabla7[Cantidad],Tabla7[Código del producto],$B3765,Tabla7[Tipo de movimiento],"SALIDA",Tabla7[Mes],N$5))</f>
        <v/>
      </c>
      <c r="O3765" s="39" t="str">
        <f>IF($B3765="","",-SUMIFS(Tabla7[Cantidad],Tabla7[Código del producto],$B3765,Tabla7[Tipo de movimiento],"SALIDA",Tabla7[Mes],O$5))</f>
        <v/>
      </c>
      <c r="P3765" s="39" t="str">
        <f>IF($B3765="","",-SUMIFS(Tabla7[Cantidad],Tabla7[Código del producto],$B3765,Tabla7[Tipo de movimiento],"SALIDA",Tabla7[Mes],P$5))</f>
        <v/>
      </c>
      <c r="Q3765" s="39" t="str">
        <f t="shared" si="174"/>
        <v/>
      </c>
      <c r="R3765" s="51" t="str">
        <f>IF($B3765="","",IFERROR(VLOOKUP($B3765,'ABC rotación'!$C:$G,5,0),"C"))</f>
        <v/>
      </c>
      <c r="S3765" s="41" t="str">
        <f t="shared" si="175"/>
        <v/>
      </c>
      <c r="T3765" s="40" t="str">
        <f t="shared" si="176"/>
        <v/>
      </c>
      <c r="U3765" s="23" t="str">
        <f>IF($B3765="","",VLOOKUP($T3765,Tablas!$X$14:$Y$17,2,1))</f>
        <v/>
      </c>
    </row>
    <row r="3766" spans="2:21" x14ac:dyDescent="0.2">
      <c r="B3766" s="1" t="str">
        <f>IF(Tablas!B3764="","",Tablas!B3764)</f>
        <v/>
      </c>
      <c r="C3766" s="1" t="str">
        <f>IF(Tablas!C3764="","",Tablas!C3764)</f>
        <v/>
      </c>
      <c r="D3766" s="1" t="str">
        <f>IF(Tablas!D3764="","",Tablas!D3764)</f>
        <v/>
      </c>
      <c r="E3766" s="1" t="str">
        <f>IF(Tablas!E3764="","",Tablas!E3764)</f>
        <v/>
      </c>
      <c r="F3766" s="1" t="str">
        <f>IF(Tablas!F3764="","",Tablas!F3764)</f>
        <v/>
      </c>
      <c r="G3766" s="1" t="str">
        <f>IF(Tablas!I3764="","",Tablas!I3764)</f>
        <v/>
      </c>
      <c r="H3766" s="1" t="s">
        <v>911</v>
      </c>
      <c r="I3766" s="39" t="str">
        <f>IF($B3766="","",-SUMIFS(Tabla7[Cantidad],Tabla7[Código del producto],$B3766,Tabla7[Tipo de movimiento],"SALIDA",Tabla7[Mes],I$5))</f>
        <v/>
      </c>
      <c r="J3766" s="39" t="str">
        <f>IF($B3766="","",-SUMIFS(Tabla7[Cantidad],Tabla7[Código del producto],$B3766,Tabla7[Tipo de movimiento],"SALIDA",Tabla7[Mes],J$5))</f>
        <v/>
      </c>
      <c r="K3766" s="39" t="str">
        <f>IF($B3766="","",-SUMIFS(Tabla7[Cantidad],Tabla7[Código del producto],$B3766,Tabla7[Tipo de movimiento],"SALIDA",Tabla7[Mes],K$5))</f>
        <v/>
      </c>
      <c r="L3766" s="39" t="str">
        <f>IF($B3766="","",-SUMIFS(Tabla7[Cantidad],Tabla7[Código del producto],$B3766,Tabla7[Tipo de movimiento],"SALIDA",Tabla7[Mes],L$5))</f>
        <v/>
      </c>
      <c r="M3766" s="39" t="str">
        <f>IF($B3766="","",-SUMIFS(Tabla7[Cantidad],Tabla7[Código del producto],$B3766,Tabla7[Tipo de movimiento],"SALIDA",Tabla7[Mes],M$5))</f>
        <v/>
      </c>
      <c r="N3766" s="39" t="str">
        <f>IF($B3766="","",-SUMIFS(Tabla7[Cantidad],Tabla7[Código del producto],$B3766,Tabla7[Tipo de movimiento],"SALIDA",Tabla7[Mes],N$5))</f>
        <v/>
      </c>
      <c r="O3766" s="39" t="str">
        <f>IF($B3766="","",-SUMIFS(Tabla7[Cantidad],Tabla7[Código del producto],$B3766,Tabla7[Tipo de movimiento],"SALIDA",Tabla7[Mes],O$5))</f>
        <v/>
      </c>
      <c r="P3766" s="39" t="str">
        <f>IF($B3766="","",-SUMIFS(Tabla7[Cantidad],Tabla7[Código del producto],$B3766,Tabla7[Tipo de movimiento],"SALIDA",Tabla7[Mes],P$5))</f>
        <v/>
      </c>
      <c r="Q3766" s="39" t="str">
        <f t="shared" si="174"/>
        <v/>
      </c>
      <c r="R3766" s="51" t="str">
        <f>IF($B3766="","",IFERROR(VLOOKUP($B3766,'ABC rotación'!$C:$G,5,0),"C"))</f>
        <v/>
      </c>
      <c r="S3766" s="41" t="str">
        <f t="shared" si="175"/>
        <v/>
      </c>
      <c r="T3766" s="40" t="str">
        <f t="shared" si="176"/>
        <v/>
      </c>
      <c r="U3766" s="23" t="str">
        <f>IF($B3766="","",VLOOKUP($T3766,Tablas!$X$14:$Y$17,2,1))</f>
        <v/>
      </c>
    </row>
    <row r="3767" spans="2:21" x14ac:dyDescent="0.2">
      <c r="B3767" s="1" t="str">
        <f>IF(Tablas!B3765="","",Tablas!B3765)</f>
        <v/>
      </c>
      <c r="C3767" s="1" t="str">
        <f>IF(Tablas!C3765="","",Tablas!C3765)</f>
        <v/>
      </c>
      <c r="D3767" s="1" t="str">
        <f>IF(Tablas!D3765="","",Tablas!D3765)</f>
        <v/>
      </c>
      <c r="E3767" s="1" t="str">
        <f>IF(Tablas!E3765="","",Tablas!E3765)</f>
        <v/>
      </c>
      <c r="F3767" s="1" t="str">
        <f>IF(Tablas!F3765="","",Tablas!F3765)</f>
        <v/>
      </c>
      <c r="G3767" s="1" t="str">
        <f>IF(Tablas!I3765="","",Tablas!I3765)</f>
        <v/>
      </c>
      <c r="H3767" s="1" t="s">
        <v>911</v>
      </c>
      <c r="I3767" s="39" t="str">
        <f>IF($B3767="","",-SUMIFS(Tabla7[Cantidad],Tabla7[Código del producto],$B3767,Tabla7[Tipo de movimiento],"SALIDA",Tabla7[Mes],I$5))</f>
        <v/>
      </c>
      <c r="J3767" s="39" t="str">
        <f>IF($B3767="","",-SUMIFS(Tabla7[Cantidad],Tabla7[Código del producto],$B3767,Tabla7[Tipo de movimiento],"SALIDA",Tabla7[Mes],J$5))</f>
        <v/>
      </c>
      <c r="K3767" s="39" t="str">
        <f>IF($B3767="","",-SUMIFS(Tabla7[Cantidad],Tabla7[Código del producto],$B3767,Tabla7[Tipo de movimiento],"SALIDA",Tabla7[Mes],K$5))</f>
        <v/>
      </c>
      <c r="L3767" s="39" t="str">
        <f>IF($B3767="","",-SUMIFS(Tabla7[Cantidad],Tabla7[Código del producto],$B3767,Tabla7[Tipo de movimiento],"SALIDA",Tabla7[Mes],L$5))</f>
        <v/>
      </c>
      <c r="M3767" s="39" t="str">
        <f>IF($B3767="","",-SUMIFS(Tabla7[Cantidad],Tabla7[Código del producto],$B3767,Tabla7[Tipo de movimiento],"SALIDA",Tabla7[Mes],M$5))</f>
        <v/>
      </c>
      <c r="N3767" s="39" t="str">
        <f>IF($B3767="","",-SUMIFS(Tabla7[Cantidad],Tabla7[Código del producto],$B3767,Tabla7[Tipo de movimiento],"SALIDA",Tabla7[Mes],N$5))</f>
        <v/>
      </c>
      <c r="O3767" s="39" t="str">
        <f>IF($B3767="","",-SUMIFS(Tabla7[Cantidad],Tabla7[Código del producto],$B3767,Tabla7[Tipo de movimiento],"SALIDA",Tabla7[Mes],O$5))</f>
        <v/>
      </c>
      <c r="P3767" s="39" t="str">
        <f>IF($B3767="","",-SUMIFS(Tabla7[Cantidad],Tabla7[Código del producto],$B3767,Tabla7[Tipo de movimiento],"SALIDA",Tabla7[Mes],P$5))</f>
        <v/>
      </c>
      <c r="Q3767" s="39" t="str">
        <f t="shared" si="174"/>
        <v/>
      </c>
      <c r="R3767" s="51" t="str">
        <f>IF($B3767="","",IFERROR(VLOOKUP($B3767,'ABC rotación'!$C:$G,5,0),"C"))</f>
        <v/>
      </c>
      <c r="S3767" s="41" t="str">
        <f t="shared" si="175"/>
        <v/>
      </c>
      <c r="T3767" s="40" t="str">
        <f t="shared" si="176"/>
        <v/>
      </c>
      <c r="U3767" s="23" t="str">
        <f>IF($B3767="","",VLOOKUP($T3767,Tablas!$X$14:$Y$17,2,1))</f>
        <v/>
      </c>
    </row>
    <row r="3768" spans="2:21" x14ac:dyDescent="0.2">
      <c r="B3768" s="1" t="str">
        <f>IF(Tablas!B3766="","",Tablas!B3766)</f>
        <v/>
      </c>
      <c r="C3768" s="1" t="str">
        <f>IF(Tablas!C3766="","",Tablas!C3766)</f>
        <v/>
      </c>
      <c r="D3768" s="1" t="str">
        <f>IF(Tablas!D3766="","",Tablas!D3766)</f>
        <v/>
      </c>
      <c r="E3768" s="1" t="str">
        <f>IF(Tablas!E3766="","",Tablas!E3766)</f>
        <v/>
      </c>
      <c r="F3768" s="1" t="str">
        <f>IF(Tablas!F3766="","",Tablas!F3766)</f>
        <v/>
      </c>
      <c r="G3768" s="1" t="str">
        <f>IF(Tablas!I3766="","",Tablas!I3766)</f>
        <v/>
      </c>
      <c r="H3768" s="1" t="s">
        <v>911</v>
      </c>
      <c r="I3768" s="39" t="str">
        <f>IF($B3768="","",-SUMIFS(Tabla7[Cantidad],Tabla7[Código del producto],$B3768,Tabla7[Tipo de movimiento],"SALIDA",Tabla7[Mes],I$5))</f>
        <v/>
      </c>
      <c r="J3768" s="39" t="str">
        <f>IF($B3768="","",-SUMIFS(Tabla7[Cantidad],Tabla7[Código del producto],$B3768,Tabla7[Tipo de movimiento],"SALIDA",Tabla7[Mes],J$5))</f>
        <v/>
      </c>
      <c r="K3768" s="39" t="str">
        <f>IF($B3768="","",-SUMIFS(Tabla7[Cantidad],Tabla7[Código del producto],$B3768,Tabla7[Tipo de movimiento],"SALIDA",Tabla7[Mes],K$5))</f>
        <v/>
      </c>
      <c r="L3768" s="39" t="str">
        <f>IF($B3768="","",-SUMIFS(Tabla7[Cantidad],Tabla7[Código del producto],$B3768,Tabla7[Tipo de movimiento],"SALIDA",Tabla7[Mes],L$5))</f>
        <v/>
      </c>
      <c r="M3768" s="39" t="str">
        <f>IF($B3768="","",-SUMIFS(Tabla7[Cantidad],Tabla7[Código del producto],$B3768,Tabla7[Tipo de movimiento],"SALIDA",Tabla7[Mes],M$5))</f>
        <v/>
      </c>
      <c r="N3768" s="39" t="str">
        <f>IF($B3768="","",-SUMIFS(Tabla7[Cantidad],Tabla7[Código del producto],$B3768,Tabla7[Tipo de movimiento],"SALIDA",Tabla7[Mes],N$5))</f>
        <v/>
      </c>
      <c r="O3768" s="39" t="str">
        <f>IF($B3768="","",-SUMIFS(Tabla7[Cantidad],Tabla7[Código del producto],$B3768,Tabla7[Tipo de movimiento],"SALIDA",Tabla7[Mes],O$5))</f>
        <v/>
      </c>
      <c r="P3768" s="39" t="str">
        <f>IF($B3768="","",-SUMIFS(Tabla7[Cantidad],Tabla7[Código del producto],$B3768,Tabla7[Tipo de movimiento],"SALIDA",Tabla7[Mes],P$5))</f>
        <v/>
      </c>
      <c r="Q3768" s="39" t="str">
        <f t="shared" si="174"/>
        <v/>
      </c>
      <c r="R3768" s="51" t="str">
        <f>IF($B3768="","",IFERROR(VLOOKUP($B3768,'ABC rotación'!$C:$G,5,0),"C"))</f>
        <v/>
      </c>
      <c r="S3768" s="41" t="str">
        <f t="shared" si="175"/>
        <v/>
      </c>
      <c r="T3768" s="40" t="str">
        <f t="shared" si="176"/>
        <v/>
      </c>
      <c r="U3768" s="23" t="str">
        <f>IF($B3768="","",VLOOKUP($T3768,Tablas!$X$14:$Y$17,2,1))</f>
        <v/>
      </c>
    </row>
    <row r="3769" spans="2:21" x14ac:dyDescent="0.2">
      <c r="B3769" s="1" t="str">
        <f>IF(Tablas!B3767="","",Tablas!B3767)</f>
        <v/>
      </c>
      <c r="C3769" s="1" t="str">
        <f>IF(Tablas!C3767="","",Tablas!C3767)</f>
        <v/>
      </c>
      <c r="D3769" s="1" t="str">
        <f>IF(Tablas!D3767="","",Tablas!D3767)</f>
        <v/>
      </c>
      <c r="E3769" s="1" t="str">
        <f>IF(Tablas!E3767="","",Tablas!E3767)</f>
        <v/>
      </c>
      <c r="F3769" s="1" t="str">
        <f>IF(Tablas!F3767="","",Tablas!F3767)</f>
        <v/>
      </c>
      <c r="G3769" s="1" t="str">
        <f>IF(Tablas!I3767="","",Tablas!I3767)</f>
        <v/>
      </c>
      <c r="H3769" s="1" t="s">
        <v>911</v>
      </c>
      <c r="I3769" s="39" t="str">
        <f>IF($B3769="","",-SUMIFS(Tabla7[Cantidad],Tabla7[Código del producto],$B3769,Tabla7[Tipo de movimiento],"SALIDA",Tabla7[Mes],I$5))</f>
        <v/>
      </c>
      <c r="J3769" s="39" t="str">
        <f>IF($B3769="","",-SUMIFS(Tabla7[Cantidad],Tabla7[Código del producto],$B3769,Tabla7[Tipo de movimiento],"SALIDA",Tabla7[Mes],J$5))</f>
        <v/>
      </c>
      <c r="K3769" s="39" t="str">
        <f>IF($B3769="","",-SUMIFS(Tabla7[Cantidad],Tabla7[Código del producto],$B3769,Tabla7[Tipo de movimiento],"SALIDA",Tabla7[Mes],K$5))</f>
        <v/>
      </c>
      <c r="L3769" s="39" t="str">
        <f>IF($B3769="","",-SUMIFS(Tabla7[Cantidad],Tabla7[Código del producto],$B3769,Tabla7[Tipo de movimiento],"SALIDA",Tabla7[Mes],L$5))</f>
        <v/>
      </c>
      <c r="M3769" s="39" t="str">
        <f>IF($B3769="","",-SUMIFS(Tabla7[Cantidad],Tabla7[Código del producto],$B3769,Tabla7[Tipo de movimiento],"SALIDA",Tabla7[Mes],M$5))</f>
        <v/>
      </c>
      <c r="N3769" s="39" t="str">
        <f>IF($B3769="","",-SUMIFS(Tabla7[Cantidad],Tabla7[Código del producto],$B3769,Tabla7[Tipo de movimiento],"SALIDA",Tabla7[Mes],N$5))</f>
        <v/>
      </c>
      <c r="O3769" s="39" t="str">
        <f>IF($B3769="","",-SUMIFS(Tabla7[Cantidad],Tabla7[Código del producto],$B3769,Tabla7[Tipo de movimiento],"SALIDA",Tabla7[Mes],O$5))</f>
        <v/>
      </c>
      <c r="P3769" s="39" t="str">
        <f>IF($B3769="","",-SUMIFS(Tabla7[Cantidad],Tabla7[Código del producto],$B3769,Tabla7[Tipo de movimiento],"SALIDA",Tabla7[Mes],P$5))</f>
        <v/>
      </c>
      <c r="Q3769" s="39" t="str">
        <f t="shared" si="174"/>
        <v/>
      </c>
      <c r="R3769" s="51" t="str">
        <f>IF($B3769="","",IFERROR(VLOOKUP($B3769,'ABC rotación'!$C:$G,5,0),"C"))</f>
        <v/>
      </c>
      <c r="S3769" s="41" t="str">
        <f t="shared" si="175"/>
        <v/>
      </c>
      <c r="T3769" s="40" t="str">
        <f t="shared" si="176"/>
        <v/>
      </c>
      <c r="U3769" s="23" t="str">
        <f>IF($B3769="","",VLOOKUP($T3769,Tablas!$X$14:$Y$17,2,1))</f>
        <v/>
      </c>
    </row>
    <row r="3770" spans="2:21" x14ac:dyDescent="0.2">
      <c r="B3770" s="1" t="str">
        <f>IF(Tablas!B3768="","",Tablas!B3768)</f>
        <v/>
      </c>
      <c r="C3770" s="1" t="str">
        <f>IF(Tablas!C3768="","",Tablas!C3768)</f>
        <v/>
      </c>
      <c r="D3770" s="1" t="str">
        <f>IF(Tablas!D3768="","",Tablas!D3768)</f>
        <v/>
      </c>
      <c r="E3770" s="1" t="str">
        <f>IF(Tablas!E3768="","",Tablas!E3768)</f>
        <v/>
      </c>
      <c r="F3770" s="1" t="str">
        <f>IF(Tablas!F3768="","",Tablas!F3768)</f>
        <v/>
      </c>
      <c r="G3770" s="1" t="str">
        <f>IF(Tablas!I3768="","",Tablas!I3768)</f>
        <v/>
      </c>
      <c r="H3770" s="1" t="s">
        <v>911</v>
      </c>
      <c r="I3770" s="39" t="str">
        <f>IF($B3770="","",-SUMIFS(Tabla7[Cantidad],Tabla7[Código del producto],$B3770,Tabla7[Tipo de movimiento],"SALIDA",Tabla7[Mes],I$5))</f>
        <v/>
      </c>
      <c r="J3770" s="39" t="str">
        <f>IF($B3770="","",-SUMIFS(Tabla7[Cantidad],Tabla7[Código del producto],$B3770,Tabla7[Tipo de movimiento],"SALIDA",Tabla7[Mes],J$5))</f>
        <v/>
      </c>
      <c r="K3770" s="39" t="str">
        <f>IF($B3770="","",-SUMIFS(Tabla7[Cantidad],Tabla7[Código del producto],$B3770,Tabla7[Tipo de movimiento],"SALIDA",Tabla7[Mes],K$5))</f>
        <v/>
      </c>
      <c r="L3770" s="39" t="str">
        <f>IF($B3770="","",-SUMIFS(Tabla7[Cantidad],Tabla7[Código del producto],$B3770,Tabla7[Tipo de movimiento],"SALIDA",Tabla7[Mes],L$5))</f>
        <v/>
      </c>
      <c r="M3770" s="39" t="str">
        <f>IF($B3770="","",-SUMIFS(Tabla7[Cantidad],Tabla7[Código del producto],$B3770,Tabla7[Tipo de movimiento],"SALIDA",Tabla7[Mes],M$5))</f>
        <v/>
      </c>
      <c r="N3770" s="39" t="str">
        <f>IF($B3770="","",-SUMIFS(Tabla7[Cantidad],Tabla7[Código del producto],$B3770,Tabla7[Tipo de movimiento],"SALIDA",Tabla7[Mes],N$5))</f>
        <v/>
      </c>
      <c r="O3770" s="39" t="str">
        <f>IF($B3770="","",-SUMIFS(Tabla7[Cantidad],Tabla7[Código del producto],$B3770,Tabla7[Tipo de movimiento],"SALIDA",Tabla7[Mes],O$5))</f>
        <v/>
      </c>
      <c r="P3770" s="39" t="str">
        <f>IF($B3770="","",-SUMIFS(Tabla7[Cantidad],Tabla7[Código del producto],$B3770,Tabla7[Tipo de movimiento],"SALIDA",Tabla7[Mes],P$5))</f>
        <v/>
      </c>
      <c r="Q3770" s="39" t="str">
        <f t="shared" si="174"/>
        <v/>
      </c>
      <c r="R3770" s="51" t="str">
        <f>IF($B3770="","",IFERROR(VLOOKUP($B3770,'ABC rotación'!$C:$G,5,0),"C"))</f>
        <v/>
      </c>
      <c r="S3770" s="41" t="str">
        <f t="shared" si="175"/>
        <v/>
      </c>
      <c r="T3770" s="40" t="str">
        <f t="shared" si="176"/>
        <v/>
      </c>
      <c r="U3770" s="23" t="str">
        <f>IF($B3770="","",VLOOKUP($T3770,Tablas!$X$14:$Y$17,2,1))</f>
        <v/>
      </c>
    </row>
    <row r="3771" spans="2:21" x14ac:dyDescent="0.2">
      <c r="B3771" s="1" t="str">
        <f>IF(Tablas!B3769="","",Tablas!B3769)</f>
        <v/>
      </c>
      <c r="C3771" s="1" t="str">
        <f>IF(Tablas!C3769="","",Tablas!C3769)</f>
        <v/>
      </c>
      <c r="D3771" s="1" t="str">
        <f>IF(Tablas!D3769="","",Tablas!D3769)</f>
        <v/>
      </c>
      <c r="E3771" s="1" t="str">
        <f>IF(Tablas!E3769="","",Tablas!E3769)</f>
        <v/>
      </c>
      <c r="F3771" s="1" t="str">
        <f>IF(Tablas!F3769="","",Tablas!F3769)</f>
        <v/>
      </c>
      <c r="G3771" s="1" t="str">
        <f>IF(Tablas!I3769="","",Tablas!I3769)</f>
        <v/>
      </c>
      <c r="H3771" s="1" t="s">
        <v>911</v>
      </c>
      <c r="I3771" s="39" t="str">
        <f>IF($B3771="","",-SUMIFS(Tabla7[Cantidad],Tabla7[Código del producto],$B3771,Tabla7[Tipo de movimiento],"SALIDA",Tabla7[Mes],I$5))</f>
        <v/>
      </c>
      <c r="J3771" s="39" t="str">
        <f>IF($B3771="","",-SUMIFS(Tabla7[Cantidad],Tabla7[Código del producto],$B3771,Tabla7[Tipo de movimiento],"SALIDA",Tabla7[Mes],J$5))</f>
        <v/>
      </c>
      <c r="K3771" s="39" t="str">
        <f>IF($B3771="","",-SUMIFS(Tabla7[Cantidad],Tabla7[Código del producto],$B3771,Tabla7[Tipo de movimiento],"SALIDA",Tabla7[Mes],K$5))</f>
        <v/>
      </c>
      <c r="L3771" s="39" t="str">
        <f>IF($B3771="","",-SUMIFS(Tabla7[Cantidad],Tabla7[Código del producto],$B3771,Tabla7[Tipo de movimiento],"SALIDA",Tabla7[Mes],L$5))</f>
        <v/>
      </c>
      <c r="M3771" s="39" t="str">
        <f>IF($B3771="","",-SUMIFS(Tabla7[Cantidad],Tabla7[Código del producto],$B3771,Tabla7[Tipo de movimiento],"SALIDA",Tabla7[Mes],M$5))</f>
        <v/>
      </c>
      <c r="N3771" s="39" t="str">
        <f>IF($B3771="","",-SUMIFS(Tabla7[Cantidad],Tabla7[Código del producto],$B3771,Tabla7[Tipo de movimiento],"SALIDA",Tabla7[Mes],N$5))</f>
        <v/>
      </c>
      <c r="O3771" s="39" t="str">
        <f>IF($B3771="","",-SUMIFS(Tabla7[Cantidad],Tabla7[Código del producto],$B3771,Tabla7[Tipo de movimiento],"SALIDA",Tabla7[Mes],O$5))</f>
        <v/>
      </c>
      <c r="P3771" s="39" t="str">
        <f>IF($B3771="","",-SUMIFS(Tabla7[Cantidad],Tabla7[Código del producto],$B3771,Tabla7[Tipo de movimiento],"SALIDA",Tabla7[Mes],P$5))</f>
        <v/>
      </c>
      <c r="Q3771" s="39" t="str">
        <f t="shared" si="174"/>
        <v/>
      </c>
      <c r="R3771" s="51" t="str">
        <f>IF($B3771="","",IFERROR(VLOOKUP($B3771,'ABC rotación'!$C:$G,5,0),"C"))</f>
        <v/>
      </c>
      <c r="S3771" s="41" t="str">
        <f t="shared" si="175"/>
        <v/>
      </c>
      <c r="T3771" s="40" t="str">
        <f t="shared" si="176"/>
        <v/>
      </c>
      <c r="U3771" s="23" t="str">
        <f>IF($B3771="","",VLOOKUP($T3771,Tablas!$X$14:$Y$17,2,1))</f>
        <v/>
      </c>
    </row>
    <row r="3772" spans="2:21" x14ac:dyDescent="0.2">
      <c r="B3772" s="1" t="str">
        <f>IF(Tablas!B3770="","",Tablas!B3770)</f>
        <v/>
      </c>
      <c r="C3772" s="1" t="str">
        <f>IF(Tablas!C3770="","",Tablas!C3770)</f>
        <v/>
      </c>
      <c r="D3772" s="1" t="str">
        <f>IF(Tablas!D3770="","",Tablas!D3770)</f>
        <v/>
      </c>
      <c r="E3772" s="1" t="str">
        <f>IF(Tablas!E3770="","",Tablas!E3770)</f>
        <v/>
      </c>
      <c r="F3772" s="1" t="str">
        <f>IF(Tablas!F3770="","",Tablas!F3770)</f>
        <v/>
      </c>
      <c r="G3772" s="1" t="str">
        <f>IF(Tablas!I3770="","",Tablas!I3770)</f>
        <v/>
      </c>
      <c r="H3772" s="1" t="s">
        <v>911</v>
      </c>
      <c r="I3772" s="39" t="str">
        <f>IF($B3772="","",-SUMIFS(Tabla7[Cantidad],Tabla7[Código del producto],$B3772,Tabla7[Tipo de movimiento],"SALIDA",Tabla7[Mes],I$5))</f>
        <v/>
      </c>
      <c r="J3772" s="39" t="str">
        <f>IF($B3772="","",-SUMIFS(Tabla7[Cantidad],Tabla7[Código del producto],$B3772,Tabla7[Tipo de movimiento],"SALIDA",Tabla7[Mes],J$5))</f>
        <v/>
      </c>
      <c r="K3772" s="39" t="str">
        <f>IF($B3772="","",-SUMIFS(Tabla7[Cantidad],Tabla7[Código del producto],$B3772,Tabla7[Tipo de movimiento],"SALIDA",Tabla7[Mes],K$5))</f>
        <v/>
      </c>
      <c r="L3772" s="39" t="str">
        <f>IF($B3772="","",-SUMIFS(Tabla7[Cantidad],Tabla7[Código del producto],$B3772,Tabla7[Tipo de movimiento],"SALIDA",Tabla7[Mes],L$5))</f>
        <v/>
      </c>
      <c r="M3772" s="39" t="str">
        <f>IF($B3772="","",-SUMIFS(Tabla7[Cantidad],Tabla7[Código del producto],$B3772,Tabla7[Tipo de movimiento],"SALIDA",Tabla7[Mes],M$5))</f>
        <v/>
      </c>
      <c r="N3772" s="39" t="str">
        <f>IF($B3772="","",-SUMIFS(Tabla7[Cantidad],Tabla7[Código del producto],$B3772,Tabla7[Tipo de movimiento],"SALIDA",Tabla7[Mes],N$5))</f>
        <v/>
      </c>
      <c r="O3772" s="39" t="str">
        <f>IF($B3772="","",-SUMIFS(Tabla7[Cantidad],Tabla7[Código del producto],$B3772,Tabla7[Tipo de movimiento],"SALIDA",Tabla7[Mes],O$5))</f>
        <v/>
      </c>
      <c r="P3772" s="39" t="str">
        <f>IF($B3772="","",-SUMIFS(Tabla7[Cantidad],Tabla7[Código del producto],$B3772,Tabla7[Tipo de movimiento],"SALIDA",Tabla7[Mes],P$5))</f>
        <v/>
      </c>
      <c r="Q3772" s="39" t="str">
        <f t="shared" si="174"/>
        <v/>
      </c>
      <c r="R3772" s="51" t="str">
        <f>IF($B3772="","",IFERROR(VLOOKUP($B3772,'ABC rotación'!$C:$G,5,0),"C"))</f>
        <v/>
      </c>
      <c r="S3772" s="41" t="str">
        <f t="shared" si="175"/>
        <v/>
      </c>
      <c r="T3772" s="40" t="str">
        <f t="shared" si="176"/>
        <v/>
      </c>
      <c r="U3772" s="23" t="str">
        <f>IF($B3772="","",VLOOKUP($T3772,Tablas!$X$14:$Y$17,2,1))</f>
        <v/>
      </c>
    </row>
    <row r="3773" spans="2:21" x14ac:dyDescent="0.2">
      <c r="B3773" s="1" t="str">
        <f>IF(Tablas!B3771="","",Tablas!B3771)</f>
        <v/>
      </c>
      <c r="C3773" s="1" t="str">
        <f>IF(Tablas!C3771="","",Tablas!C3771)</f>
        <v/>
      </c>
      <c r="D3773" s="1" t="str">
        <f>IF(Tablas!D3771="","",Tablas!D3771)</f>
        <v/>
      </c>
      <c r="E3773" s="1" t="str">
        <f>IF(Tablas!E3771="","",Tablas!E3771)</f>
        <v/>
      </c>
      <c r="F3773" s="1" t="str">
        <f>IF(Tablas!F3771="","",Tablas!F3771)</f>
        <v/>
      </c>
      <c r="G3773" s="1" t="str">
        <f>IF(Tablas!I3771="","",Tablas!I3771)</f>
        <v/>
      </c>
      <c r="H3773" s="1" t="s">
        <v>911</v>
      </c>
      <c r="I3773" s="39" t="str">
        <f>IF($B3773="","",-SUMIFS(Tabla7[Cantidad],Tabla7[Código del producto],$B3773,Tabla7[Tipo de movimiento],"SALIDA",Tabla7[Mes],I$5))</f>
        <v/>
      </c>
      <c r="J3773" s="39" t="str">
        <f>IF($B3773="","",-SUMIFS(Tabla7[Cantidad],Tabla7[Código del producto],$B3773,Tabla7[Tipo de movimiento],"SALIDA",Tabla7[Mes],J$5))</f>
        <v/>
      </c>
      <c r="K3773" s="39" t="str">
        <f>IF($B3773="","",-SUMIFS(Tabla7[Cantidad],Tabla7[Código del producto],$B3773,Tabla7[Tipo de movimiento],"SALIDA",Tabla7[Mes],K$5))</f>
        <v/>
      </c>
      <c r="L3773" s="39" t="str">
        <f>IF($B3773="","",-SUMIFS(Tabla7[Cantidad],Tabla7[Código del producto],$B3773,Tabla7[Tipo de movimiento],"SALIDA",Tabla7[Mes],L$5))</f>
        <v/>
      </c>
      <c r="M3773" s="39" t="str">
        <f>IF($B3773="","",-SUMIFS(Tabla7[Cantidad],Tabla7[Código del producto],$B3773,Tabla7[Tipo de movimiento],"SALIDA",Tabla7[Mes],M$5))</f>
        <v/>
      </c>
      <c r="N3773" s="39" t="str">
        <f>IF($B3773="","",-SUMIFS(Tabla7[Cantidad],Tabla7[Código del producto],$B3773,Tabla7[Tipo de movimiento],"SALIDA",Tabla7[Mes],N$5))</f>
        <v/>
      </c>
      <c r="O3773" s="39" t="str">
        <f>IF($B3773="","",-SUMIFS(Tabla7[Cantidad],Tabla7[Código del producto],$B3773,Tabla7[Tipo de movimiento],"SALIDA",Tabla7[Mes],O$5))</f>
        <v/>
      </c>
      <c r="P3773" s="39" t="str">
        <f>IF($B3773="","",-SUMIFS(Tabla7[Cantidad],Tabla7[Código del producto],$B3773,Tabla7[Tipo de movimiento],"SALIDA",Tabla7[Mes],P$5))</f>
        <v/>
      </c>
      <c r="Q3773" s="39" t="str">
        <f t="shared" si="174"/>
        <v/>
      </c>
      <c r="R3773" s="51" t="str">
        <f>IF($B3773="","",IFERROR(VLOOKUP($B3773,'ABC rotación'!$C:$G,5,0),"C"))</f>
        <v/>
      </c>
      <c r="S3773" s="41" t="str">
        <f t="shared" si="175"/>
        <v/>
      </c>
      <c r="T3773" s="40" t="str">
        <f t="shared" si="176"/>
        <v/>
      </c>
      <c r="U3773" s="23" t="str">
        <f>IF($B3773="","",VLOOKUP($T3773,Tablas!$X$14:$Y$17,2,1))</f>
        <v/>
      </c>
    </row>
    <row r="3774" spans="2:21" x14ac:dyDescent="0.2">
      <c r="B3774" s="1" t="str">
        <f>IF(Tablas!B3772="","",Tablas!B3772)</f>
        <v/>
      </c>
      <c r="C3774" s="1" t="str">
        <f>IF(Tablas!C3772="","",Tablas!C3772)</f>
        <v/>
      </c>
      <c r="D3774" s="1" t="str">
        <f>IF(Tablas!D3772="","",Tablas!D3772)</f>
        <v/>
      </c>
      <c r="E3774" s="1" t="str">
        <f>IF(Tablas!E3772="","",Tablas!E3772)</f>
        <v/>
      </c>
      <c r="F3774" s="1" t="str">
        <f>IF(Tablas!F3772="","",Tablas!F3772)</f>
        <v/>
      </c>
      <c r="G3774" s="1" t="str">
        <f>IF(Tablas!I3772="","",Tablas!I3772)</f>
        <v/>
      </c>
      <c r="H3774" s="1" t="s">
        <v>911</v>
      </c>
      <c r="I3774" s="39" t="str">
        <f>IF($B3774="","",-SUMIFS(Tabla7[Cantidad],Tabla7[Código del producto],$B3774,Tabla7[Tipo de movimiento],"SALIDA",Tabla7[Mes],I$5))</f>
        <v/>
      </c>
      <c r="J3774" s="39" t="str">
        <f>IF($B3774="","",-SUMIFS(Tabla7[Cantidad],Tabla7[Código del producto],$B3774,Tabla7[Tipo de movimiento],"SALIDA",Tabla7[Mes],J$5))</f>
        <v/>
      </c>
      <c r="K3774" s="39" t="str">
        <f>IF($B3774="","",-SUMIFS(Tabla7[Cantidad],Tabla7[Código del producto],$B3774,Tabla7[Tipo de movimiento],"SALIDA",Tabla7[Mes],K$5))</f>
        <v/>
      </c>
      <c r="L3774" s="39" t="str">
        <f>IF($B3774="","",-SUMIFS(Tabla7[Cantidad],Tabla7[Código del producto],$B3774,Tabla7[Tipo de movimiento],"SALIDA",Tabla7[Mes],L$5))</f>
        <v/>
      </c>
      <c r="M3774" s="39" t="str">
        <f>IF($B3774="","",-SUMIFS(Tabla7[Cantidad],Tabla7[Código del producto],$B3774,Tabla7[Tipo de movimiento],"SALIDA",Tabla7[Mes],M$5))</f>
        <v/>
      </c>
      <c r="N3774" s="39" t="str">
        <f>IF($B3774="","",-SUMIFS(Tabla7[Cantidad],Tabla7[Código del producto],$B3774,Tabla7[Tipo de movimiento],"SALIDA",Tabla7[Mes],N$5))</f>
        <v/>
      </c>
      <c r="O3774" s="39" t="str">
        <f>IF($B3774="","",-SUMIFS(Tabla7[Cantidad],Tabla7[Código del producto],$B3774,Tabla7[Tipo de movimiento],"SALIDA",Tabla7[Mes],O$5))</f>
        <v/>
      </c>
      <c r="P3774" s="39" t="str">
        <f>IF($B3774="","",-SUMIFS(Tabla7[Cantidad],Tabla7[Código del producto],$B3774,Tabla7[Tipo de movimiento],"SALIDA",Tabla7[Mes],P$5))</f>
        <v/>
      </c>
      <c r="Q3774" s="39" t="str">
        <f t="shared" si="174"/>
        <v/>
      </c>
      <c r="R3774" s="51" t="str">
        <f>IF($B3774="","",IFERROR(VLOOKUP($B3774,'ABC rotación'!$C:$G,5,0),"C"))</f>
        <v/>
      </c>
      <c r="S3774" s="41" t="str">
        <f t="shared" si="175"/>
        <v/>
      </c>
      <c r="T3774" s="40" t="str">
        <f t="shared" si="176"/>
        <v/>
      </c>
      <c r="U3774" s="23" t="str">
        <f>IF($B3774="","",VLOOKUP($T3774,Tablas!$X$14:$Y$17,2,1))</f>
        <v/>
      </c>
    </row>
    <row r="3775" spans="2:21" x14ac:dyDescent="0.2">
      <c r="B3775" s="1" t="str">
        <f>IF(Tablas!B3773="","",Tablas!B3773)</f>
        <v/>
      </c>
      <c r="C3775" s="1" t="str">
        <f>IF(Tablas!C3773="","",Tablas!C3773)</f>
        <v/>
      </c>
      <c r="D3775" s="1" t="str">
        <f>IF(Tablas!D3773="","",Tablas!D3773)</f>
        <v/>
      </c>
      <c r="E3775" s="1" t="str">
        <f>IF(Tablas!E3773="","",Tablas!E3773)</f>
        <v/>
      </c>
      <c r="F3775" s="1" t="str">
        <f>IF(Tablas!F3773="","",Tablas!F3773)</f>
        <v/>
      </c>
      <c r="G3775" s="1" t="str">
        <f>IF(Tablas!I3773="","",Tablas!I3773)</f>
        <v/>
      </c>
      <c r="H3775" s="1" t="s">
        <v>911</v>
      </c>
      <c r="I3775" s="39" t="str">
        <f>IF($B3775="","",-SUMIFS(Tabla7[Cantidad],Tabla7[Código del producto],$B3775,Tabla7[Tipo de movimiento],"SALIDA",Tabla7[Mes],I$5))</f>
        <v/>
      </c>
      <c r="J3775" s="39" t="str">
        <f>IF($B3775="","",-SUMIFS(Tabla7[Cantidad],Tabla7[Código del producto],$B3775,Tabla7[Tipo de movimiento],"SALIDA",Tabla7[Mes],J$5))</f>
        <v/>
      </c>
      <c r="K3775" s="39" t="str">
        <f>IF($B3775="","",-SUMIFS(Tabla7[Cantidad],Tabla7[Código del producto],$B3775,Tabla7[Tipo de movimiento],"SALIDA",Tabla7[Mes],K$5))</f>
        <v/>
      </c>
      <c r="L3775" s="39" t="str">
        <f>IF($B3775="","",-SUMIFS(Tabla7[Cantidad],Tabla7[Código del producto],$B3775,Tabla7[Tipo de movimiento],"SALIDA",Tabla7[Mes],L$5))</f>
        <v/>
      </c>
      <c r="M3775" s="39" t="str">
        <f>IF($B3775="","",-SUMIFS(Tabla7[Cantidad],Tabla7[Código del producto],$B3775,Tabla7[Tipo de movimiento],"SALIDA",Tabla7[Mes],M$5))</f>
        <v/>
      </c>
      <c r="N3775" s="39" t="str">
        <f>IF($B3775="","",-SUMIFS(Tabla7[Cantidad],Tabla7[Código del producto],$B3775,Tabla7[Tipo de movimiento],"SALIDA",Tabla7[Mes],N$5))</f>
        <v/>
      </c>
      <c r="O3775" s="39" t="str">
        <f>IF($B3775="","",-SUMIFS(Tabla7[Cantidad],Tabla7[Código del producto],$B3775,Tabla7[Tipo de movimiento],"SALIDA",Tabla7[Mes],O$5))</f>
        <v/>
      </c>
      <c r="P3775" s="39" t="str">
        <f>IF($B3775="","",-SUMIFS(Tabla7[Cantidad],Tabla7[Código del producto],$B3775,Tabla7[Tipo de movimiento],"SALIDA",Tabla7[Mes],P$5))</f>
        <v/>
      </c>
      <c r="Q3775" s="39" t="str">
        <f t="shared" si="174"/>
        <v/>
      </c>
      <c r="R3775" s="51" t="str">
        <f>IF($B3775="","",IFERROR(VLOOKUP($B3775,'ABC rotación'!$C:$G,5,0),"C"))</f>
        <v/>
      </c>
      <c r="S3775" s="41" t="str">
        <f t="shared" si="175"/>
        <v/>
      </c>
      <c r="T3775" s="40" t="str">
        <f t="shared" si="176"/>
        <v/>
      </c>
      <c r="U3775" s="23" t="str">
        <f>IF($B3775="","",VLOOKUP($T3775,Tablas!$X$14:$Y$17,2,1))</f>
        <v/>
      </c>
    </row>
    <row r="3776" spans="2:21" x14ac:dyDescent="0.2">
      <c r="B3776" s="1" t="str">
        <f>IF(Tablas!B3774="","",Tablas!B3774)</f>
        <v/>
      </c>
      <c r="C3776" s="1" t="str">
        <f>IF(Tablas!C3774="","",Tablas!C3774)</f>
        <v/>
      </c>
      <c r="D3776" s="1" t="str">
        <f>IF(Tablas!D3774="","",Tablas!D3774)</f>
        <v/>
      </c>
      <c r="E3776" s="1" t="str">
        <f>IF(Tablas!E3774="","",Tablas!E3774)</f>
        <v/>
      </c>
      <c r="F3776" s="1" t="str">
        <f>IF(Tablas!F3774="","",Tablas!F3774)</f>
        <v/>
      </c>
      <c r="G3776" s="1" t="str">
        <f>IF(Tablas!I3774="","",Tablas!I3774)</f>
        <v/>
      </c>
      <c r="H3776" s="1" t="s">
        <v>911</v>
      </c>
      <c r="I3776" s="39" t="str">
        <f>IF($B3776="","",-SUMIFS(Tabla7[Cantidad],Tabla7[Código del producto],$B3776,Tabla7[Tipo de movimiento],"SALIDA",Tabla7[Mes],I$5))</f>
        <v/>
      </c>
      <c r="J3776" s="39" t="str">
        <f>IF($B3776="","",-SUMIFS(Tabla7[Cantidad],Tabla7[Código del producto],$B3776,Tabla7[Tipo de movimiento],"SALIDA",Tabla7[Mes],J$5))</f>
        <v/>
      </c>
      <c r="K3776" s="39" t="str">
        <f>IF($B3776="","",-SUMIFS(Tabla7[Cantidad],Tabla7[Código del producto],$B3776,Tabla7[Tipo de movimiento],"SALIDA",Tabla7[Mes],K$5))</f>
        <v/>
      </c>
      <c r="L3776" s="39" t="str">
        <f>IF($B3776="","",-SUMIFS(Tabla7[Cantidad],Tabla7[Código del producto],$B3776,Tabla7[Tipo de movimiento],"SALIDA",Tabla7[Mes],L$5))</f>
        <v/>
      </c>
      <c r="M3776" s="39" t="str">
        <f>IF($B3776="","",-SUMIFS(Tabla7[Cantidad],Tabla7[Código del producto],$B3776,Tabla7[Tipo de movimiento],"SALIDA",Tabla7[Mes],M$5))</f>
        <v/>
      </c>
      <c r="N3776" s="39" t="str">
        <f>IF($B3776="","",-SUMIFS(Tabla7[Cantidad],Tabla7[Código del producto],$B3776,Tabla7[Tipo de movimiento],"SALIDA",Tabla7[Mes],N$5))</f>
        <v/>
      </c>
      <c r="O3776" s="39" t="str">
        <f>IF($B3776="","",-SUMIFS(Tabla7[Cantidad],Tabla7[Código del producto],$B3776,Tabla7[Tipo de movimiento],"SALIDA",Tabla7[Mes],O$5))</f>
        <v/>
      </c>
      <c r="P3776" s="39" t="str">
        <f>IF($B3776="","",-SUMIFS(Tabla7[Cantidad],Tabla7[Código del producto],$B3776,Tabla7[Tipo de movimiento],"SALIDA",Tabla7[Mes],P$5))</f>
        <v/>
      </c>
      <c r="Q3776" s="39" t="str">
        <f t="shared" si="174"/>
        <v/>
      </c>
      <c r="R3776" s="51" t="str">
        <f>IF($B3776="","",IFERROR(VLOOKUP($B3776,'ABC rotación'!$C:$G,5,0),"C"))</f>
        <v/>
      </c>
      <c r="S3776" s="41" t="str">
        <f t="shared" si="175"/>
        <v/>
      </c>
      <c r="T3776" s="40" t="str">
        <f t="shared" si="176"/>
        <v/>
      </c>
      <c r="U3776" s="23" t="str">
        <f>IF($B3776="","",VLOOKUP($T3776,Tablas!$X$14:$Y$17,2,1))</f>
        <v/>
      </c>
    </row>
    <row r="3777" spans="2:21" x14ac:dyDescent="0.2">
      <c r="B3777" s="1" t="str">
        <f>IF(Tablas!B3775="","",Tablas!B3775)</f>
        <v/>
      </c>
      <c r="C3777" s="1" t="str">
        <f>IF(Tablas!C3775="","",Tablas!C3775)</f>
        <v/>
      </c>
      <c r="D3777" s="1" t="str">
        <f>IF(Tablas!D3775="","",Tablas!D3775)</f>
        <v/>
      </c>
      <c r="E3777" s="1" t="str">
        <f>IF(Tablas!E3775="","",Tablas!E3775)</f>
        <v/>
      </c>
      <c r="F3777" s="1" t="str">
        <f>IF(Tablas!F3775="","",Tablas!F3775)</f>
        <v/>
      </c>
      <c r="G3777" s="1" t="str">
        <f>IF(Tablas!I3775="","",Tablas!I3775)</f>
        <v/>
      </c>
      <c r="H3777" s="1" t="s">
        <v>911</v>
      </c>
      <c r="I3777" s="39" t="str">
        <f>IF($B3777="","",-SUMIFS(Tabla7[Cantidad],Tabla7[Código del producto],$B3777,Tabla7[Tipo de movimiento],"SALIDA",Tabla7[Mes],I$5))</f>
        <v/>
      </c>
      <c r="J3777" s="39" t="str">
        <f>IF($B3777="","",-SUMIFS(Tabla7[Cantidad],Tabla7[Código del producto],$B3777,Tabla7[Tipo de movimiento],"SALIDA",Tabla7[Mes],J$5))</f>
        <v/>
      </c>
      <c r="K3777" s="39" t="str">
        <f>IF($B3777="","",-SUMIFS(Tabla7[Cantidad],Tabla7[Código del producto],$B3777,Tabla7[Tipo de movimiento],"SALIDA",Tabla7[Mes],K$5))</f>
        <v/>
      </c>
      <c r="L3777" s="39" t="str">
        <f>IF($B3777="","",-SUMIFS(Tabla7[Cantidad],Tabla7[Código del producto],$B3777,Tabla7[Tipo de movimiento],"SALIDA",Tabla7[Mes],L$5))</f>
        <v/>
      </c>
      <c r="M3777" s="39" t="str">
        <f>IF($B3777="","",-SUMIFS(Tabla7[Cantidad],Tabla7[Código del producto],$B3777,Tabla7[Tipo de movimiento],"SALIDA",Tabla7[Mes],M$5))</f>
        <v/>
      </c>
      <c r="N3777" s="39" t="str">
        <f>IF($B3777="","",-SUMIFS(Tabla7[Cantidad],Tabla7[Código del producto],$B3777,Tabla7[Tipo de movimiento],"SALIDA",Tabla7[Mes],N$5))</f>
        <v/>
      </c>
      <c r="O3777" s="39" t="str">
        <f>IF($B3777="","",-SUMIFS(Tabla7[Cantidad],Tabla7[Código del producto],$B3777,Tabla7[Tipo de movimiento],"SALIDA",Tabla7[Mes],O$5))</f>
        <v/>
      </c>
      <c r="P3777" s="39" t="str">
        <f>IF($B3777="","",-SUMIFS(Tabla7[Cantidad],Tabla7[Código del producto],$B3777,Tabla7[Tipo de movimiento],"SALIDA",Tabla7[Mes],P$5))</f>
        <v/>
      </c>
      <c r="Q3777" s="39" t="str">
        <f t="shared" si="174"/>
        <v/>
      </c>
      <c r="R3777" s="51" t="str">
        <f>IF($B3777="","",IFERROR(VLOOKUP($B3777,'ABC rotación'!$C:$G,5,0),"C"))</f>
        <v/>
      </c>
      <c r="S3777" s="41" t="str">
        <f t="shared" si="175"/>
        <v/>
      </c>
      <c r="T3777" s="40" t="str">
        <f t="shared" si="176"/>
        <v/>
      </c>
      <c r="U3777" s="23" t="str">
        <f>IF($B3777="","",VLOOKUP($T3777,Tablas!$X$14:$Y$17,2,1))</f>
        <v/>
      </c>
    </row>
    <row r="3778" spans="2:21" x14ac:dyDescent="0.2">
      <c r="B3778" s="1" t="str">
        <f>IF(Tablas!B3776="","",Tablas!B3776)</f>
        <v/>
      </c>
      <c r="C3778" s="1" t="str">
        <f>IF(Tablas!C3776="","",Tablas!C3776)</f>
        <v/>
      </c>
      <c r="D3778" s="1" t="str">
        <f>IF(Tablas!D3776="","",Tablas!D3776)</f>
        <v/>
      </c>
      <c r="E3778" s="1" t="str">
        <f>IF(Tablas!E3776="","",Tablas!E3776)</f>
        <v/>
      </c>
      <c r="F3778" s="1" t="str">
        <f>IF(Tablas!F3776="","",Tablas!F3776)</f>
        <v/>
      </c>
      <c r="G3778" s="1" t="str">
        <f>IF(Tablas!I3776="","",Tablas!I3776)</f>
        <v/>
      </c>
      <c r="H3778" s="1" t="s">
        <v>911</v>
      </c>
      <c r="I3778" s="39" t="str">
        <f>IF($B3778="","",-SUMIFS(Tabla7[Cantidad],Tabla7[Código del producto],$B3778,Tabla7[Tipo de movimiento],"SALIDA",Tabla7[Mes],I$5))</f>
        <v/>
      </c>
      <c r="J3778" s="39" t="str">
        <f>IF($B3778="","",-SUMIFS(Tabla7[Cantidad],Tabla7[Código del producto],$B3778,Tabla7[Tipo de movimiento],"SALIDA",Tabla7[Mes],J$5))</f>
        <v/>
      </c>
      <c r="K3778" s="39" t="str">
        <f>IF($B3778="","",-SUMIFS(Tabla7[Cantidad],Tabla7[Código del producto],$B3778,Tabla7[Tipo de movimiento],"SALIDA",Tabla7[Mes],K$5))</f>
        <v/>
      </c>
      <c r="L3778" s="39" t="str">
        <f>IF($B3778="","",-SUMIFS(Tabla7[Cantidad],Tabla7[Código del producto],$B3778,Tabla7[Tipo de movimiento],"SALIDA",Tabla7[Mes],L$5))</f>
        <v/>
      </c>
      <c r="M3778" s="39" t="str">
        <f>IF($B3778="","",-SUMIFS(Tabla7[Cantidad],Tabla7[Código del producto],$B3778,Tabla7[Tipo de movimiento],"SALIDA",Tabla7[Mes],M$5))</f>
        <v/>
      </c>
      <c r="N3778" s="39" t="str">
        <f>IF($B3778="","",-SUMIFS(Tabla7[Cantidad],Tabla7[Código del producto],$B3778,Tabla7[Tipo de movimiento],"SALIDA",Tabla7[Mes],N$5))</f>
        <v/>
      </c>
      <c r="O3778" s="39" t="str">
        <f>IF($B3778="","",-SUMIFS(Tabla7[Cantidad],Tabla7[Código del producto],$B3778,Tabla7[Tipo de movimiento],"SALIDA",Tabla7[Mes],O$5))</f>
        <v/>
      </c>
      <c r="P3778" s="39" t="str">
        <f>IF($B3778="","",-SUMIFS(Tabla7[Cantidad],Tabla7[Código del producto],$B3778,Tabla7[Tipo de movimiento],"SALIDA",Tabla7[Mes],P$5))</f>
        <v/>
      </c>
      <c r="Q3778" s="39" t="str">
        <f t="shared" si="174"/>
        <v/>
      </c>
      <c r="R3778" s="51" t="str">
        <f>IF($B3778="","",IFERROR(VLOOKUP($B3778,'ABC rotación'!$C:$G,5,0),"C"))</f>
        <v/>
      </c>
      <c r="S3778" s="41" t="str">
        <f t="shared" si="175"/>
        <v/>
      </c>
      <c r="T3778" s="40" t="str">
        <f t="shared" si="176"/>
        <v/>
      </c>
      <c r="U3778" s="23" t="str">
        <f>IF($B3778="","",VLOOKUP($T3778,Tablas!$X$14:$Y$17,2,1))</f>
        <v/>
      </c>
    </row>
    <row r="3779" spans="2:21" x14ac:dyDescent="0.2">
      <c r="B3779" s="1" t="str">
        <f>IF(Tablas!B3777="","",Tablas!B3777)</f>
        <v/>
      </c>
      <c r="C3779" s="1" t="str">
        <f>IF(Tablas!C3777="","",Tablas!C3777)</f>
        <v/>
      </c>
      <c r="D3779" s="1" t="str">
        <f>IF(Tablas!D3777="","",Tablas!D3777)</f>
        <v/>
      </c>
      <c r="E3779" s="1" t="str">
        <f>IF(Tablas!E3777="","",Tablas!E3777)</f>
        <v/>
      </c>
      <c r="F3779" s="1" t="str">
        <f>IF(Tablas!F3777="","",Tablas!F3777)</f>
        <v/>
      </c>
      <c r="G3779" s="1" t="str">
        <f>IF(Tablas!I3777="","",Tablas!I3777)</f>
        <v/>
      </c>
      <c r="H3779" s="1" t="s">
        <v>911</v>
      </c>
      <c r="I3779" s="39" t="str">
        <f>IF($B3779="","",-SUMIFS(Tabla7[Cantidad],Tabla7[Código del producto],$B3779,Tabla7[Tipo de movimiento],"SALIDA",Tabla7[Mes],I$5))</f>
        <v/>
      </c>
      <c r="J3779" s="39" t="str">
        <f>IF($B3779="","",-SUMIFS(Tabla7[Cantidad],Tabla7[Código del producto],$B3779,Tabla7[Tipo de movimiento],"SALIDA",Tabla7[Mes],J$5))</f>
        <v/>
      </c>
      <c r="K3779" s="39" t="str">
        <f>IF($B3779="","",-SUMIFS(Tabla7[Cantidad],Tabla7[Código del producto],$B3779,Tabla7[Tipo de movimiento],"SALIDA",Tabla7[Mes],K$5))</f>
        <v/>
      </c>
      <c r="L3779" s="39" t="str">
        <f>IF($B3779="","",-SUMIFS(Tabla7[Cantidad],Tabla7[Código del producto],$B3779,Tabla7[Tipo de movimiento],"SALIDA",Tabla7[Mes],L$5))</f>
        <v/>
      </c>
      <c r="M3779" s="39" t="str">
        <f>IF($B3779="","",-SUMIFS(Tabla7[Cantidad],Tabla7[Código del producto],$B3779,Tabla7[Tipo de movimiento],"SALIDA",Tabla7[Mes],M$5))</f>
        <v/>
      </c>
      <c r="N3779" s="39" t="str">
        <f>IF($B3779="","",-SUMIFS(Tabla7[Cantidad],Tabla7[Código del producto],$B3779,Tabla7[Tipo de movimiento],"SALIDA",Tabla7[Mes],N$5))</f>
        <v/>
      </c>
      <c r="O3779" s="39" t="str">
        <f>IF($B3779="","",-SUMIFS(Tabla7[Cantidad],Tabla7[Código del producto],$B3779,Tabla7[Tipo de movimiento],"SALIDA",Tabla7[Mes],O$5))</f>
        <v/>
      </c>
      <c r="P3779" s="39" t="str">
        <f>IF($B3779="","",-SUMIFS(Tabla7[Cantidad],Tabla7[Código del producto],$B3779,Tabla7[Tipo de movimiento],"SALIDA",Tabla7[Mes],P$5))</f>
        <v/>
      </c>
      <c r="Q3779" s="39" t="str">
        <f t="shared" si="174"/>
        <v/>
      </c>
      <c r="R3779" s="51" t="str">
        <f>IF($B3779="","",IFERROR(VLOOKUP($B3779,'ABC rotación'!$C:$G,5,0),"C"))</f>
        <v/>
      </c>
      <c r="S3779" s="41" t="str">
        <f t="shared" si="175"/>
        <v/>
      </c>
      <c r="T3779" s="40" t="str">
        <f t="shared" si="176"/>
        <v/>
      </c>
      <c r="U3779" s="23" t="str">
        <f>IF($B3779="","",VLOOKUP($T3779,Tablas!$X$14:$Y$17,2,1))</f>
        <v/>
      </c>
    </row>
    <row r="3780" spans="2:21" x14ac:dyDescent="0.2">
      <c r="B3780" s="1" t="str">
        <f>IF(Tablas!B3778="","",Tablas!B3778)</f>
        <v/>
      </c>
      <c r="C3780" s="1" t="str">
        <f>IF(Tablas!C3778="","",Tablas!C3778)</f>
        <v/>
      </c>
      <c r="D3780" s="1" t="str">
        <f>IF(Tablas!D3778="","",Tablas!D3778)</f>
        <v/>
      </c>
      <c r="E3780" s="1" t="str">
        <f>IF(Tablas!E3778="","",Tablas!E3778)</f>
        <v/>
      </c>
      <c r="F3780" s="1" t="str">
        <f>IF(Tablas!F3778="","",Tablas!F3778)</f>
        <v/>
      </c>
      <c r="G3780" s="1" t="str">
        <f>IF(Tablas!I3778="","",Tablas!I3778)</f>
        <v/>
      </c>
      <c r="H3780" s="1" t="s">
        <v>911</v>
      </c>
      <c r="I3780" s="39" t="str">
        <f>IF($B3780="","",-SUMIFS(Tabla7[Cantidad],Tabla7[Código del producto],$B3780,Tabla7[Tipo de movimiento],"SALIDA",Tabla7[Mes],I$5))</f>
        <v/>
      </c>
      <c r="J3780" s="39" t="str">
        <f>IF($B3780="","",-SUMIFS(Tabla7[Cantidad],Tabla7[Código del producto],$B3780,Tabla7[Tipo de movimiento],"SALIDA",Tabla7[Mes],J$5))</f>
        <v/>
      </c>
      <c r="K3780" s="39" t="str">
        <f>IF($B3780="","",-SUMIFS(Tabla7[Cantidad],Tabla7[Código del producto],$B3780,Tabla7[Tipo de movimiento],"SALIDA",Tabla7[Mes],K$5))</f>
        <v/>
      </c>
      <c r="L3780" s="39" t="str">
        <f>IF($B3780="","",-SUMIFS(Tabla7[Cantidad],Tabla7[Código del producto],$B3780,Tabla7[Tipo de movimiento],"SALIDA",Tabla7[Mes],L$5))</f>
        <v/>
      </c>
      <c r="M3780" s="39" t="str">
        <f>IF($B3780="","",-SUMIFS(Tabla7[Cantidad],Tabla7[Código del producto],$B3780,Tabla7[Tipo de movimiento],"SALIDA",Tabla7[Mes],M$5))</f>
        <v/>
      </c>
      <c r="N3780" s="39" t="str">
        <f>IF($B3780="","",-SUMIFS(Tabla7[Cantidad],Tabla7[Código del producto],$B3780,Tabla7[Tipo de movimiento],"SALIDA",Tabla7[Mes],N$5))</f>
        <v/>
      </c>
      <c r="O3780" s="39" t="str">
        <f>IF($B3780="","",-SUMIFS(Tabla7[Cantidad],Tabla7[Código del producto],$B3780,Tabla7[Tipo de movimiento],"SALIDA",Tabla7[Mes],O$5))</f>
        <v/>
      </c>
      <c r="P3780" s="39" t="str">
        <f>IF($B3780="","",-SUMIFS(Tabla7[Cantidad],Tabla7[Código del producto],$B3780,Tabla7[Tipo de movimiento],"SALIDA",Tabla7[Mes],P$5))</f>
        <v/>
      </c>
      <c r="Q3780" s="39" t="str">
        <f t="shared" si="174"/>
        <v/>
      </c>
      <c r="R3780" s="51" t="str">
        <f>IF($B3780="","",IFERROR(VLOOKUP($B3780,'ABC rotación'!$C:$G,5,0),"C"))</f>
        <v/>
      </c>
      <c r="S3780" s="41" t="str">
        <f t="shared" si="175"/>
        <v/>
      </c>
      <c r="T3780" s="40" t="str">
        <f t="shared" si="176"/>
        <v/>
      </c>
      <c r="U3780" s="23" t="str">
        <f>IF($B3780="","",VLOOKUP($T3780,Tablas!$X$14:$Y$17,2,1))</f>
        <v/>
      </c>
    </row>
    <row r="3781" spans="2:21" x14ac:dyDescent="0.2">
      <c r="B3781" s="1" t="str">
        <f>IF(Tablas!B3779="","",Tablas!B3779)</f>
        <v/>
      </c>
      <c r="C3781" s="1" t="str">
        <f>IF(Tablas!C3779="","",Tablas!C3779)</f>
        <v/>
      </c>
      <c r="D3781" s="1" t="str">
        <f>IF(Tablas!D3779="","",Tablas!D3779)</f>
        <v/>
      </c>
      <c r="E3781" s="1" t="str">
        <f>IF(Tablas!E3779="","",Tablas!E3779)</f>
        <v/>
      </c>
      <c r="F3781" s="1" t="str">
        <f>IF(Tablas!F3779="","",Tablas!F3779)</f>
        <v/>
      </c>
      <c r="G3781" s="1" t="str">
        <f>IF(Tablas!I3779="","",Tablas!I3779)</f>
        <v/>
      </c>
      <c r="H3781" s="1" t="s">
        <v>911</v>
      </c>
      <c r="I3781" s="39" t="str">
        <f>IF($B3781="","",-SUMIFS(Tabla7[Cantidad],Tabla7[Código del producto],$B3781,Tabla7[Tipo de movimiento],"SALIDA",Tabla7[Mes],I$5))</f>
        <v/>
      </c>
      <c r="J3781" s="39" t="str">
        <f>IF($B3781="","",-SUMIFS(Tabla7[Cantidad],Tabla7[Código del producto],$B3781,Tabla7[Tipo de movimiento],"SALIDA",Tabla7[Mes],J$5))</f>
        <v/>
      </c>
      <c r="K3781" s="39" t="str">
        <f>IF($B3781="","",-SUMIFS(Tabla7[Cantidad],Tabla7[Código del producto],$B3781,Tabla7[Tipo de movimiento],"SALIDA",Tabla7[Mes],K$5))</f>
        <v/>
      </c>
      <c r="L3781" s="39" t="str">
        <f>IF($B3781="","",-SUMIFS(Tabla7[Cantidad],Tabla7[Código del producto],$B3781,Tabla7[Tipo de movimiento],"SALIDA",Tabla7[Mes],L$5))</f>
        <v/>
      </c>
      <c r="M3781" s="39" t="str">
        <f>IF($B3781="","",-SUMIFS(Tabla7[Cantidad],Tabla7[Código del producto],$B3781,Tabla7[Tipo de movimiento],"SALIDA",Tabla7[Mes],M$5))</f>
        <v/>
      </c>
      <c r="N3781" s="39" t="str">
        <f>IF($B3781="","",-SUMIFS(Tabla7[Cantidad],Tabla7[Código del producto],$B3781,Tabla7[Tipo de movimiento],"SALIDA",Tabla7[Mes],N$5))</f>
        <v/>
      </c>
      <c r="O3781" s="39" t="str">
        <f>IF($B3781="","",-SUMIFS(Tabla7[Cantidad],Tabla7[Código del producto],$B3781,Tabla7[Tipo de movimiento],"SALIDA",Tabla7[Mes],O$5))</f>
        <v/>
      </c>
      <c r="P3781" s="39" t="str">
        <f>IF($B3781="","",-SUMIFS(Tabla7[Cantidad],Tabla7[Código del producto],$B3781,Tabla7[Tipo de movimiento],"SALIDA",Tabla7[Mes],P$5))</f>
        <v/>
      </c>
      <c r="Q3781" s="39" t="str">
        <f t="shared" si="174"/>
        <v/>
      </c>
      <c r="R3781" s="51" t="str">
        <f>IF($B3781="","",IFERROR(VLOOKUP($B3781,'ABC rotación'!$C:$G,5,0),"C"))</f>
        <v/>
      </c>
      <c r="S3781" s="41" t="str">
        <f t="shared" si="175"/>
        <v/>
      </c>
      <c r="T3781" s="40" t="str">
        <f t="shared" si="176"/>
        <v/>
      </c>
      <c r="U3781" s="23" t="str">
        <f>IF($B3781="","",VLOOKUP($T3781,Tablas!$X$14:$Y$17,2,1))</f>
        <v/>
      </c>
    </row>
    <row r="3782" spans="2:21" x14ac:dyDescent="0.2">
      <c r="B3782" s="1" t="str">
        <f>IF(Tablas!B3780="","",Tablas!B3780)</f>
        <v/>
      </c>
      <c r="C3782" s="1" t="str">
        <f>IF(Tablas!C3780="","",Tablas!C3780)</f>
        <v/>
      </c>
      <c r="D3782" s="1" t="str">
        <f>IF(Tablas!D3780="","",Tablas!D3780)</f>
        <v/>
      </c>
      <c r="E3782" s="1" t="str">
        <f>IF(Tablas!E3780="","",Tablas!E3780)</f>
        <v/>
      </c>
      <c r="F3782" s="1" t="str">
        <f>IF(Tablas!F3780="","",Tablas!F3780)</f>
        <v/>
      </c>
      <c r="G3782" s="1" t="str">
        <f>IF(Tablas!I3780="","",Tablas!I3780)</f>
        <v/>
      </c>
      <c r="H3782" s="1" t="s">
        <v>911</v>
      </c>
      <c r="I3782" s="39" t="str">
        <f>IF($B3782="","",-SUMIFS(Tabla7[Cantidad],Tabla7[Código del producto],$B3782,Tabla7[Tipo de movimiento],"SALIDA",Tabla7[Mes],I$5))</f>
        <v/>
      </c>
      <c r="J3782" s="39" t="str">
        <f>IF($B3782="","",-SUMIFS(Tabla7[Cantidad],Tabla7[Código del producto],$B3782,Tabla7[Tipo de movimiento],"SALIDA",Tabla7[Mes],J$5))</f>
        <v/>
      </c>
      <c r="K3782" s="39" t="str">
        <f>IF($B3782="","",-SUMIFS(Tabla7[Cantidad],Tabla7[Código del producto],$B3782,Tabla7[Tipo de movimiento],"SALIDA",Tabla7[Mes],K$5))</f>
        <v/>
      </c>
      <c r="L3782" s="39" t="str">
        <f>IF($B3782="","",-SUMIFS(Tabla7[Cantidad],Tabla7[Código del producto],$B3782,Tabla7[Tipo de movimiento],"SALIDA",Tabla7[Mes],L$5))</f>
        <v/>
      </c>
      <c r="M3782" s="39" t="str">
        <f>IF($B3782="","",-SUMIFS(Tabla7[Cantidad],Tabla7[Código del producto],$B3782,Tabla7[Tipo de movimiento],"SALIDA",Tabla7[Mes],M$5))</f>
        <v/>
      </c>
      <c r="N3782" s="39" t="str">
        <f>IF($B3782="","",-SUMIFS(Tabla7[Cantidad],Tabla7[Código del producto],$B3782,Tabla7[Tipo de movimiento],"SALIDA",Tabla7[Mes],N$5))</f>
        <v/>
      </c>
      <c r="O3782" s="39" t="str">
        <f>IF($B3782="","",-SUMIFS(Tabla7[Cantidad],Tabla7[Código del producto],$B3782,Tabla7[Tipo de movimiento],"SALIDA",Tabla7[Mes],O$5))</f>
        <v/>
      </c>
      <c r="P3782" s="39" t="str">
        <f>IF($B3782="","",-SUMIFS(Tabla7[Cantidad],Tabla7[Código del producto],$B3782,Tabla7[Tipo de movimiento],"SALIDA",Tabla7[Mes],P$5))</f>
        <v/>
      </c>
      <c r="Q3782" s="39" t="str">
        <f t="shared" si="174"/>
        <v/>
      </c>
      <c r="R3782" s="51" t="str">
        <f>IF($B3782="","",IFERROR(VLOOKUP($B3782,'ABC rotación'!$C:$G,5,0),"C"))</f>
        <v/>
      </c>
      <c r="S3782" s="41" t="str">
        <f t="shared" si="175"/>
        <v/>
      </c>
      <c r="T3782" s="40" t="str">
        <f t="shared" si="176"/>
        <v/>
      </c>
      <c r="U3782" s="23" t="str">
        <f>IF($B3782="","",VLOOKUP($T3782,Tablas!$X$14:$Y$17,2,1))</f>
        <v/>
      </c>
    </row>
    <row r="3783" spans="2:21" x14ac:dyDescent="0.2">
      <c r="B3783" s="1" t="str">
        <f>IF(Tablas!B3781="","",Tablas!B3781)</f>
        <v/>
      </c>
      <c r="C3783" s="1" t="str">
        <f>IF(Tablas!C3781="","",Tablas!C3781)</f>
        <v/>
      </c>
      <c r="D3783" s="1" t="str">
        <f>IF(Tablas!D3781="","",Tablas!D3781)</f>
        <v/>
      </c>
      <c r="E3783" s="1" t="str">
        <f>IF(Tablas!E3781="","",Tablas!E3781)</f>
        <v/>
      </c>
      <c r="F3783" s="1" t="str">
        <f>IF(Tablas!F3781="","",Tablas!F3781)</f>
        <v/>
      </c>
      <c r="G3783" s="1" t="str">
        <f>IF(Tablas!I3781="","",Tablas!I3781)</f>
        <v/>
      </c>
      <c r="H3783" s="1" t="s">
        <v>911</v>
      </c>
      <c r="I3783" s="39" t="str">
        <f>IF($B3783="","",-SUMIFS(Tabla7[Cantidad],Tabla7[Código del producto],$B3783,Tabla7[Tipo de movimiento],"SALIDA",Tabla7[Mes],I$5))</f>
        <v/>
      </c>
      <c r="J3783" s="39" t="str">
        <f>IF($B3783="","",-SUMIFS(Tabla7[Cantidad],Tabla7[Código del producto],$B3783,Tabla7[Tipo de movimiento],"SALIDA",Tabla7[Mes],J$5))</f>
        <v/>
      </c>
      <c r="K3783" s="39" t="str">
        <f>IF($B3783="","",-SUMIFS(Tabla7[Cantidad],Tabla7[Código del producto],$B3783,Tabla7[Tipo de movimiento],"SALIDA",Tabla7[Mes],K$5))</f>
        <v/>
      </c>
      <c r="L3783" s="39" t="str">
        <f>IF($B3783="","",-SUMIFS(Tabla7[Cantidad],Tabla7[Código del producto],$B3783,Tabla7[Tipo de movimiento],"SALIDA",Tabla7[Mes],L$5))</f>
        <v/>
      </c>
      <c r="M3783" s="39" t="str">
        <f>IF($B3783="","",-SUMIFS(Tabla7[Cantidad],Tabla7[Código del producto],$B3783,Tabla7[Tipo de movimiento],"SALIDA",Tabla7[Mes],M$5))</f>
        <v/>
      </c>
      <c r="N3783" s="39" t="str">
        <f>IF($B3783="","",-SUMIFS(Tabla7[Cantidad],Tabla7[Código del producto],$B3783,Tabla7[Tipo de movimiento],"SALIDA",Tabla7[Mes],N$5))</f>
        <v/>
      </c>
      <c r="O3783" s="39" t="str">
        <f>IF($B3783="","",-SUMIFS(Tabla7[Cantidad],Tabla7[Código del producto],$B3783,Tabla7[Tipo de movimiento],"SALIDA",Tabla7[Mes],O$5))</f>
        <v/>
      </c>
      <c r="P3783" s="39" t="str">
        <f>IF($B3783="","",-SUMIFS(Tabla7[Cantidad],Tabla7[Código del producto],$B3783,Tabla7[Tipo de movimiento],"SALIDA",Tabla7[Mes],P$5))</f>
        <v/>
      </c>
      <c r="Q3783" s="39" t="str">
        <f t="shared" ref="Q3783:Q3846" si="177">IF($B3783="","",IFERROR(AVERAGE(N3783:P3783),0))</f>
        <v/>
      </c>
      <c r="R3783" s="51" t="str">
        <f>IF($B3783="","",IFERROR(VLOOKUP($B3783,'ABC rotación'!$C:$G,5,0),"C"))</f>
        <v/>
      </c>
      <c r="S3783" s="41" t="str">
        <f t="shared" ref="S3783:S3846" si="178">IF($B3783="","",IFERROR(H3783/Q3783*30,0))</f>
        <v/>
      </c>
      <c r="T3783" s="40" t="str">
        <f t="shared" ref="T3783:T3846" si="179">IF($B3783="","",S3783/F3783)</f>
        <v/>
      </c>
      <c r="U3783" s="23" t="str">
        <f>IF($B3783="","",VLOOKUP($T3783,Tablas!$X$14:$Y$17,2,1))</f>
        <v/>
      </c>
    </row>
    <row r="3784" spans="2:21" x14ac:dyDescent="0.2">
      <c r="B3784" s="1" t="str">
        <f>IF(Tablas!B3782="","",Tablas!B3782)</f>
        <v/>
      </c>
      <c r="C3784" s="1" t="str">
        <f>IF(Tablas!C3782="","",Tablas!C3782)</f>
        <v/>
      </c>
      <c r="D3784" s="1" t="str">
        <f>IF(Tablas!D3782="","",Tablas!D3782)</f>
        <v/>
      </c>
      <c r="E3784" s="1" t="str">
        <f>IF(Tablas!E3782="","",Tablas!E3782)</f>
        <v/>
      </c>
      <c r="F3784" s="1" t="str">
        <f>IF(Tablas!F3782="","",Tablas!F3782)</f>
        <v/>
      </c>
      <c r="G3784" s="1" t="str">
        <f>IF(Tablas!I3782="","",Tablas!I3782)</f>
        <v/>
      </c>
      <c r="H3784" s="1" t="s">
        <v>911</v>
      </c>
      <c r="I3784" s="39" t="str">
        <f>IF($B3784="","",-SUMIFS(Tabla7[Cantidad],Tabla7[Código del producto],$B3784,Tabla7[Tipo de movimiento],"SALIDA",Tabla7[Mes],I$5))</f>
        <v/>
      </c>
      <c r="J3784" s="39" t="str">
        <f>IF($B3784="","",-SUMIFS(Tabla7[Cantidad],Tabla7[Código del producto],$B3784,Tabla7[Tipo de movimiento],"SALIDA",Tabla7[Mes],J$5))</f>
        <v/>
      </c>
      <c r="K3784" s="39" t="str">
        <f>IF($B3784="","",-SUMIFS(Tabla7[Cantidad],Tabla7[Código del producto],$B3784,Tabla7[Tipo de movimiento],"SALIDA",Tabla7[Mes],K$5))</f>
        <v/>
      </c>
      <c r="L3784" s="39" t="str">
        <f>IF($B3784="","",-SUMIFS(Tabla7[Cantidad],Tabla7[Código del producto],$B3784,Tabla7[Tipo de movimiento],"SALIDA",Tabla7[Mes],L$5))</f>
        <v/>
      </c>
      <c r="M3784" s="39" t="str">
        <f>IF($B3784="","",-SUMIFS(Tabla7[Cantidad],Tabla7[Código del producto],$B3784,Tabla7[Tipo de movimiento],"SALIDA",Tabla7[Mes],M$5))</f>
        <v/>
      </c>
      <c r="N3784" s="39" t="str">
        <f>IF($B3784="","",-SUMIFS(Tabla7[Cantidad],Tabla7[Código del producto],$B3784,Tabla7[Tipo de movimiento],"SALIDA",Tabla7[Mes],N$5))</f>
        <v/>
      </c>
      <c r="O3784" s="39" t="str">
        <f>IF($B3784="","",-SUMIFS(Tabla7[Cantidad],Tabla7[Código del producto],$B3784,Tabla7[Tipo de movimiento],"SALIDA",Tabla7[Mes],O$5))</f>
        <v/>
      </c>
      <c r="P3784" s="39" t="str">
        <f>IF($B3784="","",-SUMIFS(Tabla7[Cantidad],Tabla7[Código del producto],$B3784,Tabla7[Tipo de movimiento],"SALIDA",Tabla7[Mes],P$5))</f>
        <v/>
      </c>
      <c r="Q3784" s="39" t="str">
        <f t="shared" si="177"/>
        <v/>
      </c>
      <c r="R3784" s="51" t="str">
        <f>IF($B3784="","",IFERROR(VLOOKUP($B3784,'ABC rotación'!$C:$G,5,0),"C"))</f>
        <v/>
      </c>
      <c r="S3784" s="41" t="str">
        <f t="shared" si="178"/>
        <v/>
      </c>
      <c r="T3784" s="40" t="str">
        <f t="shared" si="179"/>
        <v/>
      </c>
      <c r="U3784" s="23" t="str">
        <f>IF($B3784="","",VLOOKUP($T3784,Tablas!$X$14:$Y$17,2,1))</f>
        <v/>
      </c>
    </row>
    <row r="3785" spans="2:21" x14ac:dyDescent="0.2">
      <c r="B3785" s="1" t="str">
        <f>IF(Tablas!B3783="","",Tablas!B3783)</f>
        <v/>
      </c>
      <c r="C3785" s="1" t="str">
        <f>IF(Tablas!C3783="","",Tablas!C3783)</f>
        <v/>
      </c>
      <c r="D3785" s="1" t="str">
        <f>IF(Tablas!D3783="","",Tablas!D3783)</f>
        <v/>
      </c>
      <c r="E3785" s="1" t="str">
        <f>IF(Tablas!E3783="","",Tablas!E3783)</f>
        <v/>
      </c>
      <c r="F3785" s="1" t="str">
        <f>IF(Tablas!F3783="","",Tablas!F3783)</f>
        <v/>
      </c>
      <c r="G3785" s="1" t="str">
        <f>IF(Tablas!I3783="","",Tablas!I3783)</f>
        <v/>
      </c>
      <c r="H3785" s="1" t="s">
        <v>911</v>
      </c>
      <c r="I3785" s="39" t="str">
        <f>IF($B3785="","",-SUMIFS(Tabla7[Cantidad],Tabla7[Código del producto],$B3785,Tabla7[Tipo de movimiento],"SALIDA",Tabla7[Mes],I$5))</f>
        <v/>
      </c>
      <c r="J3785" s="39" t="str">
        <f>IF($B3785="","",-SUMIFS(Tabla7[Cantidad],Tabla7[Código del producto],$B3785,Tabla7[Tipo de movimiento],"SALIDA",Tabla7[Mes],J$5))</f>
        <v/>
      </c>
      <c r="K3785" s="39" t="str">
        <f>IF($B3785="","",-SUMIFS(Tabla7[Cantidad],Tabla7[Código del producto],$B3785,Tabla7[Tipo de movimiento],"SALIDA",Tabla7[Mes],K$5))</f>
        <v/>
      </c>
      <c r="L3785" s="39" t="str">
        <f>IF($B3785="","",-SUMIFS(Tabla7[Cantidad],Tabla7[Código del producto],$B3785,Tabla7[Tipo de movimiento],"SALIDA",Tabla7[Mes],L$5))</f>
        <v/>
      </c>
      <c r="M3785" s="39" t="str">
        <f>IF($B3785="","",-SUMIFS(Tabla7[Cantidad],Tabla7[Código del producto],$B3785,Tabla7[Tipo de movimiento],"SALIDA",Tabla7[Mes],M$5))</f>
        <v/>
      </c>
      <c r="N3785" s="39" t="str">
        <f>IF($B3785="","",-SUMIFS(Tabla7[Cantidad],Tabla7[Código del producto],$B3785,Tabla7[Tipo de movimiento],"SALIDA",Tabla7[Mes],N$5))</f>
        <v/>
      </c>
      <c r="O3785" s="39" t="str">
        <f>IF($B3785="","",-SUMIFS(Tabla7[Cantidad],Tabla7[Código del producto],$B3785,Tabla7[Tipo de movimiento],"SALIDA",Tabla7[Mes],O$5))</f>
        <v/>
      </c>
      <c r="P3785" s="39" t="str">
        <f>IF($B3785="","",-SUMIFS(Tabla7[Cantidad],Tabla7[Código del producto],$B3785,Tabla7[Tipo de movimiento],"SALIDA",Tabla7[Mes],P$5))</f>
        <v/>
      </c>
      <c r="Q3785" s="39" t="str">
        <f t="shared" si="177"/>
        <v/>
      </c>
      <c r="R3785" s="51" t="str">
        <f>IF($B3785="","",IFERROR(VLOOKUP($B3785,'ABC rotación'!$C:$G,5,0),"C"))</f>
        <v/>
      </c>
      <c r="S3785" s="41" t="str">
        <f t="shared" si="178"/>
        <v/>
      </c>
      <c r="T3785" s="40" t="str">
        <f t="shared" si="179"/>
        <v/>
      </c>
      <c r="U3785" s="23" t="str">
        <f>IF($B3785="","",VLOOKUP($T3785,Tablas!$X$14:$Y$17,2,1))</f>
        <v/>
      </c>
    </row>
    <row r="3786" spans="2:21" x14ac:dyDescent="0.2">
      <c r="B3786" s="1" t="str">
        <f>IF(Tablas!B3784="","",Tablas!B3784)</f>
        <v/>
      </c>
      <c r="C3786" s="1" t="str">
        <f>IF(Tablas!C3784="","",Tablas!C3784)</f>
        <v/>
      </c>
      <c r="D3786" s="1" t="str">
        <f>IF(Tablas!D3784="","",Tablas!D3784)</f>
        <v/>
      </c>
      <c r="E3786" s="1" t="str">
        <f>IF(Tablas!E3784="","",Tablas!E3784)</f>
        <v/>
      </c>
      <c r="F3786" s="1" t="str">
        <f>IF(Tablas!F3784="","",Tablas!F3784)</f>
        <v/>
      </c>
      <c r="G3786" s="1" t="str">
        <f>IF(Tablas!I3784="","",Tablas!I3784)</f>
        <v/>
      </c>
      <c r="H3786" s="1" t="s">
        <v>911</v>
      </c>
      <c r="I3786" s="39" t="str">
        <f>IF($B3786="","",-SUMIFS(Tabla7[Cantidad],Tabla7[Código del producto],$B3786,Tabla7[Tipo de movimiento],"SALIDA",Tabla7[Mes],I$5))</f>
        <v/>
      </c>
      <c r="J3786" s="39" t="str">
        <f>IF($B3786="","",-SUMIFS(Tabla7[Cantidad],Tabla7[Código del producto],$B3786,Tabla7[Tipo de movimiento],"SALIDA",Tabla7[Mes],J$5))</f>
        <v/>
      </c>
      <c r="K3786" s="39" t="str">
        <f>IF($B3786="","",-SUMIFS(Tabla7[Cantidad],Tabla7[Código del producto],$B3786,Tabla7[Tipo de movimiento],"SALIDA",Tabla7[Mes],K$5))</f>
        <v/>
      </c>
      <c r="L3786" s="39" t="str">
        <f>IF($B3786="","",-SUMIFS(Tabla7[Cantidad],Tabla7[Código del producto],$B3786,Tabla7[Tipo de movimiento],"SALIDA",Tabla7[Mes],L$5))</f>
        <v/>
      </c>
      <c r="M3786" s="39" t="str">
        <f>IF($B3786="","",-SUMIFS(Tabla7[Cantidad],Tabla7[Código del producto],$B3786,Tabla7[Tipo de movimiento],"SALIDA",Tabla7[Mes],M$5))</f>
        <v/>
      </c>
      <c r="N3786" s="39" t="str">
        <f>IF($B3786="","",-SUMIFS(Tabla7[Cantidad],Tabla7[Código del producto],$B3786,Tabla7[Tipo de movimiento],"SALIDA",Tabla7[Mes],N$5))</f>
        <v/>
      </c>
      <c r="O3786" s="39" t="str">
        <f>IF($B3786="","",-SUMIFS(Tabla7[Cantidad],Tabla7[Código del producto],$B3786,Tabla7[Tipo de movimiento],"SALIDA",Tabla7[Mes],O$5))</f>
        <v/>
      </c>
      <c r="P3786" s="39" t="str">
        <f>IF($B3786="","",-SUMIFS(Tabla7[Cantidad],Tabla7[Código del producto],$B3786,Tabla7[Tipo de movimiento],"SALIDA",Tabla7[Mes],P$5))</f>
        <v/>
      </c>
      <c r="Q3786" s="39" t="str">
        <f t="shared" si="177"/>
        <v/>
      </c>
      <c r="R3786" s="51" t="str">
        <f>IF($B3786="","",IFERROR(VLOOKUP($B3786,'ABC rotación'!$C:$G,5,0),"C"))</f>
        <v/>
      </c>
      <c r="S3786" s="41" t="str">
        <f t="shared" si="178"/>
        <v/>
      </c>
      <c r="T3786" s="40" t="str">
        <f t="shared" si="179"/>
        <v/>
      </c>
      <c r="U3786" s="23" t="str">
        <f>IF($B3786="","",VLOOKUP($T3786,Tablas!$X$14:$Y$17,2,1))</f>
        <v/>
      </c>
    </row>
    <row r="3787" spans="2:21" x14ac:dyDescent="0.2">
      <c r="B3787" s="1" t="str">
        <f>IF(Tablas!B3785="","",Tablas!B3785)</f>
        <v/>
      </c>
      <c r="C3787" s="1" t="str">
        <f>IF(Tablas!C3785="","",Tablas!C3785)</f>
        <v/>
      </c>
      <c r="D3787" s="1" t="str">
        <f>IF(Tablas!D3785="","",Tablas!D3785)</f>
        <v/>
      </c>
      <c r="E3787" s="1" t="str">
        <f>IF(Tablas!E3785="","",Tablas!E3785)</f>
        <v/>
      </c>
      <c r="F3787" s="1" t="str">
        <f>IF(Tablas!F3785="","",Tablas!F3785)</f>
        <v/>
      </c>
      <c r="G3787" s="1" t="str">
        <f>IF(Tablas!I3785="","",Tablas!I3785)</f>
        <v/>
      </c>
      <c r="H3787" s="1" t="s">
        <v>911</v>
      </c>
      <c r="I3787" s="39" t="str">
        <f>IF($B3787="","",-SUMIFS(Tabla7[Cantidad],Tabla7[Código del producto],$B3787,Tabla7[Tipo de movimiento],"SALIDA",Tabla7[Mes],I$5))</f>
        <v/>
      </c>
      <c r="J3787" s="39" t="str">
        <f>IF($B3787="","",-SUMIFS(Tabla7[Cantidad],Tabla7[Código del producto],$B3787,Tabla7[Tipo de movimiento],"SALIDA",Tabla7[Mes],J$5))</f>
        <v/>
      </c>
      <c r="K3787" s="39" t="str">
        <f>IF($B3787="","",-SUMIFS(Tabla7[Cantidad],Tabla7[Código del producto],$B3787,Tabla7[Tipo de movimiento],"SALIDA",Tabla7[Mes],K$5))</f>
        <v/>
      </c>
      <c r="L3787" s="39" t="str">
        <f>IF($B3787="","",-SUMIFS(Tabla7[Cantidad],Tabla7[Código del producto],$B3787,Tabla7[Tipo de movimiento],"SALIDA",Tabla7[Mes],L$5))</f>
        <v/>
      </c>
      <c r="M3787" s="39" t="str">
        <f>IF($B3787="","",-SUMIFS(Tabla7[Cantidad],Tabla7[Código del producto],$B3787,Tabla7[Tipo de movimiento],"SALIDA",Tabla7[Mes],M$5))</f>
        <v/>
      </c>
      <c r="N3787" s="39" t="str">
        <f>IF($B3787="","",-SUMIFS(Tabla7[Cantidad],Tabla7[Código del producto],$B3787,Tabla7[Tipo de movimiento],"SALIDA",Tabla7[Mes],N$5))</f>
        <v/>
      </c>
      <c r="O3787" s="39" t="str">
        <f>IF($B3787="","",-SUMIFS(Tabla7[Cantidad],Tabla7[Código del producto],$B3787,Tabla7[Tipo de movimiento],"SALIDA",Tabla7[Mes],O$5))</f>
        <v/>
      </c>
      <c r="P3787" s="39" t="str">
        <f>IF($B3787="","",-SUMIFS(Tabla7[Cantidad],Tabla7[Código del producto],$B3787,Tabla7[Tipo de movimiento],"SALIDA",Tabla7[Mes],P$5))</f>
        <v/>
      </c>
      <c r="Q3787" s="39" t="str">
        <f t="shared" si="177"/>
        <v/>
      </c>
      <c r="R3787" s="51" t="str">
        <f>IF($B3787="","",IFERROR(VLOOKUP($B3787,'ABC rotación'!$C:$G,5,0),"C"))</f>
        <v/>
      </c>
      <c r="S3787" s="41" t="str">
        <f t="shared" si="178"/>
        <v/>
      </c>
      <c r="T3787" s="40" t="str">
        <f t="shared" si="179"/>
        <v/>
      </c>
      <c r="U3787" s="23" t="str">
        <f>IF($B3787="","",VLOOKUP($T3787,Tablas!$X$14:$Y$17,2,1))</f>
        <v/>
      </c>
    </row>
    <row r="3788" spans="2:21" x14ac:dyDescent="0.2">
      <c r="B3788" s="1" t="str">
        <f>IF(Tablas!B3786="","",Tablas!B3786)</f>
        <v/>
      </c>
      <c r="C3788" s="1" t="str">
        <f>IF(Tablas!C3786="","",Tablas!C3786)</f>
        <v/>
      </c>
      <c r="D3788" s="1" t="str">
        <f>IF(Tablas!D3786="","",Tablas!D3786)</f>
        <v/>
      </c>
      <c r="E3788" s="1" t="str">
        <f>IF(Tablas!E3786="","",Tablas!E3786)</f>
        <v/>
      </c>
      <c r="F3788" s="1" t="str">
        <f>IF(Tablas!F3786="","",Tablas!F3786)</f>
        <v/>
      </c>
      <c r="G3788" s="1" t="str">
        <f>IF(Tablas!I3786="","",Tablas!I3786)</f>
        <v/>
      </c>
      <c r="H3788" s="1" t="s">
        <v>911</v>
      </c>
      <c r="I3788" s="39" t="str">
        <f>IF($B3788="","",-SUMIFS(Tabla7[Cantidad],Tabla7[Código del producto],$B3788,Tabla7[Tipo de movimiento],"SALIDA",Tabla7[Mes],I$5))</f>
        <v/>
      </c>
      <c r="J3788" s="39" t="str">
        <f>IF($B3788="","",-SUMIFS(Tabla7[Cantidad],Tabla7[Código del producto],$B3788,Tabla7[Tipo de movimiento],"SALIDA",Tabla7[Mes],J$5))</f>
        <v/>
      </c>
      <c r="K3788" s="39" t="str">
        <f>IF($B3788="","",-SUMIFS(Tabla7[Cantidad],Tabla7[Código del producto],$B3788,Tabla7[Tipo de movimiento],"SALIDA",Tabla7[Mes],K$5))</f>
        <v/>
      </c>
      <c r="L3788" s="39" t="str">
        <f>IF($B3788="","",-SUMIFS(Tabla7[Cantidad],Tabla7[Código del producto],$B3788,Tabla7[Tipo de movimiento],"SALIDA",Tabla7[Mes],L$5))</f>
        <v/>
      </c>
      <c r="M3788" s="39" t="str">
        <f>IF($B3788="","",-SUMIFS(Tabla7[Cantidad],Tabla7[Código del producto],$B3788,Tabla7[Tipo de movimiento],"SALIDA",Tabla7[Mes],M$5))</f>
        <v/>
      </c>
      <c r="N3788" s="39" t="str">
        <f>IF($B3788="","",-SUMIFS(Tabla7[Cantidad],Tabla7[Código del producto],$B3788,Tabla7[Tipo de movimiento],"SALIDA",Tabla7[Mes],N$5))</f>
        <v/>
      </c>
      <c r="O3788" s="39" t="str">
        <f>IF($B3788="","",-SUMIFS(Tabla7[Cantidad],Tabla7[Código del producto],$B3788,Tabla7[Tipo de movimiento],"SALIDA",Tabla7[Mes],O$5))</f>
        <v/>
      </c>
      <c r="P3788" s="39" t="str">
        <f>IF($B3788="","",-SUMIFS(Tabla7[Cantidad],Tabla7[Código del producto],$B3788,Tabla7[Tipo de movimiento],"SALIDA",Tabla7[Mes],P$5))</f>
        <v/>
      </c>
      <c r="Q3788" s="39" t="str">
        <f t="shared" si="177"/>
        <v/>
      </c>
      <c r="R3788" s="51" t="str">
        <f>IF($B3788="","",IFERROR(VLOOKUP($B3788,'ABC rotación'!$C:$G,5,0),"C"))</f>
        <v/>
      </c>
      <c r="S3788" s="41" t="str">
        <f t="shared" si="178"/>
        <v/>
      </c>
      <c r="T3788" s="40" t="str">
        <f t="shared" si="179"/>
        <v/>
      </c>
      <c r="U3788" s="23" t="str">
        <f>IF($B3788="","",VLOOKUP($T3788,Tablas!$X$14:$Y$17,2,1))</f>
        <v/>
      </c>
    </row>
    <row r="3789" spans="2:21" x14ac:dyDescent="0.2">
      <c r="B3789" s="1" t="str">
        <f>IF(Tablas!B3787="","",Tablas!B3787)</f>
        <v/>
      </c>
      <c r="C3789" s="1" t="str">
        <f>IF(Tablas!C3787="","",Tablas!C3787)</f>
        <v/>
      </c>
      <c r="D3789" s="1" t="str">
        <f>IF(Tablas!D3787="","",Tablas!D3787)</f>
        <v/>
      </c>
      <c r="E3789" s="1" t="str">
        <f>IF(Tablas!E3787="","",Tablas!E3787)</f>
        <v/>
      </c>
      <c r="F3789" s="1" t="str">
        <f>IF(Tablas!F3787="","",Tablas!F3787)</f>
        <v/>
      </c>
      <c r="G3789" s="1" t="str">
        <f>IF(Tablas!I3787="","",Tablas!I3787)</f>
        <v/>
      </c>
      <c r="H3789" s="1" t="s">
        <v>911</v>
      </c>
      <c r="I3789" s="39" t="str">
        <f>IF($B3789="","",-SUMIFS(Tabla7[Cantidad],Tabla7[Código del producto],$B3789,Tabla7[Tipo de movimiento],"SALIDA",Tabla7[Mes],I$5))</f>
        <v/>
      </c>
      <c r="J3789" s="39" t="str">
        <f>IF($B3789="","",-SUMIFS(Tabla7[Cantidad],Tabla7[Código del producto],$B3789,Tabla7[Tipo de movimiento],"SALIDA",Tabla7[Mes],J$5))</f>
        <v/>
      </c>
      <c r="K3789" s="39" t="str">
        <f>IF($B3789="","",-SUMIFS(Tabla7[Cantidad],Tabla7[Código del producto],$B3789,Tabla7[Tipo de movimiento],"SALIDA",Tabla7[Mes],K$5))</f>
        <v/>
      </c>
      <c r="L3789" s="39" t="str">
        <f>IF($B3789="","",-SUMIFS(Tabla7[Cantidad],Tabla7[Código del producto],$B3789,Tabla7[Tipo de movimiento],"SALIDA",Tabla7[Mes],L$5))</f>
        <v/>
      </c>
      <c r="M3789" s="39" t="str">
        <f>IF($B3789="","",-SUMIFS(Tabla7[Cantidad],Tabla7[Código del producto],$B3789,Tabla7[Tipo de movimiento],"SALIDA",Tabla7[Mes],M$5))</f>
        <v/>
      </c>
      <c r="N3789" s="39" t="str">
        <f>IF($B3789="","",-SUMIFS(Tabla7[Cantidad],Tabla7[Código del producto],$B3789,Tabla7[Tipo de movimiento],"SALIDA",Tabla7[Mes],N$5))</f>
        <v/>
      </c>
      <c r="O3789" s="39" t="str">
        <f>IF($B3789="","",-SUMIFS(Tabla7[Cantidad],Tabla7[Código del producto],$B3789,Tabla7[Tipo de movimiento],"SALIDA",Tabla7[Mes],O$5))</f>
        <v/>
      </c>
      <c r="P3789" s="39" t="str">
        <f>IF($B3789="","",-SUMIFS(Tabla7[Cantidad],Tabla7[Código del producto],$B3789,Tabla7[Tipo de movimiento],"SALIDA",Tabla7[Mes],P$5))</f>
        <v/>
      </c>
      <c r="Q3789" s="39" t="str">
        <f t="shared" si="177"/>
        <v/>
      </c>
      <c r="R3789" s="51" t="str">
        <f>IF($B3789="","",IFERROR(VLOOKUP($B3789,'ABC rotación'!$C:$G,5,0),"C"))</f>
        <v/>
      </c>
      <c r="S3789" s="41" t="str">
        <f t="shared" si="178"/>
        <v/>
      </c>
      <c r="T3789" s="40" t="str">
        <f t="shared" si="179"/>
        <v/>
      </c>
      <c r="U3789" s="23" t="str">
        <f>IF($B3789="","",VLOOKUP($T3789,Tablas!$X$14:$Y$17,2,1))</f>
        <v/>
      </c>
    </row>
    <row r="3790" spans="2:21" x14ac:dyDescent="0.2">
      <c r="B3790" s="1" t="str">
        <f>IF(Tablas!B3788="","",Tablas!B3788)</f>
        <v/>
      </c>
      <c r="C3790" s="1" t="str">
        <f>IF(Tablas!C3788="","",Tablas!C3788)</f>
        <v/>
      </c>
      <c r="D3790" s="1" t="str">
        <f>IF(Tablas!D3788="","",Tablas!D3788)</f>
        <v/>
      </c>
      <c r="E3790" s="1" t="str">
        <f>IF(Tablas!E3788="","",Tablas!E3788)</f>
        <v/>
      </c>
      <c r="F3790" s="1" t="str">
        <f>IF(Tablas!F3788="","",Tablas!F3788)</f>
        <v/>
      </c>
      <c r="G3790" s="1" t="str">
        <f>IF(Tablas!I3788="","",Tablas!I3788)</f>
        <v/>
      </c>
      <c r="H3790" s="1" t="s">
        <v>911</v>
      </c>
      <c r="I3790" s="39" t="str">
        <f>IF($B3790="","",-SUMIFS(Tabla7[Cantidad],Tabla7[Código del producto],$B3790,Tabla7[Tipo de movimiento],"SALIDA",Tabla7[Mes],I$5))</f>
        <v/>
      </c>
      <c r="J3790" s="39" t="str">
        <f>IF($B3790="","",-SUMIFS(Tabla7[Cantidad],Tabla7[Código del producto],$B3790,Tabla7[Tipo de movimiento],"SALIDA",Tabla7[Mes],J$5))</f>
        <v/>
      </c>
      <c r="K3790" s="39" t="str">
        <f>IF($B3790="","",-SUMIFS(Tabla7[Cantidad],Tabla7[Código del producto],$B3790,Tabla7[Tipo de movimiento],"SALIDA",Tabla7[Mes],K$5))</f>
        <v/>
      </c>
      <c r="L3790" s="39" t="str">
        <f>IF($B3790="","",-SUMIFS(Tabla7[Cantidad],Tabla7[Código del producto],$B3790,Tabla7[Tipo de movimiento],"SALIDA",Tabla7[Mes],L$5))</f>
        <v/>
      </c>
      <c r="M3790" s="39" t="str">
        <f>IF($B3790="","",-SUMIFS(Tabla7[Cantidad],Tabla7[Código del producto],$B3790,Tabla7[Tipo de movimiento],"SALIDA",Tabla7[Mes],M$5))</f>
        <v/>
      </c>
      <c r="N3790" s="39" t="str">
        <f>IF($B3790="","",-SUMIFS(Tabla7[Cantidad],Tabla7[Código del producto],$B3790,Tabla7[Tipo de movimiento],"SALIDA",Tabla7[Mes],N$5))</f>
        <v/>
      </c>
      <c r="O3790" s="39" t="str">
        <f>IF($B3790="","",-SUMIFS(Tabla7[Cantidad],Tabla7[Código del producto],$B3790,Tabla7[Tipo de movimiento],"SALIDA",Tabla7[Mes],O$5))</f>
        <v/>
      </c>
      <c r="P3790" s="39" t="str">
        <f>IF($B3790="","",-SUMIFS(Tabla7[Cantidad],Tabla7[Código del producto],$B3790,Tabla7[Tipo de movimiento],"SALIDA",Tabla7[Mes],P$5))</f>
        <v/>
      </c>
      <c r="Q3790" s="39" t="str">
        <f t="shared" si="177"/>
        <v/>
      </c>
      <c r="R3790" s="51" t="str">
        <f>IF($B3790="","",IFERROR(VLOOKUP($B3790,'ABC rotación'!$C:$G,5,0),"C"))</f>
        <v/>
      </c>
      <c r="S3790" s="41" t="str">
        <f t="shared" si="178"/>
        <v/>
      </c>
      <c r="T3790" s="40" t="str">
        <f t="shared" si="179"/>
        <v/>
      </c>
      <c r="U3790" s="23" t="str">
        <f>IF($B3790="","",VLOOKUP($T3790,Tablas!$X$14:$Y$17,2,1))</f>
        <v/>
      </c>
    </row>
    <row r="3791" spans="2:21" x14ac:dyDescent="0.2">
      <c r="B3791" s="1" t="str">
        <f>IF(Tablas!B3789="","",Tablas!B3789)</f>
        <v/>
      </c>
      <c r="C3791" s="1" t="str">
        <f>IF(Tablas!C3789="","",Tablas!C3789)</f>
        <v/>
      </c>
      <c r="D3791" s="1" t="str">
        <f>IF(Tablas!D3789="","",Tablas!D3789)</f>
        <v/>
      </c>
      <c r="E3791" s="1" t="str">
        <f>IF(Tablas!E3789="","",Tablas!E3789)</f>
        <v/>
      </c>
      <c r="F3791" s="1" t="str">
        <f>IF(Tablas!F3789="","",Tablas!F3789)</f>
        <v/>
      </c>
      <c r="G3791" s="1" t="str">
        <f>IF(Tablas!I3789="","",Tablas!I3789)</f>
        <v/>
      </c>
      <c r="H3791" s="1" t="s">
        <v>911</v>
      </c>
      <c r="I3791" s="39" t="str">
        <f>IF($B3791="","",-SUMIFS(Tabla7[Cantidad],Tabla7[Código del producto],$B3791,Tabla7[Tipo de movimiento],"SALIDA",Tabla7[Mes],I$5))</f>
        <v/>
      </c>
      <c r="J3791" s="39" t="str">
        <f>IF($B3791="","",-SUMIFS(Tabla7[Cantidad],Tabla7[Código del producto],$B3791,Tabla7[Tipo de movimiento],"SALIDA",Tabla7[Mes],J$5))</f>
        <v/>
      </c>
      <c r="K3791" s="39" t="str">
        <f>IF($B3791="","",-SUMIFS(Tabla7[Cantidad],Tabla7[Código del producto],$B3791,Tabla7[Tipo de movimiento],"SALIDA",Tabla7[Mes],K$5))</f>
        <v/>
      </c>
      <c r="L3791" s="39" t="str">
        <f>IF($B3791="","",-SUMIFS(Tabla7[Cantidad],Tabla7[Código del producto],$B3791,Tabla7[Tipo de movimiento],"SALIDA",Tabla7[Mes],L$5))</f>
        <v/>
      </c>
      <c r="M3791" s="39" t="str">
        <f>IF($B3791="","",-SUMIFS(Tabla7[Cantidad],Tabla7[Código del producto],$B3791,Tabla7[Tipo de movimiento],"SALIDA",Tabla7[Mes],M$5))</f>
        <v/>
      </c>
      <c r="N3791" s="39" t="str">
        <f>IF($B3791="","",-SUMIFS(Tabla7[Cantidad],Tabla7[Código del producto],$B3791,Tabla7[Tipo de movimiento],"SALIDA",Tabla7[Mes],N$5))</f>
        <v/>
      </c>
      <c r="O3791" s="39" t="str">
        <f>IF($B3791="","",-SUMIFS(Tabla7[Cantidad],Tabla7[Código del producto],$B3791,Tabla7[Tipo de movimiento],"SALIDA",Tabla7[Mes],O$5))</f>
        <v/>
      </c>
      <c r="P3791" s="39" t="str">
        <f>IF($B3791="","",-SUMIFS(Tabla7[Cantidad],Tabla7[Código del producto],$B3791,Tabla7[Tipo de movimiento],"SALIDA",Tabla7[Mes],P$5))</f>
        <v/>
      </c>
      <c r="Q3791" s="39" t="str">
        <f t="shared" si="177"/>
        <v/>
      </c>
      <c r="R3791" s="51" t="str">
        <f>IF($B3791="","",IFERROR(VLOOKUP($B3791,'ABC rotación'!$C:$G,5,0),"C"))</f>
        <v/>
      </c>
      <c r="S3791" s="41" t="str">
        <f t="shared" si="178"/>
        <v/>
      </c>
      <c r="T3791" s="40" t="str">
        <f t="shared" si="179"/>
        <v/>
      </c>
      <c r="U3791" s="23" t="str">
        <f>IF($B3791="","",VLOOKUP($T3791,Tablas!$X$14:$Y$17,2,1))</f>
        <v/>
      </c>
    </row>
    <row r="3792" spans="2:21" x14ac:dyDescent="0.2">
      <c r="B3792" s="1" t="str">
        <f>IF(Tablas!B3790="","",Tablas!B3790)</f>
        <v/>
      </c>
      <c r="C3792" s="1" t="str">
        <f>IF(Tablas!C3790="","",Tablas!C3790)</f>
        <v/>
      </c>
      <c r="D3792" s="1" t="str">
        <f>IF(Tablas!D3790="","",Tablas!D3790)</f>
        <v/>
      </c>
      <c r="E3792" s="1" t="str">
        <f>IF(Tablas!E3790="","",Tablas!E3790)</f>
        <v/>
      </c>
      <c r="F3792" s="1" t="str">
        <f>IF(Tablas!F3790="","",Tablas!F3790)</f>
        <v/>
      </c>
      <c r="G3792" s="1" t="str">
        <f>IF(Tablas!I3790="","",Tablas!I3790)</f>
        <v/>
      </c>
      <c r="H3792" s="1" t="s">
        <v>911</v>
      </c>
      <c r="I3792" s="39" t="str">
        <f>IF($B3792="","",-SUMIFS(Tabla7[Cantidad],Tabla7[Código del producto],$B3792,Tabla7[Tipo de movimiento],"SALIDA",Tabla7[Mes],I$5))</f>
        <v/>
      </c>
      <c r="J3792" s="39" t="str">
        <f>IF($B3792="","",-SUMIFS(Tabla7[Cantidad],Tabla7[Código del producto],$B3792,Tabla7[Tipo de movimiento],"SALIDA",Tabla7[Mes],J$5))</f>
        <v/>
      </c>
      <c r="K3792" s="39" t="str">
        <f>IF($B3792="","",-SUMIFS(Tabla7[Cantidad],Tabla7[Código del producto],$B3792,Tabla7[Tipo de movimiento],"SALIDA",Tabla7[Mes],K$5))</f>
        <v/>
      </c>
      <c r="L3792" s="39" t="str">
        <f>IF($B3792="","",-SUMIFS(Tabla7[Cantidad],Tabla7[Código del producto],$B3792,Tabla7[Tipo de movimiento],"SALIDA",Tabla7[Mes],L$5))</f>
        <v/>
      </c>
      <c r="M3792" s="39" t="str">
        <f>IF($B3792="","",-SUMIFS(Tabla7[Cantidad],Tabla7[Código del producto],$B3792,Tabla7[Tipo de movimiento],"SALIDA",Tabla7[Mes],M$5))</f>
        <v/>
      </c>
      <c r="N3792" s="39" t="str">
        <f>IF($B3792="","",-SUMIFS(Tabla7[Cantidad],Tabla7[Código del producto],$B3792,Tabla7[Tipo de movimiento],"SALIDA",Tabla7[Mes],N$5))</f>
        <v/>
      </c>
      <c r="O3792" s="39" t="str">
        <f>IF($B3792="","",-SUMIFS(Tabla7[Cantidad],Tabla7[Código del producto],$B3792,Tabla7[Tipo de movimiento],"SALIDA",Tabla7[Mes],O$5))</f>
        <v/>
      </c>
      <c r="P3792" s="39" t="str">
        <f>IF($B3792="","",-SUMIFS(Tabla7[Cantidad],Tabla7[Código del producto],$B3792,Tabla7[Tipo de movimiento],"SALIDA",Tabla7[Mes],P$5))</f>
        <v/>
      </c>
      <c r="Q3792" s="39" t="str">
        <f t="shared" si="177"/>
        <v/>
      </c>
      <c r="R3792" s="51" t="str">
        <f>IF($B3792="","",IFERROR(VLOOKUP($B3792,'ABC rotación'!$C:$G,5,0),"C"))</f>
        <v/>
      </c>
      <c r="S3792" s="41" t="str">
        <f t="shared" si="178"/>
        <v/>
      </c>
      <c r="T3792" s="40" t="str">
        <f t="shared" si="179"/>
        <v/>
      </c>
      <c r="U3792" s="23" t="str">
        <f>IF($B3792="","",VLOOKUP($T3792,Tablas!$X$14:$Y$17,2,1))</f>
        <v/>
      </c>
    </row>
    <row r="3793" spans="2:21" x14ac:dyDescent="0.2">
      <c r="B3793" s="1" t="str">
        <f>IF(Tablas!B3791="","",Tablas!B3791)</f>
        <v/>
      </c>
      <c r="C3793" s="1" t="str">
        <f>IF(Tablas!C3791="","",Tablas!C3791)</f>
        <v/>
      </c>
      <c r="D3793" s="1" t="str">
        <f>IF(Tablas!D3791="","",Tablas!D3791)</f>
        <v/>
      </c>
      <c r="E3793" s="1" t="str">
        <f>IF(Tablas!E3791="","",Tablas!E3791)</f>
        <v/>
      </c>
      <c r="F3793" s="1" t="str">
        <f>IF(Tablas!F3791="","",Tablas!F3791)</f>
        <v/>
      </c>
      <c r="G3793" s="1" t="str">
        <f>IF(Tablas!I3791="","",Tablas!I3791)</f>
        <v/>
      </c>
      <c r="H3793" s="1" t="s">
        <v>911</v>
      </c>
      <c r="I3793" s="39" t="str">
        <f>IF($B3793="","",-SUMIFS(Tabla7[Cantidad],Tabla7[Código del producto],$B3793,Tabla7[Tipo de movimiento],"SALIDA",Tabla7[Mes],I$5))</f>
        <v/>
      </c>
      <c r="J3793" s="39" t="str">
        <f>IF($B3793="","",-SUMIFS(Tabla7[Cantidad],Tabla7[Código del producto],$B3793,Tabla7[Tipo de movimiento],"SALIDA",Tabla7[Mes],J$5))</f>
        <v/>
      </c>
      <c r="K3793" s="39" t="str">
        <f>IF($B3793="","",-SUMIFS(Tabla7[Cantidad],Tabla7[Código del producto],$B3793,Tabla7[Tipo de movimiento],"SALIDA",Tabla7[Mes],K$5))</f>
        <v/>
      </c>
      <c r="L3793" s="39" t="str">
        <f>IF($B3793="","",-SUMIFS(Tabla7[Cantidad],Tabla7[Código del producto],$B3793,Tabla7[Tipo de movimiento],"SALIDA",Tabla7[Mes],L$5))</f>
        <v/>
      </c>
      <c r="M3793" s="39" t="str">
        <f>IF($B3793="","",-SUMIFS(Tabla7[Cantidad],Tabla7[Código del producto],$B3793,Tabla7[Tipo de movimiento],"SALIDA",Tabla7[Mes],M$5))</f>
        <v/>
      </c>
      <c r="N3793" s="39" t="str">
        <f>IF($B3793="","",-SUMIFS(Tabla7[Cantidad],Tabla7[Código del producto],$B3793,Tabla7[Tipo de movimiento],"SALIDA",Tabla7[Mes],N$5))</f>
        <v/>
      </c>
      <c r="O3793" s="39" t="str">
        <f>IF($B3793="","",-SUMIFS(Tabla7[Cantidad],Tabla7[Código del producto],$B3793,Tabla7[Tipo de movimiento],"SALIDA",Tabla7[Mes],O$5))</f>
        <v/>
      </c>
      <c r="P3793" s="39" t="str">
        <f>IF($B3793="","",-SUMIFS(Tabla7[Cantidad],Tabla7[Código del producto],$B3793,Tabla7[Tipo de movimiento],"SALIDA",Tabla7[Mes],P$5))</f>
        <v/>
      </c>
      <c r="Q3793" s="39" t="str">
        <f t="shared" si="177"/>
        <v/>
      </c>
      <c r="R3793" s="51" t="str">
        <f>IF($B3793="","",IFERROR(VLOOKUP($B3793,'ABC rotación'!$C:$G,5,0),"C"))</f>
        <v/>
      </c>
      <c r="S3793" s="41" t="str">
        <f t="shared" si="178"/>
        <v/>
      </c>
      <c r="T3793" s="40" t="str">
        <f t="shared" si="179"/>
        <v/>
      </c>
      <c r="U3793" s="23" t="str">
        <f>IF($B3793="","",VLOOKUP($T3793,Tablas!$X$14:$Y$17,2,1))</f>
        <v/>
      </c>
    </row>
    <row r="3794" spans="2:21" x14ac:dyDescent="0.2">
      <c r="B3794" s="1" t="str">
        <f>IF(Tablas!B3792="","",Tablas!B3792)</f>
        <v/>
      </c>
      <c r="C3794" s="1" t="str">
        <f>IF(Tablas!C3792="","",Tablas!C3792)</f>
        <v/>
      </c>
      <c r="D3794" s="1" t="str">
        <f>IF(Tablas!D3792="","",Tablas!D3792)</f>
        <v/>
      </c>
      <c r="E3794" s="1" t="str">
        <f>IF(Tablas!E3792="","",Tablas!E3792)</f>
        <v/>
      </c>
      <c r="F3794" s="1" t="str">
        <f>IF(Tablas!F3792="","",Tablas!F3792)</f>
        <v/>
      </c>
      <c r="G3794" s="1" t="str">
        <f>IF(Tablas!I3792="","",Tablas!I3792)</f>
        <v/>
      </c>
      <c r="H3794" s="1" t="s">
        <v>911</v>
      </c>
      <c r="I3794" s="39" t="str">
        <f>IF($B3794="","",-SUMIFS(Tabla7[Cantidad],Tabla7[Código del producto],$B3794,Tabla7[Tipo de movimiento],"SALIDA",Tabla7[Mes],I$5))</f>
        <v/>
      </c>
      <c r="J3794" s="39" t="str">
        <f>IF($B3794="","",-SUMIFS(Tabla7[Cantidad],Tabla7[Código del producto],$B3794,Tabla7[Tipo de movimiento],"SALIDA",Tabla7[Mes],J$5))</f>
        <v/>
      </c>
      <c r="K3794" s="39" t="str">
        <f>IF($B3794="","",-SUMIFS(Tabla7[Cantidad],Tabla7[Código del producto],$B3794,Tabla7[Tipo de movimiento],"SALIDA",Tabla7[Mes],K$5))</f>
        <v/>
      </c>
      <c r="L3794" s="39" t="str">
        <f>IF($B3794="","",-SUMIFS(Tabla7[Cantidad],Tabla7[Código del producto],$B3794,Tabla7[Tipo de movimiento],"SALIDA",Tabla7[Mes],L$5))</f>
        <v/>
      </c>
      <c r="M3794" s="39" t="str">
        <f>IF($B3794="","",-SUMIFS(Tabla7[Cantidad],Tabla7[Código del producto],$B3794,Tabla7[Tipo de movimiento],"SALIDA",Tabla7[Mes],M$5))</f>
        <v/>
      </c>
      <c r="N3794" s="39" t="str">
        <f>IF($B3794="","",-SUMIFS(Tabla7[Cantidad],Tabla7[Código del producto],$B3794,Tabla7[Tipo de movimiento],"SALIDA",Tabla7[Mes],N$5))</f>
        <v/>
      </c>
      <c r="O3794" s="39" t="str">
        <f>IF($B3794="","",-SUMIFS(Tabla7[Cantidad],Tabla7[Código del producto],$B3794,Tabla7[Tipo de movimiento],"SALIDA",Tabla7[Mes],O$5))</f>
        <v/>
      </c>
      <c r="P3794" s="39" t="str">
        <f>IF($B3794="","",-SUMIFS(Tabla7[Cantidad],Tabla7[Código del producto],$B3794,Tabla7[Tipo de movimiento],"SALIDA",Tabla7[Mes],P$5))</f>
        <v/>
      </c>
      <c r="Q3794" s="39" t="str">
        <f t="shared" si="177"/>
        <v/>
      </c>
      <c r="R3794" s="51" t="str">
        <f>IF($B3794="","",IFERROR(VLOOKUP($B3794,'ABC rotación'!$C:$G,5,0),"C"))</f>
        <v/>
      </c>
      <c r="S3794" s="41" t="str">
        <f t="shared" si="178"/>
        <v/>
      </c>
      <c r="T3794" s="40" t="str">
        <f t="shared" si="179"/>
        <v/>
      </c>
      <c r="U3794" s="23" t="str">
        <f>IF($B3794="","",VLOOKUP($T3794,Tablas!$X$14:$Y$17,2,1))</f>
        <v/>
      </c>
    </row>
    <row r="3795" spans="2:21" x14ac:dyDescent="0.2">
      <c r="B3795" s="1" t="str">
        <f>IF(Tablas!B3793="","",Tablas!B3793)</f>
        <v/>
      </c>
      <c r="C3795" s="1" t="str">
        <f>IF(Tablas!C3793="","",Tablas!C3793)</f>
        <v/>
      </c>
      <c r="D3795" s="1" t="str">
        <f>IF(Tablas!D3793="","",Tablas!D3793)</f>
        <v/>
      </c>
      <c r="E3795" s="1" t="str">
        <f>IF(Tablas!E3793="","",Tablas!E3793)</f>
        <v/>
      </c>
      <c r="F3795" s="1" t="str">
        <f>IF(Tablas!F3793="","",Tablas!F3793)</f>
        <v/>
      </c>
      <c r="G3795" s="1" t="str">
        <f>IF(Tablas!I3793="","",Tablas!I3793)</f>
        <v/>
      </c>
      <c r="H3795" s="1" t="s">
        <v>911</v>
      </c>
      <c r="I3795" s="39" t="str">
        <f>IF($B3795="","",-SUMIFS(Tabla7[Cantidad],Tabla7[Código del producto],$B3795,Tabla7[Tipo de movimiento],"SALIDA",Tabla7[Mes],I$5))</f>
        <v/>
      </c>
      <c r="J3795" s="39" t="str">
        <f>IF($B3795="","",-SUMIFS(Tabla7[Cantidad],Tabla7[Código del producto],$B3795,Tabla7[Tipo de movimiento],"SALIDA",Tabla7[Mes],J$5))</f>
        <v/>
      </c>
      <c r="K3795" s="39" t="str">
        <f>IF($B3795="","",-SUMIFS(Tabla7[Cantidad],Tabla7[Código del producto],$B3795,Tabla7[Tipo de movimiento],"SALIDA",Tabla7[Mes],K$5))</f>
        <v/>
      </c>
      <c r="L3795" s="39" t="str">
        <f>IF($B3795="","",-SUMIFS(Tabla7[Cantidad],Tabla7[Código del producto],$B3795,Tabla7[Tipo de movimiento],"SALIDA",Tabla7[Mes],L$5))</f>
        <v/>
      </c>
      <c r="M3795" s="39" t="str">
        <f>IF($B3795="","",-SUMIFS(Tabla7[Cantidad],Tabla7[Código del producto],$B3795,Tabla7[Tipo de movimiento],"SALIDA",Tabla7[Mes],M$5))</f>
        <v/>
      </c>
      <c r="N3795" s="39" t="str">
        <f>IF($B3795="","",-SUMIFS(Tabla7[Cantidad],Tabla7[Código del producto],$B3795,Tabla7[Tipo de movimiento],"SALIDA",Tabla7[Mes],N$5))</f>
        <v/>
      </c>
      <c r="O3795" s="39" t="str">
        <f>IF($B3795="","",-SUMIFS(Tabla7[Cantidad],Tabla7[Código del producto],$B3795,Tabla7[Tipo de movimiento],"SALIDA",Tabla7[Mes],O$5))</f>
        <v/>
      </c>
      <c r="P3795" s="39" t="str">
        <f>IF($B3795="","",-SUMIFS(Tabla7[Cantidad],Tabla7[Código del producto],$B3795,Tabla7[Tipo de movimiento],"SALIDA",Tabla7[Mes],P$5))</f>
        <v/>
      </c>
      <c r="Q3795" s="39" t="str">
        <f t="shared" si="177"/>
        <v/>
      </c>
      <c r="R3795" s="51" t="str">
        <f>IF($B3795="","",IFERROR(VLOOKUP($B3795,'ABC rotación'!$C:$G,5,0),"C"))</f>
        <v/>
      </c>
      <c r="S3795" s="41" t="str">
        <f t="shared" si="178"/>
        <v/>
      </c>
      <c r="T3795" s="40" t="str">
        <f t="shared" si="179"/>
        <v/>
      </c>
      <c r="U3795" s="23" t="str">
        <f>IF($B3795="","",VLOOKUP($T3795,Tablas!$X$14:$Y$17,2,1))</f>
        <v/>
      </c>
    </row>
    <row r="3796" spans="2:21" x14ac:dyDescent="0.2">
      <c r="B3796" s="1" t="str">
        <f>IF(Tablas!B3794="","",Tablas!B3794)</f>
        <v/>
      </c>
      <c r="C3796" s="1" t="str">
        <f>IF(Tablas!C3794="","",Tablas!C3794)</f>
        <v/>
      </c>
      <c r="D3796" s="1" t="str">
        <f>IF(Tablas!D3794="","",Tablas!D3794)</f>
        <v/>
      </c>
      <c r="E3796" s="1" t="str">
        <f>IF(Tablas!E3794="","",Tablas!E3794)</f>
        <v/>
      </c>
      <c r="F3796" s="1" t="str">
        <f>IF(Tablas!F3794="","",Tablas!F3794)</f>
        <v/>
      </c>
      <c r="G3796" s="1" t="str">
        <f>IF(Tablas!I3794="","",Tablas!I3794)</f>
        <v/>
      </c>
      <c r="H3796" s="1" t="s">
        <v>911</v>
      </c>
      <c r="I3796" s="39" t="str">
        <f>IF($B3796="","",-SUMIFS(Tabla7[Cantidad],Tabla7[Código del producto],$B3796,Tabla7[Tipo de movimiento],"SALIDA",Tabla7[Mes],I$5))</f>
        <v/>
      </c>
      <c r="J3796" s="39" t="str">
        <f>IF($B3796="","",-SUMIFS(Tabla7[Cantidad],Tabla7[Código del producto],$B3796,Tabla7[Tipo de movimiento],"SALIDA",Tabla7[Mes],J$5))</f>
        <v/>
      </c>
      <c r="K3796" s="39" t="str">
        <f>IF($B3796="","",-SUMIFS(Tabla7[Cantidad],Tabla7[Código del producto],$B3796,Tabla7[Tipo de movimiento],"SALIDA",Tabla7[Mes],K$5))</f>
        <v/>
      </c>
      <c r="L3796" s="39" t="str">
        <f>IF($B3796="","",-SUMIFS(Tabla7[Cantidad],Tabla7[Código del producto],$B3796,Tabla7[Tipo de movimiento],"SALIDA",Tabla7[Mes],L$5))</f>
        <v/>
      </c>
      <c r="M3796" s="39" t="str">
        <f>IF($B3796="","",-SUMIFS(Tabla7[Cantidad],Tabla7[Código del producto],$B3796,Tabla7[Tipo de movimiento],"SALIDA",Tabla7[Mes],M$5))</f>
        <v/>
      </c>
      <c r="N3796" s="39" t="str">
        <f>IF($B3796="","",-SUMIFS(Tabla7[Cantidad],Tabla7[Código del producto],$B3796,Tabla7[Tipo de movimiento],"SALIDA",Tabla7[Mes],N$5))</f>
        <v/>
      </c>
      <c r="O3796" s="39" t="str">
        <f>IF($B3796="","",-SUMIFS(Tabla7[Cantidad],Tabla7[Código del producto],$B3796,Tabla7[Tipo de movimiento],"SALIDA",Tabla7[Mes],O$5))</f>
        <v/>
      </c>
      <c r="P3796" s="39" t="str">
        <f>IF($B3796="","",-SUMIFS(Tabla7[Cantidad],Tabla7[Código del producto],$B3796,Tabla7[Tipo de movimiento],"SALIDA",Tabla7[Mes],P$5))</f>
        <v/>
      </c>
      <c r="Q3796" s="39" t="str">
        <f t="shared" si="177"/>
        <v/>
      </c>
      <c r="R3796" s="51" t="str">
        <f>IF($B3796="","",IFERROR(VLOOKUP($B3796,'ABC rotación'!$C:$G,5,0),"C"))</f>
        <v/>
      </c>
      <c r="S3796" s="41" t="str">
        <f t="shared" si="178"/>
        <v/>
      </c>
      <c r="T3796" s="40" t="str">
        <f t="shared" si="179"/>
        <v/>
      </c>
      <c r="U3796" s="23" t="str">
        <f>IF($B3796="","",VLOOKUP($T3796,Tablas!$X$14:$Y$17,2,1))</f>
        <v/>
      </c>
    </row>
    <row r="3797" spans="2:21" x14ac:dyDescent="0.2">
      <c r="B3797" s="1" t="str">
        <f>IF(Tablas!B3795="","",Tablas!B3795)</f>
        <v/>
      </c>
      <c r="C3797" s="1" t="str">
        <f>IF(Tablas!C3795="","",Tablas!C3795)</f>
        <v/>
      </c>
      <c r="D3797" s="1" t="str">
        <f>IF(Tablas!D3795="","",Tablas!D3795)</f>
        <v/>
      </c>
      <c r="E3797" s="1" t="str">
        <f>IF(Tablas!E3795="","",Tablas!E3795)</f>
        <v/>
      </c>
      <c r="F3797" s="1" t="str">
        <f>IF(Tablas!F3795="","",Tablas!F3795)</f>
        <v/>
      </c>
      <c r="G3797" s="1" t="str">
        <f>IF(Tablas!I3795="","",Tablas!I3795)</f>
        <v/>
      </c>
      <c r="H3797" s="1" t="s">
        <v>911</v>
      </c>
      <c r="I3797" s="39" t="str">
        <f>IF($B3797="","",-SUMIFS(Tabla7[Cantidad],Tabla7[Código del producto],$B3797,Tabla7[Tipo de movimiento],"SALIDA",Tabla7[Mes],I$5))</f>
        <v/>
      </c>
      <c r="J3797" s="39" t="str">
        <f>IF($B3797="","",-SUMIFS(Tabla7[Cantidad],Tabla7[Código del producto],$B3797,Tabla7[Tipo de movimiento],"SALIDA",Tabla7[Mes],J$5))</f>
        <v/>
      </c>
      <c r="K3797" s="39" t="str">
        <f>IF($B3797="","",-SUMIFS(Tabla7[Cantidad],Tabla7[Código del producto],$B3797,Tabla7[Tipo de movimiento],"SALIDA",Tabla7[Mes],K$5))</f>
        <v/>
      </c>
      <c r="L3797" s="39" t="str">
        <f>IF($B3797="","",-SUMIFS(Tabla7[Cantidad],Tabla7[Código del producto],$B3797,Tabla7[Tipo de movimiento],"SALIDA",Tabla7[Mes],L$5))</f>
        <v/>
      </c>
      <c r="M3797" s="39" t="str">
        <f>IF($B3797="","",-SUMIFS(Tabla7[Cantidad],Tabla7[Código del producto],$B3797,Tabla7[Tipo de movimiento],"SALIDA",Tabla7[Mes],M$5))</f>
        <v/>
      </c>
      <c r="N3797" s="39" t="str">
        <f>IF($B3797="","",-SUMIFS(Tabla7[Cantidad],Tabla7[Código del producto],$B3797,Tabla7[Tipo de movimiento],"SALIDA",Tabla7[Mes],N$5))</f>
        <v/>
      </c>
      <c r="O3797" s="39" t="str">
        <f>IF($B3797="","",-SUMIFS(Tabla7[Cantidad],Tabla7[Código del producto],$B3797,Tabla7[Tipo de movimiento],"SALIDA",Tabla7[Mes],O$5))</f>
        <v/>
      </c>
      <c r="P3797" s="39" t="str">
        <f>IF($B3797="","",-SUMIFS(Tabla7[Cantidad],Tabla7[Código del producto],$B3797,Tabla7[Tipo de movimiento],"SALIDA",Tabla7[Mes],P$5))</f>
        <v/>
      </c>
      <c r="Q3797" s="39" t="str">
        <f t="shared" si="177"/>
        <v/>
      </c>
      <c r="R3797" s="51" t="str">
        <f>IF($B3797="","",IFERROR(VLOOKUP($B3797,'ABC rotación'!$C:$G,5,0),"C"))</f>
        <v/>
      </c>
      <c r="S3797" s="41" t="str">
        <f t="shared" si="178"/>
        <v/>
      </c>
      <c r="T3797" s="40" t="str">
        <f t="shared" si="179"/>
        <v/>
      </c>
      <c r="U3797" s="23" t="str">
        <f>IF($B3797="","",VLOOKUP($T3797,Tablas!$X$14:$Y$17,2,1))</f>
        <v/>
      </c>
    </row>
    <row r="3798" spans="2:21" x14ac:dyDescent="0.2">
      <c r="B3798" s="1" t="str">
        <f>IF(Tablas!B3796="","",Tablas!B3796)</f>
        <v/>
      </c>
      <c r="C3798" s="1" t="str">
        <f>IF(Tablas!C3796="","",Tablas!C3796)</f>
        <v/>
      </c>
      <c r="D3798" s="1" t="str">
        <f>IF(Tablas!D3796="","",Tablas!D3796)</f>
        <v/>
      </c>
      <c r="E3798" s="1" t="str">
        <f>IF(Tablas!E3796="","",Tablas!E3796)</f>
        <v/>
      </c>
      <c r="F3798" s="1" t="str">
        <f>IF(Tablas!F3796="","",Tablas!F3796)</f>
        <v/>
      </c>
      <c r="G3798" s="1" t="str">
        <f>IF(Tablas!I3796="","",Tablas!I3796)</f>
        <v/>
      </c>
      <c r="H3798" s="1" t="s">
        <v>911</v>
      </c>
      <c r="I3798" s="39" t="str">
        <f>IF($B3798="","",-SUMIFS(Tabla7[Cantidad],Tabla7[Código del producto],$B3798,Tabla7[Tipo de movimiento],"SALIDA",Tabla7[Mes],I$5))</f>
        <v/>
      </c>
      <c r="J3798" s="39" t="str">
        <f>IF($B3798="","",-SUMIFS(Tabla7[Cantidad],Tabla7[Código del producto],$B3798,Tabla7[Tipo de movimiento],"SALIDA",Tabla7[Mes],J$5))</f>
        <v/>
      </c>
      <c r="K3798" s="39" t="str">
        <f>IF($B3798="","",-SUMIFS(Tabla7[Cantidad],Tabla7[Código del producto],$B3798,Tabla7[Tipo de movimiento],"SALIDA",Tabla7[Mes],K$5))</f>
        <v/>
      </c>
      <c r="L3798" s="39" t="str">
        <f>IF($B3798="","",-SUMIFS(Tabla7[Cantidad],Tabla7[Código del producto],$B3798,Tabla7[Tipo de movimiento],"SALIDA",Tabla7[Mes],L$5))</f>
        <v/>
      </c>
      <c r="M3798" s="39" t="str">
        <f>IF($B3798="","",-SUMIFS(Tabla7[Cantidad],Tabla7[Código del producto],$B3798,Tabla7[Tipo de movimiento],"SALIDA",Tabla7[Mes],M$5))</f>
        <v/>
      </c>
      <c r="N3798" s="39" t="str">
        <f>IF($B3798="","",-SUMIFS(Tabla7[Cantidad],Tabla7[Código del producto],$B3798,Tabla7[Tipo de movimiento],"SALIDA",Tabla7[Mes],N$5))</f>
        <v/>
      </c>
      <c r="O3798" s="39" t="str">
        <f>IF($B3798="","",-SUMIFS(Tabla7[Cantidad],Tabla7[Código del producto],$B3798,Tabla7[Tipo de movimiento],"SALIDA",Tabla7[Mes],O$5))</f>
        <v/>
      </c>
      <c r="P3798" s="39" t="str">
        <f>IF($B3798="","",-SUMIFS(Tabla7[Cantidad],Tabla7[Código del producto],$B3798,Tabla7[Tipo de movimiento],"SALIDA",Tabla7[Mes],P$5))</f>
        <v/>
      </c>
      <c r="Q3798" s="39" t="str">
        <f t="shared" si="177"/>
        <v/>
      </c>
      <c r="R3798" s="51" t="str">
        <f>IF($B3798="","",IFERROR(VLOOKUP($B3798,'ABC rotación'!$C:$G,5,0),"C"))</f>
        <v/>
      </c>
      <c r="S3798" s="41" t="str">
        <f t="shared" si="178"/>
        <v/>
      </c>
      <c r="T3798" s="40" t="str">
        <f t="shared" si="179"/>
        <v/>
      </c>
      <c r="U3798" s="23" t="str">
        <f>IF($B3798="","",VLOOKUP($T3798,Tablas!$X$14:$Y$17,2,1))</f>
        <v/>
      </c>
    </row>
    <row r="3799" spans="2:21" x14ac:dyDescent="0.2">
      <c r="B3799" s="1" t="str">
        <f>IF(Tablas!B3797="","",Tablas!B3797)</f>
        <v/>
      </c>
      <c r="C3799" s="1" t="str">
        <f>IF(Tablas!C3797="","",Tablas!C3797)</f>
        <v/>
      </c>
      <c r="D3799" s="1" t="str">
        <f>IF(Tablas!D3797="","",Tablas!D3797)</f>
        <v/>
      </c>
      <c r="E3799" s="1" t="str">
        <f>IF(Tablas!E3797="","",Tablas!E3797)</f>
        <v/>
      </c>
      <c r="F3799" s="1" t="str">
        <f>IF(Tablas!F3797="","",Tablas!F3797)</f>
        <v/>
      </c>
      <c r="G3799" s="1" t="str">
        <f>IF(Tablas!I3797="","",Tablas!I3797)</f>
        <v/>
      </c>
      <c r="H3799" s="1" t="s">
        <v>911</v>
      </c>
      <c r="I3799" s="39" t="str">
        <f>IF($B3799="","",-SUMIFS(Tabla7[Cantidad],Tabla7[Código del producto],$B3799,Tabla7[Tipo de movimiento],"SALIDA",Tabla7[Mes],I$5))</f>
        <v/>
      </c>
      <c r="J3799" s="39" t="str">
        <f>IF($B3799="","",-SUMIFS(Tabla7[Cantidad],Tabla7[Código del producto],$B3799,Tabla7[Tipo de movimiento],"SALIDA",Tabla7[Mes],J$5))</f>
        <v/>
      </c>
      <c r="K3799" s="39" t="str">
        <f>IF($B3799="","",-SUMIFS(Tabla7[Cantidad],Tabla7[Código del producto],$B3799,Tabla7[Tipo de movimiento],"SALIDA",Tabla7[Mes],K$5))</f>
        <v/>
      </c>
      <c r="L3799" s="39" t="str">
        <f>IF($B3799="","",-SUMIFS(Tabla7[Cantidad],Tabla7[Código del producto],$B3799,Tabla7[Tipo de movimiento],"SALIDA",Tabla7[Mes],L$5))</f>
        <v/>
      </c>
      <c r="M3799" s="39" t="str">
        <f>IF($B3799="","",-SUMIFS(Tabla7[Cantidad],Tabla7[Código del producto],$B3799,Tabla7[Tipo de movimiento],"SALIDA",Tabla7[Mes],M$5))</f>
        <v/>
      </c>
      <c r="N3799" s="39" t="str">
        <f>IF($B3799="","",-SUMIFS(Tabla7[Cantidad],Tabla7[Código del producto],$B3799,Tabla7[Tipo de movimiento],"SALIDA",Tabla7[Mes],N$5))</f>
        <v/>
      </c>
      <c r="O3799" s="39" t="str">
        <f>IF($B3799="","",-SUMIFS(Tabla7[Cantidad],Tabla7[Código del producto],$B3799,Tabla7[Tipo de movimiento],"SALIDA",Tabla7[Mes],O$5))</f>
        <v/>
      </c>
      <c r="P3799" s="39" t="str">
        <f>IF($B3799="","",-SUMIFS(Tabla7[Cantidad],Tabla7[Código del producto],$B3799,Tabla7[Tipo de movimiento],"SALIDA",Tabla7[Mes],P$5))</f>
        <v/>
      </c>
      <c r="Q3799" s="39" t="str">
        <f t="shared" si="177"/>
        <v/>
      </c>
      <c r="R3799" s="51" t="str">
        <f>IF($B3799="","",IFERROR(VLOOKUP($B3799,'ABC rotación'!$C:$G,5,0),"C"))</f>
        <v/>
      </c>
      <c r="S3799" s="41" t="str">
        <f t="shared" si="178"/>
        <v/>
      </c>
      <c r="T3799" s="40" t="str">
        <f t="shared" si="179"/>
        <v/>
      </c>
      <c r="U3799" s="23" t="str">
        <f>IF($B3799="","",VLOOKUP($T3799,Tablas!$X$14:$Y$17,2,1))</f>
        <v/>
      </c>
    </row>
    <row r="3800" spans="2:21" x14ac:dyDescent="0.2">
      <c r="B3800" s="1" t="str">
        <f>IF(Tablas!B3798="","",Tablas!B3798)</f>
        <v/>
      </c>
      <c r="C3800" s="1" t="str">
        <f>IF(Tablas!C3798="","",Tablas!C3798)</f>
        <v/>
      </c>
      <c r="D3800" s="1" t="str">
        <f>IF(Tablas!D3798="","",Tablas!D3798)</f>
        <v/>
      </c>
      <c r="E3800" s="1" t="str">
        <f>IF(Tablas!E3798="","",Tablas!E3798)</f>
        <v/>
      </c>
      <c r="F3800" s="1" t="str">
        <f>IF(Tablas!F3798="","",Tablas!F3798)</f>
        <v/>
      </c>
      <c r="G3800" s="1" t="str">
        <f>IF(Tablas!I3798="","",Tablas!I3798)</f>
        <v/>
      </c>
      <c r="H3800" s="1" t="s">
        <v>911</v>
      </c>
      <c r="I3800" s="39" t="str">
        <f>IF($B3800="","",-SUMIFS(Tabla7[Cantidad],Tabla7[Código del producto],$B3800,Tabla7[Tipo de movimiento],"SALIDA",Tabla7[Mes],I$5))</f>
        <v/>
      </c>
      <c r="J3800" s="39" t="str">
        <f>IF($B3800="","",-SUMIFS(Tabla7[Cantidad],Tabla7[Código del producto],$B3800,Tabla7[Tipo de movimiento],"SALIDA",Tabla7[Mes],J$5))</f>
        <v/>
      </c>
      <c r="K3800" s="39" t="str">
        <f>IF($B3800="","",-SUMIFS(Tabla7[Cantidad],Tabla7[Código del producto],$B3800,Tabla7[Tipo de movimiento],"SALIDA",Tabla7[Mes],K$5))</f>
        <v/>
      </c>
      <c r="L3800" s="39" t="str">
        <f>IF($B3800="","",-SUMIFS(Tabla7[Cantidad],Tabla7[Código del producto],$B3800,Tabla7[Tipo de movimiento],"SALIDA",Tabla7[Mes],L$5))</f>
        <v/>
      </c>
      <c r="M3800" s="39" t="str">
        <f>IF($B3800="","",-SUMIFS(Tabla7[Cantidad],Tabla7[Código del producto],$B3800,Tabla7[Tipo de movimiento],"SALIDA",Tabla7[Mes],M$5))</f>
        <v/>
      </c>
      <c r="N3800" s="39" t="str">
        <f>IF($B3800="","",-SUMIFS(Tabla7[Cantidad],Tabla7[Código del producto],$B3800,Tabla7[Tipo de movimiento],"SALIDA",Tabla7[Mes],N$5))</f>
        <v/>
      </c>
      <c r="O3800" s="39" t="str">
        <f>IF($B3800="","",-SUMIFS(Tabla7[Cantidad],Tabla7[Código del producto],$B3800,Tabla7[Tipo de movimiento],"SALIDA",Tabla7[Mes],O$5))</f>
        <v/>
      </c>
      <c r="P3800" s="39" t="str">
        <f>IF($B3800="","",-SUMIFS(Tabla7[Cantidad],Tabla7[Código del producto],$B3800,Tabla7[Tipo de movimiento],"SALIDA",Tabla7[Mes],P$5))</f>
        <v/>
      </c>
      <c r="Q3800" s="39" t="str">
        <f t="shared" si="177"/>
        <v/>
      </c>
      <c r="R3800" s="51" t="str">
        <f>IF($B3800="","",IFERROR(VLOOKUP($B3800,'ABC rotación'!$C:$G,5,0),"C"))</f>
        <v/>
      </c>
      <c r="S3800" s="41" t="str">
        <f t="shared" si="178"/>
        <v/>
      </c>
      <c r="T3800" s="40" t="str">
        <f t="shared" si="179"/>
        <v/>
      </c>
      <c r="U3800" s="23" t="str">
        <f>IF($B3800="","",VLOOKUP($T3800,Tablas!$X$14:$Y$17,2,1))</f>
        <v/>
      </c>
    </row>
    <row r="3801" spans="2:21" x14ac:dyDescent="0.2">
      <c r="B3801" s="1" t="str">
        <f>IF(Tablas!B3799="","",Tablas!B3799)</f>
        <v/>
      </c>
      <c r="C3801" s="1" t="str">
        <f>IF(Tablas!C3799="","",Tablas!C3799)</f>
        <v/>
      </c>
      <c r="D3801" s="1" t="str">
        <f>IF(Tablas!D3799="","",Tablas!D3799)</f>
        <v/>
      </c>
      <c r="E3801" s="1" t="str">
        <f>IF(Tablas!E3799="","",Tablas!E3799)</f>
        <v/>
      </c>
      <c r="F3801" s="1" t="str">
        <f>IF(Tablas!F3799="","",Tablas!F3799)</f>
        <v/>
      </c>
      <c r="G3801" s="1" t="str">
        <f>IF(Tablas!I3799="","",Tablas!I3799)</f>
        <v/>
      </c>
      <c r="H3801" s="1" t="s">
        <v>911</v>
      </c>
      <c r="I3801" s="39" t="str">
        <f>IF($B3801="","",-SUMIFS(Tabla7[Cantidad],Tabla7[Código del producto],$B3801,Tabla7[Tipo de movimiento],"SALIDA",Tabla7[Mes],I$5))</f>
        <v/>
      </c>
      <c r="J3801" s="39" t="str">
        <f>IF($B3801="","",-SUMIFS(Tabla7[Cantidad],Tabla7[Código del producto],$B3801,Tabla7[Tipo de movimiento],"SALIDA",Tabla7[Mes],J$5))</f>
        <v/>
      </c>
      <c r="K3801" s="39" t="str">
        <f>IF($B3801="","",-SUMIFS(Tabla7[Cantidad],Tabla7[Código del producto],$B3801,Tabla7[Tipo de movimiento],"SALIDA",Tabla7[Mes],K$5))</f>
        <v/>
      </c>
      <c r="L3801" s="39" t="str">
        <f>IF($B3801="","",-SUMIFS(Tabla7[Cantidad],Tabla7[Código del producto],$B3801,Tabla7[Tipo de movimiento],"SALIDA",Tabla7[Mes],L$5))</f>
        <v/>
      </c>
      <c r="M3801" s="39" t="str">
        <f>IF($B3801="","",-SUMIFS(Tabla7[Cantidad],Tabla7[Código del producto],$B3801,Tabla7[Tipo de movimiento],"SALIDA",Tabla7[Mes],M$5))</f>
        <v/>
      </c>
      <c r="N3801" s="39" t="str">
        <f>IF($B3801="","",-SUMIFS(Tabla7[Cantidad],Tabla7[Código del producto],$B3801,Tabla7[Tipo de movimiento],"SALIDA",Tabla7[Mes],N$5))</f>
        <v/>
      </c>
      <c r="O3801" s="39" t="str">
        <f>IF($B3801="","",-SUMIFS(Tabla7[Cantidad],Tabla7[Código del producto],$B3801,Tabla7[Tipo de movimiento],"SALIDA",Tabla7[Mes],O$5))</f>
        <v/>
      </c>
      <c r="P3801" s="39" t="str">
        <f>IF($B3801="","",-SUMIFS(Tabla7[Cantidad],Tabla7[Código del producto],$B3801,Tabla7[Tipo de movimiento],"SALIDA",Tabla7[Mes],P$5))</f>
        <v/>
      </c>
      <c r="Q3801" s="39" t="str">
        <f t="shared" si="177"/>
        <v/>
      </c>
      <c r="R3801" s="51" t="str">
        <f>IF($B3801="","",IFERROR(VLOOKUP($B3801,'ABC rotación'!$C:$G,5,0),"C"))</f>
        <v/>
      </c>
      <c r="S3801" s="41" t="str">
        <f t="shared" si="178"/>
        <v/>
      </c>
      <c r="T3801" s="40" t="str">
        <f t="shared" si="179"/>
        <v/>
      </c>
      <c r="U3801" s="23" t="str">
        <f>IF($B3801="","",VLOOKUP($T3801,Tablas!$X$14:$Y$17,2,1))</f>
        <v/>
      </c>
    </row>
    <row r="3802" spans="2:21" x14ac:dyDescent="0.2">
      <c r="B3802" s="1" t="str">
        <f>IF(Tablas!B3800="","",Tablas!B3800)</f>
        <v/>
      </c>
      <c r="C3802" s="1" t="str">
        <f>IF(Tablas!C3800="","",Tablas!C3800)</f>
        <v/>
      </c>
      <c r="D3802" s="1" t="str">
        <f>IF(Tablas!D3800="","",Tablas!D3800)</f>
        <v/>
      </c>
      <c r="E3802" s="1" t="str">
        <f>IF(Tablas!E3800="","",Tablas!E3800)</f>
        <v/>
      </c>
      <c r="F3802" s="1" t="str">
        <f>IF(Tablas!F3800="","",Tablas!F3800)</f>
        <v/>
      </c>
      <c r="G3802" s="1" t="str">
        <f>IF(Tablas!I3800="","",Tablas!I3800)</f>
        <v/>
      </c>
      <c r="H3802" s="1" t="s">
        <v>911</v>
      </c>
      <c r="I3802" s="39" t="str">
        <f>IF($B3802="","",-SUMIFS(Tabla7[Cantidad],Tabla7[Código del producto],$B3802,Tabla7[Tipo de movimiento],"SALIDA",Tabla7[Mes],I$5))</f>
        <v/>
      </c>
      <c r="J3802" s="39" t="str">
        <f>IF($B3802="","",-SUMIFS(Tabla7[Cantidad],Tabla7[Código del producto],$B3802,Tabla7[Tipo de movimiento],"SALIDA",Tabla7[Mes],J$5))</f>
        <v/>
      </c>
      <c r="K3802" s="39" t="str">
        <f>IF($B3802="","",-SUMIFS(Tabla7[Cantidad],Tabla7[Código del producto],$B3802,Tabla7[Tipo de movimiento],"SALIDA",Tabla7[Mes],K$5))</f>
        <v/>
      </c>
      <c r="L3802" s="39" t="str">
        <f>IF($B3802="","",-SUMIFS(Tabla7[Cantidad],Tabla7[Código del producto],$B3802,Tabla7[Tipo de movimiento],"SALIDA",Tabla7[Mes],L$5))</f>
        <v/>
      </c>
      <c r="M3802" s="39" t="str">
        <f>IF($B3802="","",-SUMIFS(Tabla7[Cantidad],Tabla7[Código del producto],$B3802,Tabla7[Tipo de movimiento],"SALIDA",Tabla7[Mes],M$5))</f>
        <v/>
      </c>
      <c r="N3802" s="39" t="str">
        <f>IF($B3802="","",-SUMIFS(Tabla7[Cantidad],Tabla7[Código del producto],$B3802,Tabla7[Tipo de movimiento],"SALIDA",Tabla7[Mes],N$5))</f>
        <v/>
      </c>
      <c r="O3802" s="39" t="str">
        <f>IF($B3802="","",-SUMIFS(Tabla7[Cantidad],Tabla7[Código del producto],$B3802,Tabla7[Tipo de movimiento],"SALIDA",Tabla7[Mes],O$5))</f>
        <v/>
      </c>
      <c r="P3802" s="39" t="str">
        <f>IF($B3802="","",-SUMIFS(Tabla7[Cantidad],Tabla7[Código del producto],$B3802,Tabla7[Tipo de movimiento],"SALIDA",Tabla7[Mes],P$5))</f>
        <v/>
      </c>
      <c r="Q3802" s="39" t="str">
        <f t="shared" si="177"/>
        <v/>
      </c>
      <c r="R3802" s="51" t="str">
        <f>IF($B3802="","",IFERROR(VLOOKUP($B3802,'ABC rotación'!$C:$G,5,0),"C"))</f>
        <v/>
      </c>
      <c r="S3802" s="41" t="str">
        <f t="shared" si="178"/>
        <v/>
      </c>
      <c r="T3802" s="40" t="str">
        <f t="shared" si="179"/>
        <v/>
      </c>
      <c r="U3802" s="23" t="str">
        <f>IF($B3802="","",VLOOKUP($T3802,Tablas!$X$14:$Y$17,2,1))</f>
        <v/>
      </c>
    </row>
    <row r="3803" spans="2:21" x14ac:dyDescent="0.2">
      <c r="B3803" s="1" t="str">
        <f>IF(Tablas!B3801="","",Tablas!B3801)</f>
        <v/>
      </c>
      <c r="C3803" s="1" t="str">
        <f>IF(Tablas!C3801="","",Tablas!C3801)</f>
        <v/>
      </c>
      <c r="D3803" s="1" t="str">
        <f>IF(Tablas!D3801="","",Tablas!D3801)</f>
        <v/>
      </c>
      <c r="E3803" s="1" t="str">
        <f>IF(Tablas!E3801="","",Tablas!E3801)</f>
        <v/>
      </c>
      <c r="F3803" s="1" t="str">
        <f>IF(Tablas!F3801="","",Tablas!F3801)</f>
        <v/>
      </c>
      <c r="G3803" s="1" t="str">
        <f>IF(Tablas!I3801="","",Tablas!I3801)</f>
        <v/>
      </c>
      <c r="H3803" s="1" t="s">
        <v>911</v>
      </c>
      <c r="I3803" s="39" t="str">
        <f>IF($B3803="","",-SUMIFS(Tabla7[Cantidad],Tabla7[Código del producto],$B3803,Tabla7[Tipo de movimiento],"SALIDA",Tabla7[Mes],I$5))</f>
        <v/>
      </c>
      <c r="J3803" s="39" t="str">
        <f>IF($B3803="","",-SUMIFS(Tabla7[Cantidad],Tabla7[Código del producto],$B3803,Tabla7[Tipo de movimiento],"SALIDA",Tabla7[Mes],J$5))</f>
        <v/>
      </c>
      <c r="K3803" s="39" t="str">
        <f>IF($B3803="","",-SUMIFS(Tabla7[Cantidad],Tabla7[Código del producto],$B3803,Tabla7[Tipo de movimiento],"SALIDA",Tabla7[Mes],K$5))</f>
        <v/>
      </c>
      <c r="L3803" s="39" t="str">
        <f>IF($B3803="","",-SUMIFS(Tabla7[Cantidad],Tabla7[Código del producto],$B3803,Tabla7[Tipo de movimiento],"SALIDA",Tabla7[Mes],L$5))</f>
        <v/>
      </c>
      <c r="M3803" s="39" t="str">
        <f>IF($B3803="","",-SUMIFS(Tabla7[Cantidad],Tabla7[Código del producto],$B3803,Tabla7[Tipo de movimiento],"SALIDA",Tabla7[Mes],M$5))</f>
        <v/>
      </c>
      <c r="N3803" s="39" t="str">
        <f>IF($B3803="","",-SUMIFS(Tabla7[Cantidad],Tabla7[Código del producto],$B3803,Tabla7[Tipo de movimiento],"SALIDA",Tabla7[Mes],N$5))</f>
        <v/>
      </c>
      <c r="O3803" s="39" t="str">
        <f>IF($B3803="","",-SUMIFS(Tabla7[Cantidad],Tabla7[Código del producto],$B3803,Tabla7[Tipo de movimiento],"SALIDA",Tabla7[Mes],O$5))</f>
        <v/>
      </c>
      <c r="P3803" s="39" t="str">
        <f>IF($B3803="","",-SUMIFS(Tabla7[Cantidad],Tabla7[Código del producto],$B3803,Tabla7[Tipo de movimiento],"SALIDA",Tabla7[Mes],P$5))</f>
        <v/>
      </c>
      <c r="Q3803" s="39" t="str">
        <f t="shared" si="177"/>
        <v/>
      </c>
      <c r="R3803" s="51" t="str">
        <f>IF($B3803="","",IFERROR(VLOOKUP($B3803,'ABC rotación'!$C:$G,5,0),"C"))</f>
        <v/>
      </c>
      <c r="S3803" s="41" t="str">
        <f t="shared" si="178"/>
        <v/>
      </c>
      <c r="T3803" s="40" t="str">
        <f t="shared" si="179"/>
        <v/>
      </c>
      <c r="U3803" s="23" t="str">
        <f>IF($B3803="","",VLOOKUP($T3803,Tablas!$X$14:$Y$17,2,1))</f>
        <v/>
      </c>
    </row>
    <row r="3804" spans="2:21" x14ac:dyDescent="0.2">
      <c r="B3804" s="1" t="str">
        <f>IF(Tablas!B3802="","",Tablas!B3802)</f>
        <v/>
      </c>
      <c r="C3804" s="1" t="str">
        <f>IF(Tablas!C3802="","",Tablas!C3802)</f>
        <v/>
      </c>
      <c r="D3804" s="1" t="str">
        <f>IF(Tablas!D3802="","",Tablas!D3802)</f>
        <v/>
      </c>
      <c r="E3804" s="1" t="str">
        <f>IF(Tablas!E3802="","",Tablas!E3802)</f>
        <v/>
      </c>
      <c r="F3804" s="1" t="str">
        <f>IF(Tablas!F3802="","",Tablas!F3802)</f>
        <v/>
      </c>
      <c r="G3804" s="1" t="str">
        <f>IF(Tablas!I3802="","",Tablas!I3802)</f>
        <v/>
      </c>
      <c r="H3804" s="1" t="s">
        <v>911</v>
      </c>
      <c r="I3804" s="39" t="str">
        <f>IF($B3804="","",-SUMIFS(Tabla7[Cantidad],Tabla7[Código del producto],$B3804,Tabla7[Tipo de movimiento],"SALIDA",Tabla7[Mes],I$5))</f>
        <v/>
      </c>
      <c r="J3804" s="39" t="str">
        <f>IF($B3804="","",-SUMIFS(Tabla7[Cantidad],Tabla7[Código del producto],$B3804,Tabla7[Tipo de movimiento],"SALIDA",Tabla7[Mes],J$5))</f>
        <v/>
      </c>
      <c r="K3804" s="39" t="str">
        <f>IF($B3804="","",-SUMIFS(Tabla7[Cantidad],Tabla7[Código del producto],$B3804,Tabla7[Tipo de movimiento],"SALIDA",Tabla7[Mes],K$5))</f>
        <v/>
      </c>
      <c r="L3804" s="39" t="str">
        <f>IF($B3804="","",-SUMIFS(Tabla7[Cantidad],Tabla7[Código del producto],$B3804,Tabla7[Tipo de movimiento],"SALIDA",Tabla7[Mes],L$5))</f>
        <v/>
      </c>
      <c r="M3804" s="39" t="str">
        <f>IF($B3804="","",-SUMIFS(Tabla7[Cantidad],Tabla7[Código del producto],$B3804,Tabla7[Tipo de movimiento],"SALIDA",Tabla7[Mes],M$5))</f>
        <v/>
      </c>
      <c r="N3804" s="39" t="str">
        <f>IF($B3804="","",-SUMIFS(Tabla7[Cantidad],Tabla7[Código del producto],$B3804,Tabla7[Tipo de movimiento],"SALIDA",Tabla7[Mes],N$5))</f>
        <v/>
      </c>
      <c r="O3804" s="39" t="str">
        <f>IF($B3804="","",-SUMIFS(Tabla7[Cantidad],Tabla7[Código del producto],$B3804,Tabla7[Tipo de movimiento],"SALIDA",Tabla7[Mes],O$5))</f>
        <v/>
      </c>
      <c r="P3804" s="39" t="str">
        <f>IF($B3804="","",-SUMIFS(Tabla7[Cantidad],Tabla7[Código del producto],$B3804,Tabla7[Tipo de movimiento],"SALIDA",Tabla7[Mes],P$5))</f>
        <v/>
      </c>
      <c r="Q3804" s="39" t="str">
        <f t="shared" si="177"/>
        <v/>
      </c>
      <c r="R3804" s="51" t="str">
        <f>IF($B3804="","",IFERROR(VLOOKUP($B3804,'ABC rotación'!$C:$G,5,0),"C"))</f>
        <v/>
      </c>
      <c r="S3804" s="41" t="str">
        <f t="shared" si="178"/>
        <v/>
      </c>
      <c r="T3804" s="40" t="str">
        <f t="shared" si="179"/>
        <v/>
      </c>
      <c r="U3804" s="23" t="str">
        <f>IF($B3804="","",VLOOKUP($T3804,Tablas!$X$14:$Y$17,2,1))</f>
        <v/>
      </c>
    </row>
    <row r="3805" spans="2:21" x14ac:dyDescent="0.2">
      <c r="B3805" s="1" t="str">
        <f>IF(Tablas!B3803="","",Tablas!B3803)</f>
        <v/>
      </c>
      <c r="C3805" s="1" t="str">
        <f>IF(Tablas!C3803="","",Tablas!C3803)</f>
        <v/>
      </c>
      <c r="D3805" s="1" t="str">
        <f>IF(Tablas!D3803="","",Tablas!D3803)</f>
        <v/>
      </c>
      <c r="E3805" s="1" t="str">
        <f>IF(Tablas!E3803="","",Tablas!E3803)</f>
        <v/>
      </c>
      <c r="F3805" s="1" t="str">
        <f>IF(Tablas!F3803="","",Tablas!F3803)</f>
        <v/>
      </c>
      <c r="G3805" s="1" t="str">
        <f>IF(Tablas!I3803="","",Tablas!I3803)</f>
        <v/>
      </c>
      <c r="H3805" s="1" t="s">
        <v>911</v>
      </c>
      <c r="I3805" s="39" t="str">
        <f>IF($B3805="","",-SUMIFS(Tabla7[Cantidad],Tabla7[Código del producto],$B3805,Tabla7[Tipo de movimiento],"SALIDA",Tabla7[Mes],I$5))</f>
        <v/>
      </c>
      <c r="J3805" s="39" t="str">
        <f>IF($B3805="","",-SUMIFS(Tabla7[Cantidad],Tabla7[Código del producto],$B3805,Tabla7[Tipo de movimiento],"SALIDA",Tabla7[Mes],J$5))</f>
        <v/>
      </c>
      <c r="K3805" s="39" t="str">
        <f>IF($B3805="","",-SUMIFS(Tabla7[Cantidad],Tabla7[Código del producto],$B3805,Tabla7[Tipo de movimiento],"SALIDA",Tabla7[Mes],K$5))</f>
        <v/>
      </c>
      <c r="L3805" s="39" t="str">
        <f>IF($B3805="","",-SUMIFS(Tabla7[Cantidad],Tabla7[Código del producto],$B3805,Tabla7[Tipo de movimiento],"SALIDA",Tabla7[Mes],L$5))</f>
        <v/>
      </c>
      <c r="M3805" s="39" t="str">
        <f>IF($B3805="","",-SUMIFS(Tabla7[Cantidad],Tabla7[Código del producto],$B3805,Tabla7[Tipo de movimiento],"SALIDA",Tabla7[Mes],M$5))</f>
        <v/>
      </c>
      <c r="N3805" s="39" t="str">
        <f>IF($B3805="","",-SUMIFS(Tabla7[Cantidad],Tabla7[Código del producto],$B3805,Tabla7[Tipo de movimiento],"SALIDA",Tabla7[Mes],N$5))</f>
        <v/>
      </c>
      <c r="O3805" s="39" t="str">
        <f>IF($B3805="","",-SUMIFS(Tabla7[Cantidad],Tabla7[Código del producto],$B3805,Tabla7[Tipo de movimiento],"SALIDA",Tabla7[Mes],O$5))</f>
        <v/>
      </c>
      <c r="P3805" s="39" t="str">
        <f>IF($B3805="","",-SUMIFS(Tabla7[Cantidad],Tabla7[Código del producto],$B3805,Tabla7[Tipo de movimiento],"SALIDA",Tabla7[Mes],P$5))</f>
        <v/>
      </c>
      <c r="Q3805" s="39" t="str">
        <f t="shared" si="177"/>
        <v/>
      </c>
      <c r="R3805" s="51" t="str">
        <f>IF($B3805="","",IFERROR(VLOOKUP($B3805,'ABC rotación'!$C:$G,5,0),"C"))</f>
        <v/>
      </c>
      <c r="S3805" s="41" t="str">
        <f t="shared" si="178"/>
        <v/>
      </c>
      <c r="T3805" s="40" t="str">
        <f t="shared" si="179"/>
        <v/>
      </c>
      <c r="U3805" s="23" t="str">
        <f>IF($B3805="","",VLOOKUP($T3805,Tablas!$X$14:$Y$17,2,1))</f>
        <v/>
      </c>
    </row>
    <row r="3806" spans="2:21" x14ac:dyDescent="0.2">
      <c r="B3806" s="1" t="str">
        <f>IF(Tablas!B3804="","",Tablas!B3804)</f>
        <v/>
      </c>
      <c r="C3806" s="1" t="str">
        <f>IF(Tablas!C3804="","",Tablas!C3804)</f>
        <v/>
      </c>
      <c r="D3806" s="1" t="str">
        <f>IF(Tablas!D3804="","",Tablas!D3804)</f>
        <v/>
      </c>
      <c r="E3806" s="1" t="str">
        <f>IF(Tablas!E3804="","",Tablas!E3804)</f>
        <v/>
      </c>
      <c r="F3806" s="1" t="str">
        <f>IF(Tablas!F3804="","",Tablas!F3804)</f>
        <v/>
      </c>
      <c r="G3806" s="1" t="str">
        <f>IF(Tablas!I3804="","",Tablas!I3804)</f>
        <v/>
      </c>
      <c r="H3806" s="1" t="s">
        <v>911</v>
      </c>
      <c r="I3806" s="39" t="str">
        <f>IF($B3806="","",-SUMIFS(Tabla7[Cantidad],Tabla7[Código del producto],$B3806,Tabla7[Tipo de movimiento],"SALIDA",Tabla7[Mes],I$5))</f>
        <v/>
      </c>
      <c r="J3806" s="39" t="str">
        <f>IF($B3806="","",-SUMIFS(Tabla7[Cantidad],Tabla7[Código del producto],$B3806,Tabla7[Tipo de movimiento],"SALIDA",Tabla7[Mes],J$5))</f>
        <v/>
      </c>
      <c r="K3806" s="39" t="str">
        <f>IF($B3806="","",-SUMIFS(Tabla7[Cantidad],Tabla7[Código del producto],$B3806,Tabla7[Tipo de movimiento],"SALIDA",Tabla7[Mes],K$5))</f>
        <v/>
      </c>
      <c r="L3806" s="39" t="str">
        <f>IF($B3806="","",-SUMIFS(Tabla7[Cantidad],Tabla7[Código del producto],$B3806,Tabla7[Tipo de movimiento],"SALIDA",Tabla7[Mes],L$5))</f>
        <v/>
      </c>
      <c r="M3806" s="39" t="str">
        <f>IF($B3806="","",-SUMIFS(Tabla7[Cantidad],Tabla7[Código del producto],$B3806,Tabla7[Tipo de movimiento],"SALIDA",Tabla7[Mes],M$5))</f>
        <v/>
      </c>
      <c r="N3806" s="39" t="str">
        <f>IF($B3806="","",-SUMIFS(Tabla7[Cantidad],Tabla7[Código del producto],$B3806,Tabla7[Tipo de movimiento],"SALIDA",Tabla7[Mes],N$5))</f>
        <v/>
      </c>
      <c r="O3806" s="39" t="str">
        <f>IF($B3806="","",-SUMIFS(Tabla7[Cantidad],Tabla7[Código del producto],$B3806,Tabla7[Tipo de movimiento],"SALIDA",Tabla7[Mes],O$5))</f>
        <v/>
      </c>
      <c r="P3806" s="39" t="str">
        <f>IF($B3806="","",-SUMIFS(Tabla7[Cantidad],Tabla7[Código del producto],$B3806,Tabla7[Tipo de movimiento],"SALIDA",Tabla7[Mes],P$5))</f>
        <v/>
      </c>
      <c r="Q3806" s="39" t="str">
        <f t="shared" si="177"/>
        <v/>
      </c>
      <c r="R3806" s="51" t="str">
        <f>IF($B3806="","",IFERROR(VLOOKUP($B3806,'ABC rotación'!$C:$G,5,0),"C"))</f>
        <v/>
      </c>
      <c r="S3806" s="41" t="str">
        <f t="shared" si="178"/>
        <v/>
      </c>
      <c r="T3806" s="40" t="str">
        <f t="shared" si="179"/>
        <v/>
      </c>
      <c r="U3806" s="23" t="str">
        <f>IF($B3806="","",VLOOKUP($T3806,Tablas!$X$14:$Y$17,2,1))</f>
        <v/>
      </c>
    </row>
    <row r="3807" spans="2:21" x14ac:dyDescent="0.2">
      <c r="B3807" s="1" t="str">
        <f>IF(Tablas!B3805="","",Tablas!B3805)</f>
        <v/>
      </c>
      <c r="C3807" s="1" t="str">
        <f>IF(Tablas!C3805="","",Tablas!C3805)</f>
        <v/>
      </c>
      <c r="D3807" s="1" t="str">
        <f>IF(Tablas!D3805="","",Tablas!D3805)</f>
        <v/>
      </c>
      <c r="E3807" s="1" t="str">
        <f>IF(Tablas!E3805="","",Tablas!E3805)</f>
        <v/>
      </c>
      <c r="F3807" s="1" t="str">
        <f>IF(Tablas!F3805="","",Tablas!F3805)</f>
        <v/>
      </c>
      <c r="G3807" s="1" t="str">
        <f>IF(Tablas!I3805="","",Tablas!I3805)</f>
        <v/>
      </c>
      <c r="H3807" s="1" t="s">
        <v>911</v>
      </c>
      <c r="I3807" s="39" t="str">
        <f>IF($B3807="","",-SUMIFS(Tabla7[Cantidad],Tabla7[Código del producto],$B3807,Tabla7[Tipo de movimiento],"SALIDA",Tabla7[Mes],I$5))</f>
        <v/>
      </c>
      <c r="J3807" s="39" t="str">
        <f>IF($B3807="","",-SUMIFS(Tabla7[Cantidad],Tabla7[Código del producto],$B3807,Tabla7[Tipo de movimiento],"SALIDA",Tabla7[Mes],J$5))</f>
        <v/>
      </c>
      <c r="K3807" s="39" t="str">
        <f>IF($B3807="","",-SUMIFS(Tabla7[Cantidad],Tabla7[Código del producto],$B3807,Tabla7[Tipo de movimiento],"SALIDA",Tabla7[Mes],K$5))</f>
        <v/>
      </c>
      <c r="L3807" s="39" t="str">
        <f>IF($B3807="","",-SUMIFS(Tabla7[Cantidad],Tabla7[Código del producto],$B3807,Tabla7[Tipo de movimiento],"SALIDA",Tabla7[Mes],L$5))</f>
        <v/>
      </c>
      <c r="M3807" s="39" t="str">
        <f>IF($B3807="","",-SUMIFS(Tabla7[Cantidad],Tabla7[Código del producto],$B3807,Tabla7[Tipo de movimiento],"SALIDA",Tabla7[Mes],M$5))</f>
        <v/>
      </c>
      <c r="N3807" s="39" t="str">
        <f>IF($B3807="","",-SUMIFS(Tabla7[Cantidad],Tabla7[Código del producto],$B3807,Tabla7[Tipo de movimiento],"SALIDA",Tabla7[Mes],N$5))</f>
        <v/>
      </c>
      <c r="O3807" s="39" t="str">
        <f>IF($B3807="","",-SUMIFS(Tabla7[Cantidad],Tabla7[Código del producto],$B3807,Tabla7[Tipo de movimiento],"SALIDA",Tabla7[Mes],O$5))</f>
        <v/>
      </c>
      <c r="P3807" s="39" t="str">
        <f>IF($B3807="","",-SUMIFS(Tabla7[Cantidad],Tabla7[Código del producto],$B3807,Tabla7[Tipo de movimiento],"SALIDA",Tabla7[Mes],P$5))</f>
        <v/>
      </c>
      <c r="Q3807" s="39" t="str">
        <f t="shared" si="177"/>
        <v/>
      </c>
      <c r="R3807" s="51" t="str">
        <f>IF($B3807="","",IFERROR(VLOOKUP($B3807,'ABC rotación'!$C:$G,5,0),"C"))</f>
        <v/>
      </c>
      <c r="S3807" s="41" t="str">
        <f t="shared" si="178"/>
        <v/>
      </c>
      <c r="T3807" s="40" t="str">
        <f t="shared" si="179"/>
        <v/>
      </c>
      <c r="U3807" s="23" t="str">
        <f>IF($B3807="","",VLOOKUP($T3807,Tablas!$X$14:$Y$17,2,1))</f>
        <v/>
      </c>
    </row>
    <row r="3808" spans="2:21" x14ac:dyDescent="0.2">
      <c r="B3808" s="1" t="str">
        <f>IF(Tablas!B3806="","",Tablas!B3806)</f>
        <v/>
      </c>
      <c r="C3808" s="1" t="str">
        <f>IF(Tablas!C3806="","",Tablas!C3806)</f>
        <v/>
      </c>
      <c r="D3808" s="1" t="str">
        <f>IF(Tablas!D3806="","",Tablas!D3806)</f>
        <v/>
      </c>
      <c r="E3808" s="1" t="str">
        <f>IF(Tablas!E3806="","",Tablas!E3806)</f>
        <v/>
      </c>
      <c r="F3808" s="1" t="str">
        <f>IF(Tablas!F3806="","",Tablas!F3806)</f>
        <v/>
      </c>
      <c r="G3808" s="1" t="str">
        <f>IF(Tablas!I3806="","",Tablas!I3806)</f>
        <v/>
      </c>
      <c r="H3808" s="1" t="s">
        <v>911</v>
      </c>
      <c r="I3808" s="39" t="str">
        <f>IF($B3808="","",-SUMIFS(Tabla7[Cantidad],Tabla7[Código del producto],$B3808,Tabla7[Tipo de movimiento],"SALIDA",Tabla7[Mes],I$5))</f>
        <v/>
      </c>
      <c r="J3808" s="39" t="str">
        <f>IF($B3808="","",-SUMIFS(Tabla7[Cantidad],Tabla7[Código del producto],$B3808,Tabla7[Tipo de movimiento],"SALIDA",Tabla7[Mes],J$5))</f>
        <v/>
      </c>
      <c r="K3808" s="39" t="str">
        <f>IF($B3808="","",-SUMIFS(Tabla7[Cantidad],Tabla7[Código del producto],$B3808,Tabla7[Tipo de movimiento],"SALIDA",Tabla7[Mes],K$5))</f>
        <v/>
      </c>
      <c r="L3808" s="39" t="str">
        <f>IF($B3808="","",-SUMIFS(Tabla7[Cantidad],Tabla7[Código del producto],$B3808,Tabla7[Tipo de movimiento],"SALIDA",Tabla7[Mes],L$5))</f>
        <v/>
      </c>
      <c r="M3808" s="39" t="str">
        <f>IF($B3808="","",-SUMIFS(Tabla7[Cantidad],Tabla7[Código del producto],$B3808,Tabla7[Tipo de movimiento],"SALIDA",Tabla7[Mes],M$5))</f>
        <v/>
      </c>
      <c r="N3808" s="39" t="str">
        <f>IF($B3808="","",-SUMIFS(Tabla7[Cantidad],Tabla7[Código del producto],$B3808,Tabla7[Tipo de movimiento],"SALIDA",Tabla7[Mes],N$5))</f>
        <v/>
      </c>
      <c r="O3808" s="39" t="str">
        <f>IF($B3808="","",-SUMIFS(Tabla7[Cantidad],Tabla7[Código del producto],$B3808,Tabla7[Tipo de movimiento],"SALIDA",Tabla7[Mes],O$5))</f>
        <v/>
      </c>
      <c r="P3808" s="39" t="str">
        <f>IF($B3808="","",-SUMIFS(Tabla7[Cantidad],Tabla7[Código del producto],$B3808,Tabla7[Tipo de movimiento],"SALIDA",Tabla7[Mes],P$5))</f>
        <v/>
      </c>
      <c r="Q3808" s="39" t="str">
        <f t="shared" si="177"/>
        <v/>
      </c>
      <c r="R3808" s="51" t="str">
        <f>IF($B3808="","",IFERROR(VLOOKUP($B3808,'ABC rotación'!$C:$G,5,0),"C"))</f>
        <v/>
      </c>
      <c r="S3808" s="41" t="str">
        <f t="shared" si="178"/>
        <v/>
      </c>
      <c r="T3808" s="40" t="str">
        <f t="shared" si="179"/>
        <v/>
      </c>
      <c r="U3808" s="23" t="str">
        <f>IF($B3808="","",VLOOKUP($T3808,Tablas!$X$14:$Y$17,2,1))</f>
        <v/>
      </c>
    </row>
    <row r="3809" spans="2:21" x14ac:dyDescent="0.2">
      <c r="B3809" s="1" t="str">
        <f>IF(Tablas!B3807="","",Tablas!B3807)</f>
        <v/>
      </c>
      <c r="C3809" s="1" t="str">
        <f>IF(Tablas!C3807="","",Tablas!C3807)</f>
        <v/>
      </c>
      <c r="D3809" s="1" t="str">
        <f>IF(Tablas!D3807="","",Tablas!D3807)</f>
        <v/>
      </c>
      <c r="E3809" s="1" t="str">
        <f>IF(Tablas!E3807="","",Tablas!E3807)</f>
        <v/>
      </c>
      <c r="F3809" s="1" t="str">
        <f>IF(Tablas!F3807="","",Tablas!F3807)</f>
        <v/>
      </c>
      <c r="G3809" s="1" t="str">
        <f>IF(Tablas!I3807="","",Tablas!I3807)</f>
        <v/>
      </c>
      <c r="H3809" s="1" t="s">
        <v>911</v>
      </c>
      <c r="I3809" s="39" t="str">
        <f>IF($B3809="","",-SUMIFS(Tabla7[Cantidad],Tabla7[Código del producto],$B3809,Tabla7[Tipo de movimiento],"SALIDA",Tabla7[Mes],I$5))</f>
        <v/>
      </c>
      <c r="J3809" s="39" t="str">
        <f>IF($B3809="","",-SUMIFS(Tabla7[Cantidad],Tabla7[Código del producto],$B3809,Tabla7[Tipo de movimiento],"SALIDA",Tabla7[Mes],J$5))</f>
        <v/>
      </c>
      <c r="K3809" s="39" t="str">
        <f>IF($B3809="","",-SUMIFS(Tabla7[Cantidad],Tabla7[Código del producto],$B3809,Tabla7[Tipo de movimiento],"SALIDA",Tabla7[Mes],K$5))</f>
        <v/>
      </c>
      <c r="L3809" s="39" t="str">
        <f>IF($B3809="","",-SUMIFS(Tabla7[Cantidad],Tabla7[Código del producto],$B3809,Tabla7[Tipo de movimiento],"SALIDA",Tabla7[Mes],L$5))</f>
        <v/>
      </c>
      <c r="M3809" s="39" t="str">
        <f>IF($B3809="","",-SUMIFS(Tabla7[Cantidad],Tabla7[Código del producto],$B3809,Tabla7[Tipo de movimiento],"SALIDA",Tabla7[Mes],M$5))</f>
        <v/>
      </c>
      <c r="N3809" s="39" t="str">
        <f>IF($B3809="","",-SUMIFS(Tabla7[Cantidad],Tabla7[Código del producto],$B3809,Tabla7[Tipo de movimiento],"SALIDA",Tabla7[Mes],N$5))</f>
        <v/>
      </c>
      <c r="O3809" s="39" t="str">
        <f>IF($B3809="","",-SUMIFS(Tabla7[Cantidad],Tabla7[Código del producto],$B3809,Tabla7[Tipo de movimiento],"SALIDA",Tabla7[Mes],O$5))</f>
        <v/>
      </c>
      <c r="P3809" s="39" t="str">
        <f>IF($B3809="","",-SUMIFS(Tabla7[Cantidad],Tabla7[Código del producto],$B3809,Tabla7[Tipo de movimiento],"SALIDA",Tabla7[Mes],P$5))</f>
        <v/>
      </c>
      <c r="Q3809" s="39" t="str">
        <f t="shared" si="177"/>
        <v/>
      </c>
      <c r="R3809" s="51" t="str">
        <f>IF($B3809="","",IFERROR(VLOOKUP($B3809,'ABC rotación'!$C:$G,5,0),"C"))</f>
        <v/>
      </c>
      <c r="S3809" s="41" t="str">
        <f t="shared" si="178"/>
        <v/>
      </c>
      <c r="T3809" s="40" t="str">
        <f t="shared" si="179"/>
        <v/>
      </c>
      <c r="U3809" s="23" t="str">
        <f>IF($B3809="","",VLOOKUP($T3809,Tablas!$X$14:$Y$17,2,1))</f>
        <v/>
      </c>
    </row>
    <row r="3810" spans="2:21" x14ac:dyDescent="0.2">
      <c r="B3810" s="1" t="str">
        <f>IF(Tablas!B3808="","",Tablas!B3808)</f>
        <v/>
      </c>
      <c r="C3810" s="1" t="str">
        <f>IF(Tablas!C3808="","",Tablas!C3808)</f>
        <v/>
      </c>
      <c r="D3810" s="1" t="str">
        <f>IF(Tablas!D3808="","",Tablas!D3808)</f>
        <v/>
      </c>
      <c r="E3810" s="1" t="str">
        <f>IF(Tablas!E3808="","",Tablas!E3808)</f>
        <v/>
      </c>
      <c r="F3810" s="1" t="str">
        <f>IF(Tablas!F3808="","",Tablas!F3808)</f>
        <v/>
      </c>
      <c r="G3810" s="1" t="str">
        <f>IF(Tablas!I3808="","",Tablas!I3808)</f>
        <v/>
      </c>
      <c r="H3810" s="1" t="s">
        <v>911</v>
      </c>
      <c r="I3810" s="39" t="str">
        <f>IF($B3810="","",-SUMIFS(Tabla7[Cantidad],Tabla7[Código del producto],$B3810,Tabla7[Tipo de movimiento],"SALIDA",Tabla7[Mes],I$5))</f>
        <v/>
      </c>
      <c r="J3810" s="39" t="str">
        <f>IF($B3810="","",-SUMIFS(Tabla7[Cantidad],Tabla7[Código del producto],$B3810,Tabla7[Tipo de movimiento],"SALIDA",Tabla7[Mes],J$5))</f>
        <v/>
      </c>
      <c r="K3810" s="39" t="str">
        <f>IF($B3810="","",-SUMIFS(Tabla7[Cantidad],Tabla7[Código del producto],$B3810,Tabla7[Tipo de movimiento],"SALIDA",Tabla7[Mes],K$5))</f>
        <v/>
      </c>
      <c r="L3810" s="39" t="str">
        <f>IF($B3810="","",-SUMIFS(Tabla7[Cantidad],Tabla7[Código del producto],$B3810,Tabla7[Tipo de movimiento],"SALIDA",Tabla7[Mes],L$5))</f>
        <v/>
      </c>
      <c r="M3810" s="39" t="str">
        <f>IF($B3810="","",-SUMIFS(Tabla7[Cantidad],Tabla7[Código del producto],$B3810,Tabla7[Tipo de movimiento],"SALIDA",Tabla7[Mes],M$5))</f>
        <v/>
      </c>
      <c r="N3810" s="39" t="str">
        <f>IF($B3810="","",-SUMIFS(Tabla7[Cantidad],Tabla7[Código del producto],$B3810,Tabla7[Tipo de movimiento],"SALIDA",Tabla7[Mes],N$5))</f>
        <v/>
      </c>
      <c r="O3810" s="39" t="str">
        <f>IF($B3810="","",-SUMIFS(Tabla7[Cantidad],Tabla7[Código del producto],$B3810,Tabla7[Tipo de movimiento],"SALIDA",Tabla7[Mes],O$5))</f>
        <v/>
      </c>
      <c r="P3810" s="39" t="str">
        <f>IF($B3810="","",-SUMIFS(Tabla7[Cantidad],Tabla7[Código del producto],$B3810,Tabla7[Tipo de movimiento],"SALIDA",Tabla7[Mes],P$5))</f>
        <v/>
      </c>
      <c r="Q3810" s="39" t="str">
        <f t="shared" si="177"/>
        <v/>
      </c>
      <c r="R3810" s="51" t="str">
        <f>IF($B3810="","",IFERROR(VLOOKUP($B3810,'ABC rotación'!$C:$G,5,0),"C"))</f>
        <v/>
      </c>
      <c r="S3810" s="41" t="str">
        <f t="shared" si="178"/>
        <v/>
      </c>
      <c r="T3810" s="40" t="str">
        <f t="shared" si="179"/>
        <v/>
      </c>
      <c r="U3810" s="23" t="str">
        <f>IF($B3810="","",VLOOKUP($T3810,Tablas!$X$14:$Y$17,2,1))</f>
        <v/>
      </c>
    </row>
    <row r="3811" spans="2:21" x14ac:dyDescent="0.2">
      <c r="B3811" s="1" t="str">
        <f>IF(Tablas!B3809="","",Tablas!B3809)</f>
        <v/>
      </c>
      <c r="C3811" s="1" t="str">
        <f>IF(Tablas!C3809="","",Tablas!C3809)</f>
        <v/>
      </c>
      <c r="D3811" s="1" t="str">
        <f>IF(Tablas!D3809="","",Tablas!D3809)</f>
        <v/>
      </c>
      <c r="E3811" s="1" t="str">
        <f>IF(Tablas!E3809="","",Tablas!E3809)</f>
        <v/>
      </c>
      <c r="F3811" s="1" t="str">
        <f>IF(Tablas!F3809="","",Tablas!F3809)</f>
        <v/>
      </c>
      <c r="G3811" s="1" t="str">
        <f>IF(Tablas!I3809="","",Tablas!I3809)</f>
        <v/>
      </c>
      <c r="H3811" s="1" t="s">
        <v>911</v>
      </c>
      <c r="I3811" s="39" t="str">
        <f>IF($B3811="","",-SUMIFS(Tabla7[Cantidad],Tabla7[Código del producto],$B3811,Tabla7[Tipo de movimiento],"SALIDA",Tabla7[Mes],I$5))</f>
        <v/>
      </c>
      <c r="J3811" s="39" t="str">
        <f>IF($B3811="","",-SUMIFS(Tabla7[Cantidad],Tabla7[Código del producto],$B3811,Tabla7[Tipo de movimiento],"SALIDA",Tabla7[Mes],J$5))</f>
        <v/>
      </c>
      <c r="K3811" s="39" t="str">
        <f>IF($B3811="","",-SUMIFS(Tabla7[Cantidad],Tabla7[Código del producto],$B3811,Tabla7[Tipo de movimiento],"SALIDA",Tabla7[Mes],K$5))</f>
        <v/>
      </c>
      <c r="L3811" s="39" t="str">
        <f>IF($B3811="","",-SUMIFS(Tabla7[Cantidad],Tabla7[Código del producto],$B3811,Tabla7[Tipo de movimiento],"SALIDA",Tabla7[Mes],L$5))</f>
        <v/>
      </c>
      <c r="M3811" s="39" t="str">
        <f>IF($B3811="","",-SUMIFS(Tabla7[Cantidad],Tabla7[Código del producto],$B3811,Tabla7[Tipo de movimiento],"SALIDA",Tabla7[Mes],M$5))</f>
        <v/>
      </c>
      <c r="N3811" s="39" t="str">
        <f>IF($B3811="","",-SUMIFS(Tabla7[Cantidad],Tabla7[Código del producto],$B3811,Tabla7[Tipo de movimiento],"SALIDA",Tabla7[Mes],N$5))</f>
        <v/>
      </c>
      <c r="O3811" s="39" t="str">
        <f>IF($B3811="","",-SUMIFS(Tabla7[Cantidad],Tabla7[Código del producto],$B3811,Tabla7[Tipo de movimiento],"SALIDA",Tabla7[Mes],O$5))</f>
        <v/>
      </c>
      <c r="P3811" s="39" t="str">
        <f>IF($B3811="","",-SUMIFS(Tabla7[Cantidad],Tabla7[Código del producto],$B3811,Tabla7[Tipo de movimiento],"SALIDA",Tabla7[Mes],P$5))</f>
        <v/>
      </c>
      <c r="Q3811" s="39" t="str">
        <f t="shared" si="177"/>
        <v/>
      </c>
      <c r="R3811" s="51" t="str">
        <f>IF($B3811="","",IFERROR(VLOOKUP($B3811,'ABC rotación'!$C:$G,5,0),"C"))</f>
        <v/>
      </c>
      <c r="S3811" s="41" t="str">
        <f t="shared" si="178"/>
        <v/>
      </c>
      <c r="T3811" s="40" t="str">
        <f t="shared" si="179"/>
        <v/>
      </c>
      <c r="U3811" s="23" t="str">
        <f>IF($B3811="","",VLOOKUP($T3811,Tablas!$X$14:$Y$17,2,1))</f>
        <v/>
      </c>
    </row>
    <row r="3812" spans="2:21" x14ac:dyDescent="0.2">
      <c r="B3812" s="1" t="str">
        <f>IF(Tablas!B3810="","",Tablas!B3810)</f>
        <v/>
      </c>
      <c r="C3812" s="1" t="str">
        <f>IF(Tablas!C3810="","",Tablas!C3810)</f>
        <v/>
      </c>
      <c r="D3812" s="1" t="str">
        <f>IF(Tablas!D3810="","",Tablas!D3810)</f>
        <v/>
      </c>
      <c r="E3812" s="1" t="str">
        <f>IF(Tablas!E3810="","",Tablas!E3810)</f>
        <v/>
      </c>
      <c r="F3812" s="1" t="str">
        <f>IF(Tablas!F3810="","",Tablas!F3810)</f>
        <v/>
      </c>
      <c r="G3812" s="1" t="str">
        <f>IF(Tablas!I3810="","",Tablas!I3810)</f>
        <v/>
      </c>
      <c r="H3812" s="1" t="s">
        <v>911</v>
      </c>
      <c r="I3812" s="39" t="str">
        <f>IF($B3812="","",-SUMIFS(Tabla7[Cantidad],Tabla7[Código del producto],$B3812,Tabla7[Tipo de movimiento],"SALIDA",Tabla7[Mes],I$5))</f>
        <v/>
      </c>
      <c r="J3812" s="39" t="str">
        <f>IF($B3812="","",-SUMIFS(Tabla7[Cantidad],Tabla7[Código del producto],$B3812,Tabla7[Tipo de movimiento],"SALIDA",Tabla7[Mes],J$5))</f>
        <v/>
      </c>
      <c r="K3812" s="39" t="str">
        <f>IF($B3812="","",-SUMIFS(Tabla7[Cantidad],Tabla7[Código del producto],$B3812,Tabla7[Tipo de movimiento],"SALIDA",Tabla7[Mes],K$5))</f>
        <v/>
      </c>
      <c r="L3812" s="39" t="str">
        <f>IF($B3812="","",-SUMIFS(Tabla7[Cantidad],Tabla7[Código del producto],$B3812,Tabla7[Tipo de movimiento],"SALIDA",Tabla7[Mes],L$5))</f>
        <v/>
      </c>
      <c r="M3812" s="39" t="str">
        <f>IF($B3812="","",-SUMIFS(Tabla7[Cantidad],Tabla7[Código del producto],$B3812,Tabla7[Tipo de movimiento],"SALIDA",Tabla7[Mes],M$5))</f>
        <v/>
      </c>
      <c r="N3812" s="39" t="str">
        <f>IF($B3812="","",-SUMIFS(Tabla7[Cantidad],Tabla7[Código del producto],$B3812,Tabla7[Tipo de movimiento],"SALIDA",Tabla7[Mes],N$5))</f>
        <v/>
      </c>
      <c r="O3812" s="39" t="str">
        <f>IF($B3812="","",-SUMIFS(Tabla7[Cantidad],Tabla7[Código del producto],$B3812,Tabla7[Tipo de movimiento],"SALIDA",Tabla7[Mes],O$5))</f>
        <v/>
      </c>
      <c r="P3812" s="39" t="str">
        <f>IF($B3812="","",-SUMIFS(Tabla7[Cantidad],Tabla7[Código del producto],$B3812,Tabla7[Tipo de movimiento],"SALIDA",Tabla7[Mes],P$5))</f>
        <v/>
      </c>
      <c r="Q3812" s="39" t="str">
        <f t="shared" si="177"/>
        <v/>
      </c>
      <c r="R3812" s="51" t="str">
        <f>IF($B3812="","",IFERROR(VLOOKUP($B3812,'ABC rotación'!$C:$G,5,0),"C"))</f>
        <v/>
      </c>
      <c r="S3812" s="41" t="str">
        <f t="shared" si="178"/>
        <v/>
      </c>
      <c r="T3812" s="40" t="str">
        <f t="shared" si="179"/>
        <v/>
      </c>
      <c r="U3812" s="23" t="str">
        <f>IF($B3812="","",VLOOKUP($T3812,Tablas!$X$14:$Y$17,2,1))</f>
        <v/>
      </c>
    </row>
    <row r="3813" spans="2:21" x14ac:dyDescent="0.2">
      <c r="B3813" s="1" t="str">
        <f>IF(Tablas!B3811="","",Tablas!B3811)</f>
        <v/>
      </c>
      <c r="C3813" s="1" t="str">
        <f>IF(Tablas!C3811="","",Tablas!C3811)</f>
        <v/>
      </c>
      <c r="D3813" s="1" t="str">
        <f>IF(Tablas!D3811="","",Tablas!D3811)</f>
        <v/>
      </c>
      <c r="E3813" s="1" t="str">
        <f>IF(Tablas!E3811="","",Tablas!E3811)</f>
        <v/>
      </c>
      <c r="F3813" s="1" t="str">
        <f>IF(Tablas!F3811="","",Tablas!F3811)</f>
        <v/>
      </c>
      <c r="G3813" s="1" t="str">
        <f>IF(Tablas!I3811="","",Tablas!I3811)</f>
        <v/>
      </c>
      <c r="H3813" s="1" t="s">
        <v>911</v>
      </c>
      <c r="I3813" s="39" t="str">
        <f>IF($B3813="","",-SUMIFS(Tabla7[Cantidad],Tabla7[Código del producto],$B3813,Tabla7[Tipo de movimiento],"SALIDA",Tabla7[Mes],I$5))</f>
        <v/>
      </c>
      <c r="J3813" s="39" t="str">
        <f>IF($B3813="","",-SUMIFS(Tabla7[Cantidad],Tabla7[Código del producto],$B3813,Tabla7[Tipo de movimiento],"SALIDA",Tabla7[Mes],J$5))</f>
        <v/>
      </c>
      <c r="K3813" s="39" t="str">
        <f>IF($B3813="","",-SUMIFS(Tabla7[Cantidad],Tabla7[Código del producto],$B3813,Tabla7[Tipo de movimiento],"SALIDA",Tabla7[Mes],K$5))</f>
        <v/>
      </c>
      <c r="L3813" s="39" t="str">
        <f>IF($B3813="","",-SUMIFS(Tabla7[Cantidad],Tabla7[Código del producto],$B3813,Tabla7[Tipo de movimiento],"SALIDA",Tabla7[Mes],L$5))</f>
        <v/>
      </c>
      <c r="M3813" s="39" t="str">
        <f>IF($B3813="","",-SUMIFS(Tabla7[Cantidad],Tabla7[Código del producto],$B3813,Tabla7[Tipo de movimiento],"SALIDA",Tabla7[Mes],M$5))</f>
        <v/>
      </c>
      <c r="N3813" s="39" t="str">
        <f>IF($B3813="","",-SUMIFS(Tabla7[Cantidad],Tabla7[Código del producto],$B3813,Tabla7[Tipo de movimiento],"SALIDA",Tabla7[Mes],N$5))</f>
        <v/>
      </c>
      <c r="O3813" s="39" t="str">
        <f>IF($B3813="","",-SUMIFS(Tabla7[Cantidad],Tabla7[Código del producto],$B3813,Tabla7[Tipo de movimiento],"SALIDA",Tabla7[Mes],O$5))</f>
        <v/>
      </c>
      <c r="P3813" s="39" t="str">
        <f>IF($B3813="","",-SUMIFS(Tabla7[Cantidad],Tabla7[Código del producto],$B3813,Tabla7[Tipo de movimiento],"SALIDA",Tabla7[Mes],P$5))</f>
        <v/>
      </c>
      <c r="Q3813" s="39" t="str">
        <f t="shared" si="177"/>
        <v/>
      </c>
      <c r="R3813" s="51" t="str">
        <f>IF($B3813="","",IFERROR(VLOOKUP($B3813,'ABC rotación'!$C:$G,5,0),"C"))</f>
        <v/>
      </c>
      <c r="S3813" s="41" t="str">
        <f t="shared" si="178"/>
        <v/>
      </c>
      <c r="T3813" s="40" t="str">
        <f t="shared" si="179"/>
        <v/>
      </c>
      <c r="U3813" s="23" t="str">
        <f>IF($B3813="","",VLOOKUP($T3813,Tablas!$X$14:$Y$17,2,1))</f>
        <v/>
      </c>
    </row>
    <row r="3814" spans="2:21" x14ac:dyDescent="0.2">
      <c r="B3814" s="1" t="str">
        <f>IF(Tablas!B3812="","",Tablas!B3812)</f>
        <v/>
      </c>
      <c r="C3814" s="1" t="str">
        <f>IF(Tablas!C3812="","",Tablas!C3812)</f>
        <v/>
      </c>
      <c r="D3814" s="1" t="str">
        <f>IF(Tablas!D3812="","",Tablas!D3812)</f>
        <v/>
      </c>
      <c r="E3814" s="1" t="str">
        <f>IF(Tablas!E3812="","",Tablas!E3812)</f>
        <v/>
      </c>
      <c r="F3814" s="1" t="str">
        <f>IF(Tablas!F3812="","",Tablas!F3812)</f>
        <v/>
      </c>
      <c r="G3814" s="1" t="str">
        <f>IF(Tablas!I3812="","",Tablas!I3812)</f>
        <v/>
      </c>
      <c r="H3814" s="1" t="s">
        <v>911</v>
      </c>
      <c r="I3814" s="39" t="str">
        <f>IF($B3814="","",-SUMIFS(Tabla7[Cantidad],Tabla7[Código del producto],$B3814,Tabla7[Tipo de movimiento],"SALIDA",Tabla7[Mes],I$5))</f>
        <v/>
      </c>
      <c r="J3814" s="39" t="str">
        <f>IF($B3814="","",-SUMIFS(Tabla7[Cantidad],Tabla7[Código del producto],$B3814,Tabla7[Tipo de movimiento],"SALIDA",Tabla7[Mes],J$5))</f>
        <v/>
      </c>
      <c r="K3814" s="39" t="str">
        <f>IF($B3814="","",-SUMIFS(Tabla7[Cantidad],Tabla7[Código del producto],$B3814,Tabla7[Tipo de movimiento],"SALIDA",Tabla7[Mes],K$5))</f>
        <v/>
      </c>
      <c r="L3814" s="39" t="str">
        <f>IF($B3814="","",-SUMIFS(Tabla7[Cantidad],Tabla7[Código del producto],$B3814,Tabla7[Tipo de movimiento],"SALIDA",Tabla7[Mes],L$5))</f>
        <v/>
      </c>
      <c r="M3814" s="39" t="str">
        <f>IF($B3814="","",-SUMIFS(Tabla7[Cantidad],Tabla7[Código del producto],$B3814,Tabla7[Tipo de movimiento],"SALIDA",Tabla7[Mes],M$5))</f>
        <v/>
      </c>
      <c r="N3814" s="39" t="str">
        <f>IF($B3814="","",-SUMIFS(Tabla7[Cantidad],Tabla7[Código del producto],$B3814,Tabla7[Tipo de movimiento],"SALIDA",Tabla7[Mes],N$5))</f>
        <v/>
      </c>
      <c r="O3814" s="39" t="str">
        <f>IF($B3814="","",-SUMIFS(Tabla7[Cantidad],Tabla7[Código del producto],$B3814,Tabla7[Tipo de movimiento],"SALIDA",Tabla7[Mes],O$5))</f>
        <v/>
      </c>
      <c r="P3814" s="39" t="str">
        <f>IF($B3814="","",-SUMIFS(Tabla7[Cantidad],Tabla7[Código del producto],$B3814,Tabla7[Tipo de movimiento],"SALIDA",Tabla7[Mes],P$5))</f>
        <v/>
      </c>
      <c r="Q3814" s="39" t="str">
        <f t="shared" si="177"/>
        <v/>
      </c>
      <c r="R3814" s="51" t="str">
        <f>IF($B3814="","",IFERROR(VLOOKUP($B3814,'ABC rotación'!$C:$G,5,0),"C"))</f>
        <v/>
      </c>
      <c r="S3814" s="41" t="str">
        <f t="shared" si="178"/>
        <v/>
      </c>
      <c r="T3814" s="40" t="str">
        <f t="shared" si="179"/>
        <v/>
      </c>
      <c r="U3814" s="23" t="str">
        <f>IF($B3814="","",VLOOKUP($T3814,Tablas!$X$14:$Y$17,2,1))</f>
        <v/>
      </c>
    </row>
    <row r="3815" spans="2:21" x14ac:dyDescent="0.2">
      <c r="B3815" s="1" t="str">
        <f>IF(Tablas!B3813="","",Tablas!B3813)</f>
        <v/>
      </c>
      <c r="C3815" s="1" t="str">
        <f>IF(Tablas!C3813="","",Tablas!C3813)</f>
        <v/>
      </c>
      <c r="D3815" s="1" t="str">
        <f>IF(Tablas!D3813="","",Tablas!D3813)</f>
        <v/>
      </c>
      <c r="E3815" s="1" t="str">
        <f>IF(Tablas!E3813="","",Tablas!E3813)</f>
        <v/>
      </c>
      <c r="F3815" s="1" t="str">
        <f>IF(Tablas!F3813="","",Tablas!F3813)</f>
        <v/>
      </c>
      <c r="G3815" s="1" t="str">
        <f>IF(Tablas!I3813="","",Tablas!I3813)</f>
        <v/>
      </c>
      <c r="H3815" s="1" t="s">
        <v>911</v>
      </c>
      <c r="I3815" s="39" t="str">
        <f>IF($B3815="","",-SUMIFS(Tabla7[Cantidad],Tabla7[Código del producto],$B3815,Tabla7[Tipo de movimiento],"SALIDA",Tabla7[Mes],I$5))</f>
        <v/>
      </c>
      <c r="J3815" s="39" t="str">
        <f>IF($B3815="","",-SUMIFS(Tabla7[Cantidad],Tabla7[Código del producto],$B3815,Tabla7[Tipo de movimiento],"SALIDA",Tabla7[Mes],J$5))</f>
        <v/>
      </c>
      <c r="K3815" s="39" t="str">
        <f>IF($B3815="","",-SUMIFS(Tabla7[Cantidad],Tabla7[Código del producto],$B3815,Tabla7[Tipo de movimiento],"SALIDA",Tabla7[Mes],K$5))</f>
        <v/>
      </c>
      <c r="L3815" s="39" t="str">
        <f>IF($B3815="","",-SUMIFS(Tabla7[Cantidad],Tabla7[Código del producto],$B3815,Tabla7[Tipo de movimiento],"SALIDA",Tabla7[Mes],L$5))</f>
        <v/>
      </c>
      <c r="M3815" s="39" t="str">
        <f>IF($B3815="","",-SUMIFS(Tabla7[Cantidad],Tabla7[Código del producto],$B3815,Tabla7[Tipo de movimiento],"SALIDA",Tabla7[Mes],M$5))</f>
        <v/>
      </c>
      <c r="N3815" s="39" t="str">
        <f>IF($B3815="","",-SUMIFS(Tabla7[Cantidad],Tabla7[Código del producto],$B3815,Tabla7[Tipo de movimiento],"SALIDA",Tabla7[Mes],N$5))</f>
        <v/>
      </c>
      <c r="O3815" s="39" t="str">
        <f>IF($B3815="","",-SUMIFS(Tabla7[Cantidad],Tabla7[Código del producto],$B3815,Tabla7[Tipo de movimiento],"SALIDA",Tabla7[Mes],O$5))</f>
        <v/>
      </c>
      <c r="P3815" s="39" t="str">
        <f>IF($B3815="","",-SUMIFS(Tabla7[Cantidad],Tabla7[Código del producto],$B3815,Tabla7[Tipo de movimiento],"SALIDA",Tabla7[Mes],P$5))</f>
        <v/>
      </c>
      <c r="Q3815" s="39" t="str">
        <f t="shared" si="177"/>
        <v/>
      </c>
      <c r="R3815" s="51" t="str">
        <f>IF($B3815="","",IFERROR(VLOOKUP($B3815,'ABC rotación'!$C:$G,5,0),"C"))</f>
        <v/>
      </c>
      <c r="S3815" s="41" t="str">
        <f t="shared" si="178"/>
        <v/>
      </c>
      <c r="T3815" s="40" t="str">
        <f t="shared" si="179"/>
        <v/>
      </c>
      <c r="U3815" s="23" t="str">
        <f>IF($B3815="","",VLOOKUP($T3815,Tablas!$X$14:$Y$17,2,1))</f>
        <v/>
      </c>
    </row>
    <row r="3816" spans="2:21" x14ac:dyDescent="0.2">
      <c r="B3816" s="1" t="str">
        <f>IF(Tablas!B3814="","",Tablas!B3814)</f>
        <v/>
      </c>
      <c r="C3816" s="1" t="str">
        <f>IF(Tablas!C3814="","",Tablas!C3814)</f>
        <v/>
      </c>
      <c r="D3816" s="1" t="str">
        <f>IF(Tablas!D3814="","",Tablas!D3814)</f>
        <v/>
      </c>
      <c r="E3816" s="1" t="str">
        <f>IF(Tablas!E3814="","",Tablas!E3814)</f>
        <v/>
      </c>
      <c r="F3816" s="1" t="str">
        <f>IF(Tablas!F3814="","",Tablas!F3814)</f>
        <v/>
      </c>
      <c r="G3816" s="1" t="str">
        <f>IF(Tablas!I3814="","",Tablas!I3814)</f>
        <v/>
      </c>
      <c r="H3816" s="1" t="s">
        <v>911</v>
      </c>
      <c r="I3816" s="39" t="str">
        <f>IF($B3816="","",-SUMIFS(Tabla7[Cantidad],Tabla7[Código del producto],$B3816,Tabla7[Tipo de movimiento],"SALIDA",Tabla7[Mes],I$5))</f>
        <v/>
      </c>
      <c r="J3816" s="39" t="str">
        <f>IF($B3816="","",-SUMIFS(Tabla7[Cantidad],Tabla7[Código del producto],$B3816,Tabla7[Tipo de movimiento],"SALIDA",Tabla7[Mes],J$5))</f>
        <v/>
      </c>
      <c r="K3816" s="39" t="str">
        <f>IF($B3816="","",-SUMIFS(Tabla7[Cantidad],Tabla7[Código del producto],$B3816,Tabla7[Tipo de movimiento],"SALIDA",Tabla7[Mes],K$5))</f>
        <v/>
      </c>
      <c r="L3816" s="39" t="str">
        <f>IF($B3816="","",-SUMIFS(Tabla7[Cantidad],Tabla7[Código del producto],$B3816,Tabla7[Tipo de movimiento],"SALIDA",Tabla7[Mes],L$5))</f>
        <v/>
      </c>
      <c r="M3816" s="39" t="str">
        <f>IF($B3816="","",-SUMIFS(Tabla7[Cantidad],Tabla7[Código del producto],$B3816,Tabla7[Tipo de movimiento],"SALIDA",Tabla7[Mes],M$5))</f>
        <v/>
      </c>
      <c r="N3816" s="39" t="str">
        <f>IF($B3816="","",-SUMIFS(Tabla7[Cantidad],Tabla7[Código del producto],$B3816,Tabla7[Tipo de movimiento],"SALIDA",Tabla7[Mes],N$5))</f>
        <v/>
      </c>
      <c r="O3816" s="39" t="str">
        <f>IF($B3816="","",-SUMIFS(Tabla7[Cantidad],Tabla7[Código del producto],$B3816,Tabla7[Tipo de movimiento],"SALIDA",Tabla7[Mes],O$5))</f>
        <v/>
      </c>
      <c r="P3816" s="39" t="str">
        <f>IF($B3816="","",-SUMIFS(Tabla7[Cantidad],Tabla7[Código del producto],$B3816,Tabla7[Tipo de movimiento],"SALIDA",Tabla7[Mes],P$5))</f>
        <v/>
      </c>
      <c r="Q3816" s="39" t="str">
        <f t="shared" si="177"/>
        <v/>
      </c>
      <c r="R3816" s="51" t="str">
        <f>IF($B3816="","",IFERROR(VLOOKUP($B3816,'ABC rotación'!$C:$G,5,0),"C"))</f>
        <v/>
      </c>
      <c r="S3816" s="41" t="str">
        <f t="shared" si="178"/>
        <v/>
      </c>
      <c r="T3816" s="40" t="str">
        <f t="shared" si="179"/>
        <v/>
      </c>
      <c r="U3816" s="23" t="str">
        <f>IF($B3816="","",VLOOKUP($T3816,Tablas!$X$14:$Y$17,2,1))</f>
        <v/>
      </c>
    </row>
    <row r="3817" spans="2:21" x14ac:dyDescent="0.2">
      <c r="B3817" s="1" t="str">
        <f>IF(Tablas!B3815="","",Tablas!B3815)</f>
        <v/>
      </c>
      <c r="C3817" s="1" t="str">
        <f>IF(Tablas!C3815="","",Tablas!C3815)</f>
        <v/>
      </c>
      <c r="D3817" s="1" t="str">
        <f>IF(Tablas!D3815="","",Tablas!D3815)</f>
        <v/>
      </c>
      <c r="E3817" s="1" t="str">
        <f>IF(Tablas!E3815="","",Tablas!E3815)</f>
        <v/>
      </c>
      <c r="F3817" s="1" t="str">
        <f>IF(Tablas!F3815="","",Tablas!F3815)</f>
        <v/>
      </c>
      <c r="G3817" s="1" t="str">
        <f>IF(Tablas!I3815="","",Tablas!I3815)</f>
        <v/>
      </c>
      <c r="H3817" s="1" t="s">
        <v>911</v>
      </c>
      <c r="I3817" s="39" t="str">
        <f>IF($B3817="","",-SUMIFS(Tabla7[Cantidad],Tabla7[Código del producto],$B3817,Tabla7[Tipo de movimiento],"SALIDA",Tabla7[Mes],I$5))</f>
        <v/>
      </c>
      <c r="J3817" s="39" t="str">
        <f>IF($B3817="","",-SUMIFS(Tabla7[Cantidad],Tabla7[Código del producto],$B3817,Tabla7[Tipo de movimiento],"SALIDA",Tabla7[Mes],J$5))</f>
        <v/>
      </c>
      <c r="K3817" s="39" t="str">
        <f>IF($B3817="","",-SUMIFS(Tabla7[Cantidad],Tabla7[Código del producto],$B3817,Tabla7[Tipo de movimiento],"SALIDA",Tabla7[Mes],K$5))</f>
        <v/>
      </c>
      <c r="L3817" s="39" t="str">
        <f>IF($B3817="","",-SUMIFS(Tabla7[Cantidad],Tabla7[Código del producto],$B3817,Tabla7[Tipo de movimiento],"SALIDA",Tabla7[Mes],L$5))</f>
        <v/>
      </c>
      <c r="M3817" s="39" t="str">
        <f>IF($B3817="","",-SUMIFS(Tabla7[Cantidad],Tabla7[Código del producto],$B3817,Tabla7[Tipo de movimiento],"SALIDA",Tabla7[Mes],M$5))</f>
        <v/>
      </c>
      <c r="N3817" s="39" t="str">
        <f>IF($B3817="","",-SUMIFS(Tabla7[Cantidad],Tabla7[Código del producto],$B3817,Tabla7[Tipo de movimiento],"SALIDA",Tabla7[Mes],N$5))</f>
        <v/>
      </c>
      <c r="O3817" s="39" t="str">
        <f>IF($B3817="","",-SUMIFS(Tabla7[Cantidad],Tabla7[Código del producto],$B3817,Tabla7[Tipo de movimiento],"SALIDA",Tabla7[Mes],O$5))</f>
        <v/>
      </c>
      <c r="P3817" s="39" t="str">
        <f>IF($B3817="","",-SUMIFS(Tabla7[Cantidad],Tabla7[Código del producto],$B3817,Tabla7[Tipo de movimiento],"SALIDA",Tabla7[Mes],P$5))</f>
        <v/>
      </c>
      <c r="Q3817" s="39" t="str">
        <f t="shared" si="177"/>
        <v/>
      </c>
      <c r="R3817" s="51" t="str">
        <f>IF($B3817="","",IFERROR(VLOOKUP($B3817,'ABC rotación'!$C:$G,5,0),"C"))</f>
        <v/>
      </c>
      <c r="S3817" s="41" t="str">
        <f t="shared" si="178"/>
        <v/>
      </c>
      <c r="T3817" s="40" t="str">
        <f t="shared" si="179"/>
        <v/>
      </c>
      <c r="U3817" s="23" t="str">
        <f>IF($B3817="","",VLOOKUP($T3817,Tablas!$X$14:$Y$17,2,1))</f>
        <v/>
      </c>
    </row>
    <row r="3818" spans="2:21" x14ac:dyDescent="0.2">
      <c r="B3818" s="1" t="str">
        <f>IF(Tablas!B3816="","",Tablas!B3816)</f>
        <v/>
      </c>
      <c r="C3818" s="1" t="str">
        <f>IF(Tablas!C3816="","",Tablas!C3816)</f>
        <v/>
      </c>
      <c r="D3818" s="1" t="str">
        <f>IF(Tablas!D3816="","",Tablas!D3816)</f>
        <v/>
      </c>
      <c r="E3818" s="1" t="str">
        <f>IF(Tablas!E3816="","",Tablas!E3816)</f>
        <v/>
      </c>
      <c r="F3818" s="1" t="str">
        <f>IF(Tablas!F3816="","",Tablas!F3816)</f>
        <v/>
      </c>
      <c r="G3818" s="1" t="str">
        <f>IF(Tablas!I3816="","",Tablas!I3816)</f>
        <v/>
      </c>
      <c r="H3818" s="1" t="s">
        <v>911</v>
      </c>
      <c r="I3818" s="39" t="str">
        <f>IF($B3818="","",-SUMIFS(Tabla7[Cantidad],Tabla7[Código del producto],$B3818,Tabla7[Tipo de movimiento],"SALIDA",Tabla7[Mes],I$5))</f>
        <v/>
      </c>
      <c r="J3818" s="39" t="str">
        <f>IF($B3818="","",-SUMIFS(Tabla7[Cantidad],Tabla7[Código del producto],$B3818,Tabla7[Tipo de movimiento],"SALIDA",Tabla7[Mes],J$5))</f>
        <v/>
      </c>
      <c r="K3818" s="39" t="str">
        <f>IF($B3818="","",-SUMIFS(Tabla7[Cantidad],Tabla7[Código del producto],$B3818,Tabla7[Tipo de movimiento],"SALIDA",Tabla7[Mes],K$5))</f>
        <v/>
      </c>
      <c r="L3818" s="39" t="str">
        <f>IF($B3818="","",-SUMIFS(Tabla7[Cantidad],Tabla7[Código del producto],$B3818,Tabla7[Tipo de movimiento],"SALIDA",Tabla7[Mes],L$5))</f>
        <v/>
      </c>
      <c r="M3818" s="39" t="str">
        <f>IF($B3818="","",-SUMIFS(Tabla7[Cantidad],Tabla7[Código del producto],$B3818,Tabla7[Tipo de movimiento],"SALIDA",Tabla7[Mes],M$5))</f>
        <v/>
      </c>
      <c r="N3818" s="39" t="str">
        <f>IF($B3818="","",-SUMIFS(Tabla7[Cantidad],Tabla7[Código del producto],$B3818,Tabla7[Tipo de movimiento],"SALIDA",Tabla7[Mes],N$5))</f>
        <v/>
      </c>
      <c r="O3818" s="39" t="str">
        <f>IF($B3818="","",-SUMIFS(Tabla7[Cantidad],Tabla7[Código del producto],$B3818,Tabla7[Tipo de movimiento],"SALIDA",Tabla7[Mes],O$5))</f>
        <v/>
      </c>
      <c r="P3818" s="39" t="str">
        <f>IF($B3818="","",-SUMIFS(Tabla7[Cantidad],Tabla7[Código del producto],$B3818,Tabla7[Tipo de movimiento],"SALIDA",Tabla7[Mes],P$5))</f>
        <v/>
      </c>
      <c r="Q3818" s="39" t="str">
        <f t="shared" si="177"/>
        <v/>
      </c>
      <c r="R3818" s="51" t="str">
        <f>IF($B3818="","",IFERROR(VLOOKUP($B3818,'ABC rotación'!$C:$G,5,0),"C"))</f>
        <v/>
      </c>
      <c r="S3818" s="41" t="str">
        <f t="shared" si="178"/>
        <v/>
      </c>
      <c r="T3818" s="40" t="str">
        <f t="shared" si="179"/>
        <v/>
      </c>
      <c r="U3818" s="23" t="str">
        <f>IF($B3818="","",VLOOKUP($T3818,Tablas!$X$14:$Y$17,2,1))</f>
        <v/>
      </c>
    </row>
    <row r="3819" spans="2:21" x14ac:dyDescent="0.2">
      <c r="B3819" s="1" t="str">
        <f>IF(Tablas!B3817="","",Tablas!B3817)</f>
        <v/>
      </c>
      <c r="C3819" s="1" t="str">
        <f>IF(Tablas!C3817="","",Tablas!C3817)</f>
        <v/>
      </c>
      <c r="D3819" s="1" t="str">
        <f>IF(Tablas!D3817="","",Tablas!D3817)</f>
        <v/>
      </c>
      <c r="E3819" s="1" t="str">
        <f>IF(Tablas!E3817="","",Tablas!E3817)</f>
        <v/>
      </c>
      <c r="F3819" s="1" t="str">
        <f>IF(Tablas!F3817="","",Tablas!F3817)</f>
        <v/>
      </c>
      <c r="G3819" s="1" t="str">
        <f>IF(Tablas!I3817="","",Tablas!I3817)</f>
        <v/>
      </c>
      <c r="H3819" s="1" t="s">
        <v>911</v>
      </c>
      <c r="I3819" s="39" t="str">
        <f>IF($B3819="","",-SUMIFS(Tabla7[Cantidad],Tabla7[Código del producto],$B3819,Tabla7[Tipo de movimiento],"SALIDA",Tabla7[Mes],I$5))</f>
        <v/>
      </c>
      <c r="J3819" s="39" t="str">
        <f>IF($B3819="","",-SUMIFS(Tabla7[Cantidad],Tabla7[Código del producto],$B3819,Tabla7[Tipo de movimiento],"SALIDA",Tabla7[Mes],J$5))</f>
        <v/>
      </c>
      <c r="K3819" s="39" t="str">
        <f>IF($B3819="","",-SUMIFS(Tabla7[Cantidad],Tabla7[Código del producto],$B3819,Tabla7[Tipo de movimiento],"SALIDA",Tabla7[Mes],K$5))</f>
        <v/>
      </c>
      <c r="L3819" s="39" t="str">
        <f>IF($B3819="","",-SUMIFS(Tabla7[Cantidad],Tabla7[Código del producto],$B3819,Tabla7[Tipo de movimiento],"SALIDA",Tabla7[Mes],L$5))</f>
        <v/>
      </c>
      <c r="M3819" s="39" t="str">
        <f>IF($B3819="","",-SUMIFS(Tabla7[Cantidad],Tabla7[Código del producto],$B3819,Tabla7[Tipo de movimiento],"SALIDA",Tabla7[Mes],M$5))</f>
        <v/>
      </c>
      <c r="N3819" s="39" t="str">
        <f>IF($B3819="","",-SUMIFS(Tabla7[Cantidad],Tabla7[Código del producto],$B3819,Tabla7[Tipo de movimiento],"SALIDA",Tabla7[Mes],N$5))</f>
        <v/>
      </c>
      <c r="O3819" s="39" t="str">
        <f>IF($B3819="","",-SUMIFS(Tabla7[Cantidad],Tabla7[Código del producto],$B3819,Tabla7[Tipo de movimiento],"SALIDA",Tabla7[Mes],O$5))</f>
        <v/>
      </c>
      <c r="P3819" s="39" t="str">
        <f>IF($B3819="","",-SUMIFS(Tabla7[Cantidad],Tabla7[Código del producto],$B3819,Tabla7[Tipo de movimiento],"SALIDA",Tabla7[Mes],P$5))</f>
        <v/>
      </c>
      <c r="Q3819" s="39" t="str">
        <f t="shared" si="177"/>
        <v/>
      </c>
      <c r="R3819" s="51" t="str">
        <f>IF($B3819="","",IFERROR(VLOOKUP($B3819,'ABC rotación'!$C:$G,5,0),"C"))</f>
        <v/>
      </c>
      <c r="S3819" s="41" t="str">
        <f t="shared" si="178"/>
        <v/>
      </c>
      <c r="T3819" s="40" t="str">
        <f t="shared" si="179"/>
        <v/>
      </c>
      <c r="U3819" s="23" t="str">
        <f>IF($B3819="","",VLOOKUP($T3819,Tablas!$X$14:$Y$17,2,1))</f>
        <v/>
      </c>
    </row>
    <row r="3820" spans="2:21" x14ac:dyDescent="0.2">
      <c r="B3820" s="1" t="str">
        <f>IF(Tablas!B3818="","",Tablas!B3818)</f>
        <v/>
      </c>
      <c r="C3820" s="1" t="str">
        <f>IF(Tablas!C3818="","",Tablas!C3818)</f>
        <v/>
      </c>
      <c r="D3820" s="1" t="str">
        <f>IF(Tablas!D3818="","",Tablas!D3818)</f>
        <v/>
      </c>
      <c r="E3820" s="1" t="str">
        <f>IF(Tablas!E3818="","",Tablas!E3818)</f>
        <v/>
      </c>
      <c r="F3820" s="1" t="str">
        <f>IF(Tablas!F3818="","",Tablas!F3818)</f>
        <v/>
      </c>
      <c r="G3820" s="1" t="str">
        <f>IF(Tablas!I3818="","",Tablas!I3818)</f>
        <v/>
      </c>
      <c r="H3820" s="1" t="s">
        <v>911</v>
      </c>
      <c r="I3820" s="39" t="str">
        <f>IF($B3820="","",-SUMIFS(Tabla7[Cantidad],Tabla7[Código del producto],$B3820,Tabla7[Tipo de movimiento],"SALIDA",Tabla7[Mes],I$5))</f>
        <v/>
      </c>
      <c r="J3820" s="39" t="str">
        <f>IF($B3820="","",-SUMIFS(Tabla7[Cantidad],Tabla7[Código del producto],$B3820,Tabla7[Tipo de movimiento],"SALIDA",Tabla7[Mes],J$5))</f>
        <v/>
      </c>
      <c r="K3820" s="39" t="str">
        <f>IF($B3820="","",-SUMIFS(Tabla7[Cantidad],Tabla7[Código del producto],$B3820,Tabla7[Tipo de movimiento],"SALIDA",Tabla7[Mes],K$5))</f>
        <v/>
      </c>
      <c r="L3820" s="39" t="str">
        <f>IF($B3820="","",-SUMIFS(Tabla7[Cantidad],Tabla7[Código del producto],$B3820,Tabla7[Tipo de movimiento],"SALIDA",Tabla7[Mes],L$5))</f>
        <v/>
      </c>
      <c r="M3820" s="39" t="str">
        <f>IF($B3820="","",-SUMIFS(Tabla7[Cantidad],Tabla7[Código del producto],$B3820,Tabla7[Tipo de movimiento],"SALIDA",Tabla7[Mes],M$5))</f>
        <v/>
      </c>
      <c r="N3820" s="39" t="str">
        <f>IF($B3820="","",-SUMIFS(Tabla7[Cantidad],Tabla7[Código del producto],$B3820,Tabla7[Tipo de movimiento],"SALIDA",Tabla7[Mes],N$5))</f>
        <v/>
      </c>
      <c r="O3820" s="39" t="str">
        <f>IF($B3820="","",-SUMIFS(Tabla7[Cantidad],Tabla7[Código del producto],$B3820,Tabla7[Tipo de movimiento],"SALIDA",Tabla7[Mes],O$5))</f>
        <v/>
      </c>
      <c r="P3820" s="39" t="str">
        <f>IF($B3820="","",-SUMIFS(Tabla7[Cantidad],Tabla7[Código del producto],$B3820,Tabla7[Tipo de movimiento],"SALIDA",Tabla7[Mes],P$5))</f>
        <v/>
      </c>
      <c r="Q3820" s="39" t="str">
        <f t="shared" si="177"/>
        <v/>
      </c>
      <c r="R3820" s="51" t="str">
        <f>IF($B3820="","",IFERROR(VLOOKUP($B3820,'ABC rotación'!$C:$G,5,0),"C"))</f>
        <v/>
      </c>
      <c r="S3820" s="41" t="str">
        <f t="shared" si="178"/>
        <v/>
      </c>
      <c r="T3820" s="40" t="str">
        <f t="shared" si="179"/>
        <v/>
      </c>
      <c r="U3820" s="23" t="str">
        <f>IF($B3820="","",VLOOKUP($T3820,Tablas!$X$14:$Y$17,2,1))</f>
        <v/>
      </c>
    </row>
    <row r="3821" spans="2:21" x14ac:dyDescent="0.2">
      <c r="B3821" s="1" t="str">
        <f>IF(Tablas!B3819="","",Tablas!B3819)</f>
        <v/>
      </c>
      <c r="C3821" s="1" t="str">
        <f>IF(Tablas!C3819="","",Tablas!C3819)</f>
        <v/>
      </c>
      <c r="D3821" s="1" t="str">
        <f>IF(Tablas!D3819="","",Tablas!D3819)</f>
        <v/>
      </c>
      <c r="E3821" s="1" t="str">
        <f>IF(Tablas!E3819="","",Tablas!E3819)</f>
        <v/>
      </c>
      <c r="F3821" s="1" t="str">
        <f>IF(Tablas!F3819="","",Tablas!F3819)</f>
        <v/>
      </c>
      <c r="G3821" s="1" t="str">
        <f>IF(Tablas!I3819="","",Tablas!I3819)</f>
        <v/>
      </c>
      <c r="H3821" s="1" t="s">
        <v>911</v>
      </c>
      <c r="I3821" s="39" t="str">
        <f>IF($B3821="","",-SUMIFS(Tabla7[Cantidad],Tabla7[Código del producto],$B3821,Tabla7[Tipo de movimiento],"SALIDA",Tabla7[Mes],I$5))</f>
        <v/>
      </c>
      <c r="J3821" s="39" t="str">
        <f>IF($B3821="","",-SUMIFS(Tabla7[Cantidad],Tabla7[Código del producto],$B3821,Tabla7[Tipo de movimiento],"SALIDA",Tabla7[Mes],J$5))</f>
        <v/>
      </c>
      <c r="K3821" s="39" t="str">
        <f>IF($B3821="","",-SUMIFS(Tabla7[Cantidad],Tabla7[Código del producto],$B3821,Tabla7[Tipo de movimiento],"SALIDA",Tabla7[Mes],K$5))</f>
        <v/>
      </c>
      <c r="L3821" s="39" t="str">
        <f>IF($B3821="","",-SUMIFS(Tabla7[Cantidad],Tabla7[Código del producto],$B3821,Tabla7[Tipo de movimiento],"SALIDA",Tabla7[Mes],L$5))</f>
        <v/>
      </c>
      <c r="M3821" s="39" t="str">
        <f>IF($B3821="","",-SUMIFS(Tabla7[Cantidad],Tabla7[Código del producto],$B3821,Tabla7[Tipo de movimiento],"SALIDA",Tabla7[Mes],M$5))</f>
        <v/>
      </c>
      <c r="N3821" s="39" t="str">
        <f>IF($B3821="","",-SUMIFS(Tabla7[Cantidad],Tabla7[Código del producto],$B3821,Tabla7[Tipo de movimiento],"SALIDA",Tabla7[Mes],N$5))</f>
        <v/>
      </c>
      <c r="O3821" s="39" t="str">
        <f>IF($B3821="","",-SUMIFS(Tabla7[Cantidad],Tabla7[Código del producto],$B3821,Tabla7[Tipo de movimiento],"SALIDA",Tabla7[Mes],O$5))</f>
        <v/>
      </c>
      <c r="P3821" s="39" t="str">
        <f>IF($B3821="","",-SUMIFS(Tabla7[Cantidad],Tabla7[Código del producto],$B3821,Tabla7[Tipo de movimiento],"SALIDA",Tabla7[Mes],P$5))</f>
        <v/>
      </c>
      <c r="Q3821" s="39" t="str">
        <f t="shared" si="177"/>
        <v/>
      </c>
      <c r="R3821" s="51" t="str">
        <f>IF($B3821="","",IFERROR(VLOOKUP($B3821,'ABC rotación'!$C:$G,5,0),"C"))</f>
        <v/>
      </c>
      <c r="S3821" s="41" t="str">
        <f t="shared" si="178"/>
        <v/>
      </c>
      <c r="T3821" s="40" t="str">
        <f t="shared" si="179"/>
        <v/>
      </c>
      <c r="U3821" s="23" t="str">
        <f>IF($B3821="","",VLOOKUP($T3821,Tablas!$X$14:$Y$17,2,1))</f>
        <v/>
      </c>
    </row>
    <row r="3822" spans="2:21" x14ac:dyDescent="0.2">
      <c r="B3822" s="1" t="str">
        <f>IF(Tablas!B3820="","",Tablas!B3820)</f>
        <v/>
      </c>
      <c r="C3822" s="1" t="str">
        <f>IF(Tablas!C3820="","",Tablas!C3820)</f>
        <v/>
      </c>
      <c r="D3822" s="1" t="str">
        <f>IF(Tablas!D3820="","",Tablas!D3820)</f>
        <v/>
      </c>
      <c r="E3822" s="1" t="str">
        <f>IF(Tablas!E3820="","",Tablas!E3820)</f>
        <v/>
      </c>
      <c r="F3822" s="1" t="str">
        <f>IF(Tablas!F3820="","",Tablas!F3820)</f>
        <v/>
      </c>
      <c r="G3822" s="1" t="str">
        <f>IF(Tablas!I3820="","",Tablas!I3820)</f>
        <v/>
      </c>
      <c r="H3822" s="1" t="s">
        <v>911</v>
      </c>
      <c r="I3822" s="39" t="str">
        <f>IF($B3822="","",-SUMIFS(Tabla7[Cantidad],Tabla7[Código del producto],$B3822,Tabla7[Tipo de movimiento],"SALIDA",Tabla7[Mes],I$5))</f>
        <v/>
      </c>
      <c r="J3822" s="39" t="str">
        <f>IF($B3822="","",-SUMIFS(Tabla7[Cantidad],Tabla7[Código del producto],$B3822,Tabla7[Tipo de movimiento],"SALIDA",Tabla7[Mes],J$5))</f>
        <v/>
      </c>
      <c r="K3822" s="39" t="str">
        <f>IF($B3822="","",-SUMIFS(Tabla7[Cantidad],Tabla7[Código del producto],$B3822,Tabla7[Tipo de movimiento],"SALIDA",Tabla7[Mes],K$5))</f>
        <v/>
      </c>
      <c r="L3822" s="39" t="str">
        <f>IF($B3822="","",-SUMIFS(Tabla7[Cantidad],Tabla7[Código del producto],$B3822,Tabla7[Tipo de movimiento],"SALIDA",Tabla7[Mes],L$5))</f>
        <v/>
      </c>
      <c r="M3822" s="39" t="str">
        <f>IF($B3822="","",-SUMIFS(Tabla7[Cantidad],Tabla7[Código del producto],$B3822,Tabla7[Tipo de movimiento],"SALIDA",Tabla7[Mes],M$5))</f>
        <v/>
      </c>
      <c r="N3822" s="39" t="str">
        <f>IF($B3822="","",-SUMIFS(Tabla7[Cantidad],Tabla7[Código del producto],$B3822,Tabla7[Tipo de movimiento],"SALIDA",Tabla7[Mes],N$5))</f>
        <v/>
      </c>
      <c r="O3822" s="39" t="str">
        <f>IF($B3822="","",-SUMIFS(Tabla7[Cantidad],Tabla7[Código del producto],$B3822,Tabla7[Tipo de movimiento],"SALIDA",Tabla7[Mes],O$5))</f>
        <v/>
      </c>
      <c r="P3822" s="39" t="str">
        <f>IF($B3822="","",-SUMIFS(Tabla7[Cantidad],Tabla7[Código del producto],$B3822,Tabla7[Tipo de movimiento],"SALIDA",Tabla7[Mes],P$5))</f>
        <v/>
      </c>
      <c r="Q3822" s="39" t="str">
        <f t="shared" si="177"/>
        <v/>
      </c>
      <c r="R3822" s="51" t="str">
        <f>IF($B3822="","",IFERROR(VLOOKUP($B3822,'ABC rotación'!$C:$G,5,0),"C"))</f>
        <v/>
      </c>
      <c r="S3822" s="41" t="str">
        <f t="shared" si="178"/>
        <v/>
      </c>
      <c r="T3822" s="40" t="str">
        <f t="shared" si="179"/>
        <v/>
      </c>
      <c r="U3822" s="23" t="str">
        <f>IF($B3822="","",VLOOKUP($T3822,Tablas!$X$14:$Y$17,2,1))</f>
        <v/>
      </c>
    </row>
    <row r="3823" spans="2:21" x14ac:dyDescent="0.2">
      <c r="B3823" s="1" t="str">
        <f>IF(Tablas!B3821="","",Tablas!B3821)</f>
        <v/>
      </c>
      <c r="C3823" s="1" t="str">
        <f>IF(Tablas!C3821="","",Tablas!C3821)</f>
        <v/>
      </c>
      <c r="D3823" s="1" t="str">
        <f>IF(Tablas!D3821="","",Tablas!D3821)</f>
        <v/>
      </c>
      <c r="E3823" s="1" t="str">
        <f>IF(Tablas!E3821="","",Tablas!E3821)</f>
        <v/>
      </c>
      <c r="F3823" s="1" t="str">
        <f>IF(Tablas!F3821="","",Tablas!F3821)</f>
        <v/>
      </c>
      <c r="G3823" s="1" t="str">
        <f>IF(Tablas!I3821="","",Tablas!I3821)</f>
        <v/>
      </c>
      <c r="H3823" s="1" t="s">
        <v>911</v>
      </c>
      <c r="I3823" s="39" t="str">
        <f>IF($B3823="","",-SUMIFS(Tabla7[Cantidad],Tabla7[Código del producto],$B3823,Tabla7[Tipo de movimiento],"SALIDA",Tabla7[Mes],I$5))</f>
        <v/>
      </c>
      <c r="J3823" s="39" t="str">
        <f>IF($B3823="","",-SUMIFS(Tabla7[Cantidad],Tabla7[Código del producto],$B3823,Tabla7[Tipo de movimiento],"SALIDA",Tabla7[Mes],J$5))</f>
        <v/>
      </c>
      <c r="K3823" s="39" t="str">
        <f>IF($B3823="","",-SUMIFS(Tabla7[Cantidad],Tabla7[Código del producto],$B3823,Tabla7[Tipo de movimiento],"SALIDA",Tabla7[Mes],K$5))</f>
        <v/>
      </c>
      <c r="L3823" s="39" t="str">
        <f>IF($B3823="","",-SUMIFS(Tabla7[Cantidad],Tabla7[Código del producto],$B3823,Tabla7[Tipo de movimiento],"SALIDA",Tabla7[Mes],L$5))</f>
        <v/>
      </c>
      <c r="M3823" s="39" t="str">
        <f>IF($B3823="","",-SUMIFS(Tabla7[Cantidad],Tabla7[Código del producto],$B3823,Tabla7[Tipo de movimiento],"SALIDA",Tabla7[Mes],M$5))</f>
        <v/>
      </c>
      <c r="N3823" s="39" t="str">
        <f>IF($B3823="","",-SUMIFS(Tabla7[Cantidad],Tabla7[Código del producto],$B3823,Tabla7[Tipo de movimiento],"SALIDA",Tabla7[Mes],N$5))</f>
        <v/>
      </c>
      <c r="O3823" s="39" t="str">
        <f>IF($B3823="","",-SUMIFS(Tabla7[Cantidad],Tabla7[Código del producto],$B3823,Tabla7[Tipo de movimiento],"SALIDA",Tabla7[Mes],O$5))</f>
        <v/>
      </c>
      <c r="P3823" s="39" t="str">
        <f>IF($B3823="","",-SUMIFS(Tabla7[Cantidad],Tabla7[Código del producto],$B3823,Tabla7[Tipo de movimiento],"SALIDA",Tabla7[Mes],P$5))</f>
        <v/>
      </c>
      <c r="Q3823" s="39" t="str">
        <f t="shared" si="177"/>
        <v/>
      </c>
      <c r="R3823" s="51" t="str">
        <f>IF($B3823="","",IFERROR(VLOOKUP($B3823,'ABC rotación'!$C:$G,5,0),"C"))</f>
        <v/>
      </c>
      <c r="S3823" s="41" t="str">
        <f t="shared" si="178"/>
        <v/>
      </c>
      <c r="T3823" s="40" t="str">
        <f t="shared" si="179"/>
        <v/>
      </c>
      <c r="U3823" s="23" t="str">
        <f>IF($B3823="","",VLOOKUP($T3823,Tablas!$X$14:$Y$17,2,1))</f>
        <v/>
      </c>
    </row>
    <row r="3824" spans="2:21" x14ac:dyDescent="0.2">
      <c r="B3824" s="1" t="str">
        <f>IF(Tablas!B3822="","",Tablas!B3822)</f>
        <v/>
      </c>
      <c r="C3824" s="1" t="str">
        <f>IF(Tablas!C3822="","",Tablas!C3822)</f>
        <v/>
      </c>
      <c r="D3824" s="1" t="str">
        <f>IF(Tablas!D3822="","",Tablas!D3822)</f>
        <v/>
      </c>
      <c r="E3824" s="1" t="str">
        <f>IF(Tablas!E3822="","",Tablas!E3822)</f>
        <v/>
      </c>
      <c r="F3824" s="1" t="str">
        <f>IF(Tablas!F3822="","",Tablas!F3822)</f>
        <v/>
      </c>
      <c r="G3824" s="1" t="str">
        <f>IF(Tablas!I3822="","",Tablas!I3822)</f>
        <v/>
      </c>
      <c r="H3824" s="1" t="s">
        <v>911</v>
      </c>
      <c r="I3824" s="39" t="str">
        <f>IF($B3824="","",-SUMIFS(Tabla7[Cantidad],Tabla7[Código del producto],$B3824,Tabla7[Tipo de movimiento],"SALIDA",Tabla7[Mes],I$5))</f>
        <v/>
      </c>
      <c r="J3824" s="39" t="str">
        <f>IF($B3824="","",-SUMIFS(Tabla7[Cantidad],Tabla7[Código del producto],$B3824,Tabla7[Tipo de movimiento],"SALIDA",Tabla7[Mes],J$5))</f>
        <v/>
      </c>
      <c r="K3824" s="39" t="str">
        <f>IF($B3824="","",-SUMIFS(Tabla7[Cantidad],Tabla7[Código del producto],$B3824,Tabla7[Tipo de movimiento],"SALIDA",Tabla7[Mes],K$5))</f>
        <v/>
      </c>
      <c r="L3824" s="39" t="str">
        <f>IF($B3824="","",-SUMIFS(Tabla7[Cantidad],Tabla7[Código del producto],$B3824,Tabla7[Tipo de movimiento],"SALIDA",Tabla7[Mes],L$5))</f>
        <v/>
      </c>
      <c r="M3824" s="39" t="str">
        <f>IF($B3824="","",-SUMIFS(Tabla7[Cantidad],Tabla7[Código del producto],$B3824,Tabla7[Tipo de movimiento],"SALIDA",Tabla7[Mes],M$5))</f>
        <v/>
      </c>
      <c r="N3824" s="39" t="str">
        <f>IF($B3824="","",-SUMIFS(Tabla7[Cantidad],Tabla7[Código del producto],$B3824,Tabla7[Tipo de movimiento],"SALIDA",Tabla7[Mes],N$5))</f>
        <v/>
      </c>
      <c r="O3824" s="39" t="str">
        <f>IF($B3824="","",-SUMIFS(Tabla7[Cantidad],Tabla7[Código del producto],$B3824,Tabla7[Tipo de movimiento],"SALIDA",Tabla7[Mes],O$5))</f>
        <v/>
      </c>
      <c r="P3824" s="39" t="str">
        <f>IF($B3824="","",-SUMIFS(Tabla7[Cantidad],Tabla7[Código del producto],$B3824,Tabla7[Tipo de movimiento],"SALIDA",Tabla7[Mes],P$5))</f>
        <v/>
      </c>
      <c r="Q3824" s="39" t="str">
        <f t="shared" si="177"/>
        <v/>
      </c>
      <c r="R3824" s="51" t="str">
        <f>IF($B3824="","",IFERROR(VLOOKUP($B3824,'ABC rotación'!$C:$G,5,0),"C"))</f>
        <v/>
      </c>
      <c r="S3824" s="41" t="str">
        <f t="shared" si="178"/>
        <v/>
      </c>
      <c r="T3824" s="40" t="str">
        <f t="shared" si="179"/>
        <v/>
      </c>
      <c r="U3824" s="23" t="str">
        <f>IF($B3824="","",VLOOKUP($T3824,Tablas!$X$14:$Y$17,2,1))</f>
        <v/>
      </c>
    </row>
    <row r="3825" spans="2:21" x14ac:dyDescent="0.2">
      <c r="B3825" s="1" t="str">
        <f>IF(Tablas!B3823="","",Tablas!B3823)</f>
        <v/>
      </c>
      <c r="C3825" s="1" t="str">
        <f>IF(Tablas!C3823="","",Tablas!C3823)</f>
        <v/>
      </c>
      <c r="D3825" s="1" t="str">
        <f>IF(Tablas!D3823="","",Tablas!D3823)</f>
        <v/>
      </c>
      <c r="E3825" s="1" t="str">
        <f>IF(Tablas!E3823="","",Tablas!E3823)</f>
        <v/>
      </c>
      <c r="F3825" s="1" t="str">
        <f>IF(Tablas!F3823="","",Tablas!F3823)</f>
        <v/>
      </c>
      <c r="G3825" s="1" t="str">
        <f>IF(Tablas!I3823="","",Tablas!I3823)</f>
        <v/>
      </c>
      <c r="H3825" s="1" t="s">
        <v>911</v>
      </c>
      <c r="I3825" s="39" t="str">
        <f>IF($B3825="","",-SUMIFS(Tabla7[Cantidad],Tabla7[Código del producto],$B3825,Tabla7[Tipo de movimiento],"SALIDA",Tabla7[Mes],I$5))</f>
        <v/>
      </c>
      <c r="J3825" s="39" t="str">
        <f>IF($B3825="","",-SUMIFS(Tabla7[Cantidad],Tabla7[Código del producto],$B3825,Tabla7[Tipo de movimiento],"SALIDA",Tabla7[Mes],J$5))</f>
        <v/>
      </c>
      <c r="K3825" s="39" t="str">
        <f>IF($B3825="","",-SUMIFS(Tabla7[Cantidad],Tabla7[Código del producto],$B3825,Tabla7[Tipo de movimiento],"SALIDA",Tabla7[Mes],K$5))</f>
        <v/>
      </c>
      <c r="L3825" s="39" t="str">
        <f>IF($B3825="","",-SUMIFS(Tabla7[Cantidad],Tabla7[Código del producto],$B3825,Tabla7[Tipo de movimiento],"SALIDA",Tabla7[Mes],L$5))</f>
        <v/>
      </c>
      <c r="M3825" s="39" t="str">
        <f>IF($B3825="","",-SUMIFS(Tabla7[Cantidad],Tabla7[Código del producto],$B3825,Tabla7[Tipo de movimiento],"SALIDA",Tabla7[Mes],M$5))</f>
        <v/>
      </c>
      <c r="N3825" s="39" t="str">
        <f>IF($B3825="","",-SUMIFS(Tabla7[Cantidad],Tabla7[Código del producto],$B3825,Tabla7[Tipo de movimiento],"SALIDA",Tabla7[Mes],N$5))</f>
        <v/>
      </c>
      <c r="O3825" s="39" t="str">
        <f>IF($B3825="","",-SUMIFS(Tabla7[Cantidad],Tabla7[Código del producto],$B3825,Tabla7[Tipo de movimiento],"SALIDA",Tabla7[Mes],O$5))</f>
        <v/>
      </c>
      <c r="P3825" s="39" t="str">
        <f>IF($B3825="","",-SUMIFS(Tabla7[Cantidad],Tabla7[Código del producto],$B3825,Tabla7[Tipo de movimiento],"SALIDA",Tabla7[Mes],P$5))</f>
        <v/>
      </c>
      <c r="Q3825" s="39" t="str">
        <f t="shared" si="177"/>
        <v/>
      </c>
      <c r="R3825" s="51" t="str">
        <f>IF($B3825="","",IFERROR(VLOOKUP($B3825,'ABC rotación'!$C:$G,5,0),"C"))</f>
        <v/>
      </c>
      <c r="S3825" s="41" t="str">
        <f t="shared" si="178"/>
        <v/>
      </c>
      <c r="T3825" s="40" t="str">
        <f t="shared" si="179"/>
        <v/>
      </c>
      <c r="U3825" s="23" t="str">
        <f>IF($B3825="","",VLOOKUP($T3825,Tablas!$X$14:$Y$17,2,1))</f>
        <v/>
      </c>
    </row>
    <row r="3826" spans="2:21" x14ac:dyDescent="0.2">
      <c r="B3826" s="1" t="str">
        <f>IF(Tablas!B3824="","",Tablas!B3824)</f>
        <v/>
      </c>
      <c r="C3826" s="1" t="str">
        <f>IF(Tablas!C3824="","",Tablas!C3824)</f>
        <v/>
      </c>
      <c r="D3826" s="1" t="str">
        <f>IF(Tablas!D3824="","",Tablas!D3824)</f>
        <v/>
      </c>
      <c r="E3826" s="1" t="str">
        <f>IF(Tablas!E3824="","",Tablas!E3824)</f>
        <v/>
      </c>
      <c r="F3826" s="1" t="str">
        <f>IF(Tablas!F3824="","",Tablas!F3824)</f>
        <v/>
      </c>
      <c r="G3826" s="1" t="str">
        <f>IF(Tablas!I3824="","",Tablas!I3824)</f>
        <v/>
      </c>
      <c r="H3826" s="1" t="s">
        <v>911</v>
      </c>
      <c r="I3826" s="39" t="str">
        <f>IF($B3826="","",-SUMIFS(Tabla7[Cantidad],Tabla7[Código del producto],$B3826,Tabla7[Tipo de movimiento],"SALIDA",Tabla7[Mes],I$5))</f>
        <v/>
      </c>
      <c r="J3826" s="39" t="str">
        <f>IF($B3826="","",-SUMIFS(Tabla7[Cantidad],Tabla7[Código del producto],$B3826,Tabla7[Tipo de movimiento],"SALIDA",Tabla7[Mes],J$5))</f>
        <v/>
      </c>
      <c r="K3826" s="39" t="str">
        <f>IF($B3826="","",-SUMIFS(Tabla7[Cantidad],Tabla7[Código del producto],$B3826,Tabla7[Tipo de movimiento],"SALIDA",Tabla7[Mes],K$5))</f>
        <v/>
      </c>
      <c r="L3826" s="39" t="str">
        <f>IF($B3826="","",-SUMIFS(Tabla7[Cantidad],Tabla7[Código del producto],$B3826,Tabla7[Tipo de movimiento],"SALIDA",Tabla7[Mes],L$5))</f>
        <v/>
      </c>
      <c r="M3826" s="39" t="str">
        <f>IF($B3826="","",-SUMIFS(Tabla7[Cantidad],Tabla7[Código del producto],$B3826,Tabla7[Tipo de movimiento],"SALIDA",Tabla7[Mes],M$5))</f>
        <v/>
      </c>
      <c r="N3826" s="39" t="str">
        <f>IF($B3826="","",-SUMIFS(Tabla7[Cantidad],Tabla7[Código del producto],$B3826,Tabla7[Tipo de movimiento],"SALIDA",Tabla7[Mes],N$5))</f>
        <v/>
      </c>
      <c r="O3826" s="39" t="str">
        <f>IF($B3826="","",-SUMIFS(Tabla7[Cantidad],Tabla7[Código del producto],$B3826,Tabla7[Tipo de movimiento],"SALIDA",Tabla7[Mes],O$5))</f>
        <v/>
      </c>
      <c r="P3826" s="39" t="str">
        <f>IF($B3826="","",-SUMIFS(Tabla7[Cantidad],Tabla7[Código del producto],$B3826,Tabla7[Tipo de movimiento],"SALIDA",Tabla7[Mes],P$5))</f>
        <v/>
      </c>
      <c r="Q3826" s="39" t="str">
        <f t="shared" si="177"/>
        <v/>
      </c>
      <c r="R3826" s="51" t="str">
        <f>IF($B3826="","",IFERROR(VLOOKUP($B3826,'ABC rotación'!$C:$G,5,0),"C"))</f>
        <v/>
      </c>
      <c r="S3826" s="41" t="str">
        <f t="shared" si="178"/>
        <v/>
      </c>
      <c r="T3826" s="40" t="str">
        <f t="shared" si="179"/>
        <v/>
      </c>
      <c r="U3826" s="23" t="str">
        <f>IF($B3826="","",VLOOKUP($T3826,Tablas!$X$14:$Y$17,2,1))</f>
        <v/>
      </c>
    </row>
    <row r="3827" spans="2:21" x14ac:dyDescent="0.2">
      <c r="B3827" s="1" t="str">
        <f>IF(Tablas!B3825="","",Tablas!B3825)</f>
        <v/>
      </c>
      <c r="C3827" s="1" t="str">
        <f>IF(Tablas!C3825="","",Tablas!C3825)</f>
        <v/>
      </c>
      <c r="D3827" s="1" t="str">
        <f>IF(Tablas!D3825="","",Tablas!D3825)</f>
        <v/>
      </c>
      <c r="E3827" s="1" t="str">
        <f>IF(Tablas!E3825="","",Tablas!E3825)</f>
        <v/>
      </c>
      <c r="F3827" s="1" t="str">
        <f>IF(Tablas!F3825="","",Tablas!F3825)</f>
        <v/>
      </c>
      <c r="G3827" s="1" t="str">
        <f>IF(Tablas!I3825="","",Tablas!I3825)</f>
        <v/>
      </c>
      <c r="H3827" s="1" t="s">
        <v>911</v>
      </c>
      <c r="I3827" s="39" t="str">
        <f>IF($B3827="","",-SUMIFS(Tabla7[Cantidad],Tabla7[Código del producto],$B3827,Tabla7[Tipo de movimiento],"SALIDA",Tabla7[Mes],I$5))</f>
        <v/>
      </c>
      <c r="J3827" s="39" t="str">
        <f>IF($B3827="","",-SUMIFS(Tabla7[Cantidad],Tabla7[Código del producto],$B3827,Tabla7[Tipo de movimiento],"SALIDA",Tabla7[Mes],J$5))</f>
        <v/>
      </c>
      <c r="K3827" s="39" t="str">
        <f>IF($B3827="","",-SUMIFS(Tabla7[Cantidad],Tabla7[Código del producto],$B3827,Tabla7[Tipo de movimiento],"SALIDA",Tabla7[Mes],K$5))</f>
        <v/>
      </c>
      <c r="L3827" s="39" t="str">
        <f>IF($B3827="","",-SUMIFS(Tabla7[Cantidad],Tabla7[Código del producto],$B3827,Tabla7[Tipo de movimiento],"SALIDA",Tabla7[Mes],L$5))</f>
        <v/>
      </c>
      <c r="M3827" s="39" t="str">
        <f>IF($B3827="","",-SUMIFS(Tabla7[Cantidad],Tabla7[Código del producto],$B3827,Tabla7[Tipo de movimiento],"SALIDA",Tabla7[Mes],M$5))</f>
        <v/>
      </c>
      <c r="N3827" s="39" t="str">
        <f>IF($B3827="","",-SUMIFS(Tabla7[Cantidad],Tabla7[Código del producto],$B3827,Tabla7[Tipo de movimiento],"SALIDA",Tabla7[Mes],N$5))</f>
        <v/>
      </c>
      <c r="O3827" s="39" t="str">
        <f>IF($B3827="","",-SUMIFS(Tabla7[Cantidad],Tabla7[Código del producto],$B3827,Tabla7[Tipo de movimiento],"SALIDA",Tabla7[Mes],O$5))</f>
        <v/>
      </c>
      <c r="P3827" s="39" t="str">
        <f>IF($B3827="","",-SUMIFS(Tabla7[Cantidad],Tabla7[Código del producto],$B3827,Tabla7[Tipo de movimiento],"SALIDA",Tabla7[Mes],P$5))</f>
        <v/>
      </c>
      <c r="Q3827" s="39" t="str">
        <f t="shared" si="177"/>
        <v/>
      </c>
      <c r="R3827" s="51" t="str">
        <f>IF($B3827="","",IFERROR(VLOOKUP($B3827,'ABC rotación'!$C:$G,5,0),"C"))</f>
        <v/>
      </c>
      <c r="S3827" s="41" t="str">
        <f t="shared" si="178"/>
        <v/>
      </c>
      <c r="T3827" s="40" t="str">
        <f t="shared" si="179"/>
        <v/>
      </c>
      <c r="U3827" s="23" t="str">
        <f>IF($B3827="","",VLOOKUP($T3827,Tablas!$X$14:$Y$17,2,1))</f>
        <v/>
      </c>
    </row>
    <row r="3828" spans="2:21" x14ac:dyDescent="0.2">
      <c r="B3828" s="1" t="str">
        <f>IF(Tablas!B3826="","",Tablas!B3826)</f>
        <v/>
      </c>
      <c r="C3828" s="1" t="str">
        <f>IF(Tablas!C3826="","",Tablas!C3826)</f>
        <v/>
      </c>
      <c r="D3828" s="1" t="str">
        <f>IF(Tablas!D3826="","",Tablas!D3826)</f>
        <v/>
      </c>
      <c r="E3828" s="1" t="str">
        <f>IF(Tablas!E3826="","",Tablas!E3826)</f>
        <v/>
      </c>
      <c r="F3828" s="1" t="str">
        <f>IF(Tablas!F3826="","",Tablas!F3826)</f>
        <v/>
      </c>
      <c r="G3828" s="1" t="str">
        <f>IF(Tablas!I3826="","",Tablas!I3826)</f>
        <v/>
      </c>
      <c r="H3828" s="1" t="s">
        <v>911</v>
      </c>
      <c r="I3828" s="39" t="str">
        <f>IF($B3828="","",-SUMIFS(Tabla7[Cantidad],Tabla7[Código del producto],$B3828,Tabla7[Tipo de movimiento],"SALIDA",Tabla7[Mes],I$5))</f>
        <v/>
      </c>
      <c r="J3828" s="39" t="str">
        <f>IF($B3828="","",-SUMIFS(Tabla7[Cantidad],Tabla7[Código del producto],$B3828,Tabla7[Tipo de movimiento],"SALIDA",Tabla7[Mes],J$5))</f>
        <v/>
      </c>
      <c r="K3828" s="39" t="str">
        <f>IF($B3828="","",-SUMIFS(Tabla7[Cantidad],Tabla7[Código del producto],$B3828,Tabla7[Tipo de movimiento],"SALIDA",Tabla7[Mes],K$5))</f>
        <v/>
      </c>
      <c r="L3828" s="39" t="str">
        <f>IF($B3828="","",-SUMIFS(Tabla7[Cantidad],Tabla7[Código del producto],$B3828,Tabla7[Tipo de movimiento],"SALIDA",Tabla7[Mes],L$5))</f>
        <v/>
      </c>
      <c r="M3828" s="39" t="str">
        <f>IF($B3828="","",-SUMIFS(Tabla7[Cantidad],Tabla7[Código del producto],$B3828,Tabla7[Tipo de movimiento],"SALIDA",Tabla7[Mes],M$5))</f>
        <v/>
      </c>
      <c r="N3828" s="39" t="str">
        <f>IF($B3828="","",-SUMIFS(Tabla7[Cantidad],Tabla7[Código del producto],$B3828,Tabla7[Tipo de movimiento],"SALIDA",Tabla7[Mes],N$5))</f>
        <v/>
      </c>
      <c r="O3828" s="39" t="str">
        <f>IF($B3828="","",-SUMIFS(Tabla7[Cantidad],Tabla7[Código del producto],$B3828,Tabla7[Tipo de movimiento],"SALIDA",Tabla7[Mes],O$5))</f>
        <v/>
      </c>
      <c r="P3828" s="39" t="str">
        <f>IF($B3828="","",-SUMIFS(Tabla7[Cantidad],Tabla7[Código del producto],$B3828,Tabla7[Tipo de movimiento],"SALIDA",Tabla7[Mes],P$5))</f>
        <v/>
      </c>
      <c r="Q3828" s="39" t="str">
        <f t="shared" si="177"/>
        <v/>
      </c>
      <c r="R3828" s="51" t="str">
        <f>IF($B3828="","",IFERROR(VLOOKUP($B3828,'ABC rotación'!$C:$G,5,0),"C"))</f>
        <v/>
      </c>
      <c r="S3828" s="41" t="str">
        <f t="shared" si="178"/>
        <v/>
      </c>
      <c r="T3828" s="40" t="str">
        <f t="shared" si="179"/>
        <v/>
      </c>
      <c r="U3828" s="23" t="str">
        <f>IF($B3828="","",VLOOKUP($T3828,Tablas!$X$14:$Y$17,2,1))</f>
        <v/>
      </c>
    </row>
    <row r="3829" spans="2:21" x14ac:dyDescent="0.2">
      <c r="B3829" s="1" t="str">
        <f>IF(Tablas!B3827="","",Tablas!B3827)</f>
        <v/>
      </c>
      <c r="C3829" s="1" t="str">
        <f>IF(Tablas!C3827="","",Tablas!C3827)</f>
        <v/>
      </c>
      <c r="D3829" s="1" t="str">
        <f>IF(Tablas!D3827="","",Tablas!D3827)</f>
        <v/>
      </c>
      <c r="E3829" s="1" t="str">
        <f>IF(Tablas!E3827="","",Tablas!E3827)</f>
        <v/>
      </c>
      <c r="F3829" s="1" t="str">
        <f>IF(Tablas!F3827="","",Tablas!F3827)</f>
        <v/>
      </c>
      <c r="G3829" s="1" t="str">
        <f>IF(Tablas!I3827="","",Tablas!I3827)</f>
        <v/>
      </c>
      <c r="H3829" s="1" t="s">
        <v>911</v>
      </c>
      <c r="I3829" s="39" t="str">
        <f>IF($B3829="","",-SUMIFS(Tabla7[Cantidad],Tabla7[Código del producto],$B3829,Tabla7[Tipo de movimiento],"SALIDA",Tabla7[Mes],I$5))</f>
        <v/>
      </c>
      <c r="J3829" s="39" t="str">
        <f>IF($B3829="","",-SUMIFS(Tabla7[Cantidad],Tabla7[Código del producto],$B3829,Tabla7[Tipo de movimiento],"SALIDA",Tabla7[Mes],J$5))</f>
        <v/>
      </c>
      <c r="K3829" s="39" t="str">
        <f>IF($B3829="","",-SUMIFS(Tabla7[Cantidad],Tabla7[Código del producto],$B3829,Tabla7[Tipo de movimiento],"SALIDA",Tabla7[Mes],K$5))</f>
        <v/>
      </c>
      <c r="L3829" s="39" t="str">
        <f>IF($B3829="","",-SUMIFS(Tabla7[Cantidad],Tabla7[Código del producto],$B3829,Tabla7[Tipo de movimiento],"SALIDA",Tabla7[Mes],L$5))</f>
        <v/>
      </c>
      <c r="M3829" s="39" t="str">
        <f>IF($B3829="","",-SUMIFS(Tabla7[Cantidad],Tabla7[Código del producto],$B3829,Tabla7[Tipo de movimiento],"SALIDA",Tabla7[Mes],M$5))</f>
        <v/>
      </c>
      <c r="N3829" s="39" t="str">
        <f>IF($B3829="","",-SUMIFS(Tabla7[Cantidad],Tabla7[Código del producto],$B3829,Tabla7[Tipo de movimiento],"SALIDA",Tabla7[Mes],N$5))</f>
        <v/>
      </c>
      <c r="O3829" s="39" t="str">
        <f>IF($B3829="","",-SUMIFS(Tabla7[Cantidad],Tabla7[Código del producto],$B3829,Tabla7[Tipo de movimiento],"SALIDA",Tabla7[Mes],O$5))</f>
        <v/>
      </c>
      <c r="P3829" s="39" t="str">
        <f>IF($B3829="","",-SUMIFS(Tabla7[Cantidad],Tabla7[Código del producto],$B3829,Tabla7[Tipo de movimiento],"SALIDA",Tabla7[Mes],P$5))</f>
        <v/>
      </c>
      <c r="Q3829" s="39" t="str">
        <f t="shared" si="177"/>
        <v/>
      </c>
      <c r="R3829" s="51" t="str">
        <f>IF($B3829="","",IFERROR(VLOOKUP($B3829,'ABC rotación'!$C:$G,5,0),"C"))</f>
        <v/>
      </c>
      <c r="S3829" s="41" t="str">
        <f t="shared" si="178"/>
        <v/>
      </c>
      <c r="T3829" s="40" t="str">
        <f t="shared" si="179"/>
        <v/>
      </c>
      <c r="U3829" s="23" t="str">
        <f>IF($B3829="","",VLOOKUP($T3829,Tablas!$X$14:$Y$17,2,1))</f>
        <v/>
      </c>
    </row>
    <row r="3830" spans="2:21" x14ac:dyDescent="0.2">
      <c r="B3830" s="1" t="str">
        <f>IF(Tablas!B3828="","",Tablas!B3828)</f>
        <v/>
      </c>
      <c r="C3830" s="1" t="str">
        <f>IF(Tablas!C3828="","",Tablas!C3828)</f>
        <v/>
      </c>
      <c r="D3830" s="1" t="str">
        <f>IF(Tablas!D3828="","",Tablas!D3828)</f>
        <v/>
      </c>
      <c r="E3830" s="1" t="str">
        <f>IF(Tablas!E3828="","",Tablas!E3828)</f>
        <v/>
      </c>
      <c r="F3830" s="1" t="str">
        <f>IF(Tablas!F3828="","",Tablas!F3828)</f>
        <v/>
      </c>
      <c r="G3830" s="1" t="str">
        <f>IF(Tablas!I3828="","",Tablas!I3828)</f>
        <v/>
      </c>
      <c r="H3830" s="1" t="s">
        <v>911</v>
      </c>
      <c r="I3830" s="39" t="str">
        <f>IF($B3830="","",-SUMIFS(Tabla7[Cantidad],Tabla7[Código del producto],$B3830,Tabla7[Tipo de movimiento],"SALIDA",Tabla7[Mes],I$5))</f>
        <v/>
      </c>
      <c r="J3830" s="39" t="str">
        <f>IF($B3830="","",-SUMIFS(Tabla7[Cantidad],Tabla7[Código del producto],$B3830,Tabla7[Tipo de movimiento],"SALIDA",Tabla7[Mes],J$5))</f>
        <v/>
      </c>
      <c r="K3830" s="39" t="str">
        <f>IF($B3830="","",-SUMIFS(Tabla7[Cantidad],Tabla7[Código del producto],$B3830,Tabla7[Tipo de movimiento],"SALIDA",Tabla7[Mes],K$5))</f>
        <v/>
      </c>
      <c r="L3830" s="39" t="str">
        <f>IF($B3830="","",-SUMIFS(Tabla7[Cantidad],Tabla7[Código del producto],$B3830,Tabla7[Tipo de movimiento],"SALIDA",Tabla7[Mes],L$5))</f>
        <v/>
      </c>
      <c r="M3830" s="39" t="str">
        <f>IF($B3830="","",-SUMIFS(Tabla7[Cantidad],Tabla7[Código del producto],$B3830,Tabla7[Tipo de movimiento],"SALIDA",Tabla7[Mes],M$5))</f>
        <v/>
      </c>
      <c r="N3830" s="39" t="str">
        <f>IF($B3830="","",-SUMIFS(Tabla7[Cantidad],Tabla7[Código del producto],$B3830,Tabla7[Tipo de movimiento],"SALIDA",Tabla7[Mes],N$5))</f>
        <v/>
      </c>
      <c r="O3830" s="39" t="str">
        <f>IF($B3830="","",-SUMIFS(Tabla7[Cantidad],Tabla7[Código del producto],$B3830,Tabla7[Tipo de movimiento],"SALIDA",Tabla7[Mes],O$5))</f>
        <v/>
      </c>
      <c r="P3830" s="39" t="str">
        <f>IF($B3830="","",-SUMIFS(Tabla7[Cantidad],Tabla7[Código del producto],$B3830,Tabla7[Tipo de movimiento],"SALIDA",Tabla7[Mes],P$5))</f>
        <v/>
      </c>
      <c r="Q3830" s="39" t="str">
        <f t="shared" si="177"/>
        <v/>
      </c>
      <c r="R3830" s="51" t="str">
        <f>IF($B3830="","",IFERROR(VLOOKUP($B3830,'ABC rotación'!$C:$G,5,0),"C"))</f>
        <v/>
      </c>
      <c r="S3830" s="41" t="str">
        <f t="shared" si="178"/>
        <v/>
      </c>
      <c r="T3830" s="40" t="str">
        <f t="shared" si="179"/>
        <v/>
      </c>
      <c r="U3830" s="23" t="str">
        <f>IF($B3830="","",VLOOKUP($T3830,Tablas!$X$14:$Y$17,2,1))</f>
        <v/>
      </c>
    </row>
    <row r="3831" spans="2:21" x14ac:dyDescent="0.2">
      <c r="B3831" s="1" t="str">
        <f>IF(Tablas!B3829="","",Tablas!B3829)</f>
        <v/>
      </c>
      <c r="C3831" s="1" t="str">
        <f>IF(Tablas!C3829="","",Tablas!C3829)</f>
        <v/>
      </c>
      <c r="D3831" s="1" t="str">
        <f>IF(Tablas!D3829="","",Tablas!D3829)</f>
        <v/>
      </c>
      <c r="E3831" s="1" t="str">
        <f>IF(Tablas!E3829="","",Tablas!E3829)</f>
        <v/>
      </c>
      <c r="F3831" s="1" t="str">
        <f>IF(Tablas!F3829="","",Tablas!F3829)</f>
        <v/>
      </c>
      <c r="G3831" s="1" t="str">
        <f>IF(Tablas!I3829="","",Tablas!I3829)</f>
        <v/>
      </c>
      <c r="H3831" s="1" t="s">
        <v>911</v>
      </c>
      <c r="I3831" s="39" t="str">
        <f>IF($B3831="","",-SUMIFS(Tabla7[Cantidad],Tabla7[Código del producto],$B3831,Tabla7[Tipo de movimiento],"SALIDA",Tabla7[Mes],I$5))</f>
        <v/>
      </c>
      <c r="J3831" s="39" t="str">
        <f>IF($B3831="","",-SUMIFS(Tabla7[Cantidad],Tabla7[Código del producto],$B3831,Tabla7[Tipo de movimiento],"SALIDA",Tabla7[Mes],J$5))</f>
        <v/>
      </c>
      <c r="K3831" s="39" t="str">
        <f>IF($B3831="","",-SUMIFS(Tabla7[Cantidad],Tabla7[Código del producto],$B3831,Tabla7[Tipo de movimiento],"SALIDA",Tabla7[Mes],K$5))</f>
        <v/>
      </c>
      <c r="L3831" s="39" t="str">
        <f>IF($B3831="","",-SUMIFS(Tabla7[Cantidad],Tabla7[Código del producto],$B3831,Tabla7[Tipo de movimiento],"SALIDA",Tabla7[Mes],L$5))</f>
        <v/>
      </c>
      <c r="M3831" s="39" t="str">
        <f>IF($B3831="","",-SUMIFS(Tabla7[Cantidad],Tabla7[Código del producto],$B3831,Tabla7[Tipo de movimiento],"SALIDA",Tabla7[Mes],M$5))</f>
        <v/>
      </c>
      <c r="N3831" s="39" t="str">
        <f>IF($B3831="","",-SUMIFS(Tabla7[Cantidad],Tabla7[Código del producto],$B3831,Tabla7[Tipo de movimiento],"SALIDA",Tabla7[Mes],N$5))</f>
        <v/>
      </c>
      <c r="O3831" s="39" t="str">
        <f>IF($B3831="","",-SUMIFS(Tabla7[Cantidad],Tabla7[Código del producto],$B3831,Tabla7[Tipo de movimiento],"SALIDA",Tabla7[Mes],O$5))</f>
        <v/>
      </c>
      <c r="P3831" s="39" t="str">
        <f>IF($B3831="","",-SUMIFS(Tabla7[Cantidad],Tabla7[Código del producto],$B3831,Tabla7[Tipo de movimiento],"SALIDA",Tabla7[Mes],P$5))</f>
        <v/>
      </c>
      <c r="Q3831" s="39" t="str">
        <f t="shared" si="177"/>
        <v/>
      </c>
      <c r="R3831" s="51" t="str">
        <f>IF($B3831="","",IFERROR(VLOOKUP($B3831,'ABC rotación'!$C:$G,5,0),"C"))</f>
        <v/>
      </c>
      <c r="S3831" s="41" t="str">
        <f t="shared" si="178"/>
        <v/>
      </c>
      <c r="T3831" s="40" t="str">
        <f t="shared" si="179"/>
        <v/>
      </c>
      <c r="U3831" s="23" t="str">
        <f>IF($B3831="","",VLOOKUP($T3831,Tablas!$X$14:$Y$17,2,1))</f>
        <v/>
      </c>
    </row>
    <row r="3832" spans="2:21" x14ac:dyDescent="0.2">
      <c r="B3832" s="1" t="str">
        <f>IF(Tablas!B3830="","",Tablas!B3830)</f>
        <v/>
      </c>
      <c r="C3832" s="1" t="str">
        <f>IF(Tablas!C3830="","",Tablas!C3830)</f>
        <v/>
      </c>
      <c r="D3832" s="1" t="str">
        <f>IF(Tablas!D3830="","",Tablas!D3830)</f>
        <v/>
      </c>
      <c r="E3832" s="1" t="str">
        <f>IF(Tablas!E3830="","",Tablas!E3830)</f>
        <v/>
      </c>
      <c r="F3832" s="1" t="str">
        <f>IF(Tablas!F3830="","",Tablas!F3830)</f>
        <v/>
      </c>
      <c r="G3832" s="1" t="str">
        <f>IF(Tablas!I3830="","",Tablas!I3830)</f>
        <v/>
      </c>
      <c r="H3832" s="1" t="s">
        <v>911</v>
      </c>
      <c r="I3832" s="39" t="str">
        <f>IF($B3832="","",-SUMIFS(Tabla7[Cantidad],Tabla7[Código del producto],$B3832,Tabla7[Tipo de movimiento],"SALIDA",Tabla7[Mes],I$5))</f>
        <v/>
      </c>
      <c r="J3832" s="39" t="str">
        <f>IF($B3832="","",-SUMIFS(Tabla7[Cantidad],Tabla7[Código del producto],$B3832,Tabla7[Tipo de movimiento],"SALIDA",Tabla7[Mes],J$5))</f>
        <v/>
      </c>
      <c r="K3832" s="39" t="str">
        <f>IF($B3832="","",-SUMIFS(Tabla7[Cantidad],Tabla7[Código del producto],$B3832,Tabla7[Tipo de movimiento],"SALIDA",Tabla7[Mes],K$5))</f>
        <v/>
      </c>
      <c r="L3832" s="39" t="str">
        <f>IF($B3832="","",-SUMIFS(Tabla7[Cantidad],Tabla7[Código del producto],$B3832,Tabla7[Tipo de movimiento],"SALIDA",Tabla7[Mes],L$5))</f>
        <v/>
      </c>
      <c r="M3832" s="39" t="str">
        <f>IF($B3832="","",-SUMIFS(Tabla7[Cantidad],Tabla7[Código del producto],$B3832,Tabla7[Tipo de movimiento],"SALIDA",Tabla7[Mes],M$5))</f>
        <v/>
      </c>
      <c r="N3832" s="39" t="str">
        <f>IF($B3832="","",-SUMIFS(Tabla7[Cantidad],Tabla7[Código del producto],$B3832,Tabla7[Tipo de movimiento],"SALIDA",Tabla7[Mes],N$5))</f>
        <v/>
      </c>
      <c r="O3832" s="39" t="str">
        <f>IF($B3832="","",-SUMIFS(Tabla7[Cantidad],Tabla7[Código del producto],$B3832,Tabla7[Tipo de movimiento],"SALIDA",Tabla7[Mes],O$5))</f>
        <v/>
      </c>
      <c r="P3832" s="39" t="str">
        <f>IF($B3832="","",-SUMIFS(Tabla7[Cantidad],Tabla7[Código del producto],$B3832,Tabla7[Tipo de movimiento],"SALIDA",Tabla7[Mes],P$5))</f>
        <v/>
      </c>
      <c r="Q3832" s="39" t="str">
        <f t="shared" si="177"/>
        <v/>
      </c>
      <c r="R3832" s="51" t="str">
        <f>IF($B3832="","",IFERROR(VLOOKUP($B3832,'ABC rotación'!$C:$G,5,0),"C"))</f>
        <v/>
      </c>
      <c r="S3832" s="41" t="str">
        <f t="shared" si="178"/>
        <v/>
      </c>
      <c r="T3832" s="40" t="str">
        <f t="shared" si="179"/>
        <v/>
      </c>
      <c r="U3832" s="23" t="str">
        <f>IF($B3832="","",VLOOKUP($T3832,Tablas!$X$14:$Y$17,2,1))</f>
        <v/>
      </c>
    </row>
    <row r="3833" spans="2:21" x14ac:dyDescent="0.2">
      <c r="B3833" s="1" t="str">
        <f>IF(Tablas!B3831="","",Tablas!B3831)</f>
        <v/>
      </c>
      <c r="C3833" s="1" t="str">
        <f>IF(Tablas!C3831="","",Tablas!C3831)</f>
        <v/>
      </c>
      <c r="D3833" s="1" t="str">
        <f>IF(Tablas!D3831="","",Tablas!D3831)</f>
        <v/>
      </c>
      <c r="E3833" s="1" t="str">
        <f>IF(Tablas!E3831="","",Tablas!E3831)</f>
        <v/>
      </c>
      <c r="F3833" s="1" t="str">
        <f>IF(Tablas!F3831="","",Tablas!F3831)</f>
        <v/>
      </c>
      <c r="G3833" s="1" t="str">
        <f>IF(Tablas!I3831="","",Tablas!I3831)</f>
        <v/>
      </c>
      <c r="H3833" s="1" t="s">
        <v>911</v>
      </c>
      <c r="I3833" s="39" t="str">
        <f>IF($B3833="","",-SUMIFS(Tabla7[Cantidad],Tabla7[Código del producto],$B3833,Tabla7[Tipo de movimiento],"SALIDA",Tabla7[Mes],I$5))</f>
        <v/>
      </c>
      <c r="J3833" s="39" t="str">
        <f>IF($B3833="","",-SUMIFS(Tabla7[Cantidad],Tabla7[Código del producto],$B3833,Tabla7[Tipo de movimiento],"SALIDA",Tabla7[Mes],J$5))</f>
        <v/>
      </c>
      <c r="K3833" s="39" t="str">
        <f>IF($B3833="","",-SUMIFS(Tabla7[Cantidad],Tabla7[Código del producto],$B3833,Tabla7[Tipo de movimiento],"SALIDA",Tabla7[Mes],K$5))</f>
        <v/>
      </c>
      <c r="L3833" s="39" t="str">
        <f>IF($B3833="","",-SUMIFS(Tabla7[Cantidad],Tabla7[Código del producto],$B3833,Tabla7[Tipo de movimiento],"SALIDA",Tabla7[Mes],L$5))</f>
        <v/>
      </c>
      <c r="M3833" s="39" t="str">
        <f>IF($B3833="","",-SUMIFS(Tabla7[Cantidad],Tabla7[Código del producto],$B3833,Tabla7[Tipo de movimiento],"SALIDA",Tabla7[Mes],M$5))</f>
        <v/>
      </c>
      <c r="N3833" s="39" t="str">
        <f>IF($B3833="","",-SUMIFS(Tabla7[Cantidad],Tabla7[Código del producto],$B3833,Tabla7[Tipo de movimiento],"SALIDA",Tabla7[Mes],N$5))</f>
        <v/>
      </c>
      <c r="O3833" s="39" t="str">
        <f>IF($B3833="","",-SUMIFS(Tabla7[Cantidad],Tabla7[Código del producto],$B3833,Tabla7[Tipo de movimiento],"SALIDA",Tabla7[Mes],O$5))</f>
        <v/>
      </c>
      <c r="P3833" s="39" t="str">
        <f>IF($B3833="","",-SUMIFS(Tabla7[Cantidad],Tabla7[Código del producto],$B3833,Tabla7[Tipo de movimiento],"SALIDA",Tabla7[Mes],P$5))</f>
        <v/>
      </c>
      <c r="Q3833" s="39" t="str">
        <f t="shared" si="177"/>
        <v/>
      </c>
      <c r="R3833" s="51" t="str">
        <f>IF($B3833="","",IFERROR(VLOOKUP($B3833,'ABC rotación'!$C:$G,5,0),"C"))</f>
        <v/>
      </c>
      <c r="S3833" s="41" t="str">
        <f t="shared" si="178"/>
        <v/>
      </c>
      <c r="T3833" s="40" t="str">
        <f t="shared" si="179"/>
        <v/>
      </c>
      <c r="U3833" s="23" t="str">
        <f>IF($B3833="","",VLOOKUP($T3833,Tablas!$X$14:$Y$17,2,1))</f>
        <v/>
      </c>
    </row>
    <row r="3834" spans="2:21" x14ac:dyDescent="0.2">
      <c r="B3834" s="1" t="str">
        <f>IF(Tablas!B3832="","",Tablas!B3832)</f>
        <v/>
      </c>
      <c r="C3834" s="1" t="str">
        <f>IF(Tablas!C3832="","",Tablas!C3832)</f>
        <v/>
      </c>
      <c r="D3834" s="1" t="str">
        <f>IF(Tablas!D3832="","",Tablas!D3832)</f>
        <v/>
      </c>
      <c r="E3834" s="1" t="str">
        <f>IF(Tablas!E3832="","",Tablas!E3832)</f>
        <v/>
      </c>
      <c r="F3834" s="1" t="str">
        <f>IF(Tablas!F3832="","",Tablas!F3832)</f>
        <v/>
      </c>
      <c r="G3834" s="1" t="str">
        <f>IF(Tablas!I3832="","",Tablas!I3832)</f>
        <v/>
      </c>
      <c r="H3834" s="1" t="s">
        <v>911</v>
      </c>
      <c r="I3834" s="39" t="str">
        <f>IF($B3834="","",-SUMIFS(Tabla7[Cantidad],Tabla7[Código del producto],$B3834,Tabla7[Tipo de movimiento],"SALIDA",Tabla7[Mes],I$5))</f>
        <v/>
      </c>
      <c r="J3834" s="39" t="str">
        <f>IF($B3834="","",-SUMIFS(Tabla7[Cantidad],Tabla7[Código del producto],$B3834,Tabla7[Tipo de movimiento],"SALIDA",Tabla7[Mes],J$5))</f>
        <v/>
      </c>
      <c r="K3834" s="39" t="str">
        <f>IF($B3834="","",-SUMIFS(Tabla7[Cantidad],Tabla7[Código del producto],$B3834,Tabla7[Tipo de movimiento],"SALIDA",Tabla7[Mes],K$5))</f>
        <v/>
      </c>
      <c r="L3834" s="39" t="str">
        <f>IF($B3834="","",-SUMIFS(Tabla7[Cantidad],Tabla7[Código del producto],$B3834,Tabla7[Tipo de movimiento],"SALIDA",Tabla7[Mes],L$5))</f>
        <v/>
      </c>
      <c r="M3834" s="39" t="str">
        <f>IF($B3834="","",-SUMIFS(Tabla7[Cantidad],Tabla7[Código del producto],$B3834,Tabla7[Tipo de movimiento],"SALIDA",Tabla7[Mes],M$5))</f>
        <v/>
      </c>
      <c r="N3834" s="39" t="str">
        <f>IF($B3834="","",-SUMIFS(Tabla7[Cantidad],Tabla7[Código del producto],$B3834,Tabla7[Tipo de movimiento],"SALIDA",Tabla7[Mes],N$5))</f>
        <v/>
      </c>
      <c r="O3834" s="39" t="str">
        <f>IF($B3834="","",-SUMIFS(Tabla7[Cantidad],Tabla7[Código del producto],$B3834,Tabla7[Tipo de movimiento],"SALIDA",Tabla7[Mes],O$5))</f>
        <v/>
      </c>
      <c r="P3834" s="39" t="str">
        <f>IF($B3834="","",-SUMIFS(Tabla7[Cantidad],Tabla7[Código del producto],$B3834,Tabla7[Tipo de movimiento],"SALIDA",Tabla7[Mes],P$5))</f>
        <v/>
      </c>
      <c r="Q3834" s="39" t="str">
        <f t="shared" si="177"/>
        <v/>
      </c>
      <c r="R3834" s="51" t="str">
        <f>IF($B3834="","",IFERROR(VLOOKUP($B3834,'ABC rotación'!$C:$G,5,0),"C"))</f>
        <v/>
      </c>
      <c r="S3834" s="41" t="str">
        <f t="shared" si="178"/>
        <v/>
      </c>
      <c r="T3834" s="40" t="str">
        <f t="shared" si="179"/>
        <v/>
      </c>
      <c r="U3834" s="23" t="str">
        <f>IF($B3834="","",VLOOKUP($T3834,Tablas!$X$14:$Y$17,2,1))</f>
        <v/>
      </c>
    </row>
    <row r="3835" spans="2:21" x14ac:dyDescent="0.2">
      <c r="B3835" s="1" t="str">
        <f>IF(Tablas!B3833="","",Tablas!B3833)</f>
        <v/>
      </c>
      <c r="C3835" s="1" t="str">
        <f>IF(Tablas!C3833="","",Tablas!C3833)</f>
        <v/>
      </c>
      <c r="D3835" s="1" t="str">
        <f>IF(Tablas!D3833="","",Tablas!D3833)</f>
        <v/>
      </c>
      <c r="E3835" s="1" t="str">
        <f>IF(Tablas!E3833="","",Tablas!E3833)</f>
        <v/>
      </c>
      <c r="F3835" s="1" t="str">
        <f>IF(Tablas!F3833="","",Tablas!F3833)</f>
        <v/>
      </c>
      <c r="G3835" s="1" t="str">
        <f>IF(Tablas!I3833="","",Tablas!I3833)</f>
        <v/>
      </c>
      <c r="H3835" s="1" t="s">
        <v>911</v>
      </c>
      <c r="I3835" s="39" t="str">
        <f>IF($B3835="","",-SUMIFS(Tabla7[Cantidad],Tabla7[Código del producto],$B3835,Tabla7[Tipo de movimiento],"SALIDA",Tabla7[Mes],I$5))</f>
        <v/>
      </c>
      <c r="J3835" s="39" t="str">
        <f>IF($B3835="","",-SUMIFS(Tabla7[Cantidad],Tabla7[Código del producto],$B3835,Tabla7[Tipo de movimiento],"SALIDA",Tabla7[Mes],J$5))</f>
        <v/>
      </c>
      <c r="K3835" s="39" t="str">
        <f>IF($B3835="","",-SUMIFS(Tabla7[Cantidad],Tabla7[Código del producto],$B3835,Tabla7[Tipo de movimiento],"SALIDA",Tabla7[Mes],K$5))</f>
        <v/>
      </c>
      <c r="L3835" s="39" t="str">
        <f>IF($B3835="","",-SUMIFS(Tabla7[Cantidad],Tabla7[Código del producto],$B3835,Tabla7[Tipo de movimiento],"SALIDA",Tabla7[Mes],L$5))</f>
        <v/>
      </c>
      <c r="M3835" s="39" t="str">
        <f>IF($B3835="","",-SUMIFS(Tabla7[Cantidad],Tabla7[Código del producto],$B3835,Tabla7[Tipo de movimiento],"SALIDA",Tabla7[Mes],M$5))</f>
        <v/>
      </c>
      <c r="N3835" s="39" t="str">
        <f>IF($B3835="","",-SUMIFS(Tabla7[Cantidad],Tabla7[Código del producto],$B3835,Tabla7[Tipo de movimiento],"SALIDA",Tabla7[Mes],N$5))</f>
        <v/>
      </c>
      <c r="O3835" s="39" t="str">
        <f>IF($B3835="","",-SUMIFS(Tabla7[Cantidad],Tabla7[Código del producto],$B3835,Tabla7[Tipo de movimiento],"SALIDA",Tabla7[Mes],O$5))</f>
        <v/>
      </c>
      <c r="P3835" s="39" t="str">
        <f>IF($B3835="","",-SUMIFS(Tabla7[Cantidad],Tabla7[Código del producto],$B3835,Tabla7[Tipo de movimiento],"SALIDA",Tabla7[Mes],P$5))</f>
        <v/>
      </c>
      <c r="Q3835" s="39" t="str">
        <f t="shared" si="177"/>
        <v/>
      </c>
      <c r="R3835" s="51" t="str">
        <f>IF($B3835="","",IFERROR(VLOOKUP($B3835,'ABC rotación'!$C:$G,5,0),"C"))</f>
        <v/>
      </c>
      <c r="S3835" s="41" t="str">
        <f t="shared" si="178"/>
        <v/>
      </c>
      <c r="T3835" s="40" t="str">
        <f t="shared" si="179"/>
        <v/>
      </c>
      <c r="U3835" s="23" t="str">
        <f>IF($B3835="","",VLOOKUP($T3835,Tablas!$X$14:$Y$17,2,1))</f>
        <v/>
      </c>
    </row>
    <row r="3836" spans="2:21" x14ac:dyDescent="0.2">
      <c r="B3836" s="1" t="str">
        <f>IF(Tablas!B3834="","",Tablas!B3834)</f>
        <v/>
      </c>
      <c r="C3836" s="1" t="str">
        <f>IF(Tablas!C3834="","",Tablas!C3834)</f>
        <v/>
      </c>
      <c r="D3836" s="1" t="str">
        <f>IF(Tablas!D3834="","",Tablas!D3834)</f>
        <v/>
      </c>
      <c r="E3836" s="1" t="str">
        <f>IF(Tablas!E3834="","",Tablas!E3834)</f>
        <v/>
      </c>
      <c r="F3836" s="1" t="str">
        <f>IF(Tablas!F3834="","",Tablas!F3834)</f>
        <v/>
      </c>
      <c r="G3836" s="1" t="str">
        <f>IF(Tablas!I3834="","",Tablas!I3834)</f>
        <v/>
      </c>
      <c r="H3836" s="1" t="s">
        <v>911</v>
      </c>
      <c r="I3836" s="39" t="str">
        <f>IF($B3836="","",-SUMIFS(Tabla7[Cantidad],Tabla7[Código del producto],$B3836,Tabla7[Tipo de movimiento],"SALIDA",Tabla7[Mes],I$5))</f>
        <v/>
      </c>
      <c r="J3836" s="39" t="str">
        <f>IF($B3836="","",-SUMIFS(Tabla7[Cantidad],Tabla7[Código del producto],$B3836,Tabla7[Tipo de movimiento],"SALIDA",Tabla7[Mes],J$5))</f>
        <v/>
      </c>
      <c r="K3836" s="39" t="str">
        <f>IF($B3836="","",-SUMIFS(Tabla7[Cantidad],Tabla7[Código del producto],$B3836,Tabla7[Tipo de movimiento],"SALIDA",Tabla7[Mes],K$5))</f>
        <v/>
      </c>
      <c r="L3836" s="39" t="str">
        <f>IF($B3836="","",-SUMIFS(Tabla7[Cantidad],Tabla7[Código del producto],$B3836,Tabla7[Tipo de movimiento],"SALIDA",Tabla7[Mes],L$5))</f>
        <v/>
      </c>
      <c r="M3836" s="39" t="str">
        <f>IF($B3836="","",-SUMIFS(Tabla7[Cantidad],Tabla7[Código del producto],$B3836,Tabla7[Tipo de movimiento],"SALIDA",Tabla7[Mes],M$5))</f>
        <v/>
      </c>
      <c r="N3836" s="39" t="str">
        <f>IF($B3836="","",-SUMIFS(Tabla7[Cantidad],Tabla7[Código del producto],$B3836,Tabla7[Tipo de movimiento],"SALIDA",Tabla7[Mes],N$5))</f>
        <v/>
      </c>
      <c r="O3836" s="39" t="str">
        <f>IF($B3836="","",-SUMIFS(Tabla7[Cantidad],Tabla7[Código del producto],$B3836,Tabla7[Tipo de movimiento],"SALIDA",Tabla7[Mes],O$5))</f>
        <v/>
      </c>
      <c r="P3836" s="39" t="str">
        <f>IF($B3836="","",-SUMIFS(Tabla7[Cantidad],Tabla7[Código del producto],$B3836,Tabla7[Tipo de movimiento],"SALIDA",Tabla7[Mes],P$5))</f>
        <v/>
      </c>
      <c r="Q3836" s="39" t="str">
        <f t="shared" si="177"/>
        <v/>
      </c>
      <c r="R3836" s="51" t="str">
        <f>IF($B3836="","",IFERROR(VLOOKUP($B3836,'ABC rotación'!$C:$G,5,0),"C"))</f>
        <v/>
      </c>
      <c r="S3836" s="41" t="str">
        <f t="shared" si="178"/>
        <v/>
      </c>
      <c r="T3836" s="40" t="str">
        <f t="shared" si="179"/>
        <v/>
      </c>
      <c r="U3836" s="23" t="str">
        <f>IF($B3836="","",VLOOKUP($T3836,Tablas!$X$14:$Y$17,2,1))</f>
        <v/>
      </c>
    </row>
    <row r="3837" spans="2:21" x14ac:dyDescent="0.2">
      <c r="B3837" s="1" t="str">
        <f>IF(Tablas!B3835="","",Tablas!B3835)</f>
        <v/>
      </c>
      <c r="C3837" s="1" t="str">
        <f>IF(Tablas!C3835="","",Tablas!C3835)</f>
        <v/>
      </c>
      <c r="D3837" s="1" t="str">
        <f>IF(Tablas!D3835="","",Tablas!D3835)</f>
        <v/>
      </c>
      <c r="E3837" s="1" t="str">
        <f>IF(Tablas!E3835="","",Tablas!E3835)</f>
        <v/>
      </c>
      <c r="F3837" s="1" t="str">
        <f>IF(Tablas!F3835="","",Tablas!F3835)</f>
        <v/>
      </c>
      <c r="G3837" s="1" t="str">
        <f>IF(Tablas!I3835="","",Tablas!I3835)</f>
        <v/>
      </c>
      <c r="H3837" s="1" t="s">
        <v>911</v>
      </c>
      <c r="I3837" s="39" t="str">
        <f>IF($B3837="","",-SUMIFS(Tabla7[Cantidad],Tabla7[Código del producto],$B3837,Tabla7[Tipo de movimiento],"SALIDA",Tabla7[Mes],I$5))</f>
        <v/>
      </c>
      <c r="J3837" s="39" t="str">
        <f>IF($B3837="","",-SUMIFS(Tabla7[Cantidad],Tabla7[Código del producto],$B3837,Tabla7[Tipo de movimiento],"SALIDA",Tabla7[Mes],J$5))</f>
        <v/>
      </c>
      <c r="K3837" s="39" t="str">
        <f>IF($B3837="","",-SUMIFS(Tabla7[Cantidad],Tabla7[Código del producto],$B3837,Tabla7[Tipo de movimiento],"SALIDA",Tabla7[Mes],K$5))</f>
        <v/>
      </c>
      <c r="L3837" s="39" t="str">
        <f>IF($B3837="","",-SUMIFS(Tabla7[Cantidad],Tabla7[Código del producto],$B3837,Tabla7[Tipo de movimiento],"SALIDA",Tabla7[Mes],L$5))</f>
        <v/>
      </c>
      <c r="M3837" s="39" t="str">
        <f>IF($B3837="","",-SUMIFS(Tabla7[Cantidad],Tabla7[Código del producto],$B3837,Tabla7[Tipo de movimiento],"SALIDA",Tabla7[Mes],M$5))</f>
        <v/>
      </c>
      <c r="N3837" s="39" t="str">
        <f>IF($B3837="","",-SUMIFS(Tabla7[Cantidad],Tabla7[Código del producto],$B3837,Tabla7[Tipo de movimiento],"SALIDA",Tabla7[Mes],N$5))</f>
        <v/>
      </c>
      <c r="O3837" s="39" t="str">
        <f>IF($B3837="","",-SUMIFS(Tabla7[Cantidad],Tabla7[Código del producto],$B3837,Tabla7[Tipo de movimiento],"SALIDA",Tabla7[Mes],O$5))</f>
        <v/>
      </c>
      <c r="P3837" s="39" t="str">
        <f>IF($B3837="","",-SUMIFS(Tabla7[Cantidad],Tabla7[Código del producto],$B3837,Tabla7[Tipo de movimiento],"SALIDA",Tabla7[Mes],P$5))</f>
        <v/>
      </c>
      <c r="Q3837" s="39" t="str">
        <f t="shared" si="177"/>
        <v/>
      </c>
      <c r="R3837" s="51" t="str">
        <f>IF($B3837="","",IFERROR(VLOOKUP($B3837,'ABC rotación'!$C:$G,5,0),"C"))</f>
        <v/>
      </c>
      <c r="S3837" s="41" t="str">
        <f t="shared" si="178"/>
        <v/>
      </c>
      <c r="T3837" s="40" t="str">
        <f t="shared" si="179"/>
        <v/>
      </c>
      <c r="U3837" s="23" t="str">
        <f>IF($B3837="","",VLOOKUP($T3837,Tablas!$X$14:$Y$17,2,1))</f>
        <v/>
      </c>
    </row>
    <row r="3838" spans="2:21" x14ac:dyDescent="0.2">
      <c r="B3838" s="1" t="str">
        <f>IF(Tablas!B3836="","",Tablas!B3836)</f>
        <v/>
      </c>
      <c r="C3838" s="1" t="str">
        <f>IF(Tablas!C3836="","",Tablas!C3836)</f>
        <v/>
      </c>
      <c r="D3838" s="1" t="str">
        <f>IF(Tablas!D3836="","",Tablas!D3836)</f>
        <v/>
      </c>
      <c r="E3838" s="1" t="str">
        <f>IF(Tablas!E3836="","",Tablas!E3836)</f>
        <v/>
      </c>
      <c r="F3838" s="1" t="str">
        <f>IF(Tablas!F3836="","",Tablas!F3836)</f>
        <v/>
      </c>
      <c r="G3838" s="1" t="str">
        <f>IF(Tablas!I3836="","",Tablas!I3836)</f>
        <v/>
      </c>
      <c r="H3838" s="1" t="s">
        <v>911</v>
      </c>
      <c r="I3838" s="39" t="str">
        <f>IF($B3838="","",-SUMIFS(Tabla7[Cantidad],Tabla7[Código del producto],$B3838,Tabla7[Tipo de movimiento],"SALIDA",Tabla7[Mes],I$5))</f>
        <v/>
      </c>
      <c r="J3838" s="39" t="str">
        <f>IF($B3838="","",-SUMIFS(Tabla7[Cantidad],Tabla7[Código del producto],$B3838,Tabla7[Tipo de movimiento],"SALIDA",Tabla7[Mes],J$5))</f>
        <v/>
      </c>
      <c r="K3838" s="39" t="str">
        <f>IF($B3838="","",-SUMIFS(Tabla7[Cantidad],Tabla7[Código del producto],$B3838,Tabla7[Tipo de movimiento],"SALIDA",Tabla7[Mes],K$5))</f>
        <v/>
      </c>
      <c r="L3838" s="39" t="str">
        <f>IF($B3838="","",-SUMIFS(Tabla7[Cantidad],Tabla7[Código del producto],$B3838,Tabla7[Tipo de movimiento],"SALIDA",Tabla7[Mes],L$5))</f>
        <v/>
      </c>
      <c r="M3838" s="39" t="str">
        <f>IF($B3838="","",-SUMIFS(Tabla7[Cantidad],Tabla7[Código del producto],$B3838,Tabla7[Tipo de movimiento],"SALIDA",Tabla7[Mes],M$5))</f>
        <v/>
      </c>
      <c r="N3838" s="39" t="str">
        <f>IF($B3838="","",-SUMIFS(Tabla7[Cantidad],Tabla7[Código del producto],$B3838,Tabla7[Tipo de movimiento],"SALIDA",Tabla7[Mes],N$5))</f>
        <v/>
      </c>
      <c r="O3838" s="39" t="str">
        <f>IF($B3838="","",-SUMIFS(Tabla7[Cantidad],Tabla7[Código del producto],$B3838,Tabla7[Tipo de movimiento],"SALIDA",Tabla7[Mes],O$5))</f>
        <v/>
      </c>
      <c r="P3838" s="39" t="str">
        <f>IF($B3838="","",-SUMIFS(Tabla7[Cantidad],Tabla7[Código del producto],$B3838,Tabla7[Tipo de movimiento],"SALIDA",Tabla7[Mes],P$5))</f>
        <v/>
      </c>
      <c r="Q3838" s="39" t="str">
        <f t="shared" si="177"/>
        <v/>
      </c>
      <c r="R3838" s="51" t="str">
        <f>IF($B3838="","",IFERROR(VLOOKUP($B3838,'ABC rotación'!$C:$G,5,0),"C"))</f>
        <v/>
      </c>
      <c r="S3838" s="41" t="str">
        <f t="shared" si="178"/>
        <v/>
      </c>
      <c r="T3838" s="40" t="str">
        <f t="shared" si="179"/>
        <v/>
      </c>
      <c r="U3838" s="23" t="str">
        <f>IF($B3838="","",VLOOKUP($T3838,Tablas!$X$14:$Y$17,2,1))</f>
        <v/>
      </c>
    </row>
    <row r="3839" spans="2:21" x14ac:dyDescent="0.2">
      <c r="B3839" s="1" t="str">
        <f>IF(Tablas!B3837="","",Tablas!B3837)</f>
        <v/>
      </c>
      <c r="C3839" s="1" t="str">
        <f>IF(Tablas!C3837="","",Tablas!C3837)</f>
        <v/>
      </c>
      <c r="D3839" s="1" t="str">
        <f>IF(Tablas!D3837="","",Tablas!D3837)</f>
        <v/>
      </c>
      <c r="E3839" s="1" t="str">
        <f>IF(Tablas!E3837="","",Tablas!E3837)</f>
        <v/>
      </c>
      <c r="F3839" s="1" t="str">
        <f>IF(Tablas!F3837="","",Tablas!F3837)</f>
        <v/>
      </c>
      <c r="G3839" s="1" t="str">
        <f>IF(Tablas!I3837="","",Tablas!I3837)</f>
        <v/>
      </c>
      <c r="H3839" s="1" t="s">
        <v>911</v>
      </c>
      <c r="I3839" s="39" t="str">
        <f>IF($B3839="","",-SUMIFS(Tabla7[Cantidad],Tabla7[Código del producto],$B3839,Tabla7[Tipo de movimiento],"SALIDA",Tabla7[Mes],I$5))</f>
        <v/>
      </c>
      <c r="J3839" s="39" t="str">
        <f>IF($B3839="","",-SUMIFS(Tabla7[Cantidad],Tabla7[Código del producto],$B3839,Tabla7[Tipo de movimiento],"SALIDA",Tabla7[Mes],J$5))</f>
        <v/>
      </c>
      <c r="K3839" s="39" t="str">
        <f>IF($B3839="","",-SUMIFS(Tabla7[Cantidad],Tabla7[Código del producto],$B3839,Tabla7[Tipo de movimiento],"SALIDA",Tabla7[Mes],K$5))</f>
        <v/>
      </c>
      <c r="L3839" s="39" t="str">
        <f>IF($B3839="","",-SUMIFS(Tabla7[Cantidad],Tabla7[Código del producto],$B3839,Tabla7[Tipo de movimiento],"SALIDA",Tabla7[Mes],L$5))</f>
        <v/>
      </c>
      <c r="M3839" s="39" t="str">
        <f>IF($B3839="","",-SUMIFS(Tabla7[Cantidad],Tabla7[Código del producto],$B3839,Tabla7[Tipo de movimiento],"SALIDA",Tabla7[Mes],M$5))</f>
        <v/>
      </c>
      <c r="N3839" s="39" t="str">
        <f>IF($B3839="","",-SUMIFS(Tabla7[Cantidad],Tabla7[Código del producto],$B3839,Tabla7[Tipo de movimiento],"SALIDA",Tabla7[Mes],N$5))</f>
        <v/>
      </c>
      <c r="O3839" s="39" t="str">
        <f>IF($B3839="","",-SUMIFS(Tabla7[Cantidad],Tabla7[Código del producto],$B3839,Tabla7[Tipo de movimiento],"SALIDA",Tabla7[Mes],O$5))</f>
        <v/>
      </c>
      <c r="P3839" s="39" t="str">
        <f>IF($B3839="","",-SUMIFS(Tabla7[Cantidad],Tabla7[Código del producto],$B3839,Tabla7[Tipo de movimiento],"SALIDA",Tabla7[Mes],P$5))</f>
        <v/>
      </c>
      <c r="Q3839" s="39" t="str">
        <f t="shared" si="177"/>
        <v/>
      </c>
      <c r="R3839" s="51" t="str">
        <f>IF($B3839="","",IFERROR(VLOOKUP($B3839,'ABC rotación'!$C:$G,5,0),"C"))</f>
        <v/>
      </c>
      <c r="S3839" s="41" t="str">
        <f t="shared" si="178"/>
        <v/>
      </c>
      <c r="T3839" s="40" t="str">
        <f t="shared" si="179"/>
        <v/>
      </c>
      <c r="U3839" s="23" t="str">
        <f>IF($B3839="","",VLOOKUP($T3839,Tablas!$X$14:$Y$17,2,1))</f>
        <v/>
      </c>
    </row>
    <row r="3840" spans="2:21" x14ac:dyDescent="0.2">
      <c r="B3840" s="1" t="str">
        <f>IF(Tablas!B3838="","",Tablas!B3838)</f>
        <v/>
      </c>
      <c r="C3840" s="1" t="str">
        <f>IF(Tablas!C3838="","",Tablas!C3838)</f>
        <v/>
      </c>
      <c r="D3840" s="1" t="str">
        <f>IF(Tablas!D3838="","",Tablas!D3838)</f>
        <v/>
      </c>
      <c r="E3840" s="1" t="str">
        <f>IF(Tablas!E3838="","",Tablas!E3838)</f>
        <v/>
      </c>
      <c r="F3840" s="1" t="str">
        <f>IF(Tablas!F3838="","",Tablas!F3838)</f>
        <v/>
      </c>
      <c r="G3840" s="1" t="str">
        <f>IF(Tablas!I3838="","",Tablas!I3838)</f>
        <v/>
      </c>
      <c r="H3840" s="1" t="s">
        <v>911</v>
      </c>
      <c r="I3840" s="39" t="str">
        <f>IF($B3840="","",-SUMIFS(Tabla7[Cantidad],Tabla7[Código del producto],$B3840,Tabla7[Tipo de movimiento],"SALIDA",Tabla7[Mes],I$5))</f>
        <v/>
      </c>
      <c r="J3840" s="39" t="str">
        <f>IF($B3840="","",-SUMIFS(Tabla7[Cantidad],Tabla7[Código del producto],$B3840,Tabla7[Tipo de movimiento],"SALIDA",Tabla7[Mes],J$5))</f>
        <v/>
      </c>
      <c r="K3840" s="39" t="str">
        <f>IF($B3840="","",-SUMIFS(Tabla7[Cantidad],Tabla7[Código del producto],$B3840,Tabla7[Tipo de movimiento],"SALIDA",Tabla7[Mes],K$5))</f>
        <v/>
      </c>
      <c r="L3840" s="39" t="str">
        <f>IF($B3840="","",-SUMIFS(Tabla7[Cantidad],Tabla7[Código del producto],$B3840,Tabla7[Tipo de movimiento],"SALIDA",Tabla7[Mes],L$5))</f>
        <v/>
      </c>
      <c r="M3840" s="39" t="str">
        <f>IF($B3840="","",-SUMIFS(Tabla7[Cantidad],Tabla7[Código del producto],$B3840,Tabla7[Tipo de movimiento],"SALIDA",Tabla7[Mes],M$5))</f>
        <v/>
      </c>
      <c r="N3840" s="39" t="str">
        <f>IF($B3840="","",-SUMIFS(Tabla7[Cantidad],Tabla7[Código del producto],$B3840,Tabla7[Tipo de movimiento],"SALIDA",Tabla7[Mes],N$5))</f>
        <v/>
      </c>
      <c r="O3840" s="39" t="str">
        <f>IF($B3840="","",-SUMIFS(Tabla7[Cantidad],Tabla7[Código del producto],$B3840,Tabla7[Tipo de movimiento],"SALIDA",Tabla7[Mes],O$5))</f>
        <v/>
      </c>
      <c r="P3840" s="39" t="str">
        <f>IF($B3840="","",-SUMIFS(Tabla7[Cantidad],Tabla7[Código del producto],$B3840,Tabla7[Tipo de movimiento],"SALIDA",Tabla7[Mes],P$5))</f>
        <v/>
      </c>
      <c r="Q3840" s="39" t="str">
        <f t="shared" si="177"/>
        <v/>
      </c>
      <c r="R3840" s="51" t="str">
        <f>IF($B3840="","",IFERROR(VLOOKUP($B3840,'ABC rotación'!$C:$G,5,0),"C"))</f>
        <v/>
      </c>
      <c r="S3840" s="41" t="str">
        <f t="shared" si="178"/>
        <v/>
      </c>
      <c r="T3840" s="40" t="str">
        <f t="shared" si="179"/>
        <v/>
      </c>
      <c r="U3840" s="23" t="str">
        <f>IF($B3840="","",VLOOKUP($T3840,Tablas!$X$14:$Y$17,2,1))</f>
        <v/>
      </c>
    </row>
    <row r="3841" spans="2:21" x14ac:dyDescent="0.2">
      <c r="B3841" s="1" t="str">
        <f>IF(Tablas!B3839="","",Tablas!B3839)</f>
        <v/>
      </c>
      <c r="C3841" s="1" t="str">
        <f>IF(Tablas!C3839="","",Tablas!C3839)</f>
        <v/>
      </c>
      <c r="D3841" s="1" t="str">
        <f>IF(Tablas!D3839="","",Tablas!D3839)</f>
        <v/>
      </c>
      <c r="E3841" s="1" t="str">
        <f>IF(Tablas!E3839="","",Tablas!E3839)</f>
        <v/>
      </c>
      <c r="F3841" s="1" t="str">
        <f>IF(Tablas!F3839="","",Tablas!F3839)</f>
        <v/>
      </c>
      <c r="G3841" s="1" t="str">
        <f>IF(Tablas!I3839="","",Tablas!I3839)</f>
        <v/>
      </c>
      <c r="H3841" s="1" t="s">
        <v>911</v>
      </c>
      <c r="I3841" s="39" t="str">
        <f>IF($B3841="","",-SUMIFS(Tabla7[Cantidad],Tabla7[Código del producto],$B3841,Tabla7[Tipo de movimiento],"SALIDA",Tabla7[Mes],I$5))</f>
        <v/>
      </c>
      <c r="J3841" s="39" t="str">
        <f>IF($B3841="","",-SUMIFS(Tabla7[Cantidad],Tabla7[Código del producto],$B3841,Tabla7[Tipo de movimiento],"SALIDA",Tabla7[Mes],J$5))</f>
        <v/>
      </c>
      <c r="K3841" s="39" t="str">
        <f>IF($B3841="","",-SUMIFS(Tabla7[Cantidad],Tabla7[Código del producto],$B3841,Tabla7[Tipo de movimiento],"SALIDA",Tabla7[Mes],K$5))</f>
        <v/>
      </c>
      <c r="L3841" s="39" t="str">
        <f>IF($B3841="","",-SUMIFS(Tabla7[Cantidad],Tabla7[Código del producto],$B3841,Tabla7[Tipo de movimiento],"SALIDA",Tabla7[Mes],L$5))</f>
        <v/>
      </c>
      <c r="M3841" s="39" t="str">
        <f>IF($B3841="","",-SUMIFS(Tabla7[Cantidad],Tabla7[Código del producto],$B3841,Tabla7[Tipo de movimiento],"SALIDA",Tabla7[Mes],M$5))</f>
        <v/>
      </c>
      <c r="N3841" s="39" t="str">
        <f>IF($B3841="","",-SUMIFS(Tabla7[Cantidad],Tabla7[Código del producto],$B3841,Tabla7[Tipo de movimiento],"SALIDA",Tabla7[Mes],N$5))</f>
        <v/>
      </c>
      <c r="O3841" s="39" t="str">
        <f>IF($B3841="","",-SUMIFS(Tabla7[Cantidad],Tabla7[Código del producto],$B3841,Tabla7[Tipo de movimiento],"SALIDA",Tabla7[Mes],O$5))</f>
        <v/>
      </c>
      <c r="P3841" s="39" t="str">
        <f>IF($B3841="","",-SUMIFS(Tabla7[Cantidad],Tabla7[Código del producto],$B3841,Tabla7[Tipo de movimiento],"SALIDA",Tabla7[Mes],P$5))</f>
        <v/>
      </c>
      <c r="Q3841" s="39" t="str">
        <f t="shared" si="177"/>
        <v/>
      </c>
      <c r="R3841" s="51" t="str">
        <f>IF($B3841="","",IFERROR(VLOOKUP($B3841,'ABC rotación'!$C:$G,5,0),"C"))</f>
        <v/>
      </c>
      <c r="S3841" s="41" t="str">
        <f t="shared" si="178"/>
        <v/>
      </c>
      <c r="T3841" s="40" t="str">
        <f t="shared" si="179"/>
        <v/>
      </c>
      <c r="U3841" s="23" t="str">
        <f>IF($B3841="","",VLOOKUP($T3841,Tablas!$X$14:$Y$17,2,1))</f>
        <v/>
      </c>
    </row>
    <row r="3842" spans="2:21" x14ac:dyDescent="0.2">
      <c r="B3842" s="1" t="str">
        <f>IF(Tablas!B3840="","",Tablas!B3840)</f>
        <v/>
      </c>
      <c r="C3842" s="1" t="str">
        <f>IF(Tablas!C3840="","",Tablas!C3840)</f>
        <v/>
      </c>
      <c r="D3842" s="1" t="str">
        <f>IF(Tablas!D3840="","",Tablas!D3840)</f>
        <v/>
      </c>
      <c r="E3842" s="1" t="str">
        <f>IF(Tablas!E3840="","",Tablas!E3840)</f>
        <v/>
      </c>
      <c r="F3842" s="1" t="str">
        <f>IF(Tablas!F3840="","",Tablas!F3840)</f>
        <v/>
      </c>
      <c r="G3842" s="1" t="str">
        <f>IF(Tablas!I3840="","",Tablas!I3840)</f>
        <v/>
      </c>
      <c r="H3842" s="1" t="s">
        <v>911</v>
      </c>
      <c r="I3842" s="39" t="str">
        <f>IF($B3842="","",-SUMIFS(Tabla7[Cantidad],Tabla7[Código del producto],$B3842,Tabla7[Tipo de movimiento],"SALIDA",Tabla7[Mes],I$5))</f>
        <v/>
      </c>
      <c r="J3842" s="39" t="str">
        <f>IF($B3842="","",-SUMIFS(Tabla7[Cantidad],Tabla7[Código del producto],$B3842,Tabla7[Tipo de movimiento],"SALIDA",Tabla7[Mes],J$5))</f>
        <v/>
      </c>
      <c r="K3842" s="39" t="str">
        <f>IF($B3842="","",-SUMIFS(Tabla7[Cantidad],Tabla7[Código del producto],$B3842,Tabla7[Tipo de movimiento],"SALIDA",Tabla7[Mes],K$5))</f>
        <v/>
      </c>
      <c r="L3842" s="39" t="str">
        <f>IF($B3842="","",-SUMIFS(Tabla7[Cantidad],Tabla7[Código del producto],$B3842,Tabla7[Tipo de movimiento],"SALIDA",Tabla7[Mes],L$5))</f>
        <v/>
      </c>
      <c r="M3842" s="39" t="str">
        <f>IF($B3842="","",-SUMIFS(Tabla7[Cantidad],Tabla7[Código del producto],$B3842,Tabla7[Tipo de movimiento],"SALIDA",Tabla7[Mes],M$5))</f>
        <v/>
      </c>
      <c r="N3842" s="39" t="str">
        <f>IF($B3842="","",-SUMIFS(Tabla7[Cantidad],Tabla7[Código del producto],$B3842,Tabla7[Tipo de movimiento],"SALIDA",Tabla7[Mes],N$5))</f>
        <v/>
      </c>
      <c r="O3842" s="39" t="str">
        <f>IF($B3842="","",-SUMIFS(Tabla7[Cantidad],Tabla7[Código del producto],$B3842,Tabla7[Tipo de movimiento],"SALIDA",Tabla7[Mes],O$5))</f>
        <v/>
      </c>
      <c r="P3842" s="39" t="str">
        <f>IF($B3842="","",-SUMIFS(Tabla7[Cantidad],Tabla7[Código del producto],$B3842,Tabla7[Tipo de movimiento],"SALIDA",Tabla7[Mes],P$5))</f>
        <v/>
      </c>
      <c r="Q3842" s="39" t="str">
        <f t="shared" si="177"/>
        <v/>
      </c>
      <c r="R3842" s="51" t="str">
        <f>IF($B3842="","",IFERROR(VLOOKUP($B3842,'ABC rotación'!$C:$G,5,0),"C"))</f>
        <v/>
      </c>
      <c r="S3842" s="41" t="str">
        <f t="shared" si="178"/>
        <v/>
      </c>
      <c r="T3842" s="40" t="str">
        <f t="shared" si="179"/>
        <v/>
      </c>
      <c r="U3842" s="23" t="str">
        <f>IF($B3842="","",VLOOKUP($T3842,Tablas!$X$14:$Y$17,2,1))</f>
        <v/>
      </c>
    </row>
    <row r="3843" spans="2:21" x14ac:dyDescent="0.2">
      <c r="B3843" s="1" t="str">
        <f>IF(Tablas!B3841="","",Tablas!B3841)</f>
        <v/>
      </c>
      <c r="C3843" s="1" t="str">
        <f>IF(Tablas!C3841="","",Tablas!C3841)</f>
        <v/>
      </c>
      <c r="D3843" s="1" t="str">
        <f>IF(Tablas!D3841="","",Tablas!D3841)</f>
        <v/>
      </c>
      <c r="E3843" s="1" t="str">
        <f>IF(Tablas!E3841="","",Tablas!E3841)</f>
        <v/>
      </c>
      <c r="F3843" s="1" t="str">
        <f>IF(Tablas!F3841="","",Tablas!F3841)</f>
        <v/>
      </c>
      <c r="G3843" s="1" t="str">
        <f>IF(Tablas!I3841="","",Tablas!I3841)</f>
        <v/>
      </c>
      <c r="H3843" s="1" t="s">
        <v>911</v>
      </c>
      <c r="I3843" s="39" t="str">
        <f>IF($B3843="","",-SUMIFS(Tabla7[Cantidad],Tabla7[Código del producto],$B3843,Tabla7[Tipo de movimiento],"SALIDA",Tabla7[Mes],I$5))</f>
        <v/>
      </c>
      <c r="J3843" s="39" t="str">
        <f>IF($B3843="","",-SUMIFS(Tabla7[Cantidad],Tabla7[Código del producto],$B3843,Tabla7[Tipo de movimiento],"SALIDA",Tabla7[Mes],J$5))</f>
        <v/>
      </c>
      <c r="K3843" s="39" t="str">
        <f>IF($B3843="","",-SUMIFS(Tabla7[Cantidad],Tabla7[Código del producto],$B3843,Tabla7[Tipo de movimiento],"SALIDA",Tabla7[Mes],K$5))</f>
        <v/>
      </c>
      <c r="L3843" s="39" t="str">
        <f>IF($B3843="","",-SUMIFS(Tabla7[Cantidad],Tabla7[Código del producto],$B3843,Tabla7[Tipo de movimiento],"SALIDA",Tabla7[Mes],L$5))</f>
        <v/>
      </c>
      <c r="M3843" s="39" t="str">
        <f>IF($B3843="","",-SUMIFS(Tabla7[Cantidad],Tabla7[Código del producto],$B3843,Tabla7[Tipo de movimiento],"SALIDA",Tabla7[Mes],M$5))</f>
        <v/>
      </c>
      <c r="N3843" s="39" t="str">
        <f>IF($B3843="","",-SUMIFS(Tabla7[Cantidad],Tabla7[Código del producto],$B3843,Tabla7[Tipo de movimiento],"SALIDA",Tabla7[Mes],N$5))</f>
        <v/>
      </c>
      <c r="O3843" s="39" t="str">
        <f>IF($B3843="","",-SUMIFS(Tabla7[Cantidad],Tabla7[Código del producto],$B3843,Tabla7[Tipo de movimiento],"SALIDA",Tabla7[Mes],O$5))</f>
        <v/>
      </c>
      <c r="P3843" s="39" t="str">
        <f>IF($B3843="","",-SUMIFS(Tabla7[Cantidad],Tabla7[Código del producto],$B3843,Tabla7[Tipo de movimiento],"SALIDA",Tabla7[Mes],P$5))</f>
        <v/>
      </c>
      <c r="Q3843" s="39" t="str">
        <f t="shared" si="177"/>
        <v/>
      </c>
      <c r="R3843" s="51" t="str">
        <f>IF($B3843="","",IFERROR(VLOOKUP($B3843,'ABC rotación'!$C:$G,5,0),"C"))</f>
        <v/>
      </c>
      <c r="S3843" s="41" t="str">
        <f t="shared" si="178"/>
        <v/>
      </c>
      <c r="T3843" s="40" t="str">
        <f t="shared" si="179"/>
        <v/>
      </c>
      <c r="U3843" s="23" t="str">
        <f>IF($B3843="","",VLOOKUP($T3843,Tablas!$X$14:$Y$17,2,1))</f>
        <v/>
      </c>
    </row>
    <row r="3844" spans="2:21" x14ac:dyDescent="0.2">
      <c r="B3844" s="1" t="str">
        <f>IF(Tablas!B3842="","",Tablas!B3842)</f>
        <v/>
      </c>
      <c r="C3844" s="1" t="str">
        <f>IF(Tablas!C3842="","",Tablas!C3842)</f>
        <v/>
      </c>
      <c r="D3844" s="1" t="str">
        <f>IF(Tablas!D3842="","",Tablas!D3842)</f>
        <v/>
      </c>
      <c r="E3844" s="1" t="str">
        <f>IF(Tablas!E3842="","",Tablas!E3842)</f>
        <v/>
      </c>
      <c r="F3844" s="1" t="str">
        <f>IF(Tablas!F3842="","",Tablas!F3842)</f>
        <v/>
      </c>
      <c r="G3844" s="1" t="str">
        <f>IF(Tablas!I3842="","",Tablas!I3842)</f>
        <v/>
      </c>
      <c r="H3844" s="1" t="s">
        <v>911</v>
      </c>
      <c r="I3844" s="39" t="str">
        <f>IF($B3844="","",-SUMIFS(Tabla7[Cantidad],Tabla7[Código del producto],$B3844,Tabla7[Tipo de movimiento],"SALIDA",Tabla7[Mes],I$5))</f>
        <v/>
      </c>
      <c r="J3844" s="39" t="str">
        <f>IF($B3844="","",-SUMIFS(Tabla7[Cantidad],Tabla7[Código del producto],$B3844,Tabla7[Tipo de movimiento],"SALIDA",Tabla7[Mes],J$5))</f>
        <v/>
      </c>
      <c r="K3844" s="39" t="str">
        <f>IF($B3844="","",-SUMIFS(Tabla7[Cantidad],Tabla7[Código del producto],$B3844,Tabla7[Tipo de movimiento],"SALIDA",Tabla7[Mes],K$5))</f>
        <v/>
      </c>
      <c r="L3844" s="39" t="str">
        <f>IF($B3844="","",-SUMIFS(Tabla7[Cantidad],Tabla7[Código del producto],$B3844,Tabla7[Tipo de movimiento],"SALIDA",Tabla7[Mes],L$5))</f>
        <v/>
      </c>
      <c r="M3844" s="39" t="str">
        <f>IF($B3844="","",-SUMIFS(Tabla7[Cantidad],Tabla7[Código del producto],$B3844,Tabla7[Tipo de movimiento],"SALIDA",Tabla7[Mes],M$5))</f>
        <v/>
      </c>
      <c r="N3844" s="39" t="str">
        <f>IF($B3844="","",-SUMIFS(Tabla7[Cantidad],Tabla7[Código del producto],$B3844,Tabla7[Tipo de movimiento],"SALIDA",Tabla7[Mes],N$5))</f>
        <v/>
      </c>
      <c r="O3844" s="39" t="str">
        <f>IF($B3844="","",-SUMIFS(Tabla7[Cantidad],Tabla7[Código del producto],$B3844,Tabla7[Tipo de movimiento],"SALIDA",Tabla7[Mes],O$5))</f>
        <v/>
      </c>
      <c r="P3844" s="39" t="str">
        <f>IF($B3844="","",-SUMIFS(Tabla7[Cantidad],Tabla7[Código del producto],$B3844,Tabla7[Tipo de movimiento],"SALIDA",Tabla7[Mes],P$5))</f>
        <v/>
      </c>
      <c r="Q3844" s="39" t="str">
        <f t="shared" si="177"/>
        <v/>
      </c>
      <c r="R3844" s="51" t="str">
        <f>IF($B3844="","",IFERROR(VLOOKUP($B3844,'ABC rotación'!$C:$G,5,0),"C"))</f>
        <v/>
      </c>
      <c r="S3844" s="41" t="str">
        <f t="shared" si="178"/>
        <v/>
      </c>
      <c r="T3844" s="40" t="str">
        <f t="shared" si="179"/>
        <v/>
      </c>
      <c r="U3844" s="23" t="str">
        <f>IF($B3844="","",VLOOKUP($T3844,Tablas!$X$14:$Y$17,2,1))</f>
        <v/>
      </c>
    </row>
    <row r="3845" spans="2:21" x14ac:dyDescent="0.2">
      <c r="B3845" s="1" t="str">
        <f>IF(Tablas!B3843="","",Tablas!B3843)</f>
        <v/>
      </c>
      <c r="C3845" s="1" t="str">
        <f>IF(Tablas!C3843="","",Tablas!C3843)</f>
        <v/>
      </c>
      <c r="D3845" s="1" t="str">
        <f>IF(Tablas!D3843="","",Tablas!D3843)</f>
        <v/>
      </c>
      <c r="E3845" s="1" t="str">
        <f>IF(Tablas!E3843="","",Tablas!E3843)</f>
        <v/>
      </c>
      <c r="F3845" s="1" t="str">
        <f>IF(Tablas!F3843="","",Tablas!F3843)</f>
        <v/>
      </c>
      <c r="G3845" s="1" t="str">
        <f>IF(Tablas!I3843="","",Tablas!I3843)</f>
        <v/>
      </c>
      <c r="H3845" s="1" t="s">
        <v>911</v>
      </c>
      <c r="I3845" s="39" t="str">
        <f>IF($B3845="","",-SUMIFS(Tabla7[Cantidad],Tabla7[Código del producto],$B3845,Tabla7[Tipo de movimiento],"SALIDA",Tabla7[Mes],I$5))</f>
        <v/>
      </c>
      <c r="J3845" s="39" t="str">
        <f>IF($B3845="","",-SUMIFS(Tabla7[Cantidad],Tabla7[Código del producto],$B3845,Tabla7[Tipo de movimiento],"SALIDA",Tabla7[Mes],J$5))</f>
        <v/>
      </c>
      <c r="K3845" s="39" t="str">
        <f>IF($B3845="","",-SUMIFS(Tabla7[Cantidad],Tabla7[Código del producto],$B3845,Tabla7[Tipo de movimiento],"SALIDA",Tabla7[Mes],K$5))</f>
        <v/>
      </c>
      <c r="L3845" s="39" t="str">
        <f>IF($B3845="","",-SUMIFS(Tabla7[Cantidad],Tabla7[Código del producto],$B3845,Tabla7[Tipo de movimiento],"SALIDA",Tabla7[Mes],L$5))</f>
        <v/>
      </c>
      <c r="M3845" s="39" t="str">
        <f>IF($B3845="","",-SUMIFS(Tabla7[Cantidad],Tabla7[Código del producto],$B3845,Tabla7[Tipo de movimiento],"SALIDA",Tabla7[Mes],M$5))</f>
        <v/>
      </c>
      <c r="N3845" s="39" t="str">
        <f>IF($B3845="","",-SUMIFS(Tabla7[Cantidad],Tabla7[Código del producto],$B3845,Tabla7[Tipo de movimiento],"SALIDA",Tabla7[Mes],N$5))</f>
        <v/>
      </c>
      <c r="O3845" s="39" t="str">
        <f>IF($B3845="","",-SUMIFS(Tabla7[Cantidad],Tabla7[Código del producto],$B3845,Tabla7[Tipo de movimiento],"SALIDA",Tabla7[Mes],O$5))</f>
        <v/>
      </c>
      <c r="P3845" s="39" t="str">
        <f>IF($B3845="","",-SUMIFS(Tabla7[Cantidad],Tabla7[Código del producto],$B3845,Tabla7[Tipo de movimiento],"SALIDA",Tabla7[Mes],P$5))</f>
        <v/>
      </c>
      <c r="Q3845" s="39" t="str">
        <f t="shared" si="177"/>
        <v/>
      </c>
      <c r="R3845" s="51" t="str">
        <f>IF($B3845="","",IFERROR(VLOOKUP($B3845,'ABC rotación'!$C:$G,5,0),"C"))</f>
        <v/>
      </c>
      <c r="S3845" s="41" t="str">
        <f t="shared" si="178"/>
        <v/>
      </c>
      <c r="T3845" s="40" t="str">
        <f t="shared" si="179"/>
        <v/>
      </c>
      <c r="U3845" s="23" t="str">
        <f>IF($B3845="","",VLOOKUP($T3845,Tablas!$X$14:$Y$17,2,1))</f>
        <v/>
      </c>
    </row>
    <row r="3846" spans="2:21" x14ac:dyDescent="0.2">
      <c r="B3846" s="1" t="str">
        <f>IF(Tablas!B3844="","",Tablas!B3844)</f>
        <v/>
      </c>
      <c r="C3846" s="1" t="str">
        <f>IF(Tablas!C3844="","",Tablas!C3844)</f>
        <v/>
      </c>
      <c r="D3846" s="1" t="str">
        <f>IF(Tablas!D3844="","",Tablas!D3844)</f>
        <v/>
      </c>
      <c r="E3846" s="1" t="str">
        <f>IF(Tablas!E3844="","",Tablas!E3844)</f>
        <v/>
      </c>
      <c r="F3846" s="1" t="str">
        <f>IF(Tablas!F3844="","",Tablas!F3844)</f>
        <v/>
      </c>
      <c r="G3846" s="1" t="str">
        <f>IF(Tablas!I3844="","",Tablas!I3844)</f>
        <v/>
      </c>
      <c r="H3846" s="1" t="s">
        <v>911</v>
      </c>
      <c r="I3846" s="39" t="str">
        <f>IF($B3846="","",-SUMIFS(Tabla7[Cantidad],Tabla7[Código del producto],$B3846,Tabla7[Tipo de movimiento],"SALIDA",Tabla7[Mes],I$5))</f>
        <v/>
      </c>
      <c r="J3846" s="39" t="str">
        <f>IF($B3846="","",-SUMIFS(Tabla7[Cantidad],Tabla7[Código del producto],$B3846,Tabla7[Tipo de movimiento],"SALIDA",Tabla7[Mes],J$5))</f>
        <v/>
      </c>
      <c r="K3846" s="39" t="str">
        <f>IF($B3846="","",-SUMIFS(Tabla7[Cantidad],Tabla7[Código del producto],$B3846,Tabla7[Tipo de movimiento],"SALIDA",Tabla7[Mes],K$5))</f>
        <v/>
      </c>
      <c r="L3846" s="39" t="str">
        <f>IF($B3846="","",-SUMIFS(Tabla7[Cantidad],Tabla7[Código del producto],$B3846,Tabla7[Tipo de movimiento],"SALIDA",Tabla7[Mes],L$5))</f>
        <v/>
      </c>
      <c r="M3846" s="39" t="str">
        <f>IF($B3846="","",-SUMIFS(Tabla7[Cantidad],Tabla7[Código del producto],$B3846,Tabla7[Tipo de movimiento],"SALIDA",Tabla7[Mes],M$5))</f>
        <v/>
      </c>
      <c r="N3846" s="39" t="str">
        <f>IF($B3846="","",-SUMIFS(Tabla7[Cantidad],Tabla7[Código del producto],$B3846,Tabla7[Tipo de movimiento],"SALIDA",Tabla7[Mes],N$5))</f>
        <v/>
      </c>
      <c r="O3846" s="39" t="str">
        <f>IF($B3846="","",-SUMIFS(Tabla7[Cantidad],Tabla7[Código del producto],$B3846,Tabla7[Tipo de movimiento],"SALIDA",Tabla7[Mes],O$5))</f>
        <v/>
      </c>
      <c r="P3846" s="39" t="str">
        <f>IF($B3846="","",-SUMIFS(Tabla7[Cantidad],Tabla7[Código del producto],$B3846,Tabla7[Tipo de movimiento],"SALIDA",Tabla7[Mes],P$5))</f>
        <v/>
      </c>
      <c r="Q3846" s="39" t="str">
        <f t="shared" si="177"/>
        <v/>
      </c>
      <c r="R3846" s="51" t="str">
        <f>IF($B3846="","",IFERROR(VLOOKUP($B3846,'ABC rotación'!$C:$G,5,0),"C"))</f>
        <v/>
      </c>
      <c r="S3846" s="41" t="str">
        <f t="shared" si="178"/>
        <v/>
      </c>
      <c r="T3846" s="40" t="str">
        <f t="shared" si="179"/>
        <v/>
      </c>
      <c r="U3846" s="23" t="str">
        <f>IF($B3846="","",VLOOKUP($T3846,Tablas!$X$14:$Y$17,2,1))</f>
        <v/>
      </c>
    </row>
    <row r="3847" spans="2:21" x14ac:dyDescent="0.2">
      <c r="B3847" s="1" t="str">
        <f>IF(Tablas!B3845="","",Tablas!B3845)</f>
        <v/>
      </c>
      <c r="C3847" s="1" t="str">
        <f>IF(Tablas!C3845="","",Tablas!C3845)</f>
        <v/>
      </c>
      <c r="D3847" s="1" t="str">
        <f>IF(Tablas!D3845="","",Tablas!D3845)</f>
        <v/>
      </c>
      <c r="E3847" s="1" t="str">
        <f>IF(Tablas!E3845="","",Tablas!E3845)</f>
        <v/>
      </c>
      <c r="F3847" s="1" t="str">
        <f>IF(Tablas!F3845="","",Tablas!F3845)</f>
        <v/>
      </c>
      <c r="G3847" s="1" t="str">
        <f>IF(Tablas!I3845="","",Tablas!I3845)</f>
        <v/>
      </c>
      <c r="H3847" s="1" t="s">
        <v>911</v>
      </c>
      <c r="I3847" s="39" t="str">
        <f>IF($B3847="","",-SUMIFS(Tabla7[Cantidad],Tabla7[Código del producto],$B3847,Tabla7[Tipo de movimiento],"SALIDA",Tabla7[Mes],I$5))</f>
        <v/>
      </c>
      <c r="J3847" s="39" t="str">
        <f>IF($B3847="","",-SUMIFS(Tabla7[Cantidad],Tabla7[Código del producto],$B3847,Tabla7[Tipo de movimiento],"SALIDA",Tabla7[Mes],J$5))</f>
        <v/>
      </c>
      <c r="K3847" s="39" t="str">
        <f>IF($B3847="","",-SUMIFS(Tabla7[Cantidad],Tabla7[Código del producto],$B3847,Tabla7[Tipo de movimiento],"SALIDA",Tabla7[Mes],K$5))</f>
        <v/>
      </c>
      <c r="L3847" s="39" t="str">
        <f>IF($B3847="","",-SUMIFS(Tabla7[Cantidad],Tabla7[Código del producto],$B3847,Tabla7[Tipo de movimiento],"SALIDA",Tabla7[Mes],L$5))</f>
        <v/>
      </c>
      <c r="M3847" s="39" t="str">
        <f>IF($B3847="","",-SUMIFS(Tabla7[Cantidad],Tabla7[Código del producto],$B3847,Tabla7[Tipo de movimiento],"SALIDA",Tabla7[Mes],M$5))</f>
        <v/>
      </c>
      <c r="N3847" s="39" t="str">
        <f>IF($B3847="","",-SUMIFS(Tabla7[Cantidad],Tabla7[Código del producto],$B3847,Tabla7[Tipo de movimiento],"SALIDA",Tabla7[Mes],N$5))</f>
        <v/>
      </c>
      <c r="O3847" s="39" t="str">
        <f>IF($B3847="","",-SUMIFS(Tabla7[Cantidad],Tabla7[Código del producto],$B3847,Tabla7[Tipo de movimiento],"SALIDA",Tabla7[Mes],O$5))</f>
        <v/>
      </c>
      <c r="P3847" s="39" t="str">
        <f>IF($B3847="","",-SUMIFS(Tabla7[Cantidad],Tabla7[Código del producto],$B3847,Tabla7[Tipo de movimiento],"SALIDA",Tabla7[Mes],P$5))</f>
        <v/>
      </c>
      <c r="Q3847" s="39" t="str">
        <f t="shared" ref="Q3847:Q3910" si="180">IF($B3847="","",IFERROR(AVERAGE(N3847:P3847),0))</f>
        <v/>
      </c>
      <c r="R3847" s="51" t="str">
        <f>IF($B3847="","",IFERROR(VLOOKUP($B3847,'ABC rotación'!$C:$G,5,0),"C"))</f>
        <v/>
      </c>
      <c r="S3847" s="41" t="str">
        <f t="shared" ref="S3847:S3910" si="181">IF($B3847="","",IFERROR(H3847/Q3847*30,0))</f>
        <v/>
      </c>
      <c r="T3847" s="40" t="str">
        <f t="shared" ref="T3847:T3910" si="182">IF($B3847="","",S3847/F3847)</f>
        <v/>
      </c>
      <c r="U3847" s="23" t="str">
        <f>IF($B3847="","",VLOOKUP($T3847,Tablas!$X$14:$Y$17,2,1))</f>
        <v/>
      </c>
    </row>
    <row r="3848" spans="2:21" x14ac:dyDescent="0.2">
      <c r="B3848" s="1" t="str">
        <f>IF(Tablas!B3846="","",Tablas!B3846)</f>
        <v/>
      </c>
      <c r="C3848" s="1" t="str">
        <f>IF(Tablas!C3846="","",Tablas!C3846)</f>
        <v/>
      </c>
      <c r="D3848" s="1" t="str">
        <f>IF(Tablas!D3846="","",Tablas!D3846)</f>
        <v/>
      </c>
      <c r="E3848" s="1" t="str">
        <f>IF(Tablas!E3846="","",Tablas!E3846)</f>
        <v/>
      </c>
      <c r="F3848" s="1" t="str">
        <f>IF(Tablas!F3846="","",Tablas!F3846)</f>
        <v/>
      </c>
      <c r="G3848" s="1" t="str">
        <f>IF(Tablas!I3846="","",Tablas!I3846)</f>
        <v/>
      </c>
      <c r="H3848" s="1" t="s">
        <v>911</v>
      </c>
      <c r="I3848" s="39" t="str">
        <f>IF($B3848="","",-SUMIFS(Tabla7[Cantidad],Tabla7[Código del producto],$B3848,Tabla7[Tipo de movimiento],"SALIDA",Tabla7[Mes],I$5))</f>
        <v/>
      </c>
      <c r="J3848" s="39" t="str">
        <f>IF($B3848="","",-SUMIFS(Tabla7[Cantidad],Tabla7[Código del producto],$B3848,Tabla7[Tipo de movimiento],"SALIDA",Tabla7[Mes],J$5))</f>
        <v/>
      </c>
      <c r="K3848" s="39" t="str">
        <f>IF($B3848="","",-SUMIFS(Tabla7[Cantidad],Tabla7[Código del producto],$B3848,Tabla7[Tipo de movimiento],"SALIDA",Tabla7[Mes],K$5))</f>
        <v/>
      </c>
      <c r="L3848" s="39" t="str">
        <f>IF($B3848="","",-SUMIFS(Tabla7[Cantidad],Tabla7[Código del producto],$B3848,Tabla7[Tipo de movimiento],"SALIDA",Tabla7[Mes],L$5))</f>
        <v/>
      </c>
      <c r="M3848" s="39" t="str">
        <f>IF($B3848="","",-SUMIFS(Tabla7[Cantidad],Tabla7[Código del producto],$B3848,Tabla7[Tipo de movimiento],"SALIDA",Tabla7[Mes],M$5))</f>
        <v/>
      </c>
      <c r="N3848" s="39" t="str">
        <f>IF($B3848="","",-SUMIFS(Tabla7[Cantidad],Tabla7[Código del producto],$B3848,Tabla7[Tipo de movimiento],"SALIDA",Tabla7[Mes],N$5))</f>
        <v/>
      </c>
      <c r="O3848" s="39" t="str">
        <f>IF($B3848="","",-SUMIFS(Tabla7[Cantidad],Tabla7[Código del producto],$B3848,Tabla7[Tipo de movimiento],"SALIDA",Tabla7[Mes],O$5))</f>
        <v/>
      </c>
      <c r="P3848" s="39" t="str">
        <f>IF($B3848="","",-SUMIFS(Tabla7[Cantidad],Tabla7[Código del producto],$B3848,Tabla7[Tipo de movimiento],"SALIDA",Tabla7[Mes],P$5))</f>
        <v/>
      </c>
      <c r="Q3848" s="39" t="str">
        <f t="shared" si="180"/>
        <v/>
      </c>
      <c r="R3848" s="51" t="str">
        <f>IF($B3848="","",IFERROR(VLOOKUP($B3848,'ABC rotación'!$C:$G,5,0),"C"))</f>
        <v/>
      </c>
      <c r="S3848" s="41" t="str">
        <f t="shared" si="181"/>
        <v/>
      </c>
      <c r="T3848" s="40" t="str">
        <f t="shared" si="182"/>
        <v/>
      </c>
      <c r="U3848" s="23" t="str">
        <f>IF($B3848="","",VLOOKUP($T3848,Tablas!$X$14:$Y$17,2,1))</f>
        <v/>
      </c>
    </row>
    <row r="3849" spans="2:21" x14ac:dyDescent="0.2">
      <c r="B3849" s="1" t="str">
        <f>IF(Tablas!B3847="","",Tablas!B3847)</f>
        <v/>
      </c>
      <c r="C3849" s="1" t="str">
        <f>IF(Tablas!C3847="","",Tablas!C3847)</f>
        <v/>
      </c>
      <c r="D3849" s="1" t="str">
        <f>IF(Tablas!D3847="","",Tablas!D3847)</f>
        <v/>
      </c>
      <c r="E3849" s="1" t="str">
        <f>IF(Tablas!E3847="","",Tablas!E3847)</f>
        <v/>
      </c>
      <c r="F3849" s="1" t="str">
        <f>IF(Tablas!F3847="","",Tablas!F3847)</f>
        <v/>
      </c>
      <c r="G3849" s="1" t="str">
        <f>IF(Tablas!I3847="","",Tablas!I3847)</f>
        <v/>
      </c>
      <c r="H3849" s="1" t="s">
        <v>911</v>
      </c>
      <c r="I3849" s="39" t="str">
        <f>IF($B3849="","",-SUMIFS(Tabla7[Cantidad],Tabla7[Código del producto],$B3849,Tabla7[Tipo de movimiento],"SALIDA",Tabla7[Mes],I$5))</f>
        <v/>
      </c>
      <c r="J3849" s="39" t="str">
        <f>IF($B3849="","",-SUMIFS(Tabla7[Cantidad],Tabla7[Código del producto],$B3849,Tabla7[Tipo de movimiento],"SALIDA",Tabla7[Mes],J$5))</f>
        <v/>
      </c>
      <c r="K3849" s="39" t="str">
        <f>IF($B3849="","",-SUMIFS(Tabla7[Cantidad],Tabla7[Código del producto],$B3849,Tabla7[Tipo de movimiento],"SALIDA",Tabla7[Mes],K$5))</f>
        <v/>
      </c>
      <c r="L3849" s="39" t="str">
        <f>IF($B3849="","",-SUMIFS(Tabla7[Cantidad],Tabla7[Código del producto],$B3849,Tabla7[Tipo de movimiento],"SALIDA",Tabla7[Mes],L$5))</f>
        <v/>
      </c>
      <c r="M3849" s="39" t="str">
        <f>IF($B3849="","",-SUMIFS(Tabla7[Cantidad],Tabla7[Código del producto],$B3849,Tabla7[Tipo de movimiento],"SALIDA",Tabla7[Mes],M$5))</f>
        <v/>
      </c>
      <c r="N3849" s="39" t="str">
        <f>IF($B3849="","",-SUMIFS(Tabla7[Cantidad],Tabla7[Código del producto],$B3849,Tabla7[Tipo de movimiento],"SALIDA",Tabla7[Mes],N$5))</f>
        <v/>
      </c>
      <c r="O3849" s="39" t="str">
        <f>IF($B3849="","",-SUMIFS(Tabla7[Cantidad],Tabla7[Código del producto],$B3849,Tabla7[Tipo de movimiento],"SALIDA",Tabla7[Mes],O$5))</f>
        <v/>
      </c>
      <c r="P3849" s="39" t="str">
        <f>IF($B3849="","",-SUMIFS(Tabla7[Cantidad],Tabla7[Código del producto],$B3849,Tabla7[Tipo de movimiento],"SALIDA",Tabla7[Mes],P$5))</f>
        <v/>
      </c>
      <c r="Q3849" s="39" t="str">
        <f t="shared" si="180"/>
        <v/>
      </c>
      <c r="R3849" s="51" t="str">
        <f>IF($B3849="","",IFERROR(VLOOKUP($B3849,'ABC rotación'!$C:$G,5,0),"C"))</f>
        <v/>
      </c>
      <c r="S3849" s="41" t="str">
        <f t="shared" si="181"/>
        <v/>
      </c>
      <c r="T3849" s="40" t="str">
        <f t="shared" si="182"/>
        <v/>
      </c>
      <c r="U3849" s="23" t="str">
        <f>IF($B3849="","",VLOOKUP($T3849,Tablas!$X$14:$Y$17,2,1))</f>
        <v/>
      </c>
    </row>
    <row r="3850" spans="2:21" x14ac:dyDescent="0.2">
      <c r="B3850" s="1" t="str">
        <f>IF(Tablas!B3848="","",Tablas!B3848)</f>
        <v/>
      </c>
      <c r="C3850" s="1" t="str">
        <f>IF(Tablas!C3848="","",Tablas!C3848)</f>
        <v/>
      </c>
      <c r="D3850" s="1" t="str">
        <f>IF(Tablas!D3848="","",Tablas!D3848)</f>
        <v/>
      </c>
      <c r="E3850" s="1" t="str">
        <f>IF(Tablas!E3848="","",Tablas!E3848)</f>
        <v/>
      </c>
      <c r="F3850" s="1" t="str">
        <f>IF(Tablas!F3848="","",Tablas!F3848)</f>
        <v/>
      </c>
      <c r="G3850" s="1" t="str">
        <f>IF(Tablas!I3848="","",Tablas!I3848)</f>
        <v/>
      </c>
      <c r="H3850" s="1" t="s">
        <v>911</v>
      </c>
      <c r="I3850" s="39" t="str">
        <f>IF($B3850="","",-SUMIFS(Tabla7[Cantidad],Tabla7[Código del producto],$B3850,Tabla7[Tipo de movimiento],"SALIDA",Tabla7[Mes],I$5))</f>
        <v/>
      </c>
      <c r="J3850" s="39" t="str">
        <f>IF($B3850="","",-SUMIFS(Tabla7[Cantidad],Tabla7[Código del producto],$B3850,Tabla7[Tipo de movimiento],"SALIDA",Tabla7[Mes],J$5))</f>
        <v/>
      </c>
      <c r="K3850" s="39" t="str">
        <f>IF($B3850="","",-SUMIFS(Tabla7[Cantidad],Tabla7[Código del producto],$B3850,Tabla7[Tipo de movimiento],"SALIDA",Tabla7[Mes],K$5))</f>
        <v/>
      </c>
      <c r="L3850" s="39" t="str">
        <f>IF($B3850="","",-SUMIFS(Tabla7[Cantidad],Tabla7[Código del producto],$B3850,Tabla7[Tipo de movimiento],"SALIDA",Tabla7[Mes],L$5))</f>
        <v/>
      </c>
      <c r="M3850" s="39" t="str">
        <f>IF($B3850="","",-SUMIFS(Tabla7[Cantidad],Tabla7[Código del producto],$B3850,Tabla7[Tipo de movimiento],"SALIDA",Tabla7[Mes],M$5))</f>
        <v/>
      </c>
      <c r="N3850" s="39" t="str">
        <f>IF($B3850="","",-SUMIFS(Tabla7[Cantidad],Tabla7[Código del producto],$B3850,Tabla7[Tipo de movimiento],"SALIDA",Tabla7[Mes],N$5))</f>
        <v/>
      </c>
      <c r="O3850" s="39" t="str">
        <f>IF($B3850="","",-SUMIFS(Tabla7[Cantidad],Tabla7[Código del producto],$B3850,Tabla7[Tipo de movimiento],"SALIDA",Tabla7[Mes],O$5))</f>
        <v/>
      </c>
      <c r="P3850" s="39" t="str">
        <f>IF($B3850="","",-SUMIFS(Tabla7[Cantidad],Tabla7[Código del producto],$B3850,Tabla7[Tipo de movimiento],"SALIDA",Tabla7[Mes],P$5))</f>
        <v/>
      </c>
      <c r="Q3850" s="39" t="str">
        <f t="shared" si="180"/>
        <v/>
      </c>
      <c r="R3850" s="51" t="str">
        <f>IF($B3850="","",IFERROR(VLOOKUP($B3850,'ABC rotación'!$C:$G,5,0),"C"))</f>
        <v/>
      </c>
      <c r="S3850" s="41" t="str">
        <f t="shared" si="181"/>
        <v/>
      </c>
      <c r="T3850" s="40" t="str">
        <f t="shared" si="182"/>
        <v/>
      </c>
      <c r="U3850" s="23" t="str">
        <f>IF($B3850="","",VLOOKUP($T3850,Tablas!$X$14:$Y$17,2,1))</f>
        <v/>
      </c>
    </row>
    <row r="3851" spans="2:21" x14ac:dyDescent="0.2">
      <c r="B3851" s="1" t="str">
        <f>IF(Tablas!B3849="","",Tablas!B3849)</f>
        <v/>
      </c>
      <c r="C3851" s="1" t="str">
        <f>IF(Tablas!C3849="","",Tablas!C3849)</f>
        <v/>
      </c>
      <c r="D3851" s="1" t="str">
        <f>IF(Tablas!D3849="","",Tablas!D3849)</f>
        <v/>
      </c>
      <c r="E3851" s="1" t="str">
        <f>IF(Tablas!E3849="","",Tablas!E3849)</f>
        <v/>
      </c>
      <c r="F3851" s="1" t="str">
        <f>IF(Tablas!F3849="","",Tablas!F3849)</f>
        <v/>
      </c>
      <c r="G3851" s="1" t="str">
        <f>IF(Tablas!I3849="","",Tablas!I3849)</f>
        <v/>
      </c>
      <c r="H3851" s="1" t="s">
        <v>911</v>
      </c>
      <c r="I3851" s="39" t="str">
        <f>IF($B3851="","",-SUMIFS(Tabla7[Cantidad],Tabla7[Código del producto],$B3851,Tabla7[Tipo de movimiento],"SALIDA",Tabla7[Mes],I$5))</f>
        <v/>
      </c>
      <c r="J3851" s="39" t="str">
        <f>IF($B3851="","",-SUMIFS(Tabla7[Cantidad],Tabla7[Código del producto],$B3851,Tabla7[Tipo de movimiento],"SALIDA",Tabla7[Mes],J$5))</f>
        <v/>
      </c>
      <c r="K3851" s="39" t="str">
        <f>IF($B3851="","",-SUMIFS(Tabla7[Cantidad],Tabla7[Código del producto],$B3851,Tabla7[Tipo de movimiento],"SALIDA",Tabla7[Mes],K$5))</f>
        <v/>
      </c>
      <c r="L3851" s="39" t="str">
        <f>IF($B3851="","",-SUMIFS(Tabla7[Cantidad],Tabla7[Código del producto],$B3851,Tabla7[Tipo de movimiento],"SALIDA",Tabla7[Mes],L$5))</f>
        <v/>
      </c>
      <c r="M3851" s="39" t="str">
        <f>IF($B3851="","",-SUMIFS(Tabla7[Cantidad],Tabla7[Código del producto],$B3851,Tabla7[Tipo de movimiento],"SALIDA",Tabla7[Mes],M$5))</f>
        <v/>
      </c>
      <c r="N3851" s="39" t="str">
        <f>IF($B3851="","",-SUMIFS(Tabla7[Cantidad],Tabla7[Código del producto],$B3851,Tabla7[Tipo de movimiento],"SALIDA",Tabla7[Mes],N$5))</f>
        <v/>
      </c>
      <c r="O3851" s="39" t="str">
        <f>IF($B3851="","",-SUMIFS(Tabla7[Cantidad],Tabla7[Código del producto],$B3851,Tabla7[Tipo de movimiento],"SALIDA",Tabla7[Mes],O$5))</f>
        <v/>
      </c>
      <c r="P3851" s="39" t="str">
        <f>IF($B3851="","",-SUMIFS(Tabla7[Cantidad],Tabla7[Código del producto],$B3851,Tabla7[Tipo de movimiento],"SALIDA",Tabla7[Mes],P$5))</f>
        <v/>
      </c>
      <c r="Q3851" s="39" t="str">
        <f t="shared" si="180"/>
        <v/>
      </c>
      <c r="R3851" s="51" t="str">
        <f>IF($B3851="","",IFERROR(VLOOKUP($B3851,'ABC rotación'!$C:$G,5,0),"C"))</f>
        <v/>
      </c>
      <c r="S3851" s="41" t="str">
        <f t="shared" si="181"/>
        <v/>
      </c>
      <c r="T3851" s="40" t="str">
        <f t="shared" si="182"/>
        <v/>
      </c>
      <c r="U3851" s="23" t="str">
        <f>IF($B3851="","",VLOOKUP($T3851,Tablas!$X$14:$Y$17,2,1))</f>
        <v/>
      </c>
    </row>
    <row r="3852" spans="2:21" x14ac:dyDescent="0.2">
      <c r="B3852" s="1" t="str">
        <f>IF(Tablas!B3850="","",Tablas!B3850)</f>
        <v/>
      </c>
      <c r="C3852" s="1" t="str">
        <f>IF(Tablas!C3850="","",Tablas!C3850)</f>
        <v/>
      </c>
      <c r="D3852" s="1" t="str">
        <f>IF(Tablas!D3850="","",Tablas!D3850)</f>
        <v/>
      </c>
      <c r="E3852" s="1" t="str">
        <f>IF(Tablas!E3850="","",Tablas!E3850)</f>
        <v/>
      </c>
      <c r="F3852" s="1" t="str">
        <f>IF(Tablas!F3850="","",Tablas!F3850)</f>
        <v/>
      </c>
      <c r="G3852" s="1" t="str">
        <f>IF(Tablas!I3850="","",Tablas!I3850)</f>
        <v/>
      </c>
      <c r="H3852" s="1" t="s">
        <v>911</v>
      </c>
      <c r="I3852" s="39" t="str">
        <f>IF($B3852="","",-SUMIFS(Tabla7[Cantidad],Tabla7[Código del producto],$B3852,Tabla7[Tipo de movimiento],"SALIDA",Tabla7[Mes],I$5))</f>
        <v/>
      </c>
      <c r="J3852" s="39" t="str">
        <f>IF($B3852="","",-SUMIFS(Tabla7[Cantidad],Tabla7[Código del producto],$B3852,Tabla7[Tipo de movimiento],"SALIDA",Tabla7[Mes],J$5))</f>
        <v/>
      </c>
      <c r="K3852" s="39" t="str">
        <f>IF($B3852="","",-SUMIFS(Tabla7[Cantidad],Tabla7[Código del producto],$B3852,Tabla7[Tipo de movimiento],"SALIDA",Tabla7[Mes],K$5))</f>
        <v/>
      </c>
      <c r="L3852" s="39" t="str">
        <f>IF($B3852="","",-SUMIFS(Tabla7[Cantidad],Tabla7[Código del producto],$B3852,Tabla7[Tipo de movimiento],"SALIDA",Tabla7[Mes],L$5))</f>
        <v/>
      </c>
      <c r="M3852" s="39" t="str">
        <f>IF($B3852="","",-SUMIFS(Tabla7[Cantidad],Tabla7[Código del producto],$B3852,Tabla7[Tipo de movimiento],"SALIDA",Tabla7[Mes],M$5))</f>
        <v/>
      </c>
      <c r="N3852" s="39" t="str">
        <f>IF($B3852="","",-SUMIFS(Tabla7[Cantidad],Tabla7[Código del producto],$B3852,Tabla7[Tipo de movimiento],"SALIDA",Tabla7[Mes],N$5))</f>
        <v/>
      </c>
      <c r="O3852" s="39" t="str">
        <f>IF($B3852="","",-SUMIFS(Tabla7[Cantidad],Tabla7[Código del producto],$B3852,Tabla7[Tipo de movimiento],"SALIDA",Tabla7[Mes],O$5))</f>
        <v/>
      </c>
      <c r="P3852" s="39" t="str">
        <f>IF($B3852="","",-SUMIFS(Tabla7[Cantidad],Tabla7[Código del producto],$B3852,Tabla7[Tipo de movimiento],"SALIDA",Tabla7[Mes],P$5))</f>
        <v/>
      </c>
      <c r="Q3852" s="39" t="str">
        <f t="shared" si="180"/>
        <v/>
      </c>
      <c r="R3852" s="51" t="str">
        <f>IF($B3852="","",IFERROR(VLOOKUP($B3852,'ABC rotación'!$C:$G,5,0),"C"))</f>
        <v/>
      </c>
      <c r="S3852" s="41" t="str">
        <f t="shared" si="181"/>
        <v/>
      </c>
      <c r="T3852" s="40" t="str">
        <f t="shared" si="182"/>
        <v/>
      </c>
      <c r="U3852" s="23" t="str">
        <f>IF($B3852="","",VLOOKUP($T3852,Tablas!$X$14:$Y$17,2,1))</f>
        <v/>
      </c>
    </row>
    <row r="3853" spans="2:21" x14ac:dyDescent="0.2">
      <c r="B3853" s="1" t="str">
        <f>IF(Tablas!B3851="","",Tablas!B3851)</f>
        <v/>
      </c>
      <c r="C3853" s="1" t="str">
        <f>IF(Tablas!C3851="","",Tablas!C3851)</f>
        <v/>
      </c>
      <c r="D3853" s="1" t="str">
        <f>IF(Tablas!D3851="","",Tablas!D3851)</f>
        <v/>
      </c>
      <c r="E3853" s="1" t="str">
        <f>IF(Tablas!E3851="","",Tablas!E3851)</f>
        <v/>
      </c>
      <c r="F3853" s="1" t="str">
        <f>IF(Tablas!F3851="","",Tablas!F3851)</f>
        <v/>
      </c>
      <c r="G3853" s="1" t="str">
        <f>IF(Tablas!I3851="","",Tablas!I3851)</f>
        <v/>
      </c>
      <c r="H3853" s="1" t="s">
        <v>911</v>
      </c>
      <c r="I3853" s="39" t="str">
        <f>IF($B3853="","",-SUMIFS(Tabla7[Cantidad],Tabla7[Código del producto],$B3853,Tabla7[Tipo de movimiento],"SALIDA",Tabla7[Mes],I$5))</f>
        <v/>
      </c>
      <c r="J3853" s="39" t="str">
        <f>IF($B3853="","",-SUMIFS(Tabla7[Cantidad],Tabla7[Código del producto],$B3853,Tabla7[Tipo de movimiento],"SALIDA",Tabla7[Mes],J$5))</f>
        <v/>
      </c>
      <c r="K3853" s="39" t="str">
        <f>IF($B3853="","",-SUMIFS(Tabla7[Cantidad],Tabla7[Código del producto],$B3853,Tabla7[Tipo de movimiento],"SALIDA",Tabla7[Mes],K$5))</f>
        <v/>
      </c>
      <c r="L3853" s="39" t="str">
        <f>IF($B3853="","",-SUMIFS(Tabla7[Cantidad],Tabla7[Código del producto],$B3853,Tabla7[Tipo de movimiento],"SALIDA",Tabla7[Mes],L$5))</f>
        <v/>
      </c>
      <c r="M3853" s="39" t="str">
        <f>IF($B3853="","",-SUMIFS(Tabla7[Cantidad],Tabla7[Código del producto],$B3853,Tabla7[Tipo de movimiento],"SALIDA",Tabla7[Mes],M$5))</f>
        <v/>
      </c>
      <c r="N3853" s="39" t="str">
        <f>IF($B3853="","",-SUMIFS(Tabla7[Cantidad],Tabla7[Código del producto],$B3853,Tabla7[Tipo de movimiento],"SALIDA",Tabla7[Mes],N$5))</f>
        <v/>
      </c>
      <c r="O3853" s="39" t="str">
        <f>IF($B3853="","",-SUMIFS(Tabla7[Cantidad],Tabla7[Código del producto],$B3853,Tabla7[Tipo de movimiento],"SALIDA",Tabla7[Mes],O$5))</f>
        <v/>
      </c>
      <c r="P3853" s="39" t="str">
        <f>IF($B3853="","",-SUMIFS(Tabla7[Cantidad],Tabla7[Código del producto],$B3853,Tabla7[Tipo de movimiento],"SALIDA",Tabla7[Mes],P$5))</f>
        <v/>
      </c>
      <c r="Q3853" s="39" t="str">
        <f t="shared" si="180"/>
        <v/>
      </c>
      <c r="R3853" s="51" t="str">
        <f>IF($B3853="","",IFERROR(VLOOKUP($B3853,'ABC rotación'!$C:$G,5,0),"C"))</f>
        <v/>
      </c>
      <c r="S3853" s="41" t="str">
        <f t="shared" si="181"/>
        <v/>
      </c>
      <c r="T3853" s="40" t="str">
        <f t="shared" si="182"/>
        <v/>
      </c>
      <c r="U3853" s="23" t="str">
        <f>IF($B3853="","",VLOOKUP($T3853,Tablas!$X$14:$Y$17,2,1))</f>
        <v/>
      </c>
    </row>
    <row r="3854" spans="2:21" x14ac:dyDescent="0.2">
      <c r="B3854" s="1" t="str">
        <f>IF(Tablas!B3852="","",Tablas!B3852)</f>
        <v/>
      </c>
      <c r="C3854" s="1" t="str">
        <f>IF(Tablas!C3852="","",Tablas!C3852)</f>
        <v/>
      </c>
      <c r="D3854" s="1" t="str">
        <f>IF(Tablas!D3852="","",Tablas!D3852)</f>
        <v/>
      </c>
      <c r="E3854" s="1" t="str">
        <f>IF(Tablas!E3852="","",Tablas!E3852)</f>
        <v/>
      </c>
      <c r="F3854" s="1" t="str">
        <f>IF(Tablas!F3852="","",Tablas!F3852)</f>
        <v/>
      </c>
      <c r="G3854" s="1" t="str">
        <f>IF(Tablas!I3852="","",Tablas!I3852)</f>
        <v/>
      </c>
      <c r="H3854" s="1" t="s">
        <v>911</v>
      </c>
      <c r="I3854" s="39" t="str">
        <f>IF($B3854="","",-SUMIFS(Tabla7[Cantidad],Tabla7[Código del producto],$B3854,Tabla7[Tipo de movimiento],"SALIDA",Tabla7[Mes],I$5))</f>
        <v/>
      </c>
      <c r="J3854" s="39" t="str">
        <f>IF($B3854="","",-SUMIFS(Tabla7[Cantidad],Tabla7[Código del producto],$B3854,Tabla7[Tipo de movimiento],"SALIDA",Tabla7[Mes],J$5))</f>
        <v/>
      </c>
      <c r="K3854" s="39" t="str">
        <f>IF($B3854="","",-SUMIFS(Tabla7[Cantidad],Tabla7[Código del producto],$B3854,Tabla7[Tipo de movimiento],"SALIDA",Tabla7[Mes],K$5))</f>
        <v/>
      </c>
      <c r="L3854" s="39" t="str">
        <f>IF($B3854="","",-SUMIFS(Tabla7[Cantidad],Tabla7[Código del producto],$B3854,Tabla7[Tipo de movimiento],"SALIDA",Tabla7[Mes],L$5))</f>
        <v/>
      </c>
      <c r="M3854" s="39" t="str">
        <f>IF($B3854="","",-SUMIFS(Tabla7[Cantidad],Tabla7[Código del producto],$B3854,Tabla7[Tipo de movimiento],"SALIDA",Tabla7[Mes],M$5))</f>
        <v/>
      </c>
      <c r="N3854" s="39" t="str">
        <f>IF($B3854="","",-SUMIFS(Tabla7[Cantidad],Tabla7[Código del producto],$B3854,Tabla7[Tipo de movimiento],"SALIDA",Tabla7[Mes],N$5))</f>
        <v/>
      </c>
      <c r="O3854" s="39" t="str">
        <f>IF($B3854="","",-SUMIFS(Tabla7[Cantidad],Tabla7[Código del producto],$B3854,Tabla7[Tipo de movimiento],"SALIDA",Tabla7[Mes],O$5))</f>
        <v/>
      </c>
      <c r="P3854" s="39" t="str">
        <f>IF($B3854="","",-SUMIFS(Tabla7[Cantidad],Tabla7[Código del producto],$B3854,Tabla7[Tipo de movimiento],"SALIDA",Tabla7[Mes],P$5))</f>
        <v/>
      </c>
      <c r="Q3854" s="39" t="str">
        <f t="shared" si="180"/>
        <v/>
      </c>
      <c r="R3854" s="51" t="str">
        <f>IF($B3854="","",IFERROR(VLOOKUP($B3854,'ABC rotación'!$C:$G,5,0),"C"))</f>
        <v/>
      </c>
      <c r="S3854" s="41" t="str">
        <f t="shared" si="181"/>
        <v/>
      </c>
      <c r="T3854" s="40" t="str">
        <f t="shared" si="182"/>
        <v/>
      </c>
      <c r="U3854" s="23" t="str">
        <f>IF($B3854="","",VLOOKUP($T3854,Tablas!$X$14:$Y$17,2,1))</f>
        <v/>
      </c>
    </row>
    <row r="3855" spans="2:21" x14ac:dyDescent="0.2">
      <c r="B3855" s="1" t="str">
        <f>IF(Tablas!B3853="","",Tablas!B3853)</f>
        <v/>
      </c>
      <c r="C3855" s="1" t="str">
        <f>IF(Tablas!C3853="","",Tablas!C3853)</f>
        <v/>
      </c>
      <c r="D3855" s="1" t="str">
        <f>IF(Tablas!D3853="","",Tablas!D3853)</f>
        <v/>
      </c>
      <c r="E3855" s="1" t="str">
        <f>IF(Tablas!E3853="","",Tablas!E3853)</f>
        <v/>
      </c>
      <c r="F3855" s="1" t="str">
        <f>IF(Tablas!F3853="","",Tablas!F3853)</f>
        <v/>
      </c>
      <c r="G3855" s="1" t="str">
        <f>IF(Tablas!I3853="","",Tablas!I3853)</f>
        <v/>
      </c>
      <c r="H3855" s="1" t="s">
        <v>911</v>
      </c>
      <c r="I3855" s="39" t="str">
        <f>IF($B3855="","",-SUMIFS(Tabla7[Cantidad],Tabla7[Código del producto],$B3855,Tabla7[Tipo de movimiento],"SALIDA",Tabla7[Mes],I$5))</f>
        <v/>
      </c>
      <c r="J3855" s="39" t="str">
        <f>IF($B3855="","",-SUMIFS(Tabla7[Cantidad],Tabla7[Código del producto],$B3855,Tabla7[Tipo de movimiento],"SALIDA",Tabla7[Mes],J$5))</f>
        <v/>
      </c>
      <c r="K3855" s="39" t="str">
        <f>IF($B3855="","",-SUMIFS(Tabla7[Cantidad],Tabla7[Código del producto],$B3855,Tabla7[Tipo de movimiento],"SALIDA",Tabla7[Mes],K$5))</f>
        <v/>
      </c>
      <c r="L3855" s="39" t="str">
        <f>IF($B3855="","",-SUMIFS(Tabla7[Cantidad],Tabla7[Código del producto],$B3855,Tabla7[Tipo de movimiento],"SALIDA",Tabla7[Mes],L$5))</f>
        <v/>
      </c>
      <c r="M3855" s="39" t="str">
        <f>IF($B3855="","",-SUMIFS(Tabla7[Cantidad],Tabla7[Código del producto],$B3855,Tabla7[Tipo de movimiento],"SALIDA",Tabla7[Mes],M$5))</f>
        <v/>
      </c>
      <c r="N3855" s="39" t="str">
        <f>IF($B3855="","",-SUMIFS(Tabla7[Cantidad],Tabla7[Código del producto],$B3855,Tabla7[Tipo de movimiento],"SALIDA",Tabla7[Mes],N$5))</f>
        <v/>
      </c>
      <c r="O3855" s="39" t="str">
        <f>IF($B3855="","",-SUMIFS(Tabla7[Cantidad],Tabla7[Código del producto],$B3855,Tabla7[Tipo de movimiento],"SALIDA",Tabla7[Mes],O$5))</f>
        <v/>
      </c>
      <c r="P3855" s="39" t="str">
        <f>IF($B3855="","",-SUMIFS(Tabla7[Cantidad],Tabla7[Código del producto],$B3855,Tabla7[Tipo de movimiento],"SALIDA",Tabla7[Mes],P$5))</f>
        <v/>
      </c>
      <c r="Q3855" s="39" t="str">
        <f t="shared" si="180"/>
        <v/>
      </c>
      <c r="R3855" s="51" t="str">
        <f>IF($B3855="","",IFERROR(VLOOKUP($B3855,'ABC rotación'!$C:$G,5,0),"C"))</f>
        <v/>
      </c>
      <c r="S3855" s="41" t="str">
        <f t="shared" si="181"/>
        <v/>
      </c>
      <c r="T3855" s="40" t="str">
        <f t="shared" si="182"/>
        <v/>
      </c>
      <c r="U3855" s="23" t="str">
        <f>IF($B3855="","",VLOOKUP($T3855,Tablas!$X$14:$Y$17,2,1))</f>
        <v/>
      </c>
    </row>
    <row r="3856" spans="2:21" x14ac:dyDescent="0.2">
      <c r="B3856" s="1" t="str">
        <f>IF(Tablas!B3854="","",Tablas!B3854)</f>
        <v/>
      </c>
      <c r="C3856" s="1" t="str">
        <f>IF(Tablas!C3854="","",Tablas!C3854)</f>
        <v/>
      </c>
      <c r="D3856" s="1" t="str">
        <f>IF(Tablas!D3854="","",Tablas!D3854)</f>
        <v/>
      </c>
      <c r="E3856" s="1" t="str">
        <f>IF(Tablas!E3854="","",Tablas!E3854)</f>
        <v/>
      </c>
      <c r="F3856" s="1" t="str">
        <f>IF(Tablas!F3854="","",Tablas!F3854)</f>
        <v/>
      </c>
      <c r="G3856" s="1" t="str">
        <f>IF(Tablas!I3854="","",Tablas!I3854)</f>
        <v/>
      </c>
      <c r="H3856" s="1" t="s">
        <v>911</v>
      </c>
      <c r="I3856" s="39" t="str">
        <f>IF($B3856="","",-SUMIFS(Tabla7[Cantidad],Tabla7[Código del producto],$B3856,Tabla7[Tipo de movimiento],"SALIDA",Tabla7[Mes],I$5))</f>
        <v/>
      </c>
      <c r="J3856" s="39" t="str">
        <f>IF($B3856="","",-SUMIFS(Tabla7[Cantidad],Tabla7[Código del producto],$B3856,Tabla7[Tipo de movimiento],"SALIDA",Tabla7[Mes],J$5))</f>
        <v/>
      </c>
      <c r="K3856" s="39" t="str">
        <f>IF($B3856="","",-SUMIFS(Tabla7[Cantidad],Tabla7[Código del producto],$B3856,Tabla7[Tipo de movimiento],"SALIDA",Tabla7[Mes],K$5))</f>
        <v/>
      </c>
      <c r="L3856" s="39" t="str">
        <f>IF($B3856="","",-SUMIFS(Tabla7[Cantidad],Tabla7[Código del producto],$B3856,Tabla7[Tipo de movimiento],"SALIDA",Tabla7[Mes],L$5))</f>
        <v/>
      </c>
      <c r="M3856" s="39" t="str">
        <f>IF($B3856="","",-SUMIFS(Tabla7[Cantidad],Tabla7[Código del producto],$B3856,Tabla7[Tipo de movimiento],"SALIDA",Tabla7[Mes],M$5))</f>
        <v/>
      </c>
      <c r="N3856" s="39" t="str">
        <f>IF($B3856="","",-SUMIFS(Tabla7[Cantidad],Tabla7[Código del producto],$B3856,Tabla7[Tipo de movimiento],"SALIDA",Tabla7[Mes],N$5))</f>
        <v/>
      </c>
      <c r="O3856" s="39" t="str">
        <f>IF($B3856="","",-SUMIFS(Tabla7[Cantidad],Tabla7[Código del producto],$B3856,Tabla7[Tipo de movimiento],"SALIDA",Tabla7[Mes],O$5))</f>
        <v/>
      </c>
      <c r="P3856" s="39" t="str">
        <f>IF($B3856="","",-SUMIFS(Tabla7[Cantidad],Tabla7[Código del producto],$B3856,Tabla7[Tipo de movimiento],"SALIDA",Tabla7[Mes],P$5))</f>
        <v/>
      </c>
      <c r="Q3856" s="39" t="str">
        <f t="shared" si="180"/>
        <v/>
      </c>
      <c r="R3856" s="51" t="str">
        <f>IF($B3856="","",IFERROR(VLOOKUP($B3856,'ABC rotación'!$C:$G,5,0),"C"))</f>
        <v/>
      </c>
      <c r="S3856" s="41" t="str">
        <f t="shared" si="181"/>
        <v/>
      </c>
      <c r="T3856" s="40" t="str">
        <f t="shared" si="182"/>
        <v/>
      </c>
      <c r="U3856" s="23" t="str">
        <f>IF($B3856="","",VLOOKUP($T3856,Tablas!$X$14:$Y$17,2,1))</f>
        <v/>
      </c>
    </row>
    <row r="3857" spans="2:21" x14ac:dyDescent="0.2">
      <c r="B3857" s="1" t="str">
        <f>IF(Tablas!B3855="","",Tablas!B3855)</f>
        <v/>
      </c>
      <c r="C3857" s="1" t="str">
        <f>IF(Tablas!C3855="","",Tablas!C3855)</f>
        <v/>
      </c>
      <c r="D3857" s="1" t="str">
        <f>IF(Tablas!D3855="","",Tablas!D3855)</f>
        <v/>
      </c>
      <c r="E3857" s="1" t="str">
        <f>IF(Tablas!E3855="","",Tablas!E3855)</f>
        <v/>
      </c>
      <c r="F3857" s="1" t="str">
        <f>IF(Tablas!F3855="","",Tablas!F3855)</f>
        <v/>
      </c>
      <c r="G3857" s="1" t="str">
        <f>IF(Tablas!I3855="","",Tablas!I3855)</f>
        <v/>
      </c>
      <c r="H3857" s="1" t="s">
        <v>911</v>
      </c>
      <c r="I3857" s="39" t="str">
        <f>IF($B3857="","",-SUMIFS(Tabla7[Cantidad],Tabla7[Código del producto],$B3857,Tabla7[Tipo de movimiento],"SALIDA",Tabla7[Mes],I$5))</f>
        <v/>
      </c>
      <c r="J3857" s="39" t="str">
        <f>IF($B3857="","",-SUMIFS(Tabla7[Cantidad],Tabla7[Código del producto],$B3857,Tabla7[Tipo de movimiento],"SALIDA",Tabla7[Mes],J$5))</f>
        <v/>
      </c>
      <c r="K3857" s="39" t="str">
        <f>IF($B3857="","",-SUMIFS(Tabla7[Cantidad],Tabla7[Código del producto],$B3857,Tabla7[Tipo de movimiento],"SALIDA",Tabla7[Mes],K$5))</f>
        <v/>
      </c>
      <c r="L3857" s="39" t="str">
        <f>IF($B3857="","",-SUMIFS(Tabla7[Cantidad],Tabla7[Código del producto],$B3857,Tabla7[Tipo de movimiento],"SALIDA",Tabla7[Mes],L$5))</f>
        <v/>
      </c>
      <c r="M3857" s="39" t="str">
        <f>IF($B3857="","",-SUMIFS(Tabla7[Cantidad],Tabla7[Código del producto],$B3857,Tabla7[Tipo de movimiento],"SALIDA",Tabla7[Mes],M$5))</f>
        <v/>
      </c>
      <c r="N3857" s="39" t="str">
        <f>IF($B3857="","",-SUMIFS(Tabla7[Cantidad],Tabla7[Código del producto],$B3857,Tabla7[Tipo de movimiento],"SALIDA",Tabla7[Mes],N$5))</f>
        <v/>
      </c>
      <c r="O3857" s="39" t="str">
        <f>IF($B3857="","",-SUMIFS(Tabla7[Cantidad],Tabla7[Código del producto],$B3857,Tabla7[Tipo de movimiento],"SALIDA",Tabla7[Mes],O$5))</f>
        <v/>
      </c>
      <c r="P3857" s="39" t="str">
        <f>IF($B3857="","",-SUMIFS(Tabla7[Cantidad],Tabla7[Código del producto],$B3857,Tabla7[Tipo de movimiento],"SALIDA",Tabla7[Mes],P$5))</f>
        <v/>
      </c>
      <c r="Q3857" s="39" t="str">
        <f t="shared" si="180"/>
        <v/>
      </c>
      <c r="R3857" s="51" t="str">
        <f>IF($B3857="","",IFERROR(VLOOKUP($B3857,'ABC rotación'!$C:$G,5,0),"C"))</f>
        <v/>
      </c>
      <c r="S3857" s="41" t="str">
        <f t="shared" si="181"/>
        <v/>
      </c>
      <c r="T3857" s="40" t="str">
        <f t="shared" si="182"/>
        <v/>
      </c>
      <c r="U3857" s="23" t="str">
        <f>IF($B3857="","",VLOOKUP($T3857,Tablas!$X$14:$Y$17,2,1))</f>
        <v/>
      </c>
    </row>
    <row r="3858" spans="2:21" x14ac:dyDescent="0.2">
      <c r="B3858" s="1" t="str">
        <f>IF(Tablas!B3856="","",Tablas!B3856)</f>
        <v/>
      </c>
      <c r="C3858" s="1" t="str">
        <f>IF(Tablas!C3856="","",Tablas!C3856)</f>
        <v/>
      </c>
      <c r="D3858" s="1" t="str">
        <f>IF(Tablas!D3856="","",Tablas!D3856)</f>
        <v/>
      </c>
      <c r="E3858" s="1" t="str">
        <f>IF(Tablas!E3856="","",Tablas!E3856)</f>
        <v/>
      </c>
      <c r="F3858" s="1" t="str">
        <f>IF(Tablas!F3856="","",Tablas!F3856)</f>
        <v/>
      </c>
      <c r="G3858" s="1" t="str">
        <f>IF(Tablas!I3856="","",Tablas!I3856)</f>
        <v/>
      </c>
      <c r="H3858" s="1" t="s">
        <v>911</v>
      </c>
      <c r="I3858" s="39" t="str">
        <f>IF($B3858="","",-SUMIFS(Tabla7[Cantidad],Tabla7[Código del producto],$B3858,Tabla7[Tipo de movimiento],"SALIDA",Tabla7[Mes],I$5))</f>
        <v/>
      </c>
      <c r="J3858" s="39" t="str">
        <f>IF($B3858="","",-SUMIFS(Tabla7[Cantidad],Tabla7[Código del producto],$B3858,Tabla7[Tipo de movimiento],"SALIDA",Tabla7[Mes],J$5))</f>
        <v/>
      </c>
      <c r="K3858" s="39" t="str">
        <f>IF($B3858="","",-SUMIFS(Tabla7[Cantidad],Tabla7[Código del producto],$B3858,Tabla7[Tipo de movimiento],"SALIDA",Tabla7[Mes],K$5))</f>
        <v/>
      </c>
      <c r="L3858" s="39" t="str">
        <f>IF($B3858="","",-SUMIFS(Tabla7[Cantidad],Tabla7[Código del producto],$B3858,Tabla7[Tipo de movimiento],"SALIDA",Tabla7[Mes],L$5))</f>
        <v/>
      </c>
      <c r="M3858" s="39" t="str">
        <f>IF($B3858="","",-SUMIFS(Tabla7[Cantidad],Tabla7[Código del producto],$B3858,Tabla7[Tipo de movimiento],"SALIDA",Tabla7[Mes],M$5))</f>
        <v/>
      </c>
      <c r="N3858" s="39" t="str">
        <f>IF($B3858="","",-SUMIFS(Tabla7[Cantidad],Tabla7[Código del producto],$B3858,Tabla7[Tipo de movimiento],"SALIDA",Tabla7[Mes],N$5))</f>
        <v/>
      </c>
      <c r="O3858" s="39" t="str">
        <f>IF($B3858="","",-SUMIFS(Tabla7[Cantidad],Tabla7[Código del producto],$B3858,Tabla7[Tipo de movimiento],"SALIDA",Tabla7[Mes],O$5))</f>
        <v/>
      </c>
      <c r="P3858" s="39" t="str">
        <f>IF($B3858="","",-SUMIFS(Tabla7[Cantidad],Tabla7[Código del producto],$B3858,Tabla7[Tipo de movimiento],"SALIDA",Tabla7[Mes],P$5))</f>
        <v/>
      </c>
      <c r="Q3858" s="39" t="str">
        <f t="shared" si="180"/>
        <v/>
      </c>
      <c r="R3858" s="51" t="str">
        <f>IF($B3858="","",IFERROR(VLOOKUP($B3858,'ABC rotación'!$C:$G,5,0),"C"))</f>
        <v/>
      </c>
      <c r="S3858" s="41" t="str">
        <f t="shared" si="181"/>
        <v/>
      </c>
      <c r="T3858" s="40" t="str">
        <f t="shared" si="182"/>
        <v/>
      </c>
      <c r="U3858" s="23" t="str">
        <f>IF($B3858="","",VLOOKUP($T3858,Tablas!$X$14:$Y$17,2,1))</f>
        <v/>
      </c>
    </row>
    <row r="3859" spans="2:21" x14ac:dyDescent="0.2">
      <c r="B3859" s="1" t="str">
        <f>IF(Tablas!B3857="","",Tablas!B3857)</f>
        <v/>
      </c>
      <c r="C3859" s="1" t="str">
        <f>IF(Tablas!C3857="","",Tablas!C3857)</f>
        <v/>
      </c>
      <c r="D3859" s="1" t="str">
        <f>IF(Tablas!D3857="","",Tablas!D3857)</f>
        <v/>
      </c>
      <c r="E3859" s="1" t="str">
        <f>IF(Tablas!E3857="","",Tablas!E3857)</f>
        <v/>
      </c>
      <c r="F3859" s="1" t="str">
        <f>IF(Tablas!F3857="","",Tablas!F3857)</f>
        <v/>
      </c>
      <c r="G3859" s="1" t="str">
        <f>IF(Tablas!I3857="","",Tablas!I3857)</f>
        <v/>
      </c>
      <c r="H3859" s="1" t="s">
        <v>911</v>
      </c>
      <c r="I3859" s="39" t="str">
        <f>IF($B3859="","",-SUMIFS(Tabla7[Cantidad],Tabla7[Código del producto],$B3859,Tabla7[Tipo de movimiento],"SALIDA",Tabla7[Mes],I$5))</f>
        <v/>
      </c>
      <c r="J3859" s="39" t="str">
        <f>IF($B3859="","",-SUMIFS(Tabla7[Cantidad],Tabla7[Código del producto],$B3859,Tabla7[Tipo de movimiento],"SALIDA",Tabla7[Mes],J$5))</f>
        <v/>
      </c>
      <c r="K3859" s="39" t="str">
        <f>IF($B3859="","",-SUMIFS(Tabla7[Cantidad],Tabla7[Código del producto],$B3859,Tabla7[Tipo de movimiento],"SALIDA",Tabla7[Mes],K$5))</f>
        <v/>
      </c>
      <c r="L3859" s="39" t="str">
        <f>IF($B3859="","",-SUMIFS(Tabla7[Cantidad],Tabla7[Código del producto],$B3859,Tabla7[Tipo de movimiento],"SALIDA",Tabla7[Mes],L$5))</f>
        <v/>
      </c>
      <c r="M3859" s="39" t="str">
        <f>IF($B3859="","",-SUMIFS(Tabla7[Cantidad],Tabla7[Código del producto],$B3859,Tabla7[Tipo de movimiento],"SALIDA",Tabla7[Mes],M$5))</f>
        <v/>
      </c>
      <c r="N3859" s="39" t="str">
        <f>IF($B3859="","",-SUMIFS(Tabla7[Cantidad],Tabla7[Código del producto],$B3859,Tabla7[Tipo de movimiento],"SALIDA",Tabla7[Mes],N$5))</f>
        <v/>
      </c>
      <c r="O3859" s="39" t="str">
        <f>IF($B3859="","",-SUMIFS(Tabla7[Cantidad],Tabla7[Código del producto],$B3859,Tabla7[Tipo de movimiento],"SALIDA",Tabla7[Mes],O$5))</f>
        <v/>
      </c>
      <c r="P3859" s="39" t="str">
        <f>IF($B3859="","",-SUMIFS(Tabla7[Cantidad],Tabla7[Código del producto],$B3859,Tabla7[Tipo de movimiento],"SALIDA",Tabla7[Mes],P$5))</f>
        <v/>
      </c>
      <c r="Q3859" s="39" t="str">
        <f t="shared" si="180"/>
        <v/>
      </c>
      <c r="R3859" s="51" t="str">
        <f>IF($B3859="","",IFERROR(VLOOKUP($B3859,'ABC rotación'!$C:$G,5,0),"C"))</f>
        <v/>
      </c>
      <c r="S3859" s="41" t="str">
        <f t="shared" si="181"/>
        <v/>
      </c>
      <c r="T3859" s="40" t="str">
        <f t="shared" si="182"/>
        <v/>
      </c>
      <c r="U3859" s="23" t="str">
        <f>IF($B3859="","",VLOOKUP($T3859,Tablas!$X$14:$Y$17,2,1))</f>
        <v/>
      </c>
    </row>
    <row r="3860" spans="2:21" x14ac:dyDescent="0.2">
      <c r="B3860" s="1" t="str">
        <f>IF(Tablas!B3858="","",Tablas!B3858)</f>
        <v/>
      </c>
      <c r="C3860" s="1" t="str">
        <f>IF(Tablas!C3858="","",Tablas!C3858)</f>
        <v/>
      </c>
      <c r="D3860" s="1" t="str">
        <f>IF(Tablas!D3858="","",Tablas!D3858)</f>
        <v/>
      </c>
      <c r="E3860" s="1" t="str">
        <f>IF(Tablas!E3858="","",Tablas!E3858)</f>
        <v/>
      </c>
      <c r="F3860" s="1" t="str">
        <f>IF(Tablas!F3858="","",Tablas!F3858)</f>
        <v/>
      </c>
      <c r="G3860" s="1" t="str">
        <f>IF(Tablas!I3858="","",Tablas!I3858)</f>
        <v/>
      </c>
      <c r="H3860" s="1" t="s">
        <v>911</v>
      </c>
      <c r="I3860" s="39" t="str">
        <f>IF($B3860="","",-SUMIFS(Tabla7[Cantidad],Tabla7[Código del producto],$B3860,Tabla7[Tipo de movimiento],"SALIDA",Tabla7[Mes],I$5))</f>
        <v/>
      </c>
      <c r="J3860" s="39" t="str">
        <f>IF($B3860="","",-SUMIFS(Tabla7[Cantidad],Tabla7[Código del producto],$B3860,Tabla7[Tipo de movimiento],"SALIDA",Tabla7[Mes],J$5))</f>
        <v/>
      </c>
      <c r="K3860" s="39" t="str">
        <f>IF($B3860="","",-SUMIFS(Tabla7[Cantidad],Tabla7[Código del producto],$B3860,Tabla7[Tipo de movimiento],"SALIDA",Tabla7[Mes],K$5))</f>
        <v/>
      </c>
      <c r="L3860" s="39" t="str">
        <f>IF($B3860="","",-SUMIFS(Tabla7[Cantidad],Tabla7[Código del producto],$B3860,Tabla7[Tipo de movimiento],"SALIDA",Tabla7[Mes],L$5))</f>
        <v/>
      </c>
      <c r="M3860" s="39" t="str">
        <f>IF($B3860="","",-SUMIFS(Tabla7[Cantidad],Tabla7[Código del producto],$B3860,Tabla7[Tipo de movimiento],"SALIDA",Tabla7[Mes],M$5))</f>
        <v/>
      </c>
      <c r="N3860" s="39" t="str">
        <f>IF($B3860="","",-SUMIFS(Tabla7[Cantidad],Tabla7[Código del producto],$B3860,Tabla7[Tipo de movimiento],"SALIDA",Tabla7[Mes],N$5))</f>
        <v/>
      </c>
      <c r="O3860" s="39" t="str">
        <f>IF($B3860="","",-SUMIFS(Tabla7[Cantidad],Tabla7[Código del producto],$B3860,Tabla7[Tipo de movimiento],"SALIDA",Tabla7[Mes],O$5))</f>
        <v/>
      </c>
      <c r="P3860" s="39" t="str">
        <f>IF($B3860="","",-SUMIFS(Tabla7[Cantidad],Tabla7[Código del producto],$B3860,Tabla7[Tipo de movimiento],"SALIDA",Tabla7[Mes],P$5))</f>
        <v/>
      </c>
      <c r="Q3860" s="39" t="str">
        <f t="shared" si="180"/>
        <v/>
      </c>
      <c r="R3860" s="51" t="str">
        <f>IF($B3860="","",IFERROR(VLOOKUP($B3860,'ABC rotación'!$C:$G,5,0),"C"))</f>
        <v/>
      </c>
      <c r="S3860" s="41" t="str">
        <f t="shared" si="181"/>
        <v/>
      </c>
      <c r="T3860" s="40" t="str">
        <f t="shared" si="182"/>
        <v/>
      </c>
      <c r="U3860" s="23" t="str">
        <f>IF($B3860="","",VLOOKUP($T3860,Tablas!$X$14:$Y$17,2,1))</f>
        <v/>
      </c>
    </row>
    <row r="3861" spans="2:21" x14ac:dyDescent="0.2">
      <c r="B3861" s="1" t="str">
        <f>IF(Tablas!B3859="","",Tablas!B3859)</f>
        <v/>
      </c>
      <c r="C3861" s="1" t="str">
        <f>IF(Tablas!C3859="","",Tablas!C3859)</f>
        <v/>
      </c>
      <c r="D3861" s="1" t="str">
        <f>IF(Tablas!D3859="","",Tablas!D3859)</f>
        <v/>
      </c>
      <c r="E3861" s="1" t="str">
        <f>IF(Tablas!E3859="","",Tablas!E3859)</f>
        <v/>
      </c>
      <c r="F3861" s="1" t="str">
        <f>IF(Tablas!F3859="","",Tablas!F3859)</f>
        <v/>
      </c>
      <c r="G3861" s="1" t="str">
        <f>IF(Tablas!I3859="","",Tablas!I3859)</f>
        <v/>
      </c>
      <c r="H3861" s="1" t="s">
        <v>911</v>
      </c>
      <c r="I3861" s="39" t="str">
        <f>IF($B3861="","",-SUMIFS(Tabla7[Cantidad],Tabla7[Código del producto],$B3861,Tabla7[Tipo de movimiento],"SALIDA",Tabla7[Mes],I$5))</f>
        <v/>
      </c>
      <c r="J3861" s="39" t="str">
        <f>IF($B3861="","",-SUMIFS(Tabla7[Cantidad],Tabla7[Código del producto],$B3861,Tabla7[Tipo de movimiento],"SALIDA",Tabla7[Mes],J$5))</f>
        <v/>
      </c>
      <c r="K3861" s="39" t="str">
        <f>IF($B3861="","",-SUMIFS(Tabla7[Cantidad],Tabla7[Código del producto],$B3861,Tabla7[Tipo de movimiento],"SALIDA",Tabla7[Mes],K$5))</f>
        <v/>
      </c>
      <c r="L3861" s="39" t="str">
        <f>IF($B3861="","",-SUMIFS(Tabla7[Cantidad],Tabla7[Código del producto],$B3861,Tabla7[Tipo de movimiento],"SALIDA",Tabla7[Mes],L$5))</f>
        <v/>
      </c>
      <c r="M3861" s="39" t="str">
        <f>IF($B3861="","",-SUMIFS(Tabla7[Cantidad],Tabla7[Código del producto],$B3861,Tabla7[Tipo de movimiento],"SALIDA",Tabla7[Mes],M$5))</f>
        <v/>
      </c>
      <c r="N3861" s="39" t="str">
        <f>IF($B3861="","",-SUMIFS(Tabla7[Cantidad],Tabla7[Código del producto],$B3861,Tabla7[Tipo de movimiento],"SALIDA",Tabla7[Mes],N$5))</f>
        <v/>
      </c>
      <c r="O3861" s="39" t="str">
        <f>IF($B3861="","",-SUMIFS(Tabla7[Cantidad],Tabla7[Código del producto],$B3861,Tabla7[Tipo de movimiento],"SALIDA",Tabla7[Mes],O$5))</f>
        <v/>
      </c>
      <c r="P3861" s="39" t="str">
        <f>IF($B3861="","",-SUMIFS(Tabla7[Cantidad],Tabla7[Código del producto],$B3861,Tabla7[Tipo de movimiento],"SALIDA",Tabla7[Mes],P$5))</f>
        <v/>
      </c>
      <c r="Q3861" s="39" t="str">
        <f t="shared" si="180"/>
        <v/>
      </c>
      <c r="R3861" s="51" t="str">
        <f>IF($B3861="","",IFERROR(VLOOKUP($B3861,'ABC rotación'!$C:$G,5,0),"C"))</f>
        <v/>
      </c>
      <c r="S3861" s="41" t="str">
        <f t="shared" si="181"/>
        <v/>
      </c>
      <c r="T3861" s="40" t="str">
        <f t="shared" si="182"/>
        <v/>
      </c>
      <c r="U3861" s="23" t="str">
        <f>IF($B3861="","",VLOOKUP($T3861,Tablas!$X$14:$Y$17,2,1))</f>
        <v/>
      </c>
    </row>
    <row r="3862" spans="2:21" x14ac:dyDescent="0.2">
      <c r="B3862" s="1" t="str">
        <f>IF(Tablas!B3860="","",Tablas!B3860)</f>
        <v/>
      </c>
      <c r="C3862" s="1" t="str">
        <f>IF(Tablas!C3860="","",Tablas!C3860)</f>
        <v/>
      </c>
      <c r="D3862" s="1" t="str">
        <f>IF(Tablas!D3860="","",Tablas!D3860)</f>
        <v/>
      </c>
      <c r="E3862" s="1" t="str">
        <f>IF(Tablas!E3860="","",Tablas!E3860)</f>
        <v/>
      </c>
      <c r="F3862" s="1" t="str">
        <f>IF(Tablas!F3860="","",Tablas!F3860)</f>
        <v/>
      </c>
      <c r="G3862" s="1" t="str">
        <f>IF(Tablas!I3860="","",Tablas!I3860)</f>
        <v/>
      </c>
      <c r="H3862" s="1" t="s">
        <v>911</v>
      </c>
      <c r="I3862" s="39" t="str">
        <f>IF($B3862="","",-SUMIFS(Tabla7[Cantidad],Tabla7[Código del producto],$B3862,Tabla7[Tipo de movimiento],"SALIDA",Tabla7[Mes],I$5))</f>
        <v/>
      </c>
      <c r="J3862" s="39" t="str">
        <f>IF($B3862="","",-SUMIFS(Tabla7[Cantidad],Tabla7[Código del producto],$B3862,Tabla7[Tipo de movimiento],"SALIDA",Tabla7[Mes],J$5))</f>
        <v/>
      </c>
      <c r="K3862" s="39" t="str">
        <f>IF($B3862="","",-SUMIFS(Tabla7[Cantidad],Tabla7[Código del producto],$B3862,Tabla7[Tipo de movimiento],"SALIDA",Tabla7[Mes],K$5))</f>
        <v/>
      </c>
      <c r="L3862" s="39" t="str">
        <f>IF($B3862="","",-SUMIFS(Tabla7[Cantidad],Tabla7[Código del producto],$B3862,Tabla7[Tipo de movimiento],"SALIDA",Tabla7[Mes],L$5))</f>
        <v/>
      </c>
      <c r="M3862" s="39" t="str">
        <f>IF($B3862="","",-SUMIFS(Tabla7[Cantidad],Tabla7[Código del producto],$B3862,Tabla7[Tipo de movimiento],"SALIDA",Tabla7[Mes],M$5))</f>
        <v/>
      </c>
      <c r="N3862" s="39" t="str">
        <f>IF($B3862="","",-SUMIFS(Tabla7[Cantidad],Tabla7[Código del producto],$B3862,Tabla7[Tipo de movimiento],"SALIDA",Tabla7[Mes],N$5))</f>
        <v/>
      </c>
      <c r="O3862" s="39" t="str">
        <f>IF($B3862="","",-SUMIFS(Tabla7[Cantidad],Tabla7[Código del producto],$B3862,Tabla7[Tipo de movimiento],"SALIDA",Tabla7[Mes],O$5))</f>
        <v/>
      </c>
      <c r="P3862" s="39" t="str">
        <f>IF($B3862="","",-SUMIFS(Tabla7[Cantidad],Tabla7[Código del producto],$B3862,Tabla7[Tipo de movimiento],"SALIDA",Tabla7[Mes],P$5))</f>
        <v/>
      </c>
      <c r="Q3862" s="39" t="str">
        <f t="shared" si="180"/>
        <v/>
      </c>
      <c r="R3862" s="51" t="str">
        <f>IF($B3862="","",IFERROR(VLOOKUP($B3862,'ABC rotación'!$C:$G,5,0),"C"))</f>
        <v/>
      </c>
      <c r="S3862" s="41" t="str">
        <f t="shared" si="181"/>
        <v/>
      </c>
      <c r="T3862" s="40" t="str">
        <f t="shared" si="182"/>
        <v/>
      </c>
      <c r="U3862" s="23" t="str">
        <f>IF($B3862="","",VLOOKUP($T3862,Tablas!$X$14:$Y$17,2,1))</f>
        <v/>
      </c>
    </row>
    <row r="3863" spans="2:21" x14ac:dyDescent="0.2">
      <c r="B3863" s="1" t="str">
        <f>IF(Tablas!B3861="","",Tablas!B3861)</f>
        <v/>
      </c>
      <c r="C3863" s="1" t="str">
        <f>IF(Tablas!C3861="","",Tablas!C3861)</f>
        <v/>
      </c>
      <c r="D3863" s="1" t="str">
        <f>IF(Tablas!D3861="","",Tablas!D3861)</f>
        <v/>
      </c>
      <c r="E3863" s="1" t="str">
        <f>IF(Tablas!E3861="","",Tablas!E3861)</f>
        <v/>
      </c>
      <c r="F3863" s="1" t="str">
        <f>IF(Tablas!F3861="","",Tablas!F3861)</f>
        <v/>
      </c>
      <c r="G3863" s="1" t="str">
        <f>IF(Tablas!I3861="","",Tablas!I3861)</f>
        <v/>
      </c>
      <c r="H3863" s="1" t="s">
        <v>911</v>
      </c>
      <c r="I3863" s="39" t="str">
        <f>IF($B3863="","",-SUMIFS(Tabla7[Cantidad],Tabla7[Código del producto],$B3863,Tabla7[Tipo de movimiento],"SALIDA",Tabla7[Mes],I$5))</f>
        <v/>
      </c>
      <c r="J3863" s="39" t="str">
        <f>IF($B3863="","",-SUMIFS(Tabla7[Cantidad],Tabla7[Código del producto],$B3863,Tabla7[Tipo de movimiento],"SALIDA",Tabla7[Mes],J$5))</f>
        <v/>
      </c>
      <c r="K3863" s="39" t="str">
        <f>IF($B3863="","",-SUMIFS(Tabla7[Cantidad],Tabla7[Código del producto],$B3863,Tabla7[Tipo de movimiento],"SALIDA",Tabla7[Mes],K$5))</f>
        <v/>
      </c>
      <c r="L3863" s="39" t="str">
        <f>IF($B3863="","",-SUMIFS(Tabla7[Cantidad],Tabla7[Código del producto],$B3863,Tabla7[Tipo de movimiento],"SALIDA",Tabla7[Mes],L$5))</f>
        <v/>
      </c>
      <c r="M3863" s="39" t="str">
        <f>IF($B3863="","",-SUMIFS(Tabla7[Cantidad],Tabla7[Código del producto],$B3863,Tabla7[Tipo de movimiento],"SALIDA",Tabla7[Mes],M$5))</f>
        <v/>
      </c>
      <c r="N3863" s="39" t="str">
        <f>IF($B3863="","",-SUMIFS(Tabla7[Cantidad],Tabla7[Código del producto],$B3863,Tabla7[Tipo de movimiento],"SALIDA",Tabla7[Mes],N$5))</f>
        <v/>
      </c>
      <c r="O3863" s="39" t="str">
        <f>IF($B3863="","",-SUMIFS(Tabla7[Cantidad],Tabla7[Código del producto],$B3863,Tabla7[Tipo de movimiento],"SALIDA",Tabla7[Mes],O$5))</f>
        <v/>
      </c>
      <c r="P3863" s="39" t="str">
        <f>IF($B3863="","",-SUMIFS(Tabla7[Cantidad],Tabla7[Código del producto],$B3863,Tabla7[Tipo de movimiento],"SALIDA",Tabla7[Mes],P$5))</f>
        <v/>
      </c>
      <c r="Q3863" s="39" t="str">
        <f t="shared" si="180"/>
        <v/>
      </c>
      <c r="R3863" s="51" t="str">
        <f>IF($B3863="","",IFERROR(VLOOKUP($B3863,'ABC rotación'!$C:$G,5,0),"C"))</f>
        <v/>
      </c>
      <c r="S3863" s="41" t="str">
        <f t="shared" si="181"/>
        <v/>
      </c>
      <c r="T3863" s="40" t="str">
        <f t="shared" si="182"/>
        <v/>
      </c>
      <c r="U3863" s="23" t="str">
        <f>IF($B3863="","",VLOOKUP($T3863,Tablas!$X$14:$Y$17,2,1))</f>
        <v/>
      </c>
    </row>
    <row r="3864" spans="2:21" x14ac:dyDescent="0.2">
      <c r="B3864" s="1" t="str">
        <f>IF(Tablas!B3862="","",Tablas!B3862)</f>
        <v/>
      </c>
      <c r="C3864" s="1" t="str">
        <f>IF(Tablas!C3862="","",Tablas!C3862)</f>
        <v/>
      </c>
      <c r="D3864" s="1" t="str">
        <f>IF(Tablas!D3862="","",Tablas!D3862)</f>
        <v/>
      </c>
      <c r="E3864" s="1" t="str">
        <f>IF(Tablas!E3862="","",Tablas!E3862)</f>
        <v/>
      </c>
      <c r="F3864" s="1" t="str">
        <f>IF(Tablas!F3862="","",Tablas!F3862)</f>
        <v/>
      </c>
      <c r="G3864" s="1" t="str">
        <f>IF(Tablas!I3862="","",Tablas!I3862)</f>
        <v/>
      </c>
      <c r="H3864" s="1" t="s">
        <v>911</v>
      </c>
      <c r="I3864" s="39" t="str">
        <f>IF($B3864="","",-SUMIFS(Tabla7[Cantidad],Tabla7[Código del producto],$B3864,Tabla7[Tipo de movimiento],"SALIDA",Tabla7[Mes],I$5))</f>
        <v/>
      </c>
      <c r="J3864" s="39" t="str">
        <f>IF($B3864="","",-SUMIFS(Tabla7[Cantidad],Tabla7[Código del producto],$B3864,Tabla7[Tipo de movimiento],"SALIDA",Tabla7[Mes],J$5))</f>
        <v/>
      </c>
      <c r="K3864" s="39" t="str">
        <f>IF($B3864="","",-SUMIFS(Tabla7[Cantidad],Tabla7[Código del producto],$B3864,Tabla7[Tipo de movimiento],"SALIDA",Tabla7[Mes],K$5))</f>
        <v/>
      </c>
      <c r="L3864" s="39" t="str">
        <f>IF($B3864="","",-SUMIFS(Tabla7[Cantidad],Tabla7[Código del producto],$B3864,Tabla7[Tipo de movimiento],"SALIDA",Tabla7[Mes],L$5))</f>
        <v/>
      </c>
      <c r="M3864" s="39" t="str">
        <f>IF($B3864="","",-SUMIFS(Tabla7[Cantidad],Tabla7[Código del producto],$B3864,Tabla7[Tipo de movimiento],"SALIDA",Tabla7[Mes],M$5))</f>
        <v/>
      </c>
      <c r="N3864" s="39" t="str">
        <f>IF($B3864="","",-SUMIFS(Tabla7[Cantidad],Tabla7[Código del producto],$B3864,Tabla7[Tipo de movimiento],"SALIDA",Tabla7[Mes],N$5))</f>
        <v/>
      </c>
      <c r="O3864" s="39" t="str">
        <f>IF($B3864="","",-SUMIFS(Tabla7[Cantidad],Tabla7[Código del producto],$B3864,Tabla7[Tipo de movimiento],"SALIDA",Tabla7[Mes],O$5))</f>
        <v/>
      </c>
      <c r="P3864" s="39" t="str">
        <f>IF($B3864="","",-SUMIFS(Tabla7[Cantidad],Tabla7[Código del producto],$B3864,Tabla7[Tipo de movimiento],"SALIDA",Tabla7[Mes],P$5))</f>
        <v/>
      </c>
      <c r="Q3864" s="39" t="str">
        <f t="shared" si="180"/>
        <v/>
      </c>
      <c r="R3864" s="51" t="str">
        <f>IF($B3864="","",IFERROR(VLOOKUP($B3864,'ABC rotación'!$C:$G,5,0),"C"))</f>
        <v/>
      </c>
      <c r="S3864" s="41" t="str">
        <f t="shared" si="181"/>
        <v/>
      </c>
      <c r="T3864" s="40" t="str">
        <f t="shared" si="182"/>
        <v/>
      </c>
      <c r="U3864" s="23" t="str">
        <f>IF($B3864="","",VLOOKUP($T3864,Tablas!$X$14:$Y$17,2,1))</f>
        <v/>
      </c>
    </row>
    <row r="3865" spans="2:21" x14ac:dyDescent="0.2">
      <c r="B3865" s="1" t="str">
        <f>IF(Tablas!B3863="","",Tablas!B3863)</f>
        <v/>
      </c>
      <c r="C3865" s="1" t="str">
        <f>IF(Tablas!C3863="","",Tablas!C3863)</f>
        <v/>
      </c>
      <c r="D3865" s="1" t="str">
        <f>IF(Tablas!D3863="","",Tablas!D3863)</f>
        <v/>
      </c>
      <c r="E3865" s="1" t="str">
        <f>IF(Tablas!E3863="","",Tablas!E3863)</f>
        <v/>
      </c>
      <c r="F3865" s="1" t="str">
        <f>IF(Tablas!F3863="","",Tablas!F3863)</f>
        <v/>
      </c>
      <c r="G3865" s="1" t="str">
        <f>IF(Tablas!I3863="","",Tablas!I3863)</f>
        <v/>
      </c>
      <c r="H3865" s="1" t="s">
        <v>911</v>
      </c>
      <c r="I3865" s="39" t="str">
        <f>IF($B3865="","",-SUMIFS(Tabla7[Cantidad],Tabla7[Código del producto],$B3865,Tabla7[Tipo de movimiento],"SALIDA",Tabla7[Mes],I$5))</f>
        <v/>
      </c>
      <c r="J3865" s="39" t="str">
        <f>IF($B3865="","",-SUMIFS(Tabla7[Cantidad],Tabla7[Código del producto],$B3865,Tabla7[Tipo de movimiento],"SALIDA",Tabla7[Mes],J$5))</f>
        <v/>
      </c>
      <c r="K3865" s="39" t="str">
        <f>IF($B3865="","",-SUMIFS(Tabla7[Cantidad],Tabla7[Código del producto],$B3865,Tabla7[Tipo de movimiento],"SALIDA",Tabla7[Mes],K$5))</f>
        <v/>
      </c>
      <c r="L3865" s="39" t="str">
        <f>IF($B3865="","",-SUMIFS(Tabla7[Cantidad],Tabla7[Código del producto],$B3865,Tabla7[Tipo de movimiento],"SALIDA",Tabla7[Mes],L$5))</f>
        <v/>
      </c>
      <c r="M3865" s="39" t="str">
        <f>IF($B3865="","",-SUMIFS(Tabla7[Cantidad],Tabla7[Código del producto],$B3865,Tabla7[Tipo de movimiento],"SALIDA",Tabla7[Mes],M$5))</f>
        <v/>
      </c>
      <c r="N3865" s="39" t="str">
        <f>IF($B3865="","",-SUMIFS(Tabla7[Cantidad],Tabla7[Código del producto],$B3865,Tabla7[Tipo de movimiento],"SALIDA",Tabla7[Mes],N$5))</f>
        <v/>
      </c>
      <c r="O3865" s="39" t="str">
        <f>IF($B3865="","",-SUMIFS(Tabla7[Cantidad],Tabla7[Código del producto],$B3865,Tabla7[Tipo de movimiento],"SALIDA",Tabla7[Mes],O$5))</f>
        <v/>
      </c>
      <c r="P3865" s="39" t="str">
        <f>IF($B3865="","",-SUMIFS(Tabla7[Cantidad],Tabla7[Código del producto],$B3865,Tabla7[Tipo de movimiento],"SALIDA",Tabla7[Mes],P$5))</f>
        <v/>
      </c>
      <c r="Q3865" s="39" t="str">
        <f t="shared" si="180"/>
        <v/>
      </c>
      <c r="R3865" s="51" t="str">
        <f>IF($B3865="","",IFERROR(VLOOKUP($B3865,'ABC rotación'!$C:$G,5,0),"C"))</f>
        <v/>
      </c>
      <c r="S3865" s="41" t="str">
        <f t="shared" si="181"/>
        <v/>
      </c>
      <c r="T3865" s="40" t="str">
        <f t="shared" si="182"/>
        <v/>
      </c>
      <c r="U3865" s="23" t="str">
        <f>IF($B3865="","",VLOOKUP($T3865,Tablas!$X$14:$Y$17,2,1))</f>
        <v/>
      </c>
    </row>
    <row r="3866" spans="2:21" x14ac:dyDescent="0.2">
      <c r="B3866" s="1" t="str">
        <f>IF(Tablas!B3864="","",Tablas!B3864)</f>
        <v/>
      </c>
      <c r="C3866" s="1" t="str">
        <f>IF(Tablas!C3864="","",Tablas!C3864)</f>
        <v/>
      </c>
      <c r="D3866" s="1" t="str">
        <f>IF(Tablas!D3864="","",Tablas!D3864)</f>
        <v/>
      </c>
      <c r="E3866" s="1" t="str">
        <f>IF(Tablas!E3864="","",Tablas!E3864)</f>
        <v/>
      </c>
      <c r="F3866" s="1" t="str">
        <f>IF(Tablas!F3864="","",Tablas!F3864)</f>
        <v/>
      </c>
      <c r="G3866" s="1" t="str">
        <f>IF(Tablas!I3864="","",Tablas!I3864)</f>
        <v/>
      </c>
      <c r="H3866" s="1" t="s">
        <v>911</v>
      </c>
      <c r="I3866" s="39" t="str">
        <f>IF($B3866="","",-SUMIFS(Tabla7[Cantidad],Tabla7[Código del producto],$B3866,Tabla7[Tipo de movimiento],"SALIDA",Tabla7[Mes],I$5))</f>
        <v/>
      </c>
      <c r="J3866" s="39" t="str">
        <f>IF($B3866="","",-SUMIFS(Tabla7[Cantidad],Tabla7[Código del producto],$B3866,Tabla7[Tipo de movimiento],"SALIDA",Tabla7[Mes],J$5))</f>
        <v/>
      </c>
      <c r="K3866" s="39" t="str">
        <f>IF($B3866="","",-SUMIFS(Tabla7[Cantidad],Tabla7[Código del producto],$B3866,Tabla7[Tipo de movimiento],"SALIDA",Tabla7[Mes],K$5))</f>
        <v/>
      </c>
      <c r="L3866" s="39" t="str">
        <f>IF($B3866="","",-SUMIFS(Tabla7[Cantidad],Tabla7[Código del producto],$B3866,Tabla7[Tipo de movimiento],"SALIDA",Tabla7[Mes],L$5))</f>
        <v/>
      </c>
      <c r="M3866" s="39" t="str">
        <f>IF($B3866="","",-SUMIFS(Tabla7[Cantidad],Tabla7[Código del producto],$B3866,Tabla7[Tipo de movimiento],"SALIDA",Tabla7[Mes],M$5))</f>
        <v/>
      </c>
      <c r="N3866" s="39" t="str">
        <f>IF($B3866="","",-SUMIFS(Tabla7[Cantidad],Tabla7[Código del producto],$B3866,Tabla7[Tipo de movimiento],"SALIDA",Tabla7[Mes],N$5))</f>
        <v/>
      </c>
      <c r="O3866" s="39" t="str">
        <f>IF($B3866="","",-SUMIFS(Tabla7[Cantidad],Tabla7[Código del producto],$B3866,Tabla7[Tipo de movimiento],"SALIDA",Tabla7[Mes],O$5))</f>
        <v/>
      </c>
      <c r="P3866" s="39" t="str">
        <f>IF($B3866="","",-SUMIFS(Tabla7[Cantidad],Tabla7[Código del producto],$B3866,Tabla7[Tipo de movimiento],"SALIDA",Tabla7[Mes],P$5))</f>
        <v/>
      </c>
      <c r="Q3866" s="39" t="str">
        <f t="shared" si="180"/>
        <v/>
      </c>
      <c r="R3866" s="51" t="str">
        <f>IF($B3866="","",IFERROR(VLOOKUP($B3866,'ABC rotación'!$C:$G,5,0),"C"))</f>
        <v/>
      </c>
      <c r="S3866" s="41" t="str">
        <f t="shared" si="181"/>
        <v/>
      </c>
      <c r="T3866" s="40" t="str">
        <f t="shared" si="182"/>
        <v/>
      </c>
      <c r="U3866" s="23" t="str">
        <f>IF($B3866="","",VLOOKUP($T3866,Tablas!$X$14:$Y$17,2,1))</f>
        <v/>
      </c>
    </row>
    <row r="3867" spans="2:21" x14ac:dyDescent="0.2">
      <c r="B3867" s="1" t="str">
        <f>IF(Tablas!B3865="","",Tablas!B3865)</f>
        <v/>
      </c>
      <c r="C3867" s="1" t="str">
        <f>IF(Tablas!C3865="","",Tablas!C3865)</f>
        <v/>
      </c>
      <c r="D3867" s="1" t="str">
        <f>IF(Tablas!D3865="","",Tablas!D3865)</f>
        <v/>
      </c>
      <c r="E3867" s="1" t="str">
        <f>IF(Tablas!E3865="","",Tablas!E3865)</f>
        <v/>
      </c>
      <c r="F3867" s="1" t="str">
        <f>IF(Tablas!F3865="","",Tablas!F3865)</f>
        <v/>
      </c>
      <c r="G3867" s="1" t="str">
        <f>IF(Tablas!I3865="","",Tablas!I3865)</f>
        <v/>
      </c>
      <c r="H3867" s="1" t="s">
        <v>911</v>
      </c>
      <c r="I3867" s="39" t="str">
        <f>IF($B3867="","",-SUMIFS(Tabla7[Cantidad],Tabla7[Código del producto],$B3867,Tabla7[Tipo de movimiento],"SALIDA",Tabla7[Mes],I$5))</f>
        <v/>
      </c>
      <c r="J3867" s="39" t="str">
        <f>IF($B3867="","",-SUMIFS(Tabla7[Cantidad],Tabla7[Código del producto],$B3867,Tabla7[Tipo de movimiento],"SALIDA",Tabla7[Mes],J$5))</f>
        <v/>
      </c>
      <c r="K3867" s="39" t="str">
        <f>IF($B3867="","",-SUMIFS(Tabla7[Cantidad],Tabla7[Código del producto],$B3867,Tabla7[Tipo de movimiento],"SALIDA",Tabla7[Mes],K$5))</f>
        <v/>
      </c>
      <c r="L3867" s="39" t="str">
        <f>IF($B3867="","",-SUMIFS(Tabla7[Cantidad],Tabla7[Código del producto],$B3867,Tabla7[Tipo de movimiento],"SALIDA",Tabla7[Mes],L$5))</f>
        <v/>
      </c>
      <c r="M3867" s="39" t="str">
        <f>IF($B3867="","",-SUMIFS(Tabla7[Cantidad],Tabla7[Código del producto],$B3867,Tabla7[Tipo de movimiento],"SALIDA",Tabla7[Mes],M$5))</f>
        <v/>
      </c>
      <c r="N3867" s="39" t="str">
        <f>IF($B3867="","",-SUMIFS(Tabla7[Cantidad],Tabla7[Código del producto],$B3867,Tabla7[Tipo de movimiento],"SALIDA",Tabla7[Mes],N$5))</f>
        <v/>
      </c>
      <c r="O3867" s="39" t="str">
        <f>IF($B3867="","",-SUMIFS(Tabla7[Cantidad],Tabla7[Código del producto],$B3867,Tabla7[Tipo de movimiento],"SALIDA",Tabla7[Mes],O$5))</f>
        <v/>
      </c>
      <c r="P3867" s="39" t="str">
        <f>IF($B3867="","",-SUMIFS(Tabla7[Cantidad],Tabla7[Código del producto],$B3867,Tabla7[Tipo de movimiento],"SALIDA",Tabla7[Mes],P$5))</f>
        <v/>
      </c>
      <c r="Q3867" s="39" t="str">
        <f t="shared" si="180"/>
        <v/>
      </c>
      <c r="R3867" s="51" t="str">
        <f>IF($B3867="","",IFERROR(VLOOKUP($B3867,'ABC rotación'!$C:$G,5,0),"C"))</f>
        <v/>
      </c>
      <c r="S3867" s="41" t="str">
        <f t="shared" si="181"/>
        <v/>
      </c>
      <c r="T3867" s="40" t="str">
        <f t="shared" si="182"/>
        <v/>
      </c>
      <c r="U3867" s="23" t="str">
        <f>IF($B3867="","",VLOOKUP($T3867,Tablas!$X$14:$Y$17,2,1))</f>
        <v/>
      </c>
    </row>
    <row r="3868" spans="2:21" x14ac:dyDescent="0.2">
      <c r="B3868" s="1" t="str">
        <f>IF(Tablas!B3866="","",Tablas!B3866)</f>
        <v/>
      </c>
      <c r="C3868" s="1" t="str">
        <f>IF(Tablas!C3866="","",Tablas!C3866)</f>
        <v/>
      </c>
      <c r="D3868" s="1" t="str">
        <f>IF(Tablas!D3866="","",Tablas!D3866)</f>
        <v/>
      </c>
      <c r="E3868" s="1" t="str">
        <f>IF(Tablas!E3866="","",Tablas!E3866)</f>
        <v/>
      </c>
      <c r="F3868" s="1" t="str">
        <f>IF(Tablas!F3866="","",Tablas!F3866)</f>
        <v/>
      </c>
      <c r="G3868" s="1" t="str">
        <f>IF(Tablas!I3866="","",Tablas!I3866)</f>
        <v/>
      </c>
      <c r="H3868" s="1" t="s">
        <v>911</v>
      </c>
      <c r="I3868" s="39" t="str">
        <f>IF($B3868="","",-SUMIFS(Tabla7[Cantidad],Tabla7[Código del producto],$B3868,Tabla7[Tipo de movimiento],"SALIDA",Tabla7[Mes],I$5))</f>
        <v/>
      </c>
      <c r="J3868" s="39" t="str">
        <f>IF($B3868="","",-SUMIFS(Tabla7[Cantidad],Tabla7[Código del producto],$B3868,Tabla7[Tipo de movimiento],"SALIDA",Tabla7[Mes],J$5))</f>
        <v/>
      </c>
      <c r="K3868" s="39" t="str">
        <f>IF($B3868="","",-SUMIFS(Tabla7[Cantidad],Tabla7[Código del producto],$B3868,Tabla7[Tipo de movimiento],"SALIDA",Tabla7[Mes],K$5))</f>
        <v/>
      </c>
      <c r="L3868" s="39" t="str">
        <f>IF($B3868="","",-SUMIFS(Tabla7[Cantidad],Tabla7[Código del producto],$B3868,Tabla7[Tipo de movimiento],"SALIDA",Tabla7[Mes],L$5))</f>
        <v/>
      </c>
      <c r="M3868" s="39" t="str">
        <f>IF($B3868="","",-SUMIFS(Tabla7[Cantidad],Tabla7[Código del producto],$B3868,Tabla7[Tipo de movimiento],"SALIDA",Tabla7[Mes],M$5))</f>
        <v/>
      </c>
      <c r="N3868" s="39" t="str">
        <f>IF($B3868="","",-SUMIFS(Tabla7[Cantidad],Tabla7[Código del producto],$B3868,Tabla7[Tipo de movimiento],"SALIDA",Tabla7[Mes],N$5))</f>
        <v/>
      </c>
      <c r="O3868" s="39" t="str">
        <f>IF($B3868="","",-SUMIFS(Tabla7[Cantidad],Tabla7[Código del producto],$B3868,Tabla7[Tipo de movimiento],"SALIDA",Tabla7[Mes],O$5))</f>
        <v/>
      </c>
      <c r="P3868" s="39" t="str">
        <f>IF($B3868="","",-SUMIFS(Tabla7[Cantidad],Tabla7[Código del producto],$B3868,Tabla7[Tipo de movimiento],"SALIDA",Tabla7[Mes],P$5))</f>
        <v/>
      </c>
      <c r="Q3868" s="39" t="str">
        <f t="shared" si="180"/>
        <v/>
      </c>
      <c r="R3868" s="51" t="str">
        <f>IF($B3868="","",IFERROR(VLOOKUP($B3868,'ABC rotación'!$C:$G,5,0),"C"))</f>
        <v/>
      </c>
      <c r="S3868" s="41" t="str">
        <f t="shared" si="181"/>
        <v/>
      </c>
      <c r="T3868" s="40" t="str">
        <f t="shared" si="182"/>
        <v/>
      </c>
      <c r="U3868" s="23" t="str">
        <f>IF($B3868="","",VLOOKUP($T3868,Tablas!$X$14:$Y$17,2,1))</f>
        <v/>
      </c>
    </row>
    <row r="3869" spans="2:21" x14ac:dyDescent="0.2">
      <c r="B3869" s="1" t="str">
        <f>IF(Tablas!B3867="","",Tablas!B3867)</f>
        <v/>
      </c>
      <c r="C3869" s="1" t="str">
        <f>IF(Tablas!C3867="","",Tablas!C3867)</f>
        <v/>
      </c>
      <c r="D3869" s="1" t="str">
        <f>IF(Tablas!D3867="","",Tablas!D3867)</f>
        <v/>
      </c>
      <c r="E3869" s="1" t="str">
        <f>IF(Tablas!E3867="","",Tablas!E3867)</f>
        <v/>
      </c>
      <c r="F3869" s="1" t="str">
        <f>IF(Tablas!F3867="","",Tablas!F3867)</f>
        <v/>
      </c>
      <c r="G3869" s="1" t="str">
        <f>IF(Tablas!I3867="","",Tablas!I3867)</f>
        <v/>
      </c>
      <c r="H3869" s="1" t="s">
        <v>911</v>
      </c>
      <c r="I3869" s="39" t="str">
        <f>IF($B3869="","",-SUMIFS(Tabla7[Cantidad],Tabla7[Código del producto],$B3869,Tabla7[Tipo de movimiento],"SALIDA",Tabla7[Mes],I$5))</f>
        <v/>
      </c>
      <c r="J3869" s="39" t="str">
        <f>IF($B3869="","",-SUMIFS(Tabla7[Cantidad],Tabla7[Código del producto],$B3869,Tabla7[Tipo de movimiento],"SALIDA",Tabla7[Mes],J$5))</f>
        <v/>
      </c>
      <c r="K3869" s="39" t="str">
        <f>IF($B3869="","",-SUMIFS(Tabla7[Cantidad],Tabla7[Código del producto],$B3869,Tabla7[Tipo de movimiento],"SALIDA",Tabla7[Mes],K$5))</f>
        <v/>
      </c>
      <c r="L3869" s="39" t="str">
        <f>IF($B3869="","",-SUMIFS(Tabla7[Cantidad],Tabla7[Código del producto],$B3869,Tabla7[Tipo de movimiento],"SALIDA",Tabla7[Mes],L$5))</f>
        <v/>
      </c>
      <c r="M3869" s="39" t="str">
        <f>IF($B3869="","",-SUMIFS(Tabla7[Cantidad],Tabla7[Código del producto],$B3869,Tabla7[Tipo de movimiento],"SALIDA",Tabla7[Mes],M$5))</f>
        <v/>
      </c>
      <c r="N3869" s="39" t="str">
        <f>IF($B3869="","",-SUMIFS(Tabla7[Cantidad],Tabla7[Código del producto],$B3869,Tabla7[Tipo de movimiento],"SALIDA",Tabla7[Mes],N$5))</f>
        <v/>
      </c>
      <c r="O3869" s="39" t="str">
        <f>IF($B3869="","",-SUMIFS(Tabla7[Cantidad],Tabla7[Código del producto],$B3869,Tabla7[Tipo de movimiento],"SALIDA",Tabla7[Mes],O$5))</f>
        <v/>
      </c>
      <c r="P3869" s="39" t="str">
        <f>IF($B3869="","",-SUMIFS(Tabla7[Cantidad],Tabla7[Código del producto],$B3869,Tabla7[Tipo de movimiento],"SALIDA",Tabla7[Mes],P$5))</f>
        <v/>
      </c>
      <c r="Q3869" s="39" t="str">
        <f t="shared" si="180"/>
        <v/>
      </c>
      <c r="R3869" s="51" t="str">
        <f>IF($B3869="","",IFERROR(VLOOKUP($B3869,'ABC rotación'!$C:$G,5,0),"C"))</f>
        <v/>
      </c>
      <c r="S3869" s="41" t="str">
        <f t="shared" si="181"/>
        <v/>
      </c>
      <c r="T3869" s="40" t="str">
        <f t="shared" si="182"/>
        <v/>
      </c>
      <c r="U3869" s="23" t="str">
        <f>IF($B3869="","",VLOOKUP($T3869,Tablas!$X$14:$Y$17,2,1))</f>
        <v/>
      </c>
    </row>
    <row r="3870" spans="2:21" x14ac:dyDescent="0.2">
      <c r="B3870" s="1" t="str">
        <f>IF(Tablas!B3868="","",Tablas!B3868)</f>
        <v/>
      </c>
      <c r="C3870" s="1" t="str">
        <f>IF(Tablas!C3868="","",Tablas!C3868)</f>
        <v/>
      </c>
      <c r="D3870" s="1" t="str">
        <f>IF(Tablas!D3868="","",Tablas!D3868)</f>
        <v/>
      </c>
      <c r="E3870" s="1" t="str">
        <f>IF(Tablas!E3868="","",Tablas!E3868)</f>
        <v/>
      </c>
      <c r="F3870" s="1" t="str">
        <f>IF(Tablas!F3868="","",Tablas!F3868)</f>
        <v/>
      </c>
      <c r="G3870" s="1" t="str">
        <f>IF(Tablas!I3868="","",Tablas!I3868)</f>
        <v/>
      </c>
      <c r="H3870" s="1" t="s">
        <v>911</v>
      </c>
      <c r="I3870" s="39" t="str">
        <f>IF($B3870="","",-SUMIFS(Tabla7[Cantidad],Tabla7[Código del producto],$B3870,Tabla7[Tipo de movimiento],"SALIDA",Tabla7[Mes],I$5))</f>
        <v/>
      </c>
      <c r="J3870" s="39" t="str">
        <f>IF($B3870="","",-SUMIFS(Tabla7[Cantidad],Tabla7[Código del producto],$B3870,Tabla7[Tipo de movimiento],"SALIDA",Tabla7[Mes],J$5))</f>
        <v/>
      </c>
      <c r="K3870" s="39" t="str">
        <f>IF($B3870="","",-SUMIFS(Tabla7[Cantidad],Tabla7[Código del producto],$B3870,Tabla7[Tipo de movimiento],"SALIDA",Tabla7[Mes],K$5))</f>
        <v/>
      </c>
      <c r="L3870" s="39" t="str">
        <f>IF($B3870="","",-SUMIFS(Tabla7[Cantidad],Tabla7[Código del producto],$B3870,Tabla7[Tipo de movimiento],"SALIDA",Tabla7[Mes],L$5))</f>
        <v/>
      </c>
      <c r="M3870" s="39" t="str">
        <f>IF($B3870="","",-SUMIFS(Tabla7[Cantidad],Tabla7[Código del producto],$B3870,Tabla7[Tipo de movimiento],"SALIDA",Tabla7[Mes],M$5))</f>
        <v/>
      </c>
      <c r="N3870" s="39" t="str">
        <f>IF($B3870="","",-SUMIFS(Tabla7[Cantidad],Tabla7[Código del producto],$B3870,Tabla7[Tipo de movimiento],"SALIDA",Tabla7[Mes],N$5))</f>
        <v/>
      </c>
      <c r="O3870" s="39" t="str">
        <f>IF($B3870="","",-SUMIFS(Tabla7[Cantidad],Tabla7[Código del producto],$B3870,Tabla7[Tipo de movimiento],"SALIDA",Tabla7[Mes],O$5))</f>
        <v/>
      </c>
      <c r="P3870" s="39" t="str">
        <f>IF($B3870="","",-SUMIFS(Tabla7[Cantidad],Tabla7[Código del producto],$B3870,Tabla7[Tipo de movimiento],"SALIDA",Tabla7[Mes],P$5))</f>
        <v/>
      </c>
      <c r="Q3870" s="39" t="str">
        <f t="shared" si="180"/>
        <v/>
      </c>
      <c r="R3870" s="51" t="str">
        <f>IF($B3870="","",IFERROR(VLOOKUP($B3870,'ABC rotación'!$C:$G,5,0),"C"))</f>
        <v/>
      </c>
      <c r="S3870" s="41" t="str">
        <f t="shared" si="181"/>
        <v/>
      </c>
      <c r="T3870" s="40" t="str">
        <f t="shared" si="182"/>
        <v/>
      </c>
      <c r="U3870" s="23" t="str">
        <f>IF($B3870="","",VLOOKUP($T3870,Tablas!$X$14:$Y$17,2,1))</f>
        <v/>
      </c>
    </row>
    <row r="3871" spans="2:21" x14ac:dyDescent="0.2">
      <c r="B3871" s="1" t="str">
        <f>IF(Tablas!B3869="","",Tablas!B3869)</f>
        <v/>
      </c>
      <c r="C3871" s="1" t="str">
        <f>IF(Tablas!C3869="","",Tablas!C3869)</f>
        <v/>
      </c>
      <c r="D3871" s="1" t="str">
        <f>IF(Tablas!D3869="","",Tablas!D3869)</f>
        <v/>
      </c>
      <c r="E3871" s="1" t="str">
        <f>IF(Tablas!E3869="","",Tablas!E3869)</f>
        <v/>
      </c>
      <c r="F3871" s="1" t="str">
        <f>IF(Tablas!F3869="","",Tablas!F3869)</f>
        <v/>
      </c>
      <c r="G3871" s="1" t="str">
        <f>IF(Tablas!I3869="","",Tablas!I3869)</f>
        <v/>
      </c>
      <c r="H3871" s="1" t="s">
        <v>911</v>
      </c>
      <c r="I3871" s="39" t="str">
        <f>IF($B3871="","",-SUMIFS(Tabla7[Cantidad],Tabla7[Código del producto],$B3871,Tabla7[Tipo de movimiento],"SALIDA",Tabla7[Mes],I$5))</f>
        <v/>
      </c>
      <c r="J3871" s="39" t="str">
        <f>IF($B3871="","",-SUMIFS(Tabla7[Cantidad],Tabla7[Código del producto],$B3871,Tabla7[Tipo de movimiento],"SALIDA",Tabla7[Mes],J$5))</f>
        <v/>
      </c>
      <c r="K3871" s="39" t="str">
        <f>IF($B3871="","",-SUMIFS(Tabla7[Cantidad],Tabla7[Código del producto],$B3871,Tabla7[Tipo de movimiento],"SALIDA",Tabla7[Mes],K$5))</f>
        <v/>
      </c>
      <c r="L3871" s="39" t="str">
        <f>IF($B3871="","",-SUMIFS(Tabla7[Cantidad],Tabla7[Código del producto],$B3871,Tabla7[Tipo de movimiento],"SALIDA",Tabla7[Mes],L$5))</f>
        <v/>
      </c>
      <c r="M3871" s="39" t="str">
        <f>IF($B3871="","",-SUMIFS(Tabla7[Cantidad],Tabla7[Código del producto],$B3871,Tabla7[Tipo de movimiento],"SALIDA",Tabla7[Mes],M$5))</f>
        <v/>
      </c>
      <c r="N3871" s="39" t="str">
        <f>IF($B3871="","",-SUMIFS(Tabla7[Cantidad],Tabla7[Código del producto],$B3871,Tabla7[Tipo de movimiento],"SALIDA",Tabla7[Mes],N$5))</f>
        <v/>
      </c>
      <c r="O3871" s="39" t="str">
        <f>IF($B3871="","",-SUMIFS(Tabla7[Cantidad],Tabla7[Código del producto],$B3871,Tabla7[Tipo de movimiento],"SALIDA",Tabla7[Mes],O$5))</f>
        <v/>
      </c>
      <c r="P3871" s="39" t="str">
        <f>IF($B3871="","",-SUMIFS(Tabla7[Cantidad],Tabla7[Código del producto],$B3871,Tabla7[Tipo de movimiento],"SALIDA",Tabla7[Mes],P$5))</f>
        <v/>
      </c>
      <c r="Q3871" s="39" t="str">
        <f t="shared" si="180"/>
        <v/>
      </c>
      <c r="R3871" s="51" t="str">
        <f>IF($B3871="","",IFERROR(VLOOKUP($B3871,'ABC rotación'!$C:$G,5,0),"C"))</f>
        <v/>
      </c>
      <c r="S3871" s="41" t="str">
        <f t="shared" si="181"/>
        <v/>
      </c>
      <c r="T3871" s="40" t="str">
        <f t="shared" si="182"/>
        <v/>
      </c>
      <c r="U3871" s="23" t="str">
        <f>IF($B3871="","",VLOOKUP($T3871,Tablas!$X$14:$Y$17,2,1))</f>
        <v/>
      </c>
    </row>
    <row r="3872" spans="2:21" x14ac:dyDescent="0.2">
      <c r="B3872" s="1" t="str">
        <f>IF(Tablas!B3870="","",Tablas!B3870)</f>
        <v/>
      </c>
      <c r="C3872" s="1" t="str">
        <f>IF(Tablas!C3870="","",Tablas!C3870)</f>
        <v/>
      </c>
      <c r="D3872" s="1" t="str">
        <f>IF(Tablas!D3870="","",Tablas!D3870)</f>
        <v/>
      </c>
      <c r="E3872" s="1" t="str">
        <f>IF(Tablas!E3870="","",Tablas!E3870)</f>
        <v/>
      </c>
      <c r="F3872" s="1" t="str">
        <f>IF(Tablas!F3870="","",Tablas!F3870)</f>
        <v/>
      </c>
      <c r="G3872" s="1" t="str">
        <f>IF(Tablas!I3870="","",Tablas!I3870)</f>
        <v/>
      </c>
      <c r="H3872" s="1" t="s">
        <v>911</v>
      </c>
      <c r="I3872" s="39" t="str">
        <f>IF($B3872="","",-SUMIFS(Tabla7[Cantidad],Tabla7[Código del producto],$B3872,Tabla7[Tipo de movimiento],"SALIDA",Tabla7[Mes],I$5))</f>
        <v/>
      </c>
      <c r="J3872" s="39" t="str">
        <f>IF($B3872="","",-SUMIFS(Tabla7[Cantidad],Tabla7[Código del producto],$B3872,Tabla7[Tipo de movimiento],"SALIDA",Tabla7[Mes],J$5))</f>
        <v/>
      </c>
      <c r="K3872" s="39" t="str">
        <f>IF($B3872="","",-SUMIFS(Tabla7[Cantidad],Tabla7[Código del producto],$B3872,Tabla7[Tipo de movimiento],"SALIDA",Tabla7[Mes],K$5))</f>
        <v/>
      </c>
      <c r="L3872" s="39" t="str">
        <f>IF($B3872="","",-SUMIFS(Tabla7[Cantidad],Tabla7[Código del producto],$B3872,Tabla7[Tipo de movimiento],"SALIDA",Tabla7[Mes],L$5))</f>
        <v/>
      </c>
      <c r="M3872" s="39" t="str">
        <f>IF($B3872="","",-SUMIFS(Tabla7[Cantidad],Tabla7[Código del producto],$B3872,Tabla7[Tipo de movimiento],"SALIDA",Tabla7[Mes],M$5))</f>
        <v/>
      </c>
      <c r="N3872" s="39" t="str">
        <f>IF($B3872="","",-SUMIFS(Tabla7[Cantidad],Tabla7[Código del producto],$B3872,Tabla7[Tipo de movimiento],"SALIDA",Tabla7[Mes],N$5))</f>
        <v/>
      </c>
      <c r="O3872" s="39" t="str">
        <f>IF($B3872="","",-SUMIFS(Tabla7[Cantidad],Tabla7[Código del producto],$B3872,Tabla7[Tipo de movimiento],"SALIDA",Tabla7[Mes],O$5))</f>
        <v/>
      </c>
      <c r="P3872" s="39" t="str">
        <f>IF($B3872="","",-SUMIFS(Tabla7[Cantidad],Tabla7[Código del producto],$B3872,Tabla7[Tipo de movimiento],"SALIDA",Tabla7[Mes],P$5))</f>
        <v/>
      </c>
      <c r="Q3872" s="39" t="str">
        <f t="shared" si="180"/>
        <v/>
      </c>
      <c r="R3872" s="51" t="str">
        <f>IF($B3872="","",IFERROR(VLOOKUP($B3872,'ABC rotación'!$C:$G,5,0),"C"))</f>
        <v/>
      </c>
      <c r="S3872" s="41" t="str">
        <f t="shared" si="181"/>
        <v/>
      </c>
      <c r="T3872" s="40" t="str">
        <f t="shared" si="182"/>
        <v/>
      </c>
      <c r="U3872" s="23" t="str">
        <f>IF($B3872="","",VLOOKUP($T3872,Tablas!$X$14:$Y$17,2,1))</f>
        <v/>
      </c>
    </row>
    <row r="3873" spans="2:21" x14ac:dyDescent="0.2">
      <c r="B3873" s="1" t="str">
        <f>IF(Tablas!B3871="","",Tablas!B3871)</f>
        <v/>
      </c>
      <c r="C3873" s="1" t="str">
        <f>IF(Tablas!C3871="","",Tablas!C3871)</f>
        <v/>
      </c>
      <c r="D3873" s="1" t="str">
        <f>IF(Tablas!D3871="","",Tablas!D3871)</f>
        <v/>
      </c>
      <c r="E3873" s="1" t="str">
        <f>IF(Tablas!E3871="","",Tablas!E3871)</f>
        <v/>
      </c>
      <c r="F3873" s="1" t="str">
        <f>IF(Tablas!F3871="","",Tablas!F3871)</f>
        <v/>
      </c>
      <c r="G3873" s="1" t="str">
        <f>IF(Tablas!I3871="","",Tablas!I3871)</f>
        <v/>
      </c>
      <c r="H3873" s="1" t="s">
        <v>911</v>
      </c>
      <c r="I3873" s="39" t="str">
        <f>IF($B3873="","",-SUMIFS(Tabla7[Cantidad],Tabla7[Código del producto],$B3873,Tabla7[Tipo de movimiento],"SALIDA",Tabla7[Mes],I$5))</f>
        <v/>
      </c>
      <c r="J3873" s="39" t="str">
        <f>IF($B3873="","",-SUMIFS(Tabla7[Cantidad],Tabla7[Código del producto],$B3873,Tabla7[Tipo de movimiento],"SALIDA",Tabla7[Mes],J$5))</f>
        <v/>
      </c>
      <c r="K3873" s="39" t="str">
        <f>IF($B3873="","",-SUMIFS(Tabla7[Cantidad],Tabla7[Código del producto],$B3873,Tabla7[Tipo de movimiento],"SALIDA",Tabla7[Mes],K$5))</f>
        <v/>
      </c>
      <c r="L3873" s="39" t="str">
        <f>IF($B3873="","",-SUMIFS(Tabla7[Cantidad],Tabla7[Código del producto],$B3873,Tabla7[Tipo de movimiento],"SALIDA",Tabla7[Mes],L$5))</f>
        <v/>
      </c>
      <c r="M3873" s="39" t="str">
        <f>IF($B3873="","",-SUMIFS(Tabla7[Cantidad],Tabla7[Código del producto],$B3873,Tabla7[Tipo de movimiento],"SALIDA",Tabla7[Mes],M$5))</f>
        <v/>
      </c>
      <c r="N3873" s="39" t="str">
        <f>IF($B3873="","",-SUMIFS(Tabla7[Cantidad],Tabla7[Código del producto],$B3873,Tabla7[Tipo de movimiento],"SALIDA",Tabla7[Mes],N$5))</f>
        <v/>
      </c>
      <c r="O3873" s="39" t="str">
        <f>IF($B3873="","",-SUMIFS(Tabla7[Cantidad],Tabla7[Código del producto],$B3873,Tabla7[Tipo de movimiento],"SALIDA",Tabla7[Mes],O$5))</f>
        <v/>
      </c>
      <c r="P3873" s="39" t="str">
        <f>IF($B3873="","",-SUMIFS(Tabla7[Cantidad],Tabla7[Código del producto],$B3873,Tabla7[Tipo de movimiento],"SALIDA",Tabla7[Mes],P$5))</f>
        <v/>
      </c>
      <c r="Q3873" s="39" t="str">
        <f t="shared" si="180"/>
        <v/>
      </c>
      <c r="R3873" s="51" t="str">
        <f>IF($B3873="","",IFERROR(VLOOKUP($B3873,'ABC rotación'!$C:$G,5,0),"C"))</f>
        <v/>
      </c>
      <c r="S3873" s="41" t="str">
        <f t="shared" si="181"/>
        <v/>
      </c>
      <c r="T3873" s="40" t="str">
        <f t="shared" si="182"/>
        <v/>
      </c>
      <c r="U3873" s="23" t="str">
        <f>IF($B3873="","",VLOOKUP($T3873,Tablas!$X$14:$Y$17,2,1))</f>
        <v/>
      </c>
    </row>
    <row r="3874" spans="2:21" x14ac:dyDescent="0.2">
      <c r="B3874" s="1" t="str">
        <f>IF(Tablas!B3872="","",Tablas!B3872)</f>
        <v/>
      </c>
      <c r="C3874" s="1" t="str">
        <f>IF(Tablas!C3872="","",Tablas!C3872)</f>
        <v/>
      </c>
      <c r="D3874" s="1" t="str">
        <f>IF(Tablas!D3872="","",Tablas!D3872)</f>
        <v/>
      </c>
      <c r="E3874" s="1" t="str">
        <f>IF(Tablas!E3872="","",Tablas!E3872)</f>
        <v/>
      </c>
      <c r="F3874" s="1" t="str">
        <f>IF(Tablas!F3872="","",Tablas!F3872)</f>
        <v/>
      </c>
      <c r="G3874" s="1" t="str">
        <f>IF(Tablas!I3872="","",Tablas!I3872)</f>
        <v/>
      </c>
      <c r="H3874" s="1" t="s">
        <v>911</v>
      </c>
      <c r="I3874" s="39" t="str">
        <f>IF($B3874="","",-SUMIFS(Tabla7[Cantidad],Tabla7[Código del producto],$B3874,Tabla7[Tipo de movimiento],"SALIDA",Tabla7[Mes],I$5))</f>
        <v/>
      </c>
      <c r="J3874" s="39" t="str">
        <f>IF($B3874="","",-SUMIFS(Tabla7[Cantidad],Tabla7[Código del producto],$B3874,Tabla7[Tipo de movimiento],"SALIDA",Tabla7[Mes],J$5))</f>
        <v/>
      </c>
      <c r="K3874" s="39" t="str">
        <f>IF($B3874="","",-SUMIFS(Tabla7[Cantidad],Tabla7[Código del producto],$B3874,Tabla7[Tipo de movimiento],"SALIDA",Tabla7[Mes],K$5))</f>
        <v/>
      </c>
      <c r="L3874" s="39" t="str">
        <f>IF($B3874="","",-SUMIFS(Tabla7[Cantidad],Tabla7[Código del producto],$B3874,Tabla7[Tipo de movimiento],"SALIDA",Tabla7[Mes],L$5))</f>
        <v/>
      </c>
      <c r="M3874" s="39" t="str">
        <f>IF($B3874="","",-SUMIFS(Tabla7[Cantidad],Tabla7[Código del producto],$B3874,Tabla7[Tipo de movimiento],"SALIDA",Tabla7[Mes],M$5))</f>
        <v/>
      </c>
      <c r="N3874" s="39" t="str">
        <f>IF($B3874="","",-SUMIFS(Tabla7[Cantidad],Tabla7[Código del producto],$B3874,Tabla7[Tipo de movimiento],"SALIDA",Tabla7[Mes],N$5))</f>
        <v/>
      </c>
      <c r="O3874" s="39" t="str">
        <f>IF($B3874="","",-SUMIFS(Tabla7[Cantidad],Tabla7[Código del producto],$B3874,Tabla7[Tipo de movimiento],"SALIDA",Tabla7[Mes],O$5))</f>
        <v/>
      </c>
      <c r="P3874" s="39" t="str">
        <f>IF($B3874="","",-SUMIFS(Tabla7[Cantidad],Tabla7[Código del producto],$B3874,Tabla7[Tipo de movimiento],"SALIDA",Tabla7[Mes],P$5))</f>
        <v/>
      </c>
      <c r="Q3874" s="39" t="str">
        <f t="shared" si="180"/>
        <v/>
      </c>
      <c r="R3874" s="51" t="str">
        <f>IF($B3874="","",IFERROR(VLOOKUP($B3874,'ABC rotación'!$C:$G,5,0),"C"))</f>
        <v/>
      </c>
      <c r="S3874" s="41" t="str">
        <f t="shared" si="181"/>
        <v/>
      </c>
      <c r="T3874" s="40" t="str">
        <f t="shared" si="182"/>
        <v/>
      </c>
      <c r="U3874" s="23" t="str">
        <f>IF($B3874="","",VLOOKUP($T3874,Tablas!$X$14:$Y$17,2,1))</f>
        <v/>
      </c>
    </row>
    <row r="3875" spans="2:21" x14ac:dyDescent="0.2">
      <c r="B3875" s="1" t="str">
        <f>IF(Tablas!B3873="","",Tablas!B3873)</f>
        <v/>
      </c>
      <c r="C3875" s="1" t="str">
        <f>IF(Tablas!C3873="","",Tablas!C3873)</f>
        <v/>
      </c>
      <c r="D3875" s="1" t="str">
        <f>IF(Tablas!D3873="","",Tablas!D3873)</f>
        <v/>
      </c>
      <c r="E3875" s="1" t="str">
        <f>IF(Tablas!E3873="","",Tablas!E3873)</f>
        <v/>
      </c>
      <c r="F3875" s="1" t="str">
        <f>IF(Tablas!F3873="","",Tablas!F3873)</f>
        <v/>
      </c>
      <c r="G3875" s="1" t="str">
        <f>IF(Tablas!I3873="","",Tablas!I3873)</f>
        <v/>
      </c>
      <c r="H3875" s="1" t="s">
        <v>911</v>
      </c>
      <c r="I3875" s="39" t="str">
        <f>IF($B3875="","",-SUMIFS(Tabla7[Cantidad],Tabla7[Código del producto],$B3875,Tabla7[Tipo de movimiento],"SALIDA",Tabla7[Mes],I$5))</f>
        <v/>
      </c>
      <c r="J3875" s="39" t="str">
        <f>IF($B3875="","",-SUMIFS(Tabla7[Cantidad],Tabla7[Código del producto],$B3875,Tabla7[Tipo de movimiento],"SALIDA",Tabla7[Mes],J$5))</f>
        <v/>
      </c>
      <c r="K3875" s="39" t="str">
        <f>IF($B3875="","",-SUMIFS(Tabla7[Cantidad],Tabla7[Código del producto],$B3875,Tabla7[Tipo de movimiento],"SALIDA",Tabla7[Mes],K$5))</f>
        <v/>
      </c>
      <c r="L3875" s="39" t="str">
        <f>IF($B3875="","",-SUMIFS(Tabla7[Cantidad],Tabla7[Código del producto],$B3875,Tabla7[Tipo de movimiento],"SALIDA",Tabla7[Mes],L$5))</f>
        <v/>
      </c>
      <c r="M3875" s="39" t="str">
        <f>IF($B3875="","",-SUMIFS(Tabla7[Cantidad],Tabla7[Código del producto],$B3875,Tabla7[Tipo de movimiento],"SALIDA",Tabla7[Mes],M$5))</f>
        <v/>
      </c>
      <c r="N3875" s="39" t="str">
        <f>IF($B3875="","",-SUMIFS(Tabla7[Cantidad],Tabla7[Código del producto],$B3875,Tabla7[Tipo de movimiento],"SALIDA",Tabla7[Mes],N$5))</f>
        <v/>
      </c>
      <c r="O3875" s="39" t="str">
        <f>IF($B3875="","",-SUMIFS(Tabla7[Cantidad],Tabla7[Código del producto],$B3875,Tabla7[Tipo de movimiento],"SALIDA",Tabla7[Mes],O$5))</f>
        <v/>
      </c>
      <c r="P3875" s="39" t="str">
        <f>IF($B3875="","",-SUMIFS(Tabla7[Cantidad],Tabla7[Código del producto],$B3875,Tabla7[Tipo de movimiento],"SALIDA",Tabla7[Mes],P$5))</f>
        <v/>
      </c>
      <c r="Q3875" s="39" t="str">
        <f t="shared" si="180"/>
        <v/>
      </c>
      <c r="R3875" s="51" t="str">
        <f>IF($B3875="","",IFERROR(VLOOKUP($B3875,'ABC rotación'!$C:$G,5,0),"C"))</f>
        <v/>
      </c>
      <c r="S3875" s="41" t="str">
        <f t="shared" si="181"/>
        <v/>
      </c>
      <c r="T3875" s="40" t="str">
        <f t="shared" si="182"/>
        <v/>
      </c>
      <c r="U3875" s="23" t="str">
        <f>IF($B3875="","",VLOOKUP($T3875,Tablas!$X$14:$Y$17,2,1))</f>
        <v/>
      </c>
    </row>
    <row r="3876" spans="2:21" x14ac:dyDescent="0.2">
      <c r="B3876" s="1" t="str">
        <f>IF(Tablas!B3874="","",Tablas!B3874)</f>
        <v/>
      </c>
      <c r="C3876" s="1" t="str">
        <f>IF(Tablas!C3874="","",Tablas!C3874)</f>
        <v/>
      </c>
      <c r="D3876" s="1" t="str">
        <f>IF(Tablas!D3874="","",Tablas!D3874)</f>
        <v/>
      </c>
      <c r="E3876" s="1" t="str">
        <f>IF(Tablas!E3874="","",Tablas!E3874)</f>
        <v/>
      </c>
      <c r="F3876" s="1" t="str">
        <f>IF(Tablas!F3874="","",Tablas!F3874)</f>
        <v/>
      </c>
      <c r="G3876" s="1" t="str">
        <f>IF(Tablas!I3874="","",Tablas!I3874)</f>
        <v/>
      </c>
      <c r="H3876" s="1" t="s">
        <v>911</v>
      </c>
      <c r="I3876" s="39" t="str">
        <f>IF($B3876="","",-SUMIFS(Tabla7[Cantidad],Tabla7[Código del producto],$B3876,Tabla7[Tipo de movimiento],"SALIDA",Tabla7[Mes],I$5))</f>
        <v/>
      </c>
      <c r="J3876" s="39" t="str">
        <f>IF($B3876="","",-SUMIFS(Tabla7[Cantidad],Tabla7[Código del producto],$B3876,Tabla7[Tipo de movimiento],"SALIDA",Tabla7[Mes],J$5))</f>
        <v/>
      </c>
      <c r="K3876" s="39" t="str">
        <f>IF($B3876="","",-SUMIFS(Tabla7[Cantidad],Tabla7[Código del producto],$B3876,Tabla7[Tipo de movimiento],"SALIDA",Tabla7[Mes],K$5))</f>
        <v/>
      </c>
      <c r="L3876" s="39" t="str">
        <f>IF($B3876="","",-SUMIFS(Tabla7[Cantidad],Tabla7[Código del producto],$B3876,Tabla7[Tipo de movimiento],"SALIDA",Tabla7[Mes],L$5))</f>
        <v/>
      </c>
      <c r="M3876" s="39" t="str">
        <f>IF($B3876="","",-SUMIFS(Tabla7[Cantidad],Tabla7[Código del producto],$B3876,Tabla7[Tipo de movimiento],"SALIDA",Tabla7[Mes],M$5))</f>
        <v/>
      </c>
      <c r="N3876" s="39" t="str">
        <f>IF($B3876="","",-SUMIFS(Tabla7[Cantidad],Tabla7[Código del producto],$B3876,Tabla7[Tipo de movimiento],"SALIDA",Tabla7[Mes],N$5))</f>
        <v/>
      </c>
      <c r="O3876" s="39" t="str">
        <f>IF($B3876="","",-SUMIFS(Tabla7[Cantidad],Tabla7[Código del producto],$B3876,Tabla7[Tipo de movimiento],"SALIDA",Tabla7[Mes],O$5))</f>
        <v/>
      </c>
      <c r="P3876" s="39" t="str">
        <f>IF($B3876="","",-SUMIFS(Tabla7[Cantidad],Tabla7[Código del producto],$B3876,Tabla7[Tipo de movimiento],"SALIDA",Tabla7[Mes],P$5))</f>
        <v/>
      </c>
      <c r="Q3876" s="39" t="str">
        <f t="shared" si="180"/>
        <v/>
      </c>
      <c r="R3876" s="51" t="str">
        <f>IF($B3876="","",IFERROR(VLOOKUP($B3876,'ABC rotación'!$C:$G,5,0),"C"))</f>
        <v/>
      </c>
      <c r="S3876" s="41" t="str">
        <f t="shared" si="181"/>
        <v/>
      </c>
      <c r="T3876" s="40" t="str">
        <f t="shared" si="182"/>
        <v/>
      </c>
      <c r="U3876" s="23" t="str">
        <f>IF($B3876="","",VLOOKUP($T3876,Tablas!$X$14:$Y$17,2,1))</f>
        <v/>
      </c>
    </row>
    <row r="3877" spans="2:21" x14ac:dyDescent="0.2">
      <c r="B3877" s="1" t="str">
        <f>IF(Tablas!B3875="","",Tablas!B3875)</f>
        <v/>
      </c>
      <c r="C3877" s="1" t="str">
        <f>IF(Tablas!C3875="","",Tablas!C3875)</f>
        <v/>
      </c>
      <c r="D3877" s="1" t="str">
        <f>IF(Tablas!D3875="","",Tablas!D3875)</f>
        <v/>
      </c>
      <c r="E3877" s="1" t="str">
        <f>IF(Tablas!E3875="","",Tablas!E3875)</f>
        <v/>
      </c>
      <c r="F3877" s="1" t="str">
        <f>IF(Tablas!F3875="","",Tablas!F3875)</f>
        <v/>
      </c>
      <c r="G3877" s="1" t="str">
        <f>IF(Tablas!I3875="","",Tablas!I3875)</f>
        <v/>
      </c>
      <c r="H3877" s="1" t="s">
        <v>911</v>
      </c>
      <c r="I3877" s="39" t="str">
        <f>IF($B3877="","",-SUMIFS(Tabla7[Cantidad],Tabla7[Código del producto],$B3877,Tabla7[Tipo de movimiento],"SALIDA",Tabla7[Mes],I$5))</f>
        <v/>
      </c>
      <c r="J3877" s="39" t="str">
        <f>IF($B3877="","",-SUMIFS(Tabla7[Cantidad],Tabla7[Código del producto],$B3877,Tabla7[Tipo de movimiento],"SALIDA",Tabla7[Mes],J$5))</f>
        <v/>
      </c>
      <c r="K3877" s="39" t="str">
        <f>IF($B3877="","",-SUMIFS(Tabla7[Cantidad],Tabla7[Código del producto],$B3877,Tabla7[Tipo de movimiento],"SALIDA",Tabla7[Mes],K$5))</f>
        <v/>
      </c>
      <c r="L3877" s="39" t="str">
        <f>IF($B3877="","",-SUMIFS(Tabla7[Cantidad],Tabla7[Código del producto],$B3877,Tabla7[Tipo de movimiento],"SALIDA",Tabla7[Mes],L$5))</f>
        <v/>
      </c>
      <c r="M3877" s="39" t="str">
        <f>IF($B3877="","",-SUMIFS(Tabla7[Cantidad],Tabla7[Código del producto],$B3877,Tabla7[Tipo de movimiento],"SALIDA",Tabla7[Mes],M$5))</f>
        <v/>
      </c>
      <c r="N3877" s="39" t="str">
        <f>IF($B3877="","",-SUMIFS(Tabla7[Cantidad],Tabla7[Código del producto],$B3877,Tabla7[Tipo de movimiento],"SALIDA",Tabla7[Mes],N$5))</f>
        <v/>
      </c>
      <c r="O3877" s="39" t="str">
        <f>IF($B3877="","",-SUMIFS(Tabla7[Cantidad],Tabla7[Código del producto],$B3877,Tabla7[Tipo de movimiento],"SALIDA",Tabla7[Mes],O$5))</f>
        <v/>
      </c>
      <c r="P3877" s="39" t="str">
        <f>IF($B3877="","",-SUMIFS(Tabla7[Cantidad],Tabla7[Código del producto],$B3877,Tabla7[Tipo de movimiento],"SALIDA",Tabla7[Mes],P$5))</f>
        <v/>
      </c>
      <c r="Q3877" s="39" t="str">
        <f t="shared" si="180"/>
        <v/>
      </c>
      <c r="R3877" s="51" t="str">
        <f>IF($B3877="","",IFERROR(VLOOKUP($B3877,'ABC rotación'!$C:$G,5,0),"C"))</f>
        <v/>
      </c>
      <c r="S3877" s="41" t="str">
        <f t="shared" si="181"/>
        <v/>
      </c>
      <c r="T3877" s="40" t="str">
        <f t="shared" si="182"/>
        <v/>
      </c>
      <c r="U3877" s="23" t="str">
        <f>IF($B3877="","",VLOOKUP($T3877,Tablas!$X$14:$Y$17,2,1))</f>
        <v/>
      </c>
    </row>
    <row r="3878" spans="2:21" x14ac:dyDescent="0.2">
      <c r="B3878" s="1" t="str">
        <f>IF(Tablas!B3876="","",Tablas!B3876)</f>
        <v/>
      </c>
      <c r="C3878" s="1" t="str">
        <f>IF(Tablas!C3876="","",Tablas!C3876)</f>
        <v/>
      </c>
      <c r="D3878" s="1" t="str">
        <f>IF(Tablas!D3876="","",Tablas!D3876)</f>
        <v/>
      </c>
      <c r="E3878" s="1" t="str">
        <f>IF(Tablas!E3876="","",Tablas!E3876)</f>
        <v/>
      </c>
      <c r="F3878" s="1" t="str">
        <f>IF(Tablas!F3876="","",Tablas!F3876)</f>
        <v/>
      </c>
      <c r="G3878" s="1" t="str">
        <f>IF(Tablas!I3876="","",Tablas!I3876)</f>
        <v/>
      </c>
      <c r="H3878" s="1" t="s">
        <v>911</v>
      </c>
      <c r="I3878" s="39" t="str">
        <f>IF($B3878="","",-SUMIFS(Tabla7[Cantidad],Tabla7[Código del producto],$B3878,Tabla7[Tipo de movimiento],"SALIDA",Tabla7[Mes],I$5))</f>
        <v/>
      </c>
      <c r="J3878" s="39" t="str">
        <f>IF($B3878="","",-SUMIFS(Tabla7[Cantidad],Tabla7[Código del producto],$B3878,Tabla7[Tipo de movimiento],"SALIDA",Tabla7[Mes],J$5))</f>
        <v/>
      </c>
      <c r="K3878" s="39" t="str">
        <f>IF($B3878="","",-SUMIFS(Tabla7[Cantidad],Tabla7[Código del producto],$B3878,Tabla7[Tipo de movimiento],"SALIDA",Tabla7[Mes],K$5))</f>
        <v/>
      </c>
      <c r="L3878" s="39" t="str">
        <f>IF($B3878="","",-SUMIFS(Tabla7[Cantidad],Tabla7[Código del producto],$B3878,Tabla7[Tipo de movimiento],"SALIDA",Tabla7[Mes],L$5))</f>
        <v/>
      </c>
      <c r="M3878" s="39" t="str">
        <f>IF($B3878="","",-SUMIFS(Tabla7[Cantidad],Tabla7[Código del producto],$B3878,Tabla7[Tipo de movimiento],"SALIDA",Tabla7[Mes],M$5))</f>
        <v/>
      </c>
      <c r="N3878" s="39" t="str">
        <f>IF($B3878="","",-SUMIFS(Tabla7[Cantidad],Tabla7[Código del producto],$B3878,Tabla7[Tipo de movimiento],"SALIDA",Tabla7[Mes],N$5))</f>
        <v/>
      </c>
      <c r="O3878" s="39" t="str">
        <f>IF($B3878="","",-SUMIFS(Tabla7[Cantidad],Tabla7[Código del producto],$B3878,Tabla7[Tipo de movimiento],"SALIDA",Tabla7[Mes],O$5))</f>
        <v/>
      </c>
      <c r="P3878" s="39" t="str">
        <f>IF($B3878="","",-SUMIFS(Tabla7[Cantidad],Tabla7[Código del producto],$B3878,Tabla7[Tipo de movimiento],"SALIDA",Tabla7[Mes],P$5))</f>
        <v/>
      </c>
      <c r="Q3878" s="39" t="str">
        <f t="shared" si="180"/>
        <v/>
      </c>
      <c r="R3878" s="51" t="str">
        <f>IF($B3878="","",IFERROR(VLOOKUP($B3878,'ABC rotación'!$C:$G,5,0),"C"))</f>
        <v/>
      </c>
      <c r="S3878" s="41" t="str">
        <f t="shared" si="181"/>
        <v/>
      </c>
      <c r="T3878" s="40" t="str">
        <f t="shared" si="182"/>
        <v/>
      </c>
      <c r="U3878" s="23" t="str">
        <f>IF($B3878="","",VLOOKUP($T3878,Tablas!$X$14:$Y$17,2,1))</f>
        <v/>
      </c>
    </row>
    <row r="3879" spans="2:21" x14ac:dyDescent="0.2">
      <c r="B3879" s="1" t="str">
        <f>IF(Tablas!B3877="","",Tablas!B3877)</f>
        <v/>
      </c>
      <c r="C3879" s="1" t="str">
        <f>IF(Tablas!C3877="","",Tablas!C3877)</f>
        <v/>
      </c>
      <c r="D3879" s="1" t="str">
        <f>IF(Tablas!D3877="","",Tablas!D3877)</f>
        <v/>
      </c>
      <c r="E3879" s="1" t="str">
        <f>IF(Tablas!E3877="","",Tablas!E3877)</f>
        <v/>
      </c>
      <c r="F3879" s="1" t="str">
        <f>IF(Tablas!F3877="","",Tablas!F3877)</f>
        <v/>
      </c>
      <c r="G3879" s="1" t="str">
        <f>IF(Tablas!I3877="","",Tablas!I3877)</f>
        <v/>
      </c>
      <c r="H3879" s="1" t="s">
        <v>911</v>
      </c>
      <c r="I3879" s="39" t="str">
        <f>IF($B3879="","",-SUMIFS(Tabla7[Cantidad],Tabla7[Código del producto],$B3879,Tabla7[Tipo de movimiento],"SALIDA",Tabla7[Mes],I$5))</f>
        <v/>
      </c>
      <c r="J3879" s="39" t="str">
        <f>IF($B3879="","",-SUMIFS(Tabla7[Cantidad],Tabla7[Código del producto],$B3879,Tabla7[Tipo de movimiento],"SALIDA",Tabla7[Mes],J$5))</f>
        <v/>
      </c>
      <c r="K3879" s="39" t="str">
        <f>IF($B3879="","",-SUMIFS(Tabla7[Cantidad],Tabla7[Código del producto],$B3879,Tabla7[Tipo de movimiento],"SALIDA",Tabla7[Mes],K$5))</f>
        <v/>
      </c>
      <c r="L3879" s="39" t="str">
        <f>IF($B3879="","",-SUMIFS(Tabla7[Cantidad],Tabla7[Código del producto],$B3879,Tabla7[Tipo de movimiento],"SALIDA",Tabla7[Mes],L$5))</f>
        <v/>
      </c>
      <c r="M3879" s="39" t="str">
        <f>IF($B3879="","",-SUMIFS(Tabla7[Cantidad],Tabla7[Código del producto],$B3879,Tabla7[Tipo de movimiento],"SALIDA",Tabla7[Mes],M$5))</f>
        <v/>
      </c>
      <c r="N3879" s="39" t="str">
        <f>IF($B3879="","",-SUMIFS(Tabla7[Cantidad],Tabla7[Código del producto],$B3879,Tabla7[Tipo de movimiento],"SALIDA",Tabla7[Mes],N$5))</f>
        <v/>
      </c>
      <c r="O3879" s="39" t="str">
        <f>IF($B3879="","",-SUMIFS(Tabla7[Cantidad],Tabla7[Código del producto],$B3879,Tabla7[Tipo de movimiento],"SALIDA",Tabla7[Mes],O$5))</f>
        <v/>
      </c>
      <c r="P3879" s="39" t="str">
        <f>IF($B3879="","",-SUMIFS(Tabla7[Cantidad],Tabla7[Código del producto],$B3879,Tabla7[Tipo de movimiento],"SALIDA",Tabla7[Mes],P$5))</f>
        <v/>
      </c>
      <c r="Q3879" s="39" t="str">
        <f t="shared" si="180"/>
        <v/>
      </c>
      <c r="R3879" s="51" t="str">
        <f>IF($B3879="","",IFERROR(VLOOKUP($B3879,'ABC rotación'!$C:$G,5,0),"C"))</f>
        <v/>
      </c>
      <c r="S3879" s="41" t="str">
        <f t="shared" si="181"/>
        <v/>
      </c>
      <c r="T3879" s="40" t="str">
        <f t="shared" si="182"/>
        <v/>
      </c>
      <c r="U3879" s="23" t="str">
        <f>IF($B3879="","",VLOOKUP($T3879,Tablas!$X$14:$Y$17,2,1))</f>
        <v/>
      </c>
    </row>
    <row r="3880" spans="2:21" x14ac:dyDescent="0.2">
      <c r="B3880" s="1" t="str">
        <f>IF(Tablas!B3878="","",Tablas!B3878)</f>
        <v/>
      </c>
      <c r="C3880" s="1" t="str">
        <f>IF(Tablas!C3878="","",Tablas!C3878)</f>
        <v/>
      </c>
      <c r="D3880" s="1" t="str">
        <f>IF(Tablas!D3878="","",Tablas!D3878)</f>
        <v/>
      </c>
      <c r="E3880" s="1" t="str">
        <f>IF(Tablas!E3878="","",Tablas!E3878)</f>
        <v/>
      </c>
      <c r="F3880" s="1" t="str">
        <f>IF(Tablas!F3878="","",Tablas!F3878)</f>
        <v/>
      </c>
      <c r="G3880" s="1" t="str">
        <f>IF(Tablas!I3878="","",Tablas!I3878)</f>
        <v/>
      </c>
      <c r="H3880" s="1" t="s">
        <v>911</v>
      </c>
      <c r="I3880" s="39" t="str">
        <f>IF($B3880="","",-SUMIFS(Tabla7[Cantidad],Tabla7[Código del producto],$B3880,Tabla7[Tipo de movimiento],"SALIDA",Tabla7[Mes],I$5))</f>
        <v/>
      </c>
      <c r="J3880" s="39" t="str">
        <f>IF($B3880="","",-SUMIFS(Tabla7[Cantidad],Tabla7[Código del producto],$B3880,Tabla7[Tipo de movimiento],"SALIDA",Tabla7[Mes],J$5))</f>
        <v/>
      </c>
      <c r="K3880" s="39" t="str">
        <f>IF($B3880="","",-SUMIFS(Tabla7[Cantidad],Tabla7[Código del producto],$B3880,Tabla7[Tipo de movimiento],"SALIDA",Tabla7[Mes],K$5))</f>
        <v/>
      </c>
      <c r="L3880" s="39" t="str">
        <f>IF($B3880="","",-SUMIFS(Tabla7[Cantidad],Tabla7[Código del producto],$B3880,Tabla7[Tipo de movimiento],"SALIDA",Tabla7[Mes],L$5))</f>
        <v/>
      </c>
      <c r="M3880" s="39" t="str">
        <f>IF($B3880="","",-SUMIFS(Tabla7[Cantidad],Tabla7[Código del producto],$B3880,Tabla7[Tipo de movimiento],"SALIDA",Tabla7[Mes],M$5))</f>
        <v/>
      </c>
      <c r="N3880" s="39" t="str">
        <f>IF($B3880="","",-SUMIFS(Tabla7[Cantidad],Tabla7[Código del producto],$B3880,Tabla7[Tipo de movimiento],"SALIDA",Tabla7[Mes],N$5))</f>
        <v/>
      </c>
      <c r="O3880" s="39" t="str">
        <f>IF($B3880="","",-SUMIFS(Tabla7[Cantidad],Tabla7[Código del producto],$B3880,Tabla7[Tipo de movimiento],"SALIDA",Tabla7[Mes],O$5))</f>
        <v/>
      </c>
      <c r="P3880" s="39" t="str">
        <f>IF($B3880="","",-SUMIFS(Tabla7[Cantidad],Tabla7[Código del producto],$B3880,Tabla7[Tipo de movimiento],"SALIDA",Tabla7[Mes],P$5))</f>
        <v/>
      </c>
      <c r="Q3880" s="39" t="str">
        <f t="shared" si="180"/>
        <v/>
      </c>
      <c r="R3880" s="51" t="str">
        <f>IF($B3880="","",IFERROR(VLOOKUP($B3880,'ABC rotación'!$C:$G,5,0),"C"))</f>
        <v/>
      </c>
      <c r="S3880" s="41" t="str">
        <f t="shared" si="181"/>
        <v/>
      </c>
      <c r="T3880" s="40" t="str">
        <f t="shared" si="182"/>
        <v/>
      </c>
      <c r="U3880" s="23" t="str">
        <f>IF($B3880="","",VLOOKUP($T3880,Tablas!$X$14:$Y$17,2,1))</f>
        <v/>
      </c>
    </row>
    <row r="3881" spans="2:21" x14ac:dyDescent="0.2">
      <c r="B3881" s="1" t="str">
        <f>IF(Tablas!B3879="","",Tablas!B3879)</f>
        <v/>
      </c>
      <c r="C3881" s="1" t="str">
        <f>IF(Tablas!C3879="","",Tablas!C3879)</f>
        <v/>
      </c>
      <c r="D3881" s="1" t="str">
        <f>IF(Tablas!D3879="","",Tablas!D3879)</f>
        <v/>
      </c>
      <c r="E3881" s="1" t="str">
        <f>IF(Tablas!E3879="","",Tablas!E3879)</f>
        <v/>
      </c>
      <c r="F3881" s="1" t="str">
        <f>IF(Tablas!F3879="","",Tablas!F3879)</f>
        <v/>
      </c>
      <c r="G3881" s="1" t="str">
        <f>IF(Tablas!I3879="","",Tablas!I3879)</f>
        <v/>
      </c>
      <c r="H3881" s="1" t="s">
        <v>911</v>
      </c>
      <c r="I3881" s="39" t="str">
        <f>IF($B3881="","",-SUMIFS(Tabla7[Cantidad],Tabla7[Código del producto],$B3881,Tabla7[Tipo de movimiento],"SALIDA",Tabla7[Mes],I$5))</f>
        <v/>
      </c>
      <c r="J3881" s="39" t="str">
        <f>IF($B3881="","",-SUMIFS(Tabla7[Cantidad],Tabla7[Código del producto],$B3881,Tabla7[Tipo de movimiento],"SALIDA",Tabla7[Mes],J$5))</f>
        <v/>
      </c>
      <c r="K3881" s="39" t="str">
        <f>IF($B3881="","",-SUMIFS(Tabla7[Cantidad],Tabla7[Código del producto],$B3881,Tabla7[Tipo de movimiento],"SALIDA",Tabla7[Mes],K$5))</f>
        <v/>
      </c>
      <c r="L3881" s="39" t="str">
        <f>IF($B3881="","",-SUMIFS(Tabla7[Cantidad],Tabla7[Código del producto],$B3881,Tabla7[Tipo de movimiento],"SALIDA",Tabla7[Mes],L$5))</f>
        <v/>
      </c>
      <c r="M3881" s="39" t="str">
        <f>IF($B3881="","",-SUMIFS(Tabla7[Cantidad],Tabla7[Código del producto],$B3881,Tabla7[Tipo de movimiento],"SALIDA",Tabla7[Mes],M$5))</f>
        <v/>
      </c>
      <c r="N3881" s="39" t="str">
        <f>IF($B3881="","",-SUMIFS(Tabla7[Cantidad],Tabla7[Código del producto],$B3881,Tabla7[Tipo de movimiento],"SALIDA",Tabla7[Mes],N$5))</f>
        <v/>
      </c>
      <c r="O3881" s="39" t="str">
        <f>IF($B3881="","",-SUMIFS(Tabla7[Cantidad],Tabla7[Código del producto],$B3881,Tabla7[Tipo de movimiento],"SALIDA",Tabla7[Mes],O$5))</f>
        <v/>
      </c>
      <c r="P3881" s="39" t="str">
        <f>IF($B3881="","",-SUMIFS(Tabla7[Cantidad],Tabla7[Código del producto],$B3881,Tabla7[Tipo de movimiento],"SALIDA",Tabla7[Mes],P$5))</f>
        <v/>
      </c>
      <c r="Q3881" s="39" t="str">
        <f t="shared" si="180"/>
        <v/>
      </c>
      <c r="R3881" s="51" t="str">
        <f>IF($B3881="","",IFERROR(VLOOKUP($B3881,'ABC rotación'!$C:$G,5,0),"C"))</f>
        <v/>
      </c>
      <c r="S3881" s="41" t="str">
        <f t="shared" si="181"/>
        <v/>
      </c>
      <c r="T3881" s="40" t="str">
        <f t="shared" si="182"/>
        <v/>
      </c>
      <c r="U3881" s="23" t="str">
        <f>IF($B3881="","",VLOOKUP($T3881,Tablas!$X$14:$Y$17,2,1))</f>
        <v/>
      </c>
    </row>
    <row r="3882" spans="2:21" x14ac:dyDescent="0.2">
      <c r="B3882" s="1" t="str">
        <f>IF(Tablas!B3880="","",Tablas!B3880)</f>
        <v/>
      </c>
      <c r="C3882" s="1" t="str">
        <f>IF(Tablas!C3880="","",Tablas!C3880)</f>
        <v/>
      </c>
      <c r="D3882" s="1" t="str">
        <f>IF(Tablas!D3880="","",Tablas!D3880)</f>
        <v/>
      </c>
      <c r="E3882" s="1" t="str">
        <f>IF(Tablas!E3880="","",Tablas!E3880)</f>
        <v/>
      </c>
      <c r="F3882" s="1" t="str">
        <f>IF(Tablas!F3880="","",Tablas!F3880)</f>
        <v/>
      </c>
      <c r="G3882" s="1" t="str">
        <f>IF(Tablas!I3880="","",Tablas!I3880)</f>
        <v/>
      </c>
      <c r="H3882" s="1" t="s">
        <v>911</v>
      </c>
      <c r="I3882" s="39" t="str">
        <f>IF($B3882="","",-SUMIFS(Tabla7[Cantidad],Tabla7[Código del producto],$B3882,Tabla7[Tipo de movimiento],"SALIDA",Tabla7[Mes],I$5))</f>
        <v/>
      </c>
      <c r="J3882" s="39" t="str">
        <f>IF($B3882="","",-SUMIFS(Tabla7[Cantidad],Tabla7[Código del producto],$B3882,Tabla7[Tipo de movimiento],"SALIDA",Tabla7[Mes],J$5))</f>
        <v/>
      </c>
      <c r="K3882" s="39" t="str">
        <f>IF($B3882="","",-SUMIFS(Tabla7[Cantidad],Tabla7[Código del producto],$B3882,Tabla7[Tipo de movimiento],"SALIDA",Tabla7[Mes],K$5))</f>
        <v/>
      </c>
      <c r="L3882" s="39" t="str">
        <f>IF($B3882="","",-SUMIFS(Tabla7[Cantidad],Tabla7[Código del producto],$B3882,Tabla7[Tipo de movimiento],"SALIDA",Tabla7[Mes],L$5))</f>
        <v/>
      </c>
      <c r="M3882" s="39" t="str">
        <f>IF($B3882="","",-SUMIFS(Tabla7[Cantidad],Tabla7[Código del producto],$B3882,Tabla7[Tipo de movimiento],"SALIDA",Tabla7[Mes],M$5))</f>
        <v/>
      </c>
      <c r="N3882" s="39" t="str">
        <f>IF($B3882="","",-SUMIFS(Tabla7[Cantidad],Tabla7[Código del producto],$B3882,Tabla7[Tipo de movimiento],"SALIDA",Tabla7[Mes],N$5))</f>
        <v/>
      </c>
      <c r="O3882" s="39" t="str">
        <f>IF($B3882="","",-SUMIFS(Tabla7[Cantidad],Tabla7[Código del producto],$B3882,Tabla7[Tipo de movimiento],"SALIDA",Tabla7[Mes],O$5))</f>
        <v/>
      </c>
      <c r="P3882" s="39" t="str">
        <f>IF($B3882="","",-SUMIFS(Tabla7[Cantidad],Tabla7[Código del producto],$B3882,Tabla7[Tipo de movimiento],"SALIDA",Tabla7[Mes],P$5))</f>
        <v/>
      </c>
      <c r="Q3882" s="39" t="str">
        <f t="shared" si="180"/>
        <v/>
      </c>
      <c r="R3882" s="51" t="str">
        <f>IF($B3882="","",IFERROR(VLOOKUP($B3882,'ABC rotación'!$C:$G,5,0),"C"))</f>
        <v/>
      </c>
      <c r="S3882" s="41" t="str">
        <f t="shared" si="181"/>
        <v/>
      </c>
      <c r="T3882" s="40" t="str">
        <f t="shared" si="182"/>
        <v/>
      </c>
      <c r="U3882" s="23" t="str">
        <f>IF($B3882="","",VLOOKUP($T3882,Tablas!$X$14:$Y$17,2,1))</f>
        <v/>
      </c>
    </row>
    <row r="3883" spans="2:21" x14ac:dyDescent="0.2">
      <c r="B3883" s="1" t="str">
        <f>IF(Tablas!B3881="","",Tablas!B3881)</f>
        <v/>
      </c>
      <c r="C3883" s="1" t="str">
        <f>IF(Tablas!C3881="","",Tablas!C3881)</f>
        <v/>
      </c>
      <c r="D3883" s="1" t="str">
        <f>IF(Tablas!D3881="","",Tablas!D3881)</f>
        <v/>
      </c>
      <c r="E3883" s="1" t="str">
        <f>IF(Tablas!E3881="","",Tablas!E3881)</f>
        <v/>
      </c>
      <c r="F3883" s="1" t="str">
        <f>IF(Tablas!F3881="","",Tablas!F3881)</f>
        <v/>
      </c>
      <c r="G3883" s="1" t="str">
        <f>IF(Tablas!I3881="","",Tablas!I3881)</f>
        <v/>
      </c>
      <c r="H3883" s="1" t="s">
        <v>911</v>
      </c>
      <c r="I3883" s="39" t="str">
        <f>IF($B3883="","",-SUMIFS(Tabla7[Cantidad],Tabla7[Código del producto],$B3883,Tabla7[Tipo de movimiento],"SALIDA",Tabla7[Mes],I$5))</f>
        <v/>
      </c>
      <c r="J3883" s="39" t="str">
        <f>IF($B3883="","",-SUMIFS(Tabla7[Cantidad],Tabla7[Código del producto],$B3883,Tabla7[Tipo de movimiento],"SALIDA",Tabla7[Mes],J$5))</f>
        <v/>
      </c>
      <c r="K3883" s="39" t="str">
        <f>IF($B3883="","",-SUMIFS(Tabla7[Cantidad],Tabla7[Código del producto],$B3883,Tabla7[Tipo de movimiento],"SALIDA",Tabla7[Mes],K$5))</f>
        <v/>
      </c>
      <c r="L3883" s="39" t="str">
        <f>IF($B3883="","",-SUMIFS(Tabla7[Cantidad],Tabla7[Código del producto],$B3883,Tabla7[Tipo de movimiento],"SALIDA",Tabla7[Mes],L$5))</f>
        <v/>
      </c>
      <c r="M3883" s="39" t="str">
        <f>IF($B3883="","",-SUMIFS(Tabla7[Cantidad],Tabla7[Código del producto],$B3883,Tabla7[Tipo de movimiento],"SALIDA",Tabla7[Mes],M$5))</f>
        <v/>
      </c>
      <c r="N3883" s="39" t="str">
        <f>IF($B3883="","",-SUMIFS(Tabla7[Cantidad],Tabla7[Código del producto],$B3883,Tabla7[Tipo de movimiento],"SALIDA",Tabla7[Mes],N$5))</f>
        <v/>
      </c>
      <c r="O3883" s="39" t="str">
        <f>IF($B3883="","",-SUMIFS(Tabla7[Cantidad],Tabla7[Código del producto],$B3883,Tabla7[Tipo de movimiento],"SALIDA",Tabla7[Mes],O$5))</f>
        <v/>
      </c>
      <c r="P3883" s="39" t="str">
        <f>IF($B3883="","",-SUMIFS(Tabla7[Cantidad],Tabla7[Código del producto],$B3883,Tabla7[Tipo de movimiento],"SALIDA",Tabla7[Mes],P$5))</f>
        <v/>
      </c>
      <c r="Q3883" s="39" t="str">
        <f t="shared" si="180"/>
        <v/>
      </c>
      <c r="R3883" s="51" t="str">
        <f>IF($B3883="","",IFERROR(VLOOKUP($B3883,'ABC rotación'!$C:$G,5,0),"C"))</f>
        <v/>
      </c>
      <c r="S3883" s="41" t="str">
        <f t="shared" si="181"/>
        <v/>
      </c>
      <c r="T3883" s="40" t="str">
        <f t="shared" si="182"/>
        <v/>
      </c>
      <c r="U3883" s="23" t="str">
        <f>IF($B3883="","",VLOOKUP($T3883,Tablas!$X$14:$Y$17,2,1))</f>
        <v/>
      </c>
    </row>
    <row r="3884" spans="2:21" x14ac:dyDescent="0.2">
      <c r="B3884" s="1" t="str">
        <f>IF(Tablas!B3882="","",Tablas!B3882)</f>
        <v/>
      </c>
      <c r="C3884" s="1" t="str">
        <f>IF(Tablas!C3882="","",Tablas!C3882)</f>
        <v/>
      </c>
      <c r="D3884" s="1" t="str">
        <f>IF(Tablas!D3882="","",Tablas!D3882)</f>
        <v/>
      </c>
      <c r="E3884" s="1" t="str">
        <f>IF(Tablas!E3882="","",Tablas!E3882)</f>
        <v/>
      </c>
      <c r="F3884" s="1" t="str">
        <f>IF(Tablas!F3882="","",Tablas!F3882)</f>
        <v/>
      </c>
      <c r="G3884" s="1" t="str">
        <f>IF(Tablas!I3882="","",Tablas!I3882)</f>
        <v/>
      </c>
      <c r="H3884" s="1" t="s">
        <v>911</v>
      </c>
      <c r="I3884" s="39" t="str">
        <f>IF($B3884="","",-SUMIFS(Tabla7[Cantidad],Tabla7[Código del producto],$B3884,Tabla7[Tipo de movimiento],"SALIDA",Tabla7[Mes],I$5))</f>
        <v/>
      </c>
      <c r="J3884" s="39" t="str">
        <f>IF($B3884="","",-SUMIFS(Tabla7[Cantidad],Tabla7[Código del producto],$B3884,Tabla7[Tipo de movimiento],"SALIDA",Tabla7[Mes],J$5))</f>
        <v/>
      </c>
      <c r="K3884" s="39" t="str">
        <f>IF($B3884="","",-SUMIFS(Tabla7[Cantidad],Tabla7[Código del producto],$B3884,Tabla7[Tipo de movimiento],"SALIDA",Tabla7[Mes],K$5))</f>
        <v/>
      </c>
      <c r="L3884" s="39" t="str">
        <f>IF($B3884="","",-SUMIFS(Tabla7[Cantidad],Tabla7[Código del producto],$B3884,Tabla7[Tipo de movimiento],"SALIDA",Tabla7[Mes],L$5))</f>
        <v/>
      </c>
      <c r="M3884" s="39" t="str">
        <f>IF($B3884="","",-SUMIFS(Tabla7[Cantidad],Tabla7[Código del producto],$B3884,Tabla7[Tipo de movimiento],"SALIDA",Tabla7[Mes],M$5))</f>
        <v/>
      </c>
      <c r="N3884" s="39" t="str">
        <f>IF($B3884="","",-SUMIFS(Tabla7[Cantidad],Tabla7[Código del producto],$B3884,Tabla7[Tipo de movimiento],"SALIDA",Tabla7[Mes],N$5))</f>
        <v/>
      </c>
      <c r="O3884" s="39" t="str">
        <f>IF($B3884="","",-SUMIFS(Tabla7[Cantidad],Tabla7[Código del producto],$B3884,Tabla7[Tipo de movimiento],"SALIDA",Tabla7[Mes],O$5))</f>
        <v/>
      </c>
      <c r="P3884" s="39" t="str">
        <f>IF($B3884="","",-SUMIFS(Tabla7[Cantidad],Tabla7[Código del producto],$B3884,Tabla7[Tipo de movimiento],"SALIDA",Tabla7[Mes],P$5))</f>
        <v/>
      </c>
      <c r="Q3884" s="39" t="str">
        <f t="shared" si="180"/>
        <v/>
      </c>
      <c r="R3884" s="51" t="str">
        <f>IF($B3884="","",IFERROR(VLOOKUP($B3884,'ABC rotación'!$C:$G,5,0),"C"))</f>
        <v/>
      </c>
      <c r="S3884" s="41" t="str">
        <f t="shared" si="181"/>
        <v/>
      </c>
      <c r="T3884" s="40" t="str">
        <f t="shared" si="182"/>
        <v/>
      </c>
      <c r="U3884" s="23" t="str">
        <f>IF($B3884="","",VLOOKUP($T3884,Tablas!$X$14:$Y$17,2,1))</f>
        <v/>
      </c>
    </row>
    <row r="3885" spans="2:21" x14ac:dyDescent="0.2">
      <c r="B3885" s="1" t="str">
        <f>IF(Tablas!B3883="","",Tablas!B3883)</f>
        <v/>
      </c>
      <c r="C3885" s="1" t="str">
        <f>IF(Tablas!C3883="","",Tablas!C3883)</f>
        <v/>
      </c>
      <c r="D3885" s="1" t="str">
        <f>IF(Tablas!D3883="","",Tablas!D3883)</f>
        <v/>
      </c>
      <c r="E3885" s="1" t="str">
        <f>IF(Tablas!E3883="","",Tablas!E3883)</f>
        <v/>
      </c>
      <c r="F3885" s="1" t="str">
        <f>IF(Tablas!F3883="","",Tablas!F3883)</f>
        <v/>
      </c>
      <c r="G3885" s="1" t="str">
        <f>IF(Tablas!I3883="","",Tablas!I3883)</f>
        <v/>
      </c>
      <c r="H3885" s="1" t="s">
        <v>911</v>
      </c>
      <c r="I3885" s="39" t="str">
        <f>IF($B3885="","",-SUMIFS(Tabla7[Cantidad],Tabla7[Código del producto],$B3885,Tabla7[Tipo de movimiento],"SALIDA",Tabla7[Mes],I$5))</f>
        <v/>
      </c>
      <c r="J3885" s="39" t="str">
        <f>IF($B3885="","",-SUMIFS(Tabla7[Cantidad],Tabla7[Código del producto],$B3885,Tabla7[Tipo de movimiento],"SALIDA",Tabla7[Mes],J$5))</f>
        <v/>
      </c>
      <c r="K3885" s="39" t="str">
        <f>IF($B3885="","",-SUMIFS(Tabla7[Cantidad],Tabla7[Código del producto],$B3885,Tabla7[Tipo de movimiento],"SALIDA",Tabla7[Mes],K$5))</f>
        <v/>
      </c>
      <c r="L3885" s="39" t="str">
        <f>IF($B3885="","",-SUMIFS(Tabla7[Cantidad],Tabla7[Código del producto],$B3885,Tabla7[Tipo de movimiento],"SALIDA",Tabla7[Mes],L$5))</f>
        <v/>
      </c>
      <c r="M3885" s="39" t="str">
        <f>IF($B3885="","",-SUMIFS(Tabla7[Cantidad],Tabla7[Código del producto],$B3885,Tabla7[Tipo de movimiento],"SALIDA",Tabla7[Mes],M$5))</f>
        <v/>
      </c>
      <c r="N3885" s="39" t="str">
        <f>IF($B3885="","",-SUMIFS(Tabla7[Cantidad],Tabla7[Código del producto],$B3885,Tabla7[Tipo de movimiento],"SALIDA",Tabla7[Mes],N$5))</f>
        <v/>
      </c>
      <c r="O3885" s="39" t="str">
        <f>IF($B3885="","",-SUMIFS(Tabla7[Cantidad],Tabla7[Código del producto],$B3885,Tabla7[Tipo de movimiento],"SALIDA",Tabla7[Mes],O$5))</f>
        <v/>
      </c>
      <c r="P3885" s="39" t="str">
        <f>IF($B3885="","",-SUMIFS(Tabla7[Cantidad],Tabla7[Código del producto],$B3885,Tabla7[Tipo de movimiento],"SALIDA",Tabla7[Mes],P$5))</f>
        <v/>
      </c>
      <c r="Q3885" s="39" t="str">
        <f t="shared" si="180"/>
        <v/>
      </c>
      <c r="R3885" s="51" t="str">
        <f>IF($B3885="","",IFERROR(VLOOKUP($B3885,'ABC rotación'!$C:$G,5,0),"C"))</f>
        <v/>
      </c>
      <c r="S3885" s="41" t="str">
        <f t="shared" si="181"/>
        <v/>
      </c>
      <c r="T3885" s="40" t="str">
        <f t="shared" si="182"/>
        <v/>
      </c>
      <c r="U3885" s="23" t="str">
        <f>IF($B3885="","",VLOOKUP($T3885,Tablas!$X$14:$Y$17,2,1))</f>
        <v/>
      </c>
    </row>
    <row r="3886" spans="2:21" x14ac:dyDescent="0.2">
      <c r="B3886" s="1" t="str">
        <f>IF(Tablas!B3884="","",Tablas!B3884)</f>
        <v/>
      </c>
      <c r="C3886" s="1" t="str">
        <f>IF(Tablas!C3884="","",Tablas!C3884)</f>
        <v/>
      </c>
      <c r="D3886" s="1" t="str">
        <f>IF(Tablas!D3884="","",Tablas!D3884)</f>
        <v/>
      </c>
      <c r="E3886" s="1" t="str">
        <f>IF(Tablas!E3884="","",Tablas!E3884)</f>
        <v/>
      </c>
      <c r="F3886" s="1" t="str">
        <f>IF(Tablas!F3884="","",Tablas!F3884)</f>
        <v/>
      </c>
      <c r="G3886" s="1" t="str">
        <f>IF(Tablas!I3884="","",Tablas!I3884)</f>
        <v/>
      </c>
      <c r="H3886" s="1" t="s">
        <v>911</v>
      </c>
      <c r="I3886" s="39" t="str">
        <f>IF($B3886="","",-SUMIFS(Tabla7[Cantidad],Tabla7[Código del producto],$B3886,Tabla7[Tipo de movimiento],"SALIDA",Tabla7[Mes],I$5))</f>
        <v/>
      </c>
      <c r="J3886" s="39" t="str">
        <f>IF($B3886="","",-SUMIFS(Tabla7[Cantidad],Tabla7[Código del producto],$B3886,Tabla7[Tipo de movimiento],"SALIDA",Tabla7[Mes],J$5))</f>
        <v/>
      </c>
      <c r="K3886" s="39" t="str">
        <f>IF($B3886="","",-SUMIFS(Tabla7[Cantidad],Tabla7[Código del producto],$B3886,Tabla7[Tipo de movimiento],"SALIDA",Tabla7[Mes],K$5))</f>
        <v/>
      </c>
      <c r="L3886" s="39" t="str">
        <f>IF($B3886="","",-SUMIFS(Tabla7[Cantidad],Tabla7[Código del producto],$B3886,Tabla7[Tipo de movimiento],"SALIDA",Tabla7[Mes],L$5))</f>
        <v/>
      </c>
      <c r="M3886" s="39" t="str">
        <f>IF($B3886="","",-SUMIFS(Tabla7[Cantidad],Tabla7[Código del producto],$B3886,Tabla7[Tipo de movimiento],"SALIDA",Tabla7[Mes],M$5))</f>
        <v/>
      </c>
      <c r="N3886" s="39" t="str">
        <f>IF($B3886="","",-SUMIFS(Tabla7[Cantidad],Tabla7[Código del producto],$B3886,Tabla7[Tipo de movimiento],"SALIDA",Tabla7[Mes],N$5))</f>
        <v/>
      </c>
      <c r="O3886" s="39" t="str">
        <f>IF($B3886="","",-SUMIFS(Tabla7[Cantidad],Tabla7[Código del producto],$B3886,Tabla7[Tipo de movimiento],"SALIDA",Tabla7[Mes],O$5))</f>
        <v/>
      </c>
      <c r="P3886" s="39" t="str">
        <f>IF($B3886="","",-SUMIFS(Tabla7[Cantidad],Tabla7[Código del producto],$B3886,Tabla7[Tipo de movimiento],"SALIDA",Tabla7[Mes],P$5))</f>
        <v/>
      </c>
      <c r="Q3886" s="39" t="str">
        <f t="shared" si="180"/>
        <v/>
      </c>
      <c r="R3886" s="51" t="str">
        <f>IF($B3886="","",IFERROR(VLOOKUP($B3886,'ABC rotación'!$C:$G,5,0),"C"))</f>
        <v/>
      </c>
      <c r="S3886" s="41" t="str">
        <f t="shared" si="181"/>
        <v/>
      </c>
      <c r="T3886" s="40" t="str">
        <f t="shared" si="182"/>
        <v/>
      </c>
      <c r="U3886" s="23" t="str">
        <f>IF($B3886="","",VLOOKUP($T3886,Tablas!$X$14:$Y$17,2,1))</f>
        <v/>
      </c>
    </row>
    <row r="3887" spans="2:21" x14ac:dyDescent="0.2">
      <c r="B3887" s="1" t="str">
        <f>IF(Tablas!B3885="","",Tablas!B3885)</f>
        <v/>
      </c>
      <c r="C3887" s="1" t="str">
        <f>IF(Tablas!C3885="","",Tablas!C3885)</f>
        <v/>
      </c>
      <c r="D3887" s="1" t="str">
        <f>IF(Tablas!D3885="","",Tablas!D3885)</f>
        <v/>
      </c>
      <c r="E3887" s="1" t="str">
        <f>IF(Tablas!E3885="","",Tablas!E3885)</f>
        <v/>
      </c>
      <c r="F3887" s="1" t="str">
        <f>IF(Tablas!F3885="","",Tablas!F3885)</f>
        <v/>
      </c>
      <c r="G3887" s="1" t="str">
        <f>IF(Tablas!I3885="","",Tablas!I3885)</f>
        <v/>
      </c>
      <c r="H3887" s="1" t="s">
        <v>911</v>
      </c>
      <c r="I3887" s="39" t="str">
        <f>IF($B3887="","",-SUMIFS(Tabla7[Cantidad],Tabla7[Código del producto],$B3887,Tabla7[Tipo de movimiento],"SALIDA",Tabla7[Mes],I$5))</f>
        <v/>
      </c>
      <c r="J3887" s="39" t="str">
        <f>IF($B3887="","",-SUMIFS(Tabla7[Cantidad],Tabla7[Código del producto],$B3887,Tabla7[Tipo de movimiento],"SALIDA",Tabla7[Mes],J$5))</f>
        <v/>
      </c>
      <c r="K3887" s="39" t="str">
        <f>IF($B3887="","",-SUMIFS(Tabla7[Cantidad],Tabla7[Código del producto],$B3887,Tabla7[Tipo de movimiento],"SALIDA",Tabla7[Mes],K$5))</f>
        <v/>
      </c>
      <c r="L3887" s="39" t="str">
        <f>IF($B3887="","",-SUMIFS(Tabla7[Cantidad],Tabla7[Código del producto],$B3887,Tabla7[Tipo de movimiento],"SALIDA",Tabla7[Mes],L$5))</f>
        <v/>
      </c>
      <c r="M3887" s="39" t="str">
        <f>IF($B3887="","",-SUMIFS(Tabla7[Cantidad],Tabla7[Código del producto],$B3887,Tabla7[Tipo de movimiento],"SALIDA",Tabla7[Mes],M$5))</f>
        <v/>
      </c>
      <c r="N3887" s="39" t="str">
        <f>IF($B3887="","",-SUMIFS(Tabla7[Cantidad],Tabla7[Código del producto],$B3887,Tabla7[Tipo de movimiento],"SALIDA",Tabla7[Mes],N$5))</f>
        <v/>
      </c>
      <c r="O3887" s="39" t="str">
        <f>IF($B3887="","",-SUMIFS(Tabla7[Cantidad],Tabla7[Código del producto],$B3887,Tabla7[Tipo de movimiento],"SALIDA",Tabla7[Mes],O$5))</f>
        <v/>
      </c>
      <c r="P3887" s="39" t="str">
        <f>IF($B3887="","",-SUMIFS(Tabla7[Cantidad],Tabla7[Código del producto],$B3887,Tabla7[Tipo de movimiento],"SALIDA",Tabla7[Mes],P$5))</f>
        <v/>
      </c>
      <c r="Q3887" s="39" t="str">
        <f t="shared" si="180"/>
        <v/>
      </c>
      <c r="R3887" s="51" t="str">
        <f>IF($B3887="","",IFERROR(VLOOKUP($B3887,'ABC rotación'!$C:$G,5,0),"C"))</f>
        <v/>
      </c>
      <c r="S3887" s="41" t="str">
        <f t="shared" si="181"/>
        <v/>
      </c>
      <c r="T3887" s="40" t="str">
        <f t="shared" si="182"/>
        <v/>
      </c>
      <c r="U3887" s="23" t="str">
        <f>IF($B3887="","",VLOOKUP($T3887,Tablas!$X$14:$Y$17,2,1))</f>
        <v/>
      </c>
    </row>
    <row r="3888" spans="2:21" x14ac:dyDescent="0.2">
      <c r="B3888" s="1" t="str">
        <f>IF(Tablas!B3886="","",Tablas!B3886)</f>
        <v/>
      </c>
      <c r="C3888" s="1" t="str">
        <f>IF(Tablas!C3886="","",Tablas!C3886)</f>
        <v/>
      </c>
      <c r="D3888" s="1" t="str">
        <f>IF(Tablas!D3886="","",Tablas!D3886)</f>
        <v/>
      </c>
      <c r="E3888" s="1" t="str">
        <f>IF(Tablas!E3886="","",Tablas!E3886)</f>
        <v/>
      </c>
      <c r="F3888" s="1" t="str">
        <f>IF(Tablas!F3886="","",Tablas!F3886)</f>
        <v/>
      </c>
      <c r="G3888" s="1" t="str">
        <f>IF(Tablas!I3886="","",Tablas!I3886)</f>
        <v/>
      </c>
      <c r="H3888" s="1" t="s">
        <v>911</v>
      </c>
      <c r="I3888" s="39" t="str">
        <f>IF($B3888="","",-SUMIFS(Tabla7[Cantidad],Tabla7[Código del producto],$B3888,Tabla7[Tipo de movimiento],"SALIDA",Tabla7[Mes],I$5))</f>
        <v/>
      </c>
      <c r="J3888" s="39" t="str">
        <f>IF($B3888="","",-SUMIFS(Tabla7[Cantidad],Tabla7[Código del producto],$B3888,Tabla7[Tipo de movimiento],"SALIDA",Tabla7[Mes],J$5))</f>
        <v/>
      </c>
      <c r="K3888" s="39" t="str">
        <f>IF($B3888="","",-SUMIFS(Tabla7[Cantidad],Tabla7[Código del producto],$B3888,Tabla7[Tipo de movimiento],"SALIDA",Tabla7[Mes],K$5))</f>
        <v/>
      </c>
      <c r="L3888" s="39" t="str">
        <f>IF($B3888="","",-SUMIFS(Tabla7[Cantidad],Tabla7[Código del producto],$B3888,Tabla7[Tipo de movimiento],"SALIDA",Tabla7[Mes],L$5))</f>
        <v/>
      </c>
      <c r="M3888" s="39" t="str">
        <f>IF($B3888="","",-SUMIFS(Tabla7[Cantidad],Tabla7[Código del producto],$B3888,Tabla7[Tipo de movimiento],"SALIDA",Tabla7[Mes],M$5))</f>
        <v/>
      </c>
      <c r="N3888" s="39" t="str">
        <f>IF($B3888="","",-SUMIFS(Tabla7[Cantidad],Tabla7[Código del producto],$B3888,Tabla7[Tipo de movimiento],"SALIDA",Tabla7[Mes],N$5))</f>
        <v/>
      </c>
      <c r="O3888" s="39" t="str">
        <f>IF($B3888="","",-SUMIFS(Tabla7[Cantidad],Tabla7[Código del producto],$B3888,Tabla7[Tipo de movimiento],"SALIDA",Tabla7[Mes],O$5))</f>
        <v/>
      </c>
      <c r="P3888" s="39" t="str">
        <f>IF($B3888="","",-SUMIFS(Tabla7[Cantidad],Tabla7[Código del producto],$B3888,Tabla7[Tipo de movimiento],"SALIDA",Tabla7[Mes],P$5))</f>
        <v/>
      </c>
      <c r="Q3888" s="39" t="str">
        <f t="shared" si="180"/>
        <v/>
      </c>
      <c r="R3888" s="51" t="str">
        <f>IF($B3888="","",IFERROR(VLOOKUP($B3888,'ABC rotación'!$C:$G,5,0),"C"))</f>
        <v/>
      </c>
      <c r="S3888" s="41" t="str">
        <f t="shared" si="181"/>
        <v/>
      </c>
      <c r="T3888" s="40" t="str">
        <f t="shared" si="182"/>
        <v/>
      </c>
      <c r="U3888" s="23" t="str">
        <f>IF($B3888="","",VLOOKUP($T3888,Tablas!$X$14:$Y$17,2,1))</f>
        <v/>
      </c>
    </row>
    <row r="3889" spans="2:21" x14ac:dyDescent="0.2">
      <c r="B3889" s="1" t="str">
        <f>IF(Tablas!B3887="","",Tablas!B3887)</f>
        <v/>
      </c>
      <c r="C3889" s="1" t="str">
        <f>IF(Tablas!C3887="","",Tablas!C3887)</f>
        <v/>
      </c>
      <c r="D3889" s="1" t="str">
        <f>IF(Tablas!D3887="","",Tablas!D3887)</f>
        <v/>
      </c>
      <c r="E3889" s="1" t="str">
        <f>IF(Tablas!E3887="","",Tablas!E3887)</f>
        <v/>
      </c>
      <c r="F3889" s="1" t="str">
        <f>IF(Tablas!F3887="","",Tablas!F3887)</f>
        <v/>
      </c>
      <c r="G3889" s="1" t="str">
        <f>IF(Tablas!I3887="","",Tablas!I3887)</f>
        <v/>
      </c>
      <c r="H3889" s="1" t="s">
        <v>911</v>
      </c>
      <c r="I3889" s="39" t="str">
        <f>IF($B3889="","",-SUMIFS(Tabla7[Cantidad],Tabla7[Código del producto],$B3889,Tabla7[Tipo de movimiento],"SALIDA",Tabla7[Mes],I$5))</f>
        <v/>
      </c>
      <c r="J3889" s="39" t="str">
        <f>IF($B3889="","",-SUMIFS(Tabla7[Cantidad],Tabla7[Código del producto],$B3889,Tabla7[Tipo de movimiento],"SALIDA",Tabla7[Mes],J$5))</f>
        <v/>
      </c>
      <c r="K3889" s="39" t="str">
        <f>IF($B3889="","",-SUMIFS(Tabla7[Cantidad],Tabla7[Código del producto],$B3889,Tabla7[Tipo de movimiento],"SALIDA",Tabla7[Mes],K$5))</f>
        <v/>
      </c>
      <c r="L3889" s="39" t="str">
        <f>IF($B3889="","",-SUMIFS(Tabla7[Cantidad],Tabla7[Código del producto],$B3889,Tabla7[Tipo de movimiento],"SALIDA",Tabla7[Mes],L$5))</f>
        <v/>
      </c>
      <c r="M3889" s="39" t="str">
        <f>IF($B3889="","",-SUMIFS(Tabla7[Cantidad],Tabla7[Código del producto],$B3889,Tabla7[Tipo de movimiento],"SALIDA",Tabla7[Mes],M$5))</f>
        <v/>
      </c>
      <c r="N3889" s="39" t="str">
        <f>IF($B3889="","",-SUMIFS(Tabla7[Cantidad],Tabla7[Código del producto],$B3889,Tabla7[Tipo de movimiento],"SALIDA",Tabla7[Mes],N$5))</f>
        <v/>
      </c>
      <c r="O3889" s="39" t="str">
        <f>IF($B3889="","",-SUMIFS(Tabla7[Cantidad],Tabla7[Código del producto],$B3889,Tabla7[Tipo de movimiento],"SALIDA",Tabla7[Mes],O$5))</f>
        <v/>
      </c>
      <c r="P3889" s="39" t="str">
        <f>IF($B3889="","",-SUMIFS(Tabla7[Cantidad],Tabla7[Código del producto],$B3889,Tabla7[Tipo de movimiento],"SALIDA",Tabla7[Mes],P$5))</f>
        <v/>
      </c>
      <c r="Q3889" s="39" t="str">
        <f t="shared" si="180"/>
        <v/>
      </c>
      <c r="R3889" s="51" t="str">
        <f>IF($B3889="","",IFERROR(VLOOKUP($B3889,'ABC rotación'!$C:$G,5,0),"C"))</f>
        <v/>
      </c>
      <c r="S3889" s="41" t="str">
        <f t="shared" si="181"/>
        <v/>
      </c>
      <c r="T3889" s="40" t="str">
        <f t="shared" si="182"/>
        <v/>
      </c>
      <c r="U3889" s="23" t="str">
        <f>IF($B3889="","",VLOOKUP($T3889,Tablas!$X$14:$Y$17,2,1))</f>
        <v/>
      </c>
    </row>
    <row r="3890" spans="2:21" x14ac:dyDescent="0.2">
      <c r="B3890" s="1" t="str">
        <f>IF(Tablas!B3888="","",Tablas!B3888)</f>
        <v/>
      </c>
      <c r="C3890" s="1" t="str">
        <f>IF(Tablas!C3888="","",Tablas!C3888)</f>
        <v/>
      </c>
      <c r="D3890" s="1" t="str">
        <f>IF(Tablas!D3888="","",Tablas!D3888)</f>
        <v/>
      </c>
      <c r="E3890" s="1" t="str">
        <f>IF(Tablas!E3888="","",Tablas!E3888)</f>
        <v/>
      </c>
      <c r="F3890" s="1" t="str">
        <f>IF(Tablas!F3888="","",Tablas!F3888)</f>
        <v/>
      </c>
      <c r="G3890" s="1" t="str">
        <f>IF(Tablas!I3888="","",Tablas!I3888)</f>
        <v/>
      </c>
      <c r="H3890" s="1" t="s">
        <v>911</v>
      </c>
      <c r="I3890" s="39" t="str">
        <f>IF($B3890="","",-SUMIFS(Tabla7[Cantidad],Tabla7[Código del producto],$B3890,Tabla7[Tipo de movimiento],"SALIDA",Tabla7[Mes],I$5))</f>
        <v/>
      </c>
      <c r="J3890" s="39" t="str">
        <f>IF($B3890="","",-SUMIFS(Tabla7[Cantidad],Tabla7[Código del producto],$B3890,Tabla7[Tipo de movimiento],"SALIDA",Tabla7[Mes],J$5))</f>
        <v/>
      </c>
      <c r="K3890" s="39" t="str">
        <f>IF($B3890="","",-SUMIFS(Tabla7[Cantidad],Tabla7[Código del producto],$B3890,Tabla7[Tipo de movimiento],"SALIDA",Tabla7[Mes],K$5))</f>
        <v/>
      </c>
      <c r="L3890" s="39" t="str">
        <f>IF($B3890="","",-SUMIFS(Tabla7[Cantidad],Tabla7[Código del producto],$B3890,Tabla7[Tipo de movimiento],"SALIDA",Tabla7[Mes],L$5))</f>
        <v/>
      </c>
      <c r="M3890" s="39" t="str">
        <f>IF($B3890="","",-SUMIFS(Tabla7[Cantidad],Tabla7[Código del producto],$B3890,Tabla7[Tipo de movimiento],"SALIDA",Tabla7[Mes],M$5))</f>
        <v/>
      </c>
      <c r="N3890" s="39" t="str">
        <f>IF($B3890="","",-SUMIFS(Tabla7[Cantidad],Tabla7[Código del producto],$B3890,Tabla7[Tipo de movimiento],"SALIDA",Tabla7[Mes],N$5))</f>
        <v/>
      </c>
      <c r="O3890" s="39" t="str">
        <f>IF($B3890="","",-SUMIFS(Tabla7[Cantidad],Tabla7[Código del producto],$B3890,Tabla7[Tipo de movimiento],"SALIDA",Tabla7[Mes],O$5))</f>
        <v/>
      </c>
      <c r="P3890" s="39" t="str">
        <f>IF($B3890="","",-SUMIFS(Tabla7[Cantidad],Tabla7[Código del producto],$B3890,Tabla7[Tipo de movimiento],"SALIDA",Tabla7[Mes],P$5))</f>
        <v/>
      </c>
      <c r="Q3890" s="39" t="str">
        <f t="shared" si="180"/>
        <v/>
      </c>
      <c r="R3890" s="51" t="str">
        <f>IF($B3890="","",IFERROR(VLOOKUP($B3890,'ABC rotación'!$C:$G,5,0),"C"))</f>
        <v/>
      </c>
      <c r="S3890" s="41" t="str">
        <f t="shared" si="181"/>
        <v/>
      </c>
      <c r="T3890" s="40" t="str">
        <f t="shared" si="182"/>
        <v/>
      </c>
      <c r="U3890" s="23" t="str">
        <f>IF($B3890="","",VLOOKUP($T3890,Tablas!$X$14:$Y$17,2,1))</f>
        <v/>
      </c>
    </row>
    <row r="3891" spans="2:21" x14ac:dyDescent="0.2">
      <c r="B3891" s="1" t="str">
        <f>IF(Tablas!B3889="","",Tablas!B3889)</f>
        <v/>
      </c>
      <c r="C3891" s="1" t="str">
        <f>IF(Tablas!C3889="","",Tablas!C3889)</f>
        <v/>
      </c>
      <c r="D3891" s="1" t="str">
        <f>IF(Tablas!D3889="","",Tablas!D3889)</f>
        <v/>
      </c>
      <c r="E3891" s="1" t="str">
        <f>IF(Tablas!E3889="","",Tablas!E3889)</f>
        <v/>
      </c>
      <c r="F3891" s="1" t="str">
        <f>IF(Tablas!F3889="","",Tablas!F3889)</f>
        <v/>
      </c>
      <c r="G3891" s="1" t="str">
        <f>IF(Tablas!I3889="","",Tablas!I3889)</f>
        <v/>
      </c>
      <c r="H3891" s="1" t="s">
        <v>911</v>
      </c>
      <c r="I3891" s="39" t="str">
        <f>IF($B3891="","",-SUMIFS(Tabla7[Cantidad],Tabla7[Código del producto],$B3891,Tabla7[Tipo de movimiento],"SALIDA",Tabla7[Mes],I$5))</f>
        <v/>
      </c>
      <c r="J3891" s="39" t="str">
        <f>IF($B3891="","",-SUMIFS(Tabla7[Cantidad],Tabla7[Código del producto],$B3891,Tabla7[Tipo de movimiento],"SALIDA",Tabla7[Mes],J$5))</f>
        <v/>
      </c>
      <c r="K3891" s="39" t="str">
        <f>IF($B3891="","",-SUMIFS(Tabla7[Cantidad],Tabla7[Código del producto],$B3891,Tabla7[Tipo de movimiento],"SALIDA",Tabla7[Mes],K$5))</f>
        <v/>
      </c>
      <c r="L3891" s="39" t="str">
        <f>IF($B3891="","",-SUMIFS(Tabla7[Cantidad],Tabla7[Código del producto],$B3891,Tabla7[Tipo de movimiento],"SALIDA",Tabla7[Mes],L$5))</f>
        <v/>
      </c>
      <c r="M3891" s="39" t="str">
        <f>IF($B3891="","",-SUMIFS(Tabla7[Cantidad],Tabla7[Código del producto],$B3891,Tabla7[Tipo de movimiento],"SALIDA",Tabla7[Mes],M$5))</f>
        <v/>
      </c>
      <c r="N3891" s="39" t="str">
        <f>IF($B3891="","",-SUMIFS(Tabla7[Cantidad],Tabla7[Código del producto],$B3891,Tabla7[Tipo de movimiento],"SALIDA",Tabla7[Mes],N$5))</f>
        <v/>
      </c>
      <c r="O3891" s="39" t="str">
        <f>IF($B3891="","",-SUMIFS(Tabla7[Cantidad],Tabla7[Código del producto],$B3891,Tabla7[Tipo de movimiento],"SALIDA",Tabla7[Mes],O$5))</f>
        <v/>
      </c>
      <c r="P3891" s="39" t="str">
        <f>IF($B3891="","",-SUMIFS(Tabla7[Cantidad],Tabla7[Código del producto],$B3891,Tabla7[Tipo de movimiento],"SALIDA",Tabla7[Mes],P$5))</f>
        <v/>
      </c>
      <c r="Q3891" s="39" t="str">
        <f t="shared" si="180"/>
        <v/>
      </c>
      <c r="R3891" s="51" t="str">
        <f>IF($B3891="","",IFERROR(VLOOKUP($B3891,'ABC rotación'!$C:$G,5,0),"C"))</f>
        <v/>
      </c>
      <c r="S3891" s="41" t="str">
        <f t="shared" si="181"/>
        <v/>
      </c>
      <c r="T3891" s="40" t="str">
        <f t="shared" si="182"/>
        <v/>
      </c>
      <c r="U3891" s="23" t="str">
        <f>IF($B3891="","",VLOOKUP($T3891,Tablas!$X$14:$Y$17,2,1))</f>
        <v/>
      </c>
    </row>
    <row r="3892" spans="2:21" x14ac:dyDescent="0.2">
      <c r="B3892" s="1" t="str">
        <f>IF(Tablas!B3890="","",Tablas!B3890)</f>
        <v/>
      </c>
      <c r="C3892" s="1" t="str">
        <f>IF(Tablas!C3890="","",Tablas!C3890)</f>
        <v/>
      </c>
      <c r="D3892" s="1" t="str">
        <f>IF(Tablas!D3890="","",Tablas!D3890)</f>
        <v/>
      </c>
      <c r="E3892" s="1" t="str">
        <f>IF(Tablas!E3890="","",Tablas!E3890)</f>
        <v/>
      </c>
      <c r="F3892" s="1" t="str">
        <f>IF(Tablas!F3890="","",Tablas!F3890)</f>
        <v/>
      </c>
      <c r="G3892" s="1" t="str">
        <f>IF(Tablas!I3890="","",Tablas!I3890)</f>
        <v/>
      </c>
      <c r="H3892" s="1" t="s">
        <v>911</v>
      </c>
      <c r="I3892" s="39" t="str">
        <f>IF($B3892="","",-SUMIFS(Tabla7[Cantidad],Tabla7[Código del producto],$B3892,Tabla7[Tipo de movimiento],"SALIDA",Tabla7[Mes],I$5))</f>
        <v/>
      </c>
      <c r="J3892" s="39" t="str">
        <f>IF($B3892="","",-SUMIFS(Tabla7[Cantidad],Tabla7[Código del producto],$B3892,Tabla7[Tipo de movimiento],"SALIDA",Tabla7[Mes],J$5))</f>
        <v/>
      </c>
      <c r="K3892" s="39" t="str">
        <f>IF($B3892="","",-SUMIFS(Tabla7[Cantidad],Tabla7[Código del producto],$B3892,Tabla7[Tipo de movimiento],"SALIDA",Tabla7[Mes],K$5))</f>
        <v/>
      </c>
      <c r="L3892" s="39" t="str">
        <f>IF($B3892="","",-SUMIFS(Tabla7[Cantidad],Tabla7[Código del producto],$B3892,Tabla7[Tipo de movimiento],"SALIDA",Tabla7[Mes],L$5))</f>
        <v/>
      </c>
      <c r="M3892" s="39" t="str">
        <f>IF($B3892="","",-SUMIFS(Tabla7[Cantidad],Tabla7[Código del producto],$B3892,Tabla7[Tipo de movimiento],"SALIDA",Tabla7[Mes],M$5))</f>
        <v/>
      </c>
      <c r="N3892" s="39" t="str">
        <f>IF($B3892="","",-SUMIFS(Tabla7[Cantidad],Tabla7[Código del producto],$B3892,Tabla7[Tipo de movimiento],"SALIDA",Tabla7[Mes],N$5))</f>
        <v/>
      </c>
      <c r="O3892" s="39" t="str">
        <f>IF($B3892="","",-SUMIFS(Tabla7[Cantidad],Tabla7[Código del producto],$B3892,Tabla7[Tipo de movimiento],"SALIDA",Tabla7[Mes],O$5))</f>
        <v/>
      </c>
      <c r="P3892" s="39" t="str">
        <f>IF($B3892="","",-SUMIFS(Tabla7[Cantidad],Tabla7[Código del producto],$B3892,Tabla7[Tipo de movimiento],"SALIDA",Tabla7[Mes],P$5))</f>
        <v/>
      </c>
      <c r="Q3892" s="39" t="str">
        <f t="shared" si="180"/>
        <v/>
      </c>
      <c r="R3892" s="51" t="str">
        <f>IF($B3892="","",IFERROR(VLOOKUP($B3892,'ABC rotación'!$C:$G,5,0),"C"))</f>
        <v/>
      </c>
      <c r="S3892" s="41" t="str">
        <f t="shared" si="181"/>
        <v/>
      </c>
      <c r="T3892" s="40" t="str">
        <f t="shared" si="182"/>
        <v/>
      </c>
      <c r="U3892" s="23" t="str">
        <f>IF($B3892="","",VLOOKUP($T3892,Tablas!$X$14:$Y$17,2,1))</f>
        <v/>
      </c>
    </row>
    <row r="3893" spans="2:21" x14ac:dyDescent="0.2">
      <c r="B3893" s="1" t="str">
        <f>IF(Tablas!B3891="","",Tablas!B3891)</f>
        <v/>
      </c>
      <c r="C3893" s="1" t="str">
        <f>IF(Tablas!C3891="","",Tablas!C3891)</f>
        <v/>
      </c>
      <c r="D3893" s="1" t="str">
        <f>IF(Tablas!D3891="","",Tablas!D3891)</f>
        <v/>
      </c>
      <c r="E3893" s="1" t="str">
        <f>IF(Tablas!E3891="","",Tablas!E3891)</f>
        <v/>
      </c>
      <c r="F3893" s="1" t="str">
        <f>IF(Tablas!F3891="","",Tablas!F3891)</f>
        <v/>
      </c>
      <c r="G3893" s="1" t="str">
        <f>IF(Tablas!I3891="","",Tablas!I3891)</f>
        <v/>
      </c>
      <c r="H3893" s="1" t="s">
        <v>911</v>
      </c>
      <c r="I3893" s="39" t="str">
        <f>IF($B3893="","",-SUMIFS(Tabla7[Cantidad],Tabla7[Código del producto],$B3893,Tabla7[Tipo de movimiento],"SALIDA",Tabla7[Mes],I$5))</f>
        <v/>
      </c>
      <c r="J3893" s="39" t="str">
        <f>IF($B3893="","",-SUMIFS(Tabla7[Cantidad],Tabla7[Código del producto],$B3893,Tabla7[Tipo de movimiento],"SALIDA",Tabla7[Mes],J$5))</f>
        <v/>
      </c>
      <c r="K3893" s="39" t="str">
        <f>IF($B3893="","",-SUMIFS(Tabla7[Cantidad],Tabla7[Código del producto],$B3893,Tabla7[Tipo de movimiento],"SALIDA",Tabla7[Mes],K$5))</f>
        <v/>
      </c>
      <c r="L3893" s="39" t="str">
        <f>IF($B3893="","",-SUMIFS(Tabla7[Cantidad],Tabla7[Código del producto],$B3893,Tabla7[Tipo de movimiento],"SALIDA",Tabla7[Mes],L$5))</f>
        <v/>
      </c>
      <c r="M3893" s="39" t="str">
        <f>IF($B3893="","",-SUMIFS(Tabla7[Cantidad],Tabla7[Código del producto],$B3893,Tabla7[Tipo de movimiento],"SALIDA",Tabla7[Mes],M$5))</f>
        <v/>
      </c>
      <c r="N3893" s="39" t="str">
        <f>IF($B3893="","",-SUMIFS(Tabla7[Cantidad],Tabla7[Código del producto],$B3893,Tabla7[Tipo de movimiento],"SALIDA",Tabla7[Mes],N$5))</f>
        <v/>
      </c>
      <c r="O3893" s="39" t="str">
        <f>IF($B3893="","",-SUMIFS(Tabla7[Cantidad],Tabla7[Código del producto],$B3893,Tabla7[Tipo de movimiento],"SALIDA",Tabla7[Mes],O$5))</f>
        <v/>
      </c>
      <c r="P3893" s="39" t="str">
        <f>IF($B3893="","",-SUMIFS(Tabla7[Cantidad],Tabla7[Código del producto],$B3893,Tabla7[Tipo de movimiento],"SALIDA",Tabla7[Mes],P$5))</f>
        <v/>
      </c>
      <c r="Q3893" s="39" t="str">
        <f t="shared" si="180"/>
        <v/>
      </c>
      <c r="R3893" s="51" t="str">
        <f>IF($B3893="","",IFERROR(VLOOKUP($B3893,'ABC rotación'!$C:$G,5,0),"C"))</f>
        <v/>
      </c>
      <c r="S3893" s="41" t="str">
        <f t="shared" si="181"/>
        <v/>
      </c>
      <c r="T3893" s="40" t="str">
        <f t="shared" si="182"/>
        <v/>
      </c>
      <c r="U3893" s="23" t="str">
        <f>IF($B3893="","",VLOOKUP($T3893,Tablas!$X$14:$Y$17,2,1))</f>
        <v/>
      </c>
    </row>
    <row r="3894" spans="2:21" x14ac:dyDescent="0.2">
      <c r="B3894" s="1" t="str">
        <f>IF(Tablas!B3892="","",Tablas!B3892)</f>
        <v/>
      </c>
      <c r="C3894" s="1" t="str">
        <f>IF(Tablas!C3892="","",Tablas!C3892)</f>
        <v/>
      </c>
      <c r="D3894" s="1" t="str">
        <f>IF(Tablas!D3892="","",Tablas!D3892)</f>
        <v/>
      </c>
      <c r="E3894" s="1" t="str">
        <f>IF(Tablas!E3892="","",Tablas!E3892)</f>
        <v/>
      </c>
      <c r="F3894" s="1" t="str">
        <f>IF(Tablas!F3892="","",Tablas!F3892)</f>
        <v/>
      </c>
      <c r="G3894" s="1" t="str">
        <f>IF(Tablas!I3892="","",Tablas!I3892)</f>
        <v/>
      </c>
      <c r="H3894" s="1" t="s">
        <v>911</v>
      </c>
      <c r="I3894" s="39" t="str">
        <f>IF($B3894="","",-SUMIFS(Tabla7[Cantidad],Tabla7[Código del producto],$B3894,Tabla7[Tipo de movimiento],"SALIDA",Tabla7[Mes],I$5))</f>
        <v/>
      </c>
      <c r="J3894" s="39" t="str">
        <f>IF($B3894="","",-SUMIFS(Tabla7[Cantidad],Tabla7[Código del producto],$B3894,Tabla7[Tipo de movimiento],"SALIDA",Tabla7[Mes],J$5))</f>
        <v/>
      </c>
      <c r="K3894" s="39" t="str">
        <f>IF($B3894="","",-SUMIFS(Tabla7[Cantidad],Tabla7[Código del producto],$B3894,Tabla7[Tipo de movimiento],"SALIDA",Tabla7[Mes],K$5))</f>
        <v/>
      </c>
      <c r="L3894" s="39" t="str">
        <f>IF($B3894="","",-SUMIFS(Tabla7[Cantidad],Tabla7[Código del producto],$B3894,Tabla7[Tipo de movimiento],"SALIDA",Tabla7[Mes],L$5))</f>
        <v/>
      </c>
      <c r="M3894" s="39" t="str">
        <f>IF($B3894="","",-SUMIFS(Tabla7[Cantidad],Tabla7[Código del producto],$B3894,Tabla7[Tipo de movimiento],"SALIDA",Tabla7[Mes],M$5))</f>
        <v/>
      </c>
      <c r="N3894" s="39" t="str">
        <f>IF($B3894="","",-SUMIFS(Tabla7[Cantidad],Tabla7[Código del producto],$B3894,Tabla7[Tipo de movimiento],"SALIDA",Tabla7[Mes],N$5))</f>
        <v/>
      </c>
      <c r="O3894" s="39" t="str">
        <f>IF($B3894="","",-SUMIFS(Tabla7[Cantidad],Tabla7[Código del producto],$B3894,Tabla7[Tipo de movimiento],"SALIDA",Tabla7[Mes],O$5))</f>
        <v/>
      </c>
      <c r="P3894" s="39" t="str">
        <f>IF($B3894="","",-SUMIFS(Tabla7[Cantidad],Tabla7[Código del producto],$B3894,Tabla7[Tipo de movimiento],"SALIDA",Tabla7[Mes],P$5))</f>
        <v/>
      </c>
      <c r="Q3894" s="39" t="str">
        <f t="shared" si="180"/>
        <v/>
      </c>
      <c r="R3894" s="51" t="str">
        <f>IF($B3894="","",IFERROR(VLOOKUP($B3894,'ABC rotación'!$C:$G,5,0),"C"))</f>
        <v/>
      </c>
      <c r="S3894" s="41" t="str">
        <f t="shared" si="181"/>
        <v/>
      </c>
      <c r="T3894" s="40" t="str">
        <f t="shared" si="182"/>
        <v/>
      </c>
      <c r="U3894" s="23" t="str">
        <f>IF($B3894="","",VLOOKUP($T3894,Tablas!$X$14:$Y$17,2,1))</f>
        <v/>
      </c>
    </row>
    <row r="3895" spans="2:21" x14ac:dyDescent="0.2">
      <c r="B3895" s="1" t="str">
        <f>IF(Tablas!B3893="","",Tablas!B3893)</f>
        <v/>
      </c>
      <c r="C3895" s="1" t="str">
        <f>IF(Tablas!C3893="","",Tablas!C3893)</f>
        <v/>
      </c>
      <c r="D3895" s="1" t="str">
        <f>IF(Tablas!D3893="","",Tablas!D3893)</f>
        <v/>
      </c>
      <c r="E3895" s="1" t="str">
        <f>IF(Tablas!E3893="","",Tablas!E3893)</f>
        <v/>
      </c>
      <c r="F3895" s="1" t="str">
        <f>IF(Tablas!F3893="","",Tablas!F3893)</f>
        <v/>
      </c>
      <c r="G3895" s="1" t="str">
        <f>IF(Tablas!I3893="","",Tablas!I3893)</f>
        <v/>
      </c>
      <c r="H3895" s="1" t="s">
        <v>911</v>
      </c>
      <c r="I3895" s="39" t="str">
        <f>IF($B3895="","",-SUMIFS(Tabla7[Cantidad],Tabla7[Código del producto],$B3895,Tabla7[Tipo de movimiento],"SALIDA",Tabla7[Mes],I$5))</f>
        <v/>
      </c>
      <c r="J3895" s="39" t="str">
        <f>IF($B3895="","",-SUMIFS(Tabla7[Cantidad],Tabla7[Código del producto],$B3895,Tabla7[Tipo de movimiento],"SALIDA",Tabla7[Mes],J$5))</f>
        <v/>
      </c>
      <c r="K3895" s="39" t="str">
        <f>IF($B3895="","",-SUMIFS(Tabla7[Cantidad],Tabla7[Código del producto],$B3895,Tabla7[Tipo de movimiento],"SALIDA",Tabla7[Mes],K$5))</f>
        <v/>
      </c>
      <c r="L3895" s="39" t="str">
        <f>IF($B3895="","",-SUMIFS(Tabla7[Cantidad],Tabla7[Código del producto],$B3895,Tabla7[Tipo de movimiento],"SALIDA",Tabla7[Mes],L$5))</f>
        <v/>
      </c>
      <c r="M3895" s="39" t="str">
        <f>IF($B3895="","",-SUMIFS(Tabla7[Cantidad],Tabla7[Código del producto],$B3895,Tabla7[Tipo de movimiento],"SALIDA",Tabla7[Mes],M$5))</f>
        <v/>
      </c>
      <c r="N3895" s="39" t="str">
        <f>IF($B3895="","",-SUMIFS(Tabla7[Cantidad],Tabla7[Código del producto],$B3895,Tabla7[Tipo de movimiento],"SALIDA",Tabla7[Mes],N$5))</f>
        <v/>
      </c>
      <c r="O3895" s="39" t="str">
        <f>IF($B3895="","",-SUMIFS(Tabla7[Cantidad],Tabla7[Código del producto],$B3895,Tabla7[Tipo de movimiento],"SALIDA",Tabla7[Mes],O$5))</f>
        <v/>
      </c>
      <c r="P3895" s="39" t="str">
        <f>IF($B3895="","",-SUMIFS(Tabla7[Cantidad],Tabla7[Código del producto],$B3895,Tabla7[Tipo de movimiento],"SALIDA",Tabla7[Mes],P$5))</f>
        <v/>
      </c>
      <c r="Q3895" s="39" t="str">
        <f t="shared" si="180"/>
        <v/>
      </c>
      <c r="R3895" s="51" t="str">
        <f>IF($B3895="","",IFERROR(VLOOKUP($B3895,'ABC rotación'!$C:$G,5,0),"C"))</f>
        <v/>
      </c>
      <c r="S3895" s="41" t="str">
        <f t="shared" si="181"/>
        <v/>
      </c>
      <c r="T3895" s="40" t="str">
        <f t="shared" si="182"/>
        <v/>
      </c>
      <c r="U3895" s="23" t="str">
        <f>IF($B3895="","",VLOOKUP($T3895,Tablas!$X$14:$Y$17,2,1))</f>
        <v/>
      </c>
    </row>
    <row r="3896" spans="2:21" x14ac:dyDescent="0.2">
      <c r="B3896" s="1" t="str">
        <f>IF(Tablas!B3894="","",Tablas!B3894)</f>
        <v/>
      </c>
      <c r="C3896" s="1" t="str">
        <f>IF(Tablas!C3894="","",Tablas!C3894)</f>
        <v/>
      </c>
      <c r="D3896" s="1" t="str">
        <f>IF(Tablas!D3894="","",Tablas!D3894)</f>
        <v/>
      </c>
      <c r="E3896" s="1" t="str">
        <f>IF(Tablas!E3894="","",Tablas!E3894)</f>
        <v/>
      </c>
      <c r="F3896" s="1" t="str">
        <f>IF(Tablas!F3894="","",Tablas!F3894)</f>
        <v/>
      </c>
      <c r="G3896" s="1" t="str">
        <f>IF(Tablas!I3894="","",Tablas!I3894)</f>
        <v/>
      </c>
      <c r="H3896" s="1" t="s">
        <v>911</v>
      </c>
      <c r="I3896" s="39" t="str">
        <f>IF($B3896="","",-SUMIFS(Tabla7[Cantidad],Tabla7[Código del producto],$B3896,Tabla7[Tipo de movimiento],"SALIDA",Tabla7[Mes],I$5))</f>
        <v/>
      </c>
      <c r="J3896" s="39" t="str">
        <f>IF($B3896="","",-SUMIFS(Tabla7[Cantidad],Tabla7[Código del producto],$B3896,Tabla7[Tipo de movimiento],"SALIDA",Tabla7[Mes],J$5))</f>
        <v/>
      </c>
      <c r="K3896" s="39" t="str">
        <f>IF($B3896="","",-SUMIFS(Tabla7[Cantidad],Tabla7[Código del producto],$B3896,Tabla7[Tipo de movimiento],"SALIDA",Tabla7[Mes],K$5))</f>
        <v/>
      </c>
      <c r="L3896" s="39" t="str">
        <f>IF($B3896="","",-SUMIFS(Tabla7[Cantidad],Tabla7[Código del producto],$B3896,Tabla7[Tipo de movimiento],"SALIDA",Tabla7[Mes],L$5))</f>
        <v/>
      </c>
      <c r="M3896" s="39" t="str">
        <f>IF($B3896="","",-SUMIFS(Tabla7[Cantidad],Tabla7[Código del producto],$B3896,Tabla7[Tipo de movimiento],"SALIDA",Tabla7[Mes],M$5))</f>
        <v/>
      </c>
      <c r="N3896" s="39" t="str">
        <f>IF($B3896="","",-SUMIFS(Tabla7[Cantidad],Tabla7[Código del producto],$B3896,Tabla7[Tipo de movimiento],"SALIDA",Tabla7[Mes],N$5))</f>
        <v/>
      </c>
      <c r="O3896" s="39" t="str">
        <f>IF($B3896="","",-SUMIFS(Tabla7[Cantidad],Tabla7[Código del producto],$B3896,Tabla7[Tipo de movimiento],"SALIDA",Tabla7[Mes],O$5))</f>
        <v/>
      </c>
      <c r="P3896" s="39" t="str">
        <f>IF($B3896="","",-SUMIFS(Tabla7[Cantidad],Tabla7[Código del producto],$B3896,Tabla7[Tipo de movimiento],"SALIDA",Tabla7[Mes],P$5))</f>
        <v/>
      </c>
      <c r="Q3896" s="39" t="str">
        <f t="shared" si="180"/>
        <v/>
      </c>
      <c r="R3896" s="51" t="str">
        <f>IF($B3896="","",IFERROR(VLOOKUP($B3896,'ABC rotación'!$C:$G,5,0),"C"))</f>
        <v/>
      </c>
      <c r="S3896" s="41" t="str">
        <f t="shared" si="181"/>
        <v/>
      </c>
      <c r="T3896" s="40" t="str">
        <f t="shared" si="182"/>
        <v/>
      </c>
      <c r="U3896" s="23" t="str">
        <f>IF($B3896="","",VLOOKUP($T3896,Tablas!$X$14:$Y$17,2,1))</f>
        <v/>
      </c>
    </row>
    <row r="3897" spans="2:21" x14ac:dyDescent="0.2">
      <c r="B3897" s="1" t="str">
        <f>IF(Tablas!B3895="","",Tablas!B3895)</f>
        <v/>
      </c>
      <c r="C3897" s="1" t="str">
        <f>IF(Tablas!C3895="","",Tablas!C3895)</f>
        <v/>
      </c>
      <c r="D3897" s="1" t="str">
        <f>IF(Tablas!D3895="","",Tablas!D3895)</f>
        <v/>
      </c>
      <c r="E3897" s="1" t="str">
        <f>IF(Tablas!E3895="","",Tablas!E3895)</f>
        <v/>
      </c>
      <c r="F3897" s="1" t="str">
        <f>IF(Tablas!F3895="","",Tablas!F3895)</f>
        <v/>
      </c>
      <c r="G3897" s="1" t="str">
        <f>IF(Tablas!I3895="","",Tablas!I3895)</f>
        <v/>
      </c>
      <c r="H3897" s="1" t="s">
        <v>911</v>
      </c>
      <c r="I3897" s="39" t="str">
        <f>IF($B3897="","",-SUMIFS(Tabla7[Cantidad],Tabla7[Código del producto],$B3897,Tabla7[Tipo de movimiento],"SALIDA",Tabla7[Mes],I$5))</f>
        <v/>
      </c>
      <c r="J3897" s="39" t="str">
        <f>IF($B3897="","",-SUMIFS(Tabla7[Cantidad],Tabla7[Código del producto],$B3897,Tabla7[Tipo de movimiento],"SALIDA",Tabla7[Mes],J$5))</f>
        <v/>
      </c>
      <c r="K3897" s="39" t="str">
        <f>IF($B3897="","",-SUMIFS(Tabla7[Cantidad],Tabla7[Código del producto],$B3897,Tabla7[Tipo de movimiento],"SALIDA",Tabla7[Mes],K$5))</f>
        <v/>
      </c>
      <c r="L3897" s="39" t="str">
        <f>IF($B3897="","",-SUMIFS(Tabla7[Cantidad],Tabla7[Código del producto],$B3897,Tabla7[Tipo de movimiento],"SALIDA",Tabla7[Mes],L$5))</f>
        <v/>
      </c>
      <c r="M3897" s="39" t="str">
        <f>IF($B3897="","",-SUMIFS(Tabla7[Cantidad],Tabla7[Código del producto],$B3897,Tabla7[Tipo de movimiento],"SALIDA",Tabla7[Mes],M$5))</f>
        <v/>
      </c>
      <c r="N3897" s="39" t="str">
        <f>IF($B3897="","",-SUMIFS(Tabla7[Cantidad],Tabla7[Código del producto],$B3897,Tabla7[Tipo de movimiento],"SALIDA",Tabla7[Mes],N$5))</f>
        <v/>
      </c>
      <c r="O3897" s="39" t="str">
        <f>IF($B3897="","",-SUMIFS(Tabla7[Cantidad],Tabla7[Código del producto],$B3897,Tabla7[Tipo de movimiento],"SALIDA",Tabla7[Mes],O$5))</f>
        <v/>
      </c>
      <c r="P3897" s="39" t="str">
        <f>IF($B3897="","",-SUMIFS(Tabla7[Cantidad],Tabla7[Código del producto],$B3897,Tabla7[Tipo de movimiento],"SALIDA",Tabla7[Mes],P$5))</f>
        <v/>
      </c>
      <c r="Q3897" s="39" t="str">
        <f t="shared" si="180"/>
        <v/>
      </c>
      <c r="R3897" s="51" t="str">
        <f>IF($B3897="","",IFERROR(VLOOKUP($B3897,'ABC rotación'!$C:$G,5,0),"C"))</f>
        <v/>
      </c>
      <c r="S3897" s="41" t="str">
        <f t="shared" si="181"/>
        <v/>
      </c>
      <c r="T3897" s="40" t="str">
        <f t="shared" si="182"/>
        <v/>
      </c>
      <c r="U3897" s="23" t="str">
        <f>IF($B3897="","",VLOOKUP($T3897,Tablas!$X$14:$Y$17,2,1))</f>
        <v/>
      </c>
    </row>
    <row r="3898" spans="2:21" x14ac:dyDescent="0.2">
      <c r="B3898" s="1" t="str">
        <f>IF(Tablas!B3896="","",Tablas!B3896)</f>
        <v/>
      </c>
      <c r="C3898" s="1" t="str">
        <f>IF(Tablas!C3896="","",Tablas!C3896)</f>
        <v/>
      </c>
      <c r="D3898" s="1" t="str">
        <f>IF(Tablas!D3896="","",Tablas!D3896)</f>
        <v/>
      </c>
      <c r="E3898" s="1" t="str">
        <f>IF(Tablas!E3896="","",Tablas!E3896)</f>
        <v/>
      </c>
      <c r="F3898" s="1" t="str">
        <f>IF(Tablas!F3896="","",Tablas!F3896)</f>
        <v/>
      </c>
      <c r="G3898" s="1" t="str">
        <f>IF(Tablas!I3896="","",Tablas!I3896)</f>
        <v/>
      </c>
      <c r="H3898" s="1" t="s">
        <v>911</v>
      </c>
      <c r="I3898" s="39" t="str">
        <f>IF($B3898="","",-SUMIFS(Tabla7[Cantidad],Tabla7[Código del producto],$B3898,Tabla7[Tipo de movimiento],"SALIDA",Tabla7[Mes],I$5))</f>
        <v/>
      </c>
      <c r="J3898" s="39" t="str">
        <f>IF($B3898="","",-SUMIFS(Tabla7[Cantidad],Tabla7[Código del producto],$B3898,Tabla7[Tipo de movimiento],"SALIDA",Tabla7[Mes],J$5))</f>
        <v/>
      </c>
      <c r="K3898" s="39" t="str">
        <f>IF($B3898="","",-SUMIFS(Tabla7[Cantidad],Tabla7[Código del producto],$B3898,Tabla7[Tipo de movimiento],"SALIDA",Tabla7[Mes],K$5))</f>
        <v/>
      </c>
      <c r="L3898" s="39" t="str">
        <f>IF($B3898="","",-SUMIFS(Tabla7[Cantidad],Tabla7[Código del producto],$B3898,Tabla7[Tipo de movimiento],"SALIDA",Tabla7[Mes],L$5))</f>
        <v/>
      </c>
      <c r="M3898" s="39" t="str">
        <f>IF($B3898="","",-SUMIFS(Tabla7[Cantidad],Tabla7[Código del producto],$B3898,Tabla7[Tipo de movimiento],"SALIDA",Tabla7[Mes],M$5))</f>
        <v/>
      </c>
      <c r="N3898" s="39" t="str">
        <f>IF($B3898="","",-SUMIFS(Tabla7[Cantidad],Tabla7[Código del producto],$B3898,Tabla7[Tipo de movimiento],"SALIDA",Tabla7[Mes],N$5))</f>
        <v/>
      </c>
      <c r="O3898" s="39" t="str">
        <f>IF($B3898="","",-SUMIFS(Tabla7[Cantidad],Tabla7[Código del producto],$B3898,Tabla7[Tipo de movimiento],"SALIDA",Tabla7[Mes],O$5))</f>
        <v/>
      </c>
      <c r="P3898" s="39" t="str">
        <f>IF($B3898="","",-SUMIFS(Tabla7[Cantidad],Tabla7[Código del producto],$B3898,Tabla7[Tipo de movimiento],"SALIDA",Tabla7[Mes],P$5))</f>
        <v/>
      </c>
      <c r="Q3898" s="39" t="str">
        <f t="shared" si="180"/>
        <v/>
      </c>
      <c r="R3898" s="51" t="str">
        <f>IF($B3898="","",IFERROR(VLOOKUP($B3898,'ABC rotación'!$C:$G,5,0),"C"))</f>
        <v/>
      </c>
      <c r="S3898" s="41" t="str">
        <f t="shared" si="181"/>
        <v/>
      </c>
      <c r="T3898" s="40" t="str">
        <f t="shared" si="182"/>
        <v/>
      </c>
      <c r="U3898" s="23" t="str">
        <f>IF($B3898="","",VLOOKUP($T3898,Tablas!$X$14:$Y$17,2,1))</f>
        <v/>
      </c>
    </row>
    <row r="3899" spans="2:21" x14ac:dyDescent="0.2">
      <c r="B3899" s="1" t="str">
        <f>IF(Tablas!B3897="","",Tablas!B3897)</f>
        <v/>
      </c>
      <c r="C3899" s="1" t="str">
        <f>IF(Tablas!C3897="","",Tablas!C3897)</f>
        <v/>
      </c>
      <c r="D3899" s="1" t="str">
        <f>IF(Tablas!D3897="","",Tablas!D3897)</f>
        <v/>
      </c>
      <c r="E3899" s="1" t="str">
        <f>IF(Tablas!E3897="","",Tablas!E3897)</f>
        <v/>
      </c>
      <c r="F3899" s="1" t="str">
        <f>IF(Tablas!F3897="","",Tablas!F3897)</f>
        <v/>
      </c>
      <c r="G3899" s="1" t="str">
        <f>IF(Tablas!I3897="","",Tablas!I3897)</f>
        <v/>
      </c>
      <c r="H3899" s="1" t="s">
        <v>911</v>
      </c>
      <c r="I3899" s="39" t="str">
        <f>IF($B3899="","",-SUMIFS(Tabla7[Cantidad],Tabla7[Código del producto],$B3899,Tabla7[Tipo de movimiento],"SALIDA",Tabla7[Mes],I$5))</f>
        <v/>
      </c>
      <c r="J3899" s="39" t="str">
        <f>IF($B3899="","",-SUMIFS(Tabla7[Cantidad],Tabla7[Código del producto],$B3899,Tabla7[Tipo de movimiento],"SALIDA",Tabla7[Mes],J$5))</f>
        <v/>
      </c>
      <c r="K3899" s="39" t="str">
        <f>IF($B3899="","",-SUMIFS(Tabla7[Cantidad],Tabla7[Código del producto],$B3899,Tabla7[Tipo de movimiento],"SALIDA",Tabla7[Mes],K$5))</f>
        <v/>
      </c>
      <c r="L3899" s="39" t="str">
        <f>IF($B3899="","",-SUMIFS(Tabla7[Cantidad],Tabla7[Código del producto],$B3899,Tabla7[Tipo de movimiento],"SALIDA",Tabla7[Mes],L$5))</f>
        <v/>
      </c>
      <c r="M3899" s="39" t="str">
        <f>IF($B3899="","",-SUMIFS(Tabla7[Cantidad],Tabla7[Código del producto],$B3899,Tabla7[Tipo de movimiento],"SALIDA",Tabla7[Mes],M$5))</f>
        <v/>
      </c>
      <c r="N3899" s="39" t="str">
        <f>IF($B3899="","",-SUMIFS(Tabla7[Cantidad],Tabla7[Código del producto],$B3899,Tabla7[Tipo de movimiento],"SALIDA",Tabla7[Mes],N$5))</f>
        <v/>
      </c>
      <c r="O3899" s="39" t="str">
        <f>IF($B3899="","",-SUMIFS(Tabla7[Cantidad],Tabla7[Código del producto],$B3899,Tabla7[Tipo de movimiento],"SALIDA",Tabla7[Mes],O$5))</f>
        <v/>
      </c>
      <c r="P3899" s="39" t="str">
        <f>IF($B3899="","",-SUMIFS(Tabla7[Cantidad],Tabla7[Código del producto],$B3899,Tabla7[Tipo de movimiento],"SALIDA",Tabla7[Mes],P$5))</f>
        <v/>
      </c>
      <c r="Q3899" s="39" t="str">
        <f t="shared" si="180"/>
        <v/>
      </c>
      <c r="R3899" s="51" t="str">
        <f>IF($B3899="","",IFERROR(VLOOKUP($B3899,'ABC rotación'!$C:$G,5,0),"C"))</f>
        <v/>
      </c>
      <c r="S3899" s="41" t="str">
        <f t="shared" si="181"/>
        <v/>
      </c>
      <c r="T3899" s="40" t="str">
        <f t="shared" si="182"/>
        <v/>
      </c>
      <c r="U3899" s="23" t="str">
        <f>IF($B3899="","",VLOOKUP($T3899,Tablas!$X$14:$Y$17,2,1))</f>
        <v/>
      </c>
    </row>
    <row r="3900" spans="2:21" x14ac:dyDescent="0.2">
      <c r="B3900" s="1" t="str">
        <f>IF(Tablas!B3898="","",Tablas!B3898)</f>
        <v/>
      </c>
      <c r="C3900" s="1" t="str">
        <f>IF(Tablas!C3898="","",Tablas!C3898)</f>
        <v/>
      </c>
      <c r="D3900" s="1" t="str">
        <f>IF(Tablas!D3898="","",Tablas!D3898)</f>
        <v/>
      </c>
      <c r="E3900" s="1" t="str">
        <f>IF(Tablas!E3898="","",Tablas!E3898)</f>
        <v/>
      </c>
      <c r="F3900" s="1" t="str">
        <f>IF(Tablas!F3898="","",Tablas!F3898)</f>
        <v/>
      </c>
      <c r="G3900" s="1" t="str">
        <f>IF(Tablas!I3898="","",Tablas!I3898)</f>
        <v/>
      </c>
      <c r="H3900" s="1" t="s">
        <v>911</v>
      </c>
      <c r="I3900" s="39" t="str">
        <f>IF($B3900="","",-SUMIFS(Tabla7[Cantidad],Tabla7[Código del producto],$B3900,Tabla7[Tipo de movimiento],"SALIDA",Tabla7[Mes],I$5))</f>
        <v/>
      </c>
      <c r="J3900" s="39" t="str">
        <f>IF($B3900="","",-SUMIFS(Tabla7[Cantidad],Tabla7[Código del producto],$B3900,Tabla7[Tipo de movimiento],"SALIDA",Tabla7[Mes],J$5))</f>
        <v/>
      </c>
      <c r="K3900" s="39" t="str">
        <f>IF($B3900="","",-SUMIFS(Tabla7[Cantidad],Tabla7[Código del producto],$B3900,Tabla7[Tipo de movimiento],"SALIDA",Tabla7[Mes],K$5))</f>
        <v/>
      </c>
      <c r="L3900" s="39" t="str">
        <f>IF($B3900="","",-SUMIFS(Tabla7[Cantidad],Tabla7[Código del producto],$B3900,Tabla7[Tipo de movimiento],"SALIDA",Tabla7[Mes],L$5))</f>
        <v/>
      </c>
      <c r="M3900" s="39" t="str">
        <f>IF($B3900="","",-SUMIFS(Tabla7[Cantidad],Tabla7[Código del producto],$B3900,Tabla7[Tipo de movimiento],"SALIDA",Tabla7[Mes],M$5))</f>
        <v/>
      </c>
      <c r="N3900" s="39" t="str">
        <f>IF($B3900="","",-SUMIFS(Tabla7[Cantidad],Tabla7[Código del producto],$B3900,Tabla7[Tipo de movimiento],"SALIDA",Tabla7[Mes],N$5))</f>
        <v/>
      </c>
      <c r="O3900" s="39" t="str">
        <f>IF($B3900="","",-SUMIFS(Tabla7[Cantidad],Tabla7[Código del producto],$B3900,Tabla7[Tipo de movimiento],"SALIDA",Tabla7[Mes],O$5))</f>
        <v/>
      </c>
      <c r="P3900" s="39" t="str">
        <f>IF($B3900="","",-SUMIFS(Tabla7[Cantidad],Tabla7[Código del producto],$B3900,Tabla7[Tipo de movimiento],"SALIDA",Tabla7[Mes],P$5))</f>
        <v/>
      </c>
      <c r="Q3900" s="39" t="str">
        <f t="shared" si="180"/>
        <v/>
      </c>
      <c r="R3900" s="51" t="str">
        <f>IF($B3900="","",IFERROR(VLOOKUP($B3900,'ABC rotación'!$C:$G,5,0),"C"))</f>
        <v/>
      </c>
      <c r="S3900" s="41" t="str">
        <f t="shared" si="181"/>
        <v/>
      </c>
      <c r="T3900" s="40" t="str">
        <f t="shared" si="182"/>
        <v/>
      </c>
      <c r="U3900" s="23" t="str">
        <f>IF($B3900="","",VLOOKUP($T3900,Tablas!$X$14:$Y$17,2,1))</f>
        <v/>
      </c>
    </row>
    <row r="3901" spans="2:21" x14ac:dyDescent="0.2">
      <c r="B3901" s="1" t="str">
        <f>IF(Tablas!B3899="","",Tablas!B3899)</f>
        <v/>
      </c>
      <c r="C3901" s="1" t="str">
        <f>IF(Tablas!C3899="","",Tablas!C3899)</f>
        <v/>
      </c>
      <c r="D3901" s="1" t="str">
        <f>IF(Tablas!D3899="","",Tablas!D3899)</f>
        <v/>
      </c>
      <c r="E3901" s="1" t="str">
        <f>IF(Tablas!E3899="","",Tablas!E3899)</f>
        <v/>
      </c>
      <c r="F3901" s="1" t="str">
        <f>IF(Tablas!F3899="","",Tablas!F3899)</f>
        <v/>
      </c>
      <c r="G3901" s="1" t="str">
        <f>IF(Tablas!I3899="","",Tablas!I3899)</f>
        <v/>
      </c>
      <c r="H3901" s="1" t="s">
        <v>911</v>
      </c>
      <c r="I3901" s="39" t="str">
        <f>IF($B3901="","",-SUMIFS(Tabla7[Cantidad],Tabla7[Código del producto],$B3901,Tabla7[Tipo de movimiento],"SALIDA",Tabla7[Mes],I$5))</f>
        <v/>
      </c>
      <c r="J3901" s="39" t="str">
        <f>IF($B3901="","",-SUMIFS(Tabla7[Cantidad],Tabla7[Código del producto],$B3901,Tabla7[Tipo de movimiento],"SALIDA",Tabla7[Mes],J$5))</f>
        <v/>
      </c>
      <c r="K3901" s="39" t="str">
        <f>IF($B3901="","",-SUMIFS(Tabla7[Cantidad],Tabla7[Código del producto],$B3901,Tabla7[Tipo de movimiento],"SALIDA",Tabla7[Mes],K$5))</f>
        <v/>
      </c>
      <c r="L3901" s="39" t="str">
        <f>IF($B3901="","",-SUMIFS(Tabla7[Cantidad],Tabla7[Código del producto],$B3901,Tabla7[Tipo de movimiento],"SALIDA",Tabla7[Mes],L$5))</f>
        <v/>
      </c>
      <c r="M3901" s="39" t="str">
        <f>IF($B3901="","",-SUMIFS(Tabla7[Cantidad],Tabla7[Código del producto],$B3901,Tabla7[Tipo de movimiento],"SALIDA",Tabla7[Mes],M$5))</f>
        <v/>
      </c>
      <c r="N3901" s="39" t="str">
        <f>IF($B3901="","",-SUMIFS(Tabla7[Cantidad],Tabla7[Código del producto],$B3901,Tabla7[Tipo de movimiento],"SALIDA",Tabla7[Mes],N$5))</f>
        <v/>
      </c>
      <c r="O3901" s="39" t="str">
        <f>IF($B3901="","",-SUMIFS(Tabla7[Cantidad],Tabla7[Código del producto],$B3901,Tabla7[Tipo de movimiento],"SALIDA",Tabla7[Mes],O$5))</f>
        <v/>
      </c>
      <c r="P3901" s="39" t="str">
        <f>IF($B3901="","",-SUMIFS(Tabla7[Cantidad],Tabla7[Código del producto],$B3901,Tabla7[Tipo de movimiento],"SALIDA",Tabla7[Mes],P$5))</f>
        <v/>
      </c>
      <c r="Q3901" s="39" t="str">
        <f t="shared" si="180"/>
        <v/>
      </c>
      <c r="R3901" s="51" t="str">
        <f>IF($B3901="","",IFERROR(VLOOKUP($B3901,'ABC rotación'!$C:$G,5,0),"C"))</f>
        <v/>
      </c>
      <c r="S3901" s="41" t="str">
        <f t="shared" si="181"/>
        <v/>
      </c>
      <c r="T3901" s="40" t="str">
        <f t="shared" si="182"/>
        <v/>
      </c>
      <c r="U3901" s="23" t="str">
        <f>IF($B3901="","",VLOOKUP($T3901,Tablas!$X$14:$Y$17,2,1))</f>
        <v/>
      </c>
    </row>
    <row r="3902" spans="2:21" x14ac:dyDescent="0.2">
      <c r="B3902" s="1" t="str">
        <f>IF(Tablas!B3900="","",Tablas!B3900)</f>
        <v/>
      </c>
      <c r="C3902" s="1" t="str">
        <f>IF(Tablas!C3900="","",Tablas!C3900)</f>
        <v/>
      </c>
      <c r="D3902" s="1" t="str">
        <f>IF(Tablas!D3900="","",Tablas!D3900)</f>
        <v/>
      </c>
      <c r="E3902" s="1" t="str">
        <f>IF(Tablas!E3900="","",Tablas!E3900)</f>
        <v/>
      </c>
      <c r="F3902" s="1" t="str">
        <f>IF(Tablas!F3900="","",Tablas!F3900)</f>
        <v/>
      </c>
      <c r="G3902" s="1" t="str">
        <f>IF(Tablas!I3900="","",Tablas!I3900)</f>
        <v/>
      </c>
      <c r="H3902" s="1" t="s">
        <v>911</v>
      </c>
      <c r="I3902" s="39" t="str">
        <f>IF($B3902="","",-SUMIFS(Tabla7[Cantidad],Tabla7[Código del producto],$B3902,Tabla7[Tipo de movimiento],"SALIDA",Tabla7[Mes],I$5))</f>
        <v/>
      </c>
      <c r="J3902" s="39" t="str">
        <f>IF($B3902="","",-SUMIFS(Tabla7[Cantidad],Tabla7[Código del producto],$B3902,Tabla7[Tipo de movimiento],"SALIDA",Tabla7[Mes],J$5))</f>
        <v/>
      </c>
      <c r="K3902" s="39" t="str">
        <f>IF($B3902="","",-SUMIFS(Tabla7[Cantidad],Tabla7[Código del producto],$B3902,Tabla7[Tipo de movimiento],"SALIDA",Tabla7[Mes],K$5))</f>
        <v/>
      </c>
      <c r="L3902" s="39" t="str">
        <f>IF($B3902="","",-SUMIFS(Tabla7[Cantidad],Tabla7[Código del producto],$B3902,Tabla7[Tipo de movimiento],"SALIDA",Tabla7[Mes],L$5))</f>
        <v/>
      </c>
      <c r="M3902" s="39" t="str">
        <f>IF($B3902="","",-SUMIFS(Tabla7[Cantidad],Tabla7[Código del producto],$B3902,Tabla7[Tipo de movimiento],"SALIDA",Tabla7[Mes],M$5))</f>
        <v/>
      </c>
      <c r="N3902" s="39" t="str">
        <f>IF($B3902="","",-SUMIFS(Tabla7[Cantidad],Tabla7[Código del producto],$B3902,Tabla7[Tipo de movimiento],"SALIDA",Tabla7[Mes],N$5))</f>
        <v/>
      </c>
      <c r="O3902" s="39" t="str">
        <f>IF($B3902="","",-SUMIFS(Tabla7[Cantidad],Tabla7[Código del producto],$B3902,Tabla7[Tipo de movimiento],"SALIDA",Tabla7[Mes],O$5))</f>
        <v/>
      </c>
      <c r="P3902" s="39" t="str">
        <f>IF($B3902="","",-SUMIFS(Tabla7[Cantidad],Tabla7[Código del producto],$B3902,Tabla7[Tipo de movimiento],"SALIDA",Tabla7[Mes],P$5))</f>
        <v/>
      </c>
      <c r="Q3902" s="39" t="str">
        <f t="shared" si="180"/>
        <v/>
      </c>
      <c r="R3902" s="51" t="str">
        <f>IF($B3902="","",IFERROR(VLOOKUP($B3902,'ABC rotación'!$C:$G,5,0),"C"))</f>
        <v/>
      </c>
      <c r="S3902" s="41" t="str">
        <f t="shared" si="181"/>
        <v/>
      </c>
      <c r="T3902" s="40" t="str">
        <f t="shared" si="182"/>
        <v/>
      </c>
      <c r="U3902" s="23" t="str">
        <f>IF($B3902="","",VLOOKUP($T3902,Tablas!$X$14:$Y$17,2,1))</f>
        <v/>
      </c>
    </row>
    <row r="3903" spans="2:21" x14ac:dyDescent="0.2">
      <c r="B3903" s="1" t="str">
        <f>IF(Tablas!B3901="","",Tablas!B3901)</f>
        <v/>
      </c>
      <c r="C3903" s="1" t="str">
        <f>IF(Tablas!C3901="","",Tablas!C3901)</f>
        <v/>
      </c>
      <c r="D3903" s="1" t="str">
        <f>IF(Tablas!D3901="","",Tablas!D3901)</f>
        <v/>
      </c>
      <c r="E3903" s="1" t="str">
        <f>IF(Tablas!E3901="","",Tablas!E3901)</f>
        <v/>
      </c>
      <c r="F3903" s="1" t="str">
        <f>IF(Tablas!F3901="","",Tablas!F3901)</f>
        <v/>
      </c>
      <c r="G3903" s="1" t="str">
        <f>IF(Tablas!I3901="","",Tablas!I3901)</f>
        <v/>
      </c>
      <c r="H3903" s="1" t="s">
        <v>911</v>
      </c>
      <c r="I3903" s="39" t="str">
        <f>IF($B3903="","",-SUMIFS(Tabla7[Cantidad],Tabla7[Código del producto],$B3903,Tabla7[Tipo de movimiento],"SALIDA",Tabla7[Mes],I$5))</f>
        <v/>
      </c>
      <c r="J3903" s="39" t="str">
        <f>IF($B3903="","",-SUMIFS(Tabla7[Cantidad],Tabla7[Código del producto],$B3903,Tabla7[Tipo de movimiento],"SALIDA",Tabla7[Mes],J$5))</f>
        <v/>
      </c>
      <c r="K3903" s="39" t="str">
        <f>IF($B3903="","",-SUMIFS(Tabla7[Cantidad],Tabla7[Código del producto],$B3903,Tabla7[Tipo de movimiento],"SALIDA",Tabla7[Mes],K$5))</f>
        <v/>
      </c>
      <c r="L3903" s="39" t="str">
        <f>IF($B3903="","",-SUMIFS(Tabla7[Cantidad],Tabla7[Código del producto],$B3903,Tabla7[Tipo de movimiento],"SALIDA",Tabla7[Mes],L$5))</f>
        <v/>
      </c>
      <c r="M3903" s="39" t="str">
        <f>IF($B3903="","",-SUMIFS(Tabla7[Cantidad],Tabla7[Código del producto],$B3903,Tabla7[Tipo de movimiento],"SALIDA",Tabla7[Mes],M$5))</f>
        <v/>
      </c>
      <c r="N3903" s="39" t="str">
        <f>IF($B3903="","",-SUMIFS(Tabla7[Cantidad],Tabla7[Código del producto],$B3903,Tabla7[Tipo de movimiento],"SALIDA",Tabla7[Mes],N$5))</f>
        <v/>
      </c>
      <c r="O3903" s="39" t="str">
        <f>IF($B3903="","",-SUMIFS(Tabla7[Cantidad],Tabla7[Código del producto],$B3903,Tabla7[Tipo de movimiento],"SALIDA",Tabla7[Mes],O$5))</f>
        <v/>
      </c>
      <c r="P3903" s="39" t="str">
        <f>IF($B3903="","",-SUMIFS(Tabla7[Cantidad],Tabla7[Código del producto],$B3903,Tabla7[Tipo de movimiento],"SALIDA",Tabla7[Mes],P$5))</f>
        <v/>
      </c>
      <c r="Q3903" s="39" t="str">
        <f t="shared" si="180"/>
        <v/>
      </c>
      <c r="R3903" s="51" t="str">
        <f>IF($B3903="","",IFERROR(VLOOKUP($B3903,'ABC rotación'!$C:$G,5,0),"C"))</f>
        <v/>
      </c>
      <c r="S3903" s="41" t="str">
        <f t="shared" si="181"/>
        <v/>
      </c>
      <c r="T3903" s="40" t="str">
        <f t="shared" si="182"/>
        <v/>
      </c>
      <c r="U3903" s="23" t="str">
        <f>IF($B3903="","",VLOOKUP($T3903,Tablas!$X$14:$Y$17,2,1))</f>
        <v/>
      </c>
    </row>
    <row r="3904" spans="2:21" x14ac:dyDescent="0.2">
      <c r="B3904" s="1" t="str">
        <f>IF(Tablas!B3902="","",Tablas!B3902)</f>
        <v/>
      </c>
      <c r="C3904" s="1" t="str">
        <f>IF(Tablas!C3902="","",Tablas!C3902)</f>
        <v/>
      </c>
      <c r="D3904" s="1" t="str">
        <f>IF(Tablas!D3902="","",Tablas!D3902)</f>
        <v/>
      </c>
      <c r="E3904" s="1" t="str">
        <f>IF(Tablas!E3902="","",Tablas!E3902)</f>
        <v/>
      </c>
      <c r="F3904" s="1" t="str">
        <f>IF(Tablas!F3902="","",Tablas!F3902)</f>
        <v/>
      </c>
      <c r="G3904" s="1" t="str">
        <f>IF(Tablas!I3902="","",Tablas!I3902)</f>
        <v/>
      </c>
      <c r="H3904" s="1" t="s">
        <v>911</v>
      </c>
      <c r="I3904" s="39" t="str">
        <f>IF($B3904="","",-SUMIFS(Tabla7[Cantidad],Tabla7[Código del producto],$B3904,Tabla7[Tipo de movimiento],"SALIDA",Tabla7[Mes],I$5))</f>
        <v/>
      </c>
      <c r="J3904" s="39" t="str">
        <f>IF($B3904="","",-SUMIFS(Tabla7[Cantidad],Tabla7[Código del producto],$B3904,Tabla7[Tipo de movimiento],"SALIDA",Tabla7[Mes],J$5))</f>
        <v/>
      </c>
      <c r="K3904" s="39" t="str">
        <f>IF($B3904="","",-SUMIFS(Tabla7[Cantidad],Tabla7[Código del producto],$B3904,Tabla7[Tipo de movimiento],"SALIDA",Tabla7[Mes],K$5))</f>
        <v/>
      </c>
      <c r="L3904" s="39" t="str">
        <f>IF($B3904="","",-SUMIFS(Tabla7[Cantidad],Tabla7[Código del producto],$B3904,Tabla7[Tipo de movimiento],"SALIDA",Tabla7[Mes],L$5))</f>
        <v/>
      </c>
      <c r="M3904" s="39" t="str">
        <f>IF($B3904="","",-SUMIFS(Tabla7[Cantidad],Tabla7[Código del producto],$B3904,Tabla7[Tipo de movimiento],"SALIDA",Tabla7[Mes],M$5))</f>
        <v/>
      </c>
      <c r="N3904" s="39" t="str">
        <f>IF($B3904="","",-SUMIFS(Tabla7[Cantidad],Tabla7[Código del producto],$B3904,Tabla7[Tipo de movimiento],"SALIDA",Tabla7[Mes],N$5))</f>
        <v/>
      </c>
      <c r="O3904" s="39" t="str">
        <f>IF($B3904="","",-SUMIFS(Tabla7[Cantidad],Tabla7[Código del producto],$B3904,Tabla7[Tipo de movimiento],"SALIDA",Tabla7[Mes],O$5))</f>
        <v/>
      </c>
      <c r="P3904" s="39" t="str">
        <f>IF($B3904="","",-SUMIFS(Tabla7[Cantidad],Tabla7[Código del producto],$B3904,Tabla7[Tipo de movimiento],"SALIDA",Tabla7[Mes],P$5))</f>
        <v/>
      </c>
      <c r="Q3904" s="39" t="str">
        <f t="shared" si="180"/>
        <v/>
      </c>
      <c r="R3904" s="51" t="str">
        <f>IF($B3904="","",IFERROR(VLOOKUP($B3904,'ABC rotación'!$C:$G,5,0),"C"))</f>
        <v/>
      </c>
      <c r="S3904" s="41" t="str">
        <f t="shared" si="181"/>
        <v/>
      </c>
      <c r="T3904" s="40" t="str">
        <f t="shared" si="182"/>
        <v/>
      </c>
      <c r="U3904" s="23" t="str">
        <f>IF($B3904="","",VLOOKUP($T3904,Tablas!$X$14:$Y$17,2,1))</f>
        <v/>
      </c>
    </row>
    <row r="3905" spans="2:21" x14ac:dyDescent="0.2">
      <c r="B3905" s="1" t="str">
        <f>IF(Tablas!B3903="","",Tablas!B3903)</f>
        <v/>
      </c>
      <c r="C3905" s="1" t="str">
        <f>IF(Tablas!C3903="","",Tablas!C3903)</f>
        <v/>
      </c>
      <c r="D3905" s="1" t="str">
        <f>IF(Tablas!D3903="","",Tablas!D3903)</f>
        <v/>
      </c>
      <c r="E3905" s="1" t="str">
        <f>IF(Tablas!E3903="","",Tablas!E3903)</f>
        <v/>
      </c>
      <c r="F3905" s="1" t="str">
        <f>IF(Tablas!F3903="","",Tablas!F3903)</f>
        <v/>
      </c>
      <c r="G3905" s="1" t="str">
        <f>IF(Tablas!I3903="","",Tablas!I3903)</f>
        <v/>
      </c>
      <c r="H3905" s="1" t="s">
        <v>911</v>
      </c>
      <c r="I3905" s="39" t="str">
        <f>IF($B3905="","",-SUMIFS(Tabla7[Cantidad],Tabla7[Código del producto],$B3905,Tabla7[Tipo de movimiento],"SALIDA",Tabla7[Mes],I$5))</f>
        <v/>
      </c>
      <c r="J3905" s="39" t="str">
        <f>IF($B3905="","",-SUMIFS(Tabla7[Cantidad],Tabla7[Código del producto],$B3905,Tabla7[Tipo de movimiento],"SALIDA",Tabla7[Mes],J$5))</f>
        <v/>
      </c>
      <c r="K3905" s="39" t="str">
        <f>IF($B3905="","",-SUMIFS(Tabla7[Cantidad],Tabla7[Código del producto],$B3905,Tabla7[Tipo de movimiento],"SALIDA",Tabla7[Mes],K$5))</f>
        <v/>
      </c>
      <c r="L3905" s="39" t="str">
        <f>IF($B3905="","",-SUMIFS(Tabla7[Cantidad],Tabla7[Código del producto],$B3905,Tabla7[Tipo de movimiento],"SALIDA",Tabla7[Mes],L$5))</f>
        <v/>
      </c>
      <c r="M3905" s="39" t="str">
        <f>IF($B3905="","",-SUMIFS(Tabla7[Cantidad],Tabla7[Código del producto],$B3905,Tabla7[Tipo de movimiento],"SALIDA",Tabla7[Mes],M$5))</f>
        <v/>
      </c>
      <c r="N3905" s="39" t="str">
        <f>IF($B3905="","",-SUMIFS(Tabla7[Cantidad],Tabla7[Código del producto],$B3905,Tabla7[Tipo de movimiento],"SALIDA",Tabla7[Mes],N$5))</f>
        <v/>
      </c>
      <c r="O3905" s="39" t="str">
        <f>IF($B3905="","",-SUMIFS(Tabla7[Cantidad],Tabla7[Código del producto],$B3905,Tabla7[Tipo de movimiento],"SALIDA",Tabla7[Mes],O$5))</f>
        <v/>
      </c>
      <c r="P3905" s="39" t="str">
        <f>IF($B3905="","",-SUMIFS(Tabla7[Cantidad],Tabla7[Código del producto],$B3905,Tabla7[Tipo de movimiento],"SALIDA",Tabla7[Mes],P$5))</f>
        <v/>
      </c>
      <c r="Q3905" s="39" t="str">
        <f t="shared" si="180"/>
        <v/>
      </c>
      <c r="R3905" s="51" t="str">
        <f>IF($B3905="","",IFERROR(VLOOKUP($B3905,'ABC rotación'!$C:$G,5,0),"C"))</f>
        <v/>
      </c>
      <c r="S3905" s="41" t="str">
        <f t="shared" si="181"/>
        <v/>
      </c>
      <c r="T3905" s="40" t="str">
        <f t="shared" si="182"/>
        <v/>
      </c>
      <c r="U3905" s="23" t="str">
        <f>IF($B3905="","",VLOOKUP($T3905,Tablas!$X$14:$Y$17,2,1))</f>
        <v/>
      </c>
    </row>
    <row r="3906" spans="2:21" x14ac:dyDescent="0.2">
      <c r="B3906" s="1" t="str">
        <f>IF(Tablas!B3904="","",Tablas!B3904)</f>
        <v/>
      </c>
      <c r="C3906" s="1" t="str">
        <f>IF(Tablas!C3904="","",Tablas!C3904)</f>
        <v/>
      </c>
      <c r="D3906" s="1" t="str">
        <f>IF(Tablas!D3904="","",Tablas!D3904)</f>
        <v/>
      </c>
      <c r="E3906" s="1" t="str">
        <f>IF(Tablas!E3904="","",Tablas!E3904)</f>
        <v/>
      </c>
      <c r="F3906" s="1" t="str">
        <f>IF(Tablas!F3904="","",Tablas!F3904)</f>
        <v/>
      </c>
      <c r="G3906" s="1" t="str">
        <f>IF(Tablas!I3904="","",Tablas!I3904)</f>
        <v/>
      </c>
      <c r="H3906" s="1" t="s">
        <v>911</v>
      </c>
      <c r="I3906" s="39" t="str">
        <f>IF($B3906="","",-SUMIFS(Tabla7[Cantidad],Tabla7[Código del producto],$B3906,Tabla7[Tipo de movimiento],"SALIDA",Tabla7[Mes],I$5))</f>
        <v/>
      </c>
      <c r="J3906" s="39" t="str">
        <f>IF($B3906="","",-SUMIFS(Tabla7[Cantidad],Tabla7[Código del producto],$B3906,Tabla7[Tipo de movimiento],"SALIDA",Tabla7[Mes],J$5))</f>
        <v/>
      </c>
      <c r="K3906" s="39" t="str">
        <f>IF($B3906="","",-SUMIFS(Tabla7[Cantidad],Tabla7[Código del producto],$B3906,Tabla7[Tipo de movimiento],"SALIDA",Tabla7[Mes],K$5))</f>
        <v/>
      </c>
      <c r="L3906" s="39" t="str">
        <f>IF($B3906="","",-SUMIFS(Tabla7[Cantidad],Tabla7[Código del producto],$B3906,Tabla7[Tipo de movimiento],"SALIDA",Tabla7[Mes],L$5))</f>
        <v/>
      </c>
      <c r="M3906" s="39" t="str">
        <f>IF($B3906="","",-SUMIFS(Tabla7[Cantidad],Tabla7[Código del producto],$B3906,Tabla7[Tipo de movimiento],"SALIDA",Tabla7[Mes],M$5))</f>
        <v/>
      </c>
      <c r="N3906" s="39" t="str">
        <f>IF($B3906="","",-SUMIFS(Tabla7[Cantidad],Tabla7[Código del producto],$B3906,Tabla7[Tipo de movimiento],"SALIDA",Tabla7[Mes],N$5))</f>
        <v/>
      </c>
      <c r="O3906" s="39" t="str">
        <f>IF($B3906="","",-SUMIFS(Tabla7[Cantidad],Tabla7[Código del producto],$B3906,Tabla7[Tipo de movimiento],"SALIDA",Tabla7[Mes],O$5))</f>
        <v/>
      </c>
      <c r="P3906" s="39" t="str">
        <f>IF($B3906="","",-SUMIFS(Tabla7[Cantidad],Tabla7[Código del producto],$B3906,Tabla7[Tipo de movimiento],"SALIDA",Tabla7[Mes],P$5))</f>
        <v/>
      </c>
      <c r="Q3906" s="39" t="str">
        <f t="shared" si="180"/>
        <v/>
      </c>
      <c r="R3906" s="51" t="str">
        <f>IF($B3906="","",IFERROR(VLOOKUP($B3906,'ABC rotación'!$C:$G,5,0),"C"))</f>
        <v/>
      </c>
      <c r="S3906" s="41" t="str">
        <f t="shared" si="181"/>
        <v/>
      </c>
      <c r="T3906" s="40" t="str">
        <f t="shared" si="182"/>
        <v/>
      </c>
      <c r="U3906" s="23" t="str">
        <f>IF($B3906="","",VLOOKUP($T3906,Tablas!$X$14:$Y$17,2,1))</f>
        <v/>
      </c>
    </row>
    <row r="3907" spans="2:21" x14ac:dyDescent="0.2">
      <c r="B3907" s="1" t="str">
        <f>IF(Tablas!B3905="","",Tablas!B3905)</f>
        <v/>
      </c>
      <c r="C3907" s="1" t="str">
        <f>IF(Tablas!C3905="","",Tablas!C3905)</f>
        <v/>
      </c>
      <c r="D3907" s="1" t="str">
        <f>IF(Tablas!D3905="","",Tablas!D3905)</f>
        <v/>
      </c>
      <c r="E3907" s="1" t="str">
        <f>IF(Tablas!E3905="","",Tablas!E3905)</f>
        <v/>
      </c>
      <c r="F3907" s="1" t="str">
        <f>IF(Tablas!F3905="","",Tablas!F3905)</f>
        <v/>
      </c>
      <c r="G3907" s="1" t="str">
        <f>IF(Tablas!I3905="","",Tablas!I3905)</f>
        <v/>
      </c>
      <c r="H3907" s="1" t="s">
        <v>911</v>
      </c>
      <c r="I3907" s="39" t="str">
        <f>IF($B3907="","",-SUMIFS(Tabla7[Cantidad],Tabla7[Código del producto],$B3907,Tabla7[Tipo de movimiento],"SALIDA",Tabla7[Mes],I$5))</f>
        <v/>
      </c>
      <c r="J3907" s="39" t="str">
        <f>IF($B3907="","",-SUMIFS(Tabla7[Cantidad],Tabla7[Código del producto],$B3907,Tabla7[Tipo de movimiento],"SALIDA",Tabla7[Mes],J$5))</f>
        <v/>
      </c>
      <c r="K3907" s="39" t="str">
        <f>IF($B3907="","",-SUMIFS(Tabla7[Cantidad],Tabla7[Código del producto],$B3907,Tabla7[Tipo de movimiento],"SALIDA",Tabla7[Mes],K$5))</f>
        <v/>
      </c>
      <c r="L3907" s="39" t="str">
        <f>IF($B3907="","",-SUMIFS(Tabla7[Cantidad],Tabla7[Código del producto],$B3907,Tabla7[Tipo de movimiento],"SALIDA",Tabla7[Mes],L$5))</f>
        <v/>
      </c>
      <c r="M3907" s="39" t="str">
        <f>IF($B3907="","",-SUMIFS(Tabla7[Cantidad],Tabla7[Código del producto],$B3907,Tabla7[Tipo de movimiento],"SALIDA",Tabla7[Mes],M$5))</f>
        <v/>
      </c>
      <c r="N3907" s="39" t="str">
        <f>IF($B3907="","",-SUMIFS(Tabla7[Cantidad],Tabla7[Código del producto],$B3907,Tabla7[Tipo de movimiento],"SALIDA",Tabla7[Mes],N$5))</f>
        <v/>
      </c>
      <c r="O3907" s="39" t="str">
        <f>IF($B3907="","",-SUMIFS(Tabla7[Cantidad],Tabla7[Código del producto],$B3907,Tabla7[Tipo de movimiento],"SALIDA",Tabla7[Mes],O$5))</f>
        <v/>
      </c>
      <c r="P3907" s="39" t="str">
        <f>IF($B3907="","",-SUMIFS(Tabla7[Cantidad],Tabla7[Código del producto],$B3907,Tabla7[Tipo de movimiento],"SALIDA",Tabla7[Mes],P$5))</f>
        <v/>
      </c>
      <c r="Q3907" s="39" t="str">
        <f t="shared" si="180"/>
        <v/>
      </c>
      <c r="R3907" s="51" t="str">
        <f>IF($B3907="","",IFERROR(VLOOKUP($B3907,'ABC rotación'!$C:$G,5,0),"C"))</f>
        <v/>
      </c>
      <c r="S3907" s="41" t="str">
        <f t="shared" si="181"/>
        <v/>
      </c>
      <c r="T3907" s="40" t="str">
        <f t="shared" si="182"/>
        <v/>
      </c>
      <c r="U3907" s="23" t="str">
        <f>IF($B3907="","",VLOOKUP($T3907,Tablas!$X$14:$Y$17,2,1))</f>
        <v/>
      </c>
    </row>
    <row r="3908" spans="2:21" x14ac:dyDescent="0.2">
      <c r="B3908" s="1" t="str">
        <f>IF(Tablas!B3906="","",Tablas!B3906)</f>
        <v/>
      </c>
      <c r="C3908" s="1" t="str">
        <f>IF(Tablas!C3906="","",Tablas!C3906)</f>
        <v/>
      </c>
      <c r="D3908" s="1" t="str">
        <f>IF(Tablas!D3906="","",Tablas!D3906)</f>
        <v/>
      </c>
      <c r="E3908" s="1" t="str">
        <f>IF(Tablas!E3906="","",Tablas!E3906)</f>
        <v/>
      </c>
      <c r="F3908" s="1" t="str">
        <f>IF(Tablas!F3906="","",Tablas!F3906)</f>
        <v/>
      </c>
      <c r="G3908" s="1" t="str">
        <f>IF(Tablas!I3906="","",Tablas!I3906)</f>
        <v/>
      </c>
      <c r="H3908" s="1" t="s">
        <v>911</v>
      </c>
      <c r="I3908" s="39" t="str">
        <f>IF($B3908="","",-SUMIFS(Tabla7[Cantidad],Tabla7[Código del producto],$B3908,Tabla7[Tipo de movimiento],"SALIDA",Tabla7[Mes],I$5))</f>
        <v/>
      </c>
      <c r="J3908" s="39" t="str">
        <f>IF($B3908="","",-SUMIFS(Tabla7[Cantidad],Tabla7[Código del producto],$B3908,Tabla7[Tipo de movimiento],"SALIDA",Tabla7[Mes],J$5))</f>
        <v/>
      </c>
      <c r="K3908" s="39" t="str">
        <f>IF($B3908="","",-SUMIFS(Tabla7[Cantidad],Tabla7[Código del producto],$B3908,Tabla7[Tipo de movimiento],"SALIDA",Tabla7[Mes],K$5))</f>
        <v/>
      </c>
      <c r="L3908" s="39" t="str">
        <f>IF($B3908="","",-SUMIFS(Tabla7[Cantidad],Tabla7[Código del producto],$B3908,Tabla7[Tipo de movimiento],"SALIDA",Tabla7[Mes],L$5))</f>
        <v/>
      </c>
      <c r="M3908" s="39" t="str">
        <f>IF($B3908="","",-SUMIFS(Tabla7[Cantidad],Tabla7[Código del producto],$B3908,Tabla7[Tipo de movimiento],"SALIDA",Tabla7[Mes],M$5))</f>
        <v/>
      </c>
      <c r="N3908" s="39" t="str">
        <f>IF($B3908="","",-SUMIFS(Tabla7[Cantidad],Tabla7[Código del producto],$B3908,Tabla7[Tipo de movimiento],"SALIDA",Tabla7[Mes],N$5))</f>
        <v/>
      </c>
      <c r="O3908" s="39" t="str">
        <f>IF($B3908="","",-SUMIFS(Tabla7[Cantidad],Tabla7[Código del producto],$B3908,Tabla7[Tipo de movimiento],"SALIDA",Tabla7[Mes],O$5))</f>
        <v/>
      </c>
      <c r="P3908" s="39" t="str">
        <f>IF($B3908="","",-SUMIFS(Tabla7[Cantidad],Tabla7[Código del producto],$B3908,Tabla7[Tipo de movimiento],"SALIDA",Tabla7[Mes],P$5))</f>
        <v/>
      </c>
      <c r="Q3908" s="39" t="str">
        <f t="shared" si="180"/>
        <v/>
      </c>
      <c r="R3908" s="51" t="str">
        <f>IF($B3908="","",IFERROR(VLOOKUP($B3908,'ABC rotación'!$C:$G,5,0),"C"))</f>
        <v/>
      </c>
      <c r="S3908" s="41" t="str">
        <f t="shared" si="181"/>
        <v/>
      </c>
      <c r="T3908" s="40" t="str">
        <f t="shared" si="182"/>
        <v/>
      </c>
      <c r="U3908" s="23" t="str">
        <f>IF($B3908="","",VLOOKUP($T3908,Tablas!$X$14:$Y$17,2,1))</f>
        <v/>
      </c>
    </row>
    <row r="3909" spans="2:21" x14ac:dyDescent="0.2">
      <c r="B3909" s="1" t="str">
        <f>IF(Tablas!B3907="","",Tablas!B3907)</f>
        <v/>
      </c>
      <c r="C3909" s="1" t="str">
        <f>IF(Tablas!C3907="","",Tablas!C3907)</f>
        <v/>
      </c>
      <c r="D3909" s="1" t="str">
        <f>IF(Tablas!D3907="","",Tablas!D3907)</f>
        <v/>
      </c>
      <c r="E3909" s="1" t="str">
        <f>IF(Tablas!E3907="","",Tablas!E3907)</f>
        <v/>
      </c>
      <c r="F3909" s="1" t="str">
        <f>IF(Tablas!F3907="","",Tablas!F3907)</f>
        <v/>
      </c>
      <c r="G3909" s="1" t="str">
        <f>IF(Tablas!I3907="","",Tablas!I3907)</f>
        <v/>
      </c>
      <c r="H3909" s="1" t="s">
        <v>911</v>
      </c>
      <c r="I3909" s="39" t="str">
        <f>IF($B3909="","",-SUMIFS(Tabla7[Cantidad],Tabla7[Código del producto],$B3909,Tabla7[Tipo de movimiento],"SALIDA",Tabla7[Mes],I$5))</f>
        <v/>
      </c>
      <c r="J3909" s="39" t="str">
        <f>IF($B3909="","",-SUMIFS(Tabla7[Cantidad],Tabla7[Código del producto],$B3909,Tabla7[Tipo de movimiento],"SALIDA",Tabla7[Mes],J$5))</f>
        <v/>
      </c>
      <c r="K3909" s="39" t="str">
        <f>IF($B3909="","",-SUMIFS(Tabla7[Cantidad],Tabla7[Código del producto],$B3909,Tabla7[Tipo de movimiento],"SALIDA",Tabla7[Mes],K$5))</f>
        <v/>
      </c>
      <c r="L3909" s="39" t="str">
        <f>IF($B3909="","",-SUMIFS(Tabla7[Cantidad],Tabla7[Código del producto],$B3909,Tabla7[Tipo de movimiento],"SALIDA",Tabla7[Mes],L$5))</f>
        <v/>
      </c>
      <c r="M3909" s="39" t="str">
        <f>IF($B3909="","",-SUMIFS(Tabla7[Cantidad],Tabla7[Código del producto],$B3909,Tabla7[Tipo de movimiento],"SALIDA",Tabla7[Mes],M$5))</f>
        <v/>
      </c>
      <c r="N3909" s="39" t="str">
        <f>IF($B3909="","",-SUMIFS(Tabla7[Cantidad],Tabla7[Código del producto],$B3909,Tabla7[Tipo de movimiento],"SALIDA",Tabla7[Mes],N$5))</f>
        <v/>
      </c>
      <c r="O3909" s="39" t="str">
        <f>IF($B3909="","",-SUMIFS(Tabla7[Cantidad],Tabla7[Código del producto],$B3909,Tabla7[Tipo de movimiento],"SALIDA",Tabla7[Mes],O$5))</f>
        <v/>
      </c>
      <c r="P3909" s="39" t="str">
        <f>IF($B3909="","",-SUMIFS(Tabla7[Cantidad],Tabla7[Código del producto],$B3909,Tabla7[Tipo de movimiento],"SALIDA",Tabla7[Mes],P$5))</f>
        <v/>
      </c>
      <c r="Q3909" s="39" t="str">
        <f t="shared" si="180"/>
        <v/>
      </c>
      <c r="R3909" s="51" t="str">
        <f>IF($B3909="","",IFERROR(VLOOKUP($B3909,'ABC rotación'!$C:$G,5,0),"C"))</f>
        <v/>
      </c>
      <c r="S3909" s="41" t="str">
        <f t="shared" si="181"/>
        <v/>
      </c>
      <c r="T3909" s="40" t="str">
        <f t="shared" si="182"/>
        <v/>
      </c>
      <c r="U3909" s="23" t="str">
        <f>IF($B3909="","",VLOOKUP($T3909,Tablas!$X$14:$Y$17,2,1))</f>
        <v/>
      </c>
    </row>
    <row r="3910" spans="2:21" x14ac:dyDescent="0.2">
      <c r="B3910" s="1" t="str">
        <f>IF(Tablas!B3908="","",Tablas!B3908)</f>
        <v/>
      </c>
      <c r="C3910" s="1" t="str">
        <f>IF(Tablas!C3908="","",Tablas!C3908)</f>
        <v/>
      </c>
      <c r="D3910" s="1" t="str">
        <f>IF(Tablas!D3908="","",Tablas!D3908)</f>
        <v/>
      </c>
      <c r="E3910" s="1" t="str">
        <f>IF(Tablas!E3908="","",Tablas!E3908)</f>
        <v/>
      </c>
      <c r="F3910" s="1" t="str">
        <f>IF(Tablas!F3908="","",Tablas!F3908)</f>
        <v/>
      </c>
      <c r="G3910" s="1" t="str">
        <f>IF(Tablas!I3908="","",Tablas!I3908)</f>
        <v/>
      </c>
      <c r="H3910" s="1" t="s">
        <v>911</v>
      </c>
      <c r="I3910" s="39" t="str">
        <f>IF($B3910="","",-SUMIFS(Tabla7[Cantidad],Tabla7[Código del producto],$B3910,Tabla7[Tipo de movimiento],"SALIDA",Tabla7[Mes],I$5))</f>
        <v/>
      </c>
      <c r="J3910" s="39" t="str">
        <f>IF($B3910="","",-SUMIFS(Tabla7[Cantidad],Tabla7[Código del producto],$B3910,Tabla7[Tipo de movimiento],"SALIDA",Tabla7[Mes],J$5))</f>
        <v/>
      </c>
      <c r="K3910" s="39" t="str">
        <f>IF($B3910="","",-SUMIFS(Tabla7[Cantidad],Tabla7[Código del producto],$B3910,Tabla7[Tipo de movimiento],"SALIDA",Tabla7[Mes],K$5))</f>
        <v/>
      </c>
      <c r="L3910" s="39" t="str">
        <f>IF($B3910="","",-SUMIFS(Tabla7[Cantidad],Tabla7[Código del producto],$B3910,Tabla7[Tipo de movimiento],"SALIDA",Tabla7[Mes],L$5))</f>
        <v/>
      </c>
      <c r="M3910" s="39" t="str">
        <f>IF($B3910="","",-SUMIFS(Tabla7[Cantidad],Tabla7[Código del producto],$B3910,Tabla7[Tipo de movimiento],"SALIDA",Tabla7[Mes],M$5))</f>
        <v/>
      </c>
      <c r="N3910" s="39" t="str">
        <f>IF($B3910="","",-SUMIFS(Tabla7[Cantidad],Tabla7[Código del producto],$B3910,Tabla7[Tipo de movimiento],"SALIDA",Tabla7[Mes],N$5))</f>
        <v/>
      </c>
      <c r="O3910" s="39" t="str">
        <f>IF($B3910="","",-SUMIFS(Tabla7[Cantidad],Tabla7[Código del producto],$B3910,Tabla7[Tipo de movimiento],"SALIDA",Tabla7[Mes],O$5))</f>
        <v/>
      </c>
      <c r="P3910" s="39" t="str">
        <f>IF($B3910="","",-SUMIFS(Tabla7[Cantidad],Tabla7[Código del producto],$B3910,Tabla7[Tipo de movimiento],"SALIDA",Tabla7[Mes],P$5))</f>
        <v/>
      </c>
      <c r="Q3910" s="39" t="str">
        <f t="shared" si="180"/>
        <v/>
      </c>
      <c r="R3910" s="51" t="str">
        <f>IF($B3910="","",IFERROR(VLOOKUP($B3910,'ABC rotación'!$C:$G,5,0),"C"))</f>
        <v/>
      </c>
      <c r="S3910" s="41" t="str">
        <f t="shared" si="181"/>
        <v/>
      </c>
      <c r="T3910" s="40" t="str">
        <f t="shared" si="182"/>
        <v/>
      </c>
      <c r="U3910" s="23" t="str">
        <f>IF($B3910="","",VLOOKUP($T3910,Tablas!$X$14:$Y$17,2,1))</f>
        <v/>
      </c>
    </row>
    <row r="3911" spans="2:21" x14ac:dyDescent="0.2">
      <c r="B3911" s="1" t="str">
        <f>IF(Tablas!B3909="","",Tablas!B3909)</f>
        <v/>
      </c>
      <c r="C3911" s="1" t="str">
        <f>IF(Tablas!C3909="","",Tablas!C3909)</f>
        <v/>
      </c>
      <c r="D3911" s="1" t="str">
        <f>IF(Tablas!D3909="","",Tablas!D3909)</f>
        <v/>
      </c>
      <c r="E3911" s="1" t="str">
        <f>IF(Tablas!E3909="","",Tablas!E3909)</f>
        <v/>
      </c>
      <c r="F3911" s="1" t="str">
        <f>IF(Tablas!F3909="","",Tablas!F3909)</f>
        <v/>
      </c>
      <c r="G3911" s="1" t="str">
        <f>IF(Tablas!I3909="","",Tablas!I3909)</f>
        <v/>
      </c>
      <c r="H3911" s="1" t="s">
        <v>911</v>
      </c>
      <c r="I3911" s="39" t="str">
        <f>IF($B3911="","",-SUMIFS(Tabla7[Cantidad],Tabla7[Código del producto],$B3911,Tabla7[Tipo de movimiento],"SALIDA",Tabla7[Mes],I$5))</f>
        <v/>
      </c>
      <c r="J3911" s="39" t="str">
        <f>IF($B3911="","",-SUMIFS(Tabla7[Cantidad],Tabla7[Código del producto],$B3911,Tabla7[Tipo de movimiento],"SALIDA",Tabla7[Mes],J$5))</f>
        <v/>
      </c>
      <c r="K3911" s="39" t="str">
        <f>IF($B3911="","",-SUMIFS(Tabla7[Cantidad],Tabla7[Código del producto],$B3911,Tabla7[Tipo de movimiento],"SALIDA",Tabla7[Mes],K$5))</f>
        <v/>
      </c>
      <c r="L3911" s="39" t="str">
        <f>IF($B3911="","",-SUMIFS(Tabla7[Cantidad],Tabla7[Código del producto],$B3911,Tabla7[Tipo de movimiento],"SALIDA",Tabla7[Mes],L$5))</f>
        <v/>
      </c>
      <c r="M3911" s="39" t="str">
        <f>IF($B3911="","",-SUMIFS(Tabla7[Cantidad],Tabla7[Código del producto],$B3911,Tabla7[Tipo de movimiento],"SALIDA",Tabla7[Mes],M$5))</f>
        <v/>
      </c>
      <c r="N3911" s="39" t="str">
        <f>IF($B3911="","",-SUMIFS(Tabla7[Cantidad],Tabla7[Código del producto],$B3911,Tabla7[Tipo de movimiento],"SALIDA",Tabla7[Mes],N$5))</f>
        <v/>
      </c>
      <c r="O3911" s="39" t="str">
        <f>IF($B3911="","",-SUMIFS(Tabla7[Cantidad],Tabla7[Código del producto],$B3911,Tabla7[Tipo de movimiento],"SALIDA",Tabla7[Mes],O$5))</f>
        <v/>
      </c>
      <c r="P3911" s="39" t="str">
        <f>IF($B3911="","",-SUMIFS(Tabla7[Cantidad],Tabla7[Código del producto],$B3911,Tabla7[Tipo de movimiento],"SALIDA",Tabla7[Mes],P$5))</f>
        <v/>
      </c>
      <c r="Q3911" s="39" t="str">
        <f t="shared" ref="Q3911:Q3974" si="183">IF($B3911="","",IFERROR(AVERAGE(N3911:P3911),0))</f>
        <v/>
      </c>
      <c r="R3911" s="51" t="str">
        <f>IF($B3911="","",IFERROR(VLOOKUP($B3911,'ABC rotación'!$C:$G,5,0),"C"))</f>
        <v/>
      </c>
      <c r="S3911" s="41" t="str">
        <f t="shared" ref="S3911:S3974" si="184">IF($B3911="","",IFERROR(H3911/Q3911*30,0))</f>
        <v/>
      </c>
      <c r="T3911" s="40" t="str">
        <f t="shared" ref="T3911:T3974" si="185">IF($B3911="","",S3911/F3911)</f>
        <v/>
      </c>
      <c r="U3911" s="23" t="str">
        <f>IF($B3911="","",VLOOKUP($T3911,Tablas!$X$14:$Y$17,2,1))</f>
        <v/>
      </c>
    </row>
    <row r="3912" spans="2:21" x14ac:dyDescent="0.2">
      <c r="B3912" s="1" t="str">
        <f>IF(Tablas!B3910="","",Tablas!B3910)</f>
        <v/>
      </c>
      <c r="C3912" s="1" t="str">
        <f>IF(Tablas!C3910="","",Tablas!C3910)</f>
        <v/>
      </c>
      <c r="D3912" s="1" t="str">
        <f>IF(Tablas!D3910="","",Tablas!D3910)</f>
        <v/>
      </c>
      <c r="E3912" s="1" t="str">
        <f>IF(Tablas!E3910="","",Tablas!E3910)</f>
        <v/>
      </c>
      <c r="F3912" s="1" t="str">
        <f>IF(Tablas!F3910="","",Tablas!F3910)</f>
        <v/>
      </c>
      <c r="G3912" s="1" t="str">
        <f>IF(Tablas!I3910="","",Tablas!I3910)</f>
        <v/>
      </c>
      <c r="H3912" s="1" t="s">
        <v>911</v>
      </c>
      <c r="I3912" s="39" t="str">
        <f>IF($B3912="","",-SUMIFS(Tabla7[Cantidad],Tabla7[Código del producto],$B3912,Tabla7[Tipo de movimiento],"SALIDA",Tabla7[Mes],I$5))</f>
        <v/>
      </c>
      <c r="J3912" s="39" t="str">
        <f>IF($B3912="","",-SUMIFS(Tabla7[Cantidad],Tabla7[Código del producto],$B3912,Tabla7[Tipo de movimiento],"SALIDA",Tabla7[Mes],J$5))</f>
        <v/>
      </c>
      <c r="K3912" s="39" t="str">
        <f>IF($B3912="","",-SUMIFS(Tabla7[Cantidad],Tabla7[Código del producto],$B3912,Tabla7[Tipo de movimiento],"SALIDA",Tabla7[Mes],K$5))</f>
        <v/>
      </c>
      <c r="L3912" s="39" t="str">
        <f>IF($B3912="","",-SUMIFS(Tabla7[Cantidad],Tabla7[Código del producto],$B3912,Tabla7[Tipo de movimiento],"SALIDA",Tabla7[Mes],L$5))</f>
        <v/>
      </c>
      <c r="M3912" s="39" t="str">
        <f>IF($B3912="","",-SUMIFS(Tabla7[Cantidad],Tabla7[Código del producto],$B3912,Tabla7[Tipo de movimiento],"SALIDA",Tabla7[Mes],M$5))</f>
        <v/>
      </c>
      <c r="N3912" s="39" t="str">
        <f>IF($B3912="","",-SUMIFS(Tabla7[Cantidad],Tabla7[Código del producto],$B3912,Tabla7[Tipo de movimiento],"SALIDA",Tabla7[Mes],N$5))</f>
        <v/>
      </c>
      <c r="O3912" s="39" t="str">
        <f>IF($B3912="","",-SUMIFS(Tabla7[Cantidad],Tabla7[Código del producto],$B3912,Tabla7[Tipo de movimiento],"SALIDA",Tabla7[Mes],O$5))</f>
        <v/>
      </c>
      <c r="P3912" s="39" t="str">
        <f>IF($B3912="","",-SUMIFS(Tabla7[Cantidad],Tabla7[Código del producto],$B3912,Tabla7[Tipo de movimiento],"SALIDA",Tabla7[Mes],P$5))</f>
        <v/>
      </c>
      <c r="Q3912" s="39" t="str">
        <f t="shared" si="183"/>
        <v/>
      </c>
      <c r="R3912" s="51" t="str">
        <f>IF($B3912="","",IFERROR(VLOOKUP($B3912,'ABC rotación'!$C:$G,5,0),"C"))</f>
        <v/>
      </c>
      <c r="S3912" s="41" t="str">
        <f t="shared" si="184"/>
        <v/>
      </c>
      <c r="T3912" s="40" t="str">
        <f t="shared" si="185"/>
        <v/>
      </c>
      <c r="U3912" s="23" t="str">
        <f>IF($B3912="","",VLOOKUP($T3912,Tablas!$X$14:$Y$17,2,1))</f>
        <v/>
      </c>
    </row>
    <row r="3913" spans="2:21" x14ac:dyDescent="0.2">
      <c r="B3913" s="1" t="str">
        <f>IF(Tablas!B3911="","",Tablas!B3911)</f>
        <v/>
      </c>
      <c r="C3913" s="1" t="str">
        <f>IF(Tablas!C3911="","",Tablas!C3911)</f>
        <v/>
      </c>
      <c r="D3913" s="1" t="str">
        <f>IF(Tablas!D3911="","",Tablas!D3911)</f>
        <v/>
      </c>
      <c r="E3913" s="1" t="str">
        <f>IF(Tablas!E3911="","",Tablas!E3911)</f>
        <v/>
      </c>
      <c r="F3913" s="1" t="str">
        <f>IF(Tablas!F3911="","",Tablas!F3911)</f>
        <v/>
      </c>
      <c r="G3913" s="1" t="str">
        <f>IF(Tablas!I3911="","",Tablas!I3911)</f>
        <v/>
      </c>
      <c r="H3913" s="1" t="s">
        <v>911</v>
      </c>
      <c r="I3913" s="39" t="str">
        <f>IF($B3913="","",-SUMIFS(Tabla7[Cantidad],Tabla7[Código del producto],$B3913,Tabla7[Tipo de movimiento],"SALIDA",Tabla7[Mes],I$5))</f>
        <v/>
      </c>
      <c r="J3913" s="39" t="str">
        <f>IF($B3913="","",-SUMIFS(Tabla7[Cantidad],Tabla7[Código del producto],$B3913,Tabla7[Tipo de movimiento],"SALIDA",Tabla7[Mes],J$5))</f>
        <v/>
      </c>
      <c r="K3913" s="39" t="str">
        <f>IF($B3913="","",-SUMIFS(Tabla7[Cantidad],Tabla7[Código del producto],$B3913,Tabla7[Tipo de movimiento],"SALIDA",Tabla7[Mes],K$5))</f>
        <v/>
      </c>
      <c r="L3913" s="39" t="str">
        <f>IF($B3913="","",-SUMIFS(Tabla7[Cantidad],Tabla7[Código del producto],$B3913,Tabla7[Tipo de movimiento],"SALIDA",Tabla7[Mes],L$5))</f>
        <v/>
      </c>
      <c r="M3913" s="39" t="str">
        <f>IF($B3913="","",-SUMIFS(Tabla7[Cantidad],Tabla7[Código del producto],$B3913,Tabla7[Tipo de movimiento],"SALIDA",Tabla7[Mes],M$5))</f>
        <v/>
      </c>
      <c r="N3913" s="39" t="str">
        <f>IF($B3913="","",-SUMIFS(Tabla7[Cantidad],Tabla7[Código del producto],$B3913,Tabla7[Tipo de movimiento],"SALIDA",Tabla7[Mes],N$5))</f>
        <v/>
      </c>
      <c r="O3913" s="39" t="str">
        <f>IF($B3913="","",-SUMIFS(Tabla7[Cantidad],Tabla7[Código del producto],$B3913,Tabla7[Tipo de movimiento],"SALIDA",Tabla7[Mes],O$5))</f>
        <v/>
      </c>
      <c r="P3913" s="39" t="str">
        <f>IF($B3913="","",-SUMIFS(Tabla7[Cantidad],Tabla7[Código del producto],$B3913,Tabla7[Tipo de movimiento],"SALIDA",Tabla7[Mes],P$5))</f>
        <v/>
      </c>
      <c r="Q3913" s="39" t="str">
        <f t="shared" si="183"/>
        <v/>
      </c>
      <c r="R3913" s="51" t="str">
        <f>IF($B3913="","",IFERROR(VLOOKUP($B3913,'ABC rotación'!$C:$G,5,0),"C"))</f>
        <v/>
      </c>
      <c r="S3913" s="41" t="str">
        <f t="shared" si="184"/>
        <v/>
      </c>
      <c r="T3913" s="40" t="str">
        <f t="shared" si="185"/>
        <v/>
      </c>
      <c r="U3913" s="23" t="str">
        <f>IF($B3913="","",VLOOKUP($T3913,Tablas!$X$14:$Y$17,2,1))</f>
        <v/>
      </c>
    </row>
    <row r="3914" spans="2:21" x14ac:dyDescent="0.2">
      <c r="B3914" s="1" t="str">
        <f>IF(Tablas!B3912="","",Tablas!B3912)</f>
        <v/>
      </c>
      <c r="C3914" s="1" t="str">
        <f>IF(Tablas!C3912="","",Tablas!C3912)</f>
        <v/>
      </c>
      <c r="D3914" s="1" t="str">
        <f>IF(Tablas!D3912="","",Tablas!D3912)</f>
        <v/>
      </c>
      <c r="E3914" s="1" t="str">
        <f>IF(Tablas!E3912="","",Tablas!E3912)</f>
        <v/>
      </c>
      <c r="F3914" s="1" t="str">
        <f>IF(Tablas!F3912="","",Tablas!F3912)</f>
        <v/>
      </c>
      <c r="G3914" s="1" t="str">
        <f>IF(Tablas!I3912="","",Tablas!I3912)</f>
        <v/>
      </c>
      <c r="H3914" s="1" t="s">
        <v>911</v>
      </c>
      <c r="I3914" s="39" t="str">
        <f>IF($B3914="","",-SUMIFS(Tabla7[Cantidad],Tabla7[Código del producto],$B3914,Tabla7[Tipo de movimiento],"SALIDA",Tabla7[Mes],I$5))</f>
        <v/>
      </c>
      <c r="J3914" s="39" t="str">
        <f>IF($B3914="","",-SUMIFS(Tabla7[Cantidad],Tabla7[Código del producto],$B3914,Tabla7[Tipo de movimiento],"SALIDA",Tabla7[Mes],J$5))</f>
        <v/>
      </c>
      <c r="K3914" s="39" t="str">
        <f>IF($B3914="","",-SUMIFS(Tabla7[Cantidad],Tabla7[Código del producto],$B3914,Tabla7[Tipo de movimiento],"SALIDA",Tabla7[Mes],K$5))</f>
        <v/>
      </c>
      <c r="L3914" s="39" t="str">
        <f>IF($B3914="","",-SUMIFS(Tabla7[Cantidad],Tabla7[Código del producto],$B3914,Tabla7[Tipo de movimiento],"SALIDA",Tabla7[Mes],L$5))</f>
        <v/>
      </c>
      <c r="M3914" s="39" t="str">
        <f>IF($B3914="","",-SUMIFS(Tabla7[Cantidad],Tabla7[Código del producto],$B3914,Tabla7[Tipo de movimiento],"SALIDA",Tabla7[Mes],M$5))</f>
        <v/>
      </c>
      <c r="N3914" s="39" t="str">
        <f>IF($B3914="","",-SUMIFS(Tabla7[Cantidad],Tabla7[Código del producto],$B3914,Tabla7[Tipo de movimiento],"SALIDA",Tabla7[Mes],N$5))</f>
        <v/>
      </c>
      <c r="O3914" s="39" t="str">
        <f>IF($B3914="","",-SUMIFS(Tabla7[Cantidad],Tabla7[Código del producto],$B3914,Tabla7[Tipo de movimiento],"SALIDA",Tabla7[Mes],O$5))</f>
        <v/>
      </c>
      <c r="P3914" s="39" t="str">
        <f>IF($B3914="","",-SUMIFS(Tabla7[Cantidad],Tabla7[Código del producto],$B3914,Tabla7[Tipo de movimiento],"SALIDA",Tabla7[Mes],P$5))</f>
        <v/>
      </c>
      <c r="Q3914" s="39" t="str">
        <f t="shared" si="183"/>
        <v/>
      </c>
      <c r="R3914" s="51" t="str">
        <f>IF($B3914="","",IFERROR(VLOOKUP($B3914,'ABC rotación'!$C:$G,5,0),"C"))</f>
        <v/>
      </c>
      <c r="S3914" s="41" t="str">
        <f t="shared" si="184"/>
        <v/>
      </c>
      <c r="T3914" s="40" t="str">
        <f t="shared" si="185"/>
        <v/>
      </c>
      <c r="U3914" s="23" t="str">
        <f>IF($B3914="","",VLOOKUP($T3914,Tablas!$X$14:$Y$17,2,1))</f>
        <v/>
      </c>
    </row>
    <row r="3915" spans="2:21" x14ac:dyDescent="0.2">
      <c r="B3915" s="1" t="str">
        <f>IF(Tablas!B3913="","",Tablas!B3913)</f>
        <v/>
      </c>
      <c r="C3915" s="1" t="str">
        <f>IF(Tablas!C3913="","",Tablas!C3913)</f>
        <v/>
      </c>
      <c r="D3915" s="1" t="str">
        <f>IF(Tablas!D3913="","",Tablas!D3913)</f>
        <v/>
      </c>
      <c r="E3915" s="1" t="str">
        <f>IF(Tablas!E3913="","",Tablas!E3913)</f>
        <v/>
      </c>
      <c r="F3915" s="1" t="str">
        <f>IF(Tablas!F3913="","",Tablas!F3913)</f>
        <v/>
      </c>
      <c r="G3915" s="1" t="str">
        <f>IF(Tablas!I3913="","",Tablas!I3913)</f>
        <v/>
      </c>
      <c r="H3915" s="1" t="s">
        <v>911</v>
      </c>
      <c r="I3915" s="39" t="str">
        <f>IF($B3915="","",-SUMIFS(Tabla7[Cantidad],Tabla7[Código del producto],$B3915,Tabla7[Tipo de movimiento],"SALIDA",Tabla7[Mes],I$5))</f>
        <v/>
      </c>
      <c r="J3915" s="39" t="str">
        <f>IF($B3915="","",-SUMIFS(Tabla7[Cantidad],Tabla7[Código del producto],$B3915,Tabla7[Tipo de movimiento],"SALIDA",Tabla7[Mes],J$5))</f>
        <v/>
      </c>
      <c r="K3915" s="39" t="str">
        <f>IF($B3915="","",-SUMIFS(Tabla7[Cantidad],Tabla7[Código del producto],$B3915,Tabla7[Tipo de movimiento],"SALIDA",Tabla7[Mes],K$5))</f>
        <v/>
      </c>
      <c r="L3915" s="39" t="str">
        <f>IF($B3915="","",-SUMIFS(Tabla7[Cantidad],Tabla7[Código del producto],$B3915,Tabla7[Tipo de movimiento],"SALIDA",Tabla7[Mes],L$5))</f>
        <v/>
      </c>
      <c r="M3915" s="39" t="str">
        <f>IF($B3915="","",-SUMIFS(Tabla7[Cantidad],Tabla7[Código del producto],$B3915,Tabla7[Tipo de movimiento],"SALIDA",Tabla7[Mes],M$5))</f>
        <v/>
      </c>
      <c r="N3915" s="39" t="str">
        <f>IF($B3915="","",-SUMIFS(Tabla7[Cantidad],Tabla7[Código del producto],$B3915,Tabla7[Tipo de movimiento],"SALIDA",Tabla7[Mes],N$5))</f>
        <v/>
      </c>
      <c r="O3915" s="39" t="str">
        <f>IF($B3915="","",-SUMIFS(Tabla7[Cantidad],Tabla7[Código del producto],$B3915,Tabla7[Tipo de movimiento],"SALIDA",Tabla7[Mes],O$5))</f>
        <v/>
      </c>
      <c r="P3915" s="39" t="str">
        <f>IF($B3915="","",-SUMIFS(Tabla7[Cantidad],Tabla7[Código del producto],$B3915,Tabla7[Tipo de movimiento],"SALIDA",Tabla7[Mes],P$5))</f>
        <v/>
      </c>
      <c r="Q3915" s="39" t="str">
        <f t="shared" si="183"/>
        <v/>
      </c>
      <c r="R3915" s="51" t="str">
        <f>IF($B3915="","",IFERROR(VLOOKUP($B3915,'ABC rotación'!$C:$G,5,0),"C"))</f>
        <v/>
      </c>
      <c r="S3915" s="41" t="str">
        <f t="shared" si="184"/>
        <v/>
      </c>
      <c r="T3915" s="40" t="str">
        <f t="shared" si="185"/>
        <v/>
      </c>
      <c r="U3915" s="23" t="str">
        <f>IF($B3915="","",VLOOKUP($T3915,Tablas!$X$14:$Y$17,2,1))</f>
        <v/>
      </c>
    </row>
    <row r="3916" spans="2:21" x14ac:dyDescent="0.2">
      <c r="B3916" s="1" t="str">
        <f>IF(Tablas!B3914="","",Tablas!B3914)</f>
        <v/>
      </c>
      <c r="C3916" s="1" t="str">
        <f>IF(Tablas!C3914="","",Tablas!C3914)</f>
        <v/>
      </c>
      <c r="D3916" s="1" t="str">
        <f>IF(Tablas!D3914="","",Tablas!D3914)</f>
        <v/>
      </c>
      <c r="E3916" s="1" t="str">
        <f>IF(Tablas!E3914="","",Tablas!E3914)</f>
        <v/>
      </c>
      <c r="F3916" s="1" t="str">
        <f>IF(Tablas!F3914="","",Tablas!F3914)</f>
        <v/>
      </c>
      <c r="G3916" s="1" t="str">
        <f>IF(Tablas!I3914="","",Tablas!I3914)</f>
        <v/>
      </c>
      <c r="H3916" s="1" t="s">
        <v>911</v>
      </c>
      <c r="I3916" s="39" t="str">
        <f>IF($B3916="","",-SUMIFS(Tabla7[Cantidad],Tabla7[Código del producto],$B3916,Tabla7[Tipo de movimiento],"SALIDA",Tabla7[Mes],I$5))</f>
        <v/>
      </c>
      <c r="J3916" s="39" t="str">
        <f>IF($B3916="","",-SUMIFS(Tabla7[Cantidad],Tabla7[Código del producto],$B3916,Tabla7[Tipo de movimiento],"SALIDA",Tabla7[Mes],J$5))</f>
        <v/>
      </c>
      <c r="K3916" s="39" t="str">
        <f>IF($B3916="","",-SUMIFS(Tabla7[Cantidad],Tabla7[Código del producto],$B3916,Tabla7[Tipo de movimiento],"SALIDA",Tabla7[Mes],K$5))</f>
        <v/>
      </c>
      <c r="L3916" s="39" t="str">
        <f>IF($B3916="","",-SUMIFS(Tabla7[Cantidad],Tabla7[Código del producto],$B3916,Tabla7[Tipo de movimiento],"SALIDA",Tabla7[Mes],L$5))</f>
        <v/>
      </c>
      <c r="M3916" s="39" t="str">
        <f>IF($B3916="","",-SUMIFS(Tabla7[Cantidad],Tabla7[Código del producto],$B3916,Tabla7[Tipo de movimiento],"SALIDA",Tabla7[Mes],M$5))</f>
        <v/>
      </c>
      <c r="N3916" s="39" t="str">
        <f>IF($B3916="","",-SUMIFS(Tabla7[Cantidad],Tabla7[Código del producto],$B3916,Tabla7[Tipo de movimiento],"SALIDA",Tabla7[Mes],N$5))</f>
        <v/>
      </c>
      <c r="O3916" s="39" t="str">
        <f>IF($B3916="","",-SUMIFS(Tabla7[Cantidad],Tabla7[Código del producto],$B3916,Tabla7[Tipo de movimiento],"SALIDA",Tabla7[Mes],O$5))</f>
        <v/>
      </c>
      <c r="P3916" s="39" t="str">
        <f>IF($B3916="","",-SUMIFS(Tabla7[Cantidad],Tabla7[Código del producto],$B3916,Tabla7[Tipo de movimiento],"SALIDA",Tabla7[Mes],P$5))</f>
        <v/>
      </c>
      <c r="Q3916" s="39" t="str">
        <f t="shared" si="183"/>
        <v/>
      </c>
      <c r="R3916" s="51" t="str">
        <f>IF($B3916="","",IFERROR(VLOOKUP($B3916,'ABC rotación'!$C:$G,5,0),"C"))</f>
        <v/>
      </c>
      <c r="S3916" s="41" t="str">
        <f t="shared" si="184"/>
        <v/>
      </c>
      <c r="T3916" s="40" t="str">
        <f t="shared" si="185"/>
        <v/>
      </c>
      <c r="U3916" s="23" t="str">
        <f>IF($B3916="","",VLOOKUP($T3916,Tablas!$X$14:$Y$17,2,1))</f>
        <v/>
      </c>
    </row>
    <row r="3917" spans="2:21" x14ac:dyDescent="0.2">
      <c r="B3917" s="1" t="str">
        <f>IF(Tablas!B3915="","",Tablas!B3915)</f>
        <v/>
      </c>
      <c r="C3917" s="1" t="str">
        <f>IF(Tablas!C3915="","",Tablas!C3915)</f>
        <v/>
      </c>
      <c r="D3917" s="1" t="str">
        <f>IF(Tablas!D3915="","",Tablas!D3915)</f>
        <v/>
      </c>
      <c r="E3917" s="1" t="str">
        <f>IF(Tablas!E3915="","",Tablas!E3915)</f>
        <v/>
      </c>
      <c r="F3917" s="1" t="str">
        <f>IF(Tablas!F3915="","",Tablas!F3915)</f>
        <v/>
      </c>
      <c r="G3917" s="1" t="str">
        <f>IF(Tablas!I3915="","",Tablas!I3915)</f>
        <v/>
      </c>
      <c r="H3917" s="1" t="s">
        <v>911</v>
      </c>
      <c r="I3917" s="39" t="str">
        <f>IF($B3917="","",-SUMIFS(Tabla7[Cantidad],Tabla7[Código del producto],$B3917,Tabla7[Tipo de movimiento],"SALIDA",Tabla7[Mes],I$5))</f>
        <v/>
      </c>
      <c r="J3917" s="39" t="str">
        <f>IF($B3917="","",-SUMIFS(Tabla7[Cantidad],Tabla7[Código del producto],$B3917,Tabla7[Tipo de movimiento],"SALIDA",Tabla7[Mes],J$5))</f>
        <v/>
      </c>
      <c r="K3917" s="39" t="str">
        <f>IF($B3917="","",-SUMIFS(Tabla7[Cantidad],Tabla7[Código del producto],$B3917,Tabla7[Tipo de movimiento],"SALIDA",Tabla7[Mes],K$5))</f>
        <v/>
      </c>
      <c r="L3917" s="39" t="str">
        <f>IF($B3917="","",-SUMIFS(Tabla7[Cantidad],Tabla7[Código del producto],$B3917,Tabla7[Tipo de movimiento],"SALIDA",Tabla7[Mes],L$5))</f>
        <v/>
      </c>
      <c r="M3917" s="39" t="str">
        <f>IF($B3917="","",-SUMIFS(Tabla7[Cantidad],Tabla7[Código del producto],$B3917,Tabla7[Tipo de movimiento],"SALIDA",Tabla7[Mes],M$5))</f>
        <v/>
      </c>
      <c r="N3917" s="39" t="str">
        <f>IF($B3917="","",-SUMIFS(Tabla7[Cantidad],Tabla7[Código del producto],$B3917,Tabla7[Tipo de movimiento],"SALIDA",Tabla7[Mes],N$5))</f>
        <v/>
      </c>
      <c r="O3917" s="39" t="str">
        <f>IF($B3917="","",-SUMIFS(Tabla7[Cantidad],Tabla7[Código del producto],$B3917,Tabla7[Tipo de movimiento],"SALIDA",Tabla7[Mes],O$5))</f>
        <v/>
      </c>
      <c r="P3917" s="39" t="str">
        <f>IF($B3917="","",-SUMIFS(Tabla7[Cantidad],Tabla7[Código del producto],$B3917,Tabla7[Tipo de movimiento],"SALIDA",Tabla7[Mes],P$5))</f>
        <v/>
      </c>
      <c r="Q3917" s="39" t="str">
        <f t="shared" si="183"/>
        <v/>
      </c>
      <c r="R3917" s="51" t="str">
        <f>IF($B3917="","",IFERROR(VLOOKUP($B3917,'ABC rotación'!$C:$G,5,0),"C"))</f>
        <v/>
      </c>
      <c r="S3917" s="41" t="str">
        <f t="shared" si="184"/>
        <v/>
      </c>
      <c r="T3917" s="40" t="str">
        <f t="shared" si="185"/>
        <v/>
      </c>
      <c r="U3917" s="23" t="str">
        <f>IF($B3917="","",VLOOKUP($T3917,Tablas!$X$14:$Y$17,2,1))</f>
        <v/>
      </c>
    </row>
    <row r="3918" spans="2:21" x14ac:dyDescent="0.2">
      <c r="B3918" s="1" t="str">
        <f>IF(Tablas!B3916="","",Tablas!B3916)</f>
        <v/>
      </c>
      <c r="C3918" s="1" t="str">
        <f>IF(Tablas!C3916="","",Tablas!C3916)</f>
        <v/>
      </c>
      <c r="D3918" s="1" t="str">
        <f>IF(Tablas!D3916="","",Tablas!D3916)</f>
        <v/>
      </c>
      <c r="E3918" s="1" t="str">
        <f>IF(Tablas!E3916="","",Tablas!E3916)</f>
        <v/>
      </c>
      <c r="F3918" s="1" t="str">
        <f>IF(Tablas!F3916="","",Tablas!F3916)</f>
        <v/>
      </c>
      <c r="G3918" s="1" t="str">
        <f>IF(Tablas!I3916="","",Tablas!I3916)</f>
        <v/>
      </c>
      <c r="H3918" s="1" t="s">
        <v>911</v>
      </c>
      <c r="I3918" s="39" t="str">
        <f>IF($B3918="","",-SUMIFS(Tabla7[Cantidad],Tabla7[Código del producto],$B3918,Tabla7[Tipo de movimiento],"SALIDA",Tabla7[Mes],I$5))</f>
        <v/>
      </c>
      <c r="J3918" s="39" t="str">
        <f>IF($B3918="","",-SUMIFS(Tabla7[Cantidad],Tabla7[Código del producto],$B3918,Tabla7[Tipo de movimiento],"SALIDA",Tabla7[Mes],J$5))</f>
        <v/>
      </c>
      <c r="K3918" s="39" t="str">
        <f>IF($B3918="","",-SUMIFS(Tabla7[Cantidad],Tabla7[Código del producto],$B3918,Tabla7[Tipo de movimiento],"SALIDA",Tabla7[Mes],K$5))</f>
        <v/>
      </c>
      <c r="L3918" s="39" t="str">
        <f>IF($B3918="","",-SUMIFS(Tabla7[Cantidad],Tabla7[Código del producto],$B3918,Tabla7[Tipo de movimiento],"SALIDA",Tabla7[Mes],L$5))</f>
        <v/>
      </c>
      <c r="M3918" s="39" t="str">
        <f>IF($B3918="","",-SUMIFS(Tabla7[Cantidad],Tabla7[Código del producto],$B3918,Tabla7[Tipo de movimiento],"SALIDA",Tabla7[Mes],M$5))</f>
        <v/>
      </c>
      <c r="N3918" s="39" t="str">
        <f>IF($B3918="","",-SUMIFS(Tabla7[Cantidad],Tabla7[Código del producto],$B3918,Tabla7[Tipo de movimiento],"SALIDA",Tabla7[Mes],N$5))</f>
        <v/>
      </c>
      <c r="O3918" s="39" t="str">
        <f>IF($B3918="","",-SUMIFS(Tabla7[Cantidad],Tabla7[Código del producto],$B3918,Tabla7[Tipo de movimiento],"SALIDA",Tabla7[Mes],O$5))</f>
        <v/>
      </c>
      <c r="P3918" s="39" t="str">
        <f>IF($B3918="","",-SUMIFS(Tabla7[Cantidad],Tabla7[Código del producto],$B3918,Tabla7[Tipo de movimiento],"SALIDA",Tabla7[Mes],P$5))</f>
        <v/>
      </c>
      <c r="Q3918" s="39" t="str">
        <f t="shared" si="183"/>
        <v/>
      </c>
      <c r="R3918" s="51" t="str">
        <f>IF($B3918="","",IFERROR(VLOOKUP($B3918,'ABC rotación'!$C:$G,5,0),"C"))</f>
        <v/>
      </c>
      <c r="S3918" s="41" t="str">
        <f t="shared" si="184"/>
        <v/>
      </c>
      <c r="T3918" s="40" t="str">
        <f t="shared" si="185"/>
        <v/>
      </c>
      <c r="U3918" s="23" t="str">
        <f>IF($B3918="","",VLOOKUP($T3918,Tablas!$X$14:$Y$17,2,1))</f>
        <v/>
      </c>
    </row>
    <row r="3919" spans="2:21" x14ac:dyDescent="0.2">
      <c r="B3919" s="1" t="str">
        <f>IF(Tablas!B3917="","",Tablas!B3917)</f>
        <v/>
      </c>
      <c r="C3919" s="1" t="str">
        <f>IF(Tablas!C3917="","",Tablas!C3917)</f>
        <v/>
      </c>
      <c r="D3919" s="1" t="str">
        <f>IF(Tablas!D3917="","",Tablas!D3917)</f>
        <v/>
      </c>
      <c r="E3919" s="1" t="str">
        <f>IF(Tablas!E3917="","",Tablas!E3917)</f>
        <v/>
      </c>
      <c r="F3919" s="1" t="str">
        <f>IF(Tablas!F3917="","",Tablas!F3917)</f>
        <v/>
      </c>
      <c r="G3919" s="1" t="str">
        <f>IF(Tablas!I3917="","",Tablas!I3917)</f>
        <v/>
      </c>
      <c r="H3919" s="1" t="s">
        <v>911</v>
      </c>
      <c r="I3919" s="39" t="str">
        <f>IF($B3919="","",-SUMIFS(Tabla7[Cantidad],Tabla7[Código del producto],$B3919,Tabla7[Tipo de movimiento],"SALIDA",Tabla7[Mes],I$5))</f>
        <v/>
      </c>
      <c r="J3919" s="39" t="str">
        <f>IF($B3919="","",-SUMIFS(Tabla7[Cantidad],Tabla7[Código del producto],$B3919,Tabla7[Tipo de movimiento],"SALIDA",Tabla7[Mes],J$5))</f>
        <v/>
      </c>
      <c r="K3919" s="39" t="str">
        <f>IF($B3919="","",-SUMIFS(Tabla7[Cantidad],Tabla7[Código del producto],$B3919,Tabla7[Tipo de movimiento],"SALIDA",Tabla7[Mes],K$5))</f>
        <v/>
      </c>
      <c r="L3919" s="39" t="str">
        <f>IF($B3919="","",-SUMIFS(Tabla7[Cantidad],Tabla7[Código del producto],$B3919,Tabla7[Tipo de movimiento],"SALIDA",Tabla7[Mes],L$5))</f>
        <v/>
      </c>
      <c r="M3919" s="39" t="str">
        <f>IF($B3919="","",-SUMIFS(Tabla7[Cantidad],Tabla7[Código del producto],$B3919,Tabla7[Tipo de movimiento],"SALIDA",Tabla7[Mes],M$5))</f>
        <v/>
      </c>
      <c r="N3919" s="39" t="str">
        <f>IF($B3919="","",-SUMIFS(Tabla7[Cantidad],Tabla7[Código del producto],$B3919,Tabla7[Tipo de movimiento],"SALIDA",Tabla7[Mes],N$5))</f>
        <v/>
      </c>
      <c r="O3919" s="39" t="str">
        <f>IF($B3919="","",-SUMIFS(Tabla7[Cantidad],Tabla7[Código del producto],$B3919,Tabla7[Tipo de movimiento],"SALIDA",Tabla7[Mes],O$5))</f>
        <v/>
      </c>
      <c r="P3919" s="39" t="str">
        <f>IF($B3919="","",-SUMIFS(Tabla7[Cantidad],Tabla7[Código del producto],$B3919,Tabla7[Tipo de movimiento],"SALIDA",Tabla7[Mes],P$5))</f>
        <v/>
      </c>
      <c r="Q3919" s="39" t="str">
        <f t="shared" si="183"/>
        <v/>
      </c>
      <c r="R3919" s="51" t="str">
        <f>IF($B3919="","",IFERROR(VLOOKUP($B3919,'ABC rotación'!$C:$G,5,0),"C"))</f>
        <v/>
      </c>
      <c r="S3919" s="41" t="str">
        <f t="shared" si="184"/>
        <v/>
      </c>
      <c r="T3919" s="40" t="str">
        <f t="shared" si="185"/>
        <v/>
      </c>
      <c r="U3919" s="23" t="str">
        <f>IF($B3919="","",VLOOKUP($T3919,Tablas!$X$14:$Y$17,2,1))</f>
        <v/>
      </c>
    </row>
    <row r="3920" spans="2:21" x14ac:dyDescent="0.2">
      <c r="B3920" s="1" t="str">
        <f>IF(Tablas!B3918="","",Tablas!B3918)</f>
        <v/>
      </c>
      <c r="C3920" s="1" t="str">
        <f>IF(Tablas!C3918="","",Tablas!C3918)</f>
        <v/>
      </c>
      <c r="D3920" s="1" t="str">
        <f>IF(Tablas!D3918="","",Tablas!D3918)</f>
        <v/>
      </c>
      <c r="E3920" s="1" t="str">
        <f>IF(Tablas!E3918="","",Tablas!E3918)</f>
        <v/>
      </c>
      <c r="F3920" s="1" t="str">
        <f>IF(Tablas!F3918="","",Tablas!F3918)</f>
        <v/>
      </c>
      <c r="G3920" s="1" t="str">
        <f>IF(Tablas!I3918="","",Tablas!I3918)</f>
        <v/>
      </c>
      <c r="H3920" s="1" t="s">
        <v>911</v>
      </c>
      <c r="I3920" s="39" t="str">
        <f>IF($B3920="","",-SUMIFS(Tabla7[Cantidad],Tabla7[Código del producto],$B3920,Tabla7[Tipo de movimiento],"SALIDA",Tabla7[Mes],I$5))</f>
        <v/>
      </c>
      <c r="J3920" s="39" t="str">
        <f>IF($B3920="","",-SUMIFS(Tabla7[Cantidad],Tabla7[Código del producto],$B3920,Tabla7[Tipo de movimiento],"SALIDA",Tabla7[Mes],J$5))</f>
        <v/>
      </c>
      <c r="K3920" s="39" t="str">
        <f>IF($B3920="","",-SUMIFS(Tabla7[Cantidad],Tabla7[Código del producto],$B3920,Tabla7[Tipo de movimiento],"SALIDA",Tabla7[Mes],K$5))</f>
        <v/>
      </c>
      <c r="L3920" s="39" t="str">
        <f>IF($B3920="","",-SUMIFS(Tabla7[Cantidad],Tabla7[Código del producto],$B3920,Tabla7[Tipo de movimiento],"SALIDA",Tabla7[Mes],L$5))</f>
        <v/>
      </c>
      <c r="M3920" s="39" t="str">
        <f>IF($B3920="","",-SUMIFS(Tabla7[Cantidad],Tabla7[Código del producto],$B3920,Tabla7[Tipo de movimiento],"SALIDA",Tabla7[Mes],M$5))</f>
        <v/>
      </c>
      <c r="N3920" s="39" t="str">
        <f>IF($B3920="","",-SUMIFS(Tabla7[Cantidad],Tabla7[Código del producto],$B3920,Tabla7[Tipo de movimiento],"SALIDA",Tabla7[Mes],N$5))</f>
        <v/>
      </c>
      <c r="O3920" s="39" t="str">
        <f>IF($B3920="","",-SUMIFS(Tabla7[Cantidad],Tabla7[Código del producto],$B3920,Tabla7[Tipo de movimiento],"SALIDA",Tabla7[Mes],O$5))</f>
        <v/>
      </c>
      <c r="P3920" s="39" t="str">
        <f>IF($B3920="","",-SUMIFS(Tabla7[Cantidad],Tabla7[Código del producto],$B3920,Tabla7[Tipo de movimiento],"SALIDA",Tabla7[Mes],P$5))</f>
        <v/>
      </c>
      <c r="Q3920" s="39" t="str">
        <f t="shared" si="183"/>
        <v/>
      </c>
      <c r="R3920" s="51" t="str">
        <f>IF($B3920="","",IFERROR(VLOOKUP($B3920,'ABC rotación'!$C:$G,5,0),"C"))</f>
        <v/>
      </c>
      <c r="S3920" s="41" t="str">
        <f t="shared" si="184"/>
        <v/>
      </c>
      <c r="T3920" s="40" t="str">
        <f t="shared" si="185"/>
        <v/>
      </c>
      <c r="U3920" s="23" t="str">
        <f>IF($B3920="","",VLOOKUP($T3920,Tablas!$X$14:$Y$17,2,1))</f>
        <v/>
      </c>
    </row>
    <row r="3921" spans="2:21" x14ac:dyDescent="0.2">
      <c r="B3921" s="1" t="str">
        <f>IF(Tablas!B3919="","",Tablas!B3919)</f>
        <v/>
      </c>
      <c r="C3921" s="1" t="str">
        <f>IF(Tablas!C3919="","",Tablas!C3919)</f>
        <v/>
      </c>
      <c r="D3921" s="1" t="str">
        <f>IF(Tablas!D3919="","",Tablas!D3919)</f>
        <v/>
      </c>
      <c r="E3921" s="1" t="str">
        <f>IF(Tablas!E3919="","",Tablas!E3919)</f>
        <v/>
      </c>
      <c r="F3921" s="1" t="str">
        <f>IF(Tablas!F3919="","",Tablas!F3919)</f>
        <v/>
      </c>
      <c r="G3921" s="1" t="str">
        <f>IF(Tablas!I3919="","",Tablas!I3919)</f>
        <v/>
      </c>
      <c r="H3921" s="1" t="s">
        <v>911</v>
      </c>
      <c r="I3921" s="39" t="str">
        <f>IF($B3921="","",-SUMIFS(Tabla7[Cantidad],Tabla7[Código del producto],$B3921,Tabla7[Tipo de movimiento],"SALIDA",Tabla7[Mes],I$5))</f>
        <v/>
      </c>
      <c r="J3921" s="39" t="str">
        <f>IF($B3921="","",-SUMIFS(Tabla7[Cantidad],Tabla7[Código del producto],$B3921,Tabla7[Tipo de movimiento],"SALIDA",Tabla7[Mes],J$5))</f>
        <v/>
      </c>
      <c r="K3921" s="39" t="str">
        <f>IF($B3921="","",-SUMIFS(Tabla7[Cantidad],Tabla7[Código del producto],$B3921,Tabla7[Tipo de movimiento],"SALIDA",Tabla7[Mes],K$5))</f>
        <v/>
      </c>
      <c r="L3921" s="39" t="str">
        <f>IF($B3921="","",-SUMIFS(Tabla7[Cantidad],Tabla7[Código del producto],$B3921,Tabla7[Tipo de movimiento],"SALIDA",Tabla7[Mes],L$5))</f>
        <v/>
      </c>
      <c r="M3921" s="39" t="str">
        <f>IF($B3921="","",-SUMIFS(Tabla7[Cantidad],Tabla7[Código del producto],$B3921,Tabla7[Tipo de movimiento],"SALIDA",Tabla7[Mes],M$5))</f>
        <v/>
      </c>
      <c r="N3921" s="39" t="str">
        <f>IF($B3921="","",-SUMIFS(Tabla7[Cantidad],Tabla7[Código del producto],$B3921,Tabla7[Tipo de movimiento],"SALIDA",Tabla7[Mes],N$5))</f>
        <v/>
      </c>
      <c r="O3921" s="39" t="str">
        <f>IF($B3921="","",-SUMIFS(Tabla7[Cantidad],Tabla7[Código del producto],$B3921,Tabla7[Tipo de movimiento],"SALIDA",Tabla7[Mes],O$5))</f>
        <v/>
      </c>
      <c r="P3921" s="39" t="str">
        <f>IF($B3921="","",-SUMIFS(Tabla7[Cantidad],Tabla7[Código del producto],$B3921,Tabla7[Tipo de movimiento],"SALIDA",Tabla7[Mes],P$5))</f>
        <v/>
      </c>
      <c r="Q3921" s="39" t="str">
        <f t="shared" si="183"/>
        <v/>
      </c>
      <c r="R3921" s="51" t="str">
        <f>IF($B3921="","",IFERROR(VLOOKUP($B3921,'ABC rotación'!$C:$G,5,0),"C"))</f>
        <v/>
      </c>
      <c r="S3921" s="41" t="str">
        <f t="shared" si="184"/>
        <v/>
      </c>
      <c r="T3921" s="40" t="str">
        <f t="shared" si="185"/>
        <v/>
      </c>
      <c r="U3921" s="23" t="str">
        <f>IF($B3921="","",VLOOKUP($T3921,Tablas!$X$14:$Y$17,2,1))</f>
        <v/>
      </c>
    </row>
    <row r="3922" spans="2:21" x14ac:dyDescent="0.2">
      <c r="B3922" s="1" t="str">
        <f>IF(Tablas!B3920="","",Tablas!B3920)</f>
        <v/>
      </c>
      <c r="C3922" s="1" t="str">
        <f>IF(Tablas!C3920="","",Tablas!C3920)</f>
        <v/>
      </c>
      <c r="D3922" s="1" t="str">
        <f>IF(Tablas!D3920="","",Tablas!D3920)</f>
        <v/>
      </c>
      <c r="E3922" s="1" t="str">
        <f>IF(Tablas!E3920="","",Tablas!E3920)</f>
        <v/>
      </c>
      <c r="F3922" s="1" t="str">
        <f>IF(Tablas!F3920="","",Tablas!F3920)</f>
        <v/>
      </c>
      <c r="G3922" s="1" t="str">
        <f>IF(Tablas!I3920="","",Tablas!I3920)</f>
        <v/>
      </c>
      <c r="H3922" s="1" t="s">
        <v>911</v>
      </c>
      <c r="I3922" s="39" t="str">
        <f>IF($B3922="","",-SUMIFS(Tabla7[Cantidad],Tabla7[Código del producto],$B3922,Tabla7[Tipo de movimiento],"SALIDA",Tabla7[Mes],I$5))</f>
        <v/>
      </c>
      <c r="J3922" s="39" t="str">
        <f>IF($B3922="","",-SUMIFS(Tabla7[Cantidad],Tabla7[Código del producto],$B3922,Tabla7[Tipo de movimiento],"SALIDA",Tabla7[Mes],J$5))</f>
        <v/>
      </c>
      <c r="K3922" s="39" t="str">
        <f>IF($B3922="","",-SUMIFS(Tabla7[Cantidad],Tabla7[Código del producto],$B3922,Tabla7[Tipo de movimiento],"SALIDA",Tabla7[Mes],K$5))</f>
        <v/>
      </c>
      <c r="L3922" s="39" t="str">
        <f>IF($B3922="","",-SUMIFS(Tabla7[Cantidad],Tabla7[Código del producto],$B3922,Tabla7[Tipo de movimiento],"SALIDA",Tabla7[Mes],L$5))</f>
        <v/>
      </c>
      <c r="M3922" s="39" t="str">
        <f>IF($B3922="","",-SUMIFS(Tabla7[Cantidad],Tabla7[Código del producto],$B3922,Tabla7[Tipo de movimiento],"SALIDA",Tabla7[Mes],M$5))</f>
        <v/>
      </c>
      <c r="N3922" s="39" t="str">
        <f>IF($B3922="","",-SUMIFS(Tabla7[Cantidad],Tabla7[Código del producto],$B3922,Tabla7[Tipo de movimiento],"SALIDA",Tabla7[Mes],N$5))</f>
        <v/>
      </c>
      <c r="O3922" s="39" t="str">
        <f>IF($B3922="","",-SUMIFS(Tabla7[Cantidad],Tabla7[Código del producto],$B3922,Tabla7[Tipo de movimiento],"SALIDA",Tabla7[Mes],O$5))</f>
        <v/>
      </c>
      <c r="P3922" s="39" t="str">
        <f>IF($B3922="","",-SUMIFS(Tabla7[Cantidad],Tabla7[Código del producto],$B3922,Tabla7[Tipo de movimiento],"SALIDA",Tabla7[Mes],P$5))</f>
        <v/>
      </c>
      <c r="Q3922" s="39" t="str">
        <f t="shared" si="183"/>
        <v/>
      </c>
      <c r="R3922" s="51" t="str">
        <f>IF($B3922="","",IFERROR(VLOOKUP($B3922,'ABC rotación'!$C:$G,5,0),"C"))</f>
        <v/>
      </c>
      <c r="S3922" s="41" t="str">
        <f t="shared" si="184"/>
        <v/>
      </c>
      <c r="T3922" s="40" t="str">
        <f t="shared" si="185"/>
        <v/>
      </c>
      <c r="U3922" s="23" t="str">
        <f>IF($B3922="","",VLOOKUP($T3922,Tablas!$X$14:$Y$17,2,1))</f>
        <v/>
      </c>
    </row>
    <row r="3923" spans="2:21" x14ac:dyDescent="0.2">
      <c r="B3923" s="1" t="str">
        <f>IF(Tablas!B3921="","",Tablas!B3921)</f>
        <v/>
      </c>
      <c r="C3923" s="1" t="str">
        <f>IF(Tablas!C3921="","",Tablas!C3921)</f>
        <v/>
      </c>
      <c r="D3923" s="1" t="str">
        <f>IF(Tablas!D3921="","",Tablas!D3921)</f>
        <v/>
      </c>
      <c r="E3923" s="1" t="str">
        <f>IF(Tablas!E3921="","",Tablas!E3921)</f>
        <v/>
      </c>
      <c r="F3923" s="1" t="str">
        <f>IF(Tablas!F3921="","",Tablas!F3921)</f>
        <v/>
      </c>
      <c r="G3923" s="1" t="str">
        <f>IF(Tablas!I3921="","",Tablas!I3921)</f>
        <v/>
      </c>
      <c r="H3923" s="1" t="s">
        <v>911</v>
      </c>
      <c r="I3923" s="39" t="str">
        <f>IF($B3923="","",-SUMIFS(Tabla7[Cantidad],Tabla7[Código del producto],$B3923,Tabla7[Tipo de movimiento],"SALIDA",Tabla7[Mes],I$5))</f>
        <v/>
      </c>
      <c r="J3923" s="39" t="str">
        <f>IF($B3923="","",-SUMIFS(Tabla7[Cantidad],Tabla7[Código del producto],$B3923,Tabla7[Tipo de movimiento],"SALIDA",Tabla7[Mes],J$5))</f>
        <v/>
      </c>
      <c r="K3923" s="39" t="str">
        <f>IF($B3923="","",-SUMIFS(Tabla7[Cantidad],Tabla7[Código del producto],$B3923,Tabla7[Tipo de movimiento],"SALIDA",Tabla7[Mes],K$5))</f>
        <v/>
      </c>
      <c r="L3923" s="39" t="str">
        <f>IF($B3923="","",-SUMIFS(Tabla7[Cantidad],Tabla7[Código del producto],$B3923,Tabla7[Tipo de movimiento],"SALIDA",Tabla7[Mes],L$5))</f>
        <v/>
      </c>
      <c r="M3923" s="39" t="str">
        <f>IF($B3923="","",-SUMIFS(Tabla7[Cantidad],Tabla7[Código del producto],$B3923,Tabla7[Tipo de movimiento],"SALIDA",Tabla7[Mes],M$5))</f>
        <v/>
      </c>
      <c r="N3923" s="39" t="str">
        <f>IF($B3923="","",-SUMIFS(Tabla7[Cantidad],Tabla7[Código del producto],$B3923,Tabla7[Tipo de movimiento],"SALIDA",Tabla7[Mes],N$5))</f>
        <v/>
      </c>
      <c r="O3923" s="39" t="str">
        <f>IF($B3923="","",-SUMIFS(Tabla7[Cantidad],Tabla7[Código del producto],$B3923,Tabla7[Tipo de movimiento],"SALIDA",Tabla7[Mes],O$5))</f>
        <v/>
      </c>
      <c r="P3923" s="39" t="str">
        <f>IF($B3923="","",-SUMIFS(Tabla7[Cantidad],Tabla7[Código del producto],$B3923,Tabla7[Tipo de movimiento],"SALIDA",Tabla7[Mes],P$5))</f>
        <v/>
      </c>
      <c r="Q3923" s="39" t="str">
        <f t="shared" si="183"/>
        <v/>
      </c>
      <c r="R3923" s="51" t="str">
        <f>IF($B3923="","",IFERROR(VLOOKUP($B3923,'ABC rotación'!$C:$G,5,0),"C"))</f>
        <v/>
      </c>
      <c r="S3923" s="41" t="str">
        <f t="shared" si="184"/>
        <v/>
      </c>
      <c r="T3923" s="40" t="str">
        <f t="shared" si="185"/>
        <v/>
      </c>
      <c r="U3923" s="23" t="str">
        <f>IF($B3923="","",VLOOKUP($T3923,Tablas!$X$14:$Y$17,2,1))</f>
        <v/>
      </c>
    </row>
    <row r="3924" spans="2:21" x14ac:dyDescent="0.2">
      <c r="B3924" s="1" t="str">
        <f>IF(Tablas!B3922="","",Tablas!B3922)</f>
        <v/>
      </c>
      <c r="C3924" s="1" t="str">
        <f>IF(Tablas!C3922="","",Tablas!C3922)</f>
        <v/>
      </c>
      <c r="D3924" s="1" t="str">
        <f>IF(Tablas!D3922="","",Tablas!D3922)</f>
        <v/>
      </c>
      <c r="E3924" s="1" t="str">
        <f>IF(Tablas!E3922="","",Tablas!E3922)</f>
        <v/>
      </c>
      <c r="F3924" s="1" t="str">
        <f>IF(Tablas!F3922="","",Tablas!F3922)</f>
        <v/>
      </c>
      <c r="G3924" s="1" t="str">
        <f>IF(Tablas!I3922="","",Tablas!I3922)</f>
        <v/>
      </c>
      <c r="H3924" s="1" t="s">
        <v>911</v>
      </c>
      <c r="I3924" s="39" t="str">
        <f>IF($B3924="","",-SUMIFS(Tabla7[Cantidad],Tabla7[Código del producto],$B3924,Tabla7[Tipo de movimiento],"SALIDA",Tabla7[Mes],I$5))</f>
        <v/>
      </c>
      <c r="J3924" s="39" t="str">
        <f>IF($B3924="","",-SUMIFS(Tabla7[Cantidad],Tabla7[Código del producto],$B3924,Tabla7[Tipo de movimiento],"SALIDA",Tabla7[Mes],J$5))</f>
        <v/>
      </c>
      <c r="K3924" s="39" t="str">
        <f>IF($B3924="","",-SUMIFS(Tabla7[Cantidad],Tabla7[Código del producto],$B3924,Tabla7[Tipo de movimiento],"SALIDA",Tabla7[Mes],K$5))</f>
        <v/>
      </c>
      <c r="L3924" s="39" t="str">
        <f>IF($B3924="","",-SUMIFS(Tabla7[Cantidad],Tabla7[Código del producto],$B3924,Tabla7[Tipo de movimiento],"SALIDA",Tabla7[Mes],L$5))</f>
        <v/>
      </c>
      <c r="M3924" s="39" t="str">
        <f>IF($B3924="","",-SUMIFS(Tabla7[Cantidad],Tabla7[Código del producto],$B3924,Tabla7[Tipo de movimiento],"SALIDA",Tabla7[Mes],M$5))</f>
        <v/>
      </c>
      <c r="N3924" s="39" t="str">
        <f>IF($B3924="","",-SUMIFS(Tabla7[Cantidad],Tabla7[Código del producto],$B3924,Tabla7[Tipo de movimiento],"SALIDA",Tabla7[Mes],N$5))</f>
        <v/>
      </c>
      <c r="O3924" s="39" t="str">
        <f>IF($B3924="","",-SUMIFS(Tabla7[Cantidad],Tabla7[Código del producto],$B3924,Tabla7[Tipo de movimiento],"SALIDA",Tabla7[Mes],O$5))</f>
        <v/>
      </c>
      <c r="P3924" s="39" t="str">
        <f>IF($B3924="","",-SUMIFS(Tabla7[Cantidad],Tabla7[Código del producto],$B3924,Tabla7[Tipo de movimiento],"SALIDA",Tabla7[Mes],P$5))</f>
        <v/>
      </c>
      <c r="Q3924" s="39" t="str">
        <f t="shared" si="183"/>
        <v/>
      </c>
      <c r="R3924" s="51" t="str">
        <f>IF($B3924="","",IFERROR(VLOOKUP($B3924,'ABC rotación'!$C:$G,5,0),"C"))</f>
        <v/>
      </c>
      <c r="S3924" s="41" t="str">
        <f t="shared" si="184"/>
        <v/>
      </c>
      <c r="T3924" s="40" t="str">
        <f t="shared" si="185"/>
        <v/>
      </c>
      <c r="U3924" s="23" t="str">
        <f>IF($B3924="","",VLOOKUP($T3924,Tablas!$X$14:$Y$17,2,1))</f>
        <v/>
      </c>
    </row>
    <row r="3925" spans="2:21" x14ac:dyDescent="0.2">
      <c r="B3925" s="1" t="str">
        <f>IF(Tablas!B3923="","",Tablas!B3923)</f>
        <v/>
      </c>
      <c r="C3925" s="1" t="str">
        <f>IF(Tablas!C3923="","",Tablas!C3923)</f>
        <v/>
      </c>
      <c r="D3925" s="1" t="str">
        <f>IF(Tablas!D3923="","",Tablas!D3923)</f>
        <v/>
      </c>
      <c r="E3925" s="1" t="str">
        <f>IF(Tablas!E3923="","",Tablas!E3923)</f>
        <v/>
      </c>
      <c r="F3925" s="1" t="str">
        <f>IF(Tablas!F3923="","",Tablas!F3923)</f>
        <v/>
      </c>
      <c r="G3925" s="1" t="str">
        <f>IF(Tablas!I3923="","",Tablas!I3923)</f>
        <v/>
      </c>
      <c r="H3925" s="1" t="s">
        <v>911</v>
      </c>
      <c r="I3925" s="39" t="str">
        <f>IF($B3925="","",-SUMIFS(Tabla7[Cantidad],Tabla7[Código del producto],$B3925,Tabla7[Tipo de movimiento],"SALIDA",Tabla7[Mes],I$5))</f>
        <v/>
      </c>
      <c r="J3925" s="39" t="str">
        <f>IF($B3925="","",-SUMIFS(Tabla7[Cantidad],Tabla7[Código del producto],$B3925,Tabla7[Tipo de movimiento],"SALIDA",Tabla7[Mes],J$5))</f>
        <v/>
      </c>
      <c r="K3925" s="39" t="str">
        <f>IF($B3925="","",-SUMIFS(Tabla7[Cantidad],Tabla7[Código del producto],$B3925,Tabla7[Tipo de movimiento],"SALIDA",Tabla7[Mes],K$5))</f>
        <v/>
      </c>
      <c r="L3925" s="39" t="str">
        <f>IF($B3925="","",-SUMIFS(Tabla7[Cantidad],Tabla7[Código del producto],$B3925,Tabla7[Tipo de movimiento],"SALIDA",Tabla7[Mes],L$5))</f>
        <v/>
      </c>
      <c r="M3925" s="39" t="str">
        <f>IF($B3925="","",-SUMIFS(Tabla7[Cantidad],Tabla7[Código del producto],$B3925,Tabla7[Tipo de movimiento],"SALIDA",Tabla7[Mes],M$5))</f>
        <v/>
      </c>
      <c r="N3925" s="39" t="str">
        <f>IF($B3925="","",-SUMIFS(Tabla7[Cantidad],Tabla7[Código del producto],$B3925,Tabla7[Tipo de movimiento],"SALIDA",Tabla7[Mes],N$5))</f>
        <v/>
      </c>
      <c r="O3925" s="39" t="str">
        <f>IF($B3925="","",-SUMIFS(Tabla7[Cantidad],Tabla7[Código del producto],$B3925,Tabla7[Tipo de movimiento],"SALIDA",Tabla7[Mes],O$5))</f>
        <v/>
      </c>
      <c r="P3925" s="39" t="str">
        <f>IF($B3925="","",-SUMIFS(Tabla7[Cantidad],Tabla7[Código del producto],$B3925,Tabla7[Tipo de movimiento],"SALIDA",Tabla7[Mes],P$5))</f>
        <v/>
      </c>
      <c r="Q3925" s="39" t="str">
        <f t="shared" si="183"/>
        <v/>
      </c>
      <c r="R3925" s="51" t="str">
        <f>IF($B3925="","",IFERROR(VLOOKUP($B3925,'ABC rotación'!$C:$G,5,0),"C"))</f>
        <v/>
      </c>
      <c r="S3925" s="41" t="str">
        <f t="shared" si="184"/>
        <v/>
      </c>
      <c r="T3925" s="40" t="str">
        <f t="shared" si="185"/>
        <v/>
      </c>
      <c r="U3925" s="23" t="str">
        <f>IF($B3925="","",VLOOKUP($T3925,Tablas!$X$14:$Y$17,2,1))</f>
        <v/>
      </c>
    </row>
    <row r="3926" spans="2:21" x14ac:dyDescent="0.2">
      <c r="B3926" s="1" t="str">
        <f>IF(Tablas!B3924="","",Tablas!B3924)</f>
        <v/>
      </c>
      <c r="C3926" s="1" t="str">
        <f>IF(Tablas!C3924="","",Tablas!C3924)</f>
        <v/>
      </c>
      <c r="D3926" s="1" t="str">
        <f>IF(Tablas!D3924="","",Tablas!D3924)</f>
        <v/>
      </c>
      <c r="E3926" s="1" t="str">
        <f>IF(Tablas!E3924="","",Tablas!E3924)</f>
        <v/>
      </c>
      <c r="F3926" s="1" t="str">
        <f>IF(Tablas!F3924="","",Tablas!F3924)</f>
        <v/>
      </c>
      <c r="G3926" s="1" t="str">
        <f>IF(Tablas!I3924="","",Tablas!I3924)</f>
        <v/>
      </c>
      <c r="H3926" s="1" t="s">
        <v>911</v>
      </c>
      <c r="I3926" s="39" t="str">
        <f>IF($B3926="","",-SUMIFS(Tabla7[Cantidad],Tabla7[Código del producto],$B3926,Tabla7[Tipo de movimiento],"SALIDA",Tabla7[Mes],I$5))</f>
        <v/>
      </c>
      <c r="J3926" s="39" t="str">
        <f>IF($B3926="","",-SUMIFS(Tabla7[Cantidad],Tabla7[Código del producto],$B3926,Tabla7[Tipo de movimiento],"SALIDA",Tabla7[Mes],J$5))</f>
        <v/>
      </c>
      <c r="K3926" s="39" t="str">
        <f>IF($B3926="","",-SUMIFS(Tabla7[Cantidad],Tabla7[Código del producto],$B3926,Tabla7[Tipo de movimiento],"SALIDA",Tabla7[Mes],K$5))</f>
        <v/>
      </c>
      <c r="L3926" s="39" t="str">
        <f>IF($B3926="","",-SUMIFS(Tabla7[Cantidad],Tabla7[Código del producto],$B3926,Tabla7[Tipo de movimiento],"SALIDA",Tabla7[Mes],L$5))</f>
        <v/>
      </c>
      <c r="M3926" s="39" t="str">
        <f>IF($B3926="","",-SUMIFS(Tabla7[Cantidad],Tabla7[Código del producto],$B3926,Tabla7[Tipo de movimiento],"SALIDA",Tabla7[Mes],M$5))</f>
        <v/>
      </c>
      <c r="N3926" s="39" t="str">
        <f>IF($B3926="","",-SUMIFS(Tabla7[Cantidad],Tabla7[Código del producto],$B3926,Tabla7[Tipo de movimiento],"SALIDA",Tabla7[Mes],N$5))</f>
        <v/>
      </c>
      <c r="O3926" s="39" t="str">
        <f>IF($B3926="","",-SUMIFS(Tabla7[Cantidad],Tabla7[Código del producto],$B3926,Tabla7[Tipo de movimiento],"SALIDA",Tabla7[Mes],O$5))</f>
        <v/>
      </c>
      <c r="P3926" s="39" t="str">
        <f>IF($B3926="","",-SUMIFS(Tabla7[Cantidad],Tabla7[Código del producto],$B3926,Tabla7[Tipo de movimiento],"SALIDA",Tabla7[Mes],P$5))</f>
        <v/>
      </c>
      <c r="Q3926" s="39" t="str">
        <f t="shared" si="183"/>
        <v/>
      </c>
      <c r="R3926" s="51" t="str">
        <f>IF($B3926="","",IFERROR(VLOOKUP($B3926,'ABC rotación'!$C:$G,5,0),"C"))</f>
        <v/>
      </c>
      <c r="S3926" s="41" t="str">
        <f t="shared" si="184"/>
        <v/>
      </c>
      <c r="T3926" s="40" t="str">
        <f t="shared" si="185"/>
        <v/>
      </c>
      <c r="U3926" s="23" t="str">
        <f>IF($B3926="","",VLOOKUP($T3926,Tablas!$X$14:$Y$17,2,1))</f>
        <v/>
      </c>
    </row>
    <row r="3927" spans="2:21" x14ac:dyDescent="0.2">
      <c r="B3927" s="1" t="str">
        <f>IF(Tablas!B3925="","",Tablas!B3925)</f>
        <v/>
      </c>
      <c r="C3927" s="1" t="str">
        <f>IF(Tablas!C3925="","",Tablas!C3925)</f>
        <v/>
      </c>
      <c r="D3927" s="1" t="str">
        <f>IF(Tablas!D3925="","",Tablas!D3925)</f>
        <v/>
      </c>
      <c r="E3927" s="1" t="str">
        <f>IF(Tablas!E3925="","",Tablas!E3925)</f>
        <v/>
      </c>
      <c r="F3927" s="1" t="str">
        <f>IF(Tablas!F3925="","",Tablas!F3925)</f>
        <v/>
      </c>
      <c r="G3927" s="1" t="str">
        <f>IF(Tablas!I3925="","",Tablas!I3925)</f>
        <v/>
      </c>
      <c r="H3927" s="1" t="s">
        <v>911</v>
      </c>
      <c r="I3927" s="39" t="str">
        <f>IF($B3927="","",-SUMIFS(Tabla7[Cantidad],Tabla7[Código del producto],$B3927,Tabla7[Tipo de movimiento],"SALIDA",Tabla7[Mes],I$5))</f>
        <v/>
      </c>
      <c r="J3927" s="39" t="str">
        <f>IF($B3927="","",-SUMIFS(Tabla7[Cantidad],Tabla7[Código del producto],$B3927,Tabla7[Tipo de movimiento],"SALIDA",Tabla7[Mes],J$5))</f>
        <v/>
      </c>
      <c r="K3927" s="39" t="str">
        <f>IF($B3927="","",-SUMIFS(Tabla7[Cantidad],Tabla7[Código del producto],$B3927,Tabla7[Tipo de movimiento],"SALIDA",Tabla7[Mes],K$5))</f>
        <v/>
      </c>
      <c r="L3927" s="39" t="str">
        <f>IF($B3927="","",-SUMIFS(Tabla7[Cantidad],Tabla7[Código del producto],$B3927,Tabla7[Tipo de movimiento],"SALIDA",Tabla7[Mes],L$5))</f>
        <v/>
      </c>
      <c r="M3927" s="39" t="str">
        <f>IF($B3927="","",-SUMIFS(Tabla7[Cantidad],Tabla7[Código del producto],$B3927,Tabla7[Tipo de movimiento],"SALIDA",Tabla7[Mes],M$5))</f>
        <v/>
      </c>
      <c r="N3927" s="39" t="str">
        <f>IF($B3927="","",-SUMIFS(Tabla7[Cantidad],Tabla7[Código del producto],$B3927,Tabla7[Tipo de movimiento],"SALIDA",Tabla7[Mes],N$5))</f>
        <v/>
      </c>
      <c r="O3927" s="39" t="str">
        <f>IF($B3927="","",-SUMIFS(Tabla7[Cantidad],Tabla7[Código del producto],$B3927,Tabla7[Tipo de movimiento],"SALIDA",Tabla7[Mes],O$5))</f>
        <v/>
      </c>
      <c r="P3927" s="39" t="str">
        <f>IF($B3927="","",-SUMIFS(Tabla7[Cantidad],Tabla7[Código del producto],$B3927,Tabla7[Tipo de movimiento],"SALIDA",Tabla7[Mes],P$5))</f>
        <v/>
      </c>
      <c r="Q3927" s="39" t="str">
        <f t="shared" si="183"/>
        <v/>
      </c>
      <c r="R3927" s="51" t="str">
        <f>IF($B3927="","",IFERROR(VLOOKUP($B3927,'ABC rotación'!$C:$G,5,0),"C"))</f>
        <v/>
      </c>
      <c r="S3927" s="41" t="str">
        <f t="shared" si="184"/>
        <v/>
      </c>
      <c r="T3927" s="40" t="str">
        <f t="shared" si="185"/>
        <v/>
      </c>
      <c r="U3927" s="23" t="str">
        <f>IF($B3927="","",VLOOKUP($T3927,Tablas!$X$14:$Y$17,2,1))</f>
        <v/>
      </c>
    </row>
    <row r="3928" spans="2:21" x14ac:dyDescent="0.2">
      <c r="B3928" s="1" t="str">
        <f>IF(Tablas!B3926="","",Tablas!B3926)</f>
        <v/>
      </c>
      <c r="C3928" s="1" t="str">
        <f>IF(Tablas!C3926="","",Tablas!C3926)</f>
        <v/>
      </c>
      <c r="D3928" s="1" t="str">
        <f>IF(Tablas!D3926="","",Tablas!D3926)</f>
        <v/>
      </c>
      <c r="E3928" s="1" t="str">
        <f>IF(Tablas!E3926="","",Tablas!E3926)</f>
        <v/>
      </c>
      <c r="F3928" s="1" t="str">
        <f>IF(Tablas!F3926="","",Tablas!F3926)</f>
        <v/>
      </c>
      <c r="G3928" s="1" t="str">
        <f>IF(Tablas!I3926="","",Tablas!I3926)</f>
        <v/>
      </c>
      <c r="H3928" s="1" t="s">
        <v>911</v>
      </c>
      <c r="I3928" s="39" t="str">
        <f>IF($B3928="","",-SUMIFS(Tabla7[Cantidad],Tabla7[Código del producto],$B3928,Tabla7[Tipo de movimiento],"SALIDA",Tabla7[Mes],I$5))</f>
        <v/>
      </c>
      <c r="J3928" s="39" t="str">
        <f>IF($B3928="","",-SUMIFS(Tabla7[Cantidad],Tabla7[Código del producto],$B3928,Tabla7[Tipo de movimiento],"SALIDA",Tabla7[Mes],J$5))</f>
        <v/>
      </c>
      <c r="K3928" s="39" t="str">
        <f>IF($B3928="","",-SUMIFS(Tabla7[Cantidad],Tabla7[Código del producto],$B3928,Tabla7[Tipo de movimiento],"SALIDA",Tabla7[Mes],K$5))</f>
        <v/>
      </c>
      <c r="L3928" s="39" t="str">
        <f>IF($B3928="","",-SUMIFS(Tabla7[Cantidad],Tabla7[Código del producto],$B3928,Tabla7[Tipo de movimiento],"SALIDA",Tabla7[Mes],L$5))</f>
        <v/>
      </c>
      <c r="M3928" s="39" t="str">
        <f>IF($B3928="","",-SUMIFS(Tabla7[Cantidad],Tabla7[Código del producto],$B3928,Tabla7[Tipo de movimiento],"SALIDA",Tabla7[Mes],M$5))</f>
        <v/>
      </c>
      <c r="N3928" s="39" t="str">
        <f>IF($B3928="","",-SUMIFS(Tabla7[Cantidad],Tabla7[Código del producto],$B3928,Tabla7[Tipo de movimiento],"SALIDA",Tabla7[Mes],N$5))</f>
        <v/>
      </c>
      <c r="O3928" s="39" t="str">
        <f>IF($B3928="","",-SUMIFS(Tabla7[Cantidad],Tabla7[Código del producto],$B3928,Tabla7[Tipo de movimiento],"SALIDA",Tabla7[Mes],O$5))</f>
        <v/>
      </c>
      <c r="P3928" s="39" t="str">
        <f>IF($B3928="","",-SUMIFS(Tabla7[Cantidad],Tabla7[Código del producto],$B3928,Tabla7[Tipo de movimiento],"SALIDA",Tabla7[Mes],P$5))</f>
        <v/>
      </c>
      <c r="Q3928" s="39" t="str">
        <f t="shared" si="183"/>
        <v/>
      </c>
      <c r="R3928" s="51" t="str">
        <f>IF($B3928="","",IFERROR(VLOOKUP($B3928,'ABC rotación'!$C:$G,5,0),"C"))</f>
        <v/>
      </c>
      <c r="S3928" s="41" t="str">
        <f t="shared" si="184"/>
        <v/>
      </c>
      <c r="T3928" s="40" t="str">
        <f t="shared" si="185"/>
        <v/>
      </c>
      <c r="U3928" s="23" t="str">
        <f>IF($B3928="","",VLOOKUP($T3928,Tablas!$X$14:$Y$17,2,1))</f>
        <v/>
      </c>
    </row>
    <row r="3929" spans="2:21" x14ac:dyDescent="0.2">
      <c r="B3929" s="1" t="str">
        <f>IF(Tablas!B3927="","",Tablas!B3927)</f>
        <v/>
      </c>
      <c r="C3929" s="1" t="str">
        <f>IF(Tablas!C3927="","",Tablas!C3927)</f>
        <v/>
      </c>
      <c r="D3929" s="1" t="str">
        <f>IF(Tablas!D3927="","",Tablas!D3927)</f>
        <v/>
      </c>
      <c r="E3929" s="1" t="str">
        <f>IF(Tablas!E3927="","",Tablas!E3927)</f>
        <v/>
      </c>
      <c r="F3929" s="1" t="str">
        <f>IF(Tablas!F3927="","",Tablas!F3927)</f>
        <v/>
      </c>
      <c r="G3929" s="1" t="str">
        <f>IF(Tablas!I3927="","",Tablas!I3927)</f>
        <v/>
      </c>
      <c r="H3929" s="1" t="s">
        <v>911</v>
      </c>
      <c r="I3929" s="39" t="str">
        <f>IF($B3929="","",-SUMIFS(Tabla7[Cantidad],Tabla7[Código del producto],$B3929,Tabla7[Tipo de movimiento],"SALIDA",Tabla7[Mes],I$5))</f>
        <v/>
      </c>
      <c r="J3929" s="39" t="str">
        <f>IF($B3929="","",-SUMIFS(Tabla7[Cantidad],Tabla7[Código del producto],$B3929,Tabla7[Tipo de movimiento],"SALIDA",Tabla7[Mes],J$5))</f>
        <v/>
      </c>
      <c r="K3929" s="39" t="str">
        <f>IF($B3929="","",-SUMIFS(Tabla7[Cantidad],Tabla7[Código del producto],$B3929,Tabla7[Tipo de movimiento],"SALIDA",Tabla7[Mes],K$5))</f>
        <v/>
      </c>
      <c r="L3929" s="39" t="str">
        <f>IF($B3929="","",-SUMIFS(Tabla7[Cantidad],Tabla7[Código del producto],$B3929,Tabla7[Tipo de movimiento],"SALIDA",Tabla7[Mes],L$5))</f>
        <v/>
      </c>
      <c r="M3929" s="39" t="str">
        <f>IF($B3929="","",-SUMIFS(Tabla7[Cantidad],Tabla7[Código del producto],$B3929,Tabla7[Tipo de movimiento],"SALIDA",Tabla7[Mes],M$5))</f>
        <v/>
      </c>
      <c r="N3929" s="39" t="str">
        <f>IF($B3929="","",-SUMIFS(Tabla7[Cantidad],Tabla7[Código del producto],$B3929,Tabla7[Tipo de movimiento],"SALIDA",Tabla7[Mes],N$5))</f>
        <v/>
      </c>
      <c r="O3929" s="39" t="str">
        <f>IF($B3929="","",-SUMIFS(Tabla7[Cantidad],Tabla7[Código del producto],$B3929,Tabla7[Tipo de movimiento],"SALIDA",Tabla7[Mes],O$5))</f>
        <v/>
      </c>
      <c r="P3929" s="39" t="str">
        <f>IF($B3929="","",-SUMIFS(Tabla7[Cantidad],Tabla7[Código del producto],$B3929,Tabla7[Tipo de movimiento],"SALIDA",Tabla7[Mes],P$5))</f>
        <v/>
      </c>
      <c r="Q3929" s="39" t="str">
        <f t="shared" si="183"/>
        <v/>
      </c>
      <c r="R3929" s="51" t="str">
        <f>IF($B3929="","",IFERROR(VLOOKUP($B3929,'ABC rotación'!$C:$G,5,0),"C"))</f>
        <v/>
      </c>
      <c r="S3929" s="41" t="str">
        <f t="shared" si="184"/>
        <v/>
      </c>
      <c r="T3929" s="40" t="str">
        <f t="shared" si="185"/>
        <v/>
      </c>
      <c r="U3929" s="23" t="str">
        <f>IF($B3929="","",VLOOKUP($T3929,Tablas!$X$14:$Y$17,2,1))</f>
        <v/>
      </c>
    </row>
    <row r="3930" spans="2:21" x14ac:dyDescent="0.2">
      <c r="B3930" s="1" t="str">
        <f>IF(Tablas!B3928="","",Tablas!B3928)</f>
        <v/>
      </c>
      <c r="C3930" s="1" t="str">
        <f>IF(Tablas!C3928="","",Tablas!C3928)</f>
        <v/>
      </c>
      <c r="D3930" s="1" t="str">
        <f>IF(Tablas!D3928="","",Tablas!D3928)</f>
        <v/>
      </c>
      <c r="E3930" s="1" t="str">
        <f>IF(Tablas!E3928="","",Tablas!E3928)</f>
        <v/>
      </c>
      <c r="F3930" s="1" t="str">
        <f>IF(Tablas!F3928="","",Tablas!F3928)</f>
        <v/>
      </c>
      <c r="G3930" s="1" t="str">
        <f>IF(Tablas!I3928="","",Tablas!I3928)</f>
        <v/>
      </c>
      <c r="H3930" s="1" t="s">
        <v>911</v>
      </c>
      <c r="I3930" s="39" t="str">
        <f>IF($B3930="","",-SUMIFS(Tabla7[Cantidad],Tabla7[Código del producto],$B3930,Tabla7[Tipo de movimiento],"SALIDA",Tabla7[Mes],I$5))</f>
        <v/>
      </c>
      <c r="J3930" s="39" t="str">
        <f>IF($B3930="","",-SUMIFS(Tabla7[Cantidad],Tabla7[Código del producto],$B3930,Tabla7[Tipo de movimiento],"SALIDA",Tabla7[Mes],J$5))</f>
        <v/>
      </c>
      <c r="K3930" s="39" t="str">
        <f>IF($B3930="","",-SUMIFS(Tabla7[Cantidad],Tabla7[Código del producto],$B3930,Tabla7[Tipo de movimiento],"SALIDA",Tabla7[Mes],K$5))</f>
        <v/>
      </c>
      <c r="L3930" s="39" t="str">
        <f>IF($B3930="","",-SUMIFS(Tabla7[Cantidad],Tabla7[Código del producto],$B3930,Tabla7[Tipo de movimiento],"SALIDA",Tabla7[Mes],L$5))</f>
        <v/>
      </c>
      <c r="M3930" s="39" t="str">
        <f>IF($B3930="","",-SUMIFS(Tabla7[Cantidad],Tabla7[Código del producto],$B3930,Tabla7[Tipo de movimiento],"SALIDA",Tabla7[Mes],M$5))</f>
        <v/>
      </c>
      <c r="N3930" s="39" t="str">
        <f>IF($B3930="","",-SUMIFS(Tabla7[Cantidad],Tabla7[Código del producto],$B3930,Tabla7[Tipo de movimiento],"SALIDA",Tabla7[Mes],N$5))</f>
        <v/>
      </c>
      <c r="O3930" s="39" t="str">
        <f>IF($B3930="","",-SUMIFS(Tabla7[Cantidad],Tabla7[Código del producto],$B3930,Tabla7[Tipo de movimiento],"SALIDA",Tabla7[Mes],O$5))</f>
        <v/>
      </c>
      <c r="P3930" s="39" t="str">
        <f>IF($B3930="","",-SUMIFS(Tabla7[Cantidad],Tabla7[Código del producto],$B3930,Tabla7[Tipo de movimiento],"SALIDA",Tabla7[Mes],P$5))</f>
        <v/>
      </c>
      <c r="Q3930" s="39" t="str">
        <f t="shared" si="183"/>
        <v/>
      </c>
      <c r="R3930" s="51" t="str">
        <f>IF($B3930="","",IFERROR(VLOOKUP($B3930,'ABC rotación'!$C:$G,5,0),"C"))</f>
        <v/>
      </c>
      <c r="S3930" s="41" t="str">
        <f t="shared" si="184"/>
        <v/>
      </c>
      <c r="T3930" s="40" t="str">
        <f t="shared" si="185"/>
        <v/>
      </c>
      <c r="U3930" s="23" t="str">
        <f>IF($B3930="","",VLOOKUP($T3930,Tablas!$X$14:$Y$17,2,1))</f>
        <v/>
      </c>
    </row>
    <row r="3931" spans="2:21" x14ac:dyDescent="0.2">
      <c r="B3931" s="1" t="str">
        <f>IF(Tablas!B3929="","",Tablas!B3929)</f>
        <v/>
      </c>
      <c r="C3931" s="1" t="str">
        <f>IF(Tablas!C3929="","",Tablas!C3929)</f>
        <v/>
      </c>
      <c r="D3931" s="1" t="str">
        <f>IF(Tablas!D3929="","",Tablas!D3929)</f>
        <v/>
      </c>
      <c r="E3931" s="1" t="str">
        <f>IF(Tablas!E3929="","",Tablas!E3929)</f>
        <v/>
      </c>
      <c r="F3931" s="1" t="str">
        <f>IF(Tablas!F3929="","",Tablas!F3929)</f>
        <v/>
      </c>
      <c r="G3931" s="1" t="str">
        <f>IF(Tablas!I3929="","",Tablas!I3929)</f>
        <v/>
      </c>
      <c r="H3931" s="1" t="s">
        <v>911</v>
      </c>
      <c r="I3931" s="39" t="str">
        <f>IF($B3931="","",-SUMIFS(Tabla7[Cantidad],Tabla7[Código del producto],$B3931,Tabla7[Tipo de movimiento],"SALIDA",Tabla7[Mes],I$5))</f>
        <v/>
      </c>
      <c r="J3931" s="39" t="str">
        <f>IF($B3931="","",-SUMIFS(Tabla7[Cantidad],Tabla7[Código del producto],$B3931,Tabla7[Tipo de movimiento],"SALIDA",Tabla7[Mes],J$5))</f>
        <v/>
      </c>
      <c r="K3931" s="39" t="str">
        <f>IF($B3931="","",-SUMIFS(Tabla7[Cantidad],Tabla7[Código del producto],$B3931,Tabla7[Tipo de movimiento],"SALIDA",Tabla7[Mes],K$5))</f>
        <v/>
      </c>
      <c r="L3931" s="39" t="str">
        <f>IF($B3931="","",-SUMIFS(Tabla7[Cantidad],Tabla7[Código del producto],$B3931,Tabla7[Tipo de movimiento],"SALIDA",Tabla7[Mes],L$5))</f>
        <v/>
      </c>
      <c r="M3931" s="39" t="str">
        <f>IF($B3931="","",-SUMIFS(Tabla7[Cantidad],Tabla7[Código del producto],$B3931,Tabla7[Tipo de movimiento],"SALIDA",Tabla7[Mes],M$5))</f>
        <v/>
      </c>
      <c r="N3931" s="39" t="str">
        <f>IF($B3931="","",-SUMIFS(Tabla7[Cantidad],Tabla7[Código del producto],$B3931,Tabla7[Tipo de movimiento],"SALIDA",Tabla7[Mes],N$5))</f>
        <v/>
      </c>
      <c r="O3931" s="39" t="str">
        <f>IF($B3931="","",-SUMIFS(Tabla7[Cantidad],Tabla7[Código del producto],$B3931,Tabla7[Tipo de movimiento],"SALIDA",Tabla7[Mes],O$5))</f>
        <v/>
      </c>
      <c r="P3931" s="39" t="str">
        <f>IF($B3931="","",-SUMIFS(Tabla7[Cantidad],Tabla7[Código del producto],$B3931,Tabla7[Tipo de movimiento],"SALIDA",Tabla7[Mes],P$5))</f>
        <v/>
      </c>
      <c r="Q3931" s="39" t="str">
        <f t="shared" si="183"/>
        <v/>
      </c>
      <c r="R3931" s="51" t="str">
        <f>IF($B3931="","",IFERROR(VLOOKUP($B3931,'ABC rotación'!$C:$G,5,0),"C"))</f>
        <v/>
      </c>
      <c r="S3931" s="41" t="str">
        <f t="shared" si="184"/>
        <v/>
      </c>
      <c r="T3931" s="40" t="str">
        <f t="shared" si="185"/>
        <v/>
      </c>
      <c r="U3931" s="23" t="str">
        <f>IF($B3931="","",VLOOKUP($T3931,Tablas!$X$14:$Y$17,2,1))</f>
        <v/>
      </c>
    </row>
    <row r="3932" spans="2:21" x14ac:dyDescent="0.2">
      <c r="B3932" s="1" t="str">
        <f>IF(Tablas!B3930="","",Tablas!B3930)</f>
        <v/>
      </c>
      <c r="C3932" s="1" t="str">
        <f>IF(Tablas!C3930="","",Tablas!C3930)</f>
        <v/>
      </c>
      <c r="D3932" s="1" t="str">
        <f>IF(Tablas!D3930="","",Tablas!D3930)</f>
        <v/>
      </c>
      <c r="E3932" s="1" t="str">
        <f>IF(Tablas!E3930="","",Tablas!E3930)</f>
        <v/>
      </c>
      <c r="F3932" s="1" t="str">
        <f>IF(Tablas!F3930="","",Tablas!F3930)</f>
        <v/>
      </c>
      <c r="G3932" s="1" t="str">
        <f>IF(Tablas!I3930="","",Tablas!I3930)</f>
        <v/>
      </c>
      <c r="H3932" s="1" t="s">
        <v>911</v>
      </c>
      <c r="I3932" s="39" t="str">
        <f>IF($B3932="","",-SUMIFS(Tabla7[Cantidad],Tabla7[Código del producto],$B3932,Tabla7[Tipo de movimiento],"SALIDA",Tabla7[Mes],I$5))</f>
        <v/>
      </c>
      <c r="J3932" s="39" t="str">
        <f>IF($B3932="","",-SUMIFS(Tabla7[Cantidad],Tabla7[Código del producto],$B3932,Tabla7[Tipo de movimiento],"SALIDA",Tabla7[Mes],J$5))</f>
        <v/>
      </c>
      <c r="K3932" s="39" t="str">
        <f>IF($B3932="","",-SUMIFS(Tabla7[Cantidad],Tabla7[Código del producto],$B3932,Tabla7[Tipo de movimiento],"SALIDA",Tabla7[Mes],K$5))</f>
        <v/>
      </c>
      <c r="L3932" s="39" t="str">
        <f>IF($B3932="","",-SUMIFS(Tabla7[Cantidad],Tabla7[Código del producto],$B3932,Tabla7[Tipo de movimiento],"SALIDA",Tabla7[Mes],L$5))</f>
        <v/>
      </c>
      <c r="M3932" s="39" t="str">
        <f>IF($B3932="","",-SUMIFS(Tabla7[Cantidad],Tabla7[Código del producto],$B3932,Tabla7[Tipo de movimiento],"SALIDA",Tabla7[Mes],M$5))</f>
        <v/>
      </c>
      <c r="N3932" s="39" t="str">
        <f>IF($B3932="","",-SUMIFS(Tabla7[Cantidad],Tabla7[Código del producto],$B3932,Tabla7[Tipo de movimiento],"SALIDA",Tabla7[Mes],N$5))</f>
        <v/>
      </c>
      <c r="O3932" s="39" t="str">
        <f>IF($B3932="","",-SUMIFS(Tabla7[Cantidad],Tabla7[Código del producto],$B3932,Tabla7[Tipo de movimiento],"SALIDA",Tabla7[Mes],O$5))</f>
        <v/>
      </c>
      <c r="P3932" s="39" t="str">
        <f>IF($B3932="","",-SUMIFS(Tabla7[Cantidad],Tabla7[Código del producto],$B3932,Tabla7[Tipo de movimiento],"SALIDA",Tabla7[Mes],P$5))</f>
        <v/>
      </c>
      <c r="Q3932" s="39" t="str">
        <f t="shared" si="183"/>
        <v/>
      </c>
      <c r="R3932" s="51" t="str">
        <f>IF($B3932="","",IFERROR(VLOOKUP($B3932,'ABC rotación'!$C:$G,5,0),"C"))</f>
        <v/>
      </c>
      <c r="S3932" s="41" t="str">
        <f t="shared" si="184"/>
        <v/>
      </c>
      <c r="T3932" s="40" t="str">
        <f t="shared" si="185"/>
        <v/>
      </c>
      <c r="U3932" s="23" t="str">
        <f>IF($B3932="","",VLOOKUP($T3932,Tablas!$X$14:$Y$17,2,1))</f>
        <v/>
      </c>
    </row>
    <row r="3933" spans="2:21" x14ac:dyDescent="0.2">
      <c r="B3933" s="1" t="str">
        <f>IF(Tablas!B3931="","",Tablas!B3931)</f>
        <v/>
      </c>
      <c r="C3933" s="1" t="str">
        <f>IF(Tablas!C3931="","",Tablas!C3931)</f>
        <v/>
      </c>
      <c r="D3933" s="1" t="str">
        <f>IF(Tablas!D3931="","",Tablas!D3931)</f>
        <v/>
      </c>
      <c r="E3933" s="1" t="str">
        <f>IF(Tablas!E3931="","",Tablas!E3931)</f>
        <v/>
      </c>
      <c r="F3933" s="1" t="str">
        <f>IF(Tablas!F3931="","",Tablas!F3931)</f>
        <v/>
      </c>
      <c r="G3933" s="1" t="str">
        <f>IF(Tablas!I3931="","",Tablas!I3931)</f>
        <v/>
      </c>
      <c r="H3933" s="1" t="s">
        <v>911</v>
      </c>
      <c r="I3933" s="39" t="str">
        <f>IF($B3933="","",-SUMIFS(Tabla7[Cantidad],Tabla7[Código del producto],$B3933,Tabla7[Tipo de movimiento],"SALIDA",Tabla7[Mes],I$5))</f>
        <v/>
      </c>
      <c r="J3933" s="39" t="str">
        <f>IF($B3933="","",-SUMIFS(Tabla7[Cantidad],Tabla7[Código del producto],$B3933,Tabla7[Tipo de movimiento],"SALIDA",Tabla7[Mes],J$5))</f>
        <v/>
      </c>
      <c r="K3933" s="39" t="str">
        <f>IF($B3933="","",-SUMIFS(Tabla7[Cantidad],Tabla7[Código del producto],$B3933,Tabla7[Tipo de movimiento],"SALIDA",Tabla7[Mes],K$5))</f>
        <v/>
      </c>
      <c r="L3933" s="39" t="str">
        <f>IF($B3933="","",-SUMIFS(Tabla7[Cantidad],Tabla7[Código del producto],$B3933,Tabla7[Tipo de movimiento],"SALIDA",Tabla7[Mes],L$5))</f>
        <v/>
      </c>
      <c r="M3933" s="39" t="str">
        <f>IF($B3933="","",-SUMIFS(Tabla7[Cantidad],Tabla7[Código del producto],$B3933,Tabla7[Tipo de movimiento],"SALIDA",Tabla7[Mes],M$5))</f>
        <v/>
      </c>
      <c r="N3933" s="39" t="str">
        <f>IF($B3933="","",-SUMIFS(Tabla7[Cantidad],Tabla7[Código del producto],$B3933,Tabla7[Tipo de movimiento],"SALIDA",Tabla7[Mes],N$5))</f>
        <v/>
      </c>
      <c r="O3933" s="39" t="str">
        <f>IF($B3933="","",-SUMIFS(Tabla7[Cantidad],Tabla7[Código del producto],$B3933,Tabla7[Tipo de movimiento],"SALIDA",Tabla7[Mes],O$5))</f>
        <v/>
      </c>
      <c r="P3933" s="39" t="str">
        <f>IF($B3933="","",-SUMIFS(Tabla7[Cantidad],Tabla7[Código del producto],$B3933,Tabla7[Tipo de movimiento],"SALIDA",Tabla7[Mes],P$5))</f>
        <v/>
      </c>
      <c r="Q3933" s="39" t="str">
        <f t="shared" si="183"/>
        <v/>
      </c>
      <c r="R3933" s="51" t="str">
        <f>IF($B3933="","",IFERROR(VLOOKUP($B3933,'ABC rotación'!$C:$G,5,0),"C"))</f>
        <v/>
      </c>
      <c r="S3933" s="41" t="str">
        <f t="shared" si="184"/>
        <v/>
      </c>
      <c r="T3933" s="40" t="str">
        <f t="shared" si="185"/>
        <v/>
      </c>
      <c r="U3933" s="23" t="str">
        <f>IF($B3933="","",VLOOKUP($T3933,Tablas!$X$14:$Y$17,2,1))</f>
        <v/>
      </c>
    </row>
    <row r="3934" spans="2:21" x14ac:dyDescent="0.2">
      <c r="B3934" s="1" t="str">
        <f>IF(Tablas!B3932="","",Tablas!B3932)</f>
        <v/>
      </c>
      <c r="C3934" s="1" t="str">
        <f>IF(Tablas!C3932="","",Tablas!C3932)</f>
        <v/>
      </c>
      <c r="D3934" s="1" t="str">
        <f>IF(Tablas!D3932="","",Tablas!D3932)</f>
        <v/>
      </c>
      <c r="E3934" s="1" t="str">
        <f>IF(Tablas!E3932="","",Tablas!E3932)</f>
        <v/>
      </c>
      <c r="F3934" s="1" t="str">
        <f>IF(Tablas!F3932="","",Tablas!F3932)</f>
        <v/>
      </c>
      <c r="G3934" s="1" t="str">
        <f>IF(Tablas!I3932="","",Tablas!I3932)</f>
        <v/>
      </c>
      <c r="H3934" s="1" t="s">
        <v>911</v>
      </c>
      <c r="I3934" s="39" t="str">
        <f>IF($B3934="","",-SUMIFS(Tabla7[Cantidad],Tabla7[Código del producto],$B3934,Tabla7[Tipo de movimiento],"SALIDA",Tabla7[Mes],I$5))</f>
        <v/>
      </c>
      <c r="J3934" s="39" t="str">
        <f>IF($B3934="","",-SUMIFS(Tabla7[Cantidad],Tabla7[Código del producto],$B3934,Tabla7[Tipo de movimiento],"SALIDA",Tabla7[Mes],J$5))</f>
        <v/>
      </c>
      <c r="K3934" s="39" t="str">
        <f>IF($B3934="","",-SUMIFS(Tabla7[Cantidad],Tabla7[Código del producto],$B3934,Tabla7[Tipo de movimiento],"SALIDA",Tabla7[Mes],K$5))</f>
        <v/>
      </c>
      <c r="L3934" s="39" t="str">
        <f>IF($B3934="","",-SUMIFS(Tabla7[Cantidad],Tabla7[Código del producto],$B3934,Tabla7[Tipo de movimiento],"SALIDA",Tabla7[Mes],L$5))</f>
        <v/>
      </c>
      <c r="M3934" s="39" t="str">
        <f>IF($B3934="","",-SUMIFS(Tabla7[Cantidad],Tabla7[Código del producto],$B3934,Tabla7[Tipo de movimiento],"SALIDA",Tabla7[Mes],M$5))</f>
        <v/>
      </c>
      <c r="N3934" s="39" t="str">
        <f>IF($B3934="","",-SUMIFS(Tabla7[Cantidad],Tabla7[Código del producto],$B3934,Tabla7[Tipo de movimiento],"SALIDA",Tabla7[Mes],N$5))</f>
        <v/>
      </c>
      <c r="O3934" s="39" t="str">
        <f>IF($B3934="","",-SUMIFS(Tabla7[Cantidad],Tabla7[Código del producto],$B3934,Tabla7[Tipo de movimiento],"SALIDA",Tabla7[Mes],O$5))</f>
        <v/>
      </c>
      <c r="P3934" s="39" t="str">
        <f>IF($B3934="","",-SUMIFS(Tabla7[Cantidad],Tabla7[Código del producto],$B3934,Tabla7[Tipo de movimiento],"SALIDA",Tabla7[Mes],P$5))</f>
        <v/>
      </c>
      <c r="Q3934" s="39" t="str">
        <f t="shared" si="183"/>
        <v/>
      </c>
      <c r="R3934" s="51" t="str">
        <f>IF($B3934="","",IFERROR(VLOOKUP($B3934,'ABC rotación'!$C:$G,5,0),"C"))</f>
        <v/>
      </c>
      <c r="S3934" s="41" t="str">
        <f t="shared" si="184"/>
        <v/>
      </c>
      <c r="T3934" s="40" t="str">
        <f t="shared" si="185"/>
        <v/>
      </c>
      <c r="U3934" s="23" t="str">
        <f>IF($B3934="","",VLOOKUP($T3934,Tablas!$X$14:$Y$17,2,1))</f>
        <v/>
      </c>
    </row>
    <row r="3935" spans="2:21" x14ac:dyDescent="0.2">
      <c r="B3935" s="1" t="str">
        <f>IF(Tablas!B3933="","",Tablas!B3933)</f>
        <v/>
      </c>
      <c r="C3935" s="1" t="str">
        <f>IF(Tablas!C3933="","",Tablas!C3933)</f>
        <v/>
      </c>
      <c r="D3935" s="1" t="str">
        <f>IF(Tablas!D3933="","",Tablas!D3933)</f>
        <v/>
      </c>
      <c r="E3935" s="1" t="str">
        <f>IF(Tablas!E3933="","",Tablas!E3933)</f>
        <v/>
      </c>
      <c r="F3935" s="1" t="str">
        <f>IF(Tablas!F3933="","",Tablas!F3933)</f>
        <v/>
      </c>
      <c r="G3935" s="1" t="str">
        <f>IF(Tablas!I3933="","",Tablas!I3933)</f>
        <v/>
      </c>
      <c r="H3935" s="1" t="s">
        <v>911</v>
      </c>
      <c r="I3935" s="39" t="str">
        <f>IF($B3935="","",-SUMIFS(Tabla7[Cantidad],Tabla7[Código del producto],$B3935,Tabla7[Tipo de movimiento],"SALIDA",Tabla7[Mes],I$5))</f>
        <v/>
      </c>
      <c r="J3935" s="39" t="str">
        <f>IF($B3935="","",-SUMIFS(Tabla7[Cantidad],Tabla7[Código del producto],$B3935,Tabla7[Tipo de movimiento],"SALIDA",Tabla7[Mes],J$5))</f>
        <v/>
      </c>
      <c r="K3935" s="39" t="str">
        <f>IF($B3935="","",-SUMIFS(Tabla7[Cantidad],Tabla7[Código del producto],$B3935,Tabla7[Tipo de movimiento],"SALIDA",Tabla7[Mes],K$5))</f>
        <v/>
      </c>
      <c r="L3935" s="39" t="str">
        <f>IF($B3935="","",-SUMIFS(Tabla7[Cantidad],Tabla7[Código del producto],$B3935,Tabla7[Tipo de movimiento],"SALIDA",Tabla7[Mes],L$5))</f>
        <v/>
      </c>
      <c r="M3935" s="39" t="str">
        <f>IF($B3935="","",-SUMIFS(Tabla7[Cantidad],Tabla7[Código del producto],$B3935,Tabla7[Tipo de movimiento],"SALIDA",Tabla7[Mes],M$5))</f>
        <v/>
      </c>
      <c r="N3935" s="39" t="str">
        <f>IF($B3935="","",-SUMIFS(Tabla7[Cantidad],Tabla7[Código del producto],$B3935,Tabla7[Tipo de movimiento],"SALIDA",Tabla7[Mes],N$5))</f>
        <v/>
      </c>
      <c r="O3935" s="39" t="str">
        <f>IF($B3935="","",-SUMIFS(Tabla7[Cantidad],Tabla7[Código del producto],$B3935,Tabla7[Tipo de movimiento],"SALIDA",Tabla7[Mes],O$5))</f>
        <v/>
      </c>
      <c r="P3935" s="39" t="str">
        <f>IF($B3935="","",-SUMIFS(Tabla7[Cantidad],Tabla7[Código del producto],$B3935,Tabla7[Tipo de movimiento],"SALIDA",Tabla7[Mes],P$5))</f>
        <v/>
      </c>
      <c r="Q3935" s="39" t="str">
        <f t="shared" si="183"/>
        <v/>
      </c>
      <c r="R3935" s="51" t="str">
        <f>IF($B3935="","",IFERROR(VLOOKUP($B3935,'ABC rotación'!$C:$G,5,0),"C"))</f>
        <v/>
      </c>
      <c r="S3935" s="41" t="str">
        <f t="shared" si="184"/>
        <v/>
      </c>
      <c r="T3935" s="40" t="str">
        <f t="shared" si="185"/>
        <v/>
      </c>
      <c r="U3935" s="23" t="str">
        <f>IF($B3935="","",VLOOKUP($T3935,Tablas!$X$14:$Y$17,2,1))</f>
        <v/>
      </c>
    </row>
    <row r="3936" spans="2:21" x14ac:dyDescent="0.2">
      <c r="B3936" s="1" t="str">
        <f>IF(Tablas!B3934="","",Tablas!B3934)</f>
        <v/>
      </c>
      <c r="C3936" s="1" t="str">
        <f>IF(Tablas!C3934="","",Tablas!C3934)</f>
        <v/>
      </c>
      <c r="D3936" s="1" t="str">
        <f>IF(Tablas!D3934="","",Tablas!D3934)</f>
        <v/>
      </c>
      <c r="E3936" s="1" t="str">
        <f>IF(Tablas!E3934="","",Tablas!E3934)</f>
        <v/>
      </c>
      <c r="F3936" s="1" t="str">
        <f>IF(Tablas!F3934="","",Tablas!F3934)</f>
        <v/>
      </c>
      <c r="G3936" s="1" t="str">
        <f>IF(Tablas!I3934="","",Tablas!I3934)</f>
        <v/>
      </c>
      <c r="H3936" s="1" t="s">
        <v>911</v>
      </c>
      <c r="I3936" s="39" t="str">
        <f>IF($B3936="","",-SUMIFS(Tabla7[Cantidad],Tabla7[Código del producto],$B3936,Tabla7[Tipo de movimiento],"SALIDA",Tabla7[Mes],I$5))</f>
        <v/>
      </c>
      <c r="J3936" s="39" t="str">
        <f>IF($B3936="","",-SUMIFS(Tabla7[Cantidad],Tabla7[Código del producto],$B3936,Tabla7[Tipo de movimiento],"SALIDA",Tabla7[Mes],J$5))</f>
        <v/>
      </c>
      <c r="K3936" s="39" t="str">
        <f>IF($B3936="","",-SUMIFS(Tabla7[Cantidad],Tabla7[Código del producto],$B3936,Tabla7[Tipo de movimiento],"SALIDA",Tabla7[Mes],K$5))</f>
        <v/>
      </c>
      <c r="L3936" s="39" t="str">
        <f>IF($B3936="","",-SUMIFS(Tabla7[Cantidad],Tabla7[Código del producto],$B3936,Tabla7[Tipo de movimiento],"SALIDA",Tabla7[Mes],L$5))</f>
        <v/>
      </c>
      <c r="M3936" s="39" t="str">
        <f>IF($B3936="","",-SUMIFS(Tabla7[Cantidad],Tabla7[Código del producto],$B3936,Tabla7[Tipo de movimiento],"SALIDA",Tabla7[Mes],M$5))</f>
        <v/>
      </c>
      <c r="N3936" s="39" t="str">
        <f>IF($B3936="","",-SUMIFS(Tabla7[Cantidad],Tabla7[Código del producto],$B3936,Tabla7[Tipo de movimiento],"SALIDA",Tabla7[Mes],N$5))</f>
        <v/>
      </c>
      <c r="O3936" s="39" t="str">
        <f>IF($B3936="","",-SUMIFS(Tabla7[Cantidad],Tabla7[Código del producto],$B3936,Tabla7[Tipo de movimiento],"SALIDA",Tabla7[Mes],O$5))</f>
        <v/>
      </c>
      <c r="P3936" s="39" t="str">
        <f>IF($B3936="","",-SUMIFS(Tabla7[Cantidad],Tabla7[Código del producto],$B3936,Tabla7[Tipo de movimiento],"SALIDA",Tabla7[Mes],P$5))</f>
        <v/>
      </c>
      <c r="Q3936" s="39" t="str">
        <f t="shared" si="183"/>
        <v/>
      </c>
      <c r="R3936" s="51" t="str">
        <f>IF($B3936="","",IFERROR(VLOOKUP($B3936,'ABC rotación'!$C:$G,5,0),"C"))</f>
        <v/>
      </c>
      <c r="S3936" s="41" t="str">
        <f t="shared" si="184"/>
        <v/>
      </c>
      <c r="T3936" s="40" t="str">
        <f t="shared" si="185"/>
        <v/>
      </c>
      <c r="U3936" s="23" t="str">
        <f>IF($B3936="","",VLOOKUP($T3936,Tablas!$X$14:$Y$17,2,1))</f>
        <v/>
      </c>
    </row>
    <row r="3937" spans="2:21" x14ac:dyDescent="0.2">
      <c r="B3937" s="1" t="str">
        <f>IF(Tablas!B3935="","",Tablas!B3935)</f>
        <v/>
      </c>
      <c r="C3937" s="1" t="str">
        <f>IF(Tablas!C3935="","",Tablas!C3935)</f>
        <v/>
      </c>
      <c r="D3937" s="1" t="str">
        <f>IF(Tablas!D3935="","",Tablas!D3935)</f>
        <v/>
      </c>
      <c r="E3937" s="1" t="str">
        <f>IF(Tablas!E3935="","",Tablas!E3935)</f>
        <v/>
      </c>
      <c r="F3937" s="1" t="str">
        <f>IF(Tablas!F3935="","",Tablas!F3935)</f>
        <v/>
      </c>
      <c r="G3937" s="1" t="str">
        <f>IF(Tablas!I3935="","",Tablas!I3935)</f>
        <v/>
      </c>
      <c r="H3937" s="1" t="s">
        <v>911</v>
      </c>
      <c r="I3937" s="39" t="str">
        <f>IF($B3937="","",-SUMIFS(Tabla7[Cantidad],Tabla7[Código del producto],$B3937,Tabla7[Tipo de movimiento],"SALIDA",Tabla7[Mes],I$5))</f>
        <v/>
      </c>
      <c r="J3937" s="39" t="str">
        <f>IF($B3937="","",-SUMIFS(Tabla7[Cantidad],Tabla7[Código del producto],$B3937,Tabla7[Tipo de movimiento],"SALIDA",Tabla7[Mes],J$5))</f>
        <v/>
      </c>
      <c r="K3937" s="39" t="str">
        <f>IF($B3937="","",-SUMIFS(Tabla7[Cantidad],Tabla7[Código del producto],$B3937,Tabla7[Tipo de movimiento],"SALIDA",Tabla7[Mes],K$5))</f>
        <v/>
      </c>
      <c r="L3937" s="39" t="str">
        <f>IF($B3937="","",-SUMIFS(Tabla7[Cantidad],Tabla7[Código del producto],$B3937,Tabla7[Tipo de movimiento],"SALIDA",Tabla7[Mes],L$5))</f>
        <v/>
      </c>
      <c r="M3937" s="39" t="str">
        <f>IF($B3937="","",-SUMIFS(Tabla7[Cantidad],Tabla7[Código del producto],$B3937,Tabla7[Tipo de movimiento],"SALIDA",Tabla7[Mes],M$5))</f>
        <v/>
      </c>
      <c r="N3937" s="39" t="str">
        <f>IF($B3937="","",-SUMIFS(Tabla7[Cantidad],Tabla7[Código del producto],$B3937,Tabla7[Tipo de movimiento],"SALIDA",Tabla7[Mes],N$5))</f>
        <v/>
      </c>
      <c r="O3937" s="39" t="str">
        <f>IF($B3937="","",-SUMIFS(Tabla7[Cantidad],Tabla7[Código del producto],$B3937,Tabla7[Tipo de movimiento],"SALIDA",Tabla7[Mes],O$5))</f>
        <v/>
      </c>
      <c r="P3937" s="39" t="str">
        <f>IF($B3937="","",-SUMIFS(Tabla7[Cantidad],Tabla7[Código del producto],$B3937,Tabla7[Tipo de movimiento],"SALIDA",Tabla7[Mes],P$5))</f>
        <v/>
      </c>
      <c r="Q3937" s="39" t="str">
        <f t="shared" si="183"/>
        <v/>
      </c>
      <c r="R3937" s="51" t="str">
        <f>IF($B3937="","",IFERROR(VLOOKUP($B3937,'ABC rotación'!$C:$G,5,0),"C"))</f>
        <v/>
      </c>
      <c r="S3937" s="41" t="str">
        <f t="shared" si="184"/>
        <v/>
      </c>
      <c r="T3937" s="40" t="str">
        <f t="shared" si="185"/>
        <v/>
      </c>
      <c r="U3937" s="23" t="str">
        <f>IF($B3937="","",VLOOKUP($T3937,Tablas!$X$14:$Y$17,2,1))</f>
        <v/>
      </c>
    </row>
    <row r="3938" spans="2:21" x14ac:dyDescent="0.2">
      <c r="B3938" s="1" t="str">
        <f>IF(Tablas!B3936="","",Tablas!B3936)</f>
        <v/>
      </c>
      <c r="C3938" s="1" t="str">
        <f>IF(Tablas!C3936="","",Tablas!C3936)</f>
        <v/>
      </c>
      <c r="D3938" s="1" t="str">
        <f>IF(Tablas!D3936="","",Tablas!D3936)</f>
        <v/>
      </c>
      <c r="E3938" s="1" t="str">
        <f>IF(Tablas!E3936="","",Tablas!E3936)</f>
        <v/>
      </c>
      <c r="F3938" s="1" t="str">
        <f>IF(Tablas!F3936="","",Tablas!F3936)</f>
        <v/>
      </c>
      <c r="G3938" s="1" t="str">
        <f>IF(Tablas!I3936="","",Tablas!I3936)</f>
        <v/>
      </c>
      <c r="H3938" s="1" t="s">
        <v>911</v>
      </c>
      <c r="I3938" s="39" t="str">
        <f>IF($B3938="","",-SUMIFS(Tabla7[Cantidad],Tabla7[Código del producto],$B3938,Tabla7[Tipo de movimiento],"SALIDA",Tabla7[Mes],I$5))</f>
        <v/>
      </c>
      <c r="J3938" s="39" t="str">
        <f>IF($B3938="","",-SUMIFS(Tabla7[Cantidad],Tabla7[Código del producto],$B3938,Tabla7[Tipo de movimiento],"SALIDA",Tabla7[Mes],J$5))</f>
        <v/>
      </c>
      <c r="K3938" s="39" t="str">
        <f>IF($B3938="","",-SUMIFS(Tabla7[Cantidad],Tabla7[Código del producto],$B3938,Tabla7[Tipo de movimiento],"SALIDA",Tabla7[Mes],K$5))</f>
        <v/>
      </c>
      <c r="L3938" s="39" t="str">
        <f>IF($B3938="","",-SUMIFS(Tabla7[Cantidad],Tabla7[Código del producto],$B3938,Tabla7[Tipo de movimiento],"SALIDA",Tabla7[Mes],L$5))</f>
        <v/>
      </c>
      <c r="M3938" s="39" t="str">
        <f>IF($B3938="","",-SUMIFS(Tabla7[Cantidad],Tabla7[Código del producto],$B3938,Tabla7[Tipo de movimiento],"SALIDA",Tabla7[Mes],M$5))</f>
        <v/>
      </c>
      <c r="N3938" s="39" t="str">
        <f>IF($B3938="","",-SUMIFS(Tabla7[Cantidad],Tabla7[Código del producto],$B3938,Tabla7[Tipo de movimiento],"SALIDA",Tabla7[Mes],N$5))</f>
        <v/>
      </c>
      <c r="O3938" s="39" t="str">
        <f>IF($B3938="","",-SUMIFS(Tabla7[Cantidad],Tabla7[Código del producto],$B3938,Tabla7[Tipo de movimiento],"SALIDA",Tabla7[Mes],O$5))</f>
        <v/>
      </c>
      <c r="P3938" s="39" t="str">
        <f>IF($B3938="","",-SUMIFS(Tabla7[Cantidad],Tabla7[Código del producto],$B3938,Tabla7[Tipo de movimiento],"SALIDA",Tabla7[Mes],P$5))</f>
        <v/>
      </c>
      <c r="Q3938" s="39" t="str">
        <f t="shared" si="183"/>
        <v/>
      </c>
      <c r="R3938" s="51" t="str">
        <f>IF($B3938="","",IFERROR(VLOOKUP($B3938,'ABC rotación'!$C:$G,5,0),"C"))</f>
        <v/>
      </c>
      <c r="S3938" s="41" t="str">
        <f t="shared" si="184"/>
        <v/>
      </c>
      <c r="T3938" s="40" t="str">
        <f t="shared" si="185"/>
        <v/>
      </c>
      <c r="U3938" s="23" t="str">
        <f>IF($B3938="","",VLOOKUP($T3938,Tablas!$X$14:$Y$17,2,1))</f>
        <v/>
      </c>
    </row>
    <row r="3939" spans="2:21" x14ac:dyDescent="0.2">
      <c r="B3939" s="1" t="str">
        <f>IF(Tablas!B3937="","",Tablas!B3937)</f>
        <v/>
      </c>
      <c r="C3939" s="1" t="str">
        <f>IF(Tablas!C3937="","",Tablas!C3937)</f>
        <v/>
      </c>
      <c r="D3939" s="1" t="str">
        <f>IF(Tablas!D3937="","",Tablas!D3937)</f>
        <v/>
      </c>
      <c r="E3939" s="1" t="str">
        <f>IF(Tablas!E3937="","",Tablas!E3937)</f>
        <v/>
      </c>
      <c r="F3939" s="1" t="str">
        <f>IF(Tablas!F3937="","",Tablas!F3937)</f>
        <v/>
      </c>
      <c r="G3939" s="1" t="str">
        <f>IF(Tablas!I3937="","",Tablas!I3937)</f>
        <v/>
      </c>
      <c r="H3939" s="1" t="s">
        <v>911</v>
      </c>
      <c r="I3939" s="39" t="str">
        <f>IF($B3939="","",-SUMIFS(Tabla7[Cantidad],Tabla7[Código del producto],$B3939,Tabla7[Tipo de movimiento],"SALIDA",Tabla7[Mes],I$5))</f>
        <v/>
      </c>
      <c r="J3939" s="39" t="str">
        <f>IF($B3939="","",-SUMIFS(Tabla7[Cantidad],Tabla7[Código del producto],$B3939,Tabla7[Tipo de movimiento],"SALIDA",Tabla7[Mes],J$5))</f>
        <v/>
      </c>
      <c r="K3939" s="39" t="str">
        <f>IF($B3939="","",-SUMIFS(Tabla7[Cantidad],Tabla7[Código del producto],$B3939,Tabla7[Tipo de movimiento],"SALIDA",Tabla7[Mes],K$5))</f>
        <v/>
      </c>
      <c r="L3939" s="39" t="str">
        <f>IF($B3939="","",-SUMIFS(Tabla7[Cantidad],Tabla7[Código del producto],$B3939,Tabla7[Tipo de movimiento],"SALIDA",Tabla7[Mes],L$5))</f>
        <v/>
      </c>
      <c r="M3939" s="39" t="str">
        <f>IF($B3939="","",-SUMIFS(Tabla7[Cantidad],Tabla7[Código del producto],$B3939,Tabla7[Tipo de movimiento],"SALIDA",Tabla7[Mes],M$5))</f>
        <v/>
      </c>
      <c r="N3939" s="39" t="str">
        <f>IF($B3939="","",-SUMIFS(Tabla7[Cantidad],Tabla7[Código del producto],$B3939,Tabla7[Tipo de movimiento],"SALIDA",Tabla7[Mes],N$5))</f>
        <v/>
      </c>
      <c r="O3939" s="39" t="str">
        <f>IF($B3939="","",-SUMIFS(Tabla7[Cantidad],Tabla7[Código del producto],$B3939,Tabla7[Tipo de movimiento],"SALIDA",Tabla7[Mes],O$5))</f>
        <v/>
      </c>
      <c r="P3939" s="39" t="str">
        <f>IF($B3939="","",-SUMIFS(Tabla7[Cantidad],Tabla7[Código del producto],$B3939,Tabla7[Tipo de movimiento],"SALIDA",Tabla7[Mes],P$5))</f>
        <v/>
      </c>
      <c r="Q3939" s="39" t="str">
        <f t="shared" si="183"/>
        <v/>
      </c>
      <c r="R3939" s="51" t="str">
        <f>IF($B3939="","",IFERROR(VLOOKUP($B3939,'ABC rotación'!$C:$G,5,0),"C"))</f>
        <v/>
      </c>
      <c r="S3939" s="41" t="str">
        <f t="shared" si="184"/>
        <v/>
      </c>
      <c r="T3939" s="40" t="str">
        <f t="shared" si="185"/>
        <v/>
      </c>
      <c r="U3939" s="23" t="str">
        <f>IF($B3939="","",VLOOKUP($T3939,Tablas!$X$14:$Y$17,2,1))</f>
        <v/>
      </c>
    </row>
    <row r="3940" spans="2:21" x14ac:dyDescent="0.2">
      <c r="B3940" s="1" t="str">
        <f>IF(Tablas!B3938="","",Tablas!B3938)</f>
        <v/>
      </c>
      <c r="C3940" s="1" t="str">
        <f>IF(Tablas!C3938="","",Tablas!C3938)</f>
        <v/>
      </c>
      <c r="D3940" s="1" t="str">
        <f>IF(Tablas!D3938="","",Tablas!D3938)</f>
        <v/>
      </c>
      <c r="E3940" s="1" t="str">
        <f>IF(Tablas!E3938="","",Tablas!E3938)</f>
        <v/>
      </c>
      <c r="F3940" s="1" t="str">
        <f>IF(Tablas!F3938="","",Tablas!F3938)</f>
        <v/>
      </c>
      <c r="G3940" s="1" t="str">
        <f>IF(Tablas!I3938="","",Tablas!I3938)</f>
        <v/>
      </c>
      <c r="H3940" s="1" t="s">
        <v>911</v>
      </c>
      <c r="I3940" s="39" t="str">
        <f>IF($B3940="","",-SUMIFS(Tabla7[Cantidad],Tabla7[Código del producto],$B3940,Tabla7[Tipo de movimiento],"SALIDA",Tabla7[Mes],I$5))</f>
        <v/>
      </c>
      <c r="J3940" s="39" t="str">
        <f>IF($B3940="","",-SUMIFS(Tabla7[Cantidad],Tabla7[Código del producto],$B3940,Tabla7[Tipo de movimiento],"SALIDA",Tabla7[Mes],J$5))</f>
        <v/>
      </c>
      <c r="K3940" s="39" t="str">
        <f>IF($B3940="","",-SUMIFS(Tabla7[Cantidad],Tabla7[Código del producto],$B3940,Tabla7[Tipo de movimiento],"SALIDA",Tabla7[Mes],K$5))</f>
        <v/>
      </c>
      <c r="L3940" s="39" t="str">
        <f>IF($B3940="","",-SUMIFS(Tabla7[Cantidad],Tabla7[Código del producto],$B3940,Tabla7[Tipo de movimiento],"SALIDA",Tabla7[Mes],L$5))</f>
        <v/>
      </c>
      <c r="M3940" s="39" t="str">
        <f>IF($B3940="","",-SUMIFS(Tabla7[Cantidad],Tabla7[Código del producto],$B3940,Tabla7[Tipo de movimiento],"SALIDA",Tabla7[Mes],M$5))</f>
        <v/>
      </c>
      <c r="N3940" s="39" t="str">
        <f>IF($B3940="","",-SUMIFS(Tabla7[Cantidad],Tabla7[Código del producto],$B3940,Tabla7[Tipo de movimiento],"SALIDA",Tabla7[Mes],N$5))</f>
        <v/>
      </c>
      <c r="O3940" s="39" t="str">
        <f>IF($B3940="","",-SUMIFS(Tabla7[Cantidad],Tabla7[Código del producto],$B3940,Tabla7[Tipo de movimiento],"SALIDA",Tabla7[Mes],O$5))</f>
        <v/>
      </c>
      <c r="P3940" s="39" t="str">
        <f>IF($B3940="","",-SUMIFS(Tabla7[Cantidad],Tabla7[Código del producto],$B3940,Tabla7[Tipo de movimiento],"SALIDA",Tabla7[Mes],P$5))</f>
        <v/>
      </c>
      <c r="Q3940" s="39" t="str">
        <f t="shared" si="183"/>
        <v/>
      </c>
      <c r="R3940" s="51" t="str">
        <f>IF($B3940="","",IFERROR(VLOOKUP($B3940,'ABC rotación'!$C:$G,5,0),"C"))</f>
        <v/>
      </c>
      <c r="S3940" s="41" t="str">
        <f t="shared" si="184"/>
        <v/>
      </c>
      <c r="T3940" s="40" t="str">
        <f t="shared" si="185"/>
        <v/>
      </c>
      <c r="U3940" s="23" t="str">
        <f>IF($B3940="","",VLOOKUP($T3940,Tablas!$X$14:$Y$17,2,1))</f>
        <v/>
      </c>
    </row>
    <row r="3941" spans="2:21" x14ac:dyDescent="0.2">
      <c r="B3941" s="1" t="str">
        <f>IF(Tablas!B3939="","",Tablas!B3939)</f>
        <v/>
      </c>
      <c r="C3941" s="1" t="str">
        <f>IF(Tablas!C3939="","",Tablas!C3939)</f>
        <v/>
      </c>
      <c r="D3941" s="1" t="str">
        <f>IF(Tablas!D3939="","",Tablas!D3939)</f>
        <v/>
      </c>
      <c r="E3941" s="1" t="str">
        <f>IF(Tablas!E3939="","",Tablas!E3939)</f>
        <v/>
      </c>
      <c r="F3941" s="1" t="str">
        <f>IF(Tablas!F3939="","",Tablas!F3939)</f>
        <v/>
      </c>
      <c r="G3941" s="1" t="str">
        <f>IF(Tablas!I3939="","",Tablas!I3939)</f>
        <v/>
      </c>
      <c r="H3941" s="1" t="s">
        <v>911</v>
      </c>
      <c r="I3941" s="39" t="str">
        <f>IF($B3941="","",-SUMIFS(Tabla7[Cantidad],Tabla7[Código del producto],$B3941,Tabla7[Tipo de movimiento],"SALIDA",Tabla7[Mes],I$5))</f>
        <v/>
      </c>
      <c r="J3941" s="39" t="str">
        <f>IF($B3941="","",-SUMIFS(Tabla7[Cantidad],Tabla7[Código del producto],$B3941,Tabla7[Tipo de movimiento],"SALIDA",Tabla7[Mes],J$5))</f>
        <v/>
      </c>
      <c r="K3941" s="39" t="str">
        <f>IF($B3941="","",-SUMIFS(Tabla7[Cantidad],Tabla7[Código del producto],$B3941,Tabla7[Tipo de movimiento],"SALIDA",Tabla7[Mes],K$5))</f>
        <v/>
      </c>
      <c r="L3941" s="39" t="str">
        <f>IF($B3941="","",-SUMIFS(Tabla7[Cantidad],Tabla7[Código del producto],$B3941,Tabla7[Tipo de movimiento],"SALIDA",Tabla7[Mes],L$5))</f>
        <v/>
      </c>
      <c r="M3941" s="39" t="str">
        <f>IF($B3941="","",-SUMIFS(Tabla7[Cantidad],Tabla7[Código del producto],$B3941,Tabla7[Tipo de movimiento],"SALIDA",Tabla7[Mes],M$5))</f>
        <v/>
      </c>
      <c r="N3941" s="39" t="str">
        <f>IF($B3941="","",-SUMIFS(Tabla7[Cantidad],Tabla7[Código del producto],$B3941,Tabla7[Tipo de movimiento],"SALIDA",Tabla7[Mes],N$5))</f>
        <v/>
      </c>
      <c r="O3941" s="39" t="str">
        <f>IF($B3941="","",-SUMIFS(Tabla7[Cantidad],Tabla7[Código del producto],$B3941,Tabla7[Tipo de movimiento],"SALIDA",Tabla7[Mes],O$5))</f>
        <v/>
      </c>
      <c r="P3941" s="39" t="str">
        <f>IF($B3941="","",-SUMIFS(Tabla7[Cantidad],Tabla7[Código del producto],$B3941,Tabla7[Tipo de movimiento],"SALIDA",Tabla7[Mes],P$5))</f>
        <v/>
      </c>
      <c r="Q3941" s="39" t="str">
        <f t="shared" si="183"/>
        <v/>
      </c>
      <c r="R3941" s="51" t="str">
        <f>IF($B3941="","",IFERROR(VLOOKUP($B3941,'ABC rotación'!$C:$G,5,0),"C"))</f>
        <v/>
      </c>
      <c r="S3941" s="41" t="str">
        <f t="shared" si="184"/>
        <v/>
      </c>
      <c r="T3941" s="40" t="str">
        <f t="shared" si="185"/>
        <v/>
      </c>
      <c r="U3941" s="23" t="str">
        <f>IF($B3941="","",VLOOKUP($T3941,Tablas!$X$14:$Y$17,2,1))</f>
        <v/>
      </c>
    </row>
    <row r="3942" spans="2:21" x14ac:dyDescent="0.2">
      <c r="B3942" s="1" t="str">
        <f>IF(Tablas!B3940="","",Tablas!B3940)</f>
        <v/>
      </c>
      <c r="C3942" s="1" t="str">
        <f>IF(Tablas!C3940="","",Tablas!C3940)</f>
        <v/>
      </c>
      <c r="D3942" s="1" t="str">
        <f>IF(Tablas!D3940="","",Tablas!D3940)</f>
        <v/>
      </c>
      <c r="E3942" s="1" t="str">
        <f>IF(Tablas!E3940="","",Tablas!E3940)</f>
        <v/>
      </c>
      <c r="F3942" s="1" t="str">
        <f>IF(Tablas!F3940="","",Tablas!F3940)</f>
        <v/>
      </c>
      <c r="G3942" s="1" t="str">
        <f>IF(Tablas!I3940="","",Tablas!I3940)</f>
        <v/>
      </c>
      <c r="H3942" s="1" t="s">
        <v>911</v>
      </c>
      <c r="I3942" s="39" t="str">
        <f>IF($B3942="","",-SUMIFS(Tabla7[Cantidad],Tabla7[Código del producto],$B3942,Tabla7[Tipo de movimiento],"SALIDA",Tabla7[Mes],I$5))</f>
        <v/>
      </c>
      <c r="J3942" s="39" t="str">
        <f>IF($B3942="","",-SUMIFS(Tabla7[Cantidad],Tabla7[Código del producto],$B3942,Tabla7[Tipo de movimiento],"SALIDA",Tabla7[Mes],J$5))</f>
        <v/>
      </c>
      <c r="K3942" s="39" t="str">
        <f>IF($B3942="","",-SUMIFS(Tabla7[Cantidad],Tabla7[Código del producto],$B3942,Tabla7[Tipo de movimiento],"SALIDA",Tabla7[Mes],K$5))</f>
        <v/>
      </c>
      <c r="L3942" s="39" t="str">
        <f>IF($B3942="","",-SUMIFS(Tabla7[Cantidad],Tabla7[Código del producto],$B3942,Tabla7[Tipo de movimiento],"SALIDA",Tabla7[Mes],L$5))</f>
        <v/>
      </c>
      <c r="M3942" s="39" t="str">
        <f>IF($B3942="","",-SUMIFS(Tabla7[Cantidad],Tabla7[Código del producto],$B3942,Tabla7[Tipo de movimiento],"SALIDA",Tabla7[Mes],M$5))</f>
        <v/>
      </c>
      <c r="N3942" s="39" t="str">
        <f>IF($B3942="","",-SUMIFS(Tabla7[Cantidad],Tabla7[Código del producto],$B3942,Tabla7[Tipo de movimiento],"SALIDA",Tabla7[Mes],N$5))</f>
        <v/>
      </c>
      <c r="O3942" s="39" t="str">
        <f>IF($B3942="","",-SUMIFS(Tabla7[Cantidad],Tabla7[Código del producto],$B3942,Tabla7[Tipo de movimiento],"SALIDA",Tabla7[Mes],O$5))</f>
        <v/>
      </c>
      <c r="P3942" s="39" t="str">
        <f>IF($B3942="","",-SUMIFS(Tabla7[Cantidad],Tabla7[Código del producto],$B3942,Tabla7[Tipo de movimiento],"SALIDA",Tabla7[Mes],P$5))</f>
        <v/>
      </c>
      <c r="Q3942" s="39" t="str">
        <f t="shared" si="183"/>
        <v/>
      </c>
      <c r="R3942" s="51" t="str">
        <f>IF($B3942="","",IFERROR(VLOOKUP($B3942,'ABC rotación'!$C:$G,5,0),"C"))</f>
        <v/>
      </c>
      <c r="S3942" s="41" t="str">
        <f t="shared" si="184"/>
        <v/>
      </c>
      <c r="T3942" s="40" t="str">
        <f t="shared" si="185"/>
        <v/>
      </c>
      <c r="U3942" s="23" t="str">
        <f>IF($B3942="","",VLOOKUP($T3942,Tablas!$X$14:$Y$17,2,1))</f>
        <v/>
      </c>
    </row>
    <row r="3943" spans="2:21" x14ac:dyDescent="0.2">
      <c r="B3943" s="1" t="str">
        <f>IF(Tablas!B3941="","",Tablas!B3941)</f>
        <v/>
      </c>
      <c r="C3943" s="1" t="str">
        <f>IF(Tablas!C3941="","",Tablas!C3941)</f>
        <v/>
      </c>
      <c r="D3943" s="1" t="str">
        <f>IF(Tablas!D3941="","",Tablas!D3941)</f>
        <v/>
      </c>
      <c r="E3943" s="1" t="str">
        <f>IF(Tablas!E3941="","",Tablas!E3941)</f>
        <v/>
      </c>
      <c r="F3943" s="1" t="str">
        <f>IF(Tablas!F3941="","",Tablas!F3941)</f>
        <v/>
      </c>
      <c r="G3943" s="1" t="str">
        <f>IF(Tablas!I3941="","",Tablas!I3941)</f>
        <v/>
      </c>
      <c r="H3943" s="1" t="s">
        <v>911</v>
      </c>
      <c r="I3943" s="39" t="str">
        <f>IF($B3943="","",-SUMIFS(Tabla7[Cantidad],Tabla7[Código del producto],$B3943,Tabla7[Tipo de movimiento],"SALIDA",Tabla7[Mes],I$5))</f>
        <v/>
      </c>
      <c r="J3943" s="39" t="str">
        <f>IF($B3943="","",-SUMIFS(Tabla7[Cantidad],Tabla7[Código del producto],$B3943,Tabla7[Tipo de movimiento],"SALIDA",Tabla7[Mes],J$5))</f>
        <v/>
      </c>
      <c r="K3943" s="39" t="str">
        <f>IF($B3943="","",-SUMIFS(Tabla7[Cantidad],Tabla7[Código del producto],$B3943,Tabla7[Tipo de movimiento],"SALIDA",Tabla7[Mes],K$5))</f>
        <v/>
      </c>
      <c r="L3943" s="39" t="str">
        <f>IF($B3943="","",-SUMIFS(Tabla7[Cantidad],Tabla7[Código del producto],$B3943,Tabla7[Tipo de movimiento],"SALIDA",Tabla7[Mes],L$5))</f>
        <v/>
      </c>
      <c r="M3943" s="39" t="str">
        <f>IF($B3943="","",-SUMIFS(Tabla7[Cantidad],Tabla7[Código del producto],$B3943,Tabla7[Tipo de movimiento],"SALIDA",Tabla7[Mes],M$5))</f>
        <v/>
      </c>
      <c r="N3943" s="39" t="str">
        <f>IF($B3943="","",-SUMIFS(Tabla7[Cantidad],Tabla7[Código del producto],$B3943,Tabla7[Tipo de movimiento],"SALIDA",Tabla7[Mes],N$5))</f>
        <v/>
      </c>
      <c r="O3943" s="39" t="str">
        <f>IF($B3943="","",-SUMIFS(Tabla7[Cantidad],Tabla7[Código del producto],$B3943,Tabla7[Tipo de movimiento],"SALIDA",Tabla7[Mes],O$5))</f>
        <v/>
      </c>
      <c r="P3943" s="39" t="str">
        <f>IF($B3943="","",-SUMIFS(Tabla7[Cantidad],Tabla7[Código del producto],$B3943,Tabla7[Tipo de movimiento],"SALIDA",Tabla7[Mes],P$5))</f>
        <v/>
      </c>
      <c r="Q3943" s="39" t="str">
        <f t="shared" si="183"/>
        <v/>
      </c>
      <c r="R3943" s="51" t="str">
        <f>IF($B3943="","",IFERROR(VLOOKUP($B3943,'ABC rotación'!$C:$G,5,0),"C"))</f>
        <v/>
      </c>
      <c r="S3943" s="41" t="str">
        <f t="shared" si="184"/>
        <v/>
      </c>
      <c r="T3943" s="40" t="str">
        <f t="shared" si="185"/>
        <v/>
      </c>
      <c r="U3943" s="23" t="str">
        <f>IF($B3943="","",VLOOKUP($T3943,Tablas!$X$14:$Y$17,2,1))</f>
        <v/>
      </c>
    </row>
    <row r="3944" spans="2:21" x14ac:dyDescent="0.2">
      <c r="B3944" s="1" t="str">
        <f>IF(Tablas!B3942="","",Tablas!B3942)</f>
        <v/>
      </c>
      <c r="C3944" s="1" t="str">
        <f>IF(Tablas!C3942="","",Tablas!C3942)</f>
        <v/>
      </c>
      <c r="D3944" s="1" t="str">
        <f>IF(Tablas!D3942="","",Tablas!D3942)</f>
        <v/>
      </c>
      <c r="E3944" s="1" t="str">
        <f>IF(Tablas!E3942="","",Tablas!E3942)</f>
        <v/>
      </c>
      <c r="F3944" s="1" t="str">
        <f>IF(Tablas!F3942="","",Tablas!F3942)</f>
        <v/>
      </c>
      <c r="G3944" s="1" t="str">
        <f>IF(Tablas!I3942="","",Tablas!I3942)</f>
        <v/>
      </c>
      <c r="H3944" s="1" t="s">
        <v>911</v>
      </c>
      <c r="I3944" s="39" t="str">
        <f>IF($B3944="","",-SUMIFS(Tabla7[Cantidad],Tabla7[Código del producto],$B3944,Tabla7[Tipo de movimiento],"SALIDA",Tabla7[Mes],I$5))</f>
        <v/>
      </c>
      <c r="J3944" s="39" t="str">
        <f>IF($B3944="","",-SUMIFS(Tabla7[Cantidad],Tabla7[Código del producto],$B3944,Tabla7[Tipo de movimiento],"SALIDA",Tabla7[Mes],J$5))</f>
        <v/>
      </c>
      <c r="K3944" s="39" t="str">
        <f>IF($B3944="","",-SUMIFS(Tabla7[Cantidad],Tabla7[Código del producto],$B3944,Tabla7[Tipo de movimiento],"SALIDA",Tabla7[Mes],K$5))</f>
        <v/>
      </c>
      <c r="L3944" s="39" t="str">
        <f>IF($B3944="","",-SUMIFS(Tabla7[Cantidad],Tabla7[Código del producto],$B3944,Tabla7[Tipo de movimiento],"SALIDA",Tabla7[Mes],L$5))</f>
        <v/>
      </c>
      <c r="M3944" s="39" t="str">
        <f>IF($B3944="","",-SUMIFS(Tabla7[Cantidad],Tabla7[Código del producto],$B3944,Tabla7[Tipo de movimiento],"SALIDA",Tabla7[Mes],M$5))</f>
        <v/>
      </c>
      <c r="N3944" s="39" t="str">
        <f>IF($B3944="","",-SUMIFS(Tabla7[Cantidad],Tabla7[Código del producto],$B3944,Tabla7[Tipo de movimiento],"SALIDA",Tabla7[Mes],N$5))</f>
        <v/>
      </c>
      <c r="O3944" s="39" t="str">
        <f>IF($B3944="","",-SUMIFS(Tabla7[Cantidad],Tabla7[Código del producto],$B3944,Tabla7[Tipo de movimiento],"SALIDA",Tabla7[Mes],O$5))</f>
        <v/>
      </c>
      <c r="P3944" s="39" t="str">
        <f>IF($B3944="","",-SUMIFS(Tabla7[Cantidad],Tabla7[Código del producto],$B3944,Tabla7[Tipo de movimiento],"SALIDA",Tabla7[Mes],P$5))</f>
        <v/>
      </c>
      <c r="Q3944" s="39" t="str">
        <f t="shared" si="183"/>
        <v/>
      </c>
      <c r="R3944" s="51" t="str">
        <f>IF($B3944="","",IFERROR(VLOOKUP($B3944,'ABC rotación'!$C:$G,5,0),"C"))</f>
        <v/>
      </c>
      <c r="S3944" s="41" t="str">
        <f t="shared" si="184"/>
        <v/>
      </c>
      <c r="T3944" s="40" t="str">
        <f t="shared" si="185"/>
        <v/>
      </c>
      <c r="U3944" s="23" t="str">
        <f>IF($B3944="","",VLOOKUP($T3944,Tablas!$X$14:$Y$17,2,1))</f>
        <v/>
      </c>
    </row>
    <row r="3945" spans="2:21" x14ac:dyDescent="0.2">
      <c r="B3945" s="1" t="str">
        <f>IF(Tablas!B3943="","",Tablas!B3943)</f>
        <v/>
      </c>
      <c r="C3945" s="1" t="str">
        <f>IF(Tablas!C3943="","",Tablas!C3943)</f>
        <v/>
      </c>
      <c r="D3945" s="1" t="str">
        <f>IF(Tablas!D3943="","",Tablas!D3943)</f>
        <v/>
      </c>
      <c r="E3945" s="1" t="str">
        <f>IF(Tablas!E3943="","",Tablas!E3943)</f>
        <v/>
      </c>
      <c r="F3945" s="1" t="str">
        <f>IF(Tablas!F3943="","",Tablas!F3943)</f>
        <v/>
      </c>
      <c r="G3945" s="1" t="str">
        <f>IF(Tablas!I3943="","",Tablas!I3943)</f>
        <v/>
      </c>
      <c r="H3945" s="1" t="s">
        <v>911</v>
      </c>
      <c r="I3945" s="39" t="str">
        <f>IF($B3945="","",-SUMIFS(Tabla7[Cantidad],Tabla7[Código del producto],$B3945,Tabla7[Tipo de movimiento],"SALIDA",Tabla7[Mes],I$5))</f>
        <v/>
      </c>
      <c r="J3945" s="39" t="str">
        <f>IF($B3945="","",-SUMIFS(Tabla7[Cantidad],Tabla7[Código del producto],$B3945,Tabla7[Tipo de movimiento],"SALIDA",Tabla7[Mes],J$5))</f>
        <v/>
      </c>
      <c r="K3945" s="39" t="str">
        <f>IF($B3945="","",-SUMIFS(Tabla7[Cantidad],Tabla7[Código del producto],$B3945,Tabla7[Tipo de movimiento],"SALIDA",Tabla7[Mes],K$5))</f>
        <v/>
      </c>
      <c r="L3945" s="39" t="str">
        <f>IF($B3945="","",-SUMIFS(Tabla7[Cantidad],Tabla7[Código del producto],$B3945,Tabla7[Tipo de movimiento],"SALIDA",Tabla7[Mes],L$5))</f>
        <v/>
      </c>
      <c r="M3945" s="39" t="str">
        <f>IF($B3945="","",-SUMIFS(Tabla7[Cantidad],Tabla7[Código del producto],$B3945,Tabla7[Tipo de movimiento],"SALIDA",Tabla7[Mes],M$5))</f>
        <v/>
      </c>
      <c r="N3945" s="39" t="str">
        <f>IF($B3945="","",-SUMIFS(Tabla7[Cantidad],Tabla7[Código del producto],$B3945,Tabla7[Tipo de movimiento],"SALIDA",Tabla7[Mes],N$5))</f>
        <v/>
      </c>
      <c r="O3945" s="39" t="str">
        <f>IF($B3945="","",-SUMIFS(Tabla7[Cantidad],Tabla7[Código del producto],$B3945,Tabla7[Tipo de movimiento],"SALIDA",Tabla7[Mes],O$5))</f>
        <v/>
      </c>
      <c r="P3945" s="39" t="str">
        <f>IF($B3945="","",-SUMIFS(Tabla7[Cantidad],Tabla7[Código del producto],$B3945,Tabla7[Tipo de movimiento],"SALIDA",Tabla7[Mes],P$5))</f>
        <v/>
      </c>
      <c r="Q3945" s="39" t="str">
        <f t="shared" si="183"/>
        <v/>
      </c>
      <c r="R3945" s="51" t="str">
        <f>IF($B3945="","",IFERROR(VLOOKUP($B3945,'ABC rotación'!$C:$G,5,0),"C"))</f>
        <v/>
      </c>
      <c r="S3945" s="41" t="str">
        <f t="shared" si="184"/>
        <v/>
      </c>
      <c r="T3945" s="40" t="str">
        <f t="shared" si="185"/>
        <v/>
      </c>
      <c r="U3945" s="23" t="str">
        <f>IF($B3945="","",VLOOKUP($T3945,Tablas!$X$14:$Y$17,2,1))</f>
        <v/>
      </c>
    </row>
    <row r="3946" spans="2:21" x14ac:dyDescent="0.2">
      <c r="B3946" s="1" t="str">
        <f>IF(Tablas!B3944="","",Tablas!B3944)</f>
        <v/>
      </c>
      <c r="C3946" s="1" t="str">
        <f>IF(Tablas!C3944="","",Tablas!C3944)</f>
        <v/>
      </c>
      <c r="D3946" s="1" t="str">
        <f>IF(Tablas!D3944="","",Tablas!D3944)</f>
        <v/>
      </c>
      <c r="E3946" s="1" t="str">
        <f>IF(Tablas!E3944="","",Tablas!E3944)</f>
        <v/>
      </c>
      <c r="F3946" s="1" t="str">
        <f>IF(Tablas!F3944="","",Tablas!F3944)</f>
        <v/>
      </c>
      <c r="G3946" s="1" t="str">
        <f>IF(Tablas!I3944="","",Tablas!I3944)</f>
        <v/>
      </c>
      <c r="H3946" s="1" t="s">
        <v>911</v>
      </c>
      <c r="I3946" s="39" t="str">
        <f>IF($B3946="","",-SUMIFS(Tabla7[Cantidad],Tabla7[Código del producto],$B3946,Tabla7[Tipo de movimiento],"SALIDA",Tabla7[Mes],I$5))</f>
        <v/>
      </c>
      <c r="J3946" s="39" t="str">
        <f>IF($B3946="","",-SUMIFS(Tabla7[Cantidad],Tabla7[Código del producto],$B3946,Tabla7[Tipo de movimiento],"SALIDA",Tabla7[Mes],J$5))</f>
        <v/>
      </c>
      <c r="K3946" s="39" t="str">
        <f>IF($B3946="","",-SUMIFS(Tabla7[Cantidad],Tabla7[Código del producto],$B3946,Tabla7[Tipo de movimiento],"SALIDA",Tabla7[Mes],K$5))</f>
        <v/>
      </c>
      <c r="L3946" s="39" t="str">
        <f>IF($B3946="","",-SUMIFS(Tabla7[Cantidad],Tabla7[Código del producto],$B3946,Tabla7[Tipo de movimiento],"SALIDA",Tabla7[Mes],L$5))</f>
        <v/>
      </c>
      <c r="M3946" s="39" t="str">
        <f>IF($B3946="","",-SUMIFS(Tabla7[Cantidad],Tabla7[Código del producto],$B3946,Tabla7[Tipo de movimiento],"SALIDA",Tabla7[Mes],M$5))</f>
        <v/>
      </c>
      <c r="N3946" s="39" t="str">
        <f>IF($B3946="","",-SUMIFS(Tabla7[Cantidad],Tabla7[Código del producto],$B3946,Tabla7[Tipo de movimiento],"SALIDA",Tabla7[Mes],N$5))</f>
        <v/>
      </c>
      <c r="O3946" s="39" t="str">
        <f>IF($B3946="","",-SUMIFS(Tabla7[Cantidad],Tabla7[Código del producto],$B3946,Tabla7[Tipo de movimiento],"SALIDA",Tabla7[Mes],O$5))</f>
        <v/>
      </c>
      <c r="P3946" s="39" t="str">
        <f>IF($B3946="","",-SUMIFS(Tabla7[Cantidad],Tabla7[Código del producto],$B3946,Tabla7[Tipo de movimiento],"SALIDA",Tabla7[Mes],P$5))</f>
        <v/>
      </c>
      <c r="Q3946" s="39" t="str">
        <f t="shared" si="183"/>
        <v/>
      </c>
      <c r="R3946" s="51" t="str">
        <f>IF($B3946="","",IFERROR(VLOOKUP($B3946,'ABC rotación'!$C:$G,5,0),"C"))</f>
        <v/>
      </c>
      <c r="S3946" s="41" t="str">
        <f t="shared" si="184"/>
        <v/>
      </c>
      <c r="T3946" s="40" t="str">
        <f t="shared" si="185"/>
        <v/>
      </c>
      <c r="U3946" s="23" t="str">
        <f>IF($B3946="","",VLOOKUP($T3946,Tablas!$X$14:$Y$17,2,1))</f>
        <v/>
      </c>
    </row>
    <row r="3947" spans="2:21" x14ac:dyDescent="0.2">
      <c r="B3947" s="1" t="str">
        <f>IF(Tablas!B3945="","",Tablas!B3945)</f>
        <v/>
      </c>
      <c r="C3947" s="1" t="str">
        <f>IF(Tablas!C3945="","",Tablas!C3945)</f>
        <v/>
      </c>
      <c r="D3947" s="1" t="str">
        <f>IF(Tablas!D3945="","",Tablas!D3945)</f>
        <v/>
      </c>
      <c r="E3947" s="1" t="str">
        <f>IF(Tablas!E3945="","",Tablas!E3945)</f>
        <v/>
      </c>
      <c r="F3947" s="1" t="str">
        <f>IF(Tablas!F3945="","",Tablas!F3945)</f>
        <v/>
      </c>
      <c r="G3947" s="1" t="str">
        <f>IF(Tablas!I3945="","",Tablas!I3945)</f>
        <v/>
      </c>
      <c r="H3947" s="1" t="s">
        <v>911</v>
      </c>
      <c r="I3947" s="39" t="str">
        <f>IF($B3947="","",-SUMIFS(Tabla7[Cantidad],Tabla7[Código del producto],$B3947,Tabla7[Tipo de movimiento],"SALIDA",Tabla7[Mes],I$5))</f>
        <v/>
      </c>
      <c r="J3947" s="39" t="str">
        <f>IF($B3947="","",-SUMIFS(Tabla7[Cantidad],Tabla7[Código del producto],$B3947,Tabla7[Tipo de movimiento],"SALIDA",Tabla7[Mes],J$5))</f>
        <v/>
      </c>
      <c r="K3947" s="39" t="str">
        <f>IF($B3947="","",-SUMIFS(Tabla7[Cantidad],Tabla7[Código del producto],$B3947,Tabla7[Tipo de movimiento],"SALIDA",Tabla7[Mes],K$5))</f>
        <v/>
      </c>
      <c r="L3947" s="39" t="str">
        <f>IF($B3947="","",-SUMIFS(Tabla7[Cantidad],Tabla7[Código del producto],$B3947,Tabla7[Tipo de movimiento],"SALIDA",Tabla7[Mes],L$5))</f>
        <v/>
      </c>
      <c r="M3947" s="39" t="str">
        <f>IF($B3947="","",-SUMIFS(Tabla7[Cantidad],Tabla7[Código del producto],$B3947,Tabla7[Tipo de movimiento],"SALIDA",Tabla7[Mes],M$5))</f>
        <v/>
      </c>
      <c r="N3947" s="39" t="str">
        <f>IF($B3947="","",-SUMIFS(Tabla7[Cantidad],Tabla7[Código del producto],$B3947,Tabla7[Tipo de movimiento],"SALIDA",Tabla7[Mes],N$5))</f>
        <v/>
      </c>
      <c r="O3947" s="39" t="str">
        <f>IF($B3947="","",-SUMIFS(Tabla7[Cantidad],Tabla7[Código del producto],$B3947,Tabla7[Tipo de movimiento],"SALIDA",Tabla7[Mes],O$5))</f>
        <v/>
      </c>
      <c r="P3947" s="39" t="str">
        <f>IF($B3947="","",-SUMIFS(Tabla7[Cantidad],Tabla7[Código del producto],$B3947,Tabla7[Tipo de movimiento],"SALIDA",Tabla7[Mes],P$5))</f>
        <v/>
      </c>
      <c r="Q3947" s="39" t="str">
        <f t="shared" si="183"/>
        <v/>
      </c>
      <c r="R3947" s="51" t="str">
        <f>IF($B3947="","",IFERROR(VLOOKUP($B3947,'ABC rotación'!$C:$G,5,0),"C"))</f>
        <v/>
      </c>
      <c r="S3947" s="41" t="str">
        <f t="shared" si="184"/>
        <v/>
      </c>
      <c r="T3947" s="40" t="str">
        <f t="shared" si="185"/>
        <v/>
      </c>
      <c r="U3947" s="23" t="str">
        <f>IF($B3947="","",VLOOKUP($T3947,Tablas!$X$14:$Y$17,2,1))</f>
        <v/>
      </c>
    </row>
    <row r="3948" spans="2:21" x14ac:dyDescent="0.2">
      <c r="B3948" s="1" t="str">
        <f>IF(Tablas!B3946="","",Tablas!B3946)</f>
        <v/>
      </c>
      <c r="C3948" s="1" t="str">
        <f>IF(Tablas!C3946="","",Tablas!C3946)</f>
        <v/>
      </c>
      <c r="D3948" s="1" t="str">
        <f>IF(Tablas!D3946="","",Tablas!D3946)</f>
        <v/>
      </c>
      <c r="E3948" s="1" t="str">
        <f>IF(Tablas!E3946="","",Tablas!E3946)</f>
        <v/>
      </c>
      <c r="F3948" s="1" t="str">
        <f>IF(Tablas!F3946="","",Tablas!F3946)</f>
        <v/>
      </c>
      <c r="G3948" s="1" t="str">
        <f>IF(Tablas!I3946="","",Tablas!I3946)</f>
        <v/>
      </c>
      <c r="H3948" s="1" t="s">
        <v>911</v>
      </c>
      <c r="I3948" s="39" t="str">
        <f>IF($B3948="","",-SUMIFS(Tabla7[Cantidad],Tabla7[Código del producto],$B3948,Tabla7[Tipo de movimiento],"SALIDA",Tabla7[Mes],I$5))</f>
        <v/>
      </c>
      <c r="J3948" s="39" t="str">
        <f>IF($B3948="","",-SUMIFS(Tabla7[Cantidad],Tabla7[Código del producto],$B3948,Tabla7[Tipo de movimiento],"SALIDA",Tabla7[Mes],J$5))</f>
        <v/>
      </c>
      <c r="K3948" s="39" t="str">
        <f>IF($B3948="","",-SUMIFS(Tabla7[Cantidad],Tabla7[Código del producto],$B3948,Tabla7[Tipo de movimiento],"SALIDA",Tabla7[Mes],K$5))</f>
        <v/>
      </c>
      <c r="L3948" s="39" t="str">
        <f>IF($B3948="","",-SUMIFS(Tabla7[Cantidad],Tabla7[Código del producto],$B3948,Tabla7[Tipo de movimiento],"SALIDA",Tabla7[Mes],L$5))</f>
        <v/>
      </c>
      <c r="M3948" s="39" t="str">
        <f>IF($B3948="","",-SUMIFS(Tabla7[Cantidad],Tabla7[Código del producto],$B3948,Tabla7[Tipo de movimiento],"SALIDA",Tabla7[Mes],M$5))</f>
        <v/>
      </c>
      <c r="N3948" s="39" t="str">
        <f>IF($B3948="","",-SUMIFS(Tabla7[Cantidad],Tabla7[Código del producto],$B3948,Tabla7[Tipo de movimiento],"SALIDA",Tabla7[Mes],N$5))</f>
        <v/>
      </c>
      <c r="O3948" s="39" t="str">
        <f>IF($B3948="","",-SUMIFS(Tabla7[Cantidad],Tabla7[Código del producto],$B3948,Tabla7[Tipo de movimiento],"SALIDA",Tabla7[Mes],O$5))</f>
        <v/>
      </c>
      <c r="P3948" s="39" t="str">
        <f>IF($B3948="","",-SUMIFS(Tabla7[Cantidad],Tabla7[Código del producto],$B3948,Tabla7[Tipo de movimiento],"SALIDA",Tabla7[Mes],P$5))</f>
        <v/>
      </c>
      <c r="Q3948" s="39" t="str">
        <f t="shared" si="183"/>
        <v/>
      </c>
      <c r="R3948" s="51" t="str">
        <f>IF($B3948="","",IFERROR(VLOOKUP($B3948,'ABC rotación'!$C:$G,5,0),"C"))</f>
        <v/>
      </c>
      <c r="S3948" s="41" t="str">
        <f t="shared" si="184"/>
        <v/>
      </c>
      <c r="T3948" s="40" t="str">
        <f t="shared" si="185"/>
        <v/>
      </c>
      <c r="U3948" s="23" t="str">
        <f>IF($B3948="","",VLOOKUP($T3948,Tablas!$X$14:$Y$17,2,1))</f>
        <v/>
      </c>
    </row>
    <row r="3949" spans="2:21" x14ac:dyDescent="0.2">
      <c r="B3949" s="1" t="str">
        <f>IF(Tablas!B3947="","",Tablas!B3947)</f>
        <v/>
      </c>
      <c r="C3949" s="1" t="str">
        <f>IF(Tablas!C3947="","",Tablas!C3947)</f>
        <v/>
      </c>
      <c r="D3949" s="1" t="str">
        <f>IF(Tablas!D3947="","",Tablas!D3947)</f>
        <v/>
      </c>
      <c r="E3949" s="1" t="str">
        <f>IF(Tablas!E3947="","",Tablas!E3947)</f>
        <v/>
      </c>
      <c r="F3949" s="1" t="str">
        <f>IF(Tablas!F3947="","",Tablas!F3947)</f>
        <v/>
      </c>
      <c r="G3949" s="1" t="str">
        <f>IF(Tablas!I3947="","",Tablas!I3947)</f>
        <v/>
      </c>
      <c r="H3949" s="1" t="s">
        <v>911</v>
      </c>
      <c r="I3949" s="39" t="str">
        <f>IF($B3949="","",-SUMIFS(Tabla7[Cantidad],Tabla7[Código del producto],$B3949,Tabla7[Tipo de movimiento],"SALIDA",Tabla7[Mes],I$5))</f>
        <v/>
      </c>
      <c r="J3949" s="39" t="str">
        <f>IF($B3949="","",-SUMIFS(Tabla7[Cantidad],Tabla7[Código del producto],$B3949,Tabla7[Tipo de movimiento],"SALIDA",Tabla7[Mes],J$5))</f>
        <v/>
      </c>
      <c r="K3949" s="39" t="str">
        <f>IF($B3949="","",-SUMIFS(Tabla7[Cantidad],Tabla7[Código del producto],$B3949,Tabla7[Tipo de movimiento],"SALIDA",Tabla7[Mes],K$5))</f>
        <v/>
      </c>
      <c r="L3949" s="39" t="str">
        <f>IF($B3949="","",-SUMIFS(Tabla7[Cantidad],Tabla7[Código del producto],$B3949,Tabla7[Tipo de movimiento],"SALIDA",Tabla7[Mes],L$5))</f>
        <v/>
      </c>
      <c r="M3949" s="39" t="str">
        <f>IF($B3949="","",-SUMIFS(Tabla7[Cantidad],Tabla7[Código del producto],$B3949,Tabla7[Tipo de movimiento],"SALIDA",Tabla7[Mes],M$5))</f>
        <v/>
      </c>
      <c r="N3949" s="39" t="str">
        <f>IF($B3949="","",-SUMIFS(Tabla7[Cantidad],Tabla7[Código del producto],$B3949,Tabla7[Tipo de movimiento],"SALIDA",Tabla7[Mes],N$5))</f>
        <v/>
      </c>
      <c r="O3949" s="39" t="str">
        <f>IF($B3949="","",-SUMIFS(Tabla7[Cantidad],Tabla7[Código del producto],$B3949,Tabla7[Tipo de movimiento],"SALIDA",Tabla7[Mes],O$5))</f>
        <v/>
      </c>
      <c r="P3949" s="39" t="str">
        <f>IF($B3949="","",-SUMIFS(Tabla7[Cantidad],Tabla7[Código del producto],$B3949,Tabla7[Tipo de movimiento],"SALIDA",Tabla7[Mes],P$5))</f>
        <v/>
      </c>
      <c r="Q3949" s="39" t="str">
        <f t="shared" si="183"/>
        <v/>
      </c>
      <c r="R3949" s="51" t="str">
        <f>IF($B3949="","",IFERROR(VLOOKUP($B3949,'ABC rotación'!$C:$G,5,0),"C"))</f>
        <v/>
      </c>
      <c r="S3949" s="41" t="str">
        <f t="shared" si="184"/>
        <v/>
      </c>
      <c r="T3949" s="40" t="str">
        <f t="shared" si="185"/>
        <v/>
      </c>
      <c r="U3949" s="23" t="str">
        <f>IF($B3949="","",VLOOKUP($T3949,Tablas!$X$14:$Y$17,2,1))</f>
        <v/>
      </c>
    </row>
    <row r="3950" spans="2:21" x14ac:dyDescent="0.2">
      <c r="B3950" s="1" t="str">
        <f>IF(Tablas!B3948="","",Tablas!B3948)</f>
        <v/>
      </c>
      <c r="C3950" s="1" t="str">
        <f>IF(Tablas!C3948="","",Tablas!C3948)</f>
        <v/>
      </c>
      <c r="D3950" s="1" t="str">
        <f>IF(Tablas!D3948="","",Tablas!D3948)</f>
        <v/>
      </c>
      <c r="E3950" s="1" t="str">
        <f>IF(Tablas!E3948="","",Tablas!E3948)</f>
        <v/>
      </c>
      <c r="F3950" s="1" t="str">
        <f>IF(Tablas!F3948="","",Tablas!F3948)</f>
        <v/>
      </c>
      <c r="G3950" s="1" t="str">
        <f>IF(Tablas!I3948="","",Tablas!I3948)</f>
        <v/>
      </c>
      <c r="H3950" s="1" t="s">
        <v>911</v>
      </c>
      <c r="I3950" s="39" t="str">
        <f>IF($B3950="","",-SUMIFS(Tabla7[Cantidad],Tabla7[Código del producto],$B3950,Tabla7[Tipo de movimiento],"SALIDA",Tabla7[Mes],I$5))</f>
        <v/>
      </c>
      <c r="J3950" s="39" t="str">
        <f>IF($B3950="","",-SUMIFS(Tabla7[Cantidad],Tabla7[Código del producto],$B3950,Tabla7[Tipo de movimiento],"SALIDA",Tabla7[Mes],J$5))</f>
        <v/>
      </c>
      <c r="K3950" s="39" t="str">
        <f>IF($B3950="","",-SUMIFS(Tabla7[Cantidad],Tabla7[Código del producto],$B3950,Tabla7[Tipo de movimiento],"SALIDA",Tabla7[Mes],K$5))</f>
        <v/>
      </c>
      <c r="L3950" s="39" t="str">
        <f>IF($B3950="","",-SUMIFS(Tabla7[Cantidad],Tabla7[Código del producto],$B3950,Tabla7[Tipo de movimiento],"SALIDA",Tabla7[Mes],L$5))</f>
        <v/>
      </c>
      <c r="M3950" s="39" t="str">
        <f>IF($B3950="","",-SUMIFS(Tabla7[Cantidad],Tabla7[Código del producto],$B3950,Tabla7[Tipo de movimiento],"SALIDA",Tabla7[Mes],M$5))</f>
        <v/>
      </c>
      <c r="N3950" s="39" t="str">
        <f>IF($B3950="","",-SUMIFS(Tabla7[Cantidad],Tabla7[Código del producto],$B3950,Tabla7[Tipo de movimiento],"SALIDA",Tabla7[Mes],N$5))</f>
        <v/>
      </c>
      <c r="O3950" s="39" t="str">
        <f>IF($B3950="","",-SUMIFS(Tabla7[Cantidad],Tabla7[Código del producto],$B3950,Tabla7[Tipo de movimiento],"SALIDA",Tabla7[Mes],O$5))</f>
        <v/>
      </c>
      <c r="P3950" s="39" t="str">
        <f>IF($B3950="","",-SUMIFS(Tabla7[Cantidad],Tabla7[Código del producto],$B3950,Tabla7[Tipo de movimiento],"SALIDA",Tabla7[Mes],P$5))</f>
        <v/>
      </c>
      <c r="Q3950" s="39" t="str">
        <f t="shared" si="183"/>
        <v/>
      </c>
      <c r="R3950" s="51" t="str">
        <f>IF($B3950="","",IFERROR(VLOOKUP($B3950,'ABC rotación'!$C:$G,5,0),"C"))</f>
        <v/>
      </c>
      <c r="S3950" s="41" t="str">
        <f t="shared" si="184"/>
        <v/>
      </c>
      <c r="T3950" s="40" t="str">
        <f t="shared" si="185"/>
        <v/>
      </c>
      <c r="U3950" s="23" t="str">
        <f>IF($B3950="","",VLOOKUP($T3950,Tablas!$X$14:$Y$17,2,1))</f>
        <v/>
      </c>
    </row>
    <row r="3951" spans="2:21" x14ac:dyDescent="0.2">
      <c r="B3951" s="1" t="str">
        <f>IF(Tablas!B3949="","",Tablas!B3949)</f>
        <v/>
      </c>
      <c r="C3951" s="1" t="str">
        <f>IF(Tablas!C3949="","",Tablas!C3949)</f>
        <v/>
      </c>
      <c r="D3951" s="1" t="str">
        <f>IF(Tablas!D3949="","",Tablas!D3949)</f>
        <v/>
      </c>
      <c r="E3951" s="1" t="str">
        <f>IF(Tablas!E3949="","",Tablas!E3949)</f>
        <v/>
      </c>
      <c r="F3951" s="1" t="str">
        <f>IF(Tablas!F3949="","",Tablas!F3949)</f>
        <v/>
      </c>
      <c r="G3951" s="1" t="str">
        <f>IF(Tablas!I3949="","",Tablas!I3949)</f>
        <v/>
      </c>
      <c r="H3951" s="1" t="s">
        <v>911</v>
      </c>
      <c r="I3951" s="39" t="str">
        <f>IF($B3951="","",-SUMIFS(Tabla7[Cantidad],Tabla7[Código del producto],$B3951,Tabla7[Tipo de movimiento],"SALIDA",Tabla7[Mes],I$5))</f>
        <v/>
      </c>
      <c r="J3951" s="39" t="str">
        <f>IF($B3951="","",-SUMIFS(Tabla7[Cantidad],Tabla7[Código del producto],$B3951,Tabla7[Tipo de movimiento],"SALIDA",Tabla7[Mes],J$5))</f>
        <v/>
      </c>
      <c r="K3951" s="39" t="str">
        <f>IF($B3951="","",-SUMIFS(Tabla7[Cantidad],Tabla7[Código del producto],$B3951,Tabla7[Tipo de movimiento],"SALIDA",Tabla7[Mes],K$5))</f>
        <v/>
      </c>
      <c r="L3951" s="39" t="str">
        <f>IF($B3951="","",-SUMIFS(Tabla7[Cantidad],Tabla7[Código del producto],$B3951,Tabla7[Tipo de movimiento],"SALIDA",Tabla7[Mes],L$5))</f>
        <v/>
      </c>
      <c r="M3951" s="39" t="str">
        <f>IF($B3951="","",-SUMIFS(Tabla7[Cantidad],Tabla7[Código del producto],$B3951,Tabla7[Tipo de movimiento],"SALIDA",Tabla7[Mes],M$5))</f>
        <v/>
      </c>
      <c r="N3951" s="39" t="str">
        <f>IF($B3951="","",-SUMIFS(Tabla7[Cantidad],Tabla7[Código del producto],$B3951,Tabla7[Tipo de movimiento],"SALIDA",Tabla7[Mes],N$5))</f>
        <v/>
      </c>
      <c r="O3951" s="39" t="str">
        <f>IF($B3951="","",-SUMIFS(Tabla7[Cantidad],Tabla7[Código del producto],$B3951,Tabla7[Tipo de movimiento],"SALIDA",Tabla7[Mes],O$5))</f>
        <v/>
      </c>
      <c r="P3951" s="39" t="str">
        <f>IF($B3951="","",-SUMIFS(Tabla7[Cantidad],Tabla7[Código del producto],$B3951,Tabla7[Tipo de movimiento],"SALIDA",Tabla7[Mes],P$5))</f>
        <v/>
      </c>
      <c r="Q3951" s="39" t="str">
        <f t="shared" si="183"/>
        <v/>
      </c>
      <c r="R3951" s="51" t="str">
        <f>IF($B3951="","",IFERROR(VLOOKUP($B3951,'ABC rotación'!$C:$G,5,0),"C"))</f>
        <v/>
      </c>
      <c r="S3951" s="41" t="str">
        <f t="shared" si="184"/>
        <v/>
      </c>
      <c r="T3951" s="40" t="str">
        <f t="shared" si="185"/>
        <v/>
      </c>
      <c r="U3951" s="23" t="str">
        <f>IF($B3951="","",VLOOKUP($T3951,Tablas!$X$14:$Y$17,2,1))</f>
        <v/>
      </c>
    </row>
    <row r="3952" spans="2:21" x14ac:dyDescent="0.2">
      <c r="B3952" s="1" t="str">
        <f>IF(Tablas!B3950="","",Tablas!B3950)</f>
        <v/>
      </c>
      <c r="C3952" s="1" t="str">
        <f>IF(Tablas!C3950="","",Tablas!C3950)</f>
        <v/>
      </c>
      <c r="D3952" s="1" t="str">
        <f>IF(Tablas!D3950="","",Tablas!D3950)</f>
        <v/>
      </c>
      <c r="E3952" s="1" t="str">
        <f>IF(Tablas!E3950="","",Tablas!E3950)</f>
        <v/>
      </c>
      <c r="F3952" s="1" t="str">
        <f>IF(Tablas!F3950="","",Tablas!F3950)</f>
        <v/>
      </c>
      <c r="G3952" s="1" t="str">
        <f>IF(Tablas!I3950="","",Tablas!I3950)</f>
        <v/>
      </c>
      <c r="H3952" s="1" t="s">
        <v>911</v>
      </c>
      <c r="I3952" s="39" t="str">
        <f>IF($B3952="","",-SUMIFS(Tabla7[Cantidad],Tabla7[Código del producto],$B3952,Tabla7[Tipo de movimiento],"SALIDA",Tabla7[Mes],I$5))</f>
        <v/>
      </c>
      <c r="J3952" s="39" t="str">
        <f>IF($B3952="","",-SUMIFS(Tabla7[Cantidad],Tabla7[Código del producto],$B3952,Tabla7[Tipo de movimiento],"SALIDA",Tabla7[Mes],J$5))</f>
        <v/>
      </c>
      <c r="K3952" s="39" t="str">
        <f>IF($B3952="","",-SUMIFS(Tabla7[Cantidad],Tabla7[Código del producto],$B3952,Tabla7[Tipo de movimiento],"SALIDA",Tabla7[Mes],K$5))</f>
        <v/>
      </c>
      <c r="L3952" s="39" t="str">
        <f>IF($B3952="","",-SUMIFS(Tabla7[Cantidad],Tabla7[Código del producto],$B3952,Tabla7[Tipo de movimiento],"SALIDA",Tabla7[Mes],L$5))</f>
        <v/>
      </c>
      <c r="M3952" s="39" t="str">
        <f>IF($B3952="","",-SUMIFS(Tabla7[Cantidad],Tabla7[Código del producto],$B3952,Tabla7[Tipo de movimiento],"SALIDA",Tabla7[Mes],M$5))</f>
        <v/>
      </c>
      <c r="N3952" s="39" t="str">
        <f>IF($B3952="","",-SUMIFS(Tabla7[Cantidad],Tabla7[Código del producto],$B3952,Tabla7[Tipo de movimiento],"SALIDA",Tabla7[Mes],N$5))</f>
        <v/>
      </c>
      <c r="O3952" s="39" t="str">
        <f>IF($B3952="","",-SUMIFS(Tabla7[Cantidad],Tabla7[Código del producto],$B3952,Tabla7[Tipo de movimiento],"SALIDA",Tabla7[Mes],O$5))</f>
        <v/>
      </c>
      <c r="P3952" s="39" t="str">
        <f>IF($B3952="","",-SUMIFS(Tabla7[Cantidad],Tabla7[Código del producto],$B3952,Tabla7[Tipo de movimiento],"SALIDA",Tabla7[Mes],P$5))</f>
        <v/>
      </c>
      <c r="Q3952" s="39" t="str">
        <f t="shared" si="183"/>
        <v/>
      </c>
      <c r="R3952" s="51" t="str">
        <f>IF($B3952="","",IFERROR(VLOOKUP($B3952,'ABC rotación'!$C:$G,5,0),"C"))</f>
        <v/>
      </c>
      <c r="S3952" s="41" t="str">
        <f t="shared" si="184"/>
        <v/>
      </c>
      <c r="T3952" s="40" t="str">
        <f t="shared" si="185"/>
        <v/>
      </c>
      <c r="U3952" s="23" t="str">
        <f>IF($B3952="","",VLOOKUP($T3952,Tablas!$X$14:$Y$17,2,1))</f>
        <v/>
      </c>
    </row>
    <row r="3953" spans="2:21" x14ac:dyDescent="0.2">
      <c r="B3953" s="1" t="str">
        <f>IF(Tablas!B3951="","",Tablas!B3951)</f>
        <v/>
      </c>
      <c r="C3953" s="1" t="str">
        <f>IF(Tablas!C3951="","",Tablas!C3951)</f>
        <v/>
      </c>
      <c r="D3953" s="1" t="str">
        <f>IF(Tablas!D3951="","",Tablas!D3951)</f>
        <v/>
      </c>
      <c r="E3953" s="1" t="str">
        <f>IF(Tablas!E3951="","",Tablas!E3951)</f>
        <v/>
      </c>
      <c r="F3953" s="1" t="str">
        <f>IF(Tablas!F3951="","",Tablas!F3951)</f>
        <v/>
      </c>
      <c r="G3953" s="1" t="str">
        <f>IF(Tablas!I3951="","",Tablas!I3951)</f>
        <v/>
      </c>
      <c r="H3953" s="1" t="s">
        <v>911</v>
      </c>
      <c r="I3953" s="39" t="str">
        <f>IF($B3953="","",-SUMIFS(Tabla7[Cantidad],Tabla7[Código del producto],$B3953,Tabla7[Tipo de movimiento],"SALIDA",Tabla7[Mes],I$5))</f>
        <v/>
      </c>
      <c r="J3953" s="39" t="str">
        <f>IF($B3953="","",-SUMIFS(Tabla7[Cantidad],Tabla7[Código del producto],$B3953,Tabla7[Tipo de movimiento],"SALIDA",Tabla7[Mes],J$5))</f>
        <v/>
      </c>
      <c r="K3953" s="39" t="str">
        <f>IF($B3953="","",-SUMIFS(Tabla7[Cantidad],Tabla7[Código del producto],$B3953,Tabla7[Tipo de movimiento],"SALIDA",Tabla7[Mes],K$5))</f>
        <v/>
      </c>
      <c r="L3953" s="39" t="str">
        <f>IF($B3953="","",-SUMIFS(Tabla7[Cantidad],Tabla7[Código del producto],$B3953,Tabla7[Tipo de movimiento],"SALIDA",Tabla7[Mes],L$5))</f>
        <v/>
      </c>
      <c r="M3953" s="39" t="str">
        <f>IF($B3953="","",-SUMIFS(Tabla7[Cantidad],Tabla7[Código del producto],$B3953,Tabla7[Tipo de movimiento],"SALIDA",Tabla7[Mes],M$5))</f>
        <v/>
      </c>
      <c r="N3953" s="39" t="str">
        <f>IF($B3953="","",-SUMIFS(Tabla7[Cantidad],Tabla7[Código del producto],$B3953,Tabla7[Tipo de movimiento],"SALIDA",Tabla7[Mes],N$5))</f>
        <v/>
      </c>
      <c r="O3953" s="39" t="str">
        <f>IF($B3953="","",-SUMIFS(Tabla7[Cantidad],Tabla7[Código del producto],$B3953,Tabla7[Tipo de movimiento],"SALIDA",Tabla7[Mes],O$5))</f>
        <v/>
      </c>
      <c r="P3953" s="39" t="str">
        <f>IF($B3953="","",-SUMIFS(Tabla7[Cantidad],Tabla7[Código del producto],$B3953,Tabla7[Tipo de movimiento],"SALIDA",Tabla7[Mes],P$5))</f>
        <v/>
      </c>
      <c r="Q3953" s="39" t="str">
        <f t="shared" si="183"/>
        <v/>
      </c>
      <c r="R3953" s="51" t="str">
        <f>IF($B3953="","",IFERROR(VLOOKUP($B3953,'ABC rotación'!$C:$G,5,0),"C"))</f>
        <v/>
      </c>
      <c r="S3953" s="41" t="str">
        <f t="shared" si="184"/>
        <v/>
      </c>
      <c r="T3953" s="40" t="str">
        <f t="shared" si="185"/>
        <v/>
      </c>
      <c r="U3953" s="23" t="str">
        <f>IF($B3953="","",VLOOKUP($T3953,Tablas!$X$14:$Y$17,2,1))</f>
        <v/>
      </c>
    </row>
    <row r="3954" spans="2:21" x14ac:dyDescent="0.2">
      <c r="B3954" s="1" t="str">
        <f>IF(Tablas!B3952="","",Tablas!B3952)</f>
        <v/>
      </c>
      <c r="C3954" s="1" t="str">
        <f>IF(Tablas!C3952="","",Tablas!C3952)</f>
        <v/>
      </c>
      <c r="D3954" s="1" t="str">
        <f>IF(Tablas!D3952="","",Tablas!D3952)</f>
        <v/>
      </c>
      <c r="E3954" s="1" t="str">
        <f>IF(Tablas!E3952="","",Tablas!E3952)</f>
        <v/>
      </c>
      <c r="F3954" s="1" t="str">
        <f>IF(Tablas!F3952="","",Tablas!F3952)</f>
        <v/>
      </c>
      <c r="G3954" s="1" t="str">
        <f>IF(Tablas!I3952="","",Tablas!I3952)</f>
        <v/>
      </c>
      <c r="H3954" s="1" t="s">
        <v>911</v>
      </c>
      <c r="I3954" s="39" t="str">
        <f>IF($B3954="","",-SUMIFS(Tabla7[Cantidad],Tabla7[Código del producto],$B3954,Tabla7[Tipo de movimiento],"SALIDA",Tabla7[Mes],I$5))</f>
        <v/>
      </c>
      <c r="J3954" s="39" t="str">
        <f>IF($B3954="","",-SUMIFS(Tabla7[Cantidad],Tabla7[Código del producto],$B3954,Tabla7[Tipo de movimiento],"SALIDA",Tabla7[Mes],J$5))</f>
        <v/>
      </c>
      <c r="K3954" s="39" t="str">
        <f>IF($B3954="","",-SUMIFS(Tabla7[Cantidad],Tabla7[Código del producto],$B3954,Tabla7[Tipo de movimiento],"SALIDA",Tabla7[Mes],K$5))</f>
        <v/>
      </c>
      <c r="L3954" s="39" t="str">
        <f>IF($B3954="","",-SUMIFS(Tabla7[Cantidad],Tabla7[Código del producto],$B3954,Tabla7[Tipo de movimiento],"SALIDA",Tabla7[Mes],L$5))</f>
        <v/>
      </c>
      <c r="M3954" s="39" t="str">
        <f>IF($B3954="","",-SUMIFS(Tabla7[Cantidad],Tabla7[Código del producto],$B3954,Tabla7[Tipo de movimiento],"SALIDA",Tabla7[Mes],M$5))</f>
        <v/>
      </c>
      <c r="N3954" s="39" t="str">
        <f>IF($B3954="","",-SUMIFS(Tabla7[Cantidad],Tabla7[Código del producto],$B3954,Tabla7[Tipo de movimiento],"SALIDA",Tabla7[Mes],N$5))</f>
        <v/>
      </c>
      <c r="O3954" s="39" t="str">
        <f>IF($B3954="","",-SUMIFS(Tabla7[Cantidad],Tabla7[Código del producto],$B3954,Tabla7[Tipo de movimiento],"SALIDA",Tabla7[Mes],O$5))</f>
        <v/>
      </c>
      <c r="P3954" s="39" t="str">
        <f>IF($B3954="","",-SUMIFS(Tabla7[Cantidad],Tabla7[Código del producto],$B3954,Tabla7[Tipo de movimiento],"SALIDA",Tabla7[Mes],P$5))</f>
        <v/>
      </c>
      <c r="Q3954" s="39" t="str">
        <f t="shared" si="183"/>
        <v/>
      </c>
      <c r="R3954" s="51" t="str">
        <f>IF($B3954="","",IFERROR(VLOOKUP($B3954,'ABC rotación'!$C:$G,5,0),"C"))</f>
        <v/>
      </c>
      <c r="S3954" s="41" t="str">
        <f t="shared" si="184"/>
        <v/>
      </c>
      <c r="T3954" s="40" t="str">
        <f t="shared" si="185"/>
        <v/>
      </c>
      <c r="U3954" s="23" t="str">
        <f>IF($B3954="","",VLOOKUP($T3954,Tablas!$X$14:$Y$17,2,1))</f>
        <v/>
      </c>
    </row>
    <row r="3955" spans="2:21" x14ac:dyDescent="0.2">
      <c r="B3955" s="1" t="str">
        <f>IF(Tablas!B3953="","",Tablas!B3953)</f>
        <v/>
      </c>
      <c r="C3955" s="1" t="str">
        <f>IF(Tablas!C3953="","",Tablas!C3953)</f>
        <v/>
      </c>
      <c r="D3955" s="1" t="str">
        <f>IF(Tablas!D3953="","",Tablas!D3953)</f>
        <v/>
      </c>
      <c r="E3955" s="1" t="str">
        <f>IF(Tablas!E3953="","",Tablas!E3953)</f>
        <v/>
      </c>
      <c r="F3955" s="1" t="str">
        <f>IF(Tablas!F3953="","",Tablas!F3953)</f>
        <v/>
      </c>
      <c r="G3955" s="1" t="str">
        <f>IF(Tablas!I3953="","",Tablas!I3953)</f>
        <v/>
      </c>
      <c r="H3955" s="1" t="s">
        <v>911</v>
      </c>
      <c r="I3955" s="39" t="str">
        <f>IF($B3955="","",-SUMIFS(Tabla7[Cantidad],Tabla7[Código del producto],$B3955,Tabla7[Tipo de movimiento],"SALIDA",Tabla7[Mes],I$5))</f>
        <v/>
      </c>
      <c r="J3955" s="39" t="str">
        <f>IF($B3955="","",-SUMIFS(Tabla7[Cantidad],Tabla7[Código del producto],$B3955,Tabla7[Tipo de movimiento],"SALIDA",Tabla7[Mes],J$5))</f>
        <v/>
      </c>
      <c r="K3955" s="39" t="str">
        <f>IF($B3955="","",-SUMIFS(Tabla7[Cantidad],Tabla7[Código del producto],$B3955,Tabla7[Tipo de movimiento],"SALIDA",Tabla7[Mes],K$5))</f>
        <v/>
      </c>
      <c r="L3955" s="39" t="str">
        <f>IF($B3955="","",-SUMIFS(Tabla7[Cantidad],Tabla7[Código del producto],$B3955,Tabla7[Tipo de movimiento],"SALIDA",Tabla7[Mes],L$5))</f>
        <v/>
      </c>
      <c r="M3955" s="39" t="str">
        <f>IF($B3955="","",-SUMIFS(Tabla7[Cantidad],Tabla7[Código del producto],$B3955,Tabla7[Tipo de movimiento],"SALIDA",Tabla7[Mes],M$5))</f>
        <v/>
      </c>
      <c r="N3955" s="39" t="str">
        <f>IF($B3955="","",-SUMIFS(Tabla7[Cantidad],Tabla7[Código del producto],$B3955,Tabla7[Tipo de movimiento],"SALIDA",Tabla7[Mes],N$5))</f>
        <v/>
      </c>
      <c r="O3955" s="39" t="str">
        <f>IF($B3955="","",-SUMIFS(Tabla7[Cantidad],Tabla7[Código del producto],$B3955,Tabla7[Tipo de movimiento],"SALIDA",Tabla7[Mes],O$5))</f>
        <v/>
      </c>
      <c r="P3955" s="39" t="str">
        <f>IF($B3955="","",-SUMIFS(Tabla7[Cantidad],Tabla7[Código del producto],$B3955,Tabla7[Tipo de movimiento],"SALIDA",Tabla7[Mes],P$5))</f>
        <v/>
      </c>
      <c r="Q3955" s="39" t="str">
        <f t="shared" si="183"/>
        <v/>
      </c>
      <c r="R3955" s="51" t="str">
        <f>IF($B3955="","",IFERROR(VLOOKUP($B3955,'ABC rotación'!$C:$G,5,0),"C"))</f>
        <v/>
      </c>
      <c r="S3955" s="41" t="str">
        <f t="shared" si="184"/>
        <v/>
      </c>
      <c r="T3955" s="40" t="str">
        <f t="shared" si="185"/>
        <v/>
      </c>
      <c r="U3955" s="23" t="str">
        <f>IF($B3955="","",VLOOKUP($T3955,Tablas!$X$14:$Y$17,2,1))</f>
        <v/>
      </c>
    </row>
    <row r="3956" spans="2:21" x14ac:dyDescent="0.2">
      <c r="B3956" s="1" t="str">
        <f>IF(Tablas!B3954="","",Tablas!B3954)</f>
        <v/>
      </c>
      <c r="C3956" s="1" t="str">
        <f>IF(Tablas!C3954="","",Tablas!C3954)</f>
        <v/>
      </c>
      <c r="D3956" s="1" t="str">
        <f>IF(Tablas!D3954="","",Tablas!D3954)</f>
        <v/>
      </c>
      <c r="E3956" s="1" t="str">
        <f>IF(Tablas!E3954="","",Tablas!E3954)</f>
        <v/>
      </c>
      <c r="F3956" s="1" t="str">
        <f>IF(Tablas!F3954="","",Tablas!F3954)</f>
        <v/>
      </c>
      <c r="G3956" s="1" t="str">
        <f>IF(Tablas!I3954="","",Tablas!I3954)</f>
        <v/>
      </c>
      <c r="H3956" s="1" t="s">
        <v>911</v>
      </c>
      <c r="I3956" s="39" t="str">
        <f>IF($B3956="","",-SUMIFS(Tabla7[Cantidad],Tabla7[Código del producto],$B3956,Tabla7[Tipo de movimiento],"SALIDA",Tabla7[Mes],I$5))</f>
        <v/>
      </c>
      <c r="J3956" s="39" t="str">
        <f>IF($B3956="","",-SUMIFS(Tabla7[Cantidad],Tabla7[Código del producto],$B3956,Tabla7[Tipo de movimiento],"SALIDA",Tabla7[Mes],J$5))</f>
        <v/>
      </c>
      <c r="K3956" s="39" t="str">
        <f>IF($B3956="","",-SUMIFS(Tabla7[Cantidad],Tabla7[Código del producto],$B3956,Tabla7[Tipo de movimiento],"SALIDA",Tabla7[Mes],K$5))</f>
        <v/>
      </c>
      <c r="L3956" s="39" t="str">
        <f>IF($B3956="","",-SUMIFS(Tabla7[Cantidad],Tabla7[Código del producto],$B3956,Tabla7[Tipo de movimiento],"SALIDA",Tabla7[Mes],L$5))</f>
        <v/>
      </c>
      <c r="M3956" s="39" t="str">
        <f>IF($B3956="","",-SUMIFS(Tabla7[Cantidad],Tabla7[Código del producto],$B3956,Tabla7[Tipo de movimiento],"SALIDA",Tabla7[Mes],M$5))</f>
        <v/>
      </c>
      <c r="N3956" s="39" t="str">
        <f>IF($B3956="","",-SUMIFS(Tabla7[Cantidad],Tabla7[Código del producto],$B3956,Tabla7[Tipo de movimiento],"SALIDA",Tabla7[Mes],N$5))</f>
        <v/>
      </c>
      <c r="O3956" s="39" t="str">
        <f>IF($B3956="","",-SUMIFS(Tabla7[Cantidad],Tabla7[Código del producto],$B3956,Tabla7[Tipo de movimiento],"SALIDA",Tabla7[Mes],O$5))</f>
        <v/>
      </c>
      <c r="P3956" s="39" t="str">
        <f>IF($B3956="","",-SUMIFS(Tabla7[Cantidad],Tabla7[Código del producto],$B3956,Tabla7[Tipo de movimiento],"SALIDA",Tabla7[Mes],P$5))</f>
        <v/>
      </c>
      <c r="Q3956" s="39" t="str">
        <f t="shared" si="183"/>
        <v/>
      </c>
      <c r="R3956" s="51" t="str">
        <f>IF($B3956="","",IFERROR(VLOOKUP($B3956,'ABC rotación'!$C:$G,5,0),"C"))</f>
        <v/>
      </c>
      <c r="S3956" s="41" t="str">
        <f t="shared" si="184"/>
        <v/>
      </c>
      <c r="T3956" s="40" t="str">
        <f t="shared" si="185"/>
        <v/>
      </c>
      <c r="U3956" s="23" t="str">
        <f>IF($B3956="","",VLOOKUP($T3956,Tablas!$X$14:$Y$17,2,1))</f>
        <v/>
      </c>
    </row>
    <row r="3957" spans="2:21" x14ac:dyDescent="0.2">
      <c r="B3957" s="1" t="str">
        <f>IF(Tablas!B3955="","",Tablas!B3955)</f>
        <v/>
      </c>
      <c r="C3957" s="1" t="str">
        <f>IF(Tablas!C3955="","",Tablas!C3955)</f>
        <v/>
      </c>
      <c r="D3957" s="1" t="str">
        <f>IF(Tablas!D3955="","",Tablas!D3955)</f>
        <v/>
      </c>
      <c r="E3957" s="1" t="str">
        <f>IF(Tablas!E3955="","",Tablas!E3955)</f>
        <v/>
      </c>
      <c r="F3957" s="1" t="str">
        <f>IF(Tablas!F3955="","",Tablas!F3955)</f>
        <v/>
      </c>
      <c r="G3957" s="1" t="str">
        <f>IF(Tablas!I3955="","",Tablas!I3955)</f>
        <v/>
      </c>
      <c r="H3957" s="1" t="s">
        <v>911</v>
      </c>
      <c r="I3957" s="39" t="str">
        <f>IF($B3957="","",-SUMIFS(Tabla7[Cantidad],Tabla7[Código del producto],$B3957,Tabla7[Tipo de movimiento],"SALIDA",Tabla7[Mes],I$5))</f>
        <v/>
      </c>
      <c r="J3957" s="39" t="str">
        <f>IF($B3957="","",-SUMIFS(Tabla7[Cantidad],Tabla7[Código del producto],$B3957,Tabla7[Tipo de movimiento],"SALIDA",Tabla7[Mes],J$5))</f>
        <v/>
      </c>
      <c r="K3957" s="39" t="str">
        <f>IF($B3957="","",-SUMIFS(Tabla7[Cantidad],Tabla7[Código del producto],$B3957,Tabla7[Tipo de movimiento],"SALIDA",Tabla7[Mes],K$5))</f>
        <v/>
      </c>
      <c r="L3957" s="39" t="str">
        <f>IF($B3957="","",-SUMIFS(Tabla7[Cantidad],Tabla7[Código del producto],$B3957,Tabla7[Tipo de movimiento],"SALIDA",Tabla7[Mes],L$5))</f>
        <v/>
      </c>
      <c r="M3957" s="39" t="str">
        <f>IF($B3957="","",-SUMIFS(Tabla7[Cantidad],Tabla7[Código del producto],$B3957,Tabla7[Tipo de movimiento],"SALIDA",Tabla7[Mes],M$5))</f>
        <v/>
      </c>
      <c r="N3957" s="39" t="str">
        <f>IF($B3957="","",-SUMIFS(Tabla7[Cantidad],Tabla7[Código del producto],$B3957,Tabla7[Tipo de movimiento],"SALIDA",Tabla7[Mes],N$5))</f>
        <v/>
      </c>
      <c r="O3957" s="39" t="str">
        <f>IF($B3957="","",-SUMIFS(Tabla7[Cantidad],Tabla7[Código del producto],$B3957,Tabla7[Tipo de movimiento],"SALIDA",Tabla7[Mes],O$5))</f>
        <v/>
      </c>
      <c r="P3957" s="39" t="str">
        <f>IF($B3957="","",-SUMIFS(Tabla7[Cantidad],Tabla7[Código del producto],$B3957,Tabla7[Tipo de movimiento],"SALIDA",Tabla7[Mes],P$5))</f>
        <v/>
      </c>
      <c r="Q3957" s="39" t="str">
        <f t="shared" si="183"/>
        <v/>
      </c>
      <c r="R3957" s="51" t="str">
        <f>IF($B3957="","",IFERROR(VLOOKUP($B3957,'ABC rotación'!$C:$G,5,0),"C"))</f>
        <v/>
      </c>
      <c r="S3957" s="41" t="str">
        <f t="shared" si="184"/>
        <v/>
      </c>
      <c r="T3957" s="40" t="str">
        <f t="shared" si="185"/>
        <v/>
      </c>
      <c r="U3957" s="23" t="str">
        <f>IF($B3957="","",VLOOKUP($T3957,Tablas!$X$14:$Y$17,2,1))</f>
        <v/>
      </c>
    </row>
    <row r="3958" spans="2:21" x14ac:dyDescent="0.2">
      <c r="B3958" s="1" t="str">
        <f>IF(Tablas!B3956="","",Tablas!B3956)</f>
        <v/>
      </c>
      <c r="C3958" s="1" t="str">
        <f>IF(Tablas!C3956="","",Tablas!C3956)</f>
        <v/>
      </c>
      <c r="D3958" s="1" t="str">
        <f>IF(Tablas!D3956="","",Tablas!D3956)</f>
        <v/>
      </c>
      <c r="E3958" s="1" t="str">
        <f>IF(Tablas!E3956="","",Tablas!E3956)</f>
        <v/>
      </c>
      <c r="F3958" s="1" t="str">
        <f>IF(Tablas!F3956="","",Tablas!F3956)</f>
        <v/>
      </c>
      <c r="G3958" s="1" t="str">
        <f>IF(Tablas!I3956="","",Tablas!I3956)</f>
        <v/>
      </c>
      <c r="H3958" s="1" t="s">
        <v>911</v>
      </c>
      <c r="I3958" s="39" t="str">
        <f>IF($B3958="","",-SUMIFS(Tabla7[Cantidad],Tabla7[Código del producto],$B3958,Tabla7[Tipo de movimiento],"SALIDA",Tabla7[Mes],I$5))</f>
        <v/>
      </c>
      <c r="J3958" s="39" t="str">
        <f>IF($B3958="","",-SUMIFS(Tabla7[Cantidad],Tabla7[Código del producto],$B3958,Tabla7[Tipo de movimiento],"SALIDA",Tabla7[Mes],J$5))</f>
        <v/>
      </c>
      <c r="K3958" s="39" t="str">
        <f>IF($B3958="","",-SUMIFS(Tabla7[Cantidad],Tabla7[Código del producto],$B3958,Tabla7[Tipo de movimiento],"SALIDA",Tabla7[Mes],K$5))</f>
        <v/>
      </c>
      <c r="L3958" s="39" t="str">
        <f>IF($B3958="","",-SUMIFS(Tabla7[Cantidad],Tabla7[Código del producto],$B3958,Tabla7[Tipo de movimiento],"SALIDA",Tabla7[Mes],L$5))</f>
        <v/>
      </c>
      <c r="M3958" s="39" t="str">
        <f>IF($B3958="","",-SUMIFS(Tabla7[Cantidad],Tabla7[Código del producto],$B3958,Tabla7[Tipo de movimiento],"SALIDA",Tabla7[Mes],M$5))</f>
        <v/>
      </c>
      <c r="N3958" s="39" t="str">
        <f>IF($B3958="","",-SUMIFS(Tabla7[Cantidad],Tabla7[Código del producto],$B3958,Tabla7[Tipo de movimiento],"SALIDA",Tabla7[Mes],N$5))</f>
        <v/>
      </c>
      <c r="O3958" s="39" t="str">
        <f>IF($B3958="","",-SUMIFS(Tabla7[Cantidad],Tabla7[Código del producto],$B3958,Tabla7[Tipo de movimiento],"SALIDA",Tabla7[Mes],O$5))</f>
        <v/>
      </c>
      <c r="P3958" s="39" t="str">
        <f>IF($B3958="","",-SUMIFS(Tabla7[Cantidad],Tabla7[Código del producto],$B3958,Tabla7[Tipo de movimiento],"SALIDA",Tabla7[Mes],P$5))</f>
        <v/>
      </c>
      <c r="Q3958" s="39" t="str">
        <f t="shared" si="183"/>
        <v/>
      </c>
      <c r="R3958" s="51" t="str">
        <f>IF($B3958="","",IFERROR(VLOOKUP($B3958,'ABC rotación'!$C:$G,5,0),"C"))</f>
        <v/>
      </c>
      <c r="S3958" s="41" t="str">
        <f t="shared" si="184"/>
        <v/>
      </c>
      <c r="T3958" s="40" t="str">
        <f t="shared" si="185"/>
        <v/>
      </c>
      <c r="U3958" s="23" t="str">
        <f>IF($B3958="","",VLOOKUP($T3958,Tablas!$X$14:$Y$17,2,1))</f>
        <v/>
      </c>
    </row>
    <row r="3959" spans="2:21" x14ac:dyDescent="0.2">
      <c r="B3959" s="1" t="str">
        <f>IF(Tablas!B3957="","",Tablas!B3957)</f>
        <v/>
      </c>
      <c r="C3959" s="1" t="str">
        <f>IF(Tablas!C3957="","",Tablas!C3957)</f>
        <v/>
      </c>
      <c r="D3959" s="1" t="str">
        <f>IF(Tablas!D3957="","",Tablas!D3957)</f>
        <v/>
      </c>
      <c r="E3959" s="1" t="str">
        <f>IF(Tablas!E3957="","",Tablas!E3957)</f>
        <v/>
      </c>
      <c r="F3959" s="1" t="str">
        <f>IF(Tablas!F3957="","",Tablas!F3957)</f>
        <v/>
      </c>
      <c r="G3959" s="1" t="str">
        <f>IF(Tablas!I3957="","",Tablas!I3957)</f>
        <v/>
      </c>
      <c r="H3959" s="1" t="s">
        <v>911</v>
      </c>
      <c r="I3959" s="39" t="str">
        <f>IF($B3959="","",-SUMIFS(Tabla7[Cantidad],Tabla7[Código del producto],$B3959,Tabla7[Tipo de movimiento],"SALIDA",Tabla7[Mes],I$5))</f>
        <v/>
      </c>
      <c r="J3959" s="39" t="str">
        <f>IF($B3959="","",-SUMIFS(Tabla7[Cantidad],Tabla7[Código del producto],$B3959,Tabla7[Tipo de movimiento],"SALIDA",Tabla7[Mes],J$5))</f>
        <v/>
      </c>
      <c r="K3959" s="39" t="str">
        <f>IF($B3959="","",-SUMIFS(Tabla7[Cantidad],Tabla7[Código del producto],$B3959,Tabla7[Tipo de movimiento],"SALIDA",Tabla7[Mes],K$5))</f>
        <v/>
      </c>
      <c r="L3959" s="39" t="str">
        <f>IF($B3959="","",-SUMIFS(Tabla7[Cantidad],Tabla7[Código del producto],$B3959,Tabla7[Tipo de movimiento],"SALIDA",Tabla7[Mes],L$5))</f>
        <v/>
      </c>
      <c r="M3959" s="39" t="str">
        <f>IF($B3959="","",-SUMIFS(Tabla7[Cantidad],Tabla7[Código del producto],$B3959,Tabla7[Tipo de movimiento],"SALIDA",Tabla7[Mes],M$5))</f>
        <v/>
      </c>
      <c r="N3959" s="39" t="str">
        <f>IF($B3959="","",-SUMIFS(Tabla7[Cantidad],Tabla7[Código del producto],$B3959,Tabla7[Tipo de movimiento],"SALIDA",Tabla7[Mes],N$5))</f>
        <v/>
      </c>
      <c r="O3959" s="39" t="str">
        <f>IF($B3959="","",-SUMIFS(Tabla7[Cantidad],Tabla7[Código del producto],$B3959,Tabla7[Tipo de movimiento],"SALIDA",Tabla7[Mes],O$5))</f>
        <v/>
      </c>
      <c r="P3959" s="39" t="str">
        <f>IF($B3959="","",-SUMIFS(Tabla7[Cantidad],Tabla7[Código del producto],$B3959,Tabla7[Tipo de movimiento],"SALIDA",Tabla7[Mes],P$5))</f>
        <v/>
      </c>
      <c r="Q3959" s="39" t="str">
        <f t="shared" si="183"/>
        <v/>
      </c>
      <c r="R3959" s="51" t="str">
        <f>IF($B3959="","",IFERROR(VLOOKUP($B3959,'ABC rotación'!$C:$G,5,0),"C"))</f>
        <v/>
      </c>
      <c r="S3959" s="41" t="str">
        <f t="shared" si="184"/>
        <v/>
      </c>
      <c r="T3959" s="40" t="str">
        <f t="shared" si="185"/>
        <v/>
      </c>
      <c r="U3959" s="23" t="str">
        <f>IF($B3959="","",VLOOKUP($T3959,Tablas!$X$14:$Y$17,2,1))</f>
        <v/>
      </c>
    </row>
    <row r="3960" spans="2:21" x14ac:dyDescent="0.2">
      <c r="B3960" s="1" t="str">
        <f>IF(Tablas!B3958="","",Tablas!B3958)</f>
        <v/>
      </c>
      <c r="C3960" s="1" t="str">
        <f>IF(Tablas!C3958="","",Tablas!C3958)</f>
        <v/>
      </c>
      <c r="D3960" s="1" t="str">
        <f>IF(Tablas!D3958="","",Tablas!D3958)</f>
        <v/>
      </c>
      <c r="E3960" s="1" t="str">
        <f>IF(Tablas!E3958="","",Tablas!E3958)</f>
        <v/>
      </c>
      <c r="F3960" s="1" t="str">
        <f>IF(Tablas!F3958="","",Tablas!F3958)</f>
        <v/>
      </c>
      <c r="G3960" s="1" t="str">
        <f>IF(Tablas!I3958="","",Tablas!I3958)</f>
        <v/>
      </c>
      <c r="H3960" s="1" t="s">
        <v>911</v>
      </c>
      <c r="I3960" s="39" t="str">
        <f>IF($B3960="","",-SUMIFS(Tabla7[Cantidad],Tabla7[Código del producto],$B3960,Tabla7[Tipo de movimiento],"SALIDA",Tabla7[Mes],I$5))</f>
        <v/>
      </c>
      <c r="J3960" s="39" t="str">
        <f>IF($B3960="","",-SUMIFS(Tabla7[Cantidad],Tabla7[Código del producto],$B3960,Tabla7[Tipo de movimiento],"SALIDA",Tabla7[Mes],J$5))</f>
        <v/>
      </c>
      <c r="K3960" s="39" t="str">
        <f>IF($B3960="","",-SUMIFS(Tabla7[Cantidad],Tabla7[Código del producto],$B3960,Tabla7[Tipo de movimiento],"SALIDA",Tabla7[Mes],K$5))</f>
        <v/>
      </c>
      <c r="L3960" s="39" t="str">
        <f>IF($B3960="","",-SUMIFS(Tabla7[Cantidad],Tabla7[Código del producto],$B3960,Tabla7[Tipo de movimiento],"SALIDA",Tabla7[Mes],L$5))</f>
        <v/>
      </c>
      <c r="M3960" s="39" t="str">
        <f>IF($B3960="","",-SUMIFS(Tabla7[Cantidad],Tabla7[Código del producto],$B3960,Tabla7[Tipo de movimiento],"SALIDA",Tabla7[Mes],M$5))</f>
        <v/>
      </c>
      <c r="N3960" s="39" t="str">
        <f>IF($B3960="","",-SUMIFS(Tabla7[Cantidad],Tabla7[Código del producto],$B3960,Tabla7[Tipo de movimiento],"SALIDA",Tabla7[Mes],N$5))</f>
        <v/>
      </c>
      <c r="O3960" s="39" t="str">
        <f>IF($B3960="","",-SUMIFS(Tabla7[Cantidad],Tabla7[Código del producto],$B3960,Tabla7[Tipo de movimiento],"SALIDA",Tabla7[Mes],O$5))</f>
        <v/>
      </c>
      <c r="P3960" s="39" t="str">
        <f>IF($B3960="","",-SUMIFS(Tabla7[Cantidad],Tabla7[Código del producto],$B3960,Tabla7[Tipo de movimiento],"SALIDA",Tabla7[Mes],P$5))</f>
        <v/>
      </c>
      <c r="Q3960" s="39" t="str">
        <f t="shared" si="183"/>
        <v/>
      </c>
      <c r="R3960" s="51" t="str">
        <f>IF($B3960="","",IFERROR(VLOOKUP($B3960,'ABC rotación'!$C:$G,5,0),"C"))</f>
        <v/>
      </c>
      <c r="S3960" s="41" t="str">
        <f t="shared" si="184"/>
        <v/>
      </c>
      <c r="T3960" s="40" t="str">
        <f t="shared" si="185"/>
        <v/>
      </c>
      <c r="U3960" s="23" t="str">
        <f>IF($B3960="","",VLOOKUP($T3960,Tablas!$X$14:$Y$17,2,1))</f>
        <v/>
      </c>
    </row>
    <row r="3961" spans="2:21" x14ac:dyDescent="0.2">
      <c r="B3961" s="1" t="str">
        <f>IF(Tablas!B3959="","",Tablas!B3959)</f>
        <v/>
      </c>
      <c r="C3961" s="1" t="str">
        <f>IF(Tablas!C3959="","",Tablas!C3959)</f>
        <v/>
      </c>
      <c r="D3961" s="1" t="str">
        <f>IF(Tablas!D3959="","",Tablas!D3959)</f>
        <v/>
      </c>
      <c r="E3961" s="1" t="str">
        <f>IF(Tablas!E3959="","",Tablas!E3959)</f>
        <v/>
      </c>
      <c r="F3961" s="1" t="str">
        <f>IF(Tablas!F3959="","",Tablas!F3959)</f>
        <v/>
      </c>
      <c r="G3961" s="1" t="str">
        <f>IF(Tablas!I3959="","",Tablas!I3959)</f>
        <v/>
      </c>
      <c r="H3961" s="1" t="s">
        <v>911</v>
      </c>
      <c r="I3961" s="39" t="str">
        <f>IF($B3961="","",-SUMIFS(Tabla7[Cantidad],Tabla7[Código del producto],$B3961,Tabla7[Tipo de movimiento],"SALIDA",Tabla7[Mes],I$5))</f>
        <v/>
      </c>
      <c r="J3961" s="39" t="str">
        <f>IF($B3961="","",-SUMIFS(Tabla7[Cantidad],Tabla7[Código del producto],$B3961,Tabla7[Tipo de movimiento],"SALIDA",Tabla7[Mes],J$5))</f>
        <v/>
      </c>
      <c r="K3961" s="39" t="str">
        <f>IF($B3961="","",-SUMIFS(Tabla7[Cantidad],Tabla7[Código del producto],$B3961,Tabla7[Tipo de movimiento],"SALIDA",Tabla7[Mes],K$5))</f>
        <v/>
      </c>
      <c r="L3961" s="39" t="str">
        <f>IF($B3961="","",-SUMIFS(Tabla7[Cantidad],Tabla7[Código del producto],$B3961,Tabla7[Tipo de movimiento],"SALIDA",Tabla7[Mes],L$5))</f>
        <v/>
      </c>
      <c r="M3961" s="39" t="str">
        <f>IF($B3961="","",-SUMIFS(Tabla7[Cantidad],Tabla7[Código del producto],$B3961,Tabla7[Tipo de movimiento],"SALIDA",Tabla7[Mes],M$5))</f>
        <v/>
      </c>
      <c r="N3961" s="39" t="str">
        <f>IF($B3961="","",-SUMIFS(Tabla7[Cantidad],Tabla7[Código del producto],$B3961,Tabla7[Tipo de movimiento],"SALIDA",Tabla7[Mes],N$5))</f>
        <v/>
      </c>
      <c r="O3961" s="39" t="str">
        <f>IF($B3961="","",-SUMIFS(Tabla7[Cantidad],Tabla7[Código del producto],$B3961,Tabla7[Tipo de movimiento],"SALIDA",Tabla7[Mes],O$5))</f>
        <v/>
      </c>
      <c r="P3961" s="39" t="str">
        <f>IF($B3961="","",-SUMIFS(Tabla7[Cantidad],Tabla7[Código del producto],$B3961,Tabla7[Tipo de movimiento],"SALIDA",Tabla7[Mes],P$5))</f>
        <v/>
      </c>
      <c r="Q3961" s="39" t="str">
        <f t="shared" si="183"/>
        <v/>
      </c>
      <c r="R3961" s="51" t="str">
        <f>IF($B3961="","",IFERROR(VLOOKUP($B3961,'ABC rotación'!$C:$G,5,0),"C"))</f>
        <v/>
      </c>
      <c r="S3961" s="41" t="str">
        <f t="shared" si="184"/>
        <v/>
      </c>
      <c r="T3961" s="40" t="str">
        <f t="shared" si="185"/>
        <v/>
      </c>
      <c r="U3961" s="23" t="str">
        <f>IF($B3961="","",VLOOKUP($T3961,Tablas!$X$14:$Y$17,2,1))</f>
        <v/>
      </c>
    </row>
    <row r="3962" spans="2:21" x14ac:dyDescent="0.2">
      <c r="B3962" s="1" t="str">
        <f>IF(Tablas!B3960="","",Tablas!B3960)</f>
        <v/>
      </c>
      <c r="C3962" s="1" t="str">
        <f>IF(Tablas!C3960="","",Tablas!C3960)</f>
        <v/>
      </c>
      <c r="D3962" s="1" t="str">
        <f>IF(Tablas!D3960="","",Tablas!D3960)</f>
        <v/>
      </c>
      <c r="E3962" s="1" t="str">
        <f>IF(Tablas!E3960="","",Tablas!E3960)</f>
        <v/>
      </c>
      <c r="F3962" s="1" t="str">
        <f>IF(Tablas!F3960="","",Tablas!F3960)</f>
        <v/>
      </c>
      <c r="G3962" s="1" t="str">
        <f>IF(Tablas!I3960="","",Tablas!I3960)</f>
        <v/>
      </c>
      <c r="H3962" s="1" t="s">
        <v>911</v>
      </c>
      <c r="I3962" s="39" t="str">
        <f>IF($B3962="","",-SUMIFS(Tabla7[Cantidad],Tabla7[Código del producto],$B3962,Tabla7[Tipo de movimiento],"SALIDA",Tabla7[Mes],I$5))</f>
        <v/>
      </c>
      <c r="J3962" s="39" t="str">
        <f>IF($B3962="","",-SUMIFS(Tabla7[Cantidad],Tabla7[Código del producto],$B3962,Tabla7[Tipo de movimiento],"SALIDA",Tabla7[Mes],J$5))</f>
        <v/>
      </c>
      <c r="K3962" s="39" t="str">
        <f>IF($B3962="","",-SUMIFS(Tabla7[Cantidad],Tabla7[Código del producto],$B3962,Tabla7[Tipo de movimiento],"SALIDA",Tabla7[Mes],K$5))</f>
        <v/>
      </c>
      <c r="L3962" s="39" t="str">
        <f>IF($B3962="","",-SUMIFS(Tabla7[Cantidad],Tabla7[Código del producto],$B3962,Tabla7[Tipo de movimiento],"SALIDA",Tabla7[Mes],L$5))</f>
        <v/>
      </c>
      <c r="M3962" s="39" t="str">
        <f>IF($B3962="","",-SUMIFS(Tabla7[Cantidad],Tabla7[Código del producto],$B3962,Tabla7[Tipo de movimiento],"SALIDA",Tabla7[Mes],M$5))</f>
        <v/>
      </c>
      <c r="N3962" s="39" t="str">
        <f>IF($B3962="","",-SUMIFS(Tabla7[Cantidad],Tabla7[Código del producto],$B3962,Tabla7[Tipo de movimiento],"SALIDA",Tabla7[Mes],N$5))</f>
        <v/>
      </c>
      <c r="O3962" s="39" t="str">
        <f>IF($B3962="","",-SUMIFS(Tabla7[Cantidad],Tabla7[Código del producto],$B3962,Tabla7[Tipo de movimiento],"SALIDA",Tabla7[Mes],O$5))</f>
        <v/>
      </c>
      <c r="P3962" s="39" t="str">
        <f>IF($B3962="","",-SUMIFS(Tabla7[Cantidad],Tabla7[Código del producto],$B3962,Tabla7[Tipo de movimiento],"SALIDA",Tabla7[Mes],P$5))</f>
        <v/>
      </c>
      <c r="Q3962" s="39" t="str">
        <f t="shared" si="183"/>
        <v/>
      </c>
      <c r="R3962" s="51" t="str">
        <f>IF($B3962="","",IFERROR(VLOOKUP($B3962,'ABC rotación'!$C:$G,5,0),"C"))</f>
        <v/>
      </c>
      <c r="S3962" s="41" t="str">
        <f t="shared" si="184"/>
        <v/>
      </c>
      <c r="T3962" s="40" t="str">
        <f t="shared" si="185"/>
        <v/>
      </c>
      <c r="U3962" s="23" t="str">
        <f>IF($B3962="","",VLOOKUP($T3962,Tablas!$X$14:$Y$17,2,1))</f>
        <v/>
      </c>
    </row>
    <row r="3963" spans="2:21" x14ac:dyDescent="0.2">
      <c r="B3963" s="1" t="str">
        <f>IF(Tablas!B3961="","",Tablas!B3961)</f>
        <v/>
      </c>
      <c r="C3963" s="1" t="str">
        <f>IF(Tablas!C3961="","",Tablas!C3961)</f>
        <v/>
      </c>
      <c r="D3963" s="1" t="str">
        <f>IF(Tablas!D3961="","",Tablas!D3961)</f>
        <v/>
      </c>
      <c r="E3963" s="1" t="str">
        <f>IF(Tablas!E3961="","",Tablas!E3961)</f>
        <v/>
      </c>
      <c r="F3963" s="1" t="str">
        <f>IF(Tablas!F3961="","",Tablas!F3961)</f>
        <v/>
      </c>
      <c r="G3963" s="1" t="str">
        <f>IF(Tablas!I3961="","",Tablas!I3961)</f>
        <v/>
      </c>
      <c r="H3963" s="1" t="s">
        <v>911</v>
      </c>
      <c r="I3963" s="39" t="str">
        <f>IF($B3963="","",-SUMIFS(Tabla7[Cantidad],Tabla7[Código del producto],$B3963,Tabla7[Tipo de movimiento],"SALIDA",Tabla7[Mes],I$5))</f>
        <v/>
      </c>
      <c r="J3963" s="39" t="str">
        <f>IF($B3963="","",-SUMIFS(Tabla7[Cantidad],Tabla7[Código del producto],$B3963,Tabla7[Tipo de movimiento],"SALIDA",Tabla7[Mes],J$5))</f>
        <v/>
      </c>
      <c r="K3963" s="39" t="str">
        <f>IF($B3963="","",-SUMIFS(Tabla7[Cantidad],Tabla7[Código del producto],$B3963,Tabla7[Tipo de movimiento],"SALIDA",Tabla7[Mes],K$5))</f>
        <v/>
      </c>
      <c r="L3963" s="39" t="str">
        <f>IF($B3963="","",-SUMIFS(Tabla7[Cantidad],Tabla7[Código del producto],$B3963,Tabla7[Tipo de movimiento],"SALIDA",Tabla7[Mes],L$5))</f>
        <v/>
      </c>
      <c r="M3963" s="39" t="str">
        <f>IF($B3963="","",-SUMIFS(Tabla7[Cantidad],Tabla7[Código del producto],$B3963,Tabla7[Tipo de movimiento],"SALIDA",Tabla7[Mes],M$5))</f>
        <v/>
      </c>
      <c r="N3963" s="39" t="str">
        <f>IF($B3963="","",-SUMIFS(Tabla7[Cantidad],Tabla7[Código del producto],$B3963,Tabla7[Tipo de movimiento],"SALIDA",Tabla7[Mes],N$5))</f>
        <v/>
      </c>
      <c r="O3963" s="39" t="str">
        <f>IF($B3963="","",-SUMIFS(Tabla7[Cantidad],Tabla7[Código del producto],$B3963,Tabla7[Tipo de movimiento],"SALIDA",Tabla7[Mes],O$5))</f>
        <v/>
      </c>
      <c r="P3963" s="39" t="str">
        <f>IF($B3963="","",-SUMIFS(Tabla7[Cantidad],Tabla7[Código del producto],$B3963,Tabla7[Tipo de movimiento],"SALIDA",Tabla7[Mes],P$5))</f>
        <v/>
      </c>
      <c r="Q3963" s="39" t="str">
        <f t="shared" si="183"/>
        <v/>
      </c>
      <c r="R3963" s="51" t="str">
        <f>IF($B3963="","",IFERROR(VLOOKUP($B3963,'ABC rotación'!$C:$G,5,0),"C"))</f>
        <v/>
      </c>
      <c r="S3963" s="41" t="str">
        <f t="shared" si="184"/>
        <v/>
      </c>
      <c r="T3963" s="40" t="str">
        <f t="shared" si="185"/>
        <v/>
      </c>
      <c r="U3963" s="23" t="str">
        <f>IF($B3963="","",VLOOKUP($T3963,Tablas!$X$14:$Y$17,2,1))</f>
        <v/>
      </c>
    </row>
    <row r="3964" spans="2:21" x14ac:dyDescent="0.2">
      <c r="B3964" s="1" t="str">
        <f>IF(Tablas!B3962="","",Tablas!B3962)</f>
        <v/>
      </c>
      <c r="C3964" s="1" t="str">
        <f>IF(Tablas!C3962="","",Tablas!C3962)</f>
        <v/>
      </c>
      <c r="D3964" s="1" t="str">
        <f>IF(Tablas!D3962="","",Tablas!D3962)</f>
        <v/>
      </c>
      <c r="E3964" s="1" t="str">
        <f>IF(Tablas!E3962="","",Tablas!E3962)</f>
        <v/>
      </c>
      <c r="F3964" s="1" t="str">
        <f>IF(Tablas!F3962="","",Tablas!F3962)</f>
        <v/>
      </c>
      <c r="G3964" s="1" t="str">
        <f>IF(Tablas!I3962="","",Tablas!I3962)</f>
        <v/>
      </c>
      <c r="H3964" s="1" t="s">
        <v>911</v>
      </c>
      <c r="I3964" s="39" t="str">
        <f>IF($B3964="","",-SUMIFS(Tabla7[Cantidad],Tabla7[Código del producto],$B3964,Tabla7[Tipo de movimiento],"SALIDA",Tabla7[Mes],I$5))</f>
        <v/>
      </c>
      <c r="J3964" s="39" t="str">
        <f>IF($B3964="","",-SUMIFS(Tabla7[Cantidad],Tabla7[Código del producto],$B3964,Tabla7[Tipo de movimiento],"SALIDA",Tabla7[Mes],J$5))</f>
        <v/>
      </c>
      <c r="K3964" s="39" t="str">
        <f>IF($B3964="","",-SUMIFS(Tabla7[Cantidad],Tabla7[Código del producto],$B3964,Tabla7[Tipo de movimiento],"SALIDA",Tabla7[Mes],K$5))</f>
        <v/>
      </c>
      <c r="L3964" s="39" t="str">
        <f>IF($B3964="","",-SUMIFS(Tabla7[Cantidad],Tabla7[Código del producto],$B3964,Tabla7[Tipo de movimiento],"SALIDA",Tabla7[Mes],L$5))</f>
        <v/>
      </c>
      <c r="M3964" s="39" t="str">
        <f>IF($B3964="","",-SUMIFS(Tabla7[Cantidad],Tabla7[Código del producto],$B3964,Tabla7[Tipo de movimiento],"SALIDA",Tabla7[Mes],M$5))</f>
        <v/>
      </c>
      <c r="N3964" s="39" t="str">
        <f>IF($B3964="","",-SUMIFS(Tabla7[Cantidad],Tabla7[Código del producto],$B3964,Tabla7[Tipo de movimiento],"SALIDA",Tabla7[Mes],N$5))</f>
        <v/>
      </c>
      <c r="O3964" s="39" t="str">
        <f>IF($B3964="","",-SUMIFS(Tabla7[Cantidad],Tabla7[Código del producto],$B3964,Tabla7[Tipo de movimiento],"SALIDA",Tabla7[Mes],O$5))</f>
        <v/>
      </c>
      <c r="P3964" s="39" t="str">
        <f>IF($B3964="","",-SUMIFS(Tabla7[Cantidad],Tabla7[Código del producto],$B3964,Tabla7[Tipo de movimiento],"SALIDA",Tabla7[Mes],P$5))</f>
        <v/>
      </c>
      <c r="Q3964" s="39" t="str">
        <f t="shared" si="183"/>
        <v/>
      </c>
      <c r="R3964" s="51" t="str">
        <f>IF($B3964="","",IFERROR(VLOOKUP($B3964,'ABC rotación'!$C:$G,5,0),"C"))</f>
        <v/>
      </c>
      <c r="S3964" s="41" t="str">
        <f t="shared" si="184"/>
        <v/>
      </c>
      <c r="T3964" s="40" t="str">
        <f t="shared" si="185"/>
        <v/>
      </c>
      <c r="U3964" s="23" t="str">
        <f>IF($B3964="","",VLOOKUP($T3964,Tablas!$X$14:$Y$17,2,1))</f>
        <v/>
      </c>
    </row>
    <row r="3965" spans="2:21" x14ac:dyDescent="0.2">
      <c r="B3965" s="1" t="str">
        <f>IF(Tablas!B3963="","",Tablas!B3963)</f>
        <v/>
      </c>
      <c r="C3965" s="1" t="str">
        <f>IF(Tablas!C3963="","",Tablas!C3963)</f>
        <v/>
      </c>
      <c r="D3965" s="1" t="str">
        <f>IF(Tablas!D3963="","",Tablas!D3963)</f>
        <v/>
      </c>
      <c r="E3965" s="1" t="str">
        <f>IF(Tablas!E3963="","",Tablas!E3963)</f>
        <v/>
      </c>
      <c r="F3965" s="1" t="str">
        <f>IF(Tablas!F3963="","",Tablas!F3963)</f>
        <v/>
      </c>
      <c r="G3965" s="1" t="str">
        <f>IF(Tablas!I3963="","",Tablas!I3963)</f>
        <v/>
      </c>
      <c r="H3965" s="1" t="s">
        <v>911</v>
      </c>
      <c r="I3965" s="39" t="str">
        <f>IF($B3965="","",-SUMIFS(Tabla7[Cantidad],Tabla7[Código del producto],$B3965,Tabla7[Tipo de movimiento],"SALIDA",Tabla7[Mes],I$5))</f>
        <v/>
      </c>
      <c r="J3965" s="39" t="str">
        <f>IF($B3965="","",-SUMIFS(Tabla7[Cantidad],Tabla7[Código del producto],$B3965,Tabla7[Tipo de movimiento],"SALIDA",Tabla7[Mes],J$5))</f>
        <v/>
      </c>
      <c r="K3965" s="39" t="str">
        <f>IF($B3965="","",-SUMIFS(Tabla7[Cantidad],Tabla7[Código del producto],$B3965,Tabla7[Tipo de movimiento],"SALIDA",Tabla7[Mes],K$5))</f>
        <v/>
      </c>
      <c r="L3965" s="39" t="str">
        <f>IF($B3965="","",-SUMIFS(Tabla7[Cantidad],Tabla7[Código del producto],$B3965,Tabla7[Tipo de movimiento],"SALIDA",Tabla7[Mes],L$5))</f>
        <v/>
      </c>
      <c r="M3965" s="39" t="str">
        <f>IF($B3965="","",-SUMIFS(Tabla7[Cantidad],Tabla7[Código del producto],$B3965,Tabla7[Tipo de movimiento],"SALIDA",Tabla7[Mes],M$5))</f>
        <v/>
      </c>
      <c r="N3965" s="39" t="str">
        <f>IF($B3965="","",-SUMIFS(Tabla7[Cantidad],Tabla7[Código del producto],$B3965,Tabla7[Tipo de movimiento],"SALIDA",Tabla7[Mes],N$5))</f>
        <v/>
      </c>
      <c r="O3965" s="39" t="str">
        <f>IF($B3965="","",-SUMIFS(Tabla7[Cantidad],Tabla7[Código del producto],$B3965,Tabla7[Tipo de movimiento],"SALIDA",Tabla7[Mes],O$5))</f>
        <v/>
      </c>
      <c r="P3965" s="39" t="str">
        <f>IF($B3965="","",-SUMIFS(Tabla7[Cantidad],Tabla7[Código del producto],$B3965,Tabla7[Tipo de movimiento],"SALIDA",Tabla7[Mes],P$5))</f>
        <v/>
      </c>
      <c r="Q3965" s="39" t="str">
        <f t="shared" si="183"/>
        <v/>
      </c>
      <c r="R3965" s="51" t="str">
        <f>IF($B3965="","",IFERROR(VLOOKUP($B3965,'ABC rotación'!$C:$G,5,0),"C"))</f>
        <v/>
      </c>
      <c r="S3965" s="41" t="str">
        <f t="shared" si="184"/>
        <v/>
      </c>
      <c r="T3965" s="40" t="str">
        <f t="shared" si="185"/>
        <v/>
      </c>
      <c r="U3965" s="23" t="str">
        <f>IF($B3965="","",VLOOKUP($T3965,Tablas!$X$14:$Y$17,2,1))</f>
        <v/>
      </c>
    </row>
    <row r="3966" spans="2:21" x14ac:dyDescent="0.2">
      <c r="B3966" s="1" t="str">
        <f>IF(Tablas!B3964="","",Tablas!B3964)</f>
        <v/>
      </c>
      <c r="C3966" s="1" t="str">
        <f>IF(Tablas!C3964="","",Tablas!C3964)</f>
        <v/>
      </c>
      <c r="D3966" s="1" t="str">
        <f>IF(Tablas!D3964="","",Tablas!D3964)</f>
        <v/>
      </c>
      <c r="E3966" s="1" t="str">
        <f>IF(Tablas!E3964="","",Tablas!E3964)</f>
        <v/>
      </c>
      <c r="F3966" s="1" t="str">
        <f>IF(Tablas!F3964="","",Tablas!F3964)</f>
        <v/>
      </c>
      <c r="G3966" s="1" t="str">
        <f>IF(Tablas!I3964="","",Tablas!I3964)</f>
        <v/>
      </c>
      <c r="H3966" s="1" t="s">
        <v>911</v>
      </c>
      <c r="I3966" s="39" t="str">
        <f>IF($B3966="","",-SUMIFS(Tabla7[Cantidad],Tabla7[Código del producto],$B3966,Tabla7[Tipo de movimiento],"SALIDA",Tabla7[Mes],I$5))</f>
        <v/>
      </c>
      <c r="J3966" s="39" t="str">
        <f>IF($B3966="","",-SUMIFS(Tabla7[Cantidad],Tabla7[Código del producto],$B3966,Tabla7[Tipo de movimiento],"SALIDA",Tabla7[Mes],J$5))</f>
        <v/>
      </c>
      <c r="K3966" s="39" t="str">
        <f>IF($B3966="","",-SUMIFS(Tabla7[Cantidad],Tabla7[Código del producto],$B3966,Tabla7[Tipo de movimiento],"SALIDA",Tabla7[Mes],K$5))</f>
        <v/>
      </c>
      <c r="L3966" s="39" t="str">
        <f>IF($B3966="","",-SUMIFS(Tabla7[Cantidad],Tabla7[Código del producto],$B3966,Tabla7[Tipo de movimiento],"SALIDA",Tabla7[Mes],L$5))</f>
        <v/>
      </c>
      <c r="M3966" s="39" t="str">
        <f>IF($B3966="","",-SUMIFS(Tabla7[Cantidad],Tabla7[Código del producto],$B3966,Tabla7[Tipo de movimiento],"SALIDA",Tabla7[Mes],M$5))</f>
        <v/>
      </c>
      <c r="N3966" s="39" t="str">
        <f>IF($B3966="","",-SUMIFS(Tabla7[Cantidad],Tabla7[Código del producto],$B3966,Tabla7[Tipo de movimiento],"SALIDA",Tabla7[Mes],N$5))</f>
        <v/>
      </c>
      <c r="O3966" s="39" t="str">
        <f>IF($B3966="","",-SUMIFS(Tabla7[Cantidad],Tabla7[Código del producto],$B3966,Tabla7[Tipo de movimiento],"SALIDA",Tabla7[Mes],O$5))</f>
        <v/>
      </c>
      <c r="P3966" s="39" t="str">
        <f>IF($B3966="","",-SUMIFS(Tabla7[Cantidad],Tabla7[Código del producto],$B3966,Tabla7[Tipo de movimiento],"SALIDA",Tabla7[Mes],P$5))</f>
        <v/>
      </c>
      <c r="Q3966" s="39" t="str">
        <f t="shared" si="183"/>
        <v/>
      </c>
      <c r="R3966" s="51" t="str">
        <f>IF($B3966="","",IFERROR(VLOOKUP($B3966,'ABC rotación'!$C:$G,5,0),"C"))</f>
        <v/>
      </c>
      <c r="S3966" s="41" t="str">
        <f t="shared" si="184"/>
        <v/>
      </c>
      <c r="T3966" s="40" t="str">
        <f t="shared" si="185"/>
        <v/>
      </c>
      <c r="U3966" s="23" t="str">
        <f>IF($B3966="","",VLOOKUP($T3966,Tablas!$X$14:$Y$17,2,1))</f>
        <v/>
      </c>
    </row>
    <row r="3967" spans="2:21" x14ac:dyDescent="0.2">
      <c r="B3967" s="1" t="str">
        <f>IF(Tablas!B3965="","",Tablas!B3965)</f>
        <v/>
      </c>
      <c r="C3967" s="1" t="str">
        <f>IF(Tablas!C3965="","",Tablas!C3965)</f>
        <v/>
      </c>
      <c r="D3967" s="1" t="str">
        <f>IF(Tablas!D3965="","",Tablas!D3965)</f>
        <v/>
      </c>
      <c r="E3967" s="1" t="str">
        <f>IF(Tablas!E3965="","",Tablas!E3965)</f>
        <v/>
      </c>
      <c r="F3967" s="1" t="str">
        <f>IF(Tablas!F3965="","",Tablas!F3965)</f>
        <v/>
      </c>
      <c r="G3967" s="1" t="str">
        <f>IF(Tablas!I3965="","",Tablas!I3965)</f>
        <v/>
      </c>
      <c r="H3967" s="1" t="s">
        <v>911</v>
      </c>
      <c r="I3967" s="39" t="str">
        <f>IF($B3967="","",-SUMIFS(Tabla7[Cantidad],Tabla7[Código del producto],$B3967,Tabla7[Tipo de movimiento],"SALIDA",Tabla7[Mes],I$5))</f>
        <v/>
      </c>
      <c r="J3967" s="39" t="str">
        <f>IF($B3967="","",-SUMIFS(Tabla7[Cantidad],Tabla7[Código del producto],$B3967,Tabla7[Tipo de movimiento],"SALIDA",Tabla7[Mes],J$5))</f>
        <v/>
      </c>
      <c r="K3967" s="39" t="str">
        <f>IF($B3967="","",-SUMIFS(Tabla7[Cantidad],Tabla7[Código del producto],$B3967,Tabla7[Tipo de movimiento],"SALIDA",Tabla7[Mes],K$5))</f>
        <v/>
      </c>
      <c r="L3967" s="39" t="str">
        <f>IF($B3967="","",-SUMIFS(Tabla7[Cantidad],Tabla7[Código del producto],$B3967,Tabla7[Tipo de movimiento],"SALIDA",Tabla7[Mes],L$5))</f>
        <v/>
      </c>
      <c r="M3967" s="39" t="str">
        <f>IF($B3967="","",-SUMIFS(Tabla7[Cantidad],Tabla7[Código del producto],$B3967,Tabla7[Tipo de movimiento],"SALIDA",Tabla7[Mes],M$5))</f>
        <v/>
      </c>
      <c r="N3967" s="39" t="str">
        <f>IF($B3967="","",-SUMIFS(Tabla7[Cantidad],Tabla7[Código del producto],$B3967,Tabla7[Tipo de movimiento],"SALIDA",Tabla7[Mes],N$5))</f>
        <v/>
      </c>
      <c r="O3967" s="39" t="str">
        <f>IF($B3967="","",-SUMIFS(Tabla7[Cantidad],Tabla7[Código del producto],$B3967,Tabla7[Tipo de movimiento],"SALIDA",Tabla7[Mes],O$5))</f>
        <v/>
      </c>
      <c r="P3967" s="39" t="str">
        <f>IF($B3967="","",-SUMIFS(Tabla7[Cantidad],Tabla7[Código del producto],$B3967,Tabla7[Tipo de movimiento],"SALIDA",Tabla7[Mes],P$5))</f>
        <v/>
      </c>
      <c r="Q3967" s="39" t="str">
        <f t="shared" si="183"/>
        <v/>
      </c>
      <c r="R3967" s="51" t="str">
        <f>IF($B3967="","",IFERROR(VLOOKUP($B3967,'ABC rotación'!$C:$G,5,0),"C"))</f>
        <v/>
      </c>
      <c r="S3967" s="41" t="str">
        <f t="shared" si="184"/>
        <v/>
      </c>
      <c r="T3967" s="40" t="str">
        <f t="shared" si="185"/>
        <v/>
      </c>
      <c r="U3967" s="23" t="str">
        <f>IF($B3967="","",VLOOKUP($T3967,Tablas!$X$14:$Y$17,2,1))</f>
        <v/>
      </c>
    </row>
    <row r="3968" spans="2:21" x14ac:dyDescent="0.2">
      <c r="B3968" s="1" t="str">
        <f>IF(Tablas!B3966="","",Tablas!B3966)</f>
        <v/>
      </c>
      <c r="C3968" s="1" t="str">
        <f>IF(Tablas!C3966="","",Tablas!C3966)</f>
        <v/>
      </c>
      <c r="D3968" s="1" t="str">
        <f>IF(Tablas!D3966="","",Tablas!D3966)</f>
        <v/>
      </c>
      <c r="E3968" s="1" t="str">
        <f>IF(Tablas!E3966="","",Tablas!E3966)</f>
        <v/>
      </c>
      <c r="F3968" s="1" t="str">
        <f>IF(Tablas!F3966="","",Tablas!F3966)</f>
        <v/>
      </c>
      <c r="G3968" s="1" t="str">
        <f>IF(Tablas!I3966="","",Tablas!I3966)</f>
        <v/>
      </c>
      <c r="H3968" s="1" t="s">
        <v>911</v>
      </c>
      <c r="I3968" s="39" t="str">
        <f>IF($B3968="","",-SUMIFS(Tabla7[Cantidad],Tabla7[Código del producto],$B3968,Tabla7[Tipo de movimiento],"SALIDA",Tabla7[Mes],I$5))</f>
        <v/>
      </c>
      <c r="J3968" s="39" t="str">
        <f>IF($B3968="","",-SUMIFS(Tabla7[Cantidad],Tabla7[Código del producto],$B3968,Tabla7[Tipo de movimiento],"SALIDA",Tabla7[Mes],J$5))</f>
        <v/>
      </c>
      <c r="K3968" s="39" t="str">
        <f>IF($B3968="","",-SUMIFS(Tabla7[Cantidad],Tabla7[Código del producto],$B3968,Tabla7[Tipo de movimiento],"SALIDA",Tabla7[Mes],K$5))</f>
        <v/>
      </c>
      <c r="L3968" s="39" t="str">
        <f>IF($B3968="","",-SUMIFS(Tabla7[Cantidad],Tabla7[Código del producto],$B3968,Tabla7[Tipo de movimiento],"SALIDA",Tabla7[Mes],L$5))</f>
        <v/>
      </c>
      <c r="M3968" s="39" t="str">
        <f>IF($B3968="","",-SUMIFS(Tabla7[Cantidad],Tabla7[Código del producto],$B3968,Tabla7[Tipo de movimiento],"SALIDA",Tabla7[Mes],M$5))</f>
        <v/>
      </c>
      <c r="N3968" s="39" t="str">
        <f>IF($B3968="","",-SUMIFS(Tabla7[Cantidad],Tabla7[Código del producto],$B3968,Tabla7[Tipo de movimiento],"SALIDA",Tabla7[Mes],N$5))</f>
        <v/>
      </c>
      <c r="O3968" s="39" t="str">
        <f>IF($B3968="","",-SUMIFS(Tabla7[Cantidad],Tabla7[Código del producto],$B3968,Tabla7[Tipo de movimiento],"SALIDA",Tabla7[Mes],O$5))</f>
        <v/>
      </c>
      <c r="P3968" s="39" t="str">
        <f>IF($B3968="","",-SUMIFS(Tabla7[Cantidad],Tabla7[Código del producto],$B3968,Tabla7[Tipo de movimiento],"SALIDA",Tabla7[Mes],P$5))</f>
        <v/>
      </c>
      <c r="Q3968" s="39" t="str">
        <f t="shared" si="183"/>
        <v/>
      </c>
      <c r="R3968" s="51" t="str">
        <f>IF($B3968="","",IFERROR(VLOOKUP($B3968,'ABC rotación'!$C:$G,5,0),"C"))</f>
        <v/>
      </c>
      <c r="S3968" s="41" t="str">
        <f t="shared" si="184"/>
        <v/>
      </c>
      <c r="T3968" s="40" t="str">
        <f t="shared" si="185"/>
        <v/>
      </c>
      <c r="U3968" s="23" t="str">
        <f>IF($B3968="","",VLOOKUP($T3968,Tablas!$X$14:$Y$17,2,1))</f>
        <v/>
      </c>
    </row>
    <row r="3969" spans="2:21" x14ac:dyDescent="0.2">
      <c r="B3969" s="1" t="str">
        <f>IF(Tablas!B3967="","",Tablas!B3967)</f>
        <v/>
      </c>
      <c r="C3969" s="1" t="str">
        <f>IF(Tablas!C3967="","",Tablas!C3967)</f>
        <v/>
      </c>
      <c r="D3969" s="1" t="str">
        <f>IF(Tablas!D3967="","",Tablas!D3967)</f>
        <v/>
      </c>
      <c r="E3969" s="1" t="str">
        <f>IF(Tablas!E3967="","",Tablas!E3967)</f>
        <v/>
      </c>
      <c r="F3969" s="1" t="str">
        <f>IF(Tablas!F3967="","",Tablas!F3967)</f>
        <v/>
      </c>
      <c r="G3969" s="1" t="str">
        <f>IF(Tablas!I3967="","",Tablas!I3967)</f>
        <v/>
      </c>
      <c r="H3969" s="1" t="s">
        <v>911</v>
      </c>
      <c r="I3969" s="39" t="str">
        <f>IF($B3969="","",-SUMIFS(Tabla7[Cantidad],Tabla7[Código del producto],$B3969,Tabla7[Tipo de movimiento],"SALIDA",Tabla7[Mes],I$5))</f>
        <v/>
      </c>
      <c r="J3969" s="39" t="str">
        <f>IF($B3969="","",-SUMIFS(Tabla7[Cantidad],Tabla7[Código del producto],$B3969,Tabla7[Tipo de movimiento],"SALIDA",Tabla7[Mes],J$5))</f>
        <v/>
      </c>
      <c r="K3969" s="39" t="str">
        <f>IF($B3969="","",-SUMIFS(Tabla7[Cantidad],Tabla7[Código del producto],$B3969,Tabla7[Tipo de movimiento],"SALIDA",Tabla7[Mes],K$5))</f>
        <v/>
      </c>
      <c r="L3969" s="39" t="str">
        <f>IF($B3969="","",-SUMIFS(Tabla7[Cantidad],Tabla7[Código del producto],$B3969,Tabla7[Tipo de movimiento],"SALIDA",Tabla7[Mes],L$5))</f>
        <v/>
      </c>
      <c r="M3969" s="39" t="str">
        <f>IF($B3969="","",-SUMIFS(Tabla7[Cantidad],Tabla7[Código del producto],$B3969,Tabla7[Tipo de movimiento],"SALIDA",Tabla7[Mes],M$5))</f>
        <v/>
      </c>
      <c r="N3969" s="39" t="str">
        <f>IF($B3969="","",-SUMIFS(Tabla7[Cantidad],Tabla7[Código del producto],$B3969,Tabla7[Tipo de movimiento],"SALIDA",Tabla7[Mes],N$5))</f>
        <v/>
      </c>
      <c r="O3969" s="39" t="str">
        <f>IF($B3969="","",-SUMIFS(Tabla7[Cantidad],Tabla7[Código del producto],$B3969,Tabla7[Tipo de movimiento],"SALIDA",Tabla7[Mes],O$5))</f>
        <v/>
      </c>
      <c r="P3969" s="39" t="str">
        <f>IF($B3969="","",-SUMIFS(Tabla7[Cantidad],Tabla7[Código del producto],$B3969,Tabla7[Tipo de movimiento],"SALIDA",Tabla7[Mes],P$5))</f>
        <v/>
      </c>
      <c r="Q3969" s="39" t="str">
        <f t="shared" si="183"/>
        <v/>
      </c>
      <c r="R3969" s="51" t="str">
        <f>IF($B3969="","",IFERROR(VLOOKUP($B3969,'ABC rotación'!$C:$G,5,0),"C"))</f>
        <v/>
      </c>
      <c r="S3969" s="41" t="str">
        <f t="shared" si="184"/>
        <v/>
      </c>
      <c r="T3969" s="40" t="str">
        <f t="shared" si="185"/>
        <v/>
      </c>
      <c r="U3969" s="23" t="str">
        <f>IF($B3969="","",VLOOKUP($T3969,Tablas!$X$14:$Y$17,2,1))</f>
        <v/>
      </c>
    </row>
    <row r="3970" spans="2:21" x14ac:dyDescent="0.2">
      <c r="B3970" s="1" t="str">
        <f>IF(Tablas!B3968="","",Tablas!B3968)</f>
        <v/>
      </c>
      <c r="C3970" s="1" t="str">
        <f>IF(Tablas!C3968="","",Tablas!C3968)</f>
        <v/>
      </c>
      <c r="D3970" s="1" t="str">
        <f>IF(Tablas!D3968="","",Tablas!D3968)</f>
        <v/>
      </c>
      <c r="E3970" s="1" t="str">
        <f>IF(Tablas!E3968="","",Tablas!E3968)</f>
        <v/>
      </c>
      <c r="F3970" s="1" t="str">
        <f>IF(Tablas!F3968="","",Tablas!F3968)</f>
        <v/>
      </c>
      <c r="G3970" s="1" t="str">
        <f>IF(Tablas!I3968="","",Tablas!I3968)</f>
        <v/>
      </c>
      <c r="H3970" s="1" t="s">
        <v>911</v>
      </c>
      <c r="I3970" s="39" t="str">
        <f>IF($B3970="","",-SUMIFS(Tabla7[Cantidad],Tabla7[Código del producto],$B3970,Tabla7[Tipo de movimiento],"SALIDA",Tabla7[Mes],I$5))</f>
        <v/>
      </c>
      <c r="J3970" s="39" t="str">
        <f>IF($B3970="","",-SUMIFS(Tabla7[Cantidad],Tabla7[Código del producto],$B3970,Tabla7[Tipo de movimiento],"SALIDA",Tabla7[Mes],J$5))</f>
        <v/>
      </c>
      <c r="K3970" s="39" t="str">
        <f>IF($B3970="","",-SUMIFS(Tabla7[Cantidad],Tabla7[Código del producto],$B3970,Tabla7[Tipo de movimiento],"SALIDA",Tabla7[Mes],K$5))</f>
        <v/>
      </c>
      <c r="L3970" s="39" t="str">
        <f>IF($B3970="","",-SUMIFS(Tabla7[Cantidad],Tabla7[Código del producto],$B3970,Tabla7[Tipo de movimiento],"SALIDA",Tabla7[Mes],L$5))</f>
        <v/>
      </c>
      <c r="M3970" s="39" t="str">
        <f>IF($B3970="","",-SUMIFS(Tabla7[Cantidad],Tabla7[Código del producto],$B3970,Tabla7[Tipo de movimiento],"SALIDA",Tabla7[Mes],M$5))</f>
        <v/>
      </c>
      <c r="N3970" s="39" t="str">
        <f>IF($B3970="","",-SUMIFS(Tabla7[Cantidad],Tabla7[Código del producto],$B3970,Tabla7[Tipo de movimiento],"SALIDA",Tabla7[Mes],N$5))</f>
        <v/>
      </c>
      <c r="O3970" s="39" t="str">
        <f>IF($B3970="","",-SUMIFS(Tabla7[Cantidad],Tabla7[Código del producto],$B3970,Tabla7[Tipo de movimiento],"SALIDA",Tabla7[Mes],O$5))</f>
        <v/>
      </c>
      <c r="P3970" s="39" t="str">
        <f>IF($B3970="","",-SUMIFS(Tabla7[Cantidad],Tabla7[Código del producto],$B3970,Tabla7[Tipo de movimiento],"SALIDA",Tabla7[Mes],P$5))</f>
        <v/>
      </c>
      <c r="Q3970" s="39" t="str">
        <f t="shared" si="183"/>
        <v/>
      </c>
      <c r="R3970" s="51" t="str">
        <f>IF($B3970="","",IFERROR(VLOOKUP($B3970,'ABC rotación'!$C:$G,5,0),"C"))</f>
        <v/>
      </c>
      <c r="S3970" s="41" t="str">
        <f t="shared" si="184"/>
        <v/>
      </c>
      <c r="T3970" s="40" t="str">
        <f t="shared" si="185"/>
        <v/>
      </c>
      <c r="U3970" s="23" t="str">
        <f>IF($B3970="","",VLOOKUP($T3970,Tablas!$X$14:$Y$17,2,1))</f>
        <v/>
      </c>
    </row>
    <row r="3971" spans="2:21" x14ac:dyDescent="0.2">
      <c r="B3971" s="1" t="str">
        <f>IF(Tablas!B3969="","",Tablas!B3969)</f>
        <v/>
      </c>
      <c r="C3971" s="1" t="str">
        <f>IF(Tablas!C3969="","",Tablas!C3969)</f>
        <v/>
      </c>
      <c r="D3971" s="1" t="str">
        <f>IF(Tablas!D3969="","",Tablas!D3969)</f>
        <v/>
      </c>
      <c r="E3971" s="1" t="str">
        <f>IF(Tablas!E3969="","",Tablas!E3969)</f>
        <v/>
      </c>
      <c r="F3971" s="1" t="str">
        <f>IF(Tablas!F3969="","",Tablas!F3969)</f>
        <v/>
      </c>
      <c r="G3971" s="1" t="str">
        <f>IF(Tablas!I3969="","",Tablas!I3969)</f>
        <v/>
      </c>
      <c r="H3971" s="1" t="s">
        <v>911</v>
      </c>
      <c r="I3971" s="39" t="str">
        <f>IF($B3971="","",-SUMIFS(Tabla7[Cantidad],Tabla7[Código del producto],$B3971,Tabla7[Tipo de movimiento],"SALIDA",Tabla7[Mes],I$5))</f>
        <v/>
      </c>
      <c r="J3971" s="39" t="str">
        <f>IF($B3971="","",-SUMIFS(Tabla7[Cantidad],Tabla7[Código del producto],$B3971,Tabla7[Tipo de movimiento],"SALIDA",Tabla7[Mes],J$5))</f>
        <v/>
      </c>
      <c r="K3971" s="39" t="str">
        <f>IF($B3971="","",-SUMIFS(Tabla7[Cantidad],Tabla7[Código del producto],$B3971,Tabla7[Tipo de movimiento],"SALIDA",Tabla7[Mes],K$5))</f>
        <v/>
      </c>
      <c r="L3971" s="39" t="str">
        <f>IF($B3971="","",-SUMIFS(Tabla7[Cantidad],Tabla7[Código del producto],$B3971,Tabla7[Tipo de movimiento],"SALIDA",Tabla7[Mes],L$5))</f>
        <v/>
      </c>
      <c r="M3971" s="39" t="str">
        <f>IF($B3971="","",-SUMIFS(Tabla7[Cantidad],Tabla7[Código del producto],$B3971,Tabla7[Tipo de movimiento],"SALIDA",Tabla7[Mes],M$5))</f>
        <v/>
      </c>
      <c r="N3971" s="39" t="str">
        <f>IF($B3971="","",-SUMIFS(Tabla7[Cantidad],Tabla7[Código del producto],$B3971,Tabla7[Tipo de movimiento],"SALIDA",Tabla7[Mes],N$5))</f>
        <v/>
      </c>
      <c r="O3971" s="39" t="str">
        <f>IF($B3971="","",-SUMIFS(Tabla7[Cantidad],Tabla7[Código del producto],$B3971,Tabla7[Tipo de movimiento],"SALIDA",Tabla7[Mes],O$5))</f>
        <v/>
      </c>
      <c r="P3971" s="39" t="str">
        <f>IF($B3971="","",-SUMIFS(Tabla7[Cantidad],Tabla7[Código del producto],$B3971,Tabla7[Tipo de movimiento],"SALIDA",Tabla7[Mes],P$5))</f>
        <v/>
      </c>
      <c r="Q3971" s="39" t="str">
        <f t="shared" si="183"/>
        <v/>
      </c>
      <c r="R3971" s="51" t="str">
        <f>IF($B3971="","",IFERROR(VLOOKUP($B3971,'ABC rotación'!$C:$G,5,0),"C"))</f>
        <v/>
      </c>
      <c r="S3971" s="41" t="str">
        <f t="shared" si="184"/>
        <v/>
      </c>
      <c r="T3971" s="40" t="str">
        <f t="shared" si="185"/>
        <v/>
      </c>
      <c r="U3971" s="23" t="str">
        <f>IF($B3971="","",VLOOKUP($T3971,Tablas!$X$14:$Y$17,2,1))</f>
        <v/>
      </c>
    </row>
    <row r="3972" spans="2:21" x14ac:dyDescent="0.2">
      <c r="B3972" s="1" t="str">
        <f>IF(Tablas!B3970="","",Tablas!B3970)</f>
        <v/>
      </c>
      <c r="C3972" s="1" t="str">
        <f>IF(Tablas!C3970="","",Tablas!C3970)</f>
        <v/>
      </c>
      <c r="D3972" s="1" t="str">
        <f>IF(Tablas!D3970="","",Tablas!D3970)</f>
        <v/>
      </c>
      <c r="E3972" s="1" t="str">
        <f>IF(Tablas!E3970="","",Tablas!E3970)</f>
        <v/>
      </c>
      <c r="F3972" s="1" t="str">
        <f>IF(Tablas!F3970="","",Tablas!F3970)</f>
        <v/>
      </c>
      <c r="G3972" s="1" t="str">
        <f>IF(Tablas!I3970="","",Tablas!I3970)</f>
        <v/>
      </c>
      <c r="H3972" s="1" t="s">
        <v>911</v>
      </c>
      <c r="I3972" s="39" t="str">
        <f>IF($B3972="","",-SUMIFS(Tabla7[Cantidad],Tabla7[Código del producto],$B3972,Tabla7[Tipo de movimiento],"SALIDA",Tabla7[Mes],I$5))</f>
        <v/>
      </c>
      <c r="J3972" s="39" t="str">
        <f>IF($B3972="","",-SUMIFS(Tabla7[Cantidad],Tabla7[Código del producto],$B3972,Tabla7[Tipo de movimiento],"SALIDA",Tabla7[Mes],J$5))</f>
        <v/>
      </c>
      <c r="K3972" s="39" t="str">
        <f>IF($B3972="","",-SUMIFS(Tabla7[Cantidad],Tabla7[Código del producto],$B3972,Tabla7[Tipo de movimiento],"SALIDA",Tabla7[Mes],K$5))</f>
        <v/>
      </c>
      <c r="L3972" s="39" t="str">
        <f>IF($B3972="","",-SUMIFS(Tabla7[Cantidad],Tabla7[Código del producto],$B3972,Tabla7[Tipo de movimiento],"SALIDA",Tabla7[Mes],L$5))</f>
        <v/>
      </c>
      <c r="M3972" s="39" t="str">
        <f>IF($B3972="","",-SUMIFS(Tabla7[Cantidad],Tabla7[Código del producto],$B3972,Tabla7[Tipo de movimiento],"SALIDA",Tabla7[Mes],M$5))</f>
        <v/>
      </c>
      <c r="N3972" s="39" t="str">
        <f>IF($B3972="","",-SUMIFS(Tabla7[Cantidad],Tabla7[Código del producto],$B3972,Tabla7[Tipo de movimiento],"SALIDA",Tabla7[Mes],N$5))</f>
        <v/>
      </c>
      <c r="O3972" s="39" t="str">
        <f>IF($B3972="","",-SUMIFS(Tabla7[Cantidad],Tabla7[Código del producto],$B3972,Tabla7[Tipo de movimiento],"SALIDA",Tabla7[Mes],O$5))</f>
        <v/>
      </c>
      <c r="P3972" s="39" t="str">
        <f>IF($B3972="","",-SUMIFS(Tabla7[Cantidad],Tabla7[Código del producto],$B3972,Tabla7[Tipo de movimiento],"SALIDA",Tabla7[Mes],P$5))</f>
        <v/>
      </c>
      <c r="Q3972" s="39" t="str">
        <f t="shared" si="183"/>
        <v/>
      </c>
      <c r="R3972" s="51" t="str">
        <f>IF($B3972="","",IFERROR(VLOOKUP($B3972,'ABC rotación'!$C:$G,5,0),"C"))</f>
        <v/>
      </c>
      <c r="S3972" s="41" t="str">
        <f t="shared" si="184"/>
        <v/>
      </c>
      <c r="T3972" s="40" t="str">
        <f t="shared" si="185"/>
        <v/>
      </c>
      <c r="U3972" s="23" t="str">
        <f>IF($B3972="","",VLOOKUP($T3972,Tablas!$X$14:$Y$17,2,1))</f>
        <v/>
      </c>
    </row>
    <row r="3973" spans="2:21" x14ac:dyDescent="0.2">
      <c r="B3973" s="1" t="str">
        <f>IF(Tablas!B3971="","",Tablas!B3971)</f>
        <v/>
      </c>
      <c r="C3973" s="1" t="str">
        <f>IF(Tablas!C3971="","",Tablas!C3971)</f>
        <v/>
      </c>
      <c r="D3973" s="1" t="str">
        <f>IF(Tablas!D3971="","",Tablas!D3971)</f>
        <v/>
      </c>
      <c r="E3973" s="1" t="str">
        <f>IF(Tablas!E3971="","",Tablas!E3971)</f>
        <v/>
      </c>
      <c r="F3973" s="1" t="str">
        <f>IF(Tablas!F3971="","",Tablas!F3971)</f>
        <v/>
      </c>
      <c r="G3973" s="1" t="str">
        <f>IF(Tablas!I3971="","",Tablas!I3971)</f>
        <v/>
      </c>
      <c r="H3973" s="1" t="s">
        <v>911</v>
      </c>
      <c r="I3973" s="39" t="str">
        <f>IF($B3973="","",-SUMIFS(Tabla7[Cantidad],Tabla7[Código del producto],$B3973,Tabla7[Tipo de movimiento],"SALIDA",Tabla7[Mes],I$5))</f>
        <v/>
      </c>
      <c r="J3973" s="39" t="str">
        <f>IF($B3973="","",-SUMIFS(Tabla7[Cantidad],Tabla7[Código del producto],$B3973,Tabla7[Tipo de movimiento],"SALIDA",Tabla7[Mes],J$5))</f>
        <v/>
      </c>
      <c r="K3973" s="39" t="str">
        <f>IF($B3973="","",-SUMIFS(Tabla7[Cantidad],Tabla7[Código del producto],$B3973,Tabla7[Tipo de movimiento],"SALIDA",Tabla7[Mes],K$5))</f>
        <v/>
      </c>
      <c r="L3973" s="39" t="str">
        <f>IF($B3973="","",-SUMIFS(Tabla7[Cantidad],Tabla7[Código del producto],$B3973,Tabla7[Tipo de movimiento],"SALIDA",Tabla7[Mes],L$5))</f>
        <v/>
      </c>
      <c r="M3973" s="39" t="str">
        <f>IF($B3973="","",-SUMIFS(Tabla7[Cantidad],Tabla7[Código del producto],$B3973,Tabla7[Tipo de movimiento],"SALIDA",Tabla7[Mes],M$5))</f>
        <v/>
      </c>
      <c r="N3973" s="39" t="str">
        <f>IF($B3973="","",-SUMIFS(Tabla7[Cantidad],Tabla7[Código del producto],$B3973,Tabla7[Tipo de movimiento],"SALIDA",Tabla7[Mes],N$5))</f>
        <v/>
      </c>
      <c r="O3973" s="39" t="str">
        <f>IF($B3973="","",-SUMIFS(Tabla7[Cantidad],Tabla7[Código del producto],$B3973,Tabla7[Tipo de movimiento],"SALIDA",Tabla7[Mes],O$5))</f>
        <v/>
      </c>
      <c r="P3973" s="39" t="str">
        <f>IF($B3973="","",-SUMIFS(Tabla7[Cantidad],Tabla7[Código del producto],$B3973,Tabla7[Tipo de movimiento],"SALIDA",Tabla7[Mes],P$5))</f>
        <v/>
      </c>
      <c r="Q3973" s="39" t="str">
        <f t="shared" si="183"/>
        <v/>
      </c>
      <c r="R3973" s="51" t="str">
        <f>IF($B3973="","",IFERROR(VLOOKUP($B3973,'ABC rotación'!$C:$G,5,0),"C"))</f>
        <v/>
      </c>
      <c r="S3973" s="41" t="str">
        <f t="shared" si="184"/>
        <v/>
      </c>
      <c r="T3973" s="40" t="str">
        <f t="shared" si="185"/>
        <v/>
      </c>
      <c r="U3973" s="23" t="str">
        <f>IF($B3973="","",VLOOKUP($T3973,Tablas!$X$14:$Y$17,2,1))</f>
        <v/>
      </c>
    </row>
    <row r="3974" spans="2:21" x14ac:dyDescent="0.2">
      <c r="B3974" s="1" t="str">
        <f>IF(Tablas!B3972="","",Tablas!B3972)</f>
        <v/>
      </c>
      <c r="C3974" s="1" t="str">
        <f>IF(Tablas!C3972="","",Tablas!C3972)</f>
        <v/>
      </c>
      <c r="D3974" s="1" t="str">
        <f>IF(Tablas!D3972="","",Tablas!D3972)</f>
        <v/>
      </c>
      <c r="E3974" s="1" t="str">
        <f>IF(Tablas!E3972="","",Tablas!E3972)</f>
        <v/>
      </c>
      <c r="F3974" s="1" t="str">
        <f>IF(Tablas!F3972="","",Tablas!F3972)</f>
        <v/>
      </c>
      <c r="G3974" s="1" t="str">
        <f>IF(Tablas!I3972="","",Tablas!I3972)</f>
        <v/>
      </c>
      <c r="H3974" s="1" t="s">
        <v>911</v>
      </c>
      <c r="I3974" s="39" t="str">
        <f>IF($B3974="","",-SUMIFS(Tabla7[Cantidad],Tabla7[Código del producto],$B3974,Tabla7[Tipo de movimiento],"SALIDA",Tabla7[Mes],I$5))</f>
        <v/>
      </c>
      <c r="J3974" s="39" t="str">
        <f>IF($B3974="","",-SUMIFS(Tabla7[Cantidad],Tabla7[Código del producto],$B3974,Tabla7[Tipo de movimiento],"SALIDA",Tabla7[Mes],J$5))</f>
        <v/>
      </c>
      <c r="K3974" s="39" t="str">
        <f>IF($B3974="","",-SUMIFS(Tabla7[Cantidad],Tabla7[Código del producto],$B3974,Tabla7[Tipo de movimiento],"SALIDA",Tabla7[Mes],K$5))</f>
        <v/>
      </c>
      <c r="L3974" s="39" t="str">
        <f>IF($B3974="","",-SUMIFS(Tabla7[Cantidad],Tabla7[Código del producto],$B3974,Tabla7[Tipo de movimiento],"SALIDA",Tabla7[Mes],L$5))</f>
        <v/>
      </c>
      <c r="M3974" s="39" t="str">
        <f>IF($B3974="","",-SUMIFS(Tabla7[Cantidad],Tabla7[Código del producto],$B3974,Tabla7[Tipo de movimiento],"SALIDA",Tabla7[Mes],M$5))</f>
        <v/>
      </c>
      <c r="N3974" s="39" t="str">
        <f>IF($B3974="","",-SUMIFS(Tabla7[Cantidad],Tabla7[Código del producto],$B3974,Tabla7[Tipo de movimiento],"SALIDA",Tabla7[Mes],N$5))</f>
        <v/>
      </c>
      <c r="O3974" s="39" t="str">
        <f>IF($B3974="","",-SUMIFS(Tabla7[Cantidad],Tabla7[Código del producto],$B3974,Tabla7[Tipo de movimiento],"SALIDA",Tabla7[Mes],O$5))</f>
        <v/>
      </c>
      <c r="P3974" s="39" t="str">
        <f>IF($B3974="","",-SUMIFS(Tabla7[Cantidad],Tabla7[Código del producto],$B3974,Tabla7[Tipo de movimiento],"SALIDA",Tabla7[Mes],P$5))</f>
        <v/>
      </c>
      <c r="Q3974" s="39" t="str">
        <f t="shared" si="183"/>
        <v/>
      </c>
      <c r="R3974" s="51" t="str">
        <f>IF($B3974="","",IFERROR(VLOOKUP($B3974,'ABC rotación'!$C:$G,5,0),"C"))</f>
        <v/>
      </c>
      <c r="S3974" s="41" t="str">
        <f t="shared" si="184"/>
        <v/>
      </c>
      <c r="T3974" s="40" t="str">
        <f t="shared" si="185"/>
        <v/>
      </c>
      <c r="U3974" s="23" t="str">
        <f>IF($B3974="","",VLOOKUP($T3974,Tablas!$X$14:$Y$17,2,1))</f>
        <v/>
      </c>
    </row>
    <row r="3975" spans="2:21" x14ac:dyDescent="0.2">
      <c r="B3975" s="1" t="str">
        <f>IF(Tablas!B3973="","",Tablas!B3973)</f>
        <v/>
      </c>
      <c r="C3975" s="1" t="str">
        <f>IF(Tablas!C3973="","",Tablas!C3973)</f>
        <v/>
      </c>
      <c r="D3975" s="1" t="str">
        <f>IF(Tablas!D3973="","",Tablas!D3973)</f>
        <v/>
      </c>
      <c r="E3975" s="1" t="str">
        <f>IF(Tablas!E3973="","",Tablas!E3973)</f>
        <v/>
      </c>
      <c r="F3975" s="1" t="str">
        <f>IF(Tablas!F3973="","",Tablas!F3973)</f>
        <v/>
      </c>
      <c r="G3975" s="1" t="str">
        <f>IF(Tablas!I3973="","",Tablas!I3973)</f>
        <v/>
      </c>
      <c r="H3975" s="1" t="s">
        <v>911</v>
      </c>
      <c r="I3975" s="39" t="str">
        <f>IF($B3975="","",-SUMIFS(Tabla7[Cantidad],Tabla7[Código del producto],$B3975,Tabla7[Tipo de movimiento],"SALIDA",Tabla7[Mes],I$5))</f>
        <v/>
      </c>
      <c r="J3975" s="39" t="str">
        <f>IF($B3975="","",-SUMIFS(Tabla7[Cantidad],Tabla7[Código del producto],$B3975,Tabla7[Tipo de movimiento],"SALIDA",Tabla7[Mes],J$5))</f>
        <v/>
      </c>
      <c r="K3975" s="39" t="str">
        <f>IF($B3975="","",-SUMIFS(Tabla7[Cantidad],Tabla7[Código del producto],$B3975,Tabla7[Tipo de movimiento],"SALIDA",Tabla7[Mes],K$5))</f>
        <v/>
      </c>
      <c r="L3975" s="39" t="str">
        <f>IF($B3975="","",-SUMIFS(Tabla7[Cantidad],Tabla7[Código del producto],$B3975,Tabla7[Tipo de movimiento],"SALIDA",Tabla7[Mes],L$5))</f>
        <v/>
      </c>
      <c r="M3975" s="39" t="str">
        <f>IF($B3975="","",-SUMIFS(Tabla7[Cantidad],Tabla7[Código del producto],$B3975,Tabla7[Tipo de movimiento],"SALIDA",Tabla7[Mes],M$5))</f>
        <v/>
      </c>
      <c r="N3975" s="39" t="str">
        <f>IF($B3975="","",-SUMIFS(Tabla7[Cantidad],Tabla7[Código del producto],$B3975,Tabla7[Tipo de movimiento],"SALIDA",Tabla7[Mes],N$5))</f>
        <v/>
      </c>
      <c r="O3975" s="39" t="str">
        <f>IF($B3975="","",-SUMIFS(Tabla7[Cantidad],Tabla7[Código del producto],$B3975,Tabla7[Tipo de movimiento],"SALIDA",Tabla7[Mes],O$5))</f>
        <v/>
      </c>
      <c r="P3975" s="39" t="str">
        <f>IF($B3975="","",-SUMIFS(Tabla7[Cantidad],Tabla7[Código del producto],$B3975,Tabla7[Tipo de movimiento],"SALIDA",Tabla7[Mes],P$5))</f>
        <v/>
      </c>
      <c r="Q3975" s="39" t="str">
        <f t="shared" ref="Q3975:Q4038" si="186">IF($B3975="","",IFERROR(AVERAGE(N3975:P3975),0))</f>
        <v/>
      </c>
      <c r="R3975" s="51" t="str">
        <f>IF($B3975="","",IFERROR(VLOOKUP($B3975,'ABC rotación'!$C:$G,5,0),"C"))</f>
        <v/>
      </c>
      <c r="S3975" s="41" t="str">
        <f t="shared" ref="S3975:S4038" si="187">IF($B3975="","",IFERROR(H3975/Q3975*30,0))</f>
        <v/>
      </c>
      <c r="T3975" s="40" t="str">
        <f t="shared" ref="T3975:T4038" si="188">IF($B3975="","",S3975/F3975)</f>
        <v/>
      </c>
      <c r="U3975" s="23" t="str">
        <f>IF($B3975="","",VLOOKUP($T3975,Tablas!$X$14:$Y$17,2,1))</f>
        <v/>
      </c>
    </row>
    <row r="3976" spans="2:21" x14ac:dyDescent="0.2">
      <c r="B3976" s="1" t="str">
        <f>IF(Tablas!B3974="","",Tablas!B3974)</f>
        <v/>
      </c>
      <c r="C3976" s="1" t="str">
        <f>IF(Tablas!C3974="","",Tablas!C3974)</f>
        <v/>
      </c>
      <c r="D3976" s="1" t="str">
        <f>IF(Tablas!D3974="","",Tablas!D3974)</f>
        <v/>
      </c>
      <c r="E3976" s="1" t="str">
        <f>IF(Tablas!E3974="","",Tablas!E3974)</f>
        <v/>
      </c>
      <c r="F3976" s="1" t="str">
        <f>IF(Tablas!F3974="","",Tablas!F3974)</f>
        <v/>
      </c>
      <c r="G3976" s="1" t="str">
        <f>IF(Tablas!I3974="","",Tablas!I3974)</f>
        <v/>
      </c>
      <c r="H3976" s="1" t="s">
        <v>911</v>
      </c>
      <c r="I3976" s="39" t="str">
        <f>IF($B3976="","",-SUMIFS(Tabla7[Cantidad],Tabla7[Código del producto],$B3976,Tabla7[Tipo de movimiento],"SALIDA",Tabla7[Mes],I$5))</f>
        <v/>
      </c>
      <c r="J3976" s="39" t="str">
        <f>IF($B3976="","",-SUMIFS(Tabla7[Cantidad],Tabla7[Código del producto],$B3976,Tabla7[Tipo de movimiento],"SALIDA",Tabla7[Mes],J$5))</f>
        <v/>
      </c>
      <c r="K3976" s="39" t="str">
        <f>IF($B3976="","",-SUMIFS(Tabla7[Cantidad],Tabla7[Código del producto],$B3976,Tabla7[Tipo de movimiento],"SALIDA",Tabla7[Mes],K$5))</f>
        <v/>
      </c>
      <c r="L3976" s="39" t="str">
        <f>IF($B3976="","",-SUMIFS(Tabla7[Cantidad],Tabla7[Código del producto],$B3976,Tabla7[Tipo de movimiento],"SALIDA",Tabla7[Mes],L$5))</f>
        <v/>
      </c>
      <c r="M3976" s="39" t="str">
        <f>IF($B3976="","",-SUMIFS(Tabla7[Cantidad],Tabla7[Código del producto],$B3976,Tabla7[Tipo de movimiento],"SALIDA",Tabla7[Mes],M$5))</f>
        <v/>
      </c>
      <c r="N3976" s="39" t="str">
        <f>IF($B3976="","",-SUMIFS(Tabla7[Cantidad],Tabla7[Código del producto],$B3976,Tabla7[Tipo de movimiento],"SALIDA",Tabla7[Mes],N$5))</f>
        <v/>
      </c>
      <c r="O3976" s="39" t="str">
        <f>IF($B3976="","",-SUMIFS(Tabla7[Cantidad],Tabla7[Código del producto],$B3976,Tabla7[Tipo de movimiento],"SALIDA",Tabla7[Mes],O$5))</f>
        <v/>
      </c>
      <c r="P3976" s="39" t="str">
        <f>IF($B3976="","",-SUMIFS(Tabla7[Cantidad],Tabla7[Código del producto],$B3976,Tabla7[Tipo de movimiento],"SALIDA",Tabla7[Mes],P$5))</f>
        <v/>
      </c>
      <c r="Q3976" s="39" t="str">
        <f t="shared" si="186"/>
        <v/>
      </c>
      <c r="R3976" s="51" t="str">
        <f>IF($B3976="","",IFERROR(VLOOKUP($B3976,'ABC rotación'!$C:$G,5,0),"C"))</f>
        <v/>
      </c>
      <c r="S3976" s="41" t="str">
        <f t="shared" si="187"/>
        <v/>
      </c>
      <c r="T3976" s="40" t="str">
        <f t="shared" si="188"/>
        <v/>
      </c>
      <c r="U3976" s="23" t="str">
        <f>IF($B3976="","",VLOOKUP($T3976,Tablas!$X$14:$Y$17,2,1))</f>
        <v/>
      </c>
    </row>
    <row r="3977" spans="2:21" x14ac:dyDescent="0.2">
      <c r="B3977" s="1" t="str">
        <f>IF(Tablas!B3975="","",Tablas!B3975)</f>
        <v/>
      </c>
      <c r="C3977" s="1" t="str">
        <f>IF(Tablas!C3975="","",Tablas!C3975)</f>
        <v/>
      </c>
      <c r="D3977" s="1" t="str">
        <f>IF(Tablas!D3975="","",Tablas!D3975)</f>
        <v/>
      </c>
      <c r="E3977" s="1" t="str">
        <f>IF(Tablas!E3975="","",Tablas!E3975)</f>
        <v/>
      </c>
      <c r="F3977" s="1" t="str">
        <f>IF(Tablas!F3975="","",Tablas!F3975)</f>
        <v/>
      </c>
      <c r="G3977" s="1" t="str">
        <f>IF(Tablas!I3975="","",Tablas!I3975)</f>
        <v/>
      </c>
      <c r="H3977" s="1" t="s">
        <v>911</v>
      </c>
      <c r="I3977" s="39" t="str">
        <f>IF($B3977="","",-SUMIFS(Tabla7[Cantidad],Tabla7[Código del producto],$B3977,Tabla7[Tipo de movimiento],"SALIDA",Tabla7[Mes],I$5))</f>
        <v/>
      </c>
      <c r="J3977" s="39" t="str">
        <f>IF($B3977="","",-SUMIFS(Tabla7[Cantidad],Tabla7[Código del producto],$B3977,Tabla7[Tipo de movimiento],"SALIDA",Tabla7[Mes],J$5))</f>
        <v/>
      </c>
      <c r="K3977" s="39" t="str">
        <f>IF($B3977="","",-SUMIFS(Tabla7[Cantidad],Tabla7[Código del producto],$B3977,Tabla7[Tipo de movimiento],"SALIDA",Tabla7[Mes],K$5))</f>
        <v/>
      </c>
      <c r="L3977" s="39" t="str">
        <f>IF($B3977="","",-SUMIFS(Tabla7[Cantidad],Tabla7[Código del producto],$B3977,Tabla7[Tipo de movimiento],"SALIDA",Tabla7[Mes],L$5))</f>
        <v/>
      </c>
      <c r="M3977" s="39" t="str">
        <f>IF($B3977="","",-SUMIFS(Tabla7[Cantidad],Tabla7[Código del producto],$B3977,Tabla7[Tipo de movimiento],"SALIDA",Tabla7[Mes],M$5))</f>
        <v/>
      </c>
      <c r="N3977" s="39" t="str">
        <f>IF($B3977="","",-SUMIFS(Tabla7[Cantidad],Tabla7[Código del producto],$B3977,Tabla7[Tipo de movimiento],"SALIDA",Tabla7[Mes],N$5))</f>
        <v/>
      </c>
      <c r="O3977" s="39" t="str">
        <f>IF($B3977="","",-SUMIFS(Tabla7[Cantidad],Tabla7[Código del producto],$B3977,Tabla7[Tipo de movimiento],"SALIDA",Tabla7[Mes],O$5))</f>
        <v/>
      </c>
      <c r="P3977" s="39" t="str">
        <f>IF($B3977="","",-SUMIFS(Tabla7[Cantidad],Tabla7[Código del producto],$B3977,Tabla7[Tipo de movimiento],"SALIDA",Tabla7[Mes],P$5))</f>
        <v/>
      </c>
      <c r="Q3977" s="39" t="str">
        <f t="shared" si="186"/>
        <v/>
      </c>
      <c r="R3977" s="51" t="str">
        <f>IF($B3977="","",IFERROR(VLOOKUP($B3977,'ABC rotación'!$C:$G,5,0),"C"))</f>
        <v/>
      </c>
      <c r="S3977" s="41" t="str">
        <f t="shared" si="187"/>
        <v/>
      </c>
      <c r="T3977" s="40" t="str">
        <f t="shared" si="188"/>
        <v/>
      </c>
      <c r="U3977" s="23" t="str">
        <f>IF($B3977="","",VLOOKUP($T3977,Tablas!$X$14:$Y$17,2,1))</f>
        <v/>
      </c>
    </row>
    <row r="3978" spans="2:21" x14ac:dyDescent="0.2">
      <c r="B3978" s="1" t="str">
        <f>IF(Tablas!B3976="","",Tablas!B3976)</f>
        <v/>
      </c>
      <c r="C3978" s="1" t="str">
        <f>IF(Tablas!C3976="","",Tablas!C3976)</f>
        <v/>
      </c>
      <c r="D3978" s="1" t="str">
        <f>IF(Tablas!D3976="","",Tablas!D3976)</f>
        <v/>
      </c>
      <c r="E3978" s="1" t="str">
        <f>IF(Tablas!E3976="","",Tablas!E3976)</f>
        <v/>
      </c>
      <c r="F3978" s="1" t="str">
        <f>IF(Tablas!F3976="","",Tablas!F3976)</f>
        <v/>
      </c>
      <c r="G3978" s="1" t="str">
        <f>IF(Tablas!I3976="","",Tablas!I3976)</f>
        <v/>
      </c>
      <c r="H3978" s="1" t="s">
        <v>911</v>
      </c>
      <c r="I3978" s="39" t="str">
        <f>IF($B3978="","",-SUMIFS(Tabla7[Cantidad],Tabla7[Código del producto],$B3978,Tabla7[Tipo de movimiento],"SALIDA",Tabla7[Mes],I$5))</f>
        <v/>
      </c>
      <c r="J3978" s="39" t="str">
        <f>IF($B3978="","",-SUMIFS(Tabla7[Cantidad],Tabla7[Código del producto],$B3978,Tabla7[Tipo de movimiento],"SALIDA",Tabla7[Mes],J$5))</f>
        <v/>
      </c>
      <c r="K3978" s="39" t="str">
        <f>IF($B3978="","",-SUMIFS(Tabla7[Cantidad],Tabla7[Código del producto],$B3978,Tabla7[Tipo de movimiento],"SALIDA",Tabla7[Mes],K$5))</f>
        <v/>
      </c>
      <c r="L3978" s="39" t="str">
        <f>IF($B3978="","",-SUMIFS(Tabla7[Cantidad],Tabla7[Código del producto],$B3978,Tabla7[Tipo de movimiento],"SALIDA",Tabla7[Mes],L$5))</f>
        <v/>
      </c>
      <c r="M3978" s="39" t="str">
        <f>IF($B3978="","",-SUMIFS(Tabla7[Cantidad],Tabla7[Código del producto],$B3978,Tabla7[Tipo de movimiento],"SALIDA",Tabla7[Mes],M$5))</f>
        <v/>
      </c>
      <c r="N3978" s="39" t="str">
        <f>IF($B3978="","",-SUMIFS(Tabla7[Cantidad],Tabla7[Código del producto],$B3978,Tabla7[Tipo de movimiento],"SALIDA",Tabla7[Mes],N$5))</f>
        <v/>
      </c>
      <c r="O3978" s="39" t="str">
        <f>IF($B3978="","",-SUMIFS(Tabla7[Cantidad],Tabla7[Código del producto],$B3978,Tabla7[Tipo de movimiento],"SALIDA",Tabla7[Mes],O$5))</f>
        <v/>
      </c>
      <c r="P3978" s="39" t="str">
        <f>IF($B3978="","",-SUMIFS(Tabla7[Cantidad],Tabla7[Código del producto],$B3978,Tabla7[Tipo de movimiento],"SALIDA",Tabla7[Mes],P$5))</f>
        <v/>
      </c>
      <c r="Q3978" s="39" t="str">
        <f t="shared" si="186"/>
        <v/>
      </c>
      <c r="R3978" s="51" t="str">
        <f>IF($B3978="","",IFERROR(VLOOKUP($B3978,'ABC rotación'!$C:$G,5,0),"C"))</f>
        <v/>
      </c>
      <c r="S3978" s="41" t="str">
        <f t="shared" si="187"/>
        <v/>
      </c>
      <c r="T3978" s="40" t="str">
        <f t="shared" si="188"/>
        <v/>
      </c>
      <c r="U3978" s="23" t="str">
        <f>IF($B3978="","",VLOOKUP($T3978,Tablas!$X$14:$Y$17,2,1))</f>
        <v/>
      </c>
    </row>
    <row r="3979" spans="2:21" x14ac:dyDescent="0.2">
      <c r="B3979" s="1" t="str">
        <f>IF(Tablas!B3977="","",Tablas!B3977)</f>
        <v/>
      </c>
      <c r="C3979" s="1" t="str">
        <f>IF(Tablas!C3977="","",Tablas!C3977)</f>
        <v/>
      </c>
      <c r="D3979" s="1" t="str">
        <f>IF(Tablas!D3977="","",Tablas!D3977)</f>
        <v/>
      </c>
      <c r="E3979" s="1" t="str">
        <f>IF(Tablas!E3977="","",Tablas!E3977)</f>
        <v/>
      </c>
      <c r="F3979" s="1" t="str">
        <f>IF(Tablas!F3977="","",Tablas!F3977)</f>
        <v/>
      </c>
      <c r="G3979" s="1" t="str">
        <f>IF(Tablas!I3977="","",Tablas!I3977)</f>
        <v/>
      </c>
      <c r="H3979" s="1" t="s">
        <v>911</v>
      </c>
      <c r="I3979" s="39" t="str">
        <f>IF($B3979="","",-SUMIFS(Tabla7[Cantidad],Tabla7[Código del producto],$B3979,Tabla7[Tipo de movimiento],"SALIDA",Tabla7[Mes],I$5))</f>
        <v/>
      </c>
      <c r="J3979" s="39" t="str">
        <f>IF($B3979="","",-SUMIFS(Tabla7[Cantidad],Tabla7[Código del producto],$B3979,Tabla7[Tipo de movimiento],"SALIDA",Tabla7[Mes],J$5))</f>
        <v/>
      </c>
      <c r="K3979" s="39" t="str">
        <f>IF($B3979="","",-SUMIFS(Tabla7[Cantidad],Tabla7[Código del producto],$B3979,Tabla7[Tipo de movimiento],"SALIDA",Tabla7[Mes],K$5))</f>
        <v/>
      </c>
      <c r="L3979" s="39" t="str">
        <f>IF($B3979="","",-SUMIFS(Tabla7[Cantidad],Tabla7[Código del producto],$B3979,Tabla7[Tipo de movimiento],"SALIDA",Tabla7[Mes],L$5))</f>
        <v/>
      </c>
      <c r="M3979" s="39" t="str">
        <f>IF($B3979="","",-SUMIFS(Tabla7[Cantidad],Tabla7[Código del producto],$B3979,Tabla7[Tipo de movimiento],"SALIDA",Tabla7[Mes],M$5))</f>
        <v/>
      </c>
      <c r="N3979" s="39" t="str">
        <f>IF($B3979="","",-SUMIFS(Tabla7[Cantidad],Tabla7[Código del producto],$B3979,Tabla7[Tipo de movimiento],"SALIDA",Tabla7[Mes],N$5))</f>
        <v/>
      </c>
      <c r="O3979" s="39" t="str">
        <f>IF($B3979="","",-SUMIFS(Tabla7[Cantidad],Tabla7[Código del producto],$B3979,Tabla7[Tipo de movimiento],"SALIDA",Tabla7[Mes],O$5))</f>
        <v/>
      </c>
      <c r="P3979" s="39" t="str">
        <f>IF($B3979="","",-SUMIFS(Tabla7[Cantidad],Tabla7[Código del producto],$B3979,Tabla7[Tipo de movimiento],"SALIDA",Tabla7[Mes],P$5))</f>
        <v/>
      </c>
      <c r="Q3979" s="39" t="str">
        <f t="shared" si="186"/>
        <v/>
      </c>
      <c r="R3979" s="51" t="str">
        <f>IF($B3979="","",IFERROR(VLOOKUP($B3979,'ABC rotación'!$C:$G,5,0),"C"))</f>
        <v/>
      </c>
      <c r="S3979" s="41" t="str">
        <f t="shared" si="187"/>
        <v/>
      </c>
      <c r="T3979" s="40" t="str">
        <f t="shared" si="188"/>
        <v/>
      </c>
      <c r="U3979" s="23" t="str">
        <f>IF($B3979="","",VLOOKUP($T3979,Tablas!$X$14:$Y$17,2,1))</f>
        <v/>
      </c>
    </row>
    <row r="3980" spans="2:21" x14ac:dyDescent="0.2">
      <c r="B3980" s="1" t="str">
        <f>IF(Tablas!B3978="","",Tablas!B3978)</f>
        <v/>
      </c>
      <c r="C3980" s="1" t="str">
        <f>IF(Tablas!C3978="","",Tablas!C3978)</f>
        <v/>
      </c>
      <c r="D3980" s="1" t="str">
        <f>IF(Tablas!D3978="","",Tablas!D3978)</f>
        <v/>
      </c>
      <c r="E3980" s="1" t="str">
        <f>IF(Tablas!E3978="","",Tablas!E3978)</f>
        <v/>
      </c>
      <c r="F3980" s="1" t="str">
        <f>IF(Tablas!F3978="","",Tablas!F3978)</f>
        <v/>
      </c>
      <c r="G3980" s="1" t="str">
        <f>IF(Tablas!I3978="","",Tablas!I3978)</f>
        <v/>
      </c>
      <c r="H3980" s="1" t="s">
        <v>911</v>
      </c>
      <c r="I3980" s="39" t="str">
        <f>IF($B3980="","",-SUMIFS(Tabla7[Cantidad],Tabla7[Código del producto],$B3980,Tabla7[Tipo de movimiento],"SALIDA",Tabla7[Mes],I$5))</f>
        <v/>
      </c>
      <c r="J3980" s="39" t="str">
        <f>IF($B3980="","",-SUMIFS(Tabla7[Cantidad],Tabla7[Código del producto],$B3980,Tabla7[Tipo de movimiento],"SALIDA",Tabla7[Mes],J$5))</f>
        <v/>
      </c>
      <c r="K3980" s="39" t="str">
        <f>IF($B3980="","",-SUMIFS(Tabla7[Cantidad],Tabla7[Código del producto],$B3980,Tabla7[Tipo de movimiento],"SALIDA",Tabla7[Mes],K$5))</f>
        <v/>
      </c>
      <c r="L3980" s="39" t="str">
        <f>IF($B3980="","",-SUMIFS(Tabla7[Cantidad],Tabla7[Código del producto],$B3980,Tabla7[Tipo de movimiento],"SALIDA",Tabla7[Mes],L$5))</f>
        <v/>
      </c>
      <c r="M3980" s="39" t="str">
        <f>IF($B3980="","",-SUMIFS(Tabla7[Cantidad],Tabla7[Código del producto],$B3980,Tabla7[Tipo de movimiento],"SALIDA",Tabla7[Mes],M$5))</f>
        <v/>
      </c>
      <c r="N3980" s="39" t="str">
        <f>IF($B3980="","",-SUMIFS(Tabla7[Cantidad],Tabla7[Código del producto],$B3980,Tabla7[Tipo de movimiento],"SALIDA",Tabla7[Mes],N$5))</f>
        <v/>
      </c>
      <c r="O3980" s="39" t="str">
        <f>IF($B3980="","",-SUMIFS(Tabla7[Cantidad],Tabla7[Código del producto],$B3980,Tabla7[Tipo de movimiento],"SALIDA",Tabla7[Mes],O$5))</f>
        <v/>
      </c>
      <c r="P3980" s="39" t="str">
        <f>IF($B3980="","",-SUMIFS(Tabla7[Cantidad],Tabla7[Código del producto],$B3980,Tabla7[Tipo de movimiento],"SALIDA",Tabla7[Mes],P$5))</f>
        <v/>
      </c>
      <c r="Q3980" s="39" t="str">
        <f t="shared" si="186"/>
        <v/>
      </c>
      <c r="R3980" s="51" t="str">
        <f>IF($B3980="","",IFERROR(VLOOKUP($B3980,'ABC rotación'!$C:$G,5,0),"C"))</f>
        <v/>
      </c>
      <c r="S3980" s="41" t="str">
        <f t="shared" si="187"/>
        <v/>
      </c>
      <c r="T3980" s="40" t="str">
        <f t="shared" si="188"/>
        <v/>
      </c>
      <c r="U3980" s="23" t="str">
        <f>IF($B3980="","",VLOOKUP($T3980,Tablas!$X$14:$Y$17,2,1))</f>
        <v/>
      </c>
    </row>
    <row r="3981" spans="2:21" x14ac:dyDescent="0.2">
      <c r="B3981" s="1" t="str">
        <f>IF(Tablas!B3979="","",Tablas!B3979)</f>
        <v/>
      </c>
      <c r="C3981" s="1" t="str">
        <f>IF(Tablas!C3979="","",Tablas!C3979)</f>
        <v/>
      </c>
      <c r="D3981" s="1" t="str">
        <f>IF(Tablas!D3979="","",Tablas!D3979)</f>
        <v/>
      </c>
      <c r="E3981" s="1" t="str">
        <f>IF(Tablas!E3979="","",Tablas!E3979)</f>
        <v/>
      </c>
      <c r="F3981" s="1" t="str">
        <f>IF(Tablas!F3979="","",Tablas!F3979)</f>
        <v/>
      </c>
      <c r="G3981" s="1" t="str">
        <f>IF(Tablas!I3979="","",Tablas!I3979)</f>
        <v/>
      </c>
      <c r="H3981" s="1" t="s">
        <v>911</v>
      </c>
      <c r="I3981" s="39" t="str">
        <f>IF($B3981="","",-SUMIFS(Tabla7[Cantidad],Tabla7[Código del producto],$B3981,Tabla7[Tipo de movimiento],"SALIDA",Tabla7[Mes],I$5))</f>
        <v/>
      </c>
      <c r="J3981" s="39" t="str">
        <f>IF($B3981="","",-SUMIFS(Tabla7[Cantidad],Tabla7[Código del producto],$B3981,Tabla7[Tipo de movimiento],"SALIDA",Tabla7[Mes],J$5))</f>
        <v/>
      </c>
      <c r="K3981" s="39" t="str">
        <f>IF($B3981="","",-SUMIFS(Tabla7[Cantidad],Tabla7[Código del producto],$B3981,Tabla7[Tipo de movimiento],"SALIDA",Tabla7[Mes],K$5))</f>
        <v/>
      </c>
      <c r="L3981" s="39" t="str">
        <f>IF($B3981="","",-SUMIFS(Tabla7[Cantidad],Tabla7[Código del producto],$B3981,Tabla7[Tipo de movimiento],"SALIDA",Tabla7[Mes],L$5))</f>
        <v/>
      </c>
      <c r="M3981" s="39" t="str">
        <f>IF($B3981="","",-SUMIFS(Tabla7[Cantidad],Tabla7[Código del producto],$B3981,Tabla7[Tipo de movimiento],"SALIDA",Tabla7[Mes],M$5))</f>
        <v/>
      </c>
      <c r="N3981" s="39" t="str">
        <f>IF($B3981="","",-SUMIFS(Tabla7[Cantidad],Tabla7[Código del producto],$B3981,Tabla7[Tipo de movimiento],"SALIDA",Tabla7[Mes],N$5))</f>
        <v/>
      </c>
      <c r="O3981" s="39" t="str">
        <f>IF($B3981="","",-SUMIFS(Tabla7[Cantidad],Tabla7[Código del producto],$B3981,Tabla7[Tipo de movimiento],"SALIDA",Tabla7[Mes],O$5))</f>
        <v/>
      </c>
      <c r="P3981" s="39" t="str">
        <f>IF($B3981="","",-SUMIFS(Tabla7[Cantidad],Tabla7[Código del producto],$B3981,Tabla7[Tipo de movimiento],"SALIDA",Tabla7[Mes],P$5))</f>
        <v/>
      </c>
      <c r="Q3981" s="39" t="str">
        <f t="shared" si="186"/>
        <v/>
      </c>
      <c r="R3981" s="51" t="str">
        <f>IF($B3981="","",IFERROR(VLOOKUP($B3981,'ABC rotación'!$C:$G,5,0),"C"))</f>
        <v/>
      </c>
      <c r="S3981" s="41" t="str">
        <f t="shared" si="187"/>
        <v/>
      </c>
      <c r="T3981" s="40" t="str">
        <f t="shared" si="188"/>
        <v/>
      </c>
      <c r="U3981" s="23" t="str">
        <f>IF($B3981="","",VLOOKUP($T3981,Tablas!$X$14:$Y$17,2,1))</f>
        <v/>
      </c>
    </row>
    <row r="3982" spans="2:21" x14ac:dyDescent="0.2">
      <c r="B3982" s="1" t="str">
        <f>IF(Tablas!B3980="","",Tablas!B3980)</f>
        <v/>
      </c>
      <c r="C3982" s="1" t="str">
        <f>IF(Tablas!C3980="","",Tablas!C3980)</f>
        <v/>
      </c>
      <c r="D3982" s="1" t="str">
        <f>IF(Tablas!D3980="","",Tablas!D3980)</f>
        <v/>
      </c>
      <c r="E3982" s="1" t="str">
        <f>IF(Tablas!E3980="","",Tablas!E3980)</f>
        <v/>
      </c>
      <c r="F3982" s="1" t="str">
        <f>IF(Tablas!F3980="","",Tablas!F3980)</f>
        <v/>
      </c>
      <c r="G3982" s="1" t="str">
        <f>IF(Tablas!I3980="","",Tablas!I3980)</f>
        <v/>
      </c>
      <c r="H3982" s="1" t="s">
        <v>911</v>
      </c>
      <c r="I3982" s="39" t="str">
        <f>IF($B3982="","",-SUMIFS(Tabla7[Cantidad],Tabla7[Código del producto],$B3982,Tabla7[Tipo de movimiento],"SALIDA",Tabla7[Mes],I$5))</f>
        <v/>
      </c>
      <c r="J3982" s="39" t="str">
        <f>IF($B3982="","",-SUMIFS(Tabla7[Cantidad],Tabla7[Código del producto],$B3982,Tabla7[Tipo de movimiento],"SALIDA",Tabla7[Mes],J$5))</f>
        <v/>
      </c>
      <c r="K3982" s="39" t="str">
        <f>IF($B3982="","",-SUMIFS(Tabla7[Cantidad],Tabla7[Código del producto],$B3982,Tabla7[Tipo de movimiento],"SALIDA",Tabla7[Mes],K$5))</f>
        <v/>
      </c>
      <c r="L3982" s="39" t="str">
        <f>IF($B3982="","",-SUMIFS(Tabla7[Cantidad],Tabla7[Código del producto],$B3982,Tabla7[Tipo de movimiento],"SALIDA",Tabla7[Mes],L$5))</f>
        <v/>
      </c>
      <c r="M3982" s="39" t="str">
        <f>IF($B3982="","",-SUMIFS(Tabla7[Cantidad],Tabla7[Código del producto],$B3982,Tabla7[Tipo de movimiento],"SALIDA",Tabla7[Mes],M$5))</f>
        <v/>
      </c>
      <c r="N3982" s="39" t="str">
        <f>IF($B3982="","",-SUMIFS(Tabla7[Cantidad],Tabla7[Código del producto],$B3982,Tabla7[Tipo de movimiento],"SALIDA",Tabla7[Mes],N$5))</f>
        <v/>
      </c>
      <c r="O3982" s="39" t="str">
        <f>IF($B3982="","",-SUMIFS(Tabla7[Cantidad],Tabla7[Código del producto],$B3982,Tabla7[Tipo de movimiento],"SALIDA",Tabla7[Mes],O$5))</f>
        <v/>
      </c>
      <c r="P3982" s="39" t="str">
        <f>IF($B3982="","",-SUMIFS(Tabla7[Cantidad],Tabla7[Código del producto],$B3982,Tabla7[Tipo de movimiento],"SALIDA",Tabla7[Mes],P$5))</f>
        <v/>
      </c>
      <c r="Q3982" s="39" t="str">
        <f t="shared" si="186"/>
        <v/>
      </c>
      <c r="R3982" s="51" t="str">
        <f>IF($B3982="","",IFERROR(VLOOKUP($B3982,'ABC rotación'!$C:$G,5,0),"C"))</f>
        <v/>
      </c>
      <c r="S3982" s="41" t="str">
        <f t="shared" si="187"/>
        <v/>
      </c>
      <c r="T3982" s="40" t="str">
        <f t="shared" si="188"/>
        <v/>
      </c>
      <c r="U3982" s="23" t="str">
        <f>IF($B3982="","",VLOOKUP($T3982,Tablas!$X$14:$Y$17,2,1))</f>
        <v/>
      </c>
    </row>
    <row r="3983" spans="2:21" x14ac:dyDescent="0.2">
      <c r="B3983" s="1" t="str">
        <f>IF(Tablas!B3981="","",Tablas!B3981)</f>
        <v/>
      </c>
      <c r="C3983" s="1" t="str">
        <f>IF(Tablas!C3981="","",Tablas!C3981)</f>
        <v/>
      </c>
      <c r="D3983" s="1" t="str">
        <f>IF(Tablas!D3981="","",Tablas!D3981)</f>
        <v/>
      </c>
      <c r="E3983" s="1" t="str">
        <f>IF(Tablas!E3981="","",Tablas!E3981)</f>
        <v/>
      </c>
      <c r="F3983" s="1" t="str">
        <f>IF(Tablas!F3981="","",Tablas!F3981)</f>
        <v/>
      </c>
      <c r="G3983" s="1" t="str">
        <f>IF(Tablas!I3981="","",Tablas!I3981)</f>
        <v/>
      </c>
      <c r="H3983" s="1" t="s">
        <v>911</v>
      </c>
      <c r="I3983" s="39" t="str">
        <f>IF($B3983="","",-SUMIFS(Tabla7[Cantidad],Tabla7[Código del producto],$B3983,Tabla7[Tipo de movimiento],"SALIDA",Tabla7[Mes],I$5))</f>
        <v/>
      </c>
      <c r="J3983" s="39" t="str">
        <f>IF($B3983="","",-SUMIFS(Tabla7[Cantidad],Tabla7[Código del producto],$B3983,Tabla7[Tipo de movimiento],"SALIDA",Tabla7[Mes],J$5))</f>
        <v/>
      </c>
      <c r="K3983" s="39" t="str">
        <f>IF($B3983="","",-SUMIFS(Tabla7[Cantidad],Tabla7[Código del producto],$B3983,Tabla7[Tipo de movimiento],"SALIDA",Tabla7[Mes],K$5))</f>
        <v/>
      </c>
      <c r="L3983" s="39" t="str">
        <f>IF($B3983="","",-SUMIFS(Tabla7[Cantidad],Tabla7[Código del producto],$B3983,Tabla7[Tipo de movimiento],"SALIDA",Tabla7[Mes],L$5))</f>
        <v/>
      </c>
      <c r="M3983" s="39" t="str">
        <f>IF($B3983="","",-SUMIFS(Tabla7[Cantidad],Tabla7[Código del producto],$B3983,Tabla7[Tipo de movimiento],"SALIDA",Tabla7[Mes],M$5))</f>
        <v/>
      </c>
      <c r="N3983" s="39" t="str">
        <f>IF($B3983="","",-SUMIFS(Tabla7[Cantidad],Tabla7[Código del producto],$B3983,Tabla7[Tipo de movimiento],"SALIDA",Tabla7[Mes],N$5))</f>
        <v/>
      </c>
      <c r="O3983" s="39" t="str">
        <f>IF($B3983="","",-SUMIFS(Tabla7[Cantidad],Tabla7[Código del producto],$B3983,Tabla7[Tipo de movimiento],"SALIDA",Tabla7[Mes],O$5))</f>
        <v/>
      </c>
      <c r="P3983" s="39" t="str">
        <f>IF($B3983="","",-SUMIFS(Tabla7[Cantidad],Tabla7[Código del producto],$B3983,Tabla7[Tipo de movimiento],"SALIDA",Tabla7[Mes],P$5))</f>
        <v/>
      </c>
      <c r="Q3983" s="39" t="str">
        <f t="shared" si="186"/>
        <v/>
      </c>
      <c r="R3983" s="51" t="str">
        <f>IF($B3983="","",IFERROR(VLOOKUP($B3983,'ABC rotación'!$C:$G,5,0),"C"))</f>
        <v/>
      </c>
      <c r="S3983" s="41" t="str">
        <f t="shared" si="187"/>
        <v/>
      </c>
      <c r="T3983" s="40" t="str">
        <f t="shared" si="188"/>
        <v/>
      </c>
      <c r="U3983" s="23" t="str">
        <f>IF($B3983="","",VLOOKUP($T3983,Tablas!$X$14:$Y$17,2,1))</f>
        <v/>
      </c>
    </row>
    <row r="3984" spans="2:21" x14ac:dyDescent="0.2">
      <c r="B3984" s="1" t="str">
        <f>IF(Tablas!B3982="","",Tablas!B3982)</f>
        <v/>
      </c>
      <c r="C3984" s="1" t="str">
        <f>IF(Tablas!C3982="","",Tablas!C3982)</f>
        <v/>
      </c>
      <c r="D3984" s="1" t="str">
        <f>IF(Tablas!D3982="","",Tablas!D3982)</f>
        <v/>
      </c>
      <c r="E3984" s="1" t="str">
        <f>IF(Tablas!E3982="","",Tablas!E3982)</f>
        <v/>
      </c>
      <c r="F3984" s="1" t="str">
        <f>IF(Tablas!F3982="","",Tablas!F3982)</f>
        <v/>
      </c>
      <c r="G3984" s="1" t="str">
        <f>IF(Tablas!I3982="","",Tablas!I3982)</f>
        <v/>
      </c>
      <c r="H3984" s="1" t="s">
        <v>911</v>
      </c>
      <c r="I3984" s="39" t="str">
        <f>IF($B3984="","",-SUMIFS(Tabla7[Cantidad],Tabla7[Código del producto],$B3984,Tabla7[Tipo de movimiento],"SALIDA",Tabla7[Mes],I$5))</f>
        <v/>
      </c>
      <c r="J3984" s="39" t="str">
        <f>IF($B3984="","",-SUMIFS(Tabla7[Cantidad],Tabla7[Código del producto],$B3984,Tabla7[Tipo de movimiento],"SALIDA",Tabla7[Mes],J$5))</f>
        <v/>
      </c>
      <c r="K3984" s="39" t="str">
        <f>IF($B3984="","",-SUMIFS(Tabla7[Cantidad],Tabla7[Código del producto],$B3984,Tabla7[Tipo de movimiento],"SALIDA",Tabla7[Mes],K$5))</f>
        <v/>
      </c>
      <c r="L3984" s="39" t="str">
        <f>IF($B3984="","",-SUMIFS(Tabla7[Cantidad],Tabla7[Código del producto],$B3984,Tabla7[Tipo de movimiento],"SALIDA",Tabla7[Mes],L$5))</f>
        <v/>
      </c>
      <c r="M3984" s="39" t="str">
        <f>IF($B3984="","",-SUMIFS(Tabla7[Cantidad],Tabla7[Código del producto],$B3984,Tabla7[Tipo de movimiento],"SALIDA",Tabla7[Mes],M$5))</f>
        <v/>
      </c>
      <c r="N3984" s="39" t="str">
        <f>IF($B3984="","",-SUMIFS(Tabla7[Cantidad],Tabla7[Código del producto],$B3984,Tabla7[Tipo de movimiento],"SALIDA",Tabla7[Mes],N$5))</f>
        <v/>
      </c>
      <c r="O3984" s="39" t="str">
        <f>IF($B3984="","",-SUMIFS(Tabla7[Cantidad],Tabla7[Código del producto],$B3984,Tabla7[Tipo de movimiento],"SALIDA",Tabla7[Mes],O$5))</f>
        <v/>
      </c>
      <c r="P3984" s="39" t="str">
        <f>IF($B3984="","",-SUMIFS(Tabla7[Cantidad],Tabla7[Código del producto],$B3984,Tabla7[Tipo de movimiento],"SALIDA",Tabla7[Mes],P$5))</f>
        <v/>
      </c>
      <c r="Q3984" s="39" t="str">
        <f t="shared" si="186"/>
        <v/>
      </c>
      <c r="R3984" s="51" t="str">
        <f>IF($B3984="","",IFERROR(VLOOKUP($B3984,'ABC rotación'!$C:$G,5,0),"C"))</f>
        <v/>
      </c>
      <c r="S3984" s="41" t="str">
        <f t="shared" si="187"/>
        <v/>
      </c>
      <c r="T3984" s="40" t="str">
        <f t="shared" si="188"/>
        <v/>
      </c>
      <c r="U3984" s="23" t="str">
        <f>IF($B3984="","",VLOOKUP($T3984,Tablas!$X$14:$Y$17,2,1))</f>
        <v/>
      </c>
    </row>
    <row r="3985" spans="2:21" x14ac:dyDescent="0.2">
      <c r="B3985" s="1" t="str">
        <f>IF(Tablas!B3983="","",Tablas!B3983)</f>
        <v/>
      </c>
      <c r="C3985" s="1" t="str">
        <f>IF(Tablas!C3983="","",Tablas!C3983)</f>
        <v/>
      </c>
      <c r="D3985" s="1" t="str">
        <f>IF(Tablas!D3983="","",Tablas!D3983)</f>
        <v/>
      </c>
      <c r="E3985" s="1" t="str">
        <f>IF(Tablas!E3983="","",Tablas!E3983)</f>
        <v/>
      </c>
      <c r="F3985" s="1" t="str">
        <f>IF(Tablas!F3983="","",Tablas!F3983)</f>
        <v/>
      </c>
      <c r="G3985" s="1" t="str">
        <f>IF(Tablas!I3983="","",Tablas!I3983)</f>
        <v/>
      </c>
      <c r="H3985" s="1" t="s">
        <v>911</v>
      </c>
      <c r="I3985" s="39" t="str">
        <f>IF($B3985="","",-SUMIFS(Tabla7[Cantidad],Tabla7[Código del producto],$B3985,Tabla7[Tipo de movimiento],"SALIDA",Tabla7[Mes],I$5))</f>
        <v/>
      </c>
      <c r="J3985" s="39" t="str">
        <f>IF($B3985="","",-SUMIFS(Tabla7[Cantidad],Tabla7[Código del producto],$B3985,Tabla7[Tipo de movimiento],"SALIDA",Tabla7[Mes],J$5))</f>
        <v/>
      </c>
      <c r="K3985" s="39" t="str">
        <f>IF($B3985="","",-SUMIFS(Tabla7[Cantidad],Tabla7[Código del producto],$B3985,Tabla7[Tipo de movimiento],"SALIDA",Tabla7[Mes],K$5))</f>
        <v/>
      </c>
      <c r="L3985" s="39" t="str">
        <f>IF($B3985="","",-SUMIFS(Tabla7[Cantidad],Tabla7[Código del producto],$B3985,Tabla7[Tipo de movimiento],"SALIDA",Tabla7[Mes],L$5))</f>
        <v/>
      </c>
      <c r="M3985" s="39" t="str">
        <f>IF($B3985="","",-SUMIFS(Tabla7[Cantidad],Tabla7[Código del producto],$B3985,Tabla7[Tipo de movimiento],"SALIDA",Tabla7[Mes],M$5))</f>
        <v/>
      </c>
      <c r="N3985" s="39" t="str">
        <f>IF($B3985="","",-SUMIFS(Tabla7[Cantidad],Tabla7[Código del producto],$B3985,Tabla7[Tipo de movimiento],"SALIDA",Tabla7[Mes],N$5))</f>
        <v/>
      </c>
      <c r="O3985" s="39" t="str">
        <f>IF($B3985="","",-SUMIFS(Tabla7[Cantidad],Tabla7[Código del producto],$B3985,Tabla7[Tipo de movimiento],"SALIDA",Tabla7[Mes],O$5))</f>
        <v/>
      </c>
      <c r="P3985" s="39" t="str">
        <f>IF($B3985="","",-SUMIFS(Tabla7[Cantidad],Tabla7[Código del producto],$B3985,Tabla7[Tipo de movimiento],"SALIDA",Tabla7[Mes],P$5))</f>
        <v/>
      </c>
      <c r="Q3985" s="39" t="str">
        <f t="shared" si="186"/>
        <v/>
      </c>
      <c r="R3985" s="51" t="str">
        <f>IF($B3985="","",IFERROR(VLOOKUP($B3985,'ABC rotación'!$C:$G,5,0),"C"))</f>
        <v/>
      </c>
      <c r="S3985" s="41" t="str">
        <f t="shared" si="187"/>
        <v/>
      </c>
      <c r="T3985" s="40" t="str">
        <f t="shared" si="188"/>
        <v/>
      </c>
      <c r="U3985" s="23" t="str">
        <f>IF($B3985="","",VLOOKUP($T3985,Tablas!$X$14:$Y$17,2,1))</f>
        <v/>
      </c>
    </row>
    <row r="3986" spans="2:21" x14ac:dyDescent="0.2">
      <c r="B3986" s="1" t="str">
        <f>IF(Tablas!B3984="","",Tablas!B3984)</f>
        <v/>
      </c>
      <c r="C3986" s="1" t="str">
        <f>IF(Tablas!C3984="","",Tablas!C3984)</f>
        <v/>
      </c>
      <c r="D3986" s="1" t="str">
        <f>IF(Tablas!D3984="","",Tablas!D3984)</f>
        <v/>
      </c>
      <c r="E3986" s="1" t="str">
        <f>IF(Tablas!E3984="","",Tablas!E3984)</f>
        <v/>
      </c>
      <c r="F3986" s="1" t="str">
        <f>IF(Tablas!F3984="","",Tablas!F3984)</f>
        <v/>
      </c>
      <c r="G3986" s="1" t="str">
        <f>IF(Tablas!I3984="","",Tablas!I3984)</f>
        <v/>
      </c>
      <c r="H3986" s="1" t="s">
        <v>911</v>
      </c>
      <c r="I3986" s="39" t="str">
        <f>IF($B3986="","",-SUMIFS(Tabla7[Cantidad],Tabla7[Código del producto],$B3986,Tabla7[Tipo de movimiento],"SALIDA",Tabla7[Mes],I$5))</f>
        <v/>
      </c>
      <c r="J3986" s="39" t="str">
        <f>IF($B3986="","",-SUMIFS(Tabla7[Cantidad],Tabla7[Código del producto],$B3986,Tabla7[Tipo de movimiento],"SALIDA",Tabla7[Mes],J$5))</f>
        <v/>
      </c>
      <c r="K3986" s="39" t="str">
        <f>IF($B3986="","",-SUMIFS(Tabla7[Cantidad],Tabla7[Código del producto],$B3986,Tabla7[Tipo de movimiento],"SALIDA",Tabla7[Mes],K$5))</f>
        <v/>
      </c>
      <c r="L3986" s="39" t="str">
        <f>IF($B3986="","",-SUMIFS(Tabla7[Cantidad],Tabla7[Código del producto],$B3986,Tabla7[Tipo de movimiento],"SALIDA",Tabla7[Mes],L$5))</f>
        <v/>
      </c>
      <c r="M3986" s="39" t="str">
        <f>IF($B3986="","",-SUMIFS(Tabla7[Cantidad],Tabla7[Código del producto],$B3986,Tabla7[Tipo de movimiento],"SALIDA",Tabla7[Mes],M$5))</f>
        <v/>
      </c>
      <c r="N3986" s="39" t="str">
        <f>IF($B3986="","",-SUMIFS(Tabla7[Cantidad],Tabla7[Código del producto],$B3986,Tabla7[Tipo de movimiento],"SALIDA",Tabla7[Mes],N$5))</f>
        <v/>
      </c>
      <c r="O3986" s="39" t="str">
        <f>IF($B3986="","",-SUMIFS(Tabla7[Cantidad],Tabla7[Código del producto],$B3986,Tabla7[Tipo de movimiento],"SALIDA",Tabla7[Mes],O$5))</f>
        <v/>
      </c>
      <c r="P3986" s="39" t="str">
        <f>IF($B3986="","",-SUMIFS(Tabla7[Cantidad],Tabla7[Código del producto],$B3986,Tabla7[Tipo de movimiento],"SALIDA",Tabla7[Mes],P$5))</f>
        <v/>
      </c>
      <c r="Q3986" s="39" t="str">
        <f t="shared" si="186"/>
        <v/>
      </c>
      <c r="R3986" s="51" t="str">
        <f>IF($B3986="","",IFERROR(VLOOKUP($B3986,'ABC rotación'!$C:$G,5,0),"C"))</f>
        <v/>
      </c>
      <c r="S3986" s="41" t="str">
        <f t="shared" si="187"/>
        <v/>
      </c>
      <c r="T3986" s="40" t="str">
        <f t="shared" si="188"/>
        <v/>
      </c>
      <c r="U3986" s="23" t="str">
        <f>IF($B3986="","",VLOOKUP($T3986,Tablas!$X$14:$Y$17,2,1))</f>
        <v/>
      </c>
    </row>
    <row r="3987" spans="2:21" x14ac:dyDescent="0.2">
      <c r="B3987" s="1" t="str">
        <f>IF(Tablas!B3985="","",Tablas!B3985)</f>
        <v/>
      </c>
      <c r="C3987" s="1" t="str">
        <f>IF(Tablas!C3985="","",Tablas!C3985)</f>
        <v/>
      </c>
      <c r="D3987" s="1" t="str">
        <f>IF(Tablas!D3985="","",Tablas!D3985)</f>
        <v/>
      </c>
      <c r="E3987" s="1" t="str">
        <f>IF(Tablas!E3985="","",Tablas!E3985)</f>
        <v/>
      </c>
      <c r="F3987" s="1" t="str">
        <f>IF(Tablas!F3985="","",Tablas!F3985)</f>
        <v/>
      </c>
      <c r="G3987" s="1" t="str">
        <f>IF(Tablas!I3985="","",Tablas!I3985)</f>
        <v/>
      </c>
      <c r="H3987" s="1" t="s">
        <v>911</v>
      </c>
      <c r="I3987" s="39" t="str">
        <f>IF($B3987="","",-SUMIFS(Tabla7[Cantidad],Tabla7[Código del producto],$B3987,Tabla7[Tipo de movimiento],"SALIDA",Tabla7[Mes],I$5))</f>
        <v/>
      </c>
      <c r="J3987" s="39" t="str">
        <f>IF($B3987="","",-SUMIFS(Tabla7[Cantidad],Tabla7[Código del producto],$B3987,Tabla7[Tipo de movimiento],"SALIDA",Tabla7[Mes],J$5))</f>
        <v/>
      </c>
      <c r="K3987" s="39" t="str">
        <f>IF($B3987="","",-SUMIFS(Tabla7[Cantidad],Tabla7[Código del producto],$B3987,Tabla7[Tipo de movimiento],"SALIDA",Tabla7[Mes],K$5))</f>
        <v/>
      </c>
      <c r="L3987" s="39" t="str">
        <f>IF($B3987="","",-SUMIFS(Tabla7[Cantidad],Tabla7[Código del producto],$B3987,Tabla7[Tipo de movimiento],"SALIDA",Tabla7[Mes],L$5))</f>
        <v/>
      </c>
      <c r="M3987" s="39" t="str">
        <f>IF($B3987="","",-SUMIFS(Tabla7[Cantidad],Tabla7[Código del producto],$B3987,Tabla7[Tipo de movimiento],"SALIDA",Tabla7[Mes],M$5))</f>
        <v/>
      </c>
      <c r="N3987" s="39" t="str">
        <f>IF($B3987="","",-SUMIFS(Tabla7[Cantidad],Tabla7[Código del producto],$B3987,Tabla7[Tipo de movimiento],"SALIDA",Tabla7[Mes],N$5))</f>
        <v/>
      </c>
      <c r="O3987" s="39" t="str">
        <f>IF($B3987="","",-SUMIFS(Tabla7[Cantidad],Tabla7[Código del producto],$B3987,Tabla7[Tipo de movimiento],"SALIDA",Tabla7[Mes],O$5))</f>
        <v/>
      </c>
      <c r="P3987" s="39" t="str">
        <f>IF($B3987="","",-SUMIFS(Tabla7[Cantidad],Tabla7[Código del producto],$B3987,Tabla7[Tipo de movimiento],"SALIDA",Tabla7[Mes],P$5))</f>
        <v/>
      </c>
      <c r="Q3987" s="39" t="str">
        <f t="shared" si="186"/>
        <v/>
      </c>
      <c r="R3987" s="51" t="str">
        <f>IF($B3987="","",IFERROR(VLOOKUP($B3987,'ABC rotación'!$C:$G,5,0),"C"))</f>
        <v/>
      </c>
      <c r="S3987" s="41" t="str">
        <f t="shared" si="187"/>
        <v/>
      </c>
      <c r="T3987" s="40" t="str">
        <f t="shared" si="188"/>
        <v/>
      </c>
      <c r="U3987" s="23" t="str">
        <f>IF($B3987="","",VLOOKUP($T3987,Tablas!$X$14:$Y$17,2,1))</f>
        <v/>
      </c>
    </row>
    <row r="3988" spans="2:21" x14ac:dyDescent="0.2">
      <c r="B3988" s="1" t="str">
        <f>IF(Tablas!B3986="","",Tablas!B3986)</f>
        <v/>
      </c>
      <c r="C3988" s="1" t="str">
        <f>IF(Tablas!C3986="","",Tablas!C3986)</f>
        <v/>
      </c>
      <c r="D3988" s="1" t="str">
        <f>IF(Tablas!D3986="","",Tablas!D3986)</f>
        <v/>
      </c>
      <c r="E3988" s="1" t="str">
        <f>IF(Tablas!E3986="","",Tablas!E3986)</f>
        <v/>
      </c>
      <c r="F3988" s="1" t="str">
        <f>IF(Tablas!F3986="","",Tablas!F3986)</f>
        <v/>
      </c>
      <c r="G3988" s="1" t="str">
        <f>IF(Tablas!I3986="","",Tablas!I3986)</f>
        <v/>
      </c>
      <c r="H3988" s="1" t="s">
        <v>911</v>
      </c>
      <c r="I3988" s="39" t="str">
        <f>IF($B3988="","",-SUMIFS(Tabla7[Cantidad],Tabla7[Código del producto],$B3988,Tabla7[Tipo de movimiento],"SALIDA",Tabla7[Mes],I$5))</f>
        <v/>
      </c>
      <c r="J3988" s="39" t="str">
        <f>IF($B3988="","",-SUMIFS(Tabla7[Cantidad],Tabla7[Código del producto],$B3988,Tabla7[Tipo de movimiento],"SALIDA",Tabla7[Mes],J$5))</f>
        <v/>
      </c>
      <c r="K3988" s="39" t="str">
        <f>IF($B3988="","",-SUMIFS(Tabla7[Cantidad],Tabla7[Código del producto],$B3988,Tabla7[Tipo de movimiento],"SALIDA",Tabla7[Mes],K$5))</f>
        <v/>
      </c>
      <c r="L3988" s="39" t="str">
        <f>IF($B3988="","",-SUMIFS(Tabla7[Cantidad],Tabla7[Código del producto],$B3988,Tabla7[Tipo de movimiento],"SALIDA",Tabla7[Mes],L$5))</f>
        <v/>
      </c>
      <c r="M3988" s="39" t="str">
        <f>IF($B3988="","",-SUMIFS(Tabla7[Cantidad],Tabla7[Código del producto],$B3988,Tabla7[Tipo de movimiento],"SALIDA",Tabla7[Mes],M$5))</f>
        <v/>
      </c>
      <c r="N3988" s="39" t="str">
        <f>IF($B3988="","",-SUMIFS(Tabla7[Cantidad],Tabla7[Código del producto],$B3988,Tabla7[Tipo de movimiento],"SALIDA",Tabla7[Mes],N$5))</f>
        <v/>
      </c>
      <c r="O3988" s="39" t="str">
        <f>IF($B3988="","",-SUMIFS(Tabla7[Cantidad],Tabla7[Código del producto],$B3988,Tabla7[Tipo de movimiento],"SALIDA",Tabla7[Mes],O$5))</f>
        <v/>
      </c>
      <c r="P3988" s="39" t="str">
        <f>IF($B3988="","",-SUMIFS(Tabla7[Cantidad],Tabla7[Código del producto],$B3988,Tabla7[Tipo de movimiento],"SALIDA",Tabla7[Mes],P$5))</f>
        <v/>
      </c>
      <c r="Q3988" s="39" t="str">
        <f t="shared" si="186"/>
        <v/>
      </c>
      <c r="R3988" s="51" t="str">
        <f>IF($B3988="","",IFERROR(VLOOKUP($B3988,'ABC rotación'!$C:$G,5,0),"C"))</f>
        <v/>
      </c>
      <c r="S3988" s="41" t="str">
        <f t="shared" si="187"/>
        <v/>
      </c>
      <c r="T3988" s="40" t="str">
        <f t="shared" si="188"/>
        <v/>
      </c>
      <c r="U3988" s="23" t="str">
        <f>IF($B3988="","",VLOOKUP($T3988,Tablas!$X$14:$Y$17,2,1))</f>
        <v/>
      </c>
    </row>
    <row r="3989" spans="2:21" x14ac:dyDescent="0.2">
      <c r="B3989" s="1" t="str">
        <f>IF(Tablas!B3987="","",Tablas!B3987)</f>
        <v/>
      </c>
      <c r="C3989" s="1" t="str">
        <f>IF(Tablas!C3987="","",Tablas!C3987)</f>
        <v/>
      </c>
      <c r="D3989" s="1" t="str">
        <f>IF(Tablas!D3987="","",Tablas!D3987)</f>
        <v/>
      </c>
      <c r="E3989" s="1" t="str">
        <f>IF(Tablas!E3987="","",Tablas!E3987)</f>
        <v/>
      </c>
      <c r="F3989" s="1" t="str">
        <f>IF(Tablas!F3987="","",Tablas!F3987)</f>
        <v/>
      </c>
      <c r="G3989" s="1" t="str">
        <f>IF(Tablas!I3987="","",Tablas!I3987)</f>
        <v/>
      </c>
      <c r="H3989" s="1" t="s">
        <v>911</v>
      </c>
      <c r="I3989" s="39" t="str">
        <f>IF($B3989="","",-SUMIFS(Tabla7[Cantidad],Tabla7[Código del producto],$B3989,Tabla7[Tipo de movimiento],"SALIDA",Tabla7[Mes],I$5))</f>
        <v/>
      </c>
      <c r="J3989" s="39" t="str">
        <f>IF($B3989="","",-SUMIFS(Tabla7[Cantidad],Tabla7[Código del producto],$B3989,Tabla7[Tipo de movimiento],"SALIDA",Tabla7[Mes],J$5))</f>
        <v/>
      </c>
      <c r="K3989" s="39" t="str">
        <f>IF($B3989="","",-SUMIFS(Tabla7[Cantidad],Tabla7[Código del producto],$B3989,Tabla7[Tipo de movimiento],"SALIDA",Tabla7[Mes],K$5))</f>
        <v/>
      </c>
      <c r="L3989" s="39" t="str">
        <f>IF($B3989="","",-SUMIFS(Tabla7[Cantidad],Tabla7[Código del producto],$B3989,Tabla7[Tipo de movimiento],"SALIDA",Tabla7[Mes],L$5))</f>
        <v/>
      </c>
      <c r="M3989" s="39" t="str">
        <f>IF($B3989="","",-SUMIFS(Tabla7[Cantidad],Tabla7[Código del producto],$B3989,Tabla7[Tipo de movimiento],"SALIDA",Tabla7[Mes],M$5))</f>
        <v/>
      </c>
      <c r="N3989" s="39" t="str">
        <f>IF($B3989="","",-SUMIFS(Tabla7[Cantidad],Tabla7[Código del producto],$B3989,Tabla7[Tipo de movimiento],"SALIDA",Tabla7[Mes],N$5))</f>
        <v/>
      </c>
      <c r="O3989" s="39" t="str">
        <f>IF($B3989="","",-SUMIFS(Tabla7[Cantidad],Tabla7[Código del producto],$B3989,Tabla7[Tipo de movimiento],"SALIDA",Tabla7[Mes],O$5))</f>
        <v/>
      </c>
      <c r="P3989" s="39" t="str">
        <f>IF($B3989="","",-SUMIFS(Tabla7[Cantidad],Tabla7[Código del producto],$B3989,Tabla7[Tipo de movimiento],"SALIDA",Tabla7[Mes],P$5))</f>
        <v/>
      </c>
      <c r="Q3989" s="39" t="str">
        <f t="shared" si="186"/>
        <v/>
      </c>
      <c r="R3989" s="51" t="str">
        <f>IF($B3989="","",IFERROR(VLOOKUP($B3989,'ABC rotación'!$C:$G,5,0),"C"))</f>
        <v/>
      </c>
      <c r="S3989" s="41" t="str">
        <f t="shared" si="187"/>
        <v/>
      </c>
      <c r="T3989" s="40" t="str">
        <f t="shared" si="188"/>
        <v/>
      </c>
      <c r="U3989" s="23" t="str">
        <f>IF($B3989="","",VLOOKUP($T3989,Tablas!$X$14:$Y$17,2,1))</f>
        <v/>
      </c>
    </row>
    <row r="3990" spans="2:21" x14ac:dyDescent="0.2">
      <c r="B3990" s="1" t="str">
        <f>IF(Tablas!B3988="","",Tablas!B3988)</f>
        <v/>
      </c>
      <c r="C3990" s="1" t="str">
        <f>IF(Tablas!C3988="","",Tablas!C3988)</f>
        <v/>
      </c>
      <c r="D3990" s="1" t="str">
        <f>IF(Tablas!D3988="","",Tablas!D3988)</f>
        <v/>
      </c>
      <c r="E3990" s="1" t="str">
        <f>IF(Tablas!E3988="","",Tablas!E3988)</f>
        <v/>
      </c>
      <c r="F3990" s="1" t="str">
        <f>IF(Tablas!F3988="","",Tablas!F3988)</f>
        <v/>
      </c>
      <c r="G3990" s="1" t="str">
        <f>IF(Tablas!I3988="","",Tablas!I3988)</f>
        <v/>
      </c>
      <c r="H3990" s="1" t="s">
        <v>911</v>
      </c>
      <c r="I3990" s="39" t="str">
        <f>IF($B3990="","",-SUMIFS(Tabla7[Cantidad],Tabla7[Código del producto],$B3990,Tabla7[Tipo de movimiento],"SALIDA",Tabla7[Mes],I$5))</f>
        <v/>
      </c>
      <c r="J3990" s="39" t="str">
        <f>IF($B3990="","",-SUMIFS(Tabla7[Cantidad],Tabla7[Código del producto],$B3990,Tabla7[Tipo de movimiento],"SALIDA",Tabla7[Mes],J$5))</f>
        <v/>
      </c>
      <c r="K3990" s="39" t="str">
        <f>IF($B3990="","",-SUMIFS(Tabla7[Cantidad],Tabla7[Código del producto],$B3990,Tabla7[Tipo de movimiento],"SALIDA",Tabla7[Mes],K$5))</f>
        <v/>
      </c>
      <c r="L3990" s="39" t="str">
        <f>IF($B3990="","",-SUMIFS(Tabla7[Cantidad],Tabla7[Código del producto],$B3990,Tabla7[Tipo de movimiento],"SALIDA",Tabla7[Mes],L$5))</f>
        <v/>
      </c>
      <c r="M3990" s="39" t="str">
        <f>IF($B3990="","",-SUMIFS(Tabla7[Cantidad],Tabla7[Código del producto],$B3990,Tabla7[Tipo de movimiento],"SALIDA",Tabla7[Mes],M$5))</f>
        <v/>
      </c>
      <c r="N3990" s="39" t="str">
        <f>IF($B3990="","",-SUMIFS(Tabla7[Cantidad],Tabla7[Código del producto],$B3990,Tabla7[Tipo de movimiento],"SALIDA",Tabla7[Mes],N$5))</f>
        <v/>
      </c>
      <c r="O3990" s="39" t="str">
        <f>IF($B3990="","",-SUMIFS(Tabla7[Cantidad],Tabla7[Código del producto],$B3990,Tabla7[Tipo de movimiento],"SALIDA",Tabla7[Mes],O$5))</f>
        <v/>
      </c>
      <c r="P3990" s="39" t="str">
        <f>IF($B3990="","",-SUMIFS(Tabla7[Cantidad],Tabla7[Código del producto],$B3990,Tabla7[Tipo de movimiento],"SALIDA",Tabla7[Mes],P$5))</f>
        <v/>
      </c>
      <c r="Q3990" s="39" t="str">
        <f t="shared" si="186"/>
        <v/>
      </c>
      <c r="R3990" s="51" t="str">
        <f>IF($B3990="","",IFERROR(VLOOKUP($B3990,'ABC rotación'!$C:$G,5,0),"C"))</f>
        <v/>
      </c>
      <c r="S3990" s="41" t="str">
        <f t="shared" si="187"/>
        <v/>
      </c>
      <c r="T3990" s="40" t="str">
        <f t="shared" si="188"/>
        <v/>
      </c>
      <c r="U3990" s="23" t="str">
        <f>IF($B3990="","",VLOOKUP($T3990,Tablas!$X$14:$Y$17,2,1))</f>
        <v/>
      </c>
    </row>
    <row r="3991" spans="2:21" x14ac:dyDescent="0.2">
      <c r="B3991" s="1" t="str">
        <f>IF(Tablas!B3989="","",Tablas!B3989)</f>
        <v/>
      </c>
      <c r="C3991" s="1" t="str">
        <f>IF(Tablas!C3989="","",Tablas!C3989)</f>
        <v/>
      </c>
      <c r="D3991" s="1" t="str">
        <f>IF(Tablas!D3989="","",Tablas!D3989)</f>
        <v/>
      </c>
      <c r="E3991" s="1" t="str">
        <f>IF(Tablas!E3989="","",Tablas!E3989)</f>
        <v/>
      </c>
      <c r="F3991" s="1" t="str">
        <f>IF(Tablas!F3989="","",Tablas!F3989)</f>
        <v/>
      </c>
      <c r="G3991" s="1" t="str">
        <f>IF(Tablas!I3989="","",Tablas!I3989)</f>
        <v/>
      </c>
      <c r="H3991" s="1" t="s">
        <v>911</v>
      </c>
      <c r="I3991" s="39" t="str">
        <f>IF($B3991="","",-SUMIFS(Tabla7[Cantidad],Tabla7[Código del producto],$B3991,Tabla7[Tipo de movimiento],"SALIDA",Tabla7[Mes],I$5))</f>
        <v/>
      </c>
      <c r="J3991" s="39" t="str">
        <f>IF($B3991="","",-SUMIFS(Tabla7[Cantidad],Tabla7[Código del producto],$B3991,Tabla7[Tipo de movimiento],"SALIDA",Tabla7[Mes],J$5))</f>
        <v/>
      </c>
      <c r="K3991" s="39" t="str">
        <f>IF($B3991="","",-SUMIFS(Tabla7[Cantidad],Tabla7[Código del producto],$B3991,Tabla7[Tipo de movimiento],"SALIDA",Tabla7[Mes],K$5))</f>
        <v/>
      </c>
      <c r="L3991" s="39" t="str">
        <f>IF($B3991="","",-SUMIFS(Tabla7[Cantidad],Tabla7[Código del producto],$B3991,Tabla7[Tipo de movimiento],"SALIDA",Tabla7[Mes],L$5))</f>
        <v/>
      </c>
      <c r="M3991" s="39" t="str">
        <f>IF($B3991="","",-SUMIFS(Tabla7[Cantidad],Tabla7[Código del producto],$B3991,Tabla7[Tipo de movimiento],"SALIDA",Tabla7[Mes],M$5))</f>
        <v/>
      </c>
      <c r="N3991" s="39" t="str">
        <f>IF($B3991="","",-SUMIFS(Tabla7[Cantidad],Tabla7[Código del producto],$B3991,Tabla7[Tipo de movimiento],"SALIDA",Tabla7[Mes],N$5))</f>
        <v/>
      </c>
      <c r="O3991" s="39" t="str">
        <f>IF($B3991="","",-SUMIFS(Tabla7[Cantidad],Tabla7[Código del producto],$B3991,Tabla7[Tipo de movimiento],"SALIDA",Tabla7[Mes],O$5))</f>
        <v/>
      </c>
      <c r="P3991" s="39" t="str">
        <f>IF($B3991="","",-SUMIFS(Tabla7[Cantidad],Tabla7[Código del producto],$B3991,Tabla7[Tipo de movimiento],"SALIDA",Tabla7[Mes],P$5))</f>
        <v/>
      </c>
      <c r="Q3991" s="39" t="str">
        <f t="shared" si="186"/>
        <v/>
      </c>
      <c r="R3991" s="51" t="str">
        <f>IF($B3991="","",IFERROR(VLOOKUP($B3991,'ABC rotación'!$C:$G,5,0),"C"))</f>
        <v/>
      </c>
      <c r="S3991" s="41" t="str">
        <f t="shared" si="187"/>
        <v/>
      </c>
      <c r="T3991" s="40" t="str">
        <f t="shared" si="188"/>
        <v/>
      </c>
      <c r="U3991" s="23" t="str">
        <f>IF($B3991="","",VLOOKUP($T3991,Tablas!$X$14:$Y$17,2,1))</f>
        <v/>
      </c>
    </row>
    <row r="3992" spans="2:21" x14ac:dyDescent="0.2">
      <c r="B3992" s="1" t="str">
        <f>IF(Tablas!B3990="","",Tablas!B3990)</f>
        <v/>
      </c>
      <c r="C3992" s="1" t="str">
        <f>IF(Tablas!C3990="","",Tablas!C3990)</f>
        <v/>
      </c>
      <c r="D3992" s="1" t="str">
        <f>IF(Tablas!D3990="","",Tablas!D3990)</f>
        <v/>
      </c>
      <c r="E3992" s="1" t="str">
        <f>IF(Tablas!E3990="","",Tablas!E3990)</f>
        <v/>
      </c>
      <c r="F3992" s="1" t="str">
        <f>IF(Tablas!F3990="","",Tablas!F3990)</f>
        <v/>
      </c>
      <c r="G3992" s="1" t="str">
        <f>IF(Tablas!I3990="","",Tablas!I3990)</f>
        <v/>
      </c>
      <c r="H3992" s="1" t="s">
        <v>911</v>
      </c>
      <c r="I3992" s="39" t="str">
        <f>IF($B3992="","",-SUMIFS(Tabla7[Cantidad],Tabla7[Código del producto],$B3992,Tabla7[Tipo de movimiento],"SALIDA",Tabla7[Mes],I$5))</f>
        <v/>
      </c>
      <c r="J3992" s="39" t="str">
        <f>IF($B3992="","",-SUMIFS(Tabla7[Cantidad],Tabla7[Código del producto],$B3992,Tabla7[Tipo de movimiento],"SALIDA",Tabla7[Mes],J$5))</f>
        <v/>
      </c>
      <c r="K3992" s="39" t="str">
        <f>IF($B3992="","",-SUMIFS(Tabla7[Cantidad],Tabla7[Código del producto],$B3992,Tabla7[Tipo de movimiento],"SALIDA",Tabla7[Mes],K$5))</f>
        <v/>
      </c>
      <c r="L3992" s="39" t="str">
        <f>IF($B3992="","",-SUMIFS(Tabla7[Cantidad],Tabla7[Código del producto],$B3992,Tabla7[Tipo de movimiento],"SALIDA",Tabla7[Mes],L$5))</f>
        <v/>
      </c>
      <c r="M3992" s="39" t="str">
        <f>IF($B3992="","",-SUMIFS(Tabla7[Cantidad],Tabla7[Código del producto],$B3992,Tabla7[Tipo de movimiento],"SALIDA",Tabla7[Mes],M$5))</f>
        <v/>
      </c>
      <c r="N3992" s="39" t="str">
        <f>IF($B3992="","",-SUMIFS(Tabla7[Cantidad],Tabla7[Código del producto],$B3992,Tabla7[Tipo de movimiento],"SALIDA",Tabla7[Mes],N$5))</f>
        <v/>
      </c>
      <c r="O3992" s="39" t="str">
        <f>IF($B3992="","",-SUMIFS(Tabla7[Cantidad],Tabla7[Código del producto],$B3992,Tabla7[Tipo de movimiento],"SALIDA",Tabla7[Mes],O$5))</f>
        <v/>
      </c>
      <c r="P3992" s="39" t="str">
        <f>IF($B3992="","",-SUMIFS(Tabla7[Cantidad],Tabla7[Código del producto],$B3992,Tabla7[Tipo de movimiento],"SALIDA",Tabla7[Mes],P$5))</f>
        <v/>
      </c>
      <c r="Q3992" s="39" t="str">
        <f t="shared" si="186"/>
        <v/>
      </c>
      <c r="R3992" s="51" t="str">
        <f>IF($B3992="","",IFERROR(VLOOKUP($B3992,'ABC rotación'!$C:$G,5,0),"C"))</f>
        <v/>
      </c>
      <c r="S3992" s="41" t="str">
        <f t="shared" si="187"/>
        <v/>
      </c>
      <c r="T3992" s="40" t="str">
        <f t="shared" si="188"/>
        <v/>
      </c>
      <c r="U3992" s="23" t="str">
        <f>IF($B3992="","",VLOOKUP($T3992,Tablas!$X$14:$Y$17,2,1))</f>
        <v/>
      </c>
    </row>
    <row r="3993" spans="2:21" x14ac:dyDescent="0.2">
      <c r="B3993" s="1" t="str">
        <f>IF(Tablas!B3991="","",Tablas!B3991)</f>
        <v/>
      </c>
      <c r="C3993" s="1" t="str">
        <f>IF(Tablas!C3991="","",Tablas!C3991)</f>
        <v/>
      </c>
      <c r="D3993" s="1" t="str">
        <f>IF(Tablas!D3991="","",Tablas!D3991)</f>
        <v/>
      </c>
      <c r="E3993" s="1" t="str">
        <f>IF(Tablas!E3991="","",Tablas!E3991)</f>
        <v/>
      </c>
      <c r="F3993" s="1" t="str">
        <f>IF(Tablas!F3991="","",Tablas!F3991)</f>
        <v/>
      </c>
      <c r="G3993" s="1" t="str">
        <f>IF(Tablas!I3991="","",Tablas!I3991)</f>
        <v/>
      </c>
      <c r="H3993" s="1" t="s">
        <v>911</v>
      </c>
      <c r="I3993" s="39" t="str">
        <f>IF($B3993="","",-SUMIFS(Tabla7[Cantidad],Tabla7[Código del producto],$B3993,Tabla7[Tipo de movimiento],"SALIDA",Tabla7[Mes],I$5))</f>
        <v/>
      </c>
      <c r="J3993" s="39" t="str">
        <f>IF($B3993="","",-SUMIFS(Tabla7[Cantidad],Tabla7[Código del producto],$B3993,Tabla7[Tipo de movimiento],"SALIDA",Tabla7[Mes],J$5))</f>
        <v/>
      </c>
      <c r="K3993" s="39" t="str">
        <f>IF($B3993="","",-SUMIFS(Tabla7[Cantidad],Tabla7[Código del producto],$B3993,Tabla7[Tipo de movimiento],"SALIDA",Tabla7[Mes],K$5))</f>
        <v/>
      </c>
      <c r="L3993" s="39" t="str">
        <f>IF($B3993="","",-SUMIFS(Tabla7[Cantidad],Tabla7[Código del producto],$B3993,Tabla7[Tipo de movimiento],"SALIDA",Tabla7[Mes],L$5))</f>
        <v/>
      </c>
      <c r="M3993" s="39" t="str">
        <f>IF($B3993="","",-SUMIFS(Tabla7[Cantidad],Tabla7[Código del producto],$B3993,Tabla7[Tipo de movimiento],"SALIDA",Tabla7[Mes],M$5))</f>
        <v/>
      </c>
      <c r="N3993" s="39" t="str">
        <f>IF($B3993="","",-SUMIFS(Tabla7[Cantidad],Tabla7[Código del producto],$B3993,Tabla7[Tipo de movimiento],"SALIDA",Tabla7[Mes],N$5))</f>
        <v/>
      </c>
      <c r="O3993" s="39" t="str">
        <f>IF($B3993="","",-SUMIFS(Tabla7[Cantidad],Tabla7[Código del producto],$B3993,Tabla7[Tipo de movimiento],"SALIDA",Tabla7[Mes],O$5))</f>
        <v/>
      </c>
      <c r="P3993" s="39" t="str">
        <f>IF($B3993="","",-SUMIFS(Tabla7[Cantidad],Tabla7[Código del producto],$B3993,Tabla7[Tipo de movimiento],"SALIDA",Tabla7[Mes],P$5))</f>
        <v/>
      </c>
      <c r="Q3993" s="39" t="str">
        <f t="shared" si="186"/>
        <v/>
      </c>
      <c r="R3993" s="51" t="str">
        <f>IF($B3993="","",IFERROR(VLOOKUP($B3993,'ABC rotación'!$C:$G,5,0),"C"))</f>
        <v/>
      </c>
      <c r="S3993" s="41" t="str">
        <f t="shared" si="187"/>
        <v/>
      </c>
      <c r="T3993" s="40" t="str">
        <f t="shared" si="188"/>
        <v/>
      </c>
      <c r="U3993" s="23" t="str">
        <f>IF($B3993="","",VLOOKUP($T3993,Tablas!$X$14:$Y$17,2,1))</f>
        <v/>
      </c>
    </row>
    <row r="3994" spans="2:21" x14ac:dyDescent="0.2">
      <c r="B3994" s="1" t="str">
        <f>IF(Tablas!B3992="","",Tablas!B3992)</f>
        <v/>
      </c>
      <c r="C3994" s="1" t="str">
        <f>IF(Tablas!C3992="","",Tablas!C3992)</f>
        <v/>
      </c>
      <c r="D3994" s="1" t="str">
        <f>IF(Tablas!D3992="","",Tablas!D3992)</f>
        <v/>
      </c>
      <c r="E3994" s="1" t="str">
        <f>IF(Tablas!E3992="","",Tablas!E3992)</f>
        <v/>
      </c>
      <c r="F3994" s="1" t="str">
        <f>IF(Tablas!F3992="","",Tablas!F3992)</f>
        <v/>
      </c>
      <c r="G3994" s="1" t="str">
        <f>IF(Tablas!I3992="","",Tablas!I3992)</f>
        <v/>
      </c>
      <c r="H3994" s="1" t="s">
        <v>911</v>
      </c>
      <c r="I3994" s="39" t="str">
        <f>IF($B3994="","",-SUMIFS(Tabla7[Cantidad],Tabla7[Código del producto],$B3994,Tabla7[Tipo de movimiento],"SALIDA",Tabla7[Mes],I$5))</f>
        <v/>
      </c>
      <c r="J3994" s="39" t="str">
        <f>IF($B3994="","",-SUMIFS(Tabla7[Cantidad],Tabla7[Código del producto],$B3994,Tabla7[Tipo de movimiento],"SALIDA",Tabla7[Mes],J$5))</f>
        <v/>
      </c>
      <c r="K3994" s="39" t="str">
        <f>IF($B3994="","",-SUMIFS(Tabla7[Cantidad],Tabla7[Código del producto],$B3994,Tabla7[Tipo de movimiento],"SALIDA",Tabla7[Mes],K$5))</f>
        <v/>
      </c>
      <c r="L3994" s="39" t="str">
        <f>IF($B3994="","",-SUMIFS(Tabla7[Cantidad],Tabla7[Código del producto],$B3994,Tabla7[Tipo de movimiento],"SALIDA",Tabla7[Mes],L$5))</f>
        <v/>
      </c>
      <c r="M3994" s="39" t="str">
        <f>IF($B3994="","",-SUMIFS(Tabla7[Cantidad],Tabla7[Código del producto],$B3994,Tabla7[Tipo de movimiento],"SALIDA",Tabla7[Mes],M$5))</f>
        <v/>
      </c>
      <c r="N3994" s="39" t="str">
        <f>IF($B3994="","",-SUMIFS(Tabla7[Cantidad],Tabla7[Código del producto],$B3994,Tabla7[Tipo de movimiento],"SALIDA",Tabla7[Mes],N$5))</f>
        <v/>
      </c>
      <c r="O3994" s="39" t="str">
        <f>IF($B3994="","",-SUMIFS(Tabla7[Cantidad],Tabla7[Código del producto],$B3994,Tabla7[Tipo de movimiento],"SALIDA",Tabla7[Mes],O$5))</f>
        <v/>
      </c>
      <c r="P3994" s="39" t="str">
        <f>IF($B3994="","",-SUMIFS(Tabla7[Cantidad],Tabla7[Código del producto],$B3994,Tabla7[Tipo de movimiento],"SALIDA",Tabla7[Mes],P$5))</f>
        <v/>
      </c>
      <c r="Q3994" s="39" t="str">
        <f t="shared" si="186"/>
        <v/>
      </c>
      <c r="R3994" s="51" t="str">
        <f>IF($B3994="","",IFERROR(VLOOKUP($B3994,'ABC rotación'!$C:$G,5,0),"C"))</f>
        <v/>
      </c>
      <c r="S3994" s="41" t="str">
        <f t="shared" si="187"/>
        <v/>
      </c>
      <c r="T3994" s="40" t="str">
        <f t="shared" si="188"/>
        <v/>
      </c>
      <c r="U3994" s="23" t="str">
        <f>IF($B3994="","",VLOOKUP($T3994,Tablas!$X$14:$Y$17,2,1))</f>
        <v/>
      </c>
    </row>
    <row r="3995" spans="2:21" x14ac:dyDescent="0.2">
      <c r="B3995" s="1" t="str">
        <f>IF(Tablas!B3993="","",Tablas!B3993)</f>
        <v/>
      </c>
      <c r="C3995" s="1" t="str">
        <f>IF(Tablas!C3993="","",Tablas!C3993)</f>
        <v/>
      </c>
      <c r="D3995" s="1" t="str">
        <f>IF(Tablas!D3993="","",Tablas!D3993)</f>
        <v/>
      </c>
      <c r="E3995" s="1" t="str">
        <f>IF(Tablas!E3993="","",Tablas!E3993)</f>
        <v/>
      </c>
      <c r="F3995" s="1" t="str">
        <f>IF(Tablas!F3993="","",Tablas!F3993)</f>
        <v/>
      </c>
      <c r="G3995" s="1" t="str">
        <f>IF(Tablas!I3993="","",Tablas!I3993)</f>
        <v/>
      </c>
      <c r="H3995" s="1" t="s">
        <v>911</v>
      </c>
      <c r="I3995" s="39" t="str">
        <f>IF($B3995="","",-SUMIFS(Tabla7[Cantidad],Tabla7[Código del producto],$B3995,Tabla7[Tipo de movimiento],"SALIDA",Tabla7[Mes],I$5))</f>
        <v/>
      </c>
      <c r="J3995" s="39" t="str">
        <f>IF($B3995="","",-SUMIFS(Tabla7[Cantidad],Tabla7[Código del producto],$B3995,Tabla7[Tipo de movimiento],"SALIDA",Tabla7[Mes],J$5))</f>
        <v/>
      </c>
      <c r="K3995" s="39" t="str">
        <f>IF($B3995="","",-SUMIFS(Tabla7[Cantidad],Tabla7[Código del producto],$B3995,Tabla7[Tipo de movimiento],"SALIDA",Tabla7[Mes],K$5))</f>
        <v/>
      </c>
      <c r="L3995" s="39" t="str">
        <f>IF($B3995="","",-SUMIFS(Tabla7[Cantidad],Tabla7[Código del producto],$B3995,Tabla7[Tipo de movimiento],"SALIDA",Tabla7[Mes],L$5))</f>
        <v/>
      </c>
      <c r="M3995" s="39" t="str">
        <f>IF($B3995="","",-SUMIFS(Tabla7[Cantidad],Tabla7[Código del producto],$B3995,Tabla7[Tipo de movimiento],"SALIDA",Tabla7[Mes],M$5))</f>
        <v/>
      </c>
      <c r="N3995" s="39" t="str">
        <f>IF($B3995="","",-SUMIFS(Tabla7[Cantidad],Tabla7[Código del producto],$B3995,Tabla7[Tipo de movimiento],"SALIDA",Tabla7[Mes],N$5))</f>
        <v/>
      </c>
      <c r="O3995" s="39" t="str">
        <f>IF($B3995="","",-SUMIFS(Tabla7[Cantidad],Tabla7[Código del producto],$B3995,Tabla7[Tipo de movimiento],"SALIDA",Tabla7[Mes],O$5))</f>
        <v/>
      </c>
      <c r="P3995" s="39" t="str">
        <f>IF($B3995="","",-SUMIFS(Tabla7[Cantidad],Tabla7[Código del producto],$B3995,Tabla7[Tipo de movimiento],"SALIDA",Tabla7[Mes],P$5))</f>
        <v/>
      </c>
      <c r="Q3995" s="39" t="str">
        <f t="shared" si="186"/>
        <v/>
      </c>
      <c r="R3995" s="51" t="str">
        <f>IF($B3995="","",IFERROR(VLOOKUP($B3995,'ABC rotación'!$C:$G,5,0),"C"))</f>
        <v/>
      </c>
      <c r="S3995" s="41" t="str">
        <f t="shared" si="187"/>
        <v/>
      </c>
      <c r="T3995" s="40" t="str">
        <f t="shared" si="188"/>
        <v/>
      </c>
      <c r="U3995" s="23" t="str">
        <f>IF($B3995="","",VLOOKUP($T3995,Tablas!$X$14:$Y$17,2,1))</f>
        <v/>
      </c>
    </row>
    <row r="3996" spans="2:21" x14ac:dyDescent="0.2">
      <c r="B3996" s="1" t="str">
        <f>IF(Tablas!B3994="","",Tablas!B3994)</f>
        <v/>
      </c>
      <c r="C3996" s="1" t="str">
        <f>IF(Tablas!C3994="","",Tablas!C3994)</f>
        <v/>
      </c>
      <c r="D3996" s="1" t="str">
        <f>IF(Tablas!D3994="","",Tablas!D3994)</f>
        <v/>
      </c>
      <c r="E3996" s="1" t="str">
        <f>IF(Tablas!E3994="","",Tablas!E3994)</f>
        <v/>
      </c>
      <c r="F3996" s="1" t="str">
        <f>IF(Tablas!F3994="","",Tablas!F3994)</f>
        <v/>
      </c>
      <c r="G3996" s="1" t="str">
        <f>IF(Tablas!I3994="","",Tablas!I3994)</f>
        <v/>
      </c>
      <c r="H3996" s="1" t="s">
        <v>911</v>
      </c>
      <c r="I3996" s="39" t="str">
        <f>IF($B3996="","",-SUMIFS(Tabla7[Cantidad],Tabla7[Código del producto],$B3996,Tabla7[Tipo de movimiento],"SALIDA",Tabla7[Mes],I$5))</f>
        <v/>
      </c>
      <c r="J3996" s="39" t="str">
        <f>IF($B3996="","",-SUMIFS(Tabla7[Cantidad],Tabla7[Código del producto],$B3996,Tabla7[Tipo de movimiento],"SALIDA",Tabla7[Mes],J$5))</f>
        <v/>
      </c>
      <c r="K3996" s="39" t="str">
        <f>IF($B3996="","",-SUMIFS(Tabla7[Cantidad],Tabla7[Código del producto],$B3996,Tabla7[Tipo de movimiento],"SALIDA",Tabla7[Mes],K$5))</f>
        <v/>
      </c>
      <c r="L3996" s="39" t="str">
        <f>IF($B3996="","",-SUMIFS(Tabla7[Cantidad],Tabla7[Código del producto],$B3996,Tabla7[Tipo de movimiento],"SALIDA",Tabla7[Mes],L$5))</f>
        <v/>
      </c>
      <c r="M3996" s="39" t="str">
        <f>IF($B3996="","",-SUMIFS(Tabla7[Cantidad],Tabla7[Código del producto],$B3996,Tabla7[Tipo de movimiento],"SALIDA",Tabla7[Mes],M$5))</f>
        <v/>
      </c>
      <c r="N3996" s="39" t="str">
        <f>IF($B3996="","",-SUMIFS(Tabla7[Cantidad],Tabla7[Código del producto],$B3996,Tabla7[Tipo de movimiento],"SALIDA",Tabla7[Mes],N$5))</f>
        <v/>
      </c>
      <c r="O3996" s="39" t="str">
        <f>IF($B3996="","",-SUMIFS(Tabla7[Cantidad],Tabla7[Código del producto],$B3996,Tabla7[Tipo de movimiento],"SALIDA",Tabla7[Mes],O$5))</f>
        <v/>
      </c>
      <c r="P3996" s="39" t="str">
        <f>IF($B3996="","",-SUMIFS(Tabla7[Cantidad],Tabla7[Código del producto],$B3996,Tabla7[Tipo de movimiento],"SALIDA",Tabla7[Mes],P$5))</f>
        <v/>
      </c>
      <c r="Q3996" s="39" t="str">
        <f t="shared" si="186"/>
        <v/>
      </c>
      <c r="R3996" s="51" t="str">
        <f>IF($B3996="","",IFERROR(VLOOKUP($B3996,'ABC rotación'!$C:$G,5,0),"C"))</f>
        <v/>
      </c>
      <c r="S3996" s="41" t="str">
        <f t="shared" si="187"/>
        <v/>
      </c>
      <c r="T3996" s="40" t="str">
        <f t="shared" si="188"/>
        <v/>
      </c>
      <c r="U3996" s="23" t="str">
        <f>IF($B3996="","",VLOOKUP($T3996,Tablas!$X$14:$Y$17,2,1))</f>
        <v/>
      </c>
    </row>
    <row r="3997" spans="2:21" x14ac:dyDescent="0.2">
      <c r="B3997" s="1" t="str">
        <f>IF(Tablas!B3995="","",Tablas!B3995)</f>
        <v/>
      </c>
      <c r="C3997" s="1" t="str">
        <f>IF(Tablas!C3995="","",Tablas!C3995)</f>
        <v/>
      </c>
      <c r="D3997" s="1" t="str">
        <f>IF(Tablas!D3995="","",Tablas!D3995)</f>
        <v/>
      </c>
      <c r="E3997" s="1" t="str">
        <f>IF(Tablas!E3995="","",Tablas!E3995)</f>
        <v/>
      </c>
      <c r="F3997" s="1" t="str">
        <f>IF(Tablas!F3995="","",Tablas!F3995)</f>
        <v/>
      </c>
      <c r="G3997" s="1" t="str">
        <f>IF(Tablas!I3995="","",Tablas!I3995)</f>
        <v/>
      </c>
      <c r="H3997" s="1" t="s">
        <v>911</v>
      </c>
      <c r="I3997" s="39" t="str">
        <f>IF($B3997="","",-SUMIFS(Tabla7[Cantidad],Tabla7[Código del producto],$B3997,Tabla7[Tipo de movimiento],"SALIDA",Tabla7[Mes],I$5))</f>
        <v/>
      </c>
      <c r="J3997" s="39" t="str">
        <f>IF($B3997="","",-SUMIFS(Tabla7[Cantidad],Tabla7[Código del producto],$B3997,Tabla7[Tipo de movimiento],"SALIDA",Tabla7[Mes],J$5))</f>
        <v/>
      </c>
      <c r="K3997" s="39" t="str">
        <f>IF($B3997="","",-SUMIFS(Tabla7[Cantidad],Tabla7[Código del producto],$B3997,Tabla7[Tipo de movimiento],"SALIDA",Tabla7[Mes],K$5))</f>
        <v/>
      </c>
      <c r="L3997" s="39" t="str">
        <f>IF($B3997="","",-SUMIFS(Tabla7[Cantidad],Tabla7[Código del producto],$B3997,Tabla7[Tipo de movimiento],"SALIDA",Tabla7[Mes],L$5))</f>
        <v/>
      </c>
      <c r="M3997" s="39" t="str">
        <f>IF($B3997="","",-SUMIFS(Tabla7[Cantidad],Tabla7[Código del producto],$B3997,Tabla7[Tipo de movimiento],"SALIDA",Tabla7[Mes],M$5))</f>
        <v/>
      </c>
      <c r="N3997" s="39" t="str">
        <f>IF($B3997="","",-SUMIFS(Tabla7[Cantidad],Tabla7[Código del producto],$B3997,Tabla7[Tipo de movimiento],"SALIDA",Tabla7[Mes],N$5))</f>
        <v/>
      </c>
      <c r="O3997" s="39" t="str">
        <f>IF($B3997="","",-SUMIFS(Tabla7[Cantidad],Tabla7[Código del producto],$B3997,Tabla7[Tipo de movimiento],"SALIDA",Tabla7[Mes],O$5))</f>
        <v/>
      </c>
      <c r="P3997" s="39" t="str">
        <f>IF($B3997="","",-SUMIFS(Tabla7[Cantidad],Tabla7[Código del producto],$B3997,Tabla7[Tipo de movimiento],"SALIDA",Tabla7[Mes],P$5))</f>
        <v/>
      </c>
      <c r="Q3997" s="39" t="str">
        <f t="shared" si="186"/>
        <v/>
      </c>
      <c r="R3997" s="51" t="str">
        <f>IF($B3997="","",IFERROR(VLOOKUP($B3997,'ABC rotación'!$C:$G,5,0),"C"))</f>
        <v/>
      </c>
      <c r="S3997" s="41" t="str">
        <f t="shared" si="187"/>
        <v/>
      </c>
      <c r="T3997" s="40" t="str">
        <f t="shared" si="188"/>
        <v/>
      </c>
      <c r="U3997" s="23" t="str">
        <f>IF($B3997="","",VLOOKUP($T3997,Tablas!$X$14:$Y$17,2,1))</f>
        <v/>
      </c>
    </row>
    <row r="3998" spans="2:21" x14ac:dyDescent="0.2">
      <c r="B3998" s="1" t="str">
        <f>IF(Tablas!B3996="","",Tablas!B3996)</f>
        <v/>
      </c>
      <c r="C3998" s="1" t="str">
        <f>IF(Tablas!C3996="","",Tablas!C3996)</f>
        <v/>
      </c>
      <c r="D3998" s="1" t="str">
        <f>IF(Tablas!D3996="","",Tablas!D3996)</f>
        <v/>
      </c>
      <c r="E3998" s="1" t="str">
        <f>IF(Tablas!E3996="","",Tablas!E3996)</f>
        <v/>
      </c>
      <c r="F3998" s="1" t="str">
        <f>IF(Tablas!F3996="","",Tablas!F3996)</f>
        <v/>
      </c>
      <c r="G3998" s="1" t="str">
        <f>IF(Tablas!I3996="","",Tablas!I3996)</f>
        <v/>
      </c>
      <c r="H3998" s="1" t="s">
        <v>911</v>
      </c>
      <c r="I3998" s="39" t="str">
        <f>IF($B3998="","",-SUMIFS(Tabla7[Cantidad],Tabla7[Código del producto],$B3998,Tabla7[Tipo de movimiento],"SALIDA",Tabla7[Mes],I$5))</f>
        <v/>
      </c>
      <c r="J3998" s="39" t="str">
        <f>IF($B3998="","",-SUMIFS(Tabla7[Cantidad],Tabla7[Código del producto],$B3998,Tabla7[Tipo de movimiento],"SALIDA",Tabla7[Mes],J$5))</f>
        <v/>
      </c>
      <c r="K3998" s="39" t="str">
        <f>IF($B3998="","",-SUMIFS(Tabla7[Cantidad],Tabla7[Código del producto],$B3998,Tabla7[Tipo de movimiento],"SALIDA",Tabla7[Mes],K$5))</f>
        <v/>
      </c>
      <c r="L3998" s="39" t="str">
        <f>IF($B3998="","",-SUMIFS(Tabla7[Cantidad],Tabla7[Código del producto],$B3998,Tabla7[Tipo de movimiento],"SALIDA",Tabla7[Mes],L$5))</f>
        <v/>
      </c>
      <c r="M3998" s="39" t="str">
        <f>IF($B3998="","",-SUMIFS(Tabla7[Cantidad],Tabla7[Código del producto],$B3998,Tabla7[Tipo de movimiento],"SALIDA",Tabla7[Mes],M$5))</f>
        <v/>
      </c>
      <c r="N3998" s="39" t="str">
        <f>IF($B3998="","",-SUMIFS(Tabla7[Cantidad],Tabla7[Código del producto],$B3998,Tabla7[Tipo de movimiento],"SALIDA",Tabla7[Mes],N$5))</f>
        <v/>
      </c>
      <c r="O3998" s="39" t="str">
        <f>IF($B3998="","",-SUMIFS(Tabla7[Cantidad],Tabla7[Código del producto],$B3998,Tabla7[Tipo de movimiento],"SALIDA",Tabla7[Mes],O$5))</f>
        <v/>
      </c>
      <c r="P3998" s="39" t="str">
        <f>IF($B3998="","",-SUMIFS(Tabla7[Cantidad],Tabla7[Código del producto],$B3998,Tabla7[Tipo de movimiento],"SALIDA",Tabla7[Mes],P$5))</f>
        <v/>
      </c>
      <c r="Q3998" s="39" t="str">
        <f t="shared" si="186"/>
        <v/>
      </c>
      <c r="R3998" s="51" t="str">
        <f>IF($B3998="","",IFERROR(VLOOKUP($B3998,'ABC rotación'!$C:$G,5,0),"C"))</f>
        <v/>
      </c>
      <c r="S3998" s="41" t="str">
        <f t="shared" si="187"/>
        <v/>
      </c>
      <c r="T3998" s="40" t="str">
        <f t="shared" si="188"/>
        <v/>
      </c>
      <c r="U3998" s="23" t="str">
        <f>IF($B3998="","",VLOOKUP($T3998,Tablas!$X$14:$Y$17,2,1))</f>
        <v/>
      </c>
    </row>
    <row r="3999" spans="2:21" x14ac:dyDescent="0.2">
      <c r="B3999" s="1" t="str">
        <f>IF(Tablas!B3997="","",Tablas!B3997)</f>
        <v/>
      </c>
      <c r="C3999" s="1" t="str">
        <f>IF(Tablas!C3997="","",Tablas!C3997)</f>
        <v/>
      </c>
      <c r="D3999" s="1" t="str">
        <f>IF(Tablas!D3997="","",Tablas!D3997)</f>
        <v/>
      </c>
      <c r="E3999" s="1" t="str">
        <f>IF(Tablas!E3997="","",Tablas!E3997)</f>
        <v/>
      </c>
      <c r="F3999" s="1" t="str">
        <f>IF(Tablas!F3997="","",Tablas!F3997)</f>
        <v/>
      </c>
      <c r="G3999" s="1" t="str">
        <f>IF(Tablas!I3997="","",Tablas!I3997)</f>
        <v/>
      </c>
      <c r="H3999" s="1" t="s">
        <v>911</v>
      </c>
      <c r="I3999" s="39" t="str">
        <f>IF($B3999="","",-SUMIFS(Tabla7[Cantidad],Tabla7[Código del producto],$B3999,Tabla7[Tipo de movimiento],"SALIDA",Tabla7[Mes],I$5))</f>
        <v/>
      </c>
      <c r="J3999" s="39" t="str">
        <f>IF($B3999="","",-SUMIFS(Tabla7[Cantidad],Tabla7[Código del producto],$B3999,Tabla7[Tipo de movimiento],"SALIDA",Tabla7[Mes],J$5))</f>
        <v/>
      </c>
      <c r="K3999" s="39" t="str">
        <f>IF($B3999="","",-SUMIFS(Tabla7[Cantidad],Tabla7[Código del producto],$B3999,Tabla7[Tipo de movimiento],"SALIDA",Tabla7[Mes],K$5))</f>
        <v/>
      </c>
      <c r="L3999" s="39" t="str">
        <f>IF($B3999="","",-SUMIFS(Tabla7[Cantidad],Tabla7[Código del producto],$B3999,Tabla7[Tipo de movimiento],"SALIDA",Tabla7[Mes],L$5))</f>
        <v/>
      </c>
      <c r="M3999" s="39" t="str">
        <f>IF($B3999="","",-SUMIFS(Tabla7[Cantidad],Tabla7[Código del producto],$B3999,Tabla7[Tipo de movimiento],"SALIDA",Tabla7[Mes],M$5))</f>
        <v/>
      </c>
      <c r="N3999" s="39" t="str">
        <f>IF($B3999="","",-SUMIFS(Tabla7[Cantidad],Tabla7[Código del producto],$B3999,Tabla7[Tipo de movimiento],"SALIDA",Tabla7[Mes],N$5))</f>
        <v/>
      </c>
      <c r="O3999" s="39" t="str">
        <f>IF($B3999="","",-SUMIFS(Tabla7[Cantidad],Tabla7[Código del producto],$B3999,Tabla7[Tipo de movimiento],"SALIDA",Tabla7[Mes],O$5))</f>
        <v/>
      </c>
      <c r="P3999" s="39" t="str">
        <f>IF($B3999="","",-SUMIFS(Tabla7[Cantidad],Tabla7[Código del producto],$B3999,Tabla7[Tipo de movimiento],"SALIDA",Tabla7[Mes],P$5))</f>
        <v/>
      </c>
      <c r="Q3999" s="39" t="str">
        <f t="shared" si="186"/>
        <v/>
      </c>
      <c r="R3999" s="51" t="str">
        <f>IF($B3999="","",IFERROR(VLOOKUP($B3999,'ABC rotación'!$C:$G,5,0),"C"))</f>
        <v/>
      </c>
      <c r="S3999" s="41" t="str">
        <f t="shared" si="187"/>
        <v/>
      </c>
      <c r="T3999" s="40" t="str">
        <f t="shared" si="188"/>
        <v/>
      </c>
      <c r="U3999" s="23" t="str">
        <f>IF($B3999="","",VLOOKUP($T3999,Tablas!$X$14:$Y$17,2,1))</f>
        <v/>
      </c>
    </row>
    <row r="4000" spans="2:21" x14ac:dyDescent="0.2">
      <c r="B4000" s="1" t="str">
        <f>IF(Tablas!B3998="","",Tablas!B3998)</f>
        <v/>
      </c>
      <c r="C4000" s="1" t="str">
        <f>IF(Tablas!C3998="","",Tablas!C3998)</f>
        <v/>
      </c>
      <c r="D4000" s="1" t="str">
        <f>IF(Tablas!D3998="","",Tablas!D3998)</f>
        <v/>
      </c>
      <c r="E4000" s="1" t="str">
        <f>IF(Tablas!E3998="","",Tablas!E3998)</f>
        <v/>
      </c>
      <c r="F4000" s="1" t="str">
        <f>IF(Tablas!F3998="","",Tablas!F3998)</f>
        <v/>
      </c>
      <c r="G4000" s="1" t="str">
        <f>IF(Tablas!I3998="","",Tablas!I3998)</f>
        <v/>
      </c>
      <c r="H4000" s="1" t="s">
        <v>911</v>
      </c>
      <c r="I4000" s="39" t="str">
        <f>IF($B4000="","",-SUMIFS(Tabla7[Cantidad],Tabla7[Código del producto],$B4000,Tabla7[Tipo de movimiento],"SALIDA",Tabla7[Mes],I$5))</f>
        <v/>
      </c>
      <c r="J4000" s="39" t="str">
        <f>IF($B4000="","",-SUMIFS(Tabla7[Cantidad],Tabla7[Código del producto],$B4000,Tabla7[Tipo de movimiento],"SALIDA",Tabla7[Mes],J$5))</f>
        <v/>
      </c>
      <c r="K4000" s="39" t="str">
        <f>IF($B4000="","",-SUMIFS(Tabla7[Cantidad],Tabla7[Código del producto],$B4000,Tabla7[Tipo de movimiento],"SALIDA",Tabla7[Mes],K$5))</f>
        <v/>
      </c>
      <c r="L4000" s="39" t="str">
        <f>IF($B4000="","",-SUMIFS(Tabla7[Cantidad],Tabla7[Código del producto],$B4000,Tabla7[Tipo de movimiento],"SALIDA",Tabla7[Mes],L$5))</f>
        <v/>
      </c>
      <c r="M4000" s="39" t="str">
        <f>IF($B4000="","",-SUMIFS(Tabla7[Cantidad],Tabla7[Código del producto],$B4000,Tabla7[Tipo de movimiento],"SALIDA",Tabla7[Mes],M$5))</f>
        <v/>
      </c>
      <c r="N4000" s="39" t="str">
        <f>IF($B4000="","",-SUMIFS(Tabla7[Cantidad],Tabla7[Código del producto],$B4000,Tabla7[Tipo de movimiento],"SALIDA",Tabla7[Mes],N$5))</f>
        <v/>
      </c>
      <c r="O4000" s="39" t="str">
        <f>IF($B4000="","",-SUMIFS(Tabla7[Cantidad],Tabla7[Código del producto],$B4000,Tabla7[Tipo de movimiento],"SALIDA",Tabla7[Mes],O$5))</f>
        <v/>
      </c>
      <c r="P4000" s="39" t="str">
        <f>IF($B4000="","",-SUMIFS(Tabla7[Cantidad],Tabla7[Código del producto],$B4000,Tabla7[Tipo de movimiento],"SALIDA",Tabla7[Mes],P$5))</f>
        <v/>
      </c>
      <c r="Q4000" s="39" t="str">
        <f t="shared" si="186"/>
        <v/>
      </c>
      <c r="R4000" s="51" t="str">
        <f>IF($B4000="","",IFERROR(VLOOKUP($B4000,'ABC rotación'!$C:$G,5,0),"C"))</f>
        <v/>
      </c>
      <c r="S4000" s="41" t="str">
        <f t="shared" si="187"/>
        <v/>
      </c>
      <c r="T4000" s="40" t="str">
        <f t="shared" si="188"/>
        <v/>
      </c>
      <c r="U4000" s="23" t="str">
        <f>IF($B4000="","",VLOOKUP($T4000,Tablas!$X$14:$Y$17,2,1))</f>
        <v/>
      </c>
    </row>
    <row r="4001" spans="2:21" x14ac:dyDescent="0.2">
      <c r="B4001" s="1" t="str">
        <f>IF(Tablas!B3999="","",Tablas!B3999)</f>
        <v/>
      </c>
      <c r="C4001" s="1" t="str">
        <f>IF(Tablas!C3999="","",Tablas!C3999)</f>
        <v/>
      </c>
      <c r="D4001" s="1" t="str">
        <f>IF(Tablas!D3999="","",Tablas!D3999)</f>
        <v/>
      </c>
      <c r="E4001" s="1" t="str">
        <f>IF(Tablas!E3999="","",Tablas!E3999)</f>
        <v/>
      </c>
      <c r="F4001" s="1" t="str">
        <f>IF(Tablas!F3999="","",Tablas!F3999)</f>
        <v/>
      </c>
      <c r="G4001" s="1" t="str">
        <f>IF(Tablas!I3999="","",Tablas!I3999)</f>
        <v/>
      </c>
      <c r="H4001" s="1" t="s">
        <v>911</v>
      </c>
      <c r="I4001" s="39" t="str">
        <f>IF($B4001="","",-SUMIFS(Tabla7[Cantidad],Tabla7[Código del producto],$B4001,Tabla7[Tipo de movimiento],"SALIDA",Tabla7[Mes],I$5))</f>
        <v/>
      </c>
      <c r="J4001" s="39" t="str">
        <f>IF($B4001="","",-SUMIFS(Tabla7[Cantidad],Tabla7[Código del producto],$B4001,Tabla7[Tipo de movimiento],"SALIDA",Tabla7[Mes],J$5))</f>
        <v/>
      </c>
      <c r="K4001" s="39" t="str">
        <f>IF($B4001="","",-SUMIFS(Tabla7[Cantidad],Tabla7[Código del producto],$B4001,Tabla7[Tipo de movimiento],"SALIDA",Tabla7[Mes],K$5))</f>
        <v/>
      </c>
      <c r="L4001" s="39" t="str">
        <f>IF($B4001="","",-SUMIFS(Tabla7[Cantidad],Tabla7[Código del producto],$B4001,Tabla7[Tipo de movimiento],"SALIDA",Tabla7[Mes],L$5))</f>
        <v/>
      </c>
      <c r="M4001" s="39" t="str">
        <f>IF($B4001="","",-SUMIFS(Tabla7[Cantidad],Tabla7[Código del producto],$B4001,Tabla7[Tipo de movimiento],"SALIDA",Tabla7[Mes],M$5))</f>
        <v/>
      </c>
      <c r="N4001" s="39" t="str">
        <f>IF($B4001="","",-SUMIFS(Tabla7[Cantidad],Tabla7[Código del producto],$B4001,Tabla7[Tipo de movimiento],"SALIDA",Tabla7[Mes],N$5))</f>
        <v/>
      </c>
      <c r="O4001" s="39" t="str">
        <f>IF($B4001="","",-SUMIFS(Tabla7[Cantidad],Tabla7[Código del producto],$B4001,Tabla7[Tipo de movimiento],"SALIDA",Tabla7[Mes],O$5))</f>
        <v/>
      </c>
      <c r="P4001" s="39" t="str">
        <f>IF($B4001="","",-SUMIFS(Tabla7[Cantidad],Tabla7[Código del producto],$B4001,Tabla7[Tipo de movimiento],"SALIDA",Tabla7[Mes],P$5))</f>
        <v/>
      </c>
      <c r="Q4001" s="39" t="str">
        <f t="shared" si="186"/>
        <v/>
      </c>
      <c r="R4001" s="51" t="str">
        <f>IF($B4001="","",IFERROR(VLOOKUP($B4001,'ABC rotación'!$C:$G,5,0),"C"))</f>
        <v/>
      </c>
      <c r="S4001" s="41" t="str">
        <f t="shared" si="187"/>
        <v/>
      </c>
      <c r="T4001" s="40" t="str">
        <f t="shared" si="188"/>
        <v/>
      </c>
      <c r="U4001" s="23" t="str">
        <f>IF($B4001="","",VLOOKUP($T4001,Tablas!$X$14:$Y$17,2,1))</f>
        <v/>
      </c>
    </row>
    <row r="4002" spans="2:21" x14ac:dyDescent="0.2">
      <c r="B4002" s="1" t="str">
        <f>IF(Tablas!B4000="","",Tablas!B4000)</f>
        <v/>
      </c>
      <c r="C4002" s="1" t="str">
        <f>IF(Tablas!C4000="","",Tablas!C4000)</f>
        <v/>
      </c>
      <c r="D4002" s="1" t="str">
        <f>IF(Tablas!D4000="","",Tablas!D4000)</f>
        <v/>
      </c>
      <c r="E4002" s="1" t="str">
        <f>IF(Tablas!E4000="","",Tablas!E4000)</f>
        <v/>
      </c>
      <c r="F4002" s="1" t="str">
        <f>IF(Tablas!F4000="","",Tablas!F4000)</f>
        <v/>
      </c>
      <c r="G4002" s="1" t="str">
        <f>IF(Tablas!I4000="","",Tablas!I4000)</f>
        <v/>
      </c>
      <c r="H4002" s="1" t="s">
        <v>911</v>
      </c>
      <c r="I4002" s="39" t="str">
        <f>IF($B4002="","",-SUMIFS(Tabla7[Cantidad],Tabla7[Código del producto],$B4002,Tabla7[Tipo de movimiento],"SALIDA",Tabla7[Mes],I$5))</f>
        <v/>
      </c>
      <c r="J4002" s="39" t="str">
        <f>IF($B4002="","",-SUMIFS(Tabla7[Cantidad],Tabla7[Código del producto],$B4002,Tabla7[Tipo de movimiento],"SALIDA",Tabla7[Mes],J$5))</f>
        <v/>
      </c>
      <c r="K4002" s="39" t="str">
        <f>IF($B4002="","",-SUMIFS(Tabla7[Cantidad],Tabla7[Código del producto],$B4002,Tabla7[Tipo de movimiento],"SALIDA",Tabla7[Mes],K$5))</f>
        <v/>
      </c>
      <c r="L4002" s="39" t="str">
        <f>IF($B4002="","",-SUMIFS(Tabla7[Cantidad],Tabla7[Código del producto],$B4002,Tabla7[Tipo de movimiento],"SALIDA",Tabla7[Mes],L$5))</f>
        <v/>
      </c>
      <c r="M4002" s="39" t="str">
        <f>IF($B4002="","",-SUMIFS(Tabla7[Cantidad],Tabla7[Código del producto],$B4002,Tabla7[Tipo de movimiento],"SALIDA",Tabla7[Mes],M$5))</f>
        <v/>
      </c>
      <c r="N4002" s="39" t="str">
        <f>IF($B4002="","",-SUMIFS(Tabla7[Cantidad],Tabla7[Código del producto],$B4002,Tabla7[Tipo de movimiento],"SALIDA",Tabla7[Mes],N$5))</f>
        <v/>
      </c>
      <c r="O4002" s="39" t="str">
        <f>IF($B4002="","",-SUMIFS(Tabla7[Cantidad],Tabla7[Código del producto],$B4002,Tabla7[Tipo de movimiento],"SALIDA",Tabla7[Mes],O$5))</f>
        <v/>
      </c>
      <c r="P4002" s="39" t="str">
        <f>IF($B4002="","",-SUMIFS(Tabla7[Cantidad],Tabla7[Código del producto],$B4002,Tabla7[Tipo de movimiento],"SALIDA",Tabla7[Mes],P$5))</f>
        <v/>
      </c>
      <c r="Q4002" s="39" t="str">
        <f t="shared" si="186"/>
        <v/>
      </c>
      <c r="R4002" s="51" t="str">
        <f>IF($B4002="","",IFERROR(VLOOKUP($B4002,'ABC rotación'!$C:$G,5,0),"C"))</f>
        <v/>
      </c>
      <c r="S4002" s="41" t="str">
        <f t="shared" si="187"/>
        <v/>
      </c>
      <c r="T4002" s="40" t="str">
        <f t="shared" si="188"/>
        <v/>
      </c>
      <c r="U4002" s="23" t="str">
        <f>IF($B4002="","",VLOOKUP($T4002,Tablas!$X$14:$Y$17,2,1))</f>
        <v/>
      </c>
    </row>
    <row r="4003" spans="2:21" x14ac:dyDescent="0.2">
      <c r="B4003" s="1" t="str">
        <f>IF(Tablas!B4001="","",Tablas!B4001)</f>
        <v/>
      </c>
      <c r="C4003" s="1" t="str">
        <f>IF(Tablas!C4001="","",Tablas!C4001)</f>
        <v/>
      </c>
      <c r="D4003" s="1" t="str">
        <f>IF(Tablas!D4001="","",Tablas!D4001)</f>
        <v/>
      </c>
      <c r="E4003" s="1" t="str">
        <f>IF(Tablas!E4001="","",Tablas!E4001)</f>
        <v/>
      </c>
      <c r="F4003" s="1" t="str">
        <f>IF(Tablas!F4001="","",Tablas!F4001)</f>
        <v/>
      </c>
      <c r="G4003" s="1" t="str">
        <f>IF(Tablas!I4001="","",Tablas!I4001)</f>
        <v/>
      </c>
      <c r="H4003" s="1" t="s">
        <v>911</v>
      </c>
      <c r="I4003" s="39" t="str">
        <f>IF($B4003="","",-SUMIFS(Tabla7[Cantidad],Tabla7[Código del producto],$B4003,Tabla7[Tipo de movimiento],"SALIDA",Tabla7[Mes],I$5))</f>
        <v/>
      </c>
      <c r="J4003" s="39" t="str">
        <f>IF($B4003="","",-SUMIFS(Tabla7[Cantidad],Tabla7[Código del producto],$B4003,Tabla7[Tipo de movimiento],"SALIDA",Tabla7[Mes],J$5))</f>
        <v/>
      </c>
      <c r="K4003" s="39" t="str">
        <f>IF($B4003="","",-SUMIFS(Tabla7[Cantidad],Tabla7[Código del producto],$B4003,Tabla7[Tipo de movimiento],"SALIDA",Tabla7[Mes],K$5))</f>
        <v/>
      </c>
      <c r="L4003" s="39" t="str">
        <f>IF($B4003="","",-SUMIFS(Tabla7[Cantidad],Tabla7[Código del producto],$B4003,Tabla7[Tipo de movimiento],"SALIDA",Tabla7[Mes],L$5))</f>
        <v/>
      </c>
      <c r="M4003" s="39" t="str">
        <f>IF($B4003="","",-SUMIFS(Tabla7[Cantidad],Tabla7[Código del producto],$B4003,Tabla7[Tipo de movimiento],"SALIDA",Tabla7[Mes],M$5))</f>
        <v/>
      </c>
      <c r="N4003" s="39" t="str">
        <f>IF($B4003="","",-SUMIFS(Tabla7[Cantidad],Tabla7[Código del producto],$B4003,Tabla7[Tipo de movimiento],"SALIDA",Tabla7[Mes],N$5))</f>
        <v/>
      </c>
      <c r="O4003" s="39" t="str">
        <f>IF($B4003="","",-SUMIFS(Tabla7[Cantidad],Tabla7[Código del producto],$B4003,Tabla7[Tipo de movimiento],"SALIDA",Tabla7[Mes],O$5))</f>
        <v/>
      </c>
      <c r="P4003" s="39" t="str">
        <f>IF($B4003="","",-SUMIFS(Tabla7[Cantidad],Tabla7[Código del producto],$B4003,Tabla7[Tipo de movimiento],"SALIDA",Tabla7[Mes],P$5))</f>
        <v/>
      </c>
      <c r="Q4003" s="39" t="str">
        <f t="shared" si="186"/>
        <v/>
      </c>
      <c r="R4003" s="51" t="str">
        <f>IF($B4003="","",IFERROR(VLOOKUP($B4003,'ABC rotación'!$C:$G,5,0),"C"))</f>
        <v/>
      </c>
      <c r="S4003" s="41" t="str">
        <f t="shared" si="187"/>
        <v/>
      </c>
      <c r="T4003" s="40" t="str">
        <f t="shared" si="188"/>
        <v/>
      </c>
      <c r="U4003" s="23" t="str">
        <f>IF($B4003="","",VLOOKUP($T4003,Tablas!$X$14:$Y$17,2,1))</f>
        <v/>
      </c>
    </row>
    <row r="4004" spans="2:21" x14ac:dyDescent="0.2">
      <c r="B4004" s="1" t="str">
        <f>IF(Tablas!B4002="","",Tablas!B4002)</f>
        <v/>
      </c>
      <c r="C4004" s="1" t="str">
        <f>IF(Tablas!C4002="","",Tablas!C4002)</f>
        <v/>
      </c>
      <c r="D4004" s="1" t="str">
        <f>IF(Tablas!D4002="","",Tablas!D4002)</f>
        <v/>
      </c>
      <c r="E4004" s="1" t="str">
        <f>IF(Tablas!E4002="","",Tablas!E4002)</f>
        <v/>
      </c>
      <c r="F4004" s="1" t="str">
        <f>IF(Tablas!F4002="","",Tablas!F4002)</f>
        <v/>
      </c>
      <c r="G4004" s="1" t="str">
        <f>IF(Tablas!I4002="","",Tablas!I4002)</f>
        <v/>
      </c>
      <c r="H4004" s="1" t="s">
        <v>911</v>
      </c>
      <c r="I4004" s="39" t="str">
        <f>IF($B4004="","",-SUMIFS(Tabla7[Cantidad],Tabla7[Código del producto],$B4004,Tabla7[Tipo de movimiento],"SALIDA",Tabla7[Mes],I$5))</f>
        <v/>
      </c>
      <c r="J4004" s="39" t="str">
        <f>IF($B4004="","",-SUMIFS(Tabla7[Cantidad],Tabla7[Código del producto],$B4004,Tabla7[Tipo de movimiento],"SALIDA",Tabla7[Mes],J$5))</f>
        <v/>
      </c>
      <c r="K4004" s="39" t="str">
        <f>IF($B4004="","",-SUMIFS(Tabla7[Cantidad],Tabla7[Código del producto],$B4004,Tabla7[Tipo de movimiento],"SALIDA",Tabla7[Mes],K$5))</f>
        <v/>
      </c>
      <c r="L4004" s="39" t="str">
        <f>IF($B4004="","",-SUMIFS(Tabla7[Cantidad],Tabla7[Código del producto],$B4004,Tabla7[Tipo de movimiento],"SALIDA",Tabla7[Mes],L$5))</f>
        <v/>
      </c>
      <c r="M4004" s="39" t="str">
        <f>IF($B4004="","",-SUMIFS(Tabla7[Cantidad],Tabla7[Código del producto],$B4004,Tabla7[Tipo de movimiento],"SALIDA",Tabla7[Mes],M$5))</f>
        <v/>
      </c>
      <c r="N4004" s="39" t="str">
        <f>IF($B4004="","",-SUMIFS(Tabla7[Cantidad],Tabla7[Código del producto],$B4004,Tabla7[Tipo de movimiento],"SALIDA",Tabla7[Mes],N$5))</f>
        <v/>
      </c>
      <c r="O4004" s="39" t="str">
        <f>IF($B4004="","",-SUMIFS(Tabla7[Cantidad],Tabla7[Código del producto],$B4004,Tabla7[Tipo de movimiento],"SALIDA",Tabla7[Mes],O$5))</f>
        <v/>
      </c>
      <c r="P4004" s="39" t="str">
        <f>IF($B4004="","",-SUMIFS(Tabla7[Cantidad],Tabla7[Código del producto],$B4004,Tabla7[Tipo de movimiento],"SALIDA",Tabla7[Mes],P$5))</f>
        <v/>
      </c>
      <c r="Q4004" s="39" t="str">
        <f t="shared" si="186"/>
        <v/>
      </c>
      <c r="R4004" s="51" t="str">
        <f>IF($B4004="","",IFERROR(VLOOKUP($B4004,'ABC rotación'!$C:$G,5,0),"C"))</f>
        <v/>
      </c>
      <c r="S4004" s="41" t="str">
        <f t="shared" si="187"/>
        <v/>
      </c>
      <c r="T4004" s="40" t="str">
        <f t="shared" si="188"/>
        <v/>
      </c>
      <c r="U4004" s="23" t="str">
        <f>IF($B4004="","",VLOOKUP($T4004,Tablas!$X$14:$Y$17,2,1))</f>
        <v/>
      </c>
    </row>
    <row r="4005" spans="2:21" x14ac:dyDescent="0.2">
      <c r="B4005" s="1" t="str">
        <f>IF(Tablas!B4003="","",Tablas!B4003)</f>
        <v/>
      </c>
      <c r="C4005" s="1" t="str">
        <f>IF(Tablas!C4003="","",Tablas!C4003)</f>
        <v/>
      </c>
      <c r="D4005" s="1" t="str">
        <f>IF(Tablas!D4003="","",Tablas!D4003)</f>
        <v/>
      </c>
      <c r="E4005" s="1" t="str">
        <f>IF(Tablas!E4003="","",Tablas!E4003)</f>
        <v/>
      </c>
      <c r="F4005" s="1" t="str">
        <f>IF(Tablas!F4003="","",Tablas!F4003)</f>
        <v/>
      </c>
      <c r="G4005" s="1" t="str">
        <f>IF(Tablas!I4003="","",Tablas!I4003)</f>
        <v/>
      </c>
      <c r="H4005" s="1" t="s">
        <v>911</v>
      </c>
      <c r="I4005" s="39" t="str">
        <f>IF($B4005="","",-SUMIFS(Tabla7[Cantidad],Tabla7[Código del producto],$B4005,Tabla7[Tipo de movimiento],"SALIDA",Tabla7[Mes],I$5))</f>
        <v/>
      </c>
      <c r="J4005" s="39" t="str">
        <f>IF($B4005="","",-SUMIFS(Tabla7[Cantidad],Tabla7[Código del producto],$B4005,Tabla7[Tipo de movimiento],"SALIDA",Tabla7[Mes],J$5))</f>
        <v/>
      </c>
      <c r="K4005" s="39" t="str">
        <f>IF($B4005="","",-SUMIFS(Tabla7[Cantidad],Tabla7[Código del producto],$B4005,Tabla7[Tipo de movimiento],"SALIDA",Tabla7[Mes],K$5))</f>
        <v/>
      </c>
      <c r="L4005" s="39" t="str">
        <f>IF($B4005="","",-SUMIFS(Tabla7[Cantidad],Tabla7[Código del producto],$B4005,Tabla7[Tipo de movimiento],"SALIDA",Tabla7[Mes],L$5))</f>
        <v/>
      </c>
      <c r="M4005" s="39" t="str">
        <f>IF($B4005="","",-SUMIFS(Tabla7[Cantidad],Tabla7[Código del producto],$B4005,Tabla7[Tipo de movimiento],"SALIDA",Tabla7[Mes],M$5))</f>
        <v/>
      </c>
      <c r="N4005" s="39" t="str">
        <f>IF($B4005="","",-SUMIFS(Tabla7[Cantidad],Tabla7[Código del producto],$B4005,Tabla7[Tipo de movimiento],"SALIDA",Tabla7[Mes],N$5))</f>
        <v/>
      </c>
      <c r="O4005" s="39" t="str">
        <f>IF($B4005="","",-SUMIFS(Tabla7[Cantidad],Tabla7[Código del producto],$B4005,Tabla7[Tipo de movimiento],"SALIDA",Tabla7[Mes],O$5))</f>
        <v/>
      </c>
      <c r="P4005" s="39" t="str">
        <f>IF($B4005="","",-SUMIFS(Tabla7[Cantidad],Tabla7[Código del producto],$B4005,Tabla7[Tipo de movimiento],"SALIDA",Tabla7[Mes],P$5))</f>
        <v/>
      </c>
      <c r="Q4005" s="39" t="str">
        <f t="shared" si="186"/>
        <v/>
      </c>
      <c r="R4005" s="51" t="str">
        <f>IF($B4005="","",IFERROR(VLOOKUP($B4005,'ABC rotación'!$C:$G,5,0),"C"))</f>
        <v/>
      </c>
      <c r="S4005" s="41" t="str">
        <f t="shared" si="187"/>
        <v/>
      </c>
      <c r="T4005" s="40" t="str">
        <f t="shared" si="188"/>
        <v/>
      </c>
      <c r="U4005" s="23" t="str">
        <f>IF($B4005="","",VLOOKUP($T4005,Tablas!$X$14:$Y$17,2,1))</f>
        <v/>
      </c>
    </row>
    <row r="4006" spans="2:21" x14ac:dyDescent="0.2">
      <c r="B4006" s="1" t="str">
        <f>IF(Tablas!B4004="","",Tablas!B4004)</f>
        <v/>
      </c>
      <c r="C4006" s="1" t="str">
        <f>IF(Tablas!C4004="","",Tablas!C4004)</f>
        <v/>
      </c>
      <c r="D4006" s="1" t="str">
        <f>IF(Tablas!D4004="","",Tablas!D4004)</f>
        <v/>
      </c>
      <c r="E4006" s="1" t="str">
        <f>IF(Tablas!E4004="","",Tablas!E4004)</f>
        <v/>
      </c>
      <c r="F4006" s="1" t="str">
        <f>IF(Tablas!F4004="","",Tablas!F4004)</f>
        <v/>
      </c>
      <c r="G4006" s="1" t="str">
        <f>IF(Tablas!I4004="","",Tablas!I4004)</f>
        <v/>
      </c>
      <c r="H4006" s="1" t="s">
        <v>911</v>
      </c>
      <c r="I4006" s="39" t="str">
        <f>IF($B4006="","",-SUMIFS(Tabla7[Cantidad],Tabla7[Código del producto],$B4006,Tabla7[Tipo de movimiento],"SALIDA",Tabla7[Mes],I$5))</f>
        <v/>
      </c>
      <c r="J4006" s="39" t="str">
        <f>IF($B4006="","",-SUMIFS(Tabla7[Cantidad],Tabla7[Código del producto],$B4006,Tabla7[Tipo de movimiento],"SALIDA",Tabla7[Mes],J$5))</f>
        <v/>
      </c>
      <c r="K4006" s="39" t="str">
        <f>IF($B4006="","",-SUMIFS(Tabla7[Cantidad],Tabla7[Código del producto],$B4006,Tabla7[Tipo de movimiento],"SALIDA",Tabla7[Mes],K$5))</f>
        <v/>
      </c>
      <c r="L4006" s="39" t="str">
        <f>IF($B4006="","",-SUMIFS(Tabla7[Cantidad],Tabla7[Código del producto],$B4006,Tabla7[Tipo de movimiento],"SALIDA",Tabla7[Mes],L$5))</f>
        <v/>
      </c>
      <c r="M4006" s="39" t="str">
        <f>IF($B4006="","",-SUMIFS(Tabla7[Cantidad],Tabla7[Código del producto],$B4006,Tabla7[Tipo de movimiento],"SALIDA",Tabla7[Mes],M$5))</f>
        <v/>
      </c>
      <c r="N4006" s="39" t="str">
        <f>IF($B4006="","",-SUMIFS(Tabla7[Cantidad],Tabla7[Código del producto],$B4006,Tabla7[Tipo de movimiento],"SALIDA",Tabla7[Mes],N$5))</f>
        <v/>
      </c>
      <c r="O4006" s="39" t="str">
        <f>IF($B4006="","",-SUMIFS(Tabla7[Cantidad],Tabla7[Código del producto],$B4006,Tabla7[Tipo de movimiento],"SALIDA",Tabla7[Mes],O$5))</f>
        <v/>
      </c>
      <c r="P4006" s="39" t="str">
        <f>IF($B4006="","",-SUMIFS(Tabla7[Cantidad],Tabla7[Código del producto],$B4006,Tabla7[Tipo de movimiento],"SALIDA",Tabla7[Mes],P$5))</f>
        <v/>
      </c>
      <c r="Q4006" s="39" t="str">
        <f t="shared" si="186"/>
        <v/>
      </c>
      <c r="R4006" s="51" t="str">
        <f>IF($B4006="","",IFERROR(VLOOKUP($B4006,'ABC rotación'!$C:$G,5,0),"C"))</f>
        <v/>
      </c>
      <c r="S4006" s="41" t="str">
        <f t="shared" si="187"/>
        <v/>
      </c>
      <c r="T4006" s="40" t="str">
        <f t="shared" si="188"/>
        <v/>
      </c>
      <c r="U4006" s="23" t="str">
        <f>IF($B4006="","",VLOOKUP($T4006,Tablas!$X$14:$Y$17,2,1))</f>
        <v/>
      </c>
    </row>
    <row r="4007" spans="2:21" x14ac:dyDescent="0.2">
      <c r="B4007" s="1" t="str">
        <f>IF(Tablas!B4005="","",Tablas!B4005)</f>
        <v/>
      </c>
      <c r="C4007" s="1" t="str">
        <f>IF(Tablas!C4005="","",Tablas!C4005)</f>
        <v/>
      </c>
      <c r="D4007" s="1" t="str">
        <f>IF(Tablas!D4005="","",Tablas!D4005)</f>
        <v/>
      </c>
      <c r="E4007" s="1" t="str">
        <f>IF(Tablas!E4005="","",Tablas!E4005)</f>
        <v/>
      </c>
      <c r="F4007" s="1" t="str">
        <f>IF(Tablas!F4005="","",Tablas!F4005)</f>
        <v/>
      </c>
      <c r="G4007" s="1" t="str">
        <f>IF(Tablas!I4005="","",Tablas!I4005)</f>
        <v/>
      </c>
      <c r="H4007" s="1" t="s">
        <v>911</v>
      </c>
      <c r="I4007" s="39" t="str">
        <f>IF($B4007="","",-SUMIFS(Tabla7[Cantidad],Tabla7[Código del producto],$B4007,Tabla7[Tipo de movimiento],"SALIDA",Tabla7[Mes],I$5))</f>
        <v/>
      </c>
      <c r="J4007" s="39" t="str">
        <f>IF($B4007="","",-SUMIFS(Tabla7[Cantidad],Tabla7[Código del producto],$B4007,Tabla7[Tipo de movimiento],"SALIDA",Tabla7[Mes],J$5))</f>
        <v/>
      </c>
      <c r="K4007" s="39" t="str">
        <f>IF($B4007="","",-SUMIFS(Tabla7[Cantidad],Tabla7[Código del producto],$B4007,Tabla7[Tipo de movimiento],"SALIDA",Tabla7[Mes],K$5))</f>
        <v/>
      </c>
      <c r="L4007" s="39" t="str">
        <f>IF($B4007="","",-SUMIFS(Tabla7[Cantidad],Tabla7[Código del producto],$B4007,Tabla7[Tipo de movimiento],"SALIDA",Tabla7[Mes],L$5))</f>
        <v/>
      </c>
      <c r="M4007" s="39" t="str">
        <f>IF($B4007="","",-SUMIFS(Tabla7[Cantidad],Tabla7[Código del producto],$B4007,Tabla7[Tipo de movimiento],"SALIDA",Tabla7[Mes],M$5))</f>
        <v/>
      </c>
      <c r="N4007" s="39" t="str">
        <f>IF($B4007="","",-SUMIFS(Tabla7[Cantidad],Tabla7[Código del producto],$B4007,Tabla7[Tipo de movimiento],"SALIDA",Tabla7[Mes],N$5))</f>
        <v/>
      </c>
      <c r="O4007" s="39" t="str">
        <f>IF($B4007="","",-SUMIFS(Tabla7[Cantidad],Tabla7[Código del producto],$B4007,Tabla7[Tipo de movimiento],"SALIDA",Tabla7[Mes],O$5))</f>
        <v/>
      </c>
      <c r="P4007" s="39" t="str">
        <f>IF($B4007="","",-SUMIFS(Tabla7[Cantidad],Tabla7[Código del producto],$B4007,Tabla7[Tipo de movimiento],"SALIDA",Tabla7[Mes],P$5))</f>
        <v/>
      </c>
      <c r="Q4007" s="39" t="str">
        <f t="shared" si="186"/>
        <v/>
      </c>
      <c r="R4007" s="51" t="str">
        <f>IF($B4007="","",IFERROR(VLOOKUP($B4007,'ABC rotación'!$C:$G,5,0),"C"))</f>
        <v/>
      </c>
      <c r="S4007" s="41" t="str">
        <f t="shared" si="187"/>
        <v/>
      </c>
      <c r="T4007" s="40" t="str">
        <f t="shared" si="188"/>
        <v/>
      </c>
      <c r="U4007" s="23" t="str">
        <f>IF($B4007="","",VLOOKUP($T4007,Tablas!$X$14:$Y$17,2,1))</f>
        <v/>
      </c>
    </row>
    <row r="4008" spans="2:21" x14ac:dyDescent="0.2">
      <c r="B4008" s="1" t="str">
        <f>IF(Tablas!B4006="","",Tablas!B4006)</f>
        <v/>
      </c>
      <c r="C4008" s="1" t="str">
        <f>IF(Tablas!C4006="","",Tablas!C4006)</f>
        <v/>
      </c>
      <c r="D4008" s="1" t="str">
        <f>IF(Tablas!D4006="","",Tablas!D4006)</f>
        <v/>
      </c>
      <c r="E4008" s="1" t="str">
        <f>IF(Tablas!E4006="","",Tablas!E4006)</f>
        <v/>
      </c>
      <c r="F4008" s="1" t="str">
        <f>IF(Tablas!F4006="","",Tablas!F4006)</f>
        <v/>
      </c>
      <c r="G4008" s="1" t="str">
        <f>IF(Tablas!I4006="","",Tablas!I4006)</f>
        <v/>
      </c>
      <c r="H4008" s="1" t="s">
        <v>911</v>
      </c>
      <c r="I4008" s="39" t="str">
        <f>IF($B4008="","",-SUMIFS(Tabla7[Cantidad],Tabla7[Código del producto],$B4008,Tabla7[Tipo de movimiento],"SALIDA",Tabla7[Mes],I$5))</f>
        <v/>
      </c>
      <c r="J4008" s="39" t="str">
        <f>IF($B4008="","",-SUMIFS(Tabla7[Cantidad],Tabla7[Código del producto],$B4008,Tabla7[Tipo de movimiento],"SALIDA",Tabla7[Mes],J$5))</f>
        <v/>
      </c>
      <c r="K4008" s="39" t="str">
        <f>IF($B4008="","",-SUMIFS(Tabla7[Cantidad],Tabla7[Código del producto],$B4008,Tabla7[Tipo de movimiento],"SALIDA",Tabla7[Mes],K$5))</f>
        <v/>
      </c>
      <c r="L4008" s="39" t="str">
        <f>IF($B4008="","",-SUMIFS(Tabla7[Cantidad],Tabla7[Código del producto],$B4008,Tabla7[Tipo de movimiento],"SALIDA",Tabla7[Mes],L$5))</f>
        <v/>
      </c>
      <c r="M4008" s="39" t="str">
        <f>IF($B4008="","",-SUMIFS(Tabla7[Cantidad],Tabla7[Código del producto],$B4008,Tabla7[Tipo de movimiento],"SALIDA",Tabla7[Mes],M$5))</f>
        <v/>
      </c>
      <c r="N4008" s="39" t="str">
        <f>IF($B4008="","",-SUMIFS(Tabla7[Cantidad],Tabla7[Código del producto],$B4008,Tabla7[Tipo de movimiento],"SALIDA",Tabla7[Mes],N$5))</f>
        <v/>
      </c>
      <c r="O4008" s="39" t="str">
        <f>IF($B4008="","",-SUMIFS(Tabla7[Cantidad],Tabla7[Código del producto],$B4008,Tabla7[Tipo de movimiento],"SALIDA",Tabla7[Mes],O$5))</f>
        <v/>
      </c>
      <c r="P4008" s="39" t="str">
        <f>IF($B4008="","",-SUMIFS(Tabla7[Cantidad],Tabla7[Código del producto],$B4008,Tabla7[Tipo de movimiento],"SALIDA",Tabla7[Mes],P$5))</f>
        <v/>
      </c>
      <c r="Q4008" s="39" t="str">
        <f t="shared" si="186"/>
        <v/>
      </c>
      <c r="R4008" s="51" t="str">
        <f>IF($B4008="","",IFERROR(VLOOKUP($B4008,'ABC rotación'!$C:$G,5,0),"C"))</f>
        <v/>
      </c>
      <c r="S4008" s="41" t="str">
        <f t="shared" si="187"/>
        <v/>
      </c>
      <c r="T4008" s="40" t="str">
        <f t="shared" si="188"/>
        <v/>
      </c>
      <c r="U4008" s="23" t="str">
        <f>IF($B4008="","",VLOOKUP($T4008,Tablas!$X$14:$Y$17,2,1))</f>
        <v/>
      </c>
    </row>
    <row r="4009" spans="2:21" x14ac:dyDescent="0.2">
      <c r="B4009" s="1" t="str">
        <f>IF(Tablas!B4007="","",Tablas!B4007)</f>
        <v/>
      </c>
      <c r="C4009" s="1" t="str">
        <f>IF(Tablas!C4007="","",Tablas!C4007)</f>
        <v/>
      </c>
      <c r="D4009" s="1" t="str">
        <f>IF(Tablas!D4007="","",Tablas!D4007)</f>
        <v/>
      </c>
      <c r="E4009" s="1" t="str">
        <f>IF(Tablas!E4007="","",Tablas!E4007)</f>
        <v/>
      </c>
      <c r="F4009" s="1" t="str">
        <f>IF(Tablas!F4007="","",Tablas!F4007)</f>
        <v/>
      </c>
      <c r="G4009" s="1" t="str">
        <f>IF(Tablas!I4007="","",Tablas!I4007)</f>
        <v/>
      </c>
      <c r="H4009" s="1" t="s">
        <v>911</v>
      </c>
      <c r="I4009" s="39" t="str">
        <f>IF($B4009="","",-SUMIFS(Tabla7[Cantidad],Tabla7[Código del producto],$B4009,Tabla7[Tipo de movimiento],"SALIDA",Tabla7[Mes],I$5))</f>
        <v/>
      </c>
      <c r="J4009" s="39" t="str">
        <f>IF($B4009="","",-SUMIFS(Tabla7[Cantidad],Tabla7[Código del producto],$B4009,Tabla7[Tipo de movimiento],"SALIDA",Tabla7[Mes],J$5))</f>
        <v/>
      </c>
      <c r="K4009" s="39" t="str">
        <f>IF($B4009="","",-SUMIFS(Tabla7[Cantidad],Tabla7[Código del producto],$B4009,Tabla7[Tipo de movimiento],"SALIDA",Tabla7[Mes],K$5))</f>
        <v/>
      </c>
      <c r="L4009" s="39" t="str">
        <f>IF($B4009="","",-SUMIFS(Tabla7[Cantidad],Tabla7[Código del producto],$B4009,Tabla7[Tipo de movimiento],"SALIDA",Tabla7[Mes],L$5))</f>
        <v/>
      </c>
      <c r="M4009" s="39" t="str">
        <f>IF($B4009="","",-SUMIFS(Tabla7[Cantidad],Tabla7[Código del producto],$B4009,Tabla7[Tipo de movimiento],"SALIDA",Tabla7[Mes],M$5))</f>
        <v/>
      </c>
      <c r="N4009" s="39" t="str">
        <f>IF($B4009="","",-SUMIFS(Tabla7[Cantidad],Tabla7[Código del producto],$B4009,Tabla7[Tipo de movimiento],"SALIDA",Tabla7[Mes],N$5))</f>
        <v/>
      </c>
      <c r="O4009" s="39" t="str">
        <f>IF($B4009="","",-SUMIFS(Tabla7[Cantidad],Tabla7[Código del producto],$B4009,Tabla7[Tipo de movimiento],"SALIDA",Tabla7[Mes],O$5))</f>
        <v/>
      </c>
      <c r="P4009" s="39" t="str">
        <f>IF($B4009="","",-SUMIFS(Tabla7[Cantidad],Tabla7[Código del producto],$B4009,Tabla7[Tipo de movimiento],"SALIDA",Tabla7[Mes],P$5))</f>
        <v/>
      </c>
      <c r="Q4009" s="39" t="str">
        <f t="shared" si="186"/>
        <v/>
      </c>
      <c r="R4009" s="51" t="str">
        <f>IF($B4009="","",IFERROR(VLOOKUP($B4009,'ABC rotación'!$C:$G,5,0),"C"))</f>
        <v/>
      </c>
      <c r="S4009" s="41" t="str">
        <f t="shared" si="187"/>
        <v/>
      </c>
      <c r="T4009" s="40" t="str">
        <f t="shared" si="188"/>
        <v/>
      </c>
      <c r="U4009" s="23" t="str">
        <f>IF($B4009="","",VLOOKUP($T4009,Tablas!$X$14:$Y$17,2,1))</f>
        <v/>
      </c>
    </row>
    <row r="4010" spans="2:21" x14ac:dyDescent="0.2">
      <c r="B4010" s="1" t="str">
        <f>IF(Tablas!B4008="","",Tablas!B4008)</f>
        <v/>
      </c>
      <c r="C4010" s="1" t="str">
        <f>IF(Tablas!C4008="","",Tablas!C4008)</f>
        <v/>
      </c>
      <c r="D4010" s="1" t="str">
        <f>IF(Tablas!D4008="","",Tablas!D4008)</f>
        <v/>
      </c>
      <c r="E4010" s="1" t="str">
        <f>IF(Tablas!E4008="","",Tablas!E4008)</f>
        <v/>
      </c>
      <c r="F4010" s="1" t="str">
        <f>IF(Tablas!F4008="","",Tablas!F4008)</f>
        <v/>
      </c>
      <c r="G4010" s="1" t="str">
        <f>IF(Tablas!I4008="","",Tablas!I4008)</f>
        <v/>
      </c>
      <c r="H4010" s="1" t="s">
        <v>911</v>
      </c>
      <c r="I4010" s="39" t="str">
        <f>IF($B4010="","",-SUMIFS(Tabla7[Cantidad],Tabla7[Código del producto],$B4010,Tabla7[Tipo de movimiento],"SALIDA",Tabla7[Mes],I$5))</f>
        <v/>
      </c>
      <c r="J4010" s="39" t="str">
        <f>IF($B4010="","",-SUMIFS(Tabla7[Cantidad],Tabla7[Código del producto],$B4010,Tabla7[Tipo de movimiento],"SALIDA",Tabla7[Mes],J$5))</f>
        <v/>
      </c>
      <c r="K4010" s="39" t="str">
        <f>IF($B4010="","",-SUMIFS(Tabla7[Cantidad],Tabla7[Código del producto],$B4010,Tabla7[Tipo de movimiento],"SALIDA",Tabla7[Mes],K$5))</f>
        <v/>
      </c>
      <c r="L4010" s="39" t="str">
        <f>IF($B4010="","",-SUMIFS(Tabla7[Cantidad],Tabla7[Código del producto],$B4010,Tabla7[Tipo de movimiento],"SALIDA",Tabla7[Mes],L$5))</f>
        <v/>
      </c>
      <c r="M4010" s="39" t="str">
        <f>IF($B4010="","",-SUMIFS(Tabla7[Cantidad],Tabla7[Código del producto],$B4010,Tabla7[Tipo de movimiento],"SALIDA",Tabla7[Mes],M$5))</f>
        <v/>
      </c>
      <c r="N4010" s="39" t="str">
        <f>IF($B4010="","",-SUMIFS(Tabla7[Cantidad],Tabla7[Código del producto],$B4010,Tabla7[Tipo de movimiento],"SALIDA",Tabla7[Mes],N$5))</f>
        <v/>
      </c>
      <c r="O4010" s="39" t="str">
        <f>IF($B4010="","",-SUMIFS(Tabla7[Cantidad],Tabla7[Código del producto],$B4010,Tabla7[Tipo de movimiento],"SALIDA",Tabla7[Mes],O$5))</f>
        <v/>
      </c>
      <c r="P4010" s="39" t="str">
        <f>IF($B4010="","",-SUMIFS(Tabla7[Cantidad],Tabla7[Código del producto],$B4010,Tabla7[Tipo de movimiento],"SALIDA",Tabla7[Mes],P$5))</f>
        <v/>
      </c>
      <c r="Q4010" s="39" t="str">
        <f t="shared" si="186"/>
        <v/>
      </c>
      <c r="R4010" s="51" t="str">
        <f>IF($B4010="","",IFERROR(VLOOKUP($B4010,'ABC rotación'!$C:$G,5,0),"C"))</f>
        <v/>
      </c>
      <c r="S4010" s="41" t="str">
        <f t="shared" si="187"/>
        <v/>
      </c>
      <c r="T4010" s="40" t="str">
        <f t="shared" si="188"/>
        <v/>
      </c>
      <c r="U4010" s="23" t="str">
        <f>IF($B4010="","",VLOOKUP($T4010,Tablas!$X$14:$Y$17,2,1))</f>
        <v/>
      </c>
    </row>
    <row r="4011" spans="2:21" x14ac:dyDescent="0.2">
      <c r="B4011" s="1" t="str">
        <f>IF(Tablas!B4009="","",Tablas!B4009)</f>
        <v/>
      </c>
      <c r="C4011" s="1" t="str">
        <f>IF(Tablas!C4009="","",Tablas!C4009)</f>
        <v/>
      </c>
      <c r="D4011" s="1" t="str">
        <f>IF(Tablas!D4009="","",Tablas!D4009)</f>
        <v/>
      </c>
      <c r="E4011" s="1" t="str">
        <f>IF(Tablas!E4009="","",Tablas!E4009)</f>
        <v/>
      </c>
      <c r="F4011" s="1" t="str">
        <f>IF(Tablas!F4009="","",Tablas!F4009)</f>
        <v/>
      </c>
      <c r="G4011" s="1" t="str">
        <f>IF(Tablas!I4009="","",Tablas!I4009)</f>
        <v/>
      </c>
      <c r="H4011" s="1" t="s">
        <v>911</v>
      </c>
      <c r="I4011" s="39" t="str">
        <f>IF($B4011="","",-SUMIFS(Tabla7[Cantidad],Tabla7[Código del producto],$B4011,Tabla7[Tipo de movimiento],"SALIDA",Tabla7[Mes],I$5))</f>
        <v/>
      </c>
      <c r="J4011" s="39" t="str">
        <f>IF($B4011="","",-SUMIFS(Tabla7[Cantidad],Tabla7[Código del producto],$B4011,Tabla7[Tipo de movimiento],"SALIDA",Tabla7[Mes],J$5))</f>
        <v/>
      </c>
      <c r="K4011" s="39" t="str">
        <f>IF($B4011="","",-SUMIFS(Tabla7[Cantidad],Tabla7[Código del producto],$B4011,Tabla7[Tipo de movimiento],"SALIDA",Tabla7[Mes],K$5))</f>
        <v/>
      </c>
      <c r="L4011" s="39" t="str">
        <f>IF($B4011="","",-SUMIFS(Tabla7[Cantidad],Tabla7[Código del producto],$B4011,Tabla7[Tipo de movimiento],"SALIDA",Tabla7[Mes],L$5))</f>
        <v/>
      </c>
      <c r="M4011" s="39" t="str">
        <f>IF($B4011="","",-SUMIFS(Tabla7[Cantidad],Tabla7[Código del producto],$B4011,Tabla7[Tipo de movimiento],"SALIDA",Tabla7[Mes],M$5))</f>
        <v/>
      </c>
      <c r="N4011" s="39" t="str">
        <f>IF($B4011="","",-SUMIFS(Tabla7[Cantidad],Tabla7[Código del producto],$B4011,Tabla7[Tipo de movimiento],"SALIDA",Tabla7[Mes],N$5))</f>
        <v/>
      </c>
      <c r="O4011" s="39" t="str">
        <f>IF($B4011="","",-SUMIFS(Tabla7[Cantidad],Tabla7[Código del producto],$B4011,Tabla7[Tipo de movimiento],"SALIDA",Tabla7[Mes],O$5))</f>
        <v/>
      </c>
      <c r="P4011" s="39" t="str">
        <f>IF($B4011="","",-SUMIFS(Tabla7[Cantidad],Tabla7[Código del producto],$B4011,Tabla7[Tipo de movimiento],"SALIDA",Tabla7[Mes],P$5))</f>
        <v/>
      </c>
      <c r="Q4011" s="39" t="str">
        <f t="shared" si="186"/>
        <v/>
      </c>
      <c r="R4011" s="51" t="str">
        <f>IF($B4011="","",IFERROR(VLOOKUP($B4011,'ABC rotación'!$C:$G,5,0),"C"))</f>
        <v/>
      </c>
      <c r="S4011" s="41" t="str">
        <f t="shared" si="187"/>
        <v/>
      </c>
      <c r="T4011" s="40" t="str">
        <f t="shared" si="188"/>
        <v/>
      </c>
      <c r="U4011" s="23" t="str">
        <f>IF($B4011="","",VLOOKUP($T4011,Tablas!$X$14:$Y$17,2,1))</f>
        <v/>
      </c>
    </row>
    <row r="4012" spans="2:21" x14ac:dyDescent="0.2">
      <c r="B4012" s="1" t="str">
        <f>IF(Tablas!B4010="","",Tablas!B4010)</f>
        <v/>
      </c>
      <c r="C4012" s="1" t="str">
        <f>IF(Tablas!C4010="","",Tablas!C4010)</f>
        <v/>
      </c>
      <c r="D4012" s="1" t="str">
        <f>IF(Tablas!D4010="","",Tablas!D4010)</f>
        <v/>
      </c>
      <c r="E4012" s="1" t="str">
        <f>IF(Tablas!E4010="","",Tablas!E4010)</f>
        <v/>
      </c>
      <c r="F4012" s="1" t="str">
        <f>IF(Tablas!F4010="","",Tablas!F4010)</f>
        <v/>
      </c>
      <c r="G4012" s="1" t="str">
        <f>IF(Tablas!I4010="","",Tablas!I4010)</f>
        <v/>
      </c>
      <c r="H4012" s="1" t="s">
        <v>911</v>
      </c>
      <c r="I4012" s="39" t="str">
        <f>IF($B4012="","",-SUMIFS(Tabla7[Cantidad],Tabla7[Código del producto],$B4012,Tabla7[Tipo de movimiento],"SALIDA",Tabla7[Mes],I$5))</f>
        <v/>
      </c>
      <c r="J4012" s="39" t="str">
        <f>IF($B4012="","",-SUMIFS(Tabla7[Cantidad],Tabla7[Código del producto],$B4012,Tabla7[Tipo de movimiento],"SALIDA",Tabla7[Mes],J$5))</f>
        <v/>
      </c>
      <c r="K4012" s="39" t="str">
        <f>IF($B4012="","",-SUMIFS(Tabla7[Cantidad],Tabla7[Código del producto],$B4012,Tabla7[Tipo de movimiento],"SALIDA",Tabla7[Mes],K$5))</f>
        <v/>
      </c>
      <c r="L4012" s="39" t="str">
        <f>IF($B4012="","",-SUMIFS(Tabla7[Cantidad],Tabla7[Código del producto],$B4012,Tabla7[Tipo de movimiento],"SALIDA",Tabla7[Mes],L$5))</f>
        <v/>
      </c>
      <c r="M4012" s="39" t="str">
        <f>IF($B4012="","",-SUMIFS(Tabla7[Cantidad],Tabla7[Código del producto],$B4012,Tabla7[Tipo de movimiento],"SALIDA",Tabla7[Mes],M$5))</f>
        <v/>
      </c>
      <c r="N4012" s="39" t="str">
        <f>IF($B4012="","",-SUMIFS(Tabla7[Cantidad],Tabla7[Código del producto],$B4012,Tabla7[Tipo de movimiento],"SALIDA",Tabla7[Mes],N$5))</f>
        <v/>
      </c>
      <c r="O4012" s="39" t="str">
        <f>IF($B4012="","",-SUMIFS(Tabla7[Cantidad],Tabla7[Código del producto],$B4012,Tabla7[Tipo de movimiento],"SALIDA",Tabla7[Mes],O$5))</f>
        <v/>
      </c>
      <c r="P4012" s="39" t="str">
        <f>IF($B4012="","",-SUMIFS(Tabla7[Cantidad],Tabla7[Código del producto],$B4012,Tabla7[Tipo de movimiento],"SALIDA",Tabla7[Mes],P$5))</f>
        <v/>
      </c>
      <c r="Q4012" s="39" t="str">
        <f t="shared" si="186"/>
        <v/>
      </c>
      <c r="R4012" s="51" t="str">
        <f>IF($B4012="","",IFERROR(VLOOKUP($B4012,'ABC rotación'!$C:$G,5,0),"C"))</f>
        <v/>
      </c>
      <c r="S4012" s="41" t="str">
        <f t="shared" si="187"/>
        <v/>
      </c>
      <c r="T4012" s="40" t="str">
        <f t="shared" si="188"/>
        <v/>
      </c>
      <c r="U4012" s="23" t="str">
        <f>IF($B4012="","",VLOOKUP($T4012,Tablas!$X$14:$Y$17,2,1))</f>
        <v/>
      </c>
    </row>
    <row r="4013" spans="2:21" x14ac:dyDescent="0.2">
      <c r="B4013" s="1" t="str">
        <f>IF(Tablas!B4011="","",Tablas!B4011)</f>
        <v/>
      </c>
      <c r="C4013" s="1" t="str">
        <f>IF(Tablas!C4011="","",Tablas!C4011)</f>
        <v/>
      </c>
      <c r="D4013" s="1" t="str">
        <f>IF(Tablas!D4011="","",Tablas!D4011)</f>
        <v/>
      </c>
      <c r="E4013" s="1" t="str">
        <f>IF(Tablas!E4011="","",Tablas!E4011)</f>
        <v/>
      </c>
      <c r="F4013" s="1" t="str">
        <f>IF(Tablas!F4011="","",Tablas!F4011)</f>
        <v/>
      </c>
      <c r="G4013" s="1" t="str">
        <f>IF(Tablas!I4011="","",Tablas!I4011)</f>
        <v/>
      </c>
      <c r="H4013" s="1" t="s">
        <v>911</v>
      </c>
      <c r="I4013" s="39" t="str">
        <f>IF($B4013="","",-SUMIFS(Tabla7[Cantidad],Tabla7[Código del producto],$B4013,Tabla7[Tipo de movimiento],"SALIDA",Tabla7[Mes],I$5))</f>
        <v/>
      </c>
      <c r="J4013" s="39" t="str">
        <f>IF($B4013="","",-SUMIFS(Tabla7[Cantidad],Tabla7[Código del producto],$B4013,Tabla7[Tipo de movimiento],"SALIDA",Tabla7[Mes],J$5))</f>
        <v/>
      </c>
      <c r="K4013" s="39" t="str">
        <f>IF($B4013="","",-SUMIFS(Tabla7[Cantidad],Tabla7[Código del producto],$B4013,Tabla7[Tipo de movimiento],"SALIDA",Tabla7[Mes],K$5))</f>
        <v/>
      </c>
      <c r="L4013" s="39" t="str">
        <f>IF($B4013="","",-SUMIFS(Tabla7[Cantidad],Tabla7[Código del producto],$B4013,Tabla7[Tipo de movimiento],"SALIDA",Tabla7[Mes],L$5))</f>
        <v/>
      </c>
      <c r="M4013" s="39" t="str">
        <f>IF($B4013="","",-SUMIFS(Tabla7[Cantidad],Tabla7[Código del producto],$B4013,Tabla7[Tipo de movimiento],"SALIDA",Tabla7[Mes],M$5))</f>
        <v/>
      </c>
      <c r="N4013" s="39" t="str">
        <f>IF($B4013="","",-SUMIFS(Tabla7[Cantidad],Tabla7[Código del producto],$B4013,Tabla7[Tipo de movimiento],"SALIDA",Tabla7[Mes],N$5))</f>
        <v/>
      </c>
      <c r="O4013" s="39" t="str">
        <f>IF($B4013="","",-SUMIFS(Tabla7[Cantidad],Tabla7[Código del producto],$B4013,Tabla7[Tipo de movimiento],"SALIDA",Tabla7[Mes],O$5))</f>
        <v/>
      </c>
      <c r="P4013" s="39" t="str">
        <f>IF($B4013="","",-SUMIFS(Tabla7[Cantidad],Tabla7[Código del producto],$B4013,Tabla7[Tipo de movimiento],"SALIDA",Tabla7[Mes],P$5))</f>
        <v/>
      </c>
      <c r="Q4013" s="39" t="str">
        <f t="shared" si="186"/>
        <v/>
      </c>
      <c r="R4013" s="51" t="str">
        <f>IF($B4013="","",IFERROR(VLOOKUP($B4013,'ABC rotación'!$C:$G,5,0),"C"))</f>
        <v/>
      </c>
      <c r="S4013" s="41" t="str">
        <f t="shared" si="187"/>
        <v/>
      </c>
      <c r="T4013" s="40" t="str">
        <f t="shared" si="188"/>
        <v/>
      </c>
      <c r="U4013" s="23" t="str">
        <f>IF($B4013="","",VLOOKUP($T4013,Tablas!$X$14:$Y$17,2,1))</f>
        <v/>
      </c>
    </row>
    <row r="4014" spans="2:21" x14ac:dyDescent="0.2">
      <c r="B4014" s="1" t="str">
        <f>IF(Tablas!B4012="","",Tablas!B4012)</f>
        <v/>
      </c>
      <c r="C4014" s="1" t="str">
        <f>IF(Tablas!C4012="","",Tablas!C4012)</f>
        <v/>
      </c>
      <c r="D4014" s="1" t="str">
        <f>IF(Tablas!D4012="","",Tablas!D4012)</f>
        <v/>
      </c>
      <c r="E4014" s="1" t="str">
        <f>IF(Tablas!E4012="","",Tablas!E4012)</f>
        <v/>
      </c>
      <c r="F4014" s="1" t="str">
        <f>IF(Tablas!F4012="","",Tablas!F4012)</f>
        <v/>
      </c>
      <c r="G4014" s="1" t="str">
        <f>IF(Tablas!I4012="","",Tablas!I4012)</f>
        <v/>
      </c>
      <c r="H4014" s="1" t="s">
        <v>911</v>
      </c>
      <c r="I4014" s="39" t="str">
        <f>IF($B4014="","",-SUMIFS(Tabla7[Cantidad],Tabla7[Código del producto],$B4014,Tabla7[Tipo de movimiento],"SALIDA",Tabla7[Mes],I$5))</f>
        <v/>
      </c>
      <c r="J4014" s="39" t="str">
        <f>IF($B4014="","",-SUMIFS(Tabla7[Cantidad],Tabla7[Código del producto],$B4014,Tabla7[Tipo de movimiento],"SALIDA",Tabla7[Mes],J$5))</f>
        <v/>
      </c>
      <c r="K4014" s="39" t="str">
        <f>IF($B4014="","",-SUMIFS(Tabla7[Cantidad],Tabla7[Código del producto],$B4014,Tabla7[Tipo de movimiento],"SALIDA",Tabla7[Mes],K$5))</f>
        <v/>
      </c>
      <c r="L4014" s="39" t="str">
        <f>IF($B4014="","",-SUMIFS(Tabla7[Cantidad],Tabla7[Código del producto],$B4014,Tabla7[Tipo de movimiento],"SALIDA",Tabla7[Mes],L$5))</f>
        <v/>
      </c>
      <c r="M4014" s="39" t="str">
        <f>IF($B4014="","",-SUMIFS(Tabla7[Cantidad],Tabla7[Código del producto],$B4014,Tabla7[Tipo de movimiento],"SALIDA",Tabla7[Mes],M$5))</f>
        <v/>
      </c>
      <c r="N4014" s="39" t="str">
        <f>IF($B4014="","",-SUMIFS(Tabla7[Cantidad],Tabla7[Código del producto],$B4014,Tabla7[Tipo de movimiento],"SALIDA",Tabla7[Mes],N$5))</f>
        <v/>
      </c>
      <c r="O4014" s="39" t="str">
        <f>IF($B4014="","",-SUMIFS(Tabla7[Cantidad],Tabla7[Código del producto],$B4014,Tabla7[Tipo de movimiento],"SALIDA",Tabla7[Mes],O$5))</f>
        <v/>
      </c>
      <c r="P4014" s="39" t="str">
        <f>IF($B4014="","",-SUMIFS(Tabla7[Cantidad],Tabla7[Código del producto],$B4014,Tabla7[Tipo de movimiento],"SALIDA",Tabla7[Mes],P$5))</f>
        <v/>
      </c>
      <c r="Q4014" s="39" t="str">
        <f t="shared" si="186"/>
        <v/>
      </c>
      <c r="R4014" s="51" t="str">
        <f>IF($B4014="","",IFERROR(VLOOKUP($B4014,'ABC rotación'!$C:$G,5,0),"C"))</f>
        <v/>
      </c>
      <c r="S4014" s="41" t="str">
        <f t="shared" si="187"/>
        <v/>
      </c>
      <c r="T4014" s="40" t="str">
        <f t="shared" si="188"/>
        <v/>
      </c>
      <c r="U4014" s="23" t="str">
        <f>IF($B4014="","",VLOOKUP($T4014,Tablas!$X$14:$Y$17,2,1))</f>
        <v/>
      </c>
    </row>
    <row r="4015" spans="2:21" x14ac:dyDescent="0.2">
      <c r="B4015" s="1" t="str">
        <f>IF(Tablas!B4013="","",Tablas!B4013)</f>
        <v/>
      </c>
      <c r="C4015" s="1" t="str">
        <f>IF(Tablas!C4013="","",Tablas!C4013)</f>
        <v/>
      </c>
      <c r="D4015" s="1" t="str">
        <f>IF(Tablas!D4013="","",Tablas!D4013)</f>
        <v/>
      </c>
      <c r="E4015" s="1" t="str">
        <f>IF(Tablas!E4013="","",Tablas!E4013)</f>
        <v/>
      </c>
      <c r="F4015" s="1" t="str">
        <f>IF(Tablas!F4013="","",Tablas!F4013)</f>
        <v/>
      </c>
      <c r="G4015" s="1" t="str">
        <f>IF(Tablas!I4013="","",Tablas!I4013)</f>
        <v/>
      </c>
      <c r="H4015" s="1" t="s">
        <v>911</v>
      </c>
      <c r="I4015" s="39" t="str">
        <f>IF($B4015="","",-SUMIFS(Tabla7[Cantidad],Tabla7[Código del producto],$B4015,Tabla7[Tipo de movimiento],"SALIDA",Tabla7[Mes],I$5))</f>
        <v/>
      </c>
      <c r="J4015" s="39" t="str">
        <f>IF($B4015="","",-SUMIFS(Tabla7[Cantidad],Tabla7[Código del producto],$B4015,Tabla7[Tipo de movimiento],"SALIDA",Tabla7[Mes],J$5))</f>
        <v/>
      </c>
      <c r="K4015" s="39" t="str">
        <f>IF($B4015="","",-SUMIFS(Tabla7[Cantidad],Tabla7[Código del producto],$B4015,Tabla7[Tipo de movimiento],"SALIDA",Tabla7[Mes],K$5))</f>
        <v/>
      </c>
      <c r="L4015" s="39" t="str">
        <f>IF($B4015="","",-SUMIFS(Tabla7[Cantidad],Tabla7[Código del producto],$B4015,Tabla7[Tipo de movimiento],"SALIDA",Tabla7[Mes],L$5))</f>
        <v/>
      </c>
      <c r="M4015" s="39" t="str">
        <f>IF($B4015="","",-SUMIFS(Tabla7[Cantidad],Tabla7[Código del producto],$B4015,Tabla7[Tipo de movimiento],"SALIDA",Tabla7[Mes],M$5))</f>
        <v/>
      </c>
      <c r="N4015" s="39" t="str">
        <f>IF($B4015="","",-SUMIFS(Tabla7[Cantidad],Tabla7[Código del producto],$B4015,Tabla7[Tipo de movimiento],"SALIDA",Tabla7[Mes],N$5))</f>
        <v/>
      </c>
      <c r="O4015" s="39" t="str">
        <f>IF($B4015="","",-SUMIFS(Tabla7[Cantidad],Tabla7[Código del producto],$B4015,Tabla7[Tipo de movimiento],"SALIDA",Tabla7[Mes],O$5))</f>
        <v/>
      </c>
      <c r="P4015" s="39" t="str">
        <f>IF($B4015="","",-SUMIFS(Tabla7[Cantidad],Tabla7[Código del producto],$B4015,Tabla7[Tipo de movimiento],"SALIDA",Tabla7[Mes],P$5))</f>
        <v/>
      </c>
      <c r="Q4015" s="39" t="str">
        <f t="shared" si="186"/>
        <v/>
      </c>
      <c r="R4015" s="51" t="str">
        <f>IF($B4015="","",IFERROR(VLOOKUP($B4015,'ABC rotación'!$C:$G,5,0),"C"))</f>
        <v/>
      </c>
      <c r="S4015" s="41" t="str">
        <f t="shared" si="187"/>
        <v/>
      </c>
      <c r="T4015" s="40" t="str">
        <f t="shared" si="188"/>
        <v/>
      </c>
      <c r="U4015" s="23" t="str">
        <f>IF($B4015="","",VLOOKUP($T4015,Tablas!$X$14:$Y$17,2,1))</f>
        <v/>
      </c>
    </row>
    <row r="4016" spans="2:21" x14ac:dyDescent="0.2">
      <c r="B4016" s="1" t="str">
        <f>IF(Tablas!B4014="","",Tablas!B4014)</f>
        <v/>
      </c>
      <c r="C4016" s="1" t="str">
        <f>IF(Tablas!C4014="","",Tablas!C4014)</f>
        <v/>
      </c>
      <c r="D4016" s="1" t="str">
        <f>IF(Tablas!D4014="","",Tablas!D4014)</f>
        <v/>
      </c>
      <c r="E4016" s="1" t="str">
        <f>IF(Tablas!E4014="","",Tablas!E4014)</f>
        <v/>
      </c>
      <c r="F4016" s="1" t="str">
        <f>IF(Tablas!F4014="","",Tablas!F4014)</f>
        <v/>
      </c>
      <c r="G4016" s="1" t="str">
        <f>IF(Tablas!I4014="","",Tablas!I4014)</f>
        <v/>
      </c>
      <c r="H4016" s="1" t="s">
        <v>911</v>
      </c>
      <c r="I4016" s="39" t="str">
        <f>IF($B4016="","",-SUMIFS(Tabla7[Cantidad],Tabla7[Código del producto],$B4016,Tabla7[Tipo de movimiento],"SALIDA",Tabla7[Mes],I$5))</f>
        <v/>
      </c>
      <c r="J4016" s="39" t="str">
        <f>IF($B4016="","",-SUMIFS(Tabla7[Cantidad],Tabla7[Código del producto],$B4016,Tabla7[Tipo de movimiento],"SALIDA",Tabla7[Mes],J$5))</f>
        <v/>
      </c>
      <c r="K4016" s="39" t="str">
        <f>IF($B4016="","",-SUMIFS(Tabla7[Cantidad],Tabla7[Código del producto],$B4016,Tabla7[Tipo de movimiento],"SALIDA",Tabla7[Mes],K$5))</f>
        <v/>
      </c>
      <c r="L4016" s="39" t="str">
        <f>IF($B4016="","",-SUMIFS(Tabla7[Cantidad],Tabla7[Código del producto],$B4016,Tabla7[Tipo de movimiento],"SALIDA",Tabla7[Mes],L$5))</f>
        <v/>
      </c>
      <c r="M4016" s="39" t="str">
        <f>IF($B4016="","",-SUMIFS(Tabla7[Cantidad],Tabla7[Código del producto],$B4016,Tabla7[Tipo de movimiento],"SALIDA",Tabla7[Mes],M$5))</f>
        <v/>
      </c>
      <c r="N4016" s="39" t="str">
        <f>IF($B4016="","",-SUMIFS(Tabla7[Cantidad],Tabla7[Código del producto],$B4016,Tabla7[Tipo de movimiento],"SALIDA",Tabla7[Mes],N$5))</f>
        <v/>
      </c>
      <c r="O4016" s="39" t="str">
        <f>IF($B4016="","",-SUMIFS(Tabla7[Cantidad],Tabla7[Código del producto],$B4016,Tabla7[Tipo de movimiento],"SALIDA",Tabla7[Mes],O$5))</f>
        <v/>
      </c>
      <c r="P4016" s="39" t="str">
        <f>IF($B4016="","",-SUMIFS(Tabla7[Cantidad],Tabla7[Código del producto],$B4016,Tabla7[Tipo de movimiento],"SALIDA",Tabla7[Mes],P$5))</f>
        <v/>
      </c>
      <c r="Q4016" s="39" t="str">
        <f t="shared" si="186"/>
        <v/>
      </c>
      <c r="R4016" s="51" t="str">
        <f>IF($B4016="","",IFERROR(VLOOKUP($B4016,'ABC rotación'!$C:$G,5,0),"C"))</f>
        <v/>
      </c>
      <c r="S4016" s="41" t="str">
        <f t="shared" si="187"/>
        <v/>
      </c>
      <c r="T4016" s="40" t="str">
        <f t="shared" si="188"/>
        <v/>
      </c>
      <c r="U4016" s="23" t="str">
        <f>IF($B4016="","",VLOOKUP($T4016,Tablas!$X$14:$Y$17,2,1))</f>
        <v/>
      </c>
    </row>
    <row r="4017" spans="2:21" x14ac:dyDescent="0.2">
      <c r="B4017" s="1" t="str">
        <f>IF(Tablas!B4015="","",Tablas!B4015)</f>
        <v/>
      </c>
      <c r="C4017" s="1" t="str">
        <f>IF(Tablas!C4015="","",Tablas!C4015)</f>
        <v/>
      </c>
      <c r="D4017" s="1" t="str">
        <f>IF(Tablas!D4015="","",Tablas!D4015)</f>
        <v/>
      </c>
      <c r="E4017" s="1" t="str">
        <f>IF(Tablas!E4015="","",Tablas!E4015)</f>
        <v/>
      </c>
      <c r="F4017" s="1" t="str">
        <f>IF(Tablas!F4015="","",Tablas!F4015)</f>
        <v/>
      </c>
      <c r="G4017" s="1" t="str">
        <f>IF(Tablas!I4015="","",Tablas!I4015)</f>
        <v/>
      </c>
      <c r="H4017" s="1" t="s">
        <v>911</v>
      </c>
      <c r="I4017" s="39" t="str">
        <f>IF($B4017="","",-SUMIFS(Tabla7[Cantidad],Tabla7[Código del producto],$B4017,Tabla7[Tipo de movimiento],"SALIDA",Tabla7[Mes],I$5))</f>
        <v/>
      </c>
      <c r="J4017" s="39" t="str">
        <f>IF($B4017="","",-SUMIFS(Tabla7[Cantidad],Tabla7[Código del producto],$B4017,Tabla7[Tipo de movimiento],"SALIDA",Tabla7[Mes],J$5))</f>
        <v/>
      </c>
      <c r="K4017" s="39" t="str">
        <f>IF($B4017="","",-SUMIFS(Tabla7[Cantidad],Tabla7[Código del producto],$B4017,Tabla7[Tipo de movimiento],"SALIDA",Tabla7[Mes],K$5))</f>
        <v/>
      </c>
      <c r="L4017" s="39" t="str">
        <f>IF($B4017="","",-SUMIFS(Tabla7[Cantidad],Tabla7[Código del producto],$B4017,Tabla7[Tipo de movimiento],"SALIDA",Tabla7[Mes],L$5))</f>
        <v/>
      </c>
      <c r="M4017" s="39" t="str">
        <f>IF($B4017="","",-SUMIFS(Tabla7[Cantidad],Tabla7[Código del producto],$B4017,Tabla7[Tipo de movimiento],"SALIDA",Tabla7[Mes],M$5))</f>
        <v/>
      </c>
      <c r="N4017" s="39" t="str">
        <f>IF($B4017="","",-SUMIFS(Tabla7[Cantidad],Tabla7[Código del producto],$B4017,Tabla7[Tipo de movimiento],"SALIDA",Tabla7[Mes],N$5))</f>
        <v/>
      </c>
      <c r="O4017" s="39" t="str">
        <f>IF($B4017="","",-SUMIFS(Tabla7[Cantidad],Tabla7[Código del producto],$B4017,Tabla7[Tipo de movimiento],"SALIDA",Tabla7[Mes],O$5))</f>
        <v/>
      </c>
      <c r="P4017" s="39" t="str">
        <f>IF($B4017="","",-SUMIFS(Tabla7[Cantidad],Tabla7[Código del producto],$B4017,Tabla7[Tipo de movimiento],"SALIDA",Tabla7[Mes],P$5))</f>
        <v/>
      </c>
      <c r="Q4017" s="39" t="str">
        <f t="shared" si="186"/>
        <v/>
      </c>
      <c r="R4017" s="51" t="str">
        <f>IF($B4017="","",IFERROR(VLOOKUP($B4017,'ABC rotación'!$C:$G,5,0),"C"))</f>
        <v/>
      </c>
      <c r="S4017" s="41" t="str">
        <f t="shared" si="187"/>
        <v/>
      </c>
      <c r="T4017" s="40" t="str">
        <f t="shared" si="188"/>
        <v/>
      </c>
      <c r="U4017" s="23" t="str">
        <f>IF($B4017="","",VLOOKUP($T4017,Tablas!$X$14:$Y$17,2,1))</f>
        <v/>
      </c>
    </row>
    <row r="4018" spans="2:21" x14ac:dyDescent="0.2">
      <c r="B4018" s="1" t="str">
        <f>IF(Tablas!B4016="","",Tablas!B4016)</f>
        <v/>
      </c>
      <c r="C4018" s="1" t="str">
        <f>IF(Tablas!C4016="","",Tablas!C4016)</f>
        <v/>
      </c>
      <c r="D4018" s="1" t="str">
        <f>IF(Tablas!D4016="","",Tablas!D4016)</f>
        <v/>
      </c>
      <c r="E4018" s="1" t="str">
        <f>IF(Tablas!E4016="","",Tablas!E4016)</f>
        <v/>
      </c>
      <c r="F4018" s="1" t="str">
        <f>IF(Tablas!F4016="","",Tablas!F4016)</f>
        <v/>
      </c>
      <c r="G4018" s="1" t="str">
        <f>IF(Tablas!I4016="","",Tablas!I4016)</f>
        <v/>
      </c>
      <c r="H4018" s="1" t="s">
        <v>911</v>
      </c>
      <c r="I4018" s="39" t="str">
        <f>IF($B4018="","",-SUMIFS(Tabla7[Cantidad],Tabla7[Código del producto],$B4018,Tabla7[Tipo de movimiento],"SALIDA",Tabla7[Mes],I$5))</f>
        <v/>
      </c>
      <c r="J4018" s="39" t="str">
        <f>IF($B4018="","",-SUMIFS(Tabla7[Cantidad],Tabla7[Código del producto],$B4018,Tabla7[Tipo de movimiento],"SALIDA",Tabla7[Mes],J$5))</f>
        <v/>
      </c>
      <c r="K4018" s="39" t="str">
        <f>IF($B4018="","",-SUMIFS(Tabla7[Cantidad],Tabla7[Código del producto],$B4018,Tabla7[Tipo de movimiento],"SALIDA",Tabla7[Mes],K$5))</f>
        <v/>
      </c>
      <c r="L4018" s="39" t="str">
        <f>IF($B4018="","",-SUMIFS(Tabla7[Cantidad],Tabla7[Código del producto],$B4018,Tabla7[Tipo de movimiento],"SALIDA",Tabla7[Mes],L$5))</f>
        <v/>
      </c>
      <c r="M4018" s="39" t="str">
        <f>IF($B4018="","",-SUMIFS(Tabla7[Cantidad],Tabla7[Código del producto],$B4018,Tabla7[Tipo de movimiento],"SALIDA",Tabla7[Mes],M$5))</f>
        <v/>
      </c>
      <c r="N4018" s="39" t="str">
        <f>IF($B4018="","",-SUMIFS(Tabla7[Cantidad],Tabla7[Código del producto],$B4018,Tabla7[Tipo de movimiento],"SALIDA",Tabla7[Mes],N$5))</f>
        <v/>
      </c>
      <c r="O4018" s="39" t="str">
        <f>IF($B4018="","",-SUMIFS(Tabla7[Cantidad],Tabla7[Código del producto],$B4018,Tabla7[Tipo de movimiento],"SALIDA",Tabla7[Mes],O$5))</f>
        <v/>
      </c>
      <c r="P4018" s="39" t="str">
        <f>IF($B4018="","",-SUMIFS(Tabla7[Cantidad],Tabla7[Código del producto],$B4018,Tabla7[Tipo de movimiento],"SALIDA",Tabla7[Mes],P$5))</f>
        <v/>
      </c>
      <c r="Q4018" s="39" t="str">
        <f t="shared" si="186"/>
        <v/>
      </c>
      <c r="R4018" s="51" t="str">
        <f>IF($B4018="","",IFERROR(VLOOKUP($B4018,'ABC rotación'!$C:$G,5,0),"C"))</f>
        <v/>
      </c>
      <c r="S4018" s="41" t="str">
        <f t="shared" si="187"/>
        <v/>
      </c>
      <c r="T4018" s="40" t="str">
        <f t="shared" si="188"/>
        <v/>
      </c>
      <c r="U4018" s="23" t="str">
        <f>IF($B4018="","",VLOOKUP($T4018,Tablas!$X$14:$Y$17,2,1))</f>
        <v/>
      </c>
    </row>
    <row r="4019" spans="2:21" x14ac:dyDescent="0.2">
      <c r="B4019" s="1" t="str">
        <f>IF(Tablas!B4017="","",Tablas!B4017)</f>
        <v/>
      </c>
      <c r="C4019" s="1" t="str">
        <f>IF(Tablas!C4017="","",Tablas!C4017)</f>
        <v/>
      </c>
      <c r="D4019" s="1" t="str">
        <f>IF(Tablas!D4017="","",Tablas!D4017)</f>
        <v/>
      </c>
      <c r="E4019" s="1" t="str">
        <f>IF(Tablas!E4017="","",Tablas!E4017)</f>
        <v/>
      </c>
      <c r="F4019" s="1" t="str">
        <f>IF(Tablas!F4017="","",Tablas!F4017)</f>
        <v/>
      </c>
      <c r="G4019" s="1" t="str">
        <f>IF(Tablas!I4017="","",Tablas!I4017)</f>
        <v/>
      </c>
      <c r="H4019" s="1" t="s">
        <v>911</v>
      </c>
      <c r="I4019" s="39" t="str">
        <f>IF($B4019="","",-SUMIFS(Tabla7[Cantidad],Tabla7[Código del producto],$B4019,Tabla7[Tipo de movimiento],"SALIDA",Tabla7[Mes],I$5))</f>
        <v/>
      </c>
      <c r="J4019" s="39" t="str">
        <f>IF($B4019="","",-SUMIFS(Tabla7[Cantidad],Tabla7[Código del producto],$B4019,Tabla7[Tipo de movimiento],"SALIDA",Tabla7[Mes],J$5))</f>
        <v/>
      </c>
      <c r="K4019" s="39" t="str">
        <f>IF($B4019="","",-SUMIFS(Tabla7[Cantidad],Tabla7[Código del producto],$B4019,Tabla7[Tipo de movimiento],"SALIDA",Tabla7[Mes],K$5))</f>
        <v/>
      </c>
      <c r="L4019" s="39" t="str">
        <f>IF($B4019="","",-SUMIFS(Tabla7[Cantidad],Tabla7[Código del producto],$B4019,Tabla7[Tipo de movimiento],"SALIDA",Tabla7[Mes],L$5))</f>
        <v/>
      </c>
      <c r="M4019" s="39" t="str">
        <f>IF($B4019="","",-SUMIFS(Tabla7[Cantidad],Tabla7[Código del producto],$B4019,Tabla7[Tipo de movimiento],"SALIDA",Tabla7[Mes],M$5))</f>
        <v/>
      </c>
      <c r="N4019" s="39" t="str">
        <f>IF($B4019="","",-SUMIFS(Tabla7[Cantidad],Tabla7[Código del producto],$B4019,Tabla7[Tipo de movimiento],"SALIDA",Tabla7[Mes],N$5))</f>
        <v/>
      </c>
      <c r="O4019" s="39" t="str">
        <f>IF($B4019="","",-SUMIFS(Tabla7[Cantidad],Tabla7[Código del producto],$B4019,Tabla7[Tipo de movimiento],"SALIDA",Tabla7[Mes],O$5))</f>
        <v/>
      </c>
      <c r="P4019" s="39" t="str">
        <f>IF($B4019="","",-SUMIFS(Tabla7[Cantidad],Tabla7[Código del producto],$B4019,Tabla7[Tipo de movimiento],"SALIDA",Tabla7[Mes],P$5))</f>
        <v/>
      </c>
      <c r="Q4019" s="39" t="str">
        <f t="shared" si="186"/>
        <v/>
      </c>
      <c r="R4019" s="51" t="str">
        <f>IF($B4019="","",IFERROR(VLOOKUP($B4019,'ABC rotación'!$C:$G,5,0),"C"))</f>
        <v/>
      </c>
      <c r="S4019" s="41" t="str">
        <f t="shared" si="187"/>
        <v/>
      </c>
      <c r="T4019" s="40" t="str">
        <f t="shared" si="188"/>
        <v/>
      </c>
      <c r="U4019" s="23" t="str">
        <f>IF($B4019="","",VLOOKUP($T4019,Tablas!$X$14:$Y$17,2,1))</f>
        <v/>
      </c>
    </row>
    <row r="4020" spans="2:21" x14ac:dyDescent="0.2">
      <c r="B4020" s="1" t="str">
        <f>IF(Tablas!B4018="","",Tablas!B4018)</f>
        <v/>
      </c>
      <c r="C4020" s="1" t="str">
        <f>IF(Tablas!C4018="","",Tablas!C4018)</f>
        <v/>
      </c>
      <c r="D4020" s="1" t="str">
        <f>IF(Tablas!D4018="","",Tablas!D4018)</f>
        <v/>
      </c>
      <c r="E4020" s="1" t="str">
        <f>IF(Tablas!E4018="","",Tablas!E4018)</f>
        <v/>
      </c>
      <c r="F4020" s="1" t="str">
        <f>IF(Tablas!F4018="","",Tablas!F4018)</f>
        <v/>
      </c>
      <c r="G4020" s="1" t="str">
        <f>IF(Tablas!I4018="","",Tablas!I4018)</f>
        <v/>
      </c>
      <c r="H4020" s="1" t="s">
        <v>911</v>
      </c>
      <c r="I4020" s="39" t="str">
        <f>IF($B4020="","",-SUMIFS(Tabla7[Cantidad],Tabla7[Código del producto],$B4020,Tabla7[Tipo de movimiento],"SALIDA",Tabla7[Mes],I$5))</f>
        <v/>
      </c>
      <c r="J4020" s="39" t="str">
        <f>IF($B4020="","",-SUMIFS(Tabla7[Cantidad],Tabla7[Código del producto],$B4020,Tabla7[Tipo de movimiento],"SALIDA",Tabla7[Mes],J$5))</f>
        <v/>
      </c>
      <c r="K4020" s="39" t="str">
        <f>IF($B4020="","",-SUMIFS(Tabla7[Cantidad],Tabla7[Código del producto],$B4020,Tabla7[Tipo de movimiento],"SALIDA",Tabla7[Mes],K$5))</f>
        <v/>
      </c>
      <c r="L4020" s="39" t="str">
        <f>IF($B4020="","",-SUMIFS(Tabla7[Cantidad],Tabla7[Código del producto],$B4020,Tabla7[Tipo de movimiento],"SALIDA",Tabla7[Mes],L$5))</f>
        <v/>
      </c>
      <c r="M4020" s="39" t="str">
        <f>IF($B4020="","",-SUMIFS(Tabla7[Cantidad],Tabla7[Código del producto],$B4020,Tabla7[Tipo de movimiento],"SALIDA",Tabla7[Mes],M$5))</f>
        <v/>
      </c>
      <c r="N4020" s="39" t="str">
        <f>IF($B4020="","",-SUMIFS(Tabla7[Cantidad],Tabla7[Código del producto],$B4020,Tabla7[Tipo de movimiento],"SALIDA",Tabla7[Mes],N$5))</f>
        <v/>
      </c>
      <c r="O4020" s="39" t="str">
        <f>IF($B4020="","",-SUMIFS(Tabla7[Cantidad],Tabla7[Código del producto],$B4020,Tabla7[Tipo de movimiento],"SALIDA",Tabla7[Mes],O$5))</f>
        <v/>
      </c>
      <c r="P4020" s="39" t="str">
        <f>IF($B4020="","",-SUMIFS(Tabla7[Cantidad],Tabla7[Código del producto],$B4020,Tabla7[Tipo de movimiento],"SALIDA",Tabla7[Mes],P$5))</f>
        <v/>
      </c>
      <c r="Q4020" s="39" t="str">
        <f t="shared" si="186"/>
        <v/>
      </c>
      <c r="R4020" s="51" t="str">
        <f>IF($B4020="","",IFERROR(VLOOKUP($B4020,'ABC rotación'!$C:$G,5,0),"C"))</f>
        <v/>
      </c>
      <c r="S4020" s="41" t="str">
        <f t="shared" si="187"/>
        <v/>
      </c>
      <c r="T4020" s="40" t="str">
        <f t="shared" si="188"/>
        <v/>
      </c>
      <c r="U4020" s="23" t="str">
        <f>IF($B4020="","",VLOOKUP($T4020,Tablas!$X$14:$Y$17,2,1))</f>
        <v/>
      </c>
    </row>
    <row r="4021" spans="2:21" x14ac:dyDescent="0.2">
      <c r="B4021" s="1" t="str">
        <f>IF(Tablas!B4019="","",Tablas!B4019)</f>
        <v/>
      </c>
      <c r="C4021" s="1" t="str">
        <f>IF(Tablas!C4019="","",Tablas!C4019)</f>
        <v/>
      </c>
      <c r="D4021" s="1" t="str">
        <f>IF(Tablas!D4019="","",Tablas!D4019)</f>
        <v/>
      </c>
      <c r="E4021" s="1" t="str">
        <f>IF(Tablas!E4019="","",Tablas!E4019)</f>
        <v/>
      </c>
      <c r="F4021" s="1" t="str">
        <f>IF(Tablas!F4019="","",Tablas!F4019)</f>
        <v/>
      </c>
      <c r="G4021" s="1" t="str">
        <f>IF(Tablas!I4019="","",Tablas!I4019)</f>
        <v/>
      </c>
      <c r="H4021" s="1" t="s">
        <v>911</v>
      </c>
      <c r="I4021" s="39" t="str">
        <f>IF($B4021="","",-SUMIFS(Tabla7[Cantidad],Tabla7[Código del producto],$B4021,Tabla7[Tipo de movimiento],"SALIDA",Tabla7[Mes],I$5))</f>
        <v/>
      </c>
      <c r="J4021" s="39" t="str">
        <f>IF($B4021="","",-SUMIFS(Tabla7[Cantidad],Tabla7[Código del producto],$B4021,Tabla7[Tipo de movimiento],"SALIDA",Tabla7[Mes],J$5))</f>
        <v/>
      </c>
      <c r="K4021" s="39" t="str">
        <f>IF($B4021="","",-SUMIFS(Tabla7[Cantidad],Tabla7[Código del producto],$B4021,Tabla7[Tipo de movimiento],"SALIDA",Tabla7[Mes],K$5))</f>
        <v/>
      </c>
      <c r="L4021" s="39" t="str">
        <f>IF($B4021="","",-SUMIFS(Tabla7[Cantidad],Tabla7[Código del producto],$B4021,Tabla7[Tipo de movimiento],"SALIDA",Tabla7[Mes],L$5))</f>
        <v/>
      </c>
      <c r="M4021" s="39" t="str">
        <f>IF($B4021="","",-SUMIFS(Tabla7[Cantidad],Tabla7[Código del producto],$B4021,Tabla7[Tipo de movimiento],"SALIDA",Tabla7[Mes],M$5))</f>
        <v/>
      </c>
      <c r="N4021" s="39" t="str">
        <f>IF($B4021="","",-SUMIFS(Tabla7[Cantidad],Tabla7[Código del producto],$B4021,Tabla7[Tipo de movimiento],"SALIDA",Tabla7[Mes],N$5))</f>
        <v/>
      </c>
      <c r="O4021" s="39" t="str">
        <f>IF($B4021="","",-SUMIFS(Tabla7[Cantidad],Tabla7[Código del producto],$B4021,Tabla7[Tipo de movimiento],"SALIDA",Tabla7[Mes],O$5))</f>
        <v/>
      </c>
      <c r="P4021" s="39" t="str">
        <f>IF($B4021="","",-SUMIFS(Tabla7[Cantidad],Tabla7[Código del producto],$B4021,Tabla7[Tipo de movimiento],"SALIDA",Tabla7[Mes],P$5))</f>
        <v/>
      </c>
      <c r="Q4021" s="39" t="str">
        <f t="shared" si="186"/>
        <v/>
      </c>
      <c r="R4021" s="51" t="str">
        <f>IF($B4021="","",IFERROR(VLOOKUP($B4021,'ABC rotación'!$C:$G,5,0),"C"))</f>
        <v/>
      </c>
      <c r="S4021" s="41" t="str">
        <f t="shared" si="187"/>
        <v/>
      </c>
      <c r="T4021" s="40" t="str">
        <f t="shared" si="188"/>
        <v/>
      </c>
      <c r="U4021" s="23" t="str">
        <f>IF($B4021="","",VLOOKUP($T4021,Tablas!$X$14:$Y$17,2,1))</f>
        <v/>
      </c>
    </row>
    <row r="4022" spans="2:21" x14ac:dyDescent="0.2">
      <c r="B4022" s="1" t="str">
        <f>IF(Tablas!B4020="","",Tablas!B4020)</f>
        <v/>
      </c>
      <c r="C4022" s="1" t="str">
        <f>IF(Tablas!C4020="","",Tablas!C4020)</f>
        <v/>
      </c>
      <c r="D4022" s="1" t="str">
        <f>IF(Tablas!D4020="","",Tablas!D4020)</f>
        <v/>
      </c>
      <c r="E4022" s="1" t="str">
        <f>IF(Tablas!E4020="","",Tablas!E4020)</f>
        <v/>
      </c>
      <c r="F4022" s="1" t="str">
        <f>IF(Tablas!F4020="","",Tablas!F4020)</f>
        <v/>
      </c>
      <c r="G4022" s="1" t="str">
        <f>IF(Tablas!I4020="","",Tablas!I4020)</f>
        <v/>
      </c>
      <c r="H4022" s="1" t="s">
        <v>911</v>
      </c>
      <c r="I4022" s="39" t="str">
        <f>IF($B4022="","",-SUMIFS(Tabla7[Cantidad],Tabla7[Código del producto],$B4022,Tabla7[Tipo de movimiento],"SALIDA",Tabla7[Mes],I$5))</f>
        <v/>
      </c>
      <c r="J4022" s="39" t="str">
        <f>IF($B4022="","",-SUMIFS(Tabla7[Cantidad],Tabla7[Código del producto],$B4022,Tabla7[Tipo de movimiento],"SALIDA",Tabla7[Mes],J$5))</f>
        <v/>
      </c>
      <c r="K4022" s="39" t="str">
        <f>IF($B4022="","",-SUMIFS(Tabla7[Cantidad],Tabla7[Código del producto],$B4022,Tabla7[Tipo de movimiento],"SALIDA",Tabla7[Mes],K$5))</f>
        <v/>
      </c>
      <c r="L4022" s="39" t="str">
        <f>IF($B4022="","",-SUMIFS(Tabla7[Cantidad],Tabla7[Código del producto],$B4022,Tabla7[Tipo de movimiento],"SALIDA",Tabla7[Mes],L$5))</f>
        <v/>
      </c>
      <c r="M4022" s="39" t="str">
        <f>IF($B4022="","",-SUMIFS(Tabla7[Cantidad],Tabla7[Código del producto],$B4022,Tabla7[Tipo de movimiento],"SALIDA",Tabla7[Mes],M$5))</f>
        <v/>
      </c>
      <c r="N4022" s="39" t="str">
        <f>IF($B4022="","",-SUMIFS(Tabla7[Cantidad],Tabla7[Código del producto],$B4022,Tabla7[Tipo de movimiento],"SALIDA",Tabla7[Mes],N$5))</f>
        <v/>
      </c>
      <c r="O4022" s="39" t="str">
        <f>IF($B4022="","",-SUMIFS(Tabla7[Cantidad],Tabla7[Código del producto],$B4022,Tabla7[Tipo de movimiento],"SALIDA",Tabla7[Mes],O$5))</f>
        <v/>
      </c>
      <c r="P4022" s="39" t="str">
        <f>IF($B4022="","",-SUMIFS(Tabla7[Cantidad],Tabla7[Código del producto],$B4022,Tabla7[Tipo de movimiento],"SALIDA",Tabla7[Mes],P$5))</f>
        <v/>
      </c>
      <c r="Q4022" s="39" t="str">
        <f t="shared" si="186"/>
        <v/>
      </c>
      <c r="R4022" s="51" t="str">
        <f>IF($B4022="","",IFERROR(VLOOKUP($B4022,'ABC rotación'!$C:$G,5,0),"C"))</f>
        <v/>
      </c>
      <c r="S4022" s="41" t="str">
        <f t="shared" si="187"/>
        <v/>
      </c>
      <c r="T4022" s="40" t="str">
        <f t="shared" si="188"/>
        <v/>
      </c>
      <c r="U4022" s="23" t="str">
        <f>IF($B4022="","",VLOOKUP($T4022,Tablas!$X$14:$Y$17,2,1))</f>
        <v/>
      </c>
    </row>
    <row r="4023" spans="2:21" x14ac:dyDescent="0.2">
      <c r="B4023" s="1" t="str">
        <f>IF(Tablas!B4021="","",Tablas!B4021)</f>
        <v/>
      </c>
      <c r="C4023" s="1" t="str">
        <f>IF(Tablas!C4021="","",Tablas!C4021)</f>
        <v/>
      </c>
      <c r="D4023" s="1" t="str">
        <f>IF(Tablas!D4021="","",Tablas!D4021)</f>
        <v/>
      </c>
      <c r="E4023" s="1" t="str">
        <f>IF(Tablas!E4021="","",Tablas!E4021)</f>
        <v/>
      </c>
      <c r="F4023" s="1" t="str">
        <f>IF(Tablas!F4021="","",Tablas!F4021)</f>
        <v/>
      </c>
      <c r="G4023" s="1" t="str">
        <f>IF(Tablas!I4021="","",Tablas!I4021)</f>
        <v/>
      </c>
      <c r="H4023" s="1" t="s">
        <v>911</v>
      </c>
      <c r="I4023" s="39" t="str">
        <f>IF($B4023="","",-SUMIFS(Tabla7[Cantidad],Tabla7[Código del producto],$B4023,Tabla7[Tipo de movimiento],"SALIDA",Tabla7[Mes],I$5))</f>
        <v/>
      </c>
      <c r="J4023" s="39" t="str">
        <f>IF($B4023="","",-SUMIFS(Tabla7[Cantidad],Tabla7[Código del producto],$B4023,Tabla7[Tipo de movimiento],"SALIDA",Tabla7[Mes],J$5))</f>
        <v/>
      </c>
      <c r="K4023" s="39" t="str">
        <f>IF($B4023="","",-SUMIFS(Tabla7[Cantidad],Tabla7[Código del producto],$B4023,Tabla7[Tipo de movimiento],"SALIDA",Tabla7[Mes],K$5))</f>
        <v/>
      </c>
      <c r="L4023" s="39" t="str">
        <f>IF($B4023="","",-SUMIFS(Tabla7[Cantidad],Tabla7[Código del producto],$B4023,Tabla7[Tipo de movimiento],"SALIDA",Tabla7[Mes],L$5))</f>
        <v/>
      </c>
      <c r="M4023" s="39" t="str">
        <f>IF($B4023="","",-SUMIFS(Tabla7[Cantidad],Tabla7[Código del producto],$B4023,Tabla7[Tipo de movimiento],"SALIDA",Tabla7[Mes],M$5))</f>
        <v/>
      </c>
      <c r="N4023" s="39" t="str">
        <f>IF($B4023="","",-SUMIFS(Tabla7[Cantidad],Tabla7[Código del producto],$B4023,Tabla7[Tipo de movimiento],"SALIDA",Tabla7[Mes],N$5))</f>
        <v/>
      </c>
      <c r="O4023" s="39" t="str">
        <f>IF($B4023="","",-SUMIFS(Tabla7[Cantidad],Tabla7[Código del producto],$B4023,Tabla7[Tipo de movimiento],"SALIDA",Tabla7[Mes],O$5))</f>
        <v/>
      </c>
      <c r="P4023" s="39" t="str">
        <f>IF($B4023="","",-SUMIFS(Tabla7[Cantidad],Tabla7[Código del producto],$B4023,Tabla7[Tipo de movimiento],"SALIDA",Tabla7[Mes],P$5))</f>
        <v/>
      </c>
      <c r="Q4023" s="39" t="str">
        <f t="shared" si="186"/>
        <v/>
      </c>
      <c r="R4023" s="51" t="str">
        <f>IF($B4023="","",IFERROR(VLOOKUP($B4023,'ABC rotación'!$C:$G,5,0),"C"))</f>
        <v/>
      </c>
      <c r="S4023" s="41" t="str">
        <f t="shared" si="187"/>
        <v/>
      </c>
      <c r="T4023" s="40" t="str">
        <f t="shared" si="188"/>
        <v/>
      </c>
      <c r="U4023" s="23" t="str">
        <f>IF($B4023="","",VLOOKUP($T4023,Tablas!$X$14:$Y$17,2,1))</f>
        <v/>
      </c>
    </row>
    <row r="4024" spans="2:21" x14ac:dyDescent="0.2">
      <c r="B4024" s="1" t="str">
        <f>IF(Tablas!B4022="","",Tablas!B4022)</f>
        <v/>
      </c>
      <c r="C4024" s="1" t="str">
        <f>IF(Tablas!C4022="","",Tablas!C4022)</f>
        <v/>
      </c>
      <c r="D4024" s="1" t="str">
        <f>IF(Tablas!D4022="","",Tablas!D4022)</f>
        <v/>
      </c>
      <c r="E4024" s="1" t="str">
        <f>IF(Tablas!E4022="","",Tablas!E4022)</f>
        <v/>
      </c>
      <c r="F4024" s="1" t="str">
        <f>IF(Tablas!F4022="","",Tablas!F4022)</f>
        <v/>
      </c>
      <c r="G4024" s="1" t="str">
        <f>IF(Tablas!I4022="","",Tablas!I4022)</f>
        <v/>
      </c>
      <c r="H4024" s="1" t="s">
        <v>911</v>
      </c>
      <c r="I4024" s="39" t="str">
        <f>IF($B4024="","",-SUMIFS(Tabla7[Cantidad],Tabla7[Código del producto],$B4024,Tabla7[Tipo de movimiento],"SALIDA",Tabla7[Mes],I$5))</f>
        <v/>
      </c>
      <c r="J4024" s="39" t="str">
        <f>IF($B4024="","",-SUMIFS(Tabla7[Cantidad],Tabla7[Código del producto],$B4024,Tabla7[Tipo de movimiento],"SALIDA",Tabla7[Mes],J$5))</f>
        <v/>
      </c>
      <c r="K4024" s="39" t="str">
        <f>IF($B4024="","",-SUMIFS(Tabla7[Cantidad],Tabla7[Código del producto],$B4024,Tabla7[Tipo de movimiento],"SALIDA",Tabla7[Mes],K$5))</f>
        <v/>
      </c>
      <c r="L4024" s="39" t="str">
        <f>IF($B4024="","",-SUMIFS(Tabla7[Cantidad],Tabla7[Código del producto],$B4024,Tabla7[Tipo de movimiento],"SALIDA",Tabla7[Mes],L$5))</f>
        <v/>
      </c>
      <c r="M4024" s="39" t="str">
        <f>IF($B4024="","",-SUMIFS(Tabla7[Cantidad],Tabla7[Código del producto],$B4024,Tabla7[Tipo de movimiento],"SALIDA",Tabla7[Mes],M$5))</f>
        <v/>
      </c>
      <c r="N4024" s="39" t="str">
        <f>IF($B4024="","",-SUMIFS(Tabla7[Cantidad],Tabla7[Código del producto],$B4024,Tabla7[Tipo de movimiento],"SALIDA",Tabla7[Mes],N$5))</f>
        <v/>
      </c>
      <c r="O4024" s="39" t="str">
        <f>IF($B4024="","",-SUMIFS(Tabla7[Cantidad],Tabla7[Código del producto],$B4024,Tabla7[Tipo de movimiento],"SALIDA",Tabla7[Mes],O$5))</f>
        <v/>
      </c>
      <c r="P4024" s="39" t="str">
        <f>IF($B4024="","",-SUMIFS(Tabla7[Cantidad],Tabla7[Código del producto],$B4024,Tabla7[Tipo de movimiento],"SALIDA",Tabla7[Mes],P$5))</f>
        <v/>
      </c>
      <c r="Q4024" s="39" t="str">
        <f t="shared" si="186"/>
        <v/>
      </c>
      <c r="R4024" s="51" t="str">
        <f>IF($B4024="","",IFERROR(VLOOKUP($B4024,'ABC rotación'!$C:$G,5,0),"C"))</f>
        <v/>
      </c>
      <c r="S4024" s="41" t="str">
        <f t="shared" si="187"/>
        <v/>
      </c>
      <c r="T4024" s="40" t="str">
        <f t="shared" si="188"/>
        <v/>
      </c>
      <c r="U4024" s="23" t="str">
        <f>IF($B4024="","",VLOOKUP($T4024,Tablas!$X$14:$Y$17,2,1))</f>
        <v/>
      </c>
    </row>
    <row r="4025" spans="2:21" x14ac:dyDescent="0.2">
      <c r="B4025" s="1" t="str">
        <f>IF(Tablas!B4023="","",Tablas!B4023)</f>
        <v/>
      </c>
      <c r="C4025" s="1" t="str">
        <f>IF(Tablas!C4023="","",Tablas!C4023)</f>
        <v/>
      </c>
      <c r="D4025" s="1" t="str">
        <f>IF(Tablas!D4023="","",Tablas!D4023)</f>
        <v/>
      </c>
      <c r="E4025" s="1" t="str">
        <f>IF(Tablas!E4023="","",Tablas!E4023)</f>
        <v/>
      </c>
      <c r="F4025" s="1" t="str">
        <f>IF(Tablas!F4023="","",Tablas!F4023)</f>
        <v/>
      </c>
      <c r="G4025" s="1" t="str">
        <f>IF(Tablas!I4023="","",Tablas!I4023)</f>
        <v/>
      </c>
      <c r="H4025" s="1" t="s">
        <v>911</v>
      </c>
      <c r="I4025" s="39" t="str">
        <f>IF($B4025="","",-SUMIFS(Tabla7[Cantidad],Tabla7[Código del producto],$B4025,Tabla7[Tipo de movimiento],"SALIDA",Tabla7[Mes],I$5))</f>
        <v/>
      </c>
      <c r="J4025" s="39" t="str">
        <f>IF($B4025="","",-SUMIFS(Tabla7[Cantidad],Tabla7[Código del producto],$B4025,Tabla7[Tipo de movimiento],"SALIDA",Tabla7[Mes],J$5))</f>
        <v/>
      </c>
      <c r="K4025" s="39" t="str">
        <f>IF($B4025="","",-SUMIFS(Tabla7[Cantidad],Tabla7[Código del producto],$B4025,Tabla7[Tipo de movimiento],"SALIDA",Tabla7[Mes],K$5))</f>
        <v/>
      </c>
      <c r="L4025" s="39" t="str">
        <f>IF($B4025="","",-SUMIFS(Tabla7[Cantidad],Tabla7[Código del producto],$B4025,Tabla7[Tipo de movimiento],"SALIDA",Tabla7[Mes],L$5))</f>
        <v/>
      </c>
      <c r="M4025" s="39" t="str">
        <f>IF($B4025="","",-SUMIFS(Tabla7[Cantidad],Tabla7[Código del producto],$B4025,Tabla7[Tipo de movimiento],"SALIDA",Tabla7[Mes],M$5))</f>
        <v/>
      </c>
      <c r="N4025" s="39" t="str">
        <f>IF($B4025="","",-SUMIFS(Tabla7[Cantidad],Tabla7[Código del producto],$B4025,Tabla7[Tipo de movimiento],"SALIDA",Tabla7[Mes],N$5))</f>
        <v/>
      </c>
      <c r="O4025" s="39" t="str">
        <f>IF($B4025="","",-SUMIFS(Tabla7[Cantidad],Tabla7[Código del producto],$B4025,Tabla7[Tipo de movimiento],"SALIDA",Tabla7[Mes],O$5))</f>
        <v/>
      </c>
      <c r="P4025" s="39" t="str">
        <f>IF($B4025="","",-SUMIFS(Tabla7[Cantidad],Tabla7[Código del producto],$B4025,Tabla7[Tipo de movimiento],"SALIDA",Tabla7[Mes],P$5))</f>
        <v/>
      </c>
      <c r="Q4025" s="39" t="str">
        <f t="shared" si="186"/>
        <v/>
      </c>
      <c r="R4025" s="51" t="str">
        <f>IF($B4025="","",IFERROR(VLOOKUP($B4025,'ABC rotación'!$C:$G,5,0),"C"))</f>
        <v/>
      </c>
      <c r="S4025" s="41" t="str">
        <f t="shared" si="187"/>
        <v/>
      </c>
      <c r="T4025" s="40" t="str">
        <f t="shared" si="188"/>
        <v/>
      </c>
      <c r="U4025" s="23" t="str">
        <f>IF($B4025="","",VLOOKUP($T4025,Tablas!$X$14:$Y$17,2,1))</f>
        <v/>
      </c>
    </row>
    <row r="4026" spans="2:21" x14ac:dyDescent="0.2">
      <c r="B4026" s="1" t="str">
        <f>IF(Tablas!B4024="","",Tablas!B4024)</f>
        <v/>
      </c>
      <c r="C4026" s="1" t="str">
        <f>IF(Tablas!C4024="","",Tablas!C4024)</f>
        <v/>
      </c>
      <c r="D4026" s="1" t="str">
        <f>IF(Tablas!D4024="","",Tablas!D4024)</f>
        <v/>
      </c>
      <c r="E4026" s="1" t="str">
        <f>IF(Tablas!E4024="","",Tablas!E4024)</f>
        <v/>
      </c>
      <c r="F4026" s="1" t="str">
        <f>IF(Tablas!F4024="","",Tablas!F4024)</f>
        <v/>
      </c>
      <c r="G4026" s="1" t="str">
        <f>IF(Tablas!I4024="","",Tablas!I4024)</f>
        <v/>
      </c>
      <c r="H4026" s="1" t="s">
        <v>911</v>
      </c>
      <c r="I4026" s="39" t="str">
        <f>IF($B4026="","",-SUMIFS(Tabla7[Cantidad],Tabla7[Código del producto],$B4026,Tabla7[Tipo de movimiento],"SALIDA",Tabla7[Mes],I$5))</f>
        <v/>
      </c>
      <c r="J4026" s="39" t="str">
        <f>IF($B4026="","",-SUMIFS(Tabla7[Cantidad],Tabla7[Código del producto],$B4026,Tabla7[Tipo de movimiento],"SALIDA",Tabla7[Mes],J$5))</f>
        <v/>
      </c>
      <c r="K4026" s="39" t="str">
        <f>IF($B4026="","",-SUMIFS(Tabla7[Cantidad],Tabla7[Código del producto],$B4026,Tabla7[Tipo de movimiento],"SALIDA",Tabla7[Mes],K$5))</f>
        <v/>
      </c>
      <c r="L4026" s="39" t="str">
        <f>IF($B4026="","",-SUMIFS(Tabla7[Cantidad],Tabla7[Código del producto],$B4026,Tabla7[Tipo de movimiento],"SALIDA",Tabla7[Mes],L$5))</f>
        <v/>
      </c>
      <c r="M4026" s="39" t="str">
        <f>IF($B4026="","",-SUMIFS(Tabla7[Cantidad],Tabla7[Código del producto],$B4026,Tabla7[Tipo de movimiento],"SALIDA",Tabla7[Mes],M$5))</f>
        <v/>
      </c>
      <c r="N4026" s="39" t="str">
        <f>IF($B4026="","",-SUMIFS(Tabla7[Cantidad],Tabla7[Código del producto],$B4026,Tabla7[Tipo de movimiento],"SALIDA",Tabla7[Mes],N$5))</f>
        <v/>
      </c>
      <c r="O4026" s="39" t="str">
        <f>IF($B4026="","",-SUMIFS(Tabla7[Cantidad],Tabla7[Código del producto],$B4026,Tabla7[Tipo de movimiento],"SALIDA",Tabla7[Mes],O$5))</f>
        <v/>
      </c>
      <c r="P4026" s="39" t="str">
        <f>IF($B4026="","",-SUMIFS(Tabla7[Cantidad],Tabla7[Código del producto],$B4026,Tabla7[Tipo de movimiento],"SALIDA",Tabla7[Mes],P$5))</f>
        <v/>
      </c>
      <c r="Q4026" s="39" t="str">
        <f t="shared" si="186"/>
        <v/>
      </c>
      <c r="R4026" s="51" t="str">
        <f>IF($B4026="","",IFERROR(VLOOKUP($B4026,'ABC rotación'!$C:$G,5,0),"C"))</f>
        <v/>
      </c>
      <c r="S4026" s="41" t="str">
        <f t="shared" si="187"/>
        <v/>
      </c>
      <c r="T4026" s="40" t="str">
        <f t="shared" si="188"/>
        <v/>
      </c>
      <c r="U4026" s="23" t="str">
        <f>IF($B4026="","",VLOOKUP($T4026,Tablas!$X$14:$Y$17,2,1))</f>
        <v/>
      </c>
    </row>
    <row r="4027" spans="2:21" x14ac:dyDescent="0.2">
      <c r="B4027" s="1" t="str">
        <f>IF(Tablas!B4025="","",Tablas!B4025)</f>
        <v/>
      </c>
      <c r="C4027" s="1" t="str">
        <f>IF(Tablas!C4025="","",Tablas!C4025)</f>
        <v/>
      </c>
      <c r="D4027" s="1" t="str">
        <f>IF(Tablas!D4025="","",Tablas!D4025)</f>
        <v/>
      </c>
      <c r="E4027" s="1" t="str">
        <f>IF(Tablas!E4025="","",Tablas!E4025)</f>
        <v/>
      </c>
      <c r="F4027" s="1" t="str">
        <f>IF(Tablas!F4025="","",Tablas!F4025)</f>
        <v/>
      </c>
      <c r="G4027" s="1" t="str">
        <f>IF(Tablas!I4025="","",Tablas!I4025)</f>
        <v/>
      </c>
      <c r="H4027" s="1" t="s">
        <v>911</v>
      </c>
      <c r="I4027" s="39" t="str">
        <f>IF($B4027="","",-SUMIFS(Tabla7[Cantidad],Tabla7[Código del producto],$B4027,Tabla7[Tipo de movimiento],"SALIDA",Tabla7[Mes],I$5))</f>
        <v/>
      </c>
      <c r="J4027" s="39" t="str">
        <f>IF($B4027="","",-SUMIFS(Tabla7[Cantidad],Tabla7[Código del producto],$B4027,Tabla7[Tipo de movimiento],"SALIDA",Tabla7[Mes],J$5))</f>
        <v/>
      </c>
      <c r="K4027" s="39" t="str">
        <f>IF($B4027="","",-SUMIFS(Tabla7[Cantidad],Tabla7[Código del producto],$B4027,Tabla7[Tipo de movimiento],"SALIDA",Tabla7[Mes],K$5))</f>
        <v/>
      </c>
      <c r="L4027" s="39" t="str">
        <f>IF($B4027="","",-SUMIFS(Tabla7[Cantidad],Tabla7[Código del producto],$B4027,Tabla7[Tipo de movimiento],"SALIDA",Tabla7[Mes],L$5))</f>
        <v/>
      </c>
      <c r="M4027" s="39" t="str">
        <f>IF($B4027="","",-SUMIFS(Tabla7[Cantidad],Tabla7[Código del producto],$B4027,Tabla7[Tipo de movimiento],"SALIDA",Tabla7[Mes],M$5))</f>
        <v/>
      </c>
      <c r="N4027" s="39" t="str">
        <f>IF($B4027="","",-SUMIFS(Tabla7[Cantidad],Tabla7[Código del producto],$B4027,Tabla7[Tipo de movimiento],"SALIDA",Tabla7[Mes],N$5))</f>
        <v/>
      </c>
      <c r="O4027" s="39" t="str">
        <f>IF($B4027="","",-SUMIFS(Tabla7[Cantidad],Tabla7[Código del producto],$B4027,Tabla7[Tipo de movimiento],"SALIDA",Tabla7[Mes],O$5))</f>
        <v/>
      </c>
      <c r="P4027" s="39" t="str">
        <f>IF($B4027="","",-SUMIFS(Tabla7[Cantidad],Tabla7[Código del producto],$B4027,Tabla7[Tipo de movimiento],"SALIDA",Tabla7[Mes],P$5))</f>
        <v/>
      </c>
      <c r="Q4027" s="39" t="str">
        <f t="shared" si="186"/>
        <v/>
      </c>
      <c r="R4027" s="51" t="str">
        <f>IF($B4027="","",IFERROR(VLOOKUP($B4027,'ABC rotación'!$C:$G,5,0),"C"))</f>
        <v/>
      </c>
      <c r="S4027" s="41" t="str">
        <f t="shared" si="187"/>
        <v/>
      </c>
      <c r="T4027" s="40" t="str">
        <f t="shared" si="188"/>
        <v/>
      </c>
      <c r="U4027" s="23" t="str">
        <f>IF($B4027="","",VLOOKUP($T4027,Tablas!$X$14:$Y$17,2,1))</f>
        <v/>
      </c>
    </row>
    <row r="4028" spans="2:21" x14ac:dyDescent="0.2">
      <c r="B4028" s="1" t="str">
        <f>IF(Tablas!B4026="","",Tablas!B4026)</f>
        <v/>
      </c>
      <c r="C4028" s="1" t="str">
        <f>IF(Tablas!C4026="","",Tablas!C4026)</f>
        <v/>
      </c>
      <c r="D4028" s="1" t="str">
        <f>IF(Tablas!D4026="","",Tablas!D4026)</f>
        <v/>
      </c>
      <c r="E4028" s="1" t="str">
        <f>IF(Tablas!E4026="","",Tablas!E4026)</f>
        <v/>
      </c>
      <c r="F4028" s="1" t="str">
        <f>IF(Tablas!F4026="","",Tablas!F4026)</f>
        <v/>
      </c>
      <c r="G4028" s="1" t="str">
        <f>IF(Tablas!I4026="","",Tablas!I4026)</f>
        <v/>
      </c>
      <c r="H4028" s="1" t="s">
        <v>911</v>
      </c>
      <c r="I4028" s="39" t="str">
        <f>IF($B4028="","",-SUMIFS(Tabla7[Cantidad],Tabla7[Código del producto],$B4028,Tabla7[Tipo de movimiento],"SALIDA",Tabla7[Mes],I$5))</f>
        <v/>
      </c>
      <c r="J4028" s="39" t="str">
        <f>IF($B4028="","",-SUMIFS(Tabla7[Cantidad],Tabla7[Código del producto],$B4028,Tabla7[Tipo de movimiento],"SALIDA",Tabla7[Mes],J$5))</f>
        <v/>
      </c>
      <c r="K4028" s="39" t="str">
        <f>IF($B4028="","",-SUMIFS(Tabla7[Cantidad],Tabla7[Código del producto],$B4028,Tabla7[Tipo de movimiento],"SALIDA",Tabla7[Mes],K$5))</f>
        <v/>
      </c>
      <c r="L4028" s="39" t="str">
        <f>IF($B4028="","",-SUMIFS(Tabla7[Cantidad],Tabla7[Código del producto],$B4028,Tabla7[Tipo de movimiento],"SALIDA",Tabla7[Mes],L$5))</f>
        <v/>
      </c>
      <c r="M4028" s="39" t="str">
        <f>IF($B4028="","",-SUMIFS(Tabla7[Cantidad],Tabla7[Código del producto],$B4028,Tabla7[Tipo de movimiento],"SALIDA",Tabla7[Mes],M$5))</f>
        <v/>
      </c>
      <c r="N4028" s="39" t="str">
        <f>IF($B4028="","",-SUMIFS(Tabla7[Cantidad],Tabla7[Código del producto],$B4028,Tabla7[Tipo de movimiento],"SALIDA",Tabla7[Mes],N$5))</f>
        <v/>
      </c>
      <c r="O4028" s="39" t="str">
        <f>IF($B4028="","",-SUMIFS(Tabla7[Cantidad],Tabla7[Código del producto],$B4028,Tabla7[Tipo de movimiento],"SALIDA",Tabla7[Mes],O$5))</f>
        <v/>
      </c>
      <c r="P4028" s="39" t="str">
        <f>IF($B4028="","",-SUMIFS(Tabla7[Cantidad],Tabla7[Código del producto],$B4028,Tabla7[Tipo de movimiento],"SALIDA",Tabla7[Mes],P$5))</f>
        <v/>
      </c>
      <c r="Q4028" s="39" t="str">
        <f t="shared" si="186"/>
        <v/>
      </c>
      <c r="R4028" s="51" t="str">
        <f>IF($B4028="","",IFERROR(VLOOKUP($B4028,'ABC rotación'!$C:$G,5,0),"C"))</f>
        <v/>
      </c>
      <c r="S4028" s="41" t="str">
        <f t="shared" si="187"/>
        <v/>
      </c>
      <c r="T4028" s="40" t="str">
        <f t="shared" si="188"/>
        <v/>
      </c>
      <c r="U4028" s="23" t="str">
        <f>IF($B4028="","",VLOOKUP($T4028,Tablas!$X$14:$Y$17,2,1))</f>
        <v/>
      </c>
    </row>
    <row r="4029" spans="2:21" x14ac:dyDescent="0.2">
      <c r="B4029" s="1" t="str">
        <f>IF(Tablas!B4027="","",Tablas!B4027)</f>
        <v/>
      </c>
      <c r="C4029" s="1" t="str">
        <f>IF(Tablas!C4027="","",Tablas!C4027)</f>
        <v/>
      </c>
      <c r="D4029" s="1" t="str">
        <f>IF(Tablas!D4027="","",Tablas!D4027)</f>
        <v/>
      </c>
      <c r="E4029" s="1" t="str">
        <f>IF(Tablas!E4027="","",Tablas!E4027)</f>
        <v/>
      </c>
      <c r="F4029" s="1" t="str">
        <f>IF(Tablas!F4027="","",Tablas!F4027)</f>
        <v/>
      </c>
      <c r="G4029" s="1" t="str">
        <f>IF(Tablas!I4027="","",Tablas!I4027)</f>
        <v/>
      </c>
      <c r="H4029" s="1" t="s">
        <v>911</v>
      </c>
      <c r="I4029" s="39" t="str">
        <f>IF($B4029="","",-SUMIFS(Tabla7[Cantidad],Tabla7[Código del producto],$B4029,Tabla7[Tipo de movimiento],"SALIDA",Tabla7[Mes],I$5))</f>
        <v/>
      </c>
      <c r="J4029" s="39" t="str">
        <f>IF($B4029="","",-SUMIFS(Tabla7[Cantidad],Tabla7[Código del producto],$B4029,Tabla7[Tipo de movimiento],"SALIDA",Tabla7[Mes],J$5))</f>
        <v/>
      </c>
      <c r="K4029" s="39" t="str">
        <f>IF($B4029="","",-SUMIFS(Tabla7[Cantidad],Tabla7[Código del producto],$B4029,Tabla7[Tipo de movimiento],"SALIDA",Tabla7[Mes],K$5))</f>
        <v/>
      </c>
      <c r="L4029" s="39" t="str">
        <f>IF($B4029="","",-SUMIFS(Tabla7[Cantidad],Tabla7[Código del producto],$B4029,Tabla7[Tipo de movimiento],"SALIDA",Tabla7[Mes],L$5))</f>
        <v/>
      </c>
      <c r="M4029" s="39" t="str">
        <f>IF($B4029="","",-SUMIFS(Tabla7[Cantidad],Tabla7[Código del producto],$B4029,Tabla7[Tipo de movimiento],"SALIDA",Tabla7[Mes],M$5))</f>
        <v/>
      </c>
      <c r="N4029" s="39" t="str">
        <f>IF($B4029="","",-SUMIFS(Tabla7[Cantidad],Tabla7[Código del producto],$B4029,Tabla7[Tipo de movimiento],"SALIDA",Tabla7[Mes],N$5))</f>
        <v/>
      </c>
      <c r="O4029" s="39" t="str">
        <f>IF($B4029="","",-SUMIFS(Tabla7[Cantidad],Tabla7[Código del producto],$B4029,Tabla7[Tipo de movimiento],"SALIDA",Tabla7[Mes],O$5))</f>
        <v/>
      </c>
      <c r="P4029" s="39" t="str">
        <f>IF($B4029="","",-SUMIFS(Tabla7[Cantidad],Tabla7[Código del producto],$B4029,Tabla7[Tipo de movimiento],"SALIDA",Tabla7[Mes],P$5))</f>
        <v/>
      </c>
      <c r="Q4029" s="39" t="str">
        <f t="shared" si="186"/>
        <v/>
      </c>
      <c r="R4029" s="51" t="str">
        <f>IF($B4029="","",IFERROR(VLOOKUP($B4029,'ABC rotación'!$C:$G,5,0),"C"))</f>
        <v/>
      </c>
      <c r="S4029" s="41" t="str">
        <f t="shared" si="187"/>
        <v/>
      </c>
      <c r="T4029" s="40" t="str">
        <f t="shared" si="188"/>
        <v/>
      </c>
      <c r="U4029" s="23" t="str">
        <f>IF($B4029="","",VLOOKUP($T4029,Tablas!$X$14:$Y$17,2,1))</f>
        <v/>
      </c>
    </row>
    <row r="4030" spans="2:21" x14ac:dyDescent="0.2">
      <c r="B4030" s="1" t="str">
        <f>IF(Tablas!B4028="","",Tablas!B4028)</f>
        <v/>
      </c>
      <c r="C4030" s="1" t="str">
        <f>IF(Tablas!C4028="","",Tablas!C4028)</f>
        <v/>
      </c>
      <c r="D4030" s="1" t="str">
        <f>IF(Tablas!D4028="","",Tablas!D4028)</f>
        <v/>
      </c>
      <c r="E4030" s="1" t="str">
        <f>IF(Tablas!E4028="","",Tablas!E4028)</f>
        <v/>
      </c>
      <c r="F4030" s="1" t="str">
        <f>IF(Tablas!F4028="","",Tablas!F4028)</f>
        <v/>
      </c>
      <c r="G4030" s="1" t="str">
        <f>IF(Tablas!I4028="","",Tablas!I4028)</f>
        <v/>
      </c>
      <c r="H4030" s="1" t="s">
        <v>911</v>
      </c>
      <c r="I4030" s="39" t="str">
        <f>IF($B4030="","",-SUMIFS(Tabla7[Cantidad],Tabla7[Código del producto],$B4030,Tabla7[Tipo de movimiento],"SALIDA",Tabla7[Mes],I$5))</f>
        <v/>
      </c>
      <c r="J4030" s="39" t="str">
        <f>IF($B4030="","",-SUMIFS(Tabla7[Cantidad],Tabla7[Código del producto],$B4030,Tabla7[Tipo de movimiento],"SALIDA",Tabla7[Mes],J$5))</f>
        <v/>
      </c>
      <c r="K4030" s="39" t="str">
        <f>IF($B4030="","",-SUMIFS(Tabla7[Cantidad],Tabla7[Código del producto],$B4030,Tabla7[Tipo de movimiento],"SALIDA",Tabla7[Mes],K$5))</f>
        <v/>
      </c>
      <c r="L4030" s="39" t="str">
        <f>IF($B4030="","",-SUMIFS(Tabla7[Cantidad],Tabla7[Código del producto],$B4030,Tabla7[Tipo de movimiento],"SALIDA",Tabla7[Mes],L$5))</f>
        <v/>
      </c>
      <c r="M4030" s="39" t="str">
        <f>IF($B4030="","",-SUMIFS(Tabla7[Cantidad],Tabla7[Código del producto],$B4030,Tabla7[Tipo de movimiento],"SALIDA",Tabla7[Mes],M$5))</f>
        <v/>
      </c>
      <c r="N4030" s="39" t="str">
        <f>IF($B4030="","",-SUMIFS(Tabla7[Cantidad],Tabla7[Código del producto],$B4030,Tabla7[Tipo de movimiento],"SALIDA",Tabla7[Mes],N$5))</f>
        <v/>
      </c>
      <c r="O4030" s="39" t="str">
        <f>IF($B4030="","",-SUMIFS(Tabla7[Cantidad],Tabla7[Código del producto],$B4030,Tabla7[Tipo de movimiento],"SALIDA",Tabla7[Mes],O$5))</f>
        <v/>
      </c>
      <c r="P4030" s="39" t="str">
        <f>IF($B4030="","",-SUMIFS(Tabla7[Cantidad],Tabla7[Código del producto],$B4030,Tabla7[Tipo de movimiento],"SALIDA",Tabla7[Mes],P$5))</f>
        <v/>
      </c>
      <c r="Q4030" s="39" t="str">
        <f t="shared" si="186"/>
        <v/>
      </c>
      <c r="R4030" s="51" t="str">
        <f>IF($B4030="","",IFERROR(VLOOKUP($B4030,'ABC rotación'!$C:$G,5,0),"C"))</f>
        <v/>
      </c>
      <c r="S4030" s="41" t="str">
        <f t="shared" si="187"/>
        <v/>
      </c>
      <c r="T4030" s="40" t="str">
        <f t="shared" si="188"/>
        <v/>
      </c>
      <c r="U4030" s="23" t="str">
        <f>IF($B4030="","",VLOOKUP($T4030,Tablas!$X$14:$Y$17,2,1))</f>
        <v/>
      </c>
    </row>
    <row r="4031" spans="2:21" x14ac:dyDescent="0.2">
      <c r="B4031" s="1" t="str">
        <f>IF(Tablas!B4029="","",Tablas!B4029)</f>
        <v/>
      </c>
      <c r="C4031" s="1" t="str">
        <f>IF(Tablas!C4029="","",Tablas!C4029)</f>
        <v/>
      </c>
      <c r="D4031" s="1" t="str">
        <f>IF(Tablas!D4029="","",Tablas!D4029)</f>
        <v/>
      </c>
      <c r="E4031" s="1" t="str">
        <f>IF(Tablas!E4029="","",Tablas!E4029)</f>
        <v/>
      </c>
      <c r="F4031" s="1" t="str">
        <f>IF(Tablas!F4029="","",Tablas!F4029)</f>
        <v/>
      </c>
      <c r="G4031" s="1" t="str">
        <f>IF(Tablas!I4029="","",Tablas!I4029)</f>
        <v/>
      </c>
      <c r="H4031" s="1" t="s">
        <v>911</v>
      </c>
      <c r="I4031" s="39" t="str">
        <f>IF($B4031="","",-SUMIFS(Tabla7[Cantidad],Tabla7[Código del producto],$B4031,Tabla7[Tipo de movimiento],"SALIDA",Tabla7[Mes],I$5))</f>
        <v/>
      </c>
      <c r="J4031" s="39" t="str">
        <f>IF($B4031="","",-SUMIFS(Tabla7[Cantidad],Tabla7[Código del producto],$B4031,Tabla7[Tipo de movimiento],"SALIDA",Tabla7[Mes],J$5))</f>
        <v/>
      </c>
      <c r="K4031" s="39" t="str">
        <f>IF($B4031="","",-SUMIFS(Tabla7[Cantidad],Tabla7[Código del producto],$B4031,Tabla7[Tipo de movimiento],"SALIDA",Tabla7[Mes],K$5))</f>
        <v/>
      </c>
      <c r="L4031" s="39" t="str">
        <f>IF($B4031="","",-SUMIFS(Tabla7[Cantidad],Tabla7[Código del producto],$B4031,Tabla7[Tipo de movimiento],"SALIDA",Tabla7[Mes],L$5))</f>
        <v/>
      </c>
      <c r="M4031" s="39" t="str">
        <f>IF($B4031="","",-SUMIFS(Tabla7[Cantidad],Tabla7[Código del producto],$B4031,Tabla7[Tipo de movimiento],"SALIDA",Tabla7[Mes],M$5))</f>
        <v/>
      </c>
      <c r="N4031" s="39" t="str">
        <f>IF($B4031="","",-SUMIFS(Tabla7[Cantidad],Tabla7[Código del producto],$B4031,Tabla7[Tipo de movimiento],"SALIDA",Tabla7[Mes],N$5))</f>
        <v/>
      </c>
      <c r="O4031" s="39" t="str">
        <f>IF($B4031="","",-SUMIFS(Tabla7[Cantidad],Tabla7[Código del producto],$B4031,Tabla7[Tipo de movimiento],"SALIDA",Tabla7[Mes],O$5))</f>
        <v/>
      </c>
      <c r="P4031" s="39" t="str">
        <f>IF($B4031="","",-SUMIFS(Tabla7[Cantidad],Tabla7[Código del producto],$B4031,Tabla7[Tipo de movimiento],"SALIDA",Tabla7[Mes],P$5))</f>
        <v/>
      </c>
      <c r="Q4031" s="39" t="str">
        <f t="shared" si="186"/>
        <v/>
      </c>
      <c r="R4031" s="51" t="str">
        <f>IF($B4031="","",IFERROR(VLOOKUP($B4031,'ABC rotación'!$C:$G,5,0),"C"))</f>
        <v/>
      </c>
      <c r="S4031" s="41" t="str">
        <f t="shared" si="187"/>
        <v/>
      </c>
      <c r="T4031" s="40" t="str">
        <f t="shared" si="188"/>
        <v/>
      </c>
      <c r="U4031" s="23" t="str">
        <f>IF($B4031="","",VLOOKUP($T4031,Tablas!$X$14:$Y$17,2,1))</f>
        <v/>
      </c>
    </row>
    <row r="4032" spans="2:21" x14ac:dyDescent="0.2">
      <c r="B4032" s="1" t="str">
        <f>IF(Tablas!B4030="","",Tablas!B4030)</f>
        <v/>
      </c>
      <c r="C4032" s="1" t="str">
        <f>IF(Tablas!C4030="","",Tablas!C4030)</f>
        <v/>
      </c>
      <c r="D4032" s="1" t="str">
        <f>IF(Tablas!D4030="","",Tablas!D4030)</f>
        <v/>
      </c>
      <c r="E4032" s="1" t="str">
        <f>IF(Tablas!E4030="","",Tablas!E4030)</f>
        <v/>
      </c>
      <c r="F4032" s="1" t="str">
        <f>IF(Tablas!F4030="","",Tablas!F4030)</f>
        <v/>
      </c>
      <c r="G4032" s="1" t="str">
        <f>IF(Tablas!I4030="","",Tablas!I4030)</f>
        <v/>
      </c>
      <c r="H4032" s="1" t="s">
        <v>911</v>
      </c>
      <c r="I4032" s="39" t="str">
        <f>IF($B4032="","",-SUMIFS(Tabla7[Cantidad],Tabla7[Código del producto],$B4032,Tabla7[Tipo de movimiento],"SALIDA",Tabla7[Mes],I$5))</f>
        <v/>
      </c>
      <c r="J4032" s="39" t="str">
        <f>IF($B4032="","",-SUMIFS(Tabla7[Cantidad],Tabla7[Código del producto],$B4032,Tabla7[Tipo de movimiento],"SALIDA",Tabla7[Mes],J$5))</f>
        <v/>
      </c>
      <c r="K4032" s="39" t="str">
        <f>IF($B4032="","",-SUMIFS(Tabla7[Cantidad],Tabla7[Código del producto],$B4032,Tabla7[Tipo de movimiento],"SALIDA",Tabla7[Mes],K$5))</f>
        <v/>
      </c>
      <c r="L4032" s="39" t="str">
        <f>IF($B4032="","",-SUMIFS(Tabla7[Cantidad],Tabla7[Código del producto],$B4032,Tabla7[Tipo de movimiento],"SALIDA",Tabla7[Mes],L$5))</f>
        <v/>
      </c>
      <c r="M4032" s="39" t="str">
        <f>IF($B4032="","",-SUMIFS(Tabla7[Cantidad],Tabla7[Código del producto],$B4032,Tabla7[Tipo de movimiento],"SALIDA",Tabla7[Mes],M$5))</f>
        <v/>
      </c>
      <c r="N4032" s="39" t="str">
        <f>IF($B4032="","",-SUMIFS(Tabla7[Cantidad],Tabla7[Código del producto],$B4032,Tabla7[Tipo de movimiento],"SALIDA",Tabla7[Mes],N$5))</f>
        <v/>
      </c>
      <c r="O4032" s="39" t="str">
        <f>IF($B4032="","",-SUMIFS(Tabla7[Cantidad],Tabla7[Código del producto],$B4032,Tabla7[Tipo de movimiento],"SALIDA",Tabla7[Mes],O$5))</f>
        <v/>
      </c>
      <c r="P4032" s="39" t="str">
        <f>IF($B4032="","",-SUMIFS(Tabla7[Cantidad],Tabla7[Código del producto],$B4032,Tabla7[Tipo de movimiento],"SALIDA",Tabla7[Mes],P$5))</f>
        <v/>
      </c>
      <c r="Q4032" s="39" t="str">
        <f t="shared" si="186"/>
        <v/>
      </c>
      <c r="R4032" s="51" t="str">
        <f>IF($B4032="","",IFERROR(VLOOKUP($B4032,'ABC rotación'!$C:$G,5,0),"C"))</f>
        <v/>
      </c>
      <c r="S4032" s="41" t="str">
        <f t="shared" si="187"/>
        <v/>
      </c>
      <c r="T4032" s="40" t="str">
        <f t="shared" si="188"/>
        <v/>
      </c>
      <c r="U4032" s="23" t="str">
        <f>IF($B4032="","",VLOOKUP($T4032,Tablas!$X$14:$Y$17,2,1))</f>
        <v/>
      </c>
    </row>
    <row r="4033" spans="2:21" x14ac:dyDescent="0.2">
      <c r="B4033" s="1" t="str">
        <f>IF(Tablas!B4031="","",Tablas!B4031)</f>
        <v/>
      </c>
      <c r="C4033" s="1" t="str">
        <f>IF(Tablas!C4031="","",Tablas!C4031)</f>
        <v/>
      </c>
      <c r="D4033" s="1" t="str">
        <f>IF(Tablas!D4031="","",Tablas!D4031)</f>
        <v/>
      </c>
      <c r="E4033" s="1" t="str">
        <f>IF(Tablas!E4031="","",Tablas!E4031)</f>
        <v/>
      </c>
      <c r="F4033" s="1" t="str">
        <f>IF(Tablas!F4031="","",Tablas!F4031)</f>
        <v/>
      </c>
      <c r="G4033" s="1" t="str">
        <f>IF(Tablas!I4031="","",Tablas!I4031)</f>
        <v/>
      </c>
      <c r="H4033" s="1" t="s">
        <v>911</v>
      </c>
      <c r="I4033" s="39" t="str">
        <f>IF($B4033="","",-SUMIFS(Tabla7[Cantidad],Tabla7[Código del producto],$B4033,Tabla7[Tipo de movimiento],"SALIDA",Tabla7[Mes],I$5))</f>
        <v/>
      </c>
      <c r="J4033" s="39" t="str">
        <f>IF($B4033="","",-SUMIFS(Tabla7[Cantidad],Tabla7[Código del producto],$B4033,Tabla7[Tipo de movimiento],"SALIDA",Tabla7[Mes],J$5))</f>
        <v/>
      </c>
      <c r="K4033" s="39" t="str">
        <f>IF($B4033="","",-SUMIFS(Tabla7[Cantidad],Tabla7[Código del producto],$B4033,Tabla7[Tipo de movimiento],"SALIDA",Tabla7[Mes],K$5))</f>
        <v/>
      </c>
      <c r="L4033" s="39" t="str">
        <f>IF($B4033="","",-SUMIFS(Tabla7[Cantidad],Tabla7[Código del producto],$B4033,Tabla7[Tipo de movimiento],"SALIDA",Tabla7[Mes],L$5))</f>
        <v/>
      </c>
      <c r="M4033" s="39" t="str">
        <f>IF($B4033="","",-SUMIFS(Tabla7[Cantidad],Tabla7[Código del producto],$B4033,Tabla7[Tipo de movimiento],"SALIDA",Tabla7[Mes],M$5))</f>
        <v/>
      </c>
      <c r="N4033" s="39" t="str">
        <f>IF($B4033="","",-SUMIFS(Tabla7[Cantidad],Tabla7[Código del producto],$B4033,Tabla7[Tipo de movimiento],"SALIDA",Tabla7[Mes],N$5))</f>
        <v/>
      </c>
      <c r="O4033" s="39" t="str">
        <f>IF($B4033="","",-SUMIFS(Tabla7[Cantidad],Tabla7[Código del producto],$B4033,Tabla7[Tipo de movimiento],"SALIDA",Tabla7[Mes],O$5))</f>
        <v/>
      </c>
      <c r="P4033" s="39" t="str">
        <f>IF($B4033="","",-SUMIFS(Tabla7[Cantidad],Tabla7[Código del producto],$B4033,Tabla7[Tipo de movimiento],"SALIDA",Tabla7[Mes],P$5))</f>
        <v/>
      </c>
      <c r="Q4033" s="39" t="str">
        <f t="shared" si="186"/>
        <v/>
      </c>
      <c r="R4033" s="51" t="str">
        <f>IF($B4033="","",IFERROR(VLOOKUP($B4033,'ABC rotación'!$C:$G,5,0),"C"))</f>
        <v/>
      </c>
      <c r="S4033" s="41" t="str">
        <f t="shared" si="187"/>
        <v/>
      </c>
      <c r="T4033" s="40" t="str">
        <f t="shared" si="188"/>
        <v/>
      </c>
      <c r="U4033" s="23" t="str">
        <f>IF($B4033="","",VLOOKUP($T4033,Tablas!$X$14:$Y$17,2,1))</f>
        <v/>
      </c>
    </row>
    <row r="4034" spans="2:21" x14ac:dyDescent="0.2">
      <c r="B4034" s="1" t="str">
        <f>IF(Tablas!B4032="","",Tablas!B4032)</f>
        <v/>
      </c>
      <c r="C4034" s="1" t="str">
        <f>IF(Tablas!C4032="","",Tablas!C4032)</f>
        <v/>
      </c>
      <c r="D4034" s="1" t="str">
        <f>IF(Tablas!D4032="","",Tablas!D4032)</f>
        <v/>
      </c>
      <c r="E4034" s="1" t="str">
        <f>IF(Tablas!E4032="","",Tablas!E4032)</f>
        <v/>
      </c>
      <c r="F4034" s="1" t="str">
        <f>IF(Tablas!F4032="","",Tablas!F4032)</f>
        <v/>
      </c>
      <c r="G4034" s="1" t="str">
        <f>IF(Tablas!I4032="","",Tablas!I4032)</f>
        <v/>
      </c>
      <c r="H4034" s="1" t="s">
        <v>911</v>
      </c>
      <c r="I4034" s="39" t="str">
        <f>IF($B4034="","",-SUMIFS(Tabla7[Cantidad],Tabla7[Código del producto],$B4034,Tabla7[Tipo de movimiento],"SALIDA",Tabla7[Mes],I$5))</f>
        <v/>
      </c>
      <c r="J4034" s="39" t="str">
        <f>IF($B4034="","",-SUMIFS(Tabla7[Cantidad],Tabla7[Código del producto],$B4034,Tabla7[Tipo de movimiento],"SALIDA",Tabla7[Mes],J$5))</f>
        <v/>
      </c>
      <c r="K4034" s="39" t="str">
        <f>IF($B4034="","",-SUMIFS(Tabla7[Cantidad],Tabla7[Código del producto],$B4034,Tabla7[Tipo de movimiento],"SALIDA",Tabla7[Mes],K$5))</f>
        <v/>
      </c>
      <c r="L4034" s="39" t="str">
        <f>IF($B4034="","",-SUMIFS(Tabla7[Cantidad],Tabla7[Código del producto],$B4034,Tabla7[Tipo de movimiento],"SALIDA",Tabla7[Mes],L$5))</f>
        <v/>
      </c>
      <c r="M4034" s="39" t="str">
        <f>IF($B4034="","",-SUMIFS(Tabla7[Cantidad],Tabla7[Código del producto],$B4034,Tabla7[Tipo de movimiento],"SALIDA",Tabla7[Mes],M$5))</f>
        <v/>
      </c>
      <c r="N4034" s="39" t="str">
        <f>IF($B4034="","",-SUMIFS(Tabla7[Cantidad],Tabla7[Código del producto],$B4034,Tabla7[Tipo de movimiento],"SALIDA",Tabla7[Mes],N$5))</f>
        <v/>
      </c>
      <c r="O4034" s="39" t="str">
        <f>IF($B4034="","",-SUMIFS(Tabla7[Cantidad],Tabla7[Código del producto],$B4034,Tabla7[Tipo de movimiento],"SALIDA",Tabla7[Mes],O$5))</f>
        <v/>
      </c>
      <c r="P4034" s="39" t="str">
        <f>IF($B4034="","",-SUMIFS(Tabla7[Cantidad],Tabla7[Código del producto],$B4034,Tabla7[Tipo de movimiento],"SALIDA",Tabla7[Mes],P$5))</f>
        <v/>
      </c>
      <c r="Q4034" s="39" t="str">
        <f t="shared" si="186"/>
        <v/>
      </c>
      <c r="R4034" s="51" t="str">
        <f>IF($B4034="","",IFERROR(VLOOKUP($B4034,'ABC rotación'!$C:$G,5,0),"C"))</f>
        <v/>
      </c>
      <c r="S4034" s="41" t="str">
        <f t="shared" si="187"/>
        <v/>
      </c>
      <c r="T4034" s="40" t="str">
        <f t="shared" si="188"/>
        <v/>
      </c>
      <c r="U4034" s="23" t="str">
        <f>IF($B4034="","",VLOOKUP($T4034,Tablas!$X$14:$Y$17,2,1))</f>
        <v/>
      </c>
    </row>
    <row r="4035" spans="2:21" x14ac:dyDescent="0.2">
      <c r="B4035" s="1" t="str">
        <f>IF(Tablas!B4033="","",Tablas!B4033)</f>
        <v/>
      </c>
      <c r="C4035" s="1" t="str">
        <f>IF(Tablas!C4033="","",Tablas!C4033)</f>
        <v/>
      </c>
      <c r="D4035" s="1" t="str">
        <f>IF(Tablas!D4033="","",Tablas!D4033)</f>
        <v/>
      </c>
      <c r="E4035" s="1" t="str">
        <f>IF(Tablas!E4033="","",Tablas!E4033)</f>
        <v/>
      </c>
      <c r="F4035" s="1" t="str">
        <f>IF(Tablas!F4033="","",Tablas!F4033)</f>
        <v/>
      </c>
      <c r="G4035" s="1" t="str">
        <f>IF(Tablas!I4033="","",Tablas!I4033)</f>
        <v/>
      </c>
      <c r="H4035" s="1" t="s">
        <v>911</v>
      </c>
      <c r="I4035" s="39" t="str">
        <f>IF($B4035="","",-SUMIFS(Tabla7[Cantidad],Tabla7[Código del producto],$B4035,Tabla7[Tipo de movimiento],"SALIDA",Tabla7[Mes],I$5))</f>
        <v/>
      </c>
      <c r="J4035" s="39" t="str">
        <f>IF($B4035="","",-SUMIFS(Tabla7[Cantidad],Tabla7[Código del producto],$B4035,Tabla7[Tipo de movimiento],"SALIDA",Tabla7[Mes],J$5))</f>
        <v/>
      </c>
      <c r="K4035" s="39" t="str">
        <f>IF($B4035="","",-SUMIFS(Tabla7[Cantidad],Tabla7[Código del producto],$B4035,Tabla7[Tipo de movimiento],"SALIDA",Tabla7[Mes],K$5))</f>
        <v/>
      </c>
      <c r="L4035" s="39" t="str">
        <f>IF($B4035="","",-SUMIFS(Tabla7[Cantidad],Tabla7[Código del producto],$B4035,Tabla7[Tipo de movimiento],"SALIDA",Tabla7[Mes],L$5))</f>
        <v/>
      </c>
      <c r="M4035" s="39" t="str">
        <f>IF($B4035="","",-SUMIFS(Tabla7[Cantidad],Tabla7[Código del producto],$B4035,Tabla7[Tipo de movimiento],"SALIDA",Tabla7[Mes],M$5))</f>
        <v/>
      </c>
      <c r="N4035" s="39" t="str">
        <f>IF($B4035="","",-SUMIFS(Tabla7[Cantidad],Tabla7[Código del producto],$B4035,Tabla7[Tipo de movimiento],"SALIDA",Tabla7[Mes],N$5))</f>
        <v/>
      </c>
      <c r="O4035" s="39" t="str">
        <f>IF($B4035="","",-SUMIFS(Tabla7[Cantidad],Tabla7[Código del producto],$B4035,Tabla7[Tipo de movimiento],"SALIDA",Tabla7[Mes],O$5))</f>
        <v/>
      </c>
      <c r="P4035" s="39" t="str">
        <f>IF($B4035="","",-SUMIFS(Tabla7[Cantidad],Tabla7[Código del producto],$B4035,Tabla7[Tipo de movimiento],"SALIDA",Tabla7[Mes],P$5))</f>
        <v/>
      </c>
      <c r="Q4035" s="39" t="str">
        <f t="shared" si="186"/>
        <v/>
      </c>
      <c r="R4035" s="51" t="str">
        <f>IF($B4035="","",IFERROR(VLOOKUP($B4035,'ABC rotación'!$C:$G,5,0),"C"))</f>
        <v/>
      </c>
      <c r="S4035" s="41" t="str">
        <f t="shared" si="187"/>
        <v/>
      </c>
      <c r="T4035" s="40" t="str">
        <f t="shared" si="188"/>
        <v/>
      </c>
      <c r="U4035" s="23" t="str">
        <f>IF($B4035="","",VLOOKUP($T4035,Tablas!$X$14:$Y$17,2,1))</f>
        <v/>
      </c>
    </row>
    <row r="4036" spans="2:21" x14ac:dyDescent="0.2">
      <c r="B4036" s="1" t="str">
        <f>IF(Tablas!B4034="","",Tablas!B4034)</f>
        <v/>
      </c>
      <c r="C4036" s="1" t="str">
        <f>IF(Tablas!C4034="","",Tablas!C4034)</f>
        <v/>
      </c>
      <c r="D4036" s="1" t="str">
        <f>IF(Tablas!D4034="","",Tablas!D4034)</f>
        <v/>
      </c>
      <c r="E4036" s="1" t="str">
        <f>IF(Tablas!E4034="","",Tablas!E4034)</f>
        <v/>
      </c>
      <c r="F4036" s="1" t="str">
        <f>IF(Tablas!F4034="","",Tablas!F4034)</f>
        <v/>
      </c>
      <c r="G4036" s="1" t="str">
        <f>IF(Tablas!I4034="","",Tablas!I4034)</f>
        <v/>
      </c>
      <c r="H4036" s="1" t="s">
        <v>911</v>
      </c>
      <c r="I4036" s="39" t="str">
        <f>IF($B4036="","",-SUMIFS(Tabla7[Cantidad],Tabla7[Código del producto],$B4036,Tabla7[Tipo de movimiento],"SALIDA",Tabla7[Mes],I$5))</f>
        <v/>
      </c>
      <c r="J4036" s="39" t="str">
        <f>IF($B4036="","",-SUMIFS(Tabla7[Cantidad],Tabla7[Código del producto],$B4036,Tabla7[Tipo de movimiento],"SALIDA",Tabla7[Mes],J$5))</f>
        <v/>
      </c>
      <c r="K4036" s="39" t="str">
        <f>IF($B4036="","",-SUMIFS(Tabla7[Cantidad],Tabla7[Código del producto],$B4036,Tabla7[Tipo de movimiento],"SALIDA",Tabla7[Mes],K$5))</f>
        <v/>
      </c>
      <c r="L4036" s="39" t="str">
        <f>IF($B4036="","",-SUMIFS(Tabla7[Cantidad],Tabla7[Código del producto],$B4036,Tabla7[Tipo de movimiento],"SALIDA",Tabla7[Mes],L$5))</f>
        <v/>
      </c>
      <c r="M4036" s="39" t="str">
        <f>IF($B4036="","",-SUMIFS(Tabla7[Cantidad],Tabla7[Código del producto],$B4036,Tabla7[Tipo de movimiento],"SALIDA",Tabla7[Mes],M$5))</f>
        <v/>
      </c>
      <c r="N4036" s="39" t="str">
        <f>IF($B4036="","",-SUMIFS(Tabla7[Cantidad],Tabla7[Código del producto],$B4036,Tabla7[Tipo de movimiento],"SALIDA",Tabla7[Mes],N$5))</f>
        <v/>
      </c>
      <c r="O4036" s="39" t="str">
        <f>IF($B4036="","",-SUMIFS(Tabla7[Cantidad],Tabla7[Código del producto],$B4036,Tabla7[Tipo de movimiento],"SALIDA",Tabla7[Mes],O$5))</f>
        <v/>
      </c>
      <c r="P4036" s="39" t="str">
        <f>IF($B4036="","",-SUMIFS(Tabla7[Cantidad],Tabla7[Código del producto],$B4036,Tabla7[Tipo de movimiento],"SALIDA",Tabla7[Mes],P$5))</f>
        <v/>
      </c>
      <c r="Q4036" s="39" t="str">
        <f t="shared" si="186"/>
        <v/>
      </c>
      <c r="R4036" s="51" t="str">
        <f>IF($B4036="","",IFERROR(VLOOKUP($B4036,'ABC rotación'!$C:$G,5,0),"C"))</f>
        <v/>
      </c>
      <c r="S4036" s="41" t="str">
        <f t="shared" si="187"/>
        <v/>
      </c>
      <c r="T4036" s="40" t="str">
        <f t="shared" si="188"/>
        <v/>
      </c>
      <c r="U4036" s="23" t="str">
        <f>IF($B4036="","",VLOOKUP($T4036,Tablas!$X$14:$Y$17,2,1))</f>
        <v/>
      </c>
    </row>
    <row r="4037" spans="2:21" x14ac:dyDescent="0.2">
      <c r="B4037" s="1" t="str">
        <f>IF(Tablas!B4035="","",Tablas!B4035)</f>
        <v/>
      </c>
      <c r="C4037" s="1" t="str">
        <f>IF(Tablas!C4035="","",Tablas!C4035)</f>
        <v/>
      </c>
      <c r="D4037" s="1" t="str">
        <f>IF(Tablas!D4035="","",Tablas!D4035)</f>
        <v/>
      </c>
      <c r="E4037" s="1" t="str">
        <f>IF(Tablas!E4035="","",Tablas!E4035)</f>
        <v/>
      </c>
      <c r="F4037" s="1" t="str">
        <f>IF(Tablas!F4035="","",Tablas!F4035)</f>
        <v/>
      </c>
      <c r="G4037" s="1" t="str">
        <f>IF(Tablas!I4035="","",Tablas!I4035)</f>
        <v/>
      </c>
      <c r="H4037" s="1" t="s">
        <v>911</v>
      </c>
      <c r="I4037" s="39" t="str">
        <f>IF($B4037="","",-SUMIFS(Tabla7[Cantidad],Tabla7[Código del producto],$B4037,Tabla7[Tipo de movimiento],"SALIDA",Tabla7[Mes],I$5))</f>
        <v/>
      </c>
      <c r="J4037" s="39" t="str">
        <f>IF($B4037="","",-SUMIFS(Tabla7[Cantidad],Tabla7[Código del producto],$B4037,Tabla7[Tipo de movimiento],"SALIDA",Tabla7[Mes],J$5))</f>
        <v/>
      </c>
      <c r="K4037" s="39" t="str">
        <f>IF($B4037="","",-SUMIFS(Tabla7[Cantidad],Tabla7[Código del producto],$B4037,Tabla7[Tipo de movimiento],"SALIDA",Tabla7[Mes],K$5))</f>
        <v/>
      </c>
      <c r="L4037" s="39" t="str">
        <f>IF($B4037="","",-SUMIFS(Tabla7[Cantidad],Tabla7[Código del producto],$B4037,Tabla7[Tipo de movimiento],"SALIDA",Tabla7[Mes],L$5))</f>
        <v/>
      </c>
      <c r="M4037" s="39" t="str">
        <f>IF($B4037="","",-SUMIFS(Tabla7[Cantidad],Tabla7[Código del producto],$B4037,Tabla7[Tipo de movimiento],"SALIDA",Tabla7[Mes],M$5))</f>
        <v/>
      </c>
      <c r="N4037" s="39" t="str">
        <f>IF($B4037="","",-SUMIFS(Tabla7[Cantidad],Tabla7[Código del producto],$B4037,Tabla7[Tipo de movimiento],"SALIDA",Tabla7[Mes],N$5))</f>
        <v/>
      </c>
      <c r="O4037" s="39" t="str">
        <f>IF($B4037="","",-SUMIFS(Tabla7[Cantidad],Tabla7[Código del producto],$B4037,Tabla7[Tipo de movimiento],"SALIDA",Tabla7[Mes],O$5))</f>
        <v/>
      </c>
      <c r="P4037" s="39" t="str">
        <f>IF($B4037="","",-SUMIFS(Tabla7[Cantidad],Tabla7[Código del producto],$B4037,Tabla7[Tipo de movimiento],"SALIDA",Tabla7[Mes],P$5))</f>
        <v/>
      </c>
      <c r="Q4037" s="39" t="str">
        <f t="shared" si="186"/>
        <v/>
      </c>
      <c r="R4037" s="51" t="str">
        <f>IF($B4037="","",IFERROR(VLOOKUP($B4037,'ABC rotación'!$C:$G,5,0),"C"))</f>
        <v/>
      </c>
      <c r="S4037" s="41" t="str">
        <f t="shared" si="187"/>
        <v/>
      </c>
      <c r="T4037" s="40" t="str">
        <f t="shared" si="188"/>
        <v/>
      </c>
      <c r="U4037" s="23" t="str">
        <f>IF($B4037="","",VLOOKUP($T4037,Tablas!$X$14:$Y$17,2,1))</f>
        <v/>
      </c>
    </row>
    <row r="4038" spans="2:21" x14ac:dyDescent="0.2">
      <c r="B4038" s="1" t="str">
        <f>IF(Tablas!B4036="","",Tablas!B4036)</f>
        <v/>
      </c>
      <c r="C4038" s="1" t="str">
        <f>IF(Tablas!C4036="","",Tablas!C4036)</f>
        <v/>
      </c>
      <c r="D4038" s="1" t="str">
        <f>IF(Tablas!D4036="","",Tablas!D4036)</f>
        <v/>
      </c>
      <c r="E4038" s="1" t="str">
        <f>IF(Tablas!E4036="","",Tablas!E4036)</f>
        <v/>
      </c>
      <c r="F4038" s="1" t="str">
        <f>IF(Tablas!F4036="","",Tablas!F4036)</f>
        <v/>
      </c>
      <c r="G4038" s="1" t="str">
        <f>IF(Tablas!I4036="","",Tablas!I4036)</f>
        <v/>
      </c>
      <c r="H4038" s="1" t="s">
        <v>911</v>
      </c>
      <c r="I4038" s="39" t="str">
        <f>IF($B4038="","",-SUMIFS(Tabla7[Cantidad],Tabla7[Código del producto],$B4038,Tabla7[Tipo de movimiento],"SALIDA",Tabla7[Mes],I$5))</f>
        <v/>
      </c>
      <c r="J4038" s="39" t="str">
        <f>IF($B4038="","",-SUMIFS(Tabla7[Cantidad],Tabla7[Código del producto],$B4038,Tabla7[Tipo de movimiento],"SALIDA",Tabla7[Mes],J$5))</f>
        <v/>
      </c>
      <c r="K4038" s="39" t="str">
        <f>IF($B4038="","",-SUMIFS(Tabla7[Cantidad],Tabla7[Código del producto],$B4038,Tabla7[Tipo de movimiento],"SALIDA",Tabla7[Mes],K$5))</f>
        <v/>
      </c>
      <c r="L4038" s="39" t="str">
        <f>IF($B4038="","",-SUMIFS(Tabla7[Cantidad],Tabla7[Código del producto],$B4038,Tabla7[Tipo de movimiento],"SALIDA",Tabla7[Mes],L$5))</f>
        <v/>
      </c>
      <c r="M4038" s="39" t="str">
        <f>IF($B4038="","",-SUMIFS(Tabla7[Cantidad],Tabla7[Código del producto],$B4038,Tabla7[Tipo de movimiento],"SALIDA",Tabla7[Mes],M$5))</f>
        <v/>
      </c>
      <c r="N4038" s="39" t="str">
        <f>IF($B4038="","",-SUMIFS(Tabla7[Cantidad],Tabla7[Código del producto],$B4038,Tabla7[Tipo de movimiento],"SALIDA",Tabla7[Mes],N$5))</f>
        <v/>
      </c>
      <c r="O4038" s="39" t="str">
        <f>IF($B4038="","",-SUMIFS(Tabla7[Cantidad],Tabla7[Código del producto],$B4038,Tabla7[Tipo de movimiento],"SALIDA",Tabla7[Mes],O$5))</f>
        <v/>
      </c>
      <c r="P4038" s="39" t="str">
        <f>IF($B4038="","",-SUMIFS(Tabla7[Cantidad],Tabla7[Código del producto],$B4038,Tabla7[Tipo de movimiento],"SALIDA",Tabla7[Mes],P$5))</f>
        <v/>
      </c>
      <c r="Q4038" s="39" t="str">
        <f t="shared" si="186"/>
        <v/>
      </c>
      <c r="R4038" s="51" t="str">
        <f>IF($B4038="","",IFERROR(VLOOKUP($B4038,'ABC rotación'!$C:$G,5,0),"C"))</f>
        <v/>
      </c>
      <c r="S4038" s="41" t="str">
        <f t="shared" si="187"/>
        <v/>
      </c>
      <c r="T4038" s="40" t="str">
        <f t="shared" si="188"/>
        <v/>
      </c>
      <c r="U4038" s="23" t="str">
        <f>IF($B4038="","",VLOOKUP($T4038,Tablas!$X$14:$Y$17,2,1))</f>
        <v/>
      </c>
    </row>
    <row r="4039" spans="2:21" x14ac:dyDescent="0.2">
      <c r="B4039" s="1" t="str">
        <f>IF(Tablas!B4037="","",Tablas!B4037)</f>
        <v/>
      </c>
      <c r="C4039" s="1" t="str">
        <f>IF(Tablas!C4037="","",Tablas!C4037)</f>
        <v/>
      </c>
      <c r="D4039" s="1" t="str">
        <f>IF(Tablas!D4037="","",Tablas!D4037)</f>
        <v/>
      </c>
      <c r="E4039" s="1" t="str">
        <f>IF(Tablas!E4037="","",Tablas!E4037)</f>
        <v/>
      </c>
      <c r="F4039" s="1" t="str">
        <f>IF(Tablas!F4037="","",Tablas!F4037)</f>
        <v/>
      </c>
      <c r="G4039" s="1" t="str">
        <f>IF(Tablas!I4037="","",Tablas!I4037)</f>
        <v/>
      </c>
      <c r="H4039" s="1" t="s">
        <v>911</v>
      </c>
      <c r="I4039" s="39" t="str">
        <f>IF($B4039="","",-SUMIFS(Tabla7[Cantidad],Tabla7[Código del producto],$B4039,Tabla7[Tipo de movimiento],"SALIDA",Tabla7[Mes],I$5))</f>
        <v/>
      </c>
      <c r="J4039" s="39" t="str">
        <f>IF($B4039="","",-SUMIFS(Tabla7[Cantidad],Tabla7[Código del producto],$B4039,Tabla7[Tipo de movimiento],"SALIDA",Tabla7[Mes],J$5))</f>
        <v/>
      </c>
      <c r="K4039" s="39" t="str">
        <f>IF($B4039="","",-SUMIFS(Tabla7[Cantidad],Tabla7[Código del producto],$B4039,Tabla7[Tipo de movimiento],"SALIDA",Tabla7[Mes],K$5))</f>
        <v/>
      </c>
      <c r="L4039" s="39" t="str">
        <f>IF($B4039="","",-SUMIFS(Tabla7[Cantidad],Tabla7[Código del producto],$B4039,Tabla7[Tipo de movimiento],"SALIDA",Tabla7[Mes],L$5))</f>
        <v/>
      </c>
      <c r="M4039" s="39" t="str">
        <f>IF($B4039="","",-SUMIFS(Tabla7[Cantidad],Tabla7[Código del producto],$B4039,Tabla7[Tipo de movimiento],"SALIDA",Tabla7[Mes],M$5))</f>
        <v/>
      </c>
      <c r="N4039" s="39" t="str">
        <f>IF($B4039="","",-SUMIFS(Tabla7[Cantidad],Tabla7[Código del producto],$B4039,Tabla7[Tipo de movimiento],"SALIDA",Tabla7[Mes],N$5))</f>
        <v/>
      </c>
      <c r="O4039" s="39" t="str">
        <f>IF($B4039="","",-SUMIFS(Tabla7[Cantidad],Tabla7[Código del producto],$B4039,Tabla7[Tipo de movimiento],"SALIDA",Tabla7[Mes],O$5))</f>
        <v/>
      </c>
      <c r="P4039" s="39" t="str">
        <f>IF($B4039="","",-SUMIFS(Tabla7[Cantidad],Tabla7[Código del producto],$B4039,Tabla7[Tipo de movimiento],"SALIDA",Tabla7[Mes],P$5))</f>
        <v/>
      </c>
      <c r="Q4039" s="39" t="str">
        <f t="shared" ref="Q4039:Q4102" si="189">IF($B4039="","",IFERROR(AVERAGE(N4039:P4039),0))</f>
        <v/>
      </c>
      <c r="R4039" s="51" t="str">
        <f>IF($B4039="","",IFERROR(VLOOKUP($B4039,'ABC rotación'!$C:$G,5,0),"C"))</f>
        <v/>
      </c>
      <c r="S4039" s="41" t="str">
        <f t="shared" ref="S4039:S4102" si="190">IF($B4039="","",IFERROR(H4039/Q4039*30,0))</f>
        <v/>
      </c>
      <c r="T4039" s="40" t="str">
        <f t="shared" ref="T4039:T4102" si="191">IF($B4039="","",S4039/F4039)</f>
        <v/>
      </c>
      <c r="U4039" s="23" t="str">
        <f>IF($B4039="","",VLOOKUP($T4039,Tablas!$X$14:$Y$17,2,1))</f>
        <v/>
      </c>
    </row>
    <row r="4040" spans="2:21" x14ac:dyDescent="0.2">
      <c r="B4040" s="1" t="str">
        <f>IF(Tablas!B4038="","",Tablas!B4038)</f>
        <v/>
      </c>
      <c r="C4040" s="1" t="str">
        <f>IF(Tablas!C4038="","",Tablas!C4038)</f>
        <v/>
      </c>
      <c r="D4040" s="1" t="str">
        <f>IF(Tablas!D4038="","",Tablas!D4038)</f>
        <v/>
      </c>
      <c r="E4040" s="1" t="str">
        <f>IF(Tablas!E4038="","",Tablas!E4038)</f>
        <v/>
      </c>
      <c r="F4040" s="1" t="str">
        <f>IF(Tablas!F4038="","",Tablas!F4038)</f>
        <v/>
      </c>
      <c r="G4040" s="1" t="str">
        <f>IF(Tablas!I4038="","",Tablas!I4038)</f>
        <v/>
      </c>
      <c r="H4040" s="1" t="s">
        <v>911</v>
      </c>
      <c r="I4040" s="39" t="str">
        <f>IF($B4040="","",-SUMIFS(Tabla7[Cantidad],Tabla7[Código del producto],$B4040,Tabla7[Tipo de movimiento],"SALIDA",Tabla7[Mes],I$5))</f>
        <v/>
      </c>
      <c r="J4040" s="39" t="str">
        <f>IF($B4040="","",-SUMIFS(Tabla7[Cantidad],Tabla7[Código del producto],$B4040,Tabla7[Tipo de movimiento],"SALIDA",Tabla7[Mes],J$5))</f>
        <v/>
      </c>
      <c r="K4040" s="39" t="str">
        <f>IF($B4040="","",-SUMIFS(Tabla7[Cantidad],Tabla7[Código del producto],$B4040,Tabla7[Tipo de movimiento],"SALIDA",Tabla7[Mes],K$5))</f>
        <v/>
      </c>
      <c r="L4040" s="39" t="str">
        <f>IF($B4040="","",-SUMIFS(Tabla7[Cantidad],Tabla7[Código del producto],$B4040,Tabla7[Tipo de movimiento],"SALIDA",Tabla7[Mes],L$5))</f>
        <v/>
      </c>
      <c r="M4040" s="39" t="str">
        <f>IF($B4040="","",-SUMIFS(Tabla7[Cantidad],Tabla7[Código del producto],$B4040,Tabla7[Tipo de movimiento],"SALIDA",Tabla7[Mes],M$5))</f>
        <v/>
      </c>
      <c r="N4040" s="39" t="str">
        <f>IF($B4040="","",-SUMIFS(Tabla7[Cantidad],Tabla7[Código del producto],$B4040,Tabla7[Tipo de movimiento],"SALIDA",Tabla7[Mes],N$5))</f>
        <v/>
      </c>
      <c r="O4040" s="39" t="str">
        <f>IF($B4040="","",-SUMIFS(Tabla7[Cantidad],Tabla7[Código del producto],$B4040,Tabla7[Tipo de movimiento],"SALIDA",Tabla7[Mes],O$5))</f>
        <v/>
      </c>
      <c r="P4040" s="39" t="str">
        <f>IF($B4040="","",-SUMIFS(Tabla7[Cantidad],Tabla7[Código del producto],$B4040,Tabla7[Tipo de movimiento],"SALIDA",Tabla7[Mes],P$5))</f>
        <v/>
      </c>
      <c r="Q4040" s="39" t="str">
        <f t="shared" si="189"/>
        <v/>
      </c>
      <c r="R4040" s="51" t="str">
        <f>IF($B4040="","",IFERROR(VLOOKUP($B4040,'ABC rotación'!$C:$G,5,0),"C"))</f>
        <v/>
      </c>
      <c r="S4040" s="41" t="str">
        <f t="shared" si="190"/>
        <v/>
      </c>
      <c r="T4040" s="40" t="str">
        <f t="shared" si="191"/>
        <v/>
      </c>
      <c r="U4040" s="23" t="str">
        <f>IF($B4040="","",VLOOKUP($T4040,Tablas!$X$14:$Y$17,2,1))</f>
        <v/>
      </c>
    </row>
    <row r="4041" spans="2:21" x14ac:dyDescent="0.2">
      <c r="B4041" s="1" t="str">
        <f>IF(Tablas!B4039="","",Tablas!B4039)</f>
        <v/>
      </c>
      <c r="C4041" s="1" t="str">
        <f>IF(Tablas!C4039="","",Tablas!C4039)</f>
        <v/>
      </c>
      <c r="D4041" s="1" t="str">
        <f>IF(Tablas!D4039="","",Tablas!D4039)</f>
        <v/>
      </c>
      <c r="E4041" s="1" t="str">
        <f>IF(Tablas!E4039="","",Tablas!E4039)</f>
        <v/>
      </c>
      <c r="F4041" s="1" t="str">
        <f>IF(Tablas!F4039="","",Tablas!F4039)</f>
        <v/>
      </c>
      <c r="G4041" s="1" t="str">
        <f>IF(Tablas!I4039="","",Tablas!I4039)</f>
        <v/>
      </c>
      <c r="H4041" s="1" t="s">
        <v>911</v>
      </c>
      <c r="I4041" s="39" t="str">
        <f>IF($B4041="","",-SUMIFS(Tabla7[Cantidad],Tabla7[Código del producto],$B4041,Tabla7[Tipo de movimiento],"SALIDA",Tabla7[Mes],I$5))</f>
        <v/>
      </c>
      <c r="J4041" s="39" t="str">
        <f>IF($B4041="","",-SUMIFS(Tabla7[Cantidad],Tabla7[Código del producto],$B4041,Tabla7[Tipo de movimiento],"SALIDA",Tabla7[Mes],J$5))</f>
        <v/>
      </c>
      <c r="K4041" s="39" t="str">
        <f>IF($B4041="","",-SUMIFS(Tabla7[Cantidad],Tabla7[Código del producto],$B4041,Tabla7[Tipo de movimiento],"SALIDA",Tabla7[Mes],K$5))</f>
        <v/>
      </c>
      <c r="L4041" s="39" t="str">
        <f>IF($B4041="","",-SUMIFS(Tabla7[Cantidad],Tabla7[Código del producto],$B4041,Tabla7[Tipo de movimiento],"SALIDA",Tabla7[Mes],L$5))</f>
        <v/>
      </c>
      <c r="M4041" s="39" t="str">
        <f>IF($B4041="","",-SUMIFS(Tabla7[Cantidad],Tabla7[Código del producto],$B4041,Tabla7[Tipo de movimiento],"SALIDA",Tabla7[Mes],M$5))</f>
        <v/>
      </c>
      <c r="N4041" s="39" t="str">
        <f>IF($B4041="","",-SUMIFS(Tabla7[Cantidad],Tabla7[Código del producto],$B4041,Tabla7[Tipo de movimiento],"SALIDA",Tabla7[Mes],N$5))</f>
        <v/>
      </c>
      <c r="O4041" s="39" t="str">
        <f>IF($B4041="","",-SUMIFS(Tabla7[Cantidad],Tabla7[Código del producto],$B4041,Tabla7[Tipo de movimiento],"SALIDA",Tabla7[Mes],O$5))</f>
        <v/>
      </c>
      <c r="P4041" s="39" t="str">
        <f>IF($B4041="","",-SUMIFS(Tabla7[Cantidad],Tabla7[Código del producto],$B4041,Tabla7[Tipo de movimiento],"SALIDA",Tabla7[Mes],P$5))</f>
        <v/>
      </c>
      <c r="Q4041" s="39" t="str">
        <f t="shared" si="189"/>
        <v/>
      </c>
      <c r="R4041" s="51" t="str">
        <f>IF($B4041="","",IFERROR(VLOOKUP($B4041,'ABC rotación'!$C:$G,5,0),"C"))</f>
        <v/>
      </c>
      <c r="S4041" s="41" t="str">
        <f t="shared" si="190"/>
        <v/>
      </c>
      <c r="T4041" s="40" t="str">
        <f t="shared" si="191"/>
        <v/>
      </c>
      <c r="U4041" s="23" t="str">
        <f>IF($B4041="","",VLOOKUP($T4041,Tablas!$X$14:$Y$17,2,1))</f>
        <v/>
      </c>
    </row>
    <row r="4042" spans="2:21" x14ac:dyDescent="0.2">
      <c r="B4042" s="1" t="str">
        <f>IF(Tablas!B4040="","",Tablas!B4040)</f>
        <v/>
      </c>
      <c r="C4042" s="1" t="str">
        <f>IF(Tablas!C4040="","",Tablas!C4040)</f>
        <v/>
      </c>
      <c r="D4042" s="1" t="str">
        <f>IF(Tablas!D4040="","",Tablas!D4040)</f>
        <v/>
      </c>
      <c r="E4042" s="1" t="str">
        <f>IF(Tablas!E4040="","",Tablas!E4040)</f>
        <v/>
      </c>
      <c r="F4042" s="1" t="str">
        <f>IF(Tablas!F4040="","",Tablas!F4040)</f>
        <v/>
      </c>
      <c r="G4042" s="1" t="str">
        <f>IF(Tablas!I4040="","",Tablas!I4040)</f>
        <v/>
      </c>
      <c r="H4042" s="1" t="s">
        <v>911</v>
      </c>
      <c r="I4042" s="39" t="str">
        <f>IF($B4042="","",-SUMIFS(Tabla7[Cantidad],Tabla7[Código del producto],$B4042,Tabla7[Tipo de movimiento],"SALIDA",Tabla7[Mes],I$5))</f>
        <v/>
      </c>
      <c r="J4042" s="39" t="str">
        <f>IF($B4042="","",-SUMIFS(Tabla7[Cantidad],Tabla7[Código del producto],$B4042,Tabla7[Tipo de movimiento],"SALIDA",Tabla7[Mes],J$5))</f>
        <v/>
      </c>
      <c r="K4042" s="39" t="str">
        <f>IF($B4042="","",-SUMIFS(Tabla7[Cantidad],Tabla7[Código del producto],$B4042,Tabla7[Tipo de movimiento],"SALIDA",Tabla7[Mes],K$5))</f>
        <v/>
      </c>
      <c r="L4042" s="39" t="str">
        <f>IF($B4042="","",-SUMIFS(Tabla7[Cantidad],Tabla7[Código del producto],$B4042,Tabla7[Tipo de movimiento],"SALIDA",Tabla7[Mes],L$5))</f>
        <v/>
      </c>
      <c r="M4042" s="39" t="str">
        <f>IF($B4042="","",-SUMIFS(Tabla7[Cantidad],Tabla7[Código del producto],$B4042,Tabla7[Tipo de movimiento],"SALIDA",Tabla7[Mes],M$5))</f>
        <v/>
      </c>
      <c r="N4042" s="39" t="str">
        <f>IF($B4042="","",-SUMIFS(Tabla7[Cantidad],Tabla7[Código del producto],$B4042,Tabla7[Tipo de movimiento],"SALIDA",Tabla7[Mes],N$5))</f>
        <v/>
      </c>
      <c r="O4042" s="39" t="str">
        <f>IF($B4042="","",-SUMIFS(Tabla7[Cantidad],Tabla7[Código del producto],$B4042,Tabla7[Tipo de movimiento],"SALIDA",Tabla7[Mes],O$5))</f>
        <v/>
      </c>
      <c r="P4042" s="39" t="str">
        <f>IF($B4042="","",-SUMIFS(Tabla7[Cantidad],Tabla7[Código del producto],$B4042,Tabla7[Tipo de movimiento],"SALIDA",Tabla7[Mes],P$5))</f>
        <v/>
      </c>
      <c r="Q4042" s="39" t="str">
        <f t="shared" si="189"/>
        <v/>
      </c>
      <c r="R4042" s="51" t="str">
        <f>IF($B4042="","",IFERROR(VLOOKUP($B4042,'ABC rotación'!$C:$G,5,0),"C"))</f>
        <v/>
      </c>
      <c r="S4042" s="41" t="str">
        <f t="shared" si="190"/>
        <v/>
      </c>
      <c r="T4042" s="40" t="str">
        <f t="shared" si="191"/>
        <v/>
      </c>
      <c r="U4042" s="23" t="str">
        <f>IF($B4042="","",VLOOKUP($T4042,Tablas!$X$14:$Y$17,2,1))</f>
        <v/>
      </c>
    </row>
    <row r="4043" spans="2:21" x14ac:dyDescent="0.2">
      <c r="B4043" s="1" t="str">
        <f>IF(Tablas!B4041="","",Tablas!B4041)</f>
        <v/>
      </c>
      <c r="C4043" s="1" t="str">
        <f>IF(Tablas!C4041="","",Tablas!C4041)</f>
        <v/>
      </c>
      <c r="D4043" s="1" t="str">
        <f>IF(Tablas!D4041="","",Tablas!D4041)</f>
        <v/>
      </c>
      <c r="E4043" s="1" t="str">
        <f>IF(Tablas!E4041="","",Tablas!E4041)</f>
        <v/>
      </c>
      <c r="F4043" s="1" t="str">
        <f>IF(Tablas!F4041="","",Tablas!F4041)</f>
        <v/>
      </c>
      <c r="G4043" s="1" t="str">
        <f>IF(Tablas!I4041="","",Tablas!I4041)</f>
        <v/>
      </c>
      <c r="H4043" s="1" t="s">
        <v>911</v>
      </c>
      <c r="I4043" s="39" t="str">
        <f>IF($B4043="","",-SUMIFS(Tabla7[Cantidad],Tabla7[Código del producto],$B4043,Tabla7[Tipo de movimiento],"SALIDA",Tabla7[Mes],I$5))</f>
        <v/>
      </c>
      <c r="J4043" s="39" t="str">
        <f>IF($B4043="","",-SUMIFS(Tabla7[Cantidad],Tabla7[Código del producto],$B4043,Tabla7[Tipo de movimiento],"SALIDA",Tabla7[Mes],J$5))</f>
        <v/>
      </c>
      <c r="K4043" s="39" t="str">
        <f>IF($B4043="","",-SUMIFS(Tabla7[Cantidad],Tabla7[Código del producto],$B4043,Tabla7[Tipo de movimiento],"SALIDA",Tabla7[Mes],K$5))</f>
        <v/>
      </c>
      <c r="L4043" s="39" t="str">
        <f>IF($B4043="","",-SUMIFS(Tabla7[Cantidad],Tabla7[Código del producto],$B4043,Tabla7[Tipo de movimiento],"SALIDA",Tabla7[Mes],L$5))</f>
        <v/>
      </c>
      <c r="M4043" s="39" t="str">
        <f>IF($B4043="","",-SUMIFS(Tabla7[Cantidad],Tabla7[Código del producto],$B4043,Tabla7[Tipo de movimiento],"SALIDA",Tabla7[Mes],M$5))</f>
        <v/>
      </c>
      <c r="N4043" s="39" t="str">
        <f>IF($B4043="","",-SUMIFS(Tabla7[Cantidad],Tabla7[Código del producto],$B4043,Tabla7[Tipo de movimiento],"SALIDA",Tabla7[Mes],N$5))</f>
        <v/>
      </c>
      <c r="O4043" s="39" t="str">
        <f>IF($B4043="","",-SUMIFS(Tabla7[Cantidad],Tabla7[Código del producto],$B4043,Tabla7[Tipo de movimiento],"SALIDA",Tabla7[Mes],O$5))</f>
        <v/>
      </c>
      <c r="P4043" s="39" t="str">
        <f>IF($B4043="","",-SUMIFS(Tabla7[Cantidad],Tabla7[Código del producto],$B4043,Tabla7[Tipo de movimiento],"SALIDA",Tabla7[Mes],P$5))</f>
        <v/>
      </c>
      <c r="Q4043" s="39" t="str">
        <f t="shared" si="189"/>
        <v/>
      </c>
      <c r="R4043" s="51" t="str">
        <f>IF($B4043="","",IFERROR(VLOOKUP($B4043,'ABC rotación'!$C:$G,5,0),"C"))</f>
        <v/>
      </c>
      <c r="S4043" s="41" t="str">
        <f t="shared" si="190"/>
        <v/>
      </c>
      <c r="T4043" s="40" t="str">
        <f t="shared" si="191"/>
        <v/>
      </c>
      <c r="U4043" s="23" t="str">
        <f>IF($B4043="","",VLOOKUP($T4043,Tablas!$X$14:$Y$17,2,1))</f>
        <v/>
      </c>
    </row>
    <row r="4044" spans="2:21" x14ac:dyDescent="0.2">
      <c r="B4044" s="1" t="str">
        <f>IF(Tablas!B4042="","",Tablas!B4042)</f>
        <v/>
      </c>
      <c r="C4044" s="1" t="str">
        <f>IF(Tablas!C4042="","",Tablas!C4042)</f>
        <v/>
      </c>
      <c r="D4044" s="1" t="str">
        <f>IF(Tablas!D4042="","",Tablas!D4042)</f>
        <v/>
      </c>
      <c r="E4044" s="1" t="str">
        <f>IF(Tablas!E4042="","",Tablas!E4042)</f>
        <v/>
      </c>
      <c r="F4044" s="1" t="str">
        <f>IF(Tablas!F4042="","",Tablas!F4042)</f>
        <v/>
      </c>
      <c r="G4044" s="1" t="str">
        <f>IF(Tablas!I4042="","",Tablas!I4042)</f>
        <v/>
      </c>
      <c r="H4044" s="1" t="s">
        <v>911</v>
      </c>
      <c r="I4044" s="39" t="str">
        <f>IF($B4044="","",-SUMIFS(Tabla7[Cantidad],Tabla7[Código del producto],$B4044,Tabla7[Tipo de movimiento],"SALIDA",Tabla7[Mes],I$5))</f>
        <v/>
      </c>
      <c r="J4044" s="39" t="str">
        <f>IF($B4044="","",-SUMIFS(Tabla7[Cantidad],Tabla7[Código del producto],$B4044,Tabla7[Tipo de movimiento],"SALIDA",Tabla7[Mes],J$5))</f>
        <v/>
      </c>
      <c r="K4044" s="39" t="str">
        <f>IF($B4044="","",-SUMIFS(Tabla7[Cantidad],Tabla7[Código del producto],$B4044,Tabla7[Tipo de movimiento],"SALIDA",Tabla7[Mes],K$5))</f>
        <v/>
      </c>
      <c r="L4044" s="39" t="str">
        <f>IF($B4044="","",-SUMIFS(Tabla7[Cantidad],Tabla7[Código del producto],$B4044,Tabla7[Tipo de movimiento],"SALIDA",Tabla7[Mes],L$5))</f>
        <v/>
      </c>
      <c r="M4044" s="39" t="str">
        <f>IF($B4044="","",-SUMIFS(Tabla7[Cantidad],Tabla7[Código del producto],$B4044,Tabla7[Tipo de movimiento],"SALIDA",Tabla7[Mes],M$5))</f>
        <v/>
      </c>
      <c r="N4044" s="39" t="str">
        <f>IF($B4044="","",-SUMIFS(Tabla7[Cantidad],Tabla7[Código del producto],$B4044,Tabla7[Tipo de movimiento],"SALIDA",Tabla7[Mes],N$5))</f>
        <v/>
      </c>
      <c r="O4044" s="39" t="str">
        <f>IF($B4044="","",-SUMIFS(Tabla7[Cantidad],Tabla7[Código del producto],$B4044,Tabla7[Tipo de movimiento],"SALIDA",Tabla7[Mes],O$5))</f>
        <v/>
      </c>
      <c r="P4044" s="39" t="str">
        <f>IF($B4044="","",-SUMIFS(Tabla7[Cantidad],Tabla7[Código del producto],$B4044,Tabla7[Tipo de movimiento],"SALIDA",Tabla7[Mes],P$5))</f>
        <v/>
      </c>
      <c r="Q4044" s="39" t="str">
        <f t="shared" si="189"/>
        <v/>
      </c>
      <c r="R4044" s="51" t="str">
        <f>IF($B4044="","",IFERROR(VLOOKUP($B4044,'ABC rotación'!$C:$G,5,0),"C"))</f>
        <v/>
      </c>
      <c r="S4044" s="41" t="str">
        <f t="shared" si="190"/>
        <v/>
      </c>
      <c r="T4044" s="40" t="str">
        <f t="shared" si="191"/>
        <v/>
      </c>
      <c r="U4044" s="23" t="str">
        <f>IF($B4044="","",VLOOKUP($T4044,Tablas!$X$14:$Y$17,2,1))</f>
        <v/>
      </c>
    </row>
    <row r="4045" spans="2:21" x14ac:dyDescent="0.2">
      <c r="B4045" s="1" t="str">
        <f>IF(Tablas!B4043="","",Tablas!B4043)</f>
        <v/>
      </c>
      <c r="C4045" s="1" t="str">
        <f>IF(Tablas!C4043="","",Tablas!C4043)</f>
        <v/>
      </c>
      <c r="D4045" s="1" t="str">
        <f>IF(Tablas!D4043="","",Tablas!D4043)</f>
        <v/>
      </c>
      <c r="E4045" s="1" t="str">
        <f>IF(Tablas!E4043="","",Tablas!E4043)</f>
        <v/>
      </c>
      <c r="F4045" s="1" t="str">
        <f>IF(Tablas!F4043="","",Tablas!F4043)</f>
        <v/>
      </c>
      <c r="G4045" s="1" t="str">
        <f>IF(Tablas!I4043="","",Tablas!I4043)</f>
        <v/>
      </c>
      <c r="H4045" s="1" t="s">
        <v>911</v>
      </c>
      <c r="I4045" s="39" t="str">
        <f>IF($B4045="","",-SUMIFS(Tabla7[Cantidad],Tabla7[Código del producto],$B4045,Tabla7[Tipo de movimiento],"SALIDA",Tabla7[Mes],I$5))</f>
        <v/>
      </c>
      <c r="J4045" s="39" t="str">
        <f>IF($B4045="","",-SUMIFS(Tabla7[Cantidad],Tabla7[Código del producto],$B4045,Tabla7[Tipo de movimiento],"SALIDA",Tabla7[Mes],J$5))</f>
        <v/>
      </c>
      <c r="K4045" s="39" t="str">
        <f>IF($B4045="","",-SUMIFS(Tabla7[Cantidad],Tabla7[Código del producto],$B4045,Tabla7[Tipo de movimiento],"SALIDA",Tabla7[Mes],K$5))</f>
        <v/>
      </c>
      <c r="L4045" s="39" t="str">
        <f>IF($B4045="","",-SUMIFS(Tabla7[Cantidad],Tabla7[Código del producto],$B4045,Tabla7[Tipo de movimiento],"SALIDA",Tabla7[Mes],L$5))</f>
        <v/>
      </c>
      <c r="M4045" s="39" t="str">
        <f>IF($B4045="","",-SUMIFS(Tabla7[Cantidad],Tabla7[Código del producto],$B4045,Tabla7[Tipo de movimiento],"SALIDA",Tabla7[Mes],M$5))</f>
        <v/>
      </c>
      <c r="N4045" s="39" t="str">
        <f>IF($B4045="","",-SUMIFS(Tabla7[Cantidad],Tabla7[Código del producto],$B4045,Tabla7[Tipo de movimiento],"SALIDA",Tabla7[Mes],N$5))</f>
        <v/>
      </c>
      <c r="O4045" s="39" t="str">
        <f>IF($B4045="","",-SUMIFS(Tabla7[Cantidad],Tabla7[Código del producto],$B4045,Tabla7[Tipo de movimiento],"SALIDA",Tabla7[Mes],O$5))</f>
        <v/>
      </c>
      <c r="P4045" s="39" t="str">
        <f>IF($B4045="","",-SUMIFS(Tabla7[Cantidad],Tabla7[Código del producto],$B4045,Tabla7[Tipo de movimiento],"SALIDA",Tabla7[Mes],P$5))</f>
        <v/>
      </c>
      <c r="Q4045" s="39" t="str">
        <f t="shared" si="189"/>
        <v/>
      </c>
      <c r="R4045" s="51" t="str">
        <f>IF($B4045="","",IFERROR(VLOOKUP($B4045,'ABC rotación'!$C:$G,5,0),"C"))</f>
        <v/>
      </c>
      <c r="S4045" s="41" t="str">
        <f t="shared" si="190"/>
        <v/>
      </c>
      <c r="T4045" s="40" t="str">
        <f t="shared" si="191"/>
        <v/>
      </c>
      <c r="U4045" s="23" t="str">
        <f>IF($B4045="","",VLOOKUP($T4045,Tablas!$X$14:$Y$17,2,1))</f>
        <v/>
      </c>
    </row>
    <row r="4046" spans="2:21" x14ac:dyDescent="0.2">
      <c r="B4046" s="1" t="str">
        <f>IF(Tablas!B4044="","",Tablas!B4044)</f>
        <v/>
      </c>
      <c r="C4046" s="1" t="str">
        <f>IF(Tablas!C4044="","",Tablas!C4044)</f>
        <v/>
      </c>
      <c r="D4046" s="1" t="str">
        <f>IF(Tablas!D4044="","",Tablas!D4044)</f>
        <v/>
      </c>
      <c r="E4046" s="1" t="str">
        <f>IF(Tablas!E4044="","",Tablas!E4044)</f>
        <v/>
      </c>
      <c r="F4046" s="1" t="str">
        <f>IF(Tablas!F4044="","",Tablas!F4044)</f>
        <v/>
      </c>
      <c r="G4046" s="1" t="str">
        <f>IF(Tablas!I4044="","",Tablas!I4044)</f>
        <v/>
      </c>
      <c r="H4046" s="1" t="s">
        <v>911</v>
      </c>
      <c r="I4046" s="39" t="str">
        <f>IF($B4046="","",-SUMIFS(Tabla7[Cantidad],Tabla7[Código del producto],$B4046,Tabla7[Tipo de movimiento],"SALIDA",Tabla7[Mes],I$5))</f>
        <v/>
      </c>
      <c r="J4046" s="39" t="str">
        <f>IF($B4046="","",-SUMIFS(Tabla7[Cantidad],Tabla7[Código del producto],$B4046,Tabla7[Tipo de movimiento],"SALIDA",Tabla7[Mes],J$5))</f>
        <v/>
      </c>
      <c r="K4046" s="39" t="str">
        <f>IF($B4046="","",-SUMIFS(Tabla7[Cantidad],Tabla7[Código del producto],$B4046,Tabla7[Tipo de movimiento],"SALIDA",Tabla7[Mes],K$5))</f>
        <v/>
      </c>
      <c r="L4046" s="39" t="str">
        <f>IF($B4046="","",-SUMIFS(Tabla7[Cantidad],Tabla7[Código del producto],$B4046,Tabla7[Tipo de movimiento],"SALIDA",Tabla7[Mes],L$5))</f>
        <v/>
      </c>
      <c r="M4046" s="39" t="str">
        <f>IF($B4046="","",-SUMIFS(Tabla7[Cantidad],Tabla7[Código del producto],$B4046,Tabla7[Tipo de movimiento],"SALIDA",Tabla7[Mes],M$5))</f>
        <v/>
      </c>
      <c r="N4046" s="39" t="str">
        <f>IF($B4046="","",-SUMIFS(Tabla7[Cantidad],Tabla7[Código del producto],$B4046,Tabla7[Tipo de movimiento],"SALIDA",Tabla7[Mes],N$5))</f>
        <v/>
      </c>
      <c r="O4046" s="39" t="str">
        <f>IF($B4046="","",-SUMIFS(Tabla7[Cantidad],Tabla7[Código del producto],$B4046,Tabla7[Tipo de movimiento],"SALIDA",Tabla7[Mes],O$5))</f>
        <v/>
      </c>
      <c r="P4046" s="39" t="str">
        <f>IF($B4046="","",-SUMIFS(Tabla7[Cantidad],Tabla7[Código del producto],$B4046,Tabla7[Tipo de movimiento],"SALIDA",Tabla7[Mes],P$5))</f>
        <v/>
      </c>
      <c r="Q4046" s="39" t="str">
        <f t="shared" si="189"/>
        <v/>
      </c>
      <c r="R4046" s="51" t="str">
        <f>IF($B4046="","",IFERROR(VLOOKUP($B4046,'ABC rotación'!$C:$G,5,0),"C"))</f>
        <v/>
      </c>
      <c r="S4046" s="41" t="str">
        <f t="shared" si="190"/>
        <v/>
      </c>
      <c r="T4046" s="40" t="str">
        <f t="shared" si="191"/>
        <v/>
      </c>
      <c r="U4046" s="23" t="str">
        <f>IF($B4046="","",VLOOKUP($T4046,Tablas!$X$14:$Y$17,2,1))</f>
        <v/>
      </c>
    </row>
    <row r="4047" spans="2:21" x14ac:dyDescent="0.2">
      <c r="B4047" s="1" t="str">
        <f>IF(Tablas!B4045="","",Tablas!B4045)</f>
        <v/>
      </c>
      <c r="C4047" s="1" t="str">
        <f>IF(Tablas!C4045="","",Tablas!C4045)</f>
        <v/>
      </c>
      <c r="D4047" s="1" t="str">
        <f>IF(Tablas!D4045="","",Tablas!D4045)</f>
        <v/>
      </c>
      <c r="E4047" s="1" t="str">
        <f>IF(Tablas!E4045="","",Tablas!E4045)</f>
        <v/>
      </c>
      <c r="F4047" s="1" t="str">
        <f>IF(Tablas!F4045="","",Tablas!F4045)</f>
        <v/>
      </c>
      <c r="G4047" s="1" t="str">
        <f>IF(Tablas!I4045="","",Tablas!I4045)</f>
        <v/>
      </c>
      <c r="H4047" s="1" t="s">
        <v>911</v>
      </c>
      <c r="I4047" s="39" t="str">
        <f>IF($B4047="","",-SUMIFS(Tabla7[Cantidad],Tabla7[Código del producto],$B4047,Tabla7[Tipo de movimiento],"SALIDA",Tabla7[Mes],I$5))</f>
        <v/>
      </c>
      <c r="J4047" s="39" t="str">
        <f>IF($B4047="","",-SUMIFS(Tabla7[Cantidad],Tabla7[Código del producto],$B4047,Tabla7[Tipo de movimiento],"SALIDA",Tabla7[Mes],J$5))</f>
        <v/>
      </c>
      <c r="K4047" s="39" t="str">
        <f>IF($B4047="","",-SUMIFS(Tabla7[Cantidad],Tabla7[Código del producto],$B4047,Tabla7[Tipo de movimiento],"SALIDA",Tabla7[Mes],K$5))</f>
        <v/>
      </c>
      <c r="L4047" s="39" t="str">
        <f>IF($B4047="","",-SUMIFS(Tabla7[Cantidad],Tabla7[Código del producto],$B4047,Tabla7[Tipo de movimiento],"SALIDA",Tabla7[Mes],L$5))</f>
        <v/>
      </c>
      <c r="M4047" s="39" t="str">
        <f>IF($B4047="","",-SUMIFS(Tabla7[Cantidad],Tabla7[Código del producto],$B4047,Tabla7[Tipo de movimiento],"SALIDA",Tabla7[Mes],M$5))</f>
        <v/>
      </c>
      <c r="N4047" s="39" t="str">
        <f>IF($B4047="","",-SUMIFS(Tabla7[Cantidad],Tabla7[Código del producto],$B4047,Tabla7[Tipo de movimiento],"SALIDA",Tabla7[Mes],N$5))</f>
        <v/>
      </c>
      <c r="O4047" s="39" t="str">
        <f>IF($B4047="","",-SUMIFS(Tabla7[Cantidad],Tabla7[Código del producto],$B4047,Tabla7[Tipo de movimiento],"SALIDA",Tabla7[Mes],O$5))</f>
        <v/>
      </c>
      <c r="P4047" s="39" t="str">
        <f>IF($B4047="","",-SUMIFS(Tabla7[Cantidad],Tabla7[Código del producto],$B4047,Tabla7[Tipo de movimiento],"SALIDA",Tabla7[Mes],P$5))</f>
        <v/>
      </c>
      <c r="Q4047" s="39" t="str">
        <f t="shared" si="189"/>
        <v/>
      </c>
      <c r="R4047" s="51" t="str">
        <f>IF($B4047="","",IFERROR(VLOOKUP($B4047,'ABC rotación'!$C:$G,5,0),"C"))</f>
        <v/>
      </c>
      <c r="S4047" s="41" t="str">
        <f t="shared" si="190"/>
        <v/>
      </c>
      <c r="T4047" s="40" t="str">
        <f t="shared" si="191"/>
        <v/>
      </c>
      <c r="U4047" s="23" t="str">
        <f>IF($B4047="","",VLOOKUP($T4047,Tablas!$X$14:$Y$17,2,1))</f>
        <v/>
      </c>
    </row>
    <row r="4048" spans="2:21" x14ac:dyDescent="0.2">
      <c r="B4048" s="1" t="str">
        <f>IF(Tablas!B4046="","",Tablas!B4046)</f>
        <v/>
      </c>
      <c r="C4048" s="1" t="str">
        <f>IF(Tablas!C4046="","",Tablas!C4046)</f>
        <v/>
      </c>
      <c r="D4048" s="1" t="str">
        <f>IF(Tablas!D4046="","",Tablas!D4046)</f>
        <v/>
      </c>
      <c r="E4048" s="1" t="str">
        <f>IF(Tablas!E4046="","",Tablas!E4046)</f>
        <v/>
      </c>
      <c r="F4048" s="1" t="str">
        <f>IF(Tablas!F4046="","",Tablas!F4046)</f>
        <v/>
      </c>
      <c r="G4048" s="1" t="str">
        <f>IF(Tablas!I4046="","",Tablas!I4046)</f>
        <v/>
      </c>
      <c r="H4048" s="1" t="s">
        <v>911</v>
      </c>
      <c r="I4048" s="39" t="str">
        <f>IF($B4048="","",-SUMIFS(Tabla7[Cantidad],Tabla7[Código del producto],$B4048,Tabla7[Tipo de movimiento],"SALIDA",Tabla7[Mes],I$5))</f>
        <v/>
      </c>
      <c r="J4048" s="39" t="str">
        <f>IF($B4048="","",-SUMIFS(Tabla7[Cantidad],Tabla7[Código del producto],$B4048,Tabla7[Tipo de movimiento],"SALIDA",Tabla7[Mes],J$5))</f>
        <v/>
      </c>
      <c r="K4048" s="39" t="str">
        <f>IF($B4048="","",-SUMIFS(Tabla7[Cantidad],Tabla7[Código del producto],$B4048,Tabla7[Tipo de movimiento],"SALIDA",Tabla7[Mes],K$5))</f>
        <v/>
      </c>
      <c r="L4048" s="39" t="str">
        <f>IF($B4048="","",-SUMIFS(Tabla7[Cantidad],Tabla7[Código del producto],$B4048,Tabla7[Tipo de movimiento],"SALIDA",Tabla7[Mes],L$5))</f>
        <v/>
      </c>
      <c r="M4048" s="39" t="str">
        <f>IF($B4048="","",-SUMIFS(Tabla7[Cantidad],Tabla7[Código del producto],$B4048,Tabla7[Tipo de movimiento],"SALIDA",Tabla7[Mes],M$5))</f>
        <v/>
      </c>
      <c r="N4048" s="39" t="str">
        <f>IF($B4048="","",-SUMIFS(Tabla7[Cantidad],Tabla7[Código del producto],$B4048,Tabla7[Tipo de movimiento],"SALIDA",Tabla7[Mes],N$5))</f>
        <v/>
      </c>
      <c r="O4048" s="39" t="str">
        <f>IF($B4048="","",-SUMIFS(Tabla7[Cantidad],Tabla7[Código del producto],$B4048,Tabla7[Tipo de movimiento],"SALIDA",Tabla7[Mes],O$5))</f>
        <v/>
      </c>
      <c r="P4048" s="39" t="str">
        <f>IF($B4048="","",-SUMIFS(Tabla7[Cantidad],Tabla7[Código del producto],$B4048,Tabla7[Tipo de movimiento],"SALIDA",Tabla7[Mes],P$5))</f>
        <v/>
      </c>
      <c r="Q4048" s="39" t="str">
        <f t="shared" si="189"/>
        <v/>
      </c>
      <c r="R4048" s="51" t="str">
        <f>IF($B4048="","",IFERROR(VLOOKUP($B4048,'ABC rotación'!$C:$G,5,0),"C"))</f>
        <v/>
      </c>
      <c r="S4048" s="41" t="str">
        <f t="shared" si="190"/>
        <v/>
      </c>
      <c r="T4048" s="40" t="str">
        <f t="shared" si="191"/>
        <v/>
      </c>
      <c r="U4048" s="23" t="str">
        <f>IF($B4048="","",VLOOKUP($T4048,Tablas!$X$14:$Y$17,2,1))</f>
        <v/>
      </c>
    </row>
    <row r="4049" spans="2:21" x14ac:dyDescent="0.2">
      <c r="B4049" s="1" t="str">
        <f>IF(Tablas!B4047="","",Tablas!B4047)</f>
        <v/>
      </c>
      <c r="C4049" s="1" t="str">
        <f>IF(Tablas!C4047="","",Tablas!C4047)</f>
        <v/>
      </c>
      <c r="D4049" s="1" t="str">
        <f>IF(Tablas!D4047="","",Tablas!D4047)</f>
        <v/>
      </c>
      <c r="E4049" s="1" t="str">
        <f>IF(Tablas!E4047="","",Tablas!E4047)</f>
        <v/>
      </c>
      <c r="F4049" s="1" t="str">
        <f>IF(Tablas!F4047="","",Tablas!F4047)</f>
        <v/>
      </c>
      <c r="G4049" s="1" t="str">
        <f>IF(Tablas!I4047="","",Tablas!I4047)</f>
        <v/>
      </c>
      <c r="H4049" s="1" t="s">
        <v>911</v>
      </c>
      <c r="I4049" s="39" t="str">
        <f>IF($B4049="","",-SUMIFS(Tabla7[Cantidad],Tabla7[Código del producto],$B4049,Tabla7[Tipo de movimiento],"SALIDA",Tabla7[Mes],I$5))</f>
        <v/>
      </c>
      <c r="J4049" s="39" t="str">
        <f>IF($B4049="","",-SUMIFS(Tabla7[Cantidad],Tabla7[Código del producto],$B4049,Tabla7[Tipo de movimiento],"SALIDA",Tabla7[Mes],J$5))</f>
        <v/>
      </c>
      <c r="K4049" s="39" t="str">
        <f>IF($B4049="","",-SUMIFS(Tabla7[Cantidad],Tabla7[Código del producto],$B4049,Tabla7[Tipo de movimiento],"SALIDA",Tabla7[Mes],K$5))</f>
        <v/>
      </c>
      <c r="L4049" s="39" t="str">
        <f>IF($B4049="","",-SUMIFS(Tabla7[Cantidad],Tabla7[Código del producto],$B4049,Tabla7[Tipo de movimiento],"SALIDA",Tabla7[Mes],L$5))</f>
        <v/>
      </c>
      <c r="M4049" s="39" t="str">
        <f>IF($B4049="","",-SUMIFS(Tabla7[Cantidad],Tabla7[Código del producto],$B4049,Tabla7[Tipo de movimiento],"SALIDA",Tabla7[Mes],M$5))</f>
        <v/>
      </c>
      <c r="N4049" s="39" t="str">
        <f>IF($B4049="","",-SUMIFS(Tabla7[Cantidad],Tabla7[Código del producto],$B4049,Tabla7[Tipo de movimiento],"SALIDA",Tabla7[Mes],N$5))</f>
        <v/>
      </c>
      <c r="O4049" s="39" t="str">
        <f>IF($B4049="","",-SUMIFS(Tabla7[Cantidad],Tabla7[Código del producto],$B4049,Tabla7[Tipo de movimiento],"SALIDA",Tabla7[Mes],O$5))</f>
        <v/>
      </c>
      <c r="P4049" s="39" t="str">
        <f>IF($B4049="","",-SUMIFS(Tabla7[Cantidad],Tabla7[Código del producto],$B4049,Tabla7[Tipo de movimiento],"SALIDA",Tabla7[Mes],P$5))</f>
        <v/>
      </c>
      <c r="Q4049" s="39" t="str">
        <f t="shared" si="189"/>
        <v/>
      </c>
      <c r="R4049" s="51" t="str">
        <f>IF($B4049="","",IFERROR(VLOOKUP($B4049,'ABC rotación'!$C:$G,5,0),"C"))</f>
        <v/>
      </c>
      <c r="S4049" s="41" t="str">
        <f t="shared" si="190"/>
        <v/>
      </c>
      <c r="T4049" s="40" t="str">
        <f t="shared" si="191"/>
        <v/>
      </c>
      <c r="U4049" s="23" t="str">
        <f>IF($B4049="","",VLOOKUP($T4049,Tablas!$X$14:$Y$17,2,1))</f>
        <v/>
      </c>
    </row>
    <row r="4050" spans="2:21" x14ac:dyDescent="0.2">
      <c r="B4050" s="1" t="str">
        <f>IF(Tablas!B4048="","",Tablas!B4048)</f>
        <v/>
      </c>
      <c r="C4050" s="1" t="str">
        <f>IF(Tablas!C4048="","",Tablas!C4048)</f>
        <v/>
      </c>
      <c r="D4050" s="1" t="str">
        <f>IF(Tablas!D4048="","",Tablas!D4048)</f>
        <v/>
      </c>
      <c r="E4050" s="1" t="str">
        <f>IF(Tablas!E4048="","",Tablas!E4048)</f>
        <v/>
      </c>
      <c r="F4050" s="1" t="str">
        <f>IF(Tablas!F4048="","",Tablas!F4048)</f>
        <v/>
      </c>
      <c r="G4050" s="1" t="str">
        <f>IF(Tablas!I4048="","",Tablas!I4048)</f>
        <v/>
      </c>
      <c r="H4050" s="1" t="s">
        <v>911</v>
      </c>
      <c r="I4050" s="39" t="str">
        <f>IF($B4050="","",-SUMIFS(Tabla7[Cantidad],Tabla7[Código del producto],$B4050,Tabla7[Tipo de movimiento],"SALIDA",Tabla7[Mes],I$5))</f>
        <v/>
      </c>
      <c r="J4050" s="39" t="str">
        <f>IF($B4050="","",-SUMIFS(Tabla7[Cantidad],Tabla7[Código del producto],$B4050,Tabla7[Tipo de movimiento],"SALIDA",Tabla7[Mes],J$5))</f>
        <v/>
      </c>
      <c r="K4050" s="39" t="str">
        <f>IF($B4050="","",-SUMIFS(Tabla7[Cantidad],Tabla7[Código del producto],$B4050,Tabla7[Tipo de movimiento],"SALIDA",Tabla7[Mes],K$5))</f>
        <v/>
      </c>
      <c r="L4050" s="39" t="str">
        <f>IF($B4050="","",-SUMIFS(Tabla7[Cantidad],Tabla7[Código del producto],$B4050,Tabla7[Tipo de movimiento],"SALIDA",Tabla7[Mes],L$5))</f>
        <v/>
      </c>
      <c r="M4050" s="39" t="str">
        <f>IF($B4050="","",-SUMIFS(Tabla7[Cantidad],Tabla7[Código del producto],$B4050,Tabla7[Tipo de movimiento],"SALIDA",Tabla7[Mes],M$5))</f>
        <v/>
      </c>
      <c r="N4050" s="39" t="str">
        <f>IF($B4050="","",-SUMIFS(Tabla7[Cantidad],Tabla7[Código del producto],$B4050,Tabla7[Tipo de movimiento],"SALIDA",Tabla7[Mes],N$5))</f>
        <v/>
      </c>
      <c r="O4050" s="39" t="str">
        <f>IF($B4050="","",-SUMIFS(Tabla7[Cantidad],Tabla7[Código del producto],$B4050,Tabla7[Tipo de movimiento],"SALIDA",Tabla7[Mes],O$5))</f>
        <v/>
      </c>
      <c r="P4050" s="39" t="str">
        <f>IF($B4050="","",-SUMIFS(Tabla7[Cantidad],Tabla7[Código del producto],$B4050,Tabla7[Tipo de movimiento],"SALIDA",Tabla7[Mes],P$5))</f>
        <v/>
      </c>
      <c r="Q4050" s="39" t="str">
        <f t="shared" si="189"/>
        <v/>
      </c>
      <c r="R4050" s="51" t="str">
        <f>IF($B4050="","",IFERROR(VLOOKUP($B4050,'ABC rotación'!$C:$G,5,0),"C"))</f>
        <v/>
      </c>
      <c r="S4050" s="41" t="str">
        <f t="shared" si="190"/>
        <v/>
      </c>
      <c r="T4050" s="40" t="str">
        <f t="shared" si="191"/>
        <v/>
      </c>
      <c r="U4050" s="23" t="str">
        <f>IF($B4050="","",VLOOKUP($T4050,Tablas!$X$14:$Y$17,2,1))</f>
        <v/>
      </c>
    </row>
    <row r="4051" spans="2:21" x14ac:dyDescent="0.2">
      <c r="B4051" s="1" t="str">
        <f>IF(Tablas!B4049="","",Tablas!B4049)</f>
        <v/>
      </c>
      <c r="C4051" s="1" t="str">
        <f>IF(Tablas!C4049="","",Tablas!C4049)</f>
        <v/>
      </c>
      <c r="D4051" s="1" t="str">
        <f>IF(Tablas!D4049="","",Tablas!D4049)</f>
        <v/>
      </c>
      <c r="E4051" s="1" t="str">
        <f>IF(Tablas!E4049="","",Tablas!E4049)</f>
        <v/>
      </c>
      <c r="F4051" s="1" t="str">
        <f>IF(Tablas!F4049="","",Tablas!F4049)</f>
        <v/>
      </c>
      <c r="G4051" s="1" t="str">
        <f>IF(Tablas!I4049="","",Tablas!I4049)</f>
        <v/>
      </c>
      <c r="H4051" s="1" t="s">
        <v>911</v>
      </c>
      <c r="I4051" s="39" t="str">
        <f>IF($B4051="","",-SUMIFS(Tabla7[Cantidad],Tabla7[Código del producto],$B4051,Tabla7[Tipo de movimiento],"SALIDA",Tabla7[Mes],I$5))</f>
        <v/>
      </c>
      <c r="J4051" s="39" t="str">
        <f>IF($B4051="","",-SUMIFS(Tabla7[Cantidad],Tabla7[Código del producto],$B4051,Tabla7[Tipo de movimiento],"SALIDA",Tabla7[Mes],J$5))</f>
        <v/>
      </c>
      <c r="K4051" s="39" t="str">
        <f>IF($B4051="","",-SUMIFS(Tabla7[Cantidad],Tabla7[Código del producto],$B4051,Tabla7[Tipo de movimiento],"SALIDA",Tabla7[Mes],K$5))</f>
        <v/>
      </c>
      <c r="L4051" s="39" t="str">
        <f>IF($B4051="","",-SUMIFS(Tabla7[Cantidad],Tabla7[Código del producto],$B4051,Tabla7[Tipo de movimiento],"SALIDA",Tabla7[Mes],L$5))</f>
        <v/>
      </c>
      <c r="M4051" s="39" t="str">
        <f>IF($B4051="","",-SUMIFS(Tabla7[Cantidad],Tabla7[Código del producto],$B4051,Tabla7[Tipo de movimiento],"SALIDA",Tabla7[Mes],M$5))</f>
        <v/>
      </c>
      <c r="N4051" s="39" t="str">
        <f>IF($B4051="","",-SUMIFS(Tabla7[Cantidad],Tabla7[Código del producto],$B4051,Tabla7[Tipo de movimiento],"SALIDA",Tabla7[Mes],N$5))</f>
        <v/>
      </c>
      <c r="O4051" s="39" t="str">
        <f>IF($B4051="","",-SUMIFS(Tabla7[Cantidad],Tabla7[Código del producto],$B4051,Tabla7[Tipo de movimiento],"SALIDA",Tabla7[Mes],O$5))</f>
        <v/>
      </c>
      <c r="P4051" s="39" t="str">
        <f>IF($B4051="","",-SUMIFS(Tabla7[Cantidad],Tabla7[Código del producto],$B4051,Tabla7[Tipo de movimiento],"SALIDA",Tabla7[Mes],P$5))</f>
        <v/>
      </c>
      <c r="Q4051" s="39" t="str">
        <f t="shared" si="189"/>
        <v/>
      </c>
      <c r="R4051" s="51" t="str">
        <f>IF($B4051="","",IFERROR(VLOOKUP($B4051,'ABC rotación'!$C:$G,5,0),"C"))</f>
        <v/>
      </c>
      <c r="S4051" s="41" t="str">
        <f t="shared" si="190"/>
        <v/>
      </c>
      <c r="T4051" s="40" t="str">
        <f t="shared" si="191"/>
        <v/>
      </c>
      <c r="U4051" s="23" t="str">
        <f>IF($B4051="","",VLOOKUP($T4051,Tablas!$X$14:$Y$17,2,1))</f>
        <v/>
      </c>
    </row>
    <row r="4052" spans="2:21" x14ac:dyDescent="0.2">
      <c r="B4052" s="1" t="str">
        <f>IF(Tablas!B4050="","",Tablas!B4050)</f>
        <v/>
      </c>
      <c r="C4052" s="1" t="str">
        <f>IF(Tablas!C4050="","",Tablas!C4050)</f>
        <v/>
      </c>
      <c r="D4052" s="1" t="str">
        <f>IF(Tablas!D4050="","",Tablas!D4050)</f>
        <v/>
      </c>
      <c r="E4052" s="1" t="str">
        <f>IF(Tablas!E4050="","",Tablas!E4050)</f>
        <v/>
      </c>
      <c r="F4052" s="1" t="str">
        <f>IF(Tablas!F4050="","",Tablas!F4050)</f>
        <v/>
      </c>
      <c r="G4052" s="1" t="str">
        <f>IF(Tablas!I4050="","",Tablas!I4050)</f>
        <v/>
      </c>
      <c r="H4052" s="1" t="s">
        <v>911</v>
      </c>
      <c r="I4052" s="39" t="str">
        <f>IF($B4052="","",-SUMIFS(Tabla7[Cantidad],Tabla7[Código del producto],$B4052,Tabla7[Tipo de movimiento],"SALIDA",Tabla7[Mes],I$5))</f>
        <v/>
      </c>
      <c r="J4052" s="39" t="str">
        <f>IF($B4052="","",-SUMIFS(Tabla7[Cantidad],Tabla7[Código del producto],$B4052,Tabla7[Tipo de movimiento],"SALIDA",Tabla7[Mes],J$5))</f>
        <v/>
      </c>
      <c r="K4052" s="39" t="str">
        <f>IF($B4052="","",-SUMIFS(Tabla7[Cantidad],Tabla7[Código del producto],$B4052,Tabla7[Tipo de movimiento],"SALIDA",Tabla7[Mes],K$5))</f>
        <v/>
      </c>
      <c r="L4052" s="39" t="str">
        <f>IF($B4052="","",-SUMIFS(Tabla7[Cantidad],Tabla7[Código del producto],$B4052,Tabla7[Tipo de movimiento],"SALIDA",Tabla7[Mes],L$5))</f>
        <v/>
      </c>
      <c r="M4052" s="39" t="str">
        <f>IF($B4052="","",-SUMIFS(Tabla7[Cantidad],Tabla7[Código del producto],$B4052,Tabla7[Tipo de movimiento],"SALIDA",Tabla7[Mes],M$5))</f>
        <v/>
      </c>
      <c r="N4052" s="39" t="str">
        <f>IF($B4052="","",-SUMIFS(Tabla7[Cantidad],Tabla7[Código del producto],$B4052,Tabla7[Tipo de movimiento],"SALIDA",Tabla7[Mes],N$5))</f>
        <v/>
      </c>
      <c r="O4052" s="39" t="str">
        <f>IF($B4052="","",-SUMIFS(Tabla7[Cantidad],Tabla7[Código del producto],$B4052,Tabla7[Tipo de movimiento],"SALIDA",Tabla7[Mes],O$5))</f>
        <v/>
      </c>
      <c r="P4052" s="39" t="str">
        <f>IF($B4052="","",-SUMIFS(Tabla7[Cantidad],Tabla7[Código del producto],$B4052,Tabla7[Tipo de movimiento],"SALIDA",Tabla7[Mes],P$5))</f>
        <v/>
      </c>
      <c r="Q4052" s="39" t="str">
        <f t="shared" si="189"/>
        <v/>
      </c>
      <c r="R4052" s="51" t="str">
        <f>IF($B4052="","",IFERROR(VLOOKUP($B4052,'ABC rotación'!$C:$G,5,0),"C"))</f>
        <v/>
      </c>
      <c r="S4052" s="41" t="str">
        <f t="shared" si="190"/>
        <v/>
      </c>
      <c r="T4052" s="40" t="str">
        <f t="shared" si="191"/>
        <v/>
      </c>
      <c r="U4052" s="23" t="str">
        <f>IF($B4052="","",VLOOKUP($T4052,Tablas!$X$14:$Y$17,2,1))</f>
        <v/>
      </c>
    </row>
    <row r="4053" spans="2:21" x14ac:dyDescent="0.2">
      <c r="B4053" s="1" t="str">
        <f>IF(Tablas!B4051="","",Tablas!B4051)</f>
        <v/>
      </c>
      <c r="C4053" s="1" t="str">
        <f>IF(Tablas!C4051="","",Tablas!C4051)</f>
        <v/>
      </c>
      <c r="D4053" s="1" t="str">
        <f>IF(Tablas!D4051="","",Tablas!D4051)</f>
        <v/>
      </c>
      <c r="E4053" s="1" t="str">
        <f>IF(Tablas!E4051="","",Tablas!E4051)</f>
        <v/>
      </c>
      <c r="F4053" s="1" t="str">
        <f>IF(Tablas!F4051="","",Tablas!F4051)</f>
        <v/>
      </c>
      <c r="G4053" s="1" t="str">
        <f>IF(Tablas!I4051="","",Tablas!I4051)</f>
        <v/>
      </c>
      <c r="H4053" s="1" t="s">
        <v>911</v>
      </c>
      <c r="I4053" s="39" t="str">
        <f>IF($B4053="","",-SUMIFS(Tabla7[Cantidad],Tabla7[Código del producto],$B4053,Tabla7[Tipo de movimiento],"SALIDA",Tabla7[Mes],I$5))</f>
        <v/>
      </c>
      <c r="J4053" s="39" t="str">
        <f>IF($B4053="","",-SUMIFS(Tabla7[Cantidad],Tabla7[Código del producto],$B4053,Tabla7[Tipo de movimiento],"SALIDA",Tabla7[Mes],J$5))</f>
        <v/>
      </c>
      <c r="K4053" s="39" t="str">
        <f>IF($B4053="","",-SUMIFS(Tabla7[Cantidad],Tabla7[Código del producto],$B4053,Tabla7[Tipo de movimiento],"SALIDA",Tabla7[Mes],K$5))</f>
        <v/>
      </c>
      <c r="L4053" s="39" t="str">
        <f>IF($B4053="","",-SUMIFS(Tabla7[Cantidad],Tabla7[Código del producto],$B4053,Tabla7[Tipo de movimiento],"SALIDA",Tabla7[Mes],L$5))</f>
        <v/>
      </c>
      <c r="M4053" s="39" t="str">
        <f>IF($B4053="","",-SUMIFS(Tabla7[Cantidad],Tabla7[Código del producto],$B4053,Tabla7[Tipo de movimiento],"SALIDA",Tabla7[Mes],M$5))</f>
        <v/>
      </c>
      <c r="N4053" s="39" t="str">
        <f>IF($B4053="","",-SUMIFS(Tabla7[Cantidad],Tabla7[Código del producto],$B4053,Tabla7[Tipo de movimiento],"SALIDA",Tabla7[Mes],N$5))</f>
        <v/>
      </c>
      <c r="O4053" s="39" t="str">
        <f>IF($B4053="","",-SUMIFS(Tabla7[Cantidad],Tabla7[Código del producto],$B4053,Tabla7[Tipo de movimiento],"SALIDA",Tabla7[Mes],O$5))</f>
        <v/>
      </c>
      <c r="P4053" s="39" t="str">
        <f>IF($B4053="","",-SUMIFS(Tabla7[Cantidad],Tabla7[Código del producto],$B4053,Tabla7[Tipo de movimiento],"SALIDA",Tabla7[Mes],P$5))</f>
        <v/>
      </c>
      <c r="Q4053" s="39" t="str">
        <f t="shared" si="189"/>
        <v/>
      </c>
      <c r="R4053" s="51" t="str">
        <f>IF($B4053="","",IFERROR(VLOOKUP($B4053,'ABC rotación'!$C:$G,5,0),"C"))</f>
        <v/>
      </c>
      <c r="S4053" s="41" t="str">
        <f t="shared" si="190"/>
        <v/>
      </c>
      <c r="T4053" s="40" t="str">
        <f t="shared" si="191"/>
        <v/>
      </c>
      <c r="U4053" s="23" t="str">
        <f>IF($B4053="","",VLOOKUP($T4053,Tablas!$X$14:$Y$17,2,1))</f>
        <v/>
      </c>
    </row>
    <row r="4054" spans="2:21" x14ac:dyDescent="0.2">
      <c r="B4054" s="1" t="str">
        <f>IF(Tablas!B4052="","",Tablas!B4052)</f>
        <v/>
      </c>
      <c r="C4054" s="1" t="str">
        <f>IF(Tablas!C4052="","",Tablas!C4052)</f>
        <v/>
      </c>
      <c r="D4054" s="1" t="str">
        <f>IF(Tablas!D4052="","",Tablas!D4052)</f>
        <v/>
      </c>
      <c r="E4054" s="1" t="str">
        <f>IF(Tablas!E4052="","",Tablas!E4052)</f>
        <v/>
      </c>
      <c r="F4054" s="1" t="str">
        <f>IF(Tablas!F4052="","",Tablas!F4052)</f>
        <v/>
      </c>
      <c r="G4054" s="1" t="str">
        <f>IF(Tablas!I4052="","",Tablas!I4052)</f>
        <v/>
      </c>
      <c r="H4054" s="1" t="s">
        <v>911</v>
      </c>
      <c r="I4054" s="39" t="str">
        <f>IF($B4054="","",-SUMIFS(Tabla7[Cantidad],Tabla7[Código del producto],$B4054,Tabla7[Tipo de movimiento],"SALIDA",Tabla7[Mes],I$5))</f>
        <v/>
      </c>
      <c r="J4054" s="39" t="str">
        <f>IF($B4054="","",-SUMIFS(Tabla7[Cantidad],Tabla7[Código del producto],$B4054,Tabla7[Tipo de movimiento],"SALIDA",Tabla7[Mes],J$5))</f>
        <v/>
      </c>
      <c r="K4054" s="39" t="str">
        <f>IF($B4054="","",-SUMIFS(Tabla7[Cantidad],Tabla7[Código del producto],$B4054,Tabla7[Tipo de movimiento],"SALIDA",Tabla7[Mes],K$5))</f>
        <v/>
      </c>
      <c r="L4054" s="39" t="str">
        <f>IF($B4054="","",-SUMIFS(Tabla7[Cantidad],Tabla7[Código del producto],$B4054,Tabla7[Tipo de movimiento],"SALIDA",Tabla7[Mes],L$5))</f>
        <v/>
      </c>
      <c r="M4054" s="39" t="str">
        <f>IF($B4054="","",-SUMIFS(Tabla7[Cantidad],Tabla7[Código del producto],$B4054,Tabla7[Tipo de movimiento],"SALIDA",Tabla7[Mes],M$5))</f>
        <v/>
      </c>
      <c r="N4054" s="39" t="str">
        <f>IF($B4054="","",-SUMIFS(Tabla7[Cantidad],Tabla7[Código del producto],$B4054,Tabla7[Tipo de movimiento],"SALIDA",Tabla7[Mes],N$5))</f>
        <v/>
      </c>
      <c r="O4054" s="39" t="str">
        <f>IF($B4054="","",-SUMIFS(Tabla7[Cantidad],Tabla7[Código del producto],$B4054,Tabla7[Tipo de movimiento],"SALIDA",Tabla7[Mes],O$5))</f>
        <v/>
      </c>
      <c r="P4054" s="39" t="str">
        <f>IF($B4054="","",-SUMIFS(Tabla7[Cantidad],Tabla7[Código del producto],$B4054,Tabla7[Tipo de movimiento],"SALIDA",Tabla7[Mes],P$5))</f>
        <v/>
      </c>
      <c r="Q4054" s="39" t="str">
        <f t="shared" si="189"/>
        <v/>
      </c>
      <c r="R4054" s="51" t="str">
        <f>IF($B4054="","",IFERROR(VLOOKUP($B4054,'ABC rotación'!$C:$G,5,0),"C"))</f>
        <v/>
      </c>
      <c r="S4054" s="41" t="str">
        <f t="shared" si="190"/>
        <v/>
      </c>
      <c r="T4054" s="40" t="str">
        <f t="shared" si="191"/>
        <v/>
      </c>
      <c r="U4054" s="23" t="str">
        <f>IF($B4054="","",VLOOKUP($T4054,Tablas!$X$14:$Y$17,2,1))</f>
        <v/>
      </c>
    </row>
    <row r="4055" spans="2:21" x14ac:dyDescent="0.2">
      <c r="B4055" s="1" t="str">
        <f>IF(Tablas!B4053="","",Tablas!B4053)</f>
        <v/>
      </c>
      <c r="C4055" s="1" t="str">
        <f>IF(Tablas!C4053="","",Tablas!C4053)</f>
        <v/>
      </c>
      <c r="D4055" s="1" t="str">
        <f>IF(Tablas!D4053="","",Tablas!D4053)</f>
        <v/>
      </c>
      <c r="E4055" s="1" t="str">
        <f>IF(Tablas!E4053="","",Tablas!E4053)</f>
        <v/>
      </c>
      <c r="F4055" s="1" t="str">
        <f>IF(Tablas!F4053="","",Tablas!F4053)</f>
        <v/>
      </c>
      <c r="G4055" s="1" t="str">
        <f>IF(Tablas!I4053="","",Tablas!I4053)</f>
        <v/>
      </c>
      <c r="H4055" s="1" t="s">
        <v>911</v>
      </c>
      <c r="I4055" s="39" t="str">
        <f>IF($B4055="","",-SUMIFS(Tabla7[Cantidad],Tabla7[Código del producto],$B4055,Tabla7[Tipo de movimiento],"SALIDA",Tabla7[Mes],I$5))</f>
        <v/>
      </c>
      <c r="J4055" s="39" t="str">
        <f>IF($B4055="","",-SUMIFS(Tabla7[Cantidad],Tabla7[Código del producto],$B4055,Tabla7[Tipo de movimiento],"SALIDA",Tabla7[Mes],J$5))</f>
        <v/>
      </c>
      <c r="K4055" s="39" t="str">
        <f>IF($B4055="","",-SUMIFS(Tabla7[Cantidad],Tabla7[Código del producto],$B4055,Tabla7[Tipo de movimiento],"SALIDA",Tabla7[Mes],K$5))</f>
        <v/>
      </c>
      <c r="L4055" s="39" t="str">
        <f>IF($B4055="","",-SUMIFS(Tabla7[Cantidad],Tabla7[Código del producto],$B4055,Tabla7[Tipo de movimiento],"SALIDA",Tabla7[Mes],L$5))</f>
        <v/>
      </c>
      <c r="M4055" s="39" t="str">
        <f>IF($B4055="","",-SUMIFS(Tabla7[Cantidad],Tabla7[Código del producto],$B4055,Tabla7[Tipo de movimiento],"SALIDA",Tabla7[Mes],M$5))</f>
        <v/>
      </c>
      <c r="N4055" s="39" t="str">
        <f>IF($B4055="","",-SUMIFS(Tabla7[Cantidad],Tabla7[Código del producto],$B4055,Tabla7[Tipo de movimiento],"SALIDA",Tabla7[Mes],N$5))</f>
        <v/>
      </c>
      <c r="O4055" s="39" t="str">
        <f>IF($B4055="","",-SUMIFS(Tabla7[Cantidad],Tabla7[Código del producto],$B4055,Tabla7[Tipo de movimiento],"SALIDA",Tabla7[Mes],O$5))</f>
        <v/>
      </c>
      <c r="P4055" s="39" t="str">
        <f>IF($B4055="","",-SUMIFS(Tabla7[Cantidad],Tabla7[Código del producto],$B4055,Tabla7[Tipo de movimiento],"SALIDA",Tabla7[Mes],P$5))</f>
        <v/>
      </c>
      <c r="Q4055" s="39" t="str">
        <f t="shared" si="189"/>
        <v/>
      </c>
      <c r="R4055" s="51" t="str">
        <f>IF($B4055="","",IFERROR(VLOOKUP($B4055,'ABC rotación'!$C:$G,5,0),"C"))</f>
        <v/>
      </c>
      <c r="S4055" s="41" t="str">
        <f t="shared" si="190"/>
        <v/>
      </c>
      <c r="T4055" s="40" t="str">
        <f t="shared" si="191"/>
        <v/>
      </c>
      <c r="U4055" s="23" t="str">
        <f>IF($B4055="","",VLOOKUP($T4055,Tablas!$X$14:$Y$17,2,1))</f>
        <v/>
      </c>
    </row>
    <row r="4056" spans="2:21" x14ac:dyDescent="0.2">
      <c r="B4056" s="1" t="str">
        <f>IF(Tablas!B4054="","",Tablas!B4054)</f>
        <v/>
      </c>
      <c r="C4056" s="1" t="str">
        <f>IF(Tablas!C4054="","",Tablas!C4054)</f>
        <v/>
      </c>
      <c r="D4056" s="1" t="str">
        <f>IF(Tablas!D4054="","",Tablas!D4054)</f>
        <v/>
      </c>
      <c r="E4056" s="1" t="str">
        <f>IF(Tablas!E4054="","",Tablas!E4054)</f>
        <v/>
      </c>
      <c r="F4056" s="1" t="str">
        <f>IF(Tablas!F4054="","",Tablas!F4054)</f>
        <v/>
      </c>
      <c r="G4056" s="1" t="str">
        <f>IF(Tablas!I4054="","",Tablas!I4054)</f>
        <v/>
      </c>
      <c r="H4056" s="1" t="s">
        <v>911</v>
      </c>
      <c r="I4056" s="39" t="str">
        <f>IF($B4056="","",-SUMIFS(Tabla7[Cantidad],Tabla7[Código del producto],$B4056,Tabla7[Tipo de movimiento],"SALIDA",Tabla7[Mes],I$5))</f>
        <v/>
      </c>
      <c r="J4056" s="39" t="str">
        <f>IF($B4056="","",-SUMIFS(Tabla7[Cantidad],Tabla7[Código del producto],$B4056,Tabla7[Tipo de movimiento],"SALIDA",Tabla7[Mes],J$5))</f>
        <v/>
      </c>
      <c r="K4056" s="39" t="str">
        <f>IF($B4056="","",-SUMIFS(Tabla7[Cantidad],Tabla7[Código del producto],$B4056,Tabla7[Tipo de movimiento],"SALIDA",Tabla7[Mes],K$5))</f>
        <v/>
      </c>
      <c r="L4056" s="39" t="str">
        <f>IF($B4056="","",-SUMIFS(Tabla7[Cantidad],Tabla7[Código del producto],$B4056,Tabla7[Tipo de movimiento],"SALIDA",Tabla7[Mes],L$5))</f>
        <v/>
      </c>
      <c r="M4056" s="39" t="str">
        <f>IF($B4056="","",-SUMIFS(Tabla7[Cantidad],Tabla7[Código del producto],$B4056,Tabla7[Tipo de movimiento],"SALIDA",Tabla7[Mes],M$5))</f>
        <v/>
      </c>
      <c r="N4056" s="39" t="str">
        <f>IF($B4056="","",-SUMIFS(Tabla7[Cantidad],Tabla7[Código del producto],$B4056,Tabla7[Tipo de movimiento],"SALIDA",Tabla7[Mes],N$5))</f>
        <v/>
      </c>
      <c r="O4056" s="39" t="str">
        <f>IF($B4056="","",-SUMIFS(Tabla7[Cantidad],Tabla7[Código del producto],$B4056,Tabla7[Tipo de movimiento],"SALIDA",Tabla7[Mes],O$5))</f>
        <v/>
      </c>
      <c r="P4056" s="39" t="str">
        <f>IF($B4056="","",-SUMIFS(Tabla7[Cantidad],Tabla7[Código del producto],$B4056,Tabla7[Tipo de movimiento],"SALIDA",Tabla7[Mes],P$5))</f>
        <v/>
      </c>
      <c r="Q4056" s="39" t="str">
        <f t="shared" si="189"/>
        <v/>
      </c>
      <c r="R4056" s="51" t="str">
        <f>IF($B4056="","",IFERROR(VLOOKUP($B4056,'ABC rotación'!$C:$G,5,0),"C"))</f>
        <v/>
      </c>
      <c r="S4056" s="41" t="str">
        <f t="shared" si="190"/>
        <v/>
      </c>
      <c r="T4056" s="40" t="str">
        <f t="shared" si="191"/>
        <v/>
      </c>
      <c r="U4056" s="23" t="str">
        <f>IF($B4056="","",VLOOKUP($T4056,Tablas!$X$14:$Y$17,2,1))</f>
        <v/>
      </c>
    </row>
    <row r="4057" spans="2:21" x14ac:dyDescent="0.2">
      <c r="B4057" s="1" t="str">
        <f>IF(Tablas!B4055="","",Tablas!B4055)</f>
        <v/>
      </c>
      <c r="C4057" s="1" t="str">
        <f>IF(Tablas!C4055="","",Tablas!C4055)</f>
        <v/>
      </c>
      <c r="D4057" s="1" t="str">
        <f>IF(Tablas!D4055="","",Tablas!D4055)</f>
        <v/>
      </c>
      <c r="E4057" s="1" t="str">
        <f>IF(Tablas!E4055="","",Tablas!E4055)</f>
        <v/>
      </c>
      <c r="F4057" s="1" t="str">
        <f>IF(Tablas!F4055="","",Tablas!F4055)</f>
        <v/>
      </c>
      <c r="G4057" s="1" t="str">
        <f>IF(Tablas!I4055="","",Tablas!I4055)</f>
        <v/>
      </c>
      <c r="H4057" s="1" t="s">
        <v>911</v>
      </c>
      <c r="I4057" s="39" t="str">
        <f>IF($B4057="","",-SUMIFS(Tabla7[Cantidad],Tabla7[Código del producto],$B4057,Tabla7[Tipo de movimiento],"SALIDA",Tabla7[Mes],I$5))</f>
        <v/>
      </c>
      <c r="J4057" s="39" t="str">
        <f>IF($B4057="","",-SUMIFS(Tabla7[Cantidad],Tabla7[Código del producto],$B4057,Tabla7[Tipo de movimiento],"SALIDA",Tabla7[Mes],J$5))</f>
        <v/>
      </c>
      <c r="K4057" s="39" t="str">
        <f>IF($B4057="","",-SUMIFS(Tabla7[Cantidad],Tabla7[Código del producto],$B4057,Tabla7[Tipo de movimiento],"SALIDA",Tabla7[Mes],K$5))</f>
        <v/>
      </c>
      <c r="L4057" s="39" t="str">
        <f>IF($B4057="","",-SUMIFS(Tabla7[Cantidad],Tabla7[Código del producto],$B4057,Tabla7[Tipo de movimiento],"SALIDA",Tabla7[Mes],L$5))</f>
        <v/>
      </c>
      <c r="M4057" s="39" t="str">
        <f>IF($B4057="","",-SUMIFS(Tabla7[Cantidad],Tabla7[Código del producto],$B4057,Tabla7[Tipo de movimiento],"SALIDA",Tabla7[Mes],M$5))</f>
        <v/>
      </c>
      <c r="N4057" s="39" t="str">
        <f>IF($B4057="","",-SUMIFS(Tabla7[Cantidad],Tabla7[Código del producto],$B4057,Tabla7[Tipo de movimiento],"SALIDA",Tabla7[Mes],N$5))</f>
        <v/>
      </c>
      <c r="O4057" s="39" t="str">
        <f>IF($B4057="","",-SUMIFS(Tabla7[Cantidad],Tabla7[Código del producto],$B4057,Tabla7[Tipo de movimiento],"SALIDA",Tabla7[Mes],O$5))</f>
        <v/>
      </c>
      <c r="P4057" s="39" t="str">
        <f>IF($B4057="","",-SUMIFS(Tabla7[Cantidad],Tabla7[Código del producto],$B4057,Tabla7[Tipo de movimiento],"SALIDA",Tabla7[Mes],P$5))</f>
        <v/>
      </c>
      <c r="Q4057" s="39" t="str">
        <f t="shared" si="189"/>
        <v/>
      </c>
      <c r="R4057" s="51" t="str">
        <f>IF($B4057="","",IFERROR(VLOOKUP($B4057,'ABC rotación'!$C:$G,5,0),"C"))</f>
        <v/>
      </c>
      <c r="S4057" s="41" t="str">
        <f t="shared" si="190"/>
        <v/>
      </c>
      <c r="T4057" s="40" t="str">
        <f t="shared" si="191"/>
        <v/>
      </c>
      <c r="U4057" s="23" t="str">
        <f>IF($B4057="","",VLOOKUP($T4057,Tablas!$X$14:$Y$17,2,1))</f>
        <v/>
      </c>
    </row>
    <row r="4058" spans="2:21" x14ac:dyDescent="0.2">
      <c r="B4058" s="1" t="str">
        <f>IF(Tablas!B4056="","",Tablas!B4056)</f>
        <v/>
      </c>
      <c r="C4058" s="1" t="str">
        <f>IF(Tablas!C4056="","",Tablas!C4056)</f>
        <v/>
      </c>
      <c r="D4058" s="1" t="str">
        <f>IF(Tablas!D4056="","",Tablas!D4056)</f>
        <v/>
      </c>
      <c r="E4058" s="1" t="str">
        <f>IF(Tablas!E4056="","",Tablas!E4056)</f>
        <v/>
      </c>
      <c r="F4058" s="1" t="str">
        <f>IF(Tablas!F4056="","",Tablas!F4056)</f>
        <v/>
      </c>
      <c r="G4058" s="1" t="str">
        <f>IF(Tablas!I4056="","",Tablas!I4056)</f>
        <v/>
      </c>
      <c r="H4058" s="1" t="s">
        <v>911</v>
      </c>
      <c r="I4058" s="39" t="str">
        <f>IF($B4058="","",-SUMIFS(Tabla7[Cantidad],Tabla7[Código del producto],$B4058,Tabla7[Tipo de movimiento],"SALIDA",Tabla7[Mes],I$5))</f>
        <v/>
      </c>
      <c r="J4058" s="39" t="str">
        <f>IF($B4058="","",-SUMIFS(Tabla7[Cantidad],Tabla7[Código del producto],$B4058,Tabla7[Tipo de movimiento],"SALIDA",Tabla7[Mes],J$5))</f>
        <v/>
      </c>
      <c r="K4058" s="39" t="str">
        <f>IF($B4058="","",-SUMIFS(Tabla7[Cantidad],Tabla7[Código del producto],$B4058,Tabla7[Tipo de movimiento],"SALIDA",Tabla7[Mes],K$5))</f>
        <v/>
      </c>
      <c r="L4058" s="39" t="str">
        <f>IF($B4058="","",-SUMIFS(Tabla7[Cantidad],Tabla7[Código del producto],$B4058,Tabla7[Tipo de movimiento],"SALIDA",Tabla7[Mes],L$5))</f>
        <v/>
      </c>
      <c r="M4058" s="39" t="str">
        <f>IF($B4058="","",-SUMIFS(Tabla7[Cantidad],Tabla7[Código del producto],$B4058,Tabla7[Tipo de movimiento],"SALIDA",Tabla7[Mes],M$5))</f>
        <v/>
      </c>
      <c r="N4058" s="39" t="str">
        <f>IF($B4058="","",-SUMIFS(Tabla7[Cantidad],Tabla7[Código del producto],$B4058,Tabla7[Tipo de movimiento],"SALIDA",Tabla7[Mes],N$5))</f>
        <v/>
      </c>
      <c r="O4058" s="39" t="str">
        <f>IF($B4058="","",-SUMIFS(Tabla7[Cantidad],Tabla7[Código del producto],$B4058,Tabla7[Tipo de movimiento],"SALIDA",Tabla7[Mes],O$5))</f>
        <v/>
      </c>
      <c r="P4058" s="39" t="str">
        <f>IF($B4058="","",-SUMIFS(Tabla7[Cantidad],Tabla7[Código del producto],$B4058,Tabla7[Tipo de movimiento],"SALIDA",Tabla7[Mes],P$5))</f>
        <v/>
      </c>
      <c r="Q4058" s="39" t="str">
        <f t="shared" si="189"/>
        <v/>
      </c>
      <c r="R4058" s="51" t="str">
        <f>IF($B4058="","",IFERROR(VLOOKUP($B4058,'ABC rotación'!$C:$G,5,0),"C"))</f>
        <v/>
      </c>
      <c r="S4058" s="41" t="str">
        <f t="shared" si="190"/>
        <v/>
      </c>
      <c r="T4058" s="40" t="str">
        <f t="shared" si="191"/>
        <v/>
      </c>
      <c r="U4058" s="23" t="str">
        <f>IF($B4058="","",VLOOKUP($T4058,Tablas!$X$14:$Y$17,2,1))</f>
        <v/>
      </c>
    </row>
    <row r="4059" spans="2:21" x14ac:dyDescent="0.2">
      <c r="B4059" s="1" t="str">
        <f>IF(Tablas!B4057="","",Tablas!B4057)</f>
        <v/>
      </c>
      <c r="C4059" s="1" t="str">
        <f>IF(Tablas!C4057="","",Tablas!C4057)</f>
        <v/>
      </c>
      <c r="D4059" s="1" t="str">
        <f>IF(Tablas!D4057="","",Tablas!D4057)</f>
        <v/>
      </c>
      <c r="E4059" s="1" t="str">
        <f>IF(Tablas!E4057="","",Tablas!E4057)</f>
        <v/>
      </c>
      <c r="F4059" s="1" t="str">
        <f>IF(Tablas!F4057="","",Tablas!F4057)</f>
        <v/>
      </c>
      <c r="G4059" s="1" t="str">
        <f>IF(Tablas!I4057="","",Tablas!I4057)</f>
        <v/>
      </c>
      <c r="H4059" s="1" t="s">
        <v>911</v>
      </c>
      <c r="I4059" s="39" t="str">
        <f>IF($B4059="","",-SUMIFS(Tabla7[Cantidad],Tabla7[Código del producto],$B4059,Tabla7[Tipo de movimiento],"SALIDA",Tabla7[Mes],I$5))</f>
        <v/>
      </c>
      <c r="J4059" s="39" t="str">
        <f>IF($B4059="","",-SUMIFS(Tabla7[Cantidad],Tabla7[Código del producto],$B4059,Tabla7[Tipo de movimiento],"SALIDA",Tabla7[Mes],J$5))</f>
        <v/>
      </c>
      <c r="K4059" s="39" t="str">
        <f>IF($B4059="","",-SUMIFS(Tabla7[Cantidad],Tabla7[Código del producto],$B4059,Tabla7[Tipo de movimiento],"SALIDA",Tabla7[Mes],K$5))</f>
        <v/>
      </c>
      <c r="L4059" s="39" t="str">
        <f>IF($B4059="","",-SUMIFS(Tabla7[Cantidad],Tabla7[Código del producto],$B4059,Tabla7[Tipo de movimiento],"SALIDA",Tabla7[Mes],L$5))</f>
        <v/>
      </c>
      <c r="M4059" s="39" t="str">
        <f>IF($B4059="","",-SUMIFS(Tabla7[Cantidad],Tabla7[Código del producto],$B4059,Tabla7[Tipo de movimiento],"SALIDA",Tabla7[Mes],M$5))</f>
        <v/>
      </c>
      <c r="N4059" s="39" t="str">
        <f>IF($B4059="","",-SUMIFS(Tabla7[Cantidad],Tabla7[Código del producto],$B4059,Tabla7[Tipo de movimiento],"SALIDA",Tabla7[Mes],N$5))</f>
        <v/>
      </c>
      <c r="O4059" s="39" t="str">
        <f>IF($B4059="","",-SUMIFS(Tabla7[Cantidad],Tabla7[Código del producto],$B4059,Tabla7[Tipo de movimiento],"SALIDA",Tabla7[Mes],O$5))</f>
        <v/>
      </c>
      <c r="P4059" s="39" t="str">
        <f>IF($B4059="","",-SUMIFS(Tabla7[Cantidad],Tabla7[Código del producto],$B4059,Tabla7[Tipo de movimiento],"SALIDA",Tabla7[Mes],P$5))</f>
        <v/>
      </c>
      <c r="Q4059" s="39" t="str">
        <f t="shared" si="189"/>
        <v/>
      </c>
      <c r="R4059" s="51" t="str">
        <f>IF($B4059="","",IFERROR(VLOOKUP($B4059,'ABC rotación'!$C:$G,5,0),"C"))</f>
        <v/>
      </c>
      <c r="S4059" s="41" t="str">
        <f t="shared" si="190"/>
        <v/>
      </c>
      <c r="T4059" s="40" t="str">
        <f t="shared" si="191"/>
        <v/>
      </c>
      <c r="U4059" s="23" t="str">
        <f>IF($B4059="","",VLOOKUP($T4059,Tablas!$X$14:$Y$17,2,1))</f>
        <v/>
      </c>
    </row>
    <row r="4060" spans="2:21" x14ac:dyDescent="0.2">
      <c r="B4060" s="1" t="str">
        <f>IF(Tablas!B4058="","",Tablas!B4058)</f>
        <v/>
      </c>
      <c r="C4060" s="1" t="str">
        <f>IF(Tablas!C4058="","",Tablas!C4058)</f>
        <v/>
      </c>
      <c r="D4060" s="1" t="str">
        <f>IF(Tablas!D4058="","",Tablas!D4058)</f>
        <v/>
      </c>
      <c r="E4060" s="1" t="str">
        <f>IF(Tablas!E4058="","",Tablas!E4058)</f>
        <v/>
      </c>
      <c r="F4060" s="1" t="str">
        <f>IF(Tablas!F4058="","",Tablas!F4058)</f>
        <v/>
      </c>
      <c r="G4060" s="1" t="str">
        <f>IF(Tablas!I4058="","",Tablas!I4058)</f>
        <v/>
      </c>
      <c r="H4060" s="1" t="s">
        <v>911</v>
      </c>
      <c r="I4060" s="39" t="str">
        <f>IF($B4060="","",-SUMIFS(Tabla7[Cantidad],Tabla7[Código del producto],$B4060,Tabla7[Tipo de movimiento],"SALIDA",Tabla7[Mes],I$5))</f>
        <v/>
      </c>
      <c r="J4060" s="39" t="str">
        <f>IF($B4060="","",-SUMIFS(Tabla7[Cantidad],Tabla7[Código del producto],$B4060,Tabla7[Tipo de movimiento],"SALIDA",Tabla7[Mes],J$5))</f>
        <v/>
      </c>
      <c r="K4060" s="39" t="str">
        <f>IF($B4060="","",-SUMIFS(Tabla7[Cantidad],Tabla7[Código del producto],$B4060,Tabla7[Tipo de movimiento],"SALIDA",Tabla7[Mes],K$5))</f>
        <v/>
      </c>
      <c r="L4060" s="39" t="str">
        <f>IF($B4060="","",-SUMIFS(Tabla7[Cantidad],Tabla7[Código del producto],$B4060,Tabla7[Tipo de movimiento],"SALIDA",Tabla7[Mes],L$5))</f>
        <v/>
      </c>
      <c r="M4060" s="39" t="str">
        <f>IF($B4060="","",-SUMIFS(Tabla7[Cantidad],Tabla7[Código del producto],$B4060,Tabla7[Tipo de movimiento],"SALIDA",Tabla7[Mes],M$5))</f>
        <v/>
      </c>
      <c r="N4060" s="39" t="str">
        <f>IF($B4060="","",-SUMIFS(Tabla7[Cantidad],Tabla7[Código del producto],$B4060,Tabla7[Tipo de movimiento],"SALIDA",Tabla7[Mes],N$5))</f>
        <v/>
      </c>
      <c r="O4060" s="39" t="str">
        <f>IF($B4060="","",-SUMIFS(Tabla7[Cantidad],Tabla7[Código del producto],$B4060,Tabla7[Tipo de movimiento],"SALIDA",Tabla7[Mes],O$5))</f>
        <v/>
      </c>
      <c r="P4060" s="39" t="str">
        <f>IF($B4060="","",-SUMIFS(Tabla7[Cantidad],Tabla7[Código del producto],$B4060,Tabla7[Tipo de movimiento],"SALIDA",Tabla7[Mes],P$5))</f>
        <v/>
      </c>
      <c r="Q4060" s="39" t="str">
        <f t="shared" si="189"/>
        <v/>
      </c>
      <c r="R4060" s="51" t="str">
        <f>IF($B4060="","",IFERROR(VLOOKUP($B4060,'ABC rotación'!$C:$G,5,0),"C"))</f>
        <v/>
      </c>
      <c r="S4060" s="41" t="str">
        <f t="shared" si="190"/>
        <v/>
      </c>
      <c r="T4060" s="40" t="str">
        <f t="shared" si="191"/>
        <v/>
      </c>
      <c r="U4060" s="23" t="str">
        <f>IF($B4060="","",VLOOKUP($T4060,Tablas!$X$14:$Y$17,2,1))</f>
        <v/>
      </c>
    </row>
    <row r="4061" spans="2:21" x14ac:dyDescent="0.2">
      <c r="B4061" s="1" t="str">
        <f>IF(Tablas!B4059="","",Tablas!B4059)</f>
        <v/>
      </c>
      <c r="C4061" s="1" t="str">
        <f>IF(Tablas!C4059="","",Tablas!C4059)</f>
        <v/>
      </c>
      <c r="D4061" s="1" t="str">
        <f>IF(Tablas!D4059="","",Tablas!D4059)</f>
        <v/>
      </c>
      <c r="E4061" s="1" t="str">
        <f>IF(Tablas!E4059="","",Tablas!E4059)</f>
        <v/>
      </c>
      <c r="F4061" s="1" t="str">
        <f>IF(Tablas!F4059="","",Tablas!F4059)</f>
        <v/>
      </c>
      <c r="G4061" s="1" t="str">
        <f>IF(Tablas!I4059="","",Tablas!I4059)</f>
        <v/>
      </c>
      <c r="H4061" s="1" t="s">
        <v>911</v>
      </c>
      <c r="I4061" s="39" t="str">
        <f>IF($B4061="","",-SUMIFS(Tabla7[Cantidad],Tabla7[Código del producto],$B4061,Tabla7[Tipo de movimiento],"SALIDA",Tabla7[Mes],I$5))</f>
        <v/>
      </c>
      <c r="J4061" s="39" t="str">
        <f>IF($B4061="","",-SUMIFS(Tabla7[Cantidad],Tabla7[Código del producto],$B4061,Tabla7[Tipo de movimiento],"SALIDA",Tabla7[Mes],J$5))</f>
        <v/>
      </c>
      <c r="K4061" s="39" t="str">
        <f>IF($B4061="","",-SUMIFS(Tabla7[Cantidad],Tabla7[Código del producto],$B4061,Tabla7[Tipo de movimiento],"SALIDA",Tabla7[Mes],K$5))</f>
        <v/>
      </c>
      <c r="L4061" s="39" t="str">
        <f>IF($B4061="","",-SUMIFS(Tabla7[Cantidad],Tabla7[Código del producto],$B4061,Tabla7[Tipo de movimiento],"SALIDA",Tabla7[Mes],L$5))</f>
        <v/>
      </c>
      <c r="M4061" s="39" t="str">
        <f>IF($B4061="","",-SUMIFS(Tabla7[Cantidad],Tabla7[Código del producto],$B4061,Tabla7[Tipo de movimiento],"SALIDA",Tabla7[Mes],M$5))</f>
        <v/>
      </c>
      <c r="N4061" s="39" t="str">
        <f>IF($B4061="","",-SUMIFS(Tabla7[Cantidad],Tabla7[Código del producto],$B4061,Tabla7[Tipo de movimiento],"SALIDA",Tabla7[Mes],N$5))</f>
        <v/>
      </c>
      <c r="O4061" s="39" t="str">
        <f>IF($B4061="","",-SUMIFS(Tabla7[Cantidad],Tabla7[Código del producto],$B4061,Tabla7[Tipo de movimiento],"SALIDA",Tabla7[Mes],O$5))</f>
        <v/>
      </c>
      <c r="P4061" s="39" t="str">
        <f>IF($B4061="","",-SUMIFS(Tabla7[Cantidad],Tabla7[Código del producto],$B4061,Tabla7[Tipo de movimiento],"SALIDA",Tabla7[Mes],P$5))</f>
        <v/>
      </c>
      <c r="Q4061" s="39" t="str">
        <f t="shared" si="189"/>
        <v/>
      </c>
      <c r="R4061" s="51" t="str">
        <f>IF($B4061="","",IFERROR(VLOOKUP($B4061,'ABC rotación'!$C:$G,5,0),"C"))</f>
        <v/>
      </c>
      <c r="S4061" s="41" t="str">
        <f t="shared" si="190"/>
        <v/>
      </c>
      <c r="T4061" s="40" t="str">
        <f t="shared" si="191"/>
        <v/>
      </c>
      <c r="U4061" s="23" t="str">
        <f>IF($B4061="","",VLOOKUP($T4061,Tablas!$X$14:$Y$17,2,1))</f>
        <v/>
      </c>
    </row>
    <row r="4062" spans="2:21" x14ac:dyDescent="0.2">
      <c r="B4062" s="1" t="str">
        <f>IF(Tablas!B4060="","",Tablas!B4060)</f>
        <v/>
      </c>
      <c r="C4062" s="1" t="str">
        <f>IF(Tablas!C4060="","",Tablas!C4060)</f>
        <v/>
      </c>
      <c r="D4062" s="1" t="str">
        <f>IF(Tablas!D4060="","",Tablas!D4060)</f>
        <v/>
      </c>
      <c r="E4062" s="1" t="str">
        <f>IF(Tablas!E4060="","",Tablas!E4060)</f>
        <v/>
      </c>
      <c r="F4062" s="1" t="str">
        <f>IF(Tablas!F4060="","",Tablas!F4060)</f>
        <v/>
      </c>
      <c r="G4062" s="1" t="str">
        <f>IF(Tablas!I4060="","",Tablas!I4060)</f>
        <v/>
      </c>
      <c r="H4062" s="1" t="s">
        <v>911</v>
      </c>
      <c r="I4062" s="39" t="str">
        <f>IF($B4062="","",-SUMIFS(Tabla7[Cantidad],Tabla7[Código del producto],$B4062,Tabla7[Tipo de movimiento],"SALIDA",Tabla7[Mes],I$5))</f>
        <v/>
      </c>
      <c r="J4062" s="39" t="str">
        <f>IF($B4062="","",-SUMIFS(Tabla7[Cantidad],Tabla7[Código del producto],$B4062,Tabla7[Tipo de movimiento],"SALIDA",Tabla7[Mes],J$5))</f>
        <v/>
      </c>
      <c r="K4062" s="39" t="str">
        <f>IF($B4062="","",-SUMIFS(Tabla7[Cantidad],Tabla7[Código del producto],$B4062,Tabla7[Tipo de movimiento],"SALIDA",Tabla7[Mes],K$5))</f>
        <v/>
      </c>
      <c r="L4062" s="39" t="str">
        <f>IF($B4062="","",-SUMIFS(Tabla7[Cantidad],Tabla7[Código del producto],$B4062,Tabla7[Tipo de movimiento],"SALIDA",Tabla7[Mes],L$5))</f>
        <v/>
      </c>
      <c r="M4062" s="39" t="str">
        <f>IF($B4062="","",-SUMIFS(Tabla7[Cantidad],Tabla7[Código del producto],$B4062,Tabla7[Tipo de movimiento],"SALIDA",Tabla7[Mes],M$5))</f>
        <v/>
      </c>
      <c r="N4062" s="39" t="str">
        <f>IF($B4062="","",-SUMIFS(Tabla7[Cantidad],Tabla7[Código del producto],$B4062,Tabla7[Tipo de movimiento],"SALIDA",Tabla7[Mes],N$5))</f>
        <v/>
      </c>
      <c r="O4062" s="39" t="str">
        <f>IF($B4062="","",-SUMIFS(Tabla7[Cantidad],Tabla7[Código del producto],$B4062,Tabla7[Tipo de movimiento],"SALIDA",Tabla7[Mes],O$5))</f>
        <v/>
      </c>
      <c r="P4062" s="39" t="str">
        <f>IF($B4062="","",-SUMIFS(Tabla7[Cantidad],Tabla7[Código del producto],$B4062,Tabla7[Tipo de movimiento],"SALIDA",Tabla7[Mes],P$5))</f>
        <v/>
      </c>
      <c r="Q4062" s="39" t="str">
        <f t="shared" si="189"/>
        <v/>
      </c>
      <c r="R4062" s="51" t="str">
        <f>IF($B4062="","",IFERROR(VLOOKUP($B4062,'ABC rotación'!$C:$G,5,0),"C"))</f>
        <v/>
      </c>
      <c r="S4062" s="41" t="str">
        <f t="shared" si="190"/>
        <v/>
      </c>
      <c r="T4062" s="40" t="str">
        <f t="shared" si="191"/>
        <v/>
      </c>
      <c r="U4062" s="23" t="str">
        <f>IF($B4062="","",VLOOKUP($T4062,Tablas!$X$14:$Y$17,2,1))</f>
        <v/>
      </c>
    </row>
    <row r="4063" spans="2:21" x14ac:dyDescent="0.2">
      <c r="B4063" s="1" t="str">
        <f>IF(Tablas!B4061="","",Tablas!B4061)</f>
        <v/>
      </c>
      <c r="C4063" s="1" t="str">
        <f>IF(Tablas!C4061="","",Tablas!C4061)</f>
        <v/>
      </c>
      <c r="D4063" s="1" t="str">
        <f>IF(Tablas!D4061="","",Tablas!D4061)</f>
        <v/>
      </c>
      <c r="E4063" s="1" t="str">
        <f>IF(Tablas!E4061="","",Tablas!E4061)</f>
        <v/>
      </c>
      <c r="F4063" s="1" t="str">
        <f>IF(Tablas!F4061="","",Tablas!F4061)</f>
        <v/>
      </c>
      <c r="G4063" s="1" t="str">
        <f>IF(Tablas!I4061="","",Tablas!I4061)</f>
        <v/>
      </c>
      <c r="H4063" s="1" t="s">
        <v>911</v>
      </c>
      <c r="I4063" s="39" t="str">
        <f>IF($B4063="","",-SUMIFS(Tabla7[Cantidad],Tabla7[Código del producto],$B4063,Tabla7[Tipo de movimiento],"SALIDA",Tabla7[Mes],I$5))</f>
        <v/>
      </c>
      <c r="J4063" s="39" t="str">
        <f>IF($B4063="","",-SUMIFS(Tabla7[Cantidad],Tabla7[Código del producto],$B4063,Tabla7[Tipo de movimiento],"SALIDA",Tabla7[Mes],J$5))</f>
        <v/>
      </c>
      <c r="K4063" s="39" t="str">
        <f>IF($B4063="","",-SUMIFS(Tabla7[Cantidad],Tabla7[Código del producto],$B4063,Tabla7[Tipo de movimiento],"SALIDA",Tabla7[Mes],K$5))</f>
        <v/>
      </c>
      <c r="L4063" s="39" t="str">
        <f>IF($B4063="","",-SUMIFS(Tabla7[Cantidad],Tabla7[Código del producto],$B4063,Tabla7[Tipo de movimiento],"SALIDA",Tabla7[Mes],L$5))</f>
        <v/>
      </c>
      <c r="M4063" s="39" t="str">
        <f>IF($B4063="","",-SUMIFS(Tabla7[Cantidad],Tabla7[Código del producto],$B4063,Tabla7[Tipo de movimiento],"SALIDA",Tabla7[Mes],M$5))</f>
        <v/>
      </c>
      <c r="N4063" s="39" t="str">
        <f>IF($B4063="","",-SUMIFS(Tabla7[Cantidad],Tabla7[Código del producto],$B4063,Tabla7[Tipo de movimiento],"SALIDA",Tabla7[Mes],N$5))</f>
        <v/>
      </c>
      <c r="O4063" s="39" t="str">
        <f>IF($B4063="","",-SUMIFS(Tabla7[Cantidad],Tabla7[Código del producto],$B4063,Tabla7[Tipo de movimiento],"SALIDA",Tabla7[Mes],O$5))</f>
        <v/>
      </c>
      <c r="P4063" s="39" t="str">
        <f>IF($B4063="","",-SUMIFS(Tabla7[Cantidad],Tabla7[Código del producto],$B4063,Tabla7[Tipo de movimiento],"SALIDA",Tabla7[Mes],P$5))</f>
        <v/>
      </c>
      <c r="Q4063" s="39" t="str">
        <f t="shared" si="189"/>
        <v/>
      </c>
      <c r="R4063" s="51" t="str">
        <f>IF($B4063="","",IFERROR(VLOOKUP($B4063,'ABC rotación'!$C:$G,5,0),"C"))</f>
        <v/>
      </c>
      <c r="S4063" s="41" t="str">
        <f t="shared" si="190"/>
        <v/>
      </c>
      <c r="T4063" s="40" t="str">
        <f t="shared" si="191"/>
        <v/>
      </c>
      <c r="U4063" s="23" t="str">
        <f>IF($B4063="","",VLOOKUP($T4063,Tablas!$X$14:$Y$17,2,1))</f>
        <v/>
      </c>
    </row>
    <row r="4064" spans="2:21" x14ac:dyDescent="0.2">
      <c r="B4064" s="1" t="str">
        <f>IF(Tablas!B4062="","",Tablas!B4062)</f>
        <v/>
      </c>
      <c r="C4064" s="1" t="str">
        <f>IF(Tablas!C4062="","",Tablas!C4062)</f>
        <v/>
      </c>
      <c r="D4064" s="1" t="str">
        <f>IF(Tablas!D4062="","",Tablas!D4062)</f>
        <v/>
      </c>
      <c r="E4064" s="1" t="str">
        <f>IF(Tablas!E4062="","",Tablas!E4062)</f>
        <v/>
      </c>
      <c r="F4064" s="1" t="str">
        <f>IF(Tablas!F4062="","",Tablas!F4062)</f>
        <v/>
      </c>
      <c r="G4064" s="1" t="str">
        <f>IF(Tablas!I4062="","",Tablas!I4062)</f>
        <v/>
      </c>
      <c r="H4064" s="1" t="s">
        <v>911</v>
      </c>
      <c r="I4064" s="39" t="str">
        <f>IF($B4064="","",-SUMIFS(Tabla7[Cantidad],Tabla7[Código del producto],$B4064,Tabla7[Tipo de movimiento],"SALIDA",Tabla7[Mes],I$5))</f>
        <v/>
      </c>
      <c r="J4064" s="39" t="str">
        <f>IF($B4064="","",-SUMIFS(Tabla7[Cantidad],Tabla7[Código del producto],$B4064,Tabla7[Tipo de movimiento],"SALIDA",Tabla7[Mes],J$5))</f>
        <v/>
      </c>
      <c r="K4064" s="39" t="str">
        <f>IF($B4064="","",-SUMIFS(Tabla7[Cantidad],Tabla7[Código del producto],$B4064,Tabla7[Tipo de movimiento],"SALIDA",Tabla7[Mes],K$5))</f>
        <v/>
      </c>
      <c r="L4064" s="39" t="str">
        <f>IF($B4064="","",-SUMIFS(Tabla7[Cantidad],Tabla7[Código del producto],$B4064,Tabla7[Tipo de movimiento],"SALIDA",Tabla7[Mes],L$5))</f>
        <v/>
      </c>
      <c r="M4064" s="39" t="str">
        <f>IF($B4064="","",-SUMIFS(Tabla7[Cantidad],Tabla7[Código del producto],$B4064,Tabla7[Tipo de movimiento],"SALIDA",Tabla7[Mes],M$5))</f>
        <v/>
      </c>
      <c r="N4064" s="39" t="str">
        <f>IF($B4064="","",-SUMIFS(Tabla7[Cantidad],Tabla7[Código del producto],$B4064,Tabla7[Tipo de movimiento],"SALIDA",Tabla7[Mes],N$5))</f>
        <v/>
      </c>
      <c r="O4064" s="39" t="str">
        <f>IF($B4064="","",-SUMIFS(Tabla7[Cantidad],Tabla7[Código del producto],$B4064,Tabla7[Tipo de movimiento],"SALIDA",Tabla7[Mes],O$5))</f>
        <v/>
      </c>
      <c r="P4064" s="39" t="str">
        <f>IF($B4064="","",-SUMIFS(Tabla7[Cantidad],Tabla7[Código del producto],$B4064,Tabla7[Tipo de movimiento],"SALIDA",Tabla7[Mes],P$5))</f>
        <v/>
      </c>
      <c r="Q4064" s="39" t="str">
        <f t="shared" si="189"/>
        <v/>
      </c>
      <c r="R4064" s="51" t="str">
        <f>IF($B4064="","",IFERROR(VLOOKUP($B4064,'ABC rotación'!$C:$G,5,0),"C"))</f>
        <v/>
      </c>
      <c r="S4064" s="41" t="str">
        <f t="shared" si="190"/>
        <v/>
      </c>
      <c r="T4064" s="40" t="str">
        <f t="shared" si="191"/>
        <v/>
      </c>
      <c r="U4064" s="23" t="str">
        <f>IF($B4064="","",VLOOKUP($T4064,Tablas!$X$14:$Y$17,2,1))</f>
        <v/>
      </c>
    </row>
    <row r="4065" spans="2:21" x14ac:dyDescent="0.2">
      <c r="B4065" s="1" t="str">
        <f>IF(Tablas!B4063="","",Tablas!B4063)</f>
        <v/>
      </c>
      <c r="C4065" s="1" t="str">
        <f>IF(Tablas!C4063="","",Tablas!C4063)</f>
        <v/>
      </c>
      <c r="D4065" s="1" t="str">
        <f>IF(Tablas!D4063="","",Tablas!D4063)</f>
        <v/>
      </c>
      <c r="E4065" s="1" t="str">
        <f>IF(Tablas!E4063="","",Tablas!E4063)</f>
        <v/>
      </c>
      <c r="F4065" s="1" t="str">
        <f>IF(Tablas!F4063="","",Tablas!F4063)</f>
        <v/>
      </c>
      <c r="G4065" s="1" t="str">
        <f>IF(Tablas!I4063="","",Tablas!I4063)</f>
        <v/>
      </c>
      <c r="H4065" s="1" t="s">
        <v>911</v>
      </c>
      <c r="I4065" s="39" t="str">
        <f>IF($B4065="","",-SUMIFS(Tabla7[Cantidad],Tabla7[Código del producto],$B4065,Tabla7[Tipo de movimiento],"SALIDA",Tabla7[Mes],I$5))</f>
        <v/>
      </c>
      <c r="J4065" s="39" t="str">
        <f>IF($B4065="","",-SUMIFS(Tabla7[Cantidad],Tabla7[Código del producto],$B4065,Tabla7[Tipo de movimiento],"SALIDA",Tabla7[Mes],J$5))</f>
        <v/>
      </c>
      <c r="K4065" s="39" t="str">
        <f>IF($B4065="","",-SUMIFS(Tabla7[Cantidad],Tabla7[Código del producto],$B4065,Tabla7[Tipo de movimiento],"SALIDA",Tabla7[Mes],K$5))</f>
        <v/>
      </c>
      <c r="L4065" s="39" t="str">
        <f>IF($B4065="","",-SUMIFS(Tabla7[Cantidad],Tabla7[Código del producto],$B4065,Tabla7[Tipo de movimiento],"SALIDA",Tabla7[Mes],L$5))</f>
        <v/>
      </c>
      <c r="M4065" s="39" t="str">
        <f>IF($B4065="","",-SUMIFS(Tabla7[Cantidad],Tabla7[Código del producto],$B4065,Tabla7[Tipo de movimiento],"SALIDA",Tabla7[Mes],M$5))</f>
        <v/>
      </c>
      <c r="N4065" s="39" t="str">
        <f>IF($B4065="","",-SUMIFS(Tabla7[Cantidad],Tabla7[Código del producto],$B4065,Tabla7[Tipo de movimiento],"SALIDA",Tabla7[Mes],N$5))</f>
        <v/>
      </c>
      <c r="O4065" s="39" t="str">
        <f>IF($B4065="","",-SUMIFS(Tabla7[Cantidad],Tabla7[Código del producto],$B4065,Tabla7[Tipo de movimiento],"SALIDA",Tabla7[Mes],O$5))</f>
        <v/>
      </c>
      <c r="P4065" s="39" t="str">
        <f>IF($B4065="","",-SUMIFS(Tabla7[Cantidad],Tabla7[Código del producto],$B4065,Tabla7[Tipo de movimiento],"SALIDA",Tabla7[Mes],P$5))</f>
        <v/>
      </c>
      <c r="Q4065" s="39" t="str">
        <f t="shared" si="189"/>
        <v/>
      </c>
      <c r="R4065" s="51" t="str">
        <f>IF($B4065="","",IFERROR(VLOOKUP($B4065,'ABC rotación'!$C:$G,5,0),"C"))</f>
        <v/>
      </c>
      <c r="S4065" s="41" t="str">
        <f t="shared" si="190"/>
        <v/>
      </c>
      <c r="T4065" s="40" t="str">
        <f t="shared" si="191"/>
        <v/>
      </c>
      <c r="U4065" s="23" t="str">
        <f>IF($B4065="","",VLOOKUP($T4065,Tablas!$X$14:$Y$17,2,1))</f>
        <v/>
      </c>
    </row>
    <row r="4066" spans="2:21" x14ac:dyDescent="0.2">
      <c r="B4066" s="1" t="str">
        <f>IF(Tablas!B4064="","",Tablas!B4064)</f>
        <v/>
      </c>
      <c r="C4066" s="1" t="str">
        <f>IF(Tablas!C4064="","",Tablas!C4064)</f>
        <v/>
      </c>
      <c r="D4066" s="1" t="str">
        <f>IF(Tablas!D4064="","",Tablas!D4064)</f>
        <v/>
      </c>
      <c r="E4066" s="1" t="str">
        <f>IF(Tablas!E4064="","",Tablas!E4064)</f>
        <v/>
      </c>
      <c r="F4066" s="1" t="str">
        <f>IF(Tablas!F4064="","",Tablas!F4064)</f>
        <v/>
      </c>
      <c r="G4066" s="1" t="str">
        <f>IF(Tablas!I4064="","",Tablas!I4064)</f>
        <v/>
      </c>
      <c r="H4066" s="1" t="s">
        <v>911</v>
      </c>
      <c r="I4066" s="39" t="str">
        <f>IF($B4066="","",-SUMIFS(Tabla7[Cantidad],Tabla7[Código del producto],$B4066,Tabla7[Tipo de movimiento],"SALIDA",Tabla7[Mes],I$5))</f>
        <v/>
      </c>
      <c r="J4066" s="39" t="str">
        <f>IF($B4066="","",-SUMIFS(Tabla7[Cantidad],Tabla7[Código del producto],$B4066,Tabla7[Tipo de movimiento],"SALIDA",Tabla7[Mes],J$5))</f>
        <v/>
      </c>
      <c r="K4066" s="39" t="str">
        <f>IF($B4066="","",-SUMIFS(Tabla7[Cantidad],Tabla7[Código del producto],$B4066,Tabla7[Tipo de movimiento],"SALIDA",Tabla7[Mes],K$5))</f>
        <v/>
      </c>
      <c r="L4066" s="39" t="str">
        <f>IF($B4066="","",-SUMIFS(Tabla7[Cantidad],Tabla7[Código del producto],$B4066,Tabla7[Tipo de movimiento],"SALIDA",Tabla7[Mes],L$5))</f>
        <v/>
      </c>
      <c r="M4066" s="39" t="str">
        <f>IF($B4066="","",-SUMIFS(Tabla7[Cantidad],Tabla7[Código del producto],$B4066,Tabla7[Tipo de movimiento],"SALIDA",Tabla7[Mes],M$5))</f>
        <v/>
      </c>
      <c r="N4066" s="39" t="str">
        <f>IF($B4066="","",-SUMIFS(Tabla7[Cantidad],Tabla7[Código del producto],$B4066,Tabla7[Tipo de movimiento],"SALIDA",Tabla7[Mes],N$5))</f>
        <v/>
      </c>
      <c r="O4066" s="39" t="str">
        <f>IF($B4066="","",-SUMIFS(Tabla7[Cantidad],Tabla7[Código del producto],$B4066,Tabla7[Tipo de movimiento],"SALIDA",Tabla7[Mes],O$5))</f>
        <v/>
      </c>
      <c r="P4066" s="39" t="str">
        <f>IF($B4066="","",-SUMIFS(Tabla7[Cantidad],Tabla7[Código del producto],$B4066,Tabla7[Tipo de movimiento],"SALIDA",Tabla7[Mes],P$5))</f>
        <v/>
      </c>
      <c r="Q4066" s="39" t="str">
        <f t="shared" si="189"/>
        <v/>
      </c>
      <c r="R4066" s="51" t="str">
        <f>IF($B4066="","",IFERROR(VLOOKUP($B4066,'ABC rotación'!$C:$G,5,0),"C"))</f>
        <v/>
      </c>
      <c r="S4066" s="41" t="str">
        <f t="shared" si="190"/>
        <v/>
      </c>
      <c r="T4066" s="40" t="str">
        <f t="shared" si="191"/>
        <v/>
      </c>
      <c r="U4066" s="23" t="str">
        <f>IF($B4066="","",VLOOKUP($T4066,Tablas!$X$14:$Y$17,2,1))</f>
        <v/>
      </c>
    </row>
    <row r="4067" spans="2:21" x14ac:dyDescent="0.2">
      <c r="B4067" s="1" t="str">
        <f>IF(Tablas!B4065="","",Tablas!B4065)</f>
        <v/>
      </c>
      <c r="C4067" s="1" t="str">
        <f>IF(Tablas!C4065="","",Tablas!C4065)</f>
        <v/>
      </c>
      <c r="D4067" s="1" t="str">
        <f>IF(Tablas!D4065="","",Tablas!D4065)</f>
        <v/>
      </c>
      <c r="E4067" s="1" t="str">
        <f>IF(Tablas!E4065="","",Tablas!E4065)</f>
        <v/>
      </c>
      <c r="F4067" s="1" t="str">
        <f>IF(Tablas!F4065="","",Tablas!F4065)</f>
        <v/>
      </c>
      <c r="G4067" s="1" t="str">
        <f>IF(Tablas!I4065="","",Tablas!I4065)</f>
        <v/>
      </c>
      <c r="H4067" s="1" t="s">
        <v>911</v>
      </c>
      <c r="I4067" s="39" t="str">
        <f>IF($B4067="","",-SUMIFS(Tabla7[Cantidad],Tabla7[Código del producto],$B4067,Tabla7[Tipo de movimiento],"SALIDA",Tabla7[Mes],I$5))</f>
        <v/>
      </c>
      <c r="J4067" s="39" t="str">
        <f>IF($B4067="","",-SUMIFS(Tabla7[Cantidad],Tabla7[Código del producto],$B4067,Tabla7[Tipo de movimiento],"SALIDA",Tabla7[Mes],J$5))</f>
        <v/>
      </c>
      <c r="K4067" s="39" t="str">
        <f>IF($B4067="","",-SUMIFS(Tabla7[Cantidad],Tabla7[Código del producto],$B4067,Tabla7[Tipo de movimiento],"SALIDA",Tabla7[Mes],K$5))</f>
        <v/>
      </c>
      <c r="L4067" s="39" t="str">
        <f>IF($B4067="","",-SUMIFS(Tabla7[Cantidad],Tabla7[Código del producto],$B4067,Tabla7[Tipo de movimiento],"SALIDA",Tabla7[Mes],L$5))</f>
        <v/>
      </c>
      <c r="M4067" s="39" t="str">
        <f>IF($B4067="","",-SUMIFS(Tabla7[Cantidad],Tabla7[Código del producto],$B4067,Tabla7[Tipo de movimiento],"SALIDA",Tabla7[Mes],M$5))</f>
        <v/>
      </c>
      <c r="N4067" s="39" t="str">
        <f>IF($B4067="","",-SUMIFS(Tabla7[Cantidad],Tabla7[Código del producto],$B4067,Tabla7[Tipo de movimiento],"SALIDA",Tabla7[Mes],N$5))</f>
        <v/>
      </c>
      <c r="O4067" s="39" t="str">
        <f>IF($B4067="","",-SUMIFS(Tabla7[Cantidad],Tabla7[Código del producto],$B4067,Tabla7[Tipo de movimiento],"SALIDA",Tabla7[Mes],O$5))</f>
        <v/>
      </c>
      <c r="P4067" s="39" t="str">
        <f>IF($B4067="","",-SUMIFS(Tabla7[Cantidad],Tabla7[Código del producto],$B4067,Tabla7[Tipo de movimiento],"SALIDA",Tabla7[Mes],P$5))</f>
        <v/>
      </c>
      <c r="Q4067" s="39" t="str">
        <f t="shared" si="189"/>
        <v/>
      </c>
      <c r="R4067" s="51" t="str">
        <f>IF($B4067="","",IFERROR(VLOOKUP($B4067,'ABC rotación'!$C:$G,5,0),"C"))</f>
        <v/>
      </c>
      <c r="S4067" s="41" t="str">
        <f t="shared" si="190"/>
        <v/>
      </c>
      <c r="T4067" s="40" t="str">
        <f t="shared" si="191"/>
        <v/>
      </c>
      <c r="U4067" s="23" t="str">
        <f>IF($B4067="","",VLOOKUP($T4067,Tablas!$X$14:$Y$17,2,1))</f>
        <v/>
      </c>
    </row>
    <row r="4068" spans="2:21" x14ac:dyDescent="0.2">
      <c r="B4068" s="1" t="str">
        <f>IF(Tablas!B4066="","",Tablas!B4066)</f>
        <v/>
      </c>
      <c r="C4068" s="1" t="str">
        <f>IF(Tablas!C4066="","",Tablas!C4066)</f>
        <v/>
      </c>
      <c r="D4068" s="1" t="str">
        <f>IF(Tablas!D4066="","",Tablas!D4066)</f>
        <v/>
      </c>
      <c r="E4068" s="1" t="str">
        <f>IF(Tablas!E4066="","",Tablas!E4066)</f>
        <v/>
      </c>
      <c r="F4068" s="1" t="str">
        <f>IF(Tablas!F4066="","",Tablas!F4066)</f>
        <v/>
      </c>
      <c r="G4068" s="1" t="str">
        <f>IF(Tablas!I4066="","",Tablas!I4066)</f>
        <v/>
      </c>
      <c r="H4068" s="1" t="s">
        <v>911</v>
      </c>
      <c r="I4068" s="39" t="str">
        <f>IF($B4068="","",-SUMIFS(Tabla7[Cantidad],Tabla7[Código del producto],$B4068,Tabla7[Tipo de movimiento],"SALIDA",Tabla7[Mes],I$5))</f>
        <v/>
      </c>
      <c r="J4068" s="39" t="str">
        <f>IF($B4068="","",-SUMIFS(Tabla7[Cantidad],Tabla7[Código del producto],$B4068,Tabla7[Tipo de movimiento],"SALIDA",Tabla7[Mes],J$5))</f>
        <v/>
      </c>
      <c r="K4068" s="39" t="str">
        <f>IF($B4068="","",-SUMIFS(Tabla7[Cantidad],Tabla7[Código del producto],$B4068,Tabla7[Tipo de movimiento],"SALIDA",Tabla7[Mes],K$5))</f>
        <v/>
      </c>
      <c r="L4068" s="39" t="str">
        <f>IF($B4068="","",-SUMIFS(Tabla7[Cantidad],Tabla7[Código del producto],$B4068,Tabla7[Tipo de movimiento],"SALIDA",Tabla7[Mes],L$5))</f>
        <v/>
      </c>
      <c r="M4068" s="39" t="str">
        <f>IF($B4068="","",-SUMIFS(Tabla7[Cantidad],Tabla7[Código del producto],$B4068,Tabla7[Tipo de movimiento],"SALIDA",Tabla7[Mes],M$5))</f>
        <v/>
      </c>
      <c r="N4068" s="39" t="str">
        <f>IF($B4068="","",-SUMIFS(Tabla7[Cantidad],Tabla7[Código del producto],$B4068,Tabla7[Tipo de movimiento],"SALIDA",Tabla7[Mes],N$5))</f>
        <v/>
      </c>
      <c r="O4068" s="39" t="str">
        <f>IF($B4068="","",-SUMIFS(Tabla7[Cantidad],Tabla7[Código del producto],$B4068,Tabla7[Tipo de movimiento],"SALIDA",Tabla7[Mes],O$5))</f>
        <v/>
      </c>
      <c r="P4068" s="39" t="str">
        <f>IF($B4068="","",-SUMIFS(Tabla7[Cantidad],Tabla7[Código del producto],$B4068,Tabla7[Tipo de movimiento],"SALIDA",Tabla7[Mes],P$5))</f>
        <v/>
      </c>
      <c r="Q4068" s="39" t="str">
        <f t="shared" si="189"/>
        <v/>
      </c>
      <c r="R4068" s="51" t="str">
        <f>IF($B4068="","",IFERROR(VLOOKUP($B4068,'ABC rotación'!$C:$G,5,0),"C"))</f>
        <v/>
      </c>
      <c r="S4068" s="41" t="str">
        <f t="shared" si="190"/>
        <v/>
      </c>
      <c r="T4068" s="40" t="str">
        <f t="shared" si="191"/>
        <v/>
      </c>
      <c r="U4068" s="23" t="str">
        <f>IF($B4068="","",VLOOKUP($T4068,Tablas!$X$14:$Y$17,2,1))</f>
        <v/>
      </c>
    </row>
    <row r="4069" spans="2:21" x14ac:dyDescent="0.2">
      <c r="B4069" s="1" t="str">
        <f>IF(Tablas!B4067="","",Tablas!B4067)</f>
        <v/>
      </c>
      <c r="C4069" s="1" t="str">
        <f>IF(Tablas!C4067="","",Tablas!C4067)</f>
        <v/>
      </c>
      <c r="D4069" s="1" t="str">
        <f>IF(Tablas!D4067="","",Tablas!D4067)</f>
        <v/>
      </c>
      <c r="E4069" s="1" t="str">
        <f>IF(Tablas!E4067="","",Tablas!E4067)</f>
        <v/>
      </c>
      <c r="F4069" s="1" t="str">
        <f>IF(Tablas!F4067="","",Tablas!F4067)</f>
        <v/>
      </c>
      <c r="G4069" s="1" t="str">
        <f>IF(Tablas!I4067="","",Tablas!I4067)</f>
        <v/>
      </c>
      <c r="H4069" s="1" t="s">
        <v>911</v>
      </c>
      <c r="I4069" s="39" t="str">
        <f>IF($B4069="","",-SUMIFS(Tabla7[Cantidad],Tabla7[Código del producto],$B4069,Tabla7[Tipo de movimiento],"SALIDA",Tabla7[Mes],I$5))</f>
        <v/>
      </c>
      <c r="J4069" s="39" t="str">
        <f>IF($B4069="","",-SUMIFS(Tabla7[Cantidad],Tabla7[Código del producto],$B4069,Tabla7[Tipo de movimiento],"SALIDA",Tabla7[Mes],J$5))</f>
        <v/>
      </c>
      <c r="K4069" s="39" t="str">
        <f>IF($B4069="","",-SUMIFS(Tabla7[Cantidad],Tabla7[Código del producto],$B4069,Tabla7[Tipo de movimiento],"SALIDA",Tabla7[Mes],K$5))</f>
        <v/>
      </c>
      <c r="L4069" s="39" t="str">
        <f>IF($B4069="","",-SUMIFS(Tabla7[Cantidad],Tabla7[Código del producto],$B4069,Tabla7[Tipo de movimiento],"SALIDA",Tabla7[Mes],L$5))</f>
        <v/>
      </c>
      <c r="M4069" s="39" t="str">
        <f>IF($B4069="","",-SUMIFS(Tabla7[Cantidad],Tabla7[Código del producto],$B4069,Tabla7[Tipo de movimiento],"SALIDA",Tabla7[Mes],M$5))</f>
        <v/>
      </c>
      <c r="N4069" s="39" t="str">
        <f>IF($B4069="","",-SUMIFS(Tabla7[Cantidad],Tabla7[Código del producto],$B4069,Tabla7[Tipo de movimiento],"SALIDA",Tabla7[Mes],N$5))</f>
        <v/>
      </c>
      <c r="O4069" s="39" t="str">
        <f>IF($B4069="","",-SUMIFS(Tabla7[Cantidad],Tabla7[Código del producto],$B4069,Tabla7[Tipo de movimiento],"SALIDA",Tabla7[Mes],O$5))</f>
        <v/>
      </c>
      <c r="P4069" s="39" t="str">
        <f>IF($B4069="","",-SUMIFS(Tabla7[Cantidad],Tabla7[Código del producto],$B4069,Tabla7[Tipo de movimiento],"SALIDA",Tabla7[Mes],P$5))</f>
        <v/>
      </c>
      <c r="Q4069" s="39" t="str">
        <f t="shared" si="189"/>
        <v/>
      </c>
      <c r="R4069" s="51" t="str">
        <f>IF($B4069="","",IFERROR(VLOOKUP($B4069,'ABC rotación'!$C:$G,5,0),"C"))</f>
        <v/>
      </c>
      <c r="S4069" s="41" t="str">
        <f t="shared" si="190"/>
        <v/>
      </c>
      <c r="T4069" s="40" t="str">
        <f t="shared" si="191"/>
        <v/>
      </c>
      <c r="U4069" s="23" t="str">
        <f>IF($B4069="","",VLOOKUP($T4069,Tablas!$X$14:$Y$17,2,1))</f>
        <v/>
      </c>
    </row>
    <row r="4070" spans="2:21" x14ac:dyDescent="0.2">
      <c r="B4070" s="1" t="str">
        <f>IF(Tablas!B4068="","",Tablas!B4068)</f>
        <v/>
      </c>
      <c r="C4070" s="1" t="str">
        <f>IF(Tablas!C4068="","",Tablas!C4068)</f>
        <v/>
      </c>
      <c r="D4070" s="1" t="str">
        <f>IF(Tablas!D4068="","",Tablas!D4068)</f>
        <v/>
      </c>
      <c r="E4070" s="1" t="str">
        <f>IF(Tablas!E4068="","",Tablas!E4068)</f>
        <v/>
      </c>
      <c r="F4070" s="1" t="str">
        <f>IF(Tablas!F4068="","",Tablas!F4068)</f>
        <v/>
      </c>
      <c r="G4070" s="1" t="str">
        <f>IF(Tablas!I4068="","",Tablas!I4068)</f>
        <v/>
      </c>
      <c r="H4070" s="1" t="s">
        <v>911</v>
      </c>
      <c r="I4070" s="39" t="str">
        <f>IF($B4070="","",-SUMIFS(Tabla7[Cantidad],Tabla7[Código del producto],$B4070,Tabla7[Tipo de movimiento],"SALIDA",Tabla7[Mes],I$5))</f>
        <v/>
      </c>
      <c r="J4070" s="39" t="str">
        <f>IF($B4070="","",-SUMIFS(Tabla7[Cantidad],Tabla7[Código del producto],$B4070,Tabla7[Tipo de movimiento],"SALIDA",Tabla7[Mes],J$5))</f>
        <v/>
      </c>
      <c r="K4070" s="39" t="str">
        <f>IF($B4070="","",-SUMIFS(Tabla7[Cantidad],Tabla7[Código del producto],$B4070,Tabla7[Tipo de movimiento],"SALIDA",Tabla7[Mes],K$5))</f>
        <v/>
      </c>
      <c r="L4070" s="39" t="str">
        <f>IF($B4070="","",-SUMIFS(Tabla7[Cantidad],Tabla7[Código del producto],$B4070,Tabla7[Tipo de movimiento],"SALIDA",Tabla7[Mes],L$5))</f>
        <v/>
      </c>
      <c r="M4070" s="39" t="str">
        <f>IF($B4070="","",-SUMIFS(Tabla7[Cantidad],Tabla7[Código del producto],$B4070,Tabla7[Tipo de movimiento],"SALIDA",Tabla7[Mes],M$5))</f>
        <v/>
      </c>
      <c r="N4070" s="39" t="str">
        <f>IF($B4070="","",-SUMIFS(Tabla7[Cantidad],Tabla7[Código del producto],$B4070,Tabla7[Tipo de movimiento],"SALIDA",Tabla7[Mes],N$5))</f>
        <v/>
      </c>
      <c r="O4070" s="39" t="str">
        <f>IF($B4070="","",-SUMIFS(Tabla7[Cantidad],Tabla7[Código del producto],$B4070,Tabla7[Tipo de movimiento],"SALIDA",Tabla7[Mes],O$5))</f>
        <v/>
      </c>
      <c r="P4070" s="39" t="str">
        <f>IF($B4070="","",-SUMIFS(Tabla7[Cantidad],Tabla7[Código del producto],$B4070,Tabla7[Tipo de movimiento],"SALIDA",Tabla7[Mes],P$5))</f>
        <v/>
      </c>
      <c r="Q4070" s="39" t="str">
        <f t="shared" si="189"/>
        <v/>
      </c>
      <c r="R4070" s="51" t="str">
        <f>IF($B4070="","",IFERROR(VLOOKUP($B4070,'ABC rotación'!$C:$G,5,0),"C"))</f>
        <v/>
      </c>
      <c r="S4070" s="41" t="str">
        <f t="shared" si="190"/>
        <v/>
      </c>
      <c r="T4070" s="40" t="str">
        <f t="shared" si="191"/>
        <v/>
      </c>
      <c r="U4070" s="23" t="str">
        <f>IF($B4070="","",VLOOKUP($T4070,Tablas!$X$14:$Y$17,2,1))</f>
        <v/>
      </c>
    </row>
    <row r="4071" spans="2:21" x14ac:dyDescent="0.2">
      <c r="B4071" s="1" t="str">
        <f>IF(Tablas!B4069="","",Tablas!B4069)</f>
        <v/>
      </c>
      <c r="C4071" s="1" t="str">
        <f>IF(Tablas!C4069="","",Tablas!C4069)</f>
        <v/>
      </c>
      <c r="D4071" s="1" t="str">
        <f>IF(Tablas!D4069="","",Tablas!D4069)</f>
        <v/>
      </c>
      <c r="E4071" s="1" t="str">
        <f>IF(Tablas!E4069="","",Tablas!E4069)</f>
        <v/>
      </c>
      <c r="F4071" s="1" t="str">
        <f>IF(Tablas!F4069="","",Tablas!F4069)</f>
        <v/>
      </c>
      <c r="G4071" s="1" t="str">
        <f>IF(Tablas!I4069="","",Tablas!I4069)</f>
        <v/>
      </c>
      <c r="H4071" s="1" t="s">
        <v>911</v>
      </c>
      <c r="I4071" s="39" t="str">
        <f>IF($B4071="","",-SUMIFS(Tabla7[Cantidad],Tabla7[Código del producto],$B4071,Tabla7[Tipo de movimiento],"SALIDA",Tabla7[Mes],I$5))</f>
        <v/>
      </c>
      <c r="J4071" s="39" t="str">
        <f>IF($B4071="","",-SUMIFS(Tabla7[Cantidad],Tabla7[Código del producto],$B4071,Tabla7[Tipo de movimiento],"SALIDA",Tabla7[Mes],J$5))</f>
        <v/>
      </c>
      <c r="K4071" s="39" t="str">
        <f>IF($B4071="","",-SUMIFS(Tabla7[Cantidad],Tabla7[Código del producto],$B4071,Tabla7[Tipo de movimiento],"SALIDA",Tabla7[Mes],K$5))</f>
        <v/>
      </c>
      <c r="L4071" s="39" t="str">
        <f>IF($B4071="","",-SUMIFS(Tabla7[Cantidad],Tabla7[Código del producto],$B4071,Tabla7[Tipo de movimiento],"SALIDA",Tabla7[Mes],L$5))</f>
        <v/>
      </c>
      <c r="M4071" s="39" t="str">
        <f>IF($B4071="","",-SUMIFS(Tabla7[Cantidad],Tabla7[Código del producto],$B4071,Tabla7[Tipo de movimiento],"SALIDA",Tabla7[Mes],M$5))</f>
        <v/>
      </c>
      <c r="N4071" s="39" t="str">
        <f>IF($B4071="","",-SUMIFS(Tabla7[Cantidad],Tabla7[Código del producto],$B4071,Tabla7[Tipo de movimiento],"SALIDA",Tabla7[Mes],N$5))</f>
        <v/>
      </c>
      <c r="O4071" s="39" t="str">
        <f>IF($B4071="","",-SUMIFS(Tabla7[Cantidad],Tabla7[Código del producto],$B4071,Tabla7[Tipo de movimiento],"SALIDA",Tabla7[Mes],O$5))</f>
        <v/>
      </c>
      <c r="P4071" s="39" t="str">
        <f>IF($B4071="","",-SUMIFS(Tabla7[Cantidad],Tabla7[Código del producto],$B4071,Tabla7[Tipo de movimiento],"SALIDA",Tabla7[Mes],P$5))</f>
        <v/>
      </c>
      <c r="Q4071" s="39" t="str">
        <f t="shared" si="189"/>
        <v/>
      </c>
      <c r="R4071" s="51" t="str">
        <f>IF($B4071="","",IFERROR(VLOOKUP($B4071,'ABC rotación'!$C:$G,5,0),"C"))</f>
        <v/>
      </c>
      <c r="S4071" s="41" t="str">
        <f t="shared" si="190"/>
        <v/>
      </c>
      <c r="T4071" s="40" t="str">
        <f t="shared" si="191"/>
        <v/>
      </c>
      <c r="U4071" s="23" t="str">
        <f>IF($B4071="","",VLOOKUP($T4071,Tablas!$X$14:$Y$17,2,1))</f>
        <v/>
      </c>
    </row>
    <row r="4072" spans="2:21" x14ac:dyDescent="0.2">
      <c r="B4072" s="1" t="str">
        <f>IF(Tablas!B4070="","",Tablas!B4070)</f>
        <v/>
      </c>
      <c r="C4072" s="1" t="str">
        <f>IF(Tablas!C4070="","",Tablas!C4070)</f>
        <v/>
      </c>
      <c r="D4072" s="1" t="str">
        <f>IF(Tablas!D4070="","",Tablas!D4070)</f>
        <v/>
      </c>
      <c r="E4072" s="1" t="str">
        <f>IF(Tablas!E4070="","",Tablas!E4070)</f>
        <v/>
      </c>
      <c r="F4072" s="1" t="str">
        <f>IF(Tablas!F4070="","",Tablas!F4070)</f>
        <v/>
      </c>
      <c r="G4072" s="1" t="str">
        <f>IF(Tablas!I4070="","",Tablas!I4070)</f>
        <v/>
      </c>
      <c r="H4072" s="1" t="s">
        <v>911</v>
      </c>
      <c r="I4072" s="39" t="str">
        <f>IF($B4072="","",-SUMIFS(Tabla7[Cantidad],Tabla7[Código del producto],$B4072,Tabla7[Tipo de movimiento],"SALIDA",Tabla7[Mes],I$5))</f>
        <v/>
      </c>
      <c r="J4072" s="39" t="str">
        <f>IF($B4072="","",-SUMIFS(Tabla7[Cantidad],Tabla7[Código del producto],$B4072,Tabla7[Tipo de movimiento],"SALIDA",Tabla7[Mes],J$5))</f>
        <v/>
      </c>
      <c r="K4072" s="39" t="str">
        <f>IF($B4072="","",-SUMIFS(Tabla7[Cantidad],Tabla7[Código del producto],$B4072,Tabla7[Tipo de movimiento],"SALIDA",Tabla7[Mes],K$5))</f>
        <v/>
      </c>
      <c r="L4072" s="39" t="str">
        <f>IF($B4072="","",-SUMIFS(Tabla7[Cantidad],Tabla7[Código del producto],$B4072,Tabla7[Tipo de movimiento],"SALIDA",Tabla7[Mes],L$5))</f>
        <v/>
      </c>
      <c r="M4072" s="39" t="str">
        <f>IF($B4072="","",-SUMIFS(Tabla7[Cantidad],Tabla7[Código del producto],$B4072,Tabla7[Tipo de movimiento],"SALIDA",Tabla7[Mes],M$5))</f>
        <v/>
      </c>
      <c r="N4072" s="39" t="str">
        <f>IF($B4072="","",-SUMIFS(Tabla7[Cantidad],Tabla7[Código del producto],$B4072,Tabla7[Tipo de movimiento],"SALIDA",Tabla7[Mes],N$5))</f>
        <v/>
      </c>
      <c r="O4072" s="39" t="str">
        <f>IF($B4072="","",-SUMIFS(Tabla7[Cantidad],Tabla7[Código del producto],$B4072,Tabla7[Tipo de movimiento],"SALIDA",Tabla7[Mes],O$5))</f>
        <v/>
      </c>
      <c r="P4072" s="39" t="str">
        <f>IF($B4072="","",-SUMIFS(Tabla7[Cantidad],Tabla7[Código del producto],$B4072,Tabla7[Tipo de movimiento],"SALIDA",Tabla7[Mes],P$5))</f>
        <v/>
      </c>
      <c r="Q4072" s="39" t="str">
        <f t="shared" si="189"/>
        <v/>
      </c>
      <c r="R4072" s="51" t="str">
        <f>IF($B4072="","",IFERROR(VLOOKUP($B4072,'ABC rotación'!$C:$G,5,0),"C"))</f>
        <v/>
      </c>
      <c r="S4072" s="41" t="str">
        <f t="shared" si="190"/>
        <v/>
      </c>
      <c r="T4072" s="40" t="str">
        <f t="shared" si="191"/>
        <v/>
      </c>
      <c r="U4072" s="23" t="str">
        <f>IF($B4072="","",VLOOKUP($T4072,Tablas!$X$14:$Y$17,2,1))</f>
        <v/>
      </c>
    </row>
    <row r="4073" spans="2:21" x14ac:dyDescent="0.2">
      <c r="B4073" s="1" t="str">
        <f>IF(Tablas!B4071="","",Tablas!B4071)</f>
        <v/>
      </c>
      <c r="C4073" s="1" t="str">
        <f>IF(Tablas!C4071="","",Tablas!C4071)</f>
        <v/>
      </c>
      <c r="D4073" s="1" t="str">
        <f>IF(Tablas!D4071="","",Tablas!D4071)</f>
        <v/>
      </c>
      <c r="E4073" s="1" t="str">
        <f>IF(Tablas!E4071="","",Tablas!E4071)</f>
        <v/>
      </c>
      <c r="F4073" s="1" t="str">
        <f>IF(Tablas!F4071="","",Tablas!F4071)</f>
        <v/>
      </c>
      <c r="G4073" s="1" t="str">
        <f>IF(Tablas!I4071="","",Tablas!I4071)</f>
        <v/>
      </c>
      <c r="H4073" s="1" t="s">
        <v>911</v>
      </c>
      <c r="I4073" s="39" t="str">
        <f>IF($B4073="","",-SUMIFS(Tabla7[Cantidad],Tabla7[Código del producto],$B4073,Tabla7[Tipo de movimiento],"SALIDA",Tabla7[Mes],I$5))</f>
        <v/>
      </c>
      <c r="J4073" s="39" t="str">
        <f>IF($B4073="","",-SUMIFS(Tabla7[Cantidad],Tabla7[Código del producto],$B4073,Tabla7[Tipo de movimiento],"SALIDA",Tabla7[Mes],J$5))</f>
        <v/>
      </c>
      <c r="K4073" s="39" t="str">
        <f>IF($B4073="","",-SUMIFS(Tabla7[Cantidad],Tabla7[Código del producto],$B4073,Tabla7[Tipo de movimiento],"SALIDA",Tabla7[Mes],K$5))</f>
        <v/>
      </c>
      <c r="L4073" s="39" t="str">
        <f>IF($B4073="","",-SUMIFS(Tabla7[Cantidad],Tabla7[Código del producto],$B4073,Tabla7[Tipo de movimiento],"SALIDA",Tabla7[Mes],L$5))</f>
        <v/>
      </c>
      <c r="M4073" s="39" t="str">
        <f>IF($B4073="","",-SUMIFS(Tabla7[Cantidad],Tabla7[Código del producto],$B4073,Tabla7[Tipo de movimiento],"SALIDA",Tabla7[Mes],M$5))</f>
        <v/>
      </c>
      <c r="N4073" s="39" t="str">
        <f>IF($B4073="","",-SUMIFS(Tabla7[Cantidad],Tabla7[Código del producto],$B4073,Tabla7[Tipo de movimiento],"SALIDA",Tabla7[Mes],N$5))</f>
        <v/>
      </c>
      <c r="O4073" s="39" t="str">
        <f>IF($B4073="","",-SUMIFS(Tabla7[Cantidad],Tabla7[Código del producto],$B4073,Tabla7[Tipo de movimiento],"SALIDA",Tabla7[Mes],O$5))</f>
        <v/>
      </c>
      <c r="P4073" s="39" t="str">
        <f>IF($B4073="","",-SUMIFS(Tabla7[Cantidad],Tabla7[Código del producto],$B4073,Tabla7[Tipo de movimiento],"SALIDA",Tabla7[Mes],P$5))</f>
        <v/>
      </c>
      <c r="Q4073" s="39" t="str">
        <f t="shared" si="189"/>
        <v/>
      </c>
      <c r="R4073" s="51" t="str">
        <f>IF($B4073="","",IFERROR(VLOOKUP($B4073,'ABC rotación'!$C:$G,5,0),"C"))</f>
        <v/>
      </c>
      <c r="S4073" s="41" t="str">
        <f t="shared" si="190"/>
        <v/>
      </c>
      <c r="T4073" s="40" t="str">
        <f t="shared" si="191"/>
        <v/>
      </c>
      <c r="U4073" s="23" t="str">
        <f>IF($B4073="","",VLOOKUP($T4073,Tablas!$X$14:$Y$17,2,1))</f>
        <v/>
      </c>
    </row>
    <row r="4074" spans="2:21" x14ac:dyDescent="0.2">
      <c r="B4074" s="1" t="str">
        <f>IF(Tablas!B4072="","",Tablas!B4072)</f>
        <v/>
      </c>
      <c r="C4074" s="1" t="str">
        <f>IF(Tablas!C4072="","",Tablas!C4072)</f>
        <v/>
      </c>
      <c r="D4074" s="1" t="str">
        <f>IF(Tablas!D4072="","",Tablas!D4072)</f>
        <v/>
      </c>
      <c r="E4074" s="1" t="str">
        <f>IF(Tablas!E4072="","",Tablas!E4072)</f>
        <v/>
      </c>
      <c r="F4074" s="1" t="str">
        <f>IF(Tablas!F4072="","",Tablas!F4072)</f>
        <v/>
      </c>
      <c r="G4074" s="1" t="str">
        <f>IF(Tablas!I4072="","",Tablas!I4072)</f>
        <v/>
      </c>
      <c r="H4074" s="1" t="s">
        <v>911</v>
      </c>
      <c r="I4074" s="39" t="str">
        <f>IF($B4074="","",-SUMIFS(Tabla7[Cantidad],Tabla7[Código del producto],$B4074,Tabla7[Tipo de movimiento],"SALIDA",Tabla7[Mes],I$5))</f>
        <v/>
      </c>
      <c r="J4074" s="39" t="str">
        <f>IF($B4074="","",-SUMIFS(Tabla7[Cantidad],Tabla7[Código del producto],$B4074,Tabla7[Tipo de movimiento],"SALIDA",Tabla7[Mes],J$5))</f>
        <v/>
      </c>
      <c r="K4074" s="39" t="str">
        <f>IF($B4074="","",-SUMIFS(Tabla7[Cantidad],Tabla7[Código del producto],$B4074,Tabla7[Tipo de movimiento],"SALIDA",Tabla7[Mes],K$5))</f>
        <v/>
      </c>
      <c r="L4074" s="39" t="str">
        <f>IF($B4074="","",-SUMIFS(Tabla7[Cantidad],Tabla7[Código del producto],$B4074,Tabla7[Tipo de movimiento],"SALIDA",Tabla7[Mes],L$5))</f>
        <v/>
      </c>
      <c r="M4074" s="39" t="str">
        <f>IF($B4074="","",-SUMIFS(Tabla7[Cantidad],Tabla7[Código del producto],$B4074,Tabla7[Tipo de movimiento],"SALIDA",Tabla7[Mes],M$5))</f>
        <v/>
      </c>
      <c r="N4074" s="39" t="str">
        <f>IF($B4074="","",-SUMIFS(Tabla7[Cantidad],Tabla7[Código del producto],$B4074,Tabla7[Tipo de movimiento],"SALIDA",Tabla7[Mes],N$5))</f>
        <v/>
      </c>
      <c r="O4074" s="39" t="str">
        <f>IF($B4074="","",-SUMIFS(Tabla7[Cantidad],Tabla7[Código del producto],$B4074,Tabla7[Tipo de movimiento],"SALIDA",Tabla7[Mes],O$5))</f>
        <v/>
      </c>
      <c r="P4074" s="39" t="str">
        <f>IF($B4074="","",-SUMIFS(Tabla7[Cantidad],Tabla7[Código del producto],$B4074,Tabla7[Tipo de movimiento],"SALIDA",Tabla7[Mes],P$5))</f>
        <v/>
      </c>
      <c r="Q4074" s="39" t="str">
        <f t="shared" si="189"/>
        <v/>
      </c>
      <c r="R4074" s="51" t="str">
        <f>IF($B4074="","",IFERROR(VLOOKUP($B4074,'ABC rotación'!$C:$G,5,0),"C"))</f>
        <v/>
      </c>
      <c r="S4074" s="41" t="str">
        <f t="shared" si="190"/>
        <v/>
      </c>
      <c r="T4074" s="40" t="str">
        <f t="shared" si="191"/>
        <v/>
      </c>
      <c r="U4074" s="23" t="str">
        <f>IF($B4074="","",VLOOKUP($T4074,Tablas!$X$14:$Y$17,2,1))</f>
        <v/>
      </c>
    </row>
    <row r="4075" spans="2:21" x14ac:dyDescent="0.2">
      <c r="B4075" s="1" t="str">
        <f>IF(Tablas!B4073="","",Tablas!B4073)</f>
        <v/>
      </c>
      <c r="C4075" s="1" t="str">
        <f>IF(Tablas!C4073="","",Tablas!C4073)</f>
        <v/>
      </c>
      <c r="D4075" s="1" t="str">
        <f>IF(Tablas!D4073="","",Tablas!D4073)</f>
        <v/>
      </c>
      <c r="E4075" s="1" t="str">
        <f>IF(Tablas!E4073="","",Tablas!E4073)</f>
        <v/>
      </c>
      <c r="F4075" s="1" t="str">
        <f>IF(Tablas!F4073="","",Tablas!F4073)</f>
        <v/>
      </c>
      <c r="G4075" s="1" t="str">
        <f>IF(Tablas!I4073="","",Tablas!I4073)</f>
        <v/>
      </c>
      <c r="H4075" s="1" t="s">
        <v>911</v>
      </c>
      <c r="I4075" s="39" t="str">
        <f>IF($B4075="","",-SUMIFS(Tabla7[Cantidad],Tabla7[Código del producto],$B4075,Tabla7[Tipo de movimiento],"SALIDA",Tabla7[Mes],I$5))</f>
        <v/>
      </c>
      <c r="J4075" s="39" t="str">
        <f>IF($B4075="","",-SUMIFS(Tabla7[Cantidad],Tabla7[Código del producto],$B4075,Tabla7[Tipo de movimiento],"SALIDA",Tabla7[Mes],J$5))</f>
        <v/>
      </c>
      <c r="K4075" s="39" t="str">
        <f>IF($B4075="","",-SUMIFS(Tabla7[Cantidad],Tabla7[Código del producto],$B4075,Tabla7[Tipo de movimiento],"SALIDA",Tabla7[Mes],K$5))</f>
        <v/>
      </c>
      <c r="L4075" s="39" t="str">
        <f>IF($B4075="","",-SUMIFS(Tabla7[Cantidad],Tabla7[Código del producto],$B4075,Tabla7[Tipo de movimiento],"SALIDA",Tabla7[Mes],L$5))</f>
        <v/>
      </c>
      <c r="M4075" s="39" t="str">
        <f>IF($B4075="","",-SUMIFS(Tabla7[Cantidad],Tabla7[Código del producto],$B4075,Tabla7[Tipo de movimiento],"SALIDA",Tabla7[Mes],M$5))</f>
        <v/>
      </c>
      <c r="N4075" s="39" t="str">
        <f>IF($B4075="","",-SUMIFS(Tabla7[Cantidad],Tabla7[Código del producto],$B4075,Tabla7[Tipo de movimiento],"SALIDA",Tabla7[Mes],N$5))</f>
        <v/>
      </c>
      <c r="O4075" s="39" t="str">
        <f>IF($B4075="","",-SUMIFS(Tabla7[Cantidad],Tabla7[Código del producto],$B4075,Tabla7[Tipo de movimiento],"SALIDA",Tabla7[Mes],O$5))</f>
        <v/>
      </c>
      <c r="P4075" s="39" t="str">
        <f>IF($B4075="","",-SUMIFS(Tabla7[Cantidad],Tabla7[Código del producto],$B4075,Tabla7[Tipo de movimiento],"SALIDA",Tabla7[Mes],P$5))</f>
        <v/>
      </c>
      <c r="Q4075" s="39" t="str">
        <f t="shared" si="189"/>
        <v/>
      </c>
      <c r="R4075" s="51" t="str">
        <f>IF($B4075="","",IFERROR(VLOOKUP($B4075,'ABC rotación'!$C:$G,5,0),"C"))</f>
        <v/>
      </c>
      <c r="S4075" s="41" t="str">
        <f t="shared" si="190"/>
        <v/>
      </c>
      <c r="T4075" s="40" t="str">
        <f t="shared" si="191"/>
        <v/>
      </c>
      <c r="U4075" s="23" t="str">
        <f>IF($B4075="","",VLOOKUP($T4075,Tablas!$X$14:$Y$17,2,1))</f>
        <v/>
      </c>
    </row>
    <row r="4076" spans="2:21" x14ac:dyDescent="0.2">
      <c r="B4076" s="1" t="str">
        <f>IF(Tablas!B4074="","",Tablas!B4074)</f>
        <v/>
      </c>
      <c r="C4076" s="1" t="str">
        <f>IF(Tablas!C4074="","",Tablas!C4074)</f>
        <v/>
      </c>
      <c r="D4076" s="1" t="str">
        <f>IF(Tablas!D4074="","",Tablas!D4074)</f>
        <v/>
      </c>
      <c r="E4076" s="1" t="str">
        <f>IF(Tablas!E4074="","",Tablas!E4074)</f>
        <v/>
      </c>
      <c r="F4076" s="1" t="str">
        <f>IF(Tablas!F4074="","",Tablas!F4074)</f>
        <v/>
      </c>
      <c r="G4076" s="1" t="str">
        <f>IF(Tablas!I4074="","",Tablas!I4074)</f>
        <v/>
      </c>
      <c r="H4076" s="1" t="s">
        <v>911</v>
      </c>
      <c r="I4076" s="39" t="str">
        <f>IF($B4076="","",-SUMIFS(Tabla7[Cantidad],Tabla7[Código del producto],$B4076,Tabla7[Tipo de movimiento],"SALIDA",Tabla7[Mes],I$5))</f>
        <v/>
      </c>
      <c r="J4076" s="39" t="str">
        <f>IF($B4076="","",-SUMIFS(Tabla7[Cantidad],Tabla7[Código del producto],$B4076,Tabla7[Tipo de movimiento],"SALIDA",Tabla7[Mes],J$5))</f>
        <v/>
      </c>
      <c r="K4076" s="39" t="str">
        <f>IF($B4076="","",-SUMIFS(Tabla7[Cantidad],Tabla7[Código del producto],$B4076,Tabla7[Tipo de movimiento],"SALIDA",Tabla7[Mes],K$5))</f>
        <v/>
      </c>
      <c r="L4076" s="39" t="str">
        <f>IF($B4076="","",-SUMIFS(Tabla7[Cantidad],Tabla7[Código del producto],$B4076,Tabla7[Tipo de movimiento],"SALIDA",Tabla7[Mes],L$5))</f>
        <v/>
      </c>
      <c r="M4076" s="39" t="str">
        <f>IF($B4076="","",-SUMIFS(Tabla7[Cantidad],Tabla7[Código del producto],$B4076,Tabla7[Tipo de movimiento],"SALIDA",Tabla7[Mes],M$5))</f>
        <v/>
      </c>
      <c r="N4076" s="39" t="str">
        <f>IF($B4076="","",-SUMIFS(Tabla7[Cantidad],Tabla7[Código del producto],$B4076,Tabla7[Tipo de movimiento],"SALIDA",Tabla7[Mes],N$5))</f>
        <v/>
      </c>
      <c r="O4076" s="39" t="str">
        <f>IF($B4076="","",-SUMIFS(Tabla7[Cantidad],Tabla7[Código del producto],$B4076,Tabla7[Tipo de movimiento],"SALIDA",Tabla7[Mes],O$5))</f>
        <v/>
      </c>
      <c r="P4076" s="39" t="str">
        <f>IF($B4076="","",-SUMIFS(Tabla7[Cantidad],Tabla7[Código del producto],$B4076,Tabla7[Tipo de movimiento],"SALIDA",Tabla7[Mes],P$5))</f>
        <v/>
      </c>
      <c r="Q4076" s="39" t="str">
        <f t="shared" si="189"/>
        <v/>
      </c>
      <c r="R4076" s="51" t="str">
        <f>IF($B4076="","",IFERROR(VLOOKUP($B4076,'ABC rotación'!$C:$G,5,0),"C"))</f>
        <v/>
      </c>
      <c r="S4076" s="41" t="str">
        <f t="shared" si="190"/>
        <v/>
      </c>
      <c r="T4076" s="40" t="str">
        <f t="shared" si="191"/>
        <v/>
      </c>
      <c r="U4076" s="23" t="str">
        <f>IF($B4076="","",VLOOKUP($T4076,Tablas!$X$14:$Y$17,2,1))</f>
        <v/>
      </c>
    </row>
    <row r="4077" spans="2:21" x14ac:dyDescent="0.2">
      <c r="B4077" s="1" t="str">
        <f>IF(Tablas!B4075="","",Tablas!B4075)</f>
        <v/>
      </c>
      <c r="C4077" s="1" t="str">
        <f>IF(Tablas!C4075="","",Tablas!C4075)</f>
        <v/>
      </c>
      <c r="D4077" s="1" t="str">
        <f>IF(Tablas!D4075="","",Tablas!D4075)</f>
        <v/>
      </c>
      <c r="E4077" s="1" t="str">
        <f>IF(Tablas!E4075="","",Tablas!E4075)</f>
        <v/>
      </c>
      <c r="F4077" s="1" t="str">
        <f>IF(Tablas!F4075="","",Tablas!F4075)</f>
        <v/>
      </c>
      <c r="G4077" s="1" t="str">
        <f>IF(Tablas!I4075="","",Tablas!I4075)</f>
        <v/>
      </c>
      <c r="H4077" s="1" t="s">
        <v>911</v>
      </c>
      <c r="I4077" s="39" t="str">
        <f>IF($B4077="","",-SUMIFS(Tabla7[Cantidad],Tabla7[Código del producto],$B4077,Tabla7[Tipo de movimiento],"SALIDA",Tabla7[Mes],I$5))</f>
        <v/>
      </c>
      <c r="J4077" s="39" t="str">
        <f>IF($B4077="","",-SUMIFS(Tabla7[Cantidad],Tabla7[Código del producto],$B4077,Tabla7[Tipo de movimiento],"SALIDA",Tabla7[Mes],J$5))</f>
        <v/>
      </c>
      <c r="K4077" s="39" t="str">
        <f>IF($B4077="","",-SUMIFS(Tabla7[Cantidad],Tabla7[Código del producto],$B4077,Tabla7[Tipo de movimiento],"SALIDA",Tabla7[Mes],K$5))</f>
        <v/>
      </c>
      <c r="L4077" s="39" t="str">
        <f>IF($B4077="","",-SUMIFS(Tabla7[Cantidad],Tabla7[Código del producto],$B4077,Tabla7[Tipo de movimiento],"SALIDA",Tabla7[Mes],L$5))</f>
        <v/>
      </c>
      <c r="M4077" s="39" t="str">
        <f>IF($B4077="","",-SUMIFS(Tabla7[Cantidad],Tabla7[Código del producto],$B4077,Tabla7[Tipo de movimiento],"SALIDA",Tabla7[Mes],M$5))</f>
        <v/>
      </c>
      <c r="N4077" s="39" t="str">
        <f>IF($B4077="","",-SUMIFS(Tabla7[Cantidad],Tabla7[Código del producto],$B4077,Tabla7[Tipo de movimiento],"SALIDA",Tabla7[Mes],N$5))</f>
        <v/>
      </c>
      <c r="O4077" s="39" t="str">
        <f>IF($B4077="","",-SUMIFS(Tabla7[Cantidad],Tabla7[Código del producto],$B4077,Tabla7[Tipo de movimiento],"SALIDA",Tabla7[Mes],O$5))</f>
        <v/>
      </c>
      <c r="P4077" s="39" t="str">
        <f>IF($B4077="","",-SUMIFS(Tabla7[Cantidad],Tabla7[Código del producto],$B4077,Tabla7[Tipo de movimiento],"SALIDA",Tabla7[Mes],P$5))</f>
        <v/>
      </c>
      <c r="Q4077" s="39" t="str">
        <f t="shared" si="189"/>
        <v/>
      </c>
      <c r="R4077" s="51" t="str">
        <f>IF($B4077="","",IFERROR(VLOOKUP($B4077,'ABC rotación'!$C:$G,5,0),"C"))</f>
        <v/>
      </c>
      <c r="S4077" s="41" t="str">
        <f t="shared" si="190"/>
        <v/>
      </c>
      <c r="T4077" s="40" t="str">
        <f t="shared" si="191"/>
        <v/>
      </c>
      <c r="U4077" s="23" t="str">
        <f>IF($B4077="","",VLOOKUP($T4077,Tablas!$X$14:$Y$17,2,1))</f>
        <v/>
      </c>
    </row>
    <row r="4078" spans="2:21" x14ac:dyDescent="0.2">
      <c r="B4078" s="1" t="str">
        <f>IF(Tablas!B4076="","",Tablas!B4076)</f>
        <v/>
      </c>
      <c r="C4078" s="1" t="str">
        <f>IF(Tablas!C4076="","",Tablas!C4076)</f>
        <v/>
      </c>
      <c r="D4078" s="1" t="str">
        <f>IF(Tablas!D4076="","",Tablas!D4076)</f>
        <v/>
      </c>
      <c r="E4078" s="1" t="str">
        <f>IF(Tablas!E4076="","",Tablas!E4076)</f>
        <v/>
      </c>
      <c r="F4078" s="1" t="str">
        <f>IF(Tablas!F4076="","",Tablas!F4076)</f>
        <v/>
      </c>
      <c r="G4078" s="1" t="str">
        <f>IF(Tablas!I4076="","",Tablas!I4076)</f>
        <v/>
      </c>
      <c r="H4078" s="1" t="s">
        <v>911</v>
      </c>
      <c r="I4078" s="39" t="str">
        <f>IF($B4078="","",-SUMIFS(Tabla7[Cantidad],Tabla7[Código del producto],$B4078,Tabla7[Tipo de movimiento],"SALIDA",Tabla7[Mes],I$5))</f>
        <v/>
      </c>
      <c r="J4078" s="39" t="str">
        <f>IF($B4078="","",-SUMIFS(Tabla7[Cantidad],Tabla7[Código del producto],$B4078,Tabla7[Tipo de movimiento],"SALIDA",Tabla7[Mes],J$5))</f>
        <v/>
      </c>
      <c r="K4078" s="39" t="str">
        <f>IF($B4078="","",-SUMIFS(Tabla7[Cantidad],Tabla7[Código del producto],$B4078,Tabla7[Tipo de movimiento],"SALIDA",Tabla7[Mes],K$5))</f>
        <v/>
      </c>
      <c r="L4078" s="39" t="str">
        <f>IF($B4078="","",-SUMIFS(Tabla7[Cantidad],Tabla7[Código del producto],$B4078,Tabla7[Tipo de movimiento],"SALIDA",Tabla7[Mes],L$5))</f>
        <v/>
      </c>
      <c r="M4078" s="39" t="str">
        <f>IF($B4078="","",-SUMIFS(Tabla7[Cantidad],Tabla7[Código del producto],$B4078,Tabla7[Tipo de movimiento],"SALIDA",Tabla7[Mes],M$5))</f>
        <v/>
      </c>
      <c r="N4078" s="39" t="str">
        <f>IF($B4078="","",-SUMIFS(Tabla7[Cantidad],Tabla7[Código del producto],$B4078,Tabla7[Tipo de movimiento],"SALIDA",Tabla7[Mes],N$5))</f>
        <v/>
      </c>
      <c r="O4078" s="39" t="str">
        <f>IF($B4078="","",-SUMIFS(Tabla7[Cantidad],Tabla7[Código del producto],$B4078,Tabla7[Tipo de movimiento],"SALIDA",Tabla7[Mes],O$5))</f>
        <v/>
      </c>
      <c r="P4078" s="39" t="str">
        <f>IF($B4078="","",-SUMIFS(Tabla7[Cantidad],Tabla7[Código del producto],$B4078,Tabla7[Tipo de movimiento],"SALIDA",Tabla7[Mes],P$5))</f>
        <v/>
      </c>
      <c r="Q4078" s="39" t="str">
        <f t="shared" si="189"/>
        <v/>
      </c>
      <c r="R4078" s="51" t="str">
        <f>IF($B4078="","",IFERROR(VLOOKUP($B4078,'ABC rotación'!$C:$G,5,0),"C"))</f>
        <v/>
      </c>
      <c r="S4078" s="41" t="str">
        <f t="shared" si="190"/>
        <v/>
      </c>
      <c r="T4078" s="40" t="str">
        <f t="shared" si="191"/>
        <v/>
      </c>
      <c r="U4078" s="23" t="str">
        <f>IF($B4078="","",VLOOKUP($T4078,Tablas!$X$14:$Y$17,2,1))</f>
        <v/>
      </c>
    </row>
    <row r="4079" spans="2:21" x14ac:dyDescent="0.2">
      <c r="B4079" s="1" t="str">
        <f>IF(Tablas!B4077="","",Tablas!B4077)</f>
        <v/>
      </c>
      <c r="C4079" s="1" t="str">
        <f>IF(Tablas!C4077="","",Tablas!C4077)</f>
        <v/>
      </c>
      <c r="D4079" s="1" t="str">
        <f>IF(Tablas!D4077="","",Tablas!D4077)</f>
        <v/>
      </c>
      <c r="E4079" s="1" t="str">
        <f>IF(Tablas!E4077="","",Tablas!E4077)</f>
        <v/>
      </c>
      <c r="F4079" s="1" t="str">
        <f>IF(Tablas!F4077="","",Tablas!F4077)</f>
        <v/>
      </c>
      <c r="G4079" s="1" t="str">
        <f>IF(Tablas!I4077="","",Tablas!I4077)</f>
        <v/>
      </c>
      <c r="H4079" s="1" t="s">
        <v>911</v>
      </c>
      <c r="I4079" s="39" t="str">
        <f>IF($B4079="","",-SUMIFS(Tabla7[Cantidad],Tabla7[Código del producto],$B4079,Tabla7[Tipo de movimiento],"SALIDA",Tabla7[Mes],I$5))</f>
        <v/>
      </c>
      <c r="J4079" s="39" t="str">
        <f>IF($B4079="","",-SUMIFS(Tabla7[Cantidad],Tabla7[Código del producto],$B4079,Tabla7[Tipo de movimiento],"SALIDA",Tabla7[Mes],J$5))</f>
        <v/>
      </c>
      <c r="K4079" s="39" t="str">
        <f>IF($B4079="","",-SUMIFS(Tabla7[Cantidad],Tabla7[Código del producto],$B4079,Tabla7[Tipo de movimiento],"SALIDA",Tabla7[Mes],K$5))</f>
        <v/>
      </c>
      <c r="L4079" s="39" t="str">
        <f>IF($B4079="","",-SUMIFS(Tabla7[Cantidad],Tabla7[Código del producto],$B4079,Tabla7[Tipo de movimiento],"SALIDA",Tabla7[Mes],L$5))</f>
        <v/>
      </c>
      <c r="M4079" s="39" t="str">
        <f>IF($B4079="","",-SUMIFS(Tabla7[Cantidad],Tabla7[Código del producto],$B4079,Tabla7[Tipo de movimiento],"SALIDA",Tabla7[Mes],M$5))</f>
        <v/>
      </c>
      <c r="N4079" s="39" t="str">
        <f>IF($B4079="","",-SUMIFS(Tabla7[Cantidad],Tabla7[Código del producto],$B4079,Tabla7[Tipo de movimiento],"SALIDA",Tabla7[Mes],N$5))</f>
        <v/>
      </c>
      <c r="O4079" s="39" t="str">
        <f>IF($B4079="","",-SUMIFS(Tabla7[Cantidad],Tabla7[Código del producto],$B4079,Tabla7[Tipo de movimiento],"SALIDA",Tabla7[Mes],O$5))</f>
        <v/>
      </c>
      <c r="P4079" s="39" t="str">
        <f>IF($B4079="","",-SUMIFS(Tabla7[Cantidad],Tabla7[Código del producto],$B4079,Tabla7[Tipo de movimiento],"SALIDA",Tabla7[Mes],P$5))</f>
        <v/>
      </c>
      <c r="Q4079" s="39" t="str">
        <f t="shared" si="189"/>
        <v/>
      </c>
      <c r="R4079" s="51" t="str">
        <f>IF($B4079="","",IFERROR(VLOOKUP($B4079,'ABC rotación'!$C:$G,5,0),"C"))</f>
        <v/>
      </c>
      <c r="S4079" s="41" t="str">
        <f t="shared" si="190"/>
        <v/>
      </c>
      <c r="T4079" s="40" t="str">
        <f t="shared" si="191"/>
        <v/>
      </c>
      <c r="U4079" s="23" t="str">
        <f>IF($B4079="","",VLOOKUP($T4079,Tablas!$X$14:$Y$17,2,1))</f>
        <v/>
      </c>
    </row>
    <row r="4080" spans="2:21" x14ac:dyDescent="0.2">
      <c r="B4080" s="1" t="str">
        <f>IF(Tablas!B4078="","",Tablas!B4078)</f>
        <v/>
      </c>
      <c r="C4080" s="1" t="str">
        <f>IF(Tablas!C4078="","",Tablas!C4078)</f>
        <v/>
      </c>
      <c r="D4080" s="1" t="str">
        <f>IF(Tablas!D4078="","",Tablas!D4078)</f>
        <v/>
      </c>
      <c r="E4080" s="1" t="str">
        <f>IF(Tablas!E4078="","",Tablas!E4078)</f>
        <v/>
      </c>
      <c r="F4080" s="1" t="str">
        <f>IF(Tablas!F4078="","",Tablas!F4078)</f>
        <v/>
      </c>
      <c r="G4080" s="1" t="str">
        <f>IF(Tablas!I4078="","",Tablas!I4078)</f>
        <v/>
      </c>
      <c r="H4080" s="1" t="s">
        <v>911</v>
      </c>
      <c r="I4080" s="39" t="str">
        <f>IF($B4080="","",-SUMIFS(Tabla7[Cantidad],Tabla7[Código del producto],$B4080,Tabla7[Tipo de movimiento],"SALIDA",Tabla7[Mes],I$5))</f>
        <v/>
      </c>
      <c r="J4080" s="39" t="str">
        <f>IF($B4080="","",-SUMIFS(Tabla7[Cantidad],Tabla7[Código del producto],$B4080,Tabla7[Tipo de movimiento],"SALIDA",Tabla7[Mes],J$5))</f>
        <v/>
      </c>
      <c r="K4080" s="39" t="str">
        <f>IF($B4080="","",-SUMIFS(Tabla7[Cantidad],Tabla7[Código del producto],$B4080,Tabla7[Tipo de movimiento],"SALIDA",Tabla7[Mes],K$5))</f>
        <v/>
      </c>
      <c r="L4080" s="39" t="str">
        <f>IF($B4080="","",-SUMIFS(Tabla7[Cantidad],Tabla7[Código del producto],$B4080,Tabla7[Tipo de movimiento],"SALIDA",Tabla7[Mes],L$5))</f>
        <v/>
      </c>
      <c r="M4080" s="39" t="str">
        <f>IF($B4080="","",-SUMIFS(Tabla7[Cantidad],Tabla7[Código del producto],$B4080,Tabla7[Tipo de movimiento],"SALIDA",Tabla7[Mes],M$5))</f>
        <v/>
      </c>
      <c r="N4080" s="39" t="str">
        <f>IF($B4080="","",-SUMIFS(Tabla7[Cantidad],Tabla7[Código del producto],$B4080,Tabla7[Tipo de movimiento],"SALIDA",Tabla7[Mes],N$5))</f>
        <v/>
      </c>
      <c r="O4080" s="39" t="str">
        <f>IF($B4080="","",-SUMIFS(Tabla7[Cantidad],Tabla7[Código del producto],$B4080,Tabla7[Tipo de movimiento],"SALIDA",Tabla7[Mes],O$5))</f>
        <v/>
      </c>
      <c r="P4080" s="39" t="str">
        <f>IF($B4080="","",-SUMIFS(Tabla7[Cantidad],Tabla7[Código del producto],$B4080,Tabla7[Tipo de movimiento],"SALIDA",Tabla7[Mes],P$5))</f>
        <v/>
      </c>
      <c r="Q4080" s="39" t="str">
        <f t="shared" si="189"/>
        <v/>
      </c>
      <c r="R4080" s="51" t="str">
        <f>IF($B4080="","",IFERROR(VLOOKUP($B4080,'ABC rotación'!$C:$G,5,0),"C"))</f>
        <v/>
      </c>
      <c r="S4080" s="41" t="str">
        <f t="shared" si="190"/>
        <v/>
      </c>
      <c r="T4080" s="40" t="str">
        <f t="shared" si="191"/>
        <v/>
      </c>
      <c r="U4080" s="23" t="str">
        <f>IF($B4080="","",VLOOKUP($T4080,Tablas!$X$14:$Y$17,2,1))</f>
        <v/>
      </c>
    </row>
    <row r="4081" spans="2:21" x14ac:dyDescent="0.2">
      <c r="B4081" s="1" t="str">
        <f>IF(Tablas!B4079="","",Tablas!B4079)</f>
        <v/>
      </c>
      <c r="C4081" s="1" t="str">
        <f>IF(Tablas!C4079="","",Tablas!C4079)</f>
        <v/>
      </c>
      <c r="D4081" s="1" t="str">
        <f>IF(Tablas!D4079="","",Tablas!D4079)</f>
        <v/>
      </c>
      <c r="E4081" s="1" t="str">
        <f>IF(Tablas!E4079="","",Tablas!E4079)</f>
        <v/>
      </c>
      <c r="F4081" s="1" t="str">
        <f>IF(Tablas!F4079="","",Tablas!F4079)</f>
        <v/>
      </c>
      <c r="G4081" s="1" t="str">
        <f>IF(Tablas!I4079="","",Tablas!I4079)</f>
        <v/>
      </c>
      <c r="H4081" s="1" t="s">
        <v>911</v>
      </c>
      <c r="I4081" s="39" t="str">
        <f>IF($B4081="","",-SUMIFS(Tabla7[Cantidad],Tabla7[Código del producto],$B4081,Tabla7[Tipo de movimiento],"SALIDA",Tabla7[Mes],I$5))</f>
        <v/>
      </c>
      <c r="J4081" s="39" t="str">
        <f>IF($B4081="","",-SUMIFS(Tabla7[Cantidad],Tabla7[Código del producto],$B4081,Tabla7[Tipo de movimiento],"SALIDA",Tabla7[Mes],J$5))</f>
        <v/>
      </c>
      <c r="K4081" s="39" t="str">
        <f>IF($B4081="","",-SUMIFS(Tabla7[Cantidad],Tabla7[Código del producto],$B4081,Tabla7[Tipo de movimiento],"SALIDA",Tabla7[Mes],K$5))</f>
        <v/>
      </c>
      <c r="L4081" s="39" t="str">
        <f>IF($B4081="","",-SUMIFS(Tabla7[Cantidad],Tabla7[Código del producto],$B4081,Tabla7[Tipo de movimiento],"SALIDA",Tabla7[Mes],L$5))</f>
        <v/>
      </c>
      <c r="M4081" s="39" t="str">
        <f>IF($B4081="","",-SUMIFS(Tabla7[Cantidad],Tabla7[Código del producto],$B4081,Tabla7[Tipo de movimiento],"SALIDA",Tabla7[Mes],M$5))</f>
        <v/>
      </c>
      <c r="N4081" s="39" t="str">
        <f>IF($B4081="","",-SUMIFS(Tabla7[Cantidad],Tabla7[Código del producto],$B4081,Tabla7[Tipo de movimiento],"SALIDA",Tabla7[Mes],N$5))</f>
        <v/>
      </c>
      <c r="O4081" s="39" t="str">
        <f>IF($B4081="","",-SUMIFS(Tabla7[Cantidad],Tabla7[Código del producto],$B4081,Tabla7[Tipo de movimiento],"SALIDA",Tabla7[Mes],O$5))</f>
        <v/>
      </c>
      <c r="P4081" s="39" t="str">
        <f>IF($B4081="","",-SUMIFS(Tabla7[Cantidad],Tabla7[Código del producto],$B4081,Tabla7[Tipo de movimiento],"SALIDA",Tabla7[Mes],P$5))</f>
        <v/>
      </c>
      <c r="Q4081" s="39" t="str">
        <f t="shared" si="189"/>
        <v/>
      </c>
      <c r="R4081" s="51" t="str">
        <f>IF($B4081="","",IFERROR(VLOOKUP($B4081,'ABC rotación'!$C:$G,5,0),"C"))</f>
        <v/>
      </c>
      <c r="S4081" s="41" t="str">
        <f t="shared" si="190"/>
        <v/>
      </c>
      <c r="T4081" s="40" t="str">
        <f t="shared" si="191"/>
        <v/>
      </c>
      <c r="U4081" s="23" t="str">
        <f>IF($B4081="","",VLOOKUP($T4081,Tablas!$X$14:$Y$17,2,1))</f>
        <v/>
      </c>
    </row>
    <row r="4082" spans="2:21" x14ac:dyDescent="0.2">
      <c r="B4082" s="1" t="str">
        <f>IF(Tablas!B4080="","",Tablas!B4080)</f>
        <v/>
      </c>
      <c r="C4082" s="1" t="str">
        <f>IF(Tablas!C4080="","",Tablas!C4080)</f>
        <v/>
      </c>
      <c r="D4082" s="1" t="str">
        <f>IF(Tablas!D4080="","",Tablas!D4080)</f>
        <v/>
      </c>
      <c r="E4082" s="1" t="str">
        <f>IF(Tablas!E4080="","",Tablas!E4080)</f>
        <v/>
      </c>
      <c r="F4082" s="1" t="str">
        <f>IF(Tablas!F4080="","",Tablas!F4080)</f>
        <v/>
      </c>
      <c r="G4082" s="1" t="str">
        <f>IF(Tablas!I4080="","",Tablas!I4080)</f>
        <v/>
      </c>
      <c r="H4082" s="1" t="s">
        <v>911</v>
      </c>
      <c r="I4082" s="39" t="str">
        <f>IF($B4082="","",-SUMIFS(Tabla7[Cantidad],Tabla7[Código del producto],$B4082,Tabla7[Tipo de movimiento],"SALIDA",Tabla7[Mes],I$5))</f>
        <v/>
      </c>
      <c r="J4082" s="39" t="str">
        <f>IF($B4082="","",-SUMIFS(Tabla7[Cantidad],Tabla7[Código del producto],$B4082,Tabla7[Tipo de movimiento],"SALIDA",Tabla7[Mes],J$5))</f>
        <v/>
      </c>
      <c r="K4082" s="39" t="str">
        <f>IF($B4082="","",-SUMIFS(Tabla7[Cantidad],Tabla7[Código del producto],$B4082,Tabla7[Tipo de movimiento],"SALIDA",Tabla7[Mes],K$5))</f>
        <v/>
      </c>
      <c r="L4082" s="39" t="str">
        <f>IF($B4082="","",-SUMIFS(Tabla7[Cantidad],Tabla7[Código del producto],$B4082,Tabla7[Tipo de movimiento],"SALIDA",Tabla7[Mes],L$5))</f>
        <v/>
      </c>
      <c r="M4082" s="39" t="str">
        <f>IF($B4082="","",-SUMIFS(Tabla7[Cantidad],Tabla7[Código del producto],$B4082,Tabla7[Tipo de movimiento],"SALIDA",Tabla7[Mes],M$5))</f>
        <v/>
      </c>
      <c r="N4082" s="39" t="str">
        <f>IF($B4082="","",-SUMIFS(Tabla7[Cantidad],Tabla7[Código del producto],$B4082,Tabla7[Tipo de movimiento],"SALIDA",Tabla7[Mes],N$5))</f>
        <v/>
      </c>
      <c r="O4082" s="39" t="str">
        <f>IF($B4082="","",-SUMIFS(Tabla7[Cantidad],Tabla7[Código del producto],$B4082,Tabla7[Tipo de movimiento],"SALIDA",Tabla7[Mes],O$5))</f>
        <v/>
      </c>
      <c r="P4082" s="39" t="str">
        <f>IF($B4082="","",-SUMIFS(Tabla7[Cantidad],Tabla7[Código del producto],$B4082,Tabla7[Tipo de movimiento],"SALIDA",Tabla7[Mes],P$5))</f>
        <v/>
      </c>
      <c r="Q4082" s="39" t="str">
        <f t="shared" si="189"/>
        <v/>
      </c>
      <c r="R4082" s="51" t="str">
        <f>IF($B4082="","",IFERROR(VLOOKUP($B4082,'ABC rotación'!$C:$G,5,0),"C"))</f>
        <v/>
      </c>
      <c r="S4082" s="41" t="str">
        <f t="shared" si="190"/>
        <v/>
      </c>
      <c r="T4082" s="40" t="str">
        <f t="shared" si="191"/>
        <v/>
      </c>
      <c r="U4082" s="23" t="str">
        <f>IF($B4082="","",VLOOKUP($T4082,Tablas!$X$14:$Y$17,2,1))</f>
        <v/>
      </c>
    </row>
    <row r="4083" spans="2:21" x14ac:dyDescent="0.2">
      <c r="B4083" s="1" t="str">
        <f>IF(Tablas!B4081="","",Tablas!B4081)</f>
        <v/>
      </c>
      <c r="C4083" s="1" t="str">
        <f>IF(Tablas!C4081="","",Tablas!C4081)</f>
        <v/>
      </c>
      <c r="D4083" s="1" t="str">
        <f>IF(Tablas!D4081="","",Tablas!D4081)</f>
        <v/>
      </c>
      <c r="E4083" s="1" t="str">
        <f>IF(Tablas!E4081="","",Tablas!E4081)</f>
        <v/>
      </c>
      <c r="F4083" s="1" t="str">
        <f>IF(Tablas!F4081="","",Tablas!F4081)</f>
        <v/>
      </c>
      <c r="G4083" s="1" t="str">
        <f>IF(Tablas!I4081="","",Tablas!I4081)</f>
        <v/>
      </c>
      <c r="H4083" s="1" t="s">
        <v>911</v>
      </c>
      <c r="I4083" s="39" t="str">
        <f>IF($B4083="","",-SUMIFS(Tabla7[Cantidad],Tabla7[Código del producto],$B4083,Tabla7[Tipo de movimiento],"SALIDA",Tabla7[Mes],I$5))</f>
        <v/>
      </c>
      <c r="J4083" s="39" t="str">
        <f>IF($B4083="","",-SUMIFS(Tabla7[Cantidad],Tabla7[Código del producto],$B4083,Tabla7[Tipo de movimiento],"SALIDA",Tabla7[Mes],J$5))</f>
        <v/>
      </c>
      <c r="K4083" s="39" t="str">
        <f>IF($B4083="","",-SUMIFS(Tabla7[Cantidad],Tabla7[Código del producto],$B4083,Tabla7[Tipo de movimiento],"SALIDA",Tabla7[Mes],K$5))</f>
        <v/>
      </c>
      <c r="L4083" s="39" t="str">
        <f>IF($B4083="","",-SUMIFS(Tabla7[Cantidad],Tabla7[Código del producto],$B4083,Tabla7[Tipo de movimiento],"SALIDA",Tabla7[Mes],L$5))</f>
        <v/>
      </c>
      <c r="M4083" s="39" t="str">
        <f>IF($B4083="","",-SUMIFS(Tabla7[Cantidad],Tabla7[Código del producto],$B4083,Tabla7[Tipo de movimiento],"SALIDA",Tabla7[Mes],M$5))</f>
        <v/>
      </c>
      <c r="N4083" s="39" t="str">
        <f>IF($B4083="","",-SUMIFS(Tabla7[Cantidad],Tabla7[Código del producto],$B4083,Tabla7[Tipo de movimiento],"SALIDA",Tabla7[Mes],N$5))</f>
        <v/>
      </c>
      <c r="O4083" s="39" t="str">
        <f>IF($B4083="","",-SUMIFS(Tabla7[Cantidad],Tabla7[Código del producto],$B4083,Tabla7[Tipo de movimiento],"SALIDA",Tabla7[Mes],O$5))</f>
        <v/>
      </c>
      <c r="P4083" s="39" t="str">
        <f>IF($B4083="","",-SUMIFS(Tabla7[Cantidad],Tabla7[Código del producto],$B4083,Tabla7[Tipo de movimiento],"SALIDA",Tabla7[Mes],P$5))</f>
        <v/>
      </c>
      <c r="Q4083" s="39" t="str">
        <f t="shared" si="189"/>
        <v/>
      </c>
      <c r="R4083" s="51" t="str">
        <f>IF($B4083="","",IFERROR(VLOOKUP($B4083,'ABC rotación'!$C:$G,5,0),"C"))</f>
        <v/>
      </c>
      <c r="S4083" s="41" t="str">
        <f t="shared" si="190"/>
        <v/>
      </c>
      <c r="T4083" s="40" t="str">
        <f t="shared" si="191"/>
        <v/>
      </c>
      <c r="U4083" s="23" t="str">
        <f>IF($B4083="","",VLOOKUP($T4083,Tablas!$X$14:$Y$17,2,1))</f>
        <v/>
      </c>
    </row>
    <row r="4084" spans="2:21" x14ac:dyDescent="0.2">
      <c r="B4084" s="1" t="str">
        <f>IF(Tablas!B4082="","",Tablas!B4082)</f>
        <v/>
      </c>
      <c r="C4084" s="1" t="str">
        <f>IF(Tablas!C4082="","",Tablas!C4082)</f>
        <v/>
      </c>
      <c r="D4084" s="1" t="str">
        <f>IF(Tablas!D4082="","",Tablas!D4082)</f>
        <v/>
      </c>
      <c r="E4084" s="1" t="str">
        <f>IF(Tablas!E4082="","",Tablas!E4082)</f>
        <v/>
      </c>
      <c r="F4084" s="1" t="str">
        <f>IF(Tablas!F4082="","",Tablas!F4082)</f>
        <v/>
      </c>
      <c r="G4084" s="1" t="str">
        <f>IF(Tablas!I4082="","",Tablas!I4082)</f>
        <v/>
      </c>
      <c r="H4084" s="1" t="s">
        <v>911</v>
      </c>
      <c r="I4084" s="39" t="str">
        <f>IF($B4084="","",-SUMIFS(Tabla7[Cantidad],Tabla7[Código del producto],$B4084,Tabla7[Tipo de movimiento],"SALIDA",Tabla7[Mes],I$5))</f>
        <v/>
      </c>
      <c r="J4084" s="39" t="str">
        <f>IF($B4084="","",-SUMIFS(Tabla7[Cantidad],Tabla7[Código del producto],$B4084,Tabla7[Tipo de movimiento],"SALIDA",Tabla7[Mes],J$5))</f>
        <v/>
      </c>
      <c r="K4084" s="39" t="str">
        <f>IF($B4084="","",-SUMIFS(Tabla7[Cantidad],Tabla7[Código del producto],$B4084,Tabla7[Tipo de movimiento],"SALIDA",Tabla7[Mes],K$5))</f>
        <v/>
      </c>
      <c r="L4084" s="39" t="str">
        <f>IF($B4084="","",-SUMIFS(Tabla7[Cantidad],Tabla7[Código del producto],$B4084,Tabla7[Tipo de movimiento],"SALIDA",Tabla7[Mes],L$5))</f>
        <v/>
      </c>
      <c r="M4084" s="39" t="str">
        <f>IF($B4084="","",-SUMIFS(Tabla7[Cantidad],Tabla7[Código del producto],$B4084,Tabla7[Tipo de movimiento],"SALIDA",Tabla7[Mes],M$5))</f>
        <v/>
      </c>
      <c r="N4084" s="39" t="str">
        <f>IF($B4084="","",-SUMIFS(Tabla7[Cantidad],Tabla7[Código del producto],$B4084,Tabla7[Tipo de movimiento],"SALIDA",Tabla7[Mes],N$5))</f>
        <v/>
      </c>
      <c r="O4084" s="39" t="str">
        <f>IF($B4084="","",-SUMIFS(Tabla7[Cantidad],Tabla7[Código del producto],$B4084,Tabla7[Tipo de movimiento],"SALIDA",Tabla7[Mes],O$5))</f>
        <v/>
      </c>
      <c r="P4084" s="39" t="str">
        <f>IF($B4084="","",-SUMIFS(Tabla7[Cantidad],Tabla7[Código del producto],$B4084,Tabla7[Tipo de movimiento],"SALIDA",Tabla7[Mes],P$5))</f>
        <v/>
      </c>
      <c r="Q4084" s="39" t="str">
        <f t="shared" si="189"/>
        <v/>
      </c>
      <c r="R4084" s="51" t="str">
        <f>IF($B4084="","",IFERROR(VLOOKUP($B4084,'ABC rotación'!$C:$G,5,0),"C"))</f>
        <v/>
      </c>
      <c r="S4084" s="41" t="str">
        <f t="shared" si="190"/>
        <v/>
      </c>
      <c r="T4084" s="40" t="str">
        <f t="shared" si="191"/>
        <v/>
      </c>
      <c r="U4084" s="23" t="str">
        <f>IF($B4084="","",VLOOKUP($T4084,Tablas!$X$14:$Y$17,2,1))</f>
        <v/>
      </c>
    </row>
    <row r="4085" spans="2:21" x14ac:dyDescent="0.2">
      <c r="B4085" s="1" t="str">
        <f>IF(Tablas!B4083="","",Tablas!B4083)</f>
        <v/>
      </c>
      <c r="C4085" s="1" t="str">
        <f>IF(Tablas!C4083="","",Tablas!C4083)</f>
        <v/>
      </c>
      <c r="D4085" s="1" t="str">
        <f>IF(Tablas!D4083="","",Tablas!D4083)</f>
        <v/>
      </c>
      <c r="E4085" s="1" t="str">
        <f>IF(Tablas!E4083="","",Tablas!E4083)</f>
        <v/>
      </c>
      <c r="F4085" s="1" t="str">
        <f>IF(Tablas!F4083="","",Tablas!F4083)</f>
        <v/>
      </c>
      <c r="G4085" s="1" t="str">
        <f>IF(Tablas!I4083="","",Tablas!I4083)</f>
        <v/>
      </c>
      <c r="H4085" s="1" t="s">
        <v>911</v>
      </c>
      <c r="I4085" s="39" t="str">
        <f>IF($B4085="","",-SUMIFS(Tabla7[Cantidad],Tabla7[Código del producto],$B4085,Tabla7[Tipo de movimiento],"SALIDA",Tabla7[Mes],I$5))</f>
        <v/>
      </c>
      <c r="J4085" s="39" t="str">
        <f>IF($B4085="","",-SUMIFS(Tabla7[Cantidad],Tabla7[Código del producto],$B4085,Tabla7[Tipo de movimiento],"SALIDA",Tabla7[Mes],J$5))</f>
        <v/>
      </c>
      <c r="K4085" s="39" t="str">
        <f>IF($B4085="","",-SUMIFS(Tabla7[Cantidad],Tabla7[Código del producto],$B4085,Tabla7[Tipo de movimiento],"SALIDA",Tabla7[Mes],K$5))</f>
        <v/>
      </c>
      <c r="L4085" s="39" t="str">
        <f>IF($B4085="","",-SUMIFS(Tabla7[Cantidad],Tabla7[Código del producto],$B4085,Tabla7[Tipo de movimiento],"SALIDA",Tabla7[Mes],L$5))</f>
        <v/>
      </c>
      <c r="M4085" s="39" t="str">
        <f>IF($B4085="","",-SUMIFS(Tabla7[Cantidad],Tabla7[Código del producto],$B4085,Tabla7[Tipo de movimiento],"SALIDA",Tabla7[Mes],M$5))</f>
        <v/>
      </c>
      <c r="N4085" s="39" t="str">
        <f>IF($B4085="","",-SUMIFS(Tabla7[Cantidad],Tabla7[Código del producto],$B4085,Tabla7[Tipo de movimiento],"SALIDA",Tabla7[Mes],N$5))</f>
        <v/>
      </c>
      <c r="O4085" s="39" t="str">
        <f>IF($B4085="","",-SUMIFS(Tabla7[Cantidad],Tabla7[Código del producto],$B4085,Tabla7[Tipo de movimiento],"SALIDA",Tabla7[Mes],O$5))</f>
        <v/>
      </c>
      <c r="P4085" s="39" t="str">
        <f>IF($B4085="","",-SUMIFS(Tabla7[Cantidad],Tabla7[Código del producto],$B4085,Tabla7[Tipo de movimiento],"SALIDA",Tabla7[Mes],P$5))</f>
        <v/>
      </c>
      <c r="Q4085" s="39" t="str">
        <f t="shared" si="189"/>
        <v/>
      </c>
      <c r="R4085" s="51" t="str">
        <f>IF($B4085="","",IFERROR(VLOOKUP($B4085,'ABC rotación'!$C:$G,5,0),"C"))</f>
        <v/>
      </c>
      <c r="S4085" s="41" t="str">
        <f t="shared" si="190"/>
        <v/>
      </c>
      <c r="T4085" s="40" t="str">
        <f t="shared" si="191"/>
        <v/>
      </c>
      <c r="U4085" s="23" t="str">
        <f>IF($B4085="","",VLOOKUP($T4085,Tablas!$X$14:$Y$17,2,1))</f>
        <v/>
      </c>
    </row>
    <row r="4086" spans="2:21" x14ac:dyDescent="0.2">
      <c r="B4086" s="1" t="str">
        <f>IF(Tablas!B4084="","",Tablas!B4084)</f>
        <v/>
      </c>
      <c r="C4086" s="1" t="str">
        <f>IF(Tablas!C4084="","",Tablas!C4084)</f>
        <v/>
      </c>
      <c r="D4086" s="1" t="str">
        <f>IF(Tablas!D4084="","",Tablas!D4084)</f>
        <v/>
      </c>
      <c r="E4086" s="1" t="str">
        <f>IF(Tablas!E4084="","",Tablas!E4084)</f>
        <v/>
      </c>
      <c r="F4086" s="1" t="str">
        <f>IF(Tablas!F4084="","",Tablas!F4084)</f>
        <v/>
      </c>
      <c r="G4086" s="1" t="str">
        <f>IF(Tablas!I4084="","",Tablas!I4084)</f>
        <v/>
      </c>
      <c r="H4086" s="1" t="s">
        <v>911</v>
      </c>
      <c r="I4086" s="39" t="str">
        <f>IF($B4086="","",-SUMIFS(Tabla7[Cantidad],Tabla7[Código del producto],$B4086,Tabla7[Tipo de movimiento],"SALIDA",Tabla7[Mes],I$5))</f>
        <v/>
      </c>
      <c r="J4086" s="39" t="str">
        <f>IF($B4086="","",-SUMIFS(Tabla7[Cantidad],Tabla7[Código del producto],$B4086,Tabla7[Tipo de movimiento],"SALIDA",Tabla7[Mes],J$5))</f>
        <v/>
      </c>
      <c r="K4086" s="39" t="str">
        <f>IF($B4086="","",-SUMIFS(Tabla7[Cantidad],Tabla7[Código del producto],$B4086,Tabla7[Tipo de movimiento],"SALIDA",Tabla7[Mes],K$5))</f>
        <v/>
      </c>
      <c r="L4086" s="39" t="str">
        <f>IF($B4086="","",-SUMIFS(Tabla7[Cantidad],Tabla7[Código del producto],$B4086,Tabla7[Tipo de movimiento],"SALIDA",Tabla7[Mes],L$5))</f>
        <v/>
      </c>
      <c r="M4086" s="39" t="str">
        <f>IF($B4086="","",-SUMIFS(Tabla7[Cantidad],Tabla7[Código del producto],$B4086,Tabla7[Tipo de movimiento],"SALIDA",Tabla7[Mes],M$5))</f>
        <v/>
      </c>
      <c r="N4086" s="39" t="str">
        <f>IF($B4086="","",-SUMIFS(Tabla7[Cantidad],Tabla7[Código del producto],$B4086,Tabla7[Tipo de movimiento],"SALIDA",Tabla7[Mes],N$5))</f>
        <v/>
      </c>
      <c r="O4086" s="39" t="str">
        <f>IF($B4086="","",-SUMIFS(Tabla7[Cantidad],Tabla7[Código del producto],$B4086,Tabla7[Tipo de movimiento],"SALIDA",Tabla7[Mes],O$5))</f>
        <v/>
      </c>
      <c r="P4086" s="39" t="str">
        <f>IF($B4086="","",-SUMIFS(Tabla7[Cantidad],Tabla7[Código del producto],$B4086,Tabla7[Tipo de movimiento],"SALIDA",Tabla7[Mes],P$5))</f>
        <v/>
      </c>
      <c r="Q4086" s="39" t="str">
        <f t="shared" si="189"/>
        <v/>
      </c>
      <c r="R4086" s="51" t="str">
        <f>IF($B4086="","",IFERROR(VLOOKUP($B4086,'ABC rotación'!$C:$G,5,0),"C"))</f>
        <v/>
      </c>
      <c r="S4086" s="41" t="str">
        <f t="shared" si="190"/>
        <v/>
      </c>
      <c r="T4086" s="40" t="str">
        <f t="shared" si="191"/>
        <v/>
      </c>
      <c r="U4086" s="23" t="str">
        <f>IF($B4086="","",VLOOKUP($T4086,Tablas!$X$14:$Y$17,2,1))</f>
        <v/>
      </c>
    </row>
    <row r="4087" spans="2:21" x14ac:dyDescent="0.2">
      <c r="B4087" s="1" t="str">
        <f>IF(Tablas!B4085="","",Tablas!B4085)</f>
        <v/>
      </c>
      <c r="C4087" s="1" t="str">
        <f>IF(Tablas!C4085="","",Tablas!C4085)</f>
        <v/>
      </c>
      <c r="D4087" s="1" t="str">
        <f>IF(Tablas!D4085="","",Tablas!D4085)</f>
        <v/>
      </c>
      <c r="E4087" s="1" t="str">
        <f>IF(Tablas!E4085="","",Tablas!E4085)</f>
        <v/>
      </c>
      <c r="F4087" s="1" t="str">
        <f>IF(Tablas!F4085="","",Tablas!F4085)</f>
        <v/>
      </c>
      <c r="G4087" s="1" t="str">
        <f>IF(Tablas!I4085="","",Tablas!I4085)</f>
        <v/>
      </c>
      <c r="H4087" s="1" t="s">
        <v>911</v>
      </c>
      <c r="I4087" s="39" t="str">
        <f>IF($B4087="","",-SUMIFS(Tabla7[Cantidad],Tabla7[Código del producto],$B4087,Tabla7[Tipo de movimiento],"SALIDA",Tabla7[Mes],I$5))</f>
        <v/>
      </c>
      <c r="J4087" s="39" t="str">
        <f>IF($B4087="","",-SUMIFS(Tabla7[Cantidad],Tabla7[Código del producto],$B4087,Tabla7[Tipo de movimiento],"SALIDA",Tabla7[Mes],J$5))</f>
        <v/>
      </c>
      <c r="K4087" s="39" t="str">
        <f>IF($B4087="","",-SUMIFS(Tabla7[Cantidad],Tabla7[Código del producto],$B4087,Tabla7[Tipo de movimiento],"SALIDA",Tabla7[Mes],K$5))</f>
        <v/>
      </c>
      <c r="L4087" s="39" t="str">
        <f>IF($B4087="","",-SUMIFS(Tabla7[Cantidad],Tabla7[Código del producto],$B4087,Tabla7[Tipo de movimiento],"SALIDA",Tabla7[Mes],L$5))</f>
        <v/>
      </c>
      <c r="M4087" s="39" t="str">
        <f>IF($B4087="","",-SUMIFS(Tabla7[Cantidad],Tabla7[Código del producto],$B4087,Tabla7[Tipo de movimiento],"SALIDA",Tabla7[Mes],M$5))</f>
        <v/>
      </c>
      <c r="N4087" s="39" t="str">
        <f>IF($B4087="","",-SUMIFS(Tabla7[Cantidad],Tabla7[Código del producto],$B4087,Tabla7[Tipo de movimiento],"SALIDA",Tabla7[Mes],N$5))</f>
        <v/>
      </c>
      <c r="O4087" s="39" t="str">
        <f>IF($B4087="","",-SUMIFS(Tabla7[Cantidad],Tabla7[Código del producto],$B4087,Tabla7[Tipo de movimiento],"SALIDA",Tabla7[Mes],O$5))</f>
        <v/>
      </c>
      <c r="P4087" s="39" t="str">
        <f>IF($B4087="","",-SUMIFS(Tabla7[Cantidad],Tabla7[Código del producto],$B4087,Tabla7[Tipo de movimiento],"SALIDA",Tabla7[Mes],P$5))</f>
        <v/>
      </c>
      <c r="Q4087" s="39" t="str">
        <f t="shared" si="189"/>
        <v/>
      </c>
      <c r="R4087" s="51" t="str">
        <f>IF($B4087="","",IFERROR(VLOOKUP($B4087,'ABC rotación'!$C:$G,5,0),"C"))</f>
        <v/>
      </c>
      <c r="S4087" s="41" t="str">
        <f t="shared" si="190"/>
        <v/>
      </c>
      <c r="T4087" s="40" t="str">
        <f t="shared" si="191"/>
        <v/>
      </c>
      <c r="U4087" s="23" t="str">
        <f>IF($B4087="","",VLOOKUP($T4087,Tablas!$X$14:$Y$17,2,1))</f>
        <v/>
      </c>
    </row>
    <row r="4088" spans="2:21" x14ac:dyDescent="0.2">
      <c r="B4088" s="1" t="str">
        <f>IF(Tablas!B4086="","",Tablas!B4086)</f>
        <v/>
      </c>
      <c r="C4088" s="1" t="str">
        <f>IF(Tablas!C4086="","",Tablas!C4086)</f>
        <v/>
      </c>
      <c r="D4088" s="1" t="str">
        <f>IF(Tablas!D4086="","",Tablas!D4086)</f>
        <v/>
      </c>
      <c r="E4088" s="1" t="str">
        <f>IF(Tablas!E4086="","",Tablas!E4086)</f>
        <v/>
      </c>
      <c r="F4088" s="1" t="str">
        <f>IF(Tablas!F4086="","",Tablas!F4086)</f>
        <v/>
      </c>
      <c r="G4088" s="1" t="str">
        <f>IF(Tablas!I4086="","",Tablas!I4086)</f>
        <v/>
      </c>
      <c r="H4088" s="1" t="s">
        <v>911</v>
      </c>
      <c r="I4088" s="39" t="str">
        <f>IF($B4088="","",-SUMIFS(Tabla7[Cantidad],Tabla7[Código del producto],$B4088,Tabla7[Tipo de movimiento],"SALIDA",Tabla7[Mes],I$5))</f>
        <v/>
      </c>
      <c r="J4088" s="39" t="str">
        <f>IF($B4088="","",-SUMIFS(Tabla7[Cantidad],Tabla7[Código del producto],$B4088,Tabla7[Tipo de movimiento],"SALIDA",Tabla7[Mes],J$5))</f>
        <v/>
      </c>
      <c r="K4088" s="39" t="str">
        <f>IF($B4088="","",-SUMIFS(Tabla7[Cantidad],Tabla7[Código del producto],$B4088,Tabla7[Tipo de movimiento],"SALIDA",Tabla7[Mes],K$5))</f>
        <v/>
      </c>
      <c r="L4088" s="39" t="str">
        <f>IF($B4088="","",-SUMIFS(Tabla7[Cantidad],Tabla7[Código del producto],$B4088,Tabla7[Tipo de movimiento],"SALIDA",Tabla7[Mes],L$5))</f>
        <v/>
      </c>
      <c r="M4088" s="39" t="str">
        <f>IF($B4088="","",-SUMIFS(Tabla7[Cantidad],Tabla7[Código del producto],$B4088,Tabla7[Tipo de movimiento],"SALIDA",Tabla7[Mes],M$5))</f>
        <v/>
      </c>
      <c r="N4088" s="39" t="str">
        <f>IF($B4088="","",-SUMIFS(Tabla7[Cantidad],Tabla7[Código del producto],$B4088,Tabla7[Tipo de movimiento],"SALIDA",Tabla7[Mes],N$5))</f>
        <v/>
      </c>
      <c r="O4088" s="39" t="str">
        <f>IF($B4088="","",-SUMIFS(Tabla7[Cantidad],Tabla7[Código del producto],$B4088,Tabla7[Tipo de movimiento],"SALIDA",Tabla7[Mes],O$5))</f>
        <v/>
      </c>
      <c r="P4088" s="39" t="str">
        <f>IF($B4088="","",-SUMIFS(Tabla7[Cantidad],Tabla7[Código del producto],$B4088,Tabla7[Tipo de movimiento],"SALIDA",Tabla7[Mes],P$5))</f>
        <v/>
      </c>
      <c r="Q4088" s="39" t="str">
        <f t="shared" si="189"/>
        <v/>
      </c>
      <c r="R4088" s="51" t="str">
        <f>IF($B4088="","",IFERROR(VLOOKUP($B4088,'ABC rotación'!$C:$G,5,0),"C"))</f>
        <v/>
      </c>
      <c r="S4088" s="41" t="str">
        <f t="shared" si="190"/>
        <v/>
      </c>
      <c r="T4088" s="40" t="str">
        <f t="shared" si="191"/>
        <v/>
      </c>
      <c r="U4088" s="23" t="str">
        <f>IF($B4088="","",VLOOKUP($T4088,Tablas!$X$14:$Y$17,2,1))</f>
        <v/>
      </c>
    </row>
    <row r="4089" spans="2:21" x14ac:dyDescent="0.2">
      <c r="B4089" s="1" t="str">
        <f>IF(Tablas!B4087="","",Tablas!B4087)</f>
        <v/>
      </c>
      <c r="C4089" s="1" t="str">
        <f>IF(Tablas!C4087="","",Tablas!C4087)</f>
        <v/>
      </c>
      <c r="D4089" s="1" t="str">
        <f>IF(Tablas!D4087="","",Tablas!D4087)</f>
        <v/>
      </c>
      <c r="E4089" s="1" t="str">
        <f>IF(Tablas!E4087="","",Tablas!E4087)</f>
        <v/>
      </c>
      <c r="F4089" s="1" t="str">
        <f>IF(Tablas!F4087="","",Tablas!F4087)</f>
        <v/>
      </c>
      <c r="G4089" s="1" t="str">
        <f>IF(Tablas!I4087="","",Tablas!I4087)</f>
        <v/>
      </c>
      <c r="H4089" s="1" t="s">
        <v>911</v>
      </c>
      <c r="I4089" s="39" t="str">
        <f>IF($B4089="","",-SUMIFS(Tabla7[Cantidad],Tabla7[Código del producto],$B4089,Tabla7[Tipo de movimiento],"SALIDA",Tabla7[Mes],I$5))</f>
        <v/>
      </c>
      <c r="J4089" s="39" t="str">
        <f>IF($B4089="","",-SUMIFS(Tabla7[Cantidad],Tabla7[Código del producto],$B4089,Tabla7[Tipo de movimiento],"SALIDA",Tabla7[Mes],J$5))</f>
        <v/>
      </c>
      <c r="K4089" s="39" t="str">
        <f>IF($B4089="","",-SUMIFS(Tabla7[Cantidad],Tabla7[Código del producto],$B4089,Tabla7[Tipo de movimiento],"SALIDA",Tabla7[Mes],K$5))</f>
        <v/>
      </c>
      <c r="L4089" s="39" t="str">
        <f>IF($B4089="","",-SUMIFS(Tabla7[Cantidad],Tabla7[Código del producto],$B4089,Tabla7[Tipo de movimiento],"SALIDA",Tabla7[Mes],L$5))</f>
        <v/>
      </c>
      <c r="M4089" s="39" t="str">
        <f>IF($B4089="","",-SUMIFS(Tabla7[Cantidad],Tabla7[Código del producto],$B4089,Tabla7[Tipo de movimiento],"SALIDA",Tabla7[Mes],M$5))</f>
        <v/>
      </c>
      <c r="N4089" s="39" t="str">
        <f>IF($B4089="","",-SUMIFS(Tabla7[Cantidad],Tabla7[Código del producto],$B4089,Tabla7[Tipo de movimiento],"SALIDA",Tabla7[Mes],N$5))</f>
        <v/>
      </c>
      <c r="O4089" s="39" t="str">
        <f>IF($B4089="","",-SUMIFS(Tabla7[Cantidad],Tabla7[Código del producto],$B4089,Tabla7[Tipo de movimiento],"SALIDA",Tabla7[Mes],O$5))</f>
        <v/>
      </c>
      <c r="P4089" s="39" t="str">
        <f>IF($B4089="","",-SUMIFS(Tabla7[Cantidad],Tabla7[Código del producto],$B4089,Tabla7[Tipo de movimiento],"SALIDA",Tabla7[Mes],P$5))</f>
        <v/>
      </c>
      <c r="Q4089" s="39" t="str">
        <f t="shared" si="189"/>
        <v/>
      </c>
      <c r="R4089" s="51" t="str">
        <f>IF($B4089="","",IFERROR(VLOOKUP($B4089,'ABC rotación'!$C:$G,5,0),"C"))</f>
        <v/>
      </c>
      <c r="S4089" s="41" t="str">
        <f t="shared" si="190"/>
        <v/>
      </c>
      <c r="T4089" s="40" t="str">
        <f t="shared" si="191"/>
        <v/>
      </c>
      <c r="U4089" s="23" t="str">
        <f>IF($B4089="","",VLOOKUP($T4089,Tablas!$X$14:$Y$17,2,1))</f>
        <v/>
      </c>
    </row>
    <row r="4090" spans="2:21" x14ac:dyDescent="0.2">
      <c r="B4090" s="1" t="str">
        <f>IF(Tablas!B4088="","",Tablas!B4088)</f>
        <v/>
      </c>
      <c r="C4090" s="1" t="str">
        <f>IF(Tablas!C4088="","",Tablas!C4088)</f>
        <v/>
      </c>
      <c r="D4090" s="1" t="str">
        <f>IF(Tablas!D4088="","",Tablas!D4088)</f>
        <v/>
      </c>
      <c r="E4090" s="1" t="str">
        <f>IF(Tablas!E4088="","",Tablas!E4088)</f>
        <v/>
      </c>
      <c r="F4090" s="1" t="str">
        <f>IF(Tablas!F4088="","",Tablas!F4088)</f>
        <v/>
      </c>
      <c r="G4090" s="1" t="str">
        <f>IF(Tablas!I4088="","",Tablas!I4088)</f>
        <v/>
      </c>
      <c r="H4090" s="1" t="s">
        <v>911</v>
      </c>
      <c r="I4090" s="39" t="str">
        <f>IF($B4090="","",-SUMIFS(Tabla7[Cantidad],Tabla7[Código del producto],$B4090,Tabla7[Tipo de movimiento],"SALIDA",Tabla7[Mes],I$5))</f>
        <v/>
      </c>
      <c r="J4090" s="39" t="str">
        <f>IF($B4090="","",-SUMIFS(Tabla7[Cantidad],Tabla7[Código del producto],$B4090,Tabla7[Tipo de movimiento],"SALIDA",Tabla7[Mes],J$5))</f>
        <v/>
      </c>
      <c r="K4090" s="39" t="str">
        <f>IF($B4090="","",-SUMIFS(Tabla7[Cantidad],Tabla7[Código del producto],$B4090,Tabla7[Tipo de movimiento],"SALIDA",Tabla7[Mes],K$5))</f>
        <v/>
      </c>
      <c r="L4090" s="39" t="str">
        <f>IF($B4090="","",-SUMIFS(Tabla7[Cantidad],Tabla7[Código del producto],$B4090,Tabla7[Tipo de movimiento],"SALIDA",Tabla7[Mes],L$5))</f>
        <v/>
      </c>
      <c r="M4090" s="39" t="str">
        <f>IF($B4090="","",-SUMIFS(Tabla7[Cantidad],Tabla7[Código del producto],$B4090,Tabla7[Tipo de movimiento],"SALIDA",Tabla7[Mes],M$5))</f>
        <v/>
      </c>
      <c r="N4090" s="39" t="str">
        <f>IF($B4090="","",-SUMIFS(Tabla7[Cantidad],Tabla7[Código del producto],$B4090,Tabla7[Tipo de movimiento],"SALIDA",Tabla7[Mes],N$5))</f>
        <v/>
      </c>
      <c r="O4090" s="39" t="str">
        <f>IF($B4090="","",-SUMIFS(Tabla7[Cantidad],Tabla7[Código del producto],$B4090,Tabla7[Tipo de movimiento],"SALIDA",Tabla7[Mes],O$5))</f>
        <v/>
      </c>
      <c r="P4090" s="39" t="str">
        <f>IF($B4090="","",-SUMIFS(Tabla7[Cantidad],Tabla7[Código del producto],$B4090,Tabla7[Tipo de movimiento],"SALIDA",Tabla7[Mes],P$5))</f>
        <v/>
      </c>
      <c r="Q4090" s="39" t="str">
        <f t="shared" si="189"/>
        <v/>
      </c>
      <c r="R4090" s="51" t="str">
        <f>IF($B4090="","",IFERROR(VLOOKUP($B4090,'ABC rotación'!$C:$G,5,0),"C"))</f>
        <v/>
      </c>
      <c r="S4090" s="41" t="str">
        <f t="shared" si="190"/>
        <v/>
      </c>
      <c r="T4090" s="40" t="str">
        <f t="shared" si="191"/>
        <v/>
      </c>
      <c r="U4090" s="23" t="str">
        <f>IF($B4090="","",VLOOKUP($T4090,Tablas!$X$14:$Y$17,2,1))</f>
        <v/>
      </c>
    </row>
    <row r="4091" spans="2:21" x14ac:dyDescent="0.2">
      <c r="B4091" s="1" t="str">
        <f>IF(Tablas!B4089="","",Tablas!B4089)</f>
        <v/>
      </c>
      <c r="C4091" s="1" t="str">
        <f>IF(Tablas!C4089="","",Tablas!C4089)</f>
        <v/>
      </c>
      <c r="D4091" s="1" t="str">
        <f>IF(Tablas!D4089="","",Tablas!D4089)</f>
        <v/>
      </c>
      <c r="E4091" s="1" t="str">
        <f>IF(Tablas!E4089="","",Tablas!E4089)</f>
        <v/>
      </c>
      <c r="F4091" s="1" t="str">
        <f>IF(Tablas!F4089="","",Tablas!F4089)</f>
        <v/>
      </c>
      <c r="G4091" s="1" t="str">
        <f>IF(Tablas!I4089="","",Tablas!I4089)</f>
        <v/>
      </c>
      <c r="H4091" s="1" t="s">
        <v>911</v>
      </c>
      <c r="I4091" s="39" t="str">
        <f>IF($B4091="","",-SUMIFS(Tabla7[Cantidad],Tabla7[Código del producto],$B4091,Tabla7[Tipo de movimiento],"SALIDA",Tabla7[Mes],I$5))</f>
        <v/>
      </c>
      <c r="J4091" s="39" t="str">
        <f>IF($B4091="","",-SUMIFS(Tabla7[Cantidad],Tabla7[Código del producto],$B4091,Tabla7[Tipo de movimiento],"SALIDA",Tabla7[Mes],J$5))</f>
        <v/>
      </c>
      <c r="K4091" s="39" t="str">
        <f>IF($B4091="","",-SUMIFS(Tabla7[Cantidad],Tabla7[Código del producto],$B4091,Tabla7[Tipo de movimiento],"SALIDA",Tabla7[Mes],K$5))</f>
        <v/>
      </c>
      <c r="L4091" s="39" t="str">
        <f>IF($B4091="","",-SUMIFS(Tabla7[Cantidad],Tabla7[Código del producto],$B4091,Tabla7[Tipo de movimiento],"SALIDA",Tabla7[Mes],L$5))</f>
        <v/>
      </c>
      <c r="M4091" s="39" t="str">
        <f>IF($B4091="","",-SUMIFS(Tabla7[Cantidad],Tabla7[Código del producto],$B4091,Tabla7[Tipo de movimiento],"SALIDA",Tabla7[Mes],M$5))</f>
        <v/>
      </c>
      <c r="N4091" s="39" t="str">
        <f>IF($B4091="","",-SUMIFS(Tabla7[Cantidad],Tabla7[Código del producto],$B4091,Tabla7[Tipo de movimiento],"SALIDA",Tabla7[Mes],N$5))</f>
        <v/>
      </c>
      <c r="O4091" s="39" t="str">
        <f>IF($B4091="","",-SUMIFS(Tabla7[Cantidad],Tabla7[Código del producto],$B4091,Tabla7[Tipo de movimiento],"SALIDA",Tabla7[Mes],O$5))</f>
        <v/>
      </c>
      <c r="P4091" s="39" t="str">
        <f>IF($B4091="","",-SUMIFS(Tabla7[Cantidad],Tabla7[Código del producto],$B4091,Tabla7[Tipo de movimiento],"SALIDA",Tabla7[Mes],P$5))</f>
        <v/>
      </c>
      <c r="Q4091" s="39" t="str">
        <f t="shared" si="189"/>
        <v/>
      </c>
      <c r="R4091" s="51" t="str">
        <f>IF($B4091="","",IFERROR(VLOOKUP($B4091,'ABC rotación'!$C:$G,5,0),"C"))</f>
        <v/>
      </c>
      <c r="S4091" s="41" t="str">
        <f t="shared" si="190"/>
        <v/>
      </c>
      <c r="T4091" s="40" t="str">
        <f t="shared" si="191"/>
        <v/>
      </c>
      <c r="U4091" s="23" t="str">
        <f>IF($B4091="","",VLOOKUP($T4091,Tablas!$X$14:$Y$17,2,1))</f>
        <v/>
      </c>
    </row>
    <row r="4092" spans="2:21" x14ac:dyDescent="0.2">
      <c r="B4092" s="1" t="str">
        <f>IF(Tablas!B4090="","",Tablas!B4090)</f>
        <v/>
      </c>
      <c r="C4092" s="1" t="str">
        <f>IF(Tablas!C4090="","",Tablas!C4090)</f>
        <v/>
      </c>
      <c r="D4092" s="1" t="str">
        <f>IF(Tablas!D4090="","",Tablas!D4090)</f>
        <v/>
      </c>
      <c r="E4092" s="1" t="str">
        <f>IF(Tablas!E4090="","",Tablas!E4090)</f>
        <v/>
      </c>
      <c r="F4092" s="1" t="str">
        <f>IF(Tablas!F4090="","",Tablas!F4090)</f>
        <v/>
      </c>
      <c r="G4092" s="1" t="str">
        <f>IF(Tablas!I4090="","",Tablas!I4090)</f>
        <v/>
      </c>
      <c r="H4092" s="1" t="s">
        <v>911</v>
      </c>
      <c r="I4092" s="39" t="str">
        <f>IF($B4092="","",-SUMIFS(Tabla7[Cantidad],Tabla7[Código del producto],$B4092,Tabla7[Tipo de movimiento],"SALIDA",Tabla7[Mes],I$5))</f>
        <v/>
      </c>
      <c r="J4092" s="39" t="str">
        <f>IF($B4092="","",-SUMIFS(Tabla7[Cantidad],Tabla7[Código del producto],$B4092,Tabla7[Tipo de movimiento],"SALIDA",Tabla7[Mes],J$5))</f>
        <v/>
      </c>
      <c r="K4092" s="39" t="str">
        <f>IF($B4092="","",-SUMIFS(Tabla7[Cantidad],Tabla7[Código del producto],$B4092,Tabla7[Tipo de movimiento],"SALIDA",Tabla7[Mes],K$5))</f>
        <v/>
      </c>
      <c r="L4092" s="39" t="str">
        <f>IF($B4092="","",-SUMIFS(Tabla7[Cantidad],Tabla7[Código del producto],$B4092,Tabla7[Tipo de movimiento],"SALIDA",Tabla7[Mes],L$5))</f>
        <v/>
      </c>
      <c r="M4092" s="39" t="str">
        <f>IF($B4092="","",-SUMIFS(Tabla7[Cantidad],Tabla7[Código del producto],$B4092,Tabla7[Tipo de movimiento],"SALIDA",Tabla7[Mes],M$5))</f>
        <v/>
      </c>
      <c r="N4092" s="39" t="str">
        <f>IF($B4092="","",-SUMIFS(Tabla7[Cantidad],Tabla7[Código del producto],$B4092,Tabla7[Tipo de movimiento],"SALIDA",Tabla7[Mes],N$5))</f>
        <v/>
      </c>
      <c r="O4092" s="39" t="str">
        <f>IF($B4092="","",-SUMIFS(Tabla7[Cantidad],Tabla7[Código del producto],$B4092,Tabla7[Tipo de movimiento],"SALIDA",Tabla7[Mes],O$5))</f>
        <v/>
      </c>
      <c r="P4092" s="39" t="str">
        <f>IF($B4092="","",-SUMIFS(Tabla7[Cantidad],Tabla7[Código del producto],$B4092,Tabla7[Tipo de movimiento],"SALIDA",Tabla7[Mes],P$5))</f>
        <v/>
      </c>
      <c r="Q4092" s="39" t="str">
        <f t="shared" si="189"/>
        <v/>
      </c>
      <c r="R4092" s="51" t="str">
        <f>IF($B4092="","",IFERROR(VLOOKUP($B4092,'ABC rotación'!$C:$G,5,0),"C"))</f>
        <v/>
      </c>
      <c r="S4092" s="41" t="str">
        <f t="shared" si="190"/>
        <v/>
      </c>
      <c r="T4092" s="40" t="str">
        <f t="shared" si="191"/>
        <v/>
      </c>
      <c r="U4092" s="23" t="str">
        <f>IF($B4092="","",VLOOKUP($T4092,Tablas!$X$14:$Y$17,2,1))</f>
        <v/>
      </c>
    </row>
    <row r="4093" spans="2:21" x14ac:dyDescent="0.2">
      <c r="B4093" s="1" t="str">
        <f>IF(Tablas!B4091="","",Tablas!B4091)</f>
        <v/>
      </c>
      <c r="C4093" s="1" t="str">
        <f>IF(Tablas!C4091="","",Tablas!C4091)</f>
        <v/>
      </c>
      <c r="D4093" s="1" t="str">
        <f>IF(Tablas!D4091="","",Tablas!D4091)</f>
        <v/>
      </c>
      <c r="E4093" s="1" t="str">
        <f>IF(Tablas!E4091="","",Tablas!E4091)</f>
        <v/>
      </c>
      <c r="F4093" s="1" t="str">
        <f>IF(Tablas!F4091="","",Tablas!F4091)</f>
        <v/>
      </c>
      <c r="G4093" s="1" t="str">
        <f>IF(Tablas!I4091="","",Tablas!I4091)</f>
        <v/>
      </c>
      <c r="H4093" s="1" t="s">
        <v>911</v>
      </c>
      <c r="I4093" s="39" t="str">
        <f>IF($B4093="","",-SUMIFS(Tabla7[Cantidad],Tabla7[Código del producto],$B4093,Tabla7[Tipo de movimiento],"SALIDA",Tabla7[Mes],I$5))</f>
        <v/>
      </c>
      <c r="J4093" s="39" t="str">
        <f>IF($B4093="","",-SUMIFS(Tabla7[Cantidad],Tabla7[Código del producto],$B4093,Tabla7[Tipo de movimiento],"SALIDA",Tabla7[Mes],J$5))</f>
        <v/>
      </c>
      <c r="K4093" s="39" t="str">
        <f>IF($B4093="","",-SUMIFS(Tabla7[Cantidad],Tabla7[Código del producto],$B4093,Tabla7[Tipo de movimiento],"SALIDA",Tabla7[Mes],K$5))</f>
        <v/>
      </c>
      <c r="L4093" s="39" t="str">
        <f>IF($B4093="","",-SUMIFS(Tabla7[Cantidad],Tabla7[Código del producto],$B4093,Tabla7[Tipo de movimiento],"SALIDA",Tabla7[Mes],L$5))</f>
        <v/>
      </c>
      <c r="M4093" s="39" t="str">
        <f>IF($B4093="","",-SUMIFS(Tabla7[Cantidad],Tabla7[Código del producto],$B4093,Tabla7[Tipo de movimiento],"SALIDA",Tabla7[Mes],M$5))</f>
        <v/>
      </c>
      <c r="N4093" s="39" t="str">
        <f>IF($B4093="","",-SUMIFS(Tabla7[Cantidad],Tabla7[Código del producto],$B4093,Tabla7[Tipo de movimiento],"SALIDA",Tabla7[Mes],N$5))</f>
        <v/>
      </c>
      <c r="O4093" s="39" t="str">
        <f>IF($B4093="","",-SUMIFS(Tabla7[Cantidad],Tabla7[Código del producto],$B4093,Tabla7[Tipo de movimiento],"SALIDA",Tabla7[Mes],O$5))</f>
        <v/>
      </c>
      <c r="P4093" s="39" t="str">
        <f>IF($B4093="","",-SUMIFS(Tabla7[Cantidad],Tabla7[Código del producto],$B4093,Tabla7[Tipo de movimiento],"SALIDA",Tabla7[Mes],P$5))</f>
        <v/>
      </c>
      <c r="Q4093" s="39" t="str">
        <f t="shared" si="189"/>
        <v/>
      </c>
      <c r="R4093" s="51" t="str">
        <f>IF($B4093="","",IFERROR(VLOOKUP($B4093,'ABC rotación'!$C:$G,5,0),"C"))</f>
        <v/>
      </c>
      <c r="S4093" s="41" t="str">
        <f t="shared" si="190"/>
        <v/>
      </c>
      <c r="T4093" s="40" t="str">
        <f t="shared" si="191"/>
        <v/>
      </c>
      <c r="U4093" s="23" t="str">
        <f>IF($B4093="","",VLOOKUP($T4093,Tablas!$X$14:$Y$17,2,1))</f>
        <v/>
      </c>
    </row>
    <row r="4094" spans="2:21" x14ac:dyDescent="0.2">
      <c r="B4094" s="1" t="str">
        <f>IF(Tablas!B4092="","",Tablas!B4092)</f>
        <v/>
      </c>
      <c r="C4094" s="1" t="str">
        <f>IF(Tablas!C4092="","",Tablas!C4092)</f>
        <v/>
      </c>
      <c r="D4094" s="1" t="str">
        <f>IF(Tablas!D4092="","",Tablas!D4092)</f>
        <v/>
      </c>
      <c r="E4094" s="1" t="str">
        <f>IF(Tablas!E4092="","",Tablas!E4092)</f>
        <v/>
      </c>
      <c r="F4094" s="1" t="str">
        <f>IF(Tablas!F4092="","",Tablas!F4092)</f>
        <v/>
      </c>
      <c r="G4094" s="1" t="str">
        <f>IF(Tablas!I4092="","",Tablas!I4092)</f>
        <v/>
      </c>
      <c r="H4094" s="1" t="s">
        <v>911</v>
      </c>
      <c r="I4094" s="39" t="str">
        <f>IF($B4094="","",-SUMIFS(Tabla7[Cantidad],Tabla7[Código del producto],$B4094,Tabla7[Tipo de movimiento],"SALIDA",Tabla7[Mes],I$5))</f>
        <v/>
      </c>
      <c r="J4094" s="39" t="str">
        <f>IF($B4094="","",-SUMIFS(Tabla7[Cantidad],Tabla7[Código del producto],$B4094,Tabla7[Tipo de movimiento],"SALIDA",Tabla7[Mes],J$5))</f>
        <v/>
      </c>
      <c r="K4094" s="39" t="str">
        <f>IF($B4094="","",-SUMIFS(Tabla7[Cantidad],Tabla7[Código del producto],$B4094,Tabla7[Tipo de movimiento],"SALIDA",Tabla7[Mes],K$5))</f>
        <v/>
      </c>
      <c r="L4094" s="39" t="str">
        <f>IF($B4094="","",-SUMIFS(Tabla7[Cantidad],Tabla7[Código del producto],$B4094,Tabla7[Tipo de movimiento],"SALIDA",Tabla7[Mes],L$5))</f>
        <v/>
      </c>
      <c r="M4094" s="39" t="str">
        <f>IF($B4094="","",-SUMIFS(Tabla7[Cantidad],Tabla7[Código del producto],$B4094,Tabla7[Tipo de movimiento],"SALIDA",Tabla7[Mes],M$5))</f>
        <v/>
      </c>
      <c r="N4094" s="39" t="str">
        <f>IF($B4094="","",-SUMIFS(Tabla7[Cantidad],Tabla7[Código del producto],$B4094,Tabla7[Tipo de movimiento],"SALIDA",Tabla7[Mes],N$5))</f>
        <v/>
      </c>
      <c r="O4094" s="39" t="str">
        <f>IF($B4094="","",-SUMIFS(Tabla7[Cantidad],Tabla7[Código del producto],$B4094,Tabla7[Tipo de movimiento],"SALIDA",Tabla7[Mes],O$5))</f>
        <v/>
      </c>
      <c r="P4094" s="39" t="str">
        <f>IF($B4094="","",-SUMIFS(Tabla7[Cantidad],Tabla7[Código del producto],$B4094,Tabla7[Tipo de movimiento],"SALIDA",Tabla7[Mes],P$5))</f>
        <v/>
      </c>
      <c r="Q4094" s="39" t="str">
        <f t="shared" si="189"/>
        <v/>
      </c>
      <c r="R4094" s="51" t="str">
        <f>IF($B4094="","",IFERROR(VLOOKUP($B4094,'ABC rotación'!$C:$G,5,0),"C"))</f>
        <v/>
      </c>
      <c r="S4094" s="41" t="str">
        <f t="shared" si="190"/>
        <v/>
      </c>
      <c r="T4094" s="40" t="str">
        <f t="shared" si="191"/>
        <v/>
      </c>
      <c r="U4094" s="23" t="str">
        <f>IF($B4094="","",VLOOKUP($T4094,Tablas!$X$14:$Y$17,2,1))</f>
        <v/>
      </c>
    </row>
    <row r="4095" spans="2:21" x14ac:dyDescent="0.2">
      <c r="B4095" s="1" t="str">
        <f>IF(Tablas!B4093="","",Tablas!B4093)</f>
        <v/>
      </c>
      <c r="C4095" s="1" t="str">
        <f>IF(Tablas!C4093="","",Tablas!C4093)</f>
        <v/>
      </c>
      <c r="D4095" s="1" t="str">
        <f>IF(Tablas!D4093="","",Tablas!D4093)</f>
        <v/>
      </c>
      <c r="E4095" s="1" t="str">
        <f>IF(Tablas!E4093="","",Tablas!E4093)</f>
        <v/>
      </c>
      <c r="F4095" s="1" t="str">
        <f>IF(Tablas!F4093="","",Tablas!F4093)</f>
        <v/>
      </c>
      <c r="G4095" s="1" t="str">
        <f>IF(Tablas!I4093="","",Tablas!I4093)</f>
        <v/>
      </c>
      <c r="H4095" s="1" t="s">
        <v>911</v>
      </c>
      <c r="I4095" s="39" t="str">
        <f>IF($B4095="","",-SUMIFS(Tabla7[Cantidad],Tabla7[Código del producto],$B4095,Tabla7[Tipo de movimiento],"SALIDA",Tabla7[Mes],I$5))</f>
        <v/>
      </c>
      <c r="J4095" s="39" t="str">
        <f>IF($B4095="","",-SUMIFS(Tabla7[Cantidad],Tabla7[Código del producto],$B4095,Tabla7[Tipo de movimiento],"SALIDA",Tabla7[Mes],J$5))</f>
        <v/>
      </c>
      <c r="K4095" s="39" t="str">
        <f>IF($B4095="","",-SUMIFS(Tabla7[Cantidad],Tabla7[Código del producto],$B4095,Tabla7[Tipo de movimiento],"SALIDA",Tabla7[Mes],K$5))</f>
        <v/>
      </c>
      <c r="L4095" s="39" t="str">
        <f>IF($B4095="","",-SUMIFS(Tabla7[Cantidad],Tabla7[Código del producto],$B4095,Tabla7[Tipo de movimiento],"SALIDA",Tabla7[Mes],L$5))</f>
        <v/>
      </c>
      <c r="M4095" s="39" t="str">
        <f>IF($B4095="","",-SUMIFS(Tabla7[Cantidad],Tabla7[Código del producto],$B4095,Tabla7[Tipo de movimiento],"SALIDA",Tabla7[Mes],M$5))</f>
        <v/>
      </c>
      <c r="N4095" s="39" t="str">
        <f>IF($B4095="","",-SUMIFS(Tabla7[Cantidad],Tabla7[Código del producto],$B4095,Tabla7[Tipo de movimiento],"SALIDA",Tabla7[Mes],N$5))</f>
        <v/>
      </c>
      <c r="O4095" s="39" t="str">
        <f>IF($B4095="","",-SUMIFS(Tabla7[Cantidad],Tabla7[Código del producto],$B4095,Tabla7[Tipo de movimiento],"SALIDA",Tabla7[Mes],O$5))</f>
        <v/>
      </c>
      <c r="P4095" s="39" t="str">
        <f>IF($B4095="","",-SUMIFS(Tabla7[Cantidad],Tabla7[Código del producto],$B4095,Tabla7[Tipo de movimiento],"SALIDA",Tabla7[Mes],P$5))</f>
        <v/>
      </c>
      <c r="Q4095" s="39" t="str">
        <f t="shared" si="189"/>
        <v/>
      </c>
      <c r="R4095" s="51" t="str">
        <f>IF($B4095="","",IFERROR(VLOOKUP($B4095,'ABC rotación'!$C:$G,5,0),"C"))</f>
        <v/>
      </c>
      <c r="S4095" s="41" t="str">
        <f t="shared" si="190"/>
        <v/>
      </c>
      <c r="T4095" s="40" t="str">
        <f t="shared" si="191"/>
        <v/>
      </c>
      <c r="U4095" s="23" t="str">
        <f>IF($B4095="","",VLOOKUP($T4095,Tablas!$X$14:$Y$17,2,1))</f>
        <v/>
      </c>
    </row>
    <row r="4096" spans="2:21" x14ac:dyDescent="0.2">
      <c r="B4096" s="1" t="str">
        <f>IF(Tablas!B4094="","",Tablas!B4094)</f>
        <v/>
      </c>
      <c r="C4096" s="1" t="str">
        <f>IF(Tablas!C4094="","",Tablas!C4094)</f>
        <v/>
      </c>
      <c r="D4096" s="1" t="str">
        <f>IF(Tablas!D4094="","",Tablas!D4094)</f>
        <v/>
      </c>
      <c r="E4096" s="1" t="str">
        <f>IF(Tablas!E4094="","",Tablas!E4094)</f>
        <v/>
      </c>
      <c r="F4096" s="1" t="str">
        <f>IF(Tablas!F4094="","",Tablas!F4094)</f>
        <v/>
      </c>
      <c r="G4096" s="1" t="str">
        <f>IF(Tablas!I4094="","",Tablas!I4094)</f>
        <v/>
      </c>
      <c r="H4096" s="1" t="s">
        <v>911</v>
      </c>
      <c r="I4096" s="39" t="str">
        <f>IF($B4096="","",-SUMIFS(Tabla7[Cantidad],Tabla7[Código del producto],$B4096,Tabla7[Tipo de movimiento],"SALIDA",Tabla7[Mes],I$5))</f>
        <v/>
      </c>
      <c r="J4096" s="39" t="str">
        <f>IF($B4096="","",-SUMIFS(Tabla7[Cantidad],Tabla7[Código del producto],$B4096,Tabla7[Tipo de movimiento],"SALIDA",Tabla7[Mes],J$5))</f>
        <v/>
      </c>
      <c r="K4096" s="39" t="str">
        <f>IF($B4096="","",-SUMIFS(Tabla7[Cantidad],Tabla7[Código del producto],$B4096,Tabla7[Tipo de movimiento],"SALIDA",Tabla7[Mes],K$5))</f>
        <v/>
      </c>
      <c r="L4096" s="39" t="str">
        <f>IF($B4096="","",-SUMIFS(Tabla7[Cantidad],Tabla7[Código del producto],$B4096,Tabla7[Tipo de movimiento],"SALIDA",Tabla7[Mes],L$5))</f>
        <v/>
      </c>
      <c r="M4096" s="39" t="str">
        <f>IF($B4096="","",-SUMIFS(Tabla7[Cantidad],Tabla7[Código del producto],$B4096,Tabla7[Tipo de movimiento],"SALIDA",Tabla7[Mes],M$5))</f>
        <v/>
      </c>
      <c r="N4096" s="39" t="str">
        <f>IF($B4096="","",-SUMIFS(Tabla7[Cantidad],Tabla7[Código del producto],$B4096,Tabla7[Tipo de movimiento],"SALIDA",Tabla7[Mes],N$5))</f>
        <v/>
      </c>
      <c r="O4096" s="39" t="str">
        <f>IF($B4096="","",-SUMIFS(Tabla7[Cantidad],Tabla7[Código del producto],$B4096,Tabla7[Tipo de movimiento],"SALIDA",Tabla7[Mes],O$5))</f>
        <v/>
      </c>
      <c r="P4096" s="39" t="str">
        <f>IF($B4096="","",-SUMIFS(Tabla7[Cantidad],Tabla7[Código del producto],$B4096,Tabla7[Tipo de movimiento],"SALIDA",Tabla7[Mes],P$5))</f>
        <v/>
      </c>
      <c r="Q4096" s="39" t="str">
        <f t="shared" si="189"/>
        <v/>
      </c>
      <c r="R4096" s="51" t="str">
        <f>IF($B4096="","",IFERROR(VLOOKUP($B4096,'ABC rotación'!$C:$G,5,0),"C"))</f>
        <v/>
      </c>
      <c r="S4096" s="41" t="str">
        <f t="shared" si="190"/>
        <v/>
      </c>
      <c r="T4096" s="40" t="str">
        <f t="shared" si="191"/>
        <v/>
      </c>
      <c r="U4096" s="23" t="str">
        <f>IF($B4096="","",VLOOKUP($T4096,Tablas!$X$14:$Y$17,2,1))</f>
        <v/>
      </c>
    </row>
    <row r="4097" spans="2:21" x14ac:dyDescent="0.2">
      <c r="B4097" s="1" t="str">
        <f>IF(Tablas!B4095="","",Tablas!B4095)</f>
        <v/>
      </c>
      <c r="C4097" s="1" t="str">
        <f>IF(Tablas!C4095="","",Tablas!C4095)</f>
        <v/>
      </c>
      <c r="D4097" s="1" t="str">
        <f>IF(Tablas!D4095="","",Tablas!D4095)</f>
        <v/>
      </c>
      <c r="E4097" s="1" t="str">
        <f>IF(Tablas!E4095="","",Tablas!E4095)</f>
        <v/>
      </c>
      <c r="F4097" s="1" t="str">
        <f>IF(Tablas!F4095="","",Tablas!F4095)</f>
        <v/>
      </c>
      <c r="G4097" s="1" t="str">
        <f>IF(Tablas!I4095="","",Tablas!I4095)</f>
        <v/>
      </c>
      <c r="H4097" s="1" t="s">
        <v>911</v>
      </c>
      <c r="I4097" s="39" t="str">
        <f>IF($B4097="","",-SUMIFS(Tabla7[Cantidad],Tabla7[Código del producto],$B4097,Tabla7[Tipo de movimiento],"SALIDA",Tabla7[Mes],I$5))</f>
        <v/>
      </c>
      <c r="J4097" s="39" t="str">
        <f>IF($B4097="","",-SUMIFS(Tabla7[Cantidad],Tabla7[Código del producto],$B4097,Tabla7[Tipo de movimiento],"SALIDA",Tabla7[Mes],J$5))</f>
        <v/>
      </c>
      <c r="K4097" s="39" t="str">
        <f>IF($B4097="","",-SUMIFS(Tabla7[Cantidad],Tabla7[Código del producto],$B4097,Tabla7[Tipo de movimiento],"SALIDA",Tabla7[Mes],K$5))</f>
        <v/>
      </c>
      <c r="L4097" s="39" t="str">
        <f>IF($B4097="","",-SUMIFS(Tabla7[Cantidad],Tabla7[Código del producto],$B4097,Tabla7[Tipo de movimiento],"SALIDA",Tabla7[Mes],L$5))</f>
        <v/>
      </c>
      <c r="M4097" s="39" t="str">
        <f>IF($B4097="","",-SUMIFS(Tabla7[Cantidad],Tabla7[Código del producto],$B4097,Tabla7[Tipo de movimiento],"SALIDA",Tabla7[Mes],M$5))</f>
        <v/>
      </c>
      <c r="N4097" s="39" t="str">
        <f>IF($B4097="","",-SUMIFS(Tabla7[Cantidad],Tabla7[Código del producto],$B4097,Tabla7[Tipo de movimiento],"SALIDA",Tabla7[Mes],N$5))</f>
        <v/>
      </c>
      <c r="O4097" s="39" t="str">
        <f>IF($B4097="","",-SUMIFS(Tabla7[Cantidad],Tabla7[Código del producto],$B4097,Tabla7[Tipo de movimiento],"SALIDA",Tabla7[Mes],O$5))</f>
        <v/>
      </c>
      <c r="P4097" s="39" t="str">
        <f>IF($B4097="","",-SUMIFS(Tabla7[Cantidad],Tabla7[Código del producto],$B4097,Tabla7[Tipo de movimiento],"SALIDA",Tabla7[Mes],P$5))</f>
        <v/>
      </c>
      <c r="Q4097" s="39" t="str">
        <f t="shared" si="189"/>
        <v/>
      </c>
      <c r="R4097" s="51" t="str">
        <f>IF($B4097="","",IFERROR(VLOOKUP($B4097,'ABC rotación'!$C:$G,5,0),"C"))</f>
        <v/>
      </c>
      <c r="S4097" s="41" t="str">
        <f t="shared" si="190"/>
        <v/>
      </c>
      <c r="T4097" s="40" t="str">
        <f t="shared" si="191"/>
        <v/>
      </c>
      <c r="U4097" s="23" t="str">
        <f>IF($B4097="","",VLOOKUP($T4097,Tablas!$X$14:$Y$17,2,1))</f>
        <v/>
      </c>
    </row>
    <row r="4098" spans="2:21" x14ac:dyDescent="0.2">
      <c r="B4098" s="1" t="str">
        <f>IF(Tablas!B4096="","",Tablas!B4096)</f>
        <v/>
      </c>
      <c r="C4098" s="1" t="str">
        <f>IF(Tablas!C4096="","",Tablas!C4096)</f>
        <v/>
      </c>
      <c r="D4098" s="1" t="str">
        <f>IF(Tablas!D4096="","",Tablas!D4096)</f>
        <v/>
      </c>
      <c r="E4098" s="1" t="str">
        <f>IF(Tablas!E4096="","",Tablas!E4096)</f>
        <v/>
      </c>
      <c r="F4098" s="1" t="str">
        <f>IF(Tablas!F4096="","",Tablas!F4096)</f>
        <v/>
      </c>
      <c r="G4098" s="1" t="str">
        <f>IF(Tablas!I4096="","",Tablas!I4096)</f>
        <v/>
      </c>
      <c r="H4098" s="1" t="s">
        <v>911</v>
      </c>
      <c r="I4098" s="39" t="str">
        <f>IF($B4098="","",-SUMIFS(Tabla7[Cantidad],Tabla7[Código del producto],$B4098,Tabla7[Tipo de movimiento],"SALIDA",Tabla7[Mes],I$5))</f>
        <v/>
      </c>
      <c r="J4098" s="39" t="str">
        <f>IF($B4098="","",-SUMIFS(Tabla7[Cantidad],Tabla7[Código del producto],$B4098,Tabla7[Tipo de movimiento],"SALIDA",Tabla7[Mes],J$5))</f>
        <v/>
      </c>
      <c r="K4098" s="39" t="str">
        <f>IF($B4098="","",-SUMIFS(Tabla7[Cantidad],Tabla7[Código del producto],$B4098,Tabla7[Tipo de movimiento],"SALIDA",Tabla7[Mes],K$5))</f>
        <v/>
      </c>
      <c r="L4098" s="39" t="str">
        <f>IF($B4098="","",-SUMIFS(Tabla7[Cantidad],Tabla7[Código del producto],$B4098,Tabla7[Tipo de movimiento],"SALIDA",Tabla7[Mes],L$5))</f>
        <v/>
      </c>
      <c r="M4098" s="39" t="str">
        <f>IF($B4098="","",-SUMIFS(Tabla7[Cantidad],Tabla7[Código del producto],$B4098,Tabla7[Tipo de movimiento],"SALIDA",Tabla7[Mes],M$5))</f>
        <v/>
      </c>
      <c r="N4098" s="39" t="str">
        <f>IF($B4098="","",-SUMIFS(Tabla7[Cantidad],Tabla7[Código del producto],$B4098,Tabla7[Tipo de movimiento],"SALIDA",Tabla7[Mes],N$5))</f>
        <v/>
      </c>
      <c r="O4098" s="39" t="str">
        <f>IF($B4098="","",-SUMIFS(Tabla7[Cantidad],Tabla7[Código del producto],$B4098,Tabla7[Tipo de movimiento],"SALIDA",Tabla7[Mes],O$5))</f>
        <v/>
      </c>
      <c r="P4098" s="39" t="str">
        <f>IF($B4098="","",-SUMIFS(Tabla7[Cantidad],Tabla7[Código del producto],$B4098,Tabla7[Tipo de movimiento],"SALIDA",Tabla7[Mes],P$5))</f>
        <v/>
      </c>
      <c r="Q4098" s="39" t="str">
        <f t="shared" si="189"/>
        <v/>
      </c>
      <c r="R4098" s="51" t="str">
        <f>IF($B4098="","",IFERROR(VLOOKUP($B4098,'ABC rotación'!$C:$G,5,0),"C"))</f>
        <v/>
      </c>
      <c r="S4098" s="41" t="str">
        <f t="shared" si="190"/>
        <v/>
      </c>
      <c r="T4098" s="40" t="str">
        <f t="shared" si="191"/>
        <v/>
      </c>
      <c r="U4098" s="23" t="str">
        <f>IF($B4098="","",VLOOKUP($T4098,Tablas!$X$14:$Y$17,2,1))</f>
        <v/>
      </c>
    </row>
    <row r="4099" spans="2:21" x14ac:dyDescent="0.2">
      <c r="B4099" s="1" t="str">
        <f>IF(Tablas!B4097="","",Tablas!B4097)</f>
        <v/>
      </c>
      <c r="C4099" s="1" t="str">
        <f>IF(Tablas!C4097="","",Tablas!C4097)</f>
        <v/>
      </c>
      <c r="D4099" s="1" t="str">
        <f>IF(Tablas!D4097="","",Tablas!D4097)</f>
        <v/>
      </c>
      <c r="E4099" s="1" t="str">
        <f>IF(Tablas!E4097="","",Tablas!E4097)</f>
        <v/>
      </c>
      <c r="F4099" s="1" t="str">
        <f>IF(Tablas!F4097="","",Tablas!F4097)</f>
        <v/>
      </c>
      <c r="G4099" s="1" t="str">
        <f>IF(Tablas!I4097="","",Tablas!I4097)</f>
        <v/>
      </c>
      <c r="H4099" s="1" t="s">
        <v>911</v>
      </c>
      <c r="I4099" s="39" t="str">
        <f>IF($B4099="","",-SUMIFS(Tabla7[Cantidad],Tabla7[Código del producto],$B4099,Tabla7[Tipo de movimiento],"SALIDA",Tabla7[Mes],I$5))</f>
        <v/>
      </c>
      <c r="J4099" s="39" t="str">
        <f>IF($B4099="","",-SUMIFS(Tabla7[Cantidad],Tabla7[Código del producto],$B4099,Tabla7[Tipo de movimiento],"SALIDA",Tabla7[Mes],J$5))</f>
        <v/>
      </c>
      <c r="K4099" s="39" t="str">
        <f>IF($B4099="","",-SUMIFS(Tabla7[Cantidad],Tabla7[Código del producto],$B4099,Tabla7[Tipo de movimiento],"SALIDA",Tabla7[Mes],K$5))</f>
        <v/>
      </c>
      <c r="L4099" s="39" t="str">
        <f>IF($B4099="","",-SUMIFS(Tabla7[Cantidad],Tabla7[Código del producto],$B4099,Tabla7[Tipo de movimiento],"SALIDA",Tabla7[Mes],L$5))</f>
        <v/>
      </c>
      <c r="M4099" s="39" t="str">
        <f>IF($B4099="","",-SUMIFS(Tabla7[Cantidad],Tabla7[Código del producto],$B4099,Tabla7[Tipo de movimiento],"SALIDA",Tabla7[Mes],M$5))</f>
        <v/>
      </c>
      <c r="N4099" s="39" t="str">
        <f>IF($B4099="","",-SUMIFS(Tabla7[Cantidad],Tabla7[Código del producto],$B4099,Tabla7[Tipo de movimiento],"SALIDA",Tabla7[Mes],N$5))</f>
        <v/>
      </c>
      <c r="O4099" s="39" t="str">
        <f>IF($B4099="","",-SUMIFS(Tabla7[Cantidad],Tabla7[Código del producto],$B4099,Tabla7[Tipo de movimiento],"SALIDA",Tabla7[Mes],O$5))</f>
        <v/>
      </c>
      <c r="P4099" s="39" t="str">
        <f>IF($B4099="","",-SUMIFS(Tabla7[Cantidad],Tabla7[Código del producto],$B4099,Tabla7[Tipo de movimiento],"SALIDA",Tabla7[Mes],P$5))</f>
        <v/>
      </c>
      <c r="Q4099" s="39" t="str">
        <f t="shared" si="189"/>
        <v/>
      </c>
      <c r="R4099" s="51" t="str">
        <f>IF($B4099="","",IFERROR(VLOOKUP($B4099,'ABC rotación'!$C:$G,5,0),"C"))</f>
        <v/>
      </c>
      <c r="S4099" s="41" t="str">
        <f t="shared" si="190"/>
        <v/>
      </c>
      <c r="T4099" s="40" t="str">
        <f t="shared" si="191"/>
        <v/>
      </c>
      <c r="U4099" s="23" t="str">
        <f>IF($B4099="","",VLOOKUP($T4099,Tablas!$X$14:$Y$17,2,1))</f>
        <v/>
      </c>
    </row>
    <row r="4100" spans="2:21" x14ac:dyDescent="0.2">
      <c r="B4100" s="1" t="str">
        <f>IF(Tablas!B4098="","",Tablas!B4098)</f>
        <v/>
      </c>
      <c r="C4100" s="1" t="str">
        <f>IF(Tablas!C4098="","",Tablas!C4098)</f>
        <v/>
      </c>
      <c r="D4100" s="1" t="str">
        <f>IF(Tablas!D4098="","",Tablas!D4098)</f>
        <v/>
      </c>
      <c r="E4100" s="1" t="str">
        <f>IF(Tablas!E4098="","",Tablas!E4098)</f>
        <v/>
      </c>
      <c r="F4100" s="1" t="str">
        <f>IF(Tablas!F4098="","",Tablas!F4098)</f>
        <v/>
      </c>
      <c r="G4100" s="1" t="str">
        <f>IF(Tablas!I4098="","",Tablas!I4098)</f>
        <v/>
      </c>
      <c r="H4100" s="1" t="s">
        <v>911</v>
      </c>
      <c r="I4100" s="39" t="str">
        <f>IF($B4100="","",-SUMIFS(Tabla7[Cantidad],Tabla7[Código del producto],$B4100,Tabla7[Tipo de movimiento],"SALIDA",Tabla7[Mes],I$5))</f>
        <v/>
      </c>
      <c r="J4100" s="39" t="str">
        <f>IF($B4100="","",-SUMIFS(Tabla7[Cantidad],Tabla7[Código del producto],$B4100,Tabla7[Tipo de movimiento],"SALIDA",Tabla7[Mes],J$5))</f>
        <v/>
      </c>
      <c r="K4100" s="39" t="str">
        <f>IF($B4100="","",-SUMIFS(Tabla7[Cantidad],Tabla7[Código del producto],$B4100,Tabla7[Tipo de movimiento],"SALIDA",Tabla7[Mes],K$5))</f>
        <v/>
      </c>
      <c r="L4100" s="39" t="str">
        <f>IF($B4100="","",-SUMIFS(Tabla7[Cantidad],Tabla7[Código del producto],$B4100,Tabla7[Tipo de movimiento],"SALIDA",Tabla7[Mes],L$5))</f>
        <v/>
      </c>
      <c r="M4100" s="39" t="str">
        <f>IF($B4100="","",-SUMIFS(Tabla7[Cantidad],Tabla7[Código del producto],$B4100,Tabla7[Tipo de movimiento],"SALIDA",Tabla7[Mes],M$5))</f>
        <v/>
      </c>
      <c r="N4100" s="39" t="str">
        <f>IF($B4100="","",-SUMIFS(Tabla7[Cantidad],Tabla7[Código del producto],$B4100,Tabla7[Tipo de movimiento],"SALIDA",Tabla7[Mes],N$5))</f>
        <v/>
      </c>
      <c r="O4100" s="39" t="str">
        <f>IF($B4100="","",-SUMIFS(Tabla7[Cantidad],Tabla7[Código del producto],$B4100,Tabla7[Tipo de movimiento],"SALIDA",Tabla7[Mes],O$5))</f>
        <v/>
      </c>
      <c r="P4100" s="39" t="str">
        <f>IF($B4100="","",-SUMIFS(Tabla7[Cantidad],Tabla7[Código del producto],$B4100,Tabla7[Tipo de movimiento],"SALIDA",Tabla7[Mes],P$5))</f>
        <v/>
      </c>
      <c r="Q4100" s="39" t="str">
        <f t="shared" si="189"/>
        <v/>
      </c>
      <c r="R4100" s="51" t="str">
        <f>IF($B4100="","",IFERROR(VLOOKUP($B4100,'ABC rotación'!$C:$G,5,0),"C"))</f>
        <v/>
      </c>
      <c r="S4100" s="41" t="str">
        <f t="shared" si="190"/>
        <v/>
      </c>
      <c r="T4100" s="40" t="str">
        <f t="shared" si="191"/>
        <v/>
      </c>
      <c r="U4100" s="23" t="str">
        <f>IF($B4100="","",VLOOKUP($T4100,Tablas!$X$14:$Y$17,2,1))</f>
        <v/>
      </c>
    </row>
    <row r="4101" spans="2:21" x14ac:dyDescent="0.2">
      <c r="B4101" s="1" t="str">
        <f>IF(Tablas!B4099="","",Tablas!B4099)</f>
        <v/>
      </c>
      <c r="C4101" s="1" t="str">
        <f>IF(Tablas!C4099="","",Tablas!C4099)</f>
        <v/>
      </c>
      <c r="D4101" s="1" t="str">
        <f>IF(Tablas!D4099="","",Tablas!D4099)</f>
        <v/>
      </c>
      <c r="E4101" s="1" t="str">
        <f>IF(Tablas!E4099="","",Tablas!E4099)</f>
        <v/>
      </c>
      <c r="F4101" s="1" t="str">
        <f>IF(Tablas!F4099="","",Tablas!F4099)</f>
        <v/>
      </c>
      <c r="G4101" s="1" t="str">
        <f>IF(Tablas!I4099="","",Tablas!I4099)</f>
        <v/>
      </c>
      <c r="H4101" s="1" t="s">
        <v>911</v>
      </c>
      <c r="I4101" s="39" t="str">
        <f>IF($B4101="","",-SUMIFS(Tabla7[Cantidad],Tabla7[Código del producto],$B4101,Tabla7[Tipo de movimiento],"SALIDA",Tabla7[Mes],I$5))</f>
        <v/>
      </c>
      <c r="J4101" s="39" t="str">
        <f>IF($B4101="","",-SUMIFS(Tabla7[Cantidad],Tabla7[Código del producto],$B4101,Tabla7[Tipo de movimiento],"SALIDA",Tabla7[Mes],J$5))</f>
        <v/>
      </c>
      <c r="K4101" s="39" t="str">
        <f>IF($B4101="","",-SUMIFS(Tabla7[Cantidad],Tabla7[Código del producto],$B4101,Tabla7[Tipo de movimiento],"SALIDA",Tabla7[Mes],K$5))</f>
        <v/>
      </c>
      <c r="L4101" s="39" t="str">
        <f>IF($B4101="","",-SUMIFS(Tabla7[Cantidad],Tabla7[Código del producto],$B4101,Tabla7[Tipo de movimiento],"SALIDA",Tabla7[Mes],L$5))</f>
        <v/>
      </c>
      <c r="M4101" s="39" t="str">
        <f>IF($B4101="","",-SUMIFS(Tabla7[Cantidad],Tabla7[Código del producto],$B4101,Tabla7[Tipo de movimiento],"SALIDA",Tabla7[Mes],M$5))</f>
        <v/>
      </c>
      <c r="N4101" s="39" t="str">
        <f>IF($B4101="","",-SUMIFS(Tabla7[Cantidad],Tabla7[Código del producto],$B4101,Tabla7[Tipo de movimiento],"SALIDA",Tabla7[Mes],N$5))</f>
        <v/>
      </c>
      <c r="O4101" s="39" t="str">
        <f>IF($B4101="","",-SUMIFS(Tabla7[Cantidad],Tabla7[Código del producto],$B4101,Tabla7[Tipo de movimiento],"SALIDA",Tabla7[Mes],O$5))</f>
        <v/>
      </c>
      <c r="P4101" s="39" t="str">
        <f>IF($B4101="","",-SUMIFS(Tabla7[Cantidad],Tabla7[Código del producto],$B4101,Tabla7[Tipo de movimiento],"SALIDA",Tabla7[Mes],P$5))</f>
        <v/>
      </c>
      <c r="Q4101" s="39" t="str">
        <f t="shared" si="189"/>
        <v/>
      </c>
      <c r="R4101" s="51" t="str">
        <f>IF($B4101="","",IFERROR(VLOOKUP($B4101,'ABC rotación'!$C:$G,5,0),"C"))</f>
        <v/>
      </c>
      <c r="S4101" s="41" t="str">
        <f t="shared" si="190"/>
        <v/>
      </c>
      <c r="T4101" s="40" t="str">
        <f t="shared" si="191"/>
        <v/>
      </c>
      <c r="U4101" s="23" t="str">
        <f>IF($B4101="","",VLOOKUP($T4101,Tablas!$X$14:$Y$17,2,1))</f>
        <v/>
      </c>
    </row>
    <row r="4102" spans="2:21" x14ac:dyDescent="0.2">
      <c r="B4102" s="1" t="str">
        <f>IF(Tablas!B4100="","",Tablas!B4100)</f>
        <v/>
      </c>
      <c r="C4102" s="1" t="str">
        <f>IF(Tablas!C4100="","",Tablas!C4100)</f>
        <v/>
      </c>
      <c r="D4102" s="1" t="str">
        <f>IF(Tablas!D4100="","",Tablas!D4100)</f>
        <v/>
      </c>
      <c r="E4102" s="1" t="str">
        <f>IF(Tablas!E4100="","",Tablas!E4100)</f>
        <v/>
      </c>
      <c r="F4102" s="1" t="str">
        <f>IF(Tablas!F4100="","",Tablas!F4100)</f>
        <v/>
      </c>
      <c r="G4102" s="1" t="str">
        <f>IF(Tablas!I4100="","",Tablas!I4100)</f>
        <v/>
      </c>
      <c r="H4102" s="1" t="s">
        <v>911</v>
      </c>
      <c r="I4102" s="39" t="str">
        <f>IF($B4102="","",-SUMIFS(Tabla7[Cantidad],Tabla7[Código del producto],$B4102,Tabla7[Tipo de movimiento],"SALIDA",Tabla7[Mes],I$5))</f>
        <v/>
      </c>
      <c r="J4102" s="39" t="str">
        <f>IF($B4102="","",-SUMIFS(Tabla7[Cantidad],Tabla7[Código del producto],$B4102,Tabla7[Tipo de movimiento],"SALIDA",Tabla7[Mes],J$5))</f>
        <v/>
      </c>
      <c r="K4102" s="39" t="str">
        <f>IF($B4102="","",-SUMIFS(Tabla7[Cantidad],Tabla7[Código del producto],$B4102,Tabla7[Tipo de movimiento],"SALIDA",Tabla7[Mes],K$5))</f>
        <v/>
      </c>
      <c r="L4102" s="39" t="str">
        <f>IF($B4102="","",-SUMIFS(Tabla7[Cantidad],Tabla7[Código del producto],$B4102,Tabla7[Tipo de movimiento],"SALIDA",Tabla7[Mes],L$5))</f>
        <v/>
      </c>
      <c r="M4102" s="39" t="str">
        <f>IF($B4102="","",-SUMIFS(Tabla7[Cantidad],Tabla7[Código del producto],$B4102,Tabla7[Tipo de movimiento],"SALIDA",Tabla7[Mes],M$5))</f>
        <v/>
      </c>
      <c r="N4102" s="39" t="str">
        <f>IF($B4102="","",-SUMIFS(Tabla7[Cantidad],Tabla7[Código del producto],$B4102,Tabla7[Tipo de movimiento],"SALIDA",Tabla7[Mes],N$5))</f>
        <v/>
      </c>
      <c r="O4102" s="39" t="str">
        <f>IF($B4102="","",-SUMIFS(Tabla7[Cantidad],Tabla7[Código del producto],$B4102,Tabla7[Tipo de movimiento],"SALIDA",Tabla7[Mes],O$5))</f>
        <v/>
      </c>
      <c r="P4102" s="39" t="str">
        <f>IF($B4102="","",-SUMIFS(Tabla7[Cantidad],Tabla7[Código del producto],$B4102,Tabla7[Tipo de movimiento],"SALIDA",Tabla7[Mes],P$5))</f>
        <v/>
      </c>
      <c r="Q4102" s="39" t="str">
        <f t="shared" si="189"/>
        <v/>
      </c>
      <c r="R4102" s="51" t="str">
        <f>IF($B4102="","",IFERROR(VLOOKUP($B4102,'ABC rotación'!$C:$G,5,0),"C"))</f>
        <v/>
      </c>
      <c r="S4102" s="41" t="str">
        <f t="shared" si="190"/>
        <v/>
      </c>
      <c r="T4102" s="40" t="str">
        <f t="shared" si="191"/>
        <v/>
      </c>
      <c r="U4102" s="23" t="str">
        <f>IF($B4102="","",VLOOKUP($T4102,Tablas!$X$14:$Y$17,2,1))</f>
        <v/>
      </c>
    </row>
    <row r="4103" spans="2:21" x14ac:dyDescent="0.2">
      <c r="B4103" s="1" t="str">
        <f>IF(Tablas!B4101="","",Tablas!B4101)</f>
        <v/>
      </c>
      <c r="C4103" s="1" t="str">
        <f>IF(Tablas!C4101="","",Tablas!C4101)</f>
        <v/>
      </c>
      <c r="D4103" s="1" t="str">
        <f>IF(Tablas!D4101="","",Tablas!D4101)</f>
        <v/>
      </c>
      <c r="E4103" s="1" t="str">
        <f>IF(Tablas!E4101="","",Tablas!E4101)</f>
        <v/>
      </c>
      <c r="F4103" s="1" t="str">
        <f>IF(Tablas!F4101="","",Tablas!F4101)</f>
        <v/>
      </c>
      <c r="G4103" s="1" t="str">
        <f>IF(Tablas!I4101="","",Tablas!I4101)</f>
        <v/>
      </c>
      <c r="H4103" s="1" t="s">
        <v>911</v>
      </c>
      <c r="I4103" s="39" t="str">
        <f>IF($B4103="","",-SUMIFS(Tabla7[Cantidad],Tabla7[Código del producto],$B4103,Tabla7[Tipo de movimiento],"SALIDA",Tabla7[Mes],I$5))</f>
        <v/>
      </c>
      <c r="J4103" s="39" t="str">
        <f>IF($B4103="","",-SUMIFS(Tabla7[Cantidad],Tabla7[Código del producto],$B4103,Tabla7[Tipo de movimiento],"SALIDA",Tabla7[Mes],J$5))</f>
        <v/>
      </c>
      <c r="K4103" s="39" t="str">
        <f>IF($B4103="","",-SUMIFS(Tabla7[Cantidad],Tabla7[Código del producto],$B4103,Tabla7[Tipo de movimiento],"SALIDA",Tabla7[Mes],K$5))</f>
        <v/>
      </c>
      <c r="L4103" s="39" t="str">
        <f>IF($B4103="","",-SUMIFS(Tabla7[Cantidad],Tabla7[Código del producto],$B4103,Tabla7[Tipo de movimiento],"SALIDA",Tabla7[Mes],L$5))</f>
        <v/>
      </c>
      <c r="M4103" s="39" t="str">
        <f>IF($B4103="","",-SUMIFS(Tabla7[Cantidad],Tabla7[Código del producto],$B4103,Tabla7[Tipo de movimiento],"SALIDA",Tabla7[Mes],M$5))</f>
        <v/>
      </c>
      <c r="N4103" s="39" t="str">
        <f>IF($B4103="","",-SUMIFS(Tabla7[Cantidad],Tabla7[Código del producto],$B4103,Tabla7[Tipo de movimiento],"SALIDA",Tabla7[Mes],N$5))</f>
        <v/>
      </c>
      <c r="O4103" s="39" t="str">
        <f>IF($B4103="","",-SUMIFS(Tabla7[Cantidad],Tabla7[Código del producto],$B4103,Tabla7[Tipo de movimiento],"SALIDA",Tabla7[Mes],O$5))</f>
        <v/>
      </c>
      <c r="P4103" s="39" t="str">
        <f>IF($B4103="","",-SUMIFS(Tabla7[Cantidad],Tabla7[Código del producto],$B4103,Tabla7[Tipo de movimiento],"SALIDA",Tabla7[Mes],P$5))</f>
        <v/>
      </c>
      <c r="Q4103" s="39" t="str">
        <f t="shared" ref="Q4103:Q4166" si="192">IF($B4103="","",IFERROR(AVERAGE(N4103:P4103),0))</f>
        <v/>
      </c>
      <c r="R4103" s="51" t="str">
        <f>IF($B4103="","",IFERROR(VLOOKUP($B4103,'ABC rotación'!$C:$G,5,0),"C"))</f>
        <v/>
      </c>
      <c r="S4103" s="41" t="str">
        <f t="shared" ref="S4103:S4166" si="193">IF($B4103="","",IFERROR(H4103/Q4103*30,0))</f>
        <v/>
      </c>
      <c r="T4103" s="40" t="str">
        <f t="shared" ref="T4103:T4166" si="194">IF($B4103="","",S4103/F4103)</f>
        <v/>
      </c>
      <c r="U4103" s="23" t="str">
        <f>IF($B4103="","",VLOOKUP($T4103,Tablas!$X$14:$Y$17,2,1))</f>
        <v/>
      </c>
    </row>
    <row r="4104" spans="2:21" x14ac:dyDescent="0.2">
      <c r="B4104" s="1" t="str">
        <f>IF(Tablas!B4102="","",Tablas!B4102)</f>
        <v/>
      </c>
      <c r="C4104" s="1" t="str">
        <f>IF(Tablas!C4102="","",Tablas!C4102)</f>
        <v/>
      </c>
      <c r="D4104" s="1" t="str">
        <f>IF(Tablas!D4102="","",Tablas!D4102)</f>
        <v/>
      </c>
      <c r="E4104" s="1" t="str">
        <f>IF(Tablas!E4102="","",Tablas!E4102)</f>
        <v/>
      </c>
      <c r="F4104" s="1" t="str">
        <f>IF(Tablas!F4102="","",Tablas!F4102)</f>
        <v/>
      </c>
      <c r="G4104" s="1" t="str">
        <f>IF(Tablas!I4102="","",Tablas!I4102)</f>
        <v/>
      </c>
      <c r="H4104" s="1" t="s">
        <v>911</v>
      </c>
      <c r="I4104" s="39" t="str">
        <f>IF($B4104="","",-SUMIFS(Tabla7[Cantidad],Tabla7[Código del producto],$B4104,Tabla7[Tipo de movimiento],"SALIDA",Tabla7[Mes],I$5))</f>
        <v/>
      </c>
      <c r="J4104" s="39" t="str">
        <f>IF($B4104="","",-SUMIFS(Tabla7[Cantidad],Tabla7[Código del producto],$B4104,Tabla7[Tipo de movimiento],"SALIDA",Tabla7[Mes],J$5))</f>
        <v/>
      </c>
      <c r="K4104" s="39" t="str">
        <f>IF($B4104="","",-SUMIFS(Tabla7[Cantidad],Tabla7[Código del producto],$B4104,Tabla7[Tipo de movimiento],"SALIDA",Tabla7[Mes],K$5))</f>
        <v/>
      </c>
      <c r="L4104" s="39" t="str">
        <f>IF($B4104="","",-SUMIFS(Tabla7[Cantidad],Tabla7[Código del producto],$B4104,Tabla7[Tipo de movimiento],"SALIDA",Tabla7[Mes],L$5))</f>
        <v/>
      </c>
      <c r="M4104" s="39" t="str">
        <f>IF($B4104="","",-SUMIFS(Tabla7[Cantidad],Tabla7[Código del producto],$B4104,Tabla7[Tipo de movimiento],"SALIDA",Tabla7[Mes],M$5))</f>
        <v/>
      </c>
      <c r="N4104" s="39" t="str">
        <f>IF($B4104="","",-SUMIFS(Tabla7[Cantidad],Tabla7[Código del producto],$B4104,Tabla7[Tipo de movimiento],"SALIDA",Tabla7[Mes],N$5))</f>
        <v/>
      </c>
      <c r="O4104" s="39" t="str">
        <f>IF($B4104="","",-SUMIFS(Tabla7[Cantidad],Tabla7[Código del producto],$B4104,Tabla7[Tipo de movimiento],"SALIDA",Tabla7[Mes],O$5))</f>
        <v/>
      </c>
      <c r="P4104" s="39" t="str">
        <f>IF($B4104="","",-SUMIFS(Tabla7[Cantidad],Tabla7[Código del producto],$B4104,Tabla7[Tipo de movimiento],"SALIDA",Tabla7[Mes],P$5))</f>
        <v/>
      </c>
      <c r="Q4104" s="39" t="str">
        <f t="shared" si="192"/>
        <v/>
      </c>
      <c r="R4104" s="51" t="str">
        <f>IF($B4104="","",IFERROR(VLOOKUP($B4104,'ABC rotación'!$C:$G,5,0),"C"))</f>
        <v/>
      </c>
      <c r="S4104" s="41" t="str">
        <f t="shared" si="193"/>
        <v/>
      </c>
      <c r="T4104" s="40" t="str">
        <f t="shared" si="194"/>
        <v/>
      </c>
      <c r="U4104" s="23" t="str">
        <f>IF($B4104="","",VLOOKUP($T4104,Tablas!$X$14:$Y$17,2,1))</f>
        <v/>
      </c>
    </row>
    <row r="4105" spans="2:21" x14ac:dyDescent="0.2">
      <c r="B4105" s="1" t="str">
        <f>IF(Tablas!B4103="","",Tablas!B4103)</f>
        <v/>
      </c>
      <c r="C4105" s="1" t="str">
        <f>IF(Tablas!C4103="","",Tablas!C4103)</f>
        <v/>
      </c>
      <c r="D4105" s="1" t="str">
        <f>IF(Tablas!D4103="","",Tablas!D4103)</f>
        <v/>
      </c>
      <c r="E4105" s="1" t="str">
        <f>IF(Tablas!E4103="","",Tablas!E4103)</f>
        <v/>
      </c>
      <c r="F4105" s="1" t="str">
        <f>IF(Tablas!F4103="","",Tablas!F4103)</f>
        <v/>
      </c>
      <c r="G4105" s="1" t="str">
        <f>IF(Tablas!I4103="","",Tablas!I4103)</f>
        <v/>
      </c>
      <c r="H4105" s="1" t="s">
        <v>911</v>
      </c>
      <c r="I4105" s="39" t="str">
        <f>IF($B4105="","",-SUMIFS(Tabla7[Cantidad],Tabla7[Código del producto],$B4105,Tabla7[Tipo de movimiento],"SALIDA",Tabla7[Mes],I$5))</f>
        <v/>
      </c>
      <c r="J4105" s="39" t="str">
        <f>IF($B4105="","",-SUMIFS(Tabla7[Cantidad],Tabla7[Código del producto],$B4105,Tabla7[Tipo de movimiento],"SALIDA",Tabla7[Mes],J$5))</f>
        <v/>
      </c>
      <c r="K4105" s="39" t="str">
        <f>IF($B4105="","",-SUMIFS(Tabla7[Cantidad],Tabla7[Código del producto],$B4105,Tabla7[Tipo de movimiento],"SALIDA",Tabla7[Mes],K$5))</f>
        <v/>
      </c>
      <c r="L4105" s="39" t="str">
        <f>IF($B4105="","",-SUMIFS(Tabla7[Cantidad],Tabla7[Código del producto],$B4105,Tabla7[Tipo de movimiento],"SALIDA",Tabla7[Mes],L$5))</f>
        <v/>
      </c>
      <c r="M4105" s="39" t="str">
        <f>IF($B4105="","",-SUMIFS(Tabla7[Cantidad],Tabla7[Código del producto],$B4105,Tabla7[Tipo de movimiento],"SALIDA",Tabla7[Mes],M$5))</f>
        <v/>
      </c>
      <c r="N4105" s="39" t="str">
        <f>IF($B4105="","",-SUMIFS(Tabla7[Cantidad],Tabla7[Código del producto],$B4105,Tabla7[Tipo de movimiento],"SALIDA",Tabla7[Mes],N$5))</f>
        <v/>
      </c>
      <c r="O4105" s="39" t="str">
        <f>IF($B4105="","",-SUMIFS(Tabla7[Cantidad],Tabla7[Código del producto],$B4105,Tabla7[Tipo de movimiento],"SALIDA",Tabla7[Mes],O$5))</f>
        <v/>
      </c>
      <c r="P4105" s="39" t="str">
        <f>IF($B4105="","",-SUMIFS(Tabla7[Cantidad],Tabla7[Código del producto],$B4105,Tabla7[Tipo de movimiento],"SALIDA",Tabla7[Mes],P$5))</f>
        <v/>
      </c>
      <c r="Q4105" s="39" t="str">
        <f t="shared" si="192"/>
        <v/>
      </c>
      <c r="R4105" s="51" t="str">
        <f>IF($B4105="","",IFERROR(VLOOKUP($B4105,'ABC rotación'!$C:$G,5,0),"C"))</f>
        <v/>
      </c>
      <c r="S4105" s="41" t="str">
        <f t="shared" si="193"/>
        <v/>
      </c>
      <c r="T4105" s="40" t="str">
        <f t="shared" si="194"/>
        <v/>
      </c>
      <c r="U4105" s="23" t="str">
        <f>IF($B4105="","",VLOOKUP($T4105,Tablas!$X$14:$Y$17,2,1))</f>
        <v/>
      </c>
    </row>
    <row r="4106" spans="2:21" x14ac:dyDescent="0.2">
      <c r="B4106" s="1" t="str">
        <f>IF(Tablas!B4104="","",Tablas!B4104)</f>
        <v/>
      </c>
      <c r="C4106" s="1" t="str">
        <f>IF(Tablas!C4104="","",Tablas!C4104)</f>
        <v/>
      </c>
      <c r="D4106" s="1" t="str">
        <f>IF(Tablas!D4104="","",Tablas!D4104)</f>
        <v/>
      </c>
      <c r="E4106" s="1" t="str">
        <f>IF(Tablas!E4104="","",Tablas!E4104)</f>
        <v/>
      </c>
      <c r="F4106" s="1" t="str">
        <f>IF(Tablas!F4104="","",Tablas!F4104)</f>
        <v/>
      </c>
      <c r="G4106" s="1" t="str">
        <f>IF(Tablas!I4104="","",Tablas!I4104)</f>
        <v/>
      </c>
      <c r="H4106" s="1" t="s">
        <v>911</v>
      </c>
      <c r="I4106" s="39" t="str">
        <f>IF($B4106="","",-SUMIFS(Tabla7[Cantidad],Tabla7[Código del producto],$B4106,Tabla7[Tipo de movimiento],"SALIDA",Tabla7[Mes],I$5))</f>
        <v/>
      </c>
      <c r="J4106" s="39" t="str">
        <f>IF($B4106="","",-SUMIFS(Tabla7[Cantidad],Tabla7[Código del producto],$B4106,Tabla7[Tipo de movimiento],"SALIDA",Tabla7[Mes],J$5))</f>
        <v/>
      </c>
      <c r="K4106" s="39" t="str">
        <f>IF($B4106="","",-SUMIFS(Tabla7[Cantidad],Tabla7[Código del producto],$B4106,Tabla7[Tipo de movimiento],"SALIDA",Tabla7[Mes],K$5))</f>
        <v/>
      </c>
      <c r="L4106" s="39" t="str">
        <f>IF($B4106="","",-SUMIFS(Tabla7[Cantidad],Tabla7[Código del producto],$B4106,Tabla7[Tipo de movimiento],"SALIDA",Tabla7[Mes],L$5))</f>
        <v/>
      </c>
      <c r="M4106" s="39" t="str">
        <f>IF($B4106="","",-SUMIFS(Tabla7[Cantidad],Tabla7[Código del producto],$B4106,Tabla7[Tipo de movimiento],"SALIDA",Tabla7[Mes],M$5))</f>
        <v/>
      </c>
      <c r="N4106" s="39" t="str">
        <f>IF($B4106="","",-SUMIFS(Tabla7[Cantidad],Tabla7[Código del producto],$B4106,Tabla7[Tipo de movimiento],"SALIDA",Tabla7[Mes],N$5))</f>
        <v/>
      </c>
      <c r="O4106" s="39" t="str">
        <f>IF($B4106="","",-SUMIFS(Tabla7[Cantidad],Tabla7[Código del producto],$B4106,Tabla7[Tipo de movimiento],"SALIDA",Tabla7[Mes],O$5))</f>
        <v/>
      </c>
      <c r="P4106" s="39" t="str">
        <f>IF($B4106="","",-SUMIFS(Tabla7[Cantidad],Tabla7[Código del producto],$B4106,Tabla7[Tipo de movimiento],"SALIDA",Tabla7[Mes],P$5))</f>
        <v/>
      </c>
      <c r="Q4106" s="39" t="str">
        <f t="shared" si="192"/>
        <v/>
      </c>
      <c r="R4106" s="51" t="str">
        <f>IF($B4106="","",IFERROR(VLOOKUP($B4106,'ABC rotación'!$C:$G,5,0),"C"))</f>
        <v/>
      </c>
      <c r="S4106" s="41" t="str">
        <f t="shared" si="193"/>
        <v/>
      </c>
      <c r="T4106" s="40" t="str">
        <f t="shared" si="194"/>
        <v/>
      </c>
      <c r="U4106" s="23" t="str">
        <f>IF($B4106="","",VLOOKUP($T4106,Tablas!$X$14:$Y$17,2,1))</f>
        <v/>
      </c>
    </row>
    <row r="4107" spans="2:21" x14ac:dyDescent="0.2">
      <c r="B4107" s="1" t="str">
        <f>IF(Tablas!B4105="","",Tablas!B4105)</f>
        <v/>
      </c>
      <c r="C4107" s="1" t="str">
        <f>IF(Tablas!C4105="","",Tablas!C4105)</f>
        <v/>
      </c>
      <c r="D4107" s="1" t="str">
        <f>IF(Tablas!D4105="","",Tablas!D4105)</f>
        <v/>
      </c>
      <c r="E4107" s="1" t="str">
        <f>IF(Tablas!E4105="","",Tablas!E4105)</f>
        <v/>
      </c>
      <c r="F4107" s="1" t="str">
        <f>IF(Tablas!F4105="","",Tablas!F4105)</f>
        <v/>
      </c>
      <c r="G4107" s="1" t="str">
        <f>IF(Tablas!I4105="","",Tablas!I4105)</f>
        <v/>
      </c>
      <c r="H4107" s="1" t="s">
        <v>911</v>
      </c>
      <c r="I4107" s="39" t="str">
        <f>IF($B4107="","",-SUMIFS(Tabla7[Cantidad],Tabla7[Código del producto],$B4107,Tabla7[Tipo de movimiento],"SALIDA",Tabla7[Mes],I$5))</f>
        <v/>
      </c>
      <c r="J4107" s="39" t="str">
        <f>IF($B4107="","",-SUMIFS(Tabla7[Cantidad],Tabla7[Código del producto],$B4107,Tabla7[Tipo de movimiento],"SALIDA",Tabla7[Mes],J$5))</f>
        <v/>
      </c>
      <c r="K4107" s="39" t="str">
        <f>IF($B4107="","",-SUMIFS(Tabla7[Cantidad],Tabla7[Código del producto],$B4107,Tabla7[Tipo de movimiento],"SALIDA",Tabla7[Mes],K$5))</f>
        <v/>
      </c>
      <c r="L4107" s="39" t="str">
        <f>IF($B4107="","",-SUMIFS(Tabla7[Cantidad],Tabla7[Código del producto],$B4107,Tabla7[Tipo de movimiento],"SALIDA",Tabla7[Mes],L$5))</f>
        <v/>
      </c>
      <c r="M4107" s="39" t="str">
        <f>IF($B4107="","",-SUMIFS(Tabla7[Cantidad],Tabla7[Código del producto],$B4107,Tabla7[Tipo de movimiento],"SALIDA",Tabla7[Mes],M$5))</f>
        <v/>
      </c>
      <c r="N4107" s="39" t="str">
        <f>IF($B4107="","",-SUMIFS(Tabla7[Cantidad],Tabla7[Código del producto],$B4107,Tabla7[Tipo de movimiento],"SALIDA",Tabla7[Mes],N$5))</f>
        <v/>
      </c>
      <c r="O4107" s="39" t="str">
        <f>IF($B4107="","",-SUMIFS(Tabla7[Cantidad],Tabla7[Código del producto],$B4107,Tabla7[Tipo de movimiento],"SALIDA",Tabla7[Mes],O$5))</f>
        <v/>
      </c>
      <c r="P4107" s="39" t="str">
        <f>IF($B4107="","",-SUMIFS(Tabla7[Cantidad],Tabla7[Código del producto],$B4107,Tabla7[Tipo de movimiento],"SALIDA",Tabla7[Mes],P$5))</f>
        <v/>
      </c>
      <c r="Q4107" s="39" t="str">
        <f t="shared" si="192"/>
        <v/>
      </c>
      <c r="R4107" s="51" t="str">
        <f>IF($B4107="","",IFERROR(VLOOKUP($B4107,'ABC rotación'!$C:$G,5,0),"C"))</f>
        <v/>
      </c>
      <c r="S4107" s="41" t="str">
        <f t="shared" si="193"/>
        <v/>
      </c>
      <c r="T4107" s="40" t="str">
        <f t="shared" si="194"/>
        <v/>
      </c>
      <c r="U4107" s="23" t="str">
        <f>IF($B4107="","",VLOOKUP($T4107,Tablas!$X$14:$Y$17,2,1))</f>
        <v/>
      </c>
    </row>
    <row r="4108" spans="2:21" x14ac:dyDescent="0.2">
      <c r="B4108" s="1" t="str">
        <f>IF(Tablas!B4106="","",Tablas!B4106)</f>
        <v/>
      </c>
      <c r="C4108" s="1" t="str">
        <f>IF(Tablas!C4106="","",Tablas!C4106)</f>
        <v/>
      </c>
      <c r="D4108" s="1" t="str">
        <f>IF(Tablas!D4106="","",Tablas!D4106)</f>
        <v/>
      </c>
      <c r="E4108" s="1" t="str">
        <f>IF(Tablas!E4106="","",Tablas!E4106)</f>
        <v/>
      </c>
      <c r="F4108" s="1" t="str">
        <f>IF(Tablas!F4106="","",Tablas!F4106)</f>
        <v/>
      </c>
      <c r="G4108" s="1" t="str">
        <f>IF(Tablas!I4106="","",Tablas!I4106)</f>
        <v/>
      </c>
      <c r="H4108" s="1" t="s">
        <v>911</v>
      </c>
      <c r="I4108" s="39" t="str">
        <f>IF($B4108="","",-SUMIFS(Tabla7[Cantidad],Tabla7[Código del producto],$B4108,Tabla7[Tipo de movimiento],"SALIDA",Tabla7[Mes],I$5))</f>
        <v/>
      </c>
      <c r="J4108" s="39" t="str">
        <f>IF($B4108="","",-SUMIFS(Tabla7[Cantidad],Tabla7[Código del producto],$B4108,Tabla7[Tipo de movimiento],"SALIDA",Tabla7[Mes],J$5))</f>
        <v/>
      </c>
      <c r="K4108" s="39" t="str">
        <f>IF($B4108="","",-SUMIFS(Tabla7[Cantidad],Tabla7[Código del producto],$B4108,Tabla7[Tipo de movimiento],"SALIDA",Tabla7[Mes],K$5))</f>
        <v/>
      </c>
      <c r="L4108" s="39" t="str">
        <f>IF($B4108="","",-SUMIFS(Tabla7[Cantidad],Tabla7[Código del producto],$B4108,Tabla7[Tipo de movimiento],"SALIDA",Tabla7[Mes],L$5))</f>
        <v/>
      </c>
      <c r="M4108" s="39" t="str">
        <f>IF($B4108="","",-SUMIFS(Tabla7[Cantidad],Tabla7[Código del producto],$B4108,Tabla7[Tipo de movimiento],"SALIDA",Tabla7[Mes],M$5))</f>
        <v/>
      </c>
      <c r="N4108" s="39" t="str">
        <f>IF($B4108="","",-SUMIFS(Tabla7[Cantidad],Tabla7[Código del producto],$B4108,Tabla7[Tipo de movimiento],"SALIDA",Tabla7[Mes],N$5))</f>
        <v/>
      </c>
      <c r="O4108" s="39" t="str">
        <f>IF($B4108="","",-SUMIFS(Tabla7[Cantidad],Tabla7[Código del producto],$B4108,Tabla7[Tipo de movimiento],"SALIDA",Tabla7[Mes],O$5))</f>
        <v/>
      </c>
      <c r="P4108" s="39" t="str">
        <f>IF($B4108="","",-SUMIFS(Tabla7[Cantidad],Tabla7[Código del producto],$B4108,Tabla7[Tipo de movimiento],"SALIDA",Tabla7[Mes],P$5))</f>
        <v/>
      </c>
      <c r="Q4108" s="39" t="str">
        <f t="shared" si="192"/>
        <v/>
      </c>
      <c r="R4108" s="51" t="str">
        <f>IF($B4108="","",IFERROR(VLOOKUP($B4108,'ABC rotación'!$C:$G,5,0),"C"))</f>
        <v/>
      </c>
      <c r="S4108" s="41" t="str">
        <f t="shared" si="193"/>
        <v/>
      </c>
      <c r="T4108" s="40" t="str">
        <f t="shared" si="194"/>
        <v/>
      </c>
      <c r="U4108" s="23" t="str">
        <f>IF($B4108="","",VLOOKUP($T4108,Tablas!$X$14:$Y$17,2,1))</f>
        <v/>
      </c>
    </row>
    <row r="4109" spans="2:21" x14ac:dyDescent="0.2">
      <c r="B4109" s="1" t="str">
        <f>IF(Tablas!B4107="","",Tablas!B4107)</f>
        <v/>
      </c>
      <c r="C4109" s="1" t="str">
        <f>IF(Tablas!C4107="","",Tablas!C4107)</f>
        <v/>
      </c>
      <c r="D4109" s="1" t="str">
        <f>IF(Tablas!D4107="","",Tablas!D4107)</f>
        <v/>
      </c>
      <c r="E4109" s="1" t="str">
        <f>IF(Tablas!E4107="","",Tablas!E4107)</f>
        <v/>
      </c>
      <c r="F4109" s="1" t="str">
        <f>IF(Tablas!F4107="","",Tablas!F4107)</f>
        <v/>
      </c>
      <c r="G4109" s="1" t="str">
        <f>IF(Tablas!I4107="","",Tablas!I4107)</f>
        <v/>
      </c>
      <c r="H4109" s="1" t="s">
        <v>911</v>
      </c>
      <c r="I4109" s="39" t="str">
        <f>IF($B4109="","",-SUMIFS(Tabla7[Cantidad],Tabla7[Código del producto],$B4109,Tabla7[Tipo de movimiento],"SALIDA",Tabla7[Mes],I$5))</f>
        <v/>
      </c>
      <c r="J4109" s="39" t="str">
        <f>IF($B4109="","",-SUMIFS(Tabla7[Cantidad],Tabla7[Código del producto],$B4109,Tabla7[Tipo de movimiento],"SALIDA",Tabla7[Mes],J$5))</f>
        <v/>
      </c>
      <c r="K4109" s="39" t="str">
        <f>IF($B4109="","",-SUMIFS(Tabla7[Cantidad],Tabla7[Código del producto],$B4109,Tabla7[Tipo de movimiento],"SALIDA",Tabla7[Mes],K$5))</f>
        <v/>
      </c>
      <c r="L4109" s="39" t="str">
        <f>IF($B4109="","",-SUMIFS(Tabla7[Cantidad],Tabla7[Código del producto],$B4109,Tabla7[Tipo de movimiento],"SALIDA",Tabla7[Mes],L$5))</f>
        <v/>
      </c>
      <c r="M4109" s="39" t="str">
        <f>IF($B4109="","",-SUMIFS(Tabla7[Cantidad],Tabla7[Código del producto],$B4109,Tabla7[Tipo de movimiento],"SALIDA",Tabla7[Mes],M$5))</f>
        <v/>
      </c>
      <c r="N4109" s="39" t="str">
        <f>IF($B4109="","",-SUMIFS(Tabla7[Cantidad],Tabla7[Código del producto],$B4109,Tabla7[Tipo de movimiento],"SALIDA",Tabla7[Mes],N$5))</f>
        <v/>
      </c>
      <c r="O4109" s="39" t="str">
        <f>IF($B4109="","",-SUMIFS(Tabla7[Cantidad],Tabla7[Código del producto],$B4109,Tabla7[Tipo de movimiento],"SALIDA",Tabla7[Mes],O$5))</f>
        <v/>
      </c>
      <c r="P4109" s="39" t="str">
        <f>IF($B4109="","",-SUMIFS(Tabla7[Cantidad],Tabla7[Código del producto],$B4109,Tabla7[Tipo de movimiento],"SALIDA",Tabla7[Mes],P$5))</f>
        <v/>
      </c>
      <c r="Q4109" s="39" t="str">
        <f t="shared" si="192"/>
        <v/>
      </c>
      <c r="R4109" s="51" t="str">
        <f>IF($B4109="","",IFERROR(VLOOKUP($B4109,'ABC rotación'!$C:$G,5,0),"C"))</f>
        <v/>
      </c>
      <c r="S4109" s="41" t="str">
        <f t="shared" si="193"/>
        <v/>
      </c>
      <c r="T4109" s="40" t="str">
        <f t="shared" si="194"/>
        <v/>
      </c>
      <c r="U4109" s="23" t="str">
        <f>IF($B4109="","",VLOOKUP($T4109,Tablas!$X$14:$Y$17,2,1))</f>
        <v/>
      </c>
    </row>
    <row r="4110" spans="2:21" x14ac:dyDescent="0.2">
      <c r="B4110" s="1" t="str">
        <f>IF(Tablas!B4108="","",Tablas!B4108)</f>
        <v/>
      </c>
      <c r="C4110" s="1" t="str">
        <f>IF(Tablas!C4108="","",Tablas!C4108)</f>
        <v/>
      </c>
      <c r="D4110" s="1" t="str">
        <f>IF(Tablas!D4108="","",Tablas!D4108)</f>
        <v/>
      </c>
      <c r="E4110" s="1" t="str">
        <f>IF(Tablas!E4108="","",Tablas!E4108)</f>
        <v/>
      </c>
      <c r="F4110" s="1" t="str">
        <f>IF(Tablas!F4108="","",Tablas!F4108)</f>
        <v/>
      </c>
      <c r="G4110" s="1" t="str">
        <f>IF(Tablas!I4108="","",Tablas!I4108)</f>
        <v/>
      </c>
      <c r="H4110" s="1" t="s">
        <v>911</v>
      </c>
      <c r="I4110" s="39" t="str">
        <f>IF($B4110="","",-SUMIFS(Tabla7[Cantidad],Tabla7[Código del producto],$B4110,Tabla7[Tipo de movimiento],"SALIDA",Tabla7[Mes],I$5))</f>
        <v/>
      </c>
      <c r="J4110" s="39" t="str">
        <f>IF($B4110="","",-SUMIFS(Tabla7[Cantidad],Tabla7[Código del producto],$B4110,Tabla7[Tipo de movimiento],"SALIDA",Tabla7[Mes],J$5))</f>
        <v/>
      </c>
      <c r="K4110" s="39" t="str">
        <f>IF($B4110="","",-SUMIFS(Tabla7[Cantidad],Tabla7[Código del producto],$B4110,Tabla7[Tipo de movimiento],"SALIDA",Tabla7[Mes],K$5))</f>
        <v/>
      </c>
      <c r="L4110" s="39" t="str">
        <f>IF($B4110="","",-SUMIFS(Tabla7[Cantidad],Tabla7[Código del producto],$B4110,Tabla7[Tipo de movimiento],"SALIDA",Tabla7[Mes],L$5))</f>
        <v/>
      </c>
      <c r="M4110" s="39" t="str">
        <f>IF($B4110="","",-SUMIFS(Tabla7[Cantidad],Tabla7[Código del producto],$B4110,Tabla7[Tipo de movimiento],"SALIDA",Tabla7[Mes],M$5))</f>
        <v/>
      </c>
      <c r="N4110" s="39" t="str">
        <f>IF($B4110="","",-SUMIFS(Tabla7[Cantidad],Tabla7[Código del producto],$B4110,Tabla7[Tipo de movimiento],"SALIDA",Tabla7[Mes],N$5))</f>
        <v/>
      </c>
      <c r="O4110" s="39" t="str">
        <f>IF($B4110="","",-SUMIFS(Tabla7[Cantidad],Tabla7[Código del producto],$B4110,Tabla7[Tipo de movimiento],"SALIDA",Tabla7[Mes],O$5))</f>
        <v/>
      </c>
      <c r="P4110" s="39" t="str">
        <f>IF($B4110="","",-SUMIFS(Tabla7[Cantidad],Tabla7[Código del producto],$B4110,Tabla7[Tipo de movimiento],"SALIDA",Tabla7[Mes],P$5))</f>
        <v/>
      </c>
      <c r="Q4110" s="39" t="str">
        <f t="shared" si="192"/>
        <v/>
      </c>
      <c r="R4110" s="51" t="str">
        <f>IF($B4110="","",IFERROR(VLOOKUP($B4110,'ABC rotación'!$C:$G,5,0),"C"))</f>
        <v/>
      </c>
      <c r="S4110" s="41" t="str">
        <f t="shared" si="193"/>
        <v/>
      </c>
      <c r="T4110" s="40" t="str">
        <f t="shared" si="194"/>
        <v/>
      </c>
      <c r="U4110" s="23" t="str">
        <f>IF($B4110="","",VLOOKUP($T4110,Tablas!$X$14:$Y$17,2,1))</f>
        <v/>
      </c>
    </row>
    <row r="4111" spans="2:21" x14ac:dyDescent="0.2">
      <c r="B4111" s="1" t="str">
        <f>IF(Tablas!B4109="","",Tablas!B4109)</f>
        <v/>
      </c>
      <c r="C4111" s="1" t="str">
        <f>IF(Tablas!C4109="","",Tablas!C4109)</f>
        <v/>
      </c>
      <c r="D4111" s="1" t="str">
        <f>IF(Tablas!D4109="","",Tablas!D4109)</f>
        <v/>
      </c>
      <c r="E4111" s="1" t="str">
        <f>IF(Tablas!E4109="","",Tablas!E4109)</f>
        <v/>
      </c>
      <c r="F4111" s="1" t="str">
        <f>IF(Tablas!F4109="","",Tablas!F4109)</f>
        <v/>
      </c>
      <c r="G4111" s="1" t="str">
        <f>IF(Tablas!I4109="","",Tablas!I4109)</f>
        <v/>
      </c>
      <c r="H4111" s="1" t="s">
        <v>911</v>
      </c>
      <c r="I4111" s="39" t="str">
        <f>IF($B4111="","",-SUMIFS(Tabla7[Cantidad],Tabla7[Código del producto],$B4111,Tabla7[Tipo de movimiento],"SALIDA",Tabla7[Mes],I$5))</f>
        <v/>
      </c>
      <c r="J4111" s="39" t="str">
        <f>IF($B4111="","",-SUMIFS(Tabla7[Cantidad],Tabla7[Código del producto],$B4111,Tabla7[Tipo de movimiento],"SALIDA",Tabla7[Mes],J$5))</f>
        <v/>
      </c>
      <c r="K4111" s="39" t="str">
        <f>IF($B4111="","",-SUMIFS(Tabla7[Cantidad],Tabla7[Código del producto],$B4111,Tabla7[Tipo de movimiento],"SALIDA",Tabla7[Mes],K$5))</f>
        <v/>
      </c>
      <c r="L4111" s="39" t="str">
        <f>IF($B4111="","",-SUMIFS(Tabla7[Cantidad],Tabla7[Código del producto],$B4111,Tabla7[Tipo de movimiento],"SALIDA",Tabla7[Mes],L$5))</f>
        <v/>
      </c>
      <c r="M4111" s="39" t="str">
        <f>IF($B4111="","",-SUMIFS(Tabla7[Cantidad],Tabla7[Código del producto],$B4111,Tabla7[Tipo de movimiento],"SALIDA",Tabla7[Mes],M$5))</f>
        <v/>
      </c>
      <c r="N4111" s="39" t="str">
        <f>IF($B4111="","",-SUMIFS(Tabla7[Cantidad],Tabla7[Código del producto],$B4111,Tabla7[Tipo de movimiento],"SALIDA",Tabla7[Mes],N$5))</f>
        <v/>
      </c>
      <c r="O4111" s="39" t="str">
        <f>IF($B4111="","",-SUMIFS(Tabla7[Cantidad],Tabla7[Código del producto],$B4111,Tabla7[Tipo de movimiento],"SALIDA",Tabla7[Mes],O$5))</f>
        <v/>
      </c>
      <c r="P4111" s="39" t="str">
        <f>IF($B4111="","",-SUMIFS(Tabla7[Cantidad],Tabla7[Código del producto],$B4111,Tabla7[Tipo de movimiento],"SALIDA",Tabla7[Mes],P$5))</f>
        <v/>
      </c>
      <c r="Q4111" s="39" t="str">
        <f t="shared" si="192"/>
        <v/>
      </c>
      <c r="R4111" s="51" t="str">
        <f>IF($B4111="","",IFERROR(VLOOKUP($B4111,'ABC rotación'!$C:$G,5,0),"C"))</f>
        <v/>
      </c>
      <c r="S4111" s="41" t="str">
        <f t="shared" si="193"/>
        <v/>
      </c>
      <c r="T4111" s="40" t="str">
        <f t="shared" si="194"/>
        <v/>
      </c>
      <c r="U4111" s="23" t="str">
        <f>IF($B4111="","",VLOOKUP($T4111,Tablas!$X$14:$Y$17,2,1))</f>
        <v/>
      </c>
    </row>
    <row r="4112" spans="2:21" x14ac:dyDescent="0.2">
      <c r="B4112" s="1" t="str">
        <f>IF(Tablas!B4110="","",Tablas!B4110)</f>
        <v/>
      </c>
      <c r="C4112" s="1" t="str">
        <f>IF(Tablas!C4110="","",Tablas!C4110)</f>
        <v/>
      </c>
      <c r="D4112" s="1" t="str">
        <f>IF(Tablas!D4110="","",Tablas!D4110)</f>
        <v/>
      </c>
      <c r="E4112" s="1" t="str">
        <f>IF(Tablas!E4110="","",Tablas!E4110)</f>
        <v/>
      </c>
      <c r="F4112" s="1" t="str">
        <f>IF(Tablas!F4110="","",Tablas!F4110)</f>
        <v/>
      </c>
      <c r="G4112" s="1" t="str">
        <f>IF(Tablas!I4110="","",Tablas!I4110)</f>
        <v/>
      </c>
      <c r="H4112" s="1" t="s">
        <v>911</v>
      </c>
      <c r="I4112" s="39" t="str">
        <f>IF($B4112="","",-SUMIFS(Tabla7[Cantidad],Tabla7[Código del producto],$B4112,Tabla7[Tipo de movimiento],"SALIDA",Tabla7[Mes],I$5))</f>
        <v/>
      </c>
      <c r="J4112" s="39" t="str">
        <f>IF($B4112="","",-SUMIFS(Tabla7[Cantidad],Tabla7[Código del producto],$B4112,Tabla7[Tipo de movimiento],"SALIDA",Tabla7[Mes],J$5))</f>
        <v/>
      </c>
      <c r="K4112" s="39" t="str">
        <f>IF($B4112="","",-SUMIFS(Tabla7[Cantidad],Tabla7[Código del producto],$B4112,Tabla7[Tipo de movimiento],"SALIDA",Tabla7[Mes],K$5))</f>
        <v/>
      </c>
      <c r="L4112" s="39" t="str">
        <f>IF($B4112="","",-SUMIFS(Tabla7[Cantidad],Tabla7[Código del producto],$B4112,Tabla7[Tipo de movimiento],"SALIDA",Tabla7[Mes],L$5))</f>
        <v/>
      </c>
      <c r="M4112" s="39" t="str">
        <f>IF($B4112="","",-SUMIFS(Tabla7[Cantidad],Tabla7[Código del producto],$B4112,Tabla7[Tipo de movimiento],"SALIDA",Tabla7[Mes],M$5))</f>
        <v/>
      </c>
      <c r="N4112" s="39" t="str">
        <f>IF($B4112="","",-SUMIFS(Tabla7[Cantidad],Tabla7[Código del producto],$B4112,Tabla7[Tipo de movimiento],"SALIDA",Tabla7[Mes],N$5))</f>
        <v/>
      </c>
      <c r="O4112" s="39" t="str">
        <f>IF($B4112="","",-SUMIFS(Tabla7[Cantidad],Tabla7[Código del producto],$B4112,Tabla7[Tipo de movimiento],"SALIDA",Tabla7[Mes],O$5))</f>
        <v/>
      </c>
      <c r="P4112" s="39" t="str">
        <f>IF($B4112="","",-SUMIFS(Tabla7[Cantidad],Tabla7[Código del producto],$B4112,Tabla7[Tipo de movimiento],"SALIDA",Tabla7[Mes],P$5))</f>
        <v/>
      </c>
      <c r="Q4112" s="39" t="str">
        <f t="shared" si="192"/>
        <v/>
      </c>
      <c r="R4112" s="51" t="str">
        <f>IF($B4112="","",IFERROR(VLOOKUP($B4112,'ABC rotación'!$C:$G,5,0),"C"))</f>
        <v/>
      </c>
      <c r="S4112" s="41" t="str">
        <f t="shared" si="193"/>
        <v/>
      </c>
      <c r="T4112" s="40" t="str">
        <f t="shared" si="194"/>
        <v/>
      </c>
      <c r="U4112" s="23" t="str">
        <f>IF($B4112="","",VLOOKUP($T4112,Tablas!$X$14:$Y$17,2,1))</f>
        <v/>
      </c>
    </row>
    <row r="4113" spans="2:21" x14ac:dyDescent="0.2">
      <c r="B4113" s="1" t="str">
        <f>IF(Tablas!B4111="","",Tablas!B4111)</f>
        <v/>
      </c>
      <c r="C4113" s="1" t="str">
        <f>IF(Tablas!C4111="","",Tablas!C4111)</f>
        <v/>
      </c>
      <c r="D4113" s="1" t="str">
        <f>IF(Tablas!D4111="","",Tablas!D4111)</f>
        <v/>
      </c>
      <c r="E4113" s="1" t="str">
        <f>IF(Tablas!E4111="","",Tablas!E4111)</f>
        <v/>
      </c>
      <c r="F4113" s="1" t="str">
        <f>IF(Tablas!F4111="","",Tablas!F4111)</f>
        <v/>
      </c>
      <c r="G4113" s="1" t="str">
        <f>IF(Tablas!I4111="","",Tablas!I4111)</f>
        <v/>
      </c>
      <c r="H4113" s="1" t="s">
        <v>911</v>
      </c>
      <c r="I4113" s="39" t="str">
        <f>IF($B4113="","",-SUMIFS(Tabla7[Cantidad],Tabla7[Código del producto],$B4113,Tabla7[Tipo de movimiento],"SALIDA",Tabla7[Mes],I$5))</f>
        <v/>
      </c>
      <c r="J4113" s="39" t="str">
        <f>IF($B4113="","",-SUMIFS(Tabla7[Cantidad],Tabla7[Código del producto],$B4113,Tabla7[Tipo de movimiento],"SALIDA",Tabla7[Mes],J$5))</f>
        <v/>
      </c>
      <c r="K4113" s="39" t="str">
        <f>IF($B4113="","",-SUMIFS(Tabla7[Cantidad],Tabla7[Código del producto],$B4113,Tabla7[Tipo de movimiento],"SALIDA",Tabla7[Mes],K$5))</f>
        <v/>
      </c>
      <c r="L4113" s="39" t="str">
        <f>IF($B4113="","",-SUMIFS(Tabla7[Cantidad],Tabla7[Código del producto],$B4113,Tabla7[Tipo de movimiento],"SALIDA",Tabla7[Mes],L$5))</f>
        <v/>
      </c>
      <c r="M4113" s="39" t="str">
        <f>IF($B4113="","",-SUMIFS(Tabla7[Cantidad],Tabla7[Código del producto],$B4113,Tabla7[Tipo de movimiento],"SALIDA",Tabla7[Mes],M$5))</f>
        <v/>
      </c>
      <c r="N4113" s="39" t="str">
        <f>IF($B4113="","",-SUMIFS(Tabla7[Cantidad],Tabla7[Código del producto],$B4113,Tabla7[Tipo de movimiento],"SALIDA",Tabla7[Mes],N$5))</f>
        <v/>
      </c>
      <c r="O4113" s="39" t="str">
        <f>IF($B4113="","",-SUMIFS(Tabla7[Cantidad],Tabla7[Código del producto],$B4113,Tabla7[Tipo de movimiento],"SALIDA",Tabla7[Mes],O$5))</f>
        <v/>
      </c>
      <c r="P4113" s="39" t="str">
        <f>IF($B4113="","",-SUMIFS(Tabla7[Cantidad],Tabla7[Código del producto],$B4113,Tabla7[Tipo de movimiento],"SALIDA",Tabla7[Mes],P$5))</f>
        <v/>
      </c>
      <c r="Q4113" s="39" t="str">
        <f t="shared" si="192"/>
        <v/>
      </c>
      <c r="R4113" s="51" t="str">
        <f>IF($B4113="","",IFERROR(VLOOKUP($B4113,'ABC rotación'!$C:$G,5,0),"C"))</f>
        <v/>
      </c>
      <c r="S4113" s="41" t="str">
        <f t="shared" si="193"/>
        <v/>
      </c>
      <c r="T4113" s="40" t="str">
        <f t="shared" si="194"/>
        <v/>
      </c>
      <c r="U4113" s="23" t="str">
        <f>IF($B4113="","",VLOOKUP($T4113,Tablas!$X$14:$Y$17,2,1))</f>
        <v/>
      </c>
    </row>
    <row r="4114" spans="2:21" x14ac:dyDescent="0.2">
      <c r="B4114" s="1" t="str">
        <f>IF(Tablas!B4112="","",Tablas!B4112)</f>
        <v/>
      </c>
      <c r="C4114" s="1" t="str">
        <f>IF(Tablas!C4112="","",Tablas!C4112)</f>
        <v/>
      </c>
      <c r="D4114" s="1" t="str">
        <f>IF(Tablas!D4112="","",Tablas!D4112)</f>
        <v/>
      </c>
      <c r="E4114" s="1" t="str">
        <f>IF(Tablas!E4112="","",Tablas!E4112)</f>
        <v/>
      </c>
      <c r="F4114" s="1" t="str">
        <f>IF(Tablas!F4112="","",Tablas!F4112)</f>
        <v/>
      </c>
      <c r="G4114" s="1" t="str">
        <f>IF(Tablas!I4112="","",Tablas!I4112)</f>
        <v/>
      </c>
      <c r="H4114" s="1" t="s">
        <v>911</v>
      </c>
      <c r="I4114" s="39" t="str">
        <f>IF($B4114="","",-SUMIFS(Tabla7[Cantidad],Tabla7[Código del producto],$B4114,Tabla7[Tipo de movimiento],"SALIDA",Tabla7[Mes],I$5))</f>
        <v/>
      </c>
      <c r="J4114" s="39" t="str">
        <f>IF($B4114="","",-SUMIFS(Tabla7[Cantidad],Tabla7[Código del producto],$B4114,Tabla7[Tipo de movimiento],"SALIDA",Tabla7[Mes],J$5))</f>
        <v/>
      </c>
      <c r="K4114" s="39" t="str">
        <f>IF($B4114="","",-SUMIFS(Tabla7[Cantidad],Tabla7[Código del producto],$B4114,Tabla7[Tipo de movimiento],"SALIDA",Tabla7[Mes],K$5))</f>
        <v/>
      </c>
      <c r="L4114" s="39" t="str">
        <f>IF($B4114="","",-SUMIFS(Tabla7[Cantidad],Tabla7[Código del producto],$B4114,Tabla7[Tipo de movimiento],"SALIDA",Tabla7[Mes],L$5))</f>
        <v/>
      </c>
      <c r="M4114" s="39" t="str">
        <f>IF($B4114="","",-SUMIFS(Tabla7[Cantidad],Tabla7[Código del producto],$B4114,Tabla7[Tipo de movimiento],"SALIDA",Tabla7[Mes],M$5))</f>
        <v/>
      </c>
      <c r="N4114" s="39" t="str">
        <f>IF($B4114="","",-SUMIFS(Tabla7[Cantidad],Tabla7[Código del producto],$B4114,Tabla7[Tipo de movimiento],"SALIDA",Tabla7[Mes],N$5))</f>
        <v/>
      </c>
      <c r="O4114" s="39" t="str">
        <f>IF($B4114="","",-SUMIFS(Tabla7[Cantidad],Tabla7[Código del producto],$B4114,Tabla7[Tipo de movimiento],"SALIDA",Tabla7[Mes],O$5))</f>
        <v/>
      </c>
      <c r="P4114" s="39" t="str">
        <f>IF($B4114="","",-SUMIFS(Tabla7[Cantidad],Tabla7[Código del producto],$B4114,Tabla7[Tipo de movimiento],"SALIDA",Tabla7[Mes],P$5))</f>
        <v/>
      </c>
      <c r="Q4114" s="39" t="str">
        <f t="shared" si="192"/>
        <v/>
      </c>
      <c r="R4114" s="51" t="str">
        <f>IF($B4114="","",IFERROR(VLOOKUP($B4114,'ABC rotación'!$C:$G,5,0),"C"))</f>
        <v/>
      </c>
      <c r="S4114" s="41" t="str">
        <f t="shared" si="193"/>
        <v/>
      </c>
      <c r="T4114" s="40" t="str">
        <f t="shared" si="194"/>
        <v/>
      </c>
      <c r="U4114" s="23" t="str">
        <f>IF($B4114="","",VLOOKUP($T4114,Tablas!$X$14:$Y$17,2,1))</f>
        <v/>
      </c>
    </row>
    <row r="4115" spans="2:21" x14ac:dyDescent="0.2">
      <c r="B4115" s="1" t="str">
        <f>IF(Tablas!B4113="","",Tablas!B4113)</f>
        <v/>
      </c>
      <c r="C4115" s="1" t="str">
        <f>IF(Tablas!C4113="","",Tablas!C4113)</f>
        <v/>
      </c>
      <c r="D4115" s="1" t="str">
        <f>IF(Tablas!D4113="","",Tablas!D4113)</f>
        <v/>
      </c>
      <c r="E4115" s="1" t="str">
        <f>IF(Tablas!E4113="","",Tablas!E4113)</f>
        <v/>
      </c>
      <c r="F4115" s="1" t="str">
        <f>IF(Tablas!F4113="","",Tablas!F4113)</f>
        <v/>
      </c>
      <c r="G4115" s="1" t="str">
        <f>IF(Tablas!I4113="","",Tablas!I4113)</f>
        <v/>
      </c>
      <c r="H4115" s="1" t="s">
        <v>911</v>
      </c>
      <c r="I4115" s="39" t="str">
        <f>IF($B4115="","",-SUMIFS(Tabla7[Cantidad],Tabla7[Código del producto],$B4115,Tabla7[Tipo de movimiento],"SALIDA",Tabla7[Mes],I$5))</f>
        <v/>
      </c>
      <c r="J4115" s="39" t="str">
        <f>IF($B4115="","",-SUMIFS(Tabla7[Cantidad],Tabla7[Código del producto],$B4115,Tabla7[Tipo de movimiento],"SALIDA",Tabla7[Mes],J$5))</f>
        <v/>
      </c>
      <c r="K4115" s="39" t="str">
        <f>IF($B4115="","",-SUMIFS(Tabla7[Cantidad],Tabla7[Código del producto],$B4115,Tabla7[Tipo de movimiento],"SALIDA",Tabla7[Mes],K$5))</f>
        <v/>
      </c>
      <c r="L4115" s="39" t="str">
        <f>IF($B4115="","",-SUMIFS(Tabla7[Cantidad],Tabla7[Código del producto],$B4115,Tabla7[Tipo de movimiento],"SALIDA",Tabla7[Mes],L$5))</f>
        <v/>
      </c>
      <c r="M4115" s="39" t="str">
        <f>IF($B4115="","",-SUMIFS(Tabla7[Cantidad],Tabla7[Código del producto],$B4115,Tabla7[Tipo de movimiento],"SALIDA",Tabla7[Mes],M$5))</f>
        <v/>
      </c>
      <c r="N4115" s="39" t="str">
        <f>IF($B4115="","",-SUMIFS(Tabla7[Cantidad],Tabla7[Código del producto],$B4115,Tabla7[Tipo de movimiento],"SALIDA",Tabla7[Mes],N$5))</f>
        <v/>
      </c>
      <c r="O4115" s="39" t="str">
        <f>IF($B4115="","",-SUMIFS(Tabla7[Cantidad],Tabla7[Código del producto],$B4115,Tabla7[Tipo de movimiento],"SALIDA",Tabla7[Mes],O$5))</f>
        <v/>
      </c>
      <c r="P4115" s="39" t="str">
        <f>IF($B4115="","",-SUMIFS(Tabla7[Cantidad],Tabla7[Código del producto],$B4115,Tabla7[Tipo de movimiento],"SALIDA",Tabla7[Mes],P$5))</f>
        <v/>
      </c>
      <c r="Q4115" s="39" t="str">
        <f t="shared" si="192"/>
        <v/>
      </c>
      <c r="R4115" s="51" t="str">
        <f>IF($B4115="","",IFERROR(VLOOKUP($B4115,'ABC rotación'!$C:$G,5,0),"C"))</f>
        <v/>
      </c>
      <c r="S4115" s="41" t="str">
        <f t="shared" si="193"/>
        <v/>
      </c>
      <c r="T4115" s="40" t="str">
        <f t="shared" si="194"/>
        <v/>
      </c>
      <c r="U4115" s="23" t="str">
        <f>IF($B4115="","",VLOOKUP($T4115,Tablas!$X$14:$Y$17,2,1))</f>
        <v/>
      </c>
    </row>
    <row r="4116" spans="2:21" x14ac:dyDescent="0.2">
      <c r="B4116" s="1" t="str">
        <f>IF(Tablas!B4114="","",Tablas!B4114)</f>
        <v/>
      </c>
      <c r="C4116" s="1" t="str">
        <f>IF(Tablas!C4114="","",Tablas!C4114)</f>
        <v/>
      </c>
      <c r="D4116" s="1" t="str">
        <f>IF(Tablas!D4114="","",Tablas!D4114)</f>
        <v/>
      </c>
      <c r="E4116" s="1" t="str">
        <f>IF(Tablas!E4114="","",Tablas!E4114)</f>
        <v/>
      </c>
      <c r="F4116" s="1" t="str">
        <f>IF(Tablas!F4114="","",Tablas!F4114)</f>
        <v/>
      </c>
      <c r="G4116" s="1" t="str">
        <f>IF(Tablas!I4114="","",Tablas!I4114)</f>
        <v/>
      </c>
      <c r="H4116" s="1" t="s">
        <v>911</v>
      </c>
      <c r="I4116" s="39" t="str">
        <f>IF($B4116="","",-SUMIFS(Tabla7[Cantidad],Tabla7[Código del producto],$B4116,Tabla7[Tipo de movimiento],"SALIDA",Tabla7[Mes],I$5))</f>
        <v/>
      </c>
      <c r="J4116" s="39" t="str">
        <f>IF($B4116="","",-SUMIFS(Tabla7[Cantidad],Tabla7[Código del producto],$B4116,Tabla7[Tipo de movimiento],"SALIDA",Tabla7[Mes],J$5))</f>
        <v/>
      </c>
      <c r="K4116" s="39" t="str">
        <f>IF($B4116="","",-SUMIFS(Tabla7[Cantidad],Tabla7[Código del producto],$B4116,Tabla7[Tipo de movimiento],"SALIDA",Tabla7[Mes],K$5))</f>
        <v/>
      </c>
      <c r="L4116" s="39" t="str">
        <f>IF($B4116="","",-SUMIFS(Tabla7[Cantidad],Tabla7[Código del producto],$B4116,Tabla7[Tipo de movimiento],"SALIDA",Tabla7[Mes],L$5))</f>
        <v/>
      </c>
      <c r="M4116" s="39" t="str">
        <f>IF($B4116="","",-SUMIFS(Tabla7[Cantidad],Tabla7[Código del producto],$B4116,Tabla7[Tipo de movimiento],"SALIDA",Tabla7[Mes],M$5))</f>
        <v/>
      </c>
      <c r="N4116" s="39" t="str">
        <f>IF($B4116="","",-SUMIFS(Tabla7[Cantidad],Tabla7[Código del producto],$B4116,Tabla7[Tipo de movimiento],"SALIDA",Tabla7[Mes],N$5))</f>
        <v/>
      </c>
      <c r="O4116" s="39" t="str">
        <f>IF($B4116="","",-SUMIFS(Tabla7[Cantidad],Tabla7[Código del producto],$B4116,Tabla7[Tipo de movimiento],"SALIDA",Tabla7[Mes],O$5))</f>
        <v/>
      </c>
      <c r="P4116" s="39" t="str">
        <f>IF($B4116="","",-SUMIFS(Tabla7[Cantidad],Tabla7[Código del producto],$B4116,Tabla7[Tipo de movimiento],"SALIDA",Tabla7[Mes],P$5))</f>
        <v/>
      </c>
      <c r="Q4116" s="39" t="str">
        <f t="shared" si="192"/>
        <v/>
      </c>
      <c r="R4116" s="51" t="str">
        <f>IF($B4116="","",IFERROR(VLOOKUP($B4116,'ABC rotación'!$C:$G,5,0),"C"))</f>
        <v/>
      </c>
      <c r="S4116" s="41" t="str">
        <f t="shared" si="193"/>
        <v/>
      </c>
      <c r="T4116" s="40" t="str">
        <f t="shared" si="194"/>
        <v/>
      </c>
      <c r="U4116" s="23" t="str">
        <f>IF($B4116="","",VLOOKUP($T4116,Tablas!$X$14:$Y$17,2,1))</f>
        <v/>
      </c>
    </row>
    <row r="4117" spans="2:21" x14ac:dyDescent="0.2">
      <c r="B4117" s="1" t="str">
        <f>IF(Tablas!B4115="","",Tablas!B4115)</f>
        <v/>
      </c>
      <c r="C4117" s="1" t="str">
        <f>IF(Tablas!C4115="","",Tablas!C4115)</f>
        <v/>
      </c>
      <c r="D4117" s="1" t="str">
        <f>IF(Tablas!D4115="","",Tablas!D4115)</f>
        <v/>
      </c>
      <c r="E4117" s="1" t="str">
        <f>IF(Tablas!E4115="","",Tablas!E4115)</f>
        <v/>
      </c>
      <c r="F4117" s="1" t="str">
        <f>IF(Tablas!F4115="","",Tablas!F4115)</f>
        <v/>
      </c>
      <c r="G4117" s="1" t="str">
        <f>IF(Tablas!I4115="","",Tablas!I4115)</f>
        <v/>
      </c>
      <c r="H4117" s="1" t="s">
        <v>911</v>
      </c>
      <c r="I4117" s="39" t="str">
        <f>IF($B4117="","",-SUMIFS(Tabla7[Cantidad],Tabla7[Código del producto],$B4117,Tabla7[Tipo de movimiento],"SALIDA",Tabla7[Mes],I$5))</f>
        <v/>
      </c>
      <c r="J4117" s="39" t="str">
        <f>IF($B4117="","",-SUMIFS(Tabla7[Cantidad],Tabla7[Código del producto],$B4117,Tabla7[Tipo de movimiento],"SALIDA",Tabla7[Mes],J$5))</f>
        <v/>
      </c>
      <c r="K4117" s="39" t="str">
        <f>IF($B4117="","",-SUMIFS(Tabla7[Cantidad],Tabla7[Código del producto],$B4117,Tabla7[Tipo de movimiento],"SALIDA",Tabla7[Mes],K$5))</f>
        <v/>
      </c>
      <c r="L4117" s="39" t="str">
        <f>IF($B4117="","",-SUMIFS(Tabla7[Cantidad],Tabla7[Código del producto],$B4117,Tabla7[Tipo de movimiento],"SALIDA",Tabla7[Mes],L$5))</f>
        <v/>
      </c>
      <c r="M4117" s="39" t="str">
        <f>IF($B4117="","",-SUMIFS(Tabla7[Cantidad],Tabla7[Código del producto],$B4117,Tabla7[Tipo de movimiento],"SALIDA",Tabla7[Mes],M$5))</f>
        <v/>
      </c>
      <c r="N4117" s="39" t="str">
        <f>IF($B4117="","",-SUMIFS(Tabla7[Cantidad],Tabla7[Código del producto],$B4117,Tabla7[Tipo de movimiento],"SALIDA",Tabla7[Mes],N$5))</f>
        <v/>
      </c>
      <c r="O4117" s="39" t="str">
        <f>IF($B4117="","",-SUMIFS(Tabla7[Cantidad],Tabla7[Código del producto],$B4117,Tabla7[Tipo de movimiento],"SALIDA",Tabla7[Mes],O$5))</f>
        <v/>
      </c>
      <c r="P4117" s="39" t="str">
        <f>IF($B4117="","",-SUMIFS(Tabla7[Cantidad],Tabla7[Código del producto],$B4117,Tabla7[Tipo de movimiento],"SALIDA",Tabla7[Mes],P$5))</f>
        <v/>
      </c>
      <c r="Q4117" s="39" t="str">
        <f t="shared" si="192"/>
        <v/>
      </c>
      <c r="R4117" s="51" t="str">
        <f>IF($B4117="","",IFERROR(VLOOKUP($B4117,'ABC rotación'!$C:$G,5,0),"C"))</f>
        <v/>
      </c>
      <c r="S4117" s="41" t="str">
        <f t="shared" si="193"/>
        <v/>
      </c>
      <c r="T4117" s="40" t="str">
        <f t="shared" si="194"/>
        <v/>
      </c>
      <c r="U4117" s="23" t="str">
        <f>IF($B4117="","",VLOOKUP($T4117,Tablas!$X$14:$Y$17,2,1))</f>
        <v/>
      </c>
    </row>
    <row r="4118" spans="2:21" x14ac:dyDescent="0.2">
      <c r="B4118" s="1" t="str">
        <f>IF(Tablas!B4116="","",Tablas!B4116)</f>
        <v/>
      </c>
      <c r="C4118" s="1" t="str">
        <f>IF(Tablas!C4116="","",Tablas!C4116)</f>
        <v/>
      </c>
      <c r="D4118" s="1" t="str">
        <f>IF(Tablas!D4116="","",Tablas!D4116)</f>
        <v/>
      </c>
      <c r="E4118" s="1" t="str">
        <f>IF(Tablas!E4116="","",Tablas!E4116)</f>
        <v/>
      </c>
      <c r="F4118" s="1" t="str">
        <f>IF(Tablas!F4116="","",Tablas!F4116)</f>
        <v/>
      </c>
      <c r="G4118" s="1" t="str">
        <f>IF(Tablas!I4116="","",Tablas!I4116)</f>
        <v/>
      </c>
      <c r="H4118" s="1" t="s">
        <v>911</v>
      </c>
      <c r="I4118" s="39" t="str">
        <f>IF($B4118="","",-SUMIFS(Tabla7[Cantidad],Tabla7[Código del producto],$B4118,Tabla7[Tipo de movimiento],"SALIDA",Tabla7[Mes],I$5))</f>
        <v/>
      </c>
      <c r="J4118" s="39" t="str">
        <f>IF($B4118="","",-SUMIFS(Tabla7[Cantidad],Tabla7[Código del producto],$B4118,Tabla7[Tipo de movimiento],"SALIDA",Tabla7[Mes],J$5))</f>
        <v/>
      </c>
      <c r="K4118" s="39" t="str">
        <f>IF($B4118="","",-SUMIFS(Tabla7[Cantidad],Tabla7[Código del producto],$B4118,Tabla7[Tipo de movimiento],"SALIDA",Tabla7[Mes],K$5))</f>
        <v/>
      </c>
      <c r="L4118" s="39" t="str">
        <f>IF($B4118="","",-SUMIFS(Tabla7[Cantidad],Tabla7[Código del producto],$B4118,Tabla7[Tipo de movimiento],"SALIDA",Tabla7[Mes],L$5))</f>
        <v/>
      </c>
      <c r="M4118" s="39" t="str">
        <f>IF($B4118="","",-SUMIFS(Tabla7[Cantidad],Tabla7[Código del producto],$B4118,Tabla7[Tipo de movimiento],"SALIDA",Tabla7[Mes],M$5))</f>
        <v/>
      </c>
      <c r="N4118" s="39" t="str">
        <f>IF($B4118="","",-SUMIFS(Tabla7[Cantidad],Tabla7[Código del producto],$B4118,Tabla7[Tipo de movimiento],"SALIDA",Tabla7[Mes],N$5))</f>
        <v/>
      </c>
      <c r="O4118" s="39" t="str">
        <f>IF($B4118="","",-SUMIFS(Tabla7[Cantidad],Tabla7[Código del producto],$B4118,Tabla7[Tipo de movimiento],"SALIDA",Tabla7[Mes],O$5))</f>
        <v/>
      </c>
      <c r="P4118" s="39" t="str">
        <f>IF($B4118="","",-SUMIFS(Tabla7[Cantidad],Tabla7[Código del producto],$B4118,Tabla7[Tipo de movimiento],"SALIDA",Tabla7[Mes],P$5))</f>
        <v/>
      </c>
      <c r="Q4118" s="39" t="str">
        <f t="shared" si="192"/>
        <v/>
      </c>
      <c r="R4118" s="51" t="str">
        <f>IF($B4118="","",IFERROR(VLOOKUP($B4118,'ABC rotación'!$C:$G,5,0),"C"))</f>
        <v/>
      </c>
      <c r="S4118" s="41" t="str">
        <f t="shared" si="193"/>
        <v/>
      </c>
      <c r="T4118" s="40" t="str">
        <f t="shared" si="194"/>
        <v/>
      </c>
      <c r="U4118" s="23" t="str">
        <f>IF($B4118="","",VLOOKUP($T4118,Tablas!$X$14:$Y$17,2,1))</f>
        <v/>
      </c>
    </row>
    <row r="4119" spans="2:21" x14ac:dyDescent="0.2">
      <c r="B4119" s="1" t="str">
        <f>IF(Tablas!B4117="","",Tablas!B4117)</f>
        <v/>
      </c>
      <c r="C4119" s="1" t="str">
        <f>IF(Tablas!C4117="","",Tablas!C4117)</f>
        <v/>
      </c>
      <c r="D4119" s="1" t="str">
        <f>IF(Tablas!D4117="","",Tablas!D4117)</f>
        <v/>
      </c>
      <c r="E4119" s="1" t="str">
        <f>IF(Tablas!E4117="","",Tablas!E4117)</f>
        <v/>
      </c>
      <c r="F4119" s="1" t="str">
        <f>IF(Tablas!F4117="","",Tablas!F4117)</f>
        <v/>
      </c>
      <c r="G4119" s="1" t="str">
        <f>IF(Tablas!I4117="","",Tablas!I4117)</f>
        <v/>
      </c>
      <c r="H4119" s="1" t="s">
        <v>911</v>
      </c>
      <c r="I4119" s="39" t="str">
        <f>IF($B4119="","",-SUMIFS(Tabla7[Cantidad],Tabla7[Código del producto],$B4119,Tabla7[Tipo de movimiento],"SALIDA",Tabla7[Mes],I$5))</f>
        <v/>
      </c>
      <c r="J4119" s="39" t="str">
        <f>IF($B4119="","",-SUMIFS(Tabla7[Cantidad],Tabla7[Código del producto],$B4119,Tabla7[Tipo de movimiento],"SALIDA",Tabla7[Mes],J$5))</f>
        <v/>
      </c>
      <c r="K4119" s="39" t="str">
        <f>IF($B4119="","",-SUMIFS(Tabla7[Cantidad],Tabla7[Código del producto],$B4119,Tabla7[Tipo de movimiento],"SALIDA",Tabla7[Mes],K$5))</f>
        <v/>
      </c>
      <c r="L4119" s="39" t="str">
        <f>IF($B4119="","",-SUMIFS(Tabla7[Cantidad],Tabla7[Código del producto],$B4119,Tabla7[Tipo de movimiento],"SALIDA",Tabla7[Mes],L$5))</f>
        <v/>
      </c>
      <c r="M4119" s="39" t="str">
        <f>IF($B4119="","",-SUMIFS(Tabla7[Cantidad],Tabla7[Código del producto],$B4119,Tabla7[Tipo de movimiento],"SALIDA",Tabla7[Mes],M$5))</f>
        <v/>
      </c>
      <c r="N4119" s="39" t="str">
        <f>IF($B4119="","",-SUMIFS(Tabla7[Cantidad],Tabla7[Código del producto],$B4119,Tabla7[Tipo de movimiento],"SALIDA",Tabla7[Mes],N$5))</f>
        <v/>
      </c>
      <c r="O4119" s="39" t="str">
        <f>IF($B4119="","",-SUMIFS(Tabla7[Cantidad],Tabla7[Código del producto],$B4119,Tabla7[Tipo de movimiento],"SALIDA",Tabla7[Mes],O$5))</f>
        <v/>
      </c>
      <c r="P4119" s="39" t="str">
        <f>IF($B4119="","",-SUMIFS(Tabla7[Cantidad],Tabla7[Código del producto],$B4119,Tabla7[Tipo de movimiento],"SALIDA",Tabla7[Mes],P$5))</f>
        <v/>
      </c>
      <c r="Q4119" s="39" t="str">
        <f t="shared" si="192"/>
        <v/>
      </c>
      <c r="R4119" s="51" t="str">
        <f>IF($B4119="","",IFERROR(VLOOKUP($B4119,'ABC rotación'!$C:$G,5,0),"C"))</f>
        <v/>
      </c>
      <c r="S4119" s="41" t="str">
        <f t="shared" si="193"/>
        <v/>
      </c>
      <c r="T4119" s="40" t="str">
        <f t="shared" si="194"/>
        <v/>
      </c>
      <c r="U4119" s="23" t="str">
        <f>IF($B4119="","",VLOOKUP($T4119,Tablas!$X$14:$Y$17,2,1))</f>
        <v/>
      </c>
    </row>
    <row r="4120" spans="2:21" x14ac:dyDescent="0.2">
      <c r="B4120" s="1" t="str">
        <f>IF(Tablas!B4118="","",Tablas!B4118)</f>
        <v/>
      </c>
      <c r="C4120" s="1" t="str">
        <f>IF(Tablas!C4118="","",Tablas!C4118)</f>
        <v/>
      </c>
      <c r="D4120" s="1" t="str">
        <f>IF(Tablas!D4118="","",Tablas!D4118)</f>
        <v/>
      </c>
      <c r="E4120" s="1" t="str">
        <f>IF(Tablas!E4118="","",Tablas!E4118)</f>
        <v/>
      </c>
      <c r="F4120" s="1" t="str">
        <f>IF(Tablas!F4118="","",Tablas!F4118)</f>
        <v/>
      </c>
      <c r="G4120" s="1" t="str">
        <f>IF(Tablas!I4118="","",Tablas!I4118)</f>
        <v/>
      </c>
      <c r="H4120" s="1" t="s">
        <v>911</v>
      </c>
      <c r="I4120" s="39" t="str">
        <f>IF($B4120="","",-SUMIFS(Tabla7[Cantidad],Tabla7[Código del producto],$B4120,Tabla7[Tipo de movimiento],"SALIDA",Tabla7[Mes],I$5))</f>
        <v/>
      </c>
      <c r="J4120" s="39" t="str">
        <f>IF($B4120="","",-SUMIFS(Tabla7[Cantidad],Tabla7[Código del producto],$B4120,Tabla7[Tipo de movimiento],"SALIDA",Tabla7[Mes],J$5))</f>
        <v/>
      </c>
      <c r="K4120" s="39" t="str">
        <f>IF($B4120="","",-SUMIFS(Tabla7[Cantidad],Tabla7[Código del producto],$B4120,Tabla7[Tipo de movimiento],"SALIDA",Tabla7[Mes],K$5))</f>
        <v/>
      </c>
      <c r="L4120" s="39" t="str">
        <f>IF($B4120="","",-SUMIFS(Tabla7[Cantidad],Tabla7[Código del producto],$B4120,Tabla7[Tipo de movimiento],"SALIDA",Tabla7[Mes],L$5))</f>
        <v/>
      </c>
      <c r="M4120" s="39" t="str">
        <f>IF($B4120="","",-SUMIFS(Tabla7[Cantidad],Tabla7[Código del producto],$B4120,Tabla7[Tipo de movimiento],"SALIDA",Tabla7[Mes],M$5))</f>
        <v/>
      </c>
      <c r="N4120" s="39" t="str">
        <f>IF($B4120="","",-SUMIFS(Tabla7[Cantidad],Tabla7[Código del producto],$B4120,Tabla7[Tipo de movimiento],"SALIDA",Tabla7[Mes],N$5))</f>
        <v/>
      </c>
      <c r="O4120" s="39" t="str">
        <f>IF($B4120="","",-SUMIFS(Tabla7[Cantidad],Tabla7[Código del producto],$B4120,Tabla7[Tipo de movimiento],"SALIDA",Tabla7[Mes],O$5))</f>
        <v/>
      </c>
      <c r="P4120" s="39" t="str">
        <f>IF($B4120="","",-SUMIFS(Tabla7[Cantidad],Tabla7[Código del producto],$B4120,Tabla7[Tipo de movimiento],"SALIDA",Tabla7[Mes],P$5))</f>
        <v/>
      </c>
      <c r="Q4120" s="39" t="str">
        <f t="shared" si="192"/>
        <v/>
      </c>
      <c r="R4120" s="51" t="str">
        <f>IF($B4120="","",IFERROR(VLOOKUP($B4120,'ABC rotación'!$C:$G,5,0),"C"))</f>
        <v/>
      </c>
      <c r="S4120" s="41" t="str">
        <f t="shared" si="193"/>
        <v/>
      </c>
      <c r="T4120" s="40" t="str">
        <f t="shared" si="194"/>
        <v/>
      </c>
      <c r="U4120" s="23" t="str">
        <f>IF($B4120="","",VLOOKUP($T4120,Tablas!$X$14:$Y$17,2,1))</f>
        <v/>
      </c>
    </row>
    <row r="4121" spans="2:21" x14ac:dyDescent="0.2">
      <c r="B4121" s="1" t="str">
        <f>IF(Tablas!B4119="","",Tablas!B4119)</f>
        <v/>
      </c>
      <c r="C4121" s="1" t="str">
        <f>IF(Tablas!C4119="","",Tablas!C4119)</f>
        <v/>
      </c>
      <c r="D4121" s="1" t="str">
        <f>IF(Tablas!D4119="","",Tablas!D4119)</f>
        <v/>
      </c>
      <c r="E4121" s="1" t="str">
        <f>IF(Tablas!E4119="","",Tablas!E4119)</f>
        <v/>
      </c>
      <c r="F4121" s="1" t="str">
        <f>IF(Tablas!F4119="","",Tablas!F4119)</f>
        <v/>
      </c>
      <c r="G4121" s="1" t="str">
        <f>IF(Tablas!I4119="","",Tablas!I4119)</f>
        <v/>
      </c>
      <c r="H4121" s="1" t="s">
        <v>911</v>
      </c>
      <c r="I4121" s="39" t="str">
        <f>IF($B4121="","",-SUMIFS(Tabla7[Cantidad],Tabla7[Código del producto],$B4121,Tabla7[Tipo de movimiento],"SALIDA",Tabla7[Mes],I$5))</f>
        <v/>
      </c>
      <c r="J4121" s="39" t="str">
        <f>IF($B4121="","",-SUMIFS(Tabla7[Cantidad],Tabla7[Código del producto],$B4121,Tabla7[Tipo de movimiento],"SALIDA",Tabla7[Mes],J$5))</f>
        <v/>
      </c>
      <c r="K4121" s="39" t="str">
        <f>IF($B4121="","",-SUMIFS(Tabla7[Cantidad],Tabla7[Código del producto],$B4121,Tabla7[Tipo de movimiento],"SALIDA",Tabla7[Mes],K$5))</f>
        <v/>
      </c>
      <c r="L4121" s="39" t="str">
        <f>IF($B4121="","",-SUMIFS(Tabla7[Cantidad],Tabla7[Código del producto],$B4121,Tabla7[Tipo de movimiento],"SALIDA",Tabla7[Mes],L$5))</f>
        <v/>
      </c>
      <c r="M4121" s="39" t="str">
        <f>IF($B4121="","",-SUMIFS(Tabla7[Cantidad],Tabla7[Código del producto],$B4121,Tabla7[Tipo de movimiento],"SALIDA",Tabla7[Mes],M$5))</f>
        <v/>
      </c>
      <c r="N4121" s="39" t="str">
        <f>IF($B4121="","",-SUMIFS(Tabla7[Cantidad],Tabla7[Código del producto],$B4121,Tabla7[Tipo de movimiento],"SALIDA",Tabla7[Mes],N$5))</f>
        <v/>
      </c>
      <c r="O4121" s="39" t="str">
        <f>IF($B4121="","",-SUMIFS(Tabla7[Cantidad],Tabla7[Código del producto],$B4121,Tabla7[Tipo de movimiento],"SALIDA",Tabla7[Mes],O$5))</f>
        <v/>
      </c>
      <c r="P4121" s="39" t="str">
        <f>IF($B4121="","",-SUMIFS(Tabla7[Cantidad],Tabla7[Código del producto],$B4121,Tabla7[Tipo de movimiento],"SALIDA",Tabla7[Mes],P$5))</f>
        <v/>
      </c>
      <c r="Q4121" s="39" t="str">
        <f t="shared" si="192"/>
        <v/>
      </c>
      <c r="R4121" s="51" t="str">
        <f>IF($B4121="","",IFERROR(VLOOKUP($B4121,'ABC rotación'!$C:$G,5,0),"C"))</f>
        <v/>
      </c>
      <c r="S4121" s="41" t="str">
        <f t="shared" si="193"/>
        <v/>
      </c>
      <c r="T4121" s="40" t="str">
        <f t="shared" si="194"/>
        <v/>
      </c>
      <c r="U4121" s="23" t="str">
        <f>IF($B4121="","",VLOOKUP($T4121,Tablas!$X$14:$Y$17,2,1))</f>
        <v/>
      </c>
    </row>
    <row r="4122" spans="2:21" x14ac:dyDescent="0.2">
      <c r="B4122" s="1" t="str">
        <f>IF(Tablas!B4120="","",Tablas!B4120)</f>
        <v/>
      </c>
      <c r="C4122" s="1" t="str">
        <f>IF(Tablas!C4120="","",Tablas!C4120)</f>
        <v/>
      </c>
      <c r="D4122" s="1" t="str">
        <f>IF(Tablas!D4120="","",Tablas!D4120)</f>
        <v/>
      </c>
      <c r="E4122" s="1" t="str">
        <f>IF(Tablas!E4120="","",Tablas!E4120)</f>
        <v/>
      </c>
      <c r="F4122" s="1" t="str">
        <f>IF(Tablas!F4120="","",Tablas!F4120)</f>
        <v/>
      </c>
      <c r="G4122" s="1" t="str">
        <f>IF(Tablas!I4120="","",Tablas!I4120)</f>
        <v/>
      </c>
      <c r="H4122" s="1" t="s">
        <v>911</v>
      </c>
      <c r="I4122" s="39" t="str">
        <f>IF($B4122="","",-SUMIFS(Tabla7[Cantidad],Tabla7[Código del producto],$B4122,Tabla7[Tipo de movimiento],"SALIDA",Tabla7[Mes],I$5))</f>
        <v/>
      </c>
      <c r="J4122" s="39" t="str">
        <f>IF($B4122="","",-SUMIFS(Tabla7[Cantidad],Tabla7[Código del producto],$B4122,Tabla7[Tipo de movimiento],"SALIDA",Tabla7[Mes],J$5))</f>
        <v/>
      </c>
      <c r="K4122" s="39" t="str">
        <f>IF($B4122="","",-SUMIFS(Tabla7[Cantidad],Tabla7[Código del producto],$B4122,Tabla7[Tipo de movimiento],"SALIDA",Tabla7[Mes],K$5))</f>
        <v/>
      </c>
      <c r="L4122" s="39" t="str">
        <f>IF($B4122="","",-SUMIFS(Tabla7[Cantidad],Tabla7[Código del producto],$B4122,Tabla7[Tipo de movimiento],"SALIDA",Tabla7[Mes],L$5))</f>
        <v/>
      </c>
      <c r="M4122" s="39" t="str">
        <f>IF($B4122="","",-SUMIFS(Tabla7[Cantidad],Tabla7[Código del producto],$B4122,Tabla7[Tipo de movimiento],"SALIDA",Tabla7[Mes],M$5))</f>
        <v/>
      </c>
      <c r="N4122" s="39" t="str">
        <f>IF($B4122="","",-SUMIFS(Tabla7[Cantidad],Tabla7[Código del producto],$B4122,Tabla7[Tipo de movimiento],"SALIDA",Tabla7[Mes],N$5))</f>
        <v/>
      </c>
      <c r="O4122" s="39" t="str">
        <f>IF($B4122="","",-SUMIFS(Tabla7[Cantidad],Tabla7[Código del producto],$B4122,Tabla7[Tipo de movimiento],"SALIDA",Tabla7[Mes],O$5))</f>
        <v/>
      </c>
      <c r="P4122" s="39" t="str">
        <f>IF($B4122="","",-SUMIFS(Tabla7[Cantidad],Tabla7[Código del producto],$B4122,Tabla7[Tipo de movimiento],"SALIDA",Tabla7[Mes],P$5))</f>
        <v/>
      </c>
      <c r="Q4122" s="39" t="str">
        <f t="shared" si="192"/>
        <v/>
      </c>
      <c r="R4122" s="51" t="str">
        <f>IF($B4122="","",IFERROR(VLOOKUP($B4122,'ABC rotación'!$C:$G,5,0),"C"))</f>
        <v/>
      </c>
      <c r="S4122" s="41" t="str">
        <f t="shared" si="193"/>
        <v/>
      </c>
      <c r="T4122" s="40" t="str">
        <f t="shared" si="194"/>
        <v/>
      </c>
      <c r="U4122" s="23" t="str">
        <f>IF($B4122="","",VLOOKUP($T4122,Tablas!$X$14:$Y$17,2,1))</f>
        <v/>
      </c>
    </row>
    <row r="4123" spans="2:21" x14ac:dyDescent="0.2">
      <c r="B4123" s="1" t="str">
        <f>IF(Tablas!B4121="","",Tablas!B4121)</f>
        <v/>
      </c>
      <c r="C4123" s="1" t="str">
        <f>IF(Tablas!C4121="","",Tablas!C4121)</f>
        <v/>
      </c>
      <c r="D4123" s="1" t="str">
        <f>IF(Tablas!D4121="","",Tablas!D4121)</f>
        <v/>
      </c>
      <c r="E4123" s="1" t="str">
        <f>IF(Tablas!E4121="","",Tablas!E4121)</f>
        <v/>
      </c>
      <c r="F4123" s="1" t="str">
        <f>IF(Tablas!F4121="","",Tablas!F4121)</f>
        <v/>
      </c>
      <c r="G4123" s="1" t="str">
        <f>IF(Tablas!I4121="","",Tablas!I4121)</f>
        <v/>
      </c>
      <c r="H4123" s="1" t="s">
        <v>911</v>
      </c>
      <c r="I4123" s="39" t="str">
        <f>IF($B4123="","",-SUMIFS(Tabla7[Cantidad],Tabla7[Código del producto],$B4123,Tabla7[Tipo de movimiento],"SALIDA",Tabla7[Mes],I$5))</f>
        <v/>
      </c>
      <c r="J4123" s="39" t="str">
        <f>IF($B4123="","",-SUMIFS(Tabla7[Cantidad],Tabla7[Código del producto],$B4123,Tabla7[Tipo de movimiento],"SALIDA",Tabla7[Mes],J$5))</f>
        <v/>
      </c>
      <c r="K4123" s="39" t="str">
        <f>IF($B4123="","",-SUMIFS(Tabla7[Cantidad],Tabla7[Código del producto],$B4123,Tabla7[Tipo de movimiento],"SALIDA",Tabla7[Mes],K$5))</f>
        <v/>
      </c>
      <c r="L4123" s="39" t="str">
        <f>IF($B4123="","",-SUMIFS(Tabla7[Cantidad],Tabla7[Código del producto],$B4123,Tabla7[Tipo de movimiento],"SALIDA",Tabla7[Mes],L$5))</f>
        <v/>
      </c>
      <c r="M4123" s="39" t="str">
        <f>IF($B4123="","",-SUMIFS(Tabla7[Cantidad],Tabla7[Código del producto],$B4123,Tabla7[Tipo de movimiento],"SALIDA",Tabla7[Mes],M$5))</f>
        <v/>
      </c>
      <c r="N4123" s="39" t="str">
        <f>IF($B4123="","",-SUMIFS(Tabla7[Cantidad],Tabla7[Código del producto],$B4123,Tabla7[Tipo de movimiento],"SALIDA",Tabla7[Mes],N$5))</f>
        <v/>
      </c>
      <c r="O4123" s="39" t="str">
        <f>IF($B4123="","",-SUMIFS(Tabla7[Cantidad],Tabla7[Código del producto],$B4123,Tabla7[Tipo de movimiento],"SALIDA",Tabla7[Mes],O$5))</f>
        <v/>
      </c>
      <c r="P4123" s="39" t="str">
        <f>IF($B4123="","",-SUMIFS(Tabla7[Cantidad],Tabla7[Código del producto],$B4123,Tabla7[Tipo de movimiento],"SALIDA",Tabla7[Mes],P$5))</f>
        <v/>
      </c>
      <c r="Q4123" s="39" t="str">
        <f t="shared" si="192"/>
        <v/>
      </c>
      <c r="R4123" s="51" t="str">
        <f>IF($B4123="","",IFERROR(VLOOKUP($B4123,'ABC rotación'!$C:$G,5,0),"C"))</f>
        <v/>
      </c>
      <c r="S4123" s="41" t="str">
        <f t="shared" si="193"/>
        <v/>
      </c>
      <c r="T4123" s="40" t="str">
        <f t="shared" si="194"/>
        <v/>
      </c>
      <c r="U4123" s="23" t="str">
        <f>IF($B4123="","",VLOOKUP($T4123,Tablas!$X$14:$Y$17,2,1))</f>
        <v/>
      </c>
    </row>
    <row r="4124" spans="2:21" x14ac:dyDescent="0.2">
      <c r="B4124" s="1" t="str">
        <f>IF(Tablas!B4122="","",Tablas!B4122)</f>
        <v/>
      </c>
      <c r="C4124" s="1" t="str">
        <f>IF(Tablas!C4122="","",Tablas!C4122)</f>
        <v/>
      </c>
      <c r="D4124" s="1" t="str">
        <f>IF(Tablas!D4122="","",Tablas!D4122)</f>
        <v/>
      </c>
      <c r="E4124" s="1" t="str">
        <f>IF(Tablas!E4122="","",Tablas!E4122)</f>
        <v/>
      </c>
      <c r="F4124" s="1" t="str">
        <f>IF(Tablas!F4122="","",Tablas!F4122)</f>
        <v/>
      </c>
      <c r="G4124" s="1" t="str">
        <f>IF(Tablas!I4122="","",Tablas!I4122)</f>
        <v/>
      </c>
      <c r="H4124" s="1" t="s">
        <v>911</v>
      </c>
      <c r="I4124" s="39" t="str">
        <f>IF($B4124="","",-SUMIFS(Tabla7[Cantidad],Tabla7[Código del producto],$B4124,Tabla7[Tipo de movimiento],"SALIDA",Tabla7[Mes],I$5))</f>
        <v/>
      </c>
      <c r="J4124" s="39" t="str">
        <f>IF($B4124="","",-SUMIFS(Tabla7[Cantidad],Tabla7[Código del producto],$B4124,Tabla7[Tipo de movimiento],"SALIDA",Tabla7[Mes],J$5))</f>
        <v/>
      </c>
      <c r="K4124" s="39" t="str">
        <f>IF($B4124="","",-SUMIFS(Tabla7[Cantidad],Tabla7[Código del producto],$B4124,Tabla7[Tipo de movimiento],"SALIDA",Tabla7[Mes],K$5))</f>
        <v/>
      </c>
      <c r="L4124" s="39" t="str">
        <f>IF($B4124="","",-SUMIFS(Tabla7[Cantidad],Tabla7[Código del producto],$B4124,Tabla7[Tipo de movimiento],"SALIDA",Tabla7[Mes],L$5))</f>
        <v/>
      </c>
      <c r="M4124" s="39" t="str">
        <f>IF($B4124="","",-SUMIFS(Tabla7[Cantidad],Tabla7[Código del producto],$B4124,Tabla7[Tipo de movimiento],"SALIDA",Tabla7[Mes],M$5))</f>
        <v/>
      </c>
      <c r="N4124" s="39" t="str">
        <f>IF($B4124="","",-SUMIFS(Tabla7[Cantidad],Tabla7[Código del producto],$B4124,Tabla7[Tipo de movimiento],"SALIDA",Tabla7[Mes],N$5))</f>
        <v/>
      </c>
      <c r="O4124" s="39" t="str">
        <f>IF($B4124="","",-SUMIFS(Tabla7[Cantidad],Tabla7[Código del producto],$B4124,Tabla7[Tipo de movimiento],"SALIDA",Tabla7[Mes],O$5))</f>
        <v/>
      </c>
      <c r="P4124" s="39" t="str">
        <f>IF($B4124="","",-SUMIFS(Tabla7[Cantidad],Tabla7[Código del producto],$B4124,Tabla7[Tipo de movimiento],"SALIDA",Tabla7[Mes],P$5))</f>
        <v/>
      </c>
      <c r="Q4124" s="39" t="str">
        <f t="shared" si="192"/>
        <v/>
      </c>
      <c r="R4124" s="51" t="str">
        <f>IF($B4124="","",IFERROR(VLOOKUP($B4124,'ABC rotación'!$C:$G,5,0),"C"))</f>
        <v/>
      </c>
      <c r="S4124" s="41" t="str">
        <f t="shared" si="193"/>
        <v/>
      </c>
      <c r="T4124" s="40" t="str">
        <f t="shared" si="194"/>
        <v/>
      </c>
      <c r="U4124" s="23" t="str">
        <f>IF($B4124="","",VLOOKUP($T4124,Tablas!$X$14:$Y$17,2,1))</f>
        <v/>
      </c>
    </row>
    <row r="4125" spans="2:21" x14ac:dyDescent="0.2">
      <c r="B4125" s="1" t="str">
        <f>IF(Tablas!B4123="","",Tablas!B4123)</f>
        <v/>
      </c>
      <c r="C4125" s="1" t="str">
        <f>IF(Tablas!C4123="","",Tablas!C4123)</f>
        <v/>
      </c>
      <c r="D4125" s="1" t="str">
        <f>IF(Tablas!D4123="","",Tablas!D4123)</f>
        <v/>
      </c>
      <c r="E4125" s="1" t="str">
        <f>IF(Tablas!E4123="","",Tablas!E4123)</f>
        <v/>
      </c>
      <c r="F4125" s="1" t="str">
        <f>IF(Tablas!F4123="","",Tablas!F4123)</f>
        <v/>
      </c>
      <c r="G4125" s="1" t="str">
        <f>IF(Tablas!I4123="","",Tablas!I4123)</f>
        <v/>
      </c>
      <c r="H4125" s="1" t="s">
        <v>911</v>
      </c>
      <c r="I4125" s="39" t="str">
        <f>IF($B4125="","",-SUMIFS(Tabla7[Cantidad],Tabla7[Código del producto],$B4125,Tabla7[Tipo de movimiento],"SALIDA",Tabla7[Mes],I$5))</f>
        <v/>
      </c>
      <c r="J4125" s="39" t="str">
        <f>IF($B4125="","",-SUMIFS(Tabla7[Cantidad],Tabla7[Código del producto],$B4125,Tabla7[Tipo de movimiento],"SALIDA",Tabla7[Mes],J$5))</f>
        <v/>
      </c>
      <c r="K4125" s="39" t="str">
        <f>IF($B4125="","",-SUMIFS(Tabla7[Cantidad],Tabla7[Código del producto],$B4125,Tabla7[Tipo de movimiento],"SALIDA",Tabla7[Mes],K$5))</f>
        <v/>
      </c>
      <c r="L4125" s="39" t="str">
        <f>IF($B4125="","",-SUMIFS(Tabla7[Cantidad],Tabla7[Código del producto],$B4125,Tabla7[Tipo de movimiento],"SALIDA",Tabla7[Mes],L$5))</f>
        <v/>
      </c>
      <c r="M4125" s="39" t="str">
        <f>IF($B4125="","",-SUMIFS(Tabla7[Cantidad],Tabla7[Código del producto],$B4125,Tabla7[Tipo de movimiento],"SALIDA",Tabla7[Mes],M$5))</f>
        <v/>
      </c>
      <c r="N4125" s="39" t="str">
        <f>IF($B4125="","",-SUMIFS(Tabla7[Cantidad],Tabla7[Código del producto],$B4125,Tabla7[Tipo de movimiento],"SALIDA",Tabla7[Mes],N$5))</f>
        <v/>
      </c>
      <c r="O4125" s="39" t="str">
        <f>IF($B4125="","",-SUMIFS(Tabla7[Cantidad],Tabla7[Código del producto],$B4125,Tabla7[Tipo de movimiento],"SALIDA",Tabla7[Mes],O$5))</f>
        <v/>
      </c>
      <c r="P4125" s="39" t="str">
        <f>IF($B4125="","",-SUMIFS(Tabla7[Cantidad],Tabla7[Código del producto],$B4125,Tabla7[Tipo de movimiento],"SALIDA",Tabla7[Mes],P$5))</f>
        <v/>
      </c>
      <c r="Q4125" s="39" t="str">
        <f t="shared" si="192"/>
        <v/>
      </c>
      <c r="R4125" s="51" t="str">
        <f>IF($B4125="","",IFERROR(VLOOKUP($B4125,'ABC rotación'!$C:$G,5,0),"C"))</f>
        <v/>
      </c>
      <c r="S4125" s="41" t="str">
        <f t="shared" si="193"/>
        <v/>
      </c>
      <c r="T4125" s="40" t="str">
        <f t="shared" si="194"/>
        <v/>
      </c>
      <c r="U4125" s="23" t="str">
        <f>IF($B4125="","",VLOOKUP($T4125,Tablas!$X$14:$Y$17,2,1))</f>
        <v/>
      </c>
    </row>
    <row r="4126" spans="2:21" x14ac:dyDescent="0.2">
      <c r="B4126" s="1" t="str">
        <f>IF(Tablas!B4124="","",Tablas!B4124)</f>
        <v/>
      </c>
      <c r="C4126" s="1" t="str">
        <f>IF(Tablas!C4124="","",Tablas!C4124)</f>
        <v/>
      </c>
      <c r="D4126" s="1" t="str">
        <f>IF(Tablas!D4124="","",Tablas!D4124)</f>
        <v/>
      </c>
      <c r="E4126" s="1" t="str">
        <f>IF(Tablas!E4124="","",Tablas!E4124)</f>
        <v/>
      </c>
      <c r="F4126" s="1" t="str">
        <f>IF(Tablas!F4124="","",Tablas!F4124)</f>
        <v/>
      </c>
      <c r="G4126" s="1" t="str">
        <f>IF(Tablas!I4124="","",Tablas!I4124)</f>
        <v/>
      </c>
      <c r="H4126" s="1" t="s">
        <v>911</v>
      </c>
      <c r="I4126" s="39" t="str">
        <f>IF($B4126="","",-SUMIFS(Tabla7[Cantidad],Tabla7[Código del producto],$B4126,Tabla7[Tipo de movimiento],"SALIDA",Tabla7[Mes],I$5))</f>
        <v/>
      </c>
      <c r="J4126" s="39" t="str">
        <f>IF($B4126="","",-SUMIFS(Tabla7[Cantidad],Tabla7[Código del producto],$B4126,Tabla7[Tipo de movimiento],"SALIDA",Tabla7[Mes],J$5))</f>
        <v/>
      </c>
      <c r="K4126" s="39" t="str">
        <f>IF($B4126="","",-SUMIFS(Tabla7[Cantidad],Tabla7[Código del producto],$B4126,Tabla7[Tipo de movimiento],"SALIDA",Tabla7[Mes],K$5))</f>
        <v/>
      </c>
      <c r="L4126" s="39" t="str">
        <f>IF($B4126="","",-SUMIFS(Tabla7[Cantidad],Tabla7[Código del producto],$B4126,Tabla7[Tipo de movimiento],"SALIDA",Tabla7[Mes],L$5))</f>
        <v/>
      </c>
      <c r="M4126" s="39" t="str">
        <f>IF($B4126="","",-SUMIFS(Tabla7[Cantidad],Tabla7[Código del producto],$B4126,Tabla7[Tipo de movimiento],"SALIDA",Tabla7[Mes],M$5))</f>
        <v/>
      </c>
      <c r="N4126" s="39" t="str">
        <f>IF($B4126="","",-SUMIFS(Tabla7[Cantidad],Tabla7[Código del producto],$B4126,Tabla7[Tipo de movimiento],"SALIDA",Tabla7[Mes],N$5))</f>
        <v/>
      </c>
      <c r="O4126" s="39" t="str">
        <f>IF($B4126="","",-SUMIFS(Tabla7[Cantidad],Tabla7[Código del producto],$B4126,Tabla7[Tipo de movimiento],"SALIDA",Tabla7[Mes],O$5))</f>
        <v/>
      </c>
      <c r="P4126" s="39" t="str">
        <f>IF($B4126="","",-SUMIFS(Tabla7[Cantidad],Tabla7[Código del producto],$B4126,Tabla7[Tipo de movimiento],"SALIDA",Tabla7[Mes],P$5))</f>
        <v/>
      </c>
      <c r="Q4126" s="39" t="str">
        <f t="shared" si="192"/>
        <v/>
      </c>
      <c r="R4126" s="51" t="str">
        <f>IF($B4126="","",IFERROR(VLOOKUP($B4126,'ABC rotación'!$C:$G,5,0),"C"))</f>
        <v/>
      </c>
      <c r="S4126" s="41" t="str">
        <f t="shared" si="193"/>
        <v/>
      </c>
      <c r="T4126" s="40" t="str">
        <f t="shared" si="194"/>
        <v/>
      </c>
      <c r="U4126" s="23" t="str">
        <f>IF($B4126="","",VLOOKUP($T4126,Tablas!$X$14:$Y$17,2,1))</f>
        <v/>
      </c>
    </row>
    <row r="4127" spans="2:21" x14ac:dyDescent="0.2">
      <c r="B4127" s="1" t="str">
        <f>IF(Tablas!B4125="","",Tablas!B4125)</f>
        <v/>
      </c>
      <c r="C4127" s="1" t="str">
        <f>IF(Tablas!C4125="","",Tablas!C4125)</f>
        <v/>
      </c>
      <c r="D4127" s="1" t="str">
        <f>IF(Tablas!D4125="","",Tablas!D4125)</f>
        <v/>
      </c>
      <c r="E4127" s="1" t="str">
        <f>IF(Tablas!E4125="","",Tablas!E4125)</f>
        <v/>
      </c>
      <c r="F4127" s="1" t="str">
        <f>IF(Tablas!F4125="","",Tablas!F4125)</f>
        <v/>
      </c>
      <c r="G4127" s="1" t="str">
        <f>IF(Tablas!I4125="","",Tablas!I4125)</f>
        <v/>
      </c>
      <c r="H4127" s="1" t="s">
        <v>911</v>
      </c>
      <c r="I4127" s="39" t="str">
        <f>IF($B4127="","",-SUMIFS(Tabla7[Cantidad],Tabla7[Código del producto],$B4127,Tabla7[Tipo de movimiento],"SALIDA",Tabla7[Mes],I$5))</f>
        <v/>
      </c>
      <c r="J4127" s="39" t="str">
        <f>IF($B4127="","",-SUMIFS(Tabla7[Cantidad],Tabla7[Código del producto],$B4127,Tabla7[Tipo de movimiento],"SALIDA",Tabla7[Mes],J$5))</f>
        <v/>
      </c>
      <c r="K4127" s="39" t="str">
        <f>IF($B4127="","",-SUMIFS(Tabla7[Cantidad],Tabla7[Código del producto],$B4127,Tabla7[Tipo de movimiento],"SALIDA",Tabla7[Mes],K$5))</f>
        <v/>
      </c>
      <c r="L4127" s="39" t="str">
        <f>IF($B4127="","",-SUMIFS(Tabla7[Cantidad],Tabla7[Código del producto],$B4127,Tabla7[Tipo de movimiento],"SALIDA",Tabla7[Mes],L$5))</f>
        <v/>
      </c>
      <c r="M4127" s="39" t="str">
        <f>IF($B4127="","",-SUMIFS(Tabla7[Cantidad],Tabla7[Código del producto],$B4127,Tabla7[Tipo de movimiento],"SALIDA",Tabla7[Mes],M$5))</f>
        <v/>
      </c>
      <c r="N4127" s="39" t="str">
        <f>IF($B4127="","",-SUMIFS(Tabla7[Cantidad],Tabla7[Código del producto],$B4127,Tabla7[Tipo de movimiento],"SALIDA",Tabla7[Mes],N$5))</f>
        <v/>
      </c>
      <c r="O4127" s="39" t="str">
        <f>IF($B4127="","",-SUMIFS(Tabla7[Cantidad],Tabla7[Código del producto],$B4127,Tabla7[Tipo de movimiento],"SALIDA",Tabla7[Mes],O$5))</f>
        <v/>
      </c>
      <c r="P4127" s="39" t="str">
        <f>IF($B4127="","",-SUMIFS(Tabla7[Cantidad],Tabla7[Código del producto],$B4127,Tabla7[Tipo de movimiento],"SALIDA",Tabla7[Mes],P$5))</f>
        <v/>
      </c>
      <c r="Q4127" s="39" t="str">
        <f t="shared" si="192"/>
        <v/>
      </c>
      <c r="R4127" s="51" t="str">
        <f>IF($B4127="","",IFERROR(VLOOKUP($B4127,'ABC rotación'!$C:$G,5,0),"C"))</f>
        <v/>
      </c>
      <c r="S4127" s="41" t="str">
        <f t="shared" si="193"/>
        <v/>
      </c>
      <c r="T4127" s="40" t="str">
        <f t="shared" si="194"/>
        <v/>
      </c>
      <c r="U4127" s="23" t="str">
        <f>IF($B4127="","",VLOOKUP($T4127,Tablas!$X$14:$Y$17,2,1))</f>
        <v/>
      </c>
    </row>
    <row r="4128" spans="2:21" x14ac:dyDescent="0.2">
      <c r="B4128" s="1" t="str">
        <f>IF(Tablas!B4126="","",Tablas!B4126)</f>
        <v/>
      </c>
      <c r="C4128" s="1" t="str">
        <f>IF(Tablas!C4126="","",Tablas!C4126)</f>
        <v/>
      </c>
      <c r="D4128" s="1" t="str">
        <f>IF(Tablas!D4126="","",Tablas!D4126)</f>
        <v/>
      </c>
      <c r="E4128" s="1" t="str">
        <f>IF(Tablas!E4126="","",Tablas!E4126)</f>
        <v/>
      </c>
      <c r="F4128" s="1" t="str">
        <f>IF(Tablas!F4126="","",Tablas!F4126)</f>
        <v/>
      </c>
      <c r="G4128" s="1" t="str">
        <f>IF(Tablas!I4126="","",Tablas!I4126)</f>
        <v/>
      </c>
      <c r="H4128" s="1" t="s">
        <v>911</v>
      </c>
      <c r="I4128" s="39" t="str">
        <f>IF($B4128="","",-SUMIFS(Tabla7[Cantidad],Tabla7[Código del producto],$B4128,Tabla7[Tipo de movimiento],"SALIDA",Tabla7[Mes],I$5))</f>
        <v/>
      </c>
      <c r="J4128" s="39" t="str">
        <f>IF($B4128="","",-SUMIFS(Tabla7[Cantidad],Tabla7[Código del producto],$B4128,Tabla7[Tipo de movimiento],"SALIDA",Tabla7[Mes],J$5))</f>
        <v/>
      </c>
      <c r="K4128" s="39" t="str">
        <f>IF($B4128="","",-SUMIFS(Tabla7[Cantidad],Tabla7[Código del producto],$B4128,Tabla7[Tipo de movimiento],"SALIDA",Tabla7[Mes],K$5))</f>
        <v/>
      </c>
      <c r="L4128" s="39" t="str">
        <f>IF($B4128="","",-SUMIFS(Tabla7[Cantidad],Tabla7[Código del producto],$B4128,Tabla7[Tipo de movimiento],"SALIDA",Tabla7[Mes],L$5))</f>
        <v/>
      </c>
      <c r="M4128" s="39" t="str">
        <f>IF($B4128="","",-SUMIFS(Tabla7[Cantidad],Tabla7[Código del producto],$B4128,Tabla7[Tipo de movimiento],"SALIDA",Tabla7[Mes],M$5))</f>
        <v/>
      </c>
      <c r="N4128" s="39" t="str">
        <f>IF($B4128="","",-SUMIFS(Tabla7[Cantidad],Tabla7[Código del producto],$B4128,Tabla7[Tipo de movimiento],"SALIDA",Tabla7[Mes],N$5))</f>
        <v/>
      </c>
      <c r="O4128" s="39" t="str">
        <f>IF($B4128="","",-SUMIFS(Tabla7[Cantidad],Tabla7[Código del producto],$B4128,Tabla7[Tipo de movimiento],"SALIDA",Tabla7[Mes],O$5))</f>
        <v/>
      </c>
      <c r="P4128" s="39" t="str">
        <f>IF($B4128="","",-SUMIFS(Tabla7[Cantidad],Tabla7[Código del producto],$B4128,Tabla7[Tipo de movimiento],"SALIDA",Tabla7[Mes],P$5))</f>
        <v/>
      </c>
      <c r="Q4128" s="39" t="str">
        <f t="shared" si="192"/>
        <v/>
      </c>
      <c r="R4128" s="51" t="str">
        <f>IF($B4128="","",IFERROR(VLOOKUP($B4128,'ABC rotación'!$C:$G,5,0),"C"))</f>
        <v/>
      </c>
      <c r="S4128" s="41" t="str">
        <f t="shared" si="193"/>
        <v/>
      </c>
      <c r="T4128" s="40" t="str">
        <f t="shared" si="194"/>
        <v/>
      </c>
      <c r="U4128" s="23" t="str">
        <f>IF($B4128="","",VLOOKUP($T4128,Tablas!$X$14:$Y$17,2,1))</f>
        <v/>
      </c>
    </row>
    <row r="4129" spans="2:21" x14ac:dyDescent="0.2">
      <c r="B4129" s="1" t="str">
        <f>IF(Tablas!B4127="","",Tablas!B4127)</f>
        <v/>
      </c>
      <c r="C4129" s="1" t="str">
        <f>IF(Tablas!C4127="","",Tablas!C4127)</f>
        <v/>
      </c>
      <c r="D4129" s="1" t="str">
        <f>IF(Tablas!D4127="","",Tablas!D4127)</f>
        <v/>
      </c>
      <c r="E4129" s="1" t="str">
        <f>IF(Tablas!E4127="","",Tablas!E4127)</f>
        <v/>
      </c>
      <c r="F4129" s="1" t="str">
        <f>IF(Tablas!F4127="","",Tablas!F4127)</f>
        <v/>
      </c>
      <c r="G4129" s="1" t="str">
        <f>IF(Tablas!I4127="","",Tablas!I4127)</f>
        <v/>
      </c>
      <c r="H4129" s="1" t="s">
        <v>911</v>
      </c>
      <c r="I4129" s="39" t="str">
        <f>IF($B4129="","",-SUMIFS(Tabla7[Cantidad],Tabla7[Código del producto],$B4129,Tabla7[Tipo de movimiento],"SALIDA",Tabla7[Mes],I$5))</f>
        <v/>
      </c>
      <c r="J4129" s="39" t="str">
        <f>IF($B4129="","",-SUMIFS(Tabla7[Cantidad],Tabla7[Código del producto],$B4129,Tabla7[Tipo de movimiento],"SALIDA",Tabla7[Mes],J$5))</f>
        <v/>
      </c>
      <c r="K4129" s="39" t="str">
        <f>IF($B4129="","",-SUMIFS(Tabla7[Cantidad],Tabla7[Código del producto],$B4129,Tabla7[Tipo de movimiento],"SALIDA",Tabla7[Mes],K$5))</f>
        <v/>
      </c>
      <c r="L4129" s="39" t="str">
        <f>IF($B4129="","",-SUMIFS(Tabla7[Cantidad],Tabla7[Código del producto],$B4129,Tabla7[Tipo de movimiento],"SALIDA",Tabla7[Mes],L$5))</f>
        <v/>
      </c>
      <c r="M4129" s="39" t="str">
        <f>IF($B4129="","",-SUMIFS(Tabla7[Cantidad],Tabla7[Código del producto],$B4129,Tabla7[Tipo de movimiento],"SALIDA",Tabla7[Mes],M$5))</f>
        <v/>
      </c>
      <c r="N4129" s="39" t="str">
        <f>IF($B4129="","",-SUMIFS(Tabla7[Cantidad],Tabla7[Código del producto],$B4129,Tabla7[Tipo de movimiento],"SALIDA",Tabla7[Mes],N$5))</f>
        <v/>
      </c>
      <c r="O4129" s="39" t="str">
        <f>IF($B4129="","",-SUMIFS(Tabla7[Cantidad],Tabla7[Código del producto],$B4129,Tabla7[Tipo de movimiento],"SALIDA",Tabla7[Mes],O$5))</f>
        <v/>
      </c>
      <c r="P4129" s="39" t="str">
        <f>IF($B4129="","",-SUMIFS(Tabla7[Cantidad],Tabla7[Código del producto],$B4129,Tabla7[Tipo de movimiento],"SALIDA",Tabla7[Mes],P$5))</f>
        <v/>
      </c>
      <c r="Q4129" s="39" t="str">
        <f t="shared" si="192"/>
        <v/>
      </c>
      <c r="R4129" s="51" t="str">
        <f>IF($B4129="","",IFERROR(VLOOKUP($B4129,'ABC rotación'!$C:$G,5,0),"C"))</f>
        <v/>
      </c>
      <c r="S4129" s="41" t="str">
        <f t="shared" si="193"/>
        <v/>
      </c>
      <c r="T4129" s="40" t="str">
        <f t="shared" si="194"/>
        <v/>
      </c>
      <c r="U4129" s="23" t="str">
        <f>IF($B4129="","",VLOOKUP($T4129,Tablas!$X$14:$Y$17,2,1))</f>
        <v/>
      </c>
    </row>
    <row r="4130" spans="2:21" x14ac:dyDescent="0.2">
      <c r="B4130" s="1" t="str">
        <f>IF(Tablas!B4128="","",Tablas!B4128)</f>
        <v/>
      </c>
      <c r="C4130" s="1" t="str">
        <f>IF(Tablas!C4128="","",Tablas!C4128)</f>
        <v/>
      </c>
      <c r="D4130" s="1" t="str">
        <f>IF(Tablas!D4128="","",Tablas!D4128)</f>
        <v/>
      </c>
      <c r="E4130" s="1" t="str">
        <f>IF(Tablas!E4128="","",Tablas!E4128)</f>
        <v/>
      </c>
      <c r="F4130" s="1" t="str">
        <f>IF(Tablas!F4128="","",Tablas!F4128)</f>
        <v/>
      </c>
      <c r="G4130" s="1" t="str">
        <f>IF(Tablas!I4128="","",Tablas!I4128)</f>
        <v/>
      </c>
      <c r="H4130" s="1" t="s">
        <v>911</v>
      </c>
      <c r="I4130" s="39" t="str">
        <f>IF($B4130="","",-SUMIFS(Tabla7[Cantidad],Tabla7[Código del producto],$B4130,Tabla7[Tipo de movimiento],"SALIDA",Tabla7[Mes],I$5))</f>
        <v/>
      </c>
      <c r="J4130" s="39" t="str">
        <f>IF($B4130="","",-SUMIFS(Tabla7[Cantidad],Tabla7[Código del producto],$B4130,Tabla7[Tipo de movimiento],"SALIDA",Tabla7[Mes],J$5))</f>
        <v/>
      </c>
      <c r="K4130" s="39" t="str">
        <f>IF($B4130="","",-SUMIFS(Tabla7[Cantidad],Tabla7[Código del producto],$B4130,Tabla7[Tipo de movimiento],"SALIDA",Tabla7[Mes],K$5))</f>
        <v/>
      </c>
      <c r="L4130" s="39" t="str">
        <f>IF($B4130="","",-SUMIFS(Tabla7[Cantidad],Tabla7[Código del producto],$B4130,Tabla7[Tipo de movimiento],"SALIDA",Tabla7[Mes],L$5))</f>
        <v/>
      </c>
      <c r="M4130" s="39" t="str">
        <f>IF($B4130="","",-SUMIFS(Tabla7[Cantidad],Tabla7[Código del producto],$B4130,Tabla7[Tipo de movimiento],"SALIDA",Tabla7[Mes],M$5))</f>
        <v/>
      </c>
      <c r="N4130" s="39" t="str">
        <f>IF($B4130="","",-SUMIFS(Tabla7[Cantidad],Tabla7[Código del producto],$B4130,Tabla7[Tipo de movimiento],"SALIDA",Tabla7[Mes],N$5))</f>
        <v/>
      </c>
      <c r="O4130" s="39" t="str">
        <f>IF($B4130="","",-SUMIFS(Tabla7[Cantidad],Tabla7[Código del producto],$B4130,Tabla7[Tipo de movimiento],"SALIDA",Tabla7[Mes],O$5))</f>
        <v/>
      </c>
      <c r="P4130" s="39" t="str">
        <f>IF($B4130="","",-SUMIFS(Tabla7[Cantidad],Tabla7[Código del producto],$B4130,Tabla7[Tipo de movimiento],"SALIDA",Tabla7[Mes],P$5))</f>
        <v/>
      </c>
      <c r="Q4130" s="39" t="str">
        <f t="shared" si="192"/>
        <v/>
      </c>
      <c r="R4130" s="51" t="str">
        <f>IF($B4130="","",IFERROR(VLOOKUP($B4130,'ABC rotación'!$C:$G,5,0),"C"))</f>
        <v/>
      </c>
      <c r="S4130" s="41" t="str">
        <f t="shared" si="193"/>
        <v/>
      </c>
      <c r="T4130" s="40" t="str">
        <f t="shared" si="194"/>
        <v/>
      </c>
      <c r="U4130" s="23" t="str">
        <f>IF($B4130="","",VLOOKUP($T4130,Tablas!$X$14:$Y$17,2,1))</f>
        <v/>
      </c>
    </row>
    <row r="4131" spans="2:21" x14ac:dyDescent="0.2">
      <c r="B4131" s="1" t="str">
        <f>IF(Tablas!B4129="","",Tablas!B4129)</f>
        <v/>
      </c>
      <c r="C4131" s="1" t="str">
        <f>IF(Tablas!C4129="","",Tablas!C4129)</f>
        <v/>
      </c>
      <c r="D4131" s="1" t="str">
        <f>IF(Tablas!D4129="","",Tablas!D4129)</f>
        <v/>
      </c>
      <c r="E4131" s="1" t="str">
        <f>IF(Tablas!E4129="","",Tablas!E4129)</f>
        <v/>
      </c>
      <c r="F4131" s="1" t="str">
        <f>IF(Tablas!F4129="","",Tablas!F4129)</f>
        <v/>
      </c>
      <c r="G4131" s="1" t="str">
        <f>IF(Tablas!I4129="","",Tablas!I4129)</f>
        <v/>
      </c>
      <c r="H4131" s="1" t="s">
        <v>911</v>
      </c>
      <c r="I4131" s="39" t="str">
        <f>IF($B4131="","",-SUMIFS(Tabla7[Cantidad],Tabla7[Código del producto],$B4131,Tabla7[Tipo de movimiento],"SALIDA",Tabla7[Mes],I$5))</f>
        <v/>
      </c>
      <c r="J4131" s="39" t="str">
        <f>IF($B4131="","",-SUMIFS(Tabla7[Cantidad],Tabla7[Código del producto],$B4131,Tabla7[Tipo de movimiento],"SALIDA",Tabla7[Mes],J$5))</f>
        <v/>
      </c>
      <c r="K4131" s="39" t="str">
        <f>IF($B4131="","",-SUMIFS(Tabla7[Cantidad],Tabla7[Código del producto],$B4131,Tabla7[Tipo de movimiento],"SALIDA",Tabla7[Mes],K$5))</f>
        <v/>
      </c>
      <c r="L4131" s="39" t="str">
        <f>IF($B4131="","",-SUMIFS(Tabla7[Cantidad],Tabla7[Código del producto],$B4131,Tabla7[Tipo de movimiento],"SALIDA",Tabla7[Mes],L$5))</f>
        <v/>
      </c>
      <c r="M4131" s="39" t="str">
        <f>IF($B4131="","",-SUMIFS(Tabla7[Cantidad],Tabla7[Código del producto],$B4131,Tabla7[Tipo de movimiento],"SALIDA",Tabla7[Mes],M$5))</f>
        <v/>
      </c>
      <c r="N4131" s="39" t="str">
        <f>IF($B4131="","",-SUMIFS(Tabla7[Cantidad],Tabla7[Código del producto],$B4131,Tabla7[Tipo de movimiento],"SALIDA",Tabla7[Mes],N$5))</f>
        <v/>
      </c>
      <c r="O4131" s="39" t="str">
        <f>IF($B4131="","",-SUMIFS(Tabla7[Cantidad],Tabla7[Código del producto],$B4131,Tabla7[Tipo de movimiento],"SALIDA",Tabla7[Mes],O$5))</f>
        <v/>
      </c>
      <c r="P4131" s="39" t="str">
        <f>IF($B4131="","",-SUMIFS(Tabla7[Cantidad],Tabla7[Código del producto],$B4131,Tabla7[Tipo de movimiento],"SALIDA",Tabla7[Mes],P$5))</f>
        <v/>
      </c>
      <c r="Q4131" s="39" t="str">
        <f t="shared" si="192"/>
        <v/>
      </c>
      <c r="R4131" s="51" t="str">
        <f>IF($B4131="","",IFERROR(VLOOKUP($B4131,'ABC rotación'!$C:$G,5,0),"C"))</f>
        <v/>
      </c>
      <c r="S4131" s="41" t="str">
        <f t="shared" si="193"/>
        <v/>
      </c>
      <c r="T4131" s="40" t="str">
        <f t="shared" si="194"/>
        <v/>
      </c>
      <c r="U4131" s="23" t="str">
        <f>IF($B4131="","",VLOOKUP($T4131,Tablas!$X$14:$Y$17,2,1))</f>
        <v/>
      </c>
    </row>
    <row r="4132" spans="2:21" x14ac:dyDescent="0.2">
      <c r="B4132" s="1" t="str">
        <f>IF(Tablas!B4130="","",Tablas!B4130)</f>
        <v/>
      </c>
      <c r="C4132" s="1" t="str">
        <f>IF(Tablas!C4130="","",Tablas!C4130)</f>
        <v/>
      </c>
      <c r="D4132" s="1" t="str">
        <f>IF(Tablas!D4130="","",Tablas!D4130)</f>
        <v/>
      </c>
      <c r="E4132" s="1" t="str">
        <f>IF(Tablas!E4130="","",Tablas!E4130)</f>
        <v/>
      </c>
      <c r="F4132" s="1" t="str">
        <f>IF(Tablas!F4130="","",Tablas!F4130)</f>
        <v/>
      </c>
      <c r="G4132" s="1" t="str">
        <f>IF(Tablas!I4130="","",Tablas!I4130)</f>
        <v/>
      </c>
      <c r="H4132" s="1" t="s">
        <v>911</v>
      </c>
      <c r="I4132" s="39" t="str">
        <f>IF($B4132="","",-SUMIFS(Tabla7[Cantidad],Tabla7[Código del producto],$B4132,Tabla7[Tipo de movimiento],"SALIDA",Tabla7[Mes],I$5))</f>
        <v/>
      </c>
      <c r="J4132" s="39" t="str">
        <f>IF($B4132="","",-SUMIFS(Tabla7[Cantidad],Tabla7[Código del producto],$B4132,Tabla7[Tipo de movimiento],"SALIDA",Tabla7[Mes],J$5))</f>
        <v/>
      </c>
      <c r="K4132" s="39" t="str">
        <f>IF($B4132="","",-SUMIFS(Tabla7[Cantidad],Tabla7[Código del producto],$B4132,Tabla7[Tipo de movimiento],"SALIDA",Tabla7[Mes],K$5))</f>
        <v/>
      </c>
      <c r="L4132" s="39" t="str">
        <f>IF($B4132="","",-SUMIFS(Tabla7[Cantidad],Tabla7[Código del producto],$B4132,Tabla7[Tipo de movimiento],"SALIDA",Tabla7[Mes],L$5))</f>
        <v/>
      </c>
      <c r="M4132" s="39" t="str">
        <f>IF($B4132="","",-SUMIFS(Tabla7[Cantidad],Tabla7[Código del producto],$B4132,Tabla7[Tipo de movimiento],"SALIDA",Tabla7[Mes],M$5))</f>
        <v/>
      </c>
      <c r="N4132" s="39" t="str">
        <f>IF($B4132="","",-SUMIFS(Tabla7[Cantidad],Tabla7[Código del producto],$B4132,Tabla7[Tipo de movimiento],"SALIDA",Tabla7[Mes],N$5))</f>
        <v/>
      </c>
      <c r="O4132" s="39" t="str">
        <f>IF($B4132="","",-SUMIFS(Tabla7[Cantidad],Tabla7[Código del producto],$B4132,Tabla7[Tipo de movimiento],"SALIDA",Tabla7[Mes],O$5))</f>
        <v/>
      </c>
      <c r="P4132" s="39" t="str">
        <f>IF($B4132="","",-SUMIFS(Tabla7[Cantidad],Tabla7[Código del producto],$B4132,Tabla7[Tipo de movimiento],"SALIDA",Tabla7[Mes],P$5))</f>
        <v/>
      </c>
      <c r="Q4132" s="39" t="str">
        <f t="shared" si="192"/>
        <v/>
      </c>
      <c r="R4132" s="51" t="str">
        <f>IF($B4132="","",IFERROR(VLOOKUP($B4132,'ABC rotación'!$C:$G,5,0),"C"))</f>
        <v/>
      </c>
      <c r="S4132" s="41" t="str">
        <f t="shared" si="193"/>
        <v/>
      </c>
      <c r="T4132" s="40" t="str">
        <f t="shared" si="194"/>
        <v/>
      </c>
      <c r="U4132" s="23" t="str">
        <f>IF($B4132="","",VLOOKUP($T4132,Tablas!$X$14:$Y$17,2,1))</f>
        <v/>
      </c>
    </row>
    <row r="4133" spans="2:21" x14ac:dyDescent="0.2">
      <c r="B4133" s="1" t="str">
        <f>IF(Tablas!B4131="","",Tablas!B4131)</f>
        <v/>
      </c>
      <c r="C4133" s="1" t="str">
        <f>IF(Tablas!C4131="","",Tablas!C4131)</f>
        <v/>
      </c>
      <c r="D4133" s="1" t="str">
        <f>IF(Tablas!D4131="","",Tablas!D4131)</f>
        <v/>
      </c>
      <c r="E4133" s="1" t="str">
        <f>IF(Tablas!E4131="","",Tablas!E4131)</f>
        <v/>
      </c>
      <c r="F4133" s="1" t="str">
        <f>IF(Tablas!F4131="","",Tablas!F4131)</f>
        <v/>
      </c>
      <c r="G4133" s="1" t="str">
        <f>IF(Tablas!I4131="","",Tablas!I4131)</f>
        <v/>
      </c>
      <c r="H4133" s="1" t="s">
        <v>911</v>
      </c>
      <c r="I4133" s="39" t="str">
        <f>IF($B4133="","",-SUMIFS(Tabla7[Cantidad],Tabla7[Código del producto],$B4133,Tabla7[Tipo de movimiento],"SALIDA",Tabla7[Mes],I$5))</f>
        <v/>
      </c>
      <c r="J4133" s="39" t="str">
        <f>IF($B4133="","",-SUMIFS(Tabla7[Cantidad],Tabla7[Código del producto],$B4133,Tabla7[Tipo de movimiento],"SALIDA",Tabla7[Mes],J$5))</f>
        <v/>
      </c>
      <c r="K4133" s="39" t="str">
        <f>IF($B4133="","",-SUMIFS(Tabla7[Cantidad],Tabla7[Código del producto],$B4133,Tabla7[Tipo de movimiento],"SALIDA",Tabla7[Mes],K$5))</f>
        <v/>
      </c>
      <c r="L4133" s="39" t="str">
        <f>IF($B4133="","",-SUMIFS(Tabla7[Cantidad],Tabla7[Código del producto],$B4133,Tabla7[Tipo de movimiento],"SALIDA",Tabla7[Mes],L$5))</f>
        <v/>
      </c>
      <c r="M4133" s="39" t="str">
        <f>IF($B4133="","",-SUMIFS(Tabla7[Cantidad],Tabla7[Código del producto],$B4133,Tabla7[Tipo de movimiento],"SALIDA",Tabla7[Mes],M$5))</f>
        <v/>
      </c>
      <c r="N4133" s="39" t="str">
        <f>IF($B4133="","",-SUMIFS(Tabla7[Cantidad],Tabla7[Código del producto],$B4133,Tabla7[Tipo de movimiento],"SALIDA",Tabla7[Mes],N$5))</f>
        <v/>
      </c>
      <c r="O4133" s="39" t="str">
        <f>IF($B4133="","",-SUMIFS(Tabla7[Cantidad],Tabla7[Código del producto],$B4133,Tabla7[Tipo de movimiento],"SALIDA",Tabla7[Mes],O$5))</f>
        <v/>
      </c>
      <c r="P4133" s="39" t="str">
        <f>IF($B4133="","",-SUMIFS(Tabla7[Cantidad],Tabla7[Código del producto],$B4133,Tabla7[Tipo de movimiento],"SALIDA",Tabla7[Mes],P$5))</f>
        <v/>
      </c>
      <c r="Q4133" s="39" t="str">
        <f t="shared" si="192"/>
        <v/>
      </c>
      <c r="R4133" s="51" t="str">
        <f>IF($B4133="","",IFERROR(VLOOKUP($B4133,'ABC rotación'!$C:$G,5,0),"C"))</f>
        <v/>
      </c>
      <c r="S4133" s="41" t="str">
        <f t="shared" si="193"/>
        <v/>
      </c>
      <c r="T4133" s="40" t="str">
        <f t="shared" si="194"/>
        <v/>
      </c>
      <c r="U4133" s="23" t="str">
        <f>IF($B4133="","",VLOOKUP($T4133,Tablas!$X$14:$Y$17,2,1))</f>
        <v/>
      </c>
    </row>
    <row r="4134" spans="2:21" x14ac:dyDescent="0.2">
      <c r="B4134" s="1" t="str">
        <f>IF(Tablas!B4132="","",Tablas!B4132)</f>
        <v/>
      </c>
      <c r="C4134" s="1" t="str">
        <f>IF(Tablas!C4132="","",Tablas!C4132)</f>
        <v/>
      </c>
      <c r="D4134" s="1" t="str">
        <f>IF(Tablas!D4132="","",Tablas!D4132)</f>
        <v/>
      </c>
      <c r="E4134" s="1" t="str">
        <f>IF(Tablas!E4132="","",Tablas!E4132)</f>
        <v/>
      </c>
      <c r="F4134" s="1" t="str">
        <f>IF(Tablas!F4132="","",Tablas!F4132)</f>
        <v/>
      </c>
      <c r="G4134" s="1" t="str">
        <f>IF(Tablas!I4132="","",Tablas!I4132)</f>
        <v/>
      </c>
      <c r="H4134" s="1" t="s">
        <v>911</v>
      </c>
      <c r="I4134" s="39" t="str">
        <f>IF($B4134="","",-SUMIFS(Tabla7[Cantidad],Tabla7[Código del producto],$B4134,Tabla7[Tipo de movimiento],"SALIDA",Tabla7[Mes],I$5))</f>
        <v/>
      </c>
      <c r="J4134" s="39" t="str">
        <f>IF($B4134="","",-SUMIFS(Tabla7[Cantidad],Tabla7[Código del producto],$B4134,Tabla7[Tipo de movimiento],"SALIDA",Tabla7[Mes],J$5))</f>
        <v/>
      </c>
      <c r="K4134" s="39" t="str">
        <f>IF($B4134="","",-SUMIFS(Tabla7[Cantidad],Tabla7[Código del producto],$B4134,Tabla7[Tipo de movimiento],"SALIDA",Tabla7[Mes],K$5))</f>
        <v/>
      </c>
      <c r="L4134" s="39" t="str">
        <f>IF($B4134="","",-SUMIFS(Tabla7[Cantidad],Tabla7[Código del producto],$B4134,Tabla7[Tipo de movimiento],"SALIDA",Tabla7[Mes],L$5))</f>
        <v/>
      </c>
      <c r="M4134" s="39" t="str">
        <f>IF($B4134="","",-SUMIFS(Tabla7[Cantidad],Tabla7[Código del producto],$B4134,Tabla7[Tipo de movimiento],"SALIDA",Tabla7[Mes],M$5))</f>
        <v/>
      </c>
      <c r="N4134" s="39" t="str">
        <f>IF($B4134="","",-SUMIFS(Tabla7[Cantidad],Tabla7[Código del producto],$B4134,Tabla7[Tipo de movimiento],"SALIDA",Tabla7[Mes],N$5))</f>
        <v/>
      </c>
      <c r="O4134" s="39" t="str">
        <f>IF($B4134="","",-SUMIFS(Tabla7[Cantidad],Tabla7[Código del producto],$B4134,Tabla7[Tipo de movimiento],"SALIDA",Tabla7[Mes],O$5))</f>
        <v/>
      </c>
      <c r="P4134" s="39" t="str">
        <f>IF($B4134="","",-SUMIFS(Tabla7[Cantidad],Tabla7[Código del producto],$B4134,Tabla7[Tipo de movimiento],"SALIDA",Tabla7[Mes],P$5))</f>
        <v/>
      </c>
      <c r="Q4134" s="39" t="str">
        <f t="shared" si="192"/>
        <v/>
      </c>
      <c r="R4134" s="51" t="str">
        <f>IF($B4134="","",IFERROR(VLOOKUP($B4134,'ABC rotación'!$C:$G,5,0),"C"))</f>
        <v/>
      </c>
      <c r="S4134" s="41" t="str">
        <f t="shared" si="193"/>
        <v/>
      </c>
      <c r="T4134" s="40" t="str">
        <f t="shared" si="194"/>
        <v/>
      </c>
      <c r="U4134" s="23" t="str">
        <f>IF($B4134="","",VLOOKUP($T4134,Tablas!$X$14:$Y$17,2,1))</f>
        <v/>
      </c>
    </row>
    <row r="4135" spans="2:21" x14ac:dyDescent="0.2">
      <c r="B4135" s="1" t="str">
        <f>IF(Tablas!B4133="","",Tablas!B4133)</f>
        <v/>
      </c>
      <c r="C4135" s="1" t="str">
        <f>IF(Tablas!C4133="","",Tablas!C4133)</f>
        <v/>
      </c>
      <c r="D4135" s="1" t="str">
        <f>IF(Tablas!D4133="","",Tablas!D4133)</f>
        <v/>
      </c>
      <c r="E4135" s="1" t="str">
        <f>IF(Tablas!E4133="","",Tablas!E4133)</f>
        <v/>
      </c>
      <c r="F4135" s="1" t="str">
        <f>IF(Tablas!F4133="","",Tablas!F4133)</f>
        <v/>
      </c>
      <c r="G4135" s="1" t="str">
        <f>IF(Tablas!I4133="","",Tablas!I4133)</f>
        <v/>
      </c>
      <c r="H4135" s="1" t="s">
        <v>911</v>
      </c>
      <c r="I4135" s="39" t="str">
        <f>IF($B4135="","",-SUMIFS(Tabla7[Cantidad],Tabla7[Código del producto],$B4135,Tabla7[Tipo de movimiento],"SALIDA",Tabla7[Mes],I$5))</f>
        <v/>
      </c>
      <c r="J4135" s="39" t="str">
        <f>IF($B4135="","",-SUMIFS(Tabla7[Cantidad],Tabla7[Código del producto],$B4135,Tabla7[Tipo de movimiento],"SALIDA",Tabla7[Mes],J$5))</f>
        <v/>
      </c>
      <c r="K4135" s="39" t="str">
        <f>IF($B4135="","",-SUMIFS(Tabla7[Cantidad],Tabla7[Código del producto],$B4135,Tabla7[Tipo de movimiento],"SALIDA",Tabla7[Mes],K$5))</f>
        <v/>
      </c>
      <c r="L4135" s="39" t="str">
        <f>IF($B4135="","",-SUMIFS(Tabla7[Cantidad],Tabla7[Código del producto],$B4135,Tabla7[Tipo de movimiento],"SALIDA",Tabla7[Mes],L$5))</f>
        <v/>
      </c>
      <c r="M4135" s="39" t="str">
        <f>IF($B4135="","",-SUMIFS(Tabla7[Cantidad],Tabla7[Código del producto],$B4135,Tabla7[Tipo de movimiento],"SALIDA",Tabla7[Mes],M$5))</f>
        <v/>
      </c>
      <c r="N4135" s="39" t="str">
        <f>IF($B4135="","",-SUMIFS(Tabla7[Cantidad],Tabla7[Código del producto],$B4135,Tabla7[Tipo de movimiento],"SALIDA",Tabla7[Mes],N$5))</f>
        <v/>
      </c>
      <c r="O4135" s="39" t="str">
        <f>IF($B4135="","",-SUMIFS(Tabla7[Cantidad],Tabla7[Código del producto],$B4135,Tabla7[Tipo de movimiento],"SALIDA",Tabla7[Mes],O$5))</f>
        <v/>
      </c>
      <c r="P4135" s="39" t="str">
        <f>IF($B4135="","",-SUMIFS(Tabla7[Cantidad],Tabla7[Código del producto],$B4135,Tabla7[Tipo de movimiento],"SALIDA",Tabla7[Mes],P$5))</f>
        <v/>
      </c>
      <c r="Q4135" s="39" t="str">
        <f t="shared" si="192"/>
        <v/>
      </c>
      <c r="R4135" s="51" t="str">
        <f>IF($B4135="","",IFERROR(VLOOKUP($B4135,'ABC rotación'!$C:$G,5,0),"C"))</f>
        <v/>
      </c>
      <c r="S4135" s="41" t="str">
        <f t="shared" si="193"/>
        <v/>
      </c>
      <c r="T4135" s="40" t="str">
        <f t="shared" si="194"/>
        <v/>
      </c>
      <c r="U4135" s="23" t="str">
        <f>IF($B4135="","",VLOOKUP($T4135,Tablas!$X$14:$Y$17,2,1))</f>
        <v/>
      </c>
    </row>
    <row r="4136" spans="2:21" x14ac:dyDescent="0.2">
      <c r="B4136" s="1" t="str">
        <f>IF(Tablas!B4134="","",Tablas!B4134)</f>
        <v/>
      </c>
      <c r="C4136" s="1" t="str">
        <f>IF(Tablas!C4134="","",Tablas!C4134)</f>
        <v/>
      </c>
      <c r="D4136" s="1" t="str">
        <f>IF(Tablas!D4134="","",Tablas!D4134)</f>
        <v/>
      </c>
      <c r="E4136" s="1" t="str">
        <f>IF(Tablas!E4134="","",Tablas!E4134)</f>
        <v/>
      </c>
      <c r="F4136" s="1" t="str">
        <f>IF(Tablas!F4134="","",Tablas!F4134)</f>
        <v/>
      </c>
      <c r="G4136" s="1" t="str">
        <f>IF(Tablas!I4134="","",Tablas!I4134)</f>
        <v/>
      </c>
      <c r="H4136" s="1" t="s">
        <v>911</v>
      </c>
      <c r="I4136" s="39" t="str">
        <f>IF($B4136="","",-SUMIFS(Tabla7[Cantidad],Tabla7[Código del producto],$B4136,Tabla7[Tipo de movimiento],"SALIDA",Tabla7[Mes],I$5))</f>
        <v/>
      </c>
      <c r="J4136" s="39" t="str">
        <f>IF($B4136="","",-SUMIFS(Tabla7[Cantidad],Tabla7[Código del producto],$B4136,Tabla7[Tipo de movimiento],"SALIDA",Tabla7[Mes],J$5))</f>
        <v/>
      </c>
      <c r="K4136" s="39" t="str">
        <f>IF($B4136="","",-SUMIFS(Tabla7[Cantidad],Tabla7[Código del producto],$B4136,Tabla7[Tipo de movimiento],"SALIDA",Tabla7[Mes],K$5))</f>
        <v/>
      </c>
      <c r="L4136" s="39" t="str">
        <f>IF($B4136="","",-SUMIFS(Tabla7[Cantidad],Tabla7[Código del producto],$B4136,Tabla7[Tipo de movimiento],"SALIDA",Tabla7[Mes],L$5))</f>
        <v/>
      </c>
      <c r="M4136" s="39" t="str">
        <f>IF($B4136="","",-SUMIFS(Tabla7[Cantidad],Tabla7[Código del producto],$B4136,Tabla7[Tipo de movimiento],"SALIDA",Tabla7[Mes],M$5))</f>
        <v/>
      </c>
      <c r="N4136" s="39" t="str">
        <f>IF($B4136="","",-SUMIFS(Tabla7[Cantidad],Tabla7[Código del producto],$B4136,Tabla7[Tipo de movimiento],"SALIDA",Tabla7[Mes],N$5))</f>
        <v/>
      </c>
      <c r="O4136" s="39" t="str">
        <f>IF($B4136="","",-SUMIFS(Tabla7[Cantidad],Tabla7[Código del producto],$B4136,Tabla7[Tipo de movimiento],"SALIDA",Tabla7[Mes],O$5))</f>
        <v/>
      </c>
      <c r="P4136" s="39" t="str">
        <f>IF($B4136="","",-SUMIFS(Tabla7[Cantidad],Tabla7[Código del producto],$B4136,Tabla7[Tipo de movimiento],"SALIDA",Tabla7[Mes],P$5))</f>
        <v/>
      </c>
      <c r="Q4136" s="39" t="str">
        <f t="shared" si="192"/>
        <v/>
      </c>
      <c r="R4136" s="51" t="str">
        <f>IF($B4136="","",IFERROR(VLOOKUP($B4136,'ABC rotación'!$C:$G,5,0),"C"))</f>
        <v/>
      </c>
      <c r="S4136" s="41" t="str">
        <f t="shared" si="193"/>
        <v/>
      </c>
      <c r="T4136" s="40" t="str">
        <f t="shared" si="194"/>
        <v/>
      </c>
      <c r="U4136" s="23" t="str">
        <f>IF($B4136="","",VLOOKUP($T4136,Tablas!$X$14:$Y$17,2,1))</f>
        <v/>
      </c>
    </row>
    <row r="4137" spans="2:21" x14ac:dyDescent="0.2">
      <c r="B4137" s="1" t="str">
        <f>IF(Tablas!B4135="","",Tablas!B4135)</f>
        <v/>
      </c>
      <c r="C4137" s="1" t="str">
        <f>IF(Tablas!C4135="","",Tablas!C4135)</f>
        <v/>
      </c>
      <c r="D4137" s="1" t="str">
        <f>IF(Tablas!D4135="","",Tablas!D4135)</f>
        <v/>
      </c>
      <c r="E4137" s="1" t="str">
        <f>IF(Tablas!E4135="","",Tablas!E4135)</f>
        <v/>
      </c>
      <c r="F4137" s="1" t="str">
        <f>IF(Tablas!F4135="","",Tablas!F4135)</f>
        <v/>
      </c>
      <c r="G4137" s="1" t="str">
        <f>IF(Tablas!I4135="","",Tablas!I4135)</f>
        <v/>
      </c>
      <c r="H4137" s="1" t="s">
        <v>911</v>
      </c>
      <c r="I4137" s="39" t="str">
        <f>IF($B4137="","",-SUMIFS(Tabla7[Cantidad],Tabla7[Código del producto],$B4137,Tabla7[Tipo de movimiento],"SALIDA",Tabla7[Mes],I$5))</f>
        <v/>
      </c>
      <c r="J4137" s="39" t="str">
        <f>IF($B4137="","",-SUMIFS(Tabla7[Cantidad],Tabla7[Código del producto],$B4137,Tabla7[Tipo de movimiento],"SALIDA",Tabla7[Mes],J$5))</f>
        <v/>
      </c>
      <c r="K4137" s="39" t="str">
        <f>IF($B4137="","",-SUMIFS(Tabla7[Cantidad],Tabla7[Código del producto],$B4137,Tabla7[Tipo de movimiento],"SALIDA",Tabla7[Mes],K$5))</f>
        <v/>
      </c>
      <c r="L4137" s="39" t="str">
        <f>IF($B4137="","",-SUMIFS(Tabla7[Cantidad],Tabla7[Código del producto],$B4137,Tabla7[Tipo de movimiento],"SALIDA",Tabla7[Mes],L$5))</f>
        <v/>
      </c>
      <c r="M4137" s="39" t="str">
        <f>IF($B4137="","",-SUMIFS(Tabla7[Cantidad],Tabla7[Código del producto],$B4137,Tabla7[Tipo de movimiento],"SALIDA",Tabla7[Mes],M$5))</f>
        <v/>
      </c>
      <c r="N4137" s="39" t="str">
        <f>IF($B4137="","",-SUMIFS(Tabla7[Cantidad],Tabla7[Código del producto],$B4137,Tabla7[Tipo de movimiento],"SALIDA",Tabla7[Mes],N$5))</f>
        <v/>
      </c>
      <c r="O4137" s="39" t="str">
        <f>IF($B4137="","",-SUMIFS(Tabla7[Cantidad],Tabla7[Código del producto],$B4137,Tabla7[Tipo de movimiento],"SALIDA",Tabla7[Mes],O$5))</f>
        <v/>
      </c>
      <c r="P4137" s="39" t="str">
        <f>IF($B4137="","",-SUMIFS(Tabla7[Cantidad],Tabla7[Código del producto],$B4137,Tabla7[Tipo de movimiento],"SALIDA",Tabla7[Mes],P$5))</f>
        <v/>
      </c>
      <c r="Q4137" s="39" t="str">
        <f t="shared" si="192"/>
        <v/>
      </c>
      <c r="R4137" s="51" t="str">
        <f>IF($B4137="","",IFERROR(VLOOKUP($B4137,'ABC rotación'!$C:$G,5,0),"C"))</f>
        <v/>
      </c>
      <c r="S4137" s="41" t="str">
        <f t="shared" si="193"/>
        <v/>
      </c>
      <c r="T4137" s="40" t="str">
        <f t="shared" si="194"/>
        <v/>
      </c>
      <c r="U4137" s="23" t="str">
        <f>IF($B4137="","",VLOOKUP($T4137,Tablas!$X$14:$Y$17,2,1))</f>
        <v/>
      </c>
    </row>
    <row r="4138" spans="2:21" x14ac:dyDescent="0.2">
      <c r="B4138" s="1" t="str">
        <f>IF(Tablas!B4136="","",Tablas!B4136)</f>
        <v/>
      </c>
      <c r="C4138" s="1" t="str">
        <f>IF(Tablas!C4136="","",Tablas!C4136)</f>
        <v/>
      </c>
      <c r="D4138" s="1" t="str">
        <f>IF(Tablas!D4136="","",Tablas!D4136)</f>
        <v/>
      </c>
      <c r="E4138" s="1" t="str">
        <f>IF(Tablas!E4136="","",Tablas!E4136)</f>
        <v/>
      </c>
      <c r="F4138" s="1" t="str">
        <f>IF(Tablas!F4136="","",Tablas!F4136)</f>
        <v/>
      </c>
      <c r="G4138" s="1" t="str">
        <f>IF(Tablas!I4136="","",Tablas!I4136)</f>
        <v/>
      </c>
      <c r="H4138" s="1" t="s">
        <v>911</v>
      </c>
      <c r="I4138" s="39" t="str">
        <f>IF($B4138="","",-SUMIFS(Tabla7[Cantidad],Tabla7[Código del producto],$B4138,Tabla7[Tipo de movimiento],"SALIDA",Tabla7[Mes],I$5))</f>
        <v/>
      </c>
      <c r="J4138" s="39" t="str">
        <f>IF($B4138="","",-SUMIFS(Tabla7[Cantidad],Tabla7[Código del producto],$B4138,Tabla7[Tipo de movimiento],"SALIDA",Tabla7[Mes],J$5))</f>
        <v/>
      </c>
      <c r="K4138" s="39" t="str">
        <f>IF($B4138="","",-SUMIFS(Tabla7[Cantidad],Tabla7[Código del producto],$B4138,Tabla7[Tipo de movimiento],"SALIDA",Tabla7[Mes],K$5))</f>
        <v/>
      </c>
      <c r="L4138" s="39" t="str">
        <f>IF($B4138="","",-SUMIFS(Tabla7[Cantidad],Tabla7[Código del producto],$B4138,Tabla7[Tipo de movimiento],"SALIDA",Tabla7[Mes],L$5))</f>
        <v/>
      </c>
      <c r="M4138" s="39" t="str">
        <f>IF($B4138="","",-SUMIFS(Tabla7[Cantidad],Tabla7[Código del producto],$B4138,Tabla7[Tipo de movimiento],"SALIDA",Tabla7[Mes],M$5))</f>
        <v/>
      </c>
      <c r="N4138" s="39" t="str">
        <f>IF($B4138="","",-SUMIFS(Tabla7[Cantidad],Tabla7[Código del producto],$B4138,Tabla7[Tipo de movimiento],"SALIDA",Tabla7[Mes],N$5))</f>
        <v/>
      </c>
      <c r="O4138" s="39" t="str">
        <f>IF($B4138="","",-SUMIFS(Tabla7[Cantidad],Tabla7[Código del producto],$B4138,Tabla7[Tipo de movimiento],"SALIDA",Tabla7[Mes],O$5))</f>
        <v/>
      </c>
      <c r="P4138" s="39" t="str">
        <f>IF($B4138="","",-SUMIFS(Tabla7[Cantidad],Tabla7[Código del producto],$B4138,Tabla7[Tipo de movimiento],"SALIDA",Tabla7[Mes],P$5))</f>
        <v/>
      </c>
      <c r="Q4138" s="39" t="str">
        <f t="shared" si="192"/>
        <v/>
      </c>
      <c r="R4138" s="51" t="str">
        <f>IF($B4138="","",IFERROR(VLOOKUP($B4138,'ABC rotación'!$C:$G,5,0),"C"))</f>
        <v/>
      </c>
      <c r="S4138" s="41" t="str">
        <f t="shared" si="193"/>
        <v/>
      </c>
      <c r="T4138" s="40" t="str">
        <f t="shared" si="194"/>
        <v/>
      </c>
      <c r="U4138" s="23" t="str">
        <f>IF($B4138="","",VLOOKUP($T4138,Tablas!$X$14:$Y$17,2,1))</f>
        <v/>
      </c>
    </row>
    <row r="4139" spans="2:21" x14ac:dyDescent="0.2">
      <c r="B4139" s="1" t="str">
        <f>IF(Tablas!B4137="","",Tablas!B4137)</f>
        <v/>
      </c>
      <c r="C4139" s="1" t="str">
        <f>IF(Tablas!C4137="","",Tablas!C4137)</f>
        <v/>
      </c>
      <c r="D4139" s="1" t="str">
        <f>IF(Tablas!D4137="","",Tablas!D4137)</f>
        <v/>
      </c>
      <c r="E4139" s="1" t="str">
        <f>IF(Tablas!E4137="","",Tablas!E4137)</f>
        <v/>
      </c>
      <c r="F4139" s="1" t="str">
        <f>IF(Tablas!F4137="","",Tablas!F4137)</f>
        <v/>
      </c>
      <c r="G4139" s="1" t="str">
        <f>IF(Tablas!I4137="","",Tablas!I4137)</f>
        <v/>
      </c>
      <c r="H4139" s="1" t="s">
        <v>911</v>
      </c>
      <c r="I4139" s="39" t="str">
        <f>IF($B4139="","",-SUMIFS(Tabla7[Cantidad],Tabla7[Código del producto],$B4139,Tabla7[Tipo de movimiento],"SALIDA",Tabla7[Mes],I$5))</f>
        <v/>
      </c>
      <c r="J4139" s="39" t="str">
        <f>IF($B4139="","",-SUMIFS(Tabla7[Cantidad],Tabla7[Código del producto],$B4139,Tabla7[Tipo de movimiento],"SALIDA",Tabla7[Mes],J$5))</f>
        <v/>
      </c>
      <c r="K4139" s="39" t="str">
        <f>IF($B4139="","",-SUMIFS(Tabla7[Cantidad],Tabla7[Código del producto],$B4139,Tabla7[Tipo de movimiento],"SALIDA",Tabla7[Mes],K$5))</f>
        <v/>
      </c>
      <c r="L4139" s="39" t="str">
        <f>IF($B4139="","",-SUMIFS(Tabla7[Cantidad],Tabla7[Código del producto],$B4139,Tabla7[Tipo de movimiento],"SALIDA",Tabla7[Mes],L$5))</f>
        <v/>
      </c>
      <c r="M4139" s="39" t="str">
        <f>IF($B4139="","",-SUMIFS(Tabla7[Cantidad],Tabla7[Código del producto],$B4139,Tabla7[Tipo de movimiento],"SALIDA",Tabla7[Mes],M$5))</f>
        <v/>
      </c>
      <c r="N4139" s="39" t="str">
        <f>IF($B4139="","",-SUMIFS(Tabla7[Cantidad],Tabla7[Código del producto],$B4139,Tabla7[Tipo de movimiento],"SALIDA",Tabla7[Mes],N$5))</f>
        <v/>
      </c>
      <c r="O4139" s="39" t="str">
        <f>IF($B4139="","",-SUMIFS(Tabla7[Cantidad],Tabla7[Código del producto],$B4139,Tabla7[Tipo de movimiento],"SALIDA",Tabla7[Mes],O$5))</f>
        <v/>
      </c>
      <c r="P4139" s="39" t="str">
        <f>IF($B4139="","",-SUMIFS(Tabla7[Cantidad],Tabla7[Código del producto],$B4139,Tabla7[Tipo de movimiento],"SALIDA",Tabla7[Mes],P$5))</f>
        <v/>
      </c>
      <c r="Q4139" s="39" t="str">
        <f t="shared" si="192"/>
        <v/>
      </c>
      <c r="R4139" s="51" t="str">
        <f>IF($B4139="","",IFERROR(VLOOKUP($B4139,'ABC rotación'!$C:$G,5,0),"C"))</f>
        <v/>
      </c>
      <c r="S4139" s="41" t="str">
        <f t="shared" si="193"/>
        <v/>
      </c>
      <c r="T4139" s="40" t="str">
        <f t="shared" si="194"/>
        <v/>
      </c>
      <c r="U4139" s="23" t="str">
        <f>IF($B4139="","",VLOOKUP($T4139,Tablas!$X$14:$Y$17,2,1))</f>
        <v/>
      </c>
    </row>
    <row r="4140" spans="2:21" x14ac:dyDescent="0.2">
      <c r="B4140" s="1" t="str">
        <f>IF(Tablas!B4138="","",Tablas!B4138)</f>
        <v/>
      </c>
      <c r="C4140" s="1" t="str">
        <f>IF(Tablas!C4138="","",Tablas!C4138)</f>
        <v/>
      </c>
      <c r="D4140" s="1" t="str">
        <f>IF(Tablas!D4138="","",Tablas!D4138)</f>
        <v/>
      </c>
      <c r="E4140" s="1" t="str">
        <f>IF(Tablas!E4138="","",Tablas!E4138)</f>
        <v/>
      </c>
      <c r="F4140" s="1" t="str">
        <f>IF(Tablas!F4138="","",Tablas!F4138)</f>
        <v/>
      </c>
      <c r="G4140" s="1" t="str">
        <f>IF(Tablas!I4138="","",Tablas!I4138)</f>
        <v/>
      </c>
      <c r="H4140" s="1" t="s">
        <v>911</v>
      </c>
      <c r="I4140" s="39" t="str">
        <f>IF($B4140="","",-SUMIFS(Tabla7[Cantidad],Tabla7[Código del producto],$B4140,Tabla7[Tipo de movimiento],"SALIDA",Tabla7[Mes],I$5))</f>
        <v/>
      </c>
      <c r="J4140" s="39" t="str">
        <f>IF($B4140="","",-SUMIFS(Tabla7[Cantidad],Tabla7[Código del producto],$B4140,Tabla7[Tipo de movimiento],"SALIDA",Tabla7[Mes],J$5))</f>
        <v/>
      </c>
      <c r="K4140" s="39" t="str">
        <f>IF($B4140="","",-SUMIFS(Tabla7[Cantidad],Tabla7[Código del producto],$B4140,Tabla7[Tipo de movimiento],"SALIDA",Tabla7[Mes],K$5))</f>
        <v/>
      </c>
      <c r="L4140" s="39" t="str">
        <f>IF($B4140="","",-SUMIFS(Tabla7[Cantidad],Tabla7[Código del producto],$B4140,Tabla7[Tipo de movimiento],"SALIDA",Tabla7[Mes],L$5))</f>
        <v/>
      </c>
      <c r="M4140" s="39" t="str">
        <f>IF($B4140="","",-SUMIFS(Tabla7[Cantidad],Tabla7[Código del producto],$B4140,Tabla7[Tipo de movimiento],"SALIDA",Tabla7[Mes],M$5))</f>
        <v/>
      </c>
      <c r="N4140" s="39" t="str">
        <f>IF($B4140="","",-SUMIFS(Tabla7[Cantidad],Tabla7[Código del producto],$B4140,Tabla7[Tipo de movimiento],"SALIDA",Tabla7[Mes],N$5))</f>
        <v/>
      </c>
      <c r="O4140" s="39" t="str">
        <f>IF($B4140="","",-SUMIFS(Tabla7[Cantidad],Tabla7[Código del producto],$B4140,Tabla7[Tipo de movimiento],"SALIDA",Tabla7[Mes],O$5))</f>
        <v/>
      </c>
      <c r="P4140" s="39" t="str">
        <f>IF($B4140="","",-SUMIFS(Tabla7[Cantidad],Tabla7[Código del producto],$B4140,Tabla7[Tipo de movimiento],"SALIDA",Tabla7[Mes],P$5))</f>
        <v/>
      </c>
      <c r="Q4140" s="39" t="str">
        <f t="shared" si="192"/>
        <v/>
      </c>
      <c r="R4140" s="51" t="str">
        <f>IF($B4140="","",IFERROR(VLOOKUP($B4140,'ABC rotación'!$C:$G,5,0),"C"))</f>
        <v/>
      </c>
      <c r="S4140" s="41" t="str">
        <f t="shared" si="193"/>
        <v/>
      </c>
      <c r="T4140" s="40" t="str">
        <f t="shared" si="194"/>
        <v/>
      </c>
      <c r="U4140" s="23" t="str">
        <f>IF($B4140="","",VLOOKUP($T4140,Tablas!$X$14:$Y$17,2,1))</f>
        <v/>
      </c>
    </row>
    <row r="4141" spans="2:21" x14ac:dyDescent="0.2">
      <c r="B4141" s="1" t="str">
        <f>IF(Tablas!B4139="","",Tablas!B4139)</f>
        <v/>
      </c>
      <c r="C4141" s="1" t="str">
        <f>IF(Tablas!C4139="","",Tablas!C4139)</f>
        <v/>
      </c>
      <c r="D4141" s="1" t="str">
        <f>IF(Tablas!D4139="","",Tablas!D4139)</f>
        <v/>
      </c>
      <c r="E4141" s="1" t="str">
        <f>IF(Tablas!E4139="","",Tablas!E4139)</f>
        <v/>
      </c>
      <c r="F4141" s="1" t="str">
        <f>IF(Tablas!F4139="","",Tablas!F4139)</f>
        <v/>
      </c>
      <c r="G4141" s="1" t="str">
        <f>IF(Tablas!I4139="","",Tablas!I4139)</f>
        <v/>
      </c>
      <c r="H4141" s="1" t="s">
        <v>911</v>
      </c>
      <c r="I4141" s="39" t="str">
        <f>IF($B4141="","",-SUMIFS(Tabla7[Cantidad],Tabla7[Código del producto],$B4141,Tabla7[Tipo de movimiento],"SALIDA",Tabla7[Mes],I$5))</f>
        <v/>
      </c>
      <c r="J4141" s="39" t="str">
        <f>IF($B4141="","",-SUMIFS(Tabla7[Cantidad],Tabla7[Código del producto],$B4141,Tabla7[Tipo de movimiento],"SALIDA",Tabla7[Mes],J$5))</f>
        <v/>
      </c>
      <c r="K4141" s="39" t="str">
        <f>IF($B4141="","",-SUMIFS(Tabla7[Cantidad],Tabla7[Código del producto],$B4141,Tabla7[Tipo de movimiento],"SALIDA",Tabla7[Mes],K$5))</f>
        <v/>
      </c>
      <c r="L4141" s="39" t="str">
        <f>IF($B4141="","",-SUMIFS(Tabla7[Cantidad],Tabla7[Código del producto],$B4141,Tabla7[Tipo de movimiento],"SALIDA",Tabla7[Mes],L$5))</f>
        <v/>
      </c>
      <c r="M4141" s="39" t="str">
        <f>IF($B4141="","",-SUMIFS(Tabla7[Cantidad],Tabla7[Código del producto],$B4141,Tabla7[Tipo de movimiento],"SALIDA",Tabla7[Mes],M$5))</f>
        <v/>
      </c>
      <c r="N4141" s="39" t="str">
        <f>IF($B4141="","",-SUMIFS(Tabla7[Cantidad],Tabla7[Código del producto],$B4141,Tabla7[Tipo de movimiento],"SALIDA",Tabla7[Mes],N$5))</f>
        <v/>
      </c>
      <c r="O4141" s="39" t="str">
        <f>IF($B4141="","",-SUMIFS(Tabla7[Cantidad],Tabla7[Código del producto],$B4141,Tabla7[Tipo de movimiento],"SALIDA",Tabla7[Mes],O$5))</f>
        <v/>
      </c>
      <c r="P4141" s="39" t="str">
        <f>IF($B4141="","",-SUMIFS(Tabla7[Cantidad],Tabla7[Código del producto],$B4141,Tabla7[Tipo de movimiento],"SALIDA",Tabla7[Mes],P$5))</f>
        <v/>
      </c>
      <c r="Q4141" s="39" t="str">
        <f t="shared" si="192"/>
        <v/>
      </c>
      <c r="R4141" s="51" t="str">
        <f>IF($B4141="","",IFERROR(VLOOKUP($B4141,'ABC rotación'!$C:$G,5,0),"C"))</f>
        <v/>
      </c>
      <c r="S4141" s="41" t="str">
        <f t="shared" si="193"/>
        <v/>
      </c>
      <c r="T4141" s="40" t="str">
        <f t="shared" si="194"/>
        <v/>
      </c>
      <c r="U4141" s="23" t="str">
        <f>IF($B4141="","",VLOOKUP($T4141,Tablas!$X$14:$Y$17,2,1))</f>
        <v/>
      </c>
    </row>
    <row r="4142" spans="2:21" x14ac:dyDescent="0.2">
      <c r="B4142" s="1" t="str">
        <f>IF(Tablas!B4140="","",Tablas!B4140)</f>
        <v/>
      </c>
      <c r="C4142" s="1" t="str">
        <f>IF(Tablas!C4140="","",Tablas!C4140)</f>
        <v/>
      </c>
      <c r="D4142" s="1" t="str">
        <f>IF(Tablas!D4140="","",Tablas!D4140)</f>
        <v/>
      </c>
      <c r="E4142" s="1" t="str">
        <f>IF(Tablas!E4140="","",Tablas!E4140)</f>
        <v/>
      </c>
      <c r="F4142" s="1" t="str">
        <f>IF(Tablas!F4140="","",Tablas!F4140)</f>
        <v/>
      </c>
      <c r="G4142" s="1" t="str">
        <f>IF(Tablas!I4140="","",Tablas!I4140)</f>
        <v/>
      </c>
      <c r="H4142" s="1" t="s">
        <v>911</v>
      </c>
      <c r="I4142" s="39" t="str">
        <f>IF($B4142="","",-SUMIFS(Tabla7[Cantidad],Tabla7[Código del producto],$B4142,Tabla7[Tipo de movimiento],"SALIDA",Tabla7[Mes],I$5))</f>
        <v/>
      </c>
      <c r="J4142" s="39" t="str">
        <f>IF($B4142="","",-SUMIFS(Tabla7[Cantidad],Tabla7[Código del producto],$B4142,Tabla7[Tipo de movimiento],"SALIDA",Tabla7[Mes],J$5))</f>
        <v/>
      </c>
      <c r="K4142" s="39" t="str">
        <f>IF($B4142="","",-SUMIFS(Tabla7[Cantidad],Tabla7[Código del producto],$B4142,Tabla7[Tipo de movimiento],"SALIDA",Tabla7[Mes],K$5))</f>
        <v/>
      </c>
      <c r="L4142" s="39" t="str">
        <f>IF($B4142="","",-SUMIFS(Tabla7[Cantidad],Tabla7[Código del producto],$B4142,Tabla7[Tipo de movimiento],"SALIDA",Tabla7[Mes],L$5))</f>
        <v/>
      </c>
      <c r="M4142" s="39" t="str">
        <f>IF($B4142="","",-SUMIFS(Tabla7[Cantidad],Tabla7[Código del producto],$B4142,Tabla7[Tipo de movimiento],"SALIDA",Tabla7[Mes],M$5))</f>
        <v/>
      </c>
      <c r="N4142" s="39" t="str">
        <f>IF($B4142="","",-SUMIFS(Tabla7[Cantidad],Tabla7[Código del producto],$B4142,Tabla7[Tipo de movimiento],"SALIDA",Tabla7[Mes],N$5))</f>
        <v/>
      </c>
      <c r="O4142" s="39" t="str">
        <f>IF($B4142="","",-SUMIFS(Tabla7[Cantidad],Tabla7[Código del producto],$B4142,Tabla7[Tipo de movimiento],"SALIDA",Tabla7[Mes],O$5))</f>
        <v/>
      </c>
      <c r="P4142" s="39" t="str">
        <f>IF($B4142="","",-SUMIFS(Tabla7[Cantidad],Tabla7[Código del producto],$B4142,Tabla7[Tipo de movimiento],"SALIDA",Tabla7[Mes],P$5))</f>
        <v/>
      </c>
      <c r="Q4142" s="39" t="str">
        <f t="shared" si="192"/>
        <v/>
      </c>
      <c r="R4142" s="51" t="str">
        <f>IF($B4142="","",IFERROR(VLOOKUP($B4142,'ABC rotación'!$C:$G,5,0),"C"))</f>
        <v/>
      </c>
      <c r="S4142" s="41" t="str">
        <f t="shared" si="193"/>
        <v/>
      </c>
      <c r="T4142" s="40" t="str">
        <f t="shared" si="194"/>
        <v/>
      </c>
      <c r="U4142" s="23" t="str">
        <f>IF($B4142="","",VLOOKUP($T4142,Tablas!$X$14:$Y$17,2,1))</f>
        <v/>
      </c>
    </row>
    <row r="4143" spans="2:21" x14ac:dyDescent="0.2">
      <c r="B4143" s="1" t="str">
        <f>IF(Tablas!B4141="","",Tablas!B4141)</f>
        <v/>
      </c>
      <c r="C4143" s="1" t="str">
        <f>IF(Tablas!C4141="","",Tablas!C4141)</f>
        <v/>
      </c>
      <c r="D4143" s="1" t="str">
        <f>IF(Tablas!D4141="","",Tablas!D4141)</f>
        <v/>
      </c>
      <c r="E4143" s="1" t="str">
        <f>IF(Tablas!E4141="","",Tablas!E4141)</f>
        <v/>
      </c>
      <c r="F4143" s="1" t="str">
        <f>IF(Tablas!F4141="","",Tablas!F4141)</f>
        <v/>
      </c>
      <c r="G4143" s="1" t="str">
        <f>IF(Tablas!I4141="","",Tablas!I4141)</f>
        <v/>
      </c>
      <c r="H4143" s="1" t="s">
        <v>911</v>
      </c>
      <c r="I4143" s="39" t="str">
        <f>IF($B4143="","",-SUMIFS(Tabla7[Cantidad],Tabla7[Código del producto],$B4143,Tabla7[Tipo de movimiento],"SALIDA",Tabla7[Mes],I$5))</f>
        <v/>
      </c>
      <c r="J4143" s="39" t="str">
        <f>IF($B4143="","",-SUMIFS(Tabla7[Cantidad],Tabla7[Código del producto],$B4143,Tabla7[Tipo de movimiento],"SALIDA",Tabla7[Mes],J$5))</f>
        <v/>
      </c>
      <c r="K4143" s="39" t="str">
        <f>IF($B4143="","",-SUMIFS(Tabla7[Cantidad],Tabla7[Código del producto],$B4143,Tabla7[Tipo de movimiento],"SALIDA",Tabla7[Mes],K$5))</f>
        <v/>
      </c>
      <c r="L4143" s="39" t="str">
        <f>IF($B4143="","",-SUMIFS(Tabla7[Cantidad],Tabla7[Código del producto],$B4143,Tabla7[Tipo de movimiento],"SALIDA",Tabla7[Mes],L$5))</f>
        <v/>
      </c>
      <c r="M4143" s="39" t="str">
        <f>IF($B4143="","",-SUMIFS(Tabla7[Cantidad],Tabla7[Código del producto],$B4143,Tabla7[Tipo de movimiento],"SALIDA",Tabla7[Mes],M$5))</f>
        <v/>
      </c>
      <c r="N4143" s="39" t="str">
        <f>IF($B4143="","",-SUMIFS(Tabla7[Cantidad],Tabla7[Código del producto],$B4143,Tabla7[Tipo de movimiento],"SALIDA",Tabla7[Mes],N$5))</f>
        <v/>
      </c>
      <c r="O4143" s="39" t="str">
        <f>IF($B4143="","",-SUMIFS(Tabla7[Cantidad],Tabla7[Código del producto],$B4143,Tabla7[Tipo de movimiento],"SALIDA",Tabla7[Mes],O$5))</f>
        <v/>
      </c>
      <c r="P4143" s="39" t="str">
        <f>IF($B4143="","",-SUMIFS(Tabla7[Cantidad],Tabla7[Código del producto],$B4143,Tabla7[Tipo de movimiento],"SALIDA",Tabla7[Mes],P$5))</f>
        <v/>
      </c>
      <c r="Q4143" s="39" t="str">
        <f t="shared" si="192"/>
        <v/>
      </c>
      <c r="R4143" s="51" t="str">
        <f>IF($B4143="","",IFERROR(VLOOKUP($B4143,'ABC rotación'!$C:$G,5,0),"C"))</f>
        <v/>
      </c>
      <c r="S4143" s="41" t="str">
        <f t="shared" si="193"/>
        <v/>
      </c>
      <c r="T4143" s="40" t="str">
        <f t="shared" si="194"/>
        <v/>
      </c>
      <c r="U4143" s="23" t="str">
        <f>IF($B4143="","",VLOOKUP($T4143,Tablas!$X$14:$Y$17,2,1))</f>
        <v/>
      </c>
    </row>
    <row r="4144" spans="2:21" x14ac:dyDescent="0.2">
      <c r="B4144" s="1" t="str">
        <f>IF(Tablas!B4142="","",Tablas!B4142)</f>
        <v/>
      </c>
      <c r="C4144" s="1" t="str">
        <f>IF(Tablas!C4142="","",Tablas!C4142)</f>
        <v/>
      </c>
      <c r="D4144" s="1" t="str">
        <f>IF(Tablas!D4142="","",Tablas!D4142)</f>
        <v/>
      </c>
      <c r="E4144" s="1" t="str">
        <f>IF(Tablas!E4142="","",Tablas!E4142)</f>
        <v/>
      </c>
      <c r="F4144" s="1" t="str">
        <f>IF(Tablas!F4142="","",Tablas!F4142)</f>
        <v/>
      </c>
      <c r="G4144" s="1" t="str">
        <f>IF(Tablas!I4142="","",Tablas!I4142)</f>
        <v/>
      </c>
      <c r="H4144" s="1" t="s">
        <v>911</v>
      </c>
      <c r="I4144" s="39" t="str">
        <f>IF($B4144="","",-SUMIFS(Tabla7[Cantidad],Tabla7[Código del producto],$B4144,Tabla7[Tipo de movimiento],"SALIDA",Tabla7[Mes],I$5))</f>
        <v/>
      </c>
      <c r="J4144" s="39" t="str">
        <f>IF($B4144="","",-SUMIFS(Tabla7[Cantidad],Tabla7[Código del producto],$B4144,Tabla7[Tipo de movimiento],"SALIDA",Tabla7[Mes],J$5))</f>
        <v/>
      </c>
      <c r="K4144" s="39" t="str">
        <f>IF($B4144="","",-SUMIFS(Tabla7[Cantidad],Tabla7[Código del producto],$B4144,Tabla7[Tipo de movimiento],"SALIDA",Tabla7[Mes],K$5))</f>
        <v/>
      </c>
      <c r="L4144" s="39" t="str">
        <f>IF($B4144="","",-SUMIFS(Tabla7[Cantidad],Tabla7[Código del producto],$B4144,Tabla7[Tipo de movimiento],"SALIDA",Tabla7[Mes],L$5))</f>
        <v/>
      </c>
      <c r="M4144" s="39" t="str">
        <f>IF($B4144="","",-SUMIFS(Tabla7[Cantidad],Tabla7[Código del producto],$B4144,Tabla7[Tipo de movimiento],"SALIDA",Tabla7[Mes],M$5))</f>
        <v/>
      </c>
      <c r="N4144" s="39" t="str">
        <f>IF($B4144="","",-SUMIFS(Tabla7[Cantidad],Tabla7[Código del producto],$B4144,Tabla7[Tipo de movimiento],"SALIDA",Tabla7[Mes],N$5))</f>
        <v/>
      </c>
      <c r="O4144" s="39" t="str">
        <f>IF($B4144="","",-SUMIFS(Tabla7[Cantidad],Tabla7[Código del producto],$B4144,Tabla7[Tipo de movimiento],"SALIDA",Tabla7[Mes],O$5))</f>
        <v/>
      </c>
      <c r="P4144" s="39" t="str">
        <f>IF($B4144="","",-SUMIFS(Tabla7[Cantidad],Tabla7[Código del producto],$B4144,Tabla7[Tipo de movimiento],"SALIDA",Tabla7[Mes],P$5))</f>
        <v/>
      </c>
      <c r="Q4144" s="39" t="str">
        <f t="shared" si="192"/>
        <v/>
      </c>
      <c r="R4144" s="51" t="str">
        <f>IF($B4144="","",IFERROR(VLOOKUP($B4144,'ABC rotación'!$C:$G,5,0),"C"))</f>
        <v/>
      </c>
      <c r="S4144" s="41" t="str">
        <f t="shared" si="193"/>
        <v/>
      </c>
      <c r="T4144" s="40" t="str">
        <f t="shared" si="194"/>
        <v/>
      </c>
      <c r="U4144" s="23" t="str">
        <f>IF($B4144="","",VLOOKUP($T4144,Tablas!$X$14:$Y$17,2,1))</f>
        <v/>
      </c>
    </row>
    <row r="4145" spans="2:21" x14ac:dyDescent="0.2">
      <c r="B4145" s="1" t="str">
        <f>IF(Tablas!B4143="","",Tablas!B4143)</f>
        <v/>
      </c>
      <c r="C4145" s="1" t="str">
        <f>IF(Tablas!C4143="","",Tablas!C4143)</f>
        <v/>
      </c>
      <c r="D4145" s="1" t="str">
        <f>IF(Tablas!D4143="","",Tablas!D4143)</f>
        <v/>
      </c>
      <c r="E4145" s="1" t="str">
        <f>IF(Tablas!E4143="","",Tablas!E4143)</f>
        <v/>
      </c>
      <c r="F4145" s="1" t="str">
        <f>IF(Tablas!F4143="","",Tablas!F4143)</f>
        <v/>
      </c>
      <c r="G4145" s="1" t="str">
        <f>IF(Tablas!I4143="","",Tablas!I4143)</f>
        <v/>
      </c>
      <c r="H4145" s="1" t="s">
        <v>911</v>
      </c>
      <c r="I4145" s="39" t="str">
        <f>IF($B4145="","",-SUMIFS(Tabla7[Cantidad],Tabla7[Código del producto],$B4145,Tabla7[Tipo de movimiento],"SALIDA",Tabla7[Mes],I$5))</f>
        <v/>
      </c>
      <c r="J4145" s="39" t="str">
        <f>IF($B4145="","",-SUMIFS(Tabla7[Cantidad],Tabla7[Código del producto],$B4145,Tabla7[Tipo de movimiento],"SALIDA",Tabla7[Mes],J$5))</f>
        <v/>
      </c>
      <c r="K4145" s="39" t="str">
        <f>IF($B4145="","",-SUMIFS(Tabla7[Cantidad],Tabla7[Código del producto],$B4145,Tabla7[Tipo de movimiento],"SALIDA",Tabla7[Mes],K$5))</f>
        <v/>
      </c>
      <c r="L4145" s="39" t="str">
        <f>IF($B4145="","",-SUMIFS(Tabla7[Cantidad],Tabla7[Código del producto],$B4145,Tabla7[Tipo de movimiento],"SALIDA",Tabla7[Mes],L$5))</f>
        <v/>
      </c>
      <c r="M4145" s="39" t="str">
        <f>IF($B4145="","",-SUMIFS(Tabla7[Cantidad],Tabla7[Código del producto],$B4145,Tabla7[Tipo de movimiento],"SALIDA",Tabla7[Mes],M$5))</f>
        <v/>
      </c>
      <c r="N4145" s="39" t="str">
        <f>IF($B4145="","",-SUMIFS(Tabla7[Cantidad],Tabla7[Código del producto],$B4145,Tabla7[Tipo de movimiento],"SALIDA",Tabla7[Mes],N$5))</f>
        <v/>
      </c>
      <c r="O4145" s="39" t="str">
        <f>IF($B4145="","",-SUMIFS(Tabla7[Cantidad],Tabla7[Código del producto],$B4145,Tabla7[Tipo de movimiento],"SALIDA",Tabla7[Mes],O$5))</f>
        <v/>
      </c>
      <c r="P4145" s="39" t="str">
        <f>IF($B4145="","",-SUMIFS(Tabla7[Cantidad],Tabla7[Código del producto],$B4145,Tabla7[Tipo de movimiento],"SALIDA",Tabla7[Mes],P$5))</f>
        <v/>
      </c>
      <c r="Q4145" s="39" t="str">
        <f t="shared" si="192"/>
        <v/>
      </c>
      <c r="R4145" s="51" t="str">
        <f>IF($B4145="","",IFERROR(VLOOKUP($B4145,'ABC rotación'!$C:$G,5,0),"C"))</f>
        <v/>
      </c>
      <c r="S4145" s="41" t="str">
        <f t="shared" si="193"/>
        <v/>
      </c>
      <c r="T4145" s="40" t="str">
        <f t="shared" si="194"/>
        <v/>
      </c>
      <c r="U4145" s="23" t="str">
        <f>IF($B4145="","",VLOOKUP($T4145,Tablas!$X$14:$Y$17,2,1))</f>
        <v/>
      </c>
    </row>
    <row r="4146" spans="2:21" x14ac:dyDescent="0.2">
      <c r="B4146" s="1" t="str">
        <f>IF(Tablas!B4144="","",Tablas!B4144)</f>
        <v/>
      </c>
      <c r="C4146" s="1" t="str">
        <f>IF(Tablas!C4144="","",Tablas!C4144)</f>
        <v/>
      </c>
      <c r="D4146" s="1" t="str">
        <f>IF(Tablas!D4144="","",Tablas!D4144)</f>
        <v/>
      </c>
      <c r="E4146" s="1" t="str">
        <f>IF(Tablas!E4144="","",Tablas!E4144)</f>
        <v/>
      </c>
      <c r="F4146" s="1" t="str">
        <f>IF(Tablas!F4144="","",Tablas!F4144)</f>
        <v/>
      </c>
      <c r="G4146" s="1" t="str">
        <f>IF(Tablas!I4144="","",Tablas!I4144)</f>
        <v/>
      </c>
      <c r="H4146" s="1" t="s">
        <v>911</v>
      </c>
      <c r="I4146" s="39" t="str">
        <f>IF($B4146="","",-SUMIFS(Tabla7[Cantidad],Tabla7[Código del producto],$B4146,Tabla7[Tipo de movimiento],"SALIDA",Tabla7[Mes],I$5))</f>
        <v/>
      </c>
      <c r="J4146" s="39" t="str">
        <f>IF($B4146="","",-SUMIFS(Tabla7[Cantidad],Tabla7[Código del producto],$B4146,Tabla7[Tipo de movimiento],"SALIDA",Tabla7[Mes],J$5))</f>
        <v/>
      </c>
      <c r="K4146" s="39" t="str">
        <f>IF($B4146="","",-SUMIFS(Tabla7[Cantidad],Tabla7[Código del producto],$B4146,Tabla7[Tipo de movimiento],"SALIDA",Tabla7[Mes],K$5))</f>
        <v/>
      </c>
      <c r="L4146" s="39" t="str">
        <f>IF($B4146="","",-SUMIFS(Tabla7[Cantidad],Tabla7[Código del producto],$B4146,Tabla7[Tipo de movimiento],"SALIDA",Tabla7[Mes],L$5))</f>
        <v/>
      </c>
      <c r="M4146" s="39" t="str">
        <f>IF($B4146="","",-SUMIFS(Tabla7[Cantidad],Tabla7[Código del producto],$B4146,Tabla7[Tipo de movimiento],"SALIDA",Tabla7[Mes],M$5))</f>
        <v/>
      </c>
      <c r="N4146" s="39" t="str">
        <f>IF($B4146="","",-SUMIFS(Tabla7[Cantidad],Tabla7[Código del producto],$B4146,Tabla7[Tipo de movimiento],"SALIDA",Tabla7[Mes],N$5))</f>
        <v/>
      </c>
      <c r="O4146" s="39" t="str">
        <f>IF($B4146="","",-SUMIFS(Tabla7[Cantidad],Tabla7[Código del producto],$B4146,Tabla7[Tipo de movimiento],"SALIDA",Tabla7[Mes],O$5))</f>
        <v/>
      </c>
      <c r="P4146" s="39" t="str">
        <f>IF($B4146="","",-SUMIFS(Tabla7[Cantidad],Tabla7[Código del producto],$B4146,Tabla7[Tipo de movimiento],"SALIDA",Tabla7[Mes],P$5))</f>
        <v/>
      </c>
      <c r="Q4146" s="39" t="str">
        <f t="shared" si="192"/>
        <v/>
      </c>
      <c r="R4146" s="51" t="str">
        <f>IF($B4146="","",IFERROR(VLOOKUP($B4146,'ABC rotación'!$C:$G,5,0),"C"))</f>
        <v/>
      </c>
      <c r="S4146" s="41" t="str">
        <f t="shared" si="193"/>
        <v/>
      </c>
      <c r="T4146" s="40" t="str">
        <f t="shared" si="194"/>
        <v/>
      </c>
      <c r="U4146" s="23" t="str">
        <f>IF($B4146="","",VLOOKUP($T4146,Tablas!$X$14:$Y$17,2,1))</f>
        <v/>
      </c>
    </row>
    <row r="4147" spans="2:21" x14ac:dyDescent="0.2">
      <c r="B4147" s="1" t="str">
        <f>IF(Tablas!B4145="","",Tablas!B4145)</f>
        <v/>
      </c>
      <c r="C4147" s="1" t="str">
        <f>IF(Tablas!C4145="","",Tablas!C4145)</f>
        <v/>
      </c>
      <c r="D4147" s="1" t="str">
        <f>IF(Tablas!D4145="","",Tablas!D4145)</f>
        <v/>
      </c>
      <c r="E4147" s="1" t="str">
        <f>IF(Tablas!E4145="","",Tablas!E4145)</f>
        <v/>
      </c>
      <c r="F4147" s="1" t="str">
        <f>IF(Tablas!F4145="","",Tablas!F4145)</f>
        <v/>
      </c>
      <c r="G4147" s="1" t="str">
        <f>IF(Tablas!I4145="","",Tablas!I4145)</f>
        <v/>
      </c>
      <c r="H4147" s="1" t="s">
        <v>911</v>
      </c>
      <c r="I4147" s="39" t="str">
        <f>IF($B4147="","",-SUMIFS(Tabla7[Cantidad],Tabla7[Código del producto],$B4147,Tabla7[Tipo de movimiento],"SALIDA",Tabla7[Mes],I$5))</f>
        <v/>
      </c>
      <c r="J4147" s="39" t="str">
        <f>IF($B4147="","",-SUMIFS(Tabla7[Cantidad],Tabla7[Código del producto],$B4147,Tabla7[Tipo de movimiento],"SALIDA",Tabla7[Mes],J$5))</f>
        <v/>
      </c>
      <c r="K4147" s="39" t="str">
        <f>IF($B4147="","",-SUMIFS(Tabla7[Cantidad],Tabla7[Código del producto],$B4147,Tabla7[Tipo de movimiento],"SALIDA",Tabla7[Mes],K$5))</f>
        <v/>
      </c>
      <c r="L4147" s="39" t="str">
        <f>IF($B4147="","",-SUMIFS(Tabla7[Cantidad],Tabla7[Código del producto],$B4147,Tabla7[Tipo de movimiento],"SALIDA",Tabla7[Mes],L$5))</f>
        <v/>
      </c>
      <c r="M4147" s="39" t="str">
        <f>IF($B4147="","",-SUMIFS(Tabla7[Cantidad],Tabla7[Código del producto],$B4147,Tabla7[Tipo de movimiento],"SALIDA",Tabla7[Mes],M$5))</f>
        <v/>
      </c>
      <c r="N4147" s="39" t="str">
        <f>IF($B4147="","",-SUMIFS(Tabla7[Cantidad],Tabla7[Código del producto],$B4147,Tabla7[Tipo de movimiento],"SALIDA",Tabla7[Mes],N$5))</f>
        <v/>
      </c>
      <c r="O4147" s="39" t="str">
        <f>IF($B4147="","",-SUMIFS(Tabla7[Cantidad],Tabla7[Código del producto],$B4147,Tabla7[Tipo de movimiento],"SALIDA",Tabla7[Mes],O$5))</f>
        <v/>
      </c>
      <c r="P4147" s="39" t="str">
        <f>IF($B4147="","",-SUMIFS(Tabla7[Cantidad],Tabla7[Código del producto],$B4147,Tabla7[Tipo de movimiento],"SALIDA",Tabla7[Mes],P$5))</f>
        <v/>
      </c>
      <c r="Q4147" s="39" t="str">
        <f t="shared" si="192"/>
        <v/>
      </c>
      <c r="R4147" s="51" t="str">
        <f>IF($B4147="","",IFERROR(VLOOKUP($B4147,'ABC rotación'!$C:$G,5,0),"C"))</f>
        <v/>
      </c>
      <c r="S4147" s="41" t="str">
        <f t="shared" si="193"/>
        <v/>
      </c>
      <c r="T4147" s="40" t="str">
        <f t="shared" si="194"/>
        <v/>
      </c>
      <c r="U4147" s="23" t="str">
        <f>IF($B4147="","",VLOOKUP($T4147,Tablas!$X$14:$Y$17,2,1))</f>
        <v/>
      </c>
    </row>
    <row r="4148" spans="2:21" x14ac:dyDescent="0.2">
      <c r="B4148" s="1" t="str">
        <f>IF(Tablas!B4146="","",Tablas!B4146)</f>
        <v/>
      </c>
      <c r="C4148" s="1" t="str">
        <f>IF(Tablas!C4146="","",Tablas!C4146)</f>
        <v/>
      </c>
      <c r="D4148" s="1" t="str">
        <f>IF(Tablas!D4146="","",Tablas!D4146)</f>
        <v/>
      </c>
      <c r="E4148" s="1" t="str">
        <f>IF(Tablas!E4146="","",Tablas!E4146)</f>
        <v/>
      </c>
      <c r="F4148" s="1" t="str">
        <f>IF(Tablas!F4146="","",Tablas!F4146)</f>
        <v/>
      </c>
      <c r="G4148" s="1" t="str">
        <f>IF(Tablas!I4146="","",Tablas!I4146)</f>
        <v/>
      </c>
      <c r="H4148" s="1" t="s">
        <v>911</v>
      </c>
      <c r="I4148" s="39" t="str">
        <f>IF($B4148="","",-SUMIFS(Tabla7[Cantidad],Tabla7[Código del producto],$B4148,Tabla7[Tipo de movimiento],"SALIDA",Tabla7[Mes],I$5))</f>
        <v/>
      </c>
      <c r="J4148" s="39" t="str">
        <f>IF($B4148="","",-SUMIFS(Tabla7[Cantidad],Tabla7[Código del producto],$B4148,Tabla7[Tipo de movimiento],"SALIDA",Tabla7[Mes],J$5))</f>
        <v/>
      </c>
      <c r="K4148" s="39" t="str">
        <f>IF($B4148="","",-SUMIFS(Tabla7[Cantidad],Tabla7[Código del producto],$B4148,Tabla7[Tipo de movimiento],"SALIDA",Tabla7[Mes],K$5))</f>
        <v/>
      </c>
      <c r="L4148" s="39" t="str">
        <f>IF($B4148="","",-SUMIFS(Tabla7[Cantidad],Tabla7[Código del producto],$B4148,Tabla7[Tipo de movimiento],"SALIDA",Tabla7[Mes],L$5))</f>
        <v/>
      </c>
      <c r="M4148" s="39" t="str">
        <f>IF($B4148="","",-SUMIFS(Tabla7[Cantidad],Tabla7[Código del producto],$B4148,Tabla7[Tipo de movimiento],"SALIDA",Tabla7[Mes],M$5))</f>
        <v/>
      </c>
      <c r="N4148" s="39" t="str">
        <f>IF($B4148="","",-SUMIFS(Tabla7[Cantidad],Tabla7[Código del producto],$B4148,Tabla7[Tipo de movimiento],"SALIDA",Tabla7[Mes],N$5))</f>
        <v/>
      </c>
      <c r="O4148" s="39" t="str">
        <f>IF($B4148="","",-SUMIFS(Tabla7[Cantidad],Tabla7[Código del producto],$B4148,Tabla7[Tipo de movimiento],"SALIDA",Tabla7[Mes],O$5))</f>
        <v/>
      </c>
      <c r="P4148" s="39" t="str">
        <f>IF($B4148="","",-SUMIFS(Tabla7[Cantidad],Tabla7[Código del producto],$B4148,Tabla7[Tipo de movimiento],"SALIDA",Tabla7[Mes],P$5))</f>
        <v/>
      </c>
      <c r="Q4148" s="39" t="str">
        <f t="shared" si="192"/>
        <v/>
      </c>
      <c r="R4148" s="51" t="str">
        <f>IF($B4148="","",IFERROR(VLOOKUP($B4148,'ABC rotación'!$C:$G,5,0),"C"))</f>
        <v/>
      </c>
      <c r="S4148" s="41" t="str">
        <f t="shared" si="193"/>
        <v/>
      </c>
      <c r="T4148" s="40" t="str">
        <f t="shared" si="194"/>
        <v/>
      </c>
      <c r="U4148" s="23" t="str">
        <f>IF($B4148="","",VLOOKUP($T4148,Tablas!$X$14:$Y$17,2,1))</f>
        <v/>
      </c>
    </row>
    <row r="4149" spans="2:21" x14ac:dyDescent="0.2">
      <c r="B4149" s="1" t="str">
        <f>IF(Tablas!B4147="","",Tablas!B4147)</f>
        <v/>
      </c>
      <c r="C4149" s="1" t="str">
        <f>IF(Tablas!C4147="","",Tablas!C4147)</f>
        <v/>
      </c>
      <c r="D4149" s="1" t="str">
        <f>IF(Tablas!D4147="","",Tablas!D4147)</f>
        <v/>
      </c>
      <c r="E4149" s="1" t="str">
        <f>IF(Tablas!E4147="","",Tablas!E4147)</f>
        <v/>
      </c>
      <c r="F4149" s="1" t="str">
        <f>IF(Tablas!F4147="","",Tablas!F4147)</f>
        <v/>
      </c>
      <c r="G4149" s="1" t="str">
        <f>IF(Tablas!I4147="","",Tablas!I4147)</f>
        <v/>
      </c>
      <c r="H4149" s="1" t="s">
        <v>911</v>
      </c>
      <c r="I4149" s="39" t="str">
        <f>IF($B4149="","",-SUMIFS(Tabla7[Cantidad],Tabla7[Código del producto],$B4149,Tabla7[Tipo de movimiento],"SALIDA",Tabla7[Mes],I$5))</f>
        <v/>
      </c>
      <c r="J4149" s="39" t="str">
        <f>IF($B4149="","",-SUMIFS(Tabla7[Cantidad],Tabla7[Código del producto],$B4149,Tabla7[Tipo de movimiento],"SALIDA",Tabla7[Mes],J$5))</f>
        <v/>
      </c>
      <c r="K4149" s="39" t="str">
        <f>IF($B4149="","",-SUMIFS(Tabla7[Cantidad],Tabla7[Código del producto],$B4149,Tabla7[Tipo de movimiento],"SALIDA",Tabla7[Mes],K$5))</f>
        <v/>
      </c>
      <c r="L4149" s="39" t="str">
        <f>IF($B4149="","",-SUMIFS(Tabla7[Cantidad],Tabla7[Código del producto],$B4149,Tabla7[Tipo de movimiento],"SALIDA",Tabla7[Mes],L$5))</f>
        <v/>
      </c>
      <c r="M4149" s="39" t="str">
        <f>IF($B4149="","",-SUMIFS(Tabla7[Cantidad],Tabla7[Código del producto],$B4149,Tabla7[Tipo de movimiento],"SALIDA",Tabla7[Mes],M$5))</f>
        <v/>
      </c>
      <c r="N4149" s="39" t="str">
        <f>IF($B4149="","",-SUMIFS(Tabla7[Cantidad],Tabla7[Código del producto],$B4149,Tabla7[Tipo de movimiento],"SALIDA",Tabla7[Mes],N$5))</f>
        <v/>
      </c>
      <c r="O4149" s="39" t="str">
        <f>IF($B4149="","",-SUMIFS(Tabla7[Cantidad],Tabla7[Código del producto],$B4149,Tabla7[Tipo de movimiento],"SALIDA",Tabla7[Mes],O$5))</f>
        <v/>
      </c>
      <c r="P4149" s="39" t="str">
        <f>IF($B4149="","",-SUMIFS(Tabla7[Cantidad],Tabla7[Código del producto],$B4149,Tabla7[Tipo de movimiento],"SALIDA",Tabla7[Mes],P$5))</f>
        <v/>
      </c>
      <c r="Q4149" s="39" t="str">
        <f t="shared" si="192"/>
        <v/>
      </c>
      <c r="R4149" s="51" t="str">
        <f>IF($B4149="","",IFERROR(VLOOKUP($B4149,'ABC rotación'!$C:$G,5,0),"C"))</f>
        <v/>
      </c>
      <c r="S4149" s="41" t="str">
        <f t="shared" si="193"/>
        <v/>
      </c>
      <c r="T4149" s="40" t="str">
        <f t="shared" si="194"/>
        <v/>
      </c>
      <c r="U4149" s="23" t="str">
        <f>IF($B4149="","",VLOOKUP($T4149,Tablas!$X$14:$Y$17,2,1))</f>
        <v/>
      </c>
    </row>
    <row r="4150" spans="2:21" x14ac:dyDescent="0.2">
      <c r="B4150" s="1" t="str">
        <f>IF(Tablas!B4148="","",Tablas!B4148)</f>
        <v/>
      </c>
      <c r="C4150" s="1" t="str">
        <f>IF(Tablas!C4148="","",Tablas!C4148)</f>
        <v/>
      </c>
      <c r="D4150" s="1" t="str">
        <f>IF(Tablas!D4148="","",Tablas!D4148)</f>
        <v/>
      </c>
      <c r="E4150" s="1" t="str">
        <f>IF(Tablas!E4148="","",Tablas!E4148)</f>
        <v/>
      </c>
      <c r="F4150" s="1" t="str">
        <f>IF(Tablas!F4148="","",Tablas!F4148)</f>
        <v/>
      </c>
      <c r="G4150" s="1" t="str">
        <f>IF(Tablas!I4148="","",Tablas!I4148)</f>
        <v/>
      </c>
      <c r="H4150" s="1" t="s">
        <v>911</v>
      </c>
      <c r="I4150" s="39" t="str">
        <f>IF($B4150="","",-SUMIFS(Tabla7[Cantidad],Tabla7[Código del producto],$B4150,Tabla7[Tipo de movimiento],"SALIDA",Tabla7[Mes],I$5))</f>
        <v/>
      </c>
      <c r="J4150" s="39" t="str">
        <f>IF($B4150="","",-SUMIFS(Tabla7[Cantidad],Tabla7[Código del producto],$B4150,Tabla7[Tipo de movimiento],"SALIDA",Tabla7[Mes],J$5))</f>
        <v/>
      </c>
      <c r="K4150" s="39" t="str">
        <f>IF($B4150="","",-SUMIFS(Tabla7[Cantidad],Tabla7[Código del producto],$B4150,Tabla7[Tipo de movimiento],"SALIDA",Tabla7[Mes],K$5))</f>
        <v/>
      </c>
      <c r="L4150" s="39" t="str">
        <f>IF($B4150="","",-SUMIFS(Tabla7[Cantidad],Tabla7[Código del producto],$B4150,Tabla7[Tipo de movimiento],"SALIDA",Tabla7[Mes],L$5))</f>
        <v/>
      </c>
      <c r="M4150" s="39" t="str">
        <f>IF($B4150="","",-SUMIFS(Tabla7[Cantidad],Tabla7[Código del producto],$B4150,Tabla7[Tipo de movimiento],"SALIDA",Tabla7[Mes],M$5))</f>
        <v/>
      </c>
      <c r="N4150" s="39" t="str">
        <f>IF($B4150="","",-SUMIFS(Tabla7[Cantidad],Tabla7[Código del producto],$B4150,Tabla7[Tipo de movimiento],"SALIDA",Tabla7[Mes],N$5))</f>
        <v/>
      </c>
      <c r="O4150" s="39" t="str">
        <f>IF($B4150="","",-SUMIFS(Tabla7[Cantidad],Tabla7[Código del producto],$B4150,Tabla7[Tipo de movimiento],"SALIDA",Tabla7[Mes],O$5))</f>
        <v/>
      </c>
      <c r="P4150" s="39" t="str">
        <f>IF($B4150="","",-SUMIFS(Tabla7[Cantidad],Tabla7[Código del producto],$B4150,Tabla7[Tipo de movimiento],"SALIDA",Tabla7[Mes],P$5))</f>
        <v/>
      </c>
      <c r="Q4150" s="39" t="str">
        <f t="shared" si="192"/>
        <v/>
      </c>
      <c r="R4150" s="51" t="str">
        <f>IF($B4150="","",IFERROR(VLOOKUP($B4150,'ABC rotación'!$C:$G,5,0),"C"))</f>
        <v/>
      </c>
      <c r="S4150" s="41" t="str">
        <f t="shared" si="193"/>
        <v/>
      </c>
      <c r="T4150" s="40" t="str">
        <f t="shared" si="194"/>
        <v/>
      </c>
      <c r="U4150" s="23" t="str">
        <f>IF($B4150="","",VLOOKUP($T4150,Tablas!$X$14:$Y$17,2,1))</f>
        <v/>
      </c>
    </row>
    <row r="4151" spans="2:21" x14ac:dyDescent="0.2">
      <c r="B4151" s="1" t="str">
        <f>IF(Tablas!B4149="","",Tablas!B4149)</f>
        <v/>
      </c>
      <c r="C4151" s="1" t="str">
        <f>IF(Tablas!C4149="","",Tablas!C4149)</f>
        <v/>
      </c>
      <c r="D4151" s="1" t="str">
        <f>IF(Tablas!D4149="","",Tablas!D4149)</f>
        <v/>
      </c>
      <c r="E4151" s="1" t="str">
        <f>IF(Tablas!E4149="","",Tablas!E4149)</f>
        <v/>
      </c>
      <c r="F4151" s="1" t="str">
        <f>IF(Tablas!F4149="","",Tablas!F4149)</f>
        <v/>
      </c>
      <c r="G4151" s="1" t="str">
        <f>IF(Tablas!I4149="","",Tablas!I4149)</f>
        <v/>
      </c>
      <c r="H4151" s="1" t="s">
        <v>911</v>
      </c>
      <c r="I4151" s="39" t="str">
        <f>IF($B4151="","",-SUMIFS(Tabla7[Cantidad],Tabla7[Código del producto],$B4151,Tabla7[Tipo de movimiento],"SALIDA",Tabla7[Mes],I$5))</f>
        <v/>
      </c>
      <c r="J4151" s="39" t="str">
        <f>IF($B4151="","",-SUMIFS(Tabla7[Cantidad],Tabla7[Código del producto],$B4151,Tabla7[Tipo de movimiento],"SALIDA",Tabla7[Mes],J$5))</f>
        <v/>
      </c>
      <c r="K4151" s="39" t="str">
        <f>IF($B4151="","",-SUMIFS(Tabla7[Cantidad],Tabla7[Código del producto],$B4151,Tabla7[Tipo de movimiento],"SALIDA",Tabla7[Mes],K$5))</f>
        <v/>
      </c>
      <c r="L4151" s="39" t="str">
        <f>IF($B4151="","",-SUMIFS(Tabla7[Cantidad],Tabla7[Código del producto],$B4151,Tabla7[Tipo de movimiento],"SALIDA",Tabla7[Mes],L$5))</f>
        <v/>
      </c>
      <c r="M4151" s="39" t="str">
        <f>IF($B4151="","",-SUMIFS(Tabla7[Cantidad],Tabla7[Código del producto],$B4151,Tabla7[Tipo de movimiento],"SALIDA",Tabla7[Mes],M$5))</f>
        <v/>
      </c>
      <c r="N4151" s="39" t="str">
        <f>IF($B4151="","",-SUMIFS(Tabla7[Cantidad],Tabla7[Código del producto],$B4151,Tabla7[Tipo de movimiento],"SALIDA",Tabla7[Mes],N$5))</f>
        <v/>
      </c>
      <c r="O4151" s="39" t="str">
        <f>IF($B4151="","",-SUMIFS(Tabla7[Cantidad],Tabla7[Código del producto],$B4151,Tabla7[Tipo de movimiento],"SALIDA",Tabla7[Mes],O$5))</f>
        <v/>
      </c>
      <c r="P4151" s="39" t="str">
        <f>IF($B4151="","",-SUMIFS(Tabla7[Cantidad],Tabla7[Código del producto],$B4151,Tabla7[Tipo de movimiento],"SALIDA",Tabla7[Mes],P$5))</f>
        <v/>
      </c>
      <c r="Q4151" s="39" t="str">
        <f t="shared" si="192"/>
        <v/>
      </c>
      <c r="R4151" s="51" t="str">
        <f>IF($B4151="","",IFERROR(VLOOKUP($B4151,'ABC rotación'!$C:$G,5,0),"C"))</f>
        <v/>
      </c>
      <c r="S4151" s="41" t="str">
        <f t="shared" si="193"/>
        <v/>
      </c>
      <c r="T4151" s="40" t="str">
        <f t="shared" si="194"/>
        <v/>
      </c>
      <c r="U4151" s="23" t="str">
        <f>IF($B4151="","",VLOOKUP($T4151,Tablas!$X$14:$Y$17,2,1))</f>
        <v/>
      </c>
    </row>
    <row r="4152" spans="2:21" x14ac:dyDescent="0.2">
      <c r="B4152" s="1" t="str">
        <f>IF(Tablas!B4150="","",Tablas!B4150)</f>
        <v/>
      </c>
      <c r="C4152" s="1" t="str">
        <f>IF(Tablas!C4150="","",Tablas!C4150)</f>
        <v/>
      </c>
      <c r="D4152" s="1" t="str">
        <f>IF(Tablas!D4150="","",Tablas!D4150)</f>
        <v/>
      </c>
      <c r="E4152" s="1" t="str">
        <f>IF(Tablas!E4150="","",Tablas!E4150)</f>
        <v/>
      </c>
      <c r="F4152" s="1" t="str">
        <f>IF(Tablas!F4150="","",Tablas!F4150)</f>
        <v/>
      </c>
      <c r="G4152" s="1" t="str">
        <f>IF(Tablas!I4150="","",Tablas!I4150)</f>
        <v/>
      </c>
      <c r="H4152" s="1" t="s">
        <v>911</v>
      </c>
      <c r="I4152" s="39" t="str">
        <f>IF($B4152="","",-SUMIFS(Tabla7[Cantidad],Tabla7[Código del producto],$B4152,Tabla7[Tipo de movimiento],"SALIDA",Tabla7[Mes],I$5))</f>
        <v/>
      </c>
      <c r="J4152" s="39" t="str">
        <f>IF($B4152="","",-SUMIFS(Tabla7[Cantidad],Tabla7[Código del producto],$B4152,Tabla7[Tipo de movimiento],"SALIDA",Tabla7[Mes],J$5))</f>
        <v/>
      </c>
      <c r="K4152" s="39" t="str">
        <f>IF($B4152="","",-SUMIFS(Tabla7[Cantidad],Tabla7[Código del producto],$B4152,Tabla7[Tipo de movimiento],"SALIDA",Tabla7[Mes],K$5))</f>
        <v/>
      </c>
      <c r="L4152" s="39" t="str">
        <f>IF($B4152="","",-SUMIFS(Tabla7[Cantidad],Tabla7[Código del producto],$B4152,Tabla7[Tipo de movimiento],"SALIDA",Tabla7[Mes],L$5))</f>
        <v/>
      </c>
      <c r="M4152" s="39" t="str">
        <f>IF($B4152="","",-SUMIFS(Tabla7[Cantidad],Tabla7[Código del producto],$B4152,Tabla7[Tipo de movimiento],"SALIDA",Tabla7[Mes],M$5))</f>
        <v/>
      </c>
      <c r="N4152" s="39" t="str">
        <f>IF($B4152="","",-SUMIFS(Tabla7[Cantidad],Tabla7[Código del producto],$B4152,Tabla7[Tipo de movimiento],"SALIDA",Tabla7[Mes],N$5))</f>
        <v/>
      </c>
      <c r="O4152" s="39" t="str">
        <f>IF($B4152="","",-SUMIFS(Tabla7[Cantidad],Tabla7[Código del producto],$B4152,Tabla7[Tipo de movimiento],"SALIDA",Tabla7[Mes],O$5))</f>
        <v/>
      </c>
      <c r="P4152" s="39" t="str">
        <f>IF($B4152="","",-SUMIFS(Tabla7[Cantidad],Tabla7[Código del producto],$B4152,Tabla7[Tipo de movimiento],"SALIDA",Tabla7[Mes],P$5))</f>
        <v/>
      </c>
      <c r="Q4152" s="39" t="str">
        <f t="shared" si="192"/>
        <v/>
      </c>
      <c r="R4152" s="51" t="str">
        <f>IF($B4152="","",IFERROR(VLOOKUP($B4152,'ABC rotación'!$C:$G,5,0),"C"))</f>
        <v/>
      </c>
      <c r="S4152" s="41" t="str">
        <f t="shared" si="193"/>
        <v/>
      </c>
      <c r="T4152" s="40" t="str">
        <f t="shared" si="194"/>
        <v/>
      </c>
      <c r="U4152" s="23" t="str">
        <f>IF($B4152="","",VLOOKUP($T4152,Tablas!$X$14:$Y$17,2,1))</f>
        <v/>
      </c>
    </row>
    <row r="4153" spans="2:21" x14ac:dyDescent="0.2">
      <c r="B4153" s="1" t="str">
        <f>IF(Tablas!B4151="","",Tablas!B4151)</f>
        <v/>
      </c>
      <c r="C4153" s="1" t="str">
        <f>IF(Tablas!C4151="","",Tablas!C4151)</f>
        <v/>
      </c>
      <c r="D4153" s="1" t="str">
        <f>IF(Tablas!D4151="","",Tablas!D4151)</f>
        <v/>
      </c>
      <c r="E4153" s="1" t="str">
        <f>IF(Tablas!E4151="","",Tablas!E4151)</f>
        <v/>
      </c>
      <c r="F4153" s="1" t="str">
        <f>IF(Tablas!F4151="","",Tablas!F4151)</f>
        <v/>
      </c>
      <c r="G4153" s="1" t="str">
        <f>IF(Tablas!I4151="","",Tablas!I4151)</f>
        <v/>
      </c>
      <c r="H4153" s="1" t="s">
        <v>911</v>
      </c>
      <c r="I4153" s="39" t="str">
        <f>IF($B4153="","",-SUMIFS(Tabla7[Cantidad],Tabla7[Código del producto],$B4153,Tabla7[Tipo de movimiento],"SALIDA",Tabla7[Mes],I$5))</f>
        <v/>
      </c>
      <c r="J4153" s="39" t="str">
        <f>IF($B4153="","",-SUMIFS(Tabla7[Cantidad],Tabla7[Código del producto],$B4153,Tabla7[Tipo de movimiento],"SALIDA",Tabla7[Mes],J$5))</f>
        <v/>
      </c>
      <c r="K4153" s="39" t="str">
        <f>IF($B4153="","",-SUMIFS(Tabla7[Cantidad],Tabla7[Código del producto],$B4153,Tabla7[Tipo de movimiento],"SALIDA",Tabla7[Mes],K$5))</f>
        <v/>
      </c>
      <c r="L4153" s="39" t="str">
        <f>IF($B4153="","",-SUMIFS(Tabla7[Cantidad],Tabla7[Código del producto],$B4153,Tabla7[Tipo de movimiento],"SALIDA",Tabla7[Mes],L$5))</f>
        <v/>
      </c>
      <c r="M4153" s="39" t="str">
        <f>IF($B4153="","",-SUMIFS(Tabla7[Cantidad],Tabla7[Código del producto],$B4153,Tabla7[Tipo de movimiento],"SALIDA",Tabla7[Mes],M$5))</f>
        <v/>
      </c>
      <c r="N4153" s="39" t="str">
        <f>IF($B4153="","",-SUMIFS(Tabla7[Cantidad],Tabla7[Código del producto],$B4153,Tabla7[Tipo de movimiento],"SALIDA",Tabla7[Mes],N$5))</f>
        <v/>
      </c>
      <c r="O4153" s="39" t="str">
        <f>IF($B4153="","",-SUMIFS(Tabla7[Cantidad],Tabla7[Código del producto],$B4153,Tabla7[Tipo de movimiento],"SALIDA",Tabla7[Mes],O$5))</f>
        <v/>
      </c>
      <c r="P4153" s="39" t="str">
        <f>IF($B4153="","",-SUMIFS(Tabla7[Cantidad],Tabla7[Código del producto],$B4153,Tabla7[Tipo de movimiento],"SALIDA",Tabla7[Mes],P$5))</f>
        <v/>
      </c>
      <c r="Q4153" s="39" t="str">
        <f t="shared" si="192"/>
        <v/>
      </c>
      <c r="R4153" s="51" t="str">
        <f>IF($B4153="","",IFERROR(VLOOKUP($B4153,'ABC rotación'!$C:$G,5,0),"C"))</f>
        <v/>
      </c>
      <c r="S4153" s="41" t="str">
        <f t="shared" si="193"/>
        <v/>
      </c>
      <c r="T4153" s="40" t="str">
        <f t="shared" si="194"/>
        <v/>
      </c>
      <c r="U4153" s="23" t="str">
        <f>IF($B4153="","",VLOOKUP($T4153,Tablas!$X$14:$Y$17,2,1))</f>
        <v/>
      </c>
    </row>
    <row r="4154" spans="2:21" x14ac:dyDescent="0.2">
      <c r="B4154" s="1" t="str">
        <f>IF(Tablas!B4152="","",Tablas!B4152)</f>
        <v/>
      </c>
      <c r="C4154" s="1" t="str">
        <f>IF(Tablas!C4152="","",Tablas!C4152)</f>
        <v/>
      </c>
      <c r="D4154" s="1" t="str">
        <f>IF(Tablas!D4152="","",Tablas!D4152)</f>
        <v/>
      </c>
      <c r="E4154" s="1" t="str">
        <f>IF(Tablas!E4152="","",Tablas!E4152)</f>
        <v/>
      </c>
      <c r="F4154" s="1" t="str">
        <f>IF(Tablas!F4152="","",Tablas!F4152)</f>
        <v/>
      </c>
      <c r="G4154" s="1" t="str">
        <f>IF(Tablas!I4152="","",Tablas!I4152)</f>
        <v/>
      </c>
      <c r="H4154" s="1" t="s">
        <v>911</v>
      </c>
      <c r="I4154" s="39" t="str">
        <f>IF($B4154="","",-SUMIFS(Tabla7[Cantidad],Tabla7[Código del producto],$B4154,Tabla7[Tipo de movimiento],"SALIDA",Tabla7[Mes],I$5))</f>
        <v/>
      </c>
      <c r="J4154" s="39" t="str">
        <f>IF($B4154="","",-SUMIFS(Tabla7[Cantidad],Tabla7[Código del producto],$B4154,Tabla7[Tipo de movimiento],"SALIDA",Tabla7[Mes],J$5))</f>
        <v/>
      </c>
      <c r="K4154" s="39" t="str">
        <f>IF($B4154="","",-SUMIFS(Tabla7[Cantidad],Tabla7[Código del producto],$B4154,Tabla7[Tipo de movimiento],"SALIDA",Tabla7[Mes],K$5))</f>
        <v/>
      </c>
      <c r="L4154" s="39" t="str">
        <f>IF($B4154="","",-SUMIFS(Tabla7[Cantidad],Tabla7[Código del producto],$B4154,Tabla7[Tipo de movimiento],"SALIDA",Tabla7[Mes],L$5))</f>
        <v/>
      </c>
      <c r="M4154" s="39" t="str">
        <f>IF($B4154="","",-SUMIFS(Tabla7[Cantidad],Tabla7[Código del producto],$B4154,Tabla7[Tipo de movimiento],"SALIDA",Tabla7[Mes],M$5))</f>
        <v/>
      </c>
      <c r="N4154" s="39" t="str">
        <f>IF($B4154="","",-SUMIFS(Tabla7[Cantidad],Tabla7[Código del producto],$B4154,Tabla7[Tipo de movimiento],"SALIDA",Tabla7[Mes],N$5))</f>
        <v/>
      </c>
      <c r="O4154" s="39" t="str">
        <f>IF($B4154="","",-SUMIFS(Tabla7[Cantidad],Tabla7[Código del producto],$B4154,Tabla7[Tipo de movimiento],"SALIDA",Tabla7[Mes],O$5))</f>
        <v/>
      </c>
      <c r="P4154" s="39" t="str">
        <f>IF($B4154="","",-SUMIFS(Tabla7[Cantidad],Tabla7[Código del producto],$B4154,Tabla7[Tipo de movimiento],"SALIDA",Tabla7[Mes],P$5))</f>
        <v/>
      </c>
      <c r="Q4154" s="39" t="str">
        <f t="shared" si="192"/>
        <v/>
      </c>
      <c r="R4154" s="51" t="str">
        <f>IF($B4154="","",IFERROR(VLOOKUP($B4154,'ABC rotación'!$C:$G,5,0),"C"))</f>
        <v/>
      </c>
      <c r="S4154" s="41" t="str">
        <f t="shared" si="193"/>
        <v/>
      </c>
      <c r="T4154" s="40" t="str">
        <f t="shared" si="194"/>
        <v/>
      </c>
      <c r="U4154" s="23" t="str">
        <f>IF($B4154="","",VLOOKUP($T4154,Tablas!$X$14:$Y$17,2,1))</f>
        <v/>
      </c>
    </row>
    <row r="4155" spans="2:21" x14ac:dyDescent="0.2">
      <c r="B4155" s="1" t="str">
        <f>IF(Tablas!B4153="","",Tablas!B4153)</f>
        <v/>
      </c>
      <c r="C4155" s="1" t="str">
        <f>IF(Tablas!C4153="","",Tablas!C4153)</f>
        <v/>
      </c>
      <c r="D4155" s="1" t="str">
        <f>IF(Tablas!D4153="","",Tablas!D4153)</f>
        <v/>
      </c>
      <c r="E4155" s="1" t="str">
        <f>IF(Tablas!E4153="","",Tablas!E4153)</f>
        <v/>
      </c>
      <c r="F4155" s="1" t="str">
        <f>IF(Tablas!F4153="","",Tablas!F4153)</f>
        <v/>
      </c>
      <c r="G4155" s="1" t="str">
        <f>IF(Tablas!I4153="","",Tablas!I4153)</f>
        <v/>
      </c>
      <c r="H4155" s="1" t="s">
        <v>911</v>
      </c>
      <c r="I4155" s="39" t="str">
        <f>IF($B4155="","",-SUMIFS(Tabla7[Cantidad],Tabla7[Código del producto],$B4155,Tabla7[Tipo de movimiento],"SALIDA",Tabla7[Mes],I$5))</f>
        <v/>
      </c>
      <c r="J4155" s="39" t="str">
        <f>IF($B4155="","",-SUMIFS(Tabla7[Cantidad],Tabla7[Código del producto],$B4155,Tabla7[Tipo de movimiento],"SALIDA",Tabla7[Mes],J$5))</f>
        <v/>
      </c>
      <c r="K4155" s="39" t="str">
        <f>IF($B4155="","",-SUMIFS(Tabla7[Cantidad],Tabla7[Código del producto],$B4155,Tabla7[Tipo de movimiento],"SALIDA",Tabla7[Mes],K$5))</f>
        <v/>
      </c>
      <c r="L4155" s="39" t="str">
        <f>IF($B4155="","",-SUMIFS(Tabla7[Cantidad],Tabla7[Código del producto],$B4155,Tabla7[Tipo de movimiento],"SALIDA",Tabla7[Mes],L$5))</f>
        <v/>
      </c>
      <c r="M4155" s="39" t="str">
        <f>IF($B4155="","",-SUMIFS(Tabla7[Cantidad],Tabla7[Código del producto],$B4155,Tabla7[Tipo de movimiento],"SALIDA",Tabla7[Mes],M$5))</f>
        <v/>
      </c>
      <c r="N4155" s="39" t="str">
        <f>IF($B4155="","",-SUMIFS(Tabla7[Cantidad],Tabla7[Código del producto],$B4155,Tabla7[Tipo de movimiento],"SALIDA",Tabla7[Mes],N$5))</f>
        <v/>
      </c>
      <c r="O4155" s="39" t="str">
        <f>IF($B4155="","",-SUMIFS(Tabla7[Cantidad],Tabla7[Código del producto],$B4155,Tabla7[Tipo de movimiento],"SALIDA",Tabla7[Mes],O$5))</f>
        <v/>
      </c>
      <c r="P4155" s="39" t="str">
        <f>IF($B4155="","",-SUMIFS(Tabla7[Cantidad],Tabla7[Código del producto],$B4155,Tabla7[Tipo de movimiento],"SALIDA",Tabla7[Mes],P$5))</f>
        <v/>
      </c>
      <c r="Q4155" s="39" t="str">
        <f t="shared" si="192"/>
        <v/>
      </c>
      <c r="R4155" s="51" t="str">
        <f>IF($B4155="","",IFERROR(VLOOKUP($B4155,'ABC rotación'!$C:$G,5,0),"C"))</f>
        <v/>
      </c>
      <c r="S4155" s="41" t="str">
        <f t="shared" si="193"/>
        <v/>
      </c>
      <c r="T4155" s="40" t="str">
        <f t="shared" si="194"/>
        <v/>
      </c>
      <c r="U4155" s="23" t="str">
        <f>IF($B4155="","",VLOOKUP($T4155,Tablas!$X$14:$Y$17,2,1))</f>
        <v/>
      </c>
    </row>
    <row r="4156" spans="2:21" x14ac:dyDescent="0.2">
      <c r="B4156" s="1" t="str">
        <f>IF(Tablas!B4154="","",Tablas!B4154)</f>
        <v/>
      </c>
      <c r="C4156" s="1" t="str">
        <f>IF(Tablas!C4154="","",Tablas!C4154)</f>
        <v/>
      </c>
      <c r="D4156" s="1" t="str">
        <f>IF(Tablas!D4154="","",Tablas!D4154)</f>
        <v/>
      </c>
      <c r="E4156" s="1" t="str">
        <f>IF(Tablas!E4154="","",Tablas!E4154)</f>
        <v/>
      </c>
      <c r="F4156" s="1" t="str">
        <f>IF(Tablas!F4154="","",Tablas!F4154)</f>
        <v/>
      </c>
      <c r="G4156" s="1" t="str">
        <f>IF(Tablas!I4154="","",Tablas!I4154)</f>
        <v/>
      </c>
      <c r="H4156" s="1" t="s">
        <v>911</v>
      </c>
      <c r="I4156" s="39" t="str">
        <f>IF($B4156="","",-SUMIFS(Tabla7[Cantidad],Tabla7[Código del producto],$B4156,Tabla7[Tipo de movimiento],"SALIDA",Tabla7[Mes],I$5))</f>
        <v/>
      </c>
      <c r="J4156" s="39" t="str">
        <f>IF($B4156="","",-SUMIFS(Tabla7[Cantidad],Tabla7[Código del producto],$B4156,Tabla7[Tipo de movimiento],"SALIDA",Tabla7[Mes],J$5))</f>
        <v/>
      </c>
      <c r="K4156" s="39" t="str">
        <f>IF($B4156="","",-SUMIFS(Tabla7[Cantidad],Tabla7[Código del producto],$B4156,Tabla7[Tipo de movimiento],"SALIDA",Tabla7[Mes],K$5))</f>
        <v/>
      </c>
      <c r="L4156" s="39" t="str">
        <f>IF($B4156="","",-SUMIFS(Tabla7[Cantidad],Tabla7[Código del producto],$B4156,Tabla7[Tipo de movimiento],"SALIDA",Tabla7[Mes],L$5))</f>
        <v/>
      </c>
      <c r="M4156" s="39" t="str">
        <f>IF($B4156="","",-SUMIFS(Tabla7[Cantidad],Tabla7[Código del producto],$B4156,Tabla7[Tipo de movimiento],"SALIDA",Tabla7[Mes],M$5))</f>
        <v/>
      </c>
      <c r="N4156" s="39" t="str">
        <f>IF($B4156="","",-SUMIFS(Tabla7[Cantidad],Tabla7[Código del producto],$B4156,Tabla7[Tipo de movimiento],"SALIDA",Tabla7[Mes],N$5))</f>
        <v/>
      </c>
      <c r="O4156" s="39" t="str">
        <f>IF($B4156="","",-SUMIFS(Tabla7[Cantidad],Tabla7[Código del producto],$B4156,Tabla7[Tipo de movimiento],"SALIDA",Tabla7[Mes],O$5))</f>
        <v/>
      </c>
      <c r="P4156" s="39" t="str">
        <f>IF($B4156="","",-SUMIFS(Tabla7[Cantidad],Tabla7[Código del producto],$B4156,Tabla7[Tipo de movimiento],"SALIDA",Tabla7[Mes],P$5))</f>
        <v/>
      </c>
      <c r="Q4156" s="39" t="str">
        <f t="shared" si="192"/>
        <v/>
      </c>
      <c r="R4156" s="51" t="str">
        <f>IF($B4156="","",IFERROR(VLOOKUP($B4156,'ABC rotación'!$C:$G,5,0),"C"))</f>
        <v/>
      </c>
      <c r="S4156" s="41" t="str">
        <f t="shared" si="193"/>
        <v/>
      </c>
      <c r="T4156" s="40" t="str">
        <f t="shared" si="194"/>
        <v/>
      </c>
      <c r="U4156" s="23" t="str">
        <f>IF($B4156="","",VLOOKUP($T4156,Tablas!$X$14:$Y$17,2,1))</f>
        <v/>
      </c>
    </row>
    <row r="4157" spans="2:21" x14ac:dyDescent="0.2">
      <c r="B4157" s="1" t="str">
        <f>IF(Tablas!B4155="","",Tablas!B4155)</f>
        <v/>
      </c>
      <c r="C4157" s="1" t="str">
        <f>IF(Tablas!C4155="","",Tablas!C4155)</f>
        <v/>
      </c>
      <c r="D4157" s="1" t="str">
        <f>IF(Tablas!D4155="","",Tablas!D4155)</f>
        <v/>
      </c>
      <c r="E4157" s="1" t="str">
        <f>IF(Tablas!E4155="","",Tablas!E4155)</f>
        <v/>
      </c>
      <c r="F4157" s="1" t="str">
        <f>IF(Tablas!F4155="","",Tablas!F4155)</f>
        <v/>
      </c>
      <c r="G4157" s="1" t="str">
        <f>IF(Tablas!I4155="","",Tablas!I4155)</f>
        <v/>
      </c>
      <c r="H4157" s="1" t="s">
        <v>911</v>
      </c>
      <c r="I4157" s="39" t="str">
        <f>IF($B4157="","",-SUMIFS(Tabla7[Cantidad],Tabla7[Código del producto],$B4157,Tabla7[Tipo de movimiento],"SALIDA",Tabla7[Mes],I$5))</f>
        <v/>
      </c>
      <c r="J4157" s="39" t="str">
        <f>IF($B4157="","",-SUMIFS(Tabla7[Cantidad],Tabla7[Código del producto],$B4157,Tabla7[Tipo de movimiento],"SALIDA",Tabla7[Mes],J$5))</f>
        <v/>
      </c>
      <c r="K4157" s="39" t="str">
        <f>IF($B4157="","",-SUMIFS(Tabla7[Cantidad],Tabla7[Código del producto],$B4157,Tabla7[Tipo de movimiento],"SALIDA",Tabla7[Mes],K$5))</f>
        <v/>
      </c>
      <c r="L4157" s="39" t="str">
        <f>IF($B4157="","",-SUMIFS(Tabla7[Cantidad],Tabla7[Código del producto],$B4157,Tabla7[Tipo de movimiento],"SALIDA",Tabla7[Mes],L$5))</f>
        <v/>
      </c>
      <c r="M4157" s="39" t="str">
        <f>IF($B4157="","",-SUMIFS(Tabla7[Cantidad],Tabla7[Código del producto],$B4157,Tabla7[Tipo de movimiento],"SALIDA",Tabla7[Mes],M$5))</f>
        <v/>
      </c>
      <c r="N4157" s="39" t="str">
        <f>IF($B4157="","",-SUMIFS(Tabla7[Cantidad],Tabla7[Código del producto],$B4157,Tabla7[Tipo de movimiento],"SALIDA",Tabla7[Mes],N$5))</f>
        <v/>
      </c>
      <c r="O4157" s="39" t="str">
        <f>IF($B4157="","",-SUMIFS(Tabla7[Cantidad],Tabla7[Código del producto],$B4157,Tabla7[Tipo de movimiento],"SALIDA",Tabla7[Mes],O$5))</f>
        <v/>
      </c>
      <c r="P4157" s="39" t="str">
        <f>IF($B4157="","",-SUMIFS(Tabla7[Cantidad],Tabla7[Código del producto],$B4157,Tabla7[Tipo de movimiento],"SALIDA",Tabla7[Mes],P$5))</f>
        <v/>
      </c>
      <c r="Q4157" s="39" t="str">
        <f t="shared" si="192"/>
        <v/>
      </c>
      <c r="R4157" s="51" t="str">
        <f>IF($B4157="","",IFERROR(VLOOKUP($B4157,'ABC rotación'!$C:$G,5,0),"C"))</f>
        <v/>
      </c>
      <c r="S4157" s="41" t="str">
        <f t="shared" si="193"/>
        <v/>
      </c>
      <c r="T4157" s="40" t="str">
        <f t="shared" si="194"/>
        <v/>
      </c>
      <c r="U4157" s="23" t="str">
        <f>IF($B4157="","",VLOOKUP($T4157,Tablas!$X$14:$Y$17,2,1))</f>
        <v/>
      </c>
    </row>
    <row r="4158" spans="2:21" x14ac:dyDescent="0.2">
      <c r="B4158" s="1" t="str">
        <f>IF(Tablas!B4156="","",Tablas!B4156)</f>
        <v/>
      </c>
      <c r="C4158" s="1" t="str">
        <f>IF(Tablas!C4156="","",Tablas!C4156)</f>
        <v/>
      </c>
      <c r="D4158" s="1" t="str">
        <f>IF(Tablas!D4156="","",Tablas!D4156)</f>
        <v/>
      </c>
      <c r="E4158" s="1" t="str">
        <f>IF(Tablas!E4156="","",Tablas!E4156)</f>
        <v/>
      </c>
      <c r="F4158" s="1" t="str">
        <f>IF(Tablas!F4156="","",Tablas!F4156)</f>
        <v/>
      </c>
      <c r="G4158" s="1" t="str">
        <f>IF(Tablas!I4156="","",Tablas!I4156)</f>
        <v/>
      </c>
      <c r="H4158" s="1" t="s">
        <v>911</v>
      </c>
      <c r="I4158" s="39" t="str">
        <f>IF($B4158="","",-SUMIFS(Tabla7[Cantidad],Tabla7[Código del producto],$B4158,Tabla7[Tipo de movimiento],"SALIDA",Tabla7[Mes],I$5))</f>
        <v/>
      </c>
      <c r="J4158" s="39" t="str">
        <f>IF($B4158="","",-SUMIFS(Tabla7[Cantidad],Tabla7[Código del producto],$B4158,Tabla7[Tipo de movimiento],"SALIDA",Tabla7[Mes],J$5))</f>
        <v/>
      </c>
      <c r="K4158" s="39" t="str">
        <f>IF($B4158="","",-SUMIFS(Tabla7[Cantidad],Tabla7[Código del producto],$B4158,Tabla7[Tipo de movimiento],"SALIDA",Tabla7[Mes],K$5))</f>
        <v/>
      </c>
      <c r="L4158" s="39" t="str">
        <f>IF($B4158="","",-SUMIFS(Tabla7[Cantidad],Tabla7[Código del producto],$B4158,Tabla7[Tipo de movimiento],"SALIDA",Tabla7[Mes],L$5))</f>
        <v/>
      </c>
      <c r="M4158" s="39" t="str">
        <f>IF($B4158="","",-SUMIFS(Tabla7[Cantidad],Tabla7[Código del producto],$B4158,Tabla7[Tipo de movimiento],"SALIDA",Tabla7[Mes],M$5))</f>
        <v/>
      </c>
      <c r="N4158" s="39" t="str">
        <f>IF($B4158="","",-SUMIFS(Tabla7[Cantidad],Tabla7[Código del producto],$B4158,Tabla7[Tipo de movimiento],"SALIDA",Tabla7[Mes],N$5))</f>
        <v/>
      </c>
      <c r="O4158" s="39" t="str">
        <f>IF($B4158="","",-SUMIFS(Tabla7[Cantidad],Tabla7[Código del producto],$B4158,Tabla7[Tipo de movimiento],"SALIDA",Tabla7[Mes],O$5))</f>
        <v/>
      </c>
      <c r="P4158" s="39" t="str">
        <f>IF($B4158="","",-SUMIFS(Tabla7[Cantidad],Tabla7[Código del producto],$B4158,Tabla7[Tipo de movimiento],"SALIDA",Tabla7[Mes],P$5))</f>
        <v/>
      </c>
      <c r="Q4158" s="39" t="str">
        <f t="shared" si="192"/>
        <v/>
      </c>
      <c r="R4158" s="51" t="str">
        <f>IF($B4158="","",IFERROR(VLOOKUP($B4158,'ABC rotación'!$C:$G,5,0),"C"))</f>
        <v/>
      </c>
      <c r="S4158" s="41" t="str">
        <f t="shared" si="193"/>
        <v/>
      </c>
      <c r="T4158" s="40" t="str">
        <f t="shared" si="194"/>
        <v/>
      </c>
      <c r="U4158" s="23" t="str">
        <f>IF($B4158="","",VLOOKUP($T4158,Tablas!$X$14:$Y$17,2,1))</f>
        <v/>
      </c>
    </row>
    <row r="4159" spans="2:21" x14ac:dyDescent="0.2">
      <c r="B4159" s="1" t="str">
        <f>IF(Tablas!B4157="","",Tablas!B4157)</f>
        <v/>
      </c>
      <c r="C4159" s="1" t="str">
        <f>IF(Tablas!C4157="","",Tablas!C4157)</f>
        <v/>
      </c>
      <c r="D4159" s="1" t="str">
        <f>IF(Tablas!D4157="","",Tablas!D4157)</f>
        <v/>
      </c>
      <c r="E4159" s="1" t="str">
        <f>IF(Tablas!E4157="","",Tablas!E4157)</f>
        <v/>
      </c>
      <c r="F4159" s="1" t="str">
        <f>IF(Tablas!F4157="","",Tablas!F4157)</f>
        <v/>
      </c>
      <c r="G4159" s="1" t="str">
        <f>IF(Tablas!I4157="","",Tablas!I4157)</f>
        <v/>
      </c>
      <c r="H4159" s="1" t="s">
        <v>911</v>
      </c>
      <c r="I4159" s="39" t="str">
        <f>IF($B4159="","",-SUMIFS(Tabla7[Cantidad],Tabla7[Código del producto],$B4159,Tabla7[Tipo de movimiento],"SALIDA",Tabla7[Mes],I$5))</f>
        <v/>
      </c>
      <c r="J4159" s="39" t="str">
        <f>IF($B4159="","",-SUMIFS(Tabla7[Cantidad],Tabla7[Código del producto],$B4159,Tabla7[Tipo de movimiento],"SALIDA",Tabla7[Mes],J$5))</f>
        <v/>
      </c>
      <c r="K4159" s="39" t="str">
        <f>IF($B4159="","",-SUMIFS(Tabla7[Cantidad],Tabla7[Código del producto],$B4159,Tabla7[Tipo de movimiento],"SALIDA",Tabla7[Mes],K$5))</f>
        <v/>
      </c>
      <c r="L4159" s="39" t="str">
        <f>IF($B4159="","",-SUMIFS(Tabla7[Cantidad],Tabla7[Código del producto],$B4159,Tabla7[Tipo de movimiento],"SALIDA",Tabla7[Mes],L$5))</f>
        <v/>
      </c>
      <c r="M4159" s="39" t="str">
        <f>IF($B4159="","",-SUMIFS(Tabla7[Cantidad],Tabla7[Código del producto],$B4159,Tabla7[Tipo de movimiento],"SALIDA",Tabla7[Mes],M$5))</f>
        <v/>
      </c>
      <c r="N4159" s="39" t="str">
        <f>IF($B4159="","",-SUMIFS(Tabla7[Cantidad],Tabla7[Código del producto],$B4159,Tabla7[Tipo de movimiento],"SALIDA",Tabla7[Mes],N$5))</f>
        <v/>
      </c>
      <c r="O4159" s="39" t="str">
        <f>IF($B4159="","",-SUMIFS(Tabla7[Cantidad],Tabla7[Código del producto],$B4159,Tabla7[Tipo de movimiento],"SALIDA",Tabla7[Mes],O$5))</f>
        <v/>
      </c>
      <c r="P4159" s="39" t="str">
        <f>IF($B4159="","",-SUMIFS(Tabla7[Cantidad],Tabla7[Código del producto],$B4159,Tabla7[Tipo de movimiento],"SALIDA",Tabla7[Mes],P$5))</f>
        <v/>
      </c>
      <c r="Q4159" s="39" t="str">
        <f t="shared" si="192"/>
        <v/>
      </c>
      <c r="R4159" s="51" t="str">
        <f>IF($B4159="","",IFERROR(VLOOKUP($B4159,'ABC rotación'!$C:$G,5,0),"C"))</f>
        <v/>
      </c>
      <c r="S4159" s="41" t="str">
        <f t="shared" si="193"/>
        <v/>
      </c>
      <c r="T4159" s="40" t="str">
        <f t="shared" si="194"/>
        <v/>
      </c>
      <c r="U4159" s="23" t="str">
        <f>IF($B4159="","",VLOOKUP($T4159,Tablas!$X$14:$Y$17,2,1))</f>
        <v/>
      </c>
    </row>
    <row r="4160" spans="2:21" x14ac:dyDescent="0.2">
      <c r="B4160" s="1" t="str">
        <f>IF(Tablas!B4158="","",Tablas!B4158)</f>
        <v/>
      </c>
      <c r="C4160" s="1" t="str">
        <f>IF(Tablas!C4158="","",Tablas!C4158)</f>
        <v/>
      </c>
      <c r="D4160" s="1" t="str">
        <f>IF(Tablas!D4158="","",Tablas!D4158)</f>
        <v/>
      </c>
      <c r="E4160" s="1" t="str">
        <f>IF(Tablas!E4158="","",Tablas!E4158)</f>
        <v/>
      </c>
      <c r="F4160" s="1" t="str">
        <f>IF(Tablas!F4158="","",Tablas!F4158)</f>
        <v/>
      </c>
      <c r="G4160" s="1" t="str">
        <f>IF(Tablas!I4158="","",Tablas!I4158)</f>
        <v/>
      </c>
      <c r="H4160" s="1" t="s">
        <v>911</v>
      </c>
      <c r="I4160" s="39" t="str">
        <f>IF($B4160="","",-SUMIFS(Tabla7[Cantidad],Tabla7[Código del producto],$B4160,Tabla7[Tipo de movimiento],"SALIDA",Tabla7[Mes],I$5))</f>
        <v/>
      </c>
      <c r="J4160" s="39" t="str">
        <f>IF($B4160="","",-SUMIFS(Tabla7[Cantidad],Tabla7[Código del producto],$B4160,Tabla7[Tipo de movimiento],"SALIDA",Tabla7[Mes],J$5))</f>
        <v/>
      </c>
      <c r="K4160" s="39" t="str">
        <f>IF($B4160="","",-SUMIFS(Tabla7[Cantidad],Tabla7[Código del producto],$B4160,Tabla7[Tipo de movimiento],"SALIDA",Tabla7[Mes],K$5))</f>
        <v/>
      </c>
      <c r="L4160" s="39" t="str">
        <f>IF($B4160="","",-SUMIFS(Tabla7[Cantidad],Tabla7[Código del producto],$B4160,Tabla7[Tipo de movimiento],"SALIDA",Tabla7[Mes],L$5))</f>
        <v/>
      </c>
      <c r="M4160" s="39" t="str">
        <f>IF($B4160="","",-SUMIFS(Tabla7[Cantidad],Tabla7[Código del producto],$B4160,Tabla7[Tipo de movimiento],"SALIDA",Tabla7[Mes],M$5))</f>
        <v/>
      </c>
      <c r="N4160" s="39" t="str">
        <f>IF($B4160="","",-SUMIFS(Tabla7[Cantidad],Tabla7[Código del producto],$B4160,Tabla7[Tipo de movimiento],"SALIDA",Tabla7[Mes],N$5))</f>
        <v/>
      </c>
      <c r="O4160" s="39" t="str">
        <f>IF($B4160="","",-SUMIFS(Tabla7[Cantidad],Tabla7[Código del producto],$B4160,Tabla7[Tipo de movimiento],"SALIDA",Tabla7[Mes],O$5))</f>
        <v/>
      </c>
      <c r="P4160" s="39" t="str">
        <f>IF($B4160="","",-SUMIFS(Tabla7[Cantidad],Tabla7[Código del producto],$B4160,Tabla7[Tipo de movimiento],"SALIDA",Tabla7[Mes],P$5))</f>
        <v/>
      </c>
      <c r="Q4160" s="39" t="str">
        <f t="shared" si="192"/>
        <v/>
      </c>
      <c r="R4160" s="51" t="str">
        <f>IF($B4160="","",IFERROR(VLOOKUP($B4160,'ABC rotación'!$C:$G,5,0),"C"))</f>
        <v/>
      </c>
      <c r="S4160" s="41" t="str">
        <f t="shared" si="193"/>
        <v/>
      </c>
      <c r="T4160" s="40" t="str">
        <f t="shared" si="194"/>
        <v/>
      </c>
      <c r="U4160" s="23" t="str">
        <f>IF($B4160="","",VLOOKUP($T4160,Tablas!$X$14:$Y$17,2,1))</f>
        <v/>
      </c>
    </row>
    <row r="4161" spans="2:21" x14ac:dyDescent="0.2">
      <c r="B4161" s="1" t="str">
        <f>IF(Tablas!B4159="","",Tablas!B4159)</f>
        <v/>
      </c>
      <c r="C4161" s="1" t="str">
        <f>IF(Tablas!C4159="","",Tablas!C4159)</f>
        <v/>
      </c>
      <c r="D4161" s="1" t="str">
        <f>IF(Tablas!D4159="","",Tablas!D4159)</f>
        <v/>
      </c>
      <c r="E4161" s="1" t="str">
        <f>IF(Tablas!E4159="","",Tablas!E4159)</f>
        <v/>
      </c>
      <c r="F4161" s="1" t="str">
        <f>IF(Tablas!F4159="","",Tablas!F4159)</f>
        <v/>
      </c>
      <c r="G4161" s="1" t="str">
        <f>IF(Tablas!I4159="","",Tablas!I4159)</f>
        <v/>
      </c>
      <c r="H4161" s="1" t="s">
        <v>911</v>
      </c>
      <c r="I4161" s="39" t="str">
        <f>IF($B4161="","",-SUMIFS(Tabla7[Cantidad],Tabla7[Código del producto],$B4161,Tabla7[Tipo de movimiento],"SALIDA",Tabla7[Mes],I$5))</f>
        <v/>
      </c>
      <c r="J4161" s="39" t="str">
        <f>IF($B4161="","",-SUMIFS(Tabla7[Cantidad],Tabla7[Código del producto],$B4161,Tabla7[Tipo de movimiento],"SALIDA",Tabla7[Mes],J$5))</f>
        <v/>
      </c>
      <c r="K4161" s="39" t="str">
        <f>IF($B4161="","",-SUMIFS(Tabla7[Cantidad],Tabla7[Código del producto],$B4161,Tabla7[Tipo de movimiento],"SALIDA",Tabla7[Mes],K$5))</f>
        <v/>
      </c>
      <c r="L4161" s="39" t="str">
        <f>IF($B4161="","",-SUMIFS(Tabla7[Cantidad],Tabla7[Código del producto],$B4161,Tabla7[Tipo de movimiento],"SALIDA",Tabla7[Mes],L$5))</f>
        <v/>
      </c>
      <c r="M4161" s="39" t="str">
        <f>IF($B4161="","",-SUMIFS(Tabla7[Cantidad],Tabla7[Código del producto],$B4161,Tabla7[Tipo de movimiento],"SALIDA",Tabla7[Mes],M$5))</f>
        <v/>
      </c>
      <c r="N4161" s="39" t="str">
        <f>IF($B4161="","",-SUMIFS(Tabla7[Cantidad],Tabla7[Código del producto],$B4161,Tabla7[Tipo de movimiento],"SALIDA",Tabla7[Mes],N$5))</f>
        <v/>
      </c>
      <c r="O4161" s="39" t="str">
        <f>IF($B4161="","",-SUMIFS(Tabla7[Cantidad],Tabla7[Código del producto],$B4161,Tabla7[Tipo de movimiento],"SALIDA",Tabla7[Mes],O$5))</f>
        <v/>
      </c>
      <c r="P4161" s="39" t="str">
        <f>IF($B4161="","",-SUMIFS(Tabla7[Cantidad],Tabla7[Código del producto],$B4161,Tabla7[Tipo de movimiento],"SALIDA",Tabla7[Mes],P$5))</f>
        <v/>
      </c>
      <c r="Q4161" s="39" t="str">
        <f t="shared" si="192"/>
        <v/>
      </c>
      <c r="R4161" s="51" t="str">
        <f>IF($B4161="","",IFERROR(VLOOKUP($B4161,'ABC rotación'!$C:$G,5,0),"C"))</f>
        <v/>
      </c>
      <c r="S4161" s="41" t="str">
        <f t="shared" si="193"/>
        <v/>
      </c>
      <c r="T4161" s="40" t="str">
        <f t="shared" si="194"/>
        <v/>
      </c>
      <c r="U4161" s="23" t="str">
        <f>IF($B4161="","",VLOOKUP($T4161,Tablas!$X$14:$Y$17,2,1))</f>
        <v/>
      </c>
    </row>
    <row r="4162" spans="2:21" x14ac:dyDescent="0.2">
      <c r="B4162" s="1" t="str">
        <f>IF(Tablas!B4160="","",Tablas!B4160)</f>
        <v/>
      </c>
      <c r="C4162" s="1" t="str">
        <f>IF(Tablas!C4160="","",Tablas!C4160)</f>
        <v/>
      </c>
      <c r="D4162" s="1" t="str">
        <f>IF(Tablas!D4160="","",Tablas!D4160)</f>
        <v/>
      </c>
      <c r="E4162" s="1" t="str">
        <f>IF(Tablas!E4160="","",Tablas!E4160)</f>
        <v/>
      </c>
      <c r="F4162" s="1" t="str">
        <f>IF(Tablas!F4160="","",Tablas!F4160)</f>
        <v/>
      </c>
      <c r="G4162" s="1" t="str">
        <f>IF(Tablas!I4160="","",Tablas!I4160)</f>
        <v/>
      </c>
      <c r="H4162" s="1" t="s">
        <v>911</v>
      </c>
      <c r="I4162" s="39" t="str">
        <f>IF($B4162="","",-SUMIFS(Tabla7[Cantidad],Tabla7[Código del producto],$B4162,Tabla7[Tipo de movimiento],"SALIDA",Tabla7[Mes],I$5))</f>
        <v/>
      </c>
      <c r="J4162" s="39" t="str">
        <f>IF($B4162="","",-SUMIFS(Tabla7[Cantidad],Tabla7[Código del producto],$B4162,Tabla7[Tipo de movimiento],"SALIDA",Tabla7[Mes],J$5))</f>
        <v/>
      </c>
      <c r="K4162" s="39" t="str">
        <f>IF($B4162="","",-SUMIFS(Tabla7[Cantidad],Tabla7[Código del producto],$B4162,Tabla7[Tipo de movimiento],"SALIDA",Tabla7[Mes],K$5))</f>
        <v/>
      </c>
      <c r="L4162" s="39" t="str">
        <f>IF($B4162="","",-SUMIFS(Tabla7[Cantidad],Tabla7[Código del producto],$B4162,Tabla7[Tipo de movimiento],"SALIDA",Tabla7[Mes],L$5))</f>
        <v/>
      </c>
      <c r="M4162" s="39" t="str">
        <f>IF($B4162="","",-SUMIFS(Tabla7[Cantidad],Tabla7[Código del producto],$B4162,Tabla7[Tipo de movimiento],"SALIDA",Tabla7[Mes],M$5))</f>
        <v/>
      </c>
      <c r="N4162" s="39" t="str">
        <f>IF($B4162="","",-SUMIFS(Tabla7[Cantidad],Tabla7[Código del producto],$B4162,Tabla7[Tipo de movimiento],"SALIDA",Tabla7[Mes],N$5))</f>
        <v/>
      </c>
      <c r="O4162" s="39" t="str">
        <f>IF($B4162="","",-SUMIFS(Tabla7[Cantidad],Tabla7[Código del producto],$B4162,Tabla7[Tipo de movimiento],"SALIDA",Tabla7[Mes],O$5))</f>
        <v/>
      </c>
      <c r="P4162" s="39" t="str">
        <f>IF($B4162="","",-SUMIFS(Tabla7[Cantidad],Tabla7[Código del producto],$B4162,Tabla7[Tipo de movimiento],"SALIDA",Tabla7[Mes],P$5))</f>
        <v/>
      </c>
      <c r="Q4162" s="39" t="str">
        <f t="shared" si="192"/>
        <v/>
      </c>
      <c r="R4162" s="51" t="str">
        <f>IF($B4162="","",IFERROR(VLOOKUP($B4162,'ABC rotación'!$C:$G,5,0),"C"))</f>
        <v/>
      </c>
      <c r="S4162" s="41" t="str">
        <f t="shared" si="193"/>
        <v/>
      </c>
      <c r="T4162" s="40" t="str">
        <f t="shared" si="194"/>
        <v/>
      </c>
      <c r="U4162" s="23" t="str">
        <f>IF($B4162="","",VLOOKUP($T4162,Tablas!$X$14:$Y$17,2,1))</f>
        <v/>
      </c>
    </row>
    <row r="4163" spans="2:21" x14ac:dyDescent="0.2">
      <c r="B4163" s="1" t="str">
        <f>IF(Tablas!B4161="","",Tablas!B4161)</f>
        <v/>
      </c>
      <c r="C4163" s="1" t="str">
        <f>IF(Tablas!C4161="","",Tablas!C4161)</f>
        <v/>
      </c>
      <c r="D4163" s="1" t="str">
        <f>IF(Tablas!D4161="","",Tablas!D4161)</f>
        <v/>
      </c>
      <c r="E4163" s="1" t="str">
        <f>IF(Tablas!E4161="","",Tablas!E4161)</f>
        <v/>
      </c>
      <c r="F4163" s="1" t="str">
        <f>IF(Tablas!F4161="","",Tablas!F4161)</f>
        <v/>
      </c>
      <c r="G4163" s="1" t="str">
        <f>IF(Tablas!I4161="","",Tablas!I4161)</f>
        <v/>
      </c>
      <c r="H4163" s="1" t="s">
        <v>911</v>
      </c>
      <c r="I4163" s="39" t="str">
        <f>IF($B4163="","",-SUMIFS(Tabla7[Cantidad],Tabla7[Código del producto],$B4163,Tabla7[Tipo de movimiento],"SALIDA",Tabla7[Mes],I$5))</f>
        <v/>
      </c>
      <c r="J4163" s="39" t="str">
        <f>IF($B4163="","",-SUMIFS(Tabla7[Cantidad],Tabla7[Código del producto],$B4163,Tabla7[Tipo de movimiento],"SALIDA",Tabla7[Mes],J$5))</f>
        <v/>
      </c>
      <c r="K4163" s="39" t="str">
        <f>IF($B4163="","",-SUMIFS(Tabla7[Cantidad],Tabla7[Código del producto],$B4163,Tabla7[Tipo de movimiento],"SALIDA",Tabla7[Mes],K$5))</f>
        <v/>
      </c>
      <c r="L4163" s="39" t="str">
        <f>IF($B4163="","",-SUMIFS(Tabla7[Cantidad],Tabla7[Código del producto],$B4163,Tabla7[Tipo de movimiento],"SALIDA",Tabla7[Mes],L$5))</f>
        <v/>
      </c>
      <c r="M4163" s="39" t="str">
        <f>IF($B4163="","",-SUMIFS(Tabla7[Cantidad],Tabla7[Código del producto],$B4163,Tabla7[Tipo de movimiento],"SALIDA",Tabla7[Mes],M$5))</f>
        <v/>
      </c>
      <c r="N4163" s="39" t="str">
        <f>IF($B4163="","",-SUMIFS(Tabla7[Cantidad],Tabla7[Código del producto],$B4163,Tabla7[Tipo de movimiento],"SALIDA",Tabla7[Mes],N$5))</f>
        <v/>
      </c>
      <c r="O4163" s="39" t="str">
        <f>IF($B4163="","",-SUMIFS(Tabla7[Cantidad],Tabla7[Código del producto],$B4163,Tabla7[Tipo de movimiento],"SALIDA",Tabla7[Mes],O$5))</f>
        <v/>
      </c>
      <c r="P4163" s="39" t="str">
        <f>IF($B4163="","",-SUMIFS(Tabla7[Cantidad],Tabla7[Código del producto],$B4163,Tabla7[Tipo de movimiento],"SALIDA",Tabla7[Mes],P$5))</f>
        <v/>
      </c>
      <c r="Q4163" s="39" t="str">
        <f t="shared" si="192"/>
        <v/>
      </c>
      <c r="R4163" s="51" t="str">
        <f>IF($B4163="","",IFERROR(VLOOKUP($B4163,'ABC rotación'!$C:$G,5,0),"C"))</f>
        <v/>
      </c>
      <c r="S4163" s="41" t="str">
        <f t="shared" si="193"/>
        <v/>
      </c>
      <c r="T4163" s="40" t="str">
        <f t="shared" si="194"/>
        <v/>
      </c>
      <c r="U4163" s="23" t="str">
        <f>IF($B4163="","",VLOOKUP($T4163,Tablas!$X$14:$Y$17,2,1))</f>
        <v/>
      </c>
    </row>
    <row r="4164" spans="2:21" x14ac:dyDescent="0.2">
      <c r="B4164" s="1" t="str">
        <f>IF(Tablas!B4162="","",Tablas!B4162)</f>
        <v/>
      </c>
      <c r="C4164" s="1" t="str">
        <f>IF(Tablas!C4162="","",Tablas!C4162)</f>
        <v/>
      </c>
      <c r="D4164" s="1" t="str">
        <f>IF(Tablas!D4162="","",Tablas!D4162)</f>
        <v/>
      </c>
      <c r="E4164" s="1" t="str">
        <f>IF(Tablas!E4162="","",Tablas!E4162)</f>
        <v/>
      </c>
      <c r="F4164" s="1" t="str">
        <f>IF(Tablas!F4162="","",Tablas!F4162)</f>
        <v/>
      </c>
      <c r="G4164" s="1" t="str">
        <f>IF(Tablas!I4162="","",Tablas!I4162)</f>
        <v/>
      </c>
      <c r="H4164" s="1" t="s">
        <v>911</v>
      </c>
      <c r="I4164" s="39" t="str">
        <f>IF($B4164="","",-SUMIFS(Tabla7[Cantidad],Tabla7[Código del producto],$B4164,Tabla7[Tipo de movimiento],"SALIDA",Tabla7[Mes],I$5))</f>
        <v/>
      </c>
      <c r="J4164" s="39" t="str">
        <f>IF($B4164="","",-SUMIFS(Tabla7[Cantidad],Tabla7[Código del producto],$B4164,Tabla7[Tipo de movimiento],"SALIDA",Tabla7[Mes],J$5))</f>
        <v/>
      </c>
      <c r="K4164" s="39" t="str">
        <f>IF($B4164="","",-SUMIFS(Tabla7[Cantidad],Tabla7[Código del producto],$B4164,Tabla7[Tipo de movimiento],"SALIDA",Tabla7[Mes],K$5))</f>
        <v/>
      </c>
      <c r="L4164" s="39" t="str">
        <f>IF($B4164="","",-SUMIFS(Tabla7[Cantidad],Tabla7[Código del producto],$B4164,Tabla7[Tipo de movimiento],"SALIDA",Tabla7[Mes],L$5))</f>
        <v/>
      </c>
      <c r="M4164" s="39" t="str">
        <f>IF($B4164="","",-SUMIFS(Tabla7[Cantidad],Tabla7[Código del producto],$B4164,Tabla7[Tipo de movimiento],"SALIDA",Tabla7[Mes],M$5))</f>
        <v/>
      </c>
      <c r="N4164" s="39" t="str">
        <f>IF($B4164="","",-SUMIFS(Tabla7[Cantidad],Tabla7[Código del producto],$B4164,Tabla7[Tipo de movimiento],"SALIDA",Tabla7[Mes],N$5))</f>
        <v/>
      </c>
      <c r="O4164" s="39" t="str">
        <f>IF($B4164="","",-SUMIFS(Tabla7[Cantidad],Tabla7[Código del producto],$B4164,Tabla7[Tipo de movimiento],"SALIDA",Tabla7[Mes],O$5))</f>
        <v/>
      </c>
      <c r="P4164" s="39" t="str">
        <f>IF($B4164="","",-SUMIFS(Tabla7[Cantidad],Tabla7[Código del producto],$B4164,Tabla7[Tipo de movimiento],"SALIDA",Tabla7[Mes],P$5))</f>
        <v/>
      </c>
      <c r="Q4164" s="39" t="str">
        <f t="shared" si="192"/>
        <v/>
      </c>
      <c r="R4164" s="51" t="str">
        <f>IF($B4164="","",IFERROR(VLOOKUP($B4164,'ABC rotación'!$C:$G,5,0),"C"))</f>
        <v/>
      </c>
      <c r="S4164" s="41" t="str">
        <f t="shared" si="193"/>
        <v/>
      </c>
      <c r="T4164" s="40" t="str">
        <f t="shared" si="194"/>
        <v/>
      </c>
      <c r="U4164" s="23" t="str">
        <f>IF($B4164="","",VLOOKUP($T4164,Tablas!$X$14:$Y$17,2,1))</f>
        <v/>
      </c>
    </row>
    <row r="4165" spans="2:21" x14ac:dyDescent="0.2">
      <c r="B4165" s="1" t="str">
        <f>IF(Tablas!B4163="","",Tablas!B4163)</f>
        <v/>
      </c>
      <c r="C4165" s="1" t="str">
        <f>IF(Tablas!C4163="","",Tablas!C4163)</f>
        <v/>
      </c>
      <c r="D4165" s="1" t="str">
        <f>IF(Tablas!D4163="","",Tablas!D4163)</f>
        <v/>
      </c>
      <c r="E4165" s="1" t="str">
        <f>IF(Tablas!E4163="","",Tablas!E4163)</f>
        <v/>
      </c>
      <c r="F4165" s="1" t="str">
        <f>IF(Tablas!F4163="","",Tablas!F4163)</f>
        <v/>
      </c>
      <c r="G4165" s="1" t="str">
        <f>IF(Tablas!I4163="","",Tablas!I4163)</f>
        <v/>
      </c>
      <c r="H4165" s="1" t="s">
        <v>911</v>
      </c>
      <c r="I4165" s="39" t="str">
        <f>IF($B4165="","",-SUMIFS(Tabla7[Cantidad],Tabla7[Código del producto],$B4165,Tabla7[Tipo de movimiento],"SALIDA",Tabla7[Mes],I$5))</f>
        <v/>
      </c>
      <c r="J4165" s="39" t="str">
        <f>IF($B4165="","",-SUMIFS(Tabla7[Cantidad],Tabla7[Código del producto],$B4165,Tabla7[Tipo de movimiento],"SALIDA",Tabla7[Mes],J$5))</f>
        <v/>
      </c>
      <c r="K4165" s="39" t="str">
        <f>IF($B4165="","",-SUMIFS(Tabla7[Cantidad],Tabla7[Código del producto],$B4165,Tabla7[Tipo de movimiento],"SALIDA",Tabla7[Mes],K$5))</f>
        <v/>
      </c>
      <c r="L4165" s="39" t="str">
        <f>IF($B4165="","",-SUMIFS(Tabla7[Cantidad],Tabla7[Código del producto],$B4165,Tabla7[Tipo de movimiento],"SALIDA",Tabla7[Mes],L$5))</f>
        <v/>
      </c>
      <c r="M4165" s="39" t="str">
        <f>IF($B4165="","",-SUMIFS(Tabla7[Cantidad],Tabla7[Código del producto],$B4165,Tabla7[Tipo de movimiento],"SALIDA",Tabla7[Mes],M$5))</f>
        <v/>
      </c>
      <c r="N4165" s="39" t="str">
        <f>IF($B4165="","",-SUMIFS(Tabla7[Cantidad],Tabla7[Código del producto],$B4165,Tabla7[Tipo de movimiento],"SALIDA",Tabla7[Mes],N$5))</f>
        <v/>
      </c>
      <c r="O4165" s="39" t="str">
        <f>IF($B4165="","",-SUMIFS(Tabla7[Cantidad],Tabla7[Código del producto],$B4165,Tabla7[Tipo de movimiento],"SALIDA",Tabla7[Mes],O$5))</f>
        <v/>
      </c>
      <c r="P4165" s="39" t="str">
        <f>IF($B4165="","",-SUMIFS(Tabla7[Cantidad],Tabla7[Código del producto],$B4165,Tabla7[Tipo de movimiento],"SALIDA",Tabla7[Mes],P$5))</f>
        <v/>
      </c>
      <c r="Q4165" s="39" t="str">
        <f t="shared" si="192"/>
        <v/>
      </c>
      <c r="R4165" s="51" t="str">
        <f>IF($B4165="","",IFERROR(VLOOKUP($B4165,'ABC rotación'!$C:$G,5,0),"C"))</f>
        <v/>
      </c>
      <c r="S4165" s="41" t="str">
        <f t="shared" si="193"/>
        <v/>
      </c>
      <c r="T4165" s="40" t="str">
        <f t="shared" si="194"/>
        <v/>
      </c>
      <c r="U4165" s="23" t="str">
        <f>IF($B4165="","",VLOOKUP($T4165,Tablas!$X$14:$Y$17,2,1))</f>
        <v/>
      </c>
    </row>
    <row r="4166" spans="2:21" x14ac:dyDescent="0.2">
      <c r="B4166" s="1" t="str">
        <f>IF(Tablas!B4164="","",Tablas!B4164)</f>
        <v/>
      </c>
      <c r="C4166" s="1" t="str">
        <f>IF(Tablas!C4164="","",Tablas!C4164)</f>
        <v/>
      </c>
      <c r="D4166" s="1" t="str">
        <f>IF(Tablas!D4164="","",Tablas!D4164)</f>
        <v/>
      </c>
      <c r="E4166" s="1" t="str">
        <f>IF(Tablas!E4164="","",Tablas!E4164)</f>
        <v/>
      </c>
      <c r="F4166" s="1" t="str">
        <f>IF(Tablas!F4164="","",Tablas!F4164)</f>
        <v/>
      </c>
      <c r="G4166" s="1" t="str">
        <f>IF(Tablas!I4164="","",Tablas!I4164)</f>
        <v/>
      </c>
      <c r="H4166" s="1" t="s">
        <v>911</v>
      </c>
      <c r="I4166" s="39" t="str">
        <f>IF($B4166="","",-SUMIFS(Tabla7[Cantidad],Tabla7[Código del producto],$B4166,Tabla7[Tipo de movimiento],"SALIDA",Tabla7[Mes],I$5))</f>
        <v/>
      </c>
      <c r="J4166" s="39" t="str">
        <f>IF($B4166="","",-SUMIFS(Tabla7[Cantidad],Tabla7[Código del producto],$B4166,Tabla7[Tipo de movimiento],"SALIDA",Tabla7[Mes],J$5))</f>
        <v/>
      </c>
      <c r="K4166" s="39" t="str">
        <f>IF($B4166="","",-SUMIFS(Tabla7[Cantidad],Tabla7[Código del producto],$B4166,Tabla7[Tipo de movimiento],"SALIDA",Tabla7[Mes],K$5))</f>
        <v/>
      </c>
      <c r="L4166" s="39" t="str">
        <f>IF($B4166="","",-SUMIFS(Tabla7[Cantidad],Tabla7[Código del producto],$B4166,Tabla7[Tipo de movimiento],"SALIDA",Tabla7[Mes],L$5))</f>
        <v/>
      </c>
      <c r="M4166" s="39" t="str">
        <f>IF($B4166="","",-SUMIFS(Tabla7[Cantidad],Tabla7[Código del producto],$B4166,Tabla7[Tipo de movimiento],"SALIDA",Tabla7[Mes],M$5))</f>
        <v/>
      </c>
      <c r="N4166" s="39" t="str">
        <f>IF($B4166="","",-SUMIFS(Tabla7[Cantidad],Tabla7[Código del producto],$B4166,Tabla7[Tipo de movimiento],"SALIDA",Tabla7[Mes],N$5))</f>
        <v/>
      </c>
      <c r="O4166" s="39" t="str">
        <f>IF($B4166="","",-SUMIFS(Tabla7[Cantidad],Tabla7[Código del producto],$B4166,Tabla7[Tipo de movimiento],"SALIDA",Tabla7[Mes],O$5))</f>
        <v/>
      </c>
      <c r="P4166" s="39" t="str">
        <f>IF($B4166="","",-SUMIFS(Tabla7[Cantidad],Tabla7[Código del producto],$B4166,Tabla7[Tipo de movimiento],"SALIDA",Tabla7[Mes],P$5))</f>
        <v/>
      </c>
      <c r="Q4166" s="39" t="str">
        <f t="shared" si="192"/>
        <v/>
      </c>
      <c r="R4166" s="51" t="str">
        <f>IF($B4166="","",IFERROR(VLOOKUP($B4166,'ABC rotación'!$C:$G,5,0),"C"))</f>
        <v/>
      </c>
      <c r="S4166" s="41" t="str">
        <f t="shared" si="193"/>
        <v/>
      </c>
      <c r="T4166" s="40" t="str">
        <f t="shared" si="194"/>
        <v/>
      </c>
      <c r="U4166" s="23" t="str">
        <f>IF($B4166="","",VLOOKUP($T4166,Tablas!$X$14:$Y$17,2,1))</f>
        <v/>
      </c>
    </row>
    <row r="4167" spans="2:21" x14ac:dyDescent="0.2">
      <c r="B4167" s="1" t="str">
        <f>IF(Tablas!B4165="","",Tablas!B4165)</f>
        <v/>
      </c>
      <c r="C4167" s="1" t="str">
        <f>IF(Tablas!C4165="","",Tablas!C4165)</f>
        <v/>
      </c>
      <c r="D4167" s="1" t="str">
        <f>IF(Tablas!D4165="","",Tablas!D4165)</f>
        <v/>
      </c>
      <c r="E4167" s="1" t="str">
        <f>IF(Tablas!E4165="","",Tablas!E4165)</f>
        <v/>
      </c>
      <c r="F4167" s="1" t="str">
        <f>IF(Tablas!F4165="","",Tablas!F4165)</f>
        <v/>
      </c>
      <c r="G4167" s="1" t="str">
        <f>IF(Tablas!I4165="","",Tablas!I4165)</f>
        <v/>
      </c>
      <c r="H4167" s="1" t="s">
        <v>911</v>
      </c>
      <c r="I4167" s="39" t="str">
        <f>IF($B4167="","",-SUMIFS(Tabla7[Cantidad],Tabla7[Código del producto],$B4167,Tabla7[Tipo de movimiento],"SALIDA",Tabla7[Mes],I$5))</f>
        <v/>
      </c>
      <c r="J4167" s="39" t="str">
        <f>IF($B4167="","",-SUMIFS(Tabla7[Cantidad],Tabla7[Código del producto],$B4167,Tabla7[Tipo de movimiento],"SALIDA",Tabla7[Mes],J$5))</f>
        <v/>
      </c>
      <c r="K4167" s="39" t="str">
        <f>IF($B4167="","",-SUMIFS(Tabla7[Cantidad],Tabla7[Código del producto],$B4167,Tabla7[Tipo de movimiento],"SALIDA",Tabla7[Mes],K$5))</f>
        <v/>
      </c>
      <c r="L4167" s="39" t="str">
        <f>IF($B4167="","",-SUMIFS(Tabla7[Cantidad],Tabla7[Código del producto],$B4167,Tabla7[Tipo de movimiento],"SALIDA",Tabla7[Mes],L$5))</f>
        <v/>
      </c>
      <c r="M4167" s="39" t="str">
        <f>IF($B4167="","",-SUMIFS(Tabla7[Cantidad],Tabla7[Código del producto],$B4167,Tabla7[Tipo de movimiento],"SALIDA",Tabla7[Mes],M$5))</f>
        <v/>
      </c>
      <c r="N4167" s="39" t="str">
        <f>IF($B4167="","",-SUMIFS(Tabla7[Cantidad],Tabla7[Código del producto],$B4167,Tabla7[Tipo de movimiento],"SALIDA",Tabla7[Mes],N$5))</f>
        <v/>
      </c>
      <c r="O4167" s="39" t="str">
        <f>IF($B4167="","",-SUMIFS(Tabla7[Cantidad],Tabla7[Código del producto],$B4167,Tabla7[Tipo de movimiento],"SALIDA",Tabla7[Mes],O$5))</f>
        <v/>
      </c>
      <c r="P4167" s="39" t="str">
        <f>IF($B4167="","",-SUMIFS(Tabla7[Cantidad],Tabla7[Código del producto],$B4167,Tabla7[Tipo de movimiento],"SALIDA",Tabla7[Mes],P$5))</f>
        <v/>
      </c>
      <c r="Q4167" s="39" t="str">
        <f t="shared" ref="Q4167:Q4230" si="195">IF($B4167="","",IFERROR(AVERAGE(N4167:P4167),0))</f>
        <v/>
      </c>
      <c r="R4167" s="51" t="str">
        <f>IF($B4167="","",IFERROR(VLOOKUP($B4167,'ABC rotación'!$C:$G,5,0),"C"))</f>
        <v/>
      </c>
      <c r="S4167" s="41" t="str">
        <f t="shared" ref="S4167:S4230" si="196">IF($B4167="","",IFERROR(H4167/Q4167*30,0))</f>
        <v/>
      </c>
      <c r="T4167" s="40" t="str">
        <f t="shared" ref="T4167:T4230" si="197">IF($B4167="","",S4167/F4167)</f>
        <v/>
      </c>
      <c r="U4167" s="23" t="str">
        <f>IF($B4167="","",VLOOKUP($T4167,Tablas!$X$14:$Y$17,2,1))</f>
        <v/>
      </c>
    </row>
    <row r="4168" spans="2:21" x14ac:dyDescent="0.2">
      <c r="B4168" s="1" t="str">
        <f>IF(Tablas!B4166="","",Tablas!B4166)</f>
        <v/>
      </c>
      <c r="C4168" s="1" t="str">
        <f>IF(Tablas!C4166="","",Tablas!C4166)</f>
        <v/>
      </c>
      <c r="D4168" s="1" t="str">
        <f>IF(Tablas!D4166="","",Tablas!D4166)</f>
        <v/>
      </c>
      <c r="E4168" s="1" t="str">
        <f>IF(Tablas!E4166="","",Tablas!E4166)</f>
        <v/>
      </c>
      <c r="F4168" s="1" t="str">
        <f>IF(Tablas!F4166="","",Tablas!F4166)</f>
        <v/>
      </c>
      <c r="G4168" s="1" t="str">
        <f>IF(Tablas!I4166="","",Tablas!I4166)</f>
        <v/>
      </c>
      <c r="H4168" s="1" t="s">
        <v>911</v>
      </c>
      <c r="I4168" s="39" t="str">
        <f>IF($B4168="","",-SUMIFS(Tabla7[Cantidad],Tabla7[Código del producto],$B4168,Tabla7[Tipo de movimiento],"SALIDA",Tabla7[Mes],I$5))</f>
        <v/>
      </c>
      <c r="J4168" s="39" t="str">
        <f>IF($B4168="","",-SUMIFS(Tabla7[Cantidad],Tabla7[Código del producto],$B4168,Tabla7[Tipo de movimiento],"SALIDA",Tabla7[Mes],J$5))</f>
        <v/>
      </c>
      <c r="K4168" s="39" t="str">
        <f>IF($B4168="","",-SUMIFS(Tabla7[Cantidad],Tabla7[Código del producto],$B4168,Tabla7[Tipo de movimiento],"SALIDA",Tabla7[Mes],K$5))</f>
        <v/>
      </c>
      <c r="L4168" s="39" t="str">
        <f>IF($B4168="","",-SUMIFS(Tabla7[Cantidad],Tabla7[Código del producto],$B4168,Tabla7[Tipo de movimiento],"SALIDA",Tabla7[Mes],L$5))</f>
        <v/>
      </c>
      <c r="M4168" s="39" t="str">
        <f>IF($B4168="","",-SUMIFS(Tabla7[Cantidad],Tabla7[Código del producto],$B4168,Tabla7[Tipo de movimiento],"SALIDA",Tabla7[Mes],M$5))</f>
        <v/>
      </c>
      <c r="N4168" s="39" t="str">
        <f>IF($B4168="","",-SUMIFS(Tabla7[Cantidad],Tabla7[Código del producto],$B4168,Tabla7[Tipo de movimiento],"SALIDA",Tabla7[Mes],N$5))</f>
        <v/>
      </c>
      <c r="O4168" s="39" t="str">
        <f>IF($B4168="","",-SUMIFS(Tabla7[Cantidad],Tabla7[Código del producto],$B4168,Tabla7[Tipo de movimiento],"SALIDA",Tabla7[Mes],O$5))</f>
        <v/>
      </c>
      <c r="P4168" s="39" t="str">
        <f>IF($B4168="","",-SUMIFS(Tabla7[Cantidad],Tabla7[Código del producto],$B4168,Tabla7[Tipo de movimiento],"SALIDA",Tabla7[Mes],P$5))</f>
        <v/>
      </c>
      <c r="Q4168" s="39" t="str">
        <f t="shared" si="195"/>
        <v/>
      </c>
      <c r="R4168" s="51" t="str">
        <f>IF($B4168="","",IFERROR(VLOOKUP($B4168,'ABC rotación'!$C:$G,5,0),"C"))</f>
        <v/>
      </c>
      <c r="S4168" s="41" t="str">
        <f t="shared" si="196"/>
        <v/>
      </c>
      <c r="T4168" s="40" t="str">
        <f t="shared" si="197"/>
        <v/>
      </c>
      <c r="U4168" s="23" t="str">
        <f>IF($B4168="","",VLOOKUP($T4168,Tablas!$X$14:$Y$17,2,1))</f>
        <v/>
      </c>
    </row>
    <row r="4169" spans="2:21" x14ac:dyDescent="0.2">
      <c r="B4169" s="1" t="str">
        <f>IF(Tablas!B4167="","",Tablas!B4167)</f>
        <v/>
      </c>
      <c r="C4169" s="1" t="str">
        <f>IF(Tablas!C4167="","",Tablas!C4167)</f>
        <v/>
      </c>
      <c r="D4169" s="1" t="str">
        <f>IF(Tablas!D4167="","",Tablas!D4167)</f>
        <v/>
      </c>
      <c r="E4169" s="1" t="str">
        <f>IF(Tablas!E4167="","",Tablas!E4167)</f>
        <v/>
      </c>
      <c r="F4169" s="1" t="str">
        <f>IF(Tablas!F4167="","",Tablas!F4167)</f>
        <v/>
      </c>
      <c r="G4169" s="1" t="str">
        <f>IF(Tablas!I4167="","",Tablas!I4167)</f>
        <v/>
      </c>
      <c r="H4169" s="1" t="s">
        <v>911</v>
      </c>
      <c r="I4169" s="39" t="str">
        <f>IF($B4169="","",-SUMIFS(Tabla7[Cantidad],Tabla7[Código del producto],$B4169,Tabla7[Tipo de movimiento],"SALIDA",Tabla7[Mes],I$5))</f>
        <v/>
      </c>
      <c r="J4169" s="39" t="str">
        <f>IF($B4169="","",-SUMIFS(Tabla7[Cantidad],Tabla7[Código del producto],$B4169,Tabla7[Tipo de movimiento],"SALIDA",Tabla7[Mes],J$5))</f>
        <v/>
      </c>
      <c r="K4169" s="39" t="str">
        <f>IF($B4169="","",-SUMIFS(Tabla7[Cantidad],Tabla7[Código del producto],$B4169,Tabla7[Tipo de movimiento],"SALIDA",Tabla7[Mes],K$5))</f>
        <v/>
      </c>
      <c r="L4169" s="39" t="str">
        <f>IF($B4169="","",-SUMIFS(Tabla7[Cantidad],Tabla7[Código del producto],$B4169,Tabla7[Tipo de movimiento],"SALIDA",Tabla7[Mes],L$5))</f>
        <v/>
      </c>
      <c r="M4169" s="39" t="str">
        <f>IF($B4169="","",-SUMIFS(Tabla7[Cantidad],Tabla7[Código del producto],$B4169,Tabla7[Tipo de movimiento],"SALIDA",Tabla7[Mes],M$5))</f>
        <v/>
      </c>
      <c r="N4169" s="39" t="str">
        <f>IF($B4169="","",-SUMIFS(Tabla7[Cantidad],Tabla7[Código del producto],$B4169,Tabla7[Tipo de movimiento],"SALIDA",Tabla7[Mes],N$5))</f>
        <v/>
      </c>
      <c r="O4169" s="39" t="str">
        <f>IF($B4169="","",-SUMIFS(Tabla7[Cantidad],Tabla7[Código del producto],$B4169,Tabla7[Tipo de movimiento],"SALIDA",Tabla7[Mes],O$5))</f>
        <v/>
      </c>
      <c r="P4169" s="39" t="str">
        <f>IF($B4169="","",-SUMIFS(Tabla7[Cantidad],Tabla7[Código del producto],$B4169,Tabla7[Tipo de movimiento],"SALIDA",Tabla7[Mes],P$5))</f>
        <v/>
      </c>
      <c r="Q4169" s="39" t="str">
        <f t="shared" si="195"/>
        <v/>
      </c>
      <c r="R4169" s="51" t="str">
        <f>IF($B4169="","",IFERROR(VLOOKUP($B4169,'ABC rotación'!$C:$G,5,0),"C"))</f>
        <v/>
      </c>
      <c r="S4169" s="41" t="str">
        <f t="shared" si="196"/>
        <v/>
      </c>
      <c r="T4169" s="40" t="str">
        <f t="shared" si="197"/>
        <v/>
      </c>
      <c r="U4169" s="23" t="str">
        <f>IF($B4169="","",VLOOKUP($T4169,Tablas!$X$14:$Y$17,2,1))</f>
        <v/>
      </c>
    </row>
    <row r="4170" spans="2:21" x14ac:dyDescent="0.2">
      <c r="B4170" s="1" t="str">
        <f>IF(Tablas!B4168="","",Tablas!B4168)</f>
        <v/>
      </c>
      <c r="C4170" s="1" t="str">
        <f>IF(Tablas!C4168="","",Tablas!C4168)</f>
        <v/>
      </c>
      <c r="D4170" s="1" t="str">
        <f>IF(Tablas!D4168="","",Tablas!D4168)</f>
        <v/>
      </c>
      <c r="E4170" s="1" t="str">
        <f>IF(Tablas!E4168="","",Tablas!E4168)</f>
        <v/>
      </c>
      <c r="F4170" s="1" t="str">
        <f>IF(Tablas!F4168="","",Tablas!F4168)</f>
        <v/>
      </c>
      <c r="G4170" s="1" t="str">
        <f>IF(Tablas!I4168="","",Tablas!I4168)</f>
        <v/>
      </c>
      <c r="H4170" s="1" t="s">
        <v>911</v>
      </c>
      <c r="I4170" s="39" t="str">
        <f>IF($B4170="","",-SUMIFS(Tabla7[Cantidad],Tabla7[Código del producto],$B4170,Tabla7[Tipo de movimiento],"SALIDA",Tabla7[Mes],I$5))</f>
        <v/>
      </c>
      <c r="J4170" s="39" t="str">
        <f>IF($B4170="","",-SUMIFS(Tabla7[Cantidad],Tabla7[Código del producto],$B4170,Tabla7[Tipo de movimiento],"SALIDA",Tabla7[Mes],J$5))</f>
        <v/>
      </c>
      <c r="K4170" s="39" t="str">
        <f>IF($B4170="","",-SUMIFS(Tabla7[Cantidad],Tabla7[Código del producto],$B4170,Tabla7[Tipo de movimiento],"SALIDA",Tabla7[Mes],K$5))</f>
        <v/>
      </c>
      <c r="L4170" s="39" t="str">
        <f>IF($B4170="","",-SUMIFS(Tabla7[Cantidad],Tabla7[Código del producto],$B4170,Tabla7[Tipo de movimiento],"SALIDA",Tabla7[Mes],L$5))</f>
        <v/>
      </c>
      <c r="M4170" s="39" t="str">
        <f>IF($B4170="","",-SUMIFS(Tabla7[Cantidad],Tabla7[Código del producto],$B4170,Tabla7[Tipo de movimiento],"SALIDA",Tabla7[Mes],M$5))</f>
        <v/>
      </c>
      <c r="N4170" s="39" t="str">
        <f>IF($B4170="","",-SUMIFS(Tabla7[Cantidad],Tabla7[Código del producto],$B4170,Tabla7[Tipo de movimiento],"SALIDA",Tabla7[Mes],N$5))</f>
        <v/>
      </c>
      <c r="O4170" s="39" t="str">
        <f>IF($B4170="","",-SUMIFS(Tabla7[Cantidad],Tabla7[Código del producto],$B4170,Tabla7[Tipo de movimiento],"SALIDA",Tabla7[Mes],O$5))</f>
        <v/>
      </c>
      <c r="P4170" s="39" t="str">
        <f>IF($B4170="","",-SUMIFS(Tabla7[Cantidad],Tabla7[Código del producto],$B4170,Tabla7[Tipo de movimiento],"SALIDA",Tabla7[Mes],P$5))</f>
        <v/>
      </c>
      <c r="Q4170" s="39" t="str">
        <f t="shared" si="195"/>
        <v/>
      </c>
      <c r="R4170" s="51" t="str">
        <f>IF($B4170="","",IFERROR(VLOOKUP($B4170,'ABC rotación'!$C:$G,5,0),"C"))</f>
        <v/>
      </c>
      <c r="S4170" s="41" t="str">
        <f t="shared" si="196"/>
        <v/>
      </c>
      <c r="T4170" s="40" t="str">
        <f t="shared" si="197"/>
        <v/>
      </c>
      <c r="U4170" s="23" t="str">
        <f>IF($B4170="","",VLOOKUP($T4170,Tablas!$X$14:$Y$17,2,1))</f>
        <v/>
      </c>
    </row>
    <row r="4171" spans="2:21" x14ac:dyDescent="0.2">
      <c r="B4171" s="1" t="str">
        <f>IF(Tablas!B4169="","",Tablas!B4169)</f>
        <v/>
      </c>
      <c r="C4171" s="1" t="str">
        <f>IF(Tablas!C4169="","",Tablas!C4169)</f>
        <v/>
      </c>
      <c r="D4171" s="1" t="str">
        <f>IF(Tablas!D4169="","",Tablas!D4169)</f>
        <v/>
      </c>
      <c r="E4171" s="1" t="str">
        <f>IF(Tablas!E4169="","",Tablas!E4169)</f>
        <v/>
      </c>
      <c r="F4171" s="1" t="str">
        <f>IF(Tablas!F4169="","",Tablas!F4169)</f>
        <v/>
      </c>
      <c r="G4171" s="1" t="str">
        <f>IF(Tablas!I4169="","",Tablas!I4169)</f>
        <v/>
      </c>
      <c r="H4171" s="1" t="s">
        <v>911</v>
      </c>
      <c r="I4171" s="39" t="str">
        <f>IF($B4171="","",-SUMIFS(Tabla7[Cantidad],Tabla7[Código del producto],$B4171,Tabla7[Tipo de movimiento],"SALIDA",Tabla7[Mes],I$5))</f>
        <v/>
      </c>
      <c r="J4171" s="39" t="str">
        <f>IF($B4171="","",-SUMIFS(Tabla7[Cantidad],Tabla7[Código del producto],$B4171,Tabla7[Tipo de movimiento],"SALIDA",Tabla7[Mes],J$5))</f>
        <v/>
      </c>
      <c r="K4171" s="39" t="str">
        <f>IF($B4171="","",-SUMIFS(Tabla7[Cantidad],Tabla7[Código del producto],$B4171,Tabla7[Tipo de movimiento],"SALIDA",Tabla7[Mes],K$5))</f>
        <v/>
      </c>
      <c r="L4171" s="39" t="str">
        <f>IF($B4171="","",-SUMIFS(Tabla7[Cantidad],Tabla7[Código del producto],$B4171,Tabla7[Tipo de movimiento],"SALIDA",Tabla7[Mes],L$5))</f>
        <v/>
      </c>
      <c r="M4171" s="39" t="str">
        <f>IF($B4171="","",-SUMIFS(Tabla7[Cantidad],Tabla7[Código del producto],$B4171,Tabla7[Tipo de movimiento],"SALIDA",Tabla7[Mes],M$5))</f>
        <v/>
      </c>
      <c r="N4171" s="39" t="str">
        <f>IF($B4171="","",-SUMIFS(Tabla7[Cantidad],Tabla7[Código del producto],$B4171,Tabla7[Tipo de movimiento],"SALIDA",Tabla7[Mes],N$5))</f>
        <v/>
      </c>
      <c r="O4171" s="39" t="str">
        <f>IF($B4171="","",-SUMIFS(Tabla7[Cantidad],Tabla7[Código del producto],$B4171,Tabla7[Tipo de movimiento],"SALIDA",Tabla7[Mes],O$5))</f>
        <v/>
      </c>
      <c r="P4171" s="39" t="str">
        <f>IF($B4171="","",-SUMIFS(Tabla7[Cantidad],Tabla7[Código del producto],$B4171,Tabla7[Tipo de movimiento],"SALIDA",Tabla7[Mes],P$5))</f>
        <v/>
      </c>
      <c r="Q4171" s="39" t="str">
        <f t="shared" si="195"/>
        <v/>
      </c>
      <c r="R4171" s="51" t="str">
        <f>IF($B4171="","",IFERROR(VLOOKUP($B4171,'ABC rotación'!$C:$G,5,0),"C"))</f>
        <v/>
      </c>
      <c r="S4171" s="41" t="str">
        <f t="shared" si="196"/>
        <v/>
      </c>
      <c r="T4171" s="40" t="str">
        <f t="shared" si="197"/>
        <v/>
      </c>
      <c r="U4171" s="23" t="str">
        <f>IF($B4171="","",VLOOKUP($T4171,Tablas!$X$14:$Y$17,2,1))</f>
        <v/>
      </c>
    </row>
    <row r="4172" spans="2:21" x14ac:dyDescent="0.2">
      <c r="B4172" s="1" t="str">
        <f>IF(Tablas!B4170="","",Tablas!B4170)</f>
        <v/>
      </c>
      <c r="C4172" s="1" t="str">
        <f>IF(Tablas!C4170="","",Tablas!C4170)</f>
        <v/>
      </c>
      <c r="D4172" s="1" t="str">
        <f>IF(Tablas!D4170="","",Tablas!D4170)</f>
        <v/>
      </c>
      <c r="E4172" s="1" t="str">
        <f>IF(Tablas!E4170="","",Tablas!E4170)</f>
        <v/>
      </c>
      <c r="F4172" s="1" t="str">
        <f>IF(Tablas!F4170="","",Tablas!F4170)</f>
        <v/>
      </c>
      <c r="G4172" s="1" t="str">
        <f>IF(Tablas!I4170="","",Tablas!I4170)</f>
        <v/>
      </c>
      <c r="H4172" s="1" t="s">
        <v>911</v>
      </c>
      <c r="I4172" s="39" t="str">
        <f>IF($B4172="","",-SUMIFS(Tabla7[Cantidad],Tabla7[Código del producto],$B4172,Tabla7[Tipo de movimiento],"SALIDA",Tabla7[Mes],I$5))</f>
        <v/>
      </c>
      <c r="J4172" s="39" t="str">
        <f>IF($B4172="","",-SUMIFS(Tabla7[Cantidad],Tabla7[Código del producto],$B4172,Tabla7[Tipo de movimiento],"SALIDA",Tabla7[Mes],J$5))</f>
        <v/>
      </c>
      <c r="K4172" s="39" t="str">
        <f>IF($B4172="","",-SUMIFS(Tabla7[Cantidad],Tabla7[Código del producto],$B4172,Tabla7[Tipo de movimiento],"SALIDA",Tabla7[Mes],K$5))</f>
        <v/>
      </c>
      <c r="L4172" s="39" t="str">
        <f>IF($B4172="","",-SUMIFS(Tabla7[Cantidad],Tabla7[Código del producto],$B4172,Tabla7[Tipo de movimiento],"SALIDA",Tabla7[Mes],L$5))</f>
        <v/>
      </c>
      <c r="M4172" s="39" t="str">
        <f>IF($B4172="","",-SUMIFS(Tabla7[Cantidad],Tabla7[Código del producto],$B4172,Tabla7[Tipo de movimiento],"SALIDA",Tabla7[Mes],M$5))</f>
        <v/>
      </c>
      <c r="N4172" s="39" t="str">
        <f>IF($B4172="","",-SUMIFS(Tabla7[Cantidad],Tabla7[Código del producto],$B4172,Tabla7[Tipo de movimiento],"SALIDA",Tabla7[Mes],N$5))</f>
        <v/>
      </c>
      <c r="O4172" s="39" t="str">
        <f>IF($B4172="","",-SUMIFS(Tabla7[Cantidad],Tabla7[Código del producto],$B4172,Tabla7[Tipo de movimiento],"SALIDA",Tabla7[Mes],O$5))</f>
        <v/>
      </c>
      <c r="P4172" s="39" t="str">
        <f>IF($B4172="","",-SUMIFS(Tabla7[Cantidad],Tabla7[Código del producto],$B4172,Tabla7[Tipo de movimiento],"SALIDA",Tabla7[Mes],P$5))</f>
        <v/>
      </c>
      <c r="Q4172" s="39" t="str">
        <f t="shared" si="195"/>
        <v/>
      </c>
      <c r="R4172" s="51" t="str">
        <f>IF($B4172="","",IFERROR(VLOOKUP($B4172,'ABC rotación'!$C:$G,5,0),"C"))</f>
        <v/>
      </c>
      <c r="S4172" s="41" t="str">
        <f t="shared" si="196"/>
        <v/>
      </c>
      <c r="T4172" s="40" t="str">
        <f t="shared" si="197"/>
        <v/>
      </c>
      <c r="U4172" s="23" t="str">
        <f>IF($B4172="","",VLOOKUP($T4172,Tablas!$X$14:$Y$17,2,1))</f>
        <v/>
      </c>
    </row>
    <row r="4173" spans="2:21" x14ac:dyDescent="0.2">
      <c r="B4173" s="1" t="str">
        <f>IF(Tablas!B4171="","",Tablas!B4171)</f>
        <v/>
      </c>
      <c r="C4173" s="1" t="str">
        <f>IF(Tablas!C4171="","",Tablas!C4171)</f>
        <v/>
      </c>
      <c r="D4173" s="1" t="str">
        <f>IF(Tablas!D4171="","",Tablas!D4171)</f>
        <v/>
      </c>
      <c r="E4173" s="1" t="str">
        <f>IF(Tablas!E4171="","",Tablas!E4171)</f>
        <v/>
      </c>
      <c r="F4173" s="1" t="str">
        <f>IF(Tablas!F4171="","",Tablas!F4171)</f>
        <v/>
      </c>
      <c r="G4173" s="1" t="str">
        <f>IF(Tablas!I4171="","",Tablas!I4171)</f>
        <v/>
      </c>
      <c r="H4173" s="1" t="s">
        <v>911</v>
      </c>
      <c r="I4173" s="39" t="str">
        <f>IF($B4173="","",-SUMIFS(Tabla7[Cantidad],Tabla7[Código del producto],$B4173,Tabla7[Tipo de movimiento],"SALIDA",Tabla7[Mes],I$5))</f>
        <v/>
      </c>
      <c r="J4173" s="39" t="str">
        <f>IF($B4173="","",-SUMIFS(Tabla7[Cantidad],Tabla7[Código del producto],$B4173,Tabla7[Tipo de movimiento],"SALIDA",Tabla7[Mes],J$5))</f>
        <v/>
      </c>
      <c r="K4173" s="39" t="str">
        <f>IF($B4173="","",-SUMIFS(Tabla7[Cantidad],Tabla7[Código del producto],$B4173,Tabla7[Tipo de movimiento],"SALIDA",Tabla7[Mes],K$5))</f>
        <v/>
      </c>
      <c r="L4173" s="39" t="str">
        <f>IF($B4173="","",-SUMIFS(Tabla7[Cantidad],Tabla7[Código del producto],$B4173,Tabla7[Tipo de movimiento],"SALIDA",Tabla7[Mes],L$5))</f>
        <v/>
      </c>
      <c r="M4173" s="39" t="str">
        <f>IF($B4173="","",-SUMIFS(Tabla7[Cantidad],Tabla7[Código del producto],$B4173,Tabla7[Tipo de movimiento],"SALIDA",Tabla7[Mes],M$5))</f>
        <v/>
      </c>
      <c r="N4173" s="39" t="str">
        <f>IF($B4173="","",-SUMIFS(Tabla7[Cantidad],Tabla7[Código del producto],$B4173,Tabla7[Tipo de movimiento],"SALIDA",Tabla7[Mes],N$5))</f>
        <v/>
      </c>
      <c r="O4173" s="39" t="str">
        <f>IF($B4173="","",-SUMIFS(Tabla7[Cantidad],Tabla7[Código del producto],$B4173,Tabla7[Tipo de movimiento],"SALIDA",Tabla7[Mes],O$5))</f>
        <v/>
      </c>
      <c r="P4173" s="39" t="str">
        <f>IF($B4173="","",-SUMIFS(Tabla7[Cantidad],Tabla7[Código del producto],$B4173,Tabla7[Tipo de movimiento],"SALIDA",Tabla7[Mes],P$5))</f>
        <v/>
      </c>
      <c r="Q4173" s="39" t="str">
        <f t="shared" si="195"/>
        <v/>
      </c>
      <c r="R4173" s="51" t="str">
        <f>IF($B4173="","",IFERROR(VLOOKUP($B4173,'ABC rotación'!$C:$G,5,0),"C"))</f>
        <v/>
      </c>
      <c r="S4173" s="41" t="str">
        <f t="shared" si="196"/>
        <v/>
      </c>
      <c r="T4173" s="40" t="str">
        <f t="shared" si="197"/>
        <v/>
      </c>
      <c r="U4173" s="23" t="str">
        <f>IF($B4173="","",VLOOKUP($T4173,Tablas!$X$14:$Y$17,2,1))</f>
        <v/>
      </c>
    </row>
    <row r="4174" spans="2:21" x14ac:dyDescent="0.2">
      <c r="B4174" s="1" t="str">
        <f>IF(Tablas!B4172="","",Tablas!B4172)</f>
        <v/>
      </c>
      <c r="C4174" s="1" t="str">
        <f>IF(Tablas!C4172="","",Tablas!C4172)</f>
        <v/>
      </c>
      <c r="D4174" s="1" t="str">
        <f>IF(Tablas!D4172="","",Tablas!D4172)</f>
        <v/>
      </c>
      <c r="E4174" s="1" t="str">
        <f>IF(Tablas!E4172="","",Tablas!E4172)</f>
        <v/>
      </c>
      <c r="F4174" s="1" t="str">
        <f>IF(Tablas!F4172="","",Tablas!F4172)</f>
        <v/>
      </c>
      <c r="G4174" s="1" t="str">
        <f>IF(Tablas!I4172="","",Tablas!I4172)</f>
        <v/>
      </c>
      <c r="H4174" s="1" t="s">
        <v>911</v>
      </c>
      <c r="I4174" s="39" t="str">
        <f>IF($B4174="","",-SUMIFS(Tabla7[Cantidad],Tabla7[Código del producto],$B4174,Tabla7[Tipo de movimiento],"SALIDA",Tabla7[Mes],I$5))</f>
        <v/>
      </c>
      <c r="J4174" s="39" t="str">
        <f>IF($B4174="","",-SUMIFS(Tabla7[Cantidad],Tabla7[Código del producto],$B4174,Tabla7[Tipo de movimiento],"SALIDA",Tabla7[Mes],J$5))</f>
        <v/>
      </c>
      <c r="K4174" s="39" t="str">
        <f>IF($B4174="","",-SUMIFS(Tabla7[Cantidad],Tabla7[Código del producto],$B4174,Tabla7[Tipo de movimiento],"SALIDA",Tabla7[Mes],K$5))</f>
        <v/>
      </c>
      <c r="L4174" s="39" t="str">
        <f>IF($B4174="","",-SUMIFS(Tabla7[Cantidad],Tabla7[Código del producto],$B4174,Tabla7[Tipo de movimiento],"SALIDA",Tabla7[Mes],L$5))</f>
        <v/>
      </c>
      <c r="M4174" s="39" t="str">
        <f>IF($B4174="","",-SUMIFS(Tabla7[Cantidad],Tabla7[Código del producto],$B4174,Tabla7[Tipo de movimiento],"SALIDA",Tabla7[Mes],M$5))</f>
        <v/>
      </c>
      <c r="N4174" s="39" t="str">
        <f>IF($B4174="","",-SUMIFS(Tabla7[Cantidad],Tabla7[Código del producto],$B4174,Tabla7[Tipo de movimiento],"SALIDA",Tabla7[Mes],N$5))</f>
        <v/>
      </c>
      <c r="O4174" s="39" t="str">
        <f>IF($B4174="","",-SUMIFS(Tabla7[Cantidad],Tabla7[Código del producto],$B4174,Tabla7[Tipo de movimiento],"SALIDA",Tabla7[Mes],O$5))</f>
        <v/>
      </c>
      <c r="P4174" s="39" t="str">
        <f>IF($B4174="","",-SUMIFS(Tabla7[Cantidad],Tabla7[Código del producto],$B4174,Tabla7[Tipo de movimiento],"SALIDA",Tabla7[Mes],P$5))</f>
        <v/>
      </c>
      <c r="Q4174" s="39" t="str">
        <f t="shared" si="195"/>
        <v/>
      </c>
      <c r="R4174" s="51" t="str">
        <f>IF($B4174="","",IFERROR(VLOOKUP($B4174,'ABC rotación'!$C:$G,5,0),"C"))</f>
        <v/>
      </c>
      <c r="S4174" s="41" t="str">
        <f t="shared" si="196"/>
        <v/>
      </c>
      <c r="T4174" s="40" t="str">
        <f t="shared" si="197"/>
        <v/>
      </c>
      <c r="U4174" s="23" t="str">
        <f>IF($B4174="","",VLOOKUP($T4174,Tablas!$X$14:$Y$17,2,1))</f>
        <v/>
      </c>
    </row>
    <row r="4175" spans="2:21" x14ac:dyDescent="0.2">
      <c r="B4175" s="1" t="str">
        <f>IF(Tablas!B4173="","",Tablas!B4173)</f>
        <v/>
      </c>
      <c r="C4175" s="1" t="str">
        <f>IF(Tablas!C4173="","",Tablas!C4173)</f>
        <v/>
      </c>
      <c r="D4175" s="1" t="str">
        <f>IF(Tablas!D4173="","",Tablas!D4173)</f>
        <v/>
      </c>
      <c r="E4175" s="1" t="str">
        <f>IF(Tablas!E4173="","",Tablas!E4173)</f>
        <v/>
      </c>
      <c r="F4175" s="1" t="str">
        <f>IF(Tablas!F4173="","",Tablas!F4173)</f>
        <v/>
      </c>
      <c r="G4175" s="1" t="str">
        <f>IF(Tablas!I4173="","",Tablas!I4173)</f>
        <v/>
      </c>
      <c r="H4175" s="1" t="s">
        <v>911</v>
      </c>
      <c r="I4175" s="39" t="str">
        <f>IF($B4175="","",-SUMIFS(Tabla7[Cantidad],Tabla7[Código del producto],$B4175,Tabla7[Tipo de movimiento],"SALIDA",Tabla7[Mes],I$5))</f>
        <v/>
      </c>
      <c r="J4175" s="39" t="str">
        <f>IF($B4175="","",-SUMIFS(Tabla7[Cantidad],Tabla7[Código del producto],$B4175,Tabla7[Tipo de movimiento],"SALIDA",Tabla7[Mes],J$5))</f>
        <v/>
      </c>
      <c r="K4175" s="39" t="str">
        <f>IF($B4175="","",-SUMIFS(Tabla7[Cantidad],Tabla7[Código del producto],$B4175,Tabla7[Tipo de movimiento],"SALIDA",Tabla7[Mes],K$5))</f>
        <v/>
      </c>
      <c r="L4175" s="39" t="str">
        <f>IF($B4175="","",-SUMIFS(Tabla7[Cantidad],Tabla7[Código del producto],$B4175,Tabla7[Tipo de movimiento],"SALIDA",Tabla7[Mes],L$5))</f>
        <v/>
      </c>
      <c r="M4175" s="39" t="str">
        <f>IF($B4175="","",-SUMIFS(Tabla7[Cantidad],Tabla7[Código del producto],$B4175,Tabla7[Tipo de movimiento],"SALIDA",Tabla7[Mes],M$5))</f>
        <v/>
      </c>
      <c r="N4175" s="39" t="str">
        <f>IF($B4175="","",-SUMIFS(Tabla7[Cantidad],Tabla7[Código del producto],$B4175,Tabla7[Tipo de movimiento],"SALIDA",Tabla7[Mes],N$5))</f>
        <v/>
      </c>
      <c r="O4175" s="39" t="str">
        <f>IF($B4175="","",-SUMIFS(Tabla7[Cantidad],Tabla7[Código del producto],$B4175,Tabla7[Tipo de movimiento],"SALIDA",Tabla7[Mes],O$5))</f>
        <v/>
      </c>
      <c r="P4175" s="39" t="str">
        <f>IF($B4175="","",-SUMIFS(Tabla7[Cantidad],Tabla7[Código del producto],$B4175,Tabla7[Tipo de movimiento],"SALIDA",Tabla7[Mes],P$5))</f>
        <v/>
      </c>
      <c r="Q4175" s="39" t="str">
        <f t="shared" si="195"/>
        <v/>
      </c>
      <c r="R4175" s="51" t="str">
        <f>IF($B4175="","",IFERROR(VLOOKUP($B4175,'ABC rotación'!$C:$G,5,0),"C"))</f>
        <v/>
      </c>
      <c r="S4175" s="41" t="str">
        <f t="shared" si="196"/>
        <v/>
      </c>
      <c r="T4175" s="40" t="str">
        <f t="shared" si="197"/>
        <v/>
      </c>
      <c r="U4175" s="23" t="str">
        <f>IF($B4175="","",VLOOKUP($T4175,Tablas!$X$14:$Y$17,2,1))</f>
        <v/>
      </c>
    </row>
    <row r="4176" spans="2:21" x14ac:dyDescent="0.2">
      <c r="B4176" s="1" t="str">
        <f>IF(Tablas!B4174="","",Tablas!B4174)</f>
        <v/>
      </c>
      <c r="C4176" s="1" t="str">
        <f>IF(Tablas!C4174="","",Tablas!C4174)</f>
        <v/>
      </c>
      <c r="D4176" s="1" t="str">
        <f>IF(Tablas!D4174="","",Tablas!D4174)</f>
        <v/>
      </c>
      <c r="E4176" s="1" t="str">
        <f>IF(Tablas!E4174="","",Tablas!E4174)</f>
        <v/>
      </c>
      <c r="F4176" s="1" t="str">
        <f>IF(Tablas!F4174="","",Tablas!F4174)</f>
        <v/>
      </c>
      <c r="G4176" s="1" t="str">
        <f>IF(Tablas!I4174="","",Tablas!I4174)</f>
        <v/>
      </c>
      <c r="H4176" s="1" t="s">
        <v>911</v>
      </c>
      <c r="I4176" s="39" t="str">
        <f>IF($B4176="","",-SUMIFS(Tabla7[Cantidad],Tabla7[Código del producto],$B4176,Tabla7[Tipo de movimiento],"SALIDA",Tabla7[Mes],I$5))</f>
        <v/>
      </c>
      <c r="J4176" s="39" t="str">
        <f>IF($B4176="","",-SUMIFS(Tabla7[Cantidad],Tabla7[Código del producto],$B4176,Tabla7[Tipo de movimiento],"SALIDA",Tabla7[Mes],J$5))</f>
        <v/>
      </c>
      <c r="K4176" s="39" t="str">
        <f>IF($B4176="","",-SUMIFS(Tabla7[Cantidad],Tabla7[Código del producto],$B4176,Tabla7[Tipo de movimiento],"SALIDA",Tabla7[Mes],K$5))</f>
        <v/>
      </c>
      <c r="L4176" s="39" t="str">
        <f>IF($B4176="","",-SUMIFS(Tabla7[Cantidad],Tabla7[Código del producto],$B4176,Tabla7[Tipo de movimiento],"SALIDA",Tabla7[Mes],L$5))</f>
        <v/>
      </c>
      <c r="M4176" s="39" t="str">
        <f>IF($B4176="","",-SUMIFS(Tabla7[Cantidad],Tabla7[Código del producto],$B4176,Tabla7[Tipo de movimiento],"SALIDA",Tabla7[Mes],M$5))</f>
        <v/>
      </c>
      <c r="N4176" s="39" t="str">
        <f>IF($B4176="","",-SUMIFS(Tabla7[Cantidad],Tabla7[Código del producto],$B4176,Tabla7[Tipo de movimiento],"SALIDA",Tabla7[Mes],N$5))</f>
        <v/>
      </c>
      <c r="O4176" s="39" t="str">
        <f>IF($B4176="","",-SUMIFS(Tabla7[Cantidad],Tabla7[Código del producto],$B4176,Tabla7[Tipo de movimiento],"SALIDA",Tabla7[Mes],O$5))</f>
        <v/>
      </c>
      <c r="P4176" s="39" t="str">
        <f>IF($B4176="","",-SUMIFS(Tabla7[Cantidad],Tabla7[Código del producto],$B4176,Tabla7[Tipo de movimiento],"SALIDA",Tabla7[Mes],P$5))</f>
        <v/>
      </c>
      <c r="Q4176" s="39" t="str">
        <f t="shared" si="195"/>
        <v/>
      </c>
      <c r="R4176" s="51" t="str">
        <f>IF($B4176="","",IFERROR(VLOOKUP($B4176,'ABC rotación'!$C:$G,5,0),"C"))</f>
        <v/>
      </c>
      <c r="S4176" s="41" t="str">
        <f t="shared" si="196"/>
        <v/>
      </c>
      <c r="T4176" s="40" t="str">
        <f t="shared" si="197"/>
        <v/>
      </c>
      <c r="U4176" s="23" t="str">
        <f>IF($B4176="","",VLOOKUP($T4176,Tablas!$X$14:$Y$17,2,1))</f>
        <v/>
      </c>
    </row>
    <row r="4177" spans="2:21" x14ac:dyDescent="0.2">
      <c r="B4177" s="1" t="str">
        <f>IF(Tablas!B4175="","",Tablas!B4175)</f>
        <v/>
      </c>
      <c r="C4177" s="1" t="str">
        <f>IF(Tablas!C4175="","",Tablas!C4175)</f>
        <v/>
      </c>
      <c r="D4177" s="1" t="str">
        <f>IF(Tablas!D4175="","",Tablas!D4175)</f>
        <v/>
      </c>
      <c r="E4177" s="1" t="str">
        <f>IF(Tablas!E4175="","",Tablas!E4175)</f>
        <v/>
      </c>
      <c r="F4177" s="1" t="str">
        <f>IF(Tablas!F4175="","",Tablas!F4175)</f>
        <v/>
      </c>
      <c r="G4177" s="1" t="str">
        <f>IF(Tablas!I4175="","",Tablas!I4175)</f>
        <v/>
      </c>
      <c r="H4177" s="1" t="s">
        <v>911</v>
      </c>
      <c r="I4177" s="39" t="str">
        <f>IF($B4177="","",-SUMIFS(Tabla7[Cantidad],Tabla7[Código del producto],$B4177,Tabla7[Tipo de movimiento],"SALIDA",Tabla7[Mes],I$5))</f>
        <v/>
      </c>
      <c r="J4177" s="39" t="str">
        <f>IF($B4177="","",-SUMIFS(Tabla7[Cantidad],Tabla7[Código del producto],$B4177,Tabla7[Tipo de movimiento],"SALIDA",Tabla7[Mes],J$5))</f>
        <v/>
      </c>
      <c r="K4177" s="39" t="str">
        <f>IF($B4177="","",-SUMIFS(Tabla7[Cantidad],Tabla7[Código del producto],$B4177,Tabla7[Tipo de movimiento],"SALIDA",Tabla7[Mes],K$5))</f>
        <v/>
      </c>
      <c r="L4177" s="39" t="str">
        <f>IF($B4177="","",-SUMIFS(Tabla7[Cantidad],Tabla7[Código del producto],$B4177,Tabla7[Tipo de movimiento],"SALIDA",Tabla7[Mes],L$5))</f>
        <v/>
      </c>
      <c r="M4177" s="39" t="str">
        <f>IF($B4177="","",-SUMIFS(Tabla7[Cantidad],Tabla7[Código del producto],$B4177,Tabla7[Tipo de movimiento],"SALIDA",Tabla7[Mes],M$5))</f>
        <v/>
      </c>
      <c r="N4177" s="39" t="str">
        <f>IF($B4177="","",-SUMIFS(Tabla7[Cantidad],Tabla7[Código del producto],$B4177,Tabla7[Tipo de movimiento],"SALIDA",Tabla7[Mes],N$5))</f>
        <v/>
      </c>
      <c r="O4177" s="39" t="str">
        <f>IF($B4177="","",-SUMIFS(Tabla7[Cantidad],Tabla7[Código del producto],$B4177,Tabla7[Tipo de movimiento],"SALIDA",Tabla7[Mes],O$5))</f>
        <v/>
      </c>
      <c r="P4177" s="39" t="str">
        <f>IF($B4177="","",-SUMIFS(Tabla7[Cantidad],Tabla7[Código del producto],$B4177,Tabla7[Tipo de movimiento],"SALIDA",Tabla7[Mes],P$5))</f>
        <v/>
      </c>
      <c r="Q4177" s="39" t="str">
        <f t="shared" si="195"/>
        <v/>
      </c>
      <c r="R4177" s="51" t="str">
        <f>IF($B4177="","",IFERROR(VLOOKUP($B4177,'ABC rotación'!$C:$G,5,0),"C"))</f>
        <v/>
      </c>
      <c r="S4177" s="41" t="str">
        <f t="shared" si="196"/>
        <v/>
      </c>
      <c r="T4177" s="40" t="str">
        <f t="shared" si="197"/>
        <v/>
      </c>
      <c r="U4177" s="23" t="str">
        <f>IF($B4177="","",VLOOKUP($T4177,Tablas!$X$14:$Y$17,2,1))</f>
        <v/>
      </c>
    </row>
    <row r="4178" spans="2:21" x14ac:dyDescent="0.2">
      <c r="B4178" s="1" t="str">
        <f>IF(Tablas!B4176="","",Tablas!B4176)</f>
        <v/>
      </c>
      <c r="C4178" s="1" t="str">
        <f>IF(Tablas!C4176="","",Tablas!C4176)</f>
        <v/>
      </c>
      <c r="D4178" s="1" t="str">
        <f>IF(Tablas!D4176="","",Tablas!D4176)</f>
        <v/>
      </c>
      <c r="E4178" s="1" t="str">
        <f>IF(Tablas!E4176="","",Tablas!E4176)</f>
        <v/>
      </c>
      <c r="F4178" s="1" t="str">
        <f>IF(Tablas!F4176="","",Tablas!F4176)</f>
        <v/>
      </c>
      <c r="G4178" s="1" t="str">
        <f>IF(Tablas!I4176="","",Tablas!I4176)</f>
        <v/>
      </c>
      <c r="H4178" s="1" t="s">
        <v>911</v>
      </c>
      <c r="I4178" s="39" t="str">
        <f>IF($B4178="","",-SUMIFS(Tabla7[Cantidad],Tabla7[Código del producto],$B4178,Tabla7[Tipo de movimiento],"SALIDA",Tabla7[Mes],I$5))</f>
        <v/>
      </c>
      <c r="J4178" s="39" t="str">
        <f>IF($B4178="","",-SUMIFS(Tabla7[Cantidad],Tabla7[Código del producto],$B4178,Tabla7[Tipo de movimiento],"SALIDA",Tabla7[Mes],J$5))</f>
        <v/>
      </c>
      <c r="K4178" s="39" t="str">
        <f>IF($B4178="","",-SUMIFS(Tabla7[Cantidad],Tabla7[Código del producto],$B4178,Tabla7[Tipo de movimiento],"SALIDA",Tabla7[Mes],K$5))</f>
        <v/>
      </c>
      <c r="L4178" s="39" t="str">
        <f>IF($B4178="","",-SUMIFS(Tabla7[Cantidad],Tabla7[Código del producto],$B4178,Tabla7[Tipo de movimiento],"SALIDA",Tabla7[Mes],L$5))</f>
        <v/>
      </c>
      <c r="M4178" s="39" t="str">
        <f>IF($B4178="","",-SUMIFS(Tabla7[Cantidad],Tabla7[Código del producto],$B4178,Tabla7[Tipo de movimiento],"SALIDA",Tabla7[Mes],M$5))</f>
        <v/>
      </c>
      <c r="N4178" s="39" t="str">
        <f>IF($B4178="","",-SUMIFS(Tabla7[Cantidad],Tabla7[Código del producto],$B4178,Tabla7[Tipo de movimiento],"SALIDA",Tabla7[Mes],N$5))</f>
        <v/>
      </c>
      <c r="O4178" s="39" t="str">
        <f>IF($B4178="","",-SUMIFS(Tabla7[Cantidad],Tabla7[Código del producto],$B4178,Tabla7[Tipo de movimiento],"SALIDA",Tabla7[Mes],O$5))</f>
        <v/>
      </c>
      <c r="P4178" s="39" t="str">
        <f>IF($B4178="","",-SUMIFS(Tabla7[Cantidad],Tabla7[Código del producto],$B4178,Tabla7[Tipo de movimiento],"SALIDA",Tabla7[Mes],P$5))</f>
        <v/>
      </c>
      <c r="Q4178" s="39" t="str">
        <f t="shared" si="195"/>
        <v/>
      </c>
      <c r="R4178" s="51" t="str">
        <f>IF($B4178="","",IFERROR(VLOOKUP($B4178,'ABC rotación'!$C:$G,5,0),"C"))</f>
        <v/>
      </c>
      <c r="S4178" s="41" t="str">
        <f t="shared" si="196"/>
        <v/>
      </c>
      <c r="T4178" s="40" t="str">
        <f t="shared" si="197"/>
        <v/>
      </c>
      <c r="U4178" s="23" t="str">
        <f>IF($B4178="","",VLOOKUP($T4178,Tablas!$X$14:$Y$17,2,1))</f>
        <v/>
      </c>
    </row>
    <row r="4179" spans="2:21" x14ac:dyDescent="0.2">
      <c r="B4179" s="1" t="str">
        <f>IF(Tablas!B4177="","",Tablas!B4177)</f>
        <v/>
      </c>
      <c r="C4179" s="1" t="str">
        <f>IF(Tablas!C4177="","",Tablas!C4177)</f>
        <v/>
      </c>
      <c r="D4179" s="1" t="str">
        <f>IF(Tablas!D4177="","",Tablas!D4177)</f>
        <v/>
      </c>
      <c r="E4179" s="1" t="str">
        <f>IF(Tablas!E4177="","",Tablas!E4177)</f>
        <v/>
      </c>
      <c r="F4179" s="1" t="str">
        <f>IF(Tablas!F4177="","",Tablas!F4177)</f>
        <v/>
      </c>
      <c r="G4179" s="1" t="str">
        <f>IF(Tablas!I4177="","",Tablas!I4177)</f>
        <v/>
      </c>
      <c r="H4179" s="1" t="s">
        <v>911</v>
      </c>
      <c r="I4179" s="39" t="str">
        <f>IF($B4179="","",-SUMIFS(Tabla7[Cantidad],Tabla7[Código del producto],$B4179,Tabla7[Tipo de movimiento],"SALIDA",Tabla7[Mes],I$5))</f>
        <v/>
      </c>
      <c r="J4179" s="39" t="str">
        <f>IF($B4179="","",-SUMIFS(Tabla7[Cantidad],Tabla7[Código del producto],$B4179,Tabla7[Tipo de movimiento],"SALIDA",Tabla7[Mes],J$5))</f>
        <v/>
      </c>
      <c r="K4179" s="39" t="str">
        <f>IF($B4179="","",-SUMIFS(Tabla7[Cantidad],Tabla7[Código del producto],$B4179,Tabla7[Tipo de movimiento],"SALIDA",Tabla7[Mes],K$5))</f>
        <v/>
      </c>
      <c r="L4179" s="39" t="str">
        <f>IF($B4179="","",-SUMIFS(Tabla7[Cantidad],Tabla7[Código del producto],$B4179,Tabla7[Tipo de movimiento],"SALIDA",Tabla7[Mes],L$5))</f>
        <v/>
      </c>
      <c r="M4179" s="39" t="str">
        <f>IF($B4179="","",-SUMIFS(Tabla7[Cantidad],Tabla7[Código del producto],$B4179,Tabla7[Tipo de movimiento],"SALIDA",Tabla7[Mes],M$5))</f>
        <v/>
      </c>
      <c r="N4179" s="39" t="str">
        <f>IF($B4179="","",-SUMIFS(Tabla7[Cantidad],Tabla7[Código del producto],$B4179,Tabla7[Tipo de movimiento],"SALIDA",Tabla7[Mes],N$5))</f>
        <v/>
      </c>
      <c r="O4179" s="39" t="str">
        <f>IF($B4179="","",-SUMIFS(Tabla7[Cantidad],Tabla7[Código del producto],$B4179,Tabla7[Tipo de movimiento],"SALIDA",Tabla7[Mes],O$5))</f>
        <v/>
      </c>
      <c r="P4179" s="39" t="str">
        <f>IF($B4179="","",-SUMIFS(Tabla7[Cantidad],Tabla7[Código del producto],$B4179,Tabla7[Tipo de movimiento],"SALIDA",Tabla7[Mes],P$5))</f>
        <v/>
      </c>
      <c r="Q4179" s="39" t="str">
        <f t="shared" si="195"/>
        <v/>
      </c>
      <c r="R4179" s="51" t="str">
        <f>IF($B4179="","",IFERROR(VLOOKUP($B4179,'ABC rotación'!$C:$G,5,0),"C"))</f>
        <v/>
      </c>
      <c r="S4179" s="41" t="str">
        <f t="shared" si="196"/>
        <v/>
      </c>
      <c r="T4179" s="40" t="str">
        <f t="shared" si="197"/>
        <v/>
      </c>
      <c r="U4179" s="23" t="str">
        <f>IF($B4179="","",VLOOKUP($T4179,Tablas!$X$14:$Y$17,2,1))</f>
        <v/>
      </c>
    </row>
    <row r="4180" spans="2:21" x14ac:dyDescent="0.2">
      <c r="B4180" s="1" t="str">
        <f>IF(Tablas!B4178="","",Tablas!B4178)</f>
        <v/>
      </c>
      <c r="C4180" s="1" t="str">
        <f>IF(Tablas!C4178="","",Tablas!C4178)</f>
        <v/>
      </c>
      <c r="D4180" s="1" t="str">
        <f>IF(Tablas!D4178="","",Tablas!D4178)</f>
        <v/>
      </c>
      <c r="E4180" s="1" t="str">
        <f>IF(Tablas!E4178="","",Tablas!E4178)</f>
        <v/>
      </c>
      <c r="F4180" s="1" t="str">
        <f>IF(Tablas!F4178="","",Tablas!F4178)</f>
        <v/>
      </c>
      <c r="G4180" s="1" t="str">
        <f>IF(Tablas!I4178="","",Tablas!I4178)</f>
        <v/>
      </c>
      <c r="H4180" s="1" t="s">
        <v>911</v>
      </c>
      <c r="I4180" s="39" t="str">
        <f>IF($B4180="","",-SUMIFS(Tabla7[Cantidad],Tabla7[Código del producto],$B4180,Tabla7[Tipo de movimiento],"SALIDA",Tabla7[Mes],I$5))</f>
        <v/>
      </c>
      <c r="J4180" s="39" t="str">
        <f>IF($B4180="","",-SUMIFS(Tabla7[Cantidad],Tabla7[Código del producto],$B4180,Tabla7[Tipo de movimiento],"SALIDA",Tabla7[Mes],J$5))</f>
        <v/>
      </c>
      <c r="K4180" s="39" t="str">
        <f>IF($B4180="","",-SUMIFS(Tabla7[Cantidad],Tabla7[Código del producto],$B4180,Tabla7[Tipo de movimiento],"SALIDA",Tabla7[Mes],K$5))</f>
        <v/>
      </c>
      <c r="L4180" s="39" t="str">
        <f>IF($B4180="","",-SUMIFS(Tabla7[Cantidad],Tabla7[Código del producto],$B4180,Tabla7[Tipo de movimiento],"SALIDA",Tabla7[Mes],L$5))</f>
        <v/>
      </c>
      <c r="M4180" s="39" t="str">
        <f>IF($B4180="","",-SUMIFS(Tabla7[Cantidad],Tabla7[Código del producto],$B4180,Tabla7[Tipo de movimiento],"SALIDA",Tabla7[Mes],M$5))</f>
        <v/>
      </c>
      <c r="N4180" s="39" t="str">
        <f>IF($B4180="","",-SUMIFS(Tabla7[Cantidad],Tabla7[Código del producto],$B4180,Tabla7[Tipo de movimiento],"SALIDA",Tabla7[Mes],N$5))</f>
        <v/>
      </c>
      <c r="O4180" s="39" t="str">
        <f>IF($B4180="","",-SUMIFS(Tabla7[Cantidad],Tabla7[Código del producto],$B4180,Tabla7[Tipo de movimiento],"SALIDA",Tabla7[Mes],O$5))</f>
        <v/>
      </c>
      <c r="P4180" s="39" t="str">
        <f>IF($B4180="","",-SUMIFS(Tabla7[Cantidad],Tabla7[Código del producto],$B4180,Tabla7[Tipo de movimiento],"SALIDA",Tabla7[Mes],P$5))</f>
        <v/>
      </c>
      <c r="Q4180" s="39" t="str">
        <f t="shared" si="195"/>
        <v/>
      </c>
      <c r="R4180" s="51" t="str">
        <f>IF($B4180="","",IFERROR(VLOOKUP($B4180,'ABC rotación'!$C:$G,5,0),"C"))</f>
        <v/>
      </c>
      <c r="S4180" s="41" t="str">
        <f t="shared" si="196"/>
        <v/>
      </c>
      <c r="T4180" s="40" t="str">
        <f t="shared" si="197"/>
        <v/>
      </c>
      <c r="U4180" s="23" t="str">
        <f>IF($B4180="","",VLOOKUP($T4180,Tablas!$X$14:$Y$17,2,1))</f>
        <v/>
      </c>
    </row>
    <row r="4181" spans="2:21" x14ac:dyDescent="0.2">
      <c r="B4181" s="1" t="str">
        <f>IF(Tablas!B4179="","",Tablas!B4179)</f>
        <v/>
      </c>
      <c r="C4181" s="1" t="str">
        <f>IF(Tablas!C4179="","",Tablas!C4179)</f>
        <v/>
      </c>
      <c r="D4181" s="1" t="str">
        <f>IF(Tablas!D4179="","",Tablas!D4179)</f>
        <v/>
      </c>
      <c r="E4181" s="1" t="str">
        <f>IF(Tablas!E4179="","",Tablas!E4179)</f>
        <v/>
      </c>
      <c r="F4181" s="1" t="str">
        <f>IF(Tablas!F4179="","",Tablas!F4179)</f>
        <v/>
      </c>
      <c r="G4181" s="1" t="str">
        <f>IF(Tablas!I4179="","",Tablas!I4179)</f>
        <v/>
      </c>
      <c r="H4181" s="1" t="s">
        <v>911</v>
      </c>
      <c r="I4181" s="39" t="str">
        <f>IF($B4181="","",-SUMIFS(Tabla7[Cantidad],Tabla7[Código del producto],$B4181,Tabla7[Tipo de movimiento],"SALIDA",Tabla7[Mes],I$5))</f>
        <v/>
      </c>
      <c r="J4181" s="39" t="str">
        <f>IF($B4181="","",-SUMIFS(Tabla7[Cantidad],Tabla7[Código del producto],$B4181,Tabla7[Tipo de movimiento],"SALIDA",Tabla7[Mes],J$5))</f>
        <v/>
      </c>
      <c r="K4181" s="39" t="str">
        <f>IF($B4181="","",-SUMIFS(Tabla7[Cantidad],Tabla7[Código del producto],$B4181,Tabla7[Tipo de movimiento],"SALIDA",Tabla7[Mes],K$5))</f>
        <v/>
      </c>
      <c r="L4181" s="39" t="str">
        <f>IF($B4181="","",-SUMIFS(Tabla7[Cantidad],Tabla7[Código del producto],$B4181,Tabla7[Tipo de movimiento],"SALIDA",Tabla7[Mes],L$5))</f>
        <v/>
      </c>
      <c r="M4181" s="39" t="str">
        <f>IF($B4181="","",-SUMIFS(Tabla7[Cantidad],Tabla7[Código del producto],$B4181,Tabla7[Tipo de movimiento],"SALIDA",Tabla7[Mes],M$5))</f>
        <v/>
      </c>
      <c r="N4181" s="39" t="str">
        <f>IF($B4181="","",-SUMIFS(Tabla7[Cantidad],Tabla7[Código del producto],$B4181,Tabla7[Tipo de movimiento],"SALIDA",Tabla7[Mes],N$5))</f>
        <v/>
      </c>
      <c r="O4181" s="39" t="str">
        <f>IF($B4181="","",-SUMIFS(Tabla7[Cantidad],Tabla7[Código del producto],$B4181,Tabla7[Tipo de movimiento],"SALIDA",Tabla7[Mes],O$5))</f>
        <v/>
      </c>
      <c r="P4181" s="39" t="str">
        <f>IF($B4181="","",-SUMIFS(Tabla7[Cantidad],Tabla7[Código del producto],$B4181,Tabla7[Tipo de movimiento],"SALIDA",Tabla7[Mes],P$5))</f>
        <v/>
      </c>
      <c r="Q4181" s="39" t="str">
        <f t="shared" si="195"/>
        <v/>
      </c>
      <c r="R4181" s="51" t="str">
        <f>IF($B4181="","",IFERROR(VLOOKUP($B4181,'ABC rotación'!$C:$G,5,0),"C"))</f>
        <v/>
      </c>
      <c r="S4181" s="41" t="str">
        <f t="shared" si="196"/>
        <v/>
      </c>
      <c r="T4181" s="40" t="str">
        <f t="shared" si="197"/>
        <v/>
      </c>
      <c r="U4181" s="23" t="str">
        <f>IF($B4181="","",VLOOKUP($T4181,Tablas!$X$14:$Y$17,2,1))</f>
        <v/>
      </c>
    </row>
    <row r="4182" spans="2:21" x14ac:dyDescent="0.2">
      <c r="B4182" s="1" t="str">
        <f>IF(Tablas!B4180="","",Tablas!B4180)</f>
        <v/>
      </c>
      <c r="C4182" s="1" t="str">
        <f>IF(Tablas!C4180="","",Tablas!C4180)</f>
        <v/>
      </c>
      <c r="D4182" s="1" t="str">
        <f>IF(Tablas!D4180="","",Tablas!D4180)</f>
        <v/>
      </c>
      <c r="E4182" s="1" t="str">
        <f>IF(Tablas!E4180="","",Tablas!E4180)</f>
        <v/>
      </c>
      <c r="F4182" s="1" t="str">
        <f>IF(Tablas!F4180="","",Tablas!F4180)</f>
        <v/>
      </c>
      <c r="G4182" s="1" t="str">
        <f>IF(Tablas!I4180="","",Tablas!I4180)</f>
        <v/>
      </c>
      <c r="H4182" s="1" t="s">
        <v>911</v>
      </c>
      <c r="I4182" s="39" t="str">
        <f>IF($B4182="","",-SUMIFS(Tabla7[Cantidad],Tabla7[Código del producto],$B4182,Tabla7[Tipo de movimiento],"SALIDA",Tabla7[Mes],I$5))</f>
        <v/>
      </c>
      <c r="J4182" s="39" t="str">
        <f>IF($B4182="","",-SUMIFS(Tabla7[Cantidad],Tabla7[Código del producto],$B4182,Tabla7[Tipo de movimiento],"SALIDA",Tabla7[Mes],J$5))</f>
        <v/>
      </c>
      <c r="K4182" s="39" t="str">
        <f>IF($B4182="","",-SUMIFS(Tabla7[Cantidad],Tabla7[Código del producto],$B4182,Tabla7[Tipo de movimiento],"SALIDA",Tabla7[Mes],K$5))</f>
        <v/>
      </c>
      <c r="L4182" s="39" t="str">
        <f>IF($B4182="","",-SUMIFS(Tabla7[Cantidad],Tabla7[Código del producto],$B4182,Tabla7[Tipo de movimiento],"SALIDA",Tabla7[Mes],L$5))</f>
        <v/>
      </c>
      <c r="M4182" s="39" t="str">
        <f>IF($B4182="","",-SUMIFS(Tabla7[Cantidad],Tabla7[Código del producto],$B4182,Tabla7[Tipo de movimiento],"SALIDA",Tabla7[Mes],M$5))</f>
        <v/>
      </c>
      <c r="N4182" s="39" t="str">
        <f>IF($B4182="","",-SUMIFS(Tabla7[Cantidad],Tabla7[Código del producto],$B4182,Tabla7[Tipo de movimiento],"SALIDA",Tabla7[Mes],N$5))</f>
        <v/>
      </c>
      <c r="O4182" s="39" t="str">
        <f>IF($B4182="","",-SUMIFS(Tabla7[Cantidad],Tabla7[Código del producto],$B4182,Tabla7[Tipo de movimiento],"SALIDA",Tabla7[Mes],O$5))</f>
        <v/>
      </c>
      <c r="P4182" s="39" t="str">
        <f>IF($B4182="","",-SUMIFS(Tabla7[Cantidad],Tabla7[Código del producto],$B4182,Tabla7[Tipo de movimiento],"SALIDA",Tabla7[Mes],P$5))</f>
        <v/>
      </c>
      <c r="Q4182" s="39" t="str">
        <f t="shared" si="195"/>
        <v/>
      </c>
      <c r="R4182" s="51" t="str">
        <f>IF($B4182="","",IFERROR(VLOOKUP($B4182,'ABC rotación'!$C:$G,5,0),"C"))</f>
        <v/>
      </c>
      <c r="S4182" s="41" t="str">
        <f t="shared" si="196"/>
        <v/>
      </c>
      <c r="T4182" s="40" t="str">
        <f t="shared" si="197"/>
        <v/>
      </c>
      <c r="U4182" s="23" t="str">
        <f>IF($B4182="","",VLOOKUP($T4182,Tablas!$X$14:$Y$17,2,1))</f>
        <v/>
      </c>
    </row>
    <row r="4183" spans="2:21" x14ac:dyDescent="0.2">
      <c r="B4183" s="1" t="str">
        <f>IF(Tablas!B4181="","",Tablas!B4181)</f>
        <v/>
      </c>
      <c r="C4183" s="1" t="str">
        <f>IF(Tablas!C4181="","",Tablas!C4181)</f>
        <v/>
      </c>
      <c r="D4183" s="1" t="str">
        <f>IF(Tablas!D4181="","",Tablas!D4181)</f>
        <v/>
      </c>
      <c r="E4183" s="1" t="str">
        <f>IF(Tablas!E4181="","",Tablas!E4181)</f>
        <v/>
      </c>
      <c r="F4183" s="1" t="str">
        <f>IF(Tablas!F4181="","",Tablas!F4181)</f>
        <v/>
      </c>
      <c r="G4183" s="1" t="str">
        <f>IF(Tablas!I4181="","",Tablas!I4181)</f>
        <v/>
      </c>
      <c r="H4183" s="1" t="s">
        <v>911</v>
      </c>
      <c r="I4183" s="39" t="str">
        <f>IF($B4183="","",-SUMIFS(Tabla7[Cantidad],Tabla7[Código del producto],$B4183,Tabla7[Tipo de movimiento],"SALIDA",Tabla7[Mes],I$5))</f>
        <v/>
      </c>
      <c r="J4183" s="39" t="str">
        <f>IF($B4183="","",-SUMIFS(Tabla7[Cantidad],Tabla7[Código del producto],$B4183,Tabla7[Tipo de movimiento],"SALIDA",Tabla7[Mes],J$5))</f>
        <v/>
      </c>
      <c r="K4183" s="39" t="str">
        <f>IF($B4183="","",-SUMIFS(Tabla7[Cantidad],Tabla7[Código del producto],$B4183,Tabla7[Tipo de movimiento],"SALIDA",Tabla7[Mes],K$5))</f>
        <v/>
      </c>
      <c r="L4183" s="39" t="str">
        <f>IF($B4183="","",-SUMIFS(Tabla7[Cantidad],Tabla7[Código del producto],$B4183,Tabla7[Tipo de movimiento],"SALIDA",Tabla7[Mes],L$5))</f>
        <v/>
      </c>
      <c r="M4183" s="39" t="str">
        <f>IF($B4183="","",-SUMIFS(Tabla7[Cantidad],Tabla7[Código del producto],$B4183,Tabla7[Tipo de movimiento],"SALIDA",Tabla7[Mes],M$5))</f>
        <v/>
      </c>
      <c r="N4183" s="39" t="str">
        <f>IF($B4183="","",-SUMIFS(Tabla7[Cantidad],Tabla7[Código del producto],$B4183,Tabla7[Tipo de movimiento],"SALIDA",Tabla7[Mes],N$5))</f>
        <v/>
      </c>
      <c r="O4183" s="39" t="str">
        <f>IF($B4183="","",-SUMIFS(Tabla7[Cantidad],Tabla7[Código del producto],$B4183,Tabla7[Tipo de movimiento],"SALIDA",Tabla7[Mes],O$5))</f>
        <v/>
      </c>
      <c r="P4183" s="39" t="str">
        <f>IF($B4183="","",-SUMIFS(Tabla7[Cantidad],Tabla7[Código del producto],$B4183,Tabla7[Tipo de movimiento],"SALIDA",Tabla7[Mes],P$5))</f>
        <v/>
      </c>
      <c r="Q4183" s="39" t="str">
        <f t="shared" si="195"/>
        <v/>
      </c>
      <c r="R4183" s="51" t="str">
        <f>IF($B4183="","",IFERROR(VLOOKUP($B4183,'ABC rotación'!$C:$G,5,0),"C"))</f>
        <v/>
      </c>
      <c r="S4183" s="41" t="str">
        <f t="shared" si="196"/>
        <v/>
      </c>
      <c r="T4183" s="40" t="str">
        <f t="shared" si="197"/>
        <v/>
      </c>
      <c r="U4183" s="23" t="str">
        <f>IF($B4183="","",VLOOKUP($T4183,Tablas!$X$14:$Y$17,2,1))</f>
        <v/>
      </c>
    </row>
    <row r="4184" spans="2:21" x14ac:dyDescent="0.2">
      <c r="B4184" s="1" t="str">
        <f>IF(Tablas!B4182="","",Tablas!B4182)</f>
        <v/>
      </c>
      <c r="C4184" s="1" t="str">
        <f>IF(Tablas!C4182="","",Tablas!C4182)</f>
        <v/>
      </c>
      <c r="D4184" s="1" t="str">
        <f>IF(Tablas!D4182="","",Tablas!D4182)</f>
        <v/>
      </c>
      <c r="E4184" s="1" t="str">
        <f>IF(Tablas!E4182="","",Tablas!E4182)</f>
        <v/>
      </c>
      <c r="F4184" s="1" t="str">
        <f>IF(Tablas!F4182="","",Tablas!F4182)</f>
        <v/>
      </c>
      <c r="G4184" s="1" t="str">
        <f>IF(Tablas!I4182="","",Tablas!I4182)</f>
        <v/>
      </c>
      <c r="H4184" s="1" t="s">
        <v>911</v>
      </c>
      <c r="I4184" s="39" t="str">
        <f>IF($B4184="","",-SUMIFS(Tabla7[Cantidad],Tabla7[Código del producto],$B4184,Tabla7[Tipo de movimiento],"SALIDA",Tabla7[Mes],I$5))</f>
        <v/>
      </c>
      <c r="J4184" s="39" t="str">
        <f>IF($B4184="","",-SUMIFS(Tabla7[Cantidad],Tabla7[Código del producto],$B4184,Tabla7[Tipo de movimiento],"SALIDA",Tabla7[Mes],J$5))</f>
        <v/>
      </c>
      <c r="K4184" s="39" t="str">
        <f>IF($B4184="","",-SUMIFS(Tabla7[Cantidad],Tabla7[Código del producto],$B4184,Tabla7[Tipo de movimiento],"SALIDA",Tabla7[Mes],K$5))</f>
        <v/>
      </c>
      <c r="L4184" s="39" t="str">
        <f>IF($B4184="","",-SUMIFS(Tabla7[Cantidad],Tabla7[Código del producto],$B4184,Tabla7[Tipo de movimiento],"SALIDA",Tabla7[Mes],L$5))</f>
        <v/>
      </c>
      <c r="M4184" s="39" t="str">
        <f>IF($B4184="","",-SUMIFS(Tabla7[Cantidad],Tabla7[Código del producto],$B4184,Tabla7[Tipo de movimiento],"SALIDA",Tabla7[Mes],M$5))</f>
        <v/>
      </c>
      <c r="N4184" s="39" t="str">
        <f>IF($B4184="","",-SUMIFS(Tabla7[Cantidad],Tabla7[Código del producto],$B4184,Tabla7[Tipo de movimiento],"SALIDA",Tabla7[Mes],N$5))</f>
        <v/>
      </c>
      <c r="O4184" s="39" t="str">
        <f>IF($B4184="","",-SUMIFS(Tabla7[Cantidad],Tabla7[Código del producto],$B4184,Tabla7[Tipo de movimiento],"SALIDA",Tabla7[Mes],O$5))</f>
        <v/>
      </c>
      <c r="P4184" s="39" t="str">
        <f>IF($B4184="","",-SUMIFS(Tabla7[Cantidad],Tabla7[Código del producto],$B4184,Tabla7[Tipo de movimiento],"SALIDA",Tabla7[Mes],P$5))</f>
        <v/>
      </c>
      <c r="Q4184" s="39" t="str">
        <f t="shared" si="195"/>
        <v/>
      </c>
      <c r="R4184" s="51" t="str">
        <f>IF($B4184="","",IFERROR(VLOOKUP($B4184,'ABC rotación'!$C:$G,5,0),"C"))</f>
        <v/>
      </c>
      <c r="S4184" s="41" t="str">
        <f t="shared" si="196"/>
        <v/>
      </c>
      <c r="T4184" s="40" t="str">
        <f t="shared" si="197"/>
        <v/>
      </c>
      <c r="U4184" s="23" t="str">
        <f>IF($B4184="","",VLOOKUP($T4184,Tablas!$X$14:$Y$17,2,1))</f>
        <v/>
      </c>
    </row>
    <row r="4185" spans="2:21" x14ac:dyDescent="0.2">
      <c r="B4185" s="1" t="str">
        <f>IF(Tablas!B4183="","",Tablas!B4183)</f>
        <v/>
      </c>
      <c r="C4185" s="1" t="str">
        <f>IF(Tablas!C4183="","",Tablas!C4183)</f>
        <v/>
      </c>
      <c r="D4185" s="1" t="str">
        <f>IF(Tablas!D4183="","",Tablas!D4183)</f>
        <v/>
      </c>
      <c r="E4185" s="1" t="str">
        <f>IF(Tablas!E4183="","",Tablas!E4183)</f>
        <v/>
      </c>
      <c r="F4185" s="1" t="str">
        <f>IF(Tablas!F4183="","",Tablas!F4183)</f>
        <v/>
      </c>
      <c r="G4185" s="1" t="str">
        <f>IF(Tablas!I4183="","",Tablas!I4183)</f>
        <v/>
      </c>
      <c r="H4185" s="1" t="s">
        <v>911</v>
      </c>
      <c r="I4185" s="39" t="str">
        <f>IF($B4185="","",-SUMIFS(Tabla7[Cantidad],Tabla7[Código del producto],$B4185,Tabla7[Tipo de movimiento],"SALIDA",Tabla7[Mes],I$5))</f>
        <v/>
      </c>
      <c r="J4185" s="39" t="str">
        <f>IF($B4185="","",-SUMIFS(Tabla7[Cantidad],Tabla7[Código del producto],$B4185,Tabla7[Tipo de movimiento],"SALIDA",Tabla7[Mes],J$5))</f>
        <v/>
      </c>
      <c r="K4185" s="39" t="str">
        <f>IF($B4185="","",-SUMIFS(Tabla7[Cantidad],Tabla7[Código del producto],$B4185,Tabla7[Tipo de movimiento],"SALIDA",Tabla7[Mes],K$5))</f>
        <v/>
      </c>
      <c r="L4185" s="39" t="str">
        <f>IF($B4185="","",-SUMIFS(Tabla7[Cantidad],Tabla7[Código del producto],$B4185,Tabla7[Tipo de movimiento],"SALIDA",Tabla7[Mes],L$5))</f>
        <v/>
      </c>
      <c r="M4185" s="39" t="str">
        <f>IF($B4185="","",-SUMIFS(Tabla7[Cantidad],Tabla7[Código del producto],$B4185,Tabla7[Tipo de movimiento],"SALIDA",Tabla7[Mes],M$5))</f>
        <v/>
      </c>
      <c r="N4185" s="39" t="str">
        <f>IF($B4185="","",-SUMIFS(Tabla7[Cantidad],Tabla7[Código del producto],$B4185,Tabla7[Tipo de movimiento],"SALIDA",Tabla7[Mes],N$5))</f>
        <v/>
      </c>
      <c r="O4185" s="39" t="str">
        <f>IF($B4185="","",-SUMIFS(Tabla7[Cantidad],Tabla7[Código del producto],$B4185,Tabla7[Tipo de movimiento],"SALIDA",Tabla7[Mes],O$5))</f>
        <v/>
      </c>
      <c r="P4185" s="39" t="str">
        <f>IF($B4185="","",-SUMIFS(Tabla7[Cantidad],Tabla7[Código del producto],$B4185,Tabla7[Tipo de movimiento],"SALIDA",Tabla7[Mes],P$5))</f>
        <v/>
      </c>
      <c r="Q4185" s="39" t="str">
        <f t="shared" si="195"/>
        <v/>
      </c>
      <c r="R4185" s="51" t="str">
        <f>IF($B4185="","",IFERROR(VLOOKUP($B4185,'ABC rotación'!$C:$G,5,0),"C"))</f>
        <v/>
      </c>
      <c r="S4185" s="41" t="str">
        <f t="shared" si="196"/>
        <v/>
      </c>
      <c r="T4185" s="40" t="str">
        <f t="shared" si="197"/>
        <v/>
      </c>
      <c r="U4185" s="23" t="str">
        <f>IF($B4185="","",VLOOKUP($T4185,Tablas!$X$14:$Y$17,2,1))</f>
        <v/>
      </c>
    </row>
    <row r="4186" spans="2:21" x14ac:dyDescent="0.2">
      <c r="B4186" s="1" t="str">
        <f>IF(Tablas!B4184="","",Tablas!B4184)</f>
        <v/>
      </c>
      <c r="C4186" s="1" t="str">
        <f>IF(Tablas!C4184="","",Tablas!C4184)</f>
        <v/>
      </c>
      <c r="D4186" s="1" t="str">
        <f>IF(Tablas!D4184="","",Tablas!D4184)</f>
        <v/>
      </c>
      <c r="E4186" s="1" t="str">
        <f>IF(Tablas!E4184="","",Tablas!E4184)</f>
        <v/>
      </c>
      <c r="F4186" s="1" t="str">
        <f>IF(Tablas!F4184="","",Tablas!F4184)</f>
        <v/>
      </c>
      <c r="G4186" s="1" t="str">
        <f>IF(Tablas!I4184="","",Tablas!I4184)</f>
        <v/>
      </c>
      <c r="H4186" s="1" t="s">
        <v>911</v>
      </c>
      <c r="I4186" s="39" t="str">
        <f>IF($B4186="","",-SUMIFS(Tabla7[Cantidad],Tabla7[Código del producto],$B4186,Tabla7[Tipo de movimiento],"SALIDA",Tabla7[Mes],I$5))</f>
        <v/>
      </c>
      <c r="J4186" s="39" t="str">
        <f>IF($B4186="","",-SUMIFS(Tabla7[Cantidad],Tabla7[Código del producto],$B4186,Tabla7[Tipo de movimiento],"SALIDA",Tabla7[Mes],J$5))</f>
        <v/>
      </c>
      <c r="K4186" s="39" t="str">
        <f>IF($B4186="","",-SUMIFS(Tabla7[Cantidad],Tabla7[Código del producto],$B4186,Tabla7[Tipo de movimiento],"SALIDA",Tabla7[Mes],K$5))</f>
        <v/>
      </c>
      <c r="L4186" s="39" t="str">
        <f>IF($B4186="","",-SUMIFS(Tabla7[Cantidad],Tabla7[Código del producto],$B4186,Tabla7[Tipo de movimiento],"SALIDA",Tabla7[Mes],L$5))</f>
        <v/>
      </c>
      <c r="M4186" s="39" t="str">
        <f>IF($B4186="","",-SUMIFS(Tabla7[Cantidad],Tabla7[Código del producto],$B4186,Tabla7[Tipo de movimiento],"SALIDA",Tabla7[Mes],M$5))</f>
        <v/>
      </c>
      <c r="N4186" s="39" t="str">
        <f>IF($B4186="","",-SUMIFS(Tabla7[Cantidad],Tabla7[Código del producto],$B4186,Tabla7[Tipo de movimiento],"SALIDA",Tabla7[Mes],N$5))</f>
        <v/>
      </c>
      <c r="O4186" s="39" t="str">
        <f>IF($B4186="","",-SUMIFS(Tabla7[Cantidad],Tabla7[Código del producto],$B4186,Tabla7[Tipo de movimiento],"SALIDA",Tabla7[Mes],O$5))</f>
        <v/>
      </c>
      <c r="P4186" s="39" t="str">
        <f>IF($B4186="","",-SUMIFS(Tabla7[Cantidad],Tabla7[Código del producto],$B4186,Tabla7[Tipo de movimiento],"SALIDA",Tabla7[Mes],P$5))</f>
        <v/>
      </c>
      <c r="Q4186" s="39" t="str">
        <f t="shared" si="195"/>
        <v/>
      </c>
      <c r="R4186" s="51" t="str">
        <f>IF($B4186="","",IFERROR(VLOOKUP($B4186,'ABC rotación'!$C:$G,5,0),"C"))</f>
        <v/>
      </c>
      <c r="S4186" s="41" t="str">
        <f t="shared" si="196"/>
        <v/>
      </c>
      <c r="T4186" s="40" t="str">
        <f t="shared" si="197"/>
        <v/>
      </c>
      <c r="U4186" s="23" t="str">
        <f>IF($B4186="","",VLOOKUP($T4186,Tablas!$X$14:$Y$17,2,1))</f>
        <v/>
      </c>
    </row>
    <row r="4187" spans="2:21" x14ac:dyDescent="0.2">
      <c r="B4187" s="1" t="str">
        <f>IF(Tablas!B4185="","",Tablas!B4185)</f>
        <v/>
      </c>
      <c r="C4187" s="1" t="str">
        <f>IF(Tablas!C4185="","",Tablas!C4185)</f>
        <v/>
      </c>
      <c r="D4187" s="1" t="str">
        <f>IF(Tablas!D4185="","",Tablas!D4185)</f>
        <v/>
      </c>
      <c r="E4187" s="1" t="str">
        <f>IF(Tablas!E4185="","",Tablas!E4185)</f>
        <v/>
      </c>
      <c r="F4187" s="1" t="str">
        <f>IF(Tablas!F4185="","",Tablas!F4185)</f>
        <v/>
      </c>
      <c r="G4187" s="1" t="str">
        <f>IF(Tablas!I4185="","",Tablas!I4185)</f>
        <v/>
      </c>
      <c r="H4187" s="1" t="s">
        <v>911</v>
      </c>
      <c r="I4187" s="39" t="str">
        <f>IF($B4187="","",-SUMIFS(Tabla7[Cantidad],Tabla7[Código del producto],$B4187,Tabla7[Tipo de movimiento],"SALIDA",Tabla7[Mes],I$5))</f>
        <v/>
      </c>
      <c r="J4187" s="39" t="str">
        <f>IF($B4187="","",-SUMIFS(Tabla7[Cantidad],Tabla7[Código del producto],$B4187,Tabla7[Tipo de movimiento],"SALIDA",Tabla7[Mes],J$5))</f>
        <v/>
      </c>
      <c r="K4187" s="39" t="str">
        <f>IF($B4187="","",-SUMIFS(Tabla7[Cantidad],Tabla7[Código del producto],$B4187,Tabla7[Tipo de movimiento],"SALIDA",Tabla7[Mes],K$5))</f>
        <v/>
      </c>
      <c r="L4187" s="39" t="str">
        <f>IF($B4187="","",-SUMIFS(Tabla7[Cantidad],Tabla7[Código del producto],$B4187,Tabla7[Tipo de movimiento],"SALIDA",Tabla7[Mes],L$5))</f>
        <v/>
      </c>
      <c r="M4187" s="39" t="str">
        <f>IF($B4187="","",-SUMIFS(Tabla7[Cantidad],Tabla7[Código del producto],$B4187,Tabla7[Tipo de movimiento],"SALIDA",Tabla7[Mes],M$5))</f>
        <v/>
      </c>
      <c r="N4187" s="39" t="str">
        <f>IF($B4187="","",-SUMIFS(Tabla7[Cantidad],Tabla7[Código del producto],$B4187,Tabla7[Tipo de movimiento],"SALIDA",Tabla7[Mes],N$5))</f>
        <v/>
      </c>
      <c r="O4187" s="39" t="str">
        <f>IF($B4187="","",-SUMIFS(Tabla7[Cantidad],Tabla7[Código del producto],$B4187,Tabla7[Tipo de movimiento],"SALIDA",Tabla7[Mes],O$5))</f>
        <v/>
      </c>
      <c r="P4187" s="39" t="str">
        <f>IF($B4187="","",-SUMIFS(Tabla7[Cantidad],Tabla7[Código del producto],$B4187,Tabla7[Tipo de movimiento],"SALIDA",Tabla7[Mes],P$5))</f>
        <v/>
      </c>
      <c r="Q4187" s="39" t="str">
        <f t="shared" si="195"/>
        <v/>
      </c>
      <c r="R4187" s="51" t="str">
        <f>IF($B4187="","",IFERROR(VLOOKUP($B4187,'ABC rotación'!$C:$G,5,0),"C"))</f>
        <v/>
      </c>
      <c r="S4187" s="41" t="str">
        <f t="shared" si="196"/>
        <v/>
      </c>
      <c r="T4187" s="40" t="str">
        <f t="shared" si="197"/>
        <v/>
      </c>
      <c r="U4187" s="23" t="str">
        <f>IF($B4187="","",VLOOKUP($T4187,Tablas!$X$14:$Y$17,2,1))</f>
        <v/>
      </c>
    </row>
    <row r="4188" spans="2:21" x14ac:dyDescent="0.2">
      <c r="B4188" s="1" t="str">
        <f>IF(Tablas!B4186="","",Tablas!B4186)</f>
        <v/>
      </c>
      <c r="C4188" s="1" t="str">
        <f>IF(Tablas!C4186="","",Tablas!C4186)</f>
        <v/>
      </c>
      <c r="D4188" s="1" t="str">
        <f>IF(Tablas!D4186="","",Tablas!D4186)</f>
        <v/>
      </c>
      <c r="E4188" s="1" t="str">
        <f>IF(Tablas!E4186="","",Tablas!E4186)</f>
        <v/>
      </c>
      <c r="F4188" s="1" t="str">
        <f>IF(Tablas!F4186="","",Tablas!F4186)</f>
        <v/>
      </c>
      <c r="G4188" s="1" t="str">
        <f>IF(Tablas!I4186="","",Tablas!I4186)</f>
        <v/>
      </c>
      <c r="H4188" s="1" t="s">
        <v>911</v>
      </c>
      <c r="I4188" s="39" t="str">
        <f>IF($B4188="","",-SUMIFS(Tabla7[Cantidad],Tabla7[Código del producto],$B4188,Tabla7[Tipo de movimiento],"SALIDA",Tabla7[Mes],I$5))</f>
        <v/>
      </c>
      <c r="J4188" s="39" t="str">
        <f>IF($B4188="","",-SUMIFS(Tabla7[Cantidad],Tabla7[Código del producto],$B4188,Tabla7[Tipo de movimiento],"SALIDA",Tabla7[Mes],J$5))</f>
        <v/>
      </c>
      <c r="K4188" s="39" t="str">
        <f>IF($B4188="","",-SUMIFS(Tabla7[Cantidad],Tabla7[Código del producto],$B4188,Tabla7[Tipo de movimiento],"SALIDA",Tabla7[Mes],K$5))</f>
        <v/>
      </c>
      <c r="L4188" s="39" t="str">
        <f>IF($B4188="","",-SUMIFS(Tabla7[Cantidad],Tabla7[Código del producto],$B4188,Tabla7[Tipo de movimiento],"SALIDA",Tabla7[Mes],L$5))</f>
        <v/>
      </c>
      <c r="M4188" s="39" t="str">
        <f>IF($B4188="","",-SUMIFS(Tabla7[Cantidad],Tabla7[Código del producto],$B4188,Tabla7[Tipo de movimiento],"SALIDA",Tabla7[Mes],M$5))</f>
        <v/>
      </c>
      <c r="N4188" s="39" t="str">
        <f>IF($B4188="","",-SUMIFS(Tabla7[Cantidad],Tabla7[Código del producto],$B4188,Tabla7[Tipo de movimiento],"SALIDA",Tabla7[Mes],N$5))</f>
        <v/>
      </c>
      <c r="O4188" s="39" t="str">
        <f>IF($B4188="","",-SUMIFS(Tabla7[Cantidad],Tabla7[Código del producto],$B4188,Tabla7[Tipo de movimiento],"SALIDA",Tabla7[Mes],O$5))</f>
        <v/>
      </c>
      <c r="P4188" s="39" t="str">
        <f>IF($B4188="","",-SUMIFS(Tabla7[Cantidad],Tabla7[Código del producto],$B4188,Tabla7[Tipo de movimiento],"SALIDA",Tabla7[Mes],P$5))</f>
        <v/>
      </c>
      <c r="Q4188" s="39" t="str">
        <f t="shared" si="195"/>
        <v/>
      </c>
      <c r="R4188" s="51" t="str">
        <f>IF($B4188="","",IFERROR(VLOOKUP($B4188,'ABC rotación'!$C:$G,5,0),"C"))</f>
        <v/>
      </c>
      <c r="S4188" s="41" t="str">
        <f t="shared" si="196"/>
        <v/>
      </c>
      <c r="T4188" s="40" t="str">
        <f t="shared" si="197"/>
        <v/>
      </c>
      <c r="U4188" s="23" t="str">
        <f>IF($B4188="","",VLOOKUP($T4188,Tablas!$X$14:$Y$17,2,1))</f>
        <v/>
      </c>
    </row>
    <row r="4189" spans="2:21" x14ac:dyDescent="0.2">
      <c r="B4189" s="1" t="str">
        <f>IF(Tablas!B4187="","",Tablas!B4187)</f>
        <v/>
      </c>
      <c r="C4189" s="1" t="str">
        <f>IF(Tablas!C4187="","",Tablas!C4187)</f>
        <v/>
      </c>
      <c r="D4189" s="1" t="str">
        <f>IF(Tablas!D4187="","",Tablas!D4187)</f>
        <v/>
      </c>
      <c r="E4189" s="1" t="str">
        <f>IF(Tablas!E4187="","",Tablas!E4187)</f>
        <v/>
      </c>
      <c r="F4189" s="1" t="str">
        <f>IF(Tablas!F4187="","",Tablas!F4187)</f>
        <v/>
      </c>
      <c r="G4189" s="1" t="str">
        <f>IF(Tablas!I4187="","",Tablas!I4187)</f>
        <v/>
      </c>
      <c r="H4189" s="1" t="s">
        <v>911</v>
      </c>
      <c r="I4189" s="39" t="str">
        <f>IF($B4189="","",-SUMIFS(Tabla7[Cantidad],Tabla7[Código del producto],$B4189,Tabla7[Tipo de movimiento],"SALIDA",Tabla7[Mes],I$5))</f>
        <v/>
      </c>
      <c r="J4189" s="39" t="str">
        <f>IF($B4189="","",-SUMIFS(Tabla7[Cantidad],Tabla7[Código del producto],$B4189,Tabla7[Tipo de movimiento],"SALIDA",Tabla7[Mes],J$5))</f>
        <v/>
      </c>
      <c r="K4189" s="39" t="str">
        <f>IF($B4189="","",-SUMIFS(Tabla7[Cantidad],Tabla7[Código del producto],$B4189,Tabla7[Tipo de movimiento],"SALIDA",Tabla7[Mes],K$5))</f>
        <v/>
      </c>
      <c r="L4189" s="39" t="str">
        <f>IF($B4189="","",-SUMIFS(Tabla7[Cantidad],Tabla7[Código del producto],$B4189,Tabla7[Tipo de movimiento],"SALIDA",Tabla7[Mes],L$5))</f>
        <v/>
      </c>
      <c r="M4189" s="39" t="str">
        <f>IF($B4189="","",-SUMIFS(Tabla7[Cantidad],Tabla7[Código del producto],$B4189,Tabla7[Tipo de movimiento],"SALIDA",Tabla7[Mes],M$5))</f>
        <v/>
      </c>
      <c r="N4189" s="39" t="str">
        <f>IF($B4189="","",-SUMIFS(Tabla7[Cantidad],Tabla7[Código del producto],$B4189,Tabla7[Tipo de movimiento],"SALIDA",Tabla7[Mes],N$5))</f>
        <v/>
      </c>
      <c r="O4189" s="39" t="str">
        <f>IF($B4189="","",-SUMIFS(Tabla7[Cantidad],Tabla7[Código del producto],$B4189,Tabla7[Tipo de movimiento],"SALIDA",Tabla7[Mes],O$5))</f>
        <v/>
      </c>
      <c r="P4189" s="39" t="str">
        <f>IF($B4189="","",-SUMIFS(Tabla7[Cantidad],Tabla7[Código del producto],$B4189,Tabla7[Tipo de movimiento],"SALIDA",Tabla7[Mes],P$5))</f>
        <v/>
      </c>
      <c r="Q4189" s="39" t="str">
        <f t="shared" si="195"/>
        <v/>
      </c>
      <c r="R4189" s="51" t="str">
        <f>IF($B4189="","",IFERROR(VLOOKUP($B4189,'ABC rotación'!$C:$G,5,0),"C"))</f>
        <v/>
      </c>
      <c r="S4189" s="41" t="str">
        <f t="shared" si="196"/>
        <v/>
      </c>
      <c r="T4189" s="40" t="str">
        <f t="shared" si="197"/>
        <v/>
      </c>
      <c r="U4189" s="23" t="str">
        <f>IF($B4189="","",VLOOKUP($T4189,Tablas!$X$14:$Y$17,2,1))</f>
        <v/>
      </c>
    </row>
    <row r="4190" spans="2:21" x14ac:dyDescent="0.2">
      <c r="B4190" s="1" t="str">
        <f>IF(Tablas!B4188="","",Tablas!B4188)</f>
        <v/>
      </c>
      <c r="C4190" s="1" t="str">
        <f>IF(Tablas!C4188="","",Tablas!C4188)</f>
        <v/>
      </c>
      <c r="D4190" s="1" t="str">
        <f>IF(Tablas!D4188="","",Tablas!D4188)</f>
        <v/>
      </c>
      <c r="E4190" s="1" t="str">
        <f>IF(Tablas!E4188="","",Tablas!E4188)</f>
        <v/>
      </c>
      <c r="F4190" s="1" t="str">
        <f>IF(Tablas!F4188="","",Tablas!F4188)</f>
        <v/>
      </c>
      <c r="G4190" s="1" t="str">
        <f>IF(Tablas!I4188="","",Tablas!I4188)</f>
        <v/>
      </c>
      <c r="H4190" s="1" t="s">
        <v>911</v>
      </c>
      <c r="I4190" s="39" t="str">
        <f>IF($B4190="","",-SUMIFS(Tabla7[Cantidad],Tabla7[Código del producto],$B4190,Tabla7[Tipo de movimiento],"SALIDA",Tabla7[Mes],I$5))</f>
        <v/>
      </c>
      <c r="J4190" s="39" t="str">
        <f>IF($B4190="","",-SUMIFS(Tabla7[Cantidad],Tabla7[Código del producto],$B4190,Tabla7[Tipo de movimiento],"SALIDA",Tabla7[Mes],J$5))</f>
        <v/>
      </c>
      <c r="K4190" s="39" t="str">
        <f>IF($B4190="","",-SUMIFS(Tabla7[Cantidad],Tabla7[Código del producto],$B4190,Tabla7[Tipo de movimiento],"SALIDA",Tabla7[Mes],K$5))</f>
        <v/>
      </c>
      <c r="L4190" s="39" t="str">
        <f>IF($B4190="","",-SUMIFS(Tabla7[Cantidad],Tabla7[Código del producto],$B4190,Tabla7[Tipo de movimiento],"SALIDA",Tabla7[Mes],L$5))</f>
        <v/>
      </c>
      <c r="M4190" s="39" t="str">
        <f>IF($B4190="","",-SUMIFS(Tabla7[Cantidad],Tabla7[Código del producto],$B4190,Tabla7[Tipo de movimiento],"SALIDA",Tabla7[Mes],M$5))</f>
        <v/>
      </c>
      <c r="N4190" s="39" t="str">
        <f>IF($B4190="","",-SUMIFS(Tabla7[Cantidad],Tabla7[Código del producto],$B4190,Tabla7[Tipo de movimiento],"SALIDA",Tabla7[Mes],N$5))</f>
        <v/>
      </c>
      <c r="O4190" s="39" t="str">
        <f>IF($B4190="","",-SUMIFS(Tabla7[Cantidad],Tabla7[Código del producto],$B4190,Tabla7[Tipo de movimiento],"SALIDA",Tabla7[Mes],O$5))</f>
        <v/>
      </c>
      <c r="P4190" s="39" t="str">
        <f>IF($B4190="","",-SUMIFS(Tabla7[Cantidad],Tabla7[Código del producto],$B4190,Tabla7[Tipo de movimiento],"SALIDA",Tabla7[Mes],P$5))</f>
        <v/>
      </c>
      <c r="Q4190" s="39" t="str">
        <f t="shared" si="195"/>
        <v/>
      </c>
      <c r="R4190" s="51" t="str">
        <f>IF($B4190="","",IFERROR(VLOOKUP($B4190,'ABC rotación'!$C:$G,5,0),"C"))</f>
        <v/>
      </c>
      <c r="S4190" s="41" t="str">
        <f t="shared" si="196"/>
        <v/>
      </c>
      <c r="T4190" s="40" t="str">
        <f t="shared" si="197"/>
        <v/>
      </c>
      <c r="U4190" s="23" t="str">
        <f>IF($B4190="","",VLOOKUP($T4190,Tablas!$X$14:$Y$17,2,1))</f>
        <v/>
      </c>
    </row>
    <row r="4191" spans="2:21" x14ac:dyDescent="0.2">
      <c r="B4191" s="1" t="str">
        <f>IF(Tablas!B4189="","",Tablas!B4189)</f>
        <v/>
      </c>
      <c r="C4191" s="1" t="str">
        <f>IF(Tablas!C4189="","",Tablas!C4189)</f>
        <v/>
      </c>
      <c r="D4191" s="1" t="str">
        <f>IF(Tablas!D4189="","",Tablas!D4189)</f>
        <v/>
      </c>
      <c r="E4191" s="1" t="str">
        <f>IF(Tablas!E4189="","",Tablas!E4189)</f>
        <v/>
      </c>
      <c r="F4191" s="1" t="str">
        <f>IF(Tablas!F4189="","",Tablas!F4189)</f>
        <v/>
      </c>
      <c r="G4191" s="1" t="str">
        <f>IF(Tablas!I4189="","",Tablas!I4189)</f>
        <v/>
      </c>
      <c r="H4191" s="1" t="s">
        <v>911</v>
      </c>
      <c r="I4191" s="39" t="str">
        <f>IF($B4191="","",-SUMIFS(Tabla7[Cantidad],Tabla7[Código del producto],$B4191,Tabla7[Tipo de movimiento],"SALIDA",Tabla7[Mes],I$5))</f>
        <v/>
      </c>
      <c r="J4191" s="39" t="str">
        <f>IF($B4191="","",-SUMIFS(Tabla7[Cantidad],Tabla7[Código del producto],$B4191,Tabla7[Tipo de movimiento],"SALIDA",Tabla7[Mes],J$5))</f>
        <v/>
      </c>
      <c r="K4191" s="39" t="str">
        <f>IF($B4191="","",-SUMIFS(Tabla7[Cantidad],Tabla7[Código del producto],$B4191,Tabla7[Tipo de movimiento],"SALIDA",Tabla7[Mes],K$5))</f>
        <v/>
      </c>
      <c r="L4191" s="39" t="str">
        <f>IF($B4191="","",-SUMIFS(Tabla7[Cantidad],Tabla7[Código del producto],$B4191,Tabla7[Tipo de movimiento],"SALIDA",Tabla7[Mes],L$5))</f>
        <v/>
      </c>
      <c r="M4191" s="39" t="str">
        <f>IF($B4191="","",-SUMIFS(Tabla7[Cantidad],Tabla7[Código del producto],$B4191,Tabla7[Tipo de movimiento],"SALIDA",Tabla7[Mes],M$5))</f>
        <v/>
      </c>
      <c r="N4191" s="39" t="str">
        <f>IF($B4191="","",-SUMIFS(Tabla7[Cantidad],Tabla7[Código del producto],$B4191,Tabla7[Tipo de movimiento],"SALIDA",Tabla7[Mes],N$5))</f>
        <v/>
      </c>
      <c r="O4191" s="39" t="str">
        <f>IF($B4191="","",-SUMIFS(Tabla7[Cantidad],Tabla7[Código del producto],$B4191,Tabla7[Tipo de movimiento],"SALIDA",Tabla7[Mes],O$5))</f>
        <v/>
      </c>
      <c r="P4191" s="39" t="str">
        <f>IF($B4191="","",-SUMIFS(Tabla7[Cantidad],Tabla7[Código del producto],$B4191,Tabla7[Tipo de movimiento],"SALIDA",Tabla7[Mes],P$5))</f>
        <v/>
      </c>
      <c r="Q4191" s="39" t="str">
        <f t="shared" si="195"/>
        <v/>
      </c>
      <c r="R4191" s="51" t="str">
        <f>IF($B4191="","",IFERROR(VLOOKUP($B4191,'ABC rotación'!$C:$G,5,0),"C"))</f>
        <v/>
      </c>
      <c r="S4191" s="41" t="str">
        <f t="shared" si="196"/>
        <v/>
      </c>
      <c r="T4191" s="40" t="str">
        <f t="shared" si="197"/>
        <v/>
      </c>
      <c r="U4191" s="23" t="str">
        <f>IF($B4191="","",VLOOKUP($T4191,Tablas!$X$14:$Y$17,2,1))</f>
        <v/>
      </c>
    </row>
    <row r="4192" spans="2:21" x14ac:dyDescent="0.2">
      <c r="B4192" s="1" t="str">
        <f>IF(Tablas!B4190="","",Tablas!B4190)</f>
        <v/>
      </c>
      <c r="C4192" s="1" t="str">
        <f>IF(Tablas!C4190="","",Tablas!C4190)</f>
        <v/>
      </c>
      <c r="D4192" s="1" t="str">
        <f>IF(Tablas!D4190="","",Tablas!D4190)</f>
        <v/>
      </c>
      <c r="E4192" s="1" t="str">
        <f>IF(Tablas!E4190="","",Tablas!E4190)</f>
        <v/>
      </c>
      <c r="F4192" s="1" t="str">
        <f>IF(Tablas!F4190="","",Tablas!F4190)</f>
        <v/>
      </c>
      <c r="G4192" s="1" t="str">
        <f>IF(Tablas!I4190="","",Tablas!I4190)</f>
        <v/>
      </c>
      <c r="H4192" s="1" t="s">
        <v>911</v>
      </c>
      <c r="I4192" s="39" t="str">
        <f>IF($B4192="","",-SUMIFS(Tabla7[Cantidad],Tabla7[Código del producto],$B4192,Tabla7[Tipo de movimiento],"SALIDA",Tabla7[Mes],I$5))</f>
        <v/>
      </c>
      <c r="J4192" s="39" t="str">
        <f>IF($B4192="","",-SUMIFS(Tabla7[Cantidad],Tabla7[Código del producto],$B4192,Tabla7[Tipo de movimiento],"SALIDA",Tabla7[Mes],J$5))</f>
        <v/>
      </c>
      <c r="K4192" s="39" t="str">
        <f>IF($B4192="","",-SUMIFS(Tabla7[Cantidad],Tabla7[Código del producto],$B4192,Tabla7[Tipo de movimiento],"SALIDA",Tabla7[Mes],K$5))</f>
        <v/>
      </c>
      <c r="L4192" s="39" t="str">
        <f>IF($B4192="","",-SUMIFS(Tabla7[Cantidad],Tabla7[Código del producto],$B4192,Tabla7[Tipo de movimiento],"SALIDA",Tabla7[Mes],L$5))</f>
        <v/>
      </c>
      <c r="M4192" s="39" t="str">
        <f>IF($B4192="","",-SUMIFS(Tabla7[Cantidad],Tabla7[Código del producto],$B4192,Tabla7[Tipo de movimiento],"SALIDA",Tabla7[Mes],M$5))</f>
        <v/>
      </c>
      <c r="N4192" s="39" t="str">
        <f>IF($B4192="","",-SUMIFS(Tabla7[Cantidad],Tabla7[Código del producto],$B4192,Tabla7[Tipo de movimiento],"SALIDA",Tabla7[Mes],N$5))</f>
        <v/>
      </c>
      <c r="O4192" s="39" t="str">
        <f>IF($B4192="","",-SUMIFS(Tabla7[Cantidad],Tabla7[Código del producto],$B4192,Tabla7[Tipo de movimiento],"SALIDA",Tabla7[Mes],O$5))</f>
        <v/>
      </c>
      <c r="P4192" s="39" t="str">
        <f>IF($B4192="","",-SUMIFS(Tabla7[Cantidad],Tabla7[Código del producto],$B4192,Tabla7[Tipo de movimiento],"SALIDA",Tabla7[Mes],P$5))</f>
        <v/>
      </c>
      <c r="Q4192" s="39" t="str">
        <f t="shared" si="195"/>
        <v/>
      </c>
      <c r="R4192" s="51" t="str">
        <f>IF($B4192="","",IFERROR(VLOOKUP($B4192,'ABC rotación'!$C:$G,5,0),"C"))</f>
        <v/>
      </c>
      <c r="S4192" s="41" t="str">
        <f t="shared" si="196"/>
        <v/>
      </c>
      <c r="T4192" s="40" t="str">
        <f t="shared" si="197"/>
        <v/>
      </c>
      <c r="U4192" s="23" t="str">
        <f>IF($B4192="","",VLOOKUP($T4192,Tablas!$X$14:$Y$17,2,1))</f>
        <v/>
      </c>
    </row>
    <row r="4193" spans="2:21" x14ac:dyDescent="0.2">
      <c r="B4193" s="1" t="str">
        <f>IF(Tablas!B4191="","",Tablas!B4191)</f>
        <v/>
      </c>
      <c r="C4193" s="1" t="str">
        <f>IF(Tablas!C4191="","",Tablas!C4191)</f>
        <v/>
      </c>
      <c r="D4193" s="1" t="str">
        <f>IF(Tablas!D4191="","",Tablas!D4191)</f>
        <v/>
      </c>
      <c r="E4193" s="1" t="str">
        <f>IF(Tablas!E4191="","",Tablas!E4191)</f>
        <v/>
      </c>
      <c r="F4193" s="1" t="str">
        <f>IF(Tablas!F4191="","",Tablas!F4191)</f>
        <v/>
      </c>
      <c r="G4193" s="1" t="str">
        <f>IF(Tablas!I4191="","",Tablas!I4191)</f>
        <v/>
      </c>
      <c r="H4193" s="1" t="s">
        <v>911</v>
      </c>
      <c r="I4193" s="39" t="str">
        <f>IF($B4193="","",-SUMIFS(Tabla7[Cantidad],Tabla7[Código del producto],$B4193,Tabla7[Tipo de movimiento],"SALIDA",Tabla7[Mes],I$5))</f>
        <v/>
      </c>
      <c r="J4193" s="39" t="str">
        <f>IF($B4193="","",-SUMIFS(Tabla7[Cantidad],Tabla7[Código del producto],$B4193,Tabla7[Tipo de movimiento],"SALIDA",Tabla7[Mes],J$5))</f>
        <v/>
      </c>
      <c r="K4193" s="39" t="str">
        <f>IF($B4193="","",-SUMIFS(Tabla7[Cantidad],Tabla7[Código del producto],$B4193,Tabla7[Tipo de movimiento],"SALIDA",Tabla7[Mes],K$5))</f>
        <v/>
      </c>
      <c r="L4193" s="39" t="str">
        <f>IF($B4193="","",-SUMIFS(Tabla7[Cantidad],Tabla7[Código del producto],$B4193,Tabla7[Tipo de movimiento],"SALIDA",Tabla7[Mes],L$5))</f>
        <v/>
      </c>
      <c r="M4193" s="39" t="str">
        <f>IF($B4193="","",-SUMIFS(Tabla7[Cantidad],Tabla7[Código del producto],$B4193,Tabla7[Tipo de movimiento],"SALIDA",Tabla7[Mes],M$5))</f>
        <v/>
      </c>
      <c r="N4193" s="39" t="str">
        <f>IF($B4193="","",-SUMIFS(Tabla7[Cantidad],Tabla7[Código del producto],$B4193,Tabla7[Tipo de movimiento],"SALIDA",Tabla7[Mes],N$5))</f>
        <v/>
      </c>
      <c r="O4193" s="39" t="str">
        <f>IF($B4193="","",-SUMIFS(Tabla7[Cantidad],Tabla7[Código del producto],$B4193,Tabla7[Tipo de movimiento],"SALIDA",Tabla7[Mes],O$5))</f>
        <v/>
      </c>
      <c r="P4193" s="39" t="str">
        <f>IF($B4193="","",-SUMIFS(Tabla7[Cantidad],Tabla7[Código del producto],$B4193,Tabla7[Tipo de movimiento],"SALIDA",Tabla7[Mes],P$5))</f>
        <v/>
      </c>
      <c r="Q4193" s="39" t="str">
        <f t="shared" si="195"/>
        <v/>
      </c>
      <c r="R4193" s="51" t="str">
        <f>IF($B4193="","",IFERROR(VLOOKUP($B4193,'ABC rotación'!$C:$G,5,0),"C"))</f>
        <v/>
      </c>
      <c r="S4193" s="41" t="str">
        <f t="shared" si="196"/>
        <v/>
      </c>
      <c r="T4193" s="40" t="str">
        <f t="shared" si="197"/>
        <v/>
      </c>
      <c r="U4193" s="23" t="str">
        <f>IF($B4193="","",VLOOKUP($T4193,Tablas!$X$14:$Y$17,2,1))</f>
        <v/>
      </c>
    </row>
    <row r="4194" spans="2:21" x14ac:dyDescent="0.2">
      <c r="B4194" s="1" t="str">
        <f>IF(Tablas!B4192="","",Tablas!B4192)</f>
        <v/>
      </c>
      <c r="C4194" s="1" t="str">
        <f>IF(Tablas!C4192="","",Tablas!C4192)</f>
        <v/>
      </c>
      <c r="D4194" s="1" t="str">
        <f>IF(Tablas!D4192="","",Tablas!D4192)</f>
        <v/>
      </c>
      <c r="E4194" s="1" t="str">
        <f>IF(Tablas!E4192="","",Tablas!E4192)</f>
        <v/>
      </c>
      <c r="F4194" s="1" t="str">
        <f>IF(Tablas!F4192="","",Tablas!F4192)</f>
        <v/>
      </c>
      <c r="G4194" s="1" t="str">
        <f>IF(Tablas!I4192="","",Tablas!I4192)</f>
        <v/>
      </c>
      <c r="H4194" s="1" t="s">
        <v>911</v>
      </c>
      <c r="I4194" s="39" t="str">
        <f>IF($B4194="","",-SUMIFS(Tabla7[Cantidad],Tabla7[Código del producto],$B4194,Tabla7[Tipo de movimiento],"SALIDA",Tabla7[Mes],I$5))</f>
        <v/>
      </c>
      <c r="J4194" s="39" t="str">
        <f>IF($B4194="","",-SUMIFS(Tabla7[Cantidad],Tabla7[Código del producto],$B4194,Tabla7[Tipo de movimiento],"SALIDA",Tabla7[Mes],J$5))</f>
        <v/>
      </c>
      <c r="K4194" s="39" t="str">
        <f>IF($B4194="","",-SUMIFS(Tabla7[Cantidad],Tabla7[Código del producto],$B4194,Tabla7[Tipo de movimiento],"SALIDA",Tabla7[Mes],K$5))</f>
        <v/>
      </c>
      <c r="L4194" s="39" t="str">
        <f>IF($B4194="","",-SUMIFS(Tabla7[Cantidad],Tabla7[Código del producto],$B4194,Tabla7[Tipo de movimiento],"SALIDA",Tabla7[Mes],L$5))</f>
        <v/>
      </c>
      <c r="M4194" s="39" t="str">
        <f>IF($B4194="","",-SUMIFS(Tabla7[Cantidad],Tabla7[Código del producto],$B4194,Tabla7[Tipo de movimiento],"SALIDA",Tabla7[Mes],M$5))</f>
        <v/>
      </c>
      <c r="N4194" s="39" t="str">
        <f>IF($B4194="","",-SUMIFS(Tabla7[Cantidad],Tabla7[Código del producto],$B4194,Tabla7[Tipo de movimiento],"SALIDA",Tabla7[Mes],N$5))</f>
        <v/>
      </c>
      <c r="O4194" s="39" t="str">
        <f>IF($B4194="","",-SUMIFS(Tabla7[Cantidad],Tabla7[Código del producto],$B4194,Tabla7[Tipo de movimiento],"SALIDA",Tabla7[Mes],O$5))</f>
        <v/>
      </c>
      <c r="P4194" s="39" t="str">
        <f>IF($B4194="","",-SUMIFS(Tabla7[Cantidad],Tabla7[Código del producto],$B4194,Tabla7[Tipo de movimiento],"SALIDA",Tabla7[Mes],P$5))</f>
        <v/>
      </c>
      <c r="Q4194" s="39" t="str">
        <f t="shared" si="195"/>
        <v/>
      </c>
      <c r="R4194" s="51" t="str">
        <f>IF($B4194="","",IFERROR(VLOOKUP($B4194,'ABC rotación'!$C:$G,5,0),"C"))</f>
        <v/>
      </c>
      <c r="S4194" s="41" t="str">
        <f t="shared" si="196"/>
        <v/>
      </c>
      <c r="T4194" s="40" t="str">
        <f t="shared" si="197"/>
        <v/>
      </c>
      <c r="U4194" s="23" t="str">
        <f>IF($B4194="","",VLOOKUP($T4194,Tablas!$X$14:$Y$17,2,1))</f>
        <v/>
      </c>
    </row>
    <row r="4195" spans="2:21" x14ac:dyDescent="0.2">
      <c r="B4195" s="1" t="str">
        <f>IF(Tablas!B4193="","",Tablas!B4193)</f>
        <v/>
      </c>
      <c r="C4195" s="1" t="str">
        <f>IF(Tablas!C4193="","",Tablas!C4193)</f>
        <v/>
      </c>
      <c r="D4195" s="1" t="str">
        <f>IF(Tablas!D4193="","",Tablas!D4193)</f>
        <v/>
      </c>
      <c r="E4195" s="1" t="str">
        <f>IF(Tablas!E4193="","",Tablas!E4193)</f>
        <v/>
      </c>
      <c r="F4195" s="1" t="str">
        <f>IF(Tablas!F4193="","",Tablas!F4193)</f>
        <v/>
      </c>
      <c r="G4195" s="1" t="str">
        <f>IF(Tablas!I4193="","",Tablas!I4193)</f>
        <v/>
      </c>
      <c r="H4195" s="1" t="s">
        <v>911</v>
      </c>
      <c r="I4195" s="39" t="str">
        <f>IF($B4195="","",-SUMIFS(Tabla7[Cantidad],Tabla7[Código del producto],$B4195,Tabla7[Tipo de movimiento],"SALIDA",Tabla7[Mes],I$5))</f>
        <v/>
      </c>
      <c r="J4195" s="39" t="str">
        <f>IF($B4195="","",-SUMIFS(Tabla7[Cantidad],Tabla7[Código del producto],$B4195,Tabla7[Tipo de movimiento],"SALIDA",Tabla7[Mes],J$5))</f>
        <v/>
      </c>
      <c r="K4195" s="39" t="str">
        <f>IF($B4195="","",-SUMIFS(Tabla7[Cantidad],Tabla7[Código del producto],$B4195,Tabla7[Tipo de movimiento],"SALIDA",Tabla7[Mes],K$5))</f>
        <v/>
      </c>
      <c r="L4195" s="39" t="str">
        <f>IF($B4195="","",-SUMIFS(Tabla7[Cantidad],Tabla7[Código del producto],$B4195,Tabla7[Tipo de movimiento],"SALIDA",Tabla7[Mes],L$5))</f>
        <v/>
      </c>
      <c r="M4195" s="39" t="str">
        <f>IF($B4195="","",-SUMIFS(Tabla7[Cantidad],Tabla7[Código del producto],$B4195,Tabla7[Tipo de movimiento],"SALIDA",Tabla7[Mes],M$5))</f>
        <v/>
      </c>
      <c r="N4195" s="39" t="str">
        <f>IF($B4195="","",-SUMIFS(Tabla7[Cantidad],Tabla7[Código del producto],$B4195,Tabla7[Tipo de movimiento],"SALIDA",Tabla7[Mes],N$5))</f>
        <v/>
      </c>
      <c r="O4195" s="39" t="str">
        <f>IF($B4195="","",-SUMIFS(Tabla7[Cantidad],Tabla7[Código del producto],$B4195,Tabla7[Tipo de movimiento],"SALIDA",Tabla7[Mes],O$5))</f>
        <v/>
      </c>
      <c r="P4195" s="39" t="str">
        <f>IF($B4195="","",-SUMIFS(Tabla7[Cantidad],Tabla7[Código del producto],$B4195,Tabla7[Tipo de movimiento],"SALIDA",Tabla7[Mes],P$5))</f>
        <v/>
      </c>
      <c r="Q4195" s="39" t="str">
        <f t="shared" si="195"/>
        <v/>
      </c>
      <c r="R4195" s="51" t="str">
        <f>IF($B4195="","",IFERROR(VLOOKUP($B4195,'ABC rotación'!$C:$G,5,0),"C"))</f>
        <v/>
      </c>
      <c r="S4195" s="41" t="str">
        <f t="shared" si="196"/>
        <v/>
      </c>
      <c r="T4195" s="40" t="str">
        <f t="shared" si="197"/>
        <v/>
      </c>
      <c r="U4195" s="23" t="str">
        <f>IF($B4195="","",VLOOKUP($T4195,Tablas!$X$14:$Y$17,2,1))</f>
        <v/>
      </c>
    </row>
    <row r="4196" spans="2:21" x14ac:dyDescent="0.2">
      <c r="B4196" s="1" t="str">
        <f>IF(Tablas!B4194="","",Tablas!B4194)</f>
        <v/>
      </c>
      <c r="C4196" s="1" t="str">
        <f>IF(Tablas!C4194="","",Tablas!C4194)</f>
        <v/>
      </c>
      <c r="D4196" s="1" t="str">
        <f>IF(Tablas!D4194="","",Tablas!D4194)</f>
        <v/>
      </c>
      <c r="E4196" s="1" t="str">
        <f>IF(Tablas!E4194="","",Tablas!E4194)</f>
        <v/>
      </c>
      <c r="F4196" s="1" t="str">
        <f>IF(Tablas!F4194="","",Tablas!F4194)</f>
        <v/>
      </c>
      <c r="G4196" s="1" t="str">
        <f>IF(Tablas!I4194="","",Tablas!I4194)</f>
        <v/>
      </c>
      <c r="H4196" s="1" t="s">
        <v>911</v>
      </c>
      <c r="I4196" s="39" t="str">
        <f>IF($B4196="","",-SUMIFS(Tabla7[Cantidad],Tabla7[Código del producto],$B4196,Tabla7[Tipo de movimiento],"SALIDA",Tabla7[Mes],I$5))</f>
        <v/>
      </c>
      <c r="J4196" s="39" t="str">
        <f>IF($B4196="","",-SUMIFS(Tabla7[Cantidad],Tabla7[Código del producto],$B4196,Tabla7[Tipo de movimiento],"SALIDA",Tabla7[Mes],J$5))</f>
        <v/>
      </c>
      <c r="K4196" s="39" t="str">
        <f>IF($B4196="","",-SUMIFS(Tabla7[Cantidad],Tabla7[Código del producto],$B4196,Tabla7[Tipo de movimiento],"SALIDA",Tabla7[Mes],K$5))</f>
        <v/>
      </c>
      <c r="L4196" s="39" t="str">
        <f>IF($B4196="","",-SUMIFS(Tabla7[Cantidad],Tabla7[Código del producto],$B4196,Tabla7[Tipo de movimiento],"SALIDA",Tabla7[Mes],L$5))</f>
        <v/>
      </c>
      <c r="M4196" s="39" t="str">
        <f>IF($B4196="","",-SUMIFS(Tabla7[Cantidad],Tabla7[Código del producto],$B4196,Tabla7[Tipo de movimiento],"SALIDA",Tabla7[Mes],M$5))</f>
        <v/>
      </c>
      <c r="N4196" s="39" t="str">
        <f>IF($B4196="","",-SUMIFS(Tabla7[Cantidad],Tabla7[Código del producto],$B4196,Tabla7[Tipo de movimiento],"SALIDA",Tabla7[Mes],N$5))</f>
        <v/>
      </c>
      <c r="O4196" s="39" t="str">
        <f>IF($B4196="","",-SUMIFS(Tabla7[Cantidad],Tabla7[Código del producto],$B4196,Tabla7[Tipo de movimiento],"SALIDA",Tabla7[Mes],O$5))</f>
        <v/>
      </c>
      <c r="P4196" s="39" t="str">
        <f>IF($B4196="","",-SUMIFS(Tabla7[Cantidad],Tabla7[Código del producto],$B4196,Tabla7[Tipo de movimiento],"SALIDA",Tabla7[Mes],P$5))</f>
        <v/>
      </c>
      <c r="Q4196" s="39" t="str">
        <f t="shared" si="195"/>
        <v/>
      </c>
      <c r="R4196" s="51" t="str">
        <f>IF($B4196="","",IFERROR(VLOOKUP($B4196,'ABC rotación'!$C:$G,5,0),"C"))</f>
        <v/>
      </c>
      <c r="S4196" s="41" t="str">
        <f t="shared" si="196"/>
        <v/>
      </c>
      <c r="T4196" s="40" t="str">
        <f t="shared" si="197"/>
        <v/>
      </c>
      <c r="U4196" s="23" t="str">
        <f>IF($B4196="","",VLOOKUP($T4196,Tablas!$X$14:$Y$17,2,1))</f>
        <v/>
      </c>
    </row>
    <row r="4197" spans="2:21" x14ac:dyDescent="0.2">
      <c r="B4197" s="1" t="str">
        <f>IF(Tablas!B4195="","",Tablas!B4195)</f>
        <v/>
      </c>
      <c r="C4197" s="1" t="str">
        <f>IF(Tablas!C4195="","",Tablas!C4195)</f>
        <v/>
      </c>
      <c r="D4197" s="1" t="str">
        <f>IF(Tablas!D4195="","",Tablas!D4195)</f>
        <v/>
      </c>
      <c r="E4197" s="1" t="str">
        <f>IF(Tablas!E4195="","",Tablas!E4195)</f>
        <v/>
      </c>
      <c r="F4197" s="1" t="str">
        <f>IF(Tablas!F4195="","",Tablas!F4195)</f>
        <v/>
      </c>
      <c r="G4197" s="1" t="str">
        <f>IF(Tablas!I4195="","",Tablas!I4195)</f>
        <v/>
      </c>
      <c r="H4197" s="1" t="s">
        <v>911</v>
      </c>
      <c r="I4197" s="39" t="str">
        <f>IF($B4197="","",-SUMIFS(Tabla7[Cantidad],Tabla7[Código del producto],$B4197,Tabla7[Tipo de movimiento],"SALIDA",Tabla7[Mes],I$5))</f>
        <v/>
      </c>
      <c r="J4197" s="39" t="str">
        <f>IF($B4197="","",-SUMIFS(Tabla7[Cantidad],Tabla7[Código del producto],$B4197,Tabla7[Tipo de movimiento],"SALIDA",Tabla7[Mes],J$5))</f>
        <v/>
      </c>
      <c r="K4197" s="39" t="str">
        <f>IF($B4197="","",-SUMIFS(Tabla7[Cantidad],Tabla7[Código del producto],$B4197,Tabla7[Tipo de movimiento],"SALIDA",Tabla7[Mes],K$5))</f>
        <v/>
      </c>
      <c r="L4197" s="39" t="str">
        <f>IF($B4197="","",-SUMIFS(Tabla7[Cantidad],Tabla7[Código del producto],$B4197,Tabla7[Tipo de movimiento],"SALIDA",Tabla7[Mes],L$5))</f>
        <v/>
      </c>
      <c r="M4197" s="39" t="str">
        <f>IF($B4197="","",-SUMIFS(Tabla7[Cantidad],Tabla7[Código del producto],$B4197,Tabla7[Tipo de movimiento],"SALIDA",Tabla7[Mes],M$5))</f>
        <v/>
      </c>
      <c r="N4197" s="39" t="str">
        <f>IF($B4197="","",-SUMIFS(Tabla7[Cantidad],Tabla7[Código del producto],$B4197,Tabla7[Tipo de movimiento],"SALIDA",Tabla7[Mes],N$5))</f>
        <v/>
      </c>
      <c r="O4197" s="39" t="str">
        <f>IF($B4197="","",-SUMIFS(Tabla7[Cantidad],Tabla7[Código del producto],$B4197,Tabla7[Tipo de movimiento],"SALIDA",Tabla7[Mes],O$5))</f>
        <v/>
      </c>
      <c r="P4197" s="39" t="str">
        <f>IF($B4197="","",-SUMIFS(Tabla7[Cantidad],Tabla7[Código del producto],$B4197,Tabla7[Tipo de movimiento],"SALIDA",Tabla7[Mes],P$5))</f>
        <v/>
      </c>
      <c r="Q4197" s="39" t="str">
        <f t="shared" si="195"/>
        <v/>
      </c>
      <c r="R4197" s="51" t="str">
        <f>IF($B4197="","",IFERROR(VLOOKUP($B4197,'ABC rotación'!$C:$G,5,0),"C"))</f>
        <v/>
      </c>
      <c r="S4197" s="41" t="str">
        <f t="shared" si="196"/>
        <v/>
      </c>
      <c r="T4197" s="40" t="str">
        <f t="shared" si="197"/>
        <v/>
      </c>
      <c r="U4197" s="23" t="str">
        <f>IF($B4197="","",VLOOKUP($T4197,Tablas!$X$14:$Y$17,2,1))</f>
        <v/>
      </c>
    </row>
    <row r="4198" spans="2:21" x14ac:dyDescent="0.2">
      <c r="B4198" s="1" t="str">
        <f>IF(Tablas!B4196="","",Tablas!B4196)</f>
        <v/>
      </c>
      <c r="C4198" s="1" t="str">
        <f>IF(Tablas!C4196="","",Tablas!C4196)</f>
        <v/>
      </c>
      <c r="D4198" s="1" t="str">
        <f>IF(Tablas!D4196="","",Tablas!D4196)</f>
        <v/>
      </c>
      <c r="E4198" s="1" t="str">
        <f>IF(Tablas!E4196="","",Tablas!E4196)</f>
        <v/>
      </c>
      <c r="F4198" s="1" t="str">
        <f>IF(Tablas!F4196="","",Tablas!F4196)</f>
        <v/>
      </c>
      <c r="G4198" s="1" t="str">
        <f>IF(Tablas!I4196="","",Tablas!I4196)</f>
        <v/>
      </c>
      <c r="H4198" s="1" t="s">
        <v>911</v>
      </c>
      <c r="I4198" s="39" t="str">
        <f>IF($B4198="","",-SUMIFS(Tabla7[Cantidad],Tabla7[Código del producto],$B4198,Tabla7[Tipo de movimiento],"SALIDA",Tabla7[Mes],I$5))</f>
        <v/>
      </c>
      <c r="J4198" s="39" t="str">
        <f>IF($B4198="","",-SUMIFS(Tabla7[Cantidad],Tabla7[Código del producto],$B4198,Tabla7[Tipo de movimiento],"SALIDA",Tabla7[Mes],J$5))</f>
        <v/>
      </c>
      <c r="K4198" s="39" t="str">
        <f>IF($B4198="","",-SUMIFS(Tabla7[Cantidad],Tabla7[Código del producto],$B4198,Tabla7[Tipo de movimiento],"SALIDA",Tabla7[Mes],K$5))</f>
        <v/>
      </c>
      <c r="L4198" s="39" t="str">
        <f>IF($B4198="","",-SUMIFS(Tabla7[Cantidad],Tabla7[Código del producto],$B4198,Tabla7[Tipo de movimiento],"SALIDA",Tabla7[Mes],L$5))</f>
        <v/>
      </c>
      <c r="M4198" s="39" t="str">
        <f>IF($B4198="","",-SUMIFS(Tabla7[Cantidad],Tabla7[Código del producto],$B4198,Tabla7[Tipo de movimiento],"SALIDA",Tabla7[Mes],M$5))</f>
        <v/>
      </c>
      <c r="N4198" s="39" t="str">
        <f>IF($B4198="","",-SUMIFS(Tabla7[Cantidad],Tabla7[Código del producto],$B4198,Tabla7[Tipo de movimiento],"SALIDA",Tabla7[Mes],N$5))</f>
        <v/>
      </c>
      <c r="O4198" s="39" t="str">
        <f>IF($B4198="","",-SUMIFS(Tabla7[Cantidad],Tabla7[Código del producto],$B4198,Tabla7[Tipo de movimiento],"SALIDA",Tabla7[Mes],O$5))</f>
        <v/>
      </c>
      <c r="P4198" s="39" t="str">
        <f>IF($B4198="","",-SUMIFS(Tabla7[Cantidad],Tabla7[Código del producto],$B4198,Tabla7[Tipo de movimiento],"SALIDA",Tabla7[Mes],P$5))</f>
        <v/>
      </c>
      <c r="Q4198" s="39" t="str">
        <f t="shared" si="195"/>
        <v/>
      </c>
      <c r="R4198" s="51" t="str">
        <f>IF($B4198="","",IFERROR(VLOOKUP($B4198,'ABC rotación'!$C:$G,5,0),"C"))</f>
        <v/>
      </c>
      <c r="S4198" s="41" t="str">
        <f t="shared" si="196"/>
        <v/>
      </c>
      <c r="T4198" s="40" t="str">
        <f t="shared" si="197"/>
        <v/>
      </c>
      <c r="U4198" s="23" t="str">
        <f>IF($B4198="","",VLOOKUP($T4198,Tablas!$X$14:$Y$17,2,1))</f>
        <v/>
      </c>
    </row>
    <row r="4199" spans="2:21" x14ac:dyDescent="0.2">
      <c r="B4199" s="1" t="str">
        <f>IF(Tablas!B4197="","",Tablas!B4197)</f>
        <v/>
      </c>
      <c r="C4199" s="1" t="str">
        <f>IF(Tablas!C4197="","",Tablas!C4197)</f>
        <v/>
      </c>
      <c r="D4199" s="1" t="str">
        <f>IF(Tablas!D4197="","",Tablas!D4197)</f>
        <v/>
      </c>
      <c r="E4199" s="1" t="str">
        <f>IF(Tablas!E4197="","",Tablas!E4197)</f>
        <v/>
      </c>
      <c r="F4199" s="1" t="str">
        <f>IF(Tablas!F4197="","",Tablas!F4197)</f>
        <v/>
      </c>
      <c r="G4199" s="1" t="str">
        <f>IF(Tablas!I4197="","",Tablas!I4197)</f>
        <v/>
      </c>
      <c r="H4199" s="1" t="s">
        <v>911</v>
      </c>
      <c r="I4199" s="39" t="str">
        <f>IF($B4199="","",-SUMIFS(Tabla7[Cantidad],Tabla7[Código del producto],$B4199,Tabla7[Tipo de movimiento],"SALIDA",Tabla7[Mes],I$5))</f>
        <v/>
      </c>
      <c r="J4199" s="39" t="str">
        <f>IF($B4199="","",-SUMIFS(Tabla7[Cantidad],Tabla7[Código del producto],$B4199,Tabla7[Tipo de movimiento],"SALIDA",Tabla7[Mes],J$5))</f>
        <v/>
      </c>
      <c r="K4199" s="39" t="str">
        <f>IF($B4199="","",-SUMIFS(Tabla7[Cantidad],Tabla7[Código del producto],$B4199,Tabla7[Tipo de movimiento],"SALIDA",Tabla7[Mes],K$5))</f>
        <v/>
      </c>
      <c r="L4199" s="39" t="str">
        <f>IF($B4199="","",-SUMIFS(Tabla7[Cantidad],Tabla7[Código del producto],$B4199,Tabla7[Tipo de movimiento],"SALIDA",Tabla7[Mes],L$5))</f>
        <v/>
      </c>
      <c r="M4199" s="39" t="str">
        <f>IF($B4199="","",-SUMIFS(Tabla7[Cantidad],Tabla7[Código del producto],$B4199,Tabla7[Tipo de movimiento],"SALIDA",Tabla7[Mes],M$5))</f>
        <v/>
      </c>
      <c r="N4199" s="39" t="str">
        <f>IF($B4199="","",-SUMIFS(Tabla7[Cantidad],Tabla7[Código del producto],$B4199,Tabla7[Tipo de movimiento],"SALIDA",Tabla7[Mes],N$5))</f>
        <v/>
      </c>
      <c r="O4199" s="39" t="str">
        <f>IF($B4199="","",-SUMIFS(Tabla7[Cantidad],Tabla7[Código del producto],$B4199,Tabla7[Tipo de movimiento],"SALIDA",Tabla7[Mes],O$5))</f>
        <v/>
      </c>
      <c r="P4199" s="39" t="str">
        <f>IF($B4199="","",-SUMIFS(Tabla7[Cantidad],Tabla7[Código del producto],$B4199,Tabla7[Tipo de movimiento],"SALIDA",Tabla7[Mes],P$5))</f>
        <v/>
      </c>
      <c r="Q4199" s="39" t="str">
        <f t="shared" si="195"/>
        <v/>
      </c>
      <c r="R4199" s="51" t="str">
        <f>IF($B4199="","",IFERROR(VLOOKUP($B4199,'ABC rotación'!$C:$G,5,0),"C"))</f>
        <v/>
      </c>
      <c r="S4199" s="41" t="str">
        <f t="shared" si="196"/>
        <v/>
      </c>
      <c r="T4199" s="40" t="str">
        <f t="shared" si="197"/>
        <v/>
      </c>
      <c r="U4199" s="23" t="str">
        <f>IF($B4199="","",VLOOKUP($T4199,Tablas!$X$14:$Y$17,2,1))</f>
        <v/>
      </c>
    </row>
    <row r="4200" spans="2:21" x14ac:dyDescent="0.2">
      <c r="B4200" s="1" t="str">
        <f>IF(Tablas!B4198="","",Tablas!B4198)</f>
        <v/>
      </c>
      <c r="C4200" s="1" t="str">
        <f>IF(Tablas!C4198="","",Tablas!C4198)</f>
        <v/>
      </c>
      <c r="D4200" s="1" t="str">
        <f>IF(Tablas!D4198="","",Tablas!D4198)</f>
        <v/>
      </c>
      <c r="E4200" s="1" t="str">
        <f>IF(Tablas!E4198="","",Tablas!E4198)</f>
        <v/>
      </c>
      <c r="F4200" s="1" t="str">
        <f>IF(Tablas!F4198="","",Tablas!F4198)</f>
        <v/>
      </c>
      <c r="G4200" s="1" t="str">
        <f>IF(Tablas!I4198="","",Tablas!I4198)</f>
        <v/>
      </c>
      <c r="H4200" s="1" t="s">
        <v>911</v>
      </c>
      <c r="I4200" s="39" t="str">
        <f>IF($B4200="","",-SUMIFS(Tabla7[Cantidad],Tabla7[Código del producto],$B4200,Tabla7[Tipo de movimiento],"SALIDA",Tabla7[Mes],I$5))</f>
        <v/>
      </c>
      <c r="J4200" s="39" t="str">
        <f>IF($B4200="","",-SUMIFS(Tabla7[Cantidad],Tabla7[Código del producto],$B4200,Tabla7[Tipo de movimiento],"SALIDA",Tabla7[Mes],J$5))</f>
        <v/>
      </c>
      <c r="K4200" s="39" t="str">
        <f>IF($B4200="","",-SUMIFS(Tabla7[Cantidad],Tabla7[Código del producto],$B4200,Tabla7[Tipo de movimiento],"SALIDA",Tabla7[Mes],K$5))</f>
        <v/>
      </c>
      <c r="L4200" s="39" t="str">
        <f>IF($B4200="","",-SUMIFS(Tabla7[Cantidad],Tabla7[Código del producto],$B4200,Tabla7[Tipo de movimiento],"SALIDA",Tabla7[Mes],L$5))</f>
        <v/>
      </c>
      <c r="M4200" s="39" t="str">
        <f>IF($B4200="","",-SUMIFS(Tabla7[Cantidad],Tabla7[Código del producto],$B4200,Tabla7[Tipo de movimiento],"SALIDA",Tabla7[Mes],M$5))</f>
        <v/>
      </c>
      <c r="N4200" s="39" t="str">
        <f>IF($B4200="","",-SUMIFS(Tabla7[Cantidad],Tabla7[Código del producto],$B4200,Tabla7[Tipo de movimiento],"SALIDA",Tabla7[Mes],N$5))</f>
        <v/>
      </c>
      <c r="O4200" s="39" t="str">
        <f>IF($B4200="","",-SUMIFS(Tabla7[Cantidad],Tabla7[Código del producto],$B4200,Tabla7[Tipo de movimiento],"SALIDA",Tabla7[Mes],O$5))</f>
        <v/>
      </c>
      <c r="P4200" s="39" t="str">
        <f>IF($B4200="","",-SUMIFS(Tabla7[Cantidad],Tabla7[Código del producto],$B4200,Tabla7[Tipo de movimiento],"SALIDA",Tabla7[Mes],P$5))</f>
        <v/>
      </c>
      <c r="Q4200" s="39" t="str">
        <f t="shared" si="195"/>
        <v/>
      </c>
      <c r="R4200" s="51" t="str">
        <f>IF($B4200="","",IFERROR(VLOOKUP($B4200,'ABC rotación'!$C:$G,5,0),"C"))</f>
        <v/>
      </c>
      <c r="S4200" s="41" t="str">
        <f t="shared" si="196"/>
        <v/>
      </c>
      <c r="T4200" s="40" t="str">
        <f t="shared" si="197"/>
        <v/>
      </c>
      <c r="U4200" s="23" t="str">
        <f>IF($B4200="","",VLOOKUP($T4200,Tablas!$X$14:$Y$17,2,1))</f>
        <v/>
      </c>
    </row>
    <row r="4201" spans="2:21" x14ac:dyDescent="0.2">
      <c r="B4201" s="1" t="str">
        <f>IF(Tablas!B4199="","",Tablas!B4199)</f>
        <v/>
      </c>
      <c r="C4201" s="1" t="str">
        <f>IF(Tablas!C4199="","",Tablas!C4199)</f>
        <v/>
      </c>
      <c r="D4201" s="1" t="str">
        <f>IF(Tablas!D4199="","",Tablas!D4199)</f>
        <v/>
      </c>
      <c r="E4201" s="1" t="str">
        <f>IF(Tablas!E4199="","",Tablas!E4199)</f>
        <v/>
      </c>
      <c r="F4201" s="1" t="str">
        <f>IF(Tablas!F4199="","",Tablas!F4199)</f>
        <v/>
      </c>
      <c r="G4201" s="1" t="str">
        <f>IF(Tablas!I4199="","",Tablas!I4199)</f>
        <v/>
      </c>
      <c r="H4201" s="1" t="s">
        <v>911</v>
      </c>
      <c r="I4201" s="39" t="str">
        <f>IF($B4201="","",-SUMIFS(Tabla7[Cantidad],Tabla7[Código del producto],$B4201,Tabla7[Tipo de movimiento],"SALIDA",Tabla7[Mes],I$5))</f>
        <v/>
      </c>
      <c r="J4201" s="39" t="str">
        <f>IF($B4201="","",-SUMIFS(Tabla7[Cantidad],Tabla7[Código del producto],$B4201,Tabla7[Tipo de movimiento],"SALIDA",Tabla7[Mes],J$5))</f>
        <v/>
      </c>
      <c r="K4201" s="39" t="str">
        <f>IF($B4201="","",-SUMIFS(Tabla7[Cantidad],Tabla7[Código del producto],$B4201,Tabla7[Tipo de movimiento],"SALIDA",Tabla7[Mes],K$5))</f>
        <v/>
      </c>
      <c r="L4201" s="39" t="str">
        <f>IF($B4201="","",-SUMIFS(Tabla7[Cantidad],Tabla7[Código del producto],$B4201,Tabla7[Tipo de movimiento],"SALIDA",Tabla7[Mes],L$5))</f>
        <v/>
      </c>
      <c r="M4201" s="39" t="str">
        <f>IF($B4201="","",-SUMIFS(Tabla7[Cantidad],Tabla7[Código del producto],$B4201,Tabla7[Tipo de movimiento],"SALIDA",Tabla7[Mes],M$5))</f>
        <v/>
      </c>
      <c r="N4201" s="39" t="str">
        <f>IF($B4201="","",-SUMIFS(Tabla7[Cantidad],Tabla7[Código del producto],$B4201,Tabla7[Tipo de movimiento],"SALIDA",Tabla7[Mes],N$5))</f>
        <v/>
      </c>
      <c r="O4201" s="39" t="str">
        <f>IF($B4201="","",-SUMIFS(Tabla7[Cantidad],Tabla7[Código del producto],$B4201,Tabla7[Tipo de movimiento],"SALIDA",Tabla7[Mes],O$5))</f>
        <v/>
      </c>
      <c r="P4201" s="39" t="str">
        <f>IF($B4201="","",-SUMIFS(Tabla7[Cantidad],Tabla7[Código del producto],$B4201,Tabla7[Tipo de movimiento],"SALIDA",Tabla7[Mes],P$5))</f>
        <v/>
      </c>
      <c r="Q4201" s="39" t="str">
        <f t="shared" si="195"/>
        <v/>
      </c>
      <c r="R4201" s="51" t="str">
        <f>IF($B4201="","",IFERROR(VLOOKUP($B4201,'ABC rotación'!$C:$G,5,0),"C"))</f>
        <v/>
      </c>
      <c r="S4201" s="41" t="str">
        <f t="shared" si="196"/>
        <v/>
      </c>
      <c r="T4201" s="40" t="str">
        <f t="shared" si="197"/>
        <v/>
      </c>
      <c r="U4201" s="23" t="str">
        <f>IF($B4201="","",VLOOKUP($T4201,Tablas!$X$14:$Y$17,2,1))</f>
        <v/>
      </c>
    </row>
    <row r="4202" spans="2:21" x14ac:dyDescent="0.2">
      <c r="B4202" s="1" t="str">
        <f>IF(Tablas!B4200="","",Tablas!B4200)</f>
        <v/>
      </c>
      <c r="C4202" s="1" t="str">
        <f>IF(Tablas!C4200="","",Tablas!C4200)</f>
        <v/>
      </c>
      <c r="D4202" s="1" t="str">
        <f>IF(Tablas!D4200="","",Tablas!D4200)</f>
        <v/>
      </c>
      <c r="E4202" s="1" t="str">
        <f>IF(Tablas!E4200="","",Tablas!E4200)</f>
        <v/>
      </c>
      <c r="F4202" s="1" t="str">
        <f>IF(Tablas!F4200="","",Tablas!F4200)</f>
        <v/>
      </c>
      <c r="G4202" s="1" t="str">
        <f>IF(Tablas!I4200="","",Tablas!I4200)</f>
        <v/>
      </c>
      <c r="H4202" s="1" t="s">
        <v>911</v>
      </c>
      <c r="I4202" s="39" t="str">
        <f>IF($B4202="","",-SUMIFS(Tabla7[Cantidad],Tabla7[Código del producto],$B4202,Tabla7[Tipo de movimiento],"SALIDA",Tabla7[Mes],I$5))</f>
        <v/>
      </c>
      <c r="J4202" s="39" t="str">
        <f>IF($B4202="","",-SUMIFS(Tabla7[Cantidad],Tabla7[Código del producto],$B4202,Tabla7[Tipo de movimiento],"SALIDA",Tabla7[Mes],J$5))</f>
        <v/>
      </c>
      <c r="K4202" s="39" t="str">
        <f>IF($B4202="","",-SUMIFS(Tabla7[Cantidad],Tabla7[Código del producto],$B4202,Tabla7[Tipo de movimiento],"SALIDA",Tabla7[Mes],K$5))</f>
        <v/>
      </c>
      <c r="L4202" s="39" t="str">
        <f>IF($B4202="","",-SUMIFS(Tabla7[Cantidad],Tabla7[Código del producto],$B4202,Tabla7[Tipo de movimiento],"SALIDA",Tabla7[Mes],L$5))</f>
        <v/>
      </c>
      <c r="M4202" s="39" t="str">
        <f>IF($B4202="","",-SUMIFS(Tabla7[Cantidad],Tabla7[Código del producto],$B4202,Tabla7[Tipo de movimiento],"SALIDA",Tabla7[Mes],M$5))</f>
        <v/>
      </c>
      <c r="N4202" s="39" t="str">
        <f>IF($B4202="","",-SUMIFS(Tabla7[Cantidad],Tabla7[Código del producto],$B4202,Tabla7[Tipo de movimiento],"SALIDA",Tabla7[Mes],N$5))</f>
        <v/>
      </c>
      <c r="O4202" s="39" t="str">
        <f>IF($B4202="","",-SUMIFS(Tabla7[Cantidad],Tabla7[Código del producto],$B4202,Tabla7[Tipo de movimiento],"SALIDA",Tabla7[Mes],O$5))</f>
        <v/>
      </c>
      <c r="P4202" s="39" t="str">
        <f>IF($B4202="","",-SUMIFS(Tabla7[Cantidad],Tabla7[Código del producto],$B4202,Tabla7[Tipo de movimiento],"SALIDA",Tabla7[Mes],P$5))</f>
        <v/>
      </c>
      <c r="Q4202" s="39" t="str">
        <f t="shared" si="195"/>
        <v/>
      </c>
      <c r="R4202" s="51" t="str">
        <f>IF($B4202="","",IFERROR(VLOOKUP($B4202,'ABC rotación'!$C:$G,5,0),"C"))</f>
        <v/>
      </c>
      <c r="S4202" s="41" t="str">
        <f t="shared" si="196"/>
        <v/>
      </c>
      <c r="T4202" s="40" t="str">
        <f t="shared" si="197"/>
        <v/>
      </c>
      <c r="U4202" s="23" t="str">
        <f>IF($B4202="","",VLOOKUP($T4202,Tablas!$X$14:$Y$17,2,1))</f>
        <v/>
      </c>
    </row>
    <row r="4203" spans="2:21" x14ac:dyDescent="0.2">
      <c r="B4203" s="1" t="str">
        <f>IF(Tablas!B4201="","",Tablas!B4201)</f>
        <v/>
      </c>
      <c r="C4203" s="1" t="str">
        <f>IF(Tablas!C4201="","",Tablas!C4201)</f>
        <v/>
      </c>
      <c r="D4203" s="1" t="str">
        <f>IF(Tablas!D4201="","",Tablas!D4201)</f>
        <v/>
      </c>
      <c r="E4203" s="1" t="str">
        <f>IF(Tablas!E4201="","",Tablas!E4201)</f>
        <v/>
      </c>
      <c r="F4203" s="1" t="str">
        <f>IF(Tablas!F4201="","",Tablas!F4201)</f>
        <v/>
      </c>
      <c r="G4203" s="1" t="str">
        <f>IF(Tablas!I4201="","",Tablas!I4201)</f>
        <v/>
      </c>
      <c r="H4203" s="1" t="s">
        <v>911</v>
      </c>
      <c r="I4203" s="39" t="str">
        <f>IF($B4203="","",-SUMIFS(Tabla7[Cantidad],Tabla7[Código del producto],$B4203,Tabla7[Tipo de movimiento],"SALIDA",Tabla7[Mes],I$5))</f>
        <v/>
      </c>
      <c r="J4203" s="39" t="str">
        <f>IF($B4203="","",-SUMIFS(Tabla7[Cantidad],Tabla7[Código del producto],$B4203,Tabla7[Tipo de movimiento],"SALIDA",Tabla7[Mes],J$5))</f>
        <v/>
      </c>
      <c r="K4203" s="39" t="str">
        <f>IF($B4203="","",-SUMIFS(Tabla7[Cantidad],Tabla7[Código del producto],$B4203,Tabla7[Tipo de movimiento],"SALIDA",Tabla7[Mes],K$5))</f>
        <v/>
      </c>
      <c r="L4203" s="39" t="str">
        <f>IF($B4203="","",-SUMIFS(Tabla7[Cantidad],Tabla7[Código del producto],$B4203,Tabla7[Tipo de movimiento],"SALIDA",Tabla7[Mes],L$5))</f>
        <v/>
      </c>
      <c r="M4203" s="39" t="str">
        <f>IF($B4203="","",-SUMIFS(Tabla7[Cantidad],Tabla7[Código del producto],$B4203,Tabla7[Tipo de movimiento],"SALIDA",Tabla7[Mes],M$5))</f>
        <v/>
      </c>
      <c r="N4203" s="39" t="str">
        <f>IF($B4203="","",-SUMIFS(Tabla7[Cantidad],Tabla7[Código del producto],$B4203,Tabla7[Tipo de movimiento],"SALIDA",Tabla7[Mes],N$5))</f>
        <v/>
      </c>
      <c r="O4203" s="39" t="str">
        <f>IF($B4203="","",-SUMIFS(Tabla7[Cantidad],Tabla7[Código del producto],$B4203,Tabla7[Tipo de movimiento],"SALIDA",Tabla7[Mes],O$5))</f>
        <v/>
      </c>
      <c r="P4203" s="39" t="str">
        <f>IF($B4203="","",-SUMIFS(Tabla7[Cantidad],Tabla7[Código del producto],$B4203,Tabla7[Tipo de movimiento],"SALIDA",Tabla7[Mes],P$5))</f>
        <v/>
      </c>
      <c r="Q4203" s="39" t="str">
        <f t="shared" si="195"/>
        <v/>
      </c>
      <c r="R4203" s="51" t="str">
        <f>IF($B4203="","",IFERROR(VLOOKUP($B4203,'ABC rotación'!$C:$G,5,0),"C"))</f>
        <v/>
      </c>
      <c r="S4203" s="41" t="str">
        <f t="shared" si="196"/>
        <v/>
      </c>
      <c r="T4203" s="40" t="str">
        <f t="shared" si="197"/>
        <v/>
      </c>
      <c r="U4203" s="23" t="str">
        <f>IF($B4203="","",VLOOKUP($T4203,Tablas!$X$14:$Y$17,2,1))</f>
        <v/>
      </c>
    </row>
    <row r="4204" spans="2:21" x14ac:dyDescent="0.2">
      <c r="B4204" s="1" t="str">
        <f>IF(Tablas!B4202="","",Tablas!B4202)</f>
        <v/>
      </c>
      <c r="C4204" s="1" t="str">
        <f>IF(Tablas!C4202="","",Tablas!C4202)</f>
        <v/>
      </c>
      <c r="D4204" s="1" t="str">
        <f>IF(Tablas!D4202="","",Tablas!D4202)</f>
        <v/>
      </c>
      <c r="E4204" s="1" t="str">
        <f>IF(Tablas!E4202="","",Tablas!E4202)</f>
        <v/>
      </c>
      <c r="F4204" s="1" t="str">
        <f>IF(Tablas!F4202="","",Tablas!F4202)</f>
        <v/>
      </c>
      <c r="G4204" s="1" t="str">
        <f>IF(Tablas!I4202="","",Tablas!I4202)</f>
        <v/>
      </c>
      <c r="H4204" s="1" t="s">
        <v>911</v>
      </c>
      <c r="I4204" s="39" t="str">
        <f>IF($B4204="","",-SUMIFS(Tabla7[Cantidad],Tabla7[Código del producto],$B4204,Tabla7[Tipo de movimiento],"SALIDA",Tabla7[Mes],I$5))</f>
        <v/>
      </c>
      <c r="J4204" s="39" t="str">
        <f>IF($B4204="","",-SUMIFS(Tabla7[Cantidad],Tabla7[Código del producto],$B4204,Tabla7[Tipo de movimiento],"SALIDA",Tabla7[Mes],J$5))</f>
        <v/>
      </c>
      <c r="K4204" s="39" t="str">
        <f>IF($B4204="","",-SUMIFS(Tabla7[Cantidad],Tabla7[Código del producto],$B4204,Tabla7[Tipo de movimiento],"SALIDA",Tabla7[Mes],K$5))</f>
        <v/>
      </c>
      <c r="L4204" s="39" t="str">
        <f>IF($B4204="","",-SUMIFS(Tabla7[Cantidad],Tabla7[Código del producto],$B4204,Tabla7[Tipo de movimiento],"SALIDA",Tabla7[Mes],L$5))</f>
        <v/>
      </c>
      <c r="M4204" s="39" t="str">
        <f>IF($B4204="","",-SUMIFS(Tabla7[Cantidad],Tabla7[Código del producto],$B4204,Tabla7[Tipo de movimiento],"SALIDA",Tabla7[Mes],M$5))</f>
        <v/>
      </c>
      <c r="N4204" s="39" t="str">
        <f>IF($B4204="","",-SUMIFS(Tabla7[Cantidad],Tabla7[Código del producto],$B4204,Tabla7[Tipo de movimiento],"SALIDA",Tabla7[Mes],N$5))</f>
        <v/>
      </c>
      <c r="O4204" s="39" t="str">
        <f>IF($B4204="","",-SUMIFS(Tabla7[Cantidad],Tabla7[Código del producto],$B4204,Tabla7[Tipo de movimiento],"SALIDA",Tabla7[Mes],O$5))</f>
        <v/>
      </c>
      <c r="P4204" s="39" t="str">
        <f>IF($B4204="","",-SUMIFS(Tabla7[Cantidad],Tabla7[Código del producto],$B4204,Tabla7[Tipo de movimiento],"SALIDA",Tabla7[Mes],P$5))</f>
        <v/>
      </c>
      <c r="Q4204" s="39" t="str">
        <f t="shared" si="195"/>
        <v/>
      </c>
      <c r="R4204" s="51" t="str">
        <f>IF($B4204="","",IFERROR(VLOOKUP($B4204,'ABC rotación'!$C:$G,5,0),"C"))</f>
        <v/>
      </c>
      <c r="S4204" s="41" t="str">
        <f t="shared" si="196"/>
        <v/>
      </c>
      <c r="T4204" s="40" t="str">
        <f t="shared" si="197"/>
        <v/>
      </c>
      <c r="U4204" s="23" t="str">
        <f>IF($B4204="","",VLOOKUP($T4204,Tablas!$X$14:$Y$17,2,1))</f>
        <v/>
      </c>
    </row>
    <row r="4205" spans="2:21" x14ac:dyDescent="0.2">
      <c r="B4205" s="1" t="str">
        <f>IF(Tablas!B4203="","",Tablas!B4203)</f>
        <v/>
      </c>
      <c r="C4205" s="1" t="str">
        <f>IF(Tablas!C4203="","",Tablas!C4203)</f>
        <v/>
      </c>
      <c r="D4205" s="1" t="str">
        <f>IF(Tablas!D4203="","",Tablas!D4203)</f>
        <v/>
      </c>
      <c r="E4205" s="1" t="str">
        <f>IF(Tablas!E4203="","",Tablas!E4203)</f>
        <v/>
      </c>
      <c r="F4205" s="1" t="str">
        <f>IF(Tablas!F4203="","",Tablas!F4203)</f>
        <v/>
      </c>
      <c r="G4205" s="1" t="str">
        <f>IF(Tablas!I4203="","",Tablas!I4203)</f>
        <v/>
      </c>
      <c r="H4205" s="1" t="s">
        <v>911</v>
      </c>
      <c r="I4205" s="39" t="str">
        <f>IF($B4205="","",-SUMIFS(Tabla7[Cantidad],Tabla7[Código del producto],$B4205,Tabla7[Tipo de movimiento],"SALIDA",Tabla7[Mes],I$5))</f>
        <v/>
      </c>
      <c r="J4205" s="39" t="str">
        <f>IF($B4205="","",-SUMIFS(Tabla7[Cantidad],Tabla7[Código del producto],$B4205,Tabla7[Tipo de movimiento],"SALIDA",Tabla7[Mes],J$5))</f>
        <v/>
      </c>
      <c r="K4205" s="39" t="str">
        <f>IF($B4205="","",-SUMIFS(Tabla7[Cantidad],Tabla7[Código del producto],$B4205,Tabla7[Tipo de movimiento],"SALIDA",Tabla7[Mes],K$5))</f>
        <v/>
      </c>
      <c r="L4205" s="39" t="str">
        <f>IF($B4205="","",-SUMIFS(Tabla7[Cantidad],Tabla7[Código del producto],$B4205,Tabla7[Tipo de movimiento],"SALIDA",Tabla7[Mes],L$5))</f>
        <v/>
      </c>
      <c r="M4205" s="39" t="str">
        <f>IF($B4205="","",-SUMIFS(Tabla7[Cantidad],Tabla7[Código del producto],$B4205,Tabla7[Tipo de movimiento],"SALIDA",Tabla7[Mes],M$5))</f>
        <v/>
      </c>
      <c r="N4205" s="39" t="str">
        <f>IF($B4205="","",-SUMIFS(Tabla7[Cantidad],Tabla7[Código del producto],$B4205,Tabla7[Tipo de movimiento],"SALIDA",Tabla7[Mes],N$5))</f>
        <v/>
      </c>
      <c r="O4205" s="39" t="str">
        <f>IF($B4205="","",-SUMIFS(Tabla7[Cantidad],Tabla7[Código del producto],$B4205,Tabla7[Tipo de movimiento],"SALIDA",Tabla7[Mes],O$5))</f>
        <v/>
      </c>
      <c r="P4205" s="39" t="str">
        <f>IF($B4205="","",-SUMIFS(Tabla7[Cantidad],Tabla7[Código del producto],$B4205,Tabla7[Tipo de movimiento],"SALIDA",Tabla7[Mes],P$5))</f>
        <v/>
      </c>
      <c r="Q4205" s="39" t="str">
        <f t="shared" si="195"/>
        <v/>
      </c>
      <c r="R4205" s="51" t="str">
        <f>IF($B4205="","",IFERROR(VLOOKUP($B4205,'ABC rotación'!$C:$G,5,0),"C"))</f>
        <v/>
      </c>
      <c r="S4205" s="41" t="str">
        <f t="shared" si="196"/>
        <v/>
      </c>
      <c r="T4205" s="40" t="str">
        <f t="shared" si="197"/>
        <v/>
      </c>
      <c r="U4205" s="23" t="str">
        <f>IF($B4205="","",VLOOKUP($T4205,Tablas!$X$14:$Y$17,2,1))</f>
        <v/>
      </c>
    </row>
    <row r="4206" spans="2:21" x14ac:dyDescent="0.2">
      <c r="B4206" s="1" t="str">
        <f>IF(Tablas!B4204="","",Tablas!B4204)</f>
        <v/>
      </c>
      <c r="C4206" s="1" t="str">
        <f>IF(Tablas!C4204="","",Tablas!C4204)</f>
        <v/>
      </c>
      <c r="D4206" s="1" t="str">
        <f>IF(Tablas!D4204="","",Tablas!D4204)</f>
        <v/>
      </c>
      <c r="E4206" s="1" t="str">
        <f>IF(Tablas!E4204="","",Tablas!E4204)</f>
        <v/>
      </c>
      <c r="F4206" s="1" t="str">
        <f>IF(Tablas!F4204="","",Tablas!F4204)</f>
        <v/>
      </c>
      <c r="G4206" s="1" t="str">
        <f>IF(Tablas!I4204="","",Tablas!I4204)</f>
        <v/>
      </c>
      <c r="H4206" s="1" t="s">
        <v>911</v>
      </c>
      <c r="I4206" s="39" t="str">
        <f>IF($B4206="","",-SUMIFS(Tabla7[Cantidad],Tabla7[Código del producto],$B4206,Tabla7[Tipo de movimiento],"SALIDA",Tabla7[Mes],I$5))</f>
        <v/>
      </c>
      <c r="J4206" s="39" t="str">
        <f>IF($B4206="","",-SUMIFS(Tabla7[Cantidad],Tabla7[Código del producto],$B4206,Tabla7[Tipo de movimiento],"SALIDA",Tabla7[Mes],J$5))</f>
        <v/>
      </c>
      <c r="K4206" s="39" t="str">
        <f>IF($B4206="","",-SUMIFS(Tabla7[Cantidad],Tabla7[Código del producto],$B4206,Tabla7[Tipo de movimiento],"SALIDA",Tabla7[Mes],K$5))</f>
        <v/>
      </c>
      <c r="L4206" s="39" t="str">
        <f>IF($B4206="","",-SUMIFS(Tabla7[Cantidad],Tabla7[Código del producto],$B4206,Tabla7[Tipo de movimiento],"SALIDA",Tabla7[Mes],L$5))</f>
        <v/>
      </c>
      <c r="M4206" s="39" t="str">
        <f>IF($B4206="","",-SUMIFS(Tabla7[Cantidad],Tabla7[Código del producto],$B4206,Tabla7[Tipo de movimiento],"SALIDA",Tabla7[Mes],M$5))</f>
        <v/>
      </c>
      <c r="N4206" s="39" t="str">
        <f>IF($B4206="","",-SUMIFS(Tabla7[Cantidad],Tabla7[Código del producto],$B4206,Tabla7[Tipo de movimiento],"SALIDA",Tabla7[Mes],N$5))</f>
        <v/>
      </c>
      <c r="O4206" s="39" t="str">
        <f>IF($B4206="","",-SUMIFS(Tabla7[Cantidad],Tabla7[Código del producto],$B4206,Tabla7[Tipo de movimiento],"SALIDA",Tabla7[Mes],O$5))</f>
        <v/>
      </c>
      <c r="P4206" s="39" t="str">
        <f>IF($B4206="","",-SUMIFS(Tabla7[Cantidad],Tabla7[Código del producto],$B4206,Tabla7[Tipo de movimiento],"SALIDA",Tabla7[Mes],P$5))</f>
        <v/>
      </c>
      <c r="Q4206" s="39" t="str">
        <f t="shared" si="195"/>
        <v/>
      </c>
      <c r="R4206" s="51" t="str">
        <f>IF($B4206="","",IFERROR(VLOOKUP($B4206,'ABC rotación'!$C:$G,5,0),"C"))</f>
        <v/>
      </c>
      <c r="S4206" s="41" t="str">
        <f t="shared" si="196"/>
        <v/>
      </c>
      <c r="T4206" s="40" t="str">
        <f t="shared" si="197"/>
        <v/>
      </c>
      <c r="U4206" s="23" t="str">
        <f>IF($B4206="","",VLOOKUP($T4206,Tablas!$X$14:$Y$17,2,1))</f>
        <v/>
      </c>
    </row>
    <row r="4207" spans="2:21" x14ac:dyDescent="0.2">
      <c r="B4207" s="1" t="str">
        <f>IF(Tablas!B4205="","",Tablas!B4205)</f>
        <v/>
      </c>
      <c r="C4207" s="1" t="str">
        <f>IF(Tablas!C4205="","",Tablas!C4205)</f>
        <v/>
      </c>
      <c r="D4207" s="1" t="str">
        <f>IF(Tablas!D4205="","",Tablas!D4205)</f>
        <v/>
      </c>
      <c r="E4207" s="1" t="str">
        <f>IF(Tablas!E4205="","",Tablas!E4205)</f>
        <v/>
      </c>
      <c r="F4207" s="1" t="str">
        <f>IF(Tablas!F4205="","",Tablas!F4205)</f>
        <v/>
      </c>
      <c r="G4207" s="1" t="str">
        <f>IF(Tablas!I4205="","",Tablas!I4205)</f>
        <v/>
      </c>
      <c r="H4207" s="1" t="s">
        <v>911</v>
      </c>
      <c r="I4207" s="39" t="str">
        <f>IF($B4207="","",-SUMIFS(Tabla7[Cantidad],Tabla7[Código del producto],$B4207,Tabla7[Tipo de movimiento],"SALIDA",Tabla7[Mes],I$5))</f>
        <v/>
      </c>
      <c r="J4207" s="39" t="str">
        <f>IF($B4207="","",-SUMIFS(Tabla7[Cantidad],Tabla7[Código del producto],$B4207,Tabla7[Tipo de movimiento],"SALIDA",Tabla7[Mes],J$5))</f>
        <v/>
      </c>
      <c r="K4207" s="39" t="str">
        <f>IF($B4207="","",-SUMIFS(Tabla7[Cantidad],Tabla7[Código del producto],$B4207,Tabla7[Tipo de movimiento],"SALIDA",Tabla7[Mes],K$5))</f>
        <v/>
      </c>
      <c r="L4207" s="39" t="str">
        <f>IF($B4207="","",-SUMIFS(Tabla7[Cantidad],Tabla7[Código del producto],$B4207,Tabla7[Tipo de movimiento],"SALIDA",Tabla7[Mes],L$5))</f>
        <v/>
      </c>
      <c r="M4207" s="39" t="str">
        <f>IF($B4207="","",-SUMIFS(Tabla7[Cantidad],Tabla7[Código del producto],$B4207,Tabla7[Tipo de movimiento],"SALIDA",Tabla7[Mes],M$5))</f>
        <v/>
      </c>
      <c r="N4207" s="39" t="str">
        <f>IF($B4207="","",-SUMIFS(Tabla7[Cantidad],Tabla7[Código del producto],$B4207,Tabla7[Tipo de movimiento],"SALIDA",Tabla7[Mes],N$5))</f>
        <v/>
      </c>
      <c r="O4207" s="39" t="str">
        <f>IF($B4207="","",-SUMIFS(Tabla7[Cantidad],Tabla7[Código del producto],$B4207,Tabla7[Tipo de movimiento],"SALIDA",Tabla7[Mes],O$5))</f>
        <v/>
      </c>
      <c r="P4207" s="39" t="str">
        <f>IF($B4207="","",-SUMIFS(Tabla7[Cantidad],Tabla7[Código del producto],$B4207,Tabla7[Tipo de movimiento],"SALIDA",Tabla7[Mes],P$5))</f>
        <v/>
      </c>
      <c r="Q4207" s="39" t="str">
        <f t="shared" si="195"/>
        <v/>
      </c>
      <c r="R4207" s="51" t="str">
        <f>IF($B4207="","",IFERROR(VLOOKUP($B4207,'ABC rotación'!$C:$G,5,0),"C"))</f>
        <v/>
      </c>
      <c r="S4207" s="41" t="str">
        <f t="shared" si="196"/>
        <v/>
      </c>
      <c r="T4207" s="40" t="str">
        <f t="shared" si="197"/>
        <v/>
      </c>
      <c r="U4207" s="23" t="str">
        <f>IF($B4207="","",VLOOKUP($T4207,Tablas!$X$14:$Y$17,2,1))</f>
        <v/>
      </c>
    </row>
    <row r="4208" spans="2:21" x14ac:dyDescent="0.2">
      <c r="B4208" s="1" t="str">
        <f>IF(Tablas!B4206="","",Tablas!B4206)</f>
        <v/>
      </c>
      <c r="C4208" s="1" t="str">
        <f>IF(Tablas!C4206="","",Tablas!C4206)</f>
        <v/>
      </c>
      <c r="D4208" s="1" t="str">
        <f>IF(Tablas!D4206="","",Tablas!D4206)</f>
        <v/>
      </c>
      <c r="E4208" s="1" t="str">
        <f>IF(Tablas!E4206="","",Tablas!E4206)</f>
        <v/>
      </c>
      <c r="F4208" s="1" t="str">
        <f>IF(Tablas!F4206="","",Tablas!F4206)</f>
        <v/>
      </c>
      <c r="G4208" s="1" t="str">
        <f>IF(Tablas!I4206="","",Tablas!I4206)</f>
        <v/>
      </c>
      <c r="H4208" s="1" t="s">
        <v>911</v>
      </c>
      <c r="I4208" s="39" t="str">
        <f>IF($B4208="","",-SUMIFS(Tabla7[Cantidad],Tabla7[Código del producto],$B4208,Tabla7[Tipo de movimiento],"SALIDA",Tabla7[Mes],I$5))</f>
        <v/>
      </c>
      <c r="J4208" s="39" t="str">
        <f>IF($B4208="","",-SUMIFS(Tabla7[Cantidad],Tabla7[Código del producto],$B4208,Tabla7[Tipo de movimiento],"SALIDA",Tabla7[Mes],J$5))</f>
        <v/>
      </c>
      <c r="K4208" s="39" t="str">
        <f>IF($B4208="","",-SUMIFS(Tabla7[Cantidad],Tabla7[Código del producto],$B4208,Tabla7[Tipo de movimiento],"SALIDA",Tabla7[Mes],K$5))</f>
        <v/>
      </c>
      <c r="L4208" s="39" t="str">
        <f>IF($B4208="","",-SUMIFS(Tabla7[Cantidad],Tabla7[Código del producto],$B4208,Tabla7[Tipo de movimiento],"SALIDA",Tabla7[Mes],L$5))</f>
        <v/>
      </c>
      <c r="M4208" s="39" t="str">
        <f>IF($B4208="","",-SUMIFS(Tabla7[Cantidad],Tabla7[Código del producto],$B4208,Tabla7[Tipo de movimiento],"SALIDA",Tabla7[Mes],M$5))</f>
        <v/>
      </c>
      <c r="N4208" s="39" t="str">
        <f>IF($B4208="","",-SUMIFS(Tabla7[Cantidad],Tabla7[Código del producto],$B4208,Tabla7[Tipo de movimiento],"SALIDA",Tabla7[Mes],N$5))</f>
        <v/>
      </c>
      <c r="O4208" s="39" t="str">
        <f>IF($B4208="","",-SUMIFS(Tabla7[Cantidad],Tabla7[Código del producto],$B4208,Tabla7[Tipo de movimiento],"SALIDA",Tabla7[Mes],O$5))</f>
        <v/>
      </c>
      <c r="P4208" s="39" t="str">
        <f>IF($B4208="","",-SUMIFS(Tabla7[Cantidad],Tabla7[Código del producto],$B4208,Tabla7[Tipo de movimiento],"SALIDA",Tabla7[Mes],P$5))</f>
        <v/>
      </c>
      <c r="Q4208" s="39" t="str">
        <f t="shared" si="195"/>
        <v/>
      </c>
      <c r="R4208" s="51" t="str">
        <f>IF($B4208="","",IFERROR(VLOOKUP($B4208,'ABC rotación'!$C:$G,5,0),"C"))</f>
        <v/>
      </c>
      <c r="S4208" s="41" t="str">
        <f t="shared" si="196"/>
        <v/>
      </c>
      <c r="T4208" s="40" t="str">
        <f t="shared" si="197"/>
        <v/>
      </c>
      <c r="U4208" s="23" t="str">
        <f>IF($B4208="","",VLOOKUP($T4208,Tablas!$X$14:$Y$17,2,1))</f>
        <v/>
      </c>
    </row>
    <row r="4209" spans="2:21" x14ac:dyDescent="0.2">
      <c r="B4209" s="1" t="str">
        <f>IF(Tablas!B4207="","",Tablas!B4207)</f>
        <v/>
      </c>
      <c r="C4209" s="1" t="str">
        <f>IF(Tablas!C4207="","",Tablas!C4207)</f>
        <v/>
      </c>
      <c r="D4209" s="1" t="str">
        <f>IF(Tablas!D4207="","",Tablas!D4207)</f>
        <v/>
      </c>
      <c r="E4209" s="1" t="str">
        <f>IF(Tablas!E4207="","",Tablas!E4207)</f>
        <v/>
      </c>
      <c r="F4209" s="1" t="str">
        <f>IF(Tablas!F4207="","",Tablas!F4207)</f>
        <v/>
      </c>
      <c r="G4209" s="1" t="str">
        <f>IF(Tablas!I4207="","",Tablas!I4207)</f>
        <v/>
      </c>
      <c r="H4209" s="1" t="s">
        <v>911</v>
      </c>
      <c r="I4209" s="39" t="str">
        <f>IF($B4209="","",-SUMIFS(Tabla7[Cantidad],Tabla7[Código del producto],$B4209,Tabla7[Tipo de movimiento],"SALIDA",Tabla7[Mes],I$5))</f>
        <v/>
      </c>
      <c r="J4209" s="39" t="str">
        <f>IF($B4209="","",-SUMIFS(Tabla7[Cantidad],Tabla7[Código del producto],$B4209,Tabla7[Tipo de movimiento],"SALIDA",Tabla7[Mes],J$5))</f>
        <v/>
      </c>
      <c r="K4209" s="39" t="str">
        <f>IF($B4209="","",-SUMIFS(Tabla7[Cantidad],Tabla7[Código del producto],$B4209,Tabla7[Tipo de movimiento],"SALIDA",Tabla7[Mes],K$5))</f>
        <v/>
      </c>
      <c r="L4209" s="39" t="str">
        <f>IF($B4209="","",-SUMIFS(Tabla7[Cantidad],Tabla7[Código del producto],$B4209,Tabla7[Tipo de movimiento],"SALIDA",Tabla7[Mes],L$5))</f>
        <v/>
      </c>
      <c r="M4209" s="39" t="str">
        <f>IF($B4209="","",-SUMIFS(Tabla7[Cantidad],Tabla7[Código del producto],$B4209,Tabla7[Tipo de movimiento],"SALIDA",Tabla7[Mes],M$5))</f>
        <v/>
      </c>
      <c r="N4209" s="39" t="str">
        <f>IF($B4209="","",-SUMIFS(Tabla7[Cantidad],Tabla7[Código del producto],$B4209,Tabla7[Tipo de movimiento],"SALIDA",Tabla7[Mes],N$5))</f>
        <v/>
      </c>
      <c r="O4209" s="39" t="str">
        <f>IF($B4209="","",-SUMIFS(Tabla7[Cantidad],Tabla7[Código del producto],$B4209,Tabla7[Tipo de movimiento],"SALIDA",Tabla7[Mes],O$5))</f>
        <v/>
      </c>
      <c r="P4209" s="39" t="str">
        <f>IF($B4209="","",-SUMIFS(Tabla7[Cantidad],Tabla7[Código del producto],$B4209,Tabla7[Tipo de movimiento],"SALIDA",Tabla7[Mes],P$5))</f>
        <v/>
      </c>
      <c r="Q4209" s="39" t="str">
        <f t="shared" si="195"/>
        <v/>
      </c>
      <c r="R4209" s="51" t="str">
        <f>IF($B4209="","",IFERROR(VLOOKUP($B4209,'ABC rotación'!$C:$G,5,0),"C"))</f>
        <v/>
      </c>
      <c r="S4209" s="41" t="str">
        <f t="shared" si="196"/>
        <v/>
      </c>
      <c r="T4209" s="40" t="str">
        <f t="shared" si="197"/>
        <v/>
      </c>
      <c r="U4209" s="23" t="str">
        <f>IF($B4209="","",VLOOKUP($T4209,Tablas!$X$14:$Y$17,2,1))</f>
        <v/>
      </c>
    </row>
    <row r="4210" spans="2:21" x14ac:dyDescent="0.2">
      <c r="B4210" s="1" t="str">
        <f>IF(Tablas!B4208="","",Tablas!B4208)</f>
        <v/>
      </c>
      <c r="C4210" s="1" t="str">
        <f>IF(Tablas!C4208="","",Tablas!C4208)</f>
        <v/>
      </c>
      <c r="D4210" s="1" t="str">
        <f>IF(Tablas!D4208="","",Tablas!D4208)</f>
        <v/>
      </c>
      <c r="E4210" s="1" t="str">
        <f>IF(Tablas!E4208="","",Tablas!E4208)</f>
        <v/>
      </c>
      <c r="F4210" s="1" t="str">
        <f>IF(Tablas!F4208="","",Tablas!F4208)</f>
        <v/>
      </c>
      <c r="G4210" s="1" t="str">
        <f>IF(Tablas!I4208="","",Tablas!I4208)</f>
        <v/>
      </c>
      <c r="H4210" s="1" t="s">
        <v>911</v>
      </c>
      <c r="I4210" s="39" t="str">
        <f>IF($B4210="","",-SUMIFS(Tabla7[Cantidad],Tabla7[Código del producto],$B4210,Tabla7[Tipo de movimiento],"SALIDA",Tabla7[Mes],I$5))</f>
        <v/>
      </c>
      <c r="J4210" s="39" t="str">
        <f>IF($B4210="","",-SUMIFS(Tabla7[Cantidad],Tabla7[Código del producto],$B4210,Tabla7[Tipo de movimiento],"SALIDA",Tabla7[Mes],J$5))</f>
        <v/>
      </c>
      <c r="K4210" s="39" t="str">
        <f>IF($B4210="","",-SUMIFS(Tabla7[Cantidad],Tabla7[Código del producto],$B4210,Tabla7[Tipo de movimiento],"SALIDA",Tabla7[Mes],K$5))</f>
        <v/>
      </c>
      <c r="L4210" s="39" t="str">
        <f>IF($B4210="","",-SUMIFS(Tabla7[Cantidad],Tabla7[Código del producto],$B4210,Tabla7[Tipo de movimiento],"SALIDA",Tabla7[Mes],L$5))</f>
        <v/>
      </c>
      <c r="M4210" s="39" t="str">
        <f>IF($B4210="","",-SUMIFS(Tabla7[Cantidad],Tabla7[Código del producto],$B4210,Tabla7[Tipo de movimiento],"SALIDA",Tabla7[Mes],M$5))</f>
        <v/>
      </c>
      <c r="N4210" s="39" t="str">
        <f>IF($B4210="","",-SUMIFS(Tabla7[Cantidad],Tabla7[Código del producto],$B4210,Tabla7[Tipo de movimiento],"SALIDA",Tabla7[Mes],N$5))</f>
        <v/>
      </c>
      <c r="O4210" s="39" t="str">
        <f>IF($B4210="","",-SUMIFS(Tabla7[Cantidad],Tabla7[Código del producto],$B4210,Tabla7[Tipo de movimiento],"SALIDA",Tabla7[Mes],O$5))</f>
        <v/>
      </c>
      <c r="P4210" s="39" t="str">
        <f>IF($B4210="","",-SUMIFS(Tabla7[Cantidad],Tabla7[Código del producto],$B4210,Tabla7[Tipo de movimiento],"SALIDA",Tabla7[Mes],P$5))</f>
        <v/>
      </c>
      <c r="Q4210" s="39" t="str">
        <f t="shared" si="195"/>
        <v/>
      </c>
      <c r="R4210" s="51" t="str">
        <f>IF($B4210="","",IFERROR(VLOOKUP($B4210,'ABC rotación'!$C:$G,5,0),"C"))</f>
        <v/>
      </c>
      <c r="S4210" s="41" t="str">
        <f t="shared" si="196"/>
        <v/>
      </c>
      <c r="T4210" s="40" t="str">
        <f t="shared" si="197"/>
        <v/>
      </c>
      <c r="U4210" s="23" t="str">
        <f>IF($B4210="","",VLOOKUP($T4210,Tablas!$X$14:$Y$17,2,1))</f>
        <v/>
      </c>
    </row>
    <row r="4211" spans="2:21" x14ac:dyDescent="0.2">
      <c r="B4211" s="1" t="str">
        <f>IF(Tablas!B4209="","",Tablas!B4209)</f>
        <v/>
      </c>
      <c r="C4211" s="1" t="str">
        <f>IF(Tablas!C4209="","",Tablas!C4209)</f>
        <v/>
      </c>
      <c r="D4211" s="1" t="str">
        <f>IF(Tablas!D4209="","",Tablas!D4209)</f>
        <v/>
      </c>
      <c r="E4211" s="1" t="str">
        <f>IF(Tablas!E4209="","",Tablas!E4209)</f>
        <v/>
      </c>
      <c r="F4211" s="1" t="str">
        <f>IF(Tablas!F4209="","",Tablas!F4209)</f>
        <v/>
      </c>
      <c r="G4211" s="1" t="str">
        <f>IF(Tablas!I4209="","",Tablas!I4209)</f>
        <v/>
      </c>
      <c r="H4211" s="1" t="s">
        <v>911</v>
      </c>
      <c r="I4211" s="39" t="str">
        <f>IF($B4211="","",-SUMIFS(Tabla7[Cantidad],Tabla7[Código del producto],$B4211,Tabla7[Tipo de movimiento],"SALIDA",Tabla7[Mes],I$5))</f>
        <v/>
      </c>
      <c r="J4211" s="39" t="str">
        <f>IF($B4211="","",-SUMIFS(Tabla7[Cantidad],Tabla7[Código del producto],$B4211,Tabla7[Tipo de movimiento],"SALIDA",Tabla7[Mes],J$5))</f>
        <v/>
      </c>
      <c r="K4211" s="39" t="str">
        <f>IF($B4211="","",-SUMIFS(Tabla7[Cantidad],Tabla7[Código del producto],$B4211,Tabla7[Tipo de movimiento],"SALIDA",Tabla7[Mes],K$5))</f>
        <v/>
      </c>
      <c r="L4211" s="39" t="str">
        <f>IF($B4211="","",-SUMIFS(Tabla7[Cantidad],Tabla7[Código del producto],$B4211,Tabla7[Tipo de movimiento],"SALIDA",Tabla7[Mes],L$5))</f>
        <v/>
      </c>
      <c r="M4211" s="39" t="str">
        <f>IF($B4211="","",-SUMIFS(Tabla7[Cantidad],Tabla7[Código del producto],$B4211,Tabla7[Tipo de movimiento],"SALIDA",Tabla7[Mes],M$5))</f>
        <v/>
      </c>
      <c r="N4211" s="39" t="str">
        <f>IF($B4211="","",-SUMIFS(Tabla7[Cantidad],Tabla7[Código del producto],$B4211,Tabla7[Tipo de movimiento],"SALIDA",Tabla7[Mes],N$5))</f>
        <v/>
      </c>
      <c r="O4211" s="39" t="str">
        <f>IF($B4211="","",-SUMIFS(Tabla7[Cantidad],Tabla7[Código del producto],$B4211,Tabla7[Tipo de movimiento],"SALIDA",Tabla7[Mes],O$5))</f>
        <v/>
      </c>
      <c r="P4211" s="39" t="str">
        <f>IF($B4211="","",-SUMIFS(Tabla7[Cantidad],Tabla7[Código del producto],$B4211,Tabla7[Tipo de movimiento],"SALIDA",Tabla7[Mes],P$5))</f>
        <v/>
      </c>
      <c r="Q4211" s="39" t="str">
        <f t="shared" si="195"/>
        <v/>
      </c>
      <c r="R4211" s="51" t="str">
        <f>IF($B4211="","",IFERROR(VLOOKUP($B4211,'ABC rotación'!$C:$G,5,0),"C"))</f>
        <v/>
      </c>
      <c r="S4211" s="41" t="str">
        <f t="shared" si="196"/>
        <v/>
      </c>
      <c r="T4211" s="40" t="str">
        <f t="shared" si="197"/>
        <v/>
      </c>
      <c r="U4211" s="23" t="str">
        <f>IF($B4211="","",VLOOKUP($T4211,Tablas!$X$14:$Y$17,2,1))</f>
        <v/>
      </c>
    </row>
    <row r="4212" spans="2:21" x14ac:dyDescent="0.2">
      <c r="B4212" s="1" t="str">
        <f>IF(Tablas!B4210="","",Tablas!B4210)</f>
        <v/>
      </c>
      <c r="C4212" s="1" t="str">
        <f>IF(Tablas!C4210="","",Tablas!C4210)</f>
        <v/>
      </c>
      <c r="D4212" s="1" t="str">
        <f>IF(Tablas!D4210="","",Tablas!D4210)</f>
        <v/>
      </c>
      <c r="E4212" s="1" t="str">
        <f>IF(Tablas!E4210="","",Tablas!E4210)</f>
        <v/>
      </c>
      <c r="F4212" s="1" t="str">
        <f>IF(Tablas!F4210="","",Tablas!F4210)</f>
        <v/>
      </c>
      <c r="G4212" s="1" t="str">
        <f>IF(Tablas!I4210="","",Tablas!I4210)</f>
        <v/>
      </c>
      <c r="H4212" s="1" t="s">
        <v>911</v>
      </c>
      <c r="I4212" s="39" t="str">
        <f>IF($B4212="","",-SUMIFS(Tabla7[Cantidad],Tabla7[Código del producto],$B4212,Tabla7[Tipo de movimiento],"SALIDA",Tabla7[Mes],I$5))</f>
        <v/>
      </c>
      <c r="J4212" s="39" t="str">
        <f>IF($B4212="","",-SUMIFS(Tabla7[Cantidad],Tabla7[Código del producto],$B4212,Tabla7[Tipo de movimiento],"SALIDA",Tabla7[Mes],J$5))</f>
        <v/>
      </c>
      <c r="K4212" s="39" t="str">
        <f>IF($B4212="","",-SUMIFS(Tabla7[Cantidad],Tabla7[Código del producto],$B4212,Tabla7[Tipo de movimiento],"SALIDA",Tabla7[Mes],K$5))</f>
        <v/>
      </c>
      <c r="L4212" s="39" t="str">
        <f>IF($B4212="","",-SUMIFS(Tabla7[Cantidad],Tabla7[Código del producto],$B4212,Tabla7[Tipo de movimiento],"SALIDA",Tabla7[Mes],L$5))</f>
        <v/>
      </c>
      <c r="M4212" s="39" t="str">
        <f>IF($B4212="","",-SUMIFS(Tabla7[Cantidad],Tabla7[Código del producto],$B4212,Tabla7[Tipo de movimiento],"SALIDA",Tabla7[Mes],M$5))</f>
        <v/>
      </c>
      <c r="N4212" s="39" t="str">
        <f>IF($B4212="","",-SUMIFS(Tabla7[Cantidad],Tabla7[Código del producto],$B4212,Tabla7[Tipo de movimiento],"SALIDA",Tabla7[Mes],N$5))</f>
        <v/>
      </c>
      <c r="O4212" s="39" t="str">
        <f>IF($B4212="","",-SUMIFS(Tabla7[Cantidad],Tabla7[Código del producto],$B4212,Tabla7[Tipo de movimiento],"SALIDA",Tabla7[Mes],O$5))</f>
        <v/>
      </c>
      <c r="P4212" s="39" t="str">
        <f>IF($B4212="","",-SUMIFS(Tabla7[Cantidad],Tabla7[Código del producto],$B4212,Tabla7[Tipo de movimiento],"SALIDA",Tabla7[Mes],P$5))</f>
        <v/>
      </c>
      <c r="Q4212" s="39" t="str">
        <f t="shared" si="195"/>
        <v/>
      </c>
      <c r="R4212" s="51" t="str">
        <f>IF($B4212="","",IFERROR(VLOOKUP($B4212,'ABC rotación'!$C:$G,5,0),"C"))</f>
        <v/>
      </c>
      <c r="S4212" s="41" t="str">
        <f t="shared" si="196"/>
        <v/>
      </c>
      <c r="T4212" s="40" t="str">
        <f t="shared" si="197"/>
        <v/>
      </c>
      <c r="U4212" s="23" t="str">
        <f>IF($B4212="","",VLOOKUP($T4212,Tablas!$X$14:$Y$17,2,1))</f>
        <v/>
      </c>
    </row>
    <row r="4213" spans="2:21" x14ac:dyDescent="0.2">
      <c r="B4213" s="1" t="str">
        <f>IF(Tablas!B4211="","",Tablas!B4211)</f>
        <v/>
      </c>
      <c r="C4213" s="1" t="str">
        <f>IF(Tablas!C4211="","",Tablas!C4211)</f>
        <v/>
      </c>
      <c r="D4213" s="1" t="str">
        <f>IF(Tablas!D4211="","",Tablas!D4211)</f>
        <v/>
      </c>
      <c r="E4213" s="1" t="str">
        <f>IF(Tablas!E4211="","",Tablas!E4211)</f>
        <v/>
      </c>
      <c r="F4213" s="1" t="str">
        <f>IF(Tablas!F4211="","",Tablas!F4211)</f>
        <v/>
      </c>
      <c r="G4213" s="1" t="str">
        <f>IF(Tablas!I4211="","",Tablas!I4211)</f>
        <v/>
      </c>
      <c r="H4213" s="1" t="s">
        <v>911</v>
      </c>
      <c r="I4213" s="39" t="str">
        <f>IF($B4213="","",-SUMIFS(Tabla7[Cantidad],Tabla7[Código del producto],$B4213,Tabla7[Tipo de movimiento],"SALIDA",Tabla7[Mes],I$5))</f>
        <v/>
      </c>
      <c r="J4213" s="39" t="str">
        <f>IF($B4213="","",-SUMIFS(Tabla7[Cantidad],Tabla7[Código del producto],$B4213,Tabla7[Tipo de movimiento],"SALIDA",Tabla7[Mes],J$5))</f>
        <v/>
      </c>
      <c r="K4213" s="39" t="str">
        <f>IF($B4213="","",-SUMIFS(Tabla7[Cantidad],Tabla7[Código del producto],$B4213,Tabla7[Tipo de movimiento],"SALIDA",Tabla7[Mes],K$5))</f>
        <v/>
      </c>
      <c r="L4213" s="39" t="str">
        <f>IF($B4213="","",-SUMIFS(Tabla7[Cantidad],Tabla7[Código del producto],$B4213,Tabla7[Tipo de movimiento],"SALIDA",Tabla7[Mes],L$5))</f>
        <v/>
      </c>
      <c r="M4213" s="39" t="str">
        <f>IF($B4213="","",-SUMIFS(Tabla7[Cantidad],Tabla7[Código del producto],$B4213,Tabla7[Tipo de movimiento],"SALIDA",Tabla7[Mes],M$5))</f>
        <v/>
      </c>
      <c r="N4213" s="39" t="str">
        <f>IF($B4213="","",-SUMIFS(Tabla7[Cantidad],Tabla7[Código del producto],$B4213,Tabla7[Tipo de movimiento],"SALIDA",Tabla7[Mes],N$5))</f>
        <v/>
      </c>
      <c r="O4213" s="39" t="str">
        <f>IF($B4213="","",-SUMIFS(Tabla7[Cantidad],Tabla7[Código del producto],$B4213,Tabla7[Tipo de movimiento],"SALIDA",Tabla7[Mes],O$5))</f>
        <v/>
      </c>
      <c r="P4213" s="39" t="str">
        <f>IF($B4213="","",-SUMIFS(Tabla7[Cantidad],Tabla7[Código del producto],$B4213,Tabla7[Tipo de movimiento],"SALIDA",Tabla7[Mes],P$5))</f>
        <v/>
      </c>
      <c r="Q4213" s="39" t="str">
        <f t="shared" si="195"/>
        <v/>
      </c>
      <c r="R4213" s="51" t="str">
        <f>IF($B4213="","",IFERROR(VLOOKUP($B4213,'ABC rotación'!$C:$G,5,0),"C"))</f>
        <v/>
      </c>
      <c r="S4213" s="41" t="str">
        <f t="shared" si="196"/>
        <v/>
      </c>
      <c r="T4213" s="40" t="str">
        <f t="shared" si="197"/>
        <v/>
      </c>
      <c r="U4213" s="23" t="str">
        <f>IF($B4213="","",VLOOKUP($T4213,Tablas!$X$14:$Y$17,2,1))</f>
        <v/>
      </c>
    </row>
    <row r="4214" spans="2:21" x14ac:dyDescent="0.2">
      <c r="B4214" s="1" t="str">
        <f>IF(Tablas!B4212="","",Tablas!B4212)</f>
        <v/>
      </c>
      <c r="C4214" s="1" t="str">
        <f>IF(Tablas!C4212="","",Tablas!C4212)</f>
        <v/>
      </c>
      <c r="D4214" s="1" t="str">
        <f>IF(Tablas!D4212="","",Tablas!D4212)</f>
        <v/>
      </c>
      <c r="E4214" s="1" t="str">
        <f>IF(Tablas!E4212="","",Tablas!E4212)</f>
        <v/>
      </c>
      <c r="F4214" s="1" t="str">
        <f>IF(Tablas!F4212="","",Tablas!F4212)</f>
        <v/>
      </c>
      <c r="G4214" s="1" t="str">
        <f>IF(Tablas!I4212="","",Tablas!I4212)</f>
        <v/>
      </c>
      <c r="H4214" s="1" t="s">
        <v>911</v>
      </c>
      <c r="I4214" s="39" t="str">
        <f>IF($B4214="","",-SUMIFS(Tabla7[Cantidad],Tabla7[Código del producto],$B4214,Tabla7[Tipo de movimiento],"SALIDA",Tabla7[Mes],I$5))</f>
        <v/>
      </c>
      <c r="J4214" s="39" t="str">
        <f>IF($B4214="","",-SUMIFS(Tabla7[Cantidad],Tabla7[Código del producto],$B4214,Tabla7[Tipo de movimiento],"SALIDA",Tabla7[Mes],J$5))</f>
        <v/>
      </c>
      <c r="K4214" s="39" t="str">
        <f>IF($B4214="","",-SUMIFS(Tabla7[Cantidad],Tabla7[Código del producto],$B4214,Tabla7[Tipo de movimiento],"SALIDA",Tabla7[Mes],K$5))</f>
        <v/>
      </c>
      <c r="L4214" s="39" t="str">
        <f>IF($B4214="","",-SUMIFS(Tabla7[Cantidad],Tabla7[Código del producto],$B4214,Tabla7[Tipo de movimiento],"SALIDA",Tabla7[Mes],L$5))</f>
        <v/>
      </c>
      <c r="M4214" s="39" t="str">
        <f>IF($B4214="","",-SUMIFS(Tabla7[Cantidad],Tabla7[Código del producto],$B4214,Tabla7[Tipo de movimiento],"SALIDA",Tabla7[Mes],M$5))</f>
        <v/>
      </c>
      <c r="N4214" s="39" t="str">
        <f>IF($B4214="","",-SUMIFS(Tabla7[Cantidad],Tabla7[Código del producto],$B4214,Tabla7[Tipo de movimiento],"SALIDA",Tabla7[Mes],N$5))</f>
        <v/>
      </c>
      <c r="O4214" s="39" t="str">
        <f>IF($B4214="","",-SUMIFS(Tabla7[Cantidad],Tabla7[Código del producto],$B4214,Tabla7[Tipo de movimiento],"SALIDA",Tabla7[Mes],O$5))</f>
        <v/>
      </c>
      <c r="P4214" s="39" t="str">
        <f>IF($B4214="","",-SUMIFS(Tabla7[Cantidad],Tabla7[Código del producto],$B4214,Tabla7[Tipo de movimiento],"SALIDA",Tabla7[Mes],P$5))</f>
        <v/>
      </c>
      <c r="Q4214" s="39" t="str">
        <f t="shared" si="195"/>
        <v/>
      </c>
      <c r="R4214" s="51" t="str">
        <f>IF($B4214="","",IFERROR(VLOOKUP($B4214,'ABC rotación'!$C:$G,5,0),"C"))</f>
        <v/>
      </c>
      <c r="S4214" s="41" t="str">
        <f t="shared" si="196"/>
        <v/>
      </c>
      <c r="T4214" s="40" t="str">
        <f t="shared" si="197"/>
        <v/>
      </c>
      <c r="U4214" s="23" t="str">
        <f>IF($B4214="","",VLOOKUP($T4214,Tablas!$X$14:$Y$17,2,1))</f>
        <v/>
      </c>
    </row>
    <row r="4215" spans="2:21" x14ac:dyDescent="0.2">
      <c r="B4215" s="1" t="str">
        <f>IF(Tablas!B4213="","",Tablas!B4213)</f>
        <v/>
      </c>
      <c r="C4215" s="1" t="str">
        <f>IF(Tablas!C4213="","",Tablas!C4213)</f>
        <v/>
      </c>
      <c r="D4215" s="1" t="str">
        <f>IF(Tablas!D4213="","",Tablas!D4213)</f>
        <v/>
      </c>
      <c r="E4215" s="1" t="str">
        <f>IF(Tablas!E4213="","",Tablas!E4213)</f>
        <v/>
      </c>
      <c r="F4215" s="1" t="str">
        <f>IF(Tablas!F4213="","",Tablas!F4213)</f>
        <v/>
      </c>
      <c r="G4215" s="1" t="str">
        <f>IF(Tablas!I4213="","",Tablas!I4213)</f>
        <v/>
      </c>
      <c r="H4215" s="1" t="s">
        <v>911</v>
      </c>
      <c r="I4215" s="39" t="str">
        <f>IF($B4215="","",-SUMIFS(Tabla7[Cantidad],Tabla7[Código del producto],$B4215,Tabla7[Tipo de movimiento],"SALIDA",Tabla7[Mes],I$5))</f>
        <v/>
      </c>
      <c r="J4215" s="39" t="str">
        <f>IF($B4215="","",-SUMIFS(Tabla7[Cantidad],Tabla7[Código del producto],$B4215,Tabla7[Tipo de movimiento],"SALIDA",Tabla7[Mes],J$5))</f>
        <v/>
      </c>
      <c r="K4215" s="39" t="str">
        <f>IF($B4215="","",-SUMIFS(Tabla7[Cantidad],Tabla7[Código del producto],$B4215,Tabla7[Tipo de movimiento],"SALIDA",Tabla7[Mes],K$5))</f>
        <v/>
      </c>
      <c r="L4215" s="39" t="str">
        <f>IF($B4215="","",-SUMIFS(Tabla7[Cantidad],Tabla7[Código del producto],$B4215,Tabla7[Tipo de movimiento],"SALIDA",Tabla7[Mes],L$5))</f>
        <v/>
      </c>
      <c r="M4215" s="39" t="str">
        <f>IF($B4215="","",-SUMIFS(Tabla7[Cantidad],Tabla7[Código del producto],$B4215,Tabla7[Tipo de movimiento],"SALIDA",Tabla7[Mes],M$5))</f>
        <v/>
      </c>
      <c r="N4215" s="39" t="str">
        <f>IF($B4215="","",-SUMIFS(Tabla7[Cantidad],Tabla7[Código del producto],$B4215,Tabla7[Tipo de movimiento],"SALIDA",Tabla7[Mes],N$5))</f>
        <v/>
      </c>
      <c r="O4215" s="39" t="str">
        <f>IF($B4215="","",-SUMIFS(Tabla7[Cantidad],Tabla7[Código del producto],$B4215,Tabla7[Tipo de movimiento],"SALIDA",Tabla7[Mes],O$5))</f>
        <v/>
      </c>
      <c r="P4215" s="39" t="str">
        <f>IF($B4215="","",-SUMIFS(Tabla7[Cantidad],Tabla7[Código del producto],$B4215,Tabla7[Tipo de movimiento],"SALIDA",Tabla7[Mes],P$5))</f>
        <v/>
      </c>
      <c r="Q4215" s="39" t="str">
        <f t="shared" si="195"/>
        <v/>
      </c>
      <c r="R4215" s="51" t="str">
        <f>IF($B4215="","",IFERROR(VLOOKUP($B4215,'ABC rotación'!$C:$G,5,0),"C"))</f>
        <v/>
      </c>
      <c r="S4215" s="41" t="str">
        <f t="shared" si="196"/>
        <v/>
      </c>
      <c r="T4215" s="40" t="str">
        <f t="shared" si="197"/>
        <v/>
      </c>
      <c r="U4215" s="23" t="str">
        <f>IF($B4215="","",VLOOKUP($T4215,Tablas!$X$14:$Y$17,2,1))</f>
        <v/>
      </c>
    </row>
    <row r="4216" spans="2:21" x14ac:dyDescent="0.2">
      <c r="B4216" s="1" t="str">
        <f>IF(Tablas!B4214="","",Tablas!B4214)</f>
        <v/>
      </c>
      <c r="C4216" s="1" t="str">
        <f>IF(Tablas!C4214="","",Tablas!C4214)</f>
        <v/>
      </c>
      <c r="D4216" s="1" t="str">
        <f>IF(Tablas!D4214="","",Tablas!D4214)</f>
        <v/>
      </c>
      <c r="E4216" s="1" t="str">
        <f>IF(Tablas!E4214="","",Tablas!E4214)</f>
        <v/>
      </c>
      <c r="F4216" s="1" t="str">
        <f>IF(Tablas!F4214="","",Tablas!F4214)</f>
        <v/>
      </c>
      <c r="G4216" s="1" t="str">
        <f>IF(Tablas!I4214="","",Tablas!I4214)</f>
        <v/>
      </c>
      <c r="H4216" s="1" t="s">
        <v>911</v>
      </c>
      <c r="I4216" s="39" t="str">
        <f>IF($B4216="","",-SUMIFS(Tabla7[Cantidad],Tabla7[Código del producto],$B4216,Tabla7[Tipo de movimiento],"SALIDA",Tabla7[Mes],I$5))</f>
        <v/>
      </c>
      <c r="J4216" s="39" t="str">
        <f>IF($B4216="","",-SUMIFS(Tabla7[Cantidad],Tabla7[Código del producto],$B4216,Tabla7[Tipo de movimiento],"SALIDA",Tabla7[Mes],J$5))</f>
        <v/>
      </c>
      <c r="K4216" s="39" t="str">
        <f>IF($B4216="","",-SUMIFS(Tabla7[Cantidad],Tabla7[Código del producto],$B4216,Tabla7[Tipo de movimiento],"SALIDA",Tabla7[Mes],K$5))</f>
        <v/>
      </c>
      <c r="L4216" s="39" t="str">
        <f>IF($B4216="","",-SUMIFS(Tabla7[Cantidad],Tabla7[Código del producto],$B4216,Tabla7[Tipo de movimiento],"SALIDA",Tabla7[Mes],L$5))</f>
        <v/>
      </c>
      <c r="M4216" s="39" t="str">
        <f>IF($B4216="","",-SUMIFS(Tabla7[Cantidad],Tabla7[Código del producto],$B4216,Tabla7[Tipo de movimiento],"SALIDA",Tabla7[Mes],M$5))</f>
        <v/>
      </c>
      <c r="N4216" s="39" t="str">
        <f>IF($B4216="","",-SUMIFS(Tabla7[Cantidad],Tabla7[Código del producto],$B4216,Tabla7[Tipo de movimiento],"SALIDA",Tabla7[Mes],N$5))</f>
        <v/>
      </c>
      <c r="O4216" s="39" t="str">
        <f>IF($B4216="","",-SUMIFS(Tabla7[Cantidad],Tabla7[Código del producto],$B4216,Tabla7[Tipo de movimiento],"SALIDA",Tabla7[Mes],O$5))</f>
        <v/>
      </c>
      <c r="P4216" s="39" t="str">
        <f>IF($B4216="","",-SUMIFS(Tabla7[Cantidad],Tabla7[Código del producto],$B4216,Tabla7[Tipo de movimiento],"SALIDA",Tabla7[Mes],P$5))</f>
        <v/>
      </c>
      <c r="Q4216" s="39" t="str">
        <f t="shared" si="195"/>
        <v/>
      </c>
      <c r="R4216" s="51" t="str">
        <f>IF($B4216="","",IFERROR(VLOOKUP($B4216,'ABC rotación'!$C:$G,5,0),"C"))</f>
        <v/>
      </c>
      <c r="S4216" s="41" t="str">
        <f t="shared" si="196"/>
        <v/>
      </c>
      <c r="T4216" s="40" t="str">
        <f t="shared" si="197"/>
        <v/>
      </c>
      <c r="U4216" s="23" t="str">
        <f>IF($B4216="","",VLOOKUP($T4216,Tablas!$X$14:$Y$17,2,1))</f>
        <v/>
      </c>
    </row>
    <row r="4217" spans="2:21" x14ac:dyDescent="0.2">
      <c r="B4217" s="1" t="str">
        <f>IF(Tablas!B4215="","",Tablas!B4215)</f>
        <v/>
      </c>
      <c r="C4217" s="1" t="str">
        <f>IF(Tablas!C4215="","",Tablas!C4215)</f>
        <v/>
      </c>
      <c r="D4217" s="1" t="str">
        <f>IF(Tablas!D4215="","",Tablas!D4215)</f>
        <v/>
      </c>
      <c r="E4217" s="1" t="str">
        <f>IF(Tablas!E4215="","",Tablas!E4215)</f>
        <v/>
      </c>
      <c r="F4217" s="1" t="str">
        <f>IF(Tablas!F4215="","",Tablas!F4215)</f>
        <v/>
      </c>
      <c r="G4217" s="1" t="str">
        <f>IF(Tablas!I4215="","",Tablas!I4215)</f>
        <v/>
      </c>
      <c r="H4217" s="1" t="s">
        <v>911</v>
      </c>
      <c r="I4217" s="39" t="str">
        <f>IF($B4217="","",-SUMIFS(Tabla7[Cantidad],Tabla7[Código del producto],$B4217,Tabla7[Tipo de movimiento],"SALIDA",Tabla7[Mes],I$5))</f>
        <v/>
      </c>
      <c r="J4217" s="39" t="str">
        <f>IF($B4217="","",-SUMIFS(Tabla7[Cantidad],Tabla7[Código del producto],$B4217,Tabla7[Tipo de movimiento],"SALIDA",Tabla7[Mes],J$5))</f>
        <v/>
      </c>
      <c r="K4217" s="39" t="str">
        <f>IF($B4217="","",-SUMIFS(Tabla7[Cantidad],Tabla7[Código del producto],$B4217,Tabla7[Tipo de movimiento],"SALIDA",Tabla7[Mes],K$5))</f>
        <v/>
      </c>
      <c r="L4217" s="39" t="str">
        <f>IF($B4217="","",-SUMIFS(Tabla7[Cantidad],Tabla7[Código del producto],$B4217,Tabla7[Tipo de movimiento],"SALIDA",Tabla7[Mes],L$5))</f>
        <v/>
      </c>
      <c r="M4217" s="39" t="str">
        <f>IF($B4217="","",-SUMIFS(Tabla7[Cantidad],Tabla7[Código del producto],$B4217,Tabla7[Tipo de movimiento],"SALIDA",Tabla7[Mes],M$5))</f>
        <v/>
      </c>
      <c r="N4217" s="39" t="str">
        <f>IF($B4217="","",-SUMIFS(Tabla7[Cantidad],Tabla7[Código del producto],$B4217,Tabla7[Tipo de movimiento],"SALIDA",Tabla7[Mes],N$5))</f>
        <v/>
      </c>
      <c r="O4217" s="39" t="str">
        <f>IF($B4217="","",-SUMIFS(Tabla7[Cantidad],Tabla7[Código del producto],$B4217,Tabla7[Tipo de movimiento],"SALIDA",Tabla7[Mes],O$5))</f>
        <v/>
      </c>
      <c r="P4217" s="39" t="str">
        <f>IF($B4217="","",-SUMIFS(Tabla7[Cantidad],Tabla7[Código del producto],$B4217,Tabla7[Tipo de movimiento],"SALIDA",Tabla7[Mes],P$5))</f>
        <v/>
      </c>
      <c r="Q4217" s="39" t="str">
        <f t="shared" si="195"/>
        <v/>
      </c>
      <c r="R4217" s="51" t="str">
        <f>IF($B4217="","",IFERROR(VLOOKUP($B4217,'ABC rotación'!$C:$G,5,0),"C"))</f>
        <v/>
      </c>
      <c r="S4217" s="41" t="str">
        <f t="shared" si="196"/>
        <v/>
      </c>
      <c r="T4217" s="40" t="str">
        <f t="shared" si="197"/>
        <v/>
      </c>
      <c r="U4217" s="23" t="str">
        <f>IF($B4217="","",VLOOKUP($T4217,Tablas!$X$14:$Y$17,2,1))</f>
        <v/>
      </c>
    </row>
    <row r="4218" spans="2:21" x14ac:dyDescent="0.2">
      <c r="B4218" s="1" t="str">
        <f>IF(Tablas!B4216="","",Tablas!B4216)</f>
        <v/>
      </c>
      <c r="C4218" s="1" t="str">
        <f>IF(Tablas!C4216="","",Tablas!C4216)</f>
        <v/>
      </c>
      <c r="D4218" s="1" t="str">
        <f>IF(Tablas!D4216="","",Tablas!D4216)</f>
        <v/>
      </c>
      <c r="E4218" s="1" t="str">
        <f>IF(Tablas!E4216="","",Tablas!E4216)</f>
        <v/>
      </c>
      <c r="F4218" s="1" t="str">
        <f>IF(Tablas!F4216="","",Tablas!F4216)</f>
        <v/>
      </c>
      <c r="G4218" s="1" t="str">
        <f>IF(Tablas!I4216="","",Tablas!I4216)</f>
        <v/>
      </c>
      <c r="H4218" s="1" t="s">
        <v>911</v>
      </c>
      <c r="I4218" s="39" t="str">
        <f>IF($B4218="","",-SUMIFS(Tabla7[Cantidad],Tabla7[Código del producto],$B4218,Tabla7[Tipo de movimiento],"SALIDA",Tabla7[Mes],I$5))</f>
        <v/>
      </c>
      <c r="J4218" s="39" t="str">
        <f>IF($B4218="","",-SUMIFS(Tabla7[Cantidad],Tabla7[Código del producto],$B4218,Tabla7[Tipo de movimiento],"SALIDA",Tabla7[Mes],J$5))</f>
        <v/>
      </c>
      <c r="K4218" s="39" t="str">
        <f>IF($B4218="","",-SUMIFS(Tabla7[Cantidad],Tabla7[Código del producto],$B4218,Tabla7[Tipo de movimiento],"SALIDA",Tabla7[Mes],K$5))</f>
        <v/>
      </c>
      <c r="L4218" s="39" t="str">
        <f>IF($B4218="","",-SUMIFS(Tabla7[Cantidad],Tabla7[Código del producto],$B4218,Tabla7[Tipo de movimiento],"SALIDA",Tabla7[Mes],L$5))</f>
        <v/>
      </c>
      <c r="M4218" s="39" t="str">
        <f>IF($B4218="","",-SUMIFS(Tabla7[Cantidad],Tabla7[Código del producto],$B4218,Tabla7[Tipo de movimiento],"SALIDA",Tabla7[Mes],M$5))</f>
        <v/>
      </c>
      <c r="N4218" s="39" t="str">
        <f>IF($B4218="","",-SUMIFS(Tabla7[Cantidad],Tabla7[Código del producto],$B4218,Tabla7[Tipo de movimiento],"SALIDA",Tabla7[Mes],N$5))</f>
        <v/>
      </c>
      <c r="O4218" s="39" t="str">
        <f>IF($B4218="","",-SUMIFS(Tabla7[Cantidad],Tabla7[Código del producto],$B4218,Tabla7[Tipo de movimiento],"SALIDA",Tabla7[Mes],O$5))</f>
        <v/>
      </c>
      <c r="P4218" s="39" t="str">
        <f>IF($B4218="","",-SUMIFS(Tabla7[Cantidad],Tabla7[Código del producto],$B4218,Tabla7[Tipo de movimiento],"SALIDA",Tabla7[Mes],P$5))</f>
        <v/>
      </c>
      <c r="Q4218" s="39" t="str">
        <f t="shared" si="195"/>
        <v/>
      </c>
      <c r="R4218" s="51" t="str">
        <f>IF($B4218="","",IFERROR(VLOOKUP($B4218,'ABC rotación'!$C:$G,5,0),"C"))</f>
        <v/>
      </c>
      <c r="S4218" s="41" t="str">
        <f t="shared" si="196"/>
        <v/>
      </c>
      <c r="T4218" s="40" t="str">
        <f t="shared" si="197"/>
        <v/>
      </c>
      <c r="U4218" s="23" t="str">
        <f>IF($B4218="","",VLOOKUP($T4218,Tablas!$X$14:$Y$17,2,1))</f>
        <v/>
      </c>
    </row>
    <row r="4219" spans="2:21" x14ac:dyDescent="0.2">
      <c r="B4219" s="1" t="str">
        <f>IF(Tablas!B4217="","",Tablas!B4217)</f>
        <v/>
      </c>
      <c r="C4219" s="1" t="str">
        <f>IF(Tablas!C4217="","",Tablas!C4217)</f>
        <v/>
      </c>
      <c r="D4219" s="1" t="str">
        <f>IF(Tablas!D4217="","",Tablas!D4217)</f>
        <v/>
      </c>
      <c r="E4219" s="1" t="str">
        <f>IF(Tablas!E4217="","",Tablas!E4217)</f>
        <v/>
      </c>
      <c r="F4219" s="1" t="str">
        <f>IF(Tablas!F4217="","",Tablas!F4217)</f>
        <v/>
      </c>
      <c r="G4219" s="1" t="str">
        <f>IF(Tablas!I4217="","",Tablas!I4217)</f>
        <v/>
      </c>
      <c r="H4219" s="1" t="s">
        <v>911</v>
      </c>
      <c r="I4219" s="39" t="str">
        <f>IF($B4219="","",-SUMIFS(Tabla7[Cantidad],Tabla7[Código del producto],$B4219,Tabla7[Tipo de movimiento],"SALIDA",Tabla7[Mes],I$5))</f>
        <v/>
      </c>
      <c r="J4219" s="39" t="str">
        <f>IF($B4219="","",-SUMIFS(Tabla7[Cantidad],Tabla7[Código del producto],$B4219,Tabla7[Tipo de movimiento],"SALIDA",Tabla7[Mes],J$5))</f>
        <v/>
      </c>
      <c r="K4219" s="39" t="str">
        <f>IF($B4219="","",-SUMIFS(Tabla7[Cantidad],Tabla7[Código del producto],$B4219,Tabla7[Tipo de movimiento],"SALIDA",Tabla7[Mes],K$5))</f>
        <v/>
      </c>
      <c r="L4219" s="39" t="str">
        <f>IF($B4219="","",-SUMIFS(Tabla7[Cantidad],Tabla7[Código del producto],$B4219,Tabla7[Tipo de movimiento],"SALIDA",Tabla7[Mes],L$5))</f>
        <v/>
      </c>
      <c r="M4219" s="39" t="str">
        <f>IF($B4219="","",-SUMIFS(Tabla7[Cantidad],Tabla7[Código del producto],$B4219,Tabla7[Tipo de movimiento],"SALIDA",Tabla7[Mes],M$5))</f>
        <v/>
      </c>
      <c r="N4219" s="39" t="str">
        <f>IF($B4219="","",-SUMIFS(Tabla7[Cantidad],Tabla7[Código del producto],$B4219,Tabla7[Tipo de movimiento],"SALIDA",Tabla7[Mes],N$5))</f>
        <v/>
      </c>
      <c r="O4219" s="39" t="str">
        <f>IF($B4219="","",-SUMIFS(Tabla7[Cantidad],Tabla7[Código del producto],$B4219,Tabla7[Tipo de movimiento],"SALIDA",Tabla7[Mes],O$5))</f>
        <v/>
      </c>
      <c r="P4219" s="39" t="str">
        <f>IF($B4219="","",-SUMIFS(Tabla7[Cantidad],Tabla7[Código del producto],$B4219,Tabla7[Tipo de movimiento],"SALIDA",Tabla7[Mes],P$5))</f>
        <v/>
      </c>
      <c r="Q4219" s="39" t="str">
        <f t="shared" si="195"/>
        <v/>
      </c>
      <c r="R4219" s="51" t="str">
        <f>IF($B4219="","",IFERROR(VLOOKUP($B4219,'ABC rotación'!$C:$G,5,0),"C"))</f>
        <v/>
      </c>
      <c r="S4219" s="41" t="str">
        <f t="shared" si="196"/>
        <v/>
      </c>
      <c r="T4219" s="40" t="str">
        <f t="shared" si="197"/>
        <v/>
      </c>
      <c r="U4219" s="23" t="str">
        <f>IF($B4219="","",VLOOKUP($T4219,Tablas!$X$14:$Y$17,2,1))</f>
        <v/>
      </c>
    </row>
    <row r="4220" spans="2:21" x14ac:dyDescent="0.2">
      <c r="B4220" s="1" t="str">
        <f>IF(Tablas!B4218="","",Tablas!B4218)</f>
        <v/>
      </c>
      <c r="C4220" s="1" t="str">
        <f>IF(Tablas!C4218="","",Tablas!C4218)</f>
        <v/>
      </c>
      <c r="D4220" s="1" t="str">
        <f>IF(Tablas!D4218="","",Tablas!D4218)</f>
        <v/>
      </c>
      <c r="E4220" s="1" t="str">
        <f>IF(Tablas!E4218="","",Tablas!E4218)</f>
        <v/>
      </c>
      <c r="F4220" s="1" t="str">
        <f>IF(Tablas!F4218="","",Tablas!F4218)</f>
        <v/>
      </c>
      <c r="G4220" s="1" t="str">
        <f>IF(Tablas!I4218="","",Tablas!I4218)</f>
        <v/>
      </c>
      <c r="H4220" s="1" t="s">
        <v>911</v>
      </c>
      <c r="I4220" s="39" t="str">
        <f>IF($B4220="","",-SUMIFS(Tabla7[Cantidad],Tabla7[Código del producto],$B4220,Tabla7[Tipo de movimiento],"SALIDA",Tabla7[Mes],I$5))</f>
        <v/>
      </c>
      <c r="J4220" s="39" t="str">
        <f>IF($B4220="","",-SUMIFS(Tabla7[Cantidad],Tabla7[Código del producto],$B4220,Tabla7[Tipo de movimiento],"SALIDA",Tabla7[Mes],J$5))</f>
        <v/>
      </c>
      <c r="K4220" s="39" t="str">
        <f>IF($B4220="","",-SUMIFS(Tabla7[Cantidad],Tabla7[Código del producto],$B4220,Tabla7[Tipo de movimiento],"SALIDA",Tabla7[Mes],K$5))</f>
        <v/>
      </c>
      <c r="L4220" s="39" t="str">
        <f>IF($B4220="","",-SUMIFS(Tabla7[Cantidad],Tabla7[Código del producto],$B4220,Tabla7[Tipo de movimiento],"SALIDA",Tabla7[Mes],L$5))</f>
        <v/>
      </c>
      <c r="M4220" s="39" t="str">
        <f>IF($B4220="","",-SUMIFS(Tabla7[Cantidad],Tabla7[Código del producto],$B4220,Tabla7[Tipo de movimiento],"SALIDA",Tabla7[Mes],M$5))</f>
        <v/>
      </c>
      <c r="N4220" s="39" t="str">
        <f>IF($B4220="","",-SUMIFS(Tabla7[Cantidad],Tabla7[Código del producto],$B4220,Tabla7[Tipo de movimiento],"SALIDA",Tabla7[Mes],N$5))</f>
        <v/>
      </c>
      <c r="O4220" s="39" t="str">
        <f>IF($B4220="","",-SUMIFS(Tabla7[Cantidad],Tabla7[Código del producto],$B4220,Tabla7[Tipo de movimiento],"SALIDA",Tabla7[Mes],O$5))</f>
        <v/>
      </c>
      <c r="P4220" s="39" t="str">
        <f>IF($B4220="","",-SUMIFS(Tabla7[Cantidad],Tabla7[Código del producto],$B4220,Tabla7[Tipo de movimiento],"SALIDA",Tabla7[Mes],P$5))</f>
        <v/>
      </c>
      <c r="Q4220" s="39" t="str">
        <f t="shared" si="195"/>
        <v/>
      </c>
      <c r="R4220" s="51" t="str">
        <f>IF($B4220="","",IFERROR(VLOOKUP($B4220,'ABC rotación'!$C:$G,5,0),"C"))</f>
        <v/>
      </c>
      <c r="S4220" s="41" t="str">
        <f t="shared" si="196"/>
        <v/>
      </c>
      <c r="T4220" s="40" t="str">
        <f t="shared" si="197"/>
        <v/>
      </c>
      <c r="U4220" s="23" t="str">
        <f>IF($B4220="","",VLOOKUP($T4220,Tablas!$X$14:$Y$17,2,1))</f>
        <v/>
      </c>
    </row>
    <row r="4221" spans="2:21" x14ac:dyDescent="0.2">
      <c r="B4221" s="1" t="str">
        <f>IF(Tablas!B4219="","",Tablas!B4219)</f>
        <v/>
      </c>
      <c r="C4221" s="1" t="str">
        <f>IF(Tablas!C4219="","",Tablas!C4219)</f>
        <v/>
      </c>
      <c r="D4221" s="1" t="str">
        <f>IF(Tablas!D4219="","",Tablas!D4219)</f>
        <v/>
      </c>
      <c r="E4221" s="1" t="str">
        <f>IF(Tablas!E4219="","",Tablas!E4219)</f>
        <v/>
      </c>
      <c r="F4221" s="1" t="str">
        <f>IF(Tablas!F4219="","",Tablas!F4219)</f>
        <v/>
      </c>
      <c r="G4221" s="1" t="str">
        <f>IF(Tablas!I4219="","",Tablas!I4219)</f>
        <v/>
      </c>
      <c r="H4221" s="1" t="s">
        <v>911</v>
      </c>
      <c r="I4221" s="39" t="str">
        <f>IF($B4221="","",-SUMIFS(Tabla7[Cantidad],Tabla7[Código del producto],$B4221,Tabla7[Tipo de movimiento],"SALIDA",Tabla7[Mes],I$5))</f>
        <v/>
      </c>
      <c r="J4221" s="39" t="str">
        <f>IF($B4221="","",-SUMIFS(Tabla7[Cantidad],Tabla7[Código del producto],$B4221,Tabla7[Tipo de movimiento],"SALIDA",Tabla7[Mes],J$5))</f>
        <v/>
      </c>
      <c r="K4221" s="39" t="str">
        <f>IF($B4221="","",-SUMIFS(Tabla7[Cantidad],Tabla7[Código del producto],$B4221,Tabla7[Tipo de movimiento],"SALIDA",Tabla7[Mes],K$5))</f>
        <v/>
      </c>
      <c r="L4221" s="39" t="str">
        <f>IF($B4221="","",-SUMIFS(Tabla7[Cantidad],Tabla7[Código del producto],$B4221,Tabla7[Tipo de movimiento],"SALIDA",Tabla7[Mes],L$5))</f>
        <v/>
      </c>
      <c r="M4221" s="39" t="str">
        <f>IF($B4221="","",-SUMIFS(Tabla7[Cantidad],Tabla7[Código del producto],$B4221,Tabla7[Tipo de movimiento],"SALIDA",Tabla7[Mes],M$5))</f>
        <v/>
      </c>
      <c r="N4221" s="39" t="str">
        <f>IF($B4221="","",-SUMIFS(Tabla7[Cantidad],Tabla7[Código del producto],$B4221,Tabla7[Tipo de movimiento],"SALIDA",Tabla7[Mes],N$5))</f>
        <v/>
      </c>
      <c r="O4221" s="39" t="str">
        <f>IF($B4221="","",-SUMIFS(Tabla7[Cantidad],Tabla7[Código del producto],$B4221,Tabla7[Tipo de movimiento],"SALIDA",Tabla7[Mes],O$5))</f>
        <v/>
      </c>
      <c r="P4221" s="39" t="str">
        <f>IF($B4221="","",-SUMIFS(Tabla7[Cantidad],Tabla7[Código del producto],$B4221,Tabla7[Tipo de movimiento],"SALIDA",Tabla7[Mes],P$5))</f>
        <v/>
      </c>
      <c r="Q4221" s="39" t="str">
        <f t="shared" si="195"/>
        <v/>
      </c>
      <c r="R4221" s="51" t="str">
        <f>IF($B4221="","",IFERROR(VLOOKUP($B4221,'ABC rotación'!$C:$G,5,0),"C"))</f>
        <v/>
      </c>
      <c r="S4221" s="41" t="str">
        <f t="shared" si="196"/>
        <v/>
      </c>
      <c r="T4221" s="40" t="str">
        <f t="shared" si="197"/>
        <v/>
      </c>
      <c r="U4221" s="23" t="str">
        <f>IF($B4221="","",VLOOKUP($T4221,Tablas!$X$14:$Y$17,2,1))</f>
        <v/>
      </c>
    </row>
    <row r="4222" spans="2:21" x14ac:dyDescent="0.2">
      <c r="B4222" s="1" t="str">
        <f>IF(Tablas!B4220="","",Tablas!B4220)</f>
        <v/>
      </c>
      <c r="C4222" s="1" t="str">
        <f>IF(Tablas!C4220="","",Tablas!C4220)</f>
        <v/>
      </c>
      <c r="D4222" s="1" t="str">
        <f>IF(Tablas!D4220="","",Tablas!D4220)</f>
        <v/>
      </c>
      <c r="E4222" s="1" t="str">
        <f>IF(Tablas!E4220="","",Tablas!E4220)</f>
        <v/>
      </c>
      <c r="F4222" s="1" t="str">
        <f>IF(Tablas!F4220="","",Tablas!F4220)</f>
        <v/>
      </c>
      <c r="G4222" s="1" t="str">
        <f>IF(Tablas!I4220="","",Tablas!I4220)</f>
        <v/>
      </c>
      <c r="H4222" s="1" t="s">
        <v>911</v>
      </c>
      <c r="I4222" s="39" t="str">
        <f>IF($B4222="","",-SUMIFS(Tabla7[Cantidad],Tabla7[Código del producto],$B4222,Tabla7[Tipo de movimiento],"SALIDA",Tabla7[Mes],I$5))</f>
        <v/>
      </c>
      <c r="J4222" s="39" t="str">
        <f>IF($B4222="","",-SUMIFS(Tabla7[Cantidad],Tabla7[Código del producto],$B4222,Tabla7[Tipo de movimiento],"SALIDA",Tabla7[Mes],J$5))</f>
        <v/>
      </c>
      <c r="K4222" s="39" t="str">
        <f>IF($B4222="","",-SUMIFS(Tabla7[Cantidad],Tabla7[Código del producto],$B4222,Tabla7[Tipo de movimiento],"SALIDA",Tabla7[Mes],K$5))</f>
        <v/>
      </c>
      <c r="L4222" s="39" t="str">
        <f>IF($B4222="","",-SUMIFS(Tabla7[Cantidad],Tabla7[Código del producto],$B4222,Tabla7[Tipo de movimiento],"SALIDA",Tabla7[Mes],L$5))</f>
        <v/>
      </c>
      <c r="M4222" s="39" t="str">
        <f>IF($B4222="","",-SUMIFS(Tabla7[Cantidad],Tabla7[Código del producto],$B4222,Tabla7[Tipo de movimiento],"SALIDA",Tabla7[Mes],M$5))</f>
        <v/>
      </c>
      <c r="N4222" s="39" t="str">
        <f>IF($B4222="","",-SUMIFS(Tabla7[Cantidad],Tabla7[Código del producto],$B4222,Tabla7[Tipo de movimiento],"SALIDA",Tabla7[Mes],N$5))</f>
        <v/>
      </c>
      <c r="O4222" s="39" t="str">
        <f>IF($B4222="","",-SUMIFS(Tabla7[Cantidad],Tabla7[Código del producto],$B4222,Tabla7[Tipo de movimiento],"SALIDA",Tabla7[Mes],O$5))</f>
        <v/>
      </c>
      <c r="P4222" s="39" t="str">
        <f>IF($B4222="","",-SUMIFS(Tabla7[Cantidad],Tabla7[Código del producto],$B4222,Tabla7[Tipo de movimiento],"SALIDA",Tabla7[Mes],P$5))</f>
        <v/>
      </c>
      <c r="Q4222" s="39" t="str">
        <f t="shared" si="195"/>
        <v/>
      </c>
      <c r="R4222" s="51" t="str">
        <f>IF($B4222="","",IFERROR(VLOOKUP($B4222,'ABC rotación'!$C:$G,5,0),"C"))</f>
        <v/>
      </c>
      <c r="S4222" s="41" t="str">
        <f t="shared" si="196"/>
        <v/>
      </c>
      <c r="T4222" s="40" t="str">
        <f t="shared" si="197"/>
        <v/>
      </c>
      <c r="U4222" s="23" t="str">
        <f>IF($B4222="","",VLOOKUP($T4222,Tablas!$X$14:$Y$17,2,1))</f>
        <v/>
      </c>
    </row>
    <row r="4223" spans="2:21" x14ac:dyDescent="0.2">
      <c r="B4223" s="1" t="str">
        <f>IF(Tablas!B4221="","",Tablas!B4221)</f>
        <v/>
      </c>
      <c r="C4223" s="1" t="str">
        <f>IF(Tablas!C4221="","",Tablas!C4221)</f>
        <v/>
      </c>
      <c r="D4223" s="1" t="str">
        <f>IF(Tablas!D4221="","",Tablas!D4221)</f>
        <v/>
      </c>
      <c r="E4223" s="1" t="str">
        <f>IF(Tablas!E4221="","",Tablas!E4221)</f>
        <v/>
      </c>
      <c r="F4223" s="1" t="str">
        <f>IF(Tablas!F4221="","",Tablas!F4221)</f>
        <v/>
      </c>
      <c r="G4223" s="1" t="str">
        <f>IF(Tablas!I4221="","",Tablas!I4221)</f>
        <v/>
      </c>
      <c r="H4223" s="1" t="s">
        <v>911</v>
      </c>
      <c r="I4223" s="39" t="str">
        <f>IF($B4223="","",-SUMIFS(Tabla7[Cantidad],Tabla7[Código del producto],$B4223,Tabla7[Tipo de movimiento],"SALIDA",Tabla7[Mes],I$5))</f>
        <v/>
      </c>
      <c r="J4223" s="39" t="str">
        <f>IF($B4223="","",-SUMIFS(Tabla7[Cantidad],Tabla7[Código del producto],$B4223,Tabla7[Tipo de movimiento],"SALIDA",Tabla7[Mes],J$5))</f>
        <v/>
      </c>
      <c r="K4223" s="39" t="str">
        <f>IF($B4223="","",-SUMIFS(Tabla7[Cantidad],Tabla7[Código del producto],$B4223,Tabla7[Tipo de movimiento],"SALIDA",Tabla7[Mes],K$5))</f>
        <v/>
      </c>
      <c r="L4223" s="39" t="str">
        <f>IF($B4223="","",-SUMIFS(Tabla7[Cantidad],Tabla7[Código del producto],$B4223,Tabla7[Tipo de movimiento],"SALIDA",Tabla7[Mes],L$5))</f>
        <v/>
      </c>
      <c r="M4223" s="39" t="str">
        <f>IF($B4223="","",-SUMIFS(Tabla7[Cantidad],Tabla7[Código del producto],$B4223,Tabla7[Tipo de movimiento],"SALIDA",Tabla7[Mes],M$5))</f>
        <v/>
      </c>
      <c r="N4223" s="39" t="str">
        <f>IF($B4223="","",-SUMIFS(Tabla7[Cantidad],Tabla7[Código del producto],$B4223,Tabla7[Tipo de movimiento],"SALIDA",Tabla7[Mes],N$5))</f>
        <v/>
      </c>
      <c r="O4223" s="39" t="str">
        <f>IF($B4223="","",-SUMIFS(Tabla7[Cantidad],Tabla7[Código del producto],$B4223,Tabla7[Tipo de movimiento],"SALIDA",Tabla7[Mes],O$5))</f>
        <v/>
      </c>
      <c r="P4223" s="39" t="str">
        <f>IF($B4223="","",-SUMIFS(Tabla7[Cantidad],Tabla7[Código del producto],$B4223,Tabla7[Tipo de movimiento],"SALIDA",Tabla7[Mes],P$5))</f>
        <v/>
      </c>
      <c r="Q4223" s="39" t="str">
        <f t="shared" si="195"/>
        <v/>
      </c>
      <c r="R4223" s="51" t="str">
        <f>IF($B4223="","",IFERROR(VLOOKUP($B4223,'ABC rotación'!$C:$G,5,0),"C"))</f>
        <v/>
      </c>
      <c r="S4223" s="41" t="str">
        <f t="shared" si="196"/>
        <v/>
      </c>
      <c r="T4223" s="40" t="str">
        <f t="shared" si="197"/>
        <v/>
      </c>
      <c r="U4223" s="23" t="str">
        <f>IF($B4223="","",VLOOKUP($T4223,Tablas!$X$14:$Y$17,2,1))</f>
        <v/>
      </c>
    </row>
    <row r="4224" spans="2:21" x14ac:dyDescent="0.2">
      <c r="B4224" s="1" t="str">
        <f>IF(Tablas!B4222="","",Tablas!B4222)</f>
        <v/>
      </c>
      <c r="C4224" s="1" t="str">
        <f>IF(Tablas!C4222="","",Tablas!C4222)</f>
        <v/>
      </c>
      <c r="D4224" s="1" t="str">
        <f>IF(Tablas!D4222="","",Tablas!D4222)</f>
        <v/>
      </c>
      <c r="E4224" s="1" t="str">
        <f>IF(Tablas!E4222="","",Tablas!E4222)</f>
        <v/>
      </c>
      <c r="F4224" s="1" t="str">
        <f>IF(Tablas!F4222="","",Tablas!F4222)</f>
        <v/>
      </c>
      <c r="G4224" s="1" t="str">
        <f>IF(Tablas!I4222="","",Tablas!I4222)</f>
        <v/>
      </c>
      <c r="H4224" s="1" t="s">
        <v>911</v>
      </c>
      <c r="I4224" s="39" t="str">
        <f>IF($B4224="","",-SUMIFS(Tabla7[Cantidad],Tabla7[Código del producto],$B4224,Tabla7[Tipo de movimiento],"SALIDA",Tabla7[Mes],I$5))</f>
        <v/>
      </c>
      <c r="J4224" s="39" t="str">
        <f>IF($B4224="","",-SUMIFS(Tabla7[Cantidad],Tabla7[Código del producto],$B4224,Tabla7[Tipo de movimiento],"SALIDA",Tabla7[Mes],J$5))</f>
        <v/>
      </c>
      <c r="K4224" s="39" t="str">
        <f>IF($B4224="","",-SUMIFS(Tabla7[Cantidad],Tabla7[Código del producto],$B4224,Tabla7[Tipo de movimiento],"SALIDA",Tabla7[Mes],K$5))</f>
        <v/>
      </c>
      <c r="L4224" s="39" t="str">
        <f>IF($B4224="","",-SUMIFS(Tabla7[Cantidad],Tabla7[Código del producto],$B4224,Tabla7[Tipo de movimiento],"SALIDA",Tabla7[Mes],L$5))</f>
        <v/>
      </c>
      <c r="M4224" s="39" t="str">
        <f>IF($B4224="","",-SUMIFS(Tabla7[Cantidad],Tabla7[Código del producto],$B4224,Tabla7[Tipo de movimiento],"SALIDA",Tabla7[Mes],M$5))</f>
        <v/>
      </c>
      <c r="N4224" s="39" t="str">
        <f>IF($B4224="","",-SUMIFS(Tabla7[Cantidad],Tabla7[Código del producto],$B4224,Tabla7[Tipo de movimiento],"SALIDA",Tabla7[Mes],N$5))</f>
        <v/>
      </c>
      <c r="O4224" s="39" t="str">
        <f>IF($B4224="","",-SUMIFS(Tabla7[Cantidad],Tabla7[Código del producto],$B4224,Tabla7[Tipo de movimiento],"SALIDA",Tabla7[Mes],O$5))</f>
        <v/>
      </c>
      <c r="P4224" s="39" t="str">
        <f>IF($B4224="","",-SUMIFS(Tabla7[Cantidad],Tabla7[Código del producto],$B4224,Tabla7[Tipo de movimiento],"SALIDA",Tabla7[Mes],P$5))</f>
        <v/>
      </c>
      <c r="Q4224" s="39" t="str">
        <f t="shared" si="195"/>
        <v/>
      </c>
      <c r="R4224" s="51" t="str">
        <f>IF($B4224="","",IFERROR(VLOOKUP($B4224,'ABC rotación'!$C:$G,5,0),"C"))</f>
        <v/>
      </c>
      <c r="S4224" s="41" t="str">
        <f t="shared" si="196"/>
        <v/>
      </c>
      <c r="T4224" s="40" t="str">
        <f t="shared" si="197"/>
        <v/>
      </c>
      <c r="U4224" s="23" t="str">
        <f>IF($B4224="","",VLOOKUP($T4224,Tablas!$X$14:$Y$17,2,1))</f>
        <v/>
      </c>
    </row>
    <row r="4225" spans="2:21" x14ac:dyDescent="0.2">
      <c r="B4225" s="1" t="str">
        <f>IF(Tablas!B4223="","",Tablas!B4223)</f>
        <v/>
      </c>
      <c r="C4225" s="1" t="str">
        <f>IF(Tablas!C4223="","",Tablas!C4223)</f>
        <v/>
      </c>
      <c r="D4225" s="1" t="str">
        <f>IF(Tablas!D4223="","",Tablas!D4223)</f>
        <v/>
      </c>
      <c r="E4225" s="1" t="str">
        <f>IF(Tablas!E4223="","",Tablas!E4223)</f>
        <v/>
      </c>
      <c r="F4225" s="1" t="str">
        <f>IF(Tablas!F4223="","",Tablas!F4223)</f>
        <v/>
      </c>
      <c r="G4225" s="1" t="str">
        <f>IF(Tablas!I4223="","",Tablas!I4223)</f>
        <v/>
      </c>
      <c r="H4225" s="1" t="s">
        <v>911</v>
      </c>
      <c r="I4225" s="39" t="str">
        <f>IF($B4225="","",-SUMIFS(Tabla7[Cantidad],Tabla7[Código del producto],$B4225,Tabla7[Tipo de movimiento],"SALIDA",Tabla7[Mes],I$5))</f>
        <v/>
      </c>
      <c r="J4225" s="39" t="str">
        <f>IF($B4225="","",-SUMIFS(Tabla7[Cantidad],Tabla7[Código del producto],$B4225,Tabla7[Tipo de movimiento],"SALIDA",Tabla7[Mes],J$5))</f>
        <v/>
      </c>
      <c r="K4225" s="39" t="str">
        <f>IF($B4225="","",-SUMIFS(Tabla7[Cantidad],Tabla7[Código del producto],$B4225,Tabla7[Tipo de movimiento],"SALIDA",Tabla7[Mes],K$5))</f>
        <v/>
      </c>
      <c r="L4225" s="39" t="str">
        <f>IF($B4225="","",-SUMIFS(Tabla7[Cantidad],Tabla7[Código del producto],$B4225,Tabla7[Tipo de movimiento],"SALIDA",Tabla7[Mes],L$5))</f>
        <v/>
      </c>
      <c r="M4225" s="39" t="str">
        <f>IF($B4225="","",-SUMIFS(Tabla7[Cantidad],Tabla7[Código del producto],$B4225,Tabla7[Tipo de movimiento],"SALIDA",Tabla7[Mes],M$5))</f>
        <v/>
      </c>
      <c r="N4225" s="39" t="str">
        <f>IF($B4225="","",-SUMIFS(Tabla7[Cantidad],Tabla7[Código del producto],$B4225,Tabla7[Tipo de movimiento],"SALIDA",Tabla7[Mes],N$5))</f>
        <v/>
      </c>
      <c r="O4225" s="39" t="str">
        <f>IF($B4225="","",-SUMIFS(Tabla7[Cantidad],Tabla7[Código del producto],$B4225,Tabla7[Tipo de movimiento],"SALIDA",Tabla7[Mes],O$5))</f>
        <v/>
      </c>
      <c r="P4225" s="39" t="str">
        <f>IF($B4225="","",-SUMIFS(Tabla7[Cantidad],Tabla7[Código del producto],$B4225,Tabla7[Tipo de movimiento],"SALIDA",Tabla7[Mes],P$5))</f>
        <v/>
      </c>
      <c r="Q4225" s="39" t="str">
        <f t="shared" si="195"/>
        <v/>
      </c>
      <c r="R4225" s="51" t="str">
        <f>IF($B4225="","",IFERROR(VLOOKUP($B4225,'ABC rotación'!$C:$G,5,0),"C"))</f>
        <v/>
      </c>
      <c r="S4225" s="41" t="str">
        <f t="shared" si="196"/>
        <v/>
      </c>
      <c r="T4225" s="40" t="str">
        <f t="shared" si="197"/>
        <v/>
      </c>
      <c r="U4225" s="23" t="str">
        <f>IF($B4225="","",VLOOKUP($T4225,Tablas!$X$14:$Y$17,2,1))</f>
        <v/>
      </c>
    </row>
    <row r="4226" spans="2:21" x14ac:dyDescent="0.2">
      <c r="B4226" s="1" t="str">
        <f>IF(Tablas!B4224="","",Tablas!B4224)</f>
        <v/>
      </c>
      <c r="C4226" s="1" t="str">
        <f>IF(Tablas!C4224="","",Tablas!C4224)</f>
        <v/>
      </c>
      <c r="D4226" s="1" t="str">
        <f>IF(Tablas!D4224="","",Tablas!D4224)</f>
        <v/>
      </c>
      <c r="E4226" s="1" t="str">
        <f>IF(Tablas!E4224="","",Tablas!E4224)</f>
        <v/>
      </c>
      <c r="F4226" s="1" t="str">
        <f>IF(Tablas!F4224="","",Tablas!F4224)</f>
        <v/>
      </c>
      <c r="G4226" s="1" t="str">
        <f>IF(Tablas!I4224="","",Tablas!I4224)</f>
        <v/>
      </c>
      <c r="H4226" s="1" t="s">
        <v>911</v>
      </c>
      <c r="I4226" s="39" t="str">
        <f>IF($B4226="","",-SUMIFS(Tabla7[Cantidad],Tabla7[Código del producto],$B4226,Tabla7[Tipo de movimiento],"SALIDA",Tabla7[Mes],I$5))</f>
        <v/>
      </c>
      <c r="J4226" s="39" t="str">
        <f>IF($B4226="","",-SUMIFS(Tabla7[Cantidad],Tabla7[Código del producto],$B4226,Tabla7[Tipo de movimiento],"SALIDA",Tabla7[Mes],J$5))</f>
        <v/>
      </c>
      <c r="K4226" s="39" t="str">
        <f>IF($B4226="","",-SUMIFS(Tabla7[Cantidad],Tabla7[Código del producto],$B4226,Tabla7[Tipo de movimiento],"SALIDA",Tabla7[Mes],K$5))</f>
        <v/>
      </c>
      <c r="L4226" s="39" t="str">
        <f>IF($B4226="","",-SUMIFS(Tabla7[Cantidad],Tabla7[Código del producto],$B4226,Tabla7[Tipo de movimiento],"SALIDA",Tabla7[Mes],L$5))</f>
        <v/>
      </c>
      <c r="M4226" s="39" t="str">
        <f>IF($B4226="","",-SUMIFS(Tabla7[Cantidad],Tabla7[Código del producto],$B4226,Tabla7[Tipo de movimiento],"SALIDA",Tabla7[Mes],M$5))</f>
        <v/>
      </c>
      <c r="N4226" s="39" t="str">
        <f>IF($B4226="","",-SUMIFS(Tabla7[Cantidad],Tabla7[Código del producto],$B4226,Tabla7[Tipo de movimiento],"SALIDA",Tabla7[Mes],N$5))</f>
        <v/>
      </c>
      <c r="O4226" s="39" t="str">
        <f>IF($B4226="","",-SUMIFS(Tabla7[Cantidad],Tabla7[Código del producto],$B4226,Tabla7[Tipo de movimiento],"SALIDA",Tabla7[Mes],O$5))</f>
        <v/>
      </c>
      <c r="P4226" s="39" t="str">
        <f>IF($B4226="","",-SUMIFS(Tabla7[Cantidad],Tabla7[Código del producto],$B4226,Tabla7[Tipo de movimiento],"SALIDA",Tabla7[Mes],P$5))</f>
        <v/>
      </c>
      <c r="Q4226" s="39" t="str">
        <f t="shared" si="195"/>
        <v/>
      </c>
      <c r="R4226" s="51" t="str">
        <f>IF($B4226="","",IFERROR(VLOOKUP($B4226,'ABC rotación'!$C:$G,5,0),"C"))</f>
        <v/>
      </c>
      <c r="S4226" s="41" t="str">
        <f t="shared" si="196"/>
        <v/>
      </c>
      <c r="T4226" s="40" t="str">
        <f t="shared" si="197"/>
        <v/>
      </c>
      <c r="U4226" s="23" t="str">
        <f>IF($B4226="","",VLOOKUP($T4226,Tablas!$X$14:$Y$17,2,1))</f>
        <v/>
      </c>
    </row>
    <row r="4227" spans="2:21" x14ac:dyDescent="0.2">
      <c r="B4227" s="1" t="str">
        <f>IF(Tablas!B4225="","",Tablas!B4225)</f>
        <v/>
      </c>
      <c r="C4227" s="1" t="str">
        <f>IF(Tablas!C4225="","",Tablas!C4225)</f>
        <v/>
      </c>
      <c r="D4227" s="1" t="str">
        <f>IF(Tablas!D4225="","",Tablas!D4225)</f>
        <v/>
      </c>
      <c r="E4227" s="1" t="str">
        <f>IF(Tablas!E4225="","",Tablas!E4225)</f>
        <v/>
      </c>
      <c r="F4227" s="1" t="str">
        <f>IF(Tablas!F4225="","",Tablas!F4225)</f>
        <v/>
      </c>
      <c r="G4227" s="1" t="str">
        <f>IF(Tablas!I4225="","",Tablas!I4225)</f>
        <v/>
      </c>
      <c r="H4227" s="1" t="s">
        <v>911</v>
      </c>
      <c r="I4227" s="39" t="str">
        <f>IF($B4227="","",-SUMIFS(Tabla7[Cantidad],Tabla7[Código del producto],$B4227,Tabla7[Tipo de movimiento],"SALIDA",Tabla7[Mes],I$5))</f>
        <v/>
      </c>
      <c r="J4227" s="39" t="str">
        <f>IF($B4227="","",-SUMIFS(Tabla7[Cantidad],Tabla7[Código del producto],$B4227,Tabla7[Tipo de movimiento],"SALIDA",Tabla7[Mes],J$5))</f>
        <v/>
      </c>
      <c r="K4227" s="39" t="str">
        <f>IF($B4227="","",-SUMIFS(Tabla7[Cantidad],Tabla7[Código del producto],$B4227,Tabla7[Tipo de movimiento],"SALIDA",Tabla7[Mes],K$5))</f>
        <v/>
      </c>
      <c r="L4227" s="39" t="str">
        <f>IF($B4227="","",-SUMIFS(Tabla7[Cantidad],Tabla7[Código del producto],$B4227,Tabla7[Tipo de movimiento],"SALIDA",Tabla7[Mes],L$5))</f>
        <v/>
      </c>
      <c r="M4227" s="39" t="str">
        <f>IF($B4227="","",-SUMIFS(Tabla7[Cantidad],Tabla7[Código del producto],$B4227,Tabla7[Tipo de movimiento],"SALIDA",Tabla7[Mes],M$5))</f>
        <v/>
      </c>
      <c r="N4227" s="39" t="str">
        <f>IF($B4227="","",-SUMIFS(Tabla7[Cantidad],Tabla7[Código del producto],$B4227,Tabla7[Tipo de movimiento],"SALIDA",Tabla7[Mes],N$5))</f>
        <v/>
      </c>
      <c r="O4227" s="39" t="str">
        <f>IF($B4227="","",-SUMIFS(Tabla7[Cantidad],Tabla7[Código del producto],$B4227,Tabla7[Tipo de movimiento],"SALIDA",Tabla7[Mes],O$5))</f>
        <v/>
      </c>
      <c r="P4227" s="39" t="str">
        <f>IF($B4227="","",-SUMIFS(Tabla7[Cantidad],Tabla7[Código del producto],$B4227,Tabla7[Tipo de movimiento],"SALIDA",Tabla7[Mes],P$5))</f>
        <v/>
      </c>
      <c r="Q4227" s="39" t="str">
        <f t="shared" si="195"/>
        <v/>
      </c>
      <c r="R4227" s="51" t="str">
        <f>IF($B4227="","",IFERROR(VLOOKUP($B4227,'ABC rotación'!$C:$G,5,0),"C"))</f>
        <v/>
      </c>
      <c r="S4227" s="41" t="str">
        <f t="shared" si="196"/>
        <v/>
      </c>
      <c r="T4227" s="40" t="str">
        <f t="shared" si="197"/>
        <v/>
      </c>
      <c r="U4227" s="23" t="str">
        <f>IF($B4227="","",VLOOKUP($T4227,Tablas!$X$14:$Y$17,2,1))</f>
        <v/>
      </c>
    </row>
    <row r="4228" spans="2:21" x14ac:dyDescent="0.2">
      <c r="B4228" s="1" t="str">
        <f>IF(Tablas!B4226="","",Tablas!B4226)</f>
        <v/>
      </c>
      <c r="C4228" s="1" t="str">
        <f>IF(Tablas!C4226="","",Tablas!C4226)</f>
        <v/>
      </c>
      <c r="D4228" s="1" t="str">
        <f>IF(Tablas!D4226="","",Tablas!D4226)</f>
        <v/>
      </c>
      <c r="E4228" s="1" t="str">
        <f>IF(Tablas!E4226="","",Tablas!E4226)</f>
        <v/>
      </c>
      <c r="F4228" s="1" t="str">
        <f>IF(Tablas!F4226="","",Tablas!F4226)</f>
        <v/>
      </c>
      <c r="G4228" s="1" t="str">
        <f>IF(Tablas!I4226="","",Tablas!I4226)</f>
        <v/>
      </c>
      <c r="H4228" s="1" t="s">
        <v>911</v>
      </c>
      <c r="I4228" s="39" t="str">
        <f>IF($B4228="","",-SUMIFS(Tabla7[Cantidad],Tabla7[Código del producto],$B4228,Tabla7[Tipo de movimiento],"SALIDA",Tabla7[Mes],I$5))</f>
        <v/>
      </c>
      <c r="J4228" s="39" t="str">
        <f>IF($B4228="","",-SUMIFS(Tabla7[Cantidad],Tabla7[Código del producto],$B4228,Tabla7[Tipo de movimiento],"SALIDA",Tabla7[Mes],J$5))</f>
        <v/>
      </c>
      <c r="K4228" s="39" t="str">
        <f>IF($B4228="","",-SUMIFS(Tabla7[Cantidad],Tabla7[Código del producto],$B4228,Tabla7[Tipo de movimiento],"SALIDA",Tabla7[Mes],K$5))</f>
        <v/>
      </c>
      <c r="L4228" s="39" t="str">
        <f>IF($B4228="","",-SUMIFS(Tabla7[Cantidad],Tabla7[Código del producto],$B4228,Tabla7[Tipo de movimiento],"SALIDA",Tabla7[Mes],L$5))</f>
        <v/>
      </c>
      <c r="M4228" s="39" t="str">
        <f>IF($B4228="","",-SUMIFS(Tabla7[Cantidad],Tabla7[Código del producto],$B4228,Tabla7[Tipo de movimiento],"SALIDA",Tabla7[Mes],M$5))</f>
        <v/>
      </c>
      <c r="N4228" s="39" t="str">
        <f>IF($B4228="","",-SUMIFS(Tabla7[Cantidad],Tabla7[Código del producto],$B4228,Tabla7[Tipo de movimiento],"SALIDA",Tabla7[Mes],N$5))</f>
        <v/>
      </c>
      <c r="O4228" s="39" t="str">
        <f>IF($B4228="","",-SUMIFS(Tabla7[Cantidad],Tabla7[Código del producto],$B4228,Tabla7[Tipo de movimiento],"SALIDA",Tabla7[Mes],O$5))</f>
        <v/>
      </c>
      <c r="P4228" s="39" t="str">
        <f>IF($B4228="","",-SUMIFS(Tabla7[Cantidad],Tabla7[Código del producto],$B4228,Tabla7[Tipo de movimiento],"SALIDA",Tabla7[Mes],P$5))</f>
        <v/>
      </c>
      <c r="Q4228" s="39" t="str">
        <f t="shared" si="195"/>
        <v/>
      </c>
      <c r="R4228" s="51" t="str">
        <f>IF($B4228="","",IFERROR(VLOOKUP($B4228,'ABC rotación'!$C:$G,5,0),"C"))</f>
        <v/>
      </c>
      <c r="S4228" s="41" t="str">
        <f t="shared" si="196"/>
        <v/>
      </c>
      <c r="T4228" s="40" t="str">
        <f t="shared" si="197"/>
        <v/>
      </c>
      <c r="U4228" s="23" t="str">
        <f>IF($B4228="","",VLOOKUP($T4228,Tablas!$X$14:$Y$17,2,1))</f>
        <v/>
      </c>
    </row>
    <row r="4229" spans="2:21" x14ac:dyDescent="0.2">
      <c r="B4229" s="1" t="str">
        <f>IF(Tablas!B4227="","",Tablas!B4227)</f>
        <v/>
      </c>
      <c r="C4229" s="1" t="str">
        <f>IF(Tablas!C4227="","",Tablas!C4227)</f>
        <v/>
      </c>
      <c r="D4229" s="1" t="str">
        <f>IF(Tablas!D4227="","",Tablas!D4227)</f>
        <v/>
      </c>
      <c r="E4229" s="1" t="str">
        <f>IF(Tablas!E4227="","",Tablas!E4227)</f>
        <v/>
      </c>
      <c r="F4229" s="1" t="str">
        <f>IF(Tablas!F4227="","",Tablas!F4227)</f>
        <v/>
      </c>
      <c r="G4229" s="1" t="str">
        <f>IF(Tablas!I4227="","",Tablas!I4227)</f>
        <v/>
      </c>
      <c r="H4229" s="1" t="s">
        <v>911</v>
      </c>
      <c r="I4229" s="39" t="str">
        <f>IF($B4229="","",-SUMIFS(Tabla7[Cantidad],Tabla7[Código del producto],$B4229,Tabla7[Tipo de movimiento],"SALIDA",Tabla7[Mes],I$5))</f>
        <v/>
      </c>
      <c r="J4229" s="39" t="str">
        <f>IF($B4229="","",-SUMIFS(Tabla7[Cantidad],Tabla7[Código del producto],$B4229,Tabla7[Tipo de movimiento],"SALIDA",Tabla7[Mes],J$5))</f>
        <v/>
      </c>
      <c r="K4229" s="39" t="str">
        <f>IF($B4229="","",-SUMIFS(Tabla7[Cantidad],Tabla7[Código del producto],$B4229,Tabla7[Tipo de movimiento],"SALIDA",Tabla7[Mes],K$5))</f>
        <v/>
      </c>
      <c r="L4229" s="39" t="str">
        <f>IF($B4229="","",-SUMIFS(Tabla7[Cantidad],Tabla7[Código del producto],$B4229,Tabla7[Tipo de movimiento],"SALIDA",Tabla7[Mes],L$5))</f>
        <v/>
      </c>
      <c r="M4229" s="39" t="str">
        <f>IF($B4229="","",-SUMIFS(Tabla7[Cantidad],Tabla7[Código del producto],$B4229,Tabla7[Tipo de movimiento],"SALIDA",Tabla7[Mes],M$5))</f>
        <v/>
      </c>
      <c r="N4229" s="39" t="str">
        <f>IF($B4229="","",-SUMIFS(Tabla7[Cantidad],Tabla7[Código del producto],$B4229,Tabla7[Tipo de movimiento],"SALIDA",Tabla7[Mes],N$5))</f>
        <v/>
      </c>
      <c r="O4229" s="39" t="str">
        <f>IF($B4229="","",-SUMIFS(Tabla7[Cantidad],Tabla7[Código del producto],$B4229,Tabla7[Tipo de movimiento],"SALIDA",Tabla7[Mes],O$5))</f>
        <v/>
      </c>
      <c r="P4229" s="39" t="str">
        <f>IF($B4229="","",-SUMIFS(Tabla7[Cantidad],Tabla7[Código del producto],$B4229,Tabla7[Tipo de movimiento],"SALIDA",Tabla7[Mes],P$5))</f>
        <v/>
      </c>
      <c r="Q4229" s="39" t="str">
        <f t="shared" si="195"/>
        <v/>
      </c>
      <c r="R4229" s="51" t="str">
        <f>IF($B4229="","",IFERROR(VLOOKUP($B4229,'ABC rotación'!$C:$G,5,0),"C"))</f>
        <v/>
      </c>
      <c r="S4229" s="41" t="str">
        <f t="shared" si="196"/>
        <v/>
      </c>
      <c r="T4229" s="40" t="str">
        <f t="shared" si="197"/>
        <v/>
      </c>
      <c r="U4229" s="23" t="str">
        <f>IF($B4229="","",VLOOKUP($T4229,Tablas!$X$14:$Y$17,2,1))</f>
        <v/>
      </c>
    </row>
    <row r="4230" spans="2:21" x14ac:dyDescent="0.2">
      <c r="B4230" s="1" t="str">
        <f>IF(Tablas!B4228="","",Tablas!B4228)</f>
        <v/>
      </c>
      <c r="C4230" s="1" t="str">
        <f>IF(Tablas!C4228="","",Tablas!C4228)</f>
        <v/>
      </c>
      <c r="D4230" s="1" t="str">
        <f>IF(Tablas!D4228="","",Tablas!D4228)</f>
        <v/>
      </c>
      <c r="E4230" s="1" t="str">
        <f>IF(Tablas!E4228="","",Tablas!E4228)</f>
        <v/>
      </c>
      <c r="F4230" s="1" t="str">
        <f>IF(Tablas!F4228="","",Tablas!F4228)</f>
        <v/>
      </c>
      <c r="G4230" s="1" t="str">
        <f>IF(Tablas!I4228="","",Tablas!I4228)</f>
        <v/>
      </c>
      <c r="H4230" s="1" t="s">
        <v>911</v>
      </c>
      <c r="I4230" s="39" t="str">
        <f>IF($B4230="","",-SUMIFS(Tabla7[Cantidad],Tabla7[Código del producto],$B4230,Tabla7[Tipo de movimiento],"SALIDA",Tabla7[Mes],I$5))</f>
        <v/>
      </c>
      <c r="J4230" s="39" t="str">
        <f>IF($B4230="","",-SUMIFS(Tabla7[Cantidad],Tabla7[Código del producto],$B4230,Tabla7[Tipo de movimiento],"SALIDA",Tabla7[Mes],J$5))</f>
        <v/>
      </c>
      <c r="K4230" s="39" t="str">
        <f>IF($B4230="","",-SUMIFS(Tabla7[Cantidad],Tabla7[Código del producto],$B4230,Tabla7[Tipo de movimiento],"SALIDA",Tabla7[Mes],K$5))</f>
        <v/>
      </c>
      <c r="L4230" s="39" t="str">
        <f>IF($B4230="","",-SUMIFS(Tabla7[Cantidad],Tabla7[Código del producto],$B4230,Tabla7[Tipo de movimiento],"SALIDA",Tabla7[Mes],L$5))</f>
        <v/>
      </c>
      <c r="M4230" s="39" t="str">
        <f>IF($B4230="","",-SUMIFS(Tabla7[Cantidad],Tabla7[Código del producto],$B4230,Tabla7[Tipo de movimiento],"SALIDA",Tabla7[Mes],M$5))</f>
        <v/>
      </c>
      <c r="N4230" s="39" t="str">
        <f>IF($B4230="","",-SUMIFS(Tabla7[Cantidad],Tabla7[Código del producto],$B4230,Tabla7[Tipo de movimiento],"SALIDA",Tabla7[Mes],N$5))</f>
        <v/>
      </c>
      <c r="O4230" s="39" t="str">
        <f>IF($B4230="","",-SUMIFS(Tabla7[Cantidad],Tabla7[Código del producto],$B4230,Tabla7[Tipo de movimiento],"SALIDA",Tabla7[Mes],O$5))</f>
        <v/>
      </c>
      <c r="P4230" s="39" t="str">
        <f>IF($B4230="","",-SUMIFS(Tabla7[Cantidad],Tabla7[Código del producto],$B4230,Tabla7[Tipo de movimiento],"SALIDA",Tabla7[Mes],P$5))</f>
        <v/>
      </c>
      <c r="Q4230" s="39" t="str">
        <f t="shared" si="195"/>
        <v/>
      </c>
      <c r="R4230" s="51" t="str">
        <f>IF($B4230="","",IFERROR(VLOOKUP($B4230,'ABC rotación'!$C:$G,5,0),"C"))</f>
        <v/>
      </c>
      <c r="S4230" s="41" t="str">
        <f t="shared" si="196"/>
        <v/>
      </c>
      <c r="T4230" s="40" t="str">
        <f t="shared" si="197"/>
        <v/>
      </c>
      <c r="U4230" s="23" t="str">
        <f>IF($B4230="","",VLOOKUP($T4230,Tablas!$X$14:$Y$17,2,1))</f>
        <v/>
      </c>
    </row>
    <row r="4231" spans="2:21" x14ac:dyDescent="0.2">
      <c r="B4231" s="1" t="str">
        <f>IF(Tablas!B4229="","",Tablas!B4229)</f>
        <v/>
      </c>
      <c r="C4231" s="1" t="str">
        <f>IF(Tablas!C4229="","",Tablas!C4229)</f>
        <v/>
      </c>
      <c r="D4231" s="1" t="str">
        <f>IF(Tablas!D4229="","",Tablas!D4229)</f>
        <v/>
      </c>
      <c r="E4231" s="1" t="str">
        <f>IF(Tablas!E4229="","",Tablas!E4229)</f>
        <v/>
      </c>
      <c r="F4231" s="1" t="str">
        <f>IF(Tablas!F4229="","",Tablas!F4229)</f>
        <v/>
      </c>
      <c r="G4231" s="1" t="str">
        <f>IF(Tablas!I4229="","",Tablas!I4229)</f>
        <v/>
      </c>
      <c r="H4231" s="1" t="s">
        <v>911</v>
      </c>
      <c r="I4231" s="39" t="str">
        <f>IF($B4231="","",-SUMIFS(Tabla7[Cantidad],Tabla7[Código del producto],$B4231,Tabla7[Tipo de movimiento],"SALIDA",Tabla7[Mes],I$5))</f>
        <v/>
      </c>
      <c r="J4231" s="39" t="str">
        <f>IF($B4231="","",-SUMIFS(Tabla7[Cantidad],Tabla7[Código del producto],$B4231,Tabla7[Tipo de movimiento],"SALIDA",Tabla7[Mes],J$5))</f>
        <v/>
      </c>
      <c r="K4231" s="39" t="str">
        <f>IF($B4231="","",-SUMIFS(Tabla7[Cantidad],Tabla7[Código del producto],$B4231,Tabla7[Tipo de movimiento],"SALIDA",Tabla7[Mes],K$5))</f>
        <v/>
      </c>
      <c r="L4231" s="39" t="str">
        <f>IF($B4231="","",-SUMIFS(Tabla7[Cantidad],Tabla7[Código del producto],$B4231,Tabla7[Tipo de movimiento],"SALIDA",Tabla7[Mes],L$5))</f>
        <v/>
      </c>
      <c r="M4231" s="39" t="str">
        <f>IF($B4231="","",-SUMIFS(Tabla7[Cantidad],Tabla7[Código del producto],$B4231,Tabla7[Tipo de movimiento],"SALIDA",Tabla7[Mes],M$5))</f>
        <v/>
      </c>
      <c r="N4231" s="39" t="str">
        <f>IF($B4231="","",-SUMIFS(Tabla7[Cantidad],Tabla7[Código del producto],$B4231,Tabla7[Tipo de movimiento],"SALIDA",Tabla7[Mes],N$5))</f>
        <v/>
      </c>
      <c r="O4231" s="39" t="str">
        <f>IF($B4231="","",-SUMIFS(Tabla7[Cantidad],Tabla7[Código del producto],$B4231,Tabla7[Tipo de movimiento],"SALIDA",Tabla7[Mes],O$5))</f>
        <v/>
      </c>
      <c r="P4231" s="39" t="str">
        <f>IF($B4231="","",-SUMIFS(Tabla7[Cantidad],Tabla7[Código del producto],$B4231,Tabla7[Tipo de movimiento],"SALIDA",Tabla7[Mes],P$5))</f>
        <v/>
      </c>
      <c r="Q4231" s="39" t="str">
        <f t="shared" ref="Q4231:Q4294" si="198">IF($B4231="","",IFERROR(AVERAGE(N4231:P4231),0))</f>
        <v/>
      </c>
      <c r="R4231" s="51" t="str">
        <f>IF($B4231="","",IFERROR(VLOOKUP($B4231,'ABC rotación'!$C:$G,5,0),"C"))</f>
        <v/>
      </c>
      <c r="S4231" s="41" t="str">
        <f t="shared" ref="S4231:S4294" si="199">IF($B4231="","",IFERROR(H4231/Q4231*30,0))</f>
        <v/>
      </c>
      <c r="T4231" s="40" t="str">
        <f t="shared" ref="T4231:T4294" si="200">IF($B4231="","",S4231/F4231)</f>
        <v/>
      </c>
      <c r="U4231" s="23" t="str">
        <f>IF($B4231="","",VLOOKUP($T4231,Tablas!$X$14:$Y$17,2,1))</f>
        <v/>
      </c>
    </row>
    <row r="4232" spans="2:21" x14ac:dyDescent="0.2">
      <c r="B4232" s="1" t="str">
        <f>IF(Tablas!B4230="","",Tablas!B4230)</f>
        <v/>
      </c>
      <c r="C4232" s="1" t="str">
        <f>IF(Tablas!C4230="","",Tablas!C4230)</f>
        <v/>
      </c>
      <c r="D4232" s="1" t="str">
        <f>IF(Tablas!D4230="","",Tablas!D4230)</f>
        <v/>
      </c>
      <c r="E4232" s="1" t="str">
        <f>IF(Tablas!E4230="","",Tablas!E4230)</f>
        <v/>
      </c>
      <c r="F4232" s="1" t="str">
        <f>IF(Tablas!F4230="","",Tablas!F4230)</f>
        <v/>
      </c>
      <c r="G4232" s="1" t="str">
        <f>IF(Tablas!I4230="","",Tablas!I4230)</f>
        <v/>
      </c>
      <c r="H4232" s="1" t="s">
        <v>911</v>
      </c>
      <c r="I4232" s="39" t="str">
        <f>IF($B4232="","",-SUMIFS(Tabla7[Cantidad],Tabla7[Código del producto],$B4232,Tabla7[Tipo de movimiento],"SALIDA",Tabla7[Mes],I$5))</f>
        <v/>
      </c>
      <c r="J4232" s="39" t="str">
        <f>IF($B4232="","",-SUMIFS(Tabla7[Cantidad],Tabla7[Código del producto],$B4232,Tabla7[Tipo de movimiento],"SALIDA",Tabla7[Mes],J$5))</f>
        <v/>
      </c>
      <c r="K4232" s="39" t="str">
        <f>IF($B4232="","",-SUMIFS(Tabla7[Cantidad],Tabla7[Código del producto],$B4232,Tabla7[Tipo de movimiento],"SALIDA",Tabla7[Mes],K$5))</f>
        <v/>
      </c>
      <c r="L4232" s="39" t="str">
        <f>IF($B4232="","",-SUMIFS(Tabla7[Cantidad],Tabla7[Código del producto],$B4232,Tabla7[Tipo de movimiento],"SALIDA",Tabla7[Mes],L$5))</f>
        <v/>
      </c>
      <c r="M4232" s="39" t="str">
        <f>IF($B4232="","",-SUMIFS(Tabla7[Cantidad],Tabla7[Código del producto],$B4232,Tabla7[Tipo de movimiento],"SALIDA",Tabla7[Mes],M$5))</f>
        <v/>
      </c>
      <c r="N4232" s="39" t="str">
        <f>IF($B4232="","",-SUMIFS(Tabla7[Cantidad],Tabla7[Código del producto],$B4232,Tabla7[Tipo de movimiento],"SALIDA",Tabla7[Mes],N$5))</f>
        <v/>
      </c>
      <c r="O4232" s="39" t="str">
        <f>IF($B4232="","",-SUMIFS(Tabla7[Cantidad],Tabla7[Código del producto],$B4232,Tabla7[Tipo de movimiento],"SALIDA",Tabla7[Mes],O$5))</f>
        <v/>
      </c>
      <c r="P4232" s="39" t="str">
        <f>IF($B4232="","",-SUMIFS(Tabla7[Cantidad],Tabla7[Código del producto],$B4232,Tabla7[Tipo de movimiento],"SALIDA",Tabla7[Mes],P$5))</f>
        <v/>
      </c>
      <c r="Q4232" s="39" t="str">
        <f t="shared" si="198"/>
        <v/>
      </c>
      <c r="R4232" s="51" t="str">
        <f>IF($B4232="","",IFERROR(VLOOKUP($B4232,'ABC rotación'!$C:$G,5,0),"C"))</f>
        <v/>
      </c>
      <c r="S4232" s="41" t="str">
        <f t="shared" si="199"/>
        <v/>
      </c>
      <c r="T4232" s="40" t="str">
        <f t="shared" si="200"/>
        <v/>
      </c>
      <c r="U4232" s="23" t="str">
        <f>IF($B4232="","",VLOOKUP($T4232,Tablas!$X$14:$Y$17,2,1))</f>
        <v/>
      </c>
    </row>
    <row r="4233" spans="2:21" x14ac:dyDescent="0.2">
      <c r="B4233" s="1" t="str">
        <f>IF(Tablas!B4231="","",Tablas!B4231)</f>
        <v/>
      </c>
      <c r="C4233" s="1" t="str">
        <f>IF(Tablas!C4231="","",Tablas!C4231)</f>
        <v/>
      </c>
      <c r="D4233" s="1" t="str">
        <f>IF(Tablas!D4231="","",Tablas!D4231)</f>
        <v/>
      </c>
      <c r="E4233" s="1" t="str">
        <f>IF(Tablas!E4231="","",Tablas!E4231)</f>
        <v/>
      </c>
      <c r="F4233" s="1" t="str">
        <f>IF(Tablas!F4231="","",Tablas!F4231)</f>
        <v/>
      </c>
      <c r="G4233" s="1" t="str">
        <f>IF(Tablas!I4231="","",Tablas!I4231)</f>
        <v/>
      </c>
      <c r="H4233" s="1" t="s">
        <v>911</v>
      </c>
      <c r="I4233" s="39" t="str">
        <f>IF($B4233="","",-SUMIFS(Tabla7[Cantidad],Tabla7[Código del producto],$B4233,Tabla7[Tipo de movimiento],"SALIDA",Tabla7[Mes],I$5))</f>
        <v/>
      </c>
      <c r="J4233" s="39" t="str">
        <f>IF($B4233="","",-SUMIFS(Tabla7[Cantidad],Tabla7[Código del producto],$B4233,Tabla7[Tipo de movimiento],"SALIDA",Tabla7[Mes],J$5))</f>
        <v/>
      </c>
      <c r="K4233" s="39" t="str">
        <f>IF($B4233="","",-SUMIFS(Tabla7[Cantidad],Tabla7[Código del producto],$B4233,Tabla7[Tipo de movimiento],"SALIDA",Tabla7[Mes],K$5))</f>
        <v/>
      </c>
      <c r="L4233" s="39" t="str">
        <f>IF($B4233="","",-SUMIFS(Tabla7[Cantidad],Tabla7[Código del producto],$B4233,Tabla7[Tipo de movimiento],"SALIDA",Tabla7[Mes],L$5))</f>
        <v/>
      </c>
      <c r="M4233" s="39" t="str">
        <f>IF($B4233="","",-SUMIFS(Tabla7[Cantidad],Tabla7[Código del producto],$B4233,Tabla7[Tipo de movimiento],"SALIDA",Tabla7[Mes],M$5))</f>
        <v/>
      </c>
      <c r="N4233" s="39" t="str">
        <f>IF($B4233="","",-SUMIFS(Tabla7[Cantidad],Tabla7[Código del producto],$B4233,Tabla7[Tipo de movimiento],"SALIDA",Tabla7[Mes],N$5))</f>
        <v/>
      </c>
      <c r="O4233" s="39" t="str">
        <f>IF($B4233="","",-SUMIFS(Tabla7[Cantidad],Tabla7[Código del producto],$B4233,Tabla7[Tipo de movimiento],"SALIDA",Tabla7[Mes],O$5))</f>
        <v/>
      </c>
      <c r="P4233" s="39" t="str">
        <f>IF($B4233="","",-SUMIFS(Tabla7[Cantidad],Tabla7[Código del producto],$B4233,Tabla7[Tipo de movimiento],"SALIDA",Tabla7[Mes],P$5))</f>
        <v/>
      </c>
      <c r="Q4233" s="39" t="str">
        <f t="shared" si="198"/>
        <v/>
      </c>
      <c r="R4233" s="51" t="str">
        <f>IF($B4233="","",IFERROR(VLOOKUP($B4233,'ABC rotación'!$C:$G,5,0),"C"))</f>
        <v/>
      </c>
      <c r="S4233" s="41" t="str">
        <f t="shared" si="199"/>
        <v/>
      </c>
      <c r="T4233" s="40" t="str">
        <f t="shared" si="200"/>
        <v/>
      </c>
      <c r="U4233" s="23" t="str">
        <f>IF($B4233="","",VLOOKUP($T4233,Tablas!$X$14:$Y$17,2,1))</f>
        <v/>
      </c>
    </row>
    <row r="4234" spans="2:21" x14ac:dyDescent="0.2">
      <c r="B4234" s="1" t="str">
        <f>IF(Tablas!B4232="","",Tablas!B4232)</f>
        <v/>
      </c>
      <c r="C4234" s="1" t="str">
        <f>IF(Tablas!C4232="","",Tablas!C4232)</f>
        <v/>
      </c>
      <c r="D4234" s="1" t="str">
        <f>IF(Tablas!D4232="","",Tablas!D4232)</f>
        <v/>
      </c>
      <c r="E4234" s="1" t="str">
        <f>IF(Tablas!E4232="","",Tablas!E4232)</f>
        <v/>
      </c>
      <c r="F4234" s="1" t="str">
        <f>IF(Tablas!F4232="","",Tablas!F4232)</f>
        <v/>
      </c>
      <c r="G4234" s="1" t="str">
        <f>IF(Tablas!I4232="","",Tablas!I4232)</f>
        <v/>
      </c>
      <c r="H4234" s="1" t="s">
        <v>911</v>
      </c>
      <c r="I4234" s="39" t="str">
        <f>IF($B4234="","",-SUMIFS(Tabla7[Cantidad],Tabla7[Código del producto],$B4234,Tabla7[Tipo de movimiento],"SALIDA",Tabla7[Mes],I$5))</f>
        <v/>
      </c>
      <c r="J4234" s="39" t="str">
        <f>IF($B4234="","",-SUMIFS(Tabla7[Cantidad],Tabla7[Código del producto],$B4234,Tabla7[Tipo de movimiento],"SALIDA",Tabla7[Mes],J$5))</f>
        <v/>
      </c>
      <c r="K4234" s="39" t="str">
        <f>IF($B4234="","",-SUMIFS(Tabla7[Cantidad],Tabla7[Código del producto],$B4234,Tabla7[Tipo de movimiento],"SALIDA",Tabla7[Mes],K$5))</f>
        <v/>
      </c>
      <c r="L4234" s="39" t="str">
        <f>IF($B4234="","",-SUMIFS(Tabla7[Cantidad],Tabla7[Código del producto],$B4234,Tabla7[Tipo de movimiento],"SALIDA",Tabla7[Mes],L$5))</f>
        <v/>
      </c>
      <c r="M4234" s="39" t="str">
        <f>IF($B4234="","",-SUMIFS(Tabla7[Cantidad],Tabla7[Código del producto],$B4234,Tabla7[Tipo de movimiento],"SALIDA",Tabla7[Mes],M$5))</f>
        <v/>
      </c>
      <c r="N4234" s="39" t="str">
        <f>IF($B4234="","",-SUMIFS(Tabla7[Cantidad],Tabla7[Código del producto],$B4234,Tabla7[Tipo de movimiento],"SALIDA",Tabla7[Mes],N$5))</f>
        <v/>
      </c>
      <c r="O4234" s="39" t="str">
        <f>IF($B4234="","",-SUMIFS(Tabla7[Cantidad],Tabla7[Código del producto],$B4234,Tabla7[Tipo de movimiento],"SALIDA",Tabla7[Mes],O$5))</f>
        <v/>
      </c>
      <c r="P4234" s="39" t="str">
        <f>IF($B4234="","",-SUMIFS(Tabla7[Cantidad],Tabla7[Código del producto],$B4234,Tabla7[Tipo de movimiento],"SALIDA",Tabla7[Mes],P$5))</f>
        <v/>
      </c>
      <c r="Q4234" s="39" t="str">
        <f t="shared" si="198"/>
        <v/>
      </c>
      <c r="R4234" s="51" t="str">
        <f>IF($B4234="","",IFERROR(VLOOKUP($B4234,'ABC rotación'!$C:$G,5,0),"C"))</f>
        <v/>
      </c>
      <c r="S4234" s="41" t="str">
        <f t="shared" si="199"/>
        <v/>
      </c>
      <c r="T4234" s="40" t="str">
        <f t="shared" si="200"/>
        <v/>
      </c>
      <c r="U4234" s="23" t="str">
        <f>IF($B4234="","",VLOOKUP($T4234,Tablas!$X$14:$Y$17,2,1))</f>
        <v/>
      </c>
    </row>
    <row r="4235" spans="2:21" x14ac:dyDescent="0.2">
      <c r="B4235" s="1" t="str">
        <f>IF(Tablas!B4233="","",Tablas!B4233)</f>
        <v/>
      </c>
      <c r="C4235" s="1" t="str">
        <f>IF(Tablas!C4233="","",Tablas!C4233)</f>
        <v/>
      </c>
      <c r="D4235" s="1" t="str">
        <f>IF(Tablas!D4233="","",Tablas!D4233)</f>
        <v/>
      </c>
      <c r="E4235" s="1" t="str">
        <f>IF(Tablas!E4233="","",Tablas!E4233)</f>
        <v/>
      </c>
      <c r="F4235" s="1" t="str">
        <f>IF(Tablas!F4233="","",Tablas!F4233)</f>
        <v/>
      </c>
      <c r="G4235" s="1" t="str">
        <f>IF(Tablas!I4233="","",Tablas!I4233)</f>
        <v/>
      </c>
      <c r="H4235" s="1" t="s">
        <v>911</v>
      </c>
      <c r="I4235" s="39" t="str">
        <f>IF($B4235="","",-SUMIFS(Tabla7[Cantidad],Tabla7[Código del producto],$B4235,Tabla7[Tipo de movimiento],"SALIDA",Tabla7[Mes],I$5))</f>
        <v/>
      </c>
      <c r="J4235" s="39" t="str">
        <f>IF($B4235="","",-SUMIFS(Tabla7[Cantidad],Tabla7[Código del producto],$B4235,Tabla7[Tipo de movimiento],"SALIDA",Tabla7[Mes],J$5))</f>
        <v/>
      </c>
      <c r="K4235" s="39" t="str">
        <f>IF($B4235="","",-SUMIFS(Tabla7[Cantidad],Tabla7[Código del producto],$B4235,Tabla7[Tipo de movimiento],"SALIDA",Tabla7[Mes],K$5))</f>
        <v/>
      </c>
      <c r="L4235" s="39" t="str">
        <f>IF($B4235="","",-SUMIFS(Tabla7[Cantidad],Tabla7[Código del producto],$B4235,Tabla7[Tipo de movimiento],"SALIDA",Tabla7[Mes],L$5))</f>
        <v/>
      </c>
      <c r="M4235" s="39" t="str">
        <f>IF($B4235="","",-SUMIFS(Tabla7[Cantidad],Tabla7[Código del producto],$B4235,Tabla7[Tipo de movimiento],"SALIDA",Tabla7[Mes],M$5))</f>
        <v/>
      </c>
      <c r="N4235" s="39" t="str">
        <f>IF($B4235="","",-SUMIFS(Tabla7[Cantidad],Tabla7[Código del producto],$B4235,Tabla7[Tipo de movimiento],"SALIDA",Tabla7[Mes],N$5))</f>
        <v/>
      </c>
      <c r="O4235" s="39" t="str">
        <f>IF($B4235="","",-SUMIFS(Tabla7[Cantidad],Tabla7[Código del producto],$B4235,Tabla7[Tipo de movimiento],"SALIDA",Tabla7[Mes],O$5))</f>
        <v/>
      </c>
      <c r="P4235" s="39" t="str">
        <f>IF($B4235="","",-SUMIFS(Tabla7[Cantidad],Tabla7[Código del producto],$B4235,Tabla7[Tipo de movimiento],"SALIDA",Tabla7[Mes],P$5))</f>
        <v/>
      </c>
      <c r="Q4235" s="39" t="str">
        <f t="shared" si="198"/>
        <v/>
      </c>
      <c r="R4235" s="51" t="str">
        <f>IF($B4235="","",IFERROR(VLOOKUP($B4235,'ABC rotación'!$C:$G,5,0),"C"))</f>
        <v/>
      </c>
      <c r="S4235" s="41" t="str">
        <f t="shared" si="199"/>
        <v/>
      </c>
      <c r="T4235" s="40" t="str">
        <f t="shared" si="200"/>
        <v/>
      </c>
      <c r="U4235" s="23" t="str">
        <f>IF($B4235="","",VLOOKUP($T4235,Tablas!$X$14:$Y$17,2,1))</f>
        <v/>
      </c>
    </row>
    <row r="4236" spans="2:21" x14ac:dyDescent="0.2">
      <c r="B4236" s="1" t="str">
        <f>IF(Tablas!B4234="","",Tablas!B4234)</f>
        <v/>
      </c>
      <c r="C4236" s="1" t="str">
        <f>IF(Tablas!C4234="","",Tablas!C4234)</f>
        <v/>
      </c>
      <c r="D4236" s="1" t="str">
        <f>IF(Tablas!D4234="","",Tablas!D4234)</f>
        <v/>
      </c>
      <c r="E4236" s="1" t="str">
        <f>IF(Tablas!E4234="","",Tablas!E4234)</f>
        <v/>
      </c>
      <c r="F4236" s="1" t="str">
        <f>IF(Tablas!F4234="","",Tablas!F4234)</f>
        <v/>
      </c>
      <c r="G4236" s="1" t="str">
        <f>IF(Tablas!I4234="","",Tablas!I4234)</f>
        <v/>
      </c>
      <c r="H4236" s="1" t="s">
        <v>911</v>
      </c>
      <c r="I4236" s="39" t="str">
        <f>IF($B4236="","",-SUMIFS(Tabla7[Cantidad],Tabla7[Código del producto],$B4236,Tabla7[Tipo de movimiento],"SALIDA",Tabla7[Mes],I$5))</f>
        <v/>
      </c>
      <c r="J4236" s="39" t="str">
        <f>IF($B4236="","",-SUMIFS(Tabla7[Cantidad],Tabla7[Código del producto],$B4236,Tabla7[Tipo de movimiento],"SALIDA",Tabla7[Mes],J$5))</f>
        <v/>
      </c>
      <c r="K4236" s="39" t="str">
        <f>IF($B4236="","",-SUMIFS(Tabla7[Cantidad],Tabla7[Código del producto],$B4236,Tabla7[Tipo de movimiento],"SALIDA",Tabla7[Mes],K$5))</f>
        <v/>
      </c>
      <c r="L4236" s="39" t="str">
        <f>IF($B4236="","",-SUMIFS(Tabla7[Cantidad],Tabla7[Código del producto],$B4236,Tabla7[Tipo de movimiento],"SALIDA",Tabla7[Mes],L$5))</f>
        <v/>
      </c>
      <c r="M4236" s="39" t="str">
        <f>IF($B4236="","",-SUMIFS(Tabla7[Cantidad],Tabla7[Código del producto],$B4236,Tabla7[Tipo de movimiento],"SALIDA",Tabla7[Mes],M$5))</f>
        <v/>
      </c>
      <c r="N4236" s="39" t="str">
        <f>IF($B4236="","",-SUMIFS(Tabla7[Cantidad],Tabla7[Código del producto],$B4236,Tabla7[Tipo de movimiento],"SALIDA",Tabla7[Mes],N$5))</f>
        <v/>
      </c>
      <c r="O4236" s="39" t="str">
        <f>IF($B4236="","",-SUMIFS(Tabla7[Cantidad],Tabla7[Código del producto],$B4236,Tabla7[Tipo de movimiento],"SALIDA",Tabla7[Mes],O$5))</f>
        <v/>
      </c>
      <c r="P4236" s="39" t="str">
        <f>IF($B4236="","",-SUMIFS(Tabla7[Cantidad],Tabla7[Código del producto],$B4236,Tabla7[Tipo de movimiento],"SALIDA",Tabla7[Mes],P$5))</f>
        <v/>
      </c>
      <c r="Q4236" s="39" t="str">
        <f t="shared" si="198"/>
        <v/>
      </c>
      <c r="R4236" s="51" t="str">
        <f>IF($B4236="","",IFERROR(VLOOKUP($B4236,'ABC rotación'!$C:$G,5,0),"C"))</f>
        <v/>
      </c>
      <c r="S4236" s="41" t="str">
        <f t="shared" si="199"/>
        <v/>
      </c>
      <c r="T4236" s="40" t="str">
        <f t="shared" si="200"/>
        <v/>
      </c>
      <c r="U4236" s="23" t="str">
        <f>IF($B4236="","",VLOOKUP($T4236,Tablas!$X$14:$Y$17,2,1))</f>
        <v/>
      </c>
    </row>
    <row r="4237" spans="2:21" x14ac:dyDescent="0.2">
      <c r="B4237" s="1" t="str">
        <f>IF(Tablas!B4235="","",Tablas!B4235)</f>
        <v/>
      </c>
      <c r="C4237" s="1" t="str">
        <f>IF(Tablas!C4235="","",Tablas!C4235)</f>
        <v/>
      </c>
      <c r="D4237" s="1" t="str">
        <f>IF(Tablas!D4235="","",Tablas!D4235)</f>
        <v/>
      </c>
      <c r="E4237" s="1" t="str">
        <f>IF(Tablas!E4235="","",Tablas!E4235)</f>
        <v/>
      </c>
      <c r="F4237" s="1" t="str">
        <f>IF(Tablas!F4235="","",Tablas!F4235)</f>
        <v/>
      </c>
      <c r="G4237" s="1" t="str">
        <f>IF(Tablas!I4235="","",Tablas!I4235)</f>
        <v/>
      </c>
      <c r="H4237" s="1" t="s">
        <v>911</v>
      </c>
      <c r="I4237" s="39" t="str">
        <f>IF($B4237="","",-SUMIFS(Tabla7[Cantidad],Tabla7[Código del producto],$B4237,Tabla7[Tipo de movimiento],"SALIDA",Tabla7[Mes],I$5))</f>
        <v/>
      </c>
      <c r="J4237" s="39" t="str">
        <f>IF($B4237="","",-SUMIFS(Tabla7[Cantidad],Tabla7[Código del producto],$B4237,Tabla7[Tipo de movimiento],"SALIDA",Tabla7[Mes],J$5))</f>
        <v/>
      </c>
      <c r="K4237" s="39" t="str">
        <f>IF($B4237="","",-SUMIFS(Tabla7[Cantidad],Tabla7[Código del producto],$B4237,Tabla7[Tipo de movimiento],"SALIDA",Tabla7[Mes],K$5))</f>
        <v/>
      </c>
      <c r="L4237" s="39" t="str">
        <f>IF($B4237="","",-SUMIFS(Tabla7[Cantidad],Tabla7[Código del producto],$B4237,Tabla7[Tipo de movimiento],"SALIDA",Tabla7[Mes],L$5))</f>
        <v/>
      </c>
      <c r="M4237" s="39" t="str">
        <f>IF($B4237="","",-SUMIFS(Tabla7[Cantidad],Tabla7[Código del producto],$B4237,Tabla7[Tipo de movimiento],"SALIDA",Tabla7[Mes],M$5))</f>
        <v/>
      </c>
      <c r="N4237" s="39" t="str">
        <f>IF($B4237="","",-SUMIFS(Tabla7[Cantidad],Tabla7[Código del producto],$B4237,Tabla7[Tipo de movimiento],"SALIDA",Tabla7[Mes],N$5))</f>
        <v/>
      </c>
      <c r="O4237" s="39" t="str">
        <f>IF($B4237="","",-SUMIFS(Tabla7[Cantidad],Tabla7[Código del producto],$B4237,Tabla7[Tipo de movimiento],"SALIDA",Tabla7[Mes],O$5))</f>
        <v/>
      </c>
      <c r="P4237" s="39" t="str">
        <f>IF($B4237="","",-SUMIFS(Tabla7[Cantidad],Tabla7[Código del producto],$B4237,Tabla7[Tipo de movimiento],"SALIDA",Tabla7[Mes],P$5))</f>
        <v/>
      </c>
      <c r="Q4237" s="39" t="str">
        <f t="shared" si="198"/>
        <v/>
      </c>
      <c r="R4237" s="51" t="str">
        <f>IF($B4237="","",IFERROR(VLOOKUP($B4237,'ABC rotación'!$C:$G,5,0),"C"))</f>
        <v/>
      </c>
      <c r="S4237" s="41" t="str">
        <f t="shared" si="199"/>
        <v/>
      </c>
      <c r="T4237" s="40" t="str">
        <f t="shared" si="200"/>
        <v/>
      </c>
      <c r="U4237" s="23" t="str">
        <f>IF($B4237="","",VLOOKUP($T4237,Tablas!$X$14:$Y$17,2,1))</f>
        <v/>
      </c>
    </row>
    <row r="4238" spans="2:21" x14ac:dyDescent="0.2">
      <c r="B4238" s="1" t="str">
        <f>IF(Tablas!B4236="","",Tablas!B4236)</f>
        <v/>
      </c>
      <c r="C4238" s="1" t="str">
        <f>IF(Tablas!C4236="","",Tablas!C4236)</f>
        <v/>
      </c>
      <c r="D4238" s="1" t="str">
        <f>IF(Tablas!D4236="","",Tablas!D4236)</f>
        <v/>
      </c>
      <c r="E4238" s="1" t="str">
        <f>IF(Tablas!E4236="","",Tablas!E4236)</f>
        <v/>
      </c>
      <c r="F4238" s="1" t="str">
        <f>IF(Tablas!F4236="","",Tablas!F4236)</f>
        <v/>
      </c>
      <c r="G4238" s="1" t="str">
        <f>IF(Tablas!I4236="","",Tablas!I4236)</f>
        <v/>
      </c>
      <c r="H4238" s="1" t="s">
        <v>911</v>
      </c>
      <c r="I4238" s="39" t="str">
        <f>IF($B4238="","",-SUMIFS(Tabla7[Cantidad],Tabla7[Código del producto],$B4238,Tabla7[Tipo de movimiento],"SALIDA",Tabla7[Mes],I$5))</f>
        <v/>
      </c>
      <c r="J4238" s="39" t="str">
        <f>IF($B4238="","",-SUMIFS(Tabla7[Cantidad],Tabla7[Código del producto],$B4238,Tabla7[Tipo de movimiento],"SALIDA",Tabla7[Mes],J$5))</f>
        <v/>
      </c>
      <c r="K4238" s="39" t="str">
        <f>IF($B4238="","",-SUMIFS(Tabla7[Cantidad],Tabla7[Código del producto],$B4238,Tabla7[Tipo de movimiento],"SALIDA",Tabla7[Mes],K$5))</f>
        <v/>
      </c>
      <c r="L4238" s="39" t="str">
        <f>IF($B4238="","",-SUMIFS(Tabla7[Cantidad],Tabla7[Código del producto],$B4238,Tabla7[Tipo de movimiento],"SALIDA",Tabla7[Mes],L$5))</f>
        <v/>
      </c>
      <c r="M4238" s="39" t="str">
        <f>IF($B4238="","",-SUMIFS(Tabla7[Cantidad],Tabla7[Código del producto],$B4238,Tabla7[Tipo de movimiento],"SALIDA",Tabla7[Mes],M$5))</f>
        <v/>
      </c>
      <c r="N4238" s="39" t="str">
        <f>IF($B4238="","",-SUMIFS(Tabla7[Cantidad],Tabla7[Código del producto],$B4238,Tabla7[Tipo de movimiento],"SALIDA",Tabla7[Mes],N$5))</f>
        <v/>
      </c>
      <c r="O4238" s="39" t="str">
        <f>IF($B4238="","",-SUMIFS(Tabla7[Cantidad],Tabla7[Código del producto],$B4238,Tabla7[Tipo de movimiento],"SALIDA",Tabla7[Mes],O$5))</f>
        <v/>
      </c>
      <c r="P4238" s="39" t="str">
        <f>IF($B4238="","",-SUMIFS(Tabla7[Cantidad],Tabla7[Código del producto],$B4238,Tabla7[Tipo de movimiento],"SALIDA",Tabla7[Mes],P$5))</f>
        <v/>
      </c>
      <c r="Q4238" s="39" t="str">
        <f t="shared" si="198"/>
        <v/>
      </c>
      <c r="R4238" s="51" t="str">
        <f>IF($B4238="","",IFERROR(VLOOKUP($B4238,'ABC rotación'!$C:$G,5,0),"C"))</f>
        <v/>
      </c>
      <c r="S4238" s="41" t="str">
        <f t="shared" si="199"/>
        <v/>
      </c>
      <c r="T4238" s="40" t="str">
        <f t="shared" si="200"/>
        <v/>
      </c>
      <c r="U4238" s="23" t="str">
        <f>IF($B4238="","",VLOOKUP($T4238,Tablas!$X$14:$Y$17,2,1))</f>
        <v/>
      </c>
    </row>
    <row r="4239" spans="2:21" x14ac:dyDescent="0.2">
      <c r="B4239" s="1" t="str">
        <f>IF(Tablas!B4237="","",Tablas!B4237)</f>
        <v/>
      </c>
      <c r="C4239" s="1" t="str">
        <f>IF(Tablas!C4237="","",Tablas!C4237)</f>
        <v/>
      </c>
      <c r="D4239" s="1" t="str">
        <f>IF(Tablas!D4237="","",Tablas!D4237)</f>
        <v/>
      </c>
      <c r="E4239" s="1" t="str">
        <f>IF(Tablas!E4237="","",Tablas!E4237)</f>
        <v/>
      </c>
      <c r="F4239" s="1" t="str">
        <f>IF(Tablas!F4237="","",Tablas!F4237)</f>
        <v/>
      </c>
      <c r="G4239" s="1" t="str">
        <f>IF(Tablas!I4237="","",Tablas!I4237)</f>
        <v/>
      </c>
      <c r="H4239" s="1" t="s">
        <v>911</v>
      </c>
      <c r="I4239" s="39" t="str">
        <f>IF($B4239="","",-SUMIFS(Tabla7[Cantidad],Tabla7[Código del producto],$B4239,Tabla7[Tipo de movimiento],"SALIDA",Tabla7[Mes],I$5))</f>
        <v/>
      </c>
      <c r="J4239" s="39" t="str">
        <f>IF($B4239="","",-SUMIFS(Tabla7[Cantidad],Tabla7[Código del producto],$B4239,Tabla7[Tipo de movimiento],"SALIDA",Tabla7[Mes],J$5))</f>
        <v/>
      </c>
      <c r="K4239" s="39" t="str">
        <f>IF($B4239="","",-SUMIFS(Tabla7[Cantidad],Tabla7[Código del producto],$B4239,Tabla7[Tipo de movimiento],"SALIDA",Tabla7[Mes],K$5))</f>
        <v/>
      </c>
      <c r="L4239" s="39" t="str">
        <f>IF($B4239="","",-SUMIFS(Tabla7[Cantidad],Tabla7[Código del producto],$B4239,Tabla7[Tipo de movimiento],"SALIDA",Tabla7[Mes],L$5))</f>
        <v/>
      </c>
      <c r="M4239" s="39" t="str">
        <f>IF($B4239="","",-SUMIFS(Tabla7[Cantidad],Tabla7[Código del producto],$B4239,Tabla7[Tipo de movimiento],"SALIDA",Tabla7[Mes],M$5))</f>
        <v/>
      </c>
      <c r="N4239" s="39" t="str">
        <f>IF($B4239="","",-SUMIFS(Tabla7[Cantidad],Tabla7[Código del producto],$B4239,Tabla7[Tipo de movimiento],"SALIDA",Tabla7[Mes],N$5))</f>
        <v/>
      </c>
      <c r="O4239" s="39" t="str">
        <f>IF($B4239="","",-SUMIFS(Tabla7[Cantidad],Tabla7[Código del producto],$B4239,Tabla7[Tipo de movimiento],"SALIDA",Tabla7[Mes],O$5))</f>
        <v/>
      </c>
      <c r="P4239" s="39" t="str">
        <f>IF($B4239="","",-SUMIFS(Tabla7[Cantidad],Tabla7[Código del producto],$B4239,Tabla7[Tipo de movimiento],"SALIDA",Tabla7[Mes],P$5))</f>
        <v/>
      </c>
      <c r="Q4239" s="39" t="str">
        <f t="shared" si="198"/>
        <v/>
      </c>
      <c r="R4239" s="51" t="str">
        <f>IF($B4239="","",IFERROR(VLOOKUP($B4239,'ABC rotación'!$C:$G,5,0),"C"))</f>
        <v/>
      </c>
      <c r="S4239" s="41" t="str">
        <f t="shared" si="199"/>
        <v/>
      </c>
      <c r="T4239" s="40" t="str">
        <f t="shared" si="200"/>
        <v/>
      </c>
      <c r="U4239" s="23" t="str">
        <f>IF($B4239="","",VLOOKUP($T4239,Tablas!$X$14:$Y$17,2,1))</f>
        <v/>
      </c>
    </row>
    <row r="4240" spans="2:21" x14ac:dyDescent="0.2">
      <c r="B4240" s="1" t="str">
        <f>IF(Tablas!B4238="","",Tablas!B4238)</f>
        <v/>
      </c>
      <c r="C4240" s="1" t="str">
        <f>IF(Tablas!C4238="","",Tablas!C4238)</f>
        <v/>
      </c>
      <c r="D4240" s="1" t="str">
        <f>IF(Tablas!D4238="","",Tablas!D4238)</f>
        <v/>
      </c>
      <c r="E4240" s="1" t="str">
        <f>IF(Tablas!E4238="","",Tablas!E4238)</f>
        <v/>
      </c>
      <c r="F4240" s="1" t="str">
        <f>IF(Tablas!F4238="","",Tablas!F4238)</f>
        <v/>
      </c>
      <c r="G4240" s="1" t="str">
        <f>IF(Tablas!I4238="","",Tablas!I4238)</f>
        <v/>
      </c>
      <c r="H4240" s="1" t="s">
        <v>911</v>
      </c>
      <c r="I4240" s="39" t="str">
        <f>IF($B4240="","",-SUMIFS(Tabla7[Cantidad],Tabla7[Código del producto],$B4240,Tabla7[Tipo de movimiento],"SALIDA",Tabla7[Mes],I$5))</f>
        <v/>
      </c>
      <c r="J4240" s="39" t="str">
        <f>IF($B4240="","",-SUMIFS(Tabla7[Cantidad],Tabla7[Código del producto],$B4240,Tabla7[Tipo de movimiento],"SALIDA",Tabla7[Mes],J$5))</f>
        <v/>
      </c>
      <c r="K4240" s="39" t="str">
        <f>IF($B4240="","",-SUMIFS(Tabla7[Cantidad],Tabla7[Código del producto],$B4240,Tabla7[Tipo de movimiento],"SALIDA",Tabla7[Mes],K$5))</f>
        <v/>
      </c>
      <c r="L4240" s="39" t="str">
        <f>IF($B4240="","",-SUMIFS(Tabla7[Cantidad],Tabla7[Código del producto],$B4240,Tabla7[Tipo de movimiento],"SALIDA",Tabla7[Mes],L$5))</f>
        <v/>
      </c>
      <c r="M4240" s="39" t="str">
        <f>IF($B4240="","",-SUMIFS(Tabla7[Cantidad],Tabla7[Código del producto],$B4240,Tabla7[Tipo de movimiento],"SALIDA",Tabla7[Mes],M$5))</f>
        <v/>
      </c>
      <c r="N4240" s="39" t="str">
        <f>IF($B4240="","",-SUMIFS(Tabla7[Cantidad],Tabla7[Código del producto],$B4240,Tabla7[Tipo de movimiento],"SALIDA",Tabla7[Mes],N$5))</f>
        <v/>
      </c>
      <c r="O4240" s="39" t="str">
        <f>IF($B4240="","",-SUMIFS(Tabla7[Cantidad],Tabla7[Código del producto],$B4240,Tabla7[Tipo de movimiento],"SALIDA",Tabla7[Mes],O$5))</f>
        <v/>
      </c>
      <c r="P4240" s="39" t="str">
        <f>IF($B4240="","",-SUMIFS(Tabla7[Cantidad],Tabla7[Código del producto],$B4240,Tabla7[Tipo de movimiento],"SALIDA",Tabla7[Mes],P$5))</f>
        <v/>
      </c>
      <c r="Q4240" s="39" t="str">
        <f t="shared" si="198"/>
        <v/>
      </c>
      <c r="R4240" s="51" t="str">
        <f>IF($B4240="","",IFERROR(VLOOKUP($B4240,'ABC rotación'!$C:$G,5,0),"C"))</f>
        <v/>
      </c>
      <c r="S4240" s="41" t="str">
        <f t="shared" si="199"/>
        <v/>
      </c>
      <c r="T4240" s="40" t="str">
        <f t="shared" si="200"/>
        <v/>
      </c>
      <c r="U4240" s="23" t="str">
        <f>IF($B4240="","",VLOOKUP($T4240,Tablas!$X$14:$Y$17,2,1))</f>
        <v/>
      </c>
    </row>
    <row r="4241" spans="2:21" x14ac:dyDescent="0.2">
      <c r="B4241" s="1" t="str">
        <f>IF(Tablas!B4239="","",Tablas!B4239)</f>
        <v/>
      </c>
      <c r="C4241" s="1" t="str">
        <f>IF(Tablas!C4239="","",Tablas!C4239)</f>
        <v/>
      </c>
      <c r="D4241" s="1" t="str">
        <f>IF(Tablas!D4239="","",Tablas!D4239)</f>
        <v/>
      </c>
      <c r="E4241" s="1" t="str">
        <f>IF(Tablas!E4239="","",Tablas!E4239)</f>
        <v/>
      </c>
      <c r="F4241" s="1" t="str">
        <f>IF(Tablas!F4239="","",Tablas!F4239)</f>
        <v/>
      </c>
      <c r="G4241" s="1" t="str">
        <f>IF(Tablas!I4239="","",Tablas!I4239)</f>
        <v/>
      </c>
      <c r="H4241" s="1" t="s">
        <v>911</v>
      </c>
      <c r="I4241" s="39" t="str">
        <f>IF($B4241="","",-SUMIFS(Tabla7[Cantidad],Tabla7[Código del producto],$B4241,Tabla7[Tipo de movimiento],"SALIDA",Tabla7[Mes],I$5))</f>
        <v/>
      </c>
      <c r="J4241" s="39" t="str">
        <f>IF($B4241="","",-SUMIFS(Tabla7[Cantidad],Tabla7[Código del producto],$B4241,Tabla7[Tipo de movimiento],"SALIDA",Tabla7[Mes],J$5))</f>
        <v/>
      </c>
      <c r="K4241" s="39" t="str">
        <f>IF($B4241="","",-SUMIFS(Tabla7[Cantidad],Tabla7[Código del producto],$B4241,Tabla7[Tipo de movimiento],"SALIDA",Tabla7[Mes],K$5))</f>
        <v/>
      </c>
      <c r="L4241" s="39" t="str">
        <f>IF($B4241="","",-SUMIFS(Tabla7[Cantidad],Tabla7[Código del producto],$B4241,Tabla7[Tipo de movimiento],"SALIDA",Tabla7[Mes],L$5))</f>
        <v/>
      </c>
      <c r="M4241" s="39" t="str">
        <f>IF($B4241="","",-SUMIFS(Tabla7[Cantidad],Tabla7[Código del producto],$B4241,Tabla7[Tipo de movimiento],"SALIDA",Tabla7[Mes],M$5))</f>
        <v/>
      </c>
      <c r="N4241" s="39" t="str">
        <f>IF($B4241="","",-SUMIFS(Tabla7[Cantidad],Tabla7[Código del producto],$B4241,Tabla7[Tipo de movimiento],"SALIDA",Tabla7[Mes],N$5))</f>
        <v/>
      </c>
      <c r="O4241" s="39" t="str">
        <f>IF($B4241="","",-SUMIFS(Tabla7[Cantidad],Tabla7[Código del producto],$B4241,Tabla7[Tipo de movimiento],"SALIDA",Tabla7[Mes],O$5))</f>
        <v/>
      </c>
      <c r="P4241" s="39" t="str">
        <f>IF($B4241="","",-SUMIFS(Tabla7[Cantidad],Tabla7[Código del producto],$B4241,Tabla7[Tipo de movimiento],"SALIDA",Tabla7[Mes],P$5))</f>
        <v/>
      </c>
      <c r="Q4241" s="39" t="str">
        <f t="shared" si="198"/>
        <v/>
      </c>
      <c r="R4241" s="51" t="str">
        <f>IF($B4241="","",IFERROR(VLOOKUP($B4241,'ABC rotación'!$C:$G,5,0),"C"))</f>
        <v/>
      </c>
      <c r="S4241" s="41" t="str">
        <f t="shared" si="199"/>
        <v/>
      </c>
      <c r="T4241" s="40" t="str">
        <f t="shared" si="200"/>
        <v/>
      </c>
      <c r="U4241" s="23" t="str">
        <f>IF($B4241="","",VLOOKUP($T4241,Tablas!$X$14:$Y$17,2,1))</f>
        <v/>
      </c>
    </row>
    <row r="4242" spans="2:21" x14ac:dyDescent="0.2">
      <c r="B4242" s="1" t="str">
        <f>IF(Tablas!B4240="","",Tablas!B4240)</f>
        <v/>
      </c>
      <c r="C4242" s="1" t="str">
        <f>IF(Tablas!C4240="","",Tablas!C4240)</f>
        <v/>
      </c>
      <c r="D4242" s="1" t="str">
        <f>IF(Tablas!D4240="","",Tablas!D4240)</f>
        <v/>
      </c>
      <c r="E4242" s="1" t="str">
        <f>IF(Tablas!E4240="","",Tablas!E4240)</f>
        <v/>
      </c>
      <c r="F4242" s="1" t="str">
        <f>IF(Tablas!F4240="","",Tablas!F4240)</f>
        <v/>
      </c>
      <c r="G4242" s="1" t="str">
        <f>IF(Tablas!I4240="","",Tablas!I4240)</f>
        <v/>
      </c>
      <c r="H4242" s="1" t="s">
        <v>911</v>
      </c>
      <c r="I4242" s="39" t="str">
        <f>IF($B4242="","",-SUMIFS(Tabla7[Cantidad],Tabla7[Código del producto],$B4242,Tabla7[Tipo de movimiento],"SALIDA",Tabla7[Mes],I$5))</f>
        <v/>
      </c>
      <c r="J4242" s="39" t="str">
        <f>IF($B4242="","",-SUMIFS(Tabla7[Cantidad],Tabla7[Código del producto],$B4242,Tabla7[Tipo de movimiento],"SALIDA",Tabla7[Mes],J$5))</f>
        <v/>
      </c>
      <c r="K4242" s="39" t="str">
        <f>IF($B4242="","",-SUMIFS(Tabla7[Cantidad],Tabla7[Código del producto],$B4242,Tabla7[Tipo de movimiento],"SALIDA",Tabla7[Mes],K$5))</f>
        <v/>
      </c>
      <c r="L4242" s="39" t="str">
        <f>IF($B4242="","",-SUMIFS(Tabla7[Cantidad],Tabla7[Código del producto],$B4242,Tabla7[Tipo de movimiento],"SALIDA",Tabla7[Mes],L$5))</f>
        <v/>
      </c>
      <c r="M4242" s="39" t="str">
        <f>IF($B4242="","",-SUMIFS(Tabla7[Cantidad],Tabla7[Código del producto],$B4242,Tabla7[Tipo de movimiento],"SALIDA",Tabla7[Mes],M$5))</f>
        <v/>
      </c>
      <c r="N4242" s="39" t="str">
        <f>IF($B4242="","",-SUMIFS(Tabla7[Cantidad],Tabla7[Código del producto],$B4242,Tabla7[Tipo de movimiento],"SALIDA",Tabla7[Mes],N$5))</f>
        <v/>
      </c>
      <c r="O4242" s="39" t="str">
        <f>IF($B4242="","",-SUMIFS(Tabla7[Cantidad],Tabla7[Código del producto],$B4242,Tabla7[Tipo de movimiento],"SALIDA",Tabla7[Mes],O$5))</f>
        <v/>
      </c>
      <c r="P4242" s="39" t="str">
        <f>IF($B4242="","",-SUMIFS(Tabla7[Cantidad],Tabla7[Código del producto],$B4242,Tabla7[Tipo de movimiento],"SALIDA",Tabla7[Mes],P$5))</f>
        <v/>
      </c>
      <c r="Q4242" s="39" t="str">
        <f t="shared" si="198"/>
        <v/>
      </c>
      <c r="R4242" s="51" t="str">
        <f>IF($B4242="","",IFERROR(VLOOKUP($B4242,'ABC rotación'!$C:$G,5,0),"C"))</f>
        <v/>
      </c>
      <c r="S4242" s="41" t="str">
        <f t="shared" si="199"/>
        <v/>
      </c>
      <c r="T4242" s="40" t="str">
        <f t="shared" si="200"/>
        <v/>
      </c>
      <c r="U4242" s="23" t="str">
        <f>IF($B4242="","",VLOOKUP($T4242,Tablas!$X$14:$Y$17,2,1))</f>
        <v/>
      </c>
    </row>
    <row r="4243" spans="2:21" x14ac:dyDescent="0.2">
      <c r="B4243" s="1" t="str">
        <f>IF(Tablas!B4241="","",Tablas!B4241)</f>
        <v/>
      </c>
      <c r="C4243" s="1" t="str">
        <f>IF(Tablas!C4241="","",Tablas!C4241)</f>
        <v/>
      </c>
      <c r="D4243" s="1" t="str">
        <f>IF(Tablas!D4241="","",Tablas!D4241)</f>
        <v/>
      </c>
      <c r="E4243" s="1" t="str">
        <f>IF(Tablas!E4241="","",Tablas!E4241)</f>
        <v/>
      </c>
      <c r="F4243" s="1" t="str">
        <f>IF(Tablas!F4241="","",Tablas!F4241)</f>
        <v/>
      </c>
      <c r="G4243" s="1" t="str">
        <f>IF(Tablas!I4241="","",Tablas!I4241)</f>
        <v/>
      </c>
      <c r="H4243" s="1" t="s">
        <v>911</v>
      </c>
      <c r="I4243" s="39" t="str">
        <f>IF($B4243="","",-SUMIFS(Tabla7[Cantidad],Tabla7[Código del producto],$B4243,Tabla7[Tipo de movimiento],"SALIDA",Tabla7[Mes],I$5))</f>
        <v/>
      </c>
      <c r="J4243" s="39" t="str">
        <f>IF($B4243="","",-SUMIFS(Tabla7[Cantidad],Tabla7[Código del producto],$B4243,Tabla7[Tipo de movimiento],"SALIDA",Tabla7[Mes],J$5))</f>
        <v/>
      </c>
      <c r="K4243" s="39" t="str">
        <f>IF($B4243="","",-SUMIFS(Tabla7[Cantidad],Tabla7[Código del producto],$B4243,Tabla7[Tipo de movimiento],"SALIDA",Tabla7[Mes],K$5))</f>
        <v/>
      </c>
      <c r="L4243" s="39" t="str">
        <f>IF($B4243="","",-SUMIFS(Tabla7[Cantidad],Tabla7[Código del producto],$B4243,Tabla7[Tipo de movimiento],"SALIDA",Tabla7[Mes],L$5))</f>
        <v/>
      </c>
      <c r="M4243" s="39" t="str">
        <f>IF($B4243="","",-SUMIFS(Tabla7[Cantidad],Tabla7[Código del producto],$B4243,Tabla7[Tipo de movimiento],"SALIDA",Tabla7[Mes],M$5))</f>
        <v/>
      </c>
      <c r="N4243" s="39" t="str">
        <f>IF($B4243="","",-SUMIFS(Tabla7[Cantidad],Tabla7[Código del producto],$B4243,Tabla7[Tipo de movimiento],"SALIDA",Tabla7[Mes],N$5))</f>
        <v/>
      </c>
      <c r="O4243" s="39" t="str">
        <f>IF($B4243="","",-SUMIFS(Tabla7[Cantidad],Tabla7[Código del producto],$B4243,Tabla7[Tipo de movimiento],"SALIDA",Tabla7[Mes],O$5))</f>
        <v/>
      </c>
      <c r="P4243" s="39" t="str">
        <f>IF($B4243="","",-SUMIFS(Tabla7[Cantidad],Tabla7[Código del producto],$B4243,Tabla7[Tipo de movimiento],"SALIDA",Tabla7[Mes],P$5))</f>
        <v/>
      </c>
      <c r="Q4243" s="39" t="str">
        <f t="shared" si="198"/>
        <v/>
      </c>
      <c r="R4243" s="51" t="str">
        <f>IF($B4243="","",IFERROR(VLOOKUP($B4243,'ABC rotación'!$C:$G,5,0),"C"))</f>
        <v/>
      </c>
      <c r="S4243" s="41" t="str">
        <f t="shared" si="199"/>
        <v/>
      </c>
      <c r="T4243" s="40" t="str">
        <f t="shared" si="200"/>
        <v/>
      </c>
      <c r="U4243" s="23" t="str">
        <f>IF($B4243="","",VLOOKUP($T4243,Tablas!$X$14:$Y$17,2,1))</f>
        <v/>
      </c>
    </row>
    <row r="4244" spans="2:21" x14ac:dyDescent="0.2">
      <c r="B4244" s="1" t="str">
        <f>IF(Tablas!B4242="","",Tablas!B4242)</f>
        <v/>
      </c>
      <c r="C4244" s="1" t="str">
        <f>IF(Tablas!C4242="","",Tablas!C4242)</f>
        <v/>
      </c>
      <c r="D4244" s="1" t="str">
        <f>IF(Tablas!D4242="","",Tablas!D4242)</f>
        <v/>
      </c>
      <c r="E4244" s="1" t="str">
        <f>IF(Tablas!E4242="","",Tablas!E4242)</f>
        <v/>
      </c>
      <c r="F4244" s="1" t="str">
        <f>IF(Tablas!F4242="","",Tablas!F4242)</f>
        <v/>
      </c>
      <c r="G4244" s="1" t="str">
        <f>IF(Tablas!I4242="","",Tablas!I4242)</f>
        <v/>
      </c>
      <c r="H4244" s="1" t="s">
        <v>911</v>
      </c>
      <c r="I4244" s="39" t="str">
        <f>IF($B4244="","",-SUMIFS(Tabla7[Cantidad],Tabla7[Código del producto],$B4244,Tabla7[Tipo de movimiento],"SALIDA",Tabla7[Mes],I$5))</f>
        <v/>
      </c>
      <c r="J4244" s="39" t="str">
        <f>IF($B4244="","",-SUMIFS(Tabla7[Cantidad],Tabla7[Código del producto],$B4244,Tabla7[Tipo de movimiento],"SALIDA",Tabla7[Mes],J$5))</f>
        <v/>
      </c>
      <c r="K4244" s="39" t="str">
        <f>IF($B4244="","",-SUMIFS(Tabla7[Cantidad],Tabla7[Código del producto],$B4244,Tabla7[Tipo de movimiento],"SALIDA",Tabla7[Mes],K$5))</f>
        <v/>
      </c>
      <c r="L4244" s="39" t="str">
        <f>IF($B4244="","",-SUMIFS(Tabla7[Cantidad],Tabla7[Código del producto],$B4244,Tabla7[Tipo de movimiento],"SALIDA",Tabla7[Mes],L$5))</f>
        <v/>
      </c>
      <c r="M4244" s="39" t="str">
        <f>IF($B4244="","",-SUMIFS(Tabla7[Cantidad],Tabla7[Código del producto],$B4244,Tabla7[Tipo de movimiento],"SALIDA",Tabla7[Mes],M$5))</f>
        <v/>
      </c>
      <c r="N4244" s="39" t="str">
        <f>IF($B4244="","",-SUMIFS(Tabla7[Cantidad],Tabla7[Código del producto],$B4244,Tabla7[Tipo de movimiento],"SALIDA",Tabla7[Mes],N$5))</f>
        <v/>
      </c>
      <c r="O4244" s="39" t="str">
        <f>IF($B4244="","",-SUMIFS(Tabla7[Cantidad],Tabla7[Código del producto],$B4244,Tabla7[Tipo de movimiento],"SALIDA",Tabla7[Mes],O$5))</f>
        <v/>
      </c>
      <c r="P4244" s="39" t="str">
        <f>IF($B4244="","",-SUMIFS(Tabla7[Cantidad],Tabla7[Código del producto],$B4244,Tabla7[Tipo de movimiento],"SALIDA",Tabla7[Mes],P$5))</f>
        <v/>
      </c>
      <c r="Q4244" s="39" t="str">
        <f t="shared" si="198"/>
        <v/>
      </c>
      <c r="R4244" s="51" t="str">
        <f>IF($B4244="","",IFERROR(VLOOKUP($B4244,'ABC rotación'!$C:$G,5,0),"C"))</f>
        <v/>
      </c>
      <c r="S4244" s="41" t="str">
        <f t="shared" si="199"/>
        <v/>
      </c>
      <c r="T4244" s="40" t="str">
        <f t="shared" si="200"/>
        <v/>
      </c>
      <c r="U4244" s="23" t="str">
        <f>IF($B4244="","",VLOOKUP($T4244,Tablas!$X$14:$Y$17,2,1))</f>
        <v/>
      </c>
    </row>
    <row r="4245" spans="2:21" x14ac:dyDescent="0.2">
      <c r="B4245" s="1" t="str">
        <f>IF(Tablas!B4243="","",Tablas!B4243)</f>
        <v/>
      </c>
      <c r="C4245" s="1" t="str">
        <f>IF(Tablas!C4243="","",Tablas!C4243)</f>
        <v/>
      </c>
      <c r="D4245" s="1" t="str">
        <f>IF(Tablas!D4243="","",Tablas!D4243)</f>
        <v/>
      </c>
      <c r="E4245" s="1" t="str">
        <f>IF(Tablas!E4243="","",Tablas!E4243)</f>
        <v/>
      </c>
      <c r="F4245" s="1" t="str">
        <f>IF(Tablas!F4243="","",Tablas!F4243)</f>
        <v/>
      </c>
      <c r="G4245" s="1" t="str">
        <f>IF(Tablas!I4243="","",Tablas!I4243)</f>
        <v/>
      </c>
      <c r="H4245" s="1" t="s">
        <v>911</v>
      </c>
      <c r="I4245" s="39" t="str">
        <f>IF($B4245="","",-SUMIFS(Tabla7[Cantidad],Tabla7[Código del producto],$B4245,Tabla7[Tipo de movimiento],"SALIDA",Tabla7[Mes],I$5))</f>
        <v/>
      </c>
      <c r="J4245" s="39" t="str">
        <f>IF($B4245="","",-SUMIFS(Tabla7[Cantidad],Tabla7[Código del producto],$B4245,Tabla7[Tipo de movimiento],"SALIDA",Tabla7[Mes],J$5))</f>
        <v/>
      </c>
      <c r="K4245" s="39" t="str">
        <f>IF($B4245="","",-SUMIFS(Tabla7[Cantidad],Tabla7[Código del producto],$B4245,Tabla7[Tipo de movimiento],"SALIDA",Tabla7[Mes],K$5))</f>
        <v/>
      </c>
      <c r="L4245" s="39" t="str">
        <f>IF($B4245="","",-SUMIFS(Tabla7[Cantidad],Tabla7[Código del producto],$B4245,Tabla7[Tipo de movimiento],"SALIDA",Tabla7[Mes],L$5))</f>
        <v/>
      </c>
      <c r="M4245" s="39" t="str">
        <f>IF($B4245="","",-SUMIFS(Tabla7[Cantidad],Tabla7[Código del producto],$B4245,Tabla7[Tipo de movimiento],"SALIDA",Tabla7[Mes],M$5))</f>
        <v/>
      </c>
      <c r="N4245" s="39" t="str">
        <f>IF($B4245="","",-SUMIFS(Tabla7[Cantidad],Tabla7[Código del producto],$B4245,Tabla7[Tipo de movimiento],"SALIDA",Tabla7[Mes],N$5))</f>
        <v/>
      </c>
      <c r="O4245" s="39" t="str">
        <f>IF($B4245="","",-SUMIFS(Tabla7[Cantidad],Tabla7[Código del producto],$B4245,Tabla7[Tipo de movimiento],"SALIDA",Tabla7[Mes],O$5))</f>
        <v/>
      </c>
      <c r="P4245" s="39" t="str">
        <f>IF($B4245="","",-SUMIFS(Tabla7[Cantidad],Tabla7[Código del producto],$B4245,Tabla7[Tipo de movimiento],"SALIDA",Tabla7[Mes],P$5))</f>
        <v/>
      </c>
      <c r="Q4245" s="39" t="str">
        <f t="shared" si="198"/>
        <v/>
      </c>
      <c r="R4245" s="51" t="str">
        <f>IF($B4245="","",IFERROR(VLOOKUP($B4245,'ABC rotación'!$C:$G,5,0),"C"))</f>
        <v/>
      </c>
      <c r="S4245" s="41" t="str">
        <f t="shared" si="199"/>
        <v/>
      </c>
      <c r="T4245" s="40" t="str">
        <f t="shared" si="200"/>
        <v/>
      </c>
      <c r="U4245" s="23" t="str">
        <f>IF($B4245="","",VLOOKUP($T4245,Tablas!$X$14:$Y$17,2,1))</f>
        <v/>
      </c>
    </row>
    <row r="4246" spans="2:21" x14ac:dyDescent="0.2">
      <c r="B4246" s="1" t="str">
        <f>IF(Tablas!B4244="","",Tablas!B4244)</f>
        <v/>
      </c>
      <c r="C4246" s="1" t="str">
        <f>IF(Tablas!C4244="","",Tablas!C4244)</f>
        <v/>
      </c>
      <c r="D4246" s="1" t="str">
        <f>IF(Tablas!D4244="","",Tablas!D4244)</f>
        <v/>
      </c>
      <c r="E4246" s="1" t="str">
        <f>IF(Tablas!E4244="","",Tablas!E4244)</f>
        <v/>
      </c>
      <c r="F4246" s="1" t="str">
        <f>IF(Tablas!F4244="","",Tablas!F4244)</f>
        <v/>
      </c>
      <c r="G4246" s="1" t="str">
        <f>IF(Tablas!I4244="","",Tablas!I4244)</f>
        <v/>
      </c>
      <c r="H4246" s="1" t="s">
        <v>911</v>
      </c>
      <c r="I4246" s="39" t="str">
        <f>IF($B4246="","",-SUMIFS(Tabla7[Cantidad],Tabla7[Código del producto],$B4246,Tabla7[Tipo de movimiento],"SALIDA",Tabla7[Mes],I$5))</f>
        <v/>
      </c>
      <c r="J4246" s="39" t="str">
        <f>IF($B4246="","",-SUMIFS(Tabla7[Cantidad],Tabla7[Código del producto],$B4246,Tabla7[Tipo de movimiento],"SALIDA",Tabla7[Mes],J$5))</f>
        <v/>
      </c>
      <c r="K4246" s="39" t="str">
        <f>IF($B4246="","",-SUMIFS(Tabla7[Cantidad],Tabla7[Código del producto],$B4246,Tabla7[Tipo de movimiento],"SALIDA",Tabla7[Mes],K$5))</f>
        <v/>
      </c>
      <c r="L4246" s="39" t="str">
        <f>IF($B4246="","",-SUMIFS(Tabla7[Cantidad],Tabla7[Código del producto],$B4246,Tabla7[Tipo de movimiento],"SALIDA",Tabla7[Mes],L$5))</f>
        <v/>
      </c>
      <c r="M4246" s="39" t="str">
        <f>IF($B4246="","",-SUMIFS(Tabla7[Cantidad],Tabla7[Código del producto],$B4246,Tabla7[Tipo de movimiento],"SALIDA",Tabla7[Mes],M$5))</f>
        <v/>
      </c>
      <c r="N4246" s="39" t="str">
        <f>IF($B4246="","",-SUMIFS(Tabla7[Cantidad],Tabla7[Código del producto],$B4246,Tabla7[Tipo de movimiento],"SALIDA",Tabla7[Mes],N$5))</f>
        <v/>
      </c>
      <c r="O4246" s="39" t="str">
        <f>IF($B4246="","",-SUMIFS(Tabla7[Cantidad],Tabla7[Código del producto],$B4246,Tabla7[Tipo de movimiento],"SALIDA",Tabla7[Mes],O$5))</f>
        <v/>
      </c>
      <c r="P4246" s="39" t="str">
        <f>IF($B4246="","",-SUMIFS(Tabla7[Cantidad],Tabla7[Código del producto],$B4246,Tabla7[Tipo de movimiento],"SALIDA",Tabla7[Mes],P$5))</f>
        <v/>
      </c>
      <c r="Q4246" s="39" t="str">
        <f t="shared" si="198"/>
        <v/>
      </c>
      <c r="R4246" s="51" t="str">
        <f>IF($B4246="","",IFERROR(VLOOKUP($B4246,'ABC rotación'!$C:$G,5,0),"C"))</f>
        <v/>
      </c>
      <c r="S4246" s="41" t="str">
        <f t="shared" si="199"/>
        <v/>
      </c>
      <c r="T4246" s="40" t="str">
        <f t="shared" si="200"/>
        <v/>
      </c>
      <c r="U4246" s="23" t="str">
        <f>IF($B4246="","",VLOOKUP($T4246,Tablas!$X$14:$Y$17,2,1))</f>
        <v/>
      </c>
    </row>
    <row r="4247" spans="2:21" x14ac:dyDescent="0.2">
      <c r="B4247" s="1" t="str">
        <f>IF(Tablas!B4245="","",Tablas!B4245)</f>
        <v/>
      </c>
      <c r="C4247" s="1" t="str">
        <f>IF(Tablas!C4245="","",Tablas!C4245)</f>
        <v/>
      </c>
      <c r="D4247" s="1" t="str">
        <f>IF(Tablas!D4245="","",Tablas!D4245)</f>
        <v/>
      </c>
      <c r="E4247" s="1" t="str">
        <f>IF(Tablas!E4245="","",Tablas!E4245)</f>
        <v/>
      </c>
      <c r="F4247" s="1" t="str">
        <f>IF(Tablas!F4245="","",Tablas!F4245)</f>
        <v/>
      </c>
      <c r="G4247" s="1" t="str">
        <f>IF(Tablas!I4245="","",Tablas!I4245)</f>
        <v/>
      </c>
      <c r="H4247" s="1" t="s">
        <v>911</v>
      </c>
      <c r="I4247" s="39" t="str">
        <f>IF($B4247="","",-SUMIFS(Tabla7[Cantidad],Tabla7[Código del producto],$B4247,Tabla7[Tipo de movimiento],"SALIDA",Tabla7[Mes],I$5))</f>
        <v/>
      </c>
      <c r="J4247" s="39" t="str">
        <f>IF($B4247="","",-SUMIFS(Tabla7[Cantidad],Tabla7[Código del producto],$B4247,Tabla7[Tipo de movimiento],"SALIDA",Tabla7[Mes],J$5))</f>
        <v/>
      </c>
      <c r="K4247" s="39" t="str">
        <f>IF($B4247="","",-SUMIFS(Tabla7[Cantidad],Tabla7[Código del producto],$B4247,Tabla7[Tipo de movimiento],"SALIDA",Tabla7[Mes],K$5))</f>
        <v/>
      </c>
      <c r="L4247" s="39" t="str">
        <f>IF($B4247="","",-SUMIFS(Tabla7[Cantidad],Tabla7[Código del producto],$B4247,Tabla7[Tipo de movimiento],"SALIDA",Tabla7[Mes],L$5))</f>
        <v/>
      </c>
      <c r="M4247" s="39" t="str">
        <f>IF($B4247="","",-SUMIFS(Tabla7[Cantidad],Tabla7[Código del producto],$B4247,Tabla7[Tipo de movimiento],"SALIDA",Tabla7[Mes],M$5))</f>
        <v/>
      </c>
      <c r="N4247" s="39" t="str">
        <f>IF($B4247="","",-SUMIFS(Tabla7[Cantidad],Tabla7[Código del producto],$B4247,Tabla7[Tipo de movimiento],"SALIDA",Tabla7[Mes],N$5))</f>
        <v/>
      </c>
      <c r="O4247" s="39" t="str">
        <f>IF($B4247="","",-SUMIFS(Tabla7[Cantidad],Tabla7[Código del producto],$B4247,Tabla7[Tipo de movimiento],"SALIDA",Tabla7[Mes],O$5))</f>
        <v/>
      </c>
      <c r="P4247" s="39" t="str">
        <f>IF($B4247="","",-SUMIFS(Tabla7[Cantidad],Tabla7[Código del producto],$B4247,Tabla7[Tipo de movimiento],"SALIDA",Tabla7[Mes],P$5))</f>
        <v/>
      </c>
      <c r="Q4247" s="39" t="str">
        <f t="shared" si="198"/>
        <v/>
      </c>
      <c r="R4247" s="51" t="str">
        <f>IF($B4247="","",IFERROR(VLOOKUP($B4247,'ABC rotación'!$C:$G,5,0),"C"))</f>
        <v/>
      </c>
      <c r="S4247" s="41" t="str">
        <f t="shared" si="199"/>
        <v/>
      </c>
      <c r="T4247" s="40" t="str">
        <f t="shared" si="200"/>
        <v/>
      </c>
      <c r="U4247" s="23" t="str">
        <f>IF($B4247="","",VLOOKUP($T4247,Tablas!$X$14:$Y$17,2,1))</f>
        <v/>
      </c>
    </row>
    <row r="4248" spans="2:21" x14ac:dyDescent="0.2">
      <c r="B4248" s="1" t="str">
        <f>IF(Tablas!B4246="","",Tablas!B4246)</f>
        <v/>
      </c>
      <c r="C4248" s="1" t="str">
        <f>IF(Tablas!C4246="","",Tablas!C4246)</f>
        <v/>
      </c>
      <c r="D4248" s="1" t="str">
        <f>IF(Tablas!D4246="","",Tablas!D4246)</f>
        <v/>
      </c>
      <c r="E4248" s="1" t="str">
        <f>IF(Tablas!E4246="","",Tablas!E4246)</f>
        <v/>
      </c>
      <c r="F4248" s="1" t="str">
        <f>IF(Tablas!F4246="","",Tablas!F4246)</f>
        <v/>
      </c>
      <c r="G4248" s="1" t="str">
        <f>IF(Tablas!I4246="","",Tablas!I4246)</f>
        <v/>
      </c>
      <c r="H4248" s="1" t="s">
        <v>911</v>
      </c>
      <c r="I4248" s="39" t="str">
        <f>IF($B4248="","",-SUMIFS(Tabla7[Cantidad],Tabla7[Código del producto],$B4248,Tabla7[Tipo de movimiento],"SALIDA",Tabla7[Mes],I$5))</f>
        <v/>
      </c>
      <c r="J4248" s="39" t="str">
        <f>IF($B4248="","",-SUMIFS(Tabla7[Cantidad],Tabla7[Código del producto],$B4248,Tabla7[Tipo de movimiento],"SALIDA",Tabla7[Mes],J$5))</f>
        <v/>
      </c>
      <c r="K4248" s="39" t="str">
        <f>IF($B4248="","",-SUMIFS(Tabla7[Cantidad],Tabla7[Código del producto],$B4248,Tabla7[Tipo de movimiento],"SALIDA",Tabla7[Mes],K$5))</f>
        <v/>
      </c>
      <c r="L4248" s="39" t="str">
        <f>IF($B4248="","",-SUMIFS(Tabla7[Cantidad],Tabla7[Código del producto],$B4248,Tabla7[Tipo de movimiento],"SALIDA",Tabla7[Mes],L$5))</f>
        <v/>
      </c>
      <c r="M4248" s="39" t="str">
        <f>IF($B4248="","",-SUMIFS(Tabla7[Cantidad],Tabla7[Código del producto],$B4248,Tabla7[Tipo de movimiento],"SALIDA",Tabla7[Mes],M$5))</f>
        <v/>
      </c>
      <c r="N4248" s="39" t="str">
        <f>IF($B4248="","",-SUMIFS(Tabla7[Cantidad],Tabla7[Código del producto],$B4248,Tabla7[Tipo de movimiento],"SALIDA",Tabla7[Mes],N$5))</f>
        <v/>
      </c>
      <c r="O4248" s="39" t="str">
        <f>IF($B4248="","",-SUMIFS(Tabla7[Cantidad],Tabla7[Código del producto],$B4248,Tabla7[Tipo de movimiento],"SALIDA",Tabla7[Mes],O$5))</f>
        <v/>
      </c>
      <c r="P4248" s="39" t="str">
        <f>IF($B4248="","",-SUMIFS(Tabla7[Cantidad],Tabla7[Código del producto],$B4248,Tabla7[Tipo de movimiento],"SALIDA",Tabla7[Mes],P$5))</f>
        <v/>
      </c>
      <c r="Q4248" s="39" t="str">
        <f t="shared" si="198"/>
        <v/>
      </c>
      <c r="R4248" s="51" t="str">
        <f>IF($B4248="","",IFERROR(VLOOKUP($B4248,'ABC rotación'!$C:$G,5,0),"C"))</f>
        <v/>
      </c>
      <c r="S4248" s="41" t="str">
        <f t="shared" si="199"/>
        <v/>
      </c>
      <c r="T4248" s="40" t="str">
        <f t="shared" si="200"/>
        <v/>
      </c>
      <c r="U4248" s="23" t="str">
        <f>IF($B4248="","",VLOOKUP($T4248,Tablas!$X$14:$Y$17,2,1))</f>
        <v/>
      </c>
    </row>
    <row r="4249" spans="2:21" x14ac:dyDescent="0.2">
      <c r="B4249" s="1" t="str">
        <f>IF(Tablas!B4247="","",Tablas!B4247)</f>
        <v/>
      </c>
      <c r="C4249" s="1" t="str">
        <f>IF(Tablas!C4247="","",Tablas!C4247)</f>
        <v/>
      </c>
      <c r="D4249" s="1" t="str">
        <f>IF(Tablas!D4247="","",Tablas!D4247)</f>
        <v/>
      </c>
      <c r="E4249" s="1" t="str">
        <f>IF(Tablas!E4247="","",Tablas!E4247)</f>
        <v/>
      </c>
      <c r="F4249" s="1" t="str">
        <f>IF(Tablas!F4247="","",Tablas!F4247)</f>
        <v/>
      </c>
      <c r="G4249" s="1" t="str">
        <f>IF(Tablas!I4247="","",Tablas!I4247)</f>
        <v/>
      </c>
      <c r="H4249" s="1" t="s">
        <v>911</v>
      </c>
      <c r="I4249" s="39" t="str">
        <f>IF($B4249="","",-SUMIFS(Tabla7[Cantidad],Tabla7[Código del producto],$B4249,Tabla7[Tipo de movimiento],"SALIDA",Tabla7[Mes],I$5))</f>
        <v/>
      </c>
      <c r="J4249" s="39" t="str">
        <f>IF($B4249="","",-SUMIFS(Tabla7[Cantidad],Tabla7[Código del producto],$B4249,Tabla7[Tipo de movimiento],"SALIDA",Tabla7[Mes],J$5))</f>
        <v/>
      </c>
      <c r="K4249" s="39" t="str">
        <f>IF($B4249="","",-SUMIFS(Tabla7[Cantidad],Tabla7[Código del producto],$B4249,Tabla7[Tipo de movimiento],"SALIDA",Tabla7[Mes],K$5))</f>
        <v/>
      </c>
      <c r="L4249" s="39" t="str">
        <f>IF($B4249="","",-SUMIFS(Tabla7[Cantidad],Tabla7[Código del producto],$B4249,Tabla7[Tipo de movimiento],"SALIDA",Tabla7[Mes],L$5))</f>
        <v/>
      </c>
      <c r="M4249" s="39" t="str">
        <f>IF($B4249="","",-SUMIFS(Tabla7[Cantidad],Tabla7[Código del producto],$B4249,Tabla7[Tipo de movimiento],"SALIDA",Tabla7[Mes],M$5))</f>
        <v/>
      </c>
      <c r="N4249" s="39" t="str">
        <f>IF($B4249="","",-SUMIFS(Tabla7[Cantidad],Tabla7[Código del producto],$B4249,Tabla7[Tipo de movimiento],"SALIDA",Tabla7[Mes],N$5))</f>
        <v/>
      </c>
      <c r="O4249" s="39" t="str">
        <f>IF($B4249="","",-SUMIFS(Tabla7[Cantidad],Tabla7[Código del producto],$B4249,Tabla7[Tipo de movimiento],"SALIDA",Tabla7[Mes],O$5))</f>
        <v/>
      </c>
      <c r="P4249" s="39" t="str">
        <f>IF($B4249="","",-SUMIFS(Tabla7[Cantidad],Tabla7[Código del producto],$B4249,Tabla7[Tipo de movimiento],"SALIDA",Tabla7[Mes],P$5))</f>
        <v/>
      </c>
      <c r="Q4249" s="39" t="str">
        <f t="shared" si="198"/>
        <v/>
      </c>
      <c r="R4249" s="51" t="str">
        <f>IF($B4249="","",IFERROR(VLOOKUP($B4249,'ABC rotación'!$C:$G,5,0),"C"))</f>
        <v/>
      </c>
      <c r="S4249" s="41" t="str">
        <f t="shared" si="199"/>
        <v/>
      </c>
      <c r="T4249" s="40" t="str">
        <f t="shared" si="200"/>
        <v/>
      </c>
      <c r="U4249" s="23" t="str">
        <f>IF($B4249="","",VLOOKUP($T4249,Tablas!$X$14:$Y$17,2,1))</f>
        <v/>
      </c>
    </row>
    <row r="4250" spans="2:21" x14ac:dyDescent="0.2">
      <c r="B4250" s="1" t="str">
        <f>IF(Tablas!B4248="","",Tablas!B4248)</f>
        <v/>
      </c>
      <c r="C4250" s="1" t="str">
        <f>IF(Tablas!C4248="","",Tablas!C4248)</f>
        <v/>
      </c>
      <c r="D4250" s="1" t="str">
        <f>IF(Tablas!D4248="","",Tablas!D4248)</f>
        <v/>
      </c>
      <c r="E4250" s="1" t="str">
        <f>IF(Tablas!E4248="","",Tablas!E4248)</f>
        <v/>
      </c>
      <c r="F4250" s="1" t="str">
        <f>IF(Tablas!F4248="","",Tablas!F4248)</f>
        <v/>
      </c>
      <c r="G4250" s="1" t="str">
        <f>IF(Tablas!I4248="","",Tablas!I4248)</f>
        <v/>
      </c>
      <c r="H4250" s="1" t="s">
        <v>911</v>
      </c>
      <c r="I4250" s="39" t="str">
        <f>IF($B4250="","",-SUMIFS(Tabla7[Cantidad],Tabla7[Código del producto],$B4250,Tabla7[Tipo de movimiento],"SALIDA",Tabla7[Mes],I$5))</f>
        <v/>
      </c>
      <c r="J4250" s="39" t="str">
        <f>IF($B4250="","",-SUMIFS(Tabla7[Cantidad],Tabla7[Código del producto],$B4250,Tabla7[Tipo de movimiento],"SALIDA",Tabla7[Mes],J$5))</f>
        <v/>
      </c>
      <c r="K4250" s="39" t="str">
        <f>IF($B4250="","",-SUMIFS(Tabla7[Cantidad],Tabla7[Código del producto],$B4250,Tabla7[Tipo de movimiento],"SALIDA",Tabla7[Mes],K$5))</f>
        <v/>
      </c>
      <c r="L4250" s="39" t="str">
        <f>IF($B4250="","",-SUMIFS(Tabla7[Cantidad],Tabla7[Código del producto],$B4250,Tabla7[Tipo de movimiento],"SALIDA",Tabla7[Mes],L$5))</f>
        <v/>
      </c>
      <c r="M4250" s="39" t="str">
        <f>IF($B4250="","",-SUMIFS(Tabla7[Cantidad],Tabla7[Código del producto],$B4250,Tabla7[Tipo de movimiento],"SALIDA",Tabla7[Mes],M$5))</f>
        <v/>
      </c>
      <c r="N4250" s="39" t="str">
        <f>IF($B4250="","",-SUMIFS(Tabla7[Cantidad],Tabla7[Código del producto],$B4250,Tabla7[Tipo de movimiento],"SALIDA",Tabla7[Mes],N$5))</f>
        <v/>
      </c>
      <c r="O4250" s="39" t="str">
        <f>IF($B4250="","",-SUMIFS(Tabla7[Cantidad],Tabla7[Código del producto],$B4250,Tabla7[Tipo de movimiento],"SALIDA",Tabla7[Mes],O$5))</f>
        <v/>
      </c>
      <c r="P4250" s="39" t="str">
        <f>IF($B4250="","",-SUMIFS(Tabla7[Cantidad],Tabla7[Código del producto],$B4250,Tabla7[Tipo de movimiento],"SALIDA",Tabla7[Mes],P$5))</f>
        <v/>
      </c>
      <c r="Q4250" s="39" t="str">
        <f t="shared" si="198"/>
        <v/>
      </c>
      <c r="R4250" s="51" t="str">
        <f>IF($B4250="","",IFERROR(VLOOKUP($B4250,'ABC rotación'!$C:$G,5,0),"C"))</f>
        <v/>
      </c>
      <c r="S4250" s="41" t="str">
        <f t="shared" si="199"/>
        <v/>
      </c>
      <c r="T4250" s="40" t="str">
        <f t="shared" si="200"/>
        <v/>
      </c>
      <c r="U4250" s="23" t="str">
        <f>IF($B4250="","",VLOOKUP($T4250,Tablas!$X$14:$Y$17,2,1))</f>
        <v/>
      </c>
    </row>
    <row r="4251" spans="2:21" x14ac:dyDescent="0.2">
      <c r="B4251" s="1" t="str">
        <f>IF(Tablas!B4249="","",Tablas!B4249)</f>
        <v/>
      </c>
      <c r="C4251" s="1" t="str">
        <f>IF(Tablas!C4249="","",Tablas!C4249)</f>
        <v/>
      </c>
      <c r="D4251" s="1" t="str">
        <f>IF(Tablas!D4249="","",Tablas!D4249)</f>
        <v/>
      </c>
      <c r="E4251" s="1" t="str">
        <f>IF(Tablas!E4249="","",Tablas!E4249)</f>
        <v/>
      </c>
      <c r="F4251" s="1" t="str">
        <f>IF(Tablas!F4249="","",Tablas!F4249)</f>
        <v/>
      </c>
      <c r="G4251" s="1" t="str">
        <f>IF(Tablas!I4249="","",Tablas!I4249)</f>
        <v/>
      </c>
      <c r="H4251" s="1" t="s">
        <v>911</v>
      </c>
      <c r="I4251" s="39" t="str">
        <f>IF($B4251="","",-SUMIFS(Tabla7[Cantidad],Tabla7[Código del producto],$B4251,Tabla7[Tipo de movimiento],"SALIDA",Tabla7[Mes],I$5))</f>
        <v/>
      </c>
      <c r="J4251" s="39" t="str">
        <f>IF($B4251="","",-SUMIFS(Tabla7[Cantidad],Tabla7[Código del producto],$B4251,Tabla7[Tipo de movimiento],"SALIDA",Tabla7[Mes],J$5))</f>
        <v/>
      </c>
      <c r="K4251" s="39" t="str">
        <f>IF($B4251="","",-SUMIFS(Tabla7[Cantidad],Tabla7[Código del producto],$B4251,Tabla7[Tipo de movimiento],"SALIDA",Tabla7[Mes],K$5))</f>
        <v/>
      </c>
      <c r="L4251" s="39" t="str">
        <f>IF($B4251="","",-SUMIFS(Tabla7[Cantidad],Tabla7[Código del producto],$B4251,Tabla7[Tipo de movimiento],"SALIDA",Tabla7[Mes],L$5))</f>
        <v/>
      </c>
      <c r="M4251" s="39" t="str">
        <f>IF($B4251="","",-SUMIFS(Tabla7[Cantidad],Tabla7[Código del producto],$B4251,Tabla7[Tipo de movimiento],"SALIDA",Tabla7[Mes],M$5))</f>
        <v/>
      </c>
      <c r="N4251" s="39" t="str">
        <f>IF($B4251="","",-SUMIFS(Tabla7[Cantidad],Tabla7[Código del producto],$B4251,Tabla7[Tipo de movimiento],"SALIDA",Tabla7[Mes],N$5))</f>
        <v/>
      </c>
      <c r="O4251" s="39" t="str">
        <f>IF($B4251="","",-SUMIFS(Tabla7[Cantidad],Tabla7[Código del producto],$B4251,Tabla7[Tipo de movimiento],"SALIDA",Tabla7[Mes],O$5))</f>
        <v/>
      </c>
      <c r="P4251" s="39" t="str">
        <f>IF($B4251="","",-SUMIFS(Tabla7[Cantidad],Tabla7[Código del producto],$B4251,Tabla7[Tipo de movimiento],"SALIDA",Tabla7[Mes],P$5))</f>
        <v/>
      </c>
      <c r="Q4251" s="39" t="str">
        <f t="shared" si="198"/>
        <v/>
      </c>
      <c r="R4251" s="51" t="str">
        <f>IF($B4251="","",IFERROR(VLOOKUP($B4251,'ABC rotación'!$C:$G,5,0),"C"))</f>
        <v/>
      </c>
      <c r="S4251" s="41" t="str">
        <f t="shared" si="199"/>
        <v/>
      </c>
      <c r="T4251" s="40" t="str">
        <f t="shared" si="200"/>
        <v/>
      </c>
      <c r="U4251" s="23" t="str">
        <f>IF($B4251="","",VLOOKUP($T4251,Tablas!$X$14:$Y$17,2,1))</f>
        <v/>
      </c>
    </row>
    <row r="4252" spans="2:21" x14ac:dyDescent="0.2">
      <c r="B4252" s="1" t="str">
        <f>IF(Tablas!B4250="","",Tablas!B4250)</f>
        <v/>
      </c>
      <c r="C4252" s="1" t="str">
        <f>IF(Tablas!C4250="","",Tablas!C4250)</f>
        <v/>
      </c>
      <c r="D4252" s="1" t="str">
        <f>IF(Tablas!D4250="","",Tablas!D4250)</f>
        <v/>
      </c>
      <c r="E4252" s="1" t="str">
        <f>IF(Tablas!E4250="","",Tablas!E4250)</f>
        <v/>
      </c>
      <c r="F4252" s="1" t="str">
        <f>IF(Tablas!F4250="","",Tablas!F4250)</f>
        <v/>
      </c>
      <c r="G4252" s="1" t="str">
        <f>IF(Tablas!I4250="","",Tablas!I4250)</f>
        <v/>
      </c>
      <c r="H4252" s="1" t="s">
        <v>911</v>
      </c>
      <c r="I4252" s="39" t="str">
        <f>IF($B4252="","",-SUMIFS(Tabla7[Cantidad],Tabla7[Código del producto],$B4252,Tabla7[Tipo de movimiento],"SALIDA",Tabla7[Mes],I$5))</f>
        <v/>
      </c>
      <c r="J4252" s="39" t="str">
        <f>IF($B4252="","",-SUMIFS(Tabla7[Cantidad],Tabla7[Código del producto],$B4252,Tabla7[Tipo de movimiento],"SALIDA",Tabla7[Mes],J$5))</f>
        <v/>
      </c>
      <c r="K4252" s="39" t="str">
        <f>IF($B4252="","",-SUMIFS(Tabla7[Cantidad],Tabla7[Código del producto],$B4252,Tabla7[Tipo de movimiento],"SALIDA",Tabla7[Mes],K$5))</f>
        <v/>
      </c>
      <c r="L4252" s="39" t="str">
        <f>IF($B4252="","",-SUMIFS(Tabla7[Cantidad],Tabla7[Código del producto],$B4252,Tabla7[Tipo de movimiento],"SALIDA",Tabla7[Mes],L$5))</f>
        <v/>
      </c>
      <c r="M4252" s="39" t="str">
        <f>IF($B4252="","",-SUMIFS(Tabla7[Cantidad],Tabla7[Código del producto],$B4252,Tabla7[Tipo de movimiento],"SALIDA",Tabla7[Mes],M$5))</f>
        <v/>
      </c>
      <c r="N4252" s="39" t="str">
        <f>IF($B4252="","",-SUMIFS(Tabla7[Cantidad],Tabla7[Código del producto],$B4252,Tabla7[Tipo de movimiento],"SALIDA",Tabla7[Mes],N$5))</f>
        <v/>
      </c>
      <c r="O4252" s="39" t="str">
        <f>IF($B4252="","",-SUMIFS(Tabla7[Cantidad],Tabla7[Código del producto],$B4252,Tabla7[Tipo de movimiento],"SALIDA",Tabla7[Mes],O$5))</f>
        <v/>
      </c>
      <c r="P4252" s="39" t="str">
        <f>IF($B4252="","",-SUMIFS(Tabla7[Cantidad],Tabla7[Código del producto],$B4252,Tabla7[Tipo de movimiento],"SALIDA",Tabla7[Mes],P$5))</f>
        <v/>
      </c>
      <c r="Q4252" s="39" t="str">
        <f t="shared" si="198"/>
        <v/>
      </c>
      <c r="R4252" s="51" t="str">
        <f>IF($B4252="","",IFERROR(VLOOKUP($B4252,'ABC rotación'!$C:$G,5,0),"C"))</f>
        <v/>
      </c>
      <c r="S4252" s="41" t="str">
        <f t="shared" si="199"/>
        <v/>
      </c>
      <c r="T4252" s="40" t="str">
        <f t="shared" si="200"/>
        <v/>
      </c>
      <c r="U4252" s="23" t="str">
        <f>IF($B4252="","",VLOOKUP($T4252,Tablas!$X$14:$Y$17,2,1))</f>
        <v/>
      </c>
    </row>
    <row r="4253" spans="2:21" x14ac:dyDescent="0.2">
      <c r="B4253" s="1" t="str">
        <f>IF(Tablas!B4251="","",Tablas!B4251)</f>
        <v/>
      </c>
      <c r="C4253" s="1" t="str">
        <f>IF(Tablas!C4251="","",Tablas!C4251)</f>
        <v/>
      </c>
      <c r="D4253" s="1" t="str">
        <f>IF(Tablas!D4251="","",Tablas!D4251)</f>
        <v/>
      </c>
      <c r="E4253" s="1" t="str">
        <f>IF(Tablas!E4251="","",Tablas!E4251)</f>
        <v/>
      </c>
      <c r="F4253" s="1" t="str">
        <f>IF(Tablas!F4251="","",Tablas!F4251)</f>
        <v/>
      </c>
      <c r="G4253" s="1" t="str">
        <f>IF(Tablas!I4251="","",Tablas!I4251)</f>
        <v/>
      </c>
      <c r="H4253" s="1" t="s">
        <v>911</v>
      </c>
      <c r="I4253" s="39" t="str">
        <f>IF($B4253="","",-SUMIFS(Tabla7[Cantidad],Tabla7[Código del producto],$B4253,Tabla7[Tipo de movimiento],"SALIDA",Tabla7[Mes],I$5))</f>
        <v/>
      </c>
      <c r="J4253" s="39" t="str">
        <f>IF($B4253="","",-SUMIFS(Tabla7[Cantidad],Tabla7[Código del producto],$B4253,Tabla7[Tipo de movimiento],"SALIDA",Tabla7[Mes],J$5))</f>
        <v/>
      </c>
      <c r="K4253" s="39" t="str">
        <f>IF($B4253="","",-SUMIFS(Tabla7[Cantidad],Tabla7[Código del producto],$B4253,Tabla7[Tipo de movimiento],"SALIDA",Tabla7[Mes],K$5))</f>
        <v/>
      </c>
      <c r="L4253" s="39" t="str">
        <f>IF($B4253="","",-SUMIFS(Tabla7[Cantidad],Tabla7[Código del producto],$B4253,Tabla7[Tipo de movimiento],"SALIDA",Tabla7[Mes],L$5))</f>
        <v/>
      </c>
      <c r="M4253" s="39" t="str">
        <f>IF($B4253="","",-SUMIFS(Tabla7[Cantidad],Tabla7[Código del producto],$B4253,Tabla7[Tipo de movimiento],"SALIDA",Tabla7[Mes],M$5))</f>
        <v/>
      </c>
      <c r="N4253" s="39" t="str">
        <f>IF($B4253="","",-SUMIFS(Tabla7[Cantidad],Tabla7[Código del producto],$B4253,Tabla7[Tipo de movimiento],"SALIDA",Tabla7[Mes],N$5))</f>
        <v/>
      </c>
      <c r="O4253" s="39" t="str">
        <f>IF($B4253="","",-SUMIFS(Tabla7[Cantidad],Tabla7[Código del producto],$B4253,Tabla7[Tipo de movimiento],"SALIDA",Tabla7[Mes],O$5))</f>
        <v/>
      </c>
      <c r="P4253" s="39" t="str">
        <f>IF($B4253="","",-SUMIFS(Tabla7[Cantidad],Tabla7[Código del producto],$B4253,Tabla7[Tipo de movimiento],"SALIDA",Tabla7[Mes],P$5))</f>
        <v/>
      </c>
      <c r="Q4253" s="39" t="str">
        <f t="shared" si="198"/>
        <v/>
      </c>
      <c r="R4253" s="51" t="str">
        <f>IF($B4253="","",IFERROR(VLOOKUP($B4253,'ABC rotación'!$C:$G,5,0),"C"))</f>
        <v/>
      </c>
      <c r="S4253" s="41" t="str">
        <f t="shared" si="199"/>
        <v/>
      </c>
      <c r="T4253" s="40" t="str">
        <f t="shared" si="200"/>
        <v/>
      </c>
      <c r="U4253" s="23" t="str">
        <f>IF($B4253="","",VLOOKUP($T4253,Tablas!$X$14:$Y$17,2,1))</f>
        <v/>
      </c>
    </row>
    <row r="4254" spans="2:21" x14ac:dyDescent="0.2">
      <c r="B4254" s="1" t="str">
        <f>IF(Tablas!B4252="","",Tablas!B4252)</f>
        <v/>
      </c>
      <c r="C4254" s="1" t="str">
        <f>IF(Tablas!C4252="","",Tablas!C4252)</f>
        <v/>
      </c>
      <c r="D4254" s="1" t="str">
        <f>IF(Tablas!D4252="","",Tablas!D4252)</f>
        <v/>
      </c>
      <c r="E4254" s="1" t="str">
        <f>IF(Tablas!E4252="","",Tablas!E4252)</f>
        <v/>
      </c>
      <c r="F4254" s="1" t="str">
        <f>IF(Tablas!F4252="","",Tablas!F4252)</f>
        <v/>
      </c>
      <c r="G4254" s="1" t="str">
        <f>IF(Tablas!I4252="","",Tablas!I4252)</f>
        <v/>
      </c>
      <c r="H4254" s="1" t="s">
        <v>911</v>
      </c>
      <c r="I4254" s="39" t="str">
        <f>IF($B4254="","",-SUMIFS(Tabla7[Cantidad],Tabla7[Código del producto],$B4254,Tabla7[Tipo de movimiento],"SALIDA",Tabla7[Mes],I$5))</f>
        <v/>
      </c>
      <c r="J4254" s="39" t="str">
        <f>IF($B4254="","",-SUMIFS(Tabla7[Cantidad],Tabla7[Código del producto],$B4254,Tabla7[Tipo de movimiento],"SALIDA",Tabla7[Mes],J$5))</f>
        <v/>
      </c>
      <c r="K4254" s="39" t="str">
        <f>IF($B4254="","",-SUMIFS(Tabla7[Cantidad],Tabla7[Código del producto],$B4254,Tabla7[Tipo de movimiento],"SALIDA",Tabla7[Mes],K$5))</f>
        <v/>
      </c>
      <c r="L4254" s="39" t="str">
        <f>IF($B4254="","",-SUMIFS(Tabla7[Cantidad],Tabla7[Código del producto],$B4254,Tabla7[Tipo de movimiento],"SALIDA",Tabla7[Mes],L$5))</f>
        <v/>
      </c>
      <c r="M4254" s="39" t="str">
        <f>IF($B4254="","",-SUMIFS(Tabla7[Cantidad],Tabla7[Código del producto],$B4254,Tabla7[Tipo de movimiento],"SALIDA",Tabla7[Mes],M$5))</f>
        <v/>
      </c>
      <c r="N4254" s="39" t="str">
        <f>IF($B4254="","",-SUMIFS(Tabla7[Cantidad],Tabla7[Código del producto],$B4254,Tabla7[Tipo de movimiento],"SALIDA",Tabla7[Mes],N$5))</f>
        <v/>
      </c>
      <c r="O4254" s="39" t="str">
        <f>IF($B4254="","",-SUMIFS(Tabla7[Cantidad],Tabla7[Código del producto],$B4254,Tabla7[Tipo de movimiento],"SALIDA",Tabla7[Mes],O$5))</f>
        <v/>
      </c>
      <c r="P4254" s="39" t="str">
        <f>IF($B4254="","",-SUMIFS(Tabla7[Cantidad],Tabla7[Código del producto],$B4254,Tabla7[Tipo de movimiento],"SALIDA",Tabla7[Mes],P$5))</f>
        <v/>
      </c>
      <c r="Q4254" s="39" t="str">
        <f t="shared" si="198"/>
        <v/>
      </c>
      <c r="R4254" s="51" t="str">
        <f>IF($B4254="","",IFERROR(VLOOKUP($B4254,'ABC rotación'!$C:$G,5,0),"C"))</f>
        <v/>
      </c>
      <c r="S4254" s="41" t="str">
        <f t="shared" si="199"/>
        <v/>
      </c>
      <c r="T4254" s="40" t="str">
        <f t="shared" si="200"/>
        <v/>
      </c>
      <c r="U4254" s="23" t="str">
        <f>IF($B4254="","",VLOOKUP($T4254,Tablas!$X$14:$Y$17,2,1))</f>
        <v/>
      </c>
    </row>
    <row r="4255" spans="2:21" x14ac:dyDescent="0.2">
      <c r="B4255" s="1" t="str">
        <f>IF(Tablas!B4253="","",Tablas!B4253)</f>
        <v/>
      </c>
      <c r="C4255" s="1" t="str">
        <f>IF(Tablas!C4253="","",Tablas!C4253)</f>
        <v/>
      </c>
      <c r="D4255" s="1" t="str">
        <f>IF(Tablas!D4253="","",Tablas!D4253)</f>
        <v/>
      </c>
      <c r="E4255" s="1" t="str">
        <f>IF(Tablas!E4253="","",Tablas!E4253)</f>
        <v/>
      </c>
      <c r="F4255" s="1" t="str">
        <f>IF(Tablas!F4253="","",Tablas!F4253)</f>
        <v/>
      </c>
      <c r="G4255" s="1" t="str">
        <f>IF(Tablas!I4253="","",Tablas!I4253)</f>
        <v/>
      </c>
      <c r="H4255" s="1" t="s">
        <v>911</v>
      </c>
      <c r="I4255" s="39" t="str">
        <f>IF($B4255="","",-SUMIFS(Tabla7[Cantidad],Tabla7[Código del producto],$B4255,Tabla7[Tipo de movimiento],"SALIDA",Tabla7[Mes],I$5))</f>
        <v/>
      </c>
      <c r="J4255" s="39" t="str">
        <f>IF($B4255="","",-SUMIFS(Tabla7[Cantidad],Tabla7[Código del producto],$B4255,Tabla7[Tipo de movimiento],"SALIDA",Tabla7[Mes],J$5))</f>
        <v/>
      </c>
      <c r="K4255" s="39" t="str">
        <f>IF($B4255="","",-SUMIFS(Tabla7[Cantidad],Tabla7[Código del producto],$B4255,Tabla7[Tipo de movimiento],"SALIDA",Tabla7[Mes],K$5))</f>
        <v/>
      </c>
      <c r="L4255" s="39" t="str">
        <f>IF($B4255="","",-SUMIFS(Tabla7[Cantidad],Tabla7[Código del producto],$B4255,Tabla7[Tipo de movimiento],"SALIDA",Tabla7[Mes],L$5))</f>
        <v/>
      </c>
      <c r="M4255" s="39" t="str">
        <f>IF($B4255="","",-SUMIFS(Tabla7[Cantidad],Tabla7[Código del producto],$B4255,Tabla7[Tipo de movimiento],"SALIDA",Tabla7[Mes],M$5))</f>
        <v/>
      </c>
      <c r="N4255" s="39" t="str">
        <f>IF($B4255="","",-SUMIFS(Tabla7[Cantidad],Tabla7[Código del producto],$B4255,Tabla7[Tipo de movimiento],"SALIDA",Tabla7[Mes],N$5))</f>
        <v/>
      </c>
      <c r="O4255" s="39" t="str">
        <f>IF($B4255="","",-SUMIFS(Tabla7[Cantidad],Tabla7[Código del producto],$B4255,Tabla7[Tipo de movimiento],"SALIDA",Tabla7[Mes],O$5))</f>
        <v/>
      </c>
      <c r="P4255" s="39" t="str">
        <f>IF($B4255="","",-SUMIFS(Tabla7[Cantidad],Tabla7[Código del producto],$B4255,Tabla7[Tipo de movimiento],"SALIDA",Tabla7[Mes],P$5))</f>
        <v/>
      </c>
      <c r="Q4255" s="39" t="str">
        <f t="shared" si="198"/>
        <v/>
      </c>
      <c r="R4255" s="51" t="str">
        <f>IF($B4255="","",IFERROR(VLOOKUP($B4255,'ABC rotación'!$C:$G,5,0),"C"))</f>
        <v/>
      </c>
      <c r="S4255" s="41" t="str">
        <f t="shared" si="199"/>
        <v/>
      </c>
      <c r="T4255" s="40" t="str">
        <f t="shared" si="200"/>
        <v/>
      </c>
      <c r="U4255" s="23" t="str">
        <f>IF($B4255="","",VLOOKUP($T4255,Tablas!$X$14:$Y$17,2,1))</f>
        <v/>
      </c>
    </row>
    <row r="4256" spans="2:21" x14ac:dyDescent="0.2">
      <c r="B4256" s="1" t="str">
        <f>IF(Tablas!B4254="","",Tablas!B4254)</f>
        <v/>
      </c>
      <c r="C4256" s="1" t="str">
        <f>IF(Tablas!C4254="","",Tablas!C4254)</f>
        <v/>
      </c>
      <c r="D4256" s="1" t="str">
        <f>IF(Tablas!D4254="","",Tablas!D4254)</f>
        <v/>
      </c>
      <c r="E4256" s="1" t="str">
        <f>IF(Tablas!E4254="","",Tablas!E4254)</f>
        <v/>
      </c>
      <c r="F4256" s="1" t="str">
        <f>IF(Tablas!F4254="","",Tablas!F4254)</f>
        <v/>
      </c>
      <c r="G4256" s="1" t="str">
        <f>IF(Tablas!I4254="","",Tablas!I4254)</f>
        <v/>
      </c>
      <c r="H4256" s="1" t="s">
        <v>911</v>
      </c>
      <c r="I4256" s="39" t="str">
        <f>IF($B4256="","",-SUMIFS(Tabla7[Cantidad],Tabla7[Código del producto],$B4256,Tabla7[Tipo de movimiento],"SALIDA",Tabla7[Mes],I$5))</f>
        <v/>
      </c>
      <c r="J4256" s="39" t="str">
        <f>IF($B4256="","",-SUMIFS(Tabla7[Cantidad],Tabla7[Código del producto],$B4256,Tabla7[Tipo de movimiento],"SALIDA",Tabla7[Mes],J$5))</f>
        <v/>
      </c>
      <c r="K4256" s="39" t="str">
        <f>IF($B4256="","",-SUMIFS(Tabla7[Cantidad],Tabla7[Código del producto],$B4256,Tabla7[Tipo de movimiento],"SALIDA",Tabla7[Mes],K$5))</f>
        <v/>
      </c>
      <c r="L4256" s="39" t="str">
        <f>IF($B4256="","",-SUMIFS(Tabla7[Cantidad],Tabla7[Código del producto],$B4256,Tabla7[Tipo de movimiento],"SALIDA",Tabla7[Mes],L$5))</f>
        <v/>
      </c>
      <c r="M4256" s="39" t="str">
        <f>IF($B4256="","",-SUMIFS(Tabla7[Cantidad],Tabla7[Código del producto],$B4256,Tabla7[Tipo de movimiento],"SALIDA",Tabla7[Mes],M$5))</f>
        <v/>
      </c>
      <c r="N4256" s="39" t="str">
        <f>IF($B4256="","",-SUMIFS(Tabla7[Cantidad],Tabla7[Código del producto],$B4256,Tabla7[Tipo de movimiento],"SALIDA",Tabla7[Mes],N$5))</f>
        <v/>
      </c>
      <c r="O4256" s="39" t="str">
        <f>IF($B4256="","",-SUMIFS(Tabla7[Cantidad],Tabla7[Código del producto],$B4256,Tabla7[Tipo de movimiento],"SALIDA",Tabla7[Mes],O$5))</f>
        <v/>
      </c>
      <c r="P4256" s="39" t="str">
        <f>IF($B4256="","",-SUMIFS(Tabla7[Cantidad],Tabla7[Código del producto],$B4256,Tabla7[Tipo de movimiento],"SALIDA",Tabla7[Mes],P$5))</f>
        <v/>
      </c>
      <c r="Q4256" s="39" t="str">
        <f t="shared" si="198"/>
        <v/>
      </c>
      <c r="R4256" s="51" t="str">
        <f>IF($B4256="","",IFERROR(VLOOKUP($B4256,'ABC rotación'!$C:$G,5,0),"C"))</f>
        <v/>
      </c>
      <c r="S4256" s="41" t="str">
        <f t="shared" si="199"/>
        <v/>
      </c>
      <c r="T4256" s="40" t="str">
        <f t="shared" si="200"/>
        <v/>
      </c>
      <c r="U4256" s="23" t="str">
        <f>IF($B4256="","",VLOOKUP($T4256,Tablas!$X$14:$Y$17,2,1))</f>
        <v/>
      </c>
    </row>
    <row r="4257" spans="2:21" x14ac:dyDescent="0.2">
      <c r="B4257" s="1" t="str">
        <f>IF(Tablas!B4255="","",Tablas!B4255)</f>
        <v/>
      </c>
      <c r="C4257" s="1" t="str">
        <f>IF(Tablas!C4255="","",Tablas!C4255)</f>
        <v/>
      </c>
      <c r="D4257" s="1" t="str">
        <f>IF(Tablas!D4255="","",Tablas!D4255)</f>
        <v/>
      </c>
      <c r="E4257" s="1" t="str">
        <f>IF(Tablas!E4255="","",Tablas!E4255)</f>
        <v/>
      </c>
      <c r="F4257" s="1" t="str">
        <f>IF(Tablas!F4255="","",Tablas!F4255)</f>
        <v/>
      </c>
      <c r="G4257" s="1" t="str">
        <f>IF(Tablas!I4255="","",Tablas!I4255)</f>
        <v/>
      </c>
      <c r="H4257" s="1" t="s">
        <v>911</v>
      </c>
      <c r="I4257" s="39" t="str">
        <f>IF($B4257="","",-SUMIFS(Tabla7[Cantidad],Tabla7[Código del producto],$B4257,Tabla7[Tipo de movimiento],"SALIDA",Tabla7[Mes],I$5))</f>
        <v/>
      </c>
      <c r="J4257" s="39" t="str">
        <f>IF($B4257="","",-SUMIFS(Tabla7[Cantidad],Tabla7[Código del producto],$B4257,Tabla7[Tipo de movimiento],"SALIDA",Tabla7[Mes],J$5))</f>
        <v/>
      </c>
      <c r="K4257" s="39" t="str">
        <f>IF($B4257="","",-SUMIFS(Tabla7[Cantidad],Tabla7[Código del producto],$B4257,Tabla7[Tipo de movimiento],"SALIDA",Tabla7[Mes],K$5))</f>
        <v/>
      </c>
      <c r="L4257" s="39" t="str">
        <f>IF($B4257="","",-SUMIFS(Tabla7[Cantidad],Tabla7[Código del producto],$B4257,Tabla7[Tipo de movimiento],"SALIDA",Tabla7[Mes],L$5))</f>
        <v/>
      </c>
      <c r="M4257" s="39" t="str">
        <f>IF($B4257="","",-SUMIFS(Tabla7[Cantidad],Tabla7[Código del producto],$B4257,Tabla7[Tipo de movimiento],"SALIDA",Tabla7[Mes],M$5))</f>
        <v/>
      </c>
      <c r="N4257" s="39" t="str">
        <f>IF($B4257="","",-SUMIFS(Tabla7[Cantidad],Tabla7[Código del producto],$B4257,Tabla7[Tipo de movimiento],"SALIDA",Tabla7[Mes],N$5))</f>
        <v/>
      </c>
      <c r="O4257" s="39" t="str">
        <f>IF($B4257="","",-SUMIFS(Tabla7[Cantidad],Tabla7[Código del producto],$B4257,Tabla7[Tipo de movimiento],"SALIDA",Tabla7[Mes],O$5))</f>
        <v/>
      </c>
      <c r="P4257" s="39" t="str">
        <f>IF($B4257="","",-SUMIFS(Tabla7[Cantidad],Tabla7[Código del producto],$B4257,Tabla7[Tipo de movimiento],"SALIDA",Tabla7[Mes],P$5))</f>
        <v/>
      </c>
      <c r="Q4257" s="39" t="str">
        <f t="shared" si="198"/>
        <v/>
      </c>
      <c r="R4257" s="51" t="str">
        <f>IF($B4257="","",IFERROR(VLOOKUP($B4257,'ABC rotación'!$C:$G,5,0),"C"))</f>
        <v/>
      </c>
      <c r="S4257" s="41" t="str">
        <f t="shared" si="199"/>
        <v/>
      </c>
      <c r="T4257" s="40" t="str">
        <f t="shared" si="200"/>
        <v/>
      </c>
      <c r="U4257" s="23" t="str">
        <f>IF($B4257="","",VLOOKUP($T4257,Tablas!$X$14:$Y$17,2,1))</f>
        <v/>
      </c>
    </row>
    <row r="4258" spans="2:21" x14ac:dyDescent="0.2">
      <c r="B4258" s="1" t="str">
        <f>IF(Tablas!B4256="","",Tablas!B4256)</f>
        <v/>
      </c>
      <c r="C4258" s="1" t="str">
        <f>IF(Tablas!C4256="","",Tablas!C4256)</f>
        <v/>
      </c>
      <c r="D4258" s="1" t="str">
        <f>IF(Tablas!D4256="","",Tablas!D4256)</f>
        <v/>
      </c>
      <c r="E4258" s="1" t="str">
        <f>IF(Tablas!E4256="","",Tablas!E4256)</f>
        <v/>
      </c>
      <c r="F4258" s="1" t="str">
        <f>IF(Tablas!F4256="","",Tablas!F4256)</f>
        <v/>
      </c>
      <c r="G4258" s="1" t="str">
        <f>IF(Tablas!I4256="","",Tablas!I4256)</f>
        <v/>
      </c>
      <c r="H4258" s="1" t="s">
        <v>911</v>
      </c>
      <c r="I4258" s="39" t="str">
        <f>IF($B4258="","",-SUMIFS(Tabla7[Cantidad],Tabla7[Código del producto],$B4258,Tabla7[Tipo de movimiento],"SALIDA",Tabla7[Mes],I$5))</f>
        <v/>
      </c>
      <c r="J4258" s="39" t="str">
        <f>IF($B4258="","",-SUMIFS(Tabla7[Cantidad],Tabla7[Código del producto],$B4258,Tabla7[Tipo de movimiento],"SALIDA",Tabla7[Mes],J$5))</f>
        <v/>
      </c>
      <c r="K4258" s="39" t="str">
        <f>IF($B4258="","",-SUMIFS(Tabla7[Cantidad],Tabla7[Código del producto],$B4258,Tabla7[Tipo de movimiento],"SALIDA",Tabla7[Mes],K$5))</f>
        <v/>
      </c>
      <c r="L4258" s="39" t="str">
        <f>IF($B4258="","",-SUMIFS(Tabla7[Cantidad],Tabla7[Código del producto],$B4258,Tabla7[Tipo de movimiento],"SALIDA",Tabla7[Mes],L$5))</f>
        <v/>
      </c>
      <c r="M4258" s="39" t="str">
        <f>IF($B4258="","",-SUMIFS(Tabla7[Cantidad],Tabla7[Código del producto],$B4258,Tabla7[Tipo de movimiento],"SALIDA",Tabla7[Mes],M$5))</f>
        <v/>
      </c>
      <c r="N4258" s="39" t="str">
        <f>IF($B4258="","",-SUMIFS(Tabla7[Cantidad],Tabla7[Código del producto],$B4258,Tabla7[Tipo de movimiento],"SALIDA",Tabla7[Mes],N$5))</f>
        <v/>
      </c>
      <c r="O4258" s="39" t="str">
        <f>IF($B4258="","",-SUMIFS(Tabla7[Cantidad],Tabla7[Código del producto],$B4258,Tabla7[Tipo de movimiento],"SALIDA",Tabla7[Mes],O$5))</f>
        <v/>
      </c>
      <c r="P4258" s="39" t="str">
        <f>IF($B4258="","",-SUMIFS(Tabla7[Cantidad],Tabla7[Código del producto],$B4258,Tabla7[Tipo de movimiento],"SALIDA",Tabla7[Mes],P$5))</f>
        <v/>
      </c>
      <c r="Q4258" s="39" t="str">
        <f t="shared" si="198"/>
        <v/>
      </c>
      <c r="R4258" s="51" t="str">
        <f>IF($B4258="","",IFERROR(VLOOKUP($B4258,'ABC rotación'!$C:$G,5,0),"C"))</f>
        <v/>
      </c>
      <c r="S4258" s="41" t="str">
        <f t="shared" si="199"/>
        <v/>
      </c>
      <c r="T4258" s="40" t="str">
        <f t="shared" si="200"/>
        <v/>
      </c>
      <c r="U4258" s="23" t="str">
        <f>IF($B4258="","",VLOOKUP($T4258,Tablas!$X$14:$Y$17,2,1))</f>
        <v/>
      </c>
    </row>
    <row r="4259" spans="2:21" x14ac:dyDescent="0.2">
      <c r="B4259" s="1" t="str">
        <f>IF(Tablas!B4257="","",Tablas!B4257)</f>
        <v/>
      </c>
      <c r="C4259" s="1" t="str">
        <f>IF(Tablas!C4257="","",Tablas!C4257)</f>
        <v/>
      </c>
      <c r="D4259" s="1" t="str">
        <f>IF(Tablas!D4257="","",Tablas!D4257)</f>
        <v/>
      </c>
      <c r="E4259" s="1" t="str">
        <f>IF(Tablas!E4257="","",Tablas!E4257)</f>
        <v/>
      </c>
      <c r="F4259" s="1" t="str">
        <f>IF(Tablas!F4257="","",Tablas!F4257)</f>
        <v/>
      </c>
      <c r="G4259" s="1" t="str">
        <f>IF(Tablas!I4257="","",Tablas!I4257)</f>
        <v/>
      </c>
      <c r="H4259" s="1" t="s">
        <v>911</v>
      </c>
      <c r="I4259" s="39" t="str">
        <f>IF($B4259="","",-SUMIFS(Tabla7[Cantidad],Tabla7[Código del producto],$B4259,Tabla7[Tipo de movimiento],"SALIDA",Tabla7[Mes],I$5))</f>
        <v/>
      </c>
      <c r="J4259" s="39" t="str">
        <f>IF($B4259="","",-SUMIFS(Tabla7[Cantidad],Tabla7[Código del producto],$B4259,Tabla7[Tipo de movimiento],"SALIDA",Tabla7[Mes],J$5))</f>
        <v/>
      </c>
      <c r="K4259" s="39" t="str">
        <f>IF($B4259="","",-SUMIFS(Tabla7[Cantidad],Tabla7[Código del producto],$B4259,Tabla7[Tipo de movimiento],"SALIDA",Tabla7[Mes],K$5))</f>
        <v/>
      </c>
      <c r="L4259" s="39" t="str">
        <f>IF($B4259="","",-SUMIFS(Tabla7[Cantidad],Tabla7[Código del producto],$B4259,Tabla7[Tipo de movimiento],"SALIDA",Tabla7[Mes],L$5))</f>
        <v/>
      </c>
      <c r="M4259" s="39" t="str">
        <f>IF($B4259="","",-SUMIFS(Tabla7[Cantidad],Tabla7[Código del producto],$B4259,Tabla7[Tipo de movimiento],"SALIDA",Tabla7[Mes],M$5))</f>
        <v/>
      </c>
      <c r="N4259" s="39" t="str">
        <f>IF($B4259="","",-SUMIFS(Tabla7[Cantidad],Tabla7[Código del producto],$B4259,Tabla7[Tipo de movimiento],"SALIDA",Tabla7[Mes],N$5))</f>
        <v/>
      </c>
      <c r="O4259" s="39" t="str">
        <f>IF($B4259="","",-SUMIFS(Tabla7[Cantidad],Tabla7[Código del producto],$B4259,Tabla7[Tipo de movimiento],"SALIDA",Tabla7[Mes],O$5))</f>
        <v/>
      </c>
      <c r="P4259" s="39" t="str">
        <f>IF($B4259="","",-SUMIFS(Tabla7[Cantidad],Tabla7[Código del producto],$B4259,Tabla7[Tipo de movimiento],"SALIDA",Tabla7[Mes],P$5))</f>
        <v/>
      </c>
      <c r="Q4259" s="39" t="str">
        <f t="shared" si="198"/>
        <v/>
      </c>
      <c r="R4259" s="51" t="str">
        <f>IF($B4259="","",IFERROR(VLOOKUP($B4259,'ABC rotación'!$C:$G,5,0),"C"))</f>
        <v/>
      </c>
      <c r="S4259" s="41" t="str">
        <f t="shared" si="199"/>
        <v/>
      </c>
      <c r="T4259" s="40" t="str">
        <f t="shared" si="200"/>
        <v/>
      </c>
      <c r="U4259" s="23" t="str">
        <f>IF($B4259="","",VLOOKUP($T4259,Tablas!$X$14:$Y$17,2,1))</f>
        <v/>
      </c>
    </row>
    <row r="4260" spans="2:21" x14ac:dyDescent="0.2">
      <c r="B4260" s="1" t="str">
        <f>IF(Tablas!B4258="","",Tablas!B4258)</f>
        <v/>
      </c>
      <c r="C4260" s="1" t="str">
        <f>IF(Tablas!C4258="","",Tablas!C4258)</f>
        <v/>
      </c>
      <c r="D4260" s="1" t="str">
        <f>IF(Tablas!D4258="","",Tablas!D4258)</f>
        <v/>
      </c>
      <c r="E4260" s="1" t="str">
        <f>IF(Tablas!E4258="","",Tablas!E4258)</f>
        <v/>
      </c>
      <c r="F4260" s="1" t="str">
        <f>IF(Tablas!F4258="","",Tablas!F4258)</f>
        <v/>
      </c>
      <c r="G4260" s="1" t="str">
        <f>IF(Tablas!I4258="","",Tablas!I4258)</f>
        <v/>
      </c>
      <c r="H4260" s="1" t="s">
        <v>911</v>
      </c>
      <c r="I4260" s="39" t="str">
        <f>IF($B4260="","",-SUMIFS(Tabla7[Cantidad],Tabla7[Código del producto],$B4260,Tabla7[Tipo de movimiento],"SALIDA",Tabla7[Mes],I$5))</f>
        <v/>
      </c>
      <c r="J4260" s="39" t="str">
        <f>IF($B4260="","",-SUMIFS(Tabla7[Cantidad],Tabla7[Código del producto],$B4260,Tabla7[Tipo de movimiento],"SALIDA",Tabla7[Mes],J$5))</f>
        <v/>
      </c>
      <c r="K4260" s="39" t="str">
        <f>IF($B4260="","",-SUMIFS(Tabla7[Cantidad],Tabla7[Código del producto],$B4260,Tabla7[Tipo de movimiento],"SALIDA",Tabla7[Mes],K$5))</f>
        <v/>
      </c>
      <c r="L4260" s="39" t="str">
        <f>IF($B4260="","",-SUMIFS(Tabla7[Cantidad],Tabla7[Código del producto],$B4260,Tabla7[Tipo de movimiento],"SALIDA",Tabla7[Mes],L$5))</f>
        <v/>
      </c>
      <c r="M4260" s="39" t="str">
        <f>IF($B4260="","",-SUMIFS(Tabla7[Cantidad],Tabla7[Código del producto],$B4260,Tabla7[Tipo de movimiento],"SALIDA",Tabla7[Mes],M$5))</f>
        <v/>
      </c>
      <c r="N4260" s="39" t="str">
        <f>IF($B4260="","",-SUMIFS(Tabla7[Cantidad],Tabla7[Código del producto],$B4260,Tabla7[Tipo de movimiento],"SALIDA",Tabla7[Mes],N$5))</f>
        <v/>
      </c>
      <c r="O4260" s="39" t="str">
        <f>IF($B4260="","",-SUMIFS(Tabla7[Cantidad],Tabla7[Código del producto],$B4260,Tabla7[Tipo de movimiento],"SALIDA",Tabla7[Mes],O$5))</f>
        <v/>
      </c>
      <c r="P4260" s="39" t="str">
        <f>IF($B4260="","",-SUMIFS(Tabla7[Cantidad],Tabla7[Código del producto],$B4260,Tabla7[Tipo de movimiento],"SALIDA",Tabla7[Mes],P$5))</f>
        <v/>
      </c>
      <c r="Q4260" s="39" t="str">
        <f t="shared" si="198"/>
        <v/>
      </c>
      <c r="R4260" s="51" t="str">
        <f>IF($B4260="","",IFERROR(VLOOKUP($B4260,'ABC rotación'!$C:$G,5,0),"C"))</f>
        <v/>
      </c>
      <c r="S4260" s="41" t="str">
        <f t="shared" si="199"/>
        <v/>
      </c>
      <c r="T4260" s="40" t="str">
        <f t="shared" si="200"/>
        <v/>
      </c>
      <c r="U4260" s="23" t="str">
        <f>IF($B4260="","",VLOOKUP($T4260,Tablas!$X$14:$Y$17,2,1))</f>
        <v/>
      </c>
    </row>
    <row r="4261" spans="2:21" x14ac:dyDescent="0.2">
      <c r="B4261" s="1" t="str">
        <f>IF(Tablas!B4259="","",Tablas!B4259)</f>
        <v/>
      </c>
      <c r="C4261" s="1" t="str">
        <f>IF(Tablas!C4259="","",Tablas!C4259)</f>
        <v/>
      </c>
      <c r="D4261" s="1" t="str">
        <f>IF(Tablas!D4259="","",Tablas!D4259)</f>
        <v/>
      </c>
      <c r="E4261" s="1" t="str">
        <f>IF(Tablas!E4259="","",Tablas!E4259)</f>
        <v/>
      </c>
      <c r="F4261" s="1" t="str">
        <f>IF(Tablas!F4259="","",Tablas!F4259)</f>
        <v/>
      </c>
      <c r="G4261" s="1" t="str">
        <f>IF(Tablas!I4259="","",Tablas!I4259)</f>
        <v/>
      </c>
      <c r="H4261" s="1" t="s">
        <v>911</v>
      </c>
      <c r="I4261" s="39" t="str">
        <f>IF($B4261="","",-SUMIFS(Tabla7[Cantidad],Tabla7[Código del producto],$B4261,Tabla7[Tipo de movimiento],"SALIDA",Tabla7[Mes],I$5))</f>
        <v/>
      </c>
      <c r="J4261" s="39" t="str">
        <f>IF($B4261="","",-SUMIFS(Tabla7[Cantidad],Tabla7[Código del producto],$B4261,Tabla7[Tipo de movimiento],"SALIDA",Tabla7[Mes],J$5))</f>
        <v/>
      </c>
      <c r="K4261" s="39" t="str">
        <f>IF($B4261="","",-SUMIFS(Tabla7[Cantidad],Tabla7[Código del producto],$B4261,Tabla7[Tipo de movimiento],"SALIDA",Tabla7[Mes],K$5))</f>
        <v/>
      </c>
      <c r="L4261" s="39" t="str">
        <f>IF($B4261="","",-SUMIFS(Tabla7[Cantidad],Tabla7[Código del producto],$B4261,Tabla7[Tipo de movimiento],"SALIDA",Tabla7[Mes],L$5))</f>
        <v/>
      </c>
      <c r="M4261" s="39" t="str">
        <f>IF($B4261="","",-SUMIFS(Tabla7[Cantidad],Tabla7[Código del producto],$B4261,Tabla7[Tipo de movimiento],"SALIDA",Tabla7[Mes],M$5))</f>
        <v/>
      </c>
      <c r="N4261" s="39" t="str">
        <f>IF($B4261="","",-SUMIFS(Tabla7[Cantidad],Tabla7[Código del producto],$B4261,Tabla7[Tipo de movimiento],"SALIDA",Tabla7[Mes],N$5))</f>
        <v/>
      </c>
      <c r="O4261" s="39" t="str">
        <f>IF($B4261="","",-SUMIFS(Tabla7[Cantidad],Tabla7[Código del producto],$B4261,Tabla7[Tipo de movimiento],"SALIDA",Tabla7[Mes],O$5))</f>
        <v/>
      </c>
      <c r="P4261" s="39" t="str">
        <f>IF($B4261="","",-SUMIFS(Tabla7[Cantidad],Tabla7[Código del producto],$B4261,Tabla7[Tipo de movimiento],"SALIDA",Tabla7[Mes],P$5))</f>
        <v/>
      </c>
      <c r="Q4261" s="39" t="str">
        <f t="shared" si="198"/>
        <v/>
      </c>
      <c r="R4261" s="51" t="str">
        <f>IF($B4261="","",IFERROR(VLOOKUP($B4261,'ABC rotación'!$C:$G,5,0),"C"))</f>
        <v/>
      </c>
      <c r="S4261" s="41" t="str">
        <f t="shared" si="199"/>
        <v/>
      </c>
      <c r="T4261" s="40" t="str">
        <f t="shared" si="200"/>
        <v/>
      </c>
      <c r="U4261" s="23" t="str">
        <f>IF($B4261="","",VLOOKUP($T4261,Tablas!$X$14:$Y$17,2,1))</f>
        <v/>
      </c>
    </row>
    <row r="4262" spans="2:21" x14ac:dyDescent="0.2">
      <c r="B4262" s="1" t="str">
        <f>IF(Tablas!B4260="","",Tablas!B4260)</f>
        <v/>
      </c>
      <c r="C4262" s="1" t="str">
        <f>IF(Tablas!C4260="","",Tablas!C4260)</f>
        <v/>
      </c>
      <c r="D4262" s="1" t="str">
        <f>IF(Tablas!D4260="","",Tablas!D4260)</f>
        <v/>
      </c>
      <c r="E4262" s="1" t="str">
        <f>IF(Tablas!E4260="","",Tablas!E4260)</f>
        <v/>
      </c>
      <c r="F4262" s="1" t="str">
        <f>IF(Tablas!F4260="","",Tablas!F4260)</f>
        <v/>
      </c>
      <c r="G4262" s="1" t="str">
        <f>IF(Tablas!I4260="","",Tablas!I4260)</f>
        <v/>
      </c>
      <c r="H4262" s="1" t="s">
        <v>911</v>
      </c>
      <c r="I4262" s="39" t="str">
        <f>IF($B4262="","",-SUMIFS(Tabla7[Cantidad],Tabla7[Código del producto],$B4262,Tabla7[Tipo de movimiento],"SALIDA",Tabla7[Mes],I$5))</f>
        <v/>
      </c>
      <c r="J4262" s="39" t="str">
        <f>IF($B4262="","",-SUMIFS(Tabla7[Cantidad],Tabla7[Código del producto],$B4262,Tabla7[Tipo de movimiento],"SALIDA",Tabla7[Mes],J$5))</f>
        <v/>
      </c>
      <c r="K4262" s="39" t="str">
        <f>IF($B4262="","",-SUMIFS(Tabla7[Cantidad],Tabla7[Código del producto],$B4262,Tabla7[Tipo de movimiento],"SALIDA",Tabla7[Mes],K$5))</f>
        <v/>
      </c>
      <c r="L4262" s="39" t="str">
        <f>IF($B4262="","",-SUMIFS(Tabla7[Cantidad],Tabla7[Código del producto],$B4262,Tabla7[Tipo de movimiento],"SALIDA",Tabla7[Mes],L$5))</f>
        <v/>
      </c>
      <c r="M4262" s="39" t="str">
        <f>IF($B4262="","",-SUMIFS(Tabla7[Cantidad],Tabla7[Código del producto],$B4262,Tabla7[Tipo de movimiento],"SALIDA",Tabla7[Mes],M$5))</f>
        <v/>
      </c>
      <c r="N4262" s="39" t="str">
        <f>IF($B4262="","",-SUMIFS(Tabla7[Cantidad],Tabla7[Código del producto],$B4262,Tabla7[Tipo de movimiento],"SALIDA",Tabla7[Mes],N$5))</f>
        <v/>
      </c>
      <c r="O4262" s="39" t="str">
        <f>IF($B4262="","",-SUMIFS(Tabla7[Cantidad],Tabla7[Código del producto],$B4262,Tabla7[Tipo de movimiento],"SALIDA",Tabla7[Mes],O$5))</f>
        <v/>
      </c>
      <c r="P4262" s="39" t="str">
        <f>IF($B4262="","",-SUMIFS(Tabla7[Cantidad],Tabla7[Código del producto],$B4262,Tabla7[Tipo de movimiento],"SALIDA",Tabla7[Mes],P$5))</f>
        <v/>
      </c>
      <c r="Q4262" s="39" t="str">
        <f t="shared" si="198"/>
        <v/>
      </c>
      <c r="R4262" s="51" t="str">
        <f>IF($B4262="","",IFERROR(VLOOKUP($B4262,'ABC rotación'!$C:$G,5,0),"C"))</f>
        <v/>
      </c>
      <c r="S4262" s="41" t="str">
        <f t="shared" si="199"/>
        <v/>
      </c>
      <c r="T4262" s="40" t="str">
        <f t="shared" si="200"/>
        <v/>
      </c>
      <c r="U4262" s="23" t="str">
        <f>IF($B4262="","",VLOOKUP($T4262,Tablas!$X$14:$Y$17,2,1))</f>
        <v/>
      </c>
    </row>
    <row r="4263" spans="2:21" x14ac:dyDescent="0.2">
      <c r="B4263" s="1" t="str">
        <f>IF(Tablas!B4261="","",Tablas!B4261)</f>
        <v/>
      </c>
      <c r="C4263" s="1" t="str">
        <f>IF(Tablas!C4261="","",Tablas!C4261)</f>
        <v/>
      </c>
      <c r="D4263" s="1" t="str">
        <f>IF(Tablas!D4261="","",Tablas!D4261)</f>
        <v/>
      </c>
      <c r="E4263" s="1" t="str">
        <f>IF(Tablas!E4261="","",Tablas!E4261)</f>
        <v/>
      </c>
      <c r="F4263" s="1" t="str">
        <f>IF(Tablas!F4261="","",Tablas!F4261)</f>
        <v/>
      </c>
      <c r="G4263" s="1" t="str">
        <f>IF(Tablas!I4261="","",Tablas!I4261)</f>
        <v/>
      </c>
      <c r="H4263" s="1" t="s">
        <v>911</v>
      </c>
      <c r="I4263" s="39" t="str">
        <f>IF($B4263="","",-SUMIFS(Tabla7[Cantidad],Tabla7[Código del producto],$B4263,Tabla7[Tipo de movimiento],"SALIDA",Tabla7[Mes],I$5))</f>
        <v/>
      </c>
      <c r="J4263" s="39" t="str">
        <f>IF($B4263="","",-SUMIFS(Tabla7[Cantidad],Tabla7[Código del producto],$B4263,Tabla7[Tipo de movimiento],"SALIDA",Tabla7[Mes],J$5))</f>
        <v/>
      </c>
      <c r="K4263" s="39" t="str">
        <f>IF($B4263="","",-SUMIFS(Tabla7[Cantidad],Tabla7[Código del producto],$B4263,Tabla7[Tipo de movimiento],"SALIDA",Tabla7[Mes],K$5))</f>
        <v/>
      </c>
      <c r="L4263" s="39" t="str">
        <f>IF($B4263="","",-SUMIFS(Tabla7[Cantidad],Tabla7[Código del producto],$B4263,Tabla7[Tipo de movimiento],"SALIDA",Tabla7[Mes],L$5))</f>
        <v/>
      </c>
      <c r="M4263" s="39" t="str">
        <f>IF($B4263="","",-SUMIFS(Tabla7[Cantidad],Tabla7[Código del producto],$B4263,Tabla7[Tipo de movimiento],"SALIDA",Tabla7[Mes],M$5))</f>
        <v/>
      </c>
      <c r="N4263" s="39" t="str">
        <f>IF($B4263="","",-SUMIFS(Tabla7[Cantidad],Tabla7[Código del producto],$B4263,Tabla7[Tipo de movimiento],"SALIDA",Tabla7[Mes],N$5))</f>
        <v/>
      </c>
      <c r="O4263" s="39" t="str">
        <f>IF($B4263="","",-SUMIFS(Tabla7[Cantidad],Tabla7[Código del producto],$B4263,Tabla7[Tipo de movimiento],"SALIDA",Tabla7[Mes],O$5))</f>
        <v/>
      </c>
      <c r="P4263" s="39" t="str">
        <f>IF($B4263="","",-SUMIFS(Tabla7[Cantidad],Tabla7[Código del producto],$B4263,Tabla7[Tipo de movimiento],"SALIDA",Tabla7[Mes],P$5))</f>
        <v/>
      </c>
      <c r="Q4263" s="39" t="str">
        <f t="shared" si="198"/>
        <v/>
      </c>
      <c r="R4263" s="51" t="str">
        <f>IF($B4263="","",IFERROR(VLOOKUP($B4263,'ABC rotación'!$C:$G,5,0),"C"))</f>
        <v/>
      </c>
      <c r="S4263" s="41" t="str">
        <f t="shared" si="199"/>
        <v/>
      </c>
      <c r="T4263" s="40" t="str">
        <f t="shared" si="200"/>
        <v/>
      </c>
      <c r="U4263" s="23" t="str">
        <f>IF($B4263="","",VLOOKUP($T4263,Tablas!$X$14:$Y$17,2,1))</f>
        <v/>
      </c>
    </row>
    <row r="4264" spans="2:21" x14ac:dyDescent="0.2">
      <c r="B4264" s="1" t="str">
        <f>IF(Tablas!B4262="","",Tablas!B4262)</f>
        <v/>
      </c>
      <c r="C4264" s="1" t="str">
        <f>IF(Tablas!C4262="","",Tablas!C4262)</f>
        <v/>
      </c>
      <c r="D4264" s="1" t="str">
        <f>IF(Tablas!D4262="","",Tablas!D4262)</f>
        <v/>
      </c>
      <c r="E4264" s="1" t="str">
        <f>IF(Tablas!E4262="","",Tablas!E4262)</f>
        <v/>
      </c>
      <c r="F4264" s="1" t="str">
        <f>IF(Tablas!F4262="","",Tablas!F4262)</f>
        <v/>
      </c>
      <c r="G4264" s="1" t="str">
        <f>IF(Tablas!I4262="","",Tablas!I4262)</f>
        <v/>
      </c>
      <c r="H4264" s="1" t="s">
        <v>911</v>
      </c>
      <c r="I4264" s="39" t="str">
        <f>IF($B4264="","",-SUMIFS(Tabla7[Cantidad],Tabla7[Código del producto],$B4264,Tabla7[Tipo de movimiento],"SALIDA",Tabla7[Mes],I$5))</f>
        <v/>
      </c>
      <c r="J4264" s="39" t="str">
        <f>IF($B4264="","",-SUMIFS(Tabla7[Cantidad],Tabla7[Código del producto],$B4264,Tabla7[Tipo de movimiento],"SALIDA",Tabla7[Mes],J$5))</f>
        <v/>
      </c>
      <c r="K4264" s="39" t="str">
        <f>IF($B4264="","",-SUMIFS(Tabla7[Cantidad],Tabla7[Código del producto],$B4264,Tabla7[Tipo de movimiento],"SALIDA",Tabla7[Mes],K$5))</f>
        <v/>
      </c>
      <c r="L4264" s="39" t="str">
        <f>IF($B4264="","",-SUMIFS(Tabla7[Cantidad],Tabla7[Código del producto],$B4264,Tabla7[Tipo de movimiento],"SALIDA",Tabla7[Mes],L$5))</f>
        <v/>
      </c>
      <c r="M4264" s="39" t="str">
        <f>IF($B4264="","",-SUMIFS(Tabla7[Cantidad],Tabla7[Código del producto],$B4264,Tabla7[Tipo de movimiento],"SALIDA",Tabla7[Mes],M$5))</f>
        <v/>
      </c>
      <c r="N4264" s="39" t="str">
        <f>IF($B4264="","",-SUMIFS(Tabla7[Cantidad],Tabla7[Código del producto],$B4264,Tabla7[Tipo de movimiento],"SALIDA",Tabla7[Mes],N$5))</f>
        <v/>
      </c>
      <c r="O4264" s="39" t="str">
        <f>IF($B4264="","",-SUMIFS(Tabla7[Cantidad],Tabla7[Código del producto],$B4264,Tabla7[Tipo de movimiento],"SALIDA",Tabla7[Mes],O$5))</f>
        <v/>
      </c>
      <c r="P4264" s="39" t="str">
        <f>IF($B4264="","",-SUMIFS(Tabla7[Cantidad],Tabla7[Código del producto],$B4264,Tabla7[Tipo de movimiento],"SALIDA",Tabla7[Mes],P$5))</f>
        <v/>
      </c>
      <c r="Q4264" s="39" t="str">
        <f t="shared" si="198"/>
        <v/>
      </c>
      <c r="R4264" s="51" t="str">
        <f>IF($B4264="","",IFERROR(VLOOKUP($B4264,'ABC rotación'!$C:$G,5,0),"C"))</f>
        <v/>
      </c>
      <c r="S4264" s="41" t="str">
        <f t="shared" si="199"/>
        <v/>
      </c>
      <c r="T4264" s="40" t="str">
        <f t="shared" si="200"/>
        <v/>
      </c>
      <c r="U4264" s="23" t="str">
        <f>IF($B4264="","",VLOOKUP($T4264,Tablas!$X$14:$Y$17,2,1))</f>
        <v/>
      </c>
    </row>
    <row r="4265" spans="2:21" x14ac:dyDescent="0.2">
      <c r="B4265" s="1" t="str">
        <f>IF(Tablas!B4263="","",Tablas!B4263)</f>
        <v/>
      </c>
      <c r="C4265" s="1" t="str">
        <f>IF(Tablas!C4263="","",Tablas!C4263)</f>
        <v/>
      </c>
      <c r="D4265" s="1" t="str">
        <f>IF(Tablas!D4263="","",Tablas!D4263)</f>
        <v/>
      </c>
      <c r="E4265" s="1" t="str">
        <f>IF(Tablas!E4263="","",Tablas!E4263)</f>
        <v/>
      </c>
      <c r="F4265" s="1" t="str">
        <f>IF(Tablas!F4263="","",Tablas!F4263)</f>
        <v/>
      </c>
      <c r="G4265" s="1" t="str">
        <f>IF(Tablas!I4263="","",Tablas!I4263)</f>
        <v/>
      </c>
      <c r="H4265" s="1" t="s">
        <v>911</v>
      </c>
      <c r="I4265" s="39" t="str">
        <f>IF($B4265="","",-SUMIFS(Tabla7[Cantidad],Tabla7[Código del producto],$B4265,Tabla7[Tipo de movimiento],"SALIDA",Tabla7[Mes],I$5))</f>
        <v/>
      </c>
      <c r="J4265" s="39" t="str">
        <f>IF($B4265="","",-SUMIFS(Tabla7[Cantidad],Tabla7[Código del producto],$B4265,Tabla7[Tipo de movimiento],"SALIDA",Tabla7[Mes],J$5))</f>
        <v/>
      </c>
      <c r="K4265" s="39" t="str">
        <f>IF($B4265="","",-SUMIFS(Tabla7[Cantidad],Tabla7[Código del producto],$B4265,Tabla7[Tipo de movimiento],"SALIDA",Tabla7[Mes],K$5))</f>
        <v/>
      </c>
      <c r="L4265" s="39" t="str">
        <f>IF($B4265="","",-SUMIFS(Tabla7[Cantidad],Tabla7[Código del producto],$B4265,Tabla7[Tipo de movimiento],"SALIDA",Tabla7[Mes],L$5))</f>
        <v/>
      </c>
      <c r="M4265" s="39" t="str">
        <f>IF($B4265="","",-SUMIFS(Tabla7[Cantidad],Tabla7[Código del producto],$B4265,Tabla7[Tipo de movimiento],"SALIDA",Tabla7[Mes],M$5))</f>
        <v/>
      </c>
      <c r="N4265" s="39" t="str">
        <f>IF($B4265="","",-SUMIFS(Tabla7[Cantidad],Tabla7[Código del producto],$B4265,Tabla7[Tipo de movimiento],"SALIDA",Tabla7[Mes],N$5))</f>
        <v/>
      </c>
      <c r="O4265" s="39" t="str">
        <f>IF($B4265="","",-SUMIFS(Tabla7[Cantidad],Tabla7[Código del producto],$B4265,Tabla7[Tipo de movimiento],"SALIDA",Tabla7[Mes],O$5))</f>
        <v/>
      </c>
      <c r="P4265" s="39" t="str">
        <f>IF($B4265="","",-SUMIFS(Tabla7[Cantidad],Tabla7[Código del producto],$B4265,Tabla7[Tipo de movimiento],"SALIDA",Tabla7[Mes],P$5))</f>
        <v/>
      </c>
      <c r="Q4265" s="39" t="str">
        <f t="shared" si="198"/>
        <v/>
      </c>
      <c r="R4265" s="51" t="str">
        <f>IF($B4265="","",IFERROR(VLOOKUP($B4265,'ABC rotación'!$C:$G,5,0),"C"))</f>
        <v/>
      </c>
      <c r="S4265" s="41" t="str">
        <f t="shared" si="199"/>
        <v/>
      </c>
      <c r="T4265" s="40" t="str">
        <f t="shared" si="200"/>
        <v/>
      </c>
      <c r="U4265" s="23" t="str">
        <f>IF($B4265="","",VLOOKUP($T4265,Tablas!$X$14:$Y$17,2,1))</f>
        <v/>
      </c>
    </row>
    <row r="4266" spans="2:21" x14ac:dyDescent="0.2">
      <c r="B4266" s="1" t="str">
        <f>IF(Tablas!B4264="","",Tablas!B4264)</f>
        <v/>
      </c>
      <c r="C4266" s="1" t="str">
        <f>IF(Tablas!C4264="","",Tablas!C4264)</f>
        <v/>
      </c>
      <c r="D4266" s="1" t="str">
        <f>IF(Tablas!D4264="","",Tablas!D4264)</f>
        <v/>
      </c>
      <c r="E4266" s="1" t="str">
        <f>IF(Tablas!E4264="","",Tablas!E4264)</f>
        <v/>
      </c>
      <c r="F4266" s="1" t="str">
        <f>IF(Tablas!F4264="","",Tablas!F4264)</f>
        <v/>
      </c>
      <c r="G4266" s="1" t="str">
        <f>IF(Tablas!I4264="","",Tablas!I4264)</f>
        <v/>
      </c>
      <c r="H4266" s="1" t="s">
        <v>911</v>
      </c>
      <c r="I4266" s="39" t="str">
        <f>IF($B4266="","",-SUMIFS(Tabla7[Cantidad],Tabla7[Código del producto],$B4266,Tabla7[Tipo de movimiento],"SALIDA",Tabla7[Mes],I$5))</f>
        <v/>
      </c>
      <c r="J4266" s="39" t="str">
        <f>IF($B4266="","",-SUMIFS(Tabla7[Cantidad],Tabla7[Código del producto],$B4266,Tabla7[Tipo de movimiento],"SALIDA",Tabla7[Mes],J$5))</f>
        <v/>
      </c>
      <c r="K4266" s="39" t="str">
        <f>IF($B4266="","",-SUMIFS(Tabla7[Cantidad],Tabla7[Código del producto],$B4266,Tabla7[Tipo de movimiento],"SALIDA",Tabla7[Mes],K$5))</f>
        <v/>
      </c>
      <c r="L4266" s="39" t="str">
        <f>IF($B4266="","",-SUMIFS(Tabla7[Cantidad],Tabla7[Código del producto],$B4266,Tabla7[Tipo de movimiento],"SALIDA",Tabla7[Mes],L$5))</f>
        <v/>
      </c>
      <c r="M4266" s="39" t="str">
        <f>IF($B4266="","",-SUMIFS(Tabla7[Cantidad],Tabla7[Código del producto],$B4266,Tabla7[Tipo de movimiento],"SALIDA",Tabla7[Mes],M$5))</f>
        <v/>
      </c>
      <c r="N4266" s="39" t="str">
        <f>IF($B4266="","",-SUMIFS(Tabla7[Cantidad],Tabla7[Código del producto],$B4266,Tabla7[Tipo de movimiento],"SALIDA",Tabla7[Mes],N$5))</f>
        <v/>
      </c>
      <c r="O4266" s="39" t="str">
        <f>IF($B4266="","",-SUMIFS(Tabla7[Cantidad],Tabla7[Código del producto],$B4266,Tabla7[Tipo de movimiento],"SALIDA",Tabla7[Mes],O$5))</f>
        <v/>
      </c>
      <c r="P4266" s="39" t="str">
        <f>IF($B4266="","",-SUMIFS(Tabla7[Cantidad],Tabla7[Código del producto],$B4266,Tabla7[Tipo de movimiento],"SALIDA",Tabla7[Mes],P$5))</f>
        <v/>
      </c>
      <c r="Q4266" s="39" t="str">
        <f t="shared" si="198"/>
        <v/>
      </c>
      <c r="R4266" s="51" t="str">
        <f>IF($B4266="","",IFERROR(VLOOKUP($B4266,'ABC rotación'!$C:$G,5,0),"C"))</f>
        <v/>
      </c>
      <c r="S4266" s="41" t="str">
        <f t="shared" si="199"/>
        <v/>
      </c>
      <c r="T4266" s="40" t="str">
        <f t="shared" si="200"/>
        <v/>
      </c>
      <c r="U4266" s="23" t="str">
        <f>IF($B4266="","",VLOOKUP($T4266,Tablas!$X$14:$Y$17,2,1))</f>
        <v/>
      </c>
    </row>
    <row r="4267" spans="2:21" x14ac:dyDescent="0.2">
      <c r="B4267" s="1" t="str">
        <f>IF(Tablas!B4265="","",Tablas!B4265)</f>
        <v/>
      </c>
      <c r="C4267" s="1" t="str">
        <f>IF(Tablas!C4265="","",Tablas!C4265)</f>
        <v/>
      </c>
      <c r="D4267" s="1" t="str">
        <f>IF(Tablas!D4265="","",Tablas!D4265)</f>
        <v/>
      </c>
      <c r="E4267" s="1" t="str">
        <f>IF(Tablas!E4265="","",Tablas!E4265)</f>
        <v/>
      </c>
      <c r="F4267" s="1" t="str">
        <f>IF(Tablas!F4265="","",Tablas!F4265)</f>
        <v/>
      </c>
      <c r="G4267" s="1" t="str">
        <f>IF(Tablas!I4265="","",Tablas!I4265)</f>
        <v/>
      </c>
      <c r="H4267" s="1" t="s">
        <v>911</v>
      </c>
      <c r="I4267" s="39" t="str">
        <f>IF($B4267="","",-SUMIFS(Tabla7[Cantidad],Tabla7[Código del producto],$B4267,Tabla7[Tipo de movimiento],"SALIDA",Tabla7[Mes],I$5))</f>
        <v/>
      </c>
      <c r="J4267" s="39" t="str">
        <f>IF($B4267="","",-SUMIFS(Tabla7[Cantidad],Tabla7[Código del producto],$B4267,Tabla7[Tipo de movimiento],"SALIDA",Tabla7[Mes],J$5))</f>
        <v/>
      </c>
      <c r="K4267" s="39" t="str">
        <f>IF($B4267="","",-SUMIFS(Tabla7[Cantidad],Tabla7[Código del producto],$B4267,Tabla7[Tipo de movimiento],"SALIDA",Tabla7[Mes],K$5))</f>
        <v/>
      </c>
      <c r="L4267" s="39" t="str">
        <f>IF($B4267="","",-SUMIFS(Tabla7[Cantidad],Tabla7[Código del producto],$B4267,Tabla7[Tipo de movimiento],"SALIDA",Tabla7[Mes],L$5))</f>
        <v/>
      </c>
      <c r="M4267" s="39" t="str">
        <f>IF($B4267="","",-SUMIFS(Tabla7[Cantidad],Tabla7[Código del producto],$B4267,Tabla7[Tipo de movimiento],"SALIDA",Tabla7[Mes],M$5))</f>
        <v/>
      </c>
      <c r="N4267" s="39" t="str">
        <f>IF($B4267="","",-SUMIFS(Tabla7[Cantidad],Tabla7[Código del producto],$B4267,Tabla7[Tipo de movimiento],"SALIDA",Tabla7[Mes],N$5))</f>
        <v/>
      </c>
      <c r="O4267" s="39" t="str">
        <f>IF($B4267="","",-SUMIFS(Tabla7[Cantidad],Tabla7[Código del producto],$B4267,Tabla7[Tipo de movimiento],"SALIDA",Tabla7[Mes],O$5))</f>
        <v/>
      </c>
      <c r="P4267" s="39" t="str">
        <f>IF($B4267="","",-SUMIFS(Tabla7[Cantidad],Tabla7[Código del producto],$B4267,Tabla7[Tipo de movimiento],"SALIDA",Tabla7[Mes],P$5))</f>
        <v/>
      </c>
      <c r="Q4267" s="39" t="str">
        <f t="shared" si="198"/>
        <v/>
      </c>
      <c r="R4267" s="51" t="str">
        <f>IF($B4267="","",IFERROR(VLOOKUP($B4267,'ABC rotación'!$C:$G,5,0),"C"))</f>
        <v/>
      </c>
      <c r="S4267" s="41" t="str">
        <f t="shared" si="199"/>
        <v/>
      </c>
      <c r="T4267" s="40" t="str">
        <f t="shared" si="200"/>
        <v/>
      </c>
      <c r="U4267" s="23" t="str">
        <f>IF($B4267="","",VLOOKUP($T4267,Tablas!$X$14:$Y$17,2,1))</f>
        <v/>
      </c>
    </row>
    <row r="4268" spans="2:21" x14ac:dyDescent="0.2">
      <c r="B4268" s="1" t="str">
        <f>IF(Tablas!B4266="","",Tablas!B4266)</f>
        <v/>
      </c>
      <c r="C4268" s="1" t="str">
        <f>IF(Tablas!C4266="","",Tablas!C4266)</f>
        <v/>
      </c>
      <c r="D4268" s="1" t="str">
        <f>IF(Tablas!D4266="","",Tablas!D4266)</f>
        <v/>
      </c>
      <c r="E4268" s="1" t="str">
        <f>IF(Tablas!E4266="","",Tablas!E4266)</f>
        <v/>
      </c>
      <c r="F4268" s="1" t="str">
        <f>IF(Tablas!F4266="","",Tablas!F4266)</f>
        <v/>
      </c>
      <c r="G4268" s="1" t="str">
        <f>IF(Tablas!I4266="","",Tablas!I4266)</f>
        <v/>
      </c>
      <c r="H4268" s="1" t="s">
        <v>911</v>
      </c>
      <c r="I4268" s="39" t="str">
        <f>IF($B4268="","",-SUMIFS(Tabla7[Cantidad],Tabla7[Código del producto],$B4268,Tabla7[Tipo de movimiento],"SALIDA",Tabla7[Mes],I$5))</f>
        <v/>
      </c>
      <c r="J4268" s="39" t="str">
        <f>IF($B4268="","",-SUMIFS(Tabla7[Cantidad],Tabla7[Código del producto],$B4268,Tabla7[Tipo de movimiento],"SALIDA",Tabla7[Mes],J$5))</f>
        <v/>
      </c>
      <c r="K4268" s="39" t="str">
        <f>IF($B4268="","",-SUMIFS(Tabla7[Cantidad],Tabla7[Código del producto],$B4268,Tabla7[Tipo de movimiento],"SALIDA",Tabla7[Mes],K$5))</f>
        <v/>
      </c>
      <c r="L4268" s="39" t="str">
        <f>IF($B4268="","",-SUMIFS(Tabla7[Cantidad],Tabla7[Código del producto],$B4268,Tabla7[Tipo de movimiento],"SALIDA",Tabla7[Mes],L$5))</f>
        <v/>
      </c>
      <c r="M4268" s="39" t="str">
        <f>IF($B4268="","",-SUMIFS(Tabla7[Cantidad],Tabla7[Código del producto],$B4268,Tabla7[Tipo de movimiento],"SALIDA",Tabla7[Mes],M$5))</f>
        <v/>
      </c>
      <c r="N4268" s="39" t="str">
        <f>IF($B4268="","",-SUMIFS(Tabla7[Cantidad],Tabla7[Código del producto],$B4268,Tabla7[Tipo de movimiento],"SALIDA",Tabla7[Mes],N$5))</f>
        <v/>
      </c>
      <c r="O4268" s="39" t="str">
        <f>IF($B4268="","",-SUMIFS(Tabla7[Cantidad],Tabla7[Código del producto],$B4268,Tabla7[Tipo de movimiento],"SALIDA",Tabla7[Mes],O$5))</f>
        <v/>
      </c>
      <c r="P4268" s="39" t="str">
        <f>IF($B4268="","",-SUMIFS(Tabla7[Cantidad],Tabla7[Código del producto],$B4268,Tabla7[Tipo de movimiento],"SALIDA",Tabla7[Mes],P$5))</f>
        <v/>
      </c>
      <c r="Q4268" s="39" t="str">
        <f t="shared" si="198"/>
        <v/>
      </c>
      <c r="R4268" s="51" t="str">
        <f>IF($B4268="","",IFERROR(VLOOKUP($B4268,'ABC rotación'!$C:$G,5,0),"C"))</f>
        <v/>
      </c>
      <c r="S4268" s="41" t="str">
        <f t="shared" si="199"/>
        <v/>
      </c>
      <c r="T4268" s="40" t="str">
        <f t="shared" si="200"/>
        <v/>
      </c>
      <c r="U4268" s="23" t="str">
        <f>IF($B4268="","",VLOOKUP($T4268,Tablas!$X$14:$Y$17,2,1))</f>
        <v/>
      </c>
    </row>
    <row r="4269" spans="2:21" x14ac:dyDescent="0.2">
      <c r="B4269" s="1" t="str">
        <f>IF(Tablas!B4267="","",Tablas!B4267)</f>
        <v/>
      </c>
      <c r="C4269" s="1" t="str">
        <f>IF(Tablas!C4267="","",Tablas!C4267)</f>
        <v/>
      </c>
      <c r="D4269" s="1" t="str">
        <f>IF(Tablas!D4267="","",Tablas!D4267)</f>
        <v/>
      </c>
      <c r="E4269" s="1" t="str">
        <f>IF(Tablas!E4267="","",Tablas!E4267)</f>
        <v/>
      </c>
      <c r="F4269" s="1" t="str">
        <f>IF(Tablas!F4267="","",Tablas!F4267)</f>
        <v/>
      </c>
      <c r="G4269" s="1" t="str">
        <f>IF(Tablas!I4267="","",Tablas!I4267)</f>
        <v/>
      </c>
      <c r="H4269" s="1" t="s">
        <v>911</v>
      </c>
      <c r="I4269" s="39" t="str">
        <f>IF($B4269="","",-SUMIFS(Tabla7[Cantidad],Tabla7[Código del producto],$B4269,Tabla7[Tipo de movimiento],"SALIDA",Tabla7[Mes],I$5))</f>
        <v/>
      </c>
      <c r="J4269" s="39" t="str">
        <f>IF($B4269="","",-SUMIFS(Tabla7[Cantidad],Tabla7[Código del producto],$B4269,Tabla7[Tipo de movimiento],"SALIDA",Tabla7[Mes],J$5))</f>
        <v/>
      </c>
      <c r="K4269" s="39" t="str">
        <f>IF($B4269="","",-SUMIFS(Tabla7[Cantidad],Tabla7[Código del producto],$B4269,Tabla7[Tipo de movimiento],"SALIDA",Tabla7[Mes],K$5))</f>
        <v/>
      </c>
      <c r="L4269" s="39" t="str">
        <f>IF($B4269="","",-SUMIFS(Tabla7[Cantidad],Tabla7[Código del producto],$B4269,Tabla7[Tipo de movimiento],"SALIDA",Tabla7[Mes],L$5))</f>
        <v/>
      </c>
      <c r="M4269" s="39" t="str">
        <f>IF($B4269="","",-SUMIFS(Tabla7[Cantidad],Tabla7[Código del producto],$B4269,Tabla7[Tipo de movimiento],"SALIDA",Tabla7[Mes],M$5))</f>
        <v/>
      </c>
      <c r="N4269" s="39" t="str">
        <f>IF($B4269="","",-SUMIFS(Tabla7[Cantidad],Tabla7[Código del producto],$B4269,Tabla7[Tipo de movimiento],"SALIDA",Tabla7[Mes],N$5))</f>
        <v/>
      </c>
      <c r="O4269" s="39" t="str">
        <f>IF($B4269="","",-SUMIFS(Tabla7[Cantidad],Tabla7[Código del producto],$B4269,Tabla7[Tipo de movimiento],"SALIDA",Tabla7[Mes],O$5))</f>
        <v/>
      </c>
      <c r="P4269" s="39" t="str">
        <f>IF($B4269="","",-SUMIFS(Tabla7[Cantidad],Tabla7[Código del producto],$B4269,Tabla7[Tipo de movimiento],"SALIDA",Tabla7[Mes],P$5))</f>
        <v/>
      </c>
      <c r="Q4269" s="39" t="str">
        <f t="shared" si="198"/>
        <v/>
      </c>
      <c r="R4269" s="51" t="str">
        <f>IF($B4269="","",IFERROR(VLOOKUP($B4269,'ABC rotación'!$C:$G,5,0),"C"))</f>
        <v/>
      </c>
      <c r="S4269" s="41" t="str">
        <f t="shared" si="199"/>
        <v/>
      </c>
      <c r="T4269" s="40" t="str">
        <f t="shared" si="200"/>
        <v/>
      </c>
      <c r="U4269" s="23" t="str">
        <f>IF($B4269="","",VLOOKUP($T4269,Tablas!$X$14:$Y$17,2,1))</f>
        <v/>
      </c>
    </row>
    <row r="4270" spans="2:21" x14ac:dyDescent="0.2">
      <c r="B4270" s="1" t="str">
        <f>IF(Tablas!B4268="","",Tablas!B4268)</f>
        <v/>
      </c>
      <c r="C4270" s="1" t="str">
        <f>IF(Tablas!C4268="","",Tablas!C4268)</f>
        <v/>
      </c>
      <c r="D4270" s="1" t="str">
        <f>IF(Tablas!D4268="","",Tablas!D4268)</f>
        <v/>
      </c>
      <c r="E4270" s="1" t="str">
        <f>IF(Tablas!E4268="","",Tablas!E4268)</f>
        <v/>
      </c>
      <c r="F4270" s="1" t="str">
        <f>IF(Tablas!F4268="","",Tablas!F4268)</f>
        <v/>
      </c>
      <c r="G4270" s="1" t="str">
        <f>IF(Tablas!I4268="","",Tablas!I4268)</f>
        <v/>
      </c>
      <c r="H4270" s="1" t="s">
        <v>911</v>
      </c>
      <c r="I4270" s="39" t="str">
        <f>IF($B4270="","",-SUMIFS(Tabla7[Cantidad],Tabla7[Código del producto],$B4270,Tabla7[Tipo de movimiento],"SALIDA",Tabla7[Mes],I$5))</f>
        <v/>
      </c>
      <c r="J4270" s="39" t="str">
        <f>IF($B4270="","",-SUMIFS(Tabla7[Cantidad],Tabla7[Código del producto],$B4270,Tabla7[Tipo de movimiento],"SALIDA",Tabla7[Mes],J$5))</f>
        <v/>
      </c>
      <c r="K4270" s="39" t="str">
        <f>IF($B4270="","",-SUMIFS(Tabla7[Cantidad],Tabla7[Código del producto],$B4270,Tabla7[Tipo de movimiento],"SALIDA",Tabla7[Mes],K$5))</f>
        <v/>
      </c>
      <c r="L4270" s="39" t="str">
        <f>IF($B4270="","",-SUMIFS(Tabla7[Cantidad],Tabla7[Código del producto],$B4270,Tabla7[Tipo de movimiento],"SALIDA",Tabla7[Mes],L$5))</f>
        <v/>
      </c>
      <c r="M4270" s="39" t="str">
        <f>IF($B4270="","",-SUMIFS(Tabla7[Cantidad],Tabla7[Código del producto],$B4270,Tabla7[Tipo de movimiento],"SALIDA",Tabla7[Mes],M$5))</f>
        <v/>
      </c>
      <c r="N4270" s="39" t="str">
        <f>IF($B4270="","",-SUMIFS(Tabla7[Cantidad],Tabla7[Código del producto],$B4270,Tabla7[Tipo de movimiento],"SALIDA",Tabla7[Mes],N$5))</f>
        <v/>
      </c>
      <c r="O4270" s="39" t="str">
        <f>IF($B4270="","",-SUMIFS(Tabla7[Cantidad],Tabla7[Código del producto],$B4270,Tabla7[Tipo de movimiento],"SALIDA",Tabla7[Mes],O$5))</f>
        <v/>
      </c>
      <c r="P4270" s="39" t="str">
        <f>IF($B4270="","",-SUMIFS(Tabla7[Cantidad],Tabla7[Código del producto],$B4270,Tabla7[Tipo de movimiento],"SALIDA",Tabla7[Mes],P$5))</f>
        <v/>
      </c>
      <c r="Q4270" s="39" t="str">
        <f t="shared" si="198"/>
        <v/>
      </c>
      <c r="R4270" s="51" t="str">
        <f>IF($B4270="","",IFERROR(VLOOKUP($B4270,'ABC rotación'!$C:$G,5,0),"C"))</f>
        <v/>
      </c>
      <c r="S4270" s="41" t="str">
        <f t="shared" si="199"/>
        <v/>
      </c>
      <c r="T4270" s="40" t="str">
        <f t="shared" si="200"/>
        <v/>
      </c>
      <c r="U4270" s="23" t="str">
        <f>IF($B4270="","",VLOOKUP($T4270,Tablas!$X$14:$Y$17,2,1))</f>
        <v/>
      </c>
    </row>
    <row r="4271" spans="2:21" x14ac:dyDescent="0.2">
      <c r="B4271" s="1" t="str">
        <f>IF(Tablas!B4269="","",Tablas!B4269)</f>
        <v/>
      </c>
      <c r="C4271" s="1" t="str">
        <f>IF(Tablas!C4269="","",Tablas!C4269)</f>
        <v/>
      </c>
      <c r="D4271" s="1" t="str">
        <f>IF(Tablas!D4269="","",Tablas!D4269)</f>
        <v/>
      </c>
      <c r="E4271" s="1" t="str">
        <f>IF(Tablas!E4269="","",Tablas!E4269)</f>
        <v/>
      </c>
      <c r="F4271" s="1" t="str">
        <f>IF(Tablas!F4269="","",Tablas!F4269)</f>
        <v/>
      </c>
      <c r="G4271" s="1" t="str">
        <f>IF(Tablas!I4269="","",Tablas!I4269)</f>
        <v/>
      </c>
      <c r="H4271" s="1" t="s">
        <v>911</v>
      </c>
      <c r="I4271" s="39" t="str">
        <f>IF($B4271="","",-SUMIFS(Tabla7[Cantidad],Tabla7[Código del producto],$B4271,Tabla7[Tipo de movimiento],"SALIDA",Tabla7[Mes],I$5))</f>
        <v/>
      </c>
      <c r="J4271" s="39" t="str">
        <f>IF($B4271="","",-SUMIFS(Tabla7[Cantidad],Tabla7[Código del producto],$B4271,Tabla7[Tipo de movimiento],"SALIDA",Tabla7[Mes],J$5))</f>
        <v/>
      </c>
      <c r="K4271" s="39" t="str">
        <f>IF($B4271="","",-SUMIFS(Tabla7[Cantidad],Tabla7[Código del producto],$B4271,Tabla7[Tipo de movimiento],"SALIDA",Tabla7[Mes],K$5))</f>
        <v/>
      </c>
      <c r="L4271" s="39" t="str">
        <f>IF($B4271="","",-SUMIFS(Tabla7[Cantidad],Tabla7[Código del producto],$B4271,Tabla7[Tipo de movimiento],"SALIDA",Tabla7[Mes],L$5))</f>
        <v/>
      </c>
      <c r="M4271" s="39" t="str">
        <f>IF($B4271="","",-SUMIFS(Tabla7[Cantidad],Tabla7[Código del producto],$B4271,Tabla7[Tipo de movimiento],"SALIDA",Tabla7[Mes],M$5))</f>
        <v/>
      </c>
      <c r="N4271" s="39" t="str">
        <f>IF($B4271="","",-SUMIFS(Tabla7[Cantidad],Tabla7[Código del producto],$B4271,Tabla7[Tipo de movimiento],"SALIDA",Tabla7[Mes],N$5))</f>
        <v/>
      </c>
      <c r="O4271" s="39" t="str">
        <f>IF($B4271="","",-SUMIFS(Tabla7[Cantidad],Tabla7[Código del producto],$B4271,Tabla7[Tipo de movimiento],"SALIDA",Tabla7[Mes],O$5))</f>
        <v/>
      </c>
      <c r="P4271" s="39" t="str">
        <f>IF($B4271="","",-SUMIFS(Tabla7[Cantidad],Tabla7[Código del producto],$B4271,Tabla7[Tipo de movimiento],"SALIDA",Tabla7[Mes],P$5))</f>
        <v/>
      </c>
      <c r="Q4271" s="39" t="str">
        <f t="shared" si="198"/>
        <v/>
      </c>
      <c r="R4271" s="51" t="str">
        <f>IF($B4271="","",IFERROR(VLOOKUP($B4271,'ABC rotación'!$C:$G,5,0),"C"))</f>
        <v/>
      </c>
      <c r="S4271" s="41" t="str">
        <f t="shared" si="199"/>
        <v/>
      </c>
      <c r="T4271" s="40" t="str">
        <f t="shared" si="200"/>
        <v/>
      </c>
      <c r="U4271" s="23" t="str">
        <f>IF($B4271="","",VLOOKUP($T4271,Tablas!$X$14:$Y$17,2,1))</f>
        <v/>
      </c>
    </row>
    <row r="4272" spans="2:21" x14ac:dyDescent="0.2">
      <c r="B4272" s="1" t="str">
        <f>IF(Tablas!B4270="","",Tablas!B4270)</f>
        <v/>
      </c>
      <c r="C4272" s="1" t="str">
        <f>IF(Tablas!C4270="","",Tablas!C4270)</f>
        <v/>
      </c>
      <c r="D4272" s="1" t="str">
        <f>IF(Tablas!D4270="","",Tablas!D4270)</f>
        <v/>
      </c>
      <c r="E4272" s="1" t="str">
        <f>IF(Tablas!E4270="","",Tablas!E4270)</f>
        <v/>
      </c>
      <c r="F4272" s="1" t="str">
        <f>IF(Tablas!F4270="","",Tablas!F4270)</f>
        <v/>
      </c>
      <c r="G4272" s="1" t="str">
        <f>IF(Tablas!I4270="","",Tablas!I4270)</f>
        <v/>
      </c>
      <c r="H4272" s="1" t="s">
        <v>911</v>
      </c>
      <c r="I4272" s="39" t="str">
        <f>IF($B4272="","",-SUMIFS(Tabla7[Cantidad],Tabla7[Código del producto],$B4272,Tabla7[Tipo de movimiento],"SALIDA",Tabla7[Mes],I$5))</f>
        <v/>
      </c>
      <c r="J4272" s="39" t="str">
        <f>IF($B4272="","",-SUMIFS(Tabla7[Cantidad],Tabla7[Código del producto],$B4272,Tabla7[Tipo de movimiento],"SALIDA",Tabla7[Mes],J$5))</f>
        <v/>
      </c>
      <c r="K4272" s="39" t="str">
        <f>IF($B4272="","",-SUMIFS(Tabla7[Cantidad],Tabla7[Código del producto],$B4272,Tabla7[Tipo de movimiento],"SALIDA",Tabla7[Mes],K$5))</f>
        <v/>
      </c>
      <c r="L4272" s="39" t="str">
        <f>IF($B4272="","",-SUMIFS(Tabla7[Cantidad],Tabla7[Código del producto],$B4272,Tabla7[Tipo de movimiento],"SALIDA",Tabla7[Mes],L$5))</f>
        <v/>
      </c>
      <c r="M4272" s="39" t="str">
        <f>IF($B4272="","",-SUMIFS(Tabla7[Cantidad],Tabla7[Código del producto],$B4272,Tabla7[Tipo de movimiento],"SALIDA",Tabla7[Mes],M$5))</f>
        <v/>
      </c>
      <c r="N4272" s="39" t="str">
        <f>IF($B4272="","",-SUMIFS(Tabla7[Cantidad],Tabla7[Código del producto],$B4272,Tabla7[Tipo de movimiento],"SALIDA",Tabla7[Mes],N$5))</f>
        <v/>
      </c>
      <c r="O4272" s="39" t="str">
        <f>IF($B4272="","",-SUMIFS(Tabla7[Cantidad],Tabla7[Código del producto],$B4272,Tabla7[Tipo de movimiento],"SALIDA",Tabla7[Mes],O$5))</f>
        <v/>
      </c>
      <c r="P4272" s="39" t="str">
        <f>IF($B4272="","",-SUMIFS(Tabla7[Cantidad],Tabla7[Código del producto],$B4272,Tabla7[Tipo de movimiento],"SALIDA",Tabla7[Mes],P$5))</f>
        <v/>
      </c>
      <c r="Q4272" s="39" t="str">
        <f t="shared" si="198"/>
        <v/>
      </c>
      <c r="R4272" s="51" t="str">
        <f>IF($B4272="","",IFERROR(VLOOKUP($B4272,'ABC rotación'!$C:$G,5,0),"C"))</f>
        <v/>
      </c>
      <c r="S4272" s="41" t="str">
        <f t="shared" si="199"/>
        <v/>
      </c>
      <c r="T4272" s="40" t="str">
        <f t="shared" si="200"/>
        <v/>
      </c>
      <c r="U4272" s="23" t="str">
        <f>IF($B4272="","",VLOOKUP($T4272,Tablas!$X$14:$Y$17,2,1))</f>
        <v/>
      </c>
    </row>
    <row r="4273" spans="2:21" x14ac:dyDescent="0.2">
      <c r="B4273" s="1" t="str">
        <f>IF(Tablas!B4271="","",Tablas!B4271)</f>
        <v/>
      </c>
      <c r="C4273" s="1" t="str">
        <f>IF(Tablas!C4271="","",Tablas!C4271)</f>
        <v/>
      </c>
      <c r="D4273" s="1" t="str">
        <f>IF(Tablas!D4271="","",Tablas!D4271)</f>
        <v/>
      </c>
      <c r="E4273" s="1" t="str">
        <f>IF(Tablas!E4271="","",Tablas!E4271)</f>
        <v/>
      </c>
      <c r="F4273" s="1" t="str">
        <f>IF(Tablas!F4271="","",Tablas!F4271)</f>
        <v/>
      </c>
      <c r="G4273" s="1" t="str">
        <f>IF(Tablas!I4271="","",Tablas!I4271)</f>
        <v/>
      </c>
      <c r="H4273" s="1" t="s">
        <v>911</v>
      </c>
      <c r="I4273" s="39" t="str">
        <f>IF($B4273="","",-SUMIFS(Tabla7[Cantidad],Tabla7[Código del producto],$B4273,Tabla7[Tipo de movimiento],"SALIDA",Tabla7[Mes],I$5))</f>
        <v/>
      </c>
      <c r="J4273" s="39" t="str">
        <f>IF($B4273="","",-SUMIFS(Tabla7[Cantidad],Tabla7[Código del producto],$B4273,Tabla7[Tipo de movimiento],"SALIDA",Tabla7[Mes],J$5))</f>
        <v/>
      </c>
      <c r="K4273" s="39" t="str">
        <f>IF($B4273="","",-SUMIFS(Tabla7[Cantidad],Tabla7[Código del producto],$B4273,Tabla7[Tipo de movimiento],"SALIDA",Tabla7[Mes],K$5))</f>
        <v/>
      </c>
      <c r="L4273" s="39" t="str">
        <f>IF($B4273="","",-SUMIFS(Tabla7[Cantidad],Tabla7[Código del producto],$B4273,Tabla7[Tipo de movimiento],"SALIDA",Tabla7[Mes],L$5))</f>
        <v/>
      </c>
      <c r="M4273" s="39" t="str">
        <f>IF($B4273="","",-SUMIFS(Tabla7[Cantidad],Tabla7[Código del producto],$B4273,Tabla7[Tipo de movimiento],"SALIDA",Tabla7[Mes],M$5))</f>
        <v/>
      </c>
      <c r="N4273" s="39" t="str">
        <f>IF($B4273="","",-SUMIFS(Tabla7[Cantidad],Tabla7[Código del producto],$B4273,Tabla7[Tipo de movimiento],"SALIDA",Tabla7[Mes],N$5))</f>
        <v/>
      </c>
      <c r="O4273" s="39" t="str">
        <f>IF($B4273="","",-SUMIFS(Tabla7[Cantidad],Tabla7[Código del producto],$B4273,Tabla7[Tipo de movimiento],"SALIDA",Tabla7[Mes],O$5))</f>
        <v/>
      </c>
      <c r="P4273" s="39" t="str">
        <f>IF($B4273="","",-SUMIFS(Tabla7[Cantidad],Tabla7[Código del producto],$B4273,Tabla7[Tipo de movimiento],"SALIDA",Tabla7[Mes],P$5))</f>
        <v/>
      </c>
      <c r="Q4273" s="39" t="str">
        <f t="shared" si="198"/>
        <v/>
      </c>
      <c r="R4273" s="51" t="str">
        <f>IF($B4273="","",IFERROR(VLOOKUP($B4273,'ABC rotación'!$C:$G,5,0),"C"))</f>
        <v/>
      </c>
      <c r="S4273" s="41" t="str">
        <f t="shared" si="199"/>
        <v/>
      </c>
      <c r="T4273" s="40" t="str">
        <f t="shared" si="200"/>
        <v/>
      </c>
      <c r="U4273" s="23" t="str">
        <f>IF($B4273="","",VLOOKUP($T4273,Tablas!$X$14:$Y$17,2,1))</f>
        <v/>
      </c>
    </row>
    <row r="4274" spans="2:21" x14ac:dyDescent="0.2">
      <c r="B4274" s="1" t="str">
        <f>IF(Tablas!B4272="","",Tablas!B4272)</f>
        <v/>
      </c>
      <c r="C4274" s="1" t="str">
        <f>IF(Tablas!C4272="","",Tablas!C4272)</f>
        <v/>
      </c>
      <c r="D4274" s="1" t="str">
        <f>IF(Tablas!D4272="","",Tablas!D4272)</f>
        <v/>
      </c>
      <c r="E4274" s="1" t="str">
        <f>IF(Tablas!E4272="","",Tablas!E4272)</f>
        <v/>
      </c>
      <c r="F4274" s="1" t="str">
        <f>IF(Tablas!F4272="","",Tablas!F4272)</f>
        <v/>
      </c>
      <c r="G4274" s="1" t="str">
        <f>IF(Tablas!I4272="","",Tablas!I4272)</f>
        <v/>
      </c>
      <c r="H4274" s="1" t="s">
        <v>911</v>
      </c>
      <c r="I4274" s="39" t="str">
        <f>IF($B4274="","",-SUMIFS(Tabla7[Cantidad],Tabla7[Código del producto],$B4274,Tabla7[Tipo de movimiento],"SALIDA",Tabla7[Mes],I$5))</f>
        <v/>
      </c>
      <c r="J4274" s="39" t="str">
        <f>IF($B4274="","",-SUMIFS(Tabla7[Cantidad],Tabla7[Código del producto],$B4274,Tabla7[Tipo de movimiento],"SALIDA",Tabla7[Mes],J$5))</f>
        <v/>
      </c>
      <c r="K4274" s="39" t="str">
        <f>IF($B4274="","",-SUMIFS(Tabla7[Cantidad],Tabla7[Código del producto],$B4274,Tabla7[Tipo de movimiento],"SALIDA",Tabla7[Mes],K$5))</f>
        <v/>
      </c>
      <c r="L4274" s="39" t="str">
        <f>IF($B4274="","",-SUMIFS(Tabla7[Cantidad],Tabla7[Código del producto],$B4274,Tabla7[Tipo de movimiento],"SALIDA",Tabla7[Mes],L$5))</f>
        <v/>
      </c>
      <c r="M4274" s="39" t="str">
        <f>IF($B4274="","",-SUMIFS(Tabla7[Cantidad],Tabla7[Código del producto],$B4274,Tabla7[Tipo de movimiento],"SALIDA",Tabla7[Mes],M$5))</f>
        <v/>
      </c>
      <c r="N4274" s="39" t="str">
        <f>IF($B4274="","",-SUMIFS(Tabla7[Cantidad],Tabla7[Código del producto],$B4274,Tabla7[Tipo de movimiento],"SALIDA",Tabla7[Mes],N$5))</f>
        <v/>
      </c>
      <c r="O4274" s="39" t="str">
        <f>IF($B4274="","",-SUMIFS(Tabla7[Cantidad],Tabla7[Código del producto],$B4274,Tabla7[Tipo de movimiento],"SALIDA",Tabla7[Mes],O$5))</f>
        <v/>
      </c>
      <c r="P4274" s="39" t="str">
        <f>IF($B4274="","",-SUMIFS(Tabla7[Cantidad],Tabla7[Código del producto],$B4274,Tabla7[Tipo de movimiento],"SALIDA",Tabla7[Mes],P$5))</f>
        <v/>
      </c>
      <c r="Q4274" s="39" t="str">
        <f t="shared" si="198"/>
        <v/>
      </c>
      <c r="R4274" s="51" t="str">
        <f>IF($B4274="","",IFERROR(VLOOKUP($B4274,'ABC rotación'!$C:$G,5,0),"C"))</f>
        <v/>
      </c>
      <c r="S4274" s="41" t="str">
        <f t="shared" si="199"/>
        <v/>
      </c>
      <c r="T4274" s="40" t="str">
        <f t="shared" si="200"/>
        <v/>
      </c>
      <c r="U4274" s="23" t="str">
        <f>IF($B4274="","",VLOOKUP($T4274,Tablas!$X$14:$Y$17,2,1))</f>
        <v/>
      </c>
    </row>
    <row r="4275" spans="2:21" x14ac:dyDescent="0.2">
      <c r="B4275" s="1" t="str">
        <f>IF(Tablas!B4273="","",Tablas!B4273)</f>
        <v/>
      </c>
      <c r="C4275" s="1" t="str">
        <f>IF(Tablas!C4273="","",Tablas!C4273)</f>
        <v/>
      </c>
      <c r="D4275" s="1" t="str">
        <f>IF(Tablas!D4273="","",Tablas!D4273)</f>
        <v/>
      </c>
      <c r="E4275" s="1" t="str">
        <f>IF(Tablas!E4273="","",Tablas!E4273)</f>
        <v/>
      </c>
      <c r="F4275" s="1" t="str">
        <f>IF(Tablas!F4273="","",Tablas!F4273)</f>
        <v/>
      </c>
      <c r="G4275" s="1" t="str">
        <f>IF(Tablas!I4273="","",Tablas!I4273)</f>
        <v/>
      </c>
      <c r="H4275" s="1" t="s">
        <v>911</v>
      </c>
      <c r="I4275" s="39" t="str">
        <f>IF($B4275="","",-SUMIFS(Tabla7[Cantidad],Tabla7[Código del producto],$B4275,Tabla7[Tipo de movimiento],"SALIDA",Tabla7[Mes],I$5))</f>
        <v/>
      </c>
      <c r="J4275" s="39" t="str">
        <f>IF($B4275="","",-SUMIFS(Tabla7[Cantidad],Tabla7[Código del producto],$B4275,Tabla7[Tipo de movimiento],"SALIDA",Tabla7[Mes],J$5))</f>
        <v/>
      </c>
      <c r="K4275" s="39" t="str">
        <f>IF($B4275="","",-SUMIFS(Tabla7[Cantidad],Tabla7[Código del producto],$B4275,Tabla7[Tipo de movimiento],"SALIDA",Tabla7[Mes],K$5))</f>
        <v/>
      </c>
      <c r="L4275" s="39" t="str">
        <f>IF($B4275="","",-SUMIFS(Tabla7[Cantidad],Tabla7[Código del producto],$B4275,Tabla7[Tipo de movimiento],"SALIDA",Tabla7[Mes],L$5))</f>
        <v/>
      </c>
      <c r="M4275" s="39" t="str">
        <f>IF($B4275="","",-SUMIFS(Tabla7[Cantidad],Tabla7[Código del producto],$B4275,Tabla7[Tipo de movimiento],"SALIDA",Tabla7[Mes],M$5))</f>
        <v/>
      </c>
      <c r="N4275" s="39" t="str">
        <f>IF($B4275="","",-SUMIFS(Tabla7[Cantidad],Tabla7[Código del producto],$B4275,Tabla7[Tipo de movimiento],"SALIDA",Tabla7[Mes],N$5))</f>
        <v/>
      </c>
      <c r="O4275" s="39" t="str">
        <f>IF($B4275="","",-SUMIFS(Tabla7[Cantidad],Tabla7[Código del producto],$B4275,Tabla7[Tipo de movimiento],"SALIDA",Tabla7[Mes],O$5))</f>
        <v/>
      </c>
      <c r="P4275" s="39" t="str">
        <f>IF($B4275="","",-SUMIFS(Tabla7[Cantidad],Tabla7[Código del producto],$B4275,Tabla7[Tipo de movimiento],"SALIDA",Tabla7[Mes],P$5))</f>
        <v/>
      </c>
      <c r="Q4275" s="39" t="str">
        <f t="shared" si="198"/>
        <v/>
      </c>
      <c r="R4275" s="51" t="str">
        <f>IF($B4275="","",IFERROR(VLOOKUP($B4275,'ABC rotación'!$C:$G,5,0),"C"))</f>
        <v/>
      </c>
      <c r="S4275" s="41" t="str">
        <f t="shared" si="199"/>
        <v/>
      </c>
      <c r="T4275" s="40" t="str">
        <f t="shared" si="200"/>
        <v/>
      </c>
      <c r="U4275" s="23" t="str">
        <f>IF($B4275="","",VLOOKUP($T4275,Tablas!$X$14:$Y$17,2,1))</f>
        <v/>
      </c>
    </row>
    <row r="4276" spans="2:21" x14ac:dyDescent="0.2">
      <c r="B4276" s="1" t="str">
        <f>IF(Tablas!B4274="","",Tablas!B4274)</f>
        <v/>
      </c>
      <c r="C4276" s="1" t="str">
        <f>IF(Tablas!C4274="","",Tablas!C4274)</f>
        <v/>
      </c>
      <c r="D4276" s="1" t="str">
        <f>IF(Tablas!D4274="","",Tablas!D4274)</f>
        <v/>
      </c>
      <c r="E4276" s="1" t="str">
        <f>IF(Tablas!E4274="","",Tablas!E4274)</f>
        <v/>
      </c>
      <c r="F4276" s="1" t="str">
        <f>IF(Tablas!F4274="","",Tablas!F4274)</f>
        <v/>
      </c>
      <c r="G4276" s="1" t="str">
        <f>IF(Tablas!I4274="","",Tablas!I4274)</f>
        <v/>
      </c>
      <c r="H4276" s="1" t="s">
        <v>911</v>
      </c>
      <c r="I4276" s="39" t="str">
        <f>IF($B4276="","",-SUMIFS(Tabla7[Cantidad],Tabla7[Código del producto],$B4276,Tabla7[Tipo de movimiento],"SALIDA",Tabla7[Mes],I$5))</f>
        <v/>
      </c>
      <c r="J4276" s="39" t="str">
        <f>IF($B4276="","",-SUMIFS(Tabla7[Cantidad],Tabla7[Código del producto],$B4276,Tabla7[Tipo de movimiento],"SALIDA",Tabla7[Mes],J$5))</f>
        <v/>
      </c>
      <c r="K4276" s="39" t="str">
        <f>IF($B4276="","",-SUMIFS(Tabla7[Cantidad],Tabla7[Código del producto],$B4276,Tabla7[Tipo de movimiento],"SALIDA",Tabla7[Mes],K$5))</f>
        <v/>
      </c>
      <c r="L4276" s="39" t="str">
        <f>IF($B4276="","",-SUMIFS(Tabla7[Cantidad],Tabla7[Código del producto],$B4276,Tabla7[Tipo de movimiento],"SALIDA",Tabla7[Mes],L$5))</f>
        <v/>
      </c>
      <c r="M4276" s="39" t="str">
        <f>IF($B4276="","",-SUMIFS(Tabla7[Cantidad],Tabla7[Código del producto],$B4276,Tabla7[Tipo de movimiento],"SALIDA",Tabla7[Mes],M$5))</f>
        <v/>
      </c>
      <c r="N4276" s="39" t="str">
        <f>IF($B4276="","",-SUMIFS(Tabla7[Cantidad],Tabla7[Código del producto],$B4276,Tabla7[Tipo de movimiento],"SALIDA",Tabla7[Mes],N$5))</f>
        <v/>
      </c>
      <c r="O4276" s="39" t="str">
        <f>IF($B4276="","",-SUMIFS(Tabla7[Cantidad],Tabla7[Código del producto],$B4276,Tabla7[Tipo de movimiento],"SALIDA",Tabla7[Mes],O$5))</f>
        <v/>
      </c>
      <c r="P4276" s="39" t="str">
        <f>IF($B4276="","",-SUMIFS(Tabla7[Cantidad],Tabla7[Código del producto],$B4276,Tabla7[Tipo de movimiento],"SALIDA",Tabla7[Mes],P$5))</f>
        <v/>
      </c>
      <c r="Q4276" s="39" t="str">
        <f t="shared" si="198"/>
        <v/>
      </c>
      <c r="R4276" s="51" t="str">
        <f>IF($B4276="","",IFERROR(VLOOKUP($B4276,'ABC rotación'!$C:$G,5,0),"C"))</f>
        <v/>
      </c>
      <c r="S4276" s="41" t="str">
        <f t="shared" si="199"/>
        <v/>
      </c>
      <c r="T4276" s="40" t="str">
        <f t="shared" si="200"/>
        <v/>
      </c>
      <c r="U4276" s="23" t="str">
        <f>IF($B4276="","",VLOOKUP($T4276,Tablas!$X$14:$Y$17,2,1))</f>
        <v/>
      </c>
    </row>
    <row r="4277" spans="2:21" x14ac:dyDescent="0.2">
      <c r="B4277" s="1" t="str">
        <f>IF(Tablas!B4275="","",Tablas!B4275)</f>
        <v/>
      </c>
      <c r="C4277" s="1" t="str">
        <f>IF(Tablas!C4275="","",Tablas!C4275)</f>
        <v/>
      </c>
      <c r="D4277" s="1" t="str">
        <f>IF(Tablas!D4275="","",Tablas!D4275)</f>
        <v/>
      </c>
      <c r="E4277" s="1" t="str">
        <f>IF(Tablas!E4275="","",Tablas!E4275)</f>
        <v/>
      </c>
      <c r="F4277" s="1" t="str">
        <f>IF(Tablas!F4275="","",Tablas!F4275)</f>
        <v/>
      </c>
      <c r="G4277" s="1" t="str">
        <f>IF(Tablas!I4275="","",Tablas!I4275)</f>
        <v/>
      </c>
      <c r="H4277" s="1" t="s">
        <v>911</v>
      </c>
      <c r="I4277" s="39" t="str">
        <f>IF($B4277="","",-SUMIFS(Tabla7[Cantidad],Tabla7[Código del producto],$B4277,Tabla7[Tipo de movimiento],"SALIDA",Tabla7[Mes],I$5))</f>
        <v/>
      </c>
      <c r="J4277" s="39" t="str">
        <f>IF($B4277="","",-SUMIFS(Tabla7[Cantidad],Tabla7[Código del producto],$B4277,Tabla7[Tipo de movimiento],"SALIDA",Tabla7[Mes],J$5))</f>
        <v/>
      </c>
      <c r="K4277" s="39" t="str">
        <f>IF($B4277="","",-SUMIFS(Tabla7[Cantidad],Tabla7[Código del producto],$B4277,Tabla7[Tipo de movimiento],"SALIDA",Tabla7[Mes],K$5))</f>
        <v/>
      </c>
      <c r="L4277" s="39" t="str">
        <f>IF($B4277="","",-SUMIFS(Tabla7[Cantidad],Tabla7[Código del producto],$B4277,Tabla7[Tipo de movimiento],"SALIDA",Tabla7[Mes],L$5))</f>
        <v/>
      </c>
      <c r="M4277" s="39" t="str">
        <f>IF($B4277="","",-SUMIFS(Tabla7[Cantidad],Tabla7[Código del producto],$B4277,Tabla7[Tipo de movimiento],"SALIDA",Tabla7[Mes],M$5))</f>
        <v/>
      </c>
      <c r="N4277" s="39" t="str">
        <f>IF($B4277="","",-SUMIFS(Tabla7[Cantidad],Tabla7[Código del producto],$B4277,Tabla7[Tipo de movimiento],"SALIDA",Tabla7[Mes],N$5))</f>
        <v/>
      </c>
      <c r="O4277" s="39" t="str">
        <f>IF($B4277="","",-SUMIFS(Tabla7[Cantidad],Tabla7[Código del producto],$B4277,Tabla7[Tipo de movimiento],"SALIDA",Tabla7[Mes],O$5))</f>
        <v/>
      </c>
      <c r="P4277" s="39" t="str">
        <f>IF($B4277="","",-SUMIFS(Tabla7[Cantidad],Tabla7[Código del producto],$B4277,Tabla7[Tipo de movimiento],"SALIDA",Tabla7[Mes],P$5))</f>
        <v/>
      </c>
      <c r="Q4277" s="39" t="str">
        <f t="shared" si="198"/>
        <v/>
      </c>
      <c r="R4277" s="51" t="str">
        <f>IF($B4277="","",IFERROR(VLOOKUP($B4277,'ABC rotación'!$C:$G,5,0),"C"))</f>
        <v/>
      </c>
      <c r="S4277" s="41" t="str">
        <f t="shared" si="199"/>
        <v/>
      </c>
      <c r="T4277" s="40" t="str">
        <f t="shared" si="200"/>
        <v/>
      </c>
      <c r="U4277" s="23" t="str">
        <f>IF($B4277="","",VLOOKUP($T4277,Tablas!$X$14:$Y$17,2,1))</f>
        <v/>
      </c>
    </row>
    <row r="4278" spans="2:21" x14ac:dyDescent="0.2">
      <c r="B4278" s="1" t="str">
        <f>IF(Tablas!B4276="","",Tablas!B4276)</f>
        <v/>
      </c>
      <c r="C4278" s="1" t="str">
        <f>IF(Tablas!C4276="","",Tablas!C4276)</f>
        <v/>
      </c>
      <c r="D4278" s="1" t="str">
        <f>IF(Tablas!D4276="","",Tablas!D4276)</f>
        <v/>
      </c>
      <c r="E4278" s="1" t="str">
        <f>IF(Tablas!E4276="","",Tablas!E4276)</f>
        <v/>
      </c>
      <c r="F4278" s="1" t="str">
        <f>IF(Tablas!F4276="","",Tablas!F4276)</f>
        <v/>
      </c>
      <c r="G4278" s="1" t="str">
        <f>IF(Tablas!I4276="","",Tablas!I4276)</f>
        <v/>
      </c>
      <c r="H4278" s="1" t="s">
        <v>911</v>
      </c>
      <c r="I4278" s="39" t="str">
        <f>IF($B4278="","",-SUMIFS(Tabla7[Cantidad],Tabla7[Código del producto],$B4278,Tabla7[Tipo de movimiento],"SALIDA",Tabla7[Mes],I$5))</f>
        <v/>
      </c>
      <c r="J4278" s="39" t="str">
        <f>IF($B4278="","",-SUMIFS(Tabla7[Cantidad],Tabla7[Código del producto],$B4278,Tabla7[Tipo de movimiento],"SALIDA",Tabla7[Mes],J$5))</f>
        <v/>
      </c>
      <c r="K4278" s="39" t="str">
        <f>IF($B4278="","",-SUMIFS(Tabla7[Cantidad],Tabla7[Código del producto],$B4278,Tabla7[Tipo de movimiento],"SALIDA",Tabla7[Mes],K$5))</f>
        <v/>
      </c>
      <c r="L4278" s="39" t="str">
        <f>IF($B4278="","",-SUMIFS(Tabla7[Cantidad],Tabla7[Código del producto],$B4278,Tabla7[Tipo de movimiento],"SALIDA",Tabla7[Mes],L$5))</f>
        <v/>
      </c>
      <c r="M4278" s="39" t="str">
        <f>IF($B4278="","",-SUMIFS(Tabla7[Cantidad],Tabla7[Código del producto],$B4278,Tabla7[Tipo de movimiento],"SALIDA",Tabla7[Mes],M$5))</f>
        <v/>
      </c>
      <c r="N4278" s="39" t="str">
        <f>IF($B4278="","",-SUMIFS(Tabla7[Cantidad],Tabla7[Código del producto],$B4278,Tabla7[Tipo de movimiento],"SALIDA",Tabla7[Mes],N$5))</f>
        <v/>
      </c>
      <c r="O4278" s="39" t="str">
        <f>IF($B4278="","",-SUMIFS(Tabla7[Cantidad],Tabla7[Código del producto],$B4278,Tabla7[Tipo de movimiento],"SALIDA",Tabla7[Mes],O$5))</f>
        <v/>
      </c>
      <c r="P4278" s="39" t="str">
        <f>IF($B4278="","",-SUMIFS(Tabla7[Cantidad],Tabla7[Código del producto],$B4278,Tabla7[Tipo de movimiento],"SALIDA",Tabla7[Mes],P$5))</f>
        <v/>
      </c>
      <c r="Q4278" s="39" t="str">
        <f t="shared" si="198"/>
        <v/>
      </c>
      <c r="R4278" s="51" t="str">
        <f>IF($B4278="","",IFERROR(VLOOKUP($B4278,'ABC rotación'!$C:$G,5,0),"C"))</f>
        <v/>
      </c>
      <c r="S4278" s="41" t="str">
        <f t="shared" si="199"/>
        <v/>
      </c>
      <c r="T4278" s="40" t="str">
        <f t="shared" si="200"/>
        <v/>
      </c>
      <c r="U4278" s="23" t="str">
        <f>IF($B4278="","",VLOOKUP($T4278,Tablas!$X$14:$Y$17,2,1))</f>
        <v/>
      </c>
    </row>
    <row r="4279" spans="2:21" x14ac:dyDescent="0.2">
      <c r="B4279" s="1" t="str">
        <f>IF(Tablas!B4277="","",Tablas!B4277)</f>
        <v/>
      </c>
      <c r="C4279" s="1" t="str">
        <f>IF(Tablas!C4277="","",Tablas!C4277)</f>
        <v/>
      </c>
      <c r="D4279" s="1" t="str">
        <f>IF(Tablas!D4277="","",Tablas!D4277)</f>
        <v/>
      </c>
      <c r="E4279" s="1" t="str">
        <f>IF(Tablas!E4277="","",Tablas!E4277)</f>
        <v/>
      </c>
      <c r="F4279" s="1" t="str">
        <f>IF(Tablas!F4277="","",Tablas!F4277)</f>
        <v/>
      </c>
      <c r="G4279" s="1" t="str">
        <f>IF(Tablas!I4277="","",Tablas!I4277)</f>
        <v/>
      </c>
      <c r="H4279" s="1" t="s">
        <v>911</v>
      </c>
      <c r="I4279" s="39" t="str">
        <f>IF($B4279="","",-SUMIFS(Tabla7[Cantidad],Tabla7[Código del producto],$B4279,Tabla7[Tipo de movimiento],"SALIDA",Tabla7[Mes],I$5))</f>
        <v/>
      </c>
      <c r="J4279" s="39" t="str">
        <f>IF($B4279="","",-SUMIFS(Tabla7[Cantidad],Tabla7[Código del producto],$B4279,Tabla7[Tipo de movimiento],"SALIDA",Tabla7[Mes],J$5))</f>
        <v/>
      </c>
      <c r="K4279" s="39" t="str">
        <f>IF($B4279="","",-SUMIFS(Tabla7[Cantidad],Tabla7[Código del producto],$B4279,Tabla7[Tipo de movimiento],"SALIDA",Tabla7[Mes],K$5))</f>
        <v/>
      </c>
      <c r="L4279" s="39" t="str">
        <f>IF($B4279="","",-SUMIFS(Tabla7[Cantidad],Tabla7[Código del producto],$B4279,Tabla7[Tipo de movimiento],"SALIDA",Tabla7[Mes],L$5))</f>
        <v/>
      </c>
      <c r="M4279" s="39" t="str">
        <f>IF($B4279="","",-SUMIFS(Tabla7[Cantidad],Tabla7[Código del producto],$B4279,Tabla7[Tipo de movimiento],"SALIDA",Tabla7[Mes],M$5))</f>
        <v/>
      </c>
      <c r="N4279" s="39" t="str">
        <f>IF($B4279="","",-SUMIFS(Tabla7[Cantidad],Tabla7[Código del producto],$B4279,Tabla7[Tipo de movimiento],"SALIDA",Tabla7[Mes],N$5))</f>
        <v/>
      </c>
      <c r="O4279" s="39" t="str">
        <f>IF($B4279="","",-SUMIFS(Tabla7[Cantidad],Tabla7[Código del producto],$B4279,Tabla7[Tipo de movimiento],"SALIDA",Tabla7[Mes],O$5))</f>
        <v/>
      </c>
      <c r="P4279" s="39" t="str">
        <f>IF($B4279="","",-SUMIFS(Tabla7[Cantidad],Tabla7[Código del producto],$B4279,Tabla7[Tipo de movimiento],"SALIDA",Tabla7[Mes],P$5))</f>
        <v/>
      </c>
      <c r="Q4279" s="39" t="str">
        <f t="shared" si="198"/>
        <v/>
      </c>
      <c r="R4279" s="51" t="str">
        <f>IF($B4279="","",IFERROR(VLOOKUP($B4279,'ABC rotación'!$C:$G,5,0),"C"))</f>
        <v/>
      </c>
      <c r="S4279" s="41" t="str">
        <f t="shared" si="199"/>
        <v/>
      </c>
      <c r="T4279" s="40" t="str">
        <f t="shared" si="200"/>
        <v/>
      </c>
      <c r="U4279" s="23" t="str">
        <f>IF($B4279="","",VLOOKUP($T4279,Tablas!$X$14:$Y$17,2,1))</f>
        <v/>
      </c>
    </row>
    <row r="4280" spans="2:21" x14ac:dyDescent="0.2">
      <c r="B4280" s="1" t="str">
        <f>IF(Tablas!B4278="","",Tablas!B4278)</f>
        <v/>
      </c>
      <c r="C4280" s="1" t="str">
        <f>IF(Tablas!C4278="","",Tablas!C4278)</f>
        <v/>
      </c>
      <c r="D4280" s="1" t="str">
        <f>IF(Tablas!D4278="","",Tablas!D4278)</f>
        <v/>
      </c>
      <c r="E4280" s="1" t="str">
        <f>IF(Tablas!E4278="","",Tablas!E4278)</f>
        <v/>
      </c>
      <c r="F4280" s="1" t="str">
        <f>IF(Tablas!F4278="","",Tablas!F4278)</f>
        <v/>
      </c>
      <c r="G4280" s="1" t="str">
        <f>IF(Tablas!I4278="","",Tablas!I4278)</f>
        <v/>
      </c>
      <c r="H4280" s="1" t="s">
        <v>911</v>
      </c>
      <c r="I4280" s="39" t="str">
        <f>IF($B4280="","",-SUMIFS(Tabla7[Cantidad],Tabla7[Código del producto],$B4280,Tabla7[Tipo de movimiento],"SALIDA",Tabla7[Mes],I$5))</f>
        <v/>
      </c>
      <c r="J4280" s="39" t="str">
        <f>IF($B4280="","",-SUMIFS(Tabla7[Cantidad],Tabla7[Código del producto],$B4280,Tabla7[Tipo de movimiento],"SALIDA",Tabla7[Mes],J$5))</f>
        <v/>
      </c>
      <c r="K4280" s="39" t="str">
        <f>IF($B4280="","",-SUMIFS(Tabla7[Cantidad],Tabla7[Código del producto],$B4280,Tabla7[Tipo de movimiento],"SALIDA",Tabla7[Mes],K$5))</f>
        <v/>
      </c>
      <c r="L4280" s="39" t="str">
        <f>IF($B4280="","",-SUMIFS(Tabla7[Cantidad],Tabla7[Código del producto],$B4280,Tabla7[Tipo de movimiento],"SALIDA",Tabla7[Mes],L$5))</f>
        <v/>
      </c>
      <c r="M4280" s="39" t="str">
        <f>IF($B4280="","",-SUMIFS(Tabla7[Cantidad],Tabla7[Código del producto],$B4280,Tabla7[Tipo de movimiento],"SALIDA",Tabla7[Mes],M$5))</f>
        <v/>
      </c>
      <c r="N4280" s="39" t="str">
        <f>IF($B4280="","",-SUMIFS(Tabla7[Cantidad],Tabla7[Código del producto],$B4280,Tabla7[Tipo de movimiento],"SALIDA",Tabla7[Mes],N$5))</f>
        <v/>
      </c>
      <c r="O4280" s="39" t="str">
        <f>IF($B4280="","",-SUMIFS(Tabla7[Cantidad],Tabla7[Código del producto],$B4280,Tabla7[Tipo de movimiento],"SALIDA",Tabla7[Mes],O$5))</f>
        <v/>
      </c>
      <c r="P4280" s="39" t="str">
        <f>IF($B4280="","",-SUMIFS(Tabla7[Cantidad],Tabla7[Código del producto],$B4280,Tabla7[Tipo de movimiento],"SALIDA",Tabla7[Mes],P$5))</f>
        <v/>
      </c>
      <c r="Q4280" s="39" t="str">
        <f t="shared" si="198"/>
        <v/>
      </c>
      <c r="R4280" s="51" t="str">
        <f>IF($B4280="","",IFERROR(VLOOKUP($B4280,'ABC rotación'!$C:$G,5,0),"C"))</f>
        <v/>
      </c>
      <c r="S4280" s="41" t="str">
        <f t="shared" si="199"/>
        <v/>
      </c>
      <c r="T4280" s="40" t="str">
        <f t="shared" si="200"/>
        <v/>
      </c>
      <c r="U4280" s="23" t="str">
        <f>IF($B4280="","",VLOOKUP($T4280,Tablas!$X$14:$Y$17,2,1))</f>
        <v/>
      </c>
    </row>
    <row r="4281" spans="2:21" x14ac:dyDescent="0.2">
      <c r="B4281" s="1" t="str">
        <f>IF(Tablas!B4279="","",Tablas!B4279)</f>
        <v/>
      </c>
      <c r="C4281" s="1" t="str">
        <f>IF(Tablas!C4279="","",Tablas!C4279)</f>
        <v/>
      </c>
      <c r="D4281" s="1" t="str">
        <f>IF(Tablas!D4279="","",Tablas!D4279)</f>
        <v/>
      </c>
      <c r="E4281" s="1" t="str">
        <f>IF(Tablas!E4279="","",Tablas!E4279)</f>
        <v/>
      </c>
      <c r="F4281" s="1" t="str">
        <f>IF(Tablas!F4279="","",Tablas!F4279)</f>
        <v/>
      </c>
      <c r="G4281" s="1" t="str">
        <f>IF(Tablas!I4279="","",Tablas!I4279)</f>
        <v/>
      </c>
      <c r="H4281" s="1" t="s">
        <v>911</v>
      </c>
      <c r="I4281" s="39" t="str">
        <f>IF($B4281="","",-SUMIFS(Tabla7[Cantidad],Tabla7[Código del producto],$B4281,Tabla7[Tipo de movimiento],"SALIDA",Tabla7[Mes],I$5))</f>
        <v/>
      </c>
      <c r="J4281" s="39" t="str">
        <f>IF($B4281="","",-SUMIFS(Tabla7[Cantidad],Tabla7[Código del producto],$B4281,Tabla7[Tipo de movimiento],"SALIDA",Tabla7[Mes],J$5))</f>
        <v/>
      </c>
      <c r="K4281" s="39" t="str">
        <f>IF($B4281="","",-SUMIFS(Tabla7[Cantidad],Tabla7[Código del producto],$B4281,Tabla7[Tipo de movimiento],"SALIDA",Tabla7[Mes],K$5))</f>
        <v/>
      </c>
      <c r="L4281" s="39" t="str">
        <f>IF($B4281="","",-SUMIFS(Tabla7[Cantidad],Tabla7[Código del producto],$B4281,Tabla7[Tipo de movimiento],"SALIDA",Tabla7[Mes],L$5))</f>
        <v/>
      </c>
      <c r="M4281" s="39" t="str">
        <f>IF($B4281="","",-SUMIFS(Tabla7[Cantidad],Tabla7[Código del producto],$B4281,Tabla7[Tipo de movimiento],"SALIDA",Tabla7[Mes],M$5))</f>
        <v/>
      </c>
      <c r="N4281" s="39" t="str">
        <f>IF($B4281="","",-SUMIFS(Tabla7[Cantidad],Tabla7[Código del producto],$B4281,Tabla7[Tipo de movimiento],"SALIDA",Tabla7[Mes],N$5))</f>
        <v/>
      </c>
      <c r="O4281" s="39" t="str">
        <f>IF($B4281="","",-SUMIFS(Tabla7[Cantidad],Tabla7[Código del producto],$B4281,Tabla7[Tipo de movimiento],"SALIDA",Tabla7[Mes],O$5))</f>
        <v/>
      </c>
      <c r="P4281" s="39" t="str">
        <f>IF($B4281="","",-SUMIFS(Tabla7[Cantidad],Tabla7[Código del producto],$B4281,Tabla7[Tipo de movimiento],"SALIDA",Tabla7[Mes],P$5))</f>
        <v/>
      </c>
      <c r="Q4281" s="39" t="str">
        <f t="shared" si="198"/>
        <v/>
      </c>
      <c r="R4281" s="51" t="str">
        <f>IF($B4281="","",IFERROR(VLOOKUP($B4281,'ABC rotación'!$C:$G,5,0),"C"))</f>
        <v/>
      </c>
      <c r="S4281" s="41" t="str">
        <f t="shared" si="199"/>
        <v/>
      </c>
      <c r="T4281" s="40" t="str">
        <f t="shared" si="200"/>
        <v/>
      </c>
      <c r="U4281" s="23" t="str">
        <f>IF($B4281="","",VLOOKUP($T4281,Tablas!$X$14:$Y$17,2,1))</f>
        <v/>
      </c>
    </row>
    <row r="4282" spans="2:21" x14ac:dyDescent="0.2">
      <c r="B4282" s="1" t="str">
        <f>IF(Tablas!B4280="","",Tablas!B4280)</f>
        <v/>
      </c>
      <c r="C4282" s="1" t="str">
        <f>IF(Tablas!C4280="","",Tablas!C4280)</f>
        <v/>
      </c>
      <c r="D4282" s="1" t="str">
        <f>IF(Tablas!D4280="","",Tablas!D4280)</f>
        <v/>
      </c>
      <c r="E4282" s="1" t="str">
        <f>IF(Tablas!E4280="","",Tablas!E4280)</f>
        <v/>
      </c>
      <c r="F4282" s="1" t="str">
        <f>IF(Tablas!F4280="","",Tablas!F4280)</f>
        <v/>
      </c>
      <c r="G4282" s="1" t="str">
        <f>IF(Tablas!I4280="","",Tablas!I4280)</f>
        <v/>
      </c>
      <c r="H4282" s="1" t="s">
        <v>911</v>
      </c>
      <c r="I4282" s="39" t="str">
        <f>IF($B4282="","",-SUMIFS(Tabla7[Cantidad],Tabla7[Código del producto],$B4282,Tabla7[Tipo de movimiento],"SALIDA",Tabla7[Mes],I$5))</f>
        <v/>
      </c>
      <c r="J4282" s="39" t="str">
        <f>IF($B4282="","",-SUMIFS(Tabla7[Cantidad],Tabla7[Código del producto],$B4282,Tabla7[Tipo de movimiento],"SALIDA",Tabla7[Mes],J$5))</f>
        <v/>
      </c>
      <c r="K4282" s="39" t="str">
        <f>IF($B4282="","",-SUMIFS(Tabla7[Cantidad],Tabla7[Código del producto],$B4282,Tabla7[Tipo de movimiento],"SALIDA",Tabla7[Mes],K$5))</f>
        <v/>
      </c>
      <c r="L4282" s="39" t="str">
        <f>IF($B4282="","",-SUMIFS(Tabla7[Cantidad],Tabla7[Código del producto],$B4282,Tabla7[Tipo de movimiento],"SALIDA",Tabla7[Mes],L$5))</f>
        <v/>
      </c>
      <c r="M4282" s="39" t="str">
        <f>IF($B4282="","",-SUMIFS(Tabla7[Cantidad],Tabla7[Código del producto],$B4282,Tabla7[Tipo de movimiento],"SALIDA",Tabla7[Mes],M$5))</f>
        <v/>
      </c>
      <c r="N4282" s="39" t="str">
        <f>IF($B4282="","",-SUMIFS(Tabla7[Cantidad],Tabla7[Código del producto],$B4282,Tabla7[Tipo de movimiento],"SALIDA",Tabla7[Mes],N$5))</f>
        <v/>
      </c>
      <c r="O4282" s="39" t="str">
        <f>IF($B4282="","",-SUMIFS(Tabla7[Cantidad],Tabla7[Código del producto],$B4282,Tabla7[Tipo de movimiento],"SALIDA",Tabla7[Mes],O$5))</f>
        <v/>
      </c>
      <c r="P4282" s="39" t="str">
        <f>IF($B4282="","",-SUMIFS(Tabla7[Cantidad],Tabla7[Código del producto],$B4282,Tabla7[Tipo de movimiento],"SALIDA",Tabla7[Mes],P$5))</f>
        <v/>
      </c>
      <c r="Q4282" s="39" t="str">
        <f t="shared" si="198"/>
        <v/>
      </c>
      <c r="R4282" s="51" t="str">
        <f>IF($B4282="","",IFERROR(VLOOKUP($B4282,'ABC rotación'!$C:$G,5,0),"C"))</f>
        <v/>
      </c>
      <c r="S4282" s="41" t="str">
        <f t="shared" si="199"/>
        <v/>
      </c>
      <c r="T4282" s="40" t="str">
        <f t="shared" si="200"/>
        <v/>
      </c>
      <c r="U4282" s="23" t="str">
        <f>IF($B4282="","",VLOOKUP($T4282,Tablas!$X$14:$Y$17,2,1))</f>
        <v/>
      </c>
    </row>
    <row r="4283" spans="2:21" x14ac:dyDescent="0.2">
      <c r="B4283" s="1" t="str">
        <f>IF(Tablas!B4281="","",Tablas!B4281)</f>
        <v/>
      </c>
      <c r="C4283" s="1" t="str">
        <f>IF(Tablas!C4281="","",Tablas!C4281)</f>
        <v/>
      </c>
      <c r="D4283" s="1" t="str">
        <f>IF(Tablas!D4281="","",Tablas!D4281)</f>
        <v/>
      </c>
      <c r="E4283" s="1" t="str">
        <f>IF(Tablas!E4281="","",Tablas!E4281)</f>
        <v/>
      </c>
      <c r="F4283" s="1" t="str">
        <f>IF(Tablas!F4281="","",Tablas!F4281)</f>
        <v/>
      </c>
      <c r="G4283" s="1" t="str">
        <f>IF(Tablas!I4281="","",Tablas!I4281)</f>
        <v/>
      </c>
      <c r="H4283" s="1" t="s">
        <v>911</v>
      </c>
      <c r="I4283" s="39" t="str">
        <f>IF($B4283="","",-SUMIFS(Tabla7[Cantidad],Tabla7[Código del producto],$B4283,Tabla7[Tipo de movimiento],"SALIDA",Tabla7[Mes],I$5))</f>
        <v/>
      </c>
      <c r="J4283" s="39" t="str">
        <f>IF($B4283="","",-SUMIFS(Tabla7[Cantidad],Tabla7[Código del producto],$B4283,Tabla7[Tipo de movimiento],"SALIDA",Tabla7[Mes],J$5))</f>
        <v/>
      </c>
      <c r="K4283" s="39" t="str">
        <f>IF($B4283="","",-SUMIFS(Tabla7[Cantidad],Tabla7[Código del producto],$B4283,Tabla7[Tipo de movimiento],"SALIDA",Tabla7[Mes],K$5))</f>
        <v/>
      </c>
      <c r="L4283" s="39" t="str">
        <f>IF($B4283="","",-SUMIFS(Tabla7[Cantidad],Tabla7[Código del producto],$B4283,Tabla7[Tipo de movimiento],"SALIDA",Tabla7[Mes],L$5))</f>
        <v/>
      </c>
      <c r="M4283" s="39" t="str">
        <f>IF($B4283="","",-SUMIFS(Tabla7[Cantidad],Tabla7[Código del producto],$B4283,Tabla7[Tipo de movimiento],"SALIDA",Tabla7[Mes],M$5))</f>
        <v/>
      </c>
      <c r="N4283" s="39" t="str">
        <f>IF($B4283="","",-SUMIFS(Tabla7[Cantidad],Tabla7[Código del producto],$B4283,Tabla7[Tipo de movimiento],"SALIDA",Tabla7[Mes],N$5))</f>
        <v/>
      </c>
      <c r="O4283" s="39" t="str">
        <f>IF($B4283="","",-SUMIFS(Tabla7[Cantidad],Tabla7[Código del producto],$B4283,Tabla7[Tipo de movimiento],"SALIDA",Tabla7[Mes],O$5))</f>
        <v/>
      </c>
      <c r="P4283" s="39" t="str">
        <f>IF($B4283="","",-SUMIFS(Tabla7[Cantidad],Tabla7[Código del producto],$B4283,Tabla7[Tipo de movimiento],"SALIDA",Tabla7[Mes],P$5))</f>
        <v/>
      </c>
      <c r="Q4283" s="39" t="str">
        <f t="shared" si="198"/>
        <v/>
      </c>
      <c r="R4283" s="51" t="str">
        <f>IF($B4283="","",IFERROR(VLOOKUP($B4283,'ABC rotación'!$C:$G,5,0),"C"))</f>
        <v/>
      </c>
      <c r="S4283" s="41" t="str">
        <f t="shared" si="199"/>
        <v/>
      </c>
      <c r="T4283" s="40" t="str">
        <f t="shared" si="200"/>
        <v/>
      </c>
      <c r="U4283" s="23" t="str">
        <f>IF($B4283="","",VLOOKUP($T4283,Tablas!$X$14:$Y$17,2,1))</f>
        <v/>
      </c>
    </row>
    <row r="4284" spans="2:21" x14ac:dyDescent="0.2">
      <c r="B4284" s="1" t="str">
        <f>IF(Tablas!B4282="","",Tablas!B4282)</f>
        <v/>
      </c>
      <c r="C4284" s="1" t="str">
        <f>IF(Tablas!C4282="","",Tablas!C4282)</f>
        <v/>
      </c>
      <c r="D4284" s="1" t="str">
        <f>IF(Tablas!D4282="","",Tablas!D4282)</f>
        <v/>
      </c>
      <c r="E4284" s="1" t="str">
        <f>IF(Tablas!E4282="","",Tablas!E4282)</f>
        <v/>
      </c>
      <c r="F4284" s="1" t="str">
        <f>IF(Tablas!F4282="","",Tablas!F4282)</f>
        <v/>
      </c>
      <c r="G4284" s="1" t="str">
        <f>IF(Tablas!I4282="","",Tablas!I4282)</f>
        <v/>
      </c>
      <c r="H4284" s="1" t="s">
        <v>911</v>
      </c>
      <c r="I4284" s="39" t="str">
        <f>IF($B4284="","",-SUMIFS(Tabla7[Cantidad],Tabla7[Código del producto],$B4284,Tabla7[Tipo de movimiento],"SALIDA",Tabla7[Mes],I$5))</f>
        <v/>
      </c>
      <c r="J4284" s="39" t="str">
        <f>IF($B4284="","",-SUMIFS(Tabla7[Cantidad],Tabla7[Código del producto],$B4284,Tabla7[Tipo de movimiento],"SALIDA",Tabla7[Mes],J$5))</f>
        <v/>
      </c>
      <c r="K4284" s="39" t="str">
        <f>IF($B4284="","",-SUMIFS(Tabla7[Cantidad],Tabla7[Código del producto],$B4284,Tabla7[Tipo de movimiento],"SALIDA",Tabla7[Mes],K$5))</f>
        <v/>
      </c>
      <c r="L4284" s="39" t="str">
        <f>IF($B4284="","",-SUMIFS(Tabla7[Cantidad],Tabla7[Código del producto],$B4284,Tabla7[Tipo de movimiento],"SALIDA",Tabla7[Mes],L$5))</f>
        <v/>
      </c>
      <c r="M4284" s="39" t="str">
        <f>IF($B4284="","",-SUMIFS(Tabla7[Cantidad],Tabla7[Código del producto],$B4284,Tabla7[Tipo de movimiento],"SALIDA",Tabla7[Mes],M$5))</f>
        <v/>
      </c>
      <c r="N4284" s="39" t="str">
        <f>IF($B4284="","",-SUMIFS(Tabla7[Cantidad],Tabla7[Código del producto],$B4284,Tabla7[Tipo de movimiento],"SALIDA",Tabla7[Mes],N$5))</f>
        <v/>
      </c>
      <c r="O4284" s="39" t="str">
        <f>IF($B4284="","",-SUMIFS(Tabla7[Cantidad],Tabla7[Código del producto],$B4284,Tabla7[Tipo de movimiento],"SALIDA",Tabla7[Mes],O$5))</f>
        <v/>
      </c>
      <c r="P4284" s="39" t="str">
        <f>IF($B4284="","",-SUMIFS(Tabla7[Cantidad],Tabla7[Código del producto],$B4284,Tabla7[Tipo de movimiento],"SALIDA",Tabla7[Mes],P$5))</f>
        <v/>
      </c>
      <c r="Q4284" s="39" t="str">
        <f t="shared" si="198"/>
        <v/>
      </c>
      <c r="R4284" s="51" t="str">
        <f>IF($B4284="","",IFERROR(VLOOKUP($B4284,'ABC rotación'!$C:$G,5,0),"C"))</f>
        <v/>
      </c>
      <c r="S4284" s="41" t="str">
        <f t="shared" si="199"/>
        <v/>
      </c>
      <c r="T4284" s="40" t="str">
        <f t="shared" si="200"/>
        <v/>
      </c>
      <c r="U4284" s="23" t="str">
        <f>IF($B4284="","",VLOOKUP($T4284,Tablas!$X$14:$Y$17,2,1))</f>
        <v/>
      </c>
    </row>
    <row r="4285" spans="2:21" x14ac:dyDescent="0.2">
      <c r="B4285" s="1" t="str">
        <f>IF(Tablas!B4283="","",Tablas!B4283)</f>
        <v/>
      </c>
      <c r="C4285" s="1" t="str">
        <f>IF(Tablas!C4283="","",Tablas!C4283)</f>
        <v/>
      </c>
      <c r="D4285" s="1" t="str">
        <f>IF(Tablas!D4283="","",Tablas!D4283)</f>
        <v/>
      </c>
      <c r="E4285" s="1" t="str">
        <f>IF(Tablas!E4283="","",Tablas!E4283)</f>
        <v/>
      </c>
      <c r="F4285" s="1" t="str">
        <f>IF(Tablas!F4283="","",Tablas!F4283)</f>
        <v/>
      </c>
      <c r="G4285" s="1" t="str">
        <f>IF(Tablas!I4283="","",Tablas!I4283)</f>
        <v/>
      </c>
      <c r="H4285" s="1" t="s">
        <v>911</v>
      </c>
      <c r="I4285" s="39" t="str">
        <f>IF($B4285="","",-SUMIFS(Tabla7[Cantidad],Tabla7[Código del producto],$B4285,Tabla7[Tipo de movimiento],"SALIDA",Tabla7[Mes],I$5))</f>
        <v/>
      </c>
      <c r="J4285" s="39" t="str">
        <f>IF($B4285="","",-SUMIFS(Tabla7[Cantidad],Tabla7[Código del producto],$B4285,Tabla7[Tipo de movimiento],"SALIDA",Tabla7[Mes],J$5))</f>
        <v/>
      </c>
      <c r="K4285" s="39" t="str">
        <f>IF($B4285="","",-SUMIFS(Tabla7[Cantidad],Tabla7[Código del producto],$B4285,Tabla7[Tipo de movimiento],"SALIDA",Tabla7[Mes],K$5))</f>
        <v/>
      </c>
      <c r="L4285" s="39" t="str">
        <f>IF($B4285="","",-SUMIFS(Tabla7[Cantidad],Tabla7[Código del producto],$B4285,Tabla7[Tipo de movimiento],"SALIDA",Tabla7[Mes],L$5))</f>
        <v/>
      </c>
      <c r="M4285" s="39" t="str">
        <f>IF($B4285="","",-SUMIFS(Tabla7[Cantidad],Tabla7[Código del producto],$B4285,Tabla7[Tipo de movimiento],"SALIDA",Tabla7[Mes],M$5))</f>
        <v/>
      </c>
      <c r="N4285" s="39" t="str">
        <f>IF($B4285="","",-SUMIFS(Tabla7[Cantidad],Tabla7[Código del producto],$B4285,Tabla7[Tipo de movimiento],"SALIDA",Tabla7[Mes],N$5))</f>
        <v/>
      </c>
      <c r="O4285" s="39" t="str">
        <f>IF($B4285="","",-SUMIFS(Tabla7[Cantidad],Tabla7[Código del producto],$B4285,Tabla7[Tipo de movimiento],"SALIDA",Tabla7[Mes],O$5))</f>
        <v/>
      </c>
      <c r="P4285" s="39" t="str">
        <f>IF($B4285="","",-SUMIFS(Tabla7[Cantidad],Tabla7[Código del producto],$B4285,Tabla7[Tipo de movimiento],"SALIDA",Tabla7[Mes],P$5))</f>
        <v/>
      </c>
      <c r="Q4285" s="39" t="str">
        <f t="shared" si="198"/>
        <v/>
      </c>
      <c r="R4285" s="51" t="str">
        <f>IF($B4285="","",IFERROR(VLOOKUP($B4285,'ABC rotación'!$C:$G,5,0),"C"))</f>
        <v/>
      </c>
      <c r="S4285" s="41" t="str">
        <f t="shared" si="199"/>
        <v/>
      </c>
      <c r="T4285" s="40" t="str">
        <f t="shared" si="200"/>
        <v/>
      </c>
      <c r="U4285" s="23" t="str">
        <f>IF($B4285="","",VLOOKUP($T4285,Tablas!$X$14:$Y$17,2,1))</f>
        <v/>
      </c>
    </row>
    <row r="4286" spans="2:21" x14ac:dyDescent="0.2">
      <c r="B4286" s="1" t="str">
        <f>IF(Tablas!B4284="","",Tablas!B4284)</f>
        <v/>
      </c>
      <c r="C4286" s="1" t="str">
        <f>IF(Tablas!C4284="","",Tablas!C4284)</f>
        <v/>
      </c>
      <c r="D4286" s="1" t="str">
        <f>IF(Tablas!D4284="","",Tablas!D4284)</f>
        <v/>
      </c>
      <c r="E4286" s="1" t="str">
        <f>IF(Tablas!E4284="","",Tablas!E4284)</f>
        <v/>
      </c>
      <c r="F4286" s="1" t="str">
        <f>IF(Tablas!F4284="","",Tablas!F4284)</f>
        <v/>
      </c>
      <c r="G4286" s="1" t="str">
        <f>IF(Tablas!I4284="","",Tablas!I4284)</f>
        <v/>
      </c>
      <c r="H4286" s="1" t="s">
        <v>911</v>
      </c>
      <c r="I4286" s="39" t="str">
        <f>IF($B4286="","",-SUMIFS(Tabla7[Cantidad],Tabla7[Código del producto],$B4286,Tabla7[Tipo de movimiento],"SALIDA",Tabla7[Mes],I$5))</f>
        <v/>
      </c>
      <c r="J4286" s="39" t="str">
        <f>IF($B4286="","",-SUMIFS(Tabla7[Cantidad],Tabla7[Código del producto],$B4286,Tabla7[Tipo de movimiento],"SALIDA",Tabla7[Mes],J$5))</f>
        <v/>
      </c>
      <c r="K4286" s="39" t="str">
        <f>IF($B4286="","",-SUMIFS(Tabla7[Cantidad],Tabla7[Código del producto],$B4286,Tabla7[Tipo de movimiento],"SALIDA",Tabla7[Mes],K$5))</f>
        <v/>
      </c>
      <c r="L4286" s="39" t="str">
        <f>IF($B4286="","",-SUMIFS(Tabla7[Cantidad],Tabla7[Código del producto],$B4286,Tabla7[Tipo de movimiento],"SALIDA",Tabla7[Mes],L$5))</f>
        <v/>
      </c>
      <c r="M4286" s="39" t="str">
        <f>IF($B4286="","",-SUMIFS(Tabla7[Cantidad],Tabla7[Código del producto],$B4286,Tabla7[Tipo de movimiento],"SALIDA",Tabla7[Mes],M$5))</f>
        <v/>
      </c>
      <c r="N4286" s="39" t="str">
        <f>IF($B4286="","",-SUMIFS(Tabla7[Cantidad],Tabla7[Código del producto],$B4286,Tabla7[Tipo de movimiento],"SALIDA",Tabla7[Mes],N$5))</f>
        <v/>
      </c>
      <c r="O4286" s="39" t="str">
        <f>IF($B4286="","",-SUMIFS(Tabla7[Cantidad],Tabla7[Código del producto],$B4286,Tabla7[Tipo de movimiento],"SALIDA",Tabla7[Mes],O$5))</f>
        <v/>
      </c>
      <c r="P4286" s="39" t="str">
        <f>IF($B4286="","",-SUMIFS(Tabla7[Cantidad],Tabla7[Código del producto],$B4286,Tabla7[Tipo de movimiento],"SALIDA",Tabla7[Mes],P$5))</f>
        <v/>
      </c>
      <c r="Q4286" s="39" t="str">
        <f t="shared" si="198"/>
        <v/>
      </c>
      <c r="R4286" s="51" t="str">
        <f>IF($B4286="","",IFERROR(VLOOKUP($B4286,'ABC rotación'!$C:$G,5,0),"C"))</f>
        <v/>
      </c>
      <c r="S4286" s="41" t="str">
        <f t="shared" si="199"/>
        <v/>
      </c>
      <c r="T4286" s="40" t="str">
        <f t="shared" si="200"/>
        <v/>
      </c>
      <c r="U4286" s="23" t="str">
        <f>IF($B4286="","",VLOOKUP($T4286,Tablas!$X$14:$Y$17,2,1))</f>
        <v/>
      </c>
    </row>
    <row r="4287" spans="2:21" x14ac:dyDescent="0.2">
      <c r="B4287" s="1" t="str">
        <f>IF(Tablas!B4285="","",Tablas!B4285)</f>
        <v/>
      </c>
      <c r="C4287" s="1" t="str">
        <f>IF(Tablas!C4285="","",Tablas!C4285)</f>
        <v/>
      </c>
      <c r="D4287" s="1" t="str">
        <f>IF(Tablas!D4285="","",Tablas!D4285)</f>
        <v/>
      </c>
      <c r="E4287" s="1" t="str">
        <f>IF(Tablas!E4285="","",Tablas!E4285)</f>
        <v/>
      </c>
      <c r="F4287" s="1" t="str">
        <f>IF(Tablas!F4285="","",Tablas!F4285)</f>
        <v/>
      </c>
      <c r="G4287" s="1" t="str">
        <f>IF(Tablas!I4285="","",Tablas!I4285)</f>
        <v/>
      </c>
      <c r="H4287" s="1" t="s">
        <v>911</v>
      </c>
      <c r="I4287" s="39" t="str">
        <f>IF($B4287="","",-SUMIFS(Tabla7[Cantidad],Tabla7[Código del producto],$B4287,Tabla7[Tipo de movimiento],"SALIDA",Tabla7[Mes],I$5))</f>
        <v/>
      </c>
      <c r="J4287" s="39" t="str">
        <f>IF($B4287="","",-SUMIFS(Tabla7[Cantidad],Tabla7[Código del producto],$B4287,Tabla7[Tipo de movimiento],"SALIDA",Tabla7[Mes],J$5))</f>
        <v/>
      </c>
      <c r="K4287" s="39" t="str">
        <f>IF($B4287="","",-SUMIFS(Tabla7[Cantidad],Tabla7[Código del producto],$B4287,Tabla7[Tipo de movimiento],"SALIDA",Tabla7[Mes],K$5))</f>
        <v/>
      </c>
      <c r="L4287" s="39" t="str">
        <f>IF($B4287="","",-SUMIFS(Tabla7[Cantidad],Tabla7[Código del producto],$B4287,Tabla7[Tipo de movimiento],"SALIDA",Tabla7[Mes],L$5))</f>
        <v/>
      </c>
      <c r="M4287" s="39" t="str">
        <f>IF($B4287="","",-SUMIFS(Tabla7[Cantidad],Tabla7[Código del producto],$B4287,Tabla7[Tipo de movimiento],"SALIDA",Tabla7[Mes],M$5))</f>
        <v/>
      </c>
      <c r="N4287" s="39" t="str">
        <f>IF($B4287="","",-SUMIFS(Tabla7[Cantidad],Tabla7[Código del producto],$B4287,Tabla7[Tipo de movimiento],"SALIDA",Tabla7[Mes],N$5))</f>
        <v/>
      </c>
      <c r="O4287" s="39" t="str">
        <f>IF($B4287="","",-SUMIFS(Tabla7[Cantidad],Tabla7[Código del producto],$B4287,Tabla7[Tipo de movimiento],"SALIDA",Tabla7[Mes],O$5))</f>
        <v/>
      </c>
      <c r="P4287" s="39" t="str">
        <f>IF($B4287="","",-SUMIFS(Tabla7[Cantidad],Tabla7[Código del producto],$B4287,Tabla7[Tipo de movimiento],"SALIDA",Tabla7[Mes],P$5))</f>
        <v/>
      </c>
      <c r="Q4287" s="39" t="str">
        <f t="shared" si="198"/>
        <v/>
      </c>
      <c r="R4287" s="51" t="str">
        <f>IF($B4287="","",IFERROR(VLOOKUP($B4287,'ABC rotación'!$C:$G,5,0),"C"))</f>
        <v/>
      </c>
      <c r="S4287" s="41" t="str">
        <f t="shared" si="199"/>
        <v/>
      </c>
      <c r="T4287" s="40" t="str">
        <f t="shared" si="200"/>
        <v/>
      </c>
      <c r="U4287" s="23" t="str">
        <f>IF($B4287="","",VLOOKUP($T4287,Tablas!$X$14:$Y$17,2,1))</f>
        <v/>
      </c>
    </row>
    <row r="4288" spans="2:21" x14ac:dyDescent="0.2">
      <c r="B4288" s="1" t="str">
        <f>IF(Tablas!B4286="","",Tablas!B4286)</f>
        <v/>
      </c>
      <c r="C4288" s="1" t="str">
        <f>IF(Tablas!C4286="","",Tablas!C4286)</f>
        <v/>
      </c>
      <c r="D4288" s="1" t="str">
        <f>IF(Tablas!D4286="","",Tablas!D4286)</f>
        <v/>
      </c>
      <c r="E4288" s="1" t="str">
        <f>IF(Tablas!E4286="","",Tablas!E4286)</f>
        <v/>
      </c>
      <c r="F4288" s="1" t="str">
        <f>IF(Tablas!F4286="","",Tablas!F4286)</f>
        <v/>
      </c>
      <c r="G4288" s="1" t="str">
        <f>IF(Tablas!I4286="","",Tablas!I4286)</f>
        <v/>
      </c>
      <c r="H4288" s="1" t="s">
        <v>911</v>
      </c>
      <c r="I4288" s="39" t="str">
        <f>IF($B4288="","",-SUMIFS(Tabla7[Cantidad],Tabla7[Código del producto],$B4288,Tabla7[Tipo de movimiento],"SALIDA",Tabla7[Mes],I$5))</f>
        <v/>
      </c>
      <c r="J4288" s="39" t="str">
        <f>IF($B4288="","",-SUMIFS(Tabla7[Cantidad],Tabla7[Código del producto],$B4288,Tabla7[Tipo de movimiento],"SALIDA",Tabla7[Mes],J$5))</f>
        <v/>
      </c>
      <c r="K4288" s="39" t="str">
        <f>IF($B4288="","",-SUMIFS(Tabla7[Cantidad],Tabla7[Código del producto],$B4288,Tabla7[Tipo de movimiento],"SALIDA",Tabla7[Mes],K$5))</f>
        <v/>
      </c>
      <c r="L4288" s="39" t="str">
        <f>IF($B4288="","",-SUMIFS(Tabla7[Cantidad],Tabla7[Código del producto],$B4288,Tabla7[Tipo de movimiento],"SALIDA",Tabla7[Mes],L$5))</f>
        <v/>
      </c>
      <c r="M4288" s="39" t="str">
        <f>IF($B4288="","",-SUMIFS(Tabla7[Cantidad],Tabla7[Código del producto],$B4288,Tabla7[Tipo de movimiento],"SALIDA",Tabla7[Mes],M$5))</f>
        <v/>
      </c>
      <c r="N4288" s="39" t="str">
        <f>IF($B4288="","",-SUMIFS(Tabla7[Cantidad],Tabla7[Código del producto],$B4288,Tabla7[Tipo de movimiento],"SALIDA",Tabla7[Mes],N$5))</f>
        <v/>
      </c>
      <c r="O4288" s="39" t="str">
        <f>IF($B4288="","",-SUMIFS(Tabla7[Cantidad],Tabla7[Código del producto],$B4288,Tabla7[Tipo de movimiento],"SALIDA",Tabla7[Mes],O$5))</f>
        <v/>
      </c>
      <c r="P4288" s="39" t="str">
        <f>IF($B4288="","",-SUMIFS(Tabla7[Cantidad],Tabla7[Código del producto],$B4288,Tabla7[Tipo de movimiento],"SALIDA",Tabla7[Mes],P$5))</f>
        <v/>
      </c>
      <c r="Q4288" s="39" t="str">
        <f t="shared" si="198"/>
        <v/>
      </c>
      <c r="R4288" s="51" t="str">
        <f>IF($B4288="","",IFERROR(VLOOKUP($B4288,'ABC rotación'!$C:$G,5,0),"C"))</f>
        <v/>
      </c>
      <c r="S4288" s="41" t="str">
        <f t="shared" si="199"/>
        <v/>
      </c>
      <c r="T4288" s="40" t="str">
        <f t="shared" si="200"/>
        <v/>
      </c>
      <c r="U4288" s="23" t="str">
        <f>IF($B4288="","",VLOOKUP($T4288,Tablas!$X$14:$Y$17,2,1))</f>
        <v/>
      </c>
    </row>
    <row r="4289" spans="2:21" x14ac:dyDescent="0.2">
      <c r="B4289" s="1" t="str">
        <f>IF(Tablas!B4287="","",Tablas!B4287)</f>
        <v/>
      </c>
      <c r="C4289" s="1" t="str">
        <f>IF(Tablas!C4287="","",Tablas!C4287)</f>
        <v/>
      </c>
      <c r="D4289" s="1" t="str">
        <f>IF(Tablas!D4287="","",Tablas!D4287)</f>
        <v/>
      </c>
      <c r="E4289" s="1" t="str">
        <f>IF(Tablas!E4287="","",Tablas!E4287)</f>
        <v/>
      </c>
      <c r="F4289" s="1" t="str">
        <f>IF(Tablas!F4287="","",Tablas!F4287)</f>
        <v/>
      </c>
      <c r="G4289" s="1" t="str">
        <f>IF(Tablas!I4287="","",Tablas!I4287)</f>
        <v/>
      </c>
      <c r="H4289" s="1" t="s">
        <v>911</v>
      </c>
      <c r="I4289" s="39" t="str">
        <f>IF($B4289="","",-SUMIFS(Tabla7[Cantidad],Tabla7[Código del producto],$B4289,Tabla7[Tipo de movimiento],"SALIDA",Tabla7[Mes],I$5))</f>
        <v/>
      </c>
      <c r="J4289" s="39" t="str">
        <f>IF($B4289="","",-SUMIFS(Tabla7[Cantidad],Tabla7[Código del producto],$B4289,Tabla7[Tipo de movimiento],"SALIDA",Tabla7[Mes],J$5))</f>
        <v/>
      </c>
      <c r="K4289" s="39" t="str">
        <f>IF($B4289="","",-SUMIFS(Tabla7[Cantidad],Tabla7[Código del producto],$B4289,Tabla7[Tipo de movimiento],"SALIDA",Tabla7[Mes],K$5))</f>
        <v/>
      </c>
      <c r="L4289" s="39" t="str">
        <f>IF($B4289="","",-SUMIFS(Tabla7[Cantidad],Tabla7[Código del producto],$B4289,Tabla7[Tipo de movimiento],"SALIDA",Tabla7[Mes],L$5))</f>
        <v/>
      </c>
      <c r="M4289" s="39" t="str">
        <f>IF($B4289="","",-SUMIFS(Tabla7[Cantidad],Tabla7[Código del producto],$B4289,Tabla7[Tipo de movimiento],"SALIDA",Tabla7[Mes],M$5))</f>
        <v/>
      </c>
      <c r="N4289" s="39" t="str">
        <f>IF($B4289="","",-SUMIFS(Tabla7[Cantidad],Tabla7[Código del producto],$B4289,Tabla7[Tipo de movimiento],"SALIDA",Tabla7[Mes],N$5))</f>
        <v/>
      </c>
      <c r="O4289" s="39" t="str">
        <f>IF($B4289="","",-SUMIFS(Tabla7[Cantidad],Tabla7[Código del producto],$B4289,Tabla7[Tipo de movimiento],"SALIDA",Tabla7[Mes],O$5))</f>
        <v/>
      </c>
      <c r="P4289" s="39" t="str">
        <f>IF($B4289="","",-SUMIFS(Tabla7[Cantidad],Tabla7[Código del producto],$B4289,Tabla7[Tipo de movimiento],"SALIDA",Tabla7[Mes],P$5))</f>
        <v/>
      </c>
      <c r="Q4289" s="39" t="str">
        <f t="shared" si="198"/>
        <v/>
      </c>
      <c r="R4289" s="51" t="str">
        <f>IF($B4289="","",IFERROR(VLOOKUP($B4289,'ABC rotación'!$C:$G,5,0),"C"))</f>
        <v/>
      </c>
      <c r="S4289" s="41" t="str">
        <f t="shared" si="199"/>
        <v/>
      </c>
      <c r="T4289" s="40" t="str">
        <f t="shared" si="200"/>
        <v/>
      </c>
      <c r="U4289" s="23" t="str">
        <f>IF($B4289="","",VLOOKUP($T4289,Tablas!$X$14:$Y$17,2,1))</f>
        <v/>
      </c>
    </row>
    <row r="4290" spans="2:21" x14ac:dyDescent="0.2">
      <c r="B4290" s="1" t="str">
        <f>IF(Tablas!B4288="","",Tablas!B4288)</f>
        <v/>
      </c>
      <c r="C4290" s="1" t="str">
        <f>IF(Tablas!C4288="","",Tablas!C4288)</f>
        <v/>
      </c>
      <c r="D4290" s="1" t="str">
        <f>IF(Tablas!D4288="","",Tablas!D4288)</f>
        <v/>
      </c>
      <c r="E4290" s="1" t="str">
        <f>IF(Tablas!E4288="","",Tablas!E4288)</f>
        <v/>
      </c>
      <c r="F4290" s="1" t="str">
        <f>IF(Tablas!F4288="","",Tablas!F4288)</f>
        <v/>
      </c>
      <c r="G4290" s="1" t="str">
        <f>IF(Tablas!I4288="","",Tablas!I4288)</f>
        <v/>
      </c>
      <c r="H4290" s="1" t="s">
        <v>911</v>
      </c>
      <c r="I4290" s="39" t="str">
        <f>IF($B4290="","",-SUMIFS(Tabla7[Cantidad],Tabla7[Código del producto],$B4290,Tabla7[Tipo de movimiento],"SALIDA",Tabla7[Mes],I$5))</f>
        <v/>
      </c>
      <c r="J4290" s="39" t="str">
        <f>IF($B4290="","",-SUMIFS(Tabla7[Cantidad],Tabla7[Código del producto],$B4290,Tabla7[Tipo de movimiento],"SALIDA",Tabla7[Mes],J$5))</f>
        <v/>
      </c>
      <c r="K4290" s="39" t="str">
        <f>IF($B4290="","",-SUMIFS(Tabla7[Cantidad],Tabla7[Código del producto],$B4290,Tabla7[Tipo de movimiento],"SALIDA",Tabla7[Mes],K$5))</f>
        <v/>
      </c>
      <c r="L4290" s="39" t="str">
        <f>IF($B4290="","",-SUMIFS(Tabla7[Cantidad],Tabla7[Código del producto],$B4290,Tabla7[Tipo de movimiento],"SALIDA",Tabla7[Mes],L$5))</f>
        <v/>
      </c>
      <c r="M4290" s="39" t="str">
        <f>IF($B4290="","",-SUMIFS(Tabla7[Cantidad],Tabla7[Código del producto],$B4290,Tabla7[Tipo de movimiento],"SALIDA",Tabla7[Mes],M$5))</f>
        <v/>
      </c>
      <c r="N4290" s="39" t="str">
        <f>IF($B4290="","",-SUMIFS(Tabla7[Cantidad],Tabla7[Código del producto],$B4290,Tabla7[Tipo de movimiento],"SALIDA",Tabla7[Mes],N$5))</f>
        <v/>
      </c>
      <c r="O4290" s="39" t="str">
        <f>IF($B4290="","",-SUMIFS(Tabla7[Cantidad],Tabla7[Código del producto],$B4290,Tabla7[Tipo de movimiento],"SALIDA",Tabla7[Mes],O$5))</f>
        <v/>
      </c>
      <c r="P4290" s="39" t="str">
        <f>IF($B4290="","",-SUMIFS(Tabla7[Cantidad],Tabla7[Código del producto],$B4290,Tabla7[Tipo de movimiento],"SALIDA",Tabla7[Mes],P$5))</f>
        <v/>
      </c>
      <c r="Q4290" s="39" t="str">
        <f t="shared" si="198"/>
        <v/>
      </c>
      <c r="R4290" s="51" t="str">
        <f>IF($B4290="","",IFERROR(VLOOKUP($B4290,'ABC rotación'!$C:$G,5,0),"C"))</f>
        <v/>
      </c>
      <c r="S4290" s="41" t="str">
        <f t="shared" si="199"/>
        <v/>
      </c>
      <c r="T4290" s="40" t="str">
        <f t="shared" si="200"/>
        <v/>
      </c>
      <c r="U4290" s="23" t="str">
        <f>IF($B4290="","",VLOOKUP($T4290,Tablas!$X$14:$Y$17,2,1))</f>
        <v/>
      </c>
    </row>
    <row r="4291" spans="2:21" x14ac:dyDescent="0.2">
      <c r="B4291" s="1" t="str">
        <f>IF(Tablas!B4289="","",Tablas!B4289)</f>
        <v/>
      </c>
      <c r="C4291" s="1" t="str">
        <f>IF(Tablas!C4289="","",Tablas!C4289)</f>
        <v/>
      </c>
      <c r="D4291" s="1" t="str">
        <f>IF(Tablas!D4289="","",Tablas!D4289)</f>
        <v/>
      </c>
      <c r="E4291" s="1" t="str">
        <f>IF(Tablas!E4289="","",Tablas!E4289)</f>
        <v/>
      </c>
      <c r="F4291" s="1" t="str">
        <f>IF(Tablas!F4289="","",Tablas!F4289)</f>
        <v/>
      </c>
      <c r="G4291" s="1" t="str">
        <f>IF(Tablas!I4289="","",Tablas!I4289)</f>
        <v/>
      </c>
      <c r="H4291" s="1" t="s">
        <v>911</v>
      </c>
      <c r="I4291" s="39" t="str">
        <f>IF($B4291="","",-SUMIFS(Tabla7[Cantidad],Tabla7[Código del producto],$B4291,Tabla7[Tipo de movimiento],"SALIDA",Tabla7[Mes],I$5))</f>
        <v/>
      </c>
      <c r="J4291" s="39" t="str">
        <f>IF($B4291="","",-SUMIFS(Tabla7[Cantidad],Tabla7[Código del producto],$B4291,Tabla7[Tipo de movimiento],"SALIDA",Tabla7[Mes],J$5))</f>
        <v/>
      </c>
      <c r="K4291" s="39" t="str">
        <f>IF($B4291="","",-SUMIFS(Tabla7[Cantidad],Tabla7[Código del producto],$B4291,Tabla7[Tipo de movimiento],"SALIDA",Tabla7[Mes],K$5))</f>
        <v/>
      </c>
      <c r="L4291" s="39" t="str">
        <f>IF($B4291="","",-SUMIFS(Tabla7[Cantidad],Tabla7[Código del producto],$B4291,Tabla7[Tipo de movimiento],"SALIDA",Tabla7[Mes],L$5))</f>
        <v/>
      </c>
      <c r="M4291" s="39" t="str">
        <f>IF($B4291="","",-SUMIFS(Tabla7[Cantidad],Tabla7[Código del producto],$B4291,Tabla7[Tipo de movimiento],"SALIDA",Tabla7[Mes],M$5))</f>
        <v/>
      </c>
      <c r="N4291" s="39" t="str">
        <f>IF($B4291="","",-SUMIFS(Tabla7[Cantidad],Tabla7[Código del producto],$B4291,Tabla7[Tipo de movimiento],"SALIDA",Tabla7[Mes],N$5))</f>
        <v/>
      </c>
      <c r="O4291" s="39" t="str">
        <f>IF($B4291="","",-SUMIFS(Tabla7[Cantidad],Tabla7[Código del producto],$B4291,Tabla7[Tipo de movimiento],"SALIDA",Tabla7[Mes],O$5))</f>
        <v/>
      </c>
      <c r="P4291" s="39" t="str">
        <f>IF($B4291="","",-SUMIFS(Tabla7[Cantidad],Tabla7[Código del producto],$B4291,Tabla7[Tipo de movimiento],"SALIDA",Tabla7[Mes],P$5))</f>
        <v/>
      </c>
      <c r="Q4291" s="39" t="str">
        <f t="shared" si="198"/>
        <v/>
      </c>
      <c r="R4291" s="51" t="str">
        <f>IF($B4291="","",IFERROR(VLOOKUP($B4291,'ABC rotación'!$C:$G,5,0),"C"))</f>
        <v/>
      </c>
      <c r="S4291" s="41" t="str">
        <f t="shared" si="199"/>
        <v/>
      </c>
      <c r="T4291" s="40" t="str">
        <f t="shared" si="200"/>
        <v/>
      </c>
      <c r="U4291" s="23" t="str">
        <f>IF($B4291="","",VLOOKUP($T4291,Tablas!$X$14:$Y$17,2,1))</f>
        <v/>
      </c>
    </row>
    <row r="4292" spans="2:21" x14ac:dyDescent="0.2">
      <c r="B4292" s="1" t="str">
        <f>IF(Tablas!B4290="","",Tablas!B4290)</f>
        <v/>
      </c>
      <c r="C4292" s="1" t="str">
        <f>IF(Tablas!C4290="","",Tablas!C4290)</f>
        <v/>
      </c>
      <c r="D4292" s="1" t="str">
        <f>IF(Tablas!D4290="","",Tablas!D4290)</f>
        <v/>
      </c>
      <c r="E4292" s="1" t="str">
        <f>IF(Tablas!E4290="","",Tablas!E4290)</f>
        <v/>
      </c>
      <c r="F4292" s="1" t="str">
        <f>IF(Tablas!F4290="","",Tablas!F4290)</f>
        <v/>
      </c>
      <c r="G4292" s="1" t="str">
        <f>IF(Tablas!I4290="","",Tablas!I4290)</f>
        <v/>
      </c>
      <c r="H4292" s="1" t="s">
        <v>911</v>
      </c>
      <c r="I4292" s="39" t="str">
        <f>IF($B4292="","",-SUMIFS(Tabla7[Cantidad],Tabla7[Código del producto],$B4292,Tabla7[Tipo de movimiento],"SALIDA",Tabla7[Mes],I$5))</f>
        <v/>
      </c>
      <c r="J4292" s="39" t="str">
        <f>IF($B4292="","",-SUMIFS(Tabla7[Cantidad],Tabla7[Código del producto],$B4292,Tabla7[Tipo de movimiento],"SALIDA",Tabla7[Mes],J$5))</f>
        <v/>
      </c>
      <c r="K4292" s="39" t="str">
        <f>IF($B4292="","",-SUMIFS(Tabla7[Cantidad],Tabla7[Código del producto],$B4292,Tabla7[Tipo de movimiento],"SALIDA",Tabla7[Mes],K$5))</f>
        <v/>
      </c>
      <c r="L4292" s="39" t="str">
        <f>IF($B4292="","",-SUMIFS(Tabla7[Cantidad],Tabla7[Código del producto],$B4292,Tabla7[Tipo de movimiento],"SALIDA",Tabla7[Mes],L$5))</f>
        <v/>
      </c>
      <c r="M4292" s="39" t="str">
        <f>IF($B4292="","",-SUMIFS(Tabla7[Cantidad],Tabla7[Código del producto],$B4292,Tabla7[Tipo de movimiento],"SALIDA",Tabla7[Mes],M$5))</f>
        <v/>
      </c>
      <c r="N4292" s="39" t="str">
        <f>IF($B4292="","",-SUMIFS(Tabla7[Cantidad],Tabla7[Código del producto],$B4292,Tabla7[Tipo de movimiento],"SALIDA",Tabla7[Mes],N$5))</f>
        <v/>
      </c>
      <c r="O4292" s="39" t="str">
        <f>IF($B4292="","",-SUMIFS(Tabla7[Cantidad],Tabla7[Código del producto],$B4292,Tabla7[Tipo de movimiento],"SALIDA",Tabla7[Mes],O$5))</f>
        <v/>
      </c>
      <c r="P4292" s="39" t="str">
        <f>IF($B4292="","",-SUMIFS(Tabla7[Cantidad],Tabla7[Código del producto],$B4292,Tabla7[Tipo de movimiento],"SALIDA",Tabla7[Mes],P$5))</f>
        <v/>
      </c>
      <c r="Q4292" s="39" t="str">
        <f t="shared" si="198"/>
        <v/>
      </c>
      <c r="R4292" s="51" t="str">
        <f>IF($B4292="","",IFERROR(VLOOKUP($B4292,'ABC rotación'!$C:$G,5,0),"C"))</f>
        <v/>
      </c>
      <c r="S4292" s="41" t="str">
        <f t="shared" si="199"/>
        <v/>
      </c>
      <c r="T4292" s="40" t="str">
        <f t="shared" si="200"/>
        <v/>
      </c>
      <c r="U4292" s="23" t="str">
        <f>IF($B4292="","",VLOOKUP($T4292,Tablas!$X$14:$Y$17,2,1))</f>
        <v/>
      </c>
    </row>
    <row r="4293" spans="2:21" x14ac:dyDescent="0.2">
      <c r="B4293" s="1" t="str">
        <f>IF(Tablas!B4291="","",Tablas!B4291)</f>
        <v/>
      </c>
      <c r="C4293" s="1" t="str">
        <f>IF(Tablas!C4291="","",Tablas!C4291)</f>
        <v/>
      </c>
      <c r="D4293" s="1" t="str">
        <f>IF(Tablas!D4291="","",Tablas!D4291)</f>
        <v/>
      </c>
      <c r="E4293" s="1" t="str">
        <f>IF(Tablas!E4291="","",Tablas!E4291)</f>
        <v/>
      </c>
      <c r="F4293" s="1" t="str">
        <f>IF(Tablas!F4291="","",Tablas!F4291)</f>
        <v/>
      </c>
      <c r="G4293" s="1" t="str">
        <f>IF(Tablas!I4291="","",Tablas!I4291)</f>
        <v/>
      </c>
      <c r="H4293" s="1" t="s">
        <v>911</v>
      </c>
      <c r="I4293" s="39" t="str">
        <f>IF($B4293="","",-SUMIFS(Tabla7[Cantidad],Tabla7[Código del producto],$B4293,Tabla7[Tipo de movimiento],"SALIDA",Tabla7[Mes],I$5))</f>
        <v/>
      </c>
      <c r="J4293" s="39" t="str">
        <f>IF($B4293="","",-SUMIFS(Tabla7[Cantidad],Tabla7[Código del producto],$B4293,Tabla7[Tipo de movimiento],"SALIDA",Tabla7[Mes],J$5))</f>
        <v/>
      </c>
      <c r="K4293" s="39" t="str">
        <f>IF($B4293="","",-SUMIFS(Tabla7[Cantidad],Tabla7[Código del producto],$B4293,Tabla7[Tipo de movimiento],"SALIDA",Tabla7[Mes],K$5))</f>
        <v/>
      </c>
      <c r="L4293" s="39" t="str">
        <f>IF($B4293="","",-SUMIFS(Tabla7[Cantidad],Tabla7[Código del producto],$B4293,Tabla7[Tipo de movimiento],"SALIDA",Tabla7[Mes],L$5))</f>
        <v/>
      </c>
      <c r="M4293" s="39" t="str">
        <f>IF($B4293="","",-SUMIFS(Tabla7[Cantidad],Tabla7[Código del producto],$B4293,Tabla7[Tipo de movimiento],"SALIDA",Tabla7[Mes],M$5))</f>
        <v/>
      </c>
      <c r="N4293" s="39" t="str">
        <f>IF($B4293="","",-SUMIFS(Tabla7[Cantidad],Tabla7[Código del producto],$B4293,Tabla7[Tipo de movimiento],"SALIDA",Tabla7[Mes],N$5))</f>
        <v/>
      </c>
      <c r="O4293" s="39" t="str">
        <f>IF($B4293="","",-SUMIFS(Tabla7[Cantidad],Tabla7[Código del producto],$B4293,Tabla7[Tipo de movimiento],"SALIDA",Tabla7[Mes],O$5))</f>
        <v/>
      </c>
      <c r="P4293" s="39" t="str">
        <f>IF($B4293="","",-SUMIFS(Tabla7[Cantidad],Tabla7[Código del producto],$B4293,Tabla7[Tipo de movimiento],"SALIDA",Tabla7[Mes],P$5))</f>
        <v/>
      </c>
      <c r="Q4293" s="39" t="str">
        <f t="shared" si="198"/>
        <v/>
      </c>
      <c r="R4293" s="51" t="str">
        <f>IF($B4293="","",IFERROR(VLOOKUP($B4293,'ABC rotación'!$C:$G,5,0),"C"))</f>
        <v/>
      </c>
      <c r="S4293" s="41" t="str">
        <f t="shared" si="199"/>
        <v/>
      </c>
      <c r="T4293" s="40" t="str">
        <f t="shared" si="200"/>
        <v/>
      </c>
      <c r="U4293" s="23" t="str">
        <f>IF($B4293="","",VLOOKUP($T4293,Tablas!$X$14:$Y$17,2,1))</f>
        <v/>
      </c>
    </row>
    <row r="4294" spans="2:21" x14ac:dyDescent="0.2">
      <c r="B4294" s="1" t="str">
        <f>IF(Tablas!B4292="","",Tablas!B4292)</f>
        <v/>
      </c>
      <c r="C4294" s="1" t="str">
        <f>IF(Tablas!C4292="","",Tablas!C4292)</f>
        <v/>
      </c>
      <c r="D4294" s="1" t="str">
        <f>IF(Tablas!D4292="","",Tablas!D4292)</f>
        <v/>
      </c>
      <c r="E4294" s="1" t="str">
        <f>IF(Tablas!E4292="","",Tablas!E4292)</f>
        <v/>
      </c>
      <c r="F4294" s="1" t="str">
        <f>IF(Tablas!F4292="","",Tablas!F4292)</f>
        <v/>
      </c>
      <c r="G4294" s="1" t="str">
        <f>IF(Tablas!I4292="","",Tablas!I4292)</f>
        <v/>
      </c>
      <c r="H4294" s="1" t="s">
        <v>911</v>
      </c>
      <c r="I4294" s="39" t="str">
        <f>IF($B4294="","",-SUMIFS(Tabla7[Cantidad],Tabla7[Código del producto],$B4294,Tabla7[Tipo de movimiento],"SALIDA",Tabla7[Mes],I$5))</f>
        <v/>
      </c>
      <c r="J4294" s="39" t="str">
        <f>IF($B4294="","",-SUMIFS(Tabla7[Cantidad],Tabla7[Código del producto],$B4294,Tabla7[Tipo de movimiento],"SALIDA",Tabla7[Mes],J$5))</f>
        <v/>
      </c>
      <c r="K4294" s="39" t="str">
        <f>IF($B4294="","",-SUMIFS(Tabla7[Cantidad],Tabla7[Código del producto],$B4294,Tabla7[Tipo de movimiento],"SALIDA",Tabla7[Mes],K$5))</f>
        <v/>
      </c>
      <c r="L4294" s="39" t="str">
        <f>IF($B4294="","",-SUMIFS(Tabla7[Cantidad],Tabla7[Código del producto],$B4294,Tabla7[Tipo de movimiento],"SALIDA",Tabla7[Mes],L$5))</f>
        <v/>
      </c>
      <c r="M4294" s="39" t="str">
        <f>IF($B4294="","",-SUMIFS(Tabla7[Cantidad],Tabla7[Código del producto],$B4294,Tabla7[Tipo de movimiento],"SALIDA",Tabla7[Mes],M$5))</f>
        <v/>
      </c>
      <c r="N4294" s="39" t="str">
        <f>IF($B4294="","",-SUMIFS(Tabla7[Cantidad],Tabla7[Código del producto],$B4294,Tabla7[Tipo de movimiento],"SALIDA",Tabla7[Mes],N$5))</f>
        <v/>
      </c>
      <c r="O4294" s="39" t="str">
        <f>IF($B4294="","",-SUMIFS(Tabla7[Cantidad],Tabla7[Código del producto],$B4294,Tabla7[Tipo de movimiento],"SALIDA",Tabla7[Mes],O$5))</f>
        <v/>
      </c>
      <c r="P4294" s="39" t="str">
        <f>IF($B4294="","",-SUMIFS(Tabla7[Cantidad],Tabla7[Código del producto],$B4294,Tabla7[Tipo de movimiento],"SALIDA",Tabla7[Mes],P$5))</f>
        <v/>
      </c>
      <c r="Q4294" s="39" t="str">
        <f t="shared" si="198"/>
        <v/>
      </c>
      <c r="R4294" s="51" t="str">
        <f>IF($B4294="","",IFERROR(VLOOKUP($B4294,'ABC rotación'!$C:$G,5,0),"C"))</f>
        <v/>
      </c>
      <c r="S4294" s="41" t="str">
        <f t="shared" si="199"/>
        <v/>
      </c>
      <c r="T4294" s="40" t="str">
        <f t="shared" si="200"/>
        <v/>
      </c>
      <c r="U4294" s="23" t="str">
        <f>IF($B4294="","",VLOOKUP($T4294,Tablas!$X$14:$Y$17,2,1))</f>
        <v/>
      </c>
    </row>
    <row r="4295" spans="2:21" x14ac:dyDescent="0.2">
      <c r="B4295" s="1" t="str">
        <f>IF(Tablas!B4293="","",Tablas!B4293)</f>
        <v/>
      </c>
      <c r="C4295" s="1" t="str">
        <f>IF(Tablas!C4293="","",Tablas!C4293)</f>
        <v/>
      </c>
      <c r="D4295" s="1" t="str">
        <f>IF(Tablas!D4293="","",Tablas!D4293)</f>
        <v/>
      </c>
      <c r="E4295" s="1" t="str">
        <f>IF(Tablas!E4293="","",Tablas!E4293)</f>
        <v/>
      </c>
      <c r="F4295" s="1" t="str">
        <f>IF(Tablas!F4293="","",Tablas!F4293)</f>
        <v/>
      </c>
      <c r="G4295" s="1" t="str">
        <f>IF(Tablas!I4293="","",Tablas!I4293)</f>
        <v/>
      </c>
      <c r="H4295" s="1" t="s">
        <v>911</v>
      </c>
      <c r="I4295" s="39" t="str">
        <f>IF($B4295="","",-SUMIFS(Tabla7[Cantidad],Tabla7[Código del producto],$B4295,Tabla7[Tipo de movimiento],"SALIDA",Tabla7[Mes],I$5))</f>
        <v/>
      </c>
      <c r="J4295" s="39" t="str">
        <f>IF($B4295="","",-SUMIFS(Tabla7[Cantidad],Tabla7[Código del producto],$B4295,Tabla7[Tipo de movimiento],"SALIDA",Tabla7[Mes],J$5))</f>
        <v/>
      </c>
      <c r="K4295" s="39" t="str">
        <f>IF($B4295="","",-SUMIFS(Tabla7[Cantidad],Tabla7[Código del producto],$B4295,Tabla7[Tipo de movimiento],"SALIDA",Tabla7[Mes],K$5))</f>
        <v/>
      </c>
      <c r="L4295" s="39" t="str">
        <f>IF($B4295="","",-SUMIFS(Tabla7[Cantidad],Tabla7[Código del producto],$B4295,Tabla7[Tipo de movimiento],"SALIDA",Tabla7[Mes],L$5))</f>
        <v/>
      </c>
      <c r="M4295" s="39" t="str">
        <f>IF($B4295="","",-SUMIFS(Tabla7[Cantidad],Tabla7[Código del producto],$B4295,Tabla7[Tipo de movimiento],"SALIDA",Tabla7[Mes],M$5))</f>
        <v/>
      </c>
      <c r="N4295" s="39" t="str">
        <f>IF($B4295="","",-SUMIFS(Tabla7[Cantidad],Tabla7[Código del producto],$B4295,Tabla7[Tipo de movimiento],"SALIDA",Tabla7[Mes],N$5))</f>
        <v/>
      </c>
      <c r="O4295" s="39" t="str">
        <f>IF($B4295="","",-SUMIFS(Tabla7[Cantidad],Tabla7[Código del producto],$B4295,Tabla7[Tipo de movimiento],"SALIDA",Tabla7[Mes],O$5))</f>
        <v/>
      </c>
      <c r="P4295" s="39" t="str">
        <f>IF($B4295="","",-SUMIFS(Tabla7[Cantidad],Tabla7[Código del producto],$B4295,Tabla7[Tipo de movimiento],"SALIDA",Tabla7[Mes],P$5))</f>
        <v/>
      </c>
      <c r="Q4295" s="39" t="str">
        <f t="shared" ref="Q4295:Q4358" si="201">IF($B4295="","",IFERROR(AVERAGE(N4295:P4295),0))</f>
        <v/>
      </c>
      <c r="R4295" s="51" t="str">
        <f>IF($B4295="","",IFERROR(VLOOKUP($B4295,'ABC rotación'!$C:$G,5,0),"C"))</f>
        <v/>
      </c>
      <c r="S4295" s="41" t="str">
        <f t="shared" ref="S4295:S4358" si="202">IF($B4295="","",IFERROR(H4295/Q4295*30,0))</f>
        <v/>
      </c>
      <c r="T4295" s="40" t="str">
        <f t="shared" ref="T4295:T4358" si="203">IF($B4295="","",S4295/F4295)</f>
        <v/>
      </c>
      <c r="U4295" s="23" t="str">
        <f>IF($B4295="","",VLOOKUP($T4295,Tablas!$X$14:$Y$17,2,1))</f>
        <v/>
      </c>
    </row>
    <row r="4296" spans="2:21" x14ac:dyDescent="0.2">
      <c r="B4296" s="1" t="str">
        <f>IF(Tablas!B4294="","",Tablas!B4294)</f>
        <v/>
      </c>
      <c r="C4296" s="1" t="str">
        <f>IF(Tablas!C4294="","",Tablas!C4294)</f>
        <v/>
      </c>
      <c r="D4296" s="1" t="str">
        <f>IF(Tablas!D4294="","",Tablas!D4294)</f>
        <v/>
      </c>
      <c r="E4296" s="1" t="str">
        <f>IF(Tablas!E4294="","",Tablas!E4294)</f>
        <v/>
      </c>
      <c r="F4296" s="1" t="str">
        <f>IF(Tablas!F4294="","",Tablas!F4294)</f>
        <v/>
      </c>
      <c r="G4296" s="1" t="str">
        <f>IF(Tablas!I4294="","",Tablas!I4294)</f>
        <v/>
      </c>
      <c r="H4296" s="1" t="s">
        <v>911</v>
      </c>
      <c r="I4296" s="39" t="str">
        <f>IF($B4296="","",-SUMIFS(Tabla7[Cantidad],Tabla7[Código del producto],$B4296,Tabla7[Tipo de movimiento],"SALIDA",Tabla7[Mes],I$5))</f>
        <v/>
      </c>
      <c r="J4296" s="39" t="str">
        <f>IF($B4296="","",-SUMIFS(Tabla7[Cantidad],Tabla7[Código del producto],$B4296,Tabla7[Tipo de movimiento],"SALIDA",Tabla7[Mes],J$5))</f>
        <v/>
      </c>
      <c r="K4296" s="39" t="str">
        <f>IF($B4296="","",-SUMIFS(Tabla7[Cantidad],Tabla7[Código del producto],$B4296,Tabla7[Tipo de movimiento],"SALIDA",Tabla7[Mes],K$5))</f>
        <v/>
      </c>
      <c r="L4296" s="39" t="str">
        <f>IF($B4296="","",-SUMIFS(Tabla7[Cantidad],Tabla7[Código del producto],$B4296,Tabla7[Tipo de movimiento],"SALIDA",Tabla7[Mes],L$5))</f>
        <v/>
      </c>
      <c r="M4296" s="39" t="str">
        <f>IF($B4296="","",-SUMIFS(Tabla7[Cantidad],Tabla7[Código del producto],$B4296,Tabla7[Tipo de movimiento],"SALIDA",Tabla7[Mes],M$5))</f>
        <v/>
      </c>
      <c r="N4296" s="39" t="str">
        <f>IF($B4296="","",-SUMIFS(Tabla7[Cantidad],Tabla7[Código del producto],$B4296,Tabla7[Tipo de movimiento],"SALIDA",Tabla7[Mes],N$5))</f>
        <v/>
      </c>
      <c r="O4296" s="39" t="str">
        <f>IF($B4296="","",-SUMIFS(Tabla7[Cantidad],Tabla7[Código del producto],$B4296,Tabla7[Tipo de movimiento],"SALIDA",Tabla7[Mes],O$5))</f>
        <v/>
      </c>
      <c r="P4296" s="39" t="str">
        <f>IF($B4296="","",-SUMIFS(Tabla7[Cantidad],Tabla7[Código del producto],$B4296,Tabla7[Tipo de movimiento],"SALIDA",Tabla7[Mes],P$5))</f>
        <v/>
      </c>
      <c r="Q4296" s="39" t="str">
        <f t="shared" si="201"/>
        <v/>
      </c>
      <c r="R4296" s="51" t="str">
        <f>IF($B4296="","",IFERROR(VLOOKUP($B4296,'ABC rotación'!$C:$G,5,0),"C"))</f>
        <v/>
      </c>
      <c r="S4296" s="41" t="str">
        <f t="shared" si="202"/>
        <v/>
      </c>
      <c r="T4296" s="40" t="str">
        <f t="shared" si="203"/>
        <v/>
      </c>
      <c r="U4296" s="23" t="str">
        <f>IF($B4296="","",VLOOKUP($T4296,Tablas!$X$14:$Y$17,2,1))</f>
        <v/>
      </c>
    </row>
    <row r="4297" spans="2:21" x14ac:dyDescent="0.2">
      <c r="B4297" s="1" t="str">
        <f>IF(Tablas!B4295="","",Tablas!B4295)</f>
        <v/>
      </c>
      <c r="C4297" s="1" t="str">
        <f>IF(Tablas!C4295="","",Tablas!C4295)</f>
        <v/>
      </c>
      <c r="D4297" s="1" t="str">
        <f>IF(Tablas!D4295="","",Tablas!D4295)</f>
        <v/>
      </c>
      <c r="E4297" s="1" t="str">
        <f>IF(Tablas!E4295="","",Tablas!E4295)</f>
        <v/>
      </c>
      <c r="F4297" s="1" t="str">
        <f>IF(Tablas!F4295="","",Tablas!F4295)</f>
        <v/>
      </c>
      <c r="G4297" s="1" t="str">
        <f>IF(Tablas!I4295="","",Tablas!I4295)</f>
        <v/>
      </c>
      <c r="H4297" s="1" t="s">
        <v>911</v>
      </c>
      <c r="I4297" s="39" t="str">
        <f>IF($B4297="","",-SUMIFS(Tabla7[Cantidad],Tabla7[Código del producto],$B4297,Tabla7[Tipo de movimiento],"SALIDA",Tabla7[Mes],I$5))</f>
        <v/>
      </c>
      <c r="J4297" s="39" t="str">
        <f>IF($B4297="","",-SUMIFS(Tabla7[Cantidad],Tabla7[Código del producto],$B4297,Tabla7[Tipo de movimiento],"SALIDA",Tabla7[Mes],J$5))</f>
        <v/>
      </c>
      <c r="K4297" s="39" t="str">
        <f>IF($B4297="","",-SUMIFS(Tabla7[Cantidad],Tabla7[Código del producto],$B4297,Tabla7[Tipo de movimiento],"SALIDA",Tabla7[Mes],K$5))</f>
        <v/>
      </c>
      <c r="L4297" s="39" t="str">
        <f>IF($B4297="","",-SUMIFS(Tabla7[Cantidad],Tabla7[Código del producto],$B4297,Tabla7[Tipo de movimiento],"SALIDA",Tabla7[Mes],L$5))</f>
        <v/>
      </c>
      <c r="M4297" s="39" t="str">
        <f>IF($B4297="","",-SUMIFS(Tabla7[Cantidad],Tabla7[Código del producto],$B4297,Tabla7[Tipo de movimiento],"SALIDA",Tabla7[Mes],M$5))</f>
        <v/>
      </c>
      <c r="N4297" s="39" t="str">
        <f>IF($B4297="","",-SUMIFS(Tabla7[Cantidad],Tabla7[Código del producto],$B4297,Tabla7[Tipo de movimiento],"SALIDA",Tabla7[Mes],N$5))</f>
        <v/>
      </c>
      <c r="O4297" s="39" t="str">
        <f>IF($B4297="","",-SUMIFS(Tabla7[Cantidad],Tabla7[Código del producto],$B4297,Tabla7[Tipo de movimiento],"SALIDA",Tabla7[Mes],O$5))</f>
        <v/>
      </c>
      <c r="P4297" s="39" t="str">
        <f>IF($B4297="","",-SUMIFS(Tabla7[Cantidad],Tabla7[Código del producto],$B4297,Tabla7[Tipo de movimiento],"SALIDA",Tabla7[Mes],P$5))</f>
        <v/>
      </c>
      <c r="Q4297" s="39" t="str">
        <f t="shared" si="201"/>
        <v/>
      </c>
      <c r="R4297" s="51" t="str">
        <f>IF($B4297="","",IFERROR(VLOOKUP($B4297,'ABC rotación'!$C:$G,5,0),"C"))</f>
        <v/>
      </c>
      <c r="S4297" s="41" t="str">
        <f t="shared" si="202"/>
        <v/>
      </c>
      <c r="T4297" s="40" t="str">
        <f t="shared" si="203"/>
        <v/>
      </c>
      <c r="U4297" s="23" t="str">
        <f>IF($B4297="","",VLOOKUP($T4297,Tablas!$X$14:$Y$17,2,1))</f>
        <v/>
      </c>
    </row>
    <row r="4298" spans="2:21" x14ac:dyDescent="0.2">
      <c r="B4298" s="1" t="str">
        <f>IF(Tablas!B4296="","",Tablas!B4296)</f>
        <v/>
      </c>
      <c r="C4298" s="1" t="str">
        <f>IF(Tablas!C4296="","",Tablas!C4296)</f>
        <v/>
      </c>
      <c r="D4298" s="1" t="str">
        <f>IF(Tablas!D4296="","",Tablas!D4296)</f>
        <v/>
      </c>
      <c r="E4298" s="1" t="str">
        <f>IF(Tablas!E4296="","",Tablas!E4296)</f>
        <v/>
      </c>
      <c r="F4298" s="1" t="str">
        <f>IF(Tablas!F4296="","",Tablas!F4296)</f>
        <v/>
      </c>
      <c r="G4298" s="1" t="str">
        <f>IF(Tablas!I4296="","",Tablas!I4296)</f>
        <v/>
      </c>
      <c r="H4298" s="1" t="s">
        <v>911</v>
      </c>
      <c r="I4298" s="39" t="str">
        <f>IF($B4298="","",-SUMIFS(Tabla7[Cantidad],Tabla7[Código del producto],$B4298,Tabla7[Tipo de movimiento],"SALIDA",Tabla7[Mes],I$5))</f>
        <v/>
      </c>
      <c r="J4298" s="39" t="str">
        <f>IF($B4298="","",-SUMIFS(Tabla7[Cantidad],Tabla7[Código del producto],$B4298,Tabla7[Tipo de movimiento],"SALIDA",Tabla7[Mes],J$5))</f>
        <v/>
      </c>
      <c r="K4298" s="39" t="str">
        <f>IF($B4298="","",-SUMIFS(Tabla7[Cantidad],Tabla7[Código del producto],$B4298,Tabla7[Tipo de movimiento],"SALIDA",Tabla7[Mes],K$5))</f>
        <v/>
      </c>
      <c r="L4298" s="39" t="str">
        <f>IF($B4298="","",-SUMIFS(Tabla7[Cantidad],Tabla7[Código del producto],$B4298,Tabla7[Tipo de movimiento],"SALIDA",Tabla7[Mes],L$5))</f>
        <v/>
      </c>
      <c r="M4298" s="39" t="str">
        <f>IF($B4298="","",-SUMIFS(Tabla7[Cantidad],Tabla7[Código del producto],$B4298,Tabla7[Tipo de movimiento],"SALIDA",Tabla7[Mes],M$5))</f>
        <v/>
      </c>
      <c r="N4298" s="39" t="str">
        <f>IF($B4298="","",-SUMIFS(Tabla7[Cantidad],Tabla7[Código del producto],$B4298,Tabla7[Tipo de movimiento],"SALIDA",Tabla7[Mes],N$5))</f>
        <v/>
      </c>
      <c r="O4298" s="39" t="str">
        <f>IF($B4298="","",-SUMIFS(Tabla7[Cantidad],Tabla7[Código del producto],$B4298,Tabla7[Tipo de movimiento],"SALIDA",Tabla7[Mes],O$5))</f>
        <v/>
      </c>
      <c r="P4298" s="39" t="str">
        <f>IF($B4298="","",-SUMIFS(Tabla7[Cantidad],Tabla7[Código del producto],$B4298,Tabla7[Tipo de movimiento],"SALIDA",Tabla7[Mes],P$5))</f>
        <v/>
      </c>
      <c r="Q4298" s="39" t="str">
        <f t="shared" si="201"/>
        <v/>
      </c>
      <c r="R4298" s="51" t="str">
        <f>IF($B4298="","",IFERROR(VLOOKUP($B4298,'ABC rotación'!$C:$G,5,0),"C"))</f>
        <v/>
      </c>
      <c r="S4298" s="41" t="str">
        <f t="shared" si="202"/>
        <v/>
      </c>
      <c r="T4298" s="40" t="str">
        <f t="shared" si="203"/>
        <v/>
      </c>
      <c r="U4298" s="23" t="str">
        <f>IF($B4298="","",VLOOKUP($T4298,Tablas!$X$14:$Y$17,2,1))</f>
        <v/>
      </c>
    </row>
    <row r="4299" spans="2:21" x14ac:dyDescent="0.2">
      <c r="B4299" s="1" t="str">
        <f>IF(Tablas!B4297="","",Tablas!B4297)</f>
        <v/>
      </c>
      <c r="C4299" s="1" t="str">
        <f>IF(Tablas!C4297="","",Tablas!C4297)</f>
        <v/>
      </c>
      <c r="D4299" s="1" t="str">
        <f>IF(Tablas!D4297="","",Tablas!D4297)</f>
        <v/>
      </c>
      <c r="E4299" s="1" t="str">
        <f>IF(Tablas!E4297="","",Tablas!E4297)</f>
        <v/>
      </c>
      <c r="F4299" s="1" t="str">
        <f>IF(Tablas!F4297="","",Tablas!F4297)</f>
        <v/>
      </c>
      <c r="G4299" s="1" t="str">
        <f>IF(Tablas!I4297="","",Tablas!I4297)</f>
        <v/>
      </c>
      <c r="H4299" s="1" t="s">
        <v>911</v>
      </c>
      <c r="I4299" s="39" t="str">
        <f>IF($B4299="","",-SUMIFS(Tabla7[Cantidad],Tabla7[Código del producto],$B4299,Tabla7[Tipo de movimiento],"SALIDA",Tabla7[Mes],I$5))</f>
        <v/>
      </c>
      <c r="J4299" s="39" t="str">
        <f>IF($B4299="","",-SUMIFS(Tabla7[Cantidad],Tabla7[Código del producto],$B4299,Tabla7[Tipo de movimiento],"SALIDA",Tabla7[Mes],J$5))</f>
        <v/>
      </c>
      <c r="K4299" s="39" t="str">
        <f>IF($B4299="","",-SUMIFS(Tabla7[Cantidad],Tabla7[Código del producto],$B4299,Tabla7[Tipo de movimiento],"SALIDA",Tabla7[Mes],K$5))</f>
        <v/>
      </c>
      <c r="L4299" s="39" t="str">
        <f>IF($B4299="","",-SUMIFS(Tabla7[Cantidad],Tabla7[Código del producto],$B4299,Tabla7[Tipo de movimiento],"SALIDA",Tabla7[Mes],L$5))</f>
        <v/>
      </c>
      <c r="M4299" s="39" t="str">
        <f>IF($B4299="","",-SUMIFS(Tabla7[Cantidad],Tabla7[Código del producto],$B4299,Tabla7[Tipo de movimiento],"SALIDA",Tabla7[Mes],M$5))</f>
        <v/>
      </c>
      <c r="N4299" s="39" t="str">
        <f>IF($B4299="","",-SUMIFS(Tabla7[Cantidad],Tabla7[Código del producto],$B4299,Tabla7[Tipo de movimiento],"SALIDA",Tabla7[Mes],N$5))</f>
        <v/>
      </c>
      <c r="O4299" s="39" t="str">
        <f>IF($B4299="","",-SUMIFS(Tabla7[Cantidad],Tabla7[Código del producto],$B4299,Tabla7[Tipo de movimiento],"SALIDA",Tabla7[Mes],O$5))</f>
        <v/>
      </c>
      <c r="P4299" s="39" t="str">
        <f>IF($B4299="","",-SUMIFS(Tabla7[Cantidad],Tabla7[Código del producto],$B4299,Tabla7[Tipo de movimiento],"SALIDA",Tabla7[Mes],P$5))</f>
        <v/>
      </c>
      <c r="Q4299" s="39" t="str">
        <f t="shared" si="201"/>
        <v/>
      </c>
      <c r="R4299" s="51" t="str">
        <f>IF($B4299="","",IFERROR(VLOOKUP($B4299,'ABC rotación'!$C:$G,5,0),"C"))</f>
        <v/>
      </c>
      <c r="S4299" s="41" t="str">
        <f t="shared" si="202"/>
        <v/>
      </c>
      <c r="T4299" s="40" t="str">
        <f t="shared" si="203"/>
        <v/>
      </c>
      <c r="U4299" s="23" t="str">
        <f>IF($B4299="","",VLOOKUP($T4299,Tablas!$X$14:$Y$17,2,1))</f>
        <v/>
      </c>
    </row>
    <row r="4300" spans="2:21" x14ac:dyDescent="0.2">
      <c r="B4300" s="1" t="str">
        <f>IF(Tablas!B4298="","",Tablas!B4298)</f>
        <v/>
      </c>
      <c r="C4300" s="1" t="str">
        <f>IF(Tablas!C4298="","",Tablas!C4298)</f>
        <v/>
      </c>
      <c r="D4300" s="1" t="str">
        <f>IF(Tablas!D4298="","",Tablas!D4298)</f>
        <v/>
      </c>
      <c r="E4300" s="1" t="str">
        <f>IF(Tablas!E4298="","",Tablas!E4298)</f>
        <v/>
      </c>
      <c r="F4300" s="1" t="str">
        <f>IF(Tablas!F4298="","",Tablas!F4298)</f>
        <v/>
      </c>
      <c r="G4300" s="1" t="str">
        <f>IF(Tablas!I4298="","",Tablas!I4298)</f>
        <v/>
      </c>
      <c r="H4300" s="1" t="s">
        <v>911</v>
      </c>
      <c r="I4300" s="39" t="str">
        <f>IF($B4300="","",-SUMIFS(Tabla7[Cantidad],Tabla7[Código del producto],$B4300,Tabla7[Tipo de movimiento],"SALIDA",Tabla7[Mes],I$5))</f>
        <v/>
      </c>
      <c r="J4300" s="39" t="str">
        <f>IF($B4300="","",-SUMIFS(Tabla7[Cantidad],Tabla7[Código del producto],$B4300,Tabla7[Tipo de movimiento],"SALIDA",Tabla7[Mes],J$5))</f>
        <v/>
      </c>
      <c r="K4300" s="39" t="str">
        <f>IF($B4300="","",-SUMIFS(Tabla7[Cantidad],Tabla7[Código del producto],$B4300,Tabla7[Tipo de movimiento],"SALIDA",Tabla7[Mes],K$5))</f>
        <v/>
      </c>
      <c r="L4300" s="39" t="str">
        <f>IF($B4300="","",-SUMIFS(Tabla7[Cantidad],Tabla7[Código del producto],$B4300,Tabla7[Tipo de movimiento],"SALIDA",Tabla7[Mes],L$5))</f>
        <v/>
      </c>
      <c r="M4300" s="39" t="str">
        <f>IF($B4300="","",-SUMIFS(Tabla7[Cantidad],Tabla7[Código del producto],$B4300,Tabla7[Tipo de movimiento],"SALIDA",Tabla7[Mes],M$5))</f>
        <v/>
      </c>
      <c r="N4300" s="39" t="str">
        <f>IF($B4300="","",-SUMIFS(Tabla7[Cantidad],Tabla7[Código del producto],$B4300,Tabla7[Tipo de movimiento],"SALIDA",Tabla7[Mes],N$5))</f>
        <v/>
      </c>
      <c r="O4300" s="39" t="str">
        <f>IF($B4300="","",-SUMIFS(Tabla7[Cantidad],Tabla7[Código del producto],$B4300,Tabla7[Tipo de movimiento],"SALIDA",Tabla7[Mes],O$5))</f>
        <v/>
      </c>
      <c r="P4300" s="39" t="str">
        <f>IF($B4300="","",-SUMIFS(Tabla7[Cantidad],Tabla7[Código del producto],$B4300,Tabla7[Tipo de movimiento],"SALIDA",Tabla7[Mes],P$5))</f>
        <v/>
      </c>
      <c r="Q4300" s="39" t="str">
        <f t="shared" si="201"/>
        <v/>
      </c>
      <c r="R4300" s="51" t="str">
        <f>IF($B4300="","",IFERROR(VLOOKUP($B4300,'ABC rotación'!$C:$G,5,0),"C"))</f>
        <v/>
      </c>
      <c r="S4300" s="41" t="str">
        <f t="shared" si="202"/>
        <v/>
      </c>
      <c r="T4300" s="40" t="str">
        <f t="shared" si="203"/>
        <v/>
      </c>
      <c r="U4300" s="23" t="str">
        <f>IF($B4300="","",VLOOKUP($T4300,Tablas!$X$14:$Y$17,2,1))</f>
        <v/>
      </c>
    </row>
    <row r="4301" spans="2:21" x14ac:dyDescent="0.2">
      <c r="B4301" s="1" t="str">
        <f>IF(Tablas!B4299="","",Tablas!B4299)</f>
        <v/>
      </c>
      <c r="C4301" s="1" t="str">
        <f>IF(Tablas!C4299="","",Tablas!C4299)</f>
        <v/>
      </c>
      <c r="D4301" s="1" t="str">
        <f>IF(Tablas!D4299="","",Tablas!D4299)</f>
        <v/>
      </c>
      <c r="E4301" s="1" t="str">
        <f>IF(Tablas!E4299="","",Tablas!E4299)</f>
        <v/>
      </c>
      <c r="F4301" s="1" t="str">
        <f>IF(Tablas!F4299="","",Tablas!F4299)</f>
        <v/>
      </c>
      <c r="G4301" s="1" t="str">
        <f>IF(Tablas!I4299="","",Tablas!I4299)</f>
        <v/>
      </c>
      <c r="H4301" s="1" t="s">
        <v>911</v>
      </c>
      <c r="I4301" s="39" t="str">
        <f>IF($B4301="","",-SUMIFS(Tabla7[Cantidad],Tabla7[Código del producto],$B4301,Tabla7[Tipo de movimiento],"SALIDA",Tabla7[Mes],I$5))</f>
        <v/>
      </c>
      <c r="J4301" s="39" t="str">
        <f>IF($B4301="","",-SUMIFS(Tabla7[Cantidad],Tabla7[Código del producto],$B4301,Tabla7[Tipo de movimiento],"SALIDA",Tabla7[Mes],J$5))</f>
        <v/>
      </c>
      <c r="K4301" s="39" t="str">
        <f>IF($B4301="","",-SUMIFS(Tabla7[Cantidad],Tabla7[Código del producto],$B4301,Tabla7[Tipo de movimiento],"SALIDA",Tabla7[Mes],K$5))</f>
        <v/>
      </c>
      <c r="L4301" s="39" t="str">
        <f>IF($B4301="","",-SUMIFS(Tabla7[Cantidad],Tabla7[Código del producto],$B4301,Tabla7[Tipo de movimiento],"SALIDA",Tabla7[Mes],L$5))</f>
        <v/>
      </c>
      <c r="M4301" s="39" t="str">
        <f>IF($B4301="","",-SUMIFS(Tabla7[Cantidad],Tabla7[Código del producto],$B4301,Tabla7[Tipo de movimiento],"SALIDA",Tabla7[Mes],M$5))</f>
        <v/>
      </c>
      <c r="N4301" s="39" t="str">
        <f>IF($B4301="","",-SUMIFS(Tabla7[Cantidad],Tabla7[Código del producto],$B4301,Tabla7[Tipo de movimiento],"SALIDA",Tabla7[Mes],N$5))</f>
        <v/>
      </c>
      <c r="O4301" s="39" t="str">
        <f>IF($B4301="","",-SUMIFS(Tabla7[Cantidad],Tabla7[Código del producto],$B4301,Tabla7[Tipo de movimiento],"SALIDA",Tabla7[Mes],O$5))</f>
        <v/>
      </c>
      <c r="P4301" s="39" t="str">
        <f>IF($B4301="","",-SUMIFS(Tabla7[Cantidad],Tabla7[Código del producto],$B4301,Tabla7[Tipo de movimiento],"SALIDA",Tabla7[Mes],P$5))</f>
        <v/>
      </c>
      <c r="Q4301" s="39" t="str">
        <f t="shared" si="201"/>
        <v/>
      </c>
      <c r="R4301" s="51" t="str">
        <f>IF($B4301="","",IFERROR(VLOOKUP($B4301,'ABC rotación'!$C:$G,5,0),"C"))</f>
        <v/>
      </c>
      <c r="S4301" s="41" t="str">
        <f t="shared" si="202"/>
        <v/>
      </c>
      <c r="T4301" s="40" t="str">
        <f t="shared" si="203"/>
        <v/>
      </c>
      <c r="U4301" s="23" t="str">
        <f>IF($B4301="","",VLOOKUP($T4301,Tablas!$X$14:$Y$17,2,1))</f>
        <v/>
      </c>
    </row>
    <row r="4302" spans="2:21" x14ac:dyDescent="0.2">
      <c r="B4302" s="1" t="str">
        <f>IF(Tablas!B4300="","",Tablas!B4300)</f>
        <v/>
      </c>
      <c r="C4302" s="1" t="str">
        <f>IF(Tablas!C4300="","",Tablas!C4300)</f>
        <v/>
      </c>
      <c r="D4302" s="1" t="str">
        <f>IF(Tablas!D4300="","",Tablas!D4300)</f>
        <v/>
      </c>
      <c r="E4302" s="1" t="str">
        <f>IF(Tablas!E4300="","",Tablas!E4300)</f>
        <v/>
      </c>
      <c r="F4302" s="1" t="str">
        <f>IF(Tablas!F4300="","",Tablas!F4300)</f>
        <v/>
      </c>
      <c r="G4302" s="1" t="str">
        <f>IF(Tablas!I4300="","",Tablas!I4300)</f>
        <v/>
      </c>
      <c r="H4302" s="1" t="s">
        <v>911</v>
      </c>
      <c r="I4302" s="39" t="str">
        <f>IF($B4302="","",-SUMIFS(Tabla7[Cantidad],Tabla7[Código del producto],$B4302,Tabla7[Tipo de movimiento],"SALIDA",Tabla7[Mes],I$5))</f>
        <v/>
      </c>
      <c r="J4302" s="39" t="str">
        <f>IF($B4302="","",-SUMIFS(Tabla7[Cantidad],Tabla7[Código del producto],$B4302,Tabla7[Tipo de movimiento],"SALIDA",Tabla7[Mes],J$5))</f>
        <v/>
      </c>
      <c r="K4302" s="39" t="str">
        <f>IF($B4302="","",-SUMIFS(Tabla7[Cantidad],Tabla7[Código del producto],$B4302,Tabla7[Tipo de movimiento],"SALIDA",Tabla7[Mes],K$5))</f>
        <v/>
      </c>
      <c r="L4302" s="39" t="str">
        <f>IF($B4302="","",-SUMIFS(Tabla7[Cantidad],Tabla7[Código del producto],$B4302,Tabla7[Tipo de movimiento],"SALIDA",Tabla7[Mes],L$5))</f>
        <v/>
      </c>
      <c r="M4302" s="39" t="str">
        <f>IF($B4302="","",-SUMIFS(Tabla7[Cantidad],Tabla7[Código del producto],$B4302,Tabla7[Tipo de movimiento],"SALIDA",Tabla7[Mes],M$5))</f>
        <v/>
      </c>
      <c r="N4302" s="39" t="str">
        <f>IF($B4302="","",-SUMIFS(Tabla7[Cantidad],Tabla7[Código del producto],$B4302,Tabla7[Tipo de movimiento],"SALIDA",Tabla7[Mes],N$5))</f>
        <v/>
      </c>
      <c r="O4302" s="39" t="str">
        <f>IF($B4302="","",-SUMIFS(Tabla7[Cantidad],Tabla7[Código del producto],$B4302,Tabla7[Tipo de movimiento],"SALIDA",Tabla7[Mes],O$5))</f>
        <v/>
      </c>
      <c r="P4302" s="39" t="str">
        <f>IF($B4302="","",-SUMIFS(Tabla7[Cantidad],Tabla7[Código del producto],$B4302,Tabla7[Tipo de movimiento],"SALIDA",Tabla7[Mes],P$5))</f>
        <v/>
      </c>
      <c r="Q4302" s="39" t="str">
        <f t="shared" si="201"/>
        <v/>
      </c>
      <c r="R4302" s="51" t="str">
        <f>IF($B4302="","",IFERROR(VLOOKUP($B4302,'ABC rotación'!$C:$G,5,0),"C"))</f>
        <v/>
      </c>
      <c r="S4302" s="41" t="str">
        <f t="shared" si="202"/>
        <v/>
      </c>
      <c r="T4302" s="40" t="str">
        <f t="shared" si="203"/>
        <v/>
      </c>
      <c r="U4302" s="23" t="str">
        <f>IF($B4302="","",VLOOKUP($T4302,Tablas!$X$14:$Y$17,2,1))</f>
        <v/>
      </c>
    </row>
    <row r="4303" spans="2:21" x14ac:dyDescent="0.2">
      <c r="B4303" s="1" t="str">
        <f>IF(Tablas!B4301="","",Tablas!B4301)</f>
        <v/>
      </c>
      <c r="C4303" s="1" t="str">
        <f>IF(Tablas!C4301="","",Tablas!C4301)</f>
        <v/>
      </c>
      <c r="D4303" s="1" t="str">
        <f>IF(Tablas!D4301="","",Tablas!D4301)</f>
        <v/>
      </c>
      <c r="E4303" s="1" t="str">
        <f>IF(Tablas!E4301="","",Tablas!E4301)</f>
        <v/>
      </c>
      <c r="F4303" s="1" t="str">
        <f>IF(Tablas!F4301="","",Tablas!F4301)</f>
        <v/>
      </c>
      <c r="G4303" s="1" t="str">
        <f>IF(Tablas!I4301="","",Tablas!I4301)</f>
        <v/>
      </c>
      <c r="H4303" s="1" t="s">
        <v>911</v>
      </c>
      <c r="I4303" s="39" t="str">
        <f>IF($B4303="","",-SUMIFS(Tabla7[Cantidad],Tabla7[Código del producto],$B4303,Tabla7[Tipo de movimiento],"SALIDA",Tabla7[Mes],I$5))</f>
        <v/>
      </c>
      <c r="J4303" s="39" t="str">
        <f>IF($B4303="","",-SUMIFS(Tabla7[Cantidad],Tabla7[Código del producto],$B4303,Tabla7[Tipo de movimiento],"SALIDA",Tabla7[Mes],J$5))</f>
        <v/>
      </c>
      <c r="K4303" s="39" t="str">
        <f>IF($B4303="","",-SUMIFS(Tabla7[Cantidad],Tabla7[Código del producto],$B4303,Tabla7[Tipo de movimiento],"SALIDA",Tabla7[Mes],K$5))</f>
        <v/>
      </c>
      <c r="L4303" s="39" t="str">
        <f>IF($B4303="","",-SUMIFS(Tabla7[Cantidad],Tabla7[Código del producto],$B4303,Tabla7[Tipo de movimiento],"SALIDA",Tabla7[Mes],L$5))</f>
        <v/>
      </c>
      <c r="M4303" s="39" t="str">
        <f>IF($B4303="","",-SUMIFS(Tabla7[Cantidad],Tabla7[Código del producto],$B4303,Tabla7[Tipo de movimiento],"SALIDA",Tabla7[Mes],M$5))</f>
        <v/>
      </c>
      <c r="N4303" s="39" t="str">
        <f>IF($B4303="","",-SUMIFS(Tabla7[Cantidad],Tabla7[Código del producto],$B4303,Tabla7[Tipo de movimiento],"SALIDA",Tabla7[Mes],N$5))</f>
        <v/>
      </c>
      <c r="O4303" s="39" t="str">
        <f>IF($B4303="","",-SUMIFS(Tabla7[Cantidad],Tabla7[Código del producto],$B4303,Tabla7[Tipo de movimiento],"SALIDA",Tabla7[Mes],O$5))</f>
        <v/>
      </c>
      <c r="P4303" s="39" t="str">
        <f>IF($B4303="","",-SUMIFS(Tabla7[Cantidad],Tabla7[Código del producto],$B4303,Tabla7[Tipo de movimiento],"SALIDA",Tabla7[Mes],P$5))</f>
        <v/>
      </c>
      <c r="Q4303" s="39" t="str">
        <f t="shared" si="201"/>
        <v/>
      </c>
      <c r="R4303" s="51" t="str">
        <f>IF($B4303="","",IFERROR(VLOOKUP($B4303,'ABC rotación'!$C:$G,5,0),"C"))</f>
        <v/>
      </c>
      <c r="S4303" s="41" t="str">
        <f t="shared" si="202"/>
        <v/>
      </c>
      <c r="T4303" s="40" t="str">
        <f t="shared" si="203"/>
        <v/>
      </c>
      <c r="U4303" s="23" t="str">
        <f>IF($B4303="","",VLOOKUP($T4303,Tablas!$X$14:$Y$17,2,1))</f>
        <v/>
      </c>
    </row>
    <row r="4304" spans="2:21" x14ac:dyDescent="0.2">
      <c r="B4304" s="1" t="str">
        <f>IF(Tablas!B4302="","",Tablas!B4302)</f>
        <v/>
      </c>
      <c r="C4304" s="1" t="str">
        <f>IF(Tablas!C4302="","",Tablas!C4302)</f>
        <v/>
      </c>
      <c r="D4304" s="1" t="str">
        <f>IF(Tablas!D4302="","",Tablas!D4302)</f>
        <v/>
      </c>
      <c r="E4304" s="1" t="str">
        <f>IF(Tablas!E4302="","",Tablas!E4302)</f>
        <v/>
      </c>
      <c r="F4304" s="1" t="str">
        <f>IF(Tablas!F4302="","",Tablas!F4302)</f>
        <v/>
      </c>
      <c r="G4304" s="1" t="str">
        <f>IF(Tablas!I4302="","",Tablas!I4302)</f>
        <v/>
      </c>
      <c r="H4304" s="1" t="s">
        <v>911</v>
      </c>
      <c r="I4304" s="39" t="str">
        <f>IF($B4304="","",-SUMIFS(Tabla7[Cantidad],Tabla7[Código del producto],$B4304,Tabla7[Tipo de movimiento],"SALIDA",Tabla7[Mes],I$5))</f>
        <v/>
      </c>
      <c r="J4304" s="39" t="str">
        <f>IF($B4304="","",-SUMIFS(Tabla7[Cantidad],Tabla7[Código del producto],$B4304,Tabla7[Tipo de movimiento],"SALIDA",Tabla7[Mes],J$5))</f>
        <v/>
      </c>
      <c r="K4304" s="39" t="str">
        <f>IF($B4304="","",-SUMIFS(Tabla7[Cantidad],Tabla7[Código del producto],$B4304,Tabla7[Tipo de movimiento],"SALIDA",Tabla7[Mes],K$5))</f>
        <v/>
      </c>
      <c r="L4304" s="39" t="str">
        <f>IF($B4304="","",-SUMIFS(Tabla7[Cantidad],Tabla7[Código del producto],$B4304,Tabla7[Tipo de movimiento],"SALIDA",Tabla7[Mes],L$5))</f>
        <v/>
      </c>
      <c r="M4304" s="39" t="str">
        <f>IF($B4304="","",-SUMIFS(Tabla7[Cantidad],Tabla7[Código del producto],$B4304,Tabla7[Tipo de movimiento],"SALIDA",Tabla7[Mes],M$5))</f>
        <v/>
      </c>
      <c r="N4304" s="39" t="str">
        <f>IF($B4304="","",-SUMIFS(Tabla7[Cantidad],Tabla7[Código del producto],$B4304,Tabla7[Tipo de movimiento],"SALIDA",Tabla7[Mes],N$5))</f>
        <v/>
      </c>
      <c r="O4304" s="39" t="str">
        <f>IF($B4304="","",-SUMIFS(Tabla7[Cantidad],Tabla7[Código del producto],$B4304,Tabla7[Tipo de movimiento],"SALIDA",Tabla7[Mes],O$5))</f>
        <v/>
      </c>
      <c r="P4304" s="39" t="str">
        <f>IF($B4304="","",-SUMIFS(Tabla7[Cantidad],Tabla7[Código del producto],$B4304,Tabla7[Tipo de movimiento],"SALIDA",Tabla7[Mes],P$5))</f>
        <v/>
      </c>
      <c r="Q4304" s="39" t="str">
        <f t="shared" si="201"/>
        <v/>
      </c>
      <c r="R4304" s="51" t="str">
        <f>IF($B4304="","",IFERROR(VLOOKUP($B4304,'ABC rotación'!$C:$G,5,0),"C"))</f>
        <v/>
      </c>
      <c r="S4304" s="41" t="str">
        <f t="shared" si="202"/>
        <v/>
      </c>
      <c r="T4304" s="40" t="str">
        <f t="shared" si="203"/>
        <v/>
      </c>
      <c r="U4304" s="23" t="str">
        <f>IF($B4304="","",VLOOKUP($T4304,Tablas!$X$14:$Y$17,2,1))</f>
        <v/>
      </c>
    </row>
    <row r="4305" spans="2:21" x14ac:dyDescent="0.2">
      <c r="B4305" s="1" t="str">
        <f>IF(Tablas!B4303="","",Tablas!B4303)</f>
        <v/>
      </c>
      <c r="C4305" s="1" t="str">
        <f>IF(Tablas!C4303="","",Tablas!C4303)</f>
        <v/>
      </c>
      <c r="D4305" s="1" t="str">
        <f>IF(Tablas!D4303="","",Tablas!D4303)</f>
        <v/>
      </c>
      <c r="E4305" s="1" t="str">
        <f>IF(Tablas!E4303="","",Tablas!E4303)</f>
        <v/>
      </c>
      <c r="F4305" s="1" t="str">
        <f>IF(Tablas!F4303="","",Tablas!F4303)</f>
        <v/>
      </c>
      <c r="G4305" s="1" t="str">
        <f>IF(Tablas!I4303="","",Tablas!I4303)</f>
        <v/>
      </c>
      <c r="H4305" s="1" t="s">
        <v>911</v>
      </c>
      <c r="I4305" s="39" t="str">
        <f>IF($B4305="","",-SUMIFS(Tabla7[Cantidad],Tabla7[Código del producto],$B4305,Tabla7[Tipo de movimiento],"SALIDA",Tabla7[Mes],I$5))</f>
        <v/>
      </c>
      <c r="J4305" s="39" t="str">
        <f>IF($B4305="","",-SUMIFS(Tabla7[Cantidad],Tabla7[Código del producto],$B4305,Tabla7[Tipo de movimiento],"SALIDA",Tabla7[Mes],J$5))</f>
        <v/>
      </c>
      <c r="K4305" s="39" t="str">
        <f>IF($B4305="","",-SUMIFS(Tabla7[Cantidad],Tabla7[Código del producto],$B4305,Tabla7[Tipo de movimiento],"SALIDA",Tabla7[Mes],K$5))</f>
        <v/>
      </c>
      <c r="L4305" s="39" t="str">
        <f>IF($B4305="","",-SUMIFS(Tabla7[Cantidad],Tabla7[Código del producto],$B4305,Tabla7[Tipo de movimiento],"SALIDA",Tabla7[Mes],L$5))</f>
        <v/>
      </c>
      <c r="M4305" s="39" t="str">
        <f>IF($B4305="","",-SUMIFS(Tabla7[Cantidad],Tabla7[Código del producto],$B4305,Tabla7[Tipo de movimiento],"SALIDA",Tabla7[Mes],M$5))</f>
        <v/>
      </c>
      <c r="N4305" s="39" t="str">
        <f>IF($B4305="","",-SUMIFS(Tabla7[Cantidad],Tabla7[Código del producto],$B4305,Tabla7[Tipo de movimiento],"SALIDA",Tabla7[Mes],N$5))</f>
        <v/>
      </c>
      <c r="O4305" s="39" t="str">
        <f>IF($B4305="","",-SUMIFS(Tabla7[Cantidad],Tabla7[Código del producto],$B4305,Tabla7[Tipo de movimiento],"SALIDA",Tabla7[Mes],O$5))</f>
        <v/>
      </c>
      <c r="P4305" s="39" t="str">
        <f>IF($B4305="","",-SUMIFS(Tabla7[Cantidad],Tabla7[Código del producto],$B4305,Tabla7[Tipo de movimiento],"SALIDA",Tabla7[Mes],P$5))</f>
        <v/>
      </c>
      <c r="Q4305" s="39" t="str">
        <f t="shared" si="201"/>
        <v/>
      </c>
      <c r="R4305" s="51" t="str">
        <f>IF($B4305="","",IFERROR(VLOOKUP($B4305,'ABC rotación'!$C:$G,5,0),"C"))</f>
        <v/>
      </c>
      <c r="S4305" s="41" t="str">
        <f t="shared" si="202"/>
        <v/>
      </c>
      <c r="T4305" s="40" t="str">
        <f t="shared" si="203"/>
        <v/>
      </c>
      <c r="U4305" s="23" t="str">
        <f>IF($B4305="","",VLOOKUP($T4305,Tablas!$X$14:$Y$17,2,1))</f>
        <v/>
      </c>
    </row>
    <row r="4306" spans="2:21" x14ac:dyDescent="0.2">
      <c r="B4306" s="1" t="str">
        <f>IF(Tablas!B4304="","",Tablas!B4304)</f>
        <v/>
      </c>
      <c r="C4306" s="1" t="str">
        <f>IF(Tablas!C4304="","",Tablas!C4304)</f>
        <v/>
      </c>
      <c r="D4306" s="1" t="str">
        <f>IF(Tablas!D4304="","",Tablas!D4304)</f>
        <v/>
      </c>
      <c r="E4306" s="1" t="str">
        <f>IF(Tablas!E4304="","",Tablas!E4304)</f>
        <v/>
      </c>
      <c r="F4306" s="1" t="str">
        <f>IF(Tablas!F4304="","",Tablas!F4304)</f>
        <v/>
      </c>
      <c r="G4306" s="1" t="str">
        <f>IF(Tablas!I4304="","",Tablas!I4304)</f>
        <v/>
      </c>
      <c r="H4306" s="1" t="s">
        <v>911</v>
      </c>
      <c r="I4306" s="39" t="str">
        <f>IF($B4306="","",-SUMIFS(Tabla7[Cantidad],Tabla7[Código del producto],$B4306,Tabla7[Tipo de movimiento],"SALIDA",Tabla7[Mes],I$5))</f>
        <v/>
      </c>
      <c r="J4306" s="39" t="str">
        <f>IF($B4306="","",-SUMIFS(Tabla7[Cantidad],Tabla7[Código del producto],$B4306,Tabla7[Tipo de movimiento],"SALIDA",Tabla7[Mes],J$5))</f>
        <v/>
      </c>
      <c r="K4306" s="39" t="str">
        <f>IF($B4306="","",-SUMIFS(Tabla7[Cantidad],Tabla7[Código del producto],$B4306,Tabla7[Tipo de movimiento],"SALIDA",Tabla7[Mes],K$5))</f>
        <v/>
      </c>
      <c r="L4306" s="39" t="str">
        <f>IF($B4306="","",-SUMIFS(Tabla7[Cantidad],Tabla7[Código del producto],$B4306,Tabla7[Tipo de movimiento],"SALIDA",Tabla7[Mes],L$5))</f>
        <v/>
      </c>
      <c r="M4306" s="39" t="str">
        <f>IF($B4306="","",-SUMIFS(Tabla7[Cantidad],Tabla7[Código del producto],$B4306,Tabla7[Tipo de movimiento],"SALIDA",Tabla7[Mes],M$5))</f>
        <v/>
      </c>
      <c r="N4306" s="39" t="str">
        <f>IF($B4306="","",-SUMIFS(Tabla7[Cantidad],Tabla7[Código del producto],$B4306,Tabla7[Tipo de movimiento],"SALIDA",Tabla7[Mes],N$5))</f>
        <v/>
      </c>
      <c r="O4306" s="39" t="str">
        <f>IF($B4306="","",-SUMIFS(Tabla7[Cantidad],Tabla7[Código del producto],$B4306,Tabla7[Tipo de movimiento],"SALIDA",Tabla7[Mes],O$5))</f>
        <v/>
      </c>
      <c r="P4306" s="39" t="str">
        <f>IF($B4306="","",-SUMIFS(Tabla7[Cantidad],Tabla7[Código del producto],$B4306,Tabla7[Tipo de movimiento],"SALIDA",Tabla7[Mes],P$5))</f>
        <v/>
      </c>
      <c r="Q4306" s="39" t="str">
        <f t="shared" si="201"/>
        <v/>
      </c>
      <c r="R4306" s="51" t="str">
        <f>IF($B4306="","",IFERROR(VLOOKUP($B4306,'ABC rotación'!$C:$G,5,0),"C"))</f>
        <v/>
      </c>
      <c r="S4306" s="41" t="str">
        <f t="shared" si="202"/>
        <v/>
      </c>
      <c r="T4306" s="40" t="str">
        <f t="shared" si="203"/>
        <v/>
      </c>
      <c r="U4306" s="23" t="str">
        <f>IF($B4306="","",VLOOKUP($T4306,Tablas!$X$14:$Y$17,2,1))</f>
        <v/>
      </c>
    </row>
    <row r="4307" spans="2:21" x14ac:dyDescent="0.2">
      <c r="B4307" s="1" t="str">
        <f>IF(Tablas!B4305="","",Tablas!B4305)</f>
        <v/>
      </c>
      <c r="C4307" s="1" t="str">
        <f>IF(Tablas!C4305="","",Tablas!C4305)</f>
        <v/>
      </c>
      <c r="D4307" s="1" t="str">
        <f>IF(Tablas!D4305="","",Tablas!D4305)</f>
        <v/>
      </c>
      <c r="E4307" s="1" t="str">
        <f>IF(Tablas!E4305="","",Tablas!E4305)</f>
        <v/>
      </c>
      <c r="F4307" s="1" t="str">
        <f>IF(Tablas!F4305="","",Tablas!F4305)</f>
        <v/>
      </c>
      <c r="G4307" s="1" t="str">
        <f>IF(Tablas!I4305="","",Tablas!I4305)</f>
        <v/>
      </c>
      <c r="H4307" s="1" t="s">
        <v>911</v>
      </c>
      <c r="I4307" s="39" t="str">
        <f>IF($B4307="","",-SUMIFS(Tabla7[Cantidad],Tabla7[Código del producto],$B4307,Tabla7[Tipo de movimiento],"SALIDA",Tabla7[Mes],I$5))</f>
        <v/>
      </c>
      <c r="J4307" s="39" t="str">
        <f>IF($B4307="","",-SUMIFS(Tabla7[Cantidad],Tabla7[Código del producto],$B4307,Tabla7[Tipo de movimiento],"SALIDA",Tabla7[Mes],J$5))</f>
        <v/>
      </c>
      <c r="K4307" s="39" t="str">
        <f>IF($B4307="","",-SUMIFS(Tabla7[Cantidad],Tabla7[Código del producto],$B4307,Tabla7[Tipo de movimiento],"SALIDA",Tabla7[Mes],K$5))</f>
        <v/>
      </c>
      <c r="L4307" s="39" t="str">
        <f>IF($B4307="","",-SUMIFS(Tabla7[Cantidad],Tabla7[Código del producto],$B4307,Tabla7[Tipo de movimiento],"SALIDA",Tabla7[Mes],L$5))</f>
        <v/>
      </c>
      <c r="M4307" s="39" t="str">
        <f>IF($B4307="","",-SUMIFS(Tabla7[Cantidad],Tabla7[Código del producto],$B4307,Tabla7[Tipo de movimiento],"SALIDA",Tabla7[Mes],M$5))</f>
        <v/>
      </c>
      <c r="N4307" s="39" t="str">
        <f>IF($B4307="","",-SUMIFS(Tabla7[Cantidad],Tabla7[Código del producto],$B4307,Tabla7[Tipo de movimiento],"SALIDA",Tabla7[Mes],N$5))</f>
        <v/>
      </c>
      <c r="O4307" s="39" t="str">
        <f>IF($B4307="","",-SUMIFS(Tabla7[Cantidad],Tabla7[Código del producto],$B4307,Tabla7[Tipo de movimiento],"SALIDA",Tabla7[Mes],O$5))</f>
        <v/>
      </c>
      <c r="P4307" s="39" t="str">
        <f>IF($B4307="","",-SUMIFS(Tabla7[Cantidad],Tabla7[Código del producto],$B4307,Tabla7[Tipo de movimiento],"SALIDA",Tabla7[Mes],P$5))</f>
        <v/>
      </c>
      <c r="Q4307" s="39" t="str">
        <f t="shared" si="201"/>
        <v/>
      </c>
      <c r="R4307" s="51" t="str">
        <f>IF($B4307="","",IFERROR(VLOOKUP($B4307,'ABC rotación'!$C:$G,5,0),"C"))</f>
        <v/>
      </c>
      <c r="S4307" s="41" t="str">
        <f t="shared" si="202"/>
        <v/>
      </c>
      <c r="T4307" s="40" t="str">
        <f t="shared" si="203"/>
        <v/>
      </c>
      <c r="U4307" s="23" t="str">
        <f>IF($B4307="","",VLOOKUP($T4307,Tablas!$X$14:$Y$17,2,1))</f>
        <v/>
      </c>
    </row>
    <row r="4308" spans="2:21" x14ac:dyDescent="0.2">
      <c r="B4308" s="1" t="str">
        <f>IF(Tablas!B4306="","",Tablas!B4306)</f>
        <v/>
      </c>
      <c r="C4308" s="1" t="str">
        <f>IF(Tablas!C4306="","",Tablas!C4306)</f>
        <v/>
      </c>
      <c r="D4308" s="1" t="str">
        <f>IF(Tablas!D4306="","",Tablas!D4306)</f>
        <v/>
      </c>
      <c r="E4308" s="1" t="str">
        <f>IF(Tablas!E4306="","",Tablas!E4306)</f>
        <v/>
      </c>
      <c r="F4308" s="1" t="str">
        <f>IF(Tablas!F4306="","",Tablas!F4306)</f>
        <v/>
      </c>
      <c r="G4308" s="1" t="str">
        <f>IF(Tablas!I4306="","",Tablas!I4306)</f>
        <v/>
      </c>
      <c r="H4308" s="1" t="s">
        <v>911</v>
      </c>
      <c r="I4308" s="39" t="str">
        <f>IF($B4308="","",-SUMIFS(Tabla7[Cantidad],Tabla7[Código del producto],$B4308,Tabla7[Tipo de movimiento],"SALIDA",Tabla7[Mes],I$5))</f>
        <v/>
      </c>
      <c r="J4308" s="39" t="str">
        <f>IF($B4308="","",-SUMIFS(Tabla7[Cantidad],Tabla7[Código del producto],$B4308,Tabla7[Tipo de movimiento],"SALIDA",Tabla7[Mes],J$5))</f>
        <v/>
      </c>
      <c r="K4308" s="39" t="str">
        <f>IF($B4308="","",-SUMIFS(Tabla7[Cantidad],Tabla7[Código del producto],$B4308,Tabla7[Tipo de movimiento],"SALIDA",Tabla7[Mes],K$5))</f>
        <v/>
      </c>
      <c r="L4308" s="39" t="str">
        <f>IF($B4308="","",-SUMIFS(Tabla7[Cantidad],Tabla7[Código del producto],$B4308,Tabla7[Tipo de movimiento],"SALIDA",Tabla7[Mes],L$5))</f>
        <v/>
      </c>
      <c r="M4308" s="39" t="str">
        <f>IF($B4308="","",-SUMIFS(Tabla7[Cantidad],Tabla7[Código del producto],$B4308,Tabla7[Tipo de movimiento],"SALIDA",Tabla7[Mes],M$5))</f>
        <v/>
      </c>
      <c r="N4308" s="39" t="str">
        <f>IF($B4308="","",-SUMIFS(Tabla7[Cantidad],Tabla7[Código del producto],$B4308,Tabla7[Tipo de movimiento],"SALIDA",Tabla7[Mes],N$5))</f>
        <v/>
      </c>
      <c r="O4308" s="39" t="str">
        <f>IF($B4308="","",-SUMIFS(Tabla7[Cantidad],Tabla7[Código del producto],$B4308,Tabla7[Tipo de movimiento],"SALIDA",Tabla7[Mes],O$5))</f>
        <v/>
      </c>
      <c r="P4308" s="39" t="str">
        <f>IF($B4308="","",-SUMIFS(Tabla7[Cantidad],Tabla7[Código del producto],$B4308,Tabla7[Tipo de movimiento],"SALIDA",Tabla7[Mes],P$5))</f>
        <v/>
      </c>
      <c r="Q4308" s="39" t="str">
        <f t="shared" si="201"/>
        <v/>
      </c>
      <c r="R4308" s="51" t="str">
        <f>IF($B4308="","",IFERROR(VLOOKUP($B4308,'ABC rotación'!$C:$G,5,0),"C"))</f>
        <v/>
      </c>
      <c r="S4308" s="41" t="str">
        <f t="shared" si="202"/>
        <v/>
      </c>
      <c r="T4308" s="40" t="str">
        <f t="shared" si="203"/>
        <v/>
      </c>
      <c r="U4308" s="23" t="str">
        <f>IF($B4308="","",VLOOKUP($T4308,Tablas!$X$14:$Y$17,2,1))</f>
        <v/>
      </c>
    </row>
    <row r="4309" spans="2:21" x14ac:dyDescent="0.2">
      <c r="B4309" s="1" t="str">
        <f>IF(Tablas!B4307="","",Tablas!B4307)</f>
        <v/>
      </c>
      <c r="C4309" s="1" t="str">
        <f>IF(Tablas!C4307="","",Tablas!C4307)</f>
        <v/>
      </c>
      <c r="D4309" s="1" t="str">
        <f>IF(Tablas!D4307="","",Tablas!D4307)</f>
        <v/>
      </c>
      <c r="E4309" s="1" t="str">
        <f>IF(Tablas!E4307="","",Tablas!E4307)</f>
        <v/>
      </c>
      <c r="F4309" s="1" t="str">
        <f>IF(Tablas!F4307="","",Tablas!F4307)</f>
        <v/>
      </c>
      <c r="G4309" s="1" t="str">
        <f>IF(Tablas!I4307="","",Tablas!I4307)</f>
        <v/>
      </c>
      <c r="H4309" s="1" t="s">
        <v>911</v>
      </c>
      <c r="I4309" s="39" t="str">
        <f>IF($B4309="","",-SUMIFS(Tabla7[Cantidad],Tabla7[Código del producto],$B4309,Tabla7[Tipo de movimiento],"SALIDA",Tabla7[Mes],I$5))</f>
        <v/>
      </c>
      <c r="J4309" s="39" t="str">
        <f>IF($B4309="","",-SUMIFS(Tabla7[Cantidad],Tabla7[Código del producto],$B4309,Tabla7[Tipo de movimiento],"SALIDA",Tabla7[Mes],J$5))</f>
        <v/>
      </c>
      <c r="K4309" s="39" t="str">
        <f>IF($B4309="","",-SUMIFS(Tabla7[Cantidad],Tabla7[Código del producto],$B4309,Tabla7[Tipo de movimiento],"SALIDA",Tabla7[Mes],K$5))</f>
        <v/>
      </c>
      <c r="L4309" s="39" t="str">
        <f>IF($B4309="","",-SUMIFS(Tabla7[Cantidad],Tabla7[Código del producto],$B4309,Tabla7[Tipo de movimiento],"SALIDA",Tabla7[Mes],L$5))</f>
        <v/>
      </c>
      <c r="M4309" s="39" t="str">
        <f>IF($B4309="","",-SUMIFS(Tabla7[Cantidad],Tabla7[Código del producto],$B4309,Tabla7[Tipo de movimiento],"SALIDA",Tabla7[Mes],M$5))</f>
        <v/>
      </c>
      <c r="N4309" s="39" t="str">
        <f>IF($B4309="","",-SUMIFS(Tabla7[Cantidad],Tabla7[Código del producto],$B4309,Tabla7[Tipo de movimiento],"SALIDA",Tabla7[Mes],N$5))</f>
        <v/>
      </c>
      <c r="O4309" s="39" t="str">
        <f>IF($B4309="","",-SUMIFS(Tabla7[Cantidad],Tabla7[Código del producto],$B4309,Tabla7[Tipo de movimiento],"SALIDA",Tabla7[Mes],O$5))</f>
        <v/>
      </c>
      <c r="P4309" s="39" t="str">
        <f>IF($B4309="","",-SUMIFS(Tabla7[Cantidad],Tabla7[Código del producto],$B4309,Tabla7[Tipo de movimiento],"SALIDA",Tabla7[Mes],P$5))</f>
        <v/>
      </c>
      <c r="Q4309" s="39" t="str">
        <f t="shared" si="201"/>
        <v/>
      </c>
      <c r="R4309" s="51" t="str">
        <f>IF($B4309="","",IFERROR(VLOOKUP($B4309,'ABC rotación'!$C:$G,5,0),"C"))</f>
        <v/>
      </c>
      <c r="S4309" s="41" t="str">
        <f t="shared" si="202"/>
        <v/>
      </c>
      <c r="T4309" s="40" t="str">
        <f t="shared" si="203"/>
        <v/>
      </c>
      <c r="U4309" s="23" t="str">
        <f>IF($B4309="","",VLOOKUP($T4309,Tablas!$X$14:$Y$17,2,1))</f>
        <v/>
      </c>
    </row>
    <row r="4310" spans="2:21" x14ac:dyDescent="0.2">
      <c r="B4310" s="1" t="str">
        <f>IF(Tablas!B4308="","",Tablas!B4308)</f>
        <v/>
      </c>
      <c r="C4310" s="1" t="str">
        <f>IF(Tablas!C4308="","",Tablas!C4308)</f>
        <v/>
      </c>
      <c r="D4310" s="1" t="str">
        <f>IF(Tablas!D4308="","",Tablas!D4308)</f>
        <v/>
      </c>
      <c r="E4310" s="1" t="str">
        <f>IF(Tablas!E4308="","",Tablas!E4308)</f>
        <v/>
      </c>
      <c r="F4310" s="1" t="str">
        <f>IF(Tablas!F4308="","",Tablas!F4308)</f>
        <v/>
      </c>
      <c r="G4310" s="1" t="str">
        <f>IF(Tablas!I4308="","",Tablas!I4308)</f>
        <v/>
      </c>
      <c r="H4310" s="1" t="s">
        <v>911</v>
      </c>
      <c r="I4310" s="39" t="str">
        <f>IF($B4310="","",-SUMIFS(Tabla7[Cantidad],Tabla7[Código del producto],$B4310,Tabla7[Tipo de movimiento],"SALIDA",Tabla7[Mes],I$5))</f>
        <v/>
      </c>
      <c r="J4310" s="39" t="str">
        <f>IF($B4310="","",-SUMIFS(Tabla7[Cantidad],Tabla7[Código del producto],$B4310,Tabla7[Tipo de movimiento],"SALIDA",Tabla7[Mes],J$5))</f>
        <v/>
      </c>
      <c r="K4310" s="39" t="str">
        <f>IF($B4310="","",-SUMIFS(Tabla7[Cantidad],Tabla7[Código del producto],$B4310,Tabla7[Tipo de movimiento],"SALIDA",Tabla7[Mes],K$5))</f>
        <v/>
      </c>
      <c r="L4310" s="39" t="str">
        <f>IF($B4310="","",-SUMIFS(Tabla7[Cantidad],Tabla7[Código del producto],$B4310,Tabla7[Tipo de movimiento],"SALIDA",Tabla7[Mes],L$5))</f>
        <v/>
      </c>
      <c r="M4310" s="39" t="str">
        <f>IF($B4310="","",-SUMIFS(Tabla7[Cantidad],Tabla7[Código del producto],$B4310,Tabla7[Tipo de movimiento],"SALIDA",Tabla7[Mes],M$5))</f>
        <v/>
      </c>
      <c r="N4310" s="39" t="str">
        <f>IF($B4310="","",-SUMIFS(Tabla7[Cantidad],Tabla7[Código del producto],$B4310,Tabla7[Tipo de movimiento],"SALIDA",Tabla7[Mes],N$5))</f>
        <v/>
      </c>
      <c r="O4310" s="39" t="str">
        <f>IF($B4310="","",-SUMIFS(Tabla7[Cantidad],Tabla7[Código del producto],$B4310,Tabla7[Tipo de movimiento],"SALIDA",Tabla7[Mes],O$5))</f>
        <v/>
      </c>
      <c r="P4310" s="39" t="str">
        <f>IF($B4310="","",-SUMIFS(Tabla7[Cantidad],Tabla7[Código del producto],$B4310,Tabla7[Tipo de movimiento],"SALIDA",Tabla7[Mes],P$5))</f>
        <v/>
      </c>
      <c r="Q4310" s="39" t="str">
        <f t="shared" si="201"/>
        <v/>
      </c>
      <c r="R4310" s="51" t="str">
        <f>IF($B4310="","",IFERROR(VLOOKUP($B4310,'ABC rotación'!$C:$G,5,0),"C"))</f>
        <v/>
      </c>
      <c r="S4310" s="41" t="str">
        <f t="shared" si="202"/>
        <v/>
      </c>
      <c r="T4310" s="40" t="str">
        <f t="shared" si="203"/>
        <v/>
      </c>
      <c r="U4310" s="23" t="str">
        <f>IF($B4310="","",VLOOKUP($T4310,Tablas!$X$14:$Y$17,2,1))</f>
        <v/>
      </c>
    </row>
    <row r="4311" spans="2:21" x14ac:dyDescent="0.2">
      <c r="B4311" s="1" t="str">
        <f>IF(Tablas!B4309="","",Tablas!B4309)</f>
        <v/>
      </c>
      <c r="C4311" s="1" t="str">
        <f>IF(Tablas!C4309="","",Tablas!C4309)</f>
        <v/>
      </c>
      <c r="D4311" s="1" t="str">
        <f>IF(Tablas!D4309="","",Tablas!D4309)</f>
        <v/>
      </c>
      <c r="E4311" s="1" t="str">
        <f>IF(Tablas!E4309="","",Tablas!E4309)</f>
        <v/>
      </c>
      <c r="F4311" s="1" t="str">
        <f>IF(Tablas!F4309="","",Tablas!F4309)</f>
        <v/>
      </c>
      <c r="G4311" s="1" t="str">
        <f>IF(Tablas!I4309="","",Tablas!I4309)</f>
        <v/>
      </c>
      <c r="H4311" s="1" t="s">
        <v>911</v>
      </c>
      <c r="I4311" s="39" t="str">
        <f>IF($B4311="","",-SUMIFS(Tabla7[Cantidad],Tabla7[Código del producto],$B4311,Tabla7[Tipo de movimiento],"SALIDA",Tabla7[Mes],I$5))</f>
        <v/>
      </c>
      <c r="J4311" s="39" t="str">
        <f>IF($B4311="","",-SUMIFS(Tabla7[Cantidad],Tabla7[Código del producto],$B4311,Tabla7[Tipo de movimiento],"SALIDA",Tabla7[Mes],J$5))</f>
        <v/>
      </c>
      <c r="K4311" s="39" t="str">
        <f>IF($B4311="","",-SUMIFS(Tabla7[Cantidad],Tabla7[Código del producto],$B4311,Tabla7[Tipo de movimiento],"SALIDA",Tabla7[Mes],K$5))</f>
        <v/>
      </c>
      <c r="L4311" s="39" t="str">
        <f>IF($B4311="","",-SUMIFS(Tabla7[Cantidad],Tabla7[Código del producto],$B4311,Tabla7[Tipo de movimiento],"SALIDA",Tabla7[Mes],L$5))</f>
        <v/>
      </c>
      <c r="M4311" s="39" t="str">
        <f>IF($B4311="","",-SUMIFS(Tabla7[Cantidad],Tabla7[Código del producto],$B4311,Tabla7[Tipo de movimiento],"SALIDA",Tabla7[Mes],M$5))</f>
        <v/>
      </c>
      <c r="N4311" s="39" t="str">
        <f>IF($B4311="","",-SUMIFS(Tabla7[Cantidad],Tabla7[Código del producto],$B4311,Tabla7[Tipo de movimiento],"SALIDA",Tabla7[Mes],N$5))</f>
        <v/>
      </c>
      <c r="O4311" s="39" t="str">
        <f>IF($B4311="","",-SUMIFS(Tabla7[Cantidad],Tabla7[Código del producto],$B4311,Tabla7[Tipo de movimiento],"SALIDA",Tabla7[Mes],O$5))</f>
        <v/>
      </c>
      <c r="P4311" s="39" t="str">
        <f>IF($B4311="","",-SUMIFS(Tabla7[Cantidad],Tabla7[Código del producto],$B4311,Tabla7[Tipo de movimiento],"SALIDA",Tabla7[Mes],P$5))</f>
        <v/>
      </c>
      <c r="Q4311" s="39" t="str">
        <f t="shared" si="201"/>
        <v/>
      </c>
      <c r="R4311" s="51" t="str">
        <f>IF($B4311="","",IFERROR(VLOOKUP($B4311,'ABC rotación'!$C:$G,5,0),"C"))</f>
        <v/>
      </c>
      <c r="S4311" s="41" t="str">
        <f t="shared" si="202"/>
        <v/>
      </c>
      <c r="T4311" s="40" t="str">
        <f t="shared" si="203"/>
        <v/>
      </c>
      <c r="U4311" s="23" t="str">
        <f>IF($B4311="","",VLOOKUP($T4311,Tablas!$X$14:$Y$17,2,1))</f>
        <v/>
      </c>
    </row>
    <row r="4312" spans="2:21" x14ac:dyDescent="0.2">
      <c r="B4312" s="1" t="str">
        <f>IF(Tablas!B4310="","",Tablas!B4310)</f>
        <v/>
      </c>
      <c r="C4312" s="1" t="str">
        <f>IF(Tablas!C4310="","",Tablas!C4310)</f>
        <v/>
      </c>
      <c r="D4312" s="1" t="str">
        <f>IF(Tablas!D4310="","",Tablas!D4310)</f>
        <v/>
      </c>
      <c r="E4312" s="1" t="str">
        <f>IF(Tablas!E4310="","",Tablas!E4310)</f>
        <v/>
      </c>
      <c r="F4312" s="1" t="str">
        <f>IF(Tablas!F4310="","",Tablas!F4310)</f>
        <v/>
      </c>
      <c r="G4312" s="1" t="str">
        <f>IF(Tablas!I4310="","",Tablas!I4310)</f>
        <v/>
      </c>
      <c r="H4312" s="1" t="s">
        <v>911</v>
      </c>
      <c r="I4312" s="39" t="str">
        <f>IF($B4312="","",-SUMIFS(Tabla7[Cantidad],Tabla7[Código del producto],$B4312,Tabla7[Tipo de movimiento],"SALIDA",Tabla7[Mes],I$5))</f>
        <v/>
      </c>
      <c r="J4312" s="39" t="str">
        <f>IF($B4312="","",-SUMIFS(Tabla7[Cantidad],Tabla7[Código del producto],$B4312,Tabla7[Tipo de movimiento],"SALIDA",Tabla7[Mes],J$5))</f>
        <v/>
      </c>
      <c r="K4312" s="39" t="str">
        <f>IF($B4312="","",-SUMIFS(Tabla7[Cantidad],Tabla7[Código del producto],$B4312,Tabla7[Tipo de movimiento],"SALIDA",Tabla7[Mes],K$5))</f>
        <v/>
      </c>
      <c r="L4312" s="39" t="str">
        <f>IF($B4312="","",-SUMIFS(Tabla7[Cantidad],Tabla7[Código del producto],$B4312,Tabla7[Tipo de movimiento],"SALIDA",Tabla7[Mes],L$5))</f>
        <v/>
      </c>
      <c r="M4312" s="39" t="str">
        <f>IF($B4312="","",-SUMIFS(Tabla7[Cantidad],Tabla7[Código del producto],$B4312,Tabla7[Tipo de movimiento],"SALIDA",Tabla7[Mes],M$5))</f>
        <v/>
      </c>
      <c r="N4312" s="39" t="str">
        <f>IF($B4312="","",-SUMIFS(Tabla7[Cantidad],Tabla7[Código del producto],$B4312,Tabla7[Tipo de movimiento],"SALIDA",Tabla7[Mes],N$5))</f>
        <v/>
      </c>
      <c r="O4312" s="39" t="str">
        <f>IF($B4312="","",-SUMIFS(Tabla7[Cantidad],Tabla7[Código del producto],$B4312,Tabla7[Tipo de movimiento],"SALIDA",Tabla7[Mes],O$5))</f>
        <v/>
      </c>
      <c r="P4312" s="39" t="str">
        <f>IF($B4312="","",-SUMIFS(Tabla7[Cantidad],Tabla7[Código del producto],$B4312,Tabla7[Tipo de movimiento],"SALIDA",Tabla7[Mes],P$5))</f>
        <v/>
      </c>
      <c r="Q4312" s="39" t="str">
        <f t="shared" si="201"/>
        <v/>
      </c>
      <c r="R4312" s="51" t="str">
        <f>IF($B4312="","",IFERROR(VLOOKUP($B4312,'ABC rotación'!$C:$G,5,0),"C"))</f>
        <v/>
      </c>
      <c r="S4312" s="41" t="str">
        <f t="shared" si="202"/>
        <v/>
      </c>
      <c r="T4312" s="40" t="str">
        <f t="shared" si="203"/>
        <v/>
      </c>
      <c r="U4312" s="23" t="str">
        <f>IF($B4312="","",VLOOKUP($T4312,Tablas!$X$14:$Y$17,2,1))</f>
        <v/>
      </c>
    </row>
    <row r="4313" spans="2:21" x14ac:dyDescent="0.2">
      <c r="B4313" s="1" t="str">
        <f>IF(Tablas!B4311="","",Tablas!B4311)</f>
        <v/>
      </c>
      <c r="C4313" s="1" t="str">
        <f>IF(Tablas!C4311="","",Tablas!C4311)</f>
        <v/>
      </c>
      <c r="D4313" s="1" t="str">
        <f>IF(Tablas!D4311="","",Tablas!D4311)</f>
        <v/>
      </c>
      <c r="E4313" s="1" t="str">
        <f>IF(Tablas!E4311="","",Tablas!E4311)</f>
        <v/>
      </c>
      <c r="F4313" s="1" t="str">
        <f>IF(Tablas!F4311="","",Tablas!F4311)</f>
        <v/>
      </c>
      <c r="G4313" s="1" t="str">
        <f>IF(Tablas!I4311="","",Tablas!I4311)</f>
        <v/>
      </c>
      <c r="H4313" s="1" t="s">
        <v>911</v>
      </c>
      <c r="I4313" s="39" t="str">
        <f>IF($B4313="","",-SUMIFS(Tabla7[Cantidad],Tabla7[Código del producto],$B4313,Tabla7[Tipo de movimiento],"SALIDA",Tabla7[Mes],I$5))</f>
        <v/>
      </c>
      <c r="J4313" s="39" t="str">
        <f>IF($B4313="","",-SUMIFS(Tabla7[Cantidad],Tabla7[Código del producto],$B4313,Tabla7[Tipo de movimiento],"SALIDA",Tabla7[Mes],J$5))</f>
        <v/>
      </c>
      <c r="K4313" s="39" t="str">
        <f>IF($B4313="","",-SUMIFS(Tabla7[Cantidad],Tabla7[Código del producto],$B4313,Tabla7[Tipo de movimiento],"SALIDA",Tabla7[Mes],K$5))</f>
        <v/>
      </c>
      <c r="L4313" s="39" t="str">
        <f>IF($B4313="","",-SUMIFS(Tabla7[Cantidad],Tabla7[Código del producto],$B4313,Tabla7[Tipo de movimiento],"SALIDA",Tabla7[Mes],L$5))</f>
        <v/>
      </c>
      <c r="M4313" s="39" t="str">
        <f>IF($B4313="","",-SUMIFS(Tabla7[Cantidad],Tabla7[Código del producto],$B4313,Tabla7[Tipo de movimiento],"SALIDA",Tabla7[Mes],M$5))</f>
        <v/>
      </c>
      <c r="N4313" s="39" t="str">
        <f>IF($B4313="","",-SUMIFS(Tabla7[Cantidad],Tabla7[Código del producto],$B4313,Tabla7[Tipo de movimiento],"SALIDA",Tabla7[Mes],N$5))</f>
        <v/>
      </c>
      <c r="O4313" s="39" t="str">
        <f>IF($B4313="","",-SUMIFS(Tabla7[Cantidad],Tabla7[Código del producto],$B4313,Tabla7[Tipo de movimiento],"SALIDA",Tabla7[Mes],O$5))</f>
        <v/>
      </c>
      <c r="P4313" s="39" t="str">
        <f>IF($B4313="","",-SUMIFS(Tabla7[Cantidad],Tabla7[Código del producto],$B4313,Tabla7[Tipo de movimiento],"SALIDA",Tabla7[Mes],P$5))</f>
        <v/>
      </c>
      <c r="Q4313" s="39" t="str">
        <f t="shared" si="201"/>
        <v/>
      </c>
      <c r="R4313" s="51" t="str">
        <f>IF($B4313="","",IFERROR(VLOOKUP($B4313,'ABC rotación'!$C:$G,5,0),"C"))</f>
        <v/>
      </c>
      <c r="S4313" s="41" t="str">
        <f t="shared" si="202"/>
        <v/>
      </c>
      <c r="T4313" s="40" t="str">
        <f t="shared" si="203"/>
        <v/>
      </c>
      <c r="U4313" s="23" t="str">
        <f>IF($B4313="","",VLOOKUP($T4313,Tablas!$X$14:$Y$17,2,1))</f>
        <v/>
      </c>
    </row>
    <row r="4314" spans="2:21" x14ac:dyDescent="0.2">
      <c r="B4314" s="1" t="str">
        <f>IF(Tablas!B4312="","",Tablas!B4312)</f>
        <v/>
      </c>
      <c r="C4314" s="1" t="str">
        <f>IF(Tablas!C4312="","",Tablas!C4312)</f>
        <v/>
      </c>
      <c r="D4314" s="1" t="str">
        <f>IF(Tablas!D4312="","",Tablas!D4312)</f>
        <v/>
      </c>
      <c r="E4314" s="1" t="str">
        <f>IF(Tablas!E4312="","",Tablas!E4312)</f>
        <v/>
      </c>
      <c r="F4314" s="1" t="str">
        <f>IF(Tablas!F4312="","",Tablas!F4312)</f>
        <v/>
      </c>
      <c r="G4314" s="1" t="str">
        <f>IF(Tablas!I4312="","",Tablas!I4312)</f>
        <v/>
      </c>
      <c r="H4314" s="1" t="s">
        <v>911</v>
      </c>
      <c r="I4314" s="39" t="str">
        <f>IF($B4314="","",-SUMIFS(Tabla7[Cantidad],Tabla7[Código del producto],$B4314,Tabla7[Tipo de movimiento],"SALIDA",Tabla7[Mes],I$5))</f>
        <v/>
      </c>
      <c r="J4314" s="39" t="str">
        <f>IF($B4314="","",-SUMIFS(Tabla7[Cantidad],Tabla7[Código del producto],$B4314,Tabla7[Tipo de movimiento],"SALIDA",Tabla7[Mes],J$5))</f>
        <v/>
      </c>
      <c r="K4314" s="39" t="str">
        <f>IF($B4314="","",-SUMIFS(Tabla7[Cantidad],Tabla7[Código del producto],$B4314,Tabla7[Tipo de movimiento],"SALIDA",Tabla7[Mes],K$5))</f>
        <v/>
      </c>
      <c r="L4314" s="39" t="str">
        <f>IF($B4314="","",-SUMIFS(Tabla7[Cantidad],Tabla7[Código del producto],$B4314,Tabla7[Tipo de movimiento],"SALIDA",Tabla7[Mes],L$5))</f>
        <v/>
      </c>
      <c r="M4314" s="39" t="str">
        <f>IF($B4314="","",-SUMIFS(Tabla7[Cantidad],Tabla7[Código del producto],$B4314,Tabla7[Tipo de movimiento],"SALIDA",Tabla7[Mes],M$5))</f>
        <v/>
      </c>
      <c r="N4314" s="39" t="str">
        <f>IF($B4314="","",-SUMIFS(Tabla7[Cantidad],Tabla7[Código del producto],$B4314,Tabla7[Tipo de movimiento],"SALIDA",Tabla7[Mes],N$5))</f>
        <v/>
      </c>
      <c r="O4314" s="39" t="str">
        <f>IF($B4314="","",-SUMIFS(Tabla7[Cantidad],Tabla7[Código del producto],$B4314,Tabla7[Tipo de movimiento],"SALIDA",Tabla7[Mes],O$5))</f>
        <v/>
      </c>
      <c r="P4314" s="39" t="str">
        <f>IF($B4314="","",-SUMIFS(Tabla7[Cantidad],Tabla7[Código del producto],$B4314,Tabla7[Tipo de movimiento],"SALIDA",Tabla7[Mes],P$5))</f>
        <v/>
      </c>
      <c r="Q4314" s="39" t="str">
        <f t="shared" si="201"/>
        <v/>
      </c>
      <c r="R4314" s="51" t="str">
        <f>IF($B4314="","",IFERROR(VLOOKUP($B4314,'ABC rotación'!$C:$G,5,0),"C"))</f>
        <v/>
      </c>
      <c r="S4314" s="41" t="str">
        <f t="shared" si="202"/>
        <v/>
      </c>
      <c r="T4314" s="40" t="str">
        <f t="shared" si="203"/>
        <v/>
      </c>
      <c r="U4314" s="23" t="str">
        <f>IF($B4314="","",VLOOKUP($T4314,Tablas!$X$14:$Y$17,2,1))</f>
        <v/>
      </c>
    </row>
    <row r="4315" spans="2:21" x14ac:dyDescent="0.2">
      <c r="B4315" s="1" t="str">
        <f>IF(Tablas!B4313="","",Tablas!B4313)</f>
        <v/>
      </c>
      <c r="C4315" s="1" t="str">
        <f>IF(Tablas!C4313="","",Tablas!C4313)</f>
        <v/>
      </c>
      <c r="D4315" s="1" t="str">
        <f>IF(Tablas!D4313="","",Tablas!D4313)</f>
        <v/>
      </c>
      <c r="E4315" s="1" t="str">
        <f>IF(Tablas!E4313="","",Tablas!E4313)</f>
        <v/>
      </c>
      <c r="F4315" s="1" t="str">
        <f>IF(Tablas!F4313="","",Tablas!F4313)</f>
        <v/>
      </c>
      <c r="G4315" s="1" t="str">
        <f>IF(Tablas!I4313="","",Tablas!I4313)</f>
        <v/>
      </c>
      <c r="H4315" s="1" t="s">
        <v>911</v>
      </c>
      <c r="I4315" s="39" t="str">
        <f>IF($B4315="","",-SUMIFS(Tabla7[Cantidad],Tabla7[Código del producto],$B4315,Tabla7[Tipo de movimiento],"SALIDA",Tabla7[Mes],I$5))</f>
        <v/>
      </c>
      <c r="J4315" s="39" t="str">
        <f>IF($B4315="","",-SUMIFS(Tabla7[Cantidad],Tabla7[Código del producto],$B4315,Tabla7[Tipo de movimiento],"SALIDA",Tabla7[Mes],J$5))</f>
        <v/>
      </c>
      <c r="K4315" s="39" t="str">
        <f>IF($B4315="","",-SUMIFS(Tabla7[Cantidad],Tabla7[Código del producto],$B4315,Tabla7[Tipo de movimiento],"SALIDA",Tabla7[Mes],K$5))</f>
        <v/>
      </c>
      <c r="L4315" s="39" t="str">
        <f>IF($B4315="","",-SUMIFS(Tabla7[Cantidad],Tabla7[Código del producto],$B4315,Tabla7[Tipo de movimiento],"SALIDA",Tabla7[Mes],L$5))</f>
        <v/>
      </c>
      <c r="M4315" s="39" t="str">
        <f>IF($B4315="","",-SUMIFS(Tabla7[Cantidad],Tabla7[Código del producto],$B4315,Tabla7[Tipo de movimiento],"SALIDA",Tabla7[Mes],M$5))</f>
        <v/>
      </c>
      <c r="N4315" s="39" t="str">
        <f>IF($B4315="","",-SUMIFS(Tabla7[Cantidad],Tabla7[Código del producto],$B4315,Tabla7[Tipo de movimiento],"SALIDA",Tabla7[Mes],N$5))</f>
        <v/>
      </c>
      <c r="O4315" s="39" t="str">
        <f>IF($B4315="","",-SUMIFS(Tabla7[Cantidad],Tabla7[Código del producto],$B4315,Tabla7[Tipo de movimiento],"SALIDA",Tabla7[Mes],O$5))</f>
        <v/>
      </c>
      <c r="P4315" s="39" t="str">
        <f>IF($B4315="","",-SUMIFS(Tabla7[Cantidad],Tabla7[Código del producto],$B4315,Tabla7[Tipo de movimiento],"SALIDA",Tabla7[Mes],P$5))</f>
        <v/>
      </c>
      <c r="Q4315" s="39" t="str">
        <f t="shared" si="201"/>
        <v/>
      </c>
      <c r="R4315" s="51" t="str">
        <f>IF($B4315="","",IFERROR(VLOOKUP($B4315,'ABC rotación'!$C:$G,5,0),"C"))</f>
        <v/>
      </c>
      <c r="S4315" s="41" t="str">
        <f t="shared" si="202"/>
        <v/>
      </c>
      <c r="T4315" s="40" t="str">
        <f t="shared" si="203"/>
        <v/>
      </c>
      <c r="U4315" s="23" t="str">
        <f>IF($B4315="","",VLOOKUP($T4315,Tablas!$X$14:$Y$17,2,1))</f>
        <v/>
      </c>
    </row>
    <row r="4316" spans="2:21" x14ac:dyDescent="0.2">
      <c r="B4316" s="1" t="str">
        <f>IF(Tablas!B4314="","",Tablas!B4314)</f>
        <v/>
      </c>
      <c r="C4316" s="1" t="str">
        <f>IF(Tablas!C4314="","",Tablas!C4314)</f>
        <v/>
      </c>
      <c r="D4316" s="1" t="str">
        <f>IF(Tablas!D4314="","",Tablas!D4314)</f>
        <v/>
      </c>
      <c r="E4316" s="1" t="str">
        <f>IF(Tablas!E4314="","",Tablas!E4314)</f>
        <v/>
      </c>
      <c r="F4316" s="1" t="str">
        <f>IF(Tablas!F4314="","",Tablas!F4314)</f>
        <v/>
      </c>
      <c r="G4316" s="1" t="str">
        <f>IF(Tablas!I4314="","",Tablas!I4314)</f>
        <v/>
      </c>
      <c r="H4316" s="1" t="s">
        <v>911</v>
      </c>
      <c r="I4316" s="39" t="str">
        <f>IF($B4316="","",-SUMIFS(Tabla7[Cantidad],Tabla7[Código del producto],$B4316,Tabla7[Tipo de movimiento],"SALIDA",Tabla7[Mes],I$5))</f>
        <v/>
      </c>
      <c r="J4316" s="39" t="str">
        <f>IF($B4316="","",-SUMIFS(Tabla7[Cantidad],Tabla7[Código del producto],$B4316,Tabla7[Tipo de movimiento],"SALIDA",Tabla7[Mes],J$5))</f>
        <v/>
      </c>
      <c r="K4316" s="39" t="str">
        <f>IF($B4316="","",-SUMIFS(Tabla7[Cantidad],Tabla7[Código del producto],$B4316,Tabla7[Tipo de movimiento],"SALIDA",Tabla7[Mes],K$5))</f>
        <v/>
      </c>
      <c r="L4316" s="39" t="str">
        <f>IF($B4316="","",-SUMIFS(Tabla7[Cantidad],Tabla7[Código del producto],$B4316,Tabla7[Tipo de movimiento],"SALIDA",Tabla7[Mes],L$5))</f>
        <v/>
      </c>
      <c r="M4316" s="39" t="str">
        <f>IF($B4316="","",-SUMIFS(Tabla7[Cantidad],Tabla7[Código del producto],$B4316,Tabla7[Tipo de movimiento],"SALIDA",Tabla7[Mes],M$5))</f>
        <v/>
      </c>
      <c r="N4316" s="39" t="str">
        <f>IF($B4316="","",-SUMIFS(Tabla7[Cantidad],Tabla7[Código del producto],$B4316,Tabla7[Tipo de movimiento],"SALIDA",Tabla7[Mes],N$5))</f>
        <v/>
      </c>
      <c r="O4316" s="39" t="str">
        <f>IF($B4316="","",-SUMIFS(Tabla7[Cantidad],Tabla7[Código del producto],$B4316,Tabla7[Tipo de movimiento],"SALIDA",Tabla7[Mes],O$5))</f>
        <v/>
      </c>
      <c r="P4316" s="39" t="str">
        <f>IF($B4316="","",-SUMIFS(Tabla7[Cantidad],Tabla7[Código del producto],$B4316,Tabla7[Tipo de movimiento],"SALIDA",Tabla7[Mes],P$5))</f>
        <v/>
      </c>
      <c r="Q4316" s="39" t="str">
        <f t="shared" si="201"/>
        <v/>
      </c>
      <c r="R4316" s="51" t="str">
        <f>IF($B4316="","",IFERROR(VLOOKUP($B4316,'ABC rotación'!$C:$G,5,0),"C"))</f>
        <v/>
      </c>
      <c r="S4316" s="41" t="str">
        <f t="shared" si="202"/>
        <v/>
      </c>
      <c r="T4316" s="40" t="str">
        <f t="shared" si="203"/>
        <v/>
      </c>
      <c r="U4316" s="23" t="str">
        <f>IF($B4316="","",VLOOKUP($T4316,Tablas!$X$14:$Y$17,2,1))</f>
        <v/>
      </c>
    </row>
    <row r="4317" spans="2:21" x14ac:dyDescent="0.2">
      <c r="B4317" s="1" t="str">
        <f>IF(Tablas!B4315="","",Tablas!B4315)</f>
        <v/>
      </c>
      <c r="C4317" s="1" t="str">
        <f>IF(Tablas!C4315="","",Tablas!C4315)</f>
        <v/>
      </c>
      <c r="D4317" s="1" t="str">
        <f>IF(Tablas!D4315="","",Tablas!D4315)</f>
        <v/>
      </c>
      <c r="E4317" s="1" t="str">
        <f>IF(Tablas!E4315="","",Tablas!E4315)</f>
        <v/>
      </c>
      <c r="F4317" s="1" t="str">
        <f>IF(Tablas!F4315="","",Tablas!F4315)</f>
        <v/>
      </c>
      <c r="G4317" s="1" t="str">
        <f>IF(Tablas!I4315="","",Tablas!I4315)</f>
        <v/>
      </c>
      <c r="H4317" s="1" t="s">
        <v>911</v>
      </c>
      <c r="I4317" s="39" t="str">
        <f>IF($B4317="","",-SUMIFS(Tabla7[Cantidad],Tabla7[Código del producto],$B4317,Tabla7[Tipo de movimiento],"SALIDA",Tabla7[Mes],I$5))</f>
        <v/>
      </c>
      <c r="J4317" s="39" t="str">
        <f>IF($B4317="","",-SUMIFS(Tabla7[Cantidad],Tabla7[Código del producto],$B4317,Tabla7[Tipo de movimiento],"SALIDA",Tabla7[Mes],J$5))</f>
        <v/>
      </c>
      <c r="K4317" s="39" t="str">
        <f>IF($B4317="","",-SUMIFS(Tabla7[Cantidad],Tabla7[Código del producto],$B4317,Tabla7[Tipo de movimiento],"SALIDA",Tabla7[Mes],K$5))</f>
        <v/>
      </c>
      <c r="L4317" s="39" t="str">
        <f>IF($B4317="","",-SUMIFS(Tabla7[Cantidad],Tabla7[Código del producto],$B4317,Tabla7[Tipo de movimiento],"SALIDA",Tabla7[Mes],L$5))</f>
        <v/>
      </c>
      <c r="M4317" s="39" t="str">
        <f>IF($B4317="","",-SUMIFS(Tabla7[Cantidad],Tabla7[Código del producto],$B4317,Tabla7[Tipo de movimiento],"SALIDA",Tabla7[Mes],M$5))</f>
        <v/>
      </c>
      <c r="N4317" s="39" t="str">
        <f>IF($B4317="","",-SUMIFS(Tabla7[Cantidad],Tabla7[Código del producto],$B4317,Tabla7[Tipo de movimiento],"SALIDA",Tabla7[Mes],N$5))</f>
        <v/>
      </c>
      <c r="O4317" s="39" t="str">
        <f>IF($B4317="","",-SUMIFS(Tabla7[Cantidad],Tabla7[Código del producto],$B4317,Tabla7[Tipo de movimiento],"SALIDA",Tabla7[Mes],O$5))</f>
        <v/>
      </c>
      <c r="P4317" s="39" t="str">
        <f>IF($B4317="","",-SUMIFS(Tabla7[Cantidad],Tabla7[Código del producto],$B4317,Tabla7[Tipo de movimiento],"SALIDA",Tabla7[Mes],P$5))</f>
        <v/>
      </c>
      <c r="Q4317" s="39" t="str">
        <f t="shared" si="201"/>
        <v/>
      </c>
      <c r="R4317" s="51" t="str">
        <f>IF($B4317="","",IFERROR(VLOOKUP($B4317,'ABC rotación'!$C:$G,5,0),"C"))</f>
        <v/>
      </c>
      <c r="S4317" s="41" t="str">
        <f t="shared" si="202"/>
        <v/>
      </c>
      <c r="T4317" s="40" t="str">
        <f t="shared" si="203"/>
        <v/>
      </c>
      <c r="U4317" s="23" t="str">
        <f>IF($B4317="","",VLOOKUP($T4317,Tablas!$X$14:$Y$17,2,1))</f>
        <v/>
      </c>
    </row>
    <row r="4318" spans="2:21" x14ac:dyDescent="0.2">
      <c r="B4318" s="1" t="str">
        <f>IF(Tablas!B4316="","",Tablas!B4316)</f>
        <v/>
      </c>
      <c r="C4318" s="1" t="str">
        <f>IF(Tablas!C4316="","",Tablas!C4316)</f>
        <v/>
      </c>
      <c r="D4318" s="1" t="str">
        <f>IF(Tablas!D4316="","",Tablas!D4316)</f>
        <v/>
      </c>
      <c r="E4318" s="1" t="str">
        <f>IF(Tablas!E4316="","",Tablas!E4316)</f>
        <v/>
      </c>
      <c r="F4318" s="1" t="str">
        <f>IF(Tablas!F4316="","",Tablas!F4316)</f>
        <v/>
      </c>
      <c r="G4318" s="1" t="str">
        <f>IF(Tablas!I4316="","",Tablas!I4316)</f>
        <v/>
      </c>
      <c r="H4318" s="1" t="s">
        <v>911</v>
      </c>
      <c r="I4318" s="39" t="str">
        <f>IF($B4318="","",-SUMIFS(Tabla7[Cantidad],Tabla7[Código del producto],$B4318,Tabla7[Tipo de movimiento],"SALIDA",Tabla7[Mes],I$5))</f>
        <v/>
      </c>
      <c r="J4318" s="39" t="str">
        <f>IF($B4318="","",-SUMIFS(Tabla7[Cantidad],Tabla7[Código del producto],$B4318,Tabla7[Tipo de movimiento],"SALIDA",Tabla7[Mes],J$5))</f>
        <v/>
      </c>
      <c r="K4318" s="39" t="str">
        <f>IF($B4318="","",-SUMIFS(Tabla7[Cantidad],Tabla7[Código del producto],$B4318,Tabla7[Tipo de movimiento],"SALIDA",Tabla7[Mes],K$5))</f>
        <v/>
      </c>
      <c r="L4318" s="39" t="str">
        <f>IF($B4318="","",-SUMIFS(Tabla7[Cantidad],Tabla7[Código del producto],$B4318,Tabla7[Tipo de movimiento],"SALIDA",Tabla7[Mes],L$5))</f>
        <v/>
      </c>
      <c r="M4318" s="39" t="str">
        <f>IF($B4318="","",-SUMIFS(Tabla7[Cantidad],Tabla7[Código del producto],$B4318,Tabla7[Tipo de movimiento],"SALIDA",Tabla7[Mes],M$5))</f>
        <v/>
      </c>
      <c r="N4318" s="39" t="str">
        <f>IF($B4318="","",-SUMIFS(Tabla7[Cantidad],Tabla7[Código del producto],$B4318,Tabla7[Tipo de movimiento],"SALIDA",Tabla7[Mes],N$5))</f>
        <v/>
      </c>
      <c r="O4318" s="39" t="str">
        <f>IF($B4318="","",-SUMIFS(Tabla7[Cantidad],Tabla7[Código del producto],$B4318,Tabla7[Tipo de movimiento],"SALIDA",Tabla7[Mes],O$5))</f>
        <v/>
      </c>
      <c r="P4318" s="39" t="str">
        <f>IF($B4318="","",-SUMIFS(Tabla7[Cantidad],Tabla7[Código del producto],$B4318,Tabla7[Tipo de movimiento],"SALIDA",Tabla7[Mes],P$5))</f>
        <v/>
      </c>
      <c r="Q4318" s="39" t="str">
        <f t="shared" si="201"/>
        <v/>
      </c>
      <c r="R4318" s="51" t="str">
        <f>IF($B4318="","",IFERROR(VLOOKUP($B4318,'ABC rotación'!$C:$G,5,0),"C"))</f>
        <v/>
      </c>
      <c r="S4318" s="41" t="str">
        <f t="shared" si="202"/>
        <v/>
      </c>
      <c r="T4318" s="40" t="str">
        <f t="shared" si="203"/>
        <v/>
      </c>
      <c r="U4318" s="23" t="str">
        <f>IF($B4318="","",VLOOKUP($T4318,Tablas!$X$14:$Y$17,2,1))</f>
        <v/>
      </c>
    </row>
    <row r="4319" spans="2:21" x14ac:dyDescent="0.2">
      <c r="B4319" s="1" t="str">
        <f>IF(Tablas!B4317="","",Tablas!B4317)</f>
        <v/>
      </c>
      <c r="C4319" s="1" t="str">
        <f>IF(Tablas!C4317="","",Tablas!C4317)</f>
        <v/>
      </c>
      <c r="D4319" s="1" t="str">
        <f>IF(Tablas!D4317="","",Tablas!D4317)</f>
        <v/>
      </c>
      <c r="E4319" s="1" t="str">
        <f>IF(Tablas!E4317="","",Tablas!E4317)</f>
        <v/>
      </c>
      <c r="F4319" s="1" t="str">
        <f>IF(Tablas!F4317="","",Tablas!F4317)</f>
        <v/>
      </c>
      <c r="G4319" s="1" t="str">
        <f>IF(Tablas!I4317="","",Tablas!I4317)</f>
        <v/>
      </c>
      <c r="H4319" s="1" t="s">
        <v>911</v>
      </c>
      <c r="I4319" s="39" t="str">
        <f>IF($B4319="","",-SUMIFS(Tabla7[Cantidad],Tabla7[Código del producto],$B4319,Tabla7[Tipo de movimiento],"SALIDA",Tabla7[Mes],I$5))</f>
        <v/>
      </c>
      <c r="J4319" s="39" t="str">
        <f>IF($B4319="","",-SUMIFS(Tabla7[Cantidad],Tabla7[Código del producto],$B4319,Tabla7[Tipo de movimiento],"SALIDA",Tabla7[Mes],J$5))</f>
        <v/>
      </c>
      <c r="K4319" s="39" t="str">
        <f>IF($B4319="","",-SUMIFS(Tabla7[Cantidad],Tabla7[Código del producto],$B4319,Tabla7[Tipo de movimiento],"SALIDA",Tabla7[Mes],K$5))</f>
        <v/>
      </c>
      <c r="L4319" s="39" t="str">
        <f>IF($B4319="","",-SUMIFS(Tabla7[Cantidad],Tabla7[Código del producto],$B4319,Tabla7[Tipo de movimiento],"SALIDA",Tabla7[Mes],L$5))</f>
        <v/>
      </c>
      <c r="M4319" s="39" t="str">
        <f>IF($B4319="","",-SUMIFS(Tabla7[Cantidad],Tabla7[Código del producto],$B4319,Tabla7[Tipo de movimiento],"SALIDA",Tabla7[Mes],M$5))</f>
        <v/>
      </c>
      <c r="N4319" s="39" t="str">
        <f>IF($B4319="","",-SUMIFS(Tabla7[Cantidad],Tabla7[Código del producto],$B4319,Tabla7[Tipo de movimiento],"SALIDA",Tabla7[Mes],N$5))</f>
        <v/>
      </c>
      <c r="O4319" s="39" t="str">
        <f>IF($B4319="","",-SUMIFS(Tabla7[Cantidad],Tabla7[Código del producto],$B4319,Tabla7[Tipo de movimiento],"SALIDA",Tabla7[Mes],O$5))</f>
        <v/>
      </c>
      <c r="P4319" s="39" t="str">
        <f>IF($B4319="","",-SUMIFS(Tabla7[Cantidad],Tabla7[Código del producto],$B4319,Tabla7[Tipo de movimiento],"SALIDA",Tabla7[Mes],P$5))</f>
        <v/>
      </c>
      <c r="Q4319" s="39" t="str">
        <f t="shared" si="201"/>
        <v/>
      </c>
      <c r="R4319" s="51" t="str">
        <f>IF($B4319="","",IFERROR(VLOOKUP($B4319,'ABC rotación'!$C:$G,5,0),"C"))</f>
        <v/>
      </c>
      <c r="S4319" s="41" t="str">
        <f t="shared" si="202"/>
        <v/>
      </c>
      <c r="T4319" s="40" t="str">
        <f t="shared" si="203"/>
        <v/>
      </c>
      <c r="U4319" s="23" t="str">
        <f>IF($B4319="","",VLOOKUP($T4319,Tablas!$X$14:$Y$17,2,1))</f>
        <v/>
      </c>
    </row>
    <row r="4320" spans="2:21" x14ac:dyDescent="0.2">
      <c r="B4320" s="1" t="str">
        <f>IF(Tablas!B4318="","",Tablas!B4318)</f>
        <v/>
      </c>
      <c r="C4320" s="1" t="str">
        <f>IF(Tablas!C4318="","",Tablas!C4318)</f>
        <v/>
      </c>
      <c r="D4320" s="1" t="str">
        <f>IF(Tablas!D4318="","",Tablas!D4318)</f>
        <v/>
      </c>
      <c r="E4320" s="1" t="str">
        <f>IF(Tablas!E4318="","",Tablas!E4318)</f>
        <v/>
      </c>
      <c r="F4320" s="1" t="str">
        <f>IF(Tablas!F4318="","",Tablas!F4318)</f>
        <v/>
      </c>
      <c r="G4320" s="1" t="str">
        <f>IF(Tablas!I4318="","",Tablas!I4318)</f>
        <v/>
      </c>
      <c r="H4320" s="1" t="s">
        <v>911</v>
      </c>
      <c r="I4320" s="39" t="str">
        <f>IF($B4320="","",-SUMIFS(Tabla7[Cantidad],Tabla7[Código del producto],$B4320,Tabla7[Tipo de movimiento],"SALIDA",Tabla7[Mes],I$5))</f>
        <v/>
      </c>
      <c r="J4320" s="39" t="str">
        <f>IF($B4320="","",-SUMIFS(Tabla7[Cantidad],Tabla7[Código del producto],$B4320,Tabla7[Tipo de movimiento],"SALIDA",Tabla7[Mes],J$5))</f>
        <v/>
      </c>
      <c r="K4320" s="39" t="str">
        <f>IF($B4320="","",-SUMIFS(Tabla7[Cantidad],Tabla7[Código del producto],$B4320,Tabla7[Tipo de movimiento],"SALIDA",Tabla7[Mes],K$5))</f>
        <v/>
      </c>
      <c r="L4320" s="39" t="str">
        <f>IF($B4320="","",-SUMIFS(Tabla7[Cantidad],Tabla7[Código del producto],$B4320,Tabla7[Tipo de movimiento],"SALIDA",Tabla7[Mes],L$5))</f>
        <v/>
      </c>
      <c r="M4320" s="39" t="str">
        <f>IF($B4320="","",-SUMIFS(Tabla7[Cantidad],Tabla7[Código del producto],$B4320,Tabla7[Tipo de movimiento],"SALIDA",Tabla7[Mes],M$5))</f>
        <v/>
      </c>
      <c r="N4320" s="39" t="str">
        <f>IF($B4320="","",-SUMIFS(Tabla7[Cantidad],Tabla7[Código del producto],$B4320,Tabla7[Tipo de movimiento],"SALIDA",Tabla7[Mes],N$5))</f>
        <v/>
      </c>
      <c r="O4320" s="39" t="str">
        <f>IF($B4320="","",-SUMIFS(Tabla7[Cantidad],Tabla7[Código del producto],$B4320,Tabla7[Tipo de movimiento],"SALIDA",Tabla7[Mes],O$5))</f>
        <v/>
      </c>
      <c r="P4320" s="39" t="str">
        <f>IF($B4320="","",-SUMIFS(Tabla7[Cantidad],Tabla7[Código del producto],$B4320,Tabla7[Tipo de movimiento],"SALIDA",Tabla7[Mes],P$5))</f>
        <v/>
      </c>
      <c r="Q4320" s="39" t="str">
        <f t="shared" si="201"/>
        <v/>
      </c>
      <c r="R4320" s="51" t="str">
        <f>IF($B4320="","",IFERROR(VLOOKUP($B4320,'ABC rotación'!$C:$G,5,0),"C"))</f>
        <v/>
      </c>
      <c r="S4320" s="41" t="str">
        <f t="shared" si="202"/>
        <v/>
      </c>
      <c r="T4320" s="40" t="str">
        <f t="shared" si="203"/>
        <v/>
      </c>
      <c r="U4320" s="23" t="str">
        <f>IF($B4320="","",VLOOKUP($T4320,Tablas!$X$14:$Y$17,2,1))</f>
        <v/>
      </c>
    </row>
    <row r="4321" spans="2:21" x14ac:dyDescent="0.2">
      <c r="B4321" s="1" t="str">
        <f>IF(Tablas!B4319="","",Tablas!B4319)</f>
        <v/>
      </c>
      <c r="C4321" s="1" t="str">
        <f>IF(Tablas!C4319="","",Tablas!C4319)</f>
        <v/>
      </c>
      <c r="D4321" s="1" t="str">
        <f>IF(Tablas!D4319="","",Tablas!D4319)</f>
        <v/>
      </c>
      <c r="E4321" s="1" t="str">
        <f>IF(Tablas!E4319="","",Tablas!E4319)</f>
        <v/>
      </c>
      <c r="F4321" s="1" t="str">
        <f>IF(Tablas!F4319="","",Tablas!F4319)</f>
        <v/>
      </c>
      <c r="G4321" s="1" t="str">
        <f>IF(Tablas!I4319="","",Tablas!I4319)</f>
        <v/>
      </c>
      <c r="H4321" s="1" t="s">
        <v>911</v>
      </c>
      <c r="I4321" s="39" t="str">
        <f>IF($B4321="","",-SUMIFS(Tabla7[Cantidad],Tabla7[Código del producto],$B4321,Tabla7[Tipo de movimiento],"SALIDA",Tabla7[Mes],I$5))</f>
        <v/>
      </c>
      <c r="J4321" s="39" t="str">
        <f>IF($B4321="","",-SUMIFS(Tabla7[Cantidad],Tabla7[Código del producto],$B4321,Tabla7[Tipo de movimiento],"SALIDA",Tabla7[Mes],J$5))</f>
        <v/>
      </c>
      <c r="K4321" s="39" t="str">
        <f>IF($B4321="","",-SUMIFS(Tabla7[Cantidad],Tabla7[Código del producto],$B4321,Tabla7[Tipo de movimiento],"SALIDA",Tabla7[Mes],K$5))</f>
        <v/>
      </c>
      <c r="L4321" s="39" t="str">
        <f>IF($B4321="","",-SUMIFS(Tabla7[Cantidad],Tabla7[Código del producto],$B4321,Tabla7[Tipo de movimiento],"SALIDA",Tabla7[Mes],L$5))</f>
        <v/>
      </c>
      <c r="M4321" s="39" t="str">
        <f>IF($B4321="","",-SUMIFS(Tabla7[Cantidad],Tabla7[Código del producto],$B4321,Tabla7[Tipo de movimiento],"SALIDA",Tabla7[Mes],M$5))</f>
        <v/>
      </c>
      <c r="N4321" s="39" t="str">
        <f>IF($B4321="","",-SUMIFS(Tabla7[Cantidad],Tabla7[Código del producto],$B4321,Tabla7[Tipo de movimiento],"SALIDA",Tabla7[Mes],N$5))</f>
        <v/>
      </c>
      <c r="O4321" s="39" t="str">
        <f>IF($B4321="","",-SUMIFS(Tabla7[Cantidad],Tabla7[Código del producto],$B4321,Tabla7[Tipo de movimiento],"SALIDA",Tabla7[Mes],O$5))</f>
        <v/>
      </c>
      <c r="P4321" s="39" t="str">
        <f>IF($B4321="","",-SUMIFS(Tabla7[Cantidad],Tabla7[Código del producto],$B4321,Tabla7[Tipo de movimiento],"SALIDA",Tabla7[Mes],P$5))</f>
        <v/>
      </c>
      <c r="Q4321" s="39" t="str">
        <f t="shared" si="201"/>
        <v/>
      </c>
      <c r="R4321" s="51" t="str">
        <f>IF($B4321="","",IFERROR(VLOOKUP($B4321,'ABC rotación'!$C:$G,5,0),"C"))</f>
        <v/>
      </c>
      <c r="S4321" s="41" t="str">
        <f t="shared" si="202"/>
        <v/>
      </c>
      <c r="T4321" s="40" t="str">
        <f t="shared" si="203"/>
        <v/>
      </c>
      <c r="U4321" s="23" t="str">
        <f>IF($B4321="","",VLOOKUP($T4321,Tablas!$X$14:$Y$17,2,1))</f>
        <v/>
      </c>
    </row>
    <row r="4322" spans="2:21" x14ac:dyDescent="0.2">
      <c r="B4322" s="1" t="str">
        <f>IF(Tablas!B4320="","",Tablas!B4320)</f>
        <v/>
      </c>
      <c r="C4322" s="1" t="str">
        <f>IF(Tablas!C4320="","",Tablas!C4320)</f>
        <v/>
      </c>
      <c r="D4322" s="1" t="str">
        <f>IF(Tablas!D4320="","",Tablas!D4320)</f>
        <v/>
      </c>
      <c r="E4322" s="1" t="str">
        <f>IF(Tablas!E4320="","",Tablas!E4320)</f>
        <v/>
      </c>
      <c r="F4322" s="1" t="str">
        <f>IF(Tablas!F4320="","",Tablas!F4320)</f>
        <v/>
      </c>
      <c r="G4322" s="1" t="str">
        <f>IF(Tablas!I4320="","",Tablas!I4320)</f>
        <v/>
      </c>
      <c r="H4322" s="1" t="s">
        <v>911</v>
      </c>
      <c r="I4322" s="39" t="str">
        <f>IF($B4322="","",-SUMIFS(Tabla7[Cantidad],Tabla7[Código del producto],$B4322,Tabla7[Tipo de movimiento],"SALIDA",Tabla7[Mes],I$5))</f>
        <v/>
      </c>
      <c r="J4322" s="39" t="str">
        <f>IF($B4322="","",-SUMIFS(Tabla7[Cantidad],Tabla7[Código del producto],$B4322,Tabla7[Tipo de movimiento],"SALIDA",Tabla7[Mes],J$5))</f>
        <v/>
      </c>
      <c r="K4322" s="39" t="str">
        <f>IF($B4322="","",-SUMIFS(Tabla7[Cantidad],Tabla7[Código del producto],$B4322,Tabla7[Tipo de movimiento],"SALIDA",Tabla7[Mes],K$5))</f>
        <v/>
      </c>
      <c r="L4322" s="39" t="str">
        <f>IF($B4322="","",-SUMIFS(Tabla7[Cantidad],Tabla7[Código del producto],$B4322,Tabla7[Tipo de movimiento],"SALIDA",Tabla7[Mes],L$5))</f>
        <v/>
      </c>
      <c r="M4322" s="39" t="str">
        <f>IF($B4322="","",-SUMIFS(Tabla7[Cantidad],Tabla7[Código del producto],$B4322,Tabla7[Tipo de movimiento],"SALIDA",Tabla7[Mes],M$5))</f>
        <v/>
      </c>
      <c r="N4322" s="39" t="str">
        <f>IF($B4322="","",-SUMIFS(Tabla7[Cantidad],Tabla7[Código del producto],$B4322,Tabla7[Tipo de movimiento],"SALIDA",Tabla7[Mes],N$5))</f>
        <v/>
      </c>
      <c r="O4322" s="39" t="str">
        <f>IF($B4322="","",-SUMIFS(Tabla7[Cantidad],Tabla7[Código del producto],$B4322,Tabla7[Tipo de movimiento],"SALIDA",Tabla7[Mes],O$5))</f>
        <v/>
      </c>
      <c r="P4322" s="39" t="str">
        <f>IF($B4322="","",-SUMIFS(Tabla7[Cantidad],Tabla7[Código del producto],$B4322,Tabla7[Tipo de movimiento],"SALIDA",Tabla7[Mes],P$5))</f>
        <v/>
      </c>
      <c r="Q4322" s="39" t="str">
        <f t="shared" si="201"/>
        <v/>
      </c>
      <c r="R4322" s="51" t="str">
        <f>IF($B4322="","",IFERROR(VLOOKUP($B4322,'ABC rotación'!$C:$G,5,0),"C"))</f>
        <v/>
      </c>
      <c r="S4322" s="41" t="str">
        <f t="shared" si="202"/>
        <v/>
      </c>
      <c r="T4322" s="40" t="str">
        <f t="shared" si="203"/>
        <v/>
      </c>
      <c r="U4322" s="23" t="str">
        <f>IF($B4322="","",VLOOKUP($T4322,Tablas!$X$14:$Y$17,2,1))</f>
        <v/>
      </c>
    </row>
    <row r="4323" spans="2:21" x14ac:dyDescent="0.2">
      <c r="B4323" s="1" t="str">
        <f>IF(Tablas!B4321="","",Tablas!B4321)</f>
        <v/>
      </c>
      <c r="C4323" s="1" t="str">
        <f>IF(Tablas!C4321="","",Tablas!C4321)</f>
        <v/>
      </c>
      <c r="D4323" s="1" t="str">
        <f>IF(Tablas!D4321="","",Tablas!D4321)</f>
        <v/>
      </c>
      <c r="E4323" s="1" t="str">
        <f>IF(Tablas!E4321="","",Tablas!E4321)</f>
        <v/>
      </c>
      <c r="F4323" s="1" t="str">
        <f>IF(Tablas!F4321="","",Tablas!F4321)</f>
        <v/>
      </c>
      <c r="G4323" s="1" t="str">
        <f>IF(Tablas!I4321="","",Tablas!I4321)</f>
        <v/>
      </c>
      <c r="H4323" s="1" t="s">
        <v>911</v>
      </c>
      <c r="I4323" s="39" t="str">
        <f>IF($B4323="","",-SUMIFS(Tabla7[Cantidad],Tabla7[Código del producto],$B4323,Tabla7[Tipo de movimiento],"SALIDA",Tabla7[Mes],I$5))</f>
        <v/>
      </c>
      <c r="J4323" s="39" t="str">
        <f>IF($B4323="","",-SUMIFS(Tabla7[Cantidad],Tabla7[Código del producto],$B4323,Tabla7[Tipo de movimiento],"SALIDA",Tabla7[Mes],J$5))</f>
        <v/>
      </c>
      <c r="K4323" s="39" t="str">
        <f>IF($B4323="","",-SUMIFS(Tabla7[Cantidad],Tabla7[Código del producto],$B4323,Tabla7[Tipo de movimiento],"SALIDA",Tabla7[Mes],K$5))</f>
        <v/>
      </c>
      <c r="L4323" s="39" t="str">
        <f>IF($B4323="","",-SUMIFS(Tabla7[Cantidad],Tabla7[Código del producto],$B4323,Tabla7[Tipo de movimiento],"SALIDA",Tabla7[Mes],L$5))</f>
        <v/>
      </c>
      <c r="M4323" s="39" t="str">
        <f>IF($B4323="","",-SUMIFS(Tabla7[Cantidad],Tabla7[Código del producto],$B4323,Tabla7[Tipo de movimiento],"SALIDA",Tabla7[Mes],M$5))</f>
        <v/>
      </c>
      <c r="N4323" s="39" t="str">
        <f>IF($B4323="","",-SUMIFS(Tabla7[Cantidad],Tabla7[Código del producto],$B4323,Tabla7[Tipo de movimiento],"SALIDA",Tabla7[Mes],N$5))</f>
        <v/>
      </c>
      <c r="O4323" s="39" t="str">
        <f>IF($B4323="","",-SUMIFS(Tabla7[Cantidad],Tabla7[Código del producto],$B4323,Tabla7[Tipo de movimiento],"SALIDA",Tabla7[Mes],O$5))</f>
        <v/>
      </c>
      <c r="P4323" s="39" t="str">
        <f>IF($B4323="","",-SUMIFS(Tabla7[Cantidad],Tabla7[Código del producto],$B4323,Tabla7[Tipo de movimiento],"SALIDA",Tabla7[Mes],P$5))</f>
        <v/>
      </c>
      <c r="Q4323" s="39" t="str">
        <f t="shared" si="201"/>
        <v/>
      </c>
      <c r="R4323" s="51" t="str">
        <f>IF($B4323="","",IFERROR(VLOOKUP($B4323,'ABC rotación'!$C:$G,5,0),"C"))</f>
        <v/>
      </c>
      <c r="S4323" s="41" t="str">
        <f t="shared" si="202"/>
        <v/>
      </c>
      <c r="T4323" s="40" t="str">
        <f t="shared" si="203"/>
        <v/>
      </c>
      <c r="U4323" s="23" t="str">
        <f>IF($B4323="","",VLOOKUP($T4323,Tablas!$X$14:$Y$17,2,1))</f>
        <v/>
      </c>
    </row>
    <row r="4324" spans="2:21" x14ac:dyDescent="0.2">
      <c r="B4324" s="1" t="str">
        <f>IF(Tablas!B4322="","",Tablas!B4322)</f>
        <v/>
      </c>
      <c r="C4324" s="1" t="str">
        <f>IF(Tablas!C4322="","",Tablas!C4322)</f>
        <v/>
      </c>
      <c r="D4324" s="1" t="str">
        <f>IF(Tablas!D4322="","",Tablas!D4322)</f>
        <v/>
      </c>
      <c r="E4324" s="1" t="str">
        <f>IF(Tablas!E4322="","",Tablas!E4322)</f>
        <v/>
      </c>
      <c r="F4324" s="1" t="str">
        <f>IF(Tablas!F4322="","",Tablas!F4322)</f>
        <v/>
      </c>
      <c r="G4324" s="1" t="str">
        <f>IF(Tablas!I4322="","",Tablas!I4322)</f>
        <v/>
      </c>
      <c r="H4324" s="1" t="s">
        <v>911</v>
      </c>
      <c r="I4324" s="39" t="str">
        <f>IF($B4324="","",-SUMIFS(Tabla7[Cantidad],Tabla7[Código del producto],$B4324,Tabla7[Tipo de movimiento],"SALIDA",Tabla7[Mes],I$5))</f>
        <v/>
      </c>
      <c r="J4324" s="39" t="str">
        <f>IF($B4324="","",-SUMIFS(Tabla7[Cantidad],Tabla7[Código del producto],$B4324,Tabla7[Tipo de movimiento],"SALIDA",Tabla7[Mes],J$5))</f>
        <v/>
      </c>
      <c r="K4324" s="39" t="str">
        <f>IF($B4324="","",-SUMIFS(Tabla7[Cantidad],Tabla7[Código del producto],$B4324,Tabla7[Tipo de movimiento],"SALIDA",Tabla7[Mes],K$5))</f>
        <v/>
      </c>
      <c r="L4324" s="39" t="str">
        <f>IF($B4324="","",-SUMIFS(Tabla7[Cantidad],Tabla7[Código del producto],$B4324,Tabla7[Tipo de movimiento],"SALIDA",Tabla7[Mes],L$5))</f>
        <v/>
      </c>
      <c r="M4324" s="39" t="str">
        <f>IF($B4324="","",-SUMIFS(Tabla7[Cantidad],Tabla7[Código del producto],$B4324,Tabla7[Tipo de movimiento],"SALIDA",Tabla7[Mes],M$5))</f>
        <v/>
      </c>
      <c r="N4324" s="39" t="str">
        <f>IF($B4324="","",-SUMIFS(Tabla7[Cantidad],Tabla7[Código del producto],$B4324,Tabla7[Tipo de movimiento],"SALIDA",Tabla7[Mes],N$5))</f>
        <v/>
      </c>
      <c r="O4324" s="39" t="str">
        <f>IF($B4324="","",-SUMIFS(Tabla7[Cantidad],Tabla7[Código del producto],$B4324,Tabla7[Tipo de movimiento],"SALIDA",Tabla7[Mes],O$5))</f>
        <v/>
      </c>
      <c r="P4324" s="39" t="str">
        <f>IF($B4324="","",-SUMIFS(Tabla7[Cantidad],Tabla7[Código del producto],$B4324,Tabla7[Tipo de movimiento],"SALIDA",Tabla7[Mes],P$5))</f>
        <v/>
      </c>
      <c r="Q4324" s="39" t="str">
        <f t="shared" si="201"/>
        <v/>
      </c>
      <c r="R4324" s="51" t="str">
        <f>IF($B4324="","",IFERROR(VLOOKUP($B4324,'ABC rotación'!$C:$G,5,0),"C"))</f>
        <v/>
      </c>
      <c r="S4324" s="41" t="str">
        <f t="shared" si="202"/>
        <v/>
      </c>
      <c r="T4324" s="40" t="str">
        <f t="shared" si="203"/>
        <v/>
      </c>
      <c r="U4324" s="23" t="str">
        <f>IF($B4324="","",VLOOKUP($T4324,Tablas!$X$14:$Y$17,2,1))</f>
        <v/>
      </c>
    </row>
    <row r="4325" spans="2:21" x14ac:dyDescent="0.2">
      <c r="B4325" s="1" t="str">
        <f>IF(Tablas!B4323="","",Tablas!B4323)</f>
        <v/>
      </c>
      <c r="C4325" s="1" t="str">
        <f>IF(Tablas!C4323="","",Tablas!C4323)</f>
        <v/>
      </c>
      <c r="D4325" s="1" t="str">
        <f>IF(Tablas!D4323="","",Tablas!D4323)</f>
        <v/>
      </c>
      <c r="E4325" s="1" t="str">
        <f>IF(Tablas!E4323="","",Tablas!E4323)</f>
        <v/>
      </c>
      <c r="F4325" s="1" t="str">
        <f>IF(Tablas!F4323="","",Tablas!F4323)</f>
        <v/>
      </c>
      <c r="G4325" s="1" t="str">
        <f>IF(Tablas!I4323="","",Tablas!I4323)</f>
        <v/>
      </c>
      <c r="H4325" s="1" t="s">
        <v>911</v>
      </c>
      <c r="I4325" s="39" t="str">
        <f>IF($B4325="","",-SUMIFS(Tabla7[Cantidad],Tabla7[Código del producto],$B4325,Tabla7[Tipo de movimiento],"SALIDA",Tabla7[Mes],I$5))</f>
        <v/>
      </c>
      <c r="J4325" s="39" t="str">
        <f>IF($B4325="","",-SUMIFS(Tabla7[Cantidad],Tabla7[Código del producto],$B4325,Tabla7[Tipo de movimiento],"SALIDA",Tabla7[Mes],J$5))</f>
        <v/>
      </c>
      <c r="K4325" s="39" t="str">
        <f>IF($B4325="","",-SUMIFS(Tabla7[Cantidad],Tabla7[Código del producto],$B4325,Tabla7[Tipo de movimiento],"SALIDA",Tabla7[Mes],K$5))</f>
        <v/>
      </c>
      <c r="L4325" s="39" t="str">
        <f>IF($B4325="","",-SUMIFS(Tabla7[Cantidad],Tabla7[Código del producto],$B4325,Tabla7[Tipo de movimiento],"SALIDA",Tabla7[Mes],L$5))</f>
        <v/>
      </c>
      <c r="M4325" s="39" t="str">
        <f>IF($B4325="","",-SUMIFS(Tabla7[Cantidad],Tabla7[Código del producto],$B4325,Tabla7[Tipo de movimiento],"SALIDA",Tabla7[Mes],M$5))</f>
        <v/>
      </c>
      <c r="N4325" s="39" t="str">
        <f>IF($B4325="","",-SUMIFS(Tabla7[Cantidad],Tabla7[Código del producto],$B4325,Tabla7[Tipo de movimiento],"SALIDA",Tabla7[Mes],N$5))</f>
        <v/>
      </c>
      <c r="O4325" s="39" t="str">
        <f>IF($B4325="","",-SUMIFS(Tabla7[Cantidad],Tabla7[Código del producto],$B4325,Tabla7[Tipo de movimiento],"SALIDA",Tabla7[Mes],O$5))</f>
        <v/>
      </c>
      <c r="P4325" s="39" t="str">
        <f>IF($B4325="","",-SUMIFS(Tabla7[Cantidad],Tabla7[Código del producto],$B4325,Tabla7[Tipo de movimiento],"SALIDA",Tabla7[Mes],P$5))</f>
        <v/>
      </c>
      <c r="Q4325" s="39" t="str">
        <f t="shared" si="201"/>
        <v/>
      </c>
      <c r="R4325" s="51" t="str">
        <f>IF($B4325="","",IFERROR(VLOOKUP($B4325,'ABC rotación'!$C:$G,5,0),"C"))</f>
        <v/>
      </c>
      <c r="S4325" s="41" t="str">
        <f t="shared" si="202"/>
        <v/>
      </c>
      <c r="T4325" s="40" t="str">
        <f t="shared" si="203"/>
        <v/>
      </c>
      <c r="U4325" s="23" t="str">
        <f>IF($B4325="","",VLOOKUP($T4325,Tablas!$X$14:$Y$17,2,1))</f>
        <v/>
      </c>
    </row>
    <row r="4326" spans="2:21" x14ac:dyDescent="0.2">
      <c r="B4326" s="1" t="str">
        <f>IF(Tablas!B4324="","",Tablas!B4324)</f>
        <v/>
      </c>
      <c r="C4326" s="1" t="str">
        <f>IF(Tablas!C4324="","",Tablas!C4324)</f>
        <v/>
      </c>
      <c r="D4326" s="1" t="str">
        <f>IF(Tablas!D4324="","",Tablas!D4324)</f>
        <v/>
      </c>
      <c r="E4326" s="1" t="str">
        <f>IF(Tablas!E4324="","",Tablas!E4324)</f>
        <v/>
      </c>
      <c r="F4326" s="1" t="str">
        <f>IF(Tablas!F4324="","",Tablas!F4324)</f>
        <v/>
      </c>
      <c r="G4326" s="1" t="str">
        <f>IF(Tablas!I4324="","",Tablas!I4324)</f>
        <v/>
      </c>
      <c r="H4326" s="1" t="s">
        <v>911</v>
      </c>
      <c r="I4326" s="39" t="str">
        <f>IF($B4326="","",-SUMIFS(Tabla7[Cantidad],Tabla7[Código del producto],$B4326,Tabla7[Tipo de movimiento],"SALIDA",Tabla7[Mes],I$5))</f>
        <v/>
      </c>
      <c r="J4326" s="39" t="str">
        <f>IF($B4326="","",-SUMIFS(Tabla7[Cantidad],Tabla7[Código del producto],$B4326,Tabla7[Tipo de movimiento],"SALIDA",Tabla7[Mes],J$5))</f>
        <v/>
      </c>
      <c r="K4326" s="39" t="str">
        <f>IF($B4326="","",-SUMIFS(Tabla7[Cantidad],Tabla7[Código del producto],$B4326,Tabla7[Tipo de movimiento],"SALIDA",Tabla7[Mes],K$5))</f>
        <v/>
      </c>
      <c r="L4326" s="39" t="str">
        <f>IF($B4326="","",-SUMIFS(Tabla7[Cantidad],Tabla7[Código del producto],$B4326,Tabla7[Tipo de movimiento],"SALIDA",Tabla7[Mes],L$5))</f>
        <v/>
      </c>
      <c r="M4326" s="39" t="str">
        <f>IF($B4326="","",-SUMIFS(Tabla7[Cantidad],Tabla7[Código del producto],$B4326,Tabla7[Tipo de movimiento],"SALIDA",Tabla7[Mes],M$5))</f>
        <v/>
      </c>
      <c r="N4326" s="39" t="str">
        <f>IF($B4326="","",-SUMIFS(Tabla7[Cantidad],Tabla7[Código del producto],$B4326,Tabla7[Tipo de movimiento],"SALIDA",Tabla7[Mes],N$5))</f>
        <v/>
      </c>
      <c r="O4326" s="39" t="str">
        <f>IF($B4326="","",-SUMIFS(Tabla7[Cantidad],Tabla7[Código del producto],$B4326,Tabla7[Tipo de movimiento],"SALIDA",Tabla7[Mes],O$5))</f>
        <v/>
      </c>
      <c r="P4326" s="39" t="str">
        <f>IF($B4326="","",-SUMIFS(Tabla7[Cantidad],Tabla7[Código del producto],$B4326,Tabla7[Tipo de movimiento],"SALIDA",Tabla7[Mes],P$5))</f>
        <v/>
      </c>
      <c r="Q4326" s="39" t="str">
        <f t="shared" si="201"/>
        <v/>
      </c>
      <c r="R4326" s="51" t="str">
        <f>IF($B4326="","",IFERROR(VLOOKUP($B4326,'ABC rotación'!$C:$G,5,0),"C"))</f>
        <v/>
      </c>
      <c r="S4326" s="41" t="str">
        <f t="shared" si="202"/>
        <v/>
      </c>
      <c r="T4326" s="40" t="str">
        <f t="shared" si="203"/>
        <v/>
      </c>
      <c r="U4326" s="23" t="str">
        <f>IF($B4326="","",VLOOKUP($T4326,Tablas!$X$14:$Y$17,2,1))</f>
        <v/>
      </c>
    </row>
    <row r="4327" spans="2:21" x14ac:dyDescent="0.2">
      <c r="B4327" s="1" t="str">
        <f>IF(Tablas!B4325="","",Tablas!B4325)</f>
        <v/>
      </c>
      <c r="C4327" s="1" t="str">
        <f>IF(Tablas!C4325="","",Tablas!C4325)</f>
        <v/>
      </c>
      <c r="D4327" s="1" t="str">
        <f>IF(Tablas!D4325="","",Tablas!D4325)</f>
        <v/>
      </c>
      <c r="E4327" s="1" t="str">
        <f>IF(Tablas!E4325="","",Tablas!E4325)</f>
        <v/>
      </c>
      <c r="F4327" s="1" t="str">
        <f>IF(Tablas!F4325="","",Tablas!F4325)</f>
        <v/>
      </c>
      <c r="G4327" s="1" t="str">
        <f>IF(Tablas!I4325="","",Tablas!I4325)</f>
        <v/>
      </c>
      <c r="H4327" s="1" t="s">
        <v>911</v>
      </c>
      <c r="I4327" s="39" t="str">
        <f>IF($B4327="","",-SUMIFS(Tabla7[Cantidad],Tabla7[Código del producto],$B4327,Tabla7[Tipo de movimiento],"SALIDA",Tabla7[Mes],I$5))</f>
        <v/>
      </c>
      <c r="J4327" s="39" t="str">
        <f>IF($B4327="","",-SUMIFS(Tabla7[Cantidad],Tabla7[Código del producto],$B4327,Tabla7[Tipo de movimiento],"SALIDA",Tabla7[Mes],J$5))</f>
        <v/>
      </c>
      <c r="K4327" s="39" t="str">
        <f>IF($B4327="","",-SUMIFS(Tabla7[Cantidad],Tabla7[Código del producto],$B4327,Tabla7[Tipo de movimiento],"SALIDA",Tabla7[Mes],K$5))</f>
        <v/>
      </c>
      <c r="L4327" s="39" t="str">
        <f>IF($B4327="","",-SUMIFS(Tabla7[Cantidad],Tabla7[Código del producto],$B4327,Tabla7[Tipo de movimiento],"SALIDA",Tabla7[Mes],L$5))</f>
        <v/>
      </c>
      <c r="M4327" s="39" t="str">
        <f>IF($B4327="","",-SUMIFS(Tabla7[Cantidad],Tabla7[Código del producto],$B4327,Tabla7[Tipo de movimiento],"SALIDA",Tabla7[Mes],M$5))</f>
        <v/>
      </c>
      <c r="N4327" s="39" t="str">
        <f>IF($B4327="","",-SUMIFS(Tabla7[Cantidad],Tabla7[Código del producto],$B4327,Tabla7[Tipo de movimiento],"SALIDA",Tabla7[Mes],N$5))</f>
        <v/>
      </c>
      <c r="O4327" s="39" t="str">
        <f>IF($B4327="","",-SUMIFS(Tabla7[Cantidad],Tabla7[Código del producto],$B4327,Tabla7[Tipo de movimiento],"SALIDA",Tabla7[Mes],O$5))</f>
        <v/>
      </c>
      <c r="P4327" s="39" t="str">
        <f>IF($B4327="","",-SUMIFS(Tabla7[Cantidad],Tabla7[Código del producto],$B4327,Tabla7[Tipo de movimiento],"SALIDA",Tabla7[Mes],P$5))</f>
        <v/>
      </c>
      <c r="Q4327" s="39" t="str">
        <f t="shared" si="201"/>
        <v/>
      </c>
      <c r="R4327" s="51" t="str">
        <f>IF($B4327="","",IFERROR(VLOOKUP($B4327,'ABC rotación'!$C:$G,5,0),"C"))</f>
        <v/>
      </c>
      <c r="S4327" s="41" t="str">
        <f t="shared" si="202"/>
        <v/>
      </c>
      <c r="T4327" s="40" t="str">
        <f t="shared" si="203"/>
        <v/>
      </c>
      <c r="U4327" s="23" t="str">
        <f>IF($B4327="","",VLOOKUP($T4327,Tablas!$X$14:$Y$17,2,1))</f>
        <v/>
      </c>
    </row>
    <row r="4328" spans="2:21" x14ac:dyDescent="0.2">
      <c r="B4328" s="1" t="str">
        <f>IF(Tablas!B4326="","",Tablas!B4326)</f>
        <v/>
      </c>
      <c r="C4328" s="1" t="str">
        <f>IF(Tablas!C4326="","",Tablas!C4326)</f>
        <v/>
      </c>
      <c r="D4328" s="1" t="str">
        <f>IF(Tablas!D4326="","",Tablas!D4326)</f>
        <v/>
      </c>
      <c r="E4328" s="1" t="str">
        <f>IF(Tablas!E4326="","",Tablas!E4326)</f>
        <v/>
      </c>
      <c r="F4328" s="1" t="str">
        <f>IF(Tablas!F4326="","",Tablas!F4326)</f>
        <v/>
      </c>
      <c r="G4328" s="1" t="str">
        <f>IF(Tablas!I4326="","",Tablas!I4326)</f>
        <v/>
      </c>
      <c r="H4328" s="1" t="s">
        <v>911</v>
      </c>
      <c r="I4328" s="39" t="str">
        <f>IF($B4328="","",-SUMIFS(Tabla7[Cantidad],Tabla7[Código del producto],$B4328,Tabla7[Tipo de movimiento],"SALIDA",Tabla7[Mes],I$5))</f>
        <v/>
      </c>
      <c r="J4328" s="39" t="str">
        <f>IF($B4328="","",-SUMIFS(Tabla7[Cantidad],Tabla7[Código del producto],$B4328,Tabla7[Tipo de movimiento],"SALIDA",Tabla7[Mes],J$5))</f>
        <v/>
      </c>
      <c r="K4328" s="39" t="str">
        <f>IF($B4328="","",-SUMIFS(Tabla7[Cantidad],Tabla7[Código del producto],$B4328,Tabla7[Tipo de movimiento],"SALIDA",Tabla7[Mes],K$5))</f>
        <v/>
      </c>
      <c r="L4328" s="39" t="str">
        <f>IF($B4328="","",-SUMIFS(Tabla7[Cantidad],Tabla7[Código del producto],$B4328,Tabla7[Tipo de movimiento],"SALIDA",Tabla7[Mes],L$5))</f>
        <v/>
      </c>
      <c r="M4328" s="39" t="str">
        <f>IF($B4328="","",-SUMIFS(Tabla7[Cantidad],Tabla7[Código del producto],$B4328,Tabla7[Tipo de movimiento],"SALIDA",Tabla7[Mes],M$5))</f>
        <v/>
      </c>
      <c r="N4328" s="39" t="str">
        <f>IF($B4328="","",-SUMIFS(Tabla7[Cantidad],Tabla7[Código del producto],$B4328,Tabla7[Tipo de movimiento],"SALIDA",Tabla7[Mes],N$5))</f>
        <v/>
      </c>
      <c r="O4328" s="39" t="str">
        <f>IF($B4328="","",-SUMIFS(Tabla7[Cantidad],Tabla7[Código del producto],$B4328,Tabla7[Tipo de movimiento],"SALIDA",Tabla7[Mes],O$5))</f>
        <v/>
      </c>
      <c r="P4328" s="39" t="str">
        <f>IF($B4328="","",-SUMIFS(Tabla7[Cantidad],Tabla7[Código del producto],$B4328,Tabla7[Tipo de movimiento],"SALIDA",Tabla7[Mes],P$5))</f>
        <v/>
      </c>
      <c r="Q4328" s="39" t="str">
        <f t="shared" si="201"/>
        <v/>
      </c>
      <c r="R4328" s="51" t="str">
        <f>IF($B4328="","",IFERROR(VLOOKUP($B4328,'ABC rotación'!$C:$G,5,0),"C"))</f>
        <v/>
      </c>
      <c r="S4328" s="41" t="str">
        <f t="shared" si="202"/>
        <v/>
      </c>
      <c r="T4328" s="40" t="str">
        <f t="shared" si="203"/>
        <v/>
      </c>
      <c r="U4328" s="23" t="str">
        <f>IF($B4328="","",VLOOKUP($T4328,Tablas!$X$14:$Y$17,2,1))</f>
        <v/>
      </c>
    </row>
    <row r="4329" spans="2:21" x14ac:dyDescent="0.2">
      <c r="B4329" s="1" t="str">
        <f>IF(Tablas!B4327="","",Tablas!B4327)</f>
        <v/>
      </c>
      <c r="C4329" s="1" t="str">
        <f>IF(Tablas!C4327="","",Tablas!C4327)</f>
        <v/>
      </c>
      <c r="D4329" s="1" t="str">
        <f>IF(Tablas!D4327="","",Tablas!D4327)</f>
        <v/>
      </c>
      <c r="E4329" s="1" t="str">
        <f>IF(Tablas!E4327="","",Tablas!E4327)</f>
        <v/>
      </c>
      <c r="F4329" s="1" t="str">
        <f>IF(Tablas!F4327="","",Tablas!F4327)</f>
        <v/>
      </c>
      <c r="G4329" s="1" t="str">
        <f>IF(Tablas!I4327="","",Tablas!I4327)</f>
        <v/>
      </c>
      <c r="H4329" s="1" t="s">
        <v>911</v>
      </c>
      <c r="I4329" s="39" t="str">
        <f>IF($B4329="","",-SUMIFS(Tabla7[Cantidad],Tabla7[Código del producto],$B4329,Tabla7[Tipo de movimiento],"SALIDA",Tabla7[Mes],I$5))</f>
        <v/>
      </c>
      <c r="J4329" s="39" t="str">
        <f>IF($B4329="","",-SUMIFS(Tabla7[Cantidad],Tabla7[Código del producto],$B4329,Tabla7[Tipo de movimiento],"SALIDA",Tabla7[Mes],J$5))</f>
        <v/>
      </c>
      <c r="K4329" s="39" t="str">
        <f>IF($B4329="","",-SUMIFS(Tabla7[Cantidad],Tabla7[Código del producto],$B4329,Tabla7[Tipo de movimiento],"SALIDA",Tabla7[Mes],K$5))</f>
        <v/>
      </c>
      <c r="L4329" s="39" t="str">
        <f>IF($B4329="","",-SUMIFS(Tabla7[Cantidad],Tabla7[Código del producto],$B4329,Tabla7[Tipo de movimiento],"SALIDA",Tabla7[Mes],L$5))</f>
        <v/>
      </c>
      <c r="M4329" s="39" t="str">
        <f>IF($B4329="","",-SUMIFS(Tabla7[Cantidad],Tabla7[Código del producto],$B4329,Tabla7[Tipo de movimiento],"SALIDA",Tabla7[Mes],M$5))</f>
        <v/>
      </c>
      <c r="N4329" s="39" t="str">
        <f>IF($B4329="","",-SUMIFS(Tabla7[Cantidad],Tabla7[Código del producto],$B4329,Tabla7[Tipo de movimiento],"SALIDA",Tabla7[Mes],N$5))</f>
        <v/>
      </c>
      <c r="O4329" s="39" t="str">
        <f>IF($B4329="","",-SUMIFS(Tabla7[Cantidad],Tabla7[Código del producto],$B4329,Tabla7[Tipo de movimiento],"SALIDA",Tabla7[Mes],O$5))</f>
        <v/>
      </c>
      <c r="P4329" s="39" t="str">
        <f>IF($B4329="","",-SUMIFS(Tabla7[Cantidad],Tabla7[Código del producto],$B4329,Tabla7[Tipo de movimiento],"SALIDA",Tabla7[Mes],P$5))</f>
        <v/>
      </c>
      <c r="Q4329" s="39" t="str">
        <f t="shared" si="201"/>
        <v/>
      </c>
      <c r="R4329" s="51" t="str">
        <f>IF($B4329="","",IFERROR(VLOOKUP($B4329,'ABC rotación'!$C:$G,5,0),"C"))</f>
        <v/>
      </c>
      <c r="S4329" s="41" t="str">
        <f t="shared" si="202"/>
        <v/>
      </c>
      <c r="T4329" s="40" t="str">
        <f t="shared" si="203"/>
        <v/>
      </c>
      <c r="U4329" s="23" t="str">
        <f>IF($B4329="","",VLOOKUP($T4329,Tablas!$X$14:$Y$17,2,1))</f>
        <v/>
      </c>
    </row>
    <row r="4330" spans="2:21" x14ac:dyDescent="0.2">
      <c r="B4330" s="1" t="str">
        <f>IF(Tablas!B4328="","",Tablas!B4328)</f>
        <v/>
      </c>
      <c r="C4330" s="1" t="str">
        <f>IF(Tablas!C4328="","",Tablas!C4328)</f>
        <v/>
      </c>
      <c r="D4330" s="1" t="str">
        <f>IF(Tablas!D4328="","",Tablas!D4328)</f>
        <v/>
      </c>
      <c r="E4330" s="1" t="str">
        <f>IF(Tablas!E4328="","",Tablas!E4328)</f>
        <v/>
      </c>
      <c r="F4330" s="1" t="str">
        <f>IF(Tablas!F4328="","",Tablas!F4328)</f>
        <v/>
      </c>
      <c r="G4330" s="1" t="str">
        <f>IF(Tablas!I4328="","",Tablas!I4328)</f>
        <v/>
      </c>
      <c r="H4330" s="1" t="s">
        <v>911</v>
      </c>
      <c r="I4330" s="39" t="str">
        <f>IF($B4330="","",-SUMIFS(Tabla7[Cantidad],Tabla7[Código del producto],$B4330,Tabla7[Tipo de movimiento],"SALIDA",Tabla7[Mes],I$5))</f>
        <v/>
      </c>
      <c r="J4330" s="39" t="str">
        <f>IF($B4330="","",-SUMIFS(Tabla7[Cantidad],Tabla7[Código del producto],$B4330,Tabla7[Tipo de movimiento],"SALIDA",Tabla7[Mes],J$5))</f>
        <v/>
      </c>
      <c r="K4330" s="39" t="str">
        <f>IF($B4330="","",-SUMIFS(Tabla7[Cantidad],Tabla7[Código del producto],$B4330,Tabla7[Tipo de movimiento],"SALIDA",Tabla7[Mes],K$5))</f>
        <v/>
      </c>
      <c r="L4330" s="39" t="str">
        <f>IF($B4330="","",-SUMIFS(Tabla7[Cantidad],Tabla7[Código del producto],$B4330,Tabla7[Tipo de movimiento],"SALIDA",Tabla7[Mes],L$5))</f>
        <v/>
      </c>
      <c r="M4330" s="39" t="str">
        <f>IF($B4330="","",-SUMIFS(Tabla7[Cantidad],Tabla7[Código del producto],$B4330,Tabla7[Tipo de movimiento],"SALIDA",Tabla7[Mes],M$5))</f>
        <v/>
      </c>
      <c r="N4330" s="39" t="str">
        <f>IF($B4330="","",-SUMIFS(Tabla7[Cantidad],Tabla7[Código del producto],$B4330,Tabla7[Tipo de movimiento],"SALIDA",Tabla7[Mes],N$5))</f>
        <v/>
      </c>
      <c r="O4330" s="39" t="str">
        <f>IF($B4330="","",-SUMIFS(Tabla7[Cantidad],Tabla7[Código del producto],$B4330,Tabla7[Tipo de movimiento],"SALIDA",Tabla7[Mes],O$5))</f>
        <v/>
      </c>
      <c r="P4330" s="39" t="str">
        <f>IF($B4330="","",-SUMIFS(Tabla7[Cantidad],Tabla7[Código del producto],$B4330,Tabla7[Tipo de movimiento],"SALIDA",Tabla7[Mes],P$5))</f>
        <v/>
      </c>
      <c r="Q4330" s="39" t="str">
        <f t="shared" si="201"/>
        <v/>
      </c>
      <c r="R4330" s="51" t="str">
        <f>IF($B4330="","",IFERROR(VLOOKUP($B4330,'ABC rotación'!$C:$G,5,0),"C"))</f>
        <v/>
      </c>
      <c r="S4330" s="41" t="str">
        <f t="shared" si="202"/>
        <v/>
      </c>
      <c r="T4330" s="40" t="str">
        <f t="shared" si="203"/>
        <v/>
      </c>
      <c r="U4330" s="23" t="str">
        <f>IF($B4330="","",VLOOKUP($T4330,Tablas!$X$14:$Y$17,2,1))</f>
        <v/>
      </c>
    </row>
    <row r="4331" spans="2:21" x14ac:dyDescent="0.2">
      <c r="B4331" s="1" t="str">
        <f>IF(Tablas!B4329="","",Tablas!B4329)</f>
        <v/>
      </c>
      <c r="C4331" s="1" t="str">
        <f>IF(Tablas!C4329="","",Tablas!C4329)</f>
        <v/>
      </c>
      <c r="D4331" s="1" t="str">
        <f>IF(Tablas!D4329="","",Tablas!D4329)</f>
        <v/>
      </c>
      <c r="E4331" s="1" t="str">
        <f>IF(Tablas!E4329="","",Tablas!E4329)</f>
        <v/>
      </c>
      <c r="F4331" s="1" t="str">
        <f>IF(Tablas!F4329="","",Tablas!F4329)</f>
        <v/>
      </c>
      <c r="G4331" s="1" t="str">
        <f>IF(Tablas!I4329="","",Tablas!I4329)</f>
        <v/>
      </c>
      <c r="H4331" s="1" t="s">
        <v>911</v>
      </c>
      <c r="I4331" s="39" t="str">
        <f>IF($B4331="","",-SUMIFS(Tabla7[Cantidad],Tabla7[Código del producto],$B4331,Tabla7[Tipo de movimiento],"SALIDA",Tabla7[Mes],I$5))</f>
        <v/>
      </c>
      <c r="J4331" s="39" t="str">
        <f>IF($B4331="","",-SUMIFS(Tabla7[Cantidad],Tabla7[Código del producto],$B4331,Tabla7[Tipo de movimiento],"SALIDA",Tabla7[Mes],J$5))</f>
        <v/>
      </c>
      <c r="K4331" s="39" t="str">
        <f>IF($B4331="","",-SUMIFS(Tabla7[Cantidad],Tabla7[Código del producto],$B4331,Tabla7[Tipo de movimiento],"SALIDA",Tabla7[Mes],K$5))</f>
        <v/>
      </c>
      <c r="L4331" s="39" t="str">
        <f>IF($B4331="","",-SUMIFS(Tabla7[Cantidad],Tabla7[Código del producto],$B4331,Tabla7[Tipo de movimiento],"SALIDA",Tabla7[Mes],L$5))</f>
        <v/>
      </c>
      <c r="M4331" s="39" t="str">
        <f>IF($B4331="","",-SUMIFS(Tabla7[Cantidad],Tabla7[Código del producto],$B4331,Tabla7[Tipo de movimiento],"SALIDA",Tabla7[Mes],M$5))</f>
        <v/>
      </c>
      <c r="N4331" s="39" t="str">
        <f>IF($B4331="","",-SUMIFS(Tabla7[Cantidad],Tabla7[Código del producto],$B4331,Tabla7[Tipo de movimiento],"SALIDA",Tabla7[Mes],N$5))</f>
        <v/>
      </c>
      <c r="O4331" s="39" t="str">
        <f>IF($B4331="","",-SUMIFS(Tabla7[Cantidad],Tabla7[Código del producto],$B4331,Tabla7[Tipo de movimiento],"SALIDA",Tabla7[Mes],O$5))</f>
        <v/>
      </c>
      <c r="P4331" s="39" t="str">
        <f>IF($B4331="","",-SUMIFS(Tabla7[Cantidad],Tabla7[Código del producto],$B4331,Tabla7[Tipo de movimiento],"SALIDA",Tabla7[Mes],P$5))</f>
        <v/>
      </c>
      <c r="Q4331" s="39" t="str">
        <f t="shared" si="201"/>
        <v/>
      </c>
      <c r="R4331" s="51" t="str">
        <f>IF($B4331="","",IFERROR(VLOOKUP($B4331,'ABC rotación'!$C:$G,5,0),"C"))</f>
        <v/>
      </c>
      <c r="S4331" s="41" t="str">
        <f t="shared" si="202"/>
        <v/>
      </c>
      <c r="T4331" s="40" t="str">
        <f t="shared" si="203"/>
        <v/>
      </c>
      <c r="U4331" s="23" t="str">
        <f>IF($B4331="","",VLOOKUP($T4331,Tablas!$X$14:$Y$17,2,1))</f>
        <v/>
      </c>
    </row>
    <row r="4332" spans="2:21" x14ac:dyDescent="0.2">
      <c r="B4332" s="1" t="str">
        <f>IF(Tablas!B4330="","",Tablas!B4330)</f>
        <v/>
      </c>
      <c r="C4332" s="1" t="str">
        <f>IF(Tablas!C4330="","",Tablas!C4330)</f>
        <v/>
      </c>
      <c r="D4332" s="1" t="str">
        <f>IF(Tablas!D4330="","",Tablas!D4330)</f>
        <v/>
      </c>
      <c r="E4332" s="1" t="str">
        <f>IF(Tablas!E4330="","",Tablas!E4330)</f>
        <v/>
      </c>
      <c r="F4332" s="1" t="str">
        <f>IF(Tablas!F4330="","",Tablas!F4330)</f>
        <v/>
      </c>
      <c r="G4332" s="1" t="str">
        <f>IF(Tablas!I4330="","",Tablas!I4330)</f>
        <v/>
      </c>
      <c r="H4332" s="1" t="s">
        <v>911</v>
      </c>
      <c r="I4332" s="39" t="str">
        <f>IF($B4332="","",-SUMIFS(Tabla7[Cantidad],Tabla7[Código del producto],$B4332,Tabla7[Tipo de movimiento],"SALIDA",Tabla7[Mes],I$5))</f>
        <v/>
      </c>
      <c r="J4332" s="39" t="str">
        <f>IF($B4332="","",-SUMIFS(Tabla7[Cantidad],Tabla7[Código del producto],$B4332,Tabla7[Tipo de movimiento],"SALIDA",Tabla7[Mes],J$5))</f>
        <v/>
      </c>
      <c r="K4332" s="39" t="str">
        <f>IF($B4332="","",-SUMIFS(Tabla7[Cantidad],Tabla7[Código del producto],$B4332,Tabla7[Tipo de movimiento],"SALIDA",Tabla7[Mes],K$5))</f>
        <v/>
      </c>
      <c r="L4332" s="39" t="str">
        <f>IF($B4332="","",-SUMIFS(Tabla7[Cantidad],Tabla7[Código del producto],$B4332,Tabla7[Tipo de movimiento],"SALIDA",Tabla7[Mes],L$5))</f>
        <v/>
      </c>
      <c r="M4332" s="39" t="str">
        <f>IF($B4332="","",-SUMIFS(Tabla7[Cantidad],Tabla7[Código del producto],$B4332,Tabla7[Tipo de movimiento],"SALIDA",Tabla7[Mes],M$5))</f>
        <v/>
      </c>
      <c r="N4332" s="39" t="str">
        <f>IF($B4332="","",-SUMIFS(Tabla7[Cantidad],Tabla7[Código del producto],$B4332,Tabla7[Tipo de movimiento],"SALIDA",Tabla7[Mes],N$5))</f>
        <v/>
      </c>
      <c r="O4332" s="39" t="str">
        <f>IF($B4332="","",-SUMIFS(Tabla7[Cantidad],Tabla7[Código del producto],$B4332,Tabla7[Tipo de movimiento],"SALIDA",Tabla7[Mes],O$5))</f>
        <v/>
      </c>
      <c r="P4332" s="39" t="str">
        <f>IF($B4332="","",-SUMIFS(Tabla7[Cantidad],Tabla7[Código del producto],$B4332,Tabla7[Tipo de movimiento],"SALIDA",Tabla7[Mes],P$5))</f>
        <v/>
      </c>
      <c r="Q4332" s="39" t="str">
        <f t="shared" si="201"/>
        <v/>
      </c>
      <c r="R4332" s="51" t="str">
        <f>IF($B4332="","",IFERROR(VLOOKUP($B4332,'ABC rotación'!$C:$G,5,0),"C"))</f>
        <v/>
      </c>
      <c r="S4332" s="41" t="str">
        <f t="shared" si="202"/>
        <v/>
      </c>
      <c r="T4332" s="40" t="str">
        <f t="shared" si="203"/>
        <v/>
      </c>
      <c r="U4332" s="23" t="str">
        <f>IF($B4332="","",VLOOKUP($T4332,Tablas!$X$14:$Y$17,2,1))</f>
        <v/>
      </c>
    </row>
    <row r="4333" spans="2:21" x14ac:dyDescent="0.2">
      <c r="B4333" s="1" t="str">
        <f>IF(Tablas!B4331="","",Tablas!B4331)</f>
        <v/>
      </c>
      <c r="C4333" s="1" t="str">
        <f>IF(Tablas!C4331="","",Tablas!C4331)</f>
        <v/>
      </c>
      <c r="D4333" s="1" t="str">
        <f>IF(Tablas!D4331="","",Tablas!D4331)</f>
        <v/>
      </c>
      <c r="E4333" s="1" t="str">
        <f>IF(Tablas!E4331="","",Tablas!E4331)</f>
        <v/>
      </c>
      <c r="F4333" s="1" t="str">
        <f>IF(Tablas!F4331="","",Tablas!F4331)</f>
        <v/>
      </c>
      <c r="G4333" s="1" t="str">
        <f>IF(Tablas!I4331="","",Tablas!I4331)</f>
        <v/>
      </c>
      <c r="H4333" s="1" t="s">
        <v>911</v>
      </c>
      <c r="I4333" s="39" t="str">
        <f>IF($B4333="","",-SUMIFS(Tabla7[Cantidad],Tabla7[Código del producto],$B4333,Tabla7[Tipo de movimiento],"SALIDA",Tabla7[Mes],I$5))</f>
        <v/>
      </c>
      <c r="J4333" s="39" t="str">
        <f>IF($B4333="","",-SUMIFS(Tabla7[Cantidad],Tabla7[Código del producto],$B4333,Tabla7[Tipo de movimiento],"SALIDA",Tabla7[Mes],J$5))</f>
        <v/>
      </c>
      <c r="K4333" s="39" t="str">
        <f>IF($B4333="","",-SUMIFS(Tabla7[Cantidad],Tabla7[Código del producto],$B4333,Tabla7[Tipo de movimiento],"SALIDA",Tabla7[Mes],K$5))</f>
        <v/>
      </c>
      <c r="L4333" s="39" t="str">
        <f>IF($B4333="","",-SUMIFS(Tabla7[Cantidad],Tabla7[Código del producto],$B4333,Tabla7[Tipo de movimiento],"SALIDA",Tabla7[Mes],L$5))</f>
        <v/>
      </c>
      <c r="M4333" s="39" t="str">
        <f>IF($B4333="","",-SUMIFS(Tabla7[Cantidad],Tabla7[Código del producto],$B4333,Tabla7[Tipo de movimiento],"SALIDA",Tabla7[Mes],M$5))</f>
        <v/>
      </c>
      <c r="N4333" s="39" t="str">
        <f>IF($B4333="","",-SUMIFS(Tabla7[Cantidad],Tabla7[Código del producto],$B4333,Tabla7[Tipo de movimiento],"SALIDA",Tabla7[Mes],N$5))</f>
        <v/>
      </c>
      <c r="O4333" s="39" t="str">
        <f>IF($B4333="","",-SUMIFS(Tabla7[Cantidad],Tabla7[Código del producto],$B4333,Tabla7[Tipo de movimiento],"SALIDA",Tabla7[Mes],O$5))</f>
        <v/>
      </c>
      <c r="P4333" s="39" t="str">
        <f>IF($B4333="","",-SUMIFS(Tabla7[Cantidad],Tabla7[Código del producto],$B4333,Tabla7[Tipo de movimiento],"SALIDA",Tabla7[Mes],P$5))</f>
        <v/>
      </c>
      <c r="Q4333" s="39" t="str">
        <f t="shared" si="201"/>
        <v/>
      </c>
      <c r="R4333" s="51" t="str">
        <f>IF($B4333="","",IFERROR(VLOOKUP($B4333,'ABC rotación'!$C:$G,5,0),"C"))</f>
        <v/>
      </c>
      <c r="S4333" s="41" t="str">
        <f t="shared" si="202"/>
        <v/>
      </c>
      <c r="T4333" s="40" t="str">
        <f t="shared" si="203"/>
        <v/>
      </c>
      <c r="U4333" s="23" t="str">
        <f>IF($B4333="","",VLOOKUP($T4333,Tablas!$X$14:$Y$17,2,1))</f>
        <v/>
      </c>
    </row>
    <row r="4334" spans="2:21" x14ac:dyDescent="0.2">
      <c r="B4334" s="1" t="str">
        <f>IF(Tablas!B4332="","",Tablas!B4332)</f>
        <v/>
      </c>
      <c r="C4334" s="1" t="str">
        <f>IF(Tablas!C4332="","",Tablas!C4332)</f>
        <v/>
      </c>
      <c r="D4334" s="1" t="str">
        <f>IF(Tablas!D4332="","",Tablas!D4332)</f>
        <v/>
      </c>
      <c r="E4334" s="1" t="str">
        <f>IF(Tablas!E4332="","",Tablas!E4332)</f>
        <v/>
      </c>
      <c r="F4334" s="1" t="str">
        <f>IF(Tablas!F4332="","",Tablas!F4332)</f>
        <v/>
      </c>
      <c r="G4334" s="1" t="str">
        <f>IF(Tablas!I4332="","",Tablas!I4332)</f>
        <v/>
      </c>
      <c r="H4334" s="1" t="s">
        <v>911</v>
      </c>
      <c r="I4334" s="39" t="str">
        <f>IF($B4334="","",-SUMIFS(Tabla7[Cantidad],Tabla7[Código del producto],$B4334,Tabla7[Tipo de movimiento],"SALIDA",Tabla7[Mes],I$5))</f>
        <v/>
      </c>
      <c r="J4334" s="39" t="str">
        <f>IF($B4334="","",-SUMIFS(Tabla7[Cantidad],Tabla7[Código del producto],$B4334,Tabla7[Tipo de movimiento],"SALIDA",Tabla7[Mes],J$5))</f>
        <v/>
      </c>
      <c r="K4334" s="39" t="str">
        <f>IF($B4334="","",-SUMIFS(Tabla7[Cantidad],Tabla7[Código del producto],$B4334,Tabla7[Tipo de movimiento],"SALIDA",Tabla7[Mes],K$5))</f>
        <v/>
      </c>
      <c r="L4334" s="39" t="str">
        <f>IF($B4334="","",-SUMIFS(Tabla7[Cantidad],Tabla7[Código del producto],$B4334,Tabla7[Tipo de movimiento],"SALIDA",Tabla7[Mes],L$5))</f>
        <v/>
      </c>
      <c r="M4334" s="39" t="str">
        <f>IF($B4334="","",-SUMIFS(Tabla7[Cantidad],Tabla7[Código del producto],$B4334,Tabla7[Tipo de movimiento],"SALIDA",Tabla7[Mes],M$5))</f>
        <v/>
      </c>
      <c r="N4334" s="39" t="str">
        <f>IF($B4334="","",-SUMIFS(Tabla7[Cantidad],Tabla7[Código del producto],$B4334,Tabla7[Tipo de movimiento],"SALIDA",Tabla7[Mes],N$5))</f>
        <v/>
      </c>
      <c r="O4334" s="39" t="str">
        <f>IF($B4334="","",-SUMIFS(Tabla7[Cantidad],Tabla7[Código del producto],$B4334,Tabla7[Tipo de movimiento],"SALIDA",Tabla7[Mes],O$5))</f>
        <v/>
      </c>
      <c r="P4334" s="39" t="str">
        <f>IF($B4334="","",-SUMIFS(Tabla7[Cantidad],Tabla7[Código del producto],$B4334,Tabla7[Tipo de movimiento],"SALIDA",Tabla7[Mes],P$5))</f>
        <v/>
      </c>
      <c r="Q4334" s="39" t="str">
        <f t="shared" si="201"/>
        <v/>
      </c>
      <c r="R4334" s="51" t="str">
        <f>IF($B4334="","",IFERROR(VLOOKUP($B4334,'ABC rotación'!$C:$G,5,0),"C"))</f>
        <v/>
      </c>
      <c r="S4334" s="41" t="str">
        <f t="shared" si="202"/>
        <v/>
      </c>
      <c r="T4334" s="40" t="str">
        <f t="shared" si="203"/>
        <v/>
      </c>
      <c r="U4334" s="23" t="str">
        <f>IF($B4334="","",VLOOKUP($T4334,Tablas!$X$14:$Y$17,2,1))</f>
        <v/>
      </c>
    </row>
    <row r="4335" spans="2:21" x14ac:dyDescent="0.2">
      <c r="B4335" s="1" t="str">
        <f>IF(Tablas!B4333="","",Tablas!B4333)</f>
        <v/>
      </c>
      <c r="C4335" s="1" t="str">
        <f>IF(Tablas!C4333="","",Tablas!C4333)</f>
        <v/>
      </c>
      <c r="D4335" s="1" t="str">
        <f>IF(Tablas!D4333="","",Tablas!D4333)</f>
        <v/>
      </c>
      <c r="E4335" s="1" t="str">
        <f>IF(Tablas!E4333="","",Tablas!E4333)</f>
        <v/>
      </c>
      <c r="F4335" s="1" t="str">
        <f>IF(Tablas!F4333="","",Tablas!F4333)</f>
        <v/>
      </c>
      <c r="G4335" s="1" t="str">
        <f>IF(Tablas!I4333="","",Tablas!I4333)</f>
        <v/>
      </c>
      <c r="H4335" s="1" t="s">
        <v>911</v>
      </c>
      <c r="I4335" s="39" t="str">
        <f>IF($B4335="","",-SUMIFS(Tabla7[Cantidad],Tabla7[Código del producto],$B4335,Tabla7[Tipo de movimiento],"SALIDA",Tabla7[Mes],I$5))</f>
        <v/>
      </c>
      <c r="J4335" s="39" t="str">
        <f>IF($B4335="","",-SUMIFS(Tabla7[Cantidad],Tabla7[Código del producto],$B4335,Tabla7[Tipo de movimiento],"SALIDA",Tabla7[Mes],J$5))</f>
        <v/>
      </c>
      <c r="K4335" s="39" t="str">
        <f>IF($B4335="","",-SUMIFS(Tabla7[Cantidad],Tabla7[Código del producto],$B4335,Tabla7[Tipo de movimiento],"SALIDA",Tabla7[Mes],K$5))</f>
        <v/>
      </c>
      <c r="L4335" s="39" t="str">
        <f>IF($B4335="","",-SUMIFS(Tabla7[Cantidad],Tabla7[Código del producto],$B4335,Tabla7[Tipo de movimiento],"SALIDA",Tabla7[Mes],L$5))</f>
        <v/>
      </c>
      <c r="M4335" s="39" t="str">
        <f>IF($B4335="","",-SUMIFS(Tabla7[Cantidad],Tabla7[Código del producto],$B4335,Tabla7[Tipo de movimiento],"SALIDA",Tabla7[Mes],M$5))</f>
        <v/>
      </c>
      <c r="N4335" s="39" t="str">
        <f>IF($B4335="","",-SUMIFS(Tabla7[Cantidad],Tabla7[Código del producto],$B4335,Tabla7[Tipo de movimiento],"SALIDA",Tabla7[Mes],N$5))</f>
        <v/>
      </c>
      <c r="O4335" s="39" t="str">
        <f>IF($B4335="","",-SUMIFS(Tabla7[Cantidad],Tabla7[Código del producto],$B4335,Tabla7[Tipo de movimiento],"SALIDA",Tabla7[Mes],O$5))</f>
        <v/>
      </c>
      <c r="P4335" s="39" t="str">
        <f>IF($B4335="","",-SUMIFS(Tabla7[Cantidad],Tabla7[Código del producto],$B4335,Tabla7[Tipo de movimiento],"SALIDA",Tabla7[Mes],P$5))</f>
        <v/>
      </c>
      <c r="Q4335" s="39" t="str">
        <f t="shared" si="201"/>
        <v/>
      </c>
      <c r="R4335" s="51" t="str">
        <f>IF($B4335="","",IFERROR(VLOOKUP($B4335,'ABC rotación'!$C:$G,5,0),"C"))</f>
        <v/>
      </c>
      <c r="S4335" s="41" t="str">
        <f t="shared" si="202"/>
        <v/>
      </c>
      <c r="T4335" s="40" t="str">
        <f t="shared" si="203"/>
        <v/>
      </c>
      <c r="U4335" s="23" t="str">
        <f>IF($B4335="","",VLOOKUP($T4335,Tablas!$X$14:$Y$17,2,1))</f>
        <v/>
      </c>
    </row>
    <row r="4336" spans="2:21" x14ac:dyDescent="0.2">
      <c r="B4336" s="1" t="str">
        <f>IF(Tablas!B4334="","",Tablas!B4334)</f>
        <v/>
      </c>
      <c r="C4336" s="1" t="str">
        <f>IF(Tablas!C4334="","",Tablas!C4334)</f>
        <v/>
      </c>
      <c r="D4336" s="1" t="str">
        <f>IF(Tablas!D4334="","",Tablas!D4334)</f>
        <v/>
      </c>
      <c r="E4336" s="1" t="str">
        <f>IF(Tablas!E4334="","",Tablas!E4334)</f>
        <v/>
      </c>
      <c r="F4336" s="1" t="str">
        <f>IF(Tablas!F4334="","",Tablas!F4334)</f>
        <v/>
      </c>
      <c r="G4336" s="1" t="str">
        <f>IF(Tablas!I4334="","",Tablas!I4334)</f>
        <v/>
      </c>
      <c r="H4336" s="1" t="s">
        <v>911</v>
      </c>
      <c r="I4336" s="39" t="str">
        <f>IF($B4336="","",-SUMIFS(Tabla7[Cantidad],Tabla7[Código del producto],$B4336,Tabla7[Tipo de movimiento],"SALIDA",Tabla7[Mes],I$5))</f>
        <v/>
      </c>
      <c r="J4336" s="39" t="str">
        <f>IF($B4336="","",-SUMIFS(Tabla7[Cantidad],Tabla7[Código del producto],$B4336,Tabla7[Tipo de movimiento],"SALIDA",Tabla7[Mes],J$5))</f>
        <v/>
      </c>
      <c r="K4336" s="39" t="str">
        <f>IF($B4336="","",-SUMIFS(Tabla7[Cantidad],Tabla7[Código del producto],$B4336,Tabla7[Tipo de movimiento],"SALIDA",Tabla7[Mes],K$5))</f>
        <v/>
      </c>
      <c r="L4336" s="39" t="str">
        <f>IF($B4336="","",-SUMIFS(Tabla7[Cantidad],Tabla7[Código del producto],$B4336,Tabla7[Tipo de movimiento],"SALIDA",Tabla7[Mes],L$5))</f>
        <v/>
      </c>
      <c r="M4336" s="39" t="str">
        <f>IF($B4336="","",-SUMIFS(Tabla7[Cantidad],Tabla7[Código del producto],$B4336,Tabla7[Tipo de movimiento],"SALIDA",Tabla7[Mes],M$5))</f>
        <v/>
      </c>
      <c r="N4336" s="39" t="str">
        <f>IF($B4336="","",-SUMIFS(Tabla7[Cantidad],Tabla7[Código del producto],$B4336,Tabla7[Tipo de movimiento],"SALIDA",Tabla7[Mes],N$5))</f>
        <v/>
      </c>
      <c r="O4336" s="39" t="str">
        <f>IF($B4336="","",-SUMIFS(Tabla7[Cantidad],Tabla7[Código del producto],$B4336,Tabla7[Tipo de movimiento],"SALIDA",Tabla7[Mes],O$5))</f>
        <v/>
      </c>
      <c r="P4336" s="39" t="str">
        <f>IF($B4336="","",-SUMIFS(Tabla7[Cantidad],Tabla7[Código del producto],$B4336,Tabla7[Tipo de movimiento],"SALIDA",Tabla7[Mes],P$5))</f>
        <v/>
      </c>
      <c r="Q4336" s="39" t="str">
        <f t="shared" si="201"/>
        <v/>
      </c>
      <c r="R4336" s="51" t="str">
        <f>IF($B4336="","",IFERROR(VLOOKUP($B4336,'ABC rotación'!$C:$G,5,0),"C"))</f>
        <v/>
      </c>
      <c r="S4336" s="41" t="str">
        <f t="shared" si="202"/>
        <v/>
      </c>
      <c r="T4336" s="40" t="str">
        <f t="shared" si="203"/>
        <v/>
      </c>
      <c r="U4336" s="23" t="str">
        <f>IF($B4336="","",VLOOKUP($T4336,Tablas!$X$14:$Y$17,2,1))</f>
        <v/>
      </c>
    </row>
    <row r="4337" spans="2:21" x14ac:dyDescent="0.2">
      <c r="B4337" s="1" t="str">
        <f>IF(Tablas!B4335="","",Tablas!B4335)</f>
        <v/>
      </c>
      <c r="C4337" s="1" t="str">
        <f>IF(Tablas!C4335="","",Tablas!C4335)</f>
        <v/>
      </c>
      <c r="D4337" s="1" t="str">
        <f>IF(Tablas!D4335="","",Tablas!D4335)</f>
        <v/>
      </c>
      <c r="E4337" s="1" t="str">
        <f>IF(Tablas!E4335="","",Tablas!E4335)</f>
        <v/>
      </c>
      <c r="F4337" s="1" t="str">
        <f>IF(Tablas!F4335="","",Tablas!F4335)</f>
        <v/>
      </c>
      <c r="G4337" s="1" t="str">
        <f>IF(Tablas!I4335="","",Tablas!I4335)</f>
        <v/>
      </c>
      <c r="H4337" s="1" t="s">
        <v>911</v>
      </c>
      <c r="I4337" s="39" t="str">
        <f>IF($B4337="","",-SUMIFS(Tabla7[Cantidad],Tabla7[Código del producto],$B4337,Tabla7[Tipo de movimiento],"SALIDA",Tabla7[Mes],I$5))</f>
        <v/>
      </c>
      <c r="J4337" s="39" t="str">
        <f>IF($B4337="","",-SUMIFS(Tabla7[Cantidad],Tabla7[Código del producto],$B4337,Tabla7[Tipo de movimiento],"SALIDA",Tabla7[Mes],J$5))</f>
        <v/>
      </c>
      <c r="K4337" s="39" t="str">
        <f>IF($B4337="","",-SUMIFS(Tabla7[Cantidad],Tabla7[Código del producto],$B4337,Tabla7[Tipo de movimiento],"SALIDA",Tabla7[Mes],K$5))</f>
        <v/>
      </c>
      <c r="L4337" s="39" t="str">
        <f>IF($B4337="","",-SUMIFS(Tabla7[Cantidad],Tabla7[Código del producto],$B4337,Tabla7[Tipo de movimiento],"SALIDA",Tabla7[Mes],L$5))</f>
        <v/>
      </c>
      <c r="M4337" s="39" t="str">
        <f>IF($B4337="","",-SUMIFS(Tabla7[Cantidad],Tabla7[Código del producto],$B4337,Tabla7[Tipo de movimiento],"SALIDA",Tabla7[Mes],M$5))</f>
        <v/>
      </c>
      <c r="N4337" s="39" t="str">
        <f>IF($B4337="","",-SUMIFS(Tabla7[Cantidad],Tabla7[Código del producto],$B4337,Tabla7[Tipo de movimiento],"SALIDA",Tabla7[Mes],N$5))</f>
        <v/>
      </c>
      <c r="O4337" s="39" t="str">
        <f>IF($B4337="","",-SUMIFS(Tabla7[Cantidad],Tabla7[Código del producto],$B4337,Tabla7[Tipo de movimiento],"SALIDA",Tabla7[Mes],O$5))</f>
        <v/>
      </c>
      <c r="P4337" s="39" t="str">
        <f>IF($B4337="","",-SUMIFS(Tabla7[Cantidad],Tabla7[Código del producto],$B4337,Tabla7[Tipo de movimiento],"SALIDA",Tabla7[Mes],P$5))</f>
        <v/>
      </c>
      <c r="Q4337" s="39" t="str">
        <f t="shared" si="201"/>
        <v/>
      </c>
      <c r="R4337" s="51" t="str">
        <f>IF($B4337="","",IFERROR(VLOOKUP($B4337,'ABC rotación'!$C:$G,5,0),"C"))</f>
        <v/>
      </c>
      <c r="S4337" s="41" t="str">
        <f t="shared" si="202"/>
        <v/>
      </c>
      <c r="T4337" s="40" t="str">
        <f t="shared" si="203"/>
        <v/>
      </c>
      <c r="U4337" s="23" t="str">
        <f>IF($B4337="","",VLOOKUP($T4337,Tablas!$X$14:$Y$17,2,1))</f>
        <v/>
      </c>
    </row>
    <row r="4338" spans="2:21" x14ac:dyDescent="0.2">
      <c r="B4338" s="1" t="str">
        <f>IF(Tablas!B4336="","",Tablas!B4336)</f>
        <v/>
      </c>
      <c r="C4338" s="1" t="str">
        <f>IF(Tablas!C4336="","",Tablas!C4336)</f>
        <v/>
      </c>
      <c r="D4338" s="1" t="str">
        <f>IF(Tablas!D4336="","",Tablas!D4336)</f>
        <v/>
      </c>
      <c r="E4338" s="1" t="str">
        <f>IF(Tablas!E4336="","",Tablas!E4336)</f>
        <v/>
      </c>
      <c r="F4338" s="1" t="str">
        <f>IF(Tablas!F4336="","",Tablas!F4336)</f>
        <v/>
      </c>
      <c r="G4338" s="1" t="str">
        <f>IF(Tablas!I4336="","",Tablas!I4336)</f>
        <v/>
      </c>
      <c r="H4338" s="1" t="s">
        <v>911</v>
      </c>
      <c r="I4338" s="39" t="str">
        <f>IF($B4338="","",-SUMIFS(Tabla7[Cantidad],Tabla7[Código del producto],$B4338,Tabla7[Tipo de movimiento],"SALIDA",Tabla7[Mes],I$5))</f>
        <v/>
      </c>
      <c r="J4338" s="39" t="str">
        <f>IF($B4338="","",-SUMIFS(Tabla7[Cantidad],Tabla7[Código del producto],$B4338,Tabla7[Tipo de movimiento],"SALIDA",Tabla7[Mes],J$5))</f>
        <v/>
      </c>
      <c r="K4338" s="39" t="str">
        <f>IF($B4338="","",-SUMIFS(Tabla7[Cantidad],Tabla7[Código del producto],$B4338,Tabla7[Tipo de movimiento],"SALIDA",Tabla7[Mes],K$5))</f>
        <v/>
      </c>
      <c r="L4338" s="39" t="str">
        <f>IF($B4338="","",-SUMIFS(Tabla7[Cantidad],Tabla7[Código del producto],$B4338,Tabla7[Tipo de movimiento],"SALIDA",Tabla7[Mes],L$5))</f>
        <v/>
      </c>
      <c r="M4338" s="39" t="str">
        <f>IF($B4338="","",-SUMIFS(Tabla7[Cantidad],Tabla7[Código del producto],$B4338,Tabla7[Tipo de movimiento],"SALIDA",Tabla7[Mes],M$5))</f>
        <v/>
      </c>
      <c r="N4338" s="39" t="str">
        <f>IF($B4338="","",-SUMIFS(Tabla7[Cantidad],Tabla7[Código del producto],$B4338,Tabla7[Tipo de movimiento],"SALIDA",Tabla7[Mes],N$5))</f>
        <v/>
      </c>
      <c r="O4338" s="39" t="str">
        <f>IF($B4338="","",-SUMIFS(Tabla7[Cantidad],Tabla7[Código del producto],$B4338,Tabla7[Tipo de movimiento],"SALIDA",Tabla7[Mes],O$5))</f>
        <v/>
      </c>
      <c r="P4338" s="39" t="str">
        <f>IF($B4338="","",-SUMIFS(Tabla7[Cantidad],Tabla7[Código del producto],$B4338,Tabla7[Tipo de movimiento],"SALIDA",Tabla7[Mes],P$5))</f>
        <v/>
      </c>
      <c r="Q4338" s="39" t="str">
        <f t="shared" si="201"/>
        <v/>
      </c>
      <c r="R4338" s="51" t="str">
        <f>IF($B4338="","",IFERROR(VLOOKUP($B4338,'ABC rotación'!$C:$G,5,0),"C"))</f>
        <v/>
      </c>
      <c r="S4338" s="41" t="str">
        <f t="shared" si="202"/>
        <v/>
      </c>
      <c r="T4338" s="40" t="str">
        <f t="shared" si="203"/>
        <v/>
      </c>
      <c r="U4338" s="23" t="str">
        <f>IF($B4338="","",VLOOKUP($T4338,Tablas!$X$14:$Y$17,2,1))</f>
        <v/>
      </c>
    </row>
    <row r="4339" spans="2:21" x14ac:dyDescent="0.2">
      <c r="B4339" s="1" t="str">
        <f>IF(Tablas!B4337="","",Tablas!B4337)</f>
        <v/>
      </c>
      <c r="C4339" s="1" t="str">
        <f>IF(Tablas!C4337="","",Tablas!C4337)</f>
        <v/>
      </c>
      <c r="D4339" s="1" t="str">
        <f>IF(Tablas!D4337="","",Tablas!D4337)</f>
        <v/>
      </c>
      <c r="E4339" s="1" t="str">
        <f>IF(Tablas!E4337="","",Tablas!E4337)</f>
        <v/>
      </c>
      <c r="F4339" s="1" t="str">
        <f>IF(Tablas!F4337="","",Tablas!F4337)</f>
        <v/>
      </c>
      <c r="G4339" s="1" t="str">
        <f>IF(Tablas!I4337="","",Tablas!I4337)</f>
        <v/>
      </c>
      <c r="H4339" s="1" t="s">
        <v>911</v>
      </c>
      <c r="I4339" s="39" t="str">
        <f>IF($B4339="","",-SUMIFS(Tabla7[Cantidad],Tabla7[Código del producto],$B4339,Tabla7[Tipo de movimiento],"SALIDA",Tabla7[Mes],I$5))</f>
        <v/>
      </c>
      <c r="J4339" s="39" t="str">
        <f>IF($B4339="","",-SUMIFS(Tabla7[Cantidad],Tabla7[Código del producto],$B4339,Tabla7[Tipo de movimiento],"SALIDA",Tabla7[Mes],J$5))</f>
        <v/>
      </c>
      <c r="K4339" s="39" t="str">
        <f>IF($B4339="","",-SUMIFS(Tabla7[Cantidad],Tabla7[Código del producto],$B4339,Tabla7[Tipo de movimiento],"SALIDA",Tabla7[Mes],K$5))</f>
        <v/>
      </c>
      <c r="L4339" s="39" t="str">
        <f>IF($B4339="","",-SUMIFS(Tabla7[Cantidad],Tabla7[Código del producto],$B4339,Tabla7[Tipo de movimiento],"SALIDA",Tabla7[Mes],L$5))</f>
        <v/>
      </c>
      <c r="M4339" s="39" t="str">
        <f>IF($B4339="","",-SUMIFS(Tabla7[Cantidad],Tabla7[Código del producto],$B4339,Tabla7[Tipo de movimiento],"SALIDA",Tabla7[Mes],M$5))</f>
        <v/>
      </c>
      <c r="N4339" s="39" t="str">
        <f>IF($B4339="","",-SUMIFS(Tabla7[Cantidad],Tabla7[Código del producto],$B4339,Tabla7[Tipo de movimiento],"SALIDA",Tabla7[Mes],N$5))</f>
        <v/>
      </c>
      <c r="O4339" s="39" t="str">
        <f>IF($B4339="","",-SUMIFS(Tabla7[Cantidad],Tabla7[Código del producto],$B4339,Tabla7[Tipo de movimiento],"SALIDA",Tabla7[Mes],O$5))</f>
        <v/>
      </c>
      <c r="P4339" s="39" t="str">
        <f>IF($B4339="","",-SUMIFS(Tabla7[Cantidad],Tabla7[Código del producto],$B4339,Tabla7[Tipo de movimiento],"SALIDA",Tabla7[Mes],P$5))</f>
        <v/>
      </c>
      <c r="Q4339" s="39" t="str">
        <f t="shared" si="201"/>
        <v/>
      </c>
      <c r="R4339" s="51" t="str">
        <f>IF($B4339="","",IFERROR(VLOOKUP($B4339,'ABC rotación'!$C:$G,5,0),"C"))</f>
        <v/>
      </c>
      <c r="S4339" s="41" t="str">
        <f t="shared" si="202"/>
        <v/>
      </c>
      <c r="T4339" s="40" t="str">
        <f t="shared" si="203"/>
        <v/>
      </c>
      <c r="U4339" s="23" t="str">
        <f>IF($B4339="","",VLOOKUP($T4339,Tablas!$X$14:$Y$17,2,1))</f>
        <v/>
      </c>
    </row>
    <row r="4340" spans="2:21" x14ac:dyDescent="0.2">
      <c r="B4340" s="1" t="str">
        <f>IF(Tablas!B4338="","",Tablas!B4338)</f>
        <v/>
      </c>
      <c r="C4340" s="1" t="str">
        <f>IF(Tablas!C4338="","",Tablas!C4338)</f>
        <v/>
      </c>
      <c r="D4340" s="1" t="str">
        <f>IF(Tablas!D4338="","",Tablas!D4338)</f>
        <v/>
      </c>
      <c r="E4340" s="1" t="str">
        <f>IF(Tablas!E4338="","",Tablas!E4338)</f>
        <v/>
      </c>
      <c r="F4340" s="1" t="str">
        <f>IF(Tablas!F4338="","",Tablas!F4338)</f>
        <v/>
      </c>
      <c r="G4340" s="1" t="str">
        <f>IF(Tablas!I4338="","",Tablas!I4338)</f>
        <v/>
      </c>
      <c r="H4340" s="1" t="s">
        <v>911</v>
      </c>
      <c r="I4340" s="39" t="str">
        <f>IF($B4340="","",-SUMIFS(Tabla7[Cantidad],Tabla7[Código del producto],$B4340,Tabla7[Tipo de movimiento],"SALIDA",Tabla7[Mes],I$5))</f>
        <v/>
      </c>
      <c r="J4340" s="39" t="str">
        <f>IF($B4340="","",-SUMIFS(Tabla7[Cantidad],Tabla7[Código del producto],$B4340,Tabla7[Tipo de movimiento],"SALIDA",Tabla7[Mes],J$5))</f>
        <v/>
      </c>
      <c r="K4340" s="39" t="str">
        <f>IF($B4340="","",-SUMIFS(Tabla7[Cantidad],Tabla7[Código del producto],$B4340,Tabla7[Tipo de movimiento],"SALIDA",Tabla7[Mes],K$5))</f>
        <v/>
      </c>
      <c r="L4340" s="39" t="str">
        <f>IF($B4340="","",-SUMIFS(Tabla7[Cantidad],Tabla7[Código del producto],$B4340,Tabla7[Tipo de movimiento],"SALIDA",Tabla7[Mes],L$5))</f>
        <v/>
      </c>
      <c r="M4340" s="39" t="str">
        <f>IF($B4340="","",-SUMIFS(Tabla7[Cantidad],Tabla7[Código del producto],$B4340,Tabla7[Tipo de movimiento],"SALIDA",Tabla7[Mes],M$5))</f>
        <v/>
      </c>
      <c r="N4340" s="39" t="str">
        <f>IF($B4340="","",-SUMIFS(Tabla7[Cantidad],Tabla7[Código del producto],$B4340,Tabla7[Tipo de movimiento],"SALIDA",Tabla7[Mes],N$5))</f>
        <v/>
      </c>
      <c r="O4340" s="39" t="str">
        <f>IF($B4340="","",-SUMIFS(Tabla7[Cantidad],Tabla7[Código del producto],$B4340,Tabla7[Tipo de movimiento],"SALIDA",Tabla7[Mes],O$5))</f>
        <v/>
      </c>
      <c r="P4340" s="39" t="str">
        <f>IF($B4340="","",-SUMIFS(Tabla7[Cantidad],Tabla7[Código del producto],$B4340,Tabla7[Tipo de movimiento],"SALIDA",Tabla7[Mes],P$5))</f>
        <v/>
      </c>
      <c r="Q4340" s="39" t="str">
        <f t="shared" si="201"/>
        <v/>
      </c>
      <c r="R4340" s="51" t="str">
        <f>IF($B4340="","",IFERROR(VLOOKUP($B4340,'ABC rotación'!$C:$G,5,0),"C"))</f>
        <v/>
      </c>
      <c r="S4340" s="41" t="str">
        <f t="shared" si="202"/>
        <v/>
      </c>
      <c r="T4340" s="40" t="str">
        <f t="shared" si="203"/>
        <v/>
      </c>
      <c r="U4340" s="23" t="str">
        <f>IF($B4340="","",VLOOKUP($T4340,Tablas!$X$14:$Y$17,2,1))</f>
        <v/>
      </c>
    </row>
    <row r="4341" spans="2:21" x14ac:dyDescent="0.2">
      <c r="B4341" s="1" t="str">
        <f>IF(Tablas!B4339="","",Tablas!B4339)</f>
        <v/>
      </c>
      <c r="C4341" s="1" t="str">
        <f>IF(Tablas!C4339="","",Tablas!C4339)</f>
        <v/>
      </c>
      <c r="D4341" s="1" t="str">
        <f>IF(Tablas!D4339="","",Tablas!D4339)</f>
        <v/>
      </c>
      <c r="E4341" s="1" t="str">
        <f>IF(Tablas!E4339="","",Tablas!E4339)</f>
        <v/>
      </c>
      <c r="F4341" s="1" t="str">
        <f>IF(Tablas!F4339="","",Tablas!F4339)</f>
        <v/>
      </c>
      <c r="G4341" s="1" t="str">
        <f>IF(Tablas!I4339="","",Tablas!I4339)</f>
        <v/>
      </c>
      <c r="H4341" s="1" t="s">
        <v>911</v>
      </c>
      <c r="I4341" s="39" t="str">
        <f>IF($B4341="","",-SUMIFS(Tabla7[Cantidad],Tabla7[Código del producto],$B4341,Tabla7[Tipo de movimiento],"SALIDA",Tabla7[Mes],I$5))</f>
        <v/>
      </c>
      <c r="J4341" s="39" t="str">
        <f>IF($B4341="","",-SUMIFS(Tabla7[Cantidad],Tabla7[Código del producto],$B4341,Tabla7[Tipo de movimiento],"SALIDA",Tabla7[Mes],J$5))</f>
        <v/>
      </c>
      <c r="K4341" s="39" t="str">
        <f>IF($B4341="","",-SUMIFS(Tabla7[Cantidad],Tabla7[Código del producto],$B4341,Tabla7[Tipo de movimiento],"SALIDA",Tabla7[Mes],K$5))</f>
        <v/>
      </c>
      <c r="L4341" s="39" t="str">
        <f>IF($B4341="","",-SUMIFS(Tabla7[Cantidad],Tabla7[Código del producto],$B4341,Tabla7[Tipo de movimiento],"SALIDA",Tabla7[Mes],L$5))</f>
        <v/>
      </c>
      <c r="M4341" s="39" t="str">
        <f>IF($B4341="","",-SUMIFS(Tabla7[Cantidad],Tabla7[Código del producto],$B4341,Tabla7[Tipo de movimiento],"SALIDA",Tabla7[Mes],M$5))</f>
        <v/>
      </c>
      <c r="N4341" s="39" t="str">
        <f>IF($B4341="","",-SUMIFS(Tabla7[Cantidad],Tabla7[Código del producto],$B4341,Tabla7[Tipo de movimiento],"SALIDA",Tabla7[Mes],N$5))</f>
        <v/>
      </c>
      <c r="O4341" s="39" t="str">
        <f>IF($B4341="","",-SUMIFS(Tabla7[Cantidad],Tabla7[Código del producto],$B4341,Tabla7[Tipo de movimiento],"SALIDA",Tabla7[Mes],O$5))</f>
        <v/>
      </c>
      <c r="P4341" s="39" t="str">
        <f>IF($B4341="","",-SUMIFS(Tabla7[Cantidad],Tabla7[Código del producto],$B4341,Tabla7[Tipo de movimiento],"SALIDA",Tabla7[Mes],P$5))</f>
        <v/>
      </c>
      <c r="Q4341" s="39" t="str">
        <f t="shared" si="201"/>
        <v/>
      </c>
      <c r="R4341" s="51" t="str">
        <f>IF($B4341="","",IFERROR(VLOOKUP($B4341,'ABC rotación'!$C:$G,5,0),"C"))</f>
        <v/>
      </c>
      <c r="S4341" s="41" t="str">
        <f t="shared" si="202"/>
        <v/>
      </c>
      <c r="T4341" s="40" t="str">
        <f t="shared" si="203"/>
        <v/>
      </c>
      <c r="U4341" s="23" t="str">
        <f>IF($B4341="","",VLOOKUP($T4341,Tablas!$X$14:$Y$17,2,1))</f>
        <v/>
      </c>
    </row>
    <row r="4342" spans="2:21" x14ac:dyDescent="0.2">
      <c r="B4342" s="1" t="str">
        <f>IF(Tablas!B4340="","",Tablas!B4340)</f>
        <v/>
      </c>
      <c r="C4342" s="1" t="str">
        <f>IF(Tablas!C4340="","",Tablas!C4340)</f>
        <v/>
      </c>
      <c r="D4342" s="1" t="str">
        <f>IF(Tablas!D4340="","",Tablas!D4340)</f>
        <v/>
      </c>
      <c r="E4342" s="1" t="str">
        <f>IF(Tablas!E4340="","",Tablas!E4340)</f>
        <v/>
      </c>
      <c r="F4342" s="1" t="str">
        <f>IF(Tablas!F4340="","",Tablas!F4340)</f>
        <v/>
      </c>
      <c r="G4342" s="1" t="str">
        <f>IF(Tablas!I4340="","",Tablas!I4340)</f>
        <v/>
      </c>
      <c r="H4342" s="1" t="s">
        <v>911</v>
      </c>
      <c r="I4342" s="39" t="str">
        <f>IF($B4342="","",-SUMIFS(Tabla7[Cantidad],Tabla7[Código del producto],$B4342,Tabla7[Tipo de movimiento],"SALIDA",Tabla7[Mes],I$5))</f>
        <v/>
      </c>
      <c r="J4342" s="39" t="str">
        <f>IF($B4342="","",-SUMIFS(Tabla7[Cantidad],Tabla7[Código del producto],$B4342,Tabla7[Tipo de movimiento],"SALIDA",Tabla7[Mes],J$5))</f>
        <v/>
      </c>
      <c r="K4342" s="39" t="str">
        <f>IF($B4342="","",-SUMIFS(Tabla7[Cantidad],Tabla7[Código del producto],$B4342,Tabla7[Tipo de movimiento],"SALIDA",Tabla7[Mes],K$5))</f>
        <v/>
      </c>
      <c r="L4342" s="39" t="str">
        <f>IF($B4342="","",-SUMIFS(Tabla7[Cantidad],Tabla7[Código del producto],$B4342,Tabla7[Tipo de movimiento],"SALIDA",Tabla7[Mes],L$5))</f>
        <v/>
      </c>
      <c r="M4342" s="39" t="str">
        <f>IF($B4342="","",-SUMIFS(Tabla7[Cantidad],Tabla7[Código del producto],$B4342,Tabla7[Tipo de movimiento],"SALIDA",Tabla7[Mes],M$5))</f>
        <v/>
      </c>
      <c r="N4342" s="39" t="str">
        <f>IF($B4342="","",-SUMIFS(Tabla7[Cantidad],Tabla7[Código del producto],$B4342,Tabla7[Tipo de movimiento],"SALIDA",Tabla7[Mes],N$5))</f>
        <v/>
      </c>
      <c r="O4342" s="39" t="str">
        <f>IF($B4342="","",-SUMIFS(Tabla7[Cantidad],Tabla7[Código del producto],$B4342,Tabla7[Tipo de movimiento],"SALIDA",Tabla7[Mes],O$5))</f>
        <v/>
      </c>
      <c r="P4342" s="39" t="str">
        <f>IF($B4342="","",-SUMIFS(Tabla7[Cantidad],Tabla7[Código del producto],$B4342,Tabla7[Tipo de movimiento],"SALIDA",Tabla7[Mes],P$5))</f>
        <v/>
      </c>
      <c r="Q4342" s="39" t="str">
        <f t="shared" si="201"/>
        <v/>
      </c>
      <c r="R4342" s="51" t="str">
        <f>IF($B4342="","",IFERROR(VLOOKUP($B4342,'ABC rotación'!$C:$G,5,0),"C"))</f>
        <v/>
      </c>
      <c r="S4342" s="41" t="str">
        <f t="shared" si="202"/>
        <v/>
      </c>
      <c r="T4342" s="40" t="str">
        <f t="shared" si="203"/>
        <v/>
      </c>
      <c r="U4342" s="23" t="str">
        <f>IF($B4342="","",VLOOKUP($T4342,Tablas!$X$14:$Y$17,2,1))</f>
        <v/>
      </c>
    </row>
    <row r="4343" spans="2:21" x14ac:dyDescent="0.2">
      <c r="B4343" s="1" t="str">
        <f>IF(Tablas!B4341="","",Tablas!B4341)</f>
        <v/>
      </c>
      <c r="C4343" s="1" t="str">
        <f>IF(Tablas!C4341="","",Tablas!C4341)</f>
        <v/>
      </c>
      <c r="D4343" s="1" t="str">
        <f>IF(Tablas!D4341="","",Tablas!D4341)</f>
        <v/>
      </c>
      <c r="E4343" s="1" t="str">
        <f>IF(Tablas!E4341="","",Tablas!E4341)</f>
        <v/>
      </c>
      <c r="F4343" s="1" t="str">
        <f>IF(Tablas!F4341="","",Tablas!F4341)</f>
        <v/>
      </c>
      <c r="G4343" s="1" t="str">
        <f>IF(Tablas!I4341="","",Tablas!I4341)</f>
        <v/>
      </c>
      <c r="H4343" s="1" t="s">
        <v>911</v>
      </c>
      <c r="I4343" s="39" t="str">
        <f>IF($B4343="","",-SUMIFS(Tabla7[Cantidad],Tabla7[Código del producto],$B4343,Tabla7[Tipo de movimiento],"SALIDA",Tabla7[Mes],I$5))</f>
        <v/>
      </c>
      <c r="J4343" s="39" t="str">
        <f>IF($B4343="","",-SUMIFS(Tabla7[Cantidad],Tabla7[Código del producto],$B4343,Tabla7[Tipo de movimiento],"SALIDA",Tabla7[Mes],J$5))</f>
        <v/>
      </c>
      <c r="K4343" s="39" t="str">
        <f>IF($B4343="","",-SUMIFS(Tabla7[Cantidad],Tabla7[Código del producto],$B4343,Tabla7[Tipo de movimiento],"SALIDA",Tabla7[Mes],K$5))</f>
        <v/>
      </c>
      <c r="L4343" s="39" t="str">
        <f>IF($B4343="","",-SUMIFS(Tabla7[Cantidad],Tabla7[Código del producto],$B4343,Tabla7[Tipo de movimiento],"SALIDA",Tabla7[Mes],L$5))</f>
        <v/>
      </c>
      <c r="M4343" s="39" t="str">
        <f>IF($B4343="","",-SUMIFS(Tabla7[Cantidad],Tabla7[Código del producto],$B4343,Tabla7[Tipo de movimiento],"SALIDA",Tabla7[Mes],M$5))</f>
        <v/>
      </c>
      <c r="N4343" s="39" t="str">
        <f>IF($B4343="","",-SUMIFS(Tabla7[Cantidad],Tabla7[Código del producto],$B4343,Tabla7[Tipo de movimiento],"SALIDA",Tabla7[Mes],N$5))</f>
        <v/>
      </c>
      <c r="O4343" s="39" t="str">
        <f>IF($B4343="","",-SUMIFS(Tabla7[Cantidad],Tabla7[Código del producto],$B4343,Tabla7[Tipo de movimiento],"SALIDA",Tabla7[Mes],O$5))</f>
        <v/>
      </c>
      <c r="P4343" s="39" t="str">
        <f>IF($B4343="","",-SUMIFS(Tabla7[Cantidad],Tabla7[Código del producto],$B4343,Tabla7[Tipo de movimiento],"SALIDA",Tabla7[Mes],P$5))</f>
        <v/>
      </c>
      <c r="Q4343" s="39" t="str">
        <f t="shared" si="201"/>
        <v/>
      </c>
      <c r="R4343" s="51" t="str">
        <f>IF($B4343="","",IFERROR(VLOOKUP($B4343,'ABC rotación'!$C:$G,5,0),"C"))</f>
        <v/>
      </c>
      <c r="S4343" s="41" t="str">
        <f t="shared" si="202"/>
        <v/>
      </c>
      <c r="T4343" s="40" t="str">
        <f t="shared" si="203"/>
        <v/>
      </c>
      <c r="U4343" s="23" t="str">
        <f>IF($B4343="","",VLOOKUP($T4343,Tablas!$X$14:$Y$17,2,1))</f>
        <v/>
      </c>
    </row>
    <row r="4344" spans="2:21" x14ac:dyDescent="0.2">
      <c r="B4344" s="1" t="str">
        <f>IF(Tablas!B4342="","",Tablas!B4342)</f>
        <v/>
      </c>
      <c r="C4344" s="1" t="str">
        <f>IF(Tablas!C4342="","",Tablas!C4342)</f>
        <v/>
      </c>
      <c r="D4344" s="1" t="str">
        <f>IF(Tablas!D4342="","",Tablas!D4342)</f>
        <v/>
      </c>
      <c r="E4344" s="1" t="str">
        <f>IF(Tablas!E4342="","",Tablas!E4342)</f>
        <v/>
      </c>
      <c r="F4344" s="1" t="str">
        <f>IF(Tablas!F4342="","",Tablas!F4342)</f>
        <v/>
      </c>
      <c r="G4344" s="1" t="str">
        <f>IF(Tablas!I4342="","",Tablas!I4342)</f>
        <v/>
      </c>
      <c r="H4344" s="1" t="s">
        <v>911</v>
      </c>
      <c r="I4344" s="39" t="str">
        <f>IF($B4344="","",-SUMIFS(Tabla7[Cantidad],Tabla7[Código del producto],$B4344,Tabla7[Tipo de movimiento],"SALIDA",Tabla7[Mes],I$5))</f>
        <v/>
      </c>
      <c r="J4344" s="39" t="str">
        <f>IF($B4344="","",-SUMIFS(Tabla7[Cantidad],Tabla7[Código del producto],$B4344,Tabla7[Tipo de movimiento],"SALIDA",Tabla7[Mes],J$5))</f>
        <v/>
      </c>
      <c r="K4344" s="39" t="str">
        <f>IF($B4344="","",-SUMIFS(Tabla7[Cantidad],Tabla7[Código del producto],$B4344,Tabla7[Tipo de movimiento],"SALIDA",Tabla7[Mes],K$5))</f>
        <v/>
      </c>
      <c r="L4344" s="39" t="str">
        <f>IF($B4344="","",-SUMIFS(Tabla7[Cantidad],Tabla7[Código del producto],$B4344,Tabla7[Tipo de movimiento],"SALIDA",Tabla7[Mes],L$5))</f>
        <v/>
      </c>
      <c r="M4344" s="39" t="str">
        <f>IF($B4344="","",-SUMIFS(Tabla7[Cantidad],Tabla7[Código del producto],$B4344,Tabla7[Tipo de movimiento],"SALIDA",Tabla7[Mes],M$5))</f>
        <v/>
      </c>
      <c r="N4344" s="39" t="str">
        <f>IF($B4344="","",-SUMIFS(Tabla7[Cantidad],Tabla7[Código del producto],$B4344,Tabla7[Tipo de movimiento],"SALIDA",Tabla7[Mes],N$5))</f>
        <v/>
      </c>
      <c r="O4344" s="39" t="str">
        <f>IF($B4344="","",-SUMIFS(Tabla7[Cantidad],Tabla7[Código del producto],$B4344,Tabla7[Tipo de movimiento],"SALIDA",Tabla7[Mes],O$5))</f>
        <v/>
      </c>
      <c r="P4344" s="39" t="str">
        <f>IF($B4344="","",-SUMIFS(Tabla7[Cantidad],Tabla7[Código del producto],$B4344,Tabla7[Tipo de movimiento],"SALIDA",Tabla7[Mes],P$5))</f>
        <v/>
      </c>
      <c r="Q4344" s="39" t="str">
        <f t="shared" si="201"/>
        <v/>
      </c>
      <c r="R4344" s="51" t="str">
        <f>IF($B4344="","",IFERROR(VLOOKUP($B4344,'ABC rotación'!$C:$G,5,0),"C"))</f>
        <v/>
      </c>
      <c r="S4344" s="41" t="str">
        <f t="shared" si="202"/>
        <v/>
      </c>
      <c r="T4344" s="40" t="str">
        <f t="shared" si="203"/>
        <v/>
      </c>
      <c r="U4344" s="23" t="str">
        <f>IF($B4344="","",VLOOKUP($T4344,Tablas!$X$14:$Y$17,2,1))</f>
        <v/>
      </c>
    </row>
    <row r="4345" spans="2:21" x14ac:dyDescent="0.2">
      <c r="B4345" s="1" t="str">
        <f>IF(Tablas!B4343="","",Tablas!B4343)</f>
        <v/>
      </c>
      <c r="C4345" s="1" t="str">
        <f>IF(Tablas!C4343="","",Tablas!C4343)</f>
        <v/>
      </c>
      <c r="D4345" s="1" t="str">
        <f>IF(Tablas!D4343="","",Tablas!D4343)</f>
        <v/>
      </c>
      <c r="E4345" s="1" t="str">
        <f>IF(Tablas!E4343="","",Tablas!E4343)</f>
        <v/>
      </c>
      <c r="F4345" s="1" t="str">
        <f>IF(Tablas!F4343="","",Tablas!F4343)</f>
        <v/>
      </c>
      <c r="G4345" s="1" t="str">
        <f>IF(Tablas!I4343="","",Tablas!I4343)</f>
        <v/>
      </c>
      <c r="H4345" s="1" t="s">
        <v>911</v>
      </c>
      <c r="I4345" s="39" t="str">
        <f>IF($B4345="","",-SUMIFS(Tabla7[Cantidad],Tabla7[Código del producto],$B4345,Tabla7[Tipo de movimiento],"SALIDA",Tabla7[Mes],I$5))</f>
        <v/>
      </c>
      <c r="J4345" s="39" t="str">
        <f>IF($B4345="","",-SUMIFS(Tabla7[Cantidad],Tabla7[Código del producto],$B4345,Tabla7[Tipo de movimiento],"SALIDA",Tabla7[Mes],J$5))</f>
        <v/>
      </c>
      <c r="K4345" s="39" t="str">
        <f>IF($B4345="","",-SUMIFS(Tabla7[Cantidad],Tabla7[Código del producto],$B4345,Tabla7[Tipo de movimiento],"SALIDA",Tabla7[Mes],K$5))</f>
        <v/>
      </c>
      <c r="L4345" s="39" t="str">
        <f>IF($B4345="","",-SUMIFS(Tabla7[Cantidad],Tabla7[Código del producto],$B4345,Tabla7[Tipo de movimiento],"SALIDA",Tabla7[Mes],L$5))</f>
        <v/>
      </c>
      <c r="M4345" s="39" t="str">
        <f>IF($B4345="","",-SUMIFS(Tabla7[Cantidad],Tabla7[Código del producto],$B4345,Tabla7[Tipo de movimiento],"SALIDA",Tabla7[Mes],M$5))</f>
        <v/>
      </c>
      <c r="N4345" s="39" t="str">
        <f>IF($B4345="","",-SUMIFS(Tabla7[Cantidad],Tabla7[Código del producto],$B4345,Tabla7[Tipo de movimiento],"SALIDA",Tabla7[Mes],N$5))</f>
        <v/>
      </c>
      <c r="O4345" s="39" t="str">
        <f>IF($B4345="","",-SUMIFS(Tabla7[Cantidad],Tabla7[Código del producto],$B4345,Tabla7[Tipo de movimiento],"SALIDA",Tabla7[Mes],O$5))</f>
        <v/>
      </c>
      <c r="P4345" s="39" t="str">
        <f>IF($B4345="","",-SUMIFS(Tabla7[Cantidad],Tabla7[Código del producto],$B4345,Tabla7[Tipo de movimiento],"SALIDA",Tabla7[Mes],P$5))</f>
        <v/>
      </c>
      <c r="Q4345" s="39" t="str">
        <f t="shared" si="201"/>
        <v/>
      </c>
      <c r="R4345" s="51" t="str">
        <f>IF($B4345="","",IFERROR(VLOOKUP($B4345,'ABC rotación'!$C:$G,5,0),"C"))</f>
        <v/>
      </c>
      <c r="S4345" s="41" t="str">
        <f t="shared" si="202"/>
        <v/>
      </c>
      <c r="T4345" s="40" t="str">
        <f t="shared" si="203"/>
        <v/>
      </c>
      <c r="U4345" s="23" t="str">
        <f>IF($B4345="","",VLOOKUP($T4345,Tablas!$X$14:$Y$17,2,1))</f>
        <v/>
      </c>
    </row>
    <row r="4346" spans="2:21" x14ac:dyDescent="0.2">
      <c r="B4346" s="1" t="str">
        <f>IF(Tablas!B4344="","",Tablas!B4344)</f>
        <v/>
      </c>
      <c r="C4346" s="1" t="str">
        <f>IF(Tablas!C4344="","",Tablas!C4344)</f>
        <v/>
      </c>
      <c r="D4346" s="1" t="str">
        <f>IF(Tablas!D4344="","",Tablas!D4344)</f>
        <v/>
      </c>
      <c r="E4346" s="1" t="str">
        <f>IF(Tablas!E4344="","",Tablas!E4344)</f>
        <v/>
      </c>
      <c r="F4346" s="1" t="str">
        <f>IF(Tablas!F4344="","",Tablas!F4344)</f>
        <v/>
      </c>
      <c r="G4346" s="1" t="str">
        <f>IF(Tablas!I4344="","",Tablas!I4344)</f>
        <v/>
      </c>
      <c r="H4346" s="1" t="s">
        <v>911</v>
      </c>
      <c r="I4346" s="39" t="str">
        <f>IF($B4346="","",-SUMIFS(Tabla7[Cantidad],Tabla7[Código del producto],$B4346,Tabla7[Tipo de movimiento],"SALIDA",Tabla7[Mes],I$5))</f>
        <v/>
      </c>
      <c r="J4346" s="39" t="str">
        <f>IF($B4346="","",-SUMIFS(Tabla7[Cantidad],Tabla7[Código del producto],$B4346,Tabla7[Tipo de movimiento],"SALIDA",Tabla7[Mes],J$5))</f>
        <v/>
      </c>
      <c r="K4346" s="39" t="str">
        <f>IF($B4346="","",-SUMIFS(Tabla7[Cantidad],Tabla7[Código del producto],$B4346,Tabla7[Tipo de movimiento],"SALIDA",Tabla7[Mes],K$5))</f>
        <v/>
      </c>
      <c r="L4346" s="39" t="str">
        <f>IF($B4346="","",-SUMIFS(Tabla7[Cantidad],Tabla7[Código del producto],$B4346,Tabla7[Tipo de movimiento],"SALIDA",Tabla7[Mes],L$5))</f>
        <v/>
      </c>
      <c r="M4346" s="39" t="str">
        <f>IF($B4346="","",-SUMIFS(Tabla7[Cantidad],Tabla7[Código del producto],$B4346,Tabla7[Tipo de movimiento],"SALIDA",Tabla7[Mes],M$5))</f>
        <v/>
      </c>
      <c r="N4346" s="39" t="str">
        <f>IF($B4346="","",-SUMIFS(Tabla7[Cantidad],Tabla7[Código del producto],$B4346,Tabla7[Tipo de movimiento],"SALIDA",Tabla7[Mes],N$5))</f>
        <v/>
      </c>
      <c r="O4346" s="39" t="str">
        <f>IF($B4346="","",-SUMIFS(Tabla7[Cantidad],Tabla7[Código del producto],$B4346,Tabla7[Tipo de movimiento],"SALIDA",Tabla7[Mes],O$5))</f>
        <v/>
      </c>
      <c r="P4346" s="39" t="str">
        <f>IF($B4346="","",-SUMIFS(Tabla7[Cantidad],Tabla7[Código del producto],$B4346,Tabla7[Tipo de movimiento],"SALIDA",Tabla7[Mes],P$5))</f>
        <v/>
      </c>
      <c r="Q4346" s="39" t="str">
        <f t="shared" si="201"/>
        <v/>
      </c>
      <c r="R4346" s="51" t="str">
        <f>IF($B4346="","",IFERROR(VLOOKUP($B4346,'ABC rotación'!$C:$G,5,0),"C"))</f>
        <v/>
      </c>
      <c r="S4346" s="41" t="str">
        <f t="shared" si="202"/>
        <v/>
      </c>
      <c r="T4346" s="40" t="str">
        <f t="shared" si="203"/>
        <v/>
      </c>
      <c r="U4346" s="23" t="str">
        <f>IF($B4346="","",VLOOKUP($T4346,Tablas!$X$14:$Y$17,2,1))</f>
        <v/>
      </c>
    </row>
    <row r="4347" spans="2:21" x14ac:dyDescent="0.2">
      <c r="B4347" s="1" t="str">
        <f>IF(Tablas!B4345="","",Tablas!B4345)</f>
        <v/>
      </c>
      <c r="C4347" s="1" t="str">
        <f>IF(Tablas!C4345="","",Tablas!C4345)</f>
        <v/>
      </c>
      <c r="D4347" s="1" t="str">
        <f>IF(Tablas!D4345="","",Tablas!D4345)</f>
        <v/>
      </c>
      <c r="E4347" s="1" t="str">
        <f>IF(Tablas!E4345="","",Tablas!E4345)</f>
        <v/>
      </c>
      <c r="F4347" s="1" t="str">
        <f>IF(Tablas!F4345="","",Tablas!F4345)</f>
        <v/>
      </c>
      <c r="G4347" s="1" t="str">
        <f>IF(Tablas!I4345="","",Tablas!I4345)</f>
        <v/>
      </c>
      <c r="H4347" s="1" t="s">
        <v>911</v>
      </c>
      <c r="I4347" s="39" t="str">
        <f>IF($B4347="","",-SUMIFS(Tabla7[Cantidad],Tabla7[Código del producto],$B4347,Tabla7[Tipo de movimiento],"SALIDA",Tabla7[Mes],I$5))</f>
        <v/>
      </c>
      <c r="J4347" s="39" t="str">
        <f>IF($B4347="","",-SUMIFS(Tabla7[Cantidad],Tabla7[Código del producto],$B4347,Tabla7[Tipo de movimiento],"SALIDA",Tabla7[Mes],J$5))</f>
        <v/>
      </c>
      <c r="K4347" s="39" t="str">
        <f>IF($B4347="","",-SUMIFS(Tabla7[Cantidad],Tabla7[Código del producto],$B4347,Tabla7[Tipo de movimiento],"SALIDA",Tabla7[Mes],K$5))</f>
        <v/>
      </c>
      <c r="L4347" s="39" t="str">
        <f>IF($B4347="","",-SUMIFS(Tabla7[Cantidad],Tabla7[Código del producto],$B4347,Tabla7[Tipo de movimiento],"SALIDA",Tabla7[Mes],L$5))</f>
        <v/>
      </c>
      <c r="M4347" s="39" t="str">
        <f>IF($B4347="","",-SUMIFS(Tabla7[Cantidad],Tabla7[Código del producto],$B4347,Tabla7[Tipo de movimiento],"SALIDA",Tabla7[Mes],M$5))</f>
        <v/>
      </c>
      <c r="N4347" s="39" t="str">
        <f>IF($B4347="","",-SUMIFS(Tabla7[Cantidad],Tabla7[Código del producto],$B4347,Tabla7[Tipo de movimiento],"SALIDA",Tabla7[Mes],N$5))</f>
        <v/>
      </c>
      <c r="O4347" s="39" t="str">
        <f>IF($B4347="","",-SUMIFS(Tabla7[Cantidad],Tabla7[Código del producto],$B4347,Tabla7[Tipo de movimiento],"SALIDA",Tabla7[Mes],O$5))</f>
        <v/>
      </c>
      <c r="P4347" s="39" t="str">
        <f>IF($B4347="","",-SUMIFS(Tabla7[Cantidad],Tabla7[Código del producto],$B4347,Tabla7[Tipo de movimiento],"SALIDA",Tabla7[Mes],P$5))</f>
        <v/>
      </c>
      <c r="Q4347" s="39" t="str">
        <f t="shared" si="201"/>
        <v/>
      </c>
      <c r="R4347" s="51" t="str">
        <f>IF($B4347="","",IFERROR(VLOOKUP($B4347,'ABC rotación'!$C:$G,5,0),"C"))</f>
        <v/>
      </c>
      <c r="S4347" s="41" t="str">
        <f t="shared" si="202"/>
        <v/>
      </c>
      <c r="T4347" s="40" t="str">
        <f t="shared" si="203"/>
        <v/>
      </c>
      <c r="U4347" s="23" t="str">
        <f>IF($B4347="","",VLOOKUP($T4347,Tablas!$X$14:$Y$17,2,1))</f>
        <v/>
      </c>
    </row>
    <row r="4348" spans="2:21" x14ac:dyDescent="0.2">
      <c r="B4348" s="1" t="str">
        <f>IF(Tablas!B4346="","",Tablas!B4346)</f>
        <v/>
      </c>
      <c r="C4348" s="1" t="str">
        <f>IF(Tablas!C4346="","",Tablas!C4346)</f>
        <v/>
      </c>
      <c r="D4348" s="1" t="str">
        <f>IF(Tablas!D4346="","",Tablas!D4346)</f>
        <v/>
      </c>
      <c r="E4348" s="1" t="str">
        <f>IF(Tablas!E4346="","",Tablas!E4346)</f>
        <v/>
      </c>
      <c r="F4348" s="1" t="str">
        <f>IF(Tablas!F4346="","",Tablas!F4346)</f>
        <v/>
      </c>
      <c r="G4348" s="1" t="str">
        <f>IF(Tablas!I4346="","",Tablas!I4346)</f>
        <v/>
      </c>
      <c r="H4348" s="1" t="s">
        <v>911</v>
      </c>
      <c r="I4348" s="39" t="str">
        <f>IF($B4348="","",-SUMIFS(Tabla7[Cantidad],Tabla7[Código del producto],$B4348,Tabla7[Tipo de movimiento],"SALIDA",Tabla7[Mes],I$5))</f>
        <v/>
      </c>
      <c r="J4348" s="39" t="str">
        <f>IF($B4348="","",-SUMIFS(Tabla7[Cantidad],Tabla7[Código del producto],$B4348,Tabla7[Tipo de movimiento],"SALIDA",Tabla7[Mes],J$5))</f>
        <v/>
      </c>
      <c r="K4348" s="39" t="str">
        <f>IF($B4348="","",-SUMIFS(Tabla7[Cantidad],Tabla7[Código del producto],$B4348,Tabla7[Tipo de movimiento],"SALIDA",Tabla7[Mes],K$5))</f>
        <v/>
      </c>
      <c r="L4348" s="39" t="str">
        <f>IF($B4348="","",-SUMIFS(Tabla7[Cantidad],Tabla7[Código del producto],$B4348,Tabla7[Tipo de movimiento],"SALIDA",Tabla7[Mes],L$5))</f>
        <v/>
      </c>
      <c r="M4348" s="39" t="str">
        <f>IF($B4348="","",-SUMIFS(Tabla7[Cantidad],Tabla7[Código del producto],$B4348,Tabla7[Tipo de movimiento],"SALIDA",Tabla7[Mes],M$5))</f>
        <v/>
      </c>
      <c r="N4348" s="39" t="str">
        <f>IF($B4348="","",-SUMIFS(Tabla7[Cantidad],Tabla7[Código del producto],$B4348,Tabla7[Tipo de movimiento],"SALIDA",Tabla7[Mes],N$5))</f>
        <v/>
      </c>
      <c r="O4348" s="39" t="str">
        <f>IF($B4348="","",-SUMIFS(Tabla7[Cantidad],Tabla7[Código del producto],$B4348,Tabla7[Tipo de movimiento],"SALIDA",Tabla7[Mes],O$5))</f>
        <v/>
      </c>
      <c r="P4348" s="39" t="str">
        <f>IF($B4348="","",-SUMIFS(Tabla7[Cantidad],Tabla7[Código del producto],$B4348,Tabla7[Tipo de movimiento],"SALIDA",Tabla7[Mes],P$5))</f>
        <v/>
      </c>
      <c r="Q4348" s="39" t="str">
        <f t="shared" si="201"/>
        <v/>
      </c>
      <c r="R4348" s="51" t="str">
        <f>IF($B4348="","",IFERROR(VLOOKUP($B4348,'ABC rotación'!$C:$G,5,0),"C"))</f>
        <v/>
      </c>
      <c r="S4348" s="41" t="str">
        <f t="shared" si="202"/>
        <v/>
      </c>
      <c r="T4348" s="40" t="str">
        <f t="shared" si="203"/>
        <v/>
      </c>
      <c r="U4348" s="23" t="str">
        <f>IF($B4348="","",VLOOKUP($T4348,Tablas!$X$14:$Y$17,2,1))</f>
        <v/>
      </c>
    </row>
    <row r="4349" spans="2:21" x14ac:dyDescent="0.2">
      <c r="B4349" s="1" t="str">
        <f>IF(Tablas!B4347="","",Tablas!B4347)</f>
        <v/>
      </c>
      <c r="C4349" s="1" t="str">
        <f>IF(Tablas!C4347="","",Tablas!C4347)</f>
        <v/>
      </c>
      <c r="D4349" s="1" t="str">
        <f>IF(Tablas!D4347="","",Tablas!D4347)</f>
        <v/>
      </c>
      <c r="E4349" s="1" t="str">
        <f>IF(Tablas!E4347="","",Tablas!E4347)</f>
        <v/>
      </c>
      <c r="F4349" s="1" t="str">
        <f>IF(Tablas!F4347="","",Tablas!F4347)</f>
        <v/>
      </c>
      <c r="G4349" s="1" t="str">
        <f>IF(Tablas!I4347="","",Tablas!I4347)</f>
        <v/>
      </c>
      <c r="H4349" s="1" t="s">
        <v>911</v>
      </c>
      <c r="I4349" s="39" t="str">
        <f>IF($B4349="","",-SUMIFS(Tabla7[Cantidad],Tabla7[Código del producto],$B4349,Tabla7[Tipo de movimiento],"SALIDA",Tabla7[Mes],I$5))</f>
        <v/>
      </c>
      <c r="J4349" s="39" t="str">
        <f>IF($B4349="","",-SUMIFS(Tabla7[Cantidad],Tabla7[Código del producto],$B4349,Tabla7[Tipo de movimiento],"SALIDA",Tabla7[Mes],J$5))</f>
        <v/>
      </c>
      <c r="K4349" s="39" t="str">
        <f>IF($B4349="","",-SUMIFS(Tabla7[Cantidad],Tabla7[Código del producto],$B4349,Tabla7[Tipo de movimiento],"SALIDA",Tabla7[Mes],K$5))</f>
        <v/>
      </c>
      <c r="L4349" s="39" t="str">
        <f>IF($B4349="","",-SUMIFS(Tabla7[Cantidad],Tabla7[Código del producto],$B4349,Tabla7[Tipo de movimiento],"SALIDA",Tabla7[Mes],L$5))</f>
        <v/>
      </c>
      <c r="M4349" s="39" t="str">
        <f>IF($B4349="","",-SUMIFS(Tabla7[Cantidad],Tabla7[Código del producto],$B4349,Tabla7[Tipo de movimiento],"SALIDA",Tabla7[Mes],M$5))</f>
        <v/>
      </c>
      <c r="N4349" s="39" t="str">
        <f>IF($B4349="","",-SUMIFS(Tabla7[Cantidad],Tabla7[Código del producto],$B4349,Tabla7[Tipo de movimiento],"SALIDA",Tabla7[Mes],N$5))</f>
        <v/>
      </c>
      <c r="O4349" s="39" t="str">
        <f>IF($B4349="","",-SUMIFS(Tabla7[Cantidad],Tabla7[Código del producto],$B4349,Tabla7[Tipo de movimiento],"SALIDA",Tabla7[Mes],O$5))</f>
        <v/>
      </c>
      <c r="P4349" s="39" t="str">
        <f>IF($B4349="","",-SUMIFS(Tabla7[Cantidad],Tabla7[Código del producto],$B4349,Tabla7[Tipo de movimiento],"SALIDA",Tabla7[Mes],P$5))</f>
        <v/>
      </c>
      <c r="Q4349" s="39" t="str">
        <f t="shared" si="201"/>
        <v/>
      </c>
      <c r="R4349" s="51" t="str">
        <f>IF($B4349="","",IFERROR(VLOOKUP($B4349,'ABC rotación'!$C:$G,5,0),"C"))</f>
        <v/>
      </c>
      <c r="S4349" s="41" t="str">
        <f t="shared" si="202"/>
        <v/>
      </c>
      <c r="T4349" s="40" t="str">
        <f t="shared" si="203"/>
        <v/>
      </c>
      <c r="U4349" s="23" t="str">
        <f>IF($B4349="","",VLOOKUP($T4349,Tablas!$X$14:$Y$17,2,1))</f>
        <v/>
      </c>
    </row>
    <row r="4350" spans="2:21" x14ac:dyDescent="0.2">
      <c r="B4350" s="1" t="str">
        <f>IF(Tablas!B4348="","",Tablas!B4348)</f>
        <v/>
      </c>
      <c r="C4350" s="1" t="str">
        <f>IF(Tablas!C4348="","",Tablas!C4348)</f>
        <v/>
      </c>
      <c r="D4350" s="1" t="str">
        <f>IF(Tablas!D4348="","",Tablas!D4348)</f>
        <v/>
      </c>
      <c r="E4350" s="1" t="str">
        <f>IF(Tablas!E4348="","",Tablas!E4348)</f>
        <v/>
      </c>
      <c r="F4350" s="1" t="str">
        <f>IF(Tablas!F4348="","",Tablas!F4348)</f>
        <v/>
      </c>
      <c r="G4350" s="1" t="str">
        <f>IF(Tablas!I4348="","",Tablas!I4348)</f>
        <v/>
      </c>
      <c r="H4350" s="1" t="s">
        <v>911</v>
      </c>
      <c r="I4350" s="39" t="str">
        <f>IF($B4350="","",-SUMIFS(Tabla7[Cantidad],Tabla7[Código del producto],$B4350,Tabla7[Tipo de movimiento],"SALIDA",Tabla7[Mes],I$5))</f>
        <v/>
      </c>
      <c r="J4350" s="39" t="str">
        <f>IF($B4350="","",-SUMIFS(Tabla7[Cantidad],Tabla7[Código del producto],$B4350,Tabla7[Tipo de movimiento],"SALIDA",Tabla7[Mes],J$5))</f>
        <v/>
      </c>
      <c r="K4350" s="39" t="str">
        <f>IF($B4350="","",-SUMIFS(Tabla7[Cantidad],Tabla7[Código del producto],$B4350,Tabla7[Tipo de movimiento],"SALIDA",Tabla7[Mes],K$5))</f>
        <v/>
      </c>
      <c r="L4350" s="39" t="str">
        <f>IF($B4350="","",-SUMIFS(Tabla7[Cantidad],Tabla7[Código del producto],$B4350,Tabla7[Tipo de movimiento],"SALIDA",Tabla7[Mes],L$5))</f>
        <v/>
      </c>
      <c r="M4350" s="39" t="str">
        <f>IF($B4350="","",-SUMIFS(Tabla7[Cantidad],Tabla7[Código del producto],$B4350,Tabla7[Tipo de movimiento],"SALIDA",Tabla7[Mes],M$5))</f>
        <v/>
      </c>
      <c r="N4350" s="39" t="str">
        <f>IF($B4350="","",-SUMIFS(Tabla7[Cantidad],Tabla7[Código del producto],$B4350,Tabla7[Tipo de movimiento],"SALIDA",Tabla7[Mes],N$5))</f>
        <v/>
      </c>
      <c r="O4350" s="39" t="str">
        <f>IF($B4350="","",-SUMIFS(Tabla7[Cantidad],Tabla7[Código del producto],$B4350,Tabla7[Tipo de movimiento],"SALIDA",Tabla7[Mes],O$5))</f>
        <v/>
      </c>
      <c r="P4350" s="39" t="str">
        <f>IF($B4350="","",-SUMIFS(Tabla7[Cantidad],Tabla7[Código del producto],$B4350,Tabla7[Tipo de movimiento],"SALIDA",Tabla7[Mes],P$5))</f>
        <v/>
      </c>
      <c r="Q4350" s="39" t="str">
        <f t="shared" si="201"/>
        <v/>
      </c>
      <c r="R4350" s="51" t="str">
        <f>IF($B4350="","",IFERROR(VLOOKUP($B4350,'ABC rotación'!$C:$G,5,0),"C"))</f>
        <v/>
      </c>
      <c r="S4350" s="41" t="str">
        <f t="shared" si="202"/>
        <v/>
      </c>
      <c r="T4350" s="40" t="str">
        <f t="shared" si="203"/>
        <v/>
      </c>
      <c r="U4350" s="23" t="str">
        <f>IF($B4350="","",VLOOKUP($T4350,Tablas!$X$14:$Y$17,2,1))</f>
        <v/>
      </c>
    </row>
    <row r="4351" spans="2:21" x14ac:dyDescent="0.2">
      <c r="B4351" s="1" t="str">
        <f>IF(Tablas!B4349="","",Tablas!B4349)</f>
        <v/>
      </c>
      <c r="C4351" s="1" t="str">
        <f>IF(Tablas!C4349="","",Tablas!C4349)</f>
        <v/>
      </c>
      <c r="D4351" s="1" t="str">
        <f>IF(Tablas!D4349="","",Tablas!D4349)</f>
        <v/>
      </c>
      <c r="E4351" s="1" t="str">
        <f>IF(Tablas!E4349="","",Tablas!E4349)</f>
        <v/>
      </c>
      <c r="F4351" s="1" t="str">
        <f>IF(Tablas!F4349="","",Tablas!F4349)</f>
        <v/>
      </c>
      <c r="G4351" s="1" t="str">
        <f>IF(Tablas!I4349="","",Tablas!I4349)</f>
        <v/>
      </c>
      <c r="H4351" s="1" t="s">
        <v>911</v>
      </c>
      <c r="I4351" s="39" t="str">
        <f>IF($B4351="","",-SUMIFS(Tabla7[Cantidad],Tabla7[Código del producto],$B4351,Tabla7[Tipo de movimiento],"SALIDA",Tabla7[Mes],I$5))</f>
        <v/>
      </c>
      <c r="J4351" s="39" t="str">
        <f>IF($B4351="","",-SUMIFS(Tabla7[Cantidad],Tabla7[Código del producto],$B4351,Tabla7[Tipo de movimiento],"SALIDA",Tabla7[Mes],J$5))</f>
        <v/>
      </c>
      <c r="K4351" s="39" t="str">
        <f>IF($B4351="","",-SUMIFS(Tabla7[Cantidad],Tabla7[Código del producto],$B4351,Tabla7[Tipo de movimiento],"SALIDA",Tabla7[Mes],K$5))</f>
        <v/>
      </c>
      <c r="L4351" s="39" t="str">
        <f>IF($B4351="","",-SUMIFS(Tabla7[Cantidad],Tabla7[Código del producto],$B4351,Tabla7[Tipo de movimiento],"SALIDA",Tabla7[Mes],L$5))</f>
        <v/>
      </c>
      <c r="M4351" s="39" t="str">
        <f>IF($B4351="","",-SUMIFS(Tabla7[Cantidad],Tabla7[Código del producto],$B4351,Tabla7[Tipo de movimiento],"SALIDA",Tabla7[Mes],M$5))</f>
        <v/>
      </c>
      <c r="N4351" s="39" t="str">
        <f>IF($B4351="","",-SUMIFS(Tabla7[Cantidad],Tabla7[Código del producto],$B4351,Tabla7[Tipo de movimiento],"SALIDA",Tabla7[Mes],N$5))</f>
        <v/>
      </c>
      <c r="O4351" s="39" t="str">
        <f>IF($B4351="","",-SUMIFS(Tabla7[Cantidad],Tabla7[Código del producto],$B4351,Tabla7[Tipo de movimiento],"SALIDA",Tabla7[Mes],O$5))</f>
        <v/>
      </c>
      <c r="P4351" s="39" t="str">
        <f>IF($B4351="","",-SUMIFS(Tabla7[Cantidad],Tabla7[Código del producto],$B4351,Tabla7[Tipo de movimiento],"SALIDA",Tabla7[Mes],P$5))</f>
        <v/>
      </c>
      <c r="Q4351" s="39" t="str">
        <f t="shared" si="201"/>
        <v/>
      </c>
      <c r="R4351" s="51" t="str">
        <f>IF($B4351="","",IFERROR(VLOOKUP($B4351,'ABC rotación'!$C:$G,5,0),"C"))</f>
        <v/>
      </c>
      <c r="S4351" s="41" t="str">
        <f t="shared" si="202"/>
        <v/>
      </c>
      <c r="T4351" s="40" t="str">
        <f t="shared" si="203"/>
        <v/>
      </c>
      <c r="U4351" s="23" t="str">
        <f>IF($B4351="","",VLOOKUP($T4351,Tablas!$X$14:$Y$17,2,1))</f>
        <v/>
      </c>
    </row>
    <row r="4352" spans="2:21" x14ac:dyDescent="0.2">
      <c r="B4352" s="1" t="str">
        <f>IF(Tablas!B4350="","",Tablas!B4350)</f>
        <v/>
      </c>
      <c r="C4352" s="1" t="str">
        <f>IF(Tablas!C4350="","",Tablas!C4350)</f>
        <v/>
      </c>
      <c r="D4352" s="1" t="str">
        <f>IF(Tablas!D4350="","",Tablas!D4350)</f>
        <v/>
      </c>
      <c r="E4352" s="1" t="str">
        <f>IF(Tablas!E4350="","",Tablas!E4350)</f>
        <v/>
      </c>
      <c r="F4352" s="1" t="str">
        <f>IF(Tablas!F4350="","",Tablas!F4350)</f>
        <v/>
      </c>
      <c r="G4352" s="1" t="str">
        <f>IF(Tablas!I4350="","",Tablas!I4350)</f>
        <v/>
      </c>
      <c r="H4352" s="1" t="s">
        <v>911</v>
      </c>
      <c r="I4352" s="39" t="str">
        <f>IF($B4352="","",-SUMIFS(Tabla7[Cantidad],Tabla7[Código del producto],$B4352,Tabla7[Tipo de movimiento],"SALIDA",Tabla7[Mes],I$5))</f>
        <v/>
      </c>
      <c r="J4352" s="39" t="str">
        <f>IF($B4352="","",-SUMIFS(Tabla7[Cantidad],Tabla7[Código del producto],$B4352,Tabla7[Tipo de movimiento],"SALIDA",Tabla7[Mes],J$5))</f>
        <v/>
      </c>
      <c r="K4352" s="39" t="str">
        <f>IF($B4352="","",-SUMIFS(Tabla7[Cantidad],Tabla7[Código del producto],$B4352,Tabla7[Tipo de movimiento],"SALIDA",Tabla7[Mes],K$5))</f>
        <v/>
      </c>
      <c r="L4352" s="39" t="str">
        <f>IF($B4352="","",-SUMIFS(Tabla7[Cantidad],Tabla7[Código del producto],$B4352,Tabla7[Tipo de movimiento],"SALIDA",Tabla7[Mes],L$5))</f>
        <v/>
      </c>
      <c r="M4352" s="39" t="str">
        <f>IF($B4352="","",-SUMIFS(Tabla7[Cantidad],Tabla7[Código del producto],$B4352,Tabla7[Tipo de movimiento],"SALIDA",Tabla7[Mes],M$5))</f>
        <v/>
      </c>
      <c r="N4352" s="39" t="str">
        <f>IF($B4352="","",-SUMIFS(Tabla7[Cantidad],Tabla7[Código del producto],$B4352,Tabla7[Tipo de movimiento],"SALIDA",Tabla7[Mes],N$5))</f>
        <v/>
      </c>
      <c r="O4352" s="39" t="str">
        <f>IF($B4352="","",-SUMIFS(Tabla7[Cantidad],Tabla7[Código del producto],$B4352,Tabla7[Tipo de movimiento],"SALIDA",Tabla7[Mes],O$5))</f>
        <v/>
      </c>
      <c r="P4352" s="39" t="str">
        <f>IF($B4352="","",-SUMIFS(Tabla7[Cantidad],Tabla7[Código del producto],$B4352,Tabla7[Tipo de movimiento],"SALIDA",Tabla7[Mes],P$5))</f>
        <v/>
      </c>
      <c r="Q4352" s="39" t="str">
        <f t="shared" si="201"/>
        <v/>
      </c>
      <c r="R4352" s="51" t="str">
        <f>IF($B4352="","",IFERROR(VLOOKUP($B4352,'ABC rotación'!$C:$G,5,0),"C"))</f>
        <v/>
      </c>
      <c r="S4352" s="41" t="str">
        <f t="shared" si="202"/>
        <v/>
      </c>
      <c r="T4352" s="40" t="str">
        <f t="shared" si="203"/>
        <v/>
      </c>
      <c r="U4352" s="23" t="str">
        <f>IF($B4352="","",VLOOKUP($T4352,Tablas!$X$14:$Y$17,2,1))</f>
        <v/>
      </c>
    </row>
    <row r="4353" spans="2:21" x14ac:dyDescent="0.2">
      <c r="B4353" s="1" t="str">
        <f>IF(Tablas!B4351="","",Tablas!B4351)</f>
        <v/>
      </c>
      <c r="C4353" s="1" t="str">
        <f>IF(Tablas!C4351="","",Tablas!C4351)</f>
        <v/>
      </c>
      <c r="D4353" s="1" t="str">
        <f>IF(Tablas!D4351="","",Tablas!D4351)</f>
        <v/>
      </c>
      <c r="E4353" s="1" t="str">
        <f>IF(Tablas!E4351="","",Tablas!E4351)</f>
        <v/>
      </c>
      <c r="F4353" s="1" t="str">
        <f>IF(Tablas!F4351="","",Tablas!F4351)</f>
        <v/>
      </c>
      <c r="G4353" s="1" t="str">
        <f>IF(Tablas!I4351="","",Tablas!I4351)</f>
        <v/>
      </c>
      <c r="H4353" s="1" t="s">
        <v>911</v>
      </c>
      <c r="I4353" s="39" t="str">
        <f>IF($B4353="","",-SUMIFS(Tabla7[Cantidad],Tabla7[Código del producto],$B4353,Tabla7[Tipo de movimiento],"SALIDA",Tabla7[Mes],I$5))</f>
        <v/>
      </c>
      <c r="J4353" s="39" t="str">
        <f>IF($B4353="","",-SUMIFS(Tabla7[Cantidad],Tabla7[Código del producto],$B4353,Tabla7[Tipo de movimiento],"SALIDA",Tabla7[Mes],J$5))</f>
        <v/>
      </c>
      <c r="K4353" s="39" t="str">
        <f>IF($B4353="","",-SUMIFS(Tabla7[Cantidad],Tabla7[Código del producto],$B4353,Tabla7[Tipo de movimiento],"SALIDA",Tabla7[Mes],K$5))</f>
        <v/>
      </c>
      <c r="L4353" s="39" t="str">
        <f>IF($B4353="","",-SUMIFS(Tabla7[Cantidad],Tabla7[Código del producto],$B4353,Tabla7[Tipo de movimiento],"SALIDA",Tabla7[Mes],L$5))</f>
        <v/>
      </c>
      <c r="M4353" s="39" t="str">
        <f>IF($B4353="","",-SUMIFS(Tabla7[Cantidad],Tabla7[Código del producto],$B4353,Tabla7[Tipo de movimiento],"SALIDA",Tabla7[Mes],M$5))</f>
        <v/>
      </c>
      <c r="N4353" s="39" t="str">
        <f>IF($B4353="","",-SUMIFS(Tabla7[Cantidad],Tabla7[Código del producto],$B4353,Tabla7[Tipo de movimiento],"SALIDA",Tabla7[Mes],N$5))</f>
        <v/>
      </c>
      <c r="O4353" s="39" t="str">
        <f>IF($B4353="","",-SUMIFS(Tabla7[Cantidad],Tabla7[Código del producto],$B4353,Tabla7[Tipo de movimiento],"SALIDA",Tabla7[Mes],O$5))</f>
        <v/>
      </c>
      <c r="P4353" s="39" t="str">
        <f>IF($B4353="","",-SUMIFS(Tabla7[Cantidad],Tabla7[Código del producto],$B4353,Tabla7[Tipo de movimiento],"SALIDA",Tabla7[Mes],P$5))</f>
        <v/>
      </c>
      <c r="Q4353" s="39" t="str">
        <f t="shared" si="201"/>
        <v/>
      </c>
      <c r="R4353" s="51" t="str">
        <f>IF($B4353="","",IFERROR(VLOOKUP($B4353,'ABC rotación'!$C:$G,5,0),"C"))</f>
        <v/>
      </c>
      <c r="S4353" s="41" t="str">
        <f t="shared" si="202"/>
        <v/>
      </c>
      <c r="T4353" s="40" t="str">
        <f t="shared" si="203"/>
        <v/>
      </c>
      <c r="U4353" s="23" t="str">
        <f>IF($B4353="","",VLOOKUP($T4353,Tablas!$X$14:$Y$17,2,1))</f>
        <v/>
      </c>
    </row>
    <row r="4354" spans="2:21" x14ac:dyDescent="0.2">
      <c r="B4354" s="1" t="str">
        <f>IF(Tablas!B4352="","",Tablas!B4352)</f>
        <v/>
      </c>
      <c r="C4354" s="1" t="str">
        <f>IF(Tablas!C4352="","",Tablas!C4352)</f>
        <v/>
      </c>
      <c r="D4354" s="1" t="str">
        <f>IF(Tablas!D4352="","",Tablas!D4352)</f>
        <v/>
      </c>
      <c r="E4354" s="1" t="str">
        <f>IF(Tablas!E4352="","",Tablas!E4352)</f>
        <v/>
      </c>
      <c r="F4354" s="1" t="str">
        <f>IF(Tablas!F4352="","",Tablas!F4352)</f>
        <v/>
      </c>
      <c r="G4354" s="1" t="str">
        <f>IF(Tablas!I4352="","",Tablas!I4352)</f>
        <v/>
      </c>
      <c r="H4354" s="1" t="s">
        <v>911</v>
      </c>
      <c r="I4354" s="39" t="str">
        <f>IF($B4354="","",-SUMIFS(Tabla7[Cantidad],Tabla7[Código del producto],$B4354,Tabla7[Tipo de movimiento],"SALIDA",Tabla7[Mes],I$5))</f>
        <v/>
      </c>
      <c r="J4354" s="39" t="str">
        <f>IF($B4354="","",-SUMIFS(Tabla7[Cantidad],Tabla7[Código del producto],$B4354,Tabla7[Tipo de movimiento],"SALIDA",Tabla7[Mes],J$5))</f>
        <v/>
      </c>
      <c r="K4354" s="39" t="str">
        <f>IF($B4354="","",-SUMIFS(Tabla7[Cantidad],Tabla7[Código del producto],$B4354,Tabla7[Tipo de movimiento],"SALIDA",Tabla7[Mes],K$5))</f>
        <v/>
      </c>
      <c r="L4354" s="39" t="str">
        <f>IF($B4354="","",-SUMIFS(Tabla7[Cantidad],Tabla7[Código del producto],$B4354,Tabla7[Tipo de movimiento],"SALIDA",Tabla7[Mes],L$5))</f>
        <v/>
      </c>
      <c r="M4354" s="39" t="str">
        <f>IF($B4354="","",-SUMIFS(Tabla7[Cantidad],Tabla7[Código del producto],$B4354,Tabla7[Tipo de movimiento],"SALIDA",Tabla7[Mes],M$5))</f>
        <v/>
      </c>
      <c r="N4354" s="39" t="str">
        <f>IF($B4354="","",-SUMIFS(Tabla7[Cantidad],Tabla7[Código del producto],$B4354,Tabla7[Tipo de movimiento],"SALIDA",Tabla7[Mes],N$5))</f>
        <v/>
      </c>
      <c r="O4354" s="39" t="str">
        <f>IF($B4354="","",-SUMIFS(Tabla7[Cantidad],Tabla7[Código del producto],$B4354,Tabla7[Tipo de movimiento],"SALIDA",Tabla7[Mes],O$5))</f>
        <v/>
      </c>
      <c r="P4354" s="39" t="str">
        <f>IF($B4354="","",-SUMIFS(Tabla7[Cantidad],Tabla7[Código del producto],$B4354,Tabla7[Tipo de movimiento],"SALIDA",Tabla7[Mes],P$5))</f>
        <v/>
      </c>
      <c r="Q4354" s="39" t="str">
        <f t="shared" si="201"/>
        <v/>
      </c>
      <c r="R4354" s="51" t="str">
        <f>IF($B4354="","",IFERROR(VLOOKUP($B4354,'ABC rotación'!$C:$G,5,0),"C"))</f>
        <v/>
      </c>
      <c r="S4354" s="41" t="str">
        <f t="shared" si="202"/>
        <v/>
      </c>
      <c r="T4354" s="40" t="str">
        <f t="shared" si="203"/>
        <v/>
      </c>
      <c r="U4354" s="23" t="str">
        <f>IF($B4354="","",VLOOKUP($T4354,Tablas!$X$14:$Y$17,2,1))</f>
        <v/>
      </c>
    </row>
    <row r="4355" spans="2:21" x14ac:dyDescent="0.2">
      <c r="B4355" s="1" t="str">
        <f>IF(Tablas!B4353="","",Tablas!B4353)</f>
        <v/>
      </c>
      <c r="C4355" s="1" t="str">
        <f>IF(Tablas!C4353="","",Tablas!C4353)</f>
        <v/>
      </c>
      <c r="D4355" s="1" t="str">
        <f>IF(Tablas!D4353="","",Tablas!D4353)</f>
        <v/>
      </c>
      <c r="E4355" s="1" t="str">
        <f>IF(Tablas!E4353="","",Tablas!E4353)</f>
        <v/>
      </c>
      <c r="F4355" s="1" t="str">
        <f>IF(Tablas!F4353="","",Tablas!F4353)</f>
        <v/>
      </c>
      <c r="G4355" s="1" t="str">
        <f>IF(Tablas!I4353="","",Tablas!I4353)</f>
        <v/>
      </c>
      <c r="H4355" s="1" t="s">
        <v>911</v>
      </c>
      <c r="I4355" s="39" t="str">
        <f>IF($B4355="","",-SUMIFS(Tabla7[Cantidad],Tabla7[Código del producto],$B4355,Tabla7[Tipo de movimiento],"SALIDA",Tabla7[Mes],I$5))</f>
        <v/>
      </c>
      <c r="J4355" s="39" t="str">
        <f>IF($B4355="","",-SUMIFS(Tabla7[Cantidad],Tabla7[Código del producto],$B4355,Tabla7[Tipo de movimiento],"SALIDA",Tabla7[Mes],J$5))</f>
        <v/>
      </c>
      <c r="K4355" s="39" t="str">
        <f>IF($B4355="","",-SUMIFS(Tabla7[Cantidad],Tabla7[Código del producto],$B4355,Tabla7[Tipo de movimiento],"SALIDA",Tabla7[Mes],K$5))</f>
        <v/>
      </c>
      <c r="L4355" s="39" t="str">
        <f>IF($B4355="","",-SUMIFS(Tabla7[Cantidad],Tabla7[Código del producto],$B4355,Tabla7[Tipo de movimiento],"SALIDA",Tabla7[Mes],L$5))</f>
        <v/>
      </c>
      <c r="M4355" s="39" t="str">
        <f>IF($B4355="","",-SUMIFS(Tabla7[Cantidad],Tabla7[Código del producto],$B4355,Tabla7[Tipo de movimiento],"SALIDA",Tabla7[Mes],M$5))</f>
        <v/>
      </c>
      <c r="N4355" s="39" t="str">
        <f>IF($B4355="","",-SUMIFS(Tabla7[Cantidad],Tabla7[Código del producto],$B4355,Tabla7[Tipo de movimiento],"SALIDA",Tabla7[Mes],N$5))</f>
        <v/>
      </c>
      <c r="O4355" s="39" t="str">
        <f>IF($B4355="","",-SUMIFS(Tabla7[Cantidad],Tabla7[Código del producto],$B4355,Tabla7[Tipo de movimiento],"SALIDA",Tabla7[Mes],O$5))</f>
        <v/>
      </c>
      <c r="P4355" s="39" t="str">
        <f>IF($B4355="","",-SUMIFS(Tabla7[Cantidad],Tabla7[Código del producto],$B4355,Tabla7[Tipo de movimiento],"SALIDA",Tabla7[Mes],P$5))</f>
        <v/>
      </c>
      <c r="Q4355" s="39" t="str">
        <f t="shared" si="201"/>
        <v/>
      </c>
      <c r="R4355" s="51" t="str">
        <f>IF($B4355="","",IFERROR(VLOOKUP($B4355,'ABC rotación'!$C:$G,5,0),"C"))</f>
        <v/>
      </c>
      <c r="S4355" s="41" t="str">
        <f t="shared" si="202"/>
        <v/>
      </c>
      <c r="T4355" s="40" t="str">
        <f t="shared" si="203"/>
        <v/>
      </c>
      <c r="U4355" s="23" t="str">
        <f>IF($B4355="","",VLOOKUP($T4355,Tablas!$X$14:$Y$17,2,1))</f>
        <v/>
      </c>
    </row>
    <row r="4356" spans="2:21" x14ac:dyDescent="0.2">
      <c r="B4356" s="1" t="str">
        <f>IF(Tablas!B4354="","",Tablas!B4354)</f>
        <v/>
      </c>
      <c r="C4356" s="1" t="str">
        <f>IF(Tablas!C4354="","",Tablas!C4354)</f>
        <v/>
      </c>
      <c r="D4356" s="1" t="str">
        <f>IF(Tablas!D4354="","",Tablas!D4354)</f>
        <v/>
      </c>
      <c r="E4356" s="1" t="str">
        <f>IF(Tablas!E4354="","",Tablas!E4354)</f>
        <v/>
      </c>
      <c r="F4356" s="1" t="str">
        <f>IF(Tablas!F4354="","",Tablas!F4354)</f>
        <v/>
      </c>
      <c r="G4356" s="1" t="str">
        <f>IF(Tablas!I4354="","",Tablas!I4354)</f>
        <v/>
      </c>
      <c r="H4356" s="1" t="s">
        <v>911</v>
      </c>
      <c r="I4356" s="39" t="str">
        <f>IF($B4356="","",-SUMIFS(Tabla7[Cantidad],Tabla7[Código del producto],$B4356,Tabla7[Tipo de movimiento],"SALIDA",Tabla7[Mes],I$5))</f>
        <v/>
      </c>
      <c r="J4356" s="39" t="str">
        <f>IF($B4356="","",-SUMIFS(Tabla7[Cantidad],Tabla7[Código del producto],$B4356,Tabla7[Tipo de movimiento],"SALIDA",Tabla7[Mes],J$5))</f>
        <v/>
      </c>
      <c r="K4356" s="39" t="str">
        <f>IF($B4356="","",-SUMIFS(Tabla7[Cantidad],Tabla7[Código del producto],$B4356,Tabla7[Tipo de movimiento],"SALIDA",Tabla7[Mes],K$5))</f>
        <v/>
      </c>
      <c r="L4356" s="39" t="str">
        <f>IF($B4356="","",-SUMIFS(Tabla7[Cantidad],Tabla7[Código del producto],$B4356,Tabla7[Tipo de movimiento],"SALIDA",Tabla7[Mes],L$5))</f>
        <v/>
      </c>
      <c r="M4356" s="39" t="str">
        <f>IF($B4356="","",-SUMIFS(Tabla7[Cantidad],Tabla7[Código del producto],$B4356,Tabla7[Tipo de movimiento],"SALIDA",Tabla7[Mes],M$5))</f>
        <v/>
      </c>
      <c r="N4356" s="39" t="str">
        <f>IF($B4356="","",-SUMIFS(Tabla7[Cantidad],Tabla7[Código del producto],$B4356,Tabla7[Tipo de movimiento],"SALIDA",Tabla7[Mes],N$5))</f>
        <v/>
      </c>
      <c r="O4356" s="39" t="str">
        <f>IF($B4356="","",-SUMIFS(Tabla7[Cantidad],Tabla7[Código del producto],$B4356,Tabla7[Tipo de movimiento],"SALIDA",Tabla7[Mes],O$5))</f>
        <v/>
      </c>
      <c r="P4356" s="39" t="str">
        <f>IF($B4356="","",-SUMIFS(Tabla7[Cantidad],Tabla7[Código del producto],$B4356,Tabla7[Tipo de movimiento],"SALIDA",Tabla7[Mes],P$5))</f>
        <v/>
      </c>
      <c r="Q4356" s="39" t="str">
        <f t="shared" si="201"/>
        <v/>
      </c>
      <c r="R4356" s="51" t="str">
        <f>IF($B4356="","",IFERROR(VLOOKUP($B4356,'ABC rotación'!$C:$G,5,0),"C"))</f>
        <v/>
      </c>
      <c r="S4356" s="41" t="str">
        <f t="shared" si="202"/>
        <v/>
      </c>
      <c r="T4356" s="40" t="str">
        <f t="shared" si="203"/>
        <v/>
      </c>
      <c r="U4356" s="23" t="str">
        <f>IF($B4356="","",VLOOKUP($T4356,Tablas!$X$14:$Y$17,2,1))</f>
        <v/>
      </c>
    </row>
    <row r="4357" spans="2:21" x14ac:dyDescent="0.2">
      <c r="B4357" s="1" t="str">
        <f>IF(Tablas!B4355="","",Tablas!B4355)</f>
        <v/>
      </c>
      <c r="C4357" s="1" t="str">
        <f>IF(Tablas!C4355="","",Tablas!C4355)</f>
        <v/>
      </c>
      <c r="D4357" s="1" t="str">
        <f>IF(Tablas!D4355="","",Tablas!D4355)</f>
        <v/>
      </c>
      <c r="E4357" s="1" t="str">
        <f>IF(Tablas!E4355="","",Tablas!E4355)</f>
        <v/>
      </c>
      <c r="F4357" s="1" t="str">
        <f>IF(Tablas!F4355="","",Tablas!F4355)</f>
        <v/>
      </c>
      <c r="G4357" s="1" t="str">
        <f>IF(Tablas!I4355="","",Tablas!I4355)</f>
        <v/>
      </c>
      <c r="H4357" s="1" t="s">
        <v>911</v>
      </c>
      <c r="I4357" s="39" t="str">
        <f>IF($B4357="","",-SUMIFS(Tabla7[Cantidad],Tabla7[Código del producto],$B4357,Tabla7[Tipo de movimiento],"SALIDA",Tabla7[Mes],I$5))</f>
        <v/>
      </c>
      <c r="J4357" s="39" t="str">
        <f>IF($B4357="","",-SUMIFS(Tabla7[Cantidad],Tabla7[Código del producto],$B4357,Tabla7[Tipo de movimiento],"SALIDA",Tabla7[Mes],J$5))</f>
        <v/>
      </c>
      <c r="K4357" s="39" t="str">
        <f>IF($B4357="","",-SUMIFS(Tabla7[Cantidad],Tabla7[Código del producto],$B4357,Tabla7[Tipo de movimiento],"SALIDA",Tabla7[Mes],K$5))</f>
        <v/>
      </c>
      <c r="L4357" s="39" t="str">
        <f>IF($B4357="","",-SUMIFS(Tabla7[Cantidad],Tabla7[Código del producto],$B4357,Tabla7[Tipo de movimiento],"SALIDA",Tabla7[Mes],L$5))</f>
        <v/>
      </c>
      <c r="M4357" s="39" t="str">
        <f>IF($B4357="","",-SUMIFS(Tabla7[Cantidad],Tabla7[Código del producto],$B4357,Tabla7[Tipo de movimiento],"SALIDA",Tabla7[Mes],M$5))</f>
        <v/>
      </c>
      <c r="N4357" s="39" t="str">
        <f>IF($B4357="","",-SUMIFS(Tabla7[Cantidad],Tabla7[Código del producto],$B4357,Tabla7[Tipo de movimiento],"SALIDA",Tabla7[Mes],N$5))</f>
        <v/>
      </c>
      <c r="O4357" s="39" t="str">
        <f>IF($B4357="","",-SUMIFS(Tabla7[Cantidad],Tabla7[Código del producto],$B4357,Tabla7[Tipo de movimiento],"SALIDA",Tabla7[Mes],O$5))</f>
        <v/>
      </c>
      <c r="P4357" s="39" t="str">
        <f>IF($B4357="","",-SUMIFS(Tabla7[Cantidad],Tabla7[Código del producto],$B4357,Tabla7[Tipo de movimiento],"SALIDA",Tabla7[Mes],P$5))</f>
        <v/>
      </c>
      <c r="Q4357" s="39" t="str">
        <f t="shared" si="201"/>
        <v/>
      </c>
      <c r="R4357" s="51" t="str">
        <f>IF($B4357="","",IFERROR(VLOOKUP($B4357,'ABC rotación'!$C:$G,5,0),"C"))</f>
        <v/>
      </c>
      <c r="S4357" s="41" t="str">
        <f t="shared" si="202"/>
        <v/>
      </c>
      <c r="T4357" s="40" t="str">
        <f t="shared" si="203"/>
        <v/>
      </c>
      <c r="U4357" s="23" t="str">
        <f>IF($B4357="","",VLOOKUP($T4357,Tablas!$X$14:$Y$17,2,1))</f>
        <v/>
      </c>
    </row>
    <row r="4358" spans="2:21" x14ac:dyDescent="0.2">
      <c r="B4358" s="1" t="str">
        <f>IF(Tablas!B4356="","",Tablas!B4356)</f>
        <v/>
      </c>
      <c r="C4358" s="1" t="str">
        <f>IF(Tablas!C4356="","",Tablas!C4356)</f>
        <v/>
      </c>
      <c r="D4358" s="1" t="str">
        <f>IF(Tablas!D4356="","",Tablas!D4356)</f>
        <v/>
      </c>
      <c r="E4358" s="1" t="str">
        <f>IF(Tablas!E4356="","",Tablas!E4356)</f>
        <v/>
      </c>
      <c r="F4358" s="1" t="str">
        <f>IF(Tablas!F4356="","",Tablas!F4356)</f>
        <v/>
      </c>
      <c r="G4358" s="1" t="str">
        <f>IF(Tablas!I4356="","",Tablas!I4356)</f>
        <v/>
      </c>
      <c r="H4358" s="1" t="s">
        <v>911</v>
      </c>
      <c r="I4358" s="39" t="str">
        <f>IF($B4358="","",-SUMIFS(Tabla7[Cantidad],Tabla7[Código del producto],$B4358,Tabla7[Tipo de movimiento],"SALIDA",Tabla7[Mes],I$5))</f>
        <v/>
      </c>
      <c r="J4358" s="39" t="str">
        <f>IF($B4358="","",-SUMIFS(Tabla7[Cantidad],Tabla7[Código del producto],$B4358,Tabla7[Tipo de movimiento],"SALIDA",Tabla7[Mes],J$5))</f>
        <v/>
      </c>
      <c r="K4358" s="39" t="str">
        <f>IF($B4358="","",-SUMIFS(Tabla7[Cantidad],Tabla7[Código del producto],$B4358,Tabla7[Tipo de movimiento],"SALIDA",Tabla7[Mes],K$5))</f>
        <v/>
      </c>
      <c r="L4358" s="39" t="str">
        <f>IF($B4358="","",-SUMIFS(Tabla7[Cantidad],Tabla7[Código del producto],$B4358,Tabla7[Tipo de movimiento],"SALIDA",Tabla7[Mes],L$5))</f>
        <v/>
      </c>
      <c r="M4358" s="39" t="str">
        <f>IF($B4358="","",-SUMIFS(Tabla7[Cantidad],Tabla7[Código del producto],$B4358,Tabla7[Tipo de movimiento],"SALIDA",Tabla7[Mes],M$5))</f>
        <v/>
      </c>
      <c r="N4358" s="39" t="str">
        <f>IF($B4358="","",-SUMIFS(Tabla7[Cantidad],Tabla7[Código del producto],$B4358,Tabla7[Tipo de movimiento],"SALIDA",Tabla7[Mes],N$5))</f>
        <v/>
      </c>
      <c r="O4358" s="39" t="str">
        <f>IF($B4358="","",-SUMIFS(Tabla7[Cantidad],Tabla7[Código del producto],$B4358,Tabla7[Tipo de movimiento],"SALIDA",Tabla7[Mes],O$5))</f>
        <v/>
      </c>
      <c r="P4358" s="39" t="str">
        <f>IF($B4358="","",-SUMIFS(Tabla7[Cantidad],Tabla7[Código del producto],$B4358,Tabla7[Tipo de movimiento],"SALIDA",Tabla7[Mes],P$5))</f>
        <v/>
      </c>
      <c r="Q4358" s="39" t="str">
        <f t="shared" si="201"/>
        <v/>
      </c>
      <c r="R4358" s="51" t="str">
        <f>IF($B4358="","",IFERROR(VLOOKUP($B4358,'ABC rotación'!$C:$G,5,0),"C"))</f>
        <v/>
      </c>
      <c r="S4358" s="41" t="str">
        <f t="shared" si="202"/>
        <v/>
      </c>
      <c r="T4358" s="40" t="str">
        <f t="shared" si="203"/>
        <v/>
      </c>
      <c r="U4358" s="23" t="str">
        <f>IF($B4358="","",VLOOKUP($T4358,Tablas!$X$14:$Y$17,2,1))</f>
        <v/>
      </c>
    </row>
    <row r="4359" spans="2:21" x14ac:dyDescent="0.2">
      <c r="B4359" s="1" t="str">
        <f>IF(Tablas!B4357="","",Tablas!B4357)</f>
        <v/>
      </c>
      <c r="C4359" s="1" t="str">
        <f>IF(Tablas!C4357="","",Tablas!C4357)</f>
        <v/>
      </c>
      <c r="D4359" s="1" t="str">
        <f>IF(Tablas!D4357="","",Tablas!D4357)</f>
        <v/>
      </c>
      <c r="E4359" s="1" t="str">
        <f>IF(Tablas!E4357="","",Tablas!E4357)</f>
        <v/>
      </c>
      <c r="F4359" s="1" t="str">
        <f>IF(Tablas!F4357="","",Tablas!F4357)</f>
        <v/>
      </c>
      <c r="G4359" s="1" t="str">
        <f>IF(Tablas!I4357="","",Tablas!I4357)</f>
        <v/>
      </c>
      <c r="H4359" s="1" t="s">
        <v>911</v>
      </c>
      <c r="I4359" s="39" t="str">
        <f>IF($B4359="","",-SUMIFS(Tabla7[Cantidad],Tabla7[Código del producto],$B4359,Tabla7[Tipo de movimiento],"SALIDA",Tabla7[Mes],I$5))</f>
        <v/>
      </c>
      <c r="J4359" s="39" t="str">
        <f>IF($B4359="","",-SUMIFS(Tabla7[Cantidad],Tabla7[Código del producto],$B4359,Tabla7[Tipo de movimiento],"SALIDA",Tabla7[Mes],J$5))</f>
        <v/>
      </c>
      <c r="K4359" s="39" t="str">
        <f>IF($B4359="","",-SUMIFS(Tabla7[Cantidad],Tabla7[Código del producto],$B4359,Tabla7[Tipo de movimiento],"SALIDA",Tabla7[Mes],K$5))</f>
        <v/>
      </c>
      <c r="L4359" s="39" t="str">
        <f>IF($B4359="","",-SUMIFS(Tabla7[Cantidad],Tabla7[Código del producto],$B4359,Tabla7[Tipo de movimiento],"SALIDA",Tabla7[Mes],L$5))</f>
        <v/>
      </c>
      <c r="M4359" s="39" t="str">
        <f>IF($B4359="","",-SUMIFS(Tabla7[Cantidad],Tabla7[Código del producto],$B4359,Tabla7[Tipo de movimiento],"SALIDA",Tabla7[Mes],M$5))</f>
        <v/>
      </c>
      <c r="N4359" s="39" t="str">
        <f>IF($B4359="","",-SUMIFS(Tabla7[Cantidad],Tabla7[Código del producto],$B4359,Tabla7[Tipo de movimiento],"SALIDA",Tabla7[Mes],N$5))</f>
        <v/>
      </c>
      <c r="O4359" s="39" t="str">
        <f>IF($B4359="","",-SUMIFS(Tabla7[Cantidad],Tabla7[Código del producto],$B4359,Tabla7[Tipo de movimiento],"SALIDA",Tabla7[Mes],O$5))</f>
        <v/>
      </c>
      <c r="P4359" s="39" t="str">
        <f>IF($B4359="","",-SUMIFS(Tabla7[Cantidad],Tabla7[Código del producto],$B4359,Tabla7[Tipo de movimiento],"SALIDA",Tabla7[Mes],P$5))</f>
        <v/>
      </c>
      <c r="Q4359" s="39" t="str">
        <f t="shared" ref="Q4359:Q4422" si="204">IF($B4359="","",IFERROR(AVERAGE(N4359:P4359),0))</f>
        <v/>
      </c>
      <c r="R4359" s="51" t="str">
        <f>IF($B4359="","",IFERROR(VLOOKUP($B4359,'ABC rotación'!$C:$G,5,0),"C"))</f>
        <v/>
      </c>
      <c r="S4359" s="41" t="str">
        <f t="shared" ref="S4359:S4422" si="205">IF($B4359="","",IFERROR(H4359/Q4359*30,0))</f>
        <v/>
      </c>
      <c r="T4359" s="40" t="str">
        <f t="shared" ref="T4359:T4422" si="206">IF($B4359="","",S4359/F4359)</f>
        <v/>
      </c>
      <c r="U4359" s="23" t="str">
        <f>IF($B4359="","",VLOOKUP($T4359,Tablas!$X$14:$Y$17,2,1))</f>
        <v/>
      </c>
    </row>
    <row r="4360" spans="2:21" x14ac:dyDescent="0.2">
      <c r="B4360" s="1" t="str">
        <f>IF(Tablas!B4358="","",Tablas!B4358)</f>
        <v/>
      </c>
      <c r="C4360" s="1" t="str">
        <f>IF(Tablas!C4358="","",Tablas!C4358)</f>
        <v/>
      </c>
      <c r="D4360" s="1" t="str">
        <f>IF(Tablas!D4358="","",Tablas!D4358)</f>
        <v/>
      </c>
      <c r="E4360" s="1" t="str">
        <f>IF(Tablas!E4358="","",Tablas!E4358)</f>
        <v/>
      </c>
      <c r="F4360" s="1" t="str">
        <f>IF(Tablas!F4358="","",Tablas!F4358)</f>
        <v/>
      </c>
      <c r="G4360" s="1" t="str">
        <f>IF(Tablas!I4358="","",Tablas!I4358)</f>
        <v/>
      </c>
      <c r="H4360" s="1" t="s">
        <v>911</v>
      </c>
      <c r="I4360" s="39" t="str">
        <f>IF($B4360="","",-SUMIFS(Tabla7[Cantidad],Tabla7[Código del producto],$B4360,Tabla7[Tipo de movimiento],"SALIDA",Tabla7[Mes],I$5))</f>
        <v/>
      </c>
      <c r="J4360" s="39" t="str">
        <f>IF($B4360="","",-SUMIFS(Tabla7[Cantidad],Tabla7[Código del producto],$B4360,Tabla7[Tipo de movimiento],"SALIDA",Tabla7[Mes],J$5))</f>
        <v/>
      </c>
      <c r="K4360" s="39" t="str">
        <f>IF($B4360="","",-SUMIFS(Tabla7[Cantidad],Tabla7[Código del producto],$B4360,Tabla7[Tipo de movimiento],"SALIDA",Tabla7[Mes],K$5))</f>
        <v/>
      </c>
      <c r="L4360" s="39" t="str">
        <f>IF($B4360="","",-SUMIFS(Tabla7[Cantidad],Tabla7[Código del producto],$B4360,Tabla7[Tipo de movimiento],"SALIDA",Tabla7[Mes],L$5))</f>
        <v/>
      </c>
      <c r="M4360" s="39" t="str">
        <f>IF($B4360="","",-SUMIFS(Tabla7[Cantidad],Tabla7[Código del producto],$B4360,Tabla7[Tipo de movimiento],"SALIDA",Tabla7[Mes],M$5))</f>
        <v/>
      </c>
      <c r="N4360" s="39" t="str">
        <f>IF($B4360="","",-SUMIFS(Tabla7[Cantidad],Tabla7[Código del producto],$B4360,Tabla7[Tipo de movimiento],"SALIDA",Tabla7[Mes],N$5))</f>
        <v/>
      </c>
      <c r="O4360" s="39" t="str">
        <f>IF($B4360="","",-SUMIFS(Tabla7[Cantidad],Tabla7[Código del producto],$B4360,Tabla7[Tipo de movimiento],"SALIDA",Tabla7[Mes],O$5))</f>
        <v/>
      </c>
      <c r="P4360" s="39" t="str">
        <f>IF($B4360="","",-SUMIFS(Tabla7[Cantidad],Tabla7[Código del producto],$B4360,Tabla7[Tipo de movimiento],"SALIDA",Tabla7[Mes],P$5))</f>
        <v/>
      </c>
      <c r="Q4360" s="39" t="str">
        <f t="shared" si="204"/>
        <v/>
      </c>
      <c r="R4360" s="51" t="str">
        <f>IF($B4360="","",IFERROR(VLOOKUP($B4360,'ABC rotación'!$C:$G,5,0),"C"))</f>
        <v/>
      </c>
      <c r="S4360" s="41" t="str">
        <f t="shared" si="205"/>
        <v/>
      </c>
      <c r="T4360" s="40" t="str">
        <f t="shared" si="206"/>
        <v/>
      </c>
      <c r="U4360" s="23" t="str">
        <f>IF($B4360="","",VLOOKUP($T4360,Tablas!$X$14:$Y$17,2,1))</f>
        <v/>
      </c>
    </row>
    <row r="4361" spans="2:21" x14ac:dyDescent="0.2">
      <c r="B4361" s="1" t="str">
        <f>IF(Tablas!B4359="","",Tablas!B4359)</f>
        <v/>
      </c>
      <c r="C4361" s="1" t="str">
        <f>IF(Tablas!C4359="","",Tablas!C4359)</f>
        <v/>
      </c>
      <c r="D4361" s="1" t="str">
        <f>IF(Tablas!D4359="","",Tablas!D4359)</f>
        <v/>
      </c>
      <c r="E4361" s="1" t="str">
        <f>IF(Tablas!E4359="","",Tablas!E4359)</f>
        <v/>
      </c>
      <c r="F4361" s="1" t="str">
        <f>IF(Tablas!F4359="","",Tablas!F4359)</f>
        <v/>
      </c>
      <c r="G4361" s="1" t="str">
        <f>IF(Tablas!I4359="","",Tablas!I4359)</f>
        <v/>
      </c>
      <c r="H4361" s="1" t="s">
        <v>911</v>
      </c>
      <c r="I4361" s="39" t="str">
        <f>IF($B4361="","",-SUMIFS(Tabla7[Cantidad],Tabla7[Código del producto],$B4361,Tabla7[Tipo de movimiento],"SALIDA",Tabla7[Mes],I$5))</f>
        <v/>
      </c>
      <c r="J4361" s="39" t="str">
        <f>IF($B4361="","",-SUMIFS(Tabla7[Cantidad],Tabla7[Código del producto],$B4361,Tabla7[Tipo de movimiento],"SALIDA",Tabla7[Mes],J$5))</f>
        <v/>
      </c>
      <c r="K4361" s="39" t="str">
        <f>IF($B4361="","",-SUMIFS(Tabla7[Cantidad],Tabla7[Código del producto],$B4361,Tabla7[Tipo de movimiento],"SALIDA",Tabla7[Mes],K$5))</f>
        <v/>
      </c>
      <c r="L4361" s="39" t="str">
        <f>IF($B4361="","",-SUMIFS(Tabla7[Cantidad],Tabla7[Código del producto],$B4361,Tabla7[Tipo de movimiento],"SALIDA",Tabla7[Mes],L$5))</f>
        <v/>
      </c>
      <c r="M4361" s="39" t="str">
        <f>IF($B4361="","",-SUMIFS(Tabla7[Cantidad],Tabla7[Código del producto],$B4361,Tabla7[Tipo de movimiento],"SALIDA",Tabla7[Mes],M$5))</f>
        <v/>
      </c>
      <c r="N4361" s="39" t="str">
        <f>IF($B4361="","",-SUMIFS(Tabla7[Cantidad],Tabla7[Código del producto],$B4361,Tabla7[Tipo de movimiento],"SALIDA",Tabla7[Mes],N$5))</f>
        <v/>
      </c>
      <c r="O4361" s="39" t="str">
        <f>IF($B4361="","",-SUMIFS(Tabla7[Cantidad],Tabla7[Código del producto],$B4361,Tabla7[Tipo de movimiento],"SALIDA",Tabla7[Mes],O$5))</f>
        <v/>
      </c>
      <c r="P4361" s="39" t="str">
        <f>IF($B4361="","",-SUMIFS(Tabla7[Cantidad],Tabla7[Código del producto],$B4361,Tabla7[Tipo de movimiento],"SALIDA",Tabla7[Mes],P$5))</f>
        <v/>
      </c>
      <c r="Q4361" s="39" t="str">
        <f t="shared" si="204"/>
        <v/>
      </c>
      <c r="R4361" s="51" t="str">
        <f>IF($B4361="","",IFERROR(VLOOKUP($B4361,'ABC rotación'!$C:$G,5,0),"C"))</f>
        <v/>
      </c>
      <c r="S4361" s="41" t="str">
        <f t="shared" si="205"/>
        <v/>
      </c>
      <c r="T4361" s="40" t="str">
        <f t="shared" si="206"/>
        <v/>
      </c>
      <c r="U4361" s="23" t="str">
        <f>IF($B4361="","",VLOOKUP($T4361,Tablas!$X$14:$Y$17,2,1))</f>
        <v/>
      </c>
    </row>
    <row r="4362" spans="2:21" x14ac:dyDescent="0.2">
      <c r="B4362" s="1" t="str">
        <f>IF(Tablas!B4360="","",Tablas!B4360)</f>
        <v/>
      </c>
      <c r="C4362" s="1" t="str">
        <f>IF(Tablas!C4360="","",Tablas!C4360)</f>
        <v/>
      </c>
      <c r="D4362" s="1" t="str">
        <f>IF(Tablas!D4360="","",Tablas!D4360)</f>
        <v/>
      </c>
      <c r="E4362" s="1" t="str">
        <f>IF(Tablas!E4360="","",Tablas!E4360)</f>
        <v/>
      </c>
      <c r="F4362" s="1" t="str">
        <f>IF(Tablas!F4360="","",Tablas!F4360)</f>
        <v/>
      </c>
      <c r="G4362" s="1" t="str">
        <f>IF(Tablas!I4360="","",Tablas!I4360)</f>
        <v/>
      </c>
      <c r="H4362" s="1" t="s">
        <v>911</v>
      </c>
      <c r="I4362" s="39" t="str">
        <f>IF($B4362="","",-SUMIFS(Tabla7[Cantidad],Tabla7[Código del producto],$B4362,Tabla7[Tipo de movimiento],"SALIDA",Tabla7[Mes],I$5))</f>
        <v/>
      </c>
      <c r="J4362" s="39" t="str">
        <f>IF($B4362="","",-SUMIFS(Tabla7[Cantidad],Tabla7[Código del producto],$B4362,Tabla7[Tipo de movimiento],"SALIDA",Tabla7[Mes],J$5))</f>
        <v/>
      </c>
      <c r="K4362" s="39" t="str">
        <f>IF($B4362="","",-SUMIFS(Tabla7[Cantidad],Tabla7[Código del producto],$B4362,Tabla7[Tipo de movimiento],"SALIDA",Tabla7[Mes],K$5))</f>
        <v/>
      </c>
      <c r="L4362" s="39" t="str">
        <f>IF($B4362="","",-SUMIFS(Tabla7[Cantidad],Tabla7[Código del producto],$B4362,Tabla7[Tipo de movimiento],"SALIDA",Tabla7[Mes],L$5))</f>
        <v/>
      </c>
      <c r="M4362" s="39" t="str">
        <f>IF($B4362="","",-SUMIFS(Tabla7[Cantidad],Tabla7[Código del producto],$B4362,Tabla7[Tipo de movimiento],"SALIDA",Tabla7[Mes],M$5))</f>
        <v/>
      </c>
      <c r="N4362" s="39" t="str">
        <f>IF($B4362="","",-SUMIFS(Tabla7[Cantidad],Tabla7[Código del producto],$B4362,Tabla7[Tipo de movimiento],"SALIDA",Tabla7[Mes],N$5))</f>
        <v/>
      </c>
      <c r="O4362" s="39" t="str">
        <f>IF($B4362="","",-SUMIFS(Tabla7[Cantidad],Tabla7[Código del producto],$B4362,Tabla7[Tipo de movimiento],"SALIDA",Tabla7[Mes],O$5))</f>
        <v/>
      </c>
      <c r="P4362" s="39" t="str">
        <f>IF($B4362="","",-SUMIFS(Tabla7[Cantidad],Tabla7[Código del producto],$B4362,Tabla7[Tipo de movimiento],"SALIDA",Tabla7[Mes],P$5))</f>
        <v/>
      </c>
      <c r="Q4362" s="39" t="str">
        <f t="shared" si="204"/>
        <v/>
      </c>
      <c r="R4362" s="51" t="str">
        <f>IF($B4362="","",IFERROR(VLOOKUP($B4362,'ABC rotación'!$C:$G,5,0),"C"))</f>
        <v/>
      </c>
      <c r="S4362" s="41" t="str">
        <f t="shared" si="205"/>
        <v/>
      </c>
      <c r="T4362" s="40" t="str">
        <f t="shared" si="206"/>
        <v/>
      </c>
      <c r="U4362" s="23" t="str">
        <f>IF($B4362="","",VLOOKUP($T4362,Tablas!$X$14:$Y$17,2,1))</f>
        <v/>
      </c>
    </row>
    <row r="4363" spans="2:21" x14ac:dyDescent="0.2">
      <c r="B4363" s="1" t="str">
        <f>IF(Tablas!B4361="","",Tablas!B4361)</f>
        <v/>
      </c>
      <c r="C4363" s="1" t="str">
        <f>IF(Tablas!C4361="","",Tablas!C4361)</f>
        <v/>
      </c>
      <c r="D4363" s="1" t="str">
        <f>IF(Tablas!D4361="","",Tablas!D4361)</f>
        <v/>
      </c>
      <c r="E4363" s="1" t="str">
        <f>IF(Tablas!E4361="","",Tablas!E4361)</f>
        <v/>
      </c>
      <c r="F4363" s="1" t="str">
        <f>IF(Tablas!F4361="","",Tablas!F4361)</f>
        <v/>
      </c>
      <c r="G4363" s="1" t="str">
        <f>IF(Tablas!I4361="","",Tablas!I4361)</f>
        <v/>
      </c>
      <c r="H4363" s="1" t="s">
        <v>911</v>
      </c>
      <c r="I4363" s="39" t="str">
        <f>IF($B4363="","",-SUMIFS(Tabla7[Cantidad],Tabla7[Código del producto],$B4363,Tabla7[Tipo de movimiento],"SALIDA",Tabla7[Mes],I$5))</f>
        <v/>
      </c>
      <c r="J4363" s="39" t="str">
        <f>IF($B4363="","",-SUMIFS(Tabla7[Cantidad],Tabla7[Código del producto],$B4363,Tabla7[Tipo de movimiento],"SALIDA",Tabla7[Mes],J$5))</f>
        <v/>
      </c>
      <c r="K4363" s="39" t="str">
        <f>IF($B4363="","",-SUMIFS(Tabla7[Cantidad],Tabla7[Código del producto],$B4363,Tabla7[Tipo de movimiento],"SALIDA",Tabla7[Mes],K$5))</f>
        <v/>
      </c>
      <c r="L4363" s="39" t="str">
        <f>IF($B4363="","",-SUMIFS(Tabla7[Cantidad],Tabla7[Código del producto],$B4363,Tabla7[Tipo de movimiento],"SALIDA",Tabla7[Mes],L$5))</f>
        <v/>
      </c>
      <c r="M4363" s="39" t="str">
        <f>IF($B4363="","",-SUMIFS(Tabla7[Cantidad],Tabla7[Código del producto],$B4363,Tabla7[Tipo de movimiento],"SALIDA",Tabla7[Mes],M$5))</f>
        <v/>
      </c>
      <c r="N4363" s="39" t="str">
        <f>IF($B4363="","",-SUMIFS(Tabla7[Cantidad],Tabla7[Código del producto],$B4363,Tabla7[Tipo de movimiento],"SALIDA",Tabla7[Mes],N$5))</f>
        <v/>
      </c>
      <c r="O4363" s="39" t="str">
        <f>IF($B4363="","",-SUMIFS(Tabla7[Cantidad],Tabla7[Código del producto],$B4363,Tabla7[Tipo de movimiento],"SALIDA",Tabla7[Mes],O$5))</f>
        <v/>
      </c>
      <c r="P4363" s="39" t="str">
        <f>IF($B4363="","",-SUMIFS(Tabla7[Cantidad],Tabla7[Código del producto],$B4363,Tabla7[Tipo de movimiento],"SALIDA",Tabla7[Mes],P$5))</f>
        <v/>
      </c>
      <c r="Q4363" s="39" t="str">
        <f t="shared" si="204"/>
        <v/>
      </c>
      <c r="R4363" s="51" t="str">
        <f>IF($B4363="","",IFERROR(VLOOKUP($B4363,'ABC rotación'!$C:$G,5,0),"C"))</f>
        <v/>
      </c>
      <c r="S4363" s="41" t="str">
        <f t="shared" si="205"/>
        <v/>
      </c>
      <c r="T4363" s="40" t="str">
        <f t="shared" si="206"/>
        <v/>
      </c>
      <c r="U4363" s="23" t="str">
        <f>IF($B4363="","",VLOOKUP($T4363,Tablas!$X$14:$Y$17,2,1))</f>
        <v/>
      </c>
    </row>
    <row r="4364" spans="2:21" x14ac:dyDescent="0.2">
      <c r="B4364" s="1" t="str">
        <f>IF(Tablas!B4362="","",Tablas!B4362)</f>
        <v/>
      </c>
      <c r="C4364" s="1" t="str">
        <f>IF(Tablas!C4362="","",Tablas!C4362)</f>
        <v/>
      </c>
      <c r="D4364" s="1" t="str">
        <f>IF(Tablas!D4362="","",Tablas!D4362)</f>
        <v/>
      </c>
      <c r="E4364" s="1" t="str">
        <f>IF(Tablas!E4362="","",Tablas!E4362)</f>
        <v/>
      </c>
      <c r="F4364" s="1" t="str">
        <f>IF(Tablas!F4362="","",Tablas!F4362)</f>
        <v/>
      </c>
      <c r="G4364" s="1" t="str">
        <f>IF(Tablas!I4362="","",Tablas!I4362)</f>
        <v/>
      </c>
      <c r="H4364" s="1" t="s">
        <v>911</v>
      </c>
      <c r="I4364" s="39" t="str">
        <f>IF($B4364="","",-SUMIFS(Tabla7[Cantidad],Tabla7[Código del producto],$B4364,Tabla7[Tipo de movimiento],"SALIDA",Tabla7[Mes],I$5))</f>
        <v/>
      </c>
      <c r="J4364" s="39" t="str">
        <f>IF($B4364="","",-SUMIFS(Tabla7[Cantidad],Tabla7[Código del producto],$B4364,Tabla7[Tipo de movimiento],"SALIDA",Tabla7[Mes],J$5))</f>
        <v/>
      </c>
      <c r="K4364" s="39" t="str">
        <f>IF($B4364="","",-SUMIFS(Tabla7[Cantidad],Tabla7[Código del producto],$B4364,Tabla7[Tipo de movimiento],"SALIDA",Tabla7[Mes],K$5))</f>
        <v/>
      </c>
      <c r="L4364" s="39" t="str">
        <f>IF($B4364="","",-SUMIFS(Tabla7[Cantidad],Tabla7[Código del producto],$B4364,Tabla7[Tipo de movimiento],"SALIDA",Tabla7[Mes],L$5))</f>
        <v/>
      </c>
      <c r="M4364" s="39" t="str">
        <f>IF($B4364="","",-SUMIFS(Tabla7[Cantidad],Tabla7[Código del producto],$B4364,Tabla7[Tipo de movimiento],"SALIDA",Tabla7[Mes],M$5))</f>
        <v/>
      </c>
      <c r="N4364" s="39" t="str">
        <f>IF($B4364="","",-SUMIFS(Tabla7[Cantidad],Tabla7[Código del producto],$B4364,Tabla7[Tipo de movimiento],"SALIDA",Tabla7[Mes],N$5))</f>
        <v/>
      </c>
      <c r="O4364" s="39" t="str">
        <f>IF($B4364="","",-SUMIFS(Tabla7[Cantidad],Tabla7[Código del producto],$B4364,Tabla7[Tipo de movimiento],"SALIDA",Tabla7[Mes],O$5))</f>
        <v/>
      </c>
      <c r="P4364" s="39" t="str">
        <f>IF($B4364="","",-SUMIFS(Tabla7[Cantidad],Tabla7[Código del producto],$B4364,Tabla7[Tipo de movimiento],"SALIDA",Tabla7[Mes],P$5))</f>
        <v/>
      </c>
      <c r="Q4364" s="39" t="str">
        <f t="shared" si="204"/>
        <v/>
      </c>
      <c r="R4364" s="51" t="str">
        <f>IF($B4364="","",IFERROR(VLOOKUP($B4364,'ABC rotación'!$C:$G,5,0),"C"))</f>
        <v/>
      </c>
      <c r="S4364" s="41" t="str">
        <f t="shared" si="205"/>
        <v/>
      </c>
      <c r="T4364" s="40" t="str">
        <f t="shared" si="206"/>
        <v/>
      </c>
      <c r="U4364" s="23" t="str">
        <f>IF($B4364="","",VLOOKUP($T4364,Tablas!$X$14:$Y$17,2,1))</f>
        <v/>
      </c>
    </row>
    <row r="4365" spans="2:21" x14ac:dyDescent="0.2">
      <c r="B4365" s="1" t="str">
        <f>IF(Tablas!B4363="","",Tablas!B4363)</f>
        <v/>
      </c>
      <c r="C4365" s="1" t="str">
        <f>IF(Tablas!C4363="","",Tablas!C4363)</f>
        <v/>
      </c>
      <c r="D4365" s="1" t="str">
        <f>IF(Tablas!D4363="","",Tablas!D4363)</f>
        <v/>
      </c>
      <c r="E4365" s="1" t="str">
        <f>IF(Tablas!E4363="","",Tablas!E4363)</f>
        <v/>
      </c>
      <c r="F4365" s="1" t="str">
        <f>IF(Tablas!F4363="","",Tablas!F4363)</f>
        <v/>
      </c>
      <c r="G4365" s="1" t="str">
        <f>IF(Tablas!I4363="","",Tablas!I4363)</f>
        <v/>
      </c>
      <c r="H4365" s="1" t="s">
        <v>911</v>
      </c>
      <c r="I4365" s="39" t="str">
        <f>IF($B4365="","",-SUMIFS(Tabla7[Cantidad],Tabla7[Código del producto],$B4365,Tabla7[Tipo de movimiento],"SALIDA",Tabla7[Mes],I$5))</f>
        <v/>
      </c>
      <c r="J4365" s="39" t="str">
        <f>IF($B4365="","",-SUMIFS(Tabla7[Cantidad],Tabla7[Código del producto],$B4365,Tabla7[Tipo de movimiento],"SALIDA",Tabla7[Mes],J$5))</f>
        <v/>
      </c>
      <c r="K4365" s="39" t="str">
        <f>IF($B4365="","",-SUMIFS(Tabla7[Cantidad],Tabla7[Código del producto],$B4365,Tabla7[Tipo de movimiento],"SALIDA",Tabla7[Mes],K$5))</f>
        <v/>
      </c>
      <c r="L4365" s="39" t="str">
        <f>IF($B4365="","",-SUMIFS(Tabla7[Cantidad],Tabla7[Código del producto],$B4365,Tabla7[Tipo de movimiento],"SALIDA",Tabla7[Mes],L$5))</f>
        <v/>
      </c>
      <c r="M4365" s="39" t="str">
        <f>IF($B4365="","",-SUMIFS(Tabla7[Cantidad],Tabla7[Código del producto],$B4365,Tabla7[Tipo de movimiento],"SALIDA",Tabla7[Mes],M$5))</f>
        <v/>
      </c>
      <c r="N4365" s="39" t="str">
        <f>IF($B4365="","",-SUMIFS(Tabla7[Cantidad],Tabla7[Código del producto],$B4365,Tabla7[Tipo de movimiento],"SALIDA",Tabla7[Mes],N$5))</f>
        <v/>
      </c>
      <c r="O4365" s="39" t="str">
        <f>IF($B4365="","",-SUMIFS(Tabla7[Cantidad],Tabla7[Código del producto],$B4365,Tabla7[Tipo de movimiento],"SALIDA",Tabla7[Mes],O$5))</f>
        <v/>
      </c>
      <c r="P4365" s="39" t="str">
        <f>IF($B4365="","",-SUMIFS(Tabla7[Cantidad],Tabla7[Código del producto],$B4365,Tabla7[Tipo de movimiento],"SALIDA",Tabla7[Mes],P$5))</f>
        <v/>
      </c>
      <c r="Q4365" s="39" t="str">
        <f t="shared" si="204"/>
        <v/>
      </c>
      <c r="R4365" s="51" t="str">
        <f>IF($B4365="","",IFERROR(VLOOKUP($B4365,'ABC rotación'!$C:$G,5,0),"C"))</f>
        <v/>
      </c>
      <c r="S4365" s="41" t="str">
        <f t="shared" si="205"/>
        <v/>
      </c>
      <c r="T4365" s="40" t="str">
        <f t="shared" si="206"/>
        <v/>
      </c>
      <c r="U4365" s="23" t="str">
        <f>IF($B4365="","",VLOOKUP($T4365,Tablas!$X$14:$Y$17,2,1))</f>
        <v/>
      </c>
    </row>
    <row r="4366" spans="2:21" x14ac:dyDescent="0.2">
      <c r="B4366" s="1" t="str">
        <f>IF(Tablas!B4364="","",Tablas!B4364)</f>
        <v/>
      </c>
      <c r="C4366" s="1" t="str">
        <f>IF(Tablas!C4364="","",Tablas!C4364)</f>
        <v/>
      </c>
      <c r="D4366" s="1" t="str">
        <f>IF(Tablas!D4364="","",Tablas!D4364)</f>
        <v/>
      </c>
      <c r="E4366" s="1" t="str">
        <f>IF(Tablas!E4364="","",Tablas!E4364)</f>
        <v/>
      </c>
      <c r="F4366" s="1" t="str">
        <f>IF(Tablas!F4364="","",Tablas!F4364)</f>
        <v/>
      </c>
      <c r="G4366" s="1" t="str">
        <f>IF(Tablas!I4364="","",Tablas!I4364)</f>
        <v/>
      </c>
      <c r="H4366" s="1" t="s">
        <v>911</v>
      </c>
      <c r="I4366" s="39" t="str">
        <f>IF($B4366="","",-SUMIFS(Tabla7[Cantidad],Tabla7[Código del producto],$B4366,Tabla7[Tipo de movimiento],"SALIDA",Tabla7[Mes],I$5))</f>
        <v/>
      </c>
      <c r="J4366" s="39" t="str">
        <f>IF($B4366="","",-SUMIFS(Tabla7[Cantidad],Tabla7[Código del producto],$B4366,Tabla7[Tipo de movimiento],"SALIDA",Tabla7[Mes],J$5))</f>
        <v/>
      </c>
      <c r="K4366" s="39" t="str">
        <f>IF($B4366="","",-SUMIFS(Tabla7[Cantidad],Tabla7[Código del producto],$B4366,Tabla7[Tipo de movimiento],"SALIDA",Tabla7[Mes],K$5))</f>
        <v/>
      </c>
      <c r="L4366" s="39" t="str">
        <f>IF($B4366="","",-SUMIFS(Tabla7[Cantidad],Tabla7[Código del producto],$B4366,Tabla7[Tipo de movimiento],"SALIDA",Tabla7[Mes],L$5))</f>
        <v/>
      </c>
      <c r="M4366" s="39" t="str">
        <f>IF($B4366="","",-SUMIFS(Tabla7[Cantidad],Tabla7[Código del producto],$B4366,Tabla7[Tipo de movimiento],"SALIDA",Tabla7[Mes],M$5))</f>
        <v/>
      </c>
      <c r="N4366" s="39" t="str">
        <f>IF($B4366="","",-SUMIFS(Tabla7[Cantidad],Tabla7[Código del producto],$B4366,Tabla7[Tipo de movimiento],"SALIDA",Tabla7[Mes],N$5))</f>
        <v/>
      </c>
      <c r="O4366" s="39" t="str">
        <f>IF($B4366="","",-SUMIFS(Tabla7[Cantidad],Tabla7[Código del producto],$B4366,Tabla7[Tipo de movimiento],"SALIDA",Tabla7[Mes],O$5))</f>
        <v/>
      </c>
      <c r="P4366" s="39" t="str">
        <f>IF($B4366="","",-SUMIFS(Tabla7[Cantidad],Tabla7[Código del producto],$B4366,Tabla7[Tipo de movimiento],"SALIDA",Tabla7[Mes],P$5))</f>
        <v/>
      </c>
      <c r="Q4366" s="39" t="str">
        <f t="shared" si="204"/>
        <v/>
      </c>
      <c r="R4366" s="51" t="str">
        <f>IF($B4366="","",IFERROR(VLOOKUP($B4366,'ABC rotación'!$C:$G,5,0),"C"))</f>
        <v/>
      </c>
      <c r="S4366" s="41" t="str">
        <f t="shared" si="205"/>
        <v/>
      </c>
      <c r="T4366" s="40" t="str">
        <f t="shared" si="206"/>
        <v/>
      </c>
      <c r="U4366" s="23" t="str">
        <f>IF($B4366="","",VLOOKUP($T4366,Tablas!$X$14:$Y$17,2,1))</f>
        <v/>
      </c>
    </row>
    <row r="4367" spans="2:21" x14ac:dyDescent="0.2">
      <c r="B4367" s="1" t="str">
        <f>IF(Tablas!B4365="","",Tablas!B4365)</f>
        <v/>
      </c>
      <c r="C4367" s="1" t="str">
        <f>IF(Tablas!C4365="","",Tablas!C4365)</f>
        <v/>
      </c>
      <c r="D4367" s="1" t="str">
        <f>IF(Tablas!D4365="","",Tablas!D4365)</f>
        <v/>
      </c>
      <c r="E4367" s="1" t="str">
        <f>IF(Tablas!E4365="","",Tablas!E4365)</f>
        <v/>
      </c>
      <c r="F4367" s="1" t="str">
        <f>IF(Tablas!F4365="","",Tablas!F4365)</f>
        <v/>
      </c>
      <c r="G4367" s="1" t="str">
        <f>IF(Tablas!I4365="","",Tablas!I4365)</f>
        <v/>
      </c>
      <c r="H4367" s="1" t="s">
        <v>911</v>
      </c>
      <c r="I4367" s="39" t="str">
        <f>IF($B4367="","",-SUMIFS(Tabla7[Cantidad],Tabla7[Código del producto],$B4367,Tabla7[Tipo de movimiento],"SALIDA",Tabla7[Mes],I$5))</f>
        <v/>
      </c>
      <c r="J4367" s="39" t="str">
        <f>IF($B4367="","",-SUMIFS(Tabla7[Cantidad],Tabla7[Código del producto],$B4367,Tabla7[Tipo de movimiento],"SALIDA",Tabla7[Mes],J$5))</f>
        <v/>
      </c>
      <c r="K4367" s="39" t="str">
        <f>IF($B4367="","",-SUMIFS(Tabla7[Cantidad],Tabla7[Código del producto],$B4367,Tabla7[Tipo de movimiento],"SALIDA",Tabla7[Mes],K$5))</f>
        <v/>
      </c>
      <c r="L4367" s="39" t="str">
        <f>IF($B4367="","",-SUMIFS(Tabla7[Cantidad],Tabla7[Código del producto],$B4367,Tabla7[Tipo de movimiento],"SALIDA",Tabla7[Mes],L$5))</f>
        <v/>
      </c>
      <c r="M4367" s="39" t="str">
        <f>IF($B4367="","",-SUMIFS(Tabla7[Cantidad],Tabla7[Código del producto],$B4367,Tabla7[Tipo de movimiento],"SALIDA",Tabla7[Mes],M$5))</f>
        <v/>
      </c>
      <c r="N4367" s="39" t="str">
        <f>IF($B4367="","",-SUMIFS(Tabla7[Cantidad],Tabla7[Código del producto],$B4367,Tabla7[Tipo de movimiento],"SALIDA",Tabla7[Mes],N$5))</f>
        <v/>
      </c>
      <c r="O4367" s="39" t="str">
        <f>IF($B4367="","",-SUMIFS(Tabla7[Cantidad],Tabla7[Código del producto],$B4367,Tabla7[Tipo de movimiento],"SALIDA",Tabla7[Mes],O$5))</f>
        <v/>
      </c>
      <c r="P4367" s="39" t="str">
        <f>IF($B4367="","",-SUMIFS(Tabla7[Cantidad],Tabla7[Código del producto],$B4367,Tabla7[Tipo de movimiento],"SALIDA",Tabla7[Mes],P$5))</f>
        <v/>
      </c>
      <c r="Q4367" s="39" t="str">
        <f t="shared" si="204"/>
        <v/>
      </c>
      <c r="R4367" s="51" t="str">
        <f>IF($B4367="","",IFERROR(VLOOKUP($B4367,'ABC rotación'!$C:$G,5,0),"C"))</f>
        <v/>
      </c>
      <c r="S4367" s="41" t="str">
        <f t="shared" si="205"/>
        <v/>
      </c>
      <c r="T4367" s="40" t="str">
        <f t="shared" si="206"/>
        <v/>
      </c>
      <c r="U4367" s="23" t="str">
        <f>IF($B4367="","",VLOOKUP($T4367,Tablas!$X$14:$Y$17,2,1))</f>
        <v/>
      </c>
    </row>
    <row r="4368" spans="2:21" x14ac:dyDescent="0.2">
      <c r="B4368" s="1" t="str">
        <f>IF(Tablas!B4366="","",Tablas!B4366)</f>
        <v/>
      </c>
      <c r="C4368" s="1" t="str">
        <f>IF(Tablas!C4366="","",Tablas!C4366)</f>
        <v/>
      </c>
      <c r="D4368" s="1" t="str">
        <f>IF(Tablas!D4366="","",Tablas!D4366)</f>
        <v/>
      </c>
      <c r="E4368" s="1" t="str">
        <f>IF(Tablas!E4366="","",Tablas!E4366)</f>
        <v/>
      </c>
      <c r="F4368" s="1" t="str">
        <f>IF(Tablas!F4366="","",Tablas!F4366)</f>
        <v/>
      </c>
      <c r="G4368" s="1" t="str">
        <f>IF(Tablas!I4366="","",Tablas!I4366)</f>
        <v/>
      </c>
      <c r="H4368" s="1" t="s">
        <v>911</v>
      </c>
      <c r="I4368" s="39" t="str">
        <f>IF($B4368="","",-SUMIFS(Tabla7[Cantidad],Tabla7[Código del producto],$B4368,Tabla7[Tipo de movimiento],"SALIDA",Tabla7[Mes],I$5))</f>
        <v/>
      </c>
      <c r="J4368" s="39" t="str">
        <f>IF($B4368="","",-SUMIFS(Tabla7[Cantidad],Tabla7[Código del producto],$B4368,Tabla7[Tipo de movimiento],"SALIDA",Tabla7[Mes],J$5))</f>
        <v/>
      </c>
      <c r="K4368" s="39" t="str">
        <f>IF($B4368="","",-SUMIFS(Tabla7[Cantidad],Tabla7[Código del producto],$B4368,Tabla7[Tipo de movimiento],"SALIDA",Tabla7[Mes],K$5))</f>
        <v/>
      </c>
      <c r="L4368" s="39" t="str">
        <f>IF($B4368="","",-SUMIFS(Tabla7[Cantidad],Tabla7[Código del producto],$B4368,Tabla7[Tipo de movimiento],"SALIDA",Tabla7[Mes],L$5))</f>
        <v/>
      </c>
      <c r="M4368" s="39" t="str">
        <f>IF($B4368="","",-SUMIFS(Tabla7[Cantidad],Tabla7[Código del producto],$B4368,Tabla7[Tipo de movimiento],"SALIDA",Tabla7[Mes],M$5))</f>
        <v/>
      </c>
      <c r="N4368" s="39" t="str">
        <f>IF($B4368="","",-SUMIFS(Tabla7[Cantidad],Tabla7[Código del producto],$B4368,Tabla7[Tipo de movimiento],"SALIDA",Tabla7[Mes],N$5))</f>
        <v/>
      </c>
      <c r="O4368" s="39" t="str">
        <f>IF($B4368="","",-SUMIFS(Tabla7[Cantidad],Tabla7[Código del producto],$B4368,Tabla7[Tipo de movimiento],"SALIDA",Tabla7[Mes],O$5))</f>
        <v/>
      </c>
      <c r="P4368" s="39" t="str">
        <f>IF($B4368="","",-SUMIFS(Tabla7[Cantidad],Tabla7[Código del producto],$B4368,Tabla7[Tipo de movimiento],"SALIDA",Tabla7[Mes],P$5))</f>
        <v/>
      </c>
      <c r="Q4368" s="39" t="str">
        <f t="shared" si="204"/>
        <v/>
      </c>
      <c r="R4368" s="51" t="str">
        <f>IF($B4368="","",IFERROR(VLOOKUP($B4368,'ABC rotación'!$C:$G,5,0),"C"))</f>
        <v/>
      </c>
      <c r="S4368" s="41" t="str">
        <f t="shared" si="205"/>
        <v/>
      </c>
      <c r="T4368" s="40" t="str">
        <f t="shared" si="206"/>
        <v/>
      </c>
      <c r="U4368" s="23" t="str">
        <f>IF($B4368="","",VLOOKUP($T4368,Tablas!$X$14:$Y$17,2,1))</f>
        <v/>
      </c>
    </row>
    <row r="4369" spans="2:21" x14ac:dyDescent="0.2">
      <c r="B4369" s="1" t="str">
        <f>IF(Tablas!B4367="","",Tablas!B4367)</f>
        <v/>
      </c>
      <c r="C4369" s="1" t="str">
        <f>IF(Tablas!C4367="","",Tablas!C4367)</f>
        <v/>
      </c>
      <c r="D4369" s="1" t="str">
        <f>IF(Tablas!D4367="","",Tablas!D4367)</f>
        <v/>
      </c>
      <c r="E4369" s="1" t="str">
        <f>IF(Tablas!E4367="","",Tablas!E4367)</f>
        <v/>
      </c>
      <c r="F4369" s="1" t="str">
        <f>IF(Tablas!F4367="","",Tablas!F4367)</f>
        <v/>
      </c>
      <c r="G4369" s="1" t="str">
        <f>IF(Tablas!I4367="","",Tablas!I4367)</f>
        <v/>
      </c>
      <c r="H4369" s="1" t="s">
        <v>911</v>
      </c>
      <c r="I4369" s="39" t="str">
        <f>IF($B4369="","",-SUMIFS(Tabla7[Cantidad],Tabla7[Código del producto],$B4369,Tabla7[Tipo de movimiento],"SALIDA",Tabla7[Mes],I$5))</f>
        <v/>
      </c>
      <c r="J4369" s="39" t="str">
        <f>IF($B4369="","",-SUMIFS(Tabla7[Cantidad],Tabla7[Código del producto],$B4369,Tabla7[Tipo de movimiento],"SALIDA",Tabla7[Mes],J$5))</f>
        <v/>
      </c>
      <c r="K4369" s="39" t="str">
        <f>IF($B4369="","",-SUMIFS(Tabla7[Cantidad],Tabla7[Código del producto],$B4369,Tabla7[Tipo de movimiento],"SALIDA",Tabla7[Mes],K$5))</f>
        <v/>
      </c>
      <c r="L4369" s="39" t="str">
        <f>IF($B4369="","",-SUMIFS(Tabla7[Cantidad],Tabla7[Código del producto],$B4369,Tabla7[Tipo de movimiento],"SALIDA",Tabla7[Mes],L$5))</f>
        <v/>
      </c>
      <c r="M4369" s="39" t="str">
        <f>IF($B4369="","",-SUMIFS(Tabla7[Cantidad],Tabla7[Código del producto],$B4369,Tabla7[Tipo de movimiento],"SALIDA",Tabla7[Mes],M$5))</f>
        <v/>
      </c>
      <c r="N4369" s="39" t="str">
        <f>IF($B4369="","",-SUMIFS(Tabla7[Cantidad],Tabla7[Código del producto],$B4369,Tabla7[Tipo de movimiento],"SALIDA",Tabla7[Mes],N$5))</f>
        <v/>
      </c>
      <c r="O4369" s="39" t="str">
        <f>IF($B4369="","",-SUMIFS(Tabla7[Cantidad],Tabla7[Código del producto],$B4369,Tabla7[Tipo de movimiento],"SALIDA",Tabla7[Mes],O$5))</f>
        <v/>
      </c>
      <c r="P4369" s="39" t="str">
        <f>IF($B4369="","",-SUMIFS(Tabla7[Cantidad],Tabla7[Código del producto],$B4369,Tabla7[Tipo de movimiento],"SALIDA",Tabla7[Mes],P$5))</f>
        <v/>
      </c>
      <c r="Q4369" s="39" t="str">
        <f t="shared" si="204"/>
        <v/>
      </c>
      <c r="R4369" s="51" t="str">
        <f>IF($B4369="","",IFERROR(VLOOKUP($B4369,'ABC rotación'!$C:$G,5,0),"C"))</f>
        <v/>
      </c>
      <c r="S4369" s="41" t="str">
        <f t="shared" si="205"/>
        <v/>
      </c>
      <c r="T4369" s="40" t="str">
        <f t="shared" si="206"/>
        <v/>
      </c>
      <c r="U4369" s="23" t="str">
        <f>IF($B4369="","",VLOOKUP($T4369,Tablas!$X$14:$Y$17,2,1))</f>
        <v/>
      </c>
    </row>
    <row r="4370" spans="2:21" x14ac:dyDescent="0.2">
      <c r="B4370" s="1" t="str">
        <f>IF(Tablas!B4368="","",Tablas!B4368)</f>
        <v/>
      </c>
      <c r="C4370" s="1" t="str">
        <f>IF(Tablas!C4368="","",Tablas!C4368)</f>
        <v/>
      </c>
      <c r="D4370" s="1" t="str">
        <f>IF(Tablas!D4368="","",Tablas!D4368)</f>
        <v/>
      </c>
      <c r="E4370" s="1" t="str">
        <f>IF(Tablas!E4368="","",Tablas!E4368)</f>
        <v/>
      </c>
      <c r="F4370" s="1" t="str">
        <f>IF(Tablas!F4368="","",Tablas!F4368)</f>
        <v/>
      </c>
      <c r="G4370" s="1" t="str">
        <f>IF(Tablas!I4368="","",Tablas!I4368)</f>
        <v/>
      </c>
      <c r="H4370" s="1" t="s">
        <v>911</v>
      </c>
      <c r="I4370" s="39" t="str">
        <f>IF($B4370="","",-SUMIFS(Tabla7[Cantidad],Tabla7[Código del producto],$B4370,Tabla7[Tipo de movimiento],"SALIDA",Tabla7[Mes],I$5))</f>
        <v/>
      </c>
      <c r="J4370" s="39" t="str">
        <f>IF($B4370="","",-SUMIFS(Tabla7[Cantidad],Tabla7[Código del producto],$B4370,Tabla7[Tipo de movimiento],"SALIDA",Tabla7[Mes],J$5))</f>
        <v/>
      </c>
      <c r="K4370" s="39" t="str">
        <f>IF($B4370="","",-SUMIFS(Tabla7[Cantidad],Tabla7[Código del producto],$B4370,Tabla7[Tipo de movimiento],"SALIDA",Tabla7[Mes],K$5))</f>
        <v/>
      </c>
      <c r="L4370" s="39" t="str">
        <f>IF($B4370="","",-SUMIFS(Tabla7[Cantidad],Tabla7[Código del producto],$B4370,Tabla7[Tipo de movimiento],"SALIDA",Tabla7[Mes],L$5))</f>
        <v/>
      </c>
      <c r="M4370" s="39" t="str">
        <f>IF($B4370="","",-SUMIFS(Tabla7[Cantidad],Tabla7[Código del producto],$B4370,Tabla7[Tipo de movimiento],"SALIDA",Tabla7[Mes],M$5))</f>
        <v/>
      </c>
      <c r="N4370" s="39" t="str">
        <f>IF($B4370="","",-SUMIFS(Tabla7[Cantidad],Tabla7[Código del producto],$B4370,Tabla7[Tipo de movimiento],"SALIDA",Tabla7[Mes],N$5))</f>
        <v/>
      </c>
      <c r="O4370" s="39" t="str">
        <f>IF($B4370="","",-SUMIFS(Tabla7[Cantidad],Tabla7[Código del producto],$B4370,Tabla7[Tipo de movimiento],"SALIDA",Tabla7[Mes],O$5))</f>
        <v/>
      </c>
      <c r="P4370" s="39" t="str">
        <f>IF($B4370="","",-SUMIFS(Tabla7[Cantidad],Tabla7[Código del producto],$B4370,Tabla7[Tipo de movimiento],"SALIDA",Tabla7[Mes],P$5))</f>
        <v/>
      </c>
      <c r="Q4370" s="39" t="str">
        <f t="shared" si="204"/>
        <v/>
      </c>
      <c r="R4370" s="51" t="str">
        <f>IF($B4370="","",IFERROR(VLOOKUP($B4370,'ABC rotación'!$C:$G,5,0),"C"))</f>
        <v/>
      </c>
      <c r="S4370" s="41" t="str">
        <f t="shared" si="205"/>
        <v/>
      </c>
      <c r="T4370" s="40" t="str">
        <f t="shared" si="206"/>
        <v/>
      </c>
      <c r="U4370" s="23" t="str">
        <f>IF($B4370="","",VLOOKUP($T4370,Tablas!$X$14:$Y$17,2,1))</f>
        <v/>
      </c>
    </row>
    <row r="4371" spans="2:21" x14ac:dyDescent="0.2">
      <c r="B4371" s="1" t="str">
        <f>IF(Tablas!B4369="","",Tablas!B4369)</f>
        <v/>
      </c>
      <c r="C4371" s="1" t="str">
        <f>IF(Tablas!C4369="","",Tablas!C4369)</f>
        <v/>
      </c>
      <c r="D4371" s="1" t="str">
        <f>IF(Tablas!D4369="","",Tablas!D4369)</f>
        <v/>
      </c>
      <c r="E4371" s="1" t="str">
        <f>IF(Tablas!E4369="","",Tablas!E4369)</f>
        <v/>
      </c>
      <c r="F4371" s="1" t="str">
        <f>IF(Tablas!F4369="","",Tablas!F4369)</f>
        <v/>
      </c>
      <c r="G4371" s="1" t="str">
        <f>IF(Tablas!I4369="","",Tablas!I4369)</f>
        <v/>
      </c>
      <c r="H4371" s="1" t="s">
        <v>911</v>
      </c>
      <c r="I4371" s="39" t="str">
        <f>IF($B4371="","",-SUMIFS(Tabla7[Cantidad],Tabla7[Código del producto],$B4371,Tabla7[Tipo de movimiento],"SALIDA",Tabla7[Mes],I$5))</f>
        <v/>
      </c>
      <c r="J4371" s="39" t="str">
        <f>IF($B4371="","",-SUMIFS(Tabla7[Cantidad],Tabla7[Código del producto],$B4371,Tabla7[Tipo de movimiento],"SALIDA",Tabla7[Mes],J$5))</f>
        <v/>
      </c>
      <c r="K4371" s="39" t="str">
        <f>IF($B4371="","",-SUMIFS(Tabla7[Cantidad],Tabla7[Código del producto],$B4371,Tabla7[Tipo de movimiento],"SALIDA",Tabla7[Mes],K$5))</f>
        <v/>
      </c>
      <c r="L4371" s="39" t="str">
        <f>IF($B4371="","",-SUMIFS(Tabla7[Cantidad],Tabla7[Código del producto],$B4371,Tabla7[Tipo de movimiento],"SALIDA",Tabla7[Mes],L$5))</f>
        <v/>
      </c>
      <c r="M4371" s="39" t="str">
        <f>IF($B4371="","",-SUMIFS(Tabla7[Cantidad],Tabla7[Código del producto],$B4371,Tabla7[Tipo de movimiento],"SALIDA",Tabla7[Mes],M$5))</f>
        <v/>
      </c>
      <c r="N4371" s="39" t="str">
        <f>IF($B4371="","",-SUMIFS(Tabla7[Cantidad],Tabla7[Código del producto],$B4371,Tabla7[Tipo de movimiento],"SALIDA",Tabla7[Mes],N$5))</f>
        <v/>
      </c>
      <c r="O4371" s="39" t="str">
        <f>IF($B4371="","",-SUMIFS(Tabla7[Cantidad],Tabla7[Código del producto],$B4371,Tabla7[Tipo de movimiento],"SALIDA",Tabla7[Mes],O$5))</f>
        <v/>
      </c>
      <c r="P4371" s="39" t="str">
        <f>IF($B4371="","",-SUMIFS(Tabla7[Cantidad],Tabla7[Código del producto],$B4371,Tabla7[Tipo de movimiento],"SALIDA",Tabla7[Mes],P$5))</f>
        <v/>
      </c>
      <c r="Q4371" s="39" t="str">
        <f t="shared" si="204"/>
        <v/>
      </c>
      <c r="R4371" s="51" t="str">
        <f>IF($B4371="","",IFERROR(VLOOKUP($B4371,'ABC rotación'!$C:$G,5,0),"C"))</f>
        <v/>
      </c>
      <c r="S4371" s="41" t="str">
        <f t="shared" si="205"/>
        <v/>
      </c>
      <c r="T4371" s="40" t="str">
        <f t="shared" si="206"/>
        <v/>
      </c>
      <c r="U4371" s="23" t="str">
        <f>IF($B4371="","",VLOOKUP($T4371,Tablas!$X$14:$Y$17,2,1))</f>
        <v/>
      </c>
    </row>
    <row r="4372" spans="2:21" x14ac:dyDescent="0.2">
      <c r="B4372" s="1" t="str">
        <f>IF(Tablas!B4370="","",Tablas!B4370)</f>
        <v/>
      </c>
      <c r="C4372" s="1" t="str">
        <f>IF(Tablas!C4370="","",Tablas!C4370)</f>
        <v/>
      </c>
      <c r="D4372" s="1" t="str">
        <f>IF(Tablas!D4370="","",Tablas!D4370)</f>
        <v/>
      </c>
      <c r="E4372" s="1" t="str">
        <f>IF(Tablas!E4370="","",Tablas!E4370)</f>
        <v/>
      </c>
      <c r="F4372" s="1" t="str">
        <f>IF(Tablas!F4370="","",Tablas!F4370)</f>
        <v/>
      </c>
      <c r="G4372" s="1" t="str">
        <f>IF(Tablas!I4370="","",Tablas!I4370)</f>
        <v/>
      </c>
      <c r="H4372" s="1" t="s">
        <v>911</v>
      </c>
      <c r="I4372" s="39" t="str">
        <f>IF($B4372="","",-SUMIFS(Tabla7[Cantidad],Tabla7[Código del producto],$B4372,Tabla7[Tipo de movimiento],"SALIDA",Tabla7[Mes],I$5))</f>
        <v/>
      </c>
      <c r="J4372" s="39" t="str">
        <f>IF($B4372="","",-SUMIFS(Tabla7[Cantidad],Tabla7[Código del producto],$B4372,Tabla7[Tipo de movimiento],"SALIDA",Tabla7[Mes],J$5))</f>
        <v/>
      </c>
      <c r="K4372" s="39" t="str">
        <f>IF($B4372="","",-SUMIFS(Tabla7[Cantidad],Tabla7[Código del producto],$B4372,Tabla7[Tipo de movimiento],"SALIDA",Tabla7[Mes],K$5))</f>
        <v/>
      </c>
      <c r="L4372" s="39" t="str">
        <f>IF($B4372="","",-SUMIFS(Tabla7[Cantidad],Tabla7[Código del producto],$B4372,Tabla7[Tipo de movimiento],"SALIDA",Tabla7[Mes],L$5))</f>
        <v/>
      </c>
      <c r="M4372" s="39" t="str">
        <f>IF($B4372="","",-SUMIFS(Tabla7[Cantidad],Tabla7[Código del producto],$B4372,Tabla7[Tipo de movimiento],"SALIDA",Tabla7[Mes],M$5))</f>
        <v/>
      </c>
      <c r="N4372" s="39" t="str">
        <f>IF($B4372="","",-SUMIFS(Tabla7[Cantidad],Tabla7[Código del producto],$B4372,Tabla7[Tipo de movimiento],"SALIDA",Tabla7[Mes],N$5))</f>
        <v/>
      </c>
      <c r="O4372" s="39" t="str">
        <f>IF($B4372="","",-SUMIFS(Tabla7[Cantidad],Tabla7[Código del producto],$B4372,Tabla7[Tipo de movimiento],"SALIDA",Tabla7[Mes],O$5))</f>
        <v/>
      </c>
      <c r="P4372" s="39" t="str">
        <f>IF($B4372="","",-SUMIFS(Tabla7[Cantidad],Tabla7[Código del producto],$B4372,Tabla7[Tipo de movimiento],"SALIDA",Tabla7[Mes],P$5))</f>
        <v/>
      </c>
      <c r="Q4372" s="39" t="str">
        <f t="shared" si="204"/>
        <v/>
      </c>
      <c r="R4372" s="51" t="str">
        <f>IF($B4372="","",IFERROR(VLOOKUP($B4372,'ABC rotación'!$C:$G,5,0),"C"))</f>
        <v/>
      </c>
      <c r="S4372" s="41" t="str">
        <f t="shared" si="205"/>
        <v/>
      </c>
      <c r="T4372" s="40" t="str">
        <f t="shared" si="206"/>
        <v/>
      </c>
      <c r="U4372" s="23" t="str">
        <f>IF($B4372="","",VLOOKUP($T4372,Tablas!$X$14:$Y$17,2,1))</f>
        <v/>
      </c>
    </row>
    <row r="4373" spans="2:21" x14ac:dyDescent="0.2">
      <c r="B4373" s="1" t="str">
        <f>IF(Tablas!B4371="","",Tablas!B4371)</f>
        <v/>
      </c>
      <c r="C4373" s="1" t="str">
        <f>IF(Tablas!C4371="","",Tablas!C4371)</f>
        <v/>
      </c>
      <c r="D4373" s="1" t="str">
        <f>IF(Tablas!D4371="","",Tablas!D4371)</f>
        <v/>
      </c>
      <c r="E4373" s="1" t="str">
        <f>IF(Tablas!E4371="","",Tablas!E4371)</f>
        <v/>
      </c>
      <c r="F4373" s="1" t="str">
        <f>IF(Tablas!F4371="","",Tablas!F4371)</f>
        <v/>
      </c>
      <c r="G4373" s="1" t="str">
        <f>IF(Tablas!I4371="","",Tablas!I4371)</f>
        <v/>
      </c>
      <c r="H4373" s="1" t="s">
        <v>911</v>
      </c>
      <c r="I4373" s="39" t="str">
        <f>IF($B4373="","",-SUMIFS(Tabla7[Cantidad],Tabla7[Código del producto],$B4373,Tabla7[Tipo de movimiento],"SALIDA",Tabla7[Mes],I$5))</f>
        <v/>
      </c>
      <c r="J4373" s="39" t="str">
        <f>IF($B4373="","",-SUMIFS(Tabla7[Cantidad],Tabla7[Código del producto],$B4373,Tabla7[Tipo de movimiento],"SALIDA",Tabla7[Mes],J$5))</f>
        <v/>
      </c>
      <c r="K4373" s="39" t="str">
        <f>IF($B4373="","",-SUMIFS(Tabla7[Cantidad],Tabla7[Código del producto],$B4373,Tabla7[Tipo de movimiento],"SALIDA",Tabla7[Mes],K$5))</f>
        <v/>
      </c>
      <c r="L4373" s="39" t="str">
        <f>IF($B4373="","",-SUMIFS(Tabla7[Cantidad],Tabla7[Código del producto],$B4373,Tabla7[Tipo de movimiento],"SALIDA",Tabla7[Mes],L$5))</f>
        <v/>
      </c>
      <c r="M4373" s="39" t="str">
        <f>IF($B4373="","",-SUMIFS(Tabla7[Cantidad],Tabla7[Código del producto],$B4373,Tabla7[Tipo de movimiento],"SALIDA",Tabla7[Mes],M$5))</f>
        <v/>
      </c>
      <c r="N4373" s="39" t="str">
        <f>IF($B4373="","",-SUMIFS(Tabla7[Cantidad],Tabla7[Código del producto],$B4373,Tabla7[Tipo de movimiento],"SALIDA",Tabla7[Mes],N$5))</f>
        <v/>
      </c>
      <c r="O4373" s="39" t="str">
        <f>IF($B4373="","",-SUMIFS(Tabla7[Cantidad],Tabla7[Código del producto],$B4373,Tabla7[Tipo de movimiento],"SALIDA",Tabla7[Mes],O$5))</f>
        <v/>
      </c>
      <c r="P4373" s="39" t="str">
        <f>IF($B4373="","",-SUMIFS(Tabla7[Cantidad],Tabla7[Código del producto],$B4373,Tabla7[Tipo de movimiento],"SALIDA",Tabla7[Mes],P$5))</f>
        <v/>
      </c>
      <c r="Q4373" s="39" t="str">
        <f t="shared" si="204"/>
        <v/>
      </c>
      <c r="R4373" s="51" t="str">
        <f>IF($B4373="","",IFERROR(VLOOKUP($B4373,'ABC rotación'!$C:$G,5,0),"C"))</f>
        <v/>
      </c>
      <c r="S4373" s="41" t="str">
        <f t="shared" si="205"/>
        <v/>
      </c>
      <c r="T4373" s="40" t="str">
        <f t="shared" si="206"/>
        <v/>
      </c>
      <c r="U4373" s="23" t="str">
        <f>IF($B4373="","",VLOOKUP($T4373,Tablas!$X$14:$Y$17,2,1))</f>
        <v/>
      </c>
    </row>
    <row r="4374" spans="2:21" x14ac:dyDescent="0.2">
      <c r="B4374" s="1" t="str">
        <f>IF(Tablas!B4372="","",Tablas!B4372)</f>
        <v/>
      </c>
      <c r="C4374" s="1" t="str">
        <f>IF(Tablas!C4372="","",Tablas!C4372)</f>
        <v/>
      </c>
      <c r="D4374" s="1" t="str">
        <f>IF(Tablas!D4372="","",Tablas!D4372)</f>
        <v/>
      </c>
      <c r="E4374" s="1" t="str">
        <f>IF(Tablas!E4372="","",Tablas!E4372)</f>
        <v/>
      </c>
      <c r="F4374" s="1" t="str">
        <f>IF(Tablas!F4372="","",Tablas!F4372)</f>
        <v/>
      </c>
      <c r="G4374" s="1" t="str">
        <f>IF(Tablas!I4372="","",Tablas!I4372)</f>
        <v/>
      </c>
      <c r="H4374" s="1" t="s">
        <v>911</v>
      </c>
      <c r="I4374" s="39" t="str">
        <f>IF($B4374="","",-SUMIFS(Tabla7[Cantidad],Tabla7[Código del producto],$B4374,Tabla7[Tipo de movimiento],"SALIDA",Tabla7[Mes],I$5))</f>
        <v/>
      </c>
      <c r="J4374" s="39" t="str">
        <f>IF($B4374="","",-SUMIFS(Tabla7[Cantidad],Tabla7[Código del producto],$B4374,Tabla7[Tipo de movimiento],"SALIDA",Tabla7[Mes],J$5))</f>
        <v/>
      </c>
      <c r="K4374" s="39" t="str">
        <f>IF($B4374="","",-SUMIFS(Tabla7[Cantidad],Tabla7[Código del producto],$B4374,Tabla7[Tipo de movimiento],"SALIDA",Tabla7[Mes],K$5))</f>
        <v/>
      </c>
      <c r="L4374" s="39" t="str">
        <f>IF($B4374="","",-SUMIFS(Tabla7[Cantidad],Tabla7[Código del producto],$B4374,Tabla7[Tipo de movimiento],"SALIDA",Tabla7[Mes],L$5))</f>
        <v/>
      </c>
      <c r="M4374" s="39" t="str">
        <f>IF($B4374="","",-SUMIFS(Tabla7[Cantidad],Tabla7[Código del producto],$B4374,Tabla7[Tipo de movimiento],"SALIDA",Tabla7[Mes],M$5))</f>
        <v/>
      </c>
      <c r="N4374" s="39" t="str">
        <f>IF($B4374="","",-SUMIFS(Tabla7[Cantidad],Tabla7[Código del producto],$B4374,Tabla7[Tipo de movimiento],"SALIDA",Tabla7[Mes],N$5))</f>
        <v/>
      </c>
      <c r="O4374" s="39" t="str">
        <f>IF($B4374="","",-SUMIFS(Tabla7[Cantidad],Tabla7[Código del producto],$B4374,Tabla7[Tipo de movimiento],"SALIDA",Tabla7[Mes],O$5))</f>
        <v/>
      </c>
      <c r="P4374" s="39" t="str">
        <f>IF($B4374="","",-SUMIFS(Tabla7[Cantidad],Tabla7[Código del producto],$B4374,Tabla7[Tipo de movimiento],"SALIDA",Tabla7[Mes],P$5))</f>
        <v/>
      </c>
      <c r="Q4374" s="39" t="str">
        <f t="shared" si="204"/>
        <v/>
      </c>
      <c r="R4374" s="51" t="str">
        <f>IF($B4374="","",IFERROR(VLOOKUP($B4374,'ABC rotación'!$C:$G,5,0),"C"))</f>
        <v/>
      </c>
      <c r="S4374" s="41" t="str">
        <f t="shared" si="205"/>
        <v/>
      </c>
      <c r="T4374" s="40" t="str">
        <f t="shared" si="206"/>
        <v/>
      </c>
      <c r="U4374" s="23" t="str">
        <f>IF($B4374="","",VLOOKUP($T4374,Tablas!$X$14:$Y$17,2,1))</f>
        <v/>
      </c>
    </row>
    <row r="4375" spans="2:21" x14ac:dyDescent="0.2">
      <c r="B4375" s="1" t="str">
        <f>IF(Tablas!B4373="","",Tablas!B4373)</f>
        <v/>
      </c>
      <c r="C4375" s="1" t="str">
        <f>IF(Tablas!C4373="","",Tablas!C4373)</f>
        <v/>
      </c>
      <c r="D4375" s="1" t="str">
        <f>IF(Tablas!D4373="","",Tablas!D4373)</f>
        <v/>
      </c>
      <c r="E4375" s="1" t="str">
        <f>IF(Tablas!E4373="","",Tablas!E4373)</f>
        <v/>
      </c>
      <c r="F4375" s="1" t="str">
        <f>IF(Tablas!F4373="","",Tablas!F4373)</f>
        <v/>
      </c>
      <c r="G4375" s="1" t="str">
        <f>IF(Tablas!I4373="","",Tablas!I4373)</f>
        <v/>
      </c>
      <c r="H4375" s="1" t="s">
        <v>911</v>
      </c>
      <c r="I4375" s="39" t="str">
        <f>IF($B4375="","",-SUMIFS(Tabla7[Cantidad],Tabla7[Código del producto],$B4375,Tabla7[Tipo de movimiento],"SALIDA",Tabla7[Mes],I$5))</f>
        <v/>
      </c>
      <c r="J4375" s="39" t="str">
        <f>IF($B4375="","",-SUMIFS(Tabla7[Cantidad],Tabla7[Código del producto],$B4375,Tabla7[Tipo de movimiento],"SALIDA",Tabla7[Mes],J$5))</f>
        <v/>
      </c>
      <c r="K4375" s="39" t="str">
        <f>IF($B4375="","",-SUMIFS(Tabla7[Cantidad],Tabla7[Código del producto],$B4375,Tabla7[Tipo de movimiento],"SALIDA",Tabla7[Mes],K$5))</f>
        <v/>
      </c>
      <c r="L4375" s="39" t="str">
        <f>IF($B4375="","",-SUMIFS(Tabla7[Cantidad],Tabla7[Código del producto],$B4375,Tabla7[Tipo de movimiento],"SALIDA",Tabla7[Mes],L$5))</f>
        <v/>
      </c>
      <c r="M4375" s="39" t="str">
        <f>IF($B4375="","",-SUMIFS(Tabla7[Cantidad],Tabla7[Código del producto],$B4375,Tabla7[Tipo de movimiento],"SALIDA",Tabla7[Mes],M$5))</f>
        <v/>
      </c>
      <c r="N4375" s="39" t="str">
        <f>IF($B4375="","",-SUMIFS(Tabla7[Cantidad],Tabla7[Código del producto],$B4375,Tabla7[Tipo de movimiento],"SALIDA",Tabla7[Mes],N$5))</f>
        <v/>
      </c>
      <c r="O4375" s="39" t="str">
        <f>IF($B4375="","",-SUMIFS(Tabla7[Cantidad],Tabla7[Código del producto],$B4375,Tabla7[Tipo de movimiento],"SALIDA",Tabla7[Mes],O$5))</f>
        <v/>
      </c>
      <c r="P4375" s="39" t="str">
        <f>IF($B4375="","",-SUMIFS(Tabla7[Cantidad],Tabla7[Código del producto],$B4375,Tabla7[Tipo de movimiento],"SALIDA",Tabla7[Mes],P$5))</f>
        <v/>
      </c>
      <c r="Q4375" s="39" t="str">
        <f t="shared" si="204"/>
        <v/>
      </c>
      <c r="R4375" s="51" t="str">
        <f>IF($B4375="","",IFERROR(VLOOKUP($B4375,'ABC rotación'!$C:$G,5,0),"C"))</f>
        <v/>
      </c>
      <c r="S4375" s="41" t="str">
        <f t="shared" si="205"/>
        <v/>
      </c>
      <c r="T4375" s="40" t="str">
        <f t="shared" si="206"/>
        <v/>
      </c>
      <c r="U4375" s="23" t="str">
        <f>IF($B4375="","",VLOOKUP($T4375,Tablas!$X$14:$Y$17,2,1))</f>
        <v/>
      </c>
    </row>
    <row r="4376" spans="2:21" x14ac:dyDescent="0.2">
      <c r="B4376" s="1" t="str">
        <f>IF(Tablas!B4374="","",Tablas!B4374)</f>
        <v/>
      </c>
      <c r="C4376" s="1" t="str">
        <f>IF(Tablas!C4374="","",Tablas!C4374)</f>
        <v/>
      </c>
      <c r="D4376" s="1" t="str">
        <f>IF(Tablas!D4374="","",Tablas!D4374)</f>
        <v/>
      </c>
      <c r="E4376" s="1" t="str">
        <f>IF(Tablas!E4374="","",Tablas!E4374)</f>
        <v/>
      </c>
      <c r="F4376" s="1" t="str">
        <f>IF(Tablas!F4374="","",Tablas!F4374)</f>
        <v/>
      </c>
      <c r="G4376" s="1" t="str">
        <f>IF(Tablas!I4374="","",Tablas!I4374)</f>
        <v/>
      </c>
      <c r="H4376" s="1" t="s">
        <v>911</v>
      </c>
      <c r="I4376" s="39" t="str">
        <f>IF($B4376="","",-SUMIFS(Tabla7[Cantidad],Tabla7[Código del producto],$B4376,Tabla7[Tipo de movimiento],"SALIDA",Tabla7[Mes],I$5))</f>
        <v/>
      </c>
      <c r="J4376" s="39" t="str">
        <f>IF($B4376="","",-SUMIFS(Tabla7[Cantidad],Tabla7[Código del producto],$B4376,Tabla7[Tipo de movimiento],"SALIDA",Tabla7[Mes],J$5))</f>
        <v/>
      </c>
      <c r="K4376" s="39" t="str">
        <f>IF($B4376="","",-SUMIFS(Tabla7[Cantidad],Tabla7[Código del producto],$B4376,Tabla7[Tipo de movimiento],"SALIDA",Tabla7[Mes],K$5))</f>
        <v/>
      </c>
      <c r="L4376" s="39" t="str">
        <f>IF($B4376="","",-SUMIFS(Tabla7[Cantidad],Tabla7[Código del producto],$B4376,Tabla7[Tipo de movimiento],"SALIDA",Tabla7[Mes],L$5))</f>
        <v/>
      </c>
      <c r="M4376" s="39" t="str">
        <f>IF($B4376="","",-SUMIFS(Tabla7[Cantidad],Tabla7[Código del producto],$B4376,Tabla7[Tipo de movimiento],"SALIDA",Tabla7[Mes],M$5))</f>
        <v/>
      </c>
      <c r="N4376" s="39" t="str">
        <f>IF($B4376="","",-SUMIFS(Tabla7[Cantidad],Tabla7[Código del producto],$B4376,Tabla7[Tipo de movimiento],"SALIDA",Tabla7[Mes],N$5))</f>
        <v/>
      </c>
      <c r="O4376" s="39" t="str">
        <f>IF($B4376="","",-SUMIFS(Tabla7[Cantidad],Tabla7[Código del producto],$B4376,Tabla7[Tipo de movimiento],"SALIDA",Tabla7[Mes],O$5))</f>
        <v/>
      </c>
      <c r="P4376" s="39" t="str">
        <f>IF($B4376="","",-SUMIFS(Tabla7[Cantidad],Tabla7[Código del producto],$B4376,Tabla7[Tipo de movimiento],"SALIDA",Tabla7[Mes],P$5))</f>
        <v/>
      </c>
      <c r="Q4376" s="39" t="str">
        <f t="shared" si="204"/>
        <v/>
      </c>
      <c r="R4376" s="51" t="str">
        <f>IF($B4376="","",IFERROR(VLOOKUP($B4376,'ABC rotación'!$C:$G,5,0),"C"))</f>
        <v/>
      </c>
      <c r="S4376" s="41" t="str">
        <f t="shared" si="205"/>
        <v/>
      </c>
      <c r="T4376" s="40" t="str">
        <f t="shared" si="206"/>
        <v/>
      </c>
      <c r="U4376" s="23" t="str">
        <f>IF($B4376="","",VLOOKUP($T4376,Tablas!$X$14:$Y$17,2,1))</f>
        <v/>
      </c>
    </row>
    <row r="4377" spans="2:21" x14ac:dyDescent="0.2">
      <c r="B4377" s="1" t="str">
        <f>IF(Tablas!B4375="","",Tablas!B4375)</f>
        <v/>
      </c>
      <c r="C4377" s="1" t="str">
        <f>IF(Tablas!C4375="","",Tablas!C4375)</f>
        <v/>
      </c>
      <c r="D4377" s="1" t="str">
        <f>IF(Tablas!D4375="","",Tablas!D4375)</f>
        <v/>
      </c>
      <c r="E4377" s="1" t="str">
        <f>IF(Tablas!E4375="","",Tablas!E4375)</f>
        <v/>
      </c>
      <c r="F4377" s="1" t="str">
        <f>IF(Tablas!F4375="","",Tablas!F4375)</f>
        <v/>
      </c>
      <c r="G4377" s="1" t="str">
        <f>IF(Tablas!I4375="","",Tablas!I4375)</f>
        <v/>
      </c>
      <c r="H4377" s="1" t="s">
        <v>911</v>
      </c>
      <c r="I4377" s="39" t="str">
        <f>IF($B4377="","",-SUMIFS(Tabla7[Cantidad],Tabla7[Código del producto],$B4377,Tabla7[Tipo de movimiento],"SALIDA",Tabla7[Mes],I$5))</f>
        <v/>
      </c>
      <c r="J4377" s="39" t="str">
        <f>IF($B4377="","",-SUMIFS(Tabla7[Cantidad],Tabla7[Código del producto],$B4377,Tabla7[Tipo de movimiento],"SALIDA",Tabla7[Mes],J$5))</f>
        <v/>
      </c>
      <c r="K4377" s="39" t="str">
        <f>IF($B4377="","",-SUMIFS(Tabla7[Cantidad],Tabla7[Código del producto],$B4377,Tabla7[Tipo de movimiento],"SALIDA",Tabla7[Mes],K$5))</f>
        <v/>
      </c>
      <c r="L4377" s="39" t="str">
        <f>IF($B4377="","",-SUMIFS(Tabla7[Cantidad],Tabla7[Código del producto],$B4377,Tabla7[Tipo de movimiento],"SALIDA",Tabla7[Mes],L$5))</f>
        <v/>
      </c>
      <c r="M4377" s="39" t="str">
        <f>IF($B4377="","",-SUMIFS(Tabla7[Cantidad],Tabla7[Código del producto],$B4377,Tabla7[Tipo de movimiento],"SALIDA",Tabla7[Mes],M$5))</f>
        <v/>
      </c>
      <c r="N4377" s="39" t="str">
        <f>IF($B4377="","",-SUMIFS(Tabla7[Cantidad],Tabla7[Código del producto],$B4377,Tabla7[Tipo de movimiento],"SALIDA",Tabla7[Mes],N$5))</f>
        <v/>
      </c>
      <c r="O4377" s="39" t="str">
        <f>IF($B4377="","",-SUMIFS(Tabla7[Cantidad],Tabla7[Código del producto],$B4377,Tabla7[Tipo de movimiento],"SALIDA",Tabla7[Mes],O$5))</f>
        <v/>
      </c>
      <c r="P4377" s="39" t="str">
        <f>IF($B4377="","",-SUMIFS(Tabla7[Cantidad],Tabla7[Código del producto],$B4377,Tabla7[Tipo de movimiento],"SALIDA",Tabla7[Mes],P$5))</f>
        <v/>
      </c>
      <c r="Q4377" s="39" t="str">
        <f t="shared" si="204"/>
        <v/>
      </c>
      <c r="R4377" s="51" t="str">
        <f>IF($B4377="","",IFERROR(VLOOKUP($B4377,'ABC rotación'!$C:$G,5,0),"C"))</f>
        <v/>
      </c>
      <c r="S4377" s="41" t="str">
        <f t="shared" si="205"/>
        <v/>
      </c>
      <c r="T4377" s="40" t="str">
        <f t="shared" si="206"/>
        <v/>
      </c>
      <c r="U4377" s="23" t="str">
        <f>IF($B4377="","",VLOOKUP($T4377,Tablas!$X$14:$Y$17,2,1))</f>
        <v/>
      </c>
    </row>
    <row r="4378" spans="2:21" x14ac:dyDescent="0.2">
      <c r="B4378" s="1" t="str">
        <f>IF(Tablas!B4376="","",Tablas!B4376)</f>
        <v/>
      </c>
      <c r="C4378" s="1" t="str">
        <f>IF(Tablas!C4376="","",Tablas!C4376)</f>
        <v/>
      </c>
      <c r="D4378" s="1" t="str">
        <f>IF(Tablas!D4376="","",Tablas!D4376)</f>
        <v/>
      </c>
      <c r="E4378" s="1" t="str">
        <f>IF(Tablas!E4376="","",Tablas!E4376)</f>
        <v/>
      </c>
      <c r="F4378" s="1" t="str">
        <f>IF(Tablas!F4376="","",Tablas!F4376)</f>
        <v/>
      </c>
      <c r="G4378" s="1" t="str">
        <f>IF(Tablas!I4376="","",Tablas!I4376)</f>
        <v/>
      </c>
      <c r="H4378" s="1" t="s">
        <v>911</v>
      </c>
      <c r="I4378" s="39" t="str">
        <f>IF($B4378="","",-SUMIFS(Tabla7[Cantidad],Tabla7[Código del producto],$B4378,Tabla7[Tipo de movimiento],"SALIDA",Tabla7[Mes],I$5))</f>
        <v/>
      </c>
      <c r="J4378" s="39" t="str">
        <f>IF($B4378="","",-SUMIFS(Tabla7[Cantidad],Tabla7[Código del producto],$B4378,Tabla7[Tipo de movimiento],"SALIDA",Tabla7[Mes],J$5))</f>
        <v/>
      </c>
      <c r="K4378" s="39" t="str">
        <f>IF($B4378="","",-SUMIFS(Tabla7[Cantidad],Tabla7[Código del producto],$B4378,Tabla7[Tipo de movimiento],"SALIDA",Tabla7[Mes],K$5))</f>
        <v/>
      </c>
      <c r="L4378" s="39" t="str">
        <f>IF($B4378="","",-SUMIFS(Tabla7[Cantidad],Tabla7[Código del producto],$B4378,Tabla7[Tipo de movimiento],"SALIDA",Tabla7[Mes],L$5))</f>
        <v/>
      </c>
      <c r="M4378" s="39" t="str">
        <f>IF($B4378="","",-SUMIFS(Tabla7[Cantidad],Tabla7[Código del producto],$B4378,Tabla7[Tipo de movimiento],"SALIDA",Tabla7[Mes],M$5))</f>
        <v/>
      </c>
      <c r="N4378" s="39" t="str">
        <f>IF($B4378="","",-SUMIFS(Tabla7[Cantidad],Tabla7[Código del producto],$B4378,Tabla7[Tipo de movimiento],"SALIDA",Tabla7[Mes],N$5))</f>
        <v/>
      </c>
      <c r="O4378" s="39" t="str">
        <f>IF($B4378="","",-SUMIFS(Tabla7[Cantidad],Tabla7[Código del producto],$B4378,Tabla7[Tipo de movimiento],"SALIDA",Tabla7[Mes],O$5))</f>
        <v/>
      </c>
      <c r="P4378" s="39" t="str">
        <f>IF($B4378="","",-SUMIFS(Tabla7[Cantidad],Tabla7[Código del producto],$B4378,Tabla7[Tipo de movimiento],"SALIDA",Tabla7[Mes],P$5))</f>
        <v/>
      </c>
      <c r="Q4378" s="39" t="str">
        <f t="shared" si="204"/>
        <v/>
      </c>
      <c r="R4378" s="51" t="str">
        <f>IF($B4378="","",IFERROR(VLOOKUP($B4378,'ABC rotación'!$C:$G,5,0),"C"))</f>
        <v/>
      </c>
      <c r="S4378" s="41" t="str">
        <f t="shared" si="205"/>
        <v/>
      </c>
      <c r="T4378" s="40" t="str">
        <f t="shared" si="206"/>
        <v/>
      </c>
      <c r="U4378" s="23" t="str">
        <f>IF($B4378="","",VLOOKUP($T4378,Tablas!$X$14:$Y$17,2,1))</f>
        <v/>
      </c>
    </row>
    <row r="4379" spans="2:21" x14ac:dyDescent="0.2">
      <c r="B4379" s="1" t="str">
        <f>IF(Tablas!B4377="","",Tablas!B4377)</f>
        <v/>
      </c>
      <c r="C4379" s="1" t="str">
        <f>IF(Tablas!C4377="","",Tablas!C4377)</f>
        <v/>
      </c>
      <c r="D4379" s="1" t="str">
        <f>IF(Tablas!D4377="","",Tablas!D4377)</f>
        <v/>
      </c>
      <c r="E4379" s="1" t="str">
        <f>IF(Tablas!E4377="","",Tablas!E4377)</f>
        <v/>
      </c>
      <c r="F4379" s="1" t="str">
        <f>IF(Tablas!F4377="","",Tablas!F4377)</f>
        <v/>
      </c>
      <c r="G4379" s="1" t="str">
        <f>IF(Tablas!I4377="","",Tablas!I4377)</f>
        <v/>
      </c>
      <c r="H4379" s="1" t="s">
        <v>911</v>
      </c>
      <c r="I4379" s="39" t="str">
        <f>IF($B4379="","",-SUMIFS(Tabla7[Cantidad],Tabla7[Código del producto],$B4379,Tabla7[Tipo de movimiento],"SALIDA",Tabla7[Mes],I$5))</f>
        <v/>
      </c>
      <c r="J4379" s="39" t="str">
        <f>IF($B4379="","",-SUMIFS(Tabla7[Cantidad],Tabla7[Código del producto],$B4379,Tabla7[Tipo de movimiento],"SALIDA",Tabla7[Mes],J$5))</f>
        <v/>
      </c>
      <c r="K4379" s="39" t="str">
        <f>IF($B4379="","",-SUMIFS(Tabla7[Cantidad],Tabla7[Código del producto],$B4379,Tabla7[Tipo de movimiento],"SALIDA",Tabla7[Mes],K$5))</f>
        <v/>
      </c>
      <c r="L4379" s="39" t="str">
        <f>IF($B4379="","",-SUMIFS(Tabla7[Cantidad],Tabla7[Código del producto],$B4379,Tabla7[Tipo de movimiento],"SALIDA",Tabla7[Mes],L$5))</f>
        <v/>
      </c>
      <c r="M4379" s="39" t="str">
        <f>IF($B4379="","",-SUMIFS(Tabla7[Cantidad],Tabla7[Código del producto],$B4379,Tabla7[Tipo de movimiento],"SALIDA",Tabla7[Mes],M$5))</f>
        <v/>
      </c>
      <c r="N4379" s="39" t="str">
        <f>IF($B4379="","",-SUMIFS(Tabla7[Cantidad],Tabla7[Código del producto],$B4379,Tabla7[Tipo de movimiento],"SALIDA",Tabla7[Mes],N$5))</f>
        <v/>
      </c>
      <c r="O4379" s="39" t="str">
        <f>IF($B4379="","",-SUMIFS(Tabla7[Cantidad],Tabla7[Código del producto],$B4379,Tabla7[Tipo de movimiento],"SALIDA",Tabla7[Mes],O$5))</f>
        <v/>
      </c>
      <c r="P4379" s="39" t="str">
        <f>IF($B4379="","",-SUMIFS(Tabla7[Cantidad],Tabla7[Código del producto],$B4379,Tabla7[Tipo de movimiento],"SALIDA",Tabla7[Mes],P$5))</f>
        <v/>
      </c>
      <c r="Q4379" s="39" t="str">
        <f t="shared" si="204"/>
        <v/>
      </c>
      <c r="R4379" s="51" t="str">
        <f>IF($B4379="","",IFERROR(VLOOKUP($B4379,'ABC rotación'!$C:$G,5,0),"C"))</f>
        <v/>
      </c>
      <c r="S4379" s="41" t="str">
        <f t="shared" si="205"/>
        <v/>
      </c>
      <c r="T4379" s="40" t="str">
        <f t="shared" si="206"/>
        <v/>
      </c>
      <c r="U4379" s="23" t="str">
        <f>IF($B4379="","",VLOOKUP($T4379,Tablas!$X$14:$Y$17,2,1))</f>
        <v/>
      </c>
    </row>
    <row r="4380" spans="2:21" x14ac:dyDescent="0.2">
      <c r="B4380" s="1" t="str">
        <f>IF(Tablas!B4378="","",Tablas!B4378)</f>
        <v/>
      </c>
      <c r="C4380" s="1" t="str">
        <f>IF(Tablas!C4378="","",Tablas!C4378)</f>
        <v/>
      </c>
      <c r="D4380" s="1" t="str">
        <f>IF(Tablas!D4378="","",Tablas!D4378)</f>
        <v/>
      </c>
      <c r="E4380" s="1" t="str">
        <f>IF(Tablas!E4378="","",Tablas!E4378)</f>
        <v/>
      </c>
      <c r="F4380" s="1" t="str">
        <f>IF(Tablas!F4378="","",Tablas!F4378)</f>
        <v/>
      </c>
      <c r="G4380" s="1" t="str">
        <f>IF(Tablas!I4378="","",Tablas!I4378)</f>
        <v/>
      </c>
      <c r="H4380" s="1" t="s">
        <v>911</v>
      </c>
      <c r="I4380" s="39" t="str">
        <f>IF($B4380="","",-SUMIFS(Tabla7[Cantidad],Tabla7[Código del producto],$B4380,Tabla7[Tipo de movimiento],"SALIDA",Tabla7[Mes],I$5))</f>
        <v/>
      </c>
      <c r="J4380" s="39" t="str">
        <f>IF($B4380="","",-SUMIFS(Tabla7[Cantidad],Tabla7[Código del producto],$B4380,Tabla7[Tipo de movimiento],"SALIDA",Tabla7[Mes],J$5))</f>
        <v/>
      </c>
      <c r="K4380" s="39" t="str">
        <f>IF($B4380="","",-SUMIFS(Tabla7[Cantidad],Tabla7[Código del producto],$B4380,Tabla7[Tipo de movimiento],"SALIDA",Tabla7[Mes],K$5))</f>
        <v/>
      </c>
      <c r="L4380" s="39" t="str">
        <f>IF($B4380="","",-SUMIFS(Tabla7[Cantidad],Tabla7[Código del producto],$B4380,Tabla7[Tipo de movimiento],"SALIDA",Tabla7[Mes],L$5))</f>
        <v/>
      </c>
      <c r="M4380" s="39" t="str">
        <f>IF($B4380="","",-SUMIFS(Tabla7[Cantidad],Tabla7[Código del producto],$B4380,Tabla7[Tipo de movimiento],"SALIDA",Tabla7[Mes],M$5))</f>
        <v/>
      </c>
      <c r="N4380" s="39" t="str">
        <f>IF($B4380="","",-SUMIFS(Tabla7[Cantidad],Tabla7[Código del producto],$B4380,Tabla7[Tipo de movimiento],"SALIDA",Tabla7[Mes],N$5))</f>
        <v/>
      </c>
      <c r="O4380" s="39" t="str">
        <f>IF($B4380="","",-SUMIFS(Tabla7[Cantidad],Tabla7[Código del producto],$B4380,Tabla7[Tipo de movimiento],"SALIDA",Tabla7[Mes],O$5))</f>
        <v/>
      </c>
      <c r="P4380" s="39" t="str">
        <f>IF($B4380="","",-SUMIFS(Tabla7[Cantidad],Tabla7[Código del producto],$B4380,Tabla7[Tipo de movimiento],"SALIDA",Tabla7[Mes],P$5))</f>
        <v/>
      </c>
      <c r="Q4380" s="39" t="str">
        <f t="shared" si="204"/>
        <v/>
      </c>
      <c r="R4380" s="51" t="str">
        <f>IF($B4380="","",IFERROR(VLOOKUP($B4380,'ABC rotación'!$C:$G,5,0),"C"))</f>
        <v/>
      </c>
      <c r="S4380" s="41" t="str">
        <f t="shared" si="205"/>
        <v/>
      </c>
      <c r="T4380" s="40" t="str">
        <f t="shared" si="206"/>
        <v/>
      </c>
      <c r="U4380" s="23" t="str">
        <f>IF($B4380="","",VLOOKUP($T4380,Tablas!$X$14:$Y$17,2,1))</f>
        <v/>
      </c>
    </row>
    <row r="4381" spans="2:21" x14ac:dyDescent="0.2">
      <c r="B4381" s="1" t="str">
        <f>IF(Tablas!B4379="","",Tablas!B4379)</f>
        <v/>
      </c>
      <c r="C4381" s="1" t="str">
        <f>IF(Tablas!C4379="","",Tablas!C4379)</f>
        <v/>
      </c>
      <c r="D4381" s="1" t="str">
        <f>IF(Tablas!D4379="","",Tablas!D4379)</f>
        <v/>
      </c>
      <c r="E4381" s="1" t="str">
        <f>IF(Tablas!E4379="","",Tablas!E4379)</f>
        <v/>
      </c>
      <c r="F4381" s="1" t="str">
        <f>IF(Tablas!F4379="","",Tablas!F4379)</f>
        <v/>
      </c>
      <c r="G4381" s="1" t="str">
        <f>IF(Tablas!I4379="","",Tablas!I4379)</f>
        <v/>
      </c>
      <c r="H4381" s="1" t="s">
        <v>911</v>
      </c>
      <c r="I4381" s="39" t="str">
        <f>IF($B4381="","",-SUMIFS(Tabla7[Cantidad],Tabla7[Código del producto],$B4381,Tabla7[Tipo de movimiento],"SALIDA",Tabla7[Mes],I$5))</f>
        <v/>
      </c>
      <c r="J4381" s="39" t="str">
        <f>IF($B4381="","",-SUMIFS(Tabla7[Cantidad],Tabla7[Código del producto],$B4381,Tabla7[Tipo de movimiento],"SALIDA",Tabla7[Mes],J$5))</f>
        <v/>
      </c>
      <c r="K4381" s="39" t="str">
        <f>IF($B4381="","",-SUMIFS(Tabla7[Cantidad],Tabla7[Código del producto],$B4381,Tabla7[Tipo de movimiento],"SALIDA",Tabla7[Mes],K$5))</f>
        <v/>
      </c>
      <c r="L4381" s="39" t="str">
        <f>IF($B4381="","",-SUMIFS(Tabla7[Cantidad],Tabla7[Código del producto],$B4381,Tabla7[Tipo de movimiento],"SALIDA",Tabla7[Mes],L$5))</f>
        <v/>
      </c>
      <c r="M4381" s="39" t="str">
        <f>IF($B4381="","",-SUMIFS(Tabla7[Cantidad],Tabla7[Código del producto],$B4381,Tabla7[Tipo de movimiento],"SALIDA",Tabla7[Mes],M$5))</f>
        <v/>
      </c>
      <c r="N4381" s="39" t="str">
        <f>IF($B4381="","",-SUMIFS(Tabla7[Cantidad],Tabla7[Código del producto],$B4381,Tabla7[Tipo de movimiento],"SALIDA",Tabla7[Mes],N$5))</f>
        <v/>
      </c>
      <c r="O4381" s="39" t="str">
        <f>IF($B4381="","",-SUMIFS(Tabla7[Cantidad],Tabla7[Código del producto],$B4381,Tabla7[Tipo de movimiento],"SALIDA",Tabla7[Mes],O$5))</f>
        <v/>
      </c>
      <c r="P4381" s="39" t="str">
        <f>IF($B4381="","",-SUMIFS(Tabla7[Cantidad],Tabla7[Código del producto],$B4381,Tabla7[Tipo de movimiento],"SALIDA",Tabla7[Mes],P$5))</f>
        <v/>
      </c>
      <c r="Q4381" s="39" t="str">
        <f t="shared" si="204"/>
        <v/>
      </c>
      <c r="R4381" s="51" t="str">
        <f>IF($B4381="","",IFERROR(VLOOKUP($B4381,'ABC rotación'!$C:$G,5,0),"C"))</f>
        <v/>
      </c>
      <c r="S4381" s="41" t="str">
        <f t="shared" si="205"/>
        <v/>
      </c>
      <c r="T4381" s="40" t="str">
        <f t="shared" si="206"/>
        <v/>
      </c>
      <c r="U4381" s="23" t="str">
        <f>IF($B4381="","",VLOOKUP($T4381,Tablas!$X$14:$Y$17,2,1))</f>
        <v/>
      </c>
    </row>
    <row r="4382" spans="2:21" x14ac:dyDescent="0.2">
      <c r="B4382" s="1" t="str">
        <f>IF(Tablas!B4380="","",Tablas!B4380)</f>
        <v/>
      </c>
      <c r="C4382" s="1" t="str">
        <f>IF(Tablas!C4380="","",Tablas!C4380)</f>
        <v/>
      </c>
      <c r="D4382" s="1" t="str">
        <f>IF(Tablas!D4380="","",Tablas!D4380)</f>
        <v/>
      </c>
      <c r="E4382" s="1" t="str">
        <f>IF(Tablas!E4380="","",Tablas!E4380)</f>
        <v/>
      </c>
      <c r="F4382" s="1" t="str">
        <f>IF(Tablas!F4380="","",Tablas!F4380)</f>
        <v/>
      </c>
      <c r="G4382" s="1" t="str">
        <f>IF(Tablas!I4380="","",Tablas!I4380)</f>
        <v/>
      </c>
      <c r="H4382" s="1" t="s">
        <v>911</v>
      </c>
      <c r="I4382" s="39" t="str">
        <f>IF($B4382="","",-SUMIFS(Tabla7[Cantidad],Tabla7[Código del producto],$B4382,Tabla7[Tipo de movimiento],"SALIDA",Tabla7[Mes],I$5))</f>
        <v/>
      </c>
      <c r="J4382" s="39" t="str">
        <f>IF($B4382="","",-SUMIFS(Tabla7[Cantidad],Tabla7[Código del producto],$B4382,Tabla7[Tipo de movimiento],"SALIDA",Tabla7[Mes],J$5))</f>
        <v/>
      </c>
      <c r="K4382" s="39" t="str">
        <f>IF($B4382="","",-SUMIFS(Tabla7[Cantidad],Tabla7[Código del producto],$B4382,Tabla7[Tipo de movimiento],"SALIDA",Tabla7[Mes],K$5))</f>
        <v/>
      </c>
      <c r="L4382" s="39" t="str">
        <f>IF($B4382="","",-SUMIFS(Tabla7[Cantidad],Tabla7[Código del producto],$B4382,Tabla7[Tipo de movimiento],"SALIDA",Tabla7[Mes],L$5))</f>
        <v/>
      </c>
      <c r="M4382" s="39" t="str">
        <f>IF($B4382="","",-SUMIFS(Tabla7[Cantidad],Tabla7[Código del producto],$B4382,Tabla7[Tipo de movimiento],"SALIDA",Tabla7[Mes],M$5))</f>
        <v/>
      </c>
      <c r="N4382" s="39" t="str">
        <f>IF($B4382="","",-SUMIFS(Tabla7[Cantidad],Tabla7[Código del producto],$B4382,Tabla7[Tipo de movimiento],"SALIDA",Tabla7[Mes],N$5))</f>
        <v/>
      </c>
      <c r="O4382" s="39" t="str">
        <f>IF($B4382="","",-SUMIFS(Tabla7[Cantidad],Tabla7[Código del producto],$B4382,Tabla7[Tipo de movimiento],"SALIDA",Tabla7[Mes],O$5))</f>
        <v/>
      </c>
      <c r="P4382" s="39" t="str">
        <f>IF($B4382="","",-SUMIFS(Tabla7[Cantidad],Tabla7[Código del producto],$B4382,Tabla7[Tipo de movimiento],"SALIDA",Tabla7[Mes],P$5))</f>
        <v/>
      </c>
      <c r="Q4382" s="39" t="str">
        <f t="shared" si="204"/>
        <v/>
      </c>
      <c r="R4382" s="51" t="str">
        <f>IF($B4382="","",IFERROR(VLOOKUP($B4382,'ABC rotación'!$C:$G,5,0),"C"))</f>
        <v/>
      </c>
      <c r="S4382" s="41" t="str">
        <f t="shared" si="205"/>
        <v/>
      </c>
      <c r="T4382" s="40" t="str">
        <f t="shared" si="206"/>
        <v/>
      </c>
      <c r="U4382" s="23" t="str">
        <f>IF($B4382="","",VLOOKUP($T4382,Tablas!$X$14:$Y$17,2,1))</f>
        <v/>
      </c>
    </row>
    <row r="4383" spans="2:21" x14ac:dyDescent="0.2">
      <c r="B4383" s="1" t="str">
        <f>IF(Tablas!B4381="","",Tablas!B4381)</f>
        <v/>
      </c>
      <c r="C4383" s="1" t="str">
        <f>IF(Tablas!C4381="","",Tablas!C4381)</f>
        <v/>
      </c>
      <c r="D4383" s="1" t="str">
        <f>IF(Tablas!D4381="","",Tablas!D4381)</f>
        <v/>
      </c>
      <c r="E4383" s="1" t="str">
        <f>IF(Tablas!E4381="","",Tablas!E4381)</f>
        <v/>
      </c>
      <c r="F4383" s="1" t="str">
        <f>IF(Tablas!F4381="","",Tablas!F4381)</f>
        <v/>
      </c>
      <c r="G4383" s="1" t="str">
        <f>IF(Tablas!I4381="","",Tablas!I4381)</f>
        <v/>
      </c>
      <c r="H4383" s="1" t="s">
        <v>911</v>
      </c>
      <c r="I4383" s="39" t="str">
        <f>IF($B4383="","",-SUMIFS(Tabla7[Cantidad],Tabla7[Código del producto],$B4383,Tabla7[Tipo de movimiento],"SALIDA",Tabla7[Mes],I$5))</f>
        <v/>
      </c>
      <c r="J4383" s="39" t="str">
        <f>IF($B4383="","",-SUMIFS(Tabla7[Cantidad],Tabla7[Código del producto],$B4383,Tabla7[Tipo de movimiento],"SALIDA",Tabla7[Mes],J$5))</f>
        <v/>
      </c>
      <c r="K4383" s="39" t="str">
        <f>IF($B4383="","",-SUMIFS(Tabla7[Cantidad],Tabla7[Código del producto],$B4383,Tabla7[Tipo de movimiento],"SALIDA",Tabla7[Mes],K$5))</f>
        <v/>
      </c>
      <c r="L4383" s="39" t="str">
        <f>IF($B4383="","",-SUMIFS(Tabla7[Cantidad],Tabla7[Código del producto],$B4383,Tabla7[Tipo de movimiento],"SALIDA",Tabla7[Mes],L$5))</f>
        <v/>
      </c>
      <c r="M4383" s="39" t="str">
        <f>IF($B4383="","",-SUMIFS(Tabla7[Cantidad],Tabla7[Código del producto],$B4383,Tabla7[Tipo de movimiento],"SALIDA",Tabla7[Mes],M$5))</f>
        <v/>
      </c>
      <c r="N4383" s="39" t="str">
        <f>IF($B4383="","",-SUMIFS(Tabla7[Cantidad],Tabla7[Código del producto],$B4383,Tabla7[Tipo de movimiento],"SALIDA",Tabla7[Mes],N$5))</f>
        <v/>
      </c>
      <c r="O4383" s="39" t="str">
        <f>IF($B4383="","",-SUMIFS(Tabla7[Cantidad],Tabla7[Código del producto],$B4383,Tabla7[Tipo de movimiento],"SALIDA",Tabla7[Mes],O$5))</f>
        <v/>
      </c>
      <c r="P4383" s="39" t="str">
        <f>IF($B4383="","",-SUMIFS(Tabla7[Cantidad],Tabla7[Código del producto],$B4383,Tabla7[Tipo de movimiento],"SALIDA",Tabla7[Mes],P$5))</f>
        <v/>
      </c>
      <c r="Q4383" s="39" t="str">
        <f t="shared" si="204"/>
        <v/>
      </c>
      <c r="R4383" s="51" t="str">
        <f>IF($B4383="","",IFERROR(VLOOKUP($B4383,'ABC rotación'!$C:$G,5,0),"C"))</f>
        <v/>
      </c>
      <c r="S4383" s="41" t="str">
        <f t="shared" si="205"/>
        <v/>
      </c>
      <c r="T4383" s="40" t="str">
        <f t="shared" si="206"/>
        <v/>
      </c>
      <c r="U4383" s="23" t="str">
        <f>IF($B4383="","",VLOOKUP($T4383,Tablas!$X$14:$Y$17,2,1))</f>
        <v/>
      </c>
    </row>
    <row r="4384" spans="2:21" x14ac:dyDescent="0.2">
      <c r="B4384" s="1" t="str">
        <f>IF(Tablas!B4382="","",Tablas!B4382)</f>
        <v/>
      </c>
      <c r="C4384" s="1" t="str">
        <f>IF(Tablas!C4382="","",Tablas!C4382)</f>
        <v/>
      </c>
      <c r="D4384" s="1" t="str">
        <f>IF(Tablas!D4382="","",Tablas!D4382)</f>
        <v/>
      </c>
      <c r="E4384" s="1" t="str">
        <f>IF(Tablas!E4382="","",Tablas!E4382)</f>
        <v/>
      </c>
      <c r="F4384" s="1" t="str">
        <f>IF(Tablas!F4382="","",Tablas!F4382)</f>
        <v/>
      </c>
      <c r="G4384" s="1" t="str">
        <f>IF(Tablas!I4382="","",Tablas!I4382)</f>
        <v/>
      </c>
      <c r="H4384" s="1" t="s">
        <v>911</v>
      </c>
      <c r="I4384" s="39" t="str">
        <f>IF($B4384="","",-SUMIFS(Tabla7[Cantidad],Tabla7[Código del producto],$B4384,Tabla7[Tipo de movimiento],"SALIDA",Tabla7[Mes],I$5))</f>
        <v/>
      </c>
      <c r="J4384" s="39" t="str">
        <f>IF($B4384="","",-SUMIFS(Tabla7[Cantidad],Tabla7[Código del producto],$B4384,Tabla7[Tipo de movimiento],"SALIDA",Tabla7[Mes],J$5))</f>
        <v/>
      </c>
      <c r="K4384" s="39" t="str">
        <f>IF($B4384="","",-SUMIFS(Tabla7[Cantidad],Tabla7[Código del producto],$B4384,Tabla7[Tipo de movimiento],"SALIDA",Tabla7[Mes],K$5))</f>
        <v/>
      </c>
      <c r="L4384" s="39" t="str">
        <f>IF($B4384="","",-SUMIFS(Tabla7[Cantidad],Tabla7[Código del producto],$B4384,Tabla7[Tipo de movimiento],"SALIDA",Tabla7[Mes],L$5))</f>
        <v/>
      </c>
      <c r="M4384" s="39" t="str">
        <f>IF($B4384="","",-SUMIFS(Tabla7[Cantidad],Tabla7[Código del producto],$B4384,Tabla7[Tipo de movimiento],"SALIDA",Tabla7[Mes],M$5))</f>
        <v/>
      </c>
      <c r="N4384" s="39" t="str">
        <f>IF($B4384="","",-SUMIFS(Tabla7[Cantidad],Tabla7[Código del producto],$B4384,Tabla7[Tipo de movimiento],"SALIDA",Tabla7[Mes],N$5))</f>
        <v/>
      </c>
      <c r="O4384" s="39" t="str">
        <f>IF($B4384="","",-SUMIFS(Tabla7[Cantidad],Tabla7[Código del producto],$B4384,Tabla7[Tipo de movimiento],"SALIDA",Tabla7[Mes],O$5))</f>
        <v/>
      </c>
      <c r="P4384" s="39" t="str">
        <f>IF($B4384="","",-SUMIFS(Tabla7[Cantidad],Tabla7[Código del producto],$B4384,Tabla7[Tipo de movimiento],"SALIDA",Tabla7[Mes],P$5))</f>
        <v/>
      </c>
      <c r="Q4384" s="39" t="str">
        <f t="shared" si="204"/>
        <v/>
      </c>
      <c r="R4384" s="51" t="str">
        <f>IF($B4384="","",IFERROR(VLOOKUP($B4384,'ABC rotación'!$C:$G,5,0),"C"))</f>
        <v/>
      </c>
      <c r="S4384" s="41" t="str">
        <f t="shared" si="205"/>
        <v/>
      </c>
      <c r="T4384" s="40" t="str">
        <f t="shared" si="206"/>
        <v/>
      </c>
      <c r="U4384" s="23" t="str">
        <f>IF($B4384="","",VLOOKUP($T4384,Tablas!$X$14:$Y$17,2,1))</f>
        <v/>
      </c>
    </row>
    <row r="4385" spans="2:21" x14ac:dyDescent="0.2">
      <c r="B4385" s="1" t="str">
        <f>IF(Tablas!B4383="","",Tablas!B4383)</f>
        <v/>
      </c>
      <c r="C4385" s="1" t="str">
        <f>IF(Tablas!C4383="","",Tablas!C4383)</f>
        <v/>
      </c>
      <c r="D4385" s="1" t="str">
        <f>IF(Tablas!D4383="","",Tablas!D4383)</f>
        <v/>
      </c>
      <c r="E4385" s="1" t="str">
        <f>IF(Tablas!E4383="","",Tablas!E4383)</f>
        <v/>
      </c>
      <c r="F4385" s="1" t="str">
        <f>IF(Tablas!F4383="","",Tablas!F4383)</f>
        <v/>
      </c>
      <c r="G4385" s="1" t="str">
        <f>IF(Tablas!I4383="","",Tablas!I4383)</f>
        <v/>
      </c>
      <c r="H4385" s="1" t="s">
        <v>911</v>
      </c>
      <c r="I4385" s="39" t="str">
        <f>IF($B4385="","",-SUMIFS(Tabla7[Cantidad],Tabla7[Código del producto],$B4385,Tabla7[Tipo de movimiento],"SALIDA",Tabla7[Mes],I$5))</f>
        <v/>
      </c>
      <c r="J4385" s="39" t="str">
        <f>IF($B4385="","",-SUMIFS(Tabla7[Cantidad],Tabla7[Código del producto],$B4385,Tabla7[Tipo de movimiento],"SALIDA",Tabla7[Mes],J$5))</f>
        <v/>
      </c>
      <c r="K4385" s="39" t="str">
        <f>IF($B4385="","",-SUMIFS(Tabla7[Cantidad],Tabla7[Código del producto],$B4385,Tabla7[Tipo de movimiento],"SALIDA",Tabla7[Mes],K$5))</f>
        <v/>
      </c>
      <c r="L4385" s="39" t="str">
        <f>IF($B4385="","",-SUMIFS(Tabla7[Cantidad],Tabla7[Código del producto],$B4385,Tabla7[Tipo de movimiento],"SALIDA",Tabla7[Mes],L$5))</f>
        <v/>
      </c>
      <c r="M4385" s="39" t="str">
        <f>IF($B4385="","",-SUMIFS(Tabla7[Cantidad],Tabla7[Código del producto],$B4385,Tabla7[Tipo de movimiento],"SALIDA",Tabla7[Mes],M$5))</f>
        <v/>
      </c>
      <c r="N4385" s="39" t="str">
        <f>IF($B4385="","",-SUMIFS(Tabla7[Cantidad],Tabla7[Código del producto],$B4385,Tabla7[Tipo de movimiento],"SALIDA",Tabla7[Mes],N$5))</f>
        <v/>
      </c>
      <c r="O4385" s="39" t="str">
        <f>IF($B4385="","",-SUMIFS(Tabla7[Cantidad],Tabla7[Código del producto],$B4385,Tabla7[Tipo de movimiento],"SALIDA",Tabla7[Mes],O$5))</f>
        <v/>
      </c>
      <c r="P4385" s="39" t="str">
        <f>IF($B4385="","",-SUMIFS(Tabla7[Cantidad],Tabla7[Código del producto],$B4385,Tabla7[Tipo de movimiento],"SALIDA",Tabla7[Mes],P$5))</f>
        <v/>
      </c>
      <c r="Q4385" s="39" t="str">
        <f t="shared" si="204"/>
        <v/>
      </c>
      <c r="R4385" s="51" t="str">
        <f>IF($B4385="","",IFERROR(VLOOKUP($B4385,'ABC rotación'!$C:$G,5,0),"C"))</f>
        <v/>
      </c>
      <c r="S4385" s="41" t="str">
        <f t="shared" si="205"/>
        <v/>
      </c>
      <c r="T4385" s="40" t="str">
        <f t="shared" si="206"/>
        <v/>
      </c>
      <c r="U4385" s="23" t="str">
        <f>IF($B4385="","",VLOOKUP($T4385,Tablas!$X$14:$Y$17,2,1))</f>
        <v/>
      </c>
    </row>
    <row r="4386" spans="2:21" x14ac:dyDescent="0.2">
      <c r="B4386" s="1" t="str">
        <f>IF(Tablas!B4384="","",Tablas!B4384)</f>
        <v/>
      </c>
      <c r="C4386" s="1" t="str">
        <f>IF(Tablas!C4384="","",Tablas!C4384)</f>
        <v/>
      </c>
      <c r="D4386" s="1" t="str">
        <f>IF(Tablas!D4384="","",Tablas!D4384)</f>
        <v/>
      </c>
      <c r="E4386" s="1" t="str">
        <f>IF(Tablas!E4384="","",Tablas!E4384)</f>
        <v/>
      </c>
      <c r="F4386" s="1" t="str">
        <f>IF(Tablas!F4384="","",Tablas!F4384)</f>
        <v/>
      </c>
      <c r="G4386" s="1" t="str">
        <f>IF(Tablas!I4384="","",Tablas!I4384)</f>
        <v/>
      </c>
      <c r="H4386" s="1" t="s">
        <v>911</v>
      </c>
      <c r="I4386" s="39" t="str">
        <f>IF($B4386="","",-SUMIFS(Tabla7[Cantidad],Tabla7[Código del producto],$B4386,Tabla7[Tipo de movimiento],"SALIDA",Tabla7[Mes],I$5))</f>
        <v/>
      </c>
      <c r="J4386" s="39" t="str">
        <f>IF($B4386="","",-SUMIFS(Tabla7[Cantidad],Tabla7[Código del producto],$B4386,Tabla7[Tipo de movimiento],"SALIDA",Tabla7[Mes],J$5))</f>
        <v/>
      </c>
      <c r="K4386" s="39" t="str">
        <f>IF($B4386="","",-SUMIFS(Tabla7[Cantidad],Tabla7[Código del producto],$B4386,Tabla7[Tipo de movimiento],"SALIDA",Tabla7[Mes],K$5))</f>
        <v/>
      </c>
      <c r="L4386" s="39" t="str">
        <f>IF($B4386="","",-SUMIFS(Tabla7[Cantidad],Tabla7[Código del producto],$B4386,Tabla7[Tipo de movimiento],"SALIDA",Tabla7[Mes],L$5))</f>
        <v/>
      </c>
      <c r="M4386" s="39" t="str">
        <f>IF($B4386="","",-SUMIFS(Tabla7[Cantidad],Tabla7[Código del producto],$B4386,Tabla7[Tipo de movimiento],"SALIDA",Tabla7[Mes],M$5))</f>
        <v/>
      </c>
      <c r="N4386" s="39" t="str">
        <f>IF($B4386="","",-SUMIFS(Tabla7[Cantidad],Tabla7[Código del producto],$B4386,Tabla7[Tipo de movimiento],"SALIDA",Tabla7[Mes],N$5))</f>
        <v/>
      </c>
      <c r="O4386" s="39" t="str">
        <f>IF($B4386="","",-SUMIFS(Tabla7[Cantidad],Tabla7[Código del producto],$B4386,Tabla7[Tipo de movimiento],"SALIDA",Tabla7[Mes],O$5))</f>
        <v/>
      </c>
      <c r="P4386" s="39" t="str">
        <f>IF($B4386="","",-SUMIFS(Tabla7[Cantidad],Tabla7[Código del producto],$B4386,Tabla7[Tipo de movimiento],"SALIDA",Tabla7[Mes],P$5))</f>
        <v/>
      </c>
      <c r="Q4386" s="39" t="str">
        <f t="shared" si="204"/>
        <v/>
      </c>
      <c r="R4386" s="51" t="str">
        <f>IF($B4386="","",IFERROR(VLOOKUP($B4386,'ABC rotación'!$C:$G,5,0),"C"))</f>
        <v/>
      </c>
      <c r="S4386" s="41" t="str">
        <f t="shared" si="205"/>
        <v/>
      </c>
      <c r="T4386" s="40" t="str">
        <f t="shared" si="206"/>
        <v/>
      </c>
      <c r="U4386" s="23" t="str">
        <f>IF($B4386="","",VLOOKUP($T4386,Tablas!$X$14:$Y$17,2,1))</f>
        <v/>
      </c>
    </row>
    <row r="4387" spans="2:21" x14ac:dyDescent="0.2">
      <c r="B4387" s="1" t="str">
        <f>IF(Tablas!B4385="","",Tablas!B4385)</f>
        <v/>
      </c>
      <c r="C4387" s="1" t="str">
        <f>IF(Tablas!C4385="","",Tablas!C4385)</f>
        <v/>
      </c>
      <c r="D4387" s="1" t="str">
        <f>IF(Tablas!D4385="","",Tablas!D4385)</f>
        <v/>
      </c>
      <c r="E4387" s="1" t="str">
        <f>IF(Tablas!E4385="","",Tablas!E4385)</f>
        <v/>
      </c>
      <c r="F4387" s="1" t="str">
        <f>IF(Tablas!F4385="","",Tablas!F4385)</f>
        <v/>
      </c>
      <c r="G4387" s="1" t="str">
        <f>IF(Tablas!I4385="","",Tablas!I4385)</f>
        <v/>
      </c>
      <c r="H4387" s="1" t="s">
        <v>911</v>
      </c>
      <c r="I4387" s="39" t="str">
        <f>IF($B4387="","",-SUMIFS(Tabla7[Cantidad],Tabla7[Código del producto],$B4387,Tabla7[Tipo de movimiento],"SALIDA",Tabla7[Mes],I$5))</f>
        <v/>
      </c>
      <c r="J4387" s="39" t="str">
        <f>IF($B4387="","",-SUMIFS(Tabla7[Cantidad],Tabla7[Código del producto],$B4387,Tabla7[Tipo de movimiento],"SALIDA",Tabla7[Mes],J$5))</f>
        <v/>
      </c>
      <c r="K4387" s="39" t="str">
        <f>IF($B4387="","",-SUMIFS(Tabla7[Cantidad],Tabla7[Código del producto],$B4387,Tabla7[Tipo de movimiento],"SALIDA",Tabla7[Mes],K$5))</f>
        <v/>
      </c>
      <c r="L4387" s="39" t="str">
        <f>IF($B4387="","",-SUMIFS(Tabla7[Cantidad],Tabla7[Código del producto],$B4387,Tabla7[Tipo de movimiento],"SALIDA",Tabla7[Mes],L$5))</f>
        <v/>
      </c>
      <c r="M4387" s="39" t="str">
        <f>IF($B4387="","",-SUMIFS(Tabla7[Cantidad],Tabla7[Código del producto],$B4387,Tabla7[Tipo de movimiento],"SALIDA",Tabla7[Mes],M$5))</f>
        <v/>
      </c>
      <c r="N4387" s="39" t="str">
        <f>IF($B4387="","",-SUMIFS(Tabla7[Cantidad],Tabla7[Código del producto],$B4387,Tabla7[Tipo de movimiento],"SALIDA",Tabla7[Mes],N$5))</f>
        <v/>
      </c>
      <c r="O4387" s="39" t="str">
        <f>IF($B4387="","",-SUMIFS(Tabla7[Cantidad],Tabla7[Código del producto],$B4387,Tabla7[Tipo de movimiento],"SALIDA",Tabla7[Mes],O$5))</f>
        <v/>
      </c>
      <c r="P4387" s="39" t="str">
        <f>IF($B4387="","",-SUMIFS(Tabla7[Cantidad],Tabla7[Código del producto],$B4387,Tabla7[Tipo de movimiento],"SALIDA",Tabla7[Mes],P$5))</f>
        <v/>
      </c>
      <c r="Q4387" s="39" t="str">
        <f t="shared" si="204"/>
        <v/>
      </c>
      <c r="R4387" s="51" t="str">
        <f>IF($B4387="","",IFERROR(VLOOKUP($B4387,'ABC rotación'!$C:$G,5,0),"C"))</f>
        <v/>
      </c>
      <c r="S4387" s="41" t="str">
        <f t="shared" si="205"/>
        <v/>
      </c>
      <c r="T4387" s="40" t="str">
        <f t="shared" si="206"/>
        <v/>
      </c>
      <c r="U4387" s="23" t="str">
        <f>IF($B4387="","",VLOOKUP($T4387,Tablas!$X$14:$Y$17,2,1))</f>
        <v/>
      </c>
    </row>
    <row r="4388" spans="2:21" x14ac:dyDescent="0.2">
      <c r="B4388" s="1" t="str">
        <f>IF(Tablas!B4386="","",Tablas!B4386)</f>
        <v/>
      </c>
      <c r="C4388" s="1" t="str">
        <f>IF(Tablas!C4386="","",Tablas!C4386)</f>
        <v/>
      </c>
      <c r="D4388" s="1" t="str">
        <f>IF(Tablas!D4386="","",Tablas!D4386)</f>
        <v/>
      </c>
      <c r="E4388" s="1" t="str">
        <f>IF(Tablas!E4386="","",Tablas!E4386)</f>
        <v/>
      </c>
      <c r="F4388" s="1" t="str">
        <f>IF(Tablas!F4386="","",Tablas!F4386)</f>
        <v/>
      </c>
      <c r="G4388" s="1" t="str">
        <f>IF(Tablas!I4386="","",Tablas!I4386)</f>
        <v/>
      </c>
      <c r="H4388" s="1" t="s">
        <v>911</v>
      </c>
      <c r="I4388" s="39" t="str">
        <f>IF($B4388="","",-SUMIFS(Tabla7[Cantidad],Tabla7[Código del producto],$B4388,Tabla7[Tipo de movimiento],"SALIDA",Tabla7[Mes],I$5))</f>
        <v/>
      </c>
      <c r="J4388" s="39" t="str">
        <f>IF($B4388="","",-SUMIFS(Tabla7[Cantidad],Tabla7[Código del producto],$B4388,Tabla7[Tipo de movimiento],"SALIDA",Tabla7[Mes],J$5))</f>
        <v/>
      </c>
      <c r="K4388" s="39" t="str">
        <f>IF($B4388="","",-SUMIFS(Tabla7[Cantidad],Tabla7[Código del producto],$B4388,Tabla7[Tipo de movimiento],"SALIDA",Tabla7[Mes],K$5))</f>
        <v/>
      </c>
      <c r="L4388" s="39" t="str">
        <f>IF($B4388="","",-SUMIFS(Tabla7[Cantidad],Tabla7[Código del producto],$B4388,Tabla7[Tipo de movimiento],"SALIDA",Tabla7[Mes],L$5))</f>
        <v/>
      </c>
      <c r="M4388" s="39" t="str">
        <f>IF($B4388="","",-SUMIFS(Tabla7[Cantidad],Tabla7[Código del producto],$B4388,Tabla7[Tipo de movimiento],"SALIDA",Tabla7[Mes],M$5))</f>
        <v/>
      </c>
      <c r="N4388" s="39" t="str">
        <f>IF($B4388="","",-SUMIFS(Tabla7[Cantidad],Tabla7[Código del producto],$B4388,Tabla7[Tipo de movimiento],"SALIDA",Tabla7[Mes],N$5))</f>
        <v/>
      </c>
      <c r="O4388" s="39" t="str">
        <f>IF($B4388="","",-SUMIFS(Tabla7[Cantidad],Tabla7[Código del producto],$B4388,Tabla7[Tipo de movimiento],"SALIDA",Tabla7[Mes],O$5))</f>
        <v/>
      </c>
      <c r="P4388" s="39" t="str">
        <f>IF($B4388="","",-SUMIFS(Tabla7[Cantidad],Tabla7[Código del producto],$B4388,Tabla7[Tipo de movimiento],"SALIDA",Tabla7[Mes],P$5))</f>
        <v/>
      </c>
      <c r="Q4388" s="39" t="str">
        <f t="shared" si="204"/>
        <v/>
      </c>
      <c r="R4388" s="51" t="str">
        <f>IF($B4388="","",IFERROR(VLOOKUP($B4388,'ABC rotación'!$C:$G,5,0),"C"))</f>
        <v/>
      </c>
      <c r="S4388" s="41" t="str">
        <f t="shared" si="205"/>
        <v/>
      </c>
      <c r="T4388" s="40" t="str">
        <f t="shared" si="206"/>
        <v/>
      </c>
      <c r="U4388" s="23" t="str">
        <f>IF($B4388="","",VLOOKUP($T4388,Tablas!$X$14:$Y$17,2,1))</f>
        <v/>
      </c>
    </row>
    <row r="4389" spans="2:21" x14ac:dyDescent="0.2">
      <c r="B4389" s="1" t="str">
        <f>IF(Tablas!B4387="","",Tablas!B4387)</f>
        <v/>
      </c>
      <c r="C4389" s="1" t="str">
        <f>IF(Tablas!C4387="","",Tablas!C4387)</f>
        <v/>
      </c>
      <c r="D4389" s="1" t="str">
        <f>IF(Tablas!D4387="","",Tablas!D4387)</f>
        <v/>
      </c>
      <c r="E4389" s="1" t="str">
        <f>IF(Tablas!E4387="","",Tablas!E4387)</f>
        <v/>
      </c>
      <c r="F4389" s="1" t="str">
        <f>IF(Tablas!F4387="","",Tablas!F4387)</f>
        <v/>
      </c>
      <c r="G4389" s="1" t="str">
        <f>IF(Tablas!I4387="","",Tablas!I4387)</f>
        <v/>
      </c>
      <c r="H4389" s="1" t="s">
        <v>911</v>
      </c>
      <c r="I4389" s="39" t="str">
        <f>IF($B4389="","",-SUMIFS(Tabla7[Cantidad],Tabla7[Código del producto],$B4389,Tabla7[Tipo de movimiento],"SALIDA",Tabla7[Mes],I$5))</f>
        <v/>
      </c>
      <c r="J4389" s="39" t="str">
        <f>IF($B4389="","",-SUMIFS(Tabla7[Cantidad],Tabla7[Código del producto],$B4389,Tabla7[Tipo de movimiento],"SALIDA",Tabla7[Mes],J$5))</f>
        <v/>
      </c>
      <c r="K4389" s="39" t="str">
        <f>IF($B4389="","",-SUMIFS(Tabla7[Cantidad],Tabla7[Código del producto],$B4389,Tabla7[Tipo de movimiento],"SALIDA",Tabla7[Mes],K$5))</f>
        <v/>
      </c>
      <c r="L4389" s="39" t="str">
        <f>IF($B4389="","",-SUMIFS(Tabla7[Cantidad],Tabla7[Código del producto],$B4389,Tabla7[Tipo de movimiento],"SALIDA",Tabla7[Mes],L$5))</f>
        <v/>
      </c>
      <c r="M4389" s="39" t="str">
        <f>IF($B4389="","",-SUMIFS(Tabla7[Cantidad],Tabla7[Código del producto],$B4389,Tabla7[Tipo de movimiento],"SALIDA",Tabla7[Mes],M$5))</f>
        <v/>
      </c>
      <c r="N4389" s="39" t="str">
        <f>IF($B4389="","",-SUMIFS(Tabla7[Cantidad],Tabla7[Código del producto],$B4389,Tabla7[Tipo de movimiento],"SALIDA",Tabla7[Mes],N$5))</f>
        <v/>
      </c>
      <c r="O4389" s="39" t="str">
        <f>IF($B4389="","",-SUMIFS(Tabla7[Cantidad],Tabla7[Código del producto],$B4389,Tabla7[Tipo de movimiento],"SALIDA",Tabla7[Mes],O$5))</f>
        <v/>
      </c>
      <c r="P4389" s="39" t="str">
        <f>IF($B4389="","",-SUMIFS(Tabla7[Cantidad],Tabla7[Código del producto],$B4389,Tabla7[Tipo de movimiento],"SALIDA",Tabla7[Mes],P$5))</f>
        <v/>
      </c>
      <c r="Q4389" s="39" t="str">
        <f t="shared" si="204"/>
        <v/>
      </c>
      <c r="R4389" s="51" t="str">
        <f>IF($B4389="","",IFERROR(VLOOKUP($B4389,'ABC rotación'!$C:$G,5,0),"C"))</f>
        <v/>
      </c>
      <c r="S4389" s="41" t="str">
        <f t="shared" si="205"/>
        <v/>
      </c>
      <c r="T4389" s="40" t="str">
        <f t="shared" si="206"/>
        <v/>
      </c>
      <c r="U4389" s="23" t="str">
        <f>IF($B4389="","",VLOOKUP($T4389,Tablas!$X$14:$Y$17,2,1))</f>
        <v/>
      </c>
    </row>
    <row r="4390" spans="2:21" x14ac:dyDescent="0.2">
      <c r="B4390" s="1" t="str">
        <f>IF(Tablas!B4388="","",Tablas!B4388)</f>
        <v/>
      </c>
      <c r="C4390" s="1" t="str">
        <f>IF(Tablas!C4388="","",Tablas!C4388)</f>
        <v/>
      </c>
      <c r="D4390" s="1" t="str">
        <f>IF(Tablas!D4388="","",Tablas!D4388)</f>
        <v/>
      </c>
      <c r="E4390" s="1" t="str">
        <f>IF(Tablas!E4388="","",Tablas!E4388)</f>
        <v/>
      </c>
      <c r="F4390" s="1" t="str">
        <f>IF(Tablas!F4388="","",Tablas!F4388)</f>
        <v/>
      </c>
      <c r="G4390" s="1" t="str">
        <f>IF(Tablas!I4388="","",Tablas!I4388)</f>
        <v/>
      </c>
      <c r="H4390" s="1" t="s">
        <v>911</v>
      </c>
      <c r="I4390" s="39" t="str">
        <f>IF($B4390="","",-SUMIFS(Tabla7[Cantidad],Tabla7[Código del producto],$B4390,Tabla7[Tipo de movimiento],"SALIDA",Tabla7[Mes],I$5))</f>
        <v/>
      </c>
      <c r="J4390" s="39" t="str">
        <f>IF($B4390="","",-SUMIFS(Tabla7[Cantidad],Tabla7[Código del producto],$B4390,Tabla7[Tipo de movimiento],"SALIDA",Tabla7[Mes],J$5))</f>
        <v/>
      </c>
      <c r="K4390" s="39" t="str">
        <f>IF($B4390="","",-SUMIFS(Tabla7[Cantidad],Tabla7[Código del producto],$B4390,Tabla7[Tipo de movimiento],"SALIDA",Tabla7[Mes],K$5))</f>
        <v/>
      </c>
      <c r="L4390" s="39" t="str">
        <f>IF($B4390="","",-SUMIFS(Tabla7[Cantidad],Tabla7[Código del producto],$B4390,Tabla7[Tipo de movimiento],"SALIDA",Tabla7[Mes],L$5))</f>
        <v/>
      </c>
      <c r="M4390" s="39" t="str">
        <f>IF($B4390="","",-SUMIFS(Tabla7[Cantidad],Tabla7[Código del producto],$B4390,Tabla7[Tipo de movimiento],"SALIDA",Tabla7[Mes],M$5))</f>
        <v/>
      </c>
      <c r="N4390" s="39" t="str">
        <f>IF($B4390="","",-SUMIFS(Tabla7[Cantidad],Tabla7[Código del producto],$B4390,Tabla7[Tipo de movimiento],"SALIDA",Tabla7[Mes],N$5))</f>
        <v/>
      </c>
      <c r="O4390" s="39" t="str">
        <f>IF($B4390="","",-SUMIFS(Tabla7[Cantidad],Tabla7[Código del producto],$B4390,Tabla7[Tipo de movimiento],"SALIDA",Tabla7[Mes],O$5))</f>
        <v/>
      </c>
      <c r="P4390" s="39" t="str">
        <f>IF($B4390="","",-SUMIFS(Tabla7[Cantidad],Tabla7[Código del producto],$B4390,Tabla7[Tipo de movimiento],"SALIDA",Tabla7[Mes],P$5))</f>
        <v/>
      </c>
      <c r="Q4390" s="39" t="str">
        <f t="shared" si="204"/>
        <v/>
      </c>
      <c r="R4390" s="51" t="str">
        <f>IF($B4390="","",IFERROR(VLOOKUP($B4390,'ABC rotación'!$C:$G,5,0),"C"))</f>
        <v/>
      </c>
      <c r="S4390" s="41" t="str">
        <f t="shared" si="205"/>
        <v/>
      </c>
      <c r="T4390" s="40" t="str">
        <f t="shared" si="206"/>
        <v/>
      </c>
      <c r="U4390" s="23" t="str">
        <f>IF($B4390="","",VLOOKUP($T4390,Tablas!$X$14:$Y$17,2,1))</f>
        <v/>
      </c>
    </row>
    <row r="4391" spans="2:21" x14ac:dyDescent="0.2">
      <c r="B4391" s="1" t="str">
        <f>IF(Tablas!B4389="","",Tablas!B4389)</f>
        <v/>
      </c>
      <c r="C4391" s="1" t="str">
        <f>IF(Tablas!C4389="","",Tablas!C4389)</f>
        <v/>
      </c>
      <c r="D4391" s="1" t="str">
        <f>IF(Tablas!D4389="","",Tablas!D4389)</f>
        <v/>
      </c>
      <c r="E4391" s="1" t="str">
        <f>IF(Tablas!E4389="","",Tablas!E4389)</f>
        <v/>
      </c>
      <c r="F4391" s="1" t="str">
        <f>IF(Tablas!F4389="","",Tablas!F4389)</f>
        <v/>
      </c>
      <c r="G4391" s="1" t="str">
        <f>IF(Tablas!I4389="","",Tablas!I4389)</f>
        <v/>
      </c>
      <c r="H4391" s="1" t="s">
        <v>911</v>
      </c>
      <c r="I4391" s="39" t="str">
        <f>IF($B4391="","",-SUMIFS(Tabla7[Cantidad],Tabla7[Código del producto],$B4391,Tabla7[Tipo de movimiento],"SALIDA",Tabla7[Mes],I$5))</f>
        <v/>
      </c>
      <c r="J4391" s="39" t="str">
        <f>IF($B4391="","",-SUMIFS(Tabla7[Cantidad],Tabla7[Código del producto],$B4391,Tabla7[Tipo de movimiento],"SALIDA",Tabla7[Mes],J$5))</f>
        <v/>
      </c>
      <c r="K4391" s="39" t="str">
        <f>IF($B4391="","",-SUMIFS(Tabla7[Cantidad],Tabla7[Código del producto],$B4391,Tabla7[Tipo de movimiento],"SALIDA",Tabla7[Mes],K$5))</f>
        <v/>
      </c>
      <c r="L4391" s="39" t="str">
        <f>IF($B4391="","",-SUMIFS(Tabla7[Cantidad],Tabla7[Código del producto],$B4391,Tabla7[Tipo de movimiento],"SALIDA",Tabla7[Mes],L$5))</f>
        <v/>
      </c>
      <c r="M4391" s="39" t="str">
        <f>IF($B4391="","",-SUMIFS(Tabla7[Cantidad],Tabla7[Código del producto],$B4391,Tabla7[Tipo de movimiento],"SALIDA",Tabla7[Mes],M$5))</f>
        <v/>
      </c>
      <c r="N4391" s="39" t="str">
        <f>IF($B4391="","",-SUMIFS(Tabla7[Cantidad],Tabla7[Código del producto],$B4391,Tabla7[Tipo de movimiento],"SALIDA",Tabla7[Mes],N$5))</f>
        <v/>
      </c>
      <c r="O4391" s="39" t="str">
        <f>IF($B4391="","",-SUMIFS(Tabla7[Cantidad],Tabla7[Código del producto],$B4391,Tabla7[Tipo de movimiento],"SALIDA",Tabla7[Mes],O$5))</f>
        <v/>
      </c>
      <c r="P4391" s="39" t="str">
        <f>IF($B4391="","",-SUMIFS(Tabla7[Cantidad],Tabla7[Código del producto],$B4391,Tabla7[Tipo de movimiento],"SALIDA",Tabla7[Mes],P$5))</f>
        <v/>
      </c>
      <c r="Q4391" s="39" t="str">
        <f t="shared" si="204"/>
        <v/>
      </c>
      <c r="R4391" s="51" t="str">
        <f>IF($B4391="","",IFERROR(VLOOKUP($B4391,'ABC rotación'!$C:$G,5,0),"C"))</f>
        <v/>
      </c>
      <c r="S4391" s="41" t="str">
        <f t="shared" si="205"/>
        <v/>
      </c>
      <c r="T4391" s="40" t="str">
        <f t="shared" si="206"/>
        <v/>
      </c>
      <c r="U4391" s="23" t="str">
        <f>IF($B4391="","",VLOOKUP($T4391,Tablas!$X$14:$Y$17,2,1))</f>
        <v/>
      </c>
    </row>
    <row r="4392" spans="2:21" x14ac:dyDescent="0.2">
      <c r="B4392" s="1" t="str">
        <f>IF(Tablas!B4390="","",Tablas!B4390)</f>
        <v/>
      </c>
      <c r="C4392" s="1" t="str">
        <f>IF(Tablas!C4390="","",Tablas!C4390)</f>
        <v/>
      </c>
      <c r="D4392" s="1" t="str">
        <f>IF(Tablas!D4390="","",Tablas!D4390)</f>
        <v/>
      </c>
      <c r="E4392" s="1" t="str">
        <f>IF(Tablas!E4390="","",Tablas!E4390)</f>
        <v/>
      </c>
      <c r="F4392" s="1" t="str">
        <f>IF(Tablas!F4390="","",Tablas!F4390)</f>
        <v/>
      </c>
      <c r="G4392" s="1" t="str">
        <f>IF(Tablas!I4390="","",Tablas!I4390)</f>
        <v/>
      </c>
      <c r="H4392" s="1" t="s">
        <v>911</v>
      </c>
      <c r="I4392" s="39" t="str">
        <f>IF($B4392="","",-SUMIFS(Tabla7[Cantidad],Tabla7[Código del producto],$B4392,Tabla7[Tipo de movimiento],"SALIDA",Tabla7[Mes],I$5))</f>
        <v/>
      </c>
      <c r="J4392" s="39" t="str">
        <f>IF($B4392="","",-SUMIFS(Tabla7[Cantidad],Tabla7[Código del producto],$B4392,Tabla7[Tipo de movimiento],"SALIDA",Tabla7[Mes],J$5))</f>
        <v/>
      </c>
      <c r="K4392" s="39" t="str">
        <f>IF($B4392="","",-SUMIFS(Tabla7[Cantidad],Tabla7[Código del producto],$B4392,Tabla7[Tipo de movimiento],"SALIDA",Tabla7[Mes],K$5))</f>
        <v/>
      </c>
      <c r="L4392" s="39" t="str">
        <f>IF($B4392="","",-SUMIFS(Tabla7[Cantidad],Tabla7[Código del producto],$B4392,Tabla7[Tipo de movimiento],"SALIDA",Tabla7[Mes],L$5))</f>
        <v/>
      </c>
      <c r="M4392" s="39" t="str">
        <f>IF($B4392="","",-SUMIFS(Tabla7[Cantidad],Tabla7[Código del producto],$B4392,Tabla7[Tipo de movimiento],"SALIDA",Tabla7[Mes],M$5))</f>
        <v/>
      </c>
      <c r="N4392" s="39" t="str">
        <f>IF($B4392="","",-SUMIFS(Tabla7[Cantidad],Tabla7[Código del producto],$B4392,Tabla7[Tipo de movimiento],"SALIDA",Tabla7[Mes],N$5))</f>
        <v/>
      </c>
      <c r="O4392" s="39" t="str">
        <f>IF($B4392="","",-SUMIFS(Tabla7[Cantidad],Tabla7[Código del producto],$B4392,Tabla7[Tipo de movimiento],"SALIDA",Tabla7[Mes],O$5))</f>
        <v/>
      </c>
      <c r="P4392" s="39" t="str">
        <f>IF($B4392="","",-SUMIFS(Tabla7[Cantidad],Tabla7[Código del producto],$B4392,Tabla7[Tipo de movimiento],"SALIDA",Tabla7[Mes],P$5))</f>
        <v/>
      </c>
      <c r="Q4392" s="39" t="str">
        <f t="shared" si="204"/>
        <v/>
      </c>
      <c r="R4392" s="51" t="str">
        <f>IF($B4392="","",IFERROR(VLOOKUP($B4392,'ABC rotación'!$C:$G,5,0),"C"))</f>
        <v/>
      </c>
      <c r="S4392" s="41" t="str">
        <f t="shared" si="205"/>
        <v/>
      </c>
      <c r="T4392" s="40" t="str">
        <f t="shared" si="206"/>
        <v/>
      </c>
      <c r="U4392" s="23" t="str">
        <f>IF($B4392="","",VLOOKUP($T4392,Tablas!$X$14:$Y$17,2,1))</f>
        <v/>
      </c>
    </row>
    <row r="4393" spans="2:21" x14ac:dyDescent="0.2">
      <c r="B4393" s="1" t="str">
        <f>IF(Tablas!B4391="","",Tablas!B4391)</f>
        <v/>
      </c>
      <c r="C4393" s="1" t="str">
        <f>IF(Tablas!C4391="","",Tablas!C4391)</f>
        <v/>
      </c>
      <c r="D4393" s="1" t="str">
        <f>IF(Tablas!D4391="","",Tablas!D4391)</f>
        <v/>
      </c>
      <c r="E4393" s="1" t="str">
        <f>IF(Tablas!E4391="","",Tablas!E4391)</f>
        <v/>
      </c>
      <c r="F4393" s="1" t="str">
        <f>IF(Tablas!F4391="","",Tablas!F4391)</f>
        <v/>
      </c>
      <c r="G4393" s="1" t="str">
        <f>IF(Tablas!I4391="","",Tablas!I4391)</f>
        <v/>
      </c>
      <c r="H4393" s="1" t="s">
        <v>911</v>
      </c>
      <c r="I4393" s="39" t="str">
        <f>IF($B4393="","",-SUMIFS(Tabla7[Cantidad],Tabla7[Código del producto],$B4393,Tabla7[Tipo de movimiento],"SALIDA",Tabla7[Mes],I$5))</f>
        <v/>
      </c>
      <c r="J4393" s="39" t="str">
        <f>IF($B4393="","",-SUMIFS(Tabla7[Cantidad],Tabla7[Código del producto],$B4393,Tabla7[Tipo de movimiento],"SALIDA",Tabla7[Mes],J$5))</f>
        <v/>
      </c>
      <c r="K4393" s="39" t="str">
        <f>IF($B4393="","",-SUMIFS(Tabla7[Cantidad],Tabla7[Código del producto],$B4393,Tabla7[Tipo de movimiento],"SALIDA",Tabla7[Mes],K$5))</f>
        <v/>
      </c>
      <c r="L4393" s="39" t="str">
        <f>IF($B4393="","",-SUMIFS(Tabla7[Cantidad],Tabla7[Código del producto],$B4393,Tabla7[Tipo de movimiento],"SALIDA",Tabla7[Mes],L$5))</f>
        <v/>
      </c>
      <c r="M4393" s="39" t="str">
        <f>IF($B4393="","",-SUMIFS(Tabla7[Cantidad],Tabla7[Código del producto],$B4393,Tabla7[Tipo de movimiento],"SALIDA",Tabla7[Mes],M$5))</f>
        <v/>
      </c>
      <c r="N4393" s="39" t="str">
        <f>IF($B4393="","",-SUMIFS(Tabla7[Cantidad],Tabla7[Código del producto],$B4393,Tabla7[Tipo de movimiento],"SALIDA",Tabla7[Mes],N$5))</f>
        <v/>
      </c>
      <c r="O4393" s="39" t="str">
        <f>IF($B4393="","",-SUMIFS(Tabla7[Cantidad],Tabla7[Código del producto],$B4393,Tabla7[Tipo de movimiento],"SALIDA",Tabla7[Mes],O$5))</f>
        <v/>
      </c>
      <c r="P4393" s="39" t="str">
        <f>IF($B4393="","",-SUMIFS(Tabla7[Cantidad],Tabla7[Código del producto],$B4393,Tabla7[Tipo de movimiento],"SALIDA",Tabla7[Mes],P$5))</f>
        <v/>
      </c>
      <c r="Q4393" s="39" t="str">
        <f t="shared" si="204"/>
        <v/>
      </c>
      <c r="R4393" s="51" t="str">
        <f>IF($B4393="","",IFERROR(VLOOKUP($B4393,'ABC rotación'!$C:$G,5,0),"C"))</f>
        <v/>
      </c>
      <c r="S4393" s="41" t="str">
        <f t="shared" si="205"/>
        <v/>
      </c>
      <c r="T4393" s="40" t="str">
        <f t="shared" si="206"/>
        <v/>
      </c>
      <c r="U4393" s="23" t="str">
        <f>IF($B4393="","",VLOOKUP($T4393,Tablas!$X$14:$Y$17,2,1))</f>
        <v/>
      </c>
    </row>
    <row r="4394" spans="2:21" x14ac:dyDescent="0.2">
      <c r="B4394" s="1" t="str">
        <f>IF(Tablas!B4392="","",Tablas!B4392)</f>
        <v/>
      </c>
      <c r="C4394" s="1" t="str">
        <f>IF(Tablas!C4392="","",Tablas!C4392)</f>
        <v/>
      </c>
      <c r="D4394" s="1" t="str">
        <f>IF(Tablas!D4392="","",Tablas!D4392)</f>
        <v/>
      </c>
      <c r="E4394" s="1" t="str">
        <f>IF(Tablas!E4392="","",Tablas!E4392)</f>
        <v/>
      </c>
      <c r="F4394" s="1" t="str">
        <f>IF(Tablas!F4392="","",Tablas!F4392)</f>
        <v/>
      </c>
      <c r="G4394" s="1" t="str">
        <f>IF(Tablas!I4392="","",Tablas!I4392)</f>
        <v/>
      </c>
      <c r="H4394" s="1" t="s">
        <v>911</v>
      </c>
      <c r="I4394" s="39" t="str">
        <f>IF($B4394="","",-SUMIFS(Tabla7[Cantidad],Tabla7[Código del producto],$B4394,Tabla7[Tipo de movimiento],"SALIDA",Tabla7[Mes],I$5))</f>
        <v/>
      </c>
      <c r="J4394" s="39" t="str">
        <f>IF($B4394="","",-SUMIFS(Tabla7[Cantidad],Tabla7[Código del producto],$B4394,Tabla7[Tipo de movimiento],"SALIDA",Tabla7[Mes],J$5))</f>
        <v/>
      </c>
      <c r="K4394" s="39" t="str">
        <f>IF($B4394="","",-SUMIFS(Tabla7[Cantidad],Tabla7[Código del producto],$B4394,Tabla7[Tipo de movimiento],"SALIDA",Tabla7[Mes],K$5))</f>
        <v/>
      </c>
      <c r="L4394" s="39" t="str">
        <f>IF($B4394="","",-SUMIFS(Tabla7[Cantidad],Tabla7[Código del producto],$B4394,Tabla7[Tipo de movimiento],"SALIDA",Tabla7[Mes],L$5))</f>
        <v/>
      </c>
      <c r="M4394" s="39" t="str">
        <f>IF($B4394="","",-SUMIFS(Tabla7[Cantidad],Tabla7[Código del producto],$B4394,Tabla7[Tipo de movimiento],"SALIDA",Tabla7[Mes],M$5))</f>
        <v/>
      </c>
      <c r="N4394" s="39" t="str">
        <f>IF($B4394="","",-SUMIFS(Tabla7[Cantidad],Tabla7[Código del producto],$B4394,Tabla7[Tipo de movimiento],"SALIDA",Tabla7[Mes],N$5))</f>
        <v/>
      </c>
      <c r="O4394" s="39" t="str">
        <f>IF($B4394="","",-SUMIFS(Tabla7[Cantidad],Tabla7[Código del producto],$B4394,Tabla7[Tipo de movimiento],"SALIDA",Tabla7[Mes],O$5))</f>
        <v/>
      </c>
      <c r="P4394" s="39" t="str">
        <f>IF($B4394="","",-SUMIFS(Tabla7[Cantidad],Tabla7[Código del producto],$B4394,Tabla7[Tipo de movimiento],"SALIDA",Tabla7[Mes],P$5))</f>
        <v/>
      </c>
      <c r="Q4394" s="39" t="str">
        <f t="shared" si="204"/>
        <v/>
      </c>
      <c r="R4394" s="51" t="str">
        <f>IF($B4394="","",IFERROR(VLOOKUP($B4394,'ABC rotación'!$C:$G,5,0),"C"))</f>
        <v/>
      </c>
      <c r="S4394" s="41" t="str">
        <f t="shared" si="205"/>
        <v/>
      </c>
      <c r="T4394" s="40" t="str">
        <f t="shared" si="206"/>
        <v/>
      </c>
      <c r="U4394" s="23" t="str">
        <f>IF($B4394="","",VLOOKUP($T4394,Tablas!$X$14:$Y$17,2,1))</f>
        <v/>
      </c>
    </row>
    <row r="4395" spans="2:21" x14ac:dyDescent="0.2">
      <c r="B4395" s="1" t="str">
        <f>IF(Tablas!B4393="","",Tablas!B4393)</f>
        <v/>
      </c>
      <c r="C4395" s="1" t="str">
        <f>IF(Tablas!C4393="","",Tablas!C4393)</f>
        <v/>
      </c>
      <c r="D4395" s="1" t="str">
        <f>IF(Tablas!D4393="","",Tablas!D4393)</f>
        <v/>
      </c>
      <c r="E4395" s="1" t="str">
        <f>IF(Tablas!E4393="","",Tablas!E4393)</f>
        <v/>
      </c>
      <c r="F4395" s="1" t="str">
        <f>IF(Tablas!F4393="","",Tablas!F4393)</f>
        <v/>
      </c>
      <c r="G4395" s="1" t="str">
        <f>IF(Tablas!I4393="","",Tablas!I4393)</f>
        <v/>
      </c>
      <c r="H4395" s="1" t="s">
        <v>911</v>
      </c>
      <c r="I4395" s="39" t="str">
        <f>IF($B4395="","",-SUMIFS(Tabla7[Cantidad],Tabla7[Código del producto],$B4395,Tabla7[Tipo de movimiento],"SALIDA",Tabla7[Mes],I$5))</f>
        <v/>
      </c>
      <c r="J4395" s="39" t="str">
        <f>IF($B4395="","",-SUMIFS(Tabla7[Cantidad],Tabla7[Código del producto],$B4395,Tabla7[Tipo de movimiento],"SALIDA",Tabla7[Mes],J$5))</f>
        <v/>
      </c>
      <c r="K4395" s="39" t="str">
        <f>IF($B4395="","",-SUMIFS(Tabla7[Cantidad],Tabla7[Código del producto],$B4395,Tabla7[Tipo de movimiento],"SALIDA",Tabla7[Mes],K$5))</f>
        <v/>
      </c>
      <c r="L4395" s="39" t="str">
        <f>IF($B4395="","",-SUMIFS(Tabla7[Cantidad],Tabla7[Código del producto],$B4395,Tabla7[Tipo de movimiento],"SALIDA",Tabla7[Mes],L$5))</f>
        <v/>
      </c>
      <c r="M4395" s="39" t="str">
        <f>IF($B4395="","",-SUMIFS(Tabla7[Cantidad],Tabla7[Código del producto],$B4395,Tabla7[Tipo de movimiento],"SALIDA",Tabla7[Mes],M$5))</f>
        <v/>
      </c>
      <c r="N4395" s="39" t="str">
        <f>IF($B4395="","",-SUMIFS(Tabla7[Cantidad],Tabla7[Código del producto],$B4395,Tabla7[Tipo de movimiento],"SALIDA",Tabla7[Mes],N$5))</f>
        <v/>
      </c>
      <c r="O4395" s="39" t="str">
        <f>IF($B4395="","",-SUMIFS(Tabla7[Cantidad],Tabla7[Código del producto],$B4395,Tabla7[Tipo de movimiento],"SALIDA",Tabla7[Mes],O$5))</f>
        <v/>
      </c>
      <c r="P4395" s="39" t="str">
        <f>IF($B4395="","",-SUMIFS(Tabla7[Cantidad],Tabla7[Código del producto],$B4395,Tabla7[Tipo de movimiento],"SALIDA",Tabla7[Mes],P$5))</f>
        <v/>
      </c>
      <c r="Q4395" s="39" t="str">
        <f t="shared" si="204"/>
        <v/>
      </c>
      <c r="R4395" s="51" t="str">
        <f>IF($B4395="","",IFERROR(VLOOKUP($B4395,'ABC rotación'!$C:$G,5,0),"C"))</f>
        <v/>
      </c>
      <c r="S4395" s="41" t="str">
        <f t="shared" si="205"/>
        <v/>
      </c>
      <c r="T4395" s="40" t="str">
        <f t="shared" si="206"/>
        <v/>
      </c>
      <c r="U4395" s="23" t="str">
        <f>IF($B4395="","",VLOOKUP($T4395,Tablas!$X$14:$Y$17,2,1))</f>
        <v/>
      </c>
    </row>
    <row r="4396" spans="2:21" x14ac:dyDescent="0.2">
      <c r="B4396" s="1" t="str">
        <f>IF(Tablas!B4394="","",Tablas!B4394)</f>
        <v/>
      </c>
      <c r="C4396" s="1" t="str">
        <f>IF(Tablas!C4394="","",Tablas!C4394)</f>
        <v/>
      </c>
      <c r="D4396" s="1" t="str">
        <f>IF(Tablas!D4394="","",Tablas!D4394)</f>
        <v/>
      </c>
      <c r="E4396" s="1" t="str">
        <f>IF(Tablas!E4394="","",Tablas!E4394)</f>
        <v/>
      </c>
      <c r="F4396" s="1" t="str">
        <f>IF(Tablas!F4394="","",Tablas!F4394)</f>
        <v/>
      </c>
      <c r="G4396" s="1" t="str">
        <f>IF(Tablas!I4394="","",Tablas!I4394)</f>
        <v/>
      </c>
      <c r="H4396" s="1" t="s">
        <v>911</v>
      </c>
      <c r="I4396" s="39" t="str">
        <f>IF($B4396="","",-SUMIFS(Tabla7[Cantidad],Tabla7[Código del producto],$B4396,Tabla7[Tipo de movimiento],"SALIDA",Tabla7[Mes],I$5))</f>
        <v/>
      </c>
      <c r="J4396" s="39" t="str">
        <f>IF($B4396="","",-SUMIFS(Tabla7[Cantidad],Tabla7[Código del producto],$B4396,Tabla7[Tipo de movimiento],"SALIDA",Tabla7[Mes],J$5))</f>
        <v/>
      </c>
      <c r="K4396" s="39" t="str">
        <f>IF($B4396="","",-SUMIFS(Tabla7[Cantidad],Tabla7[Código del producto],$B4396,Tabla7[Tipo de movimiento],"SALIDA",Tabla7[Mes],K$5))</f>
        <v/>
      </c>
      <c r="L4396" s="39" t="str">
        <f>IF($B4396="","",-SUMIFS(Tabla7[Cantidad],Tabla7[Código del producto],$B4396,Tabla7[Tipo de movimiento],"SALIDA",Tabla7[Mes],L$5))</f>
        <v/>
      </c>
      <c r="M4396" s="39" t="str">
        <f>IF($B4396="","",-SUMIFS(Tabla7[Cantidad],Tabla7[Código del producto],$B4396,Tabla7[Tipo de movimiento],"SALIDA",Tabla7[Mes],M$5))</f>
        <v/>
      </c>
      <c r="N4396" s="39" t="str">
        <f>IF($B4396="","",-SUMIFS(Tabla7[Cantidad],Tabla7[Código del producto],$B4396,Tabla7[Tipo de movimiento],"SALIDA",Tabla7[Mes],N$5))</f>
        <v/>
      </c>
      <c r="O4396" s="39" t="str">
        <f>IF($B4396="","",-SUMIFS(Tabla7[Cantidad],Tabla7[Código del producto],$B4396,Tabla7[Tipo de movimiento],"SALIDA",Tabla7[Mes],O$5))</f>
        <v/>
      </c>
      <c r="P4396" s="39" t="str">
        <f>IF($B4396="","",-SUMIFS(Tabla7[Cantidad],Tabla7[Código del producto],$B4396,Tabla7[Tipo de movimiento],"SALIDA",Tabla7[Mes],P$5))</f>
        <v/>
      </c>
      <c r="Q4396" s="39" t="str">
        <f t="shared" si="204"/>
        <v/>
      </c>
      <c r="R4396" s="51" t="str">
        <f>IF($B4396="","",IFERROR(VLOOKUP($B4396,'ABC rotación'!$C:$G,5,0),"C"))</f>
        <v/>
      </c>
      <c r="S4396" s="41" t="str">
        <f t="shared" si="205"/>
        <v/>
      </c>
      <c r="T4396" s="40" t="str">
        <f t="shared" si="206"/>
        <v/>
      </c>
      <c r="U4396" s="23" t="str">
        <f>IF($B4396="","",VLOOKUP($T4396,Tablas!$X$14:$Y$17,2,1))</f>
        <v/>
      </c>
    </row>
    <row r="4397" spans="2:21" x14ac:dyDescent="0.2">
      <c r="B4397" s="1" t="str">
        <f>IF(Tablas!B4395="","",Tablas!B4395)</f>
        <v/>
      </c>
      <c r="C4397" s="1" t="str">
        <f>IF(Tablas!C4395="","",Tablas!C4395)</f>
        <v/>
      </c>
      <c r="D4397" s="1" t="str">
        <f>IF(Tablas!D4395="","",Tablas!D4395)</f>
        <v/>
      </c>
      <c r="E4397" s="1" t="str">
        <f>IF(Tablas!E4395="","",Tablas!E4395)</f>
        <v/>
      </c>
      <c r="F4397" s="1" t="str">
        <f>IF(Tablas!F4395="","",Tablas!F4395)</f>
        <v/>
      </c>
      <c r="G4397" s="1" t="str">
        <f>IF(Tablas!I4395="","",Tablas!I4395)</f>
        <v/>
      </c>
      <c r="H4397" s="1" t="s">
        <v>911</v>
      </c>
      <c r="I4397" s="39" t="str">
        <f>IF($B4397="","",-SUMIFS(Tabla7[Cantidad],Tabla7[Código del producto],$B4397,Tabla7[Tipo de movimiento],"SALIDA",Tabla7[Mes],I$5))</f>
        <v/>
      </c>
      <c r="J4397" s="39" t="str">
        <f>IF($B4397="","",-SUMIFS(Tabla7[Cantidad],Tabla7[Código del producto],$B4397,Tabla7[Tipo de movimiento],"SALIDA",Tabla7[Mes],J$5))</f>
        <v/>
      </c>
      <c r="K4397" s="39" t="str">
        <f>IF($B4397="","",-SUMIFS(Tabla7[Cantidad],Tabla7[Código del producto],$B4397,Tabla7[Tipo de movimiento],"SALIDA",Tabla7[Mes],K$5))</f>
        <v/>
      </c>
      <c r="L4397" s="39" t="str">
        <f>IF($B4397="","",-SUMIFS(Tabla7[Cantidad],Tabla7[Código del producto],$B4397,Tabla7[Tipo de movimiento],"SALIDA",Tabla7[Mes],L$5))</f>
        <v/>
      </c>
      <c r="M4397" s="39" t="str">
        <f>IF($B4397="","",-SUMIFS(Tabla7[Cantidad],Tabla7[Código del producto],$B4397,Tabla7[Tipo de movimiento],"SALIDA",Tabla7[Mes],M$5))</f>
        <v/>
      </c>
      <c r="N4397" s="39" t="str">
        <f>IF($B4397="","",-SUMIFS(Tabla7[Cantidad],Tabla7[Código del producto],$B4397,Tabla7[Tipo de movimiento],"SALIDA",Tabla7[Mes],N$5))</f>
        <v/>
      </c>
      <c r="O4397" s="39" t="str">
        <f>IF($B4397="","",-SUMIFS(Tabla7[Cantidad],Tabla7[Código del producto],$B4397,Tabla7[Tipo de movimiento],"SALIDA",Tabla7[Mes],O$5))</f>
        <v/>
      </c>
      <c r="P4397" s="39" t="str">
        <f>IF($B4397="","",-SUMIFS(Tabla7[Cantidad],Tabla7[Código del producto],$B4397,Tabla7[Tipo de movimiento],"SALIDA",Tabla7[Mes],P$5))</f>
        <v/>
      </c>
      <c r="Q4397" s="39" t="str">
        <f t="shared" si="204"/>
        <v/>
      </c>
      <c r="R4397" s="51" t="str">
        <f>IF($B4397="","",IFERROR(VLOOKUP($B4397,'ABC rotación'!$C:$G,5,0),"C"))</f>
        <v/>
      </c>
      <c r="S4397" s="41" t="str">
        <f t="shared" si="205"/>
        <v/>
      </c>
      <c r="T4397" s="40" t="str">
        <f t="shared" si="206"/>
        <v/>
      </c>
      <c r="U4397" s="23" t="str">
        <f>IF($B4397="","",VLOOKUP($T4397,Tablas!$X$14:$Y$17,2,1))</f>
        <v/>
      </c>
    </row>
    <row r="4398" spans="2:21" x14ac:dyDescent="0.2">
      <c r="B4398" s="1" t="str">
        <f>IF(Tablas!B4396="","",Tablas!B4396)</f>
        <v/>
      </c>
      <c r="C4398" s="1" t="str">
        <f>IF(Tablas!C4396="","",Tablas!C4396)</f>
        <v/>
      </c>
      <c r="D4398" s="1" t="str">
        <f>IF(Tablas!D4396="","",Tablas!D4396)</f>
        <v/>
      </c>
      <c r="E4398" s="1" t="str">
        <f>IF(Tablas!E4396="","",Tablas!E4396)</f>
        <v/>
      </c>
      <c r="F4398" s="1" t="str">
        <f>IF(Tablas!F4396="","",Tablas!F4396)</f>
        <v/>
      </c>
      <c r="G4398" s="1" t="str">
        <f>IF(Tablas!I4396="","",Tablas!I4396)</f>
        <v/>
      </c>
      <c r="H4398" s="1" t="s">
        <v>911</v>
      </c>
      <c r="I4398" s="39" t="str">
        <f>IF($B4398="","",-SUMIFS(Tabla7[Cantidad],Tabla7[Código del producto],$B4398,Tabla7[Tipo de movimiento],"SALIDA",Tabla7[Mes],I$5))</f>
        <v/>
      </c>
      <c r="J4398" s="39" t="str">
        <f>IF($B4398="","",-SUMIFS(Tabla7[Cantidad],Tabla7[Código del producto],$B4398,Tabla7[Tipo de movimiento],"SALIDA",Tabla7[Mes],J$5))</f>
        <v/>
      </c>
      <c r="K4398" s="39" t="str">
        <f>IF($B4398="","",-SUMIFS(Tabla7[Cantidad],Tabla7[Código del producto],$B4398,Tabla7[Tipo de movimiento],"SALIDA",Tabla7[Mes],K$5))</f>
        <v/>
      </c>
      <c r="L4398" s="39" t="str">
        <f>IF($B4398="","",-SUMIFS(Tabla7[Cantidad],Tabla7[Código del producto],$B4398,Tabla7[Tipo de movimiento],"SALIDA",Tabla7[Mes],L$5))</f>
        <v/>
      </c>
      <c r="M4398" s="39" t="str">
        <f>IF($B4398="","",-SUMIFS(Tabla7[Cantidad],Tabla7[Código del producto],$B4398,Tabla7[Tipo de movimiento],"SALIDA",Tabla7[Mes],M$5))</f>
        <v/>
      </c>
      <c r="N4398" s="39" t="str">
        <f>IF($B4398="","",-SUMIFS(Tabla7[Cantidad],Tabla7[Código del producto],$B4398,Tabla7[Tipo de movimiento],"SALIDA",Tabla7[Mes],N$5))</f>
        <v/>
      </c>
      <c r="O4398" s="39" t="str">
        <f>IF($B4398="","",-SUMIFS(Tabla7[Cantidad],Tabla7[Código del producto],$B4398,Tabla7[Tipo de movimiento],"SALIDA",Tabla7[Mes],O$5))</f>
        <v/>
      </c>
      <c r="P4398" s="39" t="str">
        <f>IF($B4398="","",-SUMIFS(Tabla7[Cantidad],Tabla7[Código del producto],$B4398,Tabla7[Tipo de movimiento],"SALIDA",Tabla7[Mes],P$5))</f>
        <v/>
      </c>
      <c r="Q4398" s="39" t="str">
        <f t="shared" si="204"/>
        <v/>
      </c>
      <c r="R4398" s="51" t="str">
        <f>IF($B4398="","",IFERROR(VLOOKUP($B4398,'ABC rotación'!$C:$G,5,0),"C"))</f>
        <v/>
      </c>
      <c r="S4398" s="41" t="str">
        <f t="shared" si="205"/>
        <v/>
      </c>
      <c r="T4398" s="40" t="str">
        <f t="shared" si="206"/>
        <v/>
      </c>
      <c r="U4398" s="23" t="str">
        <f>IF($B4398="","",VLOOKUP($T4398,Tablas!$X$14:$Y$17,2,1))</f>
        <v/>
      </c>
    </row>
    <row r="4399" spans="2:21" x14ac:dyDescent="0.2">
      <c r="B4399" s="1" t="str">
        <f>IF(Tablas!B4397="","",Tablas!B4397)</f>
        <v/>
      </c>
      <c r="C4399" s="1" t="str">
        <f>IF(Tablas!C4397="","",Tablas!C4397)</f>
        <v/>
      </c>
      <c r="D4399" s="1" t="str">
        <f>IF(Tablas!D4397="","",Tablas!D4397)</f>
        <v/>
      </c>
      <c r="E4399" s="1" t="str">
        <f>IF(Tablas!E4397="","",Tablas!E4397)</f>
        <v/>
      </c>
      <c r="F4399" s="1" t="str">
        <f>IF(Tablas!F4397="","",Tablas!F4397)</f>
        <v/>
      </c>
      <c r="G4399" s="1" t="str">
        <f>IF(Tablas!I4397="","",Tablas!I4397)</f>
        <v/>
      </c>
      <c r="H4399" s="1" t="s">
        <v>911</v>
      </c>
      <c r="I4399" s="39" t="str">
        <f>IF($B4399="","",-SUMIFS(Tabla7[Cantidad],Tabla7[Código del producto],$B4399,Tabla7[Tipo de movimiento],"SALIDA",Tabla7[Mes],I$5))</f>
        <v/>
      </c>
      <c r="J4399" s="39" t="str">
        <f>IF($B4399="","",-SUMIFS(Tabla7[Cantidad],Tabla7[Código del producto],$B4399,Tabla7[Tipo de movimiento],"SALIDA",Tabla7[Mes],J$5))</f>
        <v/>
      </c>
      <c r="K4399" s="39" t="str">
        <f>IF($B4399="","",-SUMIFS(Tabla7[Cantidad],Tabla7[Código del producto],$B4399,Tabla7[Tipo de movimiento],"SALIDA",Tabla7[Mes],K$5))</f>
        <v/>
      </c>
      <c r="L4399" s="39" t="str">
        <f>IF($B4399="","",-SUMIFS(Tabla7[Cantidad],Tabla7[Código del producto],$B4399,Tabla7[Tipo de movimiento],"SALIDA",Tabla7[Mes],L$5))</f>
        <v/>
      </c>
      <c r="M4399" s="39" t="str">
        <f>IF($B4399="","",-SUMIFS(Tabla7[Cantidad],Tabla7[Código del producto],$B4399,Tabla7[Tipo de movimiento],"SALIDA",Tabla7[Mes],M$5))</f>
        <v/>
      </c>
      <c r="N4399" s="39" t="str">
        <f>IF($B4399="","",-SUMIFS(Tabla7[Cantidad],Tabla7[Código del producto],$B4399,Tabla7[Tipo de movimiento],"SALIDA",Tabla7[Mes],N$5))</f>
        <v/>
      </c>
      <c r="O4399" s="39" t="str">
        <f>IF($B4399="","",-SUMIFS(Tabla7[Cantidad],Tabla7[Código del producto],$B4399,Tabla7[Tipo de movimiento],"SALIDA",Tabla7[Mes],O$5))</f>
        <v/>
      </c>
      <c r="P4399" s="39" t="str">
        <f>IF($B4399="","",-SUMIFS(Tabla7[Cantidad],Tabla7[Código del producto],$B4399,Tabla7[Tipo de movimiento],"SALIDA",Tabla7[Mes],P$5))</f>
        <v/>
      </c>
      <c r="Q4399" s="39" t="str">
        <f t="shared" si="204"/>
        <v/>
      </c>
      <c r="R4399" s="51" t="str">
        <f>IF($B4399="","",IFERROR(VLOOKUP($B4399,'ABC rotación'!$C:$G,5,0),"C"))</f>
        <v/>
      </c>
      <c r="S4399" s="41" t="str">
        <f t="shared" si="205"/>
        <v/>
      </c>
      <c r="T4399" s="40" t="str">
        <f t="shared" si="206"/>
        <v/>
      </c>
      <c r="U4399" s="23" t="str">
        <f>IF($B4399="","",VLOOKUP($T4399,Tablas!$X$14:$Y$17,2,1))</f>
        <v/>
      </c>
    </row>
    <row r="4400" spans="2:21" x14ac:dyDescent="0.2">
      <c r="B4400" s="1" t="str">
        <f>IF(Tablas!B4398="","",Tablas!B4398)</f>
        <v/>
      </c>
      <c r="C4400" s="1" t="str">
        <f>IF(Tablas!C4398="","",Tablas!C4398)</f>
        <v/>
      </c>
      <c r="D4400" s="1" t="str">
        <f>IF(Tablas!D4398="","",Tablas!D4398)</f>
        <v/>
      </c>
      <c r="E4400" s="1" t="str">
        <f>IF(Tablas!E4398="","",Tablas!E4398)</f>
        <v/>
      </c>
      <c r="F4400" s="1" t="str">
        <f>IF(Tablas!F4398="","",Tablas!F4398)</f>
        <v/>
      </c>
      <c r="G4400" s="1" t="str">
        <f>IF(Tablas!I4398="","",Tablas!I4398)</f>
        <v/>
      </c>
      <c r="H4400" s="1" t="s">
        <v>911</v>
      </c>
      <c r="I4400" s="39" t="str">
        <f>IF($B4400="","",-SUMIFS(Tabla7[Cantidad],Tabla7[Código del producto],$B4400,Tabla7[Tipo de movimiento],"SALIDA",Tabla7[Mes],I$5))</f>
        <v/>
      </c>
      <c r="J4400" s="39" t="str">
        <f>IF($B4400="","",-SUMIFS(Tabla7[Cantidad],Tabla7[Código del producto],$B4400,Tabla7[Tipo de movimiento],"SALIDA",Tabla7[Mes],J$5))</f>
        <v/>
      </c>
      <c r="K4400" s="39" t="str">
        <f>IF($B4400="","",-SUMIFS(Tabla7[Cantidad],Tabla7[Código del producto],$B4400,Tabla7[Tipo de movimiento],"SALIDA",Tabla7[Mes],K$5))</f>
        <v/>
      </c>
      <c r="L4400" s="39" t="str">
        <f>IF($B4400="","",-SUMIFS(Tabla7[Cantidad],Tabla7[Código del producto],$B4400,Tabla7[Tipo de movimiento],"SALIDA",Tabla7[Mes],L$5))</f>
        <v/>
      </c>
      <c r="M4400" s="39" t="str">
        <f>IF($B4400="","",-SUMIFS(Tabla7[Cantidad],Tabla7[Código del producto],$B4400,Tabla7[Tipo de movimiento],"SALIDA",Tabla7[Mes],M$5))</f>
        <v/>
      </c>
      <c r="N4400" s="39" t="str">
        <f>IF($B4400="","",-SUMIFS(Tabla7[Cantidad],Tabla7[Código del producto],$B4400,Tabla7[Tipo de movimiento],"SALIDA",Tabla7[Mes],N$5))</f>
        <v/>
      </c>
      <c r="O4400" s="39" t="str">
        <f>IF($B4400="","",-SUMIFS(Tabla7[Cantidad],Tabla7[Código del producto],$B4400,Tabla7[Tipo de movimiento],"SALIDA",Tabla7[Mes],O$5))</f>
        <v/>
      </c>
      <c r="P4400" s="39" t="str">
        <f>IF($B4400="","",-SUMIFS(Tabla7[Cantidad],Tabla7[Código del producto],$B4400,Tabla7[Tipo de movimiento],"SALIDA",Tabla7[Mes],P$5))</f>
        <v/>
      </c>
      <c r="Q4400" s="39" t="str">
        <f t="shared" si="204"/>
        <v/>
      </c>
      <c r="R4400" s="51" t="str">
        <f>IF($B4400="","",IFERROR(VLOOKUP($B4400,'ABC rotación'!$C:$G,5,0),"C"))</f>
        <v/>
      </c>
      <c r="S4400" s="41" t="str">
        <f t="shared" si="205"/>
        <v/>
      </c>
      <c r="T4400" s="40" t="str">
        <f t="shared" si="206"/>
        <v/>
      </c>
      <c r="U4400" s="23" t="str">
        <f>IF($B4400="","",VLOOKUP($T4400,Tablas!$X$14:$Y$17,2,1))</f>
        <v/>
      </c>
    </row>
    <row r="4401" spans="2:21" x14ac:dyDescent="0.2">
      <c r="B4401" s="1" t="str">
        <f>IF(Tablas!B4399="","",Tablas!B4399)</f>
        <v/>
      </c>
      <c r="C4401" s="1" t="str">
        <f>IF(Tablas!C4399="","",Tablas!C4399)</f>
        <v/>
      </c>
      <c r="D4401" s="1" t="str">
        <f>IF(Tablas!D4399="","",Tablas!D4399)</f>
        <v/>
      </c>
      <c r="E4401" s="1" t="str">
        <f>IF(Tablas!E4399="","",Tablas!E4399)</f>
        <v/>
      </c>
      <c r="F4401" s="1" t="str">
        <f>IF(Tablas!F4399="","",Tablas!F4399)</f>
        <v/>
      </c>
      <c r="G4401" s="1" t="str">
        <f>IF(Tablas!I4399="","",Tablas!I4399)</f>
        <v/>
      </c>
      <c r="H4401" s="1" t="s">
        <v>911</v>
      </c>
      <c r="I4401" s="39" t="str">
        <f>IF($B4401="","",-SUMIFS(Tabla7[Cantidad],Tabla7[Código del producto],$B4401,Tabla7[Tipo de movimiento],"SALIDA",Tabla7[Mes],I$5))</f>
        <v/>
      </c>
      <c r="J4401" s="39" t="str">
        <f>IF($B4401="","",-SUMIFS(Tabla7[Cantidad],Tabla7[Código del producto],$B4401,Tabla7[Tipo de movimiento],"SALIDA",Tabla7[Mes],J$5))</f>
        <v/>
      </c>
      <c r="K4401" s="39" t="str">
        <f>IF($B4401="","",-SUMIFS(Tabla7[Cantidad],Tabla7[Código del producto],$B4401,Tabla7[Tipo de movimiento],"SALIDA",Tabla7[Mes],K$5))</f>
        <v/>
      </c>
      <c r="L4401" s="39" t="str">
        <f>IF($B4401="","",-SUMIFS(Tabla7[Cantidad],Tabla7[Código del producto],$B4401,Tabla7[Tipo de movimiento],"SALIDA",Tabla7[Mes],L$5))</f>
        <v/>
      </c>
      <c r="M4401" s="39" t="str">
        <f>IF($B4401="","",-SUMIFS(Tabla7[Cantidad],Tabla7[Código del producto],$B4401,Tabla7[Tipo de movimiento],"SALIDA",Tabla7[Mes],M$5))</f>
        <v/>
      </c>
      <c r="N4401" s="39" t="str">
        <f>IF($B4401="","",-SUMIFS(Tabla7[Cantidad],Tabla7[Código del producto],$B4401,Tabla7[Tipo de movimiento],"SALIDA",Tabla7[Mes],N$5))</f>
        <v/>
      </c>
      <c r="O4401" s="39" t="str">
        <f>IF($B4401="","",-SUMIFS(Tabla7[Cantidad],Tabla7[Código del producto],$B4401,Tabla7[Tipo de movimiento],"SALIDA",Tabla7[Mes],O$5))</f>
        <v/>
      </c>
      <c r="P4401" s="39" t="str">
        <f>IF($B4401="","",-SUMIFS(Tabla7[Cantidad],Tabla7[Código del producto],$B4401,Tabla7[Tipo de movimiento],"SALIDA",Tabla7[Mes],P$5))</f>
        <v/>
      </c>
      <c r="Q4401" s="39" t="str">
        <f t="shared" si="204"/>
        <v/>
      </c>
      <c r="R4401" s="51" t="str">
        <f>IF($B4401="","",IFERROR(VLOOKUP($B4401,'ABC rotación'!$C:$G,5,0),"C"))</f>
        <v/>
      </c>
      <c r="S4401" s="41" t="str">
        <f t="shared" si="205"/>
        <v/>
      </c>
      <c r="T4401" s="40" t="str">
        <f t="shared" si="206"/>
        <v/>
      </c>
      <c r="U4401" s="23" t="str">
        <f>IF($B4401="","",VLOOKUP($T4401,Tablas!$X$14:$Y$17,2,1))</f>
        <v/>
      </c>
    </row>
    <row r="4402" spans="2:21" x14ac:dyDescent="0.2">
      <c r="B4402" s="1" t="str">
        <f>IF(Tablas!B4400="","",Tablas!B4400)</f>
        <v/>
      </c>
      <c r="C4402" s="1" t="str">
        <f>IF(Tablas!C4400="","",Tablas!C4400)</f>
        <v/>
      </c>
      <c r="D4402" s="1" t="str">
        <f>IF(Tablas!D4400="","",Tablas!D4400)</f>
        <v/>
      </c>
      <c r="E4402" s="1" t="str">
        <f>IF(Tablas!E4400="","",Tablas!E4400)</f>
        <v/>
      </c>
      <c r="F4402" s="1" t="str">
        <f>IF(Tablas!F4400="","",Tablas!F4400)</f>
        <v/>
      </c>
      <c r="G4402" s="1" t="str">
        <f>IF(Tablas!I4400="","",Tablas!I4400)</f>
        <v/>
      </c>
      <c r="H4402" s="1" t="s">
        <v>911</v>
      </c>
      <c r="I4402" s="39" t="str">
        <f>IF($B4402="","",-SUMIFS(Tabla7[Cantidad],Tabla7[Código del producto],$B4402,Tabla7[Tipo de movimiento],"SALIDA",Tabla7[Mes],I$5))</f>
        <v/>
      </c>
      <c r="J4402" s="39" t="str">
        <f>IF($B4402="","",-SUMIFS(Tabla7[Cantidad],Tabla7[Código del producto],$B4402,Tabla7[Tipo de movimiento],"SALIDA",Tabla7[Mes],J$5))</f>
        <v/>
      </c>
      <c r="K4402" s="39" t="str">
        <f>IF($B4402="","",-SUMIFS(Tabla7[Cantidad],Tabla7[Código del producto],$B4402,Tabla7[Tipo de movimiento],"SALIDA",Tabla7[Mes],K$5))</f>
        <v/>
      </c>
      <c r="L4402" s="39" t="str">
        <f>IF($B4402="","",-SUMIFS(Tabla7[Cantidad],Tabla7[Código del producto],$B4402,Tabla7[Tipo de movimiento],"SALIDA",Tabla7[Mes],L$5))</f>
        <v/>
      </c>
      <c r="M4402" s="39" t="str">
        <f>IF($B4402="","",-SUMIFS(Tabla7[Cantidad],Tabla7[Código del producto],$B4402,Tabla7[Tipo de movimiento],"SALIDA",Tabla7[Mes],M$5))</f>
        <v/>
      </c>
      <c r="N4402" s="39" t="str">
        <f>IF($B4402="","",-SUMIFS(Tabla7[Cantidad],Tabla7[Código del producto],$B4402,Tabla7[Tipo de movimiento],"SALIDA",Tabla7[Mes],N$5))</f>
        <v/>
      </c>
      <c r="O4402" s="39" t="str">
        <f>IF($B4402="","",-SUMIFS(Tabla7[Cantidad],Tabla7[Código del producto],$B4402,Tabla7[Tipo de movimiento],"SALIDA",Tabla7[Mes],O$5))</f>
        <v/>
      </c>
      <c r="P4402" s="39" t="str">
        <f>IF($B4402="","",-SUMIFS(Tabla7[Cantidad],Tabla7[Código del producto],$B4402,Tabla7[Tipo de movimiento],"SALIDA",Tabla7[Mes],P$5))</f>
        <v/>
      </c>
      <c r="Q4402" s="39" t="str">
        <f t="shared" si="204"/>
        <v/>
      </c>
      <c r="R4402" s="51" t="str">
        <f>IF($B4402="","",IFERROR(VLOOKUP($B4402,'ABC rotación'!$C:$G,5,0),"C"))</f>
        <v/>
      </c>
      <c r="S4402" s="41" t="str">
        <f t="shared" si="205"/>
        <v/>
      </c>
      <c r="T4402" s="40" t="str">
        <f t="shared" si="206"/>
        <v/>
      </c>
      <c r="U4402" s="23" t="str">
        <f>IF($B4402="","",VLOOKUP($T4402,Tablas!$X$14:$Y$17,2,1))</f>
        <v/>
      </c>
    </row>
    <row r="4403" spans="2:21" x14ac:dyDescent="0.2">
      <c r="B4403" s="1" t="str">
        <f>IF(Tablas!B4401="","",Tablas!B4401)</f>
        <v/>
      </c>
      <c r="C4403" s="1" t="str">
        <f>IF(Tablas!C4401="","",Tablas!C4401)</f>
        <v/>
      </c>
      <c r="D4403" s="1" t="str">
        <f>IF(Tablas!D4401="","",Tablas!D4401)</f>
        <v/>
      </c>
      <c r="E4403" s="1" t="str">
        <f>IF(Tablas!E4401="","",Tablas!E4401)</f>
        <v/>
      </c>
      <c r="F4403" s="1" t="str">
        <f>IF(Tablas!F4401="","",Tablas!F4401)</f>
        <v/>
      </c>
      <c r="G4403" s="1" t="str">
        <f>IF(Tablas!I4401="","",Tablas!I4401)</f>
        <v/>
      </c>
      <c r="H4403" s="1" t="s">
        <v>911</v>
      </c>
      <c r="I4403" s="39" t="str">
        <f>IF($B4403="","",-SUMIFS(Tabla7[Cantidad],Tabla7[Código del producto],$B4403,Tabla7[Tipo de movimiento],"SALIDA",Tabla7[Mes],I$5))</f>
        <v/>
      </c>
      <c r="J4403" s="39" t="str">
        <f>IF($B4403="","",-SUMIFS(Tabla7[Cantidad],Tabla7[Código del producto],$B4403,Tabla7[Tipo de movimiento],"SALIDA",Tabla7[Mes],J$5))</f>
        <v/>
      </c>
      <c r="K4403" s="39" t="str">
        <f>IF($B4403="","",-SUMIFS(Tabla7[Cantidad],Tabla7[Código del producto],$B4403,Tabla7[Tipo de movimiento],"SALIDA",Tabla7[Mes],K$5))</f>
        <v/>
      </c>
      <c r="L4403" s="39" t="str">
        <f>IF($B4403="","",-SUMIFS(Tabla7[Cantidad],Tabla7[Código del producto],$B4403,Tabla7[Tipo de movimiento],"SALIDA",Tabla7[Mes],L$5))</f>
        <v/>
      </c>
      <c r="M4403" s="39" t="str">
        <f>IF($B4403="","",-SUMIFS(Tabla7[Cantidad],Tabla7[Código del producto],$B4403,Tabla7[Tipo de movimiento],"SALIDA",Tabla7[Mes],M$5))</f>
        <v/>
      </c>
      <c r="N4403" s="39" t="str">
        <f>IF($B4403="","",-SUMIFS(Tabla7[Cantidad],Tabla7[Código del producto],$B4403,Tabla7[Tipo de movimiento],"SALIDA",Tabla7[Mes],N$5))</f>
        <v/>
      </c>
      <c r="O4403" s="39" t="str">
        <f>IF($B4403="","",-SUMIFS(Tabla7[Cantidad],Tabla7[Código del producto],$B4403,Tabla7[Tipo de movimiento],"SALIDA",Tabla7[Mes],O$5))</f>
        <v/>
      </c>
      <c r="P4403" s="39" t="str">
        <f>IF($B4403="","",-SUMIFS(Tabla7[Cantidad],Tabla7[Código del producto],$B4403,Tabla7[Tipo de movimiento],"SALIDA",Tabla7[Mes],P$5))</f>
        <v/>
      </c>
      <c r="Q4403" s="39" t="str">
        <f t="shared" si="204"/>
        <v/>
      </c>
      <c r="R4403" s="51" t="str">
        <f>IF($B4403="","",IFERROR(VLOOKUP($B4403,'ABC rotación'!$C:$G,5,0),"C"))</f>
        <v/>
      </c>
      <c r="S4403" s="41" t="str">
        <f t="shared" si="205"/>
        <v/>
      </c>
      <c r="T4403" s="40" t="str">
        <f t="shared" si="206"/>
        <v/>
      </c>
      <c r="U4403" s="23" t="str">
        <f>IF($B4403="","",VLOOKUP($T4403,Tablas!$X$14:$Y$17,2,1))</f>
        <v/>
      </c>
    </row>
    <row r="4404" spans="2:21" x14ac:dyDescent="0.2">
      <c r="B4404" s="1" t="str">
        <f>IF(Tablas!B4402="","",Tablas!B4402)</f>
        <v/>
      </c>
      <c r="C4404" s="1" t="str">
        <f>IF(Tablas!C4402="","",Tablas!C4402)</f>
        <v/>
      </c>
      <c r="D4404" s="1" t="str">
        <f>IF(Tablas!D4402="","",Tablas!D4402)</f>
        <v/>
      </c>
      <c r="E4404" s="1" t="str">
        <f>IF(Tablas!E4402="","",Tablas!E4402)</f>
        <v/>
      </c>
      <c r="F4404" s="1" t="str">
        <f>IF(Tablas!F4402="","",Tablas!F4402)</f>
        <v/>
      </c>
      <c r="G4404" s="1" t="str">
        <f>IF(Tablas!I4402="","",Tablas!I4402)</f>
        <v/>
      </c>
      <c r="H4404" s="1" t="s">
        <v>911</v>
      </c>
      <c r="I4404" s="39" t="str">
        <f>IF($B4404="","",-SUMIFS(Tabla7[Cantidad],Tabla7[Código del producto],$B4404,Tabla7[Tipo de movimiento],"SALIDA",Tabla7[Mes],I$5))</f>
        <v/>
      </c>
      <c r="J4404" s="39" t="str">
        <f>IF($B4404="","",-SUMIFS(Tabla7[Cantidad],Tabla7[Código del producto],$B4404,Tabla7[Tipo de movimiento],"SALIDA",Tabla7[Mes],J$5))</f>
        <v/>
      </c>
      <c r="K4404" s="39" t="str">
        <f>IF($B4404="","",-SUMIFS(Tabla7[Cantidad],Tabla7[Código del producto],$B4404,Tabla7[Tipo de movimiento],"SALIDA",Tabla7[Mes],K$5))</f>
        <v/>
      </c>
      <c r="L4404" s="39" t="str">
        <f>IF($B4404="","",-SUMIFS(Tabla7[Cantidad],Tabla7[Código del producto],$B4404,Tabla7[Tipo de movimiento],"SALIDA",Tabla7[Mes],L$5))</f>
        <v/>
      </c>
      <c r="M4404" s="39" t="str">
        <f>IF($B4404="","",-SUMIFS(Tabla7[Cantidad],Tabla7[Código del producto],$B4404,Tabla7[Tipo de movimiento],"SALIDA",Tabla7[Mes],M$5))</f>
        <v/>
      </c>
      <c r="N4404" s="39" t="str">
        <f>IF($B4404="","",-SUMIFS(Tabla7[Cantidad],Tabla7[Código del producto],$B4404,Tabla7[Tipo de movimiento],"SALIDA",Tabla7[Mes],N$5))</f>
        <v/>
      </c>
      <c r="O4404" s="39" t="str">
        <f>IF($B4404="","",-SUMIFS(Tabla7[Cantidad],Tabla7[Código del producto],$B4404,Tabla7[Tipo de movimiento],"SALIDA",Tabla7[Mes],O$5))</f>
        <v/>
      </c>
      <c r="P4404" s="39" t="str">
        <f>IF($B4404="","",-SUMIFS(Tabla7[Cantidad],Tabla7[Código del producto],$B4404,Tabla7[Tipo de movimiento],"SALIDA",Tabla7[Mes],P$5))</f>
        <v/>
      </c>
      <c r="Q4404" s="39" t="str">
        <f t="shared" si="204"/>
        <v/>
      </c>
      <c r="R4404" s="51" t="str">
        <f>IF($B4404="","",IFERROR(VLOOKUP($B4404,'ABC rotación'!$C:$G,5,0),"C"))</f>
        <v/>
      </c>
      <c r="S4404" s="41" t="str">
        <f t="shared" si="205"/>
        <v/>
      </c>
      <c r="T4404" s="40" t="str">
        <f t="shared" si="206"/>
        <v/>
      </c>
      <c r="U4404" s="23" t="str">
        <f>IF($B4404="","",VLOOKUP($T4404,Tablas!$X$14:$Y$17,2,1))</f>
        <v/>
      </c>
    </row>
    <row r="4405" spans="2:21" x14ac:dyDescent="0.2">
      <c r="B4405" s="1" t="str">
        <f>IF(Tablas!B4403="","",Tablas!B4403)</f>
        <v/>
      </c>
      <c r="C4405" s="1" t="str">
        <f>IF(Tablas!C4403="","",Tablas!C4403)</f>
        <v/>
      </c>
      <c r="D4405" s="1" t="str">
        <f>IF(Tablas!D4403="","",Tablas!D4403)</f>
        <v/>
      </c>
      <c r="E4405" s="1" t="str">
        <f>IF(Tablas!E4403="","",Tablas!E4403)</f>
        <v/>
      </c>
      <c r="F4405" s="1" t="str">
        <f>IF(Tablas!F4403="","",Tablas!F4403)</f>
        <v/>
      </c>
      <c r="G4405" s="1" t="str">
        <f>IF(Tablas!I4403="","",Tablas!I4403)</f>
        <v/>
      </c>
      <c r="H4405" s="1" t="s">
        <v>911</v>
      </c>
      <c r="I4405" s="39" t="str">
        <f>IF($B4405="","",-SUMIFS(Tabla7[Cantidad],Tabla7[Código del producto],$B4405,Tabla7[Tipo de movimiento],"SALIDA",Tabla7[Mes],I$5))</f>
        <v/>
      </c>
      <c r="J4405" s="39" t="str">
        <f>IF($B4405="","",-SUMIFS(Tabla7[Cantidad],Tabla7[Código del producto],$B4405,Tabla7[Tipo de movimiento],"SALIDA",Tabla7[Mes],J$5))</f>
        <v/>
      </c>
      <c r="K4405" s="39" t="str">
        <f>IF($B4405="","",-SUMIFS(Tabla7[Cantidad],Tabla7[Código del producto],$B4405,Tabla7[Tipo de movimiento],"SALIDA",Tabla7[Mes],K$5))</f>
        <v/>
      </c>
      <c r="L4405" s="39" t="str">
        <f>IF($B4405="","",-SUMIFS(Tabla7[Cantidad],Tabla7[Código del producto],$B4405,Tabla7[Tipo de movimiento],"SALIDA",Tabla7[Mes],L$5))</f>
        <v/>
      </c>
      <c r="M4405" s="39" t="str">
        <f>IF($B4405="","",-SUMIFS(Tabla7[Cantidad],Tabla7[Código del producto],$B4405,Tabla7[Tipo de movimiento],"SALIDA",Tabla7[Mes],M$5))</f>
        <v/>
      </c>
      <c r="N4405" s="39" t="str">
        <f>IF($B4405="","",-SUMIFS(Tabla7[Cantidad],Tabla7[Código del producto],$B4405,Tabla7[Tipo de movimiento],"SALIDA",Tabla7[Mes],N$5))</f>
        <v/>
      </c>
      <c r="O4405" s="39" t="str">
        <f>IF($B4405="","",-SUMIFS(Tabla7[Cantidad],Tabla7[Código del producto],$B4405,Tabla7[Tipo de movimiento],"SALIDA",Tabla7[Mes],O$5))</f>
        <v/>
      </c>
      <c r="P4405" s="39" t="str">
        <f>IF($B4405="","",-SUMIFS(Tabla7[Cantidad],Tabla7[Código del producto],$B4405,Tabla7[Tipo de movimiento],"SALIDA",Tabla7[Mes],P$5))</f>
        <v/>
      </c>
      <c r="Q4405" s="39" t="str">
        <f t="shared" si="204"/>
        <v/>
      </c>
      <c r="R4405" s="51" t="str">
        <f>IF($B4405="","",IFERROR(VLOOKUP($B4405,'ABC rotación'!$C:$G,5,0),"C"))</f>
        <v/>
      </c>
      <c r="S4405" s="41" t="str">
        <f t="shared" si="205"/>
        <v/>
      </c>
      <c r="T4405" s="40" t="str">
        <f t="shared" si="206"/>
        <v/>
      </c>
      <c r="U4405" s="23" t="str">
        <f>IF($B4405="","",VLOOKUP($T4405,Tablas!$X$14:$Y$17,2,1))</f>
        <v/>
      </c>
    </row>
    <row r="4406" spans="2:21" x14ac:dyDescent="0.2">
      <c r="B4406" s="1" t="str">
        <f>IF(Tablas!B4404="","",Tablas!B4404)</f>
        <v/>
      </c>
      <c r="C4406" s="1" t="str">
        <f>IF(Tablas!C4404="","",Tablas!C4404)</f>
        <v/>
      </c>
      <c r="D4406" s="1" t="str">
        <f>IF(Tablas!D4404="","",Tablas!D4404)</f>
        <v/>
      </c>
      <c r="E4406" s="1" t="str">
        <f>IF(Tablas!E4404="","",Tablas!E4404)</f>
        <v/>
      </c>
      <c r="F4406" s="1" t="str">
        <f>IF(Tablas!F4404="","",Tablas!F4404)</f>
        <v/>
      </c>
      <c r="G4406" s="1" t="str">
        <f>IF(Tablas!I4404="","",Tablas!I4404)</f>
        <v/>
      </c>
      <c r="H4406" s="1" t="s">
        <v>911</v>
      </c>
      <c r="I4406" s="39" t="str">
        <f>IF($B4406="","",-SUMIFS(Tabla7[Cantidad],Tabla7[Código del producto],$B4406,Tabla7[Tipo de movimiento],"SALIDA",Tabla7[Mes],I$5))</f>
        <v/>
      </c>
      <c r="J4406" s="39" t="str">
        <f>IF($B4406="","",-SUMIFS(Tabla7[Cantidad],Tabla7[Código del producto],$B4406,Tabla7[Tipo de movimiento],"SALIDA",Tabla7[Mes],J$5))</f>
        <v/>
      </c>
      <c r="K4406" s="39" t="str">
        <f>IF($B4406="","",-SUMIFS(Tabla7[Cantidad],Tabla7[Código del producto],$B4406,Tabla7[Tipo de movimiento],"SALIDA",Tabla7[Mes],K$5))</f>
        <v/>
      </c>
      <c r="L4406" s="39" t="str">
        <f>IF($B4406="","",-SUMIFS(Tabla7[Cantidad],Tabla7[Código del producto],$B4406,Tabla7[Tipo de movimiento],"SALIDA",Tabla7[Mes],L$5))</f>
        <v/>
      </c>
      <c r="M4406" s="39" t="str">
        <f>IF($B4406="","",-SUMIFS(Tabla7[Cantidad],Tabla7[Código del producto],$B4406,Tabla7[Tipo de movimiento],"SALIDA",Tabla7[Mes],M$5))</f>
        <v/>
      </c>
      <c r="N4406" s="39" t="str">
        <f>IF($B4406="","",-SUMIFS(Tabla7[Cantidad],Tabla7[Código del producto],$B4406,Tabla7[Tipo de movimiento],"SALIDA",Tabla7[Mes],N$5))</f>
        <v/>
      </c>
      <c r="O4406" s="39" t="str">
        <f>IF($B4406="","",-SUMIFS(Tabla7[Cantidad],Tabla7[Código del producto],$B4406,Tabla7[Tipo de movimiento],"SALIDA",Tabla7[Mes],O$5))</f>
        <v/>
      </c>
      <c r="P4406" s="39" t="str">
        <f>IF($B4406="","",-SUMIFS(Tabla7[Cantidad],Tabla7[Código del producto],$B4406,Tabla7[Tipo de movimiento],"SALIDA",Tabla7[Mes],P$5))</f>
        <v/>
      </c>
      <c r="Q4406" s="39" t="str">
        <f t="shared" si="204"/>
        <v/>
      </c>
      <c r="R4406" s="51" t="str">
        <f>IF($B4406="","",IFERROR(VLOOKUP($B4406,'ABC rotación'!$C:$G,5,0),"C"))</f>
        <v/>
      </c>
      <c r="S4406" s="41" t="str">
        <f t="shared" si="205"/>
        <v/>
      </c>
      <c r="T4406" s="40" t="str">
        <f t="shared" si="206"/>
        <v/>
      </c>
      <c r="U4406" s="23" t="str">
        <f>IF($B4406="","",VLOOKUP($T4406,Tablas!$X$14:$Y$17,2,1))</f>
        <v/>
      </c>
    </row>
    <row r="4407" spans="2:21" x14ac:dyDescent="0.2">
      <c r="B4407" s="1" t="str">
        <f>IF(Tablas!B4405="","",Tablas!B4405)</f>
        <v/>
      </c>
      <c r="C4407" s="1" t="str">
        <f>IF(Tablas!C4405="","",Tablas!C4405)</f>
        <v/>
      </c>
      <c r="D4407" s="1" t="str">
        <f>IF(Tablas!D4405="","",Tablas!D4405)</f>
        <v/>
      </c>
      <c r="E4407" s="1" t="str">
        <f>IF(Tablas!E4405="","",Tablas!E4405)</f>
        <v/>
      </c>
      <c r="F4407" s="1" t="str">
        <f>IF(Tablas!F4405="","",Tablas!F4405)</f>
        <v/>
      </c>
      <c r="G4407" s="1" t="str">
        <f>IF(Tablas!I4405="","",Tablas!I4405)</f>
        <v/>
      </c>
      <c r="H4407" s="1" t="s">
        <v>911</v>
      </c>
      <c r="I4407" s="39" t="str">
        <f>IF($B4407="","",-SUMIFS(Tabla7[Cantidad],Tabla7[Código del producto],$B4407,Tabla7[Tipo de movimiento],"SALIDA",Tabla7[Mes],I$5))</f>
        <v/>
      </c>
      <c r="J4407" s="39" t="str">
        <f>IF($B4407="","",-SUMIFS(Tabla7[Cantidad],Tabla7[Código del producto],$B4407,Tabla7[Tipo de movimiento],"SALIDA",Tabla7[Mes],J$5))</f>
        <v/>
      </c>
      <c r="K4407" s="39" t="str">
        <f>IF($B4407="","",-SUMIFS(Tabla7[Cantidad],Tabla7[Código del producto],$B4407,Tabla7[Tipo de movimiento],"SALIDA",Tabla7[Mes],K$5))</f>
        <v/>
      </c>
      <c r="L4407" s="39" t="str">
        <f>IF($B4407="","",-SUMIFS(Tabla7[Cantidad],Tabla7[Código del producto],$B4407,Tabla7[Tipo de movimiento],"SALIDA",Tabla7[Mes],L$5))</f>
        <v/>
      </c>
      <c r="M4407" s="39" t="str">
        <f>IF($B4407="","",-SUMIFS(Tabla7[Cantidad],Tabla7[Código del producto],$B4407,Tabla7[Tipo de movimiento],"SALIDA",Tabla7[Mes],M$5))</f>
        <v/>
      </c>
      <c r="N4407" s="39" t="str">
        <f>IF($B4407="","",-SUMIFS(Tabla7[Cantidad],Tabla7[Código del producto],$B4407,Tabla7[Tipo de movimiento],"SALIDA",Tabla7[Mes],N$5))</f>
        <v/>
      </c>
      <c r="O4407" s="39" t="str">
        <f>IF($B4407="","",-SUMIFS(Tabla7[Cantidad],Tabla7[Código del producto],$B4407,Tabla7[Tipo de movimiento],"SALIDA",Tabla7[Mes],O$5))</f>
        <v/>
      </c>
      <c r="P4407" s="39" t="str">
        <f>IF($B4407="","",-SUMIFS(Tabla7[Cantidad],Tabla7[Código del producto],$B4407,Tabla7[Tipo de movimiento],"SALIDA",Tabla7[Mes],P$5))</f>
        <v/>
      </c>
      <c r="Q4407" s="39" t="str">
        <f t="shared" si="204"/>
        <v/>
      </c>
      <c r="R4407" s="51" t="str">
        <f>IF($B4407="","",IFERROR(VLOOKUP($B4407,'ABC rotación'!$C:$G,5,0),"C"))</f>
        <v/>
      </c>
      <c r="S4407" s="41" t="str">
        <f t="shared" si="205"/>
        <v/>
      </c>
      <c r="T4407" s="40" t="str">
        <f t="shared" si="206"/>
        <v/>
      </c>
      <c r="U4407" s="23" t="str">
        <f>IF($B4407="","",VLOOKUP($T4407,Tablas!$X$14:$Y$17,2,1))</f>
        <v/>
      </c>
    </row>
    <row r="4408" spans="2:21" x14ac:dyDescent="0.2">
      <c r="B4408" s="1" t="str">
        <f>IF(Tablas!B4406="","",Tablas!B4406)</f>
        <v/>
      </c>
      <c r="C4408" s="1" t="str">
        <f>IF(Tablas!C4406="","",Tablas!C4406)</f>
        <v/>
      </c>
      <c r="D4408" s="1" t="str">
        <f>IF(Tablas!D4406="","",Tablas!D4406)</f>
        <v/>
      </c>
      <c r="E4408" s="1" t="str">
        <f>IF(Tablas!E4406="","",Tablas!E4406)</f>
        <v/>
      </c>
      <c r="F4408" s="1" t="str">
        <f>IF(Tablas!F4406="","",Tablas!F4406)</f>
        <v/>
      </c>
      <c r="G4408" s="1" t="str">
        <f>IF(Tablas!I4406="","",Tablas!I4406)</f>
        <v/>
      </c>
      <c r="H4408" s="1" t="s">
        <v>911</v>
      </c>
      <c r="I4408" s="39" t="str">
        <f>IF($B4408="","",-SUMIFS(Tabla7[Cantidad],Tabla7[Código del producto],$B4408,Tabla7[Tipo de movimiento],"SALIDA",Tabla7[Mes],I$5))</f>
        <v/>
      </c>
      <c r="J4408" s="39" t="str">
        <f>IF($B4408="","",-SUMIFS(Tabla7[Cantidad],Tabla7[Código del producto],$B4408,Tabla7[Tipo de movimiento],"SALIDA",Tabla7[Mes],J$5))</f>
        <v/>
      </c>
      <c r="K4408" s="39" t="str">
        <f>IF($B4408="","",-SUMIFS(Tabla7[Cantidad],Tabla7[Código del producto],$B4408,Tabla7[Tipo de movimiento],"SALIDA",Tabla7[Mes],K$5))</f>
        <v/>
      </c>
      <c r="L4408" s="39" t="str">
        <f>IF($B4408="","",-SUMIFS(Tabla7[Cantidad],Tabla7[Código del producto],$B4408,Tabla7[Tipo de movimiento],"SALIDA",Tabla7[Mes],L$5))</f>
        <v/>
      </c>
      <c r="M4408" s="39" t="str">
        <f>IF($B4408="","",-SUMIFS(Tabla7[Cantidad],Tabla7[Código del producto],$B4408,Tabla7[Tipo de movimiento],"SALIDA",Tabla7[Mes],M$5))</f>
        <v/>
      </c>
      <c r="N4408" s="39" t="str">
        <f>IF($B4408="","",-SUMIFS(Tabla7[Cantidad],Tabla7[Código del producto],$B4408,Tabla7[Tipo de movimiento],"SALIDA",Tabla7[Mes],N$5))</f>
        <v/>
      </c>
      <c r="O4408" s="39" t="str">
        <f>IF($B4408="","",-SUMIFS(Tabla7[Cantidad],Tabla7[Código del producto],$B4408,Tabla7[Tipo de movimiento],"SALIDA",Tabla7[Mes],O$5))</f>
        <v/>
      </c>
      <c r="P4408" s="39" t="str">
        <f>IF($B4408="","",-SUMIFS(Tabla7[Cantidad],Tabla7[Código del producto],$B4408,Tabla7[Tipo de movimiento],"SALIDA",Tabla7[Mes],P$5))</f>
        <v/>
      </c>
      <c r="Q4408" s="39" t="str">
        <f t="shared" si="204"/>
        <v/>
      </c>
      <c r="R4408" s="51" t="str">
        <f>IF($B4408="","",IFERROR(VLOOKUP($B4408,'ABC rotación'!$C:$G,5,0),"C"))</f>
        <v/>
      </c>
      <c r="S4408" s="41" t="str">
        <f t="shared" si="205"/>
        <v/>
      </c>
      <c r="T4408" s="40" t="str">
        <f t="shared" si="206"/>
        <v/>
      </c>
      <c r="U4408" s="23" t="str">
        <f>IF($B4408="","",VLOOKUP($T4408,Tablas!$X$14:$Y$17,2,1))</f>
        <v/>
      </c>
    </row>
    <row r="4409" spans="2:21" x14ac:dyDescent="0.2">
      <c r="B4409" s="1" t="str">
        <f>IF(Tablas!B4407="","",Tablas!B4407)</f>
        <v/>
      </c>
      <c r="C4409" s="1" t="str">
        <f>IF(Tablas!C4407="","",Tablas!C4407)</f>
        <v/>
      </c>
      <c r="D4409" s="1" t="str">
        <f>IF(Tablas!D4407="","",Tablas!D4407)</f>
        <v/>
      </c>
      <c r="E4409" s="1" t="str">
        <f>IF(Tablas!E4407="","",Tablas!E4407)</f>
        <v/>
      </c>
      <c r="F4409" s="1" t="str">
        <f>IF(Tablas!F4407="","",Tablas!F4407)</f>
        <v/>
      </c>
      <c r="G4409" s="1" t="str">
        <f>IF(Tablas!I4407="","",Tablas!I4407)</f>
        <v/>
      </c>
      <c r="H4409" s="1" t="s">
        <v>911</v>
      </c>
      <c r="I4409" s="39" t="str">
        <f>IF($B4409="","",-SUMIFS(Tabla7[Cantidad],Tabla7[Código del producto],$B4409,Tabla7[Tipo de movimiento],"SALIDA",Tabla7[Mes],I$5))</f>
        <v/>
      </c>
      <c r="J4409" s="39" t="str">
        <f>IF($B4409="","",-SUMIFS(Tabla7[Cantidad],Tabla7[Código del producto],$B4409,Tabla7[Tipo de movimiento],"SALIDA",Tabla7[Mes],J$5))</f>
        <v/>
      </c>
      <c r="K4409" s="39" t="str">
        <f>IF($B4409="","",-SUMIFS(Tabla7[Cantidad],Tabla7[Código del producto],$B4409,Tabla7[Tipo de movimiento],"SALIDA",Tabla7[Mes],K$5))</f>
        <v/>
      </c>
      <c r="L4409" s="39" t="str">
        <f>IF($B4409="","",-SUMIFS(Tabla7[Cantidad],Tabla7[Código del producto],$B4409,Tabla7[Tipo de movimiento],"SALIDA",Tabla7[Mes],L$5))</f>
        <v/>
      </c>
      <c r="M4409" s="39" t="str">
        <f>IF($B4409="","",-SUMIFS(Tabla7[Cantidad],Tabla7[Código del producto],$B4409,Tabla7[Tipo de movimiento],"SALIDA",Tabla7[Mes],M$5))</f>
        <v/>
      </c>
      <c r="N4409" s="39" t="str">
        <f>IF($B4409="","",-SUMIFS(Tabla7[Cantidad],Tabla7[Código del producto],$B4409,Tabla7[Tipo de movimiento],"SALIDA",Tabla7[Mes],N$5))</f>
        <v/>
      </c>
      <c r="O4409" s="39" t="str">
        <f>IF($B4409="","",-SUMIFS(Tabla7[Cantidad],Tabla7[Código del producto],$B4409,Tabla7[Tipo de movimiento],"SALIDA",Tabla7[Mes],O$5))</f>
        <v/>
      </c>
      <c r="P4409" s="39" t="str">
        <f>IF($B4409="","",-SUMIFS(Tabla7[Cantidad],Tabla7[Código del producto],$B4409,Tabla7[Tipo de movimiento],"SALIDA",Tabla7[Mes],P$5))</f>
        <v/>
      </c>
      <c r="Q4409" s="39" t="str">
        <f t="shared" si="204"/>
        <v/>
      </c>
      <c r="R4409" s="51" t="str">
        <f>IF($B4409="","",IFERROR(VLOOKUP($B4409,'ABC rotación'!$C:$G,5,0),"C"))</f>
        <v/>
      </c>
      <c r="S4409" s="41" t="str">
        <f t="shared" si="205"/>
        <v/>
      </c>
      <c r="T4409" s="40" t="str">
        <f t="shared" si="206"/>
        <v/>
      </c>
      <c r="U4409" s="23" t="str">
        <f>IF($B4409="","",VLOOKUP($T4409,Tablas!$X$14:$Y$17,2,1))</f>
        <v/>
      </c>
    </row>
    <row r="4410" spans="2:21" x14ac:dyDescent="0.2">
      <c r="B4410" s="1" t="str">
        <f>IF(Tablas!B4408="","",Tablas!B4408)</f>
        <v/>
      </c>
      <c r="C4410" s="1" t="str">
        <f>IF(Tablas!C4408="","",Tablas!C4408)</f>
        <v/>
      </c>
      <c r="D4410" s="1" t="str">
        <f>IF(Tablas!D4408="","",Tablas!D4408)</f>
        <v/>
      </c>
      <c r="E4410" s="1" t="str">
        <f>IF(Tablas!E4408="","",Tablas!E4408)</f>
        <v/>
      </c>
      <c r="F4410" s="1" t="str">
        <f>IF(Tablas!F4408="","",Tablas!F4408)</f>
        <v/>
      </c>
      <c r="G4410" s="1" t="str">
        <f>IF(Tablas!I4408="","",Tablas!I4408)</f>
        <v/>
      </c>
      <c r="H4410" s="1" t="s">
        <v>911</v>
      </c>
      <c r="I4410" s="39" t="str">
        <f>IF($B4410="","",-SUMIFS(Tabla7[Cantidad],Tabla7[Código del producto],$B4410,Tabla7[Tipo de movimiento],"SALIDA",Tabla7[Mes],I$5))</f>
        <v/>
      </c>
      <c r="J4410" s="39" t="str">
        <f>IF($B4410="","",-SUMIFS(Tabla7[Cantidad],Tabla7[Código del producto],$B4410,Tabla7[Tipo de movimiento],"SALIDA",Tabla7[Mes],J$5))</f>
        <v/>
      </c>
      <c r="K4410" s="39" t="str">
        <f>IF($B4410="","",-SUMIFS(Tabla7[Cantidad],Tabla7[Código del producto],$B4410,Tabla7[Tipo de movimiento],"SALIDA",Tabla7[Mes],K$5))</f>
        <v/>
      </c>
      <c r="L4410" s="39" t="str">
        <f>IF($B4410="","",-SUMIFS(Tabla7[Cantidad],Tabla7[Código del producto],$B4410,Tabla7[Tipo de movimiento],"SALIDA",Tabla7[Mes],L$5))</f>
        <v/>
      </c>
      <c r="M4410" s="39" t="str">
        <f>IF($B4410="","",-SUMIFS(Tabla7[Cantidad],Tabla7[Código del producto],$B4410,Tabla7[Tipo de movimiento],"SALIDA",Tabla7[Mes],M$5))</f>
        <v/>
      </c>
      <c r="N4410" s="39" t="str">
        <f>IF($B4410="","",-SUMIFS(Tabla7[Cantidad],Tabla7[Código del producto],$B4410,Tabla7[Tipo de movimiento],"SALIDA",Tabla7[Mes],N$5))</f>
        <v/>
      </c>
      <c r="O4410" s="39" t="str">
        <f>IF($B4410="","",-SUMIFS(Tabla7[Cantidad],Tabla7[Código del producto],$B4410,Tabla7[Tipo de movimiento],"SALIDA",Tabla7[Mes],O$5))</f>
        <v/>
      </c>
      <c r="P4410" s="39" t="str">
        <f>IF($B4410="","",-SUMIFS(Tabla7[Cantidad],Tabla7[Código del producto],$B4410,Tabla7[Tipo de movimiento],"SALIDA",Tabla7[Mes],P$5))</f>
        <v/>
      </c>
      <c r="Q4410" s="39" t="str">
        <f t="shared" si="204"/>
        <v/>
      </c>
      <c r="R4410" s="51" t="str">
        <f>IF($B4410="","",IFERROR(VLOOKUP($B4410,'ABC rotación'!$C:$G,5,0),"C"))</f>
        <v/>
      </c>
      <c r="S4410" s="41" t="str">
        <f t="shared" si="205"/>
        <v/>
      </c>
      <c r="T4410" s="40" t="str">
        <f t="shared" si="206"/>
        <v/>
      </c>
      <c r="U4410" s="23" t="str">
        <f>IF($B4410="","",VLOOKUP($T4410,Tablas!$X$14:$Y$17,2,1))</f>
        <v/>
      </c>
    </row>
    <row r="4411" spans="2:21" x14ac:dyDescent="0.2">
      <c r="B4411" s="1" t="str">
        <f>IF(Tablas!B4409="","",Tablas!B4409)</f>
        <v/>
      </c>
      <c r="C4411" s="1" t="str">
        <f>IF(Tablas!C4409="","",Tablas!C4409)</f>
        <v/>
      </c>
      <c r="D4411" s="1" t="str">
        <f>IF(Tablas!D4409="","",Tablas!D4409)</f>
        <v/>
      </c>
      <c r="E4411" s="1" t="str">
        <f>IF(Tablas!E4409="","",Tablas!E4409)</f>
        <v/>
      </c>
      <c r="F4411" s="1" t="str">
        <f>IF(Tablas!F4409="","",Tablas!F4409)</f>
        <v/>
      </c>
      <c r="G4411" s="1" t="str">
        <f>IF(Tablas!I4409="","",Tablas!I4409)</f>
        <v/>
      </c>
      <c r="H4411" s="1" t="s">
        <v>911</v>
      </c>
      <c r="I4411" s="39" t="str">
        <f>IF($B4411="","",-SUMIFS(Tabla7[Cantidad],Tabla7[Código del producto],$B4411,Tabla7[Tipo de movimiento],"SALIDA",Tabla7[Mes],I$5))</f>
        <v/>
      </c>
      <c r="J4411" s="39" t="str">
        <f>IF($B4411="","",-SUMIFS(Tabla7[Cantidad],Tabla7[Código del producto],$B4411,Tabla7[Tipo de movimiento],"SALIDA",Tabla7[Mes],J$5))</f>
        <v/>
      </c>
      <c r="K4411" s="39" t="str">
        <f>IF($B4411="","",-SUMIFS(Tabla7[Cantidad],Tabla7[Código del producto],$B4411,Tabla7[Tipo de movimiento],"SALIDA",Tabla7[Mes],K$5))</f>
        <v/>
      </c>
      <c r="L4411" s="39" t="str">
        <f>IF($B4411="","",-SUMIFS(Tabla7[Cantidad],Tabla7[Código del producto],$B4411,Tabla7[Tipo de movimiento],"SALIDA",Tabla7[Mes],L$5))</f>
        <v/>
      </c>
      <c r="M4411" s="39" t="str">
        <f>IF($B4411="","",-SUMIFS(Tabla7[Cantidad],Tabla7[Código del producto],$B4411,Tabla7[Tipo de movimiento],"SALIDA",Tabla7[Mes],M$5))</f>
        <v/>
      </c>
      <c r="N4411" s="39" t="str">
        <f>IF($B4411="","",-SUMIFS(Tabla7[Cantidad],Tabla7[Código del producto],$B4411,Tabla7[Tipo de movimiento],"SALIDA",Tabla7[Mes],N$5))</f>
        <v/>
      </c>
      <c r="O4411" s="39" t="str">
        <f>IF($B4411="","",-SUMIFS(Tabla7[Cantidad],Tabla7[Código del producto],$B4411,Tabla7[Tipo de movimiento],"SALIDA",Tabla7[Mes],O$5))</f>
        <v/>
      </c>
      <c r="P4411" s="39" t="str">
        <f>IF($B4411="","",-SUMIFS(Tabla7[Cantidad],Tabla7[Código del producto],$B4411,Tabla7[Tipo de movimiento],"SALIDA",Tabla7[Mes],P$5))</f>
        <v/>
      </c>
      <c r="Q4411" s="39" t="str">
        <f t="shared" si="204"/>
        <v/>
      </c>
      <c r="R4411" s="51" t="str">
        <f>IF($B4411="","",IFERROR(VLOOKUP($B4411,'ABC rotación'!$C:$G,5,0),"C"))</f>
        <v/>
      </c>
      <c r="S4411" s="41" t="str">
        <f t="shared" si="205"/>
        <v/>
      </c>
      <c r="T4411" s="40" t="str">
        <f t="shared" si="206"/>
        <v/>
      </c>
      <c r="U4411" s="23" t="str">
        <f>IF($B4411="","",VLOOKUP($T4411,Tablas!$X$14:$Y$17,2,1))</f>
        <v/>
      </c>
    </row>
    <row r="4412" spans="2:21" x14ac:dyDescent="0.2">
      <c r="B4412" s="1" t="str">
        <f>IF(Tablas!B4410="","",Tablas!B4410)</f>
        <v/>
      </c>
      <c r="C4412" s="1" t="str">
        <f>IF(Tablas!C4410="","",Tablas!C4410)</f>
        <v/>
      </c>
      <c r="D4412" s="1" t="str">
        <f>IF(Tablas!D4410="","",Tablas!D4410)</f>
        <v/>
      </c>
      <c r="E4412" s="1" t="str">
        <f>IF(Tablas!E4410="","",Tablas!E4410)</f>
        <v/>
      </c>
      <c r="F4412" s="1" t="str">
        <f>IF(Tablas!F4410="","",Tablas!F4410)</f>
        <v/>
      </c>
      <c r="G4412" s="1" t="str">
        <f>IF(Tablas!I4410="","",Tablas!I4410)</f>
        <v/>
      </c>
      <c r="H4412" s="1" t="s">
        <v>911</v>
      </c>
      <c r="I4412" s="39" t="str">
        <f>IF($B4412="","",-SUMIFS(Tabla7[Cantidad],Tabla7[Código del producto],$B4412,Tabla7[Tipo de movimiento],"SALIDA",Tabla7[Mes],I$5))</f>
        <v/>
      </c>
      <c r="J4412" s="39" t="str">
        <f>IF($B4412="","",-SUMIFS(Tabla7[Cantidad],Tabla7[Código del producto],$B4412,Tabla7[Tipo de movimiento],"SALIDA",Tabla7[Mes],J$5))</f>
        <v/>
      </c>
      <c r="K4412" s="39" t="str">
        <f>IF($B4412="","",-SUMIFS(Tabla7[Cantidad],Tabla7[Código del producto],$B4412,Tabla7[Tipo de movimiento],"SALIDA",Tabla7[Mes],K$5))</f>
        <v/>
      </c>
      <c r="L4412" s="39" t="str">
        <f>IF($B4412="","",-SUMIFS(Tabla7[Cantidad],Tabla7[Código del producto],$B4412,Tabla7[Tipo de movimiento],"SALIDA",Tabla7[Mes],L$5))</f>
        <v/>
      </c>
      <c r="M4412" s="39" t="str">
        <f>IF($B4412="","",-SUMIFS(Tabla7[Cantidad],Tabla7[Código del producto],$B4412,Tabla7[Tipo de movimiento],"SALIDA",Tabla7[Mes],M$5))</f>
        <v/>
      </c>
      <c r="N4412" s="39" t="str">
        <f>IF($B4412="","",-SUMIFS(Tabla7[Cantidad],Tabla7[Código del producto],$B4412,Tabla7[Tipo de movimiento],"SALIDA",Tabla7[Mes],N$5))</f>
        <v/>
      </c>
      <c r="O4412" s="39" t="str">
        <f>IF($B4412="","",-SUMIFS(Tabla7[Cantidad],Tabla7[Código del producto],$B4412,Tabla7[Tipo de movimiento],"SALIDA",Tabla7[Mes],O$5))</f>
        <v/>
      </c>
      <c r="P4412" s="39" t="str">
        <f>IF($B4412="","",-SUMIFS(Tabla7[Cantidad],Tabla7[Código del producto],$B4412,Tabla7[Tipo de movimiento],"SALIDA",Tabla7[Mes],P$5))</f>
        <v/>
      </c>
      <c r="Q4412" s="39" t="str">
        <f t="shared" si="204"/>
        <v/>
      </c>
      <c r="R4412" s="51" t="str">
        <f>IF($B4412="","",IFERROR(VLOOKUP($B4412,'ABC rotación'!$C:$G,5,0),"C"))</f>
        <v/>
      </c>
      <c r="S4412" s="41" t="str">
        <f t="shared" si="205"/>
        <v/>
      </c>
      <c r="T4412" s="40" t="str">
        <f t="shared" si="206"/>
        <v/>
      </c>
      <c r="U4412" s="23" t="str">
        <f>IF($B4412="","",VLOOKUP($T4412,Tablas!$X$14:$Y$17,2,1))</f>
        <v/>
      </c>
    </row>
    <row r="4413" spans="2:21" x14ac:dyDescent="0.2">
      <c r="B4413" s="1" t="str">
        <f>IF(Tablas!B4411="","",Tablas!B4411)</f>
        <v/>
      </c>
      <c r="C4413" s="1" t="str">
        <f>IF(Tablas!C4411="","",Tablas!C4411)</f>
        <v/>
      </c>
      <c r="D4413" s="1" t="str">
        <f>IF(Tablas!D4411="","",Tablas!D4411)</f>
        <v/>
      </c>
      <c r="E4413" s="1" t="str">
        <f>IF(Tablas!E4411="","",Tablas!E4411)</f>
        <v/>
      </c>
      <c r="F4413" s="1" t="str">
        <f>IF(Tablas!F4411="","",Tablas!F4411)</f>
        <v/>
      </c>
      <c r="G4413" s="1" t="str">
        <f>IF(Tablas!I4411="","",Tablas!I4411)</f>
        <v/>
      </c>
      <c r="H4413" s="1" t="s">
        <v>911</v>
      </c>
      <c r="I4413" s="39" t="str">
        <f>IF($B4413="","",-SUMIFS(Tabla7[Cantidad],Tabla7[Código del producto],$B4413,Tabla7[Tipo de movimiento],"SALIDA",Tabla7[Mes],I$5))</f>
        <v/>
      </c>
      <c r="J4413" s="39" t="str">
        <f>IF($B4413="","",-SUMIFS(Tabla7[Cantidad],Tabla7[Código del producto],$B4413,Tabla7[Tipo de movimiento],"SALIDA",Tabla7[Mes],J$5))</f>
        <v/>
      </c>
      <c r="K4413" s="39" t="str">
        <f>IF($B4413="","",-SUMIFS(Tabla7[Cantidad],Tabla7[Código del producto],$B4413,Tabla7[Tipo de movimiento],"SALIDA",Tabla7[Mes],K$5))</f>
        <v/>
      </c>
      <c r="L4413" s="39" t="str">
        <f>IF($B4413="","",-SUMIFS(Tabla7[Cantidad],Tabla7[Código del producto],$B4413,Tabla7[Tipo de movimiento],"SALIDA",Tabla7[Mes],L$5))</f>
        <v/>
      </c>
      <c r="M4413" s="39" t="str">
        <f>IF($B4413="","",-SUMIFS(Tabla7[Cantidad],Tabla7[Código del producto],$B4413,Tabla7[Tipo de movimiento],"SALIDA",Tabla7[Mes],M$5))</f>
        <v/>
      </c>
      <c r="N4413" s="39" t="str">
        <f>IF($B4413="","",-SUMIFS(Tabla7[Cantidad],Tabla7[Código del producto],$B4413,Tabla7[Tipo de movimiento],"SALIDA",Tabla7[Mes],N$5))</f>
        <v/>
      </c>
      <c r="O4413" s="39" t="str">
        <f>IF($B4413="","",-SUMIFS(Tabla7[Cantidad],Tabla7[Código del producto],$B4413,Tabla7[Tipo de movimiento],"SALIDA",Tabla7[Mes],O$5))</f>
        <v/>
      </c>
      <c r="P4413" s="39" t="str">
        <f>IF($B4413="","",-SUMIFS(Tabla7[Cantidad],Tabla7[Código del producto],$B4413,Tabla7[Tipo de movimiento],"SALIDA",Tabla7[Mes],P$5))</f>
        <v/>
      </c>
      <c r="Q4413" s="39" t="str">
        <f t="shared" si="204"/>
        <v/>
      </c>
      <c r="R4413" s="51" t="str">
        <f>IF($B4413="","",IFERROR(VLOOKUP($B4413,'ABC rotación'!$C:$G,5,0),"C"))</f>
        <v/>
      </c>
      <c r="S4413" s="41" t="str">
        <f t="shared" si="205"/>
        <v/>
      </c>
      <c r="T4413" s="40" t="str">
        <f t="shared" si="206"/>
        <v/>
      </c>
      <c r="U4413" s="23" t="str">
        <f>IF($B4413="","",VLOOKUP($T4413,Tablas!$X$14:$Y$17,2,1))</f>
        <v/>
      </c>
    </row>
    <row r="4414" spans="2:21" x14ac:dyDescent="0.2">
      <c r="B4414" s="1" t="str">
        <f>IF(Tablas!B4412="","",Tablas!B4412)</f>
        <v/>
      </c>
      <c r="C4414" s="1" t="str">
        <f>IF(Tablas!C4412="","",Tablas!C4412)</f>
        <v/>
      </c>
      <c r="D4414" s="1" t="str">
        <f>IF(Tablas!D4412="","",Tablas!D4412)</f>
        <v/>
      </c>
      <c r="E4414" s="1" t="str">
        <f>IF(Tablas!E4412="","",Tablas!E4412)</f>
        <v/>
      </c>
      <c r="F4414" s="1" t="str">
        <f>IF(Tablas!F4412="","",Tablas!F4412)</f>
        <v/>
      </c>
      <c r="G4414" s="1" t="str">
        <f>IF(Tablas!I4412="","",Tablas!I4412)</f>
        <v/>
      </c>
      <c r="H4414" s="1" t="s">
        <v>911</v>
      </c>
      <c r="I4414" s="39" t="str">
        <f>IF($B4414="","",-SUMIFS(Tabla7[Cantidad],Tabla7[Código del producto],$B4414,Tabla7[Tipo de movimiento],"SALIDA",Tabla7[Mes],I$5))</f>
        <v/>
      </c>
      <c r="J4414" s="39" t="str">
        <f>IF($B4414="","",-SUMIFS(Tabla7[Cantidad],Tabla7[Código del producto],$B4414,Tabla7[Tipo de movimiento],"SALIDA",Tabla7[Mes],J$5))</f>
        <v/>
      </c>
      <c r="K4414" s="39" t="str">
        <f>IF($B4414="","",-SUMIFS(Tabla7[Cantidad],Tabla7[Código del producto],$B4414,Tabla7[Tipo de movimiento],"SALIDA",Tabla7[Mes],K$5))</f>
        <v/>
      </c>
      <c r="L4414" s="39" t="str">
        <f>IF($B4414="","",-SUMIFS(Tabla7[Cantidad],Tabla7[Código del producto],$B4414,Tabla7[Tipo de movimiento],"SALIDA",Tabla7[Mes],L$5))</f>
        <v/>
      </c>
      <c r="M4414" s="39" t="str">
        <f>IF($B4414="","",-SUMIFS(Tabla7[Cantidad],Tabla7[Código del producto],$B4414,Tabla7[Tipo de movimiento],"SALIDA",Tabla7[Mes],M$5))</f>
        <v/>
      </c>
      <c r="N4414" s="39" t="str">
        <f>IF($B4414="","",-SUMIFS(Tabla7[Cantidad],Tabla7[Código del producto],$B4414,Tabla7[Tipo de movimiento],"SALIDA",Tabla7[Mes],N$5))</f>
        <v/>
      </c>
      <c r="O4414" s="39" t="str">
        <f>IF($B4414="","",-SUMIFS(Tabla7[Cantidad],Tabla7[Código del producto],$B4414,Tabla7[Tipo de movimiento],"SALIDA",Tabla7[Mes],O$5))</f>
        <v/>
      </c>
      <c r="P4414" s="39" t="str">
        <f>IF($B4414="","",-SUMIFS(Tabla7[Cantidad],Tabla7[Código del producto],$B4414,Tabla7[Tipo de movimiento],"SALIDA",Tabla7[Mes],P$5))</f>
        <v/>
      </c>
      <c r="Q4414" s="39" t="str">
        <f t="shared" si="204"/>
        <v/>
      </c>
      <c r="R4414" s="51" t="str">
        <f>IF($B4414="","",IFERROR(VLOOKUP($B4414,'ABC rotación'!$C:$G,5,0),"C"))</f>
        <v/>
      </c>
      <c r="S4414" s="41" t="str">
        <f t="shared" si="205"/>
        <v/>
      </c>
      <c r="T4414" s="40" t="str">
        <f t="shared" si="206"/>
        <v/>
      </c>
      <c r="U4414" s="23" t="str">
        <f>IF($B4414="","",VLOOKUP($T4414,Tablas!$X$14:$Y$17,2,1))</f>
        <v/>
      </c>
    </row>
    <row r="4415" spans="2:21" x14ac:dyDescent="0.2">
      <c r="B4415" s="1" t="str">
        <f>IF(Tablas!B4413="","",Tablas!B4413)</f>
        <v/>
      </c>
      <c r="C4415" s="1" t="str">
        <f>IF(Tablas!C4413="","",Tablas!C4413)</f>
        <v/>
      </c>
      <c r="D4415" s="1" t="str">
        <f>IF(Tablas!D4413="","",Tablas!D4413)</f>
        <v/>
      </c>
      <c r="E4415" s="1" t="str">
        <f>IF(Tablas!E4413="","",Tablas!E4413)</f>
        <v/>
      </c>
      <c r="F4415" s="1" t="str">
        <f>IF(Tablas!F4413="","",Tablas!F4413)</f>
        <v/>
      </c>
      <c r="G4415" s="1" t="str">
        <f>IF(Tablas!I4413="","",Tablas!I4413)</f>
        <v/>
      </c>
      <c r="H4415" s="1" t="s">
        <v>911</v>
      </c>
      <c r="I4415" s="39" t="str">
        <f>IF($B4415="","",-SUMIFS(Tabla7[Cantidad],Tabla7[Código del producto],$B4415,Tabla7[Tipo de movimiento],"SALIDA",Tabla7[Mes],I$5))</f>
        <v/>
      </c>
      <c r="J4415" s="39" t="str">
        <f>IF($B4415="","",-SUMIFS(Tabla7[Cantidad],Tabla7[Código del producto],$B4415,Tabla7[Tipo de movimiento],"SALIDA",Tabla7[Mes],J$5))</f>
        <v/>
      </c>
      <c r="K4415" s="39" t="str">
        <f>IF($B4415="","",-SUMIFS(Tabla7[Cantidad],Tabla7[Código del producto],$B4415,Tabla7[Tipo de movimiento],"SALIDA",Tabla7[Mes],K$5))</f>
        <v/>
      </c>
      <c r="L4415" s="39" t="str">
        <f>IF($B4415="","",-SUMIFS(Tabla7[Cantidad],Tabla7[Código del producto],$B4415,Tabla7[Tipo de movimiento],"SALIDA",Tabla7[Mes],L$5))</f>
        <v/>
      </c>
      <c r="M4415" s="39" t="str">
        <f>IF($B4415="","",-SUMIFS(Tabla7[Cantidad],Tabla7[Código del producto],$B4415,Tabla7[Tipo de movimiento],"SALIDA",Tabla7[Mes],M$5))</f>
        <v/>
      </c>
      <c r="N4415" s="39" t="str">
        <f>IF($B4415="","",-SUMIFS(Tabla7[Cantidad],Tabla7[Código del producto],$B4415,Tabla7[Tipo de movimiento],"SALIDA",Tabla7[Mes],N$5))</f>
        <v/>
      </c>
      <c r="O4415" s="39" t="str">
        <f>IF($B4415="","",-SUMIFS(Tabla7[Cantidad],Tabla7[Código del producto],$B4415,Tabla7[Tipo de movimiento],"SALIDA",Tabla7[Mes],O$5))</f>
        <v/>
      </c>
      <c r="P4415" s="39" t="str">
        <f>IF($B4415="","",-SUMIFS(Tabla7[Cantidad],Tabla7[Código del producto],$B4415,Tabla7[Tipo de movimiento],"SALIDA",Tabla7[Mes],P$5))</f>
        <v/>
      </c>
      <c r="Q4415" s="39" t="str">
        <f t="shared" si="204"/>
        <v/>
      </c>
      <c r="R4415" s="51" t="str">
        <f>IF($B4415="","",IFERROR(VLOOKUP($B4415,'ABC rotación'!$C:$G,5,0),"C"))</f>
        <v/>
      </c>
      <c r="S4415" s="41" t="str">
        <f t="shared" si="205"/>
        <v/>
      </c>
      <c r="T4415" s="40" t="str">
        <f t="shared" si="206"/>
        <v/>
      </c>
      <c r="U4415" s="23" t="str">
        <f>IF($B4415="","",VLOOKUP($T4415,Tablas!$X$14:$Y$17,2,1))</f>
        <v/>
      </c>
    </row>
    <row r="4416" spans="2:21" x14ac:dyDescent="0.2">
      <c r="B4416" s="1" t="str">
        <f>IF(Tablas!B4414="","",Tablas!B4414)</f>
        <v/>
      </c>
      <c r="C4416" s="1" t="str">
        <f>IF(Tablas!C4414="","",Tablas!C4414)</f>
        <v/>
      </c>
      <c r="D4416" s="1" t="str">
        <f>IF(Tablas!D4414="","",Tablas!D4414)</f>
        <v/>
      </c>
      <c r="E4416" s="1" t="str">
        <f>IF(Tablas!E4414="","",Tablas!E4414)</f>
        <v/>
      </c>
      <c r="F4416" s="1" t="str">
        <f>IF(Tablas!F4414="","",Tablas!F4414)</f>
        <v/>
      </c>
      <c r="G4416" s="1" t="str">
        <f>IF(Tablas!I4414="","",Tablas!I4414)</f>
        <v/>
      </c>
      <c r="H4416" s="1" t="s">
        <v>911</v>
      </c>
      <c r="I4416" s="39" t="str">
        <f>IF($B4416="","",-SUMIFS(Tabla7[Cantidad],Tabla7[Código del producto],$B4416,Tabla7[Tipo de movimiento],"SALIDA",Tabla7[Mes],I$5))</f>
        <v/>
      </c>
      <c r="J4416" s="39" t="str">
        <f>IF($B4416="","",-SUMIFS(Tabla7[Cantidad],Tabla7[Código del producto],$B4416,Tabla7[Tipo de movimiento],"SALIDA",Tabla7[Mes],J$5))</f>
        <v/>
      </c>
      <c r="K4416" s="39" t="str">
        <f>IF($B4416="","",-SUMIFS(Tabla7[Cantidad],Tabla7[Código del producto],$B4416,Tabla7[Tipo de movimiento],"SALIDA",Tabla7[Mes],K$5))</f>
        <v/>
      </c>
      <c r="L4416" s="39" t="str">
        <f>IF($B4416="","",-SUMIFS(Tabla7[Cantidad],Tabla7[Código del producto],$B4416,Tabla7[Tipo de movimiento],"SALIDA",Tabla7[Mes],L$5))</f>
        <v/>
      </c>
      <c r="M4416" s="39" t="str">
        <f>IF($B4416="","",-SUMIFS(Tabla7[Cantidad],Tabla7[Código del producto],$B4416,Tabla7[Tipo de movimiento],"SALIDA",Tabla7[Mes],M$5))</f>
        <v/>
      </c>
      <c r="N4416" s="39" t="str">
        <f>IF($B4416="","",-SUMIFS(Tabla7[Cantidad],Tabla7[Código del producto],$B4416,Tabla7[Tipo de movimiento],"SALIDA",Tabla7[Mes],N$5))</f>
        <v/>
      </c>
      <c r="O4416" s="39" t="str">
        <f>IF($B4416="","",-SUMIFS(Tabla7[Cantidad],Tabla7[Código del producto],$B4416,Tabla7[Tipo de movimiento],"SALIDA",Tabla7[Mes],O$5))</f>
        <v/>
      </c>
      <c r="P4416" s="39" t="str">
        <f>IF($B4416="","",-SUMIFS(Tabla7[Cantidad],Tabla7[Código del producto],$B4416,Tabla7[Tipo de movimiento],"SALIDA",Tabla7[Mes],P$5))</f>
        <v/>
      </c>
      <c r="Q4416" s="39" t="str">
        <f t="shared" si="204"/>
        <v/>
      </c>
      <c r="R4416" s="51" t="str">
        <f>IF($B4416="","",IFERROR(VLOOKUP($B4416,'ABC rotación'!$C:$G,5,0),"C"))</f>
        <v/>
      </c>
      <c r="S4416" s="41" t="str">
        <f t="shared" si="205"/>
        <v/>
      </c>
      <c r="T4416" s="40" t="str">
        <f t="shared" si="206"/>
        <v/>
      </c>
      <c r="U4416" s="23" t="str">
        <f>IF($B4416="","",VLOOKUP($T4416,Tablas!$X$14:$Y$17,2,1))</f>
        <v/>
      </c>
    </row>
    <row r="4417" spans="2:21" x14ac:dyDescent="0.2">
      <c r="B4417" s="1" t="str">
        <f>IF(Tablas!B4415="","",Tablas!B4415)</f>
        <v/>
      </c>
      <c r="C4417" s="1" t="str">
        <f>IF(Tablas!C4415="","",Tablas!C4415)</f>
        <v/>
      </c>
      <c r="D4417" s="1" t="str">
        <f>IF(Tablas!D4415="","",Tablas!D4415)</f>
        <v/>
      </c>
      <c r="E4417" s="1" t="str">
        <f>IF(Tablas!E4415="","",Tablas!E4415)</f>
        <v/>
      </c>
      <c r="F4417" s="1" t="str">
        <f>IF(Tablas!F4415="","",Tablas!F4415)</f>
        <v/>
      </c>
      <c r="G4417" s="1" t="str">
        <f>IF(Tablas!I4415="","",Tablas!I4415)</f>
        <v/>
      </c>
      <c r="H4417" s="1" t="s">
        <v>911</v>
      </c>
      <c r="I4417" s="39" t="str">
        <f>IF($B4417="","",-SUMIFS(Tabla7[Cantidad],Tabla7[Código del producto],$B4417,Tabla7[Tipo de movimiento],"SALIDA",Tabla7[Mes],I$5))</f>
        <v/>
      </c>
      <c r="J4417" s="39" t="str">
        <f>IF($B4417="","",-SUMIFS(Tabla7[Cantidad],Tabla7[Código del producto],$B4417,Tabla7[Tipo de movimiento],"SALIDA",Tabla7[Mes],J$5))</f>
        <v/>
      </c>
      <c r="K4417" s="39" t="str">
        <f>IF($B4417="","",-SUMIFS(Tabla7[Cantidad],Tabla7[Código del producto],$B4417,Tabla7[Tipo de movimiento],"SALIDA",Tabla7[Mes],K$5))</f>
        <v/>
      </c>
      <c r="L4417" s="39" t="str">
        <f>IF($B4417="","",-SUMIFS(Tabla7[Cantidad],Tabla7[Código del producto],$B4417,Tabla7[Tipo de movimiento],"SALIDA",Tabla7[Mes],L$5))</f>
        <v/>
      </c>
      <c r="M4417" s="39" t="str">
        <f>IF($B4417="","",-SUMIFS(Tabla7[Cantidad],Tabla7[Código del producto],$B4417,Tabla7[Tipo de movimiento],"SALIDA",Tabla7[Mes],M$5))</f>
        <v/>
      </c>
      <c r="N4417" s="39" t="str">
        <f>IF($B4417="","",-SUMIFS(Tabla7[Cantidad],Tabla7[Código del producto],$B4417,Tabla7[Tipo de movimiento],"SALIDA",Tabla7[Mes],N$5))</f>
        <v/>
      </c>
      <c r="O4417" s="39" t="str">
        <f>IF($B4417="","",-SUMIFS(Tabla7[Cantidad],Tabla7[Código del producto],$B4417,Tabla7[Tipo de movimiento],"SALIDA",Tabla7[Mes],O$5))</f>
        <v/>
      </c>
      <c r="P4417" s="39" t="str">
        <f>IF($B4417="","",-SUMIFS(Tabla7[Cantidad],Tabla7[Código del producto],$B4417,Tabla7[Tipo de movimiento],"SALIDA",Tabla7[Mes],P$5))</f>
        <v/>
      </c>
      <c r="Q4417" s="39" t="str">
        <f t="shared" si="204"/>
        <v/>
      </c>
      <c r="R4417" s="51" t="str">
        <f>IF($B4417="","",IFERROR(VLOOKUP($B4417,'ABC rotación'!$C:$G,5,0),"C"))</f>
        <v/>
      </c>
      <c r="S4417" s="41" t="str">
        <f t="shared" si="205"/>
        <v/>
      </c>
      <c r="T4417" s="40" t="str">
        <f t="shared" si="206"/>
        <v/>
      </c>
      <c r="U4417" s="23" t="str">
        <f>IF($B4417="","",VLOOKUP($T4417,Tablas!$X$14:$Y$17,2,1))</f>
        <v/>
      </c>
    </row>
    <row r="4418" spans="2:21" x14ac:dyDescent="0.2">
      <c r="B4418" s="1" t="str">
        <f>IF(Tablas!B4416="","",Tablas!B4416)</f>
        <v/>
      </c>
      <c r="C4418" s="1" t="str">
        <f>IF(Tablas!C4416="","",Tablas!C4416)</f>
        <v/>
      </c>
      <c r="D4418" s="1" t="str">
        <f>IF(Tablas!D4416="","",Tablas!D4416)</f>
        <v/>
      </c>
      <c r="E4418" s="1" t="str">
        <f>IF(Tablas!E4416="","",Tablas!E4416)</f>
        <v/>
      </c>
      <c r="F4418" s="1" t="str">
        <f>IF(Tablas!F4416="","",Tablas!F4416)</f>
        <v/>
      </c>
      <c r="G4418" s="1" t="str">
        <f>IF(Tablas!I4416="","",Tablas!I4416)</f>
        <v/>
      </c>
      <c r="H4418" s="1" t="s">
        <v>911</v>
      </c>
      <c r="I4418" s="39" t="str">
        <f>IF($B4418="","",-SUMIFS(Tabla7[Cantidad],Tabla7[Código del producto],$B4418,Tabla7[Tipo de movimiento],"SALIDA",Tabla7[Mes],I$5))</f>
        <v/>
      </c>
      <c r="J4418" s="39" t="str">
        <f>IF($B4418="","",-SUMIFS(Tabla7[Cantidad],Tabla7[Código del producto],$B4418,Tabla7[Tipo de movimiento],"SALIDA",Tabla7[Mes],J$5))</f>
        <v/>
      </c>
      <c r="K4418" s="39" t="str">
        <f>IF($B4418="","",-SUMIFS(Tabla7[Cantidad],Tabla7[Código del producto],$B4418,Tabla7[Tipo de movimiento],"SALIDA",Tabla7[Mes],K$5))</f>
        <v/>
      </c>
      <c r="L4418" s="39" t="str">
        <f>IF($B4418="","",-SUMIFS(Tabla7[Cantidad],Tabla7[Código del producto],$B4418,Tabla7[Tipo de movimiento],"SALIDA",Tabla7[Mes],L$5))</f>
        <v/>
      </c>
      <c r="M4418" s="39" t="str">
        <f>IF($B4418="","",-SUMIFS(Tabla7[Cantidad],Tabla7[Código del producto],$B4418,Tabla7[Tipo de movimiento],"SALIDA",Tabla7[Mes],M$5))</f>
        <v/>
      </c>
      <c r="N4418" s="39" t="str">
        <f>IF($B4418="","",-SUMIFS(Tabla7[Cantidad],Tabla7[Código del producto],$B4418,Tabla7[Tipo de movimiento],"SALIDA",Tabla7[Mes],N$5))</f>
        <v/>
      </c>
      <c r="O4418" s="39" t="str">
        <f>IF($B4418="","",-SUMIFS(Tabla7[Cantidad],Tabla7[Código del producto],$B4418,Tabla7[Tipo de movimiento],"SALIDA",Tabla7[Mes],O$5))</f>
        <v/>
      </c>
      <c r="P4418" s="39" t="str">
        <f>IF($B4418="","",-SUMIFS(Tabla7[Cantidad],Tabla7[Código del producto],$B4418,Tabla7[Tipo de movimiento],"SALIDA",Tabla7[Mes],P$5))</f>
        <v/>
      </c>
      <c r="Q4418" s="39" t="str">
        <f t="shared" si="204"/>
        <v/>
      </c>
      <c r="R4418" s="51" t="str">
        <f>IF($B4418="","",IFERROR(VLOOKUP($B4418,'ABC rotación'!$C:$G,5,0),"C"))</f>
        <v/>
      </c>
      <c r="S4418" s="41" t="str">
        <f t="shared" si="205"/>
        <v/>
      </c>
      <c r="T4418" s="40" t="str">
        <f t="shared" si="206"/>
        <v/>
      </c>
      <c r="U4418" s="23" t="str">
        <f>IF($B4418="","",VLOOKUP($T4418,Tablas!$X$14:$Y$17,2,1))</f>
        <v/>
      </c>
    </row>
    <row r="4419" spans="2:21" x14ac:dyDescent="0.2">
      <c r="B4419" s="1" t="str">
        <f>IF(Tablas!B4417="","",Tablas!B4417)</f>
        <v/>
      </c>
      <c r="C4419" s="1" t="str">
        <f>IF(Tablas!C4417="","",Tablas!C4417)</f>
        <v/>
      </c>
      <c r="D4419" s="1" t="str">
        <f>IF(Tablas!D4417="","",Tablas!D4417)</f>
        <v/>
      </c>
      <c r="E4419" s="1" t="str">
        <f>IF(Tablas!E4417="","",Tablas!E4417)</f>
        <v/>
      </c>
      <c r="F4419" s="1" t="str">
        <f>IF(Tablas!F4417="","",Tablas!F4417)</f>
        <v/>
      </c>
      <c r="G4419" s="1" t="str">
        <f>IF(Tablas!I4417="","",Tablas!I4417)</f>
        <v/>
      </c>
      <c r="H4419" s="1" t="s">
        <v>911</v>
      </c>
      <c r="I4419" s="39" t="str">
        <f>IF($B4419="","",-SUMIFS(Tabla7[Cantidad],Tabla7[Código del producto],$B4419,Tabla7[Tipo de movimiento],"SALIDA",Tabla7[Mes],I$5))</f>
        <v/>
      </c>
      <c r="J4419" s="39" t="str">
        <f>IF($B4419="","",-SUMIFS(Tabla7[Cantidad],Tabla7[Código del producto],$B4419,Tabla7[Tipo de movimiento],"SALIDA",Tabla7[Mes],J$5))</f>
        <v/>
      </c>
      <c r="K4419" s="39" t="str">
        <f>IF($B4419="","",-SUMIFS(Tabla7[Cantidad],Tabla7[Código del producto],$B4419,Tabla7[Tipo de movimiento],"SALIDA",Tabla7[Mes],K$5))</f>
        <v/>
      </c>
      <c r="L4419" s="39" t="str">
        <f>IF($B4419="","",-SUMIFS(Tabla7[Cantidad],Tabla7[Código del producto],$B4419,Tabla7[Tipo de movimiento],"SALIDA",Tabla7[Mes],L$5))</f>
        <v/>
      </c>
      <c r="M4419" s="39" t="str">
        <f>IF($B4419="","",-SUMIFS(Tabla7[Cantidad],Tabla7[Código del producto],$B4419,Tabla7[Tipo de movimiento],"SALIDA",Tabla7[Mes],M$5))</f>
        <v/>
      </c>
      <c r="N4419" s="39" t="str">
        <f>IF($B4419="","",-SUMIFS(Tabla7[Cantidad],Tabla7[Código del producto],$B4419,Tabla7[Tipo de movimiento],"SALIDA",Tabla7[Mes],N$5))</f>
        <v/>
      </c>
      <c r="O4419" s="39" t="str">
        <f>IF($B4419="","",-SUMIFS(Tabla7[Cantidad],Tabla7[Código del producto],$B4419,Tabla7[Tipo de movimiento],"SALIDA",Tabla7[Mes],O$5))</f>
        <v/>
      </c>
      <c r="P4419" s="39" t="str">
        <f>IF($B4419="","",-SUMIFS(Tabla7[Cantidad],Tabla7[Código del producto],$B4419,Tabla7[Tipo de movimiento],"SALIDA",Tabla7[Mes],P$5))</f>
        <v/>
      </c>
      <c r="Q4419" s="39" t="str">
        <f t="shared" si="204"/>
        <v/>
      </c>
      <c r="R4419" s="51" t="str">
        <f>IF($B4419="","",IFERROR(VLOOKUP($B4419,'ABC rotación'!$C:$G,5,0),"C"))</f>
        <v/>
      </c>
      <c r="S4419" s="41" t="str">
        <f t="shared" si="205"/>
        <v/>
      </c>
      <c r="T4419" s="40" t="str">
        <f t="shared" si="206"/>
        <v/>
      </c>
      <c r="U4419" s="23" t="str">
        <f>IF($B4419="","",VLOOKUP($T4419,Tablas!$X$14:$Y$17,2,1))</f>
        <v/>
      </c>
    </row>
    <row r="4420" spans="2:21" x14ac:dyDescent="0.2">
      <c r="B4420" s="1" t="str">
        <f>IF(Tablas!B4418="","",Tablas!B4418)</f>
        <v/>
      </c>
      <c r="C4420" s="1" t="str">
        <f>IF(Tablas!C4418="","",Tablas!C4418)</f>
        <v/>
      </c>
      <c r="D4420" s="1" t="str">
        <f>IF(Tablas!D4418="","",Tablas!D4418)</f>
        <v/>
      </c>
      <c r="E4420" s="1" t="str">
        <f>IF(Tablas!E4418="","",Tablas!E4418)</f>
        <v/>
      </c>
      <c r="F4420" s="1" t="str">
        <f>IF(Tablas!F4418="","",Tablas!F4418)</f>
        <v/>
      </c>
      <c r="G4420" s="1" t="str">
        <f>IF(Tablas!I4418="","",Tablas!I4418)</f>
        <v/>
      </c>
      <c r="H4420" s="1" t="s">
        <v>911</v>
      </c>
      <c r="I4420" s="39" t="str">
        <f>IF($B4420="","",-SUMIFS(Tabla7[Cantidad],Tabla7[Código del producto],$B4420,Tabla7[Tipo de movimiento],"SALIDA",Tabla7[Mes],I$5))</f>
        <v/>
      </c>
      <c r="J4420" s="39" t="str">
        <f>IF($B4420="","",-SUMIFS(Tabla7[Cantidad],Tabla7[Código del producto],$B4420,Tabla7[Tipo de movimiento],"SALIDA",Tabla7[Mes],J$5))</f>
        <v/>
      </c>
      <c r="K4420" s="39" t="str">
        <f>IF($B4420="","",-SUMIFS(Tabla7[Cantidad],Tabla7[Código del producto],$B4420,Tabla7[Tipo de movimiento],"SALIDA",Tabla7[Mes],K$5))</f>
        <v/>
      </c>
      <c r="L4420" s="39" t="str">
        <f>IF($B4420="","",-SUMIFS(Tabla7[Cantidad],Tabla7[Código del producto],$B4420,Tabla7[Tipo de movimiento],"SALIDA",Tabla7[Mes],L$5))</f>
        <v/>
      </c>
      <c r="M4420" s="39" t="str">
        <f>IF($B4420="","",-SUMIFS(Tabla7[Cantidad],Tabla7[Código del producto],$B4420,Tabla7[Tipo de movimiento],"SALIDA",Tabla7[Mes],M$5))</f>
        <v/>
      </c>
      <c r="N4420" s="39" t="str">
        <f>IF($B4420="","",-SUMIFS(Tabla7[Cantidad],Tabla7[Código del producto],$B4420,Tabla7[Tipo de movimiento],"SALIDA",Tabla7[Mes],N$5))</f>
        <v/>
      </c>
      <c r="O4420" s="39" t="str">
        <f>IF($B4420="","",-SUMIFS(Tabla7[Cantidad],Tabla7[Código del producto],$B4420,Tabla7[Tipo de movimiento],"SALIDA",Tabla7[Mes],O$5))</f>
        <v/>
      </c>
      <c r="P4420" s="39" t="str">
        <f>IF($B4420="","",-SUMIFS(Tabla7[Cantidad],Tabla7[Código del producto],$B4420,Tabla7[Tipo de movimiento],"SALIDA",Tabla7[Mes],P$5))</f>
        <v/>
      </c>
      <c r="Q4420" s="39" t="str">
        <f t="shared" si="204"/>
        <v/>
      </c>
      <c r="R4420" s="51" t="str">
        <f>IF($B4420="","",IFERROR(VLOOKUP($B4420,'ABC rotación'!$C:$G,5,0),"C"))</f>
        <v/>
      </c>
      <c r="S4420" s="41" t="str">
        <f t="shared" si="205"/>
        <v/>
      </c>
      <c r="T4420" s="40" t="str">
        <f t="shared" si="206"/>
        <v/>
      </c>
      <c r="U4420" s="23" t="str">
        <f>IF($B4420="","",VLOOKUP($T4420,Tablas!$X$14:$Y$17,2,1))</f>
        <v/>
      </c>
    </row>
    <row r="4421" spans="2:21" x14ac:dyDescent="0.2">
      <c r="B4421" s="1" t="str">
        <f>IF(Tablas!B4419="","",Tablas!B4419)</f>
        <v/>
      </c>
      <c r="C4421" s="1" t="str">
        <f>IF(Tablas!C4419="","",Tablas!C4419)</f>
        <v/>
      </c>
      <c r="D4421" s="1" t="str">
        <f>IF(Tablas!D4419="","",Tablas!D4419)</f>
        <v/>
      </c>
      <c r="E4421" s="1" t="str">
        <f>IF(Tablas!E4419="","",Tablas!E4419)</f>
        <v/>
      </c>
      <c r="F4421" s="1" t="str">
        <f>IF(Tablas!F4419="","",Tablas!F4419)</f>
        <v/>
      </c>
      <c r="G4421" s="1" t="str">
        <f>IF(Tablas!I4419="","",Tablas!I4419)</f>
        <v/>
      </c>
      <c r="H4421" s="1" t="s">
        <v>911</v>
      </c>
      <c r="I4421" s="39" t="str">
        <f>IF($B4421="","",-SUMIFS(Tabla7[Cantidad],Tabla7[Código del producto],$B4421,Tabla7[Tipo de movimiento],"SALIDA",Tabla7[Mes],I$5))</f>
        <v/>
      </c>
      <c r="J4421" s="39" t="str">
        <f>IF($B4421="","",-SUMIFS(Tabla7[Cantidad],Tabla7[Código del producto],$B4421,Tabla7[Tipo de movimiento],"SALIDA",Tabla7[Mes],J$5))</f>
        <v/>
      </c>
      <c r="K4421" s="39" t="str">
        <f>IF($B4421="","",-SUMIFS(Tabla7[Cantidad],Tabla7[Código del producto],$B4421,Tabla7[Tipo de movimiento],"SALIDA",Tabla7[Mes],K$5))</f>
        <v/>
      </c>
      <c r="L4421" s="39" t="str">
        <f>IF($B4421="","",-SUMIFS(Tabla7[Cantidad],Tabla7[Código del producto],$B4421,Tabla7[Tipo de movimiento],"SALIDA",Tabla7[Mes],L$5))</f>
        <v/>
      </c>
      <c r="M4421" s="39" t="str">
        <f>IF($B4421="","",-SUMIFS(Tabla7[Cantidad],Tabla7[Código del producto],$B4421,Tabla7[Tipo de movimiento],"SALIDA",Tabla7[Mes],M$5))</f>
        <v/>
      </c>
      <c r="N4421" s="39" t="str">
        <f>IF($B4421="","",-SUMIFS(Tabla7[Cantidad],Tabla7[Código del producto],$B4421,Tabla7[Tipo de movimiento],"SALIDA",Tabla7[Mes],N$5))</f>
        <v/>
      </c>
      <c r="O4421" s="39" t="str">
        <f>IF($B4421="","",-SUMIFS(Tabla7[Cantidad],Tabla7[Código del producto],$B4421,Tabla7[Tipo de movimiento],"SALIDA",Tabla7[Mes],O$5))</f>
        <v/>
      </c>
      <c r="P4421" s="39" t="str">
        <f>IF($B4421="","",-SUMIFS(Tabla7[Cantidad],Tabla7[Código del producto],$B4421,Tabla7[Tipo de movimiento],"SALIDA",Tabla7[Mes],P$5))</f>
        <v/>
      </c>
      <c r="Q4421" s="39" t="str">
        <f t="shared" si="204"/>
        <v/>
      </c>
      <c r="R4421" s="51" t="str">
        <f>IF($B4421="","",IFERROR(VLOOKUP($B4421,'ABC rotación'!$C:$G,5,0),"C"))</f>
        <v/>
      </c>
      <c r="S4421" s="41" t="str">
        <f t="shared" si="205"/>
        <v/>
      </c>
      <c r="T4421" s="40" t="str">
        <f t="shared" si="206"/>
        <v/>
      </c>
      <c r="U4421" s="23" t="str">
        <f>IF($B4421="","",VLOOKUP($T4421,Tablas!$X$14:$Y$17,2,1))</f>
        <v/>
      </c>
    </row>
    <row r="4422" spans="2:21" x14ac:dyDescent="0.2">
      <c r="B4422" s="1" t="str">
        <f>IF(Tablas!B4420="","",Tablas!B4420)</f>
        <v/>
      </c>
      <c r="C4422" s="1" t="str">
        <f>IF(Tablas!C4420="","",Tablas!C4420)</f>
        <v/>
      </c>
      <c r="D4422" s="1" t="str">
        <f>IF(Tablas!D4420="","",Tablas!D4420)</f>
        <v/>
      </c>
      <c r="E4422" s="1" t="str">
        <f>IF(Tablas!E4420="","",Tablas!E4420)</f>
        <v/>
      </c>
      <c r="F4422" s="1" t="str">
        <f>IF(Tablas!F4420="","",Tablas!F4420)</f>
        <v/>
      </c>
      <c r="G4422" s="1" t="str">
        <f>IF(Tablas!I4420="","",Tablas!I4420)</f>
        <v/>
      </c>
      <c r="H4422" s="1" t="s">
        <v>911</v>
      </c>
      <c r="I4422" s="39" t="str">
        <f>IF($B4422="","",-SUMIFS(Tabla7[Cantidad],Tabla7[Código del producto],$B4422,Tabla7[Tipo de movimiento],"SALIDA",Tabla7[Mes],I$5))</f>
        <v/>
      </c>
      <c r="J4422" s="39" t="str">
        <f>IF($B4422="","",-SUMIFS(Tabla7[Cantidad],Tabla7[Código del producto],$B4422,Tabla7[Tipo de movimiento],"SALIDA",Tabla7[Mes],J$5))</f>
        <v/>
      </c>
      <c r="K4422" s="39" t="str">
        <f>IF($B4422="","",-SUMIFS(Tabla7[Cantidad],Tabla7[Código del producto],$B4422,Tabla7[Tipo de movimiento],"SALIDA",Tabla7[Mes],K$5))</f>
        <v/>
      </c>
      <c r="L4422" s="39" t="str">
        <f>IF($B4422="","",-SUMIFS(Tabla7[Cantidad],Tabla7[Código del producto],$B4422,Tabla7[Tipo de movimiento],"SALIDA",Tabla7[Mes],L$5))</f>
        <v/>
      </c>
      <c r="M4422" s="39" t="str">
        <f>IF($B4422="","",-SUMIFS(Tabla7[Cantidad],Tabla7[Código del producto],$B4422,Tabla7[Tipo de movimiento],"SALIDA",Tabla7[Mes],M$5))</f>
        <v/>
      </c>
      <c r="N4422" s="39" t="str">
        <f>IF($B4422="","",-SUMIFS(Tabla7[Cantidad],Tabla7[Código del producto],$B4422,Tabla7[Tipo de movimiento],"SALIDA",Tabla7[Mes],N$5))</f>
        <v/>
      </c>
      <c r="O4422" s="39" t="str">
        <f>IF($B4422="","",-SUMIFS(Tabla7[Cantidad],Tabla7[Código del producto],$B4422,Tabla7[Tipo de movimiento],"SALIDA",Tabla7[Mes],O$5))</f>
        <v/>
      </c>
      <c r="P4422" s="39" t="str">
        <f>IF($B4422="","",-SUMIFS(Tabla7[Cantidad],Tabla7[Código del producto],$B4422,Tabla7[Tipo de movimiento],"SALIDA",Tabla7[Mes],P$5))</f>
        <v/>
      </c>
      <c r="Q4422" s="39" t="str">
        <f t="shared" si="204"/>
        <v/>
      </c>
      <c r="R4422" s="51" t="str">
        <f>IF($B4422="","",IFERROR(VLOOKUP($B4422,'ABC rotación'!$C:$G,5,0),"C"))</f>
        <v/>
      </c>
      <c r="S4422" s="41" t="str">
        <f t="shared" si="205"/>
        <v/>
      </c>
      <c r="T4422" s="40" t="str">
        <f t="shared" si="206"/>
        <v/>
      </c>
      <c r="U4422" s="23" t="str">
        <f>IF($B4422="","",VLOOKUP($T4422,Tablas!$X$14:$Y$17,2,1))</f>
        <v/>
      </c>
    </row>
    <row r="4423" spans="2:21" x14ac:dyDescent="0.2">
      <c r="B4423" s="1" t="str">
        <f>IF(Tablas!B4421="","",Tablas!B4421)</f>
        <v/>
      </c>
      <c r="C4423" s="1" t="str">
        <f>IF(Tablas!C4421="","",Tablas!C4421)</f>
        <v/>
      </c>
      <c r="D4423" s="1" t="str">
        <f>IF(Tablas!D4421="","",Tablas!D4421)</f>
        <v/>
      </c>
      <c r="E4423" s="1" t="str">
        <f>IF(Tablas!E4421="","",Tablas!E4421)</f>
        <v/>
      </c>
      <c r="F4423" s="1" t="str">
        <f>IF(Tablas!F4421="","",Tablas!F4421)</f>
        <v/>
      </c>
      <c r="G4423" s="1" t="str">
        <f>IF(Tablas!I4421="","",Tablas!I4421)</f>
        <v/>
      </c>
      <c r="H4423" s="1" t="s">
        <v>911</v>
      </c>
      <c r="I4423" s="39" t="str">
        <f>IF($B4423="","",-SUMIFS(Tabla7[Cantidad],Tabla7[Código del producto],$B4423,Tabla7[Tipo de movimiento],"SALIDA",Tabla7[Mes],I$5))</f>
        <v/>
      </c>
      <c r="J4423" s="39" t="str">
        <f>IF($B4423="","",-SUMIFS(Tabla7[Cantidad],Tabla7[Código del producto],$B4423,Tabla7[Tipo de movimiento],"SALIDA",Tabla7[Mes],J$5))</f>
        <v/>
      </c>
      <c r="K4423" s="39" t="str">
        <f>IF($B4423="","",-SUMIFS(Tabla7[Cantidad],Tabla7[Código del producto],$B4423,Tabla7[Tipo de movimiento],"SALIDA",Tabla7[Mes],K$5))</f>
        <v/>
      </c>
      <c r="L4423" s="39" t="str">
        <f>IF($B4423="","",-SUMIFS(Tabla7[Cantidad],Tabla7[Código del producto],$B4423,Tabla7[Tipo de movimiento],"SALIDA",Tabla7[Mes],L$5))</f>
        <v/>
      </c>
      <c r="M4423" s="39" t="str">
        <f>IF($B4423="","",-SUMIFS(Tabla7[Cantidad],Tabla7[Código del producto],$B4423,Tabla7[Tipo de movimiento],"SALIDA",Tabla7[Mes],M$5))</f>
        <v/>
      </c>
      <c r="N4423" s="39" t="str">
        <f>IF($B4423="","",-SUMIFS(Tabla7[Cantidad],Tabla7[Código del producto],$B4423,Tabla7[Tipo de movimiento],"SALIDA",Tabla7[Mes],N$5))</f>
        <v/>
      </c>
      <c r="O4423" s="39" t="str">
        <f>IF($B4423="","",-SUMIFS(Tabla7[Cantidad],Tabla7[Código del producto],$B4423,Tabla7[Tipo de movimiento],"SALIDA",Tabla7[Mes],O$5))</f>
        <v/>
      </c>
      <c r="P4423" s="39" t="str">
        <f>IF($B4423="","",-SUMIFS(Tabla7[Cantidad],Tabla7[Código del producto],$B4423,Tabla7[Tipo de movimiento],"SALIDA",Tabla7[Mes],P$5))</f>
        <v/>
      </c>
      <c r="Q4423" s="39" t="str">
        <f t="shared" ref="Q4423:Q4486" si="207">IF($B4423="","",IFERROR(AVERAGE(N4423:P4423),0))</f>
        <v/>
      </c>
      <c r="R4423" s="51" t="str">
        <f>IF($B4423="","",IFERROR(VLOOKUP($B4423,'ABC rotación'!$C:$G,5,0),"C"))</f>
        <v/>
      </c>
      <c r="S4423" s="41" t="str">
        <f t="shared" ref="S4423:S4486" si="208">IF($B4423="","",IFERROR(H4423/Q4423*30,0))</f>
        <v/>
      </c>
      <c r="T4423" s="40" t="str">
        <f t="shared" ref="T4423:T4486" si="209">IF($B4423="","",S4423/F4423)</f>
        <v/>
      </c>
      <c r="U4423" s="23" t="str">
        <f>IF($B4423="","",VLOOKUP($T4423,Tablas!$X$14:$Y$17,2,1))</f>
        <v/>
      </c>
    </row>
    <row r="4424" spans="2:21" x14ac:dyDescent="0.2">
      <c r="B4424" s="1" t="str">
        <f>IF(Tablas!B4422="","",Tablas!B4422)</f>
        <v/>
      </c>
      <c r="C4424" s="1" t="str">
        <f>IF(Tablas!C4422="","",Tablas!C4422)</f>
        <v/>
      </c>
      <c r="D4424" s="1" t="str">
        <f>IF(Tablas!D4422="","",Tablas!D4422)</f>
        <v/>
      </c>
      <c r="E4424" s="1" t="str">
        <f>IF(Tablas!E4422="","",Tablas!E4422)</f>
        <v/>
      </c>
      <c r="F4424" s="1" t="str">
        <f>IF(Tablas!F4422="","",Tablas!F4422)</f>
        <v/>
      </c>
      <c r="G4424" s="1" t="str">
        <f>IF(Tablas!I4422="","",Tablas!I4422)</f>
        <v/>
      </c>
      <c r="H4424" s="1" t="s">
        <v>911</v>
      </c>
      <c r="I4424" s="39" t="str">
        <f>IF($B4424="","",-SUMIFS(Tabla7[Cantidad],Tabla7[Código del producto],$B4424,Tabla7[Tipo de movimiento],"SALIDA",Tabla7[Mes],I$5))</f>
        <v/>
      </c>
      <c r="J4424" s="39" t="str">
        <f>IF($B4424="","",-SUMIFS(Tabla7[Cantidad],Tabla7[Código del producto],$B4424,Tabla7[Tipo de movimiento],"SALIDA",Tabla7[Mes],J$5))</f>
        <v/>
      </c>
      <c r="K4424" s="39" t="str">
        <f>IF($B4424="","",-SUMIFS(Tabla7[Cantidad],Tabla7[Código del producto],$B4424,Tabla7[Tipo de movimiento],"SALIDA",Tabla7[Mes],K$5))</f>
        <v/>
      </c>
      <c r="L4424" s="39" t="str">
        <f>IF($B4424="","",-SUMIFS(Tabla7[Cantidad],Tabla7[Código del producto],$B4424,Tabla7[Tipo de movimiento],"SALIDA",Tabla7[Mes],L$5))</f>
        <v/>
      </c>
      <c r="M4424" s="39" t="str">
        <f>IF($B4424="","",-SUMIFS(Tabla7[Cantidad],Tabla7[Código del producto],$B4424,Tabla7[Tipo de movimiento],"SALIDA",Tabla7[Mes],M$5))</f>
        <v/>
      </c>
      <c r="N4424" s="39" t="str">
        <f>IF($B4424="","",-SUMIFS(Tabla7[Cantidad],Tabla7[Código del producto],$B4424,Tabla7[Tipo de movimiento],"SALIDA",Tabla7[Mes],N$5))</f>
        <v/>
      </c>
      <c r="O4424" s="39" t="str">
        <f>IF($B4424="","",-SUMIFS(Tabla7[Cantidad],Tabla7[Código del producto],$B4424,Tabla7[Tipo de movimiento],"SALIDA",Tabla7[Mes],O$5))</f>
        <v/>
      </c>
      <c r="P4424" s="39" t="str">
        <f>IF($B4424="","",-SUMIFS(Tabla7[Cantidad],Tabla7[Código del producto],$B4424,Tabla7[Tipo de movimiento],"SALIDA",Tabla7[Mes],P$5))</f>
        <v/>
      </c>
      <c r="Q4424" s="39" t="str">
        <f t="shared" si="207"/>
        <v/>
      </c>
      <c r="R4424" s="51" t="str">
        <f>IF($B4424="","",IFERROR(VLOOKUP($B4424,'ABC rotación'!$C:$G,5,0),"C"))</f>
        <v/>
      </c>
      <c r="S4424" s="41" t="str">
        <f t="shared" si="208"/>
        <v/>
      </c>
      <c r="T4424" s="40" t="str">
        <f t="shared" si="209"/>
        <v/>
      </c>
      <c r="U4424" s="23" t="str">
        <f>IF($B4424="","",VLOOKUP($T4424,Tablas!$X$14:$Y$17,2,1))</f>
        <v/>
      </c>
    </row>
    <row r="4425" spans="2:21" x14ac:dyDescent="0.2">
      <c r="B4425" s="1" t="str">
        <f>IF(Tablas!B4423="","",Tablas!B4423)</f>
        <v/>
      </c>
      <c r="C4425" s="1" t="str">
        <f>IF(Tablas!C4423="","",Tablas!C4423)</f>
        <v/>
      </c>
      <c r="D4425" s="1" t="str">
        <f>IF(Tablas!D4423="","",Tablas!D4423)</f>
        <v/>
      </c>
      <c r="E4425" s="1" t="str">
        <f>IF(Tablas!E4423="","",Tablas!E4423)</f>
        <v/>
      </c>
      <c r="F4425" s="1" t="str">
        <f>IF(Tablas!F4423="","",Tablas!F4423)</f>
        <v/>
      </c>
      <c r="G4425" s="1" t="str">
        <f>IF(Tablas!I4423="","",Tablas!I4423)</f>
        <v/>
      </c>
      <c r="H4425" s="1" t="s">
        <v>911</v>
      </c>
      <c r="I4425" s="39" t="str">
        <f>IF($B4425="","",-SUMIFS(Tabla7[Cantidad],Tabla7[Código del producto],$B4425,Tabla7[Tipo de movimiento],"SALIDA",Tabla7[Mes],I$5))</f>
        <v/>
      </c>
      <c r="J4425" s="39" t="str">
        <f>IF($B4425="","",-SUMIFS(Tabla7[Cantidad],Tabla7[Código del producto],$B4425,Tabla7[Tipo de movimiento],"SALIDA",Tabla7[Mes],J$5))</f>
        <v/>
      </c>
      <c r="K4425" s="39" t="str">
        <f>IF($B4425="","",-SUMIFS(Tabla7[Cantidad],Tabla7[Código del producto],$B4425,Tabla7[Tipo de movimiento],"SALIDA",Tabla7[Mes],K$5))</f>
        <v/>
      </c>
      <c r="L4425" s="39" t="str">
        <f>IF($B4425="","",-SUMIFS(Tabla7[Cantidad],Tabla7[Código del producto],$B4425,Tabla7[Tipo de movimiento],"SALIDA",Tabla7[Mes],L$5))</f>
        <v/>
      </c>
      <c r="M4425" s="39" t="str">
        <f>IF($B4425="","",-SUMIFS(Tabla7[Cantidad],Tabla7[Código del producto],$B4425,Tabla7[Tipo de movimiento],"SALIDA",Tabla7[Mes],M$5))</f>
        <v/>
      </c>
      <c r="N4425" s="39" t="str">
        <f>IF($B4425="","",-SUMIFS(Tabla7[Cantidad],Tabla7[Código del producto],$B4425,Tabla7[Tipo de movimiento],"SALIDA",Tabla7[Mes],N$5))</f>
        <v/>
      </c>
      <c r="O4425" s="39" t="str">
        <f>IF($B4425="","",-SUMIFS(Tabla7[Cantidad],Tabla7[Código del producto],$B4425,Tabla7[Tipo de movimiento],"SALIDA",Tabla7[Mes],O$5))</f>
        <v/>
      </c>
      <c r="P4425" s="39" t="str">
        <f>IF($B4425="","",-SUMIFS(Tabla7[Cantidad],Tabla7[Código del producto],$B4425,Tabla7[Tipo de movimiento],"SALIDA",Tabla7[Mes],P$5))</f>
        <v/>
      </c>
      <c r="Q4425" s="39" t="str">
        <f t="shared" si="207"/>
        <v/>
      </c>
      <c r="R4425" s="51" t="str">
        <f>IF($B4425="","",IFERROR(VLOOKUP($B4425,'ABC rotación'!$C:$G,5,0),"C"))</f>
        <v/>
      </c>
      <c r="S4425" s="41" t="str">
        <f t="shared" si="208"/>
        <v/>
      </c>
      <c r="T4425" s="40" t="str">
        <f t="shared" si="209"/>
        <v/>
      </c>
      <c r="U4425" s="23" t="str">
        <f>IF($B4425="","",VLOOKUP($T4425,Tablas!$X$14:$Y$17,2,1))</f>
        <v/>
      </c>
    </row>
    <row r="4426" spans="2:21" x14ac:dyDescent="0.2">
      <c r="B4426" s="1" t="str">
        <f>IF(Tablas!B4424="","",Tablas!B4424)</f>
        <v/>
      </c>
      <c r="C4426" s="1" t="str">
        <f>IF(Tablas!C4424="","",Tablas!C4424)</f>
        <v/>
      </c>
      <c r="D4426" s="1" t="str">
        <f>IF(Tablas!D4424="","",Tablas!D4424)</f>
        <v/>
      </c>
      <c r="E4426" s="1" t="str">
        <f>IF(Tablas!E4424="","",Tablas!E4424)</f>
        <v/>
      </c>
      <c r="F4426" s="1" t="str">
        <f>IF(Tablas!F4424="","",Tablas!F4424)</f>
        <v/>
      </c>
      <c r="G4426" s="1" t="str">
        <f>IF(Tablas!I4424="","",Tablas!I4424)</f>
        <v/>
      </c>
      <c r="H4426" s="1" t="s">
        <v>911</v>
      </c>
      <c r="I4426" s="39" t="str">
        <f>IF($B4426="","",-SUMIFS(Tabla7[Cantidad],Tabla7[Código del producto],$B4426,Tabla7[Tipo de movimiento],"SALIDA",Tabla7[Mes],I$5))</f>
        <v/>
      </c>
      <c r="J4426" s="39" t="str">
        <f>IF($B4426="","",-SUMIFS(Tabla7[Cantidad],Tabla7[Código del producto],$B4426,Tabla7[Tipo de movimiento],"SALIDA",Tabla7[Mes],J$5))</f>
        <v/>
      </c>
      <c r="K4426" s="39" t="str">
        <f>IF($B4426="","",-SUMIFS(Tabla7[Cantidad],Tabla7[Código del producto],$B4426,Tabla7[Tipo de movimiento],"SALIDA",Tabla7[Mes],K$5))</f>
        <v/>
      </c>
      <c r="L4426" s="39" t="str">
        <f>IF($B4426="","",-SUMIFS(Tabla7[Cantidad],Tabla7[Código del producto],$B4426,Tabla7[Tipo de movimiento],"SALIDA",Tabla7[Mes],L$5))</f>
        <v/>
      </c>
      <c r="M4426" s="39" t="str">
        <f>IF($B4426="","",-SUMIFS(Tabla7[Cantidad],Tabla7[Código del producto],$B4426,Tabla7[Tipo de movimiento],"SALIDA",Tabla7[Mes],M$5))</f>
        <v/>
      </c>
      <c r="N4426" s="39" t="str">
        <f>IF($B4426="","",-SUMIFS(Tabla7[Cantidad],Tabla7[Código del producto],$B4426,Tabla7[Tipo de movimiento],"SALIDA",Tabla7[Mes],N$5))</f>
        <v/>
      </c>
      <c r="O4426" s="39" t="str">
        <f>IF($B4426="","",-SUMIFS(Tabla7[Cantidad],Tabla7[Código del producto],$B4426,Tabla7[Tipo de movimiento],"SALIDA",Tabla7[Mes],O$5))</f>
        <v/>
      </c>
      <c r="P4426" s="39" t="str">
        <f>IF($B4426="","",-SUMIFS(Tabla7[Cantidad],Tabla7[Código del producto],$B4426,Tabla7[Tipo de movimiento],"SALIDA",Tabla7[Mes],P$5))</f>
        <v/>
      </c>
      <c r="Q4426" s="39" t="str">
        <f t="shared" si="207"/>
        <v/>
      </c>
      <c r="R4426" s="51" t="str">
        <f>IF($B4426="","",IFERROR(VLOOKUP($B4426,'ABC rotación'!$C:$G,5,0),"C"))</f>
        <v/>
      </c>
      <c r="S4426" s="41" t="str">
        <f t="shared" si="208"/>
        <v/>
      </c>
      <c r="T4426" s="40" t="str">
        <f t="shared" si="209"/>
        <v/>
      </c>
      <c r="U4426" s="23" t="str">
        <f>IF($B4426="","",VLOOKUP($T4426,Tablas!$X$14:$Y$17,2,1))</f>
        <v/>
      </c>
    </row>
    <row r="4427" spans="2:21" x14ac:dyDescent="0.2">
      <c r="B4427" s="1" t="str">
        <f>IF(Tablas!B4425="","",Tablas!B4425)</f>
        <v/>
      </c>
      <c r="C4427" s="1" t="str">
        <f>IF(Tablas!C4425="","",Tablas!C4425)</f>
        <v/>
      </c>
      <c r="D4427" s="1" t="str">
        <f>IF(Tablas!D4425="","",Tablas!D4425)</f>
        <v/>
      </c>
      <c r="E4427" s="1" t="str">
        <f>IF(Tablas!E4425="","",Tablas!E4425)</f>
        <v/>
      </c>
      <c r="F4427" s="1" t="str">
        <f>IF(Tablas!F4425="","",Tablas!F4425)</f>
        <v/>
      </c>
      <c r="G4427" s="1" t="str">
        <f>IF(Tablas!I4425="","",Tablas!I4425)</f>
        <v/>
      </c>
      <c r="H4427" s="1" t="s">
        <v>911</v>
      </c>
      <c r="I4427" s="39" t="str">
        <f>IF($B4427="","",-SUMIFS(Tabla7[Cantidad],Tabla7[Código del producto],$B4427,Tabla7[Tipo de movimiento],"SALIDA",Tabla7[Mes],I$5))</f>
        <v/>
      </c>
      <c r="J4427" s="39" t="str">
        <f>IF($B4427="","",-SUMIFS(Tabla7[Cantidad],Tabla7[Código del producto],$B4427,Tabla7[Tipo de movimiento],"SALIDA",Tabla7[Mes],J$5))</f>
        <v/>
      </c>
      <c r="K4427" s="39" t="str">
        <f>IF($B4427="","",-SUMIFS(Tabla7[Cantidad],Tabla7[Código del producto],$B4427,Tabla7[Tipo de movimiento],"SALIDA",Tabla7[Mes],K$5))</f>
        <v/>
      </c>
      <c r="L4427" s="39" t="str">
        <f>IF($B4427="","",-SUMIFS(Tabla7[Cantidad],Tabla7[Código del producto],$B4427,Tabla7[Tipo de movimiento],"SALIDA",Tabla7[Mes],L$5))</f>
        <v/>
      </c>
      <c r="M4427" s="39" t="str">
        <f>IF($B4427="","",-SUMIFS(Tabla7[Cantidad],Tabla7[Código del producto],$B4427,Tabla7[Tipo de movimiento],"SALIDA",Tabla7[Mes],M$5))</f>
        <v/>
      </c>
      <c r="N4427" s="39" t="str">
        <f>IF($B4427="","",-SUMIFS(Tabla7[Cantidad],Tabla7[Código del producto],$B4427,Tabla7[Tipo de movimiento],"SALIDA",Tabla7[Mes],N$5))</f>
        <v/>
      </c>
      <c r="O4427" s="39" t="str">
        <f>IF($B4427="","",-SUMIFS(Tabla7[Cantidad],Tabla7[Código del producto],$B4427,Tabla7[Tipo de movimiento],"SALIDA",Tabla7[Mes],O$5))</f>
        <v/>
      </c>
      <c r="P4427" s="39" t="str">
        <f>IF($B4427="","",-SUMIFS(Tabla7[Cantidad],Tabla7[Código del producto],$B4427,Tabla7[Tipo de movimiento],"SALIDA",Tabla7[Mes],P$5))</f>
        <v/>
      </c>
      <c r="Q4427" s="39" t="str">
        <f t="shared" si="207"/>
        <v/>
      </c>
      <c r="R4427" s="51" t="str">
        <f>IF($B4427="","",IFERROR(VLOOKUP($B4427,'ABC rotación'!$C:$G,5,0),"C"))</f>
        <v/>
      </c>
      <c r="S4427" s="41" t="str">
        <f t="shared" si="208"/>
        <v/>
      </c>
      <c r="T4427" s="40" t="str">
        <f t="shared" si="209"/>
        <v/>
      </c>
      <c r="U4427" s="23" t="str">
        <f>IF($B4427="","",VLOOKUP($T4427,Tablas!$X$14:$Y$17,2,1))</f>
        <v/>
      </c>
    </row>
    <row r="4428" spans="2:21" x14ac:dyDescent="0.2">
      <c r="B4428" s="1" t="str">
        <f>IF(Tablas!B4426="","",Tablas!B4426)</f>
        <v/>
      </c>
      <c r="C4428" s="1" t="str">
        <f>IF(Tablas!C4426="","",Tablas!C4426)</f>
        <v/>
      </c>
      <c r="D4428" s="1" t="str">
        <f>IF(Tablas!D4426="","",Tablas!D4426)</f>
        <v/>
      </c>
      <c r="E4428" s="1" t="str">
        <f>IF(Tablas!E4426="","",Tablas!E4426)</f>
        <v/>
      </c>
      <c r="F4428" s="1" t="str">
        <f>IF(Tablas!F4426="","",Tablas!F4426)</f>
        <v/>
      </c>
      <c r="G4428" s="1" t="str">
        <f>IF(Tablas!I4426="","",Tablas!I4426)</f>
        <v/>
      </c>
      <c r="H4428" s="1" t="s">
        <v>911</v>
      </c>
      <c r="I4428" s="39" t="str">
        <f>IF($B4428="","",-SUMIFS(Tabla7[Cantidad],Tabla7[Código del producto],$B4428,Tabla7[Tipo de movimiento],"SALIDA",Tabla7[Mes],I$5))</f>
        <v/>
      </c>
      <c r="J4428" s="39" t="str">
        <f>IF($B4428="","",-SUMIFS(Tabla7[Cantidad],Tabla7[Código del producto],$B4428,Tabla7[Tipo de movimiento],"SALIDA",Tabla7[Mes],J$5))</f>
        <v/>
      </c>
      <c r="K4428" s="39" t="str">
        <f>IF($B4428="","",-SUMIFS(Tabla7[Cantidad],Tabla7[Código del producto],$B4428,Tabla7[Tipo de movimiento],"SALIDA",Tabla7[Mes],K$5))</f>
        <v/>
      </c>
      <c r="L4428" s="39" t="str">
        <f>IF($B4428="","",-SUMIFS(Tabla7[Cantidad],Tabla7[Código del producto],$B4428,Tabla7[Tipo de movimiento],"SALIDA",Tabla7[Mes],L$5))</f>
        <v/>
      </c>
      <c r="M4428" s="39" t="str">
        <f>IF($B4428="","",-SUMIFS(Tabla7[Cantidad],Tabla7[Código del producto],$B4428,Tabla7[Tipo de movimiento],"SALIDA",Tabla7[Mes],M$5))</f>
        <v/>
      </c>
      <c r="N4428" s="39" t="str">
        <f>IF($B4428="","",-SUMIFS(Tabla7[Cantidad],Tabla7[Código del producto],$B4428,Tabla7[Tipo de movimiento],"SALIDA",Tabla7[Mes],N$5))</f>
        <v/>
      </c>
      <c r="O4428" s="39" t="str">
        <f>IF($B4428="","",-SUMIFS(Tabla7[Cantidad],Tabla7[Código del producto],$B4428,Tabla7[Tipo de movimiento],"SALIDA",Tabla7[Mes],O$5))</f>
        <v/>
      </c>
      <c r="P4428" s="39" t="str">
        <f>IF($B4428="","",-SUMIFS(Tabla7[Cantidad],Tabla7[Código del producto],$B4428,Tabla7[Tipo de movimiento],"SALIDA",Tabla7[Mes],P$5))</f>
        <v/>
      </c>
      <c r="Q4428" s="39" t="str">
        <f t="shared" si="207"/>
        <v/>
      </c>
      <c r="R4428" s="51" t="str">
        <f>IF($B4428="","",IFERROR(VLOOKUP($B4428,'ABC rotación'!$C:$G,5,0),"C"))</f>
        <v/>
      </c>
      <c r="S4428" s="41" t="str">
        <f t="shared" si="208"/>
        <v/>
      </c>
      <c r="T4428" s="40" t="str">
        <f t="shared" si="209"/>
        <v/>
      </c>
      <c r="U4428" s="23" t="str">
        <f>IF($B4428="","",VLOOKUP($T4428,Tablas!$X$14:$Y$17,2,1))</f>
        <v/>
      </c>
    </row>
    <row r="4429" spans="2:21" x14ac:dyDescent="0.2">
      <c r="B4429" s="1" t="str">
        <f>IF(Tablas!B4427="","",Tablas!B4427)</f>
        <v/>
      </c>
      <c r="C4429" s="1" t="str">
        <f>IF(Tablas!C4427="","",Tablas!C4427)</f>
        <v/>
      </c>
      <c r="D4429" s="1" t="str">
        <f>IF(Tablas!D4427="","",Tablas!D4427)</f>
        <v/>
      </c>
      <c r="E4429" s="1" t="str">
        <f>IF(Tablas!E4427="","",Tablas!E4427)</f>
        <v/>
      </c>
      <c r="F4429" s="1" t="str">
        <f>IF(Tablas!F4427="","",Tablas!F4427)</f>
        <v/>
      </c>
      <c r="G4429" s="1" t="str">
        <f>IF(Tablas!I4427="","",Tablas!I4427)</f>
        <v/>
      </c>
      <c r="H4429" s="1" t="s">
        <v>911</v>
      </c>
      <c r="I4429" s="39" t="str">
        <f>IF($B4429="","",-SUMIFS(Tabla7[Cantidad],Tabla7[Código del producto],$B4429,Tabla7[Tipo de movimiento],"SALIDA",Tabla7[Mes],I$5))</f>
        <v/>
      </c>
      <c r="J4429" s="39" t="str">
        <f>IF($B4429="","",-SUMIFS(Tabla7[Cantidad],Tabla7[Código del producto],$B4429,Tabla7[Tipo de movimiento],"SALIDA",Tabla7[Mes],J$5))</f>
        <v/>
      </c>
      <c r="K4429" s="39" t="str">
        <f>IF($B4429="","",-SUMIFS(Tabla7[Cantidad],Tabla7[Código del producto],$B4429,Tabla7[Tipo de movimiento],"SALIDA",Tabla7[Mes],K$5))</f>
        <v/>
      </c>
      <c r="L4429" s="39" t="str">
        <f>IF($B4429="","",-SUMIFS(Tabla7[Cantidad],Tabla7[Código del producto],$B4429,Tabla7[Tipo de movimiento],"SALIDA",Tabla7[Mes],L$5))</f>
        <v/>
      </c>
      <c r="M4429" s="39" t="str">
        <f>IF($B4429="","",-SUMIFS(Tabla7[Cantidad],Tabla7[Código del producto],$B4429,Tabla7[Tipo de movimiento],"SALIDA",Tabla7[Mes],M$5))</f>
        <v/>
      </c>
      <c r="N4429" s="39" t="str">
        <f>IF($B4429="","",-SUMIFS(Tabla7[Cantidad],Tabla7[Código del producto],$B4429,Tabla7[Tipo de movimiento],"SALIDA",Tabla7[Mes],N$5))</f>
        <v/>
      </c>
      <c r="O4429" s="39" t="str">
        <f>IF($B4429="","",-SUMIFS(Tabla7[Cantidad],Tabla7[Código del producto],$B4429,Tabla7[Tipo de movimiento],"SALIDA",Tabla7[Mes],O$5))</f>
        <v/>
      </c>
      <c r="P4429" s="39" t="str">
        <f>IF($B4429="","",-SUMIFS(Tabla7[Cantidad],Tabla7[Código del producto],$B4429,Tabla7[Tipo de movimiento],"SALIDA",Tabla7[Mes],P$5))</f>
        <v/>
      </c>
      <c r="Q4429" s="39" t="str">
        <f t="shared" si="207"/>
        <v/>
      </c>
      <c r="R4429" s="51" t="str">
        <f>IF($B4429="","",IFERROR(VLOOKUP($B4429,'ABC rotación'!$C:$G,5,0),"C"))</f>
        <v/>
      </c>
      <c r="S4429" s="41" t="str">
        <f t="shared" si="208"/>
        <v/>
      </c>
      <c r="T4429" s="40" t="str">
        <f t="shared" si="209"/>
        <v/>
      </c>
      <c r="U4429" s="23" t="str">
        <f>IF($B4429="","",VLOOKUP($T4429,Tablas!$X$14:$Y$17,2,1))</f>
        <v/>
      </c>
    </row>
    <row r="4430" spans="2:21" x14ac:dyDescent="0.2">
      <c r="B4430" s="1" t="str">
        <f>IF(Tablas!B4428="","",Tablas!B4428)</f>
        <v/>
      </c>
      <c r="C4430" s="1" t="str">
        <f>IF(Tablas!C4428="","",Tablas!C4428)</f>
        <v/>
      </c>
      <c r="D4430" s="1" t="str">
        <f>IF(Tablas!D4428="","",Tablas!D4428)</f>
        <v/>
      </c>
      <c r="E4430" s="1" t="str">
        <f>IF(Tablas!E4428="","",Tablas!E4428)</f>
        <v/>
      </c>
      <c r="F4430" s="1" t="str">
        <f>IF(Tablas!F4428="","",Tablas!F4428)</f>
        <v/>
      </c>
      <c r="G4430" s="1" t="str">
        <f>IF(Tablas!I4428="","",Tablas!I4428)</f>
        <v/>
      </c>
      <c r="H4430" s="1" t="s">
        <v>911</v>
      </c>
      <c r="I4430" s="39" t="str">
        <f>IF($B4430="","",-SUMIFS(Tabla7[Cantidad],Tabla7[Código del producto],$B4430,Tabla7[Tipo de movimiento],"SALIDA",Tabla7[Mes],I$5))</f>
        <v/>
      </c>
      <c r="J4430" s="39" t="str">
        <f>IF($B4430="","",-SUMIFS(Tabla7[Cantidad],Tabla7[Código del producto],$B4430,Tabla7[Tipo de movimiento],"SALIDA",Tabla7[Mes],J$5))</f>
        <v/>
      </c>
      <c r="K4430" s="39" t="str">
        <f>IF($B4430="","",-SUMIFS(Tabla7[Cantidad],Tabla7[Código del producto],$B4430,Tabla7[Tipo de movimiento],"SALIDA",Tabla7[Mes],K$5))</f>
        <v/>
      </c>
      <c r="L4430" s="39" t="str">
        <f>IF($B4430="","",-SUMIFS(Tabla7[Cantidad],Tabla7[Código del producto],$B4430,Tabla7[Tipo de movimiento],"SALIDA",Tabla7[Mes],L$5))</f>
        <v/>
      </c>
      <c r="M4430" s="39" t="str">
        <f>IF($B4430="","",-SUMIFS(Tabla7[Cantidad],Tabla7[Código del producto],$B4430,Tabla7[Tipo de movimiento],"SALIDA",Tabla7[Mes],M$5))</f>
        <v/>
      </c>
      <c r="N4430" s="39" t="str">
        <f>IF($B4430="","",-SUMIFS(Tabla7[Cantidad],Tabla7[Código del producto],$B4430,Tabla7[Tipo de movimiento],"SALIDA",Tabla7[Mes],N$5))</f>
        <v/>
      </c>
      <c r="O4430" s="39" t="str">
        <f>IF($B4430="","",-SUMIFS(Tabla7[Cantidad],Tabla7[Código del producto],$B4430,Tabla7[Tipo de movimiento],"SALIDA",Tabla7[Mes],O$5))</f>
        <v/>
      </c>
      <c r="P4430" s="39" t="str">
        <f>IF($B4430="","",-SUMIFS(Tabla7[Cantidad],Tabla7[Código del producto],$B4430,Tabla7[Tipo de movimiento],"SALIDA",Tabla7[Mes],P$5))</f>
        <v/>
      </c>
      <c r="Q4430" s="39" t="str">
        <f t="shared" si="207"/>
        <v/>
      </c>
      <c r="R4430" s="51" t="str">
        <f>IF($B4430="","",IFERROR(VLOOKUP($B4430,'ABC rotación'!$C:$G,5,0),"C"))</f>
        <v/>
      </c>
      <c r="S4430" s="41" t="str">
        <f t="shared" si="208"/>
        <v/>
      </c>
      <c r="T4430" s="40" t="str">
        <f t="shared" si="209"/>
        <v/>
      </c>
      <c r="U4430" s="23" t="str">
        <f>IF($B4430="","",VLOOKUP($T4430,Tablas!$X$14:$Y$17,2,1))</f>
        <v/>
      </c>
    </row>
    <row r="4431" spans="2:21" x14ac:dyDescent="0.2">
      <c r="B4431" s="1" t="str">
        <f>IF(Tablas!B4429="","",Tablas!B4429)</f>
        <v/>
      </c>
      <c r="C4431" s="1" t="str">
        <f>IF(Tablas!C4429="","",Tablas!C4429)</f>
        <v/>
      </c>
      <c r="D4431" s="1" t="str">
        <f>IF(Tablas!D4429="","",Tablas!D4429)</f>
        <v/>
      </c>
      <c r="E4431" s="1" t="str">
        <f>IF(Tablas!E4429="","",Tablas!E4429)</f>
        <v/>
      </c>
      <c r="F4431" s="1" t="str">
        <f>IF(Tablas!F4429="","",Tablas!F4429)</f>
        <v/>
      </c>
      <c r="G4431" s="1" t="str">
        <f>IF(Tablas!I4429="","",Tablas!I4429)</f>
        <v/>
      </c>
      <c r="H4431" s="1" t="s">
        <v>911</v>
      </c>
      <c r="I4431" s="39" t="str">
        <f>IF($B4431="","",-SUMIFS(Tabla7[Cantidad],Tabla7[Código del producto],$B4431,Tabla7[Tipo de movimiento],"SALIDA",Tabla7[Mes],I$5))</f>
        <v/>
      </c>
      <c r="J4431" s="39" t="str">
        <f>IF($B4431="","",-SUMIFS(Tabla7[Cantidad],Tabla7[Código del producto],$B4431,Tabla7[Tipo de movimiento],"SALIDA",Tabla7[Mes],J$5))</f>
        <v/>
      </c>
      <c r="K4431" s="39" t="str">
        <f>IF($B4431="","",-SUMIFS(Tabla7[Cantidad],Tabla7[Código del producto],$B4431,Tabla7[Tipo de movimiento],"SALIDA",Tabla7[Mes],K$5))</f>
        <v/>
      </c>
      <c r="L4431" s="39" t="str">
        <f>IF($B4431="","",-SUMIFS(Tabla7[Cantidad],Tabla7[Código del producto],$B4431,Tabla7[Tipo de movimiento],"SALIDA",Tabla7[Mes],L$5))</f>
        <v/>
      </c>
      <c r="M4431" s="39" t="str">
        <f>IF($B4431="","",-SUMIFS(Tabla7[Cantidad],Tabla7[Código del producto],$B4431,Tabla7[Tipo de movimiento],"SALIDA",Tabla7[Mes],M$5))</f>
        <v/>
      </c>
      <c r="N4431" s="39" t="str">
        <f>IF($B4431="","",-SUMIFS(Tabla7[Cantidad],Tabla7[Código del producto],$B4431,Tabla7[Tipo de movimiento],"SALIDA",Tabla7[Mes],N$5))</f>
        <v/>
      </c>
      <c r="O4431" s="39" t="str">
        <f>IF($B4431="","",-SUMIFS(Tabla7[Cantidad],Tabla7[Código del producto],$B4431,Tabla7[Tipo de movimiento],"SALIDA",Tabla7[Mes],O$5))</f>
        <v/>
      </c>
      <c r="P4431" s="39" t="str">
        <f>IF($B4431="","",-SUMIFS(Tabla7[Cantidad],Tabla7[Código del producto],$B4431,Tabla7[Tipo de movimiento],"SALIDA",Tabla7[Mes],P$5))</f>
        <v/>
      </c>
      <c r="Q4431" s="39" t="str">
        <f t="shared" si="207"/>
        <v/>
      </c>
      <c r="R4431" s="51" t="str">
        <f>IF($B4431="","",IFERROR(VLOOKUP($B4431,'ABC rotación'!$C:$G,5,0),"C"))</f>
        <v/>
      </c>
      <c r="S4431" s="41" t="str">
        <f t="shared" si="208"/>
        <v/>
      </c>
      <c r="T4431" s="40" t="str">
        <f t="shared" si="209"/>
        <v/>
      </c>
      <c r="U4431" s="23" t="str">
        <f>IF($B4431="","",VLOOKUP($T4431,Tablas!$X$14:$Y$17,2,1))</f>
        <v/>
      </c>
    </row>
    <row r="4432" spans="2:21" x14ac:dyDescent="0.2">
      <c r="B4432" s="1" t="str">
        <f>IF(Tablas!B4430="","",Tablas!B4430)</f>
        <v/>
      </c>
      <c r="C4432" s="1" t="str">
        <f>IF(Tablas!C4430="","",Tablas!C4430)</f>
        <v/>
      </c>
      <c r="D4432" s="1" t="str">
        <f>IF(Tablas!D4430="","",Tablas!D4430)</f>
        <v/>
      </c>
      <c r="E4432" s="1" t="str">
        <f>IF(Tablas!E4430="","",Tablas!E4430)</f>
        <v/>
      </c>
      <c r="F4432" s="1" t="str">
        <f>IF(Tablas!F4430="","",Tablas!F4430)</f>
        <v/>
      </c>
      <c r="G4432" s="1" t="str">
        <f>IF(Tablas!I4430="","",Tablas!I4430)</f>
        <v/>
      </c>
      <c r="H4432" s="1" t="s">
        <v>911</v>
      </c>
      <c r="I4432" s="39" t="str">
        <f>IF($B4432="","",-SUMIFS(Tabla7[Cantidad],Tabla7[Código del producto],$B4432,Tabla7[Tipo de movimiento],"SALIDA",Tabla7[Mes],I$5))</f>
        <v/>
      </c>
      <c r="J4432" s="39" t="str">
        <f>IF($B4432="","",-SUMIFS(Tabla7[Cantidad],Tabla7[Código del producto],$B4432,Tabla7[Tipo de movimiento],"SALIDA",Tabla7[Mes],J$5))</f>
        <v/>
      </c>
      <c r="K4432" s="39" t="str">
        <f>IF($B4432="","",-SUMIFS(Tabla7[Cantidad],Tabla7[Código del producto],$B4432,Tabla7[Tipo de movimiento],"SALIDA",Tabla7[Mes],K$5))</f>
        <v/>
      </c>
      <c r="L4432" s="39" t="str">
        <f>IF($B4432="","",-SUMIFS(Tabla7[Cantidad],Tabla7[Código del producto],$B4432,Tabla7[Tipo de movimiento],"SALIDA",Tabla7[Mes],L$5))</f>
        <v/>
      </c>
      <c r="M4432" s="39" t="str">
        <f>IF($B4432="","",-SUMIFS(Tabla7[Cantidad],Tabla7[Código del producto],$B4432,Tabla7[Tipo de movimiento],"SALIDA",Tabla7[Mes],M$5))</f>
        <v/>
      </c>
      <c r="N4432" s="39" t="str">
        <f>IF($B4432="","",-SUMIFS(Tabla7[Cantidad],Tabla7[Código del producto],$B4432,Tabla7[Tipo de movimiento],"SALIDA",Tabla7[Mes],N$5))</f>
        <v/>
      </c>
      <c r="O4432" s="39" t="str">
        <f>IF($B4432="","",-SUMIFS(Tabla7[Cantidad],Tabla7[Código del producto],$B4432,Tabla7[Tipo de movimiento],"SALIDA",Tabla7[Mes],O$5))</f>
        <v/>
      </c>
      <c r="P4432" s="39" t="str">
        <f>IF($B4432="","",-SUMIFS(Tabla7[Cantidad],Tabla7[Código del producto],$B4432,Tabla7[Tipo de movimiento],"SALIDA",Tabla7[Mes],P$5))</f>
        <v/>
      </c>
      <c r="Q4432" s="39" t="str">
        <f t="shared" si="207"/>
        <v/>
      </c>
      <c r="R4432" s="51" t="str">
        <f>IF($B4432="","",IFERROR(VLOOKUP($B4432,'ABC rotación'!$C:$G,5,0),"C"))</f>
        <v/>
      </c>
      <c r="S4432" s="41" t="str">
        <f t="shared" si="208"/>
        <v/>
      </c>
      <c r="T4432" s="40" t="str">
        <f t="shared" si="209"/>
        <v/>
      </c>
      <c r="U4432" s="23" t="str">
        <f>IF($B4432="","",VLOOKUP($T4432,Tablas!$X$14:$Y$17,2,1))</f>
        <v/>
      </c>
    </row>
    <row r="4433" spans="2:21" x14ac:dyDescent="0.2">
      <c r="B4433" s="1" t="str">
        <f>IF(Tablas!B4431="","",Tablas!B4431)</f>
        <v/>
      </c>
      <c r="C4433" s="1" t="str">
        <f>IF(Tablas!C4431="","",Tablas!C4431)</f>
        <v/>
      </c>
      <c r="D4433" s="1" t="str">
        <f>IF(Tablas!D4431="","",Tablas!D4431)</f>
        <v/>
      </c>
      <c r="E4433" s="1" t="str">
        <f>IF(Tablas!E4431="","",Tablas!E4431)</f>
        <v/>
      </c>
      <c r="F4433" s="1" t="str">
        <f>IF(Tablas!F4431="","",Tablas!F4431)</f>
        <v/>
      </c>
      <c r="G4433" s="1" t="str">
        <f>IF(Tablas!I4431="","",Tablas!I4431)</f>
        <v/>
      </c>
      <c r="H4433" s="1" t="s">
        <v>911</v>
      </c>
      <c r="I4433" s="39" t="str">
        <f>IF($B4433="","",-SUMIFS(Tabla7[Cantidad],Tabla7[Código del producto],$B4433,Tabla7[Tipo de movimiento],"SALIDA",Tabla7[Mes],I$5))</f>
        <v/>
      </c>
      <c r="J4433" s="39" t="str">
        <f>IF($B4433="","",-SUMIFS(Tabla7[Cantidad],Tabla7[Código del producto],$B4433,Tabla7[Tipo de movimiento],"SALIDA",Tabla7[Mes],J$5))</f>
        <v/>
      </c>
      <c r="K4433" s="39" t="str">
        <f>IF($B4433="","",-SUMIFS(Tabla7[Cantidad],Tabla7[Código del producto],$B4433,Tabla7[Tipo de movimiento],"SALIDA",Tabla7[Mes],K$5))</f>
        <v/>
      </c>
      <c r="L4433" s="39" t="str">
        <f>IF($B4433="","",-SUMIFS(Tabla7[Cantidad],Tabla7[Código del producto],$B4433,Tabla7[Tipo de movimiento],"SALIDA",Tabla7[Mes],L$5))</f>
        <v/>
      </c>
      <c r="M4433" s="39" t="str">
        <f>IF($B4433="","",-SUMIFS(Tabla7[Cantidad],Tabla7[Código del producto],$B4433,Tabla7[Tipo de movimiento],"SALIDA",Tabla7[Mes],M$5))</f>
        <v/>
      </c>
      <c r="N4433" s="39" t="str">
        <f>IF($B4433="","",-SUMIFS(Tabla7[Cantidad],Tabla7[Código del producto],$B4433,Tabla7[Tipo de movimiento],"SALIDA",Tabla7[Mes],N$5))</f>
        <v/>
      </c>
      <c r="O4433" s="39" t="str">
        <f>IF($B4433="","",-SUMIFS(Tabla7[Cantidad],Tabla7[Código del producto],$B4433,Tabla7[Tipo de movimiento],"SALIDA",Tabla7[Mes],O$5))</f>
        <v/>
      </c>
      <c r="P4433" s="39" t="str">
        <f>IF($B4433="","",-SUMIFS(Tabla7[Cantidad],Tabla7[Código del producto],$B4433,Tabla7[Tipo de movimiento],"SALIDA",Tabla7[Mes],P$5))</f>
        <v/>
      </c>
      <c r="Q4433" s="39" t="str">
        <f t="shared" si="207"/>
        <v/>
      </c>
      <c r="R4433" s="51" t="str">
        <f>IF($B4433="","",IFERROR(VLOOKUP($B4433,'ABC rotación'!$C:$G,5,0),"C"))</f>
        <v/>
      </c>
      <c r="S4433" s="41" t="str">
        <f t="shared" si="208"/>
        <v/>
      </c>
      <c r="T4433" s="40" t="str">
        <f t="shared" si="209"/>
        <v/>
      </c>
      <c r="U4433" s="23" t="str">
        <f>IF($B4433="","",VLOOKUP($T4433,Tablas!$X$14:$Y$17,2,1))</f>
        <v/>
      </c>
    </row>
    <row r="4434" spans="2:21" x14ac:dyDescent="0.2">
      <c r="B4434" s="1" t="str">
        <f>IF(Tablas!B4432="","",Tablas!B4432)</f>
        <v/>
      </c>
      <c r="C4434" s="1" t="str">
        <f>IF(Tablas!C4432="","",Tablas!C4432)</f>
        <v/>
      </c>
      <c r="D4434" s="1" t="str">
        <f>IF(Tablas!D4432="","",Tablas!D4432)</f>
        <v/>
      </c>
      <c r="E4434" s="1" t="str">
        <f>IF(Tablas!E4432="","",Tablas!E4432)</f>
        <v/>
      </c>
      <c r="F4434" s="1" t="str">
        <f>IF(Tablas!F4432="","",Tablas!F4432)</f>
        <v/>
      </c>
      <c r="G4434" s="1" t="str">
        <f>IF(Tablas!I4432="","",Tablas!I4432)</f>
        <v/>
      </c>
      <c r="H4434" s="1" t="s">
        <v>911</v>
      </c>
      <c r="I4434" s="39" t="str">
        <f>IF($B4434="","",-SUMIFS(Tabla7[Cantidad],Tabla7[Código del producto],$B4434,Tabla7[Tipo de movimiento],"SALIDA",Tabla7[Mes],I$5))</f>
        <v/>
      </c>
      <c r="J4434" s="39" t="str">
        <f>IF($B4434="","",-SUMIFS(Tabla7[Cantidad],Tabla7[Código del producto],$B4434,Tabla7[Tipo de movimiento],"SALIDA",Tabla7[Mes],J$5))</f>
        <v/>
      </c>
      <c r="K4434" s="39" t="str">
        <f>IF($B4434="","",-SUMIFS(Tabla7[Cantidad],Tabla7[Código del producto],$B4434,Tabla7[Tipo de movimiento],"SALIDA",Tabla7[Mes],K$5))</f>
        <v/>
      </c>
      <c r="L4434" s="39" t="str">
        <f>IF($B4434="","",-SUMIFS(Tabla7[Cantidad],Tabla7[Código del producto],$B4434,Tabla7[Tipo de movimiento],"SALIDA",Tabla7[Mes],L$5))</f>
        <v/>
      </c>
      <c r="M4434" s="39" t="str">
        <f>IF($B4434="","",-SUMIFS(Tabla7[Cantidad],Tabla7[Código del producto],$B4434,Tabla7[Tipo de movimiento],"SALIDA",Tabla7[Mes],M$5))</f>
        <v/>
      </c>
      <c r="N4434" s="39" t="str">
        <f>IF($B4434="","",-SUMIFS(Tabla7[Cantidad],Tabla7[Código del producto],$B4434,Tabla7[Tipo de movimiento],"SALIDA",Tabla7[Mes],N$5))</f>
        <v/>
      </c>
      <c r="O4434" s="39" t="str">
        <f>IF($B4434="","",-SUMIFS(Tabla7[Cantidad],Tabla7[Código del producto],$B4434,Tabla7[Tipo de movimiento],"SALIDA",Tabla7[Mes],O$5))</f>
        <v/>
      </c>
      <c r="P4434" s="39" t="str">
        <f>IF($B4434="","",-SUMIFS(Tabla7[Cantidad],Tabla7[Código del producto],$B4434,Tabla7[Tipo de movimiento],"SALIDA",Tabla7[Mes],P$5))</f>
        <v/>
      </c>
      <c r="Q4434" s="39" t="str">
        <f t="shared" si="207"/>
        <v/>
      </c>
      <c r="R4434" s="51" t="str">
        <f>IF($B4434="","",IFERROR(VLOOKUP($B4434,'ABC rotación'!$C:$G,5,0),"C"))</f>
        <v/>
      </c>
      <c r="S4434" s="41" t="str">
        <f t="shared" si="208"/>
        <v/>
      </c>
      <c r="T4434" s="40" t="str">
        <f t="shared" si="209"/>
        <v/>
      </c>
      <c r="U4434" s="23" t="str">
        <f>IF($B4434="","",VLOOKUP($T4434,Tablas!$X$14:$Y$17,2,1))</f>
        <v/>
      </c>
    </row>
    <row r="4435" spans="2:21" x14ac:dyDescent="0.2">
      <c r="B4435" s="1" t="str">
        <f>IF(Tablas!B4433="","",Tablas!B4433)</f>
        <v/>
      </c>
      <c r="C4435" s="1" t="str">
        <f>IF(Tablas!C4433="","",Tablas!C4433)</f>
        <v/>
      </c>
      <c r="D4435" s="1" t="str">
        <f>IF(Tablas!D4433="","",Tablas!D4433)</f>
        <v/>
      </c>
      <c r="E4435" s="1" t="str">
        <f>IF(Tablas!E4433="","",Tablas!E4433)</f>
        <v/>
      </c>
      <c r="F4435" s="1" t="str">
        <f>IF(Tablas!F4433="","",Tablas!F4433)</f>
        <v/>
      </c>
      <c r="G4435" s="1" t="str">
        <f>IF(Tablas!I4433="","",Tablas!I4433)</f>
        <v/>
      </c>
      <c r="H4435" s="1" t="s">
        <v>911</v>
      </c>
      <c r="I4435" s="39" t="str">
        <f>IF($B4435="","",-SUMIFS(Tabla7[Cantidad],Tabla7[Código del producto],$B4435,Tabla7[Tipo de movimiento],"SALIDA",Tabla7[Mes],I$5))</f>
        <v/>
      </c>
      <c r="J4435" s="39" t="str">
        <f>IF($B4435="","",-SUMIFS(Tabla7[Cantidad],Tabla7[Código del producto],$B4435,Tabla7[Tipo de movimiento],"SALIDA",Tabla7[Mes],J$5))</f>
        <v/>
      </c>
      <c r="K4435" s="39" t="str">
        <f>IF($B4435="","",-SUMIFS(Tabla7[Cantidad],Tabla7[Código del producto],$B4435,Tabla7[Tipo de movimiento],"SALIDA",Tabla7[Mes],K$5))</f>
        <v/>
      </c>
      <c r="L4435" s="39" t="str">
        <f>IF($B4435="","",-SUMIFS(Tabla7[Cantidad],Tabla7[Código del producto],$B4435,Tabla7[Tipo de movimiento],"SALIDA",Tabla7[Mes],L$5))</f>
        <v/>
      </c>
      <c r="M4435" s="39" t="str">
        <f>IF($B4435="","",-SUMIFS(Tabla7[Cantidad],Tabla7[Código del producto],$B4435,Tabla7[Tipo de movimiento],"SALIDA",Tabla7[Mes],M$5))</f>
        <v/>
      </c>
      <c r="N4435" s="39" t="str">
        <f>IF($B4435="","",-SUMIFS(Tabla7[Cantidad],Tabla7[Código del producto],$B4435,Tabla7[Tipo de movimiento],"SALIDA",Tabla7[Mes],N$5))</f>
        <v/>
      </c>
      <c r="O4435" s="39" t="str">
        <f>IF($B4435="","",-SUMIFS(Tabla7[Cantidad],Tabla7[Código del producto],$B4435,Tabla7[Tipo de movimiento],"SALIDA",Tabla7[Mes],O$5))</f>
        <v/>
      </c>
      <c r="P4435" s="39" t="str">
        <f>IF($B4435="","",-SUMIFS(Tabla7[Cantidad],Tabla7[Código del producto],$B4435,Tabla7[Tipo de movimiento],"SALIDA",Tabla7[Mes],P$5))</f>
        <v/>
      </c>
      <c r="Q4435" s="39" t="str">
        <f t="shared" si="207"/>
        <v/>
      </c>
      <c r="R4435" s="51" t="str">
        <f>IF($B4435="","",IFERROR(VLOOKUP($B4435,'ABC rotación'!$C:$G,5,0),"C"))</f>
        <v/>
      </c>
      <c r="S4435" s="41" t="str">
        <f t="shared" si="208"/>
        <v/>
      </c>
      <c r="T4435" s="40" t="str">
        <f t="shared" si="209"/>
        <v/>
      </c>
      <c r="U4435" s="23" t="str">
        <f>IF($B4435="","",VLOOKUP($T4435,Tablas!$X$14:$Y$17,2,1))</f>
        <v/>
      </c>
    </row>
    <row r="4436" spans="2:21" x14ac:dyDescent="0.2">
      <c r="B4436" s="1" t="str">
        <f>IF(Tablas!B4434="","",Tablas!B4434)</f>
        <v/>
      </c>
      <c r="C4436" s="1" t="str">
        <f>IF(Tablas!C4434="","",Tablas!C4434)</f>
        <v/>
      </c>
      <c r="D4436" s="1" t="str">
        <f>IF(Tablas!D4434="","",Tablas!D4434)</f>
        <v/>
      </c>
      <c r="E4436" s="1" t="str">
        <f>IF(Tablas!E4434="","",Tablas!E4434)</f>
        <v/>
      </c>
      <c r="F4436" s="1" t="str">
        <f>IF(Tablas!F4434="","",Tablas!F4434)</f>
        <v/>
      </c>
      <c r="G4436" s="1" t="str">
        <f>IF(Tablas!I4434="","",Tablas!I4434)</f>
        <v/>
      </c>
      <c r="H4436" s="1" t="s">
        <v>911</v>
      </c>
      <c r="I4436" s="39" t="str">
        <f>IF($B4436="","",-SUMIFS(Tabla7[Cantidad],Tabla7[Código del producto],$B4436,Tabla7[Tipo de movimiento],"SALIDA",Tabla7[Mes],I$5))</f>
        <v/>
      </c>
      <c r="J4436" s="39" t="str">
        <f>IF($B4436="","",-SUMIFS(Tabla7[Cantidad],Tabla7[Código del producto],$B4436,Tabla7[Tipo de movimiento],"SALIDA",Tabla7[Mes],J$5))</f>
        <v/>
      </c>
      <c r="K4436" s="39" t="str">
        <f>IF($B4436="","",-SUMIFS(Tabla7[Cantidad],Tabla7[Código del producto],$B4436,Tabla7[Tipo de movimiento],"SALIDA",Tabla7[Mes],K$5))</f>
        <v/>
      </c>
      <c r="L4436" s="39" t="str">
        <f>IF($B4436="","",-SUMIFS(Tabla7[Cantidad],Tabla7[Código del producto],$B4436,Tabla7[Tipo de movimiento],"SALIDA",Tabla7[Mes],L$5))</f>
        <v/>
      </c>
      <c r="M4436" s="39" t="str">
        <f>IF($B4436="","",-SUMIFS(Tabla7[Cantidad],Tabla7[Código del producto],$B4436,Tabla7[Tipo de movimiento],"SALIDA",Tabla7[Mes],M$5))</f>
        <v/>
      </c>
      <c r="N4436" s="39" t="str">
        <f>IF($B4436="","",-SUMIFS(Tabla7[Cantidad],Tabla7[Código del producto],$B4436,Tabla7[Tipo de movimiento],"SALIDA",Tabla7[Mes],N$5))</f>
        <v/>
      </c>
      <c r="O4436" s="39" t="str">
        <f>IF($B4436="","",-SUMIFS(Tabla7[Cantidad],Tabla7[Código del producto],$B4436,Tabla7[Tipo de movimiento],"SALIDA",Tabla7[Mes],O$5))</f>
        <v/>
      </c>
      <c r="P4436" s="39" t="str">
        <f>IF($B4436="","",-SUMIFS(Tabla7[Cantidad],Tabla7[Código del producto],$B4436,Tabla7[Tipo de movimiento],"SALIDA",Tabla7[Mes],P$5))</f>
        <v/>
      </c>
      <c r="Q4436" s="39" t="str">
        <f t="shared" si="207"/>
        <v/>
      </c>
      <c r="R4436" s="51" t="str">
        <f>IF($B4436="","",IFERROR(VLOOKUP($B4436,'ABC rotación'!$C:$G,5,0),"C"))</f>
        <v/>
      </c>
      <c r="S4436" s="41" t="str">
        <f t="shared" si="208"/>
        <v/>
      </c>
      <c r="T4436" s="40" t="str">
        <f t="shared" si="209"/>
        <v/>
      </c>
      <c r="U4436" s="23" t="str">
        <f>IF($B4436="","",VLOOKUP($T4436,Tablas!$X$14:$Y$17,2,1))</f>
        <v/>
      </c>
    </row>
    <row r="4437" spans="2:21" x14ac:dyDescent="0.2">
      <c r="B4437" s="1" t="str">
        <f>IF(Tablas!B4435="","",Tablas!B4435)</f>
        <v/>
      </c>
      <c r="C4437" s="1" t="str">
        <f>IF(Tablas!C4435="","",Tablas!C4435)</f>
        <v/>
      </c>
      <c r="D4437" s="1" t="str">
        <f>IF(Tablas!D4435="","",Tablas!D4435)</f>
        <v/>
      </c>
      <c r="E4437" s="1" t="str">
        <f>IF(Tablas!E4435="","",Tablas!E4435)</f>
        <v/>
      </c>
      <c r="F4437" s="1" t="str">
        <f>IF(Tablas!F4435="","",Tablas!F4435)</f>
        <v/>
      </c>
      <c r="G4437" s="1" t="str">
        <f>IF(Tablas!I4435="","",Tablas!I4435)</f>
        <v/>
      </c>
      <c r="H4437" s="1" t="s">
        <v>911</v>
      </c>
      <c r="I4437" s="39" t="str">
        <f>IF($B4437="","",-SUMIFS(Tabla7[Cantidad],Tabla7[Código del producto],$B4437,Tabla7[Tipo de movimiento],"SALIDA",Tabla7[Mes],I$5))</f>
        <v/>
      </c>
      <c r="J4437" s="39" t="str">
        <f>IF($B4437="","",-SUMIFS(Tabla7[Cantidad],Tabla7[Código del producto],$B4437,Tabla7[Tipo de movimiento],"SALIDA",Tabla7[Mes],J$5))</f>
        <v/>
      </c>
      <c r="K4437" s="39" t="str">
        <f>IF($B4437="","",-SUMIFS(Tabla7[Cantidad],Tabla7[Código del producto],$B4437,Tabla7[Tipo de movimiento],"SALIDA",Tabla7[Mes],K$5))</f>
        <v/>
      </c>
      <c r="L4437" s="39" t="str">
        <f>IF($B4437="","",-SUMIFS(Tabla7[Cantidad],Tabla7[Código del producto],$B4437,Tabla7[Tipo de movimiento],"SALIDA",Tabla7[Mes],L$5))</f>
        <v/>
      </c>
      <c r="M4437" s="39" t="str">
        <f>IF($B4437="","",-SUMIFS(Tabla7[Cantidad],Tabla7[Código del producto],$B4437,Tabla7[Tipo de movimiento],"SALIDA",Tabla7[Mes],M$5))</f>
        <v/>
      </c>
      <c r="N4437" s="39" t="str">
        <f>IF($B4437="","",-SUMIFS(Tabla7[Cantidad],Tabla7[Código del producto],$B4437,Tabla7[Tipo de movimiento],"SALIDA",Tabla7[Mes],N$5))</f>
        <v/>
      </c>
      <c r="O4437" s="39" t="str">
        <f>IF($B4437="","",-SUMIFS(Tabla7[Cantidad],Tabla7[Código del producto],$B4437,Tabla7[Tipo de movimiento],"SALIDA",Tabla7[Mes],O$5))</f>
        <v/>
      </c>
      <c r="P4437" s="39" t="str">
        <f>IF($B4437="","",-SUMIFS(Tabla7[Cantidad],Tabla7[Código del producto],$B4437,Tabla7[Tipo de movimiento],"SALIDA",Tabla7[Mes],P$5))</f>
        <v/>
      </c>
      <c r="Q4437" s="39" t="str">
        <f t="shared" si="207"/>
        <v/>
      </c>
      <c r="R4437" s="51" t="str">
        <f>IF($B4437="","",IFERROR(VLOOKUP($B4437,'ABC rotación'!$C:$G,5,0),"C"))</f>
        <v/>
      </c>
      <c r="S4437" s="41" t="str">
        <f t="shared" si="208"/>
        <v/>
      </c>
      <c r="T4437" s="40" t="str">
        <f t="shared" si="209"/>
        <v/>
      </c>
      <c r="U4437" s="23" t="str">
        <f>IF($B4437="","",VLOOKUP($T4437,Tablas!$X$14:$Y$17,2,1))</f>
        <v/>
      </c>
    </row>
    <row r="4438" spans="2:21" x14ac:dyDescent="0.2">
      <c r="B4438" s="1" t="str">
        <f>IF(Tablas!B4436="","",Tablas!B4436)</f>
        <v/>
      </c>
      <c r="C4438" s="1" t="str">
        <f>IF(Tablas!C4436="","",Tablas!C4436)</f>
        <v/>
      </c>
      <c r="D4438" s="1" t="str">
        <f>IF(Tablas!D4436="","",Tablas!D4436)</f>
        <v/>
      </c>
      <c r="E4438" s="1" t="str">
        <f>IF(Tablas!E4436="","",Tablas!E4436)</f>
        <v/>
      </c>
      <c r="F4438" s="1" t="str">
        <f>IF(Tablas!F4436="","",Tablas!F4436)</f>
        <v/>
      </c>
      <c r="G4438" s="1" t="str">
        <f>IF(Tablas!I4436="","",Tablas!I4436)</f>
        <v/>
      </c>
      <c r="H4438" s="1" t="s">
        <v>911</v>
      </c>
      <c r="I4438" s="39" t="str">
        <f>IF($B4438="","",-SUMIFS(Tabla7[Cantidad],Tabla7[Código del producto],$B4438,Tabla7[Tipo de movimiento],"SALIDA",Tabla7[Mes],I$5))</f>
        <v/>
      </c>
      <c r="J4438" s="39" t="str">
        <f>IF($B4438="","",-SUMIFS(Tabla7[Cantidad],Tabla7[Código del producto],$B4438,Tabla7[Tipo de movimiento],"SALIDA",Tabla7[Mes],J$5))</f>
        <v/>
      </c>
      <c r="K4438" s="39" t="str">
        <f>IF($B4438="","",-SUMIFS(Tabla7[Cantidad],Tabla7[Código del producto],$B4438,Tabla7[Tipo de movimiento],"SALIDA",Tabla7[Mes],K$5))</f>
        <v/>
      </c>
      <c r="L4438" s="39" t="str">
        <f>IF($B4438="","",-SUMIFS(Tabla7[Cantidad],Tabla7[Código del producto],$B4438,Tabla7[Tipo de movimiento],"SALIDA",Tabla7[Mes],L$5))</f>
        <v/>
      </c>
      <c r="M4438" s="39" t="str">
        <f>IF($B4438="","",-SUMIFS(Tabla7[Cantidad],Tabla7[Código del producto],$B4438,Tabla7[Tipo de movimiento],"SALIDA",Tabla7[Mes],M$5))</f>
        <v/>
      </c>
      <c r="N4438" s="39" t="str">
        <f>IF($B4438="","",-SUMIFS(Tabla7[Cantidad],Tabla7[Código del producto],$B4438,Tabla7[Tipo de movimiento],"SALIDA",Tabla7[Mes],N$5))</f>
        <v/>
      </c>
      <c r="O4438" s="39" t="str">
        <f>IF($B4438="","",-SUMIFS(Tabla7[Cantidad],Tabla7[Código del producto],$B4438,Tabla7[Tipo de movimiento],"SALIDA",Tabla7[Mes],O$5))</f>
        <v/>
      </c>
      <c r="P4438" s="39" t="str">
        <f>IF($B4438="","",-SUMIFS(Tabla7[Cantidad],Tabla7[Código del producto],$B4438,Tabla7[Tipo de movimiento],"SALIDA",Tabla7[Mes],P$5))</f>
        <v/>
      </c>
      <c r="Q4438" s="39" t="str">
        <f t="shared" si="207"/>
        <v/>
      </c>
      <c r="R4438" s="51" t="str">
        <f>IF($B4438="","",IFERROR(VLOOKUP($B4438,'ABC rotación'!$C:$G,5,0),"C"))</f>
        <v/>
      </c>
      <c r="S4438" s="41" t="str">
        <f t="shared" si="208"/>
        <v/>
      </c>
      <c r="T4438" s="40" t="str">
        <f t="shared" si="209"/>
        <v/>
      </c>
      <c r="U4438" s="23" t="str">
        <f>IF($B4438="","",VLOOKUP($T4438,Tablas!$X$14:$Y$17,2,1))</f>
        <v/>
      </c>
    </row>
    <row r="4439" spans="2:21" x14ac:dyDescent="0.2">
      <c r="B4439" s="1" t="str">
        <f>IF(Tablas!B4437="","",Tablas!B4437)</f>
        <v/>
      </c>
      <c r="C4439" s="1" t="str">
        <f>IF(Tablas!C4437="","",Tablas!C4437)</f>
        <v/>
      </c>
      <c r="D4439" s="1" t="str">
        <f>IF(Tablas!D4437="","",Tablas!D4437)</f>
        <v/>
      </c>
      <c r="E4439" s="1" t="str">
        <f>IF(Tablas!E4437="","",Tablas!E4437)</f>
        <v/>
      </c>
      <c r="F4439" s="1" t="str">
        <f>IF(Tablas!F4437="","",Tablas!F4437)</f>
        <v/>
      </c>
      <c r="G4439" s="1" t="str">
        <f>IF(Tablas!I4437="","",Tablas!I4437)</f>
        <v/>
      </c>
      <c r="H4439" s="1" t="s">
        <v>911</v>
      </c>
      <c r="I4439" s="39" t="str">
        <f>IF($B4439="","",-SUMIFS(Tabla7[Cantidad],Tabla7[Código del producto],$B4439,Tabla7[Tipo de movimiento],"SALIDA",Tabla7[Mes],I$5))</f>
        <v/>
      </c>
      <c r="J4439" s="39" t="str">
        <f>IF($B4439="","",-SUMIFS(Tabla7[Cantidad],Tabla7[Código del producto],$B4439,Tabla7[Tipo de movimiento],"SALIDA",Tabla7[Mes],J$5))</f>
        <v/>
      </c>
      <c r="K4439" s="39" t="str">
        <f>IF($B4439="","",-SUMIFS(Tabla7[Cantidad],Tabla7[Código del producto],$B4439,Tabla7[Tipo de movimiento],"SALIDA",Tabla7[Mes],K$5))</f>
        <v/>
      </c>
      <c r="L4439" s="39" t="str">
        <f>IF($B4439="","",-SUMIFS(Tabla7[Cantidad],Tabla7[Código del producto],$B4439,Tabla7[Tipo de movimiento],"SALIDA",Tabla7[Mes],L$5))</f>
        <v/>
      </c>
      <c r="M4439" s="39" t="str">
        <f>IF($B4439="","",-SUMIFS(Tabla7[Cantidad],Tabla7[Código del producto],$B4439,Tabla7[Tipo de movimiento],"SALIDA",Tabla7[Mes],M$5))</f>
        <v/>
      </c>
      <c r="N4439" s="39" t="str">
        <f>IF($B4439="","",-SUMIFS(Tabla7[Cantidad],Tabla7[Código del producto],$B4439,Tabla7[Tipo de movimiento],"SALIDA",Tabla7[Mes],N$5))</f>
        <v/>
      </c>
      <c r="O4439" s="39" t="str">
        <f>IF($B4439="","",-SUMIFS(Tabla7[Cantidad],Tabla7[Código del producto],$B4439,Tabla7[Tipo de movimiento],"SALIDA",Tabla7[Mes],O$5))</f>
        <v/>
      </c>
      <c r="P4439" s="39" t="str">
        <f>IF($B4439="","",-SUMIFS(Tabla7[Cantidad],Tabla7[Código del producto],$B4439,Tabla7[Tipo de movimiento],"SALIDA",Tabla7[Mes],P$5))</f>
        <v/>
      </c>
      <c r="Q4439" s="39" t="str">
        <f t="shared" si="207"/>
        <v/>
      </c>
      <c r="R4439" s="51" t="str">
        <f>IF($B4439="","",IFERROR(VLOOKUP($B4439,'ABC rotación'!$C:$G,5,0),"C"))</f>
        <v/>
      </c>
      <c r="S4439" s="41" t="str">
        <f t="shared" si="208"/>
        <v/>
      </c>
      <c r="T4439" s="40" t="str">
        <f t="shared" si="209"/>
        <v/>
      </c>
      <c r="U4439" s="23" t="str">
        <f>IF($B4439="","",VLOOKUP($T4439,Tablas!$X$14:$Y$17,2,1))</f>
        <v/>
      </c>
    </row>
    <row r="4440" spans="2:21" x14ac:dyDescent="0.2">
      <c r="B4440" s="1" t="str">
        <f>IF(Tablas!B4438="","",Tablas!B4438)</f>
        <v/>
      </c>
      <c r="C4440" s="1" t="str">
        <f>IF(Tablas!C4438="","",Tablas!C4438)</f>
        <v/>
      </c>
      <c r="D4440" s="1" t="str">
        <f>IF(Tablas!D4438="","",Tablas!D4438)</f>
        <v/>
      </c>
      <c r="E4440" s="1" t="str">
        <f>IF(Tablas!E4438="","",Tablas!E4438)</f>
        <v/>
      </c>
      <c r="F4440" s="1" t="str">
        <f>IF(Tablas!F4438="","",Tablas!F4438)</f>
        <v/>
      </c>
      <c r="G4440" s="1" t="str">
        <f>IF(Tablas!I4438="","",Tablas!I4438)</f>
        <v/>
      </c>
      <c r="H4440" s="1" t="s">
        <v>911</v>
      </c>
      <c r="I4440" s="39" t="str">
        <f>IF($B4440="","",-SUMIFS(Tabla7[Cantidad],Tabla7[Código del producto],$B4440,Tabla7[Tipo de movimiento],"SALIDA",Tabla7[Mes],I$5))</f>
        <v/>
      </c>
      <c r="J4440" s="39" t="str">
        <f>IF($B4440="","",-SUMIFS(Tabla7[Cantidad],Tabla7[Código del producto],$B4440,Tabla7[Tipo de movimiento],"SALIDA",Tabla7[Mes],J$5))</f>
        <v/>
      </c>
      <c r="K4440" s="39" t="str">
        <f>IF($B4440="","",-SUMIFS(Tabla7[Cantidad],Tabla7[Código del producto],$B4440,Tabla7[Tipo de movimiento],"SALIDA",Tabla7[Mes],K$5))</f>
        <v/>
      </c>
      <c r="L4440" s="39" t="str">
        <f>IF($B4440="","",-SUMIFS(Tabla7[Cantidad],Tabla7[Código del producto],$B4440,Tabla7[Tipo de movimiento],"SALIDA",Tabla7[Mes],L$5))</f>
        <v/>
      </c>
      <c r="M4440" s="39" t="str">
        <f>IF($B4440="","",-SUMIFS(Tabla7[Cantidad],Tabla7[Código del producto],$B4440,Tabla7[Tipo de movimiento],"SALIDA",Tabla7[Mes],M$5))</f>
        <v/>
      </c>
      <c r="N4440" s="39" t="str">
        <f>IF($B4440="","",-SUMIFS(Tabla7[Cantidad],Tabla7[Código del producto],$B4440,Tabla7[Tipo de movimiento],"SALIDA",Tabla7[Mes],N$5))</f>
        <v/>
      </c>
      <c r="O4440" s="39" t="str">
        <f>IF($B4440="","",-SUMIFS(Tabla7[Cantidad],Tabla7[Código del producto],$B4440,Tabla7[Tipo de movimiento],"SALIDA",Tabla7[Mes],O$5))</f>
        <v/>
      </c>
      <c r="P4440" s="39" t="str">
        <f>IF($B4440="","",-SUMIFS(Tabla7[Cantidad],Tabla7[Código del producto],$B4440,Tabla7[Tipo de movimiento],"SALIDA",Tabla7[Mes],P$5))</f>
        <v/>
      </c>
      <c r="Q4440" s="39" t="str">
        <f t="shared" si="207"/>
        <v/>
      </c>
      <c r="R4440" s="51" t="str">
        <f>IF($B4440="","",IFERROR(VLOOKUP($B4440,'ABC rotación'!$C:$G,5,0),"C"))</f>
        <v/>
      </c>
      <c r="S4440" s="41" t="str">
        <f t="shared" si="208"/>
        <v/>
      </c>
      <c r="T4440" s="40" t="str">
        <f t="shared" si="209"/>
        <v/>
      </c>
      <c r="U4440" s="23" t="str">
        <f>IF($B4440="","",VLOOKUP($T4440,Tablas!$X$14:$Y$17,2,1))</f>
        <v/>
      </c>
    </row>
    <row r="4441" spans="2:21" x14ac:dyDescent="0.2">
      <c r="B4441" s="1" t="str">
        <f>IF(Tablas!B4439="","",Tablas!B4439)</f>
        <v/>
      </c>
      <c r="C4441" s="1" t="str">
        <f>IF(Tablas!C4439="","",Tablas!C4439)</f>
        <v/>
      </c>
      <c r="D4441" s="1" t="str">
        <f>IF(Tablas!D4439="","",Tablas!D4439)</f>
        <v/>
      </c>
      <c r="E4441" s="1" t="str">
        <f>IF(Tablas!E4439="","",Tablas!E4439)</f>
        <v/>
      </c>
      <c r="F4441" s="1" t="str">
        <f>IF(Tablas!F4439="","",Tablas!F4439)</f>
        <v/>
      </c>
      <c r="G4441" s="1" t="str">
        <f>IF(Tablas!I4439="","",Tablas!I4439)</f>
        <v/>
      </c>
      <c r="H4441" s="1" t="s">
        <v>911</v>
      </c>
      <c r="I4441" s="39" t="str">
        <f>IF($B4441="","",-SUMIFS(Tabla7[Cantidad],Tabla7[Código del producto],$B4441,Tabla7[Tipo de movimiento],"SALIDA",Tabla7[Mes],I$5))</f>
        <v/>
      </c>
      <c r="J4441" s="39" t="str">
        <f>IF($B4441="","",-SUMIFS(Tabla7[Cantidad],Tabla7[Código del producto],$B4441,Tabla7[Tipo de movimiento],"SALIDA",Tabla7[Mes],J$5))</f>
        <v/>
      </c>
      <c r="K4441" s="39" t="str">
        <f>IF($B4441="","",-SUMIFS(Tabla7[Cantidad],Tabla7[Código del producto],$B4441,Tabla7[Tipo de movimiento],"SALIDA",Tabla7[Mes],K$5))</f>
        <v/>
      </c>
      <c r="L4441" s="39" t="str">
        <f>IF($B4441="","",-SUMIFS(Tabla7[Cantidad],Tabla7[Código del producto],$B4441,Tabla7[Tipo de movimiento],"SALIDA",Tabla7[Mes],L$5))</f>
        <v/>
      </c>
      <c r="M4441" s="39" t="str">
        <f>IF($B4441="","",-SUMIFS(Tabla7[Cantidad],Tabla7[Código del producto],$B4441,Tabla7[Tipo de movimiento],"SALIDA",Tabla7[Mes],M$5))</f>
        <v/>
      </c>
      <c r="N4441" s="39" t="str">
        <f>IF($B4441="","",-SUMIFS(Tabla7[Cantidad],Tabla7[Código del producto],$B4441,Tabla7[Tipo de movimiento],"SALIDA",Tabla7[Mes],N$5))</f>
        <v/>
      </c>
      <c r="O4441" s="39" t="str">
        <f>IF($B4441="","",-SUMIFS(Tabla7[Cantidad],Tabla7[Código del producto],$B4441,Tabla7[Tipo de movimiento],"SALIDA",Tabla7[Mes],O$5))</f>
        <v/>
      </c>
      <c r="P4441" s="39" t="str">
        <f>IF($B4441="","",-SUMIFS(Tabla7[Cantidad],Tabla7[Código del producto],$B4441,Tabla7[Tipo de movimiento],"SALIDA",Tabla7[Mes],P$5))</f>
        <v/>
      </c>
      <c r="Q4441" s="39" t="str">
        <f t="shared" si="207"/>
        <v/>
      </c>
      <c r="R4441" s="51" t="str">
        <f>IF($B4441="","",IFERROR(VLOOKUP($B4441,'ABC rotación'!$C:$G,5,0),"C"))</f>
        <v/>
      </c>
      <c r="S4441" s="41" t="str">
        <f t="shared" si="208"/>
        <v/>
      </c>
      <c r="T4441" s="40" t="str">
        <f t="shared" si="209"/>
        <v/>
      </c>
      <c r="U4441" s="23" t="str">
        <f>IF($B4441="","",VLOOKUP($T4441,Tablas!$X$14:$Y$17,2,1))</f>
        <v/>
      </c>
    </row>
    <row r="4442" spans="2:21" x14ac:dyDescent="0.2">
      <c r="B4442" s="1" t="str">
        <f>IF(Tablas!B4440="","",Tablas!B4440)</f>
        <v/>
      </c>
      <c r="C4442" s="1" t="str">
        <f>IF(Tablas!C4440="","",Tablas!C4440)</f>
        <v/>
      </c>
      <c r="D4442" s="1" t="str">
        <f>IF(Tablas!D4440="","",Tablas!D4440)</f>
        <v/>
      </c>
      <c r="E4442" s="1" t="str">
        <f>IF(Tablas!E4440="","",Tablas!E4440)</f>
        <v/>
      </c>
      <c r="F4442" s="1" t="str">
        <f>IF(Tablas!F4440="","",Tablas!F4440)</f>
        <v/>
      </c>
      <c r="G4442" s="1" t="str">
        <f>IF(Tablas!I4440="","",Tablas!I4440)</f>
        <v/>
      </c>
      <c r="H4442" s="1" t="s">
        <v>911</v>
      </c>
      <c r="I4442" s="39" t="str">
        <f>IF($B4442="","",-SUMIFS(Tabla7[Cantidad],Tabla7[Código del producto],$B4442,Tabla7[Tipo de movimiento],"SALIDA",Tabla7[Mes],I$5))</f>
        <v/>
      </c>
      <c r="J4442" s="39" t="str">
        <f>IF($B4442="","",-SUMIFS(Tabla7[Cantidad],Tabla7[Código del producto],$B4442,Tabla7[Tipo de movimiento],"SALIDA",Tabla7[Mes],J$5))</f>
        <v/>
      </c>
      <c r="K4442" s="39" t="str">
        <f>IF($B4442="","",-SUMIFS(Tabla7[Cantidad],Tabla7[Código del producto],$B4442,Tabla7[Tipo de movimiento],"SALIDA",Tabla7[Mes],K$5))</f>
        <v/>
      </c>
      <c r="L4442" s="39" t="str">
        <f>IF($B4442="","",-SUMIFS(Tabla7[Cantidad],Tabla7[Código del producto],$B4442,Tabla7[Tipo de movimiento],"SALIDA",Tabla7[Mes],L$5))</f>
        <v/>
      </c>
      <c r="M4442" s="39" t="str">
        <f>IF($B4442="","",-SUMIFS(Tabla7[Cantidad],Tabla7[Código del producto],$B4442,Tabla7[Tipo de movimiento],"SALIDA",Tabla7[Mes],M$5))</f>
        <v/>
      </c>
      <c r="N4442" s="39" t="str">
        <f>IF($B4442="","",-SUMIFS(Tabla7[Cantidad],Tabla7[Código del producto],$B4442,Tabla7[Tipo de movimiento],"SALIDA",Tabla7[Mes],N$5))</f>
        <v/>
      </c>
      <c r="O4442" s="39" t="str">
        <f>IF($B4442="","",-SUMIFS(Tabla7[Cantidad],Tabla7[Código del producto],$B4442,Tabla7[Tipo de movimiento],"SALIDA",Tabla7[Mes],O$5))</f>
        <v/>
      </c>
      <c r="P4442" s="39" t="str">
        <f>IF($B4442="","",-SUMIFS(Tabla7[Cantidad],Tabla7[Código del producto],$B4442,Tabla7[Tipo de movimiento],"SALIDA",Tabla7[Mes],P$5))</f>
        <v/>
      </c>
      <c r="Q4442" s="39" t="str">
        <f t="shared" si="207"/>
        <v/>
      </c>
      <c r="R4442" s="51" t="str">
        <f>IF($B4442="","",IFERROR(VLOOKUP($B4442,'ABC rotación'!$C:$G,5,0),"C"))</f>
        <v/>
      </c>
      <c r="S4442" s="41" t="str">
        <f t="shared" si="208"/>
        <v/>
      </c>
      <c r="T4442" s="40" t="str">
        <f t="shared" si="209"/>
        <v/>
      </c>
      <c r="U4442" s="23" t="str">
        <f>IF($B4442="","",VLOOKUP($T4442,Tablas!$X$14:$Y$17,2,1))</f>
        <v/>
      </c>
    </row>
    <row r="4443" spans="2:21" x14ac:dyDescent="0.2">
      <c r="B4443" s="1" t="str">
        <f>IF(Tablas!B4441="","",Tablas!B4441)</f>
        <v/>
      </c>
      <c r="C4443" s="1" t="str">
        <f>IF(Tablas!C4441="","",Tablas!C4441)</f>
        <v/>
      </c>
      <c r="D4443" s="1" t="str">
        <f>IF(Tablas!D4441="","",Tablas!D4441)</f>
        <v/>
      </c>
      <c r="E4443" s="1" t="str">
        <f>IF(Tablas!E4441="","",Tablas!E4441)</f>
        <v/>
      </c>
      <c r="F4443" s="1" t="str">
        <f>IF(Tablas!F4441="","",Tablas!F4441)</f>
        <v/>
      </c>
      <c r="G4443" s="1" t="str">
        <f>IF(Tablas!I4441="","",Tablas!I4441)</f>
        <v/>
      </c>
      <c r="H4443" s="1" t="s">
        <v>911</v>
      </c>
      <c r="I4443" s="39" t="str">
        <f>IF($B4443="","",-SUMIFS(Tabla7[Cantidad],Tabla7[Código del producto],$B4443,Tabla7[Tipo de movimiento],"SALIDA",Tabla7[Mes],I$5))</f>
        <v/>
      </c>
      <c r="J4443" s="39" t="str">
        <f>IF($B4443="","",-SUMIFS(Tabla7[Cantidad],Tabla7[Código del producto],$B4443,Tabla7[Tipo de movimiento],"SALIDA",Tabla7[Mes],J$5))</f>
        <v/>
      </c>
      <c r="K4443" s="39" t="str">
        <f>IF($B4443="","",-SUMIFS(Tabla7[Cantidad],Tabla7[Código del producto],$B4443,Tabla7[Tipo de movimiento],"SALIDA",Tabla7[Mes],K$5))</f>
        <v/>
      </c>
      <c r="L4443" s="39" t="str">
        <f>IF($B4443="","",-SUMIFS(Tabla7[Cantidad],Tabla7[Código del producto],$B4443,Tabla7[Tipo de movimiento],"SALIDA",Tabla7[Mes],L$5))</f>
        <v/>
      </c>
      <c r="M4443" s="39" t="str">
        <f>IF($B4443="","",-SUMIFS(Tabla7[Cantidad],Tabla7[Código del producto],$B4443,Tabla7[Tipo de movimiento],"SALIDA",Tabla7[Mes],M$5))</f>
        <v/>
      </c>
      <c r="N4443" s="39" t="str">
        <f>IF($B4443="","",-SUMIFS(Tabla7[Cantidad],Tabla7[Código del producto],$B4443,Tabla7[Tipo de movimiento],"SALIDA",Tabla7[Mes],N$5))</f>
        <v/>
      </c>
      <c r="O4443" s="39" t="str">
        <f>IF($B4443="","",-SUMIFS(Tabla7[Cantidad],Tabla7[Código del producto],$B4443,Tabla7[Tipo de movimiento],"SALIDA",Tabla7[Mes],O$5))</f>
        <v/>
      </c>
      <c r="P4443" s="39" t="str">
        <f>IF($B4443="","",-SUMIFS(Tabla7[Cantidad],Tabla7[Código del producto],$B4443,Tabla7[Tipo de movimiento],"SALIDA",Tabla7[Mes],P$5))</f>
        <v/>
      </c>
      <c r="Q4443" s="39" t="str">
        <f t="shared" si="207"/>
        <v/>
      </c>
      <c r="R4443" s="51" t="str">
        <f>IF($B4443="","",IFERROR(VLOOKUP($B4443,'ABC rotación'!$C:$G,5,0),"C"))</f>
        <v/>
      </c>
      <c r="S4443" s="41" t="str">
        <f t="shared" si="208"/>
        <v/>
      </c>
      <c r="T4443" s="40" t="str">
        <f t="shared" si="209"/>
        <v/>
      </c>
      <c r="U4443" s="23" t="str">
        <f>IF($B4443="","",VLOOKUP($T4443,Tablas!$X$14:$Y$17,2,1))</f>
        <v/>
      </c>
    </row>
    <row r="4444" spans="2:21" x14ac:dyDescent="0.2">
      <c r="B4444" s="1" t="str">
        <f>IF(Tablas!B4442="","",Tablas!B4442)</f>
        <v/>
      </c>
      <c r="C4444" s="1" t="str">
        <f>IF(Tablas!C4442="","",Tablas!C4442)</f>
        <v/>
      </c>
      <c r="D4444" s="1" t="str">
        <f>IF(Tablas!D4442="","",Tablas!D4442)</f>
        <v/>
      </c>
      <c r="E4444" s="1" t="str">
        <f>IF(Tablas!E4442="","",Tablas!E4442)</f>
        <v/>
      </c>
      <c r="F4444" s="1" t="str">
        <f>IF(Tablas!F4442="","",Tablas!F4442)</f>
        <v/>
      </c>
      <c r="G4444" s="1" t="str">
        <f>IF(Tablas!I4442="","",Tablas!I4442)</f>
        <v/>
      </c>
      <c r="H4444" s="1" t="s">
        <v>911</v>
      </c>
      <c r="I4444" s="39" t="str">
        <f>IF($B4444="","",-SUMIFS(Tabla7[Cantidad],Tabla7[Código del producto],$B4444,Tabla7[Tipo de movimiento],"SALIDA",Tabla7[Mes],I$5))</f>
        <v/>
      </c>
      <c r="J4444" s="39" t="str">
        <f>IF($B4444="","",-SUMIFS(Tabla7[Cantidad],Tabla7[Código del producto],$B4444,Tabla7[Tipo de movimiento],"SALIDA",Tabla7[Mes],J$5))</f>
        <v/>
      </c>
      <c r="K4444" s="39" t="str">
        <f>IF($B4444="","",-SUMIFS(Tabla7[Cantidad],Tabla7[Código del producto],$B4444,Tabla7[Tipo de movimiento],"SALIDA",Tabla7[Mes],K$5))</f>
        <v/>
      </c>
      <c r="L4444" s="39" t="str">
        <f>IF($B4444="","",-SUMIFS(Tabla7[Cantidad],Tabla7[Código del producto],$B4444,Tabla7[Tipo de movimiento],"SALIDA",Tabla7[Mes],L$5))</f>
        <v/>
      </c>
      <c r="M4444" s="39" t="str">
        <f>IF($B4444="","",-SUMIFS(Tabla7[Cantidad],Tabla7[Código del producto],$B4444,Tabla7[Tipo de movimiento],"SALIDA",Tabla7[Mes],M$5))</f>
        <v/>
      </c>
      <c r="N4444" s="39" t="str">
        <f>IF($B4444="","",-SUMIFS(Tabla7[Cantidad],Tabla7[Código del producto],$B4444,Tabla7[Tipo de movimiento],"SALIDA",Tabla7[Mes],N$5))</f>
        <v/>
      </c>
      <c r="O4444" s="39" t="str">
        <f>IF($B4444="","",-SUMIFS(Tabla7[Cantidad],Tabla7[Código del producto],$B4444,Tabla7[Tipo de movimiento],"SALIDA",Tabla7[Mes],O$5))</f>
        <v/>
      </c>
      <c r="P4444" s="39" t="str">
        <f>IF($B4444="","",-SUMIFS(Tabla7[Cantidad],Tabla7[Código del producto],$B4444,Tabla7[Tipo de movimiento],"SALIDA",Tabla7[Mes],P$5))</f>
        <v/>
      </c>
      <c r="Q4444" s="39" t="str">
        <f t="shared" si="207"/>
        <v/>
      </c>
      <c r="R4444" s="51" t="str">
        <f>IF($B4444="","",IFERROR(VLOOKUP($B4444,'ABC rotación'!$C:$G,5,0),"C"))</f>
        <v/>
      </c>
      <c r="S4444" s="41" t="str">
        <f t="shared" si="208"/>
        <v/>
      </c>
      <c r="T4444" s="40" t="str">
        <f t="shared" si="209"/>
        <v/>
      </c>
      <c r="U4444" s="23" t="str">
        <f>IF($B4444="","",VLOOKUP($T4444,Tablas!$X$14:$Y$17,2,1))</f>
        <v/>
      </c>
    </row>
    <row r="4445" spans="2:21" x14ac:dyDescent="0.2">
      <c r="B4445" s="1" t="str">
        <f>IF(Tablas!B4443="","",Tablas!B4443)</f>
        <v/>
      </c>
      <c r="C4445" s="1" t="str">
        <f>IF(Tablas!C4443="","",Tablas!C4443)</f>
        <v/>
      </c>
      <c r="D4445" s="1" t="str">
        <f>IF(Tablas!D4443="","",Tablas!D4443)</f>
        <v/>
      </c>
      <c r="E4445" s="1" t="str">
        <f>IF(Tablas!E4443="","",Tablas!E4443)</f>
        <v/>
      </c>
      <c r="F4445" s="1" t="str">
        <f>IF(Tablas!F4443="","",Tablas!F4443)</f>
        <v/>
      </c>
      <c r="G4445" s="1" t="str">
        <f>IF(Tablas!I4443="","",Tablas!I4443)</f>
        <v/>
      </c>
      <c r="H4445" s="1" t="s">
        <v>911</v>
      </c>
      <c r="I4445" s="39" t="str">
        <f>IF($B4445="","",-SUMIFS(Tabla7[Cantidad],Tabla7[Código del producto],$B4445,Tabla7[Tipo de movimiento],"SALIDA",Tabla7[Mes],I$5))</f>
        <v/>
      </c>
      <c r="J4445" s="39" t="str">
        <f>IF($B4445="","",-SUMIFS(Tabla7[Cantidad],Tabla7[Código del producto],$B4445,Tabla7[Tipo de movimiento],"SALIDA",Tabla7[Mes],J$5))</f>
        <v/>
      </c>
      <c r="K4445" s="39" t="str">
        <f>IF($B4445="","",-SUMIFS(Tabla7[Cantidad],Tabla7[Código del producto],$B4445,Tabla7[Tipo de movimiento],"SALIDA",Tabla7[Mes],K$5))</f>
        <v/>
      </c>
      <c r="L4445" s="39" t="str">
        <f>IF($B4445="","",-SUMIFS(Tabla7[Cantidad],Tabla7[Código del producto],$B4445,Tabla7[Tipo de movimiento],"SALIDA",Tabla7[Mes],L$5))</f>
        <v/>
      </c>
      <c r="M4445" s="39" t="str">
        <f>IF($B4445="","",-SUMIFS(Tabla7[Cantidad],Tabla7[Código del producto],$B4445,Tabla7[Tipo de movimiento],"SALIDA",Tabla7[Mes],M$5))</f>
        <v/>
      </c>
      <c r="N4445" s="39" t="str">
        <f>IF($B4445="","",-SUMIFS(Tabla7[Cantidad],Tabla7[Código del producto],$B4445,Tabla7[Tipo de movimiento],"SALIDA",Tabla7[Mes],N$5))</f>
        <v/>
      </c>
      <c r="O4445" s="39" t="str">
        <f>IF($B4445="","",-SUMIFS(Tabla7[Cantidad],Tabla7[Código del producto],$B4445,Tabla7[Tipo de movimiento],"SALIDA",Tabla7[Mes],O$5))</f>
        <v/>
      </c>
      <c r="P4445" s="39" t="str">
        <f>IF($B4445="","",-SUMIFS(Tabla7[Cantidad],Tabla7[Código del producto],$B4445,Tabla7[Tipo de movimiento],"SALIDA",Tabla7[Mes],P$5))</f>
        <v/>
      </c>
      <c r="Q4445" s="39" t="str">
        <f t="shared" si="207"/>
        <v/>
      </c>
      <c r="R4445" s="51" t="str">
        <f>IF($B4445="","",IFERROR(VLOOKUP($B4445,'ABC rotación'!$C:$G,5,0),"C"))</f>
        <v/>
      </c>
      <c r="S4445" s="41" t="str">
        <f t="shared" si="208"/>
        <v/>
      </c>
      <c r="T4445" s="40" t="str">
        <f t="shared" si="209"/>
        <v/>
      </c>
      <c r="U4445" s="23" t="str">
        <f>IF($B4445="","",VLOOKUP($T4445,Tablas!$X$14:$Y$17,2,1))</f>
        <v/>
      </c>
    </row>
    <row r="4446" spans="2:21" x14ac:dyDescent="0.2">
      <c r="B4446" s="1" t="str">
        <f>IF(Tablas!B4444="","",Tablas!B4444)</f>
        <v/>
      </c>
      <c r="C4446" s="1" t="str">
        <f>IF(Tablas!C4444="","",Tablas!C4444)</f>
        <v/>
      </c>
      <c r="D4446" s="1" t="str">
        <f>IF(Tablas!D4444="","",Tablas!D4444)</f>
        <v/>
      </c>
      <c r="E4446" s="1" t="str">
        <f>IF(Tablas!E4444="","",Tablas!E4444)</f>
        <v/>
      </c>
      <c r="F4446" s="1" t="str">
        <f>IF(Tablas!F4444="","",Tablas!F4444)</f>
        <v/>
      </c>
      <c r="G4446" s="1" t="str">
        <f>IF(Tablas!I4444="","",Tablas!I4444)</f>
        <v/>
      </c>
      <c r="H4446" s="1" t="s">
        <v>911</v>
      </c>
      <c r="I4446" s="39" t="str">
        <f>IF($B4446="","",-SUMIFS(Tabla7[Cantidad],Tabla7[Código del producto],$B4446,Tabla7[Tipo de movimiento],"SALIDA",Tabla7[Mes],I$5))</f>
        <v/>
      </c>
      <c r="J4446" s="39" t="str">
        <f>IF($B4446="","",-SUMIFS(Tabla7[Cantidad],Tabla7[Código del producto],$B4446,Tabla7[Tipo de movimiento],"SALIDA",Tabla7[Mes],J$5))</f>
        <v/>
      </c>
      <c r="K4446" s="39" t="str">
        <f>IF($B4446="","",-SUMIFS(Tabla7[Cantidad],Tabla7[Código del producto],$B4446,Tabla7[Tipo de movimiento],"SALIDA",Tabla7[Mes],K$5))</f>
        <v/>
      </c>
      <c r="L4446" s="39" t="str">
        <f>IF($B4446="","",-SUMIFS(Tabla7[Cantidad],Tabla7[Código del producto],$B4446,Tabla7[Tipo de movimiento],"SALIDA",Tabla7[Mes],L$5))</f>
        <v/>
      </c>
      <c r="M4446" s="39" t="str">
        <f>IF($B4446="","",-SUMIFS(Tabla7[Cantidad],Tabla7[Código del producto],$B4446,Tabla7[Tipo de movimiento],"SALIDA",Tabla7[Mes],M$5))</f>
        <v/>
      </c>
      <c r="N4446" s="39" t="str">
        <f>IF($B4446="","",-SUMIFS(Tabla7[Cantidad],Tabla7[Código del producto],$B4446,Tabla7[Tipo de movimiento],"SALIDA",Tabla7[Mes],N$5))</f>
        <v/>
      </c>
      <c r="O4446" s="39" t="str">
        <f>IF($B4446="","",-SUMIFS(Tabla7[Cantidad],Tabla7[Código del producto],$B4446,Tabla7[Tipo de movimiento],"SALIDA",Tabla7[Mes],O$5))</f>
        <v/>
      </c>
      <c r="P4446" s="39" t="str">
        <f>IF($B4446="","",-SUMIFS(Tabla7[Cantidad],Tabla7[Código del producto],$B4446,Tabla7[Tipo de movimiento],"SALIDA",Tabla7[Mes],P$5))</f>
        <v/>
      </c>
      <c r="Q4446" s="39" t="str">
        <f t="shared" si="207"/>
        <v/>
      </c>
      <c r="R4446" s="51" t="str">
        <f>IF($B4446="","",IFERROR(VLOOKUP($B4446,'ABC rotación'!$C:$G,5,0),"C"))</f>
        <v/>
      </c>
      <c r="S4446" s="41" t="str">
        <f t="shared" si="208"/>
        <v/>
      </c>
      <c r="T4446" s="40" t="str">
        <f t="shared" si="209"/>
        <v/>
      </c>
      <c r="U4446" s="23" t="str">
        <f>IF($B4446="","",VLOOKUP($T4446,Tablas!$X$14:$Y$17,2,1))</f>
        <v/>
      </c>
    </row>
    <row r="4447" spans="2:21" x14ac:dyDescent="0.2">
      <c r="B4447" s="1" t="str">
        <f>IF(Tablas!B4445="","",Tablas!B4445)</f>
        <v/>
      </c>
      <c r="C4447" s="1" t="str">
        <f>IF(Tablas!C4445="","",Tablas!C4445)</f>
        <v/>
      </c>
      <c r="D4447" s="1" t="str">
        <f>IF(Tablas!D4445="","",Tablas!D4445)</f>
        <v/>
      </c>
      <c r="E4447" s="1" t="str">
        <f>IF(Tablas!E4445="","",Tablas!E4445)</f>
        <v/>
      </c>
      <c r="F4447" s="1" t="str">
        <f>IF(Tablas!F4445="","",Tablas!F4445)</f>
        <v/>
      </c>
      <c r="G4447" s="1" t="str">
        <f>IF(Tablas!I4445="","",Tablas!I4445)</f>
        <v/>
      </c>
      <c r="H4447" s="1" t="s">
        <v>911</v>
      </c>
      <c r="I4447" s="39" t="str">
        <f>IF($B4447="","",-SUMIFS(Tabla7[Cantidad],Tabla7[Código del producto],$B4447,Tabla7[Tipo de movimiento],"SALIDA",Tabla7[Mes],I$5))</f>
        <v/>
      </c>
      <c r="J4447" s="39" t="str">
        <f>IF($B4447="","",-SUMIFS(Tabla7[Cantidad],Tabla7[Código del producto],$B4447,Tabla7[Tipo de movimiento],"SALIDA",Tabla7[Mes],J$5))</f>
        <v/>
      </c>
      <c r="K4447" s="39" t="str">
        <f>IF($B4447="","",-SUMIFS(Tabla7[Cantidad],Tabla7[Código del producto],$B4447,Tabla7[Tipo de movimiento],"SALIDA",Tabla7[Mes],K$5))</f>
        <v/>
      </c>
      <c r="L4447" s="39" t="str">
        <f>IF($B4447="","",-SUMIFS(Tabla7[Cantidad],Tabla7[Código del producto],$B4447,Tabla7[Tipo de movimiento],"SALIDA",Tabla7[Mes],L$5))</f>
        <v/>
      </c>
      <c r="M4447" s="39" t="str">
        <f>IF($B4447="","",-SUMIFS(Tabla7[Cantidad],Tabla7[Código del producto],$B4447,Tabla7[Tipo de movimiento],"SALIDA",Tabla7[Mes],M$5))</f>
        <v/>
      </c>
      <c r="N4447" s="39" t="str">
        <f>IF($B4447="","",-SUMIFS(Tabla7[Cantidad],Tabla7[Código del producto],$B4447,Tabla7[Tipo de movimiento],"SALIDA",Tabla7[Mes],N$5))</f>
        <v/>
      </c>
      <c r="O4447" s="39" t="str">
        <f>IF($B4447="","",-SUMIFS(Tabla7[Cantidad],Tabla7[Código del producto],$B4447,Tabla7[Tipo de movimiento],"SALIDA",Tabla7[Mes],O$5))</f>
        <v/>
      </c>
      <c r="P4447" s="39" t="str">
        <f>IF($B4447="","",-SUMIFS(Tabla7[Cantidad],Tabla7[Código del producto],$B4447,Tabla7[Tipo de movimiento],"SALIDA",Tabla7[Mes],P$5))</f>
        <v/>
      </c>
      <c r="Q4447" s="39" t="str">
        <f t="shared" si="207"/>
        <v/>
      </c>
      <c r="R4447" s="51" t="str">
        <f>IF($B4447="","",IFERROR(VLOOKUP($B4447,'ABC rotación'!$C:$G,5,0),"C"))</f>
        <v/>
      </c>
      <c r="S4447" s="41" t="str">
        <f t="shared" si="208"/>
        <v/>
      </c>
      <c r="T4447" s="40" t="str">
        <f t="shared" si="209"/>
        <v/>
      </c>
      <c r="U4447" s="23" t="str">
        <f>IF($B4447="","",VLOOKUP($T4447,Tablas!$X$14:$Y$17,2,1))</f>
        <v/>
      </c>
    </row>
    <row r="4448" spans="2:21" x14ac:dyDescent="0.2">
      <c r="B4448" s="1" t="str">
        <f>IF(Tablas!B4446="","",Tablas!B4446)</f>
        <v/>
      </c>
      <c r="C4448" s="1" t="str">
        <f>IF(Tablas!C4446="","",Tablas!C4446)</f>
        <v/>
      </c>
      <c r="D4448" s="1" t="str">
        <f>IF(Tablas!D4446="","",Tablas!D4446)</f>
        <v/>
      </c>
      <c r="E4448" s="1" t="str">
        <f>IF(Tablas!E4446="","",Tablas!E4446)</f>
        <v/>
      </c>
      <c r="F4448" s="1" t="str">
        <f>IF(Tablas!F4446="","",Tablas!F4446)</f>
        <v/>
      </c>
      <c r="G4448" s="1" t="str">
        <f>IF(Tablas!I4446="","",Tablas!I4446)</f>
        <v/>
      </c>
      <c r="H4448" s="1" t="s">
        <v>911</v>
      </c>
      <c r="I4448" s="39" t="str">
        <f>IF($B4448="","",-SUMIFS(Tabla7[Cantidad],Tabla7[Código del producto],$B4448,Tabla7[Tipo de movimiento],"SALIDA",Tabla7[Mes],I$5))</f>
        <v/>
      </c>
      <c r="J4448" s="39" t="str">
        <f>IF($B4448="","",-SUMIFS(Tabla7[Cantidad],Tabla7[Código del producto],$B4448,Tabla7[Tipo de movimiento],"SALIDA",Tabla7[Mes],J$5))</f>
        <v/>
      </c>
      <c r="K4448" s="39" t="str">
        <f>IF($B4448="","",-SUMIFS(Tabla7[Cantidad],Tabla7[Código del producto],$B4448,Tabla7[Tipo de movimiento],"SALIDA",Tabla7[Mes],K$5))</f>
        <v/>
      </c>
      <c r="L4448" s="39" t="str">
        <f>IF($B4448="","",-SUMIFS(Tabla7[Cantidad],Tabla7[Código del producto],$B4448,Tabla7[Tipo de movimiento],"SALIDA",Tabla7[Mes],L$5))</f>
        <v/>
      </c>
      <c r="M4448" s="39" t="str">
        <f>IF($B4448="","",-SUMIFS(Tabla7[Cantidad],Tabla7[Código del producto],$B4448,Tabla7[Tipo de movimiento],"SALIDA",Tabla7[Mes],M$5))</f>
        <v/>
      </c>
      <c r="N4448" s="39" t="str">
        <f>IF($B4448="","",-SUMIFS(Tabla7[Cantidad],Tabla7[Código del producto],$B4448,Tabla7[Tipo de movimiento],"SALIDA",Tabla7[Mes],N$5))</f>
        <v/>
      </c>
      <c r="O4448" s="39" t="str">
        <f>IF($B4448="","",-SUMIFS(Tabla7[Cantidad],Tabla7[Código del producto],$B4448,Tabla7[Tipo de movimiento],"SALIDA",Tabla7[Mes],O$5))</f>
        <v/>
      </c>
      <c r="P4448" s="39" t="str">
        <f>IF($B4448="","",-SUMIFS(Tabla7[Cantidad],Tabla7[Código del producto],$B4448,Tabla7[Tipo de movimiento],"SALIDA",Tabla7[Mes],P$5))</f>
        <v/>
      </c>
      <c r="Q4448" s="39" t="str">
        <f t="shared" si="207"/>
        <v/>
      </c>
      <c r="R4448" s="51" t="str">
        <f>IF($B4448="","",IFERROR(VLOOKUP($B4448,'ABC rotación'!$C:$G,5,0),"C"))</f>
        <v/>
      </c>
      <c r="S4448" s="41" t="str">
        <f t="shared" si="208"/>
        <v/>
      </c>
      <c r="T4448" s="40" t="str">
        <f t="shared" si="209"/>
        <v/>
      </c>
      <c r="U4448" s="23" t="str">
        <f>IF($B4448="","",VLOOKUP($T4448,Tablas!$X$14:$Y$17,2,1))</f>
        <v/>
      </c>
    </row>
    <row r="4449" spans="2:21" x14ac:dyDescent="0.2">
      <c r="B4449" s="1" t="str">
        <f>IF(Tablas!B4447="","",Tablas!B4447)</f>
        <v/>
      </c>
      <c r="C4449" s="1" t="str">
        <f>IF(Tablas!C4447="","",Tablas!C4447)</f>
        <v/>
      </c>
      <c r="D4449" s="1" t="str">
        <f>IF(Tablas!D4447="","",Tablas!D4447)</f>
        <v/>
      </c>
      <c r="E4449" s="1" t="str">
        <f>IF(Tablas!E4447="","",Tablas!E4447)</f>
        <v/>
      </c>
      <c r="F4449" s="1" t="str">
        <f>IF(Tablas!F4447="","",Tablas!F4447)</f>
        <v/>
      </c>
      <c r="G4449" s="1" t="str">
        <f>IF(Tablas!I4447="","",Tablas!I4447)</f>
        <v/>
      </c>
      <c r="H4449" s="1" t="s">
        <v>911</v>
      </c>
      <c r="I4449" s="39" t="str">
        <f>IF($B4449="","",-SUMIFS(Tabla7[Cantidad],Tabla7[Código del producto],$B4449,Tabla7[Tipo de movimiento],"SALIDA",Tabla7[Mes],I$5))</f>
        <v/>
      </c>
      <c r="J4449" s="39" t="str">
        <f>IF($B4449="","",-SUMIFS(Tabla7[Cantidad],Tabla7[Código del producto],$B4449,Tabla7[Tipo de movimiento],"SALIDA",Tabla7[Mes],J$5))</f>
        <v/>
      </c>
      <c r="K4449" s="39" t="str">
        <f>IF($B4449="","",-SUMIFS(Tabla7[Cantidad],Tabla7[Código del producto],$B4449,Tabla7[Tipo de movimiento],"SALIDA",Tabla7[Mes],K$5))</f>
        <v/>
      </c>
      <c r="L4449" s="39" t="str">
        <f>IF($B4449="","",-SUMIFS(Tabla7[Cantidad],Tabla7[Código del producto],$B4449,Tabla7[Tipo de movimiento],"SALIDA",Tabla7[Mes],L$5))</f>
        <v/>
      </c>
      <c r="M4449" s="39" t="str">
        <f>IF($B4449="","",-SUMIFS(Tabla7[Cantidad],Tabla7[Código del producto],$B4449,Tabla7[Tipo de movimiento],"SALIDA",Tabla7[Mes],M$5))</f>
        <v/>
      </c>
      <c r="N4449" s="39" t="str">
        <f>IF($B4449="","",-SUMIFS(Tabla7[Cantidad],Tabla7[Código del producto],$B4449,Tabla7[Tipo de movimiento],"SALIDA",Tabla7[Mes],N$5))</f>
        <v/>
      </c>
      <c r="O4449" s="39" t="str">
        <f>IF($B4449="","",-SUMIFS(Tabla7[Cantidad],Tabla7[Código del producto],$B4449,Tabla7[Tipo de movimiento],"SALIDA",Tabla7[Mes],O$5))</f>
        <v/>
      </c>
      <c r="P4449" s="39" t="str">
        <f>IF($B4449="","",-SUMIFS(Tabla7[Cantidad],Tabla7[Código del producto],$B4449,Tabla7[Tipo de movimiento],"SALIDA",Tabla7[Mes],P$5))</f>
        <v/>
      </c>
      <c r="Q4449" s="39" t="str">
        <f t="shared" si="207"/>
        <v/>
      </c>
      <c r="R4449" s="51" t="str">
        <f>IF($B4449="","",IFERROR(VLOOKUP($B4449,'ABC rotación'!$C:$G,5,0),"C"))</f>
        <v/>
      </c>
      <c r="S4449" s="41" t="str">
        <f t="shared" si="208"/>
        <v/>
      </c>
      <c r="T4449" s="40" t="str">
        <f t="shared" si="209"/>
        <v/>
      </c>
      <c r="U4449" s="23" t="str">
        <f>IF($B4449="","",VLOOKUP($T4449,Tablas!$X$14:$Y$17,2,1))</f>
        <v/>
      </c>
    </row>
    <row r="4450" spans="2:21" x14ac:dyDescent="0.2">
      <c r="B4450" s="1" t="str">
        <f>IF(Tablas!B4448="","",Tablas!B4448)</f>
        <v/>
      </c>
      <c r="C4450" s="1" t="str">
        <f>IF(Tablas!C4448="","",Tablas!C4448)</f>
        <v/>
      </c>
      <c r="D4450" s="1" t="str">
        <f>IF(Tablas!D4448="","",Tablas!D4448)</f>
        <v/>
      </c>
      <c r="E4450" s="1" t="str">
        <f>IF(Tablas!E4448="","",Tablas!E4448)</f>
        <v/>
      </c>
      <c r="F4450" s="1" t="str">
        <f>IF(Tablas!F4448="","",Tablas!F4448)</f>
        <v/>
      </c>
      <c r="G4450" s="1" t="str">
        <f>IF(Tablas!I4448="","",Tablas!I4448)</f>
        <v/>
      </c>
      <c r="H4450" s="1" t="s">
        <v>911</v>
      </c>
      <c r="I4450" s="39" t="str">
        <f>IF($B4450="","",-SUMIFS(Tabla7[Cantidad],Tabla7[Código del producto],$B4450,Tabla7[Tipo de movimiento],"SALIDA",Tabla7[Mes],I$5))</f>
        <v/>
      </c>
      <c r="J4450" s="39" t="str">
        <f>IF($B4450="","",-SUMIFS(Tabla7[Cantidad],Tabla7[Código del producto],$B4450,Tabla7[Tipo de movimiento],"SALIDA",Tabla7[Mes],J$5))</f>
        <v/>
      </c>
      <c r="K4450" s="39" t="str">
        <f>IF($B4450="","",-SUMIFS(Tabla7[Cantidad],Tabla7[Código del producto],$B4450,Tabla7[Tipo de movimiento],"SALIDA",Tabla7[Mes],K$5))</f>
        <v/>
      </c>
      <c r="L4450" s="39" t="str">
        <f>IF($B4450="","",-SUMIFS(Tabla7[Cantidad],Tabla7[Código del producto],$B4450,Tabla7[Tipo de movimiento],"SALIDA",Tabla7[Mes],L$5))</f>
        <v/>
      </c>
      <c r="M4450" s="39" t="str">
        <f>IF($B4450="","",-SUMIFS(Tabla7[Cantidad],Tabla7[Código del producto],$B4450,Tabla7[Tipo de movimiento],"SALIDA",Tabla7[Mes],M$5))</f>
        <v/>
      </c>
      <c r="N4450" s="39" t="str">
        <f>IF($B4450="","",-SUMIFS(Tabla7[Cantidad],Tabla7[Código del producto],$B4450,Tabla7[Tipo de movimiento],"SALIDA",Tabla7[Mes],N$5))</f>
        <v/>
      </c>
      <c r="O4450" s="39" t="str">
        <f>IF($B4450="","",-SUMIFS(Tabla7[Cantidad],Tabla7[Código del producto],$B4450,Tabla7[Tipo de movimiento],"SALIDA",Tabla7[Mes],O$5))</f>
        <v/>
      </c>
      <c r="P4450" s="39" t="str">
        <f>IF($B4450="","",-SUMIFS(Tabla7[Cantidad],Tabla7[Código del producto],$B4450,Tabla7[Tipo de movimiento],"SALIDA",Tabla7[Mes],P$5))</f>
        <v/>
      </c>
      <c r="Q4450" s="39" t="str">
        <f t="shared" si="207"/>
        <v/>
      </c>
      <c r="R4450" s="51" t="str">
        <f>IF($B4450="","",IFERROR(VLOOKUP($B4450,'ABC rotación'!$C:$G,5,0),"C"))</f>
        <v/>
      </c>
      <c r="S4450" s="41" t="str">
        <f t="shared" si="208"/>
        <v/>
      </c>
      <c r="T4450" s="40" t="str">
        <f t="shared" si="209"/>
        <v/>
      </c>
      <c r="U4450" s="23" t="str">
        <f>IF($B4450="","",VLOOKUP($T4450,Tablas!$X$14:$Y$17,2,1))</f>
        <v/>
      </c>
    </row>
    <row r="4451" spans="2:21" x14ac:dyDescent="0.2">
      <c r="B4451" s="1" t="str">
        <f>IF(Tablas!B4449="","",Tablas!B4449)</f>
        <v/>
      </c>
      <c r="C4451" s="1" t="str">
        <f>IF(Tablas!C4449="","",Tablas!C4449)</f>
        <v/>
      </c>
      <c r="D4451" s="1" t="str">
        <f>IF(Tablas!D4449="","",Tablas!D4449)</f>
        <v/>
      </c>
      <c r="E4451" s="1" t="str">
        <f>IF(Tablas!E4449="","",Tablas!E4449)</f>
        <v/>
      </c>
      <c r="F4451" s="1" t="str">
        <f>IF(Tablas!F4449="","",Tablas!F4449)</f>
        <v/>
      </c>
      <c r="G4451" s="1" t="str">
        <f>IF(Tablas!I4449="","",Tablas!I4449)</f>
        <v/>
      </c>
      <c r="H4451" s="1" t="s">
        <v>911</v>
      </c>
      <c r="I4451" s="39" t="str">
        <f>IF($B4451="","",-SUMIFS(Tabla7[Cantidad],Tabla7[Código del producto],$B4451,Tabla7[Tipo de movimiento],"SALIDA",Tabla7[Mes],I$5))</f>
        <v/>
      </c>
      <c r="J4451" s="39" t="str">
        <f>IF($B4451="","",-SUMIFS(Tabla7[Cantidad],Tabla7[Código del producto],$B4451,Tabla7[Tipo de movimiento],"SALIDA",Tabla7[Mes],J$5))</f>
        <v/>
      </c>
      <c r="K4451" s="39" t="str">
        <f>IF($B4451="","",-SUMIFS(Tabla7[Cantidad],Tabla7[Código del producto],$B4451,Tabla7[Tipo de movimiento],"SALIDA",Tabla7[Mes],K$5))</f>
        <v/>
      </c>
      <c r="L4451" s="39" t="str">
        <f>IF($B4451="","",-SUMIFS(Tabla7[Cantidad],Tabla7[Código del producto],$B4451,Tabla7[Tipo de movimiento],"SALIDA",Tabla7[Mes],L$5))</f>
        <v/>
      </c>
      <c r="M4451" s="39" t="str">
        <f>IF($B4451="","",-SUMIFS(Tabla7[Cantidad],Tabla7[Código del producto],$B4451,Tabla7[Tipo de movimiento],"SALIDA",Tabla7[Mes],M$5))</f>
        <v/>
      </c>
      <c r="N4451" s="39" t="str">
        <f>IF($B4451="","",-SUMIFS(Tabla7[Cantidad],Tabla7[Código del producto],$B4451,Tabla7[Tipo de movimiento],"SALIDA",Tabla7[Mes],N$5))</f>
        <v/>
      </c>
      <c r="O4451" s="39" t="str">
        <f>IF($B4451="","",-SUMIFS(Tabla7[Cantidad],Tabla7[Código del producto],$B4451,Tabla7[Tipo de movimiento],"SALIDA",Tabla7[Mes],O$5))</f>
        <v/>
      </c>
      <c r="P4451" s="39" t="str">
        <f>IF($B4451="","",-SUMIFS(Tabla7[Cantidad],Tabla7[Código del producto],$B4451,Tabla7[Tipo de movimiento],"SALIDA",Tabla7[Mes],P$5))</f>
        <v/>
      </c>
      <c r="Q4451" s="39" t="str">
        <f t="shared" si="207"/>
        <v/>
      </c>
      <c r="R4451" s="51" t="str">
        <f>IF($B4451="","",IFERROR(VLOOKUP($B4451,'ABC rotación'!$C:$G,5,0),"C"))</f>
        <v/>
      </c>
      <c r="S4451" s="41" t="str">
        <f t="shared" si="208"/>
        <v/>
      </c>
      <c r="T4451" s="40" t="str">
        <f t="shared" si="209"/>
        <v/>
      </c>
      <c r="U4451" s="23" t="str">
        <f>IF($B4451="","",VLOOKUP($T4451,Tablas!$X$14:$Y$17,2,1))</f>
        <v/>
      </c>
    </row>
    <row r="4452" spans="2:21" x14ac:dyDescent="0.2">
      <c r="B4452" s="1" t="str">
        <f>IF(Tablas!B4450="","",Tablas!B4450)</f>
        <v/>
      </c>
      <c r="C4452" s="1" t="str">
        <f>IF(Tablas!C4450="","",Tablas!C4450)</f>
        <v/>
      </c>
      <c r="D4452" s="1" t="str">
        <f>IF(Tablas!D4450="","",Tablas!D4450)</f>
        <v/>
      </c>
      <c r="E4452" s="1" t="str">
        <f>IF(Tablas!E4450="","",Tablas!E4450)</f>
        <v/>
      </c>
      <c r="F4452" s="1" t="str">
        <f>IF(Tablas!F4450="","",Tablas!F4450)</f>
        <v/>
      </c>
      <c r="G4452" s="1" t="str">
        <f>IF(Tablas!I4450="","",Tablas!I4450)</f>
        <v/>
      </c>
      <c r="H4452" s="1" t="s">
        <v>911</v>
      </c>
      <c r="I4452" s="39" t="str">
        <f>IF($B4452="","",-SUMIFS(Tabla7[Cantidad],Tabla7[Código del producto],$B4452,Tabla7[Tipo de movimiento],"SALIDA",Tabla7[Mes],I$5))</f>
        <v/>
      </c>
      <c r="J4452" s="39" t="str">
        <f>IF($B4452="","",-SUMIFS(Tabla7[Cantidad],Tabla7[Código del producto],$B4452,Tabla7[Tipo de movimiento],"SALIDA",Tabla7[Mes],J$5))</f>
        <v/>
      </c>
      <c r="K4452" s="39" t="str">
        <f>IF($B4452="","",-SUMIFS(Tabla7[Cantidad],Tabla7[Código del producto],$B4452,Tabla7[Tipo de movimiento],"SALIDA",Tabla7[Mes],K$5))</f>
        <v/>
      </c>
      <c r="L4452" s="39" t="str">
        <f>IF($B4452="","",-SUMIFS(Tabla7[Cantidad],Tabla7[Código del producto],$B4452,Tabla7[Tipo de movimiento],"SALIDA",Tabla7[Mes],L$5))</f>
        <v/>
      </c>
      <c r="M4452" s="39" t="str">
        <f>IF($B4452="","",-SUMIFS(Tabla7[Cantidad],Tabla7[Código del producto],$B4452,Tabla7[Tipo de movimiento],"SALIDA",Tabla7[Mes],M$5))</f>
        <v/>
      </c>
      <c r="N4452" s="39" t="str">
        <f>IF($B4452="","",-SUMIFS(Tabla7[Cantidad],Tabla7[Código del producto],$B4452,Tabla7[Tipo de movimiento],"SALIDA",Tabla7[Mes],N$5))</f>
        <v/>
      </c>
      <c r="O4452" s="39" t="str">
        <f>IF($B4452="","",-SUMIFS(Tabla7[Cantidad],Tabla7[Código del producto],$B4452,Tabla7[Tipo de movimiento],"SALIDA",Tabla7[Mes],O$5))</f>
        <v/>
      </c>
      <c r="P4452" s="39" t="str">
        <f>IF($B4452="","",-SUMIFS(Tabla7[Cantidad],Tabla7[Código del producto],$B4452,Tabla7[Tipo de movimiento],"SALIDA",Tabla7[Mes],P$5))</f>
        <v/>
      </c>
      <c r="Q4452" s="39" t="str">
        <f t="shared" si="207"/>
        <v/>
      </c>
      <c r="R4452" s="51" t="str">
        <f>IF($B4452="","",IFERROR(VLOOKUP($B4452,'ABC rotación'!$C:$G,5,0),"C"))</f>
        <v/>
      </c>
      <c r="S4452" s="41" t="str">
        <f t="shared" si="208"/>
        <v/>
      </c>
      <c r="T4452" s="40" t="str">
        <f t="shared" si="209"/>
        <v/>
      </c>
      <c r="U4452" s="23" t="str">
        <f>IF($B4452="","",VLOOKUP($T4452,Tablas!$X$14:$Y$17,2,1))</f>
        <v/>
      </c>
    </row>
    <row r="4453" spans="2:21" x14ac:dyDescent="0.2">
      <c r="B4453" s="1" t="str">
        <f>IF(Tablas!B4451="","",Tablas!B4451)</f>
        <v/>
      </c>
      <c r="C4453" s="1" t="str">
        <f>IF(Tablas!C4451="","",Tablas!C4451)</f>
        <v/>
      </c>
      <c r="D4453" s="1" t="str">
        <f>IF(Tablas!D4451="","",Tablas!D4451)</f>
        <v/>
      </c>
      <c r="E4453" s="1" t="str">
        <f>IF(Tablas!E4451="","",Tablas!E4451)</f>
        <v/>
      </c>
      <c r="F4453" s="1" t="str">
        <f>IF(Tablas!F4451="","",Tablas!F4451)</f>
        <v/>
      </c>
      <c r="G4453" s="1" t="str">
        <f>IF(Tablas!I4451="","",Tablas!I4451)</f>
        <v/>
      </c>
      <c r="H4453" s="1" t="s">
        <v>911</v>
      </c>
      <c r="I4453" s="39" t="str">
        <f>IF($B4453="","",-SUMIFS(Tabla7[Cantidad],Tabla7[Código del producto],$B4453,Tabla7[Tipo de movimiento],"SALIDA",Tabla7[Mes],I$5))</f>
        <v/>
      </c>
      <c r="J4453" s="39" t="str">
        <f>IF($B4453="","",-SUMIFS(Tabla7[Cantidad],Tabla7[Código del producto],$B4453,Tabla7[Tipo de movimiento],"SALIDA",Tabla7[Mes],J$5))</f>
        <v/>
      </c>
      <c r="K4453" s="39" t="str">
        <f>IF($B4453="","",-SUMIFS(Tabla7[Cantidad],Tabla7[Código del producto],$B4453,Tabla7[Tipo de movimiento],"SALIDA",Tabla7[Mes],K$5))</f>
        <v/>
      </c>
      <c r="L4453" s="39" t="str">
        <f>IF($B4453="","",-SUMIFS(Tabla7[Cantidad],Tabla7[Código del producto],$B4453,Tabla7[Tipo de movimiento],"SALIDA",Tabla7[Mes],L$5))</f>
        <v/>
      </c>
      <c r="M4453" s="39" t="str">
        <f>IF($B4453="","",-SUMIFS(Tabla7[Cantidad],Tabla7[Código del producto],$B4453,Tabla7[Tipo de movimiento],"SALIDA",Tabla7[Mes],M$5))</f>
        <v/>
      </c>
      <c r="N4453" s="39" t="str">
        <f>IF($B4453="","",-SUMIFS(Tabla7[Cantidad],Tabla7[Código del producto],$B4453,Tabla7[Tipo de movimiento],"SALIDA",Tabla7[Mes],N$5))</f>
        <v/>
      </c>
      <c r="O4453" s="39" t="str">
        <f>IF($B4453="","",-SUMIFS(Tabla7[Cantidad],Tabla7[Código del producto],$B4453,Tabla7[Tipo de movimiento],"SALIDA",Tabla7[Mes],O$5))</f>
        <v/>
      </c>
      <c r="P4453" s="39" t="str">
        <f>IF($B4453="","",-SUMIFS(Tabla7[Cantidad],Tabla7[Código del producto],$B4453,Tabla7[Tipo de movimiento],"SALIDA",Tabla7[Mes],P$5))</f>
        <v/>
      </c>
      <c r="Q4453" s="39" t="str">
        <f t="shared" si="207"/>
        <v/>
      </c>
      <c r="R4453" s="51" t="str">
        <f>IF($B4453="","",IFERROR(VLOOKUP($B4453,'ABC rotación'!$C:$G,5,0),"C"))</f>
        <v/>
      </c>
      <c r="S4453" s="41" t="str">
        <f t="shared" si="208"/>
        <v/>
      </c>
      <c r="T4453" s="40" t="str">
        <f t="shared" si="209"/>
        <v/>
      </c>
      <c r="U4453" s="23" t="str">
        <f>IF($B4453="","",VLOOKUP($T4453,Tablas!$X$14:$Y$17,2,1))</f>
        <v/>
      </c>
    </row>
    <row r="4454" spans="2:21" x14ac:dyDescent="0.2">
      <c r="B4454" s="1" t="str">
        <f>IF(Tablas!B4452="","",Tablas!B4452)</f>
        <v/>
      </c>
      <c r="C4454" s="1" t="str">
        <f>IF(Tablas!C4452="","",Tablas!C4452)</f>
        <v/>
      </c>
      <c r="D4454" s="1" t="str">
        <f>IF(Tablas!D4452="","",Tablas!D4452)</f>
        <v/>
      </c>
      <c r="E4454" s="1" t="str">
        <f>IF(Tablas!E4452="","",Tablas!E4452)</f>
        <v/>
      </c>
      <c r="F4454" s="1" t="str">
        <f>IF(Tablas!F4452="","",Tablas!F4452)</f>
        <v/>
      </c>
      <c r="G4454" s="1" t="str">
        <f>IF(Tablas!I4452="","",Tablas!I4452)</f>
        <v/>
      </c>
      <c r="H4454" s="1" t="s">
        <v>911</v>
      </c>
      <c r="I4454" s="39" t="str">
        <f>IF($B4454="","",-SUMIFS(Tabla7[Cantidad],Tabla7[Código del producto],$B4454,Tabla7[Tipo de movimiento],"SALIDA",Tabla7[Mes],I$5))</f>
        <v/>
      </c>
      <c r="J4454" s="39" t="str">
        <f>IF($B4454="","",-SUMIFS(Tabla7[Cantidad],Tabla7[Código del producto],$B4454,Tabla7[Tipo de movimiento],"SALIDA",Tabla7[Mes],J$5))</f>
        <v/>
      </c>
      <c r="K4454" s="39" t="str">
        <f>IF($B4454="","",-SUMIFS(Tabla7[Cantidad],Tabla7[Código del producto],$B4454,Tabla7[Tipo de movimiento],"SALIDA",Tabla7[Mes],K$5))</f>
        <v/>
      </c>
      <c r="L4454" s="39" t="str">
        <f>IF($B4454="","",-SUMIFS(Tabla7[Cantidad],Tabla7[Código del producto],$B4454,Tabla7[Tipo de movimiento],"SALIDA",Tabla7[Mes],L$5))</f>
        <v/>
      </c>
      <c r="M4454" s="39" t="str">
        <f>IF($B4454="","",-SUMIFS(Tabla7[Cantidad],Tabla7[Código del producto],$B4454,Tabla7[Tipo de movimiento],"SALIDA",Tabla7[Mes],M$5))</f>
        <v/>
      </c>
      <c r="N4454" s="39" t="str">
        <f>IF($B4454="","",-SUMIFS(Tabla7[Cantidad],Tabla7[Código del producto],$B4454,Tabla7[Tipo de movimiento],"SALIDA",Tabla7[Mes],N$5))</f>
        <v/>
      </c>
      <c r="O4454" s="39" t="str">
        <f>IF($B4454="","",-SUMIFS(Tabla7[Cantidad],Tabla7[Código del producto],$B4454,Tabla7[Tipo de movimiento],"SALIDA",Tabla7[Mes],O$5))</f>
        <v/>
      </c>
      <c r="P4454" s="39" t="str">
        <f>IF($B4454="","",-SUMIFS(Tabla7[Cantidad],Tabla7[Código del producto],$B4454,Tabla7[Tipo de movimiento],"SALIDA",Tabla7[Mes],P$5))</f>
        <v/>
      </c>
      <c r="Q4454" s="39" t="str">
        <f t="shared" si="207"/>
        <v/>
      </c>
      <c r="R4454" s="51" t="str">
        <f>IF($B4454="","",IFERROR(VLOOKUP($B4454,'ABC rotación'!$C:$G,5,0),"C"))</f>
        <v/>
      </c>
      <c r="S4454" s="41" t="str">
        <f t="shared" si="208"/>
        <v/>
      </c>
      <c r="T4454" s="40" t="str">
        <f t="shared" si="209"/>
        <v/>
      </c>
      <c r="U4454" s="23" t="str">
        <f>IF($B4454="","",VLOOKUP($T4454,Tablas!$X$14:$Y$17,2,1))</f>
        <v/>
      </c>
    </row>
    <row r="4455" spans="2:21" x14ac:dyDescent="0.2">
      <c r="B4455" s="1" t="str">
        <f>IF(Tablas!B4453="","",Tablas!B4453)</f>
        <v/>
      </c>
      <c r="C4455" s="1" t="str">
        <f>IF(Tablas!C4453="","",Tablas!C4453)</f>
        <v/>
      </c>
      <c r="D4455" s="1" t="str">
        <f>IF(Tablas!D4453="","",Tablas!D4453)</f>
        <v/>
      </c>
      <c r="E4455" s="1" t="str">
        <f>IF(Tablas!E4453="","",Tablas!E4453)</f>
        <v/>
      </c>
      <c r="F4455" s="1" t="str">
        <f>IF(Tablas!F4453="","",Tablas!F4453)</f>
        <v/>
      </c>
      <c r="G4455" s="1" t="str">
        <f>IF(Tablas!I4453="","",Tablas!I4453)</f>
        <v/>
      </c>
      <c r="H4455" s="1" t="s">
        <v>911</v>
      </c>
      <c r="I4455" s="39" t="str">
        <f>IF($B4455="","",-SUMIFS(Tabla7[Cantidad],Tabla7[Código del producto],$B4455,Tabla7[Tipo de movimiento],"SALIDA",Tabla7[Mes],I$5))</f>
        <v/>
      </c>
      <c r="J4455" s="39" t="str">
        <f>IF($B4455="","",-SUMIFS(Tabla7[Cantidad],Tabla7[Código del producto],$B4455,Tabla7[Tipo de movimiento],"SALIDA",Tabla7[Mes],J$5))</f>
        <v/>
      </c>
      <c r="K4455" s="39" t="str">
        <f>IF($B4455="","",-SUMIFS(Tabla7[Cantidad],Tabla7[Código del producto],$B4455,Tabla7[Tipo de movimiento],"SALIDA",Tabla7[Mes],K$5))</f>
        <v/>
      </c>
      <c r="L4455" s="39" t="str">
        <f>IF($B4455="","",-SUMIFS(Tabla7[Cantidad],Tabla7[Código del producto],$B4455,Tabla7[Tipo de movimiento],"SALIDA",Tabla7[Mes],L$5))</f>
        <v/>
      </c>
      <c r="M4455" s="39" t="str">
        <f>IF($B4455="","",-SUMIFS(Tabla7[Cantidad],Tabla7[Código del producto],$B4455,Tabla7[Tipo de movimiento],"SALIDA",Tabla7[Mes],M$5))</f>
        <v/>
      </c>
      <c r="N4455" s="39" t="str">
        <f>IF($B4455="","",-SUMIFS(Tabla7[Cantidad],Tabla7[Código del producto],$B4455,Tabla7[Tipo de movimiento],"SALIDA",Tabla7[Mes],N$5))</f>
        <v/>
      </c>
      <c r="O4455" s="39" t="str">
        <f>IF($B4455="","",-SUMIFS(Tabla7[Cantidad],Tabla7[Código del producto],$B4455,Tabla7[Tipo de movimiento],"SALIDA",Tabla7[Mes],O$5))</f>
        <v/>
      </c>
      <c r="P4455" s="39" t="str">
        <f>IF($B4455="","",-SUMIFS(Tabla7[Cantidad],Tabla7[Código del producto],$B4455,Tabla7[Tipo de movimiento],"SALIDA",Tabla7[Mes],P$5))</f>
        <v/>
      </c>
      <c r="Q4455" s="39" t="str">
        <f t="shared" si="207"/>
        <v/>
      </c>
      <c r="R4455" s="51" t="str">
        <f>IF($B4455="","",IFERROR(VLOOKUP($B4455,'ABC rotación'!$C:$G,5,0),"C"))</f>
        <v/>
      </c>
      <c r="S4455" s="41" t="str">
        <f t="shared" si="208"/>
        <v/>
      </c>
      <c r="T4455" s="40" t="str">
        <f t="shared" si="209"/>
        <v/>
      </c>
      <c r="U4455" s="23" t="str">
        <f>IF($B4455="","",VLOOKUP($T4455,Tablas!$X$14:$Y$17,2,1))</f>
        <v/>
      </c>
    </row>
    <row r="4456" spans="2:21" x14ac:dyDescent="0.2">
      <c r="B4456" s="1" t="str">
        <f>IF(Tablas!B4454="","",Tablas!B4454)</f>
        <v/>
      </c>
      <c r="C4456" s="1" t="str">
        <f>IF(Tablas!C4454="","",Tablas!C4454)</f>
        <v/>
      </c>
      <c r="D4456" s="1" t="str">
        <f>IF(Tablas!D4454="","",Tablas!D4454)</f>
        <v/>
      </c>
      <c r="E4456" s="1" t="str">
        <f>IF(Tablas!E4454="","",Tablas!E4454)</f>
        <v/>
      </c>
      <c r="F4456" s="1" t="str">
        <f>IF(Tablas!F4454="","",Tablas!F4454)</f>
        <v/>
      </c>
      <c r="G4456" s="1" t="str">
        <f>IF(Tablas!I4454="","",Tablas!I4454)</f>
        <v/>
      </c>
      <c r="H4456" s="1" t="s">
        <v>911</v>
      </c>
      <c r="I4456" s="39" t="str">
        <f>IF($B4456="","",-SUMIFS(Tabla7[Cantidad],Tabla7[Código del producto],$B4456,Tabla7[Tipo de movimiento],"SALIDA",Tabla7[Mes],I$5))</f>
        <v/>
      </c>
      <c r="J4456" s="39" t="str">
        <f>IF($B4456="","",-SUMIFS(Tabla7[Cantidad],Tabla7[Código del producto],$B4456,Tabla7[Tipo de movimiento],"SALIDA",Tabla7[Mes],J$5))</f>
        <v/>
      </c>
      <c r="K4456" s="39" t="str">
        <f>IF($B4456="","",-SUMIFS(Tabla7[Cantidad],Tabla7[Código del producto],$B4456,Tabla7[Tipo de movimiento],"SALIDA",Tabla7[Mes],K$5))</f>
        <v/>
      </c>
      <c r="L4456" s="39" t="str">
        <f>IF($B4456="","",-SUMIFS(Tabla7[Cantidad],Tabla7[Código del producto],$B4456,Tabla7[Tipo de movimiento],"SALIDA",Tabla7[Mes],L$5))</f>
        <v/>
      </c>
      <c r="M4456" s="39" t="str">
        <f>IF($B4456="","",-SUMIFS(Tabla7[Cantidad],Tabla7[Código del producto],$B4456,Tabla7[Tipo de movimiento],"SALIDA",Tabla7[Mes],M$5))</f>
        <v/>
      </c>
      <c r="N4456" s="39" t="str">
        <f>IF($B4456="","",-SUMIFS(Tabla7[Cantidad],Tabla7[Código del producto],$B4456,Tabla7[Tipo de movimiento],"SALIDA",Tabla7[Mes],N$5))</f>
        <v/>
      </c>
      <c r="O4456" s="39" t="str">
        <f>IF($B4456="","",-SUMIFS(Tabla7[Cantidad],Tabla7[Código del producto],$B4456,Tabla7[Tipo de movimiento],"SALIDA",Tabla7[Mes],O$5))</f>
        <v/>
      </c>
      <c r="P4456" s="39" t="str">
        <f>IF($B4456="","",-SUMIFS(Tabla7[Cantidad],Tabla7[Código del producto],$B4456,Tabla7[Tipo de movimiento],"SALIDA",Tabla7[Mes],P$5))</f>
        <v/>
      </c>
      <c r="Q4456" s="39" t="str">
        <f t="shared" si="207"/>
        <v/>
      </c>
      <c r="R4456" s="51" t="str">
        <f>IF($B4456="","",IFERROR(VLOOKUP($B4456,'ABC rotación'!$C:$G,5,0),"C"))</f>
        <v/>
      </c>
      <c r="S4456" s="41" t="str">
        <f t="shared" si="208"/>
        <v/>
      </c>
      <c r="T4456" s="40" t="str">
        <f t="shared" si="209"/>
        <v/>
      </c>
      <c r="U4456" s="23" t="str">
        <f>IF($B4456="","",VLOOKUP($T4456,Tablas!$X$14:$Y$17,2,1))</f>
        <v/>
      </c>
    </row>
    <row r="4457" spans="2:21" x14ac:dyDescent="0.2">
      <c r="B4457" s="1" t="str">
        <f>IF(Tablas!B4455="","",Tablas!B4455)</f>
        <v/>
      </c>
      <c r="C4457" s="1" t="str">
        <f>IF(Tablas!C4455="","",Tablas!C4455)</f>
        <v/>
      </c>
      <c r="D4457" s="1" t="str">
        <f>IF(Tablas!D4455="","",Tablas!D4455)</f>
        <v/>
      </c>
      <c r="E4457" s="1" t="str">
        <f>IF(Tablas!E4455="","",Tablas!E4455)</f>
        <v/>
      </c>
      <c r="F4457" s="1" t="str">
        <f>IF(Tablas!F4455="","",Tablas!F4455)</f>
        <v/>
      </c>
      <c r="G4457" s="1" t="str">
        <f>IF(Tablas!I4455="","",Tablas!I4455)</f>
        <v/>
      </c>
      <c r="H4457" s="1" t="s">
        <v>911</v>
      </c>
      <c r="I4457" s="39" t="str">
        <f>IF($B4457="","",-SUMIFS(Tabla7[Cantidad],Tabla7[Código del producto],$B4457,Tabla7[Tipo de movimiento],"SALIDA",Tabla7[Mes],I$5))</f>
        <v/>
      </c>
      <c r="J4457" s="39" t="str">
        <f>IF($B4457="","",-SUMIFS(Tabla7[Cantidad],Tabla7[Código del producto],$B4457,Tabla7[Tipo de movimiento],"SALIDA",Tabla7[Mes],J$5))</f>
        <v/>
      </c>
      <c r="K4457" s="39" t="str">
        <f>IF($B4457="","",-SUMIFS(Tabla7[Cantidad],Tabla7[Código del producto],$B4457,Tabla7[Tipo de movimiento],"SALIDA",Tabla7[Mes],K$5))</f>
        <v/>
      </c>
      <c r="L4457" s="39" t="str">
        <f>IF($B4457="","",-SUMIFS(Tabla7[Cantidad],Tabla7[Código del producto],$B4457,Tabla7[Tipo de movimiento],"SALIDA",Tabla7[Mes],L$5))</f>
        <v/>
      </c>
      <c r="M4457" s="39" t="str">
        <f>IF($B4457="","",-SUMIFS(Tabla7[Cantidad],Tabla7[Código del producto],$B4457,Tabla7[Tipo de movimiento],"SALIDA",Tabla7[Mes],M$5))</f>
        <v/>
      </c>
      <c r="N4457" s="39" t="str">
        <f>IF($B4457="","",-SUMIFS(Tabla7[Cantidad],Tabla7[Código del producto],$B4457,Tabla7[Tipo de movimiento],"SALIDA",Tabla7[Mes],N$5))</f>
        <v/>
      </c>
      <c r="O4457" s="39" t="str">
        <f>IF($B4457="","",-SUMIFS(Tabla7[Cantidad],Tabla7[Código del producto],$B4457,Tabla7[Tipo de movimiento],"SALIDA",Tabla7[Mes],O$5))</f>
        <v/>
      </c>
      <c r="P4457" s="39" t="str">
        <f>IF($B4457="","",-SUMIFS(Tabla7[Cantidad],Tabla7[Código del producto],$B4457,Tabla7[Tipo de movimiento],"SALIDA",Tabla7[Mes],P$5))</f>
        <v/>
      </c>
      <c r="Q4457" s="39" t="str">
        <f t="shared" si="207"/>
        <v/>
      </c>
      <c r="R4457" s="51" t="str">
        <f>IF($B4457="","",IFERROR(VLOOKUP($B4457,'ABC rotación'!$C:$G,5,0),"C"))</f>
        <v/>
      </c>
      <c r="S4457" s="41" t="str">
        <f t="shared" si="208"/>
        <v/>
      </c>
      <c r="T4457" s="40" t="str">
        <f t="shared" si="209"/>
        <v/>
      </c>
      <c r="U4457" s="23" t="str">
        <f>IF($B4457="","",VLOOKUP($T4457,Tablas!$X$14:$Y$17,2,1))</f>
        <v/>
      </c>
    </row>
    <row r="4458" spans="2:21" x14ac:dyDescent="0.2">
      <c r="B4458" s="1" t="str">
        <f>IF(Tablas!B4456="","",Tablas!B4456)</f>
        <v/>
      </c>
      <c r="C4458" s="1" t="str">
        <f>IF(Tablas!C4456="","",Tablas!C4456)</f>
        <v/>
      </c>
      <c r="D4458" s="1" t="str">
        <f>IF(Tablas!D4456="","",Tablas!D4456)</f>
        <v/>
      </c>
      <c r="E4458" s="1" t="str">
        <f>IF(Tablas!E4456="","",Tablas!E4456)</f>
        <v/>
      </c>
      <c r="F4458" s="1" t="str">
        <f>IF(Tablas!F4456="","",Tablas!F4456)</f>
        <v/>
      </c>
      <c r="G4458" s="1" t="str">
        <f>IF(Tablas!I4456="","",Tablas!I4456)</f>
        <v/>
      </c>
      <c r="H4458" s="1" t="s">
        <v>911</v>
      </c>
      <c r="I4458" s="39" t="str">
        <f>IF($B4458="","",-SUMIFS(Tabla7[Cantidad],Tabla7[Código del producto],$B4458,Tabla7[Tipo de movimiento],"SALIDA",Tabla7[Mes],I$5))</f>
        <v/>
      </c>
      <c r="J4458" s="39" t="str">
        <f>IF($B4458="","",-SUMIFS(Tabla7[Cantidad],Tabla7[Código del producto],$B4458,Tabla7[Tipo de movimiento],"SALIDA",Tabla7[Mes],J$5))</f>
        <v/>
      </c>
      <c r="K4458" s="39" t="str">
        <f>IF($B4458="","",-SUMIFS(Tabla7[Cantidad],Tabla7[Código del producto],$B4458,Tabla7[Tipo de movimiento],"SALIDA",Tabla7[Mes],K$5))</f>
        <v/>
      </c>
      <c r="L4458" s="39" t="str">
        <f>IF($B4458="","",-SUMIFS(Tabla7[Cantidad],Tabla7[Código del producto],$B4458,Tabla7[Tipo de movimiento],"SALIDA",Tabla7[Mes],L$5))</f>
        <v/>
      </c>
      <c r="M4458" s="39" t="str">
        <f>IF($B4458="","",-SUMIFS(Tabla7[Cantidad],Tabla7[Código del producto],$B4458,Tabla7[Tipo de movimiento],"SALIDA",Tabla7[Mes],M$5))</f>
        <v/>
      </c>
      <c r="N4458" s="39" t="str">
        <f>IF($B4458="","",-SUMIFS(Tabla7[Cantidad],Tabla7[Código del producto],$B4458,Tabla7[Tipo de movimiento],"SALIDA",Tabla7[Mes],N$5))</f>
        <v/>
      </c>
      <c r="O4458" s="39" t="str">
        <f>IF($B4458="","",-SUMIFS(Tabla7[Cantidad],Tabla7[Código del producto],$B4458,Tabla7[Tipo de movimiento],"SALIDA",Tabla7[Mes],O$5))</f>
        <v/>
      </c>
      <c r="P4458" s="39" t="str">
        <f>IF($B4458="","",-SUMIFS(Tabla7[Cantidad],Tabla7[Código del producto],$B4458,Tabla7[Tipo de movimiento],"SALIDA",Tabla7[Mes],P$5))</f>
        <v/>
      </c>
      <c r="Q4458" s="39" t="str">
        <f t="shared" si="207"/>
        <v/>
      </c>
      <c r="R4458" s="51" t="str">
        <f>IF($B4458="","",IFERROR(VLOOKUP($B4458,'ABC rotación'!$C:$G,5,0),"C"))</f>
        <v/>
      </c>
      <c r="S4458" s="41" t="str">
        <f t="shared" si="208"/>
        <v/>
      </c>
      <c r="T4458" s="40" t="str">
        <f t="shared" si="209"/>
        <v/>
      </c>
      <c r="U4458" s="23" t="str">
        <f>IF($B4458="","",VLOOKUP($T4458,Tablas!$X$14:$Y$17,2,1))</f>
        <v/>
      </c>
    </row>
    <row r="4459" spans="2:21" x14ac:dyDescent="0.2">
      <c r="B4459" s="1" t="str">
        <f>IF(Tablas!B4457="","",Tablas!B4457)</f>
        <v/>
      </c>
      <c r="C4459" s="1" t="str">
        <f>IF(Tablas!C4457="","",Tablas!C4457)</f>
        <v/>
      </c>
      <c r="D4459" s="1" t="str">
        <f>IF(Tablas!D4457="","",Tablas!D4457)</f>
        <v/>
      </c>
      <c r="E4459" s="1" t="str">
        <f>IF(Tablas!E4457="","",Tablas!E4457)</f>
        <v/>
      </c>
      <c r="F4459" s="1" t="str">
        <f>IF(Tablas!F4457="","",Tablas!F4457)</f>
        <v/>
      </c>
      <c r="G4459" s="1" t="str">
        <f>IF(Tablas!I4457="","",Tablas!I4457)</f>
        <v/>
      </c>
      <c r="H4459" s="1" t="s">
        <v>911</v>
      </c>
      <c r="I4459" s="39" t="str">
        <f>IF($B4459="","",-SUMIFS(Tabla7[Cantidad],Tabla7[Código del producto],$B4459,Tabla7[Tipo de movimiento],"SALIDA",Tabla7[Mes],I$5))</f>
        <v/>
      </c>
      <c r="J4459" s="39" t="str">
        <f>IF($B4459="","",-SUMIFS(Tabla7[Cantidad],Tabla7[Código del producto],$B4459,Tabla7[Tipo de movimiento],"SALIDA",Tabla7[Mes],J$5))</f>
        <v/>
      </c>
      <c r="K4459" s="39" t="str">
        <f>IF($B4459="","",-SUMIFS(Tabla7[Cantidad],Tabla7[Código del producto],$B4459,Tabla7[Tipo de movimiento],"SALIDA",Tabla7[Mes],K$5))</f>
        <v/>
      </c>
      <c r="L4459" s="39" t="str">
        <f>IF($B4459="","",-SUMIFS(Tabla7[Cantidad],Tabla7[Código del producto],$B4459,Tabla7[Tipo de movimiento],"SALIDA",Tabla7[Mes],L$5))</f>
        <v/>
      </c>
      <c r="M4459" s="39" t="str">
        <f>IF($B4459="","",-SUMIFS(Tabla7[Cantidad],Tabla7[Código del producto],$B4459,Tabla7[Tipo de movimiento],"SALIDA",Tabla7[Mes],M$5))</f>
        <v/>
      </c>
      <c r="N4459" s="39" t="str">
        <f>IF($B4459="","",-SUMIFS(Tabla7[Cantidad],Tabla7[Código del producto],$B4459,Tabla7[Tipo de movimiento],"SALIDA",Tabla7[Mes],N$5))</f>
        <v/>
      </c>
      <c r="O4459" s="39" t="str">
        <f>IF($B4459="","",-SUMIFS(Tabla7[Cantidad],Tabla7[Código del producto],$B4459,Tabla7[Tipo de movimiento],"SALIDA",Tabla7[Mes],O$5))</f>
        <v/>
      </c>
      <c r="P4459" s="39" t="str">
        <f>IF($B4459="","",-SUMIFS(Tabla7[Cantidad],Tabla7[Código del producto],$B4459,Tabla7[Tipo de movimiento],"SALIDA",Tabla7[Mes],P$5))</f>
        <v/>
      </c>
      <c r="Q4459" s="39" t="str">
        <f t="shared" si="207"/>
        <v/>
      </c>
      <c r="R4459" s="51" t="str">
        <f>IF($B4459="","",IFERROR(VLOOKUP($B4459,'ABC rotación'!$C:$G,5,0),"C"))</f>
        <v/>
      </c>
      <c r="S4459" s="41" t="str">
        <f t="shared" si="208"/>
        <v/>
      </c>
      <c r="T4459" s="40" t="str">
        <f t="shared" si="209"/>
        <v/>
      </c>
      <c r="U4459" s="23" t="str">
        <f>IF($B4459="","",VLOOKUP($T4459,Tablas!$X$14:$Y$17,2,1))</f>
        <v/>
      </c>
    </row>
    <row r="4460" spans="2:21" x14ac:dyDescent="0.2">
      <c r="B4460" s="1" t="str">
        <f>IF(Tablas!B4458="","",Tablas!B4458)</f>
        <v/>
      </c>
      <c r="C4460" s="1" t="str">
        <f>IF(Tablas!C4458="","",Tablas!C4458)</f>
        <v/>
      </c>
      <c r="D4460" s="1" t="str">
        <f>IF(Tablas!D4458="","",Tablas!D4458)</f>
        <v/>
      </c>
      <c r="E4460" s="1" t="str">
        <f>IF(Tablas!E4458="","",Tablas!E4458)</f>
        <v/>
      </c>
      <c r="F4460" s="1" t="str">
        <f>IF(Tablas!F4458="","",Tablas!F4458)</f>
        <v/>
      </c>
      <c r="G4460" s="1" t="str">
        <f>IF(Tablas!I4458="","",Tablas!I4458)</f>
        <v/>
      </c>
      <c r="H4460" s="1" t="s">
        <v>911</v>
      </c>
      <c r="I4460" s="39" t="str">
        <f>IF($B4460="","",-SUMIFS(Tabla7[Cantidad],Tabla7[Código del producto],$B4460,Tabla7[Tipo de movimiento],"SALIDA",Tabla7[Mes],I$5))</f>
        <v/>
      </c>
      <c r="J4460" s="39" t="str">
        <f>IF($B4460="","",-SUMIFS(Tabla7[Cantidad],Tabla7[Código del producto],$B4460,Tabla7[Tipo de movimiento],"SALIDA",Tabla7[Mes],J$5))</f>
        <v/>
      </c>
      <c r="K4460" s="39" t="str">
        <f>IF($B4460="","",-SUMIFS(Tabla7[Cantidad],Tabla7[Código del producto],$B4460,Tabla7[Tipo de movimiento],"SALIDA",Tabla7[Mes],K$5))</f>
        <v/>
      </c>
      <c r="L4460" s="39" t="str">
        <f>IF($B4460="","",-SUMIFS(Tabla7[Cantidad],Tabla7[Código del producto],$B4460,Tabla7[Tipo de movimiento],"SALIDA",Tabla7[Mes],L$5))</f>
        <v/>
      </c>
      <c r="M4460" s="39" t="str">
        <f>IF($B4460="","",-SUMIFS(Tabla7[Cantidad],Tabla7[Código del producto],$B4460,Tabla7[Tipo de movimiento],"SALIDA",Tabla7[Mes],M$5))</f>
        <v/>
      </c>
      <c r="N4460" s="39" t="str">
        <f>IF($B4460="","",-SUMIFS(Tabla7[Cantidad],Tabla7[Código del producto],$B4460,Tabla7[Tipo de movimiento],"SALIDA",Tabla7[Mes],N$5))</f>
        <v/>
      </c>
      <c r="O4460" s="39" t="str">
        <f>IF($B4460="","",-SUMIFS(Tabla7[Cantidad],Tabla7[Código del producto],$B4460,Tabla7[Tipo de movimiento],"SALIDA",Tabla7[Mes],O$5))</f>
        <v/>
      </c>
      <c r="P4460" s="39" t="str">
        <f>IF($B4460="","",-SUMIFS(Tabla7[Cantidad],Tabla7[Código del producto],$B4460,Tabla7[Tipo de movimiento],"SALIDA",Tabla7[Mes],P$5))</f>
        <v/>
      </c>
      <c r="Q4460" s="39" t="str">
        <f t="shared" si="207"/>
        <v/>
      </c>
      <c r="R4460" s="51" t="str">
        <f>IF($B4460="","",IFERROR(VLOOKUP($B4460,'ABC rotación'!$C:$G,5,0),"C"))</f>
        <v/>
      </c>
      <c r="S4460" s="41" t="str">
        <f t="shared" si="208"/>
        <v/>
      </c>
      <c r="T4460" s="40" t="str">
        <f t="shared" si="209"/>
        <v/>
      </c>
      <c r="U4460" s="23" t="str">
        <f>IF($B4460="","",VLOOKUP($T4460,Tablas!$X$14:$Y$17,2,1))</f>
        <v/>
      </c>
    </row>
    <row r="4461" spans="2:21" x14ac:dyDescent="0.2">
      <c r="B4461" s="1" t="str">
        <f>IF(Tablas!B4459="","",Tablas!B4459)</f>
        <v/>
      </c>
      <c r="C4461" s="1" t="str">
        <f>IF(Tablas!C4459="","",Tablas!C4459)</f>
        <v/>
      </c>
      <c r="D4461" s="1" t="str">
        <f>IF(Tablas!D4459="","",Tablas!D4459)</f>
        <v/>
      </c>
      <c r="E4461" s="1" t="str">
        <f>IF(Tablas!E4459="","",Tablas!E4459)</f>
        <v/>
      </c>
      <c r="F4461" s="1" t="str">
        <f>IF(Tablas!F4459="","",Tablas!F4459)</f>
        <v/>
      </c>
      <c r="G4461" s="1" t="str">
        <f>IF(Tablas!I4459="","",Tablas!I4459)</f>
        <v/>
      </c>
      <c r="H4461" s="1" t="s">
        <v>911</v>
      </c>
      <c r="I4461" s="39" t="str">
        <f>IF($B4461="","",-SUMIFS(Tabla7[Cantidad],Tabla7[Código del producto],$B4461,Tabla7[Tipo de movimiento],"SALIDA",Tabla7[Mes],I$5))</f>
        <v/>
      </c>
      <c r="J4461" s="39" t="str">
        <f>IF($B4461="","",-SUMIFS(Tabla7[Cantidad],Tabla7[Código del producto],$B4461,Tabla7[Tipo de movimiento],"SALIDA",Tabla7[Mes],J$5))</f>
        <v/>
      </c>
      <c r="K4461" s="39" t="str">
        <f>IF($B4461="","",-SUMIFS(Tabla7[Cantidad],Tabla7[Código del producto],$B4461,Tabla7[Tipo de movimiento],"SALIDA",Tabla7[Mes],K$5))</f>
        <v/>
      </c>
      <c r="L4461" s="39" t="str">
        <f>IF($B4461="","",-SUMIFS(Tabla7[Cantidad],Tabla7[Código del producto],$B4461,Tabla7[Tipo de movimiento],"SALIDA",Tabla7[Mes],L$5))</f>
        <v/>
      </c>
      <c r="M4461" s="39" t="str">
        <f>IF($B4461="","",-SUMIFS(Tabla7[Cantidad],Tabla7[Código del producto],$B4461,Tabla7[Tipo de movimiento],"SALIDA",Tabla7[Mes],M$5))</f>
        <v/>
      </c>
      <c r="N4461" s="39" t="str">
        <f>IF($B4461="","",-SUMIFS(Tabla7[Cantidad],Tabla7[Código del producto],$B4461,Tabla7[Tipo de movimiento],"SALIDA",Tabla7[Mes],N$5))</f>
        <v/>
      </c>
      <c r="O4461" s="39" t="str">
        <f>IF($B4461="","",-SUMIFS(Tabla7[Cantidad],Tabla7[Código del producto],$B4461,Tabla7[Tipo de movimiento],"SALIDA",Tabla7[Mes],O$5))</f>
        <v/>
      </c>
      <c r="P4461" s="39" t="str">
        <f>IF($B4461="","",-SUMIFS(Tabla7[Cantidad],Tabla7[Código del producto],$B4461,Tabla7[Tipo de movimiento],"SALIDA",Tabla7[Mes],P$5))</f>
        <v/>
      </c>
      <c r="Q4461" s="39" t="str">
        <f t="shared" si="207"/>
        <v/>
      </c>
      <c r="R4461" s="51" t="str">
        <f>IF($B4461="","",IFERROR(VLOOKUP($B4461,'ABC rotación'!$C:$G,5,0),"C"))</f>
        <v/>
      </c>
      <c r="S4461" s="41" t="str">
        <f t="shared" si="208"/>
        <v/>
      </c>
      <c r="T4461" s="40" t="str">
        <f t="shared" si="209"/>
        <v/>
      </c>
      <c r="U4461" s="23" t="str">
        <f>IF($B4461="","",VLOOKUP($T4461,Tablas!$X$14:$Y$17,2,1))</f>
        <v/>
      </c>
    </row>
    <row r="4462" spans="2:21" x14ac:dyDescent="0.2">
      <c r="B4462" s="1" t="str">
        <f>IF(Tablas!B4460="","",Tablas!B4460)</f>
        <v/>
      </c>
      <c r="C4462" s="1" t="str">
        <f>IF(Tablas!C4460="","",Tablas!C4460)</f>
        <v/>
      </c>
      <c r="D4462" s="1" t="str">
        <f>IF(Tablas!D4460="","",Tablas!D4460)</f>
        <v/>
      </c>
      <c r="E4462" s="1" t="str">
        <f>IF(Tablas!E4460="","",Tablas!E4460)</f>
        <v/>
      </c>
      <c r="F4462" s="1" t="str">
        <f>IF(Tablas!F4460="","",Tablas!F4460)</f>
        <v/>
      </c>
      <c r="G4462" s="1" t="str">
        <f>IF(Tablas!I4460="","",Tablas!I4460)</f>
        <v/>
      </c>
      <c r="H4462" s="1" t="s">
        <v>911</v>
      </c>
      <c r="I4462" s="39" t="str">
        <f>IF($B4462="","",-SUMIFS(Tabla7[Cantidad],Tabla7[Código del producto],$B4462,Tabla7[Tipo de movimiento],"SALIDA",Tabla7[Mes],I$5))</f>
        <v/>
      </c>
      <c r="J4462" s="39" t="str">
        <f>IF($B4462="","",-SUMIFS(Tabla7[Cantidad],Tabla7[Código del producto],$B4462,Tabla7[Tipo de movimiento],"SALIDA",Tabla7[Mes],J$5))</f>
        <v/>
      </c>
      <c r="K4462" s="39" t="str">
        <f>IF($B4462="","",-SUMIFS(Tabla7[Cantidad],Tabla7[Código del producto],$B4462,Tabla7[Tipo de movimiento],"SALIDA",Tabla7[Mes],K$5))</f>
        <v/>
      </c>
      <c r="L4462" s="39" t="str">
        <f>IF($B4462="","",-SUMIFS(Tabla7[Cantidad],Tabla7[Código del producto],$B4462,Tabla7[Tipo de movimiento],"SALIDA",Tabla7[Mes],L$5))</f>
        <v/>
      </c>
      <c r="M4462" s="39" t="str">
        <f>IF($B4462="","",-SUMIFS(Tabla7[Cantidad],Tabla7[Código del producto],$B4462,Tabla7[Tipo de movimiento],"SALIDA",Tabla7[Mes],M$5))</f>
        <v/>
      </c>
      <c r="N4462" s="39" t="str">
        <f>IF($B4462="","",-SUMIFS(Tabla7[Cantidad],Tabla7[Código del producto],$B4462,Tabla7[Tipo de movimiento],"SALIDA",Tabla7[Mes],N$5))</f>
        <v/>
      </c>
      <c r="O4462" s="39" t="str">
        <f>IF($B4462="","",-SUMIFS(Tabla7[Cantidad],Tabla7[Código del producto],$B4462,Tabla7[Tipo de movimiento],"SALIDA",Tabla7[Mes],O$5))</f>
        <v/>
      </c>
      <c r="P4462" s="39" t="str">
        <f>IF($B4462="","",-SUMIFS(Tabla7[Cantidad],Tabla7[Código del producto],$B4462,Tabla7[Tipo de movimiento],"SALIDA",Tabla7[Mes],P$5))</f>
        <v/>
      </c>
      <c r="Q4462" s="39" t="str">
        <f t="shared" si="207"/>
        <v/>
      </c>
      <c r="R4462" s="51" t="str">
        <f>IF($B4462="","",IFERROR(VLOOKUP($B4462,'ABC rotación'!$C:$G,5,0),"C"))</f>
        <v/>
      </c>
      <c r="S4462" s="41" t="str">
        <f t="shared" si="208"/>
        <v/>
      </c>
      <c r="T4462" s="40" t="str">
        <f t="shared" si="209"/>
        <v/>
      </c>
      <c r="U4462" s="23" t="str">
        <f>IF($B4462="","",VLOOKUP($T4462,Tablas!$X$14:$Y$17,2,1))</f>
        <v/>
      </c>
    </row>
    <row r="4463" spans="2:21" x14ac:dyDescent="0.2">
      <c r="B4463" s="1" t="str">
        <f>IF(Tablas!B4461="","",Tablas!B4461)</f>
        <v/>
      </c>
      <c r="C4463" s="1" t="str">
        <f>IF(Tablas!C4461="","",Tablas!C4461)</f>
        <v/>
      </c>
      <c r="D4463" s="1" t="str">
        <f>IF(Tablas!D4461="","",Tablas!D4461)</f>
        <v/>
      </c>
      <c r="E4463" s="1" t="str">
        <f>IF(Tablas!E4461="","",Tablas!E4461)</f>
        <v/>
      </c>
      <c r="F4463" s="1" t="str">
        <f>IF(Tablas!F4461="","",Tablas!F4461)</f>
        <v/>
      </c>
      <c r="G4463" s="1" t="str">
        <f>IF(Tablas!I4461="","",Tablas!I4461)</f>
        <v/>
      </c>
      <c r="H4463" s="1" t="s">
        <v>911</v>
      </c>
      <c r="I4463" s="39" t="str">
        <f>IF($B4463="","",-SUMIFS(Tabla7[Cantidad],Tabla7[Código del producto],$B4463,Tabla7[Tipo de movimiento],"SALIDA",Tabla7[Mes],I$5))</f>
        <v/>
      </c>
      <c r="J4463" s="39" t="str">
        <f>IF($B4463="","",-SUMIFS(Tabla7[Cantidad],Tabla7[Código del producto],$B4463,Tabla7[Tipo de movimiento],"SALIDA",Tabla7[Mes],J$5))</f>
        <v/>
      </c>
      <c r="K4463" s="39" t="str">
        <f>IF($B4463="","",-SUMIFS(Tabla7[Cantidad],Tabla7[Código del producto],$B4463,Tabla7[Tipo de movimiento],"SALIDA",Tabla7[Mes],K$5))</f>
        <v/>
      </c>
      <c r="L4463" s="39" t="str">
        <f>IF($B4463="","",-SUMIFS(Tabla7[Cantidad],Tabla7[Código del producto],$B4463,Tabla7[Tipo de movimiento],"SALIDA",Tabla7[Mes],L$5))</f>
        <v/>
      </c>
      <c r="M4463" s="39" t="str">
        <f>IF($B4463="","",-SUMIFS(Tabla7[Cantidad],Tabla7[Código del producto],$B4463,Tabla7[Tipo de movimiento],"SALIDA",Tabla7[Mes],M$5))</f>
        <v/>
      </c>
      <c r="N4463" s="39" t="str">
        <f>IF($B4463="","",-SUMIFS(Tabla7[Cantidad],Tabla7[Código del producto],$B4463,Tabla7[Tipo de movimiento],"SALIDA",Tabla7[Mes],N$5))</f>
        <v/>
      </c>
      <c r="O4463" s="39" t="str">
        <f>IF($B4463="","",-SUMIFS(Tabla7[Cantidad],Tabla7[Código del producto],$B4463,Tabla7[Tipo de movimiento],"SALIDA",Tabla7[Mes],O$5))</f>
        <v/>
      </c>
      <c r="P4463" s="39" t="str">
        <f>IF($B4463="","",-SUMIFS(Tabla7[Cantidad],Tabla7[Código del producto],$B4463,Tabla7[Tipo de movimiento],"SALIDA",Tabla7[Mes],P$5))</f>
        <v/>
      </c>
      <c r="Q4463" s="39" t="str">
        <f t="shared" si="207"/>
        <v/>
      </c>
      <c r="R4463" s="51" t="str">
        <f>IF($B4463="","",IFERROR(VLOOKUP($B4463,'ABC rotación'!$C:$G,5,0),"C"))</f>
        <v/>
      </c>
      <c r="S4463" s="41" t="str">
        <f t="shared" si="208"/>
        <v/>
      </c>
      <c r="T4463" s="40" t="str">
        <f t="shared" si="209"/>
        <v/>
      </c>
      <c r="U4463" s="23" t="str">
        <f>IF($B4463="","",VLOOKUP($T4463,Tablas!$X$14:$Y$17,2,1))</f>
        <v/>
      </c>
    </row>
    <row r="4464" spans="2:21" x14ac:dyDescent="0.2">
      <c r="B4464" s="1" t="str">
        <f>IF(Tablas!B4462="","",Tablas!B4462)</f>
        <v/>
      </c>
      <c r="C4464" s="1" t="str">
        <f>IF(Tablas!C4462="","",Tablas!C4462)</f>
        <v/>
      </c>
      <c r="D4464" s="1" t="str">
        <f>IF(Tablas!D4462="","",Tablas!D4462)</f>
        <v/>
      </c>
      <c r="E4464" s="1" t="str">
        <f>IF(Tablas!E4462="","",Tablas!E4462)</f>
        <v/>
      </c>
      <c r="F4464" s="1" t="str">
        <f>IF(Tablas!F4462="","",Tablas!F4462)</f>
        <v/>
      </c>
      <c r="G4464" s="1" t="str">
        <f>IF(Tablas!I4462="","",Tablas!I4462)</f>
        <v/>
      </c>
      <c r="H4464" s="1" t="s">
        <v>911</v>
      </c>
      <c r="I4464" s="39" t="str">
        <f>IF($B4464="","",-SUMIFS(Tabla7[Cantidad],Tabla7[Código del producto],$B4464,Tabla7[Tipo de movimiento],"SALIDA",Tabla7[Mes],I$5))</f>
        <v/>
      </c>
      <c r="J4464" s="39" t="str">
        <f>IF($B4464="","",-SUMIFS(Tabla7[Cantidad],Tabla7[Código del producto],$B4464,Tabla7[Tipo de movimiento],"SALIDA",Tabla7[Mes],J$5))</f>
        <v/>
      </c>
      <c r="K4464" s="39" t="str">
        <f>IF($B4464="","",-SUMIFS(Tabla7[Cantidad],Tabla7[Código del producto],$B4464,Tabla7[Tipo de movimiento],"SALIDA",Tabla7[Mes],K$5))</f>
        <v/>
      </c>
      <c r="L4464" s="39" t="str">
        <f>IF($B4464="","",-SUMIFS(Tabla7[Cantidad],Tabla7[Código del producto],$B4464,Tabla7[Tipo de movimiento],"SALIDA",Tabla7[Mes],L$5))</f>
        <v/>
      </c>
      <c r="M4464" s="39" t="str">
        <f>IF($B4464="","",-SUMIFS(Tabla7[Cantidad],Tabla7[Código del producto],$B4464,Tabla7[Tipo de movimiento],"SALIDA",Tabla7[Mes],M$5))</f>
        <v/>
      </c>
      <c r="N4464" s="39" t="str">
        <f>IF($B4464="","",-SUMIFS(Tabla7[Cantidad],Tabla7[Código del producto],$B4464,Tabla7[Tipo de movimiento],"SALIDA",Tabla7[Mes],N$5))</f>
        <v/>
      </c>
      <c r="O4464" s="39" t="str">
        <f>IF($B4464="","",-SUMIFS(Tabla7[Cantidad],Tabla7[Código del producto],$B4464,Tabla7[Tipo de movimiento],"SALIDA",Tabla7[Mes],O$5))</f>
        <v/>
      </c>
      <c r="P4464" s="39" t="str">
        <f>IF($B4464="","",-SUMIFS(Tabla7[Cantidad],Tabla7[Código del producto],$B4464,Tabla7[Tipo de movimiento],"SALIDA",Tabla7[Mes],P$5))</f>
        <v/>
      </c>
      <c r="Q4464" s="39" t="str">
        <f t="shared" si="207"/>
        <v/>
      </c>
      <c r="R4464" s="51" t="str">
        <f>IF($B4464="","",IFERROR(VLOOKUP($B4464,'ABC rotación'!$C:$G,5,0),"C"))</f>
        <v/>
      </c>
      <c r="S4464" s="41" t="str">
        <f t="shared" si="208"/>
        <v/>
      </c>
      <c r="T4464" s="40" t="str">
        <f t="shared" si="209"/>
        <v/>
      </c>
      <c r="U4464" s="23" t="str">
        <f>IF($B4464="","",VLOOKUP($T4464,Tablas!$X$14:$Y$17,2,1))</f>
        <v/>
      </c>
    </row>
    <row r="4465" spans="2:21" x14ac:dyDescent="0.2">
      <c r="B4465" s="1" t="str">
        <f>IF(Tablas!B4463="","",Tablas!B4463)</f>
        <v/>
      </c>
      <c r="C4465" s="1" t="str">
        <f>IF(Tablas!C4463="","",Tablas!C4463)</f>
        <v/>
      </c>
      <c r="D4465" s="1" t="str">
        <f>IF(Tablas!D4463="","",Tablas!D4463)</f>
        <v/>
      </c>
      <c r="E4465" s="1" t="str">
        <f>IF(Tablas!E4463="","",Tablas!E4463)</f>
        <v/>
      </c>
      <c r="F4465" s="1" t="str">
        <f>IF(Tablas!F4463="","",Tablas!F4463)</f>
        <v/>
      </c>
      <c r="G4465" s="1" t="str">
        <f>IF(Tablas!I4463="","",Tablas!I4463)</f>
        <v/>
      </c>
      <c r="H4465" s="1" t="s">
        <v>911</v>
      </c>
      <c r="I4465" s="39" t="str">
        <f>IF($B4465="","",-SUMIFS(Tabla7[Cantidad],Tabla7[Código del producto],$B4465,Tabla7[Tipo de movimiento],"SALIDA",Tabla7[Mes],I$5))</f>
        <v/>
      </c>
      <c r="J4465" s="39" t="str">
        <f>IF($B4465="","",-SUMIFS(Tabla7[Cantidad],Tabla7[Código del producto],$B4465,Tabla7[Tipo de movimiento],"SALIDA",Tabla7[Mes],J$5))</f>
        <v/>
      </c>
      <c r="K4465" s="39" t="str">
        <f>IF($B4465="","",-SUMIFS(Tabla7[Cantidad],Tabla7[Código del producto],$B4465,Tabla7[Tipo de movimiento],"SALIDA",Tabla7[Mes],K$5))</f>
        <v/>
      </c>
      <c r="L4465" s="39" t="str">
        <f>IF($B4465="","",-SUMIFS(Tabla7[Cantidad],Tabla7[Código del producto],$B4465,Tabla7[Tipo de movimiento],"SALIDA",Tabla7[Mes],L$5))</f>
        <v/>
      </c>
      <c r="M4465" s="39" t="str">
        <f>IF($B4465="","",-SUMIFS(Tabla7[Cantidad],Tabla7[Código del producto],$B4465,Tabla7[Tipo de movimiento],"SALIDA",Tabla7[Mes],M$5))</f>
        <v/>
      </c>
      <c r="N4465" s="39" t="str">
        <f>IF($B4465="","",-SUMIFS(Tabla7[Cantidad],Tabla7[Código del producto],$B4465,Tabla7[Tipo de movimiento],"SALIDA",Tabla7[Mes],N$5))</f>
        <v/>
      </c>
      <c r="O4465" s="39" t="str">
        <f>IF($B4465="","",-SUMIFS(Tabla7[Cantidad],Tabla7[Código del producto],$B4465,Tabla7[Tipo de movimiento],"SALIDA",Tabla7[Mes],O$5))</f>
        <v/>
      </c>
      <c r="P4465" s="39" t="str">
        <f>IF($B4465="","",-SUMIFS(Tabla7[Cantidad],Tabla7[Código del producto],$B4465,Tabla7[Tipo de movimiento],"SALIDA",Tabla7[Mes],P$5))</f>
        <v/>
      </c>
      <c r="Q4465" s="39" t="str">
        <f t="shared" si="207"/>
        <v/>
      </c>
      <c r="R4465" s="51" t="str">
        <f>IF($B4465="","",IFERROR(VLOOKUP($B4465,'ABC rotación'!$C:$G,5,0),"C"))</f>
        <v/>
      </c>
      <c r="S4465" s="41" t="str">
        <f t="shared" si="208"/>
        <v/>
      </c>
      <c r="T4465" s="40" t="str">
        <f t="shared" si="209"/>
        <v/>
      </c>
      <c r="U4465" s="23" t="str">
        <f>IF($B4465="","",VLOOKUP($T4465,Tablas!$X$14:$Y$17,2,1))</f>
        <v/>
      </c>
    </row>
    <row r="4466" spans="2:21" x14ac:dyDescent="0.2">
      <c r="B4466" s="1" t="str">
        <f>IF(Tablas!B4464="","",Tablas!B4464)</f>
        <v/>
      </c>
      <c r="C4466" s="1" t="str">
        <f>IF(Tablas!C4464="","",Tablas!C4464)</f>
        <v/>
      </c>
      <c r="D4466" s="1" t="str">
        <f>IF(Tablas!D4464="","",Tablas!D4464)</f>
        <v/>
      </c>
      <c r="E4466" s="1" t="str">
        <f>IF(Tablas!E4464="","",Tablas!E4464)</f>
        <v/>
      </c>
      <c r="F4466" s="1" t="str">
        <f>IF(Tablas!F4464="","",Tablas!F4464)</f>
        <v/>
      </c>
      <c r="G4466" s="1" t="str">
        <f>IF(Tablas!I4464="","",Tablas!I4464)</f>
        <v/>
      </c>
      <c r="H4466" s="1" t="s">
        <v>911</v>
      </c>
      <c r="I4466" s="39" t="str">
        <f>IF($B4466="","",-SUMIFS(Tabla7[Cantidad],Tabla7[Código del producto],$B4466,Tabla7[Tipo de movimiento],"SALIDA",Tabla7[Mes],I$5))</f>
        <v/>
      </c>
      <c r="J4466" s="39" t="str">
        <f>IF($B4466="","",-SUMIFS(Tabla7[Cantidad],Tabla7[Código del producto],$B4466,Tabla7[Tipo de movimiento],"SALIDA",Tabla7[Mes],J$5))</f>
        <v/>
      </c>
      <c r="K4466" s="39" t="str">
        <f>IF($B4466="","",-SUMIFS(Tabla7[Cantidad],Tabla7[Código del producto],$B4466,Tabla7[Tipo de movimiento],"SALIDA",Tabla7[Mes],K$5))</f>
        <v/>
      </c>
      <c r="L4466" s="39" t="str">
        <f>IF($B4466="","",-SUMIFS(Tabla7[Cantidad],Tabla7[Código del producto],$B4466,Tabla7[Tipo de movimiento],"SALIDA",Tabla7[Mes],L$5))</f>
        <v/>
      </c>
      <c r="M4466" s="39" t="str">
        <f>IF($B4466="","",-SUMIFS(Tabla7[Cantidad],Tabla7[Código del producto],$B4466,Tabla7[Tipo de movimiento],"SALIDA",Tabla7[Mes],M$5))</f>
        <v/>
      </c>
      <c r="N4466" s="39" t="str">
        <f>IF($B4466="","",-SUMIFS(Tabla7[Cantidad],Tabla7[Código del producto],$B4466,Tabla7[Tipo de movimiento],"SALIDA",Tabla7[Mes],N$5))</f>
        <v/>
      </c>
      <c r="O4466" s="39" t="str">
        <f>IF($B4466="","",-SUMIFS(Tabla7[Cantidad],Tabla7[Código del producto],$B4466,Tabla7[Tipo de movimiento],"SALIDA",Tabla7[Mes],O$5))</f>
        <v/>
      </c>
      <c r="P4466" s="39" t="str">
        <f>IF($B4466="","",-SUMIFS(Tabla7[Cantidad],Tabla7[Código del producto],$B4466,Tabla7[Tipo de movimiento],"SALIDA",Tabla7[Mes],P$5))</f>
        <v/>
      </c>
      <c r="Q4466" s="39" t="str">
        <f t="shared" si="207"/>
        <v/>
      </c>
      <c r="R4466" s="51" t="str">
        <f>IF($B4466="","",IFERROR(VLOOKUP($B4466,'ABC rotación'!$C:$G,5,0),"C"))</f>
        <v/>
      </c>
      <c r="S4466" s="41" t="str">
        <f t="shared" si="208"/>
        <v/>
      </c>
      <c r="T4466" s="40" t="str">
        <f t="shared" si="209"/>
        <v/>
      </c>
      <c r="U4466" s="23" t="str">
        <f>IF($B4466="","",VLOOKUP($T4466,Tablas!$X$14:$Y$17,2,1))</f>
        <v/>
      </c>
    </row>
    <row r="4467" spans="2:21" x14ac:dyDescent="0.2">
      <c r="B4467" s="1" t="str">
        <f>IF(Tablas!B4465="","",Tablas!B4465)</f>
        <v/>
      </c>
      <c r="C4467" s="1" t="str">
        <f>IF(Tablas!C4465="","",Tablas!C4465)</f>
        <v/>
      </c>
      <c r="D4467" s="1" t="str">
        <f>IF(Tablas!D4465="","",Tablas!D4465)</f>
        <v/>
      </c>
      <c r="E4467" s="1" t="str">
        <f>IF(Tablas!E4465="","",Tablas!E4465)</f>
        <v/>
      </c>
      <c r="F4467" s="1" t="str">
        <f>IF(Tablas!F4465="","",Tablas!F4465)</f>
        <v/>
      </c>
      <c r="G4467" s="1" t="str">
        <f>IF(Tablas!I4465="","",Tablas!I4465)</f>
        <v/>
      </c>
      <c r="H4467" s="1" t="s">
        <v>911</v>
      </c>
      <c r="I4467" s="39" t="str">
        <f>IF($B4467="","",-SUMIFS(Tabla7[Cantidad],Tabla7[Código del producto],$B4467,Tabla7[Tipo de movimiento],"SALIDA",Tabla7[Mes],I$5))</f>
        <v/>
      </c>
      <c r="J4467" s="39" t="str">
        <f>IF($B4467="","",-SUMIFS(Tabla7[Cantidad],Tabla7[Código del producto],$B4467,Tabla7[Tipo de movimiento],"SALIDA",Tabla7[Mes],J$5))</f>
        <v/>
      </c>
      <c r="K4467" s="39" t="str">
        <f>IF($B4467="","",-SUMIFS(Tabla7[Cantidad],Tabla7[Código del producto],$B4467,Tabla7[Tipo de movimiento],"SALIDA",Tabla7[Mes],K$5))</f>
        <v/>
      </c>
      <c r="L4467" s="39" t="str">
        <f>IF($B4467="","",-SUMIFS(Tabla7[Cantidad],Tabla7[Código del producto],$B4467,Tabla7[Tipo de movimiento],"SALIDA",Tabla7[Mes],L$5))</f>
        <v/>
      </c>
      <c r="M4467" s="39" t="str">
        <f>IF($B4467="","",-SUMIFS(Tabla7[Cantidad],Tabla7[Código del producto],$B4467,Tabla7[Tipo de movimiento],"SALIDA",Tabla7[Mes],M$5))</f>
        <v/>
      </c>
      <c r="N4467" s="39" t="str">
        <f>IF($B4467="","",-SUMIFS(Tabla7[Cantidad],Tabla7[Código del producto],$B4467,Tabla7[Tipo de movimiento],"SALIDA",Tabla7[Mes],N$5))</f>
        <v/>
      </c>
      <c r="O4467" s="39" t="str">
        <f>IF($B4467="","",-SUMIFS(Tabla7[Cantidad],Tabla7[Código del producto],$B4467,Tabla7[Tipo de movimiento],"SALIDA",Tabla7[Mes],O$5))</f>
        <v/>
      </c>
      <c r="P4467" s="39" t="str">
        <f>IF($B4467="","",-SUMIFS(Tabla7[Cantidad],Tabla7[Código del producto],$B4467,Tabla7[Tipo de movimiento],"SALIDA",Tabla7[Mes],P$5))</f>
        <v/>
      </c>
      <c r="Q4467" s="39" t="str">
        <f t="shared" si="207"/>
        <v/>
      </c>
      <c r="R4467" s="51" t="str">
        <f>IF($B4467="","",IFERROR(VLOOKUP($B4467,'ABC rotación'!$C:$G,5,0),"C"))</f>
        <v/>
      </c>
      <c r="S4467" s="41" t="str">
        <f t="shared" si="208"/>
        <v/>
      </c>
      <c r="T4467" s="40" t="str">
        <f t="shared" si="209"/>
        <v/>
      </c>
      <c r="U4467" s="23" t="str">
        <f>IF($B4467="","",VLOOKUP($T4467,Tablas!$X$14:$Y$17,2,1))</f>
        <v/>
      </c>
    </row>
    <row r="4468" spans="2:21" x14ac:dyDescent="0.2">
      <c r="B4468" s="1" t="str">
        <f>IF(Tablas!B4466="","",Tablas!B4466)</f>
        <v/>
      </c>
      <c r="C4468" s="1" t="str">
        <f>IF(Tablas!C4466="","",Tablas!C4466)</f>
        <v/>
      </c>
      <c r="D4468" s="1" t="str">
        <f>IF(Tablas!D4466="","",Tablas!D4466)</f>
        <v/>
      </c>
      <c r="E4468" s="1" t="str">
        <f>IF(Tablas!E4466="","",Tablas!E4466)</f>
        <v/>
      </c>
      <c r="F4468" s="1" t="str">
        <f>IF(Tablas!F4466="","",Tablas!F4466)</f>
        <v/>
      </c>
      <c r="G4468" s="1" t="str">
        <f>IF(Tablas!I4466="","",Tablas!I4466)</f>
        <v/>
      </c>
      <c r="H4468" s="1" t="s">
        <v>911</v>
      </c>
      <c r="I4468" s="39" t="str">
        <f>IF($B4468="","",-SUMIFS(Tabla7[Cantidad],Tabla7[Código del producto],$B4468,Tabla7[Tipo de movimiento],"SALIDA",Tabla7[Mes],I$5))</f>
        <v/>
      </c>
      <c r="J4468" s="39" t="str">
        <f>IF($B4468="","",-SUMIFS(Tabla7[Cantidad],Tabla7[Código del producto],$B4468,Tabla7[Tipo de movimiento],"SALIDA",Tabla7[Mes],J$5))</f>
        <v/>
      </c>
      <c r="K4468" s="39" t="str">
        <f>IF($B4468="","",-SUMIFS(Tabla7[Cantidad],Tabla7[Código del producto],$B4468,Tabla7[Tipo de movimiento],"SALIDA",Tabla7[Mes],K$5))</f>
        <v/>
      </c>
      <c r="L4468" s="39" t="str">
        <f>IF($B4468="","",-SUMIFS(Tabla7[Cantidad],Tabla7[Código del producto],$B4468,Tabla7[Tipo de movimiento],"SALIDA",Tabla7[Mes],L$5))</f>
        <v/>
      </c>
      <c r="M4468" s="39" t="str">
        <f>IF($B4468="","",-SUMIFS(Tabla7[Cantidad],Tabla7[Código del producto],$B4468,Tabla7[Tipo de movimiento],"SALIDA",Tabla7[Mes],M$5))</f>
        <v/>
      </c>
      <c r="N4468" s="39" t="str">
        <f>IF($B4468="","",-SUMIFS(Tabla7[Cantidad],Tabla7[Código del producto],$B4468,Tabla7[Tipo de movimiento],"SALIDA",Tabla7[Mes],N$5))</f>
        <v/>
      </c>
      <c r="O4468" s="39" t="str">
        <f>IF($B4468="","",-SUMIFS(Tabla7[Cantidad],Tabla7[Código del producto],$B4468,Tabla7[Tipo de movimiento],"SALIDA",Tabla7[Mes],O$5))</f>
        <v/>
      </c>
      <c r="P4468" s="39" t="str">
        <f>IF($B4468="","",-SUMIFS(Tabla7[Cantidad],Tabla7[Código del producto],$B4468,Tabla7[Tipo de movimiento],"SALIDA",Tabla7[Mes],P$5))</f>
        <v/>
      </c>
      <c r="Q4468" s="39" t="str">
        <f t="shared" si="207"/>
        <v/>
      </c>
      <c r="R4468" s="51" t="str">
        <f>IF($B4468="","",IFERROR(VLOOKUP($B4468,'ABC rotación'!$C:$G,5,0),"C"))</f>
        <v/>
      </c>
      <c r="S4468" s="41" t="str">
        <f t="shared" si="208"/>
        <v/>
      </c>
      <c r="T4468" s="40" t="str">
        <f t="shared" si="209"/>
        <v/>
      </c>
      <c r="U4468" s="23" t="str">
        <f>IF($B4468="","",VLOOKUP($T4468,Tablas!$X$14:$Y$17,2,1))</f>
        <v/>
      </c>
    </row>
    <row r="4469" spans="2:21" x14ac:dyDescent="0.2">
      <c r="B4469" s="1" t="str">
        <f>IF(Tablas!B4467="","",Tablas!B4467)</f>
        <v/>
      </c>
      <c r="C4469" s="1" t="str">
        <f>IF(Tablas!C4467="","",Tablas!C4467)</f>
        <v/>
      </c>
      <c r="D4469" s="1" t="str">
        <f>IF(Tablas!D4467="","",Tablas!D4467)</f>
        <v/>
      </c>
      <c r="E4469" s="1" t="str">
        <f>IF(Tablas!E4467="","",Tablas!E4467)</f>
        <v/>
      </c>
      <c r="F4469" s="1" t="str">
        <f>IF(Tablas!F4467="","",Tablas!F4467)</f>
        <v/>
      </c>
      <c r="G4469" s="1" t="str">
        <f>IF(Tablas!I4467="","",Tablas!I4467)</f>
        <v/>
      </c>
      <c r="H4469" s="1" t="s">
        <v>911</v>
      </c>
      <c r="I4469" s="39" t="str">
        <f>IF($B4469="","",-SUMIFS(Tabla7[Cantidad],Tabla7[Código del producto],$B4469,Tabla7[Tipo de movimiento],"SALIDA",Tabla7[Mes],I$5))</f>
        <v/>
      </c>
      <c r="J4469" s="39" t="str">
        <f>IF($B4469="","",-SUMIFS(Tabla7[Cantidad],Tabla7[Código del producto],$B4469,Tabla7[Tipo de movimiento],"SALIDA",Tabla7[Mes],J$5))</f>
        <v/>
      </c>
      <c r="K4469" s="39" t="str">
        <f>IF($B4469="","",-SUMIFS(Tabla7[Cantidad],Tabla7[Código del producto],$B4469,Tabla7[Tipo de movimiento],"SALIDA",Tabla7[Mes],K$5))</f>
        <v/>
      </c>
      <c r="L4469" s="39" t="str">
        <f>IF($B4469="","",-SUMIFS(Tabla7[Cantidad],Tabla7[Código del producto],$B4469,Tabla7[Tipo de movimiento],"SALIDA",Tabla7[Mes],L$5))</f>
        <v/>
      </c>
      <c r="M4469" s="39" t="str">
        <f>IF($B4469="","",-SUMIFS(Tabla7[Cantidad],Tabla7[Código del producto],$B4469,Tabla7[Tipo de movimiento],"SALIDA",Tabla7[Mes],M$5))</f>
        <v/>
      </c>
      <c r="N4469" s="39" t="str">
        <f>IF($B4469="","",-SUMIFS(Tabla7[Cantidad],Tabla7[Código del producto],$B4469,Tabla7[Tipo de movimiento],"SALIDA",Tabla7[Mes],N$5))</f>
        <v/>
      </c>
      <c r="O4469" s="39" t="str">
        <f>IF($B4469="","",-SUMIFS(Tabla7[Cantidad],Tabla7[Código del producto],$B4469,Tabla7[Tipo de movimiento],"SALIDA",Tabla7[Mes],O$5))</f>
        <v/>
      </c>
      <c r="P4469" s="39" t="str">
        <f>IF($B4469="","",-SUMIFS(Tabla7[Cantidad],Tabla7[Código del producto],$B4469,Tabla7[Tipo de movimiento],"SALIDA",Tabla7[Mes],P$5))</f>
        <v/>
      </c>
      <c r="Q4469" s="39" t="str">
        <f t="shared" si="207"/>
        <v/>
      </c>
      <c r="R4469" s="51" t="str">
        <f>IF($B4469="","",IFERROR(VLOOKUP($B4469,'ABC rotación'!$C:$G,5,0),"C"))</f>
        <v/>
      </c>
      <c r="S4469" s="41" t="str">
        <f t="shared" si="208"/>
        <v/>
      </c>
      <c r="T4469" s="40" t="str">
        <f t="shared" si="209"/>
        <v/>
      </c>
      <c r="U4469" s="23" t="str">
        <f>IF($B4469="","",VLOOKUP($T4469,Tablas!$X$14:$Y$17,2,1))</f>
        <v/>
      </c>
    </row>
    <row r="4470" spans="2:21" x14ac:dyDescent="0.2">
      <c r="B4470" s="1" t="str">
        <f>IF(Tablas!B4468="","",Tablas!B4468)</f>
        <v/>
      </c>
      <c r="C4470" s="1" t="str">
        <f>IF(Tablas!C4468="","",Tablas!C4468)</f>
        <v/>
      </c>
      <c r="D4470" s="1" t="str">
        <f>IF(Tablas!D4468="","",Tablas!D4468)</f>
        <v/>
      </c>
      <c r="E4470" s="1" t="str">
        <f>IF(Tablas!E4468="","",Tablas!E4468)</f>
        <v/>
      </c>
      <c r="F4470" s="1" t="str">
        <f>IF(Tablas!F4468="","",Tablas!F4468)</f>
        <v/>
      </c>
      <c r="G4470" s="1" t="str">
        <f>IF(Tablas!I4468="","",Tablas!I4468)</f>
        <v/>
      </c>
      <c r="H4470" s="1" t="s">
        <v>911</v>
      </c>
      <c r="I4470" s="39" t="str">
        <f>IF($B4470="","",-SUMIFS(Tabla7[Cantidad],Tabla7[Código del producto],$B4470,Tabla7[Tipo de movimiento],"SALIDA",Tabla7[Mes],I$5))</f>
        <v/>
      </c>
      <c r="J4470" s="39" t="str">
        <f>IF($B4470="","",-SUMIFS(Tabla7[Cantidad],Tabla7[Código del producto],$B4470,Tabla7[Tipo de movimiento],"SALIDA",Tabla7[Mes],J$5))</f>
        <v/>
      </c>
      <c r="K4470" s="39" t="str">
        <f>IF($B4470="","",-SUMIFS(Tabla7[Cantidad],Tabla7[Código del producto],$B4470,Tabla7[Tipo de movimiento],"SALIDA",Tabla7[Mes],K$5))</f>
        <v/>
      </c>
      <c r="L4470" s="39" t="str">
        <f>IF($B4470="","",-SUMIFS(Tabla7[Cantidad],Tabla7[Código del producto],$B4470,Tabla7[Tipo de movimiento],"SALIDA",Tabla7[Mes],L$5))</f>
        <v/>
      </c>
      <c r="M4470" s="39" t="str">
        <f>IF($B4470="","",-SUMIFS(Tabla7[Cantidad],Tabla7[Código del producto],$B4470,Tabla7[Tipo de movimiento],"SALIDA",Tabla7[Mes],M$5))</f>
        <v/>
      </c>
      <c r="N4470" s="39" t="str">
        <f>IF($B4470="","",-SUMIFS(Tabla7[Cantidad],Tabla7[Código del producto],$B4470,Tabla7[Tipo de movimiento],"SALIDA",Tabla7[Mes],N$5))</f>
        <v/>
      </c>
      <c r="O4470" s="39" t="str">
        <f>IF($B4470="","",-SUMIFS(Tabla7[Cantidad],Tabla7[Código del producto],$B4470,Tabla7[Tipo de movimiento],"SALIDA",Tabla7[Mes],O$5))</f>
        <v/>
      </c>
      <c r="P4470" s="39" t="str">
        <f>IF($B4470="","",-SUMIFS(Tabla7[Cantidad],Tabla7[Código del producto],$B4470,Tabla7[Tipo de movimiento],"SALIDA",Tabla7[Mes],P$5))</f>
        <v/>
      </c>
      <c r="Q4470" s="39" t="str">
        <f t="shared" si="207"/>
        <v/>
      </c>
      <c r="R4470" s="51" t="str">
        <f>IF($B4470="","",IFERROR(VLOOKUP($B4470,'ABC rotación'!$C:$G,5,0),"C"))</f>
        <v/>
      </c>
      <c r="S4470" s="41" t="str">
        <f t="shared" si="208"/>
        <v/>
      </c>
      <c r="T4470" s="40" t="str">
        <f t="shared" si="209"/>
        <v/>
      </c>
      <c r="U4470" s="23" t="str">
        <f>IF($B4470="","",VLOOKUP($T4470,Tablas!$X$14:$Y$17,2,1))</f>
        <v/>
      </c>
    </row>
    <row r="4471" spans="2:21" x14ac:dyDescent="0.2">
      <c r="B4471" s="1" t="str">
        <f>IF(Tablas!B4469="","",Tablas!B4469)</f>
        <v/>
      </c>
      <c r="C4471" s="1" t="str">
        <f>IF(Tablas!C4469="","",Tablas!C4469)</f>
        <v/>
      </c>
      <c r="D4471" s="1" t="str">
        <f>IF(Tablas!D4469="","",Tablas!D4469)</f>
        <v/>
      </c>
      <c r="E4471" s="1" t="str">
        <f>IF(Tablas!E4469="","",Tablas!E4469)</f>
        <v/>
      </c>
      <c r="F4471" s="1" t="str">
        <f>IF(Tablas!F4469="","",Tablas!F4469)</f>
        <v/>
      </c>
      <c r="G4471" s="1" t="str">
        <f>IF(Tablas!I4469="","",Tablas!I4469)</f>
        <v/>
      </c>
      <c r="H4471" s="1" t="s">
        <v>911</v>
      </c>
      <c r="I4471" s="39" t="str">
        <f>IF($B4471="","",-SUMIFS(Tabla7[Cantidad],Tabla7[Código del producto],$B4471,Tabla7[Tipo de movimiento],"SALIDA",Tabla7[Mes],I$5))</f>
        <v/>
      </c>
      <c r="J4471" s="39" t="str">
        <f>IF($B4471="","",-SUMIFS(Tabla7[Cantidad],Tabla7[Código del producto],$B4471,Tabla7[Tipo de movimiento],"SALIDA",Tabla7[Mes],J$5))</f>
        <v/>
      </c>
      <c r="K4471" s="39" t="str">
        <f>IF($B4471="","",-SUMIFS(Tabla7[Cantidad],Tabla7[Código del producto],$B4471,Tabla7[Tipo de movimiento],"SALIDA",Tabla7[Mes],K$5))</f>
        <v/>
      </c>
      <c r="L4471" s="39" t="str">
        <f>IF($B4471="","",-SUMIFS(Tabla7[Cantidad],Tabla7[Código del producto],$B4471,Tabla7[Tipo de movimiento],"SALIDA",Tabla7[Mes],L$5))</f>
        <v/>
      </c>
      <c r="M4471" s="39" t="str">
        <f>IF($B4471="","",-SUMIFS(Tabla7[Cantidad],Tabla7[Código del producto],$B4471,Tabla7[Tipo de movimiento],"SALIDA",Tabla7[Mes],M$5))</f>
        <v/>
      </c>
      <c r="N4471" s="39" t="str">
        <f>IF($B4471="","",-SUMIFS(Tabla7[Cantidad],Tabla7[Código del producto],$B4471,Tabla7[Tipo de movimiento],"SALIDA",Tabla7[Mes],N$5))</f>
        <v/>
      </c>
      <c r="O4471" s="39" t="str">
        <f>IF($B4471="","",-SUMIFS(Tabla7[Cantidad],Tabla7[Código del producto],$B4471,Tabla7[Tipo de movimiento],"SALIDA",Tabla7[Mes],O$5))</f>
        <v/>
      </c>
      <c r="P4471" s="39" t="str">
        <f>IF($B4471="","",-SUMIFS(Tabla7[Cantidad],Tabla7[Código del producto],$B4471,Tabla7[Tipo de movimiento],"SALIDA",Tabla7[Mes],P$5))</f>
        <v/>
      </c>
      <c r="Q4471" s="39" t="str">
        <f t="shared" si="207"/>
        <v/>
      </c>
      <c r="R4471" s="51" t="str">
        <f>IF($B4471="","",IFERROR(VLOOKUP($B4471,'ABC rotación'!$C:$G,5,0),"C"))</f>
        <v/>
      </c>
      <c r="S4471" s="41" t="str">
        <f t="shared" si="208"/>
        <v/>
      </c>
      <c r="T4471" s="40" t="str">
        <f t="shared" si="209"/>
        <v/>
      </c>
      <c r="U4471" s="23" t="str">
        <f>IF($B4471="","",VLOOKUP($T4471,Tablas!$X$14:$Y$17,2,1))</f>
        <v/>
      </c>
    </row>
    <row r="4472" spans="2:21" x14ac:dyDescent="0.2">
      <c r="B4472" s="1" t="str">
        <f>IF(Tablas!B4470="","",Tablas!B4470)</f>
        <v/>
      </c>
      <c r="C4472" s="1" t="str">
        <f>IF(Tablas!C4470="","",Tablas!C4470)</f>
        <v/>
      </c>
      <c r="D4472" s="1" t="str">
        <f>IF(Tablas!D4470="","",Tablas!D4470)</f>
        <v/>
      </c>
      <c r="E4472" s="1" t="str">
        <f>IF(Tablas!E4470="","",Tablas!E4470)</f>
        <v/>
      </c>
      <c r="F4472" s="1" t="str">
        <f>IF(Tablas!F4470="","",Tablas!F4470)</f>
        <v/>
      </c>
      <c r="G4472" s="1" t="str">
        <f>IF(Tablas!I4470="","",Tablas!I4470)</f>
        <v/>
      </c>
      <c r="H4472" s="1" t="s">
        <v>911</v>
      </c>
      <c r="I4472" s="39" t="str">
        <f>IF($B4472="","",-SUMIFS(Tabla7[Cantidad],Tabla7[Código del producto],$B4472,Tabla7[Tipo de movimiento],"SALIDA",Tabla7[Mes],I$5))</f>
        <v/>
      </c>
      <c r="J4472" s="39" t="str">
        <f>IF($B4472="","",-SUMIFS(Tabla7[Cantidad],Tabla7[Código del producto],$B4472,Tabla7[Tipo de movimiento],"SALIDA",Tabla7[Mes],J$5))</f>
        <v/>
      </c>
      <c r="K4472" s="39" t="str">
        <f>IF($B4472="","",-SUMIFS(Tabla7[Cantidad],Tabla7[Código del producto],$B4472,Tabla7[Tipo de movimiento],"SALIDA",Tabla7[Mes],K$5))</f>
        <v/>
      </c>
      <c r="L4472" s="39" t="str">
        <f>IF($B4472="","",-SUMIFS(Tabla7[Cantidad],Tabla7[Código del producto],$B4472,Tabla7[Tipo de movimiento],"SALIDA",Tabla7[Mes],L$5))</f>
        <v/>
      </c>
      <c r="M4472" s="39" t="str">
        <f>IF($B4472="","",-SUMIFS(Tabla7[Cantidad],Tabla7[Código del producto],$B4472,Tabla7[Tipo de movimiento],"SALIDA",Tabla7[Mes],M$5))</f>
        <v/>
      </c>
      <c r="N4472" s="39" t="str">
        <f>IF($B4472="","",-SUMIFS(Tabla7[Cantidad],Tabla7[Código del producto],$B4472,Tabla7[Tipo de movimiento],"SALIDA",Tabla7[Mes],N$5))</f>
        <v/>
      </c>
      <c r="O4472" s="39" t="str">
        <f>IF($B4472="","",-SUMIFS(Tabla7[Cantidad],Tabla7[Código del producto],$B4472,Tabla7[Tipo de movimiento],"SALIDA",Tabla7[Mes],O$5))</f>
        <v/>
      </c>
      <c r="P4472" s="39" t="str">
        <f>IF($B4472="","",-SUMIFS(Tabla7[Cantidad],Tabla7[Código del producto],$B4472,Tabla7[Tipo de movimiento],"SALIDA",Tabla7[Mes],P$5))</f>
        <v/>
      </c>
      <c r="Q4472" s="39" t="str">
        <f t="shared" si="207"/>
        <v/>
      </c>
      <c r="R4472" s="51" t="str">
        <f>IF($B4472="","",IFERROR(VLOOKUP($B4472,'ABC rotación'!$C:$G,5,0),"C"))</f>
        <v/>
      </c>
      <c r="S4472" s="41" t="str">
        <f t="shared" si="208"/>
        <v/>
      </c>
      <c r="T4472" s="40" t="str">
        <f t="shared" si="209"/>
        <v/>
      </c>
      <c r="U4472" s="23" t="str">
        <f>IF($B4472="","",VLOOKUP($T4472,Tablas!$X$14:$Y$17,2,1))</f>
        <v/>
      </c>
    </row>
    <row r="4473" spans="2:21" x14ac:dyDescent="0.2">
      <c r="B4473" s="1" t="str">
        <f>IF(Tablas!B4471="","",Tablas!B4471)</f>
        <v/>
      </c>
      <c r="C4473" s="1" t="str">
        <f>IF(Tablas!C4471="","",Tablas!C4471)</f>
        <v/>
      </c>
      <c r="D4473" s="1" t="str">
        <f>IF(Tablas!D4471="","",Tablas!D4471)</f>
        <v/>
      </c>
      <c r="E4473" s="1" t="str">
        <f>IF(Tablas!E4471="","",Tablas!E4471)</f>
        <v/>
      </c>
      <c r="F4473" s="1" t="str">
        <f>IF(Tablas!F4471="","",Tablas!F4471)</f>
        <v/>
      </c>
      <c r="G4473" s="1" t="str">
        <f>IF(Tablas!I4471="","",Tablas!I4471)</f>
        <v/>
      </c>
      <c r="H4473" s="1" t="s">
        <v>911</v>
      </c>
      <c r="I4473" s="39" t="str">
        <f>IF($B4473="","",-SUMIFS(Tabla7[Cantidad],Tabla7[Código del producto],$B4473,Tabla7[Tipo de movimiento],"SALIDA",Tabla7[Mes],I$5))</f>
        <v/>
      </c>
      <c r="J4473" s="39" t="str">
        <f>IF($B4473="","",-SUMIFS(Tabla7[Cantidad],Tabla7[Código del producto],$B4473,Tabla7[Tipo de movimiento],"SALIDA",Tabla7[Mes],J$5))</f>
        <v/>
      </c>
      <c r="K4473" s="39" t="str">
        <f>IF($B4473="","",-SUMIFS(Tabla7[Cantidad],Tabla7[Código del producto],$B4473,Tabla7[Tipo de movimiento],"SALIDA",Tabla7[Mes],K$5))</f>
        <v/>
      </c>
      <c r="L4473" s="39" t="str">
        <f>IF($B4473="","",-SUMIFS(Tabla7[Cantidad],Tabla7[Código del producto],$B4473,Tabla7[Tipo de movimiento],"SALIDA",Tabla7[Mes],L$5))</f>
        <v/>
      </c>
      <c r="M4473" s="39" t="str">
        <f>IF($B4473="","",-SUMIFS(Tabla7[Cantidad],Tabla7[Código del producto],$B4473,Tabla7[Tipo de movimiento],"SALIDA",Tabla7[Mes],M$5))</f>
        <v/>
      </c>
      <c r="N4473" s="39" t="str">
        <f>IF($B4473="","",-SUMIFS(Tabla7[Cantidad],Tabla7[Código del producto],$B4473,Tabla7[Tipo de movimiento],"SALIDA",Tabla7[Mes],N$5))</f>
        <v/>
      </c>
      <c r="O4473" s="39" t="str">
        <f>IF($B4473="","",-SUMIFS(Tabla7[Cantidad],Tabla7[Código del producto],$B4473,Tabla7[Tipo de movimiento],"SALIDA",Tabla7[Mes],O$5))</f>
        <v/>
      </c>
      <c r="P4473" s="39" t="str">
        <f>IF($B4473="","",-SUMIFS(Tabla7[Cantidad],Tabla7[Código del producto],$B4473,Tabla7[Tipo de movimiento],"SALIDA",Tabla7[Mes],P$5))</f>
        <v/>
      </c>
      <c r="Q4473" s="39" t="str">
        <f t="shared" si="207"/>
        <v/>
      </c>
      <c r="R4473" s="51" t="str">
        <f>IF($B4473="","",IFERROR(VLOOKUP($B4473,'ABC rotación'!$C:$G,5,0),"C"))</f>
        <v/>
      </c>
      <c r="S4473" s="41" t="str">
        <f t="shared" si="208"/>
        <v/>
      </c>
      <c r="T4473" s="40" t="str">
        <f t="shared" si="209"/>
        <v/>
      </c>
      <c r="U4473" s="23" t="str">
        <f>IF($B4473="","",VLOOKUP($T4473,Tablas!$X$14:$Y$17,2,1))</f>
        <v/>
      </c>
    </row>
    <row r="4474" spans="2:21" x14ac:dyDescent="0.2">
      <c r="B4474" s="1" t="str">
        <f>IF(Tablas!B4472="","",Tablas!B4472)</f>
        <v/>
      </c>
      <c r="C4474" s="1" t="str">
        <f>IF(Tablas!C4472="","",Tablas!C4472)</f>
        <v/>
      </c>
      <c r="D4474" s="1" t="str">
        <f>IF(Tablas!D4472="","",Tablas!D4472)</f>
        <v/>
      </c>
      <c r="E4474" s="1" t="str">
        <f>IF(Tablas!E4472="","",Tablas!E4472)</f>
        <v/>
      </c>
      <c r="F4474" s="1" t="str">
        <f>IF(Tablas!F4472="","",Tablas!F4472)</f>
        <v/>
      </c>
      <c r="G4474" s="1" t="str">
        <f>IF(Tablas!I4472="","",Tablas!I4472)</f>
        <v/>
      </c>
      <c r="H4474" s="1" t="s">
        <v>911</v>
      </c>
      <c r="I4474" s="39" t="str">
        <f>IF($B4474="","",-SUMIFS(Tabla7[Cantidad],Tabla7[Código del producto],$B4474,Tabla7[Tipo de movimiento],"SALIDA",Tabla7[Mes],I$5))</f>
        <v/>
      </c>
      <c r="J4474" s="39" t="str">
        <f>IF($B4474="","",-SUMIFS(Tabla7[Cantidad],Tabla7[Código del producto],$B4474,Tabla7[Tipo de movimiento],"SALIDA",Tabla7[Mes],J$5))</f>
        <v/>
      </c>
      <c r="K4474" s="39" t="str">
        <f>IF($B4474="","",-SUMIFS(Tabla7[Cantidad],Tabla7[Código del producto],$B4474,Tabla7[Tipo de movimiento],"SALIDA",Tabla7[Mes],K$5))</f>
        <v/>
      </c>
      <c r="L4474" s="39" t="str">
        <f>IF($B4474="","",-SUMIFS(Tabla7[Cantidad],Tabla7[Código del producto],$B4474,Tabla7[Tipo de movimiento],"SALIDA",Tabla7[Mes],L$5))</f>
        <v/>
      </c>
      <c r="M4474" s="39" t="str">
        <f>IF($B4474="","",-SUMIFS(Tabla7[Cantidad],Tabla7[Código del producto],$B4474,Tabla7[Tipo de movimiento],"SALIDA",Tabla7[Mes],M$5))</f>
        <v/>
      </c>
      <c r="N4474" s="39" t="str">
        <f>IF($B4474="","",-SUMIFS(Tabla7[Cantidad],Tabla7[Código del producto],$B4474,Tabla7[Tipo de movimiento],"SALIDA",Tabla7[Mes],N$5))</f>
        <v/>
      </c>
      <c r="O4474" s="39" t="str">
        <f>IF($B4474="","",-SUMIFS(Tabla7[Cantidad],Tabla7[Código del producto],$B4474,Tabla7[Tipo de movimiento],"SALIDA",Tabla7[Mes],O$5))</f>
        <v/>
      </c>
      <c r="P4474" s="39" t="str">
        <f>IF($B4474="","",-SUMIFS(Tabla7[Cantidad],Tabla7[Código del producto],$B4474,Tabla7[Tipo de movimiento],"SALIDA",Tabla7[Mes],P$5))</f>
        <v/>
      </c>
      <c r="Q4474" s="39" t="str">
        <f t="shared" si="207"/>
        <v/>
      </c>
      <c r="R4474" s="51" t="str">
        <f>IF($B4474="","",IFERROR(VLOOKUP($B4474,'ABC rotación'!$C:$G,5,0),"C"))</f>
        <v/>
      </c>
      <c r="S4474" s="41" t="str">
        <f t="shared" si="208"/>
        <v/>
      </c>
      <c r="T4474" s="40" t="str">
        <f t="shared" si="209"/>
        <v/>
      </c>
      <c r="U4474" s="23" t="str">
        <f>IF($B4474="","",VLOOKUP($T4474,Tablas!$X$14:$Y$17,2,1))</f>
        <v/>
      </c>
    </row>
    <row r="4475" spans="2:21" x14ac:dyDescent="0.2">
      <c r="B4475" s="1" t="str">
        <f>IF(Tablas!B4473="","",Tablas!B4473)</f>
        <v/>
      </c>
      <c r="C4475" s="1" t="str">
        <f>IF(Tablas!C4473="","",Tablas!C4473)</f>
        <v/>
      </c>
      <c r="D4475" s="1" t="str">
        <f>IF(Tablas!D4473="","",Tablas!D4473)</f>
        <v/>
      </c>
      <c r="E4475" s="1" t="str">
        <f>IF(Tablas!E4473="","",Tablas!E4473)</f>
        <v/>
      </c>
      <c r="F4475" s="1" t="str">
        <f>IF(Tablas!F4473="","",Tablas!F4473)</f>
        <v/>
      </c>
      <c r="G4475" s="1" t="str">
        <f>IF(Tablas!I4473="","",Tablas!I4473)</f>
        <v/>
      </c>
      <c r="H4475" s="1" t="s">
        <v>911</v>
      </c>
      <c r="I4475" s="39" t="str">
        <f>IF($B4475="","",-SUMIFS(Tabla7[Cantidad],Tabla7[Código del producto],$B4475,Tabla7[Tipo de movimiento],"SALIDA",Tabla7[Mes],I$5))</f>
        <v/>
      </c>
      <c r="J4475" s="39" t="str">
        <f>IF($B4475="","",-SUMIFS(Tabla7[Cantidad],Tabla7[Código del producto],$B4475,Tabla7[Tipo de movimiento],"SALIDA",Tabla7[Mes],J$5))</f>
        <v/>
      </c>
      <c r="K4475" s="39" t="str">
        <f>IF($B4475="","",-SUMIFS(Tabla7[Cantidad],Tabla7[Código del producto],$B4475,Tabla7[Tipo de movimiento],"SALIDA",Tabla7[Mes],K$5))</f>
        <v/>
      </c>
      <c r="L4475" s="39" t="str">
        <f>IF($B4475="","",-SUMIFS(Tabla7[Cantidad],Tabla7[Código del producto],$B4475,Tabla7[Tipo de movimiento],"SALIDA",Tabla7[Mes],L$5))</f>
        <v/>
      </c>
      <c r="M4475" s="39" t="str">
        <f>IF($B4475="","",-SUMIFS(Tabla7[Cantidad],Tabla7[Código del producto],$B4475,Tabla7[Tipo de movimiento],"SALIDA",Tabla7[Mes],M$5))</f>
        <v/>
      </c>
      <c r="N4475" s="39" t="str">
        <f>IF($B4475="","",-SUMIFS(Tabla7[Cantidad],Tabla7[Código del producto],$B4475,Tabla7[Tipo de movimiento],"SALIDA",Tabla7[Mes],N$5))</f>
        <v/>
      </c>
      <c r="O4475" s="39" t="str">
        <f>IF($B4475="","",-SUMIFS(Tabla7[Cantidad],Tabla7[Código del producto],$B4475,Tabla7[Tipo de movimiento],"SALIDA",Tabla7[Mes],O$5))</f>
        <v/>
      </c>
      <c r="P4475" s="39" t="str">
        <f>IF($B4475="","",-SUMIFS(Tabla7[Cantidad],Tabla7[Código del producto],$B4475,Tabla7[Tipo de movimiento],"SALIDA",Tabla7[Mes],P$5))</f>
        <v/>
      </c>
      <c r="Q4475" s="39" t="str">
        <f t="shared" si="207"/>
        <v/>
      </c>
      <c r="R4475" s="51" t="str">
        <f>IF($B4475="","",IFERROR(VLOOKUP($B4475,'ABC rotación'!$C:$G,5,0),"C"))</f>
        <v/>
      </c>
      <c r="S4475" s="41" t="str">
        <f t="shared" si="208"/>
        <v/>
      </c>
      <c r="T4475" s="40" t="str">
        <f t="shared" si="209"/>
        <v/>
      </c>
      <c r="U4475" s="23" t="str">
        <f>IF($B4475="","",VLOOKUP($T4475,Tablas!$X$14:$Y$17,2,1))</f>
        <v/>
      </c>
    </row>
    <row r="4476" spans="2:21" x14ac:dyDescent="0.2">
      <c r="B4476" s="1" t="str">
        <f>IF(Tablas!B4474="","",Tablas!B4474)</f>
        <v/>
      </c>
      <c r="C4476" s="1" t="str">
        <f>IF(Tablas!C4474="","",Tablas!C4474)</f>
        <v/>
      </c>
      <c r="D4476" s="1" t="str">
        <f>IF(Tablas!D4474="","",Tablas!D4474)</f>
        <v/>
      </c>
      <c r="E4476" s="1" t="str">
        <f>IF(Tablas!E4474="","",Tablas!E4474)</f>
        <v/>
      </c>
      <c r="F4476" s="1" t="str">
        <f>IF(Tablas!F4474="","",Tablas!F4474)</f>
        <v/>
      </c>
      <c r="G4476" s="1" t="str">
        <f>IF(Tablas!I4474="","",Tablas!I4474)</f>
        <v/>
      </c>
      <c r="H4476" s="1" t="s">
        <v>911</v>
      </c>
      <c r="I4476" s="39" t="str">
        <f>IF($B4476="","",-SUMIFS(Tabla7[Cantidad],Tabla7[Código del producto],$B4476,Tabla7[Tipo de movimiento],"SALIDA",Tabla7[Mes],I$5))</f>
        <v/>
      </c>
      <c r="J4476" s="39" t="str">
        <f>IF($B4476="","",-SUMIFS(Tabla7[Cantidad],Tabla7[Código del producto],$B4476,Tabla7[Tipo de movimiento],"SALIDA",Tabla7[Mes],J$5))</f>
        <v/>
      </c>
      <c r="K4476" s="39" t="str">
        <f>IF($B4476="","",-SUMIFS(Tabla7[Cantidad],Tabla7[Código del producto],$B4476,Tabla7[Tipo de movimiento],"SALIDA",Tabla7[Mes],K$5))</f>
        <v/>
      </c>
      <c r="L4476" s="39" t="str">
        <f>IF($B4476="","",-SUMIFS(Tabla7[Cantidad],Tabla7[Código del producto],$B4476,Tabla7[Tipo de movimiento],"SALIDA",Tabla7[Mes],L$5))</f>
        <v/>
      </c>
      <c r="M4476" s="39" t="str">
        <f>IF($B4476="","",-SUMIFS(Tabla7[Cantidad],Tabla7[Código del producto],$B4476,Tabla7[Tipo de movimiento],"SALIDA",Tabla7[Mes],M$5))</f>
        <v/>
      </c>
      <c r="N4476" s="39" t="str">
        <f>IF($B4476="","",-SUMIFS(Tabla7[Cantidad],Tabla7[Código del producto],$B4476,Tabla7[Tipo de movimiento],"SALIDA",Tabla7[Mes],N$5))</f>
        <v/>
      </c>
      <c r="O4476" s="39" t="str">
        <f>IF($B4476="","",-SUMIFS(Tabla7[Cantidad],Tabla7[Código del producto],$B4476,Tabla7[Tipo de movimiento],"SALIDA",Tabla7[Mes],O$5))</f>
        <v/>
      </c>
      <c r="P4476" s="39" t="str">
        <f>IF($B4476="","",-SUMIFS(Tabla7[Cantidad],Tabla7[Código del producto],$B4476,Tabla7[Tipo de movimiento],"SALIDA",Tabla7[Mes],P$5))</f>
        <v/>
      </c>
      <c r="Q4476" s="39" t="str">
        <f t="shared" si="207"/>
        <v/>
      </c>
      <c r="R4476" s="51" t="str">
        <f>IF($B4476="","",IFERROR(VLOOKUP($B4476,'ABC rotación'!$C:$G,5,0),"C"))</f>
        <v/>
      </c>
      <c r="S4476" s="41" t="str">
        <f t="shared" si="208"/>
        <v/>
      </c>
      <c r="T4476" s="40" t="str">
        <f t="shared" si="209"/>
        <v/>
      </c>
      <c r="U4476" s="23" t="str">
        <f>IF($B4476="","",VLOOKUP($T4476,Tablas!$X$14:$Y$17,2,1))</f>
        <v/>
      </c>
    </row>
    <row r="4477" spans="2:21" x14ac:dyDescent="0.2">
      <c r="B4477" s="1" t="str">
        <f>IF(Tablas!B4475="","",Tablas!B4475)</f>
        <v/>
      </c>
      <c r="C4477" s="1" t="str">
        <f>IF(Tablas!C4475="","",Tablas!C4475)</f>
        <v/>
      </c>
      <c r="D4477" s="1" t="str">
        <f>IF(Tablas!D4475="","",Tablas!D4475)</f>
        <v/>
      </c>
      <c r="E4477" s="1" t="str">
        <f>IF(Tablas!E4475="","",Tablas!E4475)</f>
        <v/>
      </c>
      <c r="F4477" s="1" t="str">
        <f>IF(Tablas!F4475="","",Tablas!F4475)</f>
        <v/>
      </c>
      <c r="G4477" s="1" t="str">
        <f>IF(Tablas!I4475="","",Tablas!I4475)</f>
        <v/>
      </c>
      <c r="H4477" s="1" t="s">
        <v>911</v>
      </c>
      <c r="I4477" s="39" t="str">
        <f>IF($B4477="","",-SUMIFS(Tabla7[Cantidad],Tabla7[Código del producto],$B4477,Tabla7[Tipo de movimiento],"SALIDA",Tabla7[Mes],I$5))</f>
        <v/>
      </c>
      <c r="J4477" s="39" t="str">
        <f>IF($B4477="","",-SUMIFS(Tabla7[Cantidad],Tabla7[Código del producto],$B4477,Tabla7[Tipo de movimiento],"SALIDA",Tabla7[Mes],J$5))</f>
        <v/>
      </c>
      <c r="K4477" s="39" t="str">
        <f>IF($B4477="","",-SUMIFS(Tabla7[Cantidad],Tabla7[Código del producto],$B4477,Tabla7[Tipo de movimiento],"SALIDA",Tabla7[Mes],K$5))</f>
        <v/>
      </c>
      <c r="L4477" s="39" t="str">
        <f>IF($B4477="","",-SUMIFS(Tabla7[Cantidad],Tabla7[Código del producto],$B4477,Tabla7[Tipo de movimiento],"SALIDA",Tabla7[Mes],L$5))</f>
        <v/>
      </c>
      <c r="M4477" s="39" t="str">
        <f>IF($B4477="","",-SUMIFS(Tabla7[Cantidad],Tabla7[Código del producto],$B4477,Tabla7[Tipo de movimiento],"SALIDA",Tabla7[Mes],M$5))</f>
        <v/>
      </c>
      <c r="N4477" s="39" t="str">
        <f>IF($B4477="","",-SUMIFS(Tabla7[Cantidad],Tabla7[Código del producto],$B4477,Tabla7[Tipo de movimiento],"SALIDA",Tabla7[Mes],N$5))</f>
        <v/>
      </c>
      <c r="O4477" s="39" t="str">
        <f>IF($B4477="","",-SUMIFS(Tabla7[Cantidad],Tabla7[Código del producto],$B4477,Tabla7[Tipo de movimiento],"SALIDA",Tabla7[Mes],O$5))</f>
        <v/>
      </c>
      <c r="P4477" s="39" t="str">
        <f>IF($B4477="","",-SUMIFS(Tabla7[Cantidad],Tabla7[Código del producto],$B4477,Tabla7[Tipo de movimiento],"SALIDA",Tabla7[Mes],P$5))</f>
        <v/>
      </c>
      <c r="Q4477" s="39" t="str">
        <f t="shared" si="207"/>
        <v/>
      </c>
      <c r="R4477" s="51" t="str">
        <f>IF($B4477="","",IFERROR(VLOOKUP($B4477,'ABC rotación'!$C:$G,5,0),"C"))</f>
        <v/>
      </c>
      <c r="S4477" s="41" t="str">
        <f t="shared" si="208"/>
        <v/>
      </c>
      <c r="T4477" s="40" t="str">
        <f t="shared" si="209"/>
        <v/>
      </c>
      <c r="U4477" s="23" t="str">
        <f>IF($B4477="","",VLOOKUP($T4477,Tablas!$X$14:$Y$17,2,1))</f>
        <v/>
      </c>
    </row>
    <row r="4478" spans="2:21" x14ac:dyDescent="0.2">
      <c r="B4478" s="1" t="str">
        <f>IF(Tablas!B4476="","",Tablas!B4476)</f>
        <v/>
      </c>
      <c r="C4478" s="1" t="str">
        <f>IF(Tablas!C4476="","",Tablas!C4476)</f>
        <v/>
      </c>
      <c r="D4478" s="1" t="str">
        <f>IF(Tablas!D4476="","",Tablas!D4476)</f>
        <v/>
      </c>
      <c r="E4478" s="1" t="str">
        <f>IF(Tablas!E4476="","",Tablas!E4476)</f>
        <v/>
      </c>
      <c r="F4478" s="1" t="str">
        <f>IF(Tablas!F4476="","",Tablas!F4476)</f>
        <v/>
      </c>
      <c r="G4478" s="1" t="str">
        <f>IF(Tablas!I4476="","",Tablas!I4476)</f>
        <v/>
      </c>
      <c r="H4478" s="1" t="s">
        <v>911</v>
      </c>
      <c r="I4478" s="39" t="str">
        <f>IF($B4478="","",-SUMIFS(Tabla7[Cantidad],Tabla7[Código del producto],$B4478,Tabla7[Tipo de movimiento],"SALIDA",Tabla7[Mes],I$5))</f>
        <v/>
      </c>
      <c r="J4478" s="39" t="str">
        <f>IF($B4478="","",-SUMIFS(Tabla7[Cantidad],Tabla7[Código del producto],$B4478,Tabla7[Tipo de movimiento],"SALIDA",Tabla7[Mes],J$5))</f>
        <v/>
      </c>
      <c r="K4478" s="39" t="str">
        <f>IF($B4478="","",-SUMIFS(Tabla7[Cantidad],Tabla7[Código del producto],$B4478,Tabla7[Tipo de movimiento],"SALIDA",Tabla7[Mes],K$5))</f>
        <v/>
      </c>
      <c r="L4478" s="39" t="str">
        <f>IF($B4478="","",-SUMIFS(Tabla7[Cantidad],Tabla7[Código del producto],$B4478,Tabla7[Tipo de movimiento],"SALIDA",Tabla7[Mes],L$5))</f>
        <v/>
      </c>
      <c r="M4478" s="39" t="str">
        <f>IF($B4478="","",-SUMIFS(Tabla7[Cantidad],Tabla7[Código del producto],$B4478,Tabla7[Tipo de movimiento],"SALIDA",Tabla7[Mes],M$5))</f>
        <v/>
      </c>
      <c r="N4478" s="39" t="str">
        <f>IF($B4478="","",-SUMIFS(Tabla7[Cantidad],Tabla7[Código del producto],$B4478,Tabla7[Tipo de movimiento],"SALIDA",Tabla7[Mes],N$5))</f>
        <v/>
      </c>
      <c r="O4478" s="39" t="str">
        <f>IF($B4478="","",-SUMIFS(Tabla7[Cantidad],Tabla7[Código del producto],$B4478,Tabla7[Tipo de movimiento],"SALIDA",Tabla7[Mes],O$5))</f>
        <v/>
      </c>
      <c r="P4478" s="39" t="str">
        <f>IF($B4478="","",-SUMIFS(Tabla7[Cantidad],Tabla7[Código del producto],$B4478,Tabla7[Tipo de movimiento],"SALIDA",Tabla7[Mes],P$5))</f>
        <v/>
      </c>
      <c r="Q4478" s="39" t="str">
        <f t="shared" si="207"/>
        <v/>
      </c>
      <c r="R4478" s="51" t="str">
        <f>IF($B4478="","",IFERROR(VLOOKUP($B4478,'ABC rotación'!$C:$G,5,0),"C"))</f>
        <v/>
      </c>
      <c r="S4478" s="41" t="str">
        <f t="shared" si="208"/>
        <v/>
      </c>
      <c r="T4478" s="40" t="str">
        <f t="shared" si="209"/>
        <v/>
      </c>
      <c r="U4478" s="23" t="str">
        <f>IF($B4478="","",VLOOKUP($T4478,Tablas!$X$14:$Y$17,2,1))</f>
        <v/>
      </c>
    </row>
    <row r="4479" spans="2:21" x14ac:dyDescent="0.2">
      <c r="B4479" s="1" t="str">
        <f>IF(Tablas!B4477="","",Tablas!B4477)</f>
        <v/>
      </c>
      <c r="C4479" s="1" t="str">
        <f>IF(Tablas!C4477="","",Tablas!C4477)</f>
        <v/>
      </c>
      <c r="D4479" s="1" t="str">
        <f>IF(Tablas!D4477="","",Tablas!D4477)</f>
        <v/>
      </c>
      <c r="E4479" s="1" t="str">
        <f>IF(Tablas!E4477="","",Tablas!E4477)</f>
        <v/>
      </c>
      <c r="F4479" s="1" t="str">
        <f>IF(Tablas!F4477="","",Tablas!F4477)</f>
        <v/>
      </c>
      <c r="G4479" s="1" t="str">
        <f>IF(Tablas!I4477="","",Tablas!I4477)</f>
        <v/>
      </c>
      <c r="H4479" s="1" t="s">
        <v>911</v>
      </c>
      <c r="I4479" s="39" t="str">
        <f>IF($B4479="","",-SUMIFS(Tabla7[Cantidad],Tabla7[Código del producto],$B4479,Tabla7[Tipo de movimiento],"SALIDA",Tabla7[Mes],I$5))</f>
        <v/>
      </c>
      <c r="J4479" s="39" t="str">
        <f>IF($B4479="","",-SUMIFS(Tabla7[Cantidad],Tabla7[Código del producto],$B4479,Tabla7[Tipo de movimiento],"SALIDA",Tabla7[Mes],J$5))</f>
        <v/>
      </c>
      <c r="K4479" s="39" t="str">
        <f>IF($B4479="","",-SUMIFS(Tabla7[Cantidad],Tabla7[Código del producto],$B4479,Tabla7[Tipo de movimiento],"SALIDA",Tabla7[Mes],K$5))</f>
        <v/>
      </c>
      <c r="L4479" s="39" t="str">
        <f>IF($B4479="","",-SUMIFS(Tabla7[Cantidad],Tabla7[Código del producto],$B4479,Tabla7[Tipo de movimiento],"SALIDA",Tabla7[Mes],L$5))</f>
        <v/>
      </c>
      <c r="M4479" s="39" t="str">
        <f>IF($B4479="","",-SUMIFS(Tabla7[Cantidad],Tabla7[Código del producto],$B4479,Tabla7[Tipo de movimiento],"SALIDA",Tabla7[Mes],M$5))</f>
        <v/>
      </c>
      <c r="N4479" s="39" t="str">
        <f>IF($B4479="","",-SUMIFS(Tabla7[Cantidad],Tabla7[Código del producto],$B4479,Tabla7[Tipo de movimiento],"SALIDA",Tabla7[Mes],N$5))</f>
        <v/>
      </c>
      <c r="O4479" s="39" t="str">
        <f>IF($B4479="","",-SUMIFS(Tabla7[Cantidad],Tabla7[Código del producto],$B4479,Tabla7[Tipo de movimiento],"SALIDA",Tabla7[Mes],O$5))</f>
        <v/>
      </c>
      <c r="P4479" s="39" t="str">
        <f>IF($B4479="","",-SUMIFS(Tabla7[Cantidad],Tabla7[Código del producto],$B4479,Tabla7[Tipo de movimiento],"SALIDA",Tabla7[Mes],P$5))</f>
        <v/>
      </c>
      <c r="Q4479" s="39" t="str">
        <f t="shared" si="207"/>
        <v/>
      </c>
      <c r="R4479" s="51" t="str">
        <f>IF($B4479="","",IFERROR(VLOOKUP($B4479,'ABC rotación'!$C:$G,5,0),"C"))</f>
        <v/>
      </c>
      <c r="S4479" s="41" t="str">
        <f t="shared" si="208"/>
        <v/>
      </c>
      <c r="T4479" s="40" t="str">
        <f t="shared" si="209"/>
        <v/>
      </c>
      <c r="U4479" s="23" t="str">
        <f>IF($B4479="","",VLOOKUP($T4479,Tablas!$X$14:$Y$17,2,1))</f>
        <v/>
      </c>
    </row>
    <row r="4480" spans="2:21" x14ac:dyDescent="0.2">
      <c r="B4480" s="1" t="str">
        <f>IF(Tablas!B4478="","",Tablas!B4478)</f>
        <v/>
      </c>
      <c r="C4480" s="1" t="str">
        <f>IF(Tablas!C4478="","",Tablas!C4478)</f>
        <v/>
      </c>
      <c r="D4480" s="1" t="str">
        <f>IF(Tablas!D4478="","",Tablas!D4478)</f>
        <v/>
      </c>
      <c r="E4480" s="1" t="str">
        <f>IF(Tablas!E4478="","",Tablas!E4478)</f>
        <v/>
      </c>
      <c r="F4480" s="1" t="str">
        <f>IF(Tablas!F4478="","",Tablas!F4478)</f>
        <v/>
      </c>
      <c r="G4480" s="1" t="str">
        <f>IF(Tablas!I4478="","",Tablas!I4478)</f>
        <v/>
      </c>
      <c r="H4480" s="1" t="s">
        <v>911</v>
      </c>
      <c r="I4480" s="39" t="str">
        <f>IF($B4480="","",-SUMIFS(Tabla7[Cantidad],Tabla7[Código del producto],$B4480,Tabla7[Tipo de movimiento],"SALIDA",Tabla7[Mes],I$5))</f>
        <v/>
      </c>
      <c r="J4480" s="39" t="str">
        <f>IF($B4480="","",-SUMIFS(Tabla7[Cantidad],Tabla7[Código del producto],$B4480,Tabla7[Tipo de movimiento],"SALIDA",Tabla7[Mes],J$5))</f>
        <v/>
      </c>
      <c r="K4480" s="39" t="str">
        <f>IF($B4480="","",-SUMIFS(Tabla7[Cantidad],Tabla7[Código del producto],$B4480,Tabla7[Tipo de movimiento],"SALIDA",Tabla7[Mes],K$5))</f>
        <v/>
      </c>
      <c r="L4480" s="39" t="str">
        <f>IF($B4480="","",-SUMIFS(Tabla7[Cantidad],Tabla7[Código del producto],$B4480,Tabla7[Tipo de movimiento],"SALIDA",Tabla7[Mes],L$5))</f>
        <v/>
      </c>
      <c r="M4480" s="39" t="str">
        <f>IF($B4480="","",-SUMIFS(Tabla7[Cantidad],Tabla7[Código del producto],$B4480,Tabla7[Tipo de movimiento],"SALIDA",Tabla7[Mes],M$5))</f>
        <v/>
      </c>
      <c r="N4480" s="39" t="str">
        <f>IF($B4480="","",-SUMIFS(Tabla7[Cantidad],Tabla7[Código del producto],$B4480,Tabla7[Tipo de movimiento],"SALIDA",Tabla7[Mes],N$5))</f>
        <v/>
      </c>
      <c r="O4480" s="39" t="str">
        <f>IF($B4480="","",-SUMIFS(Tabla7[Cantidad],Tabla7[Código del producto],$B4480,Tabla7[Tipo de movimiento],"SALIDA",Tabla7[Mes],O$5))</f>
        <v/>
      </c>
      <c r="P4480" s="39" t="str">
        <f>IF($B4480="","",-SUMIFS(Tabla7[Cantidad],Tabla7[Código del producto],$B4480,Tabla7[Tipo de movimiento],"SALIDA",Tabla7[Mes],P$5))</f>
        <v/>
      </c>
      <c r="Q4480" s="39" t="str">
        <f t="shared" si="207"/>
        <v/>
      </c>
      <c r="R4480" s="51" t="str">
        <f>IF($B4480="","",IFERROR(VLOOKUP($B4480,'ABC rotación'!$C:$G,5,0),"C"))</f>
        <v/>
      </c>
      <c r="S4480" s="41" t="str">
        <f t="shared" si="208"/>
        <v/>
      </c>
      <c r="T4480" s="40" t="str">
        <f t="shared" si="209"/>
        <v/>
      </c>
      <c r="U4480" s="23" t="str">
        <f>IF($B4480="","",VLOOKUP($T4480,Tablas!$X$14:$Y$17,2,1))</f>
        <v/>
      </c>
    </row>
    <row r="4481" spans="2:21" x14ac:dyDescent="0.2">
      <c r="B4481" s="1" t="str">
        <f>IF(Tablas!B4479="","",Tablas!B4479)</f>
        <v/>
      </c>
      <c r="C4481" s="1" t="str">
        <f>IF(Tablas!C4479="","",Tablas!C4479)</f>
        <v/>
      </c>
      <c r="D4481" s="1" t="str">
        <f>IF(Tablas!D4479="","",Tablas!D4479)</f>
        <v/>
      </c>
      <c r="E4481" s="1" t="str">
        <f>IF(Tablas!E4479="","",Tablas!E4479)</f>
        <v/>
      </c>
      <c r="F4481" s="1" t="str">
        <f>IF(Tablas!F4479="","",Tablas!F4479)</f>
        <v/>
      </c>
      <c r="G4481" s="1" t="str">
        <f>IF(Tablas!I4479="","",Tablas!I4479)</f>
        <v/>
      </c>
      <c r="H4481" s="1" t="s">
        <v>911</v>
      </c>
      <c r="I4481" s="39" t="str">
        <f>IF($B4481="","",-SUMIFS(Tabla7[Cantidad],Tabla7[Código del producto],$B4481,Tabla7[Tipo de movimiento],"SALIDA",Tabla7[Mes],I$5))</f>
        <v/>
      </c>
      <c r="J4481" s="39" t="str">
        <f>IF($B4481="","",-SUMIFS(Tabla7[Cantidad],Tabla7[Código del producto],$B4481,Tabla7[Tipo de movimiento],"SALIDA",Tabla7[Mes],J$5))</f>
        <v/>
      </c>
      <c r="K4481" s="39" t="str">
        <f>IF($B4481="","",-SUMIFS(Tabla7[Cantidad],Tabla7[Código del producto],$B4481,Tabla7[Tipo de movimiento],"SALIDA",Tabla7[Mes],K$5))</f>
        <v/>
      </c>
      <c r="L4481" s="39" t="str">
        <f>IF($B4481="","",-SUMIFS(Tabla7[Cantidad],Tabla7[Código del producto],$B4481,Tabla7[Tipo de movimiento],"SALIDA",Tabla7[Mes],L$5))</f>
        <v/>
      </c>
      <c r="M4481" s="39" t="str">
        <f>IF($B4481="","",-SUMIFS(Tabla7[Cantidad],Tabla7[Código del producto],$B4481,Tabla7[Tipo de movimiento],"SALIDA",Tabla7[Mes],M$5))</f>
        <v/>
      </c>
      <c r="N4481" s="39" t="str">
        <f>IF($B4481="","",-SUMIFS(Tabla7[Cantidad],Tabla7[Código del producto],$B4481,Tabla7[Tipo de movimiento],"SALIDA",Tabla7[Mes],N$5))</f>
        <v/>
      </c>
      <c r="O4481" s="39" t="str">
        <f>IF($B4481="","",-SUMIFS(Tabla7[Cantidad],Tabla7[Código del producto],$B4481,Tabla7[Tipo de movimiento],"SALIDA",Tabla7[Mes],O$5))</f>
        <v/>
      </c>
      <c r="P4481" s="39" t="str">
        <f>IF($B4481="","",-SUMIFS(Tabla7[Cantidad],Tabla7[Código del producto],$B4481,Tabla7[Tipo de movimiento],"SALIDA",Tabla7[Mes],P$5))</f>
        <v/>
      </c>
      <c r="Q4481" s="39" t="str">
        <f t="shared" si="207"/>
        <v/>
      </c>
      <c r="R4481" s="51" t="str">
        <f>IF($B4481="","",IFERROR(VLOOKUP($B4481,'ABC rotación'!$C:$G,5,0),"C"))</f>
        <v/>
      </c>
      <c r="S4481" s="41" t="str">
        <f t="shared" si="208"/>
        <v/>
      </c>
      <c r="T4481" s="40" t="str">
        <f t="shared" si="209"/>
        <v/>
      </c>
      <c r="U4481" s="23" t="str">
        <f>IF($B4481="","",VLOOKUP($T4481,Tablas!$X$14:$Y$17,2,1))</f>
        <v/>
      </c>
    </row>
    <row r="4482" spans="2:21" x14ac:dyDescent="0.2">
      <c r="B4482" s="1" t="str">
        <f>IF(Tablas!B4480="","",Tablas!B4480)</f>
        <v/>
      </c>
      <c r="C4482" s="1" t="str">
        <f>IF(Tablas!C4480="","",Tablas!C4480)</f>
        <v/>
      </c>
      <c r="D4482" s="1" t="str">
        <f>IF(Tablas!D4480="","",Tablas!D4480)</f>
        <v/>
      </c>
      <c r="E4482" s="1" t="str">
        <f>IF(Tablas!E4480="","",Tablas!E4480)</f>
        <v/>
      </c>
      <c r="F4482" s="1" t="str">
        <f>IF(Tablas!F4480="","",Tablas!F4480)</f>
        <v/>
      </c>
      <c r="G4482" s="1" t="str">
        <f>IF(Tablas!I4480="","",Tablas!I4480)</f>
        <v/>
      </c>
      <c r="H4482" s="1" t="s">
        <v>911</v>
      </c>
      <c r="I4482" s="39" t="str">
        <f>IF($B4482="","",-SUMIFS(Tabla7[Cantidad],Tabla7[Código del producto],$B4482,Tabla7[Tipo de movimiento],"SALIDA",Tabla7[Mes],I$5))</f>
        <v/>
      </c>
      <c r="J4482" s="39" t="str">
        <f>IF($B4482="","",-SUMIFS(Tabla7[Cantidad],Tabla7[Código del producto],$B4482,Tabla7[Tipo de movimiento],"SALIDA",Tabla7[Mes],J$5))</f>
        <v/>
      </c>
      <c r="K4482" s="39" t="str">
        <f>IF($B4482="","",-SUMIFS(Tabla7[Cantidad],Tabla7[Código del producto],$B4482,Tabla7[Tipo de movimiento],"SALIDA",Tabla7[Mes],K$5))</f>
        <v/>
      </c>
      <c r="L4482" s="39" t="str">
        <f>IF($B4482="","",-SUMIFS(Tabla7[Cantidad],Tabla7[Código del producto],$B4482,Tabla7[Tipo de movimiento],"SALIDA",Tabla7[Mes],L$5))</f>
        <v/>
      </c>
      <c r="M4482" s="39" t="str">
        <f>IF($B4482="","",-SUMIFS(Tabla7[Cantidad],Tabla7[Código del producto],$B4482,Tabla7[Tipo de movimiento],"SALIDA",Tabla7[Mes],M$5))</f>
        <v/>
      </c>
      <c r="N4482" s="39" t="str">
        <f>IF($B4482="","",-SUMIFS(Tabla7[Cantidad],Tabla7[Código del producto],$B4482,Tabla7[Tipo de movimiento],"SALIDA",Tabla7[Mes],N$5))</f>
        <v/>
      </c>
      <c r="O4482" s="39" t="str">
        <f>IF($B4482="","",-SUMIFS(Tabla7[Cantidad],Tabla7[Código del producto],$B4482,Tabla7[Tipo de movimiento],"SALIDA",Tabla7[Mes],O$5))</f>
        <v/>
      </c>
      <c r="P4482" s="39" t="str">
        <f>IF($B4482="","",-SUMIFS(Tabla7[Cantidad],Tabla7[Código del producto],$B4482,Tabla7[Tipo de movimiento],"SALIDA",Tabla7[Mes],P$5))</f>
        <v/>
      </c>
      <c r="Q4482" s="39" t="str">
        <f t="shared" si="207"/>
        <v/>
      </c>
      <c r="R4482" s="51" t="str">
        <f>IF($B4482="","",IFERROR(VLOOKUP($B4482,'ABC rotación'!$C:$G,5,0),"C"))</f>
        <v/>
      </c>
      <c r="S4482" s="41" t="str">
        <f t="shared" si="208"/>
        <v/>
      </c>
      <c r="T4482" s="40" t="str">
        <f t="shared" si="209"/>
        <v/>
      </c>
      <c r="U4482" s="23" t="str">
        <f>IF($B4482="","",VLOOKUP($T4482,Tablas!$X$14:$Y$17,2,1))</f>
        <v/>
      </c>
    </row>
    <row r="4483" spans="2:21" x14ac:dyDescent="0.2">
      <c r="B4483" s="1" t="str">
        <f>IF(Tablas!B4481="","",Tablas!B4481)</f>
        <v/>
      </c>
      <c r="C4483" s="1" t="str">
        <f>IF(Tablas!C4481="","",Tablas!C4481)</f>
        <v/>
      </c>
      <c r="D4483" s="1" t="str">
        <f>IF(Tablas!D4481="","",Tablas!D4481)</f>
        <v/>
      </c>
      <c r="E4483" s="1" t="str">
        <f>IF(Tablas!E4481="","",Tablas!E4481)</f>
        <v/>
      </c>
      <c r="F4483" s="1" t="str">
        <f>IF(Tablas!F4481="","",Tablas!F4481)</f>
        <v/>
      </c>
      <c r="G4483" s="1" t="str">
        <f>IF(Tablas!I4481="","",Tablas!I4481)</f>
        <v/>
      </c>
      <c r="H4483" s="1" t="s">
        <v>911</v>
      </c>
      <c r="I4483" s="39" t="str">
        <f>IF($B4483="","",-SUMIFS(Tabla7[Cantidad],Tabla7[Código del producto],$B4483,Tabla7[Tipo de movimiento],"SALIDA",Tabla7[Mes],I$5))</f>
        <v/>
      </c>
      <c r="J4483" s="39" t="str">
        <f>IF($B4483="","",-SUMIFS(Tabla7[Cantidad],Tabla7[Código del producto],$B4483,Tabla7[Tipo de movimiento],"SALIDA",Tabla7[Mes],J$5))</f>
        <v/>
      </c>
      <c r="K4483" s="39" t="str">
        <f>IF($B4483="","",-SUMIFS(Tabla7[Cantidad],Tabla7[Código del producto],$B4483,Tabla7[Tipo de movimiento],"SALIDA",Tabla7[Mes],K$5))</f>
        <v/>
      </c>
      <c r="L4483" s="39" t="str">
        <f>IF($B4483="","",-SUMIFS(Tabla7[Cantidad],Tabla7[Código del producto],$B4483,Tabla7[Tipo de movimiento],"SALIDA",Tabla7[Mes],L$5))</f>
        <v/>
      </c>
      <c r="M4483" s="39" t="str">
        <f>IF($B4483="","",-SUMIFS(Tabla7[Cantidad],Tabla7[Código del producto],$B4483,Tabla7[Tipo de movimiento],"SALIDA",Tabla7[Mes],M$5))</f>
        <v/>
      </c>
      <c r="N4483" s="39" t="str">
        <f>IF($B4483="","",-SUMIFS(Tabla7[Cantidad],Tabla7[Código del producto],$B4483,Tabla7[Tipo de movimiento],"SALIDA",Tabla7[Mes],N$5))</f>
        <v/>
      </c>
      <c r="O4483" s="39" t="str">
        <f>IF($B4483="","",-SUMIFS(Tabla7[Cantidad],Tabla7[Código del producto],$B4483,Tabla7[Tipo de movimiento],"SALIDA",Tabla7[Mes],O$5))</f>
        <v/>
      </c>
      <c r="P4483" s="39" t="str">
        <f>IF($B4483="","",-SUMIFS(Tabla7[Cantidad],Tabla7[Código del producto],$B4483,Tabla7[Tipo de movimiento],"SALIDA",Tabla7[Mes],P$5))</f>
        <v/>
      </c>
      <c r="Q4483" s="39" t="str">
        <f t="shared" si="207"/>
        <v/>
      </c>
      <c r="R4483" s="51" t="str">
        <f>IF($B4483="","",IFERROR(VLOOKUP($B4483,'ABC rotación'!$C:$G,5,0),"C"))</f>
        <v/>
      </c>
      <c r="S4483" s="41" t="str">
        <f t="shared" si="208"/>
        <v/>
      </c>
      <c r="T4483" s="40" t="str">
        <f t="shared" si="209"/>
        <v/>
      </c>
      <c r="U4483" s="23" t="str">
        <f>IF($B4483="","",VLOOKUP($T4483,Tablas!$X$14:$Y$17,2,1))</f>
        <v/>
      </c>
    </row>
    <row r="4484" spans="2:21" x14ac:dyDescent="0.2">
      <c r="B4484" s="1" t="str">
        <f>IF(Tablas!B4482="","",Tablas!B4482)</f>
        <v/>
      </c>
      <c r="C4484" s="1" t="str">
        <f>IF(Tablas!C4482="","",Tablas!C4482)</f>
        <v/>
      </c>
      <c r="D4484" s="1" t="str">
        <f>IF(Tablas!D4482="","",Tablas!D4482)</f>
        <v/>
      </c>
      <c r="E4484" s="1" t="str">
        <f>IF(Tablas!E4482="","",Tablas!E4482)</f>
        <v/>
      </c>
      <c r="F4484" s="1" t="str">
        <f>IF(Tablas!F4482="","",Tablas!F4482)</f>
        <v/>
      </c>
      <c r="G4484" s="1" t="str">
        <f>IF(Tablas!I4482="","",Tablas!I4482)</f>
        <v/>
      </c>
      <c r="H4484" s="1" t="s">
        <v>911</v>
      </c>
      <c r="I4484" s="39" t="str">
        <f>IF($B4484="","",-SUMIFS(Tabla7[Cantidad],Tabla7[Código del producto],$B4484,Tabla7[Tipo de movimiento],"SALIDA",Tabla7[Mes],I$5))</f>
        <v/>
      </c>
      <c r="J4484" s="39" t="str">
        <f>IF($B4484="","",-SUMIFS(Tabla7[Cantidad],Tabla7[Código del producto],$B4484,Tabla7[Tipo de movimiento],"SALIDA",Tabla7[Mes],J$5))</f>
        <v/>
      </c>
      <c r="K4484" s="39" t="str">
        <f>IF($B4484="","",-SUMIFS(Tabla7[Cantidad],Tabla7[Código del producto],$B4484,Tabla7[Tipo de movimiento],"SALIDA",Tabla7[Mes],K$5))</f>
        <v/>
      </c>
      <c r="L4484" s="39" t="str">
        <f>IF($B4484="","",-SUMIFS(Tabla7[Cantidad],Tabla7[Código del producto],$B4484,Tabla7[Tipo de movimiento],"SALIDA",Tabla7[Mes],L$5))</f>
        <v/>
      </c>
      <c r="M4484" s="39" t="str">
        <f>IF($B4484="","",-SUMIFS(Tabla7[Cantidad],Tabla7[Código del producto],$B4484,Tabla7[Tipo de movimiento],"SALIDA",Tabla7[Mes],M$5))</f>
        <v/>
      </c>
      <c r="N4484" s="39" t="str">
        <f>IF($B4484="","",-SUMIFS(Tabla7[Cantidad],Tabla7[Código del producto],$B4484,Tabla7[Tipo de movimiento],"SALIDA",Tabla7[Mes],N$5))</f>
        <v/>
      </c>
      <c r="O4484" s="39" t="str">
        <f>IF($B4484="","",-SUMIFS(Tabla7[Cantidad],Tabla7[Código del producto],$B4484,Tabla7[Tipo de movimiento],"SALIDA",Tabla7[Mes],O$5))</f>
        <v/>
      </c>
      <c r="P4484" s="39" t="str">
        <f>IF($B4484="","",-SUMIFS(Tabla7[Cantidad],Tabla7[Código del producto],$B4484,Tabla7[Tipo de movimiento],"SALIDA",Tabla7[Mes],P$5))</f>
        <v/>
      </c>
      <c r="Q4484" s="39" t="str">
        <f t="shared" si="207"/>
        <v/>
      </c>
      <c r="R4484" s="51" t="str">
        <f>IF($B4484="","",IFERROR(VLOOKUP($B4484,'ABC rotación'!$C:$G,5,0),"C"))</f>
        <v/>
      </c>
      <c r="S4484" s="41" t="str">
        <f t="shared" si="208"/>
        <v/>
      </c>
      <c r="T4484" s="40" t="str">
        <f t="shared" si="209"/>
        <v/>
      </c>
      <c r="U4484" s="23" t="str">
        <f>IF($B4484="","",VLOOKUP($T4484,Tablas!$X$14:$Y$17,2,1))</f>
        <v/>
      </c>
    </row>
    <row r="4485" spans="2:21" x14ac:dyDescent="0.2">
      <c r="B4485" s="1" t="str">
        <f>IF(Tablas!B4483="","",Tablas!B4483)</f>
        <v/>
      </c>
      <c r="C4485" s="1" t="str">
        <f>IF(Tablas!C4483="","",Tablas!C4483)</f>
        <v/>
      </c>
      <c r="D4485" s="1" t="str">
        <f>IF(Tablas!D4483="","",Tablas!D4483)</f>
        <v/>
      </c>
      <c r="E4485" s="1" t="str">
        <f>IF(Tablas!E4483="","",Tablas!E4483)</f>
        <v/>
      </c>
      <c r="F4485" s="1" t="str">
        <f>IF(Tablas!F4483="","",Tablas!F4483)</f>
        <v/>
      </c>
      <c r="G4485" s="1" t="str">
        <f>IF(Tablas!I4483="","",Tablas!I4483)</f>
        <v/>
      </c>
      <c r="H4485" s="1" t="s">
        <v>911</v>
      </c>
      <c r="I4485" s="39" t="str">
        <f>IF($B4485="","",-SUMIFS(Tabla7[Cantidad],Tabla7[Código del producto],$B4485,Tabla7[Tipo de movimiento],"SALIDA",Tabla7[Mes],I$5))</f>
        <v/>
      </c>
      <c r="J4485" s="39" t="str">
        <f>IF($B4485="","",-SUMIFS(Tabla7[Cantidad],Tabla7[Código del producto],$B4485,Tabla7[Tipo de movimiento],"SALIDA",Tabla7[Mes],J$5))</f>
        <v/>
      </c>
      <c r="K4485" s="39" t="str">
        <f>IF($B4485="","",-SUMIFS(Tabla7[Cantidad],Tabla7[Código del producto],$B4485,Tabla7[Tipo de movimiento],"SALIDA",Tabla7[Mes],K$5))</f>
        <v/>
      </c>
      <c r="L4485" s="39" t="str">
        <f>IF($B4485="","",-SUMIFS(Tabla7[Cantidad],Tabla7[Código del producto],$B4485,Tabla7[Tipo de movimiento],"SALIDA",Tabla7[Mes],L$5))</f>
        <v/>
      </c>
      <c r="M4485" s="39" t="str">
        <f>IF($B4485="","",-SUMIFS(Tabla7[Cantidad],Tabla7[Código del producto],$B4485,Tabla7[Tipo de movimiento],"SALIDA",Tabla7[Mes],M$5))</f>
        <v/>
      </c>
      <c r="N4485" s="39" t="str">
        <f>IF($B4485="","",-SUMIFS(Tabla7[Cantidad],Tabla7[Código del producto],$B4485,Tabla7[Tipo de movimiento],"SALIDA",Tabla7[Mes],N$5))</f>
        <v/>
      </c>
      <c r="O4485" s="39" t="str">
        <f>IF($B4485="","",-SUMIFS(Tabla7[Cantidad],Tabla7[Código del producto],$B4485,Tabla7[Tipo de movimiento],"SALIDA",Tabla7[Mes],O$5))</f>
        <v/>
      </c>
      <c r="P4485" s="39" t="str">
        <f>IF($B4485="","",-SUMIFS(Tabla7[Cantidad],Tabla7[Código del producto],$B4485,Tabla7[Tipo de movimiento],"SALIDA",Tabla7[Mes],P$5))</f>
        <v/>
      </c>
      <c r="Q4485" s="39" t="str">
        <f t="shared" si="207"/>
        <v/>
      </c>
      <c r="R4485" s="51" t="str">
        <f>IF($B4485="","",IFERROR(VLOOKUP($B4485,'ABC rotación'!$C:$G,5,0),"C"))</f>
        <v/>
      </c>
      <c r="S4485" s="41" t="str">
        <f t="shared" si="208"/>
        <v/>
      </c>
      <c r="T4485" s="40" t="str">
        <f t="shared" si="209"/>
        <v/>
      </c>
      <c r="U4485" s="23" t="str">
        <f>IF($B4485="","",VLOOKUP($T4485,Tablas!$X$14:$Y$17,2,1))</f>
        <v/>
      </c>
    </row>
    <row r="4486" spans="2:21" x14ac:dyDescent="0.2">
      <c r="B4486" s="1" t="str">
        <f>IF(Tablas!B4484="","",Tablas!B4484)</f>
        <v/>
      </c>
      <c r="C4486" s="1" t="str">
        <f>IF(Tablas!C4484="","",Tablas!C4484)</f>
        <v/>
      </c>
      <c r="D4486" s="1" t="str">
        <f>IF(Tablas!D4484="","",Tablas!D4484)</f>
        <v/>
      </c>
      <c r="E4486" s="1" t="str">
        <f>IF(Tablas!E4484="","",Tablas!E4484)</f>
        <v/>
      </c>
      <c r="F4486" s="1" t="str">
        <f>IF(Tablas!F4484="","",Tablas!F4484)</f>
        <v/>
      </c>
      <c r="G4486" s="1" t="str">
        <f>IF(Tablas!I4484="","",Tablas!I4484)</f>
        <v/>
      </c>
      <c r="H4486" s="1" t="s">
        <v>911</v>
      </c>
      <c r="I4486" s="39" t="str">
        <f>IF($B4486="","",-SUMIFS(Tabla7[Cantidad],Tabla7[Código del producto],$B4486,Tabla7[Tipo de movimiento],"SALIDA",Tabla7[Mes],I$5))</f>
        <v/>
      </c>
      <c r="J4486" s="39" t="str">
        <f>IF($B4486="","",-SUMIFS(Tabla7[Cantidad],Tabla7[Código del producto],$B4486,Tabla7[Tipo de movimiento],"SALIDA",Tabla7[Mes],J$5))</f>
        <v/>
      </c>
      <c r="K4486" s="39" t="str">
        <f>IF($B4486="","",-SUMIFS(Tabla7[Cantidad],Tabla7[Código del producto],$B4486,Tabla7[Tipo de movimiento],"SALIDA",Tabla7[Mes],K$5))</f>
        <v/>
      </c>
      <c r="L4486" s="39" t="str">
        <f>IF($B4486="","",-SUMIFS(Tabla7[Cantidad],Tabla7[Código del producto],$B4486,Tabla7[Tipo de movimiento],"SALIDA",Tabla7[Mes],L$5))</f>
        <v/>
      </c>
      <c r="M4486" s="39" t="str">
        <f>IF($B4486="","",-SUMIFS(Tabla7[Cantidad],Tabla7[Código del producto],$B4486,Tabla7[Tipo de movimiento],"SALIDA",Tabla7[Mes],M$5))</f>
        <v/>
      </c>
      <c r="N4486" s="39" t="str">
        <f>IF($B4486="","",-SUMIFS(Tabla7[Cantidad],Tabla7[Código del producto],$B4486,Tabla7[Tipo de movimiento],"SALIDA",Tabla7[Mes],N$5))</f>
        <v/>
      </c>
      <c r="O4486" s="39" t="str">
        <f>IF($B4486="","",-SUMIFS(Tabla7[Cantidad],Tabla7[Código del producto],$B4486,Tabla7[Tipo de movimiento],"SALIDA",Tabla7[Mes],O$5))</f>
        <v/>
      </c>
      <c r="P4486" s="39" t="str">
        <f>IF($B4486="","",-SUMIFS(Tabla7[Cantidad],Tabla7[Código del producto],$B4486,Tabla7[Tipo de movimiento],"SALIDA",Tabla7[Mes],P$5))</f>
        <v/>
      </c>
      <c r="Q4486" s="39" t="str">
        <f t="shared" si="207"/>
        <v/>
      </c>
      <c r="R4486" s="51" t="str">
        <f>IF($B4486="","",IFERROR(VLOOKUP($B4486,'ABC rotación'!$C:$G,5,0),"C"))</f>
        <v/>
      </c>
      <c r="S4486" s="41" t="str">
        <f t="shared" si="208"/>
        <v/>
      </c>
      <c r="T4486" s="40" t="str">
        <f t="shared" si="209"/>
        <v/>
      </c>
      <c r="U4486" s="23" t="str">
        <f>IF($B4486="","",VLOOKUP($T4486,Tablas!$X$14:$Y$17,2,1))</f>
        <v/>
      </c>
    </row>
    <row r="4487" spans="2:21" x14ac:dyDescent="0.2">
      <c r="B4487" s="1" t="str">
        <f>IF(Tablas!B4485="","",Tablas!B4485)</f>
        <v/>
      </c>
      <c r="C4487" s="1" t="str">
        <f>IF(Tablas!C4485="","",Tablas!C4485)</f>
        <v/>
      </c>
      <c r="D4487" s="1" t="str">
        <f>IF(Tablas!D4485="","",Tablas!D4485)</f>
        <v/>
      </c>
      <c r="E4487" s="1" t="str">
        <f>IF(Tablas!E4485="","",Tablas!E4485)</f>
        <v/>
      </c>
      <c r="F4487" s="1" t="str">
        <f>IF(Tablas!F4485="","",Tablas!F4485)</f>
        <v/>
      </c>
      <c r="G4487" s="1" t="str">
        <f>IF(Tablas!I4485="","",Tablas!I4485)</f>
        <v/>
      </c>
      <c r="H4487" s="1" t="s">
        <v>911</v>
      </c>
      <c r="I4487" s="39" t="str">
        <f>IF($B4487="","",-SUMIFS(Tabla7[Cantidad],Tabla7[Código del producto],$B4487,Tabla7[Tipo de movimiento],"SALIDA",Tabla7[Mes],I$5))</f>
        <v/>
      </c>
      <c r="J4487" s="39" t="str">
        <f>IF($B4487="","",-SUMIFS(Tabla7[Cantidad],Tabla7[Código del producto],$B4487,Tabla7[Tipo de movimiento],"SALIDA",Tabla7[Mes],J$5))</f>
        <v/>
      </c>
      <c r="K4487" s="39" t="str">
        <f>IF($B4487="","",-SUMIFS(Tabla7[Cantidad],Tabla7[Código del producto],$B4487,Tabla7[Tipo de movimiento],"SALIDA",Tabla7[Mes],K$5))</f>
        <v/>
      </c>
      <c r="L4487" s="39" t="str">
        <f>IF($B4487="","",-SUMIFS(Tabla7[Cantidad],Tabla7[Código del producto],$B4487,Tabla7[Tipo de movimiento],"SALIDA",Tabla7[Mes],L$5))</f>
        <v/>
      </c>
      <c r="M4487" s="39" t="str">
        <f>IF($B4487="","",-SUMIFS(Tabla7[Cantidad],Tabla7[Código del producto],$B4487,Tabla7[Tipo de movimiento],"SALIDA",Tabla7[Mes],M$5))</f>
        <v/>
      </c>
      <c r="N4487" s="39" t="str">
        <f>IF($B4487="","",-SUMIFS(Tabla7[Cantidad],Tabla7[Código del producto],$B4487,Tabla7[Tipo de movimiento],"SALIDA",Tabla7[Mes],N$5))</f>
        <v/>
      </c>
      <c r="O4487" s="39" t="str">
        <f>IF($B4487="","",-SUMIFS(Tabla7[Cantidad],Tabla7[Código del producto],$B4487,Tabla7[Tipo de movimiento],"SALIDA",Tabla7[Mes],O$5))</f>
        <v/>
      </c>
      <c r="P4487" s="39" t="str">
        <f>IF($B4487="","",-SUMIFS(Tabla7[Cantidad],Tabla7[Código del producto],$B4487,Tabla7[Tipo de movimiento],"SALIDA",Tabla7[Mes],P$5))</f>
        <v/>
      </c>
      <c r="Q4487" s="39" t="str">
        <f t="shared" ref="Q4487:Q4550" si="210">IF($B4487="","",IFERROR(AVERAGE(N4487:P4487),0))</f>
        <v/>
      </c>
      <c r="R4487" s="51" t="str">
        <f>IF($B4487="","",IFERROR(VLOOKUP($B4487,'ABC rotación'!$C:$G,5,0),"C"))</f>
        <v/>
      </c>
      <c r="S4487" s="41" t="str">
        <f t="shared" ref="S4487:S4550" si="211">IF($B4487="","",IFERROR(H4487/Q4487*30,0))</f>
        <v/>
      </c>
      <c r="T4487" s="40" t="str">
        <f t="shared" ref="T4487:T4550" si="212">IF($B4487="","",S4487/F4487)</f>
        <v/>
      </c>
      <c r="U4487" s="23" t="str">
        <f>IF($B4487="","",VLOOKUP($T4487,Tablas!$X$14:$Y$17,2,1))</f>
        <v/>
      </c>
    </row>
    <row r="4488" spans="2:21" x14ac:dyDescent="0.2">
      <c r="B4488" s="1" t="str">
        <f>IF(Tablas!B4486="","",Tablas!B4486)</f>
        <v/>
      </c>
      <c r="C4488" s="1" t="str">
        <f>IF(Tablas!C4486="","",Tablas!C4486)</f>
        <v/>
      </c>
      <c r="D4488" s="1" t="str">
        <f>IF(Tablas!D4486="","",Tablas!D4486)</f>
        <v/>
      </c>
      <c r="E4488" s="1" t="str">
        <f>IF(Tablas!E4486="","",Tablas!E4486)</f>
        <v/>
      </c>
      <c r="F4488" s="1" t="str">
        <f>IF(Tablas!F4486="","",Tablas!F4486)</f>
        <v/>
      </c>
      <c r="G4488" s="1" t="str">
        <f>IF(Tablas!I4486="","",Tablas!I4486)</f>
        <v/>
      </c>
      <c r="H4488" s="1" t="s">
        <v>911</v>
      </c>
      <c r="I4488" s="39" t="str">
        <f>IF($B4488="","",-SUMIFS(Tabla7[Cantidad],Tabla7[Código del producto],$B4488,Tabla7[Tipo de movimiento],"SALIDA",Tabla7[Mes],I$5))</f>
        <v/>
      </c>
      <c r="J4488" s="39" t="str">
        <f>IF($B4488="","",-SUMIFS(Tabla7[Cantidad],Tabla7[Código del producto],$B4488,Tabla7[Tipo de movimiento],"SALIDA",Tabla7[Mes],J$5))</f>
        <v/>
      </c>
      <c r="K4488" s="39" t="str">
        <f>IF($B4488="","",-SUMIFS(Tabla7[Cantidad],Tabla7[Código del producto],$B4488,Tabla7[Tipo de movimiento],"SALIDA",Tabla7[Mes],K$5))</f>
        <v/>
      </c>
      <c r="L4488" s="39" t="str">
        <f>IF($B4488="","",-SUMIFS(Tabla7[Cantidad],Tabla7[Código del producto],$B4488,Tabla7[Tipo de movimiento],"SALIDA",Tabla7[Mes],L$5))</f>
        <v/>
      </c>
      <c r="M4488" s="39" t="str">
        <f>IF($B4488="","",-SUMIFS(Tabla7[Cantidad],Tabla7[Código del producto],$B4488,Tabla7[Tipo de movimiento],"SALIDA",Tabla7[Mes],M$5))</f>
        <v/>
      </c>
      <c r="N4488" s="39" t="str">
        <f>IF($B4488="","",-SUMIFS(Tabla7[Cantidad],Tabla7[Código del producto],$B4488,Tabla7[Tipo de movimiento],"SALIDA",Tabla7[Mes],N$5))</f>
        <v/>
      </c>
      <c r="O4488" s="39" t="str">
        <f>IF($B4488="","",-SUMIFS(Tabla7[Cantidad],Tabla7[Código del producto],$B4488,Tabla7[Tipo de movimiento],"SALIDA",Tabla7[Mes],O$5))</f>
        <v/>
      </c>
      <c r="P4488" s="39" t="str">
        <f>IF($B4488="","",-SUMIFS(Tabla7[Cantidad],Tabla7[Código del producto],$B4488,Tabla7[Tipo de movimiento],"SALIDA",Tabla7[Mes],P$5))</f>
        <v/>
      </c>
      <c r="Q4488" s="39" t="str">
        <f t="shared" si="210"/>
        <v/>
      </c>
      <c r="R4488" s="51" t="str">
        <f>IF($B4488="","",IFERROR(VLOOKUP($B4488,'ABC rotación'!$C:$G,5,0),"C"))</f>
        <v/>
      </c>
      <c r="S4488" s="41" t="str">
        <f t="shared" si="211"/>
        <v/>
      </c>
      <c r="T4488" s="40" t="str">
        <f t="shared" si="212"/>
        <v/>
      </c>
      <c r="U4488" s="23" t="str">
        <f>IF($B4488="","",VLOOKUP($T4488,Tablas!$X$14:$Y$17,2,1))</f>
        <v/>
      </c>
    </row>
    <row r="4489" spans="2:21" x14ac:dyDescent="0.2">
      <c r="B4489" s="1" t="str">
        <f>IF(Tablas!B4487="","",Tablas!B4487)</f>
        <v/>
      </c>
      <c r="C4489" s="1" t="str">
        <f>IF(Tablas!C4487="","",Tablas!C4487)</f>
        <v/>
      </c>
      <c r="D4489" s="1" t="str">
        <f>IF(Tablas!D4487="","",Tablas!D4487)</f>
        <v/>
      </c>
      <c r="E4489" s="1" t="str">
        <f>IF(Tablas!E4487="","",Tablas!E4487)</f>
        <v/>
      </c>
      <c r="F4489" s="1" t="str">
        <f>IF(Tablas!F4487="","",Tablas!F4487)</f>
        <v/>
      </c>
      <c r="G4489" s="1" t="str">
        <f>IF(Tablas!I4487="","",Tablas!I4487)</f>
        <v/>
      </c>
      <c r="H4489" s="1" t="s">
        <v>911</v>
      </c>
      <c r="I4489" s="39" t="str">
        <f>IF($B4489="","",-SUMIFS(Tabla7[Cantidad],Tabla7[Código del producto],$B4489,Tabla7[Tipo de movimiento],"SALIDA",Tabla7[Mes],I$5))</f>
        <v/>
      </c>
      <c r="J4489" s="39" t="str">
        <f>IF($B4489="","",-SUMIFS(Tabla7[Cantidad],Tabla7[Código del producto],$B4489,Tabla7[Tipo de movimiento],"SALIDA",Tabla7[Mes],J$5))</f>
        <v/>
      </c>
      <c r="K4489" s="39" t="str">
        <f>IF($B4489="","",-SUMIFS(Tabla7[Cantidad],Tabla7[Código del producto],$B4489,Tabla7[Tipo de movimiento],"SALIDA",Tabla7[Mes],K$5))</f>
        <v/>
      </c>
      <c r="L4489" s="39" t="str">
        <f>IF($B4489="","",-SUMIFS(Tabla7[Cantidad],Tabla7[Código del producto],$B4489,Tabla7[Tipo de movimiento],"SALIDA",Tabla7[Mes],L$5))</f>
        <v/>
      </c>
      <c r="M4489" s="39" t="str">
        <f>IF($B4489="","",-SUMIFS(Tabla7[Cantidad],Tabla7[Código del producto],$B4489,Tabla7[Tipo de movimiento],"SALIDA",Tabla7[Mes],M$5))</f>
        <v/>
      </c>
      <c r="N4489" s="39" t="str">
        <f>IF($B4489="","",-SUMIFS(Tabla7[Cantidad],Tabla7[Código del producto],$B4489,Tabla7[Tipo de movimiento],"SALIDA",Tabla7[Mes],N$5))</f>
        <v/>
      </c>
      <c r="O4489" s="39" t="str">
        <f>IF($B4489="","",-SUMIFS(Tabla7[Cantidad],Tabla7[Código del producto],$B4489,Tabla7[Tipo de movimiento],"SALIDA",Tabla7[Mes],O$5))</f>
        <v/>
      </c>
      <c r="P4489" s="39" t="str">
        <f>IF($B4489="","",-SUMIFS(Tabla7[Cantidad],Tabla7[Código del producto],$B4489,Tabla7[Tipo de movimiento],"SALIDA",Tabla7[Mes],P$5))</f>
        <v/>
      </c>
      <c r="Q4489" s="39" t="str">
        <f t="shared" si="210"/>
        <v/>
      </c>
      <c r="R4489" s="51" t="str">
        <f>IF($B4489="","",IFERROR(VLOOKUP($B4489,'ABC rotación'!$C:$G,5,0),"C"))</f>
        <v/>
      </c>
      <c r="S4489" s="41" t="str">
        <f t="shared" si="211"/>
        <v/>
      </c>
      <c r="T4489" s="40" t="str">
        <f t="shared" si="212"/>
        <v/>
      </c>
      <c r="U4489" s="23" t="str">
        <f>IF($B4489="","",VLOOKUP($T4489,Tablas!$X$14:$Y$17,2,1))</f>
        <v/>
      </c>
    </row>
    <row r="4490" spans="2:21" x14ac:dyDescent="0.2">
      <c r="B4490" s="1" t="str">
        <f>IF(Tablas!B4488="","",Tablas!B4488)</f>
        <v/>
      </c>
      <c r="C4490" s="1" t="str">
        <f>IF(Tablas!C4488="","",Tablas!C4488)</f>
        <v/>
      </c>
      <c r="D4490" s="1" t="str">
        <f>IF(Tablas!D4488="","",Tablas!D4488)</f>
        <v/>
      </c>
      <c r="E4490" s="1" t="str">
        <f>IF(Tablas!E4488="","",Tablas!E4488)</f>
        <v/>
      </c>
      <c r="F4490" s="1" t="str">
        <f>IF(Tablas!F4488="","",Tablas!F4488)</f>
        <v/>
      </c>
      <c r="G4490" s="1" t="str">
        <f>IF(Tablas!I4488="","",Tablas!I4488)</f>
        <v/>
      </c>
      <c r="H4490" s="1" t="s">
        <v>911</v>
      </c>
      <c r="I4490" s="39" t="str">
        <f>IF($B4490="","",-SUMIFS(Tabla7[Cantidad],Tabla7[Código del producto],$B4490,Tabla7[Tipo de movimiento],"SALIDA",Tabla7[Mes],I$5))</f>
        <v/>
      </c>
      <c r="J4490" s="39" t="str">
        <f>IF($B4490="","",-SUMIFS(Tabla7[Cantidad],Tabla7[Código del producto],$B4490,Tabla7[Tipo de movimiento],"SALIDA",Tabla7[Mes],J$5))</f>
        <v/>
      </c>
      <c r="K4490" s="39" t="str">
        <f>IF($B4490="","",-SUMIFS(Tabla7[Cantidad],Tabla7[Código del producto],$B4490,Tabla7[Tipo de movimiento],"SALIDA",Tabla7[Mes],K$5))</f>
        <v/>
      </c>
      <c r="L4490" s="39" t="str">
        <f>IF($B4490="","",-SUMIFS(Tabla7[Cantidad],Tabla7[Código del producto],$B4490,Tabla7[Tipo de movimiento],"SALIDA",Tabla7[Mes],L$5))</f>
        <v/>
      </c>
      <c r="M4490" s="39" t="str">
        <f>IF($B4490="","",-SUMIFS(Tabla7[Cantidad],Tabla7[Código del producto],$B4490,Tabla7[Tipo de movimiento],"SALIDA",Tabla7[Mes],M$5))</f>
        <v/>
      </c>
      <c r="N4490" s="39" t="str">
        <f>IF($B4490="","",-SUMIFS(Tabla7[Cantidad],Tabla7[Código del producto],$B4490,Tabla7[Tipo de movimiento],"SALIDA",Tabla7[Mes],N$5))</f>
        <v/>
      </c>
      <c r="O4490" s="39" t="str">
        <f>IF($B4490="","",-SUMIFS(Tabla7[Cantidad],Tabla7[Código del producto],$B4490,Tabla7[Tipo de movimiento],"SALIDA",Tabla7[Mes],O$5))</f>
        <v/>
      </c>
      <c r="P4490" s="39" t="str">
        <f>IF($B4490="","",-SUMIFS(Tabla7[Cantidad],Tabla7[Código del producto],$B4490,Tabla7[Tipo de movimiento],"SALIDA",Tabla7[Mes],P$5))</f>
        <v/>
      </c>
      <c r="Q4490" s="39" t="str">
        <f t="shared" si="210"/>
        <v/>
      </c>
      <c r="R4490" s="51" t="str">
        <f>IF($B4490="","",IFERROR(VLOOKUP($B4490,'ABC rotación'!$C:$G,5,0),"C"))</f>
        <v/>
      </c>
      <c r="S4490" s="41" t="str">
        <f t="shared" si="211"/>
        <v/>
      </c>
      <c r="T4490" s="40" t="str">
        <f t="shared" si="212"/>
        <v/>
      </c>
      <c r="U4490" s="23" t="str">
        <f>IF($B4490="","",VLOOKUP($T4490,Tablas!$X$14:$Y$17,2,1))</f>
        <v/>
      </c>
    </row>
    <row r="4491" spans="2:21" x14ac:dyDescent="0.2">
      <c r="B4491" s="1" t="str">
        <f>IF(Tablas!B4489="","",Tablas!B4489)</f>
        <v/>
      </c>
      <c r="C4491" s="1" t="str">
        <f>IF(Tablas!C4489="","",Tablas!C4489)</f>
        <v/>
      </c>
      <c r="D4491" s="1" t="str">
        <f>IF(Tablas!D4489="","",Tablas!D4489)</f>
        <v/>
      </c>
      <c r="E4491" s="1" t="str">
        <f>IF(Tablas!E4489="","",Tablas!E4489)</f>
        <v/>
      </c>
      <c r="F4491" s="1" t="str">
        <f>IF(Tablas!F4489="","",Tablas!F4489)</f>
        <v/>
      </c>
      <c r="G4491" s="1" t="str">
        <f>IF(Tablas!I4489="","",Tablas!I4489)</f>
        <v/>
      </c>
      <c r="H4491" s="1" t="s">
        <v>911</v>
      </c>
      <c r="I4491" s="39" t="str">
        <f>IF($B4491="","",-SUMIFS(Tabla7[Cantidad],Tabla7[Código del producto],$B4491,Tabla7[Tipo de movimiento],"SALIDA",Tabla7[Mes],I$5))</f>
        <v/>
      </c>
      <c r="J4491" s="39" t="str">
        <f>IF($B4491="","",-SUMIFS(Tabla7[Cantidad],Tabla7[Código del producto],$B4491,Tabla7[Tipo de movimiento],"SALIDA",Tabla7[Mes],J$5))</f>
        <v/>
      </c>
      <c r="K4491" s="39" t="str">
        <f>IF($B4491="","",-SUMIFS(Tabla7[Cantidad],Tabla7[Código del producto],$B4491,Tabla7[Tipo de movimiento],"SALIDA",Tabla7[Mes],K$5))</f>
        <v/>
      </c>
      <c r="L4491" s="39" t="str">
        <f>IF($B4491="","",-SUMIFS(Tabla7[Cantidad],Tabla7[Código del producto],$B4491,Tabla7[Tipo de movimiento],"SALIDA",Tabla7[Mes],L$5))</f>
        <v/>
      </c>
      <c r="M4491" s="39" t="str">
        <f>IF($B4491="","",-SUMIFS(Tabla7[Cantidad],Tabla7[Código del producto],$B4491,Tabla7[Tipo de movimiento],"SALIDA",Tabla7[Mes],M$5))</f>
        <v/>
      </c>
      <c r="N4491" s="39" t="str">
        <f>IF($B4491="","",-SUMIFS(Tabla7[Cantidad],Tabla7[Código del producto],$B4491,Tabla7[Tipo de movimiento],"SALIDA",Tabla7[Mes],N$5))</f>
        <v/>
      </c>
      <c r="O4491" s="39" t="str">
        <f>IF($B4491="","",-SUMIFS(Tabla7[Cantidad],Tabla7[Código del producto],$B4491,Tabla7[Tipo de movimiento],"SALIDA",Tabla7[Mes],O$5))</f>
        <v/>
      </c>
      <c r="P4491" s="39" t="str">
        <f>IF($B4491="","",-SUMIFS(Tabla7[Cantidad],Tabla7[Código del producto],$B4491,Tabla7[Tipo de movimiento],"SALIDA",Tabla7[Mes],P$5))</f>
        <v/>
      </c>
      <c r="Q4491" s="39" t="str">
        <f t="shared" si="210"/>
        <v/>
      </c>
      <c r="R4491" s="51" t="str">
        <f>IF($B4491="","",IFERROR(VLOOKUP($B4491,'ABC rotación'!$C:$G,5,0),"C"))</f>
        <v/>
      </c>
      <c r="S4491" s="41" t="str">
        <f t="shared" si="211"/>
        <v/>
      </c>
      <c r="T4491" s="40" t="str">
        <f t="shared" si="212"/>
        <v/>
      </c>
      <c r="U4491" s="23" t="str">
        <f>IF($B4491="","",VLOOKUP($T4491,Tablas!$X$14:$Y$17,2,1))</f>
        <v/>
      </c>
    </row>
    <row r="4492" spans="2:21" x14ac:dyDescent="0.2">
      <c r="B4492" s="1" t="str">
        <f>IF(Tablas!B4490="","",Tablas!B4490)</f>
        <v/>
      </c>
      <c r="C4492" s="1" t="str">
        <f>IF(Tablas!C4490="","",Tablas!C4490)</f>
        <v/>
      </c>
      <c r="D4492" s="1" t="str">
        <f>IF(Tablas!D4490="","",Tablas!D4490)</f>
        <v/>
      </c>
      <c r="E4492" s="1" t="str">
        <f>IF(Tablas!E4490="","",Tablas!E4490)</f>
        <v/>
      </c>
      <c r="F4492" s="1" t="str">
        <f>IF(Tablas!F4490="","",Tablas!F4490)</f>
        <v/>
      </c>
      <c r="G4492" s="1" t="str">
        <f>IF(Tablas!I4490="","",Tablas!I4490)</f>
        <v/>
      </c>
      <c r="H4492" s="1" t="s">
        <v>911</v>
      </c>
      <c r="I4492" s="39" t="str">
        <f>IF($B4492="","",-SUMIFS(Tabla7[Cantidad],Tabla7[Código del producto],$B4492,Tabla7[Tipo de movimiento],"SALIDA",Tabla7[Mes],I$5))</f>
        <v/>
      </c>
      <c r="J4492" s="39" t="str">
        <f>IF($B4492="","",-SUMIFS(Tabla7[Cantidad],Tabla7[Código del producto],$B4492,Tabla7[Tipo de movimiento],"SALIDA",Tabla7[Mes],J$5))</f>
        <v/>
      </c>
      <c r="K4492" s="39" t="str">
        <f>IF($B4492="","",-SUMIFS(Tabla7[Cantidad],Tabla7[Código del producto],$B4492,Tabla7[Tipo de movimiento],"SALIDA",Tabla7[Mes],K$5))</f>
        <v/>
      </c>
      <c r="L4492" s="39" t="str">
        <f>IF($B4492="","",-SUMIFS(Tabla7[Cantidad],Tabla7[Código del producto],$B4492,Tabla7[Tipo de movimiento],"SALIDA",Tabla7[Mes],L$5))</f>
        <v/>
      </c>
      <c r="M4492" s="39" t="str">
        <f>IF($B4492="","",-SUMIFS(Tabla7[Cantidad],Tabla7[Código del producto],$B4492,Tabla7[Tipo de movimiento],"SALIDA",Tabla7[Mes],M$5))</f>
        <v/>
      </c>
      <c r="N4492" s="39" t="str">
        <f>IF($B4492="","",-SUMIFS(Tabla7[Cantidad],Tabla7[Código del producto],$B4492,Tabla7[Tipo de movimiento],"SALIDA",Tabla7[Mes],N$5))</f>
        <v/>
      </c>
      <c r="O4492" s="39" t="str">
        <f>IF($B4492="","",-SUMIFS(Tabla7[Cantidad],Tabla7[Código del producto],$B4492,Tabla7[Tipo de movimiento],"SALIDA",Tabla7[Mes],O$5))</f>
        <v/>
      </c>
      <c r="P4492" s="39" t="str">
        <f>IF($B4492="","",-SUMIFS(Tabla7[Cantidad],Tabla7[Código del producto],$B4492,Tabla7[Tipo de movimiento],"SALIDA",Tabla7[Mes],P$5))</f>
        <v/>
      </c>
      <c r="Q4492" s="39" t="str">
        <f t="shared" si="210"/>
        <v/>
      </c>
      <c r="R4492" s="51" t="str">
        <f>IF($B4492="","",IFERROR(VLOOKUP($B4492,'ABC rotación'!$C:$G,5,0),"C"))</f>
        <v/>
      </c>
      <c r="S4492" s="41" t="str">
        <f t="shared" si="211"/>
        <v/>
      </c>
      <c r="T4492" s="40" t="str">
        <f t="shared" si="212"/>
        <v/>
      </c>
      <c r="U4492" s="23" t="str">
        <f>IF($B4492="","",VLOOKUP($T4492,Tablas!$X$14:$Y$17,2,1))</f>
        <v/>
      </c>
    </row>
    <row r="4493" spans="2:21" x14ac:dyDescent="0.2">
      <c r="B4493" s="1" t="str">
        <f>IF(Tablas!B4491="","",Tablas!B4491)</f>
        <v/>
      </c>
      <c r="C4493" s="1" t="str">
        <f>IF(Tablas!C4491="","",Tablas!C4491)</f>
        <v/>
      </c>
      <c r="D4493" s="1" t="str">
        <f>IF(Tablas!D4491="","",Tablas!D4491)</f>
        <v/>
      </c>
      <c r="E4493" s="1" t="str">
        <f>IF(Tablas!E4491="","",Tablas!E4491)</f>
        <v/>
      </c>
      <c r="F4493" s="1" t="str">
        <f>IF(Tablas!F4491="","",Tablas!F4491)</f>
        <v/>
      </c>
      <c r="G4493" s="1" t="str">
        <f>IF(Tablas!I4491="","",Tablas!I4491)</f>
        <v/>
      </c>
      <c r="H4493" s="1" t="s">
        <v>911</v>
      </c>
      <c r="I4493" s="39" t="str">
        <f>IF($B4493="","",-SUMIFS(Tabla7[Cantidad],Tabla7[Código del producto],$B4493,Tabla7[Tipo de movimiento],"SALIDA",Tabla7[Mes],I$5))</f>
        <v/>
      </c>
      <c r="J4493" s="39" t="str">
        <f>IF($B4493="","",-SUMIFS(Tabla7[Cantidad],Tabla7[Código del producto],$B4493,Tabla7[Tipo de movimiento],"SALIDA",Tabla7[Mes],J$5))</f>
        <v/>
      </c>
      <c r="K4493" s="39" t="str">
        <f>IF($B4493="","",-SUMIFS(Tabla7[Cantidad],Tabla7[Código del producto],$B4493,Tabla7[Tipo de movimiento],"SALIDA",Tabla7[Mes],K$5))</f>
        <v/>
      </c>
      <c r="L4493" s="39" t="str">
        <f>IF($B4493="","",-SUMIFS(Tabla7[Cantidad],Tabla7[Código del producto],$B4493,Tabla7[Tipo de movimiento],"SALIDA",Tabla7[Mes],L$5))</f>
        <v/>
      </c>
      <c r="M4493" s="39" t="str">
        <f>IF($B4493="","",-SUMIFS(Tabla7[Cantidad],Tabla7[Código del producto],$B4493,Tabla7[Tipo de movimiento],"SALIDA",Tabla7[Mes],M$5))</f>
        <v/>
      </c>
      <c r="N4493" s="39" t="str">
        <f>IF($B4493="","",-SUMIFS(Tabla7[Cantidad],Tabla7[Código del producto],$B4493,Tabla7[Tipo de movimiento],"SALIDA",Tabla7[Mes],N$5))</f>
        <v/>
      </c>
      <c r="O4493" s="39" t="str">
        <f>IF($B4493="","",-SUMIFS(Tabla7[Cantidad],Tabla7[Código del producto],$B4493,Tabla7[Tipo de movimiento],"SALIDA",Tabla7[Mes],O$5))</f>
        <v/>
      </c>
      <c r="P4493" s="39" t="str">
        <f>IF($B4493="","",-SUMIFS(Tabla7[Cantidad],Tabla7[Código del producto],$B4493,Tabla7[Tipo de movimiento],"SALIDA",Tabla7[Mes],P$5))</f>
        <v/>
      </c>
      <c r="Q4493" s="39" t="str">
        <f t="shared" si="210"/>
        <v/>
      </c>
      <c r="R4493" s="51" t="str">
        <f>IF($B4493="","",IFERROR(VLOOKUP($B4493,'ABC rotación'!$C:$G,5,0),"C"))</f>
        <v/>
      </c>
      <c r="S4493" s="41" t="str">
        <f t="shared" si="211"/>
        <v/>
      </c>
      <c r="T4493" s="40" t="str">
        <f t="shared" si="212"/>
        <v/>
      </c>
      <c r="U4493" s="23" t="str">
        <f>IF($B4493="","",VLOOKUP($T4493,Tablas!$X$14:$Y$17,2,1))</f>
        <v/>
      </c>
    </row>
    <row r="4494" spans="2:21" x14ac:dyDescent="0.2">
      <c r="B4494" s="1" t="str">
        <f>IF(Tablas!B4492="","",Tablas!B4492)</f>
        <v/>
      </c>
      <c r="C4494" s="1" t="str">
        <f>IF(Tablas!C4492="","",Tablas!C4492)</f>
        <v/>
      </c>
      <c r="D4494" s="1" t="str">
        <f>IF(Tablas!D4492="","",Tablas!D4492)</f>
        <v/>
      </c>
      <c r="E4494" s="1" t="str">
        <f>IF(Tablas!E4492="","",Tablas!E4492)</f>
        <v/>
      </c>
      <c r="F4494" s="1" t="str">
        <f>IF(Tablas!F4492="","",Tablas!F4492)</f>
        <v/>
      </c>
      <c r="G4494" s="1" t="str">
        <f>IF(Tablas!I4492="","",Tablas!I4492)</f>
        <v/>
      </c>
      <c r="H4494" s="1" t="s">
        <v>911</v>
      </c>
      <c r="I4494" s="39" t="str">
        <f>IF($B4494="","",-SUMIFS(Tabla7[Cantidad],Tabla7[Código del producto],$B4494,Tabla7[Tipo de movimiento],"SALIDA",Tabla7[Mes],I$5))</f>
        <v/>
      </c>
      <c r="J4494" s="39" t="str">
        <f>IF($B4494="","",-SUMIFS(Tabla7[Cantidad],Tabla7[Código del producto],$B4494,Tabla7[Tipo de movimiento],"SALIDA",Tabla7[Mes],J$5))</f>
        <v/>
      </c>
      <c r="K4494" s="39" t="str">
        <f>IF($B4494="","",-SUMIFS(Tabla7[Cantidad],Tabla7[Código del producto],$B4494,Tabla7[Tipo de movimiento],"SALIDA",Tabla7[Mes],K$5))</f>
        <v/>
      </c>
      <c r="L4494" s="39" t="str">
        <f>IF($B4494="","",-SUMIFS(Tabla7[Cantidad],Tabla7[Código del producto],$B4494,Tabla7[Tipo de movimiento],"SALIDA",Tabla7[Mes],L$5))</f>
        <v/>
      </c>
      <c r="M4494" s="39" t="str">
        <f>IF($B4494="","",-SUMIFS(Tabla7[Cantidad],Tabla7[Código del producto],$B4494,Tabla7[Tipo de movimiento],"SALIDA",Tabla7[Mes],M$5))</f>
        <v/>
      </c>
      <c r="N4494" s="39" t="str">
        <f>IF($B4494="","",-SUMIFS(Tabla7[Cantidad],Tabla7[Código del producto],$B4494,Tabla7[Tipo de movimiento],"SALIDA",Tabla7[Mes],N$5))</f>
        <v/>
      </c>
      <c r="O4494" s="39" t="str">
        <f>IF($B4494="","",-SUMIFS(Tabla7[Cantidad],Tabla7[Código del producto],$B4494,Tabla7[Tipo de movimiento],"SALIDA",Tabla7[Mes],O$5))</f>
        <v/>
      </c>
      <c r="P4494" s="39" t="str">
        <f>IF($B4494="","",-SUMIFS(Tabla7[Cantidad],Tabla7[Código del producto],$B4494,Tabla7[Tipo de movimiento],"SALIDA",Tabla7[Mes],P$5))</f>
        <v/>
      </c>
      <c r="Q4494" s="39" t="str">
        <f t="shared" si="210"/>
        <v/>
      </c>
      <c r="R4494" s="51" t="str">
        <f>IF($B4494="","",IFERROR(VLOOKUP($B4494,'ABC rotación'!$C:$G,5,0),"C"))</f>
        <v/>
      </c>
      <c r="S4494" s="41" t="str">
        <f t="shared" si="211"/>
        <v/>
      </c>
      <c r="T4494" s="40" t="str">
        <f t="shared" si="212"/>
        <v/>
      </c>
      <c r="U4494" s="23" t="str">
        <f>IF($B4494="","",VLOOKUP($T4494,Tablas!$X$14:$Y$17,2,1))</f>
        <v/>
      </c>
    </row>
    <row r="4495" spans="2:21" x14ac:dyDescent="0.2">
      <c r="B4495" s="1" t="str">
        <f>IF(Tablas!B4493="","",Tablas!B4493)</f>
        <v/>
      </c>
      <c r="C4495" s="1" t="str">
        <f>IF(Tablas!C4493="","",Tablas!C4493)</f>
        <v/>
      </c>
      <c r="D4495" s="1" t="str">
        <f>IF(Tablas!D4493="","",Tablas!D4493)</f>
        <v/>
      </c>
      <c r="E4495" s="1" t="str">
        <f>IF(Tablas!E4493="","",Tablas!E4493)</f>
        <v/>
      </c>
      <c r="F4495" s="1" t="str">
        <f>IF(Tablas!F4493="","",Tablas!F4493)</f>
        <v/>
      </c>
      <c r="G4495" s="1" t="str">
        <f>IF(Tablas!I4493="","",Tablas!I4493)</f>
        <v/>
      </c>
      <c r="H4495" s="1" t="s">
        <v>911</v>
      </c>
      <c r="I4495" s="39" t="str">
        <f>IF($B4495="","",-SUMIFS(Tabla7[Cantidad],Tabla7[Código del producto],$B4495,Tabla7[Tipo de movimiento],"SALIDA",Tabla7[Mes],I$5))</f>
        <v/>
      </c>
      <c r="J4495" s="39" t="str">
        <f>IF($B4495="","",-SUMIFS(Tabla7[Cantidad],Tabla7[Código del producto],$B4495,Tabla7[Tipo de movimiento],"SALIDA",Tabla7[Mes],J$5))</f>
        <v/>
      </c>
      <c r="K4495" s="39" t="str">
        <f>IF($B4495="","",-SUMIFS(Tabla7[Cantidad],Tabla7[Código del producto],$B4495,Tabla7[Tipo de movimiento],"SALIDA",Tabla7[Mes],K$5))</f>
        <v/>
      </c>
      <c r="L4495" s="39" t="str">
        <f>IF($B4495="","",-SUMIFS(Tabla7[Cantidad],Tabla7[Código del producto],$B4495,Tabla7[Tipo de movimiento],"SALIDA",Tabla7[Mes],L$5))</f>
        <v/>
      </c>
      <c r="M4495" s="39" t="str">
        <f>IF($B4495="","",-SUMIFS(Tabla7[Cantidad],Tabla7[Código del producto],$B4495,Tabla7[Tipo de movimiento],"SALIDA",Tabla7[Mes],M$5))</f>
        <v/>
      </c>
      <c r="N4495" s="39" t="str">
        <f>IF($B4495="","",-SUMIFS(Tabla7[Cantidad],Tabla7[Código del producto],$B4495,Tabla7[Tipo de movimiento],"SALIDA",Tabla7[Mes],N$5))</f>
        <v/>
      </c>
      <c r="O4495" s="39" t="str">
        <f>IF($B4495="","",-SUMIFS(Tabla7[Cantidad],Tabla7[Código del producto],$B4495,Tabla7[Tipo de movimiento],"SALIDA",Tabla7[Mes],O$5))</f>
        <v/>
      </c>
      <c r="P4495" s="39" t="str">
        <f>IF($B4495="","",-SUMIFS(Tabla7[Cantidad],Tabla7[Código del producto],$B4495,Tabla7[Tipo de movimiento],"SALIDA",Tabla7[Mes],P$5))</f>
        <v/>
      </c>
      <c r="Q4495" s="39" t="str">
        <f t="shared" si="210"/>
        <v/>
      </c>
      <c r="R4495" s="51" t="str">
        <f>IF($B4495="","",IFERROR(VLOOKUP($B4495,'ABC rotación'!$C:$G,5,0),"C"))</f>
        <v/>
      </c>
      <c r="S4495" s="41" t="str">
        <f t="shared" si="211"/>
        <v/>
      </c>
      <c r="T4495" s="40" t="str">
        <f t="shared" si="212"/>
        <v/>
      </c>
      <c r="U4495" s="23" t="str">
        <f>IF($B4495="","",VLOOKUP($T4495,Tablas!$X$14:$Y$17,2,1))</f>
        <v/>
      </c>
    </row>
    <row r="4496" spans="2:21" x14ac:dyDescent="0.2">
      <c r="B4496" s="1" t="str">
        <f>IF(Tablas!B4494="","",Tablas!B4494)</f>
        <v/>
      </c>
      <c r="C4496" s="1" t="str">
        <f>IF(Tablas!C4494="","",Tablas!C4494)</f>
        <v/>
      </c>
      <c r="D4496" s="1" t="str">
        <f>IF(Tablas!D4494="","",Tablas!D4494)</f>
        <v/>
      </c>
      <c r="E4496" s="1" t="str">
        <f>IF(Tablas!E4494="","",Tablas!E4494)</f>
        <v/>
      </c>
      <c r="F4496" s="1" t="str">
        <f>IF(Tablas!F4494="","",Tablas!F4494)</f>
        <v/>
      </c>
      <c r="G4496" s="1" t="str">
        <f>IF(Tablas!I4494="","",Tablas!I4494)</f>
        <v/>
      </c>
      <c r="H4496" s="1" t="s">
        <v>911</v>
      </c>
      <c r="I4496" s="39" t="str">
        <f>IF($B4496="","",-SUMIFS(Tabla7[Cantidad],Tabla7[Código del producto],$B4496,Tabla7[Tipo de movimiento],"SALIDA",Tabla7[Mes],I$5))</f>
        <v/>
      </c>
      <c r="J4496" s="39" t="str">
        <f>IF($B4496="","",-SUMIFS(Tabla7[Cantidad],Tabla7[Código del producto],$B4496,Tabla7[Tipo de movimiento],"SALIDA",Tabla7[Mes],J$5))</f>
        <v/>
      </c>
      <c r="K4496" s="39" t="str">
        <f>IF($B4496="","",-SUMIFS(Tabla7[Cantidad],Tabla7[Código del producto],$B4496,Tabla7[Tipo de movimiento],"SALIDA",Tabla7[Mes],K$5))</f>
        <v/>
      </c>
      <c r="L4496" s="39" t="str">
        <f>IF($B4496="","",-SUMIFS(Tabla7[Cantidad],Tabla7[Código del producto],$B4496,Tabla7[Tipo de movimiento],"SALIDA",Tabla7[Mes],L$5))</f>
        <v/>
      </c>
      <c r="M4496" s="39" t="str">
        <f>IF($B4496="","",-SUMIFS(Tabla7[Cantidad],Tabla7[Código del producto],$B4496,Tabla7[Tipo de movimiento],"SALIDA",Tabla7[Mes],M$5))</f>
        <v/>
      </c>
      <c r="N4496" s="39" t="str">
        <f>IF($B4496="","",-SUMIFS(Tabla7[Cantidad],Tabla7[Código del producto],$B4496,Tabla7[Tipo de movimiento],"SALIDA",Tabla7[Mes],N$5))</f>
        <v/>
      </c>
      <c r="O4496" s="39" t="str">
        <f>IF($B4496="","",-SUMIFS(Tabla7[Cantidad],Tabla7[Código del producto],$B4496,Tabla7[Tipo de movimiento],"SALIDA",Tabla7[Mes],O$5))</f>
        <v/>
      </c>
      <c r="P4496" s="39" t="str">
        <f>IF($B4496="","",-SUMIFS(Tabla7[Cantidad],Tabla7[Código del producto],$B4496,Tabla7[Tipo de movimiento],"SALIDA",Tabla7[Mes],P$5))</f>
        <v/>
      </c>
      <c r="Q4496" s="39" t="str">
        <f t="shared" si="210"/>
        <v/>
      </c>
      <c r="R4496" s="51" t="str">
        <f>IF($B4496="","",IFERROR(VLOOKUP($B4496,'ABC rotación'!$C:$G,5,0),"C"))</f>
        <v/>
      </c>
      <c r="S4496" s="41" t="str">
        <f t="shared" si="211"/>
        <v/>
      </c>
      <c r="T4496" s="40" t="str">
        <f t="shared" si="212"/>
        <v/>
      </c>
      <c r="U4496" s="23" t="str">
        <f>IF($B4496="","",VLOOKUP($T4496,Tablas!$X$14:$Y$17,2,1))</f>
        <v/>
      </c>
    </row>
    <row r="4497" spans="2:21" x14ac:dyDescent="0.2">
      <c r="B4497" s="1" t="str">
        <f>IF(Tablas!B4495="","",Tablas!B4495)</f>
        <v/>
      </c>
      <c r="C4497" s="1" t="str">
        <f>IF(Tablas!C4495="","",Tablas!C4495)</f>
        <v/>
      </c>
      <c r="D4497" s="1" t="str">
        <f>IF(Tablas!D4495="","",Tablas!D4495)</f>
        <v/>
      </c>
      <c r="E4497" s="1" t="str">
        <f>IF(Tablas!E4495="","",Tablas!E4495)</f>
        <v/>
      </c>
      <c r="F4497" s="1" t="str">
        <f>IF(Tablas!F4495="","",Tablas!F4495)</f>
        <v/>
      </c>
      <c r="G4497" s="1" t="str">
        <f>IF(Tablas!I4495="","",Tablas!I4495)</f>
        <v/>
      </c>
      <c r="H4497" s="1" t="s">
        <v>911</v>
      </c>
      <c r="I4497" s="39" t="str">
        <f>IF($B4497="","",-SUMIFS(Tabla7[Cantidad],Tabla7[Código del producto],$B4497,Tabla7[Tipo de movimiento],"SALIDA",Tabla7[Mes],I$5))</f>
        <v/>
      </c>
      <c r="J4497" s="39" t="str">
        <f>IF($B4497="","",-SUMIFS(Tabla7[Cantidad],Tabla7[Código del producto],$B4497,Tabla7[Tipo de movimiento],"SALIDA",Tabla7[Mes],J$5))</f>
        <v/>
      </c>
      <c r="K4497" s="39" t="str">
        <f>IF($B4497="","",-SUMIFS(Tabla7[Cantidad],Tabla7[Código del producto],$B4497,Tabla7[Tipo de movimiento],"SALIDA",Tabla7[Mes],K$5))</f>
        <v/>
      </c>
      <c r="L4497" s="39" t="str">
        <f>IF($B4497="","",-SUMIFS(Tabla7[Cantidad],Tabla7[Código del producto],$B4497,Tabla7[Tipo de movimiento],"SALIDA",Tabla7[Mes],L$5))</f>
        <v/>
      </c>
      <c r="M4497" s="39" t="str">
        <f>IF($B4497="","",-SUMIFS(Tabla7[Cantidad],Tabla7[Código del producto],$B4497,Tabla7[Tipo de movimiento],"SALIDA",Tabla7[Mes],M$5))</f>
        <v/>
      </c>
      <c r="N4497" s="39" t="str">
        <f>IF($B4497="","",-SUMIFS(Tabla7[Cantidad],Tabla7[Código del producto],$B4497,Tabla7[Tipo de movimiento],"SALIDA",Tabla7[Mes],N$5))</f>
        <v/>
      </c>
      <c r="O4497" s="39" t="str">
        <f>IF($B4497="","",-SUMIFS(Tabla7[Cantidad],Tabla7[Código del producto],$B4497,Tabla7[Tipo de movimiento],"SALIDA",Tabla7[Mes],O$5))</f>
        <v/>
      </c>
      <c r="P4497" s="39" t="str">
        <f>IF($B4497="","",-SUMIFS(Tabla7[Cantidad],Tabla7[Código del producto],$B4497,Tabla7[Tipo de movimiento],"SALIDA",Tabla7[Mes],P$5))</f>
        <v/>
      </c>
      <c r="Q4497" s="39" t="str">
        <f t="shared" si="210"/>
        <v/>
      </c>
      <c r="R4497" s="51" t="str">
        <f>IF($B4497="","",IFERROR(VLOOKUP($B4497,'ABC rotación'!$C:$G,5,0),"C"))</f>
        <v/>
      </c>
      <c r="S4497" s="41" t="str">
        <f t="shared" si="211"/>
        <v/>
      </c>
      <c r="T4497" s="40" t="str">
        <f t="shared" si="212"/>
        <v/>
      </c>
      <c r="U4497" s="23" t="str">
        <f>IF($B4497="","",VLOOKUP($T4497,Tablas!$X$14:$Y$17,2,1))</f>
        <v/>
      </c>
    </row>
    <row r="4498" spans="2:21" x14ac:dyDescent="0.2">
      <c r="B4498" s="1" t="str">
        <f>IF(Tablas!B4496="","",Tablas!B4496)</f>
        <v/>
      </c>
      <c r="C4498" s="1" t="str">
        <f>IF(Tablas!C4496="","",Tablas!C4496)</f>
        <v/>
      </c>
      <c r="D4498" s="1" t="str">
        <f>IF(Tablas!D4496="","",Tablas!D4496)</f>
        <v/>
      </c>
      <c r="E4498" s="1" t="str">
        <f>IF(Tablas!E4496="","",Tablas!E4496)</f>
        <v/>
      </c>
      <c r="F4498" s="1" t="str">
        <f>IF(Tablas!F4496="","",Tablas!F4496)</f>
        <v/>
      </c>
      <c r="G4498" s="1" t="str">
        <f>IF(Tablas!I4496="","",Tablas!I4496)</f>
        <v/>
      </c>
      <c r="H4498" s="1" t="s">
        <v>911</v>
      </c>
      <c r="I4498" s="39" t="str">
        <f>IF($B4498="","",-SUMIFS(Tabla7[Cantidad],Tabla7[Código del producto],$B4498,Tabla7[Tipo de movimiento],"SALIDA",Tabla7[Mes],I$5))</f>
        <v/>
      </c>
      <c r="J4498" s="39" t="str">
        <f>IF($B4498="","",-SUMIFS(Tabla7[Cantidad],Tabla7[Código del producto],$B4498,Tabla7[Tipo de movimiento],"SALIDA",Tabla7[Mes],J$5))</f>
        <v/>
      </c>
      <c r="K4498" s="39" t="str">
        <f>IF($B4498="","",-SUMIFS(Tabla7[Cantidad],Tabla7[Código del producto],$B4498,Tabla7[Tipo de movimiento],"SALIDA",Tabla7[Mes],K$5))</f>
        <v/>
      </c>
      <c r="L4498" s="39" t="str">
        <f>IF($B4498="","",-SUMIFS(Tabla7[Cantidad],Tabla7[Código del producto],$B4498,Tabla7[Tipo de movimiento],"SALIDA",Tabla7[Mes],L$5))</f>
        <v/>
      </c>
      <c r="M4498" s="39" t="str">
        <f>IF($B4498="","",-SUMIFS(Tabla7[Cantidad],Tabla7[Código del producto],$B4498,Tabla7[Tipo de movimiento],"SALIDA",Tabla7[Mes],M$5))</f>
        <v/>
      </c>
      <c r="N4498" s="39" t="str">
        <f>IF($B4498="","",-SUMIFS(Tabla7[Cantidad],Tabla7[Código del producto],$B4498,Tabla7[Tipo de movimiento],"SALIDA",Tabla7[Mes],N$5))</f>
        <v/>
      </c>
      <c r="O4498" s="39" t="str">
        <f>IF($B4498="","",-SUMIFS(Tabla7[Cantidad],Tabla7[Código del producto],$B4498,Tabla7[Tipo de movimiento],"SALIDA",Tabla7[Mes],O$5))</f>
        <v/>
      </c>
      <c r="P4498" s="39" t="str">
        <f>IF($B4498="","",-SUMIFS(Tabla7[Cantidad],Tabla7[Código del producto],$B4498,Tabla7[Tipo de movimiento],"SALIDA",Tabla7[Mes],P$5))</f>
        <v/>
      </c>
      <c r="Q4498" s="39" t="str">
        <f t="shared" si="210"/>
        <v/>
      </c>
      <c r="R4498" s="51" t="str">
        <f>IF($B4498="","",IFERROR(VLOOKUP($B4498,'ABC rotación'!$C:$G,5,0),"C"))</f>
        <v/>
      </c>
      <c r="S4498" s="41" t="str">
        <f t="shared" si="211"/>
        <v/>
      </c>
      <c r="T4498" s="40" t="str">
        <f t="shared" si="212"/>
        <v/>
      </c>
      <c r="U4498" s="23" t="str">
        <f>IF($B4498="","",VLOOKUP($T4498,Tablas!$X$14:$Y$17,2,1))</f>
        <v/>
      </c>
    </row>
    <row r="4499" spans="2:21" x14ac:dyDescent="0.2">
      <c r="B4499" s="1" t="str">
        <f>IF(Tablas!B4497="","",Tablas!B4497)</f>
        <v/>
      </c>
      <c r="C4499" s="1" t="str">
        <f>IF(Tablas!C4497="","",Tablas!C4497)</f>
        <v/>
      </c>
      <c r="D4499" s="1" t="str">
        <f>IF(Tablas!D4497="","",Tablas!D4497)</f>
        <v/>
      </c>
      <c r="E4499" s="1" t="str">
        <f>IF(Tablas!E4497="","",Tablas!E4497)</f>
        <v/>
      </c>
      <c r="F4499" s="1" t="str">
        <f>IF(Tablas!F4497="","",Tablas!F4497)</f>
        <v/>
      </c>
      <c r="G4499" s="1" t="str">
        <f>IF(Tablas!I4497="","",Tablas!I4497)</f>
        <v/>
      </c>
      <c r="H4499" s="1" t="s">
        <v>911</v>
      </c>
      <c r="I4499" s="39" t="str">
        <f>IF($B4499="","",-SUMIFS(Tabla7[Cantidad],Tabla7[Código del producto],$B4499,Tabla7[Tipo de movimiento],"SALIDA",Tabla7[Mes],I$5))</f>
        <v/>
      </c>
      <c r="J4499" s="39" t="str">
        <f>IF($B4499="","",-SUMIFS(Tabla7[Cantidad],Tabla7[Código del producto],$B4499,Tabla7[Tipo de movimiento],"SALIDA",Tabla7[Mes],J$5))</f>
        <v/>
      </c>
      <c r="K4499" s="39" t="str">
        <f>IF($B4499="","",-SUMIFS(Tabla7[Cantidad],Tabla7[Código del producto],$B4499,Tabla7[Tipo de movimiento],"SALIDA",Tabla7[Mes],K$5))</f>
        <v/>
      </c>
      <c r="L4499" s="39" t="str">
        <f>IF($B4499="","",-SUMIFS(Tabla7[Cantidad],Tabla7[Código del producto],$B4499,Tabla7[Tipo de movimiento],"SALIDA",Tabla7[Mes],L$5))</f>
        <v/>
      </c>
      <c r="M4499" s="39" t="str">
        <f>IF($B4499="","",-SUMIFS(Tabla7[Cantidad],Tabla7[Código del producto],$B4499,Tabla7[Tipo de movimiento],"SALIDA",Tabla7[Mes],M$5))</f>
        <v/>
      </c>
      <c r="N4499" s="39" t="str">
        <f>IF($B4499="","",-SUMIFS(Tabla7[Cantidad],Tabla7[Código del producto],$B4499,Tabla7[Tipo de movimiento],"SALIDA",Tabla7[Mes],N$5))</f>
        <v/>
      </c>
      <c r="O4499" s="39" t="str">
        <f>IF($B4499="","",-SUMIFS(Tabla7[Cantidad],Tabla7[Código del producto],$B4499,Tabla7[Tipo de movimiento],"SALIDA",Tabla7[Mes],O$5))</f>
        <v/>
      </c>
      <c r="P4499" s="39" t="str">
        <f>IF($B4499="","",-SUMIFS(Tabla7[Cantidad],Tabla7[Código del producto],$B4499,Tabla7[Tipo de movimiento],"SALIDA",Tabla7[Mes],P$5))</f>
        <v/>
      </c>
      <c r="Q4499" s="39" t="str">
        <f t="shared" si="210"/>
        <v/>
      </c>
      <c r="R4499" s="51" t="str">
        <f>IF($B4499="","",IFERROR(VLOOKUP($B4499,'ABC rotación'!$C:$G,5,0),"C"))</f>
        <v/>
      </c>
      <c r="S4499" s="41" t="str">
        <f t="shared" si="211"/>
        <v/>
      </c>
      <c r="T4499" s="40" t="str">
        <f t="shared" si="212"/>
        <v/>
      </c>
      <c r="U4499" s="23" t="str">
        <f>IF($B4499="","",VLOOKUP($T4499,Tablas!$X$14:$Y$17,2,1))</f>
        <v/>
      </c>
    </row>
    <row r="4500" spans="2:21" x14ac:dyDescent="0.2">
      <c r="B4500" s="1" t="str">
        <f>IF(Tablas!B4498="","",Tablas!B4498)</f>
        <v/>
      </c>
      <c r="C4500" s="1" t="str">
        <f>IF(Tablas!C4498="","",Tablas!C4498)</f>
        <v/>
      </c>
      <c r="D4500" s="1" t="str">
        <f>IF(Tablas!D4498="","",Tablas!D4498)</f>
        <v/>
      </c>
      <c r="E4500" s="1" t="str">
        <f>IF(Tablas!E4498="","",Tablas!E4498)</f>
        <v/>
      </c>
      <c r="F4500" s="1" t="str">
        <f>IF(Tablas!F4498="","",Tablas!F4498)</f>
        <v/>
      </c>
      <c r="G4500" s="1" t="str">
        <f>IF(Tablas!I4498="","",Tablas!I4498)</f>
        <v/>
      </c>
      <c r="H4500" s="1" t="s">
        <v>911</v>
      </c>
      <c r="I4500" s="39" t="str">
        <f>IF($B4500="","",-SUMIFS(Tabla7[Cantidad],Tabla7[Código del producto],$B4500,Tabla7[Tipo de movimiento],"SALIDA",Tabla7[Mes],I$5))</f>
        <v/>
      </c>
      <c r="J4500" s="39" t="str">
        <f>IF($B4500="","",-SUMIFS(Tabla7[Cantidad],Tabla7[Código del producto],$B4500,Tabla7[Tipo de movimiento],"SALIDA",Tabla7[Mes],J$5))</f>
        <v/>
      </c>
      <c r="K4500" s="39" t="str">
        <f>IF($B4500="","",-SUMIFS(Tabla7[Cantidad],Tabla7[Código del producto],$B4500,Tabla7[Tipo de movimiento],"SALIDA",Tabla7[Mes],K$5))</f>
        <v/>
      </c>
      <c r="L4500" s="39" t="str">
        <f>IF($B4500="","",-SUMIFS(Tabla7[Cantidad],Tabla7[Código del producto],$B4500,Tabla7[Tipo de movimiento],"SALIDA",Tabla7[Mes],L$5))</f>
        <v/>
      </c>
      <c r="M4500" s="39" t="str">
        <f>IF($B4500="","",-SUMIFS(Tabla7[Cantidad],Tabla7[Código del producto],$B4500,Tabla7[Tipo de movimiento],"SALIDA",Tabla7[Mes],M$5))</f>
        <v/>
      </c>
      <c r="N4500" s="39" t="str">
        <f>IF($B4500="","",-SUMIFS(Tabla7[Cantidad],Tabla7[Código del producto],$B4500,Tabla7[Tipo de movimiento],"SALIDA",Tabla7[Mes],N$5))</f>
        <v/>
      </c>
      <c r="O4500" s="39" t="str">
        <f>IF($B4500="","",-SUMIFS(Tabla7[Cantidad],Tabla7[Código del producto],$B4500,Tabla7[Tipo de movimiento],"SALIDA",Tabla7[Mes],O$5))</f>
        <v/>
      </c>
      <c r="P4500" s="39" t="str">
        <f>IF($B4500="","",-SUMIFS(Tabla7[Cantidad],Tabla7[Código del producto],$B4500,Tabla7[Tipo de movimiento],"SALIDA",Tabla7[Mes],P$5))</f>
        <v/>
      </c>
      <c r="Q4500" s="39" t="str">
        <f t="shared" si="210"/>
        <v/>
      </c>
      <c r="R4500" s="51" t="str">
        <f>IF($B4500="","",IFERROR(VLOOKUP($B4500,'ABC rotación'!$C:$G,5,0),"C"))</f>
        <v/>
      </c>
      <c r="S4500" s="41" t="str">
        <f t="shared" si="211"/>
        <v/>
      </c>
      <c r="T4500" s="40" t="str">
        <f t="shared" si="212"/>
        <v/>
      </c>
      <c r="U4500" s="23" t="str">
        <f>IF($B4500="","",VLOOKUP($T4500,Tablas!$X$14:$Y$17,2,1))</f>
        <v/>
      </c>
    </row>
    <row r="4501" spans="2:21" x14ac:dyDescent="0.2">
      <c r="B4501" s="1" t="str">
        <f>IF(Tablas!B4499="","",Tablas!B4499)</f>
        <v/>
      </c>
      <c r="C4501" s="1" t="str">
        <f>IF(Tablas!C4499="","",Tablas!C4499)</f>
        <v/>
      </c>
      <c r="D4501" s="1" t="str">
        <f>IF(Tablas!D4499="","",Tablas!D4499)</f>
        <v/>
      </c>
      <c r="E4501" s="1" t="str">
        <f>IF(Tablas!E4499="","",Tablas!E4499)</f>
        <v/>
      </c>
      <c r="F4501" s="1" t="str">
        <f>IF(Tablas!F4499="","",Tablas!F4499)</f>
        <v/>
      </c>
      <c r="G4501" s="1" t="str">
        <f>IF(Tablas!I4499="","",Tablas!I4499)</f>
        <v/>
      </c>
      <c r="H4501" s="1" t="s">
        <v>911</v>
      </c>
      <c r="I4501" s="39" t="str">
        <f>IF($B4501="","",-SUMIFS(Tabla7[Cantidad],Tabla7[Código del producto],$B4501,Tabla7[Tipo de movimiento],"SALIDA",Tabla7[Mes],I$5))</f>
        <v/>
      </c>
      <c r="J4501" s="39" t="str">
        <f>IF($B4501="","",-SUMIFS(Tabla7[Cantidad],Tabla7[Código del producto],$B4501,Tabla7[Tipo de movimiento],"SALIDA",Tabla7[Mes],J$5))</f>
        <v/>
      </c>
      <c r="K4501" s="39" t="str">
        <f>IF($B4501="","",-SUMIFS(Tabla7[Cantidad],Tabla7[Código del producto],$B4501,Tabla7[Tipo de movimiento],"SALIDA",Tabla7[Mes],K$5))</f>
        <v/>
      </c>
      <c r="L4501" s="39" t="str">
        <f>IF($B4501="","",-SUMIFS(Tabla7[Cantidad],Tabla7[Código del producto],$B4501,Tabla7[Tipo de movimiento],"SALIDA",Tabla7[Mes],L$5))</f>
        <v/>
      </c>
      <c r="M4501" s="39" t="str">
        <f>IF($B4501="","",-SUMIFS(Tabla7[Cantidad],Tabla7[Código del producto],$B4501,Tabla7[Tipo de movimiento],"SALIDA",Tabla7[Mes],M$5))</f>
        <v/>
      </c>
      <c r="N4501" s="39" t="str">
        <f>IF($B4501="","",-SUMIFS(Tabla7[Cantidad],Tabla7[Código del producto],$B4501,Tabla7[Tipo de movimiento],"SALIDA",Tabla7[Mes],N$5))</f>
        <v/>
      </c>
      <c r="O4501" s="39" t="str">
        <f>IF($B4501="","",-SUMIFS(Tabla7[Cantidad],Tabla7[Código del producto],$B4501,Tabla7[Tipo de movimiento],"SALIDA",Tabla7[Mes],O$5))</f>
        <v/>
      </c>
      <c r="P4501" s="39" t="str">
        <f>IF($B4501="","",-SUMIFS(Tabla7[Cantidad],Tabla7[Código del producto],$B4501,Tabla7[Tipo de movimiento],"SALIDA",Tabla7[Mes],P$5))</f>
        <v/>
      </c>
      <c r="Q4501" s="39" t="str">
        <f t="shared" si="210"/>
        <v/>
      </c>
      <c r="R4501" s="51" t="str">
        <f>IF($B4501="","",IFERROR(VLOOKUP($B4501,'ABC rotación'!$C:$G,5,0),"C"))</f>
        <v/>
      </c>
      <c r="S4501" s="41" t="str">
        <f t="shared" si="211"/>
        <v/>
      </c>
      <c r="T4501" s="40" t="str">
        <f t="shared" si="212"/>
        <v/>
      </c>
      <c r="U4501" s="23" t="str">
        <f>IF($B4501="","",VLOOKUP($T4501,Tablas!$X$14:$Y$17,2,1))</f>
        <v/>
      </c>
    </row>
    <row r="4502" spans="2:21" x14ac:dyDescent="0.2">
      <c r="B4502" s="1" t="str">
        <f>IF(Tablas!B4500="","",Tablas!B4500)</f>
        <v/>
      </c>
      <c r="C4502" s="1" t="str">
        <f>IF(Tablas!C4500="","",Tablas!C4500)</f>
        <v/>
      </c>
      <c r="D4502" s="1" t="str">
        <f>IF(Tablas!D4500="","",Tablas!D4500)</f>
        <v/>
      </c>
      <c r="E4502" s="1" t="str">
        <f>IF(Tablas!E4500="","",Tablas!E4500)</f>
        <v/>
      </c>
      <c r="F4502" s="1" t="str">
        <f>IF(Tablas!F4500="","",Tablas!F4500)</f>
        <v/>
      </c>
      <c r="G4502" s="1" t="str">
        <f>IF(Tablas!I4500="","",Tablas!I4500)</f>
        <v/>
      </c>
      <c r="H4502" s="1" t="s">
        <v>911</v>
      </c>
      <c r="I4502" s="39" t="str">
        <f>IF($B4502="","",-SUMIFS(Tabla7[Cantidad],Tabla7[Código del producto],$B4502,Tabla7[Tipo de movimiento],"SALIDA",Tabla7[Mes],I$5))</f>
        <v/>
      </c>
      <c r="J4502" s="39" t="str">
        <f>IF($B4502="","",-SUMIFS(Tabla7[Cantidad],Tabla7[Código del producto],$B4502,Tabla7[Tipo de movimiento],"SALIDA",Tabla7[Mes],J$5))</f>
        <v/>
      </c>
      <c r="K4502" s="39" t="str">
        <f>IF($B4502="","",-SUMIFS(Tabla7[Cantidad],Tabla7[Código del producto],$B4502,Tabla7[Tipo de movimiento],"SALIDA",Tabla7[Mes],K$5))</f>
        <v/>
      </c>
      <c r="L4502" s="39" t="str">
        <f>IF($B4502="","",-SUMIFS(Tabla7[Cantidad],Tabla7[Código del producto],$B4502,Tabla7[Tipo de movimiento],"SALIDA",Tabla7[Mes],L$5))</f>
        <v/>
      </c>
      <c r="M4502" s="39" t="str">
        <f>IF($B4502="","",-SUMIFS(Tabla7[Cantidad],Tabla7[Código del producto],$B4502,Tabla7[Tipo de movimiento],"SALIDA",Tabla7[Mes],M$5))</f>
        <v/>
      </c>
      <c r="N4502" s="39" t="str">
        <f>IF($B4502="","",-SUMIFS(Tabla7[Cantidad],Tabla7[Código del producto],$B4502,Tabla7[Tipo de movimiento],"SALIDA",Tabla7[Mes],N$5))</f>
        <v/>
      </c>
      <c r="O4502" s="39" t="str">
        <f>IF($B4502="","",-SUMIFS(Tabla7[Cantidad],Tabla7[Código del producto],$B4502,Tabla7[Tipo de movimiento],"SALIDA",Tabla7[Mes],O$5))</f>
        <v/>
      </c>
      <c r="P4502" s="39" t="str">
        <f>IF($B4502="","",-SUMIFS(Tabla7[Cantidad],Tabla7[Código del producto],$B4502,Tabla7[Tipo de movimiento],"SALIDA",Tabla7[Mes],P$5))</f>
        <v/>
      </c>
      <c r="Q4502" s="39" t="str">
        <f t="shared" si="210"/>
        <v/>
      </c>
      <c r="R4502" s="51" t="str">
        <f>IF($B4502="","",IFERROR(VLOOKUP($B4502,'ABC rotación'!$C:$G,5,0),"C"))</f>
        <v/>
      </c>
      <c r="S4502" s="41" t="str">
        <f t="shared" si="211"/>
        <v/>
      </c>
      <c r="T4502" s="40" t="str">
        <f t="shared" si="212"/>
        <v/>
      </c>
      <c r="U4502" s="23" t="str">
        <f>IF($B4502="","",VLOOKUP($T4502,Tablas!$X$14:$Y$17,2,1))</f>
        <v/>
      </c>
    </row>
    <row r="4503" spans="2:21" x14ac:dyDescent="0.2">
      <c r="B4503" s="1" t="str">
        <f>IF(Tablas!B4501="","",Tablas!B4501)</f>
        <v/>
      </c>
      <c r="C4503" s="1" t="str">
        <f>IF(Tablas!C4501="","",Tablas!C4501)</f>
        <v/>
      </c>
      <c r="D4503" s="1" t="str">
        <f>IF(Tablas!D4501="","",Tablas!D4501)</f>
        <v/>
      </c>
      <c r="E4503" s="1" t="str">
        <f>IF(Tablas!E4501="","",Tablas!E4501)</f>
        <v/>
      </c>
      <c r="F4503" s="1" t="str">
        <f>IF(Tablas!F4501="","",Tablas!F4501)</f>
        <v/>
      </c>
      <c r="G4503" s="1" t="str">
        <f>IF(Tablas!I4501="","",Tablas!I4501)</f>
        <v/>
      </c>
      <c r="H4503" s="1" t="s">
        <v>911</v>
      </c>
      <c r="I4503" s="39" t="str">
        <f>IF($B4503="","",-SUMIFS(Tabla7[Cantidad],Tabla7[Código del producto],$B4503,Tabla7[Tipo de movimiento],"SALIDA",Tabla7[Mes],I$5))</f>
        <v/>
      </c>
      <c r="J4503" s="39" t="str">
        <f>IF($B4503="","",-SUMIFS(Tabla7[Cantidad],Tabla7[Código del producto],$B4503,Tabla7[Tipo de movimiento],"SALIDA",Tabla7[Mes],J$5))</f>
        <v/>
      </c>
      <c r="K4503" s="39" t="str">
        <f>IF($B4503="","",-SUMIFS(Tabla7[Cantidad],Tabla7[Código del producto],$B4503,Tabla7[Tipo de movimiento],"SALIDA",Tabla7[Mes],K$5))</f>
        <v/>
      </c>
      <c r="L4503" s="39" t="str">
        <f>IF($B4503="","",-SUMIFS(Tabla7[Cantidad],Tabla7[Código del producto],$B4503,Tabla7[Tipo de movimiento],"SALIDA",Tabla7[Mes],L$5))</f>
        <v/>
      </c>
      <c r="M4503" s="39" t="str">
        <f>IF($B4503="","",-SUMIFS(Tabla7[Cantidad],Tabla7[Código del producto],$B4503,Tabla7[Tipo de movimiento],"SALIDA",Tabla7[Mes],M$5))</f>
        <v/>
      </c>
      <c r="N4503" s="39" t="str">
        <f>IF($B4503="","",-SUMIFS(Tabla7[Cantidad],Tabla7[Código del producto],$B4503,Tabla7[Tipo de movimiento],"SALIDA",Tabla7[Mes],N$5))</f>
        <v/>
      </c>
      <c r="O4503" s="39" t="str">
        <f>IF($B4503="","",-SUMIFS(Tabla7[Cantidad],Tabla7[Código del producto],$B4503,Tabla7[Tipo de movimiento],"SALIDA",Tabla7[Mes],O$5))</f>
        <v/>
      </c>
      <c r="P4503" s="39" t="str">
        <f>IF($B4503="","",-SUMIFS(Tabla7[Cantidad],Tabla7[Código del producto],$B4503,Tabla7[Tipo de movimiento],"SALIDA",Tabla7[Mes],P$5))</f>
        <v/>
      </c>
      <c r="Q4503" s="39" t="str">
        <f t="shared" si="210"/>
        <v/>
      </c>
      <c r="R4503" s="51" t="str">
        <f>IF($B4503="","",IFERROR(VLOOKUP($B4503,'ABC rotación'!$C:$G,5,0),"C"))</f>
        <v/>
      </c>
      <c r="S4503" s="41" t="str">
        <f t="shared" si="211"/>
        <v/>
      </c>
      <c r="T4503" s="40" t="str">
        <f t="shared" si="212"/>
        <v/>
      </c>
      <c r="U4503" s="23" t="str">
        <f>IF($B4503="","",VLOOKUP($T4503,Tablas!$X$14:$Y$17,2,1))</f>
        <v/>
      </c>
    </row>
    <row r="4504" spans="2:21" x14ac:dyDescent="0.2">
      <c r="B4504" s="1" t="str">
        <f>IF(Tablas!B4502="","",Tablas!B4502)</f>
        <v/>
      </c>
      <c r="C4504" s="1" t="str">
        <f>IF(Tablas!C4502="","",Tablas!C4502)</f>
        <v/>
      </c>
      <c r="D4504" s="1" t="str">
        <f>IF(Tablas!D4502="","",Tablas!D4502)</f>
        <v/>
      </c>
      <c r="E4504" s="1" t="str">
        <f>IF(Tablas!E4502="","",Tablas!E4502)</f>
        <v/>
      </c>
      <c r="F4504" s="1" t="str">
        <f>IF(Tablas!F4502="","",Tablas!F4502)</f>
        <v/>
      </c>
      <c r="G4504" s="1" t="str">
        <f>IF(Tablas!I4502="","",Tablas!I4502)</f>
        <v/>
      </c>
      <c r="H4504" s="1" t="s">
        <v>911</v>
      </c>
      <c r="I4504" s="39" t="str">
        <f>IF($B4504="","",-SUMIFS(Tabla7[Cantidad],Tabla7[Código del producto],$B4504,Tabla7[Tipo de movimiento],"SALIDA",Tabla7[Mes],I$5))</f>
        <v/>
      </c>
      <c r="J4504" s="39" t="str">
        <f>IF($B4504="","",-SUMIFS(Tabla7[Cantidad],Tabla7[Código del producto],$B4504,Tabla7[Tipo de movimiento],"SALIDA",Tabla7[Mes],J$5))</f>
        <v/>
      </c>
      <c r="K4504" s="39" t="str">
        <f>IF($B4504="","",-SUMIFS(Tabla7[Cantidad],Tabla7[Código del producto],$B4504,Tabla7[Tipo de movimiento],"SALIDA",Tabla7[Mes],K$5))</f>
        <v/>
      </c>
      <c r="L4504" s="39" t="str">
        <f>IF($B4504="","",-SUMIFS(Tabla7[Cantidad],Tabla7[Código del producto],$B4504,Tabla7[Tipo de movimiento],"SALIDA",Tabla7[Mes],L$5))</f>
        <v/>
      </c>
      <c r="M4504" s="39" t="str">
        <f>IF($B4504="","",-SUMIFS(Tabla7[Cantidad],Tabla7[Código del producto],$B4504,Tabla7[Tipo de movimiento],"SALIDA",Tabla7[Mes],M$5))</f>
        <v/>
      </c>
      <c r="N4504" s="39" t="str">
        <f>IF($B4504="","",-SUMIFS(Tabla7[Cantidad],Tabla7[Código del producto],$B4504,Tabla7[Tipo de movimiento],"SALIDA",Tabla7[Mes],N$5))</f>
        <v/>
      </c>
      <c r="O4504" s="39" t="str">
        <f>IF($B4504="","",-SUMIFS(Tabla7[Cantidad],Tabla7[Código del producto],$B4504,Tabla7[Tipo de movimiento],"SALIDA",Tabla7[Mes],O$5))</f>
        <v/>
      </c>
      <c r="P4504" s="39" t="str">
        <f>IF($B4504="","",-SUMIFS(Tabla7[Cantidad],Tabla7[Código del producto],$B4504,Tabla7[Tipo de movimiento],"SALIDA",Tabla7[Mes],P$5))</f>
        <v/>
      </c>
      <c r="Q4504" s="39" t="str">
        <f t="shared" si="210"/>
        <v/>
      </c>
      <c r="R4504" s="51" t="str">
        <f>IF($B4504="","",IFERROR(VLOOKUP($B4504,'ABC rotación'!$C:$G,5,0),"C"))</f>
        <v/>
      </c>
      <c r="S4504" s="41" t="str">
        <f t="shared" si="211"/>
        <v/>
      </c>
      <c r="T4504" s="40" t="str">
        <f t="shared" si="212"/>
        <v/>
      </c>
      <c r="U4504" s="23" t="str">
        <f>IF($B4504="","",VLOOKUP($T4504,Tablas!$X$14:$Y$17,2,1))</f>
        <v/>
      </c>
    </row>
    <row r="4505" spans="2:21" x14ac:dyDescent="0.2">
      <c r="B4505" s="1" t="str">
        <f>IF(Tablas!B4503="","",Tablas!B4503)</f>
        <v/>
      </c>
      <c r="C4505" s="1" t="str">
        <f>IF(Tablas!C4503="","",Tablas!C4503)</f>
        <v/>
      </c>
      <c r="D4505" s="1" t="str">
        <f>IF(Tablas!D4503="","",Tablas!D4503)</f>
        <v/>
      </c>
      <c r="E4505" s="1" t="str">
        <f>IF(Tablas!E4503="","",Tablas!E4503)</f>
        <v/>
      </c>
      <c r="F4505" s="1" t="str">
        <f>IF(Tablas!F4503="","",Tablas!F4503)</f>
        <v/>
      </c>
      <c r="G4505" s="1" t="str">
        <f>IF(Tablas!I4503="","",Tablas!I4503)</f>
        <v/>
      </c>
      <c r="H4505" s="1" t="s">
        <v>911</v>
      </c>
      <c r="I4505" s="39" t="str">
        <f>IF($B4505="","",-SUMIFS(Tabla7[Cantidad],Tabla7[Código del producto],$B4505,Tabla7[Tipo de movimiento],"SALIDA",Tabla7[Mes],I$5))</f>
        <v/>
      </c>
      <c r="J4505" s="39" t="str">
        <f>IF($B4505="","",-SUMIFS(Tabla7[Cantidad],Tabla7[Código del producto],$B4505,Tabla7[Tipo de movimiento],"SALIDA",Tabla7[Mes],J$5))</f>
        <v/>
      </c>
      <c r="K4505" s="39" t="str">
        <f>IF($B4505="","",-SUMIFS(Tabla7[Cantidad],Tabla7[Código del producto],$B4505,Tabla7[Tipo de movimiento],"SALIDA",Tabla7[Mes],K$5))</f>
        <v/>
      </c>
      <c r="L4505" s="39" t="str">
        <f>IF($B4505="","",-SUMIFS(Tabla7[Cantidad],Tabla7[Código del producto],$B4505,Tabla7[Tipo de movimiento],"SALIDA",Tabla7[Mes],L$5))</f>
        <v/>
      </c>
      <c r="M4505" s="39" t="str">
        <f>IF($B4505="","",-SUMIFS(Tabla7[Cantidad],Tabla7[Código del producto],$B4505,Tabla7[Tipo de movimiento],"SALIDA",Tabla7[Mes],M$5))</f>
        <v/>
      </c>
      <c r="N4505" s="39" t="str">
        <f>IF($B4505="","",-SUMIFS(Tabla7[Cantidad],Tabla7[Código del producto],$B4505,Tabla7[Tipo de movimiento],"SALIDA",Tabla7[Mes],N$5))</f>
        <v/>
      </c>
      <c r="O4505" s="39" t="str">
        <f>IF($B4505="","",-SUMIFS(Tabla7[Cantidad],Tabla7[Código del producto],$B4505,Tabla7[Tipo de movimiento],"SALIDA",Tabla7[Mes],O$5))</f>
        <v/>
      </c>
      <c r="P4505" s="39" t="str">
        <f>IF($B4505="","",-SUMIFS(Tabla7[Cantidad],Tabla7[Código del producto],$B4505,Tabla7[Tipo de movimiento],"SALIDA",Tabla7[Mes],P$5))</f>
        <v/>
      </c>
      <c r="Q4505" s="39" t="str">
        <f t="shared" si="210"/>
        <v/>
      </c>
      <c r="R4505" s="51" t="str">
        <f>IF($B4505="","",IFERROR(VLOOKUP($B4505,'ABC rotación'!$C:$G,5,0),"C"))</f>
        <v/>
      </c>
      <c r="S4505" s="41" t="str">
        <f t="shared" si="211"/>
        <v/>
      </c>
      <c r="T4505" s="40" t="str">
        <f t="shared" si="212"/>
        <v/>
      </c>
      <c r="U4505" s="23" t="str">
        <f>IF($B4505="","",VLOOKUP($T4505,Tablas!$X$14:$Y$17,2,1))</f>
        <v/>
      </c>
    </row>
    <row r="4506" spans="2:21" x14ac:dyDescent="0.2">
      <c r="B4506" s="1" t="str">
        <f>IF(Tablas!B4504="","",Tablas!B4504)</f>
        <v/>
      </c>
      <c r="C4506" s="1" t="str">
        <f>IF(Tablas!C4504="","",Tablas!C4504)</f>
        <v/>
      </c>
      <c r="D4506" s="1" t="str">
        <f>IF(Tablas!D4504="","",Tablas!D4504)</f>
        <v/>
      </c>
      <c r="E4506" s="1" t="str">
        <f>IF(Tablas!E4504="","",Tablas!E4504)</f>
        <v/>
      </c>
      <c r="F4506" s="1" t="str">
        <f>IF(Tablas!F4504="","",Tablas!F4504)</f>
        <v/>
      </c>
      <c r="G4506" s="1" t="str">
        <f>IF(Tablas!I4504="","",Tablas!I4504)</f>
        <v/>
      </c>
      <c r="H4506" s="1" t="s">
        <v>911</v>
      </c>
      <c r="I4506" s="39" t="str">
        <f>IF($B4506="","",-SUMIFS(Tabla7[Cantidad],Tabla7[Código del producto],$B4506,Tabla7[Tipo de movimiento],"SALIDA",Tabla7[Mes],I$5))</f>
        <v/>
      </c>
      <c r="J4506" s="39" t="str">
        <f>IF($B4506="","",-SUMIFS(Tabla7[Cantidad],Tabla7[Código del producto],$B4506,Tabla7[Tipo de movimiento],"SALIDA",Tabla7[Mes],J$5))</f>
        <v/>
      </c>
      <c r="K4506" s="39" t="str">
        <f>IF($B4506="","",-SUMIFS(Tabla7[Cantidad],Tabla7[Código del producto],$B4506,Tabla7[Tipo de movimiento],"SALIDA",Tabla7[Mes],K$5))</f>
        <v/>
      </c>
      <c r="L4506" s="39" t="str">
        <f>IF($B4506="","",-SUMIFS(Tabla7[Cantidad],Tabla7[Código del producto],$B4506,Tabla7[Tipo de movimiento],"SALIDA",Tabla7[Mes],L$5))</f>
        <v/>
      </c>
      <c r="M4506" s="39" t="str">
        <f>IF($B4506="","",-SUMIFS(Tabla7[Cantidad],Tabla7[Código del producto],$B4506,Tabla7[Tipo de movimiento],"SALIDA",Tabla7[Mes],M$5))</f>
        <v/>
      </c>
      <c r="N4506" s="39" t="str">
        <f>IF($B4506="","",-SUMIFS(Tabla7[Cantidad],Tabla7[Código del producto],$B4506,Tabla7[Tipo de movimiento],"SALIDA",Tabla7[Mes],N$5))</f>
        <v/>
      </c>
      <c r="O4506" s="39" t="str">
        <f>IF($B4506="","",-SUMIFS(Tabla7[Cantidad],Tabla7[Código del producto],$B4506,Tabla7[Tipo de movimiento],"SALIDA",Tabla7[Mes],O$5))</f>
        <v/>
      </c>
      <c r="P4506" s="39" t="str">
        <f>IF($B4506="","",-SUMIFS(Tabla7[Cantidad],Tabla7[Código del producto],$B4506,Tabla7[Tipo de movimiento],"SALIDA",Tabla7[Mes],P$5))</f>
        <v/>
      </c>
      <c r="Q4506" s="39" t="str">
        <f t="shared" si="210"/>
        <v/>
      </c>
      <c r="R4506" s="51" t="str">
        <f>IF($B4506="","",IFERROR(VLOOKUP($B4506,'ABC rotación'!$C:$G,5,0),"C"))</f>
        <v/>
      </c>
      <c r="S4506" s="41" t="str">
        <f t="shared" si="211"/>
        <v/>
      </c>
      <c r="T4506" s="40" t="str">
        <f t="shared" si="212"/>
        <v/>
      </c>
      <c r="U4506" s="23" t="str">
        <f>IF($B4506="","",VLOOKUP($T4506,Tablas!$X$14:$Y$17,2,1))</f>
        <v/>
      </c>
    </row>
    <row r="4507" spans="2:21" x14ac:dyDescent="0.2">
      <c r="B4507" s="1" t="str">
        <f>IF(Tablas!B4505="","",Tablas!B4505)</f>
        <v/>
      </c>
      <c r="C4507" s="1" t="str">
        <f>IF(Tablas!C4505="","",Tablas!C4505)</f>
        <v/>
      </c>
      <c r="D4507" s="1" t="str">
        <f>IF(Tablas!D4505="","",Tablas!D4505)</f>
        <v/>
      </c>
      <c r="E4507" s="1" t="str">
        <f>IF(Tablas!E4505="","",Tablas!E4505)</f>
        <v/>
      </c>
      <c r="F4507" s="1" t="str">
        <f>IF(Tablas!F4505="","",Tablas!F4505)</f>
        <v/>
      </c>
      <c r="G4507" s="1" t="str">
        <f>IF(Tablas!I4505="","",Tablas!I4505)</f>
        <v/>
      </c>
      <c r="H4507" s="1" t="s">
        <v>911</v>
      </c>
      <c r="I4507" s="39" t="str">
        <f>IF($B4507="","",-SUMIFS(Tabla7[Cantidad],Tabla7[Código del producto],$B4507,Tabla7[Tipo de movimiento],"SALIDA",Tabla7[Mes],I$5))</f>
        <v/>
      </c>
      <c r="J4507" s="39" t="str">
        <f>IF($B4507="","",-SUMIFS(Tabla7[Cantidad],Tabla7[Código del producto],$B4507,Tabla7[Tipo de movimiento],"SALIDA",Tabla7[Mes],J$5))</f>
        <v/>
      </c>
      <c r="K4507" s="39" t="str">
        <f>IF($B4507="","",-SUMIFS(Tabla7[Cantidad],Tabla7[Código del producto],$B4507,Tabla7[Tipo de movimiento],"SALIDA",Tabla7[Mes],K$5))</f>
        <v/>
      </c>
      <c r="L4507" s="39" t="str">
        <f>IF($B4507="","",-SUMIFS(Tabla7[Cantidad],Tabla7[Código del producto],$B4507,Tabla7[Tipo de movimiento],"SALIDA",Tabla7[Mes],L$5))</f>
        <v/>
      </c>
      <c r="M4507" s="39" t="str">
        <f>IF($B4507="","",-SUMIFS(Tabla7[Cantidad],Tabla7[Código del producto],$B4507,Tabla7[Tipo de movimiento],"SALIDA",Tabla7[Mes],M$5))</f>
        <v/>
      </c>
      <c r="N4507" s="39" t="str">
        <f>IF($B4507="","",-SUMIFS(Tabla7[Cantidad],Tabla7[Código del producto],$B4507,Tabla7[Tipo de movimiento],"SALIDA",Tabla7[Mes],N$5))</f>
        <v/>
      </c>
      <c r="O4507" s="39" t="str">
        <f>IF($B4507="","",-SUMIFS(Tabla7[Cantidad],Tabla7[Código del producto],$B4507,Tabla7[Tipo de movimiento],"SALIDA",Tabla7[Mes],O$5))</f>
        <v/>
      </c>
      <c r="P4507" s="39" t="str">
        <f>IF($B4507="","",-SUMIFS(Tabla7[Cantidad],Tabla7[Código del producto],$B4507,Tabla7[Tipo de movimiento],"SALIDA",Tabla7[Mes],P$5))</f>
        <v/>
      </c>
      <c r="Q4507" s="39" t="str">
        <f t="shared" si="210"/>
        <v/>
      </c>
      <c r="R4507" s="51" t="str">
        <f>IF($B4507="","",IFERROR(VLOOKUP($B4507,'ABC rotación'!$C:$G,5,0),"C"))</f>
        <v/>
      </c>
      <c r="S4507" s="41" t="str">
        <f t="shared" si="211"/>
        <v/>
      </c>
      <c r="T4507" s="40" t="str">
        <f t="shared" si="212"/>
        <v/>
      </c>
      <c r="U4507" s="23" t="str">
        <f>IF($B4507="","",VLOOKUP($T4507,Tablas!$X$14:$Y$17,2,1))</f>
        <v/>
      </c>
    </row>
    <row r="4508" spans="2:21" x14ac:dyDescent="0.2">
      <c r="B4508" s="1" t="str">
        <f>IF(Tablas!B4506="","",Tablas!B4506)</f>
        <v/>
      </c>
      <c r="C4508" s="1" t="str">
        <f>IF(Tablas!C4506="","",Tablas!C4506)</f>
        <v/>
      </c>
      <c r="D4508" s="1" t="str">
        <f>IF(Tablas!D4506="","",Tablas!D4506)</f>
        <v/>
      </c>
      <c r="E4508" s="1" t="str">
        <f>IF(Tablas!E4506="","",Tablas!E4506)</f>
        <v/>
      </c>
      <c r="F4508" s="1" t="str">
        <f>IF(Tablas!F4506="","",Tablas!F4506)</f>
        <v/>
      </c>
      <c r="G4508" s="1" t="str">
        <f>IF(Tablas!I4506="","",Tablas!I4506)</f>
        <v/>
      </c>
      <c r="H4508" s="1" t="s">
        <v>911</v>
      </c>
      <c r="I4508" s="39" t="str">
        <f>IF($B4508="","",-SUMIFS(Tabla7[Cantidad],Tabla7[Código del producto],$B4508,Tabla7[Tipo de movimiento],"SALIDA",Tabla7[Mes],I$5))</f>
        <v/>
      </c>
      <c r="J4508" s="39" t="str">
        <f>IF($B4508="","",-SUMIFS(Tabla7[Cantidad],Tabla7[Código del producto],$B4508,Tabla7[Tipo de movimiento],"SALIDA",Tabla7[Mes],J$5))</f>
        <v/>
      </c>
      <c r="K4508" s="39" t="str">
        <f>IF($B4508="","",-SUMIFS(Tabla7[Cantidad],Tabla7[Código del producto],$B4508,Tabla7[Tipo de movimiento],"SALIDA",Tabla7[Mes],K$5))</f>
        <v/>
      </c>
      <c r="L4508" s="39" t="str">
        <f>IF($B4508="","",-SUMIFS(Tabla7[Cantidad],Tabla7[Código del producto],$B4508,Tabla7[Tipo de movimiento],"SALIDA",Tabla7[Mes],L$5))</f>
        <v/>
      </c>
      <c r="M4508" s="39" t="str">
        <f>IF($B4508="","",-SUMIFS(Tabla7[Cantidad],Tabla7[Código del producto],$B4508,Tabla7[Tipo de movimiento],"SALIDA",Tabla7[Mes],M$5))</f>
        <v/>
      </c>
      <c r="N4508" s="39" t="str">
        <f>IF($B4508="","",-SUMIFS(Tabla7[Cantidad],Tabla7[Código del producto],$B4508,Tabla7[Tipo de movimiento],"SALIDA",Tabla7[Mes],N$5))</f>
        <v/>
      </c>
      <c r="O4508" s="39" t="str">
        <f>IF($B4508="","",-SUMIFS(Tabla7[Cantidad],Tabla7[Código del producto],$B4508,Tabla7[Tipo de movimiento],"SALIDA",Tabla7[Mes],O$5))</f>
        <v/>
      </c>
      <c r="P4508" s="39" t="str">
        <f>IF($B4508="","",-SUMIFS(Tabla7[Cantidad],Tabla7[Código del producto],$B4508,Tabla7[Tipo de movimiento],"SALIDA",Tabla7[Mes],P$5))</f>
        <v/>
      </c>
      <c r="Q4508" s="39" t="str">
        <f t="shared" si="210"/>
        <v/>
      </c>
      <c r="R4508" s="51" t="str">
        <f>IF($B4508="","",IFERROR(VLOOKUP($B4508,'ABC rotación'!$C:$G,5,0),"C"))</f>
        <v/>
      </c>
      <c r="S4508" s="41" t="str">
        <f t="shared" si="211"/>
        <v/>
      </c>
      <c r="T4508" s="40" t="str">
        <f t="shared" si="212"/>
        <v/>
      </c>
      <c r="U4508" s="23" t="str">
        <f>IF($B4508="","",VLOOKUP($T4508,Tablas!$X$14:$Y$17,2,1))</f>
        <v/>
      </c>
    </row>
    <row r="4509" spans="2:21" x14ac:dyDescent="0.2">
      <c r="B4509" s="1" t="str">
        <f>IF(Tablas!B4507="","",Tablas!B4507)</f>
        <v/>
      </c>
      <c r="C4509" s="1" t="str">
        <f>IF(Tablas!C4507="","",Tablas!C4507)</f>
        <v/>
      </c>
      <c r="D4509" s="1" t="str">
        <f>IF(Tablas!D4507="","",Tablas!D4507)</f>
        <v/>
      </c>
      <c r="E4509" s="1" t="str">
        <f>IF(Tablas!E4507="","",Tablas!E4507)</f>
        <v/>
      </c>
      <c r="F4509" s="1" t="str">
        <f>IF(Tablas!F4507="","",Tablas!F4507)</f>
        <v/>
      </c>
      <c r="G4509" s="1" t="str">
        <f>IF(Tablas!I4507="","",Tablas!I4507)</f>
        <v/>
      </c>
      <c r="H4509" s="1" t="s">
        <v>911</v>
      </c>
      <c r="I4509" s="39" t="str">
        <f>IF($B4509="","",-SUMIFS(Tabla7[Cantidad],Tabla7[Código del producto],$B4509,Tabla7[Tipo de movimiento],"SALIDA",Tabla7[Mes],I$5))</f>
        <v/>
      </c>
      <c r="J4509" s="39" t="str">
        <f>IF($B4509="","",-SUMIFS(Tabla7[Cantidad],Tabla7[Código del producto],$B4509,Tabla7[Tipo de movimiento],"SALIDA",Tabla7[Mes],J$5))</f>
        <v/>
      </c>
      <c r="K4509" s="39" t="str">
        <f>IF($B4509="","",-SUMIFS(Tabla7[Cantidad],Tabla7[Código del producto],$B4509,Tabla7[Tipo de movimiento],"SALIDA",Tabla7[Mes],K$5))</f>
        <v/>
      </c>
      <c r="L4509" s="39" t="str">
        <f>IF($B4509="","",-SUMIFS(Tabla7[Cantidad],Tabla7[Código del producto],$B4509,Tabla7[Tipo de movimiento],"SALIDA",Tabla7[Mes],L$5))</f>
        <v/>
      </c>
      <c r="M4509" s="39" t="str">
        <f>IF($B4509="","",-SUMIFS(Tabla7[Cantidad],Tabla7[Código del producto],$B4509,Tabla7[Tipo de movimiento],"SALIDA",Tabla7[Mes],M$5))</f>
        <v/>
      </c>
      <c r="N4509" s="39" t="str">
        <f>IF($B4509="","",-SUMIFS(Tabla7[Cantidad],Tabla7[Código del producto],$B4509,Tabla7[Tipo de movimiento],"SALIDA",Tabla7[Mes],N$5))</f>
        <v/>
      </c>
      <c r="O4509" s="39" t="str">
        <f>IF($B4509="","",-SUMIFS(Tabla7[Cantidad],Tabla7[Código del producto],$B4509,Tabla7[Tipo de movimiento],"SALIDA",Tabla7[Mes],O$5))</f>
        <v/>
      </c>
      <c r="P4509" s="39" t="str">
        <f>IF($B4509="","",-SUMIFS(Tabla7[Cantidad],Tabla7[Código del producto],$B4509,Tabla7[Tipo de movimiento],"SALIDA",Tabla7[Mes],P$5))</f>
        <v/>
      </c>
      <c r="Q4509" s="39" t="str">
        <f t="shared" si="210"/>
        <v/>
      </c>
      <c r="R4509" s="51" t="str">
        <f>IF($B4509="","",IFERROR(VLOOKUP($B4509,'ABC rotación'!$C:$G,5,0),"C"))</f>
        <v/>
      </c>
      <c r="S4509" s="41" t="str">
        <f t="shared" si="211"/>
        <v/>
      </c>
      <c r="T4509" s="40" t="str">
        <f t="shared" si="212"/>
        <v/>
      </c>
      <c r="U4509" s="23" t="str">
        <f>IF($B4509="","",VLOOKUP($T4509,Tablas!$X$14:$Y$17,2,1))</f>
        <v/>
      </c>
    </row>
    <row r="4510" spans="2:21" x14ac:dyDescent="0.2">
      <c r="B4510" s="1" t="str">
        <f>IF(Tablas!B4508="","",Tablas!B4508)</f>
        <v/>
      </c>
      <c r="C4510" s="1" t="str">
        <f>IF(Tablas!C4508="","",Tablas!C4508)</f>
        <v/>
      </c>
      <c r="D4510" s="1" t="str">
        <f>IF(Tablas!D4508="","",Tablas!D4508)</f>
        <v/>
      </c>
      <c r="E4510" s="1" t="str">
        <f>IF(Tablas!E4508="","",Tablas!E4508)</f>
        <v/>
      </c>
      <c r="F4510" s="1" t="str">
        <f>IF(Tablas!F4508="","",Tablas!F4508)</f>
        <v/>
      </c>
      <c r="G4510" s="1" t="str">
        <f>IF(Tablas!I4508="","",Tablas!I4508)</f>
        <v/>
      </c>
      <c r="H4510" s="1" t="s">
        <v>911</v>
      </c>
      <c r="I4510" s="39" t="str">
        <f>IF($B4510="","",-SUMIFS(Tabla7[Cantidad],Tabla7[Código del producto],$B4510,Tabla7[Tipo de movimiento],"SALIDA",Tabla7[Mes],I$5))</f>
        <v/>
      </c>
      <c r="J4510" s="39" t="str">
        <f>IF($B4510="","",-SUMIFS(Tabla7[Cantidad],Tabla7[Código del producto],$B4510,Tabla7[Tipo de movimiento],"SALIDA",Tabla7[Mes],J$5))</f>
        <v/>
      </c>
      <c r="K4510" s="39" t="str">
        <f>IF($B4510="","",-SUMIFS(Tabla7[Cantidad],Tabla7[Código del producto],$B4510,Tabla7[Tipo de movimiento],"SALIDA",Tabla7[Mes],K$5))</f>
        <v/>
      </c>
      <c r="L4510" s="39" t="str">
        <f>IF($B4510="","",-SUMIFS(Tabla7[Cantidad],Tabla7[Código del producto],$B4510,Tabla7[Tipo de movimiento],"SALIDA",Tabla7[Mes],L$5))</f>
        <v/>
      </c>
      <c r="M4510" s="39" t="str">
        <f>IF($B4510="","",-SUMIFS(Tabla7[Cantidad],Tabla7[Código del producto],$B4510,Tabla7[Tipo de movimiento],"SALIDA",Tabla7[Mes],M$5))</f>
        <v/>
      </c>
      <c r="N4510" s="39" t="str">
        <f>IF($B4510="","",-SUMIFS(Tabla7[Cantidad],Tabla7[Código del producto],$B4510,Tabla7[Tipo de movimiento],"SALIDA",Tabla7[Mes],N$5))</f>
        <v/>
      </c>
      <c r="O4510" s="39" t="str">
        <f>IF($B4510="","",-SUMIFS(Tabla7[Cantidad],Tabla7[Código del producto],$B4510,Tabla7[Tipo de movimiento],"SALIDA",Tabla7[Mes],O$5))</f>
        <v/>
      </c>
      <c r="P4510" s="39" t="str">
        <f>IF($B4510="","",-SUMIFS(Tabla7[Cantidad],Tabla7[Código del producto],$B4510,Tabla7[Tipo de movimiento],"SALIDA",Tabla7[Mes],P$5))</f>
        <v/>
      </c>
      <c r="Q4510" s="39" t="str">
        <f t="shared" si="210"/>
        <v/>
      </c>
      <c r="R4510" s="51" t="str">
        <f>IF($B4510="","",IFERROR(VLOOKUP($B4510,'ABC rotación'!$C:$G,5,0),"C"))</f>
        <v/>
      </c>
      <c r="S4510" s="41" t="str">
        <f t="shared" si="211"/>
        <v/>
      </c>
      <c r="T4510" s="40" t="str">
        <f t="shared" si="212"/>
        <v/>
      </c>
      <c r="U4510" s="23" t="str">
        <f>IF($B4510="","",VLOOKUP($T4510,Tablas!$X$14:$Y$17,2,1))</f>
        <v/>
      </c>
    </row>
    <row r="4511" spans="2:21" x14ac:dyDescent="0.2">
      <c r="B4511" s="1" t="str">
        <f>IF(Tablas!B4509="","",Tablas!B4509)</f>
        <v/>
      </c>
      <c r="C4511" s="1" t="str">
        <f>IF(Tablas!C4509="","",Tablas!C4509)</f>
        <v/>
      </c>
      <c r="D4511" s="1" t="str">
        <f>IF(Tablas!D4509="","",Tablas!D4509)</f>
        <v/>
      </c>
      <c r="E4511" s="1" t="str">
        <f>IF(Tablas!E4509="","",Tablas!E4509)</f>
        <v/>
      </c>
      <c r="F4511" s="1" t="str">
        <f>IF(Tablas!F4509="","",Tablas!F4509)</f>
        <v/>
      </c>
      <c r="G4511" s="1" t="str">
        <f>IF(Tablas!I4509="","",Tablas!I4509)</f>
        <v/>
      </c>
      <c r="H4511" s="1" t="s">
        <v>911</v>
      </c>
      <c r="I4511" s="39" t="str">
        <f>IF($B4511="","",-SUMIFS(Tabla7[Cantidad],Tabla7[Código del producto],$B4511,Tabla7[Tipo de movimiento],"SALIDA",Tabla7[Mes],I$5))</f>
        <v/>
      </c>
      <c r="J4511" s="39" t="str">
        <f>IF($B4511="","",-SUMIFS(Tabla7[Cantidad],Tabla7[Código del producto],$B4511,Tabla7[Tipo de movimiento],"SALIDA",Tabla7[Mes],J$5))</f>
        <v/>
      </c>
      <c r="K4511" s="39" t="str">
        <f>IF($B4511="","",-SUMIFS(Tabla7[Cantidad],Tabla7[Código del producto],$B4511,Tabla7[Tipo de movimiento],"SALIDA",Tabla7[Mes],K$5))</f>
        <v/>
      </c>
      <c r="L4511" s="39" t="str">
        <f>IF($B4511="","",-SUMIFS(Tabla7[Cantidad],Tabla7[Código del producto],$B4511,Tabla7[Tipo de movimiento],"SALIDA",Tabla7[Mes],L$5))</f>
        <v/>
      </c>
      <c r="M4511" s="39" t="str">
        <f>IF($B4511="","",-SUMIFS(Tabla7[Cantidad],Tabla7[Código del producto],$B4511,Tabla7[Tipo de movimiento],"SALIDA",Tabla7[Mes],M$5))</f>
        <v/>
      </c>
      <c r="N4511" s="39" t="str">
        <f>IF($B4511="","",-SUMIFS(Tabla7[Cantidad],Tabla7[Código del producto],$B4511,Tabla7[Tipo de movimiento],"SALIDA",Tabla7[Mes],N$5))</f>
        <v/>
      </c>
      <c r="O4511" s="39" t="str">
        <f>IF($B4511="","",-SUMIFS(Tabla7[Cantidad],Tabla7[Código del producto],$B4511,Tabla7[Tipo de movimiento],"SALIDA",Tabla7[Mes],O$5))</f>
        <v/>
      </c>
      <c r="P4511" s="39" t="str">
        <f>IF($B4511="","",-SUMIFS(Tabla7[Cantidad],Tabla7[Código del producto],$B4511,Tabla7[Tipo de movimiento],"SALIDA",Tabla7[Mes],P$5))</f>
        <v/>
      </c>
      <c r="Q4511" s="39" t="str">
        <f t="shared" si="210"/>
        <v/>
      </c>
      <c r="R4511" s="51" t="str">
        <f>IF($B4511="","",IFERROR(VLOOKUP($B4511,'ABC rotación'!$C:$G,5,0),"C"))</f>
        <v/>
      </c>
      <c r="S4511" s="41" t="str">
        <f t="shared" si="211"/>
        <v/>
      </c>
      <c r="T4511" s="40" t="str">
        <f t="shared" si="212"/>
        <v/>
      </c>
      <c r="U4511" s="23" t="str">
        <f>IF($B4511="","",VLOOKUP($T4511,Tablas!$X$14:$Y$17,2,1))</f>
        <v/>
      </c>
    </row>
    <row r="4512" spans="2:21" x14ac:dyDescent="0.2">
      <c r="B4512" s="1" t="str">
        <f>IF(Tablas!B4510="","",Tablas!B4510)</f>
        <v/>
      </c>
      <c r="C4512" s="1" t="str">
        <f>IF(Tablas!C4510="","",Tablas!C4510)</f>
        <v/>
      </c>
      <c r="D4512" s="1" t="str">
        <f>IF(Tablas!D4510="","",Tablas!D4510)</f>
        <v/>
      </c>
      <c r="E4512" s="1" t="str">
        <f>IF(Tablas!E4510="","",Tablas!E4510)</f>
        <v/>
      </c>
      <c r="F4512" s="1" t="str">
        <f>IF(Tablas!F4510="","",Tablas!F4510)</f>
        <v/>
      </c>
      <c r="G4512" s="1" t="str">
        <f>IF(Tablas!I4510="","",Tablas!I4510)</f>
        <v/>
      </c>
      <c r="H4512" s="1" t="s">
        <v>911</v>
      </c>
      <c r="I4512" s="39" t="str">
        <f>IF($B4512="","",-SUMIFS(Tabla7[Cantidad],Tabla7[Código del producto],$B4512,Tabla7[Tipo de movimiento],"SALIDA",Tabla7[Mes],I$5))</f>
        <v/>
      </c>
      <c r="J4512" s="39" t="str">
        <f>IF($B4512="","",-SUMIFS(Tabla7[Cantidad],Tabla7[Código del producto],$B4512,Tabla7[Tipo de movimiento],"SALIDA",Tabla7[Mes],J$5))</f>
        <v/>
      </c>
      <c r="K4512" s="39" t="str">
        <f>IF($B4512="","",-SUMIFS(Tabla7[Cantidad],Tabla7[Código del producto],$B4512,Tabla7[Tipo de movimiento],"SALIDA",Tabla7[Mes],K$5))</f>
        <v/>
      </c>
      <c r="L4512" s="39" t="str">
        <f>IF($B4512="","",-SUMIFS(Tabla7[Cantidad],Tabla7[Código del producto],$B4512,Tabla7[Tipo de movimiento],"SALIDA",Tabla7[Mes],L$5))</f>
        <v/>
      </c>
      <c r="M4512" s="39" t="str">
        <f>IF($B4512="","",-SUMIFS(Tabla7[Cantidad],Tabla7[Código del producto],$B4512,Tabla7[Tipo de movimiento],"SALIDA",Tabla7[Mes],M$5))</f>
        <v/>
      </c>
      <c r="N4512" s="39" t="str">
        <f>IF($B4512="","",-SUMIFS(Tabla7[Cantidad],Tabla7[Código del producto],$B4512,Tabla7[Tipo de movimiento],"SALIDA",Tabla7[Mes],N$5))</f>
        <v/>
      </c>
      <c r="O4512" s="39" t="str">
        <f>IF($B4512="","",-SUMIFS(Tabla7[Cantidad],Tabla7[Código del producto],$B4512,Tabla7[Tipo de movimiento],"SALIDA",Tabla7[Mes],O$5))</f>
        <v/>
      </c>
      <c r="P4512" s="39" t="str">
        <f>IF($B4512="","",-SUMIFS(Tabla7[Cantidad],Tabla7[Código del producto],$B4512,Tabla7[Tipo de movimiento],"SALIDA",Tabla7[Mes],P$5))</f>
        <v/>
      </c>
      <c r="Q4512" s="39" t="str">
        <f t="shared" si="210"/>
        <v/>
      </c>
      <c r="R4512" s="51" t="str">
        <f>IF($B4512="","",IFERROR(VLOOKUP($B4512,'ABC rotación'!$C:$G,5,0),"C"))</f>
        <v/>
      </c>
      <c r="S4512" s="41" t="str">
        <f t="shared" si="211"/>
        <v/>
      </c>
      <c r="T4512" s="40" t="str">
        <f t="shared" si="212"/>
        <v/>
      </c>
      <c r="U4512" s="23" t="str">
        <f>IF($B4512="","",VLOOKUP($T4512,Tablas!$X$14:$Y$17,2,1))</f>
        <v/>
      </c>
    </row>
    <row r="4513" spans="2:21" x14ac:dyDescent="0.2">
      <c r="B4513" s="1" t="str">
        <f>IF(Tablas!B4511="","",Tablas!B4511)</f>
        <v/>
      </c>
      <c r="C4513" s="1" t="str">
        <f>IF(Tablas!C4511="","",Tablas!C4511)</f>
        <v/>
      </c>
      <c r="D4513" s="1" t="str">
        <f>IF(Tablas!D4511="","",Tablas!D4511)</f>
        <v/>
      </c>
      <c r="E4513" s="1" t="str">
        <f>IF(Tablas!E4511="","",Tablas!E4511)</f>
        <v/>
      </c>
      <c r="F4513" s="1" t="str">
        <f>IF(Tablas!F4511="","",Tablas!F4511)</f>
        <v/>
      </c>
      <c r="G4513" s="1" t="str">
        <f>IF(Tablas!I4511="","",Tablas!I4511)</f>
        <v/>
      </c>
      <c r="H4513" s="1" t="s">
        <v>911</v>
      </c>
      <c r="I4513" s="39" t="str">
        <f>IF($B4513="","",-SUMIFS(Tabla7[Cantidad],Tabla7[Código del producto],$B4513,Tabla7[Tipo de movimiento],"SALIDA",Tabla7[Mes],I$5))</f>
        <v/>
      </c>
      <c r="J4513" s="39" t="str">
        <f>IF($B4513="","",-SUMIFS(Tabla7[Cantidad],Tabla7[Código del producto],$B4513,Tabla7[Tipo de movimiento],"SALIDA",Tabla7[Mes],J$5))</f>
        <v/>
      </c>
      <c r="K4513" s="39" t="str">
        <f>IF($B4513="","",-SUMIFS(Tabla7[Cantidad],Tabla7[Código del producto],$B4513,Tabla7[Tipo de movimiento],"SALIDA",Tabla7[Mes],K$5))</f>
        <v/>
      </c>
      <c r="L4513" s="39" t="str">
        <f>IF($B4513="","",-SUMIFS(Tabla7[Cantidad],Tabla7[Código del producto],$B4513,Tabla7[Tipo de movimiento],"SALIDA",Tabla7[Mes],L$5))</f>
        <v/>
      </c>
      <c r="M4513" s="39" t="str">
        <f>IF($B4513="","",-SUMIFS(Tabla7[Cantidad],Tabla7[Código del producto],$B4513,Tabla7[Tipo de movimiento],"SALIDA",Tabla7[Mes],M$5))</f>
        <v/>
      </c>
      <c r="N4513" s="39" t="str">
        <f>IF($B4513="","",-SUMIFS(Tabla7[Cantidad],Tabla7[Código del producto],$B4513,Tabla7[Tipo de movimiento],"SALIDA",Tabla7[Mes],N$5))</f>
        <v/>
      </c>
      <c r="O4513" s="39" t="str">
        <f>IF($B4513="","",-SUMIFS(Tabla7[Cantidad],Tabla7[Código del producto],$B4513,Tabla7[Tipo de movimiento],"SALIDA",Tabla7[Mes],O$5))</f>
        <v/>
      </c>
      <c r="P4513" s="39" t="str">
        <f>IF($B4513="","",-SUMIFS(Tabla7[Cantidad],Tabla7[Código del producto],$B4513,Tabla7[Tipo de movimiento],"SALIDA",Tabla7[Mes],P$5))</f>
        <v/>
      </c>
      <c r="Q4513" s="39" t="str">
        <f t="shared" si="210"/>
        <v/>
      </c>
      <c r="R4513" s="51" t="str">
        <f>IF($B4513="","",IFERROR(VLOOKUP($B4513,'ABC rotación'!$C:$G,5,0),"C"))</f>
        <v/>
      </c>
      <c r="S4513" s="41" t="str">
        <f t="shared" si="211"/>
        <v/>
      </c>
      <c r="T4513" s="40" t="str">
        <f t="shared" si="212"/>
        <v/>
      </c>
      <c r="U4513" s="23" t="str">
        <f>IF($B4513="","",VLOOKUP($T4513,Tablas!$X$14:$Y$17,2,1))</f>
        <v/>
      </c>
    </row>
    <row r="4514" spans="2:21" x14ac:dyDescent="0.2">
      <c r="B4514" s="1" t="str">
        <f>IF(Tablas!B4512="","",Tablas!B4512)</f>
        <v/>
      </c>
      <c r="C4514" s="1" t="str">
        <f>IF(Tablas!C4512="","",Tablas!C4512)</f>
        <v/>
      </c>
      <c r="D4514" s="1" t="str">
        <f>IF(Tablas!D4512="","",Tablas!D4512)</f>
        <v/>
      </c>
      <c r="E4514" s="1" t="str">
        <f>IF(Tablas!E4512="","",Tablas!E4512)</f>
        <v/>
      </c>
      <c r="F4514" s="1" t="str">
        <f>IF(Tablas!F4512="","",Tablas!F4512)</f>
        <v/>
      </c>
      <c r="G4514" s="1" t="str">
        <f>IF(Tablas!I4512="","",Tablas!I4512)</f>
        <v/>
      </c>
      <c r="H4514" s="1" t="s">
        <v>911</v>
      </c>
      <c r="I4514" s="39" t="str">
        <f>IF($B4514="","",-SUMIFS(Tabla7[Cantidad],Tabla7[Código del producto],$B4514,Tabla7[Tipo de movimiento],"SALIDA",Tabla7[Mes],I$5))</f>
        <v/>
      </c>
      <c r="J4514" s="39" t="str">
        <f>IF($B4514="","",-SUMIFS(Tabla7[Cantidad],Tabla7[Código del producto],$B4514,Tabla7[Tipo de movimiento],"SALIDA",Tabla7[Mes],J$5))</f>
        <v/>
      </c>
      <c r="K4514" s="39" t="str">
        <f>IF($B4514="","",-SUMIFS(Tabla7[Cantidad],Tabla7[Código del producto],$B4514,Tabla7[Tipo de movimiento],"SALIDA",Tabla7[Mes],K$5))</f>
        <v/>
      </c>
      <c r="L4514" s="39" t="str">
        <f>IF($B4514="","",-SUMIFS(Tabla7[Cantidad],Tabla7[Código del producto],$B4514,Tabla7[Tipo de movimiento],"SALIDA",Tabla7[Mes],L$5))</f>
        <v/>
      </c>
      <c r="M4514" s="39" t="str">
        <f>IF($B4514="","",-SUMIFS(Tabla7[Cantidad],Tabla7[Código del producto],$B4514,Tabla7[Tipo de movimiento],"SALIDA",Tabla7[Mes],M$5))</f>
        <v/>
      </c>
      <c r="N4514" s="39" t="str">
        <f>IF($B4514="","",-SUMIFS(Tabla7[Cantidad],Tabla7[Código del producto],$B4514,Tabla7[Tipo de movimiento],"SALIDA",Tabla7[Mes],N$5))</f>
        <v/>
      </c>
      <c r="O4514" s="39" t="str">
        <f>IF($B4514="","",-SUMIFS(Tabla7[Cantidad],Tabla7[Código del producto],$B4514,Tabla7[Tipo de movimiento],"SALIDA",Tabla7[Mes],O$5))</f>
        <v/>
      </c>
      <c r="P4514" s="39" t="str">
        <f>IF($B4514="","",-SUMIFS(Tabla7[Cantidad],Tabla7[Código del producto],$B4514,Tabla7[Tipo de movimiento],"SALIDA",Tabla7[Mes],P$5))</f>
        <v/>
      </c>
      <c r="Q4514" s="39" t="str">
        <f t="shared" si="210"/>
        <v/>
      </c>
      <c r="R4514" s="51" t="str">
        <f>IF($B4514="","",IFERROR(VLOOKUP($B4514,'ABC rotación'!$C:$G,5,0),"C"))</f>
        <v/>
      </c>
      <c r="S4514" s="41" t="str">
        <f t="shared" si="211"/>
        <v/>
      </c>
      <c r="T4514" s="40" t="str">
        <f t="shared" si="212"/>
        <v/>
      </c>
      <c r="U4514" s="23" t="str">
        <f>IF($B4514="","",VLOOKUP($T4514,Tablas!$X$14:$Y$17,2,1))</f>
        <v/>
      </c>
    </row>
    <row r="4515" spans="2:21" x14ac:dyDescent="0.2">
      <c r="B4515" s="1" t="str">
        <f>IF(Tablas!B4513="","",Tablas!B4513)</f>
        <v/>
      </c>
      <c r="C4515" s="1" t="str">
        <f>IF(Tablas!C4513="","",Tablas!C4513)</f>
        <v/>
      </c>
      <c r="D4515" s="1" t="str">
        <f>IF(Tablas!D4513="","",Tablas!D4513)</f>
        <v/>
      </c>
      <c r="E4515" s="1" t="str">
        <f>IF(Tablas!E4513="","",Tablas!E4513)</f>
        <v/>
      </c>
      <c r="F4515" s="1" t="str">
        <f>IF(Tablas!F4513="","",Tablas!F4513)</f>
        <v/>
      </c>
      <c r="G4515" s="1" t="str">
        <f>IF(Tablas!I4513="","",Tablas!I4513)</f>
        <v/>
      </c>
      <c r="H4515" s="1" t="s">
        <v>911</v>
      </c>
      <c r="I4515" s="39" t="str">
        <f>IF($B4515="","",-SUMIFS(Tabla7[Cantidad],Tabla7[Código del producto],$B4515,Tabla7[Tipo de movimiento],"SALIDA",Tabla7[Mes],I$5))</f>
        <v/>
      </c>
      <c r="J4515" s="39" t="str">
        <f>IF($B4515="","",-SUMIFS(Tabla7[Cantidad],Tabla7[Código del producto],$B4515,Tabla7[Tipo de movimiento],"SALIDA",Tabla7[Mes],J$5))</f>
        <v/>
      </c>
      <c r="K4515" s="39" t="str">
        <f>IF($B4515="","",-SUMIFS(Tabla7[Cantidad],Tabla7[Código del producto],$B4515,Tabla7[Tipo de movimiento],"SALIDA",Tabla7[Mes],K$5))</f>
        <v/>
      </c>
      <c r="L4515" s="39" t="str">
        <f>IF($B4515="","",-SUMIFS(Tabla7[Cantidad],Tabla7[Código del producto],$B4515,Tabla7[Tipo de movimiento],"SALIDA",Tabla7[Mes],L$5))</f>
        <v/>
      </c>
      <c r="M4515" s="39" t="str">
        <f>IF($B4515="","",-SUMIFS(Tabla7[Cantidad],Tabla7[Código del producto],$B4515,Tabla7[Tipo de movimiento],"SALIDA",Tabla7[Mes],M$5))</f>
        <v/>
      </c>
      <c r="N4515" s="39" t="str">
        <f>IF($B4515="","",-SUMIFS(Tabla7[Cantidad],Tabla7[Código del producto],$B4515,Tabla7[Tipo de movimiento],"SALIDA",Tabla7[Mes],N$5))</f>
        <v/>
      </c>
      <c r="O4515" s="39" t="str">
        <f>IF($B4515="","",-SUMIFS(Tabla7[Cantidad],Tabla7[Código del producto],$B4515,Tabla7[Tipo de movimiento],"SALIDA",Tabla7[Mes],O$5))</f>
        <v/>
      </c>
      <c r="P4515" s="39" t="str">
        <f>IF($B4515="","",-SUMIFS(Tabla7[Cantidad],Tabla7[Código del producto],$B4515,Tabla7[Tipo de movimiento],"SALIDA",Tabla7[Mes],P$5))</f>
        <v/>
      </c>
      <c r="Q4515" s="39" t="str">
        <f t="shared" si="210"/>
        <v/>
      </c>
      <c r="R4515" s="51" t="str">
        <f>IF($B4515="","",IFERROR(VLOOKUP($B4515,'ABC rotación'!$C:$G,5,0),"C"))</f>
        <v/>
      </c>
      <c r="S4515" s="41" t="str">
        <f t="shared" si="211"/>
        <v/>
      </c>
      <c r="T4515" s="40" t="str">
        <f t="shared" si="212"/>
        <v/>
      </c>
      <c r="U4515" s="23" t="str">
        <f>IF($B4515="","",VLOOKUP($T4515,Tablas!$X$14:$Y$17,2,1))</f>
        <v/>
      </c>
    </row>
    <row r="4516" spans="2:21" x14ac:dyDescent="0.2">
      <c r="B4516" s="1" t="str">
        <f>IF(Tablas!B4514="","",Tablas!B4514)</f>
        <v/>
      </c>
      <c r="C4516" s="1" t="str">
        <f>IF(Tablas!C4514="","",Tablas!C4514)</f>
        <v/>
      </c>
      <c r="D4516" s="1" t="str">
        <f>IF(Tablas!D4514="","",Tablas!D4514)</f>
        <v/>
      </c>
      <c r="E4516" s="1" t="str">
        <f>IF(Tablas!E4514="","",Tablas!E4514)</f>
        <v/>
      </c>
      <c r="F4516" s="1" t="str">
        <f>IF(Tablas!F4514="","",Tablas!F4514)</f>
        <v/>
      </c>
      <c r="G4516" s="1" t="str">
        <f>IF(Tablas!I4514="","",Tablas!I4514)</f>
        <v/>
      </c>
      <c r="H4516" s="1" t="s">
        <v>911</v>
      </c>
      <c r="I4516" s="39" t="str">
        <f>IF($B4516="","",-SUMIFS(Tabla7[Cantidad],Tabla7[Código del producto],$B4516,Tabla7[Tipo de movimiento],"SALIDA",Tabla7[Mes],I$5))</f>
        <v/>
      </c>
      <c r="J4516" s="39" t="str">
        <f>IF($B4516="","",-SUMIFS(Tabla7[Cantidad],Tabla7[Código del producto],$B4516,Tabla7[Tipo de movimiento],"SALIDA",Tabla7[Mes],J$5))</f>
        <v/>
      </c>
      <c r="K4516" s="39" t="str">
        <f>IF($B4516="","",-SUMIFS(Tabla7[Cantidad],Tabla7[Código del producto],$B4516,Tabla7[Tipo de movimiento],"SALIDA",Tabla7[Mes],K$5))</f>
        <v/>
      </c>
      <c r="L4516" s="39" t="str">
        <f>IF($B4516="","",-SUMIFS(Tabla7[Cantidad],Tabla7[Código del producto],$B4516,Tabla7[Tipo de movimiento],"SALIDA",Tabla7[Mes],L$5))</f>
        <v/>
      </c>
      <c r="M4516" s="39" t="str">
        <f>IF($B4516="","",-SUMIFS(Tabla7[Cantidad],Tabla7[Código del producto],$B4516,Tabla7[Tipo de movimiento],"SALIDA",Tabla7[Mes],M$5))</f>
        <v/>
      </c>
      <c r="N4516" s="39" t="str">
        <f>IF($B4516="","",-SUMIFS(Tabla7[Cantidad],Tabla7[Código del producto],$B4516,Tabla7[Tipo de movimiento],"SALIDA",Tabla7[Mes],N$5))</f>
        <v/>
      </c>
      <c r="O4516" s="39" t="str">
        <f>IF($B4516="","",-SUMIFS(Tabla7[Cantidad],Tabla7[Código del producto],$B4516,Tabla7[Tipo de movimiento],"SALIDA",Tabla7[Mes],O$5))</f>
        <v/>
      </c>
      <c r="P4516" s="39" t="str">
        <f>IF($B4516="","",-SUMIFS(Tabla7[Cantidad],Tabla7[Código del producto],$B4516,Tabla7[Tipo de movimiento],"SALIDA",Tabla7[Mes],P$5))</f>
        <v/>
      </c>
      <c r="Q4516" s="39" t="str">
        <f t="shared" si="210"/>
        <v/>
      </c>
      <c r="R4516" s="51" t="str">
        <f>IF($B4516="","",IFERROR(VLOOKUP($B4516,'ABC rotación'!$C:$G,5,0),"C"))</f>
        <v/>
      </c>
      <c r="S4516" s="41" t="str">
        <f t="shared" si="211"/>
        <v/>
      </c>
      <c r="T4516" s="40" t="str">
        <f t="shared" si="212"/>
        <v/>
      </c>
      <c r="U4516" s="23" t="str">
        <f>IF($B4516="","",VLOOKUP($T4516,Tablas!$X$14:$Y$17,2,1))</f>
        <v/>
      </c>
    </row>
    <row r="4517" spans="2:21" x14ac:dyDescent="0.2">
      <c r="B4517" s="1" t="str">
        <f>IF(Tablas!B4515="","",Tablas!B4515)</f>
        <v/>
      </c>
      <c r="C4517" s="1" t="str">
        <f>IF(Tablas!C4515="","",Tablas!C4515)</f>
        <v/>
      </c>
      <c r="D4517" s="1" t="str">
        <f>IF(Tablas!D4515="","",Tablas!D4515)</f>
        <v/>
      </c>
      <c r="E4517" s="1" t="str">
        <f>IF(Tablas!E4515="","",Tablas!E4515)</f>
        <v/>
      </c>
      <c r="F4517" s="1" t="str">
        <f>IF(Tablas!F4515="","",Tablas!F4515)</f>
        <v/>
      </c>
      <c r="G4517" s="1" t="str">
        <f>IF(Tablas!I4515="","",Tablas!I4515)</f>
        <v/>
      </c>
      <c r="H4517" s="1" t="s">
        <v>911</v>
      </c>
      <c r="I4517" s="39" t="str">
        <f>IF($B4517="","",-SUMIFS(Tabla7[Cantidad],Tabla7[Código del producto],$B4517,Tabla7[Tipo de movimiento],"SALIDA",Tabla7[Mes],I$5))</f>
        <v/>
      </c>
      <c r="J4517" s="39" t="str">
        <f>IF($B4517="","",-SUMIFS(Tabla7[Cantidad],Tabla7[Código del producto],$B4517,Tabla7[Tipo de movimiento],"SALIDA",Tabla7[Mes],J$5))</f>
        <v/>
      </c>
      <c r="K4517" s="39" t="str">
        <f>IF($B4517="","",-SUMIFS(Tabla7[Cantidad],Tabla7[Código del producto],$B4517,Tabla7[Tipo de movimiento],"SALIDA",Tabla7[Mes],K$5))</f>
        <v/>
      </c>
      <c r="L4517" s="39" t="str">
        <f>IF($B4517="","",-SUMIFS(Tabla7[Cantidad],Tabla7[Código del producto],$B4517,Tabla7[Tipo de movimiento],"SALIDA",Tabla7[Mes],L$5))</f>
        <v/>
      </c>
      <c r="M4517" s="39" t="str">
        <f>IF($B4517="","",-SUMIFS(Tabla7[Cantidad],Tabla7[Código del producto],$B4517,Tabla7[Tipo de movimiento],"SALIDA",Tabla7[Mes],M$5))</f>
        <v/>
      </c>
      <c r="N4517" s="39" t="str">
        <f>IF($B4517="","",-SUMIFS(Tabla7[Cantidad],Tabla7[Código del producto],$B4517,Tabla7[Tipo de movimiento],"SALIDA",Tabla7[Mes],N$5))</f>
        <v/>
      </c>
      <c r="O4517" s="39" t="str">
        <f>IF($B4517="","",-SUMIFS(Tabla7[Cantidad],Tabla7[Código del producto],$B4517,Tabla7[Tipo de movimiento],"SALIDA",Tabla7[Mes],O$5))</f>
        <v/>
      </c>
      <c r="P4517" s="39" t="str">
        <f>IF($B4517="","",-SUMIFS(Tabla7[Cantidad],Tabla7[Código del producto],$B4517,Tabla7[Tipo de movimiento],"SALIDA",Tabla7[Mes],P$5))</f>
        <v/>
      </c>
      <c r="Q4517" s="39" t="str">
        <f t="shared" si="210"/>
        <v/>
      </c>
      <c r="R4517" s="51" t="str">
        <f>IF($B4517="","",IFERROR(VLOOKUP($B4517,'ABC rotación'!$C:$G,5,0),"C"))</f>
        <v/>
      </c>
      <c r="S4517" s="41" t="str">
        <f t="shared" si="211"/>
        <v/>
      </c>
      <c r="T4517" s="40" t="str">
        <f t="shared" si="212"/>
        <v/>
      </c>
      <c r="U4517" s="23" t="str">
        <f>IF($B4517="","",VLOOKUP($T4517,Tablas!$X$14:$Y$17,2,1))</f>
        <v/>
      </c>
    </row>
    <row r="4518" spans="2:21" x14ac:dyDescent="0.2">
      <c r="B4518" s="1" t="str">
        <f>IF(Tablas!B4516="","",Tablas!B4516)</f>
        <v/>
      </c>
      <c r="C4518" s="1" t="str">
        <f>IF(Tablas!C4516="","",Tablas!C4516)</f>
        <v/>
      </c>
      <c r="D4518" s="1" t="str">
        <f>IF(Tablas!D4516="","",Tablas!D4516)</f>
        <v/>
      </c>
      <c r="E4518" s="1" t="str">
        <f>IF(Tablas!E4516="","",Tablas!E4516)</f>
        <v/>
      </c>
      <c r="F4518" s="1" t="str">
        <f>IF(Tablas!F4516="","",Tablas!F4516)</f>
        <v/>
      </c>
      <c r="G4518" s="1" t="str">
        <f>IF(Tablas!I4516="","",Tablas!I4516)</f>
        <v/>
      </c>
      <c r="H4518" s="1" t="s">
        <v>911</v>
      </c>
      <c r="I4518" s="39" t="str">
        <f>IF($B4518="","",-SUMIFS(Tabla7[Cantidad],Tabla7[Código del producto],$B4518,Tabla7[Tipo de movimiento],"SALIDA",Tabla7[Mes],I$5))</f>
        <v/>
      </c>
      <c r="J4518" s="39" t="str">
        <f>IF($B4518="","",-SUMIFS(Tabla7[Cantidad],Tabla7[Código del producto],$B4518,Tabla7[Tipo de movimiento],"SALIDA",Tabla7[Mes],J$5))</f>
        <v/>
      </c>
      <c r="K4518" s="39" t="str">
        <f>IF($B4518="","",-SUMIFS(Tabla7[Cantidad],Tabla7[Código del producto],$B4518,Tabla7[Tipo de movimiento],"SALIDA",Tabla7[Mes],K$5))</f>
        <v/>
      </c>
      <c r="L4518" s="39" t="str">
        <f>IF($B4518="","",-SUMIFS(Tabla7[Cantidad],Tabla7[Código del producto],$B4518,Tabla7[Tipo de movimiento],"SALIDA",Tabla7[Mes],L$5))</f>
        <v/>
      </c>
      <c r="M4518" s="39" t="str">
        <f>IF($B4518="","",-SUMIFS(Tabla7[Cantidad],Tabla7[Código del producto],$B4518,Tabla7[Tipo de movimiento],"SALIDA",Tabla7[Mes],M$5))</f>
        <v/>
      </c>
      <c r="N4518" s="39" t="str">
        <f>IF($B4518="","",-SUMIFS(Tabla7[Cantidad],Tabla7[Código del producto],$B4518,Tabla7[Tipo de movimiento],"SALIDA",Tabla7[Mes],N$5))</f>
        <v/>
      </c>
      <c r="O4518" s="39" t="str">
        <f>IF($B4518="","",-SUMIFS(Tabla7[Cantidad],Tabla7[Código del producto],$B4518,Tabla7[Tipo de movimiento],"SALIDA",Tabla7[Mes],O$5))</f>
        <v/>
      </c>
      <c r="P4518" s="39" t="str">
        <f>IF($B4518="","",-SUMIFS(Tabla7[Cantidad],Tabla7[Código del producto],$B4518,Tabla7[Tipo de movimiento],"SALIDA",Tabla7[Mes],P$5))</f>
        <v/>
      </c>
      <c r="Q4518" s="39" t="str">
        <f t="shared" si="210"/>
        <v/>
      </c>
      <c r="R4518" s="51" t="str">
        <f>IF($B4518="","",IFERROR(VLOOKUP($B4518,'ABC rotación'!$C:$G,5,0),"C"))</f>
        <v/>
      </c>
      <c r="S4518" s="41" t="str">
        <f t="shared" si="211"/>
        <v/>
      </c>
      <c r="T4518" s="40" t="str">
        <f t="shared" si="212"/>
        <v/>
      </c>
      <c r="U4518" s="23" t="str">
        <f>IF($B4518="","",VLOOKUP($T4518,Tablas!$X$14:$Y$17,2,1))</f>
        <v/>
      </c>
    </row>
    <row r="4519" spans="2:21" x14ac:dyDescent="0.2">
      <c r="B4519" s="1" t="str">
        <f>IF(Tablas!B4517="","",Tablas!B4517)</f>
        <v/>
      </c>
      <c r="C4519" s="1" t="str">
        <f>IF(Tablas!C4517="","",Tablas!C4517)</f>
        <v/>
      </c>
      <c r="D4519" s="1" t="str">
        <f>IF(Tablas!D4517="","",Tablas!D4517)</f>
        <v/>
      </c>
      <c r="E4519" s="1" t="str">
        <f>IF(Tablas!E4517="","",Tablas!E4517)</f>
        <v/>
      </c>
      <c r="F4519" s="1" t="str">
        <f>IF(Tablas!F4517="","",Tablas!F4517)</f>
        <v/>
      </c>
      <c r="G4519" s="1" t="str">
        <f>IF(Tablas!I4517="","",Tablas!I4517)</f>
        <v/>
      </c>
      <c r="H4519" s="1" t="s">
        <v>911</v>
      </c>
      <c r="I4519" s="39" t="str">
        <f>IF($B4519="","",-SUMIFS(Tabla7[Cantidad],Tabla7[Código del producto],$B4519,Tabla7[Tipo de movimiento],"SALIDA",Tabla7[Mes],I$5))</f>
        <v/>
      </c>
      <c r="J4519" s="39" t="str">
        <f>IF($B4519="","",-SUMIFS(Tabla7[Cantidad],Tabla7[Código del producto],$B4519,Tabla7[Tipo de movimiento],"SALIDA",Tabla7[Mes],J$5))</f>
        <v/>
      </c>
      <c r="K4519" s="39" t="str">
        <f>IF($B4519="","",-SUMIFS(Tabla7[Cantidad],Tabla7[Código del producto],$B4519,Tabla7[Tipo de movimiento],"SALIDA",Tabla7[Mes],K$5))</f>
        <v/>
      </c>
      <c r="L4519" s="39" t="str">
        <f>IF($B4519="","",-SUMIFS(Tabla7[Cantidad],Tabla7[Código del producto],$B4519,Tabla7[Tipo de movimiento],"SALIDA",Tabla7[Mes],L$5))</f>
        <v/>
      </c>
      <c r="M4519" s="39" t="str">
        <f>IF($B4519="","",-SUMIFS(Tabla7[Cantidad],Tabla7[Código del producto],$B4519,Tabla7[Tipo de movimiento],"SALIDA",Tabla7[Mes],M$5))</f>
        <v/>
      </c>
      <c r="N4519" s="39" t="str">
        <f>IF($B4519="","",-SUMIFS(Tabla7[Cantidad],Tabla7[Código del producto],$B4519,Tabla7[Tipo de movimiento],"SALIDA",Tabla7[Mes],N$5))</f>
        <v/>
      </c>
      <c r="O4519" s="39" t="str">
        <f>IF($B4519="","",-SUMIFS(Tabla7[Cantidad],Tabla7[Código del producto],$B4519,Tabla7[Tipo de movimiento],"SALIDA",Tabla7[Mes],O$5))</f>
        <v/>
      </c>
      <c r="P4519" s="39" t="str">
        <f>IF($B4519="","",-SUMIFS(Tabla7[Cantidad],Tabla7[Código del producto],$B4519,Tabla7[Tipo de movimiento],"SALIDA",Tabla7[Mes],P$5))</f>
        <v/>
      </c>
      <c r="Q4519" s="39" t="str">
        <f t="shared" si="210"/>
        <v/>
      </c>
      <c r="R4519" s="51" t="str">
        <f>IF($B4519="","",IFERROR(VLOOKUP($B4519,'ABC rotación'!$C:$G,5,0),"C"))</f>
        <v/>
      </c>
      <c r="S4519" s="41" t="str">
        <f t="shared" si="211"/>
        <v/>
      </c>
      <c r="T4519" s="40" t="str">
        <f t="shared" si="212"/>
        <v/>
      </c>
      <c r="U4519" s="23" t="str">
        <f>IF($B4519="","",VLOOKUP($T4519,Tablas!$X$14:$Y$17,2,1))</f>
        <v/>
      </c>
    </row>
    <row r="4520" spans="2:21" x14ac:dyDescent="0.2">
      <c r="B4520" s="1" t="str">
        <f>IF(Tablas!B4518="","",Tablas!B4518)</f>
        <v/>
      </c>
      <c r="C4520" s="1" t="str">
        <f>IF(Tablas!C4518="","",Tablas!C4518)</f>
        <v/>
      </c>
      <c r="D4520" s="1" t="str">
        <f>IF(Tablas!D4518="","",Tablas!D4518)</f>
        <v/>
      </c>
      <c r="E4520" s="1" t="str">
        <f>IF(Tablas!E4518="","",Tablas!E4518)</f>
        <v/>
      </c>
      <c r="F4520" s="1" t="str">
        <f>IF(Tablas!F4518="","",Tablas!F4518)</f>
        <v/>
      </c>
      <c r="G4520" s="1" t="str">
        <f>IF(Tablas!I4518="","",Tablas!I4518)</f>
        <v/>
      </c>
      <c r="H4520" s="1" t="s">
        <v>911</v>
      </c>
      <c r="I4520" s="39" t="str">
        <f>IF($B4520="","",-SUMIFS(Tabla7[Cantidad],Tabla7[Código del producto],$B4520,Tabla7[Tipo de movimiento],"SALIDA",Tabla7[Mes],I$5))</f>
        <v/>
      </c>
      <c r="J4520" s="39" t="str">
        <f>IF($B4520="","",-SUMIFS(Tabla7[Cantidad],Tabla7[Código del producto],$B4520,Tabla7[Tipo de movimiento],"SALIDA",Tabla7[Mes],J$5))</f>
        <v/>
      </c>
      <c r="K4520" s="39" t="str">
        <f>IF($B4520="","",-SUMIFS(Tabla7[Cantidad],Tabla7[Código del producto],$B4520,Tabla7[Tipo de movimiento],"SALIDA",Tabla7[Mes],K$5))</f>
        <v/>
      </c>
      <c r="L4520" s="39" t="str">
        <f>IF($B4520="","",-SUMIFS(Tabla7[Cantidad],Tabla7[Código del producto],$B4520,Tabla7[Tipo de movimiento],"SALIDA",Tabla7[Mes],L$5))</f>
        <v/>
      </c>
      <c r="M4520" s="39" t="str">
        <f>IF($B4520="","",-SUMIFS(Tabla7[Cantidad],Tabla7[Código del producto],$B4520,Tabla7[Tipo de movimiento],"SALIDA",Tabla7[Mes],M$5))</f>
        <v/>
      </c>
      <c r="N4520" s="39" t="str">
        <f>IF($B4520="","",-SUMIFS(Tabla7[Cantidad],Tabla7[Código del producto],$B4520,Tabla7[Tipo de movimiento],"SALIDA",Tabla7[Mes],N$5))</f>
        <v/>
      </c>
      <c r="O4520" s="39" t="str">
        <f>IF($B4520="","",-SUMIFS(Tabla7[Cantidad],Tabla7[Código del producto],$B4520,Tabla7[Tipo de movimiento],"SALIDA",Tabla7[Mes],O$5))</f>
        <v/>
      </c>
      <c r="P4520" s="39" t="str">
        <f>IF($B4520="","",-SUMIFS(Tabla7[Cantidad],Tabla7[Código del producto],$B4520,Tabla7[Tipo de movimiento],"SALIDA",Tabla7[Mes],P$5))</f>
        <v/>
      </c>
      <c r="Q4520" s="39" t="str">
        <f t="shared" si="210"/>
        <v/>
      </c>
      <c r="R4520" s="51" t="str">
        <f>IF($B4520="","",IFERROR(VLOOKUP($B4520,'ABC rotación'!$C:$G,5,0),"C"))</f>
        <v/>
      </c>
      <c r="S4520" s="41" t="str">
        <f t="shared" si="211"/>
        <v/>
      </c>
      <c r="T4520" s="40" t="str">
        <f t="shared" si="212"/>
        <v/>
      </c>
      <c r="U4520" s="23" t="str">
        <f>IF($B4520="","",VLOOKUP($T4520,Tablas!$X$14:$Y$17,2,1))</f>
        <v/>
      </c>
    </row>
    <row r="4521" spans="2:21" x14ac:dyDescent="0.2">
      <c r="B4521" s="1" t="str">
        <f>IF(Tablas!B4519="","",Tablas!B4519)</f>
        <v/>
      </c>
      <c r="C4521" s="1" t="str">
        <f>IF(Tablas!C4519="","",Tablas!C4519)</f>
        <v/>
      </c>
      <c r="D4521" s="1" t="str">
        <f>IF(Tablas!D4519="","",Tablas!D4519)</f>
        <v/>
      </c>
      <c r="E4521" s="1" t="str">
        <f>IF(Tablas!E4519="","",Tablas!E4519)</f>
        <v/>
      </c>
      <c r="F4521" s="1" t="str">
        <f>IF(Tablas!F4519="","",Tablas!F4519)</f>
        <v/>
      </c>
      <c r="G4521" s="1" t="str">
        <f>IF(Tablas!I4519="","",Tablas!I4519)</f>
        <v/>
      </c>
      <c r="H4521" s="1" t="s">
        <v>911</v>
      </c>
      <c r="I4521" s="39" t="str">
        <f>IF($B4521="","",-SUMIFS(Tabla7[Cantidad],Tabla7[Código del producto],$B4521,Tabla7[Tipo de movimiento],"SALIDA",Tabla7[Mes],I$5))</f>
        <v/>
      </c>
      <c r="J4521" s="39" t="str">
        <f>IF($B4521="","",-SUMIFS(Tabla7[Cantidad],Tabla7[Código del producto],$B4521,Tabla7[Tipo de movimiento],"SALIDA",Tabla7[Mes],J$5))</f>
        <v/>
      </c>
      <c r="K4521" s="39" t="str">
        <f>IF($B4521="","",-SUMIFS(Tabla7[Cantidad],Tabla7[Código del producto],$B4521,Tabla7[Tipo de movimiento],"SALIDA",Tabla7[Mes],K$5))</f>
        <v/>
      </c>
      <c r="L4521" s="39" t="str">
        <f>IF($B4521="","",-SUMIFS(Tabla7[Cantidad],Tabla7[Código del producto],$B4521,Tabla7[Tipo de movimiento],"SALIDA",Tabla7[Mes],L$5))</f>
        <v/>
      </c>
      <c r="M4521" s="39" t="str">
        <f>IF($B4521="","",-SUMIFS(Tabla7[Cantidad],Tabla7[Código del producto],$B4521,Tabla7[Tipo de movimiento],"SALIDA",Tabla7[Mes],M$5))</f>
        <v/>
      </c>
      <c r="N4521" s="39" t="str">
        <f>IF($B4521="","",-SUMIFS(Tabla7[Cantidad],Tabla7[Código del producto],$B4521,Tabla7[Tipo de movimiento],"SALIDA",Tabla7[Mes],N$5))</f>
        <v/>
      </c>
      <c r="O4521" s="39" t="str">
        <f>IF($B4521="","",-SUMIFS(Tabla7[Cantidad],Tabla7[Código del producto],$B4521,Tabla7[Tipo de movimiento],"SALIDA",Tabla7[Mes],O$5))</f>
        <v/>
      </c>
      <c r="P4521" s="39" t="str">
        <f>IF($B4521="","",-SUMIFS(Tabla7[Cantidad],Tabla7[Código del producto],$B4521,Tabla7[Tipo de movimiento],"SALIDA",Tabla7[Mes],P$5))</f>
        <v/>
      </c>
      <c r="Q4521" s="39" t="str">
        <f t="shared" si="210"/>
        <v/>
      </c>
      <c r="R4521" s="51" t="str">
        <f>IF($B4521="","",IFERROR(VLOOKUP($B4521,'ABC rotación'!$C:$G,5,0),"C"))</f>
        <v/>
      </c>
      <c r="S4521" s="41" t="str">
        <f t="shared" si="211"/>
        <v/>
      </c>
      <c r="T4521" s="40" t="str">
        <f t="shared" si="212"/>
        <v/>
      </c>
      <c r="U4521" s="23" t="str">
        <f>IF($B4521="","",VLOOKUP($T4521,Tablas!$X$14:$Y$17,2,1))</f>
        <v/>
      </c>
    </row>
    <row r="4522" spans="2:21" x14ac:dyDescent="0.2">
      <c r="B4522" s="1" t="str">
        <f>IF(Tablas!B4520="","",Tablas!B4520)</f>
        <v/>
      </c>
      <c r="C4522" s="1" t="str">
        <f>IF(Tablas!C4520="","",Tablas!C4520)</f>
        <v/>
      </c>
      <c r="D4522" s="1" t="str">
        <f>IF(Tablas!D4520="","",Tablas!D4520)</f>
        <v/>
      </c>
      <c r="E4522" s="1" t="str">
        <f>IF(Tablas!E4520="","",Tablas!E4520)</f>
        <v/>
      </c>
      <c r="F4522" s="1" t="str">
        <f>IF(Tablas!F4520="","",Tablas!F4520)</f>
        <v/>
      </c>
      <c r="G4522" s="1" t="str">
        <f>IF(Tablas!I4520="","",Tablas!I4520)</f>
        <v/>
      </c>
      <c r="H4522" s="1" t="s">
        <v>911</v>
      </c>
      <c r="I4522" s="39" t="str">
        <f>IF($B4522="","",-SUMIFS(Tabla7[Cantidad],Tabla7[Código del producto],$B4522,Tabla7[Tipo de movimiento],"SALIDA",Tabla7[Mes],I$5))</f>
        <v/>
      </c>
      <c r="J4522" s="39" t="str">
        <f>IF($B4522="","",-SUMIFS(Tabla7[Cantidad],Tabla7[Código del producto],$B4522,Tabla7[Tipo de movimiento],"SALIDA",Tabla7[Mes],J$5))</f>
        <v/>
      </c>
      <c r="K4522" s="39" t="str">
        <f>IF($B4522="","",-SUMIFS(Tabla7[Cantidad],Tabla7[Código del producto],$B4522,Tabla7[Tipo de movimiento],"SALIDA",Tabla7[Mes],K$5))</f>
        <v/>
      </c>
      <c r="L4522" s="39" t="str">
        <f>IF($B4522="","",-SUMIFS(Tabla7[Cantidad],Tabla7[Código del producto],$B4522,Tabla7[Tipo de movimiento],"SALIDA",Tabla7[Mes],L$5))</f>
        <v/>
      </c>
      <c r="M4522" s="39" t="str">
        <f>IF($B4522="","",-SUMIFS(Tabla7[Cantidad],Tabla7[Código del producto],$B4522,Tabla7[Tipo de movimiento],"SALIDA",Tabla7[Mes],M$5))</f>
        <v/>
      </c>
      <c r="N4522" s="39" t="str">
        <f>IF($B4522="","",-SUMIFS(Tabla7[Cantidad],Tabla7[Código del producto],$B4522,Tabla7[Tipo de movimiento],"SALIDA",Tabla7[Mes],N$5))</f>
        <v/>
      </c>
      <c r="O4522" s="39" t="str">
        <f>IF($B4522="","",-SUMIFS(Tabla7[Cantidad],Tabla7[Código del producto],$B4522,Tabla7[Tipo de movimiento],"SALIDA",Tabla7[Mes],O$5))</f>
        <v/>
      </c>
      <c r="P4522" s="39" t="str">
        <f>IF($B4522="","",-SUMIFS(Tabla7[Cantidad],Tabla7[Código del producto],$B4522,Tabla7[Tipo de movimiento],"SALIDA",Tabla7[Mes],P$5))</f>
        <v/>
      </c>
      <c r="Q4522" s="39" t="str">
        <f t="shared" si="210"/>
        <v/>
      </c>
      <c r="R4522" s="51" t="str">
        <f>IF($B4522="","",IFERROR(VLOOKUP($B4522,'ABC rotación'!$C:$G,5,0),"C"))</f>
        <v/>
      </c>
      <c r="S4522" s="41" t="str">
        <f t="shared" si="211"/>
        <v/>
      </c>
      <c r="T4522" s="40" t="str">
        <f t="shared" si="212"/>
        <v/>
      </c>
      <c r="U4522" s="23" t="str">
        <f>IF($B4522="","",VLOOKUP($T4522,Tablas!$X$14:$Y$17,2,1))</f>
        <v/>
      </c>
    </row>
    <row r="4523" spans="2:21" x14ac:dyDescent="0.2">
      <c r="B4523" s="1" t="str">
        <f>IF(Tablas!B4521="","",Tablas!B4521)</f>
        <v/>
      </c>
      <c r="C4523" s="1" t="str">
        <f>IF(Tablas!C4521="","",Tablas!C4521)</f>
        <v/>
      </c>
      <c r="D4523" s="1" t="str">
        <f>IF(Tablas!D4521="","",Tablas!D4521)</f>
        <v/>
      </c>
      <c r="E4523" s="1" t="str">
        <f>IF(Tablas!E4521="","",Tablas!E4521)</f>
        <v/>
      </c>
      <c r="F4523" s="1" t="str">
        <f>IF(Tablas!F4521="","",Tablas!F4521)</f>
        <v/>
      </c>
      <c r="G4523" s="1" t="str">
        <f>IF(Tablas!I4521="","",Tablas!I4521)</f>
        <v/>
      </c>
      <c r="H4523" s="1" t="s">
        <v>911</v>
      </c>
      <c r="I4523" s="39" t="str">
        <f>IF($B4523="","",-SUMIFS(Tabla7[Cantidad],Tabla7[Código del producto],$B4523,Tabla7[Tipo de movimiento],"SALIDA",Tabla7[Mes],I$5))</f>
        <v/>
      </c>
      <c r="J4523" s="39" t="str">
        <f>IF($B4523="","",-SUMIFS(Tabla7[Cantidad],Tabla7[Código del producto],$B4523,Tabla7[Tipo de movimiento],"SALIDA",Tabla7[Mes],J$5))</f>
        <v/>
      </c>
      <c r="K4523" s="39" t="str">
        <f>IF($B4523="","",-SUMIFS(Tabla7[Cantidad],Tabla7[Código del producto],$B4523,Tabla7[Tipo de movimiento],"SALIDA",Tabla7[Mes],K$5))</f>
        <v/>
      </c>
      <c r="L4523" s="39" t="str">
        <f>IF($B4523="","",-SUMIFS(Tabla7[Cantidad],Tabla7[Código del producto],$B4523,Tabla7[Tipo de movimiento],"SALIDA",Tabla7[Mes],L$5))</f>
        <v/>
      </c>
      <c r="M4523" s="39" t="str">
        <f>IF($B4523="","",-SUMIFS(Tabla7[Cantidad],Tabla7[Código del producto],$B4523,Tabla7[Tipo de movimiento],"SALIDA",Tabla7[Mes],M$5))</f>
        <v/>
      </c>
      <c r="N4523" s="39" t="str">
        <f>IF($B4523="","",-SUMIFS(Tabla7[Cantidad],Tabla7[Código del producto],$B4523,Tabla7[Tipo de movimiento],"SALIDA",Tabla7[Mes],N$5))</f>
        <v/>
      </c>
      <c r="O4523" s="39" t="str">
        <f>IF($B4523="","",-SUMIFS(Tabla7[Cantidad],Tabla7[Código del producto],$B4523,Tabla7[Tipo de movimiento],"SALIDA",Tabla7[Mes],O$5))</f>
        <v/>
      </c>
      <c r="P4523" s="39" t="str">
        <f>IF($B4523="","",-SUMIFS(Tabla7[Cantidad],Tabla7[Código del producto],$B4523,Tabla7[Tipo de movimiento],"SALIDA",Tabla7[Mes],P$5))</f>
        <v/>
      </c>
      <c r="Q4523" s="39" t="str">
        <f t="shared" si="210"/>
        <v/>
      </c>
      <c r="R4523" s="51" t="str">
        <f>IF($B4523="","",IFERROR(VLOOKUP($B4523,'ABC rotación'!$C:$G,5,0),"C"))</f>
        <v/>
      </c>
      <c r="S4523" s="41" t="str">
        <f t="shared" si="211"/>
        <v/>
      </c>
      <c r="T4523" s="40" t="str">
        <f t="shared" si="212"/>
        <v/>
      </c>
      <c r="U4523" s="23" t="str">
        <f>IF($B4523="","",VLOOKUP($T4523,Tablas!$X$14:$Y$17,2,1))</f>
        <v/>
      </c>
    </row>
    <row r="4524" spans="2:21" x14ac:dyDescent="0.2">
      <c r="B4524" s="1" t="str">
        <f>IF(Tablas!B4522="","",Tablas!B4522)</f>
        <v/>
      </c>
      <c r="C4524" s="1" t="str">
        <f>IF(Tablas!C4522="","",Tablas!C4522)</f>
        <v/>
      </c>
      <c r="D4524" s="1" t="str">
        <f>IF(Tablas!D4522="","",Tablas!D4522)</f>
        <v/>
      </c>
      <c r="E4524" s="1" t="str">
        <f>IF(Tablas!E4522="","",Tablas!E4522)</f>
        <v/>
      </c>
      <c r="F4524" s="1" t="str">
        <f>IF(Tablas!F4522="","",Tablas!F4522)</f>
        <v/>
      </c>
      <c r="G4524" s="1" t="str">
        <f>IF(Tablas!I4522="","",Tablas!I4522)</f>
        <v/>
      </c>
      <c r="H4524" s="1" t="s">
        <v>911</v>
      </c>
      <c r="I4524" s="39" t="str">
        <f>IF($B4524="","",-SUMIFS(Tabla7[Cantidad],Tabla7[Código del producto],$B4524,Tabla7[Tipo de movimiento],"SALIDA",Tabla7[Mes],I$5))</f>
        <v/>
      </c>
      <c r="J4524" s="39" t="str">
        <f>IF($B4524="","",-SUMIFS(Tabla7[Cantidad],Tabla7[Código del producto],$B4524,Tabla7[Tipo de movimiento],"SALIDA",Tabla7[Mes],J$5))</f>
        <v/>
      </c>
      <c r="K4524" s="39" t="str">
        <f>IF($B4524="","",-SUMIFS(Tabla7[Cantidad],Tabla7[Código del producto],$B4524,Tabla7[Tipo de movimiento],"SALIDA",Tabla7[Mes],K$5))</f>
        <v/>
      </c>
      <c r="L4524" s="39" t="str">
        <f>IF($B4524="","",-SUMIFS(Tabla7[Cantidad],Tabla7[Código del producto],$B4524,Tabla7[Tipo de movimiento],"SALIDA",Tabla7[Mes],L$5))</f>
        <v/>
      </c>
      <c r="M4524" s="39" t="str">
        <f>IF($B4524="","",-SUMIFS(Tabla7[Cantidad],Tabla7[Código del producto],$B4524,Tabla7[Tipo de movimiento],"SALIDA",Tabla7[Mes],M$5))</f>
        <v/>
      </c>
      <c r="N4524" s="39" t="str">
        <f>IF($B4524="","",-SUMIFS(Tabla7[Cantidad],Tabla7[Código del producto],$B4524,Tabla7[Tipo de movimiento],"SALIDA",Tabla7[Mes],N$5))</f>
        <v/>
      </c>
      <c r="O4524" s="39" t="str">
        <f>IF($B4524="","",-SUMIFS(Tabla7[Cantidad],Tabla7[Código del producto],$B4524,Tabla7[Tipo de movimiento],"SALIDA",Tabla7[Mes],O$5))</f>
        <v/>
      </c>
      <c r="P4524" s="39" t="str">
        <f>IF($B4524="","",-SUMIFS(Tabla7[Cantidad],Tabla7[Código del producto],$B4524,Tabla7[Tipo de movimiento],"SALIDA",Tabla7[Mes],P$5))</f>
        <v/>
      </c>
      <c r="Q4524" s="39" t="str">
        <f t="shared" si="210"/>
        <v/>
      </c>
      <c r="R4524" s="51" t="str">
        <f>IF($B4524="","",IFERROR(VLOOKUP($B4524,'ABC rotación'!$C:$G,5,0),"C"))</f>
        <v/>
      </c>
      <c r="S4524" s="41" t="str">
        <f t="shared" si="211"/>
        <v/>
      </c>
      <c r="T4524" s="40" t="str">
        <f t="shared" si="212"/>
        <v/>
      </c>
      <c r="U4524" s="23" t="str">
        <f>IF($B4524="","",VLOOKUP($T4524,Tablas!$X$14:$Y$17,2,1))</f>
        <v/>
      </c>
    </row>
    <row r="4525" spans="2:21" x14ac:dyDescent="0.2">
      <c r="B4525" s="1" t="str">
        <f>IF(Tablas!B4523="","",Tablas!B4523)</f>
        <v/>
      </c>
      <c r="C4525" s="1" t="str">
        <f>IF(Tablas!C4523="","",Tablas!C4523)</f>
        <v/>
      </c>
      <c r="D4525" s="1" t="str">
        <f>IF(Tablas!D4523="","",Tablas!D4523)</f>
        <v/>
      </c>
      <c r="E4525" s="1" t="str">
        <f>IF(Tablas!E4523="","",Tablas!E4523)</f>
        <v/>
      </c>
      <c r="F4525" s="1" t="str">
        <f>IF(Tablas!F4523="","",Tablas!F4523)</f>
        <v/>
      </c>
      <c r="G4525" s="1" t="str">
        <f>IF(Tablas!I4523="","",Tablas!I4523)</f>
        <v/>
      </c>
      <c r="H4525" s="1" t="s">
        <v>911</v>
      </c>
      <c r="I4525" s="39" t="str">
        <f>IF($B4525="","",-SUMIFS(Tabla7[Cantidad],Tabla7[Código del producto],$B4525,Tabla7[Tipo de movimiento],"SALIDA",Tabla7[Mes],I$5))</f>
        <v/>
      </c>
      <c r="J4525" s="39" t="str">
        <f>IF($B4525="","",-SUMIFS(Tabla7[Cantidad],Tabla7[Código del producto],$B4525,Tabla7[Tipo de movimiento],"SALIDA",Tabla7[Mes],J$5))</f>
        <v/>
      </c>
      <c r="K4525" s="39" t="str">
        <f>IF($B4525="","",-SUMIFS(Tabla7[Cantidad],Tabla7[Código del producto],$B4525,Tabla7[Tipo de movimiento],"SALIDA",Tabla7[Mes],K$5))</f>
        <v/>
      </c>
      <c r="L4525" s="39" t="str">
        <f>IF($B4525="","",-SUMIFS(Tabla7[Cantidad],Tabla7[Código del producto],$B4525,Tabla7[Tipo de movimiento],"SALIDA",Tabla7[Mes],L$5))</f>
        <v/>
      </c>
      <c r="M4525" s="39" t="str">
        <f>IF($B4525="","",-SUMIFS(Tabla7[Cantidad],Tabla7[Código del producto],$B4525,Tabla7[Tipo de movimiento],"SALIDA",Tabla7[Mes],M$5))</f>
        <v/>
      </c>
      <c r="N4525" s="39" t="str">
        <f>IF($B4525="","",-SUMIFS(Tabla7[Cantidad],Tabla7[Código del producto],$B4525,Tabla7[Tipo de movimiento],"SALIDA",Tabla7[Mes],N$5))</f>
        <v/>
      </c>
      <c r="O4525" s="39" t="str">
        <f>IF($B4525="","",-SUMIFS(Tabla7[Cantidad],Tabla7[Código del producto],$B4525,Tabla7[Tipo de movimiento],"SALIDA",Tabla7[Mes],O$5))</f>
        <v/>
      </c>
      <c r="P4525" s="39" t="str">
        <f>IF($B4525="","",-SUMIFS(Tabla7[Cantidad],Tabla7[Código del producto],$B4525,Tabla7[Tipo de movimiento],"SALIDA",Tabla7[Mes],P$5))</f>
        <v/>
      </c>
      <c r="Q4525" s="39" t="str">
        <f t="shared" si="210"/>
        <v/>
      </c>
      <c r="R4525" s="51" t="str">
        <f>IF($B4525="","",IFERROR(VLOOKUP($B4525,'ABC rotación'!$C:$G,5,0),"C"))</f>
        <v/>
      </c>
      <c r="S4525" s="41" t="str">
        <f t="shared" si="211"/>
        <v/>
      </c>
      <c r="T4525" s="40" t="str">
        <f t="shared" si="212"/>
        <v/>
      </c>
      <c r="U4525" s="23" t="str">
        <f>IF($B4525="","",VLOOKUP($T4525,Tablas!$X$14:$Y$17,2,1))</f>
        <v/>
      </c>
    </row>
    <row r="4526" spans="2:21" x14ac:dyDescent="0.2">
      <c r="B4526" s="1" t="str">
        <f>IF(Tablas!B4524="","",Tablas!B4524)</f>
        <v/>
      </c>
      <c r="C4526" s="1" t="str">
        <f>IF(Tablas!C4524="","",Tablas!C4524)</f>
        <v/>
      </c>
      <c r="D4526" s="1" t="str">
        <f>IF(Tablas!D4524="","",Tablas!D4524)</f>
        <v/>
      </c>
      <c r="E4526" s="1" t="str">
        <f>IF(Tablas!E4524="","",Tablas!E4524)</f>
        <v/>
      </c>
      <c r="F4526" s="1" t="str">
        <f>IF(Tablas!F4524="","",Tablas!F4524)</f>
        <v/>
      </c>
      <c r="G4526" s="1" t="str">
        <f>IF(Tablas!I4524="","",Tablas!I4524)</f>
        <v/>
      </c>
      <c r="H4526" s="1" t="s">
        <v>911</v>
      </c>
      <c r="I4526" s="39" t="str">
        <f>IF($B4526="","",-SUMIFS(Tabla7[Cantidad],Tabla7[Código del producto],$B4526,Tabla7[Tipo de movimiento],"SALIDA",Tabla7[Mes],I$5))</f>
        <v/>
      </c>
      <c r="J4526" s="39" t="str">
        <f>IF($B4526="","",-SUMIFS(Tabla7[Cantidad],Tabla7[Código del producto],$B4526,Tabla7[Tipo de movimiento],"SALIDA",Tabla7[Mes],J$5))</f>
        <v/>
      </c>
      <c r="K4526" s="39" t="str">
        <f>IF($B4526="","",-SUMIFS(Tabla7[Cantidad],Tabla7[Código del producto],$B4526,Tabla7[Tipo de movimiento],"SALIDA",Tabla7[Mes],K$5))</f>
        <v/>
      </c>
      <c r="L4526" s="39" t="str">
        <f>IF($B4526="","",-SUMIFS(Tabla7[Cantidad],Tabla7[Código del producto],$B4526,Tabla7[Tipo de movimiento],"SALIDA",Tabla7[Mes],L$5))</f>
        <v/>
      </c>
      <c r="M4526" s="39" t="str">
        <f>IF($B4526="","",-SUMIFS(Tabla7[Cantidad],Tabla7[Código del producto],$B4526,Tabla7[Tipo de movimiento],"SALIDA",Tabla7[Mes],M$5))</f>
        <v/>
      </c>
      <c r="N4526" s="39" t="str">
        <f>IF($B4526="","",-SUMIFS(Tabla7[Cantidad],Tabla7[Código del producto],$B4526,Tabla7[Tipo de movimiento],"SALIDA",Tabla7[Mes],N$5))</f>
        <v/>
      </c>
      <c r="O4526" s="39" t="str">
        <f>IF($B4526="","",-SUMIFS(Tabla7[Cantidad],Tabla7[Código del producto],$B4526,Tabla7[Tipo de movimiento],"SALIDA",Tabla7[Mes],O$5))</f>
        <v/>
      </c>
      <c r="P4526" s="39" t="str">
        <f>IF($B4526="","",-SUMIFS(Tabla7[Cantidad],Tabla7[Código del producto],$B4526,Tabla7[Tipo de movimiento],"SALIDA",Tabla7[Mes],P$5))</f>
        <v/>
      </c>
      <c r="Q4526" s="39" t="str">
        <f t="shared" si="210"/>
        <v/>
      </c>
      <c r="R4526" s="51" t="str">
        <f>IF($B4526="","",IFERROR(VLOOKUP($B4526,'ABC rotación'!$C:$G,5,0),"C"))</f>
        <v/>
      </c>
      <c r="S4526" s="41" t="str">
        <f t="shared" si="211"/>
        <v/>
      </c>
      <c r="T4526" s="40" t="str">
        <f t="shared" si="212"/>
        <v/>
      </c>
      <c r="U4526" s="23" t="str">
        <f>IF($B4526="","",VLOOKUP($T4526,Tablas!$X$14:$Y$17,2,1))</f>
        <v/>
      </c>
    </row>
    <row r="4527" spans="2:21" x14ac:dyDescent="0.2">
      <c r="B4527" s="1" t="str">
        <f>IF(Tablas!B4525="","",Tablas!B4525)</f>
        <v/>
      </c>
      <c r="C4527" s="1" t="str">
        <f>IF(Tablas!C4525="","",Tablas!C4525)</f>
        <v/>
      </c>
      <c r="D4527" s="1" t="str">
        <f>IF(Tablas!D4525="","",Tablas!D4525)</f>
        <v/>
      </c>
      <c r="E4527" s="1" t="str">
        <f>IF(Tablas!E4525="","",Tablas!E4525)</f>
        <v/>
      </c>
      <c r="F4527" s="1" t="str">
        <f>IF(Tablas!F4525="","",Tablas!F4525)</f>
        <v/>
      </c>
      <c r="G4527" s="1" t="str">
        <f>IF(Tablas!I4525="","",Tablas!I4525)</f>
        <v/>
      </c>
      <c r="H4527" s="1" t="s">
        <v>911</v>
      </c>
      <c r="I4527" s="39" t="str">
        <f>IF($B4527="","",-SUMIFS(Tabla7[Cantidad],Tabla7[Código del producto],$B4527,Tabla7[Tipo de movimiento],"SALIDA",Tabla7[Mes],I$5))</f>
        <v/>
      </c>
      <c r="J4527" s="39" t="str">
        <f>IF($B4527="","",-SUMIFS(Tabla7[Cantidad],Tabla7[Código del producto],$B4527,Tabla7[Tipo de movimiento],"SALIDA",Tabla7[Mes],J$5))</f>
        <v/>
      </c>
      <c r="K4527" s="39" t="str">
        <f>IF($B4527="","",-SUMIFS(Tabla7[Cantidad],Tabla7[Código del producto],$B4527,Tabla7[Tipo de movimiento],"SALIDA",Tabla7[Mes],K$5))</f>
        <v/>
      </c>
      <c r="L4527" s="39" t="str">
        <f>IF($B4527="","",-SUMIFS(Tabla7[Cantidad],Tabla7[Código del producto],$B4527,Tabla7[Tipo de movimiento],"SALIDA",Tabla7[Mes],L$5))</f>
        <v/>
      </c>
      <c r="M4527" s="39" t="str">
        <f>IF($B4527="","",-SUMIFS(Tabla7[Cantidad],Tabla7[Código del producto],$B4527,Tabla7[Tipo de movimiento],"SALIDA",Tabla7[Mes],M$5))</f>
        <v/>
      </c>
      <c r="N4527" s="39" t="str">
        <f>IF($B4527="","",-SUMIFS(Tabla7[Cantidad],Tabla7[Código del producto],$B4527,Tabla7[Tipo de movimiento],"SALIDA",Tabla7[Mes],N$5))</f>
        <v/>
      </c>
      <c r="O4527" s="39" t="str">
        <f>IF($B4527="","",-SUMIFS(Tabla7[Cantidad],Tabla7[Código del producto],$B4527,Tabla7[Tipo de movimiento],"SALIDA",Tabla7[Mes],O$5))</f>
        <v/>
      </c>
      <c r="P4527" s="39" t="str">
        <f>IF($B4527="","",-SUMIFS(Tabla7[Cantidad],Tabla7[Código del producto],$B4527,Tabla7[Tipo de movimiento],"SALIDA",Tabla7[Mes],P$5))</f>
        <v/>
      </c>
      <c r="Q4527" s="39" t="str">
        <f t="shared" si="210"/>
        <v/>
      </c>
      <c r="R4527" s="51" t="str">
        <f>IF($B4527="","",IFERROR(VLOOKUP($B4527,'ABC rotación'!$C:$G,5,0),"C"))</f>
        <v/>
      </c>
      <c r="S4527" s="41" t="str">
        <f t="shared" si="211"/>
        <v/>
      </c>
      <c r="T4527" s="40" t="str">
        <f t="shared" si="212"/>
        <v/>
      </c>
      <c r="U4527" s="23" t="str">
        <f>IF($B4527="","",VLOOKUP($T4527,Tablas!$X$14:$Y$17,2,1))</f>
        <v/>
      </c>
    </row>
    <row r="4528" spans="2:21" x14ac:dyDescent="0.2">
      <c r="B4528" s="1" t="str">
        <f>IF(Tablas!B4526="","",Tablas!B4526)</f>
        <v/>
      </c>
      <c r="C4528" s="1" t="str">
        <f>IF(Tablas!C4526="","",Tablas!C4526)</f>
        <v/>
      </c>
      <c r="D4528" s="1" t="str">
        <f>IF(Tablas!D4526="","",Tablas!D4526)</f>
        <v/>
      </c>
      <c r="E4528" s="1" t="str">
        <f>IF(Tablas!E4526="","",Tablas!E4526)</f>
        <v/>
      </c>
      <c r="F4528" s="1" t="str">
        <f>IF(Tablas!F4526="","",Tablas!F4526)</f>
        <v/>
      </c>
      <c r="G4528" s="1" t="str">
        <f>IF(Tablas!I4526="","",Tablas!I4526)</f>
        <v/>
      </c>
      <c r="H4528" s="1" t="s">
        <v>911</v>
      </c>
      <c r="I4528" s="39" t="str">
        <f>IF($B4528="","",-SUMIFS(Tabla7[Cantidad],Tabla7[Código del producto],$B4528,Tabla7[Tipo de movimiento],"SALIDA",Tabla7[Mes],I$5))</f>
        <v/>
      </c>
      <c r="J4528" s="39" t="str">
        <f>IF($B4528="","",-SUMIFS(Tabla7[Cantidad],Tabla7[Código del producto],$B4528,Tabla7[Tipo de movimiento],"SALIDA",Tabla7[Mes],J$5))</f>
        <v/>
      </c>
      <c r="K4528" s="39" t="str">
        <f>IF($B4528="","",-SUMIFS(Tabla7[Cantidad],Tabla7[Código del producto],$B4528,Tabla7[Tipo de movimiento],"SALIDA",Tabla7[Mes],K$5))</f>
        <v/>
      </c>
      <c r="L4528" s="39" t="str">
        <f>IF($B4528="","",-SUMIFS(Tabla7[Cantidad],Tabla7[Código del producto],$B4528,Tabla7[Tipo de movimiento],"SALIDA",Tabla7[Mes],L$5))</f>
        <v/>
      </c>
      <c r="M4528" s="39" t="str">
        <f>IF($B4528="","",-SUMIFS(Tabla7[Cantidad],Tabla7[Código del producto],$B4528,Tabla7[Tipo de movimiento],"SALIDA",Tabla7[Mes],M$5))</f>
        <v/>
      </c>
      <c r="N4528" s="39" t="str">
        <f>IF($B4528="","",-SUMIFS(Tabla7[Cantidad],Tabla7[Código del producto],$B4528,Tabla7[Tipo de movimiento],"SALIDA",Tabla7[Mes],N$5))</f>
        <v/>
      </c>
      <c r="O4528" s="39" t="str">
        <f>IF($B4528="","",-SUMIFS(Tabla7[Cantidad],Tabla7[Código del producto],$B4528,Tabla7[Tipo de movimiento],"SALIDA",Tabla7[Mes],O$5))</f>
        <v/>
      </c>
      <c r="P4528" s="39" t="str">
        <f>IF($B4528="","",-SUMIFS(Tabla7[Cantidad],Tabla7[Código del producto],$B4528,Tabla7[Tipo de movimiento],"SALIDA",Tabla7[Mes],P$5))</f>
        <v/>
      </c>
      <c r="Q4528" s="39" t="str">
        <f t="shared" si="210"/>
        <v/>
      </c>
      <c r="R4528" s="51" t="str">
        <f>IF($B4528="","",IFERROR(VLOOKUP($B4528,'ABC rotación'!$C:$G,5,0),"C"))</f>
        <v/>
      </c>
      <c r="S4528" s="41" t="str">
        <f t="shared" si="211"/>
        <v/>
      </c>
      <c r="T4528" s="40" t="str">
        <f t="shared" si="212"/>
        <v/>
      </c>
      <c r="U4528" s="23" t="str">
        <f>IF($B4528="","",VLOOKUP($T4528,Tablas!$X$14:$Y$17,2,1))</f>
        <v/>
      </c>
    </row>
    <row r="4529" spans="2:21" x14ac:dyDescent="0.2">
      <c r="B4529" s="1" t="str">
        <f>IF(Tablas!B4527="","",Tablas!B4527)</f>
        <v/>
      </c>
      <c r="C4529" s="1" t="str">
        <f>IF(Tablas!C4527="","",Tablas!C4527)</f>
        <v/>
      </c>
      <c r="D4529" s="1" t="str">
        <f>IF(Tablas!D4527="","",Tablas!D4527)</f>
        <v/>
      </c>
      <c r="E4529" s="1" t="str">
        <f>IF(Tablas!E4527="","",Tablas!E4527)</f>
        <v/>
      </c>
      <c r="F4529" s="1" t="str">
        <f>IF(Tablas!F4527="","",Tablas!F4527)</f>
        <v/>
      </c>
      <c r="G4529" s="1" t="str">
        <f>IF(Tablas!I4527="","",Tablas!I4527)</f>
        <v/>
      </c>
      <c r="H4529" s="1" t="s">
        <v>911</v>
      </c>
      <c r="I4529" s="39" t="str">
        <f>IF($B4529="","",-SUMIFS(Tabla7[Cantidad],Tabla7[Código del producto],$B4529,Tabla7[Tipo de movimiento],"SALIDA",Tabla7[Mes],I$5))</f>
        <v/>
      </c>
      <c r="J4529" s="39" t="str">
        <f>IF($B4529="","",-SUMIFS(Tabla7[Cantidad],Tabla7[Código del producto],$B4529,Tabla7[Tipo de movimiento],"SALIDA",Tabla7[Mes],J$5))</f>
        <v/>
      </c>
      <c r="K4529" s="39" t="str">
        <f>IF($B4529="","",-SUMIFS(Tabla7[Cantidad],Tabla7[Código del producto],$B4529,Tabla7[Tipo de movimiento],"SALIDA",Tabla7[Mes],K$5))</f>
        <v/>
      </c>
      <c r="L4529" s="39" t="str">
        <f>IF($B4529="","",-SUMIFS(Tabla7[Cantidad],Tabla7[Código del producto],$B4529,Tabla7[Tipo de movimiento],"SALIDA",Tabla7[Mes],L$5))</f>
        <v/>
      </c>
      <c r="M4529" s="39" t="str">
        <f>IF($B4529="","",-SUMIFS(Tabla7[Cantidad],Tabla7[Código del producto],$B4529,Tabla7[Tipo de movimiento],"SALIDA",Tabla7[Mes],M$5))</f>
        <v/>
      </c>
      <c r="N4529" s="39" t="str">
        <f>IF($B4529="","",-SUMIFS(Tabla7[Cantidad],Tabla7[Código del producto],$B4529,Tabla7[Tipo de movimiento],"SALIDA",Tabla7[Mes],N$5))</f>
        <v/>
      </c>
      <c r="O4529" s="39" t="str">
        <f>IF($B4529="","",-SUMIFS(Tabla7[Cantidad],Tabla7[Código del producto],$B4529,Tabla7[Tipo de movimiento],"SALIDA",Tabla7[Mes],O$5))</f>
        <v/>
      </c>
      <c r="P4529" s="39" t="str">
        <f>IF($B4529="","",-SUMIFS(Tabla7[Cantidad],Tabla7[Código del producto],$B4529,Tabla7[Tipo de movimiento],"SALIDA",Tabla7[Mes],P$5))</f>
        <v/>
      </c>
      <c r="Q4529" s="39" t="str">
        <f t="shared" si="210"/>
        <v/>
      </c>
      <c r="R4529" s="51" t="str">
        <f>IF($B4529="","",IFERROR(VLOOKUP($B4529,'ABC rotación'!$C:$G,5,0),"C"))</f>
        <v/>
      </c>
      <c r="S4529" s="41" t="str">
        <f t="shared" si="211"/>
        <v/>
      </c>
      <c r="T4529" s="40" t="str">
        <f t="shared" si="212"/>
        <v/>
      </c>
      <c r="U4529" s="23" t="str">
        <f>IF($B4529="","",VLOOKUP($T4529,Tablas!$X$14:$Y$17,2,1))</f>
        <v/>
      </c>
    </row>
    <row r="4530" spans="2:21" x14ac:dyDescent="0.2">
      <c r="B4530" s="1" t="str">
        <f>IF(Tablas!B4528="","",Tablas!B4528)</f>
        <v/>
      </c>
      <c r="C4530" s="1" t="str">
        <f>IF(Tablas!C4528="","",Tablas!C4528)</f>
        <v/>
      </c>
      <c r="D4530" s="1" t="str">
        <f>IF(Tablas!D4528="","",Tablas!D4528)</f>
        <v/>
      </c>
      <c r="E4530" s="1" t="str">
        <f>IF(Tablas!E4528="","",Tablas!E4528)</f>
        <v/>
      </c>
      <c r="F4530" s="1" t="str">
        <f>IF(Tablas!F4528="","",Tablas!F4528)</f>
        <v/>
      </c>
      <c r="G4530" s="1" t="str">
        <f>IF(Tablas!I4528="","",Tablas!I4528)</f>
        <v/>
      </c>
      <c r="H4530" s="1" t="s">
        <v>911</v>
      </c>
      <c r="I4530" s="39" t="str">
        <f>IF($B4530="","",-SUMIFS(Tabla7[Cantidad],Tabla7[Código del producto],$B4530,Tabla7[Tipo de movimiento],"SALIDA",Tabla7[Mes],I$5))</f>
        <v/>
      </c>
      <c r="J4530" s="39" t="str">
        <f>IF($B4530="","",-SUMIFS(Tabla7[Cantidad],Tabla7[Código del producto],$B4530,Tabla7[Tipo de movimiento],"SALIDA",Tabla7[Mes],J$5))</f>
        <v/>
      </c>
      <c r="K4530" s="39" t="str">
        <f>IF($B4530="","",-SUMIFS(Tabla7[Cantidad],Tabla7[Código del producto],$B4530,Tabla7[Tipo de movimiento],"SALIDA",Tabla7[Mes],K$5))</f>
        <v/>
      </c>
      <c r="L4530" s="39" t="str">
        <f>IF($B4530="","",-SUMIFS(Tabla7[Cantidad],Tabla7[Código del producto],$B4530,Tabla7[Tipo de movimiento],"SALIDA",Tabla7[Mes],L$5))</f>
        <v/>
      </c>
      <c r="M4530" s="39" t="str">
        <f>IF($B4530="","",-SUMIFS(Tabla7[Cantidad],Tabla7[Código del producto],$B4530,Tabla7[Tipo de movimiento],"SALIDA",Tabla7[Mes],M$5))</f>
        <v/>
      </c>
      <c r="N4530" s="39" t="str">
        <f>IF($B4530="","",-SUMIFS(Tabla7[Cantidad],Tabla7[Código del producto],$B4530,Tabla7[Tipo de movimiento],"SALIDA",Tabla7[Mes],N$5))</f>
        <v/>
      </c>
      <c r="O4530" s="39" t="str">
        <f>IF($B4530="","",-SUMIFS(Tabla7[Cantidad],Tabla7[Código del producto],$B4530,Tabla7[Tipo de movimiento],"SALIDA",Tabla7[Mes],O$5))</f>
        <v/>
      </c>
      <c r="P4530" s="39" t="str">
        <f>IF($B4530="","",-SUMIFS(Tabla7[Cantidad],Tabla7[Código del producto],$B4530,Tabla7[Tipo de movimiento],"SALIDA",Tabla7[Mes],P$5))</f>
        <v/>
      </c>
      <c r="Q4530" s="39" t="str">
        <f t="shared" si="210"/>
        <v/>
      </c>
      <c r="R4530" s="51" t="str">
        <f>IF($B4530="","",IFERROR(VLOOKUP($B4530,'ABC rotación'!$C:$G,5,0),"C"))</f>
        <v/>
      </c>
      <c r="S4530" s="41" t="str">
        <f t="shared" si="211"/>
        <v/>
      </c>
      <c r="T4530" s="40" t="str">
        <f t="shared" si="212"/>
        <v/>
      </c>
      <c r="U4530" s="23" t="str">
        <f>IF($B4530="","",VLOOKUP($T4530,Tablas!$X$14:$Y$17,2,1))</f>
        <v/>
      </c>
    </row>
    <row r="4531" spans="2:21" x14ac:dyDescent="0.2">
      <c r="B4531" s="1" t="str">
        <f>IF(Tablas!B4529="","",Tablas!B4529)</f>
        <v/>
      </c>
      <c r="C4531" s="1" t="str">
        <f>IF(Tablas!C4529="","",Tablas!C4529)</f>
        <v/>
      </c>
      <c r="D4531" s="1" t="str">
        <f>IF(Tablas!D4529="","",Tablas!D4529)</f>
        <v/>
      </c>
      <c r="E4531" s="1" t="str">
        <f>IF(Tablas!E4529="","",Tablas!E4529)</f>
        <v/>
      </c>
      <c r="F4531" s="1" t="str">
        <f>IF(Tablas!F4529="","",Tablas!F4529)</f>
        <v/>
      </c>
      <c r="G4531" s="1" t="str">
        <f>IF(Tablas!I4529="","",Tablas!I4529)</f>
        <v/>
      </c>
      <c r="H4531" s="1" t="s">
        <v>911</v>
      </c>
      <c r="I4531" s="39" t="str">
        <f>IF($B4531="","",-SUMIFS(Tabla7[Cantidad],Tabla7[Código del producto],$B4531,Tabla7[Tipo de movimiento],"SALIDA",Tabla7[Mes],I$5))</f>
        <v/>
      </c>
      <c r="J4531" s="39" t="str">
        <f>IF($B4531="","",-SUMIFS(Tabla7[Cantidad],Tabla7[Código del producto],$B4531,Tabla7[Tipo de movimiento],"SALIDA",Tabla7[Mes],J$5))</f>
        <v/>
      </c>
      <c r="K4531" s="39" t="str">
        <f>IF($B4531="","",-SUMIFS(Tabla7[Cantidad],Tabla7[Código del producto],$B4531,Tabla7[Tipo de movimiento],"SALIDA",Tabla7[Mes],K$5))</f>
        <v/>
      </c>
      <c r="L4531" s="39" t="str">
        <f>IF($B4531="","",-SUMIFS(Tabla7[Cantidad],Tabla7[Código del producto],$B4531,Tabla7[Tipo de movimiento],"SALIDA",Tabla7[Mes],L$5))</f>
        <v/>
      </c>
      <c r="M4531" s="39" t="str">
        <f>IF($B4531="","",-SUMIFS(Tabla7[Cantidad],Tabla7[Código del producto],$B4531,Tabla7[Tipo de movimiento],"SALIDA",Tabla7[Mes],M$5))</f>
        <v/>
      </c>
      <c r="N4531" s="39" t="str">
        <f>IF($B4531="","",-SUMIFS(Tabla7[Cantidad],Tabla7[Código del producto],$B4531,Tabla7[Tipo de movimiento],"SALIDA",Tabla7[Mes],N$5))</f>
        <v/>
      </c>
      <c r="O4531" s="39" t="str">
        <f>IF($B4531="","",-SUMIFS(Tabla7[Cantidad],Tabla7[Código del producto],$B4531,Tabla7[Tipo de movimiento],"SALIDA",Tabla7[Mes],O$5))</f>
        <v/>
      </c>
      <c r="P4531" s="39" t="str">
        <f>IF($B4531="","",-SUMIFS(Tabla7[Cantidad],Tabla7[Código del producto],$B4531,Tabla7[Tipo de movimiento],"SALIDA",Tabla7[Mes],P$5))</f>
        <v/>
      </c>
      <c r="Q4531" s="39" t="str">
        <f t="shared" si="210"/>
        <v/>
      </c>
      <c r="R4531" s="51" t="str">
        <f>IF($B4531="","",IFERROR(VLOOKUP($B4531,'ABC rotación'!$C:$G,5,0),"C"))</f>
        <v/>
      </c>
      <c r="S4531" s="41" t="str">
        <f t="shared" si="211"/>
        <v/>
      </c>
      <c r="T4531" s="40" t="str">
        <f t="shared" si="212"/>
        <v/>
      </c>
      <c r="U4531" s="23" t="str">
        <f>IF($B4531="","",VLOOKUP($T4531,Tablas!$X$14:$Y$17,2,1))</f>
        <v/>
      </c>
    </row>
    <row r="4532" spans="2:21" x14ac:dyDescent="0.2">
      <c r="B4532" s="1" t="str">
        <f>IF(Tablas!B4530="","",Tablas!B4530)</f>
        <v/>
      </c>
      <c r="C4532" s="1" t="str">
        <f>IF(Tablas!C4530="","",Tablas!C4530)</f>
        <v/>
      </c>
      <c r="D4532" s="1" t="str">
        <f>IF(Tablas!D4530="","",Tablas!D4530)</f>
        <v/>
      </c>
      <c r="E4532" s="1" t="str">
        <f>IF(Tablas!E4530="","",Tablas!E4530)</f>
        <v/>
      </c>
      <c r="F4532" s="1" t="str">
        <f>IF(Tablas!F4530="","",Tablas!F4530)</f>
        <v/>
      </c>
      <c r="G4532" s="1" t="str">
        <f>IF(Tablas!I4530="","",Tablas!I4530)</f>
        <v/>
      </c>
      <c r="H4532" s="1" t="s">
        <v>911</v>
      </c>
      <c r="I4532" s="39" t="str">
        <f>IF($B4532="","",-SUMIFS(Tabla7[Cantidad],Tabla7[Código del producto],$B4532,Tabla7[Tipo de movimiento],"SALIDA",Tabla7[Mes],I$5))</f>
        <v/>
      </c>
      <c r="J4532" s="39" t="str">
        <f>IF($B4532="","",-SUMIFS(Tabla7[Cantidad],Tabla7[Código del producto],$B4532,Tabla7[Tipo de movimiento],"SALIDA",Tabla7[Mes],J$5))</f>
        <v/>
      </c>
      <c r="K4532" s="39" t="str">
        <f>IF($B4532="","",-SUMIFS(Tabla7[Cantidad],Tabla7[Código del producto],$B4532,Tabla7[Tipo de movimiento],"SALIDA",Tabla7[Mes],K$5))</f>
        <v/>
      </c>
      <c r="L4532" s="39" t="str">
        <f>IF($B4532="","",-SUMIFS(Tabla7[Cantidad],Tabla7[Código del producto],$B4532,Tabla7[Tipo de movimiento],"SALIDA",Tabla7[Mes],L$5))</f>
        <v/>
      </c>
      <c r="M4532" s="39" t="str">
        <f>IF($B4532="","",-SUMIFS(Tabla7[Cantidad],Tabla7[Código del producto],$B4532,Tabla7[Tipo de movimiento],"SALIDA",Tabla7[Mes],M$5))</f>
        <v/>
      </c>
      <c r="N4532" s="39" t="str">
        <f>IF($B4532="","",-SUMIFS(Tabla7[Cantidad],Tabla7[Código del producto],$B4532,Tabla7[Tipo de movimiento],"SALIDA",Tabla7[Mes],N$5))</f>
        <v/>
      </c>
      <c r="O4532" s="39" t="str">
        <f>IF($B4532="","",-SUMIFS(Tabla7[Cantidad],Tabla7[Código del producto],$B4532,Tabla7[Tipo de movimiento],"SALIDA",Tabla7[Mes],O$5))</f>
        <v/>
      </c>
      <c r="P4532" s="39" t="str">
        <f>IF($B4532="","",-SUMIFS(Tabla7[Cantidad],Tabla7[Código del producto],$B4532,Tabla7[Tipo de movimiento],"SALIDA",Tabla7[Mes],P$5))</f>
        <v/>
      </c>
      <c r="Q4532" s="39" t="str">
        <f t="shared" si="210"/>
        <v/>
      </c>
      <c r="R4532" s="51" t="str">
        <f>IF($B4532="","",IFERROR(VLOOKUP($B4532,'ABC rotación'!$C:$G,5,0),"C"))</f>
        <v/>
      </c>
      <c r="S4532" s="41" t="str">
        <f t="shared" si="211"/>
        <v/>
      </c>
      <c r="T4532" s="40" t="str">
        <f t="shared" si="212"/>
        <v/>
      </c>
      <c r="U4532" s="23" t="str">
        <f>IF($B4532="","",VLOOKUP($T4532,Tablas!$X$14:$Y$17,2,1))</f>
        <v/>
      </c>
    </row>
    <row r="4533" spans="2:21" x14ac:dyDescent="0.2">
      <c r="B4533" s="1" t="str">
        <f>IF(Tablas!B4531="","",Tablas!B4531)</f>
        <v/>
      </c>
      <c r="C4533" s="1" t="str">
        <f>IF(Tablas!C4531="","",Tablas!C4531)</f>
        <v/>
      </c>
      <c r="D4533" s="1" t="str">
        <f>IF(Tablas!D4531="","",Tablas!D4531)</f>
        <v/>
      </c>
      <c r="E4533" s="1" t="str">
        <f>IF(Tablas!E4531="","",Tablas!E4531)</f>
        <v/>
      </c>
      <c r="F4533" s="1" t="str">
        <f>IF(Tablas!F4531="","",Tablas!F4531)</f>
        <v/>
      </c>
      <c r="G4533" s="1" t="str">
        <f>IF(Tablas!I4531="","",Tablas!I4531)</f>
        <v/>
      </c>
      <c r="H4533" s="1" t="s">
        <v>911</v>
      </c>
      <c r="I4533" s="39" t="str">
        <f>IF($B4533="","",-SUMIFS(Tabla7[Cantidad],Tabla7[Código del producto],$B4533,Tabla7[Tipo de movimiento],"SALIDA",Tabla7[Mes],I$5))</f>
        <v/>
      </c>
      <c r="J4533" s="39" t="str">
        <f>IF($B4533="","",-SUMIFS(Tabla7[Cantidad],Tabla7[Código del producto],$B4533,Tabla7[Tipo de movimiento],"SALIDA",Tabla7[Mes],J$5))</f>
        <v/>
      </c>
      <c r="K4533" s="39" t="str">
        <f>IF($B4533="","",-SUMIFS(Tabla7[Cantidad],Tabla7[Código del producto],$B4533,Tabla7[Tipo de movimiento],"SALIDA",Tabla7[Mes],K$5))</f>
        <v/>
      </c>
      <c r="L4533" s="39" t="str">
        <f>IF($B4533="","",-SUMIFS(Tabla7[Cantidad],Tabla7[Código del producto],$B4533,Tabla7[Tipo de movimiento],"SALIDA",Tabla7[Mes],L$5))</f>
        <v/>
      </c>
      <c r="M4533" s="39" t="str">
        <f>IF($B4533="","",-SUMIFS(Tabla7[Cantidad],Tabla7[Código del producto],$B4533,Tabla7[Tipo de movimiento],"SALIDA",Tabla7[Mes],M$5))</f>
        <v/>
      </c>
      <c r="N4533" s="39" t="str">
        <f>IF($B4533="","",-SUMIFS(Tabla7[Cantidad],Tabla7[Código del producto],$B4533,Tabla7[Tipo de movimiento],"SALIDA",Tabla7[Mes],N$5))</f>
        <v/>
      </c>
      <c r="O4533" s="39" t="str">
        <f>IF($B4533="","",-SUMIFS(Tabla7[Cantidad],Tabla7[Código del producto],$B4533,Tabla7[Tipo de movimiento],"SALIDA",Tabla7[Mes],O$5))</f>
        <v/>
      </c>
      <c r="P4533" s="39" t="str">
        <f>IF($B4533="","",-SUMIFS(Tabla7[Cantidad],Tabla7[Código del producto],$B4533,Tabla7[Tipo de movimiento],"SALIDA",Tabla7[Mes],P$5))</f>
        <v/>
      </c>
      <c r="Q4533" s="39" t="str">
        <f t="shared" si="210"/>
        <v/>
      </c>
      <c r="R4533" s="51" t="str">
        <f>IF($B4533="","",IFERROR(VLOOKUP($B4533,'ABC rotación'!$C:$G,5,0),"C"))</f>
        <v/>
      </c>
      <c r="S4533" s="41" t="str">
        <f t="shared" si="211"/>
        <v/>
      </c>
      <c r="T4533" s="40" t="str">
        <f t="shared" si="212"/>
        <v/>
      </c>
      <c r="U4533" s="23" t="str">
        <f>IF($B4533="","",VLOOKUP($T4533,Tablas!$X$14:$Y$17,2,1))</f>
        <v/>
      </c>
    </row>
    <row r="4534" spans="2:21" x14ac:dyDescent="0.2">
      <c r="B4534" s="1" t="str">
        <f>IF(Tablas!B4532="","",Tablas!B4532)</f>
        <v/>
      </c>
      <c r="C4534" s="1" t="str">
        <f>IF(Tablas!C4532="","",Tablas!C4532)</f>
        <v/>
      </c>
      <c r="D4534" s="1" t="str">
        <f>IF(Tablas!D4532="","",Tablas!D4532)</f>
        <v/>
      </c>
      <c r="E4534" s="1" t="str">
        <f>IF(Tablas!E4532="","",Tablas!E4532)</f>
        <v/>
      </c>
      <c r="F4534" s="1" t="str">
        <f>IF(Tablas!F4532="","",Tablas!F4532)</f>
        <v/>
      </c>
      <c r="G4534" s="1" t="str">
        <f>IF(Tablas!I4532="","",Tablas!I4532)</f>
        <v/>
      </c>
      <c r="H4534" s="1" t="s">
        <v>911</v>
      </c>
      <c r="I4534" s="39" t="str">
        <f>IF($B4534="","",-SUMIFS(Tabla7[Cantidad],Tabla7[Código del producto],$B4534,Tabla7[Tipo de movimiento],"SALIDA",Tabla7[Mes],I$5))</f>
        <v/>
      </c>
      <c r="J4534" s="39" t="str">
        <f>IF($B4534="","",-SUMIFS(Tabla7[Cantidad],Tabla7[Código del producto],$B4534,Tabla7[Tipo de movimiento],"SALIDA",Tabla7[Mes],J$5))</f>
        <v/>
      </c>
      <c r="K4534" s="39" t="str">
        <f>IF($B4534="","",-SUMIFS(Tabla7[Cantidad],Tabla7[Código del producto],$B4534,Tabla7[Tipo de movimiento],"SALIDA",Tabla7[Mes],K$5))</f>
        <v/>
      </c>
      <c r="L4534" s="39" t="str">
        <f>IF($B4534="","",-SUMIFS(Tabla7[Cantidad],Tabla7[Código del producto],$B4534,Tabla7[Tipo de movimiento],"SALIDA",Tabla7[Mes],L$5))</f>
        <v/>
      </c>
      <c r="M4534" s="39" t="str">
        <f>IF($B4534="","",-SUMIFS(Tabla7[Cantidad],Tabla7[Código del producto],$B4534,Tabla7[Tipo de movimiento],"SALIDA",Tabla7[Mes],M$5))</f>
        <v/>
      </c>
      <c r="N4534" s="39" t="str">
        <f>IF($B4534="","",-SUMIFS(Tabla7[Cantidad],Tabla7[Código del producto],$B4534,Tabla7[Tipo de movimiento],"SALIDA",Tabla7[Mes],N$5))</f>
        <v/>
      </c>
      <c r="O4534" s="39" t="str">
        <f>IF($B4534="","",-SUMIFS(Tabla7[Cantidad],Tabla7[Código del producto],$B4534,Tabla7[Tipo de movimiento],"SALIDA",Tabla7[Mes],O$5))</f>
        <v/>
      </c>
      <c r="P4534" s="39" t="str">
        <f>IF($B4534="","",-SUMIFS(Tabla7[Cantidad],Tabla7[Código del producto],$B4534,Tabla7[Tipo de movimiento],"SALIDA",Tabla7[Mes],P$5))</f>
        <v/>
      </c>
      <c r="Q4534" s="39" t="str">
        <f t="shared" si="210"/>
        <v/>
      </c>
      <c r="R4534" s="51" t="str">
        <f>IF($B4534="","",IFERROR(VLOOKUP($B4534,'ABC rotación'!$C:$G,5,0),"C"))</f>
        <v/>
      </c>
      <c r="S4534" s="41" t="str">
        <f t="shared" si="211"/>
        <v/>
      </c>
      <c r="T4534" s="40" t="str">
        <f t="shared" si="212"/>
        <v/>
      </c>
      <c r="U4534" s="23" t="str">
        <f>IF($B4534="","",VLOOKUP($T4534,Tablas!$X$14:$Y$17,2,1))</f>
        <v/>
      </c>
    </row>
    <row r="4535" spans="2:21" x14ac:dyDescent="0.2">
      <c r="B4535" s="1" t="str">
        <f>IF(Tablas!B4533="","",Tablas!B4533)</f>
        <v/>
      </c>
      <c r="C4535" s="1" t="str">
        <f>IF(Tablas!C4533="","",Tablas!C4533)</f>
        <v/>
      </c>
      <c r="D4535" s="1" t="str">
        <f>IF(Tablas!D4533="","",Tablas!D4533)</f>
        <v/>
      </c>
      <c r="E4535" s="1" t="str">
        <f>IF(Tablas!E4533="","",Tablas!E4533)</f>
        <v/>
      </c>
      <c r="F4535" s="1" t="str">
        <f>IF(Tablas!F4533="","",Tablas!F4533)</f>
        <v/>
      </c>
      <c r="G4535" s="1" t="str">
        <f>IF(Tablas!I4533="","",Tablas!I4533)</f>
        <v/>
      </c>
      <c r="H4535" s="1" t="s">
        <v>911</v>
      </c>
      <c r="I4535" s="39" t="str">
        <f>IF($B4535="","",-SUMIFS(Tabla7[Cantidad],Tabla7[Código del producto],$B4535,Tabla7[Tipo de movimiento],"SALIDA",Tabla7[Mes],I$5))</f>
        <v/>
      </c>
      <c r="J4535" s="39" t="str">
        <f>IF($B4535="","",-SUMIFS(Tabla7[Cantidad],Tabla7[Código del producto],$B4535,Tabla7[Tipo de movimiento],"SALIDA",Tabla7[Mes],J$5))</f>
        <v/>
      </c>
      <c r="K4535" s="39" t="str">
        <f>IF($B4535="","",-SUMIFS(Tabla7[Cantidad],Tabla7[Código del producto],$B4535,Tabla7[Tipo de movimiento],"SALIDA",Tabla7[Mes],K$5))</f>
        <v/>
      </c>
      <c r="L4535" s="39" t="str">
        <f>IF($B4535="","",-SUMIFS(Tabla7[Cantidad],Tabla7[Código del producto],$B4535,Tabla7[Tipo de movimiento],"SALIDA",Tabla7[Mes],L$5))</f>
        <v/>
      </c>
      <c r="M4535" s="39" t="str">
        <f>IF($B4535="","",-SUMIFS(Tabla7[Cantidad],Tabla7[Código del producto],$B4535,Tabla7[Tipo de movimiento],"SALIDA",Tabla7[Mes],M$5))</f>
        <v/>
      </c>
      <c r="N4535" s="39" t="str">
        <f>IF($B4535="","",-SUMIFS(Tabla7[Cantidad],Tabla7[Código del producto],$B4535,Tabla7[Tipo de movimiento],"SALIDA",Tabla7[Mes],N$5))</f>
        <v/>
      </c>
      <c r="O4535" s="39" t="str">
        <f>IF($B4535="","",-SUMIFS(Tabla7[Cantidad],Tabla7[Código del producto],$B4535,Tabla7[Tipo de movimiento],"SALIDA",Tabla7[Mes],O$5))</f>
        <v/>
      </c>
      <c r="P4535" s="39" t="str">
        <f>IF($B4535="","",-SUMIFS(Tabla7[Cantidad],Tabla7[Código del producto],$B4535,Tabla7[Tipo de movimiento],"SALIDA",Tabla7[Mes],P$5))</f>
        <v/>
      </c>
      <c r="Q4535" s="39" t="str">
        <f t="shared" si="210"/>
        <v/>
      </c>
      <c r="R4535" s="51" t="str">
        <f>IF($B4535="","",IFERROR(VLOOKUP($B4535,'ABC rotación'!$C:$G,5,0),"C"))</f>
        <v/>
      </c>
      <c r="S4535" s="41" t="str">
        <f t="shared" si="211"/>
        <v/>
      </c>
      <c r="T4535" s="40" t="str">
        <f t="shared" si="212"/>
        <v/>
      </c>
      <c r="U4535" s="23" t="str">
        <f>IF($B4535="","",VLOOKUP($T4535,Tablas!$X$14:$Y$17,2,1))</f>
        <v/>
      </c>
    </row>
    <row r="4536" spans="2:21" x14ac:dyDescent="0.2">
      <c r="B4536" s="1" t="str">
        <f>IF(Tablas!B4534="","",Tablas!B4534)</f>
        <v/>
      </c>
      <c r="C4536" s="1" t="str">
        <f>IF(Tablas!C4534="","",Tablas!C4534)</f>
        <v/>
      </c>
      <c r="D4536" s="1" t="str">
        <f>IF(Tablas!D4534="","",Tablas!D4534)</f>
        <v/>
      </c>
      <c r="E4536" s="1" t="str">
        <f>IF(Tablas!E4534="","",Tablas!E4534)</f>
        <v/>
      </c>
      <c r="F4536" s="1" t="str">
        <f>IF(Tablas!F4534="","",Tablas!F4534)</f>
        <v/>
      </c>
      <c r="G4536" s="1" t="str">
        <f>IF(Tablas!I4534="","",Tablas!I4534)</f>
        <v/>
      </c>
      <c r="H4536" s="1" t="s">
        <v>911</v>
      </c>
      <c r="I4536" s="39" t="str">
        <f>IF($B4536="","",-SUMIFS(Tabla7[Cantidad],Tabla7[Código del producto],$B4536,Tabla7[Tipo de movimiento],"SALIDA",Tabla7[Mes],I$5))</f>
        <v/>
      </c>
      <c r="J4536" s="39" t="str">
        <f>IF($B4536="","",-SUMIFS(Tabla7[Cantidad],Tabla7[Código del producto],$B4536,Tabla7[Tipo de movimiento],"SALIDA",Tabla7[Mes],J$5))</f>
        <v/>
      </c>
      <c r="K4536" s="39" t="str">
        <f>IF($B4536="","",-SUMIFS(Tabla7[Cantidad],Tabla7[Código del producto],$B4536,Tabla7[Tipo de movimiento],"SALIDA",Tabla7[Mes],K$5))</f>
        <v/>
      </c>
      <c r="L4536" s="39" t="str">
        <f>IF($B4536="","",-SUMIFS(Tabla7[Cantidad],Tabla7[Código del producto],$B4536,Tabla7[Tipo de movimiento],"SALIDA",Tabla7[Mes],L$5))</f>
        <v/>
      </c>
      <c r="M4536" s="39" t="str">
        <f>IF($B4536="","",-SUMIFS(Tabla7[Cantidad],Tabla7[Código del producto],$B4536,Tabla7[Tipo de movimiento],"SALIDA",Tabla7[Mes],M$5))</f>
        <v/>
      </c>
      <c r="N4536" s="39" t="str">
        <f>IF($B4536="","",-SUMIFS(Tabla7[Cantidad],Tabla7[Código del producto],$B4536,Tabla7[Tipo de movimiento],"SALIDA",Tabla7[Mes],N$5))</f>
        <v/>
      </c>
      <c r="O4536" s="39" t="str">
        <f>IF($B4536="","",-SUMIFS(Tabla7[Cantidad],Tabla7[Código del producto],$B4536,Tabla7[Tipo de movimiento],"SALIDA",Tabla7[Mes],O$5))</f>
        <v/>
      </c>
      <c r="P4536" s="39" t="str">
        <f>IF($B4536="","",-SUMIFS(Tabla7[Cantidad],Tabla7[Código del producto],$B4536,Tabla7[Tipo de movimiento],"SALIDA",Tabla7[Mes],P$5))</f>
        <v/>
      </c>
      <c r="Q4536" s="39" t="str">
        <f t="shared" si="210"/>
        <v/>
      </c>
      <c r="R4536" s="51" t="str">
        <f>IF($B4536="","",IFERROR(VLOOKUP($B4536,'ABC rotación'!$C:$G,5,0),"C"))</f>
        <v/>
      </c>
      <c r="S4536" s="41" t="str">
        <f t="shared" si="211"/>
        <v/>
      </c>
      <c r="T4536" s="40" t="str">
        <f t="shared" si="212"/>
        <v/>
      </c>
      <c r="U4536" s="23" t="str">
        <f>IF($B4536="","",VLOOKUP($T4536,Tablas!$X$14:$Y$17,2,1))</f>
        <v/>
      </c>
    </row>
    <row r="4537" spans="2:21" x14ac:dyDescent="0.2">
      <c r="B4537" s="1" t="str">
        <f>IF(Tablas!B4535="","",Tablas!B4535)</f>
        <v/>
      </c>
      <c r="C4537" s="1" t="str">
        <f>IF(Tablas!C4535="","",Tablas!C4535)</f>
        <v/>
      </c>
      <c r="D4537" s="1" t="str">
        <f>IF(Tablas!D4535="","",Tablas!D4535)</f>
        <v/>
      </c>
      <c r="E4537" s="1" t="str">
        <f>IF(Tablas!E4535="","",Tablas!E4535)</f>
        <v/>
      </c>
      <c r="F4537" s="1" t="str">
        <f>IF(Tablas!F4535="","",Tablas!F4535)</f>
        <v/>
      </c>
      <c r="G4537" s="1" t="str">
        <f>IF(Tablas!I4535="","",Tablas!I4535)</f>
        <v/>
      </c>
      <c r="H4537" s="1" t="s">
        <v>911</v>
      </c>
      <c r="I4537" s="39" t="str">
        <f>IF($B4537="","",-SUMIFS(Tabla7[Cantidad],Tabla7[Código del producto],$B4537,Tabla7[Tipo de movimiento],"SALIDA",Tabla7[Mes],I$5))</f>
        <v/>
      </c>
      <c r="J4537" s="39" t="str">
        <f>IF($B4537="","",-SUMIFS(Tabla7[Cantidad],Tabla7[Código del producto],$B4537,Tabla7[Tipo de movimiento],"SALIDA",Tabla7[Mes],J$5))</f>
        <v/>
      </c>
      <c r="K4537" s="39" t="str">
        <f>IF($B4537="","",-SUMIFS(Tabla7[Cantidad],Tabla7[Código del producto],$B4537,Tabla7[Tipo de movimiento],"SALIDA",Tabla7[Mes],K$5))</f>
        <v/>
      </c>
      <c r="L4537" s="39" t="str">
        <f>IF($B4537="","",-SUMIFS(Tabla7[Cantidad],Tabla7[Código del producto],$B4537,Tabla7[Tipo de movimiento],"SALIDA",Tabla7[Mes],L$5))</f>
        <v/>
      </c>
      <c r="M4537" s="39" t="str">
        <f>IF($B4537="","",-SUMIFS(Tabla7[Cantidad],Tabla7[Código del producto],$B4537,Tabla7[Tipo de movimiento],"SALIDA",Tabla7[Mes],M$5))</f>
        <v/>
      </c>
      <c r="N4537" s="39" t="str">
        <f>IF($B4537="","",-SUMIFS(Tabla7[Cantidad],Tabla7[Código del producto],$B4537,Tabla7[Tipo de movimiento],"SALIDA",Tabla7[Mes],N$5))</f>
        <v/>
      </c>
      <c r="O4537" s="39" t="str">
        <f>IF($B4537="","",-SUMIFS(Tabla7[Cantidad],Tabla7[Código del producto],$B4537,Tabla7[Tipo de movimiento],"SALIDA",Tabla7[Mes],O$5))</f>
        <v/>
      </c>
      <c r="P4537" s="39" t="str">
        <f>IF($B4537="","",-SUMIFS(Tabla7[Cantidad],Tabla7[Código del producto],$B4537,Tabla7[Tipo de movimiento],"SALIDA",Tabla7[Mes],P$5))</f>
        <v/>
      </c>
      <c r="Q4537" s="39" t="str">
        <f t="shared" si="210"/>
        <v/>
      </c>
      <c r="R4537" s="51" t="str">
        <f>IF($B4537="","",IFERROR(VLOOKUP($B4537,'ABC rotación'!$C:$G,5,0),"C"))</f>
        <v/>
      </c>
      <c r="S4537" s="41" t="str">
        <f t="shared" si="211"/>
        <v/>
      </c>
      <c r="T4537" s="40" t="str">
        <f t="shared" si="212"/>
        <v/>
      </c>
      <c r="U4537" s="23" t="str">
        <f>IF($B4537="","",VLOOKUP($T4537,Tablas!$X$14:$Y$17,2,1))</f>
        <v/>
      </c>
    </row>
    <row r="4538" spans="2:21" x14ac:dyDescent="0.2">
      <c r="B4538" s="1" t="str">
        <f>IF(Tablas!B4536="","",Tablas!B4536)</f>
        <v/>
      </c>
      <c r="C4538" s="1" t="str">
        <f>IF(Tablas!C4536="","",Tablas!C4536)</f>
        <v/>
      </c>
      <c r="D4538" s="1" t="str">
        <f>IF(Tablas!D4536="","",Tablas!D4536)</f>
        <v/>
      </c>
      <c r="E4538" s="1" t="str">
        <f>IF(Tablas!E4536="","",Tablas!E4536)</f>
        <v/>
      </c>
      <c r="F4538" s="1" t="str">
        <f>IF(Tablas!F4536="","",Tablas!F4536)</f>
        <v/>
      </c>
      <c r="G4538" s="1" t="str">
        <f>IF(Tablas!I4536="","",Tablas!I4536)</f>
        <v/>
      </c>
      <c r="H4538" s="1" t="s">
        <v>911</v>
      </c>
      <c r="I4538" s="39" t="str">
        <f>IF($B4538="","",-SUMIFS(Tabla7[Cantidad],Tabla7[Código del producto],$B4538,Tabla7[Tipo de movimiento],"SALIDA",Tabla7[Mes],I$5))</f>
        <v/>
      </c>
      <c r="J4538" s="39" t="str">
        <f>IF($B4538="","",-SUMIFS(Tabla7[Cantidad],Tabla7[Código del producto],$B4538,Tabla7[Tipo de movimiento],"SALIDA",Tabla7[Mes],J$5))</f>
        <v/>
      </c>
      <c r="K4538" s="39" t="str">
        <f>IF($B4538="","",-SUMIFS(Tabla7[Cantidad],Tabla7[Código del producto],$B4538,Tabla7[Tipo de movimiento],"SALIDA",Tabla7[Mes],K$5))</f>
        <v/>
      </c>
      <c r="L4538" s="39" t="str">
        <f>IF($B4538="","",-SUMIFS(Tabla7[Cantidad],Tabla7[Código del producto],$B4538,Tabla7[Tipo de movimiento],"SALIDA",Tabla7[Mes],L$5))</f>
        <v/>
      </c>
      <c r="M4538" s="39" t="str">
        <f>IF($B4538="","",-SUMIFS(Tabla7[Cantidad],Tabla7[Código del producto],$B4538,Tabla7[Tipo de movimiento],"SALIDA",Tabla7[Mes],M$5))</f>
        <v/>
      </c>
      <c r="N4538" s="39" t="str">
        <f>IF($B4538="","",-SUMIFS(Tabla7[Cantidad],Tabla7[Código del producto],$B4538,Tabla7[Tipo de movimiento],"SALIDA",Tabla7[Mes],N$5))</f>
        <v/>
      </c>
      <c r="O4538" s="39" t="str">
        <f>IF($B4538="","",-SUMIFS(Tabla7[Cantidad],Tabla7[Código del producto],$B4538,Tabla7[Tipo de movimiento],"SALIDA",Tabla7[Mes],O$5))</f>
        <v/>
      </c>
      <c r="P4538" s="39" t="str">
        <f>IF($B4538="","",-SUMIFS(Tabla7[Cantidad],Tabla7[Código del producto],$B4538,Tabla7[Tipo de movimiento],"SALIDA",Tabla7[Mes],P$5))</f>
        <v/>
      </c>
      <c r="Q4538" s="39" t="str">
        <f t="shared" si="210"/>
        <v/>
      </c>
      <c r="R4538" s="51" t="str">
        <f>IF($B4538="","",IFERROR(VLOOKUP($B4538,'ABC rotación'!$C:$G,5,0),"C"))</f>
        <v/>
      </c>
      <c r="S4538" s="41" t="str">
        <f t="shared" si="211"/>
        <v/>
      </c>
      <c r="T4538" s="40" t="str">
        <f t="shared" si="212"/>
        <v/>
      </c>
      <c r="U4538" s="23" t="str">
        <f>IF($B4538="","",VLOOKUP($T4538,Tablas!$X$14:$Y$17,2,1))</f>
        <v/>
      </c>
    </row>
    <row r="4539" spans="2:21" x14ac:dyDescent="0.2">
      <c r="B4539" s="1" t="str">
        <f>IF(Tablas!B4537="","",Tablas!B4537)</f>
        <v/>
      </c>
      <c r="C4539" s="1" t="str">
        <f>IF(Tablas!C4537="","",Tablas!C4537)</f>
        <v/>
      </c>
      <c r="D4539" s="1" t="str">
        <f>IF(Tablas!D4537="","",Tablas!D4537)</f>
        <v/>
      </c>
      <c r="E4539" s="1" t="str">
        <f>IF(Tablas!E4537="","",Tablas!E4537)</f>
        <v/>
      </c>
      <c r="F4539" s="1" t="str">
        <f>IF(Tablas!F4537="","",Tablas!F4537)</f>
        <v/>
      </c>
      <c r="G4539" s="1" t="str">
        <f>IF(Tablas!I4537="","",Tablas!I4537)</f>
        <v/>
      </c>
      <c r="H4539" s="1" t="s">
        <v>911</v>
      </c>
      <c r="I4539" s="39" t="str">
        <f>IF($B4539="","",-SUMIFS(Tabla7[Cantidad],Tabla7[Código del producto],$B4539,Tabla7[Tipo de movimiento],"SALIDA",Tabla7[Mes],I$5))</f>
        <v/>
      </c>
      <c r="J4539" s="39" t="str">
        <f>IF($B4539="","",-SUMIFS(Tabla7[Cantidad],Tabla7[Código del producto],$B4539,Tabla7[Tipo de movimiento],"SALIDA",Tabla7[Mes],J$5))</f>
        <v/>
      </c>
      <c r="K4539" s="39" t="str">
        <f>IF($B4539="","",-SUMIFS(Tabla7[Cantidad],Tabla7[Código del producto],$B4539,Tabla7[Tipo de movimiento],"SALIDA",Tabla7[Mes],K$5))</f>
        <v/>
      </c>
      <c r="L4539" s="39" t="str">
        <f>IF($B4539="","",-SUMIFS(Tabla7[Cantidad],Tabla7[Código del producto],$B4539,Tabla7[Tipo de movimiento],"SALIDA",Tabla7[Mes],L$5))</f>
        <v/>
      </c>
      <c r="M4539" s="39" t="str">
        <f>IF($B4539="","",-SUMIFS(Tabla7[Cantidad],Tabla7[Código del producto],$B4539,Tabla7[Tipo de movimiento],"SALIDA",Tabla7[Mes],M$5))</f>
        <v/>
      </c>
      <c r="N4539" s="39" t="str">
        <f>IF($B4539="","",-SUMIFS(Tabla7[Cantidad],Tabla7[Código del producto],$B4539,Tabla7[Tipo de movimiento],"SALIDA",Tabla7[Mes],N$5))</f>
        <v/>
      </c>
      <c r="O4539" s="39" t="str">
        <f>IF($B4539="","",-SUMIFS(Tabla7[Cantidad],Tabla7[Código del producto],$B4539,Tabla7[Tipo de movimiento],"SALIDA",Tabla7[Mes],O$5))</f>
        <v/>
      </c>
      <c r="P4539" s="39" t="str">
        <f>IF($B4539="","",-SUMIFS(Tabla7[Cantidad],Tabla7[Código del producto],$B4539,Tabla7[Tipo de movimiento],"SALIDA",Tabla7[Mes],P$5))</f>
        <v/>
      </c>
      <c r="Q4539" s="39" t="str">
        <f t="shared" si="210"/>
        <v/>
      </c>
      <c r="R4539" s="51" t="str">
        <f>IF($B4539="","",IFERROR(VLOOKUP($B4539,'ABC rotación'!$C:$G,5,0),"C"))</f>
        <v/>
      </c>
      <c r="S4539" s="41" t="str">
        <f t="shared" si="211"/>
        <v/>
      </c>
      <c r="T4539" s="40" t="str">
        <f t="shared" si="212"/>
        <v/>
      </c>
      <c r="U4539" s="23" t="str">
        <f>IF($B4539="","",VLOOKUP($T4539,Tablas!$X$14:$Y$17,2,1))</f>
        <v/>
      </c>
    </row>
    <row r="4540" spans="2:21" x14ac:dyDescent="0.2">
      <c r="B4540" s="1" t="str">
        <f>IF(Tablas!B4538="","",Tablas!B4538)</f>
        <v/>
      </c>
      <c r="C4540" s="1" t="str">
        <f>IF(Tablas!C4538="","",Tablas!C4538)</f>
        <v/>
      </c>
      <c r="D4540" s="1" t="str">
        <f>IF(Tablas!D4538="","",Tablas!D4538)</f>
        <v/>
      </c>
      <c r="E4540" s="1" t="str">
        <f>IF(Tablas!E4538="","",Tablas!E4538)</f>
        <v/>
      </c>
      <c r="F4540" s="1" t="str">
        <f>IF(Tablas!F4538="","",Tablas!F4538)</f>
        <v/>
      </c>
      <c r="G4540" s="1" t="str">
        <f>IF(Tablas!I4538="","",Tablas!I4538)</f>
        <v/>
      </c>
      <c r="H4540" s="1" t="s">
        <v>911</v>
      </c>
      <c r="I4540" s="39" t="str">
        <f>IF($B4540="","",-SUMIFS(Tabla7[Cantidad],Tabla7[Código del producto],$B4540,Tabla7[Tipo de movimiento],"SALIDA",Tabla7[Mes],I$5))</f>
        <v/>
      </c>
      <c r="J4540" s="39" t="str">
        <f>IF($B4540="","",-SUMIFS(Tabla7[Cantidad],Tabla7[Código del producto],$B4540,Tabla7[Tipo de movimiento],"SALIDA",Tabla7[Mes],J$5))</f>
        <v/>
      </c>
      <c r="K4540" s="39" t="str">
        <f>IF($B4540="","",-SUMIFS(Tabla7[Cantidad],Tabla7[Código del producto],$B4540,Tabla7[Tipo de movimiento],"SALIDA",Tabla7[Mes],K$5))</f>
        <v/>
      </c>
      <c r="L4540" s="39" t="str">
        <f>IF($B4540="","",-SUMIFS(Tabla7[Cantidad],Tabla7[Código del producto],$B4540,Tabla7[Tipo de movimiento],"SALIDA",Tabla7[Mes],L$5))</f>
        <v/>
      </c>
      <c r="M4540" s="39" t="str">
        <f>IF($B4540="","",-SUMIFS(Tabla7[Cantidad],Tabla7[Código del producto],$B4540,Tabla7[Tipo de movimiento],"SALIDA",Tabla7[Mes],M$5))</f>
        <v/>
      </c>
      <c r="N4540" s="39" t="str">
        <f>IF($B4540="","",-SUMIFS(Tabla7[Cantidad],Tabla7[Código del producto],$B4540,Tabla7[Tipo de movimiento],"SALIDA",Tabla7[Mes],N$5))</f>
        <v/>
      </c>
      <c r="O4540" s="39" t="str">
        <f>IF($B4540="","",-SUMIFS(Tabla7[Cantidad],Tabla7[Código del producto],$B4540,Tabla7[Tipo de movimiento],"SALIDA",Tabla7[Mes],O$5))</f>
        <v/>
      </c>
      <c r="P4540" s="39" t="str">
        <f>IF($B4540="","",-SUMIFS(Tabla7[Cantidad],Tabla7[Código del producto],$B4540,Tabla7[Tipo de movimiento],"SALIDA",Tabla7[Mes],P$5))</f>
        <v/>
      </c>
      <c r="Q4540" s="39" t="str">
        <f t="shared" si="210"/>
        <v/>
      </c>
      <c r="R4540" s="51" t="str">
        <f>IF($B4540="","",IFERROR(VLOOKUP($B4540,'ABC rotación'!$C:$G,5,0),"C"))</f>
        <v/>
      </c>
      <c r="S4540" s="41" t="str">
        <f t="shared" si="211"/>
        <v/>
      </c>
      <c r="T4540" s="40" t="str">
        <f t="shared" si="212"/>
        <v/>
      </c>
      <c r="U4540" s="23" t="str">
        <f>IF($B4540="","",VLOOKUP($T4540,Tablas!$X$14:$Y$17,2,1))</f>
        <v/>
      </c>
    </row>
    <row r="4541" spans="2:21" x14ac:dyDescent="0.2">
      <c r="B4541" s="1" t="str">
        <f>IF(Tablas!B4539="","",Tablas!B4539)</f>
        <v/>
      </c>
      <c r="C4541" s="1" t="str">
        <f>IF(Tablas!C4539="","",Tablas!C4539)</f>
        <v/>
      </c>
      <c r="D4541" s="1" t="str">
        <f>IF(Tablas!D4539="","",Tablas!D4539)</f>
        <v/>
      </c>
      <c r="E4541" s="1" t="str">
        <f>IF(Tablas!E4539="","",Tablas!E4539)</f>
        <v/>
      </c>
      <c r="F4541" s="1" t="str">
        <f>IF(Tablas!F4539="","",Tablas!F4539)</f>
        <v/>
      </c>
      <c r="G4541" s="1" t="str">
        <f>IF(Tablas!I4539="","",Tablas!I4539)</f>
        <v/>
      </c>
      <c r="H4541" s="1" t="s">
        <v>911</v>
      </c>
      <c r="I4541" s="39" t="str">
        <f>IF($B4541="","",-SUMIFS(Tabla7[Cantidad],Tabla7[Código del producto],$B4541,Tabla7[Tipo de movimiento],"SALIDA",Tabla7[Mes],I$5))</f>
        <v/>
      </c>
      <c r="J4541" s="39" t="str">
        <f>IF($B4541="","",-SUMIFS(Tabla7[Cantidad],Tabla7[Código del producto],$B4541,Tabla7[Tipo de movimiento],"SALIDA",Tabla7[Mes],J$5))</f>
        <v/>
      </c>
      <c r="K4541" s="39" t="str">
        <f>IF($B4541="","",-SUMIFS(Tabla7[Cantidad],Tabla7[Código del producto],$B4541,Tabla7[Tipo de movimiento],"SALIDA",Tabla7[Mes],K$5))</f>
        <v/>
      </c>
      <c r="L4541" s="39" t="str">
        <f>IF($B4541="","",-SUMIFS(Tabla7[Cantidad],Tabla7[Código del producto],$B4541,Tabla7[Tipo de movimiento],"SALIDA",Tabla7[Mes],L$5))</f>
        <v/>
      </c>
      <c r="M4541" s="39" t="str">
        <f>IF($B4541="","",-SUMIFS(Tabla7[Cantidad],Tabla7[Código del producto],$B4541,Tabla7[Tipo de movimiento],"SALIDA",Tabla7[Mes],M$5))</f>
        <v/>
      </c>
      <c r="N4541" s="39" t="str">
        <f>IF($B4541="","",-SUMIFS(Tabla7[Cantidad],Tabla7[Código del producto],$B4541,Tabla7[Tipo de movimiento],"SALIDA",Tabla7[Mes],N$5))</f>
        <v/>
      </c>
      <c r="O4541" s="39" t="str">
        <f>IF($B4541="","",-SUMIFS(Tabla7[Cantidad],Tabla7[Código del producto],$B4541,Tabla7[Tipo de movimiento],"SALIDA",Tabla7[Mes],O$5))</f>
        <v/>
      </c>
      <c r="P4541" s="39" t="str">
        <f>IF($B4541="","",-SUMIFS(Tabla7[Cantidad],Tabla7[Código del producto],$B4541,Tabla7[Tipo de movimiento],"SALIDA",Tabla7[Mes],P$5))</f>
        <v/>
      </c>
      <c r="Q4541" s="39" t="str">
        <f t="shared" si="210"/>
        <v/>
      </c>
      <c r="R4541" s="51" t="str">
        <f>IF($B4541="","",IFERROR(VLOOKUP($B4541,'ABC rotación'!$C:$G,5,0),"C"))</f>
        <v/>
      </c>
      <c r="S4541" s="41" t="str">
        <f t="shared" si="211"/>
        <v/>
      </c>
      <c r="T4541" s="40" t="str">
        <f t="shared" si="212"/>
        <v/>
      </c>
      <c r="U4541" s="23" t="str">
        <f>IF($B4541="","",VLOOKUP($T4541,Tablas!$X$14:$Y$17,2,1))</f>
        <v/>
      </c>
    </row>
    <row r="4542" spans="2:21" x14ac:dyDescent="0.2">
      <c r="B4542" s="1" t="str">
        <f>IF(Tablas!B4540="","",Tablas!B4540)</f>
        <v/>
      </c>
      <c r="C4542" s="1" t="str">
        <f>IF(Tablas!C4540="","",Tablas!C4540)</f>
        <v/>
      </c>
      <c r="D4542" s="1" t="str">
        <f>IF(Tablas!D4540="","",Tablas!D4540)</f>
        <v/>
      </c>
      <c r="E4542" s="1" t="str">
        <f>IF(Tablas!E4540="","",Tablas!E4540)</f>
        <v/>
      </c>
      <c r="F4542" s="1" t="str">
        <f>IF(Tablas!F4540="","",Tablas!F4540)</f>
        <v/>
      </c>
      <c r="G4542" s="1" t="str">
        <f>IF(Tablas!I4540="","",Tablas!I4540)</f>
        <v/>
      </c>
      <c r="H4542" s="1" t="s">
        <v>911</v>
      </c>
      <c r="I4542" s="39" t="str">
        <f>IF($B4542="","",-SUMIFS(Tabla7[Cantidad],Tabla7[Código del producto],$B4542,Tabla7[Tipo de movimiento],"SALIDA",Tabla7[Mes],I$5))</f>
        <v/>
      </c>
      <c r="J4542" s="39" t="str">
        <f>IF($B4542="","",-SUMIFS(Tabla7[Cantidad],Tabla7[Código del producto],$B4542,Tabla7[Tipo de movimiento],"SALIDA",Tabla7[Mes],J$5))</f>
        <v/>
      </c>
      <c r="K4542" s="39" t="str">
        <f>IF($B4542="","",-SUMIFS(Tabla7[Cantidad],Tabla7[Código del producto],$B4542,Tabla7[Tipo de movimiento],"SALIDA",Tabla7[Mes],K$5))</f>
        <v/>
      </c>
      <c r="L4542" s="39" t="str">
        <f>IF($B4542="","",-SUMIFS(Tabla7[Cantidad],Tabla7[Código del producto],$B4542,Tabla7[Tipo de movimiento],"SALIDA",Tabla7[Mes],L$5))</f>
        <v/>
      </c>
      <c r="M4542" s="39" t="str">
        <f>IF($B4542="","",-SUMIFS(Tabla7[Cantidad],Tabla7[Código del producto],$B4542,Tabla7[Tipo de movimiento],"SALIDA",Tabla7[Mes],M$5))</f>
        <v/>
      </c>
      <c r="N4542" s="39" t="str">
        <f>IF($B4542="","",-SUMIFS(Tabla7[Cantidad],Tabla7[Código del producto],$B4542,Tabla7[Tipo de movimiento],"SALIDA",Tabla7[Mes],N$5))</f>
        <v/>
      </c>
      <c r="O4542" s="39" t="str">
        <f>IF($B4542="","",-SUMIFS(Tabla7[Cantidad],Tabla7[Código del producto],$B4542,Tabla7[Tipo de movimiento],"SALIDA",Tabla7[Mes],O$5))</f>
        <v/>
      </c>
      <c r="P4542" s="39" t="str">
        <f>IF($B4542="","",-SUMIFS(Tabla7[Cantidad],Tabla7[Código del producto],$B4542,Tabla7[Tipo de movimiento],"SALIDA",Tabla7[Mes],P$5))</f>
        <v/>
      </c>
      <c r="Q4542" s="39" t="str">
        <f t="shared" si="210"/>
        <v/>
      </c>
      <c r="R4542" s="51" t="str">
        <f>IF($B4542="","",IFERROR(VLOOKUP($B4542,'ABC rotación'!$C:$G,5,0),"C"))</f>
        <v/>
      </c>
      <c r="S4542" s="41" t="str">
        <f t="shared" si="211"/>
        <v/>
      </c>
      <c r="T4542" s="40" t="str">
        <f t="shared" si="212"/>
        <v/>
      </c>
      <c r="U4542" s="23" t="str">
        <f>IF($B4542="","",VLOOKUP($T4542,Tablas!$X$14:$Y$17,2,1))</f>
        <v/>
      </c>
    </row>
    <row r="4543" spans="2:21" x14ac:dyDescent="0.2">
      <c r="B4543" s="1" t="str">
        <f>IF(Tablas!B4541="","",Tablas!B4541)</f>
        <v/>
      </c>
      <c r="C4543" s="1" t="str">
        <f>IF(Tablas!C4541="","",Tablas!C4541)</f>
        <v/>
      </c>
      <c r="D4543" s="1" t="str">
        <f>IF(Tablas!D4541="","",Tablas!D4541)</f>
        <v/>
      </c>
      <c r="E4543" s="1" t="str">
        <f>IF(Tablas!E4541="","",Tablas!E4541)</f>
        <v/>
      </c>
      <c r="F4543" s="1" t="str">
        <f>IF(Tablas!F4541="","",Tablas!F4541)</f>
        <v/>
      </c>
      <c r="G4543" s="1" t="str">
        <f>IF(Tablas!I4541="","",Tablas!I4541)</f>
        <v/>
      </c>
      <c r="H4543" s="1" t="s">
        <v>911</v>
      </c>
      <c r="I4543" s="39" t="str">
        <f>IF($B4543="","",-SUMIFS(Tabla7[Cantidad],Tabla7[Código del producto],$B4543,Tabla7[Tipo de movimiento],"SALIDA",Tabla7[Mes],I$5))</f>
        <v/>
      </c>
      <c r="J4543" s="39" t="str">
        <f>IF($B4543="","",-SUMIFS(Tabla7[Cantidad],Tabla7[Código del producto],$B4543,Tabla7[Tipo de movimiento],"SALIDA",Tabla7[Mes],J$5))</f>
        <v/>
      </c>
      <c r="K4543" s="39" t="str">
        <f>IF($B4543="","",-SUMIFS(Tabla7[Cantidad],Tabla7[Código del producto],$B4543,Tabla7[Tipo de movimiento],"SALIDA",Tabla7[Mes],K$5))</f>
        <v/>
      </c>
      <c r="L4543" s="39" t="str">
        <f>IF($B4543="","",-SUMIFS(Tabla7[Cantidad],Tabla7[Código del producto],$B4543,Tabla7[Tipo de movimiento],"SALIDA",Tabla7[Mes],L$5))</f>
        <v/>
      </c>
      <c r="M4543" s="39" t="str">
        <f>IF($B4543="","",-SUMIFS(Tabla7[Cantidad],Tabla7[Código del producto],$B4543,Tabla7[Tipo de movimiento],"SALIDA",Tabla7[Mes],M$5))</f>
        <v/>
      </c>
      <c r="N4543" s="39" t="str">
        <f>IF($B4543="","",-SUMIFS(Tabla7[Cantidad],Tabla7[Código del producto],$B4543,Tabla7[Tipo de movimiento],"SALIDA",Tabla7[Mes],N$5))</f>
        <v/>
      </c>
      <c r="O4543" s="39" t="str">
        <f>IF($B4543="","",-SUMIFS(Tabla7[Cantidad],Tabla7[Código del producto],$B4543,Tabla7[Tipo de movimiento],"SALIDA",Tabla7[Mes],O$5))</f>
        <v/>
      </c>
      <c r="P4543" s="39" t="str">
        <f>IF($B4543="","",-SUMIFS(Tabla7[Cantidad],Tabla7[Código del producto],$B4543,Tabla7[Tipo de movimiento],"SALIDA",Tabla7[Mes],P$5))</f>
        <v/>
      </c>
      <c r="Q4543" s="39" t="str">
        <f t="shared" si="210"/>
        <v/>
      </c>
      <c r="R4543" s="51" t="str">
        <f>IF($B4543="","",IFERROR(VLOOKUP($B4543,'ABC rotación'!$C:$G,5,0),"C"))</f>
        <v/>
      </c>
      <c r="S4543" s="41" t="str">
        <f t="shared" si="211"/>
        <v/>
      </c>
      <c r="T4543" s="40" t="str">
        <f t="shared" si="212"/>
        <v/>
      </c>
      <c r="U4543" s="23" t="str">
        <f>IF($B4543="","",VLOOKUP($T4543,Tablas!$X$14:$Y$17,2,1))</f>
        <v/>
      </c>
    </row>
    <row r="4544" spans="2:21" x14ac:dyDescent="0.2">
      <c r="B4544" s="1" t="str">
        <f>IF(Tablas!B4542="","",Tablas!B4542)</f>
        <v/>
      </c>
      <c r="C4544" s="1" t="str">
        <f>IF(Tablas!C4542="","",Tablas!C4542)</f>
        <v/>
      </c>
      <c r="D4544" s="1" t="str">
        <f>IF(Tablas!D4542="","",Tablas!D4542)</f>
        <v/>
      </c>
      <c r="E4544" s="1" t="str">
        <f>IF(Tablas!E4542="","",Tablas!E4542)</f>
        <v/>
      </c>
      <c r="F4544" s="1" t="str">
        <f>IF(Tablas!F4542="","",Tablas!F4542)</f>
        <v/>
      </c>
      <c r="G4544" s="1" t="str">
        <f>IF(Tablas!I4542="","",Tablas!I4542)</f>
        <v/>
      </c>
      <c r="H4544" s="1" t="s">
        <v>911</v>
      </c>
      <c r="I4544" s="39" t="str">
        <f>IF($B4544="","",-SUMIFS(Tabla7[Cantidad],Tabla7[Código del producto],$B4544,Tabla7[Tipo de movimiento],"SALIDA",Tabla7[Mes],I$5))</f>
        <v/>
      </c>
      <c r="J4544" s="39" t="str">
        <f>IF($B4544="","",-SUMIFS(Tabla7[Cantidad],Tabla7[Código del producto],$B4544,Tabla7[Tipo de movimiento],"SALIDA",Tabla7[Mes],J$5))</f>
        <v/>
      </c>
      <c r="K4544" s="39" t="str">
        <f>IF($B4544="","",-SUMIFS(Tabla7[Cantidad],Tabla7[Código del producto],$B4544,Tabla7[Tipo de movimiento],"SALIDA",Tabla7[Mes],K$5))</f>
        <v/>
      </c>
      <c r="L4544" s="39" t="str">
        <f>IF($B4544="","",-SUMIFS(Tabla7[Cantidad],Tabla7[Código del producto],$B4544,Tabla7[Tipo de movimiento],"SALIDA",Tabla7[Mes],L$5))</f>
        <v/>
      </c>
      <c r="M4544" s="39" t="str">
        <f>IF($B4544="","",-SUMIFS(Tabla7[Cantidad],Tabla7[Código del producto],$B4544,Tabla7[Tipo de movimiento],"SALIDA",Tabla7[Mes],M$5))</f>
        <v/>
      </c>
      <c r="N4544" s="39" t="str">
        <f>IF($B4544="","",-SUMIFS(Tabla7[Cantidad],Tabla7[Código del producto],$B4544,Tabla7[Tipo de movimiento],"SALIDA",Tabla7[Mes],N$5))</f>
        <v/>
      </c>
      <c r="O4544" s="39" t="str">
        <f>IF($B4544="","",-SUMIFS(Tabla7[Cantidad],Tabla7[Código del producto],$B4544,Tabla7[Tipo de movimiento],"SALIDA",Tabla7[Mes],O$5))</f>
        <v/>
      </c>
      <c r="P4544" s="39" t="str">
        <f>IF($B4544="","",-SUMIFS(Tabla7[Cantidad],Tabla7[Código del producto],$B4544,Tabla7[Tipo de movimiento],"SALIDA",Tabla7[Mes],P$5))</f>
        <v/>
      </c>
      <c r="Q4544" s="39" t="str">
        <f t="shared" si="210"/>
        <v/>
      </c>
      <c r="R4544" s="51" t="str">
        <f>IF($B4544="","",IFERROR(VLOOKUP($B4544,'ABC rotación'!$C:$G,5,0),"C"))</f>
        <v/>
      </c>
      <c r="S4544" s="41" t="str">
        <f t="shared" si="211"/>
        <v/>
      </c>
      <c r="T4544" s="40" t="str">
        <f t="shared" si="212"/>
        <v/>
      </c>
      <c r="U4544" s="23" t="str">
        <f>IF($B4544="","",VLOOKUP($T4544,Tablas!$X$14:$Y$17,2,1))</f>
        <v/>
      </c>
    </row>
    <row r="4545" spans="2:21" x14ac:dyDescent="0.2">
      <c r="B4545" s="1" t="str">
        <f>IF(Tablas!B4543="","",Tablas!B4543)</f>
        <v/>
      </c>
      <c r="C4545" s="1" t="str">
        <f>IF(Tablas!C4543="","",Tablas!C4543)</f>
        <v/>
      </c>
      <c r="D4545" s="1" t="str">
        <f>IF(Tablas!D4543="","",Tablas!D4543)</f>
        <v/>
      </c>
      <c r="E4545" s="1" t="str">
        <f>IF(Tablas!E4543="","",Tablas!E4543)</f>
        <v/>
      </c>
      <c r="F4545" s="1" t="str">
        <f>IF(Tablas!F4543="","",Tablas!F4543)</f>
        <v/>
      </c>
      <c r="G4545" s="1" t="str">
        <f>IF(Tablas!I4543="","",Tablas!I4543)</f>
        <v/>
      </c>
      <c r="H4545" s="1" t="s">
        <v>911</v>
      </c>
      <c r="I4545" s="39" t="str">
        <f>IF($B4545="","",-SUMIFS(Tabla7[Cantidad],Tabla7[Código del producto],$B4545,Tabla7[Tipo de movimiento],"SALIDA",Tabla7[Mes],I$5))</f>
        <v/>
      </c>
      <c r="J4545" s="39" t="str">
        <f>IF($B4545="","",-SUMIFS(Tabla7[Cantidad],Tabla7[Código del producto],$B4545,Tabla7[Tipo de movimiento],"SALIDA",Tabla7[Mes],J$5))</f>
        <v/>
      </c>
      <c r="K4545" s="39" t="str">
        <f>IF($B4545="","",-SUMIFS(Tabla7[Cantidad],Tabla7[Código del producto],$B4545,Tabla7[Tipo de movimiento],"SALIDA",Tabla7[Mes],K$5))</f>
        <v/>
      </c>
      <c r="L4545" s="39" t="str">
        <f>IF($B4545="","",-SUMIFS(Tabla7[Cantidad],Tabla7[Código del producto],$B4545,Tabla7[Tipo de movimiento],"SALIDA",Tabla7[Mes],L$5))</f>
        <v/>
      </c>
      <c r="M4545" s="39" t="str">
        <f>IF($B4545="","",-SUMIFS(Tabla7[Cantidad],Tabla7[Código del producto],$B4545,Tabla7[Tipo de movimiento],"SALIDA",Tabla7[Mes],M$5))</f>
        <v/>
      </c>
      <c r="N4545" s="39" t="str">
        <f>IF($B4545="","",-SUMIFS(Tabla7[Cantidad],Tabla7[Código del producto],$B4545,Tabla7[Tipo de movimiento],"SALIDA",Tabla7[Mes],N$5))</f>
        <v/>
      </c>
      <c r="O4545" s="39" t="str">
        <f>IF($B4545="","",-SUMIFS(Tabla7[Cantidad],Tabla7[Código del producto],$B4545,Tabla7[Tipo de movimiento],"SALIDA",Tabla7[Mes],O$5))</f>
        <v/>
      </c>
      <c r="P4545" s="39" t="str">
        <f>IF($B4545="","",-SUMIFS(Tabla7[Cantidad],Tabla7[Código del producto],$B4545,Tabla7[Tipo de movimiento],"SALIDA",Tabla7[Mes],P$5))</f>
        <v/>
      </c>
      <c r="Q4545" s="39" t="str">
        <f t="shared" si="210"/>
        <v/>
      </c>
      <c r="R4545" s="51" t="str">
        <f>IF($B4545="","",IFERROR(VLOOKUP($B4545,'ABC rotación'!$C:$G,5,0),"C"))</f>
        <v/>
      </c>
      <c r="S4545" s="41" t="str">
        <f t="shared" si="211"/>
        <v/>
      </c>
      <c r="T4545" s="40" t="str">
        <f t="shared" si="212"/>
        <v/>
      </c>
      <c r="U4545" s="23" t="str">
        <f>IF($B4545="","",VLOOKUP($T4545,Tablas!$X$14:$Y$17,2,1))</f>
        <v/>
      </c>
    </row>
    <row r="4546" spans="2:21" x14ac:dyDescent="0.2">
      <c r="B4546" s="1" t="str">
        <f>IF(Tablas!B4544="","",Tablas!B4544)</f>
        <v/>
      </c>
      <c r="C4546" s="1" t="str">
        <f>IF(Tablas!C4544="","",Tablas!C4544)</f>
        <v/>
      </c>
      <c r="D4546" s="1" t="str">
        <f>IF(Tablas!D4544="","",Tablas!D4544)</f>
        <v/>
      </c>
      <c r="E4546" s="1" t="str">
        <f>IF(Tablas!E4544="","",Tablas!E4544)</f>
        <v/>
      </c>
      <c r="F4546" s="1" t="str">
        <f>IF(Tablas!F4544="","",Tablas!F4544)</f>
        <v/>
      </c>
      <c r="G4546" s="1" t="str">
        <f>IF(Tablas!I4544="","",Tablas!I4544)</f>
        <v/>
      </c>
      <c r="H4546" s="1" t="s">
        <v>911</v>
      </c>
      <c r="I4546" s="39" t="str">
        <f>IF($B4546="","",-SUMIFS(Tabla7[Cantidad],Tabla7[Código del producto],$B4546,Tabla7[Tipo de movimiento],"SALIDA",Tabla7[Mes],I$5))</f>
        <v/>
      </c>
      <c r="J4546" s="39" t="str">
        <f>IF($B4546="","",-SUMIFS(Tabla7[Cantidad],Tabla7[Código del producto],$B4546,Tabla7[Tipo de movimiento],"SALIDA",Tabla7[Mes],J$5))</f>
        <v/>
      </c>
      <c r="K4546" s="39" t="str">
        <f>IF($B4546="","",-SUMIFS(Tabla7[Cantidad],Tabla7[Código del producto],$B4546,Tabla7[Tipo de movimiento],"SALIDA",Tabla7[Mes],K$5))</f>
        <v/>
      </c>
      <c r="L4546" s="39" t="str">
        <f>IF($B4546="","",-SUMIFS(Tabla7[Cantidad],Tabla7[Código del producto],$B4546,Tabla7[Tipo de movimiento],"SALIDA",Tabla7[Mes],L$5))</f>
        <v/>
      </c>
      <c r="M4546" s="39" t="str">
        <f>IF($B4546="","",-SUMIFS(Tabla7[Cantidad],Tabla7[Código del producto],$B4546,Tabla7[Tipo de movimiento],"SALIDA",Tabla7[Mes],M$5))</f>
        <v/>
      </c>
      <c r="N4546" s="39" t="str">
        <f>IF($B4546="","",-SUMIFS(Tabla7[Cantidad],Tabla7[Código del producto],$B4546,Tabla7[Tipo de movimiento],"SALIDA",Tabla7[Mes],N$5))</f>
        <v/>
      </c>
      <c r="O4546" s="39" t="str">
        <f>IF($B4546="","",-SUMIFS(Tabla7[Cantidad],Tabla7[Código del producto],$B4546,Tabla7[Tipo de movimiento],"SALIDA",Tabla7[Mes],O$5))</f>
        <v/>
      </c>
      <c r="P4546" s="39" t="str">
        <f>IF($B4546="","",-SUMIFS(Tabla7[Cantidad],Tabla7[Código del producto],$B4546,Tabla7[Tipo de movimiento],"SALIDA",Tabla7[Mes],P$5))</f>
        <v/>
      </c>
      <c r="Q4546" s="39" t="str">
        <f t="shared" si="210"/>
        <v/>
      </c>
      <c r="R4546" s="51" t="str">
        <f>IF($B4546="","",IFERROR(VLOOKUP($B4546,'ABC rotación'!$C:$G,5,0),"C"))</f>
        <v/>
      </c>
      <c r="S4546" s="41" t="str">
        <f t="shared" si="211"/>
        <v/>
      </c>
      <c r="T4546" s="40" t="str">
        <f t="shared" si="212"/>
        <v/>
      </c>
      <c r="U4546" s="23" t="str">
        <f>IF($B4546="","",VLOOKUP($T4546,Tablas!$X$14:$Y$17,2,1))</f>
        <v/>
      </c>
    </row>
    <row r="4547" spans="2:21" x14ac:dyDescent="0.2">
      <c r="B4547" s="1" t="str">
        <f>IF(Tablas!B4545="","",Tablas!B4545)</f>
        <v/>
      </c>
      <c r="C4547" s="1" t="str">
        <f>IF(Tablas!C4545="","",Tablas!C4545)</f>
        <v/>
      </c>
      <c r="D4547" s="1" t="str">
        <f>IF(Tablas!D4545="","",Tablas!D4545)</f>
        <v/>
      </c>
      <c r="E4547" s="1" t="str">
        <f>IF(Tablas!E4545="","",Tablas!E4545)</f>
        <v/>
      </c>
      <c r="F4547" s="1" t="str">
        <f>IF(Tablas!F4545="","",Tablas!F4545)</f>
        <v/>
      </c>
      <c r="G4547" s="1" t="str">
        <f>IF(Tablas!I4545="","",Tablas!I4545)</f>
        <v/>
      </c>
      <c r="H4547" s="1" t="s">
        <v>911</v>
      </c>
      <c r="I4547" s="39" t="str">
        <f>IF($B4547="","",-SUMIFS(Tabla7[Cantidad],Tabla7[Código del producto],$B4547,Tabla7[Tipo de movimiento],"SALIDA",Tabla7[Mes],I$5))</f>
        <v/>
      </c>
      <c r="J4547" s="39" t="str">
        <f>IF($B4547="","",-SUMIFS(Tabla7[Cantidad],Tabla7[Código del producto],$B4547,Tabla7[Tipo de movimiento],"SALIDA",Tabla7[Mes],J$5))</f>
        <v/>
      </c>
      <c r="K4547" s="39" t="str">
        <f>IF($B4547="","",-SUMIFS(Tabla7[Cantidad],Tabla7[Código del producto],$B4547,Tabla7[Tipo de movimiento],"SALIDA",Tabla7[Mes],K$5))</f>
        <v/>
      </c>
      <c r="L4547" s="39" t="str">
        <f>IF($B4547="","",-SUMIFS(Tabla7[Cantidad],Tabla7[Código del producto],$B4547,Tabla7[Tipo de movimiento],"SALIDA",Tabla7[Mes],L$5))</f>
        <v/>
      </c>
      <c r="M4547" s="39" t="str">
        <f>IF($B4547="","",-SUMIFS(Tabla7[Cantidad],Tabla7[Código del producto],$B4547,Tabla7[Tipo de movimiento],"SALIDA",Tabla7[Mes],M$5))</f>
        <v/>
      </c>
      <c r="N4547" s="39" t="str">
        <f>IF($B4547="","",-SUMIFS(Tabla7[Cantidad],Tabla7[Código del producto],$B4547,Tabla7[Tipo de movimiento],"SALIDA",Tabla7[Mes],N$5))</f>
        <v/>
      </c>
      <c r="O4547" s="39" t="str">
        <f>IF($B4547="","",-SUMIFS(Tabla7[Cantidad],Tabla7[Código del producto],$B4547,Tabla7[Tipo de movimiento],"SALIDA",Tabla7[Mes],O$5))</f>
        <v/>
      </c>
      <c r="P4547" s="39" t="str">
        <f>IF($B4547="","",-SUMIFS(Tabla7[Cantidad],Tabla7[Código del producto],$B4547,Tabla7[Tipo de movimiento],"SALIDA",Tabla7[Mes],P$5))</f>
        <v/>
      </c>
      <c r="Q4547" s="39" t="str">
        <f t="shared" si="210"/>
        <v/>
      </c>
      <c r="R4547" s="51" t="str">
        <f>IF($B4547="","",IFERROR(VLOOKUP($B4547,'ABC rotación'!$C:$G,5,0),"C"))</f>
        <v/>
      </c>
      <c r="S4547" s="41" t="str">
        <f t="shared" si="211"/>
        <v/>
      </c>
      <c r="T4547" s="40" t="str">
        <f t="shared" si="212"/>
        <v/>
      </c>
      <c r="U4547" s="23" t="str">
        <f>IF($B4547="","",VLOOKUP($T4547,Tablas!$X$14:$Y$17,2,1))</f>
        <v/>
      </c>
    </row>
    <row r="4548" spans="2:21" x14ac:dyDescent="0.2">
      <c r="B4548" s="1" t="str">
        <f>IF(Tablas!B4546="","",Tablas!B4546)</f>
        <v/>
      </c>
      <c r="C4548" s="1" t="str">
        <f>IF(Tablas!C4546="","",Tablas!C4546)</f>
        <v/>
      </c>
      <c r="D4548" s="1" t="str">
        <f>IF(Tablas!D4546="","",Tablas!D4546)</f>
        <v/>
      </c>
      <c r="E4548" s="1" t="str">
        <f>IF(Tablas!E4546="","",Tablas!E4546)</f>
        <v/>
      </c>
      <c r="F4548" s="1" t="str">
        <f>IF(Tablas!F4546="","",Tablas!F4546)</f>
        <v/>
      </c>
      <c r="G4548" s="1" t="str">
        <f>IF(Tablas!I4546="","",Tablas!I4546)</f>
        <v/>
      </c>
      <c r="H4548" s="1" t="s">
        <v>911</v>
      </c>
      <c r="I4548" s="39" t="str">
        <f>IF($B4548="","",-SUMIFS(Tabla7[Cantidad],Tabla7[Código del producto],$B4548,Tabla7[Tipo de movimiento],"SALIDA",Tabla7[Mes],I$5))</f>
        <v/>
      </c>
      <c r="J4548" s="39" t="str">
        <f>IF($B4548="","",-SUMIFS(Tabla7[Cantidad],Tabla7[Código del producto],$B4548,Tabla7[Tipo de movimiento],"SALIDA",Tabla7[Mes],J$5))</f>
        <v/>
      </c>
      <c r="K4548" s="39" t="str">
        <f>IF($B4548="","",-SUMIFS(Tabla7[Cantidad],Tabla7[Código del producto],$B4548,Tabla7[Tipo de movimiento],"SALIDA",Tabla7[Mes],K$5))</f>
        <v/>
      </c>
      <c r="L4548" s="39" t="str">
        <f>IF($B4548="","",-SUMIFS(Tabla7[Cantidad],Tabla7[Código del producto],$B4548,Tabla7[Tipo de movimiento],"SALIDA",Tabla7[Mes],L$5))</f>
        <v/>
      </c>
      <c r="M4548" s="39" t="str">
        <f>IF($B4548="","",-SUMIFS(Tabla7[Cantidad],Tabla7[Código del producto],$B4548,Tabla7[Tipo de movimiento],"SALIDA",Tabla7[Mes],M$5))</f>
        <v/>
      </c>
      <c r="N4548" s="39" t="str">
        <f>IF($B4548="","",-SUMIFS(Tabla7[Cantidad],Tabla7[Código del producto],$B4548,Tabla7[Tipo de movimiento],"SALIDA",Tabla7[Mes],N$5))</f>
        <v/>
      </c>
      <c r="O4548" s="39" t="str">
        <f>IF($B4548="","",-SUMIFS(Tabla7[Cantidad],Tabla7[Código del producto],$B4548,Tabla7[Tipo de movimiento],"SALIDA",Tabla7[Mes],O$5))</f>
        <v/>
      </c>
      <c r="P4548" s="39" t="str">
        <f>IF($B4548="","",-SUMIFS(Tabla7[Cantidad],Tabla7[Código del producto],$B4548,Tabla7[Tipo de movimiento],"SALIDA",Tabla7[Mes],P$5))</f>
        <v/>
      </c>
      <c r="Q4548" s="39" t="str">
        <f t="shared" si="210"/>
        <v/>
      </c>
      <c r="R4548" s="51" t="str">
        <f>IF($B4548="","",IFERROR(VLOOKUP($B4548,'ABC rotación'!$C:$G,5,0),"C"))</f>
        <v/>
      </c>
      <c r="S4548" s="41" t="str">
        <f t="shared" si="211"/>
        <v/>
      </c>
      <c r="T4548" s="40" t="str">
        <f t="shared" si="212"/>
        <v/>
      </c>
      <c r="U4548" s="23" t="str">
        <f>IF($B4548="","",VLOOKUP($T4548,Tablas!$X$14:$Y$17,2,1))</f>
        <v/>
      </c>
    </row>
    <row r="4549" spans="2:21" x14ac:dyDescent="0.2">
      <c r="B4549" s="1" t="str">
        <f>IF(Tablas!B4547="","",Tablas!B4547)</f>
        <v/>
      </c>
      <c r="C4549" s="1" t="str">
        <f>IF(Tablas!C4547="","",Tablas!C4547)</f>
        <v/>
      </c>
      <c r="D4549" s="1" t="str">
        <f>IF(Tablas!D4547="","",Tablas!D4547)</f>
        <v/>
      </c>
      <c r="E4549" s="1" t="str">
        <f>IF(Tablas!E4547="","",Tablas!E4547)</f>
        <v/>
      </c>
      <c r="F4549" s="1" t="str">
        <f>IF(Tablas!F4547="","",Tablas!F4547)</f>
        <v/>
      </c>
      <c r="G4549" s="1" t="str">
        <f>IF(Tablas!I4547="","",Tablas!I4547)</f>
        <v/>
      </c>
      <c r="H4549" s="1" t="s">
        <v>911</v>
      </c>
      <c r="I4549" s="39" t="str">
        <f>IF($B4549="","",-SUMIFS(Tabla7[Cantidad],Tabla7[Código del producto],$B4549,Tabla7[Tipo de movimiento],"SALIDA",Tabla7[Mes],I$5))</f>
        <v/>
      </c>
      <c r="J4549" s="39" t="str">
        <f>IF($B4549="","",-SUMIFS(Tabla7[Cantidad],Tabla7[Código del producto],$B4549,Tabla7[Tipo de movimiento],"SALIDA",Tabla7[Mes],J$5))</f>
        <v/>
      </c>
      <c r="K4549" s="39" t="str">
        <f>IF($B4549="","",-SUMIFS(Tabla7[Cantidad],Tabla7[Código del producto],$B4549,Tabla7[Tipo de movimiento],"SALIDA",Tabla7[Mes],K$5))</f>
        <v/>
      </c>
      <c r="L4549" s="39" t="str">
        <f>IF($B4549="","",-SUMIFS(Tabla7[Cantidad],Tabla7[Código del producto],$B4549,Tabla7[Tipo de movimiento],"SALIDA",Tabla7[Mes],L$5))</f>
        <v/>
      </c>
      <c r="M4549" s="39" t="str">
        <f>IF($B4549="","",-SUMIFS(Tabla7[Cantidad],Tabla7[Código del producto],$B4549,Tabla7[Tipo de movimiento],"SALIDA",Tabla7[Mes],M$5))</f>
        <v/>
      </c>
      <c r="N4549" s="39" t="str">
        <f>IF($B4549="","",-SUMIFS(Tabla7[Cantidad],Tabla7[Código del producto],$B4549,Tabla7[Tipo de movimiento],"SALIDA",Tabla7[Mes],N$5))</f>
        <v/>
      </c>
      <c r="O4549" s="39" t="str">
        <f>IF($B4549="","",-SUMIFS(Tabla7[Cantidad],Tabla7[Código del producto],$B4549,Tabla7[Tipo de movimiento],"SALIDA",Tabla7[Mes],O$5))</f>
        <v/>
      </c>
      <c r="P4549" s="39" t="str">
        <f>IF($B4549="","",-SUMIFS(Tabla7[Cantidad],Tabla7[Código del producto],$B4549,Tabla7[Tipo de movimiento],"SALIDA",Tabla7[Mes],P$5))</f>
        <v/>
      </c>
      <c r="Q4549" s="39" t="str">
        <f t="shared" si="210"/>
        <v/>
      </c>
      <c r="R4549" s="51" t="str">
        <f>IF($B4549="","",IFERROR(VLOOKUP($B4549,'ABC rotación'!$C:$G,5,0),"C"))</f>
        <v/>
      </c>
      <c r="S4549" s="41" t="str">
        <f t="shared" si="211"/>
        <v/>
      </c>
      <c r="T4549" s="40" t="str">
        <f t="shared" si="212"/>
        <v/>
      </c>
      <c r="U4549" s="23" t="str">
        <f>IF($B4549="","",VLOOKUP($T4549,Tablas!$X$14:$Y$17,2,1))</f>
        <v/>
      </c>
    </row>
    <row r="4550" spans="2:21" x14ac:dyDescent="0.2">
      <c r="B4550" s="1" t="str">
        <f>IF(Tablas!B4548="","",Tablas!B4548)</f>
        <v/>
      </c>
      <c r="C4550" s="1" t="str">
        <f>IF(Tablas!C4548="","",Tablas!C4548)</f>
        <v/>
      </c>
      <c r="D4550" s="1" t="str">
        <f>IF(Tablas!D4548="","",Tablas!D4548)</f>
        <v/>
      </c>
      <c r="E4550" s="1" t="str">
        <f>IF(Tablas!E4548="","",Tablas!E4548)</f>
        <v/>
      </c>
      <c r="F4550" s="1" t="str">
        <f>IF(Tablas!F4548="","",Tablas!F4548)</f>
        <v/>
      </c>
      <c r="G4550" s="1" t="str">
        <f>IF(Tablas!I4548="","",Tablas!I4548)</f>
        <v/>
      </c>
      <c r="H4550" s="1" t="s">
        <v>911</v>
      </c>
      <c r="I4550" s="39" t="str">
        <f>IF($B4550="","",-SUMIFS(Tabla7[Cantidad],Tabla7[Código del producto],$B4550,Tabla7[Tipo de movimiento],"SALIDA",Tabla7[Mes],I$5))</f>
        <v/>
      </c>
      <c r="J4550" s="39" t="str">
        <f>IF($B4550="","",-SUMIFS(Tabla7[Cantidad],Tabla7[Código del producto],$B4550,Tabla7[Tipo de movimiento],"SALIDA",Tabla7[Mes],J$5))</f>
        <v/>
      </c>
      <c r="K4550" s="39" t="str">
        <f>IF($B4550="","",-SUMIFS(Tabla7[Cantidad],Tabla7[Código del producto],$B4550,Tabla7[Tipo de movimiento],"SALIDA",Tabla7[Mes],K$5))</f>
        <v/>
      </c>
      <c r="L4550" s="39" t="str">
        <f>IF($B4550="","",-SUMIFS(Tabla7[Cantidad],Tabla7[Código del producto],$B4550,Tabla7[Tipo de movimiento],"SALIDA",Tabla7[Mes],L$5))</f>
        <v/>
      </c>
      <c r="M4550" s="39" t="str">
        <f>IF($B4550="","",-SUMIFS(Tabla7[Cantidad],Tabla7[Código del producto],$B4550,Tabla7[Tipo de movimiento],"SALIDA",Tabla7[Mes],M$5))</f>
        <v/>
      </c>
      <c r="N4550" s="39" t="str">
        <f>IF($B4550="","",-SUMIFS(Tabla7[Cantidad],Tabla7[Código del producto],$B4550,Tabla7[Tipo de movimiento],"SALIDA",Tabla7[Mes],N$5))</f>
        <v/>
      </c>
      <c r="O4550" s="39" t="str">
        <f>IF($B4550="","",-SUMIFS(Tabla7[Cantidad],Tabla7[Código del producto],$B4550,Tabla7[Tipo de movimiento],"SALIDA",Tabla7[Mes],O$5))</f>
        <v/>
      </c>
      <c r="P4550" s="39" t="str">
        <f>IF($B4550="","",-SUMIFS(Tabla7[Cantidad],Tabla7[Código del producto],$B4550,Tabla7[Tipo de movimiento],"SALIDA",Tabla7[Mes],P$5))</f>
        <v/>
      </c>
      <c r="Q4550" s="39" t="str">
        <f t="shared" si="210"/>
        <v/>
      </c>
      <c r="R4550" s="51" t="str">
        <f>IF($B4550="","",IFERROR(VLOOKUP($B4550,'ABC rotación'!$C:$G,5,0),"C"))</f>
        <v/>
      </c>
      <c r="S4550" s="41" t="str">
        <f t="shared" si="211"/>
        <v/>
      </c>
      <c r="T4550" s="40" t="str">
        <f t="shared" si="212"/>
        <v/>
      </c>
      <c r="U4550" s="23" t="str">
        <f>IF($B4550="","",VLOOKUP($T4550,Tablas!$X$14:$Y$17,2,1))</f>
        <v/>
      </c>
    </row>
    <row r="4551" spans="2:21" x14ac:dyDescent="0.2">
      <c r="B4551" s="1" t="str">
        <f>IF(Tablas!B4549="","",Tablas!B4549)</f>
        <v/>
      </c>
      <c r="C4551" s="1" t="str">
        <f>IF(Tablas!C4549="","",Tablas!C4549)</f>
        <v/>
      </c>
      <c r="D4551" s="1" t="str">
        <f>IF(Tablas!D4549="","",Tablas!D4549)</f>
        <v/>
      </c>
      <c r="E4551" s="1" t="str">
        <f>IF(Tablas!E4549="","",Tablas!E4549)</f>
        <v/>
      </c>
      <c r="F4551" s="1" t="str">
        <f>IF(Tablas!F4549="","",Tablas!F4549)</f>
        <v/>
      </c>
      <c r="G4551" s="1" t="str">
        <f>IF(Tablas!I4549="","",Tablas!I4549)</f>
        <v/>
      </c>
      <c r="H4551" s="1" t="s">
        <v>911</v>
      </c>
      <c r="I4551" s="39" t="str">
        <f>IF($B4551="","",-SUMIFS(Tabla7[Cantidad],Tabla7[Código del producto],$B4551,Tabla7[Tipo de movimiento],"SALIDA",Tabla7[Mes],I$5))</f>
        <v/>
      </c>
      <c r="J4551" s="39" t="str">
        <f>IF($B4551="","",-SUMIFS(Tabla7[Cantidad],Tabla7[Código del producto],$B4551,Tabla7[Tipo de movimiento],"SALIDA",Tabla7[Mes],J$5))</f>
        <v/>
      </c>
      <c r="K4551" s="39" t="str">
        <f>IF($B4551="","",-SUMIFS(Tabla7[Cantidad],Tabla7[Código del producto],$B4551,Tabla7[Tipo de movimiento],"SALIDA",Tabla7[Mes],K$5))</f>
        <v/>
      </c>
      <c r="L4551" s="39" t="str">
        <f>IF($B4551="","",-SUMIFS(Tabla7[Cantidad],Tabla7[Código del producto],$B4551,Tabla7[Tipo de movimiento],"SALIDA",Tabla7[Mes],L$5))</f>
        <v/>
      </c>
      <c r="M4551" s="39" t="str">
        <f>IF($B4551="","",-SUMIFS(Tabla7[Cantidad],Tabla7[Código del producto],$B4551,Tabla7[Tipo de movimiento],"SALIDA",Tabla7[Mes],M$5))</f>
        <v/>
      </c>
      <c r="N4551" s="39" t="str">
        <f>IF($B4551="","",-SUMIFS(Tabla7[Cantidad],Tabla7[Código del producto],$B4551,Tabla7[Tipo de movimiento],"SALIDA",Tabla7[Mes],N$5))</f>
        <v/>
      </c>
      <c r="O4551" s="39" t="str">
        <f>IF($B4551="","",-SUMIFS(Tabla7[Cantidad],Tabla7[Código del producto],$B4551,Tabla7[Tipo de movimiento],"SALIDA",Tabla7[Mes],O$5))</f>
        <v/>
      </c>
      <c r="P4551" s="39" t="str">
        <f>IF($B4551="","",-SUMIFS(Tabla7[Cantidad],Tabla7[Código del producto],$B4551,Tabla7[Tipo de movimiento],"SALIDA",Tabla7[Mes],P$5))</f>
        <v/>
      </c>
      <c r="Q4551" s="39" t="str">
        <f t="shared" ref="Q4551:Q4614" si="213">IF($B4551="","",IFERROR(AVERAGE(N4551:P4551),0))</f>
        <v/>
      </c>
      <c r="R4551" s="51" t="str">
        <f>IF($B4551="","",IFERROR(VLOOKUP($B4551,'ABC rotación'!$C:$G,5,0),"C"))</f>
        <v/>
      </c>
      <c r="S4551" s="41" t="str">
        <f t="shared" ref="S4551:S4614" si="214">IF($B4551="","",IFERROR(H4551/Q4551*30,0))</f>
        <v/>
      </c>
      <c r="T4551" s="40" t="str">
        <f t="shared" ref="T4551:T4614" si="215">IF($B4551="","",S4551/F4551)</f>
        <v/>
      </c>
      <c r="U4551" s="23" t="str">
        <f>IF($B4551="","",VLOOKUP($T4551,Tablas!$X$14:$Y$17,2,1))</f>
        <v/>
      </c>
    </row>
    <row r="4552" spans="2:21" x14ac:dyDescent="0.2">
      <c r="B4552" s="1" t="str">
        <f>IF(Tablas!B4550="","",Tablas!B4550)</f>
        <v/>
      </c>
      <c r="C4552" s="1" t="str">
        <f>IF(Tablas!C4550="","",Tablas!C4550)</f>
        <v/>
      </c>
      <c r="D4552" s="1" t="str">
        <f>IF(Tablas!D4550="","",Tablas!D4550)</f>
        <v/>
      </c>
      <c r="E4552" s="1" t="str">
        <f>IF(Tablas!E4550="","",Tablas!E4550)</f>
        <v/>
      </c>
      <c r="F4552" s="1" t="str">
        <f>IF(Tablas!F4550="","",Tablas!F4550)</f>
        <v/>
      </c>
      <c r="G4552" s="1" t="str">
        <f>IF(Tablas!I4550="","",Tablas!I4550)</f>
        <v/>
      </c>
      <c r="H4552" s="1" t="s">
        <v>911</v>
      </c>
      <c r="I4552" s="39" t="str">
        <f>IF($B4552="","",-SUMIFS(Tabla7[Cantidad],Tabla7[Código del producto],$B4552,Tabla7[Tipo de movimiento],"SALIDA",Tabla7[Mes],I$5))</f>
        <v/>
      </c>
      <c r="J4552" s="39" t="str">
        <f>IF($B4552="","",-SUMIFS(Tabla7[Cantidad],Tabla7[Código del producto],$B4552,Tabla7[Tipo de movimiento],"SALIDA",Tabla7[Mes],J$5))</f>
        <v/>
      </c>
      <c r="K4552" s="39" t="str">
        <f>IF($B4552="","",-SUMIFS(Tabla7[Cantidad],Tabla7[Código del producto],$B4552,Tabla7[Tipo de movimiento],"SALIDA",Tabla7[Mes],K$5))</f>
        <v/>
      </c>
      <c r="L4552" s="39" t="str">
        <f>IF($B4552="","",-SUMIFS(Tabla7[Cantidad],Tabla7[Código del producto],$B4552,Tabla7[Tipo de movimiento],"SALIDA",Tabla7[Mes],L$5))</f>
        <v/>
      </c>
      <c r="M4552" s="39" t="str">
        <f>IF($B4552="","",-SUMIFS(Tabla7[Cantidad],Tabla7[Código del producto],$B4552,Tabla7[Tipo de movimiento],"SALIDA",Tabla7[Mes],M$5))</f>
        <v/>
      </c>
      <c r="N4552" s="39" t="str">
        <f>IF($B4552="","",-SUMIFS(Tabla7[Cantidad],Tabla7[Código del producto],$B4552,Tabla7[Tipo de movimiento],"SALIDA",Tabla7[Mes],N$5))</f>
        <v/>
      </c>
      <c r="O4552" s="39" t="str">
        <f>IF($B4552="","",-SUMIFS(Tabla7[Cantidad],Tabla7[Código del producto],$B4552,Tabla7[Tipo de movimiento],"SALIDA",Tabla7[Mes],O$5))</f>
        <v/>
      </c>
      <c r="P4552" s="39" t="str">
        <f>IF($B4552="","",-SUMIFS(Tabla7[Cantidad],Tabla7[Código del producto],$B4552,Tabla7[Tipo de movimiento],"SALIDA",Tabla7[Mes],P$5))</f>
        <v/>
      </c>
      <c r="Q4552" s="39" t="str">
        <f t="shared" si="213"/>
        <v/>
      </c>
      <c r="R4552" s="51" t="str">
        <f>IF($B4552="","",IFERROR(VLOOKUP($B4552,'ABC rotación'!$C:$G,5,0),"C"))</f>
        <v/>
      </c>
      <c r="S4552" s="41" t="str">
        <f t="shared" si="214"/>
        <v/>
      </c>
      <c r="T4552" s="40" t="str">
        <f t="shared" si="215"/>
        <v/>
      </c>
      <c r="U4552" s="23" t="str">
        <f>IF($B4552="","",VLOOKUP($T4552,Tablas!$X$14:$Y$17,2,1))</f>
        <v/>
      </c>
    </row>
    <row r="4553" spans="2:21" x14ac:dyDescent="0.2">
      <c r="B4553" s="1" t="str">
        <f>IF(Tablas!B4551="","",Tablas!B4551)</f>
        <v/>
      </c>
      <c r="C4553" s="1" t="str">
        <f>IF(Tablas!C4551="","",Tablas!C4551)</f>
        <v/>
      </c>
      <c r="D4553" s="1" t="str">
        <f>IF(Tablas!D4551="","",Tablas!D4551)</f>
        <v/>
      </c>
      <c r="E4553" s="1" t="str">
        <f>IF(Tablas!E4551="","",Tablas!E4551)</f>
        <v/>
      </c>
      <c r="F4553" s="1" t="str">
        <f>IF(Tablas!F4551="","",Tablas!F4551)</f>
        <v/>
      </c>
      <c r="G4553" s="1" t="str">
        <f>IF(Tablas!I4551="","",Tablas!I4551)</f>
        <v/>
      </c>
      <c r="H4553" s="1" t="s">
        <v>911</v>
      </c>
      <c r="I4553" s="39" t="str">
        <f>IF($B4553="","",-SUMIFS(Tabla7[Cantidad],Tabla7[Código del producto],$B4553,Tabla7[Tipo de movimiento],"SALIDA",Tabla7[Mes],I$5))</f>
        <v/>
      </c>
      <c r="J4553" s="39" t="str">
        <f>IF($B4553="","",-SUMIFS(Tabla7[Cantidad],Tabla7[Código del producto],$B4553,Tabla7[Tipo de movimiento],"SALIDA",Tabla7[Mes],J$5))</f>
        <v/>
      </c>
      <c r="K4553" s="39" t="str">
        <f>IF($B4553="","",-SUMIFS(Tabla7[Cantidad],Tabla7[Código del producto],$B4553,Tabla7[Tipo de movimiento],"SALIDA",Tabla7[Mes],K$5))</f>
        <v/>
      </c>
      <c r="L4553" s="39" t="str">
        <f>IF($B4553="","",-SUMIFS(Tabla7[Cantidad],Tabla7[Código del producto],$B4553,Tabla7[Tipo de movimiento],"SALIDA",Tabla7[Mes],L$5))</f>
        <v/>
      </c>
      <c r="M4553" s="39" t="str">
        <f>IF($B4553="","",-SUMIFS(Tabla7[Cantidad],Tabla7[Código del producto],$B4553,Tabla7[Tipo de movimiento],"SALIDA",Tabla7[Mes],M$5))</f>
        <v/>
      </c>
      <c r="N4553" s="39" t="str">
        <f>IF($B4553="","",-SUMIFS(Tabla7[Cantidad],Tabla7[Código del producto],$B4553,Tabla7[Tipo de movimiento],"SALIDA",Tabla7[Mes],N$5))</f>
        <v/>
      </c>
      <c r="O4553" s="39" t="str">
        <f>IF($B4553="","",-SUMIFS(Tabla7[Cantidad],Tabla7[Código del producto],$B4553,Tabla7[Tipo de movimiento],"SALIDA",Tabla7[Mes],O$5))</f>
        <v/>
      </c>
      <c r="P4553" s="39" t="str">
        <f>IF($B4553="","",-SUMIFS(Tabla7[Cantidad],Tabla7[Código del producto],$B4553,Tabla7[Tipo de movimiento],"SALIDA",Tabla7[Mes],P$5))</f>
        <v/>
      </c>
      <c r="Q4553" s="39" t="str">
        <f t="shared" si="213"/>
        <v/>
      </c>
      <c r="R4553" s="51" t="str">
        <f>IF($B4553="","",IFERROR(VLOOKUP($B4553,'ABC rotación'!$C:$G,5,0),"C"))</f>
        <v/>
      </c>
      <c r="S4553" s="41" t="str">
        <f t="shared" si="214"/>
        <v/>
      </c>
      <c r="T4553" s="40" t="str">
        <f t="shared" si="215"/>
        <v/>
      </c>
      <c r="U4553" s="23" t="str">
        <f>IF($B4553="","",VLOOKUP($T4553,Tablas!$X$14:$Y$17,2,1))</f>
        <v/>
      </c>
    </row>
    <row r="4554" spans="2:21" x14ac:dyDescent="0.2">
      <c r="B4554" s="1" t="str">
        <f>IF(Tablas!B4552="","",Tablas!B4552)</f>
        <v/>
      </c>
      <c r="C4554" s="1" t="str">
        <f>IF(Tablas!C4552="","",Tablas!C4552)</f>
        <v/>
      </c>
      <c r="D4554" s="1" t="str">
        <f>IF(Tablas!D4552="","",Tablas!D4552)</f>
        <v/>
      </c>
      <c r="E4554" s="1" t="str">
        <f>IF(Tablas!E4552="","",Tablas!E4552)</f>
        <v/>
      </c>
      <c r="F4554" s="1" t="str">
        <f>IF(Tablas!F4552="","",Tablas!F4552)</f>
        <v/>
      </c>
      <c r="G4554" s="1" t="str">
        <f>IF(Tablas!I4552="","",Tablas!I4552)</f>
        <v/>
      </c>
      <c r="H4554" s="1" t="s">
        <v>911</v>
      </c>
      <c r="I4554" s="39" t="str">
        <f>IF($B4554="","",-SUMIFS(Tabla7[Cantidad],Tabla7[Código del producto],$B4554,Tabla7[Tipo de movimiento],"SALIDA",Tabla7[Mes],I$5))</f>
        <v/>
      </c>
      <c r="J4554" s="39" t="str">
        <f>IF($B4554="","",-SUMIFS(Tabla7[Cantidad],Tabla7[Código del producto],$B4554,Tabla7[Tipo de movimiento],"SALIDA",Tabla7[Mes],J$5))</f>
        <v/>
      </c>
      <c r="K4554" s="39" t="str">
        <f>IF($B4554="","",-SUMIFS(Tabla7[Cantidad],Tabla7[Código del producto],$B4554,Tabla7[Tipo de movimiento],"SALIDA",Tabla7[Mes],K$5))</f>
        <v/>
      </c>
      <c r="L4554" s="39" t="str">
        <f>IF($B4554="","",-SUMIFS(Tabla7[Cantidad],Tabla7[Código del producto],$B4554,Tabla7[Tipo de movimiento],"SALIDA",Tabla7[Mes],L$5))</f>
        <v/>
      </c>
      <c r="M4554" s="39" t="str">
        <f>IF($B4554="","",-SUMIFS(Tabla7[Cantidad],Tabla7[Código del producto],$B4554,Tabla7[Tipo de movimiento],"SALIDA",Tabla7[Mes],M$5))</f>
        <v/>
      </c>
      <c r="N4554" s="39" t="str">
        <f>IF($B4554="","",-SUMIFS(Tabla7[Cantidad],Tabla7[Código del producto],$B4554,Tabla7[Tipo de movimiento],"SALIDA",Tabla7[Mes],N$5))</f>
        <v/>
      </c>
      <c r="O4554" s="39" t="str">
        <f>IF($B4554="","",-SUMIFS(Tabla7[Cantidad],Tabla7[Código del producto],$B4554,Tabla7[Tipo de movimiento],"SALIDA",Tabla7[Mes],O$5))</f>
        <v/>
      </c>
      <c r="P4554" s="39" t="str">
        <f>IF($B4554="","",-SUMIFS(Tabla7[Cantidad],Tabla7[Código del producto],$B4554,Tabla7[Tipo de movimiento],"SALIDA",Tabla7[Mes],P$5))</f>
        <v/>
      </c>
      <c r="Q4554" s="39" t="str">
        <f t="shared" si="213"/>
        <v/>
      </c>
      <c r="R4554" s="51" t="str">
        <f>IF($B4554="","",IFERROR(VLOOKUP($B4554,'ABC rotación'!$C:$G,5,0),"C"))</f>
        <v/>
      </c>
      <c r="S4554" s="41" t="str">
        <f t="shared" si="214"/>
        <v/>
      </c>
      <c r="T4554" s="40" t="str">
        <f t="shared" si="215"/>
        <v/>
      </c>
      <c r="U4554" s="23" t="str">
        <f>IF($B4554="","",VLOOKUP($T4554,Tablas!$X$14:$Y$17,2,1))</f>
        <v/>
      </c>
    </row>
    <row r="4555" spans="2:21" x14ac:dyDescent="0.2">
      <c r="B4555" s="1" t="str">
        <f>IF(Tablas!B4553="","",Tablas!B4553)</f>
        <v/>
      </c>
      <c r="C4555" s="1" t="str">
        <f>IF(Tablas!C4553="","",Tablas!C4553)</f>
        <v/>
      </c>
      <c r="D4555" s="1" t="str">
        <f>IF(Tablas!D4553="","",Tablas!D4553)</f>
        <v/>
      </c>
      <c r="E4555" s="1" t="str">
        <f>IF(Tablas!E4553="","",Tablas!E4553)</f>
        <v/>
      </c>
      <c r="F4555" s="1" t="str">
        <f>IF(Tablas!F4553="","",Tablas!F4553)</f>
        <v/>
      </c>
      <c r="G4555" s="1" t="str">
        <f>IF(Tablas!I4553="","",Tablas!I4553)</f>
        <v/>
      </c>
      <c r="H4555" s="1" t="s">
        <v>911</v>
      </c>
      <c r="I4555" s="39" t="str">
        <f>IF($B4555="","",-SUMIFS(Tabla7[Cantidad],Tabla7[Código del producto],$B4555,Tabla7[Tipo de movimiento],"SALIDA",Tabla7[Mes],I$5))</f>
        <v/>
      </c>
      <c r="J4555" s="39" t="str">
        <f>IF($B4555="","",-SUMIFS(Tabla7[Cantidad],Tabla7[Código del producto],$B4555,Tabla7[Tipo de movimiento],"SALIDA",Tabla7[Mes],J$5))</f>
        <v/>
      </c>
      <c r="K4555" s="39" t="str">
        <f>IF($B4555="","",-SUMIFS(Tabla7[Cantidad],Tabla7[Código del producto],$B4555,Tabla7[Tipo de movimiento],"SALIDA",Tabla7[Mes],K$5))</f>
        <v/>
      </c>
      <c r="L4555" s="39" t="str">
        <f>IF($B4555="","",-SUMIFS(Tabla7[Cantidad],Tabla7[Código del producto],$B4555,Tabla7[Tipo de movimiento],"SALIDA",Tabla7[Mes],L$5))</f>
        <v/>
      </c>
      <c r="M4555" s="39" t="str">
        <f>IF($B4555="","",-SUMIFS(Tabla7[Cantidad],Tabla7[Código del producto],$B4555,Tabla7[Tipo de movimiento],"SALIDA",Tabla7[Mes],M$5))</f>
        <v/>
      </c>
      <c r="N4555" s="39" t="str">
        <f>IF($B4555="","",-SUMIFS(Tabla7[Cantidad],Tabla7[Código del producto],$B4555,Tabla7[Tipo de movimiento],"SALIDA",Tabla7[Mes],N$5))</f>
        <v/>
      </c>
      <c r="O4555" s="39" t="str">
        <f>IF($B4555="","",-SUMIFS(Tabla7[Cantidad],Tabla7[Código del producto],$B4555,Tabla7[Tipo de movimiento],"SALIDA",Tabla7[Mes],O$5))</f>
        <v/>
      </c>
      <c r="P4555" s="39" t="str">
        <f>IF($B4555="","",-SUMIFS(Tabla7[Cantidad],Tabla7[Código del producto],$B4555,Tabla7[Tipo de movimiento],"SALIDA",Tabla7[Mes],P$5))</f>
        <v/>
      </c>
      <c r="Q4555" s="39" t="str">
        <f t="shared" si="213"/>
        <v/>
      </c>
      <c r="R4555" s="51" t="str">
        <f>IF($B4555="","",IFERROR(VLOOKUP($B4555,'ABC rotación'!$C:$G,5,0),"C"))</f>
        <v/>
      </c>
      <c r="S4555" s="41" t="str">
        <f t="shared" si="214"/>
        <v/>
      </c>
      <c r="T4555" s="40" t="str">
        <f t="shared" si="215"/>
        <v/>
      </c>
      <c r="U4555" s="23" t="str">
        <f>IF($B4555="","",VLOOKUP($T4555,Tablas!$X$14:$Y$17,2,1))</f>
        <v/>
      </c>
    </row>
    <row r="4556" spans="2:21" x14ac:dyDescent="0.2">
      <c r="B4556" s="1" t="str">
        <f>IF(Tablas!B4554="","",Tablas!B4554)</f>
        <v/>
      </c>
      <c r="C4556" s="1" t="str">
        <f>IF(Tablas!C4554="","",Tablas!C4554)</f>
        <v/>
      </c>
      <c r="D4556" s="1" t="str">
        <f>IF(Tablas!D4554="","",Tablas!D4554)</f>
        <v/>
      </c>
      <c r="E4556" s="1" t="str">
        <f>IF(Tablas!E4554="","",Tablas!E4554)</f>
        <v/>
      </c>
      <c r="F4556" s="1" t="str">
        <f>IF(Tablas!F4554="","",Tablas!F4554)</f>
        <v/>
      </c>
      <c r="G4556" s="1" t="str">
        <f>IF(Tablas!I4554="","",Tablas!I4554)</f>
        <v/>
      </c>
      <c r="H4556" s="1" t="s">
        <v>911</v>
      </c>
      <c r="I4556" s="39" t="str">
        <f>IF($B4556="","",-SUMIFS(Tabla7[Cantidad],Tabla7[Código del producto],$B4556,Tabla7[Tipo de movimiento],"SALIDA",Tabla7[Mes],I$5))</f>
        <v/>
      </c>
      <c r="J4556" s="39" t="str">
        <f>IF($B4556="","",-SUMIFS(Tabla7[Cantidad],Tabla7[Código del producto],$B4556,Tabla7[Tipo de movimiento],"SALIDA",Tabla7[Mes],J$5))</f>
        <v/>
      </c>
      <c r="K4556" s="39" t="str">
        <f>IF($B4556="","",-SUMIFS(Tabla7[Cantidad],Tabla7[Código del producto],$B4556,Tabla7[Tipo de movimiento],"SALIDA",Tabla7[Mes],K$5))</f>
        <v/>
      </c>
      <c r="L4556" s="39" t="str">
        <f>IF($B4556="","",-SUMIFS(Tabla7[Cantidad],Tabla7[Código del producto],$B4556,Tabla7[Tipo de movimiento],"SALIDA",Tabla7[Mes],L$5))</f>
        <v/>
      </c>
      <c r="M4556" s="39" t="str">
        <f>IF($B4556="","",-SUMIFS(Tabla7[Cantidad],Tabla7[Código del producto],$B4556,Tabla7[Tipo de movimiento],"SALIDA",Tabla7[Mes],M$5))</f>
        <v/>
      </c>
      <c r="N4556" s="39" t="str">
        <f>IF($B4556="","",-SUMIFS(Tabla7[Cantidad],Tabla7[Código del producto],$B4556,Tabla7[Tipo de movimiento],"SALIDA",Tabla7[Mes],N$5))</f>
        <v/>
      </c>
      <c r="O4556" s="39" t="str">
        <f>IF($B4556="","",-SUMIFS(Tabla7[Cantidad],Tabla7[Código del producto],$B4556,Tabla7[Tipo de movimiento],"SALIDA",Tabla7[Mes],O$5))</f>
        <v/>
      </c>
      <c r="P4556" s="39" t="str">
        <f>IF($B4556="","",-SUMIFS(Tabla7[Cantidad],Tabla7[Código del producto],$B4556,Tabla7[Tipo de movimiento],"SALIDA",Tabla7[Mes],P$5))</f>
        <v/>
      </c>
      <c r="Q4556" s="39" t="str">
        <f t="shared" si="213"/>
        <v/>
      </c>
      <c r="R4556" s="51" t="str">
        <f>IF($B4556="","",IFERROR(VLOOKUP($B4556,'ABC rotación'!$C:$G,5,0),"C"))</f>
        <v/>
      </c>
      <c r="S4556" s="41" t="str">
        <f t="shared" si="214"/>
        <v/>
      </c>
      <c r="T4556" s="40" t="str">
        <f t="shared" si="215"/>
        <v/>
      </c>
      <c r="U4556" s="23" t="str">
        <f>IF($B4556="","",VLOOKUP($T4556,Tablas!$X$14:$Y$17,2,1))</f>
        <v/>
      </c>
    </row>
    <row r="4557" spans="2:21" x14ac:dyDescent="0.2">
      <c r="B4557" s="1" t="str">
        <f>IF(Tablas!B4555="","",Tablas!B4555)</f>
        <v/>
      </c>
      <c r="C4557" s="1" t="str">
        <f>IF(Tablas!C4555="","",Tablas!C4555)</f>
        <v/>
      </c>
      <c r="D4557" s="1" t="str">
        <f>IF(Tablas!D4555="","",Tablas!D4555)</f>
        <v/>
      </c>
      <c r="E4557" s="1" t="str">
        <f>IF(Tablas!E4555="","",Tablas!E4555)</f>
        <v/>
      </c>
      <c r="F4557" s="1" t="str">
        <f>IF(Tablas!F4555="","",Tablas!F4555)</f>
        <v/>
      </c>
      <c r="G4557" s="1" t="str">
        <f>IF(Tablas!I4555="","",Tablas!I4555)</f>
        <v/>
      </c>
      <c r="H4557" s="1" t="s">
        <v>911</v>
      </c>
      <c r="I4557" s="39" t="str">
        <f>IF($B4557="","",-SUMIFS(Tabla7[Cantidad],Tabla7[Código del producto],$B4557,Tabla7[Tipo de movimiento],"SALIDA",Tabla7[Mes],I$5))</f>
        <v/>
      </c>
      <c r="J4557" s="39" t="str">
        <f>IF($B4557="","",-SUMIFS(Tabla7[Cantidad],Tabla7[Código del producto],$B4557,Tabla7[Tipo de movimiento],"SALIDA",Tabla7[Mes],J$5))</f>
        <v/>
      </c>
      <c r="K4557" s="39" t="str">
        <f>IF($B4557="","",-SUMIFS(Tabla7[Cantidad],Tabla7[Código del producto],$B4557,Tabla7[Tipo de movimiento],"SALIDA",Tabla7[Mes],K$5))</f>
        <v/>
      </c>
      <c r="L4557" s="39" t="str">
        <f>IF($B4557="","",-SUMIFS(Tabla7[Cantidad],Tabla7[Código del producto],$B4557,Tabla7[Tipo de movimiento],"SALIDA",Tabla7[Mes],L$5))</f>
        <v/>
      </c>
      <c r="M4557" s="39" t="str">
        <f>IF($B4557="","",-SUMIFS(Tabla7[Cantidad],Tabla7[Código del producto],$B4557,Tabla7[Tipo de movimiento],"SALIDA",Tabla7[Mes],M$5))</f>
        <v/>
      </c>
      <c r="N4557" s="39" t="str">
        <f>IF($B4557="","",-SUMIFS(Tabla7[Cantidad],Tabla7[Código del producto],$B4557,Tabla7[Tipo de movimiento],"SALIDA",Tabla7[Mes],N$5))</f>
        <v/>
      </c>
      <c r="O4557" s="39" t="str">
        <f>IF($B4557="","",-SUMIFS(Tabla7[Cantidad],Tabla7[Código del producto],$B4557,Tabla7[Tipo de movimiento],"SALIDA",Tabla7[Mes],O$5))</f>
        <v/>
      </c>
      <c r="P4557" s="39" t="str">
        <f>IF($B4557="","",-SUMIFS(Tabla7[Cantidad],Tabla7[Código del producto],$B4557,Tabla7[Tipo de movimiento],"SALIDA",Tabla7[Mes],P$5))</f>
        <v/>
      </c>
      <c r="Q4557" s="39" t="str">
        <f t="shared" si="213"/>
        <v/>
      </c>
      <c r="R4557" s="51" t="str">
        <f>IF($B4557="","",IFERROR(VLOOKUP($B4557,'ABC rotación'!$C:$G,5,0),"C"))</f>
        <v/>
      </c>
      <c r="S4557" s="41" t="str">
        <f t="shared" si="214"/>
        <v/>
      </c>
      <c r="T4557" s="40" t="str">
        <f t="shared" si="215"/>
        <v/>
      </c>
      <c r="U4557" s="23" t="str">
        <f>IF($B4557="","",VLOOKUP($T4557,Tablas!$X$14:$Y$17,2,1))</f>
        <v/>
      </c>
    </row>
    <row r="4558" spans="2:21" x14ac:dyDescent="0.2">
      <c r="B4558" s="1" t="str">
        <f>IF(Tablas!B4556="","",Tablas!B4556)</f>
        <v/>
      </c>
      <c r="C4558" s="1" t="str">
        <f>IF(Tablas!C4556="","",Tablas!C4556)</f>
        <v/>
      </c>
      <c r="D4558" s="1" t="str">
        <f>IF(Tablas!D4556="","",Tablas!D4556)</f>
        <v/>
      </c>
      <c r="E4558" s="1" t="str">
        <f>IF(Tablas!E4556="","",Tablas!E4556)</f>
        <v/>
      </c>
      <c r="F4558" s="1" t="str">
        <f>IF(Tablas!F4556="","",Tablas!F4556)</f>
        <v/>
      </c>
      <c r="G4558" s="1" t="str">
        <f>IF(Tablas!I4556="","",Tablas!I4556)</f>
        <v/>
      </c>
      <c r="H4558" s="1" t="s">
        <v>911</v>
      </c>
      <c r="I4558" s="39" t="str">
        <f>IF($B4558="","",-SUMIFS(Tabla7[Cantidad],Tabla7[Código del producto],$B4558,Tabla7[Tipo de movimiento],"SALIDA",Tabla7[Mes],I$5))</f>
        <v/>
      </c>
      <c r="J4558" s="39" t="str">
        <f>IF($B4558="","",-SUMIFS(Tabla7[Cantidad],Tabla7[Código del producto],$B4558,Tabla7[Tipo de movimiento],"SALIDA",Tabla7[Mes],J$5))</f>
        <v/>
      </c>
      <c r="K4558" s="39" t="str">
        <f>IF($B4558="","",-SUMIFS(Tabla7[Cantidad],Tabla7[Código del producto],$B4558,Tabla7[Tipo de movimiento],"SALIDA",Tabla7[Mes],K$5))</f>
        <v/>
      </c>
      <c r="L4558" s="39" t="str">
        <f>IF($B4558="","",-SUMIFS(Tabla7[Cantidad],Tabla7[Código del producto],$B4558,Tabla7[Tipo de movimiento],"SALIDA",Tabla7[Mes],L$5))</f>
        <v/>
      </c>
      <c r="M4558" s="39" t="str">
        <f>IF($B4558="","",-SUMIFS(Tabla7[Cantidad],Tabla7[Código del producto],$B4558,Tabla7[Tipo de movimiento],"SALIDA",Tabla7[Mes],M$5))</f>
        <v/>
      </c>
      <c r="N4558" s="39" t="str">
        <f>IF($B4558="","",-SUMIFS(Tabla7[Cantidad],Tabla7[Código del producto],$B4558,Tabla7[Tipo de movimiento],"SALIDA",Tabla7[Mes],N$5))</f>
        <v/>
      </c>
      <c r="O4558" s="39" t="str">
        <f>IF($B4558="","",-SUMIFS(Tabla7[Cantidad],Tabla7[Código del producto],$B4558,Tabla7[Tipo de movimiento],"SALIDA",Tabla7[Mes],O$5))</f>
        <v/>
      </c>
      <c r="P4558" s="39" t="str">
        <f>IF($B4558="","",-SUMIFS(Tabla7[Cantidad],Tabla7[Código del producto],$B4558,Tabla7[Tipo de movimiento],"SALIDA",Tabla7[Mes],P$5))</f>
        <v/>
      </c>
      <c r="Q4558" s="39" t="str">
        <f t="shared" si="213"/>
        <v/>
      </c>
      <c r="R4558" s="51" t="str">
        <f>IF($B4558="","",IFERROR(VLOOKUP($B4558,'ABC rotación'!$C:$G,5,0),"C"))</f>
        <v/>
      </c>
      <c r="S4558" s="41" t="str">
        <f t="shared" si="214"/>
        <v/>
      </c>
      <c r="T4558" s="40" t="str">
        <f t="shared" si="215"/>
        <v/>
      </c>
      <c r="U4558" s="23" t="str">
        <f>IF($B4558="","",VLOOKUP($T4558,Tablas!$X$14:$Y$17,2,1))</f>
        <v/>
      </c>
    </row>
    <row r="4559" spans="2:21" x14ac:dyDescent="0.2">
      <c r="B4559" s="1" t="str">
        <f>IF(Tablas!B4557="","",Tablas!B4557)</f>
        <v/>
      </c>
      <c r="C4559" s="1" t="str">
        <f>IF(Tablas!C4557="","",Tablas!C4557)</f>
        <v/>
      </c>
      <c r="D4559" s="1" t="str">
        <f>IF(Tablas!D4557="","",Tablas!D4557)</f>
        <v/>
      </c>
      <c r="E4559" s="1" t="str">
        <f>IF(Tablas!E4557="","",Tablas!E4557)</f>
        <v/>
      </c>
      <c r="F4559" s="1" t="str">
        <f>IF(Tablas!F4557="","",Tablas!F4557)</f>
        <v/>
      </c>
      <c r="G4559" s="1" t="str">
        <f>IF(Tablas!I4557="","",Tablas!I4557)</f>
        <v/>
      </c>
      <c r="H4559" s="1" t="s">
        <v>911</v>
      </c>
      <c r="I4559" s="39" t="str">
        <f>IF($B4559="","",-SUMIFS(Tabla7[Cantidad],Tabla7[Código del producto],$B4559,Tabla7[Tipo de movimiento],"SALIDA",Tabla7[Mes],I$5))</f>
        <v/>
      </c>
      <c r="J4559" s="39" t="str">
        <f>IF($B4559="","",-SUMIFS(Tabla7[Cantidad],Tabla7[Código del producto],$B4559,Tabla7[Tipo de movimiento],"SALIDA",Tabla7[Mes],J$5))</f>
        <v/>
      </c>
      <c r="K4559" s="39" t="str">
        <f>IF($B4559="","",-SUMIFS(Tabla7[Cantidad],Tabla7[Código del producto],$B4559,Tabla7[Tipo de movimiento],"SALIDA",Tabla7[Mes],K$5))</f>
        <v/>
      </c>
      <c r="L4559" s="39" t="str">
        <f>IF($B4559="","",-SUMIFS(Tabla7[Cantidad],Tabla7[Código del producto],$B4559,Tabla7[Tipo de movimiento],"SALIDA",Tabla7[Mes],L$5))</f>
        <v/>
      </c>
      <c r="M4559" s="39" t="str">
        <f>IF($B4559="","",-SUMIFS(Tabla7[Cantidad],Tabla7[Código del producto],$B4559,Tabla7[Tipo de movimiento],"SALIDA",Tabla7[Mes],M$5))</f>
        <v/>
      </c>
      <c r="N4559" s="39" t="str">
        <f>IF($B4559="","",-SUMIFS(Tabla7[Cantidad],Tabla7[Código del producto],$B4559,Tabla7[Tipo de movimiento],"SALIDA",Tabla7[Mes],N$5))</f>
        <v/>
      </c>
      <c r="O4559" s="39" t="str">
        <f>IF($B4559="","",-SUMIFS(Tabla7[Cantidad],Tabla7[Código del producto],$B4559,Tabla7[Tipo de movimiento],"SALIDA",Tabla7[Mes],O$5))</f>
        <v/>
      </c>
      <c r="P4559" s="39" t="str">
        <f>IF($B4559="","",-SUMIFS(Tabla7[Cantidad],Tabla7[Código del producto],$B4559,Tabla7[Tipo de movimiento],"SALIDA",Tabla7[Mes],P$5))</f>
        <v/>
      </c>
      <c r="Q4559" s="39" t="str">
        <f t="shared" si="213"/>
        <v/>
      </c>
      <c r="R4559" s="51" t="str">
        <f>IF($B4559="","",IFERROR(VLOOKUP($B4559,'ABC rotación'!$C:$G,5,0),"C"))</f>
        <v/>
      </c>
      <c r="S4559" s="41" t="str">
        <f t="shared" si="214"/>
        <v/>
      </c>
      <c r="T4559" s="40" t="str">
        <f t="shared" si="215"/>
        <v/>
      </c>
      <c r="U4559" s="23" t="str">
        <f>IF($B4559="","",VLOOKUP($T4559,Tablas!$X$14:$Y$17,2,1))</f>
        <v/>
      </c>
    </row>
    <row r="4560" spans="2:21" x14ac:dyDescent="0.2">
      <c r="B4560" s="1" t="str">
        <f>IF(Tablas!B4558="","",Tablas!B4558)</f>
        <v/>
      </c>
      <c r="C4560" s="1" t="str">
        <f>IF(Tablas!C4558="","",Tablas!C4558)</f>
        <v/>
      </c>
      <c r="D4560" s="1" t="str">
        <f>IF(Tablas!D4558="","",Tablas!D4558)</f>
        <v/>
      </c>
      <c r="E4560" s="1" t="str">
        <f>IF(Tablas!E4558="","",Tablas!E4558)</f>
        <v/>
      </c>
      <c r="F4560" s="1" t="str">
        <f>IF(Tablas!F4558="","",Tablas!F4558)</f>
        <v/>
      </c>
      <c r="G4560" s="1" t="str">
        <f>IF(Tablas!I4558="","",Tablas!I4558)</f>
        <v/>
      </c>
      <c r="H4560" s="1" t="s">
        <v>911</v>
      </c>
      <c r="I4560" s="39" t="str">
        <f>IF($B4560="","",-SUMIFS(Tabla7[Cantidad],Tabla7[Código del producto],$B4560,Tabla7[Tipo de movimiento],"SALIDA",Tabla7[Mes],I$5))</f>
        <v/>
      </c>
      <c r="J4560" s="39" t="str">
        <f>IF($B4560="","",-SUMIFS(Tabla7[Cantidad],Tabla7[Código del producto],$B4560,Tabla7[Tipo de movimiento],"SALIDA",Tabla7[Mes],J$5))</f>
        <v/>
      </c>
      <c r="K4560" s="39" t="str">
        <f>IF($B4560="","",-SUMIFS(Tabla7[Cantidad],Tabla7[Código del producto],$B4560,Tabla7[Tipo de movimiento],"SALIDA",Tabla7[Mes],K$5))</f>
        <v/>
      </c>
      <c r="L4560" s="39" t="str">
        <f>IF($B4560="","",-SUMIFS(Tabla7[Cantidad],Tabla7[Código del producto],$B4560,Tabla7[Tipo de movimiento],"SALIDA",Tabla7[Mes],L$5))</f>
        <v/>
      </c>
      <c r="M4560" s="39" t="str">
        <f>IF($B4560="","",-SUMIFS(Tabla7[Cantidad],Tabla7[Código del producto],$B4560,Tabla7[Tipo de movimiento],"SALIDA",Tabla7[Mes],M$5))</f>
        <v/>
      </c>
      <c r="N4560" s="39" t="str">
        <f>IF($B4560="","",-SUMIFS(Tabla7[Cantidad],Tabla7[Código del producto],$B4560,Tabla7[Tipo de movimiento],"SALIDA",Tabla7[Mes],N$5))</f>
        <v/>
      </c>
      <c r="O4560" s="39" t="str">
        <f>IF($B4560="","",-SUMIFS(Tabla7[Cantidad],Tabla7[Código del producto],$B4560,Tabla7[Tipo de movimiento],"SALIDA",Tabla7[Mes],O$5))</f>
        <v/>
      </c>
      <c r="P4560" s="39" t="str">
        <f>IF($B4560="","",-SUMIFS(Tabla7[Cantidad],Tabla7[Código del producto],$B4560,Tabla7[Tipo de movimiento],"SALIDA",Tabla7[Mes],P$5))</f>
        <v/>
      </c>
      <c r="Q4560" s="39" t="str">
        <f t="shared" si="213"/>
        <v/>
      </c>
      <c r="R4560" s="51" t="str">
        <f>IF($B4560="","",IFERROR(VLOOKUP($B4560,'ABC rotación'!$C:$G,5,0),"C"))</f>
        <v/>
      </c>
      <c r="S4560" s="41" t="str">
        <f t="shared" si="214"/>
        <v/>
      </c>
      <c r="T4560" s="40" t="str">
        <f t="shared" si="215"/>
        <v/>
      </c>
      <c r="U4560" s="23" t="str">
        <f>IF($B4560="","",VLOOKUP($T4560,Tablas!$X$14:$Y$17,2,1))</f>
        <v/>
      </c>
    </row>
    <row r="4561" spans="2:21" x14ac:dyDescent="0.2">
      <c r="B4561" s="1" t="str">
        <f>IF(Tablas!B4559="","",Tablas!B4559)</f>
        <v/>
      </c>
      <c r="C4561" s="1" t="str">
        <f>IF(Tablas!C4559="","",Tablas!C4559)</f>
        <v/>
      </c>
      <c r="D4561" s="1" t="str">
        <f>IF(Tablas!D4559="","",Tablas!D4559)</f>
        <v/>
      </c>
      <c r="E4561" s="1" t="str">
        <f>IF(Tablas!E4559="","",Tablas!E4559)</f>
        <v/>
      </c>
      <c r="F4561" s="1" t="str">
        <f>IF(Tablas!F4559="","",Tablas!F4559)</f>
        <v/>
      </c>
      <c r="G4561" s="1" t="str">
        <f>IF(Tablas!I4559="","",Tablas!I4559)</f>
        <v/>
      </c>
      <c r="H4561" s="1" t="s">
        <v>911</v>
      </c>
      <c r="I4561" s="39" t="str">
        <f>IF($B4561="","",-SUMIFS(Tabla7[Cantidad],Tabla7[Código del producto],$B4561,Tabla7[Tipo de movimiento],"SALIDA",Tabla7[Mes],I$5))</f>
        <v/>
      </c>
      <c r="J4561" s="39" t="str">
        <f>IF($B4561="","",-SUMIFS(Tabla7[Cantidad],Tabla7[Código del producto],$B4561,Tabla7[Tipo de movimiento],"SALIDA",Tabla7[Mes],J$5))</f>
        <v/>
      </c>
      <c r="K4561" s="39" t="str">
        <f>IF($B4561="","",-SUMIFS(Tabla7[Cantidad],Tabla7[Código del producto],$B4561,Tabla7[Tipo de movimiento],"SALIDA",Tabla7[Mes],K$5))</f>
        <v/>
      </c>
      <c r="L4561" s="39" t="str">
        <f>IF($B4561="","",-SUMIFS(Tabla7[Cantidad],Tabla7[Código del producto],$B4561,Tabla7[Tipo de movimiento],"SALIDA",Tabla7[Mes],L$5))</f>
        <v/>
      </c>
      <c r="M4561" s="39" t="str">
        <f>IF($B4561="","",-SUMIFS(Tabla7[Cantidad],Tabla7[Código del producto],$B4561,Tabla7[Tipo de movimiento],"SALIDA",Tabla7[Mes],M$5))</f>
        <v/>
      </c>
      <c r="N4561" s="39" t="str">
        <f>IF($B4561="","",-SUMIFS(Tabla7[Cantidad],Tabla7[Código del producto],$B4561,Tabla7[Tipo de movimiento],"SALIDA",Tabla7[Mes],N$5))</f>
        <v/>
      </c>
      <c r="O4561" s="39" t="str">
        <f>IF($B4561="","",-SUMIFS(Tabla7[Cantidad],Tabla7[Código del producto],$B4561,Tabla7[Tipo de movimiento],"SALIDA",Tabla7[Mes],O$5))</f>
        <v/>
      </c>
      <c r="P4561" s="39" t="str">
        <f>IF($B4561="","",-SUMIFS(Tabla7[Cantidad],Tabla7[Código del producto],$B4561,Tabla7[Tipo de movimiento],"SALIDA",Tabla7[Mes],P$5))</f>
        <v/>
      </c>
      <c r="Q4561" s="39" t="str">
        <f t="shared" si="213"/>
        <v/>
      </c>
      <c r="R4561" s="51" t="str">
        <f>IF($B4561="","",IFERROR(VLOOKUP($B4561,'ABC rotación'!$C:$G,5,0),"C"))</f>
        <v/>
      </c>
      <c r="S4561" s="41" t="str">
        <f t="shared" si="214"/>
        <v/>
      </c>
      <c r="T4561" s="40" t="str">
        <f t="shared" si="215"/>
        <v/>
      </c>
      <c r="U4561" s="23" t="str">
        <f>IF($B4561="","",VLOOKUP($T4561,Tablas!$X$14:$Y$17,2,1))</f>
        <v/>
      </c>
    </row>
    <row r="4562" spans="2:21" x14ac:dyDescent="0.2">
      <c r="B4562" s="1" t="str">
        <f>IF(Tablas!B4560="","",Tablas!B4560)</f>
        <v/>
      </c>
      <c r="C4562" s="1" t="str">
        <f>IF(Tablas!C4560="","",Tablas!C4560)</f>
        <v/>
      </c>
      <c r="D4562" s="1" t="str">
        <f>IF(Tablas!D4560="","",Tablas!D4560)</f>
        <v/>
      </c>
      <c r="E4562" s="1" t="str">
        <f>IF(Tablas!E4560="","",Tablas!E4560)</f>
        <v/>
      </c>
      <c r="F4562" s="1" t="str">
        <f>IF(Tablas!F4560="","",Tablas!F4560)</f>
        <v/>
      </c>
      <c r="G4562" s="1" t="str">
        <f>IF(Tablas!I4560="","",Tablas!I4560)</f>
        <v/>
      </c>
      <c r="H4562" s="1" t="s">
        <v>911</v>
      </c>
      <c r="I4562" s="39" t="str">
        <f>IF($B4562="","",-SUMIFS(Tabla7[Cantidad],Tabla7[Código del producto],$B4562,Tabla7[Tipo de movimiento],"SALIDA",Tabla7[Mes],I$5))</f>
        <v/>
      </c>
      <c r="J4562" s="39" t="str">
        <f>IF($B4562="","",-SUMIFS(Tabla7[Cantidad],Tabla7[Código del producto],$B4562,Tabla7[Tipo de movimiento],"SALIDA",Tabla7[Mes],J$5))</f>
        <v/>
      </c>
      <c r="K4562" s="39" t="str">
        <f>IF($B4562="","",-SUMIFS(Tabla7[Cantidad],Tabla7[Código del producto],$B4562,Tabla7[Tipo de movimiento],"SALIDA",Tabla7[Mes],K$5))</f>
        <v/>
      </c>
      <c r="L4562" s="39" t="str">
        <f>IF($B4562="","",-SUMIFS(Tabla7[Cantidad],Tabla7[Código del producto],$B4562,Tabla7[Tipo de movimiento],"SALIDA",Tabla7[Mes],L$5))</f>
        <v/>
      </c>
      <c r="M4562" s="39" t="str">
        <f>IF($B4562="","",-SUMIFS(Tabla7[Cantidad],Tabla7[Código del producto],$B4562,Tabla7[Tipo de movimiento],"SALIDA",Tabla7[Mes],M$5))</f>
        <v/>
      </c>
      <c r="N4562" s="39" t="str">
        <f>IF($B4562="","",-SUMIFS(Tabla7[Cantidad],Tabla7[Código del producto],$B4562,Tabla7[Tipo de movimiento],"SALIDA",Tabla7[Mes],N$5))</f>
        <v/>
      </c>
      <c r="O4562" s="39" t="str">
        <f>IF($B4562="","",-SUMIFS(Tabla7[Cantidad],Tabla7[Código del producto],$B4562,Tabla7[Tipo de movimiento],"SALIDA",Tabla7[Mes],O$5))</f>
        <v/>
      </c>
      <c r="P4562" s="39" t="str">
        <f>IF($B4562="","",-SUMIFS(Tabla7[Cantidad],Tabla7[Código del producto],$B4562,Tabla7[Tipo de movimiento],"SALIDA",Tabla7[Mes],P$5))</f>
        <v/>
      </c>
      <c r="Q4562" s="39" t="str">
        <f t="shared" si="213"/>
        <v/>
      </c>
      <c r="R4562" s="51" t="str">
        <f>IF($B4562="","",IFERROR(VLOOKUP($B4562,'ABC rotación'!$C:$G,5,0),"C"))</f>
        <v/>
      </c>
      <c r="S4562" s="41" t="str">
        <f t="shared" si="214"/>
        <v/>
      </c>
      <c r="T4562" s="40" t="str">
        <f t="shared" si="215"/>
        <v/>
      </c>
      <c r="U4562" s="23" t="str">
        <f>IF($B4562="","",VLOOKUP($T4562,Tablas!$X$14:$Y$17,2,1))</f>
        <v/>
      </c>
    </row>
    <row r="4563" spans="2:21" x14ac:dyDescent="0.2">
      <c r="B4563" s="1" t="str">
        <f>IF(Tablas!B4561="","",Tablas!B4561)</f>
        <v/>
      </c>
      <c r="C4563" s="1" t="str">
        <f>IF(Tablas!C4561="","",Tablas!C4561)</f>
        <v/>
      </c>
      <c r="D4563" s="1" t="str">
        <f>IF(Tablas!D4561="","",Tablas!D4561)</f>
        <v/>
      </c>
      <c r="E4563" s="1" t="str">
        <f>IF(Tablas!E4561="","",Tablas!E4561)</f>
        <v/>
      </c>
      <c r="F4563" s="1" t="str">
        <f>IF(Tablas!F4561="","",Tablas!F4561)</f>
        <v/>
      </c>
      <c r="G4563" s="1" t="str">
        <f>IF(Tablas!I4561="","",Tablas!I4561)</f>
        <v/>
      </c>
      <c r="H4563" s="1" t="s">
        <v>911</v>
      </c>
      <c r="I4563" s="39" t="str">
        <f>IF($B4563="","",-SUMIFS(Tabla7[Cantidad],Tabla7[Código del producto],$B4563,Tabla7[Tipo de movimiento],"SALIDA",Tabla7[Mes],I$5))</f>
        <v/>
      </c>
      <c r="J4563" s="39" t="str">
        <f>IF($B4563="","",-SUMIFS(Tabla7[Cantidad],Tabla7[Código del producto],$B4563,Tabla7[Tipo de movimiento],"SALIDA",Tabla7[Mes],J$5))</f>
        <v/>
      </c>
      <c r="K4563" s="39" t="str">
        <f>IF($B4563="","",-SUMIFS(Tabla7[Cantidad],Tabla7[Código del producto],$B4563,Tabla7[Tipo de movimiento],"SALIDA",Tabla7[Mes],K$5))</f>
        <v/>
      </c>
      <c r="L4563" s="39" t="str">
        <f>IF($B4563="","",-SUMIFS(Tabla7[Cantidad],Tabla7[Código del producto],$B4563,Tabla7[Tipo de movimiento],"SALIDA",Tabla7[Mes],L$5))</f>
        <v/>
      </c>
      <c r="M4563" s="39" t="str">
        <f>IF($B4563="","",-SUMIFS(Tabla7[Cantidad],Tabla7[Código del producto],$B4563,Tabla7[Tipo de movimiento],"SALIDA",Tabla7[Mes],M$5))</f>
        <v/>
      </c>
      <c r="N4563" s="39" t="str">
        <f>IF($B4563="","",-SUMIFS(Tabla7[Cantidad],Tabla7[Código del producto],$B4563,Tabla7[Tipo de movimiento],"SALIDA",Tabla7[Mes],N$5))</f>
        <v/>
      </c>
      <c r="O4563" s="39" t="str">
        <f>IF($B4563="","",-SUMIFS(Tabla7[Cantidad],Tabla7[Código del producto],$B4563,Tabla7[Tipo de movimiento],"SALIDA",Tabla7[Mes],O$5))</f>
        <v/>
      </c>
      <c r="P4563" s="39" t="str">
        <f>IF($B4563="","",-SUMIFS(Tabla7[Cantidad],Tabla7[Código del producto],$B4563,Tabla7[Tipo de movimiento],"SALIDA",Tabla7[Mes],P$5))</f>
        <v/>
      </c>
      <c r="Q4563" s="39" t="str">
        <f t="shared" si="213"/>
        <v/>
      </c>
      <c r="R4563" s="51" t="str">
        <f>IF($B4563="","",IFERROR(VLOOKUP($B4563,'ABC rotación'!$C:$G,5,0),"C"))</f>
        <v/>
      </c>
      <c r="S4563" s="41" t="str">
        <f t="shared" si="214"/>
        <v/>
      </c>
      <c r="T4563" s="40" t="str">
        <f t="shared" si="215"/>
        <v/>
      </c>
      <c r="U4563" s="23" t="str">
        <f>IF($B4563="","",VLOOKUP($T4563,Tablas!$X$14:$Y$17,2,1))</f>
        <v/>
      </c>
    </row>
    <row r="4564" spans="2:21" x14ac:dyDescent="0.2">
      <c r="B4564" s="1" t="str">
        <f>IF(Tablas!B4562="","",Tablas!B4562)</f>
        <v/>
      </c>
      <c r="C4564" s="1" t="str">
        <f>IF(Tablas!C4562="","",Tablas!C4562)</f>
        <v/>
      </c>
      <c r="D4564" s="1" t="str">
        <f>IF(Tablas!D4562="","",Tablas!D4562)</f>
        <v/>
      </c>
      <c r="E4564" s="1" t="str">
        <f>IF(Tablas!E4562="","",Tablas!E4562)</f>
        <v/>
      </c>
      <c r="F4564" s="1" t="str">
        <f>IF(Tablas!F4562="","",Tablas!F4562)</f>
        <v/>
      </c>
      <c r="G4564" s="1" t="str">
        <f>IF(Tablas!I4562="","",Tablas!I4562)</f>
        <v/>
      </c>
      <c r="H4564" s="1" t="s">
        <v>911</v>
      </c>
      <c r="I4564" s="39" t="str">
        <f>IF($B4564="","",-SUMIFS(Tabla7[Cantidad],Tabla7[Código del producto],$B4564,Tabla7[Tipo de movimiento],"SALIDA",Tabla7[Mes],I$5))</f>
        <v/>
      </c>
      <c r="J4564" s="39" t="str">
        <f>IF($B4564="","",-SUMIFS(Tabla7[Cantidad],Tabla7[Código del producto],$B4564,Tabla7[Tipo de movimiento],"SALIDA",Tabla7[Mes],J$5))</f>
        <v/>
      </c>
      <c r="K4564" s="39" t="str">
        <f>IF($B4564="","",-SUMIFS(Tabla7[Cantidad],Tabla7[Código del producto],$B4564,Tabla7[Tipo de movimiento],"SALIDA",Tabla7[Mes],K$5))</f>
        <v/>
      </c>
      <c r="L4564" s="39" t="str">
        <f>IF($B4564="","",-SUMIFS(Tabla7[Cantidad],Tabla7[Código del producto],$B4564,Tabla7[Tipo de movimiento],"SALIDA",Tabla7[Mes],L$5))</f>
        <v/>
      </c>
      <c r="M4564" s="39" t="str">
        <f>IF($B4564="","",-SUMIFS(Tabla7[Cantidad],Tabla7[Código del producto],$B4564,Tabla7[Tipo de movimiento],"SALIDA",Tabla7[Mes],M$5))</f>
        <v/>
      </c>
      <c r="N4564" s="39" t="str">
        <f>IF($B4564="","",-SUMIFS(Tabla7[Cantidad],Tabla7[Código del producto],$B4564,Tabla7[Tipo de movimiento],"SALIDA",Tabla7[Mes],N$5))</f>
        <v/>
      </c>
      <c r="O4564" s="39" t="str">
        <f>IF($B4564="","",-SUMIFS(Tabla7[Cantidad],Tabla7[Código del producto],$B4564,Tabla7[Tipo de movimiento],"SALIDA",Tabla7[Mes],O$5))</f>
        <v/>
      </c>
      <c r="P4564" s="39" t="str">
        <f>IF($B4564="","",-SUMIFS(Tabla7[Cantidad],Tabla7[Código del producto],$B4564,Tabla7[Tipo de movimiento],"SALIDA",Tabla7[Mes],P$5))</f>
        <v/>
      </c>
      <c r="Q4564" s="39" t="str">
        <f t="shared" si="213"/>
        <v/>
      </c>
      <c r="R4564" s="51" t="str">
        <f>IF($B4564="","",IFERROR(VLOOKUP($B4564,'ABC rotación'!$C:$G,5,0),"C"))</f>
        <v/>
      </c>
      <c r="S4564" s="41" t="str">
        <f t="shared" si="214"/>
        <v/>
      </c>
      <c r="T4564" s="40" t="str">
        <f t="shared" si="215"/>
        <v/>
      </c>
      <c r="U4564" s="23" t="str">
        <f>IF($B4564="","",VLOOKUP($T4564,Tablas!$X$14:$Y$17,2,1))</f>
        <v/>
      </c>
    </row>
    <row r="4565" spans="2:21" x14ac:dyDescent="0.2">
      <c r="B4565" s="1" t="str">
        <f>IF(Tablas!B4563="","",Tablas!B4563)</f>
        <v/>
      </c>
      <c r="C4565" s="1" t="str">
        <f>IF(Tablas!C4563="","",Tablas!C4563)</f>
        <v/>
      </c>
      <c r="D4565" s="1" t="str">
        <f>IF(Tablas!D4563="","",Tablas!D4563)</f>
        <v/>
      </c>
      <c r="E4565" s="1" t="str">
        <f>IF(Tablas!E4563="","",Tablas!E4563)</f>
        <v/>
      </c>
      <c r="F4565" s="1" t="str">
        <f>IF(Tablas!F4563="","",Tablas!F4563)</f>
        <v/>
      </c>
      <c r="G4565" s="1" t="str">
        <f>IF(Tablas!I4563="","",Tablas!I4563)</f>
        <v/>
      </c>
      <c r="H4565" s="1" t="s">
        <v>911</v>
      </c>
      <c r="I4565" s="39" t="str">
        <f>IF($B4565="","",-SUMIFS(Tabla7[Cantidad],Tabla7[Código del producto],$B4565,Tabla7[Tipo de movimiento],"SALIDA",Tabla7[Mes],I$5))</f>
        <v/>
      </c>
      <c r="J4565" s="39" t="str">
        <f>IF($B4565="","",-SUMIFS(Tabla7[Cantidad],Tabla7[Código del producto],$B4565,Tabla7[Tipo de movimiento],"SALIDA",Tabla7[Mes],J$5))</f>
        <v/>
      </c>
      <c r="K4565" s="39" t="str">
        <f>IF($B4565="","",-SUMIFS(Tabla7[Cantidad],Tabla7[Código del producto],$B4565,Tabla7[Tipo de movimiento],"SALIDA",Tabla7[Mes],K$5))</f>
        <v/>
      </c>
      <c r="L4565" s="39" t="str">
        <f>IF($B4565="","",-SUMIFS(Tabla7[Cantidad],Tabla7[Código del producto],$B4565,Tabla7[Tipo de movimiento],"SALIDA",Tabla7[Mes],L$5))</f>
        <v/>
      </c>
      <c r="M4565" s="39" t="str">
        <f>IF($B4565="","",-SUMIFS(Tabla7[Cantidad],Tabla7[Código del producto],$B4565,Tabla7[Tipo de movimiento],"SALIDA",Tabla7[Mes],M$5))</f>
        <v/>
      </c>
      <c r="N4565" s="39" t="str">
        <f>IF($B4565="","",-SUMIFS(Tabla7[Cantidad],Tabla7[Código del producto],$B4565,Tabla7[Tipo de movimiento],"SALIDA",Tabla7[Mes],N$5))</f>
        <v/>
      </c>
      <c r="O4565" s="39" t="str">
        <f>IF($B4565="","",-SUMIFS(Tabla7[Cantidad],Tabla7[Código del producto],$B4565,Tabla7[Tipo de movimiento],"SALIDA",Tabla7[Mes],O$5))</f>
        <v/>
      </c>
      <c r="P4565" s="39" t="str">
        <f>IF($B4565="","",-SUMIFS(Tabla7[Cantidad],Tabla7[Código del producto],$B4565,Tabla7[Tipo de movimiento],"SALIDA",Tabla7[Mes],P$5))</f>
        <v/>
      </c>
      <c r="Q4565" s="39" t="str">
        <f t="shared" si="213"/>
        <v/>
      </c>
      <c r="R4565" s="51" t="str">
        <f>IF($B4565="","",IFERROR(VLOOKUP($B4565,'ABC rotación'!$C:$G,5,0),"C"))</f>
        <v/>
      </c>
      <c r="S4565" s="41" t="str">
        <f t="shared" si="214"/>
        <v/>
      </c>
      <c r="T4565" s="40" t="str">
        <f t="shared" si="215"/>
        <v/>
      </c>
      <c r="U4565" s="23" t="str">
        <f>IF($B4565="","",VLOOKUP($T4565,Tablas!$X$14:$Y$17,2,1))</f>
        <v/>
      </c>
    </row>
    <row r="4566" spans="2:21" x14ac:dyDescent="0.2">
      <c r="B4566" s="1" t="str">
        <f>IF(Tablas!B4564="","",Tablas!B4564)</f>
        <v/>
      </c>
      <c r="C4566" s="1" t="str">
        <f>IF(Tablas!C4564="","",Tablas!C4564)</f>
        <v/>
      </c>
      <c r="D4566" s="1" t="str">
        <f>IF(Tablas!D4564="","",Tablas!D4564)</f>
        <v/>
      </c>
      <c r="E4566" s="1" t="str">
        <f>IF(Tablas!E4564="","",Tablas!E4564)</f>
        <v/>
      </c>
      <c r="F4566" s="1" t="str">
        <f>IF(Tablas!F4564="","",Tablas!F4564)</f>
        <v/>
      </c>
      <c r="G4566" s="1" t="str">
        <f>IF(Tablas!I4564="","",Tablas!I4564)</f>
        <v/>
      </c>
      <c r="H4566" s="1" t="s">
        <v>911</v>
      </c>
      <c r="I4566" s="39" t="str">
        <f>IF($B4566="","",-SUMIFS(Tabla7[Cantidad],Tabla7[Código del producto],$B4566,Tabla7[Tipo de movimiento],"SALIDA",Tabla7[Mes],I$5))</f>
        <v/>
      </c>
      <c r="J4566" s="39" t="str">
        <f>IF($B4566="","",-SUMIFS(Tabla7[Cantidad],Tabla7[Código del producto],$B4566,Tabla7[Tipo de movimiento],"SALIDA",Tabla7[Mes],J$5))</f>
        <v/>
      </c>
      <c r="K4566" s="39" t="str">
        <f>IF($B4566="","",-SUMIFS(Tabla7[Cantidad],Tabla7[Código del producto],$B4566,Tabla7[Tipo de movimiento],"SALIDA",Tabla7[Mes],K$5))</f>
        <v/>
      </c>
      <c r="L4566" s="39" t="str">
        <f>IF($B4566="","",-SUMIFS(Tabla7[Cantidad],Tabla7[Código del producto],$B4566,Tabla7[Tipo de movimiento],"SALIDA",Tabla7[Mes],L$5))</f>
        <v/>
      </c>
      <c r="M4566" s="39" t="str">
        <f>IF($B4566="","",-SUMIFS(Tabla7[Cantidad],Tabla7[Código del producto],$B4566,Tabla7[Tipo de movimiento],"SALIDA",Tabla7[Mes],M$5))</f>
        <v/>
      </c>
      <c r="N4566" s="39" t="str">
        <f>IF($B4566="","",-SUMIFS(Tabla7[Cantidad],Tabla7[Código del producto],$B4566,Tabla7[Tipo de movimiento],"SALIDA",Tabla7[Mes],N$5))</f>
        <v/>
      </c>
      <c r="O4566" s="39" t="str">
        <f>IF($B4566="","",-SUMIFS(Tabla7[Cantidad],Tabla7[Código del producto],$B4566,Tabla7[Tipo de movimiento],"SALIDA",Tabla7[Mes],O$5))</f>
        <v/>
      </c>
      <c r="P4566" s="39" t="str">
        <f>IF($B4566="","",-SUMIFS(Tabla7[Cantidad],Tabla7[Código del producto],$B4566,Tabla7[Tipo de movimiento],"SALIDA",Tabla7[Mes],P$5))</f>
        <v/>
      </c>
      <c r="Q4566" s="39" t="str">
        <f t="shared" si="213"/>
        <v/>
      </c>
      <c r="R4566" s="51" t="str">
        <f>IF($B4566="","",IFERROR(VLOOKUP($B4566,'ABC rotación'!$C:$G,5,0),"C"))</f>
        <v/>
      </c>
      <c r="S4566" s="41" t="str">
        <f t="shared" si="214"/>
        <v/>
      </c>
      <c r="T4566" s="40" t="str">
        <f t="shared" si="215"/>
        <v/>
      </c>
      <c r="U4566" s="23" t="str">
        <f>IF($B4566="","",VLOOKUP($T4566,Tablas!$X$14:$Y$17,2,1))</f>
        <v/>
      </c>
    </row>
    <row r="4567" spans="2:21" x14ac:dyDescent="0.2">
      <c r="B4567" s="1" t="str">
        <f>IF(Tablas!B4565="","",Tablas!B4565)</f>
        <v/>
      </c>
      <c r="C4567" s="1" t="str">
        <f>IF(Tablas!C4565="","",Tablas!C4565)</f>
        <v/>
      </c>
      <c r="D4567" s="1" t="str">
        <f>IF(Tablas!D4565="","",Tablas!D4565)</f>
        <v/>
      </c>
      <c r="E4567" s="1" t="str">
        <f>IF(Tablas!E4565="","",Tablas!E4565)</f>
        <v/>
      </c>
      <c r="F4567" s="1" t="str">
        <f>IF(Tablas!F4565="","",Tablas!F4565)</f>
        <v/>
      </c>
      <c r="G4567" s="1" t="str">
        <f>IF(Tablas!I4565="","",Tablas!I4565)</f>
        <v/>
      </c>
      <c r="H4567" s="1" t="s">
        <v>911</v>
      </c>
      <c r="I4567" s="39" t="str">
        <f>IF($B4567="","",-SUMIFS(Tabla7[Cantidad],Tabla7[Código del producto],$B4567,Tabla7[Tipo de movimiento],"SALIDA",Tabla7[Mes],I$5))</f>
        <v/>
      </c>
      <c r="J4567" s="39" t="str">
        <f>IF($B4567="","",-SUMIFS(Tabla7[Cantidad],Tabla7[Código del producto],$B4567,Tabla7[Tipo de movimiento],"SALIDA",Tabla7[Mes],J$5))</f>
        <v/>
      </c>
      <c r="K4567" s="39" t="str">
        <f>IF($B4567="","",-SUMIFS(Tabla7[Cantidad],Tabla7[Código del producto],$B4567,Tabla7[Tipo de movimiento],"SALIDA",Tabla7[Mes],K$5))</f>
        <v/>
      </c>
      <c r="L4567" s="39" t="str">
        <f>IF($B4567="","",-SUMIFS(Tabla7[Cantidad],Tabla7[Código del producto],$B4567,Tabla7[Tipo de movimiento],"SALIDA",Tabla7[Mes],L$5))</f>
        <v/>
      </c>
      <c r="M4567" s="39" t="str">
        <f>IF($B4567="","",-SUMIFS(Tabla7[Cantidad],Tabla7[Código del producto],$B4567,Tabla7[Tipo de movimiento],"SALIDA",Tabla7[Mes],M$5))</f>
        <v/>
      </c>
      <c r="N4567" s="39" t="str">
        <f>IF($B4567="","",-SUMIFS(Tabla7[Cantidad],Tabla7[Código del producto],$B4567,Tabla7[Tipo de movimiento],"SALIDA",Tabla7[Mes],N$5))</f>
        <v/>
      </c>
      <c r="O4567" s="39" t="str">
        <f>IF($B4567="","",-SUMIFS(Tabla7[Cantidad],Tabla7[Código del producto],$B4567,Tabla7[Tipo de movimiento],"SALIDA",Tabla7[Mes],O$5))</f>
        <v/>
      </c>
      <c r="P4567" s="39" t="str">
        <f>IF($B4567="","",-SUMIFS(Tabla7[Cantidad],Tabla7[Código del producto],$B4567,Tabla7[Tipo de movimiento],"SALIDA",Tabla7[Mes],P$5))</f>
        <v/>
      </c>
      <c r="Q4567" s="39" t="str">
        <f t="shared" si="213"/>
        <v/>
      </c>
      <c r="R4567" s="51" t="str">
        <f>IF($B4567="","",IFERROR(VLOOKUP($B4567,'ABC rotación'!$C:$G,5,0),"C"))</f>
        <v/>
      </c>
      <c r="S4567" s="41" t="str">
        <f t="shared" si="214"/>
        <v/>
      </c>
      <c r="T4567" s="40" t="str">
        <f t="shared" si="215"/>
        <v/>
      </c>
      <c r="U4567" s="23" t="str">
        <f>IF($B4567="","",VLOOKUP($T4567,Tablas!$X$14:$Y$17,2,1))</f>
        <v/>
      </c>
    </row>
    <row r="4568" spans="2:21" x14ac:dyDescent="0.2">
      <c r="B4568" s="1" t="str">
        <f>IF(Tablas!B4566="","",Tablas!B4566)</f>
        <v/>
      </c>
      <c r="C4568" s="1" t="str">
        <f>IF(Tablas!C4566="","",Tablas!C4566)</f>
        <v/>
      </c>
      <c r="D4568" s="1" t="str">
        <f>IF(Tablas!D4566="","",Tablas!D4566)</f>
        <v/>
      </c>
      <c r="E4568" s="1" t="str">
        <f>IF(Tablas!E4566="","",Tablas!E4566)</f>
        <v/>
      </c>
      <c r="F4568" s="1" t="str">
        <f>IF(Tablas!F4566="","",Tablas!F4566)</f>
        <v/>
      </c>
      <c r="G4568" s="1" t="str">
        <f>IF(Tablas!I4566="","",Tablas!I4566)</f>
        <v/>
      </c>
      <c r="H4568" s="1" t="s">
        <v>911</v>
      </c>
      <c r="I4568" s="39" t="str">
        <f>IF($B4568="","",-SUMIFS(Tabla7[Cantidad],Tabla7[Código del producto],$B4568,Tabla7[Tipo de movimiento],"SALIDA",Tabla7[Mes],I$5))</f>
        <v/>
      </c>
      <c r="J4568" s="39" t="str">
        <f>IF($B4568="","",-SUMIFS(Tabla7[Cantidad],Tabla7[Código del producto],$B4568,Tabla7[Tipo de movimiento],"SALIDA",Tabla7[Mes],J$5))</f>
        <v/>
      </c>
      <c r="K4568" s="39" t="str">
        <f>IF($B4568="","",-SUMIFS(Tabla7[Cantidad],Tabla7[Código del producto],$B4568,Tabla7[Tipo de movimiento],"SALIDA",Tabla7[Mes],K$5))</f>
        <v/>
      </c>
      <c r="L4568" s="39" t="str">
        <f>IF($B4568="","",-SUMIFS(Tabla7[Cantidad],Tabla7[Código del producto],$B4568,Tabla7[Tipo de movimiento],"SALIDA",Tabla7[Mes],L$5))</f>
        <v/>
      </c>
      <c r="M4568" s="39" t="str">
        <f>IF($B4568="","",-SUMIFS(Tabla7[Cantidad],Tabla7[Código del producto],$B4568,Tabla7[Tipo de movimiento],"SALIDA",Tabla7[Mes],M$5))</f>
        <v/>
      </c>
      <c r="N4568" s="39" t="str">
        <f>IF($B4568="","",-SUMIFS(Tabla7[Cantidad],Tabla7[Código del producto],$B4568,Tabla7[Tipo de movimiento],"SALIDA",Tabla7[Mes],N$5))</f>
        <v/>
      </c>
      <c r="O4568" s="39" t="str">
        <f>IF($B4568="","",-SUMIFS(Tabla7[Cantidad],Tabla7[Código del producto],$B4568,Tabla7[Tipo de movimiento],"SALIDA",Tabla7[Mes],O$5))</f>
        <v/>
      </c>
      <c r="P4568" s="39" t="str">
        <f>IF($B4568="","",-SUMIFS(Tabla7[Cantidad],Tabla7[Código del producto],$B4568,Tabla7[Tipo de movimiento],"SALIDA",Tabla7[Mes],P$5))</f>
        <v/>
      </c>
      <c r="Q4568" s="39" t="str">
        <f t="shared" si="213"/>
        <v/>
      </c>
      <c r="R4568" s="51" t="str">
        <f>IF($B4568="","",IFERROR(VLOOKUP($B4568,'ABC rotación'!$C:$G,5,0),"C"))</f>
        <v/>
      </c>
      <c r="S4568" s="41" t="str">
        <f t="shared" si="214"/>
        <v/>
      </c>
      <c r="T4568" s="40" t="str">
        <f t="shared" si="215"/>
        <v/>
      </c>
      <c r="U4568" s="23" t="str">
        <f>IF($B4568="","",VLOOKUP($T4568,Tablas!$X$14:$Y$17,2,1))</f>
        <v/>
      </c>
    </row>
    <row r="4569" spans="2:21" x14ac:dyDescent="0.2">
      <c r="B4569" s="1" t="str">
        <f>IF(Tablas!B4567="","",Tablas!B4567)</f>
        <v/>
      </c>
      <c r="C4569" s="1" t="str">
        <f>IF(Tablas!C4567="","",Tablas!C4567)</f>
        <v/>
      </c>
      <c r="D4569" s="1" t="str">
        <f>IF(Tablas!D4567="","",Tablas!D4567)</f>
        <v/>
      </c>
      <c r="E4569" s="1" t="str">
        <f>IF(Tablas!E4567="","",Tablas!E4567)</f>
        <v/>
      </c>
      <c r="F4569" s="1" t="str">
        <f>IF(Tablas!F4567="","",Tablas!F4567)</f>
        <v/>
      </c>
      <c r="G4569" s="1" t="str">
        <f>IF(Tablas!I4567="","",Tablas!I4567)</f>
        <v/>
      </c>
      <c r="H4569" s="1" t="s">
        <v>911</v>
      </c>
      <c r="I4569" s="39" t="str">
        <f>IF($B4569="","",-SUMIFS(Tabla7[Cantidad],Tabla7[Código del producto],$B4569,Tabla7[Tipo de movimiento],"SALIDA",Tabla7[Mes],I$5))</f>
        <v/>
      </c>
      <c r="J4569" s="39" t="str">
        <f>IF($B4569="","",-SUMIFS(Tabla7[Cantidad],Tabla7[Código del producto],$B4569,Tabla7[Tipo de movimiento],"SALIDA",Tabla7[Mes],J$5))</f>
        <v/>
      </c>
      <c r="K4569" s="39" t="str">
        <f>IF($B4569="","",-SUMIFS(Tabla7[Cantidad],Tabla7[Código del producto],$B4569,Tabla7[Tipo de movimiento],"SALIDA",Tabla7[Mes],K$5))</f>
        <v/>
      </c>
      <c r="L4569" s="39" t="str">
        <f>IF($B4569="","",-SUMIFS(Tabla7[Cantidad],Tabla7[Código del producto],$B4569,Tabla7[Tipo de movimiento],"SALIDA",Tabla7[Mes],L$5))</f>
        <v/>
      </c>
      <c r="M4569" s="39" t="str">
        <f>IF($B4569="","",-SUMIFS(Tabla7[Cantidad],Tabla7[Código del producto],$B4569,Tabla7[Tipo de movimiento],"SALIDA",Tabla7[Mes],M$5))</f>
        <v/>
      </c>
      <c r="N4569" s="39" t="str">
        <f>IF($B4569="","",-SUMIFS(Tabla7[Cantidad],Tabla7[Código del producto],$B4569,Tabla7[Tipo de movimiento],"SALIDA",Tabla7[Mes],N$5))</f>
        <v/>
      </c>
      <c r="O4569" s="39" t="str">
        <f>IF($B4569="","",-SUMIFS(Tabla7[Cantidad],Tabla7[Código del producto],$B4569,Tabla7[Tipo de movimiento],"SALIDA",Tabla7[Mes],O$5))</f>
        <v/>
      </c>
      <c r="P4569" s="39" t="str">
        <f>IF($B4569="","",-SUMIFS(Tabla7[Cantidad],Tabla7[Código del producto],$B4569,Tabla7[Tipo de movimiento],"SALIDA",Tabla7[Mes],P$5))</f>
        <v/>
      </c>
      <c r="Q4569" s="39" t="str">
        <f t="shared" si="213"/>
        <v/>
      </c>
      <c r="R4569" s="51" t="str">
        <f>IF($B4569="","",IFERROR(VLOOKUP($B4569,'ABC rotación'!$C:$G,5,0),"C"))</f>
        <v/>
      </c>
      <c r="S4569" s="41" t="str">
        <f t="shared" si="214"/>
        <v/>
      </c>
      <c r="T4569" s="40" t="str">
        <f t="shared" si="215"/>
        <v/>
      </c>
      <c r="U4569" s="23" t="str">
        <f>IF($B4569="","",VLOOKUP($T4569,Tablas!$X$14:$Y$17,2,1))</f>
        <v/>
      </c>
    </row>
    <row r="4570" spans="2:21" x14ac:dyDescent="0.2">
      <c r="B4570" s="1" t="str">
        <f>IF(Tablas!B4568="","",Tablas!B4568)</f>
        <v/>
      </c>
      <c r="C4570" s="1" t="str">
        <f>IF(Tablas!C4568="","",Tablas!C4568)</f>
        <v/>
      </c>
      <c r="D4570" s="1" t="str">
        <f>IF(Tablas!D4568="","",Tablas!D4568)</f>
        <v/>
      </c>
      <c r="E4570" s="1" t="str">
        <f>IF(Tablas!E4568="","",Tablas!E4568)</f>
        <v/>
      </c>
      <c r="F4570" s="1" t="str">
        <f>IF(Tablas!F4568="","",Tablas!F4568)</f>
        <v/>
      </c>
      <c r="G4570" s="1" t="str">
        <f>IF(Tablas!I4568="","",Tablas!I4568)</f>
        <v/>
      </c>
      <c r="H4570" s="1" t="s">
        <v>911</v>
      </c>
      <c r="I4570" s="39" t="str">
        <f>IF($B4570="","",-SUMIFS(Tabla7[Cantidad],Tabla7[Código del producto],$B4570,Tabla7[Tipo de movimiento],"SALIDA",Tabla7[Mes],I$5))</f>
        <v/>
      </c>
      <c r="J4570" s="39" t="str">
        <f>IF($B4570="","",-SUMIFS(Tabla7[Cantidad],Tabla7[Código del producto],$B4570,Tabla7[Tipo de movimiento],"SALIDA",Tabla7[Mes],J$5))</f>
        <v/>
      </c>
      <c r="K4570" s="39" t="str">
        <f>IF($B4570="","",-SUMIFS(Tabla7[Cantidad],Tabla7[Código del producto],$B4570,Tabla7[Tipo de movimiento],"SALIDA",Tabla7[Mes],K$5))</f>
        <v/>
      </c>
      <c r="L4570" s="39" t="str">
        <f>IF($B4570="","",-SUMIFS(Tabla7[Cantidad],Tabla7[Código del producto],$B4570,Tabla7[Tipo de movimiento],"SALIDA",Tabla7[Mes],L$5))</f>
        <v/>
      </c>
      <c r="M4570" s="39" t="str">
        <f>IF($B4570="","",-SUMIFS(Tabla7[Cantidad],Tabla7[Código del producto],$B4570,Tabla7[Tipo de movimiento],"SALIDA",Tabla7[Mes],M$5))</f>
        <v/>
      </c>
      <c r="N4570" s="39" t="str">
        <f>IF($B4570="","",-SUMIFS(Tabla7[Cantidad],Tabla7[Código del producto],$B4570,Tabla7[Tipo de movimiento],"SALIDA",Tabla7[Mes],N$5))</f>
        <v/>
      </c>
      <c r="O4570" s="39" t="str">
        <f>IF($B4570="","",-SUMIFS(Tabla7[Cantidad],Tabla7[Código del producto],$B4570,Tabla7[Tipo de movimiento],"SALIDA",Tabla7[Mes],O$5))</f>
        <v/>
      </c>
      <c r="P4570" s="39" t="str">
        <f>IF($B4570="","",-SUMIFS(Tabla7[Cantidad],Tabla7[Código del producto],$B4570,Tabla7[Tipo de movimiento],"SALIDA",Tabla7[Mes],P$5))</f>
        <v/>
      </c>
      <c r="Q4570" s="39" t="str">
        <f t="shared" si="213"/>
        <v/>
      </c>
      <c r="R4570" s="51" t="str">
        <f>IF($B4570="","",IFERROR(VLOOKUP($B4570,'ABC rotación'!$C:$G,5,0),"C"))</f>
        <v/>
      </c>
      <c r="S4570" s="41" t="str">
        <f t="shared" si="214"/>
        <v/>
      </c>
      <c r="T4570" s="40" t="str">
        <f t="shared" si="215"/>
        <v/>
      </c>
      <c r="U4570" s="23" t="str">
        <f>IF($B4570="","",VLOOKUP($T4570,Tablas!$X$14:$Y$17,2,1))</f>
        <v/>
      </c>
    </row>
    <row r="4571" spans="2:21" x14ac:dyDescent="0.2">
      <c r="B4571" s="1" t="str">
        <f>IF(Tablas!B4569="","",Tablas!B4569)</f>
        <v/>
      </c>
      <c r="C4571" s="1" t="str">
        <f>IF(Tablas!C4569="","",Tablas!C4569)</f>
        <v/>
      </c>
      <c r="D4571" s="1" t="str">
        <f>IF(Tablas!D4569="","",Tablas!D4569)</f>
        <v/>
      </c>
      <c r="E4571" s="1" t="str">
        <f>IF(Tablas!E4569="","",Tablas!E4569)</f>
        <v/>
      </c>
      <c r="F4571" s="1" t="str">
        <f>IF(Tablas!F4569="","",Tablas!F4569)</f>
        <v/>
      </c>
      <c r="G4571" s="1" t="str">
        <f>IF(Tablas!I4569="","",Tablas!I4569)</f>
        <v/>
      </c>
      <c r="H4571" s="1" t="s">
        <v>911</v>
      </c>
      <c r="I4571" s="39" t="str">
        <f>IF($B4571="","",-SUMIFS(Tabla7[Cantidad],Tabla7[Código del producto],$B4571,Tabla7[Tipo de movimiento],"SALIDA",Tabla7[Mes],I$5))</f>
        <v/>
      </c>
      <c r="J4571" s="39" t="str">
        <f>IF($B4571="","",-SUMIFS(Tabla7[Cantidad],Tabla7[Código del producto],$B4571,Tabla7[Tipo de movimiento],"SALIDA",Tabla7[Mes],J$5))</f>
        <v/>
      </c>
      <c r="K4571" s="39" t="str">
        <f>IF($B4571="","",-SUMIFS(Tabla7[Cantidad],Tabla7[Código del producto],$B4571,Tabla7[Tipo de movimiento],"SALIDA",Tabla7[Mes],K$5))</f>
        <v/>
      </c>
      <c r="L4571" s="39" t="str">
        <f>IF($B4571="","",-SUMIFS(Tabla7[Cantidad],Tabla7[Código del producto],$B4571,Tabla7[Tipo de movimiento],"SALIDA",Tabla7[Mes],L$5))</f>
        <v/>
      </c>
      <c r="M4571" s="39" t="str">
        <f>IF($B4571="","",-SUMIFS(Tabla7[Cantidad],Tabla7[Código del producto],$B4571,Tabla7[Tipo de movimiento],"SALIDA",Tabla7[Mes],M$5))</f>
        <v/>
      </c>
      <c r="N4571" s="39" t="str">
        <f>IF($B4571="","",-SUMIFS(Tabla7[Cantidad],Tabla7[Código del producto],$B4571,Tabla7[Tipo de movimiento],"SALIDA",Tabla7[Mes],N$5))</f>
        <v/>
      </c>
      <c r="O4571" s="39" t="str">
        <f>IF($B4571="","",-SUMIFS(Tabla7[Cantidad],Tabla7[Código del producto],$B4571,Tabla7[Tipo de movimiento],"SALIDA",Tabla7[Mes],O$5))</f>
        <v/>
      </c>
      <c r="P4571" s="39" t="str">
        <f>IF($B4571="","",-SUMIFS(Tabla7[Cantidad],Tabla7[Código del producto],$B4571,Tabla7[Tipo de movimiento],"SALIDA",Tabla7[Mes],P$5))</f>
        <v/>
      </c>
      <c r="Q4571" s="39" t="str">
        <f t="shared" si="213"/>
        <v/>
      </c>
      <c r="R4571" s="51" t="str">
        <f>IF($B4571="","",IFERROR(VLOOKUP($B4571,'ABC rotación'!$C:$G,5,0),"C"))</f>
        <v/>
      </c>
      <c r="S4571" s="41" t="str">
        <f t="shared" si="214"/>
        <v/>
      </c>
      <c r="T4571" s="40" t="str">
        <f t="shared" si="215"/>
        <v/>
      </c>
      <c r="U4571" s="23" t="str">
        <f>IF($B4571="","",VLOOKUP($T4571,Tablas!$X$14:$Y$17,2,1))</f>
        <v/>
      </c>
    </row>
    <row r="4572" spans="2:21" x14ac:dyDescent="0.2">
      <c r="B4572" s="1" t="str">
        <f>IF(Tablas!B4570="","",Tablas!B4570)</f>
        <v/>
      </c>
      <c r="C4572" s="1" t="str">
        <f>IF(Tablas!C4570="","",Tablas!C4570)</f>
        <v/>
      </c>
      <c r="D4572" s="1" t="str">
        <f>IF(Tablas!D4570="","",Tablas!D4570)</f>
        <v/>
      </c>
      <c r="E4572" s="1" t="str">
        <f>IF(Tablas!E4570="","",Tablas!E4570)</f>
        <v/>
      </c>
      <c r="F4572" s="1" t="str">
        <f>IF(Tablas!F4570="","",Tablas!F4570)</f>
        <v/>
      </c>
      <c r="G4572" s="1" t="str">
        <f>IF(Tablas!I4570="","",Tablas!I4570)</f>
        <v/>
      </c>
      <c r="H4572" s="1" t="s">
        <v>911</v>
      </c>
      <c r="I4572" s="39" t="str">
        <f>IF($B4572="","",-SUMIFS(Tabla7[Cantidad],Tabla7[Código del producto],$B4572,Tabla7[Tipo de movimiento],"SALIDA",Tabla7[Mes],I$5))</f>
        <v/>
      </c>
      <c r="J4572" s="39" t="str">
        <f>IF($B4572="","",-SUMIFS(Tabla7[Cantidad],Tabla7[Código del producto],$B4572,Tabla7[Tipo de movimiento],"SALIDA",Tabla7[Mes],J$5))</f>
        <v/>
      </c>
      <c r="K4572" s="39" t="str">
        <f>IF($B4572="","",-SUMIFS(Tabla7[Cantidad],Tabla7[Código del producto],$B4572,Tabla7[Tipo de movimiento],"SALIDA",Tabla7[Mes],K$5))</f>
        <v/>
      </c>
      <c r="L4572" s="39" t="str">
        <f>IF($B4572="","",-SUMIFS(Tabla7[Cantidad],Tabla7[Código del producto],$B4572,Tabla7[Tipo de movimiento],"SALIDA",Tabla7[Mes],L$5))</f>
        <v/>
      </c>
      <c r="M4572" s="39" t="str">
        <f>IF($B4572="","",-SUMIFS(Tabla7[Cantidad],Tabla7[Código del producto],$B4572,Tabla7[Tipo de movimiento],"SALIDA",Tabla7[Mes],M$5))</f>
        <v/>
      </c>
      <c r="N4572" s="39" t="str">
        <f>IF($B4572="","",-SUMIFS(Tabla7[Cantidad],Tabla7[Código del producto],$B4572,Tabla7[Tipo de movimiento],"SALIDA",Tabla7[Mes],N$5))</f>
        <v/>
      </c>
      <c r="O4572" s="39" t="str">
        <f>IF($B4572="","",-SUMIFS(Tabla7[Cantidad],Tabla7[Código del producto],$B4572,Tabla7[Tipo de movimiento],"SALIDA",Tabla7[Mes],O$5))</f>
        <v/>
      </c>
      <c r="P4572" s="39" t="str">
        <f>IF($B4572="","",-SUMIFS(Tabla7[Cantidad],Tabla7[Código del producto],$B4572,Tabla7[Tipo de movimiento],"SALIDA",Tabla7[Mes],P$5))</f>
        <v/>
      </c>
      <c r="Q4572" s="39" t="str">
        <f t="shared" si="213"/>
        <v/>
      </c>
      <c r="R4572" s="51" t="str">
        <f>IF($B4572="","",IFERROR(VLOOKUP($B4572,'ABC rotación'!$C:$G,5,0),"C"))</f>
        <v/>
      </c>
      <c r="S4572" s="41" t="str">
        <f t="shared" si="214"/>
        <v/>
      </c>
      <c r="T4572" s="40" t="str">
        <f t="shared" si="215"/>
        <v/>
      </c>
      <c r="U4572" s="23" t="str">
        <f>IF($B4572="","",VLOOKUP($T4572,Tablas!$X$14:$Y$17,2,1))</f>
        <v/>
      </c>
    </row>
    <row r="4573" spans="2:21" x14ac:dyDescent="0.2">
      <c r="B4573" s="1" t="str">
        <f>IF(Tablas!B4571="","",Tablas!B4571)</f>
        <v/>
      </c>
      <c r="C4573" s="1" t="str">
        <f>IF(Tablas!C4571="","",Tablas!C4571)</f>
        <v/>
      </c>
      <c r="D4573" s="1" t="str">
        <f>IF(Tablas!D4571="","",Tablas!D4571)</f>
        <v/>
      </c>
      <c r="E4573" s="1" t="str">
        <f>IF(Tablas!E4571="","",Tablas!E4571)</f>
        <v/>
      </c>
      <c r="F4573" s="1" t="str">
        <f>IF(Tablas!F4571="","",Tablas!F4571)</f>
        <v/>
      </c>
      <c r="G4573" s="1" t="str">
        <f>IF(Tablas!I4571="","",Tablas!I4571)</f>
        <v/>
      </c>
      <c r="H4573" s="1" t="s">
        <v>911</v>
      </c>
      <c r="I4573" s="39" t="str">
        <f>IF($B4573="","",-SUMIFS(Tabla7[Cantidad],Tabla7[Código del producto],$B4573,Tabla7[Tipo de movimiento],"SALIDA",Tabla7[Mes],I$5))</f>
        <v/>
      </c>
      <c r="J4573" s="39" t="str">
        <f>IF($B4573="","",-SUMIFS(Tabla7[Cantidad],Tabla7[Código del producto],$B4573,Tabla7[Tipo de movimiento],"SALIDA",Tabla7[Mes],J$5))</f>
        <v/>
      </c>
      <c r="K4573" s="39" t="str">
        <f>IF($B4573="","",-SUMIFS(Tabla7[Cantidad],Tabla7[Código del producto],$B4573,Tabla7[Tipo de movimiento],"SALIDA",Tabla7[Mes],K$5))</f>
        <v/>
      </c>
      <c r="L4573" s="39" t="str">
        <f>IF($B4573="","",-SUMIFS(Tabla7[Cantidad],Tabla7[Código del producto],$B4573,Tabla7[Tipo de movimiento],"SALIDA",Tabla7[Mes],L$5))</f>
        <v/>
      </c>
      <c r="M4573" s="39" t="str">
        <f>IF($B4573="","",-SUMIFS(Tabla7[Cantidad],Tabla7[Código del producto],$B4573,Tabla7[Tipo de movimiento],"SALIDA",Tabla7[Mes],M$5))</f>
        <v/>
      </c>
      <c r="N4573" s="39" t="str">
        <f>IF($B4573="","",-SUMIFS(Tabla7[Cantidad],Tabla7[Código del producto],$B4573,Tabla7[Tipo de movimiento],"SALIDA",Tabla7[Mes],N$5))</f>
        <v/>
      </c>
      <c r="O4573" s="39" t="str">
        <f>IF($B4573="","",-SUMIFS(Tabla7[Cantidad],Tabla7[Código del producto],$B4573,Tabla7[Tipo de movimiento],"SALIDA",Tabla7[Mes],O$5))</f>
        <v/>
      </c>
      <c r="P4573" s="39" t="str">
        <f>IF($B4573="","",-SUMIFS(Tabla7[Cantidad],Tabla7[Código del producto],$B4573,Tabla7[Tipo de movimiento],"SALIDA",Tabla7[Mes],P$5))</f>
        <v/>
      </c>
      <c r="Q4573" s="39" t="str">
        <f t="shared" si="213"/>
        <v/>
      </c>
      <c r="R4573" s="51" t="str">
        <f>IF($B4573="","",IFERROR(VLOOKUP($B4573,'ABC rotación'!$C:$G,5,0),"C"))</f>
        <v/>
      </c>
      <c r="S4573" s="41" t="str">
        <f t="shared" si="214"/>
        <v/>
      </c>
      <c r="T4573" s="40" t="str">
        <f t="shared" si="215"/>
        <v/>
      </c>
      <c r="U4573" s="23" t="str">
        <f>IF($B4573="","",VLOOKUP($T4573,Tablas!$X$14:$Y$17,2,1))</f>
        <v/>
      </c>
    </row>
    <row r="4574" spans="2:21" x14ac:dyDescent="0.2">
      <c r="B4574" s="1" t="str">
        <f>IF(Tablas!B4572="","",Tablas!B4572)</f>
        <v/>
      </c>
      <c r="C4574" s="1" t="str">
        <f>IF(Tablas!C4572="","",Tablas!C4572)</f>
        <v/>
      </c>
      <c r="D4574" s="1" t="str">
        <f>IF(Tablas!D4572="","",Tablas!D4572)</f>
        <v/>
      </c>
      <c r="E4574" s="1" t="str">
        <f>IF(Tablas!E4572="","",Tablas!E4572)</f>
        <v/>
      </c>
      <c r="F4574" s="1" t="str">
        <f>IF(Tablas!F4572="","",Tablas!F4572)</f>
        <v/>
      </c>
      <c r="G4574" s="1" t="str">
        <f>IF(Tablas!I4572="","",Tablas!I4572)</f>
        <v/>
      </c>
      <c r="H4574" s="1" t="s">
        <v>911</v>
      </c>
      <c r="I4574" s="39" t="str">
        <f>IF($B4574="","",-SUMIFS(Tabla7[Cantidad],Tabla7[Código del producto],$B4574,Tabla7[Tipo de movimiento],"SALIDA",Tabla7[Mes],I$5))</f>
        <v/>
      </c>
      <c r="J4574" s="39" t="str">
        <f>IF($B4574="","",-SUMIFS(Tabla7[Cantidad],Tabla7[Código del producto],$B4574,Tabla7[Tipo de movimiento],"SALIDA",Tabla7[Mes],J$5))</f>
        <v/>
      </c>
      <c r="K4574" s="39" t="str">
        <f>IF($B4574="","",-SUMIFS(Tabla7[Cantidad],Tabla7[Código del producto],$B4574,Tabla7[Tipo de movimiento],"SALIDA",Tabla7[Mes],K$5))</f>
        <v/>
      </c>
      <c r="L4574" s="39" t="str">
        <f>IF($B4574="","",-SUMIFS(Tabla7[Cantidad],Tabla7[Código del producto],$B4574,Tabla7[Tipo de movimiento],"SALIDA",Tabla7[Mes],L$5))</f>
        <v/>
      </c>
      <c r="M4574" s="39" t="str">
        <f>IF($B4574="","",-SUMIFS(Tabla7[Cantidad],Tabla7[Código del producto],$B4574,Tabla7[Tipo de movimiento],"SALIDA",Tabla7[Mes],M$5))</f>
        <v/>
      </c>
      <c r="N4574" s="39" t="str">
        <f>IF($B4574="","",-SUMIFS(Tabla7[Cantidad],Tabla7[Código del producto],$B4574,Tabla7[Tipo de movimiento],"SALIDA",Tabla7[Mes],N$5))</f>
        <v/>
      </c>
      <c r="O4574" s="39" t="str">
        <f>IF($B4574="","",-SUMIFS(Tabla7[Cantidad],Tabla7[Código del producto],$B4574,Tabla7[Tipo de movimiento],"SALIDA",Tabla7[Mes],O$5))</f>
        <v/>
      </c>
      <c r="P4574" s="39" t="str">
        <f>IF($B4574="","",-SUMIFS(Tabla7[Cantidad],Tabla7[Código del producto],$B4574,Tabla7[Tipo de movimiento],"SALIDA",Tabla7[Mes],P$5))</f>
        <v/>
      </c>
      <c r="Q4574" s="39" t="str">
        <f t="shared" si="213"/>
        <v/>
      </c>
      <c r="R4574" s="51" t="str">
        <f>IF($B4574="","",IFERROR(VLOOKUP($B4574,'ABC rotación'!$C:$G,5,0),"C"))</f>
        <v/>
      </c>
      <c r="S4574" s="41" t="str">
        <f t="shared" si="214"/>
        <v/>
      </c>
      <c r="T4574" s="40" t="str">
        <f t="shared" si="215"/>
        <v/>
      </c>
      <c r="U4574" s="23" t="str">
        <f>IF($B4574="","",VLOOKUP($T4574,Tablas!$X$14:$Y$17,2,1))</f>
        <v/>
      </c>
    </row>
    <row r="4575" spans="2:21" x14ac:dyDescent="0.2">
      <c r="B4575" s="1" t="str">
        <f>IF(Tablas!B4573="","",Tablas!B4573)</f>
        <v/>
      </c>
      <c r="C4575" s="1" t="str">
        <f>IF(Tablas!C4573="","",Tablas!C4573)</f>
        <v/>
      </c>
      <c r="D4575" s="1" t="str">
        <f>IF(Tablas!D4573="","",Tablas!D4573)</f>
        <v/>
      </c>
      <c r="E4575" s="1" t="str">
        <f>IF(Tablas!E4573="","",Tablas!E4573)</f>
        <v/>
      </c>
      <c r="F4575" s="1" t="str">
        <f>IF(Tablas!F4573="","",Tablas!F4573)</f>
        <v/>
      </c>
      <c r="G4575" s="1" t="str">
        <f>IF(Tablas!I4573="","",Tablas!I4573)</f>
        <v/>
      </c>
      <c r="H4575" s="1" t="s">
        <v>911</v>
      </c>
      <c r="I4575" s="39" t="str">
        <f>IF($B4575="","",-SUMIFS(Tabla7[Cantidad],Tabla7[Código del producto],$B4575,Tabla7[Tipo de movimiento],"SALIDA",Tabla7[Mes],I$5))</f>
        <v/>
      </c>
      <c r="J4575" s="39" t="str">
        <f>IF($B4575="","",-SUMIFS(Tabla7[Cantidad],Tabla7[Código del producto],$B4575,Tabla7[Tipo de movimiento],"SALIDA",Tabla7[Mes],J$5))</f>
        <v/>
      </c>
      <c r="K4575" s="39" t="str">
        <f>IF($B4575="","",-SUMIFS(Tabla7[Cantidad],Tabla7[Código del producto],$B4575,Tabla7[Tipo de movimiento],"SALIDA",Tabla7[Mes],K$5))</f>
        <v/>
      </c>
      <c r="L4575" s="39" t="str">
        <f>IF($B4575="","",-SUMIFS(Tabla7[Cantidad],Tabla7[Código del producto],$B4575,Tabla7[Tipo de movimiento],"SALIDA",Tabla7[Mes],L$5))</f>
        <v/>
      </c>
      <c r="M4575" s="39" t="str">
        <f>IF($B4575="","",-SUMIFS(Tabla7[Cantidad],Tabla7[Código del producto],$B4575,Tabla7[Tipo de movimiento],"SALIDA",Tabla7[Mes],M$5))</f>
        <v/>
      </c>
      <c r="N4575" s="39" t="str">
        <f>IF($B4575="","",-SUMIFS(Tabla7[Cantidad],Tabla7[Código del producto],$B4575,Tabla7[Tipo de movimiento],"SALIDA",Tabla7[Mes],N$5))</f>
        <v/>
      </c>
      <c r="O4575" s="39" t="str">
        <f>IF($B4575="","",-SUMIFS(Tabla7[Cantidad],Tabla7[Código del producto],$B4575,Tabla7[Tipo de movimiento],"SALIDA",Tabla7[Mes],O$5))</f>
        <v/>
      </c>
      <c r="P4575" s="39" t="str">
        <f>IF($B4575="","",-SUMIFS(Tabla7[Cantidad],Tabla7[Código del producto],$B4575,Tabla7[Tipo de movimiento],"SALIDA",Tabla7[Mes],P$5))</f>
        <v/>
      </c>
      <c r="Q4575" s="39" t="str">
        <f t="shared" si="213"/>
        <v/>
      </c>
      <c r="R4575" s="51" t="str">
        <f>IF($B4575="","",IFERROR(VLOOKUP($B4575,'ABC rotación'!$C:$G,5,0),"C"))</f>
        <v/>
      </c>
      <c r="S4575" s="41" t="str">
        <f t="shared" si="214"/>
        <v/>
      </c>
      <c r="T4575" s="40" t="str">
        <f t="shared" si="215"/>
        <v/>
      </c>
      <c r="U4575" s="23" t="str">
        <f>IF($B4575="","",VLOOKUP($T4575,Tablas!$X$14:$Y$17,2,1))</f>
        <v/>
      </c>
    </row>
    <row r="4576" spans="2:21" x14ac:dyDescent="0.2">
      <c r="B4576" s="1" t="str">
        <f>IF(Tablas!B4574="","",Tablas!B4574)</f>
        <v/>
      </c>
      <c r="C4576" s="1" t="str">
        <f>IF(Tablas!C4574="","",Tablas!C4574)</f>
        <v/>
      </c>
      <c r="D4576" s="1" t="str">
        <f>IF(Tablas!D4574="","",Tablas!D4574)</f>
        <v/>
      </c>
      <c r="E4576" s="1" t="str">
        <f>IF(Tablas!E4574="","",Tablas!E4574)</f>
        <v/>
      </c>
      <c r="F4576" s="1" t="str">
        <f>IF(Tablas!F4574="","",Tablas!F4574)</f>
        <v/>
      </c>
      <c r="G4576" s="1" t="str">
        <f>IF(Tablas!I4574="","",Tablas!I4574)</f>
        <v/>
      </c>
      <c r="H4576" s="1" t="s">
        <v>911</v>
      </c>
      <c r="I4576" s="39" t="str">
        <f>IF($B4576="","",-SUMIFS(Tabla7[Cantidad],Tabla7[Código del producto],$B4576,Tabla7[Tipo de movimiento],"SALIDA",Tabla7[Mes],I$5))</f>
        <v/>
      </c>
      <c r="J4576" s="39" t="str">
        <f>IF($B4576="","",-SUMIFS(Tabla7[Cantidad],Tabla7[Código del producto],$B4576,Tabla7[Tipo de movimiento],"SALIDA",Tabla7[Mes],J$5))</f>
        <v/>
      </c>
      <c r="K4576" s="39" t="str">
        <f>IF($B4576="","",-SUMIFS(Tabla7[Cantidad],Tabla7[Código del producto],$B4576,Tabla7[Tipo de movimiento],"SALIDA",Tabla7[Mes],K$5))</f>
        <v/>
      </c>
      <c r="L4576" s="39" t="str">
        <f>IF($B4576="","",-SUMIFS(Tabla7[Cantidad],Tabla7[Código del producto],$B4576,Tabla7[Tipo de movimiento],"SALIDA",Tabla7[Mes],L$5))</f>
        <v/>
      </c>
      <c r="M4576" s="39" t="str">
        <f>IF($B4576="","",-SUMIFS(Tabla7[Cantidad],Tabla7[Código del producto],$B4576,Tabla7[Tipo de movimiento],"SALIDA",Tabla7[Mes],M$5))</f>
        <v/>
      </c>
      <c r="N4576" s="39" t="str">
        <f>IF($B4576="","",-SUMIFS(Tabla7[Cantidad],Tabla7[Código del producto],$B4576,Tabla7[Tipo de movimiento],"SALIDA",Tabla7[Mes],N$5))</f>
        <v/>
      </c>
      <c r="O4576" s="39" t="str">
        <f>IF($B4576="","",-SUMIFS(Tabla7[Cantidad],Tabla7[Código del producto],$B4576,Tabla7[Tipo de movimiento],"SALIDA",Tabla7[Mes],O$5))</f>
        <v/>
      </c>
      <c r="P4576" s="39" t="str">
        <f>IF($B4576="","",-SUMIFS(Tabla7[Cantidad],Tabla7[Código del producto],$B4576,Tabla7[Tipo de movimiento],"SALIDA",Tabla7[Mes],P$5))</f>
        <v/>
      </c>
      <c r="Q4576" s="39" t="str">
        <f t="shared" si="213"/>
        <v/>
      </c>
      <c r="R4576" s="51" t="str">
        <f>IF($B4576="","",IFERROR(VLOOKUP($B4576,'ABC rotación'!$C:$G,5,0),"C"))</f>
        <v/>
      </c>
      <c r="S4576" s="41" t="str">
        <f t="shared" si="214"/>
        <v/>
      </c>
      <c r="T4576" s="40" t="str">
        <f t="shared" si="215"/>
        <v/>
      </c>
      <c r="U4576" s="23" t="str">
        <f>IF($B4576="","",VLOOKUP($T4576,Tablas!$X$14:$Y$17,2,1))</f>
        <v/>
      </c>
    </row>
    <row r="4577" spans="2:21" x14ac:dyDescent="0.2">
      <c r="B4577" s="1" t="str">
        <f>IF(Tablas!B4575="","",Tablas!B4575)</f>
        <v/>
      </c>
      <c r="C4577" s="1" t="str">
        <f>IF(Tablas!C4575="","",Tablas!C4575)</f>
        <v/>
      </c>
      <c r="D4577" s="1" t="str">
        <f>IF(Tablas!D4575="","",Tablas!D4575)</f>
        <v/>
      </c>
      <c r="E4577" s="1" t="str">
        <f>IF(Tablas!E4575="","",Tablas!E4575)</f>
        <v/>
      </c>
      <c r="F4577" s="1" t="str">
        <f>IF(Tablas!F4575="","",Tablas!F4575)</f>
        <v/>
      </c>
      <c r="G4577" s="1" t="str">
        <f>IF(Tablas!I4575="","",Tablas!I4575)</f>
        <v/>
      </c>
      <c r="H4577" s="1" t="s">
        <v>911</v>
      </c>
      <c r="I4577" s="39" t="str">
        <f>IF($B4577="","",-SUMIFS(Tabla7[Cantidad],Tabla7[Código del producto],$B4577,Tabla7[Tipo de movimiento],"SALIDA",Tabla7[Mes],I$5))</f>
        <v/>
      </c>
      <c r="J4577" s="39" t="str">
        <f>IF($B4577="","",-SUMIFS(Tabla7[Cantidad],Tabla7[Código del producto],$B4577,Tabla7[Tipo de movimiento],"SALIDA",Tabla7[Mes],J$5))</f>
        <v/>
      </c>
      <c r="K4577" s="39" t="str">
        <f>IF($B4577="","",-SUMIFS(Tabla7[Cantidad],Tabla7[Código del producto],$B4577,Tabla7[Tipo de movimiento],"SALIDA",Tabla7[Mes],K$5))</f>
        <v/>
      </c>
      <c r="L4577" s="39" t="str">
        <f>IF($B4577="","",-SUMIFS(Tabla7[Cantidad],Tabla7[Código del producto],$B4577,Tabla7[Tipo de movimiento],"SALIDA",Tabla7[Mes],L$5))</f>
        <v/>
      </c>
      <c r="M4577" s="39" t="str">
        <f>IF($B4577="","",-SUMIFS(Tabla7[Cantidad],Tabla7[Código del producto],$B4577,Tabla7[Tipo de movimiento],"SALIDA",Tabla7[Mes],M$5))</f>
        <v/>
      </c>
      <c r="N4577" s="39" t="str">
        <f>IF($B4577="","",-SUMIFS(Tabla7[Cantidad],Tabla7[Código del producto],$B4577,Tabla7[Tipo de movimiento],"SALIDA",Tabla7[Mes],N$5))</f>
        <v/>
      </c>
      <c r="O4577" s="39" t="str">
        <f>IF($B4577="","",-SUMIFS(Tabla7[Cantidad],Tabla7[Código del producto],$B4577,Tabla7[Tipo de movimiento],"SALIDA",Tabla7[Mes],O$5))</f>
        <v/>
      </c>
      <c r="P4577" s="39" t="str">
        <f>IF($B4577="","",-SUMIFS(Tabla7[Cantidad],Tabla7[Código del producto],$B4577,Tabla7[Tipo de movimiento],"SALIDA",Tabla7[Mes],P$5))</f>
        <v/>
      </c>
      <c r="Q4577" s="39" t="str">
        <f t="shared" si="213"/>
        <v/>
      </c>
      <c r="R4577" s="51" t="str">
        <f>IF($B4577="","",IFERROR(VLOOKUP($B4577,'ABC rotación'!$C:$G,5,0),"C"))</f>
        <v/>
      </c>
      <c r="S4577" s="41" t="str">
        <f t="shared" si="214"/>
        <v/>
      </c>
      <c r="T4577" s="40" t="str">
        <f t="shared" si="215"/>
        <v/>
      </c>
      <c r="U4577" s="23" t="str">
        <f>IF($B4577="","",VLOOKUP($T4577,Tablas!$X$14:$Y$17,2,1))</f>
        <v/>
      </c>
    </row>
    <row r="4578" spans="2:21" x14ac:dyDescent="0.2">
      <c r="B4578" s="1" t="str">
        <f>IF(Tablas!B4576="","",Tablas!B4576)</f>
        <v/>
      </c>
      <c r="C4578" s="1" t="str">
        <f>IF(Tablas!C4576="","",Tablas!C4576)</f>
        <v/>
      </c>
      <c r="D4578" s="1" t="str">
        <f>IF(Tablas!D4576="","",Tablas!D4576)</f>
        <v/>
      </c>
      <c r="E4578" s="1" t="str">
        <f>IF(Tablas!E4576="","",Tablas!E4576)</f>
        <v/>
      </c>
      <c r="F4578" s="1" t="str">
        <f>IF(Tablas!F4576="","",Tablas!F4576)</f>
        <v/>
      </c>
      <c r="G4578" s="1" t="str">
        <f>IF(Tablas!I4576="","",Tablas!I4576)</f>
        <v/>
      </c>
      <c r="H4578" s="1" t="s">
        <v>911</v>
      </c>
      <c r="I4578" s="39" t="str">
        <f>IF($B4578="","",-SUMIFS(Tabla7[Cantidad],Tabla7[Código del producto],$B4578,Tabla7[Tipo de movimiento],"SALIDA",Tabla7[Mes],I$5))</f>
        <v/>
      </c>
      <c r="J4578" s="39" t="str">
        <f>IF($B4578="","",-SUMIFS(Tabla7[Cantidad],Tabla7[Código del producto],$B4578,Tabla7[Tipo de movimiento],"SALIDA",Tabla7[Mes],J$5))</f>
        <v/>
      </c>
      <c r="K4578" s="39" t="str">
        <f>IF($B4578="","",-SUMIFS(Tabla7[Cantidad],Tabla7[Código del producto],$B4578,Tabla7[Tipo de movimiento],"SALIDA",Tabla7[Mes],K$5))</f>
        <v/>
      </c>
      <c r="L4578" s="39" t="str">
        <f>IF($B4578="","",-SUMIFS(Tabla7[Cantidad],Tabla7[Código del producto],$B4578,Tabla7[Tipo de movimiento],"SALIDA",Tabla7[Mes],L$5))</f>
        <v/>
      </c>
      <c r="M4578" s="39" t="str">
        <f>IF($B4578="","",-SUMIFS(Tabla7[Cantidad],Tabla7[Código del producto],$B4578,Tabla7[Tipo de movimiento],"SALIDA",Tabla7[Mes],M$5))</f>
        <v/>
      </c>
      <c r="N4578" s="39" t="str">
        <f>IF($B4578="","",-SUMIFS(Tabla7[Cantidad],Tabla7[Código del producto],$B4578,Tabla7[Tipo de movimiento],"SALIDA",Tabla7[Mes],N$5))</f>
        <v/>
      </c>
      <c r="O4578" s="39" t="str">
        <f>IF($B4578="","",-SUMIFS(Tabla7[Cantidad],Tabla7[Código del producto],$B4578,Tabla7[Tipo de movimiento],"SALIDA",Tabla7[Mes],O$5))</f>
        <v/>
      </c>
      <c r="P4578" s="39" t="str">
        <f>IF($B4578="","",-SUMIFS(Tabla7[Cantidad],Tabla7[Código del producto],$B4578,Tabla7[Tipo de movimiento],"SALIDA",Tabla7[Mes],P$5))</f>
        <v/>
      </c>
      <c r="Q4578" s="39" t="str">
        <f t="shared" si="213"/>
        <v/>
      </c>
      <c r="R4578" s="51" t="str">
        <f>IF($B4578="","",IFERROR(VLOOKUP($B4578,'ABC rotación'!$C:$G,5,0),"C"))</f>
        <v/>
      </c>
      <c r="S4578" s="41" t="str">
        <f t="shared" si="214"/>
        <v/>
      </c>
      <c r="T4578" s="40" t="str">
        <f t="shared" si="215"/>
        <v/>
      </c>
      <c r="U4578" s="23" t="str">
        <f>IF($B4578="","",VLOOKUP($T4578,Tablas!$X$14:$Y$17,2,1))</f>
        <v/>
      </c>
    </row>
    <row r="4579" spans="2:21" x14ac:dyDescent="0.2">
      <c r="B4579" s="1" t="str">
        <f>IF(Tablas!B4577="","",Tablas!B4577)</f>
        <v/>
      </c>
      <c r="C4579" s="1" t="str">
        <f>IF(Tablas!C4577="","",Tablas!C4577)</f>
        <v/>
      </c>
      <c r="D4579" s="1" t="str">
        <f>IF(Tablas!D4577="","",Tablas!D4577)</f>
        <v/>
      </c>
      <c r="E4579" s="1" t="str">
        <f>IF(Tablas!E4577="","",Tablas!E4577)</f>
        <v/>
      </c>
      <c r="F4579" s="1" t="str">
        <f>IF(Tablas!F4577="","",Tablas!F4577)</f>
        <v/>
      </c>
      <c r="G4579" s="1" t="str">
        <f>IF(Tablas!I4577="","",Tablas!I4577)</f>
        <v/>
      </c>
      <c r="H4579" s="1" t="s">
        <v>911</v>
      </c>
      <c r="I4579" s="39" t="str">
        <f>IF($B4579="","",-SUMIFS(Tabla7[Cantidad],Tabla7[Código del producto],$B4579,Tabla7[Tipo de movimiento],"SALIDA",Tabla7[Mes],I$5))</f>
        <v/>
      </c>
      <c r="J4579" s="39" t="str">
        <f>IF($B4579="","",-SUMIFS(Tabla7[Cantidad],Tabla7[Código del producto],$B4579,Tabla7[Tipo de movimiento],"SALIDA",Tabla7[Mes],J$5))</f>
        <v/>
      </c>
      <c r="K4579" s="39" t="str">
        <f>IF($B4579="","",-SUMIFS(Tabla7[Cantidad],Tabla7[Código del producto],$B4579,Tabla7[Tipo de movimiento],"SALIDA",Tabla7[Mes],K$5))</f>
        <v/>
      </c>
      <c r="L4579" s="39" t="str">
        <f>IF($B4579="","",-SUMIFS(Tabla7[Cantidad],Tabla7[Código del producto],$B4579,Tabla7[Tipo de movimiento],"SALIDA",Tabla7[Mes],L$5))</f>
        <v/>
      </c>
      <c r="M4579" s="39" t="str">
        <f>IF($B4579="","",-SUMIFS(Tabla7[Cantidad],Tabla7[Código del producto],$B4579,Tabla7[Tipo de movimiento],"SALIDA",Tabla7[Mes],M$5))</f>
        <v/>
      </c>
      <c r="N4579" s="39" t="str">
        <f>IF($B4579="","",-SUMIFS(Tabla7[Cantidad],Tabla7[Código del producto],$B4579,Tabla7[Tipo de movimiento],"SALIDA",Tabla7[Mes],N$5))</f>
        <v/>
      </c>
      <c r="O4579" s="39" t="str">
        <f>IF($B4579="","",-SUMIFS(Tabla7[Cantidad],Tabla7[Código del producto],$B4579,Tabla7[Tipo de movimiento],"SALIDA",Tabla7[Mes],O$5))</f>
        <v/>
      </c>
      <c r="P4579" s="39" t="str">
        <f>IF($B4579="","",-SUMIFS(Tabla7[Cantidad],Tabla7[Código del producto],$B4579,Tabla7[Tipo de movimiento],"SALIDA",Tabla7[Mes],P$5))</f>
        <v/>
      </c>
      <c r="Q4579" s="39" t="str">
        <f t="shared" si="213"/>
        <v/>
      </c>
      <c r="R4579" s="51" t="str">
        <f>IF($B4579="","",IFERROR(VLOOKUP($B4579,'ABC rotación'!$C:$G,5,0),"C"))</f>
        <v/>
      </c>
      <c r="S4579" s="41" t="str">
        <f t="shared" si="214"/>
        <v/>
      </c>
      <c r="T4579" s="40" t="str">
        <f t="shared" si="215"/>
        <v/>
      </c>
      <c r="U4579" s="23" t="str">
        <f>IF($B4579="","",VLOOKUP($T4579,Tablas!$X$14:$Y$17,2,1))</f>
        <v/>
      </c>
    </row>
    <row r="4580" spans="2:21" x14ac:dyDescent="0.2">
      <c r="B4580" s="1" t="str">
        <f>IF(Tablas!B4578="","",Tablas!B4578)</f>
        <v/>
      </c>
      <c r="C4580" s="1" t="str">
        <f>IF(Tablas!C4578="","",Tablas!C4578)</f>
        <v/>
      </c>
      <c r="D4580" s="1" t="str">
        <f>IF(Tablas!D4578="","",Tablas!D4578)</f>
        <v/>
      </c>
      <c r="E4580" s="1" t="str">
        <f>IF(Tablas!E4578="","",Tablas!E4578)</f>
        <v/>
      </c>
      <c r="F4580" s="1" t="str">
        <f>IF(Tablas!F4578="","",Tablas!F4578)</f>
        <v/>
      </c>
      <c r="G4580" s="1" t="str">
        <f>IF(Tablas!I4578="","",Tablas!I4578)</f>
        <v/>
      </c>
      <c r="H4580" s="1" t="s">
        <v>911</v>
      </c>
      <c r="I4580" s="39" t="str">
        <f>IF($B4580="","",-SUMIFS(Tabla7[Cantidad],Tabla7[Código del producto],$B4580,Tabla7[Tipo de movimiento],"SALIDA",Tabla7[Mes],I$5))</f>
        <v/>
      </c>
      <c r="J4580" s="39" t="str">
        <f>IF($B4580="","",-SUMIFS(Tabla7[Cantidad],Tabla7[Código del producto],$B4580,Tabla7[Tipo de movimiento],"SALIDA",Tabla7[Mes],J$5))</f>
        <v/>
      </c>
      <c r="K4580" s="39" t="str">
        <f>IF($B4580="","",-SUMIFS(Tabla7[Cantidad],Tabla7[Código del producto],$B4580,Tabla7[Tipo de movimiento],"SALIDA",Tabla7[Mes],K$5))</f>
        <v/>
      </c>
      <c r="L4580" s="39" t="str">
        <f>IF($B4580="","",-SUMIFS(Tabla7[Cantidad],Tabla7[Código del producto],$B4580,Tabla7[Tipo de movimiento],"SALIDA",Tabla7[Mes],L$5))</f>
        <v/>
      </c>
      <c r="M4580" s="39" t="str">
        <f>IF($B4580="","",-SUMIFS(Tabla7[Cantidad],Tabla7[Código del producto],$B4580,Tabla7[Tipo de movimiento],"SALIDA",Tabla7[Mes],M$5))</f>
        <v/>
      </c>
      <c r="N4580" s="39" t="str">
        <f>IF($B4580="","",-SUMIFS(Tabla7[Cantidad],Tabla7[Código del producto],$B4580,Tabla7[Tipo de movimiento],"SALIDA",Tabla7[Mes],N$5))</f>
        <v/>
      </c>
      <c r="O4580" s="39" t="str">
        <f>IF($B4580="","",-SUMIFS(Tabla7[Cantidad],Tabla7[Código del producto],$B4580,Tabla7[Tipo de movimiento],"SALIDA",Tabla7[Mes],O$5))</f>
        <v/>
      </c>
      <c r="P4580" s="39" t="str">
        <f>IF($B4580="","",-SUMIFS(Tabla7[Cantidad],Tabla7[Código del producto],$B4580,Tabla7[Tipo de movimiento],"SALIDA",Tabla7[Mes],P$5))</f>
        <v/>
      </c>
      <c r="Q4580" s="39" t="str">
        <f t="shared" si="213"/>
        <v/>
      </c>
      <c r="R4580" s="51" t="str">
        <f>IF($B4580="","",IFERROR(VLOOKUP($B4580,'ABC rotación'!$C:$G,5,0),"C"))</f>
        <v/>
      </c>
      <c r="S4580" s="41" t="str">
        <f t="shared" si="214"/>
        <v/>
      </c>
      <c r="T4580" s="40" t="str">
        <f t="shared" si="215"/>
        <v/>
      </c>
      <c r="U4580" s="23" t="str">
        <f>IF($B4580="","",VLOOKUP($T4580,Tablas!$X$14:$Y$17,2,1))</f>
        <v/>
      </c>
    </row>
    <row r="4581" spans="2:21" x14ac:dyDescent="0.2">
      <c r="B4581" s="1" t="str">
        <f>IF(Tablas!B4579="","",Tablas!B4579)</f>
        <v/>
      </c>
      <c r="C4581" s="1" t="str">
        <f>IF(Tablas!C4579="","",Tablas!C4579)</f>
        <v/>
      </c>
      <c r="D4581" s="1" t="str">
        <f>IF(Tablas!D4579="","",Tablas!D4579)</f>
        <v/>
      </c>
      <c r="E4581" s="1" t="str">
        <f>IF(Tablas!E4579="","",Tablas!E4579)</f>
        <v/>
      </c>
      <c r="F4581" s="1" t="str">
        <f>IF(Tablas!F4579="","",Tablas!F4579)</f>
        <v/>
      </c>
      <c r="G4581" s="1" t="str">
        <f>IF(Tablas!I4579="","",Tablas!I4579)</f>
        <v/>
      </c>
      <c r="H4581" s="1" t="s">
        <v>911</v>
      </c>
      <c r="I4581" s="39" t="str">
        <f>IF($B4581="","",-SUMIFS(Tabla7[Cantidad],Tabla7[Código del producto],$B4581,Tabla7[Tipo de movimiento],"SALIDA",Tabla7[Mes],I$5))</f>
        <v/>
      </c>
      <c r="J4581" s="39" t="str">
        <f>IF($B4581="","",-SUMIFS(Tabla7[Cantidad],Tabla7[Código del producto],$B4581,Tabla7[Tipo de movimiento],"SALIDA",Tabla7[Mes],J$5))</f>
        <v/>
      </c>
      <c r="K4581" s="39" t="str">
        <f>IF($B4581="","",-SUMIFS(Tabla7[Cantidad],Tabla7[Código del producto],$B4581,Tabla7[Tipo de movimiento],"SALIDA",Tabla7[Mes],K$5))</f>
        <v/>
      </c>
      <c r="L4581" s="39" t="str">
        <f>IF($B4581="","",-SUMIFS(Tabla7[Cantidad],Tabla7[Código del producto],$B4581,Tabla7[Tipo de movimiento],"SALIDA",Tabla7[Mes],L$5))</f>
        <v/>
      </c>
      <c r="M4581" s="39" t="str">
        <f>IF($B4581="","",-SUMIFS(Tabla7[Cantidad],Tabla7[Código del producto],$B4581,Tabla7[Tipo de movimiento],"SALIDA",Tabla7[Mes],M$5))</f>
        <v/>
      </c>
      <c r="N4581" s="39" t="str">
        <f>IF($B4581="","",-SUMIFS(Tabla7[Cantidad],Tabla7[Código del producto],$B4581,Tabla7[Tipo de movimiento],"SALIDA",Tabla7[Mes],N$5))</f>
        <v/>
      </c>
      <c r="O4581" s="39" t="str">
        <f>IF($B4581="","",-SUMIFS(Tabla7[Cantidad],Tabla7[Código del producto],$B4581,Tabla7[Tipo de movimiento],"SALIDA",Tabla7[Mes],O$5))</f>
        <v/>
      </c>
      <c r="P4581" s="39" t="str">
        <f>IF($B4581="","",-SUMIFS(Tabla7[Cantidad],Tabla7[Código del producto],$B4581,Tabla7[Tipo de movimiento],"SALIDA",Tabla7[Mes],P$5))</f>
        <v/>
      </c>
      <c r="Q4581" s="39" t="str">
        <f t="shared" si="213"/>
        <v/>
      </c>
      <c r="R4581" s="51" t="str">
        <f>IF($B4581="","",IFERROR(VLOOKUP($B4581,'ABC rotación'!$C:$G,5,0),"C"))</f>
        <v/>
      </c>
      <c r="S4581" s="41" t="str">
        <f t="shared" si="214"/>
        <v/>
      </c>
      <c r="T4581" s="40" t="str">
        <f t="shared" si="215"/>
        <v/>
      </c>
      <c r="U4581" s="23" t="str">
        <f>IF($B4581="","",VLOOKUP($T4581,Tablas!$X$14:$Y$17,2,1))</f>
        <v/>
      </c>
    </row>
    <row r="4582" spans="2:21" x14ac:dyDescent="0.2">
      <c r="B4582" s="1" t="str">
        <f>IF(Tablas!B4580="","",Tablas!B4580)</f>
        <v/>
      </c>
      <c r="C4582" s="1" t="str">
        <f>IF(Tablas!C4580="","",Tablas!C4580)</f>
        <v/>
      </c>
      <c r="D4582" s="1" t="str">
        <f>IF(Tablas!D4580="","",Tablas!D4580)</f>
        <v/>
      </c>
      <c r="E4582" s="1" t="str">
        <f>IF(Tablas!E4580="","",Tablas!E4580)</f>
        <v/>
      </c>
      <c r="F4582" s="1" t="str">
        <f>IF(Tablas!F4580="","",Tablas!F4580)</f>
        <v/>
      </c>
      <c r="G4582" s="1" t="str">
        <f>IF(Tablas!I4580="","",Tablas!I4580)</f>
        <v/>
      </c>
      <c r="H4582" s="1" t="s">
        <v>911</v>
      </c>
      <c r="I4582" s="39" t="str">
        <f>IF($B4582="","",-SUMIFS(Tabla7[Cantidad],Tabla7[Código del producto],$B4582,Tabla7[Tipo de movimiento],"SALIDA",Tabla7[Mes],I$5))</f>
        <v/>
      </c>
      <c r="J4582" s="39" t="str">
        <f>IF($B4582="","",-SUMIFS(Tabla7[Cantidad],Tabla7[Código del producto],$B4582,Tabla7[Tipo de movimiento],"SALIDA",Tabla7[Mes],J$5))</f>
        <v/>
      </c>
      <c r="K4582" s="39" t="str">
        <f>IF($B4582="","",-SUMIFS(Tabla7[Cantidad],Tabla7[Código del producto],$B4582,Tabla7[Tipo de movimiento],"SALIDA",Tabla7[Mes],K$5))</f>
        <v/>
      </c>
      <c r="L4582" s="39" t="str">
        <f>IF($B4582="","",-SUMIFS(Tabla7[Cantidad],Tabla7[Código del producto],$B4582,Tabla7[Tipo de movimiento],"SALIDA",Tabla7[Mes],L$5))</f>
        <v/>
      </c>
      <c r="M4582" s="39" t="str">
        <f>IF($B4582="","",-SUMIFS(Tabla7[Cantidad],Tabla7[Código del producto],$B4582,Tabla7[Tipo de movimiento],"SALIDA",Tabla7[Mes],M$5))</f>
        <v/>
      </c>
      <c r="N4582" s="39" t="str">
        <f>IF($B4582="","",-SUMIFS(Tabla7[Cantidad],Tabla7[Código del producto],$B4582,Tabla7[Tipo de movimiento],"SALIDA",Tabla7[Mes],N$5))</f>
        <v/>
      </c>
      <c r="O4582" s="39" t="str">
        <f>IF($B4582="","",-SUMIFS(Tabla7[Cantidad],Tabla7[Código del producto],$B4582,Tabla7[Tipo de movimiento],"SALIDA",Tabla7[Mes],O$5))</f>
        <v/>
      </c>
      <c r="P4582" s="39" t="str">
        <f>IF($B4582="","",-SUMIFS(Tabla7[Cantidad],Tabla7[Código del producto],$B4582,Tabla7[Tipo de movimiento],"SALIDA",Tabla7[Mes],P$5))</f>
        <v/>
      </c>
      <c r="Q4582" s="39" t="str">
        <f t="shared" si="213"/>
        <v/>
      </c>
      <c r="R4582" s="51" t="str">
        <f>IF($B4582="","",IFERROR(VLOOKUP($B4582,'ABC rotación'!$C:$G,5,0),"C"))</f>
        <v/>
      </c>
      <c r="S4582" s="41" t="str">
        <f t="shared" si="214"/>
        <v/>
      </c>
      <c r="T4582" s="40" t="str">
        <f t="shared" si="215"/>
        <v/>
      </c>
      <c r="U4582" s="23" t="str">
        <f>IF($B4582="","",VLOOKUP($T4582,Tablas!$X$14:$Y$17,2,1))</f>
        <v/>
      </c>
    </row>
    <row r="4583" spans="2:21" x14ac:dyDescent="0.2">
      <c r="B4583" s="1" t="str">
        <f>IF(Tablas!B4581="","",Tablas!B4581)</f>
        <v/>
      </c>
      <c r="C4583" s="1" t="str">
        <f>IF(Tablas!C4581="","",Tablas!C4581)</f>
        <v/>
      </c>
      <c r="D4583" s="1" t="str">
        <f>IF(Tablas!D4581="","",Tablas!D4581)</f>
        <v/>
      </c>
      <c r="E4583" s="1" t="str">
        <f>IF(Tablas!E4581="","",Tablas!E4581)</f>
        <v/>
      </c>
      <c r="F4583" s="1" t="str">
        <f>IF(Tablas!F4581="","",Tablas!F4581)</f>
        <v/>
      </c>
      <c r="G4583" s="1" t="str">
        <f>IF(Tablas!I4581="","",Tablas!I4581)</f>
        <v/>
      </c>
      <c r="H4583" s="1" t="s">
        <v>911</v>
      </c>
      <c r="I4583" s="39" t="str">
        <f>IF($B4583="","",-SUMIFS(Tabla7[Cantidad],Tabla7[Código del producto],$B4583,Tabla7[Tipo de movimiento],"SALIDA",Tabla7[Mes],I$5))</f>
        <v/>
      </c>
      <c r="J4583" s="39" t="str">
        <f>IF($B4583="","",-SUMIFS(Tabla7[Cantidad],Tabla7[Código del producto],$B4583,Tabla7[Tipo de movimiento],"SALIDA",Tabla7[Mes],J$5))</f>
        <v/>
      </c>
      <c r="K4583" s="39" t="str">
        <f>IF($B4583="","",-SUMIFS(Tabla7[Cantidad],Tabla7[Código del producto],$B4583,Tabla7[Tipo de movimiento],"SALIDA",Tabla7[Mes],K$5))</f>
        <v/>
      </c>
      <c r="L4583" s="39" t="str">
        <f>IF($B4583="","",-SUMIFS(Tabla7[Cantidad],Tabla7[Código del producto],$B4583,Tabla7[Tipo de movimiento],"SALIDA",Tabla7[Mes],L$5))</f>
        <v/>
      </c>
      <c r="M4583" s="39" t="str">
        <f>IF($B4583="","",-SUMIFS(Tabla7[Cantidad],Tabla7[Código del producto],$B4583,Tabla7[Tipo de movimiento],"SALIDA",Tabla7[Mes],M$5))</f>
        <v/>
      </c>
      <c r="N4583" s="39" t="str">
        <f>IF($B4583="","",-SUMIFS(Tabla7[Cantidad],Tabla7[Código del producto],$B4583,Tabla7[Tipo de movimiento],"SALIDA",Tabla7[Mes],N$5))</f>
        <v/>
      </c>
      <c r="O4583" s="39" t="str">
        <f>IF($B4583="","",-SUMIFS(Tabla7[Cantidad],Tabla7[Código del producto],$B4583,Tabla7[Tipo de movimiento],"SALIDA",Tabla7[Mes],O$5))</f>
        <v/>
      </c>
      <c r="P4583" s="39" t="str">
        <f>IF($B4583="","",-SUMIFS(Tabla7[Cantidad],Tabla7[Código del producto],$B4583,Tabla7[Tipo de movimiento],"SALIDA",Tabla7[Mes],P$5))</f>
        <v/>
      </c>
      <c r="Q4583" s="39" t="str">
        <f t="shared" si="213"/>
        <v/>
      </c>
      <c r="R4583" s="51" t="str">
        <f>IF($B4583="","",IFERROR(VLOOKUP($B4583,'ABC rotación'!$C:$G,5,0),"C"))</f>
        <v/>
      </c>
      <c r="S4583" s="41" t="str">
        <f t="shared" si="214"/>
        <v/>
      </c>
      <c r="T4583" s="40" t="str">
        <f t="shared" si="215"/>
        <v/>
      </c>
      <c r="U4583" s="23" t="str">
        <f>IF($B4583="","",VLOOKUP($T4583,Tablas!$X$14:$Y$17,2,1))</f>
        <v/>
      </c>
    </row>
    <row r="4584" spans="2:21" x14ac:dyDescent="0.2">
      <c r="B4584" s="1" t="str">
        <f>IF(Tablas!B4582="","",Tablas!B4582)</f>
        <v/>
      </c>
      <c r="C4584" s="1" t="str">
        <f>IF(Tablas!C4582="","",Tablas!C4582)</f>
        <v/>
      </c>
      <c r="D4584" s="1" t="str">
        <f>IF(Tablas!D4582="","",Tablas!D4582)</f>
        <v/>
      </c>
      <c r="E4584" s="1" t="str">
        <f>IF(Tablas!E4582="","",Tablas!E4582)</f>
        <v/>
      </c>
      <c r="F4584" s="1" t="str">
        <f>IF(Tablas!F4582="","",Tablas!F4582)</f>
        <v/>
      </c>
      <c r="G4584" s="1" t="str">
        <f>IF(Tablas!I4582="","",Tablas!I4582)</f>
        <v/>
      </c>
      <c r="H4584" s="1" t="s">
        <v>911</v>
      </c>
      <c r="I4584" s="39" t="str">
        <f>IF($B4584="","",-SUMIFS(Tabla7[Cantidad],Tabla7[Código del producto],$B4584,Tabla7[Tipo de movimiento],"SALIDA",Tabla7[Mes],I$5))</f>
        <v/>
      </c>
      <c r="J4584" s="39" t="str">
        <f>IF($B4584="","",-SUMIFS(Tabla7[Cantidad],Tabla7[Código del producto],$B4584,Tabla7[Tipo de movimiento],"SALIDA",Tabla7[Mes],J$5))</f>
        <v/>
      </c>
      <c r="K4584" s="39" t="str">
        <f>IF($B4584="","",-SUMIFS(Tabla7[Cantidad],Tabla7[Código del producto],$B4584,Tabla7[Tipo de movimiento],"SALIDA",Tabla7[Mes],K$5))</f>
        <v/>
      </c>
      <c r="L4584" s="39" t="str">
        <f>IF($B4584="","",-SUMIFS(Tabla7[Cantidad],Tabla7[Código del producto],$B4584,Tabla7[Tipo de movimiento],"SALIDA",Tabla7[Mes],L$5))</f>
        <v/>
      </c>
      <c r="M4584" s="39" t="str">
        <f>IF($B4584="","",-SUMIFS(Tabla7[Cantidad],Tabla7[Código del producto],$B4584,Tabla7[Tipo de movimiento],"SALIDA",Tabla7[Mes],M$5))</f>
        <v/>
      </c>
      <c r="N4584" s="39" t="str">
        <f>IF($B4584="","",-SUMIFS(Tabla7[Cantidad],Tabla7[Código del producto],$B4584,Tabla7[Tipo de movimiento],"SALIDA",Tabla7[Mes],N$5))</f>
        <v/>
      </c>
      <c r="O4584" s="39" t="str">
        <f>IF($B4584="","",-SUMIFS(Tabla7[Cantidad],Tabla7[Código del producto],$B4584,Tabla7[Tipo de movimiento],"SALIDA",Tabla7[Mes],O$5))</f>
        <v/>
      </c>
      <c r="P4584" s="39" t="str">
        <f>IF($B4584="","",-SUMIFS(Tabla7[Cantidad],Tabla7[Código del producto],$B4584,Tabla7[Tipo de movimiento],"SALIDA",Tabla7[Mes],P$5))</f>
        <v/>
      </c>
      <c r="Q4584" s="39" t="str">
        <f t="shared" si="213"/>
        <v/>
      </c>
      <c r="R4584" s="51" t="str">
        <f>IF($B4584="","",IFERROR(VLOOKUP($B4584,'ABC rotación'!$C:$G,5,0),"C"))</f>
        <v/>
      </c>
      <c r="S4584" s="41" t="str">
        <f t="shared" si="214"/>
        <v/>
      </c>
      <c r="T4584" s="40" t="str">
        <f t="shared" si="215"/>
        <v/>
      </c>
      <c r="U4584" s="23" t="str">
        <f>IF($B4584="","",VLOOKUP($T4584,Tablas!$X$14:$Y$17,2,1))</f>
        <v/>
      </c>
    </row>
    <row r="4585" spans="2:21" x14ac:dyDescent="0.2">
      <c r="B4585" s="1" t="str">
        <f>IF(Tablas!B4583="","",Tablas!B4583)</f>
        <v/>
      </c>
      <c r="C4585" s="1" t="str">
        <f>IF(Tablas!C4583="","",Tablas!C4583)</f>
        <v/>
      </c>
      <c r="D4585" s="1" t="str">
        <f>IF(Tablas!D4583="","",Tablas!D4583)</f>
        <v/>
      </c>
      <c r="E4585" s="1" t="str">
        <f>IF(Tablas!E4583="","",Tablas!E4583)</f>
        <v/>
      </c>
      <c r="F4585" s="1" t="str">
        <f>IF(Tablas!F4583="","",Tablas!F4583)</f>
        <v/>
      </c>
      <c r="G4585" s="1" t="str">
        <f>IF(Tablas!I4583="","",Tablas!I4583)</f>
        <v/>
      </c>
      <c r="H4585" s="1" t="s">
        <v>911</v>
      </c>
      <c r="I4585" s="39" t="str">
        <f>IF($B4585="","",-SUMIFS(Tabla7[Cantidad],Tabla7[Código del producto],$B4585,Tabla7[Tipo de movimiento],"SALIDA",Tabla7[Mes],I$5))</f>
        <v/>
      </c>
      <c r="J4585" s="39" t="str">
        <f>IF($B4585="","",-SUMIFS(Tabla7[Cantidad],Tabla7[Código del producto],$B4585,Tabla7[Tipo de movimiento],"SALIDA",Tabla7[Mes],J$5))</f>
        <v/>
      </c>
      <c r="K4585" s="39" t="str">
        <f>IF($B4585="","",-SUMIFS(Tabla7[Cantidad],Tabla7[Código del producto],$B4585,Tabla7[Tipo de movimiento],"SALIDA",Tabla7[Mes],K$5))</f>
        <v/>
      </c>
      <c r="L4585" s="39" t="str">
        <f>IF($B4585="","",-SUMIFS(Tabla7[Cantidad],Tabla7[Código del producto],$B4585,Tabla7[Tipo de movimiento],"SALIDA",Tabla7[Mes],L$5))</f>
        <v/>
      </c>
      <c r="M4585" s="39" t="str">
        <f>IF($B4585="","",-SUMIFS(Tabla7[Cantidad],Tabla7[Código del producto],$B4585,Tabla7[Tipo de movimiento],"SALIDA",Tabla7[Mes],M$5))</f>
        <v/>
      </c>
      <c r="N4585" s="39" t="str">
        <f>IF($B4585="","",-SUMIFS(Tabla7[Cantidad],Tabla7[Código del producto],$B4585,Tabla7[Tipo de movimiento],"SALIDA",Tabla7[Mes],N$5))</f>
        <v/>
      </c>
      <c r="O4585" s="39" t="str">
        <f>IF($B4585="","",-SUMIFS(Tabla7[Cantidad],Tabla7[Código del producto],$B4585,Tabla7[Tipo de movimiento],"SALIDA",Tabla7[Mes],O$5))</f>
        <v/>
      </c>
      <c r="P4585" s="39" t="str">
        <f>IF($B4585="","",-SUMIFS(Tabla7[Cantidad],Tabla7[Código del producto],$B4585,Tabla7[Tipo de movimiento],"SALIDA",Tabla7[Mes],P$5))</f>
        <v/>
      </c>
      <c r="Q4585" s="39" t="str">
        <f t="shared" si="213"/>
        <v/>
      </c>
      <c r="R4585" s="51" t="str">
        <f>IF($B4585="","",IFERROR(VLOOKUP($B4585,'ABC rotación'!$C:$G,5,0),"C"))</f>
        <v/>
      </c>
      <c r="S4585" s="41" t="str">
        <f t="shared" si="214"/>
        <v/>
      </c>
      <c r="T4585" s="40" t="str">
        <f t="shared" si="215"/>
        <v/>
      </c>
      <c r="U4585" s="23" t="str">
        <f>IF($B4585="","",VLOOKUP($T4585,Tablas!$X$14:$Y$17,2,1))</f>
        <v/>
      </c>
    </row>
    <row r="4586" spans="2:21" x14ac:dyDescent="0.2">
      <c r="B4586" s="1" t="str">
        <f>IF(Tablas!B4584="","",Tablas!B4584)</f>
        <v/>
      </c>
      <c r="C4586" s="1" t="str">
        <f>IF(Tablas!C4584="","",Tablas!C4584)</f>
        <v/>
      </c>
      <c r="D4586" s="1" t="str">
        <f>IF(Tablas!D4584="","",Tablas!D4584)</f>
        <v/>
      </c>
      <c r="E4586" s="1" t="str">
        <f>IF(Tablas!E4584="","",Tablas!E4584)</f>
        <v/>
      </c>
      <c r="F4586" s="1" t="str">
        <f>IF(Tablas!F4584="","",Tablas!F4584)</f>
        <v/>
      </c>
      <c r="G4586" s="1" t="str">
        <f>IF(Tablas!I4584="","",Tablas!I4584)</f>
        <v/>
      </c>
      <c r="H4586" s="1" t="s">
        <v>911</v>
      </c>
      <c r="I4586" s="39" t="str">
        <f>IF($B4586="","",-SUMIFS(Tabla7[Cantidad],Tabla7[Código del producto],$B4586,Tabla7[Tipo de movimiento],"SALIDA",Tabla7[Mes],I$5))</f>
        <v/>
      </c>
      <c r="J4586" s="39" t="str">
        <f>IF($B4586="","",-SUMIFS(Tabla7[Cantidad],Tabla7[Código del producto],$B4586,Tabla7[Tipo de movimiento],"SALIDA",Tabla7[Mes],J$5))</f>
        <v/>
      </c>
      <c r="K4586" s="39" t="str">
        <f>IF($B4586="","",-SUMIFS(Tabla7[Cantidad],Tabla7[Código del producto],$B4586,Tabla7[Tipo de movimiento],"SALIDA",Tabla7[Mes],K$5))</f>
        <v/>
      </c>
      <c r="L4586" s="39" t="str">
        <f>IF($B4586="","",-SUMIFS(Tabla7[Cantidad],Tabla7[Código del producto],$B4586,Tabla7[Tipo de movimiento],"SALIDA",Tabla7[Mes],L$5))</f>
        <v/>
      </c>
      <c r="M4586" s="39" t="str">
        <f>IF($B4586="","",-SUMIFS(Tabla7[Cantidad],Tabla7[Código del producto],$B4586,Tabla7[Tipo de movimiento],"SALIDA",Tabla7[Mes],M$5))</f>
        <v/>
      </c>
      <c r="N4586" s="39" t="str">
        <f>IF($B4586="","",-SUMIFS(Tabla7[Cantidad],Tabla7[Código del producto],$B4586,Tabla7[Tipo de movimiento],"SALIDA",Tabla7[Mes],N$5))</f>
        <v/>
      </c>
      <c r="O4586" s="39" t="str">
        <f>IF($B4586="","",-SUMIFS(Tabla7[Cantidad],Tabla7[Código del producto],$B4586,Tabla7[Tipo de movimiento],"SALIDA",Tabla7[Mes],O$5))</f>
        <v/>
      </c>
      <c r="P4586" s="39" t="str">
        <f>IF($B4586="","",-SUMIFS(Tabla7[Cantidad],Tabla7[Código del producto],$B4586,Tabla7[Tipo de movimiento],"SALIDA",Tabla7[Mes],P$5))</f>
        <v/>
      </c>
      <c r="Q4586" s="39" t="str">
        <f t="shared" si="213"/>
        <v/>
      </c>
      <c r="R4586" s="51" t="str">
        <f>IF($B4586="","",IFERROR(VLOOKUP($B4586,'ABC rotación'!$C:$G,5,0),"C"))</f>
        <v/>
      </c>
      <c r="S4586" s="41" t="str">
        <f t="shared" si="214"/>
        <v/>
      </c>
      <c r="T4586" s="40" t="str">
        <f t="shared" si="215"/>
        <v/>
      </c>
      <c r="U4586" s="23" t="str">
        <f>IF($B4586="","",VLOOKUP($T4586,Tablas!$X$14:$Y$17,2,1))</f>
        <v/>
      </c>
    </row>
    <row r="4587" spans="2:21" x14ac:dyDescent="0.2">
      <c r="B4587" s="1" t="str">
        <f>IF(Tablas!B4585="","",Tablas!B4585)</f>
        <v/>
      </c>
      <c r="C4587" s="1" t="str">
        <f>IF(Tablas!C4585="","",Tablas!C4585)</f>
        <v/>
      </c>
      <c r="D4587" s="1" t="str">
        <f>IF(Tablas!D4585="","",Tablas!D4585)</f>
        <v/>
      </c>
      <c r="E4587" s="1" t="str">
        <f>IF(Tablas!E4585="","",Tablas!E4585)</f>
        <v/>
      </c>
      <c r="F4587" s="1" t="str">
        <f>IF(Tablas!F4585="","",Tablas!F4585)</f>
        <v/>
      </c>
      <c r="G4587" s="1" t="str">
        <f>IF(Tablas!I4585="","",Tablas!I4585)</f>
        <v/>
      </c>
      <c r="H4587" s="1" t="s">
        <v>911</v>
      </c>
      <c r="I4587" s="39" t="str">
        <f>IF($B4587="","",-SUMIFS(Tabla7[Cantidad],Tabla7[Código del producto],$B4587,Tabla7[Tipo de movimiento],"SALIDA",Tabla7[Mes],I$5))</f>
        <v/>
      </c>
      <c r="J4587" s="39" t="str">
        <f>IF($B4587="","",-SUMIFS(Tabla7[Cantidad],Tabla7[Código del producto],$B4587,Tabla7[Tipo de movimiento],"SALIDA",Tabla7[Mes],J$5))</f>
        <v/>
      </c>
      <c r="K4587" s="39" t="str">
        <f>IF($B4587="","",-SUMIFS(Tabla7[Cantidad],Tabla7[Código del producto],$B4587,Tabla7[Tipo de movimiento],"SALIDA",Tabla7[Mes],K$5))</f>
        <v/>
      </c>
      <c r="L4587" s="39" t="str">
        <f>IF($B4587="","",-SUMIFS(Tabla7[Cantidad],Tabla7[Código del producto],$B4587,Tabla7[Tipo de movimiento],"SALIDA",Tabla7[Mes],L$5))</f>
        <v/>
      </c>
      <c r="M4587" s="39" t="str">
        <f>IF($B4587="","",-SUMIFS(Tabla7[Cantidad],Tabla7[Código del producto],$B4587,Tabla7[Tipo de movimiento],"SALIDA",Tabla7[Mes],M$5))</f>
        <v/>
      </c>
      <c r="N4587" s="39" t="str">
        <f>IF($B4587="","",-SUMIFS(Tabla7[Cantidad],Tabla7[Código del producto],$B4587,Tabla7[Tipo de movimiento],"SALIDA",Tabla7[Mes],N$5))</f>
        <v/>
      </c>
      <c r="O4587" s="39" t="str">
        <f>IF($B4587="","",-SUMIFS(Tabla7[Cantidad],Tabla7[Código del producto],$B4587,Tabla7[Tipo de movimiento],"SALIDA",Tabla7[Mes],O$5))</f>
        <v/>
      </c>
      <c r="P4587" s="39" t="str">
        <f>IF($B4587="","",-SUMIFS(Tabla7[Cantidad],Tabla7[Código del producto],$B4587,Tabla7[Tipo de movimiento],"SALIDA",Tabla7[Mes],P$5))</f>
        <v/>
      </c>
      <c r="Q4587" s="39" t="str">
        <f t="shared" si="213"/>
        <v/>
      </c>
      <c r="R4587" s="51" t="str">
        <f>IF($B4587="","",IFERROR(VLOOKUP($B4587,'ABC rotación'!$C:$G,5,0),"C"))</f>
        <v/>
      </c>
      <c r="S4587" s="41" t="str">
        <f t="shared" si="214"/>
        <v/>
      </c>
      <c r="T4587" s="40" t="str">
        <f t="shared" si="215"/>
        <v/>
      </c>
      <c r="U4587" s="23" t="str">
        <f>IF($B4587="","",VLOOKUP($T4587,Tablas!$X$14:$Y$17,2,1))</f>
        <v/>
      </c>
    </row>
    <row r="4588" spans="2:21" x14ac:dyDescent="0.2">
      <c r="B4588" s="1" t="str">
        <f>IF(Tablas!B4586="","",Tablas!B4586)</f>
        <v/>
      </c>
      <c r="C4588" s="1" t="str">
        <f>IF(Tablas!C4586="","",Tablas!C4586)</f>
        <v/>
      </c>
      <c r="D4588" s="1" t="str">
        <f>IF(Tablas!D4586="","",Tablas!D4586)</f>
        <v/>
      </c>
      <c r="E4588" s="1" t="str">
        <f>IF(Tablas!E4586="","",Tablas!E4586)</f>
        <v/>
      </c>
      <c r="F4588" s="1" t="str">
        <f>IF(Tablas!F4586="","",Tablas!F4586)</f>
        <v/>
      </c>
      <c r="G4588" s="1" t="str">
        <f>IF(Tablas!I4586="","",Tablas!I4586)</f>
        <v/>
      </c>
      <c r="H4588" s="1" t="s">
        <v>911</v>
      </c>
      <c r="I4588" s="39" t="str">
        <f>IF($B4588="","",-SUMIFS(Tabla7[Cantidad],Tabla7[Código del producto],$B4588,Tabla7[Tipo de movimiento],"SALIDA",Tabla7[Mes],I$5))</f>
        <v/>
      </c>
      <c r="J4588" s="39" t="str">
        <f>IF($B4588="","",-SUMIFS(Tabla7[Cantidad],Tabla7[Código del producto],$B4588,Tabla7[Tipo de movimiento],"SALIDA",Tabla7[Mes],J$5))</f>
        <v/>
      </c>
      <c r="K4588" s="39" t="str">
        <f>IF($B4588="","",-SUMIFS(Tabla7[Cantidad],Tabla7[Código del producto],$B4588,Tabla7[Tipo de movimiento],"SALIDA",Tabla7[Mes],K$5))</f>
        <v/>
      </c>
      <c r="L4588" s="39" t="str">
        <f>IF($B4588="","",-SUMIFS(Tabla7[Cantidad],Tabla7[Código del producto],$B4588,Tabla7[Tipo de movimiento],"SALIDA",Tabla7[Mes],L$5))</f>
        <v/>
      </c>
      <c r="M4588" s="39" t="str">
        <f>IF($B4588="","",-SUMIFS(Tabla7[Cantidad],Tabla7[Código del producto],$B4588,Tabla7[Tipo de movimiento],"SALIDA",Tabla7[Mes],M$5))</f>
        <v/>
      </c>
      <c r="N4588" s="39" t="str">
        <f>IF($B4588="","",-SUMIFS(Tabla7[Cantidad],Tabla7[Código del producto],$B4588,Tabla7[Tipo de movimiento],"SALIDA",Tabla7[Mes],N$5))</f>
        <v/>
      </c>
      <c r="O4588" s="39" t="str">
        <f>IF($B4588="","",-SUMIFS(Tabla7[Cantidad],Tabla7[Código del producto],$B4588,Tabla7[Tipo de movimiento],"SALIDA",Tabla7[Mes],O$5))</f>
        <v/>
      </c>
      <c r="P4588" s="39" t="str">
        <f>IF($B4588="","",-SUMIFS(Tabla7[Cantidad],Tabla7[Código del producto],$B4588,Tabla7[Tipo de movimiento],"SALIDA",Tabla7[Mes],P$5))</f>
        <v/>
      </c>
      <c r="Q4588" s="39" t="str">
        <f t="shared" si="213"/>
        <v/>
      </c>
      <c r="R4588" s="51" t="str">
        <f>IF($B4588="","",IFERROR(VLOOKUP($B4588,'ABC rotación'!$C:$G,5,0),"C"))</f>
        <v/>
      </c>
      <c r="S4588" s="41" t="str">
        <f t="shared" si="214"/>
        <v/>
      </c>
      <c r="T4588" s="40" t="str">
        <f t="shared" si="215"/>
        <v/>
      </c>
      <c r="U4588" s="23" t="str">
        <f>IF($B4588="","",VLOOKUP($T4588,Tablas!$X$14:$Y$17,2,1))</f>
        <v/>
      </c>
    </row>
    <row r="4589" spans="2:21" x14ac:dyDescent="0.2">
      <c r="B4589" s="1" t="str">
        <f>IF(Tablas!B4587="","",Tablas!B4587)</f>
        <v/>
      </c>
      <c r="C4589" s="1" t="str">
        <f>IF(Tablas!C4587="","",Tablas!C4587)</f>
        <v/>
      </c>
      <c r="D4589" s="1" t="str">
        <f>IF(Tablas!D4587="","",Tablas!D4587)</f>
        <v/>
      </c>
      <c r="E4589" s="1" t="str">
        <f>IF(Tablas!E4587="","",Tablas!E4587)</f>
        <v/>
      </c>
      <c r="F4589" s="1" t="str">
        <f>IF(Tablas!F4587="","",Tablas!F4587)</f>
        <v/>
      </c>
      <c r="G4589" s="1" t="str">
        <f>IF(Tablas!I4587="","",Tablas!I4587)</f>
        <v/>
      </c>
      <c r="H4589" s="1" t="s">
        <v>911</v>
      </c>
      <c r="I4589" s="39" t="str">
        <f>IF($B4589="","",-SUMIFS(Tabla7[Cantidad],Tabla7[Código del producto],$B4589,Tabla7[Tipo de movimiento],"SALIDA",Tabla7[Mes],I$5))</f>
        <v/>
      </c>
      <c r="J4589" s="39" t="str">
        <f>IF($B4589="","",-SUMIFS(Tabla7[Cantidad],Tabla7[Código del producto],$B4589,Tabla7[Tipo de movimiento],"SALIDA",Tabla7[Mes],J$5))</f>
        <v/>
      </c>
      <c r="K4589" s="39" t="str">
        <f>IF($B4589="","",-SUMIFS(Tabla7[Cantidad],Tabla7[Código del producto],$B4589,Tabla7[Tipo de movimiento],"SALIDA",Tabla7[Mes],K$5))</f>
        <v/>
      </c>
      <c r="L4589" s="39" t="str">
        <f>IF($B4589="","",-SUMIFS(Tabla7[Cantidad],Tabla7[Código del producto],$B4589,Tabla7[Tipo de movimiento],"SALIDA",Tabla7[Mes],L$5))</f>
        <v/>
      </c>
      <c r="M4589" s="39" t="str">
        <f>IF($B4589="","",-SUMIFS(Tabla7[Cantidad],Tabla7[Código del producto],$B4589,Tabla7[Tipo de movimiento],"SALIDA",Tabla7[Mes],M$5))</f>
        <v/>
      </c>
      <c r="N4589" s="39" t="str">
        <f>IF($B4589="","",-SUMIFS(Tabla7[Cantidad],Tabla7[Código del producto],$B4589,Tabla7[Tipo de movimiento],"SALIDA",Tabla7[Mes],N$5))</f>
        <v/>
      </c>
      <c r="O4589" s="39" t="str">
        <f>IF($B4589="","",-SUMIFS(Tabla7[Cantidad],Tabla7[Código del producto],$B4589,Tabla7[Tipo de movimiento],"SALIDA",Tabla7[Mes],O$5))</f>
        <v/>
      </c>
      <c r="P4589" s="39" t="str">
        <f>IF($B4589="","",-SUMIFS(Tabla7[Cantidad],Tabla7[Código del producto],$B4589,Tabla7[Tipo de movimiento],"SALIDA",Tabla7[Mes],P$5))</f>
        <v/>
      </c>
      <c r="Q4589" s="39" t="str">
        <f t="shared" si="213"/>
        <v/>
      </c>
      <c r="R4589" s="51" t="str">
        <f>IF($B4589="","",IFERROR(VLOOKUP($B4589,'ABC rotación'!$C:$G,5,0),"C"))</f>
        <v/>
      </c>
      <c r="S4589" s="41" t="str">
        <f t="shared" si="214"/>
        <v/>
      </c>
      <c r="T4589" s="40" t="str">
        <f t="shared" si="215"/>
        <v/>
      </c>
      <c r="U4589" s="23" t="str">
        <f>IF($B4589="","",VLOOKUP($T4589,Tablas!$X$14:$Y$17,2,1))</f>
        <v/>
      </c>
    </row>
    <row r="4590" spans="2:21" x14ac:dyDescent="0.2">
      <c r="B4590" s="1" t="str">
        <f>IF(Tablas!B4588="","",Tablas!B4588)</f>
        <v/>
      </c>
      <c r="C4590" s="1" t="str">
        <f>IF(Tablas!C4588="","",Tablas!C4588)</f>
        <v/>
      </c>
      <c r="D4590" s="1" t="str">
        <f>IF(Tablas!D4588="","",Tablas!D4588)</f>
        <v/>
      </c>
      <c r="E4590" s="1" t="str">
        <f>IF(Tablas!E4588="","",Tablas!E4588)</f>
        <v/>
      </c>
      <c r="F4590" s="1" t="str">
        <f>IF(Tablas!F4588="","",Tablas!F4588)</f>
        <v/>
      </c>
      <c r="G4590" s="1" t="str">
        <f>IF(Tablas!I4588="","",Tablas!I4588)</f>
        <v/>
      </c>
      <c r="H4590" s="1" t="s">
        <v>911</v>
      </c>
      <c r="I4590" s="39" t="str">
        <f>IF($B4590="","",-SUMIFS(Tabla7[Cantidad],Tabla7[Código del producto],$B4590,Tabla7[Tipo de movimiento],"SALIDA",Tabla7[Mes],I$5))</f>
        <v/>
      </c>
      <c r="J4590" s="39" t="str">
        <f>IF($B4590="","",-SUMIFS(Tabla7[Cantidad],Tabla7[Código del producto],$B4590,Tabla7[Tipo de movimiento],"SALIDA",Tabla7[Mes],J$5))</f>
        <v/>
      </c>
      <c r="K4590" s="39" t="str">
        <f>IF($B4590="","",-SUMIFS(Tabla7[Cantidad],Tabla7[Código del producto],$B4590,Tabla7[Tipo de movimiento],"SALIDA",Tabla7[Mes],K$5))</f>
        <v/>
      </c>
      <c r="L4590" s="39" t="str">
        <f>IF($B4590="","",-SUMIFS(Tabla7[Cantidad],Tabla7[Código del producto],$B4590,Tabla7[Tipo de movimiento],"SALIDA",Tabla7[Mes],L$5))</f>
        <v/>
      </c>
      <c r="M4590" s="39" t="str">
        <f>IF($B4590="","",-SUMIFS(Tabla7[Cantidad],Tabla7[Código del producto],$B4590,Tabla7[Tipo de movimiento],"SALIDA",Tabla7[Mes],M$5))</f>
        <v/>
      </c>
      <c r="N4590" s="39" t="str">
        <f>IF($B4590="","",-SUMIFS(Tabla7[Cantidad],Tabla7[Código del producto],$B4590,Tabla7[Tipo de movimiento],"SALIDA",Tabla7[Mes],N$5))</f>
        <v/>
      </c>
      <c r="O4590" s="39" t="str">
        <f>IF($B4590="","",-SUMIFS(Tabla7[Cantidad],Tabla7[Código del producto],$B4590,Tabla7[Tipo de movimiento],"SALIDA",Tabla7[Mes],O$5))</f>
        <v/>
      </c>
      <c r="P4590" s="39" t="str">
        <f>IF($B4590="","",-SUMIFS(Tabla7[Cantidad],Tabla7[Código del producto],$B4590,Tabla7[Tipo de movimiento],"SALIDA",Tabla7[Mes],P$5))</f>
        <v/>
      </c>
      <c r="Q4590" s="39" t="str">
        <f t="shared" si="213"/>
        <v/>
      </c>
      <c r="R4590" s="51" t="str">
        <f>IF($B4590="","",IFERROR(VLOOKUP($B4590,'ABC rotación'!$C:$G,5,0),"C"))</f>
        <v/>
      </c>
      <c r="S4590" s="41" t="str">
        <f t="shared" si="214"/>
        <v/>
      </c>
      <c r="T4590" s="40" t="str">
        <f t="shared" si="215"/>
        <v/>
      </c>
      <c r="U4590" s="23" t="str">
        <f>IF($B4590="","",VLOOKUP($T4590,Tablas!$X$14:$Y$17,2,1))</f>
        <v/>
      </c>
    </row>
    <row r="4591" spans="2:21" x14ac:dyDescent="0.2">
      <c r="B4591" s="1" t="str">
        <f>IF(Tablas!B4589="","",Tablas!B4589)</f>
        <v/>
      </c>
      <c r="C4591" s="1" t="str">
        <f>IF(Tablas!C4589="","",Tablas!C4589)</f>
        <v/>
      </c>
      <c r="D4591" s="1" t="str">
        <f>IF(Tablas!D4589="","",Tablas!D4589)</f>
        <v/>
      </c>
      <c r="E4591" s="1" t="str">
        <f>IF(Tablas!E4589="","",Tablas!E4589)</f>
        <v/>
      </c>
      <c r="F4591" s="1" t="str">
        <f>IF(Tablas!F4589="","",Tablas!F4589)</f>
        <v/>
      </c>
      <c r="G4591" s="1" t="str">
        <f>IF(Tablas!I4589="","",Tablas!I4589)</f>
        <v/>
      </c>
      <c r="H4591" s="1" t="s">
        <v>911</v>
      </c>
      <c r="I4591" s="39" t="str">
        <f>IF($B4591="","",-SUMIFS(Tabla7[Cantidad],Tabla7[Código del producto],$B4591,Tabla7[Tipo de movimiento],"SALIDA",Tabla7[Mes],I$5))</f>
        <v/>
      </c>
      <c r="J4591" s="39" t="str">
        <f>IF($B4591="","",-SUMIFS(Tabla7[Cantidad],Tabla7[Código del producto],$B4591,Tabla7[Tipo de movimiento],"SALIDA",Tabla7[Mes],J$5))</f>
        <v/>
      </c>
      <c r="K4591" s="39" t="str">
        <f>IF($B4591="","",-SUMIFS(Tabla7[Cantidad],Tabla7[Código del producto],$B4591,Tabla7[Tipo de movimiento],"SALIDA",Tabla7[Mes],K$5))</f>
        <v/>
      </c>
      <c r="L4591" s="39" t="str">
        <f>IF($B4591="","",-SUMIFS(Tabla7[Cantidad],Tabla7[Código del producto],$B4591,Tabla7[Tipo de movimiento],"SALIDA",Tabla7[Mes],L$5))</f>
        <v/>
      </c>
      <c r="M4591" s="39" t="str">
        <f>IF($B4591="","",-SUMIFS(Tabla7[Cantidad],Tabla7[Código del producto],$B4591,Tabla7[Tipo de movimiento],"SALIDA",Tabla7[Mes],M$5))</f>
        <v/>
      </c>
      <c r="N4591" s="39" t="str">
        <f>IF($B4591="","",-SUMIFS(Tabla7[Cantidad],Tabla7[Código del producto],$B4591,Tabla7[Tipo de movimiento],"SALIDA",Tabla7[Mes],N$5))</f>
        <v/>
      </c>
      <c r="O4591" s="39" t="str">
        <f>IF($B4591="","",-SUMIFS(Tabla7[Cantidad],Tabla7[Código del producto],$B4591,Tabla7[Tipo de movimiento],"SALIDA",Tabla7[Mes],O$5))</f>
        <v/>
      </c>
      <c r="P4591" s="39" t="str">
        <f>IF($B4591="","",-SUMIFS(Tabla7[Cantidad],Tabla7[Código del producto],$B4591,Tabla7[Tipo de movimiento],"SALIDA",Tabla7[Mes],P$5))</f>
        <v/>
      </c>
      <c r="Q4591" s="39" t="str">
        <f t="shared" si="213"/>
        <v/>
      </c>
      <c r="R4591" s="51" t="str">
        <f>IF($B4591="","",IFERROR(VLOOKUP($B4591,'ABC rotación'!$C:$G,5,0),"C"))</f>
        <v/>
      </c>
      <c r="S4591" s="41" t="str">
        <f t="shared" si="214"/>
        <v/>
      </c>
      <c r="T4591" s="40" t="str">
        <f t="shared" si="215"/>
        <v/>
      </c>
      <c r="U4591" s="23" t="str">
        <f>IF($B4591="","",VLOOKUP($T4591,Tablas!$X$14:$Y$17,2,1))</f>
        <v/>
      </c>
    </row>
    <row r="4592" spans="2:21" x14ac:dyDescent="0.2">
      <c r="B4592" s="1" t="str">
        <f>IF(Tablas!B4590="","",Tablas!B4590)</f>
        <v/>
      </c>
      <c r="C4592" s="1" t="str">
        <f>IF(Tablas!C4590="","",Tablas!C4590)</f>
        <v/>
      </c>
      <c r="D4592" s="1" t="str">
        <f>IF(Tablas!D4590="","",Tablas!D4590)</f>
        <v/>
      </c>
      <c r="E4592" s="1" t="str">
        <f>IF(Tablas!E4590="","",Tablas!E4590)</f>
        <v/>
      </c>
      <c r="F4592" s="1" t="str">
        <f>IF(Tablas!F4590="","",Tablas!F4590)</f>
        <v/>
      </c>
      <c r="G4592" s="1" t="str">
        <f>IF(Tablas!I4590="","",Tablas!I4590)</f>
        <v/>
      </c>
      <c r="H4592" s="1" t="s">
        <v>911</v>
      </c>
      <c r="I4592" s="39" t="str">
        <f>IF($B4592="","",-SUMIFS(Tabla7[Cantidad],Tabla7[Código del producto],$B4592,Tabla7[Tipo de movimiento],"SALIDA",Tabla7[Mes],I$5))</f>
        <v/>
      </c>
      <c r="J4592" s="39" t="str">
        <f>IF($B4592="","",-SUMIFS(Tabla7[Cantidad],Tabla7[Código del producto],$B4592,Tabla7[Tipo de movimiento],"SALIDA",Tabla7[Mes],J$5))</f>
        <v/>
      </c>
      <c r="K4592" s="39" t="str">
        <f>IF($B4592="","",-SUMIFS(Tabla7[Cantidad],Tabla7[Código del producto],$B4592,Tabla7[Tipo de movimiento],"SALIDA",Tabla7[Mes],K$5))</f>
        <v/>
      </c>
      <c r="L4592" s="39" t="str">
        <f>IF($B4592="","",-SUMIFS(Tabla7[Cantidad],Tabla7[Código del producto],$B4592,Tabla7[Tipo de movimiento],"SALIDA",Tabla7[Mes],L$5))</f>
        <v/>
      </c>
      <c r="M4592" s="39" t="str">
        <f>IF($B4592="","",-SUMIFS(Tabla7[Cantidad],Tabla7[Código del producto],$B4592,Tabla7[Tipo de movimiento],"SALIDA",Tabla7[Mes],M$5))</f>
        <v/>
      </c>
      <c r="N4592" s="39" t="str">
        <f>IF($B4592="","",-SUMIFS(Tabla7[Cantidad],Tabla7[Código del producto],$B4592,Tabla7[Tipo de movimiento],"SALIDA",Tabla7[Mes],N$5))</f>
        <v/>
      </c>
      <c r="O4592" s="39" t="str">
        <f>IF($B4592="","",-SUMIFS(Tabla7[Cantidad],Tabla7[Código del producto],$B4592,Tabla7[Tipo de movimiento],"SALIDA",Tabla7[Mes],O$5))</f>
        <v/>
      </c>
      <c r="P4592" s="39" t="str">
        <f>IF($B4592="","",-SUMIFS(Tabla7[Cantidad],Tabla7[Código del producto],$B4592,Tabla7[Tipo de movimiento],"SALIDA",Tabla7[Mes],P$5))</f>
        <v/>
      </c>
      <c r="Q4592" s="39" t="str">
        <f t="shared" si="213"/>
        <v/>
      </c>
      <c r="R4592" s="51" t="str">
        <f>IF($B4592="","",IFERROR(VLOOKUP($B4592,'ABC rotación'!$C:$G,5,0),"C"))</f>
        <v/>
      </c>
      <c r="S4592" s="41" t="str">
        <f t="shared" si="214"/>
        <v/>
      </c>
      <c r="T4592" s="40" t="str">
        <f t="shared" si="215"/>
        <v/>
      </c>
      <c r="U4592" s="23" t="str">
        <f>IF($B4592="","",VLOOKUP($T4592,Tablas!$X$14:$Y$17,2,1))</f>
        <v/>
      </c>
    </row>
    <row r="4593" spans="2:21" x14ac:dyDescent="0.2">
      <c r="B4593" s="1" t="str">
        <f>IF(Tablas!B4591="","",Tablas!B4591)</f>
        <v/>
      </c>
      <c r="C4593" s="1" t="str">
        <f>IF(Tablas!C4591="","",Tablas!C4591)</f>
        <v/>
      </c>
      <c r="D4593" s="1" t="str">
        <f>IF(Tablas!D4591="","",Tablas!D4591)</f>
        <v/>
      </c>
      <c r="E4593" s="1" t="str">
        <f>IF(Tablas!E4591="","",Tablas!E4591)</f>
        <v/>
      </c>
      <c r="F4593" s="1" t="str">
        <f>IF(Tablas!F4591="","",Tablas!F4591)</f>
        <v/>
      </c>
      <c r="G4593" s="1" t="str">
        <f>IF(Tablas!I4591="","",Tablas!I4591)</f>
        <v/>
      </c>
      <c r="H4593" s="1" t="s">
        <v>911</v>
      </c>
      <c r="I4593" s="39" t="str">
        <f>IF($B4593="","",-SUMIFS(Tabla7[Cantidad],Tabla7[Código del producto],$B4593,Tabla7[Tipo de movimiento],"SALIDA",Tabla7[Mes],I$5))</f>
        <v/>
      </c>
      <c r="J4593" s="39" t="str">
        <f>IF($B4593="","",-SUMIFS(Tabla7[Cantidad],Tabla7[Código del producto],$B4593,Tabla7[Tipo de movimiento],"SALIDA",Tabla7[Mes],J$5))</f>
        <v/>
      </c>
      <c r="K4593" s="39" t="str">
        <f>IF($B4593="","",-SUMIFS(Tabla7[Cantidad],Tabla7[Código del producto],$B4593,Tabla7[Tipo de movimiento],"SALIDA",Tabla7[Mes],K$5))</f>
        <v/>
      </c>
      <c r="L4593" s="39" t="str">
        <f>IF($B4593="","",-SUMIFS(Tabla7[Cantidad],Tabla7[Código del producto],$B4593,Tabla7[Tipo de movimiento],"SALIDA",Tabla7[Mes],L$5))</f>
        <v/>
      </c>
      <c r="M4593" s="39" t="str">
        <f>IF($B4593="","",-SUMIFS(Tabla7[Cantidad],Tabla7[Código del producto],$B4593,Tabla7[Tipo de movimiento],"SALIDA",Tabla7[Mes],M$5))</f>
        <v/>
      </c>
      <c r="N4593" s="39" t="str">
        <f>IF($B4593="","",-SUMIFS(Tabla7[Cantidad],Tabla7[Código del producto],$B4593,Tabla7[Tipo de movimiento],"SALIDA",Tabla7[Mes],N$5))</f>
        <v/>
      </c>
      <c r="O4593" s="39" t="str">
        <f>IF($B4593="","",-SUMIFS(Tabla7[Cantidad],Tabla7[Código del producto],$B4593,Tabla7[Tipo de movimiento],"SALIDA",Tabla7[Mes],O$5))</f>
        <v/>
      </c>
      <c r="P4593" s="39" t="str">
        <f>IF($B4593="","",-SUMIFS(Tabla7[Cantidad],Tabla7[Código del producto],$B4593,Tabla7[Tipo de movimiento],"SALIDA",Tabla7[Mes],P$5))</f>
        <v/>
      </c>
      <c r="Q4593" s="39" t="str">
        <f t="shared" si="213"/>
        <v/>
      </c>
      <c r="R4593" s="51" t="str">
        <f>IF($B4593="","",IFERROR(VLOOKUP($B4593,'ABC rotación'!$C:$G,5,0),"C"))</f>
        <v/>
      </c>
      <c r="S4593" s="41" t="str">
        <f t="shared" si="214"/>
        <v/>
      </c>
      <c r="T4593" s="40" t="str">
        <f t="shared" si="215"/>
        <v/>
      </c>
      <c r="U4593" s="23" t="str">
        <f>IF($B4593="","",VLOOKUP($T4593,Tablas!$X$14:$Y$17,2,1))</f>
        <v/>
      </c>
    </row>
    <row r="4594" spans="2:21" x14ac:dyDescent="0.2">
      <c r="B4594" s="1" t="str">
        <f>IF(Tablas!B4592="","",Tablas!B4592)</f>
        <v/>
      </c>
      <c r="C4594" s="1" t="str">
        <f>IF(Tablas!C4592="","",Tablas!C4592)</f>
        <v/>
      </c>
      <c r="D4594" s="1" t="str">
        <f>IF(Tablas!D4592="","",Tablas!D4592)</f>
        <v/>
      </c>
      <c r="E4594" s="1" t="str">
        <f>IF(Tablas!E4592="","",Tablas!E4592)</f>
        <v/>
      </c>
      <c r="F4594" s="1" t="str">
        <f>IF(Tablas!F4592="","",Tablas!F4592)</f>
        <v/>
      </c>
      <c r="G4594" s="1" t="str">
        <f>IF(Tablas!I4592="","",Tablas!I4592)</f>
        <v/>
      </c>
      <c r="H4594" s="1" t="s">
        <v>911</v>
      </c>
      <c r="I4594" s="39" t="str">
        <f>IF($B4594="","",-SUMIFS(Tabla7[Cantidad],Tabla7[Código del producto],$B4594,Tabla7[Tipo de movimiento],"SALIDA",Tabla7[Mes],I$5))</f>
        <v/>
      </c>
      <c r="J4594" s="39" t="str">
        <f>IF($B4594="","",-SUMIFS(Tabla7[Cantidad],Tabla7[Código del producto],$B4594,Tabla7[Tipo de movimiento],"SALIDA",Tabla7[Mes],J$5))</f>
        <v/>
      </c>
      <c r="K4594" s="39" t="str">
        <f>IF($B4594="","",-SUMIFS(Tabla7[Cantidad],Tabla7[Código del producto],$B4594,Tabla7[Tipo de movimiento],"SALIDA",Tabla7[Mes],K$5))</f>
        <v/>
      </c>
      <c r="L4594" s="39" t="str">
        <f>IF($B4594="","",-SUMIFS(Tabla7[Cantidad],Tabla7[Código del producto],$B4594,Tabla7[Tipo de movimiento],"SALIDA",Tabla7[Mes],L$5))</f>
        <v/>
      </c>
      <c r="M4594" s="39" t="str">
        <f>IF($B4594="","",-SUMIFS(Tabla7[Cantidad],Tabla7[Código del producto],$B4594,Tabla7[Tipo de movimiento],"SALIDA",Tabla7[Mes],M$5))</f>
        <v/>
      </c>
      <c r="N4594" s="39" t="str">
        <f>IF($B4594="","",-SUMIFS(Tabla7[Cantidad],Tabla7[Código del producto],$B4594,Tabla7[Tipo de movimiento],"SALIDA",Tabla7[Mes],N$5))</f>
        <v/>
      </c>
      <c r="O4594" s="39" t="str">
        <f>IF($B4594="","",-SUMIFS(Tabla7[Cantidad],Tabla7[Código del producto],$B4594,Tabla7[Tipo de movimiento],"SALIDA",Tabla7[Mes],O$5))</f>
        <v/>
      </c>
      <c r="P4594" s="39" t="str">
        <f>IF($B4594="","",-SUMIFS(Tabla7[Cantidad],Tabla7[Código del producto],$B4594,Tabla7[Tipo de movimiento],"SALIDA",Tabla7[Mes],P$5))</f>
        <v/>
      </c>
      <c r="Q4594" s="39" t="str">
        <f t="shared" si="213"/>
        <v/>
      </c>
      <c r="R4594" s="51" t="str">
        <f>IF($B4594="","",IFERROR(VLOOKUP($B4594,'ABC rotación'!$C:$G,5,0),"C"))</f>
        <v/>
      </c>
      <c r="S4594" s="41" t="str">
        <f t="shared" si="214"/>
        <v/>
      </c>
      <c r="T4594" s="40" t="str">
        <f t="shared" si="215"/>
        <v/>
      </c>
      <c r="U4594" s="23" t="str">
        <f>IF($B4594="","",VLOOKUP($T4594,Tablas!$X$14:$Y$17,2,1))</f>
        <v/>
      </c>
    </row>
    <row r="4595" spans="2:21" x14ac:dyDescent="0.2">
      <c r="B4595" s="1" t="str">
        <f>IF(Tablas!B4593="","",Tablas!B4593)</f>
        <v/>
      </c>
      <c r="C4595" s="1" t="str">
        <f>IF(Tablas!C4593="","",Tablas!C4593)</f>
        <v/>
      </c>
      <c r="D4595" s="1" t="str">
        <f>IF(Tablas!D4593="","",Tablas!D4593)</f>
        <v/>
      </c>
      <c r="E4595" s="1" t="str">
        <f>IF(Tablas!E4593="","",Tablas!E4593)</f>
        <v/>
      </c>
      <c r="F4595" s="1" t="str">
        <f>IF(Tablas!F4593="","",Tablas!F4593)</f>
        <v/>
      </c>
      <c r="G4595" s="1" t="str">
        <f>IF(Tablas!I4593="","",Tablas!I4593)</f>
        <v/>
      </c>
      <c r="H4595" s="1" t="s">
        <v>911</v>
      </c>
      <c r="I4595" s="39" t="str">
        <f>IF($B4595="","",-SUMIFS(Tabla7[Cantidad],Tabla7[Código del producto],$B4595,Tabla7[Tipo de movimiento],"SALIDA",Tabla7[Mes],I$5))</f>
        <v/>
      </c>
      <c r="J4595" s="39" t="str">
        <f>IF($B4595="","",-SUMIFS(Tabla7[Cantidad],Tabla7[Código del producto],$B4595,Tabla7[Tipo de movimiento],"SALIDA",Tabla7[Mes],J$5))</f>
        <v/>
      </c>
      <c r="K4595" s="39" t="str">
        <f>IF($B4595="","",-SUMIFS(Tabla7[Cantidad],Tabla7[Código del producto],$B4595,Tabla7[Tipo de movimiento],"SALIDA",Tabla7[Mes],K$5))</f>
        <v/>
      </c>
      <c r="L4595" s="39" t="str">
        <f>IF($B4595="","",-SUMIFS(Tabla7[Cantidad],Tabla7[Código del producto],$B4595,Tabla7[Tipo de movimiento],"SALIDA",Tabla7[Mes],L$5))</f>
        <v/>
      </c>
      <c r="M4595" s="39" t="str">
        <f>IF($B4595="","",-SUMIFS(Tabla7[Cantidad],Tabla7[Código del producto],$B4595,Tabla7[Tipo de movimiento],"SALIDA",Tabla7[Mes],M$5))</f>
        <v/>
      </c>
      <c r="N4595" s="39" t="str">
        <f>IF($B4595="","",-SUMIFS(Tabla7[Cantidad],Tabla7[Código del producto],$B4595,Tabla7[Tipo de movimiento],"SALIDA",Tabla7[Mes],N$5))</f>
        <v/>
      </c>
      <c r="O4595" s="39" t="str">
        <f>IF($B4595="","",-SUMIFS(Tabla7[Cantidad],Tabla7[Código del producto],$B4595,Tabla7[Tipo de movimiento],"SALIDA",Tabla7[Mes],O$5))</f>
        <v/>
      </c>
      <c r="P4595" s="39" t="str">
        <f>IF($B4595="","",-SUMIFS(Tabla7[Cantidad],Tabla7[Código del producto],$B4595,Tabla7[Tipo de movimiento],"SALIDA",Tabla7[Mes],P$5))</f>
        <v/>
      </c>
      <c r="Q4595" s="39" t="str">
        <f t="shared" si="213"/>
        <v/>
      </c>
      <c r="R4595" s="51" t="str">
        <f>IF($B4595="","",IFERROR(VLOOKUP($B4595,'ABC rotación'!$C:$G,5,0),"C"))</f>
        <v/>
      </c>
      <c r="S4595" s="41" t="str">
        <f t="shared" si="214"/>
        <v/>
      </c>
      <c r="T4595" s="40" t="str">
        <f t="shared" si="215"/>
        <v/>
      </c>
      <c r="U4595" s="23" t="str">
        <f>IF($B4595="","",VLOOKUP($T4595,Tablas!$X$14:$Y$17,2,1))</f>
        <v/>
      </c>
    </row>
    <row r="4596" spans="2:21" x14ac:dyDescent="0.2">
      <c r="B4596" s="1" t="str">
        <f>IF(Tablas!B4594="","",Tablas!B4594)</f>
        <v/>
      </c>
      <c r="C4596" s="1" t="str">
        <f>IF(Tablas!C4594="","",Tablas!C4594)</f>
        <v/>
      </c>
      <c r="D4596" s="1" t="str">
        <f>IF(Tablas!D4594="","",Tablas!D4594)</f>
        <v/>
      </c>
      <c r="E4596" s="1" t="str">
        <f>IF(Tablas!E4594="","",Tablas!E4594)</f>
        <v/>
      </c>
      <c r="F4596" s="1" t="str">
        <f>IF(Tablas!F4594="","",Tablas!F4594)</f>
        <v/>
      </c>
      <c r="G4596" s="1" t="str">
        <f>IF(Tablas!I4594="","",Tablas!I4594)</f>
        <v/>
      </c>
      <c r="H4596" s="1" t="s">
        <v>911</v>
      </c>
      <c r="I4596" s="39" t="str">
        <f>IF($B4596="","",-SUMIFS(Tabla7[Cantidad],Tabla7[Código del producto],$B4596,Tabla7[Tipo de movimiento],"SALIDA",Tabla7[Mes],I$5))</f>
        <v/>
      </c>
      <c r="J4596" s="39" t="str">
        <f>IF($B4596="","",-SUMIFS(Tabla7[Cantidad],Tabla7[Código del producto],$B4596,Tabla7[Tipo de movimiento],"SALIDA",Tabla7[Mes],J$5))</f>
        <v/>
      </c>
      <c r="K4596" s="39" t="str">
        <f>IF($B4596="","",-SUMIFS(Tabla7[Cantidad],Tabla7[Código del producto],$B4596,Tabla7[Tipo de movimiento],"SALIDA",Tabla7[Mes],K$5))</f>
        <v/>
      </c>
      <c r="L4596" s="39" t="str">
        <f>IF($B4596="","",-SUMIFS(Tabla7[Cantidad],Tabla7[Código del producto],$B4596,Tabla7[Tipo de movimiento],"SALIDA",Tabla7[Mes],L$5))</f>
        <v/>
      </c>
      <c r="M4596" s="39" t="str">
        <f>IF($B4596="","",-SUMIFS(Tabla7[Cantidad],Tabla7[Código del producto],$B4596,Tabla7[Tipo de movimiento],"SALIDA",Tabla7[Mes],M$5))</f>
        <v/>
      </c>
      <c r="N4596" s="39" t="str">
        <f>IF($B4596="","",-SUMIFS(Tabla7[Cantidad],Tabla7[Código del producto],$B4596,Tabla7[Tipo de movimiento],"SALIDA",Tabla7[Mes],N$5))</f>
        <v/>
      </c>
      <c r="O4596" s="39" t="str">
        <f>IF($B4596="","",-SUMIFS(Tabla7[Cantidad],Tabla7[Código del producto],$B4596,Tabla7[Tipo de movimiento],"SALIDA",Tabla7[Mes],O$5))</f>
        <v/>
      </c>
      <c r="P4596" s="39" t="str">
        <f>IF($B4596="","",-SUMIFS(Tabla7[Cantidad],Tabla7[Código del producto],$B4596,Tabla7[Tipo de movimiento],"SALIDA",Tabla7[Mes],P$5))</f>
        <v/>
      </c>
      <c r="Q4596" s="39" t="str">
        <f t="shared" si="213"/>
        <v/>
      </c>
      <c r="R4596" s="51" t="str">
        <f>IF($B4596="","",IFERROR(VLOOKUP($B4596,'ABC rotación'!$C:$G,5,0),"C"))</f>
        <v/>
      </c>
      <c r="S4596" s="41" t="str">
        <f t="shared" si="214"/>
        <v/>
      </c>
      <c r="T4596" s="40" t="str">
        <f t="shared" si="215"/>
        <v/>
      </c>
      <c r="U4596" s="23" t="str">
        <f>IF($B4596="","",VLOOKUP($T4596,Tablas!$X$14:$Y$17,2,1))</f>
        <v/>
      </c>
    </row>
    <row r="4597" spans="2:21" x14ac:dyDescent="0.2">
      <c r="B4597" s="1" t="str">
        <f>IF(Tablas!B4595="","",Tablas!B4595)</f>
        <v/>
      </c>
      <c r="C4597" s="1" t="str">
        <f>IF(Tablas!C4595="","",Tablas!C4595)</f>
        <v/>
      </c>
      <c r="D4597" s="1" t="str">
        <f>IF(Tablas!D4595="","",Tablas!D4595)</f>
        <v/>
      </c>
      <c r="E4597" s="1" t="str">
        <f>IF(Tablas!E4595="","",Tablas!E4595)</f>
        <v/>
      </c>
      <c r="F4597" s="1" t="str">
        <f>IF(Tablas!F4595="","",Tablas!F4595)</f>
        <v/>
      </c>
      <c r="G4597" s="1" t="str">
        <f>IF(Tablas!I4595="","",Tablas!I4595)</f>
        <v/>
      </c>
      <c r="H4597" s="1" t="s">
        <v>911</v>
      </c>
      <c r="I4597" s="39" t="str">
        <f>IF($B4597="","",-SUMIFS(Tabla7[Cantidad],Tabla7[Código del producto],$B4597,Tabla7[Tipo de movimiento],"SALIDA",Tabla7[Mes],I$5))</f>
        <v/>
      </c>
      <c r="J4597" s="39" t="str">
        <f>IF($B4597="","",-SUMIFS(Tabla7[Cantidad],Tabla7[Código del producto],$B4597,Tabla7[Tipo de movimiento],"SALIDA",Tabla7[Mes],J$5))</f>
        <v/>
      </c>
      <c r="K4597" s="39" t="str">
        <f>IF($B4597="","",-SUMIFS(Tabla7[Cantidad],Tabla7[Código del producto],$B4597,Tabla7[Tipo de movimiento],"SALIDA",Tabla7[Mes],K$5))</f>
        <v/>
      </c>
      <c r="L4597" s="39" t="str">
        <f>IF($B4597="","",-SUMIFS(Tabla7[Cantidad],Tabla7[Código del producto],$B4597,Tabla7[Tipo de movimiento],"SALIDA",Tabla7[Mes],L$5))</f>
        <v/>
      </c>
      <c r="M4597" s="39" t="str">
        <f>IF($B4597="","",-SUMIFS(Tabla7[Cantidad],Tabla7[Código del producto],$B4597,Tabla7[Tipo de movimiento],"SALIDA",Tabla7[Mes],M$5))</f>
        <v/>
      </c>
      <c r="N4597" s="39" t="str">
        <f>IF($B4597="","",-SUMIFS(Tabla7[Cantidad],Tabla7[Código del producto],$B4597,Tabla7[Tipo de movimiento],"SALIDA",Tabla7[Mes],N$5))</f>
        <v/>
      </c>
      <c r="O4597" s="39" t="str">
        <f>IF($B4597="","",-SUMIFS(Tabla7[Cantidad],Tabla7[Código del producto],$B4597,Tabla7[Tipo de movimiento],"SALIDA",Tabla7[Mes],O$5))</f>
        <v/>
      </c>
      <c r="P4597" s="39" t="str">
        <f>IF($B4597="","",-SUMIFS(Tabla7[Cantidad],Tabla7[Código del producto],$B4597,Tabla7[Tipo de movimiento],"SALIDA",Tabla7[Mes],P$5))</f>
        <v/>
      </c>
      <c r="Q4597" s="39" t="str">
        <f t="shared" si="213"/>
        <v/>
      </c>
      <c r="R4597" s="51" t="str">
        <f>IF($B4597="","",IFERROR(VLOOKUP($B4597,'ABC rotación'!$C:$G,5,0),"C"))</f>
        <v/>
      </c>
      <c r="S4597" s="41" t="str">
        <f t="shared" si="214"/>
        <v/>
      </c>
      <c r="T4597" s="40" t="str">
        <f t="shared" si="215"/>
        <v/>
      </c>
      <c r="U4597" s="23" t="str">
        <f>IF($B4597="","",VLOOKUP($T4597,Tablas!$X$14:$Y$17,2,1))</f>
        <v/>
      </c>
    </row>
    <row r="4598" spans="2:21" x14ac:dyDescent="0.2">
      <c r="B4598" s="1" t="str">
        <f>IF(Tablas!B4596="","",Tablas!B4596)</f>
        <v/>
      </c>
      <c r="C4598" s="1" t="str">
        <f>IF(Tablas!C4596="","",Tablas!C4596)</f>
        <v/>
      </c>
      <c r="D4598" s="1" t="str">
        <f>IF(Tablas!D4596="","",Tablas!D4596)</f>
        <v/>
      </c>
      <c r="E4598" s="1" t="str">
        <f>IF(Tablas!E4596="","",Tablas!E4596)</f>
        <v/>
      </c>
      <c r="F4598" s="1" t="str">
        <f>IF(Tablas!F4596="","",Tablas!F4596)</f>
        <v/>
      </c>
      <c r="G4598" s="1" t="str">
        <f>IF(Tablas!I4596="","",Tablas!I4596)</f>
        <v/>
      </c>
      <c r="H4598" s="1" t="s">
        <v>911</v>
      </c>
      <c r="I4598" s="39" t="str">
        <f>IF($B4598="","",-SUMIFS(Tabla7[Cantidad],Tabla7[Código del producto],$B4598,Tabla7[Tipo de movimiento],"SALIDA",Tabla7[Mes],I$5))</f>
        <v/>
      </c>
      <c r="J4598" s="39" t="str">
        <f>IF($B4598="","",-SUMIFS(Tabla7[Cantidad],Tabla7[Código del producto],$B4598,Tabla7[Tipo de movimiento],"SALIDA",Tabla7[Mes],J$5))</f>
        <v/>
      </c>
      <c r="K4598" s="39" t="str">
        <f>IF($B4598="","",-SUMIFS(Tabla7[Cantidad],Tabla7[Código del producto],$B4598,Tabla7[Tipo de movimiento],"SALIDA",Tabla7[Mes],K$5))</f>
        <v/>
      </c>
      <c r="L4598" s="39" t="str">
        <f>IF($B4598="","",-SUMIFS(Tabla7[Cantidad],Tabla7[Código del producto],$B4598,Tabla7[Tipo de movimiento],"SALIDA",Tabla7[Mes],L$5))</f>
        <v/>
      </c>
      <c r="M4598" s="39" t="str">
        <f>IF($B4598="","",-SUMIFS(Tabla7[Cantidad],Tabla7[Código del producto],$B4598,Tabla7[Tipo de movimiento],"SALIDA",Tabla7[Mes],M$5))</f>
        <v/>
      </c>
      <c r="N4598" s="39" t="str">
        <f>IF($B4598="","",-SUMIFS(Tabla7[Cantidad],Tabla7[Código del producto],$B4598,Tabla7[Tipo de movimiento],"SALIDA",Tabla7[Mes],N$5))</f>
        <v/>
      </c>
      <c r="O4598" s="39" t="str">
        <f>IF($B4598="","",-SUMIFS(Tabla7[Cantidad],Tabla7[Código del producto],$B4598,Tabla7[Tipo de movimiento],"SALIDA",Tabla7[Mes],O$5))</f>
        <v/>
      </c>
      <c r="P4598" s="39" t="str">
        <f>IF($B4598="","",-SUMIFS(Tabla7[Cantidad],Tabla7[Código del producto],$B4598,Tabla7[Tipo de movimiento],"SALIDA",Tabla7[Mes],P$5))</f>
        <v/>
      </c>
      <c r="Q4598" s="39" t="str">
        <f t="shared" si="213"/>
        <v/>
      </c>
      <c r="R4598" s="51" t="str">
        <f>IF($B4598="","",IFERROR(VLOOKUP($B4598,'ABC rotación'!$C:$G,5,0),"C"))</f>
        <v/>
      </c>
      <c r="S4598" s="41" t="str">
        <f t="shared" si="214"/>
        <v/>
      </c>
      <c r="T4598" s="40" t="str">
        <f t="shared" si="215"/>
        <v/>
      </c>
      <c r="U4598" s="23" t="str">
        <f>IF($B4598="","",VLOOKUP($T4598,Tablas!$X$14:$Y$17,2,1))</f>
        <v/>
      </c>
    </row>
    <row r="4599" spans="2:21" x14ac:dyDescent="0.2">
      <c r="B4599" s="1" t="str">
        <f>IF(Tablas!B4597="","",Tablas!B4597)</f>
        <v/>
      </c>
      <c r="C4599" s="1" t="str">
        <f>IF(Tablas!C4597="","",Tablas!C4597)</f>
        <v/>
      </c>
      <c r="D4599" s="1" t="str">
        <f>IF(Tablas!D4597="","",Tablas!D4597)</f>
        <v/>
      </c>
      <c r="E4599" s="1" t="str">
        <f>IF(Tablas!E4597="","",Tablas!E4597)</f>
        <v/>
      </c>
      <c r="F4599" s="1" t="str">
        <f>IF(Tablas!F4597="","",Tablas!F4597)</f>
        <v/>
      </c>
      <c r="G4599" s="1" t="str">
        <f>IF(Tablas!I4597="","",Tablas!I4597)</f>
        <v/>
      </c>
      <c r="H4599" s="1" t="s">
        <v>911</v>
      </c>
      <c r="I4599" s="39" t="str">
        <f>IF($B4599="","",-SUMIFS(Tabla7[Cantidad],Tabla7[Código del producto],$B4599,Tabla7[Tipo de movimiento],"SALIDA",Tabla7[Mes],I$5))</f>
        <v/>
      </c>
      <c r="J4599" s="39" t="str">
        <f>IF($B4599="","",-SUMIFS(Tabla7[Cantidad],Tabla7[Código del producto],$B4599,Tabla7[Tipo de movimiento],"SALIDA",Tabla7[Mes],J$5))</f>
        <v/>
      </c>
      <c r="K4599" s="39" t="str">
        <f>IF($B4599="","",-SUMIFS(Tabla7[Cantidad],Tabla7[Código del producto],$B4599,Tabla7[Tipo de movimiento],"SALIDA",Tabla7[Mes],K$5))</f>
        <v/>
      </c>
      <c r="L4599" s="39" t="str">
        <f>IF($B4599="","",-SUMIFS(Tabla7[Cantidad],Tabla7[Código del producto],$B4599,Tabla7[Tipo de movimiento],"SALIDA",Tabla7[Mes],L$5))</f>
        <v/>
      </c>
      <c r="M4599" s="39" t="str">
        <f>IF($B4599="","",-SUMIFS(Tabla7[Cantidad],Tabla7[Código del producto],$B4599,Tabla7[Tipo de movimiento],"SALIDA",Tabla7[Mes],M$5))</f>
        <v/>
      </c>
      <c r="N4599" s="39" t="str">
        <f>IF($B4599="","",-SUMIFS(Tabla7[Cantidad],Tabla7[Código del producto],$B4599,Tabla7[Tipo de movimiento],"SALIDA",Tabla7[Mes],N$5))</f>
        <v/>
      </c>
      <c r="O4599" s="39" t="str">
        <f>IF($B4599="","",-SUMIFS(Tabla7[Cantidad],Tabla7[Código del producto],$B4599,Tabla7[Tipo de movimiento],"SALIDA",Tabla7[Mes],O$5))</f>
        <v/>
      </c>
      <c r="P4599" s="39" t="str">
        <f>IF($B4599="","",-SUMIFS(Tabla7[Cantidad],Tabla7[Código del producto],$B4599,Tabla7[Tipo de movimiento],"SALIDA",Tabla7[Mes],P$5))</f>
        <v/>
      </c>
      <c r="Q4599" s="39" t="str">
        <f t="shared" si="213"/>
        <v/>
      </c>
      <c r="R4599" s="51" t="str">
        <f>IF($B4599="","",IFERROR(VLOOKUP($B4599,'ABC rotación'!$C:$G,5,0),"C"))</f>
        <v/>
      </c>
      <c r="S4599" s="41" t="str">
        <f t="shared" si="214"/>
        <v/>
      </c>
      <c r="T4599" s="40" t="str">
        <f t="shared" si="215"/>
        <v/>
      </c>
      <c r="U4599" s="23" t="str">
        <f>IF($B4599="","",VLOOKUP($T4599,Tablas!$X$14:$Y$17,2,1))</f>
        <v/>
      </c>
    </row>
    <row r="4600" spans="2:21" x14ac:dyDescent="0.2">
      <c r="B4600" s="1" t="str">
        <f>IF(Tablas!B4598="","",Tablas!B4598)</f>
        <v/>
      </c>
      <c r="C4600" s="1" t="str">
        <f>IF(Tablas!C4598="","",Tablas!C4598)</f>
        <v/>
      </c>
      <c r="D4600" s="1" t="str">
        <f>IF(Tablas!D4598="","",Tablas!D4598)</f>
        <v/>
      </c>
      <c r="E4600" s="1" t="str">
        <f>IF(Tablas!E4598="","",Tablas!E4598)</f>
        <v/>
      </c>
      <c r="F4600" s="1" t="str">
        <f>IF(Tablas!F4598="","",Tablas!F4598)</f>
        <v/>
      </c>
      <c r="G4600" s="1" t="str">
        <f>IF(Tablas!I4598="","",Tablas!I4598)</f>
        <v/>
      </c>
      <c r="H4600" s="1" t="s">
        <v>911</v>
      </c>
      <c r="I4600" s="39" t="str">
        <f>IF($B4600="","",-SUMIFS(Tabla7[Cantidad],Tabla7[Código del producto],$B4600,Tabla7[Tipo de movimiento],"SALIDA",Tabla7[Mes],I$5))</f>
        <v/>
      </c>
      <c r="J4600" s="39" t="str">
        <f>IF($B4600="","",-SUMIFS(Tabla7[Cantidad],Tabla7[Código del producto],$B4600,Tabla7[Tipo de movimiento],"SALIDA",Tabla7[Mes],J$5))</f>
        <v/>
      </c>
      <c r="K4600" s="39" t="str">
        <f>IF($B4600="","",-SUMIFS(Tabla7[Cantidad],Tabla7[Código del producto],$B4600,Tabla7[Tipo de movimiento],"SALIDA",Tabla7[Mes],K$5))</f>
        <v/>
      </c>
      <c r="L4600" s="39" t="str">
        <f>IF($B4600="","",-SUMIFS(Tabla7[Cantidad],Tabla7[Código del producto],$B4600,Tabla7[Tipo de movimiento],"SALIDA",Tabla7[Mes],L$5))</f>
        <v/>
      </c>
      <c r="M4600" s="39" t="str">
        <f>IF($B4600="","",-SUMIFS(Tabla7[Cantidad],Tabla7[Código del producto],$B4600,Tabla7[Tipo de movimiento],"SALIDA",Tabla7[Mes],M$5))</f>
        <v/>
      </c>
      <c r="N4600" s="39" t="str">
        <f>IF($B4600="","",-SUMIFS(Tabla7[Cantidad],Tabla7[Código del producto],$B4600,Tabla7[Tipo de movimiento],"SALIDA",Tabla7[Mes],N$5))</f>
        <v/>
      </c>
      <c r="O4600" s="39" t="str">
        <f>IF($B4600="","",-SUMIFS(Tabla7[Cantidad],Tabla7[Código del producto],$B4600,Tabla7[Tipo de movimiento],"SALIDA",Tabla7[Mes],O$5))</f>
        <v/>
      </c>
      <c r="P4600" s="39" t="str">
        <f>IF($B4600="","",-SUMIFS(Tabla7[Cantidad],Tabla7[Código del producto],$B4600,Tabla7[Tipo de movimiento],"SALIDA",Tabla7[Mes],P$5))</f>
        <v/>
      </c>
      <c r="Q4600" s="39" t="str">
        <f t="shared" si="213"/>
        <v/>
      </c>
      <c r="R4600" s="51" t="str">
        <f>IF($B4600="","",IFERROR(VLOOKUP($B4600,'ABC rotación'!$C:$G,5,0),"C"))</f>
        <v/>
      </c>
      <c r="S4600" s="41" t="str">
        <f t="shared" si="214"/>
        <v/>
      </c>
      <c r="T4600" s="40" t="str">
        <f t="shared" si="215"/>
        <v/>
      </c>
      <c r="U4600" s="23" t="str">
        <f>IF($B4600="","",VLOOKUP($T4600,Tablas!$X$14:$Y$17,2,1))</f>
        <v/>
      </c>
    </row>
    <row r="4601" spans="2:21" x14ac:dyDescent="0.2">
      <c r="B4601" s="1" t="str">
        <f>IF(Tablas!B4599="","",Tablas!B4599)</f>
        <v/>
      </c>
      <c r="C4601" s="1" t="str">
        <f>IF(Tablas!C4599="","",Tablas!C4599)</f>
        <v/>
      </c>
      <c r="D4601" s="1" t="str">
        <f>IF(Tablas!D4599="","",Tablas!D4599)</f>
        <v/>
      </c>
      <c r="E4601" s="1" t="str">
        <f>IF(Tablas!E4599="","",Tablas!E4599)</f>
        <v/>
      </c>
      <c r="F4601" s="1" t="str">
        <f>IF(Tablas!F4599="","",Tablas!F4599)</f>
        <v/>
      </c>
      <c r="G4601" s="1" t="str">
        <f>IF(Tablas!I4599="","",Tablas!I4599)</f>
        <v/>
      </c>
      <c r="H4601" s="1" t="s">
        <v>911</v>
      </c>
      <c r="I4601" s="39" t="str">
        <f>IF($B4601="","",-SUMIFS(Tabla7[Cantidad],Tabla7[Código del producto],$B4601,Tabla7[Tipo de movimiento],"SALIDA",Tabla7[Mes],I$5))</f>
        <v/>
      </c>
      <c r="J4601" s="39" t="str">
        <f>IF($B4601="","",-SUMIFS(Tabla7[Cantidad],Tabla7[Código del producto],$B4601,Tabla7[Tipo de movimiento],"SALIDA",Tabla7[Mes],J$5))</f>
        <v/>
      </c>
      <c r="K4601" s="39" t="str">
        <f>IF($B4601="","",-SUMIFS(Tabla7[Cantidad],Tabla7[Código del producto],$B4601,Tabla7[Tipo de movimiento],"SALIDA",Tabla7[Mes],K$5))</f>
        <v/>
      </c>
      <c r="L4601" s="39" t="str">
        <f>IF($B4601="","",-SUMIFS(Tabla7[Cantidad],Tabla7[Código del producto],$B4601,Tabla7[Tipo de movimiento],"SALIDA",Tabla7[Mes],L$5))</f>
        <v/>
      </c>
      <c r="M4601" s="39" t="str">
        <f>IF($B4601="","",-SUMIFS(Tabla7[Cantidad],Tabla7[Código del producto],$B4601,Tabla7[Tipo de movimiento],"SALIDA",Tabla7[Mes],M$5))</f>
        <v/>
      </c>
      <c r="N4601" s="39" t="str">
        <f>IF($B4601="","",-SUMIFS(Tabla7[Cantidad],Tabla7[Código del producto],$B4601,Tabla7[Tipo de movimiento],"SALIDA",Tabla7[Mes],N$5))</f>
        <v/>
      </c>
      <c r="O4601" s="39" t="str">
        <f>IF($B4601="","",-SUMIFS(Tabla7[Cantidad],Tabla7[Código del producto],$B4601,Tabla7[Tipo de movimiento],"SALIDA",Tabla7[Mes],O$5))</f>
        <v/>
      </c>
      <c r="P4601" s="39" t="str">
        <f>IF($B4601="","",-SUMIFS(Tabla7[Cantidad],Tabla7[Código del producto],$B4601,Tabla7[Tipo de movimiento],"SALIDA",Tabla7[Mes],P$5))</f>
        <v/>
      </c>
      <c r="Q4601" s="39" t="str">
        <f t="shared" si="213"/>
        <v/>
      </c>
      <c r="R4601" s="51" t="str">
        <f>IF($B4601="","",IFERROR(VLOOKUP($B4601,'ABC rotación'!$C:$G,5,0),"C"))</f>
        <v/>
      </c>
      <c r="S4601" s="41" t="str">
        <f t="shared" si="214"/>
        <v/>
      </c>
      <c r="T4601" s="40" t="str">
        <f t="shared" si="215"/>
        <v/>
      </c>
      <c r="U4601" s="23" t="str">
        <f>IF($B4601="","",VLOOKUP($T4601,Tablas!$X$14:$Y$17,2,1))</f>
        <v/>
      </c>
    </row>
    <row r="4602" spans="2:21" x14ac:dyDescent="0.2">
      <c r="B4602" s="1" t="str">
        <f>IF(Tablas!B4600="","",Tablas!B4600)</f>
        <v/>
      </c>
      <c r="C4602" s="1" t="str">
        <f>IF(Tablas!C4600="","",Tablas!C4600)</f>
        <v/>
      </c>
      <c r="D4602" s="1" t="str">
        <f>IF(Tablas!D4600="","",Tablas!D4600)</f>
        <v/>
      </c>
      <c r="E4602" s="1" t="str">
        <f>IF(Tablas!E4600="","",Tablas!E4600)</f>
        <v/>
      </c>
      <c r="F4602" s="1" t="str">
        <f>IF(Tablas!F4600="","",Tablas!F4600)</f>
        <v/>
      </c>
      <c r="G4602" s="1" t="str">
        <f>IF(Tablas!I4600="","",Tablas!I4600)</f>
        <v/>
      </c>
      <c r="H4602" s="1" t="s">
        <v>911</v>
      </c>
      <c r="I4602" s="39" t="str">
        <f>IF($B4602="","",-SUMIFS(Tabla7[Cantidad],Tabla7[Código del producto],$B4602,Tabla7[Tipo de movimiento],"SALIDA",Tabla7[Mes],I$5))</f>
        <v/>
      </c>
      <c r="J4602" s="39" t="str">
        <f>IF($B4602="","",-SUMIFS(Tabla7[Cantidad],Tabla7[Código del producto],$B4602,Tabla7[Tipo de movimiento],"SALIDA",Tabla7[Mes],J$5))</f>
        <v/>
      </c>
      <c r="K4602" s="39" t="str">
        <f>IF($B4602="","",-SUMIFS(Tabla7[Cantidad],Tabla7[Código del producto],$B4602,Tabla7[Tipo de movimiento],"SALIDA",Tabla7[Mes],K$5))</f>
        <v/>
      </c>
      <c r="L4602" s="39" t="str">
        <f>IF($B4602="","",-SUMIFS(Tabla7[Cantidad],Tabla7[Código del producto],$B4602,Tabla7[Tipo de movimiento],"SALIDA",Tabla7[Mes],L$5))</f>
        <v/>
      </c>
      <c r="M4602" s="39" t="str">
        <f>IF($B4602="","",-SUMIFS(Tabla7[Cantidad],Tabla7[Código del producto],$B4602,Tabla7[Tipo de movimiento],"SALIDA",Tabla7[Mes],M$5))</f>
        <v/>
      </c>
      <c r="N4602" s="39" t="str">
        <f>IF($B4602="","",-SUMIFS(Tabla7[Cantidad],Tabla7[Código del producto],$B4602,Tabla7[Tipo de movimiento],"SALIDA",Tabla7[Mes],N$5))</f>
        <v/>
      </c>
      <c r="O4602" s="39" t="str">
        <f>IF($B4602="","",-SUMIFS(Tabla7[Cantidad],Tabla7[Código del producto],$B4602,Tabla7[Tipo de movimiento],"SALIDA",Tabla7[Mes],O$5))</f>
        <v/>
      </c>
      <c r="P4602" s="39" t="str">
        <f>IF($B4602="","",-SUMIFS(Tabla7[Cantidad],Tabla7[Código del producto],$B4602,Tabla7[Tipo de movimiento],"SALIDA",Tabla7[Mes],P$5))</f>
        <v/>
      </c>
      <c r="Q4602" s="39" t="str">
        <f t="shared" si="213"/>
        <v/>
      </c>
      <c r="R4602" s="51" t="str">
        <f>IF($B4602="","",IFERROR(VLOOKUP($B4602,'ABC rotación'!$C:$G,5,0),"C"))</f>
        <v/>
      </c>
      <c r="S4602" s="41" t="str">
        <f t="shared" si="214"/>
        <v/>
      </c>
      <c r="T4602" s="40" t="str">
        <f t="shared" si="215"/>
        <v/>
      </c>
      <c r="U4602" s="23" t="str">
        <f>IF($B4602="","",VLOOKUP($T4602,Tablas!$X$14:$Y$17,2,1))</f>
        <v/>
      </c>
    </row>
    <row r="4603" spans="2:21" x14ac:dyDescent="0.2">
      <c r="B4603" s="1" t="str">
        <f>IF(Tablas!B4601="","",Tablas!B4601)</f>
        <v/>
      </c>
      <c r="C4603" s="1" t="str">
        <f>IF(Tablas!C4601="","",Tablas!C4601)</f>
        <v/>
      </c>
      <c r="D4603" s="1" t="str">
        <f>IF(Tablas!D4601="","",Tablas!D4601)</f>
        <v/>
      </c>
      <c r="E4603" s="1" t="str">
        <f>IF(Tablas!E4601="","",Tablas!E4601)</f>
        <v/>
      </c>
      <c r="F4603" s="1" t="str">
        <f>IF(Tablas!F4601="","",Tablas!F4601)</f>
        <v/>
      </c>
      <c r="G4603" s="1" t="str">
        <f>IF(Tablas!I4601="","",Tablas!I4601)</f>
        <v/>
      </c>
      <c r="H4603" s="1" t="s">
        <v>911</v>
      </c>
      <c r="I4603" s="39" t="str">
        <f>IF($B4603="","",-SUMIFS(Tabla7[Cantidad],Tabla7[Código del producto],$B4603,Tabla7[Tipo de movimiento],"SALIDA",Tabla7[Mes],I$5))</f>
        <v/>
      </c>
      <c r="J4603" s="39" t="str">
        <f>IF($B4603="","",-SUMIFS(Tabla7[Cantidad],Tabla7[Código del producto],$B4603,Tabla7[Tipo de movimiento],"SALIDA",Tabla7[Mes],J$5))</f>
        <v/>
      </c>
      <c r="K4603" s="39" t="str">
        <f>IF($B4603="","",-SUMIFS(Tabla7[Cantidad],Tabla7[Código del producto],$B4603,Tabla7[Tipo de movimiento],"SALIDA",Tabla7[Mes],K$5))</f>
        <v/>
      </c>
      <c r="L4603" s="39" t="str">
        <f>IF($B4603="","",-SUMIFS(Tabla7[Cantidad],Tabla7[Código del producto],$B4603,Tabla7[Tipo de movimiento],"SALIDA",Tabla7[Mes],L$5))</f>
        <v/>
      </c>
      <c r="M4603" s="39" t="str">
        <f>IF($B4603="","",-SUMIFS(Tabla7[Cantidad],Tabla7[Código del producto],$B4603,Tabla7[Tipo de movimiento],"SALIDA",Tabla7[Mes],M$5))</f>
        <v/>
      </c>
      <c r="N4603" s="39" t="str">
        <f>IF($B4603="","",-SUMIFS(Tabla7[Cantidad],Tabla7[Código del producto],$B4603,Tabla7[Tipo de movimiento],"SALIDA",Tabla7[Mes],N$5))</f>
        <v/>
      </c>
      <c r="O4603" s="39" t="str">
        <f>IF($B4603="","",-SUMIFS(Tabla7[Cantidad],Tabla7[Código del producto],$B4603,Tabla7[Tipo de movimiento],"SALIDA",Tabla7[Mes],O$5))</f>
        <v/>
      </c>
      <c r="P4603" s="39" t="str">
        <f>IF($B4603="","",-SUMIFS(Tabla7[Cantidad],Tabla7[Código del producto],$B4603,Tabla7[Tipo de movimiento],"SALIDA",Tabla7[Mes],P$5))</f>
        <v/>
      </c>
      <c r="Q4603" s="39" t="str">
        <f t="shared" si="213"/>
        <v/>
      </c>
      <c r="R4603" s="51" t="str">
        <f>IF($B4603="","",IFERROR(VLOOKUP($B4603,'ABC rotación'!$C:$G,5,0),"C"))</f>
        <v/>
      </c>
      <c r="S4603" s="41" t="str">
        <f t="shared" si="214"/>
        <v/>
      </c>
      <c r="T4603" s="40" t="str">
        <f t="shared" si="215"/>
        <v/>
      </c>
      <c r="U4603" s="23" t="str">
        <f>IF($B4603="","",VLOOKUP($T4603,Tablas!$X$14:$Y$17,2,1))</f>
        <v/>
      </c>
    </row>
    <row r="4604" spans="2:21" x14ac:dyDescent="0.2">
      <c r="B4604" s="1" t="str">
        <f>IF(Tablas!B4602="","",Tablas!B4602)</f>
        <v/>
      </c>
      <c r="C4604" s="1" t="str">
        <f>IF(Tablas!C4602="","",Tablas!C4602)</f>
        <v/>
      </c>
      <c r="D4604" s="1" t="str">
        <f>IF(Tablas!D4602="","",Tablas!D4602)</f>
        <v/>
      </c>
      <c r="E4604" s="1" t="str">
        <f>IF(Tablas!E4602="","",Tablas!E4602)</f>
        <v/>
      </c>
      <c r="F4604" s="1" t="str">
        <f>IF(Tablas!F4602="","",Tablas!F4602)</f>
        <v/>
      </c>
      <c r="G4604" s="1" t="str">
        <f>IF(Tablas!I4602="","",Tablas!I4602)</f>
        <v/>
      </c>
      <c r="H4604" s="1" t="s">
        <v>911</v>
      </c>
      <c r="I4604" s="39" t="str">
        <f>IF($B4604="","",-SUMIFS(Tabla7[Cantidad],Tabla7[Código del producto],$B4604,Tabla7[Tipo de movimiento],"SALIDA",Tabla7[Mes],I$5))</f>
        <v/>
      </c>
      <c r="J4604" s="39" t="str">
        <f>IF($B4604="","",-SUMIFS(Tabla7[Cantidad],Tabla7[Código del producto],$B4604,Tabla7[Tipo de movimiento],"SALIDA",Tabla7[Mes],J$5))</f>
        <v/>
      </c>
      <c r="K4604" s="39" t="str">
        <f>IF($B4604="","",-SUMIFS(Tabla7[Cantidad],Tabla7[Código del producto],$B4604,Tabla7[Tipo de movimiento],"SALIDA",Tabla7[Mes],K$5))</f>
        <v/>
      </c>
      <c r="L4604" s="39" t="str">
        <f>IF($B4604="","",-SUMIFS(Tabla7[Cantidad],Tabla7[Código del producto],$B4604,Tabla7[Tipo de movimiento],"SALIDA",Tabla7[Mes],L$5))</f>
        <v/>
      </c>
      <c r="M4604" s="39" t="str">
        <f>IF($B4604="","",-SUMIFS(Tabla7[Cantidad],Tabla7[Código del producto],$B4604,Tabla7[Tipo de movimiento],"SALIDA",Tabla7[Mes],M$5))</f>
        <v/>
      </c>
      <c r="N4604" s="39" t="str">
        <f>IF($B4604="","",-SUMIFS(Tabla7[Cantidad],Tabla7[Código del producto],$B4604,Tabla7[Tipo de movimiento],"SALIDA",Tabla7[Mes],N$5))</f>
        <v/>
      </c>
      <c r="O4604" s="39" t="str">
        <f>IF($B4604="","",-SUMIFS(Tabla7[Cantidad],Tabla7[Código del producto],$B4604,Tabla7[Tipo de movimiento],"SALIDA",Tabla7[Mes],O$5))</f>
        <v/>
      </c>
      <c r="P4604" s="39" t="str">
        <f>IF($B4604="","",-SUMIFS(Tabla7[Cantidad],Tabla7[Código del producto],$B4604,Tabla7[Tipo de movimiento],"SALIDA",Tabla7[Mes],P$5))</f>
        <v/>
      </c>
      <c r="Q4604" s="39" t="str">
        <f t="shared" si="213"/>
        <v/>
      </c>
      <c r="R4604" s="51" t="str">
        <f>IF($B4604="","",IFERROR(VLOOKUP($B4604,'ABC rotación'!$C:$G,5,0),"C"))</f>
        <v/>
      </c>
      <c r="S4604" s="41" t="str">
        <f t="shared" si="214"/>
        <v/>
      </c>
      <c r="T4604" s="40" t="str">
        <f t="shared" si="215"/>
        <v/>
      </c>
      <c r="U4604" s="23" t="str">
        <f>IF($B4604="","",VLOOKUP($T4604,Tablas!$X$14:$Y$17,2,1))</f>
        <v/>
      </c>
    </row>
    <row r="4605" spans="2:21" x14ac:dyDescent="0.2">
      <c r="B4605" s="1" t="str">
        <f>IF(Tablas!B4603="","",Tablas!B4603)</f>
        <v/>
      </c>
      <c r="C4605" s="1" t="str">
        <f>IF(Tablas!C4603="","",Tablas!C4603)</f>
        <v/>
      </c>
      <c r="D4605" s="1" t="str">
        <f>IF(Tablas!D4603="","",Tablas!D4603)</f>
        <v/>
      </c>
      <c r="E4605" s="1" t="str">
        <f>IF(Tablas!E4603="","",Tablas!E4603)</f>
        <v/>
      </c>
      <c r="F4605" s="1" t="str">
        <f>IF(Tablas!F4603="","",Tablas!F4603)</f>
        <v/>
      </c>
      <c r="G4605" s="1" t="str">
        <f>IF(Tablas!I4603="","",Tablas!I4603)</f>
        <v/>
      </c>
      <c r="H4605" s="1" t="s">
        <v>911</v>
      </c>
      <c r="I4605" s="39" t="str">
        <f>IF($B4605="","",-SUMIFS(Tabla7[Cantidad],Tabla7[Código del producto],$B4605,Tabla7[Tipo de movimiento],"SALIDA",Tabla7[Mes],I$5))</f>
        <v/>
      </c>
      <c r="J4605" s="39" t="str">
        <f>IF($B4605="","",-SUMIFS(Tabla7[Cantidad],Tabla7[Código del producto],$B4605,Tabla7[Tipo de movimiento],"SALIDA",Tabla7[Mes],J$5))</f>
        <v/>
      </c>
      <c r="K4605" s="39" t="str">
        <f>IF($B4605="","",-SUMIFS(Tabla7[Cantidad],Tabla7[Código del producto],$B4605,Tabla7[Tipo de movimiento],"SALIDA",Tabla7[Mes],K$5))</f>
        <v/>
      </c>
      <c r="L4605" s="39" t="str">
        <f>IF($B4605="","",-SUMIFS(Tabla7[Cantidad],Tabla7[Código del producto],$B4605,Tabla7[Tipo de movimiento],"SALIDA",Tabla7[Mes],L$5))</f>
        <v/>
      </c>
      <c r="M4605" s="39" t="str">
        <f>IF($B4605="","",-SUMIFS(Tabla7[Cantidad],Tabla7[Código del producto],$B4605,Tabla7[Tipo de movimiento],"SALIDA",Tabla7[Mes],M$5))</f>
        <v/>
      </c>
      <c r="N4605" s="39" t="str">
        <f>IF($B4605="","",-SUMIFS(Tabla7[Cantidad],Tabla7[Código del producto],$B4605,Tabla7[Tipo de movimiento],"SALIDA",Tabla7[Mes],N$5))</f>
        <v/>
      </c>
      <c r="O4605" s="39" t="str">
        <f>IF($B4605="","",-SUMIFS(Tabla7[Cantidad],Tabla7[Código del producto],$B4605,Tabla7[Tipo de movimiento],"SALIDA",Tabla7[Mes],O$5))</f>
        <v/>
      </c>
      <c r="P4605" s="39" t="str">
        <f>IF($B4605="","",-SUMIFS(Tabla7[Cantidad],Tabla7[Código del producto],$B4605,Tabla7[Tipo de movimiento],"SALIDA",Tabla7[Mes],P$5))</f>
        <v/>
      </c>
      <c r="Q4605" s="39" t="str">
        <f t="shared" si="213"/>
        <v/>
      </c>
      <c r="R4605" s="51" t="str">
        <f>IF($B4605="","",IFERROR(VLOOKUP($B4605,'ABC rotación'!$C:$G,5,0),"C"))</f>
        <v/>
      </c>
      <c r="S4605" s="41" t="str">
        <f t="shared" si="214"/>
        <v/>
      </c>
      <c r="T4605" s="40" t="str">
        <f t="shared" si="215"/>
        <v/>
      </c>
      <c r="U4605" s="23" t="str">
        <f>IF($B4605="","",VLOOKUP($T4605,Tablas!$X$14:$Y$17,2,1))</f>
        <v/>
      </c>
    </row>
    <row r="4606" spans="2:21" x14ac:dyDescent="0.2">
      <c r="B4606" s="1" t="str">
        <f>IF(Tablas!B4604="","",Tablas!B4604)</f>
        <v/>
      </c>
      <c r="C4606" s="1" t="str">
        <f>IF(Tablas!C4604="","",Tablas!C4604)</f>
        <v/>
      </c>
      <c r="D4606" s="1" t="str">
        <f>IF(Tablas!D4604="","",Tablas!D4604)</f>
        <v/>
      </c>
      <c r="E4606" s="1" t="str">
        <f>IF(Tablas!E4604="","",Tablas!E4604)</f>
        <v/>
      </c>
      <c r="F4606" s="1" t="str">
        <f>IF(Tablas!F4604="","",Tablas!F4604)</f>
        <v/>
      </c>
      <c r="G4606" s="1" t="str">
        <f>IF(Tablas!I4604="","",Tablas!I4604)</f>
        <v/>
      </c>
      <c r="H4606" s="1" t="s">
        <v>911</v>
      </c>
      <c r="I4606" s="39" t="str">
        <f>IF($B4606="","",-SUMIFS(Tabla7[Cantidad],Tabla7[Código del producto],$B4606,Tabla7[Tipo de movimiento],"SALIDA",Tabla7[Mes],I$5))</f>
        <v/>
      </c>
      <c r="J4606" s="39" t="str">
        <f>IF($B4606="","",-SUMIFS(Tabla7[Cantidad],Tabla7[Código del producto],$B4606,Tabla7[Tipo de movimiento],"SALIDA",Tabla7[Mes],J$5))</f>
        <v/>
      </c>
      <c r="K4606" s="39" t="str">
        <f>IF($B4606="","",-SUMIFS(Tabla7[Cantidad],Tabla7[Código del producto],$B4606,Tabla7[Tipo de movimiento],"SALIDA",Tabla7[Mes],K$5))</f>
        <v/>
      </c>
      <c r="L4606" s="39" t="str">
        <f>IF($B4606="","",-SUMIFS(Tabla7[Cantidad],Tabla7[Código del producto],$B4606,Tabla7[Tipo de movimiento],"SALIDA",Tabla7[Mes],L$5))</f>
        <v/>
      </c>
      <c r="M4606" s="39" t="str">
        <f>IF($B4606="","",-SUMIFS(Tabla7[Cantidad],Tabla7[Código del producto],$B4606,Tabla7[Tipo de movimiento],"SALIDA",Tabla7[Mes],M$5))</f>
        <v/>
      </c>
      <c r="N4606" s="39" t="str">
        <f>IF($B4606="","",-SUMIFS(Tabla7[Cantidad],Tabla7[Código del producto],$B4606,Tabla7[Tipo de movimiento],"SALIDA",Tabla7[Mes],N$5))</f>
        <v/>
      </c>
      <c r="O4606" s="39" t="str">
        <f>IF($B4606="","",-SUMIFS(Tabla7[Cantidad],Tabla7[Código del producto],$B4606,Tabla7[Tipo de movimiento],"SALIDA",Tabla7[Mes],O$5))</f>
        <v/>
      </c>
      <c r="P4606" s="39" t="str">
        <f>IF($B4606="","",-SUMIFS(Tabla7[Cantidad],Tabla7[Código del producto],$B4606,Tabla7[Tipo de movimiento],"SALIDA",Tabla7[Mes],P$5))</f>
        <v/>
      </c>
      <c r="Q4606" s="39" t="str">
        <f t="shared" si="213"/>
        <v/>
      </c>
      <c r="R4606" s="51" t="str">
        <f>IF($B4606="","",IFERROR(VLOOKUP($B4606,'ABC rotación'!$C:$G,5,0),"C"))</f>
        <v/>
      </c>
      <c r="S4606" s="41" t="str">
        <f t="shared" si="214"/>
        <v/>
      </c>
      <c r="T4606" s="40" t="str">
        <f t="shared" si="215"/>
        <v/>
      </c>
      <c r="U4606" s="23" t="str">
        <f>IF($B4606="","",VLOOKUP($T4606,Tablas!$X$14:$Y$17,2,1))</f>
        <v/>
      </c>
    </row>
    <row r="4607" spans="2:21" x14ac:dyDescent="0.2">
      <c r="B4607" s="1" t="str">
        <f>IF(Tablas!B4605="","",Tablas!B4605)</f>
        <v/>
      </c>
      <c r="C4607" s="1" t="str">
        <f>IF(Tablas!C4605="","",Tablas!C4605)</f>
        <v/>
      </c>
      <c r="D4607" s="1" t="str">
        <f>IF(Tablas!D4605="","",Tablas!D4605)</f>
        <v/>
      </c>
      <c r="E4607" s="1" t="str">
        <f>IF(Tablas!E4605="","",Tablas!E4605)</f>
        <v/>
      </c>
      <c r="F4607" s="1" t="str">
        <f>IF(Tablas!F4605="","",Tablas!F4605)</f>
        <v/>
      </c>
      <c r="G4607" s="1" t="str">
        <f>IF(Tablas!I4605="","",Tablas!I4605)</f>
        <v/>
      </c>
      <c r="H4607" s="1" t="s">
        <v>911</v>
      </c>
      <c r="I4607" s="39" t="str">
        <f>IF($B4607="","",-SUMIFS(Tabla7[Cantidad],Tabla7[Código del producto],$B4607,Tabla7[Tipo de movimiento],"SALIDA",Tabla7[Mes],I$5))</f>
        <v/>
      </c>
      <c r="J4607" s="39" t="str">
        <f>IF($B4607="","",-SUMIFS(Tabla7[Cantidad],Tabla7[Código del producto],$B4607,Tabla7[Tipo de movimiento],"SALIDA",Tabla7[Mes],J$5))</f>
        <v/>
      </c>
      <c r="K4607" s="39" t="str">
        <f>IF($B4607="","",-SUMIFS(Tabla7[Cantidad],Tabla7[Código del producto],$B4607,Tabla7[Tipo de movimiento],"SALIDA",Tabla7[Mes],K$5))</f>
        <v/>
      </c>
      <c r="L4607" s="39" t="str">
        <f>IF($B4607="","",-SUMIFS(Tabla7[Cantidad],Tabla7[Código del producto],$B4607,Tabla7[Tipo de movimiento],"SALIDA",Tabla7[Mes],L$5))</f>
        <v/>
      </c>
      <c r="M4607" s="39" t="str">
        <f>IF($B4607="","",-SUMIFS(Tabla7[Cantidad],Tabla7[Código del producto],$B4607,Tabla7[Tipo de movimiento],"SALIDA",Tabla7[Mes],M$5))</f>
        <v/>
      </c>
      <c r="N4607" s="39" t="str">
        <f>IF($B4607="","",-SUMIFS(Tabla7[Cantidad],Tabla7[Código del producto],$B4607,Tabla7[Tipo de movimiento],"SALIDA",Tabla7[Mes],N$5))</f>
        <v/>
      </c>
      <c r="O4607" s="39" t="str">
        <f>IF($B4607="","",-SUMIFS(Tabla7[Cantidad],Tabla7[Código del producto],$B4607,Tabla7[Tipo de movimiento],"SALIDA",Tabla7[Mes],O$5))</f>
        <v/>
      </c>
      <c r="P4607" s="39" t="str">
        <f>IF($B4607="","",-SUMIFS(Tabla7[Cantidad],Tabla7[Código del producto],$B4607,Tabla7[Tipo de movimiento],"SALIDA",Tabla7[Mes],P$5))</f>
        <v/>
      </c>
      <c r="Q4607" s="39" t="str">
        <f t="shared" si="213"/>
        <v/>
      </c>
      <c r="R4607" s="51" t="str">
        <f>IF($B4607="","",IFERROR(VLOOKUP($B4607,'ABC rotación'!$C:$G,5,0),"C"))</f>
        <v/>
      </c>
      <c r="S4607" s="41" t="str">
        <f t="shared" si="214"/>
        <v/>
      </c>
      <c r="T4607" s="40" t="str">
        <f t="shared" si="215"/>
        <v/>
      </c>
      <c r="U4607" s="23" t="str">
        <f>IF($B4607="","",VLOOKUP($T4607,Tablas!$X$14:$Y$17,2,1))</f>
        <v/>
      </c>
    </row>
    <row r="4608" spans="2:21" x14ac:dyDescent="0.2">
      <c r="B4608" s="1" t="str">
        <f>IF(Tablas!B4606="","",Tablas!B4606)</f>
        <v/>
      </c>
      <c r="C4608" s="1" t="str">
        <f>IF(Tablas!C4606="","",Tablas!C4606)</f>
        <v/>
      </c>
      <c r="D4608" s="1" t="str">
        <f>IF(Tablas!D4606="","",Tablas!D4606)</f>
        <v/>
      </c>
      <c r="E4608" s="1" t="str">
        <f>IF(Tablas!E4606="","",Tablas!E4606)</f>
        <v/>
      </c>
      <c r="F4608" s="1" t="str">
        <f>IF(Tablas!F4606="","",Tablas!F4606)</f>
        <v/>
      </c>
      <c r="G4608" s="1" t="str">
        <f>IF(Tablas!I4606="","",Tablas!I4606)</f>
        <v/>
      </c>
      <c r="H4608" s="1" t="s">
        <v>911</v>
      </c>
      <c r="I4608" s="39" t="str">
        <f>IF($B4608="","",-SUMIFS(Tabla7[Cantidad],Tabla7[Código del producto],$B4608,Tabla7[Tipo de movimiento],"SALIDA",Tabla7[Mes],I$5))</f>
        <v/>
      </c>
      <c r="J4608" s="39" t="str">
        <f>IF($B4608="","",-SUMIFS(Tabla7[Cantidad],Tabla7[Código del producto],$B4608,Tabla7[Tipo de movimiento],"SALIDA",Tabla7[Mes],J$5))</f>
        <v/>
      </c>
      <c r="K4608" s="39" t="str">
        <f>IF($B4608="","",-SUMIFS(Tabla7[Cantidad],Tabla7[Código del producto],$B4608,Tabla7[Tipo de movimiento],"SALIDA",Tabla7[Mes],K$5))</f>
        <v/>
      </c>
      <c r="L4608" s="39" t="str">
        <f>IF($B4608="","",-SUMIFS(Tabla7[Cantidad],Tabla7[Código del producto],$B4608,Tabla7[Tipo de movimiento],"SALIDA",Tabla7[Mes],L$5))</f>
        <v/>
      </c>
      <c r="M4608" s="39" t="str">
        <f>IF($B4608="","",-SUMIFS(Tabla7[Cantidad],Tabla7[Código del producto],$B4608,Tabla7[Tipo de movimiento],"SALIDA",Tabla7[Mes],M$5))</f>
        <v/>
      </c>
      <c r="N4608" s="39" t="str">
        <f>IF($B4608="","",-SUMIFS(Tabla7[Cantidad],Tabla7[Código del producto],$B4608,Tabla7[Tipo de movimiento],"SALIDA",Tabla7[Mes],N$5))</f>
        <v/>
      </c>
      <c r="O4608" s="39" t="str">
        <f>IF($B4608="","",-SUMIFS(Tabla7[Cantidad],Tabla7[Código del producto],$B4608,Tabla7[Tipo de movimiento],"SALIDA",Tabla7[Mes],O$5))</f>
        <v/>
      </c>
      <c r="P4608" s="39" t="str">
        <f>IF($B4608="","",-SUMIFS(Tabla7[Cantidad],Tabla7[Código del producto],$B4608,Tabla7[Tipo de movimiento],"SALIDA",Tabla7[Mes],P$5))</f>
        <v/>
      </c>
      <c r="Q4608" s="39" t="str">
        <f t="shared" si="213"/>
        <v/>
      </c>
      <c r="R4608" s="51" t="str">
        <f>IF($B4608="","",IFERROR(VLOOKUP($B4608,'ABC rotación'!$C:$G,5,0),"C"))</f>
        <v/>
      </c>
      <c r="S4608" s="41" t="str">
        <f t="shared" si="214"/>
        <v/>
      </c>
      <c r="T4608" s="40" t="str">
        <f t="shared" si="215"/>
        <v/>
      </c>
      <c r="U4608" s="23" t="str">
        <f>IF($B4608="","",VLOOKUP($T4608,Tablas!$X$14:$Y$17,2,1))</f>
        <v/>
      </c>
    </row>
    <row r="4609" spans="2:21" x14ac:dyDescent="0.2">
      <c r="B4609" s="1" t="str">
        <f>IF(Tablas!B4607="","",Tablas!B4607)</f>
        <v/>
      </c>
      <c r="C4609" s="1" t="str">
        <f>IF(Tablas!C4607="","",Tablas!C4607)</f>
        <v/>
      </c>
      <c r="D4609" s="1" t="str">
        <f>IF(Tablas!D4607="","",Tablas!D4607)</f>
        <v/>
      </c>
      <c r="E4609" s="1" t="str">
        <f>IF(Tablas!E4607="","",Tablas!E4607)</f>
        <v/>
      </c>
      <c r="F4609" s="1" t="str">
        <f>IF(Tablas!F4607="","",Tablas!F4607)</f>
        <v/>
      </c>
      <c r="G4609" s="1" t="str">
        <f>IF(Tablas!I4607="","",Tablas!I4607)</f>
        <v/>
      </c>
      <c r="H4609" s="1" t="s">
        <v>911</v>
      </c>
      <c r="I4609" s="39" t="str">
        <f>IF($B4609="","",-SUMIFS(Tabla7[Cantidad],Tabla7[Código del producto],$B4609,Tabla7[Tipo de movimiento],"SALIDA",Tabla7[Mes],I$5))</f>
        <v/>
      </c>
      <c r="J4609" s="39" t="str">
        <f>IF($B4609="","",-SUMIFS(Tabla7[Cantidad],Tabla7[Código del producto],$B4609,Tabla7[Tipo de movimiento],"SALIDA",Tabla7[Mes],J$5))</f>
        <v/>
      </c>
      <c r="K4609" s="39" t="str">
        <f>IF($B4609="","",-SUMIFS(Tabla7[Cantidad],Tabla7[Código del producto],$B4609,Tabla7[Tipo de movimiento],"SALIDA",Tabla7[Mes],K$5))</f>
        <v/>
      </c>
      <c r="L4609" s="39" t="str">
        <f>IF($B4609="","",-SUMIFS(Tabla7[Cantidad],Tabla7[Código del producto],$B4609,Tabla7[Tipo de movimiento],"SALIDA",Tabla7[Mes],L$5))</f>
        <v/>
      </c>
      <c r="M4609" s="39" t="str">
        <f>IF($B4609="","",-SUMIFS(Tabla7[Cantidad],Tabla7[Código del producto],$B4609,Tabla7[Tipo de movimiento],"SALIDA",Tabla7[Mes],M$5))</f>
        <v/>
      </c>
      <c r="N4609" s="39" t="str">
        <f>IF($B4609="","",-SUMIFS(Tabla7[Cantidad],Tabla7[Código del producto],$B4609,Tabla7[Tipo de movimiento],"SALIDA",Tabla7[Mes],N$5))</f>
        <v/>
      </c>
      <c r="O4609" s="39" t="str">
        <f>IF($B4609="","",-SUMIFS(Tabla7[Cantidad],Tabla7[Código del producto],$B4609,Tabla7[Tipo de movimiento],"SALIDA",Tabla7[Mes],O$5))</f>
        <v/>
      </c>
      <c r="P4609" s="39" t="str">
        <f>IF($B4609="","",-SUMIFS(Tabla7[Cantidad],Tabla7[Código del producto],$B4609,Tabla7[Tipo de movimiento],"SALIDA",Tabla7[Mes],P$5))</f>
        <v/>
      </c>
      <c r="Q4609" s="39" t="str">
        <f t="shared" si="213"/>
        <v/>
      </c>
      <c r="R4609" s="51" t="str">
        <f>IF($B4609="","",IFERROR(VLOOKUP($B4609,'ABC rotación'!$C:$G,5,0),"C"))</f>
        <v/>
      </c>
      <c r="S4609" s="41" t="str">
        <f t="shared" si="214"/>
        <v/>
      </c>
      <c r="T4609" s="40" t="str">
        <f t="shared" si="215"/>
        <v/>
      </c>
      <c r="U4609" s="23" t="str">
        <f>IF($B4609="","",VLOOKUP($T4609,Tablas!$X$14:$Y$17,2,1))</f>
        <v/>
      </c>
    </row>
    <row r="4610" spans="2:21" x14ac:dyDescent="0.2">
      <c r="B4610" s="1" t="str">
        <f>IF(Tablas!B4608="","",Tablas!B4608)</f>
        <v/>
      </c>
      <c r="C4610" s="1" t="str">
        <f>IF(Tablas!C4608="","",Tablas!C4608)</f>
        <v/>
      </c>
      <c r="D4610" s="1" t="str">
        <f>IF(Tablas!D4608="","",Tablas!D4608)</f>
        <v/>
      </c>
      <c r="E4610" s="1" t="str">
        <f>IF(Tablas!E4608="","",Tablas!E4608)</f>
        <v/>
      </c>
      <c r="F4610" s="1" t="str">
        <f>IF(Tablas!F4608="","",Tablas!F4608)</f>
        <v/>
      </c>
      <c r="G4610" s="1" t="str">
        <f>IF(Tablas!I4608="","",Tablas!I4608)</f>
        <v/>
      </c>
      <c r="H4610" s="1" t="s">
        <v>911</v>
      </c>
      <c r="I4610" s="39" t="str">
        <f>IF($B4610="","",-SUMIFS(Tabla7[Cantidad],Tabla7[Código del producto],$B4610,Tabla7[Tipo de movimiento],"SALIDA",Tabla7[Mes],I$5))</f>
        <v/>
      </c>
      <c r="J4610" s="39" t="str">
        <f>IF($B4610="","",-SUMIFS(Tabla7[Cantidad],Tabla7[Código del producto],$B4610,Tabla7[Tipo de movimiento],"SALIDA",Tabla7[Mes],J$5))</f>
        <v/>
      </c>
      <c r="K4610" s="39" t="str">
        <f>IF($B4610="","",-SUMIFS(Tabla7[Cantidad],Tabla7[Código del producto],$B4610,Tabla7[Tipo de movimiento],"SALIDA",Tabla7[Mes],K$5))</f>
        <v/>
      </c>
      <c r="L4610" s="39" t="str">
        <f>IF($B4610="","",-SUMIFS(Tabla7[Cantidad],Tabla7[Código del producto],$B4610,Tabla7[Tipo de movimiento],"SALIDA",Tabla7[Mes],L$5))</f>
        <v/>
      </c>
      <c r="M4610" s="39" t="str">
        <f>IF($B4610="","",-SUMIFS(Tabla7[Cantidad],Tabla7[Código del producto],$B4610,Tabla7[Tipo de movimiento],"SALIDA",Tabla7[Mes],M$5))</f>
        <v/>
      </c>
      <c r="N4610" s="39" t="str">
        <f>IF($B4610="","",-SUMIFS(Tabla7[Cantidad],Tabla7[Código del producto],$B4610,Tabla7[Tipo de movimiento],"SALIDA",Tabla7[Mes],N$5))</f>
        <v/>
      </c>
      <c r="O4610" s="39" t="str">
        <f>IF($B4610="","",-SUMIFS(Tabla7[Cantidad],Tabla7[Código del producto],$B4610,Tabla7[Tipo de movimiento],"SALIDA",Tabla7[Mes],O$5))</f>
        <v/>
      </c>
      <c r="P4610" s="39" t="str">
        <f>IF($B4610="","",-SUMIFS(Tabla7[Cantidad],Tabla7[Código del producto],$B4610,Tabla7[Tipo de movimiento],"SALIDA",Tabla7[Mes],P$5))</f>
        <v/>
      </c>
      <c r="Q4610" s="39" t="str">
        <f t="shared" si="213"/>
        <v/>
      </c>
      <c r="R4610" s="51" t="str">
        <f>IF($B4610="","",IFERROR(VLOOKUP($B4610,'ABC rotación'!$C:$G,5,0),"C"))</f>
        <v/>
      </c>
      <c r="S4610" s="41" t="str">
        <f t="shared" si="214"/>
        <v/>
      </c>
      <c r="T4610" s="40" t="str">
        <f t="shared" si="215"/>
        <v/>
      </c>
      <c r="U4610" s="23" t="str">
        <f>IF($B4610="","",VLOOKUP($T4610,Tablas!$X$14:$Y$17,2,1))</f>
        <v/>
      </c>
    </row>
    <row r="4611" spans="2:21" x14ac:dyDescent="0.2">
      <c r="B4611" s="1" t="str">
        <f>IF(Tablas!B4609="","",Tablas!B4609)</f>
        <v/>
      </c>
      <c r="C4611" s="1" t="str">
        <f>IF(Tablas!C4609="","",Tablas!C4609)</f>
        <v/>
      </c>
      <c r="D4611" s="1" t="str">
        <f>IF(Tablas!D4609="","",Tablas!D4609)</f>
        <v/>
      </c>
      <c r="E4611" s="1" t="str">
        <f>IF(Tablas!E4609="","",Tablas!E4609)</f>
        <v/>
      </c>
      <c r="F4611" s="1" t="str">
        <f>IF(Tablas!F4609="","",Tablas!F4609)</f>
        <v/>
      </c>
      <c r="G4611" s="1" t="str">
        <f>IF(Tablas!I4609="","",Tablas!I4609)</f>
        <v/>
      </c>
      <c r="H4611" s="1" t="s">
        <v>911</v>
      </c>
      <c r="I4611" s="39" t="str">
        <f>IF($B4611="","",-SUMIFS(Tabla7[Cantidad],Tabla7[Código del producto],$B4611,Tabla7[Tipo de movimiento],"SALIDA",Tabla7[Mes],I$5))</f>
        <v/>
      </c>
      <c r="J4611" s="39" t="str">
        <f>IF($B4611="","",-SUMIFS(Tabla7[Cantidad],Tabla7[Código del producto],$B4611,Tabla7[Tipo de movimiento],"SALIDA",Tabla7[Mes],J$5))</f>
        <v/>
      </c>
      <c r="K4611" s="39" t="str">
        <f>IF($B4611="","",-SUMIFS(Tabla7[Cantidad],Tabla7[Código del producto],$B4611,Tabla7[Tipo de movimiento],"SALIDA",Tabla7[Mes],K$5))</f>
        <v/>
      </c>
      <c r="L4611" s="39" t="str">
        <f>IF($B4611="","",-SUMIFS(Tabla7[Cantidad],Tabla7[Código del producto],$B4611,Tabla7[Tipo de movimiento],"SALIDA",Tabla7[Mes],L$5))</f>
        <v/>
      </c>
      <c r="M4611" s="39" t="str">
        <f>IF($B4611="","",-SUMIFS(Tabla7[Cantidad],Tabla7[Código del producto],$B4611,Tabla7[Tipo de movimiento],"SALIDA",Tabla7[Mes],M$5))</f>
        <v/>
      </c>
      <c r="N4611" s="39" t="str">
        <f>IF($B4611="","",-SUMIFS(Tabla7[Cantidad],Tabla7[Código del producto],$B4611,Tabla7[Tipo de movimiento],"SALIDA",Tabla7[Mes],N$5))</f>
        <v/>
      </c>
      <c r="O4611" s="39" t="str">
        <f>IF($B4611="","",-SUMIFS(Tabla7[Cantidad],Tabla7[Código del producto],$B4611,Tabla7[Tipo de movimiento],"SALIDA",Tabla7[Mes],O$5))</f>
        <v/>
      </c>
      <c r="P4611" s="39" t="str">
        <f>IF($B4611="","",-SUMIFS(Tabla7[Cantidad],Tabla7[Código del producto],$B4611,Tabla7[Tipo de movimiento],"SALIDA",Tabla7[Mes],P$5))</f>
        <v/>
      </c>
      <c r="Q4611" s="39" t="str">
        <f t="shared" si="213"/>
        <v/>
      </c>
      <c r="R4611" s="51" t="str">
        <f>IF($B4611="","",IFERROR(VLOOKUP($B4611,'ABC rotación'!$C:$G,5,0),"C"))</f>
        <v/>
      </c>
      <c r="S4611" s="41" t="str">
        <f t="shared" si="214"/>
        <v/>
      </c>
      <c r="T4611" s="40" t="str">
        <f t="shared" si="215"/>
        <v/>
      </c>
      <c r="U4611" s="23" t="str">
        <f>IF($B4611="","",VLOOKUP($T4611,Tablas!$X$14:$Y$17,2,1))</f>
        <v/>
      </c>
    </row>
    <row r="4612" spans="2:21" x14ac:dyDescent="0.2">
      <c r="B4612" s="1" t="str">
        <f>IF(Tablas!B4610="","",Tablas!B4610)</f>
        <v/>
      </c>
      <c r="C4612" s="1" t="str">
        <f>IF(Tablas!C4610="","",Tablas!C4610)</f>
        <v/>
      </c>
      <c r="D4612" s="1" t="str">
        <f>IF(Tablas!D4610="","",Tablas!D4610)</f>
        <v/>
      </c>
      <c r="E4612" s="1" t="str">
        <f>IF(Tablas!E4610="","",Tablas!E4610)</f>
        <v/>
      </c>
      <c r="F4612" s="1" t="str">
        <f>IF(Tablas!F4610="","",Tablas!F4610)</f>
        <v/>
      </c>
      <c r="G4612" s="1" t="str">
        <f>IF(Tablas!I4610="","",Tablas!I4610)</f>
        <v/>
      </c>
      <c r="H4612" s="1" t="s">
        <v>911</v>
      </c>
      <c r="I4612" s="39" t="str">
        <f>IF($B4612="","",-SUMIFS(Tabla7[Cantidad],Tabla7[Código del producto],$B4612,Tabla7[Tipo de movimiento],"SALIDA",Tabla7[Mes],I$5))</f>
        <v/>
      </c>
      <c r="J4612" s="39" t="str">
        <f>IF($B4612="","",-SUMIFS(Tabla7[Cantidad],Tabla7[Código del producto],$B4612,Tabla7[Tipo de movimiento],"SALIDA",Tabla7[Mes],J$5))</f>
        <v/>
      </c>
      <c r="K4612" s="39" t="str">
        <f>IF($B4612="","",-SUMIFS(Tabla7[Cantidad],Tabla7[Código del producto],$B4612,Tabla7[Tipo de movimiento],"SALIDA",Tabla7[Mes],K$5))</f>
        <v/>
      </c>
      <c r="L4612" s="39" t="str">
        <f>IF($B4612="","",-SUMIFS(Tabla7[Cantidad],Tabla7[Código del producto],$B4612,Tabla7[Tipo de movimiento],"SALIDA",Tabla7[Mes],L$5))</f>
        <v/>
      </c>
      <c r="M4612" s="39" t="str">
        <f>IF($B4612="","",-SUMIFS(Tabla7[Cantidad],Tabla7[Código del producto],$B4612,Tabla7[Tipo de movimiento],"SALIDA",Tabla7[Mes],M$5))</f>
        <v/>
      </c>
      <c r="N4612" s="39" t="str">
        <f>IF($B4612="","",-SUMIFS(Tabla7[Cantidad],Tabla7[Código del producto],$B4612,Tabla7[Tipo de movimiento],"SALIDA",Tabla7[Mes],N$5))</f>
        <v/>
      </c>
      <c r="O4612" s="39" t="str">
        <f>IF($B4612="","",-SUMIFS(Tabla7[Cantidad],Tabla7[Código del producto],$B4612,Tabla7[Tipo de movimiento],"SALIDA",Tabla7[Mes],O$5))</f>
        <v/>
      </c>
      <c r="P4612" s="39" t="str">
        <f>IF($B4612="","",-SUMIFS(Tabla7[Cantidad],Tabla7[Código del producto],$B4612,Tabla7[Tipo de movimiento],"SALIDA",Tabla7[Mes],P$5))</f>
        <v/>
      </c>
      <c r="Q4612" s="39" t="str">
        <f t="shared" si="213"/>
        <v/>
      </c>
      <c r="R4612" s="51" t="str">
        <f>IF($B4612="","",IFERROR(VLOOKUP($B4612,'ABC rotación'!$C:$G,5,0),"C"))</f>
        <v/>
      </c>
      <c r="S4612" s="41" t="str">
        <f t="shared" si="214"/>
        <v/>
      </c>
      <c r="T4612" s="40" t="str">
        <f t="shared" si="215"/>
        <v/>
      </c>
      <c r="U4612" s="23" t="str">
        <f>IF($B4612="","",VLOOKUP($T4612,Tablas!$X$14:$Y$17,2,1))</f>
        <v/>
      </c>
    </row>
    <row r="4613" spans="2:21" x14ac:dyDescent="0.2">
      <c r="B4613" s="1" t="str">
        <f>IF(Tablas!B4611="","",Tablas!B4611)</f>
        <v/>
      </c>
      <c r="C4613" s="1" t="str">
        <f>IF(Tablas!C4611="","",Tablas!C4611)</f>
        <v/>
      </c>
      <c r="D4613" s="1" t="str">
        <f>IF(Tablas!D4611="","",Tablas!D4611)</f>
        <v/>
      </c>
      <c r="E4613" s="1" t="str">
        <f>IF(Tablas!E4611="","",Tablas!E4611)</f>
        <v/>
      </c>
      <c r="F4613" s="1" t="str">
        <f>IF(Tablas!F4611="","",Tablas!F4611)</f>
        <v/>
      </c>
      <c r="G4613" s="1" t="str">
        <f>IF(Tablas!I4611="","",Tablas!I4611)</f>
        <v/>
      </c>
      <c r="H4613" s="1" t="s">
        <v>911</v>
      </c>
      <c r="I4613" s="39" t="str">
        <f>IF($B4613="","",-SUMIFS(Tabla7[Cantidad],Tabla7[Código del producto],$B4613,Tabla7[Tipo de movimiento],"SALIDA",Tabla7[Mes],I$5))</f>
        <v/>
      </c>
      <c r="J4613" s="39" t="str">
        <f>IF($B4613="","",-SUMIFS(Tabla7[Cantidad],Tabla7[Código del producto],$B4613,Tabla7[Tipo de movimiento],"SALIDA",Tabla7[Mes],J$5))</f>
        <v/>
      </c>
      <c r="K4613" s="39" t="str">
        <f>IF($B4613="","",-SUMIFS(Tabla7[Cantidad],Tabla7[Código del producto],$B4613,Tabla7[Tipo de movimiento],"SALIDA",Tabla7[Mes],K$5))</f>
        <v/>
      </c>
      <c r="L4613" s="39" t="str">
        <f>IF($B4613="","",-SUMIFS(Tabla7[Cantidad],Tabla7[Código del producto],$B4613,Tabla7[Tipo de movimiento],"SALIDA",Tabla7[Mes],L$5))</f>
        <v/>
      </c>
      <c r="M4613" s="39" t="str">
        <f>IF($B4613="","",-SUMIFS(Tabla7[Cantidad],Tabla7[Código del producto],$B4613,Tabla7[Tipo de movimiento],"SALIDA",Tabla7[Mes],M$5))</f>
        <v/>
      </c>
      <c r="N4613" s="39" t="str">
        <f>IF($B4613="","",-SUMIFS(Tabla7[Cantidad],Tabla7[Código del producto],$B4613,Tabla7[Tipo de movimiento],"SALIDA",Tabla7[Mes],N$5))</f>
        <v/>
      </c>
      <c r="O4613" s="39" t="str">
        <f>IF($B4613="","",-SUMIFS(Tabla7[Cantidad],Tabla7[Código del producto],$B4613,Tabla7[Tipo de movimiento],"SALIDA",Tabla7[Mes],O$5))</f>
        <v/>
      </c>
      <c r="P4613" s="39" t="str">
        <f>IF($B4613="","",-SUMIFS(Tabla7[Cantidad],Tabla7[Código del producto],$B4613,Tabla7[Tipo de movimiento],"SALIDA",Tabla7[Mes],P$5))</f>
        <v/>
      </c>
      <c r="Q4613" s="39" t="str">
        <f t="shared" si="213"/>
        <v/>
      </c>
      <c r="R4613" s="51" t="str">
        <f>IF($B4613="","",IFERROR(VLOOKUP($B4613,'ABC rotación'!$C:$G,5,0),"C"))</f>
        <v/>
      </c>
      <c r="S4613" s="41" t="str">
        <f t="shared" si="214"/>
        <v/>
      </c>
      <c r="T4613" s="40" t="str">
        <f t="shared" si="215"/>
        <v/>
      </c>
      <c r="U4613" s="23" t="str">
        <f>IF($B4613="","",VLOOKUP($T4613,Tablas!$X$14:$Y$17,2,1))</f>
        <v/>
      </c>
    </row>
    <row r="4614" spans="2:21" x14ac:dyDescent="0.2">
      <c r="B4614" s="1" t="str">
        <f>IF(Tablas!B4612="","",Tablas!B4612)</f>
        <v/>
      </c>
      <c r="C4614" s="1" t="str">
        <f>IF(Tablas!C4612="","",Tablas!C4612)</f>
        <v/>
      </c>
      <c r="D4614" s="1" t="str">
        <f>IF(Tablas!D4612="","",Tablas!D4612)</f>
        <v/>
      </c>
      <c r="E4614" s="1" t="str">
        <f>IF(Tablas!E4612="","",Tablas!E4612)</f>
        <v/>
      </c>
      <c r="F4614" s="1" t="str">
        <f>IF(Tablas!F4612="","",Tablas!F4612)</f>
        <v/>
      </c>
      <c r="G4614" s="1" t="str">
        <f>IF(Tablas!I4612="","",Tablas!I4612)</f>
        <v/>
      </c>
      <c r="H4614" s="1" t="s">
        <v>911</v>
      </c>
      <c r="I4614" s="39" t="str">
        <f>IF($B4614="","",-SUMIFS(Tabla7[Cantidad],Tabla7[Código del producto],$B4614,Tabla7[Tipo de movimiento],"SALIDA",Tabla7[Mes],I$5))</f>
        <v/>
      </c>
      <c r="J4614" s="39" t="str">
        <f>IF($B4614="","",-SUMIFS(Tabla7[Cantidad],Tabla7[Código del producto],$B4614,Tabla7[Tipo de movimiento],"SALIDA",Tabla7[Mes],J$5))</f>
        <v/>
      </c>
      <c r="K4614" s="39" t="str">
        <f>IF($B4614="","",-SUMIFS(Tabla7[Cantidad],Tabla7[Código del producto],$B4614,Tabla7[Tipo de movimiento],"SALIDA",Tabla7[Mes],K$5))</f>
        <v/>
      </c>
      <c r="L4614" s="39" t="str">
        <f>IF($B4614="","",-SUMIFS(Tabla7[Cantidad],Tabla7[Código del producto],$B4614,Tabla7[Tipo de movimiento],"SALIDA",Tabla7[Mes],L$5))</f>
        <v/>
      </c>
      <c r="M4614" s="39" t="str">
        <f>IF($B4614="","",-SUMIFS(Tabla7[Cantidad],Tabla7[Código del producto],$B4614,Tabla7[Tipo de movimiento],"SALIDA",Tabla7[Mes],M$5))</f>
        <v/>
      </c>
      <c r="N4614" s="39" t="str">
        <f>IF($B4614="","",-SUMIFS(Tabla7[Cantidad],Tabla7[Código del producto],$B4614,Tabla7[Tipo de movimiento],"SALIDA",Tabla7[Mes],N$5))</f>
        <v/>
      </c>
      <c r="O4614" s="39" t="str">
        <f>IF($B4614="","",-SUMIFS(Tabla7[Cantidad],Tabla7[Código del producto],$B4614,Tabla7[Tipo de movimiento],"SALIDA",Tabla7[Mes],O$5))</f>
        <v/>
      </c>
      <c r="P4614" s="39" t="str">
        <f>IF($B4614="","",-SUMIFS(Tabla7[Cantidad],Tabla7[Código del producto],$B4614,Tabla7[Tipo de movimiento],"SALIDA",Tabla7[Mes],P$5))</f>
        <v/>
      </c>
      <c r="Q4614" s="39" t="str">
        <f t="shared" si="213"/>
        <v/>
      </c>
      <c r="R4614" s="51" t="str">
        <f>IF($B4614="","",IFERROR(VLOOKUP($B4614,'ABC rotación'!$C:$G,5,0),"C"))</f>
        <v/>
      </c>
      <c r="S4614" s="41" t="str">
        <f t="shared" si="214"/>
        <v/>
      </c>
      <c r="T4614" s="40" t="str">
        <f t="shared" si="215"/>
        <v/>
      </c>
      <c r="U4614" s="23" t="str">
        <f>IF($B4614="","",VLOOKUP($T4614,Tablas!$X$14:$Y$17,2,1))</f>
        <v/>
      </c>
    </row>
    <row r="4615" spans="2:21" x14ac:dyDescent="0.2">
      <c r="B4615" s="1" t="str">
        <f>IF(Tablas!B4613="","",Tablas!B4613)</f>
        <v/>
      </c>
      <c r="C4615" s="1" t="str">
        <f>IF(Tablas!C4613="","",Tablas!C4613)</f>
        <v/>
      </c>
      <c r="D4615" s="1" t="str">
        <f>IF(Tablas!D4613="","",Tablas!D4613)</f>
        <v/>
      </c>
      <c r="E4615" s="1" t="str">
        <f>IF(Tablas!E4613="","",Tablas!E4613)</f>
        <v/>
      </c>
      <c r="F4615" s="1" t="str">
        <f>IF(Tablas!F4613="","",Tablas!F4613)</f>
        <v/>
      </c>
      <c r="G4615" s="1" t="str">
        <f>IF(Tablas!I4613="","",Tablas!I4613)</f>
        <v/>
      </c>
      <c r="H4615" s="1" t="s">
        <v>911</v>
      </c>
      <c r="I4615" s="39" t="str">
        <f>IF($B4615="","",-SUMIFS(Tabla7[Cantidad],Tabla7[Código del producto],$B4615,Tabla7[Tipo de movimiento],"SALIDA",Tabla7[Mes],I$5))</f>
        <v/>
      </c>
      <c r="J4615" s="39" t="str">
        <f>IF($B4615="","",-SUMIFS(Tabla7[Cantidad],Tabla7[Código del producto],$B4615,Tabla7[Tipo de movimiento],"SALIDA",Tabla7[Mes],J$5))</f>
        <v/>
      </c>
      <c r="K4615" s="39" t="str">
        <f>IF($B4615="","",-SUMIFS(Tabla7[Cantidad],Tabla7[Código del producto],$B4615,Tabla7[Tipo de movimiento],"SALIDA",Tabla7[Mes],K$5))</f>
        <v/>
      </c>
      <c r="L4615" s="39" t="str">
        <f>IF($B4615="","",-SUMIFS(Tabla7[Cantidad],Tabla7[Código del producto],$B4615,Tabla7[Tipo de movimiento],"SALIDA",Tabla7[Mes],L$5))</f>
        <v/>
      </c>
      <c r="M4615" s="39" t="str">
        <f>IF($B4615="","",-SUMIFS(Tabla7[Cantidad],Tabla7[Código del producto],$B4615,Tabla7[Tipo de movimiento],"SALIDA",Tabla7[Mes],M$5))</f>
        <v/>
      </c>
      <c r="N4615" s="39" t="str">
        <f>IF($B4615="","",-SUMIFS(Tabla7[Cantidad],Tabla7[Código del producto],$B4615,Tabla7[Tipo de movimiento],"SALIDA",Tabla7[Mes],N$5))</f>
        <v/>
      </c>
      <c r="O4615" s="39" t="str">
        <f>IF($B4615="","",-SUMIFS(Tabla7[Cantidad],Tabla7[Código del producto],$B4615,Tabla7[Tipo de movimiento],"SALIDA",Tabla7[Mes],O$5))</f>
        <v/>
      </c>
      <c r="P4615" s="39" t="str">
        <f>IF($B4615="","",-SUMIFS(Tabla7[Cantidad],Tabla7[Código del producto],$B4615,Tabla7[Tipo de movimiento],"SALIDA",Tabla7[Mes],P$5))</f>
        <v/>
      </c>
      <c r="Q4615" s="39" t="str">
        <f t="shared" ref="Q4615:Q4678" si="216">IF($B4615="","",IFERROR(AVERAGE(N4615:P4615),0))</f>
        <v/>
      </c>
      <c r="R4615" s="51" t="str">
        <f>IF($B4615="","",IFERROR(VLOOKUP($B4615,'ABC rotación'!$C:$G,5,0),"C"))</f>
        <v/>
      </c>
      <c r="S4615" s="41" t="str">
        <f t="shared" ref="S4615:S4678" si="217">IF($B4615="","",IFERROR(H4615/Q4615*30,0))</f>
        <v/>
      </c>
      <c r="T4615" s="40" t="str">
        <f t="shared" ref="T4615:T4678" si="218">IF($B4615="","",S4615/F4615)</f>
        <v/>
      </c>
      <c r="U4615" s="23" t="str">
        <f>IF($B4615="","",VLOOKUP($T4615,Tablas!$X$14:$Y$17,2,1))</f>
        <v/>
      </c>
    </row>
    <row r="4616" spans="2:21" x14ac:dyDescent="0.2">
      <c r="B4616" s="1" t="str">
        <f>IF(Tablas!B4614="","",Tablas!B4614)</f>
        <v/>
      </c>
      <c r="C4616" s="1" t="str">
        <f>IF(Tablas!C4614="","",Tablas!C4614)</f>
        <v/>
      </c>
      <c r="D4616" s="1" t="str">
        <f>IF(Tablas!D4614="","",Tablas!D4614)</f>
        <v/>
      </c>
      <c r="E4616" s="1" t="str">
        <f>IF(Tablas!E4614="","",Tablas!E4614)</f>
        <v/>
      </c>
      <c r="F4616" s="1" t="str">
        <f>IF(Tablas!F4614="","",Tablas!F4614)</f>
        <v/>
      </c>
      <c r="G4616" s="1" t="str">
        <f>IF(Tablas!I4614="","",Tablas!I4614)</f>
        <v/>
      </c>
      <c r="H4616" s="1" t="s">
        <v>911</v>
      </c>
      <c r="I4616" s="39" t="str">
        <f>IF($B4616="","",-SUMIFS(Tabla7[Cantidad],Tabla7[Código del producto],$B4616,Tabla7[Tipo de movimiento],"SALIDA",Tabla7[Mes],I$5))</f>
        <v/>
      </c>
      <c r="J4616" s="39" t="str">
        <f>IF($B4616="","",-SUMIFS(Tabla7[Cantidad],Tabla7[Código del producto],$B4616,Tabla7[Tipo de movimiento],"SALIDA",Tabla7[Mes],J$5))</f>
        <v/>
      </c>
      <c r="K4616" s="39" t="str">
        <f>IF($B4616="","",-SUMIFS(Tabla7[Cantidad],Tabla7[Código del producto],$B4616,Tabla7[Tipo de movimiento],"SALIDA",Tabla7[Mes],K$5))</f>
        <v/>
      </c>
      <c r="L4616" s="39" t="str">
        <f>IF($B4616="","",-SUMIFS(Tabla7[Cantidad],Tabla7[Código del producto],$B4616,Tabla7[Tipo de movimiento],"SALIDA",Tabla7[Mes],L$5))</f>
        <v/>
      </c>
      <c r="M4616" s="39" t="str">
        <f>IF($B4616="","",-SUMIFS(Tabla7[Cantidad],Tabla7[Código del producto],$B4616,Tabla7[Tipo de movimiento],"SALIDA",Tabla7[Mes],M$5))</f>
        <v/>
      </c>
      <c r="N4616" s="39" t="str">
        <f>IF($B4616="","",-SUMIFS(Tabla7[Cantidad],Tabla7[Código del producto],$B4616,Tabla7[Tipo de movimiento],"SALIDA",Tabla7[Mes],N$5))</f>
        <v/>
      </c>
      <c r="O4616" s="39" t="str">
        <f>IF($B4616="","",-SUMIFS(Tabla7[Cantidad],Tabla7[Código del producto],$B4616,Tabla7[Tipo de movimiento],"SALIDA",Tabla7[Mes],O$5))</f>
        <v/>
      </c>
      <c r="P4616" s="39" t="str">
        <f>IF($B4616="","",-SUMIFS(Tabla7[Cantidad],Tabla7[Código del producto],$B4616,Tabla7[Tipo de movimiento],"SALIDA",Tabla7[Mes],P$5))</f>
        <v/>
      </c>
      <c r="Q4616" s="39" t="str">
        <f t="shared" si="216"/>
        <v/>
      </c>
      <c r="R4616" s="51" t="str">
        <f>IF($B4616="","",IFERROR(VLOOKUP($B4616,'ABC rotación'!$C:$G,5,0),"C"))</f>
        <v/>
      </c>
      <c r="S4616" s="41" t="str">
        <f t="shared" si="217"/>
        <v/>
      </c>
      <c r="T4616" s="40" t="str">
        <f t="shared" si="218"/>
        <v/>
      </c>
      <c r="U4616" s="23" t="str">
        <f>IF($B4616="","",VLOOKUP($T4616,Tablas!$X$14:$Y$17,2,1))</f>
        <v/>
      </c>
    </row>
    <row r="4617" spans="2:21" x14ac:dyDescent="0.2">
      <c r="B4617" s="1" t="str">
        <f>IF(Tablas!B4615="","",Tablas!B4615)</f>
        <v/>
      </c>
      <c r="C4617" s="1" t="str">
        <f>IF(Tablas!C4615="","",Tablas!C4615)</f>
        <v/>
      </c>
      <c r="D4617" s="1" t="str">
        <f>IF(Tablas!D4615="","",Tablas!D4615)</f>
        <v/>
      </c>
      <c r="E4617" s="1" t="str">
        <f>IF(Tablas!E4615="","",Tablas!E4615)</f>
        <v/>
      </c>
      <c r="F4617" s="1" t="str">
        <f>IF(Tablas!F4615="","",Tablas!F4615)</f>
        <v/>
      </c>
      <c r="G4617" s="1" t="str">
        <f>IF(Tablas!I4615="","",Tablas!I4615)</f>
        <v/>
      </c>
      <c r="H4617" s="1" t="s">
        <v>911</v>
      </c>
      <c r="I4617" s="39" t="str">
        <f>IF($B4617="","",-SUMIFS(Tabla7[Cantidad],Tabla7[Código del producto],$B4617,Tabla7[Tipo de movimiento],"SALIDA",Tabla7[Mes],I$5))</f>
        <v/>
      </c>
      <c r="J4617" s="39" t="str">
        <f>IF($B4617="","",-SUMIFS(Tabla7[Cantidad],Tabla7[Código del producto],$B4617,Tabla7[Tipo de movimiento],"SALIDA",Tabla7[Mes],J$5))</f>
        <v/>
      </c>
      <c r="K4617" s="39" t="str">
        <f>IF($B4617="","",-SUMIFS(Tabla7[Cantidad],Tabla7[Código del producto],$B4617,Tabla7[Tipo de movimiento],"SALIDA",Tabla7[Mes],K$5))</f>
        <v/>
      </c>
      <c r="L4617" s="39" t="str">
        <f>IF($B4617="","",-SUMIFS(Tabla7[Cantidad],Tabla7[Código del producto],$B4617,Tabla7[Tipo de movimiento],"SALIDA",Tabla7[Mes],L$5))</f>
        <v/>
      </c>
      <c r="M4617" s="39" t="str">
        <f>IF($B4617="","",-SUMIFS(Tabla7[Cantidad],Tabla7[Código del producto],$B4617,Tabla7[Tipo de movimiento],"SALIDA",Tabla7[Mes],M$5))</f>
        <v/>
      </c>
      <c r="N4617" s="39" t="str">
        <f>IF($B4617="","",-SUMIFS(Tabla7[Cantidad],Tabla7[Código del producto],$B4617,Tabla7[Tipo de movimiento],"SALIDA",Tabla7[Mes],N$5))</f>
        <v/>
      </c>
      <c r="O4617" s="39" t="str">
        <f>IF($B4617="","",-SUMIFS(Tabla7[Cantidad],Tabla7[Código del producto],$B4617,Tabla7[Tipo de movimiento],"SALIDA",Tabla7[Mes],O$5))</f>
        <v/>
      </c>
      <c r="P4617" s="39" t="str">
        <f>IF($B4617="","",-SUMIFS(Tabla7[Cantidad],Tabla7[Código del producto],$B4617,Tabla7[Tipo de movimiento],"SALIDA",Tabla7[Mes],P$5))</f>
        <v/>
      </c>
      <c r="Q4617" s="39" t="str">
        <f t="shared" si="216"/>
        <v/>
      </c>
      <c r="R4617" s="51" t="str">
        <f>IF($B4617="","",IFERROR(VLOOKUP($B4617,'ABC rotación'!$C:$G,5,0),"C"))</f>
        <v/>
      </c>
      <c r="S4617" s="41" t="str">
        <f t="shared" si="217"/>
        <v/>
      </c>
      <c r="T4617" s="40" t="str">
        <f t="shared" si="218"/>
        <v/>
      </c>
      <c r="U4617" s="23" t="str">
        <f>IF($B4617="","",VLOOKUP($T4617,Tablas!$X$14:$Y$17,2,1))</f>
        <v/>
      </c>
    </row>
    <row r="4618" spans="2:21" x14ac:dyDescent="0.2">
      <c r="B4618" s="1" t="str">
        <f>IF(Tablas!B4616="","",Tablas!B4616)</f>
        <v/>
      </c>
      <c r="C4618" s="1" t="str">
        <f>IF(Tablas!C4616="","",Tablas!C4616)</f>
        <v/>
      </c>
      <c r="D4618" s="1" t="str">
        <f>IF(Tablas!D4616="","",Tablas!D4616)</f>
        <v/>
      </c>
      <c r="E4618" s="1" t="str">
        <f>IF(Tablas!E4616="","",Tablas!E4616)</f>
        <v/>
      </c>
      <c r="F4618" s="1" t="str">
        <f>IF(Tablas!F4616="","",Tablas!F4616)</f>
        <v/>
      </c>
      <c r="G4618" s="1" t="str">
        <f>IF(Tablas!I4616="","",Tablas!I4616)</f>
        <v/>
      </c>
      <c r="H4618" s="1" t="s">
        <v>911</v>
      </c>
      <c r="I4618" s="39" t="str">
        <f>IF($B4618="","",-SUMIFS(Tabla7[Cantidad],Tabla7[Código del producto],$B4618,Tabla7[Tipo de movimiento],"SALIDA",Tabla7[Mes],I$5))</f>
        <v/>
      </c>
      <c r="J4618" s="39" t="str">
        <f>IF($B4618="","",-SUMIFS(Tabla7[Cantidad],Tabla7[Código del producto],$B4618,Tabla7[Tipo de movimiento],"SALIDA",Tabla7[Mes],J$5))</f>
        <v/>
      </c>
      <c r="K4618" s="39" t="str">
        <f>IF($B4618="","",-SUMIFS(Tabla7[Cantidad],Tabla7[Código del producto],$B4618,Tabla7[Tipo de movimiento],"SALIDA",Tabla7[Mes],K$5))</f>
        <v/>
      </c>
      <c r="L4618" s="39" t="str">
        <f>IF($B4618="","",-SUMIFS(Tabla7[Cantidad],Tabla7[Código del producto],$B4618,Tabla7[Tipo de movimiento],"SALIDA",Tabla7[Mes],L$5))</f>
        <v/>
      </c>
      <c r="M4618" s="39" t="str">
        <f>IF($B4618="","",-SUMIFS(Tabla7[Cantidad],Tabla7[Código del producto],$B4618,Tabla7[Tipo de movimiento],"SALIDA",Tabla7[Mes],M$5))</f>
        <v/>
      </c>
      <c r="N4618" s="39" t="str">
        <f>IF($B4618="","",-SUMIFS(Tabla7[Cantidad],Tabla7[Código del producto],$B4618,Tabla7[Tipo de movimiento],"SALIDA",Tabla7[Mes],N$5))</f>
        <v/>
      </c>
      <c r="O4618" s="39" t="str">
        <f>IF($B4618="","",-SUMIFS(Tabla7[Cantidad],Tabla7[Código del producto],$B4618,Tabla7[Tipo de movimiento],"SALIDA",Tabla7[Mes],O$5))</f>
        <v/>
      </c>
      <c r="P4618" s="39" t="str">
        <f>IF($B4618="","",-SUMIFS(Tabla7[Cantidad],Tabla7[Código del producto],$B4618,Tabla7[Tipo de movimiento],"SALIDA",Tabla7[Mes],P$5))</f>
        <v/>
      </c>
      <c r="Q4618" s="39" t="str">
        <f t="shared" si="216"/>
        <v/>
      </c>
      <c r="R4618" s="51" t="str">
        <f>IF($B4618="","",IFERROR(VLOOKUP($B4618,'ABC rotación'!$C:$G,5,0),"C"))</f>
        <v/>
      </c>
      <c r="S4618" s="41" t="str">
        <f t="shared" si="217"/>
        <v/>
      </c>
      <c r="T4618" s="40" t="str">
        <f t="shared" si="218"/>
        <v/>
      </c>
      <c r="U4618" s="23" t="str">
        <f>IF($B4618="","",VLOOKUP($T4618,Tablas!$X$14:$Y$17,2,1))</f>
        <v/>
      </c>
    </row>
    <row r="4619" spans="2:21" x14ac:dyDescent="0.2">
      <c r="B4619" s="1" t="str">
        <f>IF(Tablas!B4617="","",Tablas!B4617)</f>
        <v/>
      </c>
      <c r="C4619" s="1" t="str">
        <f>IF(Tablas!C4617="","",Tablas!C4617)</f>
        <v/>
      </c>
      <c r="D4619" s="1" t="str">
        <f>IF(Tablas!D4617="","",Tablas!D4617)</f>
        <v/>
      </c>
      <c r="E4619" s="1" t="str">
        <f>IF(Tablas!E4617="","",Tablas!E4617)</f>
        <v/>
      </c>
      <c r="F4619" s="1" t="str">
        <f>IF(Tablas!F4617="","",Tablas!F4617)</f>
        <v/>
      </c>
      <c r="G4619" s="1" t="str">
        <f>IF(Tablas!I4617="","",Tablas!I4617)</f>
        <v/>
      </c>
      <c r="H4619" s="1" t="s">
        <v>911</v>
      </c>
      <c r="I4619" s="39" t="str">
        <f>IF($B4619="","",-SUMIFS(Tabla7[Cantidad],Tabla7[Código del producto],$B4619,Tabla7[Tipo de movimiento],"SALIDA",Tabla7[Mes],I$5))</f>
        <v/>
      </c>
      <c r="J4619" s="39" t="str">
        <f>IF($B4619="","",-SUMIFS(Tabla7[Cantidad],Tabla7[Código del producto],$B4619,Tabla7[Tipo de movimiento],"SALIDA",Tabla7[Mes],J$5))</f>
        <v/>
      </c>
      <c r="K4619" s="39" t="str">
        <f>IF($B4619="","",-SUMIFS(Tabla7[Cantidad],Tabla7[Código del producto],$B4619,Tabla7[Tipo de movimiento],"SALIDA",Tabla7[Mes],K$5))</f>
        <v/>
      </c>
      <c r="L4619" s="39" t="str">
        <f>IF($B4619="","",-SUMIFS(Tabla7[Cantidad],Tabla7[Código del producto],$B4619,Tabla7[Tipo de movimiento],"SALIDA",Tabla7[Mes],L$5))</f>
        <v/>
      </c>
      <c r="M4619" s="39" t="str">
        <f>IF($B4619="","",-SUMIFS(Tabla7[Cantidad],Tabla7[Código del producto],$B4619,Tabla7[Tipo de movimiento],"SALIDA",Tabla7[Mes],M$5))</f>
        <v/>
      </c>
      <c r="N4619" s="39" t="str">
        <f>IF($B4619="","",-SUMIFS(Tabla7[Cantidad],Tabla7[Código del producto],$B4619,Tabla7[Tipo de movimiento],"SALIDA",Tabla7[Mes],N$5))</f>
        <v/>
      </c>
      <c r="O4619" s="39" t="str">
        <f>IF($B4619="","",-SUMIFS(Tabla7[Cantidad],Tabla7[Código del producto],$B4619,Tabla7[Tipo de movimiento],"SALIDA",Tabla7[Mes],O$5))</f>
        <v/>
      </c>
      <c r="P4619" s="39" t="str">
        <f>IF($B4619="","",-SUMIFS(Tabla7[Cantidad],Tabla7[Código del producto],$B4619,Tabla7[Tipo de movimiento],"SALIDA",Tabla7[Mes],P$5))</f>
        <v/>
      </c>
      <c r="Q4619" s="39" t="str">
        <f t="shared" si="216"/>
        <v/>
      </c>
      <c r="R4619" s="51" t="str">
        <f>IF($B4619="","",IFERROR(VLOOKUP($B4619,'ABC rotación'!$C:$G,5,0),"C"))</f>
        <v/>
      </c>
      <c r="S4619" s="41" t="str">
        <f t="shared" si="217"/>
        <v/>
      </c>
      <c r="T4619" s="40" t="str">
        <f t="shared" si="218"/>
        <v/>
      </c>
      <c r="U4619" s="23" t="str">
        <f>IF($B4619="","",VLOOKUP($T4619,Tablas!$X$14:$Y$17,2,1))</f>
        <v/>
      </c>
    </row>
    <row r="4620" spans="2:21" x14ac:dyDescent="0.2">
      <c r="B4620" s="1" t="str">
        <f>IF(Tablas!B4618="","",Tablas!B4618)</f>
        <v/>
      </c>
      <c r="C4620" s="1" t="str">
        <f>IF(Tablas!C4618="","",Tablas!C4618)</f>
        <v/>
      </c>
      <c r="D4620" s="1" t="str">
        <f>IF(Tablas!D4618="","",Tablas!D4618)</f>
        <v/>
      </c>
      <c r="E4620" s="1" t="str">
        <f>IF(Tablas!E4618="","",Tablas!E4618)</f>
        <v/>
      </c>
      <c r="F4620" s="1" t="str">
        <f>IF(Tablas!F4618="","",Tablas!F4618)</f>
        <v/>
      </c>
      <c r="G4620" s="1" t="str">
        <f>IF(Tablas!I4618="","",Tablas!I4618)</f>
        <v/>
      </c>
      <c r="H4620" s="1" t="s">
        <v>911</v>
      </c>
      <c r="I4620" s="39" t="str">
        <f>IF($B4620="","",-SUMIFS(Tabla7[Cantidad],Tabla7[Código del producto],$B4620,Tabla7[Tipo de movimiento],"SALIDA",Tabla7[Mes],I$5))</f>
        <v/>
      </c>
      <c r="J4620" s="39" t="str">
        <f>IF($B4620="","",-SUMIFS(Tabla7[Cantidad],Tabla7[Código del producto],$B4620,Tabla7[Tipo de movimiento],"SALIDA",Tabla7[Mes],J$5))</f>
        <v/>
      </c>
      <c r="K4620" s="39" t="str">
        <f>IF($B4620="","",-SUMIFS(Tabla7[Cantidad],Tabla7[Código del producto],$B4620,Tabla7[Tipo de movimiento],"SALIDA",Tabla7[Mes],K$5))</f>
        <v/>
      </c>
      <c r="L4620" s="39" t="str">
        <f>IF($B4620="","",-SUMIFS(Tabla7[Cantidad],Tabla7[Código del producto],$B4620,Tabla7[Tipo de movimiento],"SALIDA",Tabla7[Mes],L$5))</f>
        <v/>
      </c>
      <c r="M4620" s="39" t="str">
        <f>IF($B4620="","",-SUMIFS(Tabla7[Cantidad],Tabla7[Código del producto],$B4620,Tabla7[Tipo de movimiento],"SALIDA",Tabla7[Mes],M$5))</f>
        <v/>
      </c>
      <c r="N4620" s="39" t="str">
        <f>IF($B4620="","",-SUMIFS(Tabla7[Cantidad],Tabla7[Código del producto],$B4620,Tabla7[Tipo de movimiento],"SALIDA",Tabla7[Mes],N$5))</f>
        <v/>
      </c>
      <c r="O4620" s="39" t="str">
        <f>IF($B4620="","",-SUMIFS(Tabla7[Cantidad],Tabla7[Código del producto],$B4620,Tabla7[Tipo de movimiento],"SALIDA",Tabla7[Mes],O$5))</f>
        <v/>
      </c>
      <c r="P4620" s="39" t="str">
        <f>IF($B4620="","",-SUMIFS(Tabla7[Cantidad],Tabla7[Código del producto],$B4620,Tabla7[Tipo de movimiento],"SALIDA",Tabla7[Mes],P$5))</f>
        <v/>
      </c>
      <c r="Q4620" s="39" t="str">
        <f t="shared" si="216"/>
        <v/>
      </c>
      <c r="R4620" s="51" t="str">
        <f>IF($B4620="","",IFERROR(VLOOKUP($B4620,'ABC rotación'!$C:$G,5,0),"C"))</f>
        <v/>
      </c>
      <c r="S4620" s="41" t="str">
        <f t="shared" si="217"/>
        <v/>
      </c>
      <c r="T4620" s="40" t="str">
        <f t="shared" si="218"/>
        <v/>
      </c>
      <c r="U4620" s="23" t="str">
        <f>IF($B4620="","",VLOOKUP($T4620,Tablas!$X$14:$Y$17,2,1))</f>
        <v/>
      </c>
    </row>
    <row r="4621" spans="2:21" x14ac:dyDescent="0.2">
      <c r="B4621" s="1" t="str">
        <f>IF(Tablas!B4619="","",Tablas!B4619)</f>
        <v/>
      </c>
      <c r="C4621" s="1" t="str">
        <f>IF(Tablas!C4619="","",Tablas!C4619)</f>
        <v/>
      </c>
      <c r="D4621" s="1" t="str">
        <f>IF(Tablas!D4619="","",Tablas!D4619)</f>
        <v/>
      </c>
      <c r="E4621" s="1" t="str">
        <f>IF(Tablas!E4619="","",Tablas!E4619)</f>
        <v/>
      </c>
      <c r="F4621" s="1" t="str">
        <f>IF(Tablas!F4619="","",Tablas!F4619)</f>
        <v/>
      </c>
      <c r="G4621" s="1" t="str">
        <f>IF(Tablas!I4619="","",Tablas!I4619)</f>
        <v/>
      </c>
      <c r="H4621" s="1" t="s">
        <v>911</v>
      </c>
      <c r="I4621" s="39" t="str">
        <f>IF($B4621="","",-SUMIFS(Tabla7[Cantidad],Tabla7[Código del producto],$B4621,Tabla7[Tipo de movimiento],"SALIDA",Tabla7[Mes],I$5))</f>
        <v/>
      </c>
      <c r="J4621" s="39" t="str">
        <f>IF($B4621="","",-SUMIFS(Tabla7[Cantidad],Tabla7[Código del producto],$B4621,Tabla7[Tipo de movimiento],"SALIDA",Tabla7[Mes],J$5))</f>
        <v/>
      </c>
      <c r="K4621" s="39" t="str">
        <f>IF($B4621="","",-SUMIFS(Tabla7[Cantidad],Tabla7[Código del producto],$B4621,Tabla7[Tipo de movimiento],"SALIDA",Tabla7[Mes],K$5))</f>
        <v/>
      </c>
      <c r="L4621" s="39" t="str">
        <f>IF($B4621="","",-SUMIFS(Tabla7[Cantidad],Tabla7[Código del producto],$B4621,Tabla7[Tipo de movimiento],"SALIDA",Tabla7[Mes],L$5))</f>
        <v/>
      </c>
      <c r="M4621" s="39" t="str">
        <f>IF($B4621="","",-SUMIFS(Tabla7[Cantidad],Tabla7[Código del producto],$B4621,Tabla7[Tipo de movimiento],"SALIDA",Tabla7[Mes],M$5))</f>
        <v/>
      </c>
      <c r="N4621" s="39" t="str">
        <f>IF($B4621="","",-SUMIFS(Tabla7[Cantidad],Tabla7[Código del producto],$B4621,Tabla7[Tipo de movimiento],"SALIDA",Tabla7[Mes],N$5))</f>
        <v/>
      </c>
      <c r="O4621" s="39" t="str">
        <f>IF($B4621="","",-SUMIFS(Tabla7[Cantidad],Tabla7[Código del producto],$B4621,Tabla7[Tipo de movimiento],"SALIDA",Tabla7[Mes],O$5))</f>
        <v/>
      </c>
      <c r="P4621" s="39" t="str">
        <f>IF($B4621="","",-SUMIFS(Tabla7[Cantidad],Tabla7[Código del producto],$B4621,Tabla7[Tipo de movimiento],"SALIDA",Tabla7[Mes],P$5))</f>
        <v/>
      </c>
      <c r="Q4621" s="39" t="str">
        <f t="shared" si="216"/>
        <v/>
      </c>
      <c r="R4621" s="51" t="str">
        <f>IF($B4621="","",IFERROR(VLOOKUP($B4621,'ABC rotación'!$C:$G,5,0),"C"))</f>
        <v/>
      </c>
      <c r="S4621" s="41" t="str">
        <f t="shared" si="217"/>
        <v/>
      </c>
      <c r="T4621" s="40" t="str">
        <f t="shared" si="218"/>
        <v/>
      </c>
      <c r="U4621" s="23" t="str">
        <f>IF($B4621="","",VLOOKUP($T4621,Tablas!$X$14:$Y$17,2,1))</f>
        <v/>
      </c>
    </row>
    <row r="4622" spans="2:21" x14ac:dyDescent="0.2">
      <c r="B4622" s="1" t="str">
        <f>IF(Tablas!B4620="","",Tablas!B4620)</f>
        <v/>
      </c>
      <c r="C4622" s="1" t="str">
        <f>IF(Tablas!C4620="","",Tablas!C4620)</f>
        <v/>
      </c>
      <c r="D4622" s="1" t="str">
        <f>IF(Tablas!D4620="","",Tablas!D4620)</f>
        <v/>
      </c>
      <c r="E4622" s="1" t="str">
        <f>IF(Tablas!E4620="","",Tablas!E4620)</f>
        <v/>
      </c>
      <c r="F4622" s="1" t="str">
        <f>IF(Tablas!F4620="","",Tablas!F4620)</f>
        <v/>
      </c>
      <c r="G4622" s="1" t="str">
        <f>IF(Tablas!I4620="","",Tablas!I4620)</f>
        <v/>
      </c>
      <c r="H4622" s="1" t="s">
        <v>911</v>
      </c>
      <c r="I4622" s="39" t="str">
        <f>IF($B4622="","",-SUMIFS(Tabla7[Cantidad],Tabla7[Código del producto],$B4622,Tabla7[Tipo de movimiento],"SALIDA",Tabla7[Mes],I$5))</f>
        <v/>
      </c>
      <c r="J4622" s="39" t="str">
        <f>IF($B4622="","",-SUMIFS(Tabla7[Cantidad],Tabla7[Código del producto],$B4622,Tabla7[Tipo de movimiento],"SALIDA",Tabla7[Mes],J$5))</f>
        <v/>
      </c>
      <c r="K4622" s="39" t="str">
        <f>IF($B4622="","",-SUMIFS(Tabla7[Cantidad],Tabla7[Código del producto],$B4622,Tabla7[Tipo de movimiento],"SALIDA",Tabla7[Mes],K$5))</f>
        <v/>
      </c>
      <c r="L4622" s="39" t="str">
        <f>IF($B4622="","",-SUMIFS(Tabla7[Cantidad],Tabla7[Código del producto],$B4622,Tabla7[Tipo de movimiento],"SALIDA",Tabla7[Mes],L$5))</f>
        <v/>
      </c>
      <c r="M4622" s="39" t="str">
        <f>IF($B4622="","",-SUMIFS(Tabla7[Cantidad],Tabla7[Código del producto],$B4622,Tabla7[Tipo de movimiento],"SALIDA",Tabla7[Mes],M$5))</f>
        <v/>
      </c>
      <c r="N4622" s="39" t="str">
        <f>IF($B4622="","",-SUMIFS(Tabla7[Cantidad],Tabla7[Código del producto],$B4622,Tabla7[Tipo de movimiento],"SALIDA",Tabla7[Mes],N$5))</f>
        <v/>
      </c>
      <c r="O4622" s="39" t="str">
        <f>IF($B4622="","",-SUMIFS(Tabla7[Cantidad],Tabla7[Código del producto],$B4622,Tabla7[Tipo de movimiento],"SALIDA",Tabla7[Mes],O$5))</f>
        <v/>
      </c>
      <c r="P4622" s="39" t="str">
        <f>IF($B4622="","",-SUMIFS(Tabla7[Cantidad],Tabla7[Código del producto],$B4622,Tabla7[Tipo de movimiento],"SALIDA",Tabla7[Mes],P$5))</f>
        <v/>
      </c>
      <c r="Q4622" s="39" t="str">
        <f t="shared" si="216"/>
        <v/>
      </c>
      <c r="R4622" s="51" t="str">
        <f>IF($B4622="","",IFERROR(VLOOKUP($B4622,'ABC rotación'!$C:$G,5,0),"C"))</f>
        <v/>
      </c>
      <c r="S4622" s="41" t="str">
        <f t="shared" si="217"/>
        <v/>
      </c>
      <c r="T4622" s="40" t="str">
        <f t="shared" si="218"/>
        <v/>
      </c>
      <c r="U4622" s="23" t="str">
        <f>IF($B4622="","",VLOOKUP($T4622,Tablas!$X$14:$Y$17,2,1))</f>
        <v/>
      </c>
    </row>
    <row r="4623" spans="2:21" x14ac:dyDescent="0.2">
      <c r="B4623" s="1" t="str">
        <f>IF(Tablas!B4621="","",Tablas!B4621)</f>
        <v/>
      </c>
      <c r="C4623" s="1" t="str">
        <f>IF(Tablas!C4621="","",Tablas!C4621)</f>
        <v/>
      </c>
      <c r="D4623" s="1" t="str">
        <f>IF(Tablas!D4621="","",Tablas!D4621)</f>
        <v/>
      </c>
      <c r="E4623" s="1" t="str">
        <f>IF(Tablas!E4621="","",Tablas!E4621)</f>
        <v/>
      </c>
      <c r="F4623" s="1" t="str">
        <f>IF(Tablas!F4621="","",Tablas!F4621)</f>
        <v/>
      </c>
      <c r="G4623" s="1" t="str">
        <f>IF(Tablas!I4621="","",Tablas!I4621)</f>
        <v/>
      </c>
      <c r="H4623" s="1" t="s">
        <v>911</v>
      </c>
      <c r="I4623" s="39" t="str">
        <f>IF($B4623="","",-SUMIFS(Tabla7[Cantidad],Tabla7[Código del producto],$B4623,Tabla7[Tipo de movimiento],"SALIDA",Tabla7[Mes],I$5))</f>
        <v/>
      </c>
      <c r="J4623" s="39" t="str">
        <f>IF($B4623="","",-SUMIFS(Tabla7[Cantidad],Tabla7[Código del producto],$B4623,Tabla7[Tipo de movimiento],"SALIDA",Tabla7[Mes],J$5))</f>
        <v/>
      </c>
      <c r="K4623" s="39" t="str">
        <f>IF($B4623="","",-SUMIFS(Tabla7[Cantidad],Tabla7[Código del producto],$B4623,Tabla7[Tipo de movimiento],"SALIDA",Tabla7[Mes],K$5))</f>
        <v/>
      </c>
      <c r="L4623" s="39" t="str">
        <f>IF($B4623="","",-SUMIFS(Tabla7[Cantidad],Tabla7[Código del producto],$B4623,Tabla7[Tipo de movimiento],"SALIDA",Tabla7[Mes],L$5))</f>
        <v/>
      </c>
      <c r="M4623" s="39" t="str">
        <f>IF($B4623="","",-SUMIFS(Tabla7[Cantidad],Tabla7[Código del producto],$B4623,Tabla7[Tipo de movimiento],"SALIDA",Tabla7[Mes],M$5))</f>
        <v/>
      </c>
      <c r="N4623" s="39" t="str">
        <f>IF($B4623="","",-SUMIFS(Tabla7[Cantidad],Tabla7[Código del producto],$B4623,Tabla7[Tipo de movimiento],"SALIDA",Tabla7[Mes],N$5))</f>
        <v/>
      </c>
      <c r="O4623" s="39" t="str">
        <f>IF($B4623="","",-SUMIFS(Tabla7[Cantidad],Tabla7[Código del producto],$B4623,Tabla7[Tipo de movimiento],"SALIDA",Tabla7[Mes],O$5))</f>
        <v/>
      </c>
      <c r="P4623" s="39" t="str">
        <f>IF($B4623="","",-SUMIFS(Tabla7[Cantidad],Tabla7[Código del producto],$B4623,Tabla7[Tipo de movimiento],"SALIDA",Tabla7[Mes],P$5))</f>
        <v/>
      </c>
      <c r="Q4623" s="39" t="str">
        <f t="shared" si="216"/>
        <v/>
      </c>
      <c r="R4623" s="51" t="str">
        <f>IF($B4623="","",IFERROR(VLOOKUP($B4623,'ABC rotación'!$C:$G,5,0),"C"))</f>
        <v/>
      </c>
      <c r="S4623" s="41" t="str">
        <f t="shared" si="217"/>
        <v/>
      </c>
      <c r="T4623" s="40" t="str">
        <f t="shared" si="218"/>
        <v/>
      </c>
      <c r="U4623" s="23" t="str">
        <f>IF($B4623="","",VLOOKUP($T4623,Tablas!$X$14:$Y$17,2,1))</f>
        <v/>
      </c>
    </row>
    <row r="4624" spans="2:21" x14ac:dyDescent="0.2">
      <c r="B4624" s="1" t="str">
        <f>IF(Tablas!B4622="","",Tablas!B4622)</f>
        <v/>
      </c>
      <c r="C4624" s="1" t="str">
        <f>IF(Tablas!C4622="","",Tablas!C4622)</f>
        <v/>
      </c>
      <c r="D4624" s="1" t="str">
        <f>IF(Tablas!D4622="","",Tablas!D4622)</f>
        <v/>
      </c>
      <c r="E4624" s="1" t="str">
        <f>IF(Tablas!E4622="","",Tablas!E4622)</f>
        <v/>
      </c>
      <c r="F4624" s="1" t="str">
        <f>IF(Tablas!F4622="","",Tablas!F4622)</f>
        <v/>
      </c>
      <c r="G4624" s="1" t="str">
        <f>IF(Tablas!I4622="","",Tablas!I4622)</f>
        <v/>
      </c>
      <c r="H4624" s="1" t="s">
        <v>911</v>
      </c>
      <c r="I4624" s="39" t="str">
        <f>IF($B4624="","",-SUMIFS(Tabla7[Cantidad],Tabla7[Código del producto],$B4624,Tabla7[Tipo de movimiento],"SALIDA",Tabla7[Mes],I$5))</f>
        <v/>
      </c>
      <c r="J4624" s="39" t="str">
        <f>IF($B4624="","",-SUMIFS(Tabla7[Cantidad],Tabla7[Código del producto],$B4624,Tabla7[Tipo de movimiento],"SALIDA",Tabla7[Mes],J$5))</f>
        <v/>
      </c>
      <c r="K4624" s="39" t="str">
        <f>IF($B4624="","",-SUMIFS(Tabla7[Cantidad],Tabla7[Código del producto],$B4624,Tabla7[Tipo de movimiento],"SALIDA",Tabla7[Mes],K$5))</f>
        <v/>
      </c>
      <c r="L4624" s="39" t="str">
        <f>IF($B4624="","",-SUMIFS(Tabla7[Cantidad],Tabla7[Código del producto],$B4624,Tabla7[Tipo de movimiento],"SALIDA",Tabla7[Mes],L$5))</f>
        <v/>
      </c>
      <c r="M4624" s="39" t="str">
        <f>IF($B4624="","",-SUMIFS(Tabla7[Cantidad],Tabla7[Código del producto],$B4624,Tabla7[Tipo de movimiento],"SALIDA",Tabla7[Mes],M$5))</f>
        <v/>
      </c>
      <c r="N4624" s="39" t="str">
        <f>IF($B4624="","",-SUMIFS(Tabla7[Cantidad],Tabla7[Código del producto],$B4624,Tabla7[Tipo de movimiento],"SALIDA",Tabla7[Mes],N$5))</f>
        <v/>
      </c>
      <c r="O4624" s="39" t="str">
        <f>IF($B4624="","",-SUMIFS(Tabla7[Cantidad],Tabla7[Código del producto],$B4624,Tabla7[Tipo de movimiento],"SALIDA",Tabla7[Mes],O$5))</f>
        <v/>
      </c>
      <c r="P4624" s="39" t="str">
        <f>IF($B4624="","",-SUMIFS(Tabla7[Cantidad],Tabla7[Código del producto],$B4624,Tabla7[Tipo de movimiento],"SALIDA",Tabla7[Mes],P$5))</f>
        <v/>
      </c>
      <c r="Q4624" s="39" t="str">
        <f t="shared" si="216"/>
        <v/>
      </c>
      <c r="R4624" s="51" t="str">
        <f>IF($B4624="","",IFERROR(VLOOKUP($B4624,'ABC rotación'!$C:$G,5,0),"C"))</f>
        <v/>
      </c>
      <c r="S4624" s="41" t="str">
        <f t="shared" si="217"/>
        <v/>
      </c>
      <c r="T4624" s="40" t="str">
        <f t="shared" si="218"/>
        <v/>
      </c>
      <c r="U4624" s="23" t="str">
        <f>IF($B4624="","",VLOOKUP($T4624,Tablas!$X$14:$Y$17,2,1))</f>
        <v/>
      </c>
    </row>
    <row r="4625" spans="2:21" x14ac:dyDescent="0.2">
      <c r="B4625" s="1" t="str">
        <f>IF(Tablas!B4623="","",Tablas!B4623)</f>
        <v/>
      </c>
      <c r="C4625" s="1" t="str">
        <f>IF(Tablas!C4623="","",Tablas!C4623)</f>
        <v/>
      </c>
      <c r="D4625" s="1" t="str">
        <f>IF(Tablas!D4623="","",Tablas!D4623)</f>
        <v/>
      </c>
      <c r="E4625" s="1" t="str">
        <f>IF(Tablas!E4623="","",Tablas!E4623)</f>
        <v/>
      </c>
      <c r="F4625" s="1" t="str">
        <f>IF(Tablas!F4623="","",Tablas!F4623)</f>
        <v/>
      </c>
      <c r="G4625" s="1" t="str">
        <f>IF(Tablas!I4623="","",Tablas!I4623)</f>
        <v/>
      </c>
      <c r="H4625" s="1" t="s">
        <v>911</v>
      </c>
      <c r="I4625" s="39" t="str">
        <f>IF($B4625="","",-SUMIFS(Tabla7[Cantidad],Tabla7[Código del producto],$B4625,Tabla7[Tipo de movimiento],"SALIDA",Tabla7[Mes],I$5))</f>
        <v/>
      </c>
      <c r="J4625" s="39" t="str">
        <f>IF($B4625="","",-SUMIFS(Tabla7[Cantidad],Tabla7[Código del producto],$B4625,Tabla7[Tipo de movimiento],"SALIDA",Tabla7[Mes],J$5))</f>
        <v/>
      </c>
      <c r="K4625" s="39" t="str">
        <f>IF($B4625="","",-SUMIFS(Tabla7[Cantidad],Tabla7[Código del producto],$B4625,Tabla7[Tipo de movimiento],"SALIDA",Tabla7[Mes],K$5))</f>
        <v/>
      </c>
      <c r="L4625" s="39" t="str">
        <f>IF($B4625="","",-SUMIFS(Tabla7[Cantidad],Tabla7[Código del producto],$B4625,Tabla7[Tipo de movimiento],"SALIDA",Tabla7[Mes],L$5))</f>
        <v/>
      </c>
      <c r="M4625" s="39" t="str">
        <f>IF($B4625="","",-SUMIFS(Tabla7[Cantidad],Tabla7[Código del producto],$B4625,Tabla7[Tipo de movimiento],"SALIDA",Tabla7[Mes],M$5))</f>
        <v/>
      </c>
      <c r="N4625" s="39" t="str">
        <f>IF($B4625="","",-SUMIFS(Tabla7[Cantidad],Tabla7[Código del producto],$B4625,Tabla7[Tipo de movimiento],"SALIDA",Tabla7[Mes],N$5))</f>
        <v/>
      </c>
      <c r="O4625" s="39" t="str">
        <f>IF($B4625="","",-SUMIFS(Tabla7[Cantidad],Tabla7[Código del producto],$B4625,Tabla7[Tipo de movimiento],"SALIDA",Tabla7[Mes],O$5))</f>
        <v/>
      </c>
      <c r="P4625" s="39" t="str">
        <f>IF($B4625="","",-SUMIFS(Tabla7[Cantidad],Tabla7[Código del producto],$B4625,Tabla7[Tipo de movimiento],"SALIDA",Tabla7[Mes],P$5))</f>
        <v/>
      </c>
      <c r="Q4625" s="39" t="str">
        <f t="shared" si="216"/>
        <v/>
      </c>
      <c r="R4625" s="51" t="str">
        <f>IF($B4625="","",IFERROR(VLOOKUP($B4625,'ABC rotación'!$C:$G,5,0),"C"))</f>
        <v/>
      </c>
      <c r="S4625" s="41" t="str">
        <f t="shared" si="217"/>
        <v/>
      </c>
      <c r="T4625" s="40" t="str">
        <f t="shared" si="218"/>
        <v/>
      </c>
      <c r="U4625" s="23" t="str">
        <f>IF($B4625="","",VLOOKUP($T4625,Tablas!$X$14:$Y$17,2,1))</f>
        <v/>
      </c>
    </row>
    <row r="4626" spans="2:21" x14ac:dyDescent="0.2">
      <c r="B4626" s="1" t="str">
        <f>IF(Tablas!B4624="","",Tablas!B4624)</f>
        <v/>
      </c>
      <c r="C4626" s="1" t="str">
        <f>IF(Tablas!C4624="","",Tablas!C4624)</f>
        <v/>
      </c>
      <c r="D4626" s="1" t="str">
        <f>IF(Tablas!D4624="","",Tablas!D4624)</f>
        <v/>
      </c>
      <c r="E4626" s="1" t="str">
        <f>IF(Tablas!E4624="","",Tablas!E4624)</f>
        <v/>
      </c>
      <c r="F4626" s="1" t="str">
        <f>IF(Tablas!F4624="","",Tablas!F4624)</f>
        <v/>
      </c>
      <c r="G4626" s="1" t="str">
        <f>IF(Tablas!I4624="","",Tablas!I4624)</f>
        <v/>
      </c>
      <c r="H4626" s="1" t="s">
        <v>911</v>
      </c>
      <c r="I4626" s="39" t="str">
        <f>IF($B4626="","",-SUMIFS(Tabla7[Cantidad],Tabla7[Código del producto],$B4626,Tabla7[Tipo de movimiento],"SALIDA",Tabla7[Mes],I$5))</f>
        <v/>
      </c>
      <c r="J4626" s="39" t="str">
        <f>IF($B4626="","",-SUMIFS(Tabla7[Cantidad],Tabla7[Código del producto],$B4626,Tabla7[Tipo de movimiento],"SALIDA",Tabla7[Mes],J$5))</f>
        <v/>
      </c>
      <c r="K4626" s="39" t="str">
        <f>IF($B4626="","",-SUMIFS(Tabla7[Cantidad],Tabla7[Código del producto],$B4626,Tabla7[Tipo de movimiento],"SALIDA",Tabla7[Mes],K$5))</f>
        <v/>
      </c>
      <c r="L4626" s="39" t="str">
        <f>IF($B4626="","",-SUMIFS(Tabla7[Cantidad],Tabla7[Código del producto],$B4626,Tabla7[Tipo de movimiento],"SALIDA",Tabla7[Mes],L$5))</f>
        <v/>
      </c>
      <c r="M4626" s="39" t="str">
        <f>IF($B4626="","",-SUMIFS(Tabla7[Cantidad],Tabla7[Código del producto],$B4626,Tabla7[Tipo de movimiento],"SALIDA",Tabla7[Mes],M$5))</f>
        <v/>
      </c>
      <c r="N4626" s="39" t="str">
        <f>IF($B4626="","",-SUMIFS(Tabla7[Cantidad],Tabla7[Código del producto],$B4626,Tabla7[Tipo de movimiento],"SALIDA",Tabla7[Mes],N$5))</f>
        <v/>
      </c>
      <c r="O4626" s="39" t="str">
        <f>IF($B4626="","",-SUMIFS(Tabla7[Cantidad],Tabla7[Código del producto],$B4626,Tabla7[Tipo de movimiento],"SALIDA",Tabla7[Mes],O$5))</f>
        <v/>
      </c>
      <c r="P4626" s="39" t="str">
        <f>IF($B4626="","",-SUMIFS(Tabla7[Cantidad],Tabla7[Código del producto],$B4626,Tabla7[Tipo de movimiento],"SALIDA",Tabla7[Mes],P$5))</f>
        <v/>
      </c>
      <c r="Q4626" s="39" t="str">
        <f t="shared" si="216"/>
        <v/>
      </c>
      <c r="R4626" s="51" t="str">
        <f>IF($B4626="","",IFERROR(VLOOKUP($B4626,'ABC rotación'!$C:$G,5,0),"C"))</f>
        <v/>
      </c>
      <c r="S4626" s="41" t="str">
        <f t="shared" si="217"/>
        <v/>
      </c>
      <c r="T4626" s="40" t="str">
        <f t="shared" si="218"/>
        <v/>
      </c>
      <c r="U4626" s="23" t="str">
        <f>IF($B4626="","",VLOOKUP($T4626,Tablas!$X$14:$Y$17,2,1))</f>
        <v/>
      </c>
    </row>
    <row r="4627" spans="2:21" x14ac:dyDescent="0.2">
      <c r="B4627" s="1" t="str">
        <f>IF(Tablas!B4625="","",Tablas!B4625)</f>
        <v/>
      </c>
      <c r="C4627" s="1" t="str">
        <f>IF(Tablas!C4625="","",Tablas!C4625)</f>
        <v/>
      </c>
      <c r="D4627" s="1" t="str">
        <f>IF(Tablas!D4625="","",Tablas!D4625)</f>
        <v/>
      </c>
      <c r="E4627" s="1" t="str">
        <f>IF(Tablas!E4625="","",Tablas!E4625)</f>
        <v/>
      </c>
      <c r="F4627" s="1" t="str">
        <f>IF(Tablas!F4625="","",Tablas!F4625)</f>
        <v/>
      </c>
      <c r="G4627" s="1" t="str">
        <f>IF(Tablas!I4625="","",Tablas!I4625)</f>
        <v/>
      </c>
      <c r="H4627" s="1" t="s">
        <v>911</v>
      </c>
      <c r="I4627" s="39" t="str">
        <f>IF($B4627="","",-SUMIFS(Tabla7[Cantidad],Tabla7[Código del producto],$B4627,Tabla7[Tipo de movimiento],"SALIDA",Tabla7[Mes],I$5))</f>
        <v/>
      </c>
      <c r="J4627" s="39" t="str">
        <f>IF($B4627="","",-SUMIFS(Tabla7[Cantidad],Tabla7[Código del producto],$B4627,Tabla7[Tipo de movimiento],"SALIDA",Tabla7[Mes],J$5))</f>
        <v/>
      </c>
      <c r="K4627" s="39" t="str">
        <f>IF($B4627="","",-SUMIFS(Tabla7[Cantidad],Tabla7[Código del producto],$B4627,Tabla7[Tipo de movimiento],"SALIDA",Tabla7[Mes],K$5))</f>
        <v/>
      </c>
      <c r="L4627" s="39" t="str">
        <f>IF($B4627="","",-SUMIFS(Tabla7[Cantidad],Tabla7[Código del producto],$B4627,Tabla7[Tipo de movimiento],"SALIDA",Tabla7[Mes],L$5))</f>
        <v/>
      </c>
      <c r="M4627" s="39" t="str">
        <f>IF($B4627="","",-SUMIFS(Tabla7[Cantidad],Tabla7[Código del producto],$B4627,Tabla7[Tipo de movimiento],"SALIDA",Tabla7[Mes],M$5))</f>
        <v/>
      </c>
      <c r="N4627" s="39" t="str">
        <f>IF($B4627="","",-SUMIFS(Tabla7[Cantidad],Tabla7[Código del producto],$B4627,Tabla7[Tipo de movimiento],"SALIDA",Tabla7[Mes],N$5))</f>
        <v/>
      </c>
      <c r="O4627" s="39" t="str">
        <f>IF($B4627="","",-SUMIFS(Tabla7[Cantidad],Tabla7[Código del producto],$B4627,Tabla7[Tipo de movimiento],"SALIDA",Tabla7[Mes],O$5))</f>
        <v/>
      </c>
      <c r="P4627" s="39" t="str">
        <f>IF($B4627="","",-SUMIFS(Tabla7[Cantidad],Tabla7[Código del producto],$B4627,Tabla7[Tipo de movimiento],"SALIDA",Tabla7[Mes],P$5))</f>
        <v/>
      </c>
      <c r="Q4627" s="39" t="str">
        <f t="shared" si="216"/>
        <v/>
      </c>
      <c r="R4627" s="51" t="str">
        <f>IF($B4627="","",IFERROR(VLOOKUP($B4627,'ABC rotación'!$C:$G,5,0),"C"))</f>
        <v/>
      </c>
      <c r="S4627" s="41" t="str">
        <f t="shared" si="217"/>
        <v/>
      </c>
      <c r="T4627" s="40" t="str">
        <f t="shared" si="218"/>
        <v/>
      </c>
      <c r="U4627" s="23" t="str">
        <f>IF($B4627="","",VLOOKUP($T4627,Tablas!$X$14:$Y$17,2,1))</f>
        <v/>
      </c>
    </row>
    <row r="4628" spans="2:21" x14ac:dyDescent="0.2">
      <c r="B4628" s="1" t="str">
        <f>IF(Tablas!B4626="","",Tablas!B4626)</f>
        <v/>
      </c>
      <c r="C4628" s="1" t="str">
        <f>IF(Tablas!C4626="","",Tablas!C4626)</f>
        <v/>
      </c>
      <c r="D4628" s="1" t="str">
        <f>IF(Tablas!D4626="","",Tablas!D4626)</f>
        <v/>
      </c>
      <c r="E4628" s="1" t="str">
        <f>IF(Tablas!E4626="","",Tablas!E4626)</f>
        <v/>
      </c>
      <c r="F4628" s="1" t="str">
        <f>IF(Tablas!F4626="","",Tablas!F4626)</f>
        <v/>
      </c>
      <c r="G4628" s="1" t="str">
        <f>IF(Tablas!I4626="","",Tablas!I4626)</f>
        <v/>
      </c>
      <c r="H4628" s="1" t="s">
        <v>911</v>
      </c>
      <c r="I4628" s="39" t="str">
        <f>IF($B4628="","",-SUMIFS(Tabla7[Cantidad],Tabla7[Código del producto],$B4628,Tabla7[Tipo de movimiento],"SALIDA",Tabla7[Mes],I$5))</f>
        <v/>
      </c>
      <c r="J4628" s="39" t="str">
        <f>IF($B4628="","",-SUMIFS(Tabla7[Cantidad],Tabla7[Código del producto],$B4628,Tabla7[Tipo de movimiento],"SALIDA",Tabla7[Mes],J$5))</f>
        <v/>
      </c>
      <c r="K4628" s="39" t="str">
        <f>IF($B4628="","",-SUMIFS(Tabla7[Cantidad],Tabla7[Código del producto],$B4628,Tabla7[Tipo de movimiento],"SALIDA",Tabla7[Mes],K$5))</f>
        <v/>
      </c>
      <c r="L4628" s="39" t="str">
        <f>IF($B4628="","",-SUMIFS(Tabla7[Cantidad],Tabla7[Código del producto],$B4628,Tabla7[Tipo de movimiento],"SALIDA",Tabla7[Mes],L$5))</f>
        <v/>
      </c>
      <c r="M4628" s="39" t="str">
        <f>IF($B4628="","",-SUMIFS(Tabla7[Cantidad],Tabla7[Código del producto],$B4628,Tabla7[Tipo de movimiento],"SALIDA",Tabla7[Mes],M$5))</f>
        <v/>
      </c>
      <c r="N4628" s="39" t="str">
        <f>IF($B4628="","",-SUMIFS(Tabla7[Cantidad],Tabla7[Código del producto],$B4628,Tabla7[Tipo de movimiento],"SALIDA",Tabla7[Mes],N$5))</f>
        <v/>
      </c>
      <c r="O4628" s="39" t="str">
        <f>IF($B4628="","",-SUMIFS(Tabla7[Cantidad],Tabla7[Código del producto],$B4628,Tabla7[Tipo de movimiento],"SALIDA",Tabla7[Mes],O$5))</f>
        <v/>
      </c>
      <c r="P4628" s="39" t="str">
        <f>IF($B4628="","",-SUMIFS(Tabla7[Cantidad],Tabla7[Código del producto],$B4628,Tabla7[Tipo de movimiento],"SALIDA",Tabla7[Mes],P$5))</f>
        <v/>
      </c>
      <c r="Q4628" s="39" t="str">
        <f t="shared" si="216"/>
        <v/>
      </c>
      <c r="R4628" s="51" t="str">
        <f>IF($B4628="","",IFERROR(VLOOKUP($B4628,'ABC rotación'!$C:$G,5,0),"C"))</f>
        <v/>
      </c>
      <c r="S4628" s="41" t="str">
        <f t="shared" si="217"/>
        <v/>
      </c>
      <c r="T4628" s="40" t="str">
        <f t="shared" si="218"/>
        <v/>
      </c>
      <c r="U4628" s="23" t="str">
        <f>IF($B4628="","",VLOOKUP($T4628,Tablas!$X$14:$Y$17,2,1))</f>
        <v/>
      </c>
    </row>
    <row r="4629" spans="2:21" x14ac:dyDescent="0.2">
      <c r="B4629" s="1" t="str">
        <f>IF(Tablas!B4627="","",Tablas!B4627)</f>
        <v/>
      </c>
      <c r="C4629" s="1" t="str">
        <f>IF(Tablas!C4627="","",Tablas!C4627)</f>
        <v/>
      </c>
      <c r="D4629" s="1" t="str">
        <f>IF(Tablas!D4627="","",Tablas!D4627)</f>
        <v/>
      </c>
      <c r="E4629" s="1" t="str">
        <f>IF(Tablas!E4627="","",Tablas!E4627)</f>
        <v/>
      </c>
      <c r="F4629" s="1" t="str">
        <f>IF(Tablas!F4627="","",Tablas!F4627)</f>
        <v/>
      </c>
      <c r="G4629" s="1" t="str">
        <f>IF(Tablas!I4627="","",Tablas!I4627)</f>
        <v/>
      </c>
      <c r="H4629" s="1" t="s">
        <v>911</v>
      </c>
      <c r="I4629" s="39" t="str">
        <f>IF($B4629="","",-SUMIFS(Tabla7[Cantidad],Tabla7[Código del producto],$B4629,Tabla7[Tipo de movimiento],"SALIDA",Tabla7[Mes],I$5))</f>
        <v/>
      </c>
      <c r="J4629" s="39" t="str">
        <f>IF($B4629="","",-SUMIFS(Tabla7[Cantidad],Tabla7[Código del producto],$B4629,Tabla7[Tipo de movimiento],"SALIDA",Tabla7[Mes],J$5))</f>
        <v/>
      </c>
      <c r="K4629" s="39" t="str">
        <f>IF($B4629="","",-SUMIFS(Tabla7[Cantidad],Tabla7[Código del producto],$B4629,Tabla7[Tipo de movimiento],"SALIDA",Tabla7[Mes],K$5))</f>
        <v/>
      </c>
      <c r="L4629" s="39" t="str">
        <f>IF($B4629="","",-SUMIFS(Tabla7[Cantidad],Tabla7[Código del producto],$B4629,Tabla7[Tipo de movimiento],"SALIDA",Tabla7[Mes],L$5))</f>
        <v/>
      </c>
      <c r="M4629" s="39" t="str">
        <f>IF($B4629="","",-SUMIFS(Tabla7[Cantidad],Tabla7[Código del producto],$B4629,Tabla7[Tipo de movimiento],"SALIDA",Tabla7[Mes],M$5))</f>
        <v/>
      </c>
      <c r="N4629" s="39" t="str">
        <f>IF($B4629="","",-SUMIFS(Tabla7[Cantidad],Tabla7[Código del producto],$B4629,Tabla7[Tipo de movimiento],"SALIDA",Tabla7[Mes],N$5))</f>
        <v/>
      </c>
      <c r="O4629" s="39" t="str">
        <f>IF($B4629="","",-SUMIFS(Tabla7[Cantidad],Tabla7[Código del producto],$B4629,Tabla7[Tipo de movimiento],"SALIDA",Tabla7[Mes],O$5))</f>
        <v/>
      </c>
      <c r="P4629" s="39" t="str">
        <f>IF($B4629="","",-SUMIFS(Tabla7[Cantidad],Tabla7[Código del producto],$B4629,Tabla7[Tipo de movimiento],"SALIDA",Tabla7[Mes],P$5))</f>
        <v/>
      </c>
      <c r="Q4629" s="39" t="str">
        <f t="shared" si="216"/>
        <v/>
      </c>
      <c r="R4629" s="51" t="str">
        <f>IF($B4629="","",IFERROR(VLOOKUP($B4629,'ABC rotación'!$C:$G,5,0),"C"))</f>
        <v/>
      </c>
      <c r="S4629" s="41" t="str">
        <f t="shared" si="217"/>
        <v/>
      </c>
      <c r="T4629" s="40" t="str">
        <f t="shared" si="218"/>
        <v/>
      </c>
      <c r="U4629" s="23" t="str">
        <f>IF($B4629="","",VLOOKUP($T4629,Tablas!$X$14:$Y$17,2,1))</f>
        <v/>
      </c>
    </row>
    <row r="4630" spans="2:21" x14ac:dyDescent="0.2">
      <c r="B4630" s="1" t="str">
        <f>IF(Tablas!B4628="","",Tablas!B4628)</f>
        <v/>
      </c>
      <c r="C4630" s="1" t="str">
        <f>IF(Tablas!C4628="","",Tablas!C4628)</f>
        <v/>
      </c>
      <c r="D4630" s="1" t="str">
        <f>IF(Tablas!D4628="","",Tablas!D4628)</f>
        <v/>
      </c>
      <c r="E4630" s="1" t="str">
        <f>IF(Tablas!E4628="","",Tablas!E4628)</f>
        <v/>
      </c>
      <c r="F4630" s="1" t="str">
        <f>IF(Tablas!F4628="","",Tablas!F4628)</f>
        <v/>
      </c>
      <c r="G4630" s="1" t="str">
        <f>IF(Tablas!I4628="","",Tablas!I4628)</f>
        <v/>
      </c>
      <c r="H4630" s="1" t="s">
        <v>911</v>
      </c>
      <c r="I4630" s="39" t="str">
        <f>IF($B4630="","",-SUMIFS(Tabla7[Cantidad],Tabla7[Código del producto],$B4630,Tabla7[Tipo de movimiento],"SALIDA",Tabla7[Mes],I$5))</f>
        <v/>
      </c>
      <c r="J4630" s="39" t="str">
        <f>IF($B4630="","",-SUMIFS(Tabla7[Cantidad],Tabla7[Código del producto],$B4630,Tabla7[Tipo de movimiento],"SALIDA",Tabla7[Mes],J$5))</f>
        <v/>
      </c>
      <c r="K4630" s="39" t="str">
        <f>IF($B4630="","",-SUMIFS(Tabla7[Cantidad],Tabla7[Código del producto],$B4630,Tabla7[Tipo de movimiento],"SALIDA",Tabla7[Mes],K$5))</f>
        <v/>
      </c>
      <c r="L4630" s="39" t="str">
        <f>IF($B4630="","",-SUMIFS(Tabla7[Cantidad],Tabla7[Código del producto],$B4630,Tabla7[Tipo de movimiento],"SALIDA",Tabla7[Mes],L$5))</f>
        <v/>
      </c>
      <c r="M4630" s="39" t="str">
        <f>IF($B4630="","",-SUMIFS(Tabla7[Cantidad],Tabla7[Código del producto],$B4630,Tabla7[Tipo de movimiento],"SALIDA",Tabla7[Mes],M$5))</f>
        <v/>
      </c>
      <c r="N4630" s="39" t="str">
        <f>IF($B4630="","",-SUMIFS(Tabla7[Cantidad],Tabla7[Código del producto],$B4630,Tabla7[Tipo de movimiento],"SALIDA",Tabla7[Mes],N$5))</f>
        <v/>
      </c>
      <c r="O4630" s="39" t="str">
        <f>IF($B4630="","",-SUMIFS(Tabla7[Cantidad],Tabla7[Código del producto],$B4630,Tabla7[Tipo de movimiento],"SALIDA",Tabla7[Mes],O$5))</f>
        <v/>
      </c>
      <c r="P4630" s="39" t="str">
        <f>IF($B4630="","",-SUMIFS(Tabla7[Cantidad],Tabla7[Código del producto],$B4630,Tabla7[Tipo de movimiento],"SALIDA",Tabla7[Mes],P$5))</f>
        <v/>
      </c>
      <c r="Q4630" s="39" t="str">
        <f t="shared" si="216"/>
        <v/>
      </c>
      <c r="R4630" s="51" t="str">
        <f>IF($B4630="","",IFERROR(VLOOKUP($B4630,'ABC rotación'!$C:$G,5,0),"C"))</f>
        <v/>
      </c>
      <c r="S4630" s="41" t="str">
        <f t="shared" si="217"/>
        <v/>
      </c>
      <c r="T4630" s="40" t="str">
        <f t="shared" si="218"/>
        <v/>
      </c>
      <c r="U4630" s="23" t="str">
        <f>IF($B4630="","",VLOOKUP($T4630,Tablas!$X$14:$Y$17,2,1))</f>
        <v/>
      </c>
    </row>
    <row r="4631" spans="2:21" x14ac:dyDescent="0.2">
      <c r="B4631" s="1" t="str">
        <f>IF(Tablas!B4629="","",Tablas!B4629)</f>
        <v/>
      </c>
      <c r="C4631" s="1" t="str">
        <f>IF(Tablas!C4629="","",Tablas!C4629)</f>
        <v/>
      </c>
      <c r="D4631" s="1" t="str">
        <f>IF(Tablas!D4629="","",Tablas!D4629)</f>
        <v/>
      </c>
      <c r="E4631" s="1" t="str">
        <f>IF(Tablas!E4629="","",Tablas!E4629)</f>
        <v/>
      </c>
      <c r="F4631" s="1" t="str">
        <f>IF(Tablas!F4629="","",Tablas!F4629)</f>
        <v/>
      </c>
      <c r="G4631" s="1" t="str">
        <f>IF(Tablas!I4629="","",Tablas!I4629)</f>
        <v/>
      </c>
      <c r="H4631" s="1" t="s">
        <v>911</v>
      </c>
      <c r="I4631" s="39" t="str">
        <f>IF($B4631="","",-SUMIFS(Tabla7[Cantidad],Tabla7[Código del producto],$B4631,Tabla7[Tipo de movimiento],"SALIDA",Tabla7[Mes],I$5))</f>
        <v/>
      </c>
      <c r="J4631" s="39" t="str">
        <f>IF($B4631="","",-SUMIFS(Tabla7[Cantidad],Tabla7[Código del producto],$B4631,Tabla7[Tipo de movimiento],"SALIDA",Tabla7[Mes],J$5))</f>
        <v/>
      </c>
      <c r="K4631" s="39" t="str">
        <f>IF($B4631="","",-SUMIFS(Tabla7[Cantidad],Tabla7[Código del producto],$B4631,Tabla7[Tipo de movimiento],"SALIDA",Tabla7[Mes],K$5))</f>
        <v/>
      </c>
      <c r="L4631" s="39" t="str">
        <f>IF($B4631="","",-SUMIFS(Tabla7[Cantidad],Tabla7[Código del producto],$B4631,Tabla7[Tipo de movimiento],"SALIDA",Tabla7[Mes],L$5))</f>
        <v/>
      </c>
      <c r="M4631" s="39" t="str">
        <f>IF($B4631="","",-SUMIFS(Tabla7[Cantidad],Tabla7[Código del producto],$B4631,Tabla7[Tipo de movimiento],"SALIDA",Tabla7[Mes],M$5))</f>
        <v/>
      </c>
      <c r="N4631" s="39" t="str">
        <f>IF($B4631="","",-SUMIFS(Tabla7[Cantidad],Tabla7[Código del producto],$B4631,Tabla7[Tipo de movimiento],"SALIDA",Tabla7[Mes],N$5))</f>
        <v/>
      </c>
      <c r="O4631" s="39" t="str">
        <f>IF($B4631="","",-SUMIFS(Tabla7[Cantidad],Tabla7[Código del producto],$B4631,Tabla7[Tipo de movimiento],"SALIDA",Tabla7[Mes],O$5))</f>
        <v/>
      </c>
      <c r="P4631" s="39" t="str">
        <f>IF($B4631="","",-SUMIFS(Tabla7[Cantidad],Tabla7[Código del producto],$B4631,Tabla7[Tipo de movimiento],"SALIDA",Tabla7[Mes],P$5))</f>
        <v/>
      </c>
      <c r="Q4631" s="39" t="str">
        <f t="shared" si="216"/>
        <v/>
      </c>
      <c r="R4631" s="51" t="str">
        <f>IF($B4631="","",IFERROR(VLOOKUP($B4631,'ABC rotación'!$C:$G,5,0),"C"))</f>
        <v/>
      </c>
      <c r="S4631" s="41" t="str">
        <f t="shared" si="217"/>
        <v/>
      </c>
      <c r="T4631" s="40" t="str">
        <f t="shared" si="218"/>
        <v/>
      </c>
      <c r="U4631" s="23" t="str">
        <f>IF($B4631="","",VLOOKUP($T4631,Tablas!$X$14:$Y$17,2,1))</f>
        <v/>
      </c>
    </row>
    <row r="4632" spans="2:21" x14ac:dyDescent="0.2">
      <c r="B4632" s="1" t="str">
        <f>IF(Tablas!B4630="","",Tablas!B4630)</f>
        <v/>
      </c>
      <c r="C4632" s="1" t="str">
        <f>IF(Tablas!C4630="","",Tablas!C4630)</f>
        <v/>
      </c>
      <c r="D4632" s="1" t="str">
        <f>IF(Tablas!D4630="","",Tablas!D4630)</f>
        <v/>
      </c>
      <c r="E4632" s="1" t="str">
        <f>IF(Tablas!E4630="","",Tablas!E4630)</f>
        <v/>
      </c>
      <c r="F4632" s="1" t="str">
        <f>IF(Tablas!F4630="","",Tablas!F4630)</f>
        <v/>
      </c>
      <c r="G4632" s="1" t="str">
        <f>IF(Tablas!I4630="","",Tablas!I4630)</f>
        <v/>
      </c>
      <c r="H4632" s="1" t="s">
        <v>911</v>
      </c>
      <c r="I4632" s="39" t="str">
        <f>IF($B4632="","",-SUMIFS(Tabla7[Cantidad],Tabla7[Código del producto],$B4632,Tabla7[Tipo de movimiento],"SALIDA",Tabla7[Mes],I$5))</f>
        <v/>
      </c>
      <c r="J4632" s="39" t="str">
        <f>IF($B4632="","",-SUMIFS(Tabla7[Cantidad],Tabla7[Código del producto],$B4632,Tabla7[Tipo de movimiento],"SALIDA",Tabla7[Mes],J$5))</f>
        <v/>
      </c>
      <c r="K4632" s="39" t="str">
        <f>IF($B4632="","",-SUMIFS(Tabla7[Cantidad],Tabla7[Código del producto],$B4632,Tabla7[Tipo de movimiento],"SALIDA",Tabla7[Mes],K$5))</f>
        <v/>
      </c>
      <c r="L4632" s="39" t="str">
        <f>IF($B4632="","",-SUMIFS(Tabla7[Cantidad],Tabla7[Código del producto],$B4632,Tabla7[Tipo de movimiento],"SALIDA",Tabla7[Mes],L$5))</f>
        <v/>
      </c>
      <c r="M4632" s="39" t="str">
        <f>IF($B4632="","",-SUMIFS(Tabla7[Cantidad],Tabla7[Código del producto],$B4632,Tabla7[Tipo de movimiento],"SALIDA",Tabla7[Mes],M$5))</f>
        <v/>
      </c>
      <c r="N4632" s="39" t="str">
        <f>IF($B4632="","",-SUMIFS(Tabla7[Cantidad],Tabla7[Código del producto],$B4632,Tabla7[Tipo de movimiento],"SALIDA",Tabla7[Mes],N$5))</f>
        <v/>
      </c>
      <c r="O4632" s="39" t="str">
        <f>IF($B4632="","",-SUMIFS(Tabla7[Cantidad],Tabla7[Código del producto],$B4632,Tabla7[Tipo de movimiento],"SALIDA",Tabla7[Mes],O$5))</f>
        <v/>
      </c>
      <c r="P4632" s="39" t="str">
        <f>IF($B4632="","",-SUMIFS(Tabla7[Cantidad],Tabla7[Código del producto],$B4632,Tabla7[Tipo de movimiento],"SALIDA",Tabla7[Mes],P$5))</f>
        <v/>
      </c>
      <c r="Q4632" s="39" t="str">
        <f t="shared" si="216"/>
        <v/>
      </c>
      <c r="R4632" s="51" t="str">
        <f>IF($B4632="","",IFERROR(VLOOKUP($B4632,'ABC rotación'!$C:$G,5,0),"C"))</f>
        <v/>
      </c>
      <c r="S4632" s="41" t="str">
        <f t="shared" si="217"/>
        <v/>
      </c>
      <c r="T4632" s="40" t="str">
        <f t="shared" si="218"/>
        <v/>
      </c>
      <c r="U4632" s="23" t="str">
        <f>IF($B4632="","",VLOOKUP($T4632,Tablas!$X$14:$Y$17,2,1))</f>
        <v/>
      </c>
    </row>
    <row r="4633" spans="2:21" x14ac:dyDescent="0.2">
      <c r="B4633" s="1" t="str">
        <f>IF(Tablas!B4631="","",Tablas!B4631)</f>
        <v/>
      </c>
      <c r="C4633" s="1" t="str">
        <f>IF(Tablas!C4631="","",Tablas!C4631)</f>
        <v/>
      </c>
      <c r="D4633" s="1" t="str">
        <f>IF(Tablas!D4631="","",Tablas!D4631)</f>
        <v/>
      </c>
      <c r="E4633" s="1" t="str">
        <f>IF(Tablas!E4631="","",Tablas!E4631)</f>
        <v/>
      </c>
      <c r="F4633" s="1" t="str">
        <f>IF(Tablas!F4631="","",Tablas!F4631)</f>
        <v/>
      </c>
      <c r="G4633" s="1" t="str">
        <f>IF(Tablas!I4631="","",Tablas!I4631)</f>
        <v/>
      </c>
      <c r="H4633" s="1" t="s">
        <v>911</v>
      </c>
      <c r="I4633" s="39" t="str">
        <f>IF($B4633="","",-SUMIFS(Tabla7[Cantidad],Tabla7[Código del producto],$B4633,Tabla7[Tipo de movimiento],"SALIDA",Tabla7[Mes],I$5))</f>
        <v/>
      </c>
      <c r="J4633" s="39" t="str">
        <f>IF($B4633="","",-SUMIFS(Tabla7[Cantidad],Tabla7[Código del producto],$B4633,Tabla7[Tipo de movimiento],"SALIDA",Tabla7[Mes],J$5))</f>
        <v/>
      </c>
      <c r="K4633" s="39" t="str">
        <f>IF($B4633="","",-SUMIFS(Tabla7[Cantidad],Tabla7[Código del producto],$B4633,Tabla7[Tipo de movimiento],"SALIDA",Tabla7[Mes],K$5))</f>
        <v/>
      </c>
      <c r="L4633" s="39" t="str">
        <f>IF($B4633="","",-SUMIFS(Tabla7[Cantidad],Tabla7[Código del producto],$B4633,Tabla7[Tipo de movimiento],"SALIDA",Tabla7[Mes],L$5))</f>
        <v/>
      </c>
      <c r="M4633" s="39" t="str">
        <f>IF($B4633="","",-SUMIFS(Tabla7[Cantidad],Tabla7[Código del producto],$B4633,Tabla7[Tipo de movimiento],"SALIDA",Tabla7[Mes],M$5))</f>
        <v/>
      </c>
      <c r="N4633" s="39" t="str">
        <f>IF($B4633="","",-SUMIFS(Tabla7[Cantidad],Tabla7[Código del producto],$B4633,Tabla7[Tipo de movimiento],"SALIDA",Tabla7[Mes],N$5))</f>
        <v/>
      </c>
      <c r="O4633" s="39" t="str">
        <f>IF($B4633="","",-SUMIFS(Tabla7[Cantidad],Tabla7[Código del producto],$B4633,Tabla7[Tipo de movimiento],"SALIDA",Tabla7[Mes],O$5))</f>
        <v/>
      </c>
      <c r="P4633" s="39" t="str">
        <f>IF($B4633="","",-SUMIFS(Tabla7[Cantidad],Tabla7[Código del producto],$B4633,Tabla7[Tipo de movimiento],"SALIDA",Tabla7[Mes],P$5))</f>
        <v/>
      </c>
      <c r="Q4633" s="39" t="str">
        <f t="shared" si="216"/>
        <v/>
      </c>
      <c r="R4633" s="51" t="str">
        <f>IF($B4633="","",IFERROR(VLOOKUP($B4633,'ABC rotación'!$C:$G,5,0),"C"))</f>
        <v/>
      </c>
      <c r="S4633" s="41" t="str">
        <f t="shared" si="217"/>
        <v/>
      </c>
      <c r="T4633" s="40" t="str">
        <f t="shared" si="218"/>
        <v/>
      </c>
      <c r="U4633" s="23" t="str">
        <f>IF($B4633="","",VLOOKUP($T4633,Tablas!$X$14:$Y$17,2,1))</f>
        <v/>
      </c>
    </row>
    <row r="4634" spans="2:21" x14ac:dyDescent="0.2">
      <c r="B4634" s="1" t="str">
        <f>IF(Tablas!B4632="","",Tablas!B4632)</f>
        <v/>
      </c>
      <c r="C4634" s="1" t="str">
        <f>IF(Tablas!C4632="","",Tablas!C4632)</f>
        <v/>
      </c>
      <c r="D4634" s="1" t="str">
        <f>IF(Tablas!D4632="","",Tablas!D4632)</f>
        <v/>
      </c>
      <c r="E4634" s="1" t="str">
        <f>IF(Tablas!E4632="","",Tablas!E4632)</f>
        <v/>
      </c>
      <c r="F4634" s="1" t="str">
        <f>IF(Tablas!F4632="","",Tablas!F4632)</f>
        <v/>
      </c>
      <c r="G4634" s="1" t="str">
        <f>IF(Tablas!I4632="","",Tablas!I4632)</f>
        <v/>
      </c>
      <c r="H4634" s="1" t="s">
        <v>911</v>
      </c>
      <c r="I4634" s="39" t="str">
        <f>IF($B4634="","",-SUMIFS(Tabla7[Cantidad],Tabla7[Código del producto],$B4634,Tabla7[Tipo de movimiento],"SALIDA",Tabla7[Mes],I$5))</f>
        <v/>
      </c>
      <c r="J4634" s="39" t="str">
        <f>IF($B4634="","",-SUMIFS(Tabla7[Cantidad],Tabla7[Código del producto],$B4634,Tabla7[Tipo de movimiento],"SALIDA",Tabla7[Mes],J$5))</f>
        <v/>
      </c>
      <c r="K4634" s="39" t="str">
        <f>IF($B4634="","",-SUMIFS(Tabla7[Cantidad],Tabla7[Código del producto],$B4634,Tabla7[Tipo de movimiento],"SALIDA",Tabla7[Mes],K$5))</f>
        <v/>
      </c>
      <c r="L4634" s="39" t="str">
        <f>IF($B4634="","",-SUMIFS(Tabla7[Cantidad],Tabla7[Código del producto],$B4634,Tabla7[Tipo de movimiento],"SALIDA",Tabla7[Mes],L$5))</f>
        <v/>
      </c>
      <c r="M4634" s="39" t="str">
        <f>IF($B4634="","",-SUMIFS(Tabla7[Cantidad],Tabla7[Código del producto],$B4634,Tabla7[Tipo de movimiento],"SALIDA",Tabla7[Mes],M$5))</f>
        <v/>
      </c>
      <c r="N4634" s="39" t="str">
        <f>IF($B4634="","",-SUMIFS(Tabla7[Cantidad],Tabla7[Código del producto],$B4634,Tabla7[Tipo de movimiento],"SALIDA",Tabla7[Mes],N$5))</f>
        <v/>
      </c>
      <c r="O4634" s="39" t="str">
        <f>IF($B4634="","",-SUMIFS(Tabla7[Cantidad],Tabla7[Código del producto],$B4634,Tabla7[Tipo de movimiento],"SALIDA",Tabla7[Mes],O$5))</f>
        <v/>
      </c>
      <c r="P4634" s="39" t="str">
        <f>IF($B4634="","",-SUMIFS(Tabla7[Cantidad],Tabla7[Código del producto],$B4634,Tabla7[Tipo de movimiento],"SALIDA",Tabla7[Mes],P$5))</f>
        <v/>
      </c>
      <c r="Q4634" s="39" t="str">
        <f t="shared" si="216"/>
        <v/>
      </c>
      <c r="R4634" s="51" t="str">
        <f>IF($B4634="","",IFERROR(VLOOKUP($B4634,'ABC rotación'!$C:$G,5,0),"C"))</f>
        <v/>
      </c>
      <c r="S4634" s="41" t="str">
        <f t="shared" si="217"/>
        <v/>
      </c>
      <c r="T4634" s="40" t="str">
        <f t="shared" si="218"/>
        <v/>
      </c>
      <c r="U4634" s="23" t="str">
        <f>IF($B4634="","",VLOOKUP($T4634,Tablas!$X$14:$Y$17,2,1))</f>
        <v/>
      </c>
    </row>
    <row r="4635" spans="2:21" x14ac:dyDescent="0.2">
      <c r="B4635" s="1" t="str">
        <f>IF(Tablas!B4633="","",Tablas!B4633)</f>
        <v/>
      </c>
      <c r="C4635" s="1" t="str">
        <f>IF(Tablas!C4633="","",Tablas!C4633)</f>
        <v/>
      </c>
      <c r="D4635" s="1" t="str">
        <f>IF(Tablas!D4633="","",Tablas!D4633)</f>
        <v/>
      </c>
      <c r="E4635" s="1" t="str">
        <f>IF(Tablas!E4633="","",Tablas!E4633)</f>
        <v/>
      </c>
      <c r="F4635" s="1" t="str">
        <f>IF(Tablas!F4633="","",Tablas!F4633)</f>
        <v/>
      </c>
      <c r="G4635" s="1" t="str">
        <f>IF(Tablas!I4633="","",Tablas!I4633)</f>
        <v/>
      </c>
      <c r="H4635" s="1" t="s">
        <v>911</v>
      </c>
      <c r="I4635" s="39" t="str">
        <f>IF($B4635="","",-SUMIFS(Tabla7[Cantidad],Tabla7[Código del producto],$B4635,Tabla7[Tipo de movimiento],"SALIDA",Tabla7[Mes],I$5))</f>
        <v/>
      </c>
      <c r="J4635" s="39" t="str">
        <f>IF($B4635="","",-SUMIFS(Tabla7[Cantidad],Tabla7[Código del producto],$B4635,Tabla7[Tipo de movimiento],"SALIDA",Tabla7[Mes],J$5))</f>
        <v/>
      </c>
      <c r="K4635" s="39" t="str">
        <f>IF($B4635="","",-SUMIFS(Tabla7[Cantidad],Tabla7[Código del producto],$B4635,Tabla7[Tipo de movimiento],"SALIDA",Tabla7[Mes],K$5))</f>
        <v/>
      </c>
      <c r="L4635" s="39" t="str">
        <f>IF($B4635="","",-SUMIFS(Tabla7[Cantidad],Tabla7[Código del producto],$B4635,Tabla7[Tipo de movimiento],"SALIDA",Tabla7[Mes],L$5))</f>
        <v/>
      </c>
      <c r="M4635" s="39" t="str">
        <f>IF($B4635="","",-SUMIFS(Tabla7[Cantidad],Tabla7[Código del producto],$B4635,Tabla7[Tipo de movimiento],"SALIDA",Tabla7[Mes],M$5))</f>
        <v/>
      </c>
      <c r="N4635" s="39" t="str">
        <f>IF($B4635="","",-SUMIFS(Tabla7[Cantidad],Tabla7[Código del producto],$B4635,Tabla7[Tipo de movimiento],"SALIDA",Tabla7[Mes],N$5))</f>
        <v/>
      </c>
      <c r="O4635" s="39" t="str">
        <f>IF($B4635="","",-SUMIFS(Tabla7[Cantidad],Tabla7[Código del producto],$B4635,Tabla7[Tipo de movimiento],"SALIDA",Tabla7[Mes],O$5))</f>
        <v/>
      </c>
      <c r="P4635" s="39" t="str">
        <f>IF($B4635="","",-SUMIFS(Tabla7[Cantidad],Tabla7[Código del producto],$B4635,Tabla7[Tipo de movimiento],"SALIDA",Tabla7[Mes],P$5))</f>
        <v/>
      </c>
      <c r="Q4635" s="39" t="str">
        <f t="shared" si="216"/>
        <v/>
      </c>
      <c r="R4635" s="51" t="str">
        <f>IF($B4635="","",IFERROR(VLOOKUP($B4635,'ABC rotación'!$C:$G,5,0),"C"))</f>
        <v/>
      </c>
      <c r="S4635" s="41" t="str">
        <f t="shared" si="217"/>
        <v/>
      </c>
      <c r="T4635" s="40" t="str">
        <f t="shared" si="218"/>
        <v/>
      </c>
      <c r="U4635" s="23" t="str">
        <f>IF($B4635="","",VLOOKUP($T4635,Tablas!$X$14:$Y$17,2,1))</f>
        <v/>
      </c>
    </row>
    <row r="4636" spans="2:21" x14ac:dyDescent="0.2">
      <c r="B4636" s="1" t="str">
        <f>IF(Tablas!B4634="","",Tablas!B4634)</f>
        <v/>
      </c>
      <c r="C4636" s="1" t="str">
        <f>IF(Tablas!C4634="","",Tablas!C4634)</f>
        <v/>
      </c>
      <c r="D4636" s="1" t="str">
        <f>IF(Tablas!D4634="","",Tablas!D4634)</f>
        <v/>
      </c>
      <c r="E4636" s="1" t="str">
        <f>IF(Tablas!E4634="","",Tablas!E4634)</f>
        <v/>
      </c>
      <c r="F4636" s="1" t="str">
        <f>IF(Tablas!F4634="","",Tablas!F4634)</f>
        <v/>
      </c>
      <c r="G4636" s="1" t="str">
        <f>IF(Tablas!I4634="","",Tablas!I4634)</f>
        <v/>
      </c>
      <c r="H4636" s="1" t="s">
        <v>911</v>
      </c>
      <c r="I4636" s="39" t="str">
        <f>IF($B4636="","",-SUMIFS(Tabla7[Cantidad],Tabla7[Código del producto],$B4636,Tabla7[Tipo de movimiento],"SALIDA",Tabla7[Mes],I$5))</f>
        <v/>
      </c>
      <c r="J4636" s="39" t="str">
        <f>IF($B4636="","",-SUMIFS(Tabla7[Cantidad],Tabla7[Código del producto],$B4636,Tabla7[Tipo de movimiento],"SALIDA",Tabla7[Mes],J$5))</f>
        <v/>
      </c>
      <c r="K4636" s="39" t="str">
        <f>IF($B4636="","",-SUMIFS(Tabla7[Cantidad],Tabla7[Código del producto],$B4636,Tabla7[Tipo de movimiento],"SALIDA",Tabla7[Mes],K$5))</f>
        <v/>
      </c>
      <c r="L4636" s="39" t="str">
        <f>IF($B4636="","",-SUMIFS(Tabla7[Cantidad],Tabla7[Código del producto],$B4636,Tabla7[Tipo de movimiento],"SALIDA",Tabla7[Mes],L$5))</f>
        <v/>
      </c>
      <c r="M4636" s="39" t="str">
        <f>IF($B4636="","",-SUMIFS(Tabla7[Cantidad],Tabla7[Código del producto],$B4636,Tabla7[Tipo de movimiento],"SALIDA",Tabla7[Mes],M$5))</f>
        <v/>
      </c>
      <c r="N4636" s="39" t="str">
        <f>IF($B4636="","",-SUMIFS(Tabla7[Cantidad],Tabla7[Código del producto],$B4636,Tabla7[Tipo de movimiento],"SALIDA",Tabla7[Mes],N$5))</f>
        <v/>
      </c>
      <c r="O4636" s="39" t="str">
        <f>IF($B4636="","",-SUMIFS(Tabla7[Cantidad],Tabla7[Código del producto],$B4636,Tabla7[Tipo de movimiento],"SALIDA",Tabla7[Mes],O$5))</f>
        <v/>
      </c>
      <c r="P4636" s="39" t="str">
        <f>IF($B4636="","",-SUMIFS(Tabla7[Cantidad],Tabla7[Código del producto],$B4636,Tabla7[Tipo de movimiento],"SALIDA",Tabla7[Mes],P$5))</f>
        <v/>
      </c>
      <c r="Q4636" s="39" t="str">
        <f t="shared" si="216"/>
        <v/>
      </c>
      <c r="R4636" s="51" t="str">
        <f>IF($B4636="","",IFERROR(VLOOKUP($B4636,'ABC rotación'!$C:$G,5,0),"C"))</f>
        <v/>
      </c>
      <c r="S4636" s="41" t="str">
        <f t="shared" si="217"/>
        <v/>
      </c>
      <c r="T4636" s="40" t="str">
        <f t="shared" si="218"/>
        <v/>
      </c>
      <c r="U4636" s="23" t="str">
        <f>IF($B4636="","",VLOOKUP($T4636,Tablas!$X$14:$Y$17,2,1))</f>
        <v/>
      </c>
    </row>
    <row r="4637" spans="2:21" x14ac:dyDescent="0.2">
      <c r="B4637" s="1" t="str">
        <f>IF(Tablas!B4635="","",Tablas!B4635)</f>
        <v/>
      </c>
      <c r="C4637" s="1" t="str">
        <f>IF(Tablas!C4635="","",Tablas!C4635)</f>
        <v/>
      </c>
      <c r="D4637" s="1" t="str">
        <f>IF(Tablas!D4635="","",Tablas!D4635)</f>
        <v/>
      </c>
      <c r="E4637" s="1" t="str">
        <f>IF(Tablas!E4635="","",Tablas!E4635)</f>
        <v/>
      </c>
      <c r="F4637" s="1" t="str">
        <f>IF(Tablas!F4635="","",Tablas!F4635)</f>
        <v/>
      </c>
      <c r="G4637" s="1" t="str">
        <f>IF(Tablas!I4635="","",Tablas!I4635)</f>
        <v/>
      </c>
      <c r="H4637" s="1" t="s">
        <v>911</v>
      </c>
      <c r="I4637" s="39" t="str">
        <f>IF($B4637="","",-SUMIFS(Tabla7[Cantidad],Tabla7[Código del producto],$B4637,Tabla7[Tipo de movimiento],"SALIDA",Tabla7[Mes],I$5))</f>
        <v/>
      </c>
      <c r="J4637" s="39" t="str">
        <f>IF($B4637="","",-SUMIFS(Tabla7[Cantidad],Tabla7[Código del producto],$B4637,Tabla7[Tipo de movimiento],"SALIDA",Tabla7[Mes],J$5))</f>
        <v/>
      </c>
      <c r="K4637" s="39" t="str">
        <f>IF($B4637="","",-SUMIFS(Tabla7[Cantidad],Tabla7[Código del producto],$B4637,Tabla7[Tipo de movimiento],"SALIDA",Tabla7[Mes],K$5))</f>
        <v/>
      </c>
      <c r="L4637" s="39" t="str">
        <f>IF($B4637="","",-SUMIFS(Tabla7[Cantidad],Tabla7[Código del producto],$B4637,Tabla7[Tipo de movimiento],"SALIDA",Tabla7[Mes],L$5))</f>
        <v/>
      </c>
      <c r="M4637" s="39" t="str">
        <f>IF($B4637="","",-SUMIFS(Tabla7[Cantidad],Tabla7[Código del producto],$B4637,Tabla7[Tipo de movimiento],"SALIDA",Tabla7[Mes],M$5))</f>
        <v/>
      </c>
      <c r="N4637" s="39" t="str">
        <f>IF($B4637="","",-SUMIFS(Tabla7[Cantidad],Tabla7[Código del producto],$B4637,Tabla7[Tipo de movimiento],"SALIDA",Tabla7[Mes],N$5))</f>
        <v/>
      </c>
      <c r="O4637" s="39" t="str">
        <f>IF($B4637="","",-SUMIFS(Tabla7[Cantidad],Tabla7[Código del producto],$B4637,Tabla7[Tipo de movimiento],"SALIDA",Tabla7[Mes],O$5))</f>
        <v/>
      </c>
      <c r="P4637" s="39" t="str">
        <f>IF($B4637="","",-SUMIFS(Tabla7[Cantidad],Tabla7[Código del producto],$B4637,Tabla7[Tipo de movimiento],"SALIDA",Tabla7[Mes],P$5))</f>
        <v/>
      </c>
      <c r="Q4637" s="39" t="str">
        <f t="shared" si="216"/>
        <v/>
      </c>
      <c r="R4637" s="51" t="str">
        <f>IF($B4637="","",IFERROR(VLOOKUP($B4637,'ABC rotación'!$C:$G,5,0),"C"))</f>
        <v/>
      </c>
      <c r="S4637" s="41" t="str">
        <f t="shared" si="217"/>
        <v/>
      </c>
      <c r="T4637" s="40" t="str">
        <f t="shared" si="218"/>
        <v/>
      </c>
      <c r="U4637" s="23" t="str">
        <f>IF($B4637="","",VLOOKUP($T4637,Tablas!$X$14:$Y$17,2,1))</f>
        <v/>
      </c>
    </row>
    <row r="4638" spans="2:21" x14ac:dyDescent="0.2">
      <c r="B4638" s="1" t="str">
        <f>IF(Tablas!B4636="","",Tablas!B4636)</f>
        <v/>
      </c>
      <c r="C4638" s="1" t="str">
        <f>IF(Tablas!C4636="","",Tablas!C4636)</f>
        <v/>
      </c>
      <c r="D4638" s="1" t="str">
        <f>IF(Tablas!D4636="","",Tablas!D4636)</f>
        <v/>
      </c>
      <c r="E4638" s="1" t="str">
        <f>IF(Tablas!E4636="","",Tablas!E4636)</f>
        <v/>
      </c>
      <c r="F4638" s="1" t="str">
        <f>IF(Tablas!F4636="","",Tablas!F4636)</f>
        <v/>
      </c>
      <c r="G4638" s="1" t="str">
        <f>IF(Tablas!I4636="","",Tablas!I4636)</f>
        <v/>
      </c>
      <c r="H4638" s="1" t="s">
        <v>911</v>
      </c>
      <c r="I4638" s="39" t="str">
        <f>IF($B4638="","",-SUMIFS(Tabla7[Cantidad],Tabla7[Código del producto],$B4638,Tabla7[Tipo de movimiento],"SALIDA",Tabla7[Mes],I$5))</f>
        <v/>
      </c>
      <c r="J4638" s="39" t="str">
        <f>IF($B4638="","",-SUMIFS(Tabla7[Cantidad],Tabla7[Código del producto],$B4638,Tabla7[Tipo de movimiento],"SALIDA",Tabla7[Mes],J$5))</f>
        <v/>
      </c>
      <c r="K4638" s="39" t="str">
        <f>IF($B4638="","",-SUMIFS(Tabla7[Cantidad],Tabla7[Código del producto],$B4638,Tabla7[Tipo de movimiento],"SALIDA",Tabla7[Mes],K$5))</f>
        <v/>
      </c>
      <c r="L4638" s="39" t="str">
        <f>IF($B4638="","",-SUMIFS(Tabla7[Cantidad],Tabla7[Código del producto],$B4638,Tabla7[Tipo de movimiento],"SALIDA",Tabla7[Mes],L$5))</f>
        <v/>
      </c>
      <c r="M4638" s="39" t="str">
        <f>IF($B4638="","",-SUMIFS(Tabla7[Cantidad],Tabla7[Código del producto],$B4638,Tabla7[Tipo de movimiento],"SALIDA",Tabla7[Mes],M$5))</f>
        <v/>
      </c>
      <c r="N4638" s="39" t="str">
        <f>IF($B4638="","",-SUMIFS(Tabla7[Cantidad],Tabla7[Código del producto],$B4638,Tabla7[Tipo de movimiento],"SALIDA",Tabla7[Mes],N$5))</f>
        <v/>
      </c>
      <c r="O4638" s="39" t="str">
        <f>IF($B4638="","",-SUMIFS(Tabla7[Cantidad],Tabla7[Código del producto],$B4638,Tabla7[Tipo de movimiento],"SALIDA",Tabla7[Mes],O$5))</f>
        <v/>
      </c>
      <c r="P4638" s="39" t="str">
        <f>IF($B4638="","",-SUMIFS(Tabla7[Cantidad],Tabla7[Código del producto],$B4638,Tabla7[Tipo de movimiento],"SALIDA",Tabla7[Mes],P$5))</f>
        <v/>
      </c>
      <c r="Q4638" s="39" t="str">
        <f t="shared" si="216"/>
        <v/>
      </c>
      <c r="R4638" s="51" t="str">
        <f>IF($B4638="","",IFERROR(VLOOKUP($B4638,'ABC rotación'!$C:$G,5,0),"C"))</f>
        <v/>
      </c>
      <c r="S4638" s="41" t="str">
        <f t="shared" si="217"/>
        <v/>
      </c>
      <c r="T4638" s="40" t="str">
        <f t="shared" si="218"/>
        <v/>
      </c>
      <c r="U4638" s="23" t="str">
        <f>IF($B4638="","",VLOOKUP($T4638,Tablas!$X$14:$Y$17,2,1))</f>
        <v/>
      </c>
    </row>
    <row r="4639" spans="2:21" x14ac:dyDescent="0.2">
      <c r="B4639" s="1" t="str">
        <f>IF(Tablas!B4637="","",Tablas!B4637)</f>
        <v/>
      </c>
      <c r="C4639" s="1" t="str">
        <f>IF(Tablas!C4637="","",Tablas!C4637)</f>
        <v/>
      </c>
      <c r="D4639" s="1" t="str">
        <f>IF(Tablas!D4637="","",Tablas!D4637)</f>
        <v/>
      </c>
      <c r="E4639" s="1" t="str">
        <f>IF(Tablas!E4637="","",Tablas!E4637)</f>
        <v/>
      </c>
      <c r="F4639" s="1" t="str">
        <f>IF(Tablas!F4637="","",Tablas!F4637)</f>
        <v/>
      </c>
      <c r="G4639" s="1" t="str">
        <f>IF(Tablas!I4637="","",Tablas!I4637)</f>
        <v/>
      </c>
      <c r="H4639" s="1" t="s">
        <v>911</v>
      </c>
      <c r="I4639" s="39" t="str">
        <f>IF($B4639="","",-SUMIFS(Tabla7[Cantidad],Tabla7[Código del producto],$B4639,Tabla7[Tipo de movimiento],"SALIDA",Tabla7[Mes],I$5))</f>
        <v/>
      </c>
      <c r="J4639" s="39" t="str">
        <f>IF($B4639="","",-SUMIFS(Tabla7[Cantidad],Tabla7[Código del producto],$B4639,Tabla7[Tipo de movimiento],"SALIDA",Tabla7[Mes],J$5))</f>
        <v/>
      </c>
      <c r="K4639" s="39" t="str">
        <f>IF($B4639="","",-SUMIFS(Tabla7[Cantidad],Tabla7[Código del producto],$B4639,Tabla7[Tipo de movimiento],"SALIDA",Tabla7[Mes],K$5))</f>
        <v/>
      </c>
      <c r="L4639" s="39" t="str">
        <f>IF($B4639="","",-SUMIFS(Tabla7[Cantidad],Tabla7[Código del producto],$B4639,Tabla7[Tipo de movimiento],"SALIDA",Tabla7[Mes],L$5))</f>
        <v/>
      </c>
      <c r="M4639" s="39" t="str">
        <f>IF($B4639="","",-SUMIFS(Tabla7[Cantidad],Tabla7[Código del producto],$B4639,Tabla7[Tipo de movimiento],"SALIDA",Tabla7[Mes],M$5))</f>
        <v/>
      </c>
      <c r="N4639" s="39" t="str">
        <f>IF($B4639="","",-SUMIFS(Tabla7[Cantidad],Tabla7[Código del producto],$B4639,Tabla7[Tipo de movimiento],"SALIDA",Tabla7[Mes],N$5))</f>
        <v/>
      </c>
      <c r="O4639" s="39" t="str">
        <f>IF($B4639="","",-SUMIFS(Tabla7[Cantidad],Tabla7[Código del producto],$B4639,Tabla7[Tipo de movimiento],"SALIDA",Tabla7[Mes],O$5))</f>
        <v/>
      </c>
      <c r="P4639" s="39" t="str">
        <f>IF($B4639="","",-SUMIFS(Tabla7[Cantidad],Tabla7[Código del producto],$B4639,Tabla7[Tipo de movimiento],"SALIDA",Tabla7[Mes],P$5))</f>
        <v/>
      </c>
      <c r="Q4639" s="39" t="str">
        <f t="shared" si="216"/>
        <v/>
      </c>
      <c r="R4639" s="51" t="str">
        <f>IF($B4639="","",IFERROR(VLOOKUP($B4639,'ABC rotación'!$C:$G,5,0),"C"))</f>
        <v/>
      </c>
      <c r="S4639" s="41" t="str">
        <f t="shared" si="217"/>
        <v/>
      </c>
      <c r="T4639" s="40" t="str">
        <f t="shared" si="218"/>
        <v/>
      </c>
      <c r="U4639" s="23" t="str">
        <f>IF($B4639="","",VLOOKUP($T4639,Tablas!$X$14:$Y$17,2,1))</f>
        <v/>
      </c>
    </row>
    <row r="4640" spans="2:21" x14ac:dyDescent="0.2">
      <c r="B4640" s="1" t="str">
        <f>IF(Tablas!B4638="","",Tablas!B4638)</f>
        <v/>
      </c>
      <c r="C4640" s="1" t="str">
        <f>IF(Tablas!C4638="","",Tablas!C4638)</f>
        <v/>
      </c>
      <c r="D4640" s="1" t="str">
        <f>IF(Tablas!D4638="","",Tablas!D4638)</f>
        <v/>
      </c>
      <c r="E4640" s="1" t="str">
        <f>IF(Tablas!E4638="","",Tablas!E4638)</f>
        <v/>
      </c>
      <c r="F4640" s="1" t="str">
        <f>IF(Tablas!F4638="","",Tablas!F4638)</f>
        <v/>
      </c>
      <c r="G4640" s="1" t="str">
        <f>IF(Tablas!I4638="","",Tablas!I4638)</f>
        <v/>
      </c>
      <c r="H4640" s="1" t="s">
        <v>911</v>
      </c>
      <c r="I4640" s="39" t="str">
        <f>IF($B4640="","",-SUMIFS(Tabla7[Cantidad],Tabla7[Código del producto],$B4640,Tabla7[Tipo de movimiento],"SALIDA",Tabla7[Mes],I$5))</f>
        <v/>
      </c>
      <c r="J4640" s="39" t="str">
        <f>IF($B4640="","",-SUMIFS(Tabla7[Cantidad],Tabla7[Código del producto],$B4640,Tabla7[Tipo de movimiento],"SALIDA",Tabla7[Mes],J$5))</f>
        <v/>
      </c>
      <c r="K4640" s="39" t="str">
        <f>IF($B4640="","",-SUMIFS(Tabla7[Cantidad],Tabla7[Código del producto],$B4640,Tabla7[Tipo de movimiento],"SALIDA",Tabla7[Mes],K$5))</f>
        <v/>
      </c>
      <c r="L4640" s="39" t="str">
        <f>IF($B4640="","",-SUMIFS(Tabla7[Cantidad],Tabla7[Código del producto],$B4640,Tabla7[Tipo de movimiento],"SALIDA",Tabla7[Mes],L$5))</f>
        <v/>
      </c>
      <c r="M4640" s="39" t="str">
        <f>IF($B4640="","",-SUMIFS(Tabla7[Cantidad],Tabla7[Código del producto],$B4640,Tabla7[Tipo de movimiento],"SALIDA",Tabla7[Mes],M$5))</f>
        <v/>
      </c>
      <c r="N4640" s="39" t="str">
        <f>IF($B4640="","",-SUMIFS(Tabla7[Cantidad],Tabla7[Código del producto],$B4640,Tabla7[Tipo de movimiento],"SALIDA",Tabla7[Mes],N$5))</f>
        <v/>
      </c>
      <c r="O4640" s="39" t="str">
        <f>IF($B4640="","",-SUMIFS(Tabla7[Cantidad],Tabla7[Código del producto],$B4640,Tabla7[Tipo de movimiento],"SALIDA",Tabla7[Mes],O$5))</f>
        <v/>
      </c>
      <c r="P4640" s="39" t="str">
        <f>IF($B4640="","",-SUMIFS(Tabla7[Cantidad],Tabla7[Código del producto],$B4640,Tabla7[Tipo de movimiento],"SALIDA",Tabla7[Mes],P$5))</f>
        <v/>
      </c>
      <c r="Q4640" s="39" t="str">
        <f t="shared" si="216"/>
        <v/>
      </c>
      <c r="R4640" s="51" t="str">
        <f>IF($B4640="","",IFERROR(VLOOKUP($B4640,'ABC rotación'!$C:$G,5,0),"C"))</f>
        <v/>
      </c>
      <c r="S4640" s="41" t="str">
        <f t="shared" si="217"/>
        <v/>
      </c>
      <c r="T4640" s="40" t="str">
        <f t="shared" si="218"/>
        <v/>
      </c>
      <c r="U4640" s="23" t="str">
        <f>IF($B4640="","",VLOOKUP($T4640,Tablas!$X$14:$Y$17,2,1))</f>
        <v/>
      </c>
    </row>
    <row r="4641" spans="2:21" x14ac:dyDescent="0.2">
      <c r="B4641" s="1" t="str">
        <f>IF(Tablas!B4639="","",Tablas!B4639)</f>
        <v/>
      </c>
      <c r="C4641" s="1" t="str">
        <f>IF(Tablas!C4639="","",Tablas!C4639)</f>
        <v/>
      </c>
      <c r="D4641" s="1" t="str">
        <f>IF(Tablas!D4639="","",Tablas!D4639)</f>
        <v/>
      </c>
      <c r="E4641" s="1" t="str">
        <f>IF(Tablas!E4639="","",Tablas!E4639)</f>
        <v/>
      </c>
      <c r="F4641" s="1" t="str">
        <f>IF(Tablas!F4639="","",Tablas!F4639)</f>
        <v/>
      </c>
      <c r="G4641" s="1" t="str">
        <f>IF(Tablas!I4639="","",Tablas!I4639)</f>
        <v/>
      </c>
      <c r="H4641" s="1" t="s">
        <v>911</v>
      </c>
      <c r="I4641" s="39" t="str">
        <f>IF($B4641="","",-SUMIFS(Tabla7[Cantidad],Tabla7[Código del producto],$B4641,Tabla7[Tipo de movimiento],"SALIDA",Tabla7[Mes],I$5))</f>
        <v/>
      </c>
      <c r="J4641" s="39" t="str">
        <f>IF($B4641="","",-SUMIFS(Tabla7[Cantidad],Tabla7[Código del producto],$B4641,Tabla7[Tipo de movimiento],"SALIDA",Tabla7[Mes],J$5))</f>
        <v/>
      </c>
      <c r="K4641" s="39" t="str">
        <f>IF($B4641="","",-SUMIFS(Tabla7[Cantidad],Tabla7[Código del producto],$B4641,Tabla7[Tipo de movimiento],"SALIDA",Tabla7[Mes],K$5))</f>
        <v/>
      </c>
      <c r="L4641" s="39" t="str">
        <f>IF($B4641="","",-SUMIFS(Tabla7[Cantidad],Tabla7[Código del producto],$B4641,Tabla7[Tipo de movimiento],"SALIDA",Tabla7[Mes],L$5))</f>
        <v/>
      </c>
      <c r="M4641" s="39" t="str">
        <f>IF($B4641="","",-SUMIFS(Tabla7[Cantidad],Tabla7[Código del producto],$B4641,Tabla7[Tipo de movimiento],"SALIDA",Tabla7[Mes],M$5))</f>
        <v/>
      </c>
      <c r="N4641" s="39" t="str">
        <f>IF($B4641="","",-SUMIFS(Tabla7[Cantidad],Tabla7[Código del producto],$B4641,Tabla7[Tipo de movimiento],"SALIDA",Tabla7[Mes],N$5))</f>
        <v/>
      </c>
      <c r="O4641" s="39" t="str">
        <f>IF($B4641="","",-SUMIFS(Tabla7[Cantidad],Tabla7[Código del producto],$B4641,Tabla7[Tipo de movimiento],"SALIDA",Tabla7[Mes],O$5))</f>
        <v/>
      </c>
      <c r="P4641" s="39" t="str">
        <f>IF($B4641="","",-SUMIFS(Tabla7[Cantidad],Tabla7[Código del producto],$B4641,Tabla7[Tipo de movimiento],"SALIDA",Tabla7[Mes],P$5))</f>
        <v/>
      </c>
      <c r="Q4641" s="39" t="str">
        <f t="shared" si="216"/>
        <v/>
      </c>
      <c r="R4641" s="51" t="str">
        <f>IF($B4641="","",IFERROR(VLOOKUP($B4641,'ABC rotación'!$C:$G,5,0),"C"))</f>
        <v/>
      </c>
      <c r="S4641" s="41" t="str">
        <f t="shared" si="217"/>
        <v/>
      </c>
      <c r="T4641" s="40" t="str">
        <f t="shared" si="218"/>
        <v/>
      </c>
      <c r="U4641" s="23" t="str">
        <f>IF($B4641="","",VLOOKUP($T4641,Tablas!$X$14:$Y$17,2,1))</f>
        <v/>
      </c>
    </row>
    <row r="4642" spans="2:21" x14ac:dyDescent="0.2">
      <c r="B4642" s="1" t="str">
        <f>IF(Tablas!B4640="","",Tablas!B4640)</f>
        <v/>
      </c>
      <c r="C4642" s="1" t="str">
        <f>IF(Tablas!C4640="","",Tablas!C4640)</f>
        <v/>
      </c>
      <c r="D4642" s="1" t="str">
        <f>IF(Tablas!D4640="","",Tablas!D4640)</f>
        <v/>
      </c>
      <c r="E4642" s="1" t="str">
        <f>IF(Tablas!E4640="","",Tablas!E4640)</f>
        <v/>
      </c>
      <c r="F4642" s="1" t="str">
        <f>IF(Tablas!F4640="","",Tablas!F4640)</f>
        <v/>
      </c>
      <c r="G4642" s="1" t="str">
        <f>IF(Tablas!I4640="","",Tablas!I4640)</f>
        <v/>
      </c>
      <c r="H4642" s="1" t="s">
        <v>911</v>
      </c>
      <c r="I4642" s="39" t="str">
        <f>IF($B4642="","",-SUMIFS(Tabla7[Cantidad],Tabla7[Código del producto],$B4642,Tabla7[Tipo de movimiento],"SALIDA",Tabla7[Mes],I$5))</f>
        <v/>
      </c>
      <c r="J4642" s="39" t="str">
        <f>IF($B4642="","",-SUMIFS(Tabla7[Cantidad],Tabla7[Código del producto],$B4642,Tabla7[Tipo de movimiento],"SALIDA",Tabla7[Mes],J$5))</f>
        <v/>
      </c>
      <c r="K4642" s="39" t="str">
        <f>IF($B4642="","",-SUMIFS(Tabla7[Cantidad],Tabla7[Código del producto],$B4642,Tabla7[Tipo de movimiento],"SALIDA",Tabla7[Mes],K$5))</f>
        <v/>
      </c>
      <c r="L4642" s="39" t="str">
        <f>IF($B4642="","",-SUMIFS(Tabla7[Cantidad],Tabla7[Código del producto],$B4642,Tabla7[Tipo de movimiento],"SALIDA",Tabla7[Mes],L$5))</f>
        <v/>
      </c>
      <c r="M4642" s="39" t="str">
        <f>IF($B4642="","",-SUMIFS(Tabla7[Cantidad],Tabla7[Código del producto],$B4642,Tabla7[Tipo de movimiento],"SALIDA",Tabla7[Mes],M$5))</f>
        <v/>
      </c>
      <c r="N4642" s="39" t="str">
        <f>IF($B4642="","",-SUMIFS(Tabla7[Cantidad],Tabla7[Código del producto],$B4642,Tabla7[Tipo de movimiento],"SALIDA",Tabla7[Mes],N$5))</f>
        <v/>
      </c>
      <c r="O4642" s="39" t="str">
        <f>IF($B4642="","",-SUMIFS(Tabla7[Cantidad],Tabla7[Código del producto],$B4642,Tabla7[Tipo de movimiento],"SALIDA",Tabla7[Mes],O$5))</f>
        <v/>
      </c>
      <c r="P4642" s="39" t="str">
        <f>IF($B4642="","",-SUMIFS(Tabla7[Cantidad],Tabla7[Código del producto],$B4642,Tabla7[Tipo de movimiento],"SALIDA",Tabla7[Mes],P$5))</f>
        <v/>
      </c>
      <c r="Q4642" s="39" t="str">
        <f t="shared" si="216"/>
        <v/>
      </c>
      <c r="R4642" s="51" t="str">
        <f>IF($B4642="","",IFERROR(VLOOKUP($B4642,'ABC rotación'!$C:$G,5,0),"C"))</f>
        <v/>
      </c>
      <c r="S4642" s="41" t="str">
        <f t="shared" si="217"/>
        <v/>
      </c>
      <c r="T4642" s="40" t="str">
        <f t="shared" si="218"/>
        <v/>
      </c>
      <c r="U4642" s="23" t="str">
        <f>IF($B4642="","",VLOOKUP($T4642,Tablas!$X$14:$Y$17,2,1))</f>
        <v/>
      </c>
    </row>
    <row r="4643" spans="2:21" x14ac:dyDescent="0.2">
      <c r="B4643" s="1" t="str">
        <f>IF(Tablas!B4641="","",Tablas!B4641)</f>
        <v/>
      </c>
      <c r="C4643" s="1" t="str">
        <f>IF(Tablas!C4641="","",Tablas!C4641)</f>
        <v/>
      </c>
      <c r="D4643" s="1" t="str">
        <f>IF(Tablas!D4641="","",Tablas!D4641)</f>
        <v/>
      </c>
      <c r="E4643" s="1" t="str">
        <f>IF(Tablas!E4641="","",Tablas!E4641)</f>
        <v/>
      </c>
      <c r="F4643" s="1" t="str">
        <f>IF(Tablas!F4641="","",Tablas!F4641)</f>
        <v/>
      </c>
      <c r="G4643" s="1" t="str">
        <f>IF(Tablas!I4641="","",Tablas!I4641)</f>
        <v/>
      </c>
      <c r="H4643" s="1" t="s">
        <v>911</v>
      </c>
      <c r="I4643" s="39" t="str">
        <f>IF($B4643="","",-SUMIFS(Tabla7[Cantidad],Tabla7[Código del producto],$B4643,Tabla7[Tipo de movimiento],"SALIDA",Tabla7[Mes],I$5))</f>
        <v/>
      </c>
      <c r="J4643" s="39" t="str">
        <f>IF($B4643="","",-SUMIFS(Tabla7[Cantidad],Tabla7[Código del producto],$B4643,Tabla7[Tipo de movimiento],"SALIDA",Tabla7[Mes],J$5))</f>
        <v/>
      </c>
      <c r="K4643" s="39" t="str">
        <f>IF($B4643="","",-SUMIFS(Tabla7[Cantidad],Tabla7[Código del producto],$B4643,Tabla7[Tipo de movimiento],"SALIDA",Tabla7[Mes],K$5))</f>
        <v/>
      </c>
      <c r="L4643" s="39" t="str">
        <f>IF($B4643="","",-SUMIFS(Tabla7[Cantidad],Tabla7[Código del producto],$B4643,Tabla7[Tipo de movimiento],"SALIDA",Tabla7[Mes],L$5))</f>
        <v/>
      </c>
      <c r="M4643" s="39" t="str">
        <f>IF($B4643="","",-SUMIFS(Tabla7[Cantidad],Tabla7[Código del producto],$B4643,Tabla7[Tipo de movimiento],"SALIDA",Tabla7[Mes],M$5))</f>
        <v/>
      </c>
      <c r="N4643" s="39" t="str">
        <f>IF($B4643="","",-SUMIFS(Tabla7[Cantidad],Tabla7[Código del producto],$B4643,Tabla7[Tipo de movimiento],"SALIDA",Tabla7[Mes],N$5))</f>
        <v/>
      </c>
      <c r="O4643" s="39" t="str">
        <f>IF($B4643="","",-SUMIFS(Tabla7[Cantidad],Tabla7[Código del producto],$B4643,Tabla7[Tipo de movimiento],"SALIDA",Tabla7[Mes],O$5))</f>
        <v/>
      </c>
      <c r="P4643" s="39" t="str">
        <f>IF($B4643="","",-SUMIFS(Tabla7[Cantidad],Tabla7[Código del producto],$B4643,Tabla7[Tipo de movimiento],"SALIDA",Tabla7[Mes],P$5))</f>
        <v/>
      </c>
      <c r="Q4643" s="39" t="str">
        <f t="shared" si="216"/>
        <v/>
      </c>
      <c r="R4643" s="51" t="str">
        <f>IF($B4643="","",IFERROR(VLOOKUP($B4643,'ABC rotación'!$C:$G,5,0),"C"))</f>
        <v/>
      </c>
      <c r="S4643" s="41" t="str">
        <f t="shared" si="217"/>
        <v/>
      </c>
      <c r="T4643" s="40" t="str">
        <f t="shared" si="218"/>
        <v/>
      </c>
      <c r="U4643" s="23" t="str">
        <f>IF($B4643="","",VLOOKUP($T4643,Tablas!$X$14:$Y$17,2,1))</f>
        <v/>
      </c>
    </row>
    <row r="4644" spans="2:21" x14ac:dyDescent="0.2">
      <c r="B4644" s="1" t="str">
        <f>IF(Tablas!B4642="","",Tablas!B4642)</f>
        <v/>
      </c>
      <c r="C4644" s="1" t="str">
        <f>IF(Tablas!C4642="","",Tablas!C4642)</f>
        <v/>
      </c>
      <c r="D4644" s="1" t="str">
        <f>IF(Tablas!D4642="","",Tablas!D4642)</f>
        <v/>
      </c>
      <c r="E4644" s="1" t="str">
        <f>IF(Tablas!E4642="","",Tablas!E4642)</f>
        <v/>
      </c>
      <c r="F4644" s="1" t="str">
        <f>IF(Tablas!F4642="","",Tablas!F4642)</f>
        <v/>
      </c>
      <c r="G4644" s="1" t="str">
        <f>IF(Tablas!I4642="","",Tablas!I4642)</f>
        <v/>
      </c>
      <c r="H4644" s="1" t="s">
        <v>911</v>
      </c>
      <c r="I4644" s="39" t="str">
        <f>IF($B4644="","",-SUMIFS(Tabla7[Cantidad],Tabla7[Código del producto],$B4644,Tabla7[Tipo de movimiento],"SALIDA",Tabla7[Mes],I$5))</f>
        <v/>
      </c>
      <c r="J4644" s="39" t="str">
        <f>IF($B4644="","",-SUMIFS(Tabla7[Cantidad],Tabla7[Código del producto],$B4644,Tabla7[Tipo de movimiento],"SALIDA",Tabla7[Mes],J$5))</f>
        <v/>
      </c>
      <c r="K4644" s="39" t="str">
        <f>IF($B4644="","",-SUMIFS(Tabla7[Cantidad],Tabla7[Código del producto],$B4644,Tabla7[Tipo de movimiento],"SALIDA",Tabla7[Mes],K$5))</f>
        <v/>
      </c>
      <c r="L4644" s="39" t="str">
        <f>IF($B4644="","",-SUMIFS(Tabla7[Cantidad],Tabla7[Código del producto],$B4644,Tabla7[Tipo de movimiento],"SALIDA",Tabla7[Mes],L$5))</f>
        <v/>
      </c>
      <c r="M4644" s="39" t="str">
        <f>IF($B4644="","",-SUMIFS(Tabla7[Cantidad],Tabla7[Código del producto],$B4644,Tabla7[Tipo de movimiento],"SALIDA",Tabla7[Mes],M$5))</f>
        <v/>
      </c>
      <c r="N4644" s="39" t="str">
        <f>IF($B4644="","",-SUMIFS(Tabla7[Cantidad],Tabla7[Código del producto],$B4644,Tabla7[Tipo de movimiento],"SALIDA",Tabla7[Mes],N$5))</f>
        <v/>
      </c>
      <c r="O4644" s="39" t="str">
        <f>IF($B4644="","",-SUMIFS(Tabla7[Cantidad],Tabla7[Código del producto],$B4644,Tabla7[Tipo de movimiento],"SALIDA",Tabla7[Mes],O$5))</f>
        <v/>
      </c>
      <c r="P4644" s="39" t="str">
        <f>IF($B4644="","",-SUMIFS(Tabla7[Cantidad],Tabla7[Código del producto],$B4644,Tabla7[Tipo de movimiento],"SALIDA",Tabla7[Mes],P$5))</f>
        <v/>
      </c>
      <c r="Q4644" s="39" t="str">
        <f t="shared" si="216"/>
        <v/>
      </c>
      <c r="R4644" s="51" t="str">
        <f>IF($B4644="","",IFERROR(VLOOKUP($B4644,'ABC rotación'!$C:$G,5,0),"C"))</f>
        <v/>
      </c>
      <c r="S4644" s="41" t="str">
        <f t="shared" si="217"/>
        <v/>
      </c>
      <c r="T4644" s="40" t="str">
        <f t="shared" si="218"/>
        <v/>
      </c>
      <c r="U4644" s="23" t="str">
        <f>IF($B4644="","",VLOOKUP($T4644,Tablas!$X$14:$Y$17,2,1))</f>
        <v/>
      </c>
    </row>
    <row r="4645" spans="2:21" x14ac:dyDescent="0.2">
      <c r="B4645" s="1" t="str">
        <f>IF(Tablas!B4643="","",Tablas!B4643)</f>
        <v/>
      </c>
      <c r="C4645" s="1" t="str">
        <f>IF(Tablas!C4643="","",Tablas!C4643)</f>
        <v/>
      </c>
      <c r="D4645" s="1" t="str">
        <f>IF(Tablas!D4643="","",Tablas!D4643)</f>
        <v/>
      </c>
      <c r="E4645" s="1" t="str">
        <f>IF(Tablas!E4643="","",Tablas!E4643)</f>
        <v/>
      </c>
      <c r="F4645" s="1" t="str">
        <f>IF(Tablas!F4643="","",Tablas!F4643)</f>
        <v/>
      </c>
      <c r="G4645" s="1" t="str">
        <f>IF(Tablas!I4643="","",Tablas!I4643)</f>
        <v/>
      </c>
      <c r="H4645" s="1" t="s">
        <v>911</v>
      </c>
      <c r="I4645" s="39" t="str">
        <f>IF($B4645="","",-SUMIFS(Tabla7[Cantidad],Tabla7[Código del producto],$B4645,Tabla7[Tipo de movimiento],"SALIDA",Tabla7[Mes],I$5))</f>
        <v/>
      </c>
      <c r="J4645" s="39" t="str">
        <f>IF($B4645="","",-SUMIFS(Tabla7[Cantidad],Tabla7[Código del producto],$B4645,Tabla7[Tipo de movimiento],"SALIDA",Tabla7[Mes],J$5))</f>
        <v/>
      </c>
      <c r="K4645" s="39" t="str">
        <f>IF($B4645="","",-SUMIFS(Tabla7[Cantidad],Tabla7[Código del producto],$B4645,Tabla7[Tipo de movimiento],"SALIDA",Tabla7[Mes],K$5))</f>
        <v/>
      </c>
      <c r="L4645" s="39" t="str">
        <f>IF($B4645="","",-SUMIFS(Tabla7[Cantidad],Tabla7[Código del producto],$B4645,Tabla7[Tipo de movimiento],"SALIDA",Tabla7[Mes],L$5))</f>
        <v/>
      </c>
      <c r="M4645" s="39" t="str">
        <f>IF($B4645="","",-SUMIFS(Tabla7[Cantidad],Tabla7[Código del producto],$B4645,Tabla7[Tipo de movimiento],"SALIDA",Tabla7[Mes],M$5))</f>
        <v/>
      </c>
      <c r="N4645" s="39" t="str">
        <f>IF($B4645="","",-SUMIFS(Tabla7[Cantidad],Tabla7[Código del producto],$B4645,Tabla7[Tipo de movimiento],"SALIDA",Tabla7[Mes],N$5))</f>
        <v/>
      </c>
      <c r="O4645" s="39" t="str">
        <f>IF($B4645="","",-SUMIFS(Tabla7[Cantidad],Tabla7[Código del producto],$B4645,Tabla7[Tipo de movimiento],"SALIDA",Tabla7[Mes],O$5))</f>
        <v/>
      </c>
      <c r="P4645" s="39" t="str">
        <f>IF($B4645="","",-SUMIFS(Tabla7[Cantidad],Tabla7[Código del producto],$B4645,Tabla7[Tipo de movimiento],"SALIDA",Tabla7[Mes],P$5))</f>
        <v/>
      </c>
      <c r="Q4645" s="39" t="str">
        <f t="shared" si="216"/>
        <v/>
      </c>
      <c r="R4645" s="51" t="str">
        <f>IF($B4645="","",IFERROR(VLOOKUP($B4645,'ABC rotación'!$C:$G,5,0),"C"))</f>
        <v/>
      </c>
      <c r="S4645" s="41" t="str">
        <f t="shared" si="217"/>
        <v/>
      </c>
      <c r="T4645" s="40" t="str">
        <f t="shared" si="218"/>
        <v/>
      </c>
      <c r="U4645" s="23" t="str">
        <f>IF($B4645="","",VLOOKUP($T4645,Tablas!$X$14:$Y$17,2,1))</f>
        <v/>
      </c>
    </row>
    <row r="4646" spans="2:21" x14ac:dyDescent="0.2">
      <c r="B4646" s="1" t="str">
        <f>IF(Tablas!B4644="","",Tablas!B4644)</f>
        <v/>
      </c>
      <c r="C4646" s="1" t="str">
        <f>IF(Tablas!C4644="","",Tablas!C4644)</f>
        <v/>
      </c>
      <c r="D4646" s="1" t="str">
        <f>IF(Tablas!D4644="","",Tablas!D4644)</f>
        <v/>
      </c>
      <c r="E4646" s="1" t="str">
        <f>IF(Tablas!E4644="","",Tablas!E4644)</f>
        <v/>
      </c>
      <c r="F4646" s="1" t="str">
        <f>IF(Tablas!F4644="","",Tablas!F4644)</f>
        <v/>
      </c>
      <c r="G4646" s="1" t="str">
        <f>IF(Tablas!I4644="","",Tablas!I4644)</f>
        <v/>
      </c>
      <c r="H4646" s="1" t="s">
        <v>911</v>
      </c>
      <c r="I4646" s="39" t="str">
        <f>IF($B4646="","",-SUMIFS(Tabla7[Cantidad],Tabla7[Código del producto],$B4646,Tabla7[Tipo de movimiento],"SALIDA",Tabla7[Mes],I$5))</f>
        <v/>
      </c>
      <c r="J4646" s="39" t="str">
        <f>IF($B4646="","",-SUMIFS(Tabla7[Cantidad],Tabla7[Código del producto],$B4646,Tabla7[Tipo de movimiento],"SALIDA",Tabla7[Mes],J$5))</f>
        <v/>
      </c>
      <c r="K4646" s="39" t="str">
        <f>IF($B4646="","",-SUMIFS(Tabla7[Cantidad],Tabla7[Código del producto],$B4646,Tabla7[Tipo de movimiento],"SALIDA",Tabla7[Mes],K$5))</f>
        <v/>
      </c>
      <c r="L4646" s="39" t="str">
        <f>IF($B4646="","",-SUMIFS(Tabla7[Cantidad],Tabla7[Código del producto],$B4646,Tabla7[Tipo de movimiento],"SALIDA",Tabla7[Mes],L$5))</f>
        <v/>
      </c>
      <c r="M4646" s="39" t="str">
        <f>IF($B4646="","",-SUMIFS(Tabla7[Cantidad],Tabla7[Código del producto],$B4646,Tabla7[Tipo de movimiento],"SALIDA",Tabla7[Mes],M$5))</f>
        <v/>
      </c>
      <c r="N4646" s="39" t="str">
        <f>IF($B4646="","",-SUMIFS(Tabla7[Cantidad],Tabla7[Código del producto],$B4646,Tabla7[Tipo de movimiento],"SALIDA",Tabla7[Mes],N$5))</f>
        <v/>
      </c>
      <c r="O4646" s="39" t="str">
        <f>IF($B4646="","",-SUMIFS(Tabla7[Cantidad],Tabla7[Código del producto],$B4646,Tabla7[Tipo de movimiento],"SALIDA",Tabla7[Mes],O$5))</f>
        <v/>
      </c>
      <c r="P4646" s="39" t="str">
        <f>IF($B4646="","",-SUMIFS(Tabla7[Cantidad],Tabla7[Código del producto],$B4646,Tabla7[Tipo de movimiento],"SALIDA",Tabla7[Mes],P$5))</f>
        <v/>
      </c>
      <c r="Q4646" s="39" t="str">
        <f t="shared" si="216"/>
        <v/>
      </c>
      <c r="R4646" s="51" t="str">
        <f>IF($B4646="","",IFERROR(VLOOKUP($B4646,'ABC rotación'!$C:$G,5,0),"C"))</f>
        <v/>
      </c>
      <c r="S4646" s="41" t="str">
        <f t="shared" si="217"/>
        <v/>
      </c>
      <c r="T4646" s="40" t="str">
        <f t="shared" si="218"/>
        <v/>
      </c>
      <c r="U4646" s="23" t="str">
        <f>IF($B4646="","",VLOOKUP($T4646,Tablas!$X$14:$Y$17,2,1))</f>
        <v/>
      </c>
    </row>
    <row r="4647" spans="2:21" x14ac:dyDescent="0.2">
      <c r="B4647" s="1" t="str">
        <f>IF(Tablas!B4645="","",Tablas!B4645)</f>
        <v/>
      </c>
      <c r="C4647" s="1" t="str">
        <f>IF(Tablas!C4645="","",Tablas!C4645)</f>
        <v/>
      </c>
      <c r="D4647" s="1" t="str">
        <f>IF(Tablas!D4645="","",Tablas!D4645)</f>
        <v/>
      </c>
      <c r="E4647" s="1" t="str">
        <f>IF(Tablas!E4645="","",Tablas!E4645)</f>
        <v/>
      </c>
      <c r="F4647" s="1" t="str">
        <f>IF(Tablas!F4645="","",Tablas!F4645)</f>
        <v/>
      </c>
      <c r="G4647" s="1" t="str">
        <f>IF(Tablas!I4645="","",Tablas!I4645)</f>
        <v/>
      </c>
      <c r="H4647" s="1" t="s">
        <v>911</v>
      </c>
      <c r="I4647" s="39" t="str">
        <f>IF($B4647="","",-SUMIFS(Tabla7[Cantidad],Tabla7[Código del producto],$B4647,Tabla7[Tipo de movimiento],"SALIDA",Tabla7[Mes],I$5))</f>
        <v/>
      </c>
      <c r="J4647" s="39" t="str">
        <f>IF($B4647="","",-SUMIFS(Tabla7[Cantidad],Tabla7[Código del producto],$B4647,Tabla7[Tipo de movimiento],"SALIDA",Tabla7[Mes],J$5))</f>
        <v/>
      </c>
      <c r="K4647" s="39" t="str">
        <f>IF($B4647="","",-SUMIFS(Tabla7[Cantidad],Tabla7[Código del producto],$B4647,Tabla7[Tipo de movimiento],"SALIDA",Tabla7[Mes],K$5))</f>
        <v/>
      </c>
      <c r="L4647" s="39" t="str">
        <f>IF($B4647="","",-SUMIFS(Tabla7[Cantidad],Tabla7[Código del producto],$B4647,Tabla7[Tipo de movimiento],"SALIDA",Tabla7[Mes],L$5))</f>
        <v/>
      </c>
      <c r="M4647" s="39" t="str">
        <f>IF($B4647="","",-SUMIFS(Tabla7[Cantidad],Tabla7[Código del producto],$B4647,Tabla7[Tipo de movimiento],"SALIDA",Tabla7[Mes],M$5))</f>
        <v/>
      </c>
      <c r="N4647" s="39" t="str">
        <f>IF($B4647="","",-SUMIFS(Tabla7[Cantidad],Tabla7[Código del producto],$B4647,Tabla7[Tipo de movimiento],"SALIDA",Tabla7[Mes],N$5))</f>
        <v/>
      </c>
      <c r="O4647" s="39" t="str">
        <f>IF($B4647="","",-SUMIFS(Tabla7[Cantidad],Tabla7[Código del producto],$B4647,Tabla7[Tipo de movimiento],"SALIDA",Tabla7[Mes],O$5))</f>
        <v/>
      </c>
      <c r="P4647" s="39" t="str">
        <f>IF($B4647="","",-SUMIFS(Tabla7[Cantidad],Tabla7[Código del producto],$B4647,Tabla7[Tipo de movimiento],"SALIDA",Tabla7[Mes],P$5))</f>
        <v/>
      </c>
      <c r="Q4647" s="39" t="str">
        <f t="shared" si="216"/>
        <v/>
      </c>
      <c r="R4647" s="51" t="str">
        <f>IF($B4647="","",IFERROR(VLOOKUP($B4647,'ABC rotación'!$C:$G,5,0),"C"))</f>
        <v/>
      </c>
      <c r="S4647" s="41" t="str">
        <f t="shared" si="217"/>
        <v/>
      </c>
      <c r="T4647" s="40" t="str">
        <f t="shared" si="218"/>
        <v/>
      </c>
      <c r="U4647" s="23" t="str">
        <f>IF($B4647="","",VLOOKUP($T4647,Tablas!$X$14:$Y$17,2,1))</f>
        <v/>
      </c>
    </row>
    <row r="4648" spans="2:21" x14ac:dyDescent="0.2">
      <c r="B4648" s="1" t="str">
        <f>IF(Tablas!B4646="","",Tablas!B4646)</f>
        <v/>
      </c>
      <c r="C4648" s="1" t="str">
        <f>IF(Tablas!C4646="","",Tablas!C4646)</f>
        <v/>
      </c>
      <c r="D4648" s="1" t="str">
        <f>IF(Tablas!D4646="","",Tablas!D4646)</f>
        <v/>
      </c>
      <c r="E4648" s="1" t="str">
        <f>IF(Tablas!E4646="","",Tablas!E4646)</f>
        <v/>
      </c>
      <c r="F4648" s="1" t="str">
        <f>IF(Tablas!F4646="","",Tablas!F4646)</f>
        <v/>
      </c>
      <c r="G4648" s="1" t="str">
        <f>IF(Tablas!I4646="","",Tablas!I4646)</f>
        <v/>
      </c>
      <c r="H4648" s="1" t="s">
        <v>911</v>
      </c>
      <c r="I4648" s="39" t="str">
        <f>IF($B4648="","",-SUMIFS(Tabla7[Cantidad],Tabla7[Código del producto],$B4648,Tabla7[Tipo de movimiento],"SALIDA",Tabla7[Mes],I$5))</f>
        <v/>
      </c>
      <c r="J4648" s="39" t="str">
        <f>IF($B4648="","",-SUMIFS(Tabla7[Cantidad],Tabla7[Código del producto],$B4648,Tabla7[Tipo de movimiento],"SALIDA",Tabla7[Mes],J$5))</f>
        <v/>
      </c>
      <c r="K4648" s="39" t="str">
        <f>IF($B4648="","",-SUMIFS(Tabla7[Cantidad],Tabla7[Código del producto],$B4648,Tabla7[Tipo de movimiento],"SALIDA",Tabla7[Mes],K$5))</f>
        <v/>
      </c>
      <c r="L4648" s="39" t="str">
        <f>IF($B4648="","",-SUMIFS(Tabla7[Cantidad],Tabla7[Código del producto],$B4648,Tabla7[Tipo de movimiento],"SALIDA",Tabla7[Mes],L$5))</f>
        <v/>
      </c>
      <c r="M4648" s="39" t="str">
        <f>IF($B4648="","",-SUMIFS(Tabla7[Cantidad],Tabla7[Código del producto],$B4648,Tabla7[Tipo de movimiento],"SALIDA",Tabla7[Mes],M$5))</f>
        <v/>
      </c>
      <c r="N4648" s="39" t="str">
        <f>IF($B4648="","",-SUMIFS(Tabla7[Cantidad],Tabla7[Código del producto],$B4648,Tabla7[Tipo de movimiento],"SALIDA",Tabla7[Mes],N$5))</f>
        <v/>
      </c>
      <c r="O4648" s="39" t="str">
        <f>IF($B4648="","",-SUMIFS(Tabla7[Cantidad],Tabla7[Código del producto],$B4648,Tabla7[Tipo de movimiento],"SALIDA",Tabla7[Mes],O$5))</f>
        <v/>
      </c>
      <c r="P4648" s="39" t="str">
        <f>IF($B4648="","",-SUMIFS(Tabla7[Cantidad],Tabla7[Código del producto],$B4648,Tabla7[Tipo de movimiento],"SALIDA",Tabla7[Mes],P$5))</f>
        <v/>
      </c>
      <c r="Q4648" s="39" t="str">
        <f t="shared" si="216"/>
        <v/>
      </c>
      <c r="R4648" s="51" t="str">
        <f>IF($B4648="","",IFERROR(VLOOKUP($B4648,'ABC rotación'!$C:$G,5,0),"C"))</f>
        <v/>
      </c>
      <c r="S4648" s="41" t="str">
        <f t="shared" si="217"/>
        <v/>
      </c>
      <c r="T4648" s="40" t="str">
        <f t="shared" si="218"/>
        <v/>
      </c>
      <c r="U4648" s="23" t="str">
        <f>IF($B4648="","",VLOOKUP($T4648,Tablas!$X$14:$Y$17,2,1))</f>
        <v/>
      </c>
    </row>
    <row r="4649" spans="2:21" x14ac:dyDescent="0.2">
      <c r="B4649" s="1" t="str">
        <f>IF(Tablas!B4647="","",Tablas!B4647)</f>
        <v/>
      </c>
      <c r="C4649" s="1" t="str">
        <f>IF(Tablas!C4647="","",Tablas!C4647)</f>
        <v/>
      </c>
      <c r="D4649" s="1" t="str">
        <f>IF(Tablas!D4647="","",Tablas!D4647)</f>
        <v/>
      </c>
      <c r="E4649" s="1" t="str">
        <f>IF(Tablas!E4647="","",Tablas!E4647)</f>
        <v/>
      </c>
      <c r="F4649" s="1" t="str">
        <f>IF(Tablas!F4647="","",Tablas!F4647)</f>
        <v/>
      </c>
      <c r="G4649" s="1" t="str">
        <f>IF(Tablas!I4647="","",Tablas!I4647)</f>
        <v/>
      </c>
      <c r="H4649" s="1" t="s">
        <v>911</v>
      </c>
      <c r="I4649" s="39" t="str">
        <f>IF($B4649="","",-SUMIFS(Tabla7[Cantidad],Tabla7[Código del producto],$B4649,Tabla7[Tipo de movimiento],"SALIDA",Tabla7[Mes],I$5))</f>
        <v/>
      </c>
      <c r="J4649" s="39" t="str">
        <f>IF($B4649="","",-SUMIFS(Tabla7[Cantidad],Tabla7[Código del producto],$B4649,Tabla7[Tipo de movimiento],"SALIDA",Tabla7[Mes],J$5))</f>
        <v/>
      </c>
      <c r="K4649" s="39" t="str">
        <f>IF($B4649="","",-SUMIFS(Tabla7[Cantidad],Tabla7[Código del producto],$B4649,Tabla7[Tipo de movimiento],"SALIDA",Tabla7[Mes],K$5))</f>
        <v/>
      </c>
      <c r="L4649" s="39" t="str">
        <f>IF($B4649="","",-SUMIFS(Tabla7[Cantidad],Tabla7[Código del producto],$B4649,Tabla7[Tipo de movimiento],"SALIDA",Tabla7[Mes],L$5))</f>
        <v/>
      </c>
      <c r="M4649" s="39" t="str">
        <f>IF($B4649="","",-SUMIFS(Tabla7[Cantidad],Tabla7[Código del producto],$B4649,Tabla7[Tipo de movimiento],"SALIDA",Tabla7[Mes],M$5))</f>
        <v/>
      </c>
      <c r="N4649" s="39" t="str">
        <f>IF($B4649="","",-SUMIFS(Tabla7[Cantidad],Tabla7[Código del producto],$B4649,Tabla7[Tipo de movimiento],"SALIDA",Tabla7[Mes],N$5))</f>
        <v/>
      </c>
      <c r="O4649" s="39" t="str">
        <f>IF($B4649="","",-SUMIFS(Tabla7[Cantidad],Tabla7[Código del producto],$B4649,Tabla7[Tipo de movimiento],"SALIDA",Tabla7[Mes],O$5))</f>
        <v/>
      </c>
      <c r="P4649" s="39" t="str">
        <f>IF($B4649="","",-SUMIFS(Tabla7[Cantidad],Tabla7[Código del producto],$B4649,Tabla7[Tipo de movimiento],"SALIDA",Tabla7[Mes],P$5))</f>
        <v/>
      </c>
      <c r="Q4649" s="39" t="str">
        <f t="shared" si="216"/>
        <v/>
      </c>
      <c r="R4649" s="51" t="str">
        <f>IF($B4649="","",IFERROR(VLOOKUP($B4649,'ABC rotación'!$C:$G,5,0),"C"))</f>
        <v/>
      </c>
      <c r="S4649" s="41" t="str">
        <f t="shared" si="217"/>
        <v/>
      </c>
      <c r="T4649" s="40" t="str">
        <f t="shared" si="218"/>
        <v/>
      </c>
      <c r="U4649" s="23" t="str">
        <f>IF($B4649="","",VLOOKUP($T4649,Tablas!$X$14:$Y$17,2,1))</f>
        <v/>
      </c>
    </row>
    <row r="4650" spans="2:21" x14ac:dyDescent="0.2">
      <c r="B4650" s="1" t="str">
        <f>IF(Tablas!B4648="","",Tablas!B4648)</f>
        <v/>
      </c>
      <c r="C4650" s="1" t="str">
        <f>IF(Tablas!C4648="","",Tablas!C4648)</f>
        <v/>
      </c>
      <c r="D4650" s="1" t="str">
        <f>IF(Tablas!D4648="","",Tablas!D4648)</f>
        <v/>
      </c>
      <c r="E4650" s="1" t="str">
        <f>IF(Tablas!E4648="","",Tablas!E4648)</f>
        <v/>
      </c>
      <c r="F4650" s="1" t="str">
        <f>IF(Tablas!F4648="","",Tablas!F4648)</f>
        <v/>
      </c>
      <c r="G4650" s="1" t="str">
        <f>IF(Tablas!I4648="","",Tablas!I4648)</f>
        <v/>
      </c>
      <c r="H4650" s="1" t="s">
        <v>911</v>
      </c>
      <c r="I4650" s="39" t="str">
        <f>IF($B4650="","",-SUMIFS(Tabla7[Cantidad],Tabla7[Código del producto],$B4650,Tabla7[Tipo de movimiento],"SALIDA",Tabla7[Mes],I$5))</f>
        <v/>
      </c>
      <c r="J4650" s="39" t="str">
        <f>IF($B4650="","",-SUMIFS(Tabla7[Cantidad],Tabla7[Código del producto],$B4650,Tabla7[Tipo de movimiento],"SALIDA",Tabla7[Mes],J$5))</f>
        <v/>
      </c>
      <c r="K4650" s="39" t="str">
        <f>IF($B4650="","",-SUMIFS(Tabla7[Cantidad],Tabla7[Código del producto],$B4650,Tabla7[Tipo de movimiento],"SALIDA",Tabla7[Mes],K$5))</f>
        <v/>
      </c>
      <c r="L4650" s="39" t="str">
        <f>IF($B4650="","",-SUMIFS(Tabla7[Cantidad],Tabla7[Código del producto],$B4650,Tabla7[Tipo de movimiento],"SALIDA",Tabla7[Mes],L$5))</f>
        <v/>
      </c>
      <c r="M4650" s="39" t="str">
        <f>IF($B4650="","",-SUMIFS(Tabla7[Cantidad],Tabla7[Código del producto],$B4650,Tabla7[Tipo de movimiento],"SALIDA",Tabla7[Mes],M$5))</f>
        <v/>
      </c>
      <c r="N4650" s="39" t="str">
        <f>IF($B4650="","",-SUMIFS(Tabla7[Cantidad],Tabla7[Código del producto],$B4650,Tabla7[Tipo de movimiento],"SALIDA",Tabla7[Mes],N$5))</f>
        <v/>
      </c>
      <c r="O4650" s="39" t="str">
        <f>IF($B4650="","",-SUMIFS(Tabla7[Cantidad],Tabla7[Código del producto],$B4650,Tabla7[Tipo de movimiento],"SALIDA",Tabla7[Mes],O$5))</f>
        <v/>
      </c>
      <c r="P4650" s="39" t="str">
        <f>IF($B4650="","",-SUMIFS(Tabla7[Cantidad],Tabla7[Código del producto],$B4650,Tabla7[Tipo de movimiento],"SALIDA",Tabla7[Mes],P$5))</f>
        <v/>
      </c>
      <c r="Q4650" s="39" t="str">
        <f t="shared" si="216"/>
        <v/>
      </c>
      <c r="R4650" s="51" t="str">
        <f>IF($B4650="","",IFERROR(VLOOKUP($B4650,'ABC rotación'!$C:$G,5,0),"C"))</f>
        <v/>
      </c>
      <c r="S4650" s="41" t="str">
        <f t="shared" si="217"/>
        <v/>
      </c>
      <c r="T4650" s="40" t="str">
        <f t="shared" si="218"/>
        <v/>
      </c>
      <c r="U4650" s="23" t="str">
        <f>IF($B4650="","",VLOOKUP($T4650,Tablas!$X$14:$Y$17,2,1))</f>
        <v/>
      </c>
    </row>
    <row r="4651" spans="2:21" x14ac:dyDescent="0.2">
      <c r="B4651" s="1" t="str">
        <f>IF(Tablas!B4649="","",Tablas!B4649)</f>
        <v/>
      </c>
      <c r="C4651" s="1" t="str">
        <f>IF(Tablas!C4649="","",Tablas!C4649)</f>
        <v/>
      </c>
      <c r="D4651" s="1" t="str">
        <f>IF(Tablas!D4649="","",Tablas!D4649)</f>
        <v/>
      </c>
      <c r="E4651" s="1" t="str">
        <f>IF(Tablas!E4649="","",Tablas!E4649)</f>
        <v/>
      </c>
      <c r="F4651" s="1" t="str">
        <f>IF(Tablas!F4649="","",Tablas!F4649)</f>
        <v/>
      </c>
      <c r="G4651" s="1" t="str">
        <f>IF(Tablas!I4649="","",Tablas!I4649)</f>
        <v/>
      </c>
      <c r="H4651" s="1" t="s">
        <v>911</v>
      </c>
      <c r="I4651" s="39" t="str">
        <f>IF($B4651="","",-SUMIFS(Tabla7[Cantidad],Tabla7[Código del producto],$B4651,Tabla7[Tipo de movimiento],"SALIDA",Tabla7[Mes],I$5))</f>
        <v/>
      </c>
      <c r="J4651" s="39" t="str">
        <f>IF($B4651="","",-SUMIFS(Tabla7[Cantidad],Tabla7[Código del producto],$B4651,Tabla7[Tipo de movimiento],"SALIDA",Tabla7[Mes],J$5))</f>
        <v/>
      </c>
      <c r="K4651" s="39" t="str">
        <f>IF($B4651="","",-SUMIFS(Tabla7[Cantidad],Tabla7[Código del producto],$B4651,Tabla7[Tipo de movimiento],"SALIDA",Tabla7[Mes],K$5))</f>
        <v/>
      </c>
      <c r="L4651" s="39" t="str">
        <f>IF($B4651="","",-SUMIFS(Tabla7[Cantidad],Tabla7[Código del producto],$B4651,Tabla7[Tipo de movimiento],"SALIDA",Tabla7[Mes],L$5))</f>
        <v/>
      </c>
      <c r="M4651" s="39" t="str">
        <f>IF($B4651="","",-SUMIFS(Tabla7[Cantidad],Tabla7[Código del producto],$B4651,Tabla7[Tipo de movimiento],"SALIDA",Tabla7[Mes],M$5))</f>
        <v/>
      </c>
      <c r="N4651" s="39" t="str">
        <f>IF($B4651="","",-SUMIFS(Tabla7[Cantidad],Tabla7[Código del producto],$B4651,Tabla7[Tipo de movimiento],"SALIDA",Tabla7[Mes],N$5))</f>
        <v/>
      </c>
      <c r="O4651" s="39" t="str">
        <f>IF($B4651="","",-SUMIFS(Tabla7[Cantidad],Tabla7[Código del producto],$B4651,Tabla7[Tipo de movimiento],"SALIDA",Tabla7[Mes],O$5))</f>
        <v/>
      </c>
      <c r="P4651" s="39" t="str">
        <f>IF($B4651="","",-SUMIFS(Tabla7[Cantidad],Tabla7[Código del producto],$B4651,Tabla7[Tipo de movimiento],"SALIDA",Tabla7[Mes],P$5))</f>
        <v/>
      </c>
      <c r="Q4651" s="39" t="str">
        <f t="shared" si="216"/>
        <v/>
      </c>
      <c r="R4651" s="51" t="str">
        <f>IF($B4651="","",IFERROR(VLOOKUP($B4651,'ABC rotación'!$C:$G,5,0),"C"))</f>
        <v/>
      </c>
      <c r="S4651" s="41" t="str">
        <f t="shared" si="217"/>
        <v/>
      </c>
      <c r="T4651" s="40" t="str">
        <f t="shared" si="218"/>
        <v/>
      </c>
      <c r="U4651" s="23" t="str">
        <f>IF($B4651="","",VLOOKUP($T4651,Tablas!$X$14:$Y$17,2,1))</f>
        <v/>
      </c>
    </row>
    <row r="4652" spans="2:21" x14ac:dyDescent="0.2">
      <c r="B4652" s="1" t="str">
        <f>IF(Tablas!B4650="","",Tablas!B4650)</f>
        <v/>
      </c>
      <c r="C4652" s="1" t="str">
        <f>IF(Tablas!C4650="","",Tablas!C4650)</f>
        <v/>
      </c>
      <c r="D4652" s="1" t="str">
        <f>IF(Tablas!D4650="","",Tablas!D4650)</f>
        <v/>
      </c>
      <c r="E4652" s="1" t="str">
        <f>IF(Tablas!E4650="","",Tablas!E4650)</f>
        <v/>
      </c>
      <c r="F4652" s="1" t="str">
        <f>IF(Tablas!F4650="","",Tablas!F4650)</f>
        <v/>
      </c>
      <c r="G4652" s="1" t="str">
        <f>IF(Tablas!I4650="","",Tablas!I4650)</f>
        <v/>
      </c>
      <c r="H4652" s="1" t="s">
        <v>911</v>
      </c>
      <c r="I4652" s="39" t="str">
        <f>IF($B4652="","",-SUMIFS(Tabla7[Cantidad],Tabla7[Código del producto],$B4652,Tabla7[Tipo de movimiento],"SALIDA",Tabla7[Mes],I$5))</f>
        <v/>
      </c>
      <c r="J4652" s="39" t="str">
        <f>IF($B4652="","",-SUMIFS(Tabla7[Cantidad],Tabla7[Código del producto],$B4652,Tabla7[Tipo de movimiento],"SALIDA",Tabla7[Mes],J$5))</f>
        <v/>
      </c>
      <c r="K4652" s="39" t="str">
        <f>IF($B4652="","",-SUMIFS(Tabla7[Cantidad],Tabla7[Código del producto],$B4652,Tabla7[Tipo de movimiento],"SALIDA",Tabla7[Mes],K$5))</f>
        <v/>
      </c>
      <c r="L4652" s="39" t="str">
        <f>IF($B4652="","",-SUMIFS(Tabla7[Cantidad],Tabla7[Código del producto],$B4652,Tabla7[Tipo de movimiento],"SALIDA",Tabla7[Mes],L$5))</f>
        <v/>
      </c>
      <c r="M4652" s="39" t="str">
        <f>IF($B4652="","",-SUMIFS(Tabla7[Cantidad],Tabla7[Código del producto],$B4652,Tabla7[Tipo de movimiento],"SALIDA",Tabla7[Mes],M$5))</f>
        <v/>
      </c>
      <c r="N4652" s="39" t="str">
        <f>IF($B4652="","",-SUMIFS(Tabla7[Cantidad],Tabla7[Código del producto],$B4652,Tabla7[Tipo de movimiento],"SALIDA",Tabla7[Mes],N$5))</f>
        <v/>
      </c>
      <c r="O4652" s="39" t="str">
        <f>IF($B4652="","",-SUMIFS(Tabla7[Cantidad],Tabla7[Código del producto],$B4652,Tabla7[Tipo de movimiento],"SALIDA",Tabla7[Mes],O$5))</f>
        <v/>
      </c>
      <c r="P4652" s="39" t="str">
        <f>IF($B4652="","",-SUMIFS(Tabla7[Cantidad],Tabla7[Código del producto],$B4652,Tabla7[Tipo de movimiento],"SALIDA",Tabla7[Mes],P$5))</f>
        <v/>
      </c>
      <c r="Q4652" s="39" t="str">
        <f t="shared" si="216"/>
        <v/>
      </c>
      <c r="R4652" s="51" t="str">
        <f>IF($B4652="","",IFERROR(VLOOKUP($B4652,'ABC rotación'!$C:$G,5,0),"C"))</f>
        <v/>
      </c>
      <c r="S4652" s="41" t="str">
        <f t="shared" si="217"/>
        <v/>
      </c>
      <c r="T4652" s="40" t="str">
        <f t="shared" si="218"/>
        <v/>
      </c>
      <c r="U4652" s="23" t="str">
        <f>IF($B4652="","",VLOOKUP($T4652,Tablas!$X$14:$Y$17,2,1))</f>
        <v/>
      </c>
    </row>
    <row r="4653" spans="2:21" x14ac:dyDescent="0.2">
      <c r="B4653" s="1" t="str">
        <f>IF(Tablas!B4651="","",Tablas!B4651)</f>
        <v/>
      </c>
      <c r="C4653" s="1" t="str">
        <f>IF(Tablas!C4651="","",Tablas!C4651)</f>
        <v/>
      </c>
      <c r="D4653" s="1" t="str">
        <f>IF(Tablas!D4651="","",Tablas!D4651)</f>
        <v/>
      </c>
      <c r="E4653" s="1" t="str">
        <f>IF(Tablas!E4651="","",Tablas!E4651)</f>
        <v/>
      </c>
      <c r="F4653" s="1" t="str">
        <f>IF(Tablas!F4651="","",Tablas!F4651)</f>
        <v/>
      </c>
      <c r="G4653" s="1" t="str">
        <f>IF(Tablas!I4651="","",Tablas!I4651)</f>
        <v/>
      </c>
      <c r="H4653" s="1" t="s">
        <v>911</v>
      </c>
      <c r="I4653" s="39" t="str">
        <f>IF($B4653="","",-SUMIFS(Tabla7[Cantidad],Tabla7[Código del producto],$B4653,Tabla7[Tipo de movimiento],"SALIDA",Tabla7[Mes],I$5))</f>
        <v/>
      </c>
      <c r="J4653" s="39" t="str">
        <f>IF($B4653="","",-SUMIFS(Tabla7[Cantidad],Tabla7[Código del producto],$B4653,Tabla7[Tipo de movimiento],"SALIDA",Tabla7[Mes],J$5))</f>
        <v/>
      </c>
      <c r="K4653" s="39" t="str">
        <f>IF($B4653="","",-SUMIFS(Tabla7[Cantidad],Tabla7[Código del producto],$B4653,Tabla7[Tipo de movimiento],"SALIDA",Tabla7[Mes],K$5))</f>
        <v/>
      </c>
      <c r="L4653" s="39" t="str">
        <f>IF($B4653="","",-SUMIFS(Tabla7[Cantidad],Tabla7[Código del producto],$B4653,Tabla7[Tipo de movimiento],"SALIDA",Tabla7[Mes],L$5))</f>
        <v/>
      </c>
      <c r="M4653" s="39" t="str">
        <f>IF($B4653="","",-SUMIFS(Tabla7[Cantidad],Tabla7[Código del producto],$B4653,Tabla7[Tipo de movimiento],"SALIDA",Tabla7[Mes],M$5))</f>
        <v/>
      </c>
      <c r="N4653" s="39" t="str">
        <f>IF($B4653="","",-SUMIFS(Tabla7[Cantidad],Tabla7[Código del producto],$B4653,Tabla7[Tipo de movimiento],"SALIDA",Tabla7[Mes],N$5))</f>
        <v/>
      </c>
      <c r="O4653" s="39" t="str">
        <f>IF($B4653="","",-SUMIFS(Tabla7[Cantidad],Tabla7[Código del producto],$B4653,Tabla7[Tipo de movimiento],"SALIDA",Tabla7[Mes],O$5))</f>
        <v/>
      </c>
      <c r="P4653" s="39" t="str">
        <f>IF($B4653="","",-SUMIFS(Tabla7[Cantidad],Tabla7[Código del producto],$B4653,Tabla7[Tipo de movimiento],"SALIDA",Tabla7[Mes],P$5))</f>
        <v/>
      </c>
      <c r="Q4653" s="39" t="str">
        <f t="shared" si="216"/>
        <v/>
      </c>
      <c r="R4653" s="51" t="str">
        <f>IF($B4653="","",IFERROR(VLOOKUP($B4653,'ABC rotación'!$C:$G,5,0),"C"))</f>
        <v/>
      </c>
      <c r="S4653" s="41" t="str">
        <f t="shared" si="217"/>
        <v/>
      </c>
      <c r="T4653" s="40" t="str">
        <f t="shared" si="218"/>
        <v/>
      </c>
      <c r="U4653" s="23" t="str">
        <f>IF($B4653="","",VLOOKUP($T4653,Tablas!$X$14:$Y$17,2,1))</f>
        <v/>
      </c>
    </row>
    <row r="4654" spans="2:21" x14ac:dyDescent="0.2">
      <c r="B4654" s="1" t="str">
        <f>IF(Tablas!B4652="","",Tablas!B4652)</f>
        <v/>
      </c>
      <c r="C4654" s="1" t="str">
        <f>IF(Tablas!C4652="","",Tablas!C4652)</f>
        <v/>
      </c>
      <c r="D4654" s="1" t="str">
        <f>IF(Tablas!D4652="","",Tablas!D4652)</f>
        <v/>
      </c>
      <c r="E4654" s="1" t="str">
        <f>IF(Tablas!E4652="","",Tablas!E4652)</f>
        <v/>
      </c>
      <c r="F4654" s="1" t="str">
        <f>IF(Tablas!F4652="","",Tablas!F4652)</f>
        <v/>
      </c>
      <c r="G4654" s="1" t="str">
        <f>IF(Tablas!I4652="","",Tablas!I4652)</f>
        <v/>
      </c>
      <c r="H4654" s="1" t="s">
        <v>911</v>
      </c>
      <c r="I4654" s="39" t="str">
        <f>IF($B4654="","",-SUMIFS(Tabla7[Cantidad],Tabla7[Código del producto],$B4654,Tabla7[Tipo de movimiento],"SALIDA",Tabla7[Mes],I$5))</f>
        <v/>
      </c>
      <c r="J4654" s="39" t="str">
        <f>IF($B4654="","",-SUMIFS(Tabla7[Cantidad],Tabla7[Código del producto],$B4654,Tabla7[Tipo de movimiento],"SALIDA",Tabla7[Mes],J$5))</f>
        <v/>
      </c>
      <c r="K4654" s="39" t="str">
        <f>IF($B4654="","",-SUMIFS(Tabla7[Cantidad],Tabla7[Código del producto],$B4654,Tabla7[Tipo de movimiento],"SALIDA",Tabla7[Mes],K$5))</f>
        <v/>
      </c>
      <c r="L4654" s="39" t="str">
        <f>IF($B4654="","",-SUMIFS(Tabla7[Cantidad],Tabla7[Código del producto],$B4654,Tabla7[Tipo de movimiento],"SALIDA",Tabla7[Mes],L$5))</f>
        <v/>
      </c>
      <c r="M4654" s="39" t="str">
        <f>IF($B4654="","",-SUMIFS(Tabla7[Cantidad],Tabla7[Código del producto],$B4654,Tabla7[Tipo de movimiento],"SALIDA",Tabla7[Mes],M$5))</f>
        <v/>
      </c>
      <c r="N4654" s="39" t="str">
        <f>IF($B4654="","",-SUMIFS(Tabla7[Cantidad],Tabla7[Código del producto],$B4654,Tabla7[Tipo de movimiento],"SALIDA",Tabla7[Mes],N$5))</f>
        <v/>
      </c>
      <c r="O4654" s="39" t="str">
        <f>IF($B4654="","",-SUMIFS(Tabla7[Cantidad],Tabla7[Código del producto],$B4654,Tabla7[Tipo de movimiento],"SALIDA",Tabla7[Mes],O$5))</f>
        <v/>
      </c>
      <c r="P4654" s="39" t="str">
        <f>IF($B4654="","",-SUMIFS(Tabla7[Cantidad],Tabla7[Código del producto],$B4654,Tabla7[Tipo de movimiento],"SALIDA",Tabla7[Mes],P$5))</f>
        <v/>
      </c>
      <c r="Q4654" s="39" t="str">
        <f t="shared" si="216"/>
        <v/>
      </c>
      <c r="R4654" s="51" t="str">
        <f>IF($B4654="","",IFERROR(VLOOKUP($B4654,'ABC rotación'!$C:$G,5,0),"C"))</f>
        <v/>
      </c>
      <c r="S4654" s="41" t="str">
        <f t="shared" si="217"/>
        <v/>
      </c>
      <c r="T4654" s="40" t="str">
        <f t="shared" si="218"/>
        <v/>
      </c>
      <c r="U4654" s="23" t="str">
        <f>IF($B4654="","",VLOOKUP($T4654,Tablas!$X$14:$Y$17,2,1))</f>
        <v/>
      </c>
    </row>
    <row r="4655" spans="2:21" x14ac:dyDescent="0.2">
      <c r="B4655" s="1" t="str">
        <f>IF(Tablas!B4653="","",Tablas!B4653)</f>
        <v/>
      </c>
      <c r="C4655" s="1" t="str">
        <f>IF(Tablas!C4653="","",Tablas!C4653)</f>
        <v/>
      </c>
      <c r="D4655" s="1" t="str">
        <f>IF(Tablas!D4653="","",Tablas!D4653)</f>
        <v/>
      </c>
      <c r="E4655" s="1" t="str">
        <f>IF(Tablas!E4653="","",Tablas!E4653)</f>
        <v/>
      </c>
      <c r="F4655" s="1" t="str">
        <f>IF(Tablas!F4653="","",Tablas!F4653)</f>
        <v/>
      </c>
      <c r="G4655" s="1" t="str">
        <f>IF(Tablas!I4653="","",Tablas!I4653)</f>
        <v/>
      </c>
      <c r="H4655" s="1" t="s">
        <v>911</v>
      </c>
      <c r="I4655" s="39" t="str">
        <f>IF($B4655="","",-SUMIFS(Tabla7[Cantidad],Tabla7[Código del producto],$B4655,Tabla7[Tipo de movimiento],"SALIDA",Tabla7[Mes],I$5))</f>
        <v/>
      </c>
      <c r="J4655" s="39" t="str">
        <f>IF($B4655="","",-SUMIFS(Tabla7[Cantidad],Tabla7[Código del producto],$B4655,Tabla7[Tipo de movimiento],"SALIDA",Tabla7[Mes],J$5))</f>
        <v/>
      </c>
      <c r="K4655" s="39" t="str">
        <f>IF($B4655="","",-SUMIFS(Tabla7[Cantidad],Tabla7[Código del producto],$B4655,Tabla7[Tipo de movimiento],"SALIDA",Tabla7[Mes],K$5))</f>
        <v/>
      </c>
      <c r="L4655" s="39" t="str">
        <f>IF($B4655="","",-SUMIFS(Tabla7[Cantidad],Tabla7[Código del producto],$B4655,Tabla7[Tipo de movimiento],"SALIDA",Tabla7[Mes],L$5))</f>
        <v/>
      </c>
      <c r="M4655" s="39" t="str">
        <f>IF($B4655="","",-SUMIFS(Tabla7[Cantidad],Tabla7[Código del producto],$B4655,Tabla7[Tipo de movimiento],"SALIDA",Tabla7[Mes],M$5))</f>
        <v/>
      </c>
      <c r="N4655" s="39" t="str">
        <f>IF($B4655="","",-SUMIFS(Tabla7[Cantidad],Tabla7[Código del producto],$B4655,Tabla7[Tipo de movimiento],"SALIDA",Tabla7[Mes],N$5))</f>
        <v/>
      </c>
      <c r="O4655" s="39" t="str">
        <f>IF($B4655="","",-SUMIFS(Tabla7[Cantidad],Tabla7[Código del producto],$B4655,Tabla7[Tipo de movimiento],"SALIDA",Tabla7[Mes],O$5))</f>
        <v/>
      </c>
      <c r="P4655" s="39" t="str">
        <f>IF($B4655="","",-SUMIFS(Tabla7[Cantidad],Tabla7[Código del producto],$B4655,Tabla7[Tipo de movimiento],"SALIDA",Tabla7[Mes],P$5))</f>
        <v/>
      </c>
      <c r="Q4655" s="39" t="str">
        <f t="shared" si="216"/>
        <v/>
      </c>
      <c r="R4655" s="51" t="str">
        <f>IF($B4655="","",IFERROR(VLOOKUP($B4655,'ABC rotación'!$C:$G,5,0),"C"))</f>
        <v/>
      </c>
      <c r="S4655" s="41" t="str">
        <f t="shared" si="217"/>
        <v/>
      </c>
      <c r="T4655" s="40" t="str">
        <f t="shared" si="218"/>
        <v/>
      </c>
      <c r="U4655" s="23" t="str">
        <f>IF($B4655="","",VLOOKUP($T4655,Tablas!$X$14:$Y$17,2,1))</f>
        <v/>
      </c>
    </row>
    <row r="4656" spans="2:21" x14ac:dyDescent="0.2">
      <c r="B4656" s="1" t="str">
        <f>IF(Tablas!B4654="","",Tablas!B4654)</f>
        <v/>
      </c>
      <c r="C4656" s="1" t="str">
        <f>IF(Tablas!C4654="","",Tablas!C4654)</f>
        <v/>
      </c>
      <c r="D4656" s="1" t="str">
        <f>IF(Tablas!D4654="","",Tablas!D4654)</f>
        <v/>
      </c>
      <c r="E4656" s="1" t="str">
        <f>IF(Tablas!E4654="","",Tablas!E4654)</f>
        <v/>
      </c>
      <c r="F4656" s="1" t="str">
        <f>IF(Tablas!F4654="","",Tablas!F4654)</f>
        <v/>
      </c>
      <c r="G4656" s="1" t="str">
        <f>IF(Tablas!I4654="","",Tablas!I4654)</f>
        <v/>
      </c>
      <c r="H4656" s="1" t="s">
        <v>911</v>
      </c>
      <c r="I4656" s="39" t="str">
        <f>IF($B4656="","",-SUMIFS(Tabla7[Cantidad],Tabla7[Código del producto],$B4656,Tabla7[Tipo de movimiento],"SALIDA",Tabla7[Mes],I$5))</f>
        <v/>
      </c>
      <c r="J4656" s="39" t="str">
        <f>IF($B4656="","",-SUMIFS(Tabla7[Cantidad],Tabla7[Código del producto],$B4656,Tabla7[Tipo de movimiento],"SALIDA",Tabla7[Mes],J$5))</f>
        <v/>
      </c>
      <c r="K4656" s="39" t="str">
        <f>IF($B4656="","",-SUMIFS(Tabla7[Cantidad],Tabla7[Código del producto],$B4656,Tabla7[Tipo de movimiento],"SALIDA",Tabla7[Mes],K$5))</f>
        <v/>
      </c>
      <c r="L4656" s="39" t="str">
        <f>IF($B4656="","",-SUMIFS(Tabla7[Cantidad],Tabla7[Código del producto],$B4656,Tabla7[Tipo de movimiento],"SALIDA",Tabla7[Mes],L$5))</f>
        <v/>
      </c>
      <c r="M4656" s="39" t="str">
        <f>IF($B4656="","",-SUMIFS(Tabla7[Cantidad],Tabla7[Código del producto],$B4656,Tabla7[Tipo de movimiento],"SALIDA",Tabla7[Mes],M$5))</f>
        <v/>
      </c>
      <c r="N4656" s="39" t="str">
        <f>IF($B4656="","",-SUMIFS(Tabla7[Cantidad],Tabla7[Código del producto],$B4656,Tabla7[Tipo de movimiento],"SALIDA",Tabla7[Mes],N$5))</f>
        <v/>
      </c>
      <c r="O4656" s="39" t="str">
        <f>IF($B4656="","",-SUMIFS(Tabla7[Cantidad],Tabla7[Código del producto],$B4656,Tabla7[Tipo de movimiento],"SALIDA",Tabla7[Mes],O$5))</f>
        <v/>
      </c>
      <c r="P4656" s="39" t="str">
        <f>IF($B4656="","",-SUMIFS(Tabla7[Cantidad],Tabla7[Código del producto],$B4656,Tabla7[Tipo de movimiento],"SALIDA",Tabla7[Mes],P$5))</f>
        <v/>
      </c>
      <c r="Q4656" s="39" t="str">
        <f t="shared" si="216"/>
        <v/>
      </c>
      <c r="R4656" s="51" t="str">
        <f>IF($B4656="","",IFERROR(VLOOKUP($B4656,'ABC rotación'!$C:$G,5,0),"C"))</f>
        <v/>
      </c>
      <c r="S4656" s="41" t="str">
        <f t="shared" si="217"/>
        <v/>
      </c>
      <c r="T4656" s="40" t="str">
        <f t="shared" si="218"/>
        <v/>
      </c>
      <c r="U4656" s="23" t="str">
        <f>IF($B4656="","",VLOOKUP($T4656,Tablas!$X$14:$Y$17,2,1))</f>
        <v/>
      </c>
    </row>
    <row r="4657" spans="2:21" x14ac:dyDescent="0.2">
      <c r="B4657" s="1" t="str">
        <f>IF(Tablas!B4655="","",Tablas!B4655)</f>
        <v/>
      </c>
      <c r="C4657" s="1" t="str">
        <f>IF(Tablas!C4655="","",Tablas!C4655)</f>
        <v/>
      </c>
      <c r="D4657" s="1" t="str">
        <f>IF(Tablas!D4655="","",Tablas!D4655)</f>
        <v/>
      </c>
      <c r="E4657" s="1" t="str">
        <f>IF(Tablas!E4655="","",Tablas!E4655)</f>
        <v/>
      </c>
      <c r="F4657" s="1" t="str">
        <f>IF(Tablas!F4655="","",Tablas!F4655)</f>
        <v/>
      </c>
      <c r="G4657" s="1" t="str">
        <f>IF(Tablas!I4655="","",Tablas!I4655)</f>
        <v/>
      </c>
      <c r="H4657" s="1" t="s">
        <v>911</v>
      </c>
      <c r="I4657" s="39" t="str">
        <f>IF($B4657="","",-SUMIFS(Tabla7[Cantidad],Tabla7[Código del producto],$B4657,Tabla7[Tipo de movimiento],"SALIDA",Tabla7[Mes],I$5))</f>
        <v/>
      </c>
      <c r="J4657" s="39" t="str">
        <f>IF($B4657="","",-SUMIFS(Tabla7[Cantidad],Tabla7[Código del producto],$B4657,Tabla7[Tipo de movimiento],"SALIDA",Tabla7[Mes],J$5))</f>
        <v/>
      </c>
      <c r="K4657" s="39" t="str">
        <f>IF($B4657="","",-SUMIFS(Tabla7[Cantidad],Tabla7[Código del producto],$B4657,Tabla7[Tipo de movimiento],"SALIDA",Tabla7[Mes],K$5))</f>
        <v/>
      </c>
      <c r="L4657" s="39" t="str">
        <f>IF($B4657="","",-SUMIFS(Tabla7[Cantidad],Tabla7[Código del producto],$B4657,Tabla7[Tipo de movimiento],"SALIDA",Tabla7[Mes],L$5))</f>
        <v/>
      </c>
      <c r="M4657" s="39" t="str">
        <f>IF($B4657="","",-SUMIFS(Tabla7[Cantidad],Tabla7[Código del producto],$B4657,Tabla7[Tipo de movimiento],"SALIDA",Tabla7[Mes],M$5))</f>
        <v/>
      </c>
      <c r="N4657" s="39" t="str">
        <f>IF($B4657="","",-SUMIFS(Tabla7[Cantidad],Tabla7[Código del producto],$B4657,Tabla7[Tipo de movimiento],"SALIDA",Tabla7[Mes],N$5))</f>
        <v/>
      </c>
      <c r="O4657" s="39" t="str">
        <f>IF($B4657="","",-SUMIFS(Tabla7[Cantidad],Tabla7[Código del producto],$B4657,Tabla7[Tipo de movimiento],"SALIDA",Tabla7[Mes],O$5))</f>
        <v/>
      </c>
      <c r="P4657" s="39" t="str">
        <f>IF($B4657="","",-SUMIFS(Tabla7[Cantidad],Tabla7[Código del producto],$B4657,Tabla7[Tipo de movimiento],"SALIDA",Tabla7[Mes],P$5))</f>
        <v/>
      </c>
      <c r="Q4657" s="39" t="str">
        <f t="shared" si="216"/>
        <v/>
      </c>
      <c r="R4657" s="51" t="str">
        <f>IF($B4657="","",IFERROR(VLOOKUP($B4657,'ABC rotación'!$C:$G,5,0),"C"))</f>
        <v/>
      </c>
      <c r="S4657" s="41" t="str">
        <f t="shared" si="217"/>
        <v/>
      </c>
      <c r="T4657" s="40" t="str">
        <f t="shared" si="218"/>
        <v/>
      </c>
      <c r="U4657" s="23" t="str">
        <f>IF($B4657="","",VLOOKUP($T4657,Tablas!$X$14:$Y$17,2,1))</f>
        <v/>
      </c>
    </row>
    <row r="4658" spans="2:21" x14ac:dyDescent="0.2">
      <c r="B4658" s="1" t="str">
        <f>IF(Tablas!B4656="","",Tablas!B4656)</f>
        <v/>
      </c>
      <c r="C4658" s="1" t="str">
        <f>IF(Tablas!C4656="","",Tablas!C4656)</f>
        <v/>
      </c>
      <c r="D4658" s="1" t="str">
        <f>IF(Tablas!D4656="","",Tablas!D4656)</f>
        <v/>
      </c>
      <c r="E4658" s="1" t="str">
        <f>IF(Tablas!E4656="","",Tablas!E4656)</f>
        <v/>
      </c>
      <c r="F4658" s="1" t="str">
        <f>IF(Tablas!F4656="","",Tablas!F4656)</f>
        <v/>
      </c>
      <c r="G4658" s="1" t="str">
        <f>IF(Tablas!I4656="","",Tablas!I4656)</f>
        <v/>
      </c>
      <c r="H4658" s="1" t="s">
        <v>911</v>
      </c>
      <c r="I4658" s="39" t="str">
        <f>IF($B4658="","",-SUMIFS(Tabla7[Cantidad],Tabla7[Código del producto],$B4658,Tabla7[Tipo de movimiento],"SALIDA",Tabla7[Mes],I$5))</f>
        <v/>
      </c>
      <c r="J4658" s="39" t="str">
        <f>IF($B4658="","",-SUMIFS(Tabla7[Cantidad],Tabla7[Código del producto],$B4658,Tabla7[Tipo de movimiento],"SALIDA",Tabla7[Mes],J$5))</f>
        <v/>
      </c>
      <c r="K4658" s="39" t="str">
        <f>IF($B4658="","",-SUMIFS(Tabla7[Cantidad],Tabla7[Código del producto],$B4658,Tabla7[Tipo de movimiento],"SALIDA",Tabla7[Mes],K$5))</f>
        <v/>
      </c>
      <c r="L4658" s="39" t="str">
        <f>IF($B4658="","",-SUMIFS(Tabla7[Cantidad],Tabla7[Código del producto],$B4658,Tabla7[Tipo de movimiento],"SALIDA",Tabla7[Mes],L$5))</f>
        <v/>
      </c>
      <c r="M4658" s="39" t="str">
        <f>IF($B4658="","",-SUMIFS(Tabla7[Cantidad],Tabla7[Código del producto],$B4658,Tabla7[Tipo de movimiento],"SALIDA",Tabla7[Mes],M$5))</f>
        <v/>
      </c>
      <c r="N4658" s="39" t="str">
        <f>IF($B4658="","",-SUMIFS(Tabla7[Cantidad],Tabla7[Código del producto],$B4658,Tabla7[Tipo de movimiento],"SALIDA",Tabla7[Mes],N$5))</f>
        <v/>
      </c>
      <c r="O4658" s="39" t="str">
        <f>IF($B4658="","",-SUMIFS(Tabla7[Cantidad],Tabla7[Código del producto],$B4658,Tabla7[Tipo de movimiento],"SALIDA",Tabla7[Mes],O$5))</f>
        <v/>
      </c>
      <c r="P4658" s="39" t="str">
        <f>IF($B4658="","",-SUMIFS(Tabla7[Cantidad],Tabla7[Código del producto],$B4658,Tabla7[Tipo de movimiento],"SALIDA",Tabla7[Mes],P$5))</f>
        <v/>
      </c>
      <c r="Q4658" s="39" t="str">
        <f t="shared" si="216"/>
        <v/>
      </c>
      <c r="R4658" s="51" t="str">
        <f>IF($B4658="","",IFERROR(VLOOKUP($B4658,'ABC rotación'!$C:$G,5,0),"C"))</f>
        <v/>
      </c>
      <c r="S4658" s="41" t="str">
        <f t="shared" si="217"/>
        <v/>
      </c>
      <c r="T4658" s="40" t="str">
        <f t="shared" si="218"/>
        <v/>
      </c>
      <c r="U4658" s="23" t="str">
        <f>IF($B4658="","",VLOOKUP($T4658,Tablas!$X$14:$Y$17,2,1))</f>
        <v/>
      </c>
    </row>
    <row r="4659" spans="2:21" x14ac:dyDescent="0.2">
      <c r="B4659" s="1" t="str">
        <f>IF(Tablas!B4657="","",Tablas!B4657)</f>
        <v/>
      </c>
      <c r="C4659" s="1" t="str">
        <f>IF(Tablas!C4657="","",Tablas!C4657)</f>
        <v/>
      </c>
      <c r="D4659" s="1" t="str">
        <f>IF(Tablas!D4657="","",Tablas!D4657)</f>
        <v/>
      </c>
      <c r="E4659" s="1" t="str">
        <f>IF(Tablas!E4657="","",Tablas!E4657)</f>
        <v/>
      </c>
      <c r="F4659" s="1" t="str">
        <f>IF(Tablas!F4657="","",Tablas!F4657)</f>
        <v/>
      </c>
      <c r="G4659" s="1" t="str">
        <f>IF(Tablas!I4657="","",Tablas!I4657)</f>
        <v/>
      </c>
      <c r="H4659" s="1" t="s">
        <v>911</v>
      </c>
      <c r="I4659" s="39" t="str">
        <f>IF($B4659="","",-SUMIFS(Tabla7[Cantidad],Tabla7[Código del producto],$B4659,Tabla7[Tipo de movimiento],"SALIDA",Tabla7[Mes],I$5))</f>
        <v/>
      </c>
      <c r="J4659" s="39" t="str">
        <f>IF($B4659="","",-SUMIFS(Tabla7[Cantidad],Tabla7[Código del producto],$B4659,Tabla7[Tipo de movimiento],"SALIDA",Tabla7[Mes],J$5))</f>
        <v/>
      </c>
      <c r="K4659" s="39" t="str">
        <f>IF($B4659="","",-SUMIFS(Tabla7[Cantidad],Tabla7[Código del producto],$B4659,Tabla7[Tipo de movimiento],"SALIDA",Tabla7[Mes],K$5))</f>
        <v/>
      </c>
      <c r="L4659" s="39" t="str">
        <f>IF($B4659="","",-SUMIFS(Tabla7[Cantidad],Tabla7[Código del producto],$B4659,Tabla7[Tipo de movimiento],"SALIDA",Tabla7[Mes],L$5))</f>
        <v/>
      </c>
      <c r="M4659" s="39" t="str">
        <f>IF($B4659="","",-SUMIFS(Tabla7[Cantidad],Tabla7[Código del producto],$B4659,Tabla7[Tipo de movimiento],"SALIDA",Tabla7[Mes],M$5))</f>
        <v/>
      </c>
      <c r="N4659" s="39" t="str">
        <f>IF($B4659="","",-SUMIFS(Tabla7[Cantidad],Tabla7[Código del producto],$B4659,Tabla7[Tipo de movimiento],"SALIDA",Tabla7[Mes],N$5))</f>
        <v/>
      </c>
      <c r="O4659" s="39" t="str">
        <f>IF($B4659="","",-SUMIFS(Tabla7[Cantidad],Tabla7[Código del producto],$B4659,Tabla7[Tipo de movimiento],"SALIDA",Tabla7[Mes],O$5))</f>
        <v/>
      </c>
      <c r="P4659" s="39" t="str">
        <f>IF($B4659="","",-SUMIFS(Tabla7[Cantidad],Tabla7[Código del producto],$B4659,Tabla7[Tipo de movimiento],"SALIDA",Tabla7[Mes],P$5))</f>
        <v/>
      </c>
      <c r="Q4659" s="39" t="str">
        <f t="shared" si="216"/>
        <v/>
      </c>
      <c r="R4659" s="51" t="str">
        <f>IF($B4659="","",IFERROR(VLOOKUP($B4659,'ABC rotación'!$C:$G,5,0),"C"))</f>
        <v/>
      </c>
      <c r="S4659" s="41" t="str">
        <f t="shared" si="217"/>
        <v/>
      </c>
      <c r="T4659" s="40" t="str">
        <f t="shared" si="218"/>
        <v/>
      </c>
      <c r="U4659" s="23" t="str">
        <f>IF($B4659="","",VLOOKUP($T4659,Tablas!$X$14:$Y$17,2,1))</f>
        <v/>
      </c>
    </row>
    <row r="4660" spans="2:21" x14ac:dyDescent="0.2">
      <c r="B4660" s="1" t="str">
        <f>IF(Tablas!B4658="","",Tablas!B4658)</f>
        <v/>
      </c>
      <c r="C4660" s="1" t="str">
        <f>IF(Tablas!C4658="","",Tablas!C4658)</f>
        <v/>
      </c>
      <c r="D4660" s="1" t="str">
        <f>IF(Tablas!D4658="","",Tablas!D4658)</f>
        <v/>
      </c>
      <c r="E4660" s="1" t="str">
        <f>IF(Tablas!E4658="","",Tablas!E4658)</f>
        <v/>
      </c>
      <c r="F4660" s="1" t="str">
        <f>IF(Tablas!F4658="","",Tablas!F4658)</f>
        <v/>
      </c>
      <c r="G4660" s="1" t="str">
        <f>IF(Tablas!I4658="","",Tablas!I4658)</f>
        <v/>
      </c>
      <c r="H4660" s="1" t="s">
        <v>911</v>
      </c>
      <c r="I4660" s="39" t="str">
        <f>IF($B4660="","",-SUMIFS(Tabla7[Cantidad],Tabla7[Código del producto],$B4660,Tabla7[Tipo de movimiento],"SALIDA",Tabla7[Mes],I$5))</f>
        <v/>
      </c>
      <c r="J4660" s="39" t="str">
        <f>IF($B4660="","",-SUMIFS(Tabla7[Cantidad],Tabla7[Código del producto],$B4660,Tabla7[Tipo de movimiento],"SALIDA",Tabla7[Mes],J$5))</f>
        <v/>
      </c>
      <c r="K4660" s="39" t="str">
        <f>IF($B4660="","",-SUMIFS(Tabla7[Cantidad],Tabla7[Código del producto],$B4660,Tabla7[Tipo de movimiento],"SALIDA",Tabla7[Mes],K$5))</f>
        <v/>
      </c>
      <c r="L4660" s="39" t="str">
        <f>IF($B4660="","",-SUMIFS(Tabla7[Cantidad],Tabla7[Código del producto],$B4660,Tabla7[Tipo de movimiento],"SALIDA",Tabla7[Mes],L$5))</f>
        <v/>
      </c>
      <c r="M4660" s="39" t="str">
        <f>IF($B4660="","",-SUMIFS(Tabla7[Cantidad],Tabla7[Código del producto],$B4660,Tabla7[Tipo de movimiento],"SALIDA",Tabla7[Mes],M$5))</f>
        <v/>
      </c>
      <c r="N4660" s="39" t="str">
        <f>IF($B4660="","",-SUMIFS(Tabla7[Cantidad],Tabla7[Código del producto],$B4660,Tabla7[Tipo de movimiento],"SALIDA",Tabla7[Mes],N$5))</f>
        <v/>
      </c>
      <c r="O4660" s="39" t="str">
        <f>IF($B4660="","",-SUMIFS(Tabla7[Cantidad],Tabla7[Código del producto],$B4660,Tabla7[Tipo de movimiento],"SALIDA",Tabla7[Mes],O$5))</f>
        <v/>
      </c>
      <c r="P4660" s="39" t="str">
        <f>IF($B4660="","",-SUMIFS(Tabla7[Cantidad],Tabla7[Código del producto],$B4660,Tabla7[Tipo de movimiento],"SALIDA",Tabla7[Mes],P$5))</f>
        <v/>
      </c>
      <c r="Q4660" s="39" t="str">
        <f t="shared" si="216"/>
        <v/>
      </c>
      <c r="R4660" s="51" t="str">
        <f>IF($B4660="","",IFERROR(VLOOKUP($B4660,'ABC rotación'!$C:$G,5,0),"C"))</f>
        <v/>
      </c>
      <c r="S4660" s="41" t="str">
        <f t="shared" si="217"/>
        <v/>
      </c>
      <c r="T4660" s="40" t="str">
        <f t="shared" si="218"/>
        <v/>
      </c>
      <c r="U4660" s="23" t="str">
        <f>IF($B4660="","",VLOOKUP($T4660,Tablas!$X$14:$Y$17,2,1))</f>
        <v/>
      </c>
    </row>
    <row r="4661" spans="2:21" x14ac:dyDescent="0.2">
      <c r="B4661" s="1" t="str">
        <f>IF(Tablas!B4659="","",Tablas!B4659)</f>
        <v/>
      </c>
      <c r="C4661" s="1" t="str">
        <f>IF(Tablas!C4659="","",Tablas!C4659)</f>
        <v/>
      </c>
      <c r="D4661" s="1" t="str">
        <f>IF(Tablas!D4659="","",Tablas!D4659)</f>
        <v/>
      </c>
      <c r="E4661" s="1" t="str">
        <f>IF(Tablas!E4659="","",Tablas!E4659)</f>
        <v/>
      </c>
      <c r="F4661" s="1" t="str">
        <f>IF(Tablas!F4659="","",Tablas!F4659)</f>
        <v/>
      </c>
      <c r="G4661" s="1" t="str">
        <f>IF(Tablas!I4659="","",Tablas!I4659)</f>
        <v/>
      </c>
      <c r="H4661" s="1" t="s">
        <v>911</v>
      </c>
      <c r="I4661" s="39" t="str">
        <f>IF($B4661="","",-SUMIFS(Tabla7[Cantidad],Tabla7[Código del producto],$B4661,Tabla7[Tipo de movimiento],"SALIDA",Tabla7[Mes],I$5))</f>
        <v/>
      </c>
      <c r="J4661" s="39" t="str">
        <f>IF($B4661="","",-SUMIFS(Tabla7[Cantidad],Tabla7[Código del producto],$B4661,Tabla7[Tipo de movimiento],"SALIDA",Tabla7[Mes],J$5))</f>
        <v/>
      </c>
      <c r="K4661" s="39" t="str">
        <f>IF($B4661="","",-SUMIFS(Tabla7[Cantidad],Tabla7[Código del producto],$B4661,Tabla7[Tipo de movimiento],"SALIDA",Tabla7[Mes],K$5))</f>
        <v/>
      </c>
      <c r="L4661" s="39" t="str">
        <f>IF($B4661="","",-SUMIFS(Tabla7[Cantidad],Tabla7[Código del producto],$B4661,Tabla7[Tipo de movimiento],"SALIDA",Tabla7[Mes],L$5))</f>
        <v/>
      </c>
      <c r="M4661" s="39" t="str">
        <f>IF($B4661="","",-SUMIFS(Tabla7[Cantidad],Tabla7[Código del producto],$B4661,Tabla7[Tipo de movimiento],"SALIDA",Tabla7[Mes],M$5))</f>
        <v/>
      </c>
      <c r="N4661" s="39" t="str">
        <f>IF($B4661="","",-SUMIFS(Tabla7[Cantidad],Tabla7[Código del producto],$B4661,Tabla7[Tipo de movimiento],"SALIDA",Tabla7[Mes],N$5))</f>
        <v/>
      </c>
      <c r="O4661" s="39" t="str">
        <f>IF($B4661="","",-SUMIFS(Tabla7[Cantidad],Tabla7[Código del producto],$B4661,Tabla7[Tipo de movimiento],"SALIDA",Tabla7[Mes],O$5))</f>
        <v/>
      </c>
      <c r="P4661" s="39" t="str">
        <f>IF($B4661="","",-SUMIFS(Tabla7[Cantidad],Tabla7[Código del producto],$B4661,Tabla7[Tipo de movimiento],"SALIDA",Tabla7[Mes],P$5))</f>
        <v/>
      </c>
      <c r="Q4661" s="39" t="str">
        <f t="shared" si="216"/>
        <v/>
      </c>
      <c r="R4661" s="51" t="str">
        <f>IF($B4661="","",IFERROR(VLOOKUP($B4661,'ABC rotación'!$C:$G,5,0),"C"))</f>
        <v/>
      </c>
      <c r="S4661" s="41" t="str">
        <f t="shared" si="217"/>
        <v/>
      </c>
      <c r="T4661" s="40" t="str">
        <f t="shared" si="218"/>
        <v/>
      </c>
      <c r="U4661" s="23" t="str">
        <f>IF($B4661="","",VLOOKUP($T4661,Tablas!$X$14:$Y$17,2,1))</f>
        <v/>
      </c>
    </row>
    <row r="4662" spans="2:21" x14ac:dyDescent="0.2">
      <c r="B4662" s="1" t="str">
        <f>IF(Tablas!B4660="","",Tablas!B4660)</f>
        <v/>
      </c>
      <c r="C4662" s="1" t="str">
        <f>IF(Tablas!C4660="","",Tablas!C4660)</f>
        <v/>
      </c>
      <c r="D4662" s="1" t="str">
        <f>IF(Tablas!D4660="","",Tablas!D4660)</f>
        <v/>
      </c>
      <c r="E4662" s="1" t="str">
        <f>IF(Tablas!E4660="","",Tablas!E4660)</f>
        <v/>
      </c>
      <c r="F4662" s="1" t="str">
        <f>IF(Tablas!F4660="","",Tablas!F4660)</f>
        <v/>
      </c>
      <c r="G4662" s="1" t="str">
        <f>IF(Tablas!I4660="","",Tablas!I4660)</f>
        <v/>
      </c>
      <c r="H4662" s="1" t="s">
        <v>911</v>
      </c>
      <c r="I4662" s="39" t="str">
        <f>IF($B4662="","",-SUMIFS(Tabla7[Cantidad],Tabla7[Código del producto],$B4662,Tabla7[Tipo de movimiento],"SALIDA",Tabla7[Mes],I$5))</f>
        <v/>
      </c>
      <c r="J4662" s="39" t="str">
        <f>IF($B4662="","",-SUMIFS(Tabla7[Cantidad],Tabla7[Código del producto],$B4662,Tabla7[Tipo de movimiento],"SALIDA",Tabla7[Mes],J$5))</f>
        <v/>
      </c>
      <c r="K4662" s="39" t="str">
        <f>IF($B4662="","",-SUMIFS(Tabla7[Cantidad],Tabla7[Código del producto],$B4662,Tabla7[Tipo de movimiento],"SALIDA",Tabla7[Mes],K$5))</f>
        <v/>
      </c>
      <c r="L4662" s="39" t="str">
        <f>IF($B4662="","",-SUMIFS(Tabla7[Cantidad],Tabla7[Código del producto],$B4662,Tabla7[Tipo de movimiento],"SALIDA",Tabla7[Mes],L$5))</f>
        <v/>
      </c>
      <c r="M4662" s="39" t="str">
        <f>IF($B4662="","",-SUMIFS(Tabla7[Cantidad],Tabla7[Código del producto],$B4662,Tabla7[Tipo de movimiento],"SALIDA",Tabla7[Mes],M$5))</f>
        <v/>
      </c>
      <c r="N4662" s="39" t="str">
        <f>IF($B4662="","",-SUMIFS(Tabla7[Cantidad],Tabla7[Código del producto],$B4662,Tabla7[Tipo de movimiento],"SALIDA",Tabla7[Mes],N$5))</f>
        <v/>
      </c>
      <c r="O4662" s="39" t="str">
        <f>IF($B4662="","",-SUMIFS(Tabla7[Cantidad],Tabla7[Código del producto],$B4662,Tabla7[Tipo de movimiento],"SALIDA",Tabla7[Mes],O$5))</f>
        <v/>
      </c>
      <c r="P4662" s="39" t="str">
        <f>IF($B4662="","",-SUMIFS(Tabla7[Cantidad],Tabla7[Código del producto],$B4662,Tabla7[Tipo de movimiento],"SALIDA",Tabla7[Mes],P$5))</f>
        <v/>
      </c>
      <c r="Q4662" s="39" t="str">
        <f t="shared" si="216"/>
        <v/>
      </c>
      <c r="R4662" s="51" t="str">
        <f>IF($B4662="","",IFERROR(VLOOKUP($B4662,'ABC rotación'!$C:$G,5,0),"C"))</f>
        <v/>
      </c>
      <c r="S4662" s="41" t="str">
        <f t="shared" si="217"/>
        <v/>
      </c>
      <c r="T4662" s="40" t="str">
        <f t="shared" si="218"/>
        <v/>
      </c>
      <c r="U4662" s="23" t="str">
        <f>IF($B4662="","",VLOOKUP($T4662,Tablas!$X$14:$Y$17,2,1))</f>
        <v/>
      </c>
    </row>
    <row r="4663" spans="2:21" x14ac:dyDescent="0.2">
      <c r="B4663" s="1" t="str">
        <f>IF(Tablas!B4661="","",Tablas!B4661)</f>
        <v/>
      </c>
      <c r="C4663" s="1" t="str">
        <f>IF(Tablas!C4661="","",Tablas!C4661)</f>
        <v/>
      </c>
      <c r="D4663" s="1" t="str">
        <f>IF(Tablas!D4661="","",Tablas!D4661)</f>
        <v/>
      </c>
      <c r="E4663" s="1" t="str">
        <f>IF(Tablas!E4661="","",Tablas!E4661)</f>
        <v/>
      </c>
      <c r="F4663" s="1" t="str">
        <f>IF(Tablas!F4661="","",Tablas!F4661)</f>
        <v/>
      </c>
      <c r="G4663" s="1" t="str">
        <f>IF(Tablas!I4661="","",Tablas!I4661)</f>
        <v/>
      </c>
      <c r="H4663" s="1" t="s">
        <v>911</v>
      </c>
      <c r="I4663" s="39" t="str">
        <f>IF($B4663="","",-SUMIFS(Tabla7[Cantidad],Tabla7[Código del producto],$B4663,Tabla7[Tipo de movimiento],"SALIDA",Tabla7[Mes],I$5))</f>
        <v/>
      </c>
      <c r="J4663" s="39" t="str">
        <f>IF($B4663="","",-SUMIFS(Tabla7[Cantidad],Tabla7[Código del producto],$B4663,Tabla7[Tipo de movimiento],"SALIDA",Tabla7[Mes],J$5))</f>
        <v/>
      </c>
      <c r="K4663" s="39" t="str">
        <f>IF($B4663="","",-SUMIFS(Tabla7[Cantidad],Tabla7[Código del producto],$B4663,Tabla7[Tipo de movimiento],"SALIDA",Tabla7[Mes],K$5))</f>
        <v/>
      </c>
      <c r="L4663" s="39" t="str">
        <f>IF($B4663="","",-SUMIFS(Tabla7[Cantidad],Tabla7[Código del producto],$B4663,Tabla7[Tipo de movimiento],"SALIDA",Tabla7[Mes],L$5))</f>
        <v/>
      </c>
      <c r="M4663" s="39" t="str">
        <f>IF($B4663="","",-SUMIFS(Tabla7[Cantidad],Tabla7[Código del producto],$B4663,Tabla7[Tipo de movimiento],"SALIDA",Tabla7[Mes],M$5))</f>
        <v/>
      </c>
      <c r="N4663" s="39" t="str">
        <f>IF($B4663="","",-SUMIFS(Tabla7[Cantidad],Tabla7[Código del producto],$B4663,Tabla7[Tipo de movimiento],"SALIDA",Tabla7[Mes],N$5))</f>
        <v/>
      </c>
      <c r="O4663" s="39" t="str">
        <f>IF($B4663="","",-SUMIFS(Tabla7[Cantidad],Tabla7[Código del producto],$B4663,Tabla7[Tipo de movimiento],"SALIDA",Tabla7[Mes],O$5))</f>
        <v/>
      </c>
      <c r="P4663" s="39" t="str">
        <f>IF($B4663="","",-SUMIFS(Tabla7[Cantidad],Tabla7[Código del producto],$B4663,Tabla7[Tipo de movimiento],"SALIDA",Tabla7[Mes],P$5))</f>
        <v/>
      </c>
      <c r="Q4663" s="39" t="str">
        <f t="shared" si="216"/>
        <v/>
      </c>
      <c r="R4663" s="51" t="str">
        <f>IF($B4663="","",IFERROR(VLOOKUP($B4663,'ABC rotación'!$C:$G,5,0),"C"))</f>
        <v/>
      </c>
      <c r="S4663" s="41" t="str">
        <f t="shared" si="217"/>
        <v/>
      </c>
      <c r="T4663" s="40" t="str">
        <f t="shared" si="218"/>
        <v/>
      </c>
      <c r="U4663" s="23" t="str">
        <f>IF($B4663="","",VLOOKUP($T4663,Tablas!$X$14:$Y$17,2,1))</f>
        <v/>
      </c>
    </row>
    <row r="4664" spans="2:21" x14ac:dyDescent="0.2">
      <c r="B4664" s="1" t="str">
        <f>IF(Tablas!B4662="","",Tablas!B4662)</f>
        <v/>
      </c>
      <c r="C4664" s="1" t="str">
        <f>IF(Tablas!C4662="","",Tablas!C4662)</f>
        <v/>
      </c>
      <c r="D4664" s="1" t="str">
        <f>IF(Tablas!D4662="","",Tablas!D4662)</f>
        <v/>
      </c>
      <c r="E4664" s="1" t="str">
        <f>IF(Tablas!E4662="","",Tablas!E4662)</f>
        <v/>
      </c>
      <c r="F4664" s="1" t="str">
        <f>IF(Tablas!F4662="","",Tablas!F4662)</f>
        <v/>
      </c>
      <c r="G4664" s="1" t="str">
        <f>IF(Tablas!I4662="","",Tablas!I4662)</f>
        <v/>
      </c>
      <c r="H4664" s="1" t="s">
        <v>911</v>
      </c>
      <c r="I4664" s="39" t="str">
        <f>IF($B4664="","",-SUMIFS(Tabla7[Cantidad],Tabla7[Código del producto],$B4664,Tabla7[Tipo de movimiento],"SALIDA",Tabla7[Mes],I$5))</f>
        <v/>
      </c>
      <c r="J4664" s="39" t="str">
        <f>IF($B4664="","",-SUMIFS(Tabla7[Cantidad],Tabla7[Código del producto],$B4664,Tabla7[Tipo de movimiento],"SALIDA",Tabla7[Mes],J$5))</f>
        <v/>
      </c>
      <c r="K4664" s="39" t="str">
        <f>IF($B4664="","",-SUMIFS(Tabla7[Cantidad],Tabla7[Código del producto],$B4664,Tabla7[Tipo de movimiento],"SALIDA",Tabla7[Mes],K$5))</f>
        <v/>
      </c>
      <c r="L4664" s="39" t="str">
        <f>IF($B4664="","",-SUMIFS(Tabla7[Cantidad],Tabla7[Código del producto],$B4664,Tabla7[Tipo de movimiento],"SALIDA",Tabla7[Mes],L$5))</f>
        <v/>
      </c>
      <c r="M4664" s="39" t="str">
        <f>IF($B4664="","",-SUMIFS(Tabla7[Cantidad],Tabla7[Código del producto],$B4664,Tabla7[Tipo de movimiento],"SALIDA",Tabla7[Mes],M$5))</f>
        <v/>
      </c>
      <c r="N4664" s="39" t="str">
        <f>IF($B4664="","",-SUMIFS(Tabla7[Cantidad],Tabla7[Código del producto],$B4664,Tabla7[Tipo de movimiento],"SALIDA",Tabla7[Mes],N$5))</f>
        <v/>
      </c>
      <c r="O4664" s="39" t="str">
        <f>IF($B4664="","",-SUMIFS(Tabla7[Cantidad],Tabla7[Código del producto],$B4664,Tabla7[Tipo de movimiento],"SALIDA",Tabla7[Mes],O$5))</f>
        <v/>
      </c>
      <c r="P4664" s="39" t="str">
        <f>IF($B4664="","",-SUMIFS(Tabla7[Cantidad],Tabla7[Código del producto],$B4664,Tabla7[Tipo de movimiento],"SALIDA",Tabla7[Mes],P$5))</f>
        <v/>
      </c>
      <c r="Q4664" s="39" t="str">
        <f t="shared" si="216"/>
        <v/>
      </c>
      <c r="R4664" s="51" t="str">
        <f>IF($B4664="","",IFERROR(VLOOKUP($B4664,'ABC rotación'!$C:$G,5,0),"C"))</f>
        <v/>
      </c>
      <c r="S4664" s="41" t="str">
        <f t="shared" si="217"/>
        <v/>
      </c>
      <c r="T4664" s="40" t="str">
        <f t="shared" si="218"/>
        <v/>
      </c>
      <c r="U4664" s="23" t="str">
        <f>IF($B4664="","",VLOOKUP($T4664,Tablas!$X$14:$Y$17,2,1))</f>
        <v/>
      </c>
    </row>
    <row r="4665" spans="2:21" x14ac:dyDescent="0.2">
      <c r="B4665" s="1" t="str">
        <f>IF(Tablas!B4663="","",Tablas!B4663)</f>
        <v/>
      </c>
      <c r="C4665" s="1" t="str">
        <f>IF(Tablas!C4663="","",Tablas!C4663)</f>
        <v/>
      </c>
      <c r="D4665" s="1" t="str">
        <f>IF(Tablas!D4663="","",Tablas!D4663)</f>
        <v/>
      </c>
      <c r="E4665" s="1" t="str">
        <f>IF(Tablas!E4663="","",Tablas!E4663)</f>
        <v/>
      </c>
      <c r="F4665" s="1" t="str">
        <f>IF(Tablas!F4663="","",Tablas!F4663)</f>
        <v/>
      </c>
      <c r="G4665" s="1" t="str">
        <f>IF(Tablas!I4663="","",Tablas!I4663)</f>
        <v/>
      </c>
      <c r="H4665" s="1" t="s">
        <v>911</v>
      </c>
      <c r="I4665" s="39" t="str">
        <f>IF($B4665="","",-SUMIFS(Tabla7[Cantidad],Tabla7[Código del producto],$B4665,Tabla7[Tipo de movimiento],"SALIDA",Tabla7[Mes],I$5))</f>
        <v/>
      </c>
      <c r="J4665" s="39" t="str">
        <f>IF($B4665="","",-SUMIFS(Tabla7[Cantidad],Tabla7[Código del producto],$B4665,Tabla7[Tipo de movimiento],"SALIDA",Tabla7[Mes],J$5))</f>
        <v/>
      </c>
      <c r="K4665" s="39" t="str">
        <f>IF($B4665="","",-SUMIFS(Tabla7[Cantidad],Tabla7[Código del producto],$B4665,Tabla7[Tipo de movimiento],"SALIDA",Tabla7[Mes],K$5))</f>
        <v/>
      </c>
      <c r="L4665" s="39" t="str">
        <f>IF($B4665="","",-SUMIFS(Tabla7[Cantidad],Tabla7[Código del producto],$B4665,Tabla7[Tipo de movimiento],"SALIDA",Tabla7[Mes],L$5))</f>
        <v/>
      </c>
      <c r="M4665" s="39" t="str">
        <f>IF($B4665="","",-SUMIFS(Tabla7[Cantidad],Tabla7[Código del producto],$B4665,Tabla7[Tipo de movimiento],"SALIDA",Tabla7[Mes],M$5))</f>
        <v/>
      </c>
      <c r="N4665" s="39" t="str">
        <f>IF($B4665="","",-SUMIFS(Tabla7[Cantidad],Tabla7[Código del producto],$B4665,Tabla7[Tipo de movimiento],"SALIDA",Tabla7[Mes],N$5))</f>
        <v/>
      </c>
      <c r="O4665" s="39" t="str">
        <f>IF($B4665="","",-SUMIFS(Tabla7[Cantidad],Tabla7[Código del producto],$B4665,Tabla7[Tipo de movimiento],"SALIDA",Tabla7[Mes],O$5))</f>
        <v/>
      </c>
      <c r="P4665" s="39" t="str">
        <f>IF($B4665="","",-SUMIFS(Tabla7[Cantidad],Tabla7[Código del producto],$B4665,Tabla7[Tipo de movimiento],"SALIDA",Tabla7[Mes],P$5))</f>
        <v/>
      </c>
      <c r="Q4665" s="39" t="str">
        <f t="shared" si="216"/>
        <v/>
      </c>
      <c r="R4665" s="51" t="str">
        <f>IF($B4665="","",IFERROR(VLOOKUP($B4665,'ABC rotación'!$C:$G,5,0),"C"))</f>
        <v/>
      </c>
      <c r="S4665" s="41" t="str">
        <f t="shared" si="217"/>
        <v/>
      </c>
      <c r="T4665" s="40" t="str">
        <f t="shared" si="218"/>
        <v/>
      </c>
      <c r="U4665" s="23" t="str">
        <f>IF($B4665="","",VLOOKUP($T4665,Tablas!$X$14:$Y$17,2,1))</f>
        <v/>
      </c>
    </row>
    <row r="4666" spans="2:21" x14ac:dyDescent="0.2">
      <c r="B4666" s="1" t="str">
        <f>IF(Tablas!B4664="","",Tablas!B4664)</f>
        <v/>
      </c>
      <c r="C4666" s="1" t="str">
        <f>IF(Tablas!C4664="","",Tablas!C4664)</f>
        <v/>
      </c>
      <c r="D4666" s="1" t="str">
        <f>IF(Tablas!D4664="","",Tablas!D4664)</f>
        <v/>
      </c>
      <c r="E4666" s="1" t="str">
        <f>IF(Tablas!E4664="","",Tablas!E4664)</f>
        <v/>
      </c>
      <c r="F4666" s="1" t="str">
        <f>IF(Tablas!F4664="","",Tablas!F4664)</f>
        <v/>
      </c>
      <c r="G4666" s="1" t="str">
        <f>IF(Tablas!I4664="","",Tablas!I4664)</f>
        <v/>
      </c>
      <c r="H4666" s="1" t="s">
        <v>911</v>
      </c>
      <c r="I4666" s="39" t="str">
        <f>IF($B4666="","",-SUMIFS(Tabla7[Cantidad],Tabla7[Código del producto],$B4666,Tabla7[Tipo de movimiento],"SALIDA",Tabla7[Mes],I$5))</f>
        <v/>
      </c>
      <c r="J4666" s="39" t="str">
        <f>IF($B4666="","",-SUMIFS(Tabla7[Cantidad],Tabla7[Código del producto],$B4666,Tabla7[Tipo de movimiento],"SALIDA",Tabla7[Mes],J$5))</f>
        <v/>
      </c>
      <c r="K4666" s="39" t="str">
        <f>IF($B4666="","",-SUMIFS(Tabla7[Cantidad],Tabla7[Código del producto],$B4666,Tabla7[Tipo de movimiento],"SALIDA",Tabla7[Mes],K$5))</f>
        <v/>
      </c>
      <c r="L4666" s="39" t="str">
        <f>IF($B4666="","",-SUMIFS(Tabla7[Cantidad],Tabla7[Código del producto],$B4666,Tabla7[Tipo de movimiento],"SALIDA",Tabla7[Mes],L$5))</f>
        <v/>
      </c>
      <c r="M4666" s="39" t="str">
        <f>IF($B4666="","",-SUMIFS(Tabla7[Cantidad],Tabla7[Código del producto],$B4666,Tabla7[Tipo de movimiento],"SALIDA",Tabla7[Mes],M$5))</f>
        <v/>
      </c>
      <c r="N4666" s="39" t="str">
        <f>IF($B4666="","",-SUMIFS(Tabla7[Cantidad],Tabla7[Código del producto],$B4666,Tabla7[Tipo de movimiento],"SALIDA",Tabla7[Mes],N$5))</f>
        <v/>
      </c>
      <c r="O4666" s="39" t="str">
        <f>IF($B4666="","",-SUMIFS(Tabla7[Cantidad],Tabla7[Código del producto],$B4666,Tabla7[Tipo de movimiento],"SALIDA",Tabla7[Mes],O$5))</f>
        <v/>
      </c>
      <c r="P4666" s="39" t="str">
        <f>IF($B4666="","",-SUMIFS(Tabla7[Cantidad],Tabla7[Código del producto],$B4666,Tabla7[Tipo de movimiento],"SALIDA",Tabla7[Mes],P$5))</f>
        <v/>
      </c>
      <c r="Q4666" s="39" t="str">
        <f t="shared" si="216"/>
        <v/>
      </c>
      <c r="R4666" s="51" t="str">
        <f>IF($B4666="","",IFERROR(VLOOKUP($B4666,'ABC rotación'!$C:$G,5,0),"C"))</f>
        <v/>
      </c>
      <c r="S4666" s="41" t="str">
        <f t="shared" si="217"/>
        <v/>
      </c>
      <c r="T4666" s="40" t="str">
        <f t="shared" si="218"/>
        <v/>
      </c>
      <c r="U4666" s="23" t="str">
        <f>IF($B4666="","",VLOOKUP($T4666,Tablas!$X$14:$Y$17,2,1))</f>
        <v/>
      </c>
    </row>
    <row r="4667" spans="2:21" x14ac:dyDescent="0.2">
      <c r="B4667" s="1" t="str">
        <f>IF(Tablas!B4665="","",Tablas!B4665)</f>
        <v/>
      </c>
      <c r="C4667" s="1" t="str">
        <f>IF(Tablas!C4665="","",Tablas!C4665)</f>
        <v/>
      </c>
      <c r="D4667" s="1" t="str">
        <f>IF(Tablas!D4665="","",Tablas!D4665)</f>
        <v/>
      </c>
      <c r="E4667" s="1" t="str">
        <f>IF(Tablas!E4665="","",Tablas!E4665)</f>
        <v/>
      </c>
      <c r="F4667" s="1" t="str">
        <f>IF(Tablas!F4665="","",Tablas!F4665)</f>
        <v/>
      </c>
      <c r="G4667" s="1" t="str">
        <f>IF(Tablas!I4665="","",Tablas!I4665)</f>
        <v/>
      </c>
      <c r="H4667" s="1" t="s">
        <v>911</v>
      </c>
      <c r="I4667" s="39" t="str">
        <f>IF($B4667="","",-SUMIFS(Tabla7[Cantidad],Tabla7[Código del producto],$B4667,Tabla7[Tipo de movimiento],"SALIDA",Tabla7[Mes],I$5))</f>
        <v/>
      </c>
      <c r="J4667" s="39" t="str">
        <f>IF($B4667="","",-SUMIFS(Tabla7[Cantidad],Tabla7[Código del producto],$B4667,Tabla7[Tipo de movimiento],"SALIDA",Tabla7[Mes],J$5))</f>
        <v/>
      </c>
      <c r="K4667" s="39" t="str">
        <f>IF($B4667="","",-SUMIFS(Tabla7[Cantidad],Tabla7[Código del producto],$B4667,Tabla7[Tipo de movimiento],"SALIDA",Tabla7[Mes],K$5))</f>
        <v/>
      </c>
      <c r="L4667" s="39" t="str">
        <f>IF($B4667="","",-SUMIFS(Tabla7[Cantidad],Tabla7[Código del producto],$B4667,Tabla7[Tipo de movimiento],"SALIDA",Tabla7[Mes],L$5))</f>
        <v/>
      </c>
      <c r="M4667" s="39" t="str">
        <f>IF($B4667="","",-SUMIFS(Tabla7[Cantidad],Tabla7[Código del producto],$B4667,Tabla7[Tipo de movimiento],"SALIDA",Tabla7[Mes],M$5))</f>
        <v/>
      </c>
      <c r="N4667" s="39" t="str">
        <f>IF($B4667="","",-SUMIFS(Tabla7[Cantidad],Tabla7[Código del producto],$B4667,Tabla7[Tipo de movimiento],"SALIDA",Tabla7[Mes],N$5))</f>
        <v/>
      </c>
      <c r="O4667" s="39" t="str">
        <f>IF($B4667="","",-SUMIFS(Tabla7[Cantidad],Tabla7[Código del producto],$B4667,Tabla7[Tipo de movimiento],"SALIDA",Tabla7[Mes],O$5))</f>
        <v/>
      </c>
      <c r="P4667" s="39" t="str">
        <f>IF($B4667="","",-SUMIFS(Tabla7[Cantidad],Tabla7[Código del producto],$B4667,Tabla7[Tipo de movimiento],"SALIDA",Tabla7[Mes],P$5))</f>
        <v/>
      </c>
      <c r="Q4667" s="39" t="str">
        <f t="shared" si="216"/>
        <v/>
      </c>
      <c r="R4667" s="51" t="str">
        <f>IF($B4667="","",IFERROR(VLOOKUP($B4667,'ABC rotación'!$C:$G,5,0),"C"))</f>
        <v/>
      </c>
      <c r="S4667" s="41" t="str">
        <f t="shared" si="217"/>
        <v/>
      </c>
      <c r="T4667" s="40" t="str">
        <f t="shared" si="218"/>
        <v/>
      </c>
      <c r="U4667" s="23" t="str">
        <f>IF($B4667="","",VLOOKUP($T4667,Tablas!$X$14:$Y$17,2,1))</f>
        <v/>
      </c>
    </row>
    <row r="4668" spans="2:21" x14ac:dyDescent="0.2">
      <c r="B4668" s="1" t="str">
        <f>IF(Tablas!B4666="","",Tablas!B4666)</f>
        <v/>
      </c>
      <c r="C4668" s="1" t="str">
        <f>IF(Tablas!C4666="","",Tablas!C4666)</f>
        <v/>
      </c>
      <c r="D4668" s="1" t="str">
        <f>IF(Tablas!D4666="","",Tablas!D4666)</f>
        <v/>
      </c>
      <c r="E4668" s="1" t="str">
        <f>IF(Tablas!E4666="","",Tablas!E4666)</f>
        <v/>
      </c>
      <c r="F4668" s="1" t="str">
        <f>IF(Tablas!F4666="","",Tablas!F4666)</f>
        <v/>
      </c>
      <c r="G4668" s="1" t="str">
        <f>IF(Tablas!I4666="","",Tablas!I4666)</f>
        <v/>
      </c>
      <c r="H4668" s="1" t="s">
        <v>911</v>
      </c>
      <c r="I4668" s="39" t="str">
        <f>IF($B4668="","",-SUMIFS(Tabla7[Cantidad],Tabla7[Código del producto],$B4668,Tabla7[Tipo de movimiento],"SALIDA",Tabla7[Mes],I$5))</f>
        <v/>
      </c>
      <c r="J4668" s="39" t="str">
        <f>IF($B4668="","",-SUMIFS(Tabla7[Cantidad],Tabla7[Código del producto],$B4668,Tabla7[Tipo de movimiento],"SALIDA",Tabla7[Mes],J$5))</f>
        <v/>
      </c>
      <c r="K4668" s="39" t="str">
        <f>IF($B4668="","",-SUMIFS(Tabla7[Cantidad],Tabla7[Código del producto],$B4668,Tabla7[Tipo de movimiento],"SALIDA",Tabla7[Mes],K$5))</f>
        <v/>
      </c>
      <c r="L4668" s="39" t="str">
        <f>IF($B4668="","",-SUMIFS(Tabla7[Cantidad],Tabla7[Código del producto],$B4668,Tabla7[Tipo de movimiento],"SALIDA",Tabla7[Mes],L$5))</f>
        <v/>
      </c>
      <c r="M4668" s="39" t="str">
        <f>IF($B4668="","",-SUMIFS(Tabla7[Cantidad],Tabla7[Código del producto],$B4668,Tabla7[Tipo de movimiento],"SALIDA",Tabla7[Mes],M$5))</f>
        <v/>
      </c>
      <c r="N4668" s="39" t="str">
        <f>IF($B4668="","",-SUMIFS(Tabla7[Cantidad],Tabla7[Código del producto],$B4668,Tabla7[Tipo de movimiento],"SALIDA",Tabla7[Mes],N$5))</f>
        <v/>
      </c>
      <c r="O4668" s="39" t="str">
        <f>IF($B4668="","",-SUMIFS(Tabla7[Cantidad],Tabla7[Código del producto],$B4668,Tabla7[Tipo de movimiento],"SALIDA",Tabla7[Mes],O$5))</f>
        <v/>
      </c>
      <c r="P4668" s="39" t="str">
        <f>IF($B4668="","",-SUMIFS(Tabla7[Cantidad],Tabla7[Código del producto],$B4668,Tabla7[Tipo de movimiento],"SALIDA",Tabla7[Mes],P$5))</f>
        <v/>
      </c>
      <c r="Q4668" s="39" t="str">
        <f t="shared" si="216"/>
        <v/>
      </c>
      <c r="R4668" s="51" t="str">
        <f>IF($B4668="","",IFERROR(VLOOKUP($B4668,'ABC rotación'!$C:$G,5,0),"C"))</f>
        <v/>
      </c>
      <c r="S4668" s="41" t="str">
        <f t="shared" si="217"/>
        <v/>
      </c>
      <c r="T4668" s="40" t="str">
        <f t="shared" si="218"/>
        <v/>
      </c>
      <c r="U4668" s="23" t="str">
        <f>IF($B4668="","",VLOOKUP($T4668,Tablas!$X$14:$Y$17,2,1))</f>
        <v/>
      </c>
    </row>
    <row r="4669" spans="2:21" x14ac:dyDescent="0.2">
      <c r="B4669" s="1" t="str">
        <f>IF(Tablas!B4667="","",Tablas!B4667)</f>
        <v/>
      </c>
      <c r="C4669" s="1" t="str">
        <f>IF(Tablas!C4667="","",Tablas!C4667)</f>
        <v/>
      </c>
      <c r="D4669" s="1" t="str">
        <f>IF(Tablas!D4667="","",Tablas!D4667)</f>
        <v/>
      </c>
      <c r="E4669" s="1" t="str">
        <f>IF(Tablas!E4667="","",Tablas!E4667)</f>
        <v/>
      </c>
      <c r="F4669" s="1" t="str">
        <f>IF(Tablas!F4667="","",Tablas!F4667)</f>
        <v/>
      </c>
      <c r="G4669" s="1" t="str">
        <f>IF(Tablas!I4667="","",Tablas!I4667)</f>
        <v/>
      </c>
      <c r="H4669" s="1" t="s">
        <v>911</v>
      </c>
      <c r="I4669" s="39" t="str">
        <f>IF($B4669="","",-SUMIFS(Tabla7[Cantidad],Tabla7[Código del producto],$B4669,Tabla7[Tipo de movimiento],"SALIDA",Tabla7[Mes],I$5))</f>
        <v/>
      </c>
      <c r="J4669" s="39" t="str">
        <f>IF($B4669="","",-SUMIFS(Tabla7[Cantidad],Tabla7[Código del producto],$B4669,Tabla7[Tipo de movimiento],"SALIDA",Tabla7[Mes],J$5))</f>
        <v/>
      </c>
      <c r="K4669" s="39" t="str">
        <f>IF($B4669="","",-SUMIFS(Tabla7[Cantidad],Tabla7[Código del producto],$B4669,Tabla7[Tipo de movimiento],"SALIDA",Tabla7[Mes],K$5))</f>
        <v/>
      </c>
      <c r="L4669" s="39" t="str">
        <f>IF($B4669="","",-SUMIFS(Tabla7[Cantidad],Tabla7[Código del producto],$B4669,Tabla7[Tipo de movimiento],"SALIDA",Tabla7[Mes],L$5))</f>
        <v/>
      </c>
      <c r="M4669" s="39" t="str">
        <f>IF($B4669="","",-SUMIFS(Tabla7[Cantidad],Tabla7[Código del producto],$B4669,Tabla7[Tipo de movimiento],"SALIDA",Tabla7[Mes],M$5))</f>
        <v/>
      </c>
      <c r="N4669" s="39" t="str">
        <f>IF($B4669="","",-SUMIFS(Tabla7[Cantidad],Tabla7[Código del producto],$B4669,Tabla7[Tipo de movimiento],"SALIDA",Tabla7[Mes],N$5))</f>
        <v/>
      </c>
      <c r="O4669" s="39" t="str">
        <f>IF($B4669="","",-SUMIFS(Tabla7[Cantidad],Tabla7[Código del producto],$B4669,Tabla7[Tipo de movimiento],"SALIDA",Tabla7[Mes],O$5))</f>
        <v/>
      </c>
      <c r="P4669" s="39" t="str">
        <f>IF($B4669="","",-SUMIFS(Tabla7[Cantidad],Tabla7[Código del producto],$B4669,Tabla7[Tipo de movimiento],"SALIDA",Tabla7[Mes],P$5))</f>
        <v/>
      </c>
      <c r="Q4669" s="39" t="str">
        <f t="shared" si="216"/>
        <v/>
      </c>
      <c r="R4669" s="51" t="str">
        <f>IF($B4669="","",IFERROR(VLOOKUP($B4669,'ABC rotación'!$C:$G,5,0),"C"))</f>
        <v/>
      </c>
      <c r="S4669" s="41" t="str">
        <f t="shared" si="217"/>
        <v/>
      </c>
      <c r="T4669" s="40" t="str">
        <f t="shared" si="218"/>
        <v/>
      </c>
      <c r="U4669" s="23" t="str">
        <f>IF($B4669="","",VLOOKUP($T4669,Tablas!$X$14:$Y$17,2,1))</f>
        <v/>
      </c>
    </row>
    <row r="4670" spans="2:21" x14ac:dyDescent="0.2">
      <c r="B4670" s="1" t="str">
        <f>IF(Tablas!B4668="","",Tablas!B4668)</f>
        <v/>
      </c>
      <c r="C4670" s="1" t="str">
        <f>IF(Tablas!C4668="","",Tablas!C4668)</f>
        <v/>
      </c>
      <c r="D4670" s="1" t="str">
        <f>IF(Tablas!D4668="","",Tablas!D4668)</f>
        <v/>
      </c>
      <c r="E4670" s="1" t="str">
        <f>IF(Tablas!E4668="","",Tablas!E4668)</f>
        <v/>
      </c>
      <c r="F4670" s="1" t="str">
        <f>IF(Tablas!F4668="","",Tablas!F4668)</f>
        <v/>
      </c>
      <c r="G4670" s="1" t="str">
        <f>IF(Tablas!I4668="","",Tablas!I4668)</f>
        <v/>
      </c>
      <c r="H4670" s="1" t="s">
        <v>911</v>
      </c>
      <c r="I4670" s="39" t="str">
        <f>IF($B4670="","",-SUMIFS(Tabla7[Cantidad],Tabla7[Código del producto],$B4670,Tabla7[Tipo de movimiento],"SALIDA",Tabla7[Mes],I$5))</f>
        <v/>
      </c>
      <c r="J4670" s="39" t="str">
        <f>IF($B4670="","",-SUMIFS(Tabla7[Cantidad],Tabla7[Código del producto],$B4670,Tabla7[Tipo de movimiento],"SALIDA",Tabla7[Mes],J$5))</f>
        <v/>
      </c>
      <c r="K4670" s="39" t="str">
        <f>IF($B4670="","",-SUMIFS(Tabla7[Cantidad],Tabla7[Código del producto],$B4670,Tabla7[Tipo de movimiento],"SALIDA",Tabla7[Mes],K$5))</f>
        <v/>
      </c>
      <c r="L4670" s="39" t="str">
        <f>IF($B4670="","",-SUMIFS(Tabla7[Cantidad],Tabla7[Código del producto],$B4670,Tabla7[Tipo de movimiento],"SALIDA",Tabla7[Mes],L$5))</f>
        <v/>
      </c>
      <c r="M4670" s="39" t="str">
        <f>IF($B4670="","",-SUMIFS(Tabla7[Cantidad],Tabla7[Código del producto],$B4670,Tabla7[Tipo de movimiento],"SALIDA",Tabla7[Mes],M$5))</f>
        <v/>
      </c>
      <c r="N4670" s="39" t="str">
        <f>IF($B4670="","",-SUMIFS(Tabla7[Cantidad],Tabla7[Código del producto],$B4670,Tabla7[Tipo de movimiento],"SALIDA",Tabla7[Mes],N$5))</f>
        <v/>
      </c>
      <c r="O4670" s="39" t="str">
        <f>IF($B4670="","",-SUMIFS(Tabla7[Cantidad],Tabla7[Código del producto],$B4670,Tabla7[Tipo de movimiento],"SALIDA",Tabla7[Mes],O$5))</f>
        <v/>
      </c>
      <c r="P4670" s="39" t="str">
        <f>IF($B4670="","",-SUMIFS(Tabla7[Cantidad],Tabla7[Código del producto],$B4670,Tabla7[Tipo de movimiento],"SALIDA",Tabla7[Mes],P$5))</f>
        <v/>
      </c>
      <c r="Q4670" s="39" t="str">
        <f t="shared" si="216"/>
        <v/>
      </c>
      <c r="R4670" s="51" t="str">
        <f>IF($B4670="","",IFERROR(VLOOKUP($B4670,'ABC rotación'!$C:$G,5,0),"C"))</f>
        <v/>
      </c>
      <c r="S4670" s="41" t="str">
        <f t="shared" si="217"/>
        <v/>
      </c>
      <c r="T4670" s="40" t="str">
        <f t="shared" si="218"/>
        <v/>
      </c>
      <c r="U4670" s="23" t="str">
        <f>IF($B4670="","",VLOOKUP($T4670,Tablas!$X$14:$Y$17,2,1))</f>
        <v/>
      </c>
    </row>
    <row r="4671" spans="2:21" x14ac:dyDescent="0.2">
      <c r="B4671" s="1" t="str">
        <f>IF(Tablas!B4669="","",Tablas!B4669)</f>
        <v/>
      </c>
      <c r="C4671" s="1" t="str">
        <f>IF(Tablas!C4669="","",Tablas!C4669)</f>
        <v/>
      </c>
      <c r="D4671" s="1" t="str">
        <f>IF(Tablas!D4669="","",Tablas!D4669)</f>
        <v/>
      </c>
      <c r="E4671" s="1" t="str">
        <f>IF(Tablas!E4669="","",Tablas!E4669)</f>
        <v/>
      </c>
      <c r="F4671" s="1" t="str">
        <f>IF(Tablas!F4669="","",Tablas!F4669)</f>
        <v/>
      </c>
      <c r="G4671" s="1" t="str">
        <f>IF(Tablas!I4669="","",Tablas!I4669)</f>
        <v/>
      </c>
      <c r="H4671" s="1" t="s">
        <v>911</v>
      </c>
      <c r="I4671" s="39" t="str">
        <f>IF($B4671="","",-SUMIFS(Tabla7[Cantidad],Tabla7[Código del producto],$B4671,Tabla7[Tipo de movimiento],"SALIDA",Tabla7[Mes],I$5))</f>
        <v/>
      </c>
      <c r="J4671" s="39" t="str">
        <f>IF($B4671="","",-SUMIFS(Tabla7[Cantidad],Tabla7[Código del producto],$B4671,Tabla7[Tipo de movimiento],"SALIDA",Tabla7[Mes],J$5))</f>
        <v/>
      </c>
      <c r="K4671" s="39" t="str">
        <f>IF($B4671="","",-SUMIFS(Tabla7[Cantidad],Tabla7[Código del producto],$B4671,Tabla7[Tipo de movimiento],"SALIDA",Tabla7[Mes],K$5))</f>
        <v/>
      </c>
      <c r="L4671" s="39" t="str">
        <f>IF($B4671="","",-SUMIFS(Tabla7[Cantidad],Tabla7[Código del producto],$B4671,Tabla7[Tipo de movimiento],"SALIDA",Tabla7[Mes],L$5))</f>
        <v/>
      </c>
      <c r="M4671" s="39" t="str">
        <f>IF($B4671="","",-SUMIFS(Tabla7[Cantidad],Tabla7[Código del producto],$B4671,Tabla7[Tipo de movimiento],"SALIDA",Tabla7[Mes],M$5))</f>
        <v/>
      </c>
      <c r="N4671" s="39" t="str">
        <f>IF($B4671="","",-SUMIFS(Tabla7[Cantidad],Tabla7[Código del producto],$B4671,Tabla7[Tipo de movimiento],"SALIDA",Tabla7[Mes],N$5))</f>
        <v/>
      </c>
      <c r="O4671" s="39" t="str">
        <f>IF($B4671="","",-SUMIFS(Tabla7[Cantidad],Tabla7[Código del producto],$B4671,Tabla7[Tipo de movimiento],"SALIDA",Tabla7[Mes],O$5))</f>
        <v/>
      </c>
      <c r="P4671" s="39" t="str">
        <f>IF($B4671="","",-SUMIFS(Tabla7[Cantidad],Tabla7[Código del producto],$B4671,Tabla7[Tipo de movimiento],"SALIDA",Tabla7[Mes],P$5))</f>
        <v/>
      </c>
      <c r="Q4671" s="39" t="str">
        <f t="shared" si="216"/>
        <v/>
      </c>
      <c r="R4671" s="51" t="str">
        <f>IF($B4671="","",IFERROR(VLOOKUP($B4671,'ABC rotación'!$C:$G,5,0),"C"))</f>
        <v/>
      </c>
      <c r="S4671" s="41" t="str">
        <f t="shared" si="217"/>
        <v/>
      </c>
      <c r="T4671" s="40" t="str">
        <f t="shared" si="218"/>
        <v/>
      </c>
      <c r="U4671" s="23" t="str">
        <f>IF($B4671="","",VLOOKUP($T4671,Tablas!$X$14:$Y$17,2,1))</f>
        <v/>
      </c>
    </row>
    <row r="4672" spans="2:21" x14ac:dyDescent="0.2">
      <c r="B4672" s="1" t="str">
        <f>IF(Tablas!B4670="","",Tablas!B4670)</f>
        <v/>
      </c>
      <c r="C4672" s="1" t="str">
        <f>IF(Tablas!C4670="","",Tablas!C4670)</f>
        <v/>
      </c>
      <c r="D4672" s="1" t="str">
        <f>IF(Tablas!D4670="","",Tablas!D4670)</f>
        <v/>
      </c>
      <c r="E4672" s="1" t="str">
        <f>IF(Tablas!E4670="","",Tablas!E4670)</f>
        <v/>
      </c>
      <c r="F4672" s="1" t="str">
        <f>IF(Tablas!F4670="","",Tablas!F4670)</f>
        <v/>
      </c>
      <c r="G4672" s="1" t="str">
        <f>IF(Tablas!I4670="","",Tablas!I4670)</f>
        <v/>
      </c>
      <c r="H4672" s="1" t="s">
        <v>911</v>
      </c>
      <c r="I4672" s="39" t="str">
        <f>IF($B4672="","",-SUMIFS(Tabla7[Cantidad],Tabla7[Código del producto],$B4672,Tabla7[Tipo de movimiento],"SALIDA",Tabla7[Mes],I$5))</f>
        <v/>
      </c>
      <c r="J4672" s="39" t="str">
        <f>IF($B4672="","",-SUMIFS(Tabla7[Cantidad],Tabla7[Código del producto],$B4672,Tabla7[Tipo de movimiento],"SALIDA",Tabla7[Mes],J$5))</f>
        <v/>
      </c>
      <c r="K4672" s="39" t="str">
        <f>IF($B4672="","",-SUMIFS(Tabla7[Cantidad],Tabla7[Código del producto],$B4672,Tabla7[Tipo de movimiento],"SALIDA",Tabla7[Mes],K$5))</f>
        <v/>
      </c>
      <c r="L4672" s="39" t="str">
        <f>IF($B4672="","",-SUMIFS(Tabla7[Cantidad],Tabla7[Código del producto],$B4672,Tabla7[Tipo de movimiento],"SALIDA",Tabla7[Mes],L$5))</f>
        <v/>
      </c>
      <c r="M4672" s="39" t="str">
        <f>IF($B4672="","",-SUMIFS(Tabla7[Cantidad],Tabla7[Código del producto],$B4672,Tabla7[Tipo de movimiento],"SALIDA",Tabla7[Mes],M$5))</f>
        <v/>
      </c>
      <c r="N4672" s="39" t="str">
        <f>IF($B4672="","",-SUMIFS(Tabla7[Cantidad],Tabla7[Código del producto],$B4672,Tabla7[Tipo de movimiento],"SALIDA",Tabla7[Mes],N$5))</f>
        <v/>
      </c>
      <c r="O4672" s="39" t="str">
        <f>IF($B4672="","",-SUMIFS(Tabla7[Cantidad],Tabla7[Código del producto],$B4672,Tabla7[Tipo de movimiento],"SALIDA",Tabla7[Mes],O$5))</f>
        <v/>
      </c>
      <c r="P4672" s="39" t="str">
        <f>IF($B4672="","",-SUMIFS(Tabla7[Cantidad],Tabla7[Código del producto],$B4672,Tabla7[Tipo de movimiento],"SALIDA",Tabla7[Mes],P$5))</f>
        <v/>
      </c>
      <c r="Q4672" s="39" t="str">
        <f t="shared" si="216"/>
        <v/>
      </c>
      <c r="R4672" s="51" t="str">
        <f>IF($B4672="","",IFERROR(VLOOKUP($B4672,'ABC rotación'!$C:$G,5,0),"C"))</f>
        <v/>
      </c>
      <c r="S4672" s="41" t="str">
        <f t="shared" si="217"/>
        <v/>
      </c>
      <c r="T4672" s="40" t="str">
        <f t="shared" si="218"/>
        <v/>
      </c>
      <c r="U4672" s="23" t="str">
        <f>IF($B4672="","",VLOOKUP($T4672,Tablas!$X$14:$Y$17,2,1))</f>
        <v/>
      </c>
    </row>
    <row r="4673" spans="2:21" x14ac:dyDescent="0.2">
      <c r="B4673" s="1" t="str">
        <f>IF(Tablas!B4671="","",Tablas!B4671)</f>
        <v/>
      </c>
      <c r="C4673" s="1" t="str">
        <f>IF(Tablas!C4671="","",Tablas!C4671)</f>
        <v/>
      </c>
      <c r="D4673" s="1" t="str">
        <f>IF(Tablas!D4671="","",Tablas!D4671)</f>
        <v/>
      </c>
      <c r="E4673" s="1" t="str">
        <f>IF(Tablas!E4671="","",Tablas!E4671)</f>
        <v/>
      </c>
      <c r="F4673" s="1" t="str">
        <f>IF(Tablas!F4671="","",Tablas!F4671)</f>
        <v/>
      </c>
      <c r="G4673" s="1" t="str">
        <f>IF(Tablas!I4671="","",Tablas!I4671)</f>
        <v/>
      </c>
      <c r="H4673" s="1" t="s">
        <v>911</v>
      </c>
      <c r="I4673" s="39" t="str">
        <f>IF($B4673="","",-SUMIFS(Tabla7[Cantidad],Tabla7[Código del producto],$B4673,Tabla7[Tipo de movimiento],"SALIDA",Tabla7[Mes],I$5))</f>
        <v/>
      </c>
      <c r="J4673" s="39" t="str">
        <f>IF($B4673="","",-SUMIFS(Tabla7[Cantidad],Tabla7[Código del producto],$B4673,Tabla7[Tipo de movimiento],"SALIDA",Tabla7[Mes],J$5))</f>
        <v/>
      </c>
      <c r="K4673" s="39" t="str">
        <f>IF($B4673="","",-SUMIFS(Tabla7[Cantidad],Tabla7[Código del producto],$B4673,Tabla7[Tipo de movimiento],"SALIDA",Tabla7[Mes],K$5))</f>
        <v/>
      </c>
      <c r="L4673" s="39" t="str">
        <f>IF($B4673="","",-SUMIFS(Tabla7[Cantidad],Tabla7[Código del producto],$B4673,Tabla7[Tipo de movimiento],"SALIDA",Tabla7[Mes],L$5))</f>
        <v/>
      </c>
      <c r="M4673" s="39" t="str">
        <f>IF($B4673="","",-SUMIFS(Tabla7[Cantidad],Tabla7[Código del producto],$B4673,Tabla7[Tipo de movimiento],"SALIDA",Tabla7[Mes],M$5))</f>
        <v/>
      </c>
      <c r="N4673" s="39" t="str">
        <f>IF($B4673="","",-SUMIFS(Tabla7[Cantidad],Tabla7[Código del producto],$B4673,Tabla7[Tipo de movimiento],"SALIDA",Tabla7[Mes],N$5))</f>
        <v/>
      </c>
      <c r="O4673" s="39" t="str">
        <f>IF($B4673="","",-SUMIFS(Tabla7[Cantidad],Tabla7[Código del producto],$B4673,Tabla7[Tipo de movimiento],"SALIDA",Tabla7[Mes],O$5))</f>
        <v/>
      </c>
      <c r="P4673" s="39" t="str">
        <f>IF($B4673="","",-SUMIFS(Tabla7[Cantidad],Tabla7[Código del producto],$B4673,Tabla7[Tipo de movimiento],"SALIDA",Tabla7[Mes],P$5))</f>
        <v/>
      </c>
      <c r="Q4673" s="39" t="str">
        <f t="shared" si="216"/>
        <v/>
      </c>
      <c r="R4673" s="51" t="str">
        <f>IF($B4673="","",IFERROR(VLOOKUP($B4673,'ABC rotación'!$C:$G,5,0),"C"))</f>
        <v/>
      </c>
      <c r="S4673" s="41" t="str">
        <f t="shared" si="217"/>
        <v/>
      </c>
      <c r="T4673" s="40" t="str">
        <f t="shared" si="218"/>
        <v/>
      </c>
      <c r="U4673" s="23" t="str">
        <f>IF($B4673="","",VLOOKUP($T4673,Tablas!$X$14:$Y$17,2,1))</f>
        <v/>
      </c>
    </row>
    <row r="4674" spans="2:21" x14ac:dyDescent="0.2">
      <c r="B4674" s="1" t="str">
        <f>IF(Tablas!B4672="","",Tablas!B4672)</f>
        <v/>
      </c>
      <c r="C4674" s="1" t="str">
        <f>IF(Tablas!C4672="","",Tablas!C4672)</f>
        <v/>
      </c>
      <c r="D4674" s="1" t="str">
        <f>IF(Tablas!D4672="","",Tablas!D4672)</f>
        <v/>
      </c>
      <c r="E4674" s="1" t="str">
        <f>IF(Tablas!E4672="","",Tablas!E4672)</f>
        <v/>
      </c>
      <c r="F4674" s="1" t="str">
        <f>IF(Tablas!F4672="","",Tablas!F4672)</f>
        <v/>
      </c>
      <c r="G4674" s="1" t="str">
        <f>IF(Tablas!I4672="","",Tablas!I4672)</f>
        <v/>
      </c>
      <c r="H4674" s="1" t="s">
        <v>911</v>
      </c>
      <c r="I4674" s="39" t="str">
        <f>IF($B4674="","",-SUMIFS(Tabla7[Cantidad],Tabla7[Código del producto],$B4674,Tabla7[Tipo de movimiento],"SALIDA",Tabla7[Mes],I$5))</f>
        <v/>
      </c>
      <c r="J4674" s="39" t="str">
        <f>IF($B4674="","",-SUMIFS(Tabla7[Cantidad],Tabla7[Código del producto],$B4674,Tabla7[Tipo de movimiento],"SALIDA",Tabla7[Mes],J$5))</f>
        <v/>
      </c>
      <c r="K4674" s="39" t="str">
        <f>IF($B4674="","",-SUMIFS(Tabla7[Cantidad],Tabla7[Código del producto],$B4674,Tabla7[Tipo de movimiento],"SALIDA",Tabla7[Mes],K$5))</f>
        <v/>
      </c>
      <c r="L4674" s="39" t="str">
        <f>IF($B4674="","",-SUMIFS(Tabla7[Cantidad],Tabla7[Código del producto],$B4674,Tabla7[Tipo de movimiento],"SALIDA",Tabla7[Mes],L$5))</f>
        <v/>
      </c>
      <c r="M4674" s="39" t="str">
        <f>IF($B4674="","",-SUMIFS(Tabla7[Cantidad],Tabla7[Código del producto],$B4674,Tabla7[Tipo de movimiento],"SALIDA",Tabla7[Mes],M$5))</f>
        <v/>
      </c>
      <c r="N4674" s="39" t="str">
        <f>IF($B4674="","",-SUMIFS(Tabla7[Cantidad],Tabla7[Código del producto],$B4674,Tabla7[Tipo de movimiento],"SALIDA",Tabla7[Mes],N$5))</f>
        <v/>
      </c>
      <c r="O4674" s="39" t="str">
        <f>IF($B4674="","",-SUMIFS(Tabla7[Cantidad],Tabla7[Código del producto],$B4674,Tabla7[Tipo de movimiento],"SALIDA",Tabla7[Mes],O$5))</f>
        <v/>
      </c>
      <c r="P4674" s="39" t="str">
        <f>IF($B4674="","",-SUMIFS(Tabla7[Cantidad],Tabla7[Código del producto],$B4674,Tabla7[Tipo de movimiento],"SALIDA",Tabla7[Mes],P$5))</f>
        <v/>
      </c>
      <c r="Q4674" s="39" t="str">
        <f t="shared" si="216"/>
        <v/>
      </c>
      <c r="R4674" s="51" t="str">
        <f>IF($B4674="","",IFERROR(VLOOKUP($B4674,'ABC rotación'!$C:$G,5,0),"C"))</f>
        <v/>
      </c>
      <c r="S4674" s="41" t="str">
        <f t="shared" si="217"/>
        <v/>
      </c>
      <c r="T4674" s="40" t="str">
        <f t="shared" si="218"/>
        <v/>
      </c>
      <c r="U4674" s="23" t="str">
        <f>IF($B4674="","",VLOOKUP($T4674,Tablas!$X$14:$Y$17,2,1))</f>
        <v/>
      </c>
    </row>
    <row r="4675" spans="2:21" x14ac:dyDescent="0.2">
      <c r="B4675" s="1" t="str">
        <f>IF(Tablas!B4673="","",Tablas!B4673)</f>
        <v/>
      </c>
      <c r="C4675" s="1" t="str">
        <f>IF(Tablas!C4673="","",Tablas!C4673)</f>
        <v/>
      </c>
      <c r="D4675" s="1" t="str">
        <f>IF(Tablas!D4673="","",Tablas!D4673)</f>
        <v/>
      </c>
      <c r="E4675" s="1" t="str">
        <f>IF(Tablas!E4673="","",Tablas!E4673)</f>
        <v/>
      </c>
      <c r="F4675" s="1" t="str">
        <f>IF(Tablas!F4673="","",Tablas!F4673)</f>
        <v/>
      </c>
      <c r="G4675" s="1" t="str">
        <f>IF(Tablas!I4673="","",Tablas!I4673)</f>
        <v/>
      </c>
      <c r="H4675" s="1" t="s">
        <v>911</v>
      </c>
      <c r="I4675" s="39" t="str">
        <f>IF($B4675="","",-SUMIFS(Tabla7[Cantidad],Tabla7[Código del producto],$B4675,Tabla7[Tipo de movimiento],"SALIDA",Tabla7[Mes],I$5))</f>
        <v/>
      </c>
      <c r="J4675" s="39" t="str">
        <f>IF($B4675="","",-SUMIFS(Tabla7[Cantidad],Tabla7[Código del producto],$B4675,Tabla7[Tipo de movimiento],"SALIDA",Tabla7[Mes],J$5))</f>
        <v/>
      </c>
      <c r="K4675" s="39" t="str">
        <f>IF($B4675="","",-SUMIFS(Tabla7[Cantidad],Tabla7[Código del producto],$B4675,Tabla7[Tipo de movimiento],"SALIDA",Tabla7[Mes],K$5))</f>
        <v/>
      </c>
      <c r="L4675" s="39" t="str">
        <f>IF($B4675="","",-SUMIFS(Tabla7[Cantidad],Tabla7[Código del producto],$B4675,Tabla7[Tipo de movimiento],"SALIDA",Tabla7[Mes],L$5))</f>
        <v/>
      </c>
      <c r="M4675" s="39" t="str">
        <f>IF($B4675="","",-SUMIFS(Tabla7[Cantidad],Tabla7[Código del producto],$B4675,Tabla7[Tipo de movimiento],"SALIDA",Tabla7[Mes],M$5))</f>
        <v/>
      </c>
      <c r="N4675" s="39" t="str">
        <f>IF($B4675="","",-SUMIFS(Tabla7[Cantidad],Tabla7[Código del producto],$B4675,Tabla7[Tipo de movimiento],"SALIDA",Tabla7[Mes],N$5))</f>
        <v/>
      </c>
      <c r="O4675" s="39" t="str">
        <f>IF($B4675="","",-SUMIFS(Tabla7[Cantidad],Tabla7[Código del producto],$B4675,Tabla7[Tipo de movimiento],"SALIDA",Tabla7[Mes],O$5))</f>
        <v/>
      </c>
      <c r="P4675" s="39" t="str">
        <f>IF($B4675="","",-SUMIFS(Tabla7[Cantidad],Tabla7[Código del producto],$B4675,Tabla7[Tipo de movimiento],"SALIDA",Tabla7[Mes],P$5))</f>
        <v/>
      </c>
      <c r="Q4675" s="39" t="str">
        <f t="shared" si="216"/>
        <v/>
      </c>
      <c r="R4675" s="51" t="str">
        <f>IF($B4675="","",IFERROR(VLOOKUP($B4675,'ABC rotación'!$C:$G,5,0),"C"))</f>
        <v/>
      </c>
      <c r="S4675" s="41" t="str">
        <f t="shared" si="217"/>
        <v/>
      </c>
      <c r="T4675" s="40" t="str">
        <f t="shared" si="218"/>
        <v/>
      </c>
      <c r="U4675" s="23" t="str">
        <f>IF($B4675="","",VLOOKUP($T4675,Tablas!$X$14:$Y$17,2,1))</f>
        <v/>
      </c>
    </row>
    <row r="4676" spans="2:21" x14ac:dyDescent="0.2">
      <c r="B4676" s="1" t="str">
        <f>IF(Tablas!B4674="","",Tablas!B4674)</f>
        <v/>
      </c>
      <c r="C4676" s="1" t="str">
        <f>IF(Tablas!C4674="","",Tablas!C4674)</f>
        <v/>
      </c>
      <c r="D4676" s="1" t="str">
        <f>IF(Tablas!D4674="","",Tablas!D4674)</f>
        <v/>
      </c>
      <c r="E4676" s="1" t="str">
        <f>IF(Tablas!E4674="","",Tablas!E4674)</f>
        <v/>
      </c>
      <c r="F4676" s="1" t="str">
        <f>IF(Tablas!F4674="","",Tablas!F4674)</f>
        <v/>
      </c>
      <c r="G4676" s="1" t="str">
        <f>IF(Tablas!I4674="","",Tablas!I4674)</f>
        <v/>
      </c>
      <c r="H4676" s="1" t="s">
        <v>911</v>
      </c>
      <c r="I4676" s="39" t="str">
        <f>IF($B4676="","",-SUMIFS(Tabla7[Cantidad],Tabla7[Código del producto],$B4676,Tabla7[Tipo de movimiento],"SALIDA",Tabla7[Mes],I$5))</f>
        <v/>
      </c>
      <c r="J4676" s="39" t="str">
        <f>IF($B4676="","",-SUMIFS(Tabla7[Cantidad],Tabla7[Código del producto],$B4676,Tabla7[Tipo de movimiento],"SALIDA",Tabla7[Mes],J$5))</f>
        <v/>
      </c>
      <c r="K4676" s="39" t="str">
        <f>IF($B4676="","",-SUMIFS(Tabla7[Cantidad],Tabla7[Código del producto],$B4676,Tabla7[Tipo de movimiento],"SALIDA",Tabla7[Mes],K$5))</f>
        <v/>
      </c>
      <c r="L4676" s="39" t="str">
        <f>IF($B4676="","",-SUMIFS(Tabla7[Cantidad],Tabla7[Código del producto],$B4676,Tabla7[Tipo de movimiento],"SALIDA",Tabla7[Mes],L$5))</f>
        <v/>
      </c>
      <c r="M4676" s="39" t="str">
        <f>IF($B4676="","",-SUMIFS(Tabla7[Cantidad],Tabla7[Código del producto],$B4676,Tabla7[Tipo de movimiento],"SALIDA",Tabla7[Mes],M$5))</f>
        <v/>
      </c>
      <c r="N4676" s="39" t="str">
        <f>IF($B4676="","",-SUMIFS(Tabla7[Cantidad],Tabla7[Código del producto],$B4676,Tabla7[Tipo de movimiento],"SALIDA",Tabla7[Mes],N$5))</f>
        <v/>
      </c>
      <c r="O4676" s="39" t="str">
        <f>IF($B4676="","",-SUMIFS(Tabla7[Cantidad],Tabla7[Código del producto],$B4676,Tabla7[Tipo de movimiento],"SALIDA",Tabla7[Mes],O$5))</f>
        <v/>
      </c>
      <c r="P4676" s="39" t="str">
        <f>IF($B4676="","",-SUMIFS(Tabla7[Cantidad],Tabla7[Código del producto],$B4676,Tabla7[Tipo de movimiento],"SALIDA",Tabla7[Mes],P$5))</f>
        <v/>
      </c>
      <c r="Q4676" s="39" t="str">
        <f t="shared" si="216"/>
        <v/>
      </c>
      <c r="R4676" s="51" t="str">
        <f>IF($B4676="","",IFERROR(VLOOKUP($B4676,'ABC rotación'!$C:$G,5,0),"C"))</f>
        <v/>
      </c>
      <c r="S4676" s="41" t="str">
        <f t="shared" si="217"/>
        <v/>
      </c>
      <c r="T4676" s="40" t="str">
        <f t="shared" si="218"/>
        <v/>
      </c>
      <c r="U4676" s="23" t="str">
        <f>IF($B4676="","",VLOOKUP($T4676,Tablas!$X$14:$Y$17,2,1))</f>
        <v/>
      </c>
    </row>
    <row r="4677" spans="2:21" x14ac:dyDescent="0.2">
      <c r="B4677" s="1" t="str">
        <f>IF(Tablas!B4675="","",Tablas!B4675)</f>
        <v/>
      </c>
      <c r="C4677" s="1" t="str">
        <f>IF(Tablas!C4675="","",Tablas!C4675)</f>
        <v/>
      </c>
      <c r="D4677" s="1" t="str">
        <f>IF(Tablas!D4675="","",Tablas!D4675)</f>
        <v/>
      </c>
      <c r="E4677" s="1" t="str">
        <f>IF(Tablas!E4675="","",Tablas!E4675)</f>
        <v/>
      </c>
      <c r="F4677" s="1" t="str">
        <f>IF(Tablas!F4675="","",Tablas!F4675)</f>
        <v/>
      </c>
      <c r="G4677" s="1" t="str">
        <f>IF(Tablas!I4675="","",Tablas!I4675)</f>
        <v/>
      </c>
      <c r="H4677" s="1" t="s">
        <v>911</v>
      </c>
      <c r="I4677" s="39" t="str">
        <f>IF($B4677="","",-SUMIFS(Tabla7[Cantidad],Tabla7[Código del producto],$B4677,Tabla7[Tipo de movimiento],"SALIDA",Tabla7[Mes],I$5))</f>
        <v/>
      </c>
      <c r="J4677" s="39" t="str">
        <f>IF($B4677="","",-SUMIFS(Tabla7[Cantidad],Tabla7[Código del producto],$B4677,Tabla7[Tipo de movimiento],"SALIDA",Tabla7[Mes],J$5))</f>
        <v/>
      </c>
      <c r="K4677" s="39" t="str">
        <f>IF($B4677="","",-SUMIFS(Tabla7[Cantidad],Tabla7[Código del producto],$B4677,Tabla7[Tipo de movimiento],"SALIDA",Tabla7[Mes],K$5))</f>
        <v/>
      </c>
      <c r="L4677" s="39" t="str">
        <f>IF($B4677="","",-SUMIFS(Tabla7[Cantidad],Tabla7[Código del producto],$B4677,Tabla7[Tipo de movimiento],"SALIDA",Tabla7[Mes],L$5))</f>
        <v/>
      </c>
      <c r="M4677" s="39" t="str">
        <f>IF($B4677="","",-SUMIFS(Tabla7[Cantidad],Tabla7[Código del producto],$B4677,Tabla7[Tipo de movimiento],"SALIDA",Tabla7[Mes],M$5))</f>
        <v/>
      </c>
      <c r="N4677" s="39" t="str">
        <f>IF($B4677="","",-SUMIFS(Tabla7[Cantidad],Tabla7[Código del producto],$B4677,Tabla7[Tipo de movimiento],"SALIDA",Tabla7[Mes],N$5))</f>
        <v/>
      </c>
      <c r="O4677" s="39" t="str">
        <f>IF($B4677="","",-SUMIFS(Tabla7[Cantidad],Tabla7[Código del producto],$B4677,Tabla7[Tipo de movimiento],"SALIDA",Tabla7[Mes],O$5))</f>
        <v/>
      </c>
      <c r="P4677" s="39" t="str">
        <f>IF($B4677="","",-SUMIFS(Tabla7[Cantidad],Tabla7[Código del producto],$B4677,Tabla7[Tipo de movimiento],"SALIDA",Tabla7[Mes],P$5))</f>
        <v/>
      </c>
      <c r="Q4677" s="39" t="str">
        <f t="shared" si="216"/>
        <v/>
      </c>
      <c r="R4677" s="51" t="str">
        <f>IF($B4677="","",IFERROR(VLOOKUP($B4677,'ABC rotación'!$C:$G,5,0),"C"))</f>
        <v/>
      </c>
      <c r="S4677" s="41" t="str">
        <f t="shared" si="217"/>
        <v/>
      </c>
      <c r="T4677" s="40" t="str">
        <f t="shared" si="218"/>
        <v/>
      </c>
      <c r="U4677" s="23" t="str">
        <f>IF($B4677="","",VLOOKUP($T4677,Tablas!$X$14:$Y$17,2,1))</f>
        <v/>
      </c>
    </row>
    <row r="4678" spans="2:21" x14ac:dyDescent="0.2">
      <c r="B4678" s="1" t="str">
        <f>IF(Tablas!B4676="","",Tablas!B4676)</f>
        <v/>
      </c>
      <c r="C4678" s="1" t="str">
        <f>IF(Tablas!C4676="","",Tablas!C4676)</f>
        <v/>
      </c>
      <c r="D4678" s="1" t="str">
        <f>IF(Tablas!D4676="","",Tablas!D4676)</f>
        <v/>
      </c>
      <c r="E4678" s="1" t="str">
        <f>IF(Tablas!E4676="","",Tablas!E4676)</f>
        <v/>
      </c>
      <c r="F4678" s="1" t="str">
        <f>IF(Tablas!F4676="","",Tablas!F4676)</f>
        <v/>
      </c>
      <c r="G4678" s="1" t="str">
        <f>IF(Tablas!I4676="","",Tablas!I4676)</f>
        <v/>
      </c>
      <c r="H4678" s="1" t="s">
        <v>911</v>
      </c>
      <c r="I4678" s="39" t="str">
        <f>IF($B4678="","",-SUMIFS(Tabla7[Cantidad],Tabla7[Código del producto],$B4678,Tabla7[Tipo de movimiento],"SALIDA",Tabla7[Mes],I$5))</f>
        <v/>
      </c>
      <c r="J4678" s="39" t="str">
        <f>IF($B4678="","",-SUMIFS(Tabla7[Cantidad],Tabla7[Código del producto],$B4678,Tabla7[Tipo de movimiento],"SALIDA",Tabla7[Mes],J$5))</f>
        <v/>
      </c>
      <c r="K4678" s="39" t="str">
        <f>IF($B4678="","",-SUMIFS(Tabla7[Cantidad],Tabla7[Código del producto],$B4678,Tabla7[Tipo de movimiento],"SALIDA",Tabla7[Mes],K$5))</f>
        <v/>
      </c>
      <c r="L4678" s="39" t="str">
        <f>IF($B4678="","",-SUMIFS(Tabla7[Cantidad],Tabla7[Código del producto],$B4678,Tabla7[Tipo de movimiento],"SALIDA",Tabla7[Mes],L$5))</f>
        <v/>
      </c>
      <c r="M4678" s="39" t="str">
        <f>IF($B4678="","",-SUMIFS(Tabla7[Cantidad],Tabla7[Código del producto],$B4678,Tabla7[Tipo de movimiento],"SALIDA",Tabla7[Mes],M$5))</f>
        <v/>
      </c>
      <c r="N4678" s="39" t="str">
        <f>IF($B4678="","",-SUMIFS(Tabla7[Cantidad],Tabla7[Código del producto],$B4678,Tabla7[Tipo de movimiento],"SALIDA",Tabla7[Mes],N$5))</f>
        <v/>
      </c>
      <c r="O4678" s="39" t="str">
        <f>IF($B4678="","",-SUMIFS(Tabla7[Cantidad],Tabla7[Código del producto],$B4678,Tabla7[Tipo de movimiento],"SALIDA",Tabla7[Mes],O$5))</f>
        <v/>
      </c>
      <c r="P4678" s="39" t="str">
        <f>IF($B4678="","",-SUMIFS(Tabla7[Cantidad],Tabla7[Código del producto],$B4678,Tabla7[Tipo de movimiento],"SALIDA",Tabla7[Mes],P$5))</f>
        <v/>
      </c>
      <c r="Q4678" s="39" t="str">
        <f t="shared" si="216"/>
        <v/>
      </c>
      <c r="R4678" s="51" t="str">
        <f>IF($B4678="","",IFERROR(VLOOKUP($B4678,'ABC rotación'!$C:$G,5,0),"C"))</f>
        <v/>
      </c>
      <c r="S4678" s="41" t="str">
        <f t="shared" si="217"/>
        <v/>
      </c>
      <c r="T4678" s="40" t="str">
        <f t="shared" si="218"/>
        <v/>
      </c>
      <c r="U4678" s="23" t="str">
        <f>IF($B4678="","",VLOOKUP($T4678,Tablas!$X$14:$Y$17,2,1))</f>
        <v/>
      </c>
    </row>
    <row r="4679" spans="2:21" x14ac:dyDescent="0.2">
      <c r="B4679" s="1" t="str">
        <f>IF(Tablas!B4677="","",Tablas!B4677)</f>
        <v/>
      </c>
      <c r="C4679" s="1" t="str">
        <f>IF(Tablas!C4677="","",Tablas!C4677)</f>
        <v/>
      </c>
      <c r="D4679" s="1" t="str">
        <f>IF(Tablas!D4677="","",Tablas!D4677)</f>
        <v/>
      </c>
      <c r="E4679" s="1" t="str">
        <f>IF(Tablas!E4677="","",Tablas!E4677)</f>
        <v/>
      </c>
      <c r="F4679" s="1" t="str">
        <f>IF(Tablas!F4677="","",Tablas!F4677)</f>
        <v/>
      </c>
      <c r="G4679" s="1" t="str">
        <f>IF(Tablas!I4677="","",Tablas!I4677)</f>
        <v/>
      </c>
      <c r="H4679" s="1" t="s">
        <v>911</v>
      </c>
      <c r="I4679" s="39" t="str">
        <f>IF($B4679="","",-SUMIFS(Tabla7[Cantidad],Tabla7[Código del producto],$B4679,Tabla7[Tipo de movimiento],"SALIDA",Tabla7[Mes],I$5))</f>
        <v/>
      </c>
      <c r="J4679" s="39" t="str">
        <f>IF($B4679="","",-SUMIFS(Tabla7[Cantidad],Tabla7[Código del producto],$B4679,Tabla7[Tipo de movimiento],"SALIDA",Tabla7[Mes],J$5))</f>
        <v/>
      </c>
      <c r="K4679" s="39" t="str">
        <f>IF($B4679="","",-SUMIFS(Tabla7[Cantidad],Tabla7[Código del producto],$B4679,Tabla7[Tipo de movimiento],"SALIDA",Tabla7[Mes],K$5))</f>
        <v/>
      </c>
      <c r="L4679" s="39" t="str">
        <f>IF($B4679="","",-SUMIFS(Tabla7[Cantidad],Tabla7[Código del producto],$B4679,Tabla7[Tipo de movimiento],"SALIDA",Tabla7[Mes],L$5))</f>
        <v/>
      </c>
      <c r="M4679" s="39" t="str">
        <f>IF($B4679="","",-SUMIFS(Tabla7[Cantidad],Tabla7[Código del producto],$B4679,Tabla7[Tipo de movimiento],"SALIDA",Tabla7[Mes],M$5))</f>
        <v/>
      </c>
      <c r="N4679" s="39" t="str">
        <f>IF($B4679="","",-SUMIFS(Tabla7[Cantidad],Tabla7[Código del producto],$B4679,Tabla7[Tipo de movimiento],"SALIDA",Tabla7[Mes],N$5))</f>
        <v/>
      </c>
      <c r="O4679" s="39" t="str">
        <f>IF($B4679="","",-SUMIFS(Tabla7[Cantidad],Tabla7[Código del producto],$B4679,Tabla7[Tipo de movimiento],"SALIDA",Tabla7[Mes],O$5))</f>
        <v/>
      </c>
      <c r="P4679" s="39" t="str">
        <f>IF($B4679="","",-SUMIFS(Tabla7[Cantidad],Tabla7[Código del producto],$B4679,Tabla7[Tipo de movimiento],"SALIDA",Tabla7[Mes],P$5))</f>
        <v/>
      </c>
      <c r="Q4679" s="39" t="str">
        <f t="shared" ref="Q4679:Q4742" si="219">IF($B4679="","",IFERROR(AVERAGE(N4679:P4679),0))</f>
        <v/>
      </c>
      <c r="R4679" s="51" t="str">
        <f>IF($B4679="","",IFERROR(VLOOKUP($B4679,'ABC rotación'!$C:$G,5,0),"C"))</f>
        <v/>
      </c>
      <c r="S4679" s="41" t="str">
        <f t="shared" ref="S4679:S4742" si="220">IF($B4679="","",IFERROR(H4679/Q4679*30,0))</f>
        <v/>
      </c>
      <c r="T4679" s="40" t="str">
        <f t="shared" ref="T4679:T4742" si="221">IF($B4679="","",S4679/F4679)</f>
        <v/>
      </c>
      <c r="U4679" s="23" t="str">
        <f>IF($B4679="","",VLOOKUP($T4679,Tablas!$X$14:$Y$17,2,1))</f>
        <v/>
      </c>
    </row>
    <row r="4680" spans="2:21" x14ac:dyDescent="0.2">
      <c r="B4680" s="1" t="str">
        <f>IF(Tablas!B4678="","",Tablas!B4678)</f>
        <v/>
      </c>
      <c r="C4680" s="1" t="str">
        <f>IF(Tablas!C4678="","",Tablas!C4678)</f>
        <v/>
      </c>
      <c r="D4680" s="1" t="str">
        <f>IF(Tablas!D4678="","",Tablas!D4678)</f>
        <v/>
      </c>
      <c r="E4680" s="1" t="str">
        <f>IF(Tablas!E4678="","",Tablas!E4678)</f>
        <v/>
      </c>
      <c r="F4680" s="1" t="str">
        <f>IF(Tablas!F4678="","",Tablas!F4678)</f>
        <v/>
      </c>
      <c r="G4680" s="1" t="str">
        <f>IF(Tablas!I4678="","",Tablas!I4678)</f>
        <v/>
      </c>
      <c r="H4680" s="1" t="s">
        <v>911</v>
      </c>
      <c r="I4680" s="39" t="str">
        <f>IF($B4680="","",-SUMIFS(Tabla7[Cantidad],Tabla7[Código del producto],$B4680,Tabla7[Tipo de movimiento],"SALIDA",Tabla7[Mes],I$5))</f>
        <v/>
      </c>
      <c r="J4680" s="39" t="str">
        <f>IF($B4680="","",-SUMIFS(Tabla7[Cantidad],Tabla7[Código del producto],$B4680,Tabla7[Tipo de movimiento],"SALIDA",Tabla7[Mes],J$5))</f>
        <v/>
      </c>
      <c r="K4680" s="39" t="str">
        <f>IF($B4680="","",-SUMIFS(Tabla7[Cantidad],Tabla7[Código del producto],$B4680,Tabla7[Tipo de movimiento],"SALIDA",Tabla7[Mes],K$5))</f>
        <v/>
      </c>
      <c r="L4680" s="39" t="str">
        <f>IF($B4680="","",-SUMIFS(Tabla7[Cantidad],Tabla7[Código del producto],$B4680,Tabla7[Tipo de movimiento],"SALIDA",Tabla7[Mes],L$5))</f>
        <v/>
      </c>
      <c r="M4680" s="39" t="str">
        <f>IF($B4680="","",-SUMIFS(Tabla7[Cantidad],Tabla7[Código del producto],$B4680,Tabla7[Tipo de movimiento],"SALIDA",Tabla7[Mes],M$5))</f>
        <v/>
      </c>
      <c r="N4680" s="39" t="str">
        <f>IF($B4680="","",-SUMIFS(Tabla7[Cantidad],Tabla7[Código del producto],$B4680,Tabla7[Tipo de movimiento],"SALIDA",Tabla7[Mes],N$5))</f>
        <v/>
      </c>
      <c r="O4680" s="39" t="str">
        <f>IF($B4680="","",-SUMIFS(Tabla7[Cantidad],Tabla7[Código del producto],$B4680,Tabla7[Tipo de movimiento],"SALIDA",Tabla7[Mes],O$5))</f>
        <v/>
      </c>
      <c r="P4680" s="39" t="str">
        <f>IF($B4680="","",-SUMIFS(Tabla7[Cantidad],Tabla7[Código del producto],$B4680,Tabla7[Tipo de movimiento],"SALIDA",Tabla7[Mes],P$5))</f>
        <v/>
      </c>
      <c r="Q4680" s="39" t="str">
        <f t="shared" si="219"/>
        <v/>
      </c>
      <c r="R4680" s="51" t="str">
        <f>IF($B4680="","",IFERROR(VLOOKUP($B4680,'ABC rotación'!$C:$G,5,0),"C"))</f>
        <v/>
      </c>
      <c r="S4680" s="41" t="str">
        <f t="shared" si="220"/>
        <v/>
      </c>
      <c r="T4680" s="40" t="str">
        <f t="shared" si="221"/>
        <v/>
      </c>
      <c r="U4680" s="23" t="str">
        <f>IF($B4680="","",VLOOKUP($T4680,Tablas!$X$14:$Y$17,2,1))</f>
        <v/>
      </c>
    </row>
    <row r="4681" spans="2:21" x14ac:dyDescent="0.2">
      <c r="B4681" s="1" t="str">
        <f>IF(Tablas!B4679="","",Tablas!B4679)</f>
        <v/>
      </c>
      <c r="C4681" s="1" t="str">
        <f>IF(Tablas!C4679="","",Tablas!C4679)</f>
        <v/>
      </c>
      <c r="D4681" s="1" t="str">
        <f>IF(Tablas!D4679="","",Tablas!D4679)</f>
        <v/>
      </c>
      <c r="E4681" s="1" t="str">
        <f>IF(Tablas!E4679="","",Tablas!E4679)</f>
        <v/>
      </c>
      <c r="F4681" s="1" t="str">
        <f>IF(Tablas!F4679="","",Tablas!F4679)</f>
        <v/>
      </c>
      <c r="G4681" s="1" t="str">
        <f>IF(Tablas!I4679="","",Tablas!I4679)</f>
        <v/>
      </c>
      <c r="H4681" s="1" t="s">
        <v>911</v>
      </c>
      <c r="I4681" s="39" t="str">
        <f>IF($B4681="","",-SUMIFS(Tabla7[Cantidad],Tabla7[Código del producto],$B4681,Tabla7[Tipo de movimiento],"SALIDA",Tabla7[Mes],I$5))</f>
        <v/>
      </c>
      <c r="J4681" s="39" t="str">
        <f>IF($B4681="","",-SUMIFS(Tabla7[Cantidad],Tabla7[Código del producto],$B4681,Tabla7[Tipo de movimiento],"SALIDA",Tabla7[Mes],J$5))</f>
        <v/>
      </c>
      <c r="K4681" s="39" t="str">
        <f>IF($B4681="","",-SUMIFS(Tabla7[Cantidad],Tabla7[Código del producto],$B4681,Tabla7[Tipo de movimiento],"SALIDA",Tabla7[Mes],K$5))</f>
        <v/>
      </c>
      <c r="L4681" s="39" t="str">
        <f>IF($B4681="","",-SUMIFS(Tabla7[Cantidad],Tabla7[Código del producto],$B4681,Tabla7[Tipo de movimiento],"SALIDA",Tabla7[Mes],L$5))</f>
        <v/>
      </c>
      <c r="M4681" s="39" t="str">
        <f>IF($B4681="","",-SUMIFS(Tabla7[Cantidad],Tabla7[Código del producto],$B4681,Tabla7[Tipo de movimiento],"SALIDA",Tabla7[Mes],M$5))</f>
        <v/>
      </c>
      <c r="N4681" s="39" t="str">
        <f>IF($B4681="","",-SUMIFS(Tabla7[Cantidad],Tabla7[Código del producto],$B4681,Tabla7[Tipo de movimiento],"SALIDA",Tabla7[Mes],N$5))</f>
        <v/>
      </c>
      <c r="O4681" s="39" t="str">
        <f>IF($B4681="","",-SUMIFS(Tabla7[Cantidad],Tabla7[Código del producto],$B4681,Tabla7[Tipo de movimiento],"SALIDA",Tabla7[Mes],O$5))</f>
        <v/>
      </c>
      <c r="P4681" s="39" t="str">
        <f>IF($B4681="","",-SUMIFS(Tabla7[Cantidad],Tabla7[Código del producto],$B4681,Tabla7[Tipo de movimiento],"SALIDA",Tabla7[Mes],P$5))</f>
        <v/>
      </c>
      <c r="Q4681" s="39" t="str">
        <f t="shared" si="219"/>
        <v/>
      </c>
      <c r="R4681" s="51" t="str">
        <f>IF($B4681="","",IFERROR(VLOOKUP($B4681,'ABC rotación'!$C:$G,5,0),"C"))</f>
        <v/>
      </c>
      <c r="S4681" s="41" t="str">
        <f t="shared" si="220"/>
        <v/>
      </c>
      <c r="T4681" s="40" t="str">
        <f t="shared" si="221"/>
        <v/>
      </c>
      <c r="U4681" s="23" t="str">
        <f>IF($B4681="","",VLOOKUP($T4681,Tablas!$X$14:$Y$17,2,1))</f>
        <v/>
      </c>
    </row>
    <row r="4682" spans="2:21" x14ac:dyDescent="0.2">
      <c r="B4682" s="1" t="str">
        <f>IF(Tablas!B4680="","",Tablas!B4680)</f>
        <v/>
      </c>
      <c r="C4682" s="1" t="str">
        <f>IF(Tablas!C4680="","",Tablas!C4680)</f>
        <v/>
      </c>
      <c r="D4682" s="1" t="str">
        <f>IF(Tablas!D4680="","",Tablas!D4680)</f>
        <v/>
      </c>
      <c r="E4682" s="1" t="str">
        <f>IF(Tablas!E4680="","",Tablas!E4680)</f>
        <v/>
      </c>
      <c r="F4682" s="1" t="str">
        <f>IF(Tablas!F4680="","",Tablas!F4680)</f>
        <v/>
      </c>
      <c r="G4682" s="1" t="str">
        <f>IF(Tablas!I4680="","",Tablas!I4680)</f>
        <v/>
      </c>
      <c r="H4682" s="1" t="s">
        <v>911</v>
      </c>
      <c r="I4682" s="39" t="str">
        <f>IF($B4682="","",-SUMIFS(Tabla7[Cantidad],Tabla7[Código del producto],$B4682,Tabla7[Tipo de movimiento],"SALIDA",Tabla7[Mes],I$5))</f>
        <v/>
      </c>
      <c r="J4682" s="39" t="str">
        <f>IF($B4682="","",-SUMIFS(Tabla7[Cantidad],Tabla7[Código del producto],$B4682,Tabla7[Tipo de movimiento],"SALIDA",Tabla7[Mes],J$5))</f>
        <v/>
      </c>
      <c r="K4682" s="39" t="str">
        <f>IF($B4682="","",-SUMIFS(Tabla7[Cantidad],Tabla7[Código del producto],$B4682,Tabla7[Tipo de movimiento],"SALIDA",Tabla7[Mes],K$5))</f>
        <v/>
      </c>
      <c r="L4682" s="39" t="str">
        <f>IF($B4682="","",-SUMIFS(Tabla7[Cantidad],Tabla7[Código del producto],$B4682,Tabla7[Tipo de movimiento],"SALIDA",Tabla7[Mes],L$5))</f>
        <v/>
      </c>
      <c r="M4682" s="39" t="str">
        <f>IF($B4682="","",-SUMIFS(Tabla7[Cantidad],Tabla7[Código del producto],$B4682,Tabla7[Tipo de movimiento],"SALIDA",Tabla7[Mes],M$5))</f>
        <v/>
      </c>
      <c r="N4682" s="39" t="str">
        <f>IF($B4682="","",-SUMIFS(Tabla7[Cantidad],Tabla7[Código del producto],$B4682,Tabla7[Tipo de movimiento],"SALIDA",Tabla7[Mes],N$5))</f>
        <v/>
      </c>
      <c r="O4682" s="39" t="str">
        <f>IF($B4682="","",-SUMIFS(Tabla7[Cantidad],Tabla7[Código del producto],$B4682,Tabla7[Tipo de movimiento],"SALIDA",Tabla7[Mes],O$5))</f>
        <v/>
      </c>
      <c r="P4682" s="39" t="str">
        <f>IF($B4682="","",-SUMIFS(Tabla7[Cantidad],Tabla7[Código del producto],$B4682,Tabla7[Tipo de movimiento],"SALIDA",Tabla7[Mes],P$5))</f>
        <v/>
      </c>
      <c r="Q4682" s="39" t="str">
        <f t="shared" si="219"/>
        <v/>
      </c>
      <c r="R4682" s="51" t="str">
        <f>IF($B4682="","",IFERROR(VLOOKUP($B4682,'ABC rotación'!$C:$G,5,0),"C"))</f>
        <v/>
      </c>
      <c r="S4682" s="41" t="str">
        <f t="shared" si="220"/>
        <v/>
      </c>
      <c r="T4682" s="40" t="str">
        <f t="shared" si="221"/>
        <v/>
      </c>
      <c r="U4682" s="23" t="str">
        <f>IF($B4682="","",VLOOKUP($T4682,Tablas!$X$14:$Y$17,2,1))</f>
        <v/>
      </c>
    </row>
    <row r="4683" spans="2:21" x14ac:dyDescent="0.2">
      <c r="B4683" s="1" t="str">
        <f>IF(Tablas!B4681="","",Tablas!B4681)</f>
        <v/>
      </c>
      <c r="C4683" s="1" t="str">
        <f>IF(Tablas!C4681="","",Tablas!C4681)</f>
        <v/>
      </c>
      <c r="D4683" s="1" t="str">
        <f>IF(Tablas!D4681="","",Tablas!D4681)</f>
        <v/>
      </c>
      <c r="E4683" s="1" t="str">
        <f>IF(Tablas!E4681="","",Tablas!E4681)</f>
        <v/>
      </c>
      <c r="F4683" s="1" t="str">
        <f>IF(Tablas!F4681="","",Tablas!F4681)</f>
        <v/>
      </c>
      <c r="G4683" s="1" t="str">
        <f>IF(Tablas!I4681="","",Tablas!I4681)</f>
        <v/>
      </c>
      <c r="H4683" s="1" t="s">
        <v>911</v>
      </c>
      <c r="I4683" s="39" t="str">
        <f>IF($B4683="","",-SUMIFS(Tabla7[Cantidad],Tabla7[Código del producto],$B4683,Tabla7[Tipo de movimiento],"SALIDA",Tabla7[Mes],I$5))</f>
        <v/>
      </c>
      <c r="J4683" s="39" t="str">
        <f>IF($B4683="","",-SUMIFS(Tabla7[Cantidad],Tabla7[Código del producto],$B4683,Tabla7[Tipo de movimiento],"SALIDA",Tabla7[Mes],J$5))</f>
        <v/>
      </c>
      <c r="K4683" s="39" t="str">
        <f>IF($B4683="","",-SUMIFS(Tabla7[Cantidad],Tabla7[Código del producto],$B4683,Tabla7[Tipo de movimiento],"SALIDA",Tabla7[Mes],K$5))</f>
        <v/>
      </c>
      <c r="L4683" s="39" t="str">
        <f>IF($B4683="","",-SUMIFS(Tabla7[Cantidad],Tabla7[Código del producto],$B4683,Tabla7[Tipo de movimiento],"SALIDA",Tabla7[Mes],L$5))</f>
        <v/>
      </c>
      <c r="M4683" s="39" t="str">
        <f>IF($B4683="","",-SUMIFS(Tabla7[Cantidad],Tabla7[Código del producto],$B4683,Tabla7[Tipo de movimiento],"SALIDA",Tabla7[Mes],M$5))</f>
        <v/>
      </c>
      <c r="N4683" s="39" t="str">
        <f>IF($B4683="","",-SUMIFS(Tabla7[Cantidad],Tabla7[Código del producto],$B4683,Tabla7[Tipo de movimiento],"SALIDA",Tabla7[Mes],N$5))</f>
        <v/>
      </c>
      <c r="O4683" s="39" t="str">
        <f>IF($B4683="","",-SUMIFS(Tabla7[Cantidad],Tabla7[Código del producto],$B4683,Tabla7[Tipo de movimiento],"SALIDA",Tabla7[Mes],O$5))</f>
        <v/>
      </c>
      <c r="P4683" s="39" t="str">
        <f>IF($B4683="","",-SUMIFS(Tabla7[Cantidad],Tabla7[Código del producto],$B4683,Tabla7[Tipo de movimiento],"SALIDA",Tabla7[Mes],P$5))</f>
        <v/>
      </c>
      <c r="Q4683" s="39" t="str">
        <f t="shared" si="219"/>
        <v/>
      </c>
      <c r="R4683" s="51" t="str">
        <f>IF($B4683="","",IFERROR(VLOOKUP($B4683,'ABC rotación'!$C:$G,5,0),"C"))</f>
        <v/>
      </c>
      <c r="S4683" s="41" t="str">
        <f t="shared" si="220"/>
        <v/>
      </c>
      <c r="T4683" s="40" t="str">
        <f t="shared" si="221"/>
        <v/>
      </c>
      <c r="U4683" s="23" t="str">
        <f>IF($B4683="","",VLOOKUP($T4683,Tablas!$X$14:$Y$17,2,1))</f>
        <v/>
      </c>
    </row>
    <row r="4684" spans="2:21" x14ac:dyDescent="0.2">
      <c r="B4684" s="1" t="str">
        <f>IF(Tablas!B4682="","",Tablas!B4682)</f>
        <v/>
      </c>
      <c r="C4684" s="1" t="str">
        <f>IF(Tablas!C4682="","",Tablas!C4682)</f>
        <v/>
      </c>
      <c r="D4684" s="1" t="str">
        <f>IF(Tablas!D4682="","",Tablas!D4682)</f>
        <v/>
      </c>
      <c r="E4684" s="1" t="str">
        <f>IF(Tablas!E4682="","",Tablas!E4682)</f>
        <v/>
      </c>
      <c r="F4684" s="1" t="str">
        <f>IF(Tablas!F4682="","",Tablas!F4682)</f>
        <v/>
      </c>
      <c r="G4684" s="1" t="str">
        <f>IF(Tablas!I4682="","",Tablas!I4682)</f>
        <v/>
      </c>
      <c r="H4684" s="1" t="s">
        <v>911</v>
      </c>
      <c r="I4684" s="39" t="str">
        <f>IF($B4684="","",-SUMIFS(Tabla7[Cantidad],Tabla7[Código del producto],$B4684,Tabla7[Tipo de movimiento],"SALIDA",Tabla7[Mes],I$5))</f>
        <v/>
      </c>
      <c r="J4684" s="39" t="str">
        <f>IF($B4684="","",-SUMIFS(Tabla7[Cantidad],Tabla7[Código del producto],$B4684,Tabla7[Tipo de movimiento],"SALIDA",Tabla7[Mes],J$5))</f>
        <v/>
      </c>
      <c r="K4684" s="39" t="str">
        <f>IF($B4684="","",-SUMIFS(Tabla7[Cantidad],Tabla7[Código del producto],$B4684,Tabla7[Tipo de movimiento],"SALIDA",Tabla7[Mes],K$5))</f>
        <v/>
      </c>
      <c r="L4684" s="39" t="str">
        <f>IF($B4684="","",-SUMIFS(Tabla7[Cantidad],Tabla7[Código del producto],$B4684,Tabla7[Tipo de movimiento],"SALIDA",Tabla7[Mes],L$5))</f>
        <v/>
      </c>
      <c r="M4684" s="39" t="str">
        <f>IF($B4684="","",-SUMIFS(Tabla7[Cantidad],Tabla7[Código del producto],$B4684,Tabla7[Tipo de movimiento],"SALIDA",Tabla7[Mes],M$5))</f>
        <v/>
      </c>
      <c r="N4684" s="39" t="str">
        <f>IF($B4684="","",-SUMIFS(Tabla7[Cantidad],Tabla7[Código del producto],$B4684,Tabla7[Tipo de movimiento],"SALIDA",Tabla7[Mes],N$5))</f>
        <v/>
      </c>
      <c r="O4684" s="39" t="str">
        <f>IF($B4684="","",-SUMIFS(Tabla7[Cantidad],Tabla7[Código del producto],$B4684,Tabla7[Tipo de movimiento],"SALIDA",Tabla7[Mes],O$5))</f>
        <v/>
      </c>
      <c r="P4684" s="39" t="str">
        <f>IF($B4684="","",-SUMIFS(Tabla7[Cantidad],Tabla7[Código del producto],$B4684,Tabla7[Tipo de movimiento],"SALIDA",Tabla7[Mes],P$5))</f>
        <v/>
      </c>
      <c r="Q4684" s="39" t="str">
        <f t="shared" si="219"/>
        <v/>
      </c>
      <c r="R4684" s="51" t="str">
        <f>IF($B4684="","",IFERROR(VLOOKUP($B4684,'ABC rotación'!$C:$G,5,0),"C"))</f>
        <v/>
      </c>
      <c r="S4684" s="41" t="str">
        <f t="shared" si="220"/>
        <v/>
      </c>
      <c r="T4684" s="40" t="str">
        <f t="shared" si="221"/>
        <v/>
      </c>
      <c r="U4684" s="23" t="str">
        <f>IF($B4684="","",VLOOKUP($T4684,Tablas!$X$14:$Y$17,2,1))</f>
        <v/>
      </c>
    </row>
    <row r="4685" spans="2:21" x14ac:dyDescent="0.2">
      <c r="B4685" s="1" t="str">
        <f>IF(Tablas!B4683="","",Tablas!B4683)</f>
        <v/>
      </c>
      <c r="C4685" s="1" t="str">
        <f>IF(Tablas!C4683="","",Tablas!C4683)</f>
        <v/>
      </c>
      <c r="D4685" s="1" t="str">
        <f>IF(Tablas!D4683="","",Tablas!D4683)</f>
        <v/>
      </c>
      <c r="E4685" s="1" t="str">
        <f>IF(Tablas!E4683="","",Tablas!E4683)</f>
        <v/>
      </c>
      <c r="F4685" s="1" t="str">
        <f>IF(Tablas!F4683="","",Tablas!F4683)</f>
        <v/>
      </c>
      <c r="G4685" s="1" t="str">
        <f>IF(Tablas!I4683="","",Tablas!I4683)</f>
        <v/>
      </c>
      <c r="H4685" s="1" t="s">
        <v>911</v>
      </c>
      <c r="I4685" s="39" t="str">
        <f>IF($B4685="","",-SUMIFS(Tabla7[Cantidad],Tabla7[Código del producto],$B4685,Tabla7[Tipo de movimiento],"SALIDA",Tabla7[Mes],I$5))</f>
        <v/>
      </c>
      <c r="J4685" s="39" t="str">
        <f>IF($B4685="","",-SUMIFS(Tabla7[Cantidad],Tabla7[Código del producto],$B4685,Tabla7[Tipo de movimiento],"SALIDA",Tabla7[Mes],J$5))</f>
        <v/>
      </c>
      <c r="K4685" s="39" t="str">
        <f>IF($B4685="","",-SUMIFS(Tabla7[Cantidad],Tabla7[Código del producto],$B4685,Tabla7[Tipo de movimiento],"SALIDA",Tabla7[Mes],K$5))</f>
        <v/>
      </c>
      <c r="L4685" s="39" t="str">
        <f>IF($B4685="","",-SUMIFS(Tabla7[Cantidad],Tabla7[Código del producto],$B4685,Tabla7[Tipo de movimiento],"SALIDA",Tabla7[Mes],L$5))</f>
        <v/>
      </c>
      <c r="M4685" s="39" t="str">
        <f>IF($B4685="","",-SUMIFS(Tabla7[Cantidad],Tabla7[Código del producto],$B4685,Tabla7[Tipo de movimiento],"SALIDA",Tabla7[Mes],M$5))</f>
        <v/>
      </c>
      <c r="N4685" s="39" t="str">
        <f>IF($B4685="","",-SUMIFS(Tabla7[Cantidad],Tabla7[Código del producto],$B4685,Tabla7[Tipo de movimiento],"SALIDA",Tabla7[Mes],N$5))</f>
        <v/>
      </c>
      <c r="O4685" s="39" t="str">
        <f>IF($B4685="","",-SUMIFS(Tabla7[Cantidad],Tabla7[Código del producto],$B4685,Tabla7[Tipo de movimiento],"SALIDA",Tabla7[Mes],O$5))</f>
        <v/>
      </c>
      <c r="P4685" s="39" t="str">
        <f>IF($B4685="","",-SUMIFS(Tabla7[Cantidad],Tabla7[Código del producto],$B4685,Tabla7[Tipo de movimiento],"SALIDA",Tabla7[Mes],P$5))</f>
        <v/>
      </c>
      <c r="Q4685" s="39" t="str">
        <f t="shared" si="219"/>
        <v/>
      </c>
      <c r="R4685" s="51" t="str">
        <f>IF($B4685="","",IFERROR(VLOOKUP($B4685,'ABC rotación'!$C:$G,5,0),"C"))</f>
        <v/>
      </c>
      <c r="S4685" s="41" t="str">
        <f t="shared" si="220"/>
        <v/>
      </c>
      <c r="T4685" s="40" t="str">
        <f t="shared" si="221"/>
        <v/>
      </c>
      <c r="U4685" s="23" t="str">
        <f>IF($B4685="","",VLOOKUP($T4685,Tablas!$X$14:$Y$17,2,1))</f>
        <v/>
      </c>
    </row>
    <row r="4686" spans="2:21" x14ac:dyDescent="0.2">
      <c r="B4686" s="1" t="str">
        <f>IF(Tablas!B4684="","",Tablas!B4684)</f>
        <v/>
      </c>
      <c r="C4686" s="1" t="str">
        <f>IF(Tablas!C4684="","",Tablas!C4684)</f>
        <v/>
      </c>
      <c r="D4686" s="1" t="str">
        <f>IF(Tablas!D4684="","",Tablas!D4684)</f>
        <v/>
      </c>
      <c r="E4686" s="1" t="str">
        <f>IF(Tablas!E4684="","",Tablas!E4684)</f>
        <v/>
      </c>
      <c r="F4686" s="1" t="str">
        <f>IF(Tablas!F4684="","",Tablas!F4684)</f>
        <v/>
      </c>
      <c r="G4686" s="1" t="str">
        <f>IF(Tablas!I4684="","",Tablas!I4684)</f>
        <v/>
      </c>
      <c r="H4686" s="1" t="s">
        <v>911</v>
      </c>
      <c r="I4686" s="39" t="str">
        <f>IF($B4686="","",-SUMIFS(Tabla7[Cantidad],Tabla7[Código del producto],$B4686,Tabla7[Tipo de movimiento],"SALIDA",Tabla7[Mes],I$5))</f>
        <v/>
      </c>
      <c r="J4686" s="39" t="str">
        <f>IF($B4686="","",-SUMIFS(Tabla7[Cantidad],Tabla7[Código del producto],$B4686,Tabla7[Tipo de movimiento],"SALIDA",Tabla7[Mes],J$5))</f>
        <v/>
      </c>
      <c r="K4686" s="39" t="str">
        <f>IF($B4686="","",-SUMIFS(Tabla7[Cantidad],Tabla7[Código del producto],$B4686,Tabla7[Tipo de movimiento],"SALIDA",Tabla7[Mes],K$5))</f>
        <v/>
      </c>
      <c r="L4686" s="39" t="str">
        <f>IF($B4686="","",-SUMIFS(Tabla7[Cantidad],Tabla7[Código del producto],$B4686,Tabla7[Tipo de movimiento],"SALIDA",Tabla7[Mes],L$5))</f>
        <v/>
      </c>
      <c r="M4686" s="39" t="str">
        <f>IF($B4686="","",-SUMIFS(Tabla7[Cantidad],Tabla7[Código del producto],$B4686,Tabla7[Tipo de movimiento],"SALIDA",Tabla7[Mes],M$5))</f>
        <v/>
      </c>
      <c r="N4686" s="39" t="str">
        <f>IF($B4686="","",-SUMIFS(Tabla7[Cantidad],Tabla7[Código del producto],$B4686,Tabla7[Tipo de movimiento],"SALIDA",Tabla7[Mes],N$5))</f>
        <v/>
      </c>
      <c r="O4686" s="39" t="str">
        <f>IF($B4686="","",-SUMIFS(Tabla7[Cantidad],Tabla7[Código del producto],$B4686,Tabla7[Tipo de movimiento],"SALIDA",Tabla7[Mes],O$5))</f>
        <v/>
      </c>
      <c r="P4686" s="39" t="str">
        <f>IF($B4686="","",-SUMIFS(Tabla7[Cantidad],Tabla7[Código del producto],$B4686,Tabla7[Tipo de movimiento],"SALIDA",Tabla7[Mes],P$5))</f>
        <v/>
      </c>
      <c r="Q4686" s="39" t="str">
        <f t="shared" si="219"/>
        <v/>
      </c>
      <c r="R4686" s="51" t="str">
        <f>IF($B4686="","",IFERROR(VLOOKUP($B4686,'ABC rotación'!$C:$G,5,0),"C"))</f>
        <v/>
      </c>
      <c r="S4686" s="41" t="str">
        <f t="shared" si="220"/>
        <v/>
      </c>
      <c r="T4686" s="40" t="str">
        <f t="shared" si="221"/>
        <v/>
      </c>
      <c r="U4686" s="23" t="str">
        <f>IF($B4686="","",VLOOKUP($T4686,Tablas!$X$14:$Y$17,2,1))</f>
        <v/>
      </c>
    </row>
    <row r="4687" spans="2:21" x14ac:dyDescent="0.2">
      <c r="B4687" s="1" t="str">
        <f>IF(Tablas!B4685="","",Tablas!B4685)</f>
        <v/>
      </c>
      <c r="C4687" s="1" t="str">
        <f>IF(Tablas!C4685="","",Tablas!C4685)</f>
        <v/>
      </c>
      <c r="D4687" s="1" t="str">
        <f>IF(Tablas!D4685="","",Tablas!D4685)</f>
        <v/>
      </c>
      <c r="E4687" s="1" t="str">
        <f>IF(Tablas!E4685="","",Tablas!E4685)</f>
        <v/>
      </c>
      <c r="F4687" s="1" t="str">
        <f>IF(Tablas!F4685="","",Tablas!F4685)</f>
        <v/>
      </c>
      <c r="G4687" s="1" t="str">
        <f>IF(Tablas!I4685="","",Tablas!I4685)</f>
        <v/>
      </c>
      <c r="H4687" s="1" t="s">
        <v>911</v>
      </c>
      <c r="I4687" s="39" t="str">
        <f>IF($B4687="","",-SUMIFS(Tabla7[Cantidad],Tabla7[Código del producto],$B4687,Tabla7[Tipo de movimiento],"SALIDA",Tabla7[Mes],I$5))</f>
        <v/>
      </c>
      <c r="J4687" s="39" t="str">
        <f>IF($B4687="","",-SUMIFS(Tabla7[Cantidad],Tabla7[Código del producto],$B4687,Tabla7[Tipo de movimiento],"SALIDA",Tabla7[Mes],J$5))</f>
        <v/>
      </c>
      <c r="K4687" s="39" t="str">
        <f>IF($B4687="","",-SUMIFS(Tabla7[Cantidad],Tabla7[Código del producto],$B4687,Tabla7[Tipo de movimiento],"SALIDA",Tabla7[Mes],K$5))</f>
        <v/>
      </c>
      <c r="L4687" s="39" t="str">
        <f>IF($B4687="","",-SUMIFS(Tabla7[Cantidad],Tabla7[Código del producto],$B4687,Tabla7[Tipo de movimiento],"SALIDA",Tabla7[Mes],L$5))</f>
        <v/>
      </c>
      <c r="M4687" s="39" t="str">
        <f>IF($B4687="","",-SUMIFS(Tabla7[Cantidad],Tabla7[Código del producto],$B4687,Tabla7[Tipo de movimiento],"SALIDA",Tabla7[Mes],M$5))</f>
        <v/>
      </c>
      <c r="N4687" s="39" t="str">
        <f>IF($B4687="","",-SUMIFS(Tabla7[Cantidad],Tabla7[Código del producto],$B4687,Tabla7[Tipo de movimiento],"SALIDA",Tabla7[Mes],N$5))</f>
        <v/>
      </c>
      <c r="O4687" s="39" t="str">
        <f>IF($B4687="","",-SUMIFS(Tabla7[Cantidad],Tabla7[Código del producto],$B4687,Tabla7[Tipo de movimiento],"SALIDA",Tabla7[Mes],O$5))</f>
        <v/>
      </c>
      <c r="P4687" s="39" t="str">
        <f>IF($B4687="","",-SUMIFS(Tabla7[Cantidad],Tabla7[Código del producto],$B4687,Tabla7[Tipo de movimiento],"SALIDA",Tabla7[Mes],P$5))</f>
        <v/>
      </c>
      <c r="Q4687" s="39" t="str">
        <f t="shared" si="219"/>
        <v/>
      </c>
      <c r="R4687" s="51" t="str">
        <f>IF($B4687="","",IFERROR(VLOOKUP($B4687,'ABC rotación'!$C:$G,5,0),"C"))</f>
        <v/>
      </c>
      <c r="S4687" s="41" t="str">
        <f t="shared" si="220"/>
        <v/>
      </c>
      <c r="T4687" s="40" t="str">
        <f t="shared" si="221"/>
        <v/>
      </c>
      <c r="U4687" s="23" t="str">
        <f>IF($B4687="","",VLOOKUP($T4687,Tablas!$X$14:$Y$17,2,1))</f>
        <v/>
      </c>
    </row>
    <row r="4688" spans="2:21" x14ac:dyDescent="0.2">
      <c r="B4688" s="1" t="str">
        <f>IF(Tablas!B4686="","",Tablas!B4686)</f>
        <v/>
      </c>
      <c r="C4688" s="1" t="str">
        <f>IF(Tablas!C4686="","",Tablas!C4686)</f>
        <v/>
      </c>
      <c r="D4688" s="1" t="str">
        <f>IF(Tablas!D4686="","",Tablas!D4686)</f>
        <v/>
      </c>
      <c r="E4688" s="1" t="str">
        <f>IF(Tablas!E4686="","",Tablas!E4686)</f>
        <v/>
      </c>
      <c r="F4688" s="1" t="str">
        <f>IF(Tablas!F4686="","",Tablas!F4686)</f>
        <v/>
      </c>
      <c r="G4688" s="1" t="str">
        <f>IF(Tablas!I4686="","",Tablas!I4686)</f>
        <v/>
      </c>
      <c r="H4688" s="1" t="s">
        <v>911</v>
      </c>
      <c r="I4688" s="39" t="str">
        <f>IF($B4688="","",-SUMIFS(Tabla7[Cantidad],Tabla7[Código del producto],$B4688,Tabla7[Tipo de movimiento],"SALIDA",Tabla7[Mes],I$5))</f>
        <v/>
      </c>
      <c r="J4688" s="39" t="str">
        <f>IF($B4688="","",-SUMIFS(Tabla7[Cantidad],Tabla7[Código del producto],$B4688,Tabla7[Tipo de movimiento],"SALIDA",Tabla7[Mes],J$5))</f>
        <v/>
      </c>
      <c r="K4688" s="39" t="str">
        <f>IF($B4688="","",-SUMIFS(Tabla7[Cantidad],Tabla7[Código del producto],$B4688,Tabla7[Tipo de movimiento],"SALIDA",Tabla7[Mes],K$5))</f>
        <v/>
      </c>
      <c r="L4688" s="39" t="str">
        <f>IF($B4688="","",-SUMIFS(Tabla7[Cantidad],Tabla7[Código del producto],$B4688,Tabla7[Tipo de movimiento],"SALIDA",Tabla7[Mes],L$5))</f>
        <v/>
      </c>
      <c r="M4688" s="39" t="str">
        <f>IF($B4688="","",-SUMIFS(Tabla7[Cantidad],Tabla7[Código del producto],$B4688,Tabla7[Tipo de movimiento],"SALIDA",Tabla7[Mes],M$5))</f>
        <v/>
      </c>
      <c r="N4688" s="39" t="str">
        <f>IF($B4688="","",-SUMIFS(Tabla7[Cantidad],Tabla7[Código del producto],$B4688,Tabla7[Tipo de movimiento],"SALIDA",Tabla7[Mes],N$5))</f>
        <v/>
      </c>
      <c r="O4688" s="39" t="str">
        <f>IF($B4688="","",-SUMIFS(Tabla7[Cantidad],Tabla7[Código del producto],$B4688,Tabla7[Tipo de movimiento],"SALIDA",Tabla7[Mes],O$5))</f>
        <v/>
      </c>
      <c r="P4688" s="39" t="str">
        <f>IF($B4688="","",-SUMIFS(Tabla7[Cantidad],Tabla7[Código del producto],$B4688,Tabla7[Tipo de movimiento],"SALIDA",Tabla7[Mes],P$5))</f>
        <v/>
      </c>
      <c r="Q4688" s="39" t="str">
        <f t="shared" si="219"/>
        <v/>
      </c>
      <c r="R4688" s="51" t="str">
        <f>IF($B4688="","",IFERROR(VLOOKUP($B4688,'ABC rotación'!$C:$G,5,0),"C"))</f>
        <v/>
      </c>
      <c r="S4688" s="41" t="str">
        <f t="shared" si="220"/>
        <v/>
      </c>
      <c r="T4688" s="40" t="str">
        <f t="shared" si="221"/>
        <v/>
      </c>
      <c r="U4688" s="23" t="str">
        <f>IF($B4688="","",VLOOKUP($T4688,Tablas!$X$14:$Y$17,2,1))</f>
        <v/>
      </c>
    </row>
    <row r="4689" spans="2:21" x14ac:dyDescent="0.2">
      <c r="B4689" s="1" t="str">
        <f>IF(Tablas!B4687="","",Tablas!B4687)</f>
        <v/>
      </c>
      <c r="C4689" s="1" t="str">
        <f>IF(Tablas!C4687="","",Tablas!C4687)</f>
        <v/>
      </c>
      <c r="D4689" s="1" t="str">
        <f>IF(Tablas!D4687="","",Tablas!D4687)</f>
        <v/>
      </c>
      <c r="E4689" s="1" t="str">
        <f>IF(Tablas!E4687="","",Tablas!E4687)</f>
        <v/>
      </c>
      <c r="F4689" s="1" t="str">
        <f>IF(Tablas!F4687="","",Tablas!F4687)</f>
        <v/>
      </c>
      <c r="G4689" s="1" t="str">
        <f>IF(Tablas!I4687="","",Tablas!I4687)</f>
        <v/>
      </c>
      <c r="H4689" s="1" t="s">
        <v>911</v>
      </c>
      <c r="I4689" s="39" t="str">
        <f>IF($B4689="","",-SUMIFS(Tabla7[Cantidad],Tabla7[Código del producto],$B4689,Tabla7[Tipo de movimiento],"SALIDA",Tabla7[Mes],I$5))</f>
        <v/>
      </c>
      <c r="J4689" s="39" t="str">
        <f>IF($B4689="","",-SUMIFS(Tabla7[Cantidad],Tabla7[Código del producto],$B4689,Tabla7[Tipo de movimiento],"SALIDA",Tabla7[Mes],J$5))</f>
        <v/>
      </c>
      <c r="K4689" s="39" t="str">
        <f>IF($B4689="","",-SUMIFS(Tabla7[Cantidad],Tabla7[Código del producto],$B4689,Tabla7[Tipo de movimiento],"SALIDA",Tabla7[Mes],K$5))</f>
        <v/>
      </c>
      <c r="L4689" s="39" t="str">
        <f>IF($B4689="","",-SUMIFS(Tabla7[Cantidad],Tabla7[Código del producto],$B4689,Tabla7[Tipo de movimiento],"SALIDA",Tabla7[Mes],L$5))</f>
        <v/>
      </c>
      <c r="M4689" s="39" t="str">
        <f>IF($B4689="","",-SUMIFS(Tabla7[Cantidad],Tabla7[Código del producto],$B4689,Tabla7[Tipo de movimiento],"SALIDA",Tabla7[Mes],M$5))</f>
        <v/>
      </c>
      <c r="N4689" s="39" t="str">
        <f>IF($B4689="","",-SUMIFS(Tabla7[Cantidad],Tabla7[Código del producto],$B4689,Tabla7[Tipo de movimiento],"SALIDA",Tabla7[Mes],N$5))</f>
        <v/>
      </c>
      <c r="O4689" s="39" t="str">
        <f>IF($B4689="","",-SUMIFS(Tabla7[Cantidad],Tabla7[Código del producto],$B4689,Tabla7[Tipo de movimiento],"SALIDA",Tabla7[Mes],O$5))</f>
        <v/>
      </c>
      <c r="P4689" s="39" t="str">
        <f>IF($B4689="","",-SUMIFS(Tabla7[Cantidad],Tabla7[Código del producto],$B4689,Tabla7[Tipo de movimiento],"SALIDA",Tabla7[Mes],P$5))</f>
        <v/>
      </c>
      <c r="Q4689" s="39" t="str">
        <f t="shared" si="219"/>
        <v/>
      </c>
      <c r="R4689" s="51" t="str">
        <f>IF($B4689="","",IFERROR(VLOOKUP($B4689,'ABC rotación'!$C:$G,5,0),"C"))</f>
        <v/>
      </c>
      <c r="S4689" s="41" t="str">
        <f t="shared" si="220"/>
        <v/>
      </c>
      <c r="T4689" s="40" t="str">
        <f t="shared" si="221"/>
        <v/>
      </c>
      <c r="U4689" s="23" t="str">
        <f>IF($B4689="","",VLOOKUP($T4689,Tablas!$X$14:$Y$17,2,1))</f>
        <v/>
      </c>
    </row>
    <row r="4690" spans="2:21" x14ac:dyDescent="0.2">
      <c r="B4690" s="1" t="str">
        <f>IF(Tablas!B4688="","",Tablas!B4688)</f>
        <v/>
      </c>
      <c r="C4690" s="1" t="str">
        <f>IF(Tablas!C4688="","",Tablas!C4688)</f>
        <v/>
      </c>
      <c r="D4690" s="1" t="str">
        <f>IF(Tablas!D4688="","",Tablas!D4688)</f>
        <v/>
      </c>
      <c r="E4690" s="1" t="str">
        <f>IF(Tablas!E4688="","",Tablas!E4688)</f>
        <v/>
      </c>
      <c r="F4690" s="1" t="str">
        <f>IF(Tablas!F4688="","",Tablas!F4688)</f>
        <v/>
      </c>
      <c r="G4690" s="1" t="str">
        <f>IF(Tablas!I4688="","",Tablas!I4688)</f>
        <v/>
      </c>
      <c r="H4690" s="1" t="s">
        <v>911</v>
      </c>
      <c r="I4690" s="39" t="str">
        <f>IF($B4690="","",-SUMIFS(Tabla7[Cantidad],Tabla7[Código del producto],$B4690,Tabla7[Tipo de movimiento],"SALIDA",Tabla7[Mes],I$5))</f>
        <v/>
      </c>
      <c r="J4690" s="39" t="str">
        <f>IF($B4690="","",-SUMIFS(Tabla7[Cantidad],Tabla7[Código del producto],$B4690,Tabla7[Tipo de movimiento],"SALIDA",Tabla7[Mes],J$5))</f>
        <v/>
      </c>
      <c r="K4690" s="39" t="str">
        <f>IF($B4690="","",-SUMIFS(Tabla7[Cantidad],Tabla7[Código del producto],$B4690,Tabla7[Tipo de movimiento],"SALIDA",Tabla7[Mes],K$5))</f>
        <v/>
      </c>
      <c r="L4690" s="39" t="str">
        <f>IF($B4690="","",-SUMIFS(Tabla7[Cantidad],Tabla7[Código del producto],$B4690,Tabla7[Tipo de movimiento],"SALIDA",Tabla7[Mes],L$5))</f>
        <v/>
      </c>
      <c r="M4690" s="39" t="str">
        <f>IF($B4690="","",-SUMIFS(Tabla7[Cantidad],Tabla7[Código del producto],$B4690,Tabla7[Tipo de movimiento],"SALIDA",Tabla7[Mes],M$5))</f>
        <v/>
      </c>
      <c r="N4690" s="39" t="str">
        <f>IF($B4690="","",-SUMIFS(Tabla7[Cantidad],Tabla7[Código del producto],$B4690,Tabla7[Tipo de movimiento],"SALIDA",Tabla7[Mes],N$5))</f>
        <v/>
      </c>
      <c r="O4690" s="39" t="str">
        <f>IF($B4690="","",-SUMIFS(Tabla7[Cantidad],Tabla7[Código del producto],$B4690,Tabla7[Tipo de movimiento],"SALIDA",Tabla7[Mes],O$5))</f>
        <v/>
      </c>
      <c r="P4690" s="39" t="str">
        <f>IF($B4690="","",-SUMIFS(Tabla7[Cantidad],Tabla7[Código del producto],$B4690,Tabla7[Tipo de movimiento],"SALIDA",Tabla7[Mes],P$5))</f>
        <v/>
      </c>
      <c r="Q4690" s="39" t="str">
        <f t="shared" si="219"/>
        <v/>
      </c>
      <c r="R4690" s="51" t="str">
        <f>IF($B4690="","",IFERROR(VLOOKUP($B4690,'ABC rotación'!$C:$G,5,0),"C"))</f>
        <v/>
      </c>
      <c r="S4690" s="41" t="str">
        <f t="shared" si="220"/>
        <v/>
      </c>
      <c r="T4690" s="40" t="str">
        <f t="shared" si="221"/>
        <v/>
      </c>
      <c r="U4690" s="23" t="str">
        <f>IF($B4690="","",VLOOKUP($T4690,Tablas!$X$14:$Y$17,2,1))</f>
        <v/>
      </c>
    </row>
    <row r="4691" spans="2:21" x14ac:dyDescent="0.2">
      <c r="B4691" s="1" t="str">
        <f>IF(Tablas!B4689="","",Tablas!B4689)</f>
        <v/>
      </c>
      <c r="C4691" s="1" t="str">
        <f>IF(Tablas!C4689="","",Tablas!C4689)</f>
        <v/>
      </c>
      <c r="D4691" s="1" t="str">
        <f>IF(Tablas!D4689="","",Tablas!D4689)</f>
        <v/>
      </c>
      <c r="E4691" s="1" t="str">
        <f>IF(Tablas!E4689="","",Tablas!E4689)</f>
        <v/>
      </c>
      <c r="F4691" s="1" t="str">
        <f>IF(Tablas!F4689="","",Tablas!F4689)</f>
        <v/>
      </c>
      <c r="G4691" s="1" t="str">
        <f>IF(Tablas!I4689="","",Tablas!I4689)</f>
        <v/>
      </c>
      <c r="H4691" s="1" t="s">
        <v>911</v>
      </c>
      <c r="I4691" s="39" t="str">
        <f>IF($B4691="","",-SUMIFS(Tabla7[Cantidad],Tabla7[Código del producto],$B4691,Tabla7[Tipo de movimiento],"SALIDA",Tabla7[Mes],I$5))</f>
        <v/>
      </c>
      <c r="J4691" s="39" t="str">
        <f>IF($B4691="","",-SUMIFS(Tabla7[Cantidad],Tabla7[Código del producto],$B4691,Tabla7[Tipo de movimiento],"SALIDA",Tabla7[Mes],J$5))</f>
        <v/>
      </c>
      <c r="K4691" s="39" t="str">
        <f>IF($B4691="","",-SUMIFS(Tabla7[Cantidad],Tabla7[Código del producto],$B4691,Tabla7[Tipo de movimiento],"SALIDA",Tabla7[Mes],K$5))</f>
        <v/>
      </c>
      <c r="L4691" s="39" t="str">
        <f>IF($B4691="","",-SUMIFS(Tabla7[Cantidad],Tabla7[Código del producto],$B4691,Tabla7[Tipo de movimiento],"SALIDA",Tabla7[Mes],L$5))</f>
        <v/>
      </c>
      <c r="M4691" s="39" t="str">
        <f>IF($B4691="","",-SUMIFS(Tabla7[Cantidad],Tabla7[Código del producto],$B4691,Tabla7[Tipo de movimiento],"SALIDA",Tabla7[Mes],M$5))</f>
        <v/>
      </c>
      <c r="N4691" s="39" t="str">
        <f>IF($B4691="","",-SUMIFS(Tabla7[Cantidad],Tabla7[Código del producto],$B4691,Tabla7[Tipo de movimiento],"SALIDA",Tabla7[Mes],N$5))</f>
        <v/>
      </c>
      <c r="O4691" s="39" t="str">
        <f>IF($B4691="","",-SUMIFS(Tabla7[Cantidad],Tabla7[Código del producto],$B4691,Tabla7[Tipo de movimiento],"SALIDA",Tabla7[Mes],O$5))</f>
        <v/>
      </c>
      <c r="P4691" s="39" t="str">
        <f>IF($B4691="","",-SUMIFS(Tabla7[Cantidad],Tabla7[Código del producto],$B4691,Tabla7[Tipo de movimiento],"SALIDA",Tabla7[Mes],P$5))</f>
        <v/>
      </c>
      <c r="Q4691" s="39" t="str">
        <f t="shared" si="219"/>
        <v/>
      </c>
      <c r="R4691" s="51" t="str">
        <f>IF($B4691="","",IFERROR(VLOOKUP($B4691,'ABC rotación'!$C:$G,5,0),"C"))</f>
        <v/>
      </c>
      <c r="S4691" s="41" t="str">
        <f t="shared" si="220"/>
        <v/>
      </c>
      <c r="T4691" s="40" t="str">
        <f t="shared" si="221"/>
        <v/>
      </c>
      <c r="U4691" s="23" t="str">
        <f>IF($B4691="","",VLOOKUP($T4691,Tablas!$X$14:$Y$17,2,1))</f>
        <v/>
      </c>
    </row>
    <row r="4692" spans="2:21" x14ac:dyDescent="0.2">
      <c r="B4692" s="1" t="str">
        <f>IF(Tablas!B4690="","",Tablas!B4690)</f>
        <v/>
      </c>
      <c r="C4692" s="1" t="str">
        <f>IF(Tablas!C4690="","",Tablas!C4690)</f>
        <v/>
      </c>
      <c r="D4692" s="1" t="str">
        <f>IF(Tablas!D4690="","",Tablas!D4690)</f>
        <v/>
      </c>
      <c r="E4692" s="1" t="str">
        <f>IF(Tablas!E4690="","",Tablas!E4690)</f>
        <v/>
      </c>
      <c r="F4692" s="1" t="str">
        <f>IF(Tablas!F4690="","",Tablas!F4690)</f>
        <v/>
      </c>
      <c r="G4692" s="1" t="str">
        <f>IF(Tablas!I4690="","",Tablas!I4690)</f>
        <v/>
      </c>
      <c r="H4692" s="1" t="s">
        <v>911</v>
      </c>
      <c r="I4692" s="39" t="str">
        <f>IF($B4692="","",-SUMIFS(Tabla7[Cantidad],Tabla7[Código del producto],$B4692,Tabla7[Tipo de movimiento],"SALIDA",Tabla7[Mes],I$5))</f>
        <v/>
      </c>
      <c r="J4692" s="39" t="str">
        <f>IF($B4692="","",-SUMIFS(Tabla7[Cantidad],Tabla7[Código del producto],$B4692,Tabla7[Tipo de movimiento],"SALIDA",Tabla7[Mes],J$5))</f>
        <v/>
      </c>
      <c r="K4692" s="39" t="str">
        <f>IF($B4692="","",-SUMIFS(Tabla7[Cantidad],Tabla7[Código del producto],$B4692,Tabla7[Tipo de movimiento],"SALIDA",Tabla7[Mes],K$5))</f>
        <v/>
      </c>
      <c r="L4692" s="39" t="str">
        <f>IF($B4692="","",-SUMIFS(Tabla7[Cantidad],Tabla7[Código del producto],$B4692,Tabla7[Tipo de movimiento],"SALIDA",Tabla7[Mes],L$5))</f>
        <v/>
      </c>
      <c r="M4692" s="39" t="str">
        <f>IF($B4692="","",-SUMIFS(Tabla7[Cantidad],Tabla7[Código del producto],$B4692,Tabla7[Tipo de movimiento],"SALIDA",Tabla7[Mes],M$5))</f>
        <v/>
      </c>
      <c r="N4692" s="39" t="str">
        <f>IF($B4692="","",-SUMIFS(Tabla7[Cantidad],Tabla7[Código del producto],$B4692,Tabla7[Tipo de movimiento],"SALIDA",Tabla7[Mes],N$5))</f>
        <v/>
      </c>
      <c r="O4692" s="39" t="str">
        <f>IF($B4692="","",-SUMIFS(Tabla7[Cantidad],Tabla7[Código del producto],$B4692,Tabla7[Tipo de movimiento],"SALIDA",Tabla7[Mes],O$5))</f>
        <v/>
      </c>
      <c r="P4692" s="39" t="str">
        <f>IF($B4692="","",-SUMIFS(Tabla7[Cantidad],Tabla7[Código del producto],$B4692,Tabla7[Tipo de movimiento],"SALIDA",Tabla7[Mes],P$5))</f>
        <v/>
      </c>
      <c r="Q4692" s="39" t="str">
        <f t="shared" si="219"/>
        <v/>
      </c>
      <c r="R4692" s="51" t="str">
        <f>IF($B4692="","",IFERROR(VLOOKUP($B4692,'ABC rotación'!$C:$G,5,0),"C"))</f>
        <v/>
      </c>
      <c r="S4692" s="41" t="str">
        <f t="shared" si="220"/>
        <v/>
      </c>
      <c r="T4692" s="40" t="str">
        <f t="shared" si="221"/>
        <v/>
      </c>
      <c r="U4692" s="23" t="str">
        <f>IF($B4692="","",VLOOKUP($T4692,Tablas!$X$14:$Y$17,2,1))</f>
        <v/>
      </c>
    </row>
    <row r="4693" spans="2:21" x14ac:dyDescent="0.2">
      <c r="B4693" s="1" t="str">
        <f>IF(Tablas!B4691="","",Tablas!B4691)</f>
        <v/>
      </c>
      <c r="C4693" s="1" t="str">
        <f>IF(Tablas!C4691="","",Tablas!C4691)</f>
        <v/>
      </c>
      <c r="D4693" s="1" t="str">
        <f>IF(Tablas!D4691="","",Tablas!D4691)</f>
        <v/>
      </c>
      <c r="E4693" s="1" t="str">
        <f>IF(Tablas!E4691="","",Tablas!E4691)</f>
        <v/>
      </c>
      <c r="F4693" s="1" t="str">
        <f>IF(Tablas!F4691="","",Tablas!F4691)</f>
        <v/>
      </c>
      <c r="G4693" s="1" t="str">
        <f>IF(Tablas!I4691="","",Tablas!I4691)</f>
        <v/>
      </c>
      <c r="H4693" s="1" t="s">
        <v>911</v>
      </c>
      <c r="I4693" s="39" t="str">
        <f>IF($B4693="","",-SUMIFS(Tabla7[Cantidad],Tabla7[Código del producto],$B4693,Tabla7[Tipo de movimiento],"SALIDA",Tabla7[Mes],I$5))</f>
        <v/>
      </c>
      <c r="J4693" s="39" t="str">
        <f>IF($B4693="","",-SUMIFS(Tabla7[Cantidad],Tabla7[Código del producto],$B4693,Tabla7[Tipo de movimiento],"SALIDA",Tabla7[Mes],J$5))</f>
        <v/>
      </c>
      <c r="K4693" s="39" t="str">
        <f>IF($B4693="","",-SUMIFS(Tabla7[Cantidad],Tabla7[Código del producto],$B4693,Tabla7[Tipo de movimiento],"SALIDA",Tabla7[Mes],K$5))</f>
        <v/>
      </c>
      <c r="L4693" s="39" t="str">
        <f>IF($B4693="","",-SUMIFS(Tabla7[Cantidad],Tabla7[Código del producto],$B4693,Tabla7[Tipo de movimiento],"SALIDA",Tabla7[Mes],L$5))</f>
        <v/>
      </c>
      <c r="M4693" s="39" t="str">
        <f>IF($B4693="","",-SUMIFS(Tabla7[Cantidad],Tabla7[Código del producto],$B4693,Tabla7[Tipo de movimiento],"SALIDA",Tabla7[Mes],M$5))</f>
        <v/>
      </c>
      <c r="N4693" s="39" t="str">
        <f>IF($B4693="","",-SUMIFS(Tabla7[Cantidad],Tabla7[Código del producto],$B4693,Tabla7[Tipo de movimiento],"SALIDA",Tabla7[Mes],N$5))</f>
        <v/>
      </c>
      <c r="O4693" s="39" t="str">
        <f>IF($B4693="","",-SUMIFS(Tabla7[Cantidad],Tabla7[Código del producto],$B4693,Tabla7[Tipo de movimiento],"SALIDA",Tabla7[Mes],O$5))</f>
        <v/>
      </c>
      <c r="P4693" s="39" t="str">
        <f>IF($B4693="","",-SUMIFS(Tabla7[Cantidad],Tabla7[Código del producto],$B4693,Tabla7[Tipo de movimiento],"SALIDA",Tabla7[Mes],P$5))</f>
        <v/>
      </c>
      <c r="Q4693" s="39" t="str">
        <f t="shared" si="219"/>
        <v/>
      </c>
      <c r="R4693" s="51" t="str">
        <f>IF($B4693="","",IFERROR(VLOOKUP($B4693,'ABC rotación'!$C:$G,5,0),"C"))</f>
        <v/>
      </c>
      <c r="S4693" s="41" t="str">
        <f t="shared" si="220"/>
        <v/>
      </c>
      <c r="T4693" s="40" t="str">
        <f t="shared" si="221"/>
        <v/>
      </c>
      <c r="U4693" s="23" t="str">
        <f>IF($B4693="","",VLOOKUP($T4693,Tablas!$X$14:$Y$17,2,1))</f>
        <v/>
      </c>
    </row>
    <row r="4694" spans="2:21" x14ac:dyDescent="0.2">
      <c r="B4694" s="1" t="str">
        <f>IF(Tablas!B4692="","",Tablas!B4692)</f>
        <v/>
      </c>
      <c r="C4694" s="1" t="str">
        <f>IF(Tablas!C4692="","",Tablas!C4692)</f>
        <v/>
      </c>
      <c r="D4694" s="1" t="str">
        <f>IF(Tablas!D4692="","",Tablas!D4692)</f>
        <v/>
      </c>
      <c r="E4694" s="1" t="str">
        <f>IF(Tablas!E4692="","",Tablas!E4692)</f>
        <v/>
      </c>
      <c r="F4694" s="1" t="str">
        <f>IF(Tablas!F4692="","",Tablas!F4692)</f>
        <v/>
      </c>
      <c r="G4694" s="1" t="str">
        <f>IF(Tablas!I4692="","",Tablas!I4692)</f>
        <v/>
      </c>
      <c r="H4694" s="1" t="s">
        <v>911</v>
      </c>
      <c r="I4694" s="39" t="str">
        <f>IF($B4694="","",-SUMIFS(Tabla7[Cantidad],Tabla7[Código del producto],$B4694,Tabla7[Tipo de movimiento],"SALIDA",Tabla7[Mes],I$5))</f>
        <v/>
      </c>
      <c r="J4694" s="39" t="str">
        <f>IF($B4694="","",-SUMIFS(Tabla7[Cantidad],Tabla7[Código del producto],$B4694,Tabla7[Tipo de movimiento],"SALIDA",Tabla7[Mes],J$5))</f>
        <v/>
      </c>
      <c r="K4694" s="39" t="str">
        <f>IF($B4694="","",-SUMIFS(Tabla7[Cantidad],Tabla7[Código del producto],$B4694,Tabla7[Tipo de movimiento],"SALIDA",Tabla7[Mes],K$5))</f>
        <v/>
      </c>
      <c r="L4694" s="39" t="str">
        <f>IF($B4694="","",-SUMIFS(Tabla7[Cantidad],Tabla7[Código del producto],$B4694,Tabla7[Tipo de movimiento],"SALIDA",Tabla7[Mes],L$5))</f>
        <v/>
      </c>
      <c r="M4694" s="39" t="str">
        <f>IF($B4694="","",-SUMIFS(Tabla7[Cantidad],Tabla7[Código del producto],$B4694,Tabla7[Tipo de movimiento],"SALIDA",Tabla7[Mes],M$5))</f>
        <v/>
      </c>
      <c r="N4694" s="39" t="str">
        <f>IF($B4694="","",-SUMIFS(Tabla7[Cantidad],Tabla7[Código del producto],$B4694,Tabla7[Tipo de movimiento],"SALIDA",Tabla7[Mes],N$5))</f>
        <v/>
      </c>
      <c r="O4694" s="39" t="str">
        <f>IF($B4694="","",-SUMIFS(Tabla7[Cantidad],Tabla7[Código del producto],$B4694,Tabla7[Tipo de movimiento],"SALIDA",Tabla7[Mes],O$5))</f>
        <v/>
      </c>
      <c r="P4694" s="39" t="str">
        <f>IF($B4694="","",-SUMIFS(Tabla7[Cantidad],Tabla7[Código del producto],$B4694,Tabla7[Tipo de movimiento],"SALIDA",Tabla7[Mes],P$5))</f>
        <v/>
      </c>
      <c r="Q4694" s="39" t="str">
        <f t="shared" si="219"/>
        <v/>
      </c>
      <c r="R4694" s="51" t="str">
        <f>IF($B4694="","",IFERROR(VLOOKUP($B4694,'ABC rotación'!$C:$G,5,0),"C"))</f>
        <v/>
      </c>
      <c r="S4694" s="41" t="str">
        <f t="shared" si="220"/>
        <v/>
      </c>
      <c r="T4694" s="40" t="str">
        <f t="shared" si="221"/>
        <v/>
      </c>
      <c r="U4694" s="23" t="str">
        <f>IF($B4694="","",VLOOKUP($T4694,Tablas!$X$14:$Y$17,2,1))</f>
        <v/>
      </c>
    </row>
    <row r="4695" spans="2:21" x14ac:dyDescent="0.2">
      <c r="B4695" s="1" t="str">
        <f>IF(Tablas!B4693="","",Tablas!B4693)</f>
        <v/>
      </c>
      <c r="C4695" s="1" t="str">
        <f>IF(Tablas!C4693="","",Tablas!C4693)</f>
        <v/>
      </c>
      <c r="D4695" s="1" t="str">
        <f>IF(Tablas!D4693="","",Tablas!D4693)</f>
        <v/>
      </c>
      <c r="E4695" s="1" t="str">
        <f>IF(Tablas!E4693="","",Tablas!E4693)</f>
        <v/>
      </c>
      <c r="F4695" s="1" t="str">
        <f>IF(Tablas!F4693="","",Tablas!F4693)</f>
        <v/>
      </c>
      <c r="G4695" s="1" t="str">
        <f>IF(Tablas!I4693="","",Tablas!I4693)</f>
        <v/>
      </c>
      <c r="H4695" s="1" t="s">
        <v>911</v>
      </c>
      <c r="I4695" s="39" t="str">
        <f>IF($B4695="","",-SUMIFS(Tabla7[Cantidad],Tabla7[Código del producto],$B4695,Tabla7[Tipo de movimiento],"SALIDA",Tabla7[Mes],I$5))</f>
        <v/>
      </c>
      <c r="J4695" s="39" t="str">
        <f>IF($B4695="","",-SUMIFS(Tabla7[Cantidad],Tabla7[Código del producto],$B4695,Tabla7[Tipo de movimiento],"SALIDA",Tabla7[Mes],J$5))</f>
        <v/>
      </c>
      <c r="K4695" s="39" t="str">
        <f>IF($B4695="","",-SUMIFS(Tabla7[Cantidad],Tabla7[Código del producto],$B4695,Tabla7[Tipo de movimiento],"SALIDA",Tabla7[Mes],K$5))</f>
        <v/>
      </c>
      <c r="L4695" s="39" t="str">
        <f>IF($B4695="","",-SUMIFS(Tabla7[Cantidad],Tabla7[Código del producto],$B4695,Tabla7[Tipo de movimiento],"SALIDA",Tabla7[Mes],L$5))</f>
        <v/>
      </c>
      <c r="M4695" s="39" t="str">
        <f>IF($B4695="","",-SUMIFS(Tabla7[Cantidad],Tabla7[Código del producto],$B4695,Tabla7[Tipo de movimiento],"SALIDA",Tabla7[Mes],M$5))</f>
        <v/>
      </c>
      <c r="N4695" s="39" t="str">
        <f>IF($B4695="","",-SUMIFS(Tabla7[Cantidad],Tabla7[Código del producto],$B4695,Tabla7[Tipo de movimiento],"SALIDA",Tabla7[Mes],N$5))</f>
        <v/>
      </c>
      <c r="O4695" s="39" t="str">
        <f>IF($B4695="","",-SUMIFS(Tabla7[Cantidad],Tabla7[Código del producto],$B4695,Tabla7[Tipo de movimiento],"SALIDA",Tabla7[Mes],O$5))</f>
        <v/>
      </c>
      <c r="P4695" s="39" t="str">
        <f>IF($B4695="","",-SUMIFS(Tabla7[Cantidad],Tabla7[Código del producto],$B4695,Tabla7[Tipo de movimiento],"SALIDA",Tabla7[Mes],P$5))</f>
        <v/>
      </c>
      <c r="Q4695" s="39" t="str">
        <f t="shared" si="219"/>
        <v/>
      </c>
      <c r="R4695" s="51" t="str">
        <f>IF($B4695="","",IFERROR(VLOOKUP($B4695,'ABC rotación'!$C:$G,5,0),"C"))</f>
        <v/>
      </c>
      <c r="S4695" s="41" t="str">
        <f t="shared" si="220"/>
        <v/>
      </c>
      <c r="T4695" s="40" t="str">
        <f t="shared" si="221"/>
        <v/>
      </c>
      <c r="U4695" s="23" t="str">
        <f>IF($B4695="","",VLOOKUP($T4695,Tablas!$X$14:$Y$17,2,1))</f>
        <v/>
      </c>
    </row>
    <row r="4696" spans="2:21" x14ac:dyDescent="0.2">
      <c r="B4696" s="1" t="str">
        <f>IF(Tablas!B4694="","",Tablas!B4694)</f>
        <v/>
      </c>
      <c r="C4696" s="1" t="str">
        <f>IF(Tablas!C4694="","",Tablas!C4694)</f>
        <v/>
      </c>
      <c r="D4696" s="1" t="str">
        <f>IF(Tablas!D4694="","",Tablas!D4694)</f>
        <v/>
      </c>
      <c r="E4696" s="1" t="str">
        <f>IF(Tablas!E4694="","",Tablas!E4694)</f>
        <v/>
      </c>
      <c r="F4696" s="1" t="str">
        <f>IF(Tablas!F4694="","",Tablas!F4694)</f>
        <v/>
      </c>
      <c r="G4696" s="1" t="str">
        <f>IF(Tablas!I4694="","",Tablas!I4694)</f>
        <v/>
      </c>
      <c r="H4696" s="1" t="s">
        <v>911</v>
      </c>
      <c r="I4696" s="39" t="str">
        <f>IF($B4696="","",-SUMIFS(Tabla7[Cantidad],Tabla7[Código del producto],$B4696,Tabla7[Tipo de movimiento],"SALIDA",Tabla7[Mes],I$5))</f>
        <v/>
      </c>
      <c r="J4696" s="39" t="str">
        <f>IF($B4696="","",-SUMIFS(Tabla7[Cantidad],Tabla7[Código del producto],$B4696,Tabla7[Tipo de movimiento],"SALIDA",Tabla7[Mes],J$5))</f>
        <v/>
      </c>
      <c r="K4696" s="39" t="str">
        <f>IF($B4696="","",-SUMIFS(Tabla7[Cantidad],Tabla7[Código del producto],$B4696,Tabla7[Tipo de movimiento],"SALIDA",Tabla7[Mes],K$5))</f>
        <v/>
      </c>
      <c r="L4696" s="39" t="str">
        <f>IF($B4696="","",-SUMIFS(Tabla7[Cantidad],Tabla7[Código del producto],$B4696,Tabla7[Tipo de movimiento],"SALIDA",Tabla7[Mes],L$5))</f>
        <v/>
      </c>
      <c r="M4696" s="39" t="str">
        <f>IF($B4696="","",-SUMIFS(Tabla7[Cantidad],Tabla7[Código del producto],$B4696,Tabla7[Tipo de movimiento],"SALIDA",Tabla7[Mes],M$5))</f>
        <v/>
      </c>
      <c r="N4696" s="39" t="str">
        <f>IF($B4696="","",-SUMIFS(Tabla7[Cantidad],Tabla7[Código del producto],$B4696,Tabla7[Tipo de movimiento],"SALIDA",Tabla7[Mes],N$5))</f>
        <v/>
      </c>
      <c r="O4696" s="39" t="str">
        <f>IF($B4696="","",-SUMIFS(Tabla7[Cantidad],Tabla7[Código del producto],$B4696,Tabla7[Tipo de movimiento],"SALIDA",Tabla7[Mes],O$5))</f>
        <v/>
      </c>
      <c r="P4696" s="39" t="str">
        <f>IF($B4696="","",-SUMIFS(Tabla7[Cantidad],Tabla7[Código del producto],$B4696,Tabla7[Tipo de movimiento],"SALIDA",Tabla7[Mes],P$5))</f>
        <v/>
      </c>
      <c r="Q4696" s="39" t="str">
        <f t="shared" si="219"/>
        <v/>
      </c>
      <c r="R4696" s="51" t="str">
        <f>IF($B4696="","",IFERROR(VLOOKUP($B4696,'ABC rotación'!$C:$G,5,0),"C"))</f>
        <v/>
      </c>
      <c r="S4696" s="41" t="str">
        <f t="shared" si="220"/>
        <v/>
      </c>
      <c r="T4696" s="40" t="str">
        <f t="shared" si="221"/>
        <v/>
      </c>
      <c r="U4696" s="23" t="str">
        <f>IF($B4696="","",VLOOKUP($T4696,Tablas!$X$14:$Y$17,2,1))</f>
        <v/>
      </c>
    </row>
    <row r="4697" spans="2:21" x14ac:dyDescent="0.2">
      <c r="B4697" s="1" t="str">
        <f>IF(Tablas!B4695="","",Tablas!B4695)</f>
        <v/>
      </c>
      <c r="C4697" s="1" t="str">
        <f>IF(Tablas!C4695="","",Tablas!C4695)</f>
        <v/>
      </c>
      <c r="D4697" s="1" t="str">
        <f>IF(Tablas!D4695="","",Tablas!D4695)</f>
        <v/>
      </c>
      <c r="E4697" s="1" t="str">
        <f>IF(Tablas!E4695="","",Tablas!E4695)</f>
        <v/>
      </c>
      <c r="F4697" s="1" t="str">
        <f>IF(Tablas!F4695="","",Tablas!F4695)</f>
        <v/>
      </c>
      <c r="G4697" s="1" t="str">
        <f>IF(Tablas!I4695="","",Tablas!I4695)</f>
        <v/>
      </c>
      <c r="H4697" s="1" t="s">
        <v>911</v>
      </c>
      <c r="I4697" s="39" t="str">
        <f>IF($B4697="","",-SUMIFS(Tabla7[Cantidad],Tabla7[Código del producto],$B4697,Tabla7[Tipo de movimiento],"SALIDA",Tabla7[Mes],I$5))</f>
        <v/>
      </c>
      <c r="J4697" s="39" t="str">
        <f>IF($B4697="","",-SUMIFS(Tabla7[Cantidad],Tabla7[Código del producto],$B4697,Tabla7[Tipo de movimiento],"SALIDA",Tabla7[Mes],J$5))</f>
        <v/>
      </c>
      <c r="K4697" s="39" t="str">
        <f>IF($B4697="","",-SUMIFS(Tabla7[Cantidad],Tabla7[Código del producto],$B4697,Tabla7[Tipo de movimiento],"SALIDA",Tabla7[Mes],K$5))</f>
        <v/>
      </c>
      <c r="L4697" s="39" t="str">
        <f>IF($B4697="","",-SUMIFS(Tabla7[Cantidad],Tabla7[Código del producto],$B4697,Tabla7[Tipo de movimiento],"SALIDA",Tabla7[Mes],L$5))</f>
        <v/>
      </c>
      <c r="M4697" s="39" t="str">
        <f>IF($B4697="","",-SUMIFS(Tabla7[Cantidad],Tabla7[Código del producto],$B4697,Tabla7[Tipo de movimiento],"SALIDA",Tabla7[Mes],M$5))</f>
        <v/>
      </c>
      <c r="N4697" s="39" t="str">
        <f>IF($B4697="","",-SUMIFS(Tabla7[Cantidad],Tabla7[Código del producto],$B4697,Tabla7[Tipo de movimiento],"SALIDA",Tabla7[Mes],N$5))</f>
        <v/>
      </c>
      <c r="O4697" s="39" t="str">
        <f>IF($B4697="","",-SUMIFS(Tabla7[Cantidad],Tabla7[Código del producto],$B4697,Tabla7[Tipo de movimiento],"SALIDA",Tabla7[Mes],O$5))</f>
        <v/>
      </c>
      <c r="P4697" s="39" t="str">
        <f>IF($B4697="","",-SUMIFS(Tabla7[Cantidad],Tabla7[Código del producto],$B4697,Tabla7[Tipo de movimiento],"SALIDA",Tabla7[Mes],P$5))</f>
        <v/>
      </c>
      <c r="Q4697" s="39" t="str">
        <f t="shared" si="219"/>
        <v/>
      </c>
      <c r="R4697" s="51" t="str">
        <f>IF($B4697="","",IFERROR(VLOOKUP($B4697,'ABC rotación'!$C:$G,5,0),"C"))</f>
        <v/>
      </c>
      <c r="S4697" s="41" t="str">
        <f t="shared" si="220"/>
        <v/>
      </c>
      <c r="T4697" s="40" t="str">
        <f t="shared" si="221"/>
        <v/>
      </c>
      <c r="U4697" s="23" t="str">
        <f>IF($B4697="","",VLOOKUP($T4697,Tablas!$X$14:$Y$17,2,1))</f>
        <v/>
      </c>
    </row>
    <row r="4698" spans="2:21" x14ac:dyDescent="0.2">
      <c r="B4698" s="1" t="str">
        <f>IF(Tablas!B4696="","",Tablas!B4696)</f>
        <v/>
      </c>
      <c r="C4698" s="1" t="str">
        <f>IF(Tablas!C4696="","",Tablas!C4696)</f>
        <v/>
      </c>
      <c r="D4698" s="1" t="str">
        <f>IF(Tablas!D4696="","",Tablas!D4696)</f>
        <v/>
      </c>
      <c r="E4698" s="1" t="str">
        <f>IF(Tablas!E4696="","",Tablas!E4696)</f>
        <v/>
      </c>
      <c r="F4698" s="1" t="str">
        <f>IF(Tablas!F4696="","",Tablas!F4696)</f>
        <v/>
      </c>
      <c r="G4698" s="1" t="str">
        <f>IF(Tablas!I4696="","",Tablas!I4696)</f>
        <v/>
      </c>
      <c r="H4698" s="1" t="s">
        <v>911</v>
      </c>
      <c r="I4698" s="39" t="str">
        <f>IF($B4698="","",-SUMIFS(Tabla7[Cantidad],Tabla7[Código del producto],$B4698,Tabla7[Tipo de movimiento],"SALIDA",Tabla7[Mes],I$5))</f>
        <v/>
      </c>
      <c r="J4698" s="39" t="str">
        <f>IF($B4698="","",-SUMIFS(Tabla7[Cantidad],Tabla7[Código del producto],$B4698,Tabla7[Tipo de movimiento],"SALIDA",Tabla7[Mes],J$5))</f>
        <v/>
      </c>
      <c r="K4698" s="39" t="str">
        <f>IF($B4698="","",-SUMIFS(Tabla7[Cantidad],Tabla7[Código del producto],$B4698,Tabla7[Tipo de movimiento],"SALIDA",Tabla7[Mes],K$5))</f>
        <v/>
      </c>
      <c r="L4698" s="39" t="str">
        <f>IF($B4698="","",-SUMIFS(Tabla7[Cantidad],Tabla7[Código del producto],$B4698,Tabla7[Tipo de movimiento],"SALIDA",Tabla7[Mes],L$5))</f>
        <v/>
      </c>
      <c r="M4698" s="39" t="str">
        <f>IF($B4698="","",-SUMIFS(Tabla7[Cantidad],Tabla7[Código del producto],$B4698,Tabla7[Tipo de movimiento],"SALIDA",Tabla7[Mes],M$5))</f>
        <v/>
      </c>
      <c r="N4698" s="39" t="str">
        <f>IF($B4698="","",-SUMIFS(Tabla7[Cantidad],Tabla7[Código del producto],$B4698,Tabla7[Tipo de movimiento],"SALIDA",Tabla7[Mes],N$5))</f>
        <v/>
      </c>
      <c r="O4698" s="39" t="str">
        <f>IF($B4698="","",-SUMIFS(Tabla7[Cantidad],Tabla7[Código del producto],$B4698,Tabla7[Tipo de movimiento],"SALIDA",Tabla7[Mes],O$5))</f>
        <v/>
      </c>
      <c r="P4698" s="39" t="str">
        <f>IF($B4698="","",-SUMIFS(Tabla7[Cantidad],Tabla7[Código del producto],$B4698,Tabla7[Tipo de movimiento],"SALIDA",Tabla7[Mes],P$5))</f>
        <v/>
      </c>
      <c r="Q4698" s="39" t="str">
        <f t="shared" si="219"/>
        <v/>
      </c>
      <c r="R4698" s="51" t="str">
        <f>IF($B4698="","",IFERROR(VLOOKUP($B4698,'ABC rotación'!$C:$G,5,0),"C"))</f>
        <v/>
      </c>
      <c r="S4698" s="41" t="str">
        <f t="shared" si="220"/>
        <v/>
      </c>
      <c r="T4698" s="40" t="str">
        <f t="shared" si="221"/>
        <v/>
      </c>
      <c r="U4698" s="23" t="str">
        <f>IF($B4698="","",VLOOKUP($T4698,Tablas!$X$14:$Y$17,2,1))</f>
        <v/>
      </c>
    </row>
    <row r="4699" spans="2:21" x14ac:dyDescent="0.2">
      <c r="B4699" s="1" t="str">
        <f>IF(Tablas!B4697="","",Tablas!B4697)</f>
        <v/>
      </c>
      <c r="C4699" s="1" t="str">
        <f>IF(Tablas!C4697="","",Tablas!C4697)</f>
        <v/>
      </c>
      <c r="D4699" s="1" t="str">
        <f>IF(Tablas!D4697="","",Tablas!D4697)</f>
        <v/>
      </c>
      <c r="E4699" s="1" t="str">
        <f>IF(Tablas!E4697="","",Tablas!E4697)</f>
        <v/>
      </c>
      <c r="F4699" s="1" t="str">
        <f>IF(Tablas!F4697="","",Tablas!F4697)</f>
        <v/>
      </c>
      <c r="G4699" s="1" t="str">
        <f>IF(Tablas!I4697="","",Tablas!I4697)</f>
        <v/>
      </c>
      <c r="H4699" s="1" t="s">
        <v>911</v>
      </c>
      <c r="I4699" s="39" t="str">
        <f>IF($B4699="","",-SUMIFS(Tabla7[Cantidad],Tabla7[Código del producto],$B4699,Tabla7[Tipo de movimiento],"SALIDA",Tabla7[Mes],I$5))</f>
        <v/>
      </c>
      <c r="J4699" s="39" t="str">
        <f>IF($B4699="","",-SUMIFS(Tabla7[Cantidad],Tabla7[Código del producto],$B4699,Tabla7[Tipo de movimiento],"SALIDA",Tabla7[Mes],J$5))</f>
        <v/>
      </c>
      <c r="K4699" s="39" t="str">
        <f>IF($B4699="","",-SUMIFS(Tabla7[Cantidad],Tabla7[Código del producto],$B4699,Tabla7[Tipo de movimiento],"SALIDA",Tabla7[Mes],K$5))</f>
        <v/>
      </c>
      <c r="L4699" s="39" t="str">
        <f>IF($B4699="","",-SUMIFS(Tabla7[Cantidad],Tabla7[Código del producto],$B4699,Tabla7[Tipo de movimiento],"SALIDA",Tabla7[Mes],L$5))</f>
        <v/>
      </c>
      <c r="M4699" s="39" t="str">
        <f>IF($B4699="","",-SUMIFS(Tabla7[Cantidad],Tabla7[Código del producto],$B4699,Tabla7[Tipo de movimiento],"SALIDA",Tabla7[Mes],M$5))</f>
        <v/>
      </c>
      <c r="N4699" s="39" t="str">
        <f>IF($B4699="","",-SUMIFS(Tabla7[Cantidad],Tabla7[Código del producto],$B4699,Tabla7[Tipo de movimiento],"SALIDA",Tabla7[Mes],N$5))</f>
        <v/>
      </c>
      <c r="O4699" s="39" t="str">
        <f>IF($B4699="","",-SUMIFS(Tabla7[Cantidad],Tabla7[Código del producto],$B4699,Tabla7[Tipo de movimiento],"SALIDA",Tabla7[Mes],O$5))</f>
        <v/>
      </c>
      <c r="P4699" s="39" t="str">
        <f>IF($B4699="","",-SUMIFS(Tabla7[Cantidad],Tabla7[Código del producto],$B4699,Tabla7[Tipo de movimiento],"SALIDA",Tabla7[Mes],P$5))</f>
        <v/>
      </c>
      <c r="Q4699" s="39" t="str">
        <f t="shared" si="219"/>
        <v/>
      </c>
      <c r="R4699" s="51" t="str">
        <f>IF($B4699="","",IFERROR(VLOOKUP($B4699,'ABC rotación'!$C:$G,5,0),"C"))</f>
        <v/>
      </c>
      <c r="S4699" s="41" t="str">
        <f t="shared" si="220"/>
        <v/>
      </c>
      <c r="T4699" s="40" t="str">
        <f t="shared" si="221"/>
        <v/>
      </c>
      <c r="U4699" s="23" t="str">
        <f>IF($B4699="","",VLOOKUP($T4699,Tablas!$X$14:$Y$17,2,1))</f>
        <v/>
      </c>
    </row>
    <row r="4700" spans="2:21" x14ac:dyDescent="0.2">
      <c r="B4700" s="1" t="str">
        <f>IF(Tablas!B4698="","",Tablas!B4698)</f>
        <v/>
      </c>
      <c r="C4700" s="1" t="str">
        <f>IF(Tablas!C4698="","",Tablas!C4698)</f>
        <v/>
      </c>
      <c r="D4700" s="1" t="str">
        <f>IF(Tablas!D4698="","",Tablas!D4698)</f>
        <v/>
      </c>
      <c r="E4700" s="1" t="str">
        <f>IF(Tablas!E4698="","",Tablas!E4698)</f>
        <v/>
      </c>
      <c r="F4700" s="1" t="str">
        <f>IF(Tablas!F4698="","",Tablas!F4698)</f>
        <v/>
      </c>
      <c r="G4700" s="1" t="str">
        <f>IF(Tablas!I4698="","",Tablas!I4698)</f>
        <v/>
      </c>
      <c r="H4700" s="1" t="s">
        <v>911</v>
      </c>
      <c r="I4700" s="39" t="str">
        <f>IF($B4700="","",-SUMIFS(Tabla7[Cantidad],Tabla7[Código del producto],$B4700,Tabla7[Tipo de movimiento],"SALIDA",Tabla7[Mes],I$5))</f>
        <v/>
      </c>
      <c r="J4700" s="39" t="str">
        <f>IF($B4700="","",-SUMIFS(Tabla7[Cantidad],Tabla7[Código del producto],$B4700,Tabla7[Tipo de movimiento],"SALIDA",Tabla7[Mes],J$5))</f>
        <v/>
      </c>
      <c r="K4700" s="39" t="str">
        <f>IF($B4700="","",-SUMIFS(Tabla7[Cantidad],Tabla7[Código del producto],$B4700,Tabla7[Tipo de movimiento],"SALIDA",Tabla7[Mes],K$5))</f>
        <v/>
      </c>
      <c r="L4700" s="39" t="str">
        <f>IF($B4700="","",-SUMIFS(Tabla7[Cantidad],Tabla7[Código del producto],$B4700,Tabla7[Tipo de movimiento],"SALIDA",Tabla7[Mes],L$5))</f>
        <v/>
      </c>
      <c r="M4700" s="39" t="str">
        <f>IF($B4700="","",-SUMIFS(Tabla7[Cantidad],Tabla7[Código del producto],$B4700,Tabla7[Tipo de movimiento],"SALIDA",Tabla7[Mes],M$5))</f>
        <v/>
      </c>
      <c r="N4700" s="39" t="str">
        <f>IF($B4700="","",-SUMIFS(Tabla7[Cantidad],Tabla7[Código del producto],$B4700,Tabla7[Tipo de movimiento],"SALIDA",Tabla7[Mes],N$5))</f>
        <v/>
      </c>
      <c r="O4700" s="39" t="str">
        <f>IF($B4700="","",-SUMIFS(Tabla7[Cantidad],Tabla7[Código del producto],$B4700,Tabla7[Tipo de movimiento],"SALIDA",Tabla7[Mes],O$5))</f>
        <v/>
      </c>
      <c r="P4700" s="39" t="str">
        <f>IF($B4700="","",-SUMIFS(Tabla7[Cantidad],Tabla7[Código del producto],$B4700,Tabla7[Tipo de movimiento],"SALIDA",Tabla7[Mes],P$5))</f>
        <v/>
      </c>
      <c r="Q4700" s="39" t="str">
        <f t="shared" si="219"/>
        <v/>
      </c>
      <c r="R4700" s="51" t="str">
        <f>IF($B4700="","",IFERROR(VLOOKUP($B4700,'ABC rotación'!$C:$G,5,0),"C"))</f>
        <v/>
      </c>
      <c r="S4700" s="41" t="str">
        <f t="shared" si="220"/>
        <v/>
      </c>
      <c r="T4700" s="40" t="str">
        <f t="shared" si="221"/>
        <v/>
      </c>
      <c r="U4700" s="23" t="str">
        <f>IF($B4700="","",VLOOKUP($T4700,Tablas!$X$14:$Y$17,2,1))</f>
        <v/>
      </c>
    </row>
    <row r="4701" spans="2:21" x14ac:dyDescent="0.2">
      <c r="B4701" s="1" t="str">
        <f>IF(Tablas!B4699="","",Tablas!B4699)</f>
        <v/>
      </c>
      <c r="C4701" s="1" t="str">
        <f>IF(Tablas!C4699="","",Tablas!C4699)</f>
        <v/>
      </c>
      <c r="D4701" s="1" t="str">
        <f>IF(Tablas!D4699="","",Tablas!D4699)</f>
        <v/>
      </c>
      <c r="E4701" s="1" t="str">
        <f>IF(Tablas!E4699="","",Tablas!E4699)</f>
        <v/>
      </c>
      <c r="F4701" s="1" t="str">
        <f>IF(Tablas!F4699="","",Tablas!F4699)</f>
        <v/>
      </c>
      <c r="G4701" s="1" t="str">
        <f>IF(Tablas!I4699="","",Tablas!I4699)</f>
        <v/>
      </c>
      <c r="H4701" s="1" t="s">
        <v>911</v>
      </c>
      <c r="I4701" s="39" t="str">
        <f>IF($B4701="","",-SUMIFS(Tabla7[Cantidad],Tabla7[Código del producto],$B4701,Tabla7[Tipo de movimiento],"SALIDA",Tabla7[Mes],I$5))</f>
        <v/>
      </c>
      <c r="J4701" s="39" t="str">
        <f>IF($B4701="","",-SUMIFS(Tabla7[Cantidad],Tabla7[Código del producto],$B4701,Tabla7[Tipo de movimiento],"SALIDA",Tabla7[Mes],J$5))</f>
        <v/>
      </c>
      <c r="K4701" s="39" t="str">
        <f>IF($B4701="","",-SUMIFS(Tabla7[Cantidad],Tabla7[Código del producto],$B4701,Tabla7[Tipo de movimiento],"SALIDA",Tabla7[Mes],K$5))</f>
        <v/>
      </c>
      <c r="L4701" s="39" t="str">
        <f>IF($B4701="","",-SUMIFS(Tabla7[Cantidad],Tabla7[Código del producto],$B4701,Tabla7[Tipo de movimiento],"SALIDA",Tabla7[Mes],L$5))</f>
        <v/>
      </c>
      <c r="M4701" s="39" t="str">
        <f>IF($B4701="","",-SUMIFS(Tabla7[Cantidad],Tabla7[Código del producto],$B4701,Tabla7[Tipo de movimiento],"SALIDA",Tabla7[Mes],M$5))</f>
        <v/>
      </c>
      <c r="N4701" s="39" t="str">
        <f>IF($B4701="","",-SUMIFS(Tabla7[Cantidad],Tabla7[Código del producto],$B4701,Tabla7[Tipo de movimiento],"SALIDA",Tabla7[Mes],N$5))</f>
        <v/>
      </c>
      <c r="O4701" s="39" t="str">
        <f>IF($B4701="","",-SUMIFS(Tabla7[Cantidad],Tabla7[Código del producto],$B4701,Tabla7[Tipo de movimiento],"SALIDA",Tabla7[Mes],O$5))</f>
        <v/>
      </c>
      <c r="P4701" s="39" t="str">
        <f>IF($B4701="","",-SUMIFS(Tabla7[Cantidad],Tabla7[Código del producto],$B4701,Tabla7[Tipo de movimiento],"SALIDA",Tabla7[Mes],P$5))</f>
        <v/>
      </c>
      <c r="Q4701" s="39" t="str">
        <f t="shared" si="219"/>
        <v/>
      </c>
      <c r="R4701" s="51" t="str">
        <f>IF($B4701="","",IFERROR(VLOOKUP($B4701,'ABC rotación'!$C:$G,5,0),"C"))</f>
        <v/>
      </c>
      <c r="S4701" s="41" t="str">
        <f t="shared" si="220"/>
        <v/>
      </c>
      <c r="T4701" s="40" t="str">
        <f t="shared" si="221"/>
        <v/>
      </c>
      <c r="U4701" s="23" t="str">
        <f>IF($B4701="","",VLOOKUP($T4701,Tablas!$X$14:$Y$17,2,1))</f>
        <v/>
      </c>
    </row>
    <row r="4702" spans="2:21" x14ac:dyDescent="0.2">
      <c r="B4702" s="1" t="str">
        <f>IF(Tablas!B4700="","",Tablas!B4700)</f>
        <v/>
      </c>
      <c r="C4702" s="1" t="str">
        <f>IF(Tablas!C4700="","",Tablas!C4700)</f>
        <v/>
      </c>
      <c r="D4702" s="1" t="str">
        <f>IF(Tablas!D4700="","",Tablas!D4700)</f>
        <v/>
      </c>
      <c r="E4702" s="1" t="str">
        <f>IF(Tablas!E4700="","",Tablas!E4700)</f>
        <v/>
      </c>
      <c r="F4702" s="1" t="str">
        <f>IF(Tablas!F4700="","",Tablas!F4700)</f>
        <v/>
      </c>
      <c r="G4702" s="1" t="str">
        <f>IF(Tablas!I4700="","",Tablas!I4700)</f>
        <v/>
      </c>
      <c r="H4702" s="1" t="s">
        <v>911</v>
      </c>
      <c r="I4702" s="39" t="str">
        <f>IF($B4702="","",-SUMIFS(Tabla7[Cantidad],Tabla7[Código del producto],$B4702,Tabla7[Tipo de movimiento],"SALIDA",Tabla7[Mes],I$5))</f>
        <v/>
      </c>
      <c r="J4702" s="39" t="str">
        <f>IF($B4702="","",-SUMIFS(Tabla7[Cantidad],Tabla7[Código del producto],$B4702,Tabla7[Tipo de movimiento],"SALIDA",Tabla7[Mes],J$5))</f>
        <v/>
      </c>
      <c r="K4702" s="39" t="str">
        <f>IF($B4702="","",-SUMIFS(Tabla7[Cantidad],Tabla7[Código del producto],$B4702,Tabla7[Tipo de movimiento],"SALIDA",Tabla7[Mes],K$5))</f>
        <v/>
      </c>
      <c r="L4702" s="39" t="str">
        <f>IF($B4702="","",-SUMIFS(Tabla7[Cantidad],Tabla7[Código del producto],$B4702,Tabla7[Tipo de movimiento],"SALIDA",Tabla7[Mes],L$5))</f>
        <v/>
      </c>
      <c r="M4702" s="39" t="str">
        <f>IF($B4702="","",-SUMIFS(Tabla7[Cantidad],Tabla7[Código del producto],$B4702,Tabla7[Tipo de movimiento],"SALIDA",Tabla7[Mes],M$5))</f>
        <v/>
      </c>
      <c r="N4702" s="39" t="str">
        <f>IF($B4702="","",-SUMIFS(Tabla7[Cantidad],Tabla7[Código del producto],$B4702,Tabla7[Tipo de movimiento],"SALIDA",Tabla7[Mes],N$5))</f>
        <v/>
      </c>
      <c r="O4702" s="39" t="str">
        <f>IF($B4702="","",-SUMIFS(Tabla7[Cantidad],Tabla7[Código del producto],$B4702,Tabla7[Tipo de movimiento],"SALIDA",Tabla7[Mes],O$5))</f>
        <v/>
      </c>
      <c r="P4702" s="39" t="str">
        <f>IF($B4702="","",-SUMIFS(Tabla7[Cantidad],Tabla7[Código del producto],$B4702,Tabla7[Tipo de movimiento],"SALIDA",Tabla7[Mes],P$5))</f>
        <v/>
      </c>
      <c r="Q4702" s="39" t="str">
        <f t="shared" si="219"/>
        <v/>
      </c>
      <c r="R4702" s="51" t="str">
        <f>IF($B4702="","",IFERROR(VLOOKUP($B4702,'ABC rotación'!$C:$G,5,0),"C"))</f>
        <v/>
      </c>
      <c r="S4702" s="41" t="str">
        <f t="shared" si="220"/>
        <v/>
      </c>
      <c r="T4702" s="40" t="str">
        <f t="shared" si="221"/>
        <v/>
      </c>
      <c r="U4702" s="23" t="str">
        <f>IF($B4702="","",VLOOKUP($T4702,Tablas!$X$14:$Y$17,2,1))</f>
        <v/>
      </c>
    </row>
    <row r="4703" spans="2:21" x14ac:dyDescent="0.2">
      <c r="B4703" s="1" t="str">
        <f>IF(Tablas!B4701="","",Tablas!B4701)</f>
        <v/>
      </c>
      <c r="C4703" s="1" t="str">
        <f>IF(Tablas!C4701="","",Tablas!C4701)</f>
        <v/>
      </c>
      <c r="D4703" s="1" t="str">
        <f>IF(Tablas!D4701="","",Tablas!D4701)</f>
        <v/>
      </c>
      <c r="E4703" s="1" t="str">
        <f>IF(Tablas!E4701="","",Tablas!E4701)</f>
        <v/>
      </c>
      <c r="F4703" s="1" t="str">
        <f>IF(Tablas!F4701="","",Tablas!F4701)</f>
        <v/>
      </c>
      <c r="G4703" s="1" t="str">
        <f>IF(Tablas!I4701="","",Tablas!I4701)</f>
        <v/>
      </c>
      <c r="H4703" s="1" t="s">
        <v>911</v>
      </c>
      <c r="I4703" s="39" t="str">
        <f>IF($B4703="","",-SUMIFS(Tabla7[Cantidad],Tabla7[Código del producto],$B4703,Tabla7[Tipo de movimiento],"SALIDA",Tabla7[Mes],I$5))</f>
        <v/>
      </c>
      <c r="J4703" s="39" t="str">
        <f>IF($B4703="","",-SUMIFS(Tabla7[Cantidad],Tabla7[Código del producto],$B4703,Tabla7[Tipo de movimiento],"SALIDA",Tabla7[Mes],J$5))</f>
        <v/>
      </c>
      <c r="K4703" s="39" t="str">
        <f>IF($B4703="","",-SUMIFS(Tabla7[Cantidad],Tabla7[Código del producto],$B4703,Tabla7[Tipo de movimiento],"SALIDA",Tabla7[Mes],K$5))</f>
        <v/>
      </c>
      <c r="L4703" s="39" t="str">
        <f>IF($B4703="","",-SUMIFS(Tabla7[Cantidad],Tabla7[Código del producto],$B4703,Tabla7[Tipo de movimiento],"SALIDA",Tabla7[Mes],L$5))</f>
        <v/>
      </c>
      <c r="M4703" s="39" t="str">
        <f>IF($B4703="","",-SUMIFS(Tabla7[Cantidad],Tabla7[Código del producto],$B4703,Tabla7[Tipo de movimiento],"SALIDA",Tabla7[Mes],M$5))</f>
        <v/>
      </c>
      <c r="N4703" s="39" t="str">
        <f>IF($B4703="","",-SUMIFS(Tabla7[Cantidad],Tabla7[Código del producto],$B4703,Tabla7[Tipo de movimiento],"SALIDA",Tabla7[Mes],N$5))</f>
        <v/>
      </c>
      <c r="O4703" s="39" t="str">
        <f>IF($B4703="","",-SUMIFS(Tabla7[Cantidad],Tabla7[Código del producto],$B4703,Tabla7[Tipo de movimiento],"SALIDA",Tabla7[Mes],O$5))</f>
        <v/>
      </c>
      <c r="P4703" s="39" t="str">
        <f>IF($B4703="","",-SUMIFS(Tabla7[Cantidad],Tabla7[Código del producto],$B4703,Tabla7[Tipo de movimiento],"SALIDA",Tabla7[Mes],P$5))</f>
        <v/>
      </c>
      <c r="Q4703" s="39" t="str">
        <f t="shared" si="219"/>
        <v/>
      </c>
      <c r="R4703" s="51" t="str">
        <f>IF($B4703="","",IFERROR(VLOOKUP($B4703,'ABC rotación'!$C:$G,5,0),"C"))</f>
        <v/>
      </c>
      <c r="S4703" s="41" t="str">
        <f t="shared" si="220"/>
        <v/>
      </c>
      <c r="T4703" s="40" t="str">
        <f t="shared" si="221"/>
        <v/>
      </c>
      <c r="U4703" s="23" t="str">
        <f>IF($B4703="","",VLOOKUP($T4703,Tablas!$X$14:$Y$17,2,1))</f>
        <v/>
      </c>
    </row>
    <row r="4704" spans="2:21" x14ac:dyDescent="0.2">
      <c r="B4704" s="1" t="str">
        <f>IF(Tablas!B4702="","",Tablas!B4702)</f>
        <v/>
      </c>
      <c r="C4704" s="1" t="str">
        <f>IF(Tablas!C4702="","",Tablas!C4702)</f>
        <v/>
      </c>
      <c r="D4704" s="1" t="str">
        <f>IF(Tablas!D4702="","",Tablas!D4702)</f>
        <v/>
      </c>
      <c r="E4704" s="1" t="str">
        <f>IF(Tablas!E4702="","",Tablas!E4702)</f>
        <v/>
      </c>
      <c r="F4704" s="1" t="str">
        <f>IF(Tablas!F4702="","",Tablas!F4702)</f>
        <v/>
      </c>
      <c r="G4704" s="1" t="str">
        <f>IF(Tablas!I4702="","",Tablas!I4702)</f>
        <v/>
      </c>
      <c r="H4704" s="1" t="s">
        <v>911</v>
      </c>
      <c r="I4704" s="39" t="str">
        <f>IF($B4704="","",-SUMIFS(Tabla7[Cantidad],Tabla7[Código del producto],$B4704,Tabla7[Tipo de movimiento],"SALIDA",Tabla7[Mes],I$5))</f>
        <v/>
      </c>
      <c r="J4704" s="39" t="str">
        <f>IF($B4704="","",-SUMIFS(Tabla7[Cantidad],Tabla7[Código del producto],$B4704,Tabla7[Tipo de movimiento],"SALIDA",Tabla7[Mes],J$5))</f>
        <v/>
      </c>
      <c r="K4704" s="39" t="str">
        <f>IF($B4704="","",-SUMIFS(Tabla7[Cantidad],Tabla7[Código del producto],$B4704,Tabla7[Tipo de movimiento],"SALIDA",Tabla7[Mes],K$5))</f>
        <v/>
      </c>
      <c r="L4704" s="39" t="str">
        <f>IF($B4704="","",-SUMIFS(Tabla7[Cantidad],Tabla7[Código del producto],$B4704,Tabla7[Tipo de movimiento],"SALIDA",Tabla7[Mes],L$5))</f>
        <v/>
      </c>
      <c r="M4704" s="39" t="str">
        <f>IF($B4704="","",-SUMIFS(Tabla7[Cantidad],Tabla7[Código del producto],$B4704,Tabla7[Tipo de movimiento],"SALIDA",Tabla7[Mes],M$5))</f>
        <v/>
      </c>
      <c r="N4704" s="39" t="str">
        <f>IF($B4704="","",-SUMIFS(Tabla7[Cantidad],Tabla7[Código del producto],$B4704,Tabla7[Tipo de movimiento],"SALIDA",Tabla7[Mes],N$5))</f>
        <v/>
      </c>
      <c r="O4704" s="39" t="str">
        <f>IF($B4704="","",-SUMIFS(Tabla7[Cantidad],Tabla7[Código del producto],$B4704,Tabla7[Tipo de movimiento],"SALIDA",Tabla7[Mes],O$5))</f>
        <v/>
      </c>
      <c r="P4704" s="39" t="str">
        <f>IF($B4704="","",-SUMIFS(Tabla7[Cantidad],Tabla7[Código del producto],$B4704,Tabla7[Tipo de movimiento],"SALIDA",Tabla7[Mes],P$5))</f>
        <v/>
      </c>
      <c r="Q4704" s="39" t="str">
        <f t="shared" si="219"/>
        <v/>
      </c>
      <c r="R4704" s="51" t="str">
        <f>IF($B4704="","",IFERROR(VLOOKUP($B4704,'ABC rotación'!$C:$G,5,0),"C"))</f>
        <v/>
      </c>
      <c r="S4704" s="41" t="str">
        <f t="shared" si="220"/>
        <v/>
      </c>
      <c r="T4704" s="40" t="str">
        <f t="shared" si="221"/>
        <v/>
      </c>
      <c r="U4704" s="23" t="str">
        <f>IF($B4704="","",VLOOKUP($T4704,Tablas!$X$14:$Y$17,2,1))</f>
        <v/>
      </c>
    </row>
    <row r="4705" spans="2:21" x14ac:dyDescent="0.2">
      <c r="B4705" s="1" t="str">
        <f>IF(Tablas!B4703="","",Tablas!B4703)</f>
        <v/>
      </c>
      <c r="C4705" s="1" t="str">
        <f>IF(Tablas!C4703="","",Tablas!C4703)</f>
        <v/>
      </c>
      <c r="D4705" s="1" t="str">
        <f>IF(Tablas!D4703="","",Tablas!D4703)</f>
        <v/>
      </c>
      <c r="E4705" s="1" t="str">
        <f>IF(Tablas!E4703="","",Tablas!E4703)</f>
        <v/>
      </c>
      <c r="F4705" s="1" t="str">
        <f>IF(Tablas!F4703="","",Tablas!F4703)</f>
        <v/>
      </c>
      <c r="G4705" s="1" t="str">
        <f>IF(Tablas!I4703="","",Tablas!I4703)</f>
        <v/>
      </c>
      <c r="H4705" s="1" t="s">
        <v>911</v>
      </c>
      <c r="I4705" s="39" t="str">
        <f>IF($B4705="","",-SUMIFS(Tabla7[Cantidad],Tabla7[Código del producto],$B4705,Tabla7[Tipo de movimiento],"SALIDA",Tabla7[Mes],I$5))</f>
        <v/>
      </c>
      <c r="J4705" s="39" t="str">
        <f>IF($B4705="","",-SUMIFS(Tabla7[Cantidad],Tabla7[Código del producto],$B4705,Tabla7[Tipo de movimiento],"SALIDA",Tabla7[Mes],J$5))</f>
        <v/>
      </c>
      <c r="K4705" s="39" t="str">
        <f>IF($B4705="","",-SUMIFS(Tabla7[Cantidad],Tabla7[Código del producto],$B4705,Tabla7[Tipo de movimiento],"SALIDA",Tabla7[Mes],K$5))</f>
        <v/>
      </c>
      <c r="L4705" s="39" t="str">
        <f>IF($B4705="","",-SUMIFS(Tabla7[Cantidad],Tabla7[Código del producto],$B4705,Tabla7[Tipo de movimiento],"SALIDA",Tabla7[Mes],L$5))</f>
        <v/>
      </c>
      <c r="M4705" s="39" t="str">
        <f>IF($B4705="","",-SUMIFS(Tabla7[Cantidad],Tabla7[Código del producto],$B4705,Tabla7[Tipo de movimiento],"SALIDA",Tabla7[Mes],M$5))</f>
        <v/>
      </c>
      <c r="N4705" s="39" t="str">
        <f>IF($B4705="","",-SUMIFS(Tabla7[Cantidad],Tabla7[Código del producto],$B4705,Tabla7[Tipo de movimiento],"SALIDA",Tabla7[Mes],N$5))</f>
        <v/>
      </c>
      <c r="O4705" s="39" t="str">
        <f>IF($B4705="","",-SUMIFS(Tabla7[Cantidad],Tabla7[Código del producto],$B4705,Tabla7[Tipo de movimiento],"SALIDA",Tabla7[Mes],O$5))</f>
        <v/>
      </c>
      <c r="P4705" s="39" t="str">
        <f>IF($B4705="","",-SUMIFS(Tabla7[Cantidad],Tabla7[Código del producto],$B4705,Tabla7[Tipo de movimiento],"SALIDA",Tabla7[Mes],P$5))</f>
        <v/>
      </c>
      <c r="Q4705" s="39" t="str">
        <f t="shared" si="219"/>
        <v/>
      </c>
      <c r="R4705" s="51" t="str">
        <f>IF($B4705="","",IFERROR(VLOOKUP($B4705,'ABC rotación'!$C:$G,5,0),"C"))</f>
        <v/>
      </c>
      <c r="S4705" s="41" t="str">
        <f t="shared" si="220"/>
        <v/>
      </c>
      <c r="T4705" s="40" t="str">
        <f t="shared" si="221"/>
        <v/>
      </c>
      <c r="U4705" s="23" t="str">
        <f>IF($B4705="","",VLOOKUP($T4705,Tablas!$X$14:$Y$17,2,1))</f>
        <v/>
      </c>
    </row>
    <row r="4706" spans="2:21" x14ac:dyDescent="0.2">
      <c r="B4706" s="1" t="str">
        <f>IF(Tablas!B4704="","",Tablas!B4704)</f>
        <v/>
      </c>
      <c r="C4706" s="1" t="str">
        <f>IF(Tablas!C4704="","",Tablas!C4704)</f>
        <v/>
      </c>
      <c r="D4706" s="1" t="str">
        <f>IF(Tablas!D4704="","",Tablas!D4704)</f>
        <v/>
      </c>
      <c r="E4706" s="1" t="str">
        <f>IF(Tablas!E4704="","",Tablas!E4704)</f>
        <v/>
      </c>
      <c r="F4706" s="1" t="str">
        <f>IF(Tablas!F4704="","",Tablas!F4704)</f>
        <v/>
      </c>
      <c r="G4706" s="1" t="str">
        <f>IF(Tablas!I4704="","",Tablas!I4704)</f>
        <v/>
      </c>
      <c r="H4706" s="1" t="s">
        <v>911</v>
      </c>
      <c r="I4706" s="39" t="str">
        <f>IF($B4706="","",-SUMIFS(Tabla7[Cantidad],Tabla7[Código del producto],$B4706,Tabla7[Tipo de movimiento],"SALIDA",Tabla7[Mes],I$5))</f>
        <v/>
      </c>
      <c r="J4706" s="39" t="str">
        <f>IF($B4706="","",-SUMIFS(Tabla7[Cantidad],Tabla7[Código del producto],$B4706,Tabla7[Tipo de movimiento],"SALIDA",Tabla7[Mes],J$5))</f>
        <v/>
      </c>
      <c r="K4706" s="39" t="str">
        <f>IF($B4706="","",-SUMIFS(Tabla7[Cantidad],Tabla7[Código del producto],$B4706,Tabla7[Tipo de movimiento],"SALIDA",Tabla7[Mes],K$5))</f>
        <v/>
      </c>
      <c r="L4706" s="39" t="str">
        <f>IF($B4706="","",-SUMIFS(Tabla7[Cantidad],Tabla7[Código del producto],$B4706,Tabla7[Tipo de movimiento],"SALIDA",Tabla7[Mes],L$5))</f>
        <v/>
      </c>
      <c r="M4706" s="39" t="str">
        <f>IF($B4706="","",-SUMIFS(Tabla7[Cantidad],Tabla7[Código del producto],$B4706,Tabla7[Tipo de movimiento],"SALIDA",Tabla7[Mes],M$5))</f>
        <v/>
      </c>
      <c r="N4706" s="39" t="str">
        <f>IF($B4706="","",-SUMIFS(Tabla7[Cantidad],Tabla7[Código del producto],$B4706,Tabla7[Tipo de movimiento],"SALIDA",Tabla7[Mes],N$5))</f>
        <v/>
      </c>
      <c r="O4706" s="39" t="str">
        <f>IF($B4706="","",-SUMIFS(Tabla7[Cantidad],Tabla7[Código del producto],$B4706,Tabla7[Tipo de movimiento],"SALIDA",Tabla7[Mes],O$5))</f>
        <v/>
      </c>
      <c r="P4706" s="39" t="str">
        <f>IF($B4706="","",-SUMIFS(Tabla7[Cantidad],Tabla7[Código del producto],$B4706,Tabla7[Tipo de movimiento],"SALIDA",Tabla7[Mes],P$5))</f>
        <v/>
      </c>
      <c r="Q4706" s="39" t="str">
        <f t="shared" si="219"/>
        <v/>
      </c>
      <c r="R4706" s="51" t="str">
        <f>IF($B4706="","",IFERROR(VLOOKUP($B4706,'ABC rotación'!$C:$G,5,0),"C"))</f>
        <v/>
      </c>
      <c r="S4706" s="41" t="str">
        <f t="shared" si="220"/>
        <v/>
      </c>
      <c r="T4706" s="40" t="str">
        <f t="shared" si="221"/>
        <v/>
      </c>
      <c r="U4706" s="23" t="str">
        <f>IF($B4706="","",VLOOKUP($T4706,Tablas!$X$14:$Y$17,2,1))</f>
        <v/>
      </c>
    </row>
    <row r="4707" spans="2:21" x14ac:dyDescent="0.2">
      <c r="B4707" s="1" t="str">
        <f>IF(Tablas!B4705="","",Tablas!B4705)</f>
        <v/>
      </c>
      <c r="C4707" s="1" t="str">
        <f>IF(Tablas!C4705="","",Tablas!C4705)</f>
        <v/>
      </c>
      <c r="D4707" s="1" t="str">
        <f>IF(Tablas!D4705="","",Tablas!D4705)</f>
        <v/>
      </c>
      <c r="E4707" s="1" t="str">
        <f>IF(Tablas!E4705="","",Tablas!E4705)</f>
        <v/>
      </c>
      <c r="F4707" s="1" t="str">
        <f>IF(Tablas!F4705="","",Tablas!F4705)</f>
        <v/>
      </c>
      <c r="G4707" s="1" t="str">
        <f>IF(Tablas!I4705="","",Tablas!I4705)</f>
        <v/>
      </c>
      <c r="H4707" s="1" t="s">
        <v>911</v>
      </c>
      <c r="I4707" s="39" t="str">
        <f>IF($B4707="","",-SUMIFS(Tabla7[Cantidad],Tabla7[Código del producto],$B4707,Tabla7[Tipo de movimiento],"SALIDA",Tabla7[Mes],I$5))</f>
        <v/>
      </c>
      <c r="J4707" s="39" t="str">
        <f>IF($B4707="","",-SUMIFS(Tabla7[Cantidad],Tabla7[Código del producto],$B4707,Tabla7[Tipo de movimiento],"SALIDA",Tabla7[Mes],J$5))</f>
        <v/>
      </c>
      <c r="K4707" s="39" t="str">
        <f>IF($B4707="","",-SUMIFS(Tabla7[Cantidad],Tabla7[Código del producto],$B4707,Tabla7[Tipo de movimiento],"SALIDA",Tabla7[Mes],K$5))</f>
        <v/>
      </c>
      <c r="L4707" s="39" t="str">
        <f>IF($B4707="","",-SUMIFS(Tabla7[Cantidad],Tabla7[Código del producto],$B4707,Tabla7[Tipo de movimiento],"SALIDA",Tabla7[Mes],L$5))</f>
        <v/>
      </c>
      <c r="M4707" s="39" t="str">
        <f>IF($B4707="","",-SUMIFS(Tabla7[Cantidad],Tabla7[Código del producto],$B4707,Tabla7[Tipo de movimiento],"SALIDA",Tabla7[Mes],M$5))</f>
        <v/>
      </c>
      <c r="N4707" s="39" t="str">
        <f>IF($B4707="","",-SUMIFS(Tabla7[Cantidad],Tabla7[Código del producto],$B4707,Tabla7[Tipo de movimiento],"SALIDA",Tabla7[Mes],N$5))</f>
        <v/>
      </c>
      <c r="O4707" s="39" t="str">
        <f>IF($B4707="","",-SUMIFS(Tabla7[Cantidad],Tabla7[Código del producto],$B4707,Tabla7[Tipo de movimiento],"SALIDA",Tabla7[Mes],O$5))</f>
        <v/>
      </c>
      <c r="P4707" s="39" t="str">
        <f>IF($B4707="","",-SUMIFS(Tabla7[Cantidad],Tabla7[Código del producto],$B4707,Tabla7[Tipo de movimiento],"SALIDA",Tabla7[Mes],P$5))</f>
        <v/>
      </c>
      <c r="Q4707" s="39" t="str">
        <f t="shared" si="219"/>
        <v/>
      </c>
      <c r="R4707" s="51" t="str">
        <f>IF($B4707="","",IFERROR(VLOOKUP($B4707,'ABC rotación'!$C:$G,5,0),"C"))</f>
        <v/>
      </c>
      <c r="S4707" s="41" t="str">
        <f t="shared" si="220"/>
        <v/>
      </c>
      <c r="T4707" s="40" t="str">
        <f t="shared" si="221"/>
        <v/>
      </c>
      <c r="U4707" s="23" t="str">
        <f>IF($B4707="","",VLOOKUP($T4707,Tablas!$X$14:$Y$17,2,1))</f>
        <v/>
      </c>
    </row>
    <row r="4708" spans="2:21" x14ac:dyDescent="0.2">
      <c r="B4708" s="1" t="str">
        <f>IF(Tablas!B4706="","",Tablas!B4706)</f>
        <v/>
      </c>
      <c r="C4708" s="1" t="str">
        <f>IF(Tablas!C4706="","",Tablas!C4706)</f>
        <v/>
      </c>
      <c r="D4708" s="1" t="str">
        <f>IF(Tablas!D4706="","",Tablas!D4706)</f>
        <v/>
      </c>
      <c r="E4708" s="1" t="str">
        <f>IF(Tablas!E4706="","",Tablas!E4706)</f>
        <v/>
      </c>
      <c r="F4708" s="1" t="str">
        <f>IF(Tablas!F4706="","",Tablas!F4706)</f>
        <v/>
      </c>
      <c r="G4708" s="1" t="str">
        <f>IF(Tablas!I4706="","",Tablas!I4706)</f>
        <v/>
      </c>
      <c r="H4708" s="1" t="s">
        <v>911</v>
      </c>
      <c r="I4708" s="39" t="str">
        <f>IF($B4708="","",-SUMIFS(Tabla7[Cantidad],Tabla7[Código del producto],$B4708,Tabla7[Tipo de movimiento],"SALIDA",Tabla7[Mes],I$5))</f>
        <v/>
      </c>
      <c r="J4708" s="39" t="str">
        <f>IF($B4708="","",-SUMIFS(Tabla7[Cantidad],Tabla7[Código del producto],$B4708,Tabla7[Tipo de movimiento],"SALIDA",Tabla7[Mes],J$5))</f>
        <v/>
      </c>
      <c r="K4708" s="39" t="str">
        <f>IF($B4708="","",-SUMIFS(Tabla7[Cantidad],Tabla7[Código del producto],$B4708,Tabla7[Tipo de movimiento],"SALIDA",Tabla7[Mes],K$5))</f>
        <v/>
      </c>
      <c r="L4708" s="39" t="str">
        <f>IF($B4708="","",-SUMIFS(Tabla7[Cantidad],Tabla7[Código del producto],$B4708,Tabla7[Tipo de movimiento],"SALIDA",Tabla7[Mes],L$5))</f>
        <v/>
      </c>
      <c r="M4708" s="39" t="str">
        <f>IF($B4708="","",-SUMIFS(Tabla7[Cantidad],Tabla7[Código del producto],$B4708,Tabla7[Tipo de movimiento],"SALIDA",Tabla7[Mes],M$5))</f>
        <v/>
      </c>
      <c r="N4708" s="39" t="str">
        <f>IF($B4708="","",-SUMIFS(Tabla7[Cantidad],Tabla7[Código del producto],$B4708,Tabla7[Tipo de movimiento],"SALIDA",Tabla7[Mes],N$5))</f>
        <v/>
      </c>
      <c r="O4708" s="39" t="str">
        <f>IF($B4708="","",-SUMIFS(Tabla7[Cantidad],Tabla7[Código del producto],$B4708,Tabla7[Tipo de movimiento],"SALIDA",Tabla7[Mes],O$5))</f>
        <v/>
      </c>
      <c r="P4708" s="39" t="str">
        <f>IF($B4708="","",-SUMIFS(Tabla7[Cantidad],Tabla7[Código del producto],$B4708,Tabla7[Tipo de movimiento],"SALIDA",Tabla7[Mes],P$5))</f>
        <v/>
      </c>
      <c r="Q4708" s="39" t="str">
        <f t="shared" si="219"/>
        <v/>
      </c>
      <c r="R4708" s="51" t="str">
        <f>IF($B4708="","",IFERROR(VLOOKUP($B4708,'ABC rotación'!$C:$G,5,0),"C"))</f>
        <v/>
      </c>
      <c r="S4708" s="41" t="str">
        <f t="shared" si="220"/>
        <v/>
      </c>
      <c r="T4708" s="40" t="str">
        <f t="shared" si="221"/>
        <v/>
      </c>
      <c r="U4708" s="23" t="str">
        <f>IF($B4708="","",VLOOKUP($T4708,Tablas!$X$14:$Y$17,2,1))</f>
        <v/>
      </c>
    </row>
    <row r="4709" spans="2:21" x14ac:dyDescent="0.2">
      <c r="B4709" s="1" t="str">
        <f>IF(Tablas!B4707="","",Tablas!B4707)</f>
        <v/>
      </c>
      <c r="C4709" s="1" t="str">
        <f>IF(Tablas!C4707="","",Tablas!C4707)</f>
        <v/>
      </c>
      <c r="D4709" s="1" t="str">
        <f>IF(Tablas!D4707="","",Tablas!D4707)</f>
        <v/>
      </c>
      <c r="E4709" s="1" t="str">
        <f>IF(Tablas!E4707="","",Tablas!E4707)</f>
        <v/>
      </c>
      <c r="F4709" s="1" t="str">
        <f>IF(Tablas!F4707="","",Tablas!F4707)</f>
        <v/>
      </c>
      <c r="G4709" s="1" t="str">
        <f>IF(Tablas!I4707="","",Tablas!I4707)</f>
        <v/>
      </c>
      <c r="H4709" s="1" t="s">
        <v>911</v>
      </c>
      <c r="I4709" s="39" t="str">
        <f>IF($B4709="","",-SUMIFS(Tabla7[Cantidad],Tabla7[Código del producto],$B4709,Tabla7[Tipo de movimiento],"SALIDA",Tabla7[Mes],I$5))</f>
        <v/>
      </c>
      <c r="J4709" s="39" t="str">
        <f>IF($B4709="","",-SUMIFS(Tabla7[Cantidad],Tabla7[Código del producto],$B4709,Tabla7[Tipo de movimiento],"SALIDA",Tabla7[Mes],J$5))</f>
        <v/>
      </c>
      <c r="K4709" s="39" t="str">
        <f>IF($B4709="","",-SUMIFS(Tabla7[Cantidad],Tabla7[Código del producto],$B4709,Tabla7[Tipo de movimiento],"SALIDA",Tabla7[Mes],K$5))</f>
        <v/>
      </c>
      <c r="L4709" s="39" t="str">
        <f>IF($B4709="","",-SUMIFS(Tabla7[Cantidad],Tabla7[Código del producto],$B4709,Tabla7[Tipo de movimiento],"SALIDA",Tabla7[Mes],L$5))</f>
        <v/>
      </c>
      <c r="M4709" s="39" t="str">
        <f>IF($B4709="","",-SUMIFS(Tabla7[Cantidad],Tabla7[Código del producto],$B4709,Tabla7[Tipo de movimiento],"SALIDA",Tabla7[Mes],M$5))</f>
        <v/>
      </c>
      <c r="N4709" s="39" t="str">
        <f>IF($B4709="","",-SUMIFS(Tabla7[Cantidad],Tabla7[Código del producto],$B4709,Tabla7[Tipo de movimiento],"SALIDA",Tabla7[Mes],N$5))</f>
        <v/>
      </c>
      <c r="O4709" s="39" t="str">
        <f>IF($B4709="","",-SUMIFS(Tabla7[Cantidad],Tabla7[Código del producto],$B4709,Tabla7[Tipo de movimiento],"SALIDA",Tabla7[Mes],O$5))</f>
        <v/>
      </c>
      <c r="P4709" s="39" t="str">
        <f>IF($B4709="","",-SUMIFS(Tabla7[Cantidad],Tabla7[Código del producto],$B4709,Tabla7[Tipo de movimiento],"SALIDA",Tabla7[Mes],P$5))</f>
        <v/>
      </c>
      <c r="Q4709" s="39" t="str">
        <f t="shared" si="219"/>
        <v/>
      </c>
      <c r="R4709" s="51" t="str">
        <f>IF($B4709="","",IFERROR(VLOOKUP($B4709,'ABC rotación'!$C:$G,5,0),"C"))</f>
        <v/>
      </c>
      <c r="S4709" s="41" t="str">
        <f t="shared" si="220"/>
        <v/>
      </c>
      <c r="T4709" s="40" t="str">
        <f t="shared" si="221"/>
        <v/>
      </c>
      <c r="U4709" s="23" t="str">
        <f>IF($B4709="","",VLOOKUP($T4709,Tablas!$X$14:$Y$17,2,1))</f>
        <v/>
      </c>
    </row>
    <row r="4710" spans="2:21" x14ac:dyDescent="0.2">
      <c r="B4710" s="1" t="str">
        <f>IF(Tablas!B4708="","",Tablas!B4708)</f>
        <v/>
      </c>
      <c r="C4710" s="1" t="str">
        <f>IF(Tablas!C4708="","",Tablas!C4708)</f>
        <v/>
      </c>
      <c r="D4710" s="1" t="str">
        <f>IF(Tablas!D4708="","",Tablas!D4708)</f>
        <v/>
      </c>
      <c r="E4710" s="1" t="str">
        <f>IF(Tablas!E4708="","",Tablas!E4708)</f>
        <v/>
      </c>
      <c r="F4710" s="1" t="str">
        <f>IF(Tablas!F4708="","",Tablas!F4708)</f>
        <v/>
      </c>
      <c r="G4710" s="1" t="str">
        <f>IF(Tablas!I4708="","",Tablas!I4708)</f>
        <v/>
      </c>
      <c r="H4710" s="1" t="s">
        <v>911</v>
      </c>
      <c r="I4710" s="39" t="str">
        <f>IF($B4710="","",-SUMIFS(Tabla7[Cantidad],Tabla7[Código del producto],$B4710,Tabla7[Tipo de movimiento],"SALIDA",Tabla7[Mes],I$5))</f>
        <v/>
      </c>
      <c r="J4710" s="39" t="str">
        <f>IF($B4710="","",-SUMIFS(Tabla7[Cantidad],Tabla7[Código del producto],$B4710,Tabla7[Tipo de movimiento],"SALIDA",Tabla7[Mes],J$5))</f>
        <v/>
      </c>
      <c r="K4710" s="39" t="str">
        <f>IF($B4710="","",-SUMIFS(Tabla7[Cantidad],Tabla7[Código del producto],$B4710,Tabla7[Tipo de movimiento],"SALIDA",Tabla7[Mes],K$5))</f>
        <v/>
      </c>
      <c r="L4710" s="39" t="str">
        <f>IF($B4710="","",-SUMIFS(Tabla7[Cantidad],Tabla7[Código del producto],$B4710,Tabla7[Tipo de movimiento],"SALIDA",Tabla7[Mes],L$5))</f>
        <v/>
      </c>
      <c r="M4710" s="39" t="str">
        <f>IF($B4710="","",-SUMIFS(Tabla7[Cantidad],Tabla7[Código del producto],$B4710,Tabla7[Tipo de movimiento],"SALIDA",Tabla7[Mes],M$5))</f>
        <v/>
      </c>
      <c r="N4710" s="39" t="str">
        <f>IF($B4710="","",-SUMIFS(Tabla7[Cantidad],Tabla7[Código del producto],$B4710,Tabla7[Tipo de movimiento],"SALIDA",Tabla7[Mes],N$5))</f>
        <v/>
      </c>
      <c r="O4710" s="39" t="str">
        <f>IF($B4710="","",-SUMIFS(Tabla7[Cantidad],Tabla7[Código del producto],$B4710,Tabla7[Tipo de movimiento],"SALIDA",Tabla7[Mes],O$5))</f>
        <v/>
      </c>
      <c r="P4710" s="39" t="str">
        <f>IF($B4710="","",-SUMIFS(Tabla7[Cantidad],Tabla7[Código del producto],$B4710,Tabla7[Tipo de movimiento],"SALIDA",Tabla7[Mes],P$5))</f>
        <v/>
      </c>
      <c r="Q4710" s="39" t="str">
        <f t="shared" si="219"/>
        <v/>
      </c>
      <c r="R4710" s="51" t="str">
        <f>IF($B4710="","",IFERROR(VLOOKUP($B4710,'ABC rotación'!$C:$G,5,0),"C"))</f>
        <v/>
      </c>
      <c r="S4710" s="41" t="str">
        <f t="shared" si="220"/>
        <v/>
      </c>
      <c r="T4710" s="40" t="str">
        <f t="shared" si="221"/>
        <v/>
      </c>
      <c r="U4710" s="23" t="str">
        <f>IF($B4710="","",VLOOKUP($T4710,Tablas!$X$14:$Y$17,2,1))</f>
        <v/>
      </c>
    </row>
    <row r="4711" spans="2:21" x14ac:dyDescent="0.2">
      <c r="B4711" s="1" t="str">
        <f>IF(Tablas!B4709="","",Tablas!B4709)</f>
        <v/>
      </c>
      <c r="C4711" s="1" t="str">
        <f>IF(Tablas!C4709="","",Tablas!C4709)</f>
        <v/>
      </c>
      <c r="D4711" s="1" t="str">
        <f>IF(Tablas!D4709="","",Tablas!D4709)</f>
        <v/>
      </c>
      <c r="E4711" s="1" t="str">
        <f>IF(Tablas!E4709="","",Tablas!E4709)</f>
        <v/>
      </c>
      <c r="F4711" s="1" t="str">
        <f>IF(Tablas!F4709="","",Tablas!F4709)</f>
        <v/>
      </c>
      <c r="G4711" s="1" t="str">
        <f>IF(Tablas!I4709="","",Tablas!I4709)</f>
        <v/>
      </c>
      <c r="H4711" s="1" t="s">
        <v>911</v>
      </c>
      <c r="I4711" s="39" t="str">
        <f>IF($B4711="","",-SUMIFS(Tabla7[Cantidad],Tabla7[Código del producto],$B4711,Tabla7[Tipo de movimiento],"SALIDA",Tabla7[Mes],I$5))</f>
        <v/>
      </c>
      <c r="J4711" s="39" t="str">
        <f>IF($B4711="","",-SUMIFS(Tabla7[Cantidad],Tabla7[Código del producto],$B4711,Tabla7[Tipo de movimiento],"SALIDA",Tabla7[Mes],J$5))</f>
        <v/>
      </c>
      <c r="K4711" s="39" t="str">
        <f>IF($B4711="","",-SUMIFS(Tabla7[Cantidad],Tabla7[Código del producto],$B4711,Tabla7[Tipo de movimiento],"SALIDA",Tabla7[Mes],K$5))</f>
        <v/>
      </c>
      <c r="L4711" s="39" t="str">
        <f>IF($B4711="","",-SUMIFS(Tabla7[Cantidad],Tabla7[Código del producto],$B4711,Tabla7[Tipo de movimiento],"SALIDA",Tabla7[Mes],L$5))</f>
        <v/>
      </c>
      <c r="M4711" s="39" t="str">
        <f>IF($B4711="","",-SUMIFS(Tabla7[Cantidad],Tabla7[Código del producto],$B4711,Tabla7[Tipo de movimiento],"SALIDA",Tabla7[Mes],M$5))</f>
        <v/>
      </c>
      <c r="N4711" s="39" t="str">
        <f>IF($B4711="","",-SUMIFS(Tabla7[Cantidad],Tabla7[Código del producto],$B4711,Tabla7[Tipo de movimiento],"SALIDA",Tabla7[Mes],N$5))</f>
        <v/>
      </c>
      <c r="O4711" s="39" t="str">
        <f>IF($B4711="","",-SUMIFS(Tabla7[Cantidad],Tabla7[Código del producto],$B4711,Tabla7[Tipo de movimiento],"SALIDA",Tabla7[Mes],O$5))</f>
        <v/>
      </c>
      <c r="P4711" s="39" t="str">
        <f>IF($B4711="","",-SUMIFS(Tabla7[Cantidad],Tabla7[Código del producto],$B4711,Tabla7[Tipo de movimiento],"SALIDA",Tabla7[Mes],P$5))</f>
        <v/>
      </c>
      <c r="Q4711" s="39" t="str">
        <f t="shared" si="219"/>
        <v/>
      </c>
      <c r="R4711" s="51" t="str">
        <f>IF($B4711="","",IFERROR(VLOOKUP($B4711,'ABC rotación'!$C:$G,5,0),"C"))</f>
        <v/>
      </c>
      <c r="S4711" s="41" t="str">
        <f t="shared" si="220"/>
        <v/>
      </c>
      <c r="T4711" s="40" t="str">
        <f t="shared" si="221"/>
        <v/>
      </c>
      <c r="U4711" s="23" t="str">
        <f>IF($B4711="","",VLOOKUP($T4711,Tablas!$X$14:$Y$17,2,1))</f>
        <v/>
      </c>
    </row>
    <row r="4712" spans="2:21" x14ac:dyDescent="0.2">
      <c r="B4712" s="1" t="str">
        <f>IF(Tablas!B4710="","",Tablas!B4710)</f>
        <v/>
      </c>
      <c r="C4712" s="1" t="str">
        <f>IF(Tablas!C4710="","",Tablas!C4710)</f>
        <v/>
      </c>
      <c r="D4712" s="1" t="str">
        <f>IF(Tablas!D4710="","",Tablas!D4710)</f>
        <v/>
      </c>
      <c r="E4712" s="1" t="str">
        <f>IF(Tablas!E4710="","",Tablas!E4710)</f>
        <v/>
      </c>
      <c r="F4712" s="1" t="str">
        <f>IF(Tablas!F4710="","",Tablas!F4710)</f>
        <v/>
      </c>
      <c r="G4712" s="1" t="str">
        <f>IF(Tablas!I4710="","",Tablas!I4710)</f>
        <v/>
      </c>
      <c r="H4712" s="1" t="s">
        <v>911</v>
      </c>
      <c r="I4712" s="39" t="str">
        <f>IF($B4712="","",-SUMIFS(Tabla7[Cantidad],Tabla7[Código del producto],$B4712,Tabla7[Tipo de movimiento],"SALIDA",Tabla7[Mes],I$5))</f>
        <v/>
      </c>
      <c r="J4712" s="39" t="str">
        <f>IF($B4712="","",-SUMIFS(Tabla7[Cantidad],Tabla7[Código del producto],$B4712,Tabla7[Tipo de movimiento],"SALIDA",Tabla7[Mes],J$5))</f>
        <v/>
      </c>
      <c r="K4712" s="39" t="str">
        <f>IF($B4712="","",-SUMIFS(Tabla7[Cantidad],Tabla7[Código del producto],$B4712,Tabla7[Tipo de movimiento],"SALIDA",Tabla7[Mes],K$5))</f>
        <v/>
      </c>
      <c r="L4712" s="39" t="str">
        <f>IF($B4712="","",-SUMIFS(Tabla7[Cantidad],Tabla7[Código del producto],$B4712,Tabla7[Tipo de movimiento],"SALIDA",Tabla7[Mes],L$5))</f>
        <v/>
      </c>
      <c r="M4712" s="39" t="str">
        <f>IF($B4712="","",-SUMIFS(Tabla7[Cantidad],Tabla7[Código del producto],$B4712,Tabla7[Tipo de movimiento],"SALIDA",Tabla7[Mes],M$5))</f>
        <v/>
      </c>
      <c r="N4712" s="39" t="str">
        <f>IF($B4712="","",-SUMIFS(Tabla7[Cantidad],Tabla7[Código del producto],$B4712,Tabla7[Tipo de movimiento],"SALIDA",Tabla7[Mes],N$5))</f>
        <v/>
      </c>
      <c r="O4712" s="39" t="str">
        <f>IF($B4712="","",-SUMIFS(Tabla7[Cantidad],Tabla7[Código del producto],$B4712,Tabla7[Tipo de movimiento],"SALIDA",Tabla7[Mes],O$5))</f>
        <v/>
      </c>
      <c r="P4712" s="39" t="str">
        <f>IF($B4712="","",-SUMIFS(Tabla7[Cantidad],Tabla7[Código del producto],$B4712,Tabla7[Tipo de movimiento],"SALIDA",Tabla7[Mes],P$5))</f>
        <v/>
      </c>
      <c r="Q4712" s="39" t="str">
        <f t="shared" si="219"/>
        <v/>
      </c>
      <c r="R4712" s="51" t="str">
        <f>IF($B4712="","",IFERROR(VLOOKUP($B4712,'ABC rotación'!$C:$G,5,0),"C"))</f>
        <v/>
      </c>
      <c r="S4712" s="41" t="str">
        <f t="shared" si="220"/>
        <v/>
      </c>
      <c r="T4712" s="40" t="str">
        <f t="shared" si="221"/>
        <v/>
      </c>
      <c r="U4712" s="23" t="str">
        <f>IF($B4712="","",VLOOKUP($T4712,Tablas!$X$14:$Y$17,2,1))</f>
        <v/>
      </c>
    </row>
    <row r="4713" spans="2:21" x14ac:dyDescent="0.2">
      <c r="B4713" s="1" t="str">
        <f>IF(Tablas!B4711="","",Tablas!B4711)</f>
        <v/>
      </c>
      <c r="C4713" s="1" t="str">
        <f>IF(Tablas!C4711="","",Tablas!C4711)</f>
        <v/>
      </c>
      <c r="D4713" s="1" t="str">
        <f>IF(Tablas!D4711="","",Tablas!D4711)</f>
        <v/>
      </c>
      <c r="E4713" s="1" t="str">
        <f>IF(Tablas!E4711="","",Tablas!E4711)</f>
        <v/>
      </c>
      <c r="F4713" s="1" t="str">
        <f>IF(Tablas!F4711="","",Tablas!F4711)</f>
        <v/>
      </c>
      <c r="G4713" s="1" t="str">
        <f>IF(Tablas!I4711="","",Tablas!I4711)</f>
        <v/>
      </c>
      <c r="H4713" s="1" t="s">
        <v>911</v>
      </c>
      <c r="I4713" s="39" t="str">
        <f>IF($B4713="","",-SUMIFS(Tabla7[Cantidad],Tabla7[Código del producto],$B4713,Tabla7[Tipo de movimiento],"SALIDA",Tabla7[Mes],I$5))</f>
        <v/>
      </c>
      <c r="J4713" s="39" t="str">
        <f>IF($B4713="","",-SUMIFS(Tabla7[Cantidad],Tabla7[Código del producto],$B4713,Tabla7[Tipo de movimiento],"SALIDA",Tabla7[Mes],J$5))</f>
        <v/>
      </c>
      <c r="K4713" s="39" t="str">
        <f>IF($B4713="","",-SUMIFS(Tabla7[Cantidad],Tabla7[Código del producto],$B4713,Tabla7[Tipo de movimiento],"SALIDA",Tabla7[Mes],K$5))</f>
        <v/>
      </c>
      <c r="L4713" s="39" t="str">
        <f>IF($B4713="","",-SUMIFS(Tabla7[Cantidad],Tabla7[Código del producto],$B4713,Tabla7[Tipo de movimiento],"SALIDA",Tabla7[Mes],L$5))</f>
        <v/>
      </c>
      <c r="M4713" s="39" t="str">
        <f>IF($B4713="","",-SUMIFS(Tabla7[Cantidad],Tabla7[Código del producto],$B4713,Tabla7[Tipo de movimiento],"SALIDA",Tabla7[Mes],M$5))</f>
        <v/>
      </c>
      <c r="N4713" s="39" t="str">
        <f>IF($B4713="","",-SUMIFS(Tabla7[Cantidad],Tabla7[Código del producto],$B4713,Tabla7[Tipo de movimiento],"SALIDA",Tabla7[Mes],N$5))</f>
        <v/>
      </c>
      <c r="O4713" s="39" t="str">
        <f>IF($B4713="","",-SUMIFS(Tabla7[Cantidad],Tabla7[Código del producto],$B4713,Tabla7[Tipo de movimiento],"SALIDA",Tabla7[Mes],O$5))</f>
        <v/>
      </c>
      <c r="P4713" s="39" t="str">
        <f>IF($B4713="","",-SUMIFS(Tabla7[Cantidad],Tabla7[Código del producto],$B4713,Tabla7[Tipo de movimiento],"SALIDA",Tabla7[Mes],P$5))</f>
        <v/>
      </c>
      <c r="Q4713" s="39" t="str">
        <f t="shared" si="219"/>
        <v/>
      </c>
      <c r="R4713" s="51" t="str">
        <f>IF($B4713="","",IFERROR(VLOOKUP($B4713,'ABC rotación'!$C:$G,5,0),"C"))</f>
        <v/>
      </c>
      <c r="S4713" s="41" t="str">
        <f t="shared" si="220"/>
        <v/>
      </c>
      <c r="T4713" s="40" t="str">
        <f t="shared" si="221"/>
        <v/>
      </c>
      <c r="U4713" s="23" t="str">
        <f>IF($B4713="","",VLOOKUP($T4713,Tablas!$X$14:$Y$17,2,1))</f>
        <v/>
      </c>
    </row>
    <row r="4714" spans="2:21" x14ac:dyDescent="0.2">
      <c r="B4714" s="1" t="str">
        <f>IF(Tablas!B4712="","",Tablas!B4712)</f>
        <v/>
      </c>
      <c r="C4714" s="1" t="str">
        <f>IF(Tablas!C4712="","",Tablas!C4712)</f>
        <v/>
      </c>
      <c r="D4714" s="1" t="str">
        <f>IF(Tablas!D4712="","",Tablas!D4712)</f>
        <v/>
      </c>
      <c r="E4714" s="1" t="str">
        <f>IF(Tablas!E4712="","",Tablas!E4712)</f>
        <v/>
      </c>
      <c r="F4714" s="1" t="str">
        <f>IF(Tablas!F4712="","",Tablas!F4712)</f>
        <v/>
      </c>
      <c r="G4714" s="1" t="str">
        <f>IF(Tablas!I4712="","",Tablas!I4712)</f>
        <v/>
      </c>
      <c r="H4714" s="1" t="s">
        <v>911</v>
      </c>
      <c r="I4714" s="39" t="str">
        <f>IF($B4714="","",-SUMIFS(Tabla7[Cantidad],Tabla7[Código del producto],$B4714,Tabla7[Tipo de movimiento],"SALIDA",Tabla7[Mes],I$5))</f>
        <v/>
      </c>
      <c r="J4714" s="39" t="str">
        <f>IF($B4714="","",-SUMIFS(Tabla7[Cantidad],Tabla7[Código del producto],$B4714,Tabla7[Tipo de movimiento],"SALIDA",Tabla7[Mes],J$5))</f>
        <v/>
      </c>
      <c r="K4714" s="39" t="str">
        <f>IF($B4714="","",-SUMIFS(Tabla7[Cantidad],Tabla7[Código del producto],$B4714,Tabla7[Tipo de movimiento],"SALIDA",Tabla7[Mes],K$5))</f>
        <v/>
      </c>
      <c r="L4714" s="39" t="str">
        <f>IF($B4714="","",-SUMIFS(Tabla7[Cantidad],Tabla7[Código del producto],$B4714,Tabla7[Tipo de movimiento],"SALIDA",Tabla7[Mes],L$5))</f>
        <v/>
      </c>
      <c r="M4714" s="39" t="str">
        <f>IF($B4714="","",-SUMIFS(Tabla7[Cantidad],Tabla7[Código del producto],$B4714,Tabla7[Tipo de movimiento],"SALIDA",Tabla7[Mes],M$5))</f>
        <v/>
      </c>
      <c r="N4714" s="39" t="str">
        <f>IF($B4714="","",-SUMIFS(Tabla7[Cantidad],Tabla7[Código del producto],$B4714,Tabla7[Tipo de movimiento],"SALIDA",Tabla7[Mes],N$5))</f>
        <v/>
      </c>
      <c r="O4714" s="39" t="str">
        <f>IF($B4714="","",-SUMIFS(Tabla7[Cantidad],Tabla7[Código del producto],$B4714,Tabla7[Tipo de movimiento],"SALIDA",Tabla7[Mes],O$5))</f>
        <v/>
      </c>
      <c r="P4714" s="39" t="str">
        <f>IF($B4714="","",-SUMIFS(Tabla7[Cantidad],Tabla7[Código del producto],$B4714,Tabla7[Tipo de movimiento],"SALIDA",Tabla7[Mes],P$5))</f>
        <v/>
      </c>
      <c r="Q4714" s="39" t="str">
        <f t="shared" si="219"/>
        <v/>
      </c>
      <c r="R4714" s="51" t="str">
        <f>IF($B4714="","",IFERROR(VLOOKUP($B4714,'ABC rotación'!$C:$G,5,0),"C"))</f>
        <v/>
      </c>
      <c r="S4714" s="41" t="str">
        <f t="shared" si="220"/>
        <v/>
      </c>
      <c r="T4714" s="40" t="str">
        <f t="shared" si="221"/>
        <v/>
      </c>
      <c r="U4714" s="23" t="str">
        <f>IF($B4714="","",VLOOKUP($T4714,Tablas!$X$14:$Y$17,2,1))</f>
        <v/>
      </c>
    </row>
    <row r="4715" spans="2:21" x14ac:dyDescent="0.2">
      <c r="B4715" s="1" t="str">
        <f>IF(Tablas!B4713="","",Tablas!B4713)</f>
        <v/>
      </c>
      <c r="C4715" s="1" t="str">
        <f>IF(Tablas!C4713="","",Tablas!C4713)</f>
        <v/>
      </c>
      <c r="D4715" s="1" t="str">
        <f>IF(Tablas!D4713="","",Tablas!D4713)</f>
        <v/>
      </c>
      <c r="E4715" s="1" t="str">
        <f>IF(Tablas!E4713="","",Tablas!E4713)</f>
        <v/>
      </c>
      <c r="F4715" s="1" t="str">
        <f>IF(Tablas!F4713="","",Tablas!F4713)</f>
        <v/>
      </c>
      <c r="G4715" s="1" t="str">
        <f>IF(Tablas!I4713="","",Tablas!I4713)</f>
        <v/>
      </c>
      <c r="H4715" s="1" t="s">
        <v>911</v>
      </c>
      <c r="I4715" s="39" t="str">
        <f>IF($B4715="","",-SUMIFS(Tabla7[Cantidad],Tabla7[Código del producto],$B4715,Tabla7[Tipo de movimiento],"SALIDA",Tabla7[Mes],I$5))</f>
        <v/>
      </c>
      <c r="J4715" s="39" t="str">
        <f>IF($B4715="","",-SUMIFS(Tabla7[Cantidad],Tabla7[Código del producto],$B4715,Tabla7[Tipo de movimiento],"SALIDA",Tabla7[Mes],J$5))</f>
        <v/>
      </c>
      <c r="K4715" s="39" t="str">
        <f>IF($B4715="","",-SUMIFS(Tabla7[Cantidad],Tabla7[Código del producto],$B4715,Tabla7[Tipo de movimiento],"SALIDA",Tabla7[Mes],K$5))</f>
        <v/>
      </c>
      <c r="L4715" s="39" t="str">
        <f>IF($B4715="","",-SUMIFS(Tabla7[Cantidad],Tabla7[Código del producto],$B4715,Tabla7[Tipo de movimiento],"SALIDA",Tabla7[Mes],L$5))</f>
        <v/>
      </c>
      <c r="M4715" s="39" t="str">
        <f>IF($B4715="","",-SUMIFS(Tabla7[Cantidad],Tabla7[Código del producto],$B4715,Tabla7[Tipo de movimiento],"SALIDA",Tabla7[Mes],M$5))</f>
        <v/>
      </c>
      <c r="N4715" s="39" t="str">
        <f>IF($B4715="","",-SUMIFS(Tabla7[Cantidad],Tabla7[Código del producto],$B4715,Tabla7[Tipo de movimiento],"SALIDA",Tabla7[Mes],N$5))</f>
        <v/>
      </c>
      <c r="O4715" s="39" t="str">
        <f>IF($B4715="","",-SUMIFS(Tabla7[Cantidad],Tabla7[Código del producto],$B4715,Tabla7[Tipo de movimiento],"SALIDA",Tabla7[Mes],O$5))</f>
        <v/>
      </c>
      <c r="P4715" s="39" t="str">
        <f>IF($B4715="","",-SUMIFS(Tabla7[Cantidad],Tabla7[Código del producto],$B4715,Tabla7[Tipo de movimiento],"SALIDA",Tabla7[Mes],P$5))</f>
        <v/>
      </c>
      <c r="Q4715" s="39" t="str">
        <f t="shared" si="219"/>
        <v/>
      </c>
      <c r="R4715" s="51" t="str">
        <f>IF($B4715="","",IFERROR(VLOOKUP($B4715,'ABC rotación'!$C:$G,5,0),"C"))</f>
        <v/>
      </c>
      <c r="S4715" s="41" t="str">
        <f t="shared" si="220"/>
        <v/>
      </c>
      <c r="T4715" s="40" t="str">
        <f t="shared" si="221"/>
        <v/>
      </c>
      <c r="U4715" s="23" t="str">
        <f>IF($B4715="","",VLOOKUP($T4715,Tablas!$X$14:$Y$17,2,1))</f>
        <v/>
      </c>
    </row>
    <row r="4716" spans="2:21" x14ac:dyDescent="0.2">
      <c r="B4716" s="1" t="str">
        <f>IF(Tablas!B4714="","",Tablas!B4714)</f>
        <v/>
      </c>
      <c r="C4716" s="1" t="str">
        <f>IF(Tablas!C4714="","",Tablas!C4714)</f>
        <v/>
      </c>
      <c r="D4716" s="1" t="str">
        <f>IF(Tablas!D4714="","",Tablas!D4714)</f>
        <v/>
      </c>
      <c r="E4716" s="1" t="str">
        <f>IF(Tablas!E4714="","",Tablas!E4714)</f>
        <v/>
      </c>
      <c r="F4716" s="1" t="str">
        <f>IF(Tablas!F4714="","",Tablas!F4714)</f>
        <v/>
      </c>
      <c r="G4716" s="1" t="str">
        <f>IF(Tablas!I4714="","",Tablas!I4714)</f>
        <v/>
      </c>
      <c r="H4716" s="1" t="s">
        <v>911</v>
      </c>
      <c r="I4716" s="39" t="str">
        <f>IF($B4716="","",-SUMIFS(Tabla7[Cantidad],Tabla7[Código del producto],$B4716,Tabla7[Tipo de movimiento],"SALIDA",Tabla7[Mes],I$5))</f>
        <v/>
      </c>
      <c r="J4716" s="39" t="str">
        <f>IF($B4716="","",-SUMIFS(Tabla7[Cantidad],Tabla7[Código del producto],$B4716,Tabla7[Tipo de movimiento],"SALIDA",Tabla7[Mes],J$5))</f>
        <v/>
      </c>
      <c r="K4716" s="39" t="str">
        <f>IF($B4716="","",-SUMIFS(Tabla7[Cantidad],Tabla7[Código del producto],$B4716,Tabla7[Tipo de movimiento],"SALIDA",Tabla7[Mes],K$5))</f>
        <v/>
      </c>
      <c r="L4716" s="39" t="str">
        <f>IF($B4716="","",-SUMIFS(Tabla7[Cantidad],Tabla7[Código del producto],$B4716,Tabla7[Tipo de movimiento],"SALIDA",Tabla7[Mes],L$5))</f>
        <v/>
      </c>
      <c r="M4716" s="39" t="str">
        <f>IF($B4716="","",-SUMIFS(Tabla7[Cantidad],Tabla7[Código del producto],$B4716,Tabla7[Tipo de movimiento],"SALIDA",Tabla7[Mes],M$5))</f>
        <v/>
      </c>
      <c r="N4716" s="39" t="str">
        <f>IF($B4716="","",-SUMIFS(Tabla7[Cantidad],Tabla7[Código del producto],$B4716,Tabla7[Tipo de movimiento],"SALIDA",Tabla7[Mes],N$5))</f>
        <v/>
      </c>
      <c r="O4716" s="39" t="str">
        <f>IF($B4716="","",-SUMIFS(Tabla7[Cantidad],Tabla7[Código del producto],$B4716,Tabla7[Tipo de movimiento],"SALIDA",Tabla7[Mes],O$5))</f>
        <v/>
      </c>
      <c r="P4716" s="39" t="str">
        <f>IF($B4716="","",-SUMIFS(Tabla7[Cantidad],Tabla7[Código del producto],$B4716,Tabla7[Tipo de movimiento],"SALIDA",Tabla7[Mes],P$5))</f>
        <v/>
      </c>
      <c r="Q4716" s="39" t="str">
        <f t="shared" si="219"/>
        <v/>
      </c>
      <c r="R4716" s="51" t="str">
        <f>IF($B4716="","",IFERROR(VLOOKUP($B4716,'ABC rotación'!$C:$G,5,0),"C"))</f>
        <v/>
      </c>
      <c r="S4716" s="41" t="str">
        <f t="shared" si="220"/>
        <v/>
      </c>
      <c r="T4716" s="40" t="str">
        <f t="shared" si="221"/>
        <v/>
      </c>
      <c r="U4716" s="23" t="str">
        <f>IF($B4716="","",VLOOKUP($T4716,Tablas!$X$14:$Y$17,2,1))</f>
        <v/>
      </c>
    </row>
    <row r="4717" spans="2:21" x14ac:dyDescent="0.2">
      <c r="B4717" s="1" t="str">
        <f>IF(Tablas!B4715="","",Tablas!B4715)</f>
        <v/>
      </c>
      <c r="C4717" s="1" t="str">
        <f>IF(Tablas!C4715="","",Tablas!C4715)</f>
        <v/>
      </c>
      <c r="D4717" s="1" t="str">
        <f>IF(Tablas!D4715="","",Tablas!D4715)</f>
        <v/>
      </c>
      <c r="E4717" s="1" t="str">
        <f>IF(Tablas!E4715="","",Tablas!E4715)</f>
        <v/>
      </c>
      <c r="F4717" s="1" t="str">
        <f>IF(Tablas!F4715="","",Tablas!F4715)</f>
        <v/>
      </c>
      <c r="G4717" s="1" t="str">
        <f>IF(Tablas!I4715="","",Tablas!I4715)</f>
        <v/>
      </c>
      <c r="H4717" s="1" t="s">
        <v>911</v>
      </c>
      <c r="I4717" s="39" t="str">
        <f>IF($B4717="","",-SUMIFS(Tabla7[Cantidad],Tabla7[Código del producto],$B4717,Tabla7[Tipo de movimiento],"SALIDA",Tabla7[Mes],I$5))</f>
        <v/>
      </c>
      <c r="J4717" s="39" t="str">
        <f>IF($B4717="","",-SUMIFS(Tabla7[Cantidad],Tabla7[Código del producto],$B4717,Tabla7[Tipo de movimiento],"SALIDA",Tabla7[Mes],J$5))</f>
        <v/>
      </c>
      <c r="K4717" s="39" t="str">
        <f>IF($B4717="","",-SUMIFS(Tabla7[Cantidad],Tabla7[Código del producto],$B4717,Tabla7[Tipo de movimiento],"SALIDA",Tabla7[Mes],K$5))</f>
        <v/>
      </c>
      <c r="L4717" s="39" t="str">
        <f>IF($B4717="","",-SUMIFS(Tabla7[Cantidad],Tabla7[Código del producto],$B4717,Tabla7[Tipo de movimiento],"SALIDA",Tabla7[Mes],L$5))</f>
        <v/>
      </c>
      <c r="M4717" s="39" t="str">
        <f>IF($B4717="","",-SUMIFS(Tabla7[Cantidad],Tabla7[Código del producto],$B4717,Tabla7[Tipo de movimiento],"SALIDA",Tabla7[Mes],M$5))</f>
        <v/>
      </c>
      <c r="N4717" s="39" t="str">
        <f>IF($B4717="","",-SUMIFS(Tabla7[Cantidad],Tabla7[Código del producto],$B4717,Tabla7[Tipo de movimiento],"SALIDA",Tabla7[Mes],N$5))</f>
        <v/>
      </c>
      <c r="O4717" s="39" t="str">
        <f>IF($B4717="","",-SUMIFS(Tabla7[Cantidad],Tabla7[Código del producto],$B4717,Tabla7[Tipo de movimiento],"SALIDA",Tabla7[Mes],O$5))</f>
        <v/>
      </c>
      <c r="P4717" s="39" t="str">
        <f>IF($B4717="","",-SUMIFS(Tabla7[Cantidad],Tabla7[Código del producto],$B4717,Tabla7[Tipo de movimiento],"SALIDA",Tabla7[Mes],P$5))</f>
        <v/>
      </c>
      <c r="Q4717" s="39" t="str">
        <f t="shared" si="219"/>
        <v/>
      </c>
      <c r="R4717" s="51" t="str">
        <f>IF($B4717="","",IFERROR(VLOOKUP($B4717,'ABC rotación'!$C:$G,5,0),"C"))</f>
        <v/>
      </c>
      <c r="S4717" s="41" t="str">
        <f t="shared" si="220"/>
        <v/>
      </c>
      <c r="T4717" s="40" t="str">
        <f t="shared" si="221"/>
        <v/>
      </c>
      <c r="U4717" s="23" t="str">
        <f>IF($B4717="","",VLOOKUP($T4717,Tablas!$X$14:$Y$17,2,1))</f>
        <v/>
      </c>
    </row>
    <row r="4718" spans="2:21" x14ac:dyDescent="0.2">
      <c r="B4718" s="1" t="str">
        <f>IF(Tablas!B4716="","",Tablas!B4716)</f>
        <v/>
      </c>
      <c r="C4718" s="1" t="str">
        <f>IF(Tablas!C4716="","",Tablas!C4716)</f>
        <v/>
      </c>
      <c r="D4718" s="1" t="str">
        <f>IF(Tablas!D4716="","",Tablas!D4716)</f>
        <v/>
      </c>
      <c r="E4718" s="1" t="str">
        <f>IF(Tablas!E4716="","",Tablas!E4716)</f>
        <v/>
      </c>
      <c r="F4718" s="1" t="str">
        <f>IF(Tablas!F4716="","",Tablas!F4716)</f>
        <v/>
      </c>
      <c r="G4718" s="1" t="str">
        <f>IF(Tablas!I4716="","",Tablas!I4716)</f>
        <v/>
      </c>
      <c r="H4718" s="1" t="s">
        <v>911</v>
      </c>
      <c r="I4718" s="39" t="str">
        <f>IF($B4718="","",-SUMIFS(Tabla7[Cantidad],Tabla7[Código del producto],$B4718,Tabla7[Tipo de movimiento],"SALIDA",Tabla7[Mes],I$5))</f>
        <v/>
      </c>
      <c r="J4718" s="39" t="str">
        <f>IF($B4718="","",-SUMIFS(Tabla7[Cantidad],Tabla7[Código del producto],$B4718,Tabla7[Tipo de movimiento],"SALIDA",Tabla7[Mes],J$5))</f>
        <v/>
      </c>
      <c r="K4718" s="39" t="str">
        <f>IF($B4718="","",-SUMIFS(Tabla7[Cantidad],Tabla7[Código del producto],$B4718,Tabla7[Tipo de movimiento],"SALIDA",Tabla7[Mes],K$5))</f>
        <v/>
      </c>
      <c r="L4718" s="39" t="str">
        <f>IF($B4718="","",-SUMIFS(Tabla7[Cantidad],Tabla7[Código del producto],$B4718,Tabla7[Tipo de movimiento],"SALIDA",Tabla7[Mes],L$5))</f>
        <v/>
      </c>
      <c r="M4718" s="39" t="str">
        <f>IF($B4718="","",-SUMIFS(Tabla7[Cantidad],Tabla7[Código del producto],$B4718,Tabla7[Tipo de movimiento],"SALIDA",Tabla7[Mes],M$5))</f>
        <v/>
      </c>
      <c r="N4718" s="39" t="str">
        <f>IF($B4718="","",-SUMIFS(Tabla7[Cantidad],Tabla7[Código del producto],$B4718,Tabla7[Tipo de movimiento],"SALIDA",Tabla7[Mes],N$5))</f>
        <v/>
      </c>
      <c r="O4718" s="39" t="str">
        <f>IF($B4718="","",-SUMIFS(Tabla7[Cantidad],Tabla7[Código del producto],$B4718,Tabla7[Tipo de movimiento],"SALIDA",Tabla7[Mes],O$5))</f>
        <v/>
      </c>
      <c r="P4718" s="39" t="str">
        <f>IF($B4718="","",-SUMIFS(Tabla7[Cantidad],Tabla7[Código del producto],$B4718,Tabla7[Tipo de movimiento],"SALIDA",Tabla7[Mes],P$5))</f>
        <v/>
      </c>
      <c r="Q4718" s="39" t="str">
        <f t="shared" si="219"/>
        <v/>
      </c>
      <c r="R4718" s="51" t="str">
        <f>IF($B4718="","",IFERROR(VLOOKUP($B4718,'ABC rotación'!$C:$G,5,0),"C"))</f>
        <v/>
      </c>
      <c r="S4718" s="41" t="str">
        <f t="shared" si="220"/>
        <v/>
      </c>
      <c r="T4718" s="40" t="str">
        <f t="shared" si="221"/>
        <v/>
      </c>
      <c r="U4718" s="23" t="str">
        <f>IF($B4718="","",VLOOKUP($T4718,Tablas!$X$14:$Y$17,2,1))</f>
        <v/>
      </c>
    </row>
    <row r="4719" spans="2:21" x14ac:dyDescent="0.2">
      <c r="B4719" s="1" t="str">
        <f>IF(Tablas!B4717="","",Tablas!B4717)</f>
        <v/>
      </c>
      <c r="C4719" s="1" t="str">
        <f>IF(Tablas!C4717="","",Tablas!C4717)</f>
        <v/>
      </c>
      <c r="D4719" s="1" t="str">
        <f>IF(Tablas!D4717="","",Tablas!D4717)</f>
        <v/>
      </c>
      <c r="E4719" s="1" t="str">
        <f>IF(Tablas!E4717="","",Tablas!E4717)</f>
        <v/>
      </c>
      <c r="F4719" s="1" t="str">
        <f>IF(Tablas!F4717="","",Tablas!F4717)</f>
        <v/>
      </c>
      <c r="G4719" s="1" t="str">
        <f>IF(Tablas!I4717="","",Tablas!I4717)</f>
        <v/>
      </c>
      <c r="H4719" s="1" t="s">
        <v>911</v>
      </c>
      <c r="I4719" s="39" t="str">
        <f>IF($B4719="","",-SUMIFS(Tabla7[Cantidad],Tabla7[Código del producto],$B4719,Tabla7[Tipo de movimiento],"SALIDA",Tabla7[Mes],I$5))</f>
        <v/>
      </c>
      <c r="J4719" s="39" t="str">
        <f>IF($B4719="","",-SUMIFS(Tabla7[Cantidad],Tabla7[Código del producto],$B4719,Tabla7[Tipo de movimiento],"SALIDA",Tabla7[Mes],J$5))</f>
        <v/>
      </c>
      <c r="K4719" s="39" t="str">
        <f>IF($B4719="","",-SUMIFS(Tabla7[Cantidad],Tabla7[Código del producto],$B4719,Tabla7[Tipo de movimiento],"SALIDA",Tabla7[Mes],K$5))</f>
        <v/>
      </c>
      <c r="L4719" s="39" t="str">
        <f>IF($B4719="","",-SUMIFS(Tabla7[Cantidad],Tabla7[Código del producto],$B4719,Tabla7[Tipo de movimiento],"SALIDA",Tabla7[Mes],L$5))</f>
        <v/>
      </c>
      <c r="M4719" s="39" t="str">
        <f>IF($B4719="","",-SUMIFS(Tabla7[Cantidad],Tabla7[Código del producto],$B4719,Tabla7[Tipo de movimiento],"SALIDA",Tabla7[Mes],M$5))</f>
        <v/>
      </c>
      <c r="N4719" s="39" t="str">
        <f>IF($B4719="","",-SUMIFS(Tabla7[Cantidad],Tabla7[Código del producto],$B4719,Tabla7[Tipo de movimiento],"SALIDA",Tabla7[Mes],N$5))</f>
        <v/>
      </c>
      <c r="O4719" s="39" t="str">
        <f>IF($B4719="","",-SUMIFS(Tabla7[Cantidad],Tabla7[Código del producto],$B4719,Tabla7[Tipo de movimiento],"SALIDA",Tabla7[Mes],O$5))</f>
        <v/>
      </c>
      <c r="P4719" s="39" t="str">
        <f>IF($B4719="","",-SUMIFS(Tabla7[Cantidad],Tabla7[Código del producto],$B4719,Tabla7[Tipo de movimiento],"SALIDA",Tabla7[Mes],P$5))</f>
        <v/>
      </c>
      <c r="Q4719" s="39" t="str">
        <f t="shared" si="219"/>
        <v/>
      </c>
      <c r="R4719" s="51" t="str">
        <f>IF($B4719="","",IFERROR(VLOOKUP($B4719,'ABC rotación'!$C:$G,5,0),"C"))</f>
        <v/>
      </c>
      <c r="S4719" s="41" t="str">
        <f t="shared" si="220"/>
        <v/>
      </c>
      <c r="T4719" s="40" t="str">
        <f t="shared" si="221"/>
        <v/>
      </c>
      <c r="U4719" s="23" t="str">
        <f>IF($B4719="","",VLOOKUP($T4719,Tablas!$X$14:$Y$17,2,1))</f>
        <v/>
      </c>
    </row>
    <row r="4720" spans="2:21" x14ac:dyDescent="0.2">
      <c r="B4720" s="1" t="str">
        <f>IF(Tablas!B4718="","",Tablas!B4718)</f>
        <v/>
      </c>
      <c r="C4720" s="1" t="str">
        <f>IF(Tablas!C4718="","",Tablas!C4718)</f>
        <v/>
      </c>
      <c r="D4720" s="1" t="str">
        <f>IF(Tablas!D4718="","",Tablas!D4718)</f>
        <v/>
      </c>
      <c r="E4720" s="1" t="str">
        <f>IF(Tablas!E4718="","",Tablas!E4718)</f>
        <v/>
      </c>
      <c r="F4720" s="1" t="str">
        <f>IF(Tablas!F4718="","",Tablas!F4718)</f>
        <v/>
      </c>
      <c r="G4720" s="1" t="str">
        <f>IF(Tablas!I4718="","",Tablas!I4718)</f>
        <v/>
      </c>
      <c r="H4720" s="1" t="s">
        <v>911</v>
      </c>
      <c r="I4720" s="39" t="str">
        <f>IF($B4720="","",-SUMIFS(Tabla7[Cantidad],Tabla7[Código del producto],$B4720,Tabla7[Tipo de movimiento],"SALIDA",Tabla7[Mes],I$5))</f>
        <v/>
      </c>
      <c r="J4720" s="39" t="str">
        <f>IF($B4720="","",-SUMIFS(Tabla7[Cantidad],Tabla7[Código del producto],$B4720,Tabla7[Tipo de movimiento],"SALIDA",Tabla7[Mes],J$5))</f>
        <v/>
      </c>
      <c r="K4720" s="39" t="str">
        <f>IF($B4720="","",-SUMIFS(Tabla7[Cantidad],Tabla7[Código del producto],$B4720,Tabla7[Tipo de movimiento],"SALIDA",Tabla7[Mes],K$5))</f>
        <v/>
      </c>
      <c r="L4720" s="39" t="str">
        <f>IF($B4720="","",-SUMIFS(Tabla7[Cantidad],Tabla7[Código del producto],$B4720,Tabla7[Tipo de movimiento],"SALIDA",Tabla7[Mes],L$5))</f>
        <v/>
      </c>
      <c r="M4720" s="39" t="str">
        <f>IF($B4720="","",-SUMIFS(Tabla7[Cantidad],Tabla7[Código del producto],$B4720,Tabla7[Tipo de movimiento],"SALIDA",Tabla7[Mes],M$5))</f>
        <v/>
      </c>
      <c r="N4720" s="39" t="str">
        <f>IF($B4720="","",-SUMIFS(Tabla7[Cantidad],Tabla7[Código del producto],$B4720,Tabla7[Tipo de movimiento],"SALIDA",Tabla7[Mes],N$5))</f>
        <v/>
      </c>
      <c r="O4720" s="39" t="str">
        <f>IF($B4720="","",-SUMIFS(Tabla7[Cantidad],Tabla7[Código del producto],$B4720,Tabla7[Tipo de movimiento],"SALIDA",Tabla7[Mes],O$5))</f>
        <v/>
      </c>
      <c r="P4720" s="39" t="str">
        <f>IF($B4720="","",-SUMIFS(Tabla7[Cantidad],Tabla7[Código del producto],$B4720,Tabla7[Tipo de movimiento],"SALIDA",Tabla7[Mes],P$5))</f>
        <v/>
      </c>
      <c r="Q4720" s="39" t="str">
        <f t="shared" si="219"/>
        <v/>
      </c>
      <c r="R4720" s="51" t="str">
        <f>IF($B4720="","",IFERROR(VLOOKUP($B4720,'ABC rotación'!$C:$G,5,0),"C"))</f>
        <v/>
      </c>
      <c r="S4720" s="41" t="str">
        <f t="shared" si="220"/>
        <v/>
      </c>
      <c r="T4720" s="40" t="str">
        <f t="shared" si="221"/>
        <v/>
      </c>
      <c r="U4720" s="23" t="str">
        <f>IF($B4720="","",VLOOKUP($T4720,Tablas!$X$14:$Y$17,2,1))</f>
        <v/>
      </c>
    </row>
    <row r="4721" spans="2:21" x14ac:dyDescent="0.2">
      <c r="B4721" s="1" t="str">
        <f>IF(Tablas!B4719="","",Tablas!B4719)</f>
        <v/>
      </c>
      <c r="C4721" s="1" t="str">
        <f>IF(Tablas!C4719="","",Tablas!C4719)</f>
        <v/>
      </c>
      <c r="D4721" s="1" t="str">
        <f>IF(Tablas!D4719="","",Tablas!D4719)</f>
        <v/>
      </c>
      <c r="E4721" s="1" t="str">
        <f>IF(Tablas!E4719="","",Tablas!E4719)</f>
        <v/>
      </c>
      <c r="F4721" s="1" t="str">
        <f>IF(Tablas!F4719="","",Tablas!F4719)</f>
        <v/>
      </c>
      <c r="G4721" s="1" t="str">
        <f>IF(Tablas!I4719="","",Tablas!I4719)</f>
        <v/>
      </c>
      <c r="H4721" s="1" t="s">
        <v>911</v>
      </c>
      <c r="I4721" s="39" t="str">
        <f>IF($B4721="","",-SUMIFS(Tabla7[Cantidad],Tabla7[Código del producto],$B4721,Tabla7[Tipo de movimiento],"SALIDA",Tabla7[Mes],I$5))</f>
        <v/>
      </c>
      <c r="J4721" s="39" t="str">
        <f>IF($B4721="","",-SUMIFS(Tabla7[Cantidad],Tabla7[Código del producto],$B4721,Tabla7[Tipo de movimiento],"SALIDA",Tabla7[Mes],J$5))</f>
        <v/>
      </c>
      <c r="K4721" s="39" t="str">
        <f>IF($B4721="","",-SUMIFS(Tabla7[Cantidad],Tabla7[Código del producto],$B4721,Tabla7[Tipo de movimiento],"SALIDA",Tabla7[Mes],K$5))</f>
        <v/>
      </c>
      <c r="L4721" s="39" t="str">
        <f>IF($B4721="","",-SUMIFS(Tabla7[Cantidad],Tabla7[Código del producto],$B4721,Tabla7[Tipo de movimiento],"SALIDA",Tabla7[Mes],L$5))</f>
        <v/>
      </c>
      <c r="M4721" s="39" t="str">
        <f>IF($B4721="","",-SUMIFS(Tabla7[Cantidad],Tabla7[Código del producto],$B4721,Tabla7[Tipo de movimiento],"SALIDA",Tabla7[Mes],M$5))</f>
        <v/>
      </c>
      <c r="N4721" s="39" t="str">
        <f>IF($B4721="","",-SUMIFS(Tabla7[Cantidad],Tabla7[Código del producto],$B4721,Tabla7[Tipo de movimiento],"SALIDA",Tabla7[Mes],N$5))</f>
        <v/>
      </c>
      <c r="O4721" s="39" t="str">
        <f>IF($B4721="","",-SUMIFS(Tabla7[Cantidad],Tabla7[Código del producto],$B4721,Tabla7[Tipo de movimiento],"SALIDA",Tabla7[Mes],O$5))</f>
        <v/>
      </c>
      <c r="P4721" s="39" t="str">
        <f>IF($B4721="","",-SUMIFS(Tabla7[Cantidad],Tabla7[Código del producto],$B4721,Tabla7[Tipo de movimiento],"SALIDA",Tabla7[Mes],P$5))</f>
        <v/>
      </c>
      <c r="Q4721" s="39" t="str">
        <f t="shared" si="219"/>
        <v/>
      </c>
      <c r="R4721" s="51" t="str">
        <f>IF($B4721="","",IFERROR(VLOOKUP($B4721,'ABC rotación'!$C:$G,5,0),"C"))</f>
        <v/>
      </c>
      <c r="S4721" s="41" t="str">
        <f t="shared" si="220"/>
        <v/>
      </c>
      <c r="T4721" s="40" t="str">
        <f t="shared" si="221"/>
        <v/>
      </c>
      <c r="U4721" s="23" t="str">
        <f>IF($B4721="","",VLOOKUP($T4721,Tablas!$X$14:$Y$17,2,1))</f>
        <v/>
      </c>
    </row>
    <row r="4722" spans="2:21" x14ac:dyDescent="0.2">
      <c r="B4722" s="1" t="str">
        <f>IF(Tablas!B4720="","",Tablas!B4720)</f>
        <v/>
      </c>
      <c r="C4722" s="1" t="str">
        <f>IF(Tablas!C4720="","",Tablas!C4720)</f>
        <v/>
      </c>
      <c r="D4722" s="1" t="str">
        <f>IF(Tablas!D4720="","",Tablas!D4720)</f>
        <v/>
      </c>
      <c r="E4722" s="1" t="str">
        <f>IF(Tablas!E4720="","",Tablas!E4720)</f>
        <v/>
      </c>
      <c r="F4722" s="1" t="str">
        <f>IF(Tablas!F4720="","",Tablas!F4720)</f>
        <v/>
      </c>
      <c r="G4722" s="1" t="str">
        <f>IF(Tablas!I4720="","",Tablas!I4720)</f>
        <v/>
      </c>
      <c r="H4722" s="1" t="s">
        <v>911</v>
      </c>
      <c r="I4722" s="39" t="str">
        <f>IF($B4722="","",-SUMIFS(Tabla7[Cantidad],Tabla7[Código del producto],$B4722,Tabla7[Tipo de movimiento],"SALIDA",Tabla7[Mes],I$5))</f>
        <v/>
      </c>
      <c r="J4722" s="39" t="str">
        <f>IF($B4722="","",-SUMIFS(Tabla7[Cantidad],Tabla7[Código del producto],$B4722,Tabla7[Tipo de movimiento],"SALIDA",Tabla7[Mes],J$5))</f>
        <v/>
      </c>
      <c r="K4722" s="39" t="str">
        <f>IF($B4722="","",-SUMIFS(Tabla7[Cantidad],Tabla7[Código del producto],$B4722,Tabla7[Tipo de movimiento],"SALIDA",Tabla7[Mes],K$5))</f>
        <v/>
      </c>
      <c r="L4722" s="39" t="str">
        <f>IF($B4722="","",-SUMIFS(Tabla7[Cantidad],Tabla7[Código del producto],$B4722,Tabla7[Tipo de movimiento],"SALIDA",Tabla7[Mes],L$5))</f>
        <v/>
      </c>
      <c r="M4722" s="39" t="str">
        <f>IF($B4722="","",-SUMIFS(Tabla7[Cantidad],Tabla7[Código del producto],$B4722,Tabla7[Tipo de movimiento],"SALIDA",Tabla7[Mes],M$5))</f>
        <v/>
      </c>
      <c r="N4722" s="39" t="str">
        <f>IF($B4722="","",-SUMIFS(Tabla7[Cantidad],Tabla7[Código del producto],$B4722,Tabla7[Tipo de movimiento],"SALIDA",Tabla7[Mes],N$5))</f>
        <v/>
      </c>
      <c r="O4722" s="39" t="str">
        <f>IF($B4722="","",-SUMIFS(Tabla7[Cantidad],Tabla7[Código del producto],$B4722,Tabla7[Tipo de movimiento],"SALIDA",Tabla7[Mes],O$5))</f>
        <v/>
      </c>
      <c r="P4722" s="39" t="str">
        <f>IF($B4722="","",-SUMIFS(Tabla7[Cantidad],Tabla7[Código del producto],$B4722,Tabla7[Tipo de movimiento],"SALIDA",Tabla7[Mes],P$5))</f>
        <v/>
      </c>
      <c r="Q4722" s="39" t="str">
        <f t="shared" si="219"/>
        <v/>
      </c>
      <c r="R4722" s="51" t="str">
        <f>IF($B4722="","",IFERROR(VLOOKUP($B4722,'ABC rotación'!$C:$G,5,0),"C"))</f>
        <v/>
      </c>
      <c r="S4722" s="41" t="str">
        <f t="shared" si="220"/>
        <v/>
      </c>
      <c r="T4722" s="40" t="str">
        <f t="shared" si="221"/>
        <v/>
      </c>
      <c r="U4722" s="23" t="str">
        <f>IF($B4722="","",VLOOKUP($T4722,Tablas!$X$14:$Y$17,2,1))</f>
        <v/>
      </c>
    </row>
    <row r="4723" spans="2:21" x14ac:dyDescent="0.2">
      <c r="B4723" s="1" t="str">
        <f>IF(Tablas!B4721="","",Tablas!B4721)</f>
        <v/>
      </c>
      <c r="C4723" s="1" t="str">
        <f>IF(Tablas!C4721="","",Tablas!C4721)</f>
        <v/>
      </c>
      <c r="D4723" s="1" t="str">
        <f>IF(Tablas!D4721="","",Tablas!D4721)</f>
        <v/>
      </c>
      <c r="E4723" s="1" t="str">
        <f>IF(Tablas!E4721="","",Tablas!E4721)</f>
        <v/>
      </c>
      <c r="F4723" s="1" t="str">
        <f>IF(Tablas!F4721="","",Tablas!F4721)</f>
        <v/>
      </c>
      <c r="G4723" s="1" t="str">
        <f>IF(Tablas!I4721="","",Tablas!I4721)</f>
        <v/>
      </c>
      <c r="H4723" s="1" t="s">
        <v>911</v>
      </c>
      <c r="I4723" s="39" t="str">
        <f>IF($B4723="","",-SUMIFS(Tabla7[Cantidad],Tabla7[Código del producto],$B4723,Tabla7[Tipo de movimiento],"SALIDA",Tabla7[Mes],I$5))</f>
        <v/>
      </c>
      <c r="J4723" s="39" t="str">
        <f>IF($B4723="","",-SUMIFS(Tabla7[Cantidad],Tabla7[Código del producto],$B4723,Tabla7[Tipo de movimiento],"SALIDA",Tabla7[Mes],J$5))</f>
        <v/>
      </c>
      <c r="K4723" s="39" t="str">
        <f>IF($B4723="","",-SUMIFS(Tabla7[Cantidad],Tabla7[Código del producto],$B4723,Tabla7[Tipo de movimiento],"SALIDA",Tabla7[Mes],K$5))</f>
        <v/>
      </c>
      <c r="L4723" s="39" t="str">
        <f>IF($B4723="","",-SUMIFS(Tabla7[Cantidad],Tabla7[Código del producto],$B4723,Tabla7[Tipo de movimiento],"SALIDA",Tabla7[Mes],L$5))</f>
        <v/>
      </c>
      <c r="M4723" s="39" t="str">
        <f>IF($B4723="","",-SUMIFS(Tabla7[Cantidad],Tabla7[Código del producto],$B4723,Tabla7[Tipo de movimiento],"SALIDA",Tabla7[Mes],M$5))</f>
        <v/>
      </c>
      <c r="N4723" s="39" t="str">
        <f>IF($B4723="","",-SUMIFS(Tabla7[Cantidad],Tabla7[Código del producto],$B4723,Tabla7[Tipo de movimiento],"SALIDA",Tabla7[Mes],N$5))</f>
        <v/>
      </c>
      <c r="O4723" s="39" t="str">
        <f>IF($B4723="","",-SUMIFS(Tabla7[Cantidad],Tabla7[Código del producto],$B4723,Tabla7[Tipo de movimiento],"SALIDA",Tabla7[Mes],O$5))</f>
        <v/>
      </c>
      <c r="P4723" s="39" t="str">
        <f>IF($B4723="","",-SUMIFS(Tabla7[Cantidad],Tabla7[Código del producto],$B4723,Tabla7[Tipo de movimiento],"SALIDA",Tabla7[Mes],P$5))</f>
        <v/>
      </c>
      <c r="Q4723" s="39" t="str">
        <f t="shared" si="219"/>
        <v/>
      </c>
      <c r="R4723" s="51" t="str">
        <f>IF($B4723="","",IFERROR(VLOOKUP($B4723,'ABC rotación'!$C:$G,5,0),"C"))</f>
        <v/>
      </c>
      <c r="S4723" s="41" t="str">
        <f t="shared" si="220"/>
        <v/>
      </c>
      <c r="T4723" s="40" t="str">
        <f t="shared" si="221"/>
        <v/>
      </c>
      <c r="U4723" s="23" t="str">
        <f>IF($B4723="","",VLOOKUP($T4723,Tablas!$X$14:$Y$17,2,1))</f>
        <v/>
      </c>
    </row>
    <row r="4724" spans="2:21" x14ac:dyDescent="0.2">
      <c r="B4724" s="1" t="str">
        <f>IF(Tablas!B4722="","",Tablas!B4722)</f>
        <v/>
      </c>
      <c r="C4724" s="1" t="str">
        <f>IF(Tablas!C4722="","",Tablas!C4722)</f>
        <v/>
      </c>
      <c r="D4724" s="1" t="str">
        <f>IF(Tablas!D4722="","",Tablas!D4722)</f>
        <v/>
      </c>
      <c r="E4724" s="1" t="str">
        <f>IF(Tablas!E4722="","",Tablas!E4722)</f>
        <v/>
      </c>
      <c r="F4724" s="1" t="str">
        <f>IF(Tablas!F4722="","",Tablas!F4722)</f>
        <v/>
      </c>
      <c r="G4724" s="1" t="str">
        <f>IF(Tablas!I4722="","",Tablas!I4722)</f>
        <v/>
      </c>
      <c r="H4724" s="1" t="s">
        <v>911</v>
      </c>
      <c r="I4724" s="39" t="str">
        <f>IF($B4724="","",-SUMIFS(Tabla7[Cantidad],Tabla7[Código del producto],$B4724,Tabla7[Tipo de movimiento],"SALIDA",Tabla7[Mes],I$5))</f>
        <v/>
      </c>
      <c r="J4724" s="39" t="str">
        <f>IF($B4724="","",-SUMIFS(Tabla7[Cantidad],Tabla7[Código del producto],$B4724,Tabla7[Tipo de movimiento],"SALIDA",Tabla7[Mes],J$5))</f>
        <v/>
      </c>
      <c r="K4724" s="39" t="str">
        <f>IF($B4724="","",-SUMIFS(Tabla7[Cantidad],Tabla7[Código del producto],$B4724,Tabla7[Tipo de movimiento],"SALIDA",Tabla7[Mes],K$5))</f>
        <v/>
      </c>
      <c r="L4724" s="39" t="str">
        <f>IF($B4724="","",-SUMIFS(Tabla7[Cantidad],Tabla7[Código del producto],$B4724,Tabla7[Tipo de movimiento],"SALIDA",Tabla7[Mes],L$5))</f>
        <v/>
      </c>
      <c r="M4724" s="39" t="str">
        <f>IF($B4724="","",-SUMIFS(Tabla7[Cantidad],Tabla7[Código del producto],$B4724,Tabla7[Tipo de movimiento],"SALIDA",Tabla7[Mes],M$5))</f>
        <v/>
      </c>
      <c r="N4724" s="39" t="str">
        <f>IF($B4724="","",-SUMIFS(Tabla7[Cantidad],Tabla7[Código del producto],$B4724,Tabla7[Tipo de movimiento],"SALIDA",Tabla7[Mes],N$5))</f>
        <v/>
      </c>
      <c r="O4724" s="39" t="str">
        <f>IF($B4724="","",-SUMIFS(Tabla7[Cantidad],Tabla7[Código del producto],$B4724,Tabla7[Tipo de movimiento],"SALIDA",Tabla7[Mes],O$5))</f>
        <v/>
      </c>
      <c r="P4724" s="39" t="str">
        <f>IF($B4724="","",-SUMIFS(Tabla7[Cantidad],Tabla7[Código del producto],$B4724,Tabla7[Tipo de movimiento],"SALIDA",Tabla7[Mes],P$5))</f>
        <v/>
      </c>
      <c r="Q4724" s="39" t="str">
        <f t="shared" si="219"/>
        <v/>
      </c>
      <c r="R4724" s="51" t="str">
        <f>IF($B4724="","",IFERROR(VLOOKUP($B4724,'ABC rotación'!$C:$G,5,0),"C"))</f>
        <v/>
      </c>
      <c r="S4724" s="41" t="str">
        <f t="shared" si="220"/>
        <v/>
      </c>
      <c r="T4724" s="40" t="str">
        <f t="shared" si="221"/>
        <v/>
      </c>
      <c r="U4724" s="23" t="str">
        <f>IF($B4724="","",VLOOKUP($T4724,Tablas!$X$14:$Y$17,2,1))</f>
        <v/>
      </c>
    </row>
    <row r="4725" spans="2:21" x14ac:dyDescent="0.2">
      <c r="B4725" s="1" t="str">
        <f>IF(Tablas!B4723="","",Tablas!B4723)</f>
        <v/>
      </c>
      <c r="C4725" s="1" t="str">
        <f>IF(Tablas!C4723="","",Tablas!C4723)</f>
        <v/>
      </c>
      <c r="D4725" s="1" t="str">
        <f>IF(Tablas!D4723="","",Tablas!D4723)</f>
        <v/>
      </c>
      <c r="E4725" s="1" t="str">
        <f>IF(Tablas!E4723="","",Tablas!E4723)</f>
        <v/>
      </c>
      <c r="F4725" s="1" t="str">
        <f>IF(Tablas!F4723="","",Tablas!F4723)</f>
        <v/>
      </c>
      <c r="G4725" s="1" t="str">
        <f>IF(Tablas!I4723="","",Tablas!I4723)</f>
        <v/>
      </c>
      <c r="H4725" s="1" t="s">
        <v>911</v>
      </c>
      <c r="I4725" s="39" t="str">
        <f>IF($B4725="","",-SUMIFS(Tabla7[Cantidad],Tabla7[Código del producto],$B4725,Tabla7[Tipo de movimiento],"SALIDA",Tabla7[Mes],I$5))</f>
        <v/>
      </c>
      <c r="J4725" s="39" t="str">
        <f>IF($B4725="","",-SUMIFS(Tabla7[Cantidad],Tabla7[Código del producto],$B4725,Tabla7[Tipo de movimiento],"SALIDA",Tabla7[Mes],J$5))</f>
        <v/>
      </c>
      <c r="K4725" s="39" t="str">
        <f>IF($B4725="","",-SUMIFS(Tabla7[Cantidad],Tabla7[Código del producto],$B4725,Tabla7[Tipo de movimiento],"SALIDA",Tabla7[Mes],K$5))</f>
        <v/>
      </c>
      <c r="L4725" s="39" t="str">
        <f>IF($B4725="","",-SUMIFS(Tabla7[Cantidad],Tabla7[Código del producto],$B4725,Tabla7[Tipo de movimiento],"SALIDA",Tabla7[Mes],L$5))</f>
        <v/>
      </c>
      <c r="M4725" s="39" t="str">
        <f>IF($B4725="","",-SUMIFS(Tabla7[Cantidad],Tabla7[Código del producto],$B4725,Tabla7[Tipo de movimiento],"SALIDA",Tabla7[Mes],M$5))</f>
        <v/>
      </c>
      <c r="N4725" s="39" t="str">
        <f>IF($B4725="","",-SUMIFS(Tabla7[Cantidad],Tabla7[Código del producto],$B4725,Tabla7[Tipo de movimiento],"SALIDA",Tabla7[Mes],N$5))</f>
        <v/>
      </c>
      <c r="O4725" s="39" t="str">
        <f>IF($B4725="","",-SUMIFS(Tabla7[Cantidad],Tabla7[Código del producto],$B4725,Tabla7[Tipo de movimiento],"SALIDA",Tabla7[Mes],O$5))</f>
        <v/>
      </c>
      <c r="P4725" s="39" t="str">
        <f>IF($B4725="","",-SUMIFS(Tabla7[Cantidad],Tabla7[Código del producto],$B4725,Tabla7[Tipo de movimiento],"SALIDA",Tabla7[Mes],P$5))</f>
        <v/>
      </c>
      <c r="Q4725" s="39" t="str">
        <f t="shared" si="219"/>
        <v/>
      </c>
      <c r="R4725" s="51" t="str">
        <f>IF($B4725="","",IFERROR(VLOOKUP($B4725,'ABC rotación'!$C:$G,5,0),"C"))</f>
        <v/>
      </c>
      <c r="S4725" s="41" t="str">
        <f t="shared" si="220"/>
        <v/>
      </c>
      <c r="T4725" s="40" t="str">
        <f t="shared" si="221"/>
        <v/>
      </c>
      <c r="U4725" s="23" t="str">
        <f>IF($B4725="","",VLOOKUP($T4725,Tablas!$X$14:$Y$17,2,1))</f>
        <v/>
      </c>
    </row>
    <row r="4726" spans="2:21" x14ac:dyDescent="0.2">
      <c r="B4726" s="1" t="str">
        <f>IF(Tablas!B4724="","",Tablas!B4724)</f>
        <v/>
      </c>
      <c r="C4726" s="1" t="str">
        <f>IF(Tablas!C4724="","",Tablas!C4724)</f>
        <v/>
      </c>
      <c r="D4726" s="1" t="str">
        <f>IF(Tablas!D4724="","",Tablas!D4724)</f>
        <v/>
      </c>
      <c r="E4726" s="1" t="str">
        <f>IF(Tablas!E4724="","",Tablas!E4724)</f>
        <v/>
      </c>
      <c r="F4726" s="1" t="str">
        <f>IF(Tablas!F4724="","",Tablas!F4724)</f>
        <v/>
      </c>
      <c r="G4726" s="1" t="str">
        <f>IF(Tablas!I4724="","",Tablas!I4724)</f>
        <v/>
      </c>
      <c r="H4726" s="1" t="s">
        <v>911</v>
      </c>
      <c r="I4726" s="39" t="str">
        <f>IF($B4726="","",-SUMIFS(Tabla7[Cantidad],Tabla7[Código del producto],$B4726,Tabla7[Tipo de movimiento],"SALIDA",Tabla7[Mes],I$5))</f>
        <v/>
      </c>
      <c r="J4726" s="39" t="str">
        <f>IF($B4726="","",-SUMIFS(Tabla7[Cantidad],Tabla7[Código del producto],$B4726,Tabla7[Tipo de movimiento],"SALIDA",Tabla7[Mes],J$5))</f>
        <v/>
      </c>
      <c r="K4726" s="39" t="str">
        <f>IF($B4726="","",-SUMIFS(Tabla7[Cantidad],Tabla7[Código del producto],$B4726,Tabla7[Tipo de movimiento],"SALIDA",Tabla7[Mes],K$5))</f>
        <v/>
      </c>
      <c r="L4726" s="39" t="str">
        <f>IF($B4726="","",-SUMIFS(Tabla7[Cantidad],Tabla7[Código del producto],$B4726,Tabla7[Tipo de movimiento],"SALIDA",Tabla7[Mes],L$5))</f>
        <v/>
      </c>
      <c r="M4726" s="39" t="str">
        <f>IF($B4726="","",-SUMIFS(Tabla7[Cantidad],Tabla7[Código del producto],$B4726,Tabla7[Tipo de movimiento],"SALIDA",Tabla7[Mes],M$5))</f>
        <v/>
      </c>
      <c r="N4726" s="39" t="str">
        <f>IF($B4726="","",-SUMIFS(Tabla7[Cantidad],Tabla7[Código del producto],$B4726,Tabla7[Tipo de movimiento],"SALIDA",Tabla7[Mes],N$5))</f>
        <v/>
      </c>
      <c r="O4726" s="39" t="str">
        <f>IF($B4726="","",-SUMIFS(Tabla7[Cantidad],Tabla7[Código del producto],$B4726,Tabla7[Tipo de movimiento],"SALIDA",Tabla7[Mes],O$5))</f>
        <v/>
      </c>
      <c r="P4726" s="39" t="str">
        <f>IF($B4726="","",-SUMIFS(Tabla7[Cantidad],Tabla7[Código del producto],$B4726,Tabla7[Tipo de movimiento],"SALIDA",Tabla7[Mes],P$5))</f>
        <v/>
      </c>
      <c r="Q4726" s="39" t="str">
        <f t="shared" si="219"/>
        <v/>
      </c>
      <c r="R4726" s="51" t="str">
        <f>IF($B4726="","",IFERROR(VLOOKUP($B4726,'ABC rotación'!$C:$G,5,0),"C"))</f>
        <v/>
      </c>
      <c r="S4726" s="41" t="str">
        <f t="shared" si="220"/>
        <v/>
      </c>
      <c r="T4726" s="40" t="str">
        <f t="shared" si="221"/>
        <v/>
      </c>
      <c r="U4726" s="23" t="str">
        <f>IF($B4726="","",VLOOKUP($T4726,Tablas!$X$14:$Y$17,2,1))</f>
        <v/>
      </c>
    </row>
    <row r="4727" spans="2:21" x14ac:dyDescent="0.2">
      <c r="B4727" s="1" t="str">
        <f>IF(Tablas!B4725="","",Tablas!B4725)</f>
        <v/>
      </c>
      <c r="C4727" s="1" t="str">
        <f>IF(Tablas!C4725="","",Tablas!C4725)</f>
        <v/>
      </c>
      <c r="D4727" s="1" t="str">
        <f>IF(Tablas!D4725="","",Tablas!D4725)</f>
        <v/>
      </c>
      <c r="E4727" s="1" t="str">
        <f>IF(Tablas!E4725="","",Tablas!E4725)</f>
        <v/>
      </c>
      <c r="F4727" s="1" t="str">
        <f>IF(Tablas!F4725="","",Tablas!F4725)</f>
        <v/>
      </c>
      <c r="G4727" s="1" t="str">
        <f>IF(Tablas!I4725="","",Tablas!I4725)</f>
        <v/>
      </c>
      <c r="H4727" s="1" t="s">
        <v>911</v>
      </c>
      <c r="I4727" s="39" t="str">
        <f>IF($B4727="","",-SUMIFS(Tabla7[Cantidad],Tabla7[Código del producto],$B4727,Tabla7[Tipo de movimiento],"SALIDA",Tabla7[Mes],I$5))</f>
        <v/>
      </c>
      <c r="J4727" s="39" t="str">
        <f>IF($B4727="","",-SUMIFS(Tabla7[Cantidad],Tabla7[Código del producto],$B4727,Tabla7[Tipo de movimiento],"SALIDA",Tabla7[Mes],J$5))</f>
        <v/>
      </c>
      <c r="K4727" s="39" t="str">
        <f>IF($B4727="","",-SUMIFS(Tabla7[Cantidad],Tabla7[Código del producto],$B4727,Tabla7[Tipo de movimiento],"SALIDA",Tabla7[Mes],K$5))</f>
        <v/>
      </c>
      <c r="L4727" s="39" t="str">
        <f>IF($B4727="","",-SUMIFS(Tabla7[Cantidad],Tabla7[Código del producto],$B4727,Tabla7[Tipo de movimiento],"SALIDA",Tabla7[Mes],L$5))</f>
        <v/>
      </c>
      <c r="M4727" s="39" t="str">
        <f>IF($B4727="","",-SUMIFS(Tabla7[Cantidad],Tabla7[Código del producto],$B4727,Tabla7[Tipo de movimiento],"SALIDA",Tabla7[Mes],M$5))</f>
        <v/>
      </c>
      <c r="N4727" s="39" t="str">
        <f>IF($B4727="","",-SUMIFS(Tabla7[Cantidad],Tabla7[Código del producto],$B4727,Tabla7[Tipo de movimiento],"SALIDA",Tabla7[Mes],N$5))</f>
        <v/>
      </c>
      <c r="O4727" s="39" t="str">
        <f>IF($B4727="","",-SUMIFS(Tabla7[Cantidad],Tabla7[Código del producto],$B4727,Tabla7[Tipo de movimiento],"SALIDA",Tabla7[Mes],O$5))</f>
        <v/>
      </c>
      <c r="P4727" s="39" t="str">
        <f>IF($B4727="","",-SUMIFS(Tabla7[Cantidad],Tabla7[Código del producto],$B4727,Tabla7[Tipo de movimiento],"SALIDA",Tabla7[Mes],P$5))</f>
        <v/>
      </c>
      <c r="Q4727" s="39" t="str">
        <f t="shared" si="219"/>
        <v/>
      </c>
      <c r="R4727" s="51" t="str">
        <f>IF($B4727="","",IFERROR(VLOOKUP($B4727,'ABC rotación'!$C:$G,5,0),"C"))</f>
        <v/>
      </c>
      <c r="S4727" s="41" t="str">
        <f t="shared" si="220"/>
        <v/>
      </c>
      <c r="T4727" s="40" t="str">
        <f t="shared" si="221"/>
        <v/>
      </c>
      <c r="U4727" s="23" t="str">
        <f>IF($B4727="","",VLOOKUP($T4727,Tablas!$X$14:$Y$17,2,1))</f>
        <v/>
      </c>
    </row>
    <row r="4728" spans="2:21" x14ac:dyDescent="0.2">
      <c r="B4728" s="1" t="str">
        <f>IF(Tablas!B4726="","",Tablas!B4726)</f>
        <v/>
      </c>
      <c r="C4728" s="1" t="str">
        <f>IF(Tablas!C4726="","",Tablas!C4726)</f>
        <v/>
      </c>
      <c r="D4728" s="1" t="str">
        <f>IF(Tablas!D4726="","",Tablas!D4726)</f>
        <v/>
      </c>
      <c r="E4728" s="1" t="str">
        <f>IF(Tablas!E4726="","",Tablas!E4726)</f>
        <v/>
      </c>
      <c r="F4728" s="1" t="str">
        <f>IF(Tablas!F4726="","",Tablas!F4726)</f>
        <v/>
      </c>
      <c r="G4728" s="1" t="str">
        <f>IF(Tablas!I4726="","",Tablas!I4726)</f>
        <v/>
      </c>
      <c r="H4728" s="1" t="s">
        <v>911</v>
      </c>
      <c r="I4728" s="39" t="str">
        <f>IF($B4728="","",-SUMIFS(Tabla7[Cantidad],Tabla7[Código del producto],$B4728,Tabla7[Tipo de movimiento],"SALIDA",Tabla7[Mes],I$5))</f>
        <v/>
      </c>
      <c r="J4728" s="39" t="str">
        <f>IF($B4728="","",-SUMIFS(Tabla7[Cantidad],Tabla7[Código del producto],$B4728,Tabla7[Tipo de movimiento],"SALIDA",Tabla7[Mes],J$5))</f>
        <v/>
      </c>
      <c r="K4728" s="39" t="str">
        <f>IF($B4728="","",-SUMIFS(Tabla7[Cantidad],Tabla7[Código del producto],$B4728,Tabla7[Tipo de movimiento],"SALIDA",Tabla7[Mes],K$5))</f>
        <v/>
      </c>
      <c r="L4728" s="39" t="str">
        <f>IF($B4728="","",-SUMIFS(Tabla7[Cantidad],Tabla7[Código del producto],$B4728,Tabla7[Tipo de movimiento],"SALIDA",Tabla7[Mes],L$5))</f>
        <v/>
      </c>
      <c r="M4728" s="39" t="str">
        <f>IF($B4728="","",-SUMIFS(Tabla7[Cantidad],Tabla7[Código del producto],$B4728,Tabla7[Tipo de movimiento],"SALIDA",Tabla7[Mes],M$5))</f>
        <v/>
      </c>
      <c r="N4728" s="39" t="str">
        <f>IF($B4728="","",-SUMIFS(Tabla7[Cantidad],Tabla7[Código del producto],$B4728,Tabla7[Tipo de movimiento],"SALIDA",Tabla7[Mes],N$5))</f>
        <v/>
      </c>
      <c r="O4728" s="39" t="str">
        <f>IF($B4728="","",-SUMIFS(Tabla7[Cantidad],Tabla7[Código del producto],$B4728,Tabla7[Tipo de movimiento],"SALIDA",Tabla7[Mes],O$5))</f>
        <v/>
      </c>
      <c r="P4728" s="39" t="str">
        <f>IF($B4728="","",-SUMIFS(Tabla7[Cantidad],Tabla7[Código del producto],$B4728,Tabla7[Tipo de movimiento],"SALIDA",Tabla7[Mes],P$5))</f>
        <v/>
      </c>
      <c r="Q4728" s="39" t="str">
        <f t="shared" si="219"/>
        <v/>
      </c>
      <c r="R4728" s="51" t="str">
        <f>IF($B4728="","",IFERROR(VLOOKUP($B4728,'ABC rotación'!$C:$G,5,0),"C"))</f>
        <v/>
      </c>
      <c r="S4728" s="41" t="str">
        <f t="shared" si="220"/>
        <v/>
      </c>
      <c r="T4728" s="40" t="str">
        <f t="shared" si="221"/>
        <v/>
      </c>
      <c r="U4728" s="23" t="str">
        <f>IF($B4728="","",VLOOKUP($T4728,Tablas!$X$14:$Y$17,2,1))</f>
        <v/>
      </c>
    </row>
    <row r="4729" spans="2:21" x14ac:dyDescent="0.2">
      <c r="B4729" s="1" t="str">
        <f>IF(Tablas!B4727="","",Tablas!B4727)</f>
        <v/>
      </c>
      <c r="C4729" s="1" t="str">
        <f>IF(Tablas!C4727="","",Tablas!C4727)</f>
        <v/>
      </c>
      <c r="D4729" s="1" t="str">
        <f>IF(Tablas!D4727="","",Tablas!D4727)</f>
        <v/>
      </c>
      <c r="E4729" s="1" t="str">
        <f>IF(Tablas!E4727="","",Tablas!E4727)</f>
        <v/>
      </c>
      <c r="F4729" s="1" t="str">
        <f>IF(Tablas!F4727="","",Tablas!F4727)</f>
        <v/>
      </c>
      <c r="G4729" s="1" t="str">
        <f>IF(Tablas!I4727="","",Tablas!I4727)</f>
        <v/>
      </c>
      <c r="H4729" s="1" t="s">
        <v>911</v>
      </c>
      <c r="I4729" s="39" t="str">
        <f>IF($B4729="","",-SUMIFS(Tabla7[Cantidad],Tabla7[Código del producto],$B4729,Tabla7[Tipo de movimiento],"SALIDA",Tabla7[Mes],I$5))</f>
        <v/>
      </c>
      <c r="J4729" s="39" t="str">
        <f>IF($B4729="","",-SUMIFS(Tabla7[Cantidad],Tabla7[Código del producto],$B4729,Tabla7[Tipo de movimiento],"SALIDA",Tabla7[Mes],J$5))</f>
        <v/>
      </c>
      <c r="K4729" s="39" t="str">
        <f>IF($B4729="","",-SUMIFS(Tabla7[Cantidad],Tabla7[Código del producto],$B4729,Tabla7[Tipo de movimiento],"SALIDA",Tabla7[Mes],K$5))</f>
        <v/>
      </c>
      <c r="L4729" s="39" t="str">
        <f>IF($B4729="","",-SUMIFS(Tabla7[Cantidad],Tabla7[Código del producto],$B4729,Tabla7[Tipo de movimiento],"SALIDA",Tabla7[Mes],L$5))</f>
        <v/>
      </c>
      <c r="M4729" s="39" t="str">
        <f>IF($B4729="","",-SUMIFS(Tabla7[Cantidad],Tabla7[Código del producto],$B4729,Tabla7[Tipo de movimiento],"SALIDA",Tabla7[Mes],M$5))</f>
        <v/>
      </c>
      <c r="N4729" s="39" t="str">
        <f>IF($B4729="","",-SUMIFS(Tabla7[Cantidad],Tabla7[Código del producto],$B4729,Tabla7[Tipo de movimiento],"SALIDA",Tabla7[Mes],N$5))</f>
        <v/>
      </c>
      <c r="O4729" s="39" t="str">
        <f>IF($B4729="","",-SUMIFS(Tabla7[Cantidad],Tabla7[Código del producto],$B4729,Tabla7[Tipo de movimiento],"SALIDA",Tabla7[Mes],O$5))</f>
        <v/>
      </c>
      <c r="P4729" s="39" t="str">
        <f>IF($B4729="","",-SUMIFS(Tabla7[Cantidad],Tabla7[Código del producto],$B4729,Tabla7[Tipo de movimiento],"SALIDA",Tabla7[Mes],P$5))</f>
        <v/>
      </c>
      <c r="Q4729" s="39" t="str">
        <f t="shared" si="219"/>
        <v/>
      </c>
      <c r="R4729" s="51" t="str">
        <f>IF($B4729="","",IFERROR(VLOOKUP($B4729,'ABC rotación'!$C:$G,5,0),"C"))</f>
        <v/>
      </c>
      <c r="S4729" s="41" t="str">
        <f t="shared" si="220"/>
        <v/>
      </c>
      <c r="T4729" s="40" t="str">
        <f t="shared" si="221"/>
        <v/>
      </c>
      <c r="U4729" s="23" t="str">
        <f>IF($B4729="","",VLOOKUP($T4729,Tablas!$X$14:$Y$17,2,1))</f>
        <v/>
      </c>
    </row>
    <row r="4730" spans="2:21" x14ac:dyDescent="0.2">
      <c r="B4730" s="1" t="str">
        <f>IF(Tablas!B4728="","",Tablas!B4728)</f>
        <v/>
      </c>
      <c r="C4730" s="1" t="str">
        <f>IF(Tablas!C4728="","",Tablas!C4728)</f>
        <v/>
      </c>
      <c r="D4730" s="1" t="str">
        <f>IF(Tablas!D4728="","",Tablas!D4728)</f>
        <v/>
      </c>
      <c r="E4730" s="1" t="str">
        <f>IF(Tablas!E4728="","",Tablas!E4728)</f>
        <v/>
      </c>
      <c r="F4730" s="1" t="str">
        <f>IF(Tablas!F4728="","",Tablas!F4728)</f>
        <v/>
      </c>
      <c r="G4730" s="1" t="str">
        <f>IF(Tablas!I4728="","",Tablas!I4728)</f>
        <v/>
      </c>
      <c r="H4730" s="1" t="s">
        <v>911</v>
      </c>
      <c r="I4730" s="39" t="str">
        <f>IF($B4730="","",-SUMIFS(Tabla7[Cantidad],Tabla7[Código del producto],$B4730,Tabla7[Tipo de movimiento],"SALIDA",Tabla7[Mes],I$5))</f>
        <v/>
      </c>
      <c r="J4730" s="39" t="str">
        <f>IF($B4730="","",-SUMIFS(Tabla7[Cantidad],Tabla7[Código del producto],$B4730,Tabla7[Tipo de movimiento],"SALIDA",Tabla7[Mes],J$5))</f>
        <v/>
      </c>
      <c r="K4730" s="39" t="str">
        <f>IF($B4730="","",-SUMIFS(Tabla7[Cantidad],Tabla7[Código del producto],$B4730,Tabla7[Tipo de movimiento],"SALIDA",Tabla7[Mes],K$5))</f>
        <v/>
      </c>
      <c r="L4730" s="39" t="str">
        <f>IF($B4730="","",-SUMIFS(Tabla7[Cantidad],Tabla7[Código del producto],$B4730,Tabla7[Tipo de movimiento],"SALIDA",Tabla7[Mes],L$5))</f>
        <v/>
      </c>
      <c r="M4730" s="39" t="str">
        <f>IF($B4730="","",-SUMIFS(Tabla7[Cantidad],Tabla7[Código del producto],$B4730,Tabla7[Tipo de movimiento],"SALIDA",Tabla7[Mes],M$5))</f>
        <v/>
      </c>
      <c r="N4730" s="39" t="str">
        <f>IF($B4730="","",-SUMIFS(Tabla7[Cantidad],Tabla7[Código del producto],$B4730,Tabla7[Tipo de movimiento],"SALIDA",Tabla7[Mes],N$5))</f>
        <v/>
      </c>
      <c r="O4730" s="39" t="str">
        <f>IF($B4730="","",-SUMIFS(Tabla7[Cantidad],Tabla7[Código del producto],$B4730,Tabla7[Tipo de movimiento],"SALIDA",Tabla7[Mes],O$5))</f>
        <v/>
      </c>
      <c r="P4730" s="39" t="str">
        <f>IF($B4730="","",-SUMIFS(Tabla7[Cantidad],Tabla7[Código del producto],$B4730,Tabla7[Tipo de movimiento],"SALIDA",Tabla7[Mes],P$5))</f>
        <v/>
      </c>
      <c r="Q4730" s="39" t="str">
        <f t="shared" si="219"/>
        <v/>
      </c>
      <c r="R4730" s="51" t="str">
        <f>IF($B4730="","",IFERROR(VLOOKUP($B4730,'ABC rotación'!$C:$G,5,0),"C"))</f>
        <v/>
      </c>
      <c r="S4730" s="41" t="str">
        <f t="shared" si="220"/>
        <v/>
      </c>
      <c r="T4730" s="40" t="str">
        <f t="shared" si="221"/>
        <v/>
      </c>
      <c r="U4730" s="23" t="str">
        <f>IF($B4730="","",VLOOKUP($T4730,Tablas!$X$14:$Y$17,2,1))</f>
        <v/>
      </c>
    </row>
    <row r="4731" spans="2:21" x14ac:dyDescent="0.2">
      <c r="B4731" s="1" t="str">
        <f>IF(Tablas!B4729="","",Tablas!B4729)</f>
        <v/>
      </c>
      <c r="C4731" s="1" t="str">
        <f>IF(Tablas!C4729="","",Tablas!C4729)</f>
        <v/>
      </c>
      <c r="D4731" s="1" t="str">
        <f>IF(Tablas!D4729="","",Tablas!D4729)</f>
        <v/>
      </c>
      <c r="E4731" s="1" t="str">
        <f>IF(Tablas!E4729="","",Tablas!E4729)</f>
        <v/>
      </c>
      <c r="F4731" s="1" t="str">
        <f>IF(Tablas!F4729="","",Tablas!F4729)</f>
        <v/>
      </c>
      <c r="G4731" s="1" t="str">
        <f>IF(Tablas!I4729="","",Tablas!I4729)</f>
        <v/>
      </c>
      <c r="H4731" s="1" t="s">
        <v>911</v>
      </c>
      <c r="I4731" s="39" t="str">
        <f>IF($B4731="","",-SUMIFS(Tabla7[Cantidad],Tabla7[Código del producto],$B4731,Tabla7[Tipo de movimiento],"SALIDA",Tabla7[Mes],I$5))</f>
        <v/>
      </c>
      <c r="J4731" s="39" t="str">
        <f>IF($B4731="","",-SUMIFS(Tabla7[Cantidad],Tabla7[Código del producto],$B4731,Tabla7[Tipo de movimiento],"SALIDA",Tabla7[Mes],J$5))</f>
        <v/>
      </c>
      <c r="K4731" s="39" t="str">
        <f>IF($B4731="","",-SUMIFS(Tabla7[Cantidad],Tabla7[Código del producto],$B4731,Tabla7[Tipo de movimiento],"SALIDA",Tabla7[Mes],K$5))</f>
        <v/>
      </c>
      <c r="L4731" s="39" t="str">
        <f>IF($B4731="","",-SUMIFS(Tabla7[Cantidad],Tabla7[Código del producto],$B4731,Tabla7[Tipo de movimiento],"SALIDA",Tabla7[Mes],L$5))</f>
        <v/>
      </c>
      <c r="M4731" s="39" t="str">
        <f>IF($B4731="","",-SUMIFS(Tabla7[Cantidad],Tabla7[Código del producto],$B4731,Tabla7[Tipo de movimiento],"SALIDA",Tabla7[Mes],M$5))</f>
        <v/>
      </c>
      <c r="N4731" s="39" t="str">
        <f>IF($B4731="","",-SUMIFS(Tabla7[Cantidad],Tabla7[Código del producto],$B4731,Tabla7[Tipo de movimiento],"SALIDA",Tabla7[Mes],N$5))</f>
        <v/>
      </c>
      <c r="O4731" s="39" t="str">
        <f>IF($B4731="","",-SUMIFS(Tabla7[Cantidad],Tabla7[Código del producto],$B4731,Tabla7[Tipo de movimiento],"SALIDA",Tabla7[Mes],O$5))</f>
        <v/>
      </c>
      <c r="P4731" s="39" t="str">
        <f>IF($B4731="","",-SUMIFS(Tabla7[Cantidad],Tabla7[Código del producto],$B4731,Tabla7[Tipo de movimiento],"SALIDA",Tabla7[Mes],P$5))</f>
        <v/>
      </c>
      <c r="Q4731" s="39" t="str">
        <f t="shared" si="219"/>
        <v/>
      </c>
      <c r="R4731" s="51" t="str">
        <f>IF($B4731="","",IFERROR(VLOOKUP($B4731,'ABC rotación'!$C:$G,5,0),"C"))</f>
        <v/>
      </c>
      <c r="S4731" s="41" t="str">
        <f t="shared" si="220"/>
        <v/>
      </c>
      <c r="T4731" s="40" t="str">
        <f t="shared" si="221"/>
        <v/>
      </c>
      <c r="U4731" s="23" t="str">
        <f>IF($B4731="","",VLOOKUP($T4731,Tablas!$X$14:$Y$17,2,1))</f>
        <v/>
      </c>
    </row>
    <row r="4732" spans="2:21" x14ac:dyDescent="0.2">
      <c r="B4732" s="1" t="str">
        <f>IF(Tablas!B4730="","",Tablas!B4730)</f>
        <v/>
      </c>
      <c r="C4732" s="1" t="str">
        <f>IF(Tablas!C4730="","",Tablas!C4730)</f>
        <v/>
      </c>
      <c r="D4732" s="1" t="str">
        <f>IF(Tablas!D4730="","",Tablas!D4730)</f>
        <v/>
      </c>
      <c r="E4732" s="1" t="str">
        <f>IF(Tablas!E4730="","",Tablas!E4730)</f>
        <v/>
      </c>
      <c r="F4732" s="1" t="str">
        <f>IF(Tablas!F4730="","",Tablas!F4730)</f>
        <v/>
      </c>
      <c r="G4732" s="1" t="str">
        <f>IF(Tablas!I4730="","",Tablas!I4730)</f>
        <v/>
      </c>
      <c r="H4732" s="1" t="s">
        <v>911</v>
      </c>
      <c r="I4732" s="39" t="str">
        <f>IF($B4732="","",-SUMIFS(Tabla7[Cantidad],Tabla7[Código del producto],$B4732,Tabla7[Tipo de movimiento],"SALIDA",Tabla7[Mes],I$5))</f>
        <v/>
      </c>
      <c r="J4732" s="39" t="str">
        <f>IF($B4732="","",-SUMIFS(Tabla7[Cantidad],Tabla7[Código del producto],$B4732,Tabla7[Tipo de movimiento],"SALIDA",Tabla7[Mes],J$5))</f>
        <v/>
      </c>
      <c r="K4732" s="39" t="str">
        <f>IF($B4732="","",-SUMIFS(Tabla7[Cantidad],Tabla7[Código del producto],$B4732,Tabla7[Tipo de movimiento],"SALIDA",Tabla7[Mes],K$5))</f>
        <v/>
      </c>
      <c r="L4732" s="39" t="str">
        <f>IF($B4732="","",-SUMIFS(Tabla7[Cantidad],Tabla7[Código del producto],$B4732,Tabla7[Tipo de movimiento],"SALIDA",Tabla7[Mes],L$5))</f>
        <v/>
      </c>
      <c r="M4732" s="39" t="str">
        <f>IF($B4732="","",-SUMIFS(Tabla7[Cantidad],Tabla7[Código del producto],$B4732,Tabla7[Tipo de movimiento],"SALIDA",Tabla7[Mes],M$5))</f>
        <v/>
      </c>
      <c r="N4732" s="39" t="str">
        <f>IF($B4732="","",-SUMIFS(Tabla7[Cantidad],Tabla7[Código del producto],$B4732,Tabla7[Tipo de movimiento],"SALIDA",Tabla7[Mes],N$5))</f>
        <v/>
      </c>
      <c r="O4732" s="39" t="str">
        <f>IF($B4732="","",-SUMIFS(Tabla7[Cantidad],Tabla7[Código del producto],$B4732,Tabla7[Tipo de movimiento],"SALIDA",Tabla7[Mes],O$5))</f>
        <v/>
      </c>
      <c r="P4732" s="39" t="str">
        <f>IF($B4732="","",-SUMIFS(Tabla7[Cantidad],Tabla7[Código del producto],$B4732,Tabla7[Tipo de movimiento],"SALIDA",Tabla7[Mes],P$5))</f>
        <v/>
      </c>
      <c r="Q4732" s="39" t="str">
        <f t="shared" si="219"/>
        <v/>
      </c>
      <c r="R4732" s="51" t="str">
        <f>IF($B4732="","",IFERROR(VLOOKUP($B4732,'ABC rotación'!$C:$G,5,0),"C"))</f>
        <v/>
      </c>
      <c r="S4732" s="41" t="str">
        <f t="shared" si="220"/>
        <v/>
      </c>
      <c r="T4732" s="40" t="str">
        <f t="shared" si="221"/>
        <v/>
      </c>
      <c r="U4732" s="23" t="str">
        <f>IF($B4732="","",VLOOKUP($T4732,Tablas!$X$14:$Y$17,2,1))</f>
        <v/>
      </c>
    </row>
    <row r="4733" spans="2:21" x14ac:dyDescent="0.2">
      <c r="B4733" s="1" t="str">
        <f>IF(Tablas!B4731="","",Tablas!B4731)</f>
        <v/>
      </c>
      <c r="C4733" s="1" t="str">
        <f>IF(Tablas!C4731="","",Tablas!C4731)</f>
        <v/>
      </c>
      <c r="D4733" s="1" t="str">
        <f>IF(Tablas!D4731="","",Tablas!D4731)</f>
        <v/>
      </c>
      <c r="E4733" s="1" t="str">
        <f>IF(Tablas!E4731="","",Tablas!E4731)</f>
        <v/>
      </c>
      <c r="F4733" s="1" t="str">
        <f>IF(Tablas!F4731="","",Tablas!F4731)</f>
        <v/>
      </c>
      <c r="G4733" s="1" t="str">
        <f>IF(Tablas!I4731="","",Tablas!I4731)</f>
        <v/>
      </c>
      <c r="H4733" s="1" t="s">
        <v>911</v>
      </c>
      <c r="I4733" s="39" t="str">
        <f>IF($B4733="","",-SUMIFS(Tabla7[Cantidad],Tabla7[Código del producto],$B4733,Tabla7[Tipo de movimiento],"SALIDA",Tabla7[Mes],I$5))</f>
        <v/>
      </c>
      <c r="J4733" s="39" t="str">
        <f>IF($B4733="","",-SUMIFS(Tabla7[Cantidad],Tabla7[Código del producto],$B4733,Tabla7[Tipo de movimiento],"SALIDA",Tabla7[Mes],J$5))</f>
        <v/>
      </c>
      <c r="K4733" s="39" t="str">
        <f>IF($B4733="","",-SUMIFS(Tabla7[Cantidad],Tabla7[Código del producto],$B4733,Tabla7[Tipo de movimiento],"SALIDA",Tabla7[Mes],K$5))</f>
        <v/>
      </c>
      <c r="L4733" s="39" t="str">
        <f>IF($B4733="","",-SUMIFS(Tabla7[Cantidad],Tabla7[Código del producto],$B4733,Tabla7[Tipo de movimiento],"SALIDA",Tabla7[Mes],L$5))</f>
        <v/>
      </c>
      <c r="M4733" s="39" t="str">
        <f>IF($B4733="","",-SUMIFS(Tabla7[Cantidad],Tabla7[Código del producto],$B4733,Tabla7[Tipo de movimiento],"SALIDA",Tabla7[Mes],M$5))</f>
        <v/>
      </c>
      <c r="N4733" s="39" t="str">
        <f>IF($B4733="","",-SUMIFS(Tabla7[Cantidad],Tabla7[Código del producto],$B4733,Tabla7[Tipo de movimiento],"SALIDA",Tabla7[Mes],N$5))</f>
        <v/>
      </c>
      <c r="O4733" s="39" t="str">
        <f>IF($B4733="","",-SUMIFS(Tabla7[Cantidad],Tabla7[Código del producto],$B4733,Tabla7[Tipo de movimiento],"SALIDA",Tabla7[Mes],O$5))</f>
        <v/>
      </c>
      <c r="P4733" s="39" t="str">
        <f>IF($B4733="","",-SUMIFS(Tabla7[Cantidad],Tabla7[Código del producto],$B4733,Tabla7[Tipo de movimiento],"SALIDA",Tabla7[Mes],P$5))</f>
        <v/>
      </c>
      <c r="Q4733" s="39" t="str">
        <f t="shared" si="219"/>
        <v/>
      </c>
      <c r="R4733" s="51" t="str">
        <f>IF($B4733="","",IFERROR(VLOOKUP($B4733,'ABC rotación'!$C:$G,5,0),"C"))</f>
        <v/>
      </c>
      <c r="S4733" s="41" t="str">
        <f t="shared" si="220"/>
        <v/>
      </c>
      <c r="T4733" s="40" t="str">
        <f t="shared" si="221"/>
        <v/>
      </c>
      <c r="U4733" s="23" t="str">
        <f>IF($B4733="","",VLOOKUP($T4733,Tablas!$X$14:$Y$17,2,1))</f>
        <v/>
      </c>
    </row>
    <row r="4734" spans="2:21" x14ac:dyDescent="0.2">
      <c r="B4734" s="1" t="str">
        <f>IF(Tablas!B4732="","",Tablas!B4732)</f>
        <v/>
      </c>
      <c r="C4734" s="1" t="str">
        <f>IF(Tablas!C4732="","",Tablas!C4732)</f>
        <v/>
      </c>
      <c r="D4734" s="1" t="str">
        <f>IF(Tablas!D4732="","",Tablas!D4732)</f>
        <v/>
      </c>
      <c r="E4734" s="1" t="str">
        <f>IF(Tablas!E4732="","",Tablas!E4732)</f>
        <v/>
      </c>
      <c r="F4734" s="1" t="str">
        <f>IF(Tablas!F4732="","",Tablas!F4732)</f>
        <v/>
      </c>
      <c r="G4734" s="1" t="str">
        <f>IF(Tablas!I4732="","",Tablas!I4732)</f>
        <v/>
      </c>
      <c r="H4734" s="1" t="s">
        <v>911</v>
      </c>
      <c r="I4734" s="39" t="str">
        <f>IF($B4734="","",-SUMIFS(Tabla7[Cantidad],Tabla7[Código del producto],$B4734,Tabla7[Tipo de movimiento],"SALIDA",Tabla7[Mes],I$5))</f>
        <v/>
      </c>
      <c r="J4734" s="39" t="str">
        <f>IF($B4734="","",-SUMIFS(Tabla7[Cantidad],Tabla7[Código del producto],$B4734,Tabla7[Tipo de movimiento],"SALIDA",Tabla7[Mes],J$5))</f>
        <v/>
      </c>
      <c r="K4734" s="39" t="str">
        <f>IF($B4734="","",-SUMIFS(Tabla7[Cantidad],Tabla7[Código del producto],$B4734,Tabla7[Tipo de movimiento],"SALIDA",Tabla7[Mes],K$5))</f>
        <v/>
      </c>
      <c r="L4734" s="39" t="str">
        <f>IF($B4734="","",-SUMIFS(Tabla7[Cantidad],Tabla7[Código del producto],$B4734,Tabla7[Tipo de movimiento],"SALIDA",Tabla7[Mes],L$5))</f>
        <v/>
      </c>
      <c r="M4734" s="39" t="str">
        <f>IF($B4734="","",-SUMIFS(Tabla7[Cantidad],Tabla7[Código del producto],$B4734,Tabla7[Tipo de movimiento],"SALIDA",Tabla7[Mes],M$5))</f>
        <v/>
      </c>
      <c r="N4734" s="39" t="str">
        <f>IF($B4734="","",-SUMIFS(Tabla7[Cantidad],Tabla7[Código del producto],$B4734,Tabla7[Tipo de movimiento],"SALIDA",Tabla7[Mes],N$5))</f>
        <v/>
      </c>
      <c r="O4734" s="39" t="str">
        <f>IF($B4734="","",-SUMIFS(Tabla7[Cantidad],Tabla7[Código del producto],$B4734,Tabla7[Tipo de movimiento],"SALIDA",Tabla7[Mes],O$5))</f>
        <v/>
      </c>
      <c r="P4734" s="39" t="str">
        <f>IF($B4734="","",-SUMIFS(Tabla7[Cantidad],Tabla7[Código del producto],$B4734,Tabla7[Tipo de movimiento],"SALIDA",Tabla7[Mes],P$5))</f>
        <v/>
      </c>
      <c r="Q4734" s="39" t="str">
        <f t="shared" si="219"/>
        <v/>
      </c>
      <c r="R4734" s="51" t="str">
        <f>IF($B4734="","",IFERROR(VLOOKUP($B4734,'ABC rotación'!$C:$G,5,0),"C"))</f>
        <v/>
      </c>
      <c r="S4734" s="41" t="str">
        <f t="shared" si="220"/>
        <v/>
      </c>
      <c r="T4734" s="40" t="str">
        <f t="shared" si="221"/>
        <v/>
      </c>
      <c r="U4734" s="23" t="str">
        <f>IF($B4734="","",VLOOKUP($T4734,Tablas!$X$14:$Y$17,2,1))</f>
        <v/>
      </c>
    </row>
    <row r="4735" spans="2:21" x14ac:dyDescent="0.2">
      <c r="B4735" s="1" t="str">
        <f>IF(Tablas!B4733="","",Tablas!B4733)</f>
        <v/>
      </c>
      <c r="C4735" s="1" t="str">
        <f>IF(Tablas!C4733="","",Tablas!C4733)</f>
        <v/>
      </c>
      <c r="D4735" s="1" t="str">
        <f>IF(Tablas!D4733="","",Tablas!D4733)</f>
        <v/>
      </c>
      <c r="E4735" s="1" t="str">
        <f>IF(Tablas!E4733="","",Tablas!E4733)</f>
        <v/>
      </c>
      <c r="F4735" s="1" t="str">
        <f>IF(Tablas!F4733="","",Tablas!F4733)</f>
        <v/>
      </c>
      <c r="G4735" s="1" t="str">
        <f>IF(Tablas!I4733="","",Tablas!I4733)</f>
        <v/>
      </c>
      <c r="H4735" s="1" t="s">
        <v>911</v>
      </c>
      <c r="I4735" s="39" t="str">
        <f>IF($B4735="","",-SUMIFS(Tabla7[Cantidad],Tabla7[Código del producto],$B4735,Tabla7[Tipo de movimiento],"SALIDA",Tabla7[Mes],I$5))</f>
        <v/>
      </c>
      <c r="J4735" s="39" t="str">
        <f>IF($B4735="","",-SUMIFS(Tabla7[Cantidad],Tabla7[Código del producto],$B4735,Tabla7[Tipo de movimiento],"SALIDA",Tabla7[Mes],J$5))</f>
        <v/>
      </c>
      <c r="K4735" s="39" t="str">
        <f>IF($B4735="","",-SUMIFS(Tabla7[Cantidad],Tabla7[Código del producto],$B4735,Tabla7[Tipo de movimiento],"SALIDA",Tabla7[Mes],K$5))</f>
        <v/>
      </c>
      <c r="L4735" s="39" t="str">
        <f>IF($B4735="","",-SUMIFS(Tabla7[Cantidad],Tabla7[Código del producto],$B4735,Tabla7[Tipo de movimiento],"SALIDA",Tabla7[Mes],L$5))</f>
        <v/>
      </c>
      <c r="M4735" s="39" t="str">
        <f>IF($B4735="","",-SUMIFS(Tabla7[Cantidad],Tabla7[Código del producto],$B4735,Tabla7[Tipo de movimiento],"SALIDA",Tabla7[Mes],M$5))</f>
        <v/>
      </c>
      <c r="N4735" s="39" t="str">
        <f>IF($B4735="","",-SUMIFS(Tabla7[Cantidad],Tabla7[Código del producto],$B4735,Tabla7[Tipo de movimiento],"SALIDA",Tabla7[Mes],N$5))</f>
        <v/>
      </c>
      <c r="O4735" s="39" t="str">
        <f>IF($B4735="","",-SUMIFS(Tabla7[Cantidad],Tabla7[Código del producto],$B4735,Tabla7[Tipo de movimiento],"SALIDA",Tabla7[Mes],O$5))</f>
        <v/>
      </c>
      <c r="P4735" s="39" t="str">
        <f>IF($B4735="","",-SUMIFS(Tabla7[Cantidad],Tabla7[Código del producto],$B4735,Tabla7[Tipo de movimiento],"SALIDA",Tabla7[Mes],P$5))</f>
        <v/>
      </c>
      <c r="Q4735" s="39" t="str">
        <f t="shared" si="219"/>
        <v/>
      </c>
      <c r="R4735" s="51" t="str">
        <f>IF($B4735="","",IFERROR(VLOOKUP($B4735,'ABC rotación'!$C:$G,5,0),"C"))</f>
        <v/>
      </c>
      <c r="S4735" s="41" t="str">
        <f t="shared" si="220"/>
        <v/>
      </c>
      <c r="T4735" s="40" t="str">
        <f t="shared" si="221"/>
        <v/>
      </c>
      <c r="U4735" s="23" t="str">
        <f>IF($B4735="","",VLOOKUP($T4735,Tablas!$X$14:$Y$17,2,1))</f>
        <v/>
      </c>
    </row>
    <row r="4736" spans="2:21" x14ac:dyDescent="0.2">
      <c r="B4736" s="1" t="str">
        <f>IF(Tablas!B4734="","",Tablas!B4734)</f>
        <v/>
      </c>
      <c r="C4736" s="1" t="str">
        <f>IF(Tablas!C4734="","",Tablas!C4734)</f>
        <v/>
      </c>
      <c r="D4736" s="1" t="str">
        <f>IF(Tablas!D4734="","",Tablas!D4734)</f>
        <v/>
      </c>
      <c r="E4736" s="1" t="str">
        <f>IF(Tablas!E4734="","",Tablas!E4734)</f>
        <v/>
      </c>
      <c r="F4736" s="1" t="str">
        <f>IF(Tablas!F4734="","",Tablas!F4734)</f>
        <v/>
      </c>
      <c r="G4736" s="1" t="str">
        <f>IF(Tablas!I4734="","",Tablas!I4734)</f>
        <v/>
      </c>
      <c r="H4736" s="1" t="s">
        <v>911</v>
      </c>
      <c r="I4736" s="39" t="str">
        <f>IF($B4736="","",-SUMIFS(Tabla7[Cantidad],Tabla7[Código del producto],$B4736,Tabla7[Tipo de movimiento],"SALIDA",Tabla7[Mes],I$5))</f>
        <v/>
      </c>
      <c r="J4736" s="39" t="str">
        <f>IF($B4736="","",-SUMIFS(Tabla7[Cantidad],Tabla7[Código del producto],$B4736,Tabla7[Tipo de movimiento],"SALIDA",Tabla7[Mes],J$5))</f>
        <v/>
      </c>
      <c r="K4736" s="39" t="str">
        <f>IF($B4736="","",-SUMIFS(Tabla7[Cantidad],Tabla7[Código del producto],$B4736,Tabla7[Tipo de movimiento],"SALIDA",Tabla7[Mes],K$5))</f>
        <v/>
      </c>
      <c r="L4736" s="39" t="str">
        <f>IF($B4736="","",-SUMIFS(Tabla7[Cantidad],Tabla7[Código del producto],$B4736,Tabla7[Tipo de movimiento],"SALIDA",Tabla7[Mes],L$5))</f>
        <v/>
      </c>
      <c r="M4736" s="39" t="str">
        <f>IF($B4736="","",-SUMIFS(Tabla7[Cantidad],Tabla7[Código del producto],$B4736,Tabla7[Tipo de movimiento],"SALIDA",Tabla7[Mes],M$5))</f>
        <v/>
      </c>
      <c r="N4736" s="39" t="str">
        <f>IF($B4736="","",-SUMIFS(Tabla7[Cantidad],Tabla7[Código del producto],$B4736,Tabla7[Tipo de movimiento],"SALIDA",Tabla7[Mes],N$5))</f>
        <v/>
      </c>
      <c r="O4736" s="39" t="str">
        <f>IF($B4736="","",-SUMIFS(Tabla7[Cantidad],Tabla7[Código del producto],$B4736,Tabla7[Tipo de movimiento],"SALIDA",Tabla7[Mes],O$5))</f>
        <v/>
      </c>
      <c r="P4736" s="39" t="str">
        <f>IF($B4736="","",-SUMIFS(Tabla7[Cantidad],Tabla7[Código del producto],$B4736,Tabla7[Tipo de movimiento],"SALIDA",Tabla7[Mes],P$5))</f>
        <v/>
      </c>
      <c r="Q4736" s="39" t="str">
        <f t="shared" si="219"/>
        <v/>
      </c>
      <c r="R4736" s="51" t="str">
        <f>IF($B4736="","",IFERROR(VLOOKUP($B4736,'ABC rotación'!$C:$G,5,0),"C"))</f>
        <v/>
      </c>
      <c r="S4736" s="41" t="str">
        <f t="shared" si="220"/>
        <v/>
      </c>
      <c r="T4736" s="40" t="str">
        <f t="shared" si="221"/>
        <v/>
      </c>
      <c r="U4736" s="23" t="str">
        <f>IF($B4736="","",VLOOKUP($T4736,Tablas!$X$14:$Y$17,2,1))</f>
        <v/>
      </c>
    </row>
    <row r="4737" spans="2:21" x14ac:dyDescent="0.2">
      <c r="B4737" s="1" t="str">
        <f>IF(Tablas!B4735="","",Tablas!B4735)</f>
        <v/>
      </c>
      <c r="C4737" s="1" t="str">
        <f>IF(Tablas!C4735="","",Tablas!C4735)</f>
        <v/>
      </c>
      <c r="D4737" s="1" t="str">
        <f>IF(Tablas!D4735="","",Tablas!D4735)</f>
        <v/>
      </c>
      <c r="E4737" s="1" t="str">
        <f>IF(Tablas!E4735="","",Tablas!E4735)</f>
        <v/>
      </c>
      <c r="F4737" s="1" t="str">
        <f>IF(Tablas!F4735="","",Tablas!F4735)</f>
        <v/>
      </c>
      <c r="G4737" s="1" t="str">
        <f>IF(Tablas!I4735="","",Tablas!I4735)</f>
        <v/>
      </c>
      <c r="H4737" s="1" t="s">
        <v>911</v>
      </c>
      <c r="I4737" s="39" t="str">
        <f>IF($B4737="","",-SUMIFS(Tabla7[Cantidad],Tabla7[Código del producto],$B4737,Tabla7[Tipo de movimiento],"SALIDA",Tabla7[Mes],I$5))</f>
        <v/>
      </c>
      <c r="J4737" s="39" t="str">
        <f>IF($B4737="","",-SUMIFS(Tabla7[Cantidad],Tabla7[Código del producto],$B4737,Tabla7[Tipo de movimiento],"SALIDA",Tabla7[Mes],J$5))</f>
        <v/>
      </c>
      <c r="K4737" s="39" t="str">
        <f>IF($B4737="","",-SUMIFS(Tabla7[Cantidad],Tabla7[Código del producto],$B4737,Tabla7[Tipo de movimiento],"SALIDA",Tabla7[Mes],K$5))</f>
        <v/>
      </c>
      <c r="L4737" s="39" t="str">
        <f>IF($B4737="","",-SUMIFS(Tabla7[Cantidad],Tabla7[Código del producto],$B4737,Tabla7[Tipo de movimiento],"SALIDA",Tabla7[Mes],L$5))</f>
        <v/>
      </c>
      <c r="M4737" s="39" t="str">
        <f>IF($B4737="","",-SUMIFS(Tabla7[Cantidad],Tabla7[Código del producto],$B4737,Tabla7[Tipo de movimiento],"SALIDA",Tabla7[Mes],M$5))</f>
        <v/>
      </c>
      <c r="N4737" s="39" t="str">
        <f>IF($B4737="","",-SUMIFS(Tabla7[Cantidad],Tabla7[Código del producto],$B4737,Tabla7[Tipo de movimiento],"SALIDA",Tabla7[Mes],N$5))</f>
        <v/>
      </c>
      <c r="O4737" s="39" t="str">
        <f>IF($B4737="","",-SUMIFS(Tabla7[Cantidad],Tabla7[Código del producto],$B4737,Tabla7[Tipo de movimiento],"SALIDA",Tabla7[Mes],O$5))</f>
        <v/>
      </c>
      <c r="P4737" s="39" t="str">
        <f>IF($B4737="","",-SUMIFS(Tabla7[Cantidad],Tabla7[Código del producto],$B4737,Tabla7[Tipo de movimiento],"SALIDA",Tabla7[Mes],P$5))</f>
        <v/>
      </c>
      <c r="Q4737" s="39" t="str">
        <f t="shared" si="219"/>
        <v/>
      </c>
      <c r="R4737" s="51" t="str">
        <f>IF($B4737="","",IFERROR(VLOOKUP($B4737,'ABC rotación'!$C:$G,5,0),"C"))</f>
        <v/>
      </c>
      <c r="S4737" s="41" t="str">
        <f t="shared" si="220"/>
        <v/>
      </c>
      <c r="T4737" s="40" t="str">
        <f t="shared" si="221"/>
        <v/>
      </c>
      <c r="U4737" s="23" t="str">
        <f>IF($B4737="","",VLOOKUP($T4737,Tablas!$X$14:$Y$17,2,1))</f>
        <v/>
      </c>
    </row>
    <row r="4738" spans="2:21" x14ac:dyDescent="0.2">
      <c r="B4738" s="1" t="str">
        <f>IF(Tablas!B4736="","",Tablas!B4736)</f>
        <v/>
      </c>
      <c r="C4738" s="1" t="str">
        <f>IF(Tablas!C4736="","",Tablas!C4736)</f>
        <v/>
      </c>
      <c r="D4738" s="1" t="str">
        <f>IF(Tablas!D4736="","",Tablas!D4736)</f>
        <v/>
      </c>
      <c r="E4738" s="1" t="str">
        <f>IF(Tablas!E4736="","",Tablas!E4736)</f>
        <v/>
      </c>
      <c r="F4738" s="1" t="str">
        <f>IF(Tablas!F4736="","",Tablas!F4736)</f>
        <v/>
      </c>
      <c r="G4738" s="1" t="str">
        <f>IF(Tablas!I4736="","",Tablas!I4736)</f>
        <v/>
      </c>
      <c r="H4738" s="1" t="s">
        <v>911</v>
      </c>
      <c r="I4738" s="39" t="str">
        <f>IF($B4738="","",-SUMIFS(Tabla7[Cantidad],Tabla7[Código del producto],$B4738,Tabla7[Tipo de movimiento],"SALIDA",Tabla7[Mes],I$5))</f>
        <v/>
      </c>
      <c r="J4738" s="39" t="str">
        <f>IF($B4738="","",-SUMIFS(Tabla7[Cantidad],Tabla7[Código del producto],$B4738,Tabla7[Tipo de movimiento],"SALIDA",Tabla7[Mes],J$5))</f>
        <v/>
      </c>
      <c r="K4738" s="39" t="str">
        <f>IF($B4738="","",-SUMIFS(Tabla7[Cantidad],Tabla7[Código del producto],$B4738,Tabla7[Tipo de movimiento],"SALIDA",Tabla7[Mes],K$5))</f>
        <v/>
      </c>
      <c r="L4738" s="39" t="str">
        <f>IF($B4738="","",-SUMIFS(Tabla7[Cantidad],Tabla7[Código del producto],$B4738,Tabla7[Tipo de movimiento],"SALIDA",Tabla7[Mes],L$5))</f>
        <v/>
      </c>
      <c r="M4738" s="39" t="str">
        <f>IF($B4738="","",-SUMIFS(Tabla7[Cantidad],Tabla7[Código del producto],$B4738,Tabla7[Tipo de movimiento],"SALIDA",Tabla7[Mes],M$5))</f>
        <v/>
      </c>
      <c r="N4738" s="39" t="str">
        <f>IF($B4738="","",-SUMIFS(Tabla7[Cantidad],Tabla7[Código del producto],$B4738,Tabla7[Tipo de movimiento],"SALIDA",Tabla7[Mes],N$5))</f>
        <v/>
      </c>
      <c r="O4738" s="39" t="str">
        <f>IF($B4738="","",-SUMIFS(Tabla7[Cantidad],Tabla7[Código del producto],$B4738,Tabla7[Tipo de movimiento],"SALIDA",Tabla7[Mes],O$5))</f>
        <v/>
      </c>
      <c r="P4738" s="39" t="str">
        <f>IF($B4738="","",-SUMIFS(Tabla7[Cantidad],Tabla7[Código del producto],$B4738,Tabla7[Tipo de movimiento],"SALIDA",Tabla7[Mes],P$5))</f>
        <v/>
      </c>
      <c r="Q4738" s="39" t="str">
        <f t="shared" si="219"/>
        <v/>
      </c>
      <c r="R4738" s="51" t="str">
        <f>IF($B4738="","",IFERROR(VLOOKUP($B4738,'ABC rotación'!$C:$G,5,0),"C"))</f>
        <v/>
      </c>
      <c r="S4738" s="41" t="str">
        <f t="shared" si="220"/>
        <v/>
      </c>
      <c r="T4738" s="40" t="str">
        <f t="shared" si="221"/>
        <v/>
      </c>
      <c r="U4738" s="23" t="str">
        <f>IF($B4738="","",VLOOKUP($T4738,Tablas!$X$14:$Y$17,2,1))</f>
        <v/>
      </c>
    </row>
    <row r="4739" spans="2:21" x14ac:dyDescent="0.2">
      <c r="B4739" s="1" t="str">
        <f>IF(Tablas!B4737="","",Tablas!B4737)</f>
        <v/>
      </c>
      <c r="C4739" s="1" t="str">
        <f>IF(Tablas!C4737="","",Tablas!C4737)</f>
        <v/>
      </c>
      <c r="D4739" s="1" t="str">
        <f>IF(Tablas!D4737="","",Tablas!D4737)</f>
        <v/>
      </c>
      <c r="E4739" s="1" t="str">
        <f>IF(Tablas!E4737="","",Tablas!E4737)</f>
        <v/>
      </c>
      <c r="F4739" s="1" t="str">
        <f>IF(Tablas!F4737="","",Tablas!F4737)</f>
        <v/>
      </c>
      <c r="G4739" s="1" t="str">
        <f>IF(Tablas!I4737="","",Tablas!I4737)</f>
        <v/>
      </c>
      <c r="H4739" s="1" t="s">
        <v>911</v>
      </c>
      <c r="I4739" s="39" t="str">
        <f>IF($B4739="","",-SUMIFS(Tabla7[Cantidad],Tabla7[Código del producto],$B4739,Tabla7[Tipo de movimiento],"SALIDA",Tabla7[Mes],I$5))</f>
        <v/>
      </c>
      <c r="J4739" s="39" t="str">
        <f>IF($B4739="","",-SUMIFS(Tabla7[Cantidad],Tabla7[Código del producto],$B4739,Tabla7[Tipo de movimiento],"SALIDA",Tabla7[Mes],J$5))</f>
        <v/>
      </c>
      <c r="K4739" s="39" t="str">
        <f>IF($B4739="","",-SUMIFS(Tabla7[Cantidad],Tabla7[Código del producto],$B4739,Tabla7[Tipo de movimiento],"SALIDA",Tabla7[Mes],K$5))</f>
        <v/>
      </c>
      <c r="L4739" s="39" t="str">
        <f>IF($B4739="","",-SUMIFS(Tabla7[Cantidad],Tabla7[Código del producto],$B4739,Tabla7[Tipo de movimiento],"SALIDA",Tabla7[Mes],L$5))</f>
        <v/>
      </c>
      <c r="M4739" s="39" t="str">
        <f>IF($B4739="","",-SUMIFS(Tabla7[Cantidad],Tabla7[Código del producto],$B4739,Tabla7[Tipo de movimiento],"SALIDA",Tabla7[Mes],M$5))</f>
        <v/>
      </c>
      <c r="N4739" s="39" t="str">
        <f>IF($B4739="","",-SUMIFS(Tabla7[Cantidad],Tabla7[Código del producto],$B4739,Tabla7[Tipo de movimiento],"SALIDA",Tabla7[Mes],N$5))</f>
        <v/>
      </c>
      <c r="O4739" s="39" t="str">
        <f>IF($B4739="","",-SUMIFS(Tabla7[Cantidad],Tabla7[Código del producto],$B4739,Tabla7[Tipo de movimiento],"SALIDA",Tabla7[Mes],O$5))</f>
        <v/>
      </c>
      <c r="P4739" s="39" t="str">
        <f>IF($B4739="","",-SUMIFS(Tabla7[Cantidad],Tabla7[Código del producto],$B4739,Tabla7[Tipo de movimiento],"SALIDA",Tabla7[Mes],P$5))</f>
        <v/>
      </c>
      <c r="Q4739" s="39" t="str">
        <f t="shared" si="219"/>
        <v/>
      </c>
      <c r="R4739" s="51" t="str">
        <f>IF($B4739="","",IFERROR(VLOOKUP($B4739,'ABC rotación'!$C:$G,5,0),"C"))</f>
        <v/>
      </c>
      <c r="S4739" s="41" t="str">
        <f t="shared" si="220"/>
        <v/>
      </c>
      <c r="T4739" s="40" t="str">
        <f t="shared" si="221"/>
        <v/>
      </c>
      <c r="U4739" s="23" t="str">
        <f>IF($B4739="","",VLOOKUP($T4739,Tablas!$X$14:$Y$17,2,1))</f>
        <v/>
      </c>
    </row>
    <row r="4740" spans="2:21" x14ac:dyDescent="0.2">
      <c r="B4740" s="1" t="str">
        <f>IF(Tablas!B4738="","",Tablas!B4738)</f>
        <v/>
      </c>
      <c r="C4740" s="1" t="str">
        <f>IF(Tablas!C4738="","",Tablas!C4738)</f>
        <v/>
      </c>
      <c r="D4740" s="1" t="str">
        <f>IF(Tablas!D4738="","",Tablas!D4738)</f>
        <v/>
      </c>
      <c r="E4740" s="1" t="str">
        <f>IF(Tablas!E4738="","",Tablas!E4738)</f>
        <v/>
      </c>
      <c r="F4740" s="1" t="str">
        <f>IF(Tablas!F4738="","",Tablas!F4738)</f>
        <v/>
      </c>
      <c r="G4740" s="1" t="str">
        <f>IF(Tablas!I4738="","",Tablas!I4738)</f>
        <v/>
      </c>
      <c r="H4740" s="1" t="s">
        <v>911</v>
      </c>
      <c r="I4740" s="39" t="str">
        <f>IF($B4740="","",-SUMIFS(Tabla7[Cantidad],Tabla7[Código del producto],$B4740,Tabla7[Tipo de movimiento],"SALIDA",Tabla7[Mes],I$5))</f>
        <v/>
      </c>
      <c r="J4740" s="39" t="str">
        <f>IF($B4740="","",-SUMIFS(Tabla7[Cantidad],Tabla7[Código del producto],$B4740,Tabla7[Tipo de movimiento],"SALIDA",Tabla7[Mes],J$5))</f>
        <v/>
      </c>
      <c r="K4740" s="39" t="str">
        <f>IF($B4740="","",-SUMIFS(Tabla7[Cantidad],Tabla7[Código del producto],$B4740,Tabla7[Tipo de movimiento],"SALIDA",Tabla7[Mes],K$5))</f>
        <v/>
      </c>
      <c r="L4740" s="39" t="str">
        <f>IF($B4740="","",-SUMIFS(Tabla7[Cantidad],Tabla7[Código del producto],$B4740,Tabla7[Tipo de movimiento],"SALIDA",Tabla7[Mes],L$5))</f>
        <v/>
      </c>
      <c r="M4740" s="39" t="str">
        <f>IF($B4740="","",-SUMIFS(Tabla7[Cantidad],Tabla7[Código del producto],$B4740,Tabla7[Tipo de movimiento],"SALIDA",Tabla7[Mes],M$5))</f>
        <v/>
      </c>
      <c r="N4740" s="39" t="str">
        <f>IF($B4740="","",-SUMIFS(Tabla7[Cantidad],Tabla7[Código del producto],$B4740,Tabla7[Tipo de movimiento],"SALIDA",Tabla7[Mes],N$5))</f>
        <v/>
      </c>
      <c r="O4740" s="39" t="str">
        <f>IF($B4740="","",-SUMIFS(Tabla7[Cantidad],Tabla7[Código del producto],$B4740,Tabla7[Tipo de movimiento],"SALIDA",Tabla7[Mes],O$5))</f>
        <v/>
      </c>
      <c r="P4740" s="39" t="str">
        <f>IF($B4740="","",-SUMIFS(Tabla7[Cantidad],Tabla7[Código del producto],$B4740,Tabla7[Tipo de movimiento],"SALIDA",Tabla7[Mes],P$5))</f>
        <v/>
      </c>
      <c r="Q4740" s="39" t="str">
        <f t="shared" si="219"/>
        <v/>
      </c>
      <c r="R4740" s="51" t="str">
        <f>IF($B4740="","",IFERROR(VLOOKUP($B4740,'ABC rotación'!$C:$G,5,0),"C"))</f>
        <v/>
      </c>
      <c r="S4740" s="41" t="str">
        <f t="shared" si="220"/>
        <v/>
      </c>
      <c r="T4740" s="40" t="str">
        <f t="shared" si="221"/>
        <v/>
      </c>
      <c r="U4740" s="23" t="str">
        <f>IF($B4740="","",VLOOKUP($T4740,Tablas!$X$14:$Y$17,2,1))</f>
        <v/>
      </c>
    </row>
    <row r="4741" spans="2:21" x14ac:dyDescent="0.2">
      <c r="B4741" s="1" t="str">
        <f>IF(Tablas!B4739="","",Tablas!B4739)</f>
        <v/>
      </c>
      <c r="C4741" s="1" t="str">
        <f>IF(Tablas!C4739="","",Tablas!C4739)</f>
        <v/>
      </c>
      <c r="D4741" s="1" t="str">
        <f>IF(Tablas!D4739="","",Tablas!D4739)</f>
        <v/>
      </c>
      <c r="E4741" s="1" t="str">
        <f>IF(Tablas!E4739="","",Tablas!E4739)</f>
        <v/>
      </c>
      <c r="F4741" s="1" t="str">
        <f>IF(Tablas!F4739="","",Tablas!F4739)</f>
        <v/>
      </c>
      <c r="G4741" s="1" t="str">
        <f>IF(Tablas!I4739="","",Tablas!I4739)</f>
        <v/>
      </c>
      <c r="H4741" s="1" t="s">
        <v>911</v>
      </c>
      <c r="I4741" s="39" t="str">
        <f>IF($B4741="","",-SUMIFS(Tabla7[Cantidad],Tabla7[Código del producto],$B4741,Tabla7[Tipo de movimiento],"SALIDA",Tabla7[Mes],I$5))</f>
        <v/>
      </c>
      <c r="J4741" s="39" t="str">
        <f>IF($B4741="","",-SUMIFS(Tabla7[Cantidad],Tabla7[Código del producto],$B4741,Tabla7[Tipo de movimiento],"SALIDA",Tabla7[Mes],J$5))</f>
        <v/>
      </c>
      <c r="K4741" s="39" t="str">
        <f>IF($B4741="","",-SUMIFS(Tabla7[Cantidad],Tabla7[Código del producto],$B4741,Tabla7[Tipo de movimiento],"SALIDA",Tabla7[Mes],K$5))</f>
        <v/>
      </c>
      <c r="L4741" s="39" t="str">
        <f>IF($B4741="","",-SUMIFS(Tabla7[Cantidad],Tabla7[Código del producto],$B4741,Tabla7[Tipo de movimiento],"SALIDA",Tabla7[Mes],L$5))</f>
        <v/>
      </c>
      <c r="M4741" s="39" t="str">
        <f>IF($B4741="","",-SUMIFS(Tabla7[Cantidad],Tabla7[Código del producto],$B4741,Tabla7[Tipo de movimiento],"SALIDA",Tabla7[Mes],M$5))</f>
        <v/>
      </c>
      <c r="N4741" s="39" t="str">
        <f>IF($B4741="","",-SUMIFS(Tabla7[Cantidad],Tabla7[Código del producto],$B4741,Tabla7[Tipo de movimiento],"SALIDA",Tabla7[Mes],N$5))</f>
        <v/>
      </c>
      <c r="O4741" s="39" t="str">
        <f>IF($B4741="","",-SUMIFS(Tabla7[Cantidad],Tabla7[Código del producto],$B4741,Tabla7[Tipo de movimiento],"SALIDA",Tabla7[Mes],O$5))</f>
        <v/>
      </c>
      <c r="P4741" s="39" t="str">
        <f>IF($B4741="","",-SUMIFS(Tabla7[Cantidad],Tabla7[Código del producto],$B4741,Tabla7[Tipo de movimiento],"SALIDA",Tabla7[Mes],P$5))</f>
        <v/>
      </c>
      <c r="Q4741" s="39" t="str">
        <f t="shared" si="219"/>
        <v/>
      </c>
      <c r="R4741" s="51" t="str">
        <f>IF($B4741="","",IFERROR(VLOOKUP($B4741,'ABC rotación'!$C:$G,5,0),"C"))</f>
        <v/>
      </c>
      <c r="S4741" s="41" t="str">
        <f t="shared" si="220"/>
        <v/>
      </c>
      <c r="T4741" s="40" t="str">
        <f t="shared" si="221"/>
        <v/>
      </c>
      <c r="U4741" s="23" t="str">
        <f>IF($B4741="","",VLOOKUP($T4741,Tablas!$X$14:$Y$17,2,1))</f>
        <v/>
      </c>
    </row>
    <row r="4742" spans="2:21" x14ac:dyDescent="0.2">
      <c r="B4742" s="1" t="str">
        <f>IF(Tablas!B4740="","",Tablas!B4740)</f>
        <v/>
      </c>
      <c r="C4742" s="1" t="str">
        <f>IF(Tablas!C4740="","",Tablas!C4740)</f>
        <v/>
      </c>
      <c r="D4742" s="1" t="str">
        <f>IF(Tablas!D4740="","",Tablas!D4740)</f>
        <v/>
      </c>
      <c r="E4742" s="1" t="str">
        <f>IF(Tablas!E4740="","",Tablas!E4740)</f>
        <v/>
      </c>
      <c r="F4742" s="1" t="str">
        <f>IF(Tablas!F4740="","",Tablas!F4740)</f>
        <v/>
      </c>
      <c r="G4742" s="1" t="str">
        <f>IF(Tablas!I4740="","",Tablas!I4740)</f>
        <v/>
      </c>
      <c r="H4742" s="1" t="s">
        <v>911</v>
      </c>
      <c r="I4742" s="39" t="str">
        <f>IF($B4742="","",-SUMIFS(Tabla7[Cantidad],Tabla7[Código del producto],$B4742,Tabla7[Tipo de movimiento],"SALIDA",Tabla7[Mes],I$5))</f>
        <v/>
      </c>
      <c r="J4742" s="39" t="str">
        <f>IF($B4742="","",-SUMIFS(Tabla7[Cantidad],Tabla7[Código del producto],$B4742,Tabla7[Tipo de movimiento],"SALIDA",Tabla7[Mes],J$5))</f>
        <v/>
      </c>
      <c r="K4742" s="39" t="str">
        <f>IF($B4742="","",-SUMIFS(Tabla7[Cantidad],Tabla7[Código del producto],$B4742,Tabla7[Tipo de movimiento],"SALIDA",Tabla7[Mes],K$5))</f>
        <v/>
      </c>
      <c r="L4742" s="39" t="str">
        <f>IF($B4742="","",-SUMIFS(Tabla7[Cantidad],Tabla7[Código del producto],$B4742,Tabla7[Tipo de movimiento],"SALIDA",Tabla7[Mes],L$5))</f>
        <v/>
      </c>
      <c r="M4742" s="39" t="str">
        <f>IF($B4742="","",-SUMIFS(Tabla7[Cantidad],Tabla7[Código del producto],$B4742,Tabla7[Tipo de movimiento],"SALIDA",Tabla7[Mes],M$5))</f>
        <v/>
      </c>
      <c r="N4742" s="39" t="str">
        <f>IF($B4742="","",-SUMIFS(Tabla7[Cantidad],Tabla7[Código del producto],$B4742,Tabla7[Tipo de movimiento],"SALIDA",Tabla7[Mes],N$5))</f>
        <v/>
      </c>
      <c r="O4742" s="39" t="str">
        <f>IF($B4742="","",-SUMIFS(Tabla7[Cantidad],Tabla7[Código del producto],$B4742,Tabla7[Tipo de movimiento],"SALIDA",Tabla7[Mes],O$5))</f>
        <v/>
      </c>
      <c r="P4742" s="39" t="str">
        <f>IF($B4742="","",-SUMIFS(Tabla7[Cantidad],Tabla7[Código del producto],$B4742,Tabla7[Tipo de movimiento],"SALIDA",Tabla7[Mes],P$5))</f>
        <v/>
      </c>
      <c r="Q4742" s="39" t="str">
        <f t="shared" si="219"/>
        <v/>
      </c>
      <c r="R4742" s="51" t="str">
        <f>IF($B4742="","",IFERROR(VLOOKUP($B4742,'ABC rotación'!$C:$G,5,0),"C"))</f>
        <v/>
      </c>
      <c r="S4742" s="41" t="str">
        <f t="shared" si="220"/>
        <v/>
      </c>
      <c r="T4742" s="40" t="str">
        <f t="shared" si="221"/>
        <v/>
      </c>
      <c r="U4742" s="23" t="str">
        <f>IF($B4742="","",VLOOKUP($T4742,Tablas!$X$14:$Y$17,2,1))</f>
        <v/>
      </c>
    </row>
    <row r="4743" spans="2:21" x14ac:dyDescent="0.2">
      <c r="B4743" s="1" t="str">
        <f>IF(Tablas!B4741="","",Tablas!B4741)</f>
        <v/>
      </c>
      <c r="C4743" s="1" t="str">
        <f>IF(Tablas!C4741="","",Tablas!C4741)</f>
        <v/>
      </c>
      <c r="D4743" s="1" t="str">
        <f>IF(Tablas!D4741="","",Tablas!D4741)</f>
        <v/>
      </c>
      <c r="E4743" s="1" t="str">
        <f>IF(Tablas!E4741="","",Tablas!E4741)</f>
        <v/>
      </c>
      <c r="F4743" s="1" t="str">
        <f>IF(Tablas!F4741="","",Tablas!F4741)</f>
        <v/>
      </c>
      <c r="G4743" s="1" t="str">
        <f>IF(Tablas!I4741="","",Tablas!I4741)</f>
        <v/>
      </c>
      <c r="H4743" s="1" t="s">
        <v>911</v>
      </c>
      <c r="I4743" s="39" t="str">
        <f>IF($B4743="","",-SUMIFS(Tabla7[Cantidad],Tabla7[Código del producto],$B4743,Tabla7[Tipo de movimiento],"SALIDA",Tabla7[Mes],I$5))</f>
        <v/>
      </c>
      <c r="J4743" s="39" t="str">
        <f>IF($B4743="","",-SUMIFS(Tabla7[Cantidad],Tabla7[Código del producto],$B4743,Tabla7[Tipo de movimiento],"SALIDA",Tabla7[Mes],J$5))</f>
        <v/>
      </c>
      <c r="K4743" s="39" t="str">
        <f>IF($B4743="","",-SUMIFS(Tabla7[Cantidad],Tabla7[Código del producto],$B4743,Tabla7[Tipo de movimiento],"SALIDA",Tabla7[Mes],K$5))</f>
        <v/>
      </c>
      <c r="L4743" s="39" t="str">
        <f>IF($B4743="","",-SUMIFS(Tabla7[Cantidad],Tabla7[Código del producto],$B4743,Tabla7[Tipo de movimiento],"SALIDA",Tabla7[Mes],L$5))</f>
        <v/>
      </c>
      <c r="M4743" s="39" t="str">
        <f>IF($B4743="","",-SUMIFS(Tabla7[Cantidad],Tabla7[Código del producto],$B4743,Tabla7[Tipo de movimiento],"SALIDA",Tabla7[Mes],M$5))</f>
        <v/>
      </c>
      <c r="N4743" s="39" t="str">
        <f>IF($B4743="","",-SUMIFS(Tabla7[Cantidad],Tabla7[Código del producto],$B4743,Tabla7[Tipo de movimiento],"SALIDA",Tabla7[Mes],N$5))</f>
        <v/>
      </c>
      <c r="O4743" s="39" t="str">
        <f>IF($B4743="","",-SUMIFS(Tabla7[Cantidad],Tabla7[Código del producto],$B4743,Tabla7[Tipo de movimiento],"SALIDA",Tabla7[Mes],O$5))</f>
        <v/>
      </c>
      <c r="P4743" s="39" t="str">
        <f>IF($B4743="","",-SUMIFS(Tabla7[Cantidad],Tabla7[Código del producto],$B4743,Tabla7[Tipo de movimiento],"SALIDA",Tabla7[Mes],P$5))</f>
        <v/>
      </c>
      <c r="Q4743" s="39" t="str">
        <f t="shared" ref="Q4743:Q4806" si="222">IF($B4743="","",IFERROR(AVERAGE(N4743:P4743),0))</f>
        <v/>
      </c>
      <c r="R4743" s="51" t="str">
        <f>IF($B4743="","",IFERROR(VLOOKUP($B4743,'ABC rotación'!$C:$G,5,0),"C"))</f>
        <v/>
      </c>
      <c r="S4743" s="41" t="str">
        <f t="shared" ref="S4743:S4806" si="223">IF($B4743="","",IFERROR(H4743/Q4743*30,0))</f>
        <v/>
      </c>
      <c r="T4743" s="40" t="str">
        <f t="shared" ref="T4743:T4806" si="224">IF($B4743="","",S4743/F4743)</f>
        <v/>
      </c>
      <c r="U4743" s="23" t="str">
        <f>IF($B4743="","",VLOOKUP($T4743,Tablas!$X$14:$Y$17,2,1))</f>
        <v/>
      </c>
    </row>
    <row r="4744" spans="2:21" x14ac:dyDescent="0.2">
      <c r="B4744" s="1" t="str">
        <f>IF(Tablas!B4742="","",Tablas!B4742)</f>
        <v/>
      </c>
      <c r="C4744" s="1" t="str">
        <f>IF(Tablas!C4742="","",Tablas!C4742)</f>
        <v/>
      </c>
      <c r="D4744" s="1" t="str">
        <f>IF(Tablas!D4742="","",Tablas!D4742)</f>
        <v/>
      </c>
      <c r="E4744" s="1" t="str">
        <f>IF(Tablas!E4742="","",Tablas!E4742)</f>
        <v/>
      </c>
      <c r="F4744" s="1" t="str">
        <f>IF(Tablas!F4742="","",Tablas!F4742)</f>
        <v/>
      </c>
      <c r="G4744" s="1" t="str">
        <f>IF(Tablas!I4742="","",Tablas!I4742)</f>
        <v/>
      </c>
      <c r="H4744" s="1" t="s">
        <v>911</v>
      </c>
      <c r="I4744" s="39" t="str">
        <f>IF($B4744="","",-SUMIFS(Tabla7[Cantidad],Tabla7[Código del producto],$B4744,Tabla7[Tipo de movimiento],"SALIDA",Tabla7[Mes],I$5))</f>
        <v/>
      </c>
      <c r="J4744" s="39" t="str">
        <f>IF($B4744="","",-SUMIFS(Tabla7[Cantidad],Tabla7[Código del producto],$B4744,Tabla7[Tipo de movimiento],"SALIDA",Tabla7[Mes],J$5))</f>
        <v/>
      </c>
      <c r="K4744" s="39" t="str">
        <f>IF($B4744="","",-SUMIFS(Tabla7[Cantidad],Tabla7[Código del producto],$B4744,Tabla7[Tipo de movimiento],"SALIDA",Tabla7[Mes],K$5))</f>
        <v/>
      </c>
      <c r="L4744" s="39" t="str">
        <f>IF($B4744="","",-SUMIFS(Tabla7[Cantidad],Tabla7[Código del producto],$B4744,Tabla7[Tipo de movimiento],"SALIDA",Tabla7[Mes],L$5))</f>
        <v/>
      </c>
      <c r="M4744" s="39" t="str">
        <f>IF($B4744="","",-SUMIFS(Tabla7[Cantidad],Tabla7[Código del producto],$B4744,Tabla7[Tipo de movimiento],"SALIDA",Tabla7[Mes],M$5))</f>
        <v/>
      </c>
      <c r="N4744" s="39" t="str">
        <f>IF($B4744="","",-SUMIFS(Tabla7[Cantidad],Tabla7[Código del producto],$B4744,Tabla7[Tipo de movimiento],"SALIDA",Tabla7[Mes],N$5))</f>
        <v/>
      </c>
      <c r="O4744" s="39" t="str">
        <f>IF($B4744="","",-SUMIFS(Tabla7[Cantidad],Tabla7[Código del producto],$B4744,Tabla7[Tipo de movimiento],"SALIDA",Tabla7[Mes],O$5))</f>
        <v/>
      </c>
      <c r="P4744" s="39" t="str">
        <f>IF($B4744="","",-SUMIFS(Tabla7[Cantidad],Tabla7[Código del producto],$B4744,Tabla7[Tipo de movimiento],"SALIDA",Tabla7[Mes],P$5))</f>
        <v/>
      </c>
      <c r="Q4744" s="39" t="str">
        <f t="shared" si="222"/>
        <v/>
      </c>
      <c r="R4744" s="51" t="str">
        <f>IF($B4744="","",IFERROR(VLOOKUP($B4744,'ABC rotación'!$C:$G,5,0),"C"))</f>
        <v/>
      </c>
      <c r="S4744" s="41" t="str">
        <f t="shared" si="223"/>
        <v/>
      </c>
      <c r="T4744" s="40" t="str">
        <f t="shared" si="224"/>
        <v/>
      </c>
      <c r="U4744" s="23" t="str">
        <f>IF($B4744="","",VLOOKUP($T4744,Tablas!$X$14:$Y$17,2,1))</f>
        <v/>
      </c>
    </row>
    <row r="4745" spans="2:21" x14ac:dyDescent="0.2">
      <c r="B4745" s="1" t="str">
        <f>IF(Tablas!B4743="","",Tablas!B4743)</f>
        <v/>
      </c>
      <c r="C4745" s="1" t="str">
        <f>IF(Tablas!C4743="","",Tablas!C4743)</f>
        <v/>
      </c>
      <c r="D4745" s="1" t="str">
        <f>IF(Tablas!D4743="","",Tablas!D4743)</f>
        <v/>
      </c>
      <c r="E4745" s="1" t="str">
        <f>IF(Tablas!E4743="","",Tablas!E4743)</f>
        <v/>
      </c>
      <c r="F4745" s="1" t="str">
        <f>IF(Tablas!F4743="","",Tablas!F4743)</f>
        <v/>
      </c>
      <c r="G4745" s="1" t="str">
        <f>IF(Tablas!I4743="","",Tablas!I4743)</f>
        <v/>
      </c>
      <c r="H4745" s="1" t="s">
        <v>911</v>
      </c>
      <c r="I4745" s="39" t="str">
        <f>IF($B4745="","",-SUMIFS(Tabla7[Cantidad],Tabla7[Código del producto],$B4745,Tabla7[Tipo de movimiento],"SALIDA",Tabla7[Mes],I$5))</f>
        <v/>
      </c>
      <c r="J4745" s="39" t="str">
        <f>IF($B4745="","",-SUMIFS(Tabla7[Cantidad],Tabla7[Código del producto],$B4745,Tabla7[Tipo de movimiento],"SALIDA",Tabla7[Mes],J$5))</f>
        <v/>
      </c>
      <c r="K4745" s="39" t="str">
        <f>IF($B4745="","",-SUMIFS(Tabla7[Cantidad],Tabla7[Código del producto],$B4745,Tabla7[Tipo de movimiento],"SALIDA",Tabla7[Mes],K$5))</f>
        <v/>
      </c>
      <c r="L4745" s="39" t="str">
        <f>IF($B4745="","",-SUMIFS(Tabla7[Cantidad],Tabla7[Código del producto],$B4745,Tabla7[Tipo de movimiento],"SALIDA",Tabla7[Mes],L$5))</f>
        <v/>
      </c>
      <c r="M4745" s="39" t="str">
        <f>IF($B4745="","",-SUMIFS(Tabla7[Cantidad],Tabla7[Código del producto],$B4745,Tabla7[Tipo de movimiento],"SALIDA",Tabla7[Mes],M$5))</f>
        <v/>
      </c>
      <c r="N4745" s="39" t="str">
        <f>IF($B4745="","",-SUMIFS(Tabla7[Cantidad],Tabla7[Código del producto],$B4745,Tabla7[Tipo de movimiento],"SALIDA",Tabla7[Mes],N$5))</f>
        <v/>
      </c>
      <c r="O4745" s="39" t="str">
        <f>IF($B4745="","",-SUMIFS(Tabla7[Cantidad],Tabla7[Código del producto],$B4745,Tabla7[Tipo de movimiento],"SALIDA",Tabla7[Mes],O$5))</f>
        <v/>
      </c>
      <c r="P4745" s="39" t="str">
        <f>IF($B4745="","",-SUMIFS(Tabla7[Cantidad],Tabla7[Código del producto],$B4745,Tabla7[Tipo de movimiento],"SALIDA",Tabla7[Mes],P$5))</f>
        <v/>
      </c>
      <c r="Q4745" s="39" t="str">
        <f t="shared" si="222"/>
        <v/>
      </c>
      <c r="R4745" s="51" t="str">
        <f>IF($B4745="","",IFERROR(VLOOKUP($B4745,'ABC rotación'!$C:$G,5,0),"C"))</f>
        <v/>
      </c>
      <c r="S4745" s="41" t="str">
        <f t="shared" si="223"/>
        <v/>
      </c>
      <c r="T4745" s="40" t="str">
        <f t="shared" si="224"/>
        <v/>
      </c>
      <c r="U4745" s="23" t="str">
        <f>IF($B4745="","",VLOOKUP($T4745,Tablas!$X$14:$Y$17,2,1))</f>
        <v/>
      </c>
    </row>
    <row r="4746" spans="2:21" x14ac:dyDescent="0.2">
      <c r="B4746" s="1" t="str">
        <f>IF(Tablas!B4744="","",Tablas!B4744)</f>
        <v/>
      </c>
      <c r="C4746" s="1" t="str">
        <f>IF(Tablas!C4744="","",Tablas!C4744)</f>
        <v/>
      </c>
      <c r="D4746" s="1" t="str">
        <f>IF(Tablas!D4744="","",Tablas!D4744)</f>
        <v/>
      </c>
      <c r="E4746" s="1" t="str">
        <f>IF(Tablas!E4744="","",Tablas!E4744)</f>
        <v/>
      </c>
      <c r="F4746" s="1" t="str">
        <f>IF(Tablas!F4744="","",Tablas!F4744)</f>
        <v/>
      </c>
      <c r="G4746" s="1" t="str">
        <f>IF(Tablas!I4744="","",Tablas!I4744)</f>
        <v/>
      </c>
      <c r="H4746" s="1" t="s">
        <v>911</v>
      </c>
      <c r="I4746" s="39" t="str">
        <f>IF($B4746="","",-SUMIFS(Tabla7[Cantidad],Tabla7[Código del producto],$B4746,Tabla7[Tipo de movimiento],"SALIDA",Tabla7[Mes],I$5))</f>
        <v/>
      </c>
      <c r="J4746" s="39" t="str">
        <f>IF($B4746="","",-SUMIFS(Tabla7[Cantidad],Tabla7[Código del producto],$B4746,Tabla7[Tipo de movimiento],"SALIDA",Tabla7[Mes],J$5))</f>
        <v/>
      </c>
      <c r="K4746" s="39" t="str">
        <f>IF($B4746="","",-SUMIFS(Tabla7[Cantidad],Tabla7[Código del producto],$B4746,Tabla7[Tipo de movimiento],"SALIDA",Tabla7[Mes],K$5))</f>
        <v/>
      </c>
      <c r="L4746" s="39" t="str">
        <f>IF($B4746="","",-SUMIFS(Tabla7[Cantidad],Tabla7[Código del producto],$B4746,Tabla7[Tipo de movimiento],"SALIDA",Tabla7[Mes],L$5))</f>
        <v/>
      </c>
      <c r="M4746" s="39" t="str">
        <f>IF($B4746="","",-SUMIFS(Tabla7[Cantidad],Tabla7[Código del producto],$B4746,Tabla7[Tipo de movimiento],"SALIDA",Tabla7[Mes],M$5))</f>
        <v/>
      </c>
      <c r="N4746" s="39" t="str">
        <f>IF($B4746="","",-SUMIFS(Tabla7[Cantidad],Tabla7[Código del producto],$B4746,Tabla7[Tipo de movimiento],"SALIDA",Tabla7[Mes],N$5))</f>
        <v/>
      </c>
      <c r="O4746" s="39" t="str">
        <f>IF($B4746="","",-SUMIFS(Tabla7[Cantidad],Tabla7[Código del producto],$B4746,Tabla7[Tipo de movimiento],"SALIDA",Tabla7[Mes],O$5))</f>
        <v/>
      </c>
      <c r="P4746" s="39" t="str">
        <f>IF($B4746="","",-SUMIFS(Tabla7[Cantidad],Tabla7[Código del producto],$B4746,Tabla7[Tipo de movimiento],"SALIDA",Tabla7[Mes],P$5))</f>
        <v/>
      </c>
      <c r="Q4746" s="39" t="str">
        <f t="shared" si="222"/>
        <v/>
      </c>
      <c r="R4746" s="51" t="str">
        <f>IF($B4746="","",IFERROR(VLOOKUP($B4746,'ABC rotación'!$C:$G,5,0),"C"))</f>
        <v/>
      </c>
      <c r="S4746" s="41" t="str">
        <f t="shared" si="223"/>
        <v/>
      </c>
      <c r="T4746" s="40" t="str">
        <f t="shared" si="224"/>
        <v/>
      </c>
      <c r="U4746" s="23" t="str">
        <f>IF($B4746="","",VLOOKUP($T4746,Tablas!$X$14:$Y$17,2,1))</f>
        <v/>
      </c>
    </row>
    <row r="4747" spans="2:21" x14ac:dyDescent="0.2">
      <c r="B4747" s="1" t="str">
        <f>IF(Tablas!B4745="","",Tablas!B4745)</f>
        <v/>
      </c>
      <c r="C4747" s="1" t="str">
        <f>IF(Tablas!C4745="","",Tablas!C4745)</f>
        <v/>
      </c>
      <c r="D4747" s="1" t="str">
        <f>IF(Tablas!D4745="","",Tablas!D4745)</f>
        <v/>
      </c>
      <c r="E4747" s="1" t="str">
        <f>IF(Tablas!E4745="","",Tablas!E4745)</f>
        <v/>
      </c>
      <c r="F4747" s="1" t="str">
        <f>IF(Tablas!F4745="","",Tablas!F4745)</f>
        <v/>
      </c>
      <c r="G4747" s="1" t="str">
        <f>IF(Tablas!I4745="","",Tablas!I4745)</f>
        <v/>
      </c>
      <c r="H4747" s="1" t="s">
        <v>911</v>
      </c>
      <c r="I4747" s="39" t="str">
        <f>IF($B4747="","",-SUMIFS(Tabla7[Cantidad],Tabla7[Código del producto],$B4747,Tabla7[Tipo de movimiento],"SALIDA",Tabla7[Mes],I$5))</f>
        <v/>
      </c>
      <c r="J4747" s="39" t="str">
        <f>IF($B4747="","",-SUMIFS(Tabla7[Cantidad],Tabla7[Código del producto],$B4747,Tabla7[Tipo de movimiento],"SALIDA",Tabla7[Mes],J$5))</f>
        <v/>
      </c>
      <c r="K4747" s="39" t="str">
        <f>IF($B4747="","",-SUMIFS(Tabla7[Cantidad],Tabla7[Código del producto],$B4747,Tabla7[Tipo de movimiento],"SALIDA",Tabla7[Mes],K$5))</f>
        <v/>
      </c>
      <c r="L4747" s="39" t="str">
        <f>IF($B4747="","",-SUMIFS(Tabla7[Cantidad],Tabla7[Código del producto],$B4747,Tabla7[Tipo de movimiento],"SALIDA",Tabla7[Mes],L$5))</f>
        <v/>
      </c>
      <c r="M4747" s="39" t="str">
        <f>IF($B4747="","",-SUMIFS(Tabla7[Cantidad],Tabla7[Código del producto],$B4747,Tabla7[Tipo de movimiento],"SALIDA",Tabla7[Mes],M$5))</f>
        <v/>
      </c>
      <c r="N4747" s="39" t="str">
        <f>IF($B4747="","",-SUMIFS(Tabla7[Cantidad],Tabla7[Código del producto],$B4747,Tabla7[Tipo de movimiento],"SALIDA",Tabla7[Mes],N$5))</f>
        <v/>
      </c>
      <c r="O4747" s="39" t="str">
        <f>IF($B4747="","",-SUMIFS(Tabla7[Cantidad],Tabla7[Código del producto],$B4747,Tabla7[Tipo de movimiento],"SALIDA",Tabla7[Mes],O$5))</f>
        <v/>
      </c>
      <c r="P4747" s="39" t="str">
        <f>IF($B4747="","",-SUMIFS(Tabla7[Cantidad],Tabla7[Código del producto],$B4747,Tabla7[Tipo de movimiento],"SALIDA",Tabla7[Mes],P$5))</f>
        <v/>
      </c>
      <c r="Q4747" s="39" t="str">
        <f t="shared" si="222"/>
        <v/>
      </c>
      <c r="R4747" s="51" t="str">
        <f>IF($B4747="","",IFERROR(VLOOKUP($B4747,'ABC rotación'!$C:$G,5,0),"C"))</f>
        <v/>
      </c>
      <c r="S4747" s="41" t="str">
        <f t="shared" si="223"/>
        <v/>
      </c>
      <c r="T4747" s="40" t="str">
        <f t="shared" si="224"/>
        <v/>
      </c>
      <c r="U4747" s="23" t="str">
        <f>IF($B4747="","",VLOOKUP($T4747,Tablas!$X$14:$Y$17,2,1))</f>
        <v/>
      </c>
    </row>
    <row r="4748" spans="2:21" x14ac:dyDescent="0.2">
      <c r="B4748" s="1" t="str">
        <f>IF(Tablas!B4746="","",Tablas!B4746)</f>
        <v/>
      </c>
      <c r="C4748" s="1" t="str">
        <f>IF(Tablas!C4746="","",Tablas!C4746)</f>
        <v/>
      </c>
      <c r="D4748" s="1" t="str">
        <f>IF(Tablas!D4746="","",Tablas!D4746)</f>
        <v/>
      </c>
      <c r="E4748" s="1" t="str">
        <f>IF(Tablas!E4746="","",Tablas!E4746)</f>
        <v/>
      </c>
      <c r="F4748" s="1" t="str">
        <f>IF(Tablas!F4746="","",Tablas!F4746)</f>
        <v/>
      </c>
      <c r="G4748" s="1" t="str">
        <f>IF(Tablas!I4746="","",Tablas!I4746)</f>
        <v/>
      </c>
      <c r="H4748" s="1" t="s">
        <v>911</v>
      </c>
      <c r="I4748" s="39" t="str">
        <f>IF($B4748="","",-SUMIFS(Tabla7[Cantidad],Tabla7[Código del producto],$B4748,Tabla7[Tipo de movimiento],"SALIDA",Tabla7[Mes],I$5))</f>
        <v/>
      </c>
      <c r="J4748" s="39" t="str">
        <f>IF($B4748="","",-SUMIFS(Tabla7[Cantidad],Tabla7[Código del producto],$B4748,Tabla7[Tipo de movimiento],"SALIDA",Tabla7[Mes],J$5))</f>
        <v/>
      </c>
      <c r="K4748" s="39" t="str">
        <f>IF($B4748="","",-SUMIFS(Tabla7[Cantidad],Tabla7[Código del producto],$B4748,Tabla7[Tipo de movimiento],"SALIDA",Tabla7[Mes],K$5))</f>
        <v/>
      </c>
      <c r="L4748" s="39" t="str">
        <f>IF($B4748="","",-SUMIFS(Tabla7[Cantidad],Tabla7[Código del producto],$B4748,Tabla7[Tipo de movimiento],"SALIDA",Tabla7[Mes],L$5))</f>
        <v/>
      </c>
      <c r="M4748" s="39" t="str">
        <f>IF($B4748="","",-SUMIFS(Tabla7[Cantidad],Tabla7[Código del producto],$B4748,Tabla7[Tipo de movimiento],"SALIDA",Tabla7[Mes],M$5))</f>
        <v/>
      </c>
      <c r="N4748" s="39" t="str">
        <f>IF($B4748="","",-SUMIFS(Tabla7[Cantidad],Tabla7[Código del producto],$B4748,Tabla7[Tipo de movimiento],"SALIDA",Tabla7[Mes],N$5))</f>
        <v/>
      </c>
      <c r="O4748" s="39" t="str">
        <f>IF($B4748="","",-SUMIFS(Tabla7[Cantidad],Tabla7[Código del producto],$B4748,Tabla7[Tipo de movimiento],"SALIDA",Tabla7[Mes],O$5))</f>
        <v/>
      </c>
      <c r="P4748" s="39" t="str">
        <f>IF($B4748="","",-SUMIFS(Tabla7[Cantidad],Tabla7[Código del producto],$B4748,Tabla7[Tipo de movimiento],"SALIDA",Tabla7[Mes],P$5))</f>
        <v/>
      </c>
      <c r="Q4748" s="39" t="str">
        <f t="shared" si="222"/>
        <v/>
      </c>
      <c r="R4748" s="51" t="str">
        <f>IF($B4748="","",IFERROR(VLOOKUP($B4748,'ABC rotación'!$C:$G,5,0),"C"))</f>
        <v/>
      </c>
      <c r="S4748" s="41" t="str">
        <f t="shared" si="223"/>
        <v/>
      </c>
      <c r="T4748" s="40" t="str">
        <f t="shared" si="224"/>
        <v/>
      </c>
      <c r="U4748" s="23" t="str">
        <f>IF($B4748="","",VLOOKUP($T4748,Tablas!$X$14:$Y$17,2,1))</f>
        <v/>
      </c>
    </row>
    <row r="4749" spans="2:21" x14ac:dyDescent="0.2">
      <c r="B4749" s="1" t="str">
        <f>IF(Tablas!B4747="","",Tablas!B4747)</f>
        <v/>
      </c>
      <c r="C4749" s="1" t="str">
        <f>IF(Tablas!C4747="","",Tablas!C4747)</f>
        <v/>
      </c>
      <c r="D4749" s="1" t="str">
        <f>IF(Tablas!D4747="","",Tablas!D4747)</f>
        <v/>
      </c>
      <c r="E4749" s="1" t="str">
        <f>IF(Tablas!E4747="","",Tablas!E4747)</f>
        <v/>
      </c>
      <c r="F4749" s="1" t="str">
        <f>IF(Tablas!F4747="","",Tablas!F4747)</f>
        <v/>
      </c>
      <c r="G4749" s="1" t="str">
        <f>IF(Tablas!I4747="","",Tablas!I4747)</f>
        <v/>
      </c>
      <c r="H4749" s="1" t="s">
        <v>911</v>
      </c>
      <c r="I4749" s="39" t="str">
        <f>IF($B4749="","",-SUMIFS(Tabla7[Cantidad],Tabla7[Código del producto],$B4749,Tabla7[Tipo de movimiento],"SALIDA",Tabla7[Mes],I$5))</f>
        <v/>
      </c>
      <c r="J4749" s="39" t="str">
        <f>IF($B4749="","",-SUMIFS(Tabla7[Cantidad],Tabla7[Código del producto],$B4749,Tabla7[Tipo de movimiento],"SALIDA",Tabla7[Mes],J$5))</f>
        <v/>
      </c>
      <c r="K4749" s="39" t="str">
        <f>IF($B4749="","",-SUMIFS(Tabla7[Cantidad],Tabla7[Código del producto],$B4749,Tabla7[Tipo de movimiento],"SALIDA",Tabla7[Mes],K$5))</f>
        <v/>
      </c>
      <c r="L4749" s="39" t="str">
        <f>IF($B4749="","",-SUMIFS(Tabla7[Cantidad],Tabla7[Código del producto],$B4749,Tabla7[Tipo de movimiento],"SALIDA",Tabla7[Mes],L$5))</f>
        <v/>
      </c>
      <c r="M4749" s="39" t="str">
        <f>IF($B4749="","",-SUMIFS(Tabla7[Cantidad],Tabla7[Código del producto],$B4749,Tabla7[Tipo de movimiento],"SALIDA",Tabla7[Mes],M$5))</f>
        <v/>
      </c>
      <c r="N4749" s="39" t="str">
        <f>IF($B4749="","",-SUMIFS(Tabla7[Cantidad],Tabla7[Código del producto],$B4749,Tabla7[Tipo de movimiento],"SALIDA",Tabla7[Mes],N$5))</f>
        <v/>
      </c>
      <c r="O4749" s="39" t="str">
        <f>IF($B4749="","",-SUMIFS(Tabla7[Cantidad],Tabla7[Código del producto],$B4749,Tabla7[Tipo de movimiento],"SALIDA",Tabla7[Mes],O$5))</f>
        <v/>
      </c>
      <c r="P4749" s="39" t="str">
        <f>IF($B4749="","",-SUMIFS(Tabla7[Cantidad],Tabla7[Código del producto],$B4749,Tabla7[Tipo de movimiento],"SALIDA",Tabla7[Mes],P$5))</f>
        <v/>
      </c>
      <c r="Q4749" s="39" t="str">
        <f t="shared" si="222"/>
        <v/>
      </c>
      <c r="R4749" s="51" t="str">
        <f>IF($B4749="","",IFERROR(VLOOKUP($B4749,'ABC rotación'!$C:$G,5,0),"C"))</f>
        <v/>
      </c>
      <c r="S4749" s="41" t="str">
        <f t="shared" si="223"/>
        <v/>
      </c>
      <c r="T4749" s="40" t="str">
        <f t="shared" si="224"/>
        <v/>
      </c>
      <c r="U4749" s="23" t="str">
        <f>IF($B4749="","",VLOOKUP($T4749,Tablas!$X$14:$Y$17,2,1))</f>
        <v/>
      </c>
    </row>
    <row r="4750" spans="2:21" x14ac:dyDescent="0.2">
      <c r="B4750" s="1" t="str">
        <f>IF(Tablas!B4748="","",Tablas!B4748)</f>
        <v/>
      </c>
      <c r="C4750" s="1" t="str">
        <f>IF(Tablas!C4748="","",Tablas!C4748)</f>
        <v/>
      </c>
      <c r="D4750" s="1" t="str">
        <f>IF(Tablas!D4748="","",Tablas!D4748)</f>
        <v/>
      </c>
      <c r="E4750" s="1" t="str">
        <f>IF(Tablas!E4748="","",Tablas!E4748)</f>
        <v/>
      </c>
      <c r="F4750" s="1" t="str">
        <f>IF(Tablas!F4748="","",Tablas!F4748)</f>
        <v/>
      </c>
      <c r="G4750" s="1" t="str">
        <f>IF(Tablas!I4748="","",Tablas!I4748)</f>
        <v/>
      </c>
      <c r="H4750" s="1" t="s">
        <v>911</v>
      </c>
      <c r="I4750" s="39" t="str">
        <f>IF($B4750="","",-SUMIFS(Tabla7[Cantidad],Tabla7[Código del producto],$B4750,Tabla7[Tipo de movimiento],"SALIDA",Tabla7[Mes],I$5))</f>
        <v/>
      </c>
      <c r="J4750" s="39" t="str">
        <f>IF($B4750="","",-SUMIFS(Tabla7[Cantidad],Tabla7[Código del producto],$B4750,Tabla7[Tipo de movimiento],"SALIDA",Tabla7[Mes],J$5))</f>
        <v/>
      </c>
      <c r="K4750" s="39" t="str">
        <f>IF($B4750="","",-SUMIFS(Tabla7[Cantidad],Tabla7[Código del producto],$B4750,Tabla7[Tipo de movimiento],"SALIDA",Tabla7[Mes],K$5))</f>
        <v/>
      </c>
      <c r="L4750" s="39" t="str">
        <f>IF($B4750="","",-SUMIFS(Tabla7[Cantidad],Tabla7[Código del producto],$B4750,Tabla7[Tipo de movimiento],"SALIDA",Tabla7[Mes],L$5))</f>
        <v/>
      </c>
      <c r="M4750" s="39" t="str">
        <f>IF($B4750="","",-SUMIFS(Tabla7[Cantidad],Tabla7[Código del producto],$B4750,Tabla7[Tipo de movimiento],"SALIDA",Tabla7[Mes],M$5))</f>
        <v/>
      </c>
      <c r="N4750" s="39" t="str">
        <f>IF($B4750="","",-SUMIFS(Tabla7[Cantidad],Tabla7[Código del producto],$B4750,Tabla7[Tipo de movimiento],"SALIDA",Tabla7[Mes],N$5))</f>
        <v/>
      </c>
      <c r="O4750" s="39" t="str">
        <f>IF($B4750="","",-SUMIFS(Tabla7[Cantidad],Tabla7[Código del producto],$B4750,Tabla7[Tipo de movimiento],"SALIDA",Tabla7[Mes],O$5))</f>
        <v/>
      </c>
      <c r="P4750" s="39" t="str">
        <f>IF($B4750="","",-SUMIFS(Tabla7[Cantidad],Tabla7[Código del producto],$B4750,Tabla7[Tipo de movimiento],"SALIDA",Tabla7[Mes],P$5))</f>
        <v/>
      </c>
      <c r="Q4750" s="39" t="str">
        <f t="shared" si="222"/>
        <v/>
      </c>
      <c r="R4750" s="51" t="str">
        <f>IF($B4750="","",IFERROR(VLOOKUP($B4750,'ABC rotación'!$C:$G,5,0),"C"))</f>
        <v/>
      </c>
      <c r="S4750" s="41" t="str">
        <f t="shared" si="223"/>
        <v/>
      </c>
      <c r="T4750" s="40" t="str">
        <f t="shared" si="224"/>
        <v/>
      </c>
      <c r="U4750" s="23" t="str">
        <f>IF($B4750="","",VLOOKUP($T4750,Tablas!$X$14:$Y$17,2,1))</f>
        <v/>
      </c>
    </row>
    <row r="4751" spans="2:21" x14ac:dyDescent="0.2">
      <c r="B4751" s="1" t="str">
        <f>IF(Tablas!B4749="","",Tablas!B4749)</f>
        <v/>
      </c>
      <c r="C4751" s="1" t="str">
        <f>IF(Tablas!C4749="","",Tablas!C4749)</f>
        <v/>
      </c>
      <c r="D4751" s="1" t="str">
        <f>IF(Tablas!D4749="","",Tablas!D4749)</f>
        <v/>
      </c>
      <c r="E4751" s="1" t="str">
        <f>IF(Tablas!E4749="","",Tablas!E4749)</f>
        <v/>
      </c>
      <c r="F4751" s="1" t="str">
        <f>IF(Tablas!F4749="","",Tablas!F4749)</f>
        <v/>
      </c>
      <c r="G4751" s="1" t="str">
        <f>IF(Tablas!I4749="","",Tablas!I4749)</f>
        <v/>
      </c>
      <c r="H4751" s="1" t="s">
        <v>911</v>
      </c>
      <c r="I4751" s="39" t="str">
        <f>IF($B4751="","",-SUMIFS(Tabla7[Cantidad],Tabla7[Código del producto],$B4751,Tabla7[Tipo de movimiento],"SALIDA",Tabla7[Mes],I$5))</f>
        <v/>
      </c>
      <c r="J4751" s="39" t="str">
        <f>IF($B4751="","",-SUMIFS(Tabla7[Cantidad],Tabla7[Código del producto],$B4751,Tabla7[Tipo de movimiento],"SALIDA",Tabla7[Mes],J$5))</f>
        <v/>
      </c>
      <c r="K4751" s="39" t="str">
        <f>IF($B4751="","",-SUMIFS(Tabla7[Cantidad],Tabla7[Código del producto],$B4751,Tabla7[Tipo de movimiento],"SALIDA",Tabla7[Mes],K$5))</f>
        <v/>
      </c>
      <c r="L4751" s="39" t="str">
        <f>IF($B4751="","",-SUMIFS(Tabla7[Cantidad],Tabla7[Código del producto],$B4751,Tabla7[Tipo de movimiento],"SALIDA",Tabla7[Mes],L$5))</f>
        <v/>
      </c>
      <c r="M4751" s="39" t="str">
        <f>IF($B4751="","",-SUMIFS(Tabla7[Cantidad],Tabla7[Código del producto],$B4751,Tabla7[Tipo de movimiento],"SALIDA",Tabla7[Mes],M$5))</f>
        <v/>
      </c>
      <c r="N4751" s="39" t="str">
        <f>IF($B4751="","",-SUMIFS(Tabla7[Cantidad],Tabla7[Código del producto],$B4751,Tabla7[Tipo de movimiento],"SALIDA",Tabla7[Mes],N$5))</f>
        <v/>
      </c>
      <c r="O4751" s="39" t="str">
        <f>IF($B4751="","",-SUMIFS(Tabla7[Cantidad],Tabla7[Código del producto],$B4751,Tabla7[Tipo de movimiento],"SALIDA",Tabla7[Mes],O$5))</f>
        <v/>
      </c>
      <c r="P4751" s="39" t="str">
        <f>IF($B4751="","",-SUMIFS(Tabla7[Cantidad],Tabla7[Código del producto],$B4751,Tabla7[Tipo de movimiento],"SALIDA",Tabla7[Mes],P$5))</f>
        <v/>
      </c>
      <c r="Q4751" s="39" t="str">
        <f t="shared" si="222"/>
        <v/>
      </c>
      <c r="R4751" s="51" t="str">
        <f>IF($B4751="","",IFERROR(VLOOKUP($B4751,'ABC rotación'!$C:$G,5,0),"C"))</f>
        <v/>
      </c>
      <c r="S4751" s="41" t="str">
        <f t="shared" si="223"/>
        <v/>
      </c>
      <c r="T4751" s="40" t="str">
        <f t="shared" si="224"/>
        <v/>
      </c>
      <c r="U4751" s="23" t="str">
        <f>IF($B4751="","",VLOOKUP($T4751,Tablas!$X$14:$Y$17,2,1))</f>
        <v/>
      </c>
    </row>
    <row r="4752" spans="2:21" x14ac:dyDescent="0.2">
      <c r="B4752" s="1" t="str">
        <f>IF(Tablas!B4750="","",Tablas!B4750)</f>
        <v/>
      </c>
      <c r="C4752" s="1" t="str">
        <f>IF(Tablas!C4750="","",Tablas!C4750)</f>
        <v/>
      </c>
      <c r="D4752" s="1" t="str">
        <f>IF(Tablas!D4750="","",Tablas!D4750)</f>
        <v/>
      </c>
      <c r="E4752" s="1" t="str">
        <f>IF(Tablas!E4750="","",Tablas!E4750)</f>
        <v/>
      </c>
      <c r="F4752" s="1" t="str">
        <f>IF(Tablas!F4750="","",Tablas!F4750)</f>
        <v/>
      </c>
      <c r="G4752" s="1" t="str">
        <f>IF(Tablas!I4750="","",Tablas!I4750)</f>
        <v/>
      </c>
      <c r="H4752" s="1" t="s">
        <v>911</v>
      </c>
      <c r="I4752" s="39" t="str">
        <f>IF($B4752="","",-SUMIFS(Tabla7[Cantidad],Tabla7[Código del producto],$B4752,Tabla7[Tipo de movimiento],"SALIDA",Tabla7[Mes],I$5))</f>
        <v/>
      </c>
      <c r="J4752" s="39" t="str">
        <f>IF($B4752="","",-SUMIFS(Tabla7[Cantidad],Tabla7[Código del producto],$B4752,Tabla7[Tipo de movimiento],"SALIDA",Tabla7[Mes],J$5))</f>
        <v/>
      </c>
      <c r="K4752" s="39" t="str">
        <f>IF($B4752="","",-SUMIFS(Tabla7[Cantidad],Tabla7[Código del producto],$B4752,Tabla7[Tipo de movimiento],"SALIDA",Tabla7[Mes],K$5))</f>
        <v/>
      </c>
      <c r="L4752" s="39" t="str">
        <f>IF($B4752="","",-SUMIFS(Tabla7[Cantidad],Tabla7[Código del producto],$B4752,Tabla7[Tipo de movimiento],"SALIDA",Tabla7[Mes],L$5))</f>
        <v/>
      </c>
      <c r="M4752" s="39" t="str">
        <f>IF($B4752="","",-SUMIFS(Tabla7[Cantidad],Tabla7[Código del producto],$B4752,Tabla7[Tipo de movimiento],"SALIDA",Tabla7[Mes],M$5))</f>
        <v/>
      </c>
      <c r="N4752" s="39" t="str">
        <f>IF($B4752="","",-SUMIFS(Tabla7[Cantidad],Tabla7[Código del producto],$B4752,Tabla7[Tipo de movimiento],"SALIDA",Tabla7[Mes],N$5))</f>
        <v/>
      </c>
      <c r="O4752" s="39" t="str">
        <f>IF($B4752="","",-SUMIFS(Tabla7[Cantidad],Tabla7[Código del producto],$B4752,Tabla7[Tipo de movimiento],"SALIDA",Tabla7[Mes],O$5))</f>
        <v/>
      </c>
      <c r="P4752" s="39" t="str">
        <f>IF($B4752="","",-SUMIFS(Tabla7[Cantidad],Tabla7[Código del producto],$B4752,Tabla7[Tipo de movimiento],"SALIDA",Tabla7[Mes],P$5))</f>
        <v/>
      </c>
      <c r="Q4752" s="39" t="str">
        <f t="shared" si="222"/>
        <v/>
      </c>
      <c r="R4752" s="51" t="str">
        <f>IF($B4752="","",IFERROR(VLOOKUP($B4752,'ABC rotación'!$C:$G,5,0),"C"))</f>
        <v/>
      </c>
      <c r="S4752" s="41" t="str">
        <f t="shared" si="223"/>
        <v/>
      </c>
      <c r="T4752" s="40" t="str">
        <f t="shared" si="224"/>
        <v/>
      </c>
      <c r="U4752" s="23" t="str">
        <f>IF($B4752="","",VLOOKUP($T4752,Tablas!$X$14:$Y$17,2,1))</f>
        <v/>
      </c>
    </row>
    <row r="4753" spans="2:21" x14ac:dyDescent="0.2">
      <c r="B4753" s="1" t="str">
        <f>IF(Tablas!B4751="","",Tablas!B4751)</f>
        <v/>
      </c>
      <c r="C4753" s="1" t="str">
        <f>IF(Tablas!C4751="","",Tablas!C4751)</f>
        <v/>
      </c>
      <c r="D4753" s="1" t="str">
        <f>IF(Tablas!D4751="","",Tablas!D4751)</f>
        <v/>
      </c>
      <c r="E4753" s="1" t="str">
        <f>IF(Tablas!E4751="","",Tablas!E4751)</f>
        <v/>
      </c>
      <c r="F4753" s="1" t="str">
        <f>IF(Tablas!F4751="","",Tablas!F4751)</f>
        <v/>
      </c>
      <c r="G4753" s="1" t="str">
        <f>IF(Tablas!I4751="","",Tablas!I4751)</f>
        <v/>
      </c>
      <c r="H4753" s="1" t="s">
        <v>911</v>
      </c>
      <c r="I4753" s="39" t="str">
        <f>IF($B4753="","",-SUMIFS(Tabla7[Cantidad],Tabla7[Código del producto],$B4753,Tabla7[Tipo de movimiento],"SALIDA",Tabla7[Mes],I$5))</f>
        <v/>
      </c>
      <c r="J4753" s="39" t="str">
        <f>IF($B4753="","",-SUMIFS(Tabla7[Cantidad],Tabla7[Código del producto],$B4753,Tabla7[Tipo de movimiento],"SALIDA",Tabla7[Mes],J$5))</f>
        <v/>
      </c>
      <c r="K4753" s="39" t="str">
        <f>IF($B4753="","",-SUMIFS(Tabla7[Cantidad],Tabla7[Código del producto],$B4753,Tabla7[Tipo de movimiento],"SALIDA",Tabla7[Mes],K$5))</f>
        <v/>
      </c>
      <c r="L4753" s="39" t="str">
        <f>IF($B4753="","",-SUMIFS(Tabla7[Cantidad],Tabla7[Código del producto],$B4753,Tabla7[Tipo de movimiento],"SALIDA",Tabla7[Mes],L$5))</f>
        <v/>
      </c>
      <c r="M4753" s="39" t="str">
        <f>IF($B4753="","",-SUMIFS(Tabla7[Cantidad],Tabla7[Código del producto],$B4753,Tabla7[Tipo de movimiento],"SALIDA",Tabla7[Mes],M$5))</f>
        <v/>
      </c>
      <c r="N4753" s="39" t="str">
        <f>IF($B4753="","",-SUMIFS(Tabla7[Cantidad],Tabla7[Código del producto],$B4753,Tabla7[Tipo de movimiento],"SALIDA",Tabla7[Mes],N$5))</f>
        <v/>
      </c>
      <c r="O4753" s="39" t="str">
        <f>IF($B4753="","",-SUMIFS(Tabla7[Cantidad],Tabla7[Código del producto],$B4753,Tabla7[Tipo de movimiento],"SALIDA",Tabla7[Mes],O$5))</f>
        <v/>
      </c>
      <c r="P4753" s="39" t="str">
        <f>IF($B4753="","",-SUMIFS(Tabla7[Cantidad],Tabla7[Código del producto],$B4753,Tabla7[Tipo de movimiento],"SALIDA",Tabla7[Mes],P$5))</f>
        <v/>
      </c>
      <c r="Q4753" s="39" t="str">
        <f t="shared" si="222"/>
        <v/>
      </c>
      <c r="R4753" s="51" t="str">
        <f>IF($B4753="","",IFERROR(VLOOKUP($B4753,'ABC rotación'!$C:$G,5,0),"C"))</f>
        <v/>
      </c>
      <c r="S4753" s="41" t="str">
        <f t="shared" si="223"/>
        <v/>
      </c>
      <c r="T4753" s="40" t="str">
        <f t="shared" si="224"/>
        <v/>
      </c>
      <c r="U4753" s="23" t="str">
        <f>IF($B4753="","",VLOOKUP($T4753,Tablas!$X$14:$Y$17,2,1))</f>
        <v/>
      </c>
    </row>
    <row r="4754" spans="2:21" x14ac:dyDescent="0.2">
      <c r="B4754" s="1" t="str">
        <f>IF(Tablas!B4752="","",Tablas!B4752)</f>
        <v/>
      </c>
      <c r="C4754" s="1" t="str">
        <f>IF(Tablas!C4752="","",Tablas!C4752)</f>
        <v/>
      </c>
      <c r="D4754" s="1" t="str">
        <f>IF(Tablas!D4752="","",Tablas!D4752)</f>
        <v/>
      </c>
      <c r="E4754" s="1" t="str">
        <f>IF(Tablas!E4752="","",Tablas!E4752)</f>
        <v/>
      </c>
      <c r="F4754" s="1" t="str">
        <f>IF(Tablas!F4752="","",Tablas!F4752)</f>
        <v/>
      </c>
      <c r="G4754" s="1" t="str">
        <f>IF(Tablas!I4752="","",Tablas!I4752)</f>
        <v/>
      </c>
      <c r="H4754" s="1" t="s">
        <v>911</v>
      </c>
      <c r="I4754" s="39" t="str">
        <f>IF($B4754="","",-SUMIFS(Tabla7[Cantidad],Tabla7[Código del producto],$B4754,Tabla7[Tipo de movimiento],"SALIDA",Tabla7[Mes],I$5))</f>
        <v/>
      </c>
      <c r="J4754" s="39" t="str">
        <f>IF($B4754="","",-SUMIFS(Tabla7[Cantidad],Tabla7[Código del producto],$B4754,Tabla7[Tipo de movimiento],"SALIDA",Tabla7[Mes],J$5))</f>
        <v/>
      </c>
      <c r="K4754" s="39" t="str">
        <f>IF($B4754="","",-SUMIFS(Tabla7[Cantidad],Tabla7[Código del producto],$B4754,Tabla7[Tipo de movimiento],"SALIDA",Tabla7[Mes],K$5))</f>
        <v/>
      </c>
      <c r="L4754" s="39" t="str">
        <f>IF($B4754="","",-SUMIFS(Tabla7[Cantidad],Tabla7[Código del producto],$B4754,Tabla7[Tipo de movimiento],"SALIDA",Tabla7[Mes],L$5))</f>
        <v/>
      </c>
      <c r="M4754" s="39" t="str">
        <f>IF($B4754="","",-SUMIFS(Tabla7[Cantidad],Tabla7[Código del producto],$B4754,Tabla7[Tipo de movimiento],"SALIDA",Tabla7[Mes],M$5))</f>
        <v/>
      </c>
      <c r="N4754" s="39" t="str">
        <f>IF($B4754="","",-SUMIFS(Tabla7[Cantidad],Tabla7[Código del producto],$B4754,Tabla7[Tipo de movimiento],"SALIDA",Tabla7[Mes],N$5))</f>
        <v/>
      </c>
      <c r="O4754" s="39" t="str">
        <f>IF($B4754="","",-SUMIFS(Tabla7[Cantidad],Tabla7[Código del producto],$B4754,Tabla7[Tipo de movimiento],"SALIDA",Tabla7[Mes],O$5))</f>
        <v/>
      </c>
      <c r="P4754" s="39" t="str">
        <f>IF($B4754="","",-SUMIFS(Tabla7[Cantidad],Tabla7[Código del producto],$B4754,Tabla7[Tipo de movimiento],"SALIDA",Tabla7[Mes],P$5))</f>
        <v/>
      </c>
      <c r="Q4754" s="39" t="str">
        <f t="shared" si="222"/>
        <v/>
      </c>
      <c r="R4754" s="51" t="str">
        <f>IF($B4754="","",IFERROR(VLOOKUP($B4754,'ABC rotación'!$C:$G,5,0),"C"))</f>
        <v/>
      </c>
      <c r="S4754" s="41" t="str">
        <f t="shared" si="223"/>
        <v/>
      </c>
      <c r="T4754" s="40" t="str">
        <f t="shared" si="224"/>
        <v/>
      </c>
      <c r="U4754" s="23" t="str">
        <f>IF($B4754="","",VLOOKUP($T4754,Tablas!$X$14:$Y$17,2,1))</f>
        <v/>
      </c>
    </row>
    <row r="4755" spans="2:21" x14ac:dyDescent="0.2">
      <c r="B4755" s="1" t="str">
        <f>IF(Tablas!B4753="","",Tablas!B4753)</f>
        <v/>
      </c>
      <c r="C4755" s="1" t="str">
        <f>IF(Tablas!C4753="","",Tablas!C4753)</f>
        <v/>
      </c>
      <c r="D4755" s="1" t="str">
        <f>IF(Tablas!D4753="","",Tablas!D4753)</f>
        <v/>
      </c>
      <c r="E4755" s="1" t="str">
        <f>IF(Tablas!E4753="","",Tablas!E4753)</f>
        <v/>
      </c>
      <c r="F4755" s="1" t="str">
        <f>IF(Tablas!F4753="","",Tablas!F4753)</f>
        <v/>
      </c>
      <c r="G4755" s="1" t="str">
        <f>IF(Tablas!I4753="","",Tablas!I4753)</f>
        <v/>
      </c>
      <c r="H4755" s="1" t="s">
        <v>911</v>
      </c>
      <c r="I4755" s="39" t="str">
        <f>IF($B4755="","",-SUMIFS(Tabla7[Cantidad],Tabla7[Código del producto],$B4755,Tabla7[Tipo de movimiento],"SALIDA",Tabla7[Mes],I$5))</f>
        <v/>
      </c>
      <c r="J4755" s="39" t="str">
        <f>IF($B4755="","",-SUMIFS(Tabla7[Cantidad],Tabla7[Código del producto],$B4755,Tabla7[Tipo de movimiento],"SALIDA",Tabla7[Mes],J$5))</f>
        <v/>
      </c>
      <c r="K4755" s="39" t="str">
        <f>IF($B4755="","",-SUMIFS(Tabla7[Cantidad],Tabla7[Código del producto],$B4755,Tabla7[Tipo de movimiento],"SALIDA",Tabla7[Mes],K$5))</f>
        <v/>
      </c>
      <c r="L4755" s="39" t="str">
        <f>IF($B4755="","",-SUMIFS(Tabla7[Cantidad],Tabla7[Código del producto],$B4755,Tabla7[Tipo de movimiento],"SALIDA",Tabla7[Mes],L$5))</f>
        <v/>
      </c>
      <c r="M4755" s="39" t="str">
        <f>IF($B4755="","",-SUMIFS(Tabla7[Cantidad],Tabla7[Código del producto],$B4755,Tabla7[Tipo de movimiento],"SALIDA",Tabla7[Mes],M$5))</f>
        <v/>
      </c>
      <c r="N4755" s="39" t="str">
        <f>IF($B4755="","",-SUMIFS(Tabla7[Cantidad],Tabla7[Código del producto],$B4755,Tabla7[Tipo de movimiento],"SALIDA",Tabla7[Mes],N$5))</f>
        <v/>
      </c>
      <c r="O4755" s="39" t="str">
        <f>IF($B4755="","",-SUMIFS(Tabla7[Cantidad],Tabla7[Código del producto],$B4755,Tabla7[Tipo de movimiento],"SALIDA",Tabla7[Mes],O$5))</f>
        <v/>
      </c>
      <c r="P4755" s="39" t="str">
        <f>IF($B4755="","",-SUMIFS(Tabla7[Cantidad],Tabla7[Código del producto],$B4755,Tabla7[Tipo de movimiento],"SALIDA",Tabla7[Mes],P$5))</f>
        <v/>
      </c>
      <c r="Q4755" s="39" t="str">
        <f t="shared" si="222"/>
        <v/>
      </c>
      <c r="R4755" s="51" t="str">
        <f>IF($B4755="","",IFERROR(VLOOKUP($B4755,'ABC rotación'!$C:$G,5,0),"C"))</f>
        <v/>
      </c>
      <c r="S4755" s="41" t="str">
        <f t="shared" si="223"/>
        <v/>
      </c>
      <c r="T4755" s="40" t="str">
        <f t="shared" si="224"/>
        <v/>
      </c>
      <c r="U4755" s="23" t="str">
        <f>IF($B4755="","",VLOOKUP($T4755,Tablas!$X$14:$Y$17,2,1))</f>
        <v/>
      </c>
    </row>
    <row r="4756" spans="2:21" x14ac:dyDescent="0.2">
      <c r="B4756" s="1" t="str">
        <f>IF(Tablas!B4754="","",Tablas!B4754)</f>
        <v/>
      </c>
      <c r="C4756" s="1" t="str">
        <f>IF(Tablas!C4754="","",Tablas!C4754)</f>
        <v/>
      </c>
      <c r="D4756" s="1" t="str">
        <f>IF(Tablas!D4754="","",Tablas!D4754)</f>
        <v/>
      </c>
      <c r="E4756" s="1" t="str">
        <f>IF(Tablas!E4754="","",Tablas!E4754)</f>
        <v/>
      </c>
      <c r="F4756" s="1" t="str">
        <f>IF(Tablas!F4754="","",Tablas!F4754)</f>
        <v/>
      </c>
      <c r="G4756" s="1" t="str">
        <f>IF(Tablas!I4754="","",Tablas!I4754)</f>
        <v/>
      </c>
      <c r="H4756" s="1" t="s">
        <v>911</v>
      </c>
      <c r="I4756" s="39" t="str">
        <f>IF($B4756="","",-SUMIFS(Tabla7[Cantidad],Tabla7[Código del producto],$B4756,Tabla7[Tipo de movimiento],"SALIDA",Tabla7[Mes],I$5))</f>
        <v/>
      </c>
      <c r="J4756" s="39" t="str">
        <f>IF($B4756="","",-SUMIFS(Tabla7[Cantidad],Tabla7[Código del producto],$B4756,Tabla7[Tipo de movimiento],"SALIDA",Tabla7[Mes],J$5))</f>
        <v/>
      </c>
      <c r="K4756" s="39" t="str">
        <f>IF($B4756="","",-SUMIFS(Tabla7[Cantidad],Tabla7[Código del producto],$B4756,Tabla7[Tipo de movimiento],"SALIDA",Tabla7[Mes],K$5))</f>
        <v/>
      </c>
      <c r="L4756" s="39" t="str">
        <f>IF($B4756="","",-SUMIFS(Tabla7[Cantidad],Tabla7[Código del producto],$B4756,Tabla7[Tipo de movimiento],"SALIDA",Tabla7[Mes],L$5))</f>
        <v/>
      </c>
      <c r="M4756" s="39" t="str">
        <f>IF($B4756="","",-SUMIFS(Tabla7[Cantidad],Tabla7[Código del producto],$B4756,Tabla7[Tipo de movimiento],"SALIDA",Tabla7[Mes],M$5))</f>
        <v/>
      </c>
      <c r="N4756" s="39" t="str">
        <f>IF($B4756="","",-SUMIFS(Tabla7[Cantidad],Tabla7[Código del producto],$B4756,Tabla7[Tipo de movimiento],"SALIDA",Tabla7[Mes],N$5))</f>
        <v/>
      </c>
      <c r="O4756" s="39" t="str">
        <f>IF($B4756="","",-SUMIFS(Tabla7[Cantidad],Tabla7[Código del producto],$B4756,Tabla7[Tipo de movimiento],"SALIDA",Tabla7[Mes],O$5))</f>
        <v/>
      </c>
      <c r="P4756" s="39" t="str">
        <f>IF($B4756="","",-SUMIFS(Tabla7[Cantidad],Tabla7[Código del producto],$B4756,Tabla7[Tipo de movimiento],"SALIDA",Tabla7[Mes],P$5))</f>
        <v/>
      </c>
      <c r="Q4756" s="39" t="str">
        <f t="shared" si="222"/>
        <v/>
      </c>
      <c r="R4756" s="51" t="str">
        <f>IF($B4756="","",IFERROR(VLOOKUP($B4756,'ABC rotación'!$C:$G,5,0),"C"))</f>
        <v/>
      </c>
      <c r="S4756" s="41" t="str">
        <f t="shared" si="223"/>
        <v/>
      </c>
      <c r="T4756" s="40" t="str">
        <f t="shared" si="224"/>
        <v/>
      </c>
      <c r="U4756" s="23" t="str">
        <f>IF($B4756="","",VLOOKUP($T4756,Tablas!$X$14:$Y$17,2,1))</f>
        <v/>
      </c>
    </row>
    <row r="4757" spans="2:21" x14ac:dyDescent="0.2">
      <c r="B4757" s="1" t="str">
        <f>IF(Tablas!B4755="","",Tablas!B4755)</f>
        <v/>
      </c>
      <c r="C4757" s="1" t="str">
        <f>IF(Tablas!C4755="","",Tablas!C4755)</f>
        <v/>
      </c>
      <c r="D4757" s="1" t="str">
        <f>IF(Tablas!D4755="","",Tablas!D4755)</f>
        <v/>
      </c>
      <c r="E4757" s="1" t="str">
        <f>IF(Tablas!E4755="","",Tablas!E4755)</f>
        <v/>
      </c>
      <c r="F4757" s="1" t="str">
        <f>IF(Tablas!F4755="","",Tablas!F4755)</f>
        <v/>
      </c>
      <c r="G4757" s="1" t="str">
        <f>IF(Tablas!I4755="","",Tablas!I4755)</f>
        <v/>
      </c>
      <c r="H4757" s="1" t="s">
        <v>911</v>
      </c>
      <c r="I4757" s="39" t="str">
        <f>IF($B4757="","",-SUMIFS(Tabla7[Cantidad],Tabla7[Código del producto],$B4757,Tabla7[Tipo de movimiento],"SALIDA",Tabla7[Mes],I$5))</f>
        <v/>
      </c>
      <c r="J4757" s="39" t="str">
        <f>IF($B4757="","",-SUMIFS(Tabla7[Cantidad],Tabla7[Código del producto],$B4757,Tabla7[Tipo de movimiento],"SALIDA",Tabla7[Mes],J$5))</f>
        <v/>
      </c>
      <c r="K4757" s="39" t="str">
        <f>IF($B4757="","",-SUMIFS(Tabla7[Cantidad],Tabla7[Código del producto],$B4757,Tabla7[Tipo de movimiento],"SALIDA",Tabla7[Mes],K$5))</f>
        <v/>
      </c>
      <c r="L4757" s="39" t="str">
        <f>IF($B4757="","",-SUMIFS(Tabla7[Cantidad],Tabla7[Código del producto],$B4757,Tabla7[Tipo de movimiento],"SALIDA",Tabla7[Mes],L$5))</f>
        <v/>
      </c>
      <c r="M4757" s="39" t="str">
        <f>IF($B4757="","",-SUMIFS(Tabla7[Cantidad],Tabla7[Código del producto],$B4757,Tabla7[Tipo de movimiento],"SALIDA",Tabla7[Mes],M$5))</f>
        <v/>
      </c>
      <c r="N4757" s="39" t="str">
        <f>IF($B4757="","",-SUMIFS(Tabla7[Cantidad],Tabla7[Código del producto],$B4757,Tabla7[Tipo de movimiento],"SALIDA",Tabla7[Mes],N$5))</f>
        <v/>
      </c>
      <c r="O4757" s="39" t="str">
        <f>IF($B4757="","",-SUMIFS(Tabla7[Cantidad],Tabla7[Código del producto],$B4757,Tabla7[Tipo de movimiento],"SALIDA",Tabla7[Mes],O$5))</f>
        <v/>
      </c>
      <c r="P4757" s="39" t="str">
        <f>IF($B4757="","",-SUMIFS(Tabla7[Cantidad],Tabla7[Código del producto],$B4757,Tabla7[Tipo de movimiento],"SALIDA",Tabla7[Mes],P$5))</f>
        <v/>
      </c>
      <c r="Q4757" s="39" t="str">
        <f t="shared" si="222"/>
        <v/>
      </c>
      <c r="R4757" s="51" t="str">
        <f>IF($B4757="","",IFERROR(VLOOKUP($B4757,'ABC rotación'!$C:$G,5,0),"C"))</f>
        <v/>
      </c>
      <c r="S4757" s="41" t="str">
        <f t="shared" si="223"/>
        <v/>
      </c>
      <c r="T4757" s="40" t="str">
        <f t="shared" si="224"/>
        <v/>
      </c>
      <c r="U4757" s="23" t="str">
        <f>IF($B4757="","",VLOOKUP($T4757,Tablas!$X$14:$Y$17,2,1))</f>
        <v/>
      </c>
    </row>
    <row r="4758" spans="2:21" x14ac:dyDescent="0.2">
      <c r="B4758" s="1" t="str">
        <f>IF(Tablas!B4756="","",Tablas!B4756)</f>
        <v/>
      </c>
      <c r="C4758" s="1" t="str">
        <f>IF(Tablas!C4756="","",Tablas!C4756)</f>
        <v/>
      </c>
      <c r="D4758" s="1" t="str">
        <f>IF(Tablas!D4756="","",Tablas!D4756)</f>
        <v/>
      </c>
      <c r="E4758" s="1" t="str">
        <f>IF(Tablas!E4756="","",Tablas!E4756)</f>
        <v/>
      </c>
      <c r="F4758" s="1" t="str">
        <f>IF(Tablas!F4756="","",Tablas!F4756)</f>
        <v/>
      </c>
      <c r="G4758" s="1" t="str">
        <f>IF(Tablas!I4756="","",Tablas!I4756)</f>
        <v/>
      </c>
      <c r="H4758" s="1" t="s">
        <v>911</v>
      </c>
      <c r="I4758" s="39" t="str">
        <f>IF($B4758="","",-SUMIFS(Tabla7[Cantidad],Tabla7[Código del producto],$B4758,Tabla7[Tipo de movimiento],"SALIDA",Tabla7[Mes],I$5))</f>
        <v/>
      </c>
      <c r="J4758" s="39" t="str">
        <f>IF($B4758="","",-SUMIFS(Tabla7[Cantidad],Tabla7[Código del producto],$B4758,Tabla7[Tipo de movimiento],"SALIDA",Tabla7[Mes],J$5))</f>
        <v/>
      </c>
      <c r="K4758" s="39" t="str">
        <f>IF($B4758="","",-SUMIFS(Tabla7[Cantidad],Tabla7[Código del producto],$B4758,Tabla7[Tipo de movimiento],"SALIDA",Tabla7[Mes],K$5))</f>
        <v/>
      </c>
      <c r="L4758" s="39" t="str">
        <f>IF($B4758="","",-SUMIFS(Tabla7[Cantidad],Tabla7[Código del producto],$B4758,Tabla7[Tipo de movimiento],"SALIDA",Tabla7[Mes],L$5))</f>
        <v/>
      </c>
      <c r="M4758" s="39" t="str">
        <f>IF($B4758="","",-SUMIFS(Tabla7[Cantidad],Tabla7[Código del producto],$B4758,Tabla7[Tipo de movimiento],"SALIDA",Tabla7[Mes],M$5))</f>
        <v/>
      </c>
      <c r="N4758" s="39" t="str">
        <f>IF($B4758="","",-SUMIFS(Tabla7[Cantidad],Tabla7[Código del producto],$B4758,Tabla7[Tipo de movimiento],"SALIDA",Tabla7[Mes],N$5))</f>
        <v/>
      </c>
      <c r="O4758" s="39" t="str">
        <f>IF($B4758="","",-SUMIFS(Tabla7[Cantidad],Tabla7[Código del producto],$B4758,Tabla7[Tipo de movimiento],"SALIDA",Tabla7[Mes],O$5))</f>
        <v/>
      </c>
      <c r="P4758" s="39" t="str">
        <f>IF($B4758="","",-SUMIFS(Tabla7[Cantidad],Tabla7[Código del producto],$B4758,Tabla7[Tipo de movimiento],"SALIDA",Tabla7[Mes],P$5))</f>
        <v/>
      </c>
      <c r="Q4758" s="39" t="str">
        <f t="shared" si="222"/>
        <v/>
      </c>
      <c r="R4758" s="51" t="str">
        <f>IF($B4758="","",IFERROR(VLOOKUP($B4758,'ABC rotación'!$C:$G,5,0),"C"))</f>
        <v/>
      </c>
      <c r="S4758" s="41" t="str">
        <f t="shared" si="223"/>
        <v/>
      </c>
      <c r="T4758" s="40" t="str">
        <f t="shared" si="224"/>
        <v/>
      </c>
      <c r="U4758" s="23" t="str">
        <f>IF($B4758="","",VLOOKUP($T4758,Tablas!$X$14:$Y$17,2,1))</f>
        <v/>
      </c>
    </row>
    <row r="4759" spans="2:21" x14ac:dyDescent="0.2">
      <c r="B4759" s="1" t="str">
        <f>IF(Tablas!B4757="","",Tablas!B4757)</f>
        <v/>
      </c>
      <c r="C4759" s="1" t="str">
        <f>IF(Tablas!C4757="","",Tablas!C4757)</f>
        <v/>
      </c>
      <c r="D4759" s="1" t="str">
        <f>IF(Tablas!D4757="","",Tablas!D4757)</f>
        <v/>
      </c>
      <c r="E4759" s="1" t="str">
        <f>IF(Tablas!E4757="","",Tablas!E4757)</f>
        <v/>
      </c>
      <c r="F4759" s="1" t="str">
        <f>IF(Tablas!F4757="","",Tablas!F4757)</f>
        <v/>
      </c>
      <c r="G4759" s="1" t="str">
        <f>IF(Tablas!I4757="","",Tablas!I4757)</f>
        <v/>
      </c>
      <c r="H4759" s="1" t="s">
        <v>911</v>
      </c>
      <c r="I4759" s="39" t="str">
        <f>IF($B4759="","",-SUMIFS(Tabla7[Cantidad],Tabla7[Código del producto],$B4759,Tabla7[Tipo de movimiento],"SALIDA",Tabla7[Mes],I$5))</f>
        <v/>
      </c>
      <c r="J4759" s="39" t="str">
        <f>IF($B4759="","",-SUMIFS(Tabla7[Cantidad],Tabla7[Código del producto],$B4759,Tabla7[Tipo de movimiento],"SALIDA",Tabla7[Mes],J$5))</f>
        <v/>
      </c>
      <c r="K4759" s="39" t="str">
        <f>IF($B4759="","",-SUMIFS(Tabla7[Cantidad],Tabla7[Código del producto],$B4759,Tabla7[Tipo de movimiento],"SALIDA",Tabla7[Mes],K$5))</f>
        <v/>
      </c>
      <c r="L4759" s="39" t="str">
        <f>IF($B4759="","",-SUMIFS(Tabla7[Cantidad],Tabla7[Código del producto],$B4759,Tabla7[Tipo de movimiento],"SALIDA",Tabla7[Mes],L$5))</f>
        <v/>
      </c>
      <c r="M4759" s="39" t="str">
        <f>IF($B4759="","",-SUMIFS(Tabla7[Cantidad],Tabla7[Código del producto],$B4759,Tabla7[Tipo de movimiento],"SALIDA",Tabla7[Mes],M$5))</f>
        <v/>
      </c>
      <c r="N4759" s="39" t="str">
        <f>IF($B4759="","",-SUMIFS(Tabla7[Cantidad],Tabla7[Código del producto],$B4759,Tabla7[Tipo de movimiento],"SALIDA",Tabla7[Mes],N$5))</f>
        <v/>
      </c>
      <c r="O4759" s="39" t="str">
        <f>IF($B4759="","",-SUMIFS(Tabla7[Cantidad],Tabla7[Código del producto],$B4759,Tabla7[Tipo de movimiento],"SALIDA",Tabla7[Mes],O$5))</f>
        <v/>
      </c>
      <c r="P4759" s="39" t="str">
        <f>IF($B4759="","",-SUMIFS(Tabla7[Cantidad],Tabla7[Código del producto],$B4759,Tabla7[Tipo de movimiento],"SALIDA",Tabla7[Mes],P$5))</f>
        <v/>
      </c>
      <c r="Q4759" s="39" t="str">
        <f t="shared" si="222"/>
        <v/>
      </c>
      <c r="R4759" s="51" t="str">
        <f>IF($B4759="","",IFERROR(VLOOKUP($B4759,'ABC rotación'!$C:$G,5,0),"C"))</f>
        <v/>
      </c>
      <c r="S4759" s="41" t="str">
        <f t="shared" si="223"/>
        <v/>
      </c>
      <c r="T4759" s="40" t="str">
        <f t="shared" si="224"/>
        <v/>
      </c>
      <c r="U4759" s="23" t="str">
        <f>IF($B4759="","",VLOOKUP($T4759,Tablas!$X$14:$Y$17,2,1))</f>
        <v/>
      </c>
    </row>
    <row r="4760" spans="2:21" x14ac:dyDescent="0.2">
      <c r="B4760" s="1" t="str">
        <f>IF(Tablas!B4758="","",Tablas!B4758)</f>
        <v/>
      </c>
      <c r="C4760" s="1" t="str">
        <f>IF(Tablas!C4758="","",Tablas!C4758)</f>
        <v/>
      </c>
      <c r="D4760" s="1" t="str">
        <f>IF(Tablas!D4758="","",Tablas!D4758)</f>
        <v/>
      </c>
      <c r="E4760" s="1" t="str">
        <f>IF(Tablas!E4758="","",Tablas!E4758)</f>
        <v/>
      </c>
      <c r="F4760" s="1" t="str">
        <f>IF(Tablas!F4758="","",Tablas!F4758)</f>
        <v/>
      </c>
      <c r="G4760" s="1" t="str">
        <f>IF(Tablas!I4758="","",Tablas!I4758)</f>
        <v/>
      </c>
      <c r="H4760" s="1" t="s">
        <v>911</v>
      </c>
      <c r="I4760" s="39" t="str">
        <f>IF($B4760="","",-SUMIFS(Tabla7[Cantidad],Tabla7[Código del producto],$B4760,Tabla7[Tipo de movimiento],"SALIDA",Tabla7[Mes],I$5))</f>
        <v/>
      </c>
      <c r="J4760" s="39" t="str">
        <f>IF($B4760="","",-SUMIFS(Tabla7[Cantidad],Tabla7[Código del producto],$B4760,Tabla7[Tipo de movimiento],"SALIDA",Tabla7[Mes],J$5))</f>
        <v/>
      </c>
      <c r="K4760" s="39" t="str">
        <f>IF($B4760="","",-SUMIFS(Tabla7[Cantidad],Tabla7[Código del producto],$B4760,Tabla7[Tipo de movimiento],"SALIDA",Tabla7[Mes],K$5))</f>
        <v/>
      </c>
      <c r="L4760" s="39" t="str">
        <f>IF($B4760="","",-SUMIFS(Tabla7[Cantidad],Tabla7[Código del producto],$B4760,Tabla7[Tipo de movimiento],"SALIDA",Tabla7[Mes],L$5))</f>
        <v/>
      </c>
      <c r="M4760" s="39" t="str">
        <f>IF($B4760="","",-SUMIFS(Tabla7[Cantidad],Tabla7[Código del producto],$B4760,Tabla7[Tipo de movimiento],"SALIDA",Tabla7[Mes],M$5))</f>
        <v/>
      </c>
      <c r="N4760" s="39" t="str">
        <f>IF($B4760="","",-SUMIFS(Tabla7[Cantidad],Tabla7[Código del producto],$B4760,Tabla7[Tipo de movimiento],"SALIDA",Tabla7[Mes],N$5))</f>
        <v/>
      </c>
      <c r="O4760" s="39" t="str">
        <f>IF($B4760="","",-SUMIFS(Tabla7[Cantidad],Tabla7[Código del producto],$B4760,Tabla7[Tipo de movimiento],"SALIDA",Tabla7[Mes],O$5))</f>
        <v/>
      </c>
      <c r="P4760" s="39" t="str">
        <f>IF($B4760="","",-SUMIFS(Tabla7[Cantidad],Tabla7[Código del producto],$B4760,Tabla7[Tipo de movimiento],"SALIDA",Tabla7[Mes],P$5))</f>
        <v/>
      </c>
      <c r="Q4760" s="39" t="str">
        <f t="shared" si="222"/>
        <v/>
      </c>
      <c r="R4760" s="51" t="str">
        <f>IF($B4760="","",IFERROR(VLOOKUP($B4760,'ABC rotación'!$C:$G,5,0),"C"))</f>
        <v/>
      </c>
      <c r="S4760" s="41" t="str">
        <f t="shared" si="223"/>
        <v/>
      </c>
      <c r="T4760" s="40" t="str">
        <f t="shared" si="224"/>
        <v/>
      </c>
      <c r="U4760" s="23" t="str">
        <f>IF($B4760="","",VLOOKUP($T4760,Tablas!$X$14:$Y$17,2,1))</f>
        <v/>
      </c>
    </row>
    <row r="4761" spans="2:21" x14ac:dyDescent="0.2">
      <c r="B4761" s="1" t="str">
        <f>IF(Tablas!B4759="","",Tablas!B4759)</f>
        <v/>
      </c>
      <c r="C4761" s="1" t="str">
        <f>IF(Tablas!C4759="","",Tablas!C4759)</f>
        <v/>
      </c>
      <c r="D4761" s="1" t="str">
        <f>IF(Tablas!D4759="","",Tablas!D4759)</f>
        <v/>
      </c>
      <c r="E4761" s="1" t="str">
        <f>IF(Tablas!E4759="","",Tablas!E4759)</f>
        <v/>
      </c>
      <c r="F4761" s="1" t="str">
        <f>IF(Tablas!F4759="","",Tablas!F4759)</f>
        <v/>
      </c>
      <c r="G4761" s="1" t="str">
        <f>IF(Tablas!I4759="","",Tablas!I4759)</f>
        <v/>
      </c>
      <c r="H4761" s="1" t="s">
        <v>911</v>
      </c>
      <c r="I4761" s="39" t="str">
        <f>IF($B4761="","",-SUMIFS(Tabla7[Cantidad],Tabla7[Código del producto],$B4761,Tabla7[Tipo de movimiento],"SALIDA",Tabla7[Mes],I$5))</f>
        <v/>
      </c>
      <c r="J4761" s="39" t="str">
        <f>IF($B4761="","",-SUMIFS(Tabla7[Cantidad],Tabla7[Código del producto],$B4761,Tabla7[Tipo de movimiento],"SALIDA",Tabla7[Mes],J$5))</f>
        <v/>
      </c>
      <c r="K4761" s="39" t="str">
        <f>IF($B4761="","",-SUMIFS(Tabla7[Cantidad],Tabla7[Código del producto],$B4761,Tabla7[Tipo de movimiento],"SALIDA",Tabla7[Mes],K$5))</f>
        <v/>
      </c>
      <c r="L4761" s="39" t="str">
        <f>IF($B4761="","",-SUMIFS(Tabla7[Cantidad],Tabla7[Código del producto],$B4761,Tabla7[Tipo de movimiento],"SALIDA",Tabla7[Mes],L$5))</f>
        <v/>
      </c>
      <c r="M4761" s="39" t="str">
        <f>IF($B4761="","",-SUMIFS(Tabla7[Cantidad],Tabla7[Código del producto],$B4761,Tabla7[Tipo de movimiento],"SALIDA",Tabla7[Mes],M$5))</f>
        <v/>
      </c>
      <c r="N4761" s="39" t="str">
        <f>IF($B4761="","",-SUMIFS(Tabla7[Cantidad],Tabla7[Código del producto],$B4761,Tabla7[Tipo de movimiento],"SALIDA",Tabla7[Mes],N$5))</f>
        <v/>
      </c>
      <c r="O4761" s="39" t="str">
        <f>IF($B4761="","",-SUMIFS(Tabla7[Cantidad],Tabla7[Código del producto],$B4761,Tabla7[Tipo de movimiento],"SALIDA",Tabla7[Mes],O$5))</f>
        <v/>
      </c>
      <c r="P4761" s="39" t="str">
        <f>IF($B4761="","",-SUMIFS(Tabla7[Cantidad],Tabla7[Código del producto],$B4761,Tabla7[Tipo de movimiento],"SALIDA",Tabla7[Mes],P$5))</f>
        <v/>
      </c>
      <c r="Q4761" s="39" t="str">
        <f t="shared" si="222"/>
        <v/>
      </c>
      <c r="R4761" s="51" t="str">
        <f>IF($B4761="","",IFERROR(VLOOKUP($B4761,'ABC rotación'!$C:$G,5,0),"C"))</f>
        <v/>
      </c>
      <c r="S4761" s="41" t="str">
        <f t="shared" si="223"/>
        <v/>
      </c>
      <c r="T4761" s="40" t="str">
        <f t="shared" si="224"/>
        <v/>
      </c>
      <c r="U4761" s="23" t="str">
        <f>IF($B4761="","",VLOOKUP($T4761,Tablas!$X$14:$Y$17,2,1))</f>
        <v/>
      </c>
    </row>
    <row r="4762" spans="2:21" x14ac:dyDescent="0.2">
      <c r="B4762" s="1" t="str">
        <f>IF(Tablas!B4760="","",Tablas!B4760)</f>
        <v/>
      </c>
      <c r="C4762" s="1" t="str">
        <f>IF(Tablas!C4760="","",Tablas!C4760)</f>
        <v/>
      </c>
      <c r="D4762" s="1" t="str">
        <f>IF(Tablas!D4760="","",Tablas!D4760)</f>
        <v/>
      </c>
      <c r="E4762" s="1" t="str">
        <f>IF(Tablas!E4760="","",Tablas!E4760)</f>
        <v/>
      </c>
      <c r="F4762" s="1" t="str">
        <f>IF(Tablas!F4760="","",Tablas!F4760)</f>
        <v/>
      </c>
      <c r="G4762" s="1" t="str">
        <f>IF(Tablas!I4760="","",Tablas!I4760)</f>
        <v/>
      </c>
      <c r="H4762" s="1" t="s">
        <v>911</v>
      </c>
      <c r="I4762" s="39" t="str">
        <f>IF($B4762="","",-SUMIFS(Tabla7[Cantidad],Tabla7[Código del producto],$B4762,Tabla7[Tipo de movimiento],"SALIDA",Tabla7[Mes],I$5))</f>
        <v/>
      </c>
      <c r="J4762" s="39" t="str">
        <f>IF($B4762="","",-SUMIFS(Tabla7[Cantidad],Tabla7[Código del producto],$B4762,Tabla7[Tipo de movimiento],"SALIDA",Tabla7[Mes],J$5))</f>
        <v/>
      </c>
      <c r="K4762" s="39" t="str">
        <f>IF($B4762="","",-SUMIFS(Tabla7[Cantidad],Tabla7[Código del producto],$B4762,Tabla7[Tipo de movimiento],"SALIDA",Tabla7[Mes],K$5))</f>
        <v/>
      </c>
      <c r="L4762" s="39" t="str">
        <f>IF($B4762="","",-SUMIFS(Tabla7[Cantidad],Tabla7[Código del producto],$B4762,Tabla7[Tipo de movimiento],"SALIDA",Tabla7[Mes],L$5))</f>
        <v/>
      </c>
      <c r="M4762" s="39" t="str">
        <f>IF($B4762="","",-SUMIFS(Tabla7[Cantidad],Tabla7[Código del producto],$B4762,Tabla7[Tipo de movimiento],"SALIDA",Tabla7[Mes],M$5))</f>
        <v/>
      </c>
      <c r="N4762" s="39" t="str">
        <f>IF($B4762="","",-SUMIFS(Tabla7[Cantidad],Tabla7[Código del producto],$B4762,Tabla7[Tipo de movimiento],"SALIDA",Tabla7[Mes],N$5))</f>
        <v/>
      </c>
      <c r="O4762" s="39" t="str">
        <f>IF($B4762="","",-SUMIFS(Tabla7[Cantidad],Tabla7[Código del producto],$B4762,Tabla7[Tipo de movimiento],"SALIDA",Tabla7[Mes],O$5))</f>
        <v/>
      </c>
      <c r="P4762" s="39" t="str">
        <f>IF($B4762="","",-SUMIFS(Tabla7[Cantidad],Tabla7[Código del producto],$B4762,Tabla7[Tipo de movimiento],"SALIDA",Tabla7[Mes],P$5))</f>
        <v/>
      </c>
      <c r="Q4762" s="39" t="str">
        <f t="shared" si="222"/>
        <v/>
      </c>
      <c r="R4762" s="51" t="str">
        <f>IF($B4762="","",IFERROR(VLOOKUP($B4762,'ABC rotación'!$C:$G,5,0),"C"))</f>
        <v/>
      </c>
      <c r="S4762" s="41" t="str">
        <f t="shared" si="223"/>
        <v/>
      </c>
      <c r="T4762" s="40" t="str">
        <f t="shared" si="224"/>
        <v/>
      </c>
      <c r="U4762" s="23" t="str">
        <f>IF($B4762="","",VLOOKUP($T4762,Tablas!$X$14:$Y$17,2,1))</f>
        <v/>
      </c>
    </row>
    <row r="4763" spans="2:21" x14ac:dyDescent="0.2">
      <c r="B4763" s="1" t="str">
        <f>IF(Tablas!B4761="","",Tablas!B4761)</f>
        <v/>
      </c>
      <c r="C4763" s="1" t="str">
        <f>IF(Tablas!C4761="","",Tablas!C4761)</f>
        <v/>
      </c>
      <c r="D4763" s="1" t="str">
        <f>IF(Tablas!D4761="","",Tablas!D4761)</f>
        <v/>
      </c>
      <c r="E4763" s="1" t="str">
        <f>IF(Tablas!E4761="","",Tablas!E4761)</f>
        <v/>
      </c>
      <c r="F4763" s="1" t="str">
        <f>IF(Tablas!F4761="","",Tablas!F4761)</f>
        <v/>
      </c>
      <c r="G4763" s="1" t="str">
        <f>IF(Tablas!I4761="","",Tablas!I4761)</f>
        <v/>
      </c>
      <c r="H4763" s="1" t="s">
        <v>911</v>
      </c>
      <c r="I4763" s="39" t="str">
        <f>IF($B4763="","",-SUMIFS(Tabla7[Cantidad],Tabla7[Código del producto],$B4763,Tabla7[Tipo de movimiento],"SALIDA",Tabla7[Mes],I$5))</f>
        <v/>
      </c>
      <c r="J4763" s="39" t="str">
        <f>IF($B4763="","",-SUMIFS(Tabla7[Cantidad],Tabla7[Código del producto],$B4763,Tabla7[Tipo de movimiento],"SALIDA",Tabla7[Mes],J$5))</f>
        <v/>
      </c>
      <c r="K4763" s="39" t="str">
        <f>IF($B4763="","",-SUMIFS(Tabla7[Cantidad],Tabla7[Código del producto],$B4763,Tabla7[Tipo de movimiento],"SALIDA",Tabla7[Mes],K$5))</f>
        <v/>
      </c>
      <c r="L4763" s="39" t="str">
        <f>IF($B4763="","",-SUMIFS(Tabla7[Cantidad],Tabla7[Código del producto],$B4763,Tabla7[Tipo de movimiento],"SALIDA",Tabla7[Mes],L$5))</f>
        <v/>
      </c>
      <c r="M4763" s="39" t="str">
        <f>IF($B4763="","",-SUMIFS(Tabla7[Cantidad],Tabla7[Código del producto],$B4763,Tabla7[Tipo de movimiento],"SALIDA",Tabla7[Mes],M$5))</f>
        <v/>
      </c>
      <c r="N4763" s="39" t="str">
        <f>IF($B4763="","",-SUMIFS(Tabla7[Cantidad],Tabla7[Código del producto],$B4763,Tabla7[Tipo de movimiento],"SALIDA",Tabla7[Mes],N$5))</f>
        <v/>
      </c>
      <c r="O4763" s="39" t="str">
        <f>IF($B4763="","",-SUMIFS(Tabla7[Cantidad],Tabla7[Código del producto],$B4763,Tabla7[Tipo de movimiento],"SALIDA",Tabla7[Mes],O$5))</f>
        <v/>
      </c>
      <c r="P4763" s="39" t="str">
        <f>IF($B4763="","",-SUMIFS(Tabla7[Cantidad],Tabla7[Código del producto],$B4763,Tabla7[Tipo de movimiento],"SALIDA",Tabla7[Mes],P$5))</f>
        <v/>
      </c>
      <c r="Q4763" s="39" t="str">
        <f t="shared" si="222"/>
        <v/>
      </c>
      <c r="R4763" s="51" t="str">
        <f>IF($B4763="","",IFERROR(VLOOKUP($B4763,'ABC rotación'!$C:$G,5,0),"C"))</f>
        <v/>
      </c>
      <c r="S4763" s="41" t="str">
        <f t="shared" si="223"/>
        <v/>
      </c>
      <c r="T4763" s="40" t="str">
        <f t="shared" si="224"/>
        <v/>
      </c>
      <c r="U4763" s="23" t="str">
        <f>IF($B4763="","",VLOOKUP($T4763,Tablas!$X$14:$Y$17,2,1))</f>
        <v/>
      </c>
    </row>
    <row r="4764" spans="2:21" x14ac:dyDescent="0.2">
      <c r="B4764" s="1" t="str">
        <f>IF(Tablas!B4762="","",Tablas!B4762)</f>
        <v/>
      </c>
      <c r="C4764" s="1" t="str">
        <f>IF(Tablas!C4762="","",Tablas!C4762)</f>
        <v/>
      </c>
      <c r="D4764" s="1" t="str">
        <f>IF(Tablas!D4762="","",Tablas!D4762)</f>
        <v/>
      </c>
      <c r="E4764" s="1" t="str">
        <f>IF(Tablas!E4762="","",Tablas!E4762)</f>
        <v/>
      </c>
      <c r="F4764" s="1" t="str">
        <f>IF(Tablas!F4762="","",Tablas!F4762)</f>
        <v/>
      </c>
      <c r="G4764" s="1" t="str">
        <f>IF(Tablas!I4762="","",Tablas!I4762)</f>
        <v/>
      </c>
      <c r="H4764" s="1" t="s">
        <v>911</v>
      </c>
      <c r="I4764" s="39" t="str">
        <f>IF($B4764="","",-SUMIFS(Tabla7[Cantidad],Tabla7[Código del producto],$B4764,Tabla7[Tipo de movimiento],"SALIDA",Tabla7[Mes],I$5))</f>
        <v/>
      </c>
      <c r="J4764" s="39" t="str">
        <f>IF($B4764="","",-SUMIFS(Tabla7[Cantidad],Tabla7[Código del producto],$B4764,Tabla7[Tipo de movimiento],"SALIDA",Tabla7[Mes],J$5))</f>
        <v/>
      </c>
      <c r="K4764" s="39" t="str">
        <f>IF($B4764="","",-SUMIFS(Tabla7[Cantidad],Tabla7[Código del producto],$B4764,Tabla7[Tipo de movimiento],"SALIDA",Tabla7[Mes],K$5))</f>
        <v/>
      </c>
      <c r="L4764" s="39" t="str">
        <f>IF($B4764="","",-SUMIFS(Tabla7[Cantidad],Tabla7[Código del producto],$B4764,Tabla7[Tipo de movimiento],"SALIDA",Tabla7[Mes],L$5))</f>
        <v/>
      </c>
      <c r="M4764" s="39" t="str">
        <f>IF($B4764="","",-SUMIFS(Tabla7[Cantidad],Tabla7[Código del producto],$B4764,Tabla7[Tipo de movimiento],"SALIDA",Tabla7[Mes],M$5))</f>
        <v/>
      </c>
      <c r="N4764" s="39" t="str">
        <f>IF($B4764="","",-SUMIFS(Tabla7[Cantidad],Tabla7[Código del producto],$B4764,Tabla7[Tipo de movimiento],"SALIDA",Tabla7[Mes],N$5))</f>
        <v/>
      </c>
      <c r="O4764" s="39" t="str">
        <f>IF($B4764="","",-SUMIFS(Tabla7[Cantidad],Tabla7[Código del producto],$B4764,Tabla7[Tipo de movimiento],"SALIDA",Tabla7[Mes],O$5))</f>
        <v/>
      </c>
      <c r="P4764" s="39" t="str">
        <f>IF($B4764="","",-SUMIFS(Tabla7[Cantidad],Tabla7[Código del producto],$B4764,Tabla7[Tipo de movimiento],"SALIDA",Tabla7[Mes],P$5))</f>
        <v/>
      </c>
      <c r="Q4764" s="39" t="str">
        <f t="shared" si="222"/>
        <v/>
      </c>
      <c r="R4764" s="51" t="str">
        <f>IF($B4764="","",IFERROR(VLOOKUP($B4764,'ABC rotación'!$C:$G,5,0),"C"))</f>
        <v/>
      </c>
      <c r="S4764" s="41" t="str">
        <f t="shared" si="223"/>
        <v/>
      </c>
      <c r="T4764" s="40" t="str">
        <f t="shared" si="224"/>
        <v/>
      </c>
      <c r="U4764" s="23" t="str">
        <f>IF($B4764="","",VLOOKUP($T4764,Tablas!$X$14:$Y$17,2,1))</f>
        <v/>
      </c>
    </row>
    <row r="4765" spans="2:21" x14ac:dyDescent="0.2">
      <c r="B4765" s="1" t="str">
        <f>IF(Tablas!B4763="","",Tablas!B4763)</f>
        <v/>
      </c>
      <c r="C4765" s="1" t="str">
        <f>IF(Tablas!C4763="","",Tablas!C4763)</f>
        <v/>
      </c>
      <c r="D4765" s="1" t="str">
        <f>IF(Tablas!D4763="","",Tablas!D4763)</f>
        <v/>
      </c>
      <c r="E4765" s="1" t="str">
        <f>IF(Tablas!E4763="","",Tablas!E4763)</f>
        <v/>
      </c>
      <c r="F4765" s="1" t="str">
        <f>IF(Tablas!F4763="","",Tablas!F4763)</f>
        <v/>
      </c>
      <c r="G4765" s="1" t="str">
        <f>IF(Tablas!I4763="","",Tablas!I4763)</f>
        <v/>
      </c>
      <c r="H4765" s="1" t="s">
        <v>911</v>
      </c>
      <c r="I4765" s="39" t="str">
        <f>IF($B4765="","",-SUMIFS(Tabla7[Cantidad],Tabla7[Código del producto],$B4765,Tabla7[Tipo de movimiento],"SALIDA",Tabla7[Mes],I$5))</f>
        <v/>
      </c>
      <c r="J4765" s="39" t="str">
        <f>IF($B4765="","",-SUMIFS(Tabla7[Cantidad],Tabla7[Código del producto],$B4765,Tabla7[Tipo de movimiento],"SALIDA",Tabla7[Mes],J$5))</f>
        <v/>
      </c>
      <c r="K4765" s="39" t="str">
        <f>IF($B4765="","",-SUMIFS(Tabla7[Cantidad],Tabla7[Código del producto],$B4765,Tabla7[Tipo de movimiento],"SALIDA",Tabla7[Mes],K$5))</f>
        <v/>
      </c>
      <c r="L4765" s="39" t="str">
        <f>IF($B4765="","",-SUMIFS(Tabla7[Cantidad],Tabla7[Código del producto],$B4765,Tabla7[Tipo de movimiento],"SALIDA",Tabla7[Mes],L$5))</f>
        <v/>
      </c>
      <c r="M4765" s="39" t="str">
        <f>IF($B4765="","",-SUMIFS(Tabla7[Cantidad],Tabla7[Código del producto],$B4765,Tabla7[Tipo de movimiento],"SALIDA",Tabla7[Mes],M$5))</f>
        <v/>
      </c>
      <c r="N4765" s="39" t="str">
        <f>IF($B4765="","",-SUMIFS(Tabla7[Cantidad],Tabla7[Código del producto],$B4765,Tabla7[Tipo de movimiento],"SALIDA",Tabla7[Mes],N$5))</f>
        <v/>
      </c>
      <c r="O4765" s="39" t="str">
        <f>IF($B4765="","",-SUMIFS(Tabla7[Cantidad],Tabla7[Código del producto],$B4765,Tabla7[Tipo de movimiento],"SALIDA",Tabla7[Mes],O$5))</f>
        <v/>
      </c>
      <c r="P4765" s="39" t="str">
        <f>IF($B4765="","",-SUMIFS(Tabla7[Cantidad],Tabla7[Código del producto],$B4765,Tabla7[Tipo de movimiento],"SALIDA",Tabla7[Mes],P$5))</f>
        <v/>
      </c>
      <c r="Q4765" s="39" t="str">
        <f t="shared" si="222"/>
        <v/>
      </c>
      <c r="R4765" s="51" t="str">
        <f>IF($B4765="","",IFERROR(VLOOKUP($B4765,'ABC rotación'!$C:$G,5,0),"C"))</f>
        <v/>
      </c>
      <c r="S4765" s="41" t="str">
        <f t="shared" si="223"/>
        <v/>
      </c>
      <c r="T4765" s="40" t="str">
        <f t="shared" si="224"/>
        <v/>
      </c>
      <c r="U4765" s="23" t="str">
        <f>IF($B4765="","",VLOOKUP($T4765,Tablas!$X$14:$Y$17,2,1))</f>
        <v/>
      </c>
    </row>
    <row r="4766" spans="2:21" x14ac:dyDescent="0.2">
      <c r="B4766" s="1" t="str">
        <f>IF(Tablas!B4764="","",Tablas!B4764)</f>
        <v/>
      </c>
      <c r="C4766" s="1" t="str">
        <f>IF(Tablas!C4764="","",Tablas!C4764)</f>
        <v/>
      </c>
      <c r="D4766" s="1" t="str">
        <f>IF(Tablas!D4764="","",Tablas!D4764)</f>
        <v/>
      </c>
      <c r="E4766" s="1" t="str">
        <f>IF(Tablas!E4764="","",Tablas!E4764)</f>
        <v/>
      </c>
      <c r="F4766" s="1" t="str">
        <f>IF(Tablas!F4764="","",Tablas!F4764)</f>
        <v/>
      </c>
      <c r="G4766" s="1" t="str">
        <f>IF(Tablas!I4764="","",Tablas!I4764)</f>
        <v/>
      </c>
      <c r="H4766" s="1" t="s">
        <v>911</v>
      </c>
      <c r="I4766" s="39" t="str">
        <f>IF($B4766="","",-SUMIFS(Tabla7[Cantidad],Tabla7[Código del producto],$B4766,Tabla7[Tipo de movimiento],"SALIDA",Tabla7[Mes],I$5))</f>
        <v/>
      </c>
      <c r="J4766" s="39" t="str">
        <f>IF($B4766="","",-SUMIFS(Tabla7[Cantidad],Tabla7[Código del producto],$B4766,Tabla7[Tipo de movimiento],"SALIDA",Tabla7[Mes],J$5))</f>
        <v/>
      </c>
      <c r="K4766" s="39" t="str">
        <f>IF($B4766="","",-SUMIFS(Tabla7[Cantidad],Tabla7[Código del producto],$B4766,Tabla7[Tipo de movimiento],"SALIDA",Tabla7[Mes],K$5))</f>
        <v/>
      </c>
      <c r="L4766" s="39" t="str">
        <f>IF($B4766="","",-SUMIFS(Tabla7[Cantidad],Tabla7[Código del producto],$B4766,Tabla7[Tipo de movimiento],"SALIDA",Tabla7[Mes],L$5))</f>
        <v/>
      </c>
      <c r="M4766" s="39" t="str">
        <f>IF($B4766="","",-SUMIFS(Tabla7[Cantidad],Tabla7[Código del producto],$B4766,Tabla7[Tipo de movimiento],"SALIDA",Tabla7[Mes],M$5))</f>
        <v/>
      </c>
      <c r="N4766" s="39" t="str">
        <f>IF($B4766="","",-SUMIFS(Tabla7[Cantidad],Tabla7[Código del producto],$B4766,Tabla7[Tipo de movimiento],"SALIDA",Tabla7[Mes],N$5))</f>
        <v/>
      </c>
      <c r="O4766" s="39" t="str">
        <f>IF($B4766="","",-SUMIFS(Tabla7[Cantidad],Tabla7[Código del producto],$B4766,Tabla7[Tipo de movimiento],"SALIDA",Tabla7[Mes],O$5))</f>
        <v/>
      </c>
      <c r="P4766" s="39" t="str">
        <f>IF($B4766="","",-SUMIFS(Tabla7[Cantidad],Tabla7[Código del producto],$B4766,Tabla7[Tipo de movimiento],"SALIDA",Tabla7[Mes],P$5))</f>
        <v/>
      </c>
      <c r="Q4766" s="39" t="str">
        <f t="shared" si="222"/>
        <v/>
      </c>
      <c r="R4766" s="51" t="str">
        <f>IF($B4766="","",IFERROR(VLOOKUP($B4766,'ABC rotación'!$C:$G,5,0),"C"))</f>
        <v/>
      </c>
      <c r="S4766" s="41" t="str">
        <f t="shared" si="223"/>
        <v/>
      </c>
      <c r="T4766" s="40" t="str">
        <f t="shared" si="224"/>
        <v/>
      </c>
      <c r="U4766" s="23" t="str">
        <f>IF($B4766="","",VLOOKUP($T4766,Tablas!$X$14:$Y$17,2,1))</f>
        <v/>
      </c>
    </row>
    <row r="4767" spans="2:21" x14ac:dyDescent="0.2">
      <c r="B4767" s="1" t="str">
        <f>IF(Tablas!B4765="","",Tablas!B4765)</f>
        <v/>
      </c>
      <c r="C4767" s="1" t="str">
        <f>IF(Tablas!C4765="","",Tablas!C4765)</f>
        <v/>
      </c>
      <c r="D4767" s="1" t="str">
        <f>IF(Tablas!D4765="","",Tablas!D4765)</f>
        <v/>
      </c>
      <c r="E4767" s="1" t="str">
        <f>IF(Tablas!E4765="","",Tablas!E4765)</f>
        <v/>
      </c>
      <c r="F4767" s="1" t="str">
        <f>IF(Tablas!F4765="","",Tablas!F4765)</f>
        <v/>
      </c>
      <c r="G4767" s="1" t="str">
        <f>IF(Tablas!I4765="","",Tablas!I4765)</f>
        <v/>
      </c>
      <c r="H4767" s="1" t="s">
        <v>911</v>
      </c>
      <c r="I4767" s="39" t="str">
        <f>IF($B4767="","",-SUMIFS(Tabla7[Cantidad],Tabla7[Código del producto],$B4767,Tabla7[Tipo de movimiento],"SALIDA",Tabla7[Mes],I$5))</f>
        <v/>
      </c>
      <c r="J4767" s="39" t="str">
        <f>IF($B4767="","",-SUMIFS(Tabla7[Cantidad],Tabla7[Código del producto],$B4767,Tabla7[Tipo de movimiento],"SALIDA",Tabla7[Mes],J$5))</f>
        <v/>
      </c>
      <c r="K4767" s="39" t="str">
        <f>IF($B4767="","",-SUMIFS(Tabla7[Cantidad],Tabla7[Código del producto],$B4767,Tabla7[Tipo de movimiento],"SALIDA",Tabla7[Mes],K$5))</f>
        <v/>
      </c>
      <c r="L4767" s="39" t="str">
        <f>IF($B4767="","",-SUMIFS(Tabla7[Cantidad],Tabla7[Código del producto],$B4767,Tabla7[Tipo de movimiento],"SALIDA",Tabla7[Mes],L$5))</f>
        <v/>
      </c>
      <c r="M4767" s="39" t="str">
        <f>IF($B4767="","",-SUMIFS(Tabla7[Cantidad],Tabla7[Código del producto],$B4767,Tabla7[Tipo de movimiento],"SALIDA",Tabla7[Mes],M$5))</f>
        <v/>
      </c>
      <c r="N4767" s="39" t="str">
        <f>IF($B4767="","",-SUMIFS(Tabla7[Cantidad],Tabla7[Código del producto],$B4767,Tabla7[Tipo de movimiento],"SALIDA",Tabla7[Mes],N$5))</f>
        <v/>
      </c>
      <c r="O4767" s="39" t="str">
        <f>IF($B4767="","",-SUMIFS(Tabla7[Cantidad],Tabla7[Código del producto],$B4767,Tabla7[Tipo de movimiento],"SALIDA",Tabla7[Mes],O$5))</f>
        <v/>
      </c>
      <c r="P4767" s="39" t="str">
        <f>IF($B4767="","",-SUMIFS(Tabla7[Cantidad],Tabla7[Código del producto],$B4767,Tabla7[Tipo de movimiento],"SALIDA",Tabla7[Mes],P$5))</f>
        <v/>
      </c>
      <c r="Q4767" s="39" t="str">
        <f t="shared" si="222"/>
        <v/>
      </c>
      <c r="R4767" s="51" t="str">
        <f>IF($B4767="","",IFERROR(VLOOKUP($B4767,'ABC rotación'!$C:$G,5,0),"C"))</f>
        <v/>
      </c>
      <c r="S4767" s="41" t="str">
        <f t="shared" si="223"/>
        <v/>
      </c>
      <c r="T4767" s="40" t="str">
        <f t="shared" si="224"/>
        <v/>
      </c>
      <c r="U4767" s="23" t="str">
        <f>IF($B4767="","",VLOOKUP($T4767,Tablas!$X$14:$Y$17,2,1))</f>
        <v/>
      </c>
    </row>
    <row r="4768" spans="2:21" x14ac:dyDescent="0.2">
      <c r="B4768" s="1" t="str">
        <f>IF(Tablas!B4766="","",Tablas!B4766)</f>
        <v/>
      </c>
      <c r="C4768" s="1" t="str">
        <f>IF(Tablas!C4766="","",Tablas!C4766)</f>
        <v/>
      </c>
      <c r="D4768" s="1" t="str">
        <f>IF(Tablas!D4766="","",Tablas!D4766)</f>
        <v/>
      </c>
      <c r="E4768" s="1" t="str">
        <f>IF(Tablas!E4766="","",Tablas!E4766)</f>
        <v/>
      </c>
      <c r="F4768" s="1" t="str">
        <f>IF(Tablas!F4766="","",Tablas!F4766)</f>
        <v/>
      </c>
      <c r="G4768" s="1" t="str">
        <f>IF(Tablas!I4766="","",Tablas!I4766)</f>
        <v/>
      </c>
      <c r="H4768" s="1" t="s">
        <v>911</v>
      </c>
      <c r="I4768" s="39" t="str">
        <f>IF($B4768="","",-SUMIFS(Tabla7[Cantidad],Tabla7[Código del producto],$B4768,Tabla7[Tipo de movimiento],"SALIDA",Tabla7[Mes],I$5))</f>
        <v/>
      </c>
      <c r="J4768" s="39" t="str">
        <f>IF($B4768="","",-SUMIFS(Tabla7[Cantidad],Tabla7[Código del producto],$B4768,Tabla7[Tipo de movimiento],"SALIDA",Tabla7[Mes],J$5))</f>
        <v/>
      </c>
      <c r="K4768" s="39" t="str">
        <f>IF($B4768="","",-SUMIFS(Tabla7[Cantidad],Tabla7[Código del producto],$B4768,Tabla7[Tipo de movimiento],"SALIDA",Tabla7[Mes],K$5))</f>
        <v/>
      </c>
      <c r="L4768" s="39" t="str">
        <f>IF($B4768="","",-SUMIFS(Tabla7[Cantidad],Tabla7[Código del producto],$B4768,Tabla7[Tipo de movimiento],"SALIDA",Tabla7[Mes],L$5))</f>
        <v/>
      </c>
      <c r="M4768" s="39" t="str">
        <f>IF($B4768="","",-SUMIFS(Tabla7[Cantidad],Tabla7[Código del producto],$B4768,Tabla7[Tipo de movimiento],"SALIDA",Tabla7[Mes],M$5))</f>
        <v/>
      </c>
      <c r="N4768" s="39" t="str">
        <f>IF($B4768="","",-SUMIFS(Tabla7[Cantidad],Tabla7[Código del producto],$B4768,Tabla7[Tipo de movimiento],"SALIDA",Tabla7[Mes],N$5))</f>
        <v/>
      </c>
      <c r="O4768" s="39" t="str">
        <f>IF($B4768="","",-SUMIFS(Tabla7[Cantidad],Tabla7[Código del producto],$B4768,Tabla7[Tipo de movimiento],"SALIDA",Tabla7[Mes],O$5))</f>
        <v/>
      </c>
      <c r="P4768" s="39" t="str">
        <f>IF($B4768="","",-SUMIFS(Tabla7[Cantidad],Tabla7[Código del producto],$B4768,Tabla7[Tipo de movimiento],"SALIDA",Tabla7[Mes],P$5))</f>
        <v/>
      </c>
      <c r="Q4768" s="39" t="str">
        <f t="shared" si="222"/>
        <v/>
      </c>
      <c r="R4768" s="51" t="str">
        <f>IF($B4768="","",IFERROR(VLOOKUP($B4768,'ABC rotación'!$C:$G,5,0),"C"))</f>
        <v/>
      </c>
      <c r="S4768" s="41" t="str">
        <f t="shared" si="223"/>
        <v/>
      </c>
      <c r="T4768" s="40" t="str">
        <f t="shared" si="224"/>
        <v/>
      </c>
      <c r="U4768" s="23" t="str">
        <f>IF($B4768="","",VLOOKUP($T4768,Tablas!$X$14:$Y$17,2,1))</f>
        <v/>
      </c>
    </row>
    <row r="4769" spans="2:21" x14ac:dyDescent="0.2">
      <c r="B4769" s="1" t="str">
        <f>IF(Tablas!B4767="","",Tablas!B4767)</f>
        <v/>
      </c>
      <c r="C4769" s="1" t="str">
        <f>IF(Tablas!C4767="","",Tablas!C4767)</f>
        <v/>
      </c>
      <c r="D4769" s="1" t="str">
        <f>IF(Tablas!D4767="","",Tablas!D4767)</f>
        <v/>
      </c>
      <c r="E4769" s="1" t="str">
        <f>IF(Tablas!E4767="","",Tablas!E4767)</f>
        <v/>
      </c>
      <c r="F4769" s="1" t="str">
        <f>IF(Tablas!F4767="","",Tablas!F4767)</f>
        <v/>
      </c>
      <c r="G4769" s="1" t="str">
        <f>IF(Tablas!I4767="","",Tablas!I4767)</f>
        <v/>
      </c>
      <c r="H4769" s="1" t="s">
        <v>911</v>
      </c>
      <c r="I4769" s="39" t="str">
        <f>IF($B4769="","",-SUMIFS(Tabla7[Cantidad],Tabla7[Código del producto],$B4769,Tabla7[Tipo de movimiento],"SALIDA",Tabla7[Mes],I$5))</f>
        <v/>
      </c>
      <c r="J4769" s="39" t="str">
        <f>IF($B4769="","",-SUMIFS(Tabla7[Cantidad],Tabla7[Código del producto],$B4769,Tabla7[Tipo de movimiento],"SALIDA",Tabla7[Mes],J$5))</f>
        <v/>
      </c>
      <c r="K4769" s="39" t="str">
        <f>IF($B4769="","",-SUMIFS(Tabla7[Cantidad],Tabla7[Código del producto],$B4769,Tabla7[Tipo de movimiento],"SALIDA",Tabla7[Mes],K$5))</f>
        <v/>
      </c>
      <c r="L4769" s="39" t="str">
        <f>IF($B4769="","",-SUMIFS(Tabla7[Cantidad],Tabla7[Código del producto],$B4769,Tabla7[Tipo de movimiento],"SALIDA",Tabla7[Mes],L$5))</f>
        <v/>
      </c>
      <c r="M4769" s="39" t="str">
        <f>IF($B4769="","",-SUMIFS(Tabla7[Cantidad],Tabla7[Código del producto],$B4769,Tabla7[Tipo de movimiento],"SALIDA",Tabla7[Mes],M$5))</f>
        <v/>
      </c>
      <c r="N4769" s="39" t="str">
        <f>IF($B4769="","",-SUMIFS(Tabla7[Cantidad],Tabla7[Código del producto],$B4769,Tabla7[Tipo de movimiento],"SALIDA",Tabla7[Mes],N$5))</f>
        <v/>
      </c>
      <c r="O4769" s="39" t="str">
        <f>IF($B4769="","",-SUMIFS(Tabla7[Cantidad],Tabla7[Código del producto],$B4769,Tabla7[Tipo de movimiento],"SALIDA",Tabla7[Mes],O$5))</f>
        <v/>
      </c>
      <c r="P4769" s="39" t="str">
        <f>IF($B4769="","",-SUMIFS(Tabla7[Cantidad],Tabla7[Código del producto],$B4769,Tabla7[Tipo de movimiento],"SALIDA",Tabla7[Mes],P$5))</f>
        <v/>
      </c>
      <c r="Q4769" s="39" t="str">
        <f t="shared" si="222"/>
        <v/>
      </c>
      <c r="R4769" s="51" t="str">
        <f>IF($B4769="","",IFERROR(VLOOKUP($B4769,'ABC rotación'!$C:$G,5,0),"C"))</f>
        <v/>
      </c>
      <c r="S4769" s="41" t="str">
        <f t="shared" si="223"/>
        <v/>
      </c>
      <c r="T4769" s="40" t="str">
        <f t="shared" si="224"/>
        <v/>
      </c>
      <c r="U4769" s="23" t="str">
        <f>IF($B4769="","",VLOOKUP($T4769,Tablas!$X$14:$Y$17,2,1))</f>
        <v/>
      </c>
    </row>
    <row r="4770" spans="2:21" x14ac:dyDescent="0.2">
      <c r="B4770" s="1" t="str">
        <f>IF(Tablas!B4768="","",Tablas!B4768)</f>
        <v/>
      </c>
      <c r="C4770" s="1" t="str">
        <f>IF(Tablas!C4768="","",Tablas!C4768)</f>
        <v/>
      </c>
      <c r="D4770" s="1" t="str">
        <f>IF(Tablas!D4768="","",Tablas!D4768)</f>
        <v/>
      </c>
      <c r="E4770" s="1" t="str">
        <f>IF(Tablas!E4768="","",Tablas!E4768)</f>
        <v/>
      </c>
      <c r="F4770" s="1" t="str">
        <f>IF(Tablas!F4768="","",Tablas!F4768)</f>
        <v/>
      </c>
      <c r="G4770" s="1" t="str">
        <f>IF(Tablas!I4768="","",Tablas!I4768)</f>
        <v/>
      </c>
      <c r="H4770" s="1" t="s">
        <v>911</v>
      </c>
      <c r="I4770" s="39" t="str">
        <f>IF($B4770="","",-SUMIFS(Tabla7[Cantidad],Tabla7[Código del producto],$B4770,Tabla7[Tipo de movimiento],"SALIDA",Tabla7[Mes],I$5))</f>
        <v/>
      </c>
      <c r="J4770" s="39" t="str">
        <f>IF($B4770="","",-SUMIFS(Tabla7[Cantidad],Tabla7[Código del producto],$B4770,Tabla7[Tipo de movimiento],"SALIDA",Tabla7[Mes],J$5))</f>
        <v/>
      </c>
      <c r="K4770" s="39" t="str">
        <f>IF($B4770="","",-SUMIFS(Tabla7[Cantidad],Tabla7[Código del producto],$B4770,Tabla7[Tipo de movimiento],"SALIDA",Tabla7[Mes],K$5))</f>
        <v/>
      </c>
      <c r="L4770" s="39" t="str">
        <f>IF($B4770="","",-SUMIFS(Tabla7[Cantidad],Tabla7[Código del producto],$B4770,Tabla7[Tipo de movimiento],"SALIDA",Tabla7[Mes],L$5))</f>
        <v/>
      </c>
      <c r="M4770" s="39" t="str">
        <f>IF($B4770="","",-SUMIFS(Tabla7[Cantidad],Tabla7[Código del producto],$B4770,Tabla7[Tipo de movimiento],"SALIDA",Tabla7[Mes],M$5))</f>
        <v/>
      </c>
      <c r="N4770" s="39" t="str">
        <f>IF($B4770="","",-SUMIFS(Tabla7[Cantidad],Tabla7[Código del producto],$B4770,Tabla7[Tipo de movimiento],"SALIDA",Tabla7[Mes],N$5))</f>
        <v/>
      </c>
      <c r="O4770" s="39" t="str">
        <f>IF($B4770="","",-SUMIFS(Tabla7[Cantidad],Tabla7[Código del producto],$B4770,Tabla7[Tipo de movimiento],"SALIDA",Tabla7[Mes],O$5))</f>
        <v/>
      </c>
      <c r="P4770" s="39" t="str">
        <f>IF($B4770="","",-SUMIFS(Tabla7[Cantidad],Tabla7[Código del producto],$B4770,Tabla7[Tipo de movimiento],"SALIDA",Tabla7[Mes],P$5))</f>
        <v/>
      </c>
      <c r="Q4770" s="39" t="str">
        <f t="shared" si="222"/>
        <v/>
      </c>
      <c r="R4770" s="51" t="str">
        <f>IF($B4770="","",IFERROR(VLOOKUP($B4770,'ABC rotación'!$C:$G,5,0),"C"))</f>
        <v/>
      </c>
      <c r="S4770" s="41" t="str">
        <f t="shared" si="223"/>
        <v/>
      </c>
      <c r="T4770" s="40" t="str">
        <f t="shared" si="224"/>
        <v/>
      </c>
      <c r="U4770" s="23" t="str">
        <f>IF($B4770="","",VLOOKUP($T4770,Tablas!$X$14:$Y$17,2,1))</f>
        <v/>
      </c>
    </row>
    <row r="4771" spans="2:21" x14ac:dyDescent="0.2">
      <c r="B4771" s="1" t="str">
        <f>IF(Tablas!B4769="","",Tablas!B4769)</f>
        <v/>
      </c>
      <c r="C4771" s="1" t="str">
        <f>IF(Tablas!C4769="","",Tablas!C4769)</f>
        <v/>
      </c>
      <c r="D4771" s="1" t="str">
        <f>IF(Tablas!D4769="","",Tablas!D4769)</f>
        <v/>
      </c>
      <c r="E4771" s="1" t="str">
        <f>IF(Tablas!E4769="","",Tablas!E4769)</f>
        <v/>
      </c>
      <c r="F4771" s="1" t="str">
        <f>IF(Tablas!F4769="","",Tablas!F4769)</f>
        <v/>
      </c>
      <c r="G4771" s="1" t="str">
        <f>IF(Tablas!I4769="","",Tablas!I4769)</f>
        <v/>
      </c>
      <c r="H4771" s="1" t="s">
        <v>911</v>
      </c>
      <c r="I4771" s="39" t="str">
        <f>IF($B4771="","",-SUMIFS(Tabla7[Cantidad],Tabla7[Código del producto],$B4771,Tabla7[Tipo de movimiento],"SALIDA",Tabla7[Mes],I$5))</f>
        <v/>
      </c>
      <c r="J4771" s="39" t="str">
        <f>IF($B4771="","",-SUMIFS(Tabla7[Cantidad],Tabla7[Código del producto],$B4771,Tabla7[Tipo de movimiento],"SALIDA",Tabla7[Mes],J$5))</f>
        <v/>
      </c>
      <c r="K4771" s="39" t="str">
        <f>IF($B4771="","",-SUMIFS(Tabla7[Cantidad],Tabla7[Código del producto],$B4771,Tabla7[Tipo de movimiento],"SALIDA",Tabla7[Mes],K$5))</f>
        <v/>
      </c>
      <c r="L4771" s="39" t="str">
        <f>IF($B4771="","",-SUMIFS(Tabla7[Cantidad],Tabla7[Código del producto],$B4771,Tabla7[Tipo de movimiento],"SALIDA",Tabla7[Mes],L$5))</f>
        <v/>
      </c>
      <c r="M4771" s="39" t="str">
        <f>IF($B4771="","",-SUMIFS(Tabla7[Cantidad],Tabla7[Código del producto],$B4771,Tabla7[Tipo de movimiento],"SALIDA",Tabla7[Mes],M$5))</f>
        <v/>
      </c>
      <c r="N4771" s="39" t="str">
        <f>IF($B4771="","",-SUMIFS(Tabla7[Cantidad],Tabla7[Código del producto],$B4771,Tabla7[Tipo de movimiento],"SALIDA",Tabla7[Mes],N$5))</f>
        <v/>
      </c>
      <c r="O4771" s="39" t="str">
        <f>IF($B4771="","",-SUMIFS(Tabla7[Cantidad],Tabla7[Código del producto],$B4771,Tabla7[Tipo de movimiento],"SALIDA",Tabla7[Mes],O$5))</f>
        <v/>
      </c>
      <c r="P4771" s="39" t="str">
        <f>IF($B4771="","",-SUMIFS(Tabla7[Cantidad],Tabla7[Código del producto],$B4771,Tabla7[Tipo de movimiento],"SALIDA",Tabla7[Mes],P$5))</f>
        <v/>
      </c>
      <c r="Q4771" s="39" t="str">
        <f t="shared" si="222"/>
        <v/>
      </c>
      <c r="R4771" s="51" t="str">
        <f>IF($B4771="","",IFERROR(VLOOKUP($B4771,'ABC rotación'!$C:$G,5,0),"C"))</f>
        <v/>
      </c>
      <c r="S4771" s="41" t="str">
        <f t="shared" si="223"/>
        <v/>
      </c>
      <c r="T4771" s="40" t="str">
        <f t="shared" si="224"/>
        <v/>
      </c>
      <c r="U4771" s="23" t="str">
        <f>IF($B4771="","",VLOOKUP($T4771,Tablas!$X$14:$Y$17,2,1))</f>
        <v/>
      </c>
    </row>
    <row r="4772" spans="2:21" x14ac:dyDescent="0.2">
      <c r="B4772" s="1" t="str">
        <f>IF(Tablas!B4770="","",Tablas!B4770)</f>
        <v/>
      </c>
      <c r="C4772" s="1" t="str">
        <f>IF(Tablas!C4770="","",Tablas!C4770)</f>
        <v/>
      </c>
      <c r="D4772" s="1" t="str">
        <f>IF(Tablas!D4770="","",Tablas!D4770)</f>
        <v/>
      </c>
      <c r="E4772" s="1" t="str">
        <f>IF(Tablas!E4770="","",Tablas!E4770)</f>
        <v/>
      </c>
      <c r="F4772" s="1" t="str">
        <f>IF(Tablas!F4770="","",Tablas!F4770)</f>
        <v/>
      </c>
      <c r="G4772" s="1" t="str">
        <f>IF(Tablas!I4770="","",Tablas!I4770)</f>
        <v/>
      </c>
      <c r="H4772" s="1" t="s">
        <v>911</v>
      </c>
      <c r="I4772" s="39" t="str">
        <f>IF($B4772="","",-SUMIFS(Tabla7[Cantidad],Tabla7[Código del producto],$B4772,Tabla7[Tipo de movimiento],"SALIDA",Tabla7[Mes],I$5))</f>
        <v/>
      </c>
      <c r="J4772" s="39" t="str">
        <f>IF($B4772="","",-SUMIFS(Tabla7[Cantidad],Tabla7[Código del producto],$B4772,Tabla7[Tipo de movimiento],"SALIDA",Tabla7[Mes],J$5))</f>
        <v/>
      </c>
      <c r="K4772" s="39" t="str">
        <f>IF($B4772="","",-SUMIFS(Tabla7[Cantidad],Tabla7[Código del producto],$B4772,Tabla7[Tipo de movimiento],"SALIDA",Tabla7[Mes],K$5))</f>
        <v/>
      </c>
      <c r="L4772" s="39" t="str">
        <f>IF($B4772="","",-SUMIFS(Tabla7[Cantidad],Tabla7[Código del producto],$B4772,Tabla7[Tipo de movimiento],"SALIDA",Tabla7[Mes],L$5))</f>
        <v/>
      </c>
      <c r="M4772" s="39" t="str">
        <f>IF($B4772="","",-SUMIFS(Tabla7[Cantidad],Tabla7[Código del producto],$B4772,Tabla7[Tipo de movimiento],"SALIDA",Tabla7[Mes],M$5))</f>
        <v/>
      </c>
      <c r="N4772" s="39" t="str">
        <f>IF($B4772="","",-SUMIFS(Tabla7[Cantidad],Tabla7[Código del producto],$B4772,Tabla7[Tipo de movimiento],"SALIDA",Tabla7[Mes],N$5))</f>
        <v/>
      </c>
      <c r="O4772" s="39" t="str">
        <f>IF($B4772="","",-SUMIFS(Tabla7[Cantidad],Tabla7[Código del producto],$B4772,Tabla7[Tipo de movimiento],"SALIDA",Tabla7[Mes],O$5))</f>
        <v/>
      </c>
      <c r="P4772" s="39" t="str">
        <f>IF($B4772="","",-SUMIFS(Tabla7[Cantidad],Tabla7[Código del producto],$B4772,Tabla7[Tipo de movimiento],"SALIDA",Tabla7[Mes],P$5))</f>
        <v/>
      </c>
      <c r="Q4772" s="39" t="str">
        <f t="shared" si="222"/>
        <v/>
      </c>
      <c r="R4772" s="51" t="str">
        <f>IF($B4772="","",IFERROR(VLOOKUP($B4772,'ABC rotación'!$C:$G,5,0),"C"))</f>
        <v/>
      </c>
      <c r="S4772" s="41" t="str">
        <f t="shared" si="223"/>
        <v/>
      </c>
      <c r="T4772" s="40" t="str">
        <f t="shared" si="224"/>
        <v/>
      </c>
      <c r="U4772" s="23" t="str">
        <f>IF($B4772="","",VLOOKUP($T4772,Tablas!$X$14:$Y$17,2,1))</f>
        <v/>
      </c>
    </row>
    <row r="4773" spans="2:21" x14ac:dyDescent="0.2">
      <c r="B4773" s="1" t="str">
        <f>IF(Tablas!B4771="","",Tablas!B4771)</f>
        <v/>
      </c>
      <c r="C4773" s="1" t="str">
        <f>IF(Tablas!C4771="","",Tablas!C4771)</f>
        <v/>
      </c>
      <c r="D4773" s="1" t="str">
        <f>IF(Tablas!D4771="","",Tablas!D4771)</f>
        <v/>
      </c>
      <c r="E4773" s="1" t="str">
        <f>IF(Tablas!E4771="","",Tablas!E4771)</f>
        <v/>
      </c>
      <c r="F4773" s="1" t="str">
        <f>IF(Tablas!F4771="","",Tablas!F4771)</f>
        <v/>
      </c>
      <c r="G4773" s="1" t="str">
        <f>IF(Tablas!I4771="","",Tablas!I4771)</f>
        <v/>
      </c>
      <c r="H4773" s="1" t="s">
        <v>911</v>
      </c>
      <c r="I4773" s="39" t="str">
        <f>IF($B4773="","",-SUMIFS(Tabla7[Cantidad],Tabla7[Código del producto],$B4773,Tabla7[Tipo de movimiento],"SALIDA",Tabla7[Mes],I$5))</f>
        <v/>
      </c>
      <c r="J4773" s="39" t="str">
        <f>IF($B4773="","",-SUMIFS(Tabla7[Cantidad],Tabla7[Código del producto],$B4773,Tabla7[Tipo de movimiento],"SALIDA",Tabla7[Mes],J$5))</f>
        <v/>
      </c>
      <c r="K4773" s="39" t="str">
        <f>IF($B4773="","",-SUMIFS(Tabla7[Cantidad],Tabla7[Código del producto],$B4773,Tabla7[Tipo de movimiento],"SALIDA",Tabla7[Mes],K$5))</f>
        <v/>
      </c>
      <c r="L4773" s="39" t="str">
        <f>IF($B4773="","",-SUMIFS(Tabla7[Cantidad],Tabla7[Código del producto],$B4773,Tabla7[Tipo de movimiento],"SALIDA",Tabla7[Mes],L$5))</f>
        <v/>
      </c>
      <c r="M4773" s="39" t="str">
        <f>IF($B4773="","",-SUMIFS(Tabla7[Cantidad],Tabla7[Código del producto],$B4773,Tabla7[Tipo de movimiento],"SALIDA",Tabla7[Mes],M$5))</f>
        <v/>
      </c>
      <c r="N4773" s="39" t="str">
        <f>IF($B4773="","",-SUMIFS(Tabla7[Cantidad],Tabla7[Código del producto],$B4773,Tabla7[Tipo de movimiento],"SALIDA",Tabla7[Mes],N$5))</f>
        <v/>
      </c>
      <c r="O4773" s="39" t="str">
        <f>IF($B4773="","",-SUMIFS(Tabla7[Cantidad],Tabla7[Código del producto],$B4773,Tabla7[Tipo de movimiento],"SALIDA",Tabla7[Mes],O$5))</f>
        <v/>
      </c>
      <c r="P4773" s="39" t="str">
        <f>IF($B4773="","",-SUMIFS(Tabla7[Cantidad],Tabla7[Código del producto],$B4773,Tabla7[Tipo de movimiento],"SALIDA",Tabla7[Mes],P$5))</f>
        <v/>
      </c>
      <c r="Q4773" s="39" t="str">
        <f t="shared" si="222"/>
        <v/>
      </c>
      <c r="R4773" s="51" t="str">
        <f>IF($B4773="","",IFERROR(VLOOKUP($B4773,'ABC rotación'!$C:$G,5,0),"C"))</f>
        <v/>
      </c>
      <c r="S4773" s="41" t="str">
        <f t="shared" si="223"/>
        <v/>
      </c>
      <c r="T4773" s="40" t="str">
        <f t="shared" si="224"/>
        <v/>
      </c>
      <c r="U4773" s="23" t="str">
        <f>IF($B4773="","",VLOOKUP($T4773,Tablas!$X$14:$Y$17,2,1))</f>
        <v/>
      </c>
    </row>
    <row r="4774" spans="2:21" x14ac:dyDescent="0.2">
      <c r="B4774" s="1" t="str">
        <f>IF(Tablas!B4772="","",Tablas!B4772)</f>
        <v/>
      </c>
      <c r="C4774" s="1" t="str">
        <f>IF(Tablas!C4772="","",Tablas!C4772)</f>
        <v/>
      </c>
      <c r="D4774" s="1" t="str">
        <f>IF(Tablas!D4772="","",Tablas!D4772)</f>
        <v/>
      </c>
      <c r="E4774" s="1" t="str">
        <f>IF(Tablas!E4772="","",Tablas!E4772)</f>
        <v/>
      </c>
      <c r="F4774" s="1" t="str">
        <f>IF(Tablas!F4772="","",Tablas!F4772)</f>
        <v/>
      </c>
      <c r="G4774" s="1" t="str">
        <f>IF(Tablas!I4772="","",Tablas!I4772)</f>
        <v/>
      </c>
      <c r="H4774" s="1" t="s">
        <v>911</v>
      </c>
      <c r="I4774" s="39" t="str">
        <f>IF($B4774="","",-SUMIFS(Tabla7[Cantidad],Tabla7[Código del producto],$B4774,Tabla7[Tipo de movimiento],"SALIDA",Tabla7[Mes],I$5))</f>
        <v/>
      </c>
      <c r="J4774" s="39" t="str">
        <f>IF($B4774="","",-SUMIFS(Tabla7[Cantidad],Tabla7[Código del producto],$B4774,Tabla7[Tipo de movimiento],"SALIDA",Tabla7[Mes],J$5))</f>
        <v/>
      </c>
      <c r="K4774" s="39" t="str">
        <f>IF($B4774="","",-SUMIFS(Tabla7[Cantidad],Tabla7[Código del producto],$B4774,Tabla7[Tipo de movimiento],"SALIDA",Tabla7[Mes],K$5))</f>
        <v/>
      </c>
      <c r="L4774" s="39" t="str">
        <f>IF($B4774="","",-SUMIFS(Tabla7[Cantidad],Tabla7[Código del producto],$B4774,Tabla7[Tipo de movimiento],"SALIDA",Tabla7[Mes],L$5))</f>
        <v/>
      </c>
      <c r="M4774" s="39" t="str">
        <f>IF($B4774="","",-SUMIFS(Tabla7[Cantidad],Tabla7[Código del producto],$B4774,Tabla7[Tipo de movimiento],"SALIDA",Tabla7[Mes],M$5))</f>
        <v/>
      </c>
      <c r="N4774" s="39" t="str">
        <f>IF($B4774="","",-SUMIFS(Tabla7[Cantidad],Tabla7[Código del producto],$B4774,Tabla7[Tipo de movimiento],"SALIDA",Tabla7[Mes],N$5))</f>
        <v/>
      </c>
      <c r="O4774" s="39" t="str">
        <f>IF($B4774="","",-SUMIFS(Tabla7[Cantidad],Tabla7[Código del producto],$B4774,Tabla7[Tipo de movimiento],"SALIDA",Tabla7[Mes],O$5))</f>
        <v/>
      </c>
      <c r="P4774" s="39" t="str">
        <f>IF($B4774="","",-SUMIFS(Tabla7[Cantidad],Tabla7[Código del producto],$B4774,Tabla7[Tipo de movimiento],"SALIDA",Tabla7[Mes],P$5))</f>
        <v/>
      </c>
      <c r="Q4774" s="39" t="str">
        <f t="shared" si="222"/>
        <v/>
      </c>
      <c r="R4774" s="51" t="str">
        <f>IF($B4774="","",IFERROR(VLOOKUP($B4774,'ABC rotación'!$C:$G,5,0),"C"))</f>
        <v/>
      </c>
      <c r="S4774" s="41" t="str">
        <f t="shared" si="223"/>
        <v/>
      </c>
      <c r="T4774" s="40" t="str">
        <f t="shared" si="224"/>
        <v/>
      </c>
      <c r="U4774" s="23" t="str">
        <f>IF($B4774="","",VLOOKUP($T4774,Tablas!$X$14:$Y$17,2,1))</f>
        <v/>
      </c>
    </row>
    <row r="4775" spans="2:21" x14ac:dyDescent="0.2">
      <c r="B4775" s="1" t="str">
        <f>IF(Tablas!B4773="","",Tablas!B4773)</f>
        <v/>
      </c>
      <c r="C4775" s="1" t="str">
        <f>IF(Tablas!C4773="","",Tablas!C4773)</f>
        <v/>
      </c>
      <c r="D4775" s="1" t="str">
        <f>IF(Tablas!D4773="","",Tablas!D4773)</f>
        <v/>
      </c>
      <c r="E4775" s="1" t="str">
        <f>IF(Tablas!E4773="","",Tablas!E4773)</f>
        <v/>
      </c>
      <c r="F4775" s="1" t="str">
        <f>IF(Tablas!F4773="","",Tablas!F4773)</f>
        <v/>
      </c>
      <c r="G4775" s="1" t="str">
        <f>IF(Tablas!I4773="","",Tablas!I4773)</f>
        <v/>
      </c>
      <c r="H4775" s="1" t="s">
        <v>911</v>
      </c>
      <c r="I4775" s="39" t="str">
        <f>IF($B4775="","",-SUMIFS(Tabla7[Cantidad],Tabla7[Código del producto],$B4775,Tabla7[Tipo de movimiento],"SALIDA",Tabla7[Mes],I$5))</f>
        <v/>
      </c>
      <c r="J4775" s="39" t="str">
        <f>IF($B4775="","",-SUMIFS(Tabla7[Cantidad],Tabla7[Código del producto],$B4775,Tabla7[Tipo de movimiento],"SALIDA",Tabla7[Mes],J$5))</f>
        <v/>
      </c>
      <c r="K4775" s="39" t="str">
        <f>IF($B4775="","",-SUMIFS(Tabla7[Cantidad],Tabla7[Código del producto],$B4775,Tabla7[Tipo de movimiento],"SALIDA",Tabla7[Mes],K$5))</f>
        <v/>
      </c>
      <c r="L4775" s="39" t="str">
        <f>IF($B4775="","",-SUMIFS(Tabla7[Cantidad],Tabla7[Código del producto],$B4775,Tabla7[Tipo de movimiento],"SALIDA",Tabla7[Mes],L$5))</f>
        <v/>
      </c>
      <c r="M4775" s="39" t="str">
        <f>IF($B4775="","",-SUMIFS(Tabla7[Cantidad],Tabla7[Código del producto],$B4775,Tabla7[Tipo de movimiento],"SALIDA",Tabla7[Mes],M$5))</f>
        <v/>
      </c>
      <c r="N4775" s="39" t="str">
        <f>IF($B4775="","",-SUMIFS(Tabla7[Cantidad],Tabla7[Código del producto],$B4775,Tabla7[Tipo de movimiento],"SALIDA",Tabla7[Mes],N$5))</f>
        <v/>
      </c>
      <c r="O4775" s="39" t="str">
        <f>IF($B4775="","",-SUMIFS(Tabla7[Cantidad],Tabla7[Código del producto],$B4775,Tabla7[Tipo de movimiento],"SALIDA",Tabla7[Mes],O$5))</f>
        <v/>
      </c>
      <c r="P4775" s="39" t="str">
        <f>IF($B4775="","",-SUMIFS(Tabla7[Cantidad],Tabla7[Código del producto],$B4775,Tabla7[Tipo de movimiento],"SALIDA",Tabla7[Mes],P$5))</f>
        <v/>
      </c>
      <c r="Q4775" s="39" t="str">
        <f t="shared" si="222"/>
        <v/>
      </c>
      <c r="R4775" s="51" t="str">
        <f>IF($B4775="","",IFERROR(VLOOKUP($B4775,'ABC rotación'!$C:$G,5,0),"C"))</f>
        <v/>
      </c>
      <c r="S4775" s="41" t="str">
        <f t="shared" si="223"/>
        <v/>
      </c>
      <c r="T4775" s="40" t="str">
        <f t="shared" si="224"/>
        <v/>
      </c>
      <c r="U4775" s="23" t="str">
        <f>IF($B4775="","",VLOOKUP($T4775,Tablas!$X$14:$Y$17,2,1))</f>
        <v/>
      </c>
    </row>
    <row r="4776" spans="2:21" x14ac:dyDescent="0.2">
      <c r="B4776" s="1" t="str">
        <f>IF(Tablas!B4774="","",Tablas!B4774)</f>
        <v/>
      </c>
      <c r="C4776" s="1" t="str">
        <f>IF(Tablas!C4774="","",Tablas!C4774)</f>
        <v/>
      </c>
      <c r="D4776" s="1" t="str">
        <f>IF(Tablas!D4774="","",Tablas!D4774)</f>
        <v/>
      </c>
      <c r="E4776" s="1" t="str">
        <f>IF(Tablas!E4774="","",Tablas!E4774)</f>
        <v/>
      </c>
      <c r="F4776" s="1" t="str">
        <f>IF(Tablas!F4774="","",Tablas!F4774)</f>
        <v/>
      </c>
      <c r="G4776" s="1" t="str">
        <f>IF(Tablas!I4774="","",Tablas!I4774)</f>
        <v/>
      </c>
      <c r="H4776" s="1" t="s">
        <v>911</v>
      </c>
      <c r="I4776" s="39" t="str">
        <f>IF($B4776="","",-SUMIFS(Tabla7[Cantidad],Tabla7[Código del producto],$B4776,Tabla7[Tipo de movimiento],"SALIDA",Tabla7[Mes],I$5))</f>
        <v/>
      </c>
      <c r="J4776" s="39" t="str">
        <f>IF($B4776="","",-SUMIFS(Tabla7[Cantidad],Tabla7[Código del producto],$B4776,Tabla7[Tipo de movimiento],"SALIDA",Tabla7[Mes],J$5))</f>
        <v/>
      </c>
      <c r="K4776" s="39" t="str">
        <f>IF($B4776="","",-SUMIFS(Tabla7[Cantidad],Tabla7[Código del producto],$B4776,Tabla7[Tipo de movimiento],"SALIDA",Tabla7[Mes],K$5))</f>
        <v/>
      </c>
      <c r="L4776" s="39" t="str">
        <f>IF($B4776="","",-SUMIFS(Tabla7[Cantidad],Tabla7[Código del producto],$B4776,Tabla7[Tipo de movimiento],"SALIDA",Tabla7[Mes],L$5))</f>
        <v/>
      </c>
      <c r="M4776" s="39" t="str">
        <f>IF($B4776="","",-SUMIFS(Tabla7[Cantidad],Tabla7[Código del producto],$B4776,Tabla7[Tipo de movimiento],"SALIDA",Tabla7[Mes],M$5))</f>
        <v/>
      </c>
      <c r="N4776" s="39" t="str">
        <f>IF($B4776="","",-SUMIFS(Tabla7[Cantidad],Tabla7[Código del producto],$B4776,Tabla7[Tipo de movimiento],"SALIDA",Tabla7[Mes],N$5))</f>
        <v/>
      </c>
      <c r="O4776" s="39" t="str">
        <f>IF($B4776="","",-SUMIFS(Tabla7[Cantidad],Tabla7[Código del producto],$B4776,Tabla7[Tipo de movimiento],"SALIDA",Tabla7[Mes],O$5))</f>
        <v/>
      </c>
      <c r="P4776" s="39" t="str">
        <f>IF($B4776="","",-SUMIFS(Tabla7[Cantidad],Tabla7[Código del producto],$B4776,Tabla7[Tipo de movimiento],"SALIDA",Tabla7[Mes],P$5))</f>
        <v/>
      </c>
      <c r="Q4776" s="39" t="str">
        <f t="shared" si="222"/>
        <v/>
      </c>
      <c r="R4776" s="51" t="str">
        <f>IF($B4776="","",IFERROR(VLOOKUP($B4776,'ABC rotación'!$C:$G,5,0),"C"))</f>
        <v/>
      </c>
      <c r="S4776" s="41" t="str">
        <f t="shared" si="223"/>
        <v/>
      </c>
      <c r="T4776" s="40" t="str">
        <f t="shared" si="224"/>
        <v/>
      </c>
      <c r="U4776" s="23" t="str">
        <f>IF($B4776="","",VLOOKUP($T4776,Tablas!$X$14:$Y$17,2,1))</f>
        <v/>
      </c>
    </row>
    <row r="4777" spans="2:21" x14ac:dyDescent="0.2">
      <c r="B4777" s="1" t="str">
        <f>IF(Tablas!B4775="","",Tablas!B4775)</f>
        <v/>
      </c>
      <c r="C4777" s="1" t="str">
        <f>IF(Tablas!C4775="","",Tablas!C4775)</f>
        <v/>
      </c>
      <c r="D4777" s="1" t="str">
        <f>IF(Tablas!D4775="","",Tablas!D4775)</f>
        <v/>
      </c>
      <c r="E4777" s="1" t="str">
        <f>IF(Tablas!E4775="","",Tablas!E4775)</f>
        <v/>
      </c>
      <c r="F4777" s="1" t="str">
        <f>IF(Tablas!F4775="","",Tablas!F4775)</f>
        <v/>
      </c>
      <c r="G4777" s="1" t="str">
        <f>IF(Tablas!I4775="","",Tablas!I4775)</f>
        <v/>
      </c>
      <c r="H4777" s="1" t="s">
        <v>911</v>
      </c>
      <c r="I4777" s="39" t="str">
        <f>IF($B4777="","",-SUMIFS(Tabla7[Cantidad],Tabla7[Código del producto],$B4777,Tabla7[Tipo de movimiento],"SALIDA",Tabla7[Mes],I$5))</f>
        <v/>
      </c>
      <c r="J4777" s="39" t="str">
        <f>IF($B4777="","",-SUMIFS(Tabla7[Cantidad],Tabla7[Código del producto],$B4777,Tabla7[Tipo de movimiento],"SALIDA",Tabla7[Mes],J$5))</f>
        <v/>
      </c>
      <c r="K4777" s="39" t="str">
        <f>IF($B4777="","",-SUMIFS(Tabla7[Cantidad],Tabla7[Código del producto],$B4777,Tabla7[Tipo de movimiento],"SALIDA",Tabla7[Mes],K$5))</f>
        <v/>
      </c>
      <c r="L4777" s="39" t="str">
        <f>IF($B4777="","",-SUMIFS(Tabla7[Cantidad],Tabla7[Código del producto],$B4777,Tabla7[Tipo de movimiento],"SALIDA",Tabla7[Mes],L$5))</f>
        <v/>
      </c>
      <c r="M4777" s="39" t="str">
        <f>IF($B4777="","",-SUMIFS(Tabla7[Cantidad],Tabla7[Código del producto],$B4777,Tabla7[Tipo de movimiento],"SALIDA",Tabla7[Mes],M$5))</f>
        <v/>
      </c>
      <c r="N4777" s="39" t="str">
        <f>IF($B4777="","",-SUMIFS(Tabla7[Cantidad],Tabla7[Código del producto],$B4777,Tabla7[Tipo de movimiento],"SALIDA",Tabla7[Mes],N$5))</f>
        <v/>
      </c>
      <c r="O4777" s="39" t="str">
        <f>IF($B4777="","",-SUMIFS(Tabla7[Cantidad],Tabla7[Código del producto],$B4777,Tabla7[Tipo de movimiento],"SALIDA",Tabla7[Mes],O$5))</f>
        <v/>
      </c>
      <c r="P4777" s="39" t="str">
        <f>IF($B4777="","",-SUMIFS(Tabla7[Cantidad],Tabla7[Código del producto],$B4777,Tabla7[Tipo de movimiento],"SALIDA",Tabla7[Mes],P$5))</f>
        <v/>
      </c>
      <c r="Q4777" s="39" t="str">
        <f t="shared" si="222"/>
        <v/>
      </c>
      <c r="R4777" s="51" t="str">
        <f>IF($B4777="","",IFERROR(VLOOKUP($B4777,'ABC rotación'!$C:$G,5,0),"C"))</f>
        <v/>
      </c>
      <c r="S4777" s="41" t="str">
        <f t="shared" si="223"/>
        <v/>
      </c>
      <c r="T4777" s="40" t="str">
        <f t="shared" si="224"/>
        <v/>
      </c>
      <c r="U4777" s="23" t="str">
        <f>IF($B4777="","",VLOOKUP($T4777,Tablas!$X$14:$Y$17,2,1))</f>
        <v/>
      </c>
    </row>
    <row r="4778" spans="2:21" x14ac:dyDescent="0.2">
      <c r="B4778" s="1" t="str">
        <f>IF(Tablas!B4776="","",Tablas!B4776)</f>
        <v/>
      </c>
      <c r="C4778" s="1" t="str">
        <f>IF(Tablas!C4776="","",Tablas!C4776)</f>
        <v/>
      </c>
      <c r="D4778" s="1" t="str">
        <f>IF(Tablas!D4776="","",Tablas!D4776)</f>
        <v/>
      </c>
      <c r="E4778" s="1" t="str">
        <f>IF(Tablas!E4776="","",Tablas!E4776)</f>
        <v/>
      </c>
      <c r="F4778" s="1" t="str">
        <f>IF(Tablas!F4776="","",Tablas!F4776)</f>
        <v/>
      </c>
      <c r="G4778" s="1" t="str">
        <f>IF(Tablas!I4776="","",Tablas!I4776)</f>
        <v/>
      </c>
      <c r="H4778" s="1" t="s">
        <v>911</v>
      </c>
      <c r="I4778" s="39" t="str">
        <f>IF($B4778="","",-SUMIFS(Tabla7[Cantidad],Tabla7[Código del producto],$B4778,Tabla7[Tipo de movimiento],"SALIDA",Tabla7[Mes],I$5))</f>
        <v/>
      </c>
      <c r="J4778" s="39" t="str">
        <f>IF($B4778="","",-SUMIFS(Tabla7[Cantidad],Tabla7[Código del producto],$B4778,Tabla7[Tipo de movimiento],"SALIDA",Tabla7[Mes],J$5))</f>
        <v/>
      </c>
      <c r="K4778" s="39" t="str">
        <f>IF($B4778="","",-SUMIFS(Tabla7[Cantidad],Tabla7[Código del producto],$B4778,Tabla7[Tipo de movimiento],"SALIDA",Tabla7[Mes],K$5))</f>
        <v/>
      </c>
      <c r="L4778" s="39" t="str">
        <f>IF($B4778="","",-SUMIFS(Tabla7[Cantidad],Tabla7[Código del producto],$B4778,Tabla7[Tipo de movimiento],"SALIDA",Tabla7[Mes],L$5))</f>
        <v/>
      </c>
      <c r="M4778" s="39" t="str">
        <f>IF($B4778="","",-SUMIFS(Tabla7[Cantidad],Tabla7[Código del producto],$B4778,Tabla7[Tipo de movimiento],"SALIDA",Tabla7[Mes],M$5))</f>
        <v/>
      </c>
      <c r="N4778" s="39" t="str">
        <f>IF($B4778="","",-SUMIFS(Tabla7[Cantidad],Tabla7[Código del producto],$B4778,Tabla7[Tipo de movimiento],"SALIDA",Tabla7[Mes],N$5))</f>
        <v/>
      </c>
      <c r="O4778" s="39" t="str">
        <f>IF($B4778="","",-SUMIFS(Tabla7[Cantidad],Tabla7[Código del producto],$B4778,Tabla7[Tipo de movimiento],"SALIDA",Tabla7[Mes],O$5))</f>
        <v/>
      </c>
      <c r="P4778" s="39" t="str">
        <f>IF($B4778="","",-SUMIFS(Tabla7[Cantidad],Tabla7[Código del producto],$B4778,Tabla7[Tipo de movimiento],"SALIDA",Tabla7[Mes],P$5))</f>
        <v/>
      </c>
      <c r="Q4778" s="39" t="str">
        <f t="shared" si="222"/>
        <v/>
      </c>
      <c r="R4778" s="51" t="str">
        <f>IF($B4778="","",IFERROR(VLOOKUP($B4778,'ABC rotación'!$C:$G,5,0),"C"))</f>
        <v/>
      </c>
      <c r="S4778" s="41" t="str">
        <f t="shared" si="223"/>
        <v/>
      </c>
      <c r="T4778" s="40" t="str">
        <f t="shared" si="224"/>
        <v/>
      </c>
      <c r="U4778" s="23" t="str">
        <f>IF($B4778="","",VLOOKUP($T4778,Tablas!$X$14:$Y$17,2,1))</f>
        <v/>
      </c>
    </row>
    <row r="4779" spans="2:21" x14ac:dyDescent="0.2">
      <c r="B4779" s="1" t="str">
        <f>IF(Tablas!B4777="","",Tablas!B4777)</f>
        <v/>
      </c>
      <c r="C4779" s="1" t="str">
        <f>IF(Tablas!C4777="","",Tablas!C4777)</f>
        <v/>
      </c>
      <c r="D4779" s="1" t="str">
        <f>IF(Tablas!D4777="","",Tablas!D4777)</f>
        <v/>
      </c>
      <c r="E4779" s="1" t="str">
        <f>IF(Tablas!E4777="","",Tablas!E4777)</f>
        <v/>
      </c>
      <c r="F4779" s="1" t="str">
        <f>IF(Tablas!F4777="","",Tablas!F4777)</f>
        <v/>
      </c>
      <c r="G4779" s="1" t="str">
        <f>IF(Tablas!I4777="","",Tablas!I4777)</f>
        <v/>
      </c>
      <c r="H4779" s="1" t="s">
        <v>911</v>
      </c>
      <c r="I4779" s="39" t="str">
        <f>IF($B4779="","",-SUMIFS(Tabla7[Cantidad],Tabla7[Código del producto],$B4779,Tabla7[Tipo de movimiento],"SALIDA",Tabla7[Mes],I$5))</f>
        <v/>
      </c>
      <c r="J4779" s="39" t="str">
        <f>IF($B4779="","",-SUMIFS(Tabla7[Cantidad],Tabla7[Código del producto],$B4779,Tabla7[Tipo de movimiento],"SALIDA",Tabla7[Mes],J$5))</f>
        <v/>
      </c>
      <c r="K4779" s="39" t="str">
        <f>IF($B4779="","",-SUMIFS(Tabla7[Cantidad],Tabla7[Código del producto],$B4779,Tabla7[Tipo de movimiento],"SALIDA",Tabla7[Mes],K$5))</f>
        <v/>
      </c>
      <c r="L4779" s="39" t="str">
        <f>IF($B4779="","",-SUMIFS(Tabla7[Cantidad],Tabla7[Código del producto],$B4779,Tabla7[Tipo de movimiento],"SALIDA",Tabla7[Mes],L$5))</f>
        <v/>
      </c>
      <c r="M4779" s="39" t="str">
        <f>IF($B4779="","",-SUMIFS(Tabla7[Cantidad],Tabla7[Código del producto],$B4779,Tabla7[Tipo de movimiento],"SALIDA",Tabla7[Mes],M$5))</f>
        <v/>
      </c>
      <c r="N4779" s="39" t="str">
        <f>IF($B4779="","",-SUMIFS(Tabla7[Cantidad],Tabla7[Código del producto],$B4779,Tabla7[Tipo de movimiento],"SALIDA",Tabla7[Mes],N$5))</f>
        <v/>
      </c>
      <c r="O4779" s="39" t="str">
        <f>IF($B4779="","",-SUMIFS(Tabla7[Cantidad],Tabla7[Código del producto],$B4779,Tabla7[Tipo de movimiento],"SALIDA",Tabla7[Mes],O$5))</f>
        <v/>
      </c>
      <c r="P4779" s="39" t="str">
        <f>IF($B4779="","",-SUMIFS(Tabla7[Cantidad],Tabla7[Código del producto],$B4779,Tabla7[Tipo de movimiento],"SALIDA",Tabla7[Mes],P$5))</f>
        <v/>
      </c>
      <c r="Q4779" s="39" t="str">
        <f t="shared" si="222"/>
        <v/>
      </c>
      <c r="R4779" s="51" t="str">
        <f>IF($B4779="","",IFERROR(VLOOKUP($B4779,'ABC rotación'!$C:$G,5,0),"C"))</f>
        <v/>
      </c>
      <c r="S4779" s="41" t="str">
        <f t="shared" si="223"/>
        <v/>
      </c>
      <c r="T4779" s="40" t="str">
        <f t="shared" si="224"/>
        <v/>
      </c>
      <c r="U4779" s="23" t="str">
        <f>IF($B4779="","",VLOOKUP($T4779,Tablas!$X$14:$Y$17,2,1))</f>
        <v/>
      </c>
    </row>
    <row r="4780" spans="2:21" x14ac:dyDescent="0.2">
      <c r="B4780" s="1" t="str">
        <f>IF(Tablas!B4778="","",Tablas!B4778)</f>
        <v/>
      </c>
      <c r="C4780" s="1" t="str">
        <f>IF(Tablas!C4778="","",Tablas!C4778)</f>
        <v/>
      </c>
      <c r="D4780" s="1" t="str">
        <f>IF(Tablas!D4778="","",Tablas!D4778)</f>
        <v/>
      </c>
      <c r="E4780" s="1" t="str">
        <f>IF(Tablas!E4778="","",Tablas!E4778)</f>
        <v/>
      </c>
      <c r="F4780" s="1" t="str">
        <f>IF(Tablas!F4778="","",Tablas!F4778)</f>
        <v/>
      </c>
      <c r="G4780" s="1" t="str">
        <f>IF(Tablas!I4778="","",Tablas!I4778)</f>
        <v/>
      </c>
      <c r="H4780" s="1" t="s">
        <v>911</v>
      </c>
      <c r="I4780" s="39" t="str">
        <f>IF($B4780="","",-SUMIFS(Tabla7[Cantidad],Tabla7[Código del producto],$B4780,Tabla7[Tipo de movimiento],"SALIDA",Tabla7[Mes],I$5))</f>
        <v/>
      </c>
      <c r="J4780" s="39" t="str">
        <f>IF($B4780="","",-SUMIFS(Tabla7[Cantidad],Tabla7[Código del producto],$B4780,Tabla7[Tipo de movimiento],"SALIDA",Tabla7[Mes],J$5))</f>
        <v/>
      </c>
      <c r="K4780" s="39" t="str">
        <f>IF($B4780="","",-SUMIFS(Tabla7[Cantidad],Tabla7[Código del producto],$B4780,Tabla7[Tipo de movimiento],"SALIDA",Tabla7[Mes],K$5))</f>
        <v/>
      </c>
      <c r="L4780" s="39" t="str">
        <f>IF($B4780="","",-SUMIFS(Tabla7[Cantidad],Tabla7[Código del producto],$B4780,Tabla7[Tipo de movimiento],"SALIDA",Tabla7[Mes],L$5))</f>
        <v/>
      </c>
      <c r="M4780" s="39" t="str">
        <f>IF($B4780="","",-SUMIFS(Tabla7[Cantidad],Tabla7[Código del producto],$B4780,Tabla7[Tipo de movimiento],"SALIDA",Tabla7[Mes],M$5))</f>
        <v/>
      </c>
      <c r="N4780" s="39" t="str">
        <f>IF($B4780="","",-SUMIFS(Tabla7[Cantidad],Tabla7[Código del producto],$B4780,Tabla7[Tipo de movimiento],"SALIDA",Tabla7[Mes],N$5))</f>
        <v/>
      </c>
      <c r="O4780" s="39" t="str">
        <f>IF($B4780="","",-SUMIFS(Tabla7[Cantidad],Tabla7[Código del producto],$B4780,Tabla7[Tipo de movimiento],"SALIDA",Tabla7[Mes],O$5))</f>
        <v/>
      </c>
      <c r="P4780" s="39" t="str">
        <f>IF($B4780="","",-SUMIFS(Tabla7[Cantidad],Tabla7[Código del producto],$B4780,Tabla7[Tipo de movimiento],"SALIDA",Tabla7[Mes],P$5))</f>
        <v/>
      </c>
      <c r="Q4780" s="39" t="str">
        <f t="shared" si="222"/>
        <v/>
      </c>
      <c r="R4780" s="51" t="str">
        <f>IF($B4780="","",IFERROR(VLOOKUP($B4780,'ABC rotación'!$C:$G,5,0),"C"))</f>
        <v/>
      </c>
      <c r="S4780" s="41" t="str">
        <f t="shared" si="223"/>
        <v/>
      </c>
      <c r="T4780" s="40" t="str">
        <f t="shared" si="224"/>
        <v/>
      </c>
      <c r="U4780" s="23" t="str">
        <f>IF($B4780="","",VLOOKUP($T4780,Tablas!$X$14:$Y$17,2,1))</f>
        <v/>
      </c>
    </row>
    <row r="4781" spans="2:21" x14ac:dyDescent="0.2">
      <c r="B4781" s="1" t="str">
        <f>IF(Tablas!B4779="","",Tablas!B4779)</f>
        <v/>
      </c>
      <c r="C4781" s="1" t="str">
        <f>IF(Tablas!C4779="","",Tablas!C4779)</f>
        <v/>
      </c>
      <c r="D4781" s="1" t="str">
        <f>IF(Tablas!D4779="","",Tablas!D4779)</f>
        <v/>
      </c>
      <c r="E4781" s="1" t="str">
        <f>IF(Tablas!E4779="","",Tablas!E4779)</f>
        <v/>
      </c>
      <c r="F4781" s="1" t="str">
        <f>IF(Tablas!F4779="","",Tablas!F4779)</f>
        <v/>
      </c>
      <c r="G4781" s="1" t="str">
        <f>IF(Tablas!I4779="","",Tablas!I4779)</f>
        <v/>
      </c>
      <c r="H4781" s="1" t="s">
        <v>911</v>
      </c>
      <c r="I4781" s="39" t="str">
        <f>IF($B4781="","",-SUMIFS(Tabla7[Cantidad],Tabla7[Código del producto],$B4781,Tabla7[Tipo de movimiento],"SALIDA",Tabla7[Mes],I$5))</f>
        <v/>
      </c>
      <c r="J4781" s="39" t="str">
        <f>IF($B4781="","",-SUMIFS(Tabla7[Cantidad],Tabla7[Código del producto],$B4781,Tabla7[Tipo de movimiento],"SALIDA",Tabla7[Mes],J$5))</f>
        <v/>
      </c>
      <c r="K4781" s="39" t="str">
        <f>IF($B4781="","",-SUMIFS(Tabla7[Cantidad],Tabla7[Código del producto],$B4781,Tabla7[Tipo de movimiento],"SALIDA",Tabla7[Mes],K$5))</f>
        <v/>
      </c>
      <c r="L4781" s="39" t="str">
        <f>IF($B4781="","",-SUMIFS(Tabla7[Cantidad],Tabla7[Código del producto],$B4781,Tabla7[Tipo de movimiento],"SALIDA",Tabla7[Mes],L$5))</f>
        <v/>
      </c>
      <c r="M4781" s="39" t="str">
        <f>IF($B4781="","",-SUMIFS(Tabla7[Cantidad],Tabla7[Código del producto],$B4781,Tabla7[Tipo de movimiento],"SALIDA",Tabla7[Mes],M$5))</f>
        <v/>
      </c>
      <c r="N4781" s="39" t="str">
        <f>IF($B4781="","",-SUMIFS(Tabla7[Cantidad],Tabla7[Código del producto],$B4781,Tabla7[Tipo de movimiento],"SALIDA",Tabla7[Mes],N$5))</f>
        <v/>
      </c>
      <c r="O4781" s="39" t="str">
        <f>IF($B4781="","",-SUMIFS(Tabla7[Cantidad],Tabla7[Código del producto],$B4781,Tabla7[Tipo de movimiento],"SALIDA",Tabla7[Mes],O$5))</f>
        <v/>
      </c>
      <c r="P4781" s="39" t="str">
        <f>IF($B4781="","",-SUMIFS(Tabla7[Cantidad],Tabla7[Código del producto],$B4781,Tabla7[Tipo de movimiento],"SALIDA",Tabla7[Mes],P$5))</f>
        <v/>
      </c>
      <c r="Q4781" s="39" t="str">
        <f t="shared" si="222"/>
        <v/>
      </c>
      <c r="R4781" s="51" t="str">
        <f>IF($B4781="","",IFERROR(VLOOKUP($B4781,'ABC rotación'!$C:$G,5,0),"C"))</f>
        <v/>
      </c>
      <c r="S4781" s="41" t="str">
        <f t="shared" si="223"/>
        <v/>
      </c>
      <c r="T4781" s="40" t="str">
        <f t="shared" si="224"/>
        <v/>
      </c>
      <c r="U4781" s="23" t="str">
        <f>IF($B4781="","",VLOOKUP($T4781,Tablas!$X$14:$Y$17,2,1))</f>
        <v/>
      </c>
    </row>
    <row r="4782" spans="2:21" x14ac:dyDescent="0.2">
      <c r="B4782" s="1" t="str">
        <f>IF(Tablas!B4780="","",Tablas!B4780)</f>
        <v/>
      </c>
      <c r="C4782" s="1" t="str">
        <f>IF(Tablas!C4780="","",Tablas!C4780)</f>
        <v/>
      </c>
      <c r="D4782" s="1" t="str">
        <f>IF(Tablas!D4780="","",Tablas!D4780)</f>
        <v/>
      </c>
      <c r="E4782" s="1" t="str">
        <f>IF(Tablas!E4780="","",Tablas!E4780)</f>
        <v/>
      </c>
      <c r="F4782" s="1" t="str">
        <f>IF(Tablas!F4780="","",Tablas!F4780)</f>
        <v/>
      </c>
      <c r="G4782" s="1" t="str">
        <f>IF(Tablas!I4780="","",Tablas!I4780)</f>
        <v/>
      </c>
      <c r="H4782" s="1" t="s">
        <v>911</v>
      </c>
      <c r="I4782" s="39" t="str">
        <f>IF($B4782="","",-SUMIFS(Tabla7[Cantidad],Tabla7[Código del producto],$B4782,Tabla7[Tipo de movimiento],"SALIDA",Tabla7[Mes],I$5))</f>
        <v/>
      </c>
      <c r="J4782" s="39" t="str">
        <f>IF($B4782="","",-SUMIFS(Tabla7[Cantidad],Tabla7[Código del producto],$B4782,Tabla7[Tipo de movimiento],"SALIDA",Tabla7[Mes],J$5))</f>
        <v/>
      </c>
      <c r="K4782" s="39" t="str">
        <f>IF($B4782="","",-SUMIFS(Tabla7[Cantidad],Tabla7[Código del producto],$B4782,Tabla7[Tipo de movimiento],"SALIDA",Tabla7[Mes],K$5))</f>
        <v/>
      </c>
      <c r="L4782" s="39" t="str">
        <f>IF($B4782="","",-SUMIFS(Tabla7[Cantidad],Tabla7[Código del producto],$B4782,Tabla7[Tipo de movimiento],"SALIDA",Tabla7[Mes],L$5))</f>
        <v/>
      </c>
      <c r="M4782" s="39" t="str">
        <f>IF($B4782="","",-SUMIFS(Tabla7[Cantidad],Tabla7[Código del producto],$B4782,Tabla7[Tipo de movimiento],"SALIDA",Tabla7[Mes],M$5))</f>
        <v/>
      </c>
      <c r="N4782" s="39" t="str">
        <f>IF($B4782="","",-SUMIFS(Tabla7[Cantidad],Tabla7[Código del producto],$B4782,Tabla7[Tipo de movimiento],"SALIDA",Tabla7[Mes],N$5))</f>
        <v/>
      </c>
      <c r="O4782" s="39" t="str">
        <f>IF($B4782="","",-SUMIFS(Tabla7[Cantidad],Tabla7[Código del producto],$B4782,Tabla7[Tipo de movimiento],"SALIDA",Tabla7[Mes],O$5))</f>
        <v/>
      </c>
      <c r="P4782" s="39" t="str">
        <f>IF($B4782="","",-SUMIFS(Tabla7[Cantidad],Tabla7[Código del producto],$B4782,Tabla7[Tipo de movimiento],"SALIDA",Tabla7[Mes],P$5))</f>
        <v/>
      </c>
      <c r="Q4782" s="39" t="str">
        <f t="shared" si="222"/>
        <v/>
      </c>
      <c r="R4782" s="51" t="str">
        <f>IF($B4782="","",IFERROR(VLOOKUP($B4782,'ABC rotación'!$C:$G,5,0),"C"))</f>
        <v/>
      </c>
      <c r="S4782" s="41" t="str">
        <f t="shared" si="223"/>
        <v/>
      </c>
      <c r="T4782" s="40" t="str">
        <f t="shared" si="224"/>
        <v/>
      </c>
      <c r="U4782" s="23" t="str">
        <f>IF($B4782="","",VLOOKUP($T4782,Tablas!$X$14:$Y$17,2,1))</f>
        <v/>
      </c>
    </row>
    <row r="4783" spans="2:21" x14ac:dyDescent="0.2">
      <c r="B4783" s="1" t="str">
        <f>IF(Tablas!B4781="","",Tablas!B4781)</f>
        <v/>
      </c>
      <c r="C4783" s="1" t="str">
        <f>IF(Tablas!C4781="","",Tablas!C4781)</f>
        <v/>
      </c>
      <c r="D4783" s="1" t="str">
        <f>IF(Tablas!D4781="","",Tablas!D4781)</f>
        <v/>
      </c>
      <c r="E4783" s="1" t="str">
        <f>IF(Tablas!E4781="","",Tablas!E4781)</f>
        <v/>
      </c>
      <c r="F4783" s="1" t="str">
        <f>IF(Tablas!F4781="","",Tablas!F4781)</f>
        <v/>
      </c>
      <c r="G4783" s="1" t="str">
        <f>IF(Tablas!I4781="","",Tablas!I4781)</f>
        <v/>
      </c>
      <c r="H4783" s="1" t="s">
        <v>911</v>
      </c>
      <c r="I4783" s="39" t="str">
        <f>IF($B4783="","",-SUMIFS(Tabla7[Cantidad],Tabla7[Código del producto],$B4783,Tabla7[Tipo de movimiento],"SALIDA",Tabla7[Mes],I$5))</f>
        <v/>
      </c>
      <c r="J4783" s="39" t="str">
        <f>IF($B4783="","",-SUMIFS(Tabla7[Cantidad],Tabla7[Código del producto],$B4783,Tabla7[Tipo de movimiento],"SALIDA",Tabla7[Mes],J$5))</f>
        <v/>
      </c>
      <c r="K4783" s="39" t="str">
        <f>IF($B4783="","",-SUMIFS(Tabla7[Cantidad],Tabla7[Código del producto],$B4783,Tabla7[Tipo de movimiento],"SALIDA",Tabla7[Mes],K$5))</f>
        <v/>
      </c>
      <c r="L4783" s="39" t="str">
        <f>IF($B4783="","",-SUMIFS(Tabla7[Cantidad],Tabla7[Código del producto],$B4783,Tabla7[Tipo de movimiento],"SALIDA",Tabla7[Mes],L$5))</f>
        <v/>
      </c>
      <c r="M4783" s="39" t="str">
        <f>IF($B4783="","",-SUMIFS(Tabla7[Cantidad],Tabla7[Código del producto],$B4783,Tabla7[Tipo de movimiento],"SALIDA",Tabla7[Mes],M$5))</f>
        <v/>
      </c>
      <c r="N4783" s="39" t="str">
        <f>IF($B4783="","",-SUMIFS(Tabla7[Cantidad],Tabla7[Código del producto],$B4783,Tabla7[Tipo de movimiento],"SALIDA",Tabla7[Mes],N$5))</f>
        <v/>
      </c>
      <c r="O4783" s="39" t="str">
        <f>IF($B4783="","",-SUMIFS(Tabla7[Cantidad],Tabla7[Código del producto],$B4783,Tabla7[Tipo de movimiento],"SALIDA",Tabla7[Mes],O$5))</f>
        <v/>
      </c>
      <c r="P4783" s="39" t="str">
        <f>IF($B4783="","",-SUMIFS(Tabla7[Cantidad],Tabla7[Código del producto],$B4783,Tabla7[Tipo de movimiento],"SALIDA",Tabla7[Mes],P$5))</f>
        <v/>
      </c>
      <c r="Q4783" s="39" t="str">
        <f t="shared" si="222"/>
        <v/>
      </c>
      <c r="R4783" s="51" t="str">
        <f>IF($B4783="","",IFERROR(VLOOKUP($B4783,'ABC rotación'!$C:$G,5,0),"C"))</f>
        <v/>
      </c>
      <c r="S4783" s="41" t="str">
        <f t="shared" si="223"/>
        <v/>
      </c>
      <c r="T4783" s="40" t="str">
        <f t="shared" si="224"/>
        <v/>
      </c>
      <c r="U4783" s="23" t="str">
        <f>IF($B4783="","",VLOOKUP($T4783,Tablas!$X$14:$Y$17,2,1))</f>
        <v/>
      </c>
    </row>
    <row r="4784" spans="2:21" x14ac:dyDescent="0.2">
      <c r="B4784" s="1" t="str">
        <f>IF(Tablas!B4782="","",Tablas!B4782)</f>
        <v/>
      </c>
      <c r="C4784" s="1" t="str">
        <f>IF(Tablas!C4782="","",Tablas!C4782)</f>
        <v/>
      </c>
      <c r="D4784" s="1" t="str">
        <f>IF(Tablas!D4782="","",Tablas!D4782)</f>
        <v/>
      </c>
      <c r="E4784" s="1" t="str">
        <f>IF(Tablas!E4782="","",Tablas!E4782)</f>
        <v/>
      </c>
      <c r="F4784" s="1" t="str">
        <f>IF(Tablas!F4782="","",Tablas!F4782)</f>
        <v/>
      </c>
      <c r="G4784" s="1" t="str">
        <f>IF(Tablas!I4782="","",Tablas!I4782)</f>
        <v/>
      </c>
      <c r="H4784" s="1" t="s">
        <v>911</v>
      </c>
      <c r="I4784" s="39" t="str">
        <f>IF($B4784="","",-SUMIFS(Tabla7[Cantidad],Tabla7[Código del producto],$B4784,Tabla7[Tipo de movimiento],"SALIDA",Tabla7[Mes],I$5))</f>
        <v/>
      </c>
      <c r="J4784" s="39" t="str">
        <f>IF($B4784="","",-SUMIFS(Tabla7[Cantidad],Tabla7[Código del producto],$B4784,Tabla7[Tipo de movimiento],"SALIDA",Tabla7[Mes],J$5))</f>
        <v/>
      </c>
      <c r="K4784" s="39" t="str">
        <f>IF($B4784="","",-SUMIFS(Tabla7[Cantidad],Tabla7[Código del producto],$B4784,Tabla7[Tipo de movimiento],"SALIDA",Tabla7[Mes],K$5))</f>
        <v/>
      </c>
      <c r="L4784" s="39" t="str">
        <f>IF($B4784="","",-SUMIFS(Tabla7[Cantidad],Tabla7[Código del producto],$B4784,Tabla7[Tipo de movimiento],"SALIDA",Tabla7[Mes],L$5))</f>
        <v/>
      </c>
      <c r="M4784" s="39" t="str">
        <f>IF($B4784="","",-SUMIFS(Tabla7[Cantidad],Tabla7[Código del producto],$B4784,Tabla7[Tipo de movimiento],"SALIDA",Tabla7[Mes],M$5))</f>
        <v/>
      </c>
      <c r="N4784" s="39" t="str">
        <f>IF($B4784="","",-SUMIFS(Tabla7[Cantidad],Tabla7[Código del producto],$B4784,Tabla7[Tipo de movimiento],"SALIDA",Tabla7[Mes],N$5))</f>
        <v/>
      </c>
      <c r="O4784" s="39" t="str">
        <f>IF($B4784="","",-SUMIFS(Tabla7[Cantidad],Tabla7[Código del producto],$B4784,Tabla7[Tipo de movimiento],"SALIDA",Tabla7[Mes],O$5))</f>
        <v/>
      </c>
      <c r="P4784" s="39" t="str">
        <f>IF($B4784="","",-SUMIFS(Tabla7[Cantidad],Tabla7[Código del producto],$B4784,Tabla7[Tipo de movimiento],"SALIDA",Tabla7[Mes],P$5))</f>
        <v/>
      </c>
      <c r="Q4784" s="39" t="str">
        <f t="shared" si="222"/>
        <v/>
      </c>
      <c r="R4784" s="51" t="str">
        <f>IF($B4784="","",IFERROR(VLOOKUP($B4784,'ABC rotación'!$C:$G,5,0),"C"))</f>
        <v/>
      </c>
      <c r="S4784" s="41" t="str">
        <f t="shared" si="223"/>
        <v/>
      </c>
      <c r="T4784" s="40" t="str">
        <f t="shared" si="224"/>
        <v/>
      </c>
      <c r="U4784" s="23" t="str">
        <f>IF($B4784="","",VLOOKUP($T4784,Tablas!$X$14:$Y$17,2,1))</f>
        <v/>
      </c>
    </row>
    <row r="4785" spans="2:21" x14ac:dyDescent="0.2">
      <c r="B4785" s="1" t="str">
        <f>IF(Tablas!B4783="","",Tablas!B4783)</f>
        <v/>
      </c>
      <c r="C4785" s="1" t="str">
        <f>IF(Tablas!C4783="","",Tablas!C4783)</f>
        <v/>
      </c>
      <c r="D4785" s="1" t="str">
        <f>IF(Tablas!D4783="","",Tablas!D4783)</f>
        <v/>
      </c>
      <c r="E4785" s="1" t="str">
        <f>IF(Tablas!E4783="","",Tablas!E4783)</f>
        <v/>
      </c>
      <c r="F4785" s="1" t="str">
        <f>IF(Tablas!F4783="","",Tablas!F4783)</f>
        <v/>
      </c>
      <c r="G4785" s="1" t="str">
        <f>IF(Tablas!I4783="","",Tablas!I4783)</f>
        <v/>
      </c>
      <c r="H4785" s="1" t="s">
        <v>911</v>
      </c>
      <c r="I4785" s="39" t="str">
        <f>IF($B4785="","",-SUMIFS(Tabla7[Cantidad],Tabla7[Código del producto],$B4785,Tabla7[Tipo de movimiento],"SALIDA",Tabla7[Mes],I$5))</f>
        <v/>
      </c>
      <c r="J4785" s="39" t="str">
        <f>IF($B4785="","",-SUMIFS(Tabla7[Cantidad],Tabla7[Código del producto],$B4785,Tabla7[Tipo de movimiento],"SALIDA",Tabla7[Mes],J$5))</f>
        <v/>
      </c>
      <c r="K4785" s="39" t="str">
        <f>IF($B4785="","",-SUMIFS(Tabla7[Cantidad],Tabla7[Código del producto],$B4785,Tabla7[Tipo de movimiento],"SALIDA",Tabla7[Mes],K$5))</f>
        <v/>
      </c>
      <c r="L4785" s="39" t="str">
        <f>IF($B4785="","",-SUMIFS(Tabla7[Cantidad],Tabla7[Código del producto],$B4785,Tabla7[Tipo de movimiento],"SALIDA",Tabla7[Mes],L$5))</f>
        <v/>
      </c>
      <c r="M4785" s="39" t="str">
        <f>IF($B4785="","",-SUMIFS(Tabla7[Cantidad],Tabla7[Código del producto],$B4785,Tabla7[Tipo de movimiento],"SALIDA",Tabla7[Mes],M$5))</f>
        <v/>
      </c>
      <c r="N4785" s="39" t="str">
        <f>IF($B4785="","",-SUMIFS(Tabla7[Cantidad],Tabla7[Código del producto],$B4785,Tabla7[Tipo de movimiento],"SALIDA",Tabla7[Mes],N$5))</f>
        <v/>
      </c>
      <c r="O4785" s="39" t="str">
        <f>IF($B4785="","",-SUMIFS(Tabla7[Cantidad],Tabla7[Código del producto],$B4785,Tabla7[Tipo de movimiento],"SALIDA",Tabla7[Mes],O$5))</f>
        <v/>
      </c>
      <c r="P4785" s="39" t="str">
        <f>IF($B4785="","",-SUMIFS(Tabla7[Cantidad],Tabla7[Código del producto],$B4785,Tabla7[Tipo de movimiento],"SALIDA",Tabla7[Mes],P$5))</f>
        <v/>
      </c>
      <c r="Q4785" s="39" t="str">
        <f t="shared" si="222"/>
        <v/>
      </c>
      <c r="R4785" s="51" t="str">
        <f>IF($B4785="","",IFERROR(VLOOKUP($B4785,'ABC rotación'!$C:$G,5,0),"C"))</f>
        <v/>
      </c>
      <c r="S4785" s="41" t="str">
        <f t="shared" si="223"/>
        <v/>
      </c>
      <c r="T4785" s="40" t="str">
        <f t="shared" si="224"/>
        <v/>
      </c>
      <c r="U4785" s="23" t="str">
        <f>IF($B4785="","",VLOOKUP($T4785,Tablas!$X$14:$Y$17,2,1))</f>
        <v/>
      </c>
    </row>
    <row r="4786" spans="2:21" x14ac:dyDescent="0.2">
      <c r="B4786" s="1" t="str">
        <f>IF(Tablas!B4784="","",Tablas!B4784)</f>
        <v/>
      </c>
      <c r="C4786" s="1" t="str">
        <f>IF(Tablas!C4784="","",Tablas!C4784)</f>
        <v/>
      </c>
      <c r="D4786" s="1" t="str">
        <f>IF(Tablas!D4784="","",Tablas!D4784)</f>
        <v/>
      </c>
      <c r="E4786" s="1" t="str">
        <f>IF(Tablas!E4784="","",Tablas!E4784)</f>
        <v/>
      </c>
      <c r="F4786" s="1" t="str">
        <f>IF(Tablas!F4784="","",Tablas!F4784)</f>
        <v/>
      </c>
      <c r="G4786" s="1" t="str">
        <f>IF(Tablas!I4784="","",Tablas!I4784)</f>
        <v/>
      </c>
      <c r="H4786" s="1" t="s">
        <v>911</v>
      </c>
      <c r="I4786" s="39" t="str">
        <f>IF($B4786="","",-SUMIFS(Tabla7[Cantidad],Tabla7[Código del producto],$B4786,Tabla7[Tipo de movimiento],"SALIDA",Tabla7[Mes],I$5))</f>
        <v/>
      </c>
      <c r="J4786" s="39" t="str">
        <f>IF($B4786="","",-SUMIFS(Tabla7[Cantidad],Tabla7[Código del producto],$B4786,Tabla7[Tipo de movimiento],"SALIDA",Tabla7[Mes],J$5))</f>
        <v/>
      </c>
      <c r="K4786" s="39" t="str">
        <f>IF($B4786="","",-SUMIFS(Tabla7[Cantidad],Tabla7[Código del producto],$B4786,Tabla7[Tipo de movimiento],"SALIDA",Tabla7[Mes],K$5))</f>
        <v/>
      </c>
      <c r="L4786" s="39" t="str">
        <f>IF($B4786="","",-SUMIFS(Tabla7[Cantidad],Tabla7[Código del producto],$B4786,Tabla7[Tipo de movimiento],"SALIDA",Tabla7[Mes],L$5))</f>
        <v/>
      </c>
      <c r="M4786" s="39" t="str">
        <f>IF($B4786="","",-SUMIFS(Tabla7[Cantidad],Tabla7[Código del producto],$B4786,Tabla7[Tipo de movimiento],"SALIDA",Tabla7[Mes],M$5))</f>
        <v/>
      </c>
      <c r="N4786" s="39" t="str">
        <f>IF($B4786="","",-SUMIFS(Tabla7[Cantidad],Tabla7[Código del producto],$B4786,Tabla7[Tipo de movimiento],"SALIDA",Tabla7[Mes],N$5))</f>
        <v/>
      </c>
      <c r="O4786" s="39" t="str">
        <f>IF($B4786="","",-SUMIFS(Tabla7[Cantidad],Tabla7[Código del producto],$B4786,Tabla7[Tipo de movimiento],"SALIDA",Tabla7[Mes],O$5))</f>
        <v/>
      </c>
      <c r="P4786" s="39" t="str">
        <f>IF($B4786="","",-SUMIFS(Tabla7[Cantidad],Tabla7[Código del producto],$B4786,Tabla7[Tipo de movimiento],"SALIDA",Tabla7[Mes],P$5))</f>
        <v/>
      </c>
      <c r="Q4786" s="39" t="str">
        <f t="shared" si="222"/>
        <v/>
      </c>
      <c r="R4786" s="51" t="str">
        <f>IF($B4786="","",IFERROR(VLOOKUP($B4786,'ABC rotación'!$C:$G,5,0),"C"))</f>
        <v/>
      </c>
      <c r="S4786" s="41" t="str">
        <f t="shared" si="223"/>
        <v/>
      </c>
      <c r="T4786" s="40" t="str">
        <f t="shared" si="224"/>
        <v/>
      </c>
      <c r="U4786" s="23" t="str">
        <f>IF($B4786="","",VLOOKUP($T4786,Tablas!$X$14:$Y$17,2,1))</f>
        <v/>
      </c>
    </row>
    <row r="4787" spans="2:21" x14ac:dyDescent="0.2">
      <c r="B4787" s="1" t="str">
        <f>IF(Tablas!B4785="","",Tablas!B4785)</f>
        <v/>
      </c>
      <c r="C4787" s="1" t="str">
        <f>IF(Tablas!C4785="","",Tablas!C4785)</f>
        <v/>
      </c>
      <c r="D4787" s="1" t="str">
        <f>IF(Tablas!D4785="","",Tablas!D4785)</f>
        <v/>
      </c>
      <c r="E4787" s="1" t="str">
        <f>IF(Tablas!E4785="","",Tablas!E4785)</f>
        <v/>
      </c>
      <c r="F4787" s="1" t="str">
        <f>IF(Tablas!F4785="","",Tablas!F4785)</f>
        <v/>
      </c>
      <c r="G4787" s="1" t="str">
        <f>IF(Tablas!I4785="","",Tablas!I4785)</f>
        <v/>
      </c>
      <c r="H4787" s="1" t="s">
        <v>911</v>
      </c>
      <c r="I4787" s="39" t="str">
        <f>IF($B4787="","",-SUMIFS(Tabla7[Cantidad],Tabla7[Código del producto],$B4787,Tabla7[Tipo de movimiento],"SALIDA",Tabla7[Mes],I$5))</f>
        <v/>
      </c>
      <c r="J4787" s="39" t="str">
        <f>IF($B4787="","",-SUMIFS(Tabla7[Cantidad],Tabla7[Código del producto],$B4787,Tabla7[Tipo de movimiento],"SALIDA",Tabla7[Mes],J$5))</f>
        <v/>
      </c>
      <c r="K4787" s="39" t="str">
        <f>IF($B4787="","",-SUMIFS(Tabla7[Cantidad],Tabla7[Código del producto],$B4787,Tabla7[Tipo de movimiento],"SALIDA",Tabla7[Mes],K$5))</f>
        <v/>
      </c>
      <c r="L4787" s="39" t="str">
        <f>IF($B4787="","",-SUMIFS(Tabla7[Cantidad],Tabla7[Código del producto],$B4787,Tabla7[Tipo de movimiento],"SALIDA",Tabla7[Mes],L$5))</f>
        <v/>
      </c>
      <c r="M4787" s="39" t="str">
        <f>IF($B4787="","",-SUMIFS(Tabla7[Cantidad],Tabla7[Código del producto],$B4787,Tabla7[Tipo de movimiento],"SALIDA",Tabla7[Mes],M$5))</f>
        <v/>
      </c>
      <c r="N4787" s="39" t="str">
        <f>IF($B4787="","",-SUMIFS(Tabla7[Cantidad],Tabla7[Código del producto],$B4787,Tabla7[Tipo de movimiento],"SALIDA",Tabla7[Mes],N$5))</f>
        <v/>
      </c>
      <c r="O4787" s="39" t="str">
        <f>IF($B4787="","",-SUMIFS(Tabla7[Cantidad],Tabla7[Código del producto],$B4787,Tabla7[Tipo de movimiento],"SALIDA",Tabla7[Mes],O$5))</f>
        <v/>
      </c>
      <c r="P4787" s="39" t="str">
        <f>IF($B4787="","",-SUMIFS(Tabla7[Cantidad],Tabla7[Código del producto],$B4787,Tabla7[Tipo de movimiento],"SALIDA",Tabla7[Mes],P$5))</f>
        <v/>
      </c>
      <c r="Q4787" s="39" t="str">
        <f t="shared" si="222"/>
        <v/>
      </c>
      <c r="R4787" s="51" t="str">
        <f>IF($B4787="","",IFERROR(VLOOKUP($B4787,'ABC rotación'!$C:$G,5,0),"C"))</f>
        <v/>
      </c>
      <c r="S4787" s="41" t="str">
        <f t="shared" si="223"/>
        <v/>
      </c>
      <c r="T4787" s="40" t="str">
        <f t="shared" si="224"/>
        <v/>
      </c>
      <c r="U4787" s="23" t="str">
        <f>IF($B4787="","",VLOOKUP($T4787,Tablas!$X$14:$Y$17,2,1))</f>
        <v/>
      </c>
    </row>
    <row r="4788" spans="2:21" x14ac:dyDescent="0.2">
      <c r="B4788" s="1" t="str">
        <f>IF(Tablas!B4786="","",Tablas!B4786)</f>
        <v/>
      </c>
      <c r="C4788" s="1" t="str">
        <f>IF(Tablas!C4786="","",Tablas!C4786)</f>
        <v/>
      </c>
      <c r="D4788" s="1" t="str">
        <f>IF(Tablas!D4786="","",Tablas!D4786)</f>
        <v/>
      </c>
      <c r="E4788" s="1" t="str">
        <f>IF(Tablas!E4786="","",Tablas!E4786)</f>
        <v/>
      </c>
      <c r="F4788" s="1" t="str">
        <f>IF(Tablas!F4786="","",Tablas!F4786)</f>
        <v/>
      </c>
      <c r="G4788" s="1" t="str">
        <f>IF(Tablas!I4786="","",Tablas!I4786)</f>
        <v/>
      </c>
      <c r="H4788" s="1" t="s">
        <v>911</v>
      </c>
      <c r="I4788" s="39" t="str">
        <f>IF($B4788="","",-SUMIFS(Tabla7[Cantidad],Tabla7[Código del producto],$B4788,Tabla7[Tipo de movimiento],"SALIDA",Tabla7[Mes],I$5))</f>
        <v/>
      </c>
      <c r="J4788" s="39" t="str">
        <f>IF($B4788="","",-SUMIFS(Tabla7[Cantidad],Tabla7[Código del producto],$B4788,Tabla7[Tipo de movimiento],"SALIDA",Tabla7[Mes],J$5))</f>
        <v/>
      </c>
      <c r="K4788" s="39" t="str">
        <f>IF($B4788="","",-SUMIFS(Tabla7[Cantidad],Tabla7[Código del producto],$B4788,Tabla7[Tipo de movimiento],"SALIDA",Tabla7[Mes],K$5))</f>
        <v/>
      </c>
      <c r="L4788" s="39" t="str">
        <f>IF($B4788="","",-SUMIFS(Tabla7[Cantidad],Tabla7[Código del producto],$B4788,Tabla7[Tipo de movimiento],"SALIDA",Tabla7[Mes],L$5))</f>
        <v/>
      </c>
      <c r="M4788" s="39" t="str">
        <f>IF($B4788="","",-SUMIFS(Tabla7[Cantidad],Tabla7[Código del producto],$B4788,Tabla7[Tipo de movimiento],"SALIDA",Tabla7[Mes],M$5))</f>
        <v/>
      </c>
      <c r="N4788" s="39" t="str">
        <f>IF($B4788="","",-SUMIFS(Tabla7[Cantidad],Tabla7[Código del producto],$B4788,Tabla7[Tipo de movimiento],"SALIDA",Tabla7[Mes],N$5))</f>
        <v/>
      </c>
      <c r="O4788" s="39" t="str">
        <f>IF($B4788="","",-SUMIFS(Tabla7[Cantidad],Tabla7[Código del producto],$B4788,Tabla7[Tipo de movimiento],"SALIDA",Tabla7[Mes],O$5))</f>
        <v/>
      </c>
      <c r="P4788" s="39" t="str">
        <f>IF($B4788="","",-SUMIFS(Tabla7[Cantidad],Tabla7[Código del producto],$B4788,Tabla7[Tipo de movimiento],"SALIDA",Tabla7[Mes],P$5))</f>
        <v/>
      </c>
      <c r="Q4788" s="39" t="str">
        <f t="shared" si="222"/>
        <v/>
      </c>
      <c r="R4788" s="51" t="str">
        <f>IF($B4788="","",IFERROR(VLOOKUP($B4788,'ABC rotación'!$C:$G,5,0),"C"))</f>
        <v/>
      </c>
      <c r="S4788" s="41" t="str">
        <f t="shared" si="223"/>
        <v/>
      </c>
      <c r="T4788" s="40" t="str">
        <f t="shared" si="224"/>
        <v/>
      </c>
      <c r="U4788" s="23" t="str">
        <f>IF($B4788="","",VLOOKUP($T4788,Tablas!$X$14:$Y$17,2,1))</f>
        <v/>
      </c>
    </row>
    <row r="4789" spans="2:21" x14ac:dyDescent="0.2">
      <c r="B4789" s="1" t="str">
        <f>IF(Tablas!B4787="","",Tablas!B4787)</f>
        <v/>
      </c>
      <c r="C4789" s="1" t="str">
        <f>IF(Tablas!C4787="","",Tablas!C4787)</f>
        <v/>
      </c>
      <c r="D4789" s="1" t="str">
        <f>IF(Tablas!D4787="","",Tablas!D4787)</f>
        <v/>
      </c>
      <c r="E4789" s="1" t="str">
        <f>IF(Tablas!E4787="","",Tablas!E4787)</f>
        <v/>
      </c>
      <c r="F4789" s="1" t="str">
        <f>IF(Tablas!F4787="","",Tablas!F4787)</f>
        <v/>
      </c>
      <c r="G4789" s="1" t="str">
        <f>IF(Tablas!I4787="","",Tablas!I4787)</f>
        <v/>
      </c>
      <c r="H4789" s="1" t="s">
        <v>911</v>
      </c>
      <c r="I4789" s="39" t="str">
        <f>IF($B4789="","",-SUMIFS(Tabla7[Cantidad],Tabla7[Código del producto],$B4789,Tabla7[Tipo de movimiento],"SALIDA",Tabla7[Mes],I$5))</f>
        <v/>
      </c>
      <c r="J4789" s="39" t="str">
        <f>IF($B4789="","",-SUMIFS(Tabla7[Cantidad],Tabla7[Código del producto],$B4789,Tabla7[Tipo de movimiento],"SALIDA",Tabla7[Mes],J$5))</f>
        <v/>
      </c>
      <c r="K4789" s="39" t="str">
        <f>IF($B4789="","",-SUMIFS(Tabla7[Cantidad],Tabla7[Código del producto],$B4789,Tabla7[Tipo de movimiento],"SALIDA",Tabla7[Mes],K$5))</f>
        <v/>
      </c>
      <c r="L4789" s="39" t="str">
        <f>IF($B4789="","",-SUMIFS(Tabla7[Cantidad],Tabla7[Código del producto],$B4789,Tabla7[Tipo de movimiento],"SALIDA",Tabla7[Mes],L$5))</f>
        <v/>
      </c>
      <c r="M4789" s="39" t="str">
        <f>IF($B4789="","",-SUMIFS(Tabla7[Cantidad],Tabla7[Código del producto],$B4789,Tabla7[Tipo de movimiento],"SALIDA",Tabla7[Mes],M$5))</f>
        <v/>
      </c>
      <c r="N4789" s="39" t="str">
        <f>IF($B4789="","",-SUMIFS(Tabla7[Cantidad],Tabla7[Código del producto],$B4789,Tabla7[Tipo de movimiento],"SALIDA",Tabla7[Mes],N$5))</f>
        <v/>
      </c>
      <c r="O4789" s="39" t="str">
        <f>IF($B4789="","",-SUMIFS(Tabla7[Cantidad],Tabla7[Código del producto],$B4789,Tabla7[Tipo de movimiento],"SALIDA",Tabla7[Mes],O$5))</f>
        <v/>
      </c>
      <c r="P4789" s="39" t="str">
        <f>IF($B4789="","",-SUMIFS(Tabla7[Cantidad],Tabla7[Código del producto],$B4789,Tabla7[Tipo de movimiento],"SALIDA",Tabla7[Mes],P$5))</f>
        <v/>
      </c>
      <c r="Q4789" s="39" t="str">
        <f t="shared" si="222"/>
        <v/>
      </c>
      <c r="R4789" s="51" t="str">
        <f>IF($B4789="","",IFERROR(VLOOKUP($B4789,'ABC rotación'!$C:$G,5,0),"C"))</f>
        <v/>
      </c>
      <c r="S4789" s="41" t="str">
        <f t="shared" si="223"/>
        <v/>
      </c>
      <c r="T4789" s="40" t="str">
        <f t="shared" si="224"/>
        <v/>
      </c>
      <c r="U4789" s="23" t="str">
        <f>IF($B4789="","",VLOOKUP($T4789,Tablas!$X$14:$Y$17,2,1))</f>
        <v/>
      </c>
    </row>
    <row r="4790" spans="2:21" x14ac:dyDescent="0.2">
      <c r="B4790" s="1" t="str">
        <f>IF(Tablas!B4788="","",Tablas!B4788)</f>
        <v/>
      </c>
      <c r="C4790" s="1" t="str">
        <f>IF(Tablas!C4788="","",Tablas!C4788)</f>
        <v/>
      </c>
      <c r="D4790" s="1" t="str">
        <f>IF(Tablas!D4788="","",Tablas!D4788)</f>
        <v/>
      </c>
      <c r="E4790" s="1" t="str">
        <f>IF(Tablas!E4788="","",Tablas!E4788)</f>
        <v/>
      </c>
      <c r="F4790" s="1" t="str">
        <f>IF(Tablas!F4788="","",Tablas!F4788)</f>
        <v/>
      </c>
      <c r="G4790" s="1" t="str">
        <f>IF(Tablas!I4788="","",Tablas!I4788)</f>
        <v/>
      </c>
      <c r="H4790" s="1" t="s">
        <v>911</v>
      </c>
      <c r="I4790" s="39" t="str">
        <f>IF($B4790="","",-SUMIFS(Tabla7[Cantidad],Tabla7[Código del producto],$B4790,Tabla7[Tipo de movimiento],"SALIDA",Tabla7[Mes],I$5))</f>
        <v/>
      </c>
      <c r="J4790" s="39" t="str">
        <f>IF($B4790="","",-SUMIFS(Tabla7[Cantidad],Tabla7[Código del producto],$B4790,Tabla7[Tipo de movimiento],"SALIDA",Tabla7[Mes],J$5))</f>
        <v/>
      </c>
      <c r="K4790" s="39" t="str">
        <f>IF($B4790="","",-SUMIFS(Tabla7[Cantidad],Tabla7[Código del producto],$B4790,Tabla7[Tipo de movimiento],"SALIDA",Tabla7[Mes],K$5))</f>
        <v/>
      </c>
      <c r="L4790" s="39" t="str">
        <f>IF($B4790="","",-SUMIFS(Tabla7[Cantidad],Tabla7[Código del producto],$B4790,Tabla7[Tipo de movimiento],"SALIDA",Tabla7[Mes],L$5))</f>
        <v/>
      </c>
      <c r="M4790" s="39" t="str">
        <f>IF($B4790="","",-SUMIFS(Tabla7[Cantidad],Tabla7[Código del producto],$B4790,Tabla7[Tipo de movimiento],"SALIDA",Tabla7[Mes],M$5))</f>
        <v/>
      </c>
      <c r="N4790" s="39" t="str">
        <f>IF($B4790="","",-SUMIFS(Tabla7[Cantidad],Tabla7[Código del producto],$B4790,Tabla7[Tipo de movimiento],"SALIDA",Tabla7[Mes],N$5))</f>
        <v/>
      </c>
      <c r="O4790" s="39" t="str">
        <f>IF($B4790="","",-SUMIFS(Tabla7[Cantidad],Tabla7[Código del producto],$B4790,Tabla7[Tipo de movimiento],"SALIDA",Tabla7[Mes],O$5))</f>
        <v/>
      </c>
      <c r="P4790" s="39" t="str">
        <f>IF($B4790="","",-SUMIFS(Tabla7[Cantidad],Tabla7[Código del producto],$B4790,Tabla7[Tipo de movimiento],"SALIDA",Tabla7[Mes],P$5))</f>
        <v/>
      </c>
      <c r="Q4790" s="39" t="str">
        <f t="shared" si="222"/>
        <v/>
      </c>
      <c r="R4790" s="51" t="str">
        <f>IF($B4790="","",IFERROR(VLOOKUP($B4790,'ABC rotación'!$C:$G,5,0),"C"))</f>
        <v/>
      </c>
      <c r="S4790" s="41" t="str">
        <f t="shared" si="223"/>
        <v/>
      </c>
      <c r="T4790" s="40" t="str">
        <f t="shared" si="224"/>
        <v/>
      </c>
      <c r="U4790" s="23" t="str">
        <f>IF($B4790="","",VLOOKUP($T4790,Tablas!$X$14:$Y$17,2,1))</f>
        <v/>
      </c>
    </row>
    <row r="4791" spans="2:21" x14ac:dyDescent="0.2">
      <c r="B4791" s="1" t="str">
        <f>IF(Tablas!B4789="","",Tablas!B4789)</f>
        <v/>
      </c>
      <c r="C4791" s="1" t="str">
        <f>IF(Tablas!C4789="","",Tablas!C4789)</f>
        <v/>
      </c>
      <c r="D4791" s="1" t="str">
        <f>IF(Tablas!D4789="","",Tablas!D4789)</f>
        <v/>
      </c>
      <c r="E4791" s="1" t="str">
        <f>IF(Tablas!E4789="","",Tablas!E4789)</f>
        <v/>
      </c>
      <c r="F4791" s="1" t="str">
        <f>IF(Tablas!F4789="","",Tablas!F4789)</f>
        <v/>
      </c>
      <c r="G4791" s="1" t="str">
        <f>IF(Tablas!I4789="","",Tablas!I4789)</f>
        <v/>
      </c>
      <c r="H4791" s="1" t="s">
        <v>911</v>
      </c>
      <c r="I4791" s="39" t="str">
        <f>IF($B4791="","",-SUMIFS(Tabla7[Cantidad],Tabla7[Código del producto],$B4791,Tabla7[Tipo de movimiento],"SALIDA",Tabla7[Mes],I$5))</f>
        <v/>
      </c>
      <c r="J4791" s="39" t="str">
        <f>IF($B4791="","",-SUMIFS(Tabla7[Cantidad],Tabla7[Código del producto],$B4791,Tabla7[Tipo de movimiento],"SALIDA",Tabla7[Mes],J$5))</f>
        <v/>
      </c>
      <c r="K4791" s="39" t="str">
        <f>IF($B4791="","",-SUMIFS(Tabla7[Cantidad],Tabla7[Código del producto],$B4791,Tabla7[Tipo de movimiento],"SALIDA",Tabla7[Mes],K$5))</f>
        <v/>
      </c>
      <c r="L4791" s="39" t="str">
        <f>IF($B4791="","",-SUMIFS(Tabla7[Cantidad],Tabla7[Código del producto],$B4791,Tabla7[Tipo de movimiento],"SALIDA",Tabla7[Mes],L$5))</f>
        <v/>
      </c>
      <c r="M4791" s="39" t="str">
        <f>IF($B4791="","",-SUMIFS(Tabla7[Cantidad],Tabla7[Código del producto],$B4791,Tabla7[Tipo de movimiento],"SALIDA",Tabla7[Mes],M$5))</f>
        <v/>
      </c>
      <c r="N4791" s="39" t="str">
        <f>IF($B4791="","",-SUMIFS(Tabla7[Cantidad],Tabla7[Código del producto],$B4791,Tabla7[Tipo de movimiento],"SALIDA",Tabla7[Mes],N$5))</f>
        <v/>
      </c>
      <c r="O4791" s="39" t="str">
        <f>IF($B4791="","",-SUMIFS(Tabla7[Cantidad],Tabla7[Código del producto],$B4791,Tabla7[Tipo de movimiento],"SALIDA",Tabla7[Mes],O$5))</f>
        <v/>
      </c>
      <c r="P4791" s="39" t="str">
        <f>IF($B4791="","",-SUMIFS(Tabla7[Cantidad],Tabla7[Código del producto],$B4791,Tabla7[Tipo de movimiento],"SALIDA",Tabla7[Mes],P$5))</f>
        <v/>
      </c>
      <c r="Q4791" s="39" t="str">
        <f t="shared" si="222"/>
        <v/>
      </c>
      <c r="R4791" s="51" t="str">
        <f>IF($B4791="","",IFERROR(VLOOKUP($B4791,'ABC rotación'!$C:$G,5,0),"C"))</f>
        <v/>
      </c>
      <c r="S4791" s="41" t="str">
        <f t="shared" si="223"/>
        <v/>
      </c>
      <c r="T4791" s="40" t="str">
        <f t="shared" si="224"/>
        <v/>
      </c>
      <c r="U4791" s="23" t="str">
        <f>IF($B4791="","",VLOOKUP($T4791,Tablas!$X$14:$Y$17,2,1))</f>
        <v/>
      </c>
    </row>
    <row r="4792" spans="2:21" x14ac:dyDescent="0.2">
      <c r="B4792" s="1" t="str">
        <f>IF(Tablas!B4790="","",Tablas!B4790)</f>
        <v/>
      </c>
      <c r="C4792" s="1" t="str">
        <f>IF(Tablas!C4790="","",Tablas!C4790)</f>
        <v/>
      </c>
      <c r="D4792" s="1" t="str">
        <f>IF(Tablas!D4790="","",Tablas!D4790)</f>
        <v/>
      </c>
      <c r="E4792" s="1" t="str">
        <f>IF(Tablas!E4790="","",Tablas!E4790)</f>
        <v/>
      </c>
      <c r="F4792" s="1" t="str">
        <f>IF(Tablas!F4790="","",Tablas!F4790)</f>
        <v/>
      </c>
      <c r="G4792" s="1" t="str">
        <f>IF(Tablas!I4790="","",Tablas!I4790)</f>
        <v/>
      </c>
      <c r="H4792" s="1" t="s">
        <v>911</v>
      </c>
      <c r="I4792" s="39" t="str">
        <f>IF($B4792="","",-SUMIFS(Tabla7[Cantidad],Tabla7[Código del producto],$B4792,Tabla7[Tipo de movimiento],"SALIDA",Tabla7[Mes],I$5))</f>
        <v/>
      </c>
      <c r="J4792" s="39" t="str">
        <f>IF($B4792="","",-SUMIFS(Tabla7[Cantidad],Tabla7[Código del producto],$B4792,Tabla7[Tipo de movimiento],"SALIDA",Tabla7[Mes],J$5))</f>
        <v/>
      </c>
      <c r="K4792" s="39" t="str">
        <f>IF($B4792="","",-SUMIFS(Tabla7[Cantidad],Tabla7[Código del producto],$B4792,Tabla7[Tipo de movimiento],"SALIDA",Tabla7[Mes],K$5))</f>
        <v/>
      </c>
      <c r="L4792" s="39" t="str">
        <f>IF($B4792="","",-SUMIFS(Tabla7[Cantidad],Tabla7[Código del producto],$B4792,Tabla7[Tipo de movimiento],"SALIDA",Tabla7[Mes],L$5))</f>
        <v/>
      </c>
      <c r="M4792" s="39" t="str">
        <f>IF($B4792="","",-SUMIFS(Tabla7[Cantidad],Tabla7[Código del producto],$B4792,Tabla7[Tipo de movimiento],"SALIDA",Tabla7[Mes],M$5))</f>
        <v/>
      </c>
      <c r="N4792" s="39" t="str">
        <f>IF($B4792="","",-SUMIFS(Tabla7[Cantidad],Tabla7[Código del producto],$B4792,Tabla7[Tipo de movimiento],"SALIDA",Tabla7[Mes],N$5))</f>
        <v/>
      </c>
      <c r="O4792" s="39" t="str">
        <f>IF($B4792="","",-SUMIFS(Tabla7[Cantidad],Tabla7[Código del producto],$B4792,Tabla7[Tipo de movimiento],"SALIDA",Tabla7[Mes],O$5))</f>
        <v/>
      </c>
      <c r="P4792" s="39" t="str">
        <f>IF($B4792="","",-SUMIFS(Tabla7[Cantidad],Tabla7[Código del producto],$B4792,Tabla7[Tipo de movimiento],"SALIDA",Tabla7[Mes],P$5))</f>
        <v/>
      </c>
      <c r="Q4792" s="39" t="str">
        <f t="shared" si="222"/>
        <v/>
      </c>
      <c r="R4792" s="51" t="str">
        <f>IF($B4792="","",IFERROR(VLOOKUP($B4792,'ABC rotación'!$C:$G,5,0),"C"))</f>
        <v/>
      </c>
      <c r="S4792" s="41" t="str">
        <f t="shared" si="223"/>
        <v/>
      </c>
      <c r="T4792" s="40" t="str">
        <f t="shared" si="224"/>
        <v/>
      </c>
      <c r="U4792" s="23" t="str">
        <f>IF($B4792="","",VLOOKUP($T4792,Tablas!$X$14:$Y$17,2,1))</f>
        <v/>
      </c>
    </row>
    <row r="4793" spans="2:21" x14ac:dyDescent="0.2">
      <c r="B4793" s="1" t="str">
        <f>IF(Tablas!B4791="","",Tablas!B4791)</f>
        <v/>
      </c>
      <c r="C4793" s="1" t="str">
        <f>IF(Tablas!C4791="","",Tablas!C4791)</f>
        <v/>
      </c>
      <c r="D4793" s="1" t="str">
        <f>IF(Tablas!D4791="","",Tablas!D4791)</f>
        <v/>
      </c>
      <c r="E4793" s="1" t="str">
        <f>IF(Tablas!E4791="","",Tablas!E4791)</f>
        <v/>
      </c>
      <c r="F4793" s="1" t="str">
        <f>IF(Tablas!F4791="","",Tablas!F4791)</f>
        <v/>
      </c>
      <c r="G4793" s="1" t="str">
        <f>IF(Tablas!I4791="","",Tablas!I4791)</f>
        <v/>
      </c>
      <c r="H4793" s="1" t="s">
        <v>911</v>
      </c>
      <c r="I4793" s="39" t="str">
        <f>IF($B4793="","",-SUMIFS(Tabla7[Cantidad],Tabla7[Código del producto],$B4793,Tabla7[Tipo de movimiento],"SALIDA",Tabla7[Mes],I$5))</f>
        <v/>
      </c>
      <c r="J4793" s="39" t="str">
        <f>IF($B4793="","",-SUMIFS(Tabla7[Cantidad],Tabla7[Código del producto],$B4793,Tabla7[Tipo de movimiento],"SALIDA",Tabla7[Mes],J$5))</f>
        <v/>
      </c>
      <c r="K4793" s="39" t="str">
        <f>IF($B4793="","",-SUMIFS(Tabla7[Cantidad],Tabla7[Código del producto],$B4793,Tabla7[Tipo de movimiento],"SALIDA",Tabla7[Mes],K$5))</f>
        <v/>
      </c>
      <c r="L4793" s="39" t="str">
        <f>IF($B4793="","",-SUMIFS(Tabla7[Cantidad],Tabla7[Código del producto],$B4793,Tabla7[Tipo de movimiento],"SALIDA",Tabla7[Mes],L$5))</f>
        <v/>
      </c>
      <c r="M4793" s="39" t="str">
        <f>IF($B4793="","",-SUMIFS(Tabla7[Cantidad],Tabla7[Código del producto],$B4793,Tabla7[Tipo de movimiento],"SALIDA",Tabla7[Mes],M$5))</f>
        <v/>
      </c>
      <c r="N4793" s="39" t="str">
        <f>IF($B4793="","",-SUMIFS(Tabla7[Cantidad],Tabla7[Código del producto],$B4793,Tabla7[Tipo de movimiento],"SALIDA",Tabla7[Mes],N$5))</f>
        <v/>
      </c>
      <c r="O4793" s="39" t="str">
        <f>IF($B4793="","",-SUMIFS(Tabla7[Cantidad],Tabla7[Código del producto],$B4793,Tabla7[Tipo de movimiento],"SALIDA",Tabla7[Mes],O$5))</f>
        <v/>
      </c>
      <c r="P4793" s="39" t="str">
        <f>IF($B4793="","",-SUMIFS(Tabla7[Cantidad],Tabla7[Código del producto],$B4793,Tabla7[Tipo de movimiento],"SALIDA",Tabla7[Mes],P$5))</f>
        <v/>
      </c>
      <c r="Q4793" s="39" t="str">
        <f t="shared" si="222"/>
        <v/>
      </c>
      <c r="R4793" s="51" t="str">
        <f>IF($B4793="","",IFERROR(VLOOKUP($B4793,'ABC rotación'!$C:$G,5,0),"C"))</f>
        <v/>
      </c>
      <c r="S4793" s="41" t="str">
        <f t="shared" si="223"/>
        <v/>
      </c>
      <c r="T4793" s="40" t="str">
        <f t="shared" si="224"/>
        <v/>
      </c>
      <c r="U4793" s="23" t="str">
        <f>IF($B4793="","",VLOOKUP($T4793,Tablas!$X$14:$Y$17,2,1))</f>
        <v/>
      </c>
    </row>
    <row r="4794" spans="2:21" x14ac:dyDescent="0.2">
      <c r="B4794" s="1" t="str">
        <f>IF(Tablas!B4792="","",Tablas!B4792)</f>
        <v/>
      </c>
      <c r="C4794" s="1" t="str">
        <f>IF(Tablas!C4792="","",Tablas!C4792)</f>
        <v/>
      </c>
      <c r="D4794" s="1" t="str">
        <f>IF(Tablas!D4792="","",Tablas!D4792)</f>
        <v/>
      </c>
      <c r="E4794" s="1" t="str">
        <f>IF(Tablas!E4792="","",Tablas!E4792)</f>
        <v/>
      </c>
      <c r="F4794" s="1" t="str">
        <f>IF(Tablas!F4792="","",Tablas!F4792)</f>
        <v/>
      </c>
      <c r="G4794" s="1" t="str">
        <f>IF(Tablas!I4792="","",Tablas!I4792)</f>
        <v/>
      </c>
      <c r="H4794" s="1" t="s">
        <v>911</v>
      </c>
      <c r="I4794" s="39" t="str">
        <f>IF($B4794="","",-SUMIFS(Tabla7[Cantidad],Tabla7[Código del producto],$B4794,Tabla7[Tipo de movimiento],"SALIDA",Tabla7[Mes],I$5))</f>
        <v/>
      </c>
      <c r="J4794" s="39" t="str">
        <f>IF($B4794="","",-SUMIFS(Tabla7[Cantidad],Tabla7[Código del producto],$B4794,Tabla7[Tipo de movimiento],"SALIDA",Tabla7[Mes],J$5))</f>
        <v/>
      </c>
      <c r="K4794" s="39" t="str">
        <f>IF($B4794="","",-SUMIFS(Tabla7[Cantidad],Tabla7[Código del producto],$B4794,Tabla7[Tipo de movimiento],"SALIDA",Tabla7[Mes],K$5))</f>
        <v/>
      </c>
      <c r="L4794" s="39" t="str">
        <f>IF($B4794="","",-SUMIFS(Tabla7[Cantidad],Tabla7[Código del producto],$B4794,Tabla7[Tipo de movimiento],"SALIDA",Tabla7[Mes],L$5))</f>
        <v/>
      </c>
      <c r="M4794" s="39" t="str">
        <f>IF($B4794="","",-SUMIFS(Tabla7[Cantidad],Tabla7[Código del producto],$B4794,Tabla7[Tipo de movimiento],"SALIDA",Tabla7[Mes],M$5))</f>
        <v/>
      </c>
      <c r="N4794" s="39" t="str">
        <f>IF($B4794="","",-SUMIFS(Tabla7[Cantidad],Tabla7[Código del producto],$B4794,Tabla7[Tipo de movimiento],"SALIDA",Tabla7[Mes],N$5))</f>
        <v/>
      </c>
      <c r="O4794" s="39" t="str">
        <f>IF($B4794="","",-SUMIFS(Tabla7[Cantidad],Tabla7[Código del producto],$B4794,Tabla7[Tipo de movimiento],"SALIDA",Tabla7[Mes],O$5))</f>
        <v/>
      </c>
      <c r="P4794" s="39" t="str">
        <f>IF($B4794="","",-SUMIFS(Tabla7[Cantidad],Tabla7[Código del producto],$B4794,Tabla7[Tipo de movimiento],"SALIDA",Tabla7[Mes],P$5))</f>
        <v/>
      </c>
      <c r="Q4794" s="39" t="str">
        <f t="shared" si="222"/>
        <v/>
      </c>
      <c r="R4794" s="51" t="str">
        <f>IF($B4794="","",IFERROR(VLOOKUP($B4794,'ABC rotación'!$C:$G,5,0),"C"))</f>
        <v/>
      </c>
      <c r="S4794" s="41" t="str">
        <f t="shared" si="223"/>
        <v/>
      </c>
      <c r="T4794" s="40" t="str">
        <f t="shared" si="224"/>
        <v/>
      </c>
      <c r="U4794" s="23" t="str">
        <f>IF($B4794="","",VLOOKUP($T4794,Tablas!$X$14:$Y$17,2,1))</f>
        <v/>
      </c>
    </row>
    <row r="4795" spans="2:21" x14ac:dyDescent="0.2">
      <c r="B4795" s="1" t="str">
        <f>IF(Tablas!B4793="","",Tablas!B4793)</f>
        <v/>
      </c>
      <c r="C4795" s="1" t="str">
        <f>IF(Tablas!C4793="","",Tablas!C4793)</f>
        <v/>
      </c>
      <c r="D4795" s="1" t="str">
        <f>IF(Tablas!D4793="","",Tablas!D4793)</f>
        <v/>
      </c>
      <c r="E4795" s="1" t="str">
        <f>IF(Tablas!E4793="","",Tablas!E4793)</f>
        <v/>
      </c>
      <c r="F4795" s="1" t="str">
        <f>IF(Tablas!F4793="","",Tablas!F4793)</f>
        <v/>
      </c>
      <c r="G4795" s="1" t="str">
        <f>IF(Tablas!I4793="","",Tablas!I4793)</f>
        <v/>
      </c>
      <c r="H4795" s="1" t="s">
        <v>911</v>
      </c>
      <c r="I4795" s="39" t="str">
        <f>IF($B4795="","",-SUMIFS(Tabla7[Cantidad],Tabla7[Código del producto],$B4795,Tabla7[Tipo de movimiento],"SALIDA",Tabla7[Mes],I$5))</f>
        <v/>
      </c>
      <c r="J4795" s="39" t="str">
        <f>IF($B4795="","",-SUMIFS(Tabla7[Cantidad],Tabla7[Código del producto],$B4795,Tabla7[Tipo de movimiento],"SALIDA",Tabla7[Mes],J$5))</f>
        <v/>
      </c>
      <c r="K4795" s="39" t="str">
        <f>IF($B4795="","",-SUMIFS(Tabla7[Cantidad],Tabla7[Código del producto],$B4795,Tabla7[Tipo de movimiento],"SALIDA",Tabla7[Mes],K$5))</f>
        <v/>
      </c>
      <c r="L4795" s="39" t="str">
        <f>IF($B4795="","",-SUMIFS(Tabla7[Cantidad],Tabla7[Código del producto],$B4795,Tabla7[Tipo de movimiento],"SALIDA",Tabla7[Mes],L$5))</f>
        <v/>
      </c>
      <c r="M4795" s="39" t="str">
        <f>IF($B4795="","",-SUMIFS(Tabla7[Cantidad],Tabla7[Código del producto],$B4795,Tabla7[Tipo de movimiento],"SALIDA",Tabla7[Mes],M$5))</f>
        <v/>
      </c>
      <c r="N4795" s="39" t="str">
        <f>IF($B4795="","",-SUMIFS(Tabla7[Cantidad],Tabla7[Código del producto],$B4795,Tabla7[Tipo de movimiento],"SALIDA",Tabla7[Mes],N$5))</f>
        <v/>
      </c>
      <c r="O4795" s="39" t="str">
        <f>IF($B4795="","",-SUMIFS(Tabla7[Cantidad],Tabla7[Código del producto],$B4795,Tabla7[Tipo de movimiento],"SALIDA",Tabla7[Mes],O$5))</f>
        <v/>
      </c>
      <c r="P4795" s="39" t="str">
        <f>IF($B4795="","",-SUMIFS(Tabla7[Cantidad],Tabla7[Código del producto],$B4795,Tabla7[Tipo de movimiento],"SALIDA",Tabla7[Mes],P$5))</f>
        <v/>
      </c>
      <c r="Q4795" s="39" t="str">
        <f t="shared" si="222"/>
        <v/>
      </c>
      <c r="R4795" s="51" t="str">
        <f>IF($B4795="","",IFERROR(VLOOKUP($B4795,'ABC rotación'!$C:$G,5,0),"C"))</f>
        <v/>
      </c>
      <c r="S4795" s="41" t="str">
        <f t="shared" si="223"/>
        <v/>
      </c>
      <c r="T4795" s="40" t="str">
        <f t="shared" si="224"/>
        <v/>
      </c>
      <c r="U4795" s="23" t="str">
        <f>IF($B4795="","",VLOOKUP($T4795,Tablas!$X$14:$Y$17,2,1))</f>
        <v/>
      </c>
    </row>
    <row r="4796" spans="2:21" x14ac:dyDescent="0.2">
      <c r="B4796" s="1" t="str">
        <f>IF(Tablas!B4794="","",Tablas!B4794)</f>
        <v/>
      </c>
      <c r="C4796" s="1" t="str">
        <f>IF(Tablas!C4794="","",Tablas!C4794)</f>
        <v/>
      </c>
      <c r="D4796" s="1" t="str">
        <f>IF(Tablas!D4794="","",Tablas!D4794)</f>
        <v/>
      </c>
      <c r="E4796" s="1" t="str">
        <f>IF(Tablas!E4794="","",Tablas!E4794)</f>
        <v/>
      </c>
      <c r="F4796" s="1" t="str">
        <f>IF(Tablas!F4794="","",Tablas!F4794)</f>
        <v/>
      </c>
      <c r="G4796" s="1" t="str">
        <f>IF(Tablas!I4794="","",Tablas!I4794)</f>
        <v/>
      </c>
      <c r="H4796" s="1" t="s">
        <v>911</v>
      </c>
      <c r="I4796" s="39" t="str">
        <f>IF($B4796="","",-SUMIFS(Tabla7[Cantidad],Tabla7[Código del producto],$B4796,Tabla7[Tipo de movimiento],"SALIDA",Tabla7[Mes],I$5))</f>
        <v/>
      </c>
      <c r="J4796" s="39" t="str">
        <f>IF($B4796="","",-SUMIFS(Tabla7[Cantidad],Tabla7[Código del producto],$B4796,Tabla7[Tipo de movimiento],"SALIDA",Tabla7[Mes],J$5))</f>
        <v/>
      </c>
      <c r="K4796" s="39" t="str">
        <f>IF($B4796="","",-SUMIFS(Tabla7[Cantidad],Tabla7[Código del producto],$B4796,Tabla7[Tipo de movimiento],"SALIDA",Tabla7[Mes],K$5))</f>
        <v/>
      </c>
      <c r="L4796" s="39" t="str">
        <f>IF($B4796="","",-SUMIFS(Tabla7[Cantidad],Tabla7[Código del producto],$B4796,Tabla7[Tipo de movimiento],"SALIDA",Tabla7[Mes],L$5))</f>
        <v/>
      </c>
      <c r="M4796" s="39" t="str">
        <f>IF($B4796="","",-SUMIFS(Tabla7[Cantidad],Tabla7[Código del producto],$B4796,Tabla7[Tipo de movimiento],"SALIDA",Tabla7[Mes],M$5))</f>
        <v/>
      </c>
      <c r="N4796" s="39" t="str">
        <f>IF($B4796="","",-SUMIFS(Tabla7[Cantidad],Tabla7[Código del producto],$B4796,Tabla7[Tipo de movimiento],"SALIDA",Tabla7[Mes],N$5))</f>
        <v/>
      </c>
      <c r="O4796" s="39" t="str">
        <f>IF($B4796="","",-SUMIFS(Tabla7[Cantidad],Tabla7[Código del producto],$B4796,Tabla7[Tipo de movimiento],"SALIDA",Tabla7[Mes],O$5))</f>
        <v/>
      </c>
      <c r="P4796" s="39" t="str">
        <f>IF($B4796="","",-SUMIFS(Tabla7[Cantidad],Tabla7[Código del producto],$B4796,Tabla7[Tipo de movimiento],"SALIDA",Tabla7[Mes],P$5))</f>
        <v/>
      </c>
      <c r="Q4796" s="39" t="str">
        <f t="shared" si="222"/>
        <v/>
      </c>
      <c r="R4796" s="51" t="str">
        <f>IF($B4796="","",IFERROR(VLOOKUP($B4796,'ABC rotación'!$C:$G,5,0),"C"))</f>
        <v/>
      </c>
      <c r="S4796" s="41" t="str">
        <f t="shared" si="223"/>
        <v/>
      </c>
      <c r="T4796" s="40" t="str">
        <f t="shared" si="224"/>
        <v/>
      </c>
      <c r="U4796" s="23" t="str">
        <f>IF($B4796="","",VLOOKUP($T4796,Tablas!$X$14:$Y$17,2,1))</f>
        <v/>
      </c>
    </row>
    <row r="4797" spans="2:21" x14ac:dyDescent="0.2">
      <c r="B4797" s="1" t="str">
        <f>IF(Tablas!B4795="","",Tablas!B4795)</f>
        <v/>
      </c>
      <c r="C4797" s="1" t="str">
        <f>IF(Tablas!C4795="","",Tablas!C4795)</f>
        <v/>
      </c>
      <c r="D4797" s="1" t="str">
        <f>IF(Tablas!D4795="","",Tablas!D4795)</f>
        <v/>
      </c>
      <c r="E4797" s="1" t="str">
        <f>IF(Tablas!E4795="","",Tablas!E4795)</f>
        <v/>
      </c>
      <c r="F4797" s="1" t="str">
        <f>IF(Tablas!F4795="","",Tablas!F4795)</f>
        <v/>
      </c>
      <c r="G4797" s="1" t="str">
        <f>IF(Tablas!I4795="","",Tablas!I4795)</f>
        <v/>
      </c>
      <c r="H4797" s="1" t="s">
        <v>911</v>
      </c>
      <c r="I4797" s="39" t="str">
        <f>IF($B4797="","",-SUMIFS(Tabla7[Cantidad],Tabla7[Código del producto],$B4797,Tabla7[Tipo de movimiento],"SALIDA",Tabla7[Mes],I$5))</f>
        <v/>
      </c>
      <c r="J4797" s="39" t="str">
        <f>IF($B4797="","",-SUMIFS(Tabla7[Cantidad],Tabla7[Código del producto],$B4797,Tabla7[Tipo de movimiento],"SALIDA",Tabla7[Mes],J$5))</f>
        <v/>
      </c>
      <c r="K4797" s="39" t="str">
        <f>IF($B4797="","",-SUMIFS(Tabla7[Cantidad],Tabla7[Código del producto],$B4797,Tabla7[Tipo de movimiento],"SALIDA",Tabla7[Mes],K$5))</f>
        <v/>
      </c>
      <c r="L4797" s="39" t="str">
        <f>IF($B4797="","",-SUMIFS(Tabla7[Cantidad],Tabla7[Código del producto],$B4797,Tabla7[Tipo de movimiento],"SALIDA",Tabla7[Mes],L$5))</f>
        <v/>
      </c>
      <c r="M4797" s="39" t="str">
        <f>IF($B4797="","",-SUMIFS(Tabla7[Cantidad],Tabla7[Código del producto],$B4797,Tabla7[Tipo de movimiento],"SALIDA",Tabla7[Mes],M$5))</f>
        <v/>
      </c>
      <c r="N4797" s="39" t="str">
        <f>IF($B4797="","",-SUMIFS(Tabla7[Cantidad],Tabla7[Código del producto],$B4797,Tabla7[Tipo de movimiento],"SALIDA",Tabla7[Mes],N$5))</f>
        <v/>
      </c>
      <c r="O4797" s="39" t="str">
        <f>IF($B4797="","",-SUMIFS(Tabla7[Cantidad],Tabla7[Código del producto],$B4797,Tabla7[Tipo de movimiento],"SALIDA",Tabla7[Mes],O$5))</f>
        <v/>
      </c>
      <c r="P4797" s="39" t="str">
        <f>IF($B4797="","",-SUMIFS(Tabla7[Cantidad],Tabla7[Código del producto],$B4797,Tabla7[Tipo de movimiento],"SALIDA",Tabla7[Mes],P$5))</f>
        <v/>
      </c>
      <c r="Q4797" s="39" t="str">
        <f t="shared" si="222"/>
        <v/>
      </c>
      <c r="R4797" s="51" t="str">
        <f>IF($B4797="","",IFERROR(VLOOKUP($B4797,'ABC rotación'!$C:$G,5,0),"C"))</f>
        <v/>
      </c>
      <c r="S4797" s="41" t="str">
        <f t="shared" si="223"/>
        <v/>
      </c>
      <c r="T4797" s="40" t="str">
        <f t="shared" si="224"/>
        <v/>
      </c>
      <c r="U4797" s="23" t="str">
        <f>IF($B4797="","",VLOOKUP($T4797,Tablas!$X$14:$Y$17,2,1))</f>
        <v/>
      </c>
    </row>
    <row r="4798" spans="2:21" x14ac:dyDescent="0.2">
      <c r="B4798" s="1" t="str">
        <f>IF(Tablas!B4796="","",Tablas!B4796)</f>
        <v/>
      </c>
      <c r="C4798" s="1" t="str">
        <f>IF(Tablas!C4796="","",Tablas!C4796)</f>
        <v/>
      </c>
      <c r="D4798" s="1" t="str">
        <f>IF(Tablas!D4796="","",Tablas!D4796)</f>
        <v/>
      </c>
      <c r="E4798" s="1" t="str">
        <f>IF(Tablas!E4796="","",Tablas!E4796)</f>
        <v/>
      </c>
      <c r="F4798" s="1" t="str">
        <f>IF(Tablas!F4796="","",Tablas!F4796)</f>
        <v/>
      </c>
      <c r="G4798" s="1" t="str">
        <f>IF(Tablas!I4796="","",Tablas!I4796)</f>
        <v/>
      </c>
      <c r="H4798" s="1" t="s">
        <v>911</v>
      </c>
      <c r="I4798" s="39" t="str">
        <f>IF($B4798="","",-SUMIFS(Tabla7[Cantidad],Tabla7[Código del producto],$B4798,Tabla7[Tipo de movimiento],"SALIDA",Tabla7[Mes],I$5))</f>
        <v/>
      </c>
      <c r="J4798" s="39" t="str">
        <f>IF($B4798="","",-SUMIFS(Tabla7[Cantidad],Tabla7[Código del producto],$B4798,Tabla7[Tipo de movimiento],"SALIDA",Tabla7[Mes],J$5))</f>
        <v/>
      </c>
      <c r="K4798" s="39" t="str">
        <f>IF($B4798="","",-SUMIFS(Tabla7[Cantidad],Tabla7[Código del producto],$B4798,Tabla7[Tipo de movimiento],"SALIDA",Tabla7[Mes],K$5))</f>
        <v/>
      </c>
      <c r="L4798" s="39" t="str">
        <f>IF($B4798="","",-SUMIFS(Tabla7[Cantidad],Tabla7[Código del producto],$B4798,Tabla7[Tipo de movimiento],"SALIDA",Tabla7[Mes],L$5))</f>
        <v/>
      </c>
      <c r="M4798" s="39" t="str">
        <f>IF($B4798="","",-SUMIFS(Tabla7[Cantidad],Tabla7[Código del producto],$B4798,Tabla7[Tipo de movimiento],"SALIDA",Tabla7[Mes],M$5))</f>
        <v/>
      </c>
      <c r="N4798" s="39" t="str">
        <f>IF($B4798="","",-SUMIFS(Tabla7[Cantidad],Tabla7[Código del producto],$B4798,Tabla7[Tipo de movimiento],"SALIDA",Tabla7[Mes],N$5))</f>
        <v/>
      </c>
      <c r="O4798" s="39" t="str">
        <f>IF($B4798="","",-SUMIFS(Tabla7[Cantidad],Tabla7[Código del producto],$B4798,Tabla7[Tipo de movimiento],"SALIDA",Tabla7[Mes],O$5))</f>
        <v/>
      </c>
      <c r="P4798" s="39" t="str">
        <f>IF($B4798="","",-SUMIFS(Tabla7[Cantidad],Tabla7[Código del producto],$B4798,Tabla7[Tipo de movimiento],"SALIDA",Tabla7[Mes],P$5))</f>
        <v/>
      </c>
      <c r="Q4798" s="39" t="str">
        <f t="shared" si="222"/>
        <v/>
      </c>
      <c r="R4798" s="51" t="str">
        <f>IF($B4798="","",IFERROR(VLOOKUP($B4798,'ABC rotación'!$C:$G,5,0),"C"))</f>
        <v/>
      </c>
      <c r="S4798" s="41" t="str">
        <f t="shared" si="223"/>
        <v/>
      </c>
      <c r="T4798" s="40" t="str">
        <f t="shared" si="224"/>
        <v/>
      </c>
      <c r="U4798" s="23" t="str">
        <f>IF($B4798="","",VLOOKUP($T4798,Tablas!$X$14:$Y$17,2,1))</f>
        <v/>
      </c>
    </row>
    <row r="4799" spans="2:21" x14ac:dyDescent="0.2">
      <c r="B4799" s="1" t="str">
        <f>IF(Tablas!B4797="","",Tablas!B4797)</f>
        <v/>
      </c>
      <c r="C4799" s="1" t="str">
        <f>IF(Tablas!C4797="","",Tablas!C4797)</f>
        <v/>
      </c>
      <c r="D4799" s="1" t="str">
        <f>IF(Tablas!D4797="","",Tablas!D4797)</f>
        <v/>
      </c>
      <c r="E4799" s="1" t="str">
        <f>IF(Tablas!E4797="","",Tablas!E4797)</f>
        <v/>
      </c>
      <c r="F4799" s="1" t="str">
        <f>IF(Tablas!F4797="","",Tablas!F4797)</f>
        <v/>
      </c>
      <c r="G4799" s="1" t="str">
        <f>IF(Tablas!I4797="","",Tablas!I4797)</f>
        <v/>
      </c>
      <c r="H4799" s="1" t="s">
        <v>911</v>
      </c>
      <c r="I4799" s="39" t="str">
        <f>IF($B4799="","",-SUMIFS(Tabla7[Cantidad],Tabla7[Código del producto],$B4799,Tabla7[Tipo de movimiento],"SALIDA",Tabla7[Mes],I$5))</f>
        <v/>
      </c>
      <c r="J4799" s="39" t="str">
        <f>IF($B4799="","",-SUMIFS(Tabla7[Cantidad],Tabla7[Código del producto],$B4799,Tabla7[Tipo de movimiento],"SALIDA",Tabla7[Mes],J$5))</f>
        <v/>
      </c>
      <c r="K4799" s="39" t="str">
        <f>IF($B4799="","",-SUMIFS(Tabla7[Cantidad],Tabla7[Código del producto],$B4799,Tabla7[Tipo de movimiento],"SALIDA",Tabla7[Mes],K$5))</f>
        <v/>
      </c>
      <c r="L4799" s="39" t="str">
        <f>IF($B4799="","",-SUMIFS(Tabla7[Cantidad],Tabla7[Código del producto],$B4799,Tabla7[Tipo de movimiento],"SALIDA",Tabla7[Mes],L$5))</f>
        <v/>
      </c>
      <c r="M4799" s="39" t="str">
        <f>IF($B4799="","",-SUMIFS(Tabla7[Cantidad],Tabla7[Código del producto],$B4799,Tabla7[Tipo de movimiento],"SALIDA",Tabla7[Mes],M$5))</f>
        <v/>
      </c>
      <c r="N4799" s="39" t="str">
        <f>IF($B4799="","",-SUMIFS(Tabla7[Cantidad],Tabla7[Código del producto],$B4799,Tabla7[Tipo de movimiento],"SALIDA",Tabla7[Mes],N$5))</f>
        <v/>
      </c>
      <c r="O4799" s="39" t="str">
        <f>IF($B4799="","",-SUMIFS(Tabla7[Cantidad],Tabla7[Código del producto],$B4799,Tabla7[Tipo de movimiento],"SALIDA",Tabla7[Mes],O$5))</f>
        <v/>
      </c>
      <c r="P4799" s="39" t="str">
        <f>IF($B4799="","",-SUMIFS(Tabla7[Cantidad],Tabla7[Código del producto],$B4799,Tabla7[Tipo de movimiento],"SALIDA",Tabla7[Mes],P$5))</f>
        <v/>
      </c>
      <c r="Q4799" s="39" t="str">
        <f t="shared" si="222"/>
        <v/>
      </c>
      <c r="R4799" s="51" t="str">
        <f>IF($B4799="","",IFERROR(VLOOKUP($B4799,'ABC rotación'!$C:$G,5,0),"C"))</f>
        <v/>
      </c>
      <c r="S4799" s="41" t="str">
        <f t="shared" si="223"/>
        <v/>
      </c>
      <c r="T4799" s="40" t="str">
        <f t="shared" si="224"/>
        <v/>
      </c>
      <c r="U4799" s="23" t="str">
        <f>IF($B4799="","",VLOOKUP($T4799,Tablas!$X$14:$Y$17,2,1))</f>
        <v/>
      </c>
    </row>
    <row r="4800" spans="2:21" x14ac:dyDescent="0.2">
      <c r="B4800" s="1" t="str">
        <f>IF(Tablas!B4798="","",Tablas!B4798)</f>
        <v/>
      </c>
      <c r="C4800" s="1" t="str">
        <f>IF(Tablas!C4798="","",Tablas!C4798)</f>
        <v/>
      </c>
      <c r="D4800" s="1" t="str">
        <f>IF(Tablas!D4798="","",Tablas!D4798)</f>
        <v/>
      </c>
      <c r="E4800" s="1" t="str">
        <f>IF(Tablas!E4798="","",Tablas!E4798)</f>
        <v/>
      </c>
      <c r="F4800" s="1" t="str">
        <f>IF(Tablas!F4798="","",Tablas!F4798)</f>
        <v/>
      </c>
      <c r="G4800" s="1" t="str">
        <f>IF(Tablas!I4798="","",Tablas!I4798)</f>
        <v/>
      </c>
      <c r="H4800" s="1" t="s">
        <v>911</v>
      </c>
      <c r="I4800" s="39" t="str">
        <f>IF($B4800="","",-SUMIFS(Tabla7[Cantidad],Tabla7[Código del producto],$B4800,Tabla7[Tipo de movimiento],"SALIDA",Tabla7[Mes],I$5))</f>
        <v/>
      </c>
      <c r="J4800" s="39" t="str">
        <f>IF($B4800="","",-SUMIFS(Tabla7[Cantidad],Tabla7[Código del producto],$B4800,Tabla7[Tipo de movimiento],"SALIDA",Tabla7[Mes],J$5))</f>
        <v/>
      </c>
      <c r="K4800" s="39" t="str">
        <f>IF($B4800="","",-SUMIFS(Tabla7[Cantidad],Tabla7[Código del producto],$B4800,Tabla7[Tipo de movimiento],"SALIDA",Tabla7[Mes],K$5))</f>
        <v/>
      </c>
      <c r="L4800" s="39" t="str">
        <f>IF($B4800="","",-SUMIFS(Tabla7[Cantidad],Tabla7[Código del producto],$B4800,Tabla7[Tipo de movimiento],"SALIDA",Tabla7[Mes],L$5))</f>
        <v/>
      </c>
      <c r="M4800" s="39" t="str">
        <f>IF($B4800="","",-SUMIFS(Tabla7[Cantidad],Tabla7[Código del producto],$B4800,Tabla7[Tipo de movimiento],"SALIDA",Tabla7[Mes],M$5))</f>
        <v/>
      </c>
      <c r="N4800" s="39" t="str">
        <f>IF($B4800="","",-SUMIFS(Tabla7[Cantidad],Tabla7[Código del producto],$B4800,Tabla7[Tipo de movimiento],"SALIDA",Tabla7[Mes],N$5))</f>
        <v/>
      </c>
      <c r="O4800" s="39" t="str">
        <f>IF($B4800="","",-SUMIFS(Tabla7[Cantidad],Tabla7[Código del producto],$B4800,Tabla7[Tipo de movimiento],"SALIDA",Tabla7[Mes],O$5))</f>
        <v/>
      </c>
      <c r="P4800" s="39" t="str">
        <f>IF($B4800="","",-SUMIFS(Tabla7[Cantidad],Tabla7[Código del producto],$B4800,Tabla7[Tipo de movimiento],"SALIDA",Tabla7[Mes],P$5))</f>
        <v/>
      </c>
      <c r="Q4800" s="39" t="str">
        <f t="shared" si="222"/>
        <v/>
      </c>
      <c r="R4800" s="51" t="str">
        <f>IF($B4800="","",IFERROR(VLOOKUP($B4800,'ABC rotación'!$C:$G,5,0),"C"))</f>
        <v/>
      </c>
      <c r="S4800" s="41" t="str">
        <f t="shared" si="223"/>
        <v/>
      </c>
      <c r="T4800" s="40" t="str">
        <f t="shared" si="224"/>
        <v/>
      </c>
      <c r="U4800" s="23" t="str">
        <f>IF($B4800="","",VLOOKUP($T4800,Tablas!$X$14:$Y$17,2,1))</f>
        <v/>
      </c>
    </row>
    <row r="4801" spans="2:21" x14ac:dyDescent="0.2">
      <c r="B4801" s="1" t="str">
        <f>IF(Tablas!B4799="","",Tablas!B4799)</f>
        <v/>
      </c>
      <c r="C4801" s="1" t="str">
        <f>IF(Tablas!C4799="","",Tablas!C4799)</f>
        <v/>
      </c>
      <c r="D4801" s="1" t="str">
        <f>IF(Tablas!D4799="","",Tablas!D4799)</f>
        <v/>
      </c>
      <c r="E4801" s="1" t="str">
        <f>IF(Tablas!E4799="","",Tablas!E4799)</f>
        <v/>
      </c>
      <c r="F4801" s="1" t="str">
        <f>IF(Tablas!F4799="","",Tablas!F4799)</f>
        <v/>
      </c>
      <c r="G4801" s="1" t="str">
        <f>IF(Tablas!I4799="","",Tablas!I4799)</f>
        <v/>
      </c>
      <c r="H4801" s="1" t="s">
        <v>911</v>
      </c>
      <c r="I4801" s="39" t="str">
        <f>IF($B4801="","",-SUMIFS(Tabla7[Cantidad],Tabla7[Código del producto],$B4801,Tabla7[Tipo de movimiento],"SALIDA",Tabla7[Mes],I$5))</f>
        <v/>
      </c>
      <c r="J4801" s="39" t="str">
        <f>IF($B4801="","",-SUMIFS(Tabla7[Cantidad],Tabla7[Código del producto],$B4801,Tabla7[Tipo de movimiento],"SALIDA",Tabla7[Mes],J$5))</f>
        <v/>
      </c>
      <c r="K4801" s="39" t="str">
        <f>IF($B4801="","",-SUMIFS(Tabla7[Cantidad],Tabla7[Código del producto],$B4801,Tabla7[Tipo de movimiento],"SALIDA",Tabla7[Mes],K$5))</f>
        <v/>
      </c>
      <c r="L4801" s="39" t="str">
        <f>IF($B4801="","",-SUMIFS(Tabla7[Cantidad],Tabla7[Código del producto],$B4801,Tabla7[Tipo de movimiento],"SALIDA",Tabla7[Mes],L$5))</f>
        <v/>
      </c>
      <c r="M4801" s="39" t="str">
        <f>IF($B4801="","",-SUMIFS(Tabla7[Cantidad],Tabla7[Código del producto],$B4801,Tabla7[Tipo de movimiento],"SALIDA",Tabla7[Mes],M$5))</f>
        <v/>
      </c>
      <c r="N4801" s="39" t="str">
        <f>IF($B4801="","",-SUMIFS(Tabla7[Cantidad],Tabla7[Código del producto],$B4801,Tabla7[Tipo de movimiento],"SALIDA",Tabla7[Mes],N$5))</f>
        <v/>
      </c>
      <c r="O4801" s="39" t="str">
        <f>IF($B4801="","",-SUMIFS(Tabla7[Cantidad],Tabla7[Código del producto],$B4801,Tabla7[Tipo de movimiento],"SALIDA",Tabla7[Mes],O$5))</f>
        <v/>
      </c>
      <c r="P4801" s="39" t="str">
        <f>IF($B4801="","",-SUMIFS(Tabla7[Cantidad],Tabla7[Código del producto],$B4801,Tabla7[Tipo de movimiento],"SALIDA",Tabla7[Mes],P$5))</f>
        <v/>
      </c>
      <c r="Q4801" s="39" t="str">
        <f t="shared" si="222"/>
        <v/>
      </c>
      <c r="R4801" s="51" t="str">
        <f>IF($B4801="","",IFERROR(VLOOKUP($B4801,'ABC rotación'!$C:$G,5,0),"C"))</f>
        <v/>
      </c>
      <c r="S4801" s="41" t="str">
        <f t="shared" si="223"/>
        <v/>
      </c>
      <c r="T4801" s="40" t="str">
        <f t="shared" si="224"/>
        <v/>
      </c>
      <c r="U4801" s="23" t="str">
        <f>IF($B4801="","",VLOOKUP($T4801,Tablas!$X$14:$Y$17,2,1))</f>
        <v/>
      </c>
    </row>
    <row r="4802" spans="2:21" x14ac:dyDescent="0.2">
      <c r="B4802" s="1" t="str">
        <f>IF(Tablas!B4800="","",Tablas!B4800)</f>
        <v/>
      </c>
      <c r="C4802" s="1" t="str">
        <f>IF(Tablas!C4800="","",Tablas!C4800)</f>
        <v/>
      </c>
      <c r="D4802" s="1" t="str">
        <f>IF(Tablas!D4800="","",Tablas!D4800)</f>
        <v/>
      </c>
      <c r="E4802" s="1" t="str">
        <f>IF(Tablas!E4800="","",Tablas!E4800)</f>
        <v/>
      </c>
      <c r="F4802" s="1" t="str">
        <f>IF(Tablas!F4800="","",Tablas!F4800)</f>
        <v/>
      </c>
      <c r="G4802" s="1" t="str">
        <f>IF(Tablas!I4800="","",Tablas!I4800)</f>
        <v/>
      </c>
      <c r="H4802" s="1" t="s">
        <v>911</v>
      </c>
      <c r="I4802" s="39" t="str">
        <f>IF($B4802="","",-SUMIFS(Tabla7[Cantidad],Tabla7[Código del producto],$B4802,Tabla7[Tipo de movimiento],"SALIDA",Tabla7[Mes],I$5))</f>
        <v/>
      </c>
      <c r="J4802" s="39" t="str">
        <f>IF($B4802="","",-SUMIFS(Tabla7[Cantidad],Tabla7[Código del producto],$B4802,Tabla7[Tipo de movimiento],"SALIDA",Tabla7[Mes],J$5))</f>
        <v/>
      </c>
      <c r="K4802" s="39" t="str">
        <f>IF($B4802="","",-SUMIFS(Tabla7[Cantidad],Tabla7[Código del producto],$B4802,Tabla7[Tipo de movimiento],"SALIDA",Tabla7[Mes],K$5))</f>
        <v/>
      </c>
      <c r="L4802" s="39" t="str">
        <f>IF($B4802="","",-SUMIFS(Tabla7[Cantidad],Tabla7[Código del producto],$B4802,Tabla7[Tipo de movimiento],"SALIDA",Tabla7[Mes],L$5))</f>
        <v/>
      </c>
      <c r="M4802" s="39" t="str">
        <f>IF($B4802="","",-SUMIFS(Tabla7[Cantidad],Tabla7[Código del producto],$B4802,Tabla7[Tipo de movimiento],"SALIDA",Tabla7[Mes],M$5))</f>
        <v/>
      </c>
      <c r="N4802" s="39" t="str">
        <f>IF($B4802="","",-SUMIFS(Tabla7[Cantidad],Tabla7[Código del producto],$B4802,Tabla7[Tipo de movimiento],"SALIDA",Tabla7[Mes],N$5))</f>
        <v/>
      </c>
      <c r="O4802" s="39" t="str">
        <f>IF($B4802="","",-SUMIFS(Tabla7[Cantidad],Tabla7[Código del producto],$B4802,Tabla7[Tipo de movimiento],"SALIDA",Tabla7[Mes],O$5))</f>
        <v/>
      </c>
      <c r="P4802" s="39" t="str">
        <f>IF($B4802="","",-SUMIFS(Tabla7[Cantidad],Tabla7[Código del producto],$B4802,Tabla7[Tipo de movimiento],"SALIDA",Tabla7[Mes],P$5))</f>
        <v/>
      </c>
      <c r="Q4802" s="39" t="str">
        <f t="shared" si="222"/>
        <v/>
      </c>
      <c r="R4802" s="51" t="str">
        <f>IF($B4802="","",IFERROR(VLOOKUP($B4802,'ABC rotación'!$C:$G,5,0),"C"))</f>
        <v/>
      </c>
      <c r="S4802" s="41" t="str">
        <f t="shared" si="223"/>
        <v/>
      </c>
      <c r="T4802" s="40" t="str">
        <f t="shared" si="224"/>
        <v/>
      </c>
      <c r="U4802" s="23" t="str">
        <f>IF($B4802="","",VLOOKUP($T4802,Tablas!$X$14:$Y$17,2,1))</f>
        <v/>
      </c>
    </row>
    <row r="4803" spans="2:21" x14ac:dyDescent="0.2">
      <c r="B4803" s="1" t="str">
        <f>IF(Tablas!B4801="","",Tablas!B4801)</f>
        <v/>
      </c>
      <c r="C4803" s="1" t="str">
        <f>IF(Tablas!C4801="","",Tablas!C4801)</f>
        <v/>
      </c>
      <c r="D4803" s="1" t="str">
        <f>IF(Tablas!D4801="","",Tablas!D4801)</f>
        <v/>
      </c>
      <c r="E4803" s="1" t="str">
        <f>IF(Tablas!E4801="","",Tablas!E4801)</f>
        <v/>
      </c>
      <c r="F4803" s="1" t="str">
        <f>IF(Tablas!F4801="","",Tablas!F4801)</f>
        <v/>
      </c>
      <c r="G4803" s="1" t="str">
        <f>IF(Tablas!I4801="","",Tablas!I4801)</f>
        <v/>
      </c>
      <c r="H4803" s="1" t="s">
        <v>911</v>
      </c>
      <c r="I4803" s="39" t="str">
        <f>IF($B4803="","",-SUMIFS(Tabla7[Cantidad],Tabla7[Código del producto],$B4803,Tabla7[Tipo de movimiento],"SALIDA",Tabla7[Mes],I$5))</f>
        <v/>
      </c>
      <c r="J4803" s="39" t="str">
        <f>IF($B4803="","",-SUMIFS(Tabla7[Cantidad],Tabla7[Código del producto],$B4803,Tabla7[Tipo de movimiento],"SALIDA",Tabla7[Mes],J$5))</f>
        <v/>
      </c>
      <c r="K4803" s="39" t="str">
        <f>IF($B4803="","",-SUMIFS(Tabla7[Cantidad],Tabla7[Código del producto],$B4803,Tabla7[Tipo de movimiento],"SALIDA",Tabla7[Mes],K$5))</f>
        <v/>
      </c>
      <c r="L4803" s="39" t="str">
        <f>IF($B4803="","",-SUMIFS(Tabla7[Cantidad],Tabla7[Código del producto],$B4803,Tabla7[Tipo de movimiento],"SALIDA",Tabla7[Mes],L$5))</f>
        <v/>
      </c>
      <c r="M4803" s="39" t="str">
        <f>IF($B4803="","",-SUMIFS(Tabla7[Cantidad],Tabla7[Código del producto],$B4803,Tabla7[Tipo de movimiento],"SALIDA",Tabla7[Mes],M$5))</f>
        <v/>
      </c>
      <c r="N4803" s="39" t="str">
        <f>IF($B4803="","",-SUMIFS(Tabla7[Cantidad],Tabla7[Código del producto],$B4803,Tabla7[Tipo de movimiento],"SALIDA",Tabla7[Mes],N$5))</f>
        <v/>
      </c>
      <c r="O4803" s="39" t="str">
        <f>IF($B4803="","",-SUMIFS(Tabla7[Cantidad],Tabla7[Código del producto],$B4803,Tabla7[Tipo de movimiento],"SALIDA",Tabla7[Mes],O$5))</f>
        <v/>
      </c>
      <c r="P4803" s="39" t="str">
        <f>IF($B4803="","",-SUMIFS(Tabla7[Cantidad],Tabla7[Código del producto],$B4803,Tabla7[Tipo de movimiento],"SALIDA",Tabla7[Mes],P$5))</f>
        <v/>
      </c>
      <c r="Q4803" s="39" t="str">
        <f t="shared" si="222"/>
        <v/>
      </c>
      <c r="R4803" s="51" t="str">
        <f>IF($B4803="","",IFERROR(VLOOKUP($B4803,'ABC rotación'!$C:$G,5,0),"C"))</f>
        <v/>
      </c>
      <c r="S4803" s="41" t="str">
        <f t="shared" si="223"/>
        <v/>
      </c>
      <c r="T4803" s="40" t="str">
        <f t="shared" si="224"/>
        <v/>
      </c>
      <c r="U4803" s="23" t="str">
        <f>IF($B4803="","",VLOOKUP($T4803,Tablas!$X$14:$Y$17,2,1))</f>
        <v/>
      </c>
    </row>
    <row r="4804" spans="2:21" x14ac:dyDescent="0.2">
      <c r="B4804" s="1" t="str">
        <f>IF(Tablas!B4802="","",Tablas!B4802)</f>
        <v/>
      </c>
      <c r="C4804" s="1" t="str">
        <f>IF(Tablas!C4802="","",Tablas!C4802)</f>
        <v/>
      </c>
      <c r="D4804" s="1" t="str">
        <f>IF(Tablas!D4802="","",Tablas!D4802)</f>
        <v/>
      </c>
      <c r="E4804" s="1" t="str">
        <f>IF(Tablas!E4802="","",Tablas!E4802)</f>
        <v/>
      </c>
      <c r="F4804" s="1" t="str">
        <f>IF(Tablas!F4802="","",Tablas!F4802)</f>
        <v/>
      </c>
      <c r="G4804" s="1" t="str">
        <f>IF(Tablas!I4802="","",Tablas!I4802)</f>
        <v/>
      </c>
      <c r="H4804" s="1" t="s">
        <v>911</v>
      </c>
      <c r="I4804" s="39" t="str">
        <f>IF($B4804="","",-SUMIFS(Tabla7[Cantidad],Tabla7[Código del producto],$B4804,Tabla7[Tipo de movimiento],"SALIDA",Tabla7[Mes],I$5))</f>
        <v/>
      </c>
      <c r="J4804" s="39" t="str">
        <f>IF($B4804="","",-SUMIFS(Tabla7[Cantidad],Tabla7[Código del producto],$B4804,Tabla7[Tipo de movimiento],"SALIDA",Tabla7[Mes],J$5))</f>
        <v/>
      </c>
      <c r="K4804" s="39" t="str">
        <f>IF($B4804="","",-SUMIFS(Tabla7[Cantidad],Tabla7[Código del producto],$B4804,Tabla7[Tipo de movimiento],"SALIDA",Tabla7[Mes],K$5))</f>
        <v/>
      </c>
      <c r="L4804" s="39" t="str">
        <f>IF($B4804="","",-SUMIFS(Tabla7[Cantidad],Tabla7[Código del producto],$B4804,Tabla7[Tipo de movimiento],"SALIDA",Tabla7[Mes],L$5))</f>
        <v/>
      </c>
      <c r="M4804" s="39" t="str">
        <f>IF($B4804="","",-SUMIFS(Tabla7[Cantidad],Tabla7[Código del producto],$B4804,Tabla7[Tipo de movimiento],"SALIDA",Tabla7[Mes],M$5))</f>
        <v/>
      </c>
      <c r="N4804" s="39" t="str">
        <f>IF($B4804="","",-SUMIFS(Tabla7[Cantidad],Tabla7[Código del producto],$B4804,Tabla7[Tipo de movimiento],"SALIDA",Tabla7[Mes],N$5))</f>
        <v/>
      </c>
      <c r="O4804" s="39" t="str">
        <f>IF($B4804="","",-SUMIFS(Tabla7[Cantidad],Tabla7[Código del producto],$B4804,Tabla7[Tipo de movimiento],"SALIDA",Tabla7[Mes],O$5))</f>
        <v/>
      </c>
      <c r="P4804" s="39" t="str">
        <f>IF($B4804="","",-SUMIFS(Tabla7[Cantidad],Tabla7[Código del producto],$B4804,Tabla7[Tipo de movimiento],"SALIDA",Tabla7[Mes],P$5))</f>
        <v/>
      </c>
      <c r="Q4804" s="39" t="str">
        <f t="shared" si="222"/>
        <v/>
      </c>
      <c r="R4804" s="51" t="str">
        <f>IF($B4804="","",IFERROR(VLOOKUP($B4804,'ABC rotación'!$C:$G,5,0),"C"))</f>
        <v/>
      </c>
      <c r="S4804" s="41" t="str">
        <f t="shared" si="223"/>
        <v/>
      </c>
      <c r="T4804" s="40" t="str">
        <f t="shared" si="224"/>
        <v/>
      </c>
      <c r="U4804" s="23" t="str">
        <f>IF($B4804="","",VLOOKUP($T4804,Tablas!$X$14:$Y$17,2,1))</f>
        <v/>
      </c>
    </row>
    <row r="4805" spans="2:21" x14ac:dyDescent="0.2">
      <c r="B4805" s="1" t="str">
        <f>IF(Tablas!B4803="","",Tablas!B4803)</f>
        <v/>
      </c>
      <c r="C4805" s="1" t="str">
        <f>IF(Tablas!C4803="","",Tablas!C4803)</f>
        <v/>
      </c>
      <c r="D4805" s="1" t="str">
        <f>IF(Tablas!D4803="","",Tablas!D4803)</f>
        <v/>
      </c>
      <c r="E4805" s="1" t="str">
        <f>IF(Tablas!E4803="","",Tablas!E4803)</f>
        <v/>
      </c>
      <c r="F4805" s="1" t="str">
        <f>IF(Tablas!F4803="","",Tablas!F4803)</f>
        <v/>
      </c>
      <c r="G4805" s="1" t="str">
        <f>IF(Tablas!I4803="","",Tablas!I4803)</f>
        <v/>
      </c>
      <c r="H4805" s="1" t="s">
        <v>911</v>
      </c>
      <c r="I4805" s="39" t="str">
        <f>IF($B4805="","",-SUMIFS(Tabla7[Cantidad],Tabla7[Código del producto],$B4805,Tabla7[Tipo de movimiento],"SALIDA",Tabla7[Mes],I$5))</f>
        <v/>
      </c>
      <c r="J4805" s="39" t="str">
        <f>IF($B4805="","",-SUMIFS(Tabla7[Cantidad],Tabla7[Código del producto],$B4805,Tabla7[Tipo de movimiento],"SALIDA",Tabla7[Mes],J$5))</f>
        <v/>
      </c>
      <c r="K4805" s="39" t="str">
        <f>IF($B4805="","",-SUMIFS(Tabla7[Cantidad],Tabla7[Código del producto],$B4805,Tabla7[Tipo de movimiento],"SALIDA",Tabla7[Mes],K$5))</f>
        <v/>
      </c>
      <c r="L4805" s="39" t="str">
        <f>IF($B4805="","",-SUMIFS(Tabla7[Cantidad],Tabla7[Código del producto],$B4805,Tabla7[Tipo de movimiento],"SALIDA",Tabla7[Mes],L$5))</f>
        <v/>
      </c>
      <c r="M4805" s="39" t="str">
        <f>IF($B4805="","",-SUMIFS(Tabla7[Cantidad],Tabla7[Código del producto],$B4805,Tabla7[Tipo de movimiento],"SALIDA",Tabla7[Mes],M$5))</f>
        <v/>
      </c>
      <c r="N4805" s="39" t="str">
        <f>IF($B4805="","",-SUMIFS(Tabla7[Cantidad],Tabla7[Código del producto],$B4805,Tabla7[Tipo de movimiento],"SALIDA",Tabla7[Mes],N$5))</f>
        <v/>
      </c>
      <c r="O4805" s="39" t="str">
        <f>IF($B4805="","",-SUMIFS(Tabla7[Cantidad],Tabla7[Código del producto],$B4805,Tabla7[Tipo de movimiento],"SALIDA",Tabla7[Mes],O$5))</f>
        <v/>
      </c>
      <c r="P4805" s="39" t="str">
        <f>IF($B4805="","",-SUMIFS(Tabla7[Cantidad],Tabla7[Código del producto],$B4805,Tabla7[Tipo de movimiento],"SALIDA",Tabla7[Mes],P$5))</f>
        <v/>
      </c>
      <c r="Q4805" s="39" t="str">
        <f t="shared" si="222"/>
        <v/>
      </c>
      <c r="R4805" s="51" t="str">
        <f>IF($B4805="","",IFERROR(VLOOKUP($B4805,'ABC rotación'!$C:$G,5,0),"C"))</f>
        <v/>
      </c>
      <c r="S4805" s="41" t="str">
        <f t="shared" si="223"/>
        <v/>
      </c>
      <c r="T4805" s="40" t="str">
        <f t="shared" si="224"/>
        <v/>
      </c>
      <c r="U4805" s="23" t="str">
        <f>IF($B4805="","",VLOOKUP($T4805,Tablas!$X$14:$Y$17,2,1))</f>
        <v/>
      </c>
    </row>
    <row r="4806" spans="2:21" x14ac:dyDescent="0.2">
      <c r="B4806" s="1" t="str">
        <f>IF(Tablas!B4804="","",Tablas!B4804)</f>
        <v/>
      </c>
      <c r="C4806" s="1" t="str">
        <f>IF(Tablas!C4804="","",Tablas!C4804)</f>
        <v/>
      </c>
      <c r="D4806" s="1" t="str">
        <f>IF(Tablas!D4804="","",Tablas!D4804)</f>
        <v/>
      </c>
      <c r="E4806" s="1" t="str">
        <f>IF(Tablas!E4804="","",Tablas!E4804)</f>
        <v/>
      </c>
      <c r="F4806" s="1" t="str">
        <f>IF(Tablas!F4804="","",Tablas!F4804)</f>
        <v/>
      </c>
      <c r="G4806" s="1" t="str">
        <f>IF(Tablas!I4804="","",Tablas!I4804)</f>
        <v/>
      </c>
      <c r="H4806" s="1" t="s">
        <v>911</v>
      </c>
      <c r="I4806" s="39" t="str">
        <f>IF($B4806="","",-SUMIFS(Tabla7[Cantidad],Tabla7[Código del producto],$B4806,Tabla7[Tipo de movimiento],"SALIDA",Tabla7[Mes],I$5))</f>
        <v/>
      </c>
      <c r="J4806" s="39" t="str">
        <f>IF($B4806="","",-SUMIFS(Tabla7[Cantidad],Tabla7[Código del producto],$B4806,Tabla7[Tipo de movimiento],"SALIDA",Tabla7[Mes],J$5))</f>
        <v/>
      </c>
      <c r="K4806" s="39" t="str">
        <f>IF($B4806="","",-SUMIFS(Tabla7[Cantidad],Tabla7[Código del producto],$B4806,Tabla7[Tipo de movimiento],"SALIDA",Tabla7[Mes],K$5))</f>
        <v/>
      </c>
      <c r="L4806" s="39" t="str">
        <f>IF($B4806="","",-SUMIFS(Tabla7[Cantidad],Tabla7[Código del producto],$B4806,Tabla7[Tipo de movimiento],"SALIDA",Tabla7[Mes],L$5))</f>
        <v/>
      </c>
      <c r="M4806" s="39" t="str">
        <f>IF($B4806="","",-SUMIFS(Tabla7[Cantidad],Tabla7[Código del producto],$B4806,Tabla7[Tipo de movimiento],"SALIDA",Tabla7[Mes],M$5))</f>
        <v/>
      </c>
      <c r="N4806" s="39" t="str">
        <f>IF($B4806="","",-SUMIFS(Tabla7[Cantidad],Tabla7[Código del producto],$B4806,Tabla7[Tipo de movimiento],"SALIDA",Tabla7[Mes],N$5))</f>
        <v/>
      </c>
      <c r="O4806" s="39" t="str">
        <f>IF($B4806="","",-SUMIFS(Tabla7[Cantidad],Tabla7[Código del producto],$B4806,Tabla7[Tipo de movimiento],"SALIDA",Tabla7[Mes],O$5))</f>
        <v/>
      </c>
      <c r="P4806" s="39" t="str">
        <f>IF($B4806="","",-SUMIFS(Tabla7[Cantidad],Tabla7[Código del producto],$B4806,Tabla7[Tipo de movimiento],"SALIDA",Tabla7[Mes],P$5))</f>
        <v/>
      </c>
      <c r="Q4806" s="39" t="str">
        <f t="shared" si="222"/>
        <v/>
      </c>
      <c r="R4806" s="51" t="str">
        <f>IF($B4806="","",IFERROR(VLOOKUP($B4806,'ABC rotación'!$C:$G,5,0),"C"))</f>
        <v/>
      </c>
      <c r="S4806" s="41" t="str">
        <f t="shared" si="223"/>
        <v/>
      </c>
      <c r="T4806" s="40" t="str">
        <f t="shared" si="224"/>
        <v/>
      </c>
      <c r="U4806" s="23" t="str">
        <f>IF($B4806="","",VLOOKUP($T4806,Tablas!$X$14:$Y$17,2,1))</f>
        <v/>
      </c>
    </row>
    <row r="4807" spans="2:21" x14ac:dyDescent="0.2">
      <c r="B4807" s="1" t="str">
        <f>IF(Tablas!B4805="","",Tablas!B4805)</f>
        <v/>
      </c>
      <c r="C4807" s="1" t="str">
        <f>IF(Tablas!C4805="","",Tablas!C4805)</f>
        <v/>
      </c>
      <c r="D4807" s="1" t="str">
        <f>IF(Tablas!D4805="","",Tablas!D4805)</f>
        <v/>
      </c>
      <c r="E4807" s="1" t="str">
        <f>IF(Tablas!E4805="","",Tablas!E4805)</f>
        <v/>
      </c>
      <c r="F4807" s="1" t="str">
        <f>IF(Tablas!F4805="","",Tablas!F4805)</f>
        <v/>
      </c>
      <c r="G4807" s="1" t="str">
        <f>IF(Tablas!I4805="","",Tablas!I4805)</f>
        <v/>
      </c>
      <c r="H4807" s="1" t="s">
        <v>911</v>
      </c>
      <c r="I4807" s="39" t="str">
        <f>IF($B4807="","",-SUMIFS(Tabla7[Cantidad],Tabla7[Código del producto],$B4807,Tabla7[Tipo de movimiento],"SALIDA",Tabla7[Mes],I$5))</f>
        <v/>
      </c>
      <c r="J4807" s="39" t="str">
        <f>IF($B4807="","",-SUMIFS(Tabla7[Cantidad],Tabla7[Código del producto],$B4807,Tabla7[Tipo de movimiento],"SALIDA",Tabla7[Mes],J$5))</f>
        <v/>
      </c>
      <c r="K4807" s="39" t="str">
        <f>IF($B4807="","",-SUMIFS(Tabla7[Cantidad],Tabla7[Código del producto],$B4807,Tabla7[Tipo de movimiento],"SALIDA",Tabla7[Mes],K$5))</f>
        <v/>
      </c>
      <c r="L4807" s="39" t="str">
        <f>IF($B4807="","",-SUMIFS(Tabla7[Cantidad],Tabla7[Código del producto],$B4807,Tabla7[Tipo de movimiento],"SALIDA",Tabla7[Mes],L$5))</f>
        <v/>
      </c>
      <c r="M4807" s="39" t="str">
        <f>IF($B4807="","",-SUMIFS(Tabla7[Cantidad],Tabla7[Código del producto],$B4807,Tabla7[Tipo de movimiento],"SALIDA",Tabla7[Mes],M$5))</f>
        <v/>
      </c>
      <c r="N4807" s="39" t="str">
        <f>IF($B4807="","",-SUMIFS(Tabla7[Cantidad],Tabla7[Código del producto],$B4807,Tabla7[Tipo de movimiento],"SALIDA",Tabla7[Mes],N$5))</f>
        <v/>
      </c>
      <c r="O4807" s="39" t="str">
        <f>IF($B4807="","",-SUMIFS(Tabla7[Cantidad],Tabla7[Código del producto],$B4807,Tabla7[Tipo de movimiento],"SALIDA",Tabla7[Mes],O$5))</f>
        <v/>
      </c>
      <c r="P4807" s="39" t="str">
        <f>IF($B4807="","",-SUMIFS(Tabla7[Cantidad],Tabla7[Código del producto],$B4807,Tabla7[Tipo de movimiento],"SALIDA",Tabla7[Mes],P$5))</f>
        <v/>
      </c>
      <c r="Q4807" s="39" t="str">
        <f t="shared" ref="Q4807:Q4870" si="225">IF($B4807="","",IFERROR(AVERAGE(N4807:P4807),0))</f>
        <v/>
      </c>
      <c r="R4807" s="51" t="str">
        <f>IF($B4807="","",IFERROR(VLOOKUP($B4807,'ABC rotación'!$C:$G,5,0),"C"))</f>
        <v/>
      </c>
      <c r="S4807" s="41" t="str">
        <f t="shared" ref="S4807:S4870" si="226">IF($B4807="","",IFERROR(H4807/Q4807*30,0))</f>
        <v/>
      </c>
      <c r="T4807" s="40" t="str">
        <f t="shared" ref="T4807:T4870" si="227">IF($B4807="","",S4807/F4807)</f>
        <v/>
      </c>
      <c r="U4807" s="23" t="str">
        <f>IF($B4807="","",VLOOKUP($T4807,Tablas!$X$14:$Y$17,2,1))</f>
        <v/>
      </c>
    </row>
    <row r="4808" spans="2:21" x14ac:dyDescent="0.2">
      <c r="B4808" s="1" t="str">
        <f>IF(Tablas!B4806="","",Tablas!B4806)</f>
        <v/>
      </c>
      <c r="C4808" s="1" t="str">
        <f>IF(Tablas!C4806="","",Tablas!C4806)</f>
        <v/>
      </c>
      <c r="D4808" s="1" t="str">
        <f>IF(Tablas!D4806="","",Tablas!D4806)</f>
        <v/>
      </c>
      <c r="E4808" s="1" t="str">
        <f>IF(Tablas!E4806="","",Tablas!E4806)</f>
        <v/>
      </c>
      <c r="F4808" s="1" t="str">
        <f>IF(Tablas!F4806="","",Tablas!F4806)</f>
        <v/>
      </c>
      <c r="G4808" s="1" t="str">
        <f>IF(Tablas!I4806="","",Tablas!I4806)</f>
        <v/>
      </c>
      <c r="H4808" s="1" t="s">
        <v>911</v>
      </c>
      <c r="I4808" s="39" t="str">
        <f>IF($B4808="","",-SUMIFS(Tabla7[Cantidad],Tabla7[Código del producto],$B4808,Tabla7[Tipo de movimiento],"SALIDA",Tabla7[Mes],I$5))</f>
        <v/>
      </c>
      <c r="J4808" s="39" t="str">
        <f>IF($B4808="","",-SUMIFS(Tabla7[Cantidad],Tabla7[Código del producto],$B4808,Tabla7[Tipo de movimiento],"SALIDA",Tabla7[Mes],J$5))</f>
        <v/>
      </c>
      <c r="K4808" s="39" t="str">
        <f>IF($B4808="","",-SUMIFS(Tabla7[Cantidad],Tabla7[Código del producto],$B4808,Tabla7[Tipo de movimiento],"SALIDA",Tabla7[Mes],K$5))</f>
        <v/>
      </c>
      <c r="L4808" s="39" t="str">
        <f>IF($B4808="","",-SUMIFS(Tabla7[Cantidad],Tabla7[Código del producto],$B4808,Tabla7[Tipo de movimiento],"SALIDA",Tabla7[Mes],L$5))</f>
        <v/>
      </c>
      <c r="M4808" s="39" t="str">
        <f>IF($B4808="","",-SUMIFS(Tabla7[Cantidad],Tabla7[Código del producto],$B4808,Tabla7[Tipo de movimiento],"SALIDA",Tabla7[Mes],M$5))</f>
        <v/>
      </c>
      <c r="N4808" s="39" t="str">
        <f>IF($B4808="","",-SUMIFS(Tabla7[Cantidad],Tabla7[Código del producto],$B4808,Tabla7[Tipo de movimiento],"SALIDA",Tabla7[Mes],N$5))</f>
        <v/>
      </c>
      <c r="O4808" s="39" t="str">
        <f>IF($B4808="","",-SUMIFS(Tabla7[Cantidad],Tabla7[Código del producto],$B4808,Tabla7[Tipo de movimiento],"SALIDA",Tabla7[Mes],O$5))</f>
        <v/>
      </c>
      <c r="P4808" s="39" t="str">
        <f>IF($B4808="","",-SUMIFS(Tabla7[Cantidad],Tabla7[Código del producto],$B4808,Tabla7[Tipo de movimiento],"SALIDA",Tabla7[Mes],P$5))</f>
        <v/>
      </c>
      <c r="Q4808" s="39" t="str">
        <f t="shared" si="225"/>
        <v/>
      </c>
      <c r="R4808" s="51" t="str">
        <f>IF($B4808="","",IFERROR(VLOOKUP($B4808,'ABC rotación'!$C:$G,5,0),"C"))</f>
        <v/>
      </c>
      <c r="S4808" s="41" t="str">
        <f t="shared" si="226"/>
        <v/>
      </c>
      <c r="T4808" s="40" t="str">
        <f t="shared" si="227"/>
        <v/>
      </c>
      <c r="U4808" s="23" t="str">
        <f>IF($B4808="","",VLOOKUP($T4808,Tablas!$X$14:$Y$17,2,1))</f>
        <v/>
      </c>
    </row>
    <row r="4809" spans="2:21" x14ac:dyDescent="0.2">
      <c r="B4809" s="1" t="str">
        <f>IF(Tablas!B4807="","",Tablas!B4807)</f>
        <v/>
      </c>
      <c r="C4809" s="1" t="str">
        <f>IF(Tablas!C4807="","",Tablas!C4807)</f>
        <v/>
      </c>
      <c r="D4809" s="1" t="str">
        <f>IF(Tablas!D4807="","",Tablas!D4807)</f>
        <v/>
      </c>
      <c r="E4809" s="1" t="str">
        <f>IF(Tablas!E4807="","",Tablas!E4807)</f>
        <v/>
      </c>
      <c r="F4809" s="1" t="str">
        <f>IF(Tablas!F4807="","",Tablas!F4807)</f>
        <v/>
      </c>
      <c r="G4809" s="1" t="str">
        <f>IF(Tablas!I4807="","",Tablas!I4807)</f>
        <v/>
      </c>
      <c r="H4809" s="1" t="s">
        <v>911</v>
      </c>
      <c r="I4809" s="39" t="str">
        <f>IF($B4809="","",-SUMIFS(Tabla7[Cantidad],Tabla7[Código del producto],$B4809,Tabla7[Tipo de movimiento],"SALIDA",Tabla7[Mes],I$5))</f>
        <v/>
      </c>
      <c r="J4809" s="39" t="str">
        <f>IF($B4809="","",-SUMIFS(Tabla7[Cantidad],Tabla7[Código del producto],$B4809,Tabla7[Tipo de movimiento],"SALIDA",Tabla7[Mes],J$5))</f>
        <v/>
      </c>
      <c r="K4809" s="39" t="str">
        <f>IF($B4809="","",-SUMIFS(Tabla7[Cantidad],Tabla7[Código del producto],$B4809,Tabla7[Tipo de movimiento],"SALIDA",Tabla7[Mes],K$5))</f>
        <v/>
      </c>
      <c r="L4809" s="39" t="str">
        <f>IF($B4809="","",-SUMIFS(Tabla7[Cantidad],Tabla7[Código del producto],$B4809,Tabla7[Tipo de movimiento],"SALIDA",Tabla7[Mes],L$5))</f>
        <v/>
      </c>
      <c r="M4809" s="39" t="str">
        <f>IF($B4809="","",-SUMIFS(Tabla7[Cantidad],Tabla7[Código del producto],$B4809,Tabla7[Tipo de movimiento],"SALIDA",Tabla7[Mes],M$5))</f>
        <v/>
      </c>
      <c r="N4809" s="39" t="str">
        <f>IF($B4809="","",-SUMIFS(Tabla7[Cantidad],Tabla7[Código del producto],$B4809,Tabla7[Tipo de movimiento],"SALIDA",Tabla7[Mes],N$5))</f>
        <v/>
      </c>
      <c r="O4809" s="39" t="str">
        <f>IF($B4809="","",-SUMIFS(Tabla7[Cantidad],Tabla7[Código del producto],$B4809,Tabla7[Tipo de movimiento],"SALIDA",Tabla7[Mes],O$5))</f>
        <v/>
      </c>
      <c r="P4809" s="39" t="str">
        <f>IF($B4809="","",-SUMIFS(Tabla7[Cantidad],Tabla7[Código del producto],$B4809,Tabla7[Tipo de movimiento],"SALIDA",Tabla7[Mes],P$5))</f>
        <v/>
      </c>
      <c r="Q4809" s="39" t="str">
        <f t="shared" si="225"/>
        <v/>
      </c>
      <c r="R4809" s="51" t="str">
        <f>IF($B4809="","",IFERROR(VLOOKUP($B4809,'ABC rotación'!$C:$G,5,0),"C"))</f>
        <v/>
      </c>
      <c r="S4809" s="41" t="str">
        <f t="shared" si="226"/>
        <v/>
      </c>
      <c r="T4809" s="40" t="str">
        <f t="shared" si="227"/>
        <v/>
      </c>
      <c r="U4809" s="23" t="str">
        <f>IF($B4809="","",VLOOKUP($T4809,Tablas!$X$14:$Y$17,2,1))</f>
        <v/>
      </c>
    </row>
    <row r="4810" spans="2:21" x14ac:dyDescent="0.2">
      <c r="B4810" s="1" t="str">
        <f>IF(Tablas!B4808="","",Tablas!B4808)</f>
        <v/>
      </c>
      <c r="C4810" s="1" t="str">
        <f>IF(Tablas!C4808="","",Tablas!C4808)</f>
        <v/>
      </c>
      <c r="D4810" s="1" t="str">
        <f>IF(Tablas!D4808="","",Tablas!D4808)</f>
        <v/>
      </c>
      <c r="E4810" s="1" t="str">
        <f>IF(Tablas!E4808="","",Tablas!E4808)</f>
        <v/>
      </c>
      <c r="F4810" s="1" t="str">
        <f>IF(Tablas!F4808="","",Tablas!F4808)</f>
        <v/>
      </c>
      <c r="G4810" s="1" t="str">
        <f>IF(Tablas!I4808="","",Tablas!I4808)</f>
        <v/>
      </c>
      <c r="H4810" s="1" t="s">
        <v>911</v>
      </c>
      <c r="I4810" s="39" t="str">
        <f>IF($B4810="","",-SUMIFS(Tabla7[Cantidad],Tabla7[Código del producto],$B4810,Tabla7[Tipo de movimiento],"SALIDA",Tabla7[Mes],I$5))</f>
        <v/>
      </c>
      <c r="J4810" s="39" t="str">
        <f>IF($B4810="","",-SUMIFS(Tabla7[Cantidad],Tabla7[Código del producto],$B4810,Tabla7[Tipo de movimiento],"SALIDA",Tabla7[Mes],J$5))</f>
        <v/>
      </c>
      <c r="K4810" s="39" t="str">
        <f>IF($B4810="","",-SUMIFS(Tabla7[Cantidad],Tabla7[Código del producto],$B4810,Tabla7[Tipo de movimiento],"SALIDA",Tabla7[Mes],K$5))</f>
        <v/>
      </c>
      <c r="L4810" s="39" t="str">
        <f>IF($B4810="","",-SUMIFS(Tabla7[Cantidad],Tabla7[Código del producto],$B4810,Tabla7[Tipo de movimiento],"SALIDA",Tabla7[Mes],L$5))</f>
        <v/>
      </c>
      <c r="M4810" s="39" t="str">
        <f>IF($B4810="","",-SUMIFS(Tabla7[Cantidad],Tabla7[Código del producto],$B4810,Tabla7[Tipo de movimiento],"SALIDA",Tabla7[Mes],M$5))</f>
        <v/>
      </c>
      <c r="N4810" s="39" t="str">
        <f>IF($B4810="","",-SUMIFS(Tabla7[Cantidad],Tabla7[Código del producto],$B4810,Tabla7[Tipo de movimiento],"SALIDA",Tabla7[Mes],N$5))</f>
        <v/>
      </c>
      <c r="O4810" s="39" t="str">
        <f>IF($B4810="","",-SUMIFS(Tabla7[Cantidad],Tabla7[Código del producto],$B4810,Tabla7[Tipo de movimiento],"SALIDA",Tabla7[Mes],O$5))</f>
        <v/>
      </c>
      <c r="P4810" s="39" t="str">
        <f>IF($B4810="","",-SUMIFS(Tabla7[Cantidad],Tabla7[Código del producto],$B4810,Tabla7[Tipo de movimiento],"SALIDA",Tabla7[Mes],P$5))</f>
        <v/>
      </c>
      <c r="Q4810" s="39" t="str">
        <f t="shared" si="225"/>
        <v/>
      </c>
      <c r="R4810" s="51" t="str">
        <f>IF($B4810="","",IFERROR(VLOOKUP($B4810,'ABC rotación'!$C:$G,5,0),"C"))</f>
        <v/>
      </c>
      <c r="S4810" s="41" t="str">
        <f t="shared" si="226"/>
        <v/>
      </c>
      <c r="T4810" s="40" t="str">
        <f t="shared" si="227"/>
        <v/>
      </c>
      <c r="U4810" s="23" t="str">
        <f>IF($B4810="","",VLOOKUP($T4810,Tablas!$X$14:$Y$17,2,1))</f>
        <v/>
      </c>
    </row>
    <row r="4811" spans="2:21" x14ac:dyDescent="0.2">
      <c r="B4811" s="1" t="str">
        <f>IF(Tablas!B4809="","",Tablas!B4809)</f>
        <v/>
      </c>
      <c r="C4811" s="1" t="str">
        <f>IF(Tablas!C4809="","",Tablas!C4809)</f>
        <v/>
      </c>
      <c r="D4811" s="1" t="str">
        <f>IF(Tablas!D4809="","",Tablas!D4809)</f>
        <v/>
      </c>
      <c r="E4811" s="1" t="str">
        <f>IF(Tablas!E4809="","",Tablas!E4809)</f>
        <v/>
      </c>
      <c r="F4811" s="1" t="str">
        <f>IF(Tablas!F4809="","",Tablas!F4809)</f>
        <v/>
      </c>
      <c r="G4811" s="1" t="str">
        <f>IF(Tablas!I4809="","",Tablas!I4809)</f>
        <v/>
      </c>
      <c r="H4811" s="1" t="s">
        <v>911</v>
      </c>
      <c r="I4811" s="39" t="str">
        <f>IF($B4811="","",-SUMIFS(Tabla7[Cantidad],Tabla7[Código del producto],$B4811,Tabla7[Tipo de movimiento],"SALIDA",Tabla7[Mes],I$5))</f>
        <v/>
      </c>
      <c r="J4811" s="39" t="str">
        <f>IF($B4811="","",-SUMIFS(Tabla7[Cantidad],Tabla7[Código del producto],$B4811,Tabla7[Tipo de movimiento],"SALIDA",Tabla7[Mes],J$5))</f>
        <v/>
      </c>
      <c r="K4811" s="39" t="str">
        <f>IF($B4811="","",-SUMIFS(Tabla7[Cantidad],Tabla7[Código del producto],$B4811,Tabla7[Tipo de movimiento],"SALIDA",Tabla7[Mes],K$5))</f>
        <v/>
      </c>
      <c r="L4811" s="39" t="str">
        <f>IF($B4811="","",-SUMIFS(Tabla7[Cantidad],Tabla7[Código del producto],$B4811,Tabla7[Tipo de movimiento],"SALIDA",Tabla7[Mes],L$5))</f>
        <v/>
      </c>
      <c r="M4811" s="39" t="str">
        <f>IF($B4811="","",-SUMIFS(Tabla7[Cantidad],Tabla7[Código del producto],$B4811,Tabla7[Tipo de movimiento],"SALIDA",Tabla7[Mes],M$5))</f>
        <v/>
      </c>
      <c r="N4811" s="39" t="str">
        <f>IF($B4811="","",-SUMIFS(Tabla7[Cantidad],Tabla7[Código del producto],$B4811,Tabla7[Tipo de movimiento],"SALIDA",Tabla7[Mes],N$5))</f>
        <v/>
      </c>
      <c r="O4811" s="39" t="str">
        <f>IF($B4811="","",-SUMIFS(Tabla7[Cantidad],Tabla7[Código del producto],$B4811,Tabla7[Tipo de movimiento],"SALIDA",Tabla7[Mes],O$5))</f>
        <v/>
      </c>
      <c r="P4811" s="39" t="str">
        <f>IF($B4811="","",-SUMIFS(Tabla7[Cantidad],Tabla7[Código del producto],$B4811,Tabla7[Tipo de movimiento],"SALIDA",Tabla7[Mes],P$5))</f>
        <v/>
      </c>
      <c r="Q4811" s="39" t="str">
        <f t="shared" si="225"/>
        <v/>
      </c>
      <c r="R4811" s="51" t="str">
        <f>IF($B4811="","",IFERROR(VLOOKUP($B4811,'ABC rotación'!$C:$G,5,0),"C"))</f>
        <v/>
      </c>
      <c r="S4811" s="41" t="str">
        <f t="shared" si="226"/>
        <v/>
      </c>
      <c r="T4811" s="40" t="str">
        <f t="shared" si="227"/>
        <v/>
      </c>
      <c r="U4811" s="23" t="str">
        <f>IF($B4811="","",VLOOKUP($T4811,Tablas!$X$14:$Y$17,2,1))</f>
        <v/>
      </c>
    </row>
    <row r="4812" spans="2:21" x14ac:dyDescent="0.2">
      <c r="B4812" s="1" t="str">
        <f>IF(Tablas!B4810="","",Tablas!B4810)</f>
        <v/>
      </c>
      <c r="C4812" s="1" t="str">
        <f>IF(Tablas!C4810="","",Tablas!C4810)</f>
        <v/>
      </c>
      <c r="D4812" s="1" t="str">
        <f>IF(Tablas!D4810="","",Tablas!D4810)</f>
        <v/>
      </c>
      <c r="E4812" s="1" t="str">
        <f>IF(Tablas!E4810="","",Tablas!E4810)</f>
        <v/>
      </c>
      <c r="F4812" s="1" t="str">
        <f>IF(Tablas!F4810="","",Tablas!F4810)</f>
        <v/>
      </c>
      <c r="G4812" s="1" t="str">
        <f>IF(Tablas!I4810="","",Tablas!I4810)</f>
        <v/>
      </c>
      <c r="H4812" s="1" t="s">
        <v>911</v>
      </c>
      <c r="I4812" s="39" t="str">
        <f>IF($B4812="","",-SUMIFS(Tabla7[Cantidad],Tabla7[Código del producto],$B4812,Tabla7[Tipo de movimiento],"SALIDA",Tabla7[Mes],I$5))</f>
        <v/>
      </c>
      <c r="J4812" s="39" t="str">
        <f>IF($B4812="","",-SUMIFS(Tabla7[Cantidad],Tabla7[Código del producto],$B4812,Tabla7[Tipo de movimiento],"SALIDA",Tabla7[Mes],J$5))</f>
        <v/>
      </c>
      <c r="K4812" s="39" t="str">
        <f>IF($B4812="","",-SUMIFS(Tabla7[Cantidad],Tabla7[Código del producto],$B4812,Tabla7[Tipo de movimiento],"SALIDA",Tabla7[Mes],K$5))</f>
        <v/>
      </c>
      <c r="L4812" s="39" t="str">
        <f>IF($B4812="","",-SUMIFS(Tabla7[Cantidad],Tabla7[Código del producto],$B4812,Tabla7[Tipo de movimiento],"SALIDA",Tabla7[Mes],L$5))</f>
        <v/>
      </c>
      <c r="M4812" s="39" t="str">
        <f>IF($B4812="","",-SUMIFS(Tabla7[Cantidad],Tabla7[Código del producto],$B4812,Tabla7[Tipo de movimiento],"SALIDA",Tabla7[Mes],M$5))</f>
        <v/>
      </c>
      <c r="N4812" s="39" t="str">
        <f>IF($B4812="","",-SUMIFS(Tabla7[Cantidad],Tabla7[Código del producto],$B4812,Tabla7[Tipo de movimiento],"SALIDA",Tabla7[Mes],N$5))</f>
        <v/>
      </c>
      <c r="O4812" s="39" t="str">
        <f>IF($B4812="","",-SUMIFS(Tabla7[Cantidad],Tabla7[Código del producto],$B4812,Tabla7[Tipo de movimiento],"SALIDA",Tabla7[Mes],O$5))</f>
        <v/>
      </c>
      <c r="P4812" s="39" t="str">
        <f>IF($B4812="","",-SUMIFS(Tabla7[Cantidad],Tabla7[Código del producto],$B4812,Tabla7[Tipo de movimiento],"SALIDA",Tabla7[Mes],P$5))</f>
        <v/>
      </c>
      <c r="Q4812" s="39" t="str">
        <f t="shared" si="225"/>
        <v/>
      </c>
      <c r="R4812" s="51" t="str">
        <f>IF($B4812="","",IFERROR(VLOOKUP($B4812,'ABC rotación'!$C:$G,5,0),"C"))</f>
        <v/>
      </c>
      <c r="S4812" s="41" t="str">
        <f t="shared" si="226"/>
        <v/>
      </c>
      <c r="T4812" s="40" t="str">
        <f t="shared" si="227"/>
        <v/>
      </c>
      <c r="U4812" s="23" t="str">
        <f>IF($B4812="","",VLOOKUP($T4812,Tablas!$X$14:$Y$17,2,1))</f>
        <v/>
      </c>
    </row>
    <row r="4813" spans="2:21" x14ac:dyDescent="0.2">
      <c r="B4813" s="1" t="str">
        <f>IF(Tablas!B4811="","",Tablas!B4811)</f>
        <v/>
      </c>
      <c r="C4813" s="1" t="str">
        <f>IF(Tablas!C4811="","",Tablas!C4811)</f>
        <v/>
      </c>
      <c r="D4813" s="1" t="str">
        <f>IF(Tablas!D4811="","",Tablas!D4811)</f>
        <v/>
      </c>
      <c r="E4813" s="1" t="str">
        <f>IF(Tablas!E4811="","",Tablas!E4811)</f>
        <v/>
      </c>
      <c r="F4813" s="1" t="str">
        <f>IF(Tablas!F4811="","",Tablas!F4811)</f>
        <v/>
      </c>
      <c r="G4813" s="1" t="str">
        <f>IF(Tablas!I4811="","",Tablas!I4811)</f>
        <v/>
      </c>
      <c r="H4813" s="1" t="s">
        <v>911</v>
      </c>
      <c r="I4813" s="39" t="str">
        <f>IF($B4813="","",-SUMIFS(Tabla7[Cantidad],Tabla7[Código del producto],$B4813,Tabla7[Tipo de movimiento],"SALIDA",Tabla7[Mes],I$5))</f>
        <v/>
      </c>
      <c r="J4813" s="39" t="str">
        <f>IF($B4813="","",-SUMIFS(Tabla7[Cantidad],Tabla7[Código del producto],$B4813,Tabla7[Tipo de movimiento],"SALIDA",Tabla7[Mes],J$5))</f>
        <v/>
      </c>
      <c r="K4813" s="39" t="str">
        <f>IF($B4813="","",-SUMIFS(Tabla7[Cantidad],Tabla7[Código del producto],$B4813,Tabla7[Tipo de movimiento],"SALIDA",Tabla7[Mes],K$5))</f>
        <v/>
      </c>
      <c r="L4813" s="39" t="str">
        <f>IF($B4813="","",-SUMIFS(Tabla7[Cantidad],Tabla7[Código del producto],$B4813,Tabla7[Tipo de movimiento],"SALIDA",Tabla7[Mes],L$5))</f>
        <v/>
      </c>
      <c r="M4813" s="39" t="str">
        <f>IF($B4813="","",-SUMIFS(Tabla7[Cantidad],Tabla7[Código del producto],$B4813,Tabla7[Tipo de movimiento],"SALIDA",Tabla7[Mes],M$5))</f>
        <v/>
      </c>
      <c r="N4813" s="39" t="str">
        <f>IF($B4813="","",-SUMIFS(Tabla7[Cantidad],Tabla7[Código del producto],$B4813,Tabla7[Tipo de movimiento],"SALIDA",Tabla7[Mes],N$5))</f>
        <v/>
      </c>
      <c r="O4813" s="39" t="str">
        <f>IF($B4813="","",-SUMIFS(Tabla7[Cantidad],Tabla7[Código del producto],$B4813,Tabla7[Tipo de movimiento],"SALIDA",Tabla7[Mes],O$5))</f>
        <v/>
      </c>
      <c r="P4813" s="39" t="str">
        <f>IF($B4813="","",-SUMIFS(Tabla7[Cantidad],Tabla7[Código del producto],$B4813,Tabla7[Tipo de movimiento],"SALIDA",Tabla7[Mes],P$5))</f>
        <v/>
      </c>
      <c r="Q4813" s="39" t="str">
        <f t="shared" si="225"/>
        <v/>
      </c>
      <c r="R4813" s="51" t="str">
        <f>IF($B4813="","",IFERROR(VLOOKUP($B4813,'ABC rotación'!$C:$G,5,0),"C"))</f>
        <v/>
      </c>
      <c r="S4813" s="41" t="str">
        <f t="shared" si="226"/>
        <v/>
      </c>
      <c r="T4813" s="40" t="str">
        <f t="shared" si="227"/>
        <v/>
      </c>
      <c r="U4813" s="23" t="str">
        <f>IF($B4813="","",VLOOKUP($T4813,Tablas!$X$14:$Y$17,2,1))</f>
        <v/>
      </c>
    </row>
    <row r="4814" spans="2:21" x14ac:dyDescent="0.2">
      <c r="B4814" s="1" t="str">
        <f>IF(Tablas!B4812="","",Tablas!B4812)</f>
        <v/>
      </c>
      <c r="C4814" s="1" t="str">
        <f>IF(Tablas!C4812="","",Tablas!C4812)</f>
        <v/>
      </c>
      <c r="D4814" s="1" t="str">
        <f>IF(Tablas!D4812="","",Tablas!D4812)</f>
        <v/>
      </c>
      <c r="E4814" s="1" t="str">
        <f>IF(Tablas!E4812="","",Tablas!E4812)</f>
        <v/>
      </c>
      <c r="F4814" s="1" t="str">
        <f>IF(Tablas!F4812="","",Tablas!F4812)</f>
        <v/>
      </c>
      <c r="G4814" s="1" t="str">
        <f>IF(Tablas!I4812="","",Tablas!I4812)</f>
        <v/>
      </c>
      <c r="H4814" s="1" t="s">
        <v>911</v>
      </c>
      <c r="I4814" s="39" t="str">
        <f>IF($B4814="","",-SUMIFS(Tabla7[Cantidad],Tabla7[Código del producto],$B4814,Tabla7[Tipo de movimiento],"SALIDA",Tabla7[Mes],I$5))</f>
        <v/>
      </c>
      <c r="J4814" s="39" t="str">
        <f>IF($B4814="","",-SUMIFS(Tabla7[Cantidad],Tabla7[Código del producto],$B4814,Tabla7[Tipo de movimiento],"SALIDA",Tabla7[Mes],J$5))</f>
        <v/>
      </c>
      <c r="K4814" s="39" t="str">
        <f>IF($B4814="","",-SUMIFS(Tabla7[Cantidad],Tabla7[Código del producto],$B4814,Tabla7[Tipo de movimiento],"SALIDA",Tabla7[Mes],K$5))</f>
        <v/>
      </c>
      <c r="L4814" s="39" t="str">
        <f>IF($B4814="","",-SUMIFS(Tabla7[Cantidad],Tabla7[Código del producto],$B4814,Tabla7[Tipo de movimiento],"SALIDA",Tabla7[Mes],L$5))</f>
        <v/>
      </c>
      <c r="M4814" s="39" t="str">
        <f>IF($B4814="","",-SUMIFS(Tabla7[Cantidad],Tabla7[Código del producto],$B4814,Tabla7[Tipo de movimiento],"SALIDA",Tabla7[Mes],M$5))</f>
        <v/>
      </c>
      <c r="N4814" s="39" t="str">
        <f>IF($B4814="","",-SUMIFS(Tabla7[Cantidad],Tabla7[Código del producto],$B4814,Tabla7[Tipo de movimiento],"SALIDA",Tabla7[Mes],N$5))</f>
        <v/>
      </c>
      <c r="O4814" s="39" t="str">
        <f>IF($B4814="","",-SUMIFS(Tabla7[Cantidad],Tabla7[Código del producto],$B4814,Tabla7[Tipo de movimiento],"SALIDA",Tabla7[Mes],O$5))</f>
        <v/>
      </c>
      <c r="P4814" s="39" t="str">
        <f>IF($B4814="","",-SUMIFS(Tabla7[Cantidad],Tabla7[Código del producto],$B4814,Tabla7[Tipo de movimiento],"SALIDA",Tabla7[Mes],P$5))</f>
        <v/>
      </c>
      <c r="Q4814" s="39" t="str">
        <f t="shared" si="225"/>
        <v/>
      </c>
      <c r="R4814" s="51" t="str">
        <f>IF($B4814="","",IFERROR(VLOOKUP($B4814,'ABC rotación'!$C:$G,5,0),"C"))</f>
        <v/>
      </c>
      <c r="S4814" s="41" t="str">
        <f t="shared" si="226"/>
        <v/>
      </c>
      <c r="T4814" s="40" t="str">
        <f t="shared" si="227"/>
        <v/>
      </c>
      <c r="U4814" s="23" t="str">
        <f>IF($B4814="","",VLOOKUP($T4814,Tablas!$X$14:$Y$17,2,1))</f>
        <v/>
      </c>
    </row>
    <row r="4815" spans="2:21" x14ac:dyDescent="0.2">
      <c r="B4815" s="1" t="str">
        <f>IF(Tablas!B4813="","",Tablas!B4813)</f>
        <v/>
      </c>
      <c r="C4815" s="1" t="str">
        <f>IF(Tablas!C4813="","",Tablas!C4813)</f>
        <v/>
      </c>
      <c r="D4815" s="1" t="str">
        <f>IF(Tablas!D4813="","",Tablas!D4813)</f>
        <v/>
      </c>
      <c r="E4815" s="1" t="str">
        <f>IF(Tablas!E4813="","",Tablas!E4813)</f>
        <v/>
      </c>
      <c r="F4815" s="1" t="str">
        <f>IF(Tablas!F4813="","",Tablas!F4813)</f>
        <v/>
      </c>
      <c r="G4815" s="1" t="str">
        <f>IF(Tablas!I4813="","",Tablas!I4813)</f>
        <v/>
      </c>
      <c r="H4815" s="1" t="s">
        <v>911</v>
      </c>
      <c r="I4815" s="39" t="str">
        <f>IF($B4815="","",-SUMIFS(Tabla7[Cantidad],Tabla7[Código del producto],$B4815,Tabla7[Tipo de movimiento],"SALIDA",Tabla7[Mes],I$5))</f>
        <v/>
      </c>
      <c r="J4815" s="39" t="str">
        <f>IF($B4815="","",-SUMIFS(Tabla7[Cantidad],Tabla7[Código del producto],$B4815,Tabla7[Tipo de movimiento],"SALIDA",Tabla7[Mes],J$5))</f>
        <v/>
      </c>
      <c r="K4815" s="39" t="str">
        <f>IF($B4815="","",-SUMIFS(Tabla7[Cantidad],Tabla7[Código del producto],$B4815,Tabla7[Tipo de movimiento],"SALIDA",Tabla7[Mes],K$5))</f>
        <v/>
      </c>
      <c r="L4815" s="39" t="str">
        <f>IF($B4815="","",-SUMIFS(Tabla7[Cantidad],Tabla7[Código del producto],$B4815,Tabla7[Tipo de movimiento],"SALIDA",Tabla7[Mes],L$5))</f>
        <v/>
      </c>
      <c r="M4815" s="39" t="str">
        <f>IF($B4815="","",-SUMIFS(Tabla7[Cantidad],Tabla7[Código del producto],$B4815,Tabla7[Tipo de movimiento],"SALIDA",Tabla7[Mes],M$5))</f>
        <v/>
      </c>
      <c r="N4815" s="39" t="str">
        <f>IF($B4815="","",-SUMIFS(Tabla7[Cantidad],Tabla7[Código del producto],$B4815,Tabla7[Tipo de movimiento],"SALIDA",Tabla7[Mes],N$5))</f>
        <v/>
      </c>
      <c r="O4815" s="39" t="str">
        <f>IF($B4815="","",-SUMIFS(Tabla7[Cantidad],Tabla7[Código del producto],$B4815,Tabla7[Tipo de movimiento],"SALIDA",Tabla7[Mes],O$5))</f>
        <v/>
      </c>
      <c r="P4815" s="39" t="str">
        <f>IF($B4815="","",-SUMIFS(Tabla7[Cantidad],Tabla7[Código del producto],$B4815,Tabla7[Tipo de movimiento],"SALIDA",Tabla7[Mes],P$5))</f>
        <v/>
      </c>
      <c r="Q4815" s="39" t="str">
        <f t="shared" si="225"/>
        <v/>
      </c>
      <c r="R4815" s="51" t="str">
        <f>IF($B4815="","",IFERROR(VLOOKUP($B4815,'ABC rotación'!$C:$G,5,0),"C"))</f>
        <v/>
      </c>
      <c r="S4815" s="41" t="str">
        <f t="shared" si="226"/>
        <v/>
      </c>
      <c r="T4815" s="40" t="str">
        <f t="shared" si="227"/>
        <v/>
      </c>
      <c r="U4815" s="23" t="str">
        <f>IF($B4815="","",VLOOKUP($T4815,Tablas!$X$14:$Y$17,2,1))</f>
        <v/>
      </c>
    </row>
    <row r="4816" spans="2:21" x14ac:dyDescent="0.2">
      <c r="B4816" s="1" t="str">
        <f>IF(Tablas!B4814="","",Tablas!B4814)</f>
        <v/>
      </c>
      <c r="C4816" s="1" t="str">
        <f>IF(Tablas!C4814="","",Tablas!C4814)</f>
        <v/>
      </c>
      <c r="D4816" s="1" t="str">
        <f>IF(Tablas!D4814="","",Tablas!D4814)</f>
        <v/>
      </c>
      <c r="E4816" s="1" t="str">
        <f>IF(Tablas!E4814="","",Tablas!E4814)</f>
        <v/>
      </c>
      <c r="F4816" s="1" t="str">
        <f>IF(Tablas!F4814="","",Tablas!F4814)</f>
        <v/>
      </c>
      <c r="G4816" s="1" t="str">
        <f>IF(Tablas!I4814="","",Tablas!I4814)</f>
        <v/>
      </c>
      <c r="H4816" s="1" t="s">
        <v>911</v>
      </c>
      <c r="I4816" s="39" t="str">
        <f>IF($B4816="","",-SUMIFS(Tabla7[Cantidad],Tabla7[Código del producto],$B4816,Tabla7[Tipo de movimiento],"SALIDA",Tabla7[Mes],I$5))</f>
        <v/>
      </c>
      <c r="J4816" s="39" t="str">
        <f>IF($B4816="","",-SUMIFS(Tabla7[Cantidad],Tabla7[Código del producto],$B4816,Tabla7[Tipo de movimiento],"SALIDA",Tabla7[Mes],J$5))</f>
        <v/>
      </c>
      <c r="K4816" s="39" t="str">
        <f>IF($B4816="","",-SUMIFS(Tabla7[Cantidad],Tabla7[Código del producto],$B4816,Tabla7[Tipo de movimiento],"SALIDA",Tabla7[Mes],K$5))</f>
        <v/>
      </c>
      <c r="L4816" s="39" t="str">
        <f>IF($B4816="","",-SUMIFS(Tabla7[Cantidad],Tabla7[Código del producto],$B4816,Tabla7[Tipo de movimiento],"SALIDA",Tabla7[Mes],L$5))</f>
        <v/>
      </c>
      <c r="M4816" s="39" t="str">
        <f>IF($B4816="","",-SUMIFS(Tabla7[Cantidad],Tabla7[Código del producto],$B4816,Tabla7[Tipo de movimiento],"SALIDA",Tabla7[Mes],M$5))</f>
        <v/>
      </c>
      <c r="N4816" s="39" t="str">
        <f>IF($B4816="","",-SUMIFS(Tabla7[Cantidad],Tabla7[Código del producto],$B4816,Tabla7[Tipo de movimiento],"SALIDA",Tabla7[Mes],N$5))</f>
        <v/>
      </c>
      <c r="O4816" s="39" t="str">
        <f>IF($B4816="","",-SUMIFS(Tabla7[Cantidad],Tabla7[Código del producto],$B4816,Tabla7[Tipo de movimiento],"SALIDA",Tabla7[Mes],O$5))</f>
        <v/>
      </c>
      <c r="P4816" s="39" t="str">
        <f>IF($B4816="","",-SUMIFS(Tabla7[Cantidad],Tabla7[Código del producto],$B4816,Tabla7[Tipo de movimiento],"SALIDA",Tabla7[Mes],P$5))</f>
        <v/>
      </c>
      <c r="Q4816" s="39" t="str">
        <f t="shared" si="225"/>
        <v/>
      </c>
      <c r="R4816" s="51" t="str">
        <f>IF($B4816="","",IFERROR(VLOOKUP($B4816,'ABC rotación'!$C:$G,5,0),"C"))</f>
        <v/>
      </c>
      <c r="S4816" s="41" t="str">
        <f t="shared" si="226"/>
        <v/>
      </c>
      <c r="T4816" s="40" t="str">
        <f t="shared" si="227"/>
        <v/>
      </c>
      <c r="U4816" s="23" t="str">
        <f>IF($B4816="","",VLOOKUP($T4816,Tablas!$X$14:$Y$17,2,1))</f>
        <v/>
      </c>
    </row>
    <row r="4817" spans="2:21" x14ac:dyDescent="0.2">
      <c r="B4817" s="1" t="str">
        <f>IF(Tablas!B4815="","",Tablas!B4815)</f>
        <v/>
      </c>
      <c r="C4817" s="1" t="str">
        <f>IF(Tablas!C4815="","",Tablas!C4815)</f>
        <v/>
      </c>
      <c r="D4817" s="1" t="str">
        <f>IF(Tablas!D4815="","",Tablas!D4815)</f>
        <v/>
      </c>
      <c r="E4817" s="1" t="str">
        <f>IF(Tablas!E4815="","",Tablas!E4815)</f>
        <v/>
      </c>
      <c r="F4817" s="1" t="str">
        <f>IF(Tablas!F4815="","",Tablas!F4815)</f>
        <v/>
      </c>
      <c r="G4817" s="1" t="str">
        <f>IF(Tablas!I4815="","",Tablas!I4815)</f>
        <v/>
      </c>
      <c r="H4817" s="1" t="s">
        <v>911</v>
      </c>
      <c r="I4817" s="39" t="str">
        <f>IF($B4817="","",-SUMIFS(Tabla7[Cantidad],Tabla7[Código del producto],$B4817,Tabla7[Tipo de movimiento],"SALIDA",Tabla7[Mes],I$5))</f>
        <v/>
      </c>
      <c r="J4817" s="39" t="str">
        <f>IF($B4817="","",-SUMIFS(Tabla7[Cantidad],Tabla7[Código del producto],$B4817,Tabla7[Tipo de movimiento],"SALIDA",Tabla7[Mes],J$5))</f>
        <v/>
      </c>
      <c r="K4817" s="39" t="str">
        <f>IF($B4817="","",-SUMIFS(Tabla7[Cantidad],Tabla7[Código del producto],$B4817,Tabla7[Tipo de movimiento],"SALIDA",Tabla7[Mes],K$5))</f>
        <v/>
      </c>
      <c r="L4817" s="39" t="str">
        <f>IF($B4817="","",-SUMIFS(Tabla7[Cantidad],Tabla7[Código del producto],$B4817,Tabla7[Tipo de movimiento],"SALIDA",Tabla7[Mes],L$5))</f>
        <v/>
      </c>
      <c r="M4817" s="39" t="str">
        <f>IF($B4817="","",-SUMIFS(Tabla7[Cantidad],Tabla7[Código del producto],$B4817,Tabla7[Tipo de movimiento],"SALIDA",Tabla7[Mes],M$5))</f>
        <v/>
      </c>
      <c r="N4817" s="39" t="str">
        <f>IF($B4817="","",-SUMIFS(Tabla7[Cantidad],Tabla7[Código del producto],$B4817,Tabla7[Tipo de movimiento],"SALIDA",Tabla7[Mes],N$5))</f>
        <v/>
      </c>
      <c r="O4817" s="39" t="str">
        <f>IF($B4817="","",-SUMIFS(Tabla7[Cantidad],Tabla7[Código del producto],$B4817,Tabla7[Tipo de movimiento],"SALIDA",Tabla7[Mes],O$5))</f>
        <v/>
      </c>
      <c r="P4817" s="39" t="str">
        <f>IF($B4817="","",-SUMIFS(Tabla7[Cantidad],Tabla7[Código del producto],$B4817,Tabla7[Tipo de movimiento],"SALIDA",Tabla7[Mes],P$5))</f>
        <v/>
      </c>
      <c r="Q4817" s="39" t="str">
        <f t="shared" si="225"/>
        <v/>
      </c>
      <c r="R4817" s="51" t="str">
        <f>IF($B4817="","",IFERROR(VLOOKUP($B4817,'ABC rotación'!$C:$G,5,0),"C"))</f>
        <v/>
      </c>
      <c r="S4817" s="41" t="str">
        <f t="shared" si="226"/>
        <v/>
      </c>
      <c r="T4817" s="40" t="str">
        <f t="shared" si="227"/>
        <v/>
      </c>
      <c r="U4817" s="23" t="str">
        <f>IF($B4817="","",VLOOKUP($T4817,Tablas!$X$14:$Y$17,2,1))</f>
        <v/>
      </c>
    </row>
    <row r="4818" spans="2:21" x14ac:dyDescent="0.2">
      <c r="B4818" s="1" t="str">
        <f>IF(Tablas!B4816="","",Tablas!B4816)</f>
        <v/>
      </c>
      <c r="C4818" s="1" t="str">
        <f>IF(Tablas!C4816="","",Tablas!C4816)</f>
        <v/>
      </c>
      <c r="D4818" s="1" t="str">
        <f>IF(Tablas!D4816="","",Tablas!D4816)</f>
        <v/>
      </c>
      <c r="E4818" s="1" t="str">
        <f>IF(Tablas!E4816="","",Tablas!E4816)</f>
        <v/>
      </c>
      <c r="F4818" s="1" t="str">
        <f>IF(Tablas!F4816="","",Tablas!F4816)</f>
        <v/>
      </c>
      <c r="G4818" s="1" t="str">
        <f>IF(Tablas!I4816="","",Tablas!I4816)</f>
        <v/>
      </c>
      <c r="H4818" s="1" t="s">
        <v>911</v>
      </c>
      <c r="I4818" s="39" t="str">
        <f>IF($B4818="","",-SUMIFS(Tabla7[Cantidad],Tabla7[Código del producto],$B4818,Tabla7[Tipo de movimiento],"SALIDA",Tabla7[Mes],I$5))</f>
        <v/>
      </c>
      <c r="J4818" s="39" t="str">
        <f>IF($B4818="","",-SUMIFS(Tabla7[Cantidad],Tabla7[Código del producto],$B4818,Tabla7[Tipo de movimiento],"SALIDA",Tabla7[Mes],J$5))</f>
        <v/>
      </c>
      <c r="K4818" s="39" t="str">
        <f>IF($B4818="","",-SUMIFS(Tabla7[Cantidad],Tabla7[Código del producto],$B4818,Tabla7[Tipo de movimiento],"SALIDA",Tabla7[Mes],K$5))</f>
        <v/>
      </c>
      <c r="L4818" s="39" t="str">
        <f>IF($B4818="","",-SUMIFS(Tabla7[Cantidad],Tabla7[Código del producto],$B4818,Tabla7[Tipo de movimiento],"SALIDA",Tabla7[Mes],L$5))</f>
        <v/>
      </c>
      <c r="M4818" s="39" t="str">
        <f>IF($B4818="","",-SUMIFS(Tabla7[Cantidad],Tabla7[Código del producto],$B4818,Tabla7[Tipo de movimiento],"SALIDA",Tabla7[Mes],M$5))</f>
        <v/>
      </c>
      <c r="N4818" s="39" t="str">
        <f>IF($B4818="","",-SUMIFS(Tabla7[Cantidad],Tabla7[Código del producto],$B4818,Tabla7[Tipo de movimiento],"SALIDA",Tabla7[Mes],N$5))</f>
        <v/>
      </c>
      <c r="O4818" s="39" t="str">
        <f>IF($B4818="","",-SUMIFS(Tabla7[Cantidad],Tabla7[Código del producto],$B4818,Tabla7[Tipo de movimiento],"SALIDA",Tabla7[Mes],O$5))</f>
        <v/>
      </c>
      <c r="P4818" s="39" t="str">
        <f>IF($B4818="","",-SUMIFS(Tabla7[Cantidad],Tabla7[Código del producto],$B4818,Tabla7[Tipo de movimiento],"SALIDA",Tabla7[Mes],P$5))</f>
        <v/>
      </c>
      <c r="Q4818" s="39" t="str">
        <f t="shared" si="225"/>
        <v/>
      </c>
      <c r="R4818" s="51" t="str">
        <f>IF($B4818="","",IFERROR(VLOOKUP($B4818,'ABC rotación'!$C:$G,5,0),"C"))</f>
        <v/>
      </c>
      <c r="S4818" s="41" t="str">
        <f t="shared" si="226"/>
        <v/>
      </c>
      <c r="T4818" s="40" t="str">
        <f t="shared" si="227"/>
        <v/>
      </c>
      <c r="U4818" s="23" t="str">
        <f>IF($B4818="","",VLOOKUP($T4818,Tablas!$X$14:$Y$17,2,1))</f>
        <v/>
      </c>
    </row>
    <row r="4819" spans="2:21" x14ac:dyDescent="0.2">
      <c r="B4819" s="1" t="str">
        <f>IF(Tablas!B4817="","",Tablas!B4817)</f>
        <v/>
      </c>
      <c r="C4819" s="1" t="str">
        <f>IF(Tablas!C4817="","",Tablas!C4817)</f>
        <v/>
      </c>
      <c r="D4819" s="1" t="str">
        <f>IF(Tablas!D4817="","",Tablas!D4817)</f>
        <v/>
      </c>
      <c r="E4819" s="1" t="str">
        <f>IF(Tablas!E4817="","",Tablas!E4817)</f>
        <v/>
      </c>
      <c r="F4819" s="1" t="str">
        <f>IF(Tablas!F4817="","",Tablas!F4817)</f>
        <v/>
      </c>
      <c r="G4819" s="1" t="str">
        <f>IF(Tablas!I4817="","",Tablas!I4817)</f>
        <v/>
      </c>
      <c r="H4819" s="1" t="s">
        <v>911</v>
      </c>
      <c r="I4819" s="39" t="str">
        <f>IF($B4819="","",-SUMIFS(Tabla7[Cantidad],Tabla7[Código del producto],$B4819,Tabla7[Tipo de movimiento],"SALIDA",Tabla7[Mes],I$5))</f>
        <v/>
      </c>
      <c r="J4819" s="39" t="str">
        <f>IF($B4819="","",-SUMIFS(Tabla7[Cantidad],Tabla7[Código del producto],$B4819,Tabla7[Tipo de movimiento],"SALIDA",Tabla7[Mes],J$5))</f>
        <v/>
      </c>
      <c r="K4819" s="39" t="str">
        <f>IF($B4819="","",-SUMIFS(Tabla7[Cantidad],Tabla7[Código del producto],$B4819,Tabla7[Tipo de movimiento],"SALIDA",Tabla7[Mes],K$5))</f>
        <v/>
      </c>
      <c r="L4819" s="39" t="str">
        <f>IF($B4819="","",-SUMIFS(Tabla7[Cantidad],Tabla7[Código del producto],$B4819,Tabla7[Tipo de movimiento],"SALIDA",Tabla7[Mes],L$5))</f>
        <v/>
      </c>
      <c r="M4819" s="39" t="str">
        <f>IF($B4819="","",-SUMIFS(Tabla7[Cantidad],Tabla7[Código del producto],$B4819,Tabla7[Tipo de movimiento],"SALIDA",Tabla7[Mes],M$5))</f>
        <v/>
      </c>
      <c r="N4819" s="39" t="str">
        <f>IF($B4819="","",-SUMIFS(Tabla7[Cantidad],Tabla7[Código del producto],$B4819,Tabla7[Tipo de movimiento],"SALIDA",Tabla7[Mes],N$5))</f>
        <v/>
      </c>
      <c r="O4819" s="39" t="str">
        <f>IF($B4819="","",-SUMIFS(Tabla7[Cantidad],Tabla7[Código del producto],$B4819,Tabla7[Tipo de movimiento],"SALIDA",Tabla7[Mes],O$5))</f>
        <v/>
      </c>
      <c r="P4819" s="39" t="str">
        <f>IF($B4819="","",-SUMIFS(Tabla7[Cantidad],Tabla7[Código del producto],$B4819,Tabla7[Tipo de movimiento],"SALIDA",Tabla7[Mes],P$5))</f>
        <v/>
      </c>
      <c r="Q4819" s="39" t="str">
        <f t="shared" si="225"/>
        <v/>
      </c>
      <c r="R4819" s="51" t="str">
        <f>IF($B4819="","",IFERROR(VLOOKUP($B4819,'ABC rotación'!$C:$G,5,0),"C"))</f>
        <v/>
      </c>
      <c r="S4819" s="41" t="str">
        <f t="shared" si="226"/>
        <v/>
      </c>
      <c r="T4819" s="40" t="str">
        <f t="shared" si="227"/>
        <v/>
      </c>
      <c r="U4819" s="23" t="str">
        <f>IF($B4819="","",VLOOKUP($T4819,Tablas!$X$14:$Y$17,2,1))</f>
        <v/>
      </c>
    </row>
    <row r="4820" spans="2:21" x14ac:dyDescent="0.2">
      <c r="B4820" s="1" t="str">
        <f>IF(Tablas!B4818="","",Tablas!B4818)</f>
        <v/>
      </c>
      <c r="C4820" s="1" t="str">
        <f>IF(Tablas!C4818="","",Tablas!C4818)</f>
        <v/>
      </c>
      <c r="D4820" s="1" t="str">
        <f>IF(Tablas!D4818="","",Tablas!D4818)</f>
        <v/>
      </c>
      <c r="E4820" s="1" t="str">
        <f>IF(Tablas!E4818="","",Tablas!E4818)</f>
        <v/>
      </c>
      <c r="F4820" s="1" t="str">
        <f>IF(Tablas!F4818="","",Tablas!F4818)</f>
        <v/>
      </c>
      <c r="G4820" s="1" t="str">
        <f>IF(Tablas!I4818="","",Tablas!I4818)</f>
        <v/>
      </c>
      <c r="H4820" s="1" t="s">
        <v>911</v>
      </c>
      <c r="I4820" s="39" t="str">
        <f>IF($B4820="","",-SUMIFS(Tabla7[Cantidad],Tabla7[Código del producto],$B4820,Tabla7[Tipo de movimiento],"SALIDA",Tabla7[Mes],I$5))</f>
        <v/>
      </c>
      <c r="J4820" s="39" t="str">
        <f>IF($B4820="","",-SUMIFS(Tabla7[Cantidad],Tabla7[Código del producto],$B4820,Tabla7[Tipo de movimiento],"SALIDA",Tabla7[Mes],J$5))</f>
        <v/>
      </c>
      <c r="K4820" s="39" t="str">
        <f>IF($B4820="","",-SUMIFS(Tabla7[Cantidad],Tabla7[Código del producto],$B4820,Tabla7[Tipo de movimiento],"SALIDA",Tabla7[Mes],K$5))</f>
        <v/>
      </c>
      <c r="L4820" s="39" t="str">
        <f>IF($B4820="","",-SUMIFS(Tabla7[Cantidad],Tabla7[Código del producto],$B4820,Tabla7[Tipo de movimiento],"SALIDA",Tabla7[Mes],L$5))</f>
        <v/>
      </c>
      <c r="M4820" s="39" t="str">
        <f>IF($B4820="","",-SUMIFS(Tabla7[Cantidad],Tabla7[Código del producto],$B4820,Tabla7[Tipo de movimiento],"SALIDA",Tabla7[Mes],M$5))</f>
        <v/>
      </c>
      <c r="N4820" s="39" t="str">
        <f>IF($B4820="","",-SUMIFS(Tabla7[Cantidad],Tabla7[Código del producto],$B4820,Tabla7[Tipo de movimiento],"SALIDA",Tabla7[Mes],N$5))</f>
        <v/>
      </c>
      <c r="O4820" s="39" t="str">
        <f>IF($B4820="","",-SUMIFS(Tabla7[Cantidad],Tabla7[Código del producto],$B4820,Tabla7[Tipo de movimiento],"SALIDA",Tabla7[Mes],O$5))</f>
        <v/>
      </c>
      <c r="P4820" s="39" t="str">
        <f>IF($B4820="","",-SUMIFS(Tabla7[Cantidad],Tabla7[Código del producto],$B4820,Tabla7[Tipo de movimiento],"SALIDA",Tabla7[Mes],P$5))</f>
        <v/>
      </c>
      <c r="Q4820" s="39" t="str">
        <f t="shared" si="225"/>
        <v/>
      </c>
      <c r="R4820" s="51" t="str">
        <f>IF($B4820="","",IFERROR(VLOOKUP($B4820,'ABC rotación'!$C:$G,5,0),"C"))</f>
        <v/>
      </c>
      <c r="S4820" s="41" t="str">
        <f t="shared" si="226"/>
        <v/>
      </c>
      <c r="T4820" s="40" t="str">
        <f t="shared" si="227"/>
        <v/>
      </c>
      <c r="U4820" s="23" t="str">
        <f>IF($B4820="","",VLOOKUP($T4820,Tablas!$X$14:$Y$17,2,1))</f>
        <v/>
      </c>
    </row>
    <row r="4821" spans="2:21" x14ac:dyDescent="0.2">
      <c r="B4821" s="1" t="str">
        <f>IF(Tablas!B4819="","",Tablas!B4819)</f>
        <v/>
      </c>
      <c r="C4821" s="1" t="str">
        <f>IF(Tablas!C4819="","",Tablas!C4819)</f>
        <v/>
      </c>
      <c r="D4821" s="1" t="str">
        <f>IF(Tablas!D4819="","",Tablas!D4819)</f>
        <v/>
      </c>
      <c r="E4821" s="1" t="str">
        <f>IF(Tablas!E4819="","",Tablas!E4819)</f>
        <v/>
      </c>
      <c r="F4821" s="1" t="str">
        <f>IF(Tablas!F4819="","",Tablas!F4819)</f>
        <v/>
      </c>
      <c r="G4821" s="1" t="str">
        <f>IF(Tablas!I4819="","",Tablas!I4819)</f>
        <v/>
      </c>
      <c r="H4821" s="1" t="s">
        <v>911</v>
      </c>
      <c r="I4821" s="39" t="str">
        <f>IF($B4821="","",-SUMIFS(Tabla7[Cantidad],Tabla7[Código del producto],$B4821,Tabla7[Tipo de movimiento],"SALIDA",Tabla7[Mes],I$5))</f>
        <v/>
      </c>
      <c r="J4821" s="39" t="str">
        <f>IF($B4821="","",-SUMIFS(Tabla7[Cantidad],Tabla7[Código del producto],$B4821,Tabla7[Tipo de movimiento],"SALIDA",Tabla7[Mes],J$5))</f>
        <v/>
      </c>
      <c r="K4821" s="39" t="str">
        <f>IF($B4821="","",-SUMIFS(Tabla7[Cantidad],Tabla7[Código del producto],$B4821,Tabla7[Tipo de movimiento],"SALIDA",Tabla7[Mes],K$5))</f>
        <v/>
      </c>
      <c r="L4821" s="39" t="str">
        <f>IF($B4821="","",-SUMIFS(Tabla7[Cantidad],Tabla7[Código del producto],$B4821,Tabla7[Tipo de movimiento],"SALIDA",Tabla7[Mes],L$5))</f>
        <v/>
      </c>
      <c r="M4821" s="39" t="str">
        <f>IF($B4821="","",-SUMIFS(Tabla7[Cantidad],Tabla7[Código del producto],$B4821,Tabla7[Tipo de movimiento],"SALIDA",Tabla7[Mes],M$5))</f>
        <v/>
      </c>
      <c r="N4821" s="39" t="str">
        <f>IF($B4821="","",-SUMIFS(Tabla7[Cantidad],Tabla7[Código del producto],$B4821,Tabla7[Tipo de movimiento],"SALIDA",Tabla7[Mes],N$5))</f>
        <v/>
      </c>
      <c r="O4821" s="39" t="str">
        <f>IF($B4821="","",-SUMIFS(Tabla7[Cantidad],Tabla7[Código del producto],$B4821,Tabla7[Tipo de movimiento],"SALIDA",Tabla7[Mes],O$5))</f>
        <v/>
      </c>
      <c r="P4821" s="39" t="str">
        <f>IF($B4821="","",-SUMIFS(Tabla7[Cantidad],Tabla7[Código del producto],$B4821,Tabla7[Tipo de movimiento],"SALIDA",Tabla7[Mes],P$5))</f>
        <v/>
      </c>
      <c r="Q4821" s="39" t="str">
        <f t="shared" si="225"/>
        <v/>
      </c>
      <c r="R4821" s="51" t="str">
        <f>IF($B4821="","",IFERROR(VLOOKUP($B4821,'ABC rotación'!$C:$G,5,0),"C"))</f>
        <v/>
      </c>
      <c r="S4821" s="41" t="str">
        <f t="shared" si="226"/>
        <v/>
      </c>
      <c r="T4821" s="40" t="str">
        <f t="shared" si="227"/>
        <v/>
      </c>
      <c r="U4821" s="23" t="str">
        <f>IF($B4821="","",VLOOKUP($T4821,Tablas!$X$14:$Y$17,2,1))</f>
        <v/>
      </c>
    </row>
    <row r="4822" spans="2:21" x14ac:dyDescent="0.2">
      <c r="B4822" s="1" t="str">
        <f>IF(Tablas!B4820="","",Tablas!B4820)</f>
        <v/>
      </c>
      <c r="C4822" s="1" t="str">
        <f>IF(Tablas!C4820="","",Tablas!C4820)</f>
        <v/>
      </c>
      <c r="D4822" s="1" t="str">
        <f>IF(Tablas!D4820="","",Tablas!D4820)</f>
        <v/>
      </c>
      <c r="E4822" s="1" t="str">
        <f>IF(Tablas!E4820="","",Tablas!E4820)</f>
        <v/>
      </c>
      <c r="F4822" s="1" t="str">
        <f>IF(Tablas!F4820="","",Tablas!F4820)</f>
        <v/>
      </c>
      <c r="G4822" s="1" t="str">
        <f>IF(Tablas!I4820="","",Tablas!I4820)</f>
        <v/>
      </c>
      <c r="H4822" s="1" t="s">
        <v>911</v>
      </c>
      <c r="I4822" s="39" t="str">
        <f>IF($B4822="","",-SUMIFS(Tabla7[Cantidad],Tabla7[Código del producto],$B4822,Tabla7[Tipo de movimiento],"SALIDA",Tabla7[Mes],I$5))</f>
        <v/>
      </c>
      <c r="J4822" s="39" t="str">
        <f>IF($B4822="","",-SUMIFS(Tabla7[Cantidad],Tabla7[Código del producto],$B4822,Tabla7[Tipo de movimiento],"SALIDA",Tabla7[Mes],J$5))</f>
        <v/>
      </c>
      <c r="K4822" s="39" t="str">
        <f>IF($B4822="","",-SUMIFS(Tabla7[Cantidad],Tabla7[Código del producto],$B4822,Tabla7[Tipo de movimiento],"SALIDA",Tabla7[Mes],K$5))</f>
        <v/>
      </c>
      <c r="L4822" s="39" t="str">
        <f>IF($B4822="","",-SUMIFS(Tabla7[Cantidad],Tabla7[Código del producto],$B4822,Tabla7[Tipo de movimiento],"SALIDA",Tabla7[Mes],L$5))</f>
        <v/>
      </c>
      <c r="M4822" s="39" t="str">
        <f>IF($B4822="","",-SUMIFS(Tabla7[Cantidad],Tabla7[Código del producto],$B4822,Tabla7[Tipo de movimiento],"SALIDA",Tabla7[Mes],M$5))</f>
        <v/>
      </c>
      <c r="N4822" s="39" t="str">
        <f>IF($B4822="","",-SUMIFS(Tabla7[Cantidad],Tabla7[Código del producto],$B4822,Tabla7[Tipo de movimiento],"SALIDA",Tabla7[Mes],N$5))</f>
        <v/>
      </c>
      <c r="O4822" s="39" t="str">
        <f>IF($B4822="","",-SUMIFS(Tabla7[Cantidad],Tabla7[Código del producto],$B4822,Tabla7[Tipo de movimiento],"SALIDA",Tabla7[Mes],O$5))</f>
        <v/>
      </c>
      <c r="P4822" s="39" t="str">
        <f>IF($B4822="","",-SUMIFS(Tabla7[Cantidad],Tabla7[Código del producto],$B4822,Tabla7[Tipo de movimiento],"SALIDA",Tabla7[Mes],P$5))</f>
        <v/>
      </c>
      <c r="Q4822" s="39" t="str">
        <f t="shared" si="225"/>
        <v/>
      </c>
      <c r="R4822" s="51" t="str">
        <f>IF($B4822="","",IFERROR(VLOOKUP($B4822,'ABC rotación'!$C:$G,5,0),"C"))</f>
        <v/>
      </c>
      <c r="S4822" s="41" t="str">
        <f t="shared" si="226"/>
        <v/>
      </c>
      <c r="T4822" s="40" t="str">
        <f t="shared" si="227"/>
        <v/>
      </c>
      <c r="U4822" s="23" t="str">
        <f>IF($B4822="","",VLOOKUP($T4822,Tablas!$X$14:$Y$17,2,1))</f>
        <v/>
      </c>
    </row>
    <row r="4823" spans="2:21" x14ac:dyDescent="0.2">
      <c r="B4823" s="1" t="str">
        <f>IF(Tablas!B4821="","",Tablas!B4821)</f>
        <v/>
      </c>
      <c r="C4823" s="1" t="str">
        <f>IF(Tablas!C4821="","",Tablas!C4821)</f>
        <v/>
      </c>
      <c r="D4823" s="1" t="str">
        <f>IF(Tablas!D4821="","",Tablas!D4821)</f>
        <v/>
      </c>
      <c r="E4823" s="1" t="str">
        <f>IF(Tablas!E4821="","",Tablas!E4821)</f>
        <v/>
      </c>
      <c r="F4823" s="1" t="str">
        <f>IF(Tablas!F4821="","",Tablas!F4821)</f>
        <v/>
      </c>
      <c r="G4823" s="1" t="str">
        <f>IF(Tablas!I4821="","",Tablas!I4821)</f>
        <v/>
      </c>
      <c r="H4823" s="1" t="s">
        <v>911</v>
      </c>
      <c r="I4823" s="39" t="str">
        <f>IF($B4823="","",-SUMIFS(Tabla7[Cantidad],Tabla7[Código del producto],$B4823,Tabla7[Tipo de movimiento],"SALIDA",Tabla7[Mes],I$5))</f>
        <v/>
      </c>
      <c r="J4823" s="39" t="str">
        <f>IF($B4823="","",-SUMIFS(Tabla7[Cantidad],Tabla7[Código del producto],$B4823,Tabla7[Tipo de movimiento],"SALIDA",Tabla7[Mes],J$5))</f>
        <v/>
      </c>
      <c r="K4823" s="39" t="str">
        <f>IF($B4823="","",-SUMIFS(Tabla7[Cantidad],Tabla7[Código del producto],$B4823,Tabla7[Tipo de movimiento],"SALIDA",Tabla7[Mes],K$5))</f>
        <v/>
      </c>
      <c r="L4823" s="39" t="str">
        <f>IF($B4823="","",-SUMIFS(Tabla7[Cantidad],Tabla7[Código del producto],$B4823,Tabla7[Tipo de movimiento],"SALIDA",Tabla7[Mes],L$5))</f>
        <v/>
      </c>
      <c r="M4823" s="39" t="str">
        <f>IF($B4823="","",-SUMIFS(Tabla7[Cantidad],Tabla7[Código del producto],$B4823,Tabla7[Tipo de movimiento],"SALIDA",Tabla7[Mes],M$5))</f>
        <v/>
      </c>
      <c r="N4823" s="39" t="str">
        <f>IF($B4823="","",-SUMIFS(Tabla7[Cantidad],Tabla7[Código del producto],$B4823,Tabla7[Tipo de movimiento],"SALIDA",Tabla7[Mes],N$5))</f>
        <v/>
      </c>
      <c r="O4823" s="39" t="str">
        <f>IF($B4823="","",-SUMIFS(Tabla7[Cantidad],Tabla7[Código del producto],$B4823,Tabla7[Tipo de movimiento],"SALIDA",Tabla7[Mes],O$5))</f>
        <v/>
      </c>
      <c r="P4823" s="39" t="str">
        <f>IF($B4823="","",-SUMIFS(Tabla7[Cantidad],Tabla7[Código del producto],$B4823,Tabla7[Tipo de movimiento],"SALIDA",Tabla7[Mes],P$5))</f>
        <v/>
      </c>
      <c r="Q4823" s="39" t="str">
        <f t="shared" si="225"/>
        <v/>
      </c>
      <c r="R4823" s="51" t="str">
        <f>IF($B4823="","",IFERROR(VLOOKUP($B4823,'ABC rotación'!$C:$G,5,0),"C"))</f>
        <v/>
      </c>
      <c r="S4823" s="41" t="str">
        <f t="shared" si="226"/>
        <v/>
      </c>
      <c r="T4823" s="40" t="str">
        <f t="shared" si="227"/>
        <v/>
      </c>
      <c r="U4823" s="23" t="str">
        <f>IF($B4823="","",VLOOKUP($T4823,Tablas!$X$14:$Y$17,2,1))</f>
        <v/>
      </c>
    </row>
    <row r="4824" spans="2:21" x14ac:dyDescent="0.2">
      <c r="B4824" s="1" t="str">
        <f>IF(Tablas!B4822="","",Tablas!B4822)</f>
        <v/>
      </c>
      <c r="C4824" s="1" t="str">
        <f>IF(Tablas!C4822="","",Tablas!C4822)</f>
        <v/>
      </c>
      <c r="D4824" s="1" t="str">
        <f>IF(Tablas!D4822="","",Tablas!D4822)</f>
        <v/>
      </c>
      <c r="E4824" s="1" t="str">
        <f>IF(Tablas!E4822="","",Tablas!E4822)</f>
        <v/>
      </c>
      <c r="F4824" s="1" t="str">
        <f>IF(Tablas!F4822="","",Tablas!F4822)</f>
        <v/>
      </c>
      <c r="G4824" s="1" t="str">
        <f>IF(Tablas!I4822="","",Tablas!I4822)</f>
        <v/>
      </c>
      <c r="H4824" s="1" t="s">
        <v>911</v>
      </c>
      <c r="I4824" s="39" t="str">
        <f>IF($B4824="","",-SUMIFS(Tabla7[Cantidad],Tabla7[Código del producto],$B4824,Tabla7[Tipo de movimiento],"SALIDA",Tabla7[Mes],I$5))</f>
        <v/>
      </c>
      <c r="J4824" s="39" t="str">
        <f>IF($B4824="","",-SUMIFS(Tabla7[Cantidad],Tabla7[Código del producto],$B4824,Tabla7[Tipo de movimiento],"SALIDA",Tabla7[Mes],J$5))</f>
        <v/>
      </c>
      <c r="K4824" s="39" t="str">
        <f>IF($B4824="","",-SUMIFS(Tabla7[Cantidad],Tabla7[Código del producto],$B4824,Tabla7[Tipo de movimiento],"SALIDA",Tabla7[Mes],K$5))</f>
        <v/>
      </c>
      <c r="L4824" s="39" t="str">
        <f>IF($B4824="","",-SUMIFS(Tabla7[Cantidad],Tabla7[Código del producto],$B4824,Tabla7[Tipo de movimiento],"SALIDA",Tabla7[Mes],L$5))</f>
        <v/>
      </c>
      <c r="M4824" s="39" t="str">
        <f>IF($B4824="","",-SUMIFS(Tabla7[Cantidad],Tabla7[Código del producto],$B4824,Tabla7[Tipo de movimiento],"SALIDA",Tabla7[Mes],M$5))</f>
        <v/>
      </c>
      <c r="N4824" s="39" t="str">
        <f>IF($B4824="","",-SUMIFS(Tabla7[Cantidad],Tabla7[Código del producto],$B4824,Tabla7[Tipo de movimiento],"SALIDA",Tabla7[Mes],N$5))</f>
        <v/>
      </c>
      <c r="O4824" s="39" t="str">
        <f>IF($B4824="","",-SUMIFS(Tabla7[Cantidad],Tabla7[Código del producto],$B4824,Tabla7[Tipo de movimiento],"SALIDA",Tabla7[Mes],O$5))</f>
        <v/>
      </c>
      <c r="P4824" s="39" t="str">
        <f>IF($B4824="","",-SUMIFS(Tabla7[Cantidad],Tabla7[Código del producto],$B4824,Tabla7[Tipo de movimiento],"SALIDA",Tabla7[Mes],P$5))</f>
        <v/>
      </c>
      <c r="Q4824" s="39" t="str">
        <f t="shared" si="225"/>
        <v/>
      </c>
      <c r="R4824" s="51" t="str">
        <f>IF($B4824="","",IFERROR(VLOOKUP($B4824,'ABC rotación'!$C:$G,5,0),"C"))</f>
        <v/>
      </c>
      <c r="S4824" s="41" t="str">
        <f t="shared" si="226"/>
        <v/>
      </c>
      <c r="T4824" s="40" t="str">
        <f t="shared" si="227"/>
        <v/>
      </c>
      <c r="U4824" s="23" t="str">
        <f>IF($B4824="","",VLOOKUP($T4824,Tablas!$X$14:$Y$17,2,1))</f>
        <v/>
      </c>
    </row>
    <row r="4825" spans="2:21" x14ac:dyDescent="0.2">
      <c r="B4825" s="1" t="str">
        <f>IF(Tablas!B4823="","",Tablas!B4823)</f>
        <v/>
      </c>
      <c r="C4825" s="1" t="str">
        <f>IF(Tablas!C4823="","",Tablas!C4823)</f>
        <v/>
      </c>
      <c r="D4825" s="1" t="str">
        <f>IF(Tablas!D4823="","",Tablas!D4823)</f>
        <v/>
      </c>
      <c r="E4825" s="1" t="str">
        <f>IF(Tablas!E4823="","",Tablas!E4823)</f>
        <v/>
      </c>
      <c r="F4825" s="1" t="str">
        <f>IF(Tablas!F4823="","",Tablas!F4823)</f>
        <v/>
      </c>
      <c r="G4825" s="1" t="str">
        <f>IF(Tablas!I4823="","",Tablas!I4823)</f>
        <v/>
      </c>
      <c r="H4825" s="1" t="s">
        <v>911</v>
      </c>
      <c r="I4825" s="39" t="str">
        <f>IF($B4825="","",-SUMIFS(Tabla7[Cantidad],Tabla7[Código del producto],$B4825,Tabla7[Tipo de movimiento],"SALIDA",Tabla7[Mes],I$5))</f>
        <v/>
      </c>
      <c r="J4825" s="39" t="str">
        <f>IF($B4825="","",-SUMIFS(Tabla7[Cantidad],Tabla7[Código del producto],$B4825,Tabla7[Tipo de movimiento],"SALIDA",Tabla7[Mes],J$5))</f>
        <v/>
      </c>
      <c r="K4825" s="39" t="str">
        <f>IF($B4825="","",-SUMIFS(Tabla7[Cantidad],Tabla7[Código del producto],$B4825,Tabla7[Tipo de movimiento],"SALIDA",Tabla7[Mes],K$5))</f>
        <v/>
      </c>
      <c r="L4825" s="39" t="str">
        <f>IF($B4825="","",-SUMIFS(Tabla7[Cantidad],Tabla7[Código del producto],$B4825,Tabla7[Tipo de movimiento],"SALIDA",Tabla7[Mes],L$5))</f>
        <v/>
      </c>
      <c r="M4825" s="39" t="str">
        <f>IF($B4825="","",-SUMIFS(Tabla7[Cantidad],Tabla7[Código del producto],$B4825,Tabla7[Tipo de movimiento],"SALIDA",Tabla7[Mes],M$5))</f>
        <v/>
      </c>
      <c r="N4825" s="39" t="str">
        <f>IF($B4825="","",-SUMIFS(Tabla7[Cantidad],Tabla7[Código del producto],$B4825,Tabla7[Tipo de movimiento],"SALIDA",Tabla7[Mes],N$5))</f>
        <v/>
      </c>
      <c r="O4825" s="39" t="str">
        <f>IF($B4825="","",-SUMIFS(Tabla7[Cantidad],Tabla7[Código del producto],$B4825,Tabla7[Tipo de movimiento],"SALIDA",Tabla7[Mes],O$5))</f>
        <v/>
      </c>
      <c r="P4825" s="39" t="str">
        <f>IF($B4825="","",-SUMIFS(Tabla7[Cantidad],Tabla7[Código del producto],$B4825,Tabla7[Tipo de movimiento],"SALIDA",Tabla7[Mes],P$5))</f>
        <v/>
      </c>
      <c r="Q4825" s="39" t="str">
        <f t="shared" si="225"/>
        <v/>
      </c>
      <c r="R4825" s="51" t="str">
        <f>IF($B4825="","",IFERROR(VLOOKUP($B4825,'ABC rotación'!$C:$G,5,0),"C"))</f>
        <v/>
      </c>
      <c r="S4825" s="41" t="str">
        <f t="shared" si="226"/>
        <v/>
      </c>
      <c r="T4825" s="40" t="str">
        <f t="shared" si="227"/>
        <v/>
      </c>
      <c r="U4825" s="23" t="str">
        <f>IF($B4825="","",VLOOKUP($T4825,Tablas!$X$14:$Y$17,2,1))</f>
        <v/>
      </c>
    </row>
    <row r="4826" spans="2:21" x14ac:dyDescent="0.2">
      <c r="B4826" s="1" t="str">
        <f>IF(Tablas!B4824="","",Tablas!B4824)</f>
        <v/>
      </c>
      <c r="C4826" s="1" t="str">
        <f>IF(Tablas!C4824="","",Tablas!C4824)</f>
        <v/>
      </c>
      <c r="D4826" s="1" t="str">
        <f>IF(Tablas!D4824="","",Tablas!D4824)</f>
        <v/>
      </c>
      <c r="E4826" s="1" t="str">
        <f>IF(Tablas!E4824="","",Tablas!E4824)</f>
        <v/>
      </c>
      <c r="F4826" s="1" t="str">
        <f>IF(Tablas!F4824="","",Tablas!F4824)</f>
        <v/>
      </c>
      <c r="G4826" s="1" t="str">
        <f>IF(Tablas!I4824="","",Tablas!I4824)</f>
        <v/>
      </c>
      <c r="H4826" s="1" t="s">
        <v>911</v>
      </c>
      <c r="I4826" s="39" t="str">
        <f>IF($B4826="","",-SUMIFS(Tabla7[Cantidad],Tabla7[Código del producto],$B4826,Tabla7[Tipo de movimiento],"SALIDA",Tabla7[Mes],I$5))</f>
        <v/>
      </c>
      <c r="J4826" s="39" t="str">
        <f>IF($B4826="","",-SUMIFS(Tabla7[Cantidad],Tabla7[Código del producto],$B4826,Tabla7[Tipo de movimiento],"SALIDA",Tabla7[Mes],J$5))</f>
        <v/>
      </c>
      <c r="K4826" s="39" t="str">
        <f>IF($B4826="","",-SUMIFS(Tabla7[Cantidad],Tabla7[Código del producto],$B4826,Tabla7[Tipo de movimiento],"SALIDA",Tabla7[Mes],K$5))</f>
        <v/>
      </c>
      <c r="L4826" s="39" t="str">
        <f>IF($B4826="","",-SUMIFS(Tabla7[Cantidad],Tabla7[Código del producto],$B4826,Tabla7[Tipo de movimiento],"SALIDA",Tabla7[Mes],L$5))</f>
        <v/>
      </c>
      <c r="M4826" s="39" t="str">
        <f>IF($B4826="","",-SUMIFS(Tabla7[Cantidad],Tabla7[Código del producto],$B4826,Tabla7[Tipo de movimiento],"SALIDA",Tabla7[Mes],M$5))</f>
        <v/>
      </c>
      <c r="N4826" s="39" t="str">
        <f>IF($B4826="","",-SUMIFS(Tabla7[Cantidad],Tabla7[Código del producto],$B4826,Tabla7[Tipo de movimiento],"SALIDA",Tabla7[Mes],N$5))</f>
        <v/>
      </c>
      <c r="O4826" s="39" t="str">
        <f>IF($B4826="","",-SUMIFS(Tabla7[Cantidad],Tabla7[Código del producto],$B4826,Tabla7[Tipo de movimiento],"SALIDA",Tabla7[Mes],O$5))</f>
        <v/>
      </c>
      <c r="P4826" s="39" t="str">
        <f>IF($B4826="","",-SUMIFS(Tabla7[Cantidad],Tabla7[Código del producto],$B4826,Tabla7[Tipo de movimiento],"SALIDA",Tabla7[Mes],P$5))</f>
        <v/>
      </c>
      <c r="Q4826" s="39" t="str">
        <f t="shared" si="225"/>
        <v/>
      </c>
      <c r="R4826" s="51" t="str">
        <f>IF($B4826="","",IFERROR(VLOOKUP($B4826,'ABC rotación'!$C:$G,5,0),"C"))</f>
        <v/>
      </c>
      <c r="S4826" s="41" t="str">
        <f t="shared" si="226"/>
        <v/>
      </c>
      <c r="T4826" s="40" t="str">
        <f t="shared" si="227"/>
        <v/>
      </c>
      <c r="U4826" s="23" t="str">
        <f>IF($B4826="","",VLOOKUP($T4826,Tablas!$X$14:$Y$17,2,1))</f>
        <v/>
      </c>
    </row>
    <row r="4827" spans="2:21" x14ac:dyDescent="0.2">
      <c r="B4827" s="1" t="str">
        <f>IF(Tablas!B4825="","",Tablas!B4825)</f>
        <v/>
      </c>
      <c r="C4827" s="1" t="str">
        <f>IF(Tablas!C4825="","",Tablas!C4825)</f>
        <v/>
      </c>
      <c r="D4827" s="1" t="str">
        <f>IF(Tablas!D4825="","",Tablas!D4825)</f>
        <v/>
      </c>
      <c r="E4827" s="1" t="str">
        <f>IF(Tablas!E4825="","",Tablas!E4825)</f>
        <v/>
      </c>
      <c r="F4827" s="1" t="str">
        <f>IF(Tablas!F4825="","",Tablas!F4825)</f>
        <v/>
      </c>
      <c r="G4827" s="1" t="str">
        <f>IF(Tablas!I4825="","",Tablas!I4825)</f>
        <v/>
      </c>
      <c r="H4827" s="1" t="s">
        <v>911</v>
      </c>
      <c r="I4827" s="39" t="str">
        <f>IF($B4827="","",-SUMIFS(Tabla7[Cantidad],Tabla7[Código del producto],$B4827,Tabla7[Tipo de movimiento],"SALIDA",Tabla7[Mes],I$5))</f>
        <v/>
      </c>
      <c r="J4827" s="39" t="str">
        <f>IF($B4827="","",-SUMIFS(Tabla7[Cantidad],Tabla7[Código del producto],$B4827,Tabla7[Tipo de movimiento],"SALIDA",Tabla7[Mes],J$5))</f>
        <v/>
      </c>
      <c r="K4827" s="39" t="str">
        <f>IF($B4827="","",-SUMIFS(Tabla7[Cantidad],Tabla7[Código del producto],$B4827,Tabla7[Tipo de movimiento],"SALIDA",Tabla7[Mes],K$5))</f>
        <v/>
      </c>
      <c r="L4827" s="39" t="str">
        <f>IF($B4827="","",-SUMIFS(Tabla7[Cantidad],Tabla7[Código del producto],$B4827,Tabla7[Tipo de movimiento],"SALIDA",Tabla7[Mes],L$5))</f>
        <v/>
      </c>
      <c r="M4827" s="39" t="str">
        <f>IF($B4827="","",-SUMIFS(Tabla7[Cantidad],Tabla7[Código del producto],$B4827,Tabla7[Tipo de movimiento],"SALIDA",Tabla7[Mes],M$5))</f>
        <v/>
      </c>
      <c r="N4827" s="39" t="str">
        <f>IF($B4827="","",-SUMIFS(Tabla7[Cantidad],Tabla7[Código del producto],$B4827,Tabla7[Tipo de movimiento],"SALIDA",Tabla7[Mes],N$5))</f>
        <v/>
      </c>
      <c r="O4827" s="39" t="str">
        <f>IF($B4827="","",-SUMIFS(Tabla7[Cantidad],Tabla7[Código del producto],$B4827,Tabla7[Tipo de movimiento],"SALIDA",Tabla7[Mes],O$5))</f>
        <v/>
      </c>
      <c r="P4827" s="39" t="str">
        <f>IF($B4827="","",-SUMIFS(Tabla7[Cantidad],Tabla7[Código del producto],$B4827,Tabla7[Tipo de movimiento],"SALIDA",Tabla7[Mes],P$5))</f>
        <v/>
      </c>
      <c r="Q4827" s="39" t="str">
        <f t="shared" si="225"/>
        <v/>
      </c>
      <c r="R4827" s="51" t="str">
        <f>IF($B4827="","",IFERROR(VLOOKUP($B4827,'ABC rotación'!$C:$G,5,0),"C"))</f>
        <v/>
      </c>
      <c r="S4827" s="41" t="str">
        <f t="shared" si="226"/>
        <v/>
      </c>
      <c r="T4827" s="40" t="str">
        <f t="shared" si="227"/>
        <v/>
      </c>
      <c r="U4827" s="23" t="str">
        <f>IF($B4827="","",VLOOKUP($T4827,Tablas!$X$14:$Y$17,2,1))</f>
        <v/>
      </c>
    </row>
    <row r="4828" spans="2:21" x14ac:dyDescent="0.2">
      <c r="B4828" s="1" t="str">
        <f>IF(Tablas!B4826="","",Tablas!B4826)</f>
        <v/>
      </c>
      <c r="C4828" s="1" t="str">
        <f>IF(Tablas!C4826="","",Tablas!C4826)</f>
        <v/>
      </c>
      <c r="D4828" s="1" t="str">
        <f>IF(Tablas!D4826="","",Tablas!D4826)</f>
        <v/>
      </c>
      <c r="E4828" s="1" t="str">
        <f>IF(Tablas!E4826="","",Tablas!E4826)</f>
        <v/>
      </c>
      <c r="F4828" s="1" t="str">
        <f>IF(Tablas!F4826="","",Tablas!F4826)</f>
        <v/>
      </c>
      <c r="G4828" s="1" t="str">
        <f>IF(Tablas!I4826="","",Tablas!I4826)</f>
        <v/>
      </c>
      <c r="H4828" s="1" t="s">
        <v>911</v>
      </c>
      <c r="I4828" s="39" t="str">
        <f>IF($B4828="","",-SUMIFS(Tabla7[Cantidad],Tabla7[Código del producto],$B4828,Tabla7[Tipo de movimiento],"SALIDA",Tabla7[Mes],I$5))</f>
        <v/>
      </c>
      <c r="J4828" s="39" t="str">
        <f>IF($B4828="","",-SUMIFS(Tabla7[Cantidad],Tabla7[Código del producto],$B4828,Tabla7[Tipo de movimiento],"SALIDA",Tabla7[Mes],J$5))</f>
        <v/>
      </c>
      <c r="K4828" s="39" t="str">
        <f>IF($B4828="","",-SUMIFS(Tabla7[Cantidad],Tabla7[Código del producto],$B4828,Tabla7[Tipo de movimiento],"SALIDA",Tabla7[Mes],K$5))</f>
        <v/>
      </c>
      <c r="L4828" s="39" t="str">
        <f>IF($B4828="","",-SUMIFS(Tabla7[Cantidad],Tabla7[Código del producto],$B4828,Tabla7[Tipo de movimiento],"SALIDA",Tabla7[Mes],L$5))</f>
        <v/>
      </c>
      <c r="M4828" s="39" t="str">
        <f>IF($B4828="","",-SUMIFS(Tabla7[Cantidad],Tabla7[Código del producto],$B4828,Tabla7[Tipo de movimiento],"SALIDA",Tabla7[Mes],M$5))</f>
        <v/>
      </c>
      <c r="N4828" s="39" t="str">
        <f>IF($B4828="","",-SUMIFS(Tabla7[Cantidad],Tabla7[Código del producto],$B4828,Tabla7[Tipo de movimiento],"SALIDA",Tabla7[Mes],N$5))</f>
        <v/>
      </c>
      <c r="O4828" s="39" t="str">
        <f>IF($B4828="","",-SUMIFS(Tabla7[Cantidad],Tabla7[Código del producto],$B4828,Tabla7[Tipo de movimiento],"SALIDA",Tabla7[Mes],O$5))</f>
        <v/>
      </c>
      <c r="P4828" s="39" t="str">
        <f>IF($B4828="","",-SUMIFS(Tabla7[Cantidad],Tabla7[Código del producto],$B4828,Tabla7[Tipo de movimiento],"SALIDA",Tabla7[Mes],P$5))</f>
        <v/>
      </c>
      <c r="Q4828" s="39" t="str">
        <f t="shared" si="225"/>
        <v/>
      </c>
      <c r="R4828" s="51" t="str">
        <f>IF($B4828="","",IFERROR(VLOOKUP($B4828,'ABC rotación'!$C:$G,5,0),"C"))</f>
        <v/>
      </c>
      <c r="S4828" s="41" t="str">
        <f t="shared" si="226"/>
        <v/>
      </c>
      <c r="T4828" s="40" t="str">
        <f t="shared" si="227"/>
        <v/>
      </c>
      <c r="U4828" s="23" t="str">
        <f>IF($B4828="","",VLOOKUP($T4828,Tablas!$X$14:$Y$17,2,1))</f>
        <v/>
      </c>
    </row>
    <row r="4829" spans="2:21" x14ac:dyDescent="0.2">
      <c r="B4829" s="1" t="str">
        <f>IF(Tablas!B4827="","",Tablas!B4827)</f>
        <v/>
      </c>
      <c r="C4829" s="1" t="str">
        <f>IF(Tablas!C4827="","",Tablas!C4827)</f>
        <v/>
      </c>
      <c r="D4829" s="1" t="str">
        <f>IF(Tablas!D4827="","",Tablas!D4827)</f>
        <v/>
      </c>
      <c r="E4829" s="1" t="str">
        <f>IF(Tablas!E4827="","",Tablas!E4827)</f>
        <v/>
      </c>
      <c r="F4829" s="1" t="str">
        <f>IF(Tablas!F4827="","",Tablas!F4827)</f>
        <v/>
      </c>
      <c r="G4829" s="1" t="str">
        <f>IF(Tablas!I4827="","",Tablas!I4827)</f>
        <v/>
      </c>
      <c r="H4829" s="1" t="s">
        <v>911</v>
      </c>
      <c r="I4829" s="39" t="str">
        <f>IF($B4829="","",-SUMIFS(Tabla7[Cantidad],Tabla7[Código del producto],$B4829,Tabla7[Tipo de movimiento],"SALIDA",Tabla7[Mes],I$5))</f>
        <v/>
      </c>
      <c r="J4829" s="39" t="str">
        <f>IF($B4829="","",-SUMIFS(Tabla7[Cantidad],Tabla7[Código del producto],$B4829,Tabla7[Tipo de movimiento],"SALIDA",Tabla7[Mes],J$5))</f>
        <v/>
      </c>
      <c r="K4829" s="39" t="str">
        <f>IF($B4829="","",-SUMIFS(Tabla7[Cantidad],Tabla7[Código del producto],$B4829,Tabla7[Tipo de movimiento],"SALIDA",Tabla7[Mes],K$5))</f>
        <v/>
      </c>
      <c r="L4829" s="39" t="str">
        <f>IF($B4829="","",-SUMIFS(Tabla7[Cantidad],Tabla7[Código del producto],$B4829,Tabla7[Tipo de movimiento],"SALIDA",Tabla7[Mes],L$5))</f>
        <v/>
      </c>
      <c r="M4829" s="39" t="str">
        <f>IF($B4829="","",-SUMIFS(Tabla7[Cantidad],Tabla7[Código del producto],$B4829,Tabla7[Tipo de movimiento],"SALIDA",Tabla7[Mes],M$5))</f>
        <v/>
      </c>
      <c r="N4829" s="39" t="str">
        <f>IF($B4829="","",-SUMIFS(Tabla7[Cantidad],Tabla7[Código del producto],$B4829,Tabla7[Tipo de movimiento],"SALIDA",Tabla7[Mes],N$5))</f>
        <v/>
      </c>
      <c r="O4829" s="39" t="str">
        <f>IF($B4829="","",-SUMIFS(Tabla7[Cantidad],Tabla7[Código del producto],$B4829,Tabla7[Tipo de movimiento],"SALIDA",Tabla7[Mes],O$5))</f>
        <v/>
      </c>
      <c r="P4829" s="39" t="str">
        <f>IF($B4829="","",-SUMIFS(Tabla7[Cantidad],Tabla7[Código del producto],$B4829,Tabla7[Tipo de movimiento],"SALIDA",Tabla7[Mes],P$5))</f>
        <v/>
      </c>
      <c r="Q4829" s="39" t="str">
        <f t="shared" si="225"/>
        <v/>
      </c>
      <c r="R4829" s="51" t="str">
        <f>IF($B4829="","",IFERROR(VLOOKUP($B4829,'ABC rotación'!$C:$G,5,0),"C"))</f>
        <v/>
      </c>
      <c r="S4829" s="41" t="str">
        <f t="shared" si="226"/>
        <v/>
      </c>
      <c r="T4829" s="40" t="str">
        <f t="shared" si="227"/>
        <v/>
      </c>
      <c r="U4829" s="23" t="str">
        <f>IF($B4829="","",VLOOKUP($T4829,Tablas!$X$14:$Y$17,2,1))</f>
        <v/>
      </c>
    </row>
    <row r="4830" spans="2:21" x14ac:dyDescent="0.2">
      <c r="B4830" s="1" t="str">
        <f>IF(Tablas!B4828="","",Tablas!B4828)</f>
        <v/>
      </c>
      <c r="C4830" s="1" t="str">
        <f>IF(Tablas!C4828="","",Tablas!C4828)</f>
        <v/>
      </c>
      <c r="D4830" s="1" t="str">
        <f>IF(Tablas!D4828="","",Tablas!D4828)</f>
        <v/>
      </c>
      <c r="E4830" s="1" t="str">
        <f>IF(Tablas!E4828="","",Tablas!E4828)</f>
        <v/>
      </c>
      <c r="F4830" s="1" t="str">
        <f>IF(Tablas!F4828="","",Tablas!F4828)</f>
        <v/>
      </c>
      <c r="G4830" s="1" t="str">
        <f>IF(Tablas!I4828="","",Tablas!I4828)</f>
        <v/>
      </c>
      <c r="H4830" s="1" t="s">
        <v>911</v>
      </c>
      <c r="I4830" s="39" t="str">
        <f>IF($B4830="","",-SUMIFS(Tabla7[Cantidad],Tabla7[Código del producto],$B4830,Tabla7[Tipo de movimiento],"SALIDA",Tabla7[Mes],I$5))</f>
        <v/>
      </c>
      <c r="J4830" s="39" t="str">
        <f>IF($B4830="","",-SUMIFS(Tabla7[Cantidad],Tabla7[Código del producto],$B4830,Tabla7[Tipo de movimiento],"SALIDA",Tabla7[Mes],J$5))</f>
        <v/>
      </c>
      <c r="K4830" s="39" t="str">
        <f>IF($B4830="","",-SUMIFS(Tabla7[Cantidad],Tabla7[Código del producto],$B4830,Tabla7[Tipo de movimiento],"SALIDA",Tabla7[Mes],K$5))</f>
        <v/>
      </c>
      <c r="L4830" s="39" t="str">
        <f>IF($B4830="","",-SUMIFS(Tabla7[Cantidad],Tabla7[Código del producto],$B4830,Tabla7[Tipo de movimiento],"SALIDA",Tabla7[Mes],L$5))</f>
        <v/>
      </c>
      <c r="M4830" s="39" t="str">
        <f>IF($B4830="","",-SUMIFS(Tabla7[Cantidad],Tabla7[Código del producto],$B4830,Tabla7[Tipo de movimiento],"SALIDA",Tabla7[Mes],M$5))</f>
        <v/>
      </c>
      <c r="N4830" s="39" t="str">
        <f>IF($B4830="","",-SUMIFS(Tabla7[Cantidad],Tabla7[Código del producto],$B4830,Tabla7[Tipo de movimiento],"SALIDA",Tabla7[Mes],N$5))</f>
        <v/>
      </c>
      <c r="O4830" s="39" t="str">
        <f>IF($B4830="","",-SUMIFS(Tabla7[Cantidad],Tabla7[Código del producto],$B4830,Tabla7[Tipo de movimiento],"SALIDA",Tabla7[Mes],O$5))</f>
        <v/>
      </c>
      <c r="P4830" s="39" t="str">
        <f>IF($B4830="","",-SUMIFS(Tabla7[Cantidad],Tabla7[Código del producto],$B4830,Tabla7[Tipo de movimiento],"SALIDA",Tabla7[Mes],P$5))</f>
        <v/>
      </c>
      <c r="Q4830" s="39" t="str">
        <f t="shared" si="225"/>
        <v/>
      </c>
      <c r="R4830" s="51" t="str">
        <f>IF($B4830="","",IFERROR(VLOOKUP($B4830,'ABC rotación'!$C:$G,5,0),"C"))</f>
        <v/>
      </c>
      <c r="S4830" s="41" t="str">
        <f t="shared" si="226"/>
        <v/>
      </c>
      <c r="T4830" s="40" t="str">
        <f t="shared" si="227"/>
        <v/>
      </c>
      <c r="U4830" s="23" t="str">
        <f>IF($B4830="","",VLOOKUP($T4830,Tablas!$X$14:$Y$17,2,1))</f>
        <v/>
      </c>
    </row>
    <row r="4831" spans="2:21" x14ac:dyDescent="0.2">
      <c r="B4831" s="1" t="str">
        <f>IF(Tablas!B4829="","",Tablas!B4829)</f>
        <v/>
      </c>
      <c r="C4831" s="1" t="str">
        <f>IF(Tablas!C4829="","",Tablas!C4829)</f>
        <v/>
      </c>
      <c r="D4831" s="1" t="str">
        <f>IF(Tablas!D4829="","",Tablas!D4829)</f>
        <v/>
      </c>
      <c r="E4831" s="1" t="str">
        <f>IF(Tablas!E4829="","",Tablas!E4829)</f>
        <v/>
      </c>
      <c r="F4831" s="1" t="str">
        <f>IF(Tablas!F4829="","",Tablas!F4829)</f>
        <v/>
      </c>
      <c r="G4831" s="1" t="str">
        <f>IF(Tablas!I4829="","",Tablas!I4829)</f>
        <v/>
      </c>
      <c r="H4831" s="1" t="s">
        <v>911</v>
      </c>
      <c r="I4831" s="39" t="str">
        <f>IF($B4831="","",-SUMIFS(Tabla7[Cantidad],Tabla7[Código del producto],$B4831,Tabla7[Tipo de movimiento],"SALIDA",Tabla7[Mes],I$5))</f>
        <v/>
      </c>
      <c r="J4831" s="39" t="str">
        <f>IF($B4831="","",-SUMIFS(Tabla7[Cantidad],Tabla7[Código del producto],$B4831,Tabla7[Tipo de movimiento],"SALIDA",Tabla7[Mes],J$5))</f>
        <v/>
      </c>
      <c r="K4831" s="39" t="str">
        <f>IF($B4831="","",-SUMIFS(Tabla7[Cantidad],Tabla7[Código del producto],$B4831,Tabla7[Tipo de movimiento],"SALIDA",Tabla7[Mes],K$5))</f>
        <v/>
      </c>
      <c r="L4831" s="39" t="str">
        <f>IF($B4831="","",-SUMIFS(Tabla7[Cantidad],Tabla7[Código del producto],$B4831,Tabla7[Tipo de movimiento],"SALIDA",Tabla7[Mes],L$5))</f>
        <v/>
      </c>
      <c r="M4831" s="39" t="str">
        <f>IF($B4831="","",-SUMIFS(Tabla7[Cantidad],Tabla7[Código del producto],$B4831,Tabla7[Tipo de movimiento],"SALIDA",Tabla7[Mes],M$5))</f>
        <v/>
      </c>
      <c r="N4831" s="39" t="str">
        <f>IF($B4831="","",-SUMIFS(Tabla7[Cantidad],Tabla7[Código del producto],$B4831,Tabla7[Tipo de movimiento],"SALIDA",Tabla7[Mes],N$5))</f>
        <v/>
      </c>
      <c r="O4831" s="39" t="str">
        <f>IF($B4831="","",-SUMIFS(Tabla7[Cantidad],Tabla7[Código del producto],$B4831,Tabla7[Tipo de movimiento],"SALIDA",Tabla7[Mes],O$5))</f>
        <v/>
      </c>
      <c r="P4831" s="39" t="str">
        <f>IF($B4831="","",-SUMIFS(Tabla7[Cantidad],Tabla7[Código del producto],$B4831,Tabla7[Tipo de movimiento],"SALIDA",Tabla7[Mes],P$5))</f>
        <v/>
      </c>
      <c r="Q4831" s="39" t="str">
        <f t="shared" si="225"/>
        <v/>
      </c>
      <c r="R4831" s="51" t="str">
        <f>IF($B4831="","",IFERROR(VLOOKUP($B4831,'ABC rotación'!$C:$G,5,0),"C"))</f>
        <v/>
      </c>
      <c r="S4831" s="41" t="str">
        <f t="shared" si="226"/>
        <v/>
      </c>
      <c r="T4831" s="40" t="str">
        <f t="shared" si="227"/>
        <v/>
      </c>
      <c r="U4831" s="23" t="str">
        <f>IF($B4831="","",VLOOKUP($T4831,Tablas!$X$14:$Y$17,2,1))</f>
        <v/>
      </c>
    </row>
    <row r="4832" spans="2:21" x14ac:dyDescent="0.2">
      <c r="B4832" s="1" t="str">
        <f>IF(Tablas!B4830="","",Tablas!B4830)</f>
        <v/>
      </c>
      <c r="C4832" s="1" t="str">
        <f>IF(Tablas!C4830="","",Tablas!C4830)</f>
        <v/>
      </c>
      <c r="D4832" s="1" t="str">
        <f>IF(Tablas!D4830="","",Tablas!D4830)</f>
        <v/>
      </c>
      <c r="E4832" s="1" t="str">
        <f>IF(Tablas!E4830="","",Tablas!E4830)</f>
        <v/>
      </c>
      <c r="F4832" s="1" t="str">
        <f>IF(Tablas!F4830="","",Tablas!F4830)</f>
        <v/>
      </c>
      <c r="G4832" s="1" t="str">
        <f>IF(Tablas!I4830="","",Tablas!I4830)</f>
        <v/>
      </c>
      <c r="H4832" s="1" t="s">
        <v>911</v>
      </c>
      <c r="I4832" s="39" t="str">
        <f>IF($B4832="","",-SUMIFS(Tabla7[Cantidad],Tabla7[Código del producto],$B4832,Tabla7[Tipo de movimiento],"SALIDA",Tabla7[Mes],I$5))</f>
        <v/>
      </c>
      <c r="J4832" s="39" t="str">
        <f>IF($B4832="","",-SUMIFS(Tabla7[Cantidad],Tabla7[Código del producto],$B4832,Tabla7[Tipo de movimiento],"SALIDA",Tabla7[Mes],J$5))</f>
        <v/>
      </c>
      <c r="K4832" s="39" t="str">
        <f>IF($B4832="","",-SUMIFS(Tabla7[Cantidad],Tabla7[Código del producto],$B4832,Tabla7[Tipo de movimiento],"SALIDA",Tabla7[Mes],K$5))</f>
        <v/>
      </c>
      <c r="L4832" s="39" t="str">
        <f>IF($B4832="","",-SUMIFS(Tabla7[Cantidad],Tabla7[Código del producto],$B4832,Tabla7[Tipo de movimiento],"SALIDA",Tabla7[Mes],L$5))</f>
        <v/>
      </c>
      <c r="M4832" s="39" t="str">
        <f>IF($B4832="","",-SUMIFS(Tabla7[Cantidad],Tabla7[Código del producto],$B4832,Tabla7[Tipo de movimiento],"SALIDA",Tabla7[Mes],M$5))</f>
        <v/>
      </c>
      <c r="N4832" s="39" t="str">
        <f>IF($B4832="","",-SUMIFS(Tabla7[Cantidad],Tabla7[Código del producto],$B4832,Tabla7[Tipo de movimiento],"SALIDA",Tabla7[Mes],N$5))</f>
        <v/>
      </c>
      <c r="O4832" s="39" t="str">
        <f>IF($B4832="","",-SUMIFS(Tabla7[Cantidad],Tabla7[Código del producto],$B4832,Tabla7[Tipo de movimiento],"SALIDA",Tabla7[Mes],O$5))</f>
        <v/>
      </c>
      <c r="P4832" s="39" t="str">
        <f>IF($B4832="","",-SUMIFS(Tabla7[Cantidad],Tabla7[Código del producto],$B4832,Tabla7[Tipo de movimiento],"SALIDA",Tabla7[Mes],P$5))</f>
        <v/>
      </c>
      <c r="Q4832" s="39" t="str">
        <f t="shared" si="225"/>
        <v/>
      </c>
      <c r="R4832" s="51" t="str">
        <f>IF($B4832="","",IFERROR(VLOOKUP($B4832,'ABC rotación'!$C:$G,5,0),"C"))</f>
        <v/>
      </c>
      <c r="S4832" s="41" t="str">
        <f t="shared" si="226"/>
        <v/>
      </c>
      <c r="T4832" s="40" t="str">
        <f t="shared" si="227"/>
        <v/>
      </c>
      <c r="U4832" s="23" t="str">
        <f>IF($B4832="","",VLOOKUP($T4832,Tablas!$X$14:$Y$17,2,1))</f>
        <v/>
      </c>
    </row>
    <row r="4833" spans="2:21" x14ac:dyDescent="0.2">
      <c r="B4833" s="1" t="str">
        <f>IF(Tablas!B4831="","",Tablas!B4831)</f>
        <v/>
      </c>
      <c r="C4833" s="1" t="str">
        <f>IF(Tablas!C4831="","",Tablas!C4831)</f>
        <v/>
      </c>
      <c r="D4833" s="1" t="str">
        <f>IF(Tablas!D4831="","",Tablas!D4831)</f>
        <v/>
      </c>
      <c r="E4833" s="1" t="str">
        <f>IF(Tablas!E4831="","",Tablas!E4831)</f>
        <v/>
      </c>
      <c r="F4833" s="1" t="str">
        <f>IF(Tablas!F4831="","",Tablas!F4831)</f>
        <v/>
      </c>
      <c r="G4833" s="1" t="str">
        <f>IF(Tablas!I4831="","",Tablas!I4831)</f>
        <v/>
      </c>
      <c r="H4833" s="1" t="s">
        <v>911</v>
      </c>
      <c r="I4833" s="39" t="str">
        <f>IF($B4833="","",-SUMIFS(Tabla7[Cantidad],Tabla7[Código del producto],$B4833,Tabla7[Tipo de movimiento],"SALIDA",Tabla7[Mes],I$5))</f>
        <v/>
      </c>
      <c r="J4833" s="39" t="str">
        <f>IF($B4833="","",-SUMIFS(Tabla7[Cantidad],Tabla7[Código del producto],$B4833,Tabla7[Tipo de movimiento],"SALIDA",Tabla7[Mes],J$5))</f>
        <v/>
      </c>
      <c r="K4833" s="39" t="str">
        <f>IF($B4833="","",-SUMIFS(Tabla7[Cantidad],Tabla7[Código del producto],$B4833,Tabla7[Tipo de movimiento],"SALIDA",Tabla7[Mes],K$5))</f>
        <v/>
      </c>
      <c r="L4833" s="39" t="str">
        <f>IF($B4833="","",-SUMIFS(Tabla7[Cantidad],Tabla7[Código del producto],$B4833,Tabla7[Tipo de movimiento],"SALIDA",Tabla7[Mes],L$5))</f>
        <v/>
      </c>
      <c r="M4833" s="39" t="str">
        <f>IF($B4833="","",-SUMIFS(Tabla7[Cantidad],Tabla7[Código del producto],$B4833,Tabla7[Tipo de movimiento],"SALIDA",Tabla7[Mes],M$5))</f>
        <v/>
      </c>
      <c r="N4833" s="39" t="str">
        <f>IF($B4833="","",-SUMIFS(Tabla7[Cantidad],Tabla7[Código del producto],$B4833,Tabla7[Tipo de movimiento],"SALIDA",Tabla7[Mes],N$5))</f>
        <v/>
      </c>
      <c r="O4833" s="39" t="str">
        <f>IF($B4833="","",-SUMIFS(Tabla7[Cantidad],Tabla7[Código del producto],$B4833,Tabla7[Tipo de movimiento],"SALIDA",Tabla7[Mes],O$5))</f>
        <v/>
      </c>
      <c r="P4833" s="39" t="str">
        <f>IF($B4833="","",-SUMIFS(Tabla7[Cantidad],Tabla7[Código del producto],$B4833,Tabla7[Tipo de movimiento],"SALIDA",Tabla7[Mes],P$5))</f>
        <v/>
      </c>
      <c r="Q4833" s="39" t="str">
        <f t="shared" si="225"/>
        <v/>
      </c>
      <c r="R4833" s="51" t="str">
        <f>IF($B4833="","",IFERROR(VLOOKUP($B4833,'ABC rotación'!$C:$G,5,0),"C"))</f>
        <v/>
      </c>
      <c r="S4833" s="41" t="str">
        <f t="shared" si="226"/>
        <v/>
      </c>
      <c r="T4833" s="40" t="str">
        <f t="shared" si="227"/>
        <v/>
      </c>
      <c r="U4833" s="23" t="str">
        <f>IF($B4833="","",VLOOKUP($T4833,Tablas!$X$14:$Y$17,2,1))</f>
        <v/>
      </c>
    </row>
    <row r="4834" spans="2:21" x14ac:dyDescent="0.2">
      <c r="B4834" s="1" t="str">
        <f>IF(Tablas!B4832="","",Tablas!B4832)</f>
        <v/>
      </c>
      <c r="C4834" s="1" t="str">
        <f>IF(Tablas!C4832="","",Tablas!C4832)</f>
        <v/>
      </c>
      <c r="D4834" s="1" t="str">
        <f>IF(Tablas!D4832="","",Tablas!D4832)</f>
        <v/>
      </c>
      <c r="E4834" s="1" t="str">
        <f>IF(Tablas!E4832="","",Tablas!E4832)</f>
        <v/>
      </c>
      <c r="F4834" s="1" t="str">
        <f>IF(Tablas!F4832="","",Tablas!F4832)</f>
        <v/>
      </c>
      <c r="G4834" s="1" t="str">
        <f>IF(Tablas!I4832="","",Tablas!I4832)</f>
        <v/>
      </c>
      <c r="H4834" s="1" t="s">
        <v>911</v>
      </c>
      <c r="I4834" s="39" t="str">
        <f>IF($B4834="","",-SUMIFS(Tabla7[Cantidad],Tabla7[Código del producto],$B4834,Tabla7[Tipo de movimiento],"SALIDA",Tabla7[Mes],I$5))</f>
        <v/>
      </c>
      <c r="J4834" s="39" t="str">
        <f>IF($B4834="","",-SUMIFS(Tabla7[Cantidad],Tabla7[Código del producto],$B4834,Tabla7[Tipo de movimiento],"SALIDA",Tabla7[Mes],J$5))</f>
        <v/>
      </c>
      <c r="K4834" s="39" t="str">
        <f>IF($B4834="","",-SUMIFS(Tabla7[Cantidad],Tabla7[Código del producto],$B4834,Tabla7[Tipo de movimiento],"SALIDA",Tabla7[Mes],K$5))</f>
        <v/>
      </c>
      <c r="L4834" s="39" t="str">
        <f>IF($B4834="","",-SUMIFS(Tabla7[Cantidad],Tabla7[Código del producto],$B4834,Tabla7[Tipo de movimiento],"SALIDA",Tabla7[Mes],L$5))</f>
        <v/>
      </c>
      <c r="M4834" s="39" t="str">
        <f>IF($B4834="","",-SUMIFS(Tabla7[Cantidad],Tabla7[Código del producto],$B4834,Tabla7[Tipo de movimiento],"SALIDA",Tabla7[Mes],M$5))</f>
        <v/>
      </c>
      <c r="N4834" s="39" t="str">
        <f>IF($B4834="","",-SUMIFS(Tabla7[Cantidad],Tabla7[Código del producto],$B4834,Tabla7[Tipo de movimiento],"SALIDA",Tabla7[Mes],N$5))</f>
        <v/>
      </c>
      <c r="O4834" s="39" t="str">
        <f>IF($B4834="","",-SUMIFS(Tabla7[Cantidad],Tabla7[Código del producto],$B4834,Tabla7[Tipo de movimiento],"SALIDA",Tabla7[Mes],O$5))</f>
        <v/>
      </c>
      <c r="P4834" s="39" t="str">
        <f>IF($B4834="","",-SUMIFS(Tabla7[Cantidad],Tabla7[Código del producto],$B4834,Tabla7[Tipo de movimiento],"SALIDA",Tabla7[Mes],P$5))</f>
        <v/>
      </c>
      <c r="Q4834" s="39" t="str">
        <f t="shared" si="225"/>
        <v/>
      </c>
      <c r="R4834" s="51" t="str">
        <f>IF($B4834="","",IFERROR(VLOOKUP($B4834,'ABC rotación'!$C:$G,5,0),"C"))</f>
        <v/>
      </c>
      <c r="S4834" s="41" t="str">
        <f t="shared" si="226"/>
        <v/>
      </c>
      <c r="T4834" s="40" t="str">
        <f t="shared" si="227"/>
        <v/>
      </c>
      <c r="U4834" s="23" t="str">
        <f>IF($B4834="","",VLOOKUP($T4834,Tablas!$X$14:$Y$17,2,1))</f>
        <v/>
      </c>
    </row>
    <row r="4835" spans="2:21" x14ac:dyDescent="0.2">
      <c r="B4835" s="1" t="str">
        <f>IF(Tablas!B4833="","",Tablas!B4833)</f>
        <v/>
      </c>
      <c r="C4835" s="1" t="str">
        <f>IF(Tablas!C4833="","",Tablas!C4833)</f>
        <v/>
      </c>
      <c r="D4835" s="1" t="str">
        <f>IF(Tablas!D4833="","",Tablas!D4833)</f>
        <v/>
      </c>
      <c r="E4835" s="1" t="str">
        <f>IF(Tablas!E4833="","",Tablas!E4833)</f>
        <v/>
      </c>
      <c r="F4835" s="1" t="str">
        <f>IF(Tablas!F4833="","",Tablas!F4833)</f>
        <v/>
      </c>
      <c r="G4835" s="1" t="str">
        <f>IF(Tablas!I4833="","",Tablas!I4833)</f>
        <v/>
      </c>
      <c r="H4835" s="1" t="s">
        <v>911</v>
      </c>
      <c r="I4835" s="39" t="str">
        <f>IF($B4835="","",-SUMIFS(Tabla7[Cantidad],Tabla7[Código del producto],$B4835,Tabla7[Tipo de movimiento],"SALIDA",Tabla7[Mes],I$5))</f>
        <v/>
      </c>
      <c r="J4835" s="39" t="str">
        <f>IF($B4835="","",-SUMIFS(Tabla7[Cantidad],Tabla7[Código del producto],$B4835,Tabla7[Tipo de movimiento],"SALIDA",Tabla7[Mes],J$5))</f>
        <v/>
      </c>
      <c r="K4835" s="39" t="str">
        <f>IF($B4835="","",-SUMIFS(Tabla7[Cantidad],Tabla7[Código del producto],$B4835,Tabla7[Tipo de movimiento],"SALIDA",Tabla7[Mes],K$5))</f>
        <v/>
      </c>
      <c r="L4835" s="39" t="str">
        <f>IF($B4835="","",-SUMIFS(Tabla7[Cantidad],Tabla7[Código del producto],$B4835,Tabla7[Tipo de movimiento],"SALIDA",Tabla7[Mes],L$5))</f>
        <v/>
      </c>
      <c r="M4835" s="39" t="str">
        <f>IF($B4835="","",-SUMIFS(Tabla7[Cantidad],Tabla7[Código del producto],$B4835,Tabla7[Tipo de movimiento],"SALIDA",Tabla7[Mes],M$5))</f>
        <v/>
      </c>
      <c r="N4835" s="39" t="str">
        <f>IF($B4835="","",-SUMIFS(Tabla7[Cantidad],Tabla7[Código del producto],$B4835,Tabla7[Tipo de movimiento],"SALIDA",Tabla7[Mes],N$5))</f>
        <v/>
      </c>
      <c r="O4835" s="39" t="str">
        <f>IF($B4835="","",-SUMIFS(Tabla7[Cantidad],Tabla7[Código del producto],$B4835,Tabla7[Tipo de movimiento],"SALIDA",Tabla7[Mes],O$5))</f>
        <v/>
      </c>
      <c r="P4835" s="39" t="str">
        <f>IF($B4835="","",-SUMIFS(Tabla7[Cantidad],Tabla7[Código del producto],$B4835,Tabla7[Tipo de movimiento],"SALIDA",Tabla7[Mes],P$5))</f>
        <v/>
      </c>
      <c r="Q4835" s="39" t="str">
        <f t="shared" si="225"/>
        <v/>
      </c>
      <c r="R4835" s="51" t="str">
        <f>IF($B4835="","",IFERROR(VLOOKUP($B4835,'ABC rotación'!$C:$G,5,0),"C"))</f>
        <v/>
      </c>
      <c r="S4835" s="41" t="str">
        <f t="shared" si="226"/>
        <v/>
      </c>
      <c r="T4835" s="40" t="str">
        <f t="shared" si="227"/>
        <v/>
      </c>
      <c r="U4835" s="23" t="str">
        <f>IF($B4835="","",VLOOKUP($T4835,Tablas!$X$14:$Y$17,2,1))</f>
        <v/>
      </c>
    </row>
    <row r="4836" spans="2:21" x14ac:dyDescent="0.2">
      <c r="B4836" s="1" t="str">
        <f>IF(Tablas!B4834="","",Tablas!B4834)</f>
        <v/>
      </c>
      <c r="C4836" s="1" t="str">
        <f>IF(Tablas!C4834="","",Tablas!C4834)</f>
        <v/>
      </c>
      <c r="D4836" s="1" t="str">
        <f>IF(Tablas!D4834="","",Tablas!D4834)</f>
        <v/>
      </c>
      <c r="E4836" s="1" t="str">
        <f>IF(Tablas!E4834="","",Tablas!E4834)</f>
        <v/>
      </c>
      <c r="F4836" s="1" t="str">
        <f>IF(Tablas!F4834="","",Tablas!F4834)</f>
        <v/>
      </c>
      <c r="G4836" s="1" t="str">
        <f>IF(Tablas!I4834="","",Tablas!I4834)</f>
        <v/>
      </c>
      <c r="H4836" s="1" t="s">
        <v>911</v>
      </c>
      <c r="I4836" s="39" t="str">
        <f>IF($B4836="","",-SUMIFS(Tabla7[Cantidad],Tabla7[Código del producto],$B4836,Tabla7[Tipo de movimiento],"SALIDA",Tabla7[Mes],I$5))</f>
        <v/>
      </c>
      <c r="J4836" s="39" t="str">
        <f>IF($B4836="","",-SUMIFS(Tabla7[Cantidad],Tabla7[Código del producto],$B4836,Tabla7[Tipo de movimiento],"SALIDA",Tabla7[Mes],J$5))</f>
        <v/>
      </c>
      <c r="K4836" s="39" t="str">
        <f>IF($B4836="","",-SUMIFS(Tabla7[Cantidad],Tabla7[Código del producto],$B4836,Tabla7[Tipo de movimiento],"SALIDA",Tabla7[Mes],K$5))</f>
        <v/>
      </c>
      <c r="L4836" s="39" t="str">
        <f>IF($B4836="","",-SUMIFS(Tabla7[Cantidad],Tabla7[Código del producto],$B4836,Tabla7[Tipo de movimiento],"SALIDA",Tabla7[Mes],L$5))</f>
        <v/>
      </c>
      <c r="M4836" s="39" t="str">
        <f>IF($B4836="","",-SUMIFS(Tabla7[Cantidad],Tabla7[Código del producto],$B4836,Tabla7[Tipo de movimiento],"SALIDA",Tabla7[Mes],M$5))</f>
        <v/>
      </c>
      <c r="N4836" s="39" t="str">
        <f>IF($B4836="","",-SUMIFS(Tabla7[Cantidad],Tabla7[Código del producto],$B4836,Tabla7[Tipo de movimiento],"SALIDA",Tabla7[Mes],N$5))</f>
        <v/>
      </c>
      <c r="O4836" s="39" t="str">
        <f>IF($B4836="","",-SUMIFS(Tabla7[Cantidad],Tabla7[Código del producto],$B4836,Tabla7[Tipo de movimiento],"SALIDA",Tabla7[Mes],O$5))</f>
        <v/>
      </c>
      <c r="P4836" s="39" t="str">
        <f>IF($B4836="","",-SUMIFS(Tabla7[Cantidad],Tabla7[Código del producto],$B4836,Tabla7[Tipo de movimiento],"SALIDA",Tabla7[Mes],P$5))</f>
        <v/>
      </c>
      <c r="Q4836" s="39" t="str">
        <f t="shared" si="225"/>
        <v/>
      </c>
      <c r="R4836" s="51" t="str">
        <f>IF($B4836="","",IFERROR(VLOOKUP($B4836,'ABC rotación'!$C:$G,5,0),"C"))</f>
        <v/>
      </c>
      <c r="S4836" s="41" t="str">
        <f t="shared" si="226"/>
        <v/>
      </c>
      <c r="T4836" s="40" t="str">
        <f t="shared" si="227"/>
        <v/>
      </c>
      <c r="U4836" s="23" t="str">
        <f>IF($B4836="","",VLOOKUP($T4836,Tablas!$X$14:$Y$17,2,1))</f>
        <v/>
      </c>
    </row>
    <row r="4837" spans="2:21" x14ac:dyDescent="0.2">
      <c r="B4837" s="1" t="str">
        <f>IF(Tablas!B4835="","",Tablas!B4835)</f>
        <v/>
      </c>
      <c r="C4837" s="1" t="str">
        <f>IF(Tablas!C4835="","",Tablas!C4835)</f>
        <v/>
      </c>
      <c r="D4837" s="1" t="str">
        <f>IF(Tablas!D4835="","",Tablas!D4835)</f>
        <v/>
      </c>
      <c r="E4837" s="1" t="str">
        <f>IF(Tablas!E4835="","",Tablas!E4835)</f>
        <v/>
      </c>
      <c r="F4837" s="1" t="str">
        <f>IF(Tablas!F4835="","",Tablas!F4835)</f>
        <v/>
      </c>
      <c r="G4837" s="1" t="str">
        <f>IF(Tablas!I4835="","",Tablas!I4835)</f>
        <v/>
      </c>
      <c r="H4837" s="1" t="s">
        <v>911</v>
      </c>
      <c r="I4837" s="39" t="str">
        <f>IF($B4837="","",-SUMIFS(Tabla7[Cantidad],Tabla7[Código del producto],$B4837,Tabla7[Tipo de movimiento],"SALIDA",Tabla7[Mes],I$5))</f>
        <v/>
      </c>
      <c r="J4837" s="39" t="str">
        <f>IF($B4837="","",-SUMIFS(Tabla7[Cantidad],Tabla7[Código del producto],$B4837,Tabla7[Tipo de movimiento],"SALIDA",Tabla7[Mes],J$5))</f>
        <v/>
      </c>
      <c r="K4837" s="39" t="str">
        <f>IF($B4837="","",-SUMIFS(Tabla7[Cantidad],Tabla7[Código del producto],$B4837,Tabla7[Tipo de movimiento],"SALIDA",Tabla7[Mes],K$5))</f>
        <v/>
      </c>
      <c r="L4837" s="39" t="str">
        <f>IF($B4837="","",-SUMIFS(Tabla7[Cantidad],Tabla7[Código del producto],$B4837,Tabla7[Tipo de movimiento],"SALIDA",Tabla7[Mes],L$5))</f>
        <v/>
      </c>
      <c r="M4837" s="39" t="str">
        <f>IF($B4837="","",-SUMIFS(Tabla7[Cantidad],Tabla7[Código del producto],$B4837,Tabla7[Tipo de movimiento],"SALIDA",Tabla7[Mes],M$5))</f>
        <v/>
      </c>
      <c r="N4837" s="39" t="str">
        <f>IF($B4837="","",-SUMIFS(Tabla7[Cantidad],Tabla7[Código del producto],$B4837,Tabla7[Tipo de movimiento],"SALIDA",Tabla7[Mes],N$5))</f>
        <v/>
      </c>
      <c r="O4837" s="39" t="str">
        <f>IF($B4837="","",-SUMIFS(Tabla7[Cantidad],Tabla7[Código del producto],$B4837,Tabla7[Tipo de movimiento],"SALIDA",Tabla7[Mes],O$5))</f>
        <v/>
      </c>
      <c r="P4837" s="39" t="str">
        <f>IF($B4837="","",-SUMIFS(Tabla7[Cantidad],Tabla7[Código del producto],$B4837,Tabla7[Tipo de movimiento],"SALIDA",Tabla7[Mes],P$5))</f>
        <v/>
      </c>
      <c r="Q4837" s="39" t="str">
        <f t="shared" si="225"/>
        <v/>
      </c>
      <c r="R4837" s="51" t="str">
        <f>IF($B4837="","",IFERROR(VLOOKUP($B4837,'ABC rotación'!$C:$G,5,0),"C"))</f>
        <v/>
      </c>
      <c r="S4837" s="41" t="str">
        <f t="shared" si="226"/>
        <v/>
      </c>
      <c r="T4837" s="40" t="str">
        <f t="shared" si="227"/>
        <v/>
      </c>
      <c r="U4837" s="23" t="str">
        <f>IF($B4837="","",VLOOKUP($T4837,Tablas!$X$14:$Y$17,2,1))</f>
        <v/>
      </c>
    </row>
    <row r="4838" spans="2:21" x14ac:dyDescent="0.2">
      <c r="B4838" s="1" t="str">
        <f>IF(Tablas!B4836="","",Tablas!B4836)</f>
        <v/>
      </c>
      <c r="C4838" s="1" t="str">
        <f>IF(Tablas!C4836="","",Tablas!C4836)</f>
        <v/>
      </c>
      <c r="D4838" s="1" t="str">
        <f>IF(Tablas!D4836="","",Tablas!D4836)</f>
        <v/>
      </c>
      <c r="E4838" s="1" t="str">
        <f>IF(Tablas!E4836="","",Tablas!E4836)</f>
        <v/>
      </c>
      <c r="F4838" s="1" t="str">
        <f>IF(Tablas!F4836="","",Tablas!F4836)</f>
        <v/>
      </c>
      <c r="G4838" s="1" t="str">
        <f>IF(Tablas!I4836="","",Tablas!I4836)</f>
        <v/>
      </c>
      <c r="H4838" s="1" t="s">
        <v>911</v>
      </c>
      <c r="I4838" s="39" t="str">
        <f>IF($B4838="","",-SUMIFS(Tabla7[Cantidad],Tabla7[Código del producto],$B4838,Tabla7[Tipo de movimiento],"SALIDA",Tabla7[Mes],I$5))</f>
        <v/>
      </c>
      <c r="J4838" s="39" t="str">
        <f>IF($B4838="","",-SUMIFS(Tabla7[Cantidad],Tabla7[Código del producto],$B4838,Tabla7[Tipo de movimiento],"SALIDA",Tabla7[Mes],J$5))</f>
        <v/>
      </c>
      <c r="K4838" s="39" t="str">
        <f>IF($B4838="","",-SUMIFS(Tabla7[Cantidad],Tabla7[Código del producto],$B4838,Tabla7[Tipo de movimiento],"SALIDA",Tabla7[Mes],K$5))</f>
        <v/>
      </c>
      <c r="L4838" s="39" t="str">
        <f>IF($B4838="","",-SUMIFS(Tabla7[Cantidad],Tabla7[Código del producto],$B4838,Tabla7[Tipo de movimiento],"SALIDA",Tabla7[Mes],L$5))</f>
        <v/>
      </c>
      <c r="M4838" s="39" t="str">
        <f>IF($B4838="","",-SUMIFS(Tabla7[Cantidad],Tabla7[Código del producto],$B4838,Tabla7[Tipo de movimiento],"SALIDA",Tabla7[Mes],M$5))</f>
        <v/>
      </c>
      <c r="N4838" s="39" t="str">
        <f>IF($B4838="","",-SUMIFS(Tabla7[Cantidad],Tabla7[Código del producto],$B4838,Tabla7[Tipo de movimiento],"SALIDA",Tabla7[Mes],N$5))</f>
        <v/>
      </c>
      <c r="O4838" s="39" t="str">
        <f>IF($B4838="","",-SUMIFS(Tabla7[Cantidad],Tabla7[Código del producto],$B4838,Tabla7[Tipo de movimiento],"SALIDA",Tabla7[Mes],O$5))</f>
        <v/>
      </c>
      <c r="P4838" s="39" t="str">
        <f>IF($B4838="","",-SUMIFS(Tabla7[Cantidad],Tabla7[Código del producto],$B4838,Tabla7[Tipo de movimiento],"SALIDA",Tabla7[Mes],P$5))</f>
        <v/>
      </c>
      <c r="Q4838" s="39" t="str">
        <f t="shared" si="225"/>
        <v/>
      </c>
      <c r="R4838" s="51" t="str">
        <f>IF($B4838="","",IFERROR(VLOOKUP($B4838,'ABC rotación'!$C:$G,5,0),"C"))</f>
        <v/>
      </c>
      <c r="S4838" s="41" t="str">
        <f t="shared" si="226"/>
        <v/>
      </c>
      <c r="T4838" s="40" t="str">
        <f t="shared" si="227"/>
        <v/>
      </c>
      <c r="U4838" s="23" t="str">
        <f>IF($B4838="","",VLOOKUP($T4838,Tablas!$X$14:$Y$17,2,1))</f>
        <v/>
      </c>
    </row>
    <row r="4839" spans="2:21" x14ac:dyDescent="0.2">
      <c r="B4839" s="1" t="str">
        <f>IF(Tablas!B4837="","",Tablas!B4837)</f>
        <v/>
      </c>
      <c r="C4839" s="1" t="str">
        <f>IF(Tablas!C4837="","",Tablas!C4837)</f>
        <v/>
      </c>
      <c r="D4839" s="1" t="str">
        <f>IF(Tablas!D4837="","",Tablas!D4837)</f>
        <v/>
      </c>
      <c r="E4839" s="1" t="str">
        <f>IF(Tablas!E4837="","",Tablas!E4837)</f>
        <v/>
      </c>
      <c r="F4839" s="1" t="str">
        <f>IF(Tablas!F4837="","",Tablas!F4837)</f>
        <v/>
      </c>
      <c r="G4839" s="1" t="str">
        <f>IF(Tablas!I4837="","",Tablas!I4837)</f>
        <v/>
      </c>
      <c r="H4839" s="1" t="s">
        <v>911</v>
      </c>
      <c r="I4839" s="39" t="str">
        <f>IF($B4839="","",-SUMIFS(Tabla7[Cantidad],Tabla7[Código del producto],$B4839,Tabla7[Tipo de movimiento],"SALIDA",Tabla7[Mes],I$5))</f>
        <v/>
      </c>
      <c r="J4839" s="39" t="str">
        <f>IF($B4839="","",-SUMIFS(Tabla7[Cantidad],Tabla7[Código del producto],$B4839,Tabla7[Tipo de movimiento],"SALIDA",Tabla7[Mes],J$5))</f>
        <v/>
      </c>
      <c r="K4839" s="39" t="str">
        <f>IF($B4839="","",-SUMIFS(Tabla7[Cantidad],Tabla7[Código del producto],$B4839,Tabla7[Tipo de movimiento],"SALIDA",Tabla7[Mes],K$5))</f>
        <v/>
      </c>
      <c r="L4839" s="39" t="str">
        <f>IF($B4839="","",-SUMIFS(Tabla7[Cantidad],Tabla7[Código del producto],$B4839,Tabla7[Tipo de movimiento],"SALIDA",Tabla7[Mes],L$5))</f>
        <v/>
      </c>
      <c r="M4839" s="39" t="str">
        <f>IF($B4839="","",-SUMIFS(Tabla7[Cantidad],Tabla7[Código del producto],$B4839,Tabla7[Tipo de movimiento],"SALIDA",Tabla7[Mes],M$5))</f>
        <v/>
      </c>
      <c r="N4839" s="39" t="str">
        <f>IF($B4839="","",-SUMIFS(Tabla7[Cantidad],Tabla7[Código del producto],$B4839,Tabla7[Tipo de movimiento],"SALIDA",Tabla7[Mes],N$5))</f>
        <v/>
      </c>
      <c r="O4839" s="39" t="str">
        <f>IF($B4839="","",-SUMIFS(Tabla7[Cantidad],Tabla7[Código del producto],$B4839,Tabla7[Tipo de movimiento],"SALIDA",Tabla7[Mes],O$5))</f>
        <v/>
      </c>
      <c r="P4839" s="39" t="str">
        <f>IF($B4839="","",-SUMIFS(Tabla7[Cantidad],Tabla7[Código del producto],$B4839,Tabla7[Tipo de movimiento],"SALIDA",Tabla7[Mes],P$5))</f>
        <v/>
      </c>
      <c r="Q4839" s="39" t="str">
        <f t="shared" si="225"/>
        <v/>
      </c>
      <c r="R4839" s="51" t="str">
        <f>IF($B4839="","",IFERROR(VLOOKUP($B4839,'ABC rotación'!$C:$G,5,0),"C"))</f>
        <v/>
      </c>
      <c r="S4839" s="41" t="str">
        <f t="shared" si="226"/>
        <v/>
      </c>
      <c r="T4839" s="40" t="str">
        <f t="shared" si="227"/>
        <v/>
      </c>
      <c r="U4839" s="23" t="str">
        <f>IF($B4839="","",VLOOKUP($T4839,Tablas!$X$14:$Y$17,2,1))</f>
        <v/>
      </c>
    </row>
    <row r="4840" spans="2:21" x14ac:dyDescent="0.2">
      <c r="B4840" s="1" t="str">
        <f>IF(Tablas!B4838="","",Tablas!B4838)</f>
        <v/>
      </c>
      <c r="C4840" s="1" t="str">
        <f>IF(Tablas!C4838="","",Tablas!C4838)</f>
        <v/>
      </c>
      <c r="D4840" s="1" t="str">
        <f>IF(Tablas!D4838="","",Tablas!D4838)</f>
        <v/>
      </c>
      <c r="E4840" s="1" t="str">
        <f>IF(Tablas!E4838="","",Tablas!E4838)</f>
        <v/>
      </c>
      <c r="F4840" s="1" t="str">
        <f>IF(Tablas!F4838="","",Tablas!F4838)</f>
        <v/>
      </c>
      <c r="G4840" s="1" t="str">
        <f>IF(Tablas!I4838="","",Tablas!I4838)</f>
        <v/>
      </c>
      <c r="H4840" s="1" t="s">
        <v>911</v>
      </c>
      <c r="I4840" s="39" t="str">
        <f>IF($B4840="","",-SUMIFS(Tabla7[Cantidad],Tabla7[Código del producto],$B4840,Tabla7[Tipo de movimiento],"SALIDA",Tabla7[Mes],I$5))</f>
        <v/>
      </c>
      <c r="J4840" s="39" t="str">
        <f>IF($B4840="","",-SUMIFS(Tabla7[Cantidad],Tabla7[Código del producto],$B4840,Tabla7[Tipo de movimiento],"SALIDA",Tabla7[Mes],J$5))</f>
        <v/>
      </c>
      <c r="K4840" s="39" t="str">
        <f>IF($B4840="","",-SUMIFS(Tabla7[Cantidad],Tabla7[Código del producto],$B4840,Tabla7[Tipo de movimiento],"SALIDA",Tabla7[Mes],K$5))</f>
        <v/>
      </c>
      <c r="L4840" s="39" t="str">
        <f>IF($B4840="","",-SUMIFS(Tabla7[Cantidad],Tabla7[Código del producto],$B4840,Tabla7[Tipo de movimiento],"SALIDA",Tabla7[Mes],L$5))</f>
        <v/>
      </c>
      <c r="M4840" s="39" t="str">
        <f>IF($B4840="","",-SUMIFS(Tabla7[Cantidad],Tabla7[Código del producto],$B4840,Tabla7[Tipo de movimiento],"SALIDA",Tabla7[Mes],M$5))</f>
        <v/>
      </c>
      <c r="N4840" s="39" t="str">
        <f>IF($B4840="","",-SUMIFS(Tabla7[Cantidad],Tabla7[Código del producto],$B4840,Tabla7[Tipo de movimiento],"SALIDA",Tabla7[Mes],N$5))</f>
        <v/>
      </c>
      <c r="O4840" s="39" t="str">
        <f>IF($B4840="","",-SUMIFS(Tabla7[Cantidad],Tabla7[Código del producto],$B4840,Tabla7[Tipo de movimiento],"SALIDA",Tabla7[Mes],O$5))</f>
        <v/>
      </c>
      <c r="P4840" s="39" t="str">
        <f>IF($B4840="","",-SUMIFS(Tabla7[Cantidad],Tabla7[Código del producto],$B4840,Tabla7[Tipo de movimiento],"SALIDA",Tabla7[Mes],P$5))</f>
        <v/>
      </c>
      <c r="Q4840" s="39" t="str">
        <f t="shared" si="225"/>
        <v/>
      </c>
      <c r="R4840" s="51" t="str">
        <f>IF($B4840="","",IFERROR(VLOOKUP($B4840,'ABC rotación'!$C:$G,5,0),"C"))</f>
        <v/>
      </c>
      <c r="S4840" s="41" t="str">
        <f t="shared" si="226"/>
        <v/>
      </c>
      <c r="T4840" s="40" t="str">
        <f t="shared" si="227"/>
        <v/>
      </c>
      <c r="U4840" s="23" t="str">
        <f>IF($B4840="","",VLOOKUP($T4840,Tablas!$X$14:$Y$17,2,1))</f>
        <v/>
      </c>
    </row>
    <row r="4841" spans="2:21" x14ac:dyDescent="0.2">
      <c r="B4841" s="1" t="str">
        <f>IF(Tablas!B4839="","",Tablas!B4839)</f>
        <v/>
      </c>
      <c r="C4841" s="1" t="str">
        <f>IF(Tablas!C4839="","",Tablas!C4839)</f>
        <v/>
      </c>
      <c r="D4841" s="1" t="str">
        <f>IF(Tablas!D4839="","",Tablas!D4839)</f>
        <v/>
      </c>
      <c r="E4841" s="1" t="str">
        <f>IF(Tablas!E4839="","",Tablas!E4839)</f>
        <v/>
      </c>
      <c r="F4841" s="1" t="str">
        <f>IF(Tablas!F4839="","",Tablas!F4839)</f>
        <v/>
      </c>
      <c r="G4841" s="1" t="str">
        <f>IF(Tablas!I4839="","",Tablas!I4839)</f>
        <v/>
      </c>
      <c r="H4841" s="1" t="s">
        <v>911</v>
      </c>
      <c r="I4841" s="39" t="str">
        <f>IF($B4841="","",-SUMIFS(Tabla7[Cantidad],Tabla7[Código del producto],$B4841,Tabla7[Tipo de movimiento],"SALIDA",Tabla7[Mes],I$5))</f>
        <v/>
      </c>
      <c r="J4841" s="39" t="str">
        <f>IF($B4841="","",-SUMIFS(Tabla7[Cantidad],Tabla7[Código del producto],$B4841,Tabla7[Tipo de movimiento],"SALIDA",Tabla7[Mes],J$5))</f>
        <v/>
      </c>
      <c r="K4841" s="39" t="str">
        <f>IF($B4841="","",-SUMIFS(Tabla7[Cantidad],Tabla7[Código del producto],$B4841,Tabla7[Tipo de movimiento],"SALIDA",Tabla7[Mes],K$5))</f>
        <v/>
      </c>
      <c r="L4841" s="39" t="str">
        <f>IF($B4841="","",-SUMIFS(Tabla7[Cantidad],Tabla7[Código del producto],$B4841,Tabla7[Tipo de movimiento],"SALIDA",Tabla7[Mes],L$5))</f>
        <v/>
      </c>
      <c r="M4841" s="39" t="str">
        <f>IF($B4841="","",-SUMIFS(Tabla7[Cantidad],Tabla7[Código del producto],$B4841,Tabla7[Tipo de movimiento],"SALIDA",Tabla7[Mes],M$5))</f>
        <v/>
      </c>
      <c r="N4841" s="39" t="str">
        <f>IF($B4841="","",-SUMIFS(Tabla7[Cantidad],Tabla7[Código del producto],$B4841,Tabla7[Tipo de movimiento],"SALIDA",Tabla7[Mes],N$5))</f>
        <v/>
      </c>
      <c r="O4841" s="39" t="str">
        <f>IF($B4841="","",-SUMIFS(Tabla7[Cantidad],Tabla7[Código del producto],$B4841,Tabla7[Tipo de movimiento],"SALIDA",Tabla7[Mes],O$5))</f>
        <v/>
      </c>
      <c r="P4841" s="39" t="str">
        <f>IF($B4841="","",-SUMIFS(Tabla7[Cantidad],Tabla7[Código del producto],$B4841,Tabla7[Tipo de movimiento],"SALIDA",Tabla7[Mes],P$5))</f>
        <v/>
      </c>
      <c r="Q4841" s="39" t="str">
        <f t="shared" si="225"/>
        <v/>
      </c>
      <c r="R4841" s="51" t="str">
        <f>IF($B4841="","",IFERROR(VLOOKUP($B4841,'ABC rotación'!$C:$G,5,0),"C"))</f>
        <v/>
      </c>
      <c r="S4841" s="41" t="str">
        <f t="shared" si="226"/>
        <v/>
      </c>
      <c r="T4841" s="40" t="str">
        <f t="shared" si="227"/>
        <v/>
      </c>
      <c r="U4841" s="23" t="str">
        <f>IF($B4841="","",VLOOKUP($T4841,Tablas!$X$14:$Y$17,2,1))</f>
        <v/>
      </c>
    </row>
    <row r="4842" spans="2:21" x14ac:dyDescent="0.2">
      <c r="B4842" s="1" t="str">
        <f>IF(Tablas!B4840="","",Tablas!B4840)</f>
        <v/>
      </c>
      <c r="C4842" s="1" t="str">
        <f>IF(Tablas!C4840="","",Tablas!C4840)</f>
        <v/>
      </c>
      <c r="D4842" s="1" t="str">
        <f>IF(Tablas!D4840="","",Tablas!D4840)</f>
        <v/>
      </c>
      <c r="E4842" s="1" t="str">
        <f>IF(Tablas!E4840="","",Tablas!E4840)</f>
        <v/>
      </c>
      <c r="F4842" s="1" t="str">
        <f>IF(Tablas!F4840="","",Tablas!F4840)</f>
        <v/>
      </c>
      <c r="G4842" s="1" t="str">
        <f>IF(Tablas!I4840="","",Tablas!I4840)</f>
        <v/>
      </c>
      <c r="H4842" s="1" t="s">
        <v>911</v>
      </c>
      <c r="I4842" s="39" t="str">
        <f>IF($B4842="","",-SUMIFS(Tabla7[Cantidad],Tabla7[Código del producto],$B4842,Tabla7[Tipo de movimiento],"SALIDA",Tabla7[Mes],I$5))</f>
        <v/>
      </c>
      <c r="J4842" s="39" t="str">
        <f>IF($B4842="","",-SUMIFS(Tabla7[Cantidad],Tabla7[Código del producto],$B4842,Tabla7[Tipo de movimiento],"SALIDA",Tabla7[Mes],J$5))</f>
        <v/>
      </c>
      <c r="K4842" s="39" t="str">
        <f>IF($B4842="","",-SUMIFS(Tabla7[Cantidad],Tabla7[Código del producto],$B4842,Tabla7[Tipo de movimiento],"SALIDA",Tabla7[Mes],K$5))</f>
        <v/>
      </c>
      <c r="L4842" s="39" t="str">
        <f>IF($B4842="","",-SUMIFS(Tabla7[Cantidad],Tabla7[Código del producto],$B4842,Tabla7[Tipo de movimiento],"SALIDA",Tabla7[Mes],L$5))</f>
        <v/>
      </c>
      <c r="M4842" s="39" t="str">
        <f>IF($B4842="","",-SUMIFS(Tabla7[Cantidad],Tabla7[Código del producto],$B4842,Tabla7[Tipo de movimiento],"SALIDA",Tabla7[Mes],M$5))</f>
        <v/>
      </c>
      <c r="N4842" s="39" t="str">
        <f>IF($B4842="","",-SUMIFS(Tabla7[Cantidad],Tabla7[Código del producto],$B4842,Tabla7[Tipo de movimiento],"SALIDA",Tabla7[Mes],N$5))</f>
        <v/>
      </c>
      <c r="O4842" s="39" t="str">
        <f>IF($B4842="","",-SUMIFS(Tabla7[Cantidad],Tabla7[Código del producto],$B4842,Tabla7[Tipo de movimiento],"SALIDA",Tabla7[Mes],O$5))</f>
        <v/>
      </c>
      <c r="P4842" s="39" t="str">
        <f>IF($B4842="","",-SUMIFS(Tabla7[Cantidad],Tabla7[Código del producto],$B4842,Tabla7[Tipo de movimiento],"SALIDA",Tabla7[Mes],P$5))</f>
        <v/>
      </c>
      <c r="Q4842" s="39" t="str">
        <f t="shared" si="225"/>
        <v/>
      </c>
      <c r="R4842" s="51" t="str">
        <f>IF($B4842="","",IFERROR(VLOOKUP($B4842,'ABC rotación'!$C:$G,5,0),"C"))</f>
        <v/>
      </c>
      <c r="S4842" s="41" t="str">
        <f t="shared" si="226"/>
        <v/>
      </c>
      <c r="T4842" s="40" t="str">
        <f t="shared" si="227"/>
        <v/>
      </c>
      <c r="U4842" s="23" t="str">
        <f>IF($B4842="","",VLOOKUP($T4842,Tablas!$X$14:$Y$17,2,1))</f>
        <v/>
      </c>
    </row>
    <row r="4843" spans="2:21" x14ac:dyDescent="0.2">
      <c r="B4843" s="1" t="str">
        <f>IF(Tablas!B4841="","",Tablas!B4841)</f>
        <v/>
      </c>
      <c r="C4843" s="1" t="str">
        <f>IF(Tablas!C4841="","",Tablas!C4841)</f>
        <v/>
      </c>
      <c r="D4843" s="1" t="str">
        <f>IF(Tablas!D4841="","",Tablas!D4841)</f>
        <v/>
      </c>
      <c r="E4843" s="1" t="str">
        <f>IF(Tablas!E4841="","",Tablas!E4841)</f>
        <v/>
      </c>
      <c r="F4843" s="1" t="str">
        <f>IF(Tablas!F4841="","",Tablas!F4841)</f>
        <v/>
      </c>
      <c r="G4843" s="1" t="str">
        <f>IF(Tablas!I4841="","",Tablas!I4841)</f>
        <v/>
      </c>
      <c r="H4843" s="1" t="s">
        <v>911</v>
      </c>
      <c r="I4843" s="39" t="str">
        <f>IF($B4843="","",-SUMIFS(Tabla7[Cantidad],Tabla7[Código del producto],$B4843,Tabla7[Tipo de movimiento],"SALIDA",Tabla7[Mes],I$5))</f>
        <v/>
      </c>
      <c r="J4843" s="39" t="str">
        <f>IF($B4843="","",-SUMIFS(Tabla7[Cantidad],Tabla7[Código del producto],$B4843,Tabla7[Tipo de movimiento],"SALIDA",Tabla7[Mes],J$5))</f>
        <v/>
      </c>
      <c r="K4843" s="39" t="str">
        <f>IF($B4843="","",-SUMIFS(Tabla7[Cantidad],Tabla7[Código del producto],$B4843,Tabla7[Tipo de movimiento],"SALIDA",Tabla7[Mes],K$5))</f>
        <v/>
      </c>
      <c r="L4843" s="39" t="str">
        <f>IF($B4843="","",-SUMIFS(Tabla7[Cantidad],Tabla7[Código del producto],$B4843,Tabla7[Tipo de movimiento],"SALIDA",Tabla7[Mes],L$5))</f>
        <v/>
      </c>
      <c r="M4843" s="39" t="str">
        <f>IF($B4843="","",-SUMIFS(Tabla7[Cantidad],Tabla7[Código del producto],$B4843,Tabla7[Tipo de movimiento],"SALIDA",Tabla7[Mes],M$5))</f>
        <v/>
      </c>
      <c r="N4843" s="39" t="str">
        <f>IF($B4843="","",-SUMIFS(Tabla7[Cantidad],Tabla7[Código del producto],$B4843,Tabla7[Tipo de movimiento],"SALIDA",Tabla7[Mes],N$5))</f>
        <v/>
      </c>
      <c r="O4843" s="39" t="str">
        <f>IF($B4843="","",-SUMIFS(Tabla7[Cantidad],Tabla7[Código del producto],$B4843,Tabla7[Tipo de movimiento],"SALIDA",Tabla7[Mes],O$5))</f>
        <v/>
      </c>
      <c r="P4843" s="39" t="str">
        <f>IF($B4843="","",-SUMIFS(Tabla7[Cantidad],Tabla7[Código del producto],$B4843,Tabla7[Tipo de movimiento],"SALIDA",Tabla7[Mes],P$5))</f>
        <v/>
      </c>
      <c r="Q4843" s="39" t="str">
        <f t="shared" si="225"/>
        <v/>
      </c>
      <c r="R4843" s="51" t="str">
        <f>IF($B4843="","",IFERROR(VLOOKUP($B4843,'ABC rotación'!$C:$G,5,0),"C"))</f>
        <v/>
      </c>
      <c r="S4843" s="41" t="str">
        <f t="shared" si="226"/>
        <v/>
      </c>
      <c r="T4843" s="40" t="str">
        <f t="shared" si="227"/>
        <v/>
      </c>
      <c r="U4843" s="23" t="str">
        <f>IF($B4843="","",VLOOKUP($T4843,Tablas!$X$14:$Y$17,2,1))</f>
        <v/>
      </c>
    </row>
    <row r="4844" spans="2:21" x14ac:dyDescent="0.2">
      <c r="B4844" s="1" t="str">
        <f>IF(Tablas!B4842="","",Tablas!B4842)</f>
        <v/>
      </c>
      <c r="C4844" s="1" t="str">
        <f>IF(Tablas!C4842="","",Tablas!C4842)</f>
        <v/>
      </c>
      <c r="D4844" s="1" t="str">
        <f>IF(Tablas!D4842="","",Tablas!D4842)</f>
        <v/>
      </c>
      <c r="E4844" s="1" t="str">
        <f>IF(Tablas!E4842="","",Tablas!E4842)</f>
        <v/>
      </c>
      <c r="F4844" s="1" t="str">
        <f>IF(Tablas!F4842="","",Tablas!F4842)</f>
        <v/>
      </c>
      <c r="G4844" s="1" t="str">
        <f>IF(Tablas!I4842="","",Tablas!I4842)</f>
        <v/>
      </c>
      <c r="H4844" s="1" t="s">
        <v>911</v>
      </c>
      <c r="I4844" s="39" t="str">
        <f>IF($B4844="","",-SUMIFS(Tabla7[Cantidad],Tabla7[Código del producto],$B4844,Tabla7[Tipo de movimiento],"SALIDA",Tabla7[Mes],I$5))</f>
        <v/>
      </c>
      <c r="J4844" s="39" t="str">
        <f>IF($B4844="","",-SUMIFS(Tabla7[Cantidad],Tabla7[Código del producto],$B4844,Tabla7[Tipo de movimiento],"SALIDA",Tabla7[Mes],J$5))</f>
        <v/>
      </c>
      <c r="K4844" s="39" t="str">
        <f>IF($B4844="","",-SUMIFS(Tabla7[Cantidad],Tabla7[Código del producto],$B4844,Tabla7[Tipo de movimiento],"SALIDA",Tabla7[Mes],K$5))</f>
        <v/>
      </c>
      <c r="L4844" s="39" t="str">
        <f>IF($B4844="","",-SUMIFS(Tabla7[Cantidad],Tabla7[Código del producto],$B4844,Tabla7[Tipo de movimiento],"SALIDA",Tabla7[Mes],L$5))</f>
        <v/>
      </c>
      <c r="M4844" s="39" t="str">
        <f>IF($B4844="","",-SUMIFS(Tabla7[Cantidad],Tabla7[Código del producto],$B4844,Tabla7[Tipo de movimiento],"SALIDA",Tabla7[Mes],M$5))</f>
        <v/>
      </c>
      <c r="N4844" s="39" t="str">
        <f>IF($B4844="","",-SUMIFS(Tabla7[Cantidad],Tabla7[Código del producto],$B4844,Tabla7[Tipo de movimiento],"SALIDA",Tabla7[Mes],N$5))</f>
        <v/>
      </c>
      <c r="O4844" s="39" t="str">
        <f>IF($B4844="","",-SUMIFS(Tabla7[Cantidad],Tabla7[Código del producto],$B4844,Tabla7[Tipo de movimiento],"SALIDA",Tabla7[Mes],O$5))</f>
        <v/>
      </c>
      <c r="P4844" s="39" t="str">
        <f>IF($B4844="","",-SUMIFS(Tabla7[Cantidad],Tabla7[Código del producto],$B4844,Tabla7[Tipo de movimiento],"SALIDA",Tabla7[Mes],P$5))</f>
        <v/>
      </c>
      <c r="Q4844" s="39" t="str">
        <f t="shared" si="225"/>
        <v/>
      </c>
      <c r="R4844" s="51" t="str">
        <f>IF($B4844="","",IFERROR(VLOOKUP($B4844,'ABC rotación'!$C:$G,5,0),"C"))</f>
        <v/>
      </c>
      <c r="S4844" s="41" t="str">
        <f t="shared" si="226"/>
        <v/>
      </c>
      <c r="T4844" s="40" t="str">
        <f t="shared" si="227"/>
        <v/>
      </c>
      <c r="U4844" s="23" t="str">
        <f>IF($B4844="","",VLOOKUP($T4844,Tablas!$X$14:$Y$17,2,1))</f>
        <v/>
      </c>
    </row>
    <row r="4845" spans="2:21" x14ac:dyDescent="0.2">
      <c r="B4845" s="1" t="str">
        <f>IF(Tablas!B4843="","",Tablas!B4843)</f>
        <v/>
      </c>
      <c r="C4845" s="1" t="str">
        <f>IF(Tablas!C4843="","",Tablas!C4843)</f>
        <v/>
      </c>
      <c r="D4845" s="1" t="str">
        <f>IF(Tablas!D4843="","",Tablas!D4843)</f>
        <v/>
      </c>
      <c r="E4845" s="1" t="str">
        <f>IF(Tablas!E4843="","",Tablas!E4843)</f>
        <v/>
      </c>
      <c r="F4845" s="1" t="str">
        <f>IF(Tablas!F4843="","",Tablas!F4843)</f>
        <v/>
      </c>
      <c r="G4845" s="1" t="str">
        <f>IF(Tablas!I4843="","",Tablas!I4843)</f>
        <v/>
      </c>
      <c r="H4845" s="1" t="s">
        <v>911</v>
      </c>
      <c r="I4845" s="39" t="str">
        <f>IF($B4845="","",-SUMIFS(Tabla7[Cantidad],Tabla7[Código del producto],$B4845,Tabla7[Tipo de movimiento],"SALIDA",Tabla7[Mes],I$5))</f>
        <v/>
      </c>
      <c r="J4845" s="39" t="str">
        <f>IF($B4845="","",-SUMIFS(Tabla7[Cantidad],Tabla7[Código del producto],$B4845,Tabla7[Tipo de movimiento],"SALIDA",Tabla7[Mes],J$5))</f>
        <v/>
      </c>
      <c r="K4845" s="39" t="str">
        <f>IF($B4845="","",-SUMIFS(Tabla7[Cantidad],Tabla7[Código del producto],$B4845,Tabla7[Tipo de movimiento],"SALIDA",Tabla7[Mes],K$5))</f>
        <v/>
      </c>
      <c r="L4845" s="39" t="str">
        <f>IF($B4845="","",-SUMIFS(Tabla7[Cantidad],Tabla7[Código del producto],$B4845,Tabla7[Tipo de movimiento],"SALIDA",Tabla7[Mes],L$5))</f>
        <v/>
      </c>
      <c r="M4845" s="39" t="str">
        <f>IF($B4845="","",-SUMIFS(Tabla7[Cantidad],Tabla7[Código del producto],$B4845,Tabla7[Tipo de movimiento],"SALIDA",Tabla7[Mes],M$5))</f>
        <v/>
      </c>
      <c r="N4845" s="39" t="str">
        <f>IF($B4845="","",-SUMIFS(Tabla7[Cantidad],Tabla7[Código del producto],$B4845,Tabla7[Tipo de movimiento],"SALIDA",Tabla7[Mes],N$5))</f>
        <v/>
      </c>
      <c r="O4845" s="39" t="str">
        <f>IF($B4845="","",-SUMIFS(Tabla7[Cantidad],Tabla7[Código del producto],$B4845,Tabla7[Tipo de movimiento],"SALIDA",Tabla7[Mes],O$5))</f>
        <v/>
      </c>
      <c r="P4845" s="39" t="str">
        <f>IF($B4845="","",-SUMIFS(Tabla7[Cantidad],Tabla7[Código del producto],$B4845,Tabla7[Tipo de movimiento],"SALIDA",Tabla7[Mes],P$5))</f>
        <v/>
      </c>
      <c r="Q4845" s="39" t="str">
        <f t="shared" si="225"/>
        <v/>
      </c>
      <c r="R4845" s="51" t="str">
        <f>IF($B4845="","",IFERROR(VLOOKUP($B4845,'ABC rotación'!$C:$G,5,0),"C"))</f>
        <v/>
      </c>
      <c r="S4845" s="41" t="str">
        <f t="shared" si="226"/>
        <v/>
      </c>
      <c r="T4845" s="40" t="str">
        <f t="shared" si="227"/>
        <v/>
      </c>
      <c r="U4845" s="23" t="str">
        <f>IF($B4845="","",VLOOKUP($T4845,Tablas!$X$14:$Y$17,2,1))</f>
        <v/>
      </c>
    </row>
    <row r="4846" spans="2:21" x14ac:dyDescent="0.2">
      <c r="B4846" s="1" t="str">
        <f>IF(Tablas!B4844="","",Tablas!B4844)</f>
        <v/>
      </c>
      <c r="C4846" s="1" t="str">
        <f>IF(Tablas!C4844="","",Tablas!C4844)</f>
        <v/>
      </c>
      <c r="D4846" s="1" t="str">
        <f>IF(Tablas!D4844="","",Tablas!D4844)</f>
        <v/>
      </c>
      <c r="E4846" s="1" t="str">
        <f>IF(Tablas!E4844="","",Tablas!E4844)</f>
        <v/>
      </c>
      <c r="F4846" s="1" t="str">
        <f>IF(Tablas!F4844="","",Tablas!F4844)</f>
        <v/>
      </c>
      <c r="G4846" s="1" t="str">
        <f>IF(Tablas!I4844="","",Tablas!I4844)</f>
        <v/>
      </c>
      <c r="H4846" s="1" t="s">
        <v>911</v>
      </c>
      <c r="I4846" s="39" t="str">
        <f>IF($B4846="","",-SUMIFS(Tabla7[Cantidad],Tabla7[Código del producto],$B4846,Tabla7[Tipo de movimiento],"SALIDA",Tabla7[Mes],I$5))</f>
        <v/>
      </c>
      <c r="J4846" s="39" t="str">
        <f>IF($B4846="","",-SUMIFS(Tabla7[Cantidad],Tabla7[Código del producto],$B4846,Tabla7[Tipo de movimiento],"SALIDA",Tabla7[Mes],J$5))</f>
        <v/>
      </c>
      <c r="K4846" s="39" t="str">
        <f>IF($B4846="","",-SUMIFS(Tabla7[Cantidad],Tabla7[Código del producto],$B4846,Tabla7[Tipo de movimiento],"SALIDA",Tabla7[Mes],K$5))</f>
        <v/>
      </c>
      <c r="L4846" s="39" t="str">
        <f>IF($B4846="","",-SUMIFS(Tabla7[Cantidad],Tabla7[Código del producto],$B4846,Tabla7[Tipo de movimiento],"SALIDA",Tabla7[Mes],L$5))</f>
        <v/>
      </c>
      <c r="M4846" s="39" t="str">
        <f>IF($B4846="","",-SUMIFS(Tabla7[Cantidad],Tabla7[Código del producto],$B4846,Tabla7[Tipo de movimiento],"SALIDA",Tabla7[Mes],M$5))</f>
        <v/>
      </c>
      <c r="N4846" s="39" t="str">
        <f>IF($B4846="","",-SUMIFS(Tabla7[Cantidad],Tabla7[Código del producto],$B4846,Tabla7[Tipo de movimiento],"SALIDA",Tabla7[Mes],N$5))</f>
        <v/>
      </c>
      <c r="O4846" s="39" t="str">
        <f>IF($B4846="","",-SUMIFS(Tabla7[Cantidad],Tabla7[Código del producto],$B4846,Tabla7[Tipo de movimiento],"SALIDA",Tabla7[Mes],O$5))</f>
        <v/>
      </c>
      <c r="P4846" s="39" t="str">
        <f>IF($B4846="","",-SUMIFS(Tabla7[Cantidad],Tabla7[Código del producto],$B4846,Tabla7[Tipo de movimiento],"SALIDA",Tabla7[Mes],P$5))</f>
        <v/>
      </c>
      <c r="Q4846" s="39" t="str">
        <f t="shared" si="225"/>
        <v/>
      </c>
      <c r="R4846" s="51" t="str">
        <f>IF($B4846="","",IFERROR(VLOOKUP($B4846,'ABC rotación'!$C:$G,5,0),"C"))</f>
        <v/>
      </c>
      <c r="S4846" s="41" t="str">
        <f t="shared" si="226"/>
        <v/>
      </c>
      <c r="T4846" s="40" t="str">
        <f t="shared" si="227"/>
        <v/>
      </c>
      <c r="U4846" s="23" t="str">
        <f>IF($B4846="","",VLOOKUP($T4846,Tablas!$X$14:$Y$17,2,1))</f>
        <v/>
      </c>
    </row>
    <row r="4847" spans="2:21" x14ac:dyDescent="0.2">
      <c r="B4847" s="1" t="str">
        <f>IF(Tablas!B4845="","",Tablas!B4845)</f>
        <v/>
      </c>
      <c r="C4847" s="1" t="str">
        <f>IF(Tablas!C4845="","",Tablas!C4845)</f>
        <v/>
      </c>
      <c r="D4847" s="1" t="str">
        <f>IF(Tablas!D4845="","",Tablas!D4845)</f>
        <v/>
      </c>
      <c r="E4847" s="1" t="str">
        <f>IF(Tablas!E4845="","",Tablas!E4845)</f>
        <v/>
      </c>
      <c r="F4847" s="1" t="str">
        <f>IF(Tablas!F4845="","",Tablas!F4845)</f>
        <v/>
      </c>
      <c r="G4847" s="1" t="str">
        <f>IF(Tablas!I4845="","",Tablas!I4845)</f>
        <v/>
      </c>
      <c r="H4847" s="1" t="s">
        <v>911</v>
      </c>
      <c r="I4847" s="39" t="str">
        <f>IF($B4847="","",-SUMIFS(Tabla7[Cantidad],Tabla7[Código del producto],$B4847,Tabla7[Tipo de movimiento],"SALIDA",Tabla7[Mes],I$5))</f>
        <v/>
      </c>
      <c r="J4847" s="39" t="str">
        <f>IF($B4847="","",-SUMIFS(Tabla7[Cantidad],Tabla7[Código del producto],$B4847,Tabla7[Tipo de movimiento],"SALIDA",Tabla7[Mes],J$5))</f>
        <v/>
      </c>
      <c r="K4847" s="39" t="str">
        <f>IF($B4847="","",-SUMIFS(Tabla7[Cantidad],Tabla7[Código del producto],$B4847,Tabla7[Tipo de movimiento],"SALIDA",Tabla7[Mes],K$5))</f>
        <v/>
      </c>
      <c r="L4847" s="39" t="str">
        <f>IF($B4847="","",-SUMIFS(Tabla7[Cantidad],Tabla7[Código del producto],$B4847,Tabla7[Tipo de movimiento],"SALIDA",Tabla7[Mes],L$5))</f>
        <v/>
      </c>
      <c r="M4847" s="39" t="str">
        <f>IF($B4847="","",-SUMIFS(Tabla7[Cantidad],Tabla7[Código del producto],$B4847,Tabla7[Tipo de movimiento],"SALIDA",Tabla7[Mes],M$5))</f>
        <v/>
      </c>
      <c r="N4847" s="39" t="str">
        <f>IF($B4847="","",-SUMIFS(Tabla7[Cantidad],Tabla7[Código del producto],$B4847,Tabla7[Tipo de movimiento],"SALIDA",Tabla7[Mes],N$5))</f>
        <v/>
      </c>
      <c r="O4847" s="39" t="str">
        <f>IF($B4847="","",-SUMIFS(Tabla7[Cantidad],Tabla7[Código del producto],$B4847,Tabla7[Tipo de movimiento],"SALIDA",Tabla7[Mes],O$5))</f>
        <v/>
      </c>
      <c r="P4847" s="39" t="str">
        <f>IF($B4847="","",-SUMIFS(Tabla7[Cantidad],Tabla7[Código del producto],$B4847,Tabla7[Tipo de movimiento],"SALIDA",Tabla7[Mes],P$5))</f>
        <v/>
      </c>
      <c r="Q4847" s="39" t="str">
        <f t="shared" si="225"/>
        <v/>
      </c>
      <c r="R4847" s="51" t="str">
        <f>IF($B4847="","",IFERROR(VLOOKUP($B4847,'ABC rotación'!$C:$G,5,0),"C"))</f>
        <v/>
      </c>
      <c r="S4847" s="41" t="str">
        <f t="shared" si="226"/>
        <v/>
      </c>
      <c r="T4847" s="40" t="str">
        <f t="shared" si="227"/>
        <v/>
      </c>
      <c r="U4847" s="23" t="str">
        <f>IF($B4847="","",VLOOKUP($T4847,Tablas!$X$14:$Y$17,2,1))</f>
        <v/>
      </c>
    </row>
    <row r="4848" spans="2:21" x14ac:dyDescent="0.2">
      <c r="B4848" s="1" t="str">
        <f>IF(Tablas!B4846="","",Tablas!B4846)</f>
        <v/>
      </c>
      <c r="C4848" s="1" t="str">
        <f>IF(Tablas!C4846="","",Tablas!C4846)</f>
        <v/>
      </c>
      <c r="D4848" s="1" t="str">
        <f>IF(Tablas!D4846="","",Tablas!D4846)</f>
        <v/>
      </c>
      <c r="E4848" s="1" t="str">
        <f>IF(Tablas!E4846="","",Tablas!E4846)</f>
        <v/>
      </c>
      <c r="F4848" s="1" t="str">
        <f>IF(Tablas!F4846="","",Tablas!F4846)</f>
        <v/>
      </c>
      <c r="G4848" s="1" t="str">
        <f>IF(Tablas!I4846="","",Tablas!I4846)</f>
        <v/>
      </c>
      <c r="H4848" s="1" t="s">
        <v>911</v>
      </c>
      <c r="I4848" s="39" t="str">
        <f>IF($B4848="","",-SUMIFS(Tabla7[Cantidad],Tabla7[Código del producto],$B4848,Tabla7[Tipo de movimiento],"SALIDA",Tabla7[Mes],I$5))</f>
        <v/>
      </c>
      <c r="J4848" s="39" t="str">
        <f>IF($B4848="","",-SUMIFS(Tabla7[Cantidad],Tabla7[Código del producto],$B4848,Tabla7[Tipo de movimiento],"SALIDA",Tabla7[Mes],J$5))</f>
        <v/>
      </c>
      <c r="K4848" s="39" t="str">
        <f>IF($B4848="","",-SUMIFS(Tabla7[Cantidad],Tabla7[Código del producto],$B4848,Tabla7[Tipo de movimiento],"SALIDA",Tabla7[Mes],K$5))</f>
        <v/>
      </c>
      <c r="L4848" s="39" t="str">
        <f>IF($B4848="","",-SUMIFS(Tabla7[Cantidad],Tabla7[Código del producto],$B4848,Tabla7[Tipo de movimiento],"SALIDA",Tabla7[Mes],L$5))</f>
        <v/>
      </c>
      <c r="M4848" s="39" t="str">
        <f>IF($B4848="","",-SUMIFS(Tabla7[Cantidad],Tabla7[Código del producto],$B4848,Tabla7[Tipo de movimiento],"SALIDA",Tabla7[Mes],M$5))</f>
        <v/>
      </c>
      <c r="N4848" s="39" t="str">
        <f>IF($B4848="","",-SUMIFS(Tabla7[Cantidad],Tabla7[Código del producto],$B4848,Tabla7[Tipo de movimiento],"SALIDA",Tabla7[Mes],N$5))</f>
        <v/>
      </c>
      <c r="O4848" s="39" t="str">
        <f>IF($B4848="","",-SUMIFS(Tabla7[Cantidad],Tabla7[Código del producto],$B4848,Tabla7[Tipo de movimiento],"SALIDA",Tabla7[Mes],O$5))</f>
        <v/>
      </c>
      <c r="P4848" s="39" t="str">
        <f>IF($B4848="","",-SUMIFS(Tabla7[Cantidad],Tabla7[Código del producto],$B4848,Tabla7[Tipo de movimiento],"SALIDA",Tabla7[Mes],P$5))</f>
        <v/>
      </c>
      <c r="Q4848" s="39" t="str">
        <f t="shared" si="225"/>
        <v/>
      </c>
      <c r="R4848" s="51" t="str">
        <f>IF($B4848="","",IFERROR(VLOOKUP($B4848,'ABC rotación'!$C:$G,5,0),"C"))</f>
        <v/>
      </c>
      <c r="S4848" s="41" t="str">
        <f t="shared" si="226"/>
        <v/>
      </c>
      <c r="T4848" s="40" t="str">
        <f t="shared" si="227"/>
        <v/>
      </c>
      <c r="U4848" s="23" t="str">
        <f>IF($B4848="","",VLOOKUP($T4848,Tablas!$X$14:$Y$17,2,1))</f>
        <v/>
      </c>
    </row>
    <row r="4849" spans="2:21" x14ac:dyDescent="0.2">
      <c r="B4849" s="1" t="str">
        <f>IF(Tablas!B4847="","",Tablas!B4847)</f>
        <v/>
      </c>
      <c r="C4849" s="1" t="str">
        <f>IF(Tablas!C4847="","",Tablas!C4847)</f>
        <v/>
      </c>
      <c r="D4849" s="1" t="str">
        <f>IF(Tablas!D4847="","",Tablas!D4847)</f>
        <v/>
      </c>
      <c r="E4849" s="1" t="str">
        <f>IF(Tablas!E4847="","",Tablas!E4847)</f>
        <v/>
      </c>
      <c r="F4849" s="1" t="str">
        <f>IF(Tablas!F4847="","",Tablas!F4847)</f>
        <v/>
      </c>
      <c r="G4849" s="1" t="str">
        <f>IF(Tablas!I4847="","",Tablas!I4847)</f>
        <v/>
      </c>
      <c r="H4849" s="1" t="s">
        <v>911</v>
      </c>
      <c r="I4849" s="39" t="str">
        <f>IF($B4849="","",-SUMIFS(Tabla7[Cantidad],Tabla7[Código del producto],$B4849,Tabla7[Tipo de movimiento],"SALIDA",Tabla7[Mes],I$5))</f>
        <v/>
      </c>
      <c r="J4849" s="39" t="str">
        <f>IF($B4849="","",-SUMIFS(Tabla7[Cantidad],Tabla7[Código del producto],$B4849,Tabla7[Tipo de movimiento],"SALIDA",Tabla7[Mes],J$5))</f>
        <v/>
      </c>
      <c r="K4849" s="39" t="str">
        <f>IF($B4849="","",-SUMIFS(Tabla7[Cantidad],Tabla7[Código del producto],$B4849,Tabla7[Tipo de movimiento],"SALIDA",Tabla7[Mes],K$5))</f>
        <v/>
      </c>
      <c r="L4849" s="39" t="str">
        <f>IF($B4849="","",-SUMIFS(Tabla7[Cantidad],Tabla7[Código del producto],$B4849,Tabla7[Tipo de movimiento],"SALIDA",Tabla7[Mes],L$5))</f>
        <v/>
      </c>
      <c r="M4849" s="39" t="str">
        <f>IF($B4849="","",-SUMIFS(Tabla7[Cantidad],Tabla7[Código del producto],$B4849,Tabla7[Tipo de movimiento],"SALIDA",Tabla7[Mes],M$5))</f>
        <v/>
      </c>
      <c r="N4849" s="39" t="str">
        <f>IF($B4849="","",-SUMIFS(Tabla7[Cantidad],Tabla7[Código del producto],$B4849,Tabla7[Tipo de movimiento],"SALIDA",Tabla7[Mes],N$5))</f>
        <v/>
      </c>
      <c r="O4849" s="39" t="str">
        <f>IF($B4849="","",-SUMIFS(Tabla7[Cantidad],Tabla7[Código del producto],$B4849,Tabla7[Tipo de movimiento],"SALIDA",Tabla7[Mes],O$5))</f>
        <v/>
      </c>
      <c r="P4849" s="39" t="str">
        <f>IF($B4849="","",-SUMIFS(Tabla7[Cantidad],Tabla7[Código del producto],$B4849,Tabla7[Tipo de movimiento],"SALIDA",Tabla7[Mes],P$5))</f>
        <v/>
      </c>
      <c r="Q4849" s="39" t="str">
        <f t="shared" si="225"/>
        <v/>
      </c>
      <c r="R4849" s="51" t="str">
        <f>IF($B4849="","",IFERROR(VLOOKUP($B4849,'ABC rotación'!$C:$G,5,0),"C"))</f>
        <v/>
      </c>
      <c r="S4849" s="41" t="str">
        <f t="shared" si="226"/>
        <v/>
      </c>
      <c r="T4849" s="40" t="str">
        <f t="shared" si="227"/>
        <v/>
      </c>
      <c r="U4849" s="23" t="str">
        <f>IF($B4849="","",VLOOKUP($T4849,Tablas!$X$14:$Y$17,2,1))</f>
        <v/>
      </c>
    </row>
    <row r="4850" spans="2:21" x14ac:dyDescent="0.2">
      <c r="B4850" s="1" t="str">
        <f>IF(Tablas!B4848="","",Tablas!B4848)</f>
        <v/>
      </c>
      <c r="C4850" s="1" t="str">
        <f>IF(Tablas!C4848="","",Tablas!C4848)</f>
        <v/>
      </c>
      <c r="D4850" s="1" t="str">
        <f>IF(Tablas!D4848="","",Tablas!D4848)</f>
        <v/>
      </c>
      <c r="E4850" s="1" t="str">
        <f>IF(Tablas!E4848="","",Tablas!E4848)</f>
        <v/>
      </c>
      <c r="F4850" s="1" t="str">
        <f>IF(Tablas!F4848="","",Tablas!F4848)</f>
        <v/>
      </c>
      <c r="G4850" s="1" t="str">
        <f>IF(Tablas!I4848="","",Tablas!I4848)</f>
        <v/>
      </c>
      <c r="H4850" s="1" t="s">
        <v>911</v>
      </c>
      <c r="I4850" s="39" t="str">
        <f>IF($B4850="","",-SUMIFS(Tabla7[Cantidad],Tabla7[Código del producto],$B4850,Tabla7[Tipo de movimiento],"SALIDA",Tabla7[Mes],I$5))</f>
        <v/>
      </c>
      <c r="J4850" s="39" t="str">
        <f>IF($B4850="","",-SUMIFS(Tabla7[Cantidad],Tabla7[Código del producto],$B4850,Tabla7[Tipo de movimiento],"SALIDA",Tabla7[Mes],J$5))</f>
        <v/>
      </c>
      <c r="K4850" s="39" t="str">
        <f>IF($B4850="","",-SUMIFS(Tabla7[Cantidad],Tabla7[Código del producto],$B4850,Tabla7[Tipo de movimiento],"SALIDA",Tabla7[Mes],K$5))</f>
        <v/>
      </c>
      <c r="L4850" s="39" t="str">
        <f>IF($B4850="","",-SUMIFS(Tabla7[Cantidad],Tabla7[Código del producto],$B4850,Tabla7[Tipo de movimiento],"SALIDA",Tabla7[Mes],L$5))</f>
        <v/>
      </c>
      <c r="M4850" s="39" t="str">
        <f>IF($B4850="","",-SUMIFS(Tabla7[Cantidad],Tabla7[Código del producto],$B4850,Tabla7[Tipo de movimiento],"SALIDA",Tabla7[Mes],M$5))</f>
        <v/>
      </c>
      <c r="N4850" s="39" t="str">
        <f>IF($B4850="","",-SUMIFS(Tabla7[Cantidad],Tabla7[Código del producto],$B4850,Tabla7[Tipo de movimiento],"SALIDA",Tabla7[Mes],N$5))</f>
        <v/>
      </c>
      <c r="O4850" s="39" t="str">
        <f>IF($B4850="","",-SUMIFS(Tabla7[Cantidad],Tabla7[Código del producto],$B4850,Tabla7[Tipo de movimiento],"SALIDA",Tabla7[Mes],O$5))</f>
        <v/>
      </c>
      <c r="P4850" s="39" t="str">
        <f>IF($B4850="","",-SUMIFS(Tabla7[Cantidad],Tabla7[Código del producto],$B4850,Tabla7[Tipo de movimiento],"SALIDA",Tabla7[Mes],P$5))</f>
        <v/>
      </c>
      <c r="Q4850" s="39" t="str">
        <f t="shared" si="225"/>
        <v/>
      </c>
      <c r="R4850" s="51" t="str">
        <f>IF($B4850="","",IFERROR(VLOOKUP($B4850,'ABC rotación'!$C:$G,5,0),"C"))</f>
        <v/>
      </c>
      <c r="S4850" s="41" t="str">
        <f t="shared" si="226"/>
        <v/>
      </c>
      <c r="T4850" s="40" t="str">
        <f t="shared" si="227"/>
        <v/>
      </c>
      <c r="U4850" s="23" t="str">
        <f>IF($B4850="","",VLOOKUP($T4850,Tablas!$X$14:$Y$17,2,1))</f>
        <v/>
      </c>
    </row>
    <row r="4851" spans="2:21" x14ac:dyDescent="0.2">
      <c r="B4851" s="1" t="str">
        <f>IF(Tablas!B4849="","",Tablas!B4849)</f>
        <v/>
      </c>
      <c r="C4851" s="1" t="str">
        <f>IF(Tablas!C4849="","",Tablas!C4849)</f>
        <v/>
      </c>
      <c r="D4851" s="1" t="str">
        <f>IF(Tablas!D4849="","",Tablas!D4849)</f>
        <v/>
      </c>
      <c r="E4851" s="1" t="str">
        <f>IF(Tablas!E4849="","",Tablas!E4849)</f>
        <v/>
      </c>
      <c r="F4851" s="1" t="str">
        <f>IF(Tablas!F4849="","",Tablas!F4849)</f>
        <v/>
      </c>
      <c r="G4851" s="1" t="str">
        <f>IF(Tablas!I4849="","",Tablas!I4849)</f>
        <v/>
      </c>
      <c r="H4851" s="1" t="s">
        <v>911</v>
      </c>
      <c r="I4851" s="39" t="str">
        <f>IF($B4851="","",-SUMIFS(Tabla7[Cantidad],Tabla7[Código del producto],$B4851,Tabla7[Tipo de movimiento],"SALIDA",Tabla7[Mes],I$5))</f>
        <v/>
      </c>
      <c r="J4851" s="39" t="str">
        <f>IF($B4851="","",-SUMIFS(Tabla7[Cantidad],Tabla7[Código del producto],$B4851,Tabla7[Tipo de movimiento],"SALIDA",Tabla7[Mes],J$5))</f>
        <v/>
      </c>
      <c r="K4851" s="39" t="str">
        <f>IF($B4851="","",-SUMIFS(Tabla7[Cantidad],Tabla7[Código del producto],$B4851,Tabla7[Tipo de movimiento],"SALIDA",Tabla7[Mes],K$5))</f>
        <v/>
      </c>
      <c r="L4851" s="39" t="str">
        <f>IF($B4851="","",-SUMIFS(Tabla7[Cantidad],Tabla7[Código del producto],$B4851,Tabla7[Tipo de movimiento],"SALIDA",Tabla7[Mes],L$5))</f>
        <v/>
      </c>
      <c r="M4851" s="39" t="str">
        <f>IF($B4851="","",-SUMIFS(Tabla7[Cantidad],Tabla7[Código del producto],$B4851,Tabla7[Tipo de movimiento],"SALIDA",Tabla7[Mes],M$5))</f>
        <v/>
      </c>
      <c r="N4851" s="39" t="str">
        <f>IF($B4851="","",-SUMIFS(Tabla7[Cantidad],Tabla7[Código del producto],$B4851,Tabla7[Tipo de movimiento],"SALIDA",Tabla7[Mes],N$5))</f>
        <v/>
      </c>
      <c r="O4851" s="39" t="str">
        <f>IF($B4851="","",-SUMIFS(Tabla7[Cantidad],Tabla7[Código del producto],$B4851,Tabla7[Tipo de movimiento],"SALIDA",Tabla7[Mes],O$5))</f>
        <v/>
      </c>
      <c r="P4851" s="39" t="str">
        <f>IF($B4851="","",-SUMIFS(Tabla7[Cantidad],Tabla7[Código del producto],$B4851,Tabla7[Tipo de movimiento],"SALIDA",Tabla7[Mes],P$5))</f>
        <v/>
      </c>
      <c r="Q4851" s="39" t="str">
        <f t="shared" si="225"/>
        <v/>
      </c>
      <c r="R4851" s="51" t="str">
        <f>IF($B4851="","",IFERROR(VLOOKUP($B4851,'ABC rotación'!$C:$G,5,0),"C"))</f>
        <v/>
      </c>
      <c r="S4851" s="41" t="str">
        <f t="shared" si="226"/>
        <v/>
      </c>
      <c r="T4851" s="40" t="str">
        <f t="shared" si="227"/>
        <v/>
      </c>
      <c r="U4851" s="23" t="str">
        <f>IF($B4851="","",VLOOKUP($T4851,Tablas!$X$14:$Y$17,2,1))</f>
        <v/>
      </c>
    </row>
    <row r="4852" spans="2:21" x14ac:dyDescent="0.2">
      <c r="B4852" s="1" t="str">
        <f>IF(Tablas!B4850="","",Tablas!B4850)</f>
        <v/>
      </c>
      <c r="C4852" s="1" t="str">
        <f>IF(Tablas!C4850="","",Tablas!C4850)</f>
        <v/>
      </c>
      <c r="D4852" s="1" t="str">
        <f>IF(Tablas!D4850="","",Tablas!D4850)</f>
        <v/>
      </c>
      <c r="E4852" s="1" t="str">
        <f>IF(Tablas!E4850="","",Tablas!E4850)</f>
        <v/>
      </c>
      <c r="F4852" s="1" t="str">
        <f>IF(Tablas!F4850="","",Tablas!F4850)</f>
        <v/>
      </c>
      <c r="G4852" s="1" t="str">
        <f>IF(Tablas!I4850="","",Tablas!I4850)</f>
        <v/>
      </c>
      <c r="H4852" s="1" t="s">
        <v>911</v>
      </c>
      <c r="I4852" s="39" t="str">
        <f>IF($B4852="","",-SUMIFS(Tabla7[Cantidad],Tabla7[Código del producto],$B4852,Tabla7[Tipo de movimiento],"SALIDA",Tabla7[Mes],I$5))</f>
        <v/>
      </c>
      <c r="J4852" s="39" t="str">
        <f>IF($B4852="","",-SUMIFS(Tabla7[Cantidad],Tabla7[Código del producto],$B4852,Tabla7[Tipo de movimiento],"SALIDA",Tabla7[Mes],J$5))</f>
        <v/>
      </c>
      <c r="K4852" s="39" t="str">
        <f>IF($B4852="","",-SUMIFS(Tabla7[Cantidad],Tabla7[Código del producto],$B4852,Tabla7[Tipo de movimiento],"SALIDA",Tabla7[Mes],K$5))</f>
        <v/>
      </c>
      <c r="L4852" s="39" t="str">
        <f>IF($B4852="","",-SUMIFS(Tabla7[Cantidad],Tabla7[Código del producto],$B4852,Tabla7[Tipo de movimiento],"SALIDA",Tabla7[Mes],L$5))</f>
        <v/>
      </c>
      <c r="M4852" s="39" t="str">
        <f>IF($B4852="","",-SUMIFS(Tabla7[Cantidad],Tabla7[Código del producto],$B4852,Tabla7[Tipo de movimiento],"SALIDA",Tabla7[Mes],M$5))</f>
        <v/>
      </c>
      <c r="N4852" s="39" t="str">
        <f>IF($B4852="","",-SUMIFS(Tabla7[Cantidad],Tabla7[Código del producto],$B4852,Tabla7[Tipo de movimiento],"SALIDA",Tabla7[Mes],N$5))</f>
        <v/>
      </c>
      <c r="O4852" s="39" t="str">
        <f>IF($B4852="","",-SUMIFS(Tabla7[Cantidad],Tabla7[Código del producto],$B4852,Tabla7[Tipo de movimiento],"SALIDA",Tabla7[Mes],O$5))</f>
        <v/>
      </c>
      <c r="P4852" s="39" t="str">
        <f>IF($B4852="","",-SUMIFS(Tabla7[Cantidad],Tabla7[Código del producto],$B4852,Tabla7[Tipo de movimiento],"SALIDA",Tabla7[Mes],P$5))</f>
        <v/>
      </c>
      <c r="Q4852" s="39" t="str">
        <f t="shared" si="225"/>
        <v/>
      </c>
      <c r="R4852" s="51" t="str">
        <f>IF($B4852="","",IFERROR(VLOOKUP($B4852,'ABC rotación'!$C:$G,5,0),"C"))</f>
        <v/>
      </c>
      <c r="S4852" s="41" t="str">
        <f t="shared" si="226"/>
        <v/>
      </c>
      <c r="T4852" s="40" t="str">
        <f t="shared" si="227"/>
        <v/>
      </c>
      <c r="U4852" s="23" t="str">
        <f>IF($B4852="","",VLOOKUP($T4852,Tablas!$X$14:$Y$17,2,1))</f>
        <v/>
      </c>
    </row>
    <row r="4853" spans="2:21" x14ac:dyDescent="0.2">
      <c r="B4853" s="1" t="str">
        <f>IF(Tablas!B4851="","",Tablas!B4851)</f>
        <v/>
      </c>
      <c r="C4853" s="1" t="str">
        <f>IF(Tablas!C4851="","",Tablas!C4851)</f>
        <v/>
      </c>
      <c r="D4853" s="1" t="str">
        <f>IF(Tablas!D4851="","",Tablas!D4851)</f>
        <v/>
      </c>
      <c r="E4853" s="1" t="str">
        <f>IF(Tablas!E4851="","",Tablas!E4851)</f>
        <v/>
      </c>
      <c r="F4853" s="1" t="str">
        <f>IF(Tablas!F4851="","",Tablas!F4851)</f>
        <v/>
      </c>
      <c r="G4853" s="1" t="str">
        <f>IF(Tablas!I4851="","",Tablas!I4851)</f>
        <v/>
      </c>
      <c r="H4853" s="1" t="s">
        <v>911</v>
      </c>
      <c r="I4853" s="39" t="str">
        <f>IF($B4853="","",-SUMIFS(Tabla7[Cantidad],Tabla7[Código del producto],$B4853,Tabla7[Tipo de movimiento],"SALIDA",Tabla7[Mes],I$5))</f>
        <v/>
      </c>
      <c r="J4853" s="39" t="str">
        <f>IF($B4853="","",-SUMIFS(Tabla7[Cantidad],Tabla7[Código del producto],$B4853,Tabla7[Tipo de movimiento],"SALIDA",Tabla7[Mes],J$5))</f>
        <v/>
      </c>
      <c r="K4853" s="39" t="str">
        <f>IF($B4853="","",-SUMIFS(Tabla7[Cantidad],Tabla7[Código del producto],$B4853,Tabla7[Tipo de movimiento],"SALIDA",Tabla7[Mes],K$5))</f>
        <v/>
      </c>
      <c r="L4853" s="39" t="str">
        <f>IF($B4853="","",-SUMIFS(Tabla7[Cantidad],Tabla7[Código del producto],$B4853,Tabla7[Tipo de movimiento],"SALIDA",Tabla7[Mes],L$5))</f>
        <v/>
      </c>
      <c r="M4853" s="39" t="str">
        <f>IF($B4853="","",-SUMIFS(Tabla7[Cantidad],Tabla7[Código del producto],$B4853,Tabla7[Tipo de movimiento],"SALIDA",Tabla7[Mes],M$5))</f>
        <v/>
      </c>
      <c r="N4853" s="39" t="str">
        <f>IF($B4853="","",-SUMIFS(Tabla7[Cantidad],Tabla7[Código del producto],$B4853,Tabla7[Tipo de movimiento],"SALIDA",Tabla7[Mes],N$5))</f>
        <v/>
      </c>
      <c r="O4853" s="39" t="str">
        <f>IF($B4853="","",-SUMIFS(Tabla7[Cantidad],Tabla7[Código del producto],$B4853,Tabla7[Tipo de movimiento],"SALIDA",Tabla7[Mes],O$5))</f>
        <v/>
      </c>
      <c r="P4853" s="39" t="str">
        <f>IF($B4853="","",-SUMIFS(Tabla7[Cantidad],Tabla7[Código del producto],$B4853,Tabla7[Tipo de movimiento],"SALIDA",Tabla7[Mes],P$5))</f>
        <v/>
      </c>
      <c r="Q4853" s="39" t="str">
        <f t="shared" si="225"/>
        <v/>
      </c>
      <c r="R4853" s="51" t="str">
        <f>IF($B4853="","",IFERROR(VLOOKUP($B4853,'ABC rotación'!$C:$G,5,0),"C"))</f>
        <v/>
      </c>
      <c r="S4853" s="41" t="str">
        <f t="shared" si="226"/>
        <v/>
      </c>
      <c r="T4853" s="40" t="str">
        <f t="shared" si="227"/>
        <v/>
      </c>
      <c r="U4853" s="23" t="str">
        <f>IF($B4853="","",VLOOKUP($T4853,Tablas!$X$14:$Y$17,2,1))</f>
        <v/>
      </c>
    </row>
    <row r="4854" spans="2:21" x14ac:dyDescent="0.2">
      <c r="B4854" s="1" t="str">
        <f>IF(Tablas!B4852="","",Tablas!B4852)</f>
        <v/>
      </c>
      <c r="C4854" s="1" t="str">
        <f>IF(Tablas!C4852="","",Tablas!C4852)</f>
        <v/>
      </c>
      <c r="D4854" s="1" t="str">
        <f>IF(Tablas!D4852="","",Tablas!D4852)</f>
        <v/>
      </c>
      <c r="E4854" s="1" t="str">
        <f>IF(Tablas!E4852="","",Tablas!E4852)</f>
        <v/>
      </c>
      <c r="F4854" s="1" t="str">
        <f>IF(Tablas!F4852="","",Tablas!F4852)</f>
        <v/>
      </c>
      <c r="G4854" s="1" t="str">
        <f>IF(Tablas!I4852="","",Tablas!I4852)</f>
        <v/>
      </c>
      <c r="H4854" s="1" t="s">
        <v>911</v>
      </c>
      <c r="I4854" s="39" t="str">
        <f>IF($B4854="","",-SUMIFS(Tabla7[Cantidad],Tabla7[Código del producto],$B4854,Tabla7[Tipo de movimiento],"SALIDA",Tabla7[Mes],I$5))</f>
        <v/>
      </c>
      <c r="J4854" s="39" t="str">
        <f>IF($B4854="","",-SUMIFS(Tabla7[Cantidad],Tabla7[Código del producto],$B4854,Tabla7[Tipo de movimiento],"SALIDA",Tabla7[Mes],J$5))</f>
        <v/>
      </c>
      <c r="K4854" s="39" t="str">
        <f>IF($B4854="","",-SUMIFS(Tabla7[Cantidad],Tabla7[Código del producto],$B4854,Tabla7[Tipo de movimiento],"SALIDA",Tabla7[Mes],K$5))</f>
        <v/>
      </c>
      <c r="L4854" s="39" t="str">
        <f>IF($B4854="","",-SUMIFS(Tabla7[Cantidad],Tabla7[Código del producto],$B4854,Tabla7[Tipo de movimiento],"SALIDA",Tabla7[Mes],L$5))</f>
        <v/>
      </c>
      <c r="M4854" s="39" t="str">
        <f>IF($B4854="","",-SUMIFS(Tabla7[Cantidad],Tabla7[Código del producto],$B4854,Tabla7[Tipo de movimiento],"SALIDA",Tabla7[Mes],M$5))</f>
        <v/>
      </c>
      <c r="N4854" s="39" t="str">
        <f>IF($B4854="","",-SUMIFS(Tabla7[Cantidad],Tabla7[Código del producto],$B4854,Tabla7[Tipo de movimiento],"SALIDA",Tabla7[Mes],N$5))</f>
        <v/>
      </c>
      <c r="O4854" s="39" t="str">
        <f>IF($B4854="","",-SUMIFS(Tabla7[Cantidad],Tabla7[Código del producto],$B4854,Tabla7[Tipo de movimiento],"SALIDA",Tabla7[Mes],O$5))</f>
        <v/>
      </c>
      <c r="P4854" s="39" t="str">
        <f>IF($B4854="","",-SUMIFS(Tabla7[Cantidad],Tabla7[Código del producto],$B4854,Tabla7[Tipo de movimiento],"SALIDA",Tabla7[Mes],P$5))</f>
        <v/>
      </c>
      <c r="Q4854" s="39" t="str">
        <f t="shared" si="225"/>
        <v/>
      </c>
      <c r="R4854" s="51" t="str">
        <f>IF($B4854="","",IFERROR(VLOOKUP($B4854,'ABC rotación'!$C:$G,5,0),"C"))</f>
        <v/>
      </c>
      <c r="S4854" s="41" t="str">
        <f t="shared" si="226"/>
        <v/>
      </c>
      <c r="T4854" s="40" t="str">
        <f t="shared" si="227"/>
        <v/>
      </c>
      <c r="U4854" s="23" t="str">
        <f>IF($B4854="","",VLOOKUP($T4854,Tablas!$X$14:$Y$17,2,1))</f>
        <v/>
      </c>
    </row>
    <row r="4855" spans="2:21" x14ac:dyDescent="0.2">
      <c r="B4855" s="1" t="str">
        <f>IF(Tablas!B4853="","",Tablas!B4853)</f>
        <v/>
      </c>
      <c r="C4855" s="1" t="str">
        <f>IF(Tablas!C4853="","",Tablas!C4853)</f>
        <v/>
      </c>
      <c r="D4855" s="1" t="str">
        <f>IF(Tablas!D4853="","",Tablas!D4853)</f>
        <v/>
      </c>
      <c r="E4855" s="1" t="str">
        <f>IF(Tablas!E4853="","",Tablas!E4853)</f>
        <v/>
      </c>
      <c r="F4855" s="1" t="str">
        <f>IF(Tablas!F4853="","",Tablas!F4853)</f>
        <v/>
      </c>
      <c r="G4855" s="1" t="str">
        <f>IF(Tablas!I4853="","",Tablas!I4853)</f>
        <v/>
      </c>
      <c r="H4855" s="1" t="s">
        <v>911</v>
      </c>
      <c r="I4855" s="39" t="str">
        <f>IF($B4855="","",-SUMIFS(Tabla7[Cantidad],Tabla7[Código del producto],$B4855,Tabla7[Tipo de movimiento],"SALIDA",Tabla7[Mes],I$5))</f>
        <v/>
      </c>
      <c r="J4855" s="39" t="str">
        <f>IF($B4855="","",-SUMIFS(Tabla7[Cantidad],Tabla7[Código del producto],$B4855,Tabla7[Tipo de movimiento],"SALIDA",Tabla7[Mes],J$5))</f>
        <v/>
      </c>
      <c r="K4855" s="39" t="str">
        <f>IF($B4855="","",-SUMIFS(Tabla7[Cantidad],Tabla7[Código del producto],$B4855,Tabla7[Tipo de movimiento],"SALIDA",Tabla7[Mes],K$5))</f>
        <v/>
      </c>
      <c r="L4855" s="39" t="str">
        <f>IF($B4855="","",-SUMIFS(Tabla7[Cantidad],Tabla7[Código del producto],$B4855,Tabla7[Tipo de movimiento],"SALIDA",Tabla7[Mes],L$5))</f>
        <v/>
      </c>
      <c r="M4855" s="39" t="str">
        <f>IF($B4855="","",-SUMIFS(Tabla7[Cantidad],Tabla7[Código del producto],$B4855,Tabla7[Tipo de movimiento],"SALIDA",Tabla7[Mes],M$5))</f>
        <v/>
      </c>
      <c r="N4855" s="39" t="str">
        <f>IF($B4855="","",-SUMIFS(Tabla7[Cantidad],Tabla7[Código del producto],$B4855,Tabla7[Tipo de movimiento],"SALIDA",Tabla7[Mes],N$5))</f>
        <v/>
      </c>
      <c r="O4855" s="39" t="str">
        <f>IF($B4855="","",-SUMIFS(Tabla7[Cantidad],Tabla7[Código del producto],$B4855,Tabla7[Tipo de movimiento],"SALIDA",Tabla7[Mes],O$5))</f>
        <v/>
      </c>
      <c r="P4855" s="39" t="str">
        <f>IF($B4855="","",-SUMIFS(Tabla7[Cantidad],Tabla7[Código del producto],$B4855,Tabla7[Tipo de movimiento],"SALIDA",Tabla7[Mes],P$5))</f>
        <v/>
      </c>
      <c r="Q4855" s="39" t="str">
        <f t="shared" si="225"/>
        <v/>
      </c>
      <c r="R4855" s="51" t="str">
        <f>IF($B4855="","",IFERROR(VLOOKUP($B4855,'ABC rotación'!$C:$G,5,0),"C"))</f>
        <v/>
      </c>
      <c r="S4855" s="41" t="str">
        <f t="shared" si="226"/>
        <v/>
      </c>
      <c r="T4855" s="40" t="str">
        <f t="shared" si="227"/>
        <v/>
      </c>
      <c r="U4855" s="23" t="str">
        <f>IF($B4855="","",VLOOKUP($T4855,Tablas!$X$14:$Y$17,2,1))</f>
        <v/>
      </c>
    </row>
    <row r="4856" spans="2:21" x14ac:dyDescent="0.2">
      <c r="B4856" s="1" t="str">
        <f>IF(Tablas!B4854="","",Tablas!B4854)</f>
        <v/>
      </c>
      <c r="C4856" s="1" t="str">
        <f>IF(Tablas!C4854="","",Tablas!C4854)</f>
        <v/>
      </c>
      <c r="D4856" s="1" t="str">
        <f>IF(Tablas!D4854="","",Tablas!D4854)</f>
        <v/>
      </c>
      <c r="E4856" s="1" t="str">
        <f>IF(Tablas!E4854="","",Tablas!E4854)</f>
        <v/>
      </c>
      <c r="F4856" s="1" t="str">
        <f>IF(Tablas!F4854="","",Tablas!F4854)</f>
        <v/>
      </c>
      <c r="G4856" s="1" t="str">
        <f>IF(Tablas!I4854="","",Tablas!I4854)</f>
        <v/>
      </c>
      <c r="H4856" s="1" t="s">
        <v>911</v>
      </c>
      <c r="I4856" s="39" t="str">
        <f>IF($B4856="","",-SUMIFS(Tabla7[Cantidad],Tabla7[Código del producto],$B4856,Tabla7[Tipo de movimiento],"SALIDA",Tabla7[Mes],I$5))</f>
        <v/>
      </c>
      <c r="J4856" s="39" t="str">
        <f>IF($B4856="","",-SUMIFS(Tabla7[Cantidad],Tabla7[Código del producto],$B4856,Tabla7[Tipo de movimiento],"SALIDA",Tabla7[Mes],J$5))</f>
        <v/>
      </c>
      <c r="K4856" s="39" t="str">
        <f>IF($B4856="","",-SUMIFS(Tabla7[Cantidad],Tabla7[Código del producto],$B4856,Tabla7[Tipo de movimiento],"SALIDA",Tabla7[Mes],K$5))</f>
        <v/>
      </c>
      <c r="L4856" s="39" t="str">
        <f>IF($B4856="","",-SUMIFS(Tabla7[Cantidad],Tabla7[Código del producto],$B4856,Tabla7[Tipo de movimiento],"SALIDA",Tabla7[Mes],L$5))</f>
        <v/>
      </c>
      <c r="M4856" s="39" t="str">
        <f>IF($B4856="","",-SUMIFS(Tabla7[Cantidad],Tabla7[Código del producto],$B4856,Tabla7[Tipo de movimiento],"SALIDA",Tabla7[Mes],M$5))</f>
        <v/>
      </c>
      <c r="N4856" s="39" t="str">
        <f>IF($B4856="","",-SUMIFS(Tabla7[Cantidad],Tabla7[Código del producto],$B4856,Tabla7[Tipo de movimiento],"SALIDA",Tabla7[Mes],N$5))</f>
        <v/>
      </c>
      <c r="O4856" s="39" t="str">
        <f>IF($B4856="","",-SUMIFS(Tabla7[Cantidad],Tabla7[Código del producto],$B4856,Tabla7[Tipo de movimiento],"SALIDA",Tabla7[Mes],O$5))</f>
        <v/>
      </c>
      <c r="P4856" s="39" t="str">
        <f>IF($B4856="","",-SUMIFS(Tabla7[Cantidad],Tabla7[Código del producto],$B4856,Tabla7[Tipo de movimiento],"SALIDA",Tabla7[Mes],P$5))</f>
        <v/>
      </c>
      <c r="Q4856" s="39" t="str">
        <f t="shared" si="225"/>
        <v/>
      </c>
      <c r="R4856" s="51" t="str">
        <f>IF($B4856="","",IFERROR(VLOOKUP($B4856,'ABC rotación'!$C:$G,5,0),"C"))</f>
        <v/>
      </c>
      <c r="S4856" s="41" t="str">
        <f t="shared" si="226"/>
        <v/>
      </c>
      <c r="T4856" s="40" t="str">
        <f t="shared" si="227"/>
        <v/>
      </c>
      <c r="U4856" s="23" t="str">
        <f>IF($B4856="","",VLOOKUP($T4856,Tablas!$X$14:$Y$17,2,1))</f>
        <v/>
      </c>
    </row>
    <row r="4857" spans="2:21" x14ac:dyDescent="0.2">
      <c r="B4857" s="1" t="str">
        <f>IF(Tablas!B4855="","",Tablas!B4855)</f>
        <v/>
      </c>
      <c r="C4857" s="1" t="str">
        <f>IF(Tablas!C4855="","",Tablas!C4855)</f>
        <v/>
      </c>
      <c r="D4857" s="1" t="str">
        <f>IF(Tablas!D4855="","",Tablas!D4855)</f>
        <v/>
      </c>
      <c r="E4857" s="1" t="str">
        <f>IF(Tablas!E4855="","",Tablas!E4855)</f>
        <v/>
      </c>
      <c r="F4857" s="1" t="str">
        <f>IF(Tablas!F4855="","",Tablas!F4855)</f>
        <v/>
      </c>
      <c r="G4857" s="1" t="str">
        <f>IF(Tablas!I4855="","",Tablas!I4855)</f>
        <v/>
      </c>
      <c r="H4857" s="1" t="s">
        <v>911</v>
      </c>
      <c r="I4857" s="39" t="str">
        <f>IF($B4857="","",-SUMIFS(Tabla7[Cantidad],Tabla7[Código del producto],$B4857,Tabla7[Tipo de movimiento],"SALIDA",Tabla7[Mes],I$5))</f>
        <v/>
      </c>
      <c r="J4857" s="39" t="str">
        <f>IF($B4857="","",-SUMIFS(Tabla7[Cantidad],Tabla7[Código del producto],$B4857,Tabla7[Tipo de movimiento],"SALIDA",Tabla7[Mes],J$5))</f>
        <v/>
      </c>
      <c r="K4857" s="39" t="str">
        <f>IF($B4857="","",-SUMIFS(Tabla7[Cantidad],Tabla7[Código del producto],$B4857,Tabla7[Tipo de movimiento],"SALIDA",Tabla7[Mes],K$5))</f>
        <v/>
      </c>
      <c r="L4857" s="39" t="str">
        <f>IF($B4857="","",-SUMIFS(Tabla7[Cantidad],Tabla7[Código del producto],$B4857,Tabla7[Tipo de movimiento],"SALIDA",Tabla7[Mes],L$5))</f>
        <v/>
      </c>
      <c r="M4857" s="39" t="str">
        <f>IF($B4857="","",-SUMIFS(Tabla7[Cantidad],Tabla7[Código del producto],$B4857,Tabla7[Tipo de movimiento],"SALIDA",Tabla7[Mes],M$5))</f>
        <v/>
      </c>
      <c r="N4857" s="39" t="str">
        <f>IF($B4857="","",-SUMIFS(Tabla7[Cantidad],Tabla7[Código del producto],$B4857,Tabla7[Tipo de movimiento],"SALIDA",Tabla7[Mes],N$5))</f>
        <v/>
      </c>
      <c r="O4857" s="39" t="str">
        <f>IF($B4857="","",-SUMIFS(Tabla7[Cantidad],Tabla7[Código del producto],$B4857,Tabla7[Tipo de movimiento],"SALIDA",Tabla7[Mes],O$5))</f>
        <v/>
      </c>
      <c r="P4857" s="39" t="str">
        <f>IF($B4857="","",-SUMIFS(Tabla7[Cantidad],Tabla7[Código del producto],$B4857,Tabla7[Tipo de movimiento],"SALIDA",Tabla7[Mes],P$5))</f>
        <v/>
      </c>
      <c r="Q4857" s="39" t="str">
        <f t="shared" si="225"/>
        <v/>
      </c>
      <c r="R4857" s="51" t="str">
        <f>IF($B4857="","",IFERROR(VLOOKUP($B4857,'ABC rotación'!$C:$G,5,0),"C"))</f>
        <v/>
      </c>
      <c r="S4857" s="41" t="str">
        <f t="shared" si="226"/>
        <v/>
      </c>
      <c r="T4857" s="40" t="str">
        <f t="shared" si="227"/>
        <v/>
      </c>
      <c r="U4857" s="23" t="str">
        <f>IF($B4857="","",VLOOKUP($T4857,Tablas!$X$14:$Y$17,2,1))</f>
        <v/>
      </c>
    </row>
    <row r="4858" spans="2:21" x14ac:dyDescent="0.2">
      <c r="B4858" s="1" t="str">
        <f>IF(Tablas!B4856="","",Tablas!B4856)</f>
        <v/>
      </c>
      <c r="C4858" s="1" t="str">
        <f>IF(Tablas!C4856="","",Tablas!C4856)</f>
        <v/>
      </c>
      <c r="D4858" s="1" t="str">
        <f>IF(Tablas!D4856="","",Tablas!D4856)</f>
        <v/>
      </c>
      <c r="E4858" s="1" t="str">
        <f>IF(Tablas!E4856="","",Tablas!E4856)</f>
        <v/>
      </c>
      <c r="F4858" s="1" t="str">
        <f>IF(Tablas!F4856="","",Tablas!F4856)</f>
        <v/>
      </c>
      <c r="G4858" s="1" t="str">
        <f>IF(Tablas!I4856="","",Tablas!I4856)</f>
        <v/>
      </c>
      <c r="H4858" s="1" t="s">
        <v>911</v>
      </c>
      <c r="I4858" s="39" t="str">
        <f>IF($B4858="","",-SUMIFS(Tabla7[Cantidad],Tabla7[Código del producto],$B4858,Tabla7[Tipo de movimiento],"SALIDA",Tabla7[Mes],I$5))</f>
        <v/>
      </c>
      <c r="J4858" s="39" t="str">
        <f>IF($B4858="","",-SUMIFS(Tabla7[Cantidad],Tabla7[Código del producto],$B4858,Tabla7[Tipo de movimiento],"SALIDA",Tabla7[Mes],J$5))</f>
        <v/>
      </c>
      <c r="K4858" s="39" t="str">
        <f>IF($B4858="","",-SUMIFS(Tabla7[Cantidad],Tabla7[Código del producto],$B4858,Tabla7[Tipo de movimiento],"SALIDA",Tabla7[Mes],K$5))</f>
        <v/>
      </c>
      <c r="L4858" s="39" t="str">
        <f>IF($B4858="","",-SUMIFS(Tabla7[Cantidad],Tabla7[Código del producto],$B4858,Tabla7[Tipo de movimiento],"SALIDA",Tabla7[Mes],L$5))</f>
        <v/>
      </c>
      <c r="M4858" s="39" t="str">
        <f>IF($B4858="","",-SUMIFS(Tabla7[Cantidad],Tabla7[Código del producto],$B4858,Tabla7[Tipo de movimiento],"SALIDA",Tabla7[Mes],M$5))</f>
        <v/>
      </c>
      <c r="N4858" s="39" t="str">
        <f>IF($B4858="","",-SUMIFS(Tabla7[Cantidad],Tabla7[Código del producto],$B4858,Tabla7[Tipo de movimiento],"SALIDA",Tabla7[Mes],N$5))</f>
        <v/>
      </c>
      <c r="O4858" s="39" t="str">
        <f>IF($B4858="","",-SUMIFS(Tabla7[Cantidad],Tabla7[Código del producto],$B4858,Tabla7[Tipo de movimiento],"SALIDA",Tabla7[Mes],O$5))</f>
        <v/>
      </c>
      <c r="P4858" s="39" t="str">
        <f>IF($B4858="","",-SUMIFS(Tabla7[Cantidad],Tabla7[Código del producto],$B4858,Tabla7[Tipo de movimiento],"SALIDA",Tabla7[Mes],P$5))</f>
        <v/>
      </c>
      <c r="Q4858" s="39" t="str">
        <f t="shared" si="225"/>
        <v/>
      </c>
      <c r="R4858" s="51" t="str">
        <f>IF($B4858="","",IFERROR(VLOOKUP($B4858,'ABC rotación'!$C:$G,5,0),"C"))</f>
        <v/>
      </c>
      <c r="S4858" s="41" t="str">
        <f t="shared" si="226"/>
        <v/>
      </c>
      <c r="T4858" s="40" t="str">
        <f t="shared" si="227"/>
        <v/>
      </c>
      <c r="U4858" s="23" t="str">
        <f>IF($B4858="","",VLOOKUP($T4858,Tablas!$X$14:$Y$17,2,1))</f>
        <v/>
      </c>
    </row>
    <row r="4859" spans="2:21" x14ac:dyDescent="0.2">
      <c r="B4859" s="1" t="str">
        <f>IF(Tablas!B4857="","",Tablas!B4857)</f>
        <v/>
      </c>
      <c r="C4859" s="1" t="str">
        <f>IF(Tablas!C4857="","",Tablas!C4857)</f>
        <v/>
      </c>
      <c r="D4859" s="1" t="str">
        <f>IF(Tablas!D4857="","",Tablas!D4857)</f>
        <v/>
      </c>
      <c r="E4859" s="1" t="str">
        <f>IF(Tablas!E4857="","",Tablas!E4857)</f>
        <v/>
      </c>
      <c r="F4859" s="1" t="str">
        <f>IF(Tablas!F4857="","",Tablas!F4857)</f>
        <v/>
      </c>
      <c r="G4859" s="1" t="str">
        <f>IF(Tablas!I4857="","",Tablas!I4857)</f>
        <v/>
      </c>
      <c r="H4859" s="1" t="s">
        <v>911</v>
      </c>
      <c r="I4859" s="39" t="str">
        <f>IF($B4859="","",-SUMIFS(Tabla7[Cantidad],Tabla7[Código del producto],$B4859,Tabla7[Tipo de movimiento],"SALIDA",Tabla7[Mes],I$5))</f>
        <v/>
      </c>
      <c r="J4859" s="39" t="str">
        <f>IF($B4859="","",-SUMIFS(Tabla7[Cantidad],Tabla7[Código del producto],$B4859,Tabla7[Tipo de movimiento],"SALIDA",Tabla7[Mes],J$5))</f>
        <v/>
      </c>
      <c r="K4859" s="39" t="str">
        <f>IF($B4859="","",-SUMIFS(Tabla7[Cantidad],Tabla7[Código del producto],$B4859,Tabla7[Tipo de movimiento],"SALIDA",Tabla7[Mes],K$5))</f>
        <v/>
      </c>
      <c r="L4859" s="39" t="str">
        <f>IF($B4859="","",-SUMIFS(Tabla7[Cantidad],Tabla7[Código del producto],$B4859,Tabla7[Tipo de movimiento],"SALIDA",Tabla7[Mes],L$5))</f>
        <v/>
      </c>
      <c r="M4859" s="39" t="str">
        <f>IF($B4859="","",-SUMIFS(Tabla7[Cantidad],Tabla7[Código del producto],$B4859,Tabla7[Tipo de movimiento],"SALIDA",Tabla7[Mes],M$5))</f>
        <v/>
      </c>
      <c r="N4859" s="39" t="str">
        <f>IF($B4859="","",-SUMIFS(Tabla7[Cantidad],Tabla7[Código del producto],$B4859,Tabla7[Tipo de movimiento],"SALIDA",Tabla7[Mes],N$5))</f>
        <v/>
      </c>
      <c r="O4859" s="39" t="str">
        <f>IF($B4859="","",-SUMIFS(Tabla7[Cantidad],Tabla7[Código del producto],$B4859,Tabla7[Tipo de movimiento],"SALIDA",Tabla7[Mes],O$5))</f>
        <v/>
      </c>
      <c r="P4859" s="39" t="str">
        <f>IF($B4859="","",-SUMIFS(Tabla7[Cantidad],Tabla7[Código del producto],$B4859,Tabla7[Tipo de movimiento],"SALIDA",Tabla7[Mes],P$5))</f>
        <v/>
      </c>
      <c r="Q4859" s="39" t="str">
        <f t="shared" si="225"/>
        <v/>
      </c>
      <c r="R4859" s="51" t="str">
        <f>IF($B4859="","",IFERROR(VLOOKUP($B4859,'ABC rotación'!$C:$G,5,0),"C"))</f>
        <v/>
      </c>
      <c r="S4859" s="41" t="str">
        <f t="shared" si="226"/>
        <v/>
      </c>
      <c r="T4859" s="40" t="str">
        <f t="shared" si="227"/>
        <v/>
      </c>
      <c r="U4859" s="23" t="str">
        <f>IF($B4859="","",VLOOKUP($T4859,Tablas!$X$14:$Y$17,2,1))</f>
        <v/>
      </c>
    </row>
    <row r="4860" spans="2:21" x14ac:dyDescent="0.2">
      <c r="B4860" s="1" t="str">
        <f>IF(Tablas!B4858="","",Tablas!B4858)</f>
        <v/>
      </c>
      <c r="C4860" s="1" t="str">
        <f>IF(Tablas!C4858="","",Tablas!C4858)</f>
        <v/>
      </c>
      <c r="D4860" s="1" t="str">
        <f>IF(Tablas!D4858="","",Tablas!D4858)</f>
        <v/>
      </c>
      <c r="E4860" s="1" t="str">
        <f>IF(Tablas!E4858="","",Tablas!E4858)</f>
        <v/>
      </c>
      <c r="F4860" s="1" t="str">
        <f>IF(Tablas!F4858="","",Tablas!F4858)</f>
        <v/>
      </c>
      <c r="G4860" s="1" t="str">
        <f>IF(Tablas!I4858="","",Tablas!I4858)</f>
        <v/>
      </c>
      <c r="H4860" s="1" t="s">
        <v>911</v>
      </c>
      <c r="I4860" s="39" t="str">
        <f>IF($B4860="","",-SUMIFS(Tabla7[Cantidad],Tabla7[Código del producto],$B4860,Tabla7[Tipo de movimiento],"SALIDA",Tabla7[Mes],I$5))</f>
        <v/>
      </c>
      <c r="J4860" s="39" t="str">
        <f>IF($B4860="","",-SUMIFS(Tabla7[Cantidad],Tabla7[Código del producto],$B4860,Tabla7[Tipo de movimiento],"SALIDA",Tabla7[Mes],J$5))</f>
        <v/>
      </c>
      <c r="K4860" s="39" t="str">
        <f>IF($B4860="","",-SUMIFS(Tabla7[Cantidad],Tabla7[Código del producto],$B4860,Tabla7[Tipo de movimiento],"SALIDA",Tabla7[Mes],K$5))</f>
        <v/>
      </c>
      <c r="L4860" s="39" t="str">
        <f>IF($B4860="","",-SUMIFS(Tabla7[Cantidad],Tabla7[Código del producto],$B4860,Tabla7[Tipo de movimiento],"SALIDA",Tabla7[Mes],L$5))</f>
        <v/>
      </c>
      <c r="M4860" s="39" t="str">
        <f>IF($B4860="","",-SUMIFS(Tabla7[Cantidad],Tabla7[Código del producto],$B4860,Tabla7[Tipo de movimiento],"SALIDA",Tabla7[Mes],M$5))</f>
        <v/>
      </c>
      <c r="N4860" s="39" t="str">
        <f>IF($B4860="","",-SUMIFS(Tabla7[Cantidad],Tabla7[Código del producto],$B4860,Tabla7[Tipo de movimiento],"SALIDA",Tabla7[Mes],N$5))</f>
        <v/>
      </c>
      <c r="O4860" s="39" t="str">
        <f>IF($B4860="","",-SUMIFS(Tabla7[Cantidad],Tabla7[Código del producto],$B4860,Tabla7[Tipo de movimiento],"SALIDA",Tabla7[Mes],O$5))</f>
        <v/>
      </c>
      <c r="P4860" s="39" t="str">
        <f>IF($B4860="","",-SUMIFS(Tabla7[Cantidad],Tabla7[Código del producto],$B4860,Tabla7[Tipo de movimiento],"SALIDA",Tabla7[Mes],P$5))</f>
        <v/>
      </c>
      <c r="Q4860" s="39" t="str">
        <f t="shared" si="225"/>
        <v/>
      </c>
      <c r="R4860" s="51" t="str">
        <f>IF($B4860="","",IFERROR(VLOOKUP($B4860,'ABC rotación'!$C:$G,5,0),"C"))</f>
        <v/>
      </c>
      <c r="S4860" s="41" t="str">
        <f t="shared" si="226"/>
        <v/>
      </c>
      <c r="T4860" s="40" t="str">
        <f t="shared" si="227"/>
        <v/>
      </c>
      <c r="U4860" s="23" t="str">
        <f>IF($B4860="","",VLOOKUP($T4860,Tablas!$X$14:$Y$17,2,1))</f>
        <v/>
      </c>
    </row>
    <row r="4861" spans="2:21" x14ac:dyDescent="0.2">
      <c r="B4861" s="1" t="str">
        <f>IF(Tablas!B4859="","",Tablas!B4859)</f>
        <v/>
      </c>
      <c r="C4861" s="1" t="str">
        <f>IF(Tablas!C4859="","",Tablas!C4859)</f>
        <v/>
      </c>
      <c r="D4861" s="1" t="str">
        <f>IF(Tablas!D4859="","",Tablas!D4859)</f>
        <v/>
      </c>
      <c r="E4861" s="1" t="str">
        <f>IF(Tablas!E4859="","",Tablas!E4859)</f>
        <v/>
      </c>
      <c r="F4861" s="1" t="str">
        <f>IF(Tablas!F4859="","",Tablas!F4859)</f>
        <v/>
      </c>
      <c r="G4861" s="1" t="str">
        <f>IF(Tablas!I4859="","",Tablas!I4859)</f>
        <v/>
      </c>
      <c r="H4861" s="1" t="s">
        <v>911</v>
      </c>
      <c r="I4861" s="39" t="str">
        <f>IF($B4861="","",-SUMIFS(Tabla7[Cantidad],Tabla7[Código del producto],$B4861,Tabla7[Tipo de movimiento],"SALIDA",Tabla7[Mes],I$5))</f>
        <v/>
      </c>
      <c r="J4861" s="39" t="str">
        <f>IF($B4861="","",-SUMIFS(Tabla7[Cantidad],Tabla7[Código del producto],$B4861,Tabla7[Tipo de movimiento],"SALIDA",Tabla7[Mes],J$5))</f>
        <v/>
      </c>
      <c r="K4861" s="39" t="str">
        <f>IF($B4861="","",-SUMIFS(Tabla7[Cantidad],Tabla7[Código del producto],$B4861,Tabla7[Tipo de movimiento],"SALIDA",Tabla7[Mes],K$5))</f>
        <v/>
      </c>
      <c r="L4861" s="39" t="str">
        <f>IF($B4861="","",-SUMIFS(Tabla7[Cantidad],Tabla7[Código del producto],$B4861,Tabla7[Tipo de movimiento],"SALIDA",Tabla7[Mes],L$5))</f>
        <v/>
      </c>
      <c r="M4861" s="39" t="str">
        <f>IF($B4861="","",-SUMIFS(Tabla7[Cantidad],Tabla7[Código del producto],$B4861,Tabla7[Tipo de movimiento],"SALIDA",Tabla7[Mes],M$5))</f>
        <v/>
      </c>
      <c r="N4861" s="39" t="str">
        <f>IF($B4861="","",-SUMIFS(Tabla7[Cantidad],Tabla7[Código del producto],$B4861,Tabla7[Tipo de movimiento],"SALIDA",Tabla7[Mes],N$5))</f>
        <v/>
      </c>
      <c r="O4861" s="39" t="str">
        <f>IF($B4861="","",-SUMIFS(Tabla7[Cantidad],Tabla7[Código del producto],$B4861,Tabla7[Tipo de movimiento],"SALIDA",Tabla7[Mes],O$5))</f>
        <v/>
      </c>
      <c r="P4861" s="39" t="str">
        <f>IF($B4861="","",-SUMIFS(Tabla7[Cantidad],Tabla7[Código del producto],$B4861,Tabla7[Tipo de movimiento],"SALIDA",Tabla7[Mes],P$5))</f>
        <v/>
      </c>
      <c r="Q4861" s="39" t="str">
        <f t="shared" si="225"/>
        <v/>
      </c>
      <c r="R4861" s="51" t="str">
        <f>IF($B4861="","",IFERROR(VLOOKUP($B4861,'ABC rotación'!$C:$G,5,0),"C"))</f>
        <v/>
      </c>
      <c r="S4861" s="41" t="str">
        <f t="shared" si="226"/>
        <v/>
      </c>
      <c r="T4861" s="40" t="str">
        <f t="shared" si="227"/>
        <v/>
      </c>
      <c r="U4861" s="23" t="str">
        <f>IF($B4861="","",VLOOKUP($T4861,Tablas!$X$14:$Y$17,2,1))</f>
        <v/>
      </c>
    </row>
    <row r="4862" spans="2:21" x14ac:dyDescent="0.2">
      <c r="B4862" s="1" t="str">
        <f>IF(Tablas!B4860="","",Tablas!B4860)</f>
        <v/>
      </c>
      <c r="C4862" s="1" t="str">
        <f>IF(Tablas!C4860="","",Tablas!C4860)</f>
        <v/>
      </c>
      <c r="D4862" s="1" t="str">
        <f>IF(Tablas!D4860="","",Tablas!D4860)</f>
        <v/>
      </c>
      <c r="E4862" s="1" t="str">
        <f>IF(Tablas!E4860="","",Tablas!E4860)</f>
        <v/>
      </c>
      <c r="F4862" s="1" t="str">
        <f>IF(Tablas!F4860="","",Tablas!F4860)</f>
        <v/>
      </c>
      <c r="G4862" s="1" t="str">
        <f>IF(Tablas!I4860="","",Tablas!I4860)</f>
        <v/>
      </c>
      <c r="H4862" s="1" t="s">
        <v>911</v>
      </c>
      <c r="I4862" s="39" t="str">
        <f>IF($B4862="","",-SUMIFS(Tabla7[Cantidad],Tabla7[Código del producto],$B4862,Tabla7[Tipo de movimiento],"SALIDA",Tabla7[Mes],I$5))</f>
        <v/>
      </c>
      <c r="J4862" s="39" t="str">
        <f>IF($B4862="","",-SUMIFS(Tabla7[Cantidad],Tabla7[Código del producto],$B4862,Tabla7[Tipo de movimiento],"SALIDA",Tabla7[Mes],J$5))</f>
        <v/>
      </c>
      <c r="K4862" s="39" t="str">
        <f>IF($B4862="","",-SUMIFS(Tabla7[Cantidad],Tabla7[Código del producto],$B4862,Tabla7[Tipo de movimiento],"SALIDA",Tabla7[Mes],K$5))</f>
        <v/>
      </c>
      <c r="L4862" s="39" t="str">
        <f>IF($B4862="","",-SUMIFS(Tabla7[Cantidad],Tabla7[Código del producto],$B4862,Tabla7[Tipo de movimiento],"SALIDA",Tabla7[Mes],L$5))</f>
        <v/>
      </c>
      <c r="M4862" s="39" t="str">
        <f>IF($B4862="","",-SUMIFS(Tabla7[Cantidad],Tabla7[Código del producto],$B4862,Tabla7[Tipo de movimiento],"SALIDA",Tabla7[Mes],M$5))</f>
        <v/>
      </c>
      <c r="N4862" s="39" t="str">
        <f>IF($B4862="","",-SUMIFS(Tabla7[Cantidad],Tabla7[Código del producto],$B4862,Tabla7[Tipo de movimiento],"SALIDA",Tabla7[Mes],N$5))</f>
        <v/>
      </c>
      <c r="O4862" s="39" t="str">
        <f>IF($B4862="","",-SUMIFS(Tabla7[Cantidad],Tabla7[Código del producto],$B4862,Tabla7[Tipo de movimiento],"SALIDA",Tabla7[Mes],O$5))</f>
        <v/>
      </c>
      <c r="P4862" s="39" t="str">
        <f>IF($B4862="","",-SUMIFS(Tabla7[Cantidad],Tabla7[Código del producto],$B4862,Tabla7[Tipo de movimiento],"SALIDA",Tabla7[Mes],P$5))</f>
        <v/>
      </c>
      <c r="Q4862" s="39" t="str">
        <f t="shared" si="225"/>
        <v/>
      </c>
      <c r="R4862" s="51" t="str">
        <f>IF($B4862="","",IFERROR(VLOOKUP($B4862,'ABC rotación'!$C:$G,5,0),"C"))</f>
        <v/>
      </c>
      <c r="S4862" s="41" t="str">
        <f t="shared" si="226"/>
        <v/>
      </c>
      <c r="T4862" s="40" t="str">
        <f t="shared" si="227"/>
        <v/>
      </c>
      <c r="U4862" s="23" t="str">
        <f>IF($B4862="","",VLOOKUP($T4862,Tablas!$X$14:$Y$17,2,1))</f>
        <v/>
      </c>
    </row>
    <row r="4863" spans="2:21" x14ac:dyDescent="0.2">
      <c r="B4863" s="1" t="str">
        <f>IF(Tablas!B4861="","",Tablas!B4861)</f>
        <v/>
      </c>
      <c r="C4863" s="1" t="str">
        <f>IF(Tablas!C4861="","",Tablas!C4861)</f>
        <v/>
      </c>
      <c r="D4863" s="1" t="str">
        <f>IF(Tablas!D4861="","",Tablas!D4861)</f>
        <v/>
      </c>
      <c r="E4863" s="1" t="str">
        <f>IF(Tablas!E4861="","",Tablas!E4861)</f>
        <v/>
      </c>
      <c r="F4863" s="1" t="str">
        <f>IF(Tablas!F4861="","",Tablas!F4861)</f>
        <v/>
      </c>
      <c r="G4863" s="1" t="str">
        <f>IF(Tablas!I4861="","",Tablas!I4861)</f>
        <v/>
      </c>
      <c r="H4863" s="1" t="s">
        <v>911</v>
      </c>
      <c r="I4863" s="39" t="str">
        <f>IF($B4863="","",-SUMIFS(Tabla7[Cantidad],Tabla7[Código del producto],$B4863,Tabla7[Tipo de movimiento],"SALIDA",Tabla7[Mes],I$5))</f>
        <v/>
      </c>
      <c r="J4863" s="39" t="str">
        <f>IF($B4863="","",-SUMIFS(Tabla7[Cantidad],Tabla7[Código del producto],$B4863,Tabla7[Tipo de movimiento],"SALIDA",Tabla7[Mes],J$5))</f>
        <v/>
      </c>
      <c r="K4863" s="39" t="str">
        <f>IF($B4863="","",-SUMIFS(Tabla7[Cantidad],Tabla7[Código del producto],$B4863,Tabla7[Tipo de movimiento],"SALIDA",Tabla7[Mes],K$5))</f>
        <v/>
      </c>
      <c r="L4863" s="39" t="str">
        <f>IF($B4863="","",-SUMIFS(Tabla7[Cantidad],Tabla7[Código del producto],$B4863,Tabla7[Tipo de movimiento],"SALIDA",Tabla7[Mes],L$5))</f>
        <v/>
      </c>
      <c r="M4863" s="39" t="str">
        <f>IF($B4863="","",-SUMIFS(Tabla7[Cantidad],Tabla7[Código del producto],$B4863,Tabla7[Tipo de movimiento],"SALIDA",Tabla7[Mes],M$5))</f>
        <v/>
      </c>
      <c r="N4863" s="39" t="str">
        <f>IF($B4863="","",-SUMIFS(Tabla7[Cantidad],Tabla7[Código del producto],$B4863,Tabla7[Tipo de movimiento],"SALIDA",Tabla7[Mes],N$5))</f>
        <v/>
      </c>
      <c r="O4863" s="39" t="str">
        <f>IF($B4863="","",-SUMIFS(Tabla7[Cantidad],Tabla7[Código del producto],$B4863,Tabla7[Tipo de movimiento],"SALIDA",Tabla7[Mes],O$5))</f>
        <v/>
      </c>
      <c r="P4863" s="39" t="str">
        <f>IF($B4863="","",-SUMIFS(Tabla7[Cantidad],Tabla7[Código del producto],$B4863,Tabla7[Tipo de movimiento],"SALIDA",Tabla7[Mes],P$5))</f>
        <v/>
      </c>
      <c r="Q4863" s="39" t="str">
        <f t="shared" si="225"/>
        <v/>
      </c>
      <c r="R4863" s="51" t="str">
        <f>IF($B4863="","",IFERROR(VLOOKUP($B4863,'ABC rotación'!$C:$G,5,0),"C"))</f>
        <v/>
      </c>
      <c r="S4863" s="41" t="str">
        <f t="shared" si="226"/>
        <v/>
      </c>
      <c r="T4863" s="40" t="str">
        <f t="shared" si="227"/>
        <v/>
      </c>
      <c r="U4863" s="23" t="str">
        <f>IF($B4863="","",VLOOKUP($T4863,Tablas!$X$14:$Y$17,2,1))</f>
        <v/>
      </c>
    </row>
    <row r="4864" spans="2:21" x14ac:dyDescent="0.2">
      <c r="B4864" s="1" t="str">
        <f>IF(Tablas!B4862="","",Tablas!B4862)</f>
        <v/>
      </c>
      <c r="C4864" s="1" t="str">
        <f>IF(Tablas!C4862="","",Tablas!C4862)</f>
        <v/>
      </c>
      <c r="D4864" s="1" t="str">
        <f>IF(Tablas!D4862="","",Tablas!D4862)</f>
        <v/>
      </c>
      <c r="E4864" s="1" t="str">
        <f>IF(Tablas!E4862="","",Tablas!E4862)</f>
        <v/>
      </c>
      <c r="F4864" s="1" t="str">
        <f>IF(Tablas!F4862="","",Tablas!F4862)</f>
        <v/>
      </c>
      <c r="G4864" s="1" t="str">
        <f>IF(Tablas!I4862="","",Tablas!I4862)</f>
        <v/>
      </c>
      <c r="H4864" s="1" t="s">
        <v>911</v>
      </c>
      <c r="I4864" s="39" t="str">
        <f>IF($B4864="","",-SUMIFS(Tabla7[Cantidad],Tabla7[Código del producto],$B4864,Tabla7[Tipo de movimiento],"SALIDA",Tabla7[Mes],I$5))</f>
        <v/>
      </c>
      <c r="J4864" s="39" t="str">
        <f>IF($B4864="","",-SUMIFS(Tabla7[Cantidad],Tabla7[Código del producto],$B4864,Tabla7[Tipo de movimiento],"SALIDA",Tabla7[Mes],J$5))</f>
        <v/>
      </c>
      <c r="K4864" s="39" t="str">
        <f>IF($B4864="","",-SUMIFS(Tabla7[Cantidad],Tabla7[Código del producto],$B4864,Tabla7[Tipo de movimiento],"SALIDA",Tabla7[Mes],K$5))</f>
        <v/>
      </c>
      <c r="L4864" s="39" t="str">
        <f>IF($B4864="","",-SUMIFS(Tabla7[Cantidad],Tabla7[Código del producto],$B4864,Tabla7[Tipo de movimiento],"SALIDA",Tabla7[Mes],L$5))</f>
        <v/>
      </c>
      <c r="M4864" s="39" t="str">
        <f>IF($B4864="","",-SUMIFS(Tabla7[Cantidad],Tabla7[Código del producto],$B4864,Tabla7[Tipo de movimiento],"SALIDA",Tabla7[Mes],M$5))</f>
        <v/>
      </c>
      <c r="N4864" s="39" t="str">
        <f>IF($B4864="","",-SUMIFS(Tabla7[Cantidad],Tabla7[Código del producto],$B4864,Tabla7[Tipo de movimiento],"SALIDA",Tabla7[Mes],N$5))</f>
        <v/>
      </c>
      <c r="O4864" s="39" t="str">
        <f>IF($B4864="","",-SUMIFS(Tabla7[Cantidad],Tabla7[Código del producto],$B4864,Tabla7[Tipo de movimiento],"SALIDA",Tabla7[Mes],O$5))</f>
        <v/>
      </c>
      <c r="P4864" s="39" t="str">
        <f>IF($B4864="","",-SUMIFS(Tabla7[Cantidad],Tabla7[Código del producto],$B4864,Tabla7[Tipo de movimiento],"SALIDA",Tabla7[Mes],P$5))</f>
        <v/>
      </c>
      <c r="Q4864" s="39" t="str">
        <f t="shared" si="225"/>
        <v/>
      </c>
      <c r="R4864" s="51" t="str">
        <f>IF($B4864="","",IFERROR(VLOOKUP($B4864,'ABC rotación'!$C:$G,5,0),"C"))</f>
        <v/>
      </c>
      <c r="S4864" s="41" t="str">
        <f t="shared" si="226"/>
        <v/>
      </c>
      <c r="T4864" s="40" t="str">
        <f t="shared" si="227"/>
        <v/>
      </c>
      <c r="U4864" s="23" t="str">
        <f>IF($B4864="","",VLOOKUP($T4864,Tablas!$X$14:$Y$17,2,1))</f>
        <v/>
      </c>
    </row>
    <row r="4865" spans="2:21" x14ac:dyDescent="0.2">
      <c r="B4865" s="1" t="str">
        <f>IF(Tablas!B4863="","",Tablas!B4863)</f>
        <v/>
      </c>
      <c r="C4865" s="1" t="str">
        <f>IF(Tablas!C4863="","",Tablas!C4863)</f>
        <v/>
      </c>
      <c r="D4865" s="1" t="str">
        <f>IF(Tablas!D4863="","",Tablas!D4863)</f>
        <v/>
      </c>
      <c r="E4865" s="1" t="str">
        <f>IF(Tablas!E4863="","",Tablas!E4863)</f>
        <v/>
      </c>
      <c r="F4865" s="1" t="str">
        <f>IF(Tablas!F4863="","",Tablas!F4863)</f>
        <v/>
      </c>
      <c r="G4865" s="1" t="str">
        <f>IF(Tablas!I4863="","",Tablas!I4863)</f>
        <v/>
      </c>
      <c r="H4865" s="1" t="s">
        <v>911</v>
      </c>
      <c r="I4865" s="39" t="str">
        <f>IF($B4865="","",-SUMIFS(Tabla7[Cantidad],Tabla7[Código del producto],$B4865,Tabla7[Tipo de movimiento],"SALIDA",Tabla7[Mes],I$5))</f>
        <v/>
      </c>
      <c r="J4865" s="39" t="str">
        <f>IF($B4865="","",-SUMIFS(Tabla7[Cantidad],Tabla7[Código del producto],$B4865,Tabla7[Tipo de movimiento],"SALIDA",Tabla7[Mes],J$5))</f>
        <v/>
      </c>
      <c r="K4865" s="39" t="str">
        <f>IF($B4865="","",-SUMIFS(Tabla7[Cantidad],Tabla7[Código del producto],$B4865,Tabla7[Tipo de movimiento],"SALIDA",Tabla7[Mes],K$5))</f>
        <v/>
      </c>
      <c r="L4865" s="39" t="str">
        <f>IF($B4865="","",-SUMIFS(Tabla7[Cantidad],Tabla7[Código del producto],$B4865,Tabla7[Tipo de movimiento],"SALIDA",Tabla7[Mes],L$5))</f>
        <v/>
      </c>
      <c r="M4865" s="39" t="str">
        <f>IF($B4865="","",-SUMIFS(Tabla7[Cantidad],Tabla7[Código del producto],$B4865,Tabla7[Tipo de movimiento],"SALIDA",Tabla7[Mes],M$5))</f>
        <v/>
      </c>
      <c r="N4865" s="39" t="str">
        <f>IF($B4865="","",-SUMIFS(Tabla7[Cantidad],Tabla7[Código del producto],$B4865,Tabla7[Tipo de movimiento],"SALIDA",Tabla7[Mes],N$5))</f>
        <v/>
      </c>
      <c r="O4865" s="39" t="str">
        <f>IF($B4865="","",-SUMIFS(Tabla7[Cantidad],Tabla7[Código del producto],$B4865,Tabla7[Tipo de movimiento],"SALIDA",Tabla7[Mes],O$5))</f>
        <v/>
      </c>
      <c r="P4865" s="39" t="str">
        <f>IF($B4865="","",-SUMIFS(Tabla7[Cantidad],Tabla7[Código del producto],$B4865,Tabla7[Tipo de movimiento],"SALIDA",Tabla7[Mes],P$5))</f>
        <v/>
      </c>
      <c r="Q4865" s="39" t="str">
        <f t="shared" si="225"/>
        <v/>
      </c>
      <c r="R4865" s="51" t="str">
        <f>IF($B4865="","",IFERROR(VLOOKUP($B4865,'ABC rotación'!$C:$G,5,0),"C"))</f>
        <v/>
      </c>
      <c r="S4865" s="41" t="str">
        <f t="shared" si="226"/>
        <v/>
      </c>
      <c r="T4865" s="40" t="str">
        <f t="shared" si="227"/>
        <v/>
      </c>
      <c r="U4865" s="23" t="str">
        <f>IF($B4865="","",VLOOKUP($T4865,Tablas!$X$14:$Y$17,2,1))</f>
        <v/>
      </c>
    </row>
    <row r="4866" spans="2:21" x14ac:dyDescent="0.2">
      <c r="B4866" s="1" t="str">
        <f>IF(Tablas!B4864="","",Tablas!B4864)</f>
        <v/>
      </c>
      <c r="C4866" s="1" t="str">
        <f>IF(Tablas!C4864="","",Tablas!C4864)</f>
        <v/>
      </c>
      <c r="D4866" s="1" t="str">
        <f>IF(Tablas!D4864="","",Tablas!D4864)</f>
        <v/>
      </c>
      <c r="E4866" s="1" t="str">
        <f>IF(Tablas!E4864="","",Tablas!E4864)</f>
        <v/>
      </c>
      <c r="F4866" s="1" t="str">
        <f>IF(Tablas!F4864="","",Tablas!F4864)</f>
        <v/>
      </c>
      <c r="G4866" s="1" t="str">
        <f>IF(Tablas!I4864="","",Tablas!I4864)</f>
        <v/>
      </c>
      <c r="H4866" s="1" t="s">
        <v>911</v>
      </c>
      <c r="I4866" s="39" t="str">
        <f>IF($B4866="","",-SUMIFS(Tabla7[Cantidad],Tabla7[Código del producto],$B4866,Tabla7[Tipo de movimiento],"SALIDA",Tabla7[Mes],I$5))</f>
        <v/>
      </c>
      <c r="J4866" s="39" t="str">
        <f>IF($B4866="","",-SUMIFS(Tabla7[Cantidad],Tabla7[Código del producto],$B4866,Tabla7[Tipo de movimiento],"SALIDA",Tabla7[Mes],J$5))</f>
        <v/>
      </c>
      <c r="K4866" s="39" t="str">
        <f>IF($B4866="","",-SUMIFS(Tabla7[Cantidad],Tabla7[Código del producto],$B4866,Tabla7[Tipo de movimiento],"SALIDA",Tabla7[Mes],K$5))</f>
        <v/>
      </c>
      <c r="L4866" s="39" t="str">
        <f>IF($B4866="","",-SUMIFS(Tabla7[Cantidad],Tabla7[Código del producto],$B4866,Tabla7[Tipo de movimiento],"SALIDA",Tabla7[Mes],L$5))</f>
        <v/>
      </c>
      <c r="M4866" s="39" t="str">
        <f>IF($B4866="","",-SUMIFS(Tabla7[Cantidad],Tabla7[Código del producto],$B4866,Tabla7[Tipo de movimiento],"SALIDA",Tabla7[Mes],M$5))</f>
        <v/>
      </c>
      <c r="N4866" s="39" t="str">
        <f>IF($B4866="","",-SUMIFS(Tabla7[Cantidad],Tabla7[Código del producto],$B4866,Tabla7[Tipo de movimiento],"SALIDA",Tabla7[Mes],N$5))</f>
        <v/>
      </c>
      <c r="O4866" s="39" t="str">
        <f>IF($B4866="","",-SUMIFS(Tabla7[Cantidad],Tabla7[Código del producto],$B4866,Tabla7[Tipo de movimiento],"SALIDA",Tabla7[Mes],O$5))</f>
        <v/>
      </c>
      <c r="P4866" s="39" t="str">
        <f>IF($B4866="","",-SUMIFS(Tabla7[Cantidad],Tabla7[Código del producto],$B4866,Tabla7[Tipo de movimiento],"SALIDA",Tabla7[Mes],P$5))</f>
        <v/>
      </c>
      <c r="Q4866" s="39" t="str">
        <f t="shared" si="225"/>
        <v/>
      </c>
      <c r="R4866" s="51" t="str">
        <f>IF($B4866="","",IFERROR(VLOOKUP($B4866,'ABC rotación'!$C:$G,5,0),"C"))</f>
        <v/>
      </c>
      <c r="S4866" s="41" t="str">
        <f t="shared" si="226"/>
        <v/>
      </c>
      <c r="T4866" s="40" t="str">
        <f t="shared" si="227"/>
        <v/>
      </c>
      <c r="U4866" s="23" t="str">
        <f>IF($B4866="","",VLOOKUP($T4866,Tablas!$X$14:$Y$17,2,1))</f>
        <v/>
      </c>
    </row>
    <row r="4867" spans="2:21" x14ac:dyDescent="0.2">
      <c r="B4867" s="1" t="str">
        <f>IF(Tablas!B4865="","",Tablas!B4865)</f>
        <v/>
      </c>
      <c r="C4867" s="1" t="str">
        <f>IF(Tablas!C4865="","",Tablas!C4865)</f>
        <v/>
      </c>
      <c r="D4867" s="1" t="str">
        <f>IF(Tablas!D4865="","",Tablas!D4865)</f>
        <v/>
      </c>
      <c r="E4867" s="1" t="str">
        <f>IF(Tablas!E4865="","",Tablas!E4865)</f>
        <v/>
      </c>
      <c r="F4867" s="1" t="str">
        <f>IF(Tablas!F4865="","",Tablas!F4865)</f>
        <v/>
      </c>
      <c r="G4867" s="1" t="str">
        <f>IF(Tablas!I4865="","",Tablas!I4865)</f>
        <v/>
      </c>
      <c r="H4867" s="1" t="s">
        <v>911</v>
      </c>
      <c r="I4867" s="39" t="str">
        <f>IF($B4867="","",-SUMIFS(Tabla7[Cantidad],Tabla7[Código del producto],$B4867,Tabla7[Tipo de movimiento],"SALIDA",Tabla7[Mes],I$5))</f>
        <v/>
      </c>
      <c r="J4867" s="39" t="str">
        <f>IF($B4867="","",-SUMIFS(Tabla7[Cantidad],Tabla7[Código del producto],$B4867,Tabla7[Tipo de movimiento],"SALIDA",Tabla7[Mes],J$5))</f>
        <v/>
      </c>
      <c r="K4867" s="39" t="str">
        <f>IF($B4867="","",-SUMIFS(Tabla7[Cantidad],Tabla7[Código del producto],$B4867,Tabla7[Tipo de movimiento],"SALIDA",Tabla7[Mes],K$5))</f>
        <v/>
      </c>
      <c r="L4867" s="39" t="str">
        <f>IF($B4867="","",-SUMIFS(Tabla7[Cantidad],Tabla7[Código del producto],$B4867,Tabla7[Tipo de movimiento],"SALIDA",Tabla7[Mes],L$5))</f>
        <v/>
      </c>
      <c r="M4867" s="39" t="str">
        <f>IF($B4867="","",-SUMIFS(Tabla7[Cantidad],Tabla7[Código del producto],$B4867,Tabla7[Tipo de movimiento],"SALIDA",Tabla7[Mes],M$5))</f>
        <v/>
      </c>
      <c r="N4867" s="39" t="str">
        <f>IF($B4867="","",-SUMIFS(Tabla7[Cantidad],Tabla7[Código del producto],$B4867,Tabla7[Tipo de movimiento],"SALIDA",Tabla7[Mes],N$5))</f>
        <v/>
      </c>
      <c r="O4867" s="39" t="str">
        <f>IF($B4867="","",-SUMIFS(Tabla7[Cantidad],Tabla7[Código del producto],$B4867,Tabla7[Tipo de movimiento],"SALIDA",Tabla7[Mes],O$5))</f>
        <v/>
      </c>
      <c r="P4867" s="39" t="str">
        <f>IF($B4867="","",-SUMIFS(Tabla7[Cantidad],Tabla7[Código del producto],$B4867,Tabla7[Tipo de movimiento],"SALIDA",Tabla7[Mes],P$5))</f>
        <v/>
      </c>
      <c r="Q4867" s="39" t="str">
        <f t="shared" si="225"/>
        <v/>
      </c>
      <c r="R4867" s="51" t="str">
        <f>IF($B4867="","",IFERROR(VLOOKUP($B4867,'ABC rotación'!$C:$G,5,0),"C"))</f>
        <v/>
      </c>
      <c r="S4867" s="41" t="str">
        <f t="shared" si="226"/>
        <v/>
      </c>
      <c r="T4867" s="40" t="str">
        <f t="shared" si="227"/>
        <v/>
      </c>
      <c r="U4867" s="23" t="str">
        <f>IF($B4867="","",VLOOKUP($T4867,Tablas!$X$14:$Y$17,2,1))</f>
        <v/>
      </c>
    </row>
    <row r="4868" spans="2:21" x14ac:dyDescent="0.2">
      <c r="B4868" s="1" t="str">
        <f>IF(Tablas!B4866="","",Tablas!B4866)</f>
        <v/>
      </c>
      <c r="C4868" s="1" t="str">
        <f>IF(Tablas!C4866="","",Tablas!C4866)</f>
        <v/>
      </c>
      <c r="D4868" s="1" t="str">
        <f>IF(Tablas!D4866="","",Tablas!D4866)</f>
        <v/>
      </c>
      <c r="E4868" s="1" t="str">
        <f>IF(Tablas!E4866="","",Tablas!E4866)</f>
        <v/>
      </c>
      <c r="F4868" s="1" t="str">
        <f>IF(Tablas!F4866="","",Tablas!F4866)</f>
        <v/>
      </c>
      <c r="G4868" s="1" t="str">
        <f>IF(Tablas!I4866="","",Tablas!I4866)</f>
        <v/>
      </c>
      <c r="H4868" s="1" t="s">
        <v>911</v>
      </c>
      <c r="I4868" s="39" t="str">
        <f>IF($B4868="","",-SUMIFS(Tabla7[Cantidad],Tabla7[Código del producto],$B4868,Tabla7[Tipo de movimiento],"SALIDA",Tabla7[Mes],I$5))</f>
        <v/>
      </c>
      <c r="J4868" s="39" t="str">
        <f>IF($B4868="","",-SUMIFS(Tabla7[Cantidad],Tabla7[Código del producto],$B4868,Tabla7[Tipo de movimiento],"SALIDA",Tabla7[Mes],J$5))</f>
        <v/>
      </c>
      <c r="K4868" s="39" t="str">
        <f>IF($B4868="","",-SUMIFS(Tabla7[Cantidad],Tabla7[Código del producto],$B4868,Tabla7[Tipo de movimiento],"SALIDA",Tabla7[Mes],K$5))</f>
        <v/>
      </c>
      <c r="L4868" s="39" t="str">
        <f>IF($B4868="","",-SUMIFS(Tabla7[Cantidad],Tabla7[Código del producto],$B4868,Tabla7[Tipo de movimiento],"SALIDA",Tabla7[Mes],L$5))</f>
        <v/>
      </c>
      <c r="M4868" s="39" t="str">
        <f>IF($B4868="","",-SUMIFS(Tabla7[Cantidad],Tabla7[Código del producto],$B4868,Tabla7[Tipo de movimiento],"SALIDA",Tabla7[Mes],M$5))</f>
        <v/>
      </c>
      <c r="N4868" s="39" t="str">
        <f>IF($B4868="","",-SUMIFS(Tabla7[Cantidad],Tabla7[Código del producto],$B4868,Tabla7[Tipo de movimiento],"SALIDA",Tabla7[Mes],N$5))</f>
        <v/>
      </c>
      <c r="O4868" s="39" t="str">
        <f>IF($B4868="","",-SUMIFS(Tabla7[Cantidad],Tabla7[Código del producto],$B4868,Tabla7[Tipo de movimiento],"SALIDA",Tabla7[Mes],O$5))</f>
        <v/>
      </c>
      <c r="P4868" s="39" t="str">
        <f>IF($B4868="","",-SUMIFS(Tabla7[Cantidad],Tabla7[Código del producto],$B4868,Tabla7[Tipo de movimiento],"SALIDA",Tabla7[Mes],P$5))</f>
        <v/>
      </c>
      <c r="Q4868" s="39" t="str">
        <f t="shared" si="225"/>
        <v/>
      </c>
      <c r="R4868" s="51" t="str">
        <f>IF($B4868="","",IFERROR(VLOOKUP($B4868,'ABC rotación'!$C:$G,5,0),"C"))</f>
        <v/>
      </c>
      <c r="S4868" s="41" t="str">
        <f t="shared" si="226"/>
        <v/>
      </c>
      <c r="T4868" s="40" t="str">
        <f t="shared" si="227"/>
        <v/>
      </c>
      <c r="U4868" s="23" t="str">
        <f>IF($B4868="","",VLOOKUP($T4868,Tablas!$X$14:$Y$17,2,1))</f>
        <v/>
      </c>
    </row>
    <row r="4869" spans="2:21" x14ac:dyDescent="0.2">
      <c r="B4869" s="1" t="str">
        <f>IF(Tablas!B4867="","",Tablas!B4867)</f>
        <v/>
      </c>
      <c r="C4869" s="1" t="str">
        <f>IF(Tablas!C4867="","",Tablas!C4867)</f>
        <v/>
      </c>
      <c r="D4869" s="1" t="str">
        <f>IF(Tablas!D4867="","",Tablas!D4867)</f>
        <v/>
      </c>
      <c r="E4869" s="1" t="str">
        <f>IF(Tablas!E4867="","",Tablas!E4867)</f>
        <v/>
      </c>
      <c r="F4869" s="1" t="str">
        <f>IF(Tablas!F4867="","",Tablas!F4867)</f>
        <v/>
      </c>
      <c r="G4869" s="1" t="str">
        <f>IF(Tablas!I4867="","",Tablas!I4867)</f>
        <v/>
      </c>
      <c r="H4869" s="1" t="s">
        <v>911</v>
      </c>
      <c r="I4869" s="39" t="str">
        <f>IF($B4869="","",-SUMIFS(Tabla7[Cantidad],Tabla7[Código del producto],$B4869,Tabla7[Tipo de movimiento],"SALIDA",Tabla7[Mes],I$5))</f>
        <v/>
      </c>
      <c r="J4869" s="39" t="str">
        <f>IF($B4869="","",-SUMIFS(Tabla7[Cantidad],Tabla7[Código del producto],$B4869,Tabla7[Tipo de movimiento],"SALIDA",Tabla7[Mes],J$5))</f>
        <v/>
      </c>
      <c r="K4869" s="39" t="str">
        <f>IF($B4869="","",-SUMIFS(Tabla7[Cantidad],Tabla7[Código del producto],$B4869,Tabla7[Tipo de movimiento],"SALIDA",Tabla7[Mes],K$5))</f>
        <v/>
      </c>
      <c r="L4869" s="39" t="str">
        <f>IF($B4869="","",-SUMIFS(Tabla7[Cantidad],Tabla7[Código del producto],$B4869,Tabla7[Tipo de movimiento],"SALIDA",Tabla7[Mes],L$5))</f>
        <v/>
      </c>
      <c r="M4869" s="39" t="str">
        <f>IF($B4869="","",-SUMIFS(Tabla7[Cantidad],Tabla7[Código del producto],$B4869,Tabla7[Tipo de movimiento],"SALIDA",Tabla7[Mes],M$5))</f>
        <v/>
      </c>
      <c r="N4869" s="39" t="str">
        <f>IF($B4869="","",-SUMIFS(Tabla7[Cantidad],Tabla7[Código del producto],$B4869,Tabla7[Tipo de movimiento],"SALIDA",Tabla7[Mes],N$5))</f>
        <v/>
      </c>
      <c r="O4869" s="39" t="str">
        <f>IF($B4869="","",-SUMIFS(Tabla7[Cantidad],Tabla7[Código del producto],$B4869,Tabla7[Tipo de movimiento],"SALIDA",Tabla7[Mes],O$5))</f>
        <v/>
      </c>
      <c r="P4869" s="39" t="str">
        <f>IF($B4869="","",-SUMIFS(Tabla7[Cantidad],Tabla7[Código del producto],$B4869,Tabla7[Tipo de movimiento],"SALIDA",Tabla7[Mes],P$5))</f>
        <v/>
      </c>
      <c r="Q4869" s="39" t="str">
        <f t="shared" si="225"/>
        <v/>
      </c>
      <c r="R4869" s="51" t="str">
        <f>IF($B4869="","",IFERROR(VLOOKUP($B4869,'ABC rotación'!$C:$G,5,0),"C"))</f>
        <v/>
      </c>
      <c r="S4869" s="41" t="str">
        <f t="shared" si="226"/>
        <v/>
      </c>
      <c r="T4869" s="40" t="str">
        <f t="shared" si="227"/>
        <v/>
      </c>
      <c r="U4869" s="23" t="str">
        <f>IF($B4869="","",VLOOKUP($T4869,Tablas!$X$14:$Y$17,2,1))</f>
        <v/>
      </c>
    </row>
    <row r="4870" spans="2:21" x14ac:dyDescent="0.2">
      <c r="B4870" s="1" t="str">
        <f>IF(Tablas!B4868="","",Tablas!B4868)</f>
        <v/>
      </c>
      <c r="C4870" s="1" t="str">
        <f>IF(Tablas!C4868="","",Tablas!C4868)</f>
        <v/>
      </c>
      <c r="D4870" s="1" t="str">
        <f>IF(Tablas!D4868="","",Tablas!D4868)</f>
        <v/>
      </c>
      <c r="E4870" s="1" t="str">
        <f>IF(Tablas!E4868="","",Tablas!E4868)</f>
        <v/>
      </c>
      <c r="F4870" s="1" t="str">
        <f>IF(Tablas!F4868="","",Tablas!F4868)</f>
        <v/>
      </c>
      <c r="G4870" s="1" t="str">
        <f>IF(Tablas!I4868="","",Tablas!I4868)</f>
        <v/>
      </c>
      <c r="H4870" s="1" t="s">
        <v>911</v>
      </c>
      <c r="I4870" s="39" t="str">
        <f>IF($B4870="","",-SUMIFS(Tabla7[Cantidad],Tabla7[Código del producto],$B4870,Tabla7[Tipo de movimiento],"SALIDA",Tabla7[Mes],I$5))</f>
        <v/>
      </c>
      <c r="J4870" s="39" t="str">
        <f>IF($B4870="","",-SUMIFS(Tabla7[Cantidad],Tabla7[Código del producto],$B4870,Tabla7[Tipo de movimiento],"SALIDA",Tabla7[Mes],J$5))</f>
        <v/>
      </c>
      <c r="K4870" s="39" t="str">
        <f>IF($B4870="","",-SUMIFS(Tabla7[Cantidad],Tabla7[Código del producto],$B4870,Tabla7[Tipo de movimiento],"SALIDA",Tabla7[Mes],K$5))</f>
        <v/>
      </c>
      <c r="L4870" s="39" t="str">
        <f>IF($B4870="","",-SUMIFS(Tabla7[Cantidad],Tabla7[Código del producto],$B4870,Tabla7[Tipo de movimiento],"SALIDA",Tabla7[Mes],L$5))</f>
        <v/>
      </c>
      <c r="M4870" s="39" t="str">
        <f>IF($B4870="","",-SUMIFS(Tabla7[Cantidad],Tabla7[Código del producto],$B4870,Tabla7[Tipo de movimiento],"SALIDA",Tabla7[Mes],M$5))</f>
        <v/>
      </c>
      <c r="N4870" s="39" t="str">
        <f>IF($B4870="","",-SUMIFS(Tabla7[Cantidad],Tabla7[Código del producto],$B4870,Tabla7[Tipo de movimiento],"SALIDA",Tabla7[Mes],N$5))</f>
        <v/>
      </c>
      <c r="O4870" s="39" t="str">
        <f>IF($B4870="","",-SUMIFS(Tabla7[Cantidad],Tabla7[Código del producto],$B4870,Tabla7[Tipo de movimiento],"SALIDA",Tabla7[Mes],O$5))</f>
        <v/>
      </c>
      <c r="P4870" s="39" t="str">
        <f>IF($B4870="","",-SUMIFS(Tabla7[Cantidad],Tabla7[Código del producto],$B4870,Tabla7[Tipo de movimiento],"SALIDA",Tabla7[Mes],P$5))</f>
        <v/>
      </c>
      <c r="Q4870" s="39" t="str">
        <f t="shared" si="225"/>
        <v/>
      </c>
      <c r="R4870" s="51" t="str">
        <f>IF($B4870="","",IFERROR(VLOOKUP($B4870,'ABC rotación'!$C:$G,5,0),"C"))</f>
        <v/>
      </c>
      <c r="S4870" s="41" t="str">
        <f t="shared" si="226"/>
        <v/>
      </c>
      <c r="T4870" s="40" t="str">
        <f t="shared" si="227"/>
        <v/>
      </c>
      <c r="U4870" s="23" t="str">
        <f>IF($B4870="","",VLOOKUP($T4870,Tablas!$X$14:$Y$17,2,1))</f>
        <v/>
      </c>
    </row>
    <row r="4871" spans="2:21" x14ac:dyDescent="0.2">
      <c r="B4871" s="1" t="str">
        <f>IF(Tablas!B4869="","",Tablas!B4869)</f>
        <v/>
      </c>
      <c r="C4871" s="1" t="str">
        <f>IF(Tablas!C4869="","",Tablas!C4869)</f>
        <v/>
      </c>
      <c r="D4871" s="1" t="str">
        <f>IF(Tablas!D4869="","",Tablas!D4869)</f>
        <v/>
      </c>
      <c r="E4871" s="1" t="str">
        <f>IF(Tablas!E4869="","",Tablas!E4869)</f>
        <v/>
      </c>
      <c r="F4871" s="1" t="str">
        <f>IF(Tablas!F4869="","",Tablas!F4869)</f>
        <v/>
      </c>
      <c r="G4871" s="1" t="str">
        <f>IF(Tablas!I4869="","",Tablas!I4869)</f>
        <v/>
      </c>
      <c r="H4871" s="1" t="s">
        <v>911</v>
      </c>
      <c r="I4871" s="39" t="str">
        <f>IF($B4871="","",-SUMIFS(Tabla7[Cantidad],Tabla7[Código del producto],$B4871,Tabla7[Tipo de movimiento],"SALIDA",Tabla7[Mes],I$5))</f>
        <v/>
      </c>
      <c r="J4871" s="39" t="str">
        <f>IF($B4871="","",-SUMIFS(Tabla7[Cantidad],Tabla7[Código del producto],$B4871,Tabla7[Tipo de movimiento],"SALIDA",Tabla7[Mes],J$5))</f>
        <v/>
      </c>
      <c r="K4871" s="39" t="str">
        <f>IF($B4871="","",-SUMIFS(Tabla7[Cantidad],Tabla7[Código del producto],$B4871,Tabla7[Tipo de movimiento],"SALIDA",Tabla7[Mes],K$5))</f>
        <v/>
      </c>
      <c r="L4871" s="39" t="str">
        <f>IF($B4871="","",-SUMIFS(Tabla7[Cantidad],Tabla7[Código del producto],$B4871,Tabla7[Tipo de movimiento],"SALIDA",Tabla7[Mes],L$5))</f>
        <v/>
      </c>
      <c r="M4871" s="39" t="str">
        <f>IF($B4871="","",-SUMIFS(Tabla7[Cantidad],Tabla7[Código del producto],$B4871,Tabla7[Tipo de movimiento],"SALIDA",Tabla7[Mes],M$5))</f>
        <v/>
      </c>
      <c r="N4871" s="39" t="str">
        <f>IF($B4871="","",-SUMIFS(Tabla7[Cantidad],Tabla7[Código del producto],$B4871,Tabla7[Tipo de movimiento],"SALIDA",Tabla7[Mes],N$5))</f>
        <v/>
      </c>
      <c r="O4871" s="39" t="str">
        <f>IF($B4871="","",-SUMIFS(Tabla7[Cantidad],Tabla7[Código del producto],$B4871,Tabla7[Tipo de movimiento],"SALIDA",Tabla7[Mes],O$5))</f>
        <v/>
      </c>
      <c r="P4871" s="39" t="str">
        <f>IF($B4871="","",-SUMIFS(Tabla7[Cantidad],Tabla7[Código del producto],$B4871,Tabla7[Tipo de movimiento],"SALIDA",Tabla7[Mes],P$5))</f>
        <v/>
      </c>
      <c r="Q4871" s="39" t="str">
        <f t="shared" ref="Q4871:Q4934" si="228">IF($B4871="","",IFERROR(AVERAGE(N4871:P4871),0))</f>
        <v/>
      </c>
      <c r="R4871" s="51" t="str">
        <f>IF($B4871="","",IFERROR(VLOOKUP($B4871,'ABC rotación'!$C:$G,5,0),"C"))</f>
        <v/>
      </c>
      <c r="S4871" s="41" t="str">
        <f t="shared" ref="S4871:S4934" si="229">IF($B4871="","",IFERROR(H4871/Q4871*30,0))</f>
        <v/>
      </c>
      <c r="T4871" s="40" t="str">
        <f t="shared" ref="T4871:T4934" si="230">IF($B4871="","",S4871/F4871)</f>
        <v/>
      </c>
      <c r="U4871" s="23" t="str">
        <f>IF($B4871="","",VLOOKUP($T4871,Tablas!$X$14:$Y$17,2,1))</f>
        <v/>
      </c>
    </row>
    <row r="4872" spans="2:21" x14ac:dyDescent="0.2">
      <c r="B4872" s="1" t="str">
        <f>IF(Tablas!B4870="","",Tablas!B4870)</f>
        <v/>
      </c>
      <c r="C4872" s="1" t="str">
        <f>IF(Tablas!C4870="","",Tablas!C4870)</f>
        <v/>
      </c>
      <c r="D4872" s="1" t="str">
        <f>IF(Tablas!D4870="","",Tablas!D4870)</f>
        <v/>
      </c>
      <c r="E4872" s="1" t="str">
        <f>IF(Tablas!E4870="","",Tablas!E4870)</f>
        <v/>
      </c>
      <c r="F4872" s="1" t="str">
        <f>IF(Tablas!F4870="","",Tablas!F4870)</f>
        <v/>
      </c>
      <c r="G4872" s="1" t="str">
        <f>IF(Tablas!I4870="","",Tablas!I4870)</f>
        <v/>
      </c>
      <c r="H4872" s="1" t="s">
        <v>911</v>
      </c>
      <c r="I4872" s="39" t="str">
        <f>IF($B4872="","",-SUMIFS(Tabla7[Cantidad],Tabla7[Código del producto],$B4872,Tabla7[Tipo de movimiento],"SALIDA",Tabla7[Mes],I$5))</f>
        <v/>
      </c>
      <c r="J4872" s="39" t="str">
        <f>IF($B4872="","",-SUMIFS(Tabla7[Cantidad],Tabla7[Código del producto],$B4872,Tabla7[Tipo de movimiento],"SALIDA",Tabla7[Mes],J$5))</f>
        <v/>
      </c>
      <c r="K4872" s="39" t="str">
        <f>IF($B4872="","",-SUMIFS(Tabla7[Cantidad],Tabla7[Código del producto],$B4872,Tabla7[Tipo de movimiento],"SALIDA",Tabla7[Mes],K$5))</f>
        <v/>
      </c>
      <c r="L4872" s="39" t="str">
        <f>IF($B4872="","",-SUMIFS(Tabla7[Cantidad],Tabla7[Código del producto],$B4872,Tabla7[Tipo de movimiento],"SALIDA",Tabla7[Mes],L$5))</f>
        <v/>
      </c>
      <c r="M4872" s="39" t="str">
        <f>IF($B4872="","",-SUMIFS(Tabla7[Cantidad],Tabla7[Código del producto],$B4872,Tabla7[Tipo de movimiento],"SALIDA",Tabla7[Mes],M$5))</f>
        <v/>
      </c>
      <c r="N4872" s="39" t="str">
        <f>IF($B4872="","",-SUMIFS(Tabla7[Cantidad],Tabla7[Código del producto],$B4872,Tabla7[Tipo de movimiento],"SALIDA",Tabla7[Mes],N$5))</f>
        <v/>
      </c>
      <c r="O4872" s="39" t="str">
        <f>IF($B4872="","",-SUMIFS(Tabla7[Cantidad],Tabla7[Código del producto],$B4872,Tabla7[Tipo de movimiento],"SALIDA",Tabla7[Mes],O$5))</f>
        <v/>
      </c>
      <c r="P4872" s="39" t="str">
        <f>IF($B4872="","",-SUMIFS(Tabla7[Cantidad],Tabla7[Código del producto],$B4872,Tabla7[Tipo de movimiento],"SALIDA",Tabla7[Mes],P$5))</f>
        <v/>
      </c>
      <c r="Q4872" s="39" t="str">
        <f t="shared" si="228"/>
        <v/>
      </c>
      <c r="R4872" s="51" t="str">
        <f>IF($B4872="","",IFERROR(VLOOKUP($B4872,'ABC rotación'!$C:$G,5,0),"C"))</f>
        <v/>
      </c>
      <c r="S4872" s="41" t="str">
        <f t="shared" si="229"/>
        <v/>
      </c>
      <c r="T4872" s="40" t="str">
        <f t="shared" si="230"/>
        <v/>
      </c>
      <c r="U4872" s="23" t="str">
        <f>IF($B4872="","",VLOOKUP($T4872,Tablas!$X$14:$Y$17,2,1))</f>
        <v/>
      </c>
    </row>
    <row r="4873" spans="2:21" x14ac:dyDescent="0.2">
      <c r="B4873" s="1" t="str">
        <f>IF(Tablas!B4871="","",Tablas!B4871)</f>
        <v/>
      </c>
      <c r="C4873" s="1" t="str">
        <f>IF(Tablas!C4871="","",Tablas!C4871)</f>
        <v/>
      </c>
      <c r="D4873" s="1" t="str">
        <f>IF(Tablas!D4871="","",Tablas!D4871)</f>
        <v/>
      </c>
      <c r="E4873" s="1" t="str">
        <f>IF(Tablas!E4871="","",Tablas!E4871)</f>
        <v/>
      </c>
      <c r="F4873" s="1" t="str">
        <f>IF(Tablas!F4871="","",Tablas!F4871)</f>
        <v/>
      </c>
      <c r="G4873" s="1" t="str">
        <f>IF(Tablas!I4871="","",Tablas!I4871)</f>
        <v/>
      </c>
      <c r="H4873" s="1" t="s">
        <v>911</v>
      </c>
      <c r="I4873" s="39" t="str">
        <f>IF($B4873="","",-SUMIFS(Tabla7[Cantidad],Tabla7[Código del producto],$B4873,Tabla7[Tipo de movimiento],"SALIDA",Tabla7[Mes],I$5))</f>
        <v/>
      </c>
      <c r="J4873" s="39" t="str">
        <f>IF($B4873="","",-SUMIFS(Tabla7[Cantidad],Tabla7[Código del producto],$B4873,Tabla7[Tipo de movimiento],"SALIDA",Tabla7[Mes],J$5))</f>
        <v/>
      </c>
      <c r="K4873" s="39" t="str">
        <f>IF($B4873="","",-SUMIFS(Tabla7[Cantidad],Tabla7[Código del producto],$B4873,Tabla7[Tipo de movimiento],"SALIDA",Tabla7[Mes],K$5))</f>
        <v/>
      </c>
      <c r="L4873" s="39" t="str">
        <f>IF($B4873="","",-SUMIFS(Tabla7[Cantidad],Tabla7[Código del producto],$B4873,Tabla7[Tipo de movimiento],"SALIDA",Tabla7[Mes],L$5))</f>
        <v/>
      </c>
      <c r="M4873" s="39" t="str">
        <f>IF($B4873="","",-SUMIFS(Tabla7[Cantidad],Tabla7[Código del producto],$B4873,Tabla7[Tipo de movimiento],"SALIDA",Tabla7[Mes],M$5))</f>
        <v/>
      </c>
      <c r="N4873" s="39" t="str">
        <f>IF($B4873="","",-SUMIFS(Tabla7[Cantidad],Tabla7[Código del producto],$B4873,Tabla7[Tipo de movimiento],"SALIDA",Tabla7[Mes],N$5))</f>
        <v/>
      </c>
      <c r="O4873" s="39" t="str">
        <f>IF($B4873="","",-SUMIFS(Tabla7[Cantidad],Tabla7[Código del producto],$B4873,Tabla7[Tipo de movimiento],"SALIDA",Tabla7[Mes],O$5))</f>
        <v/>
      </c>
      <c r="P4873" s="39" t="str">
        <f>IF($B4873="","",-SUMIFS(Tabla7[Cantidad],Tabla7[Código del producto],$B4873,Tabla7[Tipo de movimiento],"SALIDA",Tabla7[Mes],P$5))</f>
        <v/>
      </c>
      <c r="Q4873" s="39" t="str">
        <f t="shared" si="228"/>
        <v/>
      </c>
      <c r="R4873" s="51" t="str">
        <f>IF($B4873="","",IFERROR(VLOOKUP($B4873,'ABC rotación'!$C:$G,5,0),"C"))</f>
        <v/>
      </c>
      <c r="S4873" s="41" t="str">
        <f t="shared" si="229"/>
        <v/>
      </c>
      <c r="T4873" s="40" t="str">
        <f t="shared" si="230"/>
        <v/>
      </c>
      <c r="U4873" s="23" t="str">
        <f>IF($B4873="","",VLOOKUP($T4873,Tablas!$X$14:$Y$17,2,1))</f>
        <v/>
      </c>
    </row>
    <row r="4874" spans="2:21" x14ac:dyDescent="0.2">
      <c r="B4874" s="1" t="str">
        <f>IF(Tablas!B4872="","",Tablas!B4872)</f>
        <v/>
      </c>
      <c r="C4874" s="1" t="str">
        <f>IF(Tablas!C4872="","",Tablas!C4872)</f>
        <v/>
      </c>
      <c r="D4874" s="1" t="str">
        <f>IF(Tablas!D4872="","",Tablas!D4872)</f>
        <v/>
      </c>
      <c r="E4874" s="1" t="str">
        <f>IF(Tablas!E4872="","",Tablas!E4872)</f>
        <v/>
      </c>
      <c r="F4874" s="1" t="str">
        <f>IF(Tablas!F4872="","",Tablas!F4872)</f>
        <v/>
      </c>
      <c r="G4874" s="1" t="str">
        <f>IF(Tablas!I4872="","",Tablas!I4872)</f>
        <v/>
      </c>
      <c r="H4874" s="1" t="s">
        <v>911</v>
      </c>
      <c r="I4874" s="39" t="str">
        <f>IF($B4874="","",-SUMIFS(Tabla7[Cantidad],Tabla7[Código del producto],$B4874,Tabla7[Tipo de movimiento],"SALIDA",Tabla7[Mes],I$5))</f>
        <v/>
      </c>
      <c r="J4874" s="39" t="str">
        <f>IF($B4874="","",-SUMIFS(Tabla7[Cantidad],Tabla7[Código del producto],$B4874,Tabla7[Tipo de movimiento],"SALIDA",Tabla7[Mes],J$5))</f>
        <v/>
      </c>
      <c r="K4874" s="39" t="str">
        <f>IF($B4874="","",-SUMIFS(Tabla7[Cantidad],Tabla7[Código del producto],$B4874,Tabla7[Tipo de movimiento],"SALIDA",Tabla7[Mes],K$5))</f>
        <v/>
      </c>
      <c r="L4874" s="39" t="str">
        <f>IF($B4874="","",-SUMIFS(Tabla7[Cantidad],Tabla7[Código del producto],$B4874,Tabla7[Tipo de movimiento],"SALIDA",Tabla7[Mes],L$5))</f>
        <v/>
      </c>
      <c r="M4874" s="39" t="str">
        <f>IF($B4874="","",-SUMIFS(Tabla7[Cantidad],Tabla7[Código del producto],$B4874,Tabla7[Tipo de movimiento],"SALIDA",Tabla7[Mes],M$5))</f>
        <v/>
      </c>
      <c r="N4874" s="39" t="str">
        <f>IF($B4874="","",-SUMIFS(Tabla7[Cantidad],Tabla7[Código del producto],$B4874,Tabla7[Tipo de movimiento],"SALIDA",Tabla7[Mes],N$5))</f>
        <v/>
      </c>
      <c r="O4874" s="39" t="str">
        <f>IF($B4874="","",-SUMIFS(Tabla7[Cantidad],Tabla7[Código del producto],$B4874,Tabla7[Tipo de movimiento],"SALIDA",Tabla7[Mes],O$5))</f>
        <v/>
      </c>
      <c r="P4874" s="39" t="str">
        <f>IF($B4874="","",-SUMIFS(Tabla7[Cantidad],Tabla7[Código del producto],$B4874,Tabla7[Tipo de movimiento],"SALIDA",Tabla7[Mes],P$5))</f>
        <v/>
      </c>
      <c r="Q4874" s="39" t="str">
        <f t="shared" si="228"/>
        <v/>
      </c>
      <c r="R4874" s="51" t="str">
        <f>IF($B4874="","",IFERROR(VLOOKUP($B4874,'ABC rotación'!$C:$G,5,0),"C"))</f>
        <v/>
      </c>
      <c r="S4874" s="41" t="str">
        <f t="shared" si="229"/>
        <v/>
      </c>
      <c r="T4874" s="40" t="str">
        <f t="shared" si="230"/>
        <v/>
      </c>
      <c r="U4874" s="23" t="str">
        <f>IF($B4874="","",VLOOKUP($T4874,Tablas!$X$14:$Y$17,2,1))</f>
        <v/>
      </c>
    </row>
    <row r="4875" spans="2:21" x14ac:dyDescent="0.2">
      <c r="B4875" s="1" t="str">
        <f>IF(Tablas!B4873="","",Tablas!B4873)</f>
        <v/>
      </c>
      <c r="C4875" s="1" t="str">
        <f>IF(Tablas!C4873="","",Tablas!C4873)</f>
        <v/>
      </c>
      <c r="D4875" s="1" t="str">
        <f>IF(Tablas!D4873="","",Tablas!D4873)</f>
        <v/>
      </c>
      <c r="E4875" s="1" t="str">
        <f>IF(Tablas!E4873="","",Tablas!E4873)</f>
        <v/>
      </c>
      <c r="F4875" s="1" t="str">
        <f>IF(Tablas!F4873="","",Tablas!F4873)</f>
        <v/>
      </c>
      <c r="G4875" s="1" t="str">
        <f>IF(Tablas!I4873="","",Tablas!I4873)</f>
        <v/>
      </c>
      <c r="H4875" s="1" t="s">
        <v>911</v>
      </c>
      <c r="I4875" s="39" t="str">
        <f>IF($B4875="","",-SUMIFS(Tabla7[Cantidad],Tabla7[Código del producto],$B4875,Tabla7[Tipo de movimiento],"SALIDA",Tabla7[Mes],I$5))</f>
        <v/>
      </c>
      <c r="J4875" s="39" t="str">
        <f>IF($B4875="","",-SUMIFS(Tabla7[Cantidad],Tabla7[Código del producto],$B4875,Tabla7[Tipo de movimiento],"SALIDA",Tabla7[Mes],J$5))</f>
        <v/>
      </c>
      <c r="K4875" s="39" t="str">
        <f>IF($B4875="","",-SUMIFS(Tabla7[Cantidad],Tabla7[Código del producto],$B4875,Tabla7[Tipo de movimiento],"SALIDA",Tabla7[Mes],K$5))</f>
        <v/>
      </c>
      <c r="L4875" s="39" t="str">
        <f>IF($B4875="","",-SUMIFS(Tabla7[Cantidad],Tabla7[Código del producto],$B4875,Tabla7[Tipo de movimiento],"SALIDA",Tabla7[Mes],L$5))</f>
        <v/>
      </c>
      <c r="M4875" s="39" t="str">
        <f>IF($B4875="","",-SUMIFS(Tabla7[Cantidad],Tabla7[Código del producto],$B4875,Tabla7[Tipo de movimiento],"SALIDA",Tabla7[Mes],M$5))</f>
        <v/>
      </c>
      <c r="N4875" s="39" t="str">
        <f>IF($B4875="","",-SUMIFS(Tabla7[Cantidad],Tabla7[Código del producto],$B4875,Tabla7[Tipo de movimiento],"SALIDA",Tabla7[Mes],N$5))</f>
        <v/>
      </c>
      <c r="O4875" s="39" t="str">
        <f>IF($B4875="","",-SUMIFS(Tabla7[Cantidad],Tabla7[Código del producto],$B4875,Tabla7[Tipo de movimiento],"SALIDA",Tabla7[Mes],O$5))</f>
        <v/>
      </c>
      <c r="P4875" s="39" t="str">
        <f>IF($B4875="","",-SUMIFS(Tabla7[Cantidad],Tabla7[Código del producto],$B4875,Tabla7[Tipo de movimiento],"SALIDA",Tabla7[Mes],P$5))</f>
        <v/>
      </c>
      <c r="Q4875" s="39" t="str">
        <f t="shared" si="228"/>
        <v/>
      </c>
      <c r="R4875" s="51" t="str">
        <f>IF($B4875="","",IFERROR(VLOOKUP($B4875,'ABC rotación'!$C:$G,5,0),"C"))</f>
        <v/>
      </c>
      <c r="S4875" s="41" t="str">
        <f t="shared" si="229"/>
        <v/>
      </c>
      <c r="T4875" s="40" t="str">
        <f t="shared" si="230"/>
        <v/>
      </c>
      <c r="U4875" s="23" t="str">
        <f>IF($B4875="","",VLOOKUP($T4875,Tablas!$X$14:$Y$17,2,1))</f>
        <v/>
      </c>
    </row>
    <row r="4876" spans="2:21" x14ac:dyDescent="0.2">
      <c r="B4876" s="1" t="str">
        <f>IF(Tablas!B4874="","",Tablas!B4874)</f>
        <v/>
      </c>
      <c r="C4876" s="1" t="str">
        <f>IF(Tablas!C4874="","",Tablas!C4874)</f>
        <v/>
      </c>
      <c r="D4876" s="1" t="str">
        <f>IF(Tablas!D4874="","",Tablas!D4874)</f>
        <v/>
      </c>
      <c r="E4876" s="1" t="str">
        <f>IF(Tablas!E4874="","",Tablas!E4874)</f>
        <v/>
      </c>
      <c r="F4876" s="1" t="str">
        <f>IF(Tablas!F4874="","",Tablas!F4874)</f>
        <v/>
      </c>
      <c r="G4876" s="1" t="str">
        <f>IF(Tablas!I4874="","",Tablas!I4874)</f>
        <v/>
      </c>
      <c r="H4876" s="1" t="s">
        <v>911</v>
      </c>
      <c r="I4876" s="39" t="str">
        <f>IF($B4876="","",-SUMIFS(Tabla7[Cantidad],Tabla7[Código del producto],$B4876,Tabla7[Tipo de movimiento],"SALIDA",Tabla7[Mes],I$5))</f>
        <v/>
      </c>
      <c r="J4876" s="39" t="str">
        <f>IF($B4876="","",-SUMIFS(Tabla7[Cantidad],Tabla7[Código del producto],$B4876,Tabla7[Tipo de movimiento],"SALIDA",Tabla7[Mes],J$5))</f>
        <v/>
      </c>
      <c r="K4876" s="39" t="str">
        <f>IF($B4876="","",-SUMIFS(Tabla7[Cantidad],Tabla7[Código del producto],$B4876,Tabla7[Tipo de movimiento],"SALIDA",Tabla7[Mes],K$5))</f>
        <v/>
      </c>
      <c r="L4876" s="39" t="str">
        <f>IF($B4876="","",-SUMIFS(Tabla7[Cantidad],Tabla7[Código del producto],$B4876,Tabla7[Tipo de movimiento],"SALIDA",Tabla7[Mes],L$5))</f>
        <v/>
      </c>
      <c r="M4876" s="39" t="str">
        <f>IF($B4876="","",-SUMIFS(Tabla7[Cantidad],Tabla7[Código del producto],$B4876,Tabla7[Tipo de movimiento],"SALIDA",Tabla7[Mes],M$5))</f>
        <v/>
      </c>
      <c r="N4876" s="39" t="str">
        <f>IF($B4876="","",-SUMIFS(Tabla7[Cantidad],Tabla7[Código del producto],$B4876,Tabla7[Tipo de movimiento],"SALIDA",Tabla7[Mes],N$5))</f>
        <v/>
      </c>
      <c r="O4876" s="39" t="str">
        <f>IF($B4876="","",-SUMIFS(Tabla7[Cantidad],Tabla7[Código del producto],$B4876,Tabla7[Tipo de movimiento],"SALIDA",Tabla7[Mes],O$5))</f>
        <v/>
      </c>
      <c r="P4876" s="39" t="str">
        <f>IF($B4876="","",-SUMIFS(Tabla7[Cantidad],Tabla7[Código del producto],$B4876,Tabla7[Tipo de movimiento],"SALIDA",Tabla7[Mes],P$5))</f>
        <v/>
      </c>
      <c r="Q4876" s="39" t="str">
        <f t="shared" si="228"/>
        <v/>
      </c>
      <c r="R4876" s="51" t="str">
        <f>IF($B4876="","",IFERROR(VLOOKUP($B4876,'ABC rotación'!$C:$G,5,0),"C"))</f>
        <v/>
      </c>
      <c r="S4876" s="41" t="str">
        <f t="shared" si="229"/>
        <v/>
      </c>
      <c r="T4876" s="40" t="str">
        <f t="shared" si="230"/>
        <v/>
      </c>
      <c r="U4876" s="23" t="str">
        <f>IF($B4876="","",VLOOKUP($T4876,Tablas!$X$14:$Y$17,2,1))</f>
        <v/>
      </c>
    </row>
    <row r="4877" spans="2:21" x14ac:dyDescent="0.2">
      <c r="B4877" s="1" t="str">
        <f>IF(Tablas!B4875="","",Tablas!B4875)</f>
        <v/>
      </c>
      <c r="C4877" s="1" t="str">
        <f>IF(Tablas!C4875="","",Tablas!C4875)</f>
        <v/>
      </c>
      <c r="D4877" s="1" t="str">
        <f>IF(Tablas!D4875="","",Tablas!D4875)</f>
        <v/>
      </c>
      <c r="E4877" s="1" t="str">
        <f>IF(Tablas!E4875="","",Tablas!E4875)</f>
        <v/>
      </c>
      <c r="F4877" s="1" t="str">
        <f>IF(Tablas!F4875="","",Tablas!F4875)</f>
        <v/>
      </c>
      <c r="G4877" s="1" t="str">
        <f>IF(Tablas!I4875="","",Tablas!I4875)</f>
        <v/>
      </c>
      <c r="H4877" s="1" t="s">
        <v>911</v>
      </c>
      <c r="I4877" s="39" t="str">
        <f>IF($B4877="","",-SUMIFS(Tabla7[Cantidad],Tabla7[Código del producto],$B4877,Tabla7[Tipo de movimiento],"SALIDA",Tabla7[Mes],I$5))</f>
        <v/>
      </c>
      <c r="J4877" s="39" t="str">
        <f>IF($B4877="","",-SUMIFS(Tabla7[Cantidad],Tabla7[Código del producto],$B4877,Tabla7[Tipo de movimiento],"SALIDA",Tabla7[Mes],J$5))</f>
        <v/>
      </c>
      <c r="K4877" s="39" t="str">
        <f>IF($B4877="","",-SUMIFS(Tabla7[Cantidad],Tabla7[Código del producto],$B4877,Tabla7[Tipo de movimiento],"SALIDA",Tabla7[Mes],K$5))</f>
        <v/>
      </c>
      <c r="L4877" s="39" t="str">
        <f>IF($B4877="","",-SUMIFS(Tabla7[Cantidad],Tabla7[Código del producto],$B4877,Tabla7[Tipo de movimiento],"SALIDA",Tabla7[Mes],L$5))</f>
        <v/>
      </c>
      <c r="M4877" s="39" t="str">
        <f>IF($B4877="","",-SUMIFS(Tabla7[Cantidad],Tabla7[Código del producto],$B4877,Tabla7[Tipo de movimiento],"SALIDA",Tabla7[Mes],M$5))</f>
        <v/>
      </c>
      <c r="N4877" s="39" t="str">
        <f>IF($B4877="","",-SUMIFS(Tabla7[Cantidad],Tabla7[Código del producto],$B4877,Tabla7[Tipo de movimiento],"SALIDA",Tabla7[Mes],N$5))</f>
        <v/>
      </c>
      <c r="O4877" s="39" t="str">
        <f>IF($B4877="","",-SUMIFS(Tabla7[Cantidad],Tabla7[Código del producto],$B4877,Tabla7[Tipo de movimiento],"SALIDA",Tabla7[Mes],O$5))</f>
        <v/>
      </c>
      <c r="P4877" s="39" t="str">
        <f>IF($B4877="","",-SUMIFS(Tabla7[Cantidad],Tabla7[Código del producto],$B4877,Tabla7[Tipo de movimiento],"SALIDA",Tabla7[Mes],P$5))</f>
        <v/>
      </c>
      <c r="Q4877" s="39" t="str">
        <f t="shared" si="228"/>
        <v/>
      </c>
      <c r="R4877" s="51" t="str">
        <f>IF($B4877="","",IFERROR(VLOOKUP($B4877,'ABC rotación'!$C:$G,5,0),"C"))</f>
        <v/>
      </c>
      <c r="S4877" s="41" t="str">
        <f t="shared" si="229"/>
        <v/>
      </c>
      <c r="T4877" s="40" t="str">
        <f t="shared" si="230"/>
        <v/>
      </c>
      <c r="U4877" s="23" t="str">
        <f>IF($B4877="","",VLOOKUP($T4877,Tablas!$X$14:$Y$17,2,1))</f>
        <v/>
      </c>
    </row>
    <row r="4878" spans="2:21" x14ac:dyDescent="0.2">
      <c r="B4878" s="1" t="str">
        <f>IF(Tablas!B4876="","",Tablas!B4876)</f>
        <v/>
      </c>
      <c r="C4878" s="1" t="str">
        <f>IF(Tablas!C4876="","",Tablas!C4876)</f>
        <v/>
      </c>
      <c r="D4878" s="1" t="str">
        <f>IF(Tablas!D4876="","",Tablas!D4876)</f>
        <v/>
      </c>
      <c r="E4878" s="1" t="str">
        <f>IF(Tablas!E4876="","",Tablas!E4876)</f>
        <v/>
      </c>
      <c r="F4878" s="1" t="str">
        <f>IF(Tablas!F4876="","",Tablas!F4876)</f>
        <v/>
      </c>
      <c r="G4878" s="1" t="str">
        <f>IF(Tablas!I4876="","",Tablas!I4876)</f>
        <v/>
      </c>
      <c r="H4878" s="1" t="s">
        <v>911</v>
      </c>
      <c r="I4878" s="39" t="str">
        <f>IF($B4878="","",-SUMIFS(Tabla7[Cantidad],Tabla7[Código del producto],$B4878,Tabla7[Tipo de movimiento],"SALIDA",Tabla7[Mes],I$5))</f>
        <v/>
      </c>
      <c r="J4878" s="39" t="str">
        <f>IF($B4878="","",-SUMIFS(Tabla7[Cantidad],Tabla7[Código del producto],$B4878,Tabla7[Tipo de movimiento],"SALIDA",Tabla7[Mes],J$5))</f>
        <v/>
      </c>
      <c r="K4878" s="39" t="str">
        <f>IF($B4878="","",-SUMIFS(Tabla7[Cantidad],Tabla7[Código del producto],$B4878,Tabla7[Tipo de movimiento],"SALIDA",Tabla7[Mes],K$5))</f>
        <v/>
      </c>
      <c r="L4878" s="39" t="str">
        <f>IF($B4878="","",-SUMIFS(Tabla7[Cantidad],Tabla7[Código del producto],$B4878,Tabla7[Tipo de movimiento],"SALIDA",Tabla7[Mes],L$5))</f>
        <v/>
      </c>
      <c r="M4878" s="39" t="str">
        <f>IF($B4878="","",-SUMIFS(Tabla7[Cantidad],Tabla7[Código del producto],$B4878,Tabla7[Tipo de movimiento],"SALIDA",Tabla7[Mes],M$5))</f>
        <v/>
      </c>
      <c r="N4878" s="39" t="str">
        <f>IF($B4878="","",-SUMIFS(Tabla7[Cantidad],Tabla7[Código del producto],$B4878,Tabla7[Tipo de movimiento],"SALIDA",Tabla7[Mes],N$5))</f>
        <v/>
      </c>
      <c r="O4878" s="39" t="str">
        <f>IF($B4878="","",-SUMIFS(Tabla7[Cantidad],Tabla7[Código del producto],$B4878,Tabla7[Tipo de movimiento],"SALIDA",Tabla7[Mes],O$5))</f>
        <v/>
      </c>
      <c r="P4878" s="39" t="str">
        <f>IF($B4878="","",-SUMIFS(Tabla7[Cantidad],Tabla7[Código del producto],$B4878,Tabla7[Tipo de movimiento],"SALIDA",Tabla7[Mes],P$5))</f>
        <v/>
      </c>
      <c r="Q4878" s="39" t="str">
        <f t="shared" si="228"/>
        <v/>
      </c>
      <c r="R4878" s="51" t="str">
        <f>IF($B4878="","",IFERROR(VLOOKUP($B4878,'ABC rotación'!$C:$G,5,0),"C"))</f>
        <v/>
      </c>
      <c r="S4878" s="41" t="str">
        <f t="shared" si="229"/>
        <v/>
      </c>
      <c r="T4878" s="40" t="str">
        <f t="shared" si="230"/>
        <v/>
      </c>
      <c r="U4878" s="23" t="str">
        <f>IF($B4878="","",VLOOKUP($T4878,Tablas!$X$14:$Y$17,2,1))</f>
        <v/>
      </c>
    </row>
    <row r="4879" spans="2:21" x14ac:dyDescent="0.2">
      <c r="B4879" s="1" t="str">
        <f>IF(Tablas!B4877="","",Tablas!B4877)</f>
        <v/>
      </c>
      <c r="C4879" s="1" t="str">
        <f>IF(Tablas!C4877="","",Tablas!C4877)</f>
        <v/>
      </c>
      <c r="D4879" s="1" t="str">
        <f>IF(Tablas!D4877="","",Tablas!D4877)</f>
        <v/>
      </c>
      <c r="E4879" s="1" t="str">
        <f>IF(Tablas!E4877="","",Tablas!E4877)</f>
        <v/>
      </c>
      <c r="F4879" s="1" t="str">
        <f>IF(Tablas!F4877="","",Tablas!F4877)</f>
        <v/>
      </c>
      <c r="G4879" s="1" t="str">
        <f>IF(Tablas!I4877="","",Tablas!I4877)</f>
        <v/>
      </c>
      <c r="H4879" s="1" t="s">
        <v>911</v>
      </c>
      <c r="I4879" s="39" t="str">
        <f>IF($B4879="","",-SUMIFS(Tabla7[Cantidad],Tabla7[Código del producto],$B4879,Tabla7[Tipo de movimiento],"SALIDA",Tabla7[Mes],I$5))</f>
        <v/>
      </c>
      <c r="J4879" s="39" t="str">
        <f>IF($B4879="","",-SUMIFS(Tabla7[Cantidad],Tabla7[Código del producto],$B4879,Tabla7[Tipo de movimiento],"SALIDA",Tabla7[Mes],J$5))</f>
        <v/>
      </c>
      <c r="K4879" s="39" t="str">
        <f>IF($B4879="","",-SUMIFS(Tabla7[Cantidad],Tabla7[Código del producto],$B4879,Tabla7[Tipo de movimiento],"SALIDA",Tabla7[Mes],K$5))</f>
        <v/>
      </c>
      <c r="L4879" s="39" t="str">
        <f>IF($B4879="","",-SUMIFS(Tabla7[Cantidad],Tabla7[Código del producto],$B4879,Tabla7[Tipo de movimiento],"SALIDA",Tabla7[Mes],L$5))</f>
        <v/>
      </c>
      <c r="M4879" s="39" t="str">
        <f>IF($B4879="","",-SUMIFS(Tabla7[Cantidad],Tabla7[Código del producto],$B4879,Tabla7[Tipo de movimiento],"SALIDA",Tabla7[Mes],M$5))</f>
        <v/>
      </c>
      <c r="N4879" s="39" t="str">
        <f>IF($B4879="","",-SUMIFS(Tabla7[Cantidad],Tabla7[Código del producto],$B4879,Tabla7[Tipo de movimiento],"SALIDA",Tabla7[Mes],N$5))</f>
        <v/>
      </c>
      <c r="O4879" s="39" t="str">
        <f>IF($B4879="","",-SUMIFS(Tabla7[Cantidad],Tabla7[Código del producto],$B4879,Tabla7[Tipo de movimiento],"SALIDA",Tabla7[Mes],O$5))</f>
        <v/>
      </c>
      <c r="P4879" s="39" t="str">
        <f>IF($B4879="","",-SUMIFS(Tabla7[Cantidad],Tabla7[Código del producto],$B4879,Tabla7[Tipo de movimiento],"SALIDA",Tabla7[Mes],P$5))</f>
        <v/>
      </c>
      <c r="Q4879" s="39" t="str">
        <f t="shared" si="228"/>
        <v/>
      </c>
      <c r="R4879" s="51" t="str">
        <f>IF($B4879="","",IFERROR(VLOOKUP($B4879,'ABC rotación'!$C:$G,5,0),"C"))</f>
        <v/>
      </c>
      <c r="S4879" s="41" t="str">
        <f t="shared" si="229"/>
        <v/>
      </c>
      <c r="T4879" s="40" t="str">
        <f t="shared" si="230"/>
        <v/>
      </c>
      <c r="U4879" s="23" t="str">
        <f>IF($B4879="","",VLOOKUP($T4879,Tablas!$X$14:$Y$17,2,1))</f>
        <v/>
      </c>
    </row>
    <row r="4880" spans="2:21" x14ac:dyDescent="0.2">
      <c r="B4880" s="1" t="str">
        <f>IF(Tablas!B4878="","",Tablas!B4878)</f>
        <v/>
      </c>
      <c r="C4880" s="1" t="str">
        <f>IF(Tablas!C4878="","",Tablas!C4878)</f>
        <v/>
      </c>
      <c r="D4880" s="1" t="str">
        <f>IF(Tablas!D4878="","",Tablas!D4878)</f>
        <v/>
      </c>
      <c r="E4880" s="1" t="str">
        <f>IF(Tablas!E4878="","",Tablas!E4878)</f>
        <v/>
      </c>
      <c r="F4880" s="1" t="str">
        <f>IF(Tablas!F4878="","",Tablas!F4878)</f>
        <v/>
      </c>
      <c r="G4880" s="1" t="str">
        <f>IF(Tablas!I4878="","",Tablas!I4878)</f>
        <v/>
      </c>
      <c r="H4880" s="1" t="s">
        <v>911</v>
      </c>
      <c r="I4880" s="39" t="str">
        <f>IF($B4880="","",-SUMIFS(Tabla7[Cantidad],Tabla7[Código del producto],$B4880,Tabla7[Tipo de movimiento],"SALIDA",Tabla7[Mes],I$5))</f>
        <v/>
      </c>
      <c r="J4880" s="39" t="str">
        <f>IF($B4880="","",-SUMIFS(Tabla7[Cantidad],Tabla7[Código del producto],$B4880,Tabla7[Tipo de movimiento],"SALIDA",Tabla7[Mes],J$5))</f>
        <v/>
      </c>
      <c r="K4880" s="39" t="str">
        <f>IF($B4880="","",-SUMIFS(Tabla7[Cantidad],Tabla7[Código del producto],$B4880,Tabla7[Tipo de movimiento],"SALIDA",Tabla7[Mes],K$5))</f>
        <v/>
      </c>
      <c r="L4880" s="39" t="str">
        <f>IF($B4880="","",-SUMIFS(Tabla7[Cantidad],Tabla7[Código del producto],$B4880,Tabla7[Tipo de movimiento],"SALIDA",Tabla7[Mes],L$5))</f>
        <v/>
      </c>
      <c r="M4880" s="39" t="str">
        <f>IF($B4880="","",-SUMIFS(Tabla7[Cantidad],Tabla7[Código del producto],$B4880,Tabla7[Tipo de movimiento],"SALIDA",Tabla7[Mes],M$5))</f>
        <v/>
      </c>
      <c r="N4880" s="39" t="str">
        <f>IF($B4880="","",-SUMIFS(Tabla7[Cantidad],Tabla7[Código del producto],$B4880,Tabla7[Tipo de movimiento],"SALIDA",Tabla7[Mes],N$5))</f>
        <v/>
      </c>
      <c r="O4880" s="39" t="str">
        <f>IF($B4880="","",-SUMIFS(Tabla7[Cantidad],Tabla7[Código del producto],$B4880,Tabla7[Tipo de movimiento],"SALIDA",Tabla7[Mes],O$5))</f>
        <v/>
      </c>
      <c r="P4880" s="39" t="str">
        <f>IF($B4880="","",-SUMIFS(Tabla7[Cantidad],Tabla7[Código del producto],$B4880,Tabla7[Tipo de movimiento],"SALIDA",Tabla7[Mes],P$5))</f>
        <v/>
      </c>
      <c r="Q4880" s="39" t="str">
        <f t="shared" si="228"/>
        <v/>
      </c>
      <c r="R4880" s="51" t="str">
        <f>IF($B4880="","",IFERROR(VLOOKUP($B4880,'ABC rotación'!$C:$G,5,0),"C"))</f>
        <v/>
      </c>
      <c r="S4880" s="41" t="str">
        <f t="shared" si="229"/>
        <v/>
      </c>
      <c r="T4880" s="40" t="str">
        <f t="shared" si="230"/>
        <v/>
      </c>
      <c r="U4880" s="23" t="str">
        <f>IF($B4880="","",VLOOKUP($T4880,Tablas!$X$14:$Y$17,2,1))</f>
        <v/>
      </c>
    </row>
    <row r="4881" spans="2:21" x14ac:dyDescent="0.2">
      <c r="B4881" s="1" t="str">
        <f>IF(Tablas!B4879="","",Tablas!B4879)</f>
        <v/>
      </c>
      <c r="C4881" s="1" t="str">
        <f>IF(Tablas!C4879="","",Tablas!C4879)</f>
        <v/>
      </c>
      <c r="D4881" s="1" t="str">
        <f>IF(Tablas!D4879="","",Tablas!D4879)</f>
        <v/>
      </c>
      <c r="E4881" s="1" t="str">
        <f>IF(Tablas!E4879="","",Tablas!E4879)</f>
        <v/>
      </c>
      <c r="F4881" s="1" t="str">
        <f>IF(Tablas!F4879="","",Tablas!F4879)</f>
        <v/>
      </c>
      <c r="G4881" s="1" t="str">
        <f>IF(Tablas!I4879="","",Tablas!I4879)</f>
        <v/>
      </c>
      <c r="H4881" s="1" t="s">
        <v>911</v>
      </c>
      <c r="I4881" s="39" t="str">
        <f>IF($B4881="","",-SUMIFS(Tabla7[Cantidad],Tabla7[Código del producto],$B4881,Tabla7[Tipo de movimiento],"SALIDA",Tabla7[Mes],I$5))</f>
        <v/>
      </c>
      <c r="J4881" s="39" t="str">
        <f>IF($B4881="","",-SUMIFS(Tabla7[Cantidad],Tabla7[Código del producto],$B4881,Tabla7[Tipo de movimiento],"SALIDA",Tabla7[Mes],J$5))</f>
        <v/>
      </c>
      <c r="K4881" s="39" t="str">
        <f>IF($B4881="","",-SUMIFS(Tabla7[Cantidad],Tabla7[Código del producto],$B4881,Tabla7[Tipo de movimiento],"SALIDA",Tabla7[Mes],K$5))</f>
        <v/>
      </c>
      <c r="L4881" s="39" t="str">
        <f>IF($B4881="","",-SUMIFS(Tabla7[Cantidad],Tabla7[Código del producto],$B4881,Tabla7[Tipo de movimiento],"SALIDA",Tabla7[Mes],L$5))</f>
        <v/>
      </c>
      <c r="M4881" s="39" t="str">
        <f>IF($B4881="","",-SUMIFS(Tabla7[Cantidad],Tabla7[Código del producto],$B4881,Tabla7[Tipo de movimiento],"SALIDA",Tabla7[Mes],M$5))</f>
        <v/>
      </c>
      <c r="N4881" s="39" t="str">
        <f>IF($B4881="","",-SUMIFS(Tabla7[Cantidad],Tabla7[Código del producto],$B4881,Tabla7[Tipo de movimiento],"SALIDA",Tabla7[Mes],N$5))</f>
        <v/>
      </c>
      <c r="O4881" s="39" t="str">
        <f>IF($B4881="","",-SUMIFS(Tabla7[Cantidad],Tabla7[Código del producto],$B4881,Tabla7[Tipo de movimiento],"SALIDA",Tabla7[Mes],O$5))</f>
        <v/>
      </c>
      <c r="P4881" s="39" t="str">
        <f>IF($B4881="","",-SUMIFS(Tabla7[Cantidad],Tabla7[Código del producto],$B4881,Tabla7[Tipo de movimiento],"SALIDA",Tabla7[Mes],P$5))</f>
        <v/>
      </c>
      <c r="Q4881" s="39" t="str">
        <f t="shared" si="228"/>
        <v/>
      </c>
      <c r="R4881" s="51" t="str">
        <f>IF($B4881="","",IFERROR(VLOOKUP($B4881,'ABC rotación'!$C:$G,5,0),"C"))</f>
        <v/>
      </c>
      <c r="S4881" s="41" t="str">
        <f t="shared" si="229"/>
        <v/>
      </c>
      <c r="T4881" s="40" t="str">
        <f t="shared" si="230"/>
        <v/>
      </c>
      <c r="U4881" s="23" t="str">
        <f>IF($B4881="","",VLOOKUP($T4881,Tablas!$X$14:$Y$17,2,1))</f>
        <v/>
      </c>
    </row>
    <row r="4882" spans="2:21" x14ac:dyDescent="0.2">
      <c r="B4882" s="1" t="str">
        <f>IF(Tablas!B4880="","",Tablas!B4880)</f>
        <v/>
      </c>
      <c r="C4882" s="1" t="str">
        <f>IF(Tablas!C4880="","",Tablas!C4880)</f>
        <v/>
      </c>
      <c r="D4882" s="1" t="str">
        <f>IF(Tablas!D4880="","",Tablas!D4880)</f>
        <v/>
      </c>
      <c r="E4882" s="1" t="str">
        <f>IF(Tablas!E4880="","",Tablas!E4880)</f>
        <v/>
      </c>
      <c r="F4882" s="1" t="str">
        <f>IF(Tablas!F4880="","",Tablas!F4880)</f>
        <v/>
      </c>
      <c r="G4882" s="1" t="str">
        <f>IF(Tablas!I4880="","",Tablas!I4880)</f>
        <v/>
      </c>
      <c r="H4882" s="1" t="s">
        <v>911</v>
      </c>
      <c r="I4882" s="39" t="str">
        <f>IF($B4882="","",-SUMIFS(Tabla7[Cantidad],Tabla7[Código del producto],$B4882,Tabla7[Tipo de movimiento],"SALIDA",Tabla7[Mes],I$5))</f>
        <v/>
      </c>
      <c r="J4882" s="39" t="str">
        <f>IF($B4882="","",-SUMIFS(Tabla7[Cantidad],Tabla7[Código del producto],$B4882,Tabla7[Tipo de movimiento],"SALIDA",Tabla7[Mes],J$5))</f>
        <v/>
      </c>
      <c r="K4882" s="39" t="str">
        <f>IF($B4882="","",-SUMIFS(Tabla7[Cantidad],Tabla7[Código del producto],$B4882,Tabla7[Tipo de movimiento],"SALIDA",Tabla7[Mes],K$5))</f>
        <v/>
      </c>
      <c r="L4882" s="39" t="str">
        <f>IF($B4882="","",-SUMIFS(Tabla7[Cantidad],Tabla7[Código del producto],$B4882,Tabla7[Tipo de movimiento],"SALIDA",Tabla7[Mes],L$5))</f>
        <v/>
      </c>
      <c r="M4882" s="39" t="str">
        <f>IF($B4882="","",-SUMIFS(Tabla7[Cantidad],Tabla7[Código del producto],$B4882,Tabla7[Tipo de movimiento],"SALIDA",Tabla7[Mes],M$5))</f>
        <v/>
      </c>
      <c r="N4882" s="39" t="str">
        <f>IF($B4882="","",-SUMIFS(Tabla7[Cantidad],Tabla7[Código del producto],$B4882,Tabla7[Tipo de movimiento],"SALIDA",Tabla7[Mes],N$5))</f>
        <v/>
      </c>
      <c r="O4882" s="39" t="str">
        <f>IF($B4882="","",-SUMIFS(Tabla7[Cantidad],Tabla7[Código del producto],$B4882,Tabla7[Tipo de movimiento],"SALIDA",Tabla7[Mes],O$5))</f>
        <v/>
      </c>
      <c r="P4882" s="39" t="str">
        <f>IF($B4882="","",-SUMIFS(Tabla7[Cantidad],Tabla7[Código del producto],$B4882,Tabla7[Tipo de movimiento],"SALIDA",Tabla7[Mes],P$5))</f>
        <v/>
      </c>
      <c r="Q4882" s="39" t="str">
        <f t="shared" si="228"/>
        <v/>
      </c>
      <c r="R4882" s="51" t="str">
        <f>IF($B4882="","",IFERROR(VLOOKUP($B4882,'ABC rotación'!$C:$G,5,0),"C"))</f>
        <v/>
      </c>
      <c r="S4882" s="41" t="str">
        <f t="shared" si="229"/>
        <v/>
      </c>
      <c r="T4882" s="40" t="str">
        <f t="shared" si="230"/>
        <v/>
      </c>
      <c r="U4882" s="23" t="str">
        <f>IF($B4882="","",VLOOKUP($T4882,Tablas!$X$14:$Y$17,2,1))</f>
        <v/>
      </c>
    </row>
    <row r="4883" spans="2:21" x14ac:dyDescent="0.2">
      <c r="B4883" s="1" t="str">
        <f>IF(Tablas!B4881="","",Tablas!B4881)</f>
        <v/>
      </c>
      <c r="C4883" s="1" t="str">
        <f>IF(Tablas!C4881="","",Tablas!C4881)</f>
        <v/>
      </c>
      <c r="D4883" s="1" t="str">
        <f>IF(Tablas!D4881="","",Tablas!D4881)</f>
        <v/>
      </c>
      <c r="E4883" s="1" t="str">
        <f>IF(Tablas!E4881="","",Tablas!E4881)</f>
        <v/>
      </c>
      <c r="F4883" s="1" t="str">
        <f>IF(Tablas!F4881="","",Tablas!F4881)</f>
        <v/>
      </c>
      <c r="G4883" s="1" t="str">
        <f>IF(Tablas!I4881="","",Tablas!I4881)</f>
        <v/>
      </c>
      <c r="H4883" s="1" t="s">
        <v>911</v>
      </c>
      <c r="I4883" s="39" t="str">
        <f>IF($B4883="","",-SUMIFS(Tabla7[Cantidad],Tabla7[Código del producto],$B4883,Tabla7[Tipo de movimiento],"SALIDA",Tabla7[Mes],I$5))</f>
        <v/>
      </c>
      <c r="J4883" s="39" t="str">
        <f>IF($B4883="","",-SUMIFS(Tabla7[Cantidad],Tabla7[Código del producto],$B4883,Tabla7[Tipo de movimiento],"SALIDA",Tabla7[Mes],J$5))</f>
        <v/>
      </c>
      <c r="K4883" s="39" t="str">
        <f>IF($B4883="","",-SUMIFS(Tabla7[Cantidad],Tabla7[Código del producto],$B4883,Tabla7[Tipo de movimiento],"SALIDA",Tabla7[Mes],K$5))</f>
        <v/>
      </c>
      <c r="L4883" s="39" t="str">
        <f>IF($B4883="","",-SUMIFS(Tabla7[Cantidad],Tabla7[Código del producto],$B4883,Tabla7[Tipo de movimiento],"SALIDA",Tabla7[Mes],L$5))</f>
        <v/>
      </c>
      <c r="M4883" s="39" t="str">
        <f>IF($B4883="","",-SUMIFS(Tabla7[Cantidad],Tabla7[Código del producto],$B4883,Tabla7[Tipo de movimiento],"SALIDA",Tabla7[Mes],M$5))</f>
        <v/>
      </c>
      <c r="N4883" s="39" t="str">
        <f>IF($B4883="","",-SUMIFS(Tabla7[Cantidad],Tabla7[Código del producto],$B4883,Tabla7[Tipo de movimiento],"SALIDA",Tabla7[Mes],N$5))</f>
        <v/>
      </c>
      <c r="O4883" s="39" t="str">
        <f>IF($B4883="","",-SUMIFS(Tabla7[Cantidad],Tabla7[Código del producto],$B4883,Tabla7[Tipo de movimiento],"SALIDA",Tabla7[Mes],O$5))</f>
        <v/>
      </c>
      <c r="P4883" s="39" t="str">
        <f>IF($B4883="","",-SUMIFS(Tabla7[Cantidad],Tabla7[Código del producto],$B4883,Tabla7[Tipo de movimiento],"SALIDA",Tabla7[Mes],P$5))</f>
        <v/>
      </c>
      <c r="Q4883" s="39" t="str">
        <f t="shared" si="228"/>
        <v/>
      </c>
      <c r="R4883" s="51" t="str">
        <f>IF($B4883="","",IFERROR(VLOOKUP($B4883,'ABC rotación'!$C:$G,5,0),"C"))</f>
        <v/>
      </c>
      <c r="S4883" s="41" t="str">
        <f t="shared" si="229"/>
        <v/>
      </c>
      <c r="T4883" s="40" t="str">
        <f t="shared" si="230"/>
        <v/>
      </c>
      <c r="U4883" s="23" t="str">
        <f>IF($B4883="","",VLOOKUP($T4883,Tablas!$X$14:$Y$17,2,1))</f>
        <v/>
      </c>
    </row>
    <row r="4884" spans="2:21" x14ac:dyDescent="0.2">
      <c r="B4884" s="1" t="str">
        <f>IF(Tablas!B4882="","",Tablas!B4882)</f>
        <v/>
      </c>
      <c r="C4884" s="1" t="str">
        <f>IF(Tablas!C4882="","",Tablas!C4882)</f>
        <v/>
      </c>
      <c r="D4884" s="1" t="str">
        <f>IF(Tablas!D4882="","",Tablas!D4882)</f>
        <v/>
      </c>
      <c r="E4884" s="1" t="str">
        <f>IF(Tablas!E4882="","",Tablas!E4882)</f>
        <v/>
      </c>
      <c r="F4884" s="1" t="str">
        <f>IF(Tablas!F4882="","",Tablas!F4882)</f>
        <v/>
      </c>
      <c r="G4884" s="1" t="str">
        <f>IF(Tablas!I4882="","",Tablas!I4882)</f>
        <v/>
      </c>
      <c r="H4884" s="1" t="s">
        <v>911</v>
      </c>
      <c r="I4884" s="39" t="str">
        <f>IF($B4884="","",-SUMIFS(Tabla7[Cantidad],Tabla7[Código del producto],$B4884,Tabla7[Tipo de movimiento],"SALIDA",Tabla7[Mes],I$5))</f>
        <v/>
      </c>
      <c r="J4884" s="39" t="str">
        <f>IF($B4884="","",-SUMIFS(Tabla7[Cantidad],Tabla7[Código del producto],$B4884,Tabla7[Tipo de movimiento],"SALIDA",Tabla7[Mes],J$5))</f>
        <v/>
      </c>
      <c r="K4884" s="39" t="str">
        <f>IF($B4884="","",-SUMIFS(Tabla7[Cantidad],Tabla7[Código del producto],$B4884,Tabla7[Tipo de movimiento],"SALIDA",Tabla7[Mes],K$5))</f>
        <v/>
      </c>
      <c r="L4884" s="39" t="str">
        <f>IF($B4884="","",-SUMIFS(Tabla7[Cantidad],Tabla7[Código del producto],$B4884,Tabla7[Tipo de movimiento],"SALIDA",Tabla7[Mes],L$5))</f>
        <v/>
      </c>
      <c r="M4884" s="39" t="str">
        <f>IF($B4884="","",-SUMIFS(Tabla7[Cantidad],Tabla7[Código del producto],$B4884,Tabla7[Tipo de movimiento],"SALIDA",Tabla7[Mes],M$5))</f>
        <v/>
      </c>
      <c r="N4884" s="39" t="str">
        <f>IF($B4884="","",-SUMIFS(Tabla7[Cantidad],Tabla7[Código del producto],$B4884,Tabla7[Tipo de movimiento],"SALIDA",Tabla7[Mes],N$5))</f>
        <v/>
      </c>
      <c r="O4884" s="39" t="str">
        <f>IF($B4884="","",-SUMIFS(Tabla7[Cantidad],Tabla7[Código del producto],$B4884,Tabla7[Tipo de movimiento],"SALIDA",Tabla7[Mes],O$5))</f>
        <v/>
      </c>
      <c r="P4884" s="39" t="str">
        <f>IF($B4884="","",-SUMIFS(Tabla7[Cantidad],Tabla7[Código del producto],$B4884,Tabla7[Tipo de movimiento],"SALIDA",Tabla7[Mes],P$5))</f>
        <v/>
      </c>
      <c r="Q4884" s="39" t="str">
        <f t="shared" si="228"/>
        <v/>
      </c>
      <c r="R4884" s="51" t="str">
        <f>IF($B4884="","",IFERROR(VLOOKUP($B4884,'ABC rotación'!$C:$G,5,0),"C"))</f>
        <v/>
      </c>
      <c r="S4884" s="41" t="str">
        <f t="shared" si="229"/>
        <v/>
      </c>
      <c r="T4884" s="40" t="str">
        <f t="shared" si="230"/>
        <v/>
      </c>
      <c r="U4884" s="23" t="str">
        <f>IF($B4884="","",VLOOKUP($T4884,Tablas!$X$14:$Y$17,2,1))</f>
        <v/>
      </c>
    </row>
    <row r="4885" spans="2:21" x14ac:dyDescent="0.2">
      <c r="B4885" s="1" t="str">
        <f>IF(Tablas!B4883="","",Tablas!B4883)</f>
        <v/>
      </c>
      <c r="C4885" s="1" t="str">
        <f>IF(Tablas!C4883="","",Tablas!C4883)</f>
        <v/>
      </c>
      <c r="D4885" s="1" t="str">
        <f>IF(Tablas!D4883="","",Tablas!D4883)</f>
        <v/>
      </c>
      <c r="E4885" s="1" t="str">
        <f>IF(Tablas!E4883="","",Tablas!E4883)</f>
        <v/>
      </c>
      <c r="F4885" s="1" t="str">
        <f>IF(Tablas!F4883="","",Tablas!F4883)</f>
        <v/>
      </c>
      <c r="G4885" s="1" t="str">
        <f>IF(Tablas!I4883="","",Tablas!I4883)</f>
        <v/>
      </c>
      <c r="H4885" s="1" t="s">
        <v>911</v>
      </c>
      <c r="I4885" s="39" t="str">
        <f>IF($B4885="","",-SUMIFS(Tabla7[Cantidad],Tabla7[Código del producto],$B4885,Tabla7[Tipo de movimiento],"SALIDA",Tabla7[Mes],I$5))</f>
        <v/>
      </c>
      <c r="J4885" s="39" t="str">
        <f>IF($B4885="","",-SUMIFS(Tabla7[Cantidad],Tabla7[Código del producto],$B4885,Tabla7[Tipo de movimiento],"SALIDA",Tabla7[Mes],J$5))</f>
        <v/>
      </c>
      <c r="K4885" s="39" t="str">
        <f>IF($B4885="","",-SUMIFS(Tabla7[Cantidad],Tabla7[Código del producto],$B4885,Tabla7[Tipo de movimiento],"SALIDA",Tabla7[Mes],K$5))</f>
        <v/>
      </c>
      <c r="L4885" s="39" t="str">
        <f>IF($B4885="","",-SUMIFS(Tabla7[Cantidad],Tabla7[Código del producto],$B4885,Tabla7[Tipo de movimiento],"SALIDA",Tabla7[Mes],L$5))</f>
        <v/>
      </c>
      <c r="M4885" s="39" t="str">
        <f>IF($B4885="","",-SUMIFS(Tabla7[Cantidad],Tabla7[Código del producto],$B4885,Tabla7[Tipo de movimiento],"SALIDA",Tabla7[Mes],M$5))</f>
        <v/>
      </c>
      <c r="N4885" s="39" t="str">
        <f>IF($B4885="","",-SUMIFS(Tabla7[Cantidad],Tabla7[Código del producto],$B4885,Tabla7[Tipo de movimiento],"SALIDA",Tabla7[Mes],N$5))</f>
        <v/>
      </c>
      <c r="O4885" s="39" t="str">
        <f>IF($B4885="","",-SUMIFS(Tabla7[Cantidad],Tabla7[Código del producto],$B4885,Tabla7[Tipo de movimiento],"SALIDA",Tabla7[Mes],O$5))</f>
        <v/>
      </c>
      <c r="P4885" s="39" t="str">
        <f>IF($B4885="","",-SUMIFS(Tabla7[Cantidad],Tabla7[Código del producto],$B4885,Tabla7[Tipo de movimiento],"SALIDA",Tabla7[Mes],P$5))</f>
        <v/>
      </c>
      <c r="Q4885" s="39" t="str">
        <f t="shared" si="228"/>
        <v/>
      </c>
      <c r="R4885" s="51" t="str">
        <f>IF($B4885="","",IFERROR(VLOOKUP($B4885,'ABC rotación'!$C:$G,5,0),"C"))</f>
        <v/>
      </c>
      <c r="S4885" s="41" t="str">
        <f t="shared" si="229"/>
        <v/>
      </c>
      <c r="T4885" s="40" t="str">
        <f t="shared" si="230"/>
        <v/>
      </c>
      <c r="U4885" s="23" t="str">
        <f>IF($B4885="","",VLOOKUP($T4885,Tablas!$X$14:$Y$17,2,1))</f>
        <v/>
      </c>
    </row>
    <row r="4886" spans="2:21" x14ac:dyDescent="0.2">
      <c r="B4886" s="1" t="str">
        <f>IF(Tablas!B4884="","",Tablas!B4884)</f>
        <v/>
      </c>
      <c r="C4886" s="1" t="str">
        <f>IF(Tablas!C4884="","",Tablas!C4884)</f>
        <v/>
      </c>
      <c r="D4886" s="1" t="str">
        <f>IF(Tablas!D4884="","",Tablas!D4884)</f>
        <v/>
      </c>
      <c r="E4886" s="1" t="str">
        <f>IF(Tablas!E4884="","",Tablas!E4884)</f>
        <v/>
      </c>
      <c r="F4886" s="1" t="str">
        <f>IF(Tablas!F4884="","",Tablas!F4884)</f>
        <v/>
      </c>
      <c r="G4886" s="1" t="str">
        <f>IF(Tablas!I4884="","",Tablas!I4884)</f>
        <v/>
      </c>
      <c r="H4886" s="1" t="s">
        <v>911</v>
      </c>
      <c r="I4886" s="39" t="str">
        <f>IF($B4886="","",-SUMIFS(Tabla7[Cantidad],Tabla7[Código del producto],$B4886,Tabla7[Tipo de movimiento],"SALIDA",Tabla7[Mes],I$5))</f>
        <v/>
      </c>
      <c r="J4886" s="39" t="str">
        <f>IF($B4886="","",-SUMIFS(Tabla7[Cantidad],Tabla7[Código del producto],$B4886,Tabla7[Tipo de movimiento],"SALIDA",Tabla7[Mes],J$5))</f>
        <v/>
      </c>
      <c r="K4886" s="39" t="str">
        <f>IF($B4886="","",-SUMIFS(Tabla7[Cantidad],Tabla7[Código del producto],$B4886,Tabla7[Tipo de movimiento],"SALIDA",Tabla7[Mes],K$5))</f>
        <v/>
      </c>
      <c r="L4886" s="39" t="str">
        <f>IF($B4886="","",-SUMIFS(Tabla7[Cantidad],Tabla7[Código del producto],$B4886,Tabla7[Tipo de movimiento],"SALIDA",Tabla7[Mes],L$5))</f>
        <v/>
      </c>
      <c r="M4886" s="39" t="str">
        <f>IF($B4886="","",-SUMIFS(Tabla7[Cantidad],Tabla7[Código del producto],$B4886,Tabla7[Tipo de movimiento],"SALIDA",Tabla7[Mes],M$5))</f>
        <v/>
      </c>
      <c r="N4886" s="39" t="str">
        <f>IF($B4886="","",-SUMIFS(Tabla7[Cantidad],Tabla7[Código del producto],$B4886,Tabla7[Tipo de movimiento],"SALIDA",Tabla7[Mes],N$5))</f>
        <v/>
      </c>
      <c r="O4886" s="39" t="str">
        <f>IF($B4886="","",-SUMIFS(Tabla7[Cantidad],Tabla7[Código del producto],$B4886,Tabla7[Tipo de movimiento],"SALIDA",Tabla7[Mes],O$5))</f>
        <v/>
      </c>
      <c r="P4886" s="39" t="str">
        <f>IF($B4886="","",-SUMIFS(Tabla7[Cantidad],Tabla7[Código del producto],$B4886,Tabla7[Tipo de movimiento],"SALIDA",Tabla7[Mes],P$5))</f>
        <v/>
      </c>
      <c r="Q4886" s="39" t="str">
        <f t="shared" si="228"/>
        <v/>
      </c>
      <c r="R4886" s="51" t="str">
        <f>IF($B4886="","",IFERROR(VLOOKUP($B4886,'ABC rotación'!$C:$G,5,0),"C"))</f>
        <v/>
      </c>
      <c r="S4886" s="41" t="str">
        <f t="shared" si="229"/>
        <v/>
      </c>
      <c r="T4886" s="40" t="str">
        <f t="shared" si="230"/>
        <v/>
      </c>
      <c r="U4886" s="23" t="str">
        <f>IF($B4886="","",VLOOKUP($T4886,Tablas!$X$14:$Y$17,2,1))</f>
        <v/>
      </c>
    </row>
    <row r="4887" spans="2:21" x14ac:dyDescent="0.2">
      <c r="B4887" s="1" t="str">
        <f>IF(Tablas!B4885="","",Tablas!B4885)</f>
        <v/>
      </c>
      <c r="C4887" s="1" t="str">
        <f>IF(Tablas!C4885="","",Tablas!C4885)</f>
        <v/>
      </c>
      <c r="D4887" s="1" t="str">
        <f>IF(Tablas!D4885="","",Tablas!D4885)</f>
        <v/>
      </c>
      <c r="E4887" s="1" t="str">
        <f>IF(Tablas!E4885="","",Tablas!E4885)</f>
        <v/>
      </c>
      <c r="F4887" s="1" t="str">
        <f>IF(Tablas!F4885="","",Tablas!F4885)</f>
        <v/>
      </c>
      <c r="G4887" s="1" t="str">
        <f>IF(Tablas!I4885="","",Tablas!I4885)</f>
        <v/>
      </c>
      <c r="H4887" s="1" t="s">
        <v>911</v>
      </c>
      <c r="I4887" s="39" t="str">
        <f>IF($B4887="","",-SUMIFS(Tabla7[Cantidad],Tabla7[Código del producto],$B4887,Tabla7[Tipo de movimiento],"SALIDA",Tabla7[Mes],I$5))</f>
        <v/>
      </c>
      <c r="J4887" s="39" t="str">
        <f>IF($B4887="","",-SUMIFS(Tabla7[Cantidad],Tabla7[Código del producto],$B4887,Tabla7[Tipo de movimiento],"SALIDA",Tabla7[Mes],J$5))</f>
        <v/>
      </c>
      <c r="K4887" s="39" t="str">
        <f>IF($B4887="","",-SUMIFS(Tabla7[Cantidad],Tabla7[Código del producto],$B4887,Tabla7[Tipo de movimiento],"SALIDA",Tabla7[Mes],K$5))</f>
        <v/>
      </c>
      <c r="L4887" s="39" t="str">
        <f>IF($B4887="","",-SUMIFS(Tabla7[Cantidad],Tabla7[Código del producto],$B4887,Tabla7[Tipo de movimiento],"SALIDA",Tabla7[Mes],L$5))</f>
        <v/>
      </c>
      <c r="M4887" s="39" t="str">
        <f>IF($B4887="","",-SUMIFS(Tabla7[Cantidad],Tabla7[Código del producto],$B4887,Tabla7[Tipo de movimiento],"SALIDA",Tabla7[Mes],M$5))</f>
        <v/>
      </c>
      <c r="N4887" s="39" t="str">
        <f>IF($B4887="","",-SUMIFS(Tabla7[Cantidad],Tabla7[Código del producto],$B4887,Tabla7[Tipo de movimiento],"SALIDA",Tabla7[Mes],N$5))</f>
        <v/>
      </c>
      <c r="O4887" s="39" t="str">
        <f>IF($B4887="","",-SUMIFS(Tabla7[Cantidad],Tabla7[Código del producto],$B4887,Tabla7[Tipo de movimiento],"SALIDA",Tabla7[Mes],O$5))</f>
        <v/>
      </c>
      <c r="P4887" s="39" t="str">
        <f>IF($B4887="","",-SUMIFS(Tabla7[Cantidad],Tabla7[Código del producto],$B4887,Tabla7[Tipo de movimiento],"SALIDA",Tabla7[Mes],P$5))</f>
        <v/>
      </c>
      <c r="Q4887" s="39" t="str">
        <f t="shared" si="228"/>
        <v/>
      </c>
      <c r="R4887" s="51" t="str">
        <f>IF($B4887="","",IFERROR(VLOOKUP($B4887,'ABC rotación'!$C:$G,5,0),"C"))</f>
        <v/>
      </c>
      <c r="S4887" s="41" t="str">
        <f t="shared" si="229"/>
        <v/>
      </c>
      <c r="T4887" s="40" t="str">
        <f t="shared" si="230"/>
        <v/>
      </c>
      <c r="U4887" s="23" t="str">
        <f>IF($B4887="","",VLOOKUP($T4887,Tablas!$X$14:$Y$17,2,1))</f>
        <v/>
      </c>
    </row>
    <row r="4888" spans="2:21" x14ac:dyDescent="0.2">
      <c r="B4888" s="1" t="str">
        <f>IF(Tablas!B4886="","",Tablas!B4886)</f>
        <v/>
      </c>
      <c r="C4888" s="1" t="str">
        <f>IF(Tablas!C4886="","",Tablas!C4886)</f>
        <v/>
      </c>
      <c r="D4888" s="1" t="str">
        <f>IF(Tablas!D4886="","",Tablas!D4886)</f>
        <v/>
      </c>
      <c r="E4888" s="1" t="str">
        <f>IF(Tablas!E4886="","",Tablas!E4886)</f>
        <v/>
      </c>
      <c r="F4888" s="1" t="str">
        <f>IF(Tablas!F4886="","",Tablas!F4886)</f>
        <v/>
      </c>
      <c r="G4888" s="1" t="str">
        <f>IF(Tablas!I4886="","",Tablas!I4886)</f>
        <v/>
      </c>
      <c r="H4888" s="1" t="s">
        <v>911</v>
      </c>
      <c r="I4888" s="39" t="str">
        <f>IF($B4888="","",-SUMIFS(Tabla7[Cantidad],Tabla7[Código del producto],$B4888,Tabla7[Tipo de movimiento],"SALIDA",Tabla7[Mes],I$5))</f>
        <v/>
      </c>
      <c r="J4888" s="39" t="str">
        <f>IF($B4888="","",-SUMIFS(Tabla7[Cantidad],Tabla7[Código del producto],$B4888,Tabla7[Tipo de movimiento],"SALIDA",Tabla7[Mes],J$5))</f>
        <v/>
      </c>
      <c r="K4888" s="39" t="str">
        <f>IF($B4888="","",-SUMIFS(Tabla7[Cantidad],Tabla7[Código del producto],$B4888,Tabla7[Tipo de movimiento],"SALIDA",Tabla7[Mes],K$5))</f>
        <v/>
      </c>
      <c r="L4888" s="39" t="str">
        <f>IF($B4888="","",-SUMIFS(Tabla7[Cantidad],Tabla7[Código del producto],$B4888,Tabla7[Tipo de movimiento],"SALIDA",Tabla7[Mes],L$5))</f>
        <v/>
      </c>
      <c r="M4888" s="39" t="str">
        <f>IF($B4888="","",-SUMIFS(Tabla7[Cantidad],Tabla7[Código del producto],$B4888,Tabla7[Tipo de movimiento],"SALIDA",Tabla7[Mes],M$5))</f>
        <v/>
      </c>
      <c r="N4888" s="39" t="str">
        <f>IF($B4888="","",-SUMIFS(Tabla7[Cantidad],Tabla7[Código del producto],$B4888,Tabla7[Tipo de movimiento],"SALIDA",Tabla7[Mes],N$5))</f>
        <v/>
      </c>
      <c r="O4888" s="39" t="str">
        <f>IF($B4888="","",-SUMIFS(Tabla7[Cantidad],Tabla7[Código del producto],$B4888,Tabla7[Tipo de movimiento],"SALIDA",Tabla7[Mes],O$5))</f>
        <v/>
      </c>
      <c r="P4888" s="39" t="str">
        <f>IF($B4888="","",-SUMIFS(Tabla7[Cantidad],Tabla7[Código del producto],$B4888,Tabla7[Tipo de movimiento],"SALIDA",Tabla7[Mes],P$5))</f>
        <v/>
      </c>
      <c r="Q4888" s="39" t="str">
        <f t="shared" si="228"/>
        <v/>
      </c>
      <c r="R4888" s="51" t="str">
        <f>IF($B4888="","",IFERROR(VLOOKUP($B4888,'ABC rotación'!$C:$G,5,0),"C"))</f>
        <v/>
      </c>
      <c r="S4888" s="41" t="str">
        <f t="shared" si="229"/>
        <v/>
      </c>
      <c r="T4888" s="40" t="str">
        <f t="shared" si="230"/>
        <v/>
      </c>
      <c r="U4888" s="23" t="str">
        <f>IF($B4888="","",VLOOKUP($T4888,Tablas!$X$14:$Y$17,2,1))</f>
        <v/>
      </c>
    </row>
    <row r="4889" spans="2:21" x14ac:dyDescent="0.2">
      <c r="B4889" s="1" t="str">
        <f>IF(Tablas!B4887="","",Tablas!B4887)</f>
        <v/>
      </c>
      <c r="C4889" s="1" t="str">
        <f>IF(Tablas!C4887="","",Tablas!C4887)</f>
        <v/>
      </c>
      <c r="D4889" s="1" t="str">
        <f>IF(Tablas!D4887="","",Tablas!D4887)</f>
        <v/>
      </c>
      <c r="E4889" s="1" t="str">
        <f>IF(Tablas!E4887="","",Tablas!E4887)</f>
        <v/>
      </c>
      <c r="F4889" s="1" t="str">
        <f>IF(Tablas!F4887="","",Tablas!F4887)</f>
        <v/>
      </c>
      <c r="G4889" s="1" t="str">
        <f>IF(Tablas!I4887="","",Tablas!I4887)</f>
        <v/>
      </c>
      <c r="H4889" s="1" t="s">
        <v>911</v>
      </c>
      <c r="I4889" s="39" t="str">
        <f>IF($B4889="","",-SUMIFS(Tabla7[Cantidad],Tabla7[Código del producto],$B4889,Tabla7[Tipo de movimiento],"SALIDA",Tabla7[Mes],I$5))</f>
        <v/>
      </c>
      <c r="J4889" s="39" t="str">
        <f>IF($B4889="","",-SUMIFS(Tabla7[Cantidad],Tabla7[Código del producto],$B4889,Tabla7[Tipo de movimiento],"SALIDA",Tabla7[Mes],J$5))</f>
        <v/>
      </c>
      <c r="K4889" s="39" t="str">
        <f>IF($B4889="","",-SUMIFS(Tabla7[Cantidad],Tabla7[Código del producto],$B4889,Tabla7[Tipo de movimiento],"SALIDA",Tabla7[Mes],K$5))</f>
        <v/>
      </c>
      <c r="L4889" s="39" t="str">
        <f>IF($B4889="","",-SUMIFS(Tabla7[Cantidad],Tabla7[Código del producto],$B4889,Tabla7[Tipo de movimiento],"SALIDA",Tabla7[Mes],L$5))</f>
        <v/>
      </c>
      <c r="M4889" s="39" t="str">
        <f>IF($B4889="","",-SUMIFS(Tabla7[Cantidad],Tabla7[Código del producto],$B4889,Tabla7[Tipo de movimiento],"SALIDA",Tabla7[Mes],M$5))</f>
        <v/>
      </c>
      <c r="N4889" s="39" t="str">
        <f>IF($B4889="","",-SUMIFS(Tabla7[Cantidad],Tabla7[Código del producto],$B4889,Tabla7[Tipo de movimiento],"SALIDA",Tabla7[Mes],N$5))</f>
        <v/>
      </c>
      <c r="O4889" s="39" t="str">
        <f>IF($B4889="","",-SUMIFS(Tabla7[Cantidad],Tabla7[Código del producto],$B4889,Tabla7[Tipo de movimiento],"SALIDA",Tabla7[Mes],O$5))</f>
        <v/>
      </c>
      <c r="P4889" s="39" t="str">
        <f>IF($B4889="","",-SUMIFS(Tabla7[Cantidad],Tabla7[Código del producto],$B4889,Tabla7[Tipo de movimiento],"SALIDA",Tabla7[Mes],P$5))</f>
        <v/>
      </c>
      <c r="Q4889" s="39" t="str">
        <f t="shared" si="228"/>
        <v/>
      </c>
      <c r="R4889" s="51" t="str">
        <f>IF($B4889="","",IFERROR(VLOOKUP($B4889,'ABC rotación'!$C:$G,5,0),"C"))</f>
        <v/>
      </c>
      <c r="S4889" s="41" t="str">
        <f t="shared" si="229"/>
        <v/>
      </c>
      <c r="T4889" s="40" t="str">
        <f t="shared" si="230"/>
        <v/>
      </c>
      <c r="U4889" s="23" t="str">
        <f>IF($B4889="","",VLOOKUP($T4889,Tablas!$X$14:$Y$17,2,1))</f>
        <v/>
      </c>
    </row>
    <row r="4890" spans="2:21" x14ac:dyDescent="0.2">
      <c r="B4890" s="1" t="str">
        <f>IF(Tablas!B4888="","",Tablas!B4888)</f>
        <v/>
      </c>
      <c r="C4890" s="1" t="str">
        <f>IF(Tablas!C4888="","",Tablas!C4888)</f>
        <v/>
      </c>
      <c r="D4890" s="1" t="str">
        <f>IF(Tablas!D4888="","",Tablas!D4888)</f>
        <v/>
      </c>
      <c r="E4890" s="1" t="str">
        <f>IF(Tablas!E4888="","",Tablas!E4888)</f>
        <v/>
      </c>
      <c r="F4890" s="1" t="str">
        <f>IF(Tablas!F4888="","",Tablas!F4888)</f>
        <v/>
      </c>
      <c r="G4890" s="1" t="str">
        <f>IF(Tablas!I4888="","",Tablas!I4888)</f>
        <v/>
      </c>
      <c r="H4890" s="1" t="s">
        <v>911</v>
      </c>
      <c r="I4890" s="39" t="str">
        <f>IF($B4890="","",-SUMIFS(Tabla7[Cantidad],Tabla7[Código del producto],$B4890,Tabla7[Tipo de movimiento],"SALIDA",Tabla7[Mes],I$5))</f>
        <v/>
      </c>
      <c r="J4890" s="39" t="str">
        <f>IF($B4890="","",-SUMIFS(Tabla7[Cantidad],Tabla7[Código del producto],$B4890,Tabla7[Tipo de movimiento],"SALIDA",Tabla7[Mes],J$5))</f>
        <v/>
      </c>
      <c r="K4890" s="39" t="str">
        <f>IF($B4890="","",-SUMIFS(Tabla7[Cantidad],Tabla7[Código del producto],$B4890,Tabla7[Tipo de movimiento],"SALIDA",Tabla7[Mes],K$5))</f>
        <v/>
      </c>
      <c r="L4890" s="39" t="str">
        <f>IF($B4890="","",-SUMIFS(Tabla7[Cantidad],Tabla7[Código del producto],$B4890,Tabla7[Tipo de movimiento],"SALIDA",Tabla7[Mes],L$5))</f>
        <v/>
      </c>
      <c r="M4890" s="39" t="str">
        <f>IF($B4890="","",-SUMIFS(Tabla7[Cantidad],Tabla7[Código del producto],$B4890,Tabla7[Tipo de movimiento],"SALIDA",Tabla7[Mes],M$5))</f>
        <v/>
      </c>
      <c r="N4890" s="39" t="str">
        <f>IF($B4890="","",-SUMIFS(Tabla7[Cantidad],Tabla7[Código del producto],$B4890,Tabla7[Tipo de movimiento],"SALIDA",Tabla7[Mes],N$5))</f>
        <v/>
      </c>
      <c r="O4890" s="39" t="str">
        <f>IF($B4890="","",-SUMIFS(Tabla7[Cantidad],Tabla7[Código del producto],$B4890,Tabla7[Tipo de movimiento],"SALIDA",Tabla7[Mes],O$5))</f>
        <v/>
      </c>
      <c r="P4890" s="39" t="str">
        <f>IF($B4890="","",-SUMIFS(Tabla7[Cantidad],Tabla7[Código del producto],$B4890,Tabla7[Tipo de movimiento],"SALIDA",Tabla7[Mes],P$5))</f>
        <v/>
      </c>
      <c r="Q4890" s="39" t="str">
        <f t="shared" si="228"/>
        <v/>
      </c>
      <c r="R4890" s="51" t="str">
        <f>IF($B4890="","",IFERROR(VLOOKUP($B4890,'ABC rotación'!$C:$G,5,0),"C"))</f>
        <v/>
      </c>
      <c r="S4890" s="41" t="str">
        <f t="shared" si="229"/>
        <v/>
      </c>
      <c r="T4890" s="40" t="str">
        <f t="shared" si="230"/>
        <v/>
      </c>
      <c r="U4890" s="23" t="str">
        <f>IF($B4890="","",VLOOKUP($T4890,Tablas!$X$14:$Y$17,2,1))</f>
        <v/>
      </c>
    </row>
    <row r="4891" spans="2:21" x14ac:dyDescent="0.2">
      <c r="B4891" s="1" t="str">
        <f>IF(Tablas!B4889="","",Tablas!B4889)</f>
        <v/>
      </c>
      <c r="C4891" s="1" t="str">
        <f>IF(Tablas!C4889="","",Tablas!C4889)</f>
        <v/>
      </c>
      <c r="D4891" s="1" t="str">
        <f>IF(Tablas!D4889="","",Tablas!D4889)</f>
        <v/>
      </c>
      <c r="E4891" s="1" t="str">
        <f>IF(Tablas!E4889="","",Tablas!E4889)</f>
        <v/>
      </c>
      <c r="F4891" s="1" t="str">
        <f>IF(Tablas!F4889="","",Tablas!F4889)</f>
        <v/>
      </c>
      <c r="G4891" s="1" t="str">
        <f>IF(Tablas!I4889="","",Tablas!I4889)</f>
        <v/>
      </c>
      <c r="H4891" s="1" t="s">
        <v>911</v>
      </c>
      <c r="I4891" s="39" t="str">
        <f>IF($B4891="","",-SUMIFS(Tabla7[Cantidad],Tabla7[Código del producto],$B4891,Tabla7[Tipo de movimiento],"SALIDA",Tabla7[Mes],I$5))</f>
        <v/>
      </c>
      <c r="J4891" s="39" t="str">
        <f>IF($B4891="","",-SUMIFS(Tabla7[Cantidad],Tabla7[Código del producto],$B4891,Tabla7[Tipo de movimiento],"SALIDA",Tabla7[Mes],J$5))</f>
        <v/>
      </c>
      <c r="K4891" s="39" t="str">
        <f>IF($B4891="","",-SUMIFS(Tabla7[Cantidad],Tabla7[Código del producto],$B4891,Tabla7[Tipo de movimiento],"SALIDA",Tabla7[Mes],K$5))</f>
        <v/>
      </c>
      <c r="L4891" s="39" t="str">
        <f>IF($B4891="","",-SUMIFS(Tabla7[Cantidad],Tabla7[Código del producto],$B4891,Tabla7[Tipo de movimiento],"SALIDA",Tabla7[Mes],L$5))</f>
        <v/>
      </c>
      <c r="M4891" s="39" t="str">
        <f>IF($B4891="","",-SUMIFS(Tabla7[Cantidad],Tabla7[Código del producto],$B4891,Tabla7[Tipo de movimiento],"SALIDA",Tabla7[Mes],M$5))</f>
        <v/>
      </c>
      <c r="N4891" s="39" t="str">
        <f>IF($B4891="","",-SUMIFS(Tabla7[Cantidad],Tabla7[Código del producto],$B4891,Tabla7[Tipo de movimiento],"SALIDA",Tabla7[Mes],N$5))</f>
        <v/>
      </c>
      <c r="O4891" s="39" t="str">
        <f>IF($B4891="","",-SUMIFS(Tabla7[Cantidad],Tabla7[Código del producto],$B4891,Tabla7[Tipo de movimiento],"SALIDA",Tabla7[Mes],O$5))</f>
        <v/>
      </c>
      <c r="P4891" s="39" t="str">
        <f>IF($B4891="","",-SUMIFS(Tabla7[Cantidad],Tabla7[Código del producto],$B4891,Tabla7[Tipo de movimiento],"SALIDA",Tabla7[Mes],P$5))</f>
        <v/>
      </c>
      <c r="Q4891" s="39" t="str">
        <f t="shared" si="228"/>
        <v/>
      </c>
      <c r="R4891" s="51" t="str">
        <f>IF($B4891="","",IFERROR(VLOOKUP($B4891,'ABC rotación'!$C:$G,5,0),"C"))</f>
        <v/>
      </c>
      <c r="S4891" s="41" t="str">
        <f t="shared" si="229"/>
        <v/>
      </c>
      <c r="T4891" s="40" t="str">
        <f t="shared" si="230"/>
        <v/>
      </c>
      <c r="U4891" s="23" t="str">
        <f>IF($B4891="","",VLOOKUP($T4891,Tablas!$X$14:$Y$17,2,1))</f>
        <v/>
      </c>
    </row>
    <row r="4892" spans="2:21" x14ac:dyDescent="0.2">
      <c r="B4892" s="1" t="str">
        <f>IF(Tablas!B4890="","",Tablas!B4890)</f>
        <v/>
      </c>
      <c r="C4892" s="1" t="str">
        <f>IF(Tablas!C4890="","",Tablas!C4890)</f>
        <v/>
      </c>
      <c r="D4892" s="1" t="str">
        <f>IF(Tablas!D4890="","",Tablas!D4890)</f>
        <v/>
      </c>
      <c r="E4892" s="1" t="str">
        <f>IF(Tablas!E4890="","",Tablas!E4890)</f>
        <v/>
      </c>
      <c r="F4892" s="1" t="str">
        <f>IF(Tablas!F4890="","",Tablas!F4890)</f>
        <v/>
      </c>
      <c r="G4892" s="1" t="str">
        <f>IF(Tablas!I4890="","",Tablas!I4890)</f>
        <v/>
      </c>
      <c r="H4892" s="1" t="s">
        <v>911</v>
      </c>
      <c r="I4892" s="39" t="str">
        <f>IF($B4892="","",-SUMIFS(Tabla7[Cantidad],Tabla7[Código del producto],$B4892,Tabla7[Tipo de movimiento],"SALIDA",Tabla7[Mes],I$5))</f>
        <v/>
      </c>
      <c r="J4892" s="39" t="str">
        <f>IF($B4892="","",-SUMIFS(Tabla7[Cantidad],Tabla7[Código del producto],$B4892,Tabla7[Tipo de movimiento],"SALIDA",Tabla7[Mes],J$5))</f>
        <v/>
      </c>
      <c r="K4892" s="39" t="str">
        <f>IF($B4892="","",-SUMIFS(Tabla7[Cantidad],Tabla7[Código del producto],$B4892,Tabla7[Tipo de movimiento],"SALIDA",Tabla7[Mes],K$5))</f>
        <v/>
      </c>
      <c r="L4892" s="39" t="str">
        <f>IF($B4892="","",-SUMIFS(Tabla7[Cantidad],Tabla7[Código del producto],$B4892,Tabla7[Tipo de movimiento],"SALIDA",Tabla7[Mes],L$5))</f>
        <v/>
      </c>
      <c r="M4892" s="39" t="str">
        <f>IF($B4892="","",-SUMIFS(Tabla7[Cantidad],Tabla7[Código del producto],$B4892,Tabla7[Tipo de movimiento],"SALIDA",Tabla7[Mes],M$5))</f>
        <v/>
      </c>
      <c r="N4892" s="39" t="str">
        <f>IF($B4892="","",-SUMIFS(Tabla7[Cantidad],Tabla7[Código del producto],$B4892,Tabla7[Tipo de movimiento],"SALIDA",Tabla7[Mes],N$5))</f>
        <v/>
      </c>
      <c r="O4892" s="39" t="str">
        <f>IF($B4892="","",-SUMIFS(Tabla7[Cantidad],Tabla7[Código del producto],$B4892,Tabla7[Tipo de movimiento],"SALIDA",Tabla7[Mes],O$5))</f>
        <v/>
      </c>
      <c r="P4892" s="39" t="str">
        <f>IF($B4892="","",-SUMIFS(Tabla7[Cantidad],Tabla7[Código del producto],$B4892,Tabla7[Tipo de movimiento],"SALIDA",Tabla7[Mes],P$5))</f>
        <v/>
      </c>
      <c r="Q4892" s="39" t="str">
        <f t="shared" si="228"/>
        <v/>
      </c>
      <c r="R4892" s="51" t="str">
        <f>IF($B4892="","",IFERROR(VLOOKUP($B4892,'ABC rotación'!$C:$G,5,0),"C"))</f>
        <v/>
      </c>
      <c r="S4892" s="41" t="str">
        <f t="shared" si="229"/>
        <v/>
      </c>
      <c r="T4892" s="40" t="str">
        <f t="shared" si="230"/>
        <v/>
      </c>
      <c r="U4892" s="23" t="str">
        <f>IF($B4892="","",VLOOKUP($T4892,Tablas!$X$14:$Y$17,2,1))</f>
        <v/>
      </c>
    </row>
    <row r="4893" spans="2:21" x14ac:dyDescent="0.2">
      <c r="B4893" s="1" t="str">
        <f>IF(Tablas!B4891="","",Tablas!B4891)</f>
        <v/>
      </c>
      <c r="C4893" s="1" t="str">
        <f>IF(Tablas!C4891="","",Tablas!C4891)</f>
        <v/>
      </c>
      <c r="D4893" s="1" t="str">
        <f>IF(Tablas!D4891="","",Tablas!D4891)</f>
        <v/>
      </c>
      <c r="E4893" s="1" t="str">
        <f>IF(Tablas!E4891="","",Tablas!E4891)</f>
        <v/>
      </c>
      <c r="F4893" s="1" t="str">
        <f>IF(Tablas!F4891="","",Tablas!F4891)</f>
        <v/>
      </c>
      <c r="G4893" s="1" t="str">
        <f>IF(Tablas!I4891="","",Tablas!I4891)</f>
        <v/>
      </c>
      <c r="H4893" s="1" t="s">
        <v>911</v>
      </c>
      <c r="I4893" s="39" t="str">
        <f>IF($B4893="","",-SUMIFS(Tabla7[Cantidad],Tabla7[Código del producto],$B4893,Tabla7[Tipo de movimiento],"SALIDA",Tabla7[Mes],I$5))</f>
        <v/>
      </c>
      <c r="J4893" s="39" t="str">
        <f>IF($B4893="","",-SUMIFS(Tabla7[Cantidad],Tabla7[Código del producto],$B4893,Tabla7[Tipo de movimiento],"SALIDA",Tabla7[Mes],J$5))</f>
        <v/>
      </c>
      <c r="K4893" s="39" t="str">
        <f>IF($B4893="","",-SUMIFS(Tabla7[Cantidad],Tabla7[Código del producto],$B4893,Tabla7[Tipo de movimiento],"SALIDA",Tabla7[Mes],K$5))</f>
        <v/>
      </c>
      <c r="L4893" s="39" t="str">
        <f>IF($B4893="","",-SUMIFS(Tabla7[Cantidad],Tabla7[Código del producto],$B4893,Tabla7[Tipo de movimiento],"SALIDA",Tabla7[Mes],L$5))</f>
        <v/>
      </c>
      <c r="M4893" s="39" t="str">
        <f>IF($B4893="","",-SUMIFS(Tabla7[Cantidad],Tabla7[Código del producto],$B4893,Tabla7[Tipo de movimiento],"SALIDA",Tabla7[Mes],M$5))</f>
        <v/>
      </c>
      <c r="N4893" s="39" t="str">
        <f>IF($B4893="","",-SUMIFS(Tabla7[Cantidad],Tabla7[Código del producto],$B4893,Tabla7[Tipo de movimiento],"SALIDA",Tabla7[Mes],N$5))</f>
        <v/>
      </c>
      <c r="O4893" s="39" t="str">
        <f>IF($B4893="","",-SUMIFS(Tabla7[Cantidad],Tabla7[Código del producto],$B4893,Tabla7[Tipo de movimiento],"SALIDA",Tabla7[Mes],O$5))</f>
        <v/>
      </c>
      <c r="P4893" s="39" t="str">
        <f>IF($B4893="","",-SUMIFS(Tabla7[Cantidad],Tabla7[Código del producto],$B4893,Tabla7[Tipo de movimiento],"SALIDA",Tabla7[Mes],P$5))</f>
        <v/>
      </c>
      <c r="Q4893" s="39" t="str">
        <f t="shared" si="228"/>
        <v/>
      </c>
      <c r="R4893" s="51" t="str">
        <f>IF($B4893="","",IFERROR(VLOOKUP($B4893,'ABC rotación'!$C:$G,5,0),"C"))</f>
        <v/>
      </c>
      <c r="S4893" s="41" t="str">
        <f t="shared" si="229"/>
        <v/>
      </c>
      <c r="T4893" s="40" t="str">
        <f t="shared" si="230"/>
        <v/>
      </c>
      <c r="U4893" s="23" t="str">
        <f>IF($B4893="","",VLOOKUP($T4893,Tablas!$X$14:$Y$17,2,1))</f>
        <v/>
      </c>
    </row>
    <row r="4894" spans="2:21" x14ac:dyDescent="0.2">
      <c r="B4894" s="1" t="str">
        <f>IF(Tablas!B4892="","",Tablas!B4892)</f>
        <v/>
      </c>
      <c r="C4894" s="1" t="str">
        <f>IF(Tablas!C4892="","",Tablas!C4892)</f>
        <v/>
      </c>
      <c r="D4894" s="1" t="str">
        <f>IF(Tablas!D4892="","",Tablas!D4892)</f>
        <v/>
      </c>
      <c r="E4894" s="1" t="str">
        <f>IF(Tablas!E4892="","",Tablas!E4892)</f>
        <v/>
      </c>
      <c r="F4894" s="1" t="str">
        <f>IF(Tablas!F4892="","",Tablas!F4892)</f>
        <v/>
      </c>
      <c r="G4894" s="1" t="str">
        <f>IF(Tablas!I4892="","",Tablas!I4892)</f>
        <v/>
      </c>
      <c r="H4894" s="1" t="s">
        <v>911</v>
      </c>
      <c r="I4894" s="39" t="str">
        <f>IF($B4894="","",-SUMIFS(Tabla7[Cantidad],Tabla7[Código del producto],$B4894,Tabla7[Tipo de movimiento],"SALIDA",Tabla7[Mes],I$5))</f>
        <v/>
      </c>
      <c r="J4894" s="39" t="str">
        <f>IF($B4894="","",-SUMIFS(Tabla7[Cantidad],Tabla7[Código del producto],$B4894,Tabla7[Tipo de movimiento],"SALIDA",Tabla7[Mes],J$5))</f>
        <v/>
      </c>
      <c r="K4894" s="39" t="str">
        <f>IF($B4894="","",-SUMIFS(Tabla7[Cantidad],Tabla7[Código del producto],$B4894,Tabla7[Tipo de movimiento],"SALIDA",Tabla7[Mes],K$5))</f>
        <v/>
      </c>
      <c r="L4894" s="39" t="str">
        <f>IF($B4894="","",-SUMIFS(Tabla7[Cantidad],Tabla7[Código del producto],$B4894,Tabla7[Tipo de movimiento],"SALIDA",Tabla7[Mes],L$5))</f>
        <v/>
      </c>
      <c r="M4894" s="39" t="str">
        <f>IF($B4894="","",-SUMIFS(Tabla7[Cantidad],Tabla7[Código del producto],$B4894,Tabla7[Tipo de movimiento],"SALIDA",Tabla7[Mes],M$5))</f>
        <v/>
      </c>
      <c r="N4894" s="39" t="str">
        <f>IF($B4894="","",-SUMIFS(Tabla7[Cantidad],Tabla7[Código del producto],$B4894,Tabla7[Tipo de movimiento],"SALIDA",Tabla7[Mes],N$5))</f>
        <v/>
      </c>
      <c r="O4894" s="39" t="str">
        <f>IF($B4894="","",-SUMIFS(Tabla7[Cantidad],Tabla7[Código del producto],$B4894,Tabla7[Tipo de movimiento],"SALIDA",Tabla7[Mes],O$5))</f>
        <v/>
      </c>
      <c r="P4894" s="39" t="str">
        <f>IF($B4894="","",-SUMIFS(Tabla7[Cantidad],Tabla7[Código del producto],$B4894,Tabla7[Tipo de movimiento],"SALIDA",Tabla7[Mes],P$5))</f>
        <v/>
      </c>
      <c r="Q4894" s="39" t="str">
        <f t="shared" si="228"/>
        <v/>
      </c>
      <c r="R4894" s="51" t="str">
        <f>IF($B4894="","",IFERROR(VLOOKUP($B4894,'ABC rotación'!$C:$G,5,0),"C"))</f>
        <v/>
      </c>
      <c r="S4894" s="41" t="str">
        <f t="shared" si="229"/>
        <v/>
      </c>
      <c r="T4894" s="40" t="str">
        <f t="shared" si="230"/>
        <v/>
      </c>
      <c r="U4894" s="23" t="str">
        <f>IF($B4894="","",VLOOKUP($T4894,Tablas!$X$14:$Y$17,2,1))</f>
        <v/>
      </c>
    </row>
    <row r="4895" spans="2:21" x14ac:dyDescent="0.2">
      <c r="B4895" s="1" t="str">
        <f>IF(Tablas!B4893="","",Tablas!B4893)</f>
        <v/>
      </c>
      <c r="C4895" s="1" t="str">
        <f>IF(Tablas!C4893="","",Tablas!C4893)</f>
        <v/>
      </c>
      <c r="D4895" s="1" t="str">
        <f>IF(Tablas!D4893="","",Tablas!D4893)</f>
        <v/>
      </c>
      <c r="E4895" s="1" t="str">
        <f>IF(Tablas!E4893="","",Tablas!E4893)</f>
        <v/>
      </c>
      <c r="F4895" s="1" t="str">
        <f>IF(Tablas!F4893="","",Tablas!F4893)</f>
        <v/>
      </c>
      <c r="G4895" s="1" t="str">
        <f>IF(Tablas!I4893="","",Tablas!I4893)</f>
        <v/>
      </c>
      <c r="H4895" s="1" t="s">
        <v>911</v>
      </c>
      <c r="I4895" s="39" t="str">
        <f>IF($B4895="","",-SUMIFS(Tabla7[Cantidad],Tabla7[Código del producto],$B4895,Tabla7[Tipo de movimiento],"SALIDA",Tabla7[Mes],I$5))</f>
        <v/>
      </c>
      <c r="J4895" s="39" t="str">
        <f>IF($B4895="","",-SUMIFS(Tabla7[Cantidad],Tabla7[Código del producto],$B4895,Tabla7[Tipo de movimiento],"SALIDA",Tabla7[Mes],J$5))</f>
        <v/>
      </c>
      <c r="K4895" s="39" t="str">
        <f>IF($B4895="","",-SUMIFS(Tabla7[Cantidad],Tabla7[Código del producto],$B4895,Tabla7[Tipo de movimiento],"SALIDA",Tabla7[Mes],K$5))</f>
        <v/>
      </c>
      <c r="L4895" s="39" t="str">
        <f>IF($B4895="","",-SUMIFS(Tabla7[Cantidad],Tabla7[Código del producto],$B4895,Tabla7[Tipo de movimiento],"SALIDA",Tabla7[Mes],L$5))</f>
        <v/>
      </c>
      <c r="M4895" s="39" t="str">
        <f>IF($B4895="","",-SUMIFS(Tabla7[Cantidad],Tabla7[Código del producto],$B4895,Tabla7[Tipo de movimiento],"SALIDA",Tabla7[Mes],M$5))</f>
        <v/>
      </c>
      <c r="N4895" s="39" t="str">
        <f>IF($B4895="","",-SUMIFS(Tabla7[Cantidad],Tabla7[Código del producto],$B4895,Tabla7[Tipo de movimiento],"SALIDA",Tabla7[Mes],N$5))</f>
        <v/>
      </c>
      <c r="O4895" s="39" t="str">
        <f>IF($B4895="","",-SUMIFS(Tabla7[Cantidad],Tabla7[Código del producto],$B4895,Tabla7[Tipo de movimiento],"SALIDA",Tabla7[Mes],O$5))</f>
        <v/>
      </c>
      <c r="P4895" s="39" t="str">
        <f>IF($B4895="","",-SUMIFS(Tabla7[Cantidad],Tabla7[Código del producto],$B4895,Tabla7[Tipo de movimiento],"SALIDA",Tabla7[Mes],P$5))</f>
        <v/>
      </c>
      <c r="Q4895" s="39" t="str">
        <f t="shared" si="228"/>
        <v/>
      </c>
      <c r="R4895" s="51" t="str">
        <f>IF($B4895="","",IFERROR(VLOOKUP($B4895,'ABC rotación'!$C:$G,5,0),"C"))</f>
        <v/>
      </c>
      <c r="S4895" s="41" t="str">
        <f t="shared" si="229"/>
        <v/>
      </c>
      <c r="T4895" s="40" t="str">
        <f t="shared" si="230"/>
        <v/>
      </c>
      <c r="U4895" s="23" t="str">
        <f>IF($B4895="","",VLOOKUP($T4895,Tablas!$X$14:$Y$17,2,1))</f>
        <v/>
      </c>
    </row>
    <row r="4896" spans="2:21" x14ac:dyDescent="0.2">
      <c r="B4896" s="1" t="str">
        <f>IF(Tablas!B4894="","",Tablas!B4894)</f>
        <v/>
      </c>
      <c r="C4896" s="1" t="str">
        <f>IF(Tablas!C4894="","",Tablas!C4894)</f>
        <v/>
      </c>
      <c r="D4896" s="1" t="str">
        <f>IF(Tablas!D4894="","",Tablas!D4894)</f>
        <v/>
      </c>
      <c r="E4896" s="1" t="str">
        <f>IF(Tablas!E4894="","",Tablas!E4894)</f>
        <v/>
      </c>
      <c r="F4896" s="1" t="str">
        <f>IF(Tablas!F4894="","",Tablas!F4894)</f>
        <v/>
      </c>
      <c r="G4896" s="1" t="str">
        <f>IF(Tablas!I4894="","",Tablas!I4894)</f>
        <v/>
      </c>
      <c r="H4896" s="1" t="s">
        <v>911</v>
      </c>
      <c r="I4896" s="39" t="str">
        <f>IF($B4896="","",-SUMIFS(Tabla7[Cantidad],Tabla7[Código del producto],$B4896,Tabla7[Tipo de movimiento],"SALIDA",Tabla7[Mes],I$5))</f>
        <v/>
      </c>
      <c r="J4896" s="39" t="str">
        <f>IF($B4896="","",-SUMIFS(Tabla7[Cantidad],Tabla7[Código del producto],$B4896,Tabla7[Tipo de movimiento],"SALIDA",Tabla7[Mes],J$5))</f>
        <v/>
      </c>
      <c r="K4896" s="39" t="str">
        <f>IF($B4896="","",-SUMIFS(Tabla7[Cantidad],Tabla7[Código del producto],$B4896,Tabla7[Tipo de movimiento],"SALIDA",Tabla7[Mes],K$5))</f>
        <v/>
      </c>
      <c r="L4896" s="39" t="str">
        <f>IF($B4896="","",-SUMIFS(Tabla7[Cantidad],Tabla7[Código del producto],$B4896,Tabla7[Tipo de movimiento],"SALIDA",Tabla7[Mes],L$5))</f>
        <v/>
      </c>
      <c r="M4896" s="39" t="str">
        <f>IF($B4896="","",-SUMIFS(Tabla7[Cantidad],Tabla7[Código del producto],$B4896,Tabla7[Tipo de movimiento],"SALIDA",Tabla7[Mes],M$5))</f>
        <v/>
      </c>
      <c r="N4896" s="39" t="str">
        <f>IF($B4896="","",-SUMIFS(Tabla7[Cantidad],Tabla7[Código del producto],$B4896,Tabla7[Tipo de movimiento],"SALIDA",Tabla7[Mes],N$5))</f>
        <v/>
      </c>
      <c r="O4896" s="39" t="str">
        <f>IF($B4896="","",-SUMIFS(Tabla7[Cantidad],Tabla7[Código del producto],$B4896,Tabla7[Tipo de movimiento],"SALIDA",Tabla7[Mes],O$5))</f>
        <v/>
      </c>
      <c r="P4896" s="39" t="str">
        <f>IF($B4896="","",-SUMIFS(Tabla7[Cantidad],Tabla7[Código del producto],$B4896,Tabla7[Tipo de movimiento],"SALIDA",Tabla7[Mes],P$5))</f>
        <v/>
      </c>
      <c r="Q4896" s="39" t="str">
        <f t="shared" si="228"/>
        <v/>
      </c>
      <c r="R4896" s="51" t="str">
        <f>IF($B4896="","",IFERROR(VLOOKUP($B4896,'ABC rotación'!$C:$G,5,0),"C"))</f>
        <v/>
      </c>
      <c r="S4896" s="41" t="str">
        <f t="shared" si="229"/>
        <v/>
      </c>
      <c r="T4896" s="40" t="str">
        <f t="shared" si="230"/>
        <v/>
      </c>
      <c r="U4896" s="23" t="str">
        <f>IF($B4896="","",VLOOKUP($T4896,Tablas!$X$14:$Y$17,2,1))</f>
        <v/>
      </c>
    </row>
    <row r="4897" spans="2:21" x14ac:dyDescent="0.2">
      <c r="B4897" s="1" t="str">
        <f>IF(Tablas!B4895="","",Tablas!B4895)</f>
        <v/>
      </c>
      <c r="C4897" s="1" t="str">
        <f>IF(Tablas!C4895="","",Tablas!C4895)</f>
        <v/>
      </c>
      <c r="D4897" s="1" t="str">
        <f>IF(Tablas!D4895="","",Tablas!D4895)</f>
        <v/>
      </c>
      <c r="E4897" s="1" t="str">
        <f>IF(Tablas!E4895="","",Tablas!E4895)</f>
        <v/>
      </c>
      <c r="F4897" s="1" t="str">
        <f>IF(Tablas!F4895="","",Tablas!F4895)</f>
        <v/>
      </c>
      <c r="G4897" s="1" t="str">
        <f>IF(Tablas!I4895="","",Tablas!I4895)</f>
        <v/>
      </c>
      <c r="H4897" s="1" t="s">
        <v>911</v>
      </c>
      <c r="I4897" s="39" t="str">
        <f>IF($B4897="","",-SUMIFS(Tabla7[Cantidad],Tabla7[Código del producto],$B4897,Tabla7[Tipo de movimiento],"SALIDA",Tabla7[Mes],I$5))</f>
        <v/>
      </c>
      <c r="J4897" s="39" t="str">
        <f>IF($B4897="","",-SUMIFS(Tabla7[Cantidad],Tabla7[Código del producto],$B4897,Tabla7[Tipo de movimiento],"SALIDA",Tabla7[Mes],J$5))</f>
        <v/>
      </c>
      <c r="K4897" s="39" t="str">
        <f>IF($B4897="","",-SUMIFS(Tabla7[Cantidad],Tabla7[Código del producto],$B4897,Tabla7[Tipo de movimiento],"SALIDA",Tabla7[Mes],K$5))</f>
        <v/>
      </c>
      <c r="L4897" s="39" t="str">
        <f>IF($B4897="","",-SUMIFS(Tabla7[Cantidad],Tabla7[Código del producto],$B4897,Tabla7[Tipo de movimiento],"SALIDA",Tabla7[Mes],L$5))</f>
        <v/>
      </c>
      <c r="M4897" s="39" t="str">
        <f>IF($B4897="","",-SUMIFS(Tabla7[Cantidad],Tabla7[Código del producto],$B4897,Tabla7[Tipo de movimiento],"SALIDA",Tabla7[Mes],M$5))</f>
        <v/>
      </c>
      <c r="N4897" s="39" t="str">
        <f>IF($B4897="","",-SUMIFS(Tabla7[Cantidad],Tabla7[Código del producto],$B4897,Tabla7[Tipo de movimiento],"SALIDA",Tabla7[Mes],N$5))</f>
        <v/>
      </c>
      <c r="O4897" s="39" t="str">
        <f>IF($B4897="","",-SUMIFS(Tabla7[Cantidad],Tabla7[Código del producto],$B4897,Tabla7[Tipo de movimiento],"SALIDA",Tabla7[Mes],O$5))</f>
        <v/>
      </c>
      <c r="P4897" s="39" t="str">
        <f>IF($B4897="","",-SUMIFS(Tabla7[Cantidad],Tabla7[Código del producto],$B4897,Tabla7[Tipo de movimiento],"SALIDA",Tabla7[Mes],P$5))</f>
        <v/>
      </c>
      <c r="Q4897" s="39" t="str">
        <f t="shared" si="228"/>
        <v/>
      </c>
      <c r="R4897" s="51" t="str">
        <f>IF($B4897="","",IFERROR(VLOOKUP($B4897,'ABC rotación'!$C:$G,5,0),"C"))</f>
        <v/>
      </c>
      <c r="S4897" s="41" t="str">
        <f t="shared" si="229"/>
        <v/>
      </c>
      <c r="T4897" s="40" t="str">
        <f t="shared" si="230"/>
        <v/>
      </c>
      <c r="U4897" s="23" t="str">
        <f>IF($B4897="","",VLOOKUP($T4897,Tablas!$X$14:$Y$17,2,1))</f>
        <v/>
      </c>
    </row>
    <row r="4898" spans="2:21" x14ac:dyDescent="0.2">
      <c r="B4898" s="1" t="str">
        <f>IF(Tablas!B4896="","",Tablas!B4896)</f>
        <v/>
      </c>
      <c r="C4898" s="1" t="str">
        <f>IF(Tablas!C4896="","",Tablas!C4896)</f>
        <v/>
      </c>
      <c r="D4898" s="1" t="str">
        <f>IF(Tablas!D4896="","",Tablas!D4896)</f>
        <v/>
      </c>
      <c r="E4898" s="1" t="str">
        <f>IF(Tablas!E4896="","",Tablas!E4896)</f>
        <v/>
      </c>
      <c r="F4898" s="1" t="str">
        <f>IF(Tablas!F4896="","",Tablas!F4896)</f>
        <v/>
      </c>
      <c r="G4898" s="1" t="str">
        <f>IF(Tablas!I4896="","",Tablas!I4896)</f>
        <v/>
      </c>
      <c r="H4898" s="1" t="s">
        <v>911</v>
      </c>
      <c r="I4898" s="39" t="str">
        <f>IF($B4898="","",-SUMIFS(Tabla7[Cantidad],Tabla7[Código del producto],$B4898,Tabla7[Tipo de movimiento],"SALIDA",Tabla7[Mes],I$5))</f>
        <v/>
      </c>
      <c r="J4898" s="39" t="str">
        <f>IF($B4898="","",-SUMIFS(Tabla7[Cantidad],Tabla7[Código del producto],$B4898,Tabla7[Tipo de movimiento],"SALIDA",Tabla7[Mes],J$5))</f>
        <v/>
      </c>
      <c r="K4898" s="39" t="str">
        <f>IF($B4898="","",-SUMIFS(Tabla7[Cantidad],Tabla7[Código del producto],$B4898,Tabla7[Tipo de movimiento],"SALIDA",Tabla7[Mes],K$5))</f>
        <v/>
      </c>
      <c r="L4898" s="39" t="str">
        <f>IF($B4898="","",-SUMIFS(Tabla7[Cantidad],Tabla7[Código del producto],$B4898,Tabla7[Tipo de movimiento],"SALIDA",Tabla7[Mes],L$5))</f>
        <v/>
      </c>
      <c r="M4898" s="39" t="str">
        <f>IF($B4898="","",-SUMIFS(Tabla7[Cantidad],Tabla7[Código del producto],$B4898,Tabla7[Tipo de movimiento],"SALIDA",Tabla7[Mes],M$5))</f>
        <v/>
      </c>
      <c r="N4898" s="39" t="str">
        <f>IF($B4898="","",-SUMIFS(Tabla7[Cantidad],Tabla7[Código del producto],$B4898,Tabla7[Tipo de movimiento],"SALIDA",Tabla7[Mes],N$5))</f>
        <v/>
      </c>
      <c r="O4898" s="39" t="str">
        <f>IF($B4898="","",-SUMIFS(Tabla7[Cantidad],Tabla7[Código del producto],$B4898,Tabla7[Tipo de movimiento],"SALIDA",Tabla7[Mes],O$5))</f>
        <v/>
      </c>
      <c r="P4898" s="39" t="str">
        <f>IF($B4898="","",-SUMIFS(Tabla7[Cantidad],Tabla7[Código del producto],$B4898,Tabla7[Tipo de movimiento],"SALIDA",Tabla7[Mes],P$5))</f>
        <v/>
      </c>
      <c r="Q4898" s="39" t="str">
        <f t="shared" si="228"/>
        <v/>
      </c>
      <c r="R4898" s="51" t="str">
        <f>IF($B4898="","",IFERROR(VLOOKUP($B4898,'ABC rotación'!$C:$G,5,0),"C"))</f>
        <v/>
      </c>
      <c r="S4898" s="41" t="str">
        <f t="shared" si="229"/>
        <v/>
      </c>
      <c r="T4898" s="40" t="str">
        <f t="shared" si="230"/>
        <v/>
      </c>
      <c r="U4898" s="23" t="str">
        <f>IF($B4898="","",VLOOKUP($T4898,Tablas!$X$14:$Y$17,2,1))</f>
        <v/>
      </c>
    </row>
    <row r="4899" spans="2:21" x14ac:dyDescent="0.2">
      <c r="B4899" s="1" t="str">
        <f>IF(Tablas!B4897="","",Tablas!B4897)</f>
        <v/>
      </c>
      <c r="C4899" s="1" t="str">
        <f>IF(Tablas!C4897="","",Tablas!C4897)</f>
        <v/>
      </c>
      <c r="D4899" s="1" t="str">
        <f>IF(Tablas!D4897="","",Tablas!D4897)</f>
        <v/>
      </c>
      <c r="E4899" s="1" t="str">
        <f>IF(Tablas!E4897="","",Tablas!E4897)</f>
        <v/>
      </c>
      <c r="F4899" s="1" t="str">
        <f>IF(Tablas!F4897="","",Tablas!F4897)</f>
        <v/>
      </c>
      <c r="G4899" s="1" t="str">
        <f>IF(Tablas!I4897="","",Tablas!I4897)</f>
        <v/>
      </c>
      <c r="H4899" s="1" t="s">
        <v>911</v>
      </c>
      <c r="I4899" s="39" t="str">
        <f>IF($B4899="","",-SUMIFS(Tabla7[Cantidad],Tabla7[Código del producto],$B4899,Tabla7[Tipo de movimiento],"SALIDA",Tabla7[Mes],I$5))</f>
        <v/>
      </c>
      <c r="J4899" s="39" t="str">
        <f>IF($B4899="","",-SUMIFS(Tabla7[Cantidad],Tabla7[Código del producto],$B4899,Tabla7[Tipo de movimiento],"SALIDA",Tabla7[Mes],J$5))</f>
        <v/>
      </c>
      <c r="K4899" s="39" t="str">
        <f>IF($B4899="","",-SUMIFS(Tabla7[Cantidad],Tabla7[Código del producto],$B4899,Tabla7[Tipo de movimiento],"SALIDA",Tabla7[Mes],K$5))</f>
        <v/>
      </c>
      <c r="L4899" s="39" t="str">
        <f>IF($B4899="","",-SUMIFS(Tabla7[Cantidad],Tabla7[Código del producto],$B4899,Tabla7[Tipo de movimiento],"SALIDA",Tabla7[Mes],L$5))</f>
        <v/>
      </c>
      <c r="M4899" s="39" t="str">
        <f>IF($B4899="","",-SUMIFS(Tabla7[Cantidad],Tabla7[Código del producto],$B4899,Tabla7[Tipo de movimiento],"SALIDA",Tabla7[Mes],M$5))</f>
        <v/>
      </c>
      <c r="N4899" s="39" t="str">
        <f>IF($B4899="","",-SUMIFS(Tabla7[Cantidad],Tabla7[Código del producto],$B4899,Tabla7[Tipo de movimiento],"SALIDA",Tabla7[Mes],N$5))</f>
        <v/>
      </c>
      <c r="O4899" s="39" t="str">
        <f>IF($B4899="","",-SUMIFS(Tabla7[Cantidad],Tabla7[Código del producto],$B4899,Tabla7[Tipo de movimiento],"SALIDA",Tabla7[Mes],O$5))</f>
        <v/>
      </c>
      <c r="P4899" s="39" t="str">
        <f>IF($B4899="","",-SUMIFS(Tabla7[Cantidad],Tabla7[Código del producto],$B4899,Tabla7[Tipo de movimiento],"SALIDA",Tabla7[Mes],P$5))</f>
        <v/>
      </c>
      <c r="Q4899" s="39" t="str">
        <f t="shared" si="228"/>
        <v/>
      </c>
      <c r="R4899" s="51" t="str">
        <f>IF($B4899="","",IFERROR(VLOOKUP($B4899,'ABC rotación'!$C:$G,5,0),"C"))</f>
        <v/>
      </c>
      <c r="S4899" s="41" t="str">
        <f t="shared" si="229"/>
        <v/>
      </c>
      <c r="T4899" s="40" t="str">
        <f t="shared" si="230"/>
        <v/>
      </c>
      <c r="U4899" s="23" t="str">
        <f>IF($B4899="","",VLOOKUP($T4899,Tablas!$X$14:$Y$17,2,1))</f>
        <v/>
      </c>
    </row>
    <row r="4900" spans="2:21" x14ac:dyDescent="0.2">
      <c r="B4900" s="1" t="str">
        <f>IF(Tablas!B4898="","",Tablas!B4898)</f>
        <v/>
      </c>
      <c r="C4900" s="1" t="str">
        <f>IF(Tablas!C4898="","",Tablas!C4898)</f>
        <v/>
      </c>
      <c r="D4900" s="1" t="str">
        <f>IF(Tablas!D4898="","",Tablas!D4898)</f>
        <v/>
      </c>
      <c r="E4900" s="1" t="str">
        <f>IF(Tablas!E4898="","",Tablas!E4898)</f>
        <v/>
      </c>
      <c r="F4900" s="1" t="str">
        <f>IF(Tablas!F4898="","",Tablas!F4898)</f>
        <v/>
      </c>
      <c r="G4900" s="1" t="str">
        <f>IF(Tablas!I4898="","",Tablas!I4898)</f>
        <v/>
      </c>
      <c r="H4900" s="1" t="s">
        <v>911</v>
      </c>
      <c r="I4900" s="39" t="str">
        <f>IF($B4900="","",-SUMIFS(Tabla7[Cantidad],Tabla7[Código del producto],$B4900,Tabla7[Tipo de movimiento],"SALIDA",Tabla7[Mes],I$5))</f>
        <v/>
      </c>
      <c r="J4900" s="39" t="str">
        <f>IF($B4900="","",-SUMIFS(Tabla7[Cantidad],Tabla7[Código del producto],$B4900,Tabla7[Tipo de movimiento],"SALIDA",Tabla7[Mes],J$5))</f>
        <v/>
      </c>
      <c r="K4900" s="39" t="str">
        <f>IF($B4900="","",-SUMIFS(Tabla7[Cantidad],Tabla7[Código del producto],$B4900,Tabla7[Tipo de movimiento],"SALIDA",Tabla7[Mes],K$5))</f>
        <v/>
      </c>
      <c r="L4900" s="39" t="str">
        <f>IF($B4900="","",-SUMIFS(Tabla7[Cantidad],Tabla7[Código del producto],$B4900,Tabla7[Tipo de movimiento],"SALIDA",Tabla7[Mes],L$5))</f>
        <v/>
      </c>
      <c r="M4900" s="39" t="str">
        <f>IF($B4900="","",-SUMIFS(Tabla7[Cantidad],Tabla7[Código del producto],$B4900,Tabla7[Tipo de movimiento],"SALIDA",Tabla7[Mes],M$5))</f>
        <v/>
      </c>
      <c r="N4900" s="39" t="str">
        <f>IF($B4900="","",-SUMIFS(Tabla7[Cantidad],Tabla7[Código del producto],$B4900,Tabla7[Tipo de movimiento],"SALIDA",Tabla7[Mes],N$5))</f>
        <v/>
      </c>
      <c r="O4900" s="39" t="str">
        <f>IF($B4900="","",-SUMIFS(Tabla7[Cantidad],Tabla7[Código del producto],$B4900,Tabla7[Tipo de movimiento],"SALIDA",Tabla7[Mes],O$5))</f>
        <v/>
      </c>
      <c r="P4900" s="39" t="str">
        <f>IF($B4900="","",-SUMIFS(Tabla7[Cantidad],Tabla7[Código del producto],$B4900,Tabla7[Tipo de movimiento],"SALIDA",Tabla7[Mes],P$5))</f>
        <v/>
      </c>
      <c r="Q4900" s="39" t="str">
        <f t="shared" si="228"/>
        <v/>
      </c>
      <c r="R4900" s="51" t="str">
        <f>IF($B4900="","",IFERROR(VLOOKUP($B4900,'ABC rotación'!$C:$G,5,0),"C"))</f>
        <v/>
      </c>
      <c r="S4900" s="41" t="str">
        <f t="shared" si="229"/>
        <v/>
      </c>
      <c r="T4900" s="40" t="str">
        <f t="shared" si="230"/>
        <v/>
      </c>
      <c r="U4900" s="23" t="str">
        <f>IF($B4900="","",VLOOKUP($T4900,Tablas!$X$14:$Y$17,2,1))</f>
        <v/>
      </c>
    </row>
    <row r="4901" spans="2:21" x14ac:dyDescent="0.2">
      <c r="B4901" s="1" t="str">
        <f>IF(Tablas!B4899="","",Tablas!B4899)</f>
        <v/>
      </c>
      <c r="C4901" s="1" t="str">
        <f>IF(Tablas!C4899="","",Tablas!C4899)</f>
        <v/>
      </c>
      <c r="D4901" s="1" t="str">
        <f>IF(Tablas!D4899="","",Tablas!D4899)</f>
        <v/>
      </c>
      <c r="E4901" s="1" t="str">
        <f>IF(Tablas!E4899="","",Tablas!E4899)</f>
        <v/>
      </c>
      <c r="F4901" s="1" t="str">
        <f>IF(Tablas!F4899="","",Tablas!F4899)</f>
        <v/>
      </c>
      <c r="G4901" s="1" t="str">
        <f>IF(Tablas!I4899="","",Tablas!I4899)</f>
        <v/>
      </c>
      <c r="H4901" s="1" t="s">
        <v>911</v>
      </c>
      <c r="I4901" s="39" t="str">
        <f>IF($B4901="","",-SUMIFS(Tabla7[Cantidad],Tabla7[Código del producto],$B4901,Tabla7[Tipo de movimiento],"SALIDA",Tabla7[Mes],I$5))</f>
        <v/>
      </c>
      <c r="J4901" s="39" t="str">
        <f>IF($B4901="","",-SUMIFS(Tabla7[Cantidad],Tabla7[Código del producto],$B4901,Tabla7[Tipo de movimiento],"SALIDA",Tabla7[Mes],J$5))</f>
        <v/>
      </c>
      <c r="K4901" s="39" t="str">
        <f>IF($B4901="","",-SUMIFS(Tabla7[Cantidad],Tabla7[Código del producto],$B4901,Tabla7[Tipo de movimiento],"SALIDA",Tabla7[Mes],K$5))</f>
        <v/>
      </c>
      <c r="L4901" s="39" t="str">
        <f>IF($B4901="","",-SUMIFS(Tabla7[Cantidad],Tabla7[Código del producto],$B4901,Tabla7[Tipo de movimiento],"SALIDA",Tabla7[Mes],L$5))</f>
        <v/>
      </c>
      <c r="M4901" s="39" t="str">
        <f>IF($B4901="","",-SUMIFS(Tabla7[Cantidad],Tabla7[Código del producto],$B4901,Tabla7[Tipo de movimiento],"SALIDA",Tabla7[Mes],M$5))</f>
        <v/>
      </c>
      <c r="N4901" s="39" t="str">
        <f>IF($B4901="","",-SUMIFS(Tabla7[Cantidad],Tabla7[Código del producto],$B4901,Tabla7[Tipo de movimiento],"SALIDA",Tabla7[Mes],N$5))</f>
        <v/>
      </c>
      <c r="O4901" s="39" t="str">
        <f>IF($B4901="","",-SUMIFS(Tabla7[Cantidad],Tabla7[Código del producto],$B4901,Tabla7[Tipo de movimiento],"SALIDA",Tabla7[Mes],O$5))</f>
        <v/>
      </c>
      <c r="P4901" s="39" t="str">
        <f>IF($B4901="","",-SUMIFS(Tabla7[Cantidad],Tabla7[Código del producto],$B4901,Tabla7[Tipo de movimiento],"SALIDA",Tabla7[Mes],P$5))</f>
        <v/>
      </c>
      <c r="Q4901" s="39" t="str">
        <f t="shared" si="228"/>
        <v/>
      </c>
      <c r="R4901" s="51" t="str">
        <f>IF($B4901="","",IFERROR(VLOOKUP($B4901,'ABC rotación'!$C:$G,5,0),"C"))</f>
        <v/>
      </c>
      <c r="S4901" s="41" t="str">
        <f t="shared" si="229"/>
        <v/>
      </c>
      <c r="T4901" s="40" t="str">
        <f t="shared" si="230"/>
        <v/>
      </c>
      <c r="U4901" s="23" t="str">
        <f>IF($B4901="","",VLOOKUP($T4901,Tablas!$X$14:$Y$17,2,1))</f>
        <v/>
      </c>
    </row>
    <row r="4902" spans="2:21" x14ac:dyDescent="0.2">
      <c r="B4902" s="1" t="str">
        <f>IF(Tablas!B4900="","",Tablas!B4900)</f>
        <v/>
      </c>
      <c r="C4902" s="1" t="str">
        <f>IF(Tablas!C4900="","",Tablas!C4900)</f>
        <v/>
      </c>
      <c r="D4902" s="1" t="str">
        <f>IF(Tablas!D4900="","",Tablas!D4900)</f>
        <v/>
      </c>
      <c r="E4902" s="1" t="str">
        <f>IF(Tablas!E4900="","",Tablas!E4900)</f>
        <v/>
      </c>
      <c r="F4902" s="1" t="str">
        <f>IF(Tablas!F4900="","",Tablas!F4900)</f>
        <v/>
      </c>
      <c r="G4902" s="1" t="str">
        <f>IF(Tablas!I4900="","",Tablas!I4900)</f>
        <v/>
      </c>
      <c r="H4902" s="1" t="s">
        <v>911</v>
      </c>
      <c r="I4902" s="39" t="str">
        <f>IF($B4902="","",-SUMIFS(Tabla7[Cantidad],Tabla7[Código del producto],$B4902,Tabla7[Tipo de movimiento],"SALIDA",Tabla7[Mes],I$5))</f>
        <v/>
      </c>
      <c r="J4902" s="39" t="str">
        <f>IF($B4902="","",-SUMIFS(Tabla7[Cantidad],Tabla7[Código del producto],$B4902,Tabla7[Tipo de movimiento],"SALIDA",Tabla7[Mes],J$5))</f>
        <v/>
      </c>
      <c r="K4902" s="39" t="str">
        <f>IF($B4902="","",-SUMIFS(Tabla7[Cantidad],Tabla7[Código del producto],$B4902,Tabla7[Tipo de movimiento],"SALIDA",Tabla7[Mes],K$5))</f>
        <v/>
      </c>
      <c r="L4902" s="39" t="str">
        <f>IF($B4902="","",-SUMIFS(Tabla7[Cantidad],Tabla7[Código del producto],$B4902,Tabla7[Tipo de movimiento],"SALIDA",Tabla7[Mes],L$5))</f>
        <v/>
      </c>
      <c r="M4902" s="39" t="str">
        <f>IF($B4902="","",-SUMIFS(Tabla7[Cantidad],Tabla7[Código del producto],$B4902,Tabla7[Tipo de movimiento],"SALIDA",Tabla7[Mes],M$5))</f>
        <v/>
      </c>
      <c r="N4902" s="39" t="str">
        <f>IF($B4902="","",-SUMIFS(Tabla7[Cantidad],Tabla7[Código del producto],$B4902,Tabla7[Tipo de movimiento],"SALIDA",Tabla7[Mes],N$5))</f>
        <v/>
      </c>
      <c r="O4902" s="39" t="str">
        <f>IF($B4902="","",-SUMIFS(Tabla7[Cantidad],Tabla7[Código del producto],$B4902,Tabla7[Tipo de movimiento],"SALIDA",Tabla7[Mes],O$5))</f>
        <v/>
      </c>
      <c r="P4902" s="39" t="str">
        <f>IF($B4902="","",-SUMIFS(Tabla7[Cantidad],Tabla7[Código del producto],$B4902,Tabla7[Tipo de movimiento],"SALIDA",Tabla7[Mes],P$5))</f>
        <v/>
      </c>
      <c r="Q4902" s="39" t="str">
        <f t="shared" si="228"/>
        <v/>
      </c>
      <c r="R4902" s="51" t="str">
        <f>IF($B4902="","",IFERROR(VLOOKUP($B4902,'ABC rotación'!$C:$G,5,0),"C"))</f>
        <v/>
      </c>
      <c r="S4902" s="41" t="str">
        <f t="shared" si="229"/>
        <v/>
      </c>
      <c r="T4902" s="40" t="str">
        <f t="shared" si="230"/>
        <v/>
      </c>
      <c r="U4902" s="23" t="str">
        <f>IF($B4902="","",VLOOKUP($T4902,Tablas!$X$14:$Y$17,2,1))</f>
        <v/>
      </c>
    </row>
    <row r="4903" spans="2:21" x14ac:dyDescent="0.2">
      <c r="B4903" s="1" t="str">
        <f>IF(Tablas!B4901="","",Tablas!B4901)</f>
        <v/>
      </c>
      <c r="C4903" s="1" t="str">
        <f>IF(Tablas!C4901="","",Tablas!C4901)</f>
        <v/>
      </c>
      <c r="D4903" s="1" t="str">
        <f>IF(Tablas!D4901="","",Tablas!D4901)</f>
        <v/>
      </c>
      <c r="E4903" s="1" t="str">
        <f>IF(Tablas!E4901="","",Tablas!E4901)</f>
        <v/>
      </c>
      <c r="F4903" s="1" t="str">
        <f>IF(Tablas!F4901="","",Tablas!F4901)</f>
        <v/>
      </c>
      <c r="G4903" s="1" t="str">
        <f>IF(Tablas!I4901="","",Tablas!I4901)</f>
        <v/>
      </c>
      <c r="H4903" s="1" t="s">
        <v>911</v>
      </c>
      <c r="I4903" s="39" t="str">
        <f>IF($B4903="","",-SUMIFS(Tabla7[Cantidad],Tabla7[Código del producto],$B4903,Tabla7[Tipo de movimiento],"SALIDA",Tabla7[Mes],I$5))</f>
        <v/>
      </c>
      <c r="J4903" s="39" t="str">
        <f>IF($B4903="","",-SUMIFS(Tabla7[Cantidad],Tabla7[Código del producto],$B4903,Tabla7[Tipo de movimiento],"SALIDA",Tabla7[Mes],J$5))</f>
        <v/>
      </c>
      <c r="K4903" s="39" t="str">
        <f>IF($B4903="","",-SUMIFS(Tabla7[Cantidad],Tabla7[Código del producto],$B4903,Tabla7[Tipo de movimiento],"SALIDA",Tabla7[Mes],K$5))</f>
        <v/>
      </c>
      <c r="L4903" s="39" t="str">
        <f>IF($B4903="","",-SUMIFS(Tabla7[Cantidad],Tabla7[Código del producto],$B4903,Tabla7[Tipo de movimiento],"SALIDA",Tabla7[Mes],L$5))</f>
        <v/>
      </c>
      <c r="M4903" s="39" t="str">
        <f>IF($B4903="","",-SUMIFS(Tabla7[Cantidad],Tabla7[Código del producto],$B4903,Tabla7[Tipo de movimiento],"SALIDA",Tabla7[Mes],M$5))</f>
        <v/>
      </c>
      <c r="N4903" s="39" t="str">
        <f>IF($B4903="","",-SUMIFS(Tabla7[Cantidad],Tabla7[Código del producto],$B4903,Tabla7[Tipo de movimiento],"SALIDA",Tabla7[Mes],N$5))</f>
        <v/>
      </c>
      <c r="O4903" s="39" t="str">
        <f>IF($B4903="","",-SUMIFS(Tabla7[Cantidad],Tabla7[Código del producto],$B4903,Tabla7[Tipo de movimiento],"SALIDA",Tabla7[Mes],O$5))</f>
        <v/>
      </c>
      <c r="P4903" s="39" t="str">
        <f>IF($B4903="","",-SUMIFS(Tabla7[Cantidad],Tabla7[Código del producto],$B4903,Tabla7[Tipo de movimiento],"SALIDA",Tabla7[Mes],P$5))</f>
        <v/>
      </c>
      <c r="Q4903" s="39" t="str">
        <f t="shared" si="228"/>
        <v/>
      </c>
      <c r="R4903" s="51" t="str">
        <f>IF($B4903="","",IFERROR(VLOOKUP($B4903,'ABC rotación'!$C:$G,5,0),"C"))</f>
        <v/>
      </c>
      <c r="S4903" s="41" t="str">
        <f t="shared" si="229"/>
        <v/>
      </c>
      <c r="T4903" s="40" t="str">
        <f t="shared" si="230"/>
        <v/>
      </c>
      <c r="U4903" s="23" t="str">
        <f>IF($B4903="","",VLOOKUP($T4903,Tablas!$X$14:$Y$17,2,1))</f>
        <v/>
      </c>
    </row>
    <row r="4904" spans="2:21" x14ac:dyDescent="0.2">
      <c r="B4904" s="1" t="str">
        <f>IF(Tablas!B4902="","",Tablas!B4902)</f>
        <v/>
      </c>
      <c r="C4904" s="1" t="str">
        <f>IF(Tablas!C4902="","",Tablas!C4902)</f>
        <v/>
      </c>
      <c r="D4904" s="1" t="str">
        <f>IF(Tablas!D4902="","",Tablas!D4902)</f>
        <v/>
      </c>
      <c r="E4904" s="1" t="str">
        <f>IF(Tablas!E4902="","",Tablas!E4902)</f>
        <v/>
      </c>
      <c r="F4904" s="1" t="str">
        <f>IF(Tablas!F4902="","",Tablas!F4902)</f>
        <v/>
      </c>
      <c r="G4904" s="1" t="str">
        <f>IF(Tablas!I4902="","",Tablas!I4902)</f>
        <v/>
      </c>
      <c r="H4904" s="1" t="s">
        <v>911</v>
      </c>
      <c r="I4904" s="39" t="str">
        <f>IF($B4904="","",-SUMIFS(Tabla7[Cantidad],Tabla7[Código del producto],$B4904,Tabla7[Tipo de movimiento],"SALIDA",Tabla7[Mes],I$5))</f>
        <v/>
      </c>
      <c r="J4904" s="39" t="str">
        <f>IF($B4904="","",-SUMIFS(Tabla7[Cantidad],Tabla7[Código del producto],$B4904,Tabla7[Tipo de movimiento],"SALIDA",Tabla7[Mes],J$5))</f>
        <v/>
      </c>
      <c r="K4904" s="39" t="str">
        <f>IF($B4904="","",-SUMIFS(Tabla7[Cantidad],Tabla7[Código del producto],$B4904,Tabla7[Tipo de movimiento],"SALIDA",Tabla7[Mes],K$5))</f>
        <v/>
      </c>
      <c r="L4904" s="39" t="str">
        <f>IF($B4904="","",-SUMIFS(Tabla7[Cantidad],Tabla7[Código del producto],$B4904,Tabla7[Tipo de movimiento],"SALIDA",Tabla7[Mes],L$5))</f>
        <v/>
      </c>
      <c r="M4904" s="39" t="str">
        <f>IF($B4904="","",-SUMIFS(Tabla7[Cantidad],Tabla7[Código del producto],$B4904,Tabla7[Tipo de movimiento],"SALIDA",Tabla7[Mes],M$5))</f>
        <v/>
      </c>
      <c r="N4904" s="39" t="str">
        <f>IF($B4904="","",-SUMIFS(Tabla7[Cantidad],Tabla7[Código del producto],$B4904,Tabla7[Tipo de movimiento],"SALIDA",Tabla7[Mes],N$5))</f>
        <v/>
      </c>
      <c r="O4904" s="39" t="str">
        <f>IF($B4904="","",-SUMIFS(Tabla7[Cantidad],Tabla7[Código del producto],$B4904,Tabla7[Tipo de movimiento],"SALIDA",Tabla7[Mes],O$5))</f>
        <v/>
      </c>
      <c r="P4904" s="39" t="str">
        <f>IF($B4904="","",-SUMIFS(Tabla7[Cantidad],Tabla7[Código del producto],$B4904,Tabla7[Tipo de movimiento],"SALIDA",Tabla7[Mes],P$5))</f>
        <v/>
      </c>
      <c r="Q4904" s="39" t="str">
        <f t="shared" si="228"/>
        <v/>
      </c>
      <c r="R4904" s="51" t="str">
        <f>IF($B4904="","",IFERROR(VLOOKUP($B4904,'ABC rotación'!$C:$G,5,0),"C"))</f>
        <v/>
      </c>
      <c r="S4904" s="41" t="str">
        <f t="shared" si="229"/>
        <v/>
      </c>
      <c r="T4904" s="40" t="str">
        <f t="shared" si="230"/>
        <v/>
      </c>
      <c r="U4904" s="23" t="str">
        <f>IF($B4904="","",VLOOKUP($T4904,Tablas!$X$14:$Y$17,2,1))</f>
        <v/>
      </c>
    </row>
    <row r="4905" spans="2:21" x14ac:dyDescent="0.2">
      <c r="B4905" s="1" t="str">
        <f>IF(Tablas!B4903="","",Tablas!B4903)</f>
        <v/>
      </c>
      <c r="C4905" s="1" t="str">
        <f>IF(Tablas!C4903="","",Tablas!C4903)</f>
        <v/>
      </c>
      <c r="D4905" s="1" t="str">
        <f>IF(Tablas!D4903="","",Tablas!D4903)</f>
        <v/>
      </c>
      <c r="E4905" s="1" t="str">
        <f>IF(Tablas!E4903="","",Tablas!E4903)</f>
        <v/>
      </c>
      <c r="F4905" s="1" t="str">
        <f>IF(Tablas!F4903="","",Tablas!F4903)</f>
        <v/>
      </c>
      <c r="G4905" s="1" t="str">
        <f>IF(Tablas!I4903="","",Tablas!I4903)</f>
        <v/>
      </c>
      <c r="H4905" s="1" t="s">
        <v>911</v>
      </c>
      <c r="I4905" s="39" t="str">
        <f>IF($B4905="","",-SUMIFS(Tabla7[Cantidad],Tabla7[Código del producto],$B4905,Tabla7[Tipo de movimiento],"SALIDA",Tabla7[Mes],I$5))</f>
        <v/>
      </c>
      <c r="J4905" s="39" t="str">
        <f>IF($B4905="","",-SUMIFS(Tabla7[Cantidad],Tabla7[Código del producto],$B4905,Tabla7[Tipo de movimiento],"SALIDA",Tabla7[Mes],J$5))</f>
        <v/>
      </c>
      <c r="K4905" s="39" t="str">
        <f>IF($B4905="","",-SUMIFS(Tabla7[Cantidad],Tabla7[Código del producto],$B4905,Tabla7[Tipo de movimiento],"SALIDA",Tabla7[Mes],K$5))</f>
        <v/>
      </c>
      <c r="L4905" s="39" t="str">
        <f>IF($B4905="","",-SUMIFS(Tabla7[Cantidad],Tabla7[Código del producto],$B4905,Tabla7[Tipo de movimiento],"SALIDA",Tabla7[Mes],L$5))</f>
        <v/>
      </c>
      <c r="M4905" s="39" t="str">
        <f>IF($B4905="","",-SUMIFS(Tabla7[Cantidad],Tabla7[Código del producto],$B4905,Tabla7[Tipo de movimiento],"SALIDA",Tabla7[Mes],M$5))</f>
        <v/>
      </c>
      <c r="N4905" s="39" t="str">
        <f>IF($B4905="","",-SUMIFS(Tabla7[Cantidad],Tabla7[Código del producto],$B4905,Tabla7[Tipo de movimiento],"SALIDA",Tabla7[Mes],N$5))</f>
        <v/>
      </c>
      <c r="O4905" s="39" t="str">
        <f>IF($B4905="","",-SUMIFS(Tabla7[Cantidad],Tabla7[Código del producto],$B4905,Tabla7[Tipo de movimiento],"SALIDA",Tabla7[Mes],O$5))</f>
        <v/>
      </c>
      <c r="P4905" s="39" t="str">
        <f>IF($B4905="","",-SUMIFS(Tabla7[Cantidad],Tabla7[Código del producto],$B4905,Tabla7[Tipo de movimiento],"SALIDA",Tabla7[Mes],P$5))</f>
        <v/>
      </c>
      <c r="Q4905" s="39" t="str">
        <f t="shared" si="228"/>
        <v/>
      </c>
      <c r="R4905" s="51" t="str">
        <f>IF($B4905="","",IFERROR(VLOOKUP($B4905,'ABC rotación'!$C:$G,5,0),"C"))</f>
        <v/>
      </c>
      <c r="S4905" s="41" t="str">
        <f t="shared" si="229"/>
        <v/>
      </c>
      <c r="T4905" s="40" t="str">
        <f t="shared" si="230"/>
        <v/>
      </c>
      <c r="U4905" s="23" t="str">
        <f>IF($B4905="","",VLOOKUP($T4905,Tablas!$X$14:$Y$17,2,1))</f>
        <v/>
      </c>
    </row>
    <row r="4906" spans="2:21" x14ac:dyDescent="0.2">
      <c r="B4906" s="1" t="str">
        <f>IF(Tablas!B4904="","",Tablas!B4904)</f>
        <v/>
      </c>
      <c r="C4906" s="1" t="str">
        <f>IF(Tablas!C4904="","",Tablas!C4904)</f>
        <v/>
      </c>
      <c r="D4906" s="1" t="str">
        <f>IF(Tablas!D4904="","",Tablas!D4904)</f>
        <v/>
      </c>
      <c r="E4906" s="1" t="str">
        <f>IF(Tablas!E4904="","",Tablas!E4904)</f>
        <v/>
      </c>
      <c r="F4906" s="1" t="str">
        <f>IF(Tablas!F4904="","",Tablas!F4904)</f>
        <v/>
      </c>
      <c r="G4906" s="1" t="str">
        <f>IF(Tablas!I4904="","",Tablas!I4904)</f>
        <v/>
      </c>
      <c r="H4906" s="1" t="s">
        <v>911</v>
      </c>
      <c r="I4906" s="39" t="str">
        <f>IF($B4906="","",-SUMIFS(Tabla7[Cantidad],Tabla7[Código del producto],$B4906,Tabla7[Tipo de movimiento],"SALIDA",Tabla7[Mes],I$5))</f>
        <v/>
      </c>
      <c r="J4906" s="39" t="str">
        <f>IF($B4906="","",-SUMIFS(Tabla7[Cantidad],Tabla7[Código del producto],$B4906,Tabla7[Tipo de movimiento],"SALIDA",Tabla7[Mes],J$5))</f>
        <v/>
      </c>
      <c r="K4906" s="39" t="str">
        <f>IF($B4906="","",-SUMIFS(Tabla7[Cantidad],Tabla7[Código del producto],$B4906,Tabla7[Tipo de movimiento],"SALIDA",Tabla7[Mes],K$5))</f>
        <v/>
      </c>
      <c r="L4906" s="39" t="str">
        <f>IF($B4906="","",-SUMIFS(Tabla7[Cantidad],Tabla7[Código del producto],$B4906,Tabla7[Tipo de movimiento],"SALIDA",Tabla7[Mes],L$5))</f>
        <v/>
      </c>
      <c r="M4906" s="39" t="str">
        <f>IF($B4906="","",-SUMIFS(Tabla7[Cantidad],Tabla7[Código del producto],$B4906,Tabla7[Tipo de movimiento],"SALIDA",Tabla7[Mes],M$5))</f>
        <v/>
      </c>
      <c r="N4906" s="39" t="str">
        <f>IF($B4906="","",-SUMIFS(Tabla7[Cantidad],Tabla7[Código del producto],$B4906,Tabla7[Tipo de movimiento],"SALIDA",Tabla7[Mes],N$5))</f>
        <v/>
      </c>
      <c r="O4906" s="39" t="str">
        <f>IF($B4906="","",-SUMIFS(Tabla7[Cantidad],Tabla7[Código del producto],$B4906,Tabla7[Tipo de movimiento],"SALIDA",Tabla7[Mes],O$5))</f>
        <v/>
      </c>
      <c r="P4906" s="39" t="str">
        <f>IF($B4906="","",-SUMIFS(Tabla7[Cantidad],Tabla7[Código del producto],$B4906,Tabla7[Tipo de movimiento],"SALIDA",Tabla7[Mes],P$5))</f>
        <v/>
      </c>
      <c r="Q4906" s="39" t="str">
        <f t="shared" si="228"/>
        <v/>
      </c>
      <c r="R4906" s="51" t="str">
        <f>IF($B4906="","",IFERROR(VLOOKUP($B4906,'ABC rotación'!$C:$G,5,0),"C"))</f>
        <v/>
      </c>
      <c r="S4906" s="41" t="str">
        <f t="shared" si="229"/>
        <v/>
      </c>
      <c r="T4906" s="40" t="str">
        <f t="shared" si="230"/>
        <v/>
      </c>
      <c r="U4906" s="23" t="str">
        <f>IF($B4906="","",VLOOKUP($T4906,Tablas!$X$14:$Y$17,2,1))</f>
        <v/>
      </c>
    </row>
    <row r="4907" spans="2:21" x14ac:dyDescent="0.2">
      <c r="B4907" s="1" t="str">
        <f>IF(Tablas!B4905="","",Tablas!B4905)</f>
        <v/>
      </c>
      <c r="C4907" s="1" t="str">
        <f>IF(Tablas!C4905="","",Tablas!C4905)</f>
        <v/>
      </c>
      <c r="D4907" s="1" t="str">
        <f>IF(Tablas!D4905="","",Tablas!D4905)</f>
        <v/>
      </c>
      <c r="E4907" s="1" t="str">
        <f>IF(Tablas!E4905="","",Tablas!E4905)</f>
        <v/>
      </c>
      <c r="F4907" s="1" t="str">
        <f>IF(Tablas!F4905="","",Tablas!F4905)</f>
        <v/>
      </c>
      <c r="G4907" s="1" t="str">
        <f>IF(Tablas!I4905="","",Tablas!I4905)</f>
        <v/>
      </c>
      <c r="H4907" s="1" t="s">
        <v>911</v>
      </c>
      <c r="I4907" s="39" t="str">
        <f>IF($B4907="","",-SUMIFS(Tabla7[Cantidad],Tabla7[Código del producto],$B4907,Tabla7[Tipo de movimiento],"SALIDA",Tabla7[Mes],I$5))</f>
        <v/>
      </c>
      <c r="J4907" s="39" t="str">
        <f>IF($B4907="","",-SUMIFS(Tabla7[Cantidad],Tabla7[Código del producto],$B4907,Tabla7[Tipo de movimiento],"SALIDA",Tabla7[Mes],J$5))</f>
        <v/>
      </c>
      <c r="K4907" s="39" t="str">
        <f>IF($B4907="","",-SUMIFS(Tabla7[Cantidad],Tabla7[Código del producto],$B4907,Tabla7[Tipo de movimiento],"SALIDA",Tabla7[Mes],K$5))</f>
        <v/>
      </c>
      <c r="L4907" s="39" t="str">
        <f>IF($B4907="","",-SUMIFS(Tabla7[Cantidad],Tabla7[Código del producto],$B4907,Tabla7[Tipo de movimiento],"SALIDA",Tabla7[Mes],L$5))</f>
        <v/>
      </c>
      <c r="M4907" s="39" t="str">
        <f>IF($B4907="","",-SUMIFS(Tabla7[Cantidad],Tabla7[Código del producto],$B4907,Tabla7[Tipo de movimiento],"SALIDA",Tabla7[Mes],M$5))</f>
        <v/>
      </c>
      <c r="N4907" s="39" t="str">
        <f>IF($B4907="","",-SUMIFS(Tabla7[Cantidad],Tabla7[Código del producto],$B4907,Tabla7[Tipo de movimiento],"SALIDA",Tabla7[Mes],N$5))</f>
        <v/>
      </c>
      <c r="O4907" s="39" t="str">
        <f>IF($B4907="","",-SUMIFS(Tabla7[Cantidad],Tabla7[Código del producto],$B4907,Tabla7[Tipo de movimiento],"SALIDA",Tabla7[Mes],O$5))</f>
        <v/>
      </c>
      <c r="P4907" s="39" t="str">
        <f>IF($B4907="","",-SUMIFS(Tabla7[Cantidad],Tabla7[Código del producto],$B4907,Tabla7[Tipo de movimiento],"SALIDA",Tabla7[Mes],P$5))</f>
        <v/>
      </c>
      <c r="Q4907" s="39" t="str">
        <f t="shared" si="228"/>
        <v/>
      </c>
      <c r="R4907" s="51" t="str">
        <f>IF($B4907="","",IFERROR(VLOOKUP($B4907,'ABC rotación'!$C:$G,5,0),"C"))</f>
        <v/>
      </c>
      <c r="S4907" s="41" t="str">
        <f t="shared" si="229"/>
        <v/>
      </c>
      <c r="T4907" s="40" t="str">
        <f t="shared" si="230"/>
        <v/>
      </c>
      <c r="U4907" s="23" t="str">
        <f>IF($B4907="","",VLOOKUP($T4907,Tablas!$X$14:$Y$17,2,1))</f>
        <v/>
      </c>
    </row>
    <row r="4908" spans="2:21" x14ac:dyDescent="0.2">
      <c r="B4908" s="1" t="str">
        <f>IF(Tablas!B4906="","",Tablas!B4906)</f>
        <v/>
      </c>
      <c r="C4908" s="1" t="str">
        <f>IF(Tablas!C4906="","",Tablas!C4906)</f>
        <v/>
      </c>
      <c r="D4908" s="1" t="str">
        <f>IF(Tablas!D4906="","",Tablas!D4906)</f>
        <v/>
      </c>
      <c r="E4908" s="1" t="str">
        <f>IF(Tablas!E4906="","",Tablas!E4906)</f>
        <v/>
      </c>
      <c r="F4908" s="1" t="str">
        <f>IF(Tablas!F4906="","",Tablas!F4906)</f>
        <v/>
      </c>
      <c r="G4908" s="1" t="str">
        <f>IF(Tablas!I4906="","",Tablas!I4906)</f>
        <v/>
      </c>
      <c r="H4908" s="1" t="s">
        <v>911</v>
      </c>
      <c r="I4908" s="39" t="str">
        <f>IF($B4908="","",-SUMIFS(Tabla7[Cantidad],Tabla7[Código del producto],$B4908,Tabla7[Tipo de movimiento],"SALIDA",Tabla7[Mes],I$5))</f>
        <v/>
      </c>
      <c r="J4908" s="39" t="str">
        <f>IF($B4908="","",-SUMIFS(Tabla7[Cantidad],Tabla7[Código del producto],$B4908,Tabla7[Tipo de movimiento],"SALIDA",Tabla7[Mes],J$5))</f>
        <v/>
      </c>
      <c r="K4908" s="39" t="str">
        <f>IF($B4908="","",-SUMIFS(Tabla7[Cantidad],Tabla7[Código del producto],$B4908,Tabla7[Tipo de movimiento],"SALIDA",Tabla7[Mes],K$5))</f>
        <v/>
      </c>
      <c r="L4908" s="39" t="str">
        <f>IF($B4908="","",-SUMIFS(Tabla7[Cantidad],Tabla7[Código del producto],$B4908,Tabla7[Tipo de movimiento],"SALIDA",Tabla7[Mes],L$5))</f>
        <v/>
      </c>
      <c r="M4908" s="39" t="str">
        <f>IF($B4908="","",-SUMIFS(Tabla7[Cantidad],Tabla7[Código del producto],$B4908,Tabla7[Tipo de movimiento],"SALIDA",Tabla7[Mes],M$5))</f>
        <v/>
      </c>
      <c r="N4908" s="39" t="str">
        <f>IF($B4908="","",-SUMIFS(Tabla7[Cantidad],Tabla7[Código del producto],$B4908,Tabla7[Tipo de movimiento],"SALIDA",Tabla7[Mes],N$5))</f>
        <v/>
      </c>
      <c r="O4908" s="39" t="str">
        <f>IF($B4908="","",-SUMIFS(Tabla7[Cantidad],Tabla7[Código del producto],$B4908,Tabla7[Tipo de movimiento],"SALIDA",Tabla7[Mes],O$5))</f>
        <v/>
      </c>
      <c r="P4908" s="39" t="str">
        <f>IF($B4908="","",-SUMIFS(Tabla7[Cantidad],Tabla7[Código del producto],$B4908,Tabla7[Tipo de movimiento],"SALIDA",Tabla7[Mes],P$5))</f>
        <v/>
      </c>
      <c r="Q4908" s="39" t="str">
        <f t="shared" si="228"/>
        <v/>
      </c>
      <c r="R4908" s="51" t="str">
        <f>IF($B4908="","",IFERROR(VLOOKUP($B4908,'ABC rotación'!$C:$G,5,0),"C"))</f>
        <v/>
      </c>
      <c r="S4908" s="41" t="str">
        <f t="shared" si="229"/>
        <v/>
      </c>
      <c r="T4908" s="40" t="str">
        <f t="shared" si="230"/>
        <v/>
      </c>
      <c r="U4908" s="23" t="str">
        <f>IF($B4908="","",VLOOKUP($T4908,Tablas!$X$14:$Y$17,2,1))</f>
        <v/>
      </c>
    </row>
    <row r="4909" spans="2:21" x14ac:dyDescent="0.2">
      <c r="B4909" s="1" t="str">
        <f>IF(Tablas!B4907="","",Tablas!B4907)</f>
        <v/>
      </c>
      <c r="C4909" s="1" t="str">
        <f>IF(Tablas!C4907="","",Tablas!C4907)</f>
        <v/>
      </c>
      <c r="D4909" s="1" t="str">
        <f>IF(Tablas!D4907="","",Tablas!D4907)</f>
        <v/>
      </c>
      <c r="E4909" s="1" t="str">
        <f>IF(Tablas!E4907="","",Tablas!E4907)</f>
        <v/>
      </c>
      <c r="F4909" s="1" t="str">
        <f>IF(Tablas!F4907="","",Tablas!F4907)</f>
        <v/>
      </c>
      <c r="G4909" s="1" t="str">
        <f>IF(Tablas!I4907="","",Tablas!I4907)</f>
        <v/>
      </c>
      <c r="H4909" s="1" t="s">
        <v>911</v>
      </c>
      <c r="I4909" s="39" t="str">
        <f>IF($B4909="","",-SUMIFS(Tabla7[Cantidad],Tabla7[Código del producto],$B4909,Tabla7[Tipo de movimiento],"SALIDA",Tabla7[Mes],I$5))</f>
        <v/>
      </c>
      <c r="J4909" s="39" t="str">
        <f>IF($B4909="","",-SUMIFS(Tabla7[Cantidad],Tabla7[Código del producto],$B4909,Tabla7[Tipo de movimiento],"SALIDA",Tabla7[Mes],J$5))</f>
        <v/>
      </c>
      <c r="K4909" s="39" t="str">
        <f>IF($B4909="","",-SUMIFS(Tabla7[Cantidad],Tabla7[Código del producto],$B4909,Tabla7[Tipo de movimiento],"SALIDA",Tabla7[Mes],K$5))</f>
        <v/>
      </c>
      <c r="L4909" s="39" t="str">
        <f>IF($B4909="","",-SUMIFS(Tabla7[Cantidad],Tabla7[Código del producto],$B4909,Tabla7[Tipo de movimiento],"SALIDA",Tabla7[Mes],L$5))</f>
        <v/>
      </c>
      <c r="M4909" s="39" t="str">
        <f>IF($B4909="","",-SUMIFS(Tabla7[Cantidad],Tabla7[Código del producto],$B4909,Tabla7[Tipo de movimiento],"SALIDA",Tabla7[Mes],M$5))</f>
        <v/>
      </c>
      <c r="N4909" s="39" t="str">
        <f>IF($B4909="","",-SUMIFS(Tabla7[Cantidad],Tabla7[Código del producto],$B4909,Tabla7[Tipo de movimiento],"SALIDA",Tabla7[Mes],N$5))</f>
        <v/>
      </c>
      <c r="O4909" s="39" t="str">
        <f>IF($B4909="","",-SUMIFS(Tabla7[Cantidad],Tabla7[Código del producto],$B4909,Tabla7[Tipo de movimiento],"SALIDA",Tabla7[Mes],O$5))</f>
        <v/>
      </c>
      <c r="P4909" s="39" t="str">
        <f>IF($B4909="","",-SUMIFS(Tabla7[Cantidad],Tabla7[Código del producto],$B4909,Tabla7[Tipo de movimiento],"SALIDA",Tabla7[Mes],P$5))</f>
        <v/>
      </c>
      <c r="Q4909" s="39" t="str">
        <f t="shared" si="228"/>
        <v/>
      </c>
      <c r="R4909" s="51" t="str">
        <f>IF($B4909="","",IFERROR(VLOOKUP($B4909,'ABC rotación'!$C:$G,5,0),"C"))</f>
        <v/>
      </c>
      <c r="S4909" s="41" t="str">
        <f t="shared" si="229"/>
        <v/>
      </c>
      <c r="T4909" s="40" t="str">
        <f t="shared" si="230"/>
        <v/>
      </c>
      <c r="U4909" s="23" t="str">
        <f>IF($B4909="","",VLOOKUP($T4909,Tablas!$X$14:$Y$17,2,1))</f>
        <v/>
      </c>
    </row>
    <row r="4910" spans="2:21" x14ac:dyDescent="0.2">
      <c r="B4910" s="1" t="str">
        <f>IF(Tablas!B4908="","",Tablas!B4908)</f>
        <v/>
      </c>
      <c r="C4910" s="1" t="str">
        <f>IF(Tablas!C4908="","",Tablas!C4908)</f>
        <v/>
      </c>
      <c r="D4910" s="1" t="str">
        <f>IF(Tablas!D4908="","",Tablas!D4908)</f>
        <v/>
      </c>
      <c r="E4910" s="1" t="str">
        <f>IF(Tablas!E4908="","",Tablas!E4908)</f>
        <v/>
      </c>
      <c r="F4910" s="1" t="str">
        <f>IF(Tablas!F4908="","",Tablas!F4908)</f>
        <v/>
      </c>
      <c r="G4910" s="1" t="str">
        <f>IF(Tablas!I4908="","",Tablas!I4908)</f>
        <v/>
      </c>
      <c r="H4910" s="1" t="s">
        <v>911</v>
      </c>
      <c r="I4910" s="39" t="str">
        <f>IF($B4910="","",-SUMIFS(Tabla7[Cantidad],Tabla7[Código del producto],$B4910,Tabla7[Tipo de movimiento],"SALIDA",Tabla7[Mes],I$5))</f>
        <v/>
      </c>
      <c r="J4910" s="39" t="str">
        <f>IF($B4910="","",-SUMIFS(Tabla7[Cantidad],Tabla7[Código del producto],$B4910,Tabla7[Tipo de movimiento],"SALIDA",Tabla7[Mes],J$5))</f>
        <v/>
      </c>
      <c r="K4910" s="39" t="str">
        <f>IF($B4910="","",-SUMIFS(Tabla7[Cantidad],Tabla7[Código del producto],$B4910,Tabla7[Tipo de movimiento],"SALIDA",Tabla7[Mes],K$5))</f>
        <v/>
      </c>
      <c r="L4910" s="39" t="str">
        <f>IF($B4910="","",-SUMIFS(Tabla7[Cantidad],Tabla7[Código del producto],$B4910,Tabla7[Tipo de movimiento],"SALIDA",Tabla7[Mes],L$5))</f>
        <v/>
      </c>
      <c r="M4910" s="39" t="str">
        <f>IF($B4910="","",-SUMIFS(Tabla7[Cantidad],Tabla7[Código del producto],$B4910,Tabla7[Tipo de movimiento],"SALIDA",Tabla7[Mes],M$5))</f>
        <v/>
      </c>
      <c r="N4910" s="39" t="str">
        <f>IF($B4910="","",-SUMIFS(Tabla7[Cantidad],Tabla7[Código del producto],$B4910,Tabla7[Tipo de movimiento],"SALIDA",Tabla7[Mes],N$5))</f>
        <v/>
      </c>
      <c r="O4910" s="39" t="str">
        <f>IF($B4910="","",-SUMIFS(Tabla7[Cantidad],Tabla7[Código del producto],$B4910,Tabla7[Tipo de movimiento],"SALIDA",Tabla7[Mes],O$5))</f>
        <v/>
      </c>
      <c r="P4910" s="39" t="str">
        <f>IF($B4910="","",-SUMIFS(Tabla7[Cantidad],Tabla7[Código del producto],$B4910,Tabla7[Tipo de movimiento],"SALIDA",Tabla7[Mes],P$5))</f>
        <v/>
      </c>
      <c r="Q4910" s="39" t="str">
        <f t="shared" si="228"/>
        <v/>
      </c>
      <c r="R4910" s="51" t="str">
        <f>IF($B4910="","",IFERROR(VLOOKUP($B4910,'ABC rotación'!$C:$G,5,0),"C"))</f>
        <v/>
      </c>
      <c r="S4910" s="41" t="str">
        <f t="shared" si="229"/>
        <v/>
      </c>
      <c r="T4910" s="40" t="str">
        <f t="shared" si="230"/>
        <v/>
      </c>
      <c r="U4910" s="23" t="str">
        <f>IF($B4910="","",VLOOKUP($T4910,Tablas!$X$14:$Y$17,2,1))</f>
        <v/>
      </c>
    </row>
    <row r="4911" spans="2:21" x14ac:dyDescent="0.2">
      <c r="B4911" s="1" t="str">
        <f>IF(Tablas!B4909="","",Tablas!B4909)</f>
        <v/>
      </c>
      <c r="C4911" s="1" t="str">
        <f>IF(Tablas!C4909="","",Tablas!C4909)</f>
        <v/>
      </c>
      <c r="D4911" s="1" t="str">
        <f>IF(Tablas!D4909="","",Tablas!D4909)</f>
        <v/>
      </c>
      <c r="E4911" s="1" t="str">
        <f>IF(Tablas!E4909="","",Tablas!E4909)</f>
        <v/>
      </c>
      <c r="F4911" s="1" t="str">
        <f>IF(Tablas!F4909="","",Tablas!F4909)</f>
        <v/>
      </c>
      <c r="G4911" s="1" t="str">
        <f>IF(Tablas!I4909="","",Tablas!I4909)</f>
        <v/>
      </c>
      <c r="H4911" s="1" t="s">
        <v>911</v>
      </c>
      <c r="I4911" s="39" t="str">
        <f>IF($B4911="","",-SUMIFS(Tabla7[Cantidad],Tabla7[Código del producto],$B4911,Tabla7[Tipo de movimiento],"SALIDA",Tabla7[Mes],I$5))</f>
        <v/>
      </c>
      <c r="J4911" s="39" t="str">
        <f>IF($B4911="","",-SUMIFS(Tabla7[Cantidad],Tabla7[Código del producto],$B4911,Tabla7[Tipo de movimiento],"SALIDA",Tabla7[Mes],J$5))</f>
        <v/>
      </c>
      <c r="K4911" s="39" t="str">
        <f>IF($B4911="","",-SUMIFS(Tabla7[Cantidad],Tabla7[Código del producto],$B4911,Tabla7[Tipo de movimiento],"SALIDA",Tabla7[Mes],K$5))</f>
        <v/>
      </c>
      <c r="L4911" s="39" t="str">
        <f>IF($B4911="","",-SUMIFS(Tabla7[Cantidad],Tabla7[Código del producto],$B4911,Tabla7[Tipo de movimiento],"SALIDA",Tabla7[Mes],L$5))</f>
        <v/>
      </c>
      <c r="M4911" s="39" t="str">
        <f>IF($B4911="","",-SUMIFS(Tabla7[Cantidad],Tabla7[Código del producto],$B4911,Tabla7[Tipo de movimiento],"SALIDA",Tabla7[Mes],M$5))</f>
        <v/>
      </c>
      <c r="N4911" s="39" t="str">
        <f>IF($B4911="","",-SUMIFS(Tabla7[Cantidad],Tabla7[Código del producto],$B4911,Tabla7[Tipo de movimiento],"SALIDA",Tabla7[Mes],N$5))</f>
        <v/>
      </c>
      <c r="O4911" s="39" t="str">
        <f>IF($B4911="","",-SUMIFS(Tabla7[Cantidad],Tabla7[Código del producto],$B4911,Tabla7[Tipo de movimiento],"SALIDA",Tabla7[Mes],O$5))</f>
        <v/>
      </c>
      <c r="P4911" s="39" t="str">
        <f>IF($B4911="","",-SUMIFS(Tabla7[Cantidad],Tabla7[Código del producto],$B4911,Tabla7[Tipo de movimiento],"SALIDA",Tabla7[Mes],P$5))</f>
        <v/>
      </c>
      <c r="Q4911" s="39" t="str">
        <f t="shared" si="228"/>
        <v/>
      </c>
      <c r="R4911" s="51" t="str">
        <f>IF($B4911="","",IFERROR(VLOOKUP($B4911,'ABC rotación'!$C:$G,5,0),"C"))</f>
        <v/>
      </c>
      <c r="S4911" s="41" t="str">
        <f t="shared" si="229"/>
        <v/>
      </c>
      <c r="T4911" s="40" t="str">
        <f t="shared" si="230"/>
        <v/>
      </c>
      <c r="U4911" s="23" t="str">
        <f>IF($B4911="","",VLOOKUP($T4911,Tablas!$X$14:$Y$17,2,1))</f>
        <v/>
      </c>
    </row>
    <row r="4912" spans="2:21" x14ac:dyDescent="0.2">
      <c r="B4912" s="1" t="str">
        <f>IF(Tablas!B4910="","",Tablas!B4910)</f>
        <v/>
      </c>
      <c r="C4912" s="1" t="str">
        <f>IF(Tablas!C4910="","",Tablas!C4910)</f>
        <v/>
      </c>
      <c r="D4912" s="1" t="str">
        <f>IF(Tablas!D4910="","",Tablas!D4910)</f>
        <v/>
      </c>
      <c r="E4912" s="1" t="str">
        <f>IF(Tablas!E4910="","",Tablas!E4910)</f>
        <v/>
      </c>
      <c r="F4912" s="1" t="str">
        <f>IF(Tablas!F4910="","",Tablas!F4910)</f>
        <v/>
      </c>
      <c r="G4912" s="1" t="str">
        <f>IF(Tablas!I4910="","",Tablas!I4910)</f>
        <v/>
      </c>
      <c r="H4912" s="1" t="s">
        <v>911</v>
      </c>
      <c r="I4912" s="39" t="str">
        <f>IF($B4912="","",-SUMIFS(Tabla7[Cantidad],Tabla7[Código del producto],$B4912,Tabla7[Tipo de movimiento],"SALIDA",Tabla7[Mes],I$5))</f>
        <v/>
      </c>
      <c r="J4912" s="39" t="str">
        <f>IF($B4912="","",-SUMIFS(Tabla7[Cantidad],Tabla7[Código del producto],$B4912,Tabla7[Tipo de movimiento],"SALIDA",Tabla7[Mes],J$5))</f>
        <v/>
      </c>
      <c r="K4912" s="39" t="str">
        <f>IF($B4912="","",-SUMIFS(Tabla7[Cantidad],Tabla7[Código del producto],$B4912,Tabla7[Tipo de movimiento],"SALIDA",Tabla7[Mes],K$5))</f>
        <v/>
      </c>
      <c r="L4912" s="39" t="str">
        <f>IF($B4912="","",-SUMIFS(Tabla7[Cantidad],Tabla7[Código del producto],$B4912,Tabla7[Tipo de movimiento],"SALIDA",Tabla7[Mes],L$5))</f>
        <v/>
      </c>
      <c r="M4912" s="39" t="str">
        <f>IF($B4912="","",-SUMIFS(Tabla7[Cantidad],Tabla7[Código del producto],$B4912,Tabla7[Tipo de movimiento],"SALIDA",Tabla7[Mes],M$5))</f>
        <v/>
      </c>
      <c r="N4912" s="39" t="str">
        <f>IF($B4912="","",-SUMIFS(Tabla7[Cantidad],Tabla7[Código del producto],$B4912,Tabla7[Tipo de movimiento],"SALIDA",Tabla7[Mes],N$5))</f>
        <v/>
      </c>
      <c r="O4912" s="39" t="str">
        <f>IF($B4912="","",-SUMIFS(Tabla7[Cantidad],Tabla7[Código del producto],$B4912,Tabla7[Tipo de movimiento],"SALIDA",Tabla7[Mes],O$5))</f>
        <v/>
      </c>
      <c r="P4912" s="39" t="str">
        <f>IF($B4912="","",-SUMIFS(Tabla7[Cantidad],Tabla7[Código del producto],$B4912,Tabla7[Tipo de movimiento],"SALIDA",Tabla7[Mes],P$5))</f>
        <v/>
      </c>
      <c r="Q4912" s="39" t="str">
        <f t="shared" si="228"/>
        <v/>
      </c>
      <c r="R4912" s="51" t="str">
        <f>IF($B4912="","",IFERROR(VLOOKUP($B4912,'ABC rotación'!$C:$G,5,0),"C"))</f>
        <v/>
      </c>
      <c r="S4912" s="41" t="str">
        <f t="shared" si="229"/>
        <v/>
      </c>
      <c r="T4912" s="40" t="str">
        <f t="shared" si="230"/>
        <v/>
      </c>
      <c r="U4912" s="23" t="str">
        <f>IF($B4912="","",VLOOKUP($T4912,Tablas!$X$14:$Y$17,2,1))</f>
        <v/>
      </c>
    </row>
    <row r="4913" spans="2:21" x14ac:dyDescent="0.2">
      <c r="B4913" s="1" t="str">
        <f>IF(Tablas!B4911="","",Tablas!B4911)</f>
        <v/>
      </c>
      <c r="C4913" s="1" t="str">
        <f>IF(Tablas!C4911="","",Tablas!C4911)</f>
        <v/>
      </c>
      <c r="D4913" s="1" t="str">
        <f>IF(Tablas!D4911="","",Tablas!D4911)</f>
        <v/>
      </c>
      <c r="E4913" s="1" t="str">
        <f>IF(Tablas!E4911="","",Tablas!E4911)</f>
        <v/>
      </c>
      <c r="F4913" s="1" t="str">
        <f>IF(Tablas!F4911="","",Tablas!F4911)</f>
        <v/>
      </c>
      <c r="G4913" s="1" t="str">
        <f>IF(Tablas!I4911="","",Tablas!I4911)</f>
        <v/>
      </c>
      <c r="H4913" s="1" t="s">
        <v>911</v>
      </c>
      <c r="I4913" s="39" t="str">
        <f>IF($B4913="","",-SUMIFS(Tabla7[Cantidad],Tabla7[Código del producto],$B4913,Tabla7[Tipo de movimiento],"SALIDA",Tabla7[Mes],I$5))</f>
        <v/>
      </c>
      <c r="J4913" s="39" t="str">
        <f>IF($B4913="","",-SUMIFS(Tabla7[Cantidad],Tabla7[Código del producto],$B4913,Tabla7[Tipo de movimiento],"SALIDA",Tabla7[Mes],J$5))</f>
        <v/>
      </c>
      <c r="K4913" s="39" t="str">
        <f>IF($B4913="","",-SUMIFS(Tabla7[Cantidad],Tabla7[Código del producto],$B4913,Tabla7[Tipo de movimiento],"SALIDA",Tabla7[Mes],K$5))</f>
        <v/>
      </c>
      <c r="L4913" s="39" t="str">
        <f>IF($B4913="","",-SUMIFS(Tabla7[Cantidad],Tabla7[Código del producto],$B4913,Tabla7[Tipo de movimiento],"SALIDA",Tabla7[Mes],L$5))</f>
        <v/>
      </c>
      <c r="M4913" s="39" t="str">
        <f>IF($B4913="","",-SUMIFS(Tabla7[Cantidad],Tabla7[Código del producto],$B4913,Tabla7[Tipo de movimiento],"SALIDA",Tabla7[Mes],M$5))</f>
        <v/>
      </c>
      <c r="N4913" s="39" t="str">
        <f>IF($B4913="","",-SUMIFS(Tabla7[Cantidad],Tabla7[Código del producto],$B4913,Tabla7[Tipo de movimiento],"SALIDA",Tabla7[Mes],N$5))</f>
        <v/>
      </c>
      <c r="O4913" s="39" t="str">
        <f>IF($B4913="","",-SUMIFS(Tabla7[Cantidad],Tabla7[Código del producto],$B4913,Tabla7[Tipo de movimiento],"SALIDA",Tabla7[Mes],O$5))</f>
        <v/>
      </c>
      <c r="P4913" s="39" t="str">
        <f>IF($B4913="","",-SUMIFS(Tabla7[Cantidad],Tabla7[Código del producto],$B4913,Tabla7[Tipo de movimiento],"SALIDA",Tabla7[Mes],P$5))</f>
        <v/>
      </c>
      <c r="Q4913" s="39" t="str">
        <f t="shared" si="228"/>
        <v/>
      </c>
      <c r="R4913" s="51" t="str">
        <f>IF($B4913="","",IFERROR(VLOOKUP($B4913,'ABC rotación'!$C:$G,5,0),"C"))</f>
        <v/>
      </c>
      <c r="S4913" s="41" t="str">
        <f t="shared" si="229"/>
        <v/>
      </c>
      <c r="T4913" s="40" t="str">
        <f t="shared" si="230"/>
        <v/>
      </c>
      <c r="U4913" s="23" t="str">
        <f>IF($B4913="","",VLOOKUP($T4913,Tablas!$X$14:$Y$17,2,1))</f>
        <v/>
      </c>
    </row>
    <row r="4914" spans="2:21" x14ac:dyDescent="0.2">
      <c r="B4914" s="1" t="str">
        <f>IF(Tablas!B4912="","",Tablas!B4912)</f>
        <v/>
      </c>
      <c r="C4914" s="1" t="str">
        <f>IF(Tablas!C4912="","",Tablas!C4912)</f>
        <v/>
      </c>
      <c r="D4914" s="1" t="str">
        <f>IF(Tablas!D4912="","",Tablas!D4912)</f>
        <v/>
      </c>
      <c r="E4914" s="1" t="str">
        <f>IF(Tablas!E4912="","",Tablas!E4912)</f>
        <v/>
      </c>
      <c r="F4914" s="1" t="str">
        <f>IF(Tablas!F4912="","",Tablas!F4912)</f>
        <v/>
      </c>
      <c r="G4914" s="1" t="str">
        <f>IF(Tablas!I4912="","",Tablas!I4912)</f>
        <v/>
      </c>
      <c r="H4914" s="1" t="s">
        <v>911</v>
      </c>
      <c r="I4914" s="39" t="str">
        <f>IF($B4914="","",-SUMIFS(Tabla7[Cantidad],Tabla7[Código del producto],$B4914,Tabla7[Tipo de movimiento],"SALIDA",Tabla7[Mes],I$5))</f>
        <v/>
      </c>
      <c r="J4914" s="39" t="str">
        <f>IF($B4914="","",-SUMIFS(Tabla7[Cantidad],Tabla7[Código del producto],$B4914,Tabla7[Tipo de movimiento],"SALIDA",Tabla7[Mes],J$5))</f>
        <v/>
      </c>
      <c r="K4914" s="39" t="str">
        <f>IF($B4914="","",-SUMIFS(Tabla7[Cantidad],Tabla7[Código del producto],$B4914,Tabla7[Tipo de movimiento],"SALIDA",Tabla7[Mes],K$5))</f>
        <v/>
      </c>
      <c r="L4914" s="39" t="str">
        <f>IF($B4914="","",-SUMIFS(Tabla7[Cantidad],Tabla7[Código del producto],$B4914,Tabla7[Tipo de movimiento],"SALIDA",Tabla7[Mes],L$5))</f>
        <v/>
      </c>
      <c r="M4914" s="39" t="str">
        <f>IF($B4914="","",-SUMIFS(Tabla7[Cantidad],Tabla7[Código del producto],$B4914,Tabla7[Tipo de movimiento],"SALIDA",Tabla7[Mes],M$5))</f>
        <v/>
      </c>
      <c r="N4914" s="39" t="str">
        <f>IF($B4914="","",-SUMIFS(Tabla7[Cantidad],Tabla7[Código del producto],$B4914,Tabla7[Tipo de movimiento],"SALIDA",Tabla7[Mes],N$5))</f>
        <v/>
      </c>
      <c r="O4914" s="39" t="str">
        <f>IF($B4914="","",-SUMIFS(Tabla7[Cantidad],Tabla7[Código del producto],$B4914,Tabla7[Tipo de movimiento],"SALIDA",Tabla7[Mes],O$5))</f>
        <v/>
      </c>
      <c r="P4914" s="39" t="str">
        <f>IF($B4914="","",-SUMIFS(Tabla7[Cantidad],Tabla7[Código del producto],$B4914,Tabla7[Tipo de movimiento],"SALIDA",Tabla7[Mes],P$5))</f>
        <v/>
      </c>
      <c r="Q4914" s="39" t="str">
        <f t="shared" si="228"/>
        <v/>
      </c>
      <c r="R4914" s="51" t="str">
        <f>IF($B4914="","",IFERROR(VLOOKUP($B4914,'ABC rotación'!$C:$G,5,0),"C"))</f>
        <v/>
      </c>
      <c r="S4914" s="41" t="str">
        <f t="shared" si="229"/>
        <v/>
      </c>
      <c r="T4914" s="40" t="str">
        <f t="shared" si="230"/>
        <v/>
      </c>
      <c r="U4914" s="23" t="str">
        <f>IF($B4914="","",VLOOKUP($T4914,Tablas!$X$14:$Y$17,2,1))</f>
        <v/>
      </c>
    </row>
    <row r="4915" spans="2:21" x14ac:dyDescent="0.2">
      <c r="B4915" s="1" t="str">
        <f>IF(Tablas!B4913="","",Tablas!B4913)</f>
        <v/>
      </c>
      <c r="C4915" s="1" t="str">
        <f>IF(Tablas!C4913="","",Tablas!C4913)</f>
        <v/>
      </c>
      <c r="D4915" s="1" t="str">
        <f>IF(Tablas!D4913="","",Tablas!D4913)</f>
        <v/>
      </c>
      <c r="E4915" s="1" t="str">
        <f>IF(Tablas!E4913="","",Tablas!E4913)</f>
        <v/>
      </c>
      <c r="F4915" s="1" t="str">
        <f>IF(Tablas!F4913="","",Tablas!F4913)</f>
        <v/>
      </c>
      <c r="G4915" s="1" t="str">
        <f>IF(Tablas!I4913="","",Tablas!I4913)</f>
        <v/>
      </c>
      <c r="H4915" s="1" t="s">
        <v>911</v>
      </c>
      <c r="I4915" s="39" t="str">
        <f>IF($B4915="","",-SUMIFS(Tabla7[Cantidad],Tabla7[Código del producto],$B4915,Tabla7[Tipo de movimiento],"SALIDA",Tabla7[Mes],I$5))</f>
        <v/>
      </c>
      <c r="J4915" s="39" t="str">
        <f>IF($B4915="","",-SUMIFS(Tabla7[Cantidad],Tabla7[Código del producto],$B4915,Tabla7[Tipo de movimiento],"SALIDA",Tabla7[Mes],J$5))</f>
        <v/>
      </c>
      <c r="K4915" s="39" t="str">
        <f>IF($B4915="","",-SUMIFS(Tabla7[Cantidad],Tabla7[Código del producto],$B4915,Tabla7[Tipo de movimiento],"SALIDA",Tabla7[Mes],K$5))</f>
        <v/>
      </c>
      <c r="L4915" s="39" t="str">
        <f>IF($B4915="","",-SUMIFS(Tabla7[Cantidad],Tabla7[Código del producto],$B4915,Tabla7[Tipo de movimiento],"SALIDA",Tabla7[Mes],L$5))</f>
        <v/>
      </c>
      <c r="M4915" s="39" t="str">
        <f>IF($B4915="","",-SUMIFS(Tabla7[Cantidad],Tabla7[Código del producto],$B4915,Tabla7[Tipo de movimiento],"SALIDA",Tabla7[Mes],M$5))</f>
        <v/>
      </c>
      <c r="N4915" s="39" t="str">
        <f>IF($B4915="","",-SUMIFS(Tabla7[Cantidad],Tabla7[Código del producto],$B4915,Tabla7[Tipo de movimiento],"SALIDA",Tabla7[Mes],N$5))</f>
        <v/>
      </c>
      <c r="O4915" s="39" t="str">
        <f>IF($B4915="","",-SUMIFS(Tabla7[Cantidad],Tabla7[Código del producto],$B4915,Tabla7[Tipo de movimiento],"SALIDA",Tabla7[Mes],O$5))</f>
        <v/>
      </c>
      <c r="P4915" s="39" t="str">
        <f>IF($B4915="","",-SUMIFS(Tabla7[Cantidad],Tabla7[Código del producto],$B4915,Tabla7[Tipo de movimiento],"SALIDA",Tabla7[Mes],P$5))</f>
        <v/>
      </c>
      <c r="Q4915" s="39" t="str">
        <f t="shared" si="228"/>
        <v/>
      </c>
      <c r="R4915" s="51" t="str">
        <f>IF($B4915="","",IFERROR(VLOOKUP($B4915,'ABC rotación'!$C:$G,5,0),"C"))</f>
        <v/>
      </c>
      <c r="S4915" s="41" t="str">
        <f t="shared" si="229"/>
        <v/>
      </c>
      <c r="T4915" s="40" t="str">
        <f t="shared" si="230"/>
        <v/>
      </c>
      <c r="U4915" s="23" t="str">
        <f>IF($B4915="","",VLOOKUP($T4915,Tablas!$X$14:$Y$17,2,1))</f>
        <v/>
      </c>
    </row>
    <row r="4916" spans="2:21" x14ac:dyDescent="0.2">
      <c r="B4916" s="1" t="str">
        <f>IF(Tablas!B4914="","",Tablas!B4914)</f>
        <v/>
      </c>
      <c r="C4916" s="1" t="str">
        <f>IF(Tablas!C4914="","",Tablas!C4914)</f>
        <v/>
      </c>
      <c r="D4916" s="1" t="str">
        <f>IF(Tablas!D4914="","",Tablas!D4914)</f>
        <v/>
      </c>
      <c r="E4916" s="1" t="str">
        <f>IF(Tablas!E4914="","",Tablas!E4914)</f>
        <v/>
      </c>
      <c r="F4916" s="1" t="str">
        <f>IF(Tablas!F4914="","",Tablas!F4914)</f>
        <v/>
      </c>
      <c r="G4916" s="1" t="str">
        <f>IF(Tablas!I4914="","",Tablas!I4914)</f>
        <v/>
      </c>
      <c r="H4916" s="1" t="s">
        <v>911</v>
      </c>
      <c r="I4916" s="39" t="str">
        <f>IF($B4916="","",-SUMIFS(Tabla7[Cantidad],Tabla7[Código del producto],$B4916,Tabla7[Tipo de movimiento],"SALIDA",Tabla7[Mes],I$5))</f>
        <v/>
      </c>
      <c r="J4916" s="39" t="str">
        <f>IF($B4916="","",-SUMIFS(Tabla7[Cantidad],Tabla7[Código del producto],$B4916,Tabla7[Tipo de movimiento],"SALIDA",Tabla7[Mes],J$5))</f>
        <v/>
      </c>
      <c r="K4916" s="39" t="str">
        <f>IF($B4916="","",-SUMIFS(Tabla7[Cantidad],Tabla7[Código del producto],$B4916,Tabla7[Tipo de movimiento],"SALIDA",Tabla7[Mes],K$5))</f>
        <v/>
      </c>
      <c r="L4916" s="39" t="str">
        <f>IF($B4916="","",-SUMIFS(Tabla7[Cantidad],Tabla7[Código del producto],$B4916,Tabla7[Tipo de movimiento],"SALIDA",Tabla7[Mes],L$5))</f>
        <v/>
      </c>
      <c r="M4916" s="39" t="str">
        <f>IF($B4916="","",-SUMIFS(Tabla7[Cantidad],Tabla7[Código del producto],$B4916,Tabla7[Tipo de movimiento],"SALIDA",Tabla7[Mes],M$5))</f>
        <v/>
      </c>
      <c r="N4916" s="39" t="str">
        <f>IF($B4916="","",-SUMIFS(Tabla7[Cantidad],Tabla7[Código del producto],$B4916,Tabla7[Tipo de movimiento],"SALIDA",Tabla7[Mes],N$5))</f>
        <v/>
      </c>
      <c r="O4916" s="39" t="str">
        <f>IF($B4916="","",-SUMIFS(Tabla7[Cantidad],Tabla7[Código del producto],$B4916,Tabla7[Tipo de movimiento],"SALIDA",Tabla7[Mes],O$5))</f>
        <v/>
      </c>
      <c r="P4916" s="39" t="str">
        <f>IF($B4916="","",-SUMIFS(Tabla7[Cantidad],Tabla7[Código del producto],$B4916,Tabla7[Tipo de movimiento],"SALIDA",Tabla7[Mes],P$5))</f>
        <v/>
      </c>
      <c r="Q4916" s="39" t="str">
        <f t="shared" si="228"/>
        <v/>
      </c>
      <c r="R4916" s="51" t="str">
        <f>IF($B4916="","",IFERROR(VLOOKUP($B4916,'ABC rotación'!$C:$G,5,0),"C"))</f>
        <v/>
      </c>
      <c r="S4916" s="41" t="str">
        <f t="shared" si="229"/>
        <v/>
      </c>
      <c r="T4916" s="40" t="str">
        <f t="shared" si="230"/>
        <v/>
      </c>
      <c r="U4916" s="23" t="str">
        <f>IF($B4916="","",VLOOKUP($T4916,Tablas!$X$14:$Y$17,2,1))</f>
        <v/>
      </c>
    </row>
    <row r="4917" spans="2:21" x14ac:dyDescent="0.2">
      <c r="B4917" s="1" t="str">
        <f>IF(Tablas!B4915="","",Tablas!B4915)</f>
        <v/>
      </c>
      <c r="C4917" s="1" t="str">
        <f>IF(Tablas!C4915="","",Tablas!C4915)</f>
        <v/>
      </c>
      <c r="D4917" s="1" t="str">
        <f>IF(Tablas!D4915="","",Tablas!D4915)</f>
        <v/>
      </c>
      <c r="E4917" s="1" t="str">
        <f>IF(Tablas!E4915="","",Tablas!E4915)</f>
        <v/>
      </c>
      <c r="F4917" s="1" t="str">
        <f>IF(Tablas!F4915="","",Tablas!F4915)</f>
        <v/>
      </c>
      <c r="G4917" s="1" t="str">
        <f>IF(Tablas!I4915="","",Tablas!I4915)</f>
        <v/>
      </c>
      <c r="H4917" s="1" t="s">
        <v>911</v>
      </c>
      <c r="I4917" s="39" t="str">
        <f>IF($B4917="","",-SUMIFS(Tabla7[Cantidad],Tabla7[Código del producto],$B4917,Tabla7[Tipo de movimiento],"SALIDA",Tabla7[Mes],I$5))</f>
        <v/>
      </c>
      <c r="J4917" s="39" t="str">
        <f>IF($B4917="","",-SUMIFS(Tabla7[Cantidad],Tabla7[Código del producto],$B4917,Tabla7[Tipo de movimiento],"SALIDA",Tabla7[Mes],J$5))</f>
        <v/>
      </c>
      <c r="K4917" s="39" t="str">
        <f>IF($B4917="","",-SUMIFS(Tabla7[Cantidad],Tabla7[Código del producto],$B4917,Tabla7[Tipo de movimiento],"SALIDA",Tabla7[Mes],K$5))</f>
        <v/>
      </c>
      <c r="L4917" s="39" t="str">
        <f>IF($B4917="","",-SUMIFS(Tabla7[Cantidad],Tabla7[Código del producto],$B4917,Tabla7[Tipo de movimiento],"SALIDA",Tabla7[Mes],L$5))</f>
        <v/>
      </c>
      <c r="M4917" s="39" t="str">
        <f>IF($B4917="","",-SUMIFS(Tabla7[Cantidad],Tabla7[Código del producto],$B4917,Tabla7[Tipo de movimiento],"SALIDA",Tabla7[Mes],M$5))</f>
        <v/>
      </c>
      <c r="N4917" s="39" t="str">
        <f>IF($B4917="","",-SUMIFS(Tabla7[Cantidad],Tabla7[Código del producto],$B4917,Tabla7[Tipo de movimiento],"SALIDA",Tabla7[Mes],N$5))</f>
        <v/>
      </c>
      <c r="O4917" s="39" t="str">
        <f>IF($B4917="","",-SUMIFS(Tabla7[Cantidad],Tabla7[Código del producto],$B4917,Tabla7[Tipo de movimiento],"SALIDA",Tabla7[Mes],O$5))</f>
        <v/>
      </c>
      <c r="P4917" s="39" t="str">
        <f>IF($B4917="","",-SUMIFS(Tabla7[Cantidad],Tabla7[Código del producto],$B4917,Tabla7[Tipo de movimiento],"SALIDA",Tabla7[Mes],P$5))</f>
        <v/>
      </c>
      <c r="Q4917" s="39" t="str">
        <f t="shared" si="228"/>
        <v/>
      </c>
      <c r="R4917" s="51" t="str">
        <f>IF($B4917="","",IFERROR(VLOOKUP($B4917,'ABC rotación'!$C:$G,5,0),"C"))</f>
        <v/>
      </c>
      <c r="S4917" s="41" t="str">
        <f t="shared" si="229"/>
        <v/>
      </c>
      <c r="T4917" s="40" t="str">
        <f t="shared" si="230"/>
        <v/>
      </c>
      <c r="U4917" s="23" t="str">
        <f>IF($B4917="","",VLOOKUP($T4917,Tablas!$X$14:$Y$17,2,1))</f>
        <v/>
      </c>
    </row>
    <row r="4918" spans="2:21" x14ac:dyDescent="0.2">
      <c r="B4918" s="1" t="str">
        <f>IF(Tablas!B4916="","",Tablas!B4916)</f>
        <v/>
      </c>
      <c r="C4918" s="1" t="str">
        <f>IF(Tablas!C4916="","",Tablas!C4916)</f>
        <v/>
      </c>
      <c r="D4918" s="1" t="str">
        <f>IF(Tablas!D4916="","",Tablas!D4916)</f>
        <v/>
      </c>
      <c r="E4918" s="1" t="str">
        <f>IF(Tablas!E4916="","",Tablas!E4916)</f>
        <v/>
      </c>
      <c r="F4918" s="1" t="str">
        <f>IF(Tablas!F4916="","",Tablas!F4916)</f>
        <v/>
      </c>
      <c r="G4918" s="1" t="str">
        <f>IF(Tablas!I4916="","",Tablas!I4916)</f>
        <v/>
      </c>
      <c r="H4918" s="1" t="s">
        <v>911</v>
      </c>
      <c r="I4918" s="39" t="str">
        <f>IF($B4918="","",-SUMIFS(Tabla7[Cantidad],Tabla7[Código del producto],$B4918,Tabla7[Tipo de movimiento],"SALIDA",Tabla7[Mes],I$5))</f>
        <v/>
      </c>
      <c r="J4918" s="39" t="str">
        <f>IF($B4918="","",-SUMIFS(Tabla7[Cantidad],Tabla7[Código del producto],$B4918,Tabla7[Tipo de movimiento],"SALIDA",Tabla7[Mes],J$5))</f>
        <v/>
      </c>
      <c r="K4918" s="39" t="str">
        <f>IF($B4918="","",-SUMIFS(Tabla7[Cantidad],Tabla7[Código del producto],$B4918,Tabla7[Tipo de movimiento],"SALIDA",Tabla7[Mes],K$5))</f>
        <v/>
      </c>
      <c r="L4918" s="39" t="str">
        <f>IF($B4918="","",-SUMIFS(Tabla7[Cantidad],Tabla7[Código del producto],$B4918,Tabla7[Tipo de movimiento],"SALIDA",Tabla7[Mes],L$5))</f>
        <v/>
      </c>
      <c r="M4918" s="39" t="str">
        <f>IF($B4918="","",-SUMIFS(Tabla7[Cantidad],Tabla7[Código del producto],$B4918,Tabla7[Tipo de movimiento],"SALIDA",Tabla7[Mes],M$5))</f>
        <v/>
      </c>
      <c r="N4918" s="39" t="str">
        <f>IF($B4918="","",-SUMIFS(Tabla7[Cantidad],Tabla7[Código del producto],$B4918,Tabla7[Tipo de movimiento],"SALIDA",Tabla7[Mes],N$5))</f>
        <v/>
      </c>
      <c r="O4918" s="39" t="str">
        <f>IF($B4918="","",-SUMIFS(Tabla7[Cantidad],Tabla7[Código del producto],$B4918,Tabla7[Tipo de movimiento],"SALIDA",Tabla7[Mes],O$5))</f>
        <v/>
      </c>
      <c r="P4918" s="39" t="str">
        <f>IF($B4918="","",-SUMIFS(Tabla7[Cantidad],Tabla7[Código del producto],$B4918,Tabla7[Tipo de movimiento],"SALIDA",Tabla7[Mes],P$5))</f>
        <v/>
      </c>
      <c r="Q4918" s="39" t="str">
        <f t="shared" si="228"/>
        <v/>
      </c>
      <c r="R4918" s="51" t="str">
        <f>IF($B4918="","",IFERROR(VLOOKUP($B4918,'ABC rotación'!$C:$G,5,0),"C"))</f>
        <v/>
      </c>
      <c r="S4918" s="41" t="str">
        <f t="shared" si="229"/>
        <v/>
      </c>
      <c r="T4918" s="40" t="str">
        <f t="shared" si="230"/>
        <v/>
      </c>
      <c r="U4918" s="23" t="str">
        <f>IF($B4918="","",VLOOKUP($T4918,Tablas!$X$14:$Y$17,2,1))</f>
        <v/>
      </c>
    </row>
    <row r="4919" spans="2:21" x14ac:dyDescent="0.2">
      <c r="B4919" s="1" t="str">
        <f>IF(Tablas!B4917="","",Tablas!B4917)</f>
        <v/>
      </c>
      <c r="C4919" s="1" t="str">
        <f>IF(Tablas!C4917="","",Tablas!C4917)</f>
        <v/>
      </c>
      <c r="D4919" s="1" t="str">
        <f>IF(Tablas!D4917="","",Tablas!D4917)</f>
        <v/>
      </c>
      <c r="E4919" s="1" t="str">
        <f>IF(Tablas!E4917="","",Tablas!E4917)</f>
        <v/>
      </c>
      <c r="F4919" s="1" t="str">
        <f>IF(Tablas!F4917="","",Tablas!F4917)</f>
        <v/>
      </c>
      <c r="G4919" s="1" t="str">
        <f>IF(Tablas!I4917="","",Tablas!I4917)</f>
        <v/>
      </c>
      <c r="H4919" s="1" t="s">
        <v>911</v>
      </c>
      <c r="I4919" s="39" t="str">
        <f>IF($B4919="","",-SUMIFS(Tabla7[Cantidad],Tabla7[Código del producto],$B4919,Tabla7[Tipo de movimiento],"SALIDA",Tabla7[Mes],I$5))</f>
        <v/>
      </c>
      <c r="J4919" s="39" t="str">
        <f>IF($B4919="","",-SUMIFS(Tabla7[Cantidad],Tabla7[Código del producto],$B4919,Tabla7[Tipo de movimiento],"SALIDA",Tabla7[Mes],J$5))</f>
        <v/>
      </c>
      <c r="K4919" s="39" t="str">
        <f>IF($B4919="","",-SUMIFS(Tabla7[Cantidad],Tabla7[Código del producto],$B4919,Tabla7[Tipo de movimiento],"SALIDA",Tabla7[Mes],K$5))</f>
        <v/>
      </c>
      <c r="L4919" s="39" t="str">
        <f>IF($B4919="","",-SUMIFS(Tabla7[Cantidad],Tabla7[Código del producto],$B4919,Tabla7[Tipo de movimiento],"SALIDA",Tabla7[Mes],L$5))</f>
        <v/>
      </c>
      <c r="M4919" s="39" t="str">
        <f>IF($B4919="","",-SUMIFS(Tabla7[Cantidad],Tabla7[Código del producto],$B4919,Tabla7[Tipo de movimiento],"SALIDA",Tabla7[Mes],M$5))</f>
        <v/>
      </c>
      <c r="N4919" s="39" t="str">
        <f>IF($B4919="","",-SUMIFS(Tabla7[Cantidad],Tabla7[Código del producto],$B4919,Tabla7[Tipo de movimiento],"SALIDA",Tabla7[Mes],N$5))</f>
        <v/>
      </c>
      <c r="O4919" s="39" t="str">
        <f>IF($B4919="","",-SUMIFS(Tabla7[Cantidad],Tabla7[Código del producto],$B4919,Tabla7[Tipo de movimiento],"SALIDA",Tabla7[Mes],O$5))</f>
        <v/>
      </c>
      <c r="P4919" s="39" t="str">
        <f>IF($B4919="","",-SUMIFS(Tabla7[Cantidad],Tabla7[Código del producto],$B4919,Tabla7[Tipo de movimiento],"SALIDA",Tabla7[Mes],P$5))</f>
        <v/>
      </c>
      <c r="Q4919" s="39" t="str">
        <f t="shared" si="228"/>
        <v/>
      </c>
      <c r="R4919" s="51" t="str">
        <f>IF($B4919="","",IFERROR(VLOOKUP($B4919,'ABC rotación'!$C:$G,5,0),"C"))</f>
        <v/>
      </c>
      <c r="S4919" s="41" t="str">
        <f t="shared" si="229"/>
        <v/>
      </c>
      <c r="T4919" s="40" t="str">
        <f t="shared" si="230"/>
        <v/>
      </c>
      <c r="U4919" s="23" t="str">
        <f>IF($B4919="","",VLOOKUP($T4919,Tablas!$X$14:$Y$17,2,1))</f>
        <v/>
      </c>
    </row>
    <row r="4920" spans="2:21" x14ac:dyDescent="0.2">
      <c r="B4920" s="1" t="str">
        <f>IF(Tablas!B4918="","",Tablas!B4918)</f>
        <v/>
      </c>
      <c r="C4920" s="1" t="str">
        <f>IF(Tablas!C4918="","",Tablas!C4918)</f>
        <v/>
      </c>
      <c r="D4920" s="1" t="str">
        <f>IF(Tablas!D4918="","",Tablas!D4918)</f>
        <v/>
      </c>
      <c r="E4920" s="1" t="str">
        <f>IF(Tablas!E4918="","",Tablas!E4918)</f>
        <v/>
      </c>
      <c r="F4920" s="1" t="str">
        <f>IF(Tablas!F4918="","",Tablas!F4918)</f>
        <v/>
      </c>
      <c r="G4920" s="1" t="str">
        <f>IF(Tablas!I4918="","",Tablas!I4918)</f>
        <v/>
      </c>
      <c r="H4920" s="1" t="s">
        <v>911</v>
      </c>
      <c r="I4920" s="39" t="str">
        <f>IF($B4920="","",-SUMIFS(Tabla7[Cantidad],Tabla7[Código del producto],$B4920,Tabla7[Tipo de movimiento],"SALIDA",Tabla7[Mes],I$5))</f>
        <v/>
      </c>
      <c r="J4920" s="39" t="str">
        <f>IF($B4920="","",-SUMIFS(Tabla7[Cantidad],Tabla7[Código del producto],$B4920,Tabla7[Tipo de movimiento],"SALIDA",Tabla7[Mes],J$5))</f>
        <v/>
      </c>
      <c r="K4920" s="39" t="str">
        <f>IF($B4920="","",-SUMIFS(Tabla7[Cantidad],Tabla7[Código del producto],$B4920,Tabla7[Tipo de movimiento],"SALIDA",Tabla7[Mes],K$5))</f>
        <v/>
      </c>
      <c r="L4920" s="39" t="str">
        <f>IF($B4920="","",-SUMIFS(Tabla7[Cantidad],Tabla7[Código del producto],$B4920,Tabla7[Tipo de movimiento],"SALIDA",Tabla7[Mes],L$5))</f>
        <v/>
      </c>
      <c r="M4920" s="39" t="str">
        <f>IF($B4920="","",-SUMIFS(Tabla7[Cantidad],Tabla7[Código del producto],$B4920,Tabla7[Tipo de movimiento],"SALIDA",Tabla7[Mes],M$5))</f>
        <v/>
      </c>
      <c r="N4920" s="39" t="str">
        <f>IF($B4920="","",-SUMIFS(Tabla7[Cantidad],Tabla7[Código del producto],$B4920,Tabla7[Tipo de movimiento],"SALIDA",Tabla7[Mes],N$5))</f>
        <v/>
      </c>
      <c r="O4920" s="39" t="str">
        <f>IF($B4920="","",-SUMIFS(Tabla7[Cantidad],Tabla7[Código del producto],$B4920,Tabla7[Tipo de movimiento],"SALIDA",Tabla7[Mes],O$5))</f>
        <v/>
      </c>
      <c r="P4920" s="39" t="str">
        <f>IF($B4920="","",-SUMIFS(Tabla7[Cantidad],Tabla7[Código del producto],$B4920,Tabla7[Tipo de movimiento],"SALIDA",Tabla7[Mes],P$5))</f>
        <v/>
      </c>
      <c r="Q4920" s="39" t="str">
        <f t="shared" si="228"/>
        <v/>
      </c>
      <c r="R4920" s="51" t="str">
        <f>IF($B4920="","",IFERROR(VLOOKUP($B4920,'ABC rotación'!$C:$G,5,0),"C"))</f>
        <v/>
      </c>
      <c r="S4920" s="41" t="str">
        <f t="shared" si="229"/>
        <v/>
      </c>
      <c r="T4920" s="40" t="str">
        <f t="shared" si="230"/>
        <v/>
      </c>
      <c r="U4920" s="23" t="str">
        <f>IF($B4920="","",VLOOKUP($T4920,Tablas!$X$14:$Y$17,2,1))</f>
        <v/>
      </c>
    </row>
    <row r="4921" spans="2:21" x14ac:dyDescent="0.2">
      <c r="B4921" s="1" t="str">
        <f>IF(Tablas!B4919="","",Tablas!B4919)</f>
        <v/>
      </c>
      <c r="C4921" s="1" t="str">
        <f>IF(Tablas!C4919="","",Tablas!C4919)</f>
        <v/>
      </c>
      <c r="D4921" s="1" t="str">
        <f>IF(Tablas!D4919="","",Tablas!D4919)</f>
        <v/>
      </c>
      <c r="E4921" s="1" t="str">
        <f>IF(Tablas!E4919="","",Tablas!E4919)</f>
        <v/>
      </c>
      <c r="F4921" s="1" t="str">
        <f>IF(Tablas!F4919="","",Tablas!F4919)</f>
        <v/>
      </c>
      <c r="G4921" s="1" t="str">
        <f>IF(Tablas!I4919="","",Tablas!I4919)</f>
        <v/>
      </c>
      <c r="H4921" s="1" t="s">
        <v>911</v>
      </c>
      <c r="I4921" s="39" t="str">
        <f>IF($B4921="","",-SUMIFS(Tabla7[Cantidad],Tabla7[Código del producto],$B4921,Tabla7[Tipo de movimiento],"SALIDA",Tabla7[Mes],I$5))</f>
        <v/>
      </c>
      <c r="J4921" s="39" t="str">
        <f>IF($B4921="","",-SUMIFS(Tabla7[Cantidad],Tabla7[Código del producto],$B4921,Tabla7[Tipo de movimiento],"SALIDA",Tabla7[Mes],J$5))</f>
        <v/>
      </c>
      <c r="K4921" s="39" t="str">
        <f>IF($B4921="","",-SUMIFS(Tabla7[Cantidad],Tabla7[Código del producto],$B4921,Tabla7[Tipo de movimiento],"SALIDA",Tabla7[Mes],K$5))</f>
        <v/>
      </c>
      <c r="L4921" s="39" t="str">
        <f>IF($B4921="","",-SUMIFS(Tabla7[Cantidad],Tabla7[Código del producto],$B4921,Tabla7[Tipo de movimiento],"SALIDA",Tabla7[Mes],L$5))</f>
        <v/>
      </c>
      <c r="M4921" s="39" t="str">
        <f>IF($B4921="","",-SUMIFS(Tabla7[Cantidad],Tabla7[Código del producto],$B4921,Tabla7[Tipo de movimiento],"SALIDA",Tabla7[Mes],M$5))</f>
        <v/>
      </c>
      <c r="N4921" s="39" t="str">
        <f>IF($B4921="","",-SUMIFS(Tabla7[Cantidad],Tabla7[Código del producto],$B4921,Tabla7[Tipo de movimiento],"SALIDA",Tabla7[Mes],N$5))</f>
        <v/>
      </c>
      <c r="O4921" s="39" t="str">
        <f>IF($B4921="","",-SUMIFS(Tabla7[Cantidad],Tabla7[Código del producto],$B4921,Tabla7[Tipo de movimiento],"SALIDA",Tabla7[Mes],O$5))</f>
        <v/>
      </c>
      <c r="P4921" s="39" t="str">
        <f>IF($B4921="","",-SUMIFS(Tabla7[Cantidad],Tabla7[Código del producto],$B4921,Tabla7[Tipo de movimiento],"SALIDA",Tabla7[Mes],P$5))</f>
        <v/>
      </c>
      <c r="Q4921" s="39" t="str">
        <f t="shared" si="228"/>
        <v/>
      </c>
      <c r="R4921" s="51" t="str">
        <f>IF($B4921="","",IFERROR(VLOOKUP($B4921,'ABC rotación'!$C:$G,5,0),"C"))</f>
        <v/>
      </c>
      <c r="S4921" s="41" t="str">
        <f t="shared" si="229"/>
        <v/>
      </c>
      <c r="T4921" s="40" t="str">
        <f t="shared" si="230"/>
        <v/>
      </c>
      <c r="U4921" s="23" t="str">
        <f>IF($B4921="","",VLOOKUP($T4921,Tablas!$X$14:$Y$17,2,1))</f>
        <v/>
      </c>
    </row>
    <row r="4922" spans="2:21" x14ac:dyDescent="0.2">
      <c r="B4922" s="1" t="str">
        <f>IF(Tablas!B4920="","",Tablas!B4920)</f>
        <v/>
      </c>
      <c r="C4922" s="1" t="str">
        <f>IF(Tablas!C4920="","",Tablas!C4920)</f>
        <v/>
      </c>
      <c r="D4922" s="1" t="str">
        <f>IF(Tablas!D4920="","",Tablas!D4920)</f>
        <v/>
      </c>
      <c r="E4922" s="1" t="str">
        <f>IF(Tablas!E4920="","",Tablas!E4920)</f>
        <v/>
      </c>
      <c r="F4922" s="1" t="str">
        <f>IF(Tablas!F4920="","",Tablas!F4920)</f>
        <v/>
      </c>
      <c r="G4922" s="1" t="str">
        <f>IF(Tablas!I4920="","",Tablas!I4920)</f>
        <v/>
      </c>
      <c r="H4922" s="1" t="s">
        <v>911</v>
      </c>
      <c r="I4922" s="39" t="str">
        <f>IF($B4922="","",-SUMIFS(Tabla7[Cantidad],Tabla7[Código del producto],$B4922,Tabla7[Tipo de movimiento],"SALIDA",Tabla7[Mes],I$5))</f>
        <v/>
      </c>
      <c r="J4922" s="39" t="str">
        <f>IF($B4922="","",-SUMIFS(Tabla7[Cantidad],Tabla7[Código del producto],$B4922,Tabla7[Tipo de movimiento],"SALIDA",Tabla7[Mes],J$5))</f>
        <v/>
      </c>
      <c r="K4922" s="39" t="str">
        <f>IF($B4922="","",-SUMIFS(Tabla7[Cantidad],Tabla7[Código del producto],$B4922,Tabla7[Tipo de movimiento],"SALIDA",Tabla7[Mes],K$5))</f>
        <v/>
      </c>
      <c r="L4922" s="39" t="str">
        <f>IF($B4922="","",-SUMIFS(Tabla7[Cantidad],Tabla7[Código del producto],$B4922,Tabla7[Tipo de movimiento],"SALIDA",Tabla7[Mes],L$5))</f>
        <v/>
      </c>
      <c r="M4922" s="39" t="str">
        <f>IF($B4922="","",-SUMIFS(Tabla7[Cantidad],Tabla7[Código del producto],$B4922,Tabla7[Tipo de movimiento],"SALIDA",Tabla7[Mes],M$5))</f>
        <v/>
      </c>
      <c r="N4922" s="39" t="str">
        <f>IF($B4922="","",-SUMIFS(Tabla7[Cantidad],Tabla7[Código del producto],$B4922,Tabla7[Tipo de movimiento],"SALIDA",Tabla7[Mes],N$5))</f>
        <v/>
      </c>
      <c r="O4922" s="39" t="str">
        <f>IF($B4922="","",-SUMIFS(Tabla7[Cantidad],Tabla7[Código del producto],$B4922,Tabla7[Tipo de movimiento],"SALIDA",Tabla7[Mes],O$5))</f>
        <v/>
      </c>
      <c r="P4922" s="39" t="str">
        <f>IF($B4922="","",-SUMIFS(Tabla7[Cantidad],Tabla7[Código del producto],$B4922,Tabla7[Tipo de movimiento],"SALIDA",Tabla7[Mes],P$5))</f>
        <v/>
      </c>
      <c r="Q4922" s="39" t="str">
        <f t="shared" si="228"/>
        <v/>
      </c>
      <c r="R4922" s="51" t="str">
        <f>IF($B4922="","",IFERROR(VLOOKUP($B4922,'ABC rotación'!$C:$G,5,0),"C"))</f>
        <v/>
      </c>
      <c r="S4922" s="41" t="str">
        <f t="shared" si="229"/>
        <v/>
      </c>
      <c r="T4922" s="40" t="str">
        <f t="shared" si="230"/>
        <v/>
      </c>
      <c r="U4922" s="23" t="str">
        <f>IF($B4922="","",VLOOKUP($T4922,Tablas!$X$14:$Y$17,2,1))</f>
        <v/>
      </c>
    </row>
    <row r="4923" spans="2:21" x14ac:dyDescent="0.2">
      <c r="B4923" s="1" t="str">
        <f>IF(Tablas!B4921="","",Tablas!B4921)</f>
        <v/>
      </c>
      <c r="C4923" s="1" t="str">
        <f>IF(Tablas!C4921="","",Tablas!C4921)</f>
        <v/>
      </c>
      <c r="D4923" s="1" t="str">
        <f>IF(Tablas!D4921="","",Tablas!D4921)</f>
        <v/>
      </c>
      <c r="E4923" s="1" t="str">
        <f>IF(Tablas!E4921="","",Tablas!E4921)</f>
        <v/>
      </c>
      <c r="F4923" s="1" t="str">
        <f>IF(Tablas!F4921="","",Tablas!F4921)</f>
        <v/>
      </c>
      <c r="G4923" s="1" t="str">
        <f>IF(Tablas!I4921="","",Tablas!I4921)</f>
        <v/>
      </c>
      <c r="H4923" s="1" t="s">
        <v>911</v>
      </c>
      <c r="I4923" s="39" t="str">
        <f>IF($B4923="","",-SUMIFS(Tabla7[Cantidad],Tabla7[Código del producto],$B4923,Tabla7[Tipo de movimiento],"SALIDA",Tabla7[Mes],I$5))</f>
        <v/>
      </c>
      <c r="J4923" s="39" t="str">
        <f>IF($B4923="","",-SUMIFS(Tabla7[Cantidad],Tabla7[Código del producto],$B4923,Tabla7[Tipo de movimiento],"SALIDA",Tabla7[Mes],J$5))</f>
        <v/>
      </c>
      <c r="K4923" s="39" t="str">
        <f>IF($B4923="","",-SUMIFS(Tabla7[Cantidad],Tabla7[Código del producto],$B4923,Tabla7[Tipo de movimiento],"SALIDA",Tabla7[Mes],K$5))</f>
        <v/>
      </c>
      <c r="L4923" s="39" t="str">
        <f>IF($B4923="","",-SUMIFS(Tabla7[Cantidad],Tabla7[Código del producto],$B4923,Tabla7[Tipo de movimiento],"SALIDA",Tabla7[Mes],L$5))</f>
        <v/>
      </c>
      <c r="M4923" s="39" t="str">
        <f>IF($B4923="","",-SUMIFS(Tabla7[Cantidad],Tabla7[Código del producto],$B4923,Tabla7[Tipo de movimiento],"SALIDA",Tabla7[Mes],M$5))</f>
        <v/>
      </c>
      <c r="N4923" s="39" t="str">
        <f>IF($B4923="","",-SUMIFS(Tabla7[Cantidad],Tabla7[Código del producto],$B4923,Tabla7[Tipo de movimiento],"SALIDA",Tabla7[Mes],N$5))</f>
        <v/>
      </c>
      <c r="O4923" s="39" t="str">
        <f>IF($B4923="","",-SUMIFS(Tabla7[Cantidad],Tabla7[Código del producto],$B4923,Tabla7[Tipo de movimiento],"SALIDA",Tabla7[Mes],O$5))</f>
        <v/>
      </c>
      <c r="P4923" s="39" t="str">
        <f>IF($B4923="","",-SUMIFS(Tabla7[Cantidad],Tabla7[Código del producto],$B4923,Tabla7[Tipo de movimiento],"SALIDA",Tabla7[Mes],P$5))</f>
        <v/>
      </c>
      <c r="Q4923" s="39" t="str">
        <f t="shared" si="228"/>
        <v/>
      </c>
      <c r="R4923" s="51" t="str">
        <f>IF($B4923="","",IFERROR(VLOOKUP($B4923,'ABC rotación'!$C:$G,5,0),"C"))</f>
        <v/>
      </c>
      <c r="S4923" s="41" t="str">
        <f t="shared" si="229"/>
        <v/>
      </c>
      <c r="T4923" s="40" t="str">
        <f t="shared" si="230"/>
        <v/>
      </c>
      <c r="U4923" s="23" t="str">
        <f>IF($B4923="","",VLOOKUP($T4923,Tablas!$X$14:$Y$17,2,1))</f>
        <v/>
      </c>
    </row>
    <row r="4924" spans="2:21" x14ac:dyDescent="0.2">
      <c r="B4924" s="1" t="str">
        <f>IF(Tablas!B4922="","",Tablas!B4922)</f>
        <v/>
      </c>
      <c r="C4924" s="1" t="str">
        <f>IF(Tablas!C4922="","",Tablas!C4922)</f>
        <v/>
      </c>
      <c r="D4924" s="1" t="str">
        <f>IF(Tablas!D4922="","",Tablas!D4922)</f>
        <v/>
      </c>
      <c r="E4924" s="1" t="str">
        <f>IF(Tablas!E4922="","",Tablas!E4922)</f>
        <v/>
      </c>
      <c r="F4924" s="1" t="str">
        <f>IF(Tablas!F4922="","",Tablas!F4922)</f>
        <v/>
      </c>
      <c r="G4924" s="1" t="str">
        <f>IF(Tablas!I4922="","",Tablas!I4922)</f>
        <v/>
      </c>
      <c r="H4924" s="1" t="s">
        <v>911</v>
      </c>
      <c r="I4924" s="39" t="str">
        <f>IF($B4924="","",-SUMIFS(Tabla7[Cantidad],Tabla7[Código del producto],$B4924,Tabla7[Tipo de movimiento],"SALIDA",Tabla7[Mes],I$5))</f>
        <v/>
      </c>
      <c r="J4924" s="39" t="str">
        <f>IF($B4924="","",-SUMIFS(Tabla7[Cantidad],Tabla7[Código del producto],$B4924,Tabla7[Tipo de movimiento],"SALIDA",Tabla7[Mes],J$5))</f>
        <v/>
      </c>
      <c r="K4924" s="39" t="str">
        <f>IF($B4924="","",-SUMIFS(Tabla7[Cantidad],Tabla7[Código del producto],$B4924,Tabla7[Tipo de movimiento],"SALIDA",Tabla7[Mes],K$5))</f>
        <v/>
      </c>
      <c r="L4924" s="39" t="str">
        <f>IF($B4924="","",-SUMIFS(Tabla7[Cantidad],Tabla7[Código del producto],$B4924,Tabla7[Tipo de movimiento],"SALIDA",Tabla7[Mes],L$5))</f>
        <v/>
      </c>
      <c r="M4924" s="39" t="str">
        <f>IF($B4924="","",-SUMIFS(Tabla7[Cantidad],Tabla7[Código del producto],$B4924,Tabla7[Tipo de movimiento],"SALIDA",Tabla7[Mes],M$5))</f>
        <v/>
      </c>
      <c r="N4924" s="39" t="str">
        <f>IF($B4924="","",-SUMIFS(Tabla7[Cantidad],Tabla7[Código del producto],$B4924,Tabla7[Tipo de movimiento],"SALIDA",Tabla7[Mes],N$5))</f>
        <v/>
      </c>
      <c r="O4924" s="39" t="str">
        <f>IF($B4924="","",-SUMIFS(Tabla7[Cantidad],Tabla7[Código del producto],$B4924,Tabla7[Tipo de movimiento],"SALIDA",Tabla7[Mes],O$5))</f>
        <v/>
      </c>
      <c r="P4924" s="39" t="str">
        <f>IF($B4924="","",-SUMIFS(Tabla7[Cantidad],Tabla7[Código del producto],$B4924,Tabla7[Tipo de movimiento],"SALIDA",Tabla7[Mes],P$5))</f>
        <v/>
      </c>
      <c r="Q4924" s="39" t="str">
        <f t="shared" si="228"/>
        <v/>
      </c>
      <c r="R4924" s="51" t="str">
        <f>IF($B4924="","",IFERROR(VLOOKUP($B4924,'ABC rotación'!$C:$G,5,0),"C"))</f>
        <v/>
      </c>
      <c r="S4924" s="41" t="str">
        <f t="shared" si="229"/>
        <v/>
      </c>
      <c r="T4924" s="40" t="str">
        <f t="shared" si="230"/>
        <v/>
      </c>
      <c r="U4924" s="23" t="str">
        <f>IF($B4924="","",VLOOKUP($T4924,Tablas!$X$14:$Y$17,2,1))</f>
        <v/>
      </c>
    </row>
    <row r="4925" spans="2:21" x14ac:dyDescent="0.2">
      <c r="B4925" s="1" t="str">
        <f>IF(Tablas!B4923="","",Tablas!B4923)</f>
        <v/>
      </c>
      <c r="C4925" s="1" t="str">
        <f>IF(Tablas!C4923="","",Tablas!C4923)</f>
        <v/>
      </c>
      <c r="D4925" s="1" t="str">
        <f>IF(Tablas!D4923="","",Tablas!D4923)</f>
        <v/>
      </c>
      <c r="E4925" s="1" t="str">
        <f>IF(Tablas!E4923="","",Tablas!E4923)</f>
        <v/>
      </c>
      <c r="F4925" s="1" t="str">
        <f>IF(Tablas!F4923="","",Tablas!F4923)</f>
        <v/>
      </c>
      <c r="G4925" s="1" t="str">
        <f>IF(Tablas!I4923="","",Tablas!I4923)</f>
        <v/>
      </c>
      <c r="H4925" s="1" t="s">
        <v>911</v>
      </c>
      <c r="I4925" s="39" t="str">
        <f>IF($B4925="","",-SUMIFS(Tabla7[Cantidad],Tabla7[Código del producto],$B4925,Tabla7[Tipo de movimiento],"SALIDA",Tabla7[Mes],I$5))</f>
        <v/>
      </c>
      <c r="J4925" s="39" t="str">
        <f>IF($B4925="","",-SUMIFS(Tabla7[Cantidad],Tabla7[Código del producto],$B4925,Tabla7[Tipo de movimiento],"SALIDA",Tabla7[Mes],J$5))</f>
        <v/>
      </c>
      <c r="K4925" s="39" t="str">
        <f>IF($B4925="","",-SUMIFS(Tabla7[Cantidad],Tabla7[Código del producto],$B4925,Tabla7[Tipo de movimiento],"SALIDA",Tabla7[Mes],K$5))</f>
        <v/>
      </c>
      <c r="L4925" s="39" t="str">
        <f>IF($B4925="","",-SUMIFS(Tabla7[Cantidad],Tabla7[Código del producto],$B4925,Tabla7[Tipo de movimiento],"SALIDA",Tabla7[Mes],L$5))</f>
        <v/>
      </c>
      <c r="M4925" s="39" t="str">
        <f>IF($B4925="","",-SUMIFS(Tabla7[Cantidad],Tabla7[Código del producto],$B4925,Tabla7[Tipo de movimiento],"SALIDA",Tabla7[Mes],M$5))</f>
        <v/>
      </c>
      <c r="N4925" s="39" t="str">
        <f>IF($B4925="","",-SUMIFS(Tabla7[Cantidad],Tabla7[Código del producto],$B4925,Tabla7[Tipo de movimiento],"SALIDA",Tabla7[Mes],N$5))</f>
        <v/>
      </c>
      <c r="O4925" s="39" t="str">
        <f>IF($B4925="","",-SUMIFS(Tabla7[Cantidad],Tabla7[Código del producto],$B4925,Tabla7[Tipo de movimiento],"SALIDA",Tabla7[Mes],O$5))</f>
        <v/>
      </c>
      <c r="P4925" s="39" t="str">
        <f>IF($B4925="","",-SUMIFS(Tabla7[Cantidad],Tabla7[Código del producto],$B4925,Tabla7[Tipo de movimiento],"SALIDA",Tabla7[Mes],P$5))</f>
        <v/>
      </c>
      <c r="Q4925" s="39" t="str">
        <f t="shared" si="228"/>
        <v/>
      </c>
      <c r="R4925" s="51" t="str">
        <f>IF($B4925="","",IFERROR(VLOOKUP($B4925,'ABC rotación'!$C:$G,5,0),"C"))</f>
        <v/>
      </c>
      <c r="S4925" s="41" t="str">
        <f t="shared" si="229"/>
        <v/>
      </c>
      <c r="T4925" s="40" t="str">
        <f t="shared" si="230"/>
        <v/>
      </c>
      <c r="U4925" s="23" t="str">
        <f>IF($B4925="","",VLOOKUP($T4925,Tablas!$X$14:$Y$17,2,1))</f>
        <v/>
      </c>
    </row>
    <row r="4926" spans="2:21" x14ac:dyDescent="0.2">
      <c r="B4926" s="1" t="str">
        <f>IF(Tablas!B4924="","",Tablas!B4924)</f>
        <v/>
      </c>
      <c r="C4926" s="1" t="str">
        <f>IF(Tablas!C4924="","",Tablas!C4924)</f>
        <v/>
      </c>
      <c r="D4926" s="1" t="str">
        <f>IF(Tablas!D4924="","",Tablas!D4924)</f>
        <v/>
      </c>
      <c r="E4926" s="1" t="str">
        <f>IF(Tablas!E4924="","",Tablas!E4924)</f>
        <v/>
      </c>
      <c r="F4926" s="1" t="str">
        <f>IF(Tablas!F4924="","",Tablas!F4924)</f>
        <v/>
      </c>
      <c r="G4926" s="1" t="str">
        <f>IF(Tablas!I4924="","",Tablas!I4924)</f>
        <v/>
      </c>
      <c r="H4926" s="1" t="s">
        <v>911</v>
      </c>
      <c r="I4926" s="39" t="str">
        <f>IF($B4926="","",-SUMIFS(Tabla7[Cantidad],Tabla7[Código del producto],$B4926,Tabla7[Tipo de movimiento],"SALIDA",Tabla7[Mes],I$5))</f>
        <v/>
      </c>
      <c r="J4926" s="39" t="str">
        <f>IF($B4926="","",-SUMIFS(Tabla7[Cantidad],Tabla7[Código del producto],$B4926,Tabla7[Tipo de movimiento],"SALIDA",Tabla7[Mes],J$5))</f>
        <v/>
      </c>
      <c r="K4926" s="39" t="str">
        <f>IF($B4926="","",-SUMIFS(Tabla7[Cantidad],Tabla7[Código del producto],$B4926,Tabla7[Tipo de movimiento],"SALIDA",Tabla7[Mes],K$5))</f>
        <v/>
      </c>
      <c r="L4926" s="39" t="str">
        <f>IF($B4926="","",-SUMIFS(Tabla7[Cantidad],Tabla7[Código del producto],$B4926,Tabla7[Tipo de movimiento],"SALIDA",Tabla7[Mes],L$5))</f>
        <v/>
      </c>
      <c r="M4926" s="39" t="str">
        <f>IF($B4926="","",-SUMIFS(Tabla7[Cantidad],Tabla7[Código del producto],$B4926,Tabla7[Tipo de movimiento],"SALIDA",Tabla7[Mes],M$5))</f>
        <v/>
      </c>
      <c r="N4926" s="39" t="str">
        <f>IF($B4926="","",-SUMIFS(Tabla7[Cantidad],Tabla7[Código del producto],$B4926,Tabla7[Tipo de movimiento],"SALIDA",Tabla7[Mes],N$5))</f>
        <v/>
      </c>
      <c r="O4926" s="39" t="str">
        <f>IF($B4926="","",-SUMIFS(Tabla7[Cantidad],Tabla7[Código del producto],$B4926,Tabla7[Tipo de movimiento],"SALIDA",Tabla7[Mes],O$5))</f>
        <v/>
      </c>
      <c r="P4926" s="39" t="str">
        <f>IF($B4926="","",-SUMIFS(Tabla7[Cantidad],Tabla7[Código del producto],$B4926,Tabla7[Tipo de movimiento],"SALIDA",Tabla7[Mes],P$5))</f>
        <v/>
      </c>
      <c r="Q4926" s="39" t="str">
        <f t="shared" si="228"/>
        <v/>
      </c>
      <c r="R4926" s="51" t="str">
        <f>IF($B4926="","",IFERROR(VLOOKUP($B4926,'ABC rotación'!$C:$G,5,0),"C"))</f>
        <v/>
      </c>
      <c r="S4926" s="41" t="str">
        <f t="shared" si="229"/>
        <v/>
      </c>
      <c r="T4926" s="40" t="str">
        <f t="shared" si="230"/>
        <v/>
      </c>
      <c r="U4926" s="23" t="str">
        <f>IF($B4926="","",VLOOKUP($T4926,Tablas!$X$14:$Y$17,2,1))</f>
        <v/>
      </c>
    </row>
    <row r="4927" spans="2:21" x14ac:dyDescent="0.2">
      <c r="B4927" s="1" t="str">
        <f>IF(Tablas!B4925="","",Tablas!B4925)</f>
        <v/>
      </c>
      <c r="C4927" s="1" t="str">
        <f>IF(Tablas!C4925="","",Tablas!C4925)</f>
        <v/>
      </c>
      <c r="D4927" s="1" t="str">
        <f>IF(Tablas!D4925="","",Tablas!D4925)</f>
        <v/>
      </c>
      <c r="E4927" s="1" t="str">
        <f>IF(Tablas!E4925="","",Tablas!E4925)</f>
        <v/>
      </c>
      <c r="F4927" s="1" t="str">
        <f>IF(Tablas!F4925="","",Tablas!F4925)</f>
        <v/>
      </c>
      <c r="G4927" s="1" t="str">
        <f>IF(Tablas!I4925="","",Tablas!I4925)</f>
        <v/>
      </c>
      <c r="H4927" s="1" t="s">
        <v>911</v>
      </c>
      <c r="I4927" s="39" t="str">
        <f>IF($B4927="","",-SUMIFS(Tabla7[Cantidad],Tabla7[Código del producto],$B4927,Tabla7[Tipo de movimiento],"SALIDA",Tabla7[Mes],I$5))</f>
        <v/>
      </c>
      <c r="J4927" s="39" t="str">
        <f>IF($B4927="","",-SUMIFS(Tabla7[Cantidad],Tabla7[Código del producto],$B4927,Tabla7[Tipo de movimiento],"SALIDA",Tabla7[Mes],J$5))</f>
        <v/>
      </c>
      <c r="K4927" s="39" t="str">
        <f>IF($B4927="","",-SUMIFS(Tabla7[Cantidad],Tabla7[Código del producto],$B4927,Tabla7[Tipo de movimiento],"SALIDA",Tabla7[Mes],K$5))</f>
        <v/>
      </c>
      <c r="L4927" s="39" t="str">
        <f>IF($B4927="","",-SUMIFS(Tabla7[Cantidad],Tabla7[Código del producto],$B4927,Tabla7[Tipo de movimiento],"SALIDA",Tabla7[Mes],L$5))</f>
        <v/>
      </c>
      <c r="M4927" s="39" t="str">
        <f>IF($B4927="","",-SUMIFS(Tabla7[Cantidad],Tabla7[Código del producto],$B4927,Tabla7[Tipo de movimiento],"SALIDA",Tabla7[Mes],M$5))</f>
        <v/>
      </c>
      <c r="N4927" s="39" t="str">
        <f>IF($B4927="","",-SUMIFS(Tabla7[Cantidad],Tabla7[Código del producto],$B4927,Tabla7[Tipo de movimiento],"SALIDA",Tabla7[Mes],N$5))</f>
        <v/>
      </c>
      <c r="O4927" s="39" t="str">
        <f>IF($B4927="","",-SUMIFS(Tabla7[Cantidad],Tabla7[Código del producto],$B4927,Tabla7[Tipo de movimiento],"SALIDA",Tabla7[Mes],O$5))</f>
        <v/>
      </c>
      <c r="P4927" s="39" t="str">
        <f>IF($B4927="","",-SUMIFS(Tabla7[Cantidad],Tabla7[Código del producto],$B4927,Tabla7[Tipo de movimiento],"SALIDA",Tabla7[Mes],P$5))</f>
        <v/>
      </c>
      <c r="Q4927" s="39" t="str">
        <f t="shared" si="228"/>
        <v/>
      </c>
      <c r="R4927" s="51" t="str">
        <f>IF($B4927="","",IFERROR(VLOOKUP($B4927,'ABC rotación'!$C:$G,5,0),"C"))</f>
        <v/>
      </c>
      <c r="S4927" s="41" t="str">
        <f t="shared" si="229"/>
        <v/>
      </c>
      <c r="T4927" s="40" t="str">
        <f t="shared" si="230"/>
        <v/>
      </c>
      <c r="U4927" s="23" t="str">
        <f>IF($B4927="","",VLOOKUP($T4927,Tablas!$X$14:$Y$17,2,1))</f>
        <v/>
      </c>
    </row>
    <row r="4928" spans="2:21" x14ac:dyDescent="0.2">
      <c r="B4928" s="1" t="str">
        <f>IF(Tablas!B4926="","",Tablas!B4926)</f>
        <v/>
      </c>
      <c r="C4928" s="1" t="str">
        <f>IF(Tablas!C4926="","",Tablas!C4926)</f>
        <v/>
      </c>
      <c r="D4928" s="1" t="str">
        <f>IF(Tablas!D4926="","",Tablas!D4926)</f>
        <v/>
      </c>
      <c r="E4928" s="1" t="str">
        <f>IF(Tablas!E4926="","",Tablas!E4926)</f>
        <v/>
      </c>
      <c r="F4928" s="1" t="str">
        <f>IF(Tablas!F4926="","",Tablas!F4926)</f>
        <v/>
      </c>
      <c r="G4928" s="1" t="str">
        <f>IF(Tablas!I4926="","",Tablas!I4926)</f>
        <v/>
      </c>
      <c r="H4928" s="1" t="s">
        <v>911</v>
      </c>
      <c r="I4928" s="39" t="str">
        <f>IF($B4928="","",-SUMIFS(Tabla7[Cantidad],Tabla7[Código del producto],$B4928,Tabla7[Tipo de movimiento],"SALIDA",Tabla7[Mes],I$5))</f>
        <v/>
      </c>
      <c r="J4928" s="39" t="str">
        <f>IF($B4928="","",-SUMIFS(Tabla7[Cantidad],Tabla7[Código del producto],$B4928,Tabla7[Tipo de movimiento],"SALIDA",Tabla7[Mes],J$5))</f>
        <v/>
      </c>
      <c r="K4928" s="39" t="str">
        <f>IF($B4928="","",-SUMIFS(Tabla7[Cantidad],Tabla7[Código del producto],$B4928,Tabla7[Tipo de movimiento],"SALIDA",Tabla7[Mes],K$5))</f>
        <v/>
      </c>
      <c r="L4928" s="39" t="str">
        <f>IF($B4928="","",-SUMIFS(Tabla7[Cantidad],Tabla7[Código del producto],$B4928,Tabla7[Tipo de movimiento],"SALIDA",Tabla7[Mes],L$5))</f>
        <v/>
      </c>
      <c r="M4928" s="39" t="str">
        <f>IF($B4928="","",-SUMIFS(Tabla7[Cantidad],Tabla7[Código del producto],$B4928,Tabla7[Tipo de movimiento],"SALIDA",Tabla7[Mes],M$5))</f>
        <v/>
      </c>
      <c r="N4928" s="39" t="str">
        <f>IF($B4928="","",-SUMIFS(Tabla7[Cantidad],Tabla7[Código del producto],$B4928,Tabla7[Tipo de movimiento],"SALIDA",Tabla7[Mes],N$5))</f>
        <v/>
      </c>
      <c r="O4928" s="39" t="str">
        <f>IF($B4928="","",-SUMIFS(Tabla7[Cantidad],Tabla7[Código del producto],$B4928,Tabla7[Tipo de movimiento],"SALIDA",Tabla7[Mes],O$5))</f>
        <v/>
      </c>
      <c r="P4928" s="39" t="str">
        <f>IF($B4928="","",-SUMIFS(Tabla7[Cantidad],Tabla7[Código del producto],$B4928,Tabla7[Tipo de movimiento],"SALIDA",Tabla7[Mes],P$5))</f>
        <v/>
      </c>
      <c r="Q4928" s="39" t="str">
        <f t="shared" si="228"/>
        <v/>
      </c>
      <c r="R4928" s="51" t="str">
        <f>IF($B4928="","",IFERROR(VLOOKUP($B4928,'ABC rotación'!$C:$G,5,0),"C"))</f>
        <v/>
      </c>
      <c r="S4928" s="41" t="str">
        <f t="shared" si="229"/>
        <v/>
      </c>
      <c r="T4928" s="40" t="str">
        <f t="shared" si="230"/>
        <v/>
      </c>
      <c r="U4928" s="23" t="str">
        <f>IF($B4928="","",VLOOKUP($T4928,Tablas!$X$14:$Y$17,2,1))</f>
        <v/>
      </c>
    </row>
    <row r="4929" spans="2:21" x14ac:dyDescent="0.2">
      <c r="B4929" s="1" t="str">
        <f>IF(Tablas!B4927="","",Tablas!B4927)</f>
        <v/>
      </c>
      <c r="C4929" s="1" t="str">
        <f>IF(Tablas!C4927="","",Tablas!C4927)</f>
        <v/>
      </c>
      <c r="D4929" s="1" t="str">
        <f>IF(Tablas!D4927="","",Tablas!D4927)</f>
        <v/>
      </c>
      <c r="E4929" s="1" t="str">
        <f>IF(Tablas!E4927="","",Tablas!E4927)</f>
        <v/>
      </c>
      <c r="F4929" s="1" t="str">
        <f>IF(Tablas!F4927="","",Tablas!F4927)</f>
        <v/>
      </c>
      <c r="G4929" s="1" t="str">
        <f>IF(Tablas!I4927="","",Tablas!I4927)</f>
        <v/>
      </c>
      <c r="H4929" s="1" t="s">
        <v>911</v>
      </c>
      <c r="I4929" s="39" t="str">
        <f>IF($B4929="","",-SUMIFS(Tabla7[Cantidad],Tabla7[Código del producto],$B4929,Tabla7[Tipo de movimiento],"SALIDA",Tabla7[Mes],I$5))</f>
        <v/>
      </c>
      <c r="J4929" s="39" t="str">
        <f>IF($B4929="","",-SUMIFS(Tabla7[Cantidad],Tabla7[Código del producto],$B4929,Tabla7[Tipo de movimiento],"SALIDA",Tabla7[Mes],J$5))</f>
        <v/>
      </c>
      <c r="K4929" s="39" t="str">
        <f>IF($B4929="","",-SUMIFS(Tabla7[Cantidad],Tabla7[Código del producto],$B4929,Tabla7[Tipo de movimiento],"SALIDA",Tabla7[Mes],K$5))</f>
        <v/>
      </c>
      <c r="L4929" s="39" t="str">
        <f>IF($B4929="","",-SUMIFS(Tabla7[Cantidad],Tabla7[Código del producto],$B4929,Tabla7[Tipo de movimiento],"SALIDA",Tabla7[Mes],L$5))</f>
        <v/>
      </c>
      <c r="M4929" s="39" t="str">
        <f>IF($B4929="","",-SUMIFS(Tabla7[Cantidad],Tabla7[Código del producto],$B4929,Tabla7[Tipo de movimiento],"SALIDA",Tabla7[Mes],M$5))</f>
        <v/>
      </c>
      <c r="N4929" s="39" t="str">
        <f>IF($B4929="","",-SUMIFS(Tabla7[Cantidad],Tabla7[Código del producto],$B4929,Tabla7[Tipo de movimiento],"SALIDA",Tabla7[Mes],N$5))</f>
        <v/>
      </c>
      <c r="O4929" s="39" t="str">
        <f>IF($B4929="","",-SUMIFS(Tabla7[Cantidad],Tabla7[Código del producto],$B4929,Tabla7[Tipo de movimiento],"SALIDA",Tabla7[Mes],O$5))</f>
        <v/>
      </c>
      <c r="P4929" s="39" t="str">
        <f>IF($B4929="","",-SUMIFS(Tabla7[Cantidad],Tabla7[Código del producto],$B4929,Tabla7[Tipo de movimiento],"SALIDA",Tabla7[Mes],P$5))</f>
        <v/>
      </c>
      <c r="Q4929" s="39" t="str">
        <f t="shared" si="228"/>
        <v/>
      </c>
      <c r="R4929" s="51" t="str">
        <f>IF($B4929="","",IFERROR(VLOOKUP($B4929,'ABC rotación'!$C:$G,5,0),"C"))</f>
        <v/>
      </c>
      <c r="S4929" s="41" t="str">
        <f t="shared" si="229"/>
        <v/>
      </c>
      <c r="T4929" s="40" t="str">
        <f t="shared" si="230"/>
        <v/>
      </c>
      <c r="U4929" s="23" t="str">
        <f>IF($B4929="","",VLOOKUP($T4929,Tablas!$X$14:$Y$17,2,1))</f>
        <v/>
      </c>
    </row>
    <row r="4930" spans="2:21" x14ac:dyDescent="0.2">
      <c r="B4930" s="1" t="str">
        <f>IF(Tablas!B4928="","",Tablas!B4928)</f>
        <v/>
      </c>
      <c r="C4930" s="1" t="str">
        <f>IF(Tablas!C4928="","",Tablas!C4928)</f>
        <v/>
      </c>
      <c r="D4930" s="1" t="str">
        <f>IF(Tablas!D4928="","",Tablas!D4928)</f>
        <v/>
      </c>
      <c r="E4930" s="1" t="str">
        <f>IF(Tablas!E4928="","",Tablas!E4928)</f>
        <v/>
      </c>
      <c r="F4930" s="1" t="str">
        <f>IF(Tablas!F4928="","",Tablas!F4928)</f>
        <v/>
      </c>
      <c r="G4930" s="1" t="str">
        <f>IF(Tablas!I4928="","",Tablas!I4928)</f>
        <v/>
      </c>
      <c r="H4930" s="1" t="s">
        <v>911</v>
      </c>
      <c r="I4930" s="39" t="str">
        <f>IF($B4930="","",-SUMIFS(Tabla7[Cantidad],Tabla7[Código del producto],$B4930,Tabla7[Tipo de movimiento],"SALIDA",Tabla7[Mes],I$5))</f>
        <v/>
      </c>
      <c r="J4930" s="39" t="str">
        <f>IF($B4930="","",-SUMIFS(Tabla7[Cantidad],Tabla7[Código del producto],$B4930,Tabla7[Tipo de movimiento],"SALIDA",Tabla7[Mes],J$5))</f>
        <v/>
      </c>
      <c r="K4930" s="39" t="str">
        <f>IF($B4930="","",-SUMIFS(Tabla7[Cantidad],Tabla7[Código del producto],$B4930,Tabla7[Tipo de movimiento],"SALIDA",Tabla7[Mes],K$5))</f>
        <v/>
      </c>
      <c r="L4930" s="39" t="str">
        <f>IF($B4930="","",-SUMIFS(Tabla7[Cantidad],Tabla7[Código del producto],$B4930,Tabla7[Tipo de movimiento],"SALIDA",Tabla7[Mes],L$5))</f>
        <v/>
      </c>
      <c r="M4930" s="39" t="str">
        <f>IF($B4930="","",-SUMIFS(Tabla7[Cantidad],Tabla7[Código del producto],$B4930,Tabla7[Tipo de movimiento],"SALIDA",Tabla7[Mes],M$5))</f>
        <v/>
      </c>
      <c r="N4930" s="39" t="str">
        <f>IF($B4930="","",-SUMIFS(Tabla7[Cantidad],Tabla7[Código del producto],$B4930,Tabla7[Tipo de movimiento],"SALIDA",Tabla7[Mes],N$5))</f>
        <v/>
      </c>
      <c r="O4930" s="39" t="str">
        <f>IF($B4930="","",-SUMIFS(Tabla7[Cantidad],Tabla7[Código del producto],$B4930,Tabla7[Tipo de movimiento],"SALIDA",Tabla7[Mes],O$5))</f>
        <v/>
      </c>
      <c r="P4930" s="39" t="str">
        <f>IF($B4930="","",-SUMIFS(Tabla7[Cantidad],Tabla7[Código del producto],$B4930,Tabla7[Tipo de movimiento],"SALIDA",Tabla7[Mes],P$5))</f>
        <v/>
      </c>
      <c r="Q4930" s="39" t="str">
        <f t="shared" si="228"/>
        <v/>
      </c>
      <c r="R4930" s="51" t="str">
        <f>IF($B4930="","",IFERROR(VLOOKUP($B4930,'ABC rotación'!$C:$G,5,0),"C"))</f>
        <v/>
      </c>
      <c r="S4930" s="41" t="str">
        <f t="shared" si="229"/>
        <v/>
      </c>
      <c r="T4930" s="40" t="str">
        <f t="shared" si="230"/>
        <v/>
      </c>
      <c r="U4930" s="23" t="str">
        <f>IF($B4930="","",VLOOKUP($T4930,Tablas!$X$14:$Y$17,2,1))</f>
        <v/>
      </c>
    </row>
    <row r="4931" spans="2:21" x14ac:dyDescent="0.2">
      <c r="B4931" s="1" t="str">
        <f>IF(Tablas!B4929="","",Tablas!B4929)</f>
        <v/>
      </c>
      <c r="C4931" s="1" t="str">
        <f>IF(Tablas!C4929="","",Tablas!C4929)</f>
        <v/>
      </c>
      <c r="D4931" s="1" t="str">
        <f>IF(Tablas!D4929="","",Tablas!D4929)</f>
        <v/>
      </c>
      <c r="E4931" s="1" t="str">
        <f>IF(Tablas!E4929="","",Tablas!E4929)</f>
        <v/>
      </c>
      <c r="F4931" s="1" t="str">
        <f>IF(Tablas!F4929="","",Tablas!F4929)</f>
        <v/>
      </c>
      <c r="G4931" s="1" t="str">
        <f>IF(Tablas!I4929="","",Tablas!I4929)</f>
        <v/>
      </c>
      <c r="H4931" s="1" t="s">
        <v>911</v>
      </c>
      <c r="I4931" s="39" t="str">
        <f>IF($B4931="","",-SUMIFS(Tabla7[Cantidad],Tabla7[Código del producto],$B4931,Tabla7[Tipo de movimiento],"SALIDA",Tabla7[Mes],I$5))</f>
        <v/>
      </c>
      <c r="J4931" s="39" t="str">
        <f>IF($B4931="","",-SUMIFS(Tabla7[Cantidad],Tabla7[Código del producto],$B4931,Tabla7[Tipo de movimiento],"SALIDA",Tabla7[Mes],J$5))</f>
        <v/>
      </c>
      <c r="K4931" s="39" t="str">
        <f>IF($B4931="","",-SUMIFS(Tabla7[Cantidad],Tabla7[Código del producto],$B4931,Tabla7[Tipo de movimiento],"SALIDA",Tabla7[Mes],K$5))</f>
        <v/>
      </c>
      <c r="L4931" s="39" t="str">
        <f>IF($B4931="","",-SUMIFS(Tabla7[Cantidad],Tabla7[Código del producto],$B4931,Tabla7[Tipo de movimiento],"SALIDA",Tabla7[Mes],L$5))</f>
        <v/>
      </c>
      <c r="M4931" s="39" t="str">
        <f>IF($B4931="","",-SUMIFS(Tabla7[Cantidad],Tabla7[Código del producto],$B4931,Tabla7[Tipo de movimiento],"SALIDA",Tabla7[Mes],M$5))</f>
        <v/>
      </c>
      <c r="N4931" s="39" t="str">
        <f>IF($B4931="","",-SUMIFS(Tabla7[Cantidad],Tabla7[Código del producto],$B4931,Tabla7[Tipo de movimiento],"SALIDA",Tabla7[Mes],N$5))</f>
        <v/>
      </c>
      <c r="O4931" s="39" t="str">
        <f>IF($B4931="","",-SUMIFS(Tabla7[Cantidad],Tabla7[Código del producto],$B4931,Tabla7[Tipo de movimiento],"SALIDA",Tabla7[Mes],O$5))</f>
        <v/>
      </c>
      <c r="P4931" s="39" t="str">
        <f>IF($B4931="","",-SUMIFS(Tabla7[Cantidad],Tabla7[Código del producto],$B4931,Tabla7[Tipo de movimiento],"SALIDA",Tabla7[Mes],P$5))</f>
        <v/>
      </c>
      <c r="Q4931" s="39" t="str">
        <f t="shared" si="228"/>
        <v/>
      </c>
      <c r="R4931" s="51" t="str">
        <f>IF($B4931="","",IFERROR(VLOOKUP($B4931,'ABC rotación'!$C:$G,5,0),"C"))</f>
        <v/>
      </c>
      <c r="S4931" s="41" t="str">
        <f t="shared" si="229"/>
        <v/>
      </c>
      <c r="T4931" s="40" t="str">
        <f t="shared" si="230"/>
        <v/>
      </c>
      <c r="U4931" s="23" t="str">
        <f>IF($B4931="","",VLOOKUP($T4931,Tablas!$X$14:$Y$17,2,1))</f>
        <v/>
      </c>
    </row>
    <row r="4932" spans="2:21" x14ac:dyDescent="0.2">
      <c r="B4932" s="1" t="str">
        <f>IF(Tablas!B4930="","",Tablas!B4930)</f>
        <v/>
      </c>
      <c r="C4932" s="1" t="str">
        <f>IF(Tablas!C4930="","",Tablas!C4930)</f>
        <v/>
      </c>
      <c r="D4932" s="1" t="str">
        <f>IF(Tablas!D4930="","",Tablas!D4930)</f>
        <v/>
      </c>
      <c r="E4932" s="1" t="str">
        <f>IF(Tablas!E4930="","",Tablas!E4930)</f>
        <v/>
      </c>
      <c r="F4932" s="1" t="str">
        <f>IF(Tablas!F4930="","",Tablas!F4930)</f>
        <v/>
      </c>
      <c r="G4932" s="1" t="str">
        <f>IF(Tablas!I4930="","",Tablas!I4930)</f>
        <v/>
      </c>
      <c r="H4932" s="1" t="s">
        <v>911</v>
      </c>
      <c r="I4932" s="39" t="str">
        <f>IF($B4932="","",-SUMIFS(Tabla7[Cantidad],Tabla7[Código del producto],$B4932,Tabla7[Tipo de movimiento],"SALIDA",Tabla7[Mes],I$5))</f>
        <v/>
      </c>
      <c r="J4932" s="39" t="str">
        <f>IF($B4932="","",-SUMIFS(Tabla7[Cantidad],Tabla7[Código del producto],$B4932,Tabla7[Tipo de movimiento],"SALIDA",Tabla7[Mes],J$5))</f>
        <v/>
      </c>
      <c r="K4932" s="39" t="str">
        <f>IF($B4932="","",-SUMIFS(Tabla7[Cantidad],Tabla7[Código del producto],$B4932,Tabla7[Tipo de movimiento],"SALIDA",Tabla7[Mes],K$5))</f>
        <v/>
      </c>
      <c r="L4932" s="39" t="str">
        <f>IF($B4932="","",-SUMIFS(Tabla7[Cantidad],Tabla7[Código del producto],$B4932,Tabla7[Tipo de movimiento],"SALIDA",Tabla7[Mes],L$5))</f>
        <v/>
      </c>
      <c r="M4932" s="39" t="str">
        <f>IF($B4932="","",-SUMIFS(Tabla7[Cantidad],Tabla7[Código del producto],$B4932,Tabla7[Tipo de movimiento],"SALIDA",Tabla7[Mes],M$5))</f>
        <v/>
      </c>
      <c r="N4932" s="39" t="str">
        <f>IF($B4932="","",-SUMIFS(Tabla7[Cantidad],Tabla7[Código del producto],$B4932,Tabla7[Tipo de movimiento],"SALIDA",Tabla7[Mes],N$5))</f>
        <v/>
      </c>
      <c r="O4932" s="39" t="str">
        <f>IF($B4932="","",-SUMIFS(Tabla7[Cantidad],Tabla7[Código del producto],$B4932,Tabla7[Tipo de movimiento],"SALIDA",Tabla7[Mes],O$5))</f>
        <v/>
      </c>
      <c r="P4932" s="39" t="str">
        <f>IF($B4932="","",-SUMIFS(Tabla7[Cantidad],Tabla7[Código del producto],$B4932,Tabla7[Tipo de movimiento],"SALIDA",Tabla7[Mes],P$5))</f>
        <v/>
      </c>
      <c r="Q4932" s="39" t="str">
        <f t="shared" si="228"/>
        <v/>
      </c>
      <c r="R4932" s="51" t="str">
        <f>IF($B4932="","",IFERROR(VLOOKUP($B4932,'ABC rotación'!$C:$G,5,0),"C"))</f>
        <v/>
      </c>
      <c r="S4932" s="41" t="str">
        <f t="shared" si="229"/>
        <v/>
      </c>
      <c r="T4932" s="40" t="str">
        <f t="shared" si="230"/>
        <v/>
      </c>
      <c r="U4932" s="23" t="str">
        <f>IF($B4932="","",VLOOKUP($T4932,Tablas!$X$14:$Y$17,2,1))</f>
        <v/>
      </c>
    </row>
    <row r="4933" spans="2:21" x14ac:dyDescent="0.2">
      <c r="B4933" s="1" t="str">
        <f>IF(Tablas!B4931="","",Tablas!B4931)</f>
        <v/>
      </c>
      <c r="C4933" s="1" t="str">
        <f>IF(Tablas!C4931="","",Tablas!C4931)</f>
        <v/>
      </c>
      <c r="D4933" s="1" t="str">
        <f>IF(Tablas!D4931="","",Tablas!D4931)</f>
        <v/>
      </c>
      <c r="E4933" s="1" t="str">
        <f>IF(Tablas!E4931="","",Tablas!E4931)</f>
        <v/>
      </c>
      <c r="F4933" s="1" t="str">
        <f>IF(Tablas!F4931="","",Tablas!F4931)</f>
        <v/>
      </c>
      <c r="G4933" s="1" t="str">
        <f>IF(Tablas!I4931="","",Tablas!I4931)</f>
        <v/>
      </c>
      <c r="H4933" s="1" t="s">
        <v>911</v>
      </c>
      <c r="I4933" s="39" t="str">
        <f>IF($B4933="","",-SUMIFS(Tabla7[Cantidad],Tabla7[Código del producto],$B4933,Tabla7[Tipo de movimiento],"SALIDA",Tabla7[Mes],I$5))</f>
        <v/>
      </c>
      <c r="J4933" s="39" t="str">
        <f>IF($B4933="","",-SUMIFS(Tabla7[Cantidad],Tabla7[Código del producto],$B4933,Tabla7[Tipo de movimiento],"SALIDA",Tabla7[Mes],J$5))</f>
        <v/>
      </c>
      <c r="K4933" s="39" t="str">
        <f>IF($B4933="","",-SUMIFS(Tabla7[Cantidad],Tabla7[Código del producto],$B4933,Tabla7[Tipo de movimiento],"SALIDA",Tabla7[Mes],K$5))</f>
        <v/>
      </c>
      <c r="L4933" s="39" t="str">
        <f>IF($B4933="","",-SUMIFS(Tabla7[Cantidad],Tabla7[Código del producto],$B4933,Tabla7[Tipo de movimiento],"SALIDA",Tabla7[Mes],L$5))</f>
        <v/>
      </c>
      <c r="M4933" s="39" t="str">
        <f>IF($B4933="","",-SUMIFS(Tabla7[Cantidad],Tabla7[Código del producto],$B4933,Tabla7[Tipo de movimiento],"SALIDA",Tabla7[Mes],M$5))</f>
        <v/>
      </c>
      <c r="N4933" s="39" t="str">
        <f>IF($B4933="","",-SUMIFS(Tabla7[Cantidad],Tabla7[Código del producto],$B4933,Tabla7[Tipo de movimiento],"SALIDA",Tabla7[Mes],N$5))</f>
        <v/>
      </c>
      <c r="O4933" s="39" t="str">
        <f>IF($B4933="","",-SUMIFS(Tabla7[Cantidad],Tabla7[Código del producto],$B4933,Tabla7[Tipo de movimiento],"SALIDA",Tabla7[Mes],O$5))</f>
        <v/>
      </c>
      <c r="P4933" s="39" t="str">
        <f>IF($B4933="","",-SUMIFS(Tabla7[Cantidad],Tabla7[Código del producto],$B4933,Tabla7[Tipo de movimiento],"SALIDA",Tabla7[Mes],P$5))</f>
        <v/>
      </c>
      <c r="Q4933" s="39" t="str">
        <f t="shared" si="228"/>
        <v/>
      </c>
      <c r="R4933" s="51" t="str">
        <f>IF($B4933="","",IFERROR(VLOOKUP($B4933,'ABC rotación'!$C:$G,5,0),"C"))</f>
        <v/>
      </c>
      <c r="S4933" s="41" t="str">
        <f t="shared" si="229"/>
        <v/>
      </c>
      <c r="T4933" s="40" t="str">
        <f t="shared" si="230"/>
        <v/>
      </c>
      <c r="U4933" s="23" t="str">
        <f>IF($B4933="","",VLOOKUP($T4933,Tablas!$X$14:$Y$17,2,1))</f>
        <v/>
      </c>
    </row>
    <row r="4934" spans="2:21" x14ac:dyDescent="0.2">
      <c r="B4934" s="1" t="str">
        <f>IF(Tablas!B4932="","",Tablas!B4932)</f>
        <v/>
      </c>
      <c r="C4934" s="1" t="str">
        <f>IF(Tablas!C4932="","",Tablas!C4932)</f>
        <v/>
      </c>
      <c r="D4934" s="1" t="str">
        <f>IF(Tablas!D4932="","",Tablas!D4932)</f>
        <v/>
      </c>
      <c r="E4934" s="1" t="str">
        <f>IF(Tablas!E4932="","",Tablas!E4932)</f>
        <v/>
      </c>
      <c r="F4934" s="1" t="str">
        <f>IF(Tablas!F4932="","",Tablas!F4932)</f>
        <v/>
      </c>
      <c r="G4934" s="1" t="str">
        <f>IF(Tablas!I4932="","",Tablas!I4932)</f>
        <v/>
      </c>
      <c r="H4934" s="1" t="s">
        <v>911</v>
      </c>
      <c r="I4934" s="39" t="str">
        <f>IF($B4934="","",-SUMIFS(Tabla7[Cantidad],Tabla7[Código del producto],$B4934,Tabla7[Tipo de movimiento],"SALIDA",Tabla7[Mes],I$5))</f>
        <v/>
      </c>
      <c r="J4934" s="39" t="str">
        <f>IF($B4934="","",-SUMIFS(Tabla7[Cantidad],Tabla7[Código del producto],$B4934,Tabla7[Tipo de movimiento],"SALIDA",Tabla7[Mes],J$5))</f>
        <v/>
      </c>
      <c r="K4934" s="39" t="str">
        <f>IF($B4934="","",-SUMIFS(Tabla7[Cantidad],Tabla7[Código del producto],$B4934,Tabla7[Tipo de movimiento],"SALIDA",Tabla7[Mes],K$5))</f>
        <v/>
      </c>
      <c r="L4934" s="39" t="str">
        <f>IF($B4934="","",-SUMIFS(Tabla7[Cantidad],Tabla7[Código del producto],$B4934,Tabla7[Tipo de movimiento],"SALIDA",Tabla7[Mes],L$5))</f>
        <v/>
      </c>
      <c r="M4934" s="39" t="str">
        <f>IF($B4934="","",-SUMIFS(Tabla7[Cantidad],Tabla7[Código del producto],$B4934,Tabla7[Tipo de movimiento],"SALIDA",Tabla7[Mes],M$5))</f>
        <v/>
      </c>
      <c r="N4934" s="39" t="str">
        <f>IF($B4934="","",-SUMIFS(Tabla7[Cantidad],Tabla7[Código del producto],$B4934,Tabla7[Tipo de movimiento],"SALIDA",Tabla7[Mes],N$5))</f>
        <v/>
      </c>
      <c r="O4934" s="39" t="str">
        <f>IF($B4934="","",-SUMIFS(Tabla7[Cantidad],Tabla7[Código del producto],$B4934,Tabla7[Tipo de movimiento],"SALIDA",Tabla7[Mes],O$5))</f>
        <v/>
      </c>
      <c r="P4934" s="39" t="str">
        <f>IF($B4934="","",-SUMIFS(Tabla7[Cantidad],Tabla7[Código del producto],$B4934,Tabla7[Tipo de movimiento],"SALIDA",Tabla7[Mes],P$5))</f>
        <v/>
      </c>
      <c r="Q4934" s="39" t="str">
        <f t="shared" si="228"/>
        <v/>
      </c>
      <c r="R4934" s="51" t="str">
        <f>IF($B4934="","",IFERROR(VLOOKUP($B4934,'ABC rotación'!$C:$G,5,0),"C"))</f>
        <v/>
      </c>
      <c r="S4934" s="41" t="str">
        <f t="shared" si="229"/>
        <v/>
      </c>
      <c r="T4934" s="40" t="str">
        <f t="shared" si="230"/>
        <v/>
      </c>
      <c r="U4934" s="23" t="str">
        <f>IF($B4934="","",VLOOKUP($T4934,Tablas!$X$14:$Y$17,2,1))</f>
        <v/>
      </c>
    </row>
    <row r="4935" spans="2:21" x14ac:dyDescent="0.2">
      <c r="B4935" s="1" t="str">
        <f>IF(Tablas!B4933="","",Tablas!B4933)</f>
        <v/>
      </c>
      <c r="C4935" s="1" t="str">
        <f>IF(Tablas!C4933="","",Tablas!C4933)</f>
        <v/>
      </c>
      <c r="D4935" s="1" t="str">
        <f>IF(Tablas!D4933="","",Tablas!D4933)</f>
        <v/>
      </c>
      <c r="E4935" s="1" t="str">
        <f>IF(Tablas!E4933="","",Tablas!E4933)</f>
        <v/>
      </c>
      <c r="F4935" s="1" t="str">
        <f>IF(Tablas!F4933="","",Tablas!F4933)</f>
        <v/>
      </c>
      <c r="G4935" s="1" t="str">
        <f>IF(Tablas!I4933="","",Tablas!I4933)</f>
        <v/>
      </c>
      <c r="H4935" s="1" t="s">
        <v>911</v>
      </c>
      <c r="I4935" s="39" t="str">
        <f>IF($B4935="","",-SUMIFS(Tabla7[Cantidad],Tabla7[Código del producto],$B4935,Tabla7[Tipo de movimiento],"SALIDA",Tabla7[Mes],I$5))</f>
        <v/>
      </c>
      <c r="J4935" s="39" t="str">
        <f>IF($B4935="","",-SUMIFS(Tabla7[Cantidad],Tabla7[Código del producto],$B4935,Tabla7[Tipo de movimiento],"SALIDA",Tabla7[Mes],J$5))</f>
        <v/>
      </c>
      <c r="K4935" s="39" t="str">
        <f>IF($B4935="","",-SUMIFS(Tabla7[Cantidad],Tabla7[Código del producto],$B4935,Tabla7[Tipo de movimiento],"SALIDA",Tabla7[Mes],K$5))</f>
        <v/>
      </c>
      <c r="L4935" s="39" t="str">
        <f>IF($B4935="","",-SUMIFS(Tabla7[Cantidad],Tabla7[Código del producto],$B4935,Tabla7[Tipo de movimiento],"SALIDA",Tabla7[Mes],L$5))</f>
        <v/>
      </c>
      <c r="M4935" s="39" t="str">
        <f>IF($B4935="","",-SUMIFS(Tabla7[Cantidad],Tabla7[Código del producto],$B4935,Tabla7[Tipo de movimiento],"SALIDA",Tabla7[Mes],M$5))</f>
        <v/>
      </c>
      <c r="N4935" s="39" t="str">
        <f>IF($B4935="","",-SUMIFS(Tabla7[Cantidad],Tabla7[Código del producto],$B4935,Tabla7[Tipo de movimiento],"SALIDA",Tabla7[Mes],N$5))</f>
        <v/>
      </c>
      <c r="O4935" s="39" t="str">
        <f>IF($B4935="","",-SUMIFS(Tabla7[Cantidad],Tabla7[Código del producto],$B4935,Tabla7[Tipo de movimiento],"SALIDA",Tabla7[Mes],O$5))</f>
        <v/>
      </c>
      <c r="P4935" s="39" t="str">
        <f>IF($B4935="","",-SUMIFS(Tabla7[Cantidad],Tabla7[Código del producto],$B4935,Tabla7[Tipo de movimiento],"SALIDA",Tabla7[Mes],P$5))</f>
        <v/>
      </c>
      <c r="Q4935" s="39" t="str">
        <f t="shared" ref="Q4935:Q4998" si="231">IF($B4935="","",IFERROR(AVERAGE(N4935:P4935),0))</f>
        <v/>
      </c>
      <c r="R4935" s="51" t="str">
        <f>IF($B4935="","",IFERROR(VLOOKUP($B4935,'ABC rotación'!$C:$G,5,0),"C"))</f>
        <v/>
      </c>
      <c r="S4935" s="41" t="str">
        <f t="shared" ref="S4935:S4998" si="232">IF($B4935="","",IFERROR(H4935/Q4935*30,0))</f>
        <v/>
      </c>
      <c r="T4935" s="40" t="str">
        <f t="shared" ref="T4935:T4998" si="233">IF($B4935="","",S4935/F4935)</f>
        <v/>
      </c>
      <c r="U4935" s="23" t="str">
        <f>IF($B4935="","",VLOOKUP($T4935,Tablas!$X$14:$Y$17,2,1))</f>
        <v/>
      </c>
    </row>
    <row r="4936" spans="2:21" x14ac:dyDescent="0.2">
      <c r="B4936" s="1" t="str">
        <f>IF(Tablas!B4934="","",Tablas!B4934)</f>
        <v/>
      </c>
      <c r="C4936" s="1" t="str">
        <f>IF(Tablas!C4934="","",Tablas!C4934)</f>
        <v/>
      </c>
      <c r="D4936" s="1" t="str">
        <f>IF(Tablas!D4934="","",Tablas!D4934)</f>
        <v/>
      </c>
      <c r="E4936" s="1" t="str">
        <f>IF(Tablas!E4934="","",Tablas!E4934)</f>
        <v/>
      </c>
      <c r="F4936" s="1" t="str">
        <f>IF(Tablas!F4934="","",Tablas!F4934)</f>
        <v/>
      </c>
      <c r="G4936" s="1" t="str">
        <f>IF(Tablas!I4934="","",Tablas!I4934)</f>
        <v/>
      </c>
      <c r="H4936" s="1" t="s">
        <v>911</v>
      </c>
      <c r="I4936" s="39" t="str">
        <f>IF($B4936="","",-SUMIFS(Tabla7[Cantidad],Tabla7[Código del producto],$B4936,Tabla7[Tipo de movimiento],"SALIDA",Tabla7[Mes],I$5))</f>
        <v/>
      </c>
      <c r="J4936" s="39" t="str">
        <f>IF($B4936="","",-SUMIFS(Tabla7[Cantidad],Tabla7[Código del producto],$B4936,Tabla7[Tipo de movimiento],"SALIDA",Tabla7[Mes],J$5))</f>
        <v/>
      </c>
      <c r="K4936" s="39" t="str">
        <f>IF($B4936="","",-SUMIFS(Tabla7[Cantidad],Tabla7[Código del producto],$B4936,Tabla7[Tipo de movimiento],"SALIDA",Tabla7[Mes],K$5))</f>
        <v/>
      </c>
      <c r="L4936" s="39" t="str">
        <f>IF($B4936="","",-SUMIFS(Tabla7[Cantidad],Tabla7[Código del producto],$B4936,Tabla7[Tipo de movimiento],"SALIDA",Tabla7[Mes],L$5))</f>
        <v/>
      </c>
      <c r="M4936" s="39" t="str">
        <f>IF($B4936="","",-SUMIFS(Tabla7[Cantidad],Tabla7[Código del producto],$B4936,Tabla7[Tipo de movimiento],"SALIDA",Tabla7[Mes],M$5))</f>
        <v/>
      </c>
      <c r="N4936" s="39" t="str">
        <f>IF($B4936="","",-SUMIFS(Tabla7[Cantidad],Tabla7[Código del producto],$B4936,Tabla7[Tipo de movimiento],"SALIDA",Tabla7[Mes],N$5))</f>
        <v/>
      </c>
      <c r="O4936" s="39" t="str">
        <f>IF($B4936="","",-SUMIFS(Tabla7[Cantidad],Tabla7[Código del producto],$B4936,Tabla7[Tipo de movimiento],"SALIDA",Tabla7[Mes],O$5))</f>
        <v/>
      </c>
      <c r="P4936" s="39" t="str">
        <f>IF($B4936="","",-SUMIFS(Tabla7[Cantidad],Tabla7[Código del producto],$B4936,Tabla7[Tipo de movimiento],"SALIDA",Tabla7[Mes],P$5))</f>
        <v/>
      </c>
      <c r="Q4936" s="39" t="str">
        <f t="shared" si="231"/>
        <v/>
      </c>
      <c r="R4936" s="51" t="str">
        <f>IF($B4936="","",IFERROR(VLOOKUP($B4936,'ABC rotación'!$C:$G,5,0),"C"))</f>
        <v/>
      </c>
      <c r="S4936" s="41" t="str">
        <f t="shared" si="232"/>
        <v/>
      </c>
      <c r="T4936" s="40" t="str">
        <f t="shared" si="233"/>
        <v/>
      </c>
      <c r="U4936" s="23" t="str">
        <f>IF($B4936="","",VLOOKUP($T4936,Tablas!$X$14:$Y$17,2,1))</f>
        <v/>
      </c>
    </row>
    <row r="4937" spans="2:21" x14ac:dyDescent="0.2">
      <c r="B4937" s="1" t="str">
        <f>IF(Tablas!B4935="","",Tablas!B4935)</f>
        <v/>
      </c>
      <c r="C4937" s="1" t="str">
        <f>IF(Tablas!C4935="","",Tablas!C4935)</f>
        <v/>
      </c>
      <c r="D4937" s="1" t="str">
        <f>IF(Tablas!D4935="","",Tablas!D4935)</f>
        <v/>
      </c>
      <c r="E4937" s="1" t="str">
        <f>IF(Tablas!E4935="","",Tablas!E4935)</f>
        <v/>
      </c>
      <c r="F4937" s="1" t="str">
        <f>IF(Tablas!F4935="","",Tablas!F4935)</f>
        <v/>
      </c>
      <c r="G4937" s="1" t="str">
        <f>IF(Tablas!I4935="","",Tablas!I4935)</f>
        <v/>
      </c>
      <c r="H4937" s="1" t="s">
        <v>911</v>
      </c>
      <c r="I4937" s="39" t="str">
        <f>IF($B4937="","",-SUMIFS(Tabla7[Cantidad],Tabla7[Código del producto],$B4937,Tabla7[Tipo de movimiento],"SALIDA",Tabla7[Mes],I$5))</f>
        <v/>
      </c>
      <c r="J4937" s="39" t="str">
        <f>IF($B4937="","",-SUMIFS(Tabla7[Cantidad],Tabla7[Código del producto],$B4937,Tabla7[Tipo de movimiento],"SALIDA",Tabla7[Mes],J$5))</f>
        <v/>
      </c>
      <c r="K4937" s="39" t="str">
        <f>IF($B4937="","",-SUMIFS(Tabla7[Cantidad],Tabla7[Código del producto],$B4937,Tabla7[Tipo de movimiento],"SALIDA",Tabla7[Mes],K$5))</f>
        <v/>
      </c>
      <c r="L4937" s="39" t="str">
        <f>IF($B4937="","",-SUMIFS(Tabla7[Cantidad],Tabla7[Código del producto],$B4937,Tabla7[Tipo de movimiento],"SALIDA",Tabla7[Mes],L$5))</f>
        <v/>
      </c>
      <c r="M4937" s="39" t="str">
        <f>IF($B4937="","",-SUMIFS(Tabla7[Cantidad],Tabla7[Código del producto],$B4937,Tabla7[Tipo de movimiento],"SALIDA",Tabla7[Mes],M$5))</f>
        <v/>
      </c>
      <c r="N4937" s="39" t="str">
        <f>IF($B4937="","",-SUMIFS(Tabla7[Cantidad],Tabla7[Código del producto],$B4937,Tabla7[Tipo de movimiento],"SALIDA",Tabla7[Mes],N$5))</f>
        <v/>
      </c>
      <c r="O4937" s="39" t="str">
        <f>IF($B4937="","",-SUMIFS(Tabla7[Cantidad],Tabla7[Código del producto],$B4937,Tabla7[Tipo de movimiento],"SALIDA",Tabla7[Mes],O$5))</f>
        <v/>
      </c>
      <c r="P4937" s="39" t="str">
        <f>IF($B4937="","",-SUMIFS(Tabla7[Cantidad],Tabla7[Código del producto],$B4937,Tabla7[Tipo de movimiento],"SALIDA",Tabla7[Mes],P$5))</f>
        <v/>
      </c>
      <c r="Q4937" s="39" t="str">
        <f t="shared" si="231"/>
        <v/>
      </c>
      <c r="R4937" s="51" t="str">
        <f>IF($B4937="","",IFERROR(VLOOKUP($B4937,'ABC rotación'!$C:$G,5,0),"C"))</f>
        <v/>
      </c>
      <c r="S4937" s="41" t="str">
        <f t="shared" si="232"/>
        <v/>
      </c>
      <c r="T4937" s="40" t="str">
        <f t="shared" si="233"/>
        <v/>
      </c>
      <c r="U4937" s="23" t="str">
        <f>IF($B4937="","",VLOOKUP($T4937,Tablas!$X$14:$Y$17,2,1))</f>
        <v/>
      </c>
    </row>
    <row r="4938" spans="2:21" x14ac:dyDescent="0.2">
      <c r="B4938" s="1" t="str">
        <f>IF(Tablas!B4936="","",Tablas!B4936)</f>
        <v/>
      </c>
      <c r="C4938" s="1" t="str">
        <f>IF(Tablas!C4936="","",Tablas!C4936)</f>
        <v/>
      </c>
      <c r="D4938" s="1" t="str">
        <f>IF(Tablas!D4936="","",Tablas!D4936)</f>
        <v/>
      </c>
      <c r="E4938" s="1" t="str">
        <f>IF(Tablas!E4936="","",Tablas!E4936)</f>
        <v/>
      </c>
      <c r="F4938" s="1" t="str">
        <f>IF(Tablas!F4936="","",Tablas!F4936)</f>
        <v/>
      </c>
      <c r="G4938" s="1" t="str">
        <f>IF(Tablas!I4936="","",Tablas!I4936)</f>
        <v/>
      </c>
      <c r="H4938" s="1" t="s">
        <v>911</v>
      </c>
      <c r="I4938" s="39" t="str">
        <f>IF($B4938="","",-SUMIFS(Tabla7[Cantidad],Tabla7[Código del producto],$B4938,Tabla7[Tipo de movimiento],"SALIDA",Tabla7[Mes],I$5))</f>
        <v/>
      </c>
      <c r="J4938" s="39" t="str">
        <f>IF($B4938="","",-SUMIFS(Tabla7[Cantidad],Tabla7[Código del producto],$B4938,Tabla7[Tipo de movimiento],"SALIDA",Tabla7[Mes],J$5))</f>
        <v/>
      </c>
      <c r="K4938" s="39" t="str">
        <f>IF($B4938="","",-SUMIFS(Tabla7[Cantidad],Tabla7[Código del producto],$B4938,Tabla7[Tipo de movimiento],"SALIDA",Tabla7[Mes],K$5))</f>
        <v/>
      </c>
      <c r="L4938" s="39" t="str">
        <f>IF($B4938="","",-SUMIFS(Tabla7[Cantidad],Tabla7[Código del producto],$B4938,Tabla7[Tipo de movimiento],"SALIDA",Tabla7[Mes],L$5))</f>
        <v/>
      </c>
      <c r="M4938" s="39" t="str">
        <f>IF($B4938="","",-SUMIFS(Tabla7[Cantidad],Tabla7[Código del producto],$B4938,Tabla7[Tipo de movimiento],"SALIDA",Tabla7[Mes],M$5))</f>
        <v/>
      </c>
      <c r="N4938" s="39" t="str">
        <f>IF($B4938="","",-SUMIFS(Tabla7[Cantidad],Tabla7[Código del producto],$B4938,Tabla7[Tipo de movimiento],"SALIDA",Tabla7[Mes],N$5))</f>
        <v/>
      </c>
      <c r="O4938" s="39" t="str">
        <f>IF($B4938="","",-SUMIFS(Tabla7[Cantidad],Tabla7[Código del producto],$B4938,Tabla7[Tipo de movimiento],"SALIDA",Tabla7[Mes],O$5))</f>
        <v/>
      </c>
      <c r="P4938" s="39" t="str">
        <f>IF($B4938="","",-SUMIFS(Tabla7[Cantidad],Tabla7[Código del producto],$B4938,Tabla7[Tipo de movimiento],"SALIDA",Tabla7[Mes],P$5))</f>
        <v/>
      </c>
      <c r="Q4938" s="39" t="str">
        <f t="shared" si="231"/>
        <v/>
      </c>
      <c r="R4938" s="51" t="str">
        <f>IF($B4938="","",IFERROR(VLOOKUP($B4938,'ABC rotación'!$C:$G,5,0),"C"))</f>
        <v/>
      </c>
      <c r="S4938" s="41" t="str">
        <f t="shared" si="232"/>
        <v/>
      </c>
      <c r="T4938" s="40" t="str">
        <f t="shared" si="233"/>
        <v/>
      </c>
      <c r="U4938" s="23" t="str">
        <f>IF($B4938="","",VLOOKUP($T4938,Tablas!$X$14:$Y$17,2,1))</f>
        <v/>
      </c>
    </row>
    <row r="4939" spans="2:21" x14ac:dyDescent="0.2">
      <c r="B4939" s="1" t="str">
        <f>IF(Tablas!B4937="","",Tablas!B4937)</f>
        <v/>
      </c>
      <c r="C4939" s="1" t="str">
        <f>IF(Tablas!C4937="","",Tablas!C4937)</f>
        <v/>
      </c>
      <c r="D4939" s="1" t="str">
        <f>IF(Tablas!D4937="","",Tablas!D4937)</f>
        <v/>
      </c>
      <c r="E4939" s="1" t="str">
        <f>IF(Tablas!E4937="","",Tablas!E4937)</f>
        <v/>
      </c>
      <c r="F4939" s="1" t="str">
        <f>IF(Tablas!F4937="","",Tablas!F4937)</f>
        <v/>
      </c>
      <c r="G4939" s="1" t="str">
        <f>IF(Tablas!I4937="","",Tablas!I4937)</f>
        <v/>
      </c>
      <c r="H4939" s="1" t="s">
        <v>911</v>
      </c>
      <c r="I4939" s="39" t="str">
        <f>IF($B4939="","",-SUMIFS(Tabla7[Cantidad],Tabla7[Código del producto],$B4939,Tabla7[Tipo de movimiento],"SALIDA",Tabla7[Mes],I$5))</f>
        <v/>
      </c>
      <c r="J4939" s="39" t="str">
        <f>IF($B4939="","",-SUMIFS(Tabla7[Cantidad],Tabla7[Código del producto],$B4939,Tabla7[Tipo de movimiento],"SALIDA",Tabla7[Mes],J$5))</f>
        <v/>
      </c>
      <c r="K4939" s="39" t="str">
        <f>IF($B4939="","",-SUMIFS(Tabla7[Cantidad],Tabla7[Código del producto],$B4939,Tabla7[Tipo de movimiento],"SALIDA",Tabla7[Mes],K$5))</f>
        <v/>
      </c>
      <c r="L4939" s="39" t="str">
        <f>IF($B4939="","",-SUMIFS(Tabla7[Cantidad],Tabla7[Código del producto],$B4939,Tabla7[Tipo de movimiento],"SALIDA",Tabla7[Mes],L$5))</f>
        <v/>
      </c>
      <c r="M4939" s="39" t="str">
        <f>IF($B4939="","",-SUMIFS(Tabla7[Cantidad],Tabla7[Código del producto],$B4939,Tabla7[Tipo de movimiento],"SALIDA",Tabla7[Mes],M$5))</f>
        <v/>
      </c>
      <c r="N4939" s="39" t="str">
        <f>IF($B4939="","",-SUMIFS(Tabla7[Cantidad],Tabla7[Código del producto],$B4939,Tabla7[Tipo de movimiento],"SALIDA",Tabla7[Mes],N$5))</f>
        <v/>
      </c>
      <c r="O4939" s="39" t="str">
        <f>IF($B4939="","",-SUMIFS(Tabla7[Cantidad],Tabla7[Código del producto],$B4939,Tabla7[Tipo de movimiento],"SALIDA",Tabla7[Mes],O$5))</f>
        <v/>
      </c>
      <c r="P4939" s="39" t="str">
        <f>IF($B4939="","",-SUMIFS(Tabla7[Cantidad],Tabla7[Código del producto],$B4939,Tabla7[Tipo de movimiento],"SALIDA",Tabla7[Mes],P$5))</f>
        <v/>
      </c>
      <c r="Q4939" s="39" t="str">
        <f t="shared" si="231"/>
        <v/>
      </c>
      <c r="R4939" s="51" t="str">
        <f>IF($B4939="","",IFERROR(VLOOKUP($B4939,'ABC rotación'!$C:$G,5,0),"C"))</f>
        <v/>
      </c>
      <c r="S4939" s="41" t="str">
        <f t="shared" si="232"/>
        <v/>
      </c>
      <c r="T4939" s="40" t="str">
        <f t="shared" si="233"/>
        <v/>
      </c>
      <c r="U4939" s="23" t="str">
        <f>IF($B4939="","",VLOOKUP($T4939,Tablas!$X$14:$Y$17,2,1))</f>
        <v/>
      </c>
    </row>
    <row r="4940" spans="2:21" x14ac:dyDescent="0.2">
      <c r="B4940" s="1" t="str">
        <f>IF(Tablas!B4938="","",Tablas!B4938)</f>
        <v/>
      </c>
      <c r="C4940" s="1" t="str">
        <f>IF(Tablas!C4938="","",Tablas!C4938)</f>
        <v/>
      </c>
      <c r="D4940" s="1" t="str">
        <f>IF(Tablas!D4938="","",Tablas!D4938)</f>
        <v/>
      </c>
      <c r="E4940" s="1" t="str">
        <f>IF(Tablas!E4938="","",Tablas!E4938)</f>
        <v/>
      </c>
      <c r="F4940" s="1" t="str">
        <f>IF(Tablas!F4938="","",Tablas!F4938)</f>
        <v/>
      </c>
      <c r="G4940" s="1" t="str">
        <f>IF(Tablas!I4938="","",Tablas!I4938)</f>
        <v/>
      </c>
      <c r="H4940" s="1" t="s">
        <v>911</v>
      </c>
      <c r="I4940" s="39" t="str">
        <f>IF($B4940="","",-SUMIFS(Tabla7[Cantidad],Tabla7[Código del producto],$B4940,Tabla7[Tipo de movimiento],"SALIDA",Tabla7[Mes],I$5))</f>
        <v/>
      </c>
      <c r="J4940" s="39" t="str">
        <f>IF($B4940="","",-SUMIFS(Tabla7[Cantidad],Tabla7[Código del producto],$B4940,Tabla7[Tipo de movimiento],"SALIDA",Tabla7[Mes],J$5))</f>
        <v/>
      </c>
      <c r="K4940" s="39" t="str">
        <f>IF($B4940="","",-SUMIFS(Tabla7[Cantidad],Tabla7[Código del producto],$B4940,Tabla7[Tipo de movimiento],"SALIDA",Tabla7[Mes],K$5))</f>
        <v/>
      </c>
      <c r="L4940" s="39" t="str">
        <f>IF($B4940="","",-SUMIFS(Tabla7[Cantidad],Tabla7[Código del producto],$B4940,Tabla7[Tipo de movimiento],"SALIDA",Tabla7[Mes],L$5))</f>
        <v/>
      </c>
      <c r="M4940" s="39" t="str">
        <f>IF($B4940="","",-SUMIFS(Tabla7[Cantidad],Tabla7[Código del producto],$B4940,Tabla7[Tipo de movimiento],"SALIDA",Tabla7[Mes],M$5))</f>
        <v/>
      </c>
      <c r="N4940" s="39" t="str">
        <f>IF($B4940="","",-SUMIFS(Tabla7[Cantidad],Tabla7[Código del producto],$B4940,Tabla7[Tipo de movimiento],"SALIDA",Tabla7[Mes],N$5))</f>
        <v/>
      </c>
      <c r="O4940" s="39" t="str">
        <f>IF($B4940="","",-SUMIFS(Tabla7[Cantidad],Tabla7[Código del producto],$B4940,Tabla7[Tipo de movimiento],"SALIDA",Tabla7[Mes],O$5))</f>
        <v/>
      </c>
      <c r="P4940" s="39" t="str">
        <f>IF($B4940="","",-SUMIFS(Tabla7[Cantidad],Tabla7[Código del producto],$B4940,Tabla7[Tipo de movimiento],"SALIDA",Tabla7[Mes],P$5))</f>
        <v/>
      </c>
      <c r="Q4940" s="39" t="str">
        <f t="shared" si="231"/>
        <v/>
      </c>
      <c r="R4940" s="51" t="str">
        <f>IF($B4940="","",IFERROR(VLOOKUP($B4940,'ABC rotación'!$C:$G,5,0),"C"))</f>
        <v/>
      </c>
      <c r="S4940" s="41" t="str">
        <f t="shared" si="232"/>
        <v/>
      </c>
      <c r="T4940" s="40" t="str">
        <f t="shared" si="233"/>
        <v/>
      </c>
      <c r="U4940" s="23" t="str">
        <f>IF($B4940="","",VLOOKUP($T4940,Tablas!$X$14:$Y$17,2,1))</f>
        <v/>
      </c>
    </row>
    <row r="4941" spans="2:21" x14ac:dyDescent="0.2">
      <c r="B4941" s="1" t="str">
        <f>IF(Tablas!B4939="","",Tablas!B4939)</f>
        <v/>
      </c>
      <c r="C4941" s="1" t="str">
        <f>IF(Tablas!C4939="","",Tablas!C4939)</f>
        <v/>
      </c>
      <c r="D4941" s="1" t="str">
        <f>IF(Tablas!D4939="","",Tablas!D4939)</f>
        <v/>
      </c>
      <c r="E4941" s="1" t="str">
        <f>IF(Tablas!E4939="","",Tablas!E4939)</f>
        <v/>
      </c>
      <c r="F4941" s="1" t="str">
        <f>IF(Tablas!F4939="","",Tablas!F4939)</f>
        <v/>
      </c>
      <c r="G4941" s="1" t="str">
        <f>IF(Tablas!I4939="","",Tablas!I4939)</f>
        <v/>
      </c>
      <c r="H4941" s="1" t="s">
        <v>911</v>
      </c>
      <c r="I4941" s="39" t="str">
        <f>IF($B4941="","",-SUMIFS(Tabla7[Cantidad],Tabla7[Código del producto],$B4941,Tabla7[Tipo de movimiento],"SALIDA",Tabla7[Mes],I$5))</f>
        <v/>
      </c>
      <c r="J4941" s="39" t="str">
        <f>IF($B4941="","",-SUMIFS(Tabla7[Cantidad],Tabla7[Código del producto],$B4941,Tabla7[Tipo de movimiento],"SALIDA",Tabla7[Mes],J$5))</f>
        <v/>
      </c>
      <c r="K4941" s="39" t="str">
        <f>IF($B4941="","",-SUMIFS(Tabla7[Cantidad],Tabla7[Código del producto],$B4941,Tabla7[Tipo de movimiento],"SALIDA",Tabla7[Mes],K$5))</f>
        <v/>
      </c>
      <c r="L4941" s="39" t="str">
        <f>IF($B4941="","",-SUMIFS(Tabla7[Cantidad],Tabla7[Código del producto],$B4941,Tabla7[Tipo de movimiento],"SALIDA",Tabla7[Mes],L$5))</f>
        <v/>
      </c>
      <c r="M4941" s="39" t="str">
        <f>IF($B4941="","",-SUMIFS(Tabla7[Cantidad],Tabla7[Código del producto],$B4941,Tabla7[Tipo de movimiento],"SALIDA",Tabla7[Mes],M$5))</f>
        <v/>
      </c>
      <c r="N4941" s="39" t="str">
        <f>IF($B4941="","",-SUMIFS(Tabla7[Cantidad],Tabla7[Código del producto],$B4941,Tabla7[Tipo de movimiento],"SALIDA",Tabla7[Mes],N$5))</f>
        <v/>
      </c>
      <c r="O4941" s="39" t="str">
        <f>IF($B4941="","",-SUMIFS(Tabla7[Cantidad],Tabla7[Código del producto],$B4941,Tabla7[Tipo de movimiento],"SALIDA",Tabla7[Mes],O$5))</f>
        <v/>
      </c>
      <c r="P4941" s="39" t="str">
        <f>IF($B4941="","",-SUMIFS(Tabla7[Cantidad],Tabla7[Código del producto],$B4941,Tabla7[Tipo de movimiento],"SALIDA",Tabla7[Mes],P$5))</f>
        <v/>
      </c>
      <c r="Q4941" s="39" t="str">
        <f t="shared" si="231"/>
        <v/>
      </c>
      <c r="R4941" s="51" t="str">
        <f>IF($B4941="","",IFERROR(VLOOKUP($B4941,'ABC rotación'!$C:$G,5,0),"C"))</f>
        <v/>
      </c>
      <c r="S4941" s="41" t="str">
        <f t="shared" si="232"/>
        <v/>
      </c>
      <c r="T4941" s="40" t="str">
        <f t="shared" si="233"/>
        <v/>
      </c>
      <c r="U4941" s="23" t="str">
        <f>IF($B4941="","",VLOOKUP($T4941,Tablas!$X$14:$Y$17,2,1))</f>
        <v/>
      </c>
    </row>
    <row r="4942" spans="2:21" x14ac:dyDescent="0.2">
      <c r="B4942" s="1" t="str">
        <f>IF(Tablas!B4940="","",Tablas!B4940)</f>
        <v/>
      </c>
      <c r="C4942" s="1" t="str">
        <f>IF(Tablas!C4940="","",Tablas!C4940)</f>
        <v/>
      </c>
      <c r="D4942" s="1" t="str">
        <f>IF(Tablas!D4940="","",Tablas!D4940)</f>
        <v/>
      </c>
      <c r="E4942" s="1" t="str">
        <f>IF(Tablas!E4940="","",Tablas!E4940)</f>
        <v/>
      </c>
      <c r="F4942" s="1" t="str">
        <f>IF(Tablas!F4940="","",Tablas!F4940)</f>
        <v/>
      </c>
      <c r="G4942" s="1" t="str">
        <f>IF(Tablas!I4940="","",Tablas!I4940)</f>
        <v/>
      </c>
      <c r="H4942" s="1" t="s">
        <v>911</v>
      </c>
      <c r="I4942" s="39" t="str">
        <f>IF($B4942="","",-SUMIFS(Tabla7[Cantidad],Tabla7[Código del producto],$B4942,Tabla7[Tipo de movimiento],"SALIDA",Tabla7[Mes],I$5))</f>
        <v/>
      </c>
      <c r="J4942" s="39" t="str">
        <f>IF($B4942="","",-SUMIFS(Tabla7[Cantidad],Tabla7[Código del producto],$B4942,Tabla7[Tipo de movimiento],"SALIDA",Tabla7[Mes],J$5))</f>
        <v/>
      </c>
      <c r="K4942" s="39" t="str">
        <f>IF($B4942="","",-SUMIFS(Tabla7[Cantidad],Tabla7[Código del producto],$B4942,Tabla7[Tipo de movimiento],"SALIDA",Tabla7[Mes],K$5))</f>
        <v/>
      </c>
      <c r="L4942" s="39" t="str">
        <f>IF($B4942="","",-SUMIFS(Tabla7[Cantidad],Tabla7[Código del producto],$B4942,Tabla7[Tipo de movimiento],"SALIDA",Tabla7[Mes],L$5))</f>
        <v/>
      </c>
      <c r="M4942" s="39" t="str">
        <f>IF($B4942="","",-SUMIFS(Tabla7[Cantidad],Tabla7[Código del producto],$B4942,Tabla7[Tipo de movimiento],"SALIDA",Tabla7[Mes],M$5))</f>
        <v/>
      </c>
      <c r="N4942" s="39" t="str">
        <f>IF($B4942="","",-SUMIFS(Tabla7[Cantidad],Tabla7[Código del producto],$B4942,Tabla7[Tipo de movimiento],"SALIDA",Tabla7[Mes],N$5))</f>
        <v/>
      </c>
      <c r="O4942" s="39" t="str">
        <f>IF($B4942="","",-SUMIFS(Tabla7[Cantidad],Tabla7[Código del producto],$B4942,Tabla7[Tipo de movimiento],"SALIDA",Tabla7[Mes],O$5))</f>
        <v/>
      </c>
      <c r="P4942" s="39" t="str">
        <f>IF($B4942="","",-SUMIFS(Tabla7[Cantidad],Tabla7[Código del producto],$B4942,Tabla7[Tipo de movimiento],"SALIDA",Tabla7[Mes],P$5))</f>
        <v/>
      </c>
      <c r="Q4942" s="39" t="str">
        <f t="shared" si="231"/>
        <v/>
      </c>
      <c r="R4942" s="51" t="str">
        <f>IF($B4942="","",IFERROR(VLOOKUP($B4942,'ABC rotación'!$C:$G,5,0),"C"))</f>
        <v/>
      </c>
      <c r="S4942" s="41" t="str">
        <f t="shared" si="232"/>
        <v/>
      </c>
      <c r="T4942" s="40" t="str">
        <f t="shared" si="233"/>
        <v/>
      </c>
      <c r="U4942" s="23" t="str">
        <f>IF($B4942="","",VLOOKUP($T4942,Tablas!$X$14:$Y$17,2,1))</f>
        <v/>
      </c>
    </row>
    <row r="4943" spans="2:21" x14ac:dyDescent="0.2">
      <c r="B4943" s="1" t="str">
        <f>IF(Tablas!B4941="","",Tablas!B4941)</f>
        <v/>
      </c>
      <c r="C4943" s="1" t="str">
        <f>IF(Tablas!C4941="","",Tablas!C4941)</f>
        <v/>
      </c>
      <c r="D4943" s="1" t="str">
        <f>IF(Tablas!D4941="","",Tablas!D4941)</f>
        <v/>
      </c>
      <c r="E4943" s="1" t="str">
        <f>IF(Tablas!E4941="","",Tablas!E4941)</f>
        <v/>
      </c>
      <c r="F4943" s="1" t="str">
        <f>IF(Tablas!F4941="","",Tablas!F4941)</f>
        <v/>
      </c>
      <c r="G4943" s="1" t="str">
        <f>IF(Tablas!I4941="","",Tablas!I4941)</f>
        <v/>
      </c>
      <c r="H4943" s="1" t="s">
        <v>911</v>
      </c>
      <c r="I4943" s="39" t="str">
        <f>IF($B4943="","",-SUMIFS(Tabla7[Cantidad],Tabla7[Código del producto],$B4943,Tabla7[Tipo de movimiento],"SALIDA",Tabla7[Mes],I$5))</f>
        <v/>
      </c>
      <c r="J4943" s="39" t="str">
        <f>IF($B4943="","",-SUMIFS(Tabla7[Cantidad],Tabla7[Código del producto],$B4943,Tabla7[Tipo de movimiento],"SALIDA",Tabla7[Mes],J$5))</f>
        <v/>
      </c>
      <c r="K4943" s="39" t="str">
        <f>IF($B4943="","",-SUMIFS(Tabla7[Cantidad],Tabla7[Código del producto],$B4943,Tabla7[Tipo de movimiento],"SALIDA",Tabla7[Mes],K$5))</f>
        <v/>
      </c>
      <c r="L4943" s="39" t="str">
        <f>IF($B4943="","",-SUMIFS(Tabla7[Cantidad],Tabla7[Código del producto],$B4943,Tabla7[Tipo de movimiento],"SALIDA",Tabla7[Mes],L$5))</f>
        <v/>
      </c>
      <c r="M4943" s="39" t="str">
        <f>IF($B4943="","",-SUMIFS(Tabla7[Cantidad],Tabla7[Código del producto],$B4943,Tabla7[Tipo de movimiento],"SALIDA",Tabla7[Mes],M$5))</f>
        <v/>
      </c>
      <c r="N4943" s="39" t="str">
        <f>IF($B4943="","",-SUMIFS(Tabla7[Cantidad],Tabla7[Código del producto],$B4943,Tabla7[Tipo de movimiento],"SALIDA",Tabla7[Mes],N$5))</f>
        <v/>
      </c>
      <c r="O4943" s="39" t="str">
        <f>IF($B4943="","",-SUMIFS(Tabla7[Cantidad],Tabla7[Código del producto],$B4943,Tabla7[Tipo de movimiento],"SALIDA",Tabla7[Mes],O$5))</f>
        <v/>
      </c>
      <c r="P4943" s="39" t="str">
        <f>IF($B4943="","",-SUMIFS(Tabla7[Cantidad],Tabla7[Código del producto],$B4943,Tabla7[Tipo de movimiento],"SALIDA",Tabla7[Mes],P$5))</f>
        <v/>
      </c>
      <c r="Q4943" s="39" t="str">
        <f t="shared" si="231"/>
        <v/>
      </c>
      <c r="R4943" s="51" t="str">
        <f>IF($B4943="","",IFERROR(VLOOKUP($B4943,'ABC rotación'!$C:$G,5,0),"C"))</f>
        <v/>
      </c>
      <c r="S4943" s="41" t="str">
        <f t="shared" si="232"/>
        <v/>
      </c>
      <c r="T4943" s="40" t="str">
        <f t="shared" si="233"/>
        <v/>
      </c>
      <c r="U4943" s="23" t="str">
        <f>IF($B4943="","",VLOOKUP($T4943,Tablas!$X$14:$Y$17,2,1))</f>
        <v/>
      </c>
    </row>
    <row r="4944" spans="2:21" x14ac:dyDescent="0.2">
      <c r="B4944" s="1" t="str">
        <f>IF(Tablas!B4942="","",Tablas!B4942)</f>
        <v/>
      </c>
      <c r="C4944" s="1" t="str">
        <f>IF(Tablas!C4942="","",Tablas!C4942)</f>
        <v/>
      </c>
      <c r="D4944" s="1" t="str">
        <f>IF(Tablas!D4942="","",Tablas!D4942)</f>
        <v/>
      </c>
      <c r="E4944" s="1" t="str">
        <f>IF(Tablas!E4942="","",Tablas!E4942)</f>
        <v/>
      </c>
      <c r="F4944" s="1" t="str">
        <f>IF(Tablas!F4942="","",Tablas!F4942)</f>
        <v/>
      </c>
      <c r="G4944" s="1" t="str">
        <f>IF(Tablas!I4942="","",Tablas!I4942)</f>
        <v/>
      </c>
      <c r="H4944" s="1" t="s">
        <v>911</v>
      </c>
      <c r="I4944" s="39" t="str">
        <f>IF($B4944="","",-SUMIFS(Tabla7[Cantidad],Tabla7[Código del producto],$B4944,Tabla7[Tipo de movimiento],"SALIDA",Tabla7[Mes],I$5))</f>
        <v/>
      </c>
      <c r="J4944" s="39" t="str">
        <f>IF($B4944="","",-SUMIFS(Tabla7[Cantidad],Tabla7[Código del producto],$B4944,Tabla7[Tipo de movimiento],"SALIDA",Tabla7[Mes],J$5))</f>
        <v/>
      </c>
      <c r="K4944" s="39" t="str">
        <f>IF($B4944="","",-SUMIFS(Tabla7[Cantidad],Tabla7[Código del producto],$B4944,Tabla7[Tipo de movimiento],"SALIDA",Tabla7[Mes],K$5))</f>
        <v/>
      </c>
      <c r="L4944" s="39" t="str">
        <f>IF($B4944="","",-SUMIFS(Tabla7[Cantidad],Tabla7[Código del producto],$B4944,Tabla7[Tipo de movimiento],"SALIDA",Tabla7[Mes],L$5))</f>
        <v/>
      </c>
      <c r="M4944" s="39" t="str">
        <f>IF($B4944="","",-SUMIFS(Tabla7[Cantidad],Tabla7[Código del producto],$B4944,Tabla7[Tipo de movimiento],"SALIDA",Tabla7[Mes],M$5))</f>
        <v/>
      </c>
      <c r="N4944" s="39" t="str">
        <f>IF($B4944="","",-SUMIFS(Tabla7[Cantidad],Tabla7[Código del producto],$B4944,Tabla7[Tipo de movimiento],"SALIDA",Tabla7[Mes],N$5))</f>
        <v/>
      </c>
      <c r="O4944" s="39" t="str">
        <f>IF($B4944="","",-SUMIFS(Tabla7[Cantidad],Tabla7[Código del producto],$B4944,Tabla7[Tipo de movimiento],"SALIDA",Tabla7[Mes],O$5))</f>
        <v/>
      </c>
      <c r="P4944" s="39" t="str">
        <f>IF($B4944="","",-SUMIFS(Tabla7[Cantidad],Tabla7[Código del producto],$B4944,Tabla7[Tipo de movimiento],"SALIDA",Tabla7[Mes],P$5))</f>
        <v/>
      </c>
      <c r="Q4944" s="39" t="str">
        <f t="shared" si="231"/>
        <v/>
      </c>
      <c r="R4944" s="51" t="str">
        <f>IF($B4944="","",IFERROR(VLOOKUP($B4944,'ABC rotación'!$C:$G,5,0),"C"))</f>
        <v/>
      </c>
      <c r="S4944" s="41" t="str">
        <f t="shared" si="232"/>
        <v/>
      </c>
      <c r="T4944" s="40" t="str">
        <f t="shared" si="233"/>
        <v/>
      </c>
      <c r="U4944" s="23" t="str">
        <f>IF($B4944="","",VLOOKUP($T4944,Tablas!$X$14:$Y$17,2,1))</f>
        <v/>
      </c>
    </row>
    <row r="4945" spans="2:21" x14ac:dyDescent="0.2">
      <c r="B4945" s="1" t="str">
        <f>IF(Tablas!B4943="","",Tablas!B4943)</f>
        <v/>
      </c>
      <c r="C4945" s="1" t="str">
        <f>IF(Tablas!C4943="","",Tablas!C4943)</f>
        <v/>
      </c>
      <c r="D4945" s="1" t="str">
        <f>IF(Tablas!D4943="","",Tablas!D4943)</f>
        <v/>
      </c>
      <c r="E4945" s="1" t="str">
        <f>IF(Tablas!E4943="","",Tablas!E4943)</f>
        <v/>
      </c>
      <c r="F4945" s="1" t="str">
        <f>IF(Tablas!F4943="","",Tablas!F4943)</f>
        <v/>
      </c>
      <c r="G4945" s="1" t="str">
        <f>IF(Tablas!I4943="","",Tablas!I4943)</f>
        <v/>
      </c>
      <c r="H4945" s="1" t="s">
        <v>911</v>
      </c>
      <c r="I4945" s="39" t="str">
        <f>IF($B4945="","",-SUMIFS(Tabla7[Cantidad],Tabla7[Código del producto],$B4945,Tabla7[Tipo de movimiento],"SALIDA",Tabla7[Mes],I$5))</f>
        <v/>
      </c>
      <c r="J4945" s="39" t="str">
        <f>IF($B4945="","",-SUMIFS(Tabla7[Cantidad],Tabla7[Código del producto],$B4945,Tabla7[Tipo de movimiento],"SALIDA",Tabla7[Mes],J$5))</f>
        <v/>
      </c>
      <c r="K4945" s="39" t="str">
        <f>IF($B4945="","",-SUMIFS(Tabla7[Cantidad],Tabla7[Código del producto],$B4945,Tabla7[Tipo de movimiento],"SALIDA",Tabla7[Mes],K$5))</f>
        <v/>
      </c>
      <c r="L4945" s="39" t="str">
        <f>IF($B4945="","",-SUMIFS(Tabla7[Cantidad],Tabla7[Código del producto],$B4945,Tabla7[Tipo de movimiento],"SALIDA",Tabla7[Mes],L$5))</f>
        <v/>
      </c>
      <c r="M4945" s="39" t="str">
        <f>IF($B4945="","",-SUMIFS(Tabla7[Cantidad],Tabla7[Código del producto],$B4945,Tabla7[Tipo de movimiento],"SALIDA",Tabla7[Mes],M$5))</f>
        <v/>
      </c>
      <c r="N4945" s="39" t="str">
        <f>IF($B4945="","",-SUMIFS(Tabla7[Cantidad],Tabla7[Código del producto],$B4945,Tabla7[Tipo de movimiento],"SALIDA",Tabla7[Mes],N$5))</f>
        <v/>
      </c>
      <c r="O4945" s="39" t="str">
        <f>IF($B4945="","",-SUMIFS(Tabla7[Cantidad],Tabla7[Código del producto],$B4945,Tabla7[Tipo de movimiento],"SALIDA",Tabla7[Mes],O$5))</f>
        <v/>
      </c>
      <c r="P4945" s="39" t="str">
        <f>IF($B4945="","",-SUMIFS(Tabla7[Cantidad],Tabla7[Código del producto],$B4945,Tabla7[Tipo de movimiento],"SALIDA",Tabla7[Mes],P$5))</f>
        <v/>
      </c>
      <c r="Q4945" s="39" t="str">
        <f t="shared" si="231"/>
        <v/>
      </c>
      <c r="R4945" s="51" t="str">
        <f>IF($B4945="","",IFERROR(VLOOKUP($B4945,'ABC rotación'!$C:$G,5,0),"C"))</f>
        <v/>
      </c>
      <c r="S4945" s="41" t="str">
        <f t="shared" si="232"/>
        <v/>
      </c>
      <c r="T4945" s="40" t="str">
        <f t="shared" si="233"/>
        <v/>
      </c>
      <c r="U4945" s="23" t="str">
        <f>IF($B4945="","",VLOOKUP($T4945,Tablas!$X$14:$Y$17,2,1))</f>
        <v/>
      </c>
    </row>
    <row r="4946" spans="2:21" x14ac:dyDescent="0.2">
      <c r="B4946" s="1" t="str">
        <f>IF(Tablas!B4944="","",Tablas!B4944)</f>
        <v/>
      </c>
      <c r="C4946" s="1" t="str">
        <f>IF(Tablas!C4944="","",Tablas!C4944)</f>
        <v/>
      </c>
      <c r="D4946" s="1" t="str">
        <f>IF(Tablas!D4944="","",Tablas!D4944)</f>
        <v/>
      </c>
      <c r="E4946" s="1" t="str">
        <f>IF(Tablas!E4944="","",Tablas!E4944)</f>
        <v/>
      </c>
      <c r="F4946" s="1" t="str">
        <f>IF(Tablas!F4944="","",Tablas!F4944)</f>
        <v/>
      </c>
      <c r="G4946" s="1" t="str">
        <f>IF(Tablas!I4944="","",Tablas!I4944)</f>
        <v/>
      </c>
      <c r="H4946" s="1" t="s">
        <v>911</v>
      </c>
      <c r="I4946" s="39" t="str">
        <f>IF($B4946="","",-SUMIFS(Tabla7[Cantidad],Tabla7[Código del producto],$B4946,Tabla7[Tipo de movimiento],"SALIDA",Tabla7[Mes],I$5))</f>
        <v/>
      </c>
      <c r="J4946" s="39" t="str">
        <f>IF($B4946="","",-SUMIFS(Tabla7[Cantidad],Tabla7[Código del producto],$B4946,Tabla7[Tipo de movimiento],"SALIDA",Tabla7[Mes],J$5))</f>
        <v/>
      </c>
      <c r="K4946" s="39" t="str">
        <f>IF($B4946="","",-SUMIFS(Tabla7[Cantidad],Tabla7[Código del producto],$B4946,Tabla7[Tipo de movimiento],"SALIDA",Tabla7[Mes],K$5))</f>
        <v/>
      </c>
      <c r="L4946" s="39" t="str">
        <f>IF($B4946="","",-SUMIFS(Tabla7[Cantidad],Tabla7[Código del producto],$B4946,Tabla7[Tipo de movimiento],"SALIDA",Tabla7[Mes],L$5))</f>
        <v/>
      </c>
      <c r="M4946" s="39" t="str">
        <f>IF($B4946="","",-SUMIFS(Tabla7[Cantidad],Tabla7[Código del producto],$B4946,Tabla7[Tipo de movimiento],"SALIDA",Tabla7[Mes],M$5))</f>
        <v/>
      </c>
      <c r="N4946" s="39" t="str">
        <f>IF($B4946="","",-SUMIFS(Tabla7[Cantidad],Tabla7[Código del producto],$B4946,Tabla7[Tipo de movimiento],"SALIDA",Tabla7[Mes],N$5))</f>
        <v/>
      </c>
      <c r="O4946" s="39" t="str">
        <f>IF($B4946="","",-SUMIFS(Tabla7[Cantidad],Tabla7[Código del producto],$B4946,Tabla7[Tipo de movimiento],"SALIDA",Tabla7[Mes],O$5))</f>
        <v/>
      </c>
      <c r="P4946" s="39" t="str">
        <f>IF($B4946="","",-SUMIFS(Tabla7[Cantidad],Tabla7[Código del producto],$B4946,Tabla7[Tipo de movimiento],"SALIDA",Tabla7[Mes],P$5))</f>
        <v/>
      </c>
      <c r="Q4946" s="39" t="str">
        <f t="shared" si="231"/>
        <v/>
      </c>
      <c r="R4946" s="51" t="str">
        <f>IF($B4946="","",IFERROR(VLOOKUP($B4946,'ABC rotación'!$C:$G,5,0),"C"))</f>
        <v/>
      </c>
      <c r="S4946" s="41" t="str">
        <f t="shared" si="232"/>
        <v/>
      </c>
      <c r="T4946" s="40" t="str">
        <f t="shared" si="233"/>
        <v/>
      </c>
      <c r="U4946" s="23" t="str">
        <f>IF($B4946="","",VLOOKUP($T4946,Tablas!$X$14:$Y$17,2,1))</f>
        <v/>
      </c>
    </row>
    <row r="4947" spans="2:21" x14ac:dyDescent="0.2">
      <c r="B4947" s="1" t="str">
        <f>IF(Tablas!B4945="","",Tablas!B4945)</f>
        <v/>
      </c>
      <c r="C4947" s="1" t="str">
        <f>IF(Tablas!C4945="","",Tablas!C4945)</f>
        <v/>
      </c>
      <c r="D4947" s="1" t="str">
        <f>IF(Tablas!D4945="","",Tablas!D4945)</f>
        <v/>
      </c>
      <c r="E4947" s="1" t="str">
        <f>IF(Tablas!E4945="","",Tablas!E4945)</f>
        <v/>
      </c>
      <c r="F4947" s="1" t="str">
        <f>IF(Tablas!F4945="","",Tablas!F4945)</f>
        <v/>
      </c>
      <c r="G4947" s="1" t="str">
        <f>IF(Tablas!I4945="","",Tablas!I4945)</f>
        <v/>
      </c>
      <c r="H4947" s="1" t="s">
        <v>911</v>
      </c>
      <c r="I4947" s="39" t="str">
        <f>IF($B4947="","",-SUMIFS(Tabla7[Cantidad],Tabla7[Código del producto],$B4947,Tabla7[Tipo de movimiento],"SALIDA",Tabla7[Mes],I$5))</f>
        <v/>
      </c>
      <c r="J4947" s="39" t="str">
        <f>IF($B4947="","",-SUMIFS(Tabla7[Cantidad],Tabla7[Código del producto],$B4947,Tabla7[Tipo de movimiento],"SALIDA",Tabla7[Mes],J$5))</f>
        <v/>
      </c>
      <c r="K4947" s="39" t="str">
        <f>IF($B4947="","",-SUMIFS(Tabla7[Cantidad],Tabla7[Código del producto],$B4947,Tabla7[Tipo de movimiento],"SALIDA",Tabla7[Mes],K$5))</f>
        <v/>
      </c>
      <c r="L4947" s="39" t="str">
        <f>IF($B4947="","",-SUMIFS(Tabla7[Cantidad],Tabla7[Código del producto],$B4947,Tabla7[Tipo de movimiento],"SALIDA",Tabla7[Mes],L$5))</f>
        <v/>
      </c>
      <c r="M4947" s="39" t="str">
        <f>IF($B4947="","",-SUMIFS(Tabla7[Cantidad],Tabla7[Código del producto],$B4947,Tabla7[Tipo de movimiento],"SALIDA",Tabla7[Mes],M$5))</f>
        <v/>
      </c>
      <c r="N4947" s="39" t="str">
        <f>IF($B4947="","",-SUMIFS(Tabla7[Cantidad],Tabla7[Código del producto],$B4947,Tabla7[Tipo de movimiento],"SALIDA",Tabla7[Mes],N$5))</f>
        <v/>
      </c>
      <c r="O4947" s="39" t="str">
        <f>IF($B4947="","",-SUMIFS(Tabla7[Cantidad],Tabla7[Código del producto],$B4947,Tabla7[Tipo de movimiento],"SALIDA",Tabla7[Mes],O$5))</f>
        <v/>
      </c>
      <c r="P4947" s="39" t="str">
        <f>IF($B4947="","",-SUMIFS(Tabla7[Cantidad],Tabla7[Código del producto],$B4947,Tabla7[Tipo de movimiento],"SALIDA",Tabla7[Mes],P$5))</f>
        <v/>
      </c>
      <c r="Q4947" s="39" t="str">
        <f t="shared" si="231"/>
        <v/>
      </c>
      <c r="R4947" s="51" t="str">
        <f>IF($B4947="","",IFERROR(VLOOKUP($B4947,'ABC rotación'!$C:$G,5,0),"C"))</f>
        <v/>
      </c>
      <c r="S4947" s="41" t="str">
        <f t="shared" si="232"/>
        <v/>
      </c>
      <c r="T4947" s="40" t="str">
        <f t="shared" si="233"/>
        <v/>
      </c>
      <c r="U4947" s="23" t="str">
        <f>IF($B4947="","",VLOOKUP($T4947,Tablas!$X$14:$Y$17,2,1))</f>
        <v/>
      </c>
    </row>
    <row r="4948" spans="2:21" x14ac:dyDescent="0.2">
      <c r="B4948" s="1" t="str">
        <f>IF(Tablas!B4946="","",Tablas!B4946)</f>
        <v/>
      </c>
      <c r="C4948" s="1" t="str">
        <f>IF(Tablas!C4946="","",Tablas!C4946)</f>
        <v/>
      </c>
      <c r="D4948" s="1" t="str">
        <f>IF(Tablas!D4946="","",Tablas!D4946)</f>
        <v/>
      </c>
      <c r="E4948" s="1" t="str">
        <f>IF(Tablas!E4946="","",Tablas!E4946)</f>
        <v/>
      </c>
      <c r="F4948" s="1" t="str">
        <f>IF(Tablas!F4946="","",Tablas!F4946)</f>
        <v/>
      </c>
      <c r="G4948" s="1" t="str">
        <f>IF(Tablas!I4946="","",Tablas!I4946)</f>
        <v/>
      </c>
      <c r="H4948" s="1" t="s">
        <v>911</v>
      </c>
      <c r="I4948" s="39" t="str">
        <f>IF($B4948="","",-SUMIFS(Tabla7[Cantidad],Tabla7[Código del producto],$B4948,Tabla7[Tipo de movimiento],"SALIDA",Tabla7[Mes],I$5))</f>
        <v/>
      </c>
      <c r="J4948" s="39" t="str">
        <f>IF($B4948="","",-SUMIFS(Tabla7[Cantidad],Tabla7[Código del producto],$B4948,Tabla7[Tipo de movimiento],"SALIDA",Tabla7[Mes],J$5))</f>
        <v/>
      </c>
      <c r="K4948" s="39" t="str">
        <f>IF($B4948="","",-SUMIFS(Tabla7[Cantidad],Tabla7[Código del producto],$B4948,Tabla7[Tipo de movimiento],"SALIDA",Tabla7[Mes],K$5))</f>
        <v/>
      </c>
      <c r="L4948" s="39" t="str">
        <f>IF($B4948="","",-SUMIFS(Tabla7[Cantidad],Tabla7[Código del producto],$B4948,Tabla7[Tipo de movimiento],"SALIDA",Tabla7[Mes],L$5))</f>
        <v/>
      </c>
      <c r="M4948" s="39" t="str">
        <f>IF($B4948="","",-SUMIFS(Tabla7[Cantidad],Tabla7[Código del producto],$B4948,Tabla7[Tipo de movimiento],"SALIDA",Tabla7[Mes],M$5))</f>
        <v/>
      </c>
      <c r="N4948" s="39" t="str">
        <f>IF($B4948="","",-SUMIFS(Tabla7[Cantidad],Tabla7[Código del producto],$B4948,Tabla7[Tipo de movimiento],"SALIDA",Tabla7[Mes],N$5))</f>
        <v/>
      </c>
      <c r="O4948" s="39" t="str">
        <f>IF($B4948="","",-SUMIFS(Tabla7[Cantidad],Tabla7[Código del producto],$B4948,Tabla7[Tipo de movimiento],"SALIDA",Tabla7[Mes],O$5))</f>
        <v/>
      </c>
      <c r="P4948" s="39" t="str">
        <f>IF($B4948="","",-SUMIFS(Tabla7[Cantidad],Tabla7[Código del producto],$B4948,Tabla7[Tipo de movimiento],"SALIDA",Tabla7[Mes],P$5))</f>
        <v/>
      </c>
      <c r="Q4948" s="39" t="str">
        <f t="shared" si="231"/>
        <v/>
      </c>
      <c r="R4948" s="51" t="str">
        <f>IF($B4948="","",IFERROR(VLOOKUP($B4948,'ABC rotación'!$C:$G,5,0),"C"))</f>
        <v/>
      </c>
      <c r="S4948" s="41" t="str">
        <f t="shared" si="232"/>
        <v/>
      </c>
      <c r="T4948" s="40" t="str">
        <f t="shared" si="233"/>
        <v/>
      </c>
      <c r="U4948" s="23" t="str">
        <f>IF($B4948="","",VLOOKUP($T4948,Tablas!$X$14:$Y$17,2,1))</f>
        <v/>
      </c>
    </row>
    <row r="4949" spans="2:21" x14ac:dyDescent="0.2">
      <c r="B4949" s="1" t="str">
        <f>IF(Tablas!B4947="","",Tablas!B4947)</f>
        <v/>
      </c>
      <c r="C4949" s="1" t="str">
        <f>IF(Tablas!C4947="","",Tablas!C4947)</f>
        <v/>
      </c>
      <c r="D4949" s="1" t="str">
        <f>IF(Tablas!D4947="","",Tablas!D4947)</f>
        <v/>
      </c>
      <c r="E4949" s="1" t="str">
        <f>IF(Tablas!E4947="","",Tablas!E4947)</f>
        <v/>
      </c>
      <c r="F4949" s="1" t="str">
        <f>IF(Tablas!F4947="","",Tablas!F4947)</f>
        <v/>
      </c>
      <c r="G4949" s="1" t="str">
        <f>IF(Tablas!I4947="","",Tablas!I4947)</f>
        <v/>
      </c>
      <c r="H4949" s="1" t="s">
        <v>911</v>
      </c>
      <c r="I4949" s="39" t="str">
        <f>IF($B4949="","",-SUMIFS(Tabla7[Cantidad],Tabla7[Código del producto],$B4949,Tabla7[Tipo de movimiento],"SALIDA",Tabla7[Mes],I$5))</f>
        <v/>
      </c>
      <c r="J4949" s="39" t="str">
        <f>IF($B4949="","",-SUMIFS(Tabla7[Cantidad],Tabla7[Código del producto],$B4949,Tabla7[Tipo de movimiento],"SALIDA",Tabla7[Mes],J$5))</f>
        <v/>
      </c>
      <c r="K4949" s="39" t="str">
        <f>IF($B4949="","",-SUMIFS(Tabla7[Cantidad],Tabla7[Código del producto],$B4949,Tabla7[Tipo de movimiento],"SALIDA",Tabla7[Mes],K$5))</f>
        <v/>
      </c>
      <c r="L4949" s="39" t="str">
        <f>IF($B4949="","",-SUMIFS(Tabla7[Cantidad],Tabla7[Código del producto],$B4949,Tabla7[Tipo de movimiento],"SALIDA",Tabla7[Mes],L$5))</f>
        <v/>
      </c>
      <c r="M4949" s="39" t="str">
        <f>IF($B4949="","",-SUMIFS(Tabla7[Cantidad],Tabla7[Código del producto],$B4949,Tabla7[Tipo de movimiento],"SALIDA",Tabla7[Mes],M$5))</f>
        <v/>
      </c>
      <c r="N4949" s="39" t="str">
        <f>IF($B4949="","",-SUMIFS(Tabla7[Cantidad],Tabla7[Código del producto],$B4949,Tabla7[Tipo de movimiento],"SALIDA",Tabla7[Mes],N$5))</f>
        <v/>
      </c>
      <c r="O4949" s="39" t="str">
        <f>IF($B4949="","",-SUMIFS(Tabla7[Cantidad],Tabla7[Código del producto],$B4949,Tabla7[Tipo de movimiento],"SALIDA",Tabla7[Mes],O$5))</f>
        <v/>
      </c>
      <c r="P4949" s="39" t="str">
        <f>IF($B4949="","",-SUMIFS(Tabla7[Cantidad],Tabla7[Código del producto],$B4949,Tabla7[Tipo de movimiento],"SALIDA",Tabla7[Mes],P$5))</f>
        <v/>
      </c>
      <c r="Q4949" s="39" t="str">
        <f t="shared" si="231"/>
        <v/>
      </c>
      <c r="R4949" s="51" t="str">
        <f>IF($B4949="","",IFERROR(VLOOKUP($B4949,'ABC rotación'!$C:$G,5,0),"C"))</f>
        <v/>
      </c>
      <c r="S4949" s="41" t="str">
        <f t="shared" si="232"/>
        <v/>
      </c>
      <c r="T4949" s="40" t="str">
        <f t="shared" si="233"/>
        <v/>
      </c>
      <c r="U4949" s="23" t="str">
        <f>IF($B4949="","",VLOOKUP($T4949,Tablas!$X$14:$Y$17,2,1))</f>
        <v/>
      </c>
    </row>
    <row r="4950" spans="2:21" x14ac:dyDescent="0.2">
      <c r="B4950" s="1" t="str">
        <f>IF(Tablas!B4948="","",Tablas!B4948)</f>
        <v/>
      </c>
      <c r="C4950" s="1" t="str">
        <f>IF(Tablas!C4948="","",Tablas!C4948)</f>
        <v/>
      </c>
      <c r="D4950" s="1" t="str">
        <f>IF(Tablas!D4948="","",Tablas!D4948)</f>
        <v/>
      </c>
      <c r="E4950" s="1" t="str">
        <f>IF(Tablas!E4948="","",Tablas!E4948)</f>
        <v/>
      </c>
      <c r="F4950" s="1" t="str">
        <f>IF(Tablas!F4948="","",Tablas!F4948)</f>
        <v/>
      </c>
      <c r="G4950" s="1" t="str">
        <f>IF(Tablas!I4948="","",Tablas!I4948)</f>
        <v/>
      </c>
      <c r="H4950" s="1" t="s">
        <v>911</v>
      </c>
      <c r="I4950" s="39" t="str">
        <f>IF($B4950="","",-SUMIFS(Tabla7[Cantidad],Tabla7[Código del producto],$B4950,Tabla7[Tipo de movimiento],"SALIDA",Tabla7[Mes],I$5))</f>
        <v/>
      </c>
      <c r="J4950" s="39" t="str">
        <f>IF($B4950="","",-SUMIFS(Tabla7[Cantidad],Tabla7[Código del producto],$B4950,Tabla7[Tipo de movimiento],"SALIDA",Tabla7[Mes],J$5))</f>
        <v/>
      </c>
      <c r="K4950" s="39" t="str">
        <f>IF($B4950="","",-SUMIFS(Tabla7[Cantidad],Tabla7[Código del producto],$B4950,Tabla7[Tipo de movimiento],"SALIDA",Tabla7[Mes],K$5))</f>
        <v/>
      </c>
      <c r="L4950" s="39" t="str">
        <f>IF($B4950="","",-SUMIFS(Tabla7[Cantidad],Tabla7[Código del producto],$B4950,Tabla7[Tipo de movimiento],"SALIDA",Tabla7[Mes],L$5))</f>
        <v/>
      </c>
      <c r="M4950" s="39" t="str">
        <f>IF($B4950="","",-SUMIFS(Tabla7[Cantidad],Tabla7[Código del producto],$B4950,Tabla7[Tipo de movimiento],"SALIDA",Tabla7[Mes],M$5))</f>
        <v/>
      </c>
      <c r="N4950" s="39" t="str">
        <f>IF($B4950="","",-SUMIFS(Tabla7[Cantidad],Tabla7[Código del producto],$B4950,Tabla7[Tipo de movimiento],"SALIDA",Tabla7[Mes],N$5))</f>
        <v/>
      </c>
      <c r="O4950" s="39" t="str">
        <f>IF($B4950="","",-SUMIFS(Tabla7[Cantidad],Tabla7[Código del producto],$B4950,Tabla7[Tipo de movimiento],"SALIDA",Tabla7[Mes],O$5))</f>
        <v/>
      </c>
      <c r="P4950" s="39" t="str">
        <f>IF($B4950="","",-SUMIFS(Tabla7[Cantidad],Tabla7[Código del producto],$B4950,Tabla7[Tipo de movimiento],"SALIDA",Tabla7[Mes],P$5))</f>
        <v/>
      </c>
      <c r="Q4950" s="39" t="str">
        <f t="shared" si="231"/>
        <v/>
      </c>
      <c r="R4950" s="51" t="str">
        <f>IF($B4950="","",IFERROR(VLOOKUP($B4950,'ABC rotación'!$C:$G,5,0),"C"))</f>
        <v/>
      </c>
      <c r="S4950" s="41" t="str">
        <f t="shared" si="232"/>
        <v/>
      </c>
      <c r="T4950" s="40" t="str">
        <f t="shared" si="233"/>
        <v/>
      </c>
      <c r="U4950" s="23" t="str">
        <f>IF($B4950="","",VLOOKUP($T4950,Tablas!$X$14:$Y$17,2,1))</f>
        <v/>
      </c>
    </row>
    <row r="4951" spans="2:21" x14ac:dyDescent="0.2">
      <c r="B4951" s="1" t="str">
        <f>IF(Tablas!B4949="","",Tablas!B4949)</f>
        <v/>
      </c>
      <c r="C4951" s="1" t="str">
        <f>IF(Tablas!C4949="","",Tablas!C4949)</f>
        <v/>
      </c>
      <c r="D4951" s="1" t="str">
        <f>IF(Tablas!D4949="","",Tablas!D4949)</f>
        <v/>
      </c>
      <c r="E4951" s="1" t="str">
        <f>IF(Tablas!E4949="","",Tablas!E4949)</f>
        <v/>
      </c>
      <c r="F4951" s="1" t="str">
        <f>IF(Tablas!F4949="","",Tablas!F4949)</f>
        <v/>
      </c>
      <c r="G4951" s="1" t="str">
        <f>IF(Tablas!I4949="","",Tablas!I4949)</f>
        <v/>
      </c>
      <c r="H4951" s="1" t="s">
        <v>911</v>
      </c>
      <c r="I4951" s="39" t="str">
        <f>IF($B4951="","",-SUMIFS(Tabla7[Cantidad],Tabla7[Código del producto],$B4951,Tabla7[Tipo de movimiento],"SALIDA",Tabla7[Mes],I$5))</f>
        <v/>
      </c>
      <c r="J4951" s="39" t="str">
        <f>IF($B4951="","",-SUMIFS(Tabla7[Cantidad],Tabla7[Código del producto],$B4951,Tabla7[Tipo de movimiento],"SALIDA",Tabla7[Mes],J$5))</f>
        <v/>
      </c>
      <c r="K4951" s="39" t="str">
        <f>IF($B4951="","",-SUMIFS(Tabla7[Cantidad],Tabla7[Código del producto],$B4951,Tabla7[Tipo de movimiento],"SALIDA",Tabla7[Mes],K$5))</f>
        <v/>
      </c>
      <c r="L4951" s="39" t="str">
        <f>IF($B4951="","",-SUMIFS(Tabla7[Cantidad],Tabla7[Código del producto],$B4951,Tabla7[Tipo de movimiento],"SALIDA",Tabla7[Mes],L$5))</f>
        <v/>
      </c>
      <c r="M4951" s="39" t="str">
        <f>IF($B4951="","",-SUMIFS(Tabla7[Cantidad],Tabla7[Código del producto],$B4951,Tabla7[Tipo de movimiento],"SALIDA",Tabla7[Mes],M$5))</f>
        <v/>
      </c>
      <c r="N4951" s="39" t="str">
        <f>IF($B4951="","",-SUMIFS(Tabla7[Cantidad],Tabla7[Código del producto],$B4951,Tabla7[Tipo de movimiento],"SALIDA",Tabla7[Mes],N$5))</f>
        <v/>
      </c>
      <c r="O4951" s="39" t="str">
        <f>IF($B4951="","",-SUMIFS(Tabla7[Cantidad],Tabla7[Código del producto],$B4951,Tabla7[Tipo de movimiento],"SALIDA",Tabla7[Mes],O$5))</f>
        <v/>
      </c>
      <c r="P4951" s="39" t="str">
        <f>IF($B4951="","",-SUMIFS(Tabla7[Cantidad],Tabla7[Código del producto],$B4951,Tabla7[Tipo de movimiento],"SALIDA",Tabla7[Mes],P$5))</f>
        <v/>
      </c>
      <c r="Q4951" s="39" t="str">
        <f t="shared" si="231"/>
        <v/>
      </c>
      <c r="R4951" s="51" t="str">
        <f>IF($B4951="","",IFERROR(VLOOKUP($B4951,'ABC rotación'!$C:$G,5,0),"C"))</f>
        <v/>
      </c>
      <c r="S4951" s="41" t="str">
        <f t="shared" si="232"/>
        <v/>
      </c>
      <c r="T4951" s="40" t="str">
        <f t="shared" si="233"/>
        <v/>
      </c>
      <c r="U4951" s="23" t="str">
        <f>IF($B4951="","",VLOOKUP($T4951,Tablas!$X$14:$Y$17,2,1))</f>
        <v/>
      </c>
    </row>
    <row r="4952" spans="2:21" x14ac:dyDescent="0.2">
      <c r="B4952" s="1" t="str">
        <f>IF(Tablas!B4950="","",Tablas!B4950)</f>
        <v/>
      </c>
      <c r="C4952" s="1" t="str">
        <f>IF(Tablas!C4950="","",Tablas!C4950)</f>
        <v/>
      </c>
      <c r="D4952" s="1" t="str">
        <f>IF(Tablas!D4950="","",Tablas!D4950)</f>
        <v/>
      </c>
      <c r="E4952" s="1" t="str">
        <f>IF(Tablas!E4950="","",Tablas!E4950)</f>
        <v/>
      </c>
      <c r="F4952" s="1" t="str">
        <f>IF(Tablas!F4950="","",Tablas!F4950)</f>
        <v/>
      </c>
      <c r="G4952" s="1" t="str">
        <f>IF(Tablas!I4950="","",Tablas!I4950)</f>
        <v/>
      </c>
      <c r="H4952" s="1" t="s">
        <v>911</v>
      </c>
      <c r="I4952" s="39" t="str">
        <f>IF($B4952="","",-SUMIFS(Tabla7[Cantidad],Tabla7[Código del producto],$B4952,Tabla7[Tipo de movimiento],"SALIDA",Tabla7[Mes],I$5))</f>
        <v/>
      </c>
      <c r="J4952" s="39" t="str">
        <f>IF($B4952="","",-SUMIFS(Tabla7[Cantidad],Tabla7[Código del producto],$B4952,Tabla7[Tipo de movimiento],"SALIDA",Tabla7[Mes],J$5))</f>
        <v/>
      </c>
      <c r="K4952" s="39" t="str">
        <f>IF($B4952="","",-SUMIFS(Tabla7[Cantidad],Tabla7[Código del producto],$B4952,Tabla7[Tipo de movimiento],"SALIDA",Tabla7[Mes],K$5))</f>
        <v/>
      </c>
      <c r="L4952" s="39" t="str">
        <f>IF($B4952="","",-SUMIFS(Tabla7[Cantidad],Tabla7[Código del producto],$B4952,Tabla7[Tipo de movimiento],"SALIDA",Tabla7[Mes],L$5))</f>
        <v/>
      </c>
      <c r="M4952" s="39" t="str">
        <f>IF($B4952="","",-SUMIFS(Tabla7[Cantidad],Tabla7[Código del producto],$B4952,Tabla7[Tipo de movimiento],"SALIDA",Tabla7[Mes],M$5))</f>
        <v/>
      </c>
      <c r="N4952" s="39" t="str">
        <f>IF($B4952="","",-SUMIFS(Tabla7[Cantidad],Tabla7[Código del producto],$B4952,Tabla7[Tipo de movimiento],"SALIDA",Tabla7[Mes],N$5))</f>
        <v/>
      </c>
      <c r="O4952" s="39" t="str">
        <f>IF($B4952="","",-SUMIFS(Tabla7[Cantidad],Tabla7[Código del producto],$B4952,Tabla7[Tipo de movimiento],"SALIDA",Tabla7[Mes],O$5))</f>
        <v/>
      </c>
      <c r="P4952" s="39" t="str">
        <f>IF($B4952="","",-SUMIFS(Tabla7[Cantidad],Tabla7[Código del producto],$B4952,Tabla7[Tipo de movimiento],"SALIDA",Tabla7[Mes],P$5))</f>
        <v/>
      </c>
      <c r="Q4952" s="39" t="str">
        <f t="shared" si="231"/>
        <v/>
      </c>
      <c r="R4952" s="51" t="str">
        <f>IF($B4952="","",IFERROR(VLOOKUP($B4952,'ABC rotación'!$C:$G,5,0),"C"))</f>
        <v/>
      </c>
      <c r="S4952" s="41" t="str">
        <f t="shared" si="232"/>
        <v/>
      </c>
      <c r="T4952" s="40" t="str">
        <f t="shared" si="233"/>
        <v/>
      </c>
      <c r="U4952" s="23" t="str">
        <f>IF($B4952="","",VLOOKUP($T4952,Tablas!$X$14:$Y$17,2,1))</f>
        <v/>
      </c>
    </row>
    <row r="4953" spans="2:21" x14ac:dyDescent="0.2">
      <c r="B4953" s="1" t="str">
        <f>IF(Tablas!B4951="","",Tablas!B4951)</f>
        <v/>
      </c>
      <c r="C4953" s="1" t="str">
        <f>IF(Tablas!C4951="","",Tablas!C4951)</f>
        <v/>
      </c>
      <c r="D4953" s="1" t="str">
        <f>IF(Tablas!D4951="","",Tablas!D4951)</f>
        <v/>
      </c>
      <c r="E4953" s="1" t="str">
        <f>IF(Tablas!E4951="","",Tablas!E4951)</f>
        <v/>
      </c>
      <c r="F4953" s="1" t="str">
        <f>IF(Tablas!F4951="","",Tablas!F4951)</f>
        <v/>
      </c>
      <c r="G4953" s="1" t="str">
        <f>IF(Tablas!I4951="","",Tablas!I4951)</f>
        <v/>
      </c>
      <c r="H4953" s="1" t="s">
        <v>911</v>
      </c>
      <c r="I4953" s="39" t="str">
        <f>IF($B4953="","",-SUMIFS(Tabla7[Cantidad],Tabla7[Código del producto],$B4953,Tabla7[Tipo de movimiento],"SALIDA",Tabla7[Mes],I$5))</f>
        <v/>
      </c>
      <c r="J4953" s="39" t="str">
        <f>IF($B4953="","",-SUMIFS(Tabla7[Cantidad],Tabla7[Código del producto],$B4953,Tabla7[Tipo de movimiento],"SALIDA",Tabla7[Mes],J$5))</f>
        <v/>
      </c>
      <c r="K4953" s="39" t="str">
        <f>IF($B4953="","",-SUMIFS(Tabla7[Cantidad],Tabla7[Código del producto],$B4953,Tabla7[Tipo de movimiento],"SALIDA",Tabla7[Mes],K$5))</f>
        <v/>
      </c>
      <c r="L4953" s="39" t="str">
        <f>IF($B4953="","",-SUMIFS(Tabla7[Cantidad],Tabla7[Código del producto],$B4953,Tabla7[Tipo de movimiento],"SALIDA",Tabla7[Mes],L$5))</f>
        <v/>
      </c>
      <c r="M4953" s="39" t="str">
        <f>IF($B4953="","",-SUMIFS(Tabla7[Cantidad],Tabla7[Código del producto],$B4953,Tabla7[Tipo de movimiento],"SALIDA",Tabla7[Mes],M$5))</f>
        <v/>
      </c>
      <c r="N4953" s="39" t="str">
        <f>IF($B4953="","",-SUMIFS(Tabla7[Cantidad],Tabla7[Código del producto],$B4953,Tabla7[Tipo de movimiento],"SALIDA",Tabla7[Mes],N$5))</f>
        <v/>
      </c>
      <c r="O4953" s="39" t="str">
        <f>IF($B4953="","",-SUMIFS(Tabla7[Cantidad],Tabla7[Código del producto],$B4953,Tabla7[Tipo de movimiento],"SALIDA",Tabla7[Mes],O$5))</f>
        <v/>
      </c>
      <c r="P4953" s="39" t="str">
        <f>IF($B4953="","",-SUMIFS(Tabla7[Cantidad],Tabla7[Código del producto],$B4953,Tabla7[Tipo de movimiento],"SALIDA",Tabla7[Mes],P$5))</f>
        <v/>
      </c>
      <c r="Q4953" s="39" t="str">
        <f t="shared" si="231"/>
        <v/>
      </c>
      <c r="R4953" s="51" t="str">
        <f>IF($B4953="","",IFERROR(VLOOKUP($B4953,'ABC rotación'!$C:$G,5,0),"C"))</f>
        <v/>
      </c>
      <c r="S4953" s="41" t="str">
        <f t="shared" si="232"/>
        <v/>
      </c>
      <c r="T4953" s="40" t="str">
        <f t="shared" si="233"/>
        <v/>
      </c>
      <c r="U4953" s="23" t="str">
        <f>IF($B4953="","",VLOOKUP($T4953,Tablas!$X$14:$Y$17,2,1))</f>
        <v/>
      </c>
    </row>
    <row r="4954" spans="2:21" x14ac:dyDescent="0.2">
      <c r="B4954" s="1" t="str">
        <f>IF(Tablas!B4952="","",Tablas!B4952)</f>
        <v/>
      </c>
      <c r="C4954" s="1" t="str">
        <f>IF(Tablas!C4952="","",Tablas!C4952)</f>
        <v/>
      </c>
      <c r="D4954" s="1" t="str">
        <f>IF(Tablas!D4952="","",Tablas!D4952)</f>
        <v/>
      </c>
      <c r="E4954" s="1" t="str">
        <f>IF(Tablas!E4952="","",Tablas!E4952)</f>
        <v/>
      </c>
      <c r="F4954" s="1" t="str">
        <f>IF(Tablas!F4952="","",Tablas!F4952)</f>
        <v/>
      </c>
      <c r="G4954" s="1" t="str">
        <f>IF(Tablas!I4952="","",Tablas!I4952)</f>
        <v/>
      </c>
      <c r="H4954" s="1" t="s">
        <v>911</v>
      </c>
      <c r="I4954" s="39" t="str">
        <f>IF($B4954="","",-SUMIFS(Tabla7[Cantidad],Tabla7[Código del producto],$B4954,Tabla7[Tipo de movimiento],"SALIDA",Tabla7[Mes],I$5))</f>
        <v/>
      </c>
      <c r="J4954" s="39" t="str">
        <f>IF($B4954="","",-SUMIFS(Tabla7[Cantidad],Tabla7[Código del producto],$B4954,Tabla7[Tipo de movimiento],"SALIDA",Tabla7[Mes],J$5))</f>
        <v/>
      </c>
      <c r="K4954" s="39" t="str">
        <f>IF($B4954="","",-SUMIFS(Tabla7[Cantidad],Tabla7[Código del producto],$B4954,Tabla7[Tipo de movimiento],"SALIDA",Tabla7[Mes],K$5))</f>
        <v/>
      </c>
      <c r="L4954" s="39" t="str">
        <f>IF($B4954="","",-SUMIFS(Tabla7[Cantidad],Tabla7[Código del producto],$B4954,Tabla7[Tipo de movimiento],"SALIDA",Tabla7[Mes],L$5))</f>
        <v/>
      </c>
      <c r="M4954" s="39" t="str">
        <f>IF($B4954="","",-SUMIFS(Tabla7[Cantidad],Tabla7[Código del producto],$B4954,Tabla7[Tipo de movimiento],"SALIDA",Tabla7[Mes],M$5))</f>
        <v/>
      </c>
      <c r="N4954" s="39" t="str">
        <f>IF($B4954="","",-SUMIFS(Tabla7[Cantidad],Tabla7[Código del producto],$B4954,Tabla7[Tipo de movimiento],"SALIDA",Tabla7[Mes],N$5))</f>
        <v/>
      </c>
      <c r="O4954" s="39" t="str">
        <f>IF($B4954="","",-SUMIFS(Tabla7[Cantidad],Tabla7[Código del producto],$B4954,Tabla7[Tipo de movimiento],"SALIDA",Tabla7[Mes],O$5))</f>
        <v/>
      </c>
      <c r="P4954" s="39" t="str">
        <f>IF($B4954="","",-SUMIFS(Tabla7[Cantidad],Tabla7[Código del producto],$B4954,Tabla7[Tipo de movimiento],"SALIDA",Tabla7[Mes],P$5))</f>
        <v/>
      </c>
      <c r="Q4954" s="39" t="str">
        <f t="shared" si="231"/>
        <v/>
      </c>
      <c r="R4954" s="51" t="str">
        <f>IF($B4954="","",IFERROR(VLOOKUP($B4954,'ABC rotación'!$C:$G,5,0),"C"))</f>
        <v/>
      </c>
      <c r="S4954" s="41" t="str">
        <f t="shared" si="232"/>
        <v/>
      </c>
      <c r="T4954" s="40" t="str">
        <f t="shared" si="233"/>
        <v/>
      </c>
      <c r="U4954" s="23" t="str">
        <f>IF($B4954="","",VLOOKUP($T4954,Tablas!$X$14:$Y$17,2,1))</f>
        <v/>
      </c>
    </row>
    <row r="4955" spans="2:21" x14ac:dyDescent="0.2">
      <c r="B4955" s="1" t="str">
        <f>IF(Tablas!B4953="","",Tablas!B4953)</f>
        <v/>
      </c>
      <c r="C4955" s="1" t="str">
        <f>IF(Tablas!C4953="","",Tablas!C4953)</f>
        <v/>
      </c>
      <c r="D4955" s="1" t="str">
        <f>IF(Tablas!D4953="","",Tablas!D4953)</f>
        <v/>
      </c>
      <c r="E4955" s="1" t="str">
        <f>IF(Tablas!E4953="","",Tablas!E4953)</f>
        <v/>
      </c>
      <c r="F4955" s="1" t="str">
        <f>IF(Tablas!F4953="","",Tablas!F4953)</f>
        <v/>
      </c>
      <c r="G4955" s="1" t="str">
        <f>IF(Tablas!I4953="","",Tablas!I4953)</f>
        <v/>
      </c>
      <c r="H4955" s="1" t="s">
        <v>911</v>
      </c>
      <c r="I4955" s="39" t="str">
        <f>IF($B4955="","",-SUMIFS(Tabla7[Cantidad],Tabla7[Código del producto],$B4955,Tabla7[Tipo de movimiento],"SALIDA",Tabla7[Mes],I$5))</f>
        <v/>
      </c>
      <c r="J4955" s="39" t="str">
        <f>IF($B4955="","",-SUMIFS(Tabla7[Cantidad],Tabla7[Código del producto],$B4955,Tabla7[Tipo de movimiento],"SALIDA",Tabla7[Mes],J$5))</f>
        <v/>
      </c>
      <c r="K4955" s="39" t="str">
        <f>IF($B4955="","",-SUMIFS(Tabla7[Cantidad],Tabla7[Código del producto],$B4955,Tabla7[Tipo de movimiento],"SALIDA",Tabla7[Mes],K$5))</f>
        <v/>
      </c>
      <c r="L4955" s="39" t="str">
        <f>IF($B4955="","",-SUMIFS(Tabla7[Cantidad],Tabla7[Código del producto],$B4955,Tabla7[Tipo de movimiento],"SALIDA",Tabla7[Mes],L$5))</f>
        <v/>
      </c>
      <c r="M4955" s="39" t="str">
        <f>IF($B4955="","",-SUMIFS(Tabla7[Cantidad],Tabla7[Código del producto],$B4955,Tabla7[Tipo de movimiento],"SALIDA",Tabla7[Mes],M$5))</f>
        <v/>
      </c>
      <c r="N4955" s="39" t="str">
        <f>IF($B4955="","",-SUMIFS(Tabla7[Cantidad],Tabla7[Código del producto],$B4955,Tabla7[Tipo de movimiento],"SALIDA",Tabla7[Mes],N$5))</f>
        <v/>
      </c>
      <c r="O4955" s="39" t="str">
        <f>IF($B4955="","",-SUMIFS(Tabla7[Cantidad],Tabla7[Código del producto],$B4955,Tabla7[Tipo de movimiento],"SALIDA",Tabla7[Mes],O$5))</f>
        <v/>
      </c>
      <c r="P4955" s="39" t="str">
        <f>IF($B4955="","",-SUMIFS(Tabla7[Cantidad],Tabla7[Código del producto],$B4955,Tabla7[Tipo de movimiento],"SALIDA",Tabla7[Mes],P$5))</f>
        <v/>
      </c>
      <c r="Q4955" s="39" t="str">
        <f t="shared" si="231"/>
        <v/>
      </c>
      <c r="R4955" s="51" t="str">
        <f>IF($B4955="","",IFERROR(VLOOKUP($B4955,'ABC rotación'!$C:$G,5,0),"C"))</f>
        <v/>
      </c>
      <c r="S4955" s="41" t="str">
        <f t="shared" si="232"/>
        <v/>
      </c>
      <c r="T4955" s="40" t="str">
        <f t="shared" si="233"/>
        <v/>
      </c>
      <c r="U4955" s="23" t="str">
        <f>IF($B4955="","",VLOOKUP($T4955,Tablas!$X$14:$Y$17,2,1))</f>
        <v/>
      </c>
    </row>
    <row r="4956" spans="2:21" x14ac:dyDescent="0.2">
      <c r="B4956" s="1" t="str">
        <f>IF(Tablas!B4954="","",Tablas!B4954)</f>
        <v/>
      </c>
      <c r="C4956" s="1" t="str">
        <f>IF(Tablas!C4954="","",Tablas!C4954)</f>
        <v/>
      </c>
      <c r="D4956" s="1" t="str">
        <f>IF(Tablas!D4954="","",Tablas!D4954)</f>
        <v/>
      </c>
      <c r="E4956" s="1" t="str">
        <f>IF(Tablas!E4954="","",Tablas!E4954)</f>
        <v/>
      </c>
      <c r="F4956" s="1" t="str">
        <f>IF(Tablas!F4954="","",Tablas!F4954)</f>
        <v/>
      </c>
      <c r="G4956" s="1" t="str">
        <f>IF(Tablas!I4954="","",Tablas!I4954)</f>
        <v/>
      </c>
      <c r="H4956" s="1" t="s">
        <v>911</v>
      </c>
      <c r="I4956" s="39" t="str">
        <f>IF($B4956="","",-SUMIFS(Tabla7[Cantidad],Tabla7[Código del producto],$B4956,Tabla7[Tipo de movimiento],"SALIDA",Tabla7[Mes],I$5))</f>
        <v/>
      </c>
      <c r="J4956" s="39" t="str">
        <f>IF($B4956="","",-SUMIFS(Tabla7[Cantidad],Tabla7[Código del producto],$B4956,Tabla7[Tipo de movimiento],"SALIDA",Tabla7[Mes],J$5))</f>
        <v/>
      </c>
      <c r="K4956" s="39" t="str">
        <f>IF($B4956="","",-SUMIFS(Tabla7[Cantidad],Tabla7[Código del producto],$B4956,Tabla7[Tipo de movimiento],"SALIDA",Tabla7[Mes],K$5))</f>
        <v/>
      </c>
      <c r="L4956" s="39" t="str">
        <f>IF($B4956="","",-SUMIFS(Tabla7[Cantidad],Tabla7[Código del producto],$B4956,Tabla7[Tipo de movimiento],"SALIDA",Tabla7[Mes],L$5))</f>
        <v/>
      </c>
      <c r="M4956" s="39" t="str">
        <f>IF($B4956="","",-SUMIFS(Tabla7[Cantidad],Tabla7[Código del producto],$B4956,Tabla7[Tipo de movimiento],"SALIDA",Tabla7[Mes],M$5))</f>
        <v/>
      </c>
      <c r="N4956" s="39" t="str">
        <f>IF($B4956="","",-SUMIFS(Tabla7[Cantidad],Tabla7[Código del producto],$B4956,Tabla7[Tipo de movimiento],"SALIDA",Tabla7[Mes],N$5))</f>
        <v/>
      </c>
      <c r="O4956" s="39" t="str">
        <f>IF($B4956="","",-SUMIFS(Tabla7[Cantidad],Tabla7[Código del producto],$B4956,Tabla7[Tipo de movimiento],"SALIDA",Tabla7[Mes],O$5))</f>
        <v/>
      </c>
      <c r="P4956" s="39" t="str">
        <f>IF($B4956="","",-SUMIFS(Tabla7[Cantidad],Tabla7[Código del producto],$B4956,Tabla7[Tipo de movimiento],"SALIDA",Tabla7[Mes],P$5))</f>
        <v/>
      </c>
      <c r="Q4956" s="39" t="str">
        <f t="shared" si="231"/>
        <v/>
      </c>
      <c r="R4956" s="51" t="str">
        <f>IF($B4956="","",IFERROR(VLOOKUP($B4956,'ABC rotación'!$C:$G,5,0),"C"))</f>
        <v/>
      </c>
      <c r="S4956" s="41" t="str">
        <f t="shared" si="232"/>
        <v/>
      </c>
      <c r="T4956" s="40" t="str">
        <f t="shared" si="233"/>
        <v/>
      </c>
      <c r="U4956" s="23" t="str">
        <f>IF($B4956="","",VLOOKUP($T4956,Tablas!$X$14:$Y$17,2,1))</f>
        <v/>
      </c>
    </row>
    <row r="4957" spans="2:21" x14ac:dyDescent="0.2">
      <c r="B4957" s="1" t="str">
        <f>IF(Tablas!B4955="","",Tablas!B4955)</f>
        <v/>
      </c>
      <c r="C4957" s="1" t="str">
        <f>IF(Tablas!C4955="","",Tablas!C4955)</f>
        <v/>
      </c>
      <c r="D4957" s="1" t="str">
        <f>IF(Tablas!D4955="","",Tablas!D4955)</f>
        <v/>
      </c>
      <c r="E4957" s="1" t="str">
        <f>IF(Tablas!E4955="","",Tablas!E4955)</f>
        <v/>
      </c>
      <c r="F4957" s="1" t="str">
        <f>IF(Tablas!F4955="","",Tablas!F4955)</f>
        <v/>
      </c>
      <c r="G4957" s="1" t="str">
        <f>IF(Tablas!I4955="","",Tablas!I4955)</f>
        <v/>
      </c>
      <c r="H4957" s="1" t="s">
        <v>911</v>
      </c>
      <c r="I4957" s="39" t="str">
        <f>IF($B4957="","",-SUMIFS(Tabla7[Cantidad],Tabla7[Código del producto],$B4957,Tabla7[Tipo de movimiento],"SALIDA",Tabla7[Mes],I$5))</f>
        <v/>
      </c>
      <c r="J4957" s="39" t="str">
        <f>IF($B4957="","",-SUMIFS(Tabla7[Cantidad],Tabla7[Código del producto],$B4957,Tabla7[Tipo de movimiento],"SALIDA",Tabla7[Mes],J$5))</f>
        <v/>
      </c>
      <c r="K4957" s="39" t="str">
        <f>IF($B4957="","",-SUMIFS(Tabla7[Cantidad],Tabla7[Código del producto],$B4957,Tabla7[Tipo de movimiento],"SALIDA",Tabla7[Mes],K$5))</f>
        <v/>
      </c>
      <c r="L4957" s="39" t="str">
        <f>IF($B4957="","",-SUMIFS(Tabla7[Cantidad],Tabla7[Código del producto],$B4957,Tabla7[Tipo de movimiento],"SALIDA",Tabla7[Mes],L$5))</f>
        <v/>
      </c>
      <c r="M4957" s="39" t="str">
        <f>IF($B4957="","",-SUMIFS(Tabla7[Cantidad],Tabla7[Código del producto],$B4957,Tabla7[Tipo de movimiento],"SALIDA",Tabla7[Mes],M$5))</f>
        <v/>
      </c>
      <c r="N4957" s="39" t="str">
        <f>IF($B4957="","",-SUMIFS(Tabla7[Cantidad],Tabla7[Código del producto],$B4957,Tabla7[Tipo de movimiento],"SALIDA",Tabla7[Mes],N$5))</f>
        <v/>
      </c>
      <c r="O4957" s="39" t="str">
        <f>IF($B4957="","",-SUMIFS(Tabla7[Cantidad],Tabla7[Código del producto],$B4957,Tabla7[Tipo de movimiento],"SALIDA",Tabla7[Mes],O$5))</f>
        <v/>
      </c>
      <c r="P4957" s="39" t="str">
        <f>IF($B4957="","",-SUMIFS(Tabla7[Cantidad],Tabla7[Código del producto],$B4957,Tabla7[Tipo de movimiento],"SALIDA",Tabla7[Mes],P$5))</f>
        <v/>
      </c>
      <c r="Q4957" s="39" t="str">
        <f t="shared" si="231"/>
        <v/>
      </c>
      <c r="R4957" s="51" t="str">
        <f>IF($B4957="","",IFERROR(VLOOKUP($B4957,'ABC rotación'!$C:$G,5,0),"C"))</f>
        <v/>
      </c>
      <c r="S4957" s="41" t="str">
        <f t="shared" si="232"/>
        <v/>
      </c>
      <c r="T4957" s="40" t="str">
        <f t="shared" si="233"/>
        <v/>
      </c>
      <c r="U4957" s="23" t="str">
        <f>IF($B4957="","",VLOOKUP($T4957,Tablas!$X$14:$Y$17,2,1))</f>
        <v/>
      </c>
    </row>
    <row r="4958" spans="2:21" x14ac:dyDescent="0.2">
      <c r="B4958" s="1" t="str">
        <f>IF(Tablas!B4956="","",Tablas!B4956)</f>
        <v/>
      </c>
      <c r="C4958" s="1" t="str">
        <f>IF(Tablas!C4956="","",Tablas!C4956)</f>
        <v/>
      </c>
      <c r="D4958" s="1" t="str">
        <f>IF(Tablas!D4956="","",Tablas!D4956)</f>
        <v/>
      </c>
      <c r="E4958" s="1" t="str">
        <f>IF(Tablas!E4956="","",Tablas!E4956)</f>
        <v/>
      </c>
      <c r="F4958" s="1" t="str">
        <f>IF(Tablas!F4956="","",Tablas!F4956)</f>
        <v/>
      </c>
      <c r="G4958" s="1" t="str">
        <f>IF(Tablas!I4956="","",Tablas!I4956)</f>
        <v/>
      </c>
      <c r="H4958" s="1" t="s">
        <v>911</v>
      </c>
      <c r="I4958" s="39" t="str">
        <f>IF($B4958="","",-SUMIFS(Tabla7[Cantidad],Tabla7[Código del producto],$B4958,Tabla7[Tipo de movimiento],"SALIDA",Tabla7[Mes],I$5))</f>
        <v/>
      </c>
      <c r="J4958" s="39" t="str">
        <f>IF($B4958="","",-SUMIFS(Tabla7[Cantidad],Tabla7[Código del producto],$B4958,Tabla7[Tipo de movimiento],"SALIDA",Tabla7[Mes],J$5))</f>
        <v/>
      </c>
      <c r="K4958" s="39" t="str">
        <f>IF($B4958="","",-SUMIFS(Tabla7[Cantidad],Tabla7[Código del producto],$B4958,Tabla7[Tipo de movimiento],"SALIDA",Tabla7[Mes],K$5))</f>
        <v/>
      </c>
      <c r="L4958" s="39" t="str">
        <f>IF($B4958="","",-SUMIFS(Tabla7[Cantidad],Tabla7[Código del producto],$B4958,Tabla7[Tipo de movimiento],"SALIDA",Tabla7[Mes],L$5))</f>
        <v/>
      </c>
      <c r="M4958" s="39" t="str">
        <f>IF($B4958="","",-SUMIFS(Tabla7[Cantidad],Tabla7[Código del producto],$B4958,Tabla7[Tipo de movimiento],"SALIDA",Tabla7[Mes],M$5))</f>
        <v/>
      </c>
      <c r="N4958" s="39" t="str">
        <f>IF($B4958="","",-SUMIFS(Tabla7[Cantidad],Tabla7[Código del producto],$B4958,Tabla7[Tipo de movimiento],"SALIDA",Tabla7[Mes],N$5))</f>
        <v/>
      </c>
      <c r="O4958" s="39" t="str">
        <f>IF($B4958="","",-SUMIFS(Tabla7[Cantidad],Tabla7[Código del producto],$B4958,Tabla7[Tipo de movimiento],"SALIDA",Tabla7[Mes],O$5))</f>
        <v/>
      </c>
      <c r="P4958" s="39" t="str">
        <f>IF($B4958="","",-SUMIFS(Tabla7[Cantidad],Tabla7[Código del producto],$B4958,Tabla7[Tipo de movimiento],"SALIDA",Tabla7[Mes],P$5))</f>
        <v/>
      </c>
      <c r="Q4958" s="39" t="str">
        <f t="shared" si="231"/>
        <v/>
      </c>
      <c r="R4958" s="51" t="str">
        <f>IF($B4958="","",IFERROR(VLOOKUP($B4958,'ABC rotación'!$C:$G,5,0),"C"))</f>
        <v/>
      </c>
      <c r="S4958" s="41" t="str">
        <f t="shared" si="232"/>
        <v/>
      </c>
      <c r="T4958" s="40" t="str">
        <f t="shared" si="233"/>
        <v/>
      </c>
      <c r="U4958" s="23" t="str">
        <f>IF($B4958="","",VLOOKUP($T4958,Tablas!$X$14:$Y$17,2,1))</f>
        <v/>
      </c>
    </row>
    <row r="4959" spans="2:21" x14ac:dyDescent="0.2">
      <c r="B4959" s="1" t="str">
        <f>IF(Tablas!B4957="","",Tablas!B4957)</f>
        <v/>
      </c>
      <c r="C4959" s="1" t="str">
        <f>IF(Tablas!C4957="","",Tablas!C4957)</f>
        <v/>
      </c>
      <c r="D4959" s="1" t="str">
        <f>IF(Tablas!D4957="","",Tablas!D4957)</f>
        <v/>
      </c>
      <c r="E4959" s="1" t="str">
        <f>IF(Tablas!E4957="","",Tablas!E4957)</f>
        <v/>
      </c>
      <c r="F4959" s="1" t="str">
        <f>IF(Tablas!F4957="","",Tablas!F4957)</f>
        <v/>
      </c>
      <c r="G4959" s="1" t="str">
        <f>IF(Tablas!I4957="","",Tablas!I4957)</f>
        <v/>
      </c>
      <c r="H4959" s="1" t="s">
        <v>911</v>
      </c>
      <c r="I4959" s="39" t="str">
        <f>IF($B4959="","",-SUMIFS(Tabla7[Cantidad],Tabla7[Código del producto],$B4959,Tabla7[Tipo de movimiento],"SALIDA",Tabla7[Mes],I$5))</f>
        <v/>
      </c>
      <c r="J4959" s="39" t="str">
        <f>IF($B4959="","",-SUMIFS(Tabla7[Cantidad],Tabla7[Código del producto],$B4959,Tabla7[Tipo de movimiento],"SALIDA",Tabla7[Mes],J$5))</f>
        <v/>
      </c>
      <c r="K4959" s="39" t="str">
        <f>IF($B4959="","",-SUMIFS(Tabla7[Cantidad],Tabla7[Código del producto],$B4959,Tabla7[Tipo de movimiento],"SALIDA",Tabla7[Mes],K$5))</f>
        <v/>
      </c>
      <c r="L4959" s="39" t="str">
        <f>IF($B4959="","",-SUMIFS(Tabla7[Cantidad],Tabla7[Código del producto],$B4959,Tabla7[Tipo de movimiento],"SALIDA",Tabla7[Mes],L$5))</f>
        <v/>
      </c>
      <c r="M4959" s="39" t="str">
        <f>IF($B4959="","",-SUMIFS(Tabla7[Cantidad],Tabla7[Código del producto],$B4959,Tabla7[Tipo de movimiento],"SALIDA",Tabla7[Mes],M$5))</f>
        <v/>
      </c>
      <c r="N4959" s="39" t="str">
        <f>IF($B4959="","",-SUMIFS(Tabla7[Cantidad],Tabla7[Código del producto],$B4959,Tabla7[Tipo de movimiento],"SALIDA",Tabla7[Mes],N$5))</f>
        <v/>
      </c>
      <c r="O4959" s="39" t="str">
        <f>IF($B4959="","",-SUMIFS(Tabla7[Cantidad],Tabla7[Código del producto],$B4959,Tabla7[Tipo de movimiento],"SALIDA",Tabla7[Mes],O$5))</f>
        <v/>
      </c>
      <c r="P4959" s="39" t="str">
        <f>IF($B4959="","",-SUMIFS(Tabla7[Cantidad],Tabla7[Código del producto],$B4959,Tabla7[Tipo de movimiento],"SALIDA",Tabla7[Mes],P$5))</f>
        <v/>
      </c>
      <c r="Q4959" s="39" t="str">
        <f t="shared" si="231"/>
        <v/>
      </c>
      <c r="R4959" s="51" t="str">
        <f>IF($B4959="","",IFERROR(VLOOKUP($B4959,'ABC rotación'!$C:$G,5,0),"C"))</f>
        <v/>
      </c>
      <c r="S4959" s="41" t="str">
        <f t="shared" si="232"/>
        <v/>
      </c>
      <c r="T4959" s="40" t="str">
        <f t="shared" si="233"/>
        <v/>
      </c>
      <c r="U4959" s="23" t="str">
        <f>IF($B4959="","",VLOOKUP($T4959,Tablas!$X$14:$Y$17,2,1))</f>
        <v/>
      </c>
    </row>
    <row r="4960" spans="2:21" x14ac:dyDescent="0.2">
      <c r="B4960" s="1" t="str">
        <f>IF(Tablas!B4958="","",Tablas!B4958)</f>
        <v/>
      </c>
      <c r="C4960" s="1" t="str">
        <f>IF(Tablas!C4958="","",Tablas!C4958)</f>
        <v/>
      </c>
      <c r="D4960" s="1" t="str">
        <f>IF(Tablas!D4958="","",Tablas!D4958)</f>
        <v/>
      </c>
      <c r="E4960" s="1" t="str">
        <f>IF(Tablas!E4958="","",Tablas!E4958)</f>
        <v/>
      </c>
      <c r="F4960" s="1" t="str">
        <f>IF(Tablas!F4958="","",Tablas!F4958)</f>
        <v/>
      </c>
      <c r="G4960" s="1" t="str">
        <f>IF(Tablas!I4958="","",Tablas!I4958)</f>
        <v/>
      </c>
      <c r="H4960" s="1" t="s">
        <v>911</v>
      </c>
      <c r="I4960" s="39" t="str">
        <f>IF($B4960="","",-SUMIFS(Tabla7[Cantidad],Tabla7[Código del producto],$B4960,Tabla7[Tipo de movimiento],"SALIDA",Tabla7[Mes],I$5))</f>
        <v/>
      </c>
      <c r="J4960" s="39" t="str">
        <f>IF($B4960="","",-SUMIFS(Tabla7[Cantidad],Tabla7[Código del producto],$B4960,Tabla7[Tipo de movimiento],"SALIDA",Tabla7[Mes],J$5))</f>
        <v/>
      </c>
      <c r="K4960" s="39" t="str">
        <f>IF($B4960="","",-SUMIFS(Tabla7[Cantidad],Tabla7[Código del producto],$B4960,Tabla7[Tipo de movimiento],"SALIDA",Tabla7[Mes],K$5))</f>
        <v/>
      </c>
      <c r="L4960" s="39" t="str">
        <f>IF($B4960="","",-SUMIFS(Tabla7[Cantidad],Tabla7[Código del producto],$B4960,Tabla7[Tipo de movimiento],"SALIDA",Tabla7[Mes],L$5))</f>
        <v/>
      </c>
      <c r="M4960" s="39" t="str">
        <f>IF($B4960="","",-SUMIFS(Tabla7[Cantidad],Tabla7[Código del producto],$B4960,Tabla7[Tipo de movimiento],"SALIDA",Tabla7[Mes],M$5))</f>
        <v/>
      </c>
      <c r="N4960" s="39" t="str">
        <f>IF($B4960="","",-SUMIFS(Tabla7[Cantidad],Tabla7[Código del producto],$B4960,Tabla7[Tipo de movimiento],"SALIDA",Tabla7[Mes],N$5))</f>
        <v/>
      </c>
      <c r="O4960" s="39" t="str">
        <f>IF($B4960="","",-SUMIFS(Tabla7[Cantidad],Tabla7[Código del producto],$B4960,Tabla7[Tipo de movimiento],"SALIDA",Tabla7[Mes],O$5))</f>
        <v/>
      </c>
      <c r="P4960" s="39" t="str">
        <f>IF($B4960="","",-SUMIFS(Tabla7[Cantidad],Tabla7[Código del producto],$B4960,Tabla7[Tipo de movimiento],"SALIDA",Tabla7[Mes],P$5))</f>
        <v/>
      </c>
      <c r="Q4960" s="39" t="str">
        <f t="shared" si="231"/>
        <v/>
      </c>
      <c r="R4960" s="51" t="str">
        <f>IF($B4960="","",IFERROR(VLOOKUP($B4960,'ABC rotación'!$C:$G,5,0),"C"))</f>
        <v/>
      </c>
      <c r="S4960" s="41" t="str">
        <f t="shared" si="232"/>
        <v/>
      </c>
      <c r="T4960" s="40" t="str">
        <f t="shared" si="233"/>
        <v/>
      </c>
      <c r="U4960" s="23" t="str">
        <f>IF($B4960="","",VLOOKUP($T4960,Tablas!$X$14:$Y$17,2,1))</f>
        <v/>
      </c>
    </row>
    <row r="4961" spans="2:21" x14ac:dyDescent="0.2">
      <c r="B4961" s="1" t="str">
        <f>IF(Tablas!B4959="","",Tablas!B4959)</f>
        <v/>
      </c>
      <c r="C4961" s="1" t="str">
        <f>IF(Tablas!C4959="","",Tablas!C4959)</f>
        <v/>
      </c>
      <c r="D4961" s="1" t="str">
        <f>IF(Tablas!D4959="","",Tablas!D4959)</f>
        <v/>
      </c>
      <c r="E4961" s="1" t="str">
        <f>IF(Tablas!E4959="","",Tablas!E4959)</f>
        <v/>
      </c>
      <c r="F4961" s="1" t="str">
        <f>IF(Tablas!F4959="","",Tablas!F4959)</f>
        <v/>
      </c>
      <c r="G4961" s="1" t="str">
        <f>IF(Tablas!I4959="","",Tablas!I4959)</f>
        <v/>
      </c>
      <c r="H4961" s="1" t="s">
        <v>911</v>
      </c>
      <c r="I4961" s="39" t="str">
        <f>IF($B4961="","",-SUMIFS(Tabla7[Cantidad],Tabla7[Código del producto],$B4961,Tabla7[Tipo de movimiento],"SALIDA",Tabla7[Mes],I$5))</f>
        <v/>
      </c>
      <c r="J4961" s="39" t="str">
        <f>IF($B4961="","",-SUMIFS(Tabla7[Cantidad],Tabla7[Código del producto],$B4961,Tabla7[Tipo de movimiento],"SALIDA",Tabla7[Mes],J$5))</f>
        <v/>
      </c>
      <c r="K4961" s="39" t="str">
        <f>IF($B4961="","",-SUMIFS(Tabla7[Cantidad],Tabla7[Código del producto],$B4961,Tabla7[Tipo de movimiento],"SALIDA",Tabla7[Mes],K$5))</f>
        <v/>
      </c>
      <c r="L4961" s="39" t="str">
        <f>IF($B4961="","",-SUMIFS(Tabla7[Cantidad],Tabla7[Código del producto],$B4961,Tabla7[Tipo de movimiento],"SALIDA",Tabla7[Mes],L$5))</f>
        <v/>
      </c>
      <c r="M4961" s="39" t="str">
        <f>IF($B4961="","",-SUMIFS(Tabla7[Cantidad],Tabla7[Código del producto],$B4961,Tabla7[Tipo de movimiento],"SALIDA",Tabla7[Mes],M$5))</f>
        <v/>
      </c>
      <c r="N4961" s="39" t="str">
        <f>IF($B4961="","",-SUMIFS(Tabla7[Cantidad],Tabla7[Código del producto],$B4961,Tabla7[Tipo de movimiento],"SALIDA",Tabla7[Mes],N$5))</f>
        <v/>
      </c>
      <c r="O4961" s="39" t="str">
        <f>IF($B4961="","",-SUMIFS(Tabla7[Cantidad],Tabla7[Código del producto],$B4961,Tabla7[Tipo de movimiento],"SALIDA",Tabla7[Mes],O$5))</f>
        <v/>
      </c>
      <c r="P4961" s="39" t="str">
        <f>IF($B4961="","",-SUMIFS(Tabla7[Cantidad],Tabla7[Código del producto],$B4961,Tabla7[Tipo de movimiento],"SALIDA",Tabla7[Mes],P$5))</f>
        <v/>
      </c>
      <c r="Q4961" s="39" t="str">
        <f t="shared" si="231"/>
        <v/>
      </c>
      <c r="R4961" s="51" t="str">
        <f>IF($B4961="","",IFERROR(VLOOKUP($B4961,'ABC rotación'!$C:$G,5,0),"C"))</f>
        <v/>
      </c>
      <c r="S4961" s="41" t="str">
        <f t="shared" si="232"/>
        <v/>
      </c>
      <c r="T4961" s="40" t="str">
        <f t="shared" si="233"/>
        <v/>
      </c>
      <c r="U4961" s="23" t="str">
        <f>IF($B4961="","",VLOOKUP($T4961,Tablas!$X$14:$Y$17,2,1))</f>
        <v/>
      </c>
    </row>
    <row r="4962" spans="2:21" x14ac:dyDescent="0.2">
      <c r="B4962" s="1" t="str">
        <f>IF(Tablas!B4960="","",Tablas!B4960)</f>
        <v/>
      </c>
      <c r="C4962" s="1" t="str">
        <f>IF(Tablas!C4960="","",Tablas!C4960)</f>
        <v/>
      </c>
      <c r="D4962" s="1" t="str">
        <f>IF(Tablas!D4960="","",Tablas!D4960)</f>
        <v/>
      </c>
      <c r="E4962" s="1" t="str">
        <f>IF(Tablas!E4960="","",Tablas!E4960)</f>
        <v/>
      </c>
      <c r="F4962" s="1" t="str">
        <f>IF(Tablas!F4960="","",Tablas!F4960)</f>
        <v/>
      </c>
      <c r="G4962" s="1" t="str">
        <f>IF(Tablas!I4960="","",Tablas!I4960)</f>
        <v/>
      </c>
      <c r="H4962" s="1" t="s">
        <v>911</v>
      </c>
      <c r="I4962" s="39" t="str">
        <f>IF($B4962="","",-SUMIFS(Tabla7[Cantidad],Tabla7[Código del producto],$B4962,Tabla7[Tipo de movimiento],"SALIDA",Tabla7[Mes],I$5))</f>
        <v/>
      </c>
      <c r="J4962" s="39" t="str">
        <f>IF($B4962="","",-SUMIFS(Tabla7[Cantidad],Tabla7[Código del producto],$B4962,Tabla7[Tipo de movimiento],"SALIDA",Tabla7[Mes],J$5))</f>
        <v/>
      </c>
      <c r="K4962" s="39" t="str">
        <f>IF($B4962="","",-SUMIFS(Tabla7[Cantidad],Tabla7[Código del producto],$B4962,Tabla7[Tipo de movimiento],"SALIDA",Tabla7[Mes],K$5))</f>
        <v/>
      </c>
      <c r="L4962" s="39" t="str">
        <f>IF($B4962="","",-SUMIFS(Tabla7[Cantidad],Tabla7[Código del producto],$B4962,Tabla7[Tipo de movimiento],"SALIDA",Tabla7[Mes],L$5))</f>
        <v/>
      </c>
      <c r="M4962" s="39" t="str">
        <f>IF($B4962="","",-SUMIFS(Tabla7[Cantidad],Tabla7[Código del producto],$B4962,Tabla7[Tipo de movimiento],"SALIDA",Tabla7[Mes],M$5))</f>
        <v/>
      </c>
      <c r="N4962" s="39" t="str">
        <f>IF($B4962="","",-SUMIFS(Tabla7[Cantidad],Tabla7[Código del producto],$B4962,Tabla7[Tipo de movimiento],"SALIDA",Tabla7[Mes],N$5))</f>
        <v/>
      </c>
      <c r="O4962" s="39" t="str">
        <f>IF($B4962="","",-SUMIFS(Tabla7[Cantidad],Tabla7[Código del producto],$B4962,Tabla7[Tipo de movimiento],"SALIDA",Tabla7[Mes],O$5))</f>
        <v/>
      </c>
      <c r="P4962" s="39" t="str">
        <f>IF($B4962="","",-SUMIFS(Tabla7[Cantidad],Tabla7[Código del producto],$B4962,Tabla7[Tipo de movimiento],"SALIDA",Tabla7[Mes],P$5))</f>
        <v/>
      </c>
      <c r="Q4962" s="39" t="str">
        <f t="shared" si="231"/>
        <v/>
      </c>
      <c r="R4962" s="51" t="str">
        <f>IF($B4962="","",IFERROR(VLOOKUP($B4962,'ABC rotación'!$C:$G,5,0),"C"))</f>
        <v/>
      </c>
      <c r="S4962" s="41" t="str">
        <f t="shared" si="232"/>
        <v/>
      </c>
      <c r="T4962" s="40" t="str">
        <f t="shared" si="233"/>
        <v/>
      </c>
      <c r="U4962" s="23" t="str">
        <f>IF($B4962="","",VLOOKUP($T4962,Tablas!$X$14:$Y$17,2,1))</f>
        <v/>
      </c>
    </row>
    <row r="4963" spans="2:21" x14ac:dyDescent="0.2">
      <c r="B4963" s="1" t="str">
        <f>IF(Tablas!B4961="","",Tablas!B4961)</f>
        <v/>
      </c>
      <c r="C4963" s="1" t="str">
        <f>IF(Tablas!C4961="","",Tablas!C4961)</f>
        <v/>
      </c>
      <c r="D4963" s="1" t="str">
        <f>IF(Tablas!D4961="","",Tablas!D4961)</f>
        <v/>
      </c>
      <c r="E4963" s="1" t="str">
        <f>IF(Tablas!E4961="","",Tablas!E4961)</f>
        <v/>
      </c>
      <c r="F4963" s="1" t="str">
        <f>IF(Tablas!F4961="","",Tablas!F4961)</f>
        <v/>
      </c>
      <c r="G4963" s="1" t="str">
        <f>IF(Tablas!I4961="","",Tablas!I4961)</f>
        <v/>
      </c>
      <c r="H4963" s="1" t="s">
        <v>911</v>
      </c>
      <c r="I4963" s="39" t="str">
        <f>IF($B4963="","",-SUMIFS(Tabla7[Cantidad],Tabla7[Código del producto],$B4963,Tabla7[Tipo de movimiento],"SALIDA",Tabla7[Mes],I$5))</f>
        <v/>
      </c>
      <c r="J4963" s="39" t="str">
        <f>IF($B4963="","",-SUMIFS(Tabla7[Cantidad],Tabla7[Código del producto],$B4963,Tabla7[Tipo de movimiento],"SALIDA",Tabla7[Mes],J$5))</f>
        <v/>
      </c>
      <c r="K4963" s="39" t="str">
        <f>IF($B4963="","",-SUMIFS(Tabla7[Cantidad],Tabla7[Código del producto],$B4963,Tabla7[Tipo de movimiento],"SALIDA",Tabla7[Mes],K$5))</f>
        <v/>
      </c>
      <c r="L4963" s="39" t="str">
        <f>IF($B4963="","",-SUMIFS(Tabla7[Cantidad],Tabla7[Código del producto],$B4963,Tabla7[Tipo de movimiento],"SALIDA",Tabla7[Mes],L$5))</f>
        <v/>
      </c>
      <c r="M4963" s="39" t="str">
        <f>IF($B4963="","",-SUMIFS(Tabla7[Cantidad],Tabla7[Código del producto],$B4963,Tabla7[Tipo de movimiento],"SALIDA",Tabla7[Mes],M$5))</f>
        <v/>
      </c>
      <c r="N4963" s="39" t="str">
        <f>IF($B4963="","",-SUMIFS(Tabla7[Cantidad],Tabla7[Código del producto],$B4963,Tabla7[Tipo de movimiento],"SALIDA",Tabla7[Mes],N$5))</f>
        <v/>
      </c>
      <c r="O4963" s="39" t="str">
        <f>IF($B4963="","",-SUMIFS(Tabla7[Cantidad],Tabla7[Código del producto],$B4963,Tabla7[Tipo de movimiento],"SALIDA",Tabla7[Mes],O$5))</f>
        <v/>
      </c>
      <c r="P4963" s="39" t="str">
        <f>IF($B4963="","",-SUMIFS(Tabla7[Cantidad],Tabla7[Código del producto],$B4963,Tabla7[Tipo de movimiento],"SALIDA",Tabla7[Mes],P$5))</f>
        <v/>
      </c>
      <c r="Q4963" s="39" t="str">
        <f t="shared" si="231"/>
        <v/>
      </c>
      <c r="R4963" s="51" t="str">
        <f>IF($B4963="","",IFERROR(VLOOKUP($B4963,'ABC rotación'!$C:$G,5,0),"C"))</f>
        <v/>
      </c>
      <c r="S4963" s="41" t="str">
        <f t="shared" si="232"/>
        <v/>
      </c>
      <c r="T4963" s="40" t="str">
        <f t="shared" si="233"/>
        <v/>
      </c>
      <c r="U4963" s="23" t="str">
        <f>IF($B4963="","",VLOOKUP($T4963,Tablas!$X$14:$Y$17,2,1))</f>
        <v/>
      </c>
    </row>
    <row r="4964" spans="2:21" x14ac:dyDescent="0.2">
      <c r="B4964" s="1" t="str">
        <f>IF(Tablas!B4962="","",Tablas!B4962)</f>
        <v/>
      </c>
      <c r="C4964" s="1" t="str">
        <f>IF(Tablas!C4962="","",Tablas!C4962)</f>
        <v/>
      </c>
      <c r="D4964" s="1" t="str">
        <f>IF(Tablas!D4962="","",Tablas!D4962)</f>
        <v/>
      </c>
      <c r="E4964" s="1" t="str">
        <f>IF(Tablas!E4962="","",Tablas!E4962)</f>
        <v/>
      </c>
      <c r="F4964" s="1" t="str">
        <f>IF(Tablas!F4962="","",Tablas!F4962)</f>
        <v/>
      </c>
      <c r="G4964" s="1" t="str">
        <f>IF(Tablas!I4962="","",Tablas!I4962)</f>
        <v/>
      </c>
      <c r="H4964" s="1" t="s">
        <v>911</v>
      </c>
      <c r="I4964" s="39" t="str">
        <f>IF($B4964="","",-SUMIFS(Tabla7[Cantidad],Tabla7[Código del producto],$B4964,Tabla7[Tipo de movimiento],"SALIDA",Tabla7[Mes],I$5))</f>
        <v/>
      </c>
      <c r="J4964" s="39" t="str">
        <f>IF($B4964="","",-SUMIFS(Tabla7[Cantidad],Tabla7[Código del producto],$B4964,Tabla7[Tipo de movimiento],"SALIDA",Tabla7[Mes],J$5))</f>
        <v/>
      </c>
      <c r="K4964" s="39" t="str">
        <f>IF($B4964="","",-SUMIFS(Tabla7[Cantidad],Tabla7[Código del producto],$B4964,Tabla7[Tipo de movimiento],"SALIDA",Tabla7[Mes],K$5))</f>
        <v/>
      </c>
      <c r="L4964" s="39" t="str">
        <f>IF($B4964="","",-SUMIFS(Tabla7[Cantidad],Tabla7[Código del producto],$B4964,Tabla7[Tipo de movimiento],"SALIDA",Tabla7[Mes],L$5))</f>
        <v/>
      </c>
      <c r="M4964" s="39" t="str">
        <f>IF($B4964="","",-SUMIFS(Tabla7[Cantidad],Tabla7[Código del producto],$B4964,Tabla7[Tipo de movimiento],"SALIDA",Tabla7[Mes],M$5))</f>
        <v/>
      </c>
      <c r="N4964" s="39" t="str">
        <f>IF($B4964="","",-SUMIFS(Tabla7[Cantidad],Tabla7[Código del producto],$B4964,Tabla7[Tipo de movimiento],"SALIDA",Tabla7[Mes],N$5))</f>
        <v/>
      </c>
      <c r="O4964" s="39" t="str">
        <f>IF($B4964="","",-SUMIFS(Tabla7[Cantidad],Tabla7[Código del producto],$B4964,Tabla7[Tipo de movimiento],"SALIDA",Tabla7[Mes],O$5))</f>
        <v/>
      </c>
      <c r="P4964" s="39" t="str">
        <f>IF($B4964="","",-SUMIFS(Tabla7[Cantidad],Tabla7[Código del producto],$B4964,Tabla7[Tipo de movimiento],"SALIDA",Tabla7[Mes],P$5))</f>
        <v/>
      </c>
      <c r="Q4964" s="39" t="str">
        <f t="shared" si="231"/>
        <v/>
      </c>
      <c r="R4964" s="51" t="str">
        <f>IF($B4964="","",IFERROR(VLOOKUP($B4964,'ABC rotación'!$C:$G,5,0),"C"))</f>
        <v/>
      </c>
      <c r="S4964" s="41" t="str">
        <f t="shared" si="232"/>
        <v/>
      </c>
      <c r="T4964" s="40" t="str">
        <f t="shared" si="233"/>
        <v/>
      </c>
      <c r="U4964" s="23" t="str">
        <f>IF($B4964="","",VLOOKUP($T4964,Tablas!$X$14:$Y$17,2,1))</f>
        <v/>
      </c>
    </row>
    <row r="4965" spans="2:21" x14ac:dyDescent="0.2">
      <c r="B4965" s="1" t="str">
        <f>IF(Tablas!B4963="","",Tablas!B4963)</f>
        <v/>
      </c>
      <c r="C4965" s="1" t="str">
        <f>IF(Tablas!C4963="","",Tablas!C4963)</f>
        <v/>
      </c>
      <c r="D4965" s="1" t="str">
        <f>IF(Tablas!D4963="","",Tablas!D4963)</f>
        <v/>
      </c>
      <c r="E4965" s="1" t="str">
        <f>IF(Tablas!E4963="","",Tablas!E4963)</f>
        <v/>
      </c>
      <c r="F4965" s="1" t="str">
        <f>IF(Tablas!F4963="","",Tablas!F4963)</f>
        <v/>
      </c>
      <c r="G4965" s="1" t="str">
        <f>IF(Tablas!I4963="","",Tablas!I4963)</f>
        <v/>
      </c>
      <c r="H4965" s="1" t="s">
        <v>911</v>
      </c>
      <c r="I4965" s="39" t="str">
        <f>IF($B4965="","",-SUMIFS(Tabla7[Cantidad],Tabla7[Código del producto],$B4965,Tabla7[Tipo de movimiento],"SALIDA",Tabla7[Mes],I$5))</f>
        <v/>
      </c>
      <c r="J4965" s="39" t="str">
        <f>IF($B4965="","",-SUMIFS(Tabla7[Cantidad],Tabla7[Código del producto],$B4965,Tabla7[Tipo de movimiento],"SALIDA",Tabla7[Mes],J$5))</f>
        <v/>
      </c>
      <c r="K4965" s="39" t="str">
        <f>IF($B4965="","",-SUMIFS(Tabla7[Cantidad],Tabla7[Código del producto],$B4965,Tabla7[Tipo de movimiento],"SALIDA",Tabla7[Mes],K$5))</f>
        <v/>
      </c>
      <c r="L4965" s="39" t="str">
        <f>IF($B4965="","",-SUMIFS(Tabla7[Cantidad],Tabla7[Código del producto],$B4965,Tabla7[Tipo de movimiento],"SALIDA",Tabla7[Mes],L$5))</f>
        <v/>
      </c>
      <c r="M4965" s="39" t="str">
        <f>IF($B4965="","",-SUMIFS(Tabla7[Cantidad],Tabla7[Código del producto],$B4965,Tabla7[Tipo de movimiento],"SALIDA",Tabla7[Mes],M$5))</f>
        <v/>
      </c>
      <c r="N4965" s="39" t="str">
        <f>IF($B4965="","",-SUMIFS(Tabla7[Cantidad],Tabla7[Código del producto],$B4965,Tabla7[Tipo de movimiento],"SALIDA",Tabla7[Mes],N$5))</f>
        <v/>
      </c>
      <c r="O4965" s="39" t="str">
        <f>IF($B4965="","",-SUMIFS(Tabla7[Cantidad],Tabla7[Código del producto],$B4965,Tabla7[Tipo de movimiento],"SALIDA",Tabla7[Mes],O$5))</f>
        <v/>
      </c>
      <c r="P4965" s="39" t="str">
        <f>IF($B4965="","",-SUMIFS(Tabla7[Cantidad],Tabla7[Código del producto],$B4965,Tabla7[Tipo de movimiento],"SALIDA",Tabla7[Mes],P$5))</f>
        <v/>
      </c>
      <c r="Q4965" s="39" t="str">
        <f t="shared" si="231"/>
        <v/>
      </c>
      <c r="R4965" s="51" t="str">
        <f>IF($B4965="","",IFERROR(VLOOKUP($B4965,'ABC rotación'!$C:$G,5,0),"C"))</f>
        <v/>
      </c>
      <c r="S4965" s="41" t="str">
        <f t="shared" si="232"/>
        <v/>
      </c>
      <c r="T4965" s="40" t="str">
        <f t="shared" si="233"/>
        <v/>
      </c>
      <c r="U4965" s="23" t="str">
        <f>IF($B4965="","",VLOOKUP($T4965,Tablas!$X$14:$Y$17,2,1))</f>
        <v/>
      </c>
    </row>
    <row r="4966" spans="2:21" x14ac:dyDescent="0.2">
      <c r="B4966" s="1" t="str">
        <f>IF(Tablas!B4964="","",Tablas!B4964)</f>
        <v/>
      </c>
      <c r="C4966" s="1" t="str">
        <f>IF(Tablas!C4964="","",Tablas!C4964)</f>
        <v/>
      </c>
      <c r="D4966" s="1" t="str">
        <f>IF(Tablas!D4964="","",Tablas!D4964)</f>
        <v/>
      </c>
      <c r="E4966" s="1" t="str">
        <f>IF(Tablas!E4964="","",Tablas!E4964)</f>
        <v/>
      </c>
      <c r="F4966" s="1" t="str">
        <f>IF(Tablas!F4964="","",Tablas!F4964)</f>
        <v/>
      </c>
      <c r="G4966" s="1" t="str">
        <f>IF(Tablas!I4964="","",Tablas!I4964)</f>
        <v/>
      </c>
      <c r="H4966" s="1" t="s">
        <v>911</v>
      </c>
      <c r="I4966" s="39" t="str">
        <f>IF($B4966="","",-SUMIFS(Tabla7[Cantidad],Tabla7[Código del producto],$B4966,Tabla7[Tipo de movimiento],"SALIDA",Tabla7[Mes],I$5))</f>
        <v/>
      </c>
      <c r="J4966" s="39" t="str">
        <f>IF($B4966="","",-SUMIFS(Tabla7[Cantidad],Tabla7[Código del producto],$B4966,Tabla7[Tipo de movimiento],"SALIDA",Tabla7[Mes],J$5))</f>
        <v/>
      </c>
      <c r="K4966" s="39" t="str">
        <f>IF($B4966="","",-SUMIFS(Tabla7[Cantidad],Tabla7[Código del producto],$B4966,Tabla7[Tipo de movimiento],"SALIDA",Tabla7[Mes],K$5))</f>
        <v/>
      </c>
      <c r="L4966" s="39" t="str">
        <f>IF($B4966="","",-SUMIFS(Tabla7[Cantidad],Tabla7[Código del producto],$B4966,Tabla7[Tipo de movimiento],"SALIDA",Tabla7[Mes],L$5))</f>
        <v/>
      </c>
      <c r="M4966" s="39" t="str">
        <f>IF($B4966="","",-SUMIFS(Tabla7[Cantidad],Tabla7[Código del producto],$B4966,Tabla7[Tipo de movimiento],"SALIDA",Tabla7[Mes],M$5))</f>
        <v/>
      </c>
      <c r="N4966" s="39" t="str">
        <f>IF($B4966="","",-SUMIFS(Tabla7[Cantidad],Tabla7[Código del producto],$B4966,Tabla7[Tipo de movimiento],"SALIDA",Tabla7[Mes],N$5))</f>
        <v/>
      </c>
      <c r="O4966" s="39" t="str">
        <f>IF($B4966="","",-SUMIFS(Tabla7[Cantidad],Tabla7[Código del producto],$B4966,Tabla7[Tipo de movimiento],"SALIDA",Tabla7[Mes],O$5))</f>
        <v/>
      </c>
      <c r="P4966" s="39" t="str">
        <f>IF($B4966="","",-SUMIFS(Tabla7[Cantidad],Tabla7[Código del producto],$B4966,Tabla7[Tipo de movimiento],"SALIDA",Tabla7[Mes],P$5))</f>
        <v/>
      </c>
      <c r="Q4966" s="39" t="str">
        <f t="shared" si="231"/>
        <v/>
      </c>
      <c r="R4966" s="51" t="str">
        <f>IF($B4966="","",IFERROR(VLOOKUP($B4966,'ABC rotación'!$C:$G,5,0),"C"))</f>
        <v/>
      </c>
      <c r="S4966" s="41" t="str">
        <f t="shared" si="232"/>
        <v/>
      </c>
      <c r="T4966" s="40" t="str">
        <f t="shared" si="233"/>
        <v/>
      </c>
      <c r="U4966" s="23" t="str">
        <f>IF($B4966="","",VLOOKUP($T4966,Tablas!$X$14:$Y$17,2,1))</f>
        <v/>
      </c>
    </row>
    <row r="4967" spans="2:21" x14ac:dyDescent="0.2">
      <c r="B4967" s="1" t="str">
        <f>IF(Tablas!B4965="","",Tablas!B4965)</f>
        <v/>
      </c>
      <c r="C4967" s="1" t="str">
        <f>IF(Tablas!C4965="","",Tablas!C4965)</f>
        <v/>
      </c>
      <c r="D4967" s="1" t="str">
        <f>IF(Tablas!D4965="","",Tablas!D4965)</f>
        <v/>
      </c>
      <c r="E4967" s="1" t="str">
        <f>IF(Tablas!E4965="","",Tablas!E4965)</f>
        <v/>
      </c>
      <c r="F4967" s="1" t="str">
        <f>IF(Tablas!F4965="","",Tablas!F4965)</f>
        <v/>
      </c>
      <c r="G4967" s="1" t="str">
        <f>IF(Tablas!I4965="","",Tablas!I4965)</f>
        <v/>
      </c>
      <c r="H4967" s="1" t="s">
        <v>911</v>
      </c>
      <c r="I4967" s="39" t="str">
        <f>IF($B4967="","",-SUMIFS(Tabla7[Cantidad],Tabla7[Código del producto],$B4967,Tabla7[Tipo de movimiento],"SALIDA",Tabla7[Mes],I$5))</f>
        <v/>
      </c>
      <c r="J4967" s="39" t="str">
        <f>IF($B4967="","",-SUMIFS(Tabla7[Cantidad],Tabla7[Código del producto],$B4967,Tabla7[Tipo de movimiento],"SALIDA",Tabla7[Mes],J$5))</f>
        <v/>
      </c>
      <c r="K4967" s="39" t="str">
        <f>IF($B4967="","",-SUMIFS(Tabla7[Cantidad],Tabla7[Código del producto],$B4967,Tabla7[Tipo de movimiento],"SALIDA",Tabla7[Mes],K$5))</f>
        <v/>
      </c>
      <c r="L4967" s="39" t="str">
        <f>IF($B4967="","",-SUMIFS(Tabla7[Cantidad],Tabla7[Código del producto],$B4967,Tabla7[Tipo de movimiento],"SALIDA",Tabla7[Mes],L$5))</f>
        <v/>
      </c>
      <c r="M4967" s="39" t="str">
        <f>IF($B4967="","",-SUMIFS(Tabla7[Cantidad],Tabla7[Código del producto],$B4967,Tabla7[Tipo de movimiento],"SALIDA",Tabla7[Mes],M$5))</f>
        <v/>
      </c>
      <c r="N4967" s="39" t="str">
        <f>IF($B4967="","",-SUMIFS(Tabla7[Cantidad],Tabla7[Código del producto],$B4967,Tabla7[Tipo de movimiento],"SALIDA",Tabla7[Mes],N$5))</f>
        <v/>
      </c>
      <c r="O4967" s="39" t="str">
        <f>IF($B4967="","",-SUMIFS(Tabla7[Cantidad],Tabla7[Código del producto],$B4967,Tabla7[Tipo de movimiento],"SALIDA",Tabla7[Mes],O$5))</f>
        <v/>
      </c>
      <c r="P4967" s="39" t="str">
        <f>IF($B4967="","",-SUMIFS(Tabla7[Cantidad],Tabla7[Código del producto],$B4967,Tabla7[Tipo de movimiento],"SALIDA",Tabla7[Mes],P$5))</f>
        <v/>
      </c>
      <c r="Q4967" s="39" t="str">
        <f t="shared" si="231"/>
        <v/>
      </c>
      <c r="R4967" s="51" t="str">
        <f>IF($B4967="","",IFERROR(VLOOKUP($B4967,'ABC rotación'!$C:$G,5,0),"C"))</f>
        <v/>
      </c>
      <c r="S4967" s="41" t="str">
        <f t="shared" si="232"/>
        <v/>
      </c>
      <c r="T4967" s="40" t="str">
        <f t="shared" si="233"/>
        <v/>
      </c>
      <c r="U4967" s="23" t="str">
        <f>IF($B4967="","",VLOOKUP($T4967,Tablas!$X$14:$Y$17,2,1))</f>
        <v/>
      </c>
    </row>
    <row r="4968" spans="2:21" x14ac:dyDescent="0.2">
      <c r="B4968" s="1" t="str">
        <f>IF(Tablas!B4966="","",Tablas!B4966)</f>
        <v/>
      </c>
      <c r="C4968" s="1" t="str">
        <f>IF(Tablas!C4966="","",Tablas!C4966)</f>
        <v/>
      </c>
      <c r="D4968" s="1" t="str">
        <f>IF(Tablas!D4966="","",Tablas!D4966)</f>
        <v/>
      </c>
      <c r="E4968" s="1" t="str">
        <f>IF(Tablas!E4966="","",Tablas!E4966)</f>
        <v/>
      </c>
      <c r="F4968" s="1" t="str">
        <f>IF(Tablas!F4966="","",Tablas!F4966)</f>
        <v/>
      </c>
      <c r="G4968" s="1" t="str">
        <f>IF(Tablas!I4966="","",Tablas!I4966)</f>
        <v/>
      </c>
      <c r="H4968" s="1" t="s">
        <v>911</v>
      </c>
      <c r="I4968" s="39" t="str">
        <f>IF($B4968="","",-SUMIFS(Tabla7[Cantidad],Tabla7[Código del producto],$B4968,Tabla7[Tipo de movimiento],"SALIDA",Tabla7[Mes],I$5))</f>
        <v/>
      </c>
      <c r="J4968" s="39" t="str">
        <f>IF($B4968="","",-SUMIFS(Tabla7[Cantidad],Tabla7[Código del producto],$B4968,Tabla7[Tipo de movimiento],"SALIDA",Tabla7[Mes],J$5))</f>
        <v/>
      </c>
      <c r="K4968" s="39" t="str">
        <f>IF($B4968="","",-SUMIFS(Tabla7[Cantidad],Tabla7[Código del producto],$B4968,Tabla7[Tipo de movimiento],"SALIDA",Tabla7[Mes],K$5))</f>
        <v/>
      </c>
      <c r="L4968" s="39" t="str">
        <f>IF($B4968="","",-SUMIFS(Tabla7[Cantidad],Tabla7[Código del producto],$B4968,Tabla7[Tipo de movimiento],"SALIDA",Tabla7[Mes],L$5))</f>
        <v/>
      </c>
      <c r="M4968" s="39" t="str">
        <f>IF($B4968="","",-SUMIFS(Tabla7[Cantidad],Tabla7[Código del producto],$B4968,Tabla7[Tipo de movimiento],"SALIDA",Tabla7[Mes],M$5))</f>
        <v/>
      </c>
      <c r="N4968" s="39" t="str">
        <f>IF($B4968="","",-SUMIFS(Tabla7[Cantidad],Tabla7[Código del producto],$B4968,Tabla7[Tipo de movimiento],"SALIDA",Tabla7[Mes],N$5))</f>
        <v/>
      </c>
      <c r="O4968" s="39" t="str">
        <f>IF($B4968="","",-SUMIFS(Tabla7[Cantidad],Tabla7[Código del producto],$B4968,Tabla7[Tipo de movimiento],"SALIDA",Tabla7[Mes],O$5))</f>
        <v/>
      </c>
      <c r="P4968" s="39" t="str">
        <f>IF($B4968="","",-SUMIFS(Tabla7[Cantidad],Tabla7[Código del producto],$B4968,Tabla7[Tipo de movimiento],"SALIDA",Tabla7[Mes],P$5))</f>
        <v/>
      </c>
      <c r="Q4968" s="39" t="str">
        <f t="shared" si="231"/>
        <v/>
      </c>
      <c r="R4968" s="51" t="str">
        <f>IF($B4968="","",IFERROR(VLOOKUP($B4968,'ABC rotación'!$C:$G,5,0),"C"))</f>
        <v/>
      </c>
      <c r="S4968" s="41" t="str">
        <f t="shared" si="232"/>
        <v/>
      </c>
      <c r="T4968" s="40" t="str">
        <f t="shared" si="233"/>
        <v/>
      </c>
      <c r="U4968" s="23" t="str">
        <f>IF($B4968="","",VLOOKUP($T4968,Tablas!$X$14:$Y$17,2,1))</f>
        <v/>
      </c>
    </row>
    <row r="4969" spans="2:21" x14ac:dyDescent="0.2">
      <c r="B4969" s="1" t="str">
        <f>IF(Tablas!B4967="","",Tablas!B4967)</f>
        <v/>
      </c>
      <c r="C4969" s="1" t="str">
        <f>IF(Tablas!C4967="","",Tablas!C4967)</f>
        <v/>
      </c>
      <c r="D4969" s="1" t="str">
        <f>IF(Tablas!D4967="","",Tablas!D4967)</f>
        <v/>
      </c>
      <c r="E4969" s="1" t="str">
        <f>IF(Tablas!E4967="","",Tablas!E4967)</f>
        <v/>
      </c>
      <c r="F4969" s="1" t="str">
        <f>IF(Tablas!F4967="","",Tablas!F4967)</f>
        <v/>
      </c>
      <c r="G4969" s="1" t="str">
        <f>IF(Tablas!I4967="","",Tablas!I4967)</f>
        <v/>
      </c>
      <c r="H4969" s="1" t="s">
        <v>911</v>
      </c>
      <c r="I4969" s="39" t="str">
        <f>IF($B4969="","",-SUMIFS(Tabla7[Cantidad],Tabla7[Código del producto],$B4969,Tabla7[Tipo de movimiento],"SALIDA",Tabla7[Mes],I$5))</f>
        <v/>
      </c>
      <c r="J4969" s="39" t="str">
        <f>IF($B4969="","",-SUMIFS(Tabla7[Cantidad],Tabla7[Código del producto],$B4969,Tabla7[Tipo de movimiento],"SALIDA",Tabla7[Mes],J$5))</f>
        <v/>
      </c>
      <c r="K4969" s="39" t="str">
        <f>IF($B4969="","",-SUMIFS(Tabla7[Cantidad],Tabla7[Código del producto],$B4969,Tabla7[Tipo de movimiento],"SALIDA",Tabla7[Mes],K$5))</f>
        <v/>
      </c>
      <c r="L4969" s="39" t="str">
        <f>IF($B4969="","",-SUMIFS(Tabla7[Cantidad],Tabla7[Código del producto],$B4969,Tabla7[Tipo de movimiento],"SALIDA",Tabla7[Mes],L$5))</f>
        <v/>
      </c>
      <c r="M4969" s="39" t="str">
        <f>IF($B4969="","",-SUMIFS(Tabla7[Cantidad],Tabla7[Código del producto],$B4969,Tabla7[Tipo de movimiento],"SALIDA",Tabla7[Mes],M$5))</f>
        <v/>
      </c>
      <c r="N4969" s="39" t="str">
        <f>IF($B4969="","",-SUMIFS(Tabla7[Cantidad],Tabla7[Código del producto],$B4969,Tabla7[Tipo de movimiento],"SALIDA",Tabla7[Mes],N$5))</f>
        <v/>
      </c>
      <c r="O4969" s="39" t="str">
        <f>IF($B4969="","",-SUMIFS(Tabla7[Cantidad],Tabla7[Código del producto],$B4969,Tabla7[Tipo de movimiento],"SALIDA",Tabla7[Mes],O$5))</f>
        <v/>
      </c>
      <c r="P4969" s="39" t="str">
        <f>IF($B4969="","",-SUMIFS(Tabla7[Cantidad],Tabla7[Código del producto],$B4969,Tabla7[Tipo de movimiento],"SALIDA",Tabla7[Mes],P$5))</f>
        <v/>
      </c>
      <c r="Q4969" s="39" t="str">
        <f t="shared" si="231"/>
        <v/>
      </c>
      <c r="R4969" s="51" t="str">
        <f>IF($B4969="","",IFERROR(VLOOKUP($B4969,'ABC rotación'!$C:$G,5,0),"C"))</f>
        <v/>
      </c>
      <c r="S4969" s="41" t="str">
        <f t="shared" si="232"/>
        <v/>
      </c>
      <c r="T4969" s="40" t="str">
        <f t="shared" si="233"/>
        <v/>
      </c>
      <c r="U4969" s="23" t="str">
        <f>IF($B4969="","",VLOOKUP($T4969,Tablas!$X$14:$Y$17,2,1))</f>
        <v/>
      </c>
    </row>
    <row r="4970" spans="2:21" x14ac:dyDescent="0.2">
      <c r="B4970" s="1" t="str">
        <f>IF(Tablas!B4968="","",Tablas!B4968)</f>
        <v/>
      </c>
      <c r="C4970" s="1" t="str">
        <f>IF(Tablas!C4968="","",Tablas!C4968)</f>
        <v/>
      </c>
      <c r="D4970" s="1" t="str">
        <f>IF(Tablas!D4968="","",Tablas!D4968)</f>
        <v/>
      </c>
      <c r="E4970" s="1" t="str">
        <f>IF(Tablas!E4968="","",Tablas!E4968)</f>
        <v/>
      </c>
      <c r="F4970" s="1" t="str">
        <f>IF(Tablas!F4968="","",Tablas!F4968)</f>
        <v/>
      </c>
      <c r="G4970" s="1" t="str">
        <f>IF(Tablas!I4968="","",Tablas!I4968)</f>
        <v/>
      </c>
      <c r="H4970" s="1" t="s">
        <v>911</v>
      </c>
      <c r="I4970" s="39" t="str">
        <f>IF($B4970="","",-SUMIFS(Tabla7[Cantidad],Tabla7[Código del producto],$B4970,Tabla7[Tipo de movimiento],"SALIDA",Tabla7[Mes],I$5))</f>
        <v/>
      </c>
      <c r="J4970" s="39" t="str">
        <f>IF($B4970="","",-SUMIFS(Tabla7[Cantidad],Tabla7[Código del producto],$B4970,Tabla7[Tipo de movimiento],"SALIDA",Tabla7[Mes],J$5))</f>
        <v/>
      </c>
      <c r="K4970" s="39" t="str">
        <f>IF($B4970="","",-SUMIFS(Tabla7[Cantidad],Tabla7[Código del producto],$B4970,Tabla7[Tipo de movimiento],"SALIDA",Tabla7[Mes],K$5))</f>
        <v/>
      </c>
      <c r="L4970" s="39" t="str">
        <f>IF($B4970="","",-SUMIFS(Tabla7[Cantidad],Tabla7[Código del producto],$B4970,Tabla7[Tipo de movimiento],"SALIDA",Tabla7[Mes],L$5))</f>
        <v/>
      </c>
      <c r="M4970" s="39" t="str">
        <f>IF($B4970="","",-SUMIFS(Tabla7[Cantidad],Tabla7[Código del producto],$B4970,Tabla7[Tipo de movimiento],"SALIDA",Tabla7[Mes],M$5))</f>
        <v/>
      </c>
      <c r="N4970" s="39" t="str">
        <f>IF($B4970="","",-SUMIFS(Tabla7[Cantidad],Tabla7[Código del producto],$B4970,Tabla7[Tipo de movimiento],"SALIDA",Tabla7[Mes],N$5))</f>
        <v/>
      </c>
      <c r="O4970" s="39" t="str">
        <f>IF($B4970="","",-SUMIFS(Tabla7[Cantidad],Tabla7[Código del producto],$B4970,Tabla7[Tipo de movimiento],"SALIDA",Tabla7[Mes],O$5))</f>
        <v/>
      </c>
      <c r="P4970" s="39" t="str">
        <f>IF($B4970="","",-SUMIFS(Tabla7[Cantidad],Tabla7[Código del producto],$B4970,Tabla7[Tipo de movimiento],"SALIDA",Tabla7[Mes],P$5))</f>
        <v/>
      </c>
      <c r="Q4970" s="39" t="str">
        <f t="shared" si="231"/>
        <v/>
      </c>
      <c r="R4970" s="51" t="str">
        <f>IF($B4970="","",IFERROR(VLOOKUP($B4970,'ABC rotación'!$C:$G,5,0),"C"))</f>
        <v/>
      </c>
      <c r="S4970" s="41" t="str">
        <f t="shared" si="232"/>
        <v/>
      </c>
      <c r="T4970" s="40" t="str">
        <f t="shared" si="233"/>
        <v/>
      </c>
      <c r="U4970" s="23" t="str">
        <f>IF($B4970="","",VLOOKUP($T4970,Tablas!$X$14:$Y$17,2,1))</f>
        <v/>
      </c>
    </row>
    <row r="4971" spans="2:21" x14ac:dyDescent="0.2">
      <c r="B4971" s="1" t="str">
        <f>IF(Tablas!B4969="","",Tablas!B4969)</f>
        <v/>
      </c>
      <c r="C4971" s="1" t="str">
        <f>IF(Tablas!C4969="","",Tablas!C4969)</f>
        <v/>
      </c>
      <c r="D4971" s="1" t="str">
        <f>IF(Tablas!D4969="","",Tablas!D4969)</f>
        <v/>
      </c>
      <c r="E4971" s="1" t="str">
        <f>IF(Tablas!E4969="","",Tablas!E4969)</f>
        <v/>
      </c>
      <c r="F4971" s="1" t="str">
        <f>IF(Tablas!F4969="","",Tablas!F4969)</f>
        <v/>
      </c>
      <c r="G4971" s="1" t="str">
        <f>IF(Tablas!I4969="","",Tablas!I4969)</f>
        <v/>
      </c>
      <c r="H4971" s="1" t="s">
        <v>911</v>
      </c>
      <c r="I4971" s="39" t="str">
        <f>IF($B4971="","",-SUMIFS(Tabla7[Cantidad],Tabla7[Código del producto],$B4971,Tabla7[Tipo de movimiento],"SALIDA",Tabla7[Mes],I$5))</f>
        <v/>
      </c>
      <c r="J4971" s="39" t="str">
        <f>IF($B4971="","",-SUMIFS(Tabla7[Cantidad],Tabla7[Código del producto],$B4971,Tabla7[Tipo de movimiento],"SALIDA",Tabla7[Mes],J$5))</f>
        <v/>
      </c>
      <c r="K4971" s="39" t="str">
        <f>IF($B4971="","",-SUMIFS(Tabla7[Cantidad],Tabla7[Código del producto],$B4971,Tabla7[Tipo de movimiento],"SALIDA",Tabla7[Mes],K$5))</f>
        <v/>
      </c>
      <c r="L4971" s="39" t="str">
        <f>IF($B4971="","",-SUMIFS(Tabla7[Cantidad],Tabla7[Código del producto],$B4971,Tabla7[Tipo de movimiento],"SALIDA",Tabla7[Mes],L$5))</f>
        <v/>
      </c>
      <c r="M4971" s="39" t="str">
        <f>IF($B4971="","",-SUMIFS(Tabla7[Cantidad],Tabla7[Código del producto],$B4971,Tabla7[Tipo de movimiento],"SALIDA",Tabla7[Mes],M$5))</f>
        <v/>
      </c>
      <c r="N4971" s="39" t="str">
        <f>IF($B4971="","",-SUMIFS(Tabla7[Cantidad],Tabla7[Código del producto],$B4971,Tabla7[Tipo de movimiento],"SALIDA",Tabla7[Mes],N$5))</f>
        <v/>
      </c>
      <c r="O4971" s="39" t="str">
        <f>IF($B4971="","",-SUMIFS(Tabla7[Cantidad],Tabla7[Código del producto],$B4971,Tabla7[Tipo de movimiento],"SALIDA",Tabla7[Mes],O$5))</f>
        <v/>
      </c>
      <c r="P4971" s="39" t="str">
        <f>IF($B4971="","",-SUMIFS(Tabla7[Cantidad],Tabla7[Código del producto],$B4971,Tabla7[Tipo de movimiento],"SALIDA",Tabla7[Mes],P$5))</f>
        <v/>
      </c>
      <c r="Q4971" s="39" t="str">
        <f t="shared" si="231"/>
        <v/>
      </c>
      <c r="R4971" s="51" t="str">
        <f>IF($B4971="","",IFERROR(VLOOKUP($B4971,'ABC rotación'!$C:$G,5,0),"C"))</f>
        <v/>
      </c>
      <c r="S4971" s="41" t="str">
        <f t="shared" si="232"/>
        <v/>
      </c>
      <c r="T4971" s="40" t="str">
        <f t="shared" si="233"/>
        <v/>
      </c>
      <c r="U4971" s="23" t="str">
        <f>IF($B4971="","",VLOOKUP($T4971,Tablas!$X$14:$Y$17,2,1))</f>
        <v/>
      </c>
    </row>
    <row r="4972" spans="2:21" x14ac:dyDescent="0.2">
      <c r="B4972" s="1" t="str">
        <f>IF(Tablas!B4970="","",Tablas!B4970)</f>
        <v/>
      </c>
      <c r="C4972" s="1" t="str">
        <f>IF(Tablas!C4970="","",Tablas!C4970)</f>
        <v/>
      </c>
      <c r="D4972" s="1" t="str">
        <f>IF(Tablas!D4970="","",Tablas!D4970)</f>
        <v/>
      </c>
      <c r="E4972" s="1" t="str">
        <f>IF(Tablas!E4970="","",Tablas!E4970)</f>
        <v/>
      </c>
      <c r="F4972" s="1" t="str">
        <f>IF(Tablas!F4970="","",Tablas!F4970)</f>
        <v/>
      </c>
      <c r="G4972" s="1" t="str">
        <f>IF(Tablas!I4970="","",Tablas!I4970)</f>
        <v/>
      </c>
      <c r="H4972" s="1" t="s">
        <v>911</v>
      </c>
      <c r="I4972" s="39" t="str">
        <f>IF($B4972="","",-SUMIFS(Tabla7[Cantidad],Tabla7[Código del producto],$B4972,Tabla7[Tipo de movimiento],"SALIDA",Tabla7[Mes],I$5))</f>
        <v/>
      </c>
      <c r="J4972" s="39" t="str">
        <f>IF($B4972="","",-SUMIFS(Tabla7[Cantidad],Tabla7[Código del producto],$B4972,Tabla7[Tipo de movimiento],"SALIDA",Tabla7[Mes],J$5))</f>
        <v/>
      </c>
      <c r="K4972" s="39" t="str">
        <f>IF($B4972="","",-SUMIFS(Tabla7[Cantidad],Tabla7[Código del producto],$B4972,Tabla7[Tipo de movimiento],"SALIDA",Tabla7[Mes],K$5))</f>
        <v/>
      </c>
      <c r="L4972" s="39" t="str">
        <f>IF($B4972="","",-SUMIFS(Tabla7[Cantidad],Tabla7[Código del producto],$B4972,Tabla7[Tipo de movimiento],"SALIDA",Tabla7[Mes],L$5))</f>
        <v/>
      </c>
      <c r="M4972" s="39" t="str">
        <f>IF($B4972="","",-SUMIFS(Tabla7[Cantidad],Tabla7[Código del producto],$B4972,Tabla7[Tipo de movimiento],"SALIDA",Tabla7[Mes],M$5))</f>
        <v/>
      </c>
      <c r="N4972" s="39" t="str">
        <f>IF($B4972="","",-SUMIFS(Tabla7[Cantidad],Tabla7[Código del producto],$B4972,Tabla7[Tipo de movimiento],"SALIDA",Tabla7[Mes],N$5))</f>
        <v/>
      </c>
      <c r="O4972" s="39" t="str">
        <f>IF($B4972="","",-SUMIFS(Tabla7[Cantidad],Tabla7[Código del producto],$B4972,Tabla7[Tipo de movimiento],"SALIDA",Tabla7[Mes],O$5))</f>
        <v/>
      </c>
      <c r="P4972" s="39" t="str">
        <f>IF($B4972="","",-SUMIFS(Tabla7[Cantidad],Tabla7[Código del producto],$B4972,Tabla7[Tipo de movimiento],"SALIDA",Tabla7[Mes],P$5))</f>
        <v/>
      </c>
      <c r="Q4972" s="39" t="str">
        <f t="shared" si="231"/>
        <v/>
      </c>
      <c r="R4972" s="51" t="str">
        <f>IF($B4972="","",IFERROR(VLOOKUP($B4972,'ABC rotación'!$C:$G,5,0),"C"))</f>
        <v/>
      </c>
      <c r="S4972" s="41" t="str">
        <f t="shared" si="232"/>
        <v/>
      </c>
      <c r="T4972" s="40" t="str">
        <f t="shared" si="233"/>
        <v/>
      </c>
      <c r="U4972" s="23" t="str">
        <f>IF($B4972="","",VLOOKUP($T4972,Tablas!$X$14:$Y$17,2,1))</f>
        <v/>
      </c>
    </row>
    <row r="4973" spans="2:21" x14ac:dyDescent="0.2">
      <c r="B4973" s="1" t="str">
        <f>IF(Tablas!B4971="","",Tablas!B4971)</f>
        <v/>
      </c>
      <c r="C4973" s="1" t="str">
        <f>IF(Tablas!C4971="","",Tablas!C4971)</f>
        <v/>
      </c>
      <c r="D4973" s="1" t="str">
        <f>IF(Tablas!D4971="","",Tablas!D4971)</f>
        <v/>
      </c>
      <c r="E4973" s="1" t="str">
        <f>IF(Tablas!E4971="","",Tablas!E4971)</f>
        <v/>
      </c>
      <c r="F4973" s="1" t="str">
        <f>IF(Tablas!F4971="","",Tablas!F4971)</f>
        <v/>
      </c>
      <c r="G4973" s="1" t="str">
        <f>IF(Tablas!I4971="","",Tablas!I4971)</f>
        <v/>
      </c>
      <c r="H4973" s="1" t="s">
        <v>911</v>
      </c>
      <c r="I4973" s="39" t="str">
        <f>IF($B4973="","",-SUMIFS(Tabla7[Cantidad],Tabla7[Código del producto],$B4973,Tabla7[Tipo de movimiento],"SALIDA",Tabla7[Mes],I$5))</f>
        <v/>
      </c>
      <c r="J4973" s="39" t="str">
        <f>IF($B4973="","",-SUMIFS(Tabla7[Cantidad],Tabla7[Código del producto],$B4973,Tabla7[Tipo de movimiento],"SALIDA",Tabla7[Mes],J$5))</f>
        <v/>
      </c>
      <c r="K4973" s="39" t="str">
        <f>IF($B4973="","",-SUMIFS(Tabla7[Cantidad],Tabla7[Código del producto],$B4973,Tabla7[Tipo de movimiento],"SALIDA",Tabla7[Mes],K$5))</f>
        <v/>
      </c>
      <c r="L4973" s="39" t="str">
        <f>IF($B4973="","",-SUMIFS(Tabla7[Cantidad],Tabla7[Código del producto],$B4973,Tabla7[Tipo de movimiento],"SALIDA",Tabla7[Mes],L$5))</f>
        <v/>
      </c>
      <c r="M4973" s="39" t="str">
        <f>IF($B4973="","",-SUMIFS(Tabla7[Cantidad],Tabla7[Código del producto],$B4973,Tabla7[Tipo de movimiento],"SALIDA",Tabla7[Mes],M$5))</f>
        <v/>
      </c>
      <c r="N4973" s="39" t="str">
        <f>IF($B4973="","",-SUMIFS(Tabla7[Cantidad],Tabla7[Código del producto],$B4973,Tabla7[Tipo de movimiento],"SALIDA",Tabla7[Mes],N$5))</f>
        <v/>
      </c>
      <c r="O4973" s="39" t="str">
        <f>IF($B4973="","",-SUMIFS(Tabla7[Cantidad],Tabla7[Código del producto],$B4973,Tabla7[Tipo de movimiento],"SALIDA",Tabla7[Mes],O$5))</f>
        <v/>
      </c>
      <c r="P4973" s="39" t="str">
        <f>IF($B4973="","",-SUMIFS(Tabla7[Cantidad],Tabla7[Código del producto],$B4973,Tabla7[Tipo de movimiento],"SALIDA",Tabla7[Mes],P$5))</f>
        <v/>
      </c>
      <c r="Q4973" s="39" t="str">
        <f t="shared" si="231"/>
        <v/>
      </c>
      <c r="R4973" s="51" t="str">
        <f>IF($B4973="","",IFERROR(VLOOKUP($B4973,'ABC rotación'!$C:$G,5,0),"C"))</f>
        <v/>
      </c>
      <c r="S4973" s="41" t="str">
        <f t="shared" si="232"/>
        <v/>
      </c>
      <c r="T4973" s="40" t="str">
        <f t="shared" si="233"/>
        <v/>
      </c>
      <c r="U4973" s="23" t="str">
        <f>IF($B4973="","",VLOOKUP($T4973,Tablas!$X$14:$Y$17,2,1))</f>
        <v/>
      </c>
    </row>
    <row r="4974" spans="2:21" x14ac:dyDescent="0.2">
      <c r="B4974" s="1" t="str">
        <f>IF(Tablas!B4972="","",Tablas!B4972)</f>
        <v/>
      </c>
      <c r="C4974" s="1" t="str">
        <f>IF(Tablas!C4972="","",Tablas!C4972)</f>
        <v/>
      </c>
      <c r="D4974" s="1" t="str">
        <f>IF(Tablas!D4972="","",Tablas!D4972)</f>
        <v/>
      </c>
      <c r="E4974" s="1" t="str">
        <f>IF(Tablas!E4972="","",Tablas!E4972)</f>
        <v/>
      </c>
      <c r="F4974" s="1" t="str">
        <f>IF(Tablas!F4972="","",Tablas!F4972)</f>
        <v/>
      </c>
      <c r="G4974" s="1" t="str">
        <f>IF(Tablas!I4972="","",Tablas!I4972)</f>
        <v/>
      </c>
      <c r="H4974" s="1" t="s">
        <v>911</v>
      </c>
      <c r="I4974" s="39" t="str">
        <f>IF($B4974="","",-SUMIFS(Tabla7[Cantidad],Tabla7[Código del producto],$B4974,Tabla7[Tipo de movimiento],"SALIDA",Tabla7[Mes],I$5))</f>
        <v/>
      </c>
      <c r="J4974" s="39" t="str">
        <f>IF($B4974="","",-SUMIFS(Tabla7[Cantidad],Tabla7[Código del producto],$B4974,Tabla7[Tipo de movimiento],"SALIDA",Tabla7[Mes],J$5))</f>
        <v/>
      </c>
      <c r="K4974" s="39" t="str">
        <f>IF($B4974="","",-SUMIFS(Tabla7[Cantidad],Tabla7[Código del producto],$B4974,Tabla7[Tipo de movimiento],"SALIDA",Tabla7[Mes],K$5))</f>
        <v/>
      </c>
      <c r="L4974" s="39" t="str">
        <f>IF($B4974="","",-SUMIFS(Tabla7[Cantidad],Tabla7[Código del producto],$B4974,Tabla7[Tipo de movimiento],"SALIDA",Tabla7[Mes],L$5))</f>
        <v/>
      </c>
      <c r="M4974" s="39" t="str">
        <f>IF($B4974="","",-SUMIFS(Tabla7[Cantidad],Tabla7[Código del producto],$B4974,Tabla7[Tipo de movimiento],"SALIDA",Tabla7[Mes],M$5))</f>
        <v/>
      </c>
      <c r="N4974" s="39" t="str">
        <f>IF($B4974="","",-SUMIFS(Tabla7[Cantidad],Tabla7[Código del producto],$B4974,Tabla7[Tipo de movimiento],"SALIDA",Tabla7[Mes],N$5))</f>
        <v/>
      </c>
      <c r="O4974" s="39" t="str">
        <f>IF($B4974="","",-SUMIFS(Tabla7[Cantidad],Tabla7[Código del producto],$B4974,Tabla7[Tipo de movimiento],"SALIDA",Tabla7[Mes],O$5))</f>
        <v/>
      </c>
      <c r="P4974" s="39" t="str">
        <f>IF($B4974="","",-SUMIFS(Tabla7[Cantidad],Tabla7[Código del producto],$B4974,Tabla7[Tipo de movimiento],"SALIDA",Tabla7[Mes],P$5))</f>
        <v/>
      </c>
      <c r="Q4974" s="39" t="str">
        <f t="shared" si="231"/>
        <v/>
      </c>
      <c r="R4974" s="51" t="str">
        <f>IF($B4974="","",IFERROR(VLOOKUP($B4974,'ABC rotación'!$C:$G,5,0),"C"))</f>
        <v/>
      </c>
      <c r="S4974" s="41" t="str">
        <f t="shared" si="232"/>
        <v/>
      </c>
      <c r="T4974" s="40" t="str">
        <f t="shared" si="233"/>
        <v/>
      </c>
      <c r="U4974" s="23" t="str">
        <f>IF($B4974="","",VLOOKUP($T4974,Tablas!$X$14:$Y$17,2,1))</f>
        <v/>
      </c>
    </row>
    <row r="4975" spans="2:21" x14ac:dyDescent="0.2">
      <c r="B4975" s="1" t="str">
        <f>IF(Tablas!B4973="","",Tablas!B4973)</f>
        <v/>
      </c>
      <c r="C4975" s="1" t="str">
        <f>IF(Tablas!C4973="","",Tablas!C4973)</f>
        <v/>
      </c>
      <c r="D4975" s="1" t="str">
        <f>IF(Tablas!D4973="","",Tablas!D4973)</f>
        <v/>
      </c>
      <c r="E4975" s="1" t="str">
        <f>IF(Tablas!E4973="","",Tablas!E4973)</f>
        <v/>
      </c>
      <c r="F4975" s="1" t="str">
        <f>IF(Tablas!F4973="","",Tablas!F4973)</f>
        <v/>
      </c>
      <c r="G4975" s="1" t="str">
        <f>IF(Tablas!I4973="","",Tablas!I4973)</f>
        <v/>
      </c>
      <c r="H4975" s="1" t="s">
        <v>911</v>
      </c>
      <c r="I4975" s="39" t="str">
        <f>IF($B4975="","",-SUMIFS(Tabla7[Cantidad],Tabla7[Código del producto],$B4975,Tabla7[Tipo de movimiento],"SALIDA",Tabla7[Mes],I$5))</f>
        <v/>
      </c>
      <c r="J4975" s="39" t="str">
        <f>IF($B4975="","",-SUMIFS(Tabla7[Cantidad],Tabla7[Código del producto],$B4975,Tabla7[Tipo de movimiento],"SALIDA",Tabla7[Mes],J$5))</f>
        <v/>
      </c>
      <c r="K4975" s="39" t="str">
        <f>IF($B4975="","",-SUMIFS(Tabla7[Cantidad],Tabla7[Código del producto],$B4975,Tabla7[Tipo de movimiento],"SALIDA",Tabla7[Mes],K$5))</f>
        <v/>
      </c>
      <c r="L4975" s="39" t="str">
        <f>IF($B4975="","",-SUMIFS(Tabla7[Cantidad],Tabla7[Código del producto],$B4975,Tabla7[Tipo de movimiento],"SALIDA",Tabla7[Mes],L$5))</f>
        <v/>
      </c>
      <c r="M4975" s="39" t="str">
        <f>IF($B4975="","",-SUMIFS(Tabla7[Cantidad],Tabla7[Código del producto],$B4975,Tabla7[Tipo de movimiento],"SALIDA",Tabla7[Mes],M$5))</f>
        <v/>
      </c>
      <c r="N4975" s="39" t="str">
        <f>IF($B4975="","",-SUMIFS(Tabla7[Cantidad],Tabla7[Código del producto],$B4975,Tabla7[Tipo de movimiento],"SALIDA",Tabla7[Mes],N$5))</f>
        <v/>
      </c>
      <c r="O4975" s="39" t="str">
        <f>IF($B4975="","",-SUMIFS(Tabla7[Cantidad],Tabla7[Código del producto],$B4975,Tabla7[Tipo de movimiento],"SALIDA",Tabla7[Mes],O$5))</f>
        <v/>
      </c>
      <c r="P4975" s="39" t="str">
        <f>IF($B4975="","",-SUMIFS(Tabla7[Cantidad],Tabla7[Código del producto],$B4975,Tabla7[Tipo de movimiento],"SALIDA",Tabla7[Mes],P$5))</f>
        <v/>
      </c>
      <c r="Q4975" s="39" t="str">
        <f t="shared" si="231"/>
        <v/>
      </c>
      <c r="R4975" s="51" t="str">
        <f>IF($B4975="","",IFERROR(VLOOKUP($B4975,'ABC rotación'!$C:$G,5,0),"C"))</f>
        <v/>
      </c>
      <c r="S4975" s="41" t="str">
        <f t="shared" si="232"/>
        <v/>
      </c>
      <c r="T4975" s="40" t="str">
        <f t="shared" si="233"/>
        <v/>
      </c>
      <c r="U4975" s="23" t="str">
        <f>IF($B4975="","",VLOOKUP($T4975,Tablas!$X$14:$Y$17,2,1))</f>
        <v/>
      </c>
    </row>
    <row r="4976" spans="2:21" x14ac:dyDescent="0.2">
      <c r="B4976" s="1" t="str">
        <f>IF(Tablas!B4974="","",Tablas!B4974)</f>
        <v/>
      </c>
      <c r="C4976" s="1" t="str">
        <f>IF(Tablas!C4974="","",Tablas!C4974)</f>
        <v/>
      </c>
      <c r="D4976" s="1" t="str">
        <f>IF(Tablas!D4974="","",Tablas!D4974)</f>
        <v/>
      </c>
      <c r="E4976" s="1" t="str">
        <f>IF(Tablas!E4974="","",Tablas!E4974)</f>
        <v/>
      </c>
      <c r="F4976" s="1" t="str">
        <f>IF(Tablas!F4974="","",Tablas!F4974)</f>
        <v/>
      </c>
      <c r="G4976" s="1" t="str">
        <f>IF(Tablas!I4974="","",Tablas!I4974)</f>
        <v/>
      </c>
      <c r="H4976" s="1" t="s">
        <v>911</v>
      </c>
      <c r="I4976" s="39" t="str">
        <f>IF($B4976="","",-SUMIFS(Tabla7[Cantidad],Tabla7[Código del producto],$B4976,Tabla7[Tipo de movimiento],"SALIDA",Tabla7[Mes],I$5))</f>
        <v/>
      </c>
      <c r="J4976" s="39" t="str">
        <f>IF($B4976="","",-SUMIFS(Tabla7[Cantidad],Tabla7[Código del producto],$B4976,Tabla7[Tipo de movimiento],"SALIDA",Tabla7[Mes],J$5))</f>
        <v/>
      </c>
      <c r="K4976" s="39" t="str">
        <f>IF($B4976="","",-SUMIFS(Tabla7[Cantidad],Tabla7[Código del producto],$B4976,Tabla7[Tipo de movimiento],"SALIDA",Tabla7[Mes],K$5))</f>
        <v/>
      </c>
      <c r="L4976" s="39" t="str">
        <f>IF($B4976="","",-SUMIFS(Tabla7[Cantidad],Tabla7[Código del producto],$B4976,Tabla7[Tipo de movimiento],"SALIDA",Tabla7[Mes],L$5))</f>
        <v/>
      </c>
      <c r="M4976" s="39" t="str">
        <f>IF($B4976="","",-SUMIFS(Tabla7[Cantidad],Tabla7[Código del producto],$B4976,Tabla7[Tipo de movimiento],"SALIDA",Tabla7[Mes],M$5))</f>
        <v/>
      </c>
      <c r="N4976" s="39" t="str">
        <f>IF($B4976="","",-SUMIFS(Tabla7[Cantidad],Tabla7[Código del producto],$B4976,Tabla7[Tipo de movimiento],"SALIDA",Tabla7[Mes],N$5))</f>
        <v/>
      </c>
      <c r="O4976" s="39" t="str">
        <f>IF($B4976="","",-SUMIFS(Tabla7[Cantidad],Tabla7[Código del producto],$B4976,Tabla7[Tipo de movimiento],"SALIDA",Tabla7[Mes],O$5))</f>
        <v/>
      </c>
      <c r="P4976" s="39" t="str">
        <f>IF($B4976="","",-SUMIFS(Tabla7[Cantidad],Tabla7[Código del producto],$B4976,Tabla7[Tipo de movimiento],"SALIDA",Tabla7[Mes],P$5))</f>
        <v/>
      </c>
      <c r="Q4976" s="39" t="str">
        <f t="shared" si="231"/>
        <v/>
      </c>
      <c r="R4976" s="51" t="str">
        <f>IF($B4976="","",IFERROR(VLOOKUP($B4976,'ABC rotación'!$C:$G,5,0),"C"))</f>
        <v/>
      </c>
      <c r="S4976" s="41" t="str">
        <f t="shared" si="232"/>
        <v/>
      </c>
      <c r="T4976" s="40" t="str">
        <f t="shared" si="233"/>
        <v/>
      </c>
      <c r="U4976" s="23" t="str">
        <f>IF($B4976="","",VLOOKUP($T4976,Tablas!$X$14:$Y$17,2,1))</f>
        <v/>
      </c>
    </row>
    <row r="4977" spans="2:21" x14ac:dyDescent="0.2">
      <c r="B4977" s="1" t="str">
        <f>IF(Tablas!B4975="","",Tablas!B4975)</f>
        <v/>
      </c>
      <c r="C4977" s="1" t="str">
        <f>IF(Tablas!C4975="","",Tablas!C4975)</f>
        <v/>
      </c>
      <c r="D4977" s="1" t="str">
        <f>IF(Tablas!D4975="","",Tablas!D4975)</f>
        <v/>
      </c>
      <c r="E4977" s="1" t="str">
        <f>IF(Tablas!E4975="","",Tablas!E4975)</f>
        <v/>
      </c>
      <c r="F4977" s="1" t="str">
        <f>IF(Tablas!F4975="","",Tablas!F4975)</f>
        <v/>
      </c>
      <c r="G4977" s="1" t="str">
        <f>IF(Tablas!I4975="","",Tablas!I4975)</f>
        <v/>
      </c>
      <c r="H4977" s="1" t="s">
        <v>911</v>
      </c>
      <c r="I4977" s="39" t="str">
        <f>IF($B4977="","",-SUMIFS(Tabla7[Cantidad],Tabla7[Código del producto],$B4977,Tabla7[Tipo de movimiento],"SALIDA",Tabla7[Mes],I$5))</f>
        <v/>
      </c>
      <c r="J4977" s="39" t="str">
        <f>IF($B4977="","",-SUMIFS(Tabla7[Cantidad],Tabla7[Código del producto],$B4977,Tabla7[Tipo de movimiento],"SALIDA",Tabla7[Mes],J$5))</f>
        <v/>
      </c>
      <c r="K4977" s="39" t="str">
        <f>IF($B4977="","",-SUMIFS(Tabla7[Cantidad],Tabla7[Código del producto],$B4977,Tabla7[Tipo de movimiento],"SALIDA",Tabla7[Mes],K$5))</f>
        <v/>
      </c>
      <c r="L4977" s="39" t="str">
        <f>IF($B4977="","",-SUMIFS(Tabla7[Cantidad],Tabla7[Código del producto],$B4977,Tabla7[Tipo de movimiento],"SALIDA",Tabla7[Mes],L$5))</f>
        <v/>
      </c>
      <c r="M4977" s="39" t="str">
        <f>IF($B4977="","",-SUMIFS(Tabla7[Cantidad],Tabla7[Código del producto],$B4977,Tabla7[Tipo de movimiento],"SALIDA",Tabla7[Mes],M$5))</f>
        <v/>
      </c>
      <c r="N4977" s="39" t="str">
        <f>IF($B4977="","",-SUMIFS(Tabla7[Cantidad],Tabla7[Código del producto],$B4977,Tabla7[Tipo de movimiento],"SALIDA",Tabla7[Mes],N$5))</f>
        <v/>
      </c>
      <c r="O4977" s="39" t="str">
        <f>IF($B4977="","",-SUMIFS(Tabla7[Cantidad],Tabla7[Código del producto],$B4977,Tabla7[Tipo de movimiento],"SALIDA",Tabla7[Mes],O$5))</f>
        <v/>
      </c>
      <c r="P4977" s="39" t="str">
        <f>IF($B4977="","",-SUMIFS(Tabla7[Cantidad],Tabla7[Código del producto],$B4977,Tabla7[Tipo de movimiento],"SALIDA",Tabla7[Mes],P$5))</f>
        <v/>
      </c>
      <c r="Q4977" s="39" t="str">
        <f t="shared" si="231"/>
        <v/>
      </c>
      <c r="R4977" s="51" t="str">
        <f>IF($B4977="","",IFERROR(VLOOKUP($B4977,'ABC rotación'!$C:$G,5,0),"C"))</f>
        <v/>
      </c>
      <c r="S4977" s="41" t="str">
        <f t="shared" si="232"/>
        <v/>
      </c>
      <c r="T4977" s="40" t="str">
        <f t="shared" si="233"/>
        <v/>
      </c>
      <c r="U4977" s="23" t="str">
        <f>IF($B4977="","",VLOOKUP($T4977,Tablas!$X$14:$Y$17,2,1))</f>
        <v/>
      </c>
    </row>
    <row r="4978" spans="2:21" x14ac:dyDescent="0.2">
      <c r="B4978" s="1" t="str">
        <f>IF(Tablas!B4976="","",Tablas!B4976)</f>
        <v/>
      </c>
      <c r="C4978" s="1" t="str">
        <f>IF(Tablas!C4976="","",Tablas!C4976)</f>
        <v/>
      </c>
      <c r="D4978" s="1" t="str">
        <f>IF(Tablas!D4976="","",Tablas!D4976)</f>
        <v/>
      </c>
      <c r="E4978" s="1" t="str">
        <f>IF(Tablas!E4976="","",Tablas!E4976)</f>
        <v/>
      </c>
      <c r="F4978" s="1" t="str">
        <f>IF(Tablas!F4976="","",Tablas!F4976)</f>
        <v/>
      </c>
      <c r="G4978" s="1" t="str">
        <f>IF(Tablas!I4976="","",Tablas!I4976)</f>
        <v/>
      </c>
      <c r="H4978" s="1" t="s">
        <v>911</v>
      </c>
      <c r="I4978" s="39" t="str">
        <f>IF($B4978="","",-SUMIFS(Tabla7[Cantidad],Tabla7[Código del producto],$B4978,Tabla7[Tipo de movimiento],"SALIDA",Tabla7[Mes],I$5))</f>
        <v/>
      </c>
      <c r="J4978" s="39" t="str">
        <f>IF($B4978="","",-SUMIFS(Tabla7[Cantidad],Tabla7[Código del producto],$B4978,Tabla7[Tipo de movimiento],"SALIDA",Tabla7[Mes],J$5))</f>
        <v/>
      </c>
      <c r="K4978" s="39" t="str">
        <f>IF($B4978="","",-SUMIFS(Tabla7[Cantidad],Tabla7[Código del producto],$B4978,Tabla7[Tipo de movimiento],"SALIDA",Tabla7[Mes],K$5))</f>
        <v/>
      </c>
      <c r="L4978" s="39" t="str">
        <f>IF($B4978="","",-SUMIFS(Tabla7[Cantidad],Tabla7[Código del producto],$B4978,Tabla7[Tipo de movimiento],"SALIDA",Tabla7[Mes],L$5))</f>
        <v/>
      </c>
      <c r="M4978" s="39" t="str">
        <f>IF($B4978="","",-SUMIFS(Tabla7[Cantidad],Tabla7[Código del producto],$B4978,Tabla7[Tipo de movimiento],"SALIDA",Tabla7[Mes],M$5))</f>
        <v/>
      </c>
      <c r="N4978" s="39" t="str">
        <f>IF($B4978="","",-SUMIFS(Tabla7[Cantidad],Tabla7[Código del producto],$B4978,Tabla7[Tipo de movimiento],"SALIDA",Tabla7[Mes],N$5))</f>
        <v/>
      </c>
      <c r="O4978" s="39" t="str">
        <f>IF($B4978="","",-SUMIFS(Tabla7[Cantidad],Tabla7[Código del producto],$B4978,Tabla7[Tipo de movimiento],"SALIDA",Tabla7[Mes],O$5))</f>
        <v/>
      </c>
      <c r="P4978" s="39" t="str">
        <f>IF($B4978="","",-SUMIFS(Tabla7[Cantidad],Tabla7[Código del producto],$B4978,Tabla7[Tipo de movimiento],"SALIDA",Tabla7[Mes],P$5))</f>
        <v/>
      </c>
      <c r="Q4978" s="39" t="str">
        <f t="shared" si="231"/>
        <v/>
      </c>
      <c r="R4978" s="51" t="str">
        <f>IF($B4978="","",IFERROR(VLOOKUP($B4978,'ABC rotación'!$C:$G,5,0),"C"))</f>
        <v/>
      </c>
      <c r="S4978" s="41" t="str">
        <f t="shared" si="232"/>
        <v/>
      </c>
      <c r="T4978" s="40" t="str">
        <f t="shared" si="233"/>
        <v/>
      </c>
      <c r="U4978" s="23" t="str">
        <f>IF($B4978="","",VLOOKUP($T4978,Tablas!$X$14:$Y$17,2,1))</f>
        <v/>
      </c>
    </row>
    <row r="4979" spans="2:21" x14ac:dyDescent="0.2">
      <c r="B4979" s="1" t="str">
        <f>IF(Tablas!B4977="","",Tablas!B4977)</f>
        <v/>
      </c>
      <c r="C4979" s="1" t="str">
        <f>IF(Tablas!C4977="","",Tablas!C4977)</f>
        <v/>
      </c>
      <c r="D4979" s="1" t="str">
        <f>IF(Tablas!D4977="","",Tablas!D4977)</f>
        <v/>
      </c>
      <c r="E4979" s="1" t="str">
        <f>IF(Tablas!E4977="","",Tablas!E4977)</f>
        <v/>
      </c>
      <c r="F4979" s="1" t="str">
        <f>IF(Tablas!F4977="","",Tablas!F4977)</f>
        <v/>
      </c>
      <c r="G4979" s="1" t="str">
        <f>IF(Tablas!I4977="","",Tablas!I4977)</f>
        <v/>
      </c>
      <c r="H4979" s="1" t="s">
        <v>911</v>
      </c>
      <c r="I4979" s="39" t="str">
        <f>IF($B4979="","",-SUMIFS(Tabla7[Cantidad],Tabla7[Código del producto],$B4979,Tabla7[Tipo de movimiento],"SALIDA",Tabla7[Mes],I$5))</f>
        <v/>
      </c>
      <c r="J4979" s="39" t="str">
        <f>IF($B4979="","",-SUMIFS(Tabla7[Cantidad],Tabla7[Código del producto],$B4979,Tabla7[Tipo de movimiento],"SALIDA",Tabla7[Mes],J$5))</f>
        <v/>
      </c>
      <c r="K4979" s="39" t="str">
        <f>IF($B4979="","",-SUMIFS(Tabla7[Cantidad],Tabla7[Código del producto],$B4979,Tabla7[Tipo de movimiento],"SALIDA",Tabla7[Mes],K$5))</f>
        <v/>
      </c>
      <c r="L4979" s="39" t="str">
        <f>IF($B4979="","",-SUMIFS(Tabla7[Cantidad],Tabla7[Código del producto],$B4979,Tabla7[Tipo de movimiento],"SALIDA",Tabla7[Mes],L$5))</f>
        <v/>
      </c>
      <c r="M4979" s="39" t="str">
        <f>IF($B4979="","",-SUMIFS(Tabla7[Cantidad],Tabla7[Código del producto],$B4979,Tabla7[Tipo de movimiento],"SALIDA",Tabla7[Mes],M$5))</f>
        <v/>
      </c>
      <c r="N4979" s="39" t="str">
        <f>IF($B4979="","",-SUMIFS(Tabla7[Cantidad],Tabla7[Código del producto],$B4979,Tabla7[Tipo de movimiento],"SALIDA",Tabla7[Mes],N$5))</f>
        <v/>
      </c>
      <c r="O4979" s="39" t="str">
        <f>IF($B4979="","",-SUMIFS(Tabla7[Cantidad],Tabla7[Código del producto],$B4979,Tabla7[Tipo de movimiento],"SALIDA",Tabla7[Mes],O$5))</f>
        <v/>
      </c>
      <c r="P4979" s="39" t="str">
        <f>IF($B4979="","",-SUMIFS(Tabla7[Cantidad],Tabla7[Código del producto],$B4979,Tabla7[Tipo de movimiento],"SALIDA",Tabla7[Mes],P$5))</f>
        <v/>
      </c>
      <c r="Q4979" s="39" t="str">
        <f t="shared" si="231"/>
        <v/>
      </c>
      <c r="R4979" s="51" t="str">
        <f>IF($B4979="","",IFERROR(VLOOKUP($B4979,'ABC rotación'!$C:$G,5,0),"C"))</f>
        <v/>
      </c>
      <c r="S4979" s="41" t="str">
        <f t="shared" si="232"/>
        <v/>
      </c>
      <c r="T4979" s="40" t="str">
        <f t="shared" si="233"/>
        <v/>
      </c>
      <c r="U4979" s="23" t="str">
        <f>IF($B4979="","",VLOOKUP($T4979,Tablas!$X$14:$Y$17,2,1))</f>
        <v/>
      </c>
    </row>
    <row r="4980" spans="2:21" x14ac:dyDescent="0.2">
      <c r="B4980" s="1" t="str">
        <f>IF(Tablas!B4978="","",Tablas!B4978)</f>
        <v/>
      </c>
      <c r="C4980" s="1" t="str">
        <f>IF(Tablas!C4978="","",Tablas!C4978)</f>
        <v/>
      </c>
      <c r="D4980" s="1" t="str">
        <f>IF(Tablas!D4978="","",Tablas!D4978)</f>
        <v/>
      </c>
      <c r="E4980" s="1" t="str">
        <f>IF(Tablas!E4978="","",Tablas!E4978)</f>
        <v/>
      </c>
      <c r="F4980" s="1" t="str">
        <f>IF(Tablas!F4978="","",Tablas!F4978)</f>
        <v/>
      </c>
      <c r="G4980" s="1" t="str">
        <f>IF(Tablas!I4978="","",Tablas!I4978)</f>
        <v/>
      </c>
      <c r="H4980" s="1" t="s">
        <v>911</v>
      </c>
      <c r="I4980" s="39" t="str">
        <f>IF($B4980="","",-SUMIFS(Tabla7[Cantidad],Tabla7[Código del producto],$B4980,Tabla7[Tipo de movimiento],"SALIDA",Tabla7[Mes],I$5))</f>
        <v/>
      </c>
      <c r="J4980" s="39" t="str">
        <f>IF($B4980="","",-SUMIFS(Tabla7[Cantidad],Tabla7[Código del producto],$B4980,Tabla7[Tipo de movimiento],"SALIDA",Tabla7[Mes],J$5))</f>
        <v/>
      </c>
      <c r="K4980" s="39" t="str">
        <f>IF($B4980="","",-SUMIFS(Tabla7[Cantidad],Tabla7[Código del producto],$B4980,Tabla7[Tipo de movimiento],"SALIDA",Tabla7[Mes],K$5))</f>
        <v/>
      </c>
      <c r="L4980" s="39" t="str">
        <f>IF($B4980="","",-SUMIFS(Tabla7[Cantidad],Tabla7[Código del producto],$B4980,Tabla7[Tipo de movimiento],"SALIDA",Tabla7[Mes],L$5))</f>
        <v/>
      </c>
      <c r="M4980" s="39" t="str">
        <f>IF($B4980="","",-SUMIFS(Tabla7[Cantidad],Tabla7[Código del producto],$B4980,Tabla7[Tipo de movimiento],"SALIDA",Tabla7[Mes],M$5))</f>
        <v/>
      </c>
      <c r="N4980" s="39" t="str">
        <f>IF($B4980="","",-SUMIFS(Tabla7[Cantidad],Tabla7[Código del producto],$B4980,Tabla7[Tipo de movimiento],"SALIDA",Tabla7[Mes],N$5))</f>
        <v/>
      </c>
      <c r="O4980" s="39" t="str">
        <f>IF($B4980="","",-SUMIFS(Tabla7[Cantidad],Tabla7[Código del producto],$B4980,Tabla7[Tipo de movimiento],"SALIDA",Tabla7[Mes],O$5))</f>
        <v/>
      </c>
      <c r="P4980" s="39" t="str">
        <f>IF($B4980="","",-SUMIFS(Tabla7[Cantidad],Tabla7[Código del producto],$B4980,Tabla7[Tipo de movimiento],"SALIDA",Tabla7[Mes],P$5))</f>
        <v/>
      </c>
      <c r="Q4980" s="39" t="str">
        <f t="shared" si="231"/>
        <v/>
      </c>
      <c r="R4980" s="51" t="str">
        <f>IF($B4980="","",IFERROR(VLOOKUP($B4980,'ABC rotación'!$C:$G,5,0),"C"))</f>
        <v/>
      </c>
      <c r="S4980" s="41" t="str">
        <f t="shared" si="232"/>
        <v/>
      </c>
      <c r="T4980" s="40" t="str">
        <f t="shared" si="233"/>
        <v/>
      </c>
      <c r="U4980" s="23" t="str">
        <f>IF($B4980="","",VLOOKUP($T4980,Tablas!$X$14:$Y$17,2,1))</f>
        <v/>
      </c>
    </row>
    <row r="4981" spans="2:21" x14ac:dyDescent="0.2">
      <c r="B4981" s="1" t="str">
        <f>IF(Tablas!B4979="","",Tablas!B4979)</f>
        <v/>
      </c>
      <c r="C4981" s="1" t="str">
        <f>IF(Tablas!C4979="","",Tablas!C4979)</f>
        <v/>
      </c>
      <c r="D4981" s="1" t="str">
        <f>IF(Tablas!D4979="","",Tablas!D4979)</f>
        <v/>
      </c>
      <c r="E4981" s="1" t="str">
        <f>IF(Tablas!E4979="","",Tablas!E4979)</f>
        <v/>
      </c>
      <c r="F4981" s="1" t="str">
        <f>IF(Tablas!F4979="","",Tablas!F4979)</f>
        <v/>
      </c>
      <c r="G4981" s="1" t="str">
        <f>IF(Tablas!I4979="","",Tablas!I4979)</f>
        <v/>
      </c>
      <c r="H4981" s="1" t="s">
        <v>911</v>
      </c>
      <c r="I4981" s="39" t="str">
        <f>IF($B4981="","",-SUMIFS(Tabla7[Cantidad],Tabla7[Código del producto],$B4981,Tabla7[Tipo de movimiento],"SALIDA",Tabla7[Mes],I$5))</f>
        <v/>
      </c>
      <c r="J4981" s="39" t="str">
        <f>IF($B4981="","",-SUMIFS(Tabla7[Cantidad],Tabla7[Código del producto],$B4981,Tabla7[Tipo de movimiento],"SALIDA",Tabla7[Mes],J$5))</f>
        <v/>
      </c>
      <c r="K4981" s="39" t="str">
        <f>IF($B4981="","",-SUMIFS(Tabla7[Cantidad],Tabla7[Código del producto],$B4981,Tabla7[Tipo de movimiento],"SALIDA",Tabla7[Mes],K$5))</f>
        <v/>
      </c>
      <c r="L4981" s="39" t="str">
        <f>IF($B4981="","",-SUMIFS(Tabla7[Cantidad],Tabla7[Código del producto],$B4981,Tabla7[Tipo de movimiento],"SALIDA",Tabla7[Mes],L$5))</f>
        <v/>
      </c>
      <c r="M4981" s="39" t="str">
        <f>IF($B4981="","",-SUMIFS(Tabla7[Cantidad],Tabla7[Código del producto],$B4981,Tabla7[Tipo de movimiento],"SALIDA",Tabla7[Mes],M$5))</f>
        <v/>
      </c>
      <c r="N4981" s="39" t="str">
        <f>IF($B4981="","",-SUMIFS(Tabla7[Cantidad],Tabla7[Código del producto],$B4981,Tabla7[Tipo de movimiento],"SALIDA",Tabla7[Mes],N$5))</f>
        <v/>
      </c>
      <c r="O4981" s="39" t="str">
        <f>IF($B4981="","",-SUMIFS(Tabla7[Cantidad],Tabla7[Código del producto],$B4981,Tabla7[Tipo de movimiento],"SALIDA",Tabla7[Mes],O$5))</f>
        <v/>
      </c>
      <c r="P4981" s="39" t="str">
        <f>IF($B4981="","",-SUMIFS(Tabla7[Cantidad],Tabla7[Código del producto],$B4981,Tabla7[Tipo de movimiento],"SALIDA",Tabla7[Mes],P$5))</f>
        <v/>
      </c>
      <c r="Q4981" s="39" t="str">
        <f t="shared" si="231"/>
        <v/>
      </c>
      <c r="R4981" s="51" t="str">
        <f>IF($B4981="","",IFERROR(VLOOKUP($B4981,'ABC rotación'!$C:$G,5,0),"C"))</f>
        <v/>
      </c>
      <c r="S4981" s="41" t="str">
        <f t="shared" si="232"/>
        <v/>
      </c>
      <c r="T4981" s="40" t="str">
        <f t="shared" si="233"/>
        <v/>
      </c>
      <c r="U4981" s="23" t="str">
        <f>IF($B4981="","",VLOOKUP($T4981,Tablas!$X$14:$Y$17,2,1))</f>
        <v/>
      </c>
    </row>
    <row r="4982" spans="2:21" x14ac:dyDescent="0.2">
      <c r="B4982" s="1" t="str">
        <f>IF(Tablas!B4980="","",Tablas!B4980)</f>
        <v/>
      </c>
      <c r="C4982" s="1" t="str">
        <f>IF(Tablas!C4980="","",Tablas!C4980)</f>
        <v/>
      </c>
      <c r="D4982" s="1" t="str">
        <f>IF(Tablas!D4980="","",Tablas!D4980)</f>
        <v/>
      </c>
      <c r="E4982" s="1" t="str">
        <f>IF(Tablas!E4980="","",Tablas!E4980)</f>
        <v/>
      </c>
      <c r="F4982" s="1" t="str">
        <f>IF(Tablas!F4980="","",Tablas!F4980)</f>
        <v/>
      </c>
      <c r="G4982" s="1" t="str">
        <f>IF(Tablas!I4980="","",Tablas!I4980)</f>
        <v/>
      </c>
      <c r="H4982" s="1" t="s">
        <v>911</v>
      </c>
      <c r="I4982" s="39" t="str">
        <f>IF($B4982="","",-SUMIFS(Tabla7[Cantidad],Tabla7[Código del producto],$B4982,Tabla7[Tipo de movimiento],"SALIDA",Tabla7[Mes],I$5))</f>
        <v/>
      </c>
      <c r="J4982" s="39" t="str">
        <f>IF($B4982="","",-SUMIFS(Tabla7[Cantidad],Tabla7[Código del producto],$B4982,Tabla7[Tipo de movimiento],"SALIDA",Tabla7[Mes],J$5))</f>
        <v/>
      </c>
      <c r="K4982" s="39" t="str">
        <f>IF($B4982="","",-SUMIFS(Tabla7[Cantidad],Tabla7[Código del producto],$B4982,Tabla7[Tipo de movimiento],"SALIDA",Tabla7[Mes],K$5))</f>
        <v/>
      </c>
      <c r="L4982" s="39" t="str">
        <f>IF($B4982="","",-SUMIFS(Tabla7[Cantidad],Tabla7[Código del producto],$B4982,Tabla7[Tipo de movimiento],"SALIDA",Tabla7[Mes],L$5))</f>
        <v/>
      </c>
      <c r="M4982" s="39" t="str">
        <f>IF($B4982="","",-SUMIFS(Tabla7[Cantidad],Tabla7[Código del producto],$B4982,Tabla7[Tipo de movimiento],"SALIDA",Tabla7[Mes],M$5))</f>
        <v/>
      </c>
      <c r="N4982" s="39" t="str">
        <f>IF($B4982="","",-SUMIFS(Tabla7[Cantidad],Tabla7[Código del producto],$B4982,Tabla7[Tipo de movimiento],"SALIDA",Tabla7[Mes],N$5))</f>
        <v/>
      </c>
      <c r="O4982" s="39" t="str">
        <f>IF($B4982="","",-SUMIFS(Tabla7[Cantidad],Tabla7[Código del producto],$B4982,Tabla7[Tipo de movimiento],"SALIDA",Tabla7[Mes],O$5))</f>
        <v/>
      </c>
      <c r="P4982" s="39" t="str">
        <f>IF($B4982="","",-SUMIFS(Tabla7[Cantidad],Tabla7[Código del producto],$B4982,Tabla7[Tipo de movimiento],"SALIDA",Tabla7[Mes],P$5))</f>
        <v/>
      </c>
      <c r="Q4982" s="39" t="str">
        <f t="shared" si="231"/>
        <v/>
      </c>
      <c r="R4982" s="51" t="str">
        <f>IF($B4982="","",IFERROR(VLOOKUP($B4982,'ABC rotación'!$C:$G,5,0),"C"))</f>
        <v/>
      </c>
      <c r="S4982" s="41" t="str">
        <f t="shared" si="232"/>
        <v/>
      </c>
      <c r="T4982" s="40" t="str">
        <f t="shared" si="233"/>
        <v/>
      </c>
      <c r="U4982" s="23" t="str">
        <f>IF($B4982="","",VLOOKUP($T4982,Tablas!$X$14:$Y$17,2,1))</f>
        <v/>
      </c>
    </row>
    <row r="4983" spans="2:21" x14ac:dyDescent="0.2">
      <c r="B4983" s="1" t="str">
        <f>IF(Tablas!B4981="","",Tablas!B4981)</f>
        <v/>
      </c>
      <c r="C4983" s="1" t="str">
        <f>IF(Tablas!C4981="","",Tablas!C4981)</f>
        <v/>
      </c>
      <c r="D4983" s="1" t="str">
        <f>IF(Tablas!D4981="","",Tablas!D4981)</f>
        <v/>
      </c>
      <c r="E4983" s="1" t="str">
        <f>IF(Tablas!E4981="","",Tablas!E4981)</f>
        <v/>
      </c>
      <c r="F4983" s="1" t="str">
        <f>IF(Tablas!F4981="","",Tablas!F4981)</f>
        <v/>
      </c>
      <c r="G4983" s="1" t="str">
        <f>IF(Tablas!I4981="","",Tablas!I4981)</f>
        <v/>
      </c>
      <c r="H4983" s="1" t="s">
        <v>911</v>
      </c>
      <c r="I4983" s="39" t="str">
        <f>IF($B4983="","",-SUMIFS(Tabla7[Cantidad],Tabla7[Código del producto],$B4983,Tabla7[Tipo de movimiento],"SALIDA",Tabla7[Mes],I$5))</f>
        <v/>
      </c>
      <c r="J4983" s="39" t="str">
        <f>IF($B4983="","",-SUMIFS(Tabla7[Cantidad],Tabla7[Código del producto],$B4983,Tabla7[Tipo de movimiento],"SALIDA",Tabla7[Mes],J$5))</f>
        <v/>
      </c>
      <c r="K4983" s="39" t="str">
        <f>IF($B4983="","",-SUMIFS(Tabla7[Cantidad],Tabla7[Código del producto],$B4983,Tabla7[Tipo de movimiento],"SALIDA",Tabla7[Mes],K$5))</f>
        <v/>
      </c>
      <c r="L4983" s="39" t="str">
        <f>IF($B4983="","",-SUMIFS(Tabla7[Cantidad],Tabla7[Código del producto],$B4983,Tabla7[Tipo de movimiento],"SALIDA",Tabla7[Mes],L$5))</f>
        <v/>
      </c>
      <c r="M4983" s="39" t="str">
        <f>IF($B4983="","",-SUMIFS(Tabla7[Cantidad],Tabla7[Código del producto],$B4983,Tabla7[Tipo de movimiento],"SALIDA",Tabla7[Mes],M$5))</f>
        <v/>
      </c>
      <c r="N4983" s="39" t="str">
        <f>IF($B4983="","",-SUMIFS(Tabla7[Cantidad],Tabla7[Código del producto],$B4983,Tabla7[Tipo de movimiento],"SALIDA",Tabla7[Mes],N$5))</f>
        <v/>
      </c>
      <c r="O4983" s="39" t="str">
        <f>IF($B4983="","",-SUMIFS(Tabla7[Cantidad],Tabla7[Código del producto],$B4983,Tabla7[Tipo de movimiento],"SALIDA",Tabla7[Mes],O$5))</f>
        <v/>
      </c>
      <c r="P4983" s="39" t="str">
        <f>IF($B4983="","",-SUMIFS(Tabla7[Cantidad],Tabla7[Código del producto],$B4983,Tabla7[Tipo de movimiento],"SALIDA",Tabla7[Mes],P$5))</f>
        <v/>
      </c>
      <c r="Q4983" s="39" t="str">
        <f t="shared" si="231"/>
        <v/>
      </c>
      <c r="R4983" s="51" t="str">
        <f>IF($B4983="","",IFERROR(VLOOKUP($B4983,'ABC rotación'!$C:$G,5,0),"C"))</f>
        <v/>
      </c>
      <c r="S4983" s="41" t="str">
        <f t="shared" si="232"/>
        <v/>
      </c>
      <c r="T4983" s="40" t="str">
        <f t="shared" si="233"/>
        <v/>
      </c>
      <c r="U4983" s="23" t="str">
        <f>IF($B4983="","",VLOOKUP($T4983,Tablas!$X$14:$Y$17,2,1))</f>
        <v/>
      </c>
    </row>
    <row r="4984" spans="2:21" x14ac:dyDescent="0.2">
      <c r="B4984" s="1" t="str">
        <f>IF(Tablas!B4982="","",Tablas!B4982)</f>
        <v/>
      </c>
      <c r="C4984" s="1" t="str">
        <f>IF(Tablas!C4982="","",Tablas!C4982)</f>
        <v/>
      </c>
      <c r="D4984" s="1" t="str">
        <f>IF(Tablas!D4982="","",Tablas!D4982)</f>
        <v/>
      </c>
      <c r="E4984" s="1" t="str">
        <f>IF(Tablas!E4982="","",Tablas!E4982)</f>
        <v/>
      </c>
      <c r="F4984" s="1" t="str">
        <f>IF(Tablas!F4982="","",Tablas!F4982)</f>
        <v/>
      </c>
      <c r="G4984" s="1" t="str">
        <f>IF(Tablas!I4982="","",Tablas!I4982)</f>
        <v/>
      </c>
      <c r="H4984" s="1" t="s">
        <v>911</v>
      </c>
      <c r="I4984" s="39" t="str">
        <f>IF($B4984="","",-SUMIFS(Tabla7[Cantidad],Tabla7[Código del producto],$B4984,Tabla7[Tipo de movimiento],"SALIDA",Tabla7[Mes],I$5))</f>
        <v/>
      </c>
      <c r="J4984" s="39" t="str">
        <f>IF($B4984="","",-SUMIFS(Tabla7[Cantidad],Tabla7[Código del producto],$B4984,Tabla7[Tipo de movimiento],"SALIDA",Tabla7[Mes],J$5))</f>
        <v/>
      </c>
      <c r="K4984" s="39" t="str">
        <f>IF($B4984="","",-SUMIFS(Tabla7[Cantidad],Tabla7[Código del producto],$B4984,Tabla7[Tipo de movimiento],"SALIDA",Tabla7[Mes],K$5))</f>
        <v/>
      </c>
      <c r="L4984" s="39" t="str">
        <f>IF($B4984="","",-SUMIFS(Tabla7[Cantidad],Tabla7[Código del producto],$B4984,Tabla7[Tipo de movimiento],"SALIDA",Tabla7[Mes],L$5))</f>
        <v/>
      </c>
      <c r="M4984" s="39" t="str">
        <f>IF($B4984="","",-SUMIFS(Tabla7[Cantidad],Tabla7[Código del producto],$B4984,Tabla7[Tipo de movimiento],"SALIDA",Tabla7[Mes],M$5))</f>
        <v/>
      </c>
      <c r="N4984" s="39" t="str">
        <f>IF($B4984="","",-SUMIFS(Tabla7[Cantidad],Tabla7[Código del producto],$B4984,Tabla7[Tipo de movimiento],"SALIDA",Tabla7[Mes],N$5))</f>
        <v/>
      </c>
      <c r="O4984" s="39" t="str">
        <f>IF($B4984="","",-SUMIFS(Tabla7[Cantidad],Tabla7[Código del producto],$B4984,Tabla7[Tipo de movimiento],"SALIDA",Tabla7[Mes],O$5))</f>
        <v/>
      </c>
      <c r="P4984" s="39" t="str">
        <f>IF($B4984="","",-SUMIFS(Tabla7[Cantidad],Tabla7[Código del producto],$B4984,Tabla7[Tipo de movimiento],"SALIDA",Tabla7[Mes],P$5))</f>
        <v/>
      </c>
      <c r="Q4984" s="39" t="str">
        <f t="shared" si="231"/>
        <v/>
      </c>
      <c r="R4984" s="51" t="str">
        <f>IF($B4984="","",IFERROR(VLOOKUP($B4984,'ABC rotación'!$C:$G,5,0),"C"))</f>
        <v/>
      </c>
      <c r="S4984" s="41" t="str">
        <f t="shared" si="232"/>
        <v/>
      </c>
      <c r="T4984" s="40" t="str">
        <f t="shared" si="233"/>
        <v/>
      </c>
      <c r="U4984" s="23" t="str">
        <f>IF($B4984="","",VLOOKUP($T4984,Tablas!$X$14:$Y$17,2,1))</f>
        <v/>
      </c>
    </row>
    <row r="4985" spans="2:21" x14ac:dyDescent="0.2">
      <c r="B4985" s="1" t="str">
        <f>IF(Tablas!B4983="","",Tablas!B4983)</f>
        <v/>
      </c>
      <c r="C4985" s="1" t="str">
        <f>IF(Tablas!C4983="","",Tablas!C4983)</f>
        <v/>
      </c>
      <c r="D4985" s="1" t="str">
        <f>IF(Tablas!D4983="","",Tablas!D4983)</f>
        <v/>
      </c>
      <c r="E4985" s="1" t="str">
        <f>IF(Tablas!E4983="","",Tablas!E4983)</f>
        <v/>
      </c>
      <c r="F4985" s="1" t="str">
        <f>IF(Tablas!F4983="","",Tablas!F4983)</f>
        <v/>
      </c>
      <c r="G4985" s="1" t="str">
        <f>IF(Tablas!I4983="","",Tablas!I4983)</f>
        <v/>
      </c>
      <c r="H4985" s="1" t="s">
        <v>911</v>
      </c>
      <c r="I4985" s="39" t="str">
        <f>IF($B4985="","",-SUMIFS(Tabla7[Cantidad],Tabla7[Código del producto],$B4985,Tabla7[Tipo de movimiento],"SALIDA",Tabla7[Mes],I$5))</f>
        <v/>
      </c>
      <c r="J4985" s="39" t="str">
        <f>IF($B4985="","",-SUMIFS(Tabla7[Cantidad],Tabla7[Código del producto],$B4985,Tabla7[Tipo de movimiento],"SALIDA",Tabla7[Mes],J$5))</f>
        <v/>
      </c>
      <c r="K4985" s="39" t="str">
        <f>IF($B4985="","",-SUMIFS(Tabla7[Cantidad],Tabla7[Código del producto],$B4985,Tabla7[Tipo de movimiento],"SALIDA",Tabla7[Mes],K$5))</f>
        <v/>
      </c>
      <c r="L4985" s="39" t="str">
        <f>IF($B4985="","",-SUMIFS(Tabla7[Cantidad],Tabla7[Código del producto],$B4985,Tabla7[Tipo de movimiento],"SALIDA",Tabla7[Mes],L$5))</f>
        <v/>
      </c>
      <c r="M4985" s="39" t="str">
        <f>IF($B4985="","",-SUMIFS(Tabla7[Cantidad],Tabla7[Código del producto],$B4985,Tabla7[Tipo de movimiento],"SALIDA",Tabla7[Mes],M$5))</f>
        <v/>
      </c>
      <c r="N4985" s="39" t="str">
        <f>IF($B4985="","",-SUMIFS(Tabla7[Cantidad],Tabla7[Código del producto],$B4985,Tabla7[Tipo de movimiento],"SALIDA",Tabla7[Mes],N$5))</f>
        <v/>
      </c>
      <c r="O4985" s="39" t="str">
        <f>IF($B4985="","",-SUMIFS(Tabla7[Cantidad],Tabla7[Código del producto],$B4985,Tabla7[Tipo de movimiento],"SALIDA",Tabla7[Mes],O$5))</f>
        <v/>
      </c>
      <c r="P4985" s="39" t="str">
        <f>IF($B4985="","",-SUMIFS(Tabla7[Cantidad],Tabla7[Código del producto],$B4985,Tabla7[Tipo de movimiento],"SALIDA",Tabla7[Mes],P$5))</f>
        <v/>
      </c>
      <c r="Q4985" s="39" t="str">
        <f t="shared" si="231"/>
        <v/>
      </c>
      <c r="R4985" s="51" t="str">
        <f>IF($B4985="","",IFERROR(VLOOKUP($B4985,'ABC rotación'!$C:$G,5,0),"C"))</f>
        <v/>
      </c>
      <c r="S4985" s="41" t="str">
        <f t="shared" si="232"/>
        <v/>
      </c>
      <c r="T4985" s="40" t="str">
        <f t="shared" si="233"/>
        <v/>
      </c>
      <c r="U4985" s="23" t="str">
        <f>IF($B4985="","",VLOOKUP($T4985,Tablas!$X$14:$Y$17,2,1))</f>
        <v/>
      </c>
    </row>
    <row r="4986" spans="2:21" x14ac:dyDescent="0.2">
      <c r="B4986" s="1" t="str">
        <f>IF(Tablas!B4984="","",Tablas!B4984)</f>
        <v/>
      </c>
      <c r="C4986" s="1" t="str">
        <f>IF(Tablas!C4984="","",Tablas!C4984)</f>
        <v/>
      </c>
      <c r="D4986" s="1" t="str">
        <f>IF(Tablas!D4984="","",Tablas!D4984)</f>
        <v/>
      </c>
      <c r="E4986" s="1" t="str">
        <f>IF(Tablas!E4984="","",Tablas!E4984)</f>
        <v/>
      </c>
      <c r="F4986" s="1" t="str">
        <f>IF(Tablas!F4984="","",Tablas!F4984)</f>
        <v/>
      </c>
      <c r="G4986" s="1" t="str">
        <f>IF(Tablas!I4984="","",Tablas!I4984)</f>
        <v/>
      </c>
      <c r="H4986" s="1" t="s">
        <v>911</v>
      </c>
      <c r="I4986" s="39" t="str">
        <f>IF($B4986="","",-SUMIFS(Tabla7[Cantidad],Tabla7[Código del producto],$B4986,Tabla7[Tipo de movimiento],"SALIDA",Tabla7[Mes],I$5))</f>
        <v/>
      </c>
      <c r="J4986" s="39" t="str">
        <f>IF($B4986="","",-SUMIFS(Tabla7[Cantidad],Tabla7[Código del producto],$B4986,Tabla7[Tipo de movimiento],"SALIDA",Tabla7[Mes],J$5))</f>
        <v/>
      </c>
      <c r="K4986" s="39" t="str">
        <f>IF($B4986="","",-SUMIFS(Tabla7[Cantidad],Tabla7[Código del producto],$B4986,Tabla7[Tipo de movimiento],"SALIDA",Tabla7[Mes],K$5))</f>
        <v/>
      </c>
      <c r="L4986" s="39" t="str">
        <f>IF($B4986="","",-SUMIFS(Tabla7[Cantidad],Tabla7[Código del producto],$B4986,Tabla7[Tipo de movimiento],"SALIDA",Tabla7[Mes],L$5))</f>
        <v/>
      </c>
      <c r="M4986" s="39" t="str">
        <f>IF($B4986="","",-SUMIFS(Tabla7[Cantidad],Tabla7[Código del producto],$B4986,Tabla7[Tipo de movimiento],"SALIDA",Tabla7[Mes],M$5))</f>
        <v/>
      </c>
      <c r="N4986" s="39" t="str">
        <f>IF($B4986="","",-SUMIFS(Tabla7[Cantidad],Tabla7[Código del producto],$B4986,Tabla7[Tipo de movimiento],"SALIDA",Tabla7[Mes],N$5))</f>
        <v/>
      </c>
      <c r="O4986" s="39" t="str">
        <f>IF($B4986="","",-SUMIFS(Tabla7[Cantidad],Tabla7[Código del producto],$B4986,Tabla7[Tipo de movimiento],"SALIDA",Tabla7[Mes],O$5))</f>
        <v/>
      </c>
      <c r="P4986" s="39" t="str">
        <f>IF($B4986="","",-SUMIFS(Tabla7[Cantidad],Tabla7[Código del producto],$B4986,Tabla7[Tipo de movimiento],"SALIDA",Tabla7[Mes],P$5))</f>
        <v/>
      </c>
      <c r="Q4986" s="39" t="str">
        <f t="shared" si="231"/>
        <v/>
      </c>
      <c r="R4986" s="51" t="str">
        <f>IF($B4986="","",IFERROR(VLOOKUP($B4986,'ABC rotación'!$C:$G,5,0),"C"))</f>
        <v/>
      </c>
      <c r="S4986" s="41" t="str">
        <f t="shared" si="232"/>
        <v/>
      </c>
      <c r="T4986" s="40" t="str">
        <f t="shared" si="233"/>
        <v/>
      </c>
      <c r="U4986" s="23" t="str">
        <f>IF($B4986="","",VLOOKUP($T4986,Tablas!$X$14:$Y$17,2,1))</f>
        <v/>
      </c>
    </row>
    <row r="4987" spans="2:21" x14ac:dyDescent="0.2">
      <c r="B4987" s="1" t="str">
        <f>IF(Tablas!B4985="","",Tablas!B4985)</f>
        <v/>
      </c>
      <c r="C4987" s="1" t="str">
        <f>IF(Tablas!C4985="","",Tablas!C4985)</f>
        <v/>
      </c>
      <c r="D4987" s="1" t="str">
        <f>IF(Tablas!D4985="","",Tablas!D4985)</f>
        <v/>
      </c>
      <c r="E4987" s="1" t="str">
        <f>IF(Tablas!E4985="","",Tablas!E4985)</f>
        <v/>
      </c>
      <c r="F4987" s="1" t="str">
        <f>IF(Tablas!F4985="","",Tablas!F4985)</f>
        <v/>
      </c>
      <c r="G4987" s="1" t="str">
        <f>IF(Tablas!I4985="","",Tablas!I4985)</f>
        <v/>
      </c>
      <c r="H4987" s="1" t="s">
        <v>911</v>
      </c>
      <c r="I4987" s="39" t="str">
        <f>IF($B4987="","",-SUMIFS(Tabla7[Cantidad],Tabla7[Código del producto],$B4987,Tabla7[Tipo de movimiento],"SALIDA",Tabla7[Mes],I$5))</f>
        <v/>
      </c>
      <c r="J4987" s="39" t="str">
        <f>IF($B4987="","",-SUMIFS(Tabla7[Cantidad],Tabla7[Código del producto],$B4987,Tabla7[Tipo de movimiento],"SALIDA",Tabla7[Mes],J$5))</f>
        <v/>
      </c>
      <c r="K4987" s="39" t="str">
        <f>IF($B4987="","",-SUMIFS(Tabla7[Cantidad],Tabla7[Código del producto],$B4987,Tabla7[Tipo de movimiento],"SALIDA",Tabla7[Mes],K$5))</f>
        <v/>
      </c>
      <c r="L4987" s="39" t="str">
        <f>IF($B4987="","",-SUMIFS(Tabla7[Cantidad],Tabla7[Código del producto],$B4987,Tabla7[Tipo de movimiento],"SALIDA",Tabla7[Mes],L$5))</f>
        <v/>
      </c>
      <c r="M4987" s="39" t="str">
        <f>IF($B4987="","",-SUMIFS(Tabla7[Cantidad],Tabla7[Código del producto],$B4987,Tabla7[Tipo de movimiento],"SALIDA",Tabla7[Mes],M$5))</f>
        <v/>
      </c>
      <c r="N4987" s="39" t="str">
        <f>IF($B4987="","",-SUMIFS(Tabla7[Cantidad],Tabla7[Código del producto],$B4987,Tabla7[Tipo de movimiento],"SALIDA",Tabla7[Mes],N$5))</f>
        <v/>
      </c>
      <c r="O4987" s="39" t="str">
        <f>IF($B4987="","",-SUMIFS(Tabla7[Cantidad],Tabla7[Código del producto],$B4987,Tabla7[Tipo de movimiento],"SALIDA",Tabla7[Mes],O$5))</f>
        <v/>
      </c>
      <c r="P4987" s="39" t="str">
        <f>IF($B4987="","",-SUMIFS(Tabla7[Cantidad],Tabla7[Código del producto],$B4987,Tabla7[Tipo de movimiento],"SALIDA",Tabla7[Mes],P$5))</f>
        <v/>
      </c>
      <c r="Q4987" s="39" t="str">
        <f t="shared" si="231"/>
        <v/>
      </c>
      <c r="R4987" s="51" t="str">
        <f>IF($B4987="","",IFERROR(VLOOKUP($B4987,'ABC rotación'!$C:$G,5,0),"C"))</f>
        <v/>
      </c>
      <c r="S4987" s="41" t="str">
        <f t="shared" si="232"/>
        <v/>
      </c>
      <c r="T4987" s="40" t="str">
        <f t="shared" si="233"/>
        <v/>
      </c>
      <c r="U4987" s="23" t="str">
        <f>IF($B4987="","",VLOOKUP($T4987,Tablas!$X$14:$Y$17,2,1))</f>
        <v/>
      </c>
    </row>
    <row r="4988" spans="2:21" x14ac:dyDescent="0.2">
      <c r="B4988" s="1" t="str">
        <f>IF(Tablas!B4986="","",Tablas!B4986)</f>
        <v/>
      </c>
      <c r="C4988" s="1" t="str">
        <f>IF(Tablas!C4986="","",Tablas!C4986)</f>
        <v/>
      </c>
      <c r="D4988" s="1" t="str">
        <f>IF(Tablas!D4986="","",Tablas!D4986)</f>
        <v/>
      </c>
      <c r="E4988" s="1" t="str">
        <f>IF(Tablas!E4986="","",Tablas!E4986)</f>
        <v/>
      </c>
      <c r="F4988" s="1" t="str">
        <f>IF(Tablas!F4986="","",Tablas!F4986)</f>
        <v/>
      </c>
      <c r="G4988" s="1" t="str">
        <f>IF(Tablas!I4986="","",Tablas!I4986)</f>
        <v/>
      </c>
      <c r="H4988" s="1" t="s">
        <v>911</v>
      </c>
      <c r="I4988" s="39" t="str">
        <f>IF($B4988="","",-SUMIFS(Tabla7[Cantidad],Tabla7[Código del producto],$B4988,Tabla7[Tipo de movimiento],"SALIDA",Tabla7[Mes],I$5))</f>
        <v/>
      </c>
      <c r="J4988" s="39" t="str">
        <f>IF($B4988="","",-SUMIFS(Tabla7[Cantidad],Tabla7[Código del producto],$B4988,Tabla7[Tipo de movimiento],"SALIDA",Tabla7[Mes],J$5))</f>
        <v/>
      </c>
      <c r="K4988" s="39" t="str">
        <f>IF($B4988="","",-SUMIFS(Tabla7[Cantidad],Tabla7[Código del producto],$B4988,Tabla7[Tipo de movimiento],"SALIDA",Tabla7[Mes],K$5))</f>
        <v/>
      </c>
      <c r="L4988" s="39" t="str">
        <f>IF($B4988="","",-SUMIFS(Tabla7[Cantidad],Tabla7[Código del producto],$B4988,Tabla7[Tipo de movimiento],"SALIDA",Tabla7[Mes],L$5))</f>
        <v/>
      </c>
      <c r="M4988" s="39" t="str">
        <f>IF($B4988="","",-SUMIFS(Tabla7[Cantidad],Tabla7[Código del producto],$B4988,Tabla7[Tipo de movimiento],"SALIDA",Tabla7[Mes],M$5))</f>
        <v/>
      </c>
      <c r="N4988" s="39" t="str">
        <f>IF($B4988="","",-SUMIFS(Tabla7[Cantidad],Tabla7[Código del producto],$B4988,Tabla7[Tipo de movimiento],"SALIDA",Tabla7[Mes],N$5))</f>
        <v/>
      </c>
      <c r="O4988" s="39" t="str">
        <f>IF($B4988="","",-SUMIFS(Tabla7[Cantidad],Tabla7[Código del producto],$B4988,Tabla7[Tipo de movimiento],"SALIDA",Tabla7[Mes],O$5))</f>
        <v/>
      </c>
      <c r="P4988" s="39" t="str">
        <f>IF($B4988="","",-SUMIFS(Tabla7[Cantidad],Tabla7[Código del producto],$B4988,Tabla7[Tipo de movimiento],"SALIDA",Tabla7[Mes],P$5))</f>
        <v/>
      </c>
      <c r="Q4988" s="39" t="str">
        <f t="shared" si="231"/>
        <v/>
      </c>
      <c r="R4988" s="51" t="str">
        <f>IF($B4988="","",IFERROR(VLOOKUP($B4988,'ABC rotación'!$C:$G,5,0),"C"))</f>
        <v/>
      </c>
      <c r="S4988" s="41" t="str">
        <f t="shared" si="232"/>
        <v/>
      </c>
      <c r="T4988" s="40" t="str">
        <f t="shared" si="233"/>
        <v/>
      </c>
      <c r="U4988" s="23" t="str">
        <f>IF($B4988="","",VLOOKUP($T4988,Tablas!$X$14:$Y$17,2,1))</f>
        <v/>
      </c>
    </row>
    <row r="4989" spans="2:21" x14ac:dyDescent="0.2">
      <c r="B4989" s="1" t="str">
        <f>IF(Tablas!B4987="","",Tablas!B4987)</f>
        <v/>
      </c>
      <c r="C4989" s="1" t="str">
        <f>IF(Tablas!C4987="","",Tablas!C4987)</f>
        <v/>
      </c>
      <c r="D4989" s="1" t="str">
        <f>IF(Tablas!D4987="","",Tablas!D4987)</f>
        <v/>
      </c>
      <c r="E4989" s="1" t="str">
        <f>IF(Tablas!E4987="","",Tablas!E4987)</f>
        <v/>
      </c>
      <c r="F4989" s="1" t="str">
        <f>IF(Tablas!F4987="","",Tablas!F4987)</f>
        <v/>
      </c>
      <c r="G4989" s="1" t="str">
        <f>IF(Tablas!I4987="","",Tablas!I4987)</f>
        <v/>
      </c>
      <c r="H4989" s="1" t="s">
        <v>911</v>
      </c>
      <c r="I4989" s="39" t="str">
        <f>IF($B4989="","",-SUMIFS(Tabla7[Cantidad],Tabla7[Código del producto],$B4989,Tabla7[Tipo de movimiento],"SALIDA",Tabla7[Mes],I$5))</f>
        <v/>
      </c>
      <c r="J4989" s="39" t="str">
        <f>IF($B4989="","",-SUMIFS(Tabla7[Cantidad],Tabla7[Código del producto],$B4989,Tabla7[Tipo de movimiento],"SALIDA",Tabla7[Mes],J$5))</f>
        <v/>
      </c>
      <c r="K4989" s="39" t="str">
        <f>IF($B4989="","",-SUMIFS(Tabla7[Cantidad],Tabla7[Código del producto],$B4989,Tabla7[Tipo de movimiento],"SALIDA",Tabla7[Mes],K$5))</f>
        <v/>
      </c>
      <c r="L4989" s="39" t="str">
        <f>IF($B4989="","",-SUMIFS(Tabla7[Cantidad],Tabla7[Código del producto],$B4989,Tabla7[Tipo de movimiento],"SALIDA",Tabla7[Mes],L$5))</f>
        <v/>
      </c>
      <c r="M4989" s="39" t="str">
        <f>IF($B4989="","",-SUMIFS(Tabla7[Cantidad],Tabla7[Código del producto],$B4989,Tabla7[Tipo de movimiento],"SALIDA",Tabla7[Mes],M$5))</f>
        <v/>
      </c>
      <c r="N4989" s="39" t="str">
        <f>IF($B4989="","",-SUMIFS(Tabla7[Cantidad],Tabla7[Código del producto],$B4989,Tabla7[Tipo de movimiento],"SALIDA",Tabla7[Mes],N$5))</f>
        <v/>
      </c>
      <c r="O4989" s="39" t="str">
        <f>IF($B4989="","",-SUMIFS(Tabla7[Cantidad],Tabla7[Código del producto],$B4989,Tabla7[Tipo de movimiento],"SALIDA",Tabla7[Mes],O$5))</f>
        <v/>
      </c>
      <c r="P4989" s="39" t="str">
        <f>IF($B4989="","",-SUMIFS(Tabla7[Cantidad],Tabla7[Código del producto],$B4989,Tabla7[Tipo de movimiento],"SALIDA",Tabla7[Mes],P$5))</f>
        <v/>
      </c>
      <c r="Q4989" s="39" t="str">
        <f t="shared" si="231"/>
        <v/>
      </c>
      <c r="R4989" s="51" t="str">
        <f>IF($B4989="","",IFERROR(VLOOKUP($B4989,'ABC rotación'!$C:$G,5,0),"C"))</f>
        <v/>
      </c>
      <c r="S4989" s="41" t="str">
        <f t="shared" si="232"/>
        <v/>
      </c>
      <c r="T4989" s="40" t="str">
        <f t="shared" si="233"/>
        <v/>
      </c>
      <c r="U4989" s="23" t="str">
        <f>IF($B4989="","",VLOOKUP($T4989,Tablas!$X$14:$Y$17,2,1))</f>
        <v/>
      </c>
    </row>
    <row r="4990" spans="2:21" x14ac:dyDescent="0.2">
      <c r="B4990" s="1" t="str">
        <f>IF(Tablas!B4988="","",Tablas!B4988)</f>
        <v/>
      </c>
      <c r="C4990" s="1" t="str">
        <f>IF(Tablas!C4988="","",Tablas!C4988)</f>
        <v/>
      </c>
      <c r="D4990" s="1" t="str">
        <f>IF(Tablas!D4988="","",Tablas!D4988)</f>
        <v/>
      </c>
      <c r="E4990" s="1" t="str">
        <f>IF(Tablas!E4988="","",Tablas!E4988)</f>
        <v/>
      </c>
      <c r="F4990" s="1" t="str">
        <f>IF(Tablas!F4988="","",Tablas!F4988)</f>
        <v/>
      </c>
      <c r="G4990" s="1" t="str">
        <f>IF(Tablas!I4988="","",Tablas!I4988)</f>
        <v/>
      </c>
      <c r="H4990" s="1" t="s">
        <v>911</v>
      </c>
      <c r="I4990" s="39" t="str">
        <f>IF($B4990="","",-SUMIFS(Tabla7[Cantidad],Tabla7[Código del producto],$B4990,Tabla7[Tipo de movimiento],"SALIDA",Tabla7[Mes],I$5))</f>
        <v/>
      </c>
      <c r="J4990" s="39" t="str">
        <f>IF($B4990="","",-SUMIFS(Tabla7[Cantidad],Tabla7[Código del producto],$B4990,Tabla7[Tipo de movimiento],"SALIDA",Tabla7[Mes],J$5))</f>
        <v/>
      </c>
      <c r="K4990" s="39" t="str">
        <f>IF($B4990="","",-SUMIFS(Tabla7[Cantidad],Tabla7[Código del producto],$B4990,Tabla7[Tipo de movimiento],"SALIDA",Tabla7[Mes],K$5))</f>
        <v/>
      </c>
      <c r="L4990" s="39" t="str">
        <f>IF($B4990="","",-SUMIFS(Tabla7[Cantidad],Tabla7[Código del producto],$B4990,Tabla7[Tipo de movimiento],"SALIDA",Tabla7[Mes],L$5))</f>
        <v/>
      </c>
      <c r="M4990" s="39" t="str">
        <f>IF($B4990="","",-SUMIFS(Tabla7[Cantidad],Tabla7[Código del producto],$B4990,Tabla7[Tipo de movimiento],"SALIDA",Tabla7[Mes],M$5))</f>
        <v/>
      </c>
      <c r="N4990" s="39" t="str">
        <f>IF($B4990="","",-SUMIFS(Tabla7[Cantidad],Tabla7[Código del producto],$B4990,Tabla7[Tipo de movimiento],"SALIDA",Tabla7[Mes],N$5))</f>
        <v/>
      </c>
      <c r="O4990" s="39" t="str">
        <f>IF($B4990="","",-SUMIFS(Tabla7[Cantidad],Tabla7[Código del producto],$B4990,Tabla7[Tipo de movimiento],"SALIDA",Tabla7[Mes],O$5))</f>
        <v/>
      </c>
      <c r="P4990" s="39" t="str">
        <f>IF($B4990="","",-SUMIFS(Tabla7[Cantidad],Tabla7[Código del producto],$B4990,Tabla7[Tipo de movimiento],"SALIDA",Tabla7[Mes],P$5))</f>
        <v/>
      </c>
      <c r="Q4990" s="39" t="str">
        <f t="shared" si="231"/>
        <v/>
      </c>
      <c r="R4990" s="51" t="str">
        <f>IF($B4990="","",IFERROR(VLOOKUP($B4990,'ABC rotación'!$C:$G,5,0),"C"))</f>
        <v/>
      </c>
      <c r="S4990" s="41" t="str">
        <f t="shared" si="232"/>
        <v/>
      </c>
      <c r="T4990" s="40" t="str">
        <f t="shared" si="233"/>
        <v/>
      </c>
      <c r="U4990" s="23" t="str">
        <f>IF($B4990="","",VLOOKUP($T4990,Tablas!$X$14:$Y$17,2,1))</f>
        <v/>
      </c>
    </row>
    <row r="4991" spans="2:21" x14ac:dyDescent="0.2">
      <c r="B4991" s="1" t="str">
        <f>IF(Tablas!B4989="","",Tablas!B4989)</f>
        <v/>
      </c>
      <c r="C4991" s="1" t="str">
        <f>IF(Tablas!C4989="","",Tablas!C4989)</f>
        <v/>
      </c>
      <c r="D4991" s="1" t="str">
        <f>IF(Tablas!D4989="","",Tablas!D4989)</f>
        <v/>
      </c>
      <c r="E4991" s="1" t="str">
        <f>IF(Tablas!E4989="","",Tablas!E4989)</f>
        <v/>
      </c>
      <c r="F4991" s="1" t="str">
        <f>IF(Tablas!F4989="","",Tablas!F4989)</f>
        <v/>
      </c>
      <c r="G4991" s="1" t="str">
        <f>IF(Tablas!I4989="","",Tablas!I4989)</f>
        <v/>
      </c>
      <c r="H4991" s="1" t="s">
        <v>911</v>
      </c>
      <c r="I4991" s="39" t="str">
        <f>IF($B4991="","",-SUMIFS(Tabla7[Cantidad],Tabla7[Código del producto],$B4991,Tabla7[Tipo de movimiento],"SALIDA",Tabla7[Mes],I$5))</f>
        <v/>
      </c>
      <c r="J4991" s="39" t="str">
        <f>IF($B4991="","",-SUMIFS(Tabla7[Cantidad],Tabla7[Código del producto],$B4991,Tabla7[Tipo de movimiento],"SALIDA",Tabla7[Mes],J$5))</f>
        <v/>
      </c>
      <c r="K4991" s="39" t="str">
        <f>IF($B4991="","",-SUMIFS(Tabla7[Cantidad],Tabla7[Código del producto],$B4991,Tabla7[Tipo de movimiento],"SALIDA",Tabla7[Mes],K$5))</f>
        <v/>
      </c>
      <c r="L4991" s="39" t="str">
        <f>IF($B4991="","",-SUMIFS(Tabla7[Cantidad],Tabla7[Código del producto],$B4991,Tabla7[Tipo de movimiento],"SALIDA",Tabla7[Mes],L$5))</f>
        <v/>
      </c>
      <c r="M4991" s="39" t="str">
        <f>IF($B4991="","",-SUMIFS(Tabla7[Cantidad],Tabla7[Código del producto],$B4991,Tabla7[Tipo de movimiento],"SALIDA",Tabla7[Mes],M$5))</f>
        <v/>
      </c>
      <c r="N4991" s="39" t="str">
        <f>IF($B4991="","",-SUMIFS(Tabla7[Cantidad],Tabla7[Código del producto],$B4991,Tabla7[Tipo de movimiento],"SALIDA",Tabla7[Mes],N$5))</f>
        <v/>
      </c>
      <c r="O4991" s="39" t="str">
        <f>IF($B4991="","",-SUMIFS(Tabla7[Cantidad],Tabla7[Código del producto],$B4991,Tabla7[Tipo de movimiento],"SALIDA",Tabla7[Mes],O$5))</f>
        <v/>
      </c>
      <c r="P4991" s="39" t="str">
        <f>IF($B4991="","",-SUMIFS(Tabla7[Cantidad],Tabla7[Código del producto],$B4991,Tabla7[Tipo de movimiento],"SALIDA",Tabla7[Mes],P$5))</f>
        <v/>
      </c>
      <c r="Q4991" s="39" t="str">
        <f t="shared" si="231"/>
        <v/>
      </c>
      <c r="R4991" s="51" t="str">
        <f>IF($B4991="","",IFERROR(VLOOKUP($B4991,'ABC rotación'!$C:$G,5,0),"C"))</f>
        <v/>
      </c>
      <c r="S4991" s="41" t="str">
        <f t="shared" si="232"/>
        <v/>
      </c>
      <c r="T4991" s="40" t="str">
        <f t="shared" si="233"/>
        <v/>
      </c>
      <c r="U4991" s="23" t="str">
        <f>IF($B4991="","",VLOOKUP($T4991,Tablas!$X$14:$Y$17,2,1))</f>
        <v/>
      </c>
    </row>
    <row r="4992" spans="2:21" x14ac:dyDescent="0.2">
      <c r="B4992" s="1" t="str">
        <f>IF(Tablas!B4990="","",Tablas!B4990)</f>
        <v/>
      </c>
      <c r="C4992" s="1" t="str">
        <f>IF(Tablas!C4990="","",Tablas!C4990)</f>
        <v/>
      </c>
      <c r="D4992" s="1" t="str">
        <f>IF(Tablas!D4990="","",Tablas!D4990)</f>
        <v/>
      </c>
      <c r="E4992" s="1" t="str">
        <f>IF(Tablas!E4990="","",Tablas!E4990)</f>
        <v/>
      </c>
      <c r="F4992" s="1" t="str">
        <f>IF(Tablas!F4990="","",Tablas!F4990)</f>
        <v/>
      </c>
      <c r="G4992" s="1" t="str">
        <f>IF(Tablas!I4990="","",Tablas!I4990)</f>
        <v/>
      </c>
      <c r="H4992" s="1" t="s">
        <v>911</v>
      </c>
      <c r="I4992" s="39" t="str">
        <f>IF($B4992="","",-SUMIFS(Tabla7[Cantidad],Tabla7[Código del producto],$B4992,Tabla7[Tipo de movimiento],"SALIDA",Tabla7[Mes],I$5))</f>
        <v/>
      </c>
      <c r="J4992" s="39" t="str">
        <f>IF($B4992="","",-SUMIFS(Tabla7[Cantidad],Tabla7[Código del producto],$B4992,Tabla7[Tipo de movimiento],"SALIDA",Tabla7[Mes],J$5))</f>
        <v/>
      </c>
      <c r="K4992" s="39" t="str">
        <f>IF($B4992="","",-SUMIFS(Tabla7[Cantidad],Tabla7[Código del producto],$B4992,Tabla7[Tipo de movimiento],"SALIDA",Tabla7[Mes],K$5))</f>
        <v/>
      </c>
      <c r="L4992" s="39" t="str">
        <f>IF($B4992="","",-SUMIFS(Tabla7[Cantidad],Tabla7[Código del producto],$B4992,Tabla7[Tipo de movimiento],"SALIDA",Tabla7[Mes],L$5))</f>
        <v/>
      </c>
      <c r="M4992" s="39" t="str">
        <f>IF($B4992="","",-SUMIFS(Tabla7[Cantidad],Tabla7[Código del producto],$B4992,Tabla7[Tipo de movimiento],"SALIDA",Tabla7[Mes],M$5))</f>
        <v/>
      </c>
      <c r="N4992" s="39" t="str">
        <f>IF($B4992="","",-SUMIFS(Tabla7[Cantidad],Tabla7[Código del producto],$B4992,Tabla7[Tipo de movimiento],"SALIDA",Tabla7[Mes],N$5))</f>
        <v/>
      </c>
      <c r="O4992" s="39" t="str">
        <f>IF($B4992="","",-SUMIFS(Tabla7[Cantidad],Tabla7[Código del producto],$B4992,Tabla7[Tipo de movimiento],"SALIDA",Tabla7[Mes],O$5))</f>
        <v/>
      </c>
      <c r="P4992" s="39" t="str">
        <f>IF($B4992="","",-SUMIFS(Tabla7[Cantidad],Tabla7[Código del producto],$B4992,Tabla7[Tipo de movimiento],"SALIDA",Tabla7[Mes],P$5))</f>
        <v/>
      </c>
      <c r="Q4992" s="39" t="str">
        <f t="shared" si="231"/>
        <v/>
      </c>
      <c r="R4992" s="51" t="str">
        <f>IF($B4992="","",IFERROR(VLOOKUP($B4992,'ABC rotación'!$C:$G,5,0),"C"))</f>
        <v/>
      </c>
      <c r="S4992" s="41" t="str">
        <f t="shared" si="232"/>
        <v/>
      </c>
      <c r="T4992" s="40" t="str">
        <f t="shared" si="233"/>
        <v/>
      </c>
      <c r="U4992" s="23" t="str">
        <f>IF($B4992="","",VLOOKUP($T4992,Tablas!$X$14:$Y$17,2,1))</f>
        <v/>
      </c>
    </row>
    <row r="4993" spans="2:21" x14ac:dyDescent="0.2">
      <c r="B4993" s="1" t="str">
        <f>IF(Tablas!B4991="","",Tablas!B4991)</f>
        <v/>
      </c>
      <c r="C4993" s="1" t="str">
        <f>IF(Tablas!C4991="","",Tablas!C4991)</f>
        <v/>
      </c>
      <c r="D4993" s="1" t="str">
        <f>IF(Tablas!D4991="","",Tablas!D4991)</f>
        <v/>
      </c>
      <c r="E4993" s="1" t="str">
        <f>IF(Tablas!E4991="","",Tablas!E4991)</f>
        <v/>
      </c>
      <c r="F4993" s="1" t="str">
        <f>IF(Tablas!F4991="","",Tablas!F4991)</f>
        <v/>
      </c>
      <c r="G4993" s="1" t="str">
        <f>IF(Tablas!I4991="","",Tablas!I4991)</f>
        <v/>
      </c>
      <c r="H4993" s="1" t="s">
        <v>911</v>
      </c>
      <c r="I4993" s="39" t="str">
        <f>IF($B4993="","",-SUMIFS(Tabla7[Cantidad],Tabla7[Código del producto],$B4993,Tabla7[Tipo de movimiento],"SALIDA",Tabla7[Mes],I$5))</f>
        <v/>
      </c>
      <c r="J4993" s="39" t="str">
        <f>IF($B4993="","",-SUMIFS(Tabla7[Cantidad],Tabla7[Código del producto],$B4993,Tabla7[Tipo de movimiento],"SALIDA",Tabla7[Mes],J$5))</f>
        <v/>
      </c>
      <c r="K4993" s="39" t="str">
        <f>IF($B4993="","",-SUMIFS(Tabla7[Cantidad],Tabla7[Código del producto],$B4993,Tabla7[Tipo de movimiento],"SALIDA",Tabla7[Mes],K$5))</f>
        <v/>
      </c>
      <c r="L4993" s="39" t="str">
        <f>IF($B4993="","",-SUMIFS(Tabla7[Cantidad],Tabla7[Código del producto],$B4993,Tabla7[Tipo de movimiento],"SALIDA",Tabla7[Mes],L$5))</f>
        <v/>
      </c>
      <c r="M4993" s="39" t="str">
        <f>IF($B4993="","",-SUMIFS(Tabla7[Cantidad],Tabla7[Código del producto],$B4993,Tabla7[Tipo de movimiento],"SALIDA",Tabla7[Mes],M$5))</f>
        <v/>
      </c>
      <c r="N4993" s="39" t="str">
        <f>IF($B4993="","",-SUMIFS(Tabla7[Cantidad],Tabla7[Código del producto],$B4993,Tabla7[Tipo de movimiento],"SALIDA",Tabla7[Mes],N$5))</f>
        <v/>
      </c>
      <c r="O4993" s="39" t="str">
        <f>IF($B4993="","",-SUMIFS(Tabla7[Cantidad],Tabla7[Código del producto],$B4993,Tabla7[Tipo de movimiento],"SALIDA",Tabla7[Mes],O$5))</f>
        <v/>
      </c>
      <c r="P4993" s="39" t="str">
        <f>IF($B4993="","",-SUMIFS(Tabla7[Cantidad],Tabla7[Código del producto],$B4993,Tabla7[Tipo de movimiento],"SALIDA",Tabla7[Mes],P$5))</f>
        <v/>
      </c>
      <c r="Q4993" s="39" t="str">
        <f t="shared" si="231"/>
        <v/>
      </c>
      <c r="R4993" s="51" t="str">
        <f>IF($B4993="","",IFERROR(VLOOKUP($B4993,'ABC rotación'!$C:$G,5,0),"C"))</f>
        <v/>
      </c>
      <c r="S4993" s="41" t="str">
        <f t="shared" si="232"/>
        <v/>
      </c>
      <c r="T4993" s="40" t="str">
        <f t="shared" si="233"/>
        <v/>
      </c>
      <c r="U4993" s="23" t="str">
        <f>IF($B4993="","",VLOOKUP($T4993,Tablas!$X$14:$Y$17,2,1))</f>
        <v/>
      </c>
    </row>
    <row r="4994" spans="2:21" x14ac:dyDescent="0.2">
      <c r="B4994" s="1" t="str">
        <f>IF(Tablas!B4992="","",Tablas!B4992)</f>
        <v/>
      </c>
      <c r="C4994" s="1" t="str">
        <f>IF(Tablas!C4992="","",Tablas!C4992)</f>
        <v/>
      </c>
      <c r="D4994" s="1" t="str">
        <f>IF(Tablas!D4992="","",Tablas!D4992)</f>
        <v/>
      </c>
      <c r="E4994" s="1" t="str">
        <f>IF(Tablas!E4992="","",Tablas!E4992)</f>
        <v/>
      </c>
      <c r="F4994" s="1" t="str">
        <f>IF(Tablas!F4992="","",Tablas!F4992)</f>
        <v/>
      </c>
      <c r="G4994" s="1" t="str">
        <f>IF(Tablas!I4992="","",Tablas!I4992)</f>
        <v/>
      </c>
      <c r="H4994" s="1" t="s">
        <v>911</v>
      </c>
      <c r="I4994" s="39" t="str">
        <f>IF($B4994="","",-SUMIFS(Tabla7[Cantidad],Tabla7[Código del producto],$B4994,Tabla7[Tipo de movimiento],"SALIDA",Tabla7[Mes],I$5))</f>
        <v/>
      </c>
      <c r="J4994" s="39" t="str">
        <f>IF($B4994="","",-SUMIFS(Tabla7[Cantidad],Tabla7[Código del producto],$B4994,Tabla7[Tipo de movimiento],"SALIDA",Tabla7[Mes],J$5))</f>
        <v/>
      </c>
      <c r="K4994" s="39" t="str">
        <f>IF($B4994="","",-SUMIFS(Tabla7[Cantidad],Tabla7[Código del producto],$B4994,Tabla7[Tipo de movimiento],"SALIDA",Tabla7[Mes],K$5))</f>
        <v/>
      </c>
      <c r="L4994" s="39" t="str">
        <f>IF($B4994="","",-SUMIFS(Tabla7[Cantidad],Tabla7[Código del producto],$B4994,Tabla7[Tipo de movimiento],"SALIDA",Tabla7[Mes],L$5))</f>
        <v/>
      </c>
      <c r="M4994" s="39" t="str">
        <f>IF($B4994="","",-SUMIFS(Tabla7[Cantidad],Tabla7[Código del producto],$B4994,Tabla7[Tipo de movimiento],"SALIDA",Tabla7[Mes],M$5))</f>
        <v/>
      </c>
      <c r="N4994" s="39" t="str">
        <f>IF($B4994="","",-SUMIFS(Tabla7[Cantidad],Tabla7[Código del producto],$B4994,Tabla7[Tipo de movimiento],"SALIDA",Tabla7[Mes],N$5))</f>
        <v/>
      </c>
      <c r="O4994" s="39" t="str">
        <f>IF($B4994="","",-SUMIFS(Tabla7[Cantidad],Tabla7[Código del producto],$B4994,Tabla7[Tipo de movimiento],"SALIDA",Tabla7[Mes],O$5))</f>
        <v/>
      </c>
      <c r="P4994" s="39" t="str">
        <f>IF($B4994="","",-SUMIFS(Tabla7[Cantidad],Tabla7[Código del producto],$B4994,Tabla7[Tipo de movimiento],"SALIDA",Tabla7[Mes],P$5))</f>
        <v/>
      </c>
      <c r="Q4994" s="39" t="str">
        <f t="shared" si="231"/>
        <v/>
      </c>
      <c r="R4994" s="51" t="str">
        <f>IF($B4994="","",IFERROR(VLOOKUP($B4994,'ABC rotación'!$C:$G,5,0),"C"))</f>
        <v/>
      </c>
      <c r="S4994" s="41" t="str">
        <f t="shared" si="232"/>
        <v/>
      </c>
      <c r="T4994" s="40" t="str">
        <f t="shared" si="233"/>
        <v/>
      </c>
      <c r="U4994" s="23" t="str">
        <f>IF($B4994="","",VLOOKUP($T4994,Tablas!$X$14:$Y$17,2,1))</f>
        <v/>
      </c>
    </row>
    <row r="4995" spans="2:21" x14ac:dyDescent="0.2">
      <c r="B4995" s="1" t="str">
        <f>IF(Tablas!B4993="","",Tablas!B4993)</f>
        <v/>
      </c>
      <c r="C4995" s="1" t="str">
        <f>IF(Tablas!C4993="","",Tablas!C4993)</f>
        <v/>
      </c>
      <c r="D4995" s="1" t="str">
        <f>IF(Tablas!D4993="","",Tablas!D4993)</f>
        <v/>
      </c>
      <c r="E4995" s="1" t="str">
        <f>IF(Tablas!E4993="","",Tablas!E4993)</f>
        <v/>
      </c>
      <c r="F4995" s="1" t="str">
        <f>IF(Tablas!F4993="","",Tablas!F4993)</f>
        <v/>
      </c>
      <c r="G4995" s="1" t="str">
        <f>IF(Tablas!I4993="","",Tablas!I4993)</f>
        <v/>
      </c>
      <c r="H4995" s="1" t="s">
        <v>911</v>
      </c>
      <c r="I4995" s="39" t="str">
        <f>IF($B4995="","",-SUMIFS(Tabla7[Cantidad],Tabla7[Código del producto],$B4995,Tabla7[Tipo de movimiento],"SALIDA",Tabla7[Mes],I$5))</f>
        <v/>
      </c>
      <c r="J4995" s="39" t="str">
        <f>IF($B4995="","",-SUMIFS(Tabla7[Cantidad],Tabla7[Código del producto],$B4995,Tabla7[Tipo de movimiento],"SALIDA",Tabla7[Mes],J$5))</f>
        <v/>
      </c>
      <c r="K4995" s="39" t="str">
        <f>IF($B4995="","",-SUMIFS(Tabla7[Cantidad],Tabla7[Código del producto],$B4995,Tabla7[Tipo de movimiento],"SALIDA",Tabla7[Mes],K$5))</f>
        <v/>
      </c>
      <c r="L4995" s="39" t="str">
        <f>IF($B4995="","",-SUMIFS(Tabla7[Cantidad],Tabla7[Código del producto],$B4995,Tabla7[Tipo de movimiento],"SALIDA",Tabla7[Mes],L$5))</f>
        <v/>
      </c>
      <c r="M4995" s="39" t="str">
        <f>IF($B4995="","",-SUMIFS(Tabla7[Cantidad],Tabla7[Código del producto],$B4995,Tabla7[Tipo de movimiento],"SALIDA",Tabla7[Mes],M$5))</f>
        <v/>
      </c>
      <c r="N4995" s="39" t="str">
        <f>IF($B4995="","",-SUMIFS(Tabla7[Cantidad],Tabla7[Código del producto],$B4995,Tabla7[Tipo de movimiento],"SALIDA",Tabla7[Mes],N$5))</f>
        <v/>
      </c>
      <c r="O4995" s="39" t="str">
        <f>IF($B4995="","",-SUMIFS(Tabla7[Cantidad],Tabla7[Código del producto],$B4995,Tabla7[Tipo de movimiento],"SALIDA",Tabla7[Mes],O$5))</f>
        <v/>
      </c>
      <c r="P4995" s="39" t="str">
        <f>IF($B4995="","",-SUMIFS(Tabla7[Cantidad],Tabla7[Código del producto],$B4995,Tabla7[Tipo de movimiento],"SALIDA",Tabla7[Mes],P$5))</f>
        <v/>
      </c>
      <c r="Q4995" s="39" t="str">
        <f t="shared" si="231"/>
        <v/>
      </c>
      <c r="R4995" s="51" t="str">
        <f>IF($B4995="","",IFERROR(VLOOKUP($B4995,'ABC rotación'!$C:$G,5,0),"C"))</f>
        <v/>
      </c>
      <c r="S4995" s="41" t="str">
        <f t="shared" si="232"/>
        <v/>
      </c>
      <c r="T4995" s="40" t="str">
        <f t="shared" si="233"/>
        <v/>
      </c>
      <c r="U4995" s="23" t="str">
        <f>IF($B4995="","",VLOOKUP($T4995,Tablas!$X$14:$Y$17,2,1))</f>
        <v/>
      </c>
    </row>
    <row r="4996" spans="2:21" x14ac:dyDescent="0.2">
      <c r="B4996" s="1" t="str">
        <f>IF(Tablas!B4994="","",Tablas!B4994)</f>
        <v/>
      </c>
      <c r="C4996" s="1" t="str">
        <f>IF(Tablas!C4994="","",Tablas!C4994)</f>
        <v/>
      </c>
      <c r="D4996" s="1" t="str">
        <f>IF(Tablas!D4994="","",Tablas!D4994)</f>
        <v/>
      </c>
      <c r="E4996" s="1" t="str">
        <f>IF(Tablas!E4994="","",Tablas!E4994)</f>
        <v/>
      </c>
      <c r="F4996" s="1" t="str">
        <f>IF(Tablas!F4994="","",Tablas!F4994)</f>
        <v/>
      </c>
      <c r="G4996" s="1" t="str">
        <f>IF(Tablas!I4994="","",Tablas!I4994)</f>
        <v/>
      </c>
      <c r="H4996" s="1" t="s">
        <v>911</v>
      </c>
      <c r="I4996" s="39" t="str">
        <f>IF($B4996="","",-SUMIFS(Tabla7[Cantidad],Tabla7[Código del producto],$B4996,Tabla7[Tipo de movimiento],"SALIDA",Tabla7[Mes],I$5))</f>
        <v/>
      </c>
      <c r="J4996" s="39" t="str">
        <f>IF($B4996="","",-SUMIFS(Tabla7[Cantidad],Tabla7[Código del producto],$B4996,Tabla7[Tipo de movimiento],"SALIDA",Tabla7[Mes],J$5))</f>
        <v/>
      </c>
      <c r="K4996" s="39" t="str">
        <f>IF($B4996="","",-SUMIFS(Tabla7[Cantidad],Tabla7[Código del producto],$B4996,Tabla7[Tipo de movimiento],"SALIDA",Tabla7[Mes],K$5))</f>
        <v/>
      </c>
      <c r="L4996" s="39" t="str">
        <f>IF($B4996="","",-SUMIFS(Tabla7[Cantidad],Tabla7[Código del producto],$B4996,Tabla7[Tipo de movimiento],"SALIDA",Tabla7[Mes],L$5))</f>
        <v/>
      </c>
      <c r="M4996" s="39" t="str">
        <f>IF($B4996="","",-SUMIFS(Tabla7[Cantidad],Tabla7[Código del producto],$B4996,Tabla7[Tipo de movimiento],"SALIDA",Tabla7[Mes],M$5))</f>
        <v/>
      </c>
      <c r="N4996" s="39" t="str">
        <f>IF($B4996="","",-SUMIFS(Tabla7[Cantidad],Tabla7[Código del producto],$B4996,Tabla7[Tipo de movimiento],"SALIDA",Tabla7[Mes],N$5))</f>
        <v/>
      </c>
      <c r="O4996" s="39" t="str">
        <f>IF($B4996="","",-SUMIFS(Tabla7[Cantidad],Tabla7[Código del producto],$B4996,Tabla7[Tipo de movimiento],"SALIDA",Tabla7[Mes],O$5))</f>
        <v/>
      </c>
      <c r="P4996" s="39" t="str">
        <f>IF($B4996="","",-SUMIFS(Tabla7[Cantidad],Tabla7[Código del producto],$B4996,Tabla7[Tipo de movimiento],"SALIDA",Tabla7[Mes],P$5))</f>
        <v/>
      </c>
      <c r="Q4996" s="39" t="str">
        <f t="shared" si="231"/>
        <v/>
      </c>
      <c r="R4996" s="51" t="str">
        <f>IF($B4996="","",IFERROR(VLOOKUP($B4996,'ABC rotación'!$C:$G,5,0),"C"))</f>
        <v/>
      </c>
      <c r="S4996" s="41" t="str">
        <f t="shared" si="232"/>
        <v/>
      </c>
      <c r="T4996" s="40" t="str">
        <f t="shared" si="233"/>
        <v/>
      </c>
      <c r="U4996" s="23" t="str">
        <f>IF($B4996="","",VLOOKUP($T4996,Tablas!$X$14:$Y$17,2,1))</f>
        <v/>
      </c>
    </row>
    <row r="4997" spans="2:21" x14ac:dyDescent="0.2">
      <c r="B4997" s="1" t="str">
        <f>IF(Tablas!B4995="","",Tablas!B4995)</f>
        <v/>
      </c>
      <c r="C4997" s="1" t="str">
        <f>IF(Tablas!C4995="","",Tablas!C4995)</f>
        <v/>
      </c>
      <c r="D4997" s="1" t="str">
        <f>IF(Tablas!D4995="","",Tablas!D4995)</f>
        <v/>
      </c>
      <c r="E4997" s="1" t="str">
        <f>IF(Tablas!E4995="","",Tablas!E4995)</f>
        <v/>
      </c>
      <c r="F4997" s="1" t="str">
        <f>IF(Tablas!F4995="","",Tablas!F4995)</f>
        <v/>
      </c>
      <c r="G4997" s="1" t="str">
        <f>IF(Tablas!I4995="","",Tablas!I4995)</f>
        <v/>
      </c>
      <c r="H4997" s="1" t="s">
        <v>911</v>
      </c>
      <c r="I4997" s="39" t="str">
        <f>IF($B4997="","",-SUMIFS(Tabla7[Cantidad],Tabla7[Código del producto],$B4997,Tabla7[Tipo de movimiento],"SALIDA",Tabla7[Mes],I$5))</f>
        <v/>
      </c>
      <c r="J4997" s="39" t="str">
        <f>IF($B4997="","",-SUMIFS(Tabla7[Cantidad],Tabla7[Código del producto],$B4997,Tabla7[Tipo de movimiento],"SALIDA",Tabla7[Mes],J$5))</f>
        <v/>
      </c>
      <c r="K4997" s="39" t="str">
        <f>IF($B4997="","",-SUMIFS(Tabla7[Cantidad],Tabla7[Código del producto],$B4997,Tabla7[Tipo de movimiento],"SALIDA",Tabla7[Mes],K$5))</f>
        <v/>
      </c>
      <c r="L4997" s="39" t="str">
        <f>IF($B4997="","",-SUMIFS(Tabla7[Cantidad],Tabla7[Código del producto],$B4997,Tabla7[Tipo de movimiento],"SALIDA",Tabla7[Mes],L$5))</f>
        <v/>
      </c>
      <c r="M4997" s="39" t="str">
        <f>IF($B4997="","",-SUMIFS(Tabla7[Cantidad],Tabla7[Código del producto],$B4997,Tabla7[Tipo de movimiento],"SALIDA",Tabla7[Mes],M$5))</f>
        <v/>
      </c>
      <c r="N4997" s="39" t="str">
        <f>IF($B4997="","",-SUMIFS(Tabla7[Cantidad],Tabla7[Código del producto],$B4997,Tabla7[Tipo de movimiento],"SALIDA",Tabla7[Mes],N$5))</f>
        <v/>
      </c>
      <c r="O4997" s="39" t="str">
        <f>IF($B4997="","",-SUMIFS(Tabla7[Cantidad],Tabla7[Código del producto],$B4997,Tabla7[Tipo de movimiento],"SALIDA",Tabla7[Mes],O$5))</f>
        <v/>
      </c>
      <c r="P4997" s="39" t="str">
        <f>IF($B4997="","",-SUMIFS(Tabla7[Cantidad],Tabla7[Código del producto],$B4997,Tabla7[Tipo de movimiento],"SALIDA",Tabla7[Mes],P$5))</f>
        <v/>
      </c>
      <c r="Q4997" s="39" t="str">
        <f t="shared" si="231"/>
        <v/>
      </c>
      <c r="R4997" s="51" t="str">
        <f>IF($B4997="","",IFERROR(VLOOKUP($B4997,'ABC rotación'!$C:$G,5,0),"C"))</f>
        <v/>
      </c>
      <c r="S4997" s="41" t="str">
        <f t="shared" si="232"/>
        <v/>
      </c>
      <c r="T4997" s="40" t="str">
        <f t="shared" si="233"/>
        <v/>
      </c>
      <c r="U4997" s="23" t="str">
        <f>IF($B4997="","",VLOOKUP($T4997,Tablas!$X$14:$Y$17,2,1))</f>
        <v/>
      </c>
    </row>
    <row r="4998" spans="2:21" x14ac:dyDescent="0.2">
      <c r="B4998" s="1" t="str">
        <f>IF(Tablas!B4996="","",Tablas!B4996)</f>
        <v/>
      </c>
      <c r="C4998" s="1" t="str">
        <f>IF(Tablas!C4996="","",Tablas!C4996)</f>
        <v/>
      </c>
      <c r="D4998" s="1" t="str">
        <f>IF(Tablas!D4996="","",Tablas!D4996)</f>
        <v/>
      </c>
      <c r="E4998" s="1" t="str">
        <f>IF(Tablas!E4996="","",Tablas!E4996)</f>
        <v/>
      </c>
      <c r="F4998" s="1" t="str">
        <f>IF(Tablas!F4996="","",Tablas!F4996)</f>
        <v/>
      </c>
      <c r="G4998" s="1" t="str">
        <f>IF(Tablas!I4996="","",Tablas!I4996)</f>
        <v/>
      </c>
      <c r="H4998" s="1" t="s">
        <v>911</v>
      </c>
      <c r="I4998" s="39" t="str">
        <f>IF($B4998="","",-SUMIFS(Tabla7[Cantidad],Tabla7[Código del producto],$B4998,Tabla7[Tipo de movimiento],"SALIDA",Tabla7[Mes],I$5))</f>
        <v/>
      </c>
      <c r="J4998" s="39" t="str">
        <f>IF($B4998="","",-SUMIFS(Tabla7[Cantidad],Tabla7[Código del producto],$B4998,Tabla7[Tipo de movimiento],"SALIDA",Tabla7[Mes],J$5))</f>
        <v/>
      </c>
      <c r="K4998" s="39" t="str">
        <f>IF($B4998="","",-SUMIFS(Tabla7[Cantidad],Tabla7[Código del producto],$B4998,Tabla7[Tipo de movimiento],"SALIDA",Tabla7[Mes],K$5))</f>
        <v/>
      </c>
      <c r="L4998" s="39" t="str">
        <f>IF($B4998="","",-SUMIFS(Tabla7[Cantidad],Tabla7[Código del producto],$B4998,Tabla7[Tipo de movimiento],"SALIDA",Tabla7[Mes],L$5))</f>
        <v/>
      </c>
      <c r="M4998" s="39" t="str">
        <f>IF($B4998="","",-SUMIFS(Tabla7[Cantidad],Tabla7[Código del producto],$B4998,Tabla7[Tipo de movimiento],"SALIDA",Tabla7[Mes],M$5))</f>
        <v/>
      </c>
      <c r="N4998" s="39" t="str">
        <f>IF($B4998="","",-SUMIFS(Tabla7[Cantidad],Tabla7[Código del producto],$B4998,Tabla7[Tipo de movimiento],"SALIDA",Tabla7[Mes],N$5))</f>
        <v/>
      </c>
      <c r="O4998" s="39" t="str">
        <f>IF($B4998="","",-SUMIFS(Tabla7[Cantidad],Tabla7[Código del producto],$B4998,Tabla7[Tipo de movimiento],"SALIDA",Tabla7[Mes],O$5))</f>
        <v/>
      </c>
      <c r="P4998" s="39" t="str">
        <f>IF($B4998="","",-SUMIFS(Tabla7[Cantidad],Tabla7[Código del producto],$B4998,Tabla7[Tipo de movimiento],"SALIDA",Tabla7[Mes],P$5))</f>
        <v/>
      </c>
      <c r="Q4998" s="39" t="str">
        <f t="shared" si="231"/>
        <v/>
      </c>
      <c r="R4998" s="51" t="str">
        <f>IF($B4998="","",IFERROR(VLOOKUP($B4998,'ABC rotación'!$C:$G,5,0),"C"))</f>
        <v/>
      </c>
      <c r="S4998" s="41" t="str">
        <f t="shared" si="232"/>
        <v/>
      </c>
      <c r="T4998" s="40" t="str">
        <f t="shared" si="233"/>
        <v/>
      </c>
      <c r="U4998" s="23" t="str">
        <f>IF($B4998="","",VLOOKUP($T4998,Tablas!$X$14:$Y$17,2,1))</f>
        <v/>
      </c>
    </row>
    <row r="4999" spans="2:21" x14ac:dyDescent="0.2">
      <c r="B4999" s="1" t="str">
        <f>IF(Tablas!B4997="","",Tablas!B4997)</f>
        <v/>
      </c>
      <c r="C4999" s="1" t="str">
        <f>IF(Tablas!C4997="","",Tablas!C4997)</f>
        <v/>
      </c>
      <c r="D4999" s="1" t="str">
        <f>IF(Tablas!D4997="","",Tablas!D4997)</f>
        <v/>
      </c>
      <c r="E4999" s="1" t="str">
        <f>IF(Tablas!E4997="","",Tablas!E4997)</f>
        <v/>
      </c>
      <c r="F4999" s="1" t="str">
        <f>IF(Tablas!F4997="","",Tablas!F4997)</f>
        <v/>
      </c>
      <c r="G4999" s="1" t="str">
        <f>IF(Tablas!I4997="","",Tablas!I4997)</f>
        <v/>
      </c>
      <c r="H4999" s="1" t="s">
        <v>911</v>
      </c>
      <c r="I4999" s="39" t="str">
        <f>IF($B4999="","",-SUMIFS(Tabla7[Cantidad],Tabla7[Código del producto],$B4999,Tabla7[Tipo de movimiento],"SALIDA",Tabla7[Mes],I$5))</f>
        <v/>
      </c>
      <c r="J4999" s="39" t="str">
        <f>IF($B4999="","",-SUMIFS(Tabla7[Cantidad],Tabla7[Código del producto],$B4999,Tabla7[Tipo de movimiento],"SALIDA",Tabla7[Mes],J$5))</f>
        <v/>
      </c>
      <c r="K4999" s="39" t="str">
        <f>IF($B4999="","",-SUMIFS(Tabla7[Cantidad],Tabla7[Código del producto],$B4999,Tabla7[Tipo de movimiento],"SALIDA",Tabla7[Mes],K$5))</f>
        <v/>
      </c>
      <c r="L4999" s="39" t="str">
        <f>IF($B4999="","",-SUMIFS(Tabla7[Cantidad],Tabla7[Código del producto],$B4999,Tabla7[Tipo de movimiento],"SALIDA",Tabla7[Mes],L$5))</f>
        <v/>
      </c>
      <c r="M4999" s="39" t="str">
        <f>IF($B4999="","",-SUMIFS(Tabla7[Cantidad],Tabla7[Código del producto],$B4999,Tabla7[Tipo de movimiento],"SALIDA",Tabla7[Mes],M$5))</f>
        <v/>
      </c>
      <c r="N4999" s="39" t="str">
        <f>IF($B4999="","",-SUMIFS(Tabla7[Cantidad],Tabla7[Código del producto],$B4999,Tabla7[Tipo de movimiento],"SALIDA",Tabla7[Mes],N$5))</f>
        <v/>
      </c>
      <c r="O4999" s="39" t="str">
        <f>IF($B4999="","",-SUMIFS(Tabla7[Cantidad],Tabla7[Código del producto],$B4999,Tabla7[Tipo de movimiento],"SALIDA",Tabla7[Mes],O$5))</f>
        <v/>
      </c>
      <c r="P4999" s="39" t="str">
        <f>IF($B4999="","",-SUMIFS(Tabla7[Cantidad],Tabla7[Código del producto],$B4999,Tabla7[Tipo de movimiento],"SALIDA",Tabla7[Mes],P$5))</f>
        <v/>
      </c>
      <c r="Q4999" s="39" t="str">
        <f t="shared" ref="Q4999:Q5001" si="234">IF($B4999="","",IFERROR(AVERAGE(N4999:P4999),0))</f>
        <v/>
      </c>
      <c r="R4999" s="51" t="str">
        <f>IF($B4999="","",IFERROR(VLOOKUP($B4999,'ABC rotación'!$C:$G,5,0),"C"))</f>
        <v/>
      </c>
      <c r="S4999" s="41" t="str">
        <f t="shared" ref="S4999:S5001" si="235">IF($B4999="","",IFERROR(H4999/Q4999*30,0))</f>
        <v/>
      </c>
      <c r="T4999" s="40" t="str">
        <f t="shared" ref="T4999:T5001" si="236">IF($B4999="","",S4999/F4999)</f>
        <v/>
      </c>
      <c r="U4999" s="23" t="str">
        <f>IF($B4999="","",VLOOKUP($T4999,Tablas!$X$14:$Y$17,2,1))</f>
        <v/>
      </c>
    </row>
    <row r="5000" spans="2:21" x14ac:dyDescent="0.2">
      <c r="B5000" s="1" t="str">
        <f>IF(Tablas!B4998="","",Tablas!B4998)</f>
        <v/>
      </c>
      <c r="C5000" s="1" t="str">
        <f>IF(Tablas!C4998="","",Tablas!C4998)</f>
        <v/>
      </c>
      <c r="D5000" s="1" t="str">
        <f>IF(Tablas!D4998="","",Tablas!D4998)</f>
        <v/>
      </c>
      <c r="E5000" s="1" t="str">
        <f>IF(Tablas!E4998="","",Tablas!E4998)</f>
        <v/>
      </c>
      <c r="F5000" s="1" t="str">
        <f>IF(Tablas!F4998="","",Tablas!F4998)</f>
        <v/>
      </c>
      <c r="G5000" s="1" t="str">
        <f>IF(Tablas!I4998="","",Tablas!I4998)</f>
        <v/>
      </c>
      <c r="H5000" s="1" t="s">
        <v>911</v>
      </c>
      <c r="I5000" s="39" t="str">
        <f>IF($B5000="","",-SUMIFS(Tabla7[Cantidad],Tabla7[Código del producto],$B5000,Tabla7[Tipo de movimiento],"SALIDA",Tabla7[Mes],I$5))</f>
        <v/>
      </c>
      <c r="J5000" s="39" t="str">
        <f>IF($B5000="","",-SUMIFS(Tabla7[Cantidad],Tabla7[Código del producto],$B5000,Tabla7[Tipo de movimiento],"SALIDA",Tabla7[Mes],J$5))</f>
        <v/>
      </c>
      <c r="K5000" s="39" t="str">
        <f>IF($B5000="","",-SUMIFS(Tabla7[Cantidad],Tabla7[Código del producto],$B5000,Tabla7[Tipo de movimiento],"SALIDA",Tabla7[Mes],K$5))</f>
        <v/>
      </c>
      <c r="L5000" s="39" t="str">
        <f>IF($B5000="","",-SUMIFS(Tabla7[Cantidad],Tabla7[Código del producto],$B5000,Tabla7[Tipo de movimiento],"SALIDA",Tabla7[Mes],L$5))</f>
        <v/>
      </c>
      <c r="M5000" s="39" t="str">
        <f>IF($B5000="","",-SUMIFS(Tabla7[Cantidad],Tabla7[Código del producto],$B5000,Tabla7[Tipo de movimiento],"SALIDA",Tabla7[Mes],M$5))</f>
        <v/>
      </c>
      <c r="N5000" s="39" t="str">
        <f>IF($B5000="","",-SUMIFS(Tabla7[Cantidad],Tabla7[Código del producto],$B5000,Tabla7[Tipo de movimiento],"SALIDA",Tabla7[Mes],N$5))</f>
        <v/>
      </c>
      <c r="O5000" s="39" t="str">
        <f>IF($B5000="","",-SUMIFS(Tabla7[Cantidad],Tabla7[Código del producto],$B5000,Tabla7[Tipo de movimiento],"SALIDA",Tabla7[Mes],O$5))</f>
        <v/>
      </c>
      <c r="P5000" s="39" t="str">
        <f>IF($B5000="","",-SUMIFS(Tabla7[Cantidad],Tabla7[Código del producto],$B5000,Tabla7[Tipo de movimiento],"SALIDA",Tabla7[Mes],P$5))</f>
        <v/>
      </c>
      <c r="Q5000" s="39" t="str">
        <f t="shared" si="234"/>
        <v/>
      </c>
      <c r="R5000" s="51" t="str">
        <f>IF($B5000="","",IFERROR(VLOOKUP($B5000,'ABC rotación'!$C:$G,5,0),"C"))</f>
        <v/>
      </c>
      <c r="S5000" s="41" t="str">
        <f t="shared" si="235"/>
        <v/>
      </c>
      <c r="T5000" s="40" t="str">
        <f t="shared" si="236"/>
        <v/>
      </c>
      <c r="U5000" s="23" t="str">
        <f>IF($B5000="","",VLOOKUP($T5000,Tablas!$X$14:$Y$17,2,1))</f>
        <v/>
      </c>
    </row>
    <row r="5001" spans="2:21" x14ac:dyDescent="0.2">
      <c r="B5001" s="1" t="str">
        <f>IF(Tablas!B4999="","",Tablas!B4999)</f>
        <v/>
      </c>
      <c r="C5001" s="1" t="str">
        <f>IF(Tablas!C4999="","",Tablas!C4999)</f>
        <v/>
      </c>
      <c r="D5001" s="1" t="str">
        <f>IF(Tablas!D4999="","",Tablas!D4999)</f>
        <v/>
      </c>
      <c r="E5001" s="1" t="str">
        <f>IF(Tablas!E4999="","",Tablas!E4999)</f>
        <v/>
      </c>
      <c r="F5001" s="1" t="str">
        <f>IF(Tablas!F4999="","",Tablas!F4999)</f>
        <v/>
      </c>
      <c r="G5001" s="1" t="str">
        <f>IF(Tablas!I4999="","",Tablas!I4999)</f>
        <v/>
      </c>
      <c r="H5001" s="1" t="s">
        <v>911</v>
      </c>
      <c r="I5001" s="39" t="str">
        <f>IF($B5001="","",-SUMIFS(Tabla7[Cantidad],Tabla7[Código del producto],$B5001,Tabla7[Tipo de movimiento],"SALIDA",Tabla7[Mes],I$5))</f>
        <v/>
      </c>
      <c r="J5001" s="39" t="str">
        <f>IF($B5001="","",-SUMIFS(Tabla7[Cantidad],Tabla7[Código del producto],$B5001,Tabla7[Tipo de movimiento],"SALIDA",Tabla7[Mes],J$5))</f>
        <v/>
      </c>
      <c r="K5001" s="39" t="str">
        <f>IF($B5001="","",-SUMIFS(Tabla7[Cantidad],Tabla7[Código del producto],$B5001,Tabla7[Tipo de movimiento],"SALIDA",Tabla7[Mes],K$5))</f>
        <v/>
      </c>
      <c r="L5001" s="39" t="str">
        <f>IF($B5001="","",-SUMIFS(Tabla7[Cantidad],Tabla7[Código del producto],$B5001,Tabla7[Tipo de movimiento],"SALIDA",Tabla7[Mes],L$5))</f>
        <v/>
      </c>
      <c r="M5001" s="39" t="str">
        <f>IF($B5001="","",-SUMIFS(Tabla7[Cantidad],Tabla7[Código del producto],$B5001,Tabla7[Tipo de movimiento],"SALIDA",Tabla7[Mes],M$5))</f>
        <v/>
      </c>
      <c r="N5001" s="39" t="str">
        <f>IF($B5001="","",-SUMIFS(Tabla7[Cantidad],Tabla7[Código del producto],$B5001,Tabla7[Tipo de movimiento],"SALIDA",Tabla7[Mes],N$5))</f>
        <v/>
      </c>
      <c r="O5001" s="39" t="str">
        <f>IF($B5001="","",-SUMIFS(Tabla7[Cantidad],Tabla7[Código del producto],$B5001,Tabla7[Tipo de movimiento],"SALIDA",Tabla7[Mes],O$5))</f>
        <v/>
      </c>
      <c r="P5001" s="39" t="str">
        <f>IF($B5001="","",-SUMIFS(Tabla7[Cantidad],Tabla7[Código del producto],$B5001,Tabla7[Tipo de movimiento],"SALIDA",Tabla7[Mes],P$5))</f>
        <v/>
      </c>
      <c r="Q5001" s="39" t="str">
        <f t="shared" si="234"/>
        <v/>
      </c>
      <c r="R5001" s="51" t="str">
        <f>IF($B5001="","",IFERROR(VLOOKUP($B5001,'ABC rotación'!$C:$G,5,0),"C"))</f>
        <v/>
      </c>
      <c r="S5001" s="41" t="str">
        <f t="shared" si="235"/>
        <v/>
      </c>
      <c r="T5001" s="40" t="str">
        <f t="shared" si="236"/>
        <v/>
      </c>
      <c r="U5001" s="23" t="str">
        <f>IF($B5001="","",VLOOKUP($T5001,Tablas!$X$14:$Y$17,2,1))</f>
        <v/>
      </c>
    </row>
  </sheetData>
  <autoFilter ref="B5:U5" xr:uid="{36D90D73-2E47-4813-BA6E-D63BF1B1A36A}"/>
  <conditionalFormatting sqref="B6:T5001">
    <cfRule type="expression" dxfId="1154" priority="6">
      <formula>$B6&lt;&gt;""</formula>
    </cfRule>
  </conditionalFormatting>
  <conditionalFormatting sqref="U6:U1048576">
    <cfRule type="expression" dxfId="1153" priority="1">
      <formula>AND($B6&lt;&gt;"",U6="1. ROJO")</formula>
    </cfRule>
    <cfRule type="expression" dxfId="1152" priority="2">
      <formula>AND($B6&lt;&gt;"",U6="2. AMARILLO")</formula>
    </cfRule>
    <cfRule type="expression" dxfId="1151" priority="3">
      <formula>AND($B6&lt;&gt;"",U6="3. VERDE")</formula>
    </cfRule>
    <cfRule type="expression" dxfId="1150" priority="4">
      <formula>AND($B6&lt;&gt;"",U6="4. NEGRO")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0331-11AB-413B-9964-66F348937313}">
  <sheetPr>
    <tabColor rgb="FFC00000"/>
  </sheetPr>
  <dimension ref="B1:G5000"/>
  <sheetViews>
    <sheetView showGridLines="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11" sqref="D11"/>
    </sheetView>
  </sheetViews>
  <sheetFormatPr baseColWidth="10" defaultRowHeight="11.25" x14ac:dyDescent="0.2"/>
  <cols>
    <col min="1" max="1" width="3.42578125" style="1" customWidth="1"/>
    <col min="2" max="2" width="18.140625" style="1" customWidth="1"/>
    <col min="3" max="3" width="14.28515625" style="1" customWidth="1"/>
    <col min="4" max="4" width="32.140625" style="1" bestFit="1" customWidth="1"/>
    <col min="5" max="5" width="9.7109375" style="1" bestFit="1" customWidth="1"/>
    <col min="6" max="16384" width="11.42578125" style="1"/>
  </cols>
  <sheetData>
    <row r="1" spans="2:7" ht="18.75" x14ac:dyDescent="0.3">
      <c r="B1" s="31" t="s">
        <v>883</v>
      </c>
    </row>
    <row r="3" spans="2:7" s="25" customFormat="1" ht="22.5" x14ac:dyDescent="0.25">
      <c r="B3" s="26" t="s">
        <v>15</v>
      </c>
      <c r="C3" s="26" t="s">
        <v>823</v>
      </c>
      <c r="D3" s="27" t="s">
        <v>17</v>
      </c>
      <c r="E3" s="25" t="s">
        <v>875</v>
      </c>
      <c r="F3" s="32" t="s">
        <v>876</v>
      </c>
      <c r="G3" s="32" t="s">
        <v>877</v>
      </c>
    </row>
    <row r="4" spans="2:7" x14ac:dyDescent="0.2">
      <c r="B4" s="1" t="s">
        <v>8</v>
      </c>
      <c r="C4" s="1">
        <v>300972</v>
      </c>
      <c r="D4" s="1" t="s">
        <v>103</v>
      </c>
      <c r="E4" s="59">
        <v>9</v>
      </c>
      <c r="F4" s="28">
        <f>IF($B4="","",SUMIFS($E$4:E4,$B$4:B4,$B4)/SUMIFS($E$4:$E$1048576,$B$4:$B$1048576,$B4))</f>
        <v>0.21428571428571427</v>
      </c>
      <c r="G4" s="2" t="str">
        <f>IF($C4="","",VLOOKUP($F4,Tabla5[],2,1))</f>
        <v>A</v>
      </c>
    </row>
    <row r="5" spans="2:7" x14ac:dyDescent="0.2">
      <c r="B5" s="1" t="s">
        <v>8</v>
      </c>
      <c r="C5" s="1">
        <v>300590</v>
      </c>
      <c r="D5" s="1" t="s">
        <v>445</v>
      </c>
      <c r="E5" s="59">
        <v>5</v>
      </c>
      <c r="F5" s="28">
        <f>IF($B5="","",SUMIFS($E$4:E5,$B$4:B5,$B5)/SUMIFS($E$4:$E$1048576,$B$4:$B$1048576,$B5))</f>
        <v>0.33333333333333331</v>
      </c>
      <c r="G5" s="2" t="str">
        <f>IF($C5="","",VLOOKUP($F5,Tabla5[],2,1))</f>
        <v>A</v>
      </c>
    </row>
    <row r="6" spans="2:7" x14ac:dyDescent="0.2">
      <c r="B6" s="1" t="s">
        <v>8</v>
      </c>
      <c r="C6" s="1">
        <v>300010</v>
      </c>
      <c r="D6" s="1" t="s">
        <v>814</v>
      </c>
      <c r="E6" s="59">
        <v>4</v>
      </c>
      <c r="F6" s="28">
        <f>IF($B6="","",SUMIFS($E$4:E6,$B$4:B6,$B6)/SUMIFS($E$4:$E$1048576,$B$4:$B$1048576,$B6))</f>
        <v>0.42857142857142855</v>
      </c>
      <c r="G6" s="2" t="str">
        <f>IF($C6="","",VLOOKUP($F6,Tabla5[],2,1))</f>
        <v>A</v>
      </c>
    </row>
    <row r="7" spans="2:7" x14ac:dyDescent="0.2">
      <c r="B7" s="1" t="s">
        <v>8</v>
      </c>
      <c r="C7" s="1">
        <v>300007</v>
      </c>
      <c r="D7" s="1" t="s">
        <v>815</v>
      </c>
      <c r="E7" s="59">
        <v>4</v>
      </c>
      <c r="F7" s="28">
        <f>IF($B7="","",SUMIFS($E$4:E7,$B$4:B7,$B7)/SUMIFS($E$4:$E$1048576,$B$4:$B$1048576,$B7))</f>
        <v>0.52380952380952384</v>
      </c>
      <c r="G7" s="2" t="str">
        <f>IF($C7="","",VLOOKUP($F7,Tabla5[],2,1))</f>
        <v>B</v>
      </c>
    </row>
    <row r="8" spans="2:7" x14ac:dyDescent="0.2">
      <c r="B8" s="1" t="s">
        <v>8</v>
      </c>
      <c r="C8" s="1">
        <v>300070</v>
      </c>
      <c r="D8" s="1" t="s">
        <v>786</v>
      </c>
      <c r="E8" s="59">
        <v>4</v>
      </c>
      <c r="F8" s="28">
        <f>IF($B8="","",SUMIFS($E$4:E8,$B$4:B8,$B8)/SUMIFS($E$4:$E$1048576,$B$4:$B$1048576,$B8))</f>
        <v>0.61904761904761907</v>
      </c>
      <c r="G8" s="2" t="str">
        <f>IF($C8="","",VLOOKUP($F8,Tabla5[],2,1))</f>
        <v>B</v>
      </c>
    </row>
    <row r="9" spans="2:7" x14ac:dyDescent="0.2">
      <c r="B9" s="1" t="s">
        <v>8</v>
      </c>
      <c r="C9" s="1">
        <v>300047</v>
      </c>
      <c r="D9" s="1" t="s">
        <v>798</v>
      </c>
      <c r="E9" s="59">
        <v>4</v>
      </c>
      <c r="F9" s="28">
        <f>IF($B9="","",SUMIFS($E$4:E9,$B$4:B9,$B9)/SUMIFS($E$4:$E$1048576,$B$4:$B$1048576,$B9))</f>
        <v>0.7142857142857143</v>
      </c>
      <c r="G9" s="2" t="str">
        <f>IF($C9="","",VLOOKUP($F9,Tabla5[],2,1))</f>
        <v>B</v>
      </c>
    </row>
    <row r="10" spans="2:7" x14ac:dyDescent="0.2">
      <c r="B10" s="1" t="s">
        <v>8</v>
      </c>
      <c r="C10" s="1">
        <v>300585</v>
      </c>
      <c r="D10" s="1" t="s">
        <v>445</v>
      </c>
      <c r="E10" s="59">
        <v>4</v>
      </c>
      <c r="F10" s="28">
        <f>IF($B10="","",SUMIFS($E$4:E10,$B$4:B10,$B10)/SUMIFS($E$4:$E$1048576,$B$4:$B$1048576,$B10))</f>
        <v>0.80952380952380953</v>
      </c>
      <c r="G10" s="2" t="str">
        <f>IF($C10="","",VLOOKUP($F10,Tabla5[],2,1))</f>
        <v>C</v>
      </c>
    </row>
    <row r="11" spans="2:7" x14ac:dyDescent="0.2">
      <c r="B11" s="1" t="s">
        <v>8</v>
      </c>
      <c r="C11" s="1">
        <v>300596</v>
      </c>
      <c r="D11" s="1" t="s">
        <v>445</v>
      </c>
      <c r="E11" s="59">
        <v>3</v>
      </c>
      <c r="F11" s="28">
        <f>IF($B11="","",SUMIFS($E$4:E11,$B$4:B11,$B11)/SUMIFS($E$4:$E$1048576,$B$4:$B$1048576,$B11))</f>
        <v>0.88095238095238093</v>
      </c>
      <c r="G11" s="2" t="str">
        <f>IF($C11="","",VLOOKUP($F11,Tabla5[],2,1))</f>
        <v>C</v>
      </c>
    </row>
    <row r="12" spans="2:7" x14ac:dyDescent="0.2">
      <c r="B12" s="1" t="s">
        <v>8</v>
      </c>
      <c r="C12" s="1">
        <v>300845</v>
      </c>
      <c r="D12" s="1" t="s">
        <v>103</v>
      </c>
      <c r="E12" s="59">
        <v>3</v>
      </c>
      <c r="F12" s="28">
        <f>IF($B12="","",SUMIFS($E$4:E12,$B$4:B12,$B12)/SUMIFS($E$4:$E$1048576,$B$4:$B$1048576,$B12))</f>
        <v>0.95238095238095233</v>
      </c>
      <c r="G12" s="2" t="str">
        <f>IF($C12="","",VLOOKUP($F12,Tabla5[],2,1))</f>
        <v>C</v>
      </c>
    </row>
    <row r="13" spans="2:7" x14ac:dyDescent="0.2">
      <c r="B13" s="1" t="s">
        <v>8</v>
      </c>
      <c r="C13" s="1">
        <v>300594</v>
      </c>
      <c r="D13" s="1" t="s">
        <v>445</v>
      </c>
      <c r="E13" s="59">
        <v>2</v>
      </c>
      <c r="F13" s="28">
        <f>IF($B13="","",SUMIFS($E$4:E13,$B$4:B13,$B13)/SUMIFS($E$4:$E$1048576,$B$4:$B$1048576,$B13))</f>
        <v>1</v>
      </c>
      <c r="G13" s="2" t="str">
        <f>IF($C13="","",VLOOKUP($F13,Tabla5[],2,1))</f>
        <v>C</v>
      </c>
    </row>
    <row r="14" spans="2:7" x14ac:dyDescent="0.2">
      <c r="B14" s="1" t="s">
        <v>0</v>
      </c>
      <c r="C14" s="1">
        <v>300420</v>
      </c>
      <c r="D14" s="1" t="s">
        <v>582</v>
      </c>
      <c r="E14" s="59">
        <v>7</v>
      </c>
      <c r="F14" s="28">
        <f>IF($B14="","",SUMIFS($E$4:E14,$B$4:B14,$B14)/SUMIFS($E$4:$E$1048576,$B$4:$B$1048576,$B14))</f>
        <v>0.35</v>
      </c>
      <c r="G14" s="2" t="str">
        <f>IF($C14="","",VLOOKUP($F14,Tabla5[],2,1))</f>
        <v>A</v>
      </c>
    </row>
    <row r="15" spans="2:7" x14ac:dyDescent="0.2">
      <c r="B15" s="1" t="s">
        <v>0</v>
      </c>
      <c r="C15" s="1">
        <v>300012</v>
      </c>
      <c r="D15" s="1" t="s">
        <v>812</v>
      </c>
      <c r="E15" s="59">
        <v>7</v>
      </c>
      <c r="F15" s="28">
        <f>IF($B15="","",SUMIFS($E$4:E15,$B$4:B15,$B15)/SUMIFS($E$4:$E$1048576,$B$4:$B$1048576,$B15))</f>
        <v>0.7</v>
      </c>
      <c r="G15" s="2" t="str">
        <f>IF($C15="","",VLOOKUP($F15,Tabla5[],2,1))</f>
        <v>B</v>
      </c>
    </row>
    <row r="16" spans="2:7" x14ac:dyDescent="0.2">
      <c r="B16" s="1" t="s">
        <v>0</v>
      </c>
      <c r="C16" s="1">
        <v>300300</v>
      </c>
      <c r="D16" s="1" t="s">
        <v>582</v>
      </c>
      <c r="E16" s="59">
        <v>3</v>
      </c>
      <c r="F16" s="28">
        <f>IF($B16="","",SUMIFS($E$4:E16,$B$4:B16,$B16)/SUMIFS($E$4:$E$1048576,$B$4:$B$1048576,$B16))</f>
        <v>0.85</v>
      </c>
      <c r="G16" s="2" t="str">
        <f>IF($C16="","",VLOOKUP($F16,Tabla5[],2,1))</f>
        <v>C</v>
      </c>
    </row>
    <row r="17" spans="2:7" x14ac:dyDescent="0.2">
      <c r="B17" s="1" t="s">
        <v>0</v>
      </c>
      <c r="C17" s="1">
        <v>300137</v>
      </c>
      <c r="D17" s="1" t="s">
        <v>582</v>
      </c>
      <c r="E17" s="59">
        <v>2</v>
      </c>
      <c r="F17" s="28">
        <f>IF($B17="","",SUMIFS($E$4:E17,$B$4:B17,$B17)/SUMIFS($E$4:$E$1048576,$B$4:$B$1048576,$B17))</f>
        <v>0.95</v>
      </c>
      <c r="G17" s="2" t="str">
        <f>IF($C17="","",VLOOKUP($F17,Tabla5[],2,1))</f>
        <v>C</v>
      </c>
    </row>
    <row r="18" spans="2:7" x14ac:dyDescent="0.2">
      <c r="B18" s="1" t="s">
        <v>0</v>
      </c>
      <c r="C18" s="1">
        <v>300021</v>
      </c>
      <c r="D18" s="1" t="s">
        <v>448</v>
      </c>
      <c r="E18" s="59">
        <v>1</v>
      </c>
      <c r="F18" s="28">
        <f>IF($B18="","",SUMIFS($E$4:E18,$B$4:B18,$B18)/SUMIFS($E$4:$E$1048576,$B$4:$B$1048576,$B18))</f>
        <v>1</v>
      </c>
      <c r="G18" s="2" t="str">
        <f>IF($C18="","",VLOOKUP($F18,Tabla5[],2,1))</f>
        <v>C</v>
      </c>
    </row>
    <row r="19" spans="2:7" x14ac:dyDescent="0.2">
      <c r="B19" s="1" t="s">
        <v>3</v>
      </c>
      <c r="C19" s="1">
        <v>300726</v>
      </c>
      <c r="D19" s="1" t="s">
        <v>332</v>
      </c>
      <c r="E19" s="59">
        <v>9</v>
      </c>
      <c r="F19" s="28">
        <f>IF($B19="","",SUMIFS($E$4:E19,$B$4:B19,$B19)/SUMIFS($E$4:$E$1048576,$B$4:$B$1048576,$B19))</f>
        <v>5.4216867469879519E-2</v>
      </c>
      <c r="G19" s="2" t="str">
        <f>IF($C19="","",VLOOKUP($F19,Tabla5[],2,1))</f>
        <v>A</v>
      </c>
    </row>
    <row r="20" spans="2:7" x14ac:dyDescent="0.2">
      <c r="B20" s="1" t="s">
        <v>3</v>
      </c>
      <c r="C20" s="1">
        <v>300333</v>
      </c>
      <c r="D20" s="1" t="s">
        <v>382</v>
      </c>
      <c r="E20" s="59">
        <v>8</v>
      </c>
      <c r="F20" s="28">
        <f>IF($B20="","",SUMIFS($E$4:E20,$B$4:B20,$B20)/SUMIFS($E$4:$E$1048576,$B$4:$B$1048576,$B20))</f>
        <v>0.10240963855421686</v>
      </c>
      <c r="G20" s="2" t="str">
        <f>IF($C20="","",VLOOKUP($F20,Tabla5[],2,1))</f>
        <v>A</v>
      </c>
    </row>
    <row r="21" spans="2:7" x14ac:dyDescent="0.2">
      <c r="B21" s="1" t="s">
        <v>3</v>
      </c>
      <c r="C21" s="1">
        <v>300347</v>
      </c>
      <c r="D21" s="1" t="s">
        <v>632</v>
      </c>
      <c r="E21" s="59">
        <v>8</v>
      </c>
      <c r="F21" s="28">
        <f>IF($B21="","",SUMIFS($E$4:E21,$B$4:B21,$B21)/SUMIFS($E$4:$E$1048576,$B$4:$B$1048576,$B21))</f>
        <v>0.15060240963855423</v>
      </c>
      <c r="G21" s="2" t="str">
        <f>IF($C21="","",VLOOKUP($F21,Tabla5[],2,1))</f>
        <v>A</v>
      </c>
    </row>
    <row r="22" spans="2:7" x14ac:dyDescent="0.2">
      <c r="B22" s="1" t="s">
        <v>3</v>
      </c>
      <c r="C22" s="1">
        <v>300126</v>
      </c>
      <c r="D22" s="1" t="s">
        <v>62</v>
      </c>
      <c r="E22" s="59">
        <v>8</v>
      </c>
      <c r="F22" s="28">
        <f>IF($B22="","",SUMIFS($E$4:E22,$B$4:B22,$B22)/SUMIFS($E$4:$E$1048576,$B$4:$B$1048576,$B22))</f>
        <v>0.19879518072289157</v>
      </c>
      <c r="G22" s="2" t="str">
        <f>IF($C22="","",VLOOKUP($F22,Tabla5[],2,1))</f>
        <v>A</v>
      </c>
    </row>
    <row r="23" spans="2:7" x14ac:dyDescent="0.2">
      <c r="B23" s="1" t="s">
        <v>3</v>
      </c>
      <c r="C23" s="1">
        <v>300348</v>
      </c>
      <c r="D23" s="1" t="s">
        <v>621</v>
      </c>
      <c r="E23" s="59">
        <v>8</v>
      </c>
      <c r="F23" s="28">
        <f>IF($B23="","",SUMIFS($E$4:E23,$B$4:B23,$B23)/SUMIFS($E$4:$E$1048576,$B$4:$B$1048576,$B23))</f>
        <v>0.24698795180722891</v>
      </c>
      <c r="G23" s="2" t="str">
        <f>IF($C23="","",VLOOKUP($F23,Tabla5[],2,1))</f>
        <v>A</v>
      </c>
    </row>
    <row r="24" spans="2:7" x14ac:dyDescent="0.2">
      <c r="B24" s="1" t="s">
        <v>3</v>
      </c>
      <c r="C24" s="1">
        <v>300908</v>
      </c>
      <c r="D24" s="1" t="s">
        <v>164</v>
      </c>
      <c r="E24" s="59">
        <v>7</v>
      </c>
      <c r="F24" s="28">
        <f>IF($B24="","",SUMIFS($E$4:E24,$B$4:B24,$B24)/SUMIFS($E$4:$E$1048576,$B$4:$B$1048576,$B24))</f>
        <v>0.28915662650602408</v>
      </c>
      <c r="G24" s="2" t="str">
        <f>IF($C24="","",VLOOKUP($F24,Tabla5[],2,1))</f>
        <v>A</v>
      </c>
    </row>
    <row r="25" spans="2:7" x14ac:dyDescent="0.2">
      <c r="B25" s="1" t="s">
        <v>3</v>
      </c>
      <c r="C25" s="1">
        <v>300360</v>
      </c>
      <c r="D25" s="1" t="s">
        <v>622</v>
      </c>
      <c r="E25" s="59">
        <v>7</v>
      </c>
      <c r="F25" s="28">
        <f>IF($B25="","",SUMIFS($E$4:E25,$B$4:B25,$B25)/SUMIFS($E$4:$E$1048576,$B$4:$B$1048576,$B25))</f>
        <v>0.33132530120481929</v>
      </c>
      <c r="G25" s="2" t="str">
        <f>IF($C25="","",VLOOKUP($F25,Tabla5[],2,1))</f>
        <v>A</v>
      </c>
    </row>
    <row r="26" spans="2:7" x14ac:dyDescent="0.2">
      <c r="B26" s="1" t="s">
        <v>3</v>
      </c>
      <c r="C26" s="1">
        <v>300804</v>
      </c>
      <c r="D26" s="1" t="s">
        <v>34</v>
      </c>
      <c r="E26" s="59">
        <v>7</v>
      </c>
      <c r="F26" s="28">
        <f>IF($B26="","",SUMIFS($E$4:E26,$B$4:B26,$B26)/SUMIFS($E$4:$E$1048576,$B$4:$B$1048576,$B26))</f>
        <v>0.37349397590361444</v>
      </c>
      <c r="G26" s="2" t="str">
        <f>IF($C26="","",VLOOKUP($F26,Tabla5[],2,1))</f>
        <v>A</v>
      </c>
    </row>
    <row r="27" spans="2:7" x14ac:dyDescent="0.2">
      <c r="B27" s="1" t="s">
        <v>3</v>
      </c>
      <c r="C27" s="1">
        <v>300146</v>
      </c>
      <c r="D27" s="1" t="s">
        <v>621</v>
      </c>
      <c r="E27" s="59">
        <v>7</v>
      </c>
      <c r="F27" s="28">
        <f>IF($B27="","",SUMIFS($E$4:E27,$B$4:B27,$B27)/SUMIFS($E$4:$E$1048576,$B$4:$B$1048576,$B27))</f>
        <v>0.41566265060240964</v>
      </c>
      <c r="G27" s="2" t="str">
        <f>IF($C27="","",VLOOKUP($F27,Tabla5[],2,1))</f>
        <v>A</v>
      </c>
    </row>
    <row r="28" spans="2:7" x14ac:dyDescent="0.2">
      <c r="B28" s="1" t="s">
        <v>3</v>
      </c>
      <c r="C28" s="1">
        <v>300461</v>
      </c>
      <c r="D28" s="1" t="s">
        <v>551</v>
      </c>
      <c r="E28" s="59">
        <v>7</v>
      </c>
      <c r="F28" s="28">
        <f>IF($B28="","",SUMIFS($E$4:E28,$B$4:B28,$B28)/SUMIFS($E$4:$E$1048576,$B$4:$B$1048576,$B28))</f>
        <v>0.45783132530120479</v>
      </c>
      <c r="G28" s="2" t="str">
        <f>IF($C28="","",VLOOKUP($F28,Tabla5[],2,1))</f>
        <v>A</v>
      </c>
    </row>
    <row r="29" spans="2:7" x14ac:dyDescent="0.2">
      <c r="B29" s="1" t="s">
        <v>3</v>
      </c>
      <c r="C29" s="1">
        <v>300640</v>
      </c>
      <c r="D29" s="1" t="s">
        <v>62</v>
      </c>
      <c r="E29" s="59">
        <v>6</v>
      </c>
      <c r="F29" s="28">
        <f>IF($B29="","",SUMIFS($E$4:E29,$B$4:B29,$B29)/SUMIFS($E$4:$E$1048576,$B$4:$B$1048576,$B29))</f>
        <v>0.49397590361445781</v>
      </c>
      <c r="G29" s="2" t="str">
        <f>IF($C29="","",VLOOKUP($F29,Tabla5[],2,1))</f>
        <v>A</v>
      </c>
    </row>
    <row r="30" spans="2:7" x14ac:dyDescent="0.2">
      <c r="B30" s="1" t="s">
        <v>3</v>
      </c>
      <c r="C30" s="1">
        <v>300147</v>
      </c>
      <c r="D30" s="1" t="s">
        <v>62</v>
      </c>
      <c r="E30" s="59">
        <v>6</v>
      </c>
      <c r="F30" s="28">
        <f>IF($B30="","",SUMIFS($E$4:E30,$B$4:B30,$B30)/SUMIFS($E$4:$E$1048576,$B$4:$B$1048576,$B30))</f>
        <v>0.53012048192771088</v>
      </c>
      <c r="G30" s="2" t="str">
        <f>IF($C30="","",VLOOKUP($F30,Tabla5[],2,1))</f>
        <v>B</v>
      </c>
    </row>
    <row r="31" spans="2:7" x14ac:dyDescent="0.2">
      <c r="B31" s="1" t="s">
        <v>3</v>
      </c>
      <c r="C31" s="1">
        <v>300019</v>
      </c>
      <c r="D31" s="1" t="s">
        <v>394</v>
      </c>
      <c r="E31" s="59">
        <v>6</v>
      </c>
      <c r="F31" s="28">
        <f>IF($B31="","",SUMIFS($E$4:E31,$B$4:B31,$B31)/SUMIFS($E$4:$E$1048576,$B$4:$B$1048576,$B31))</f>
        <v>0.5662650602409639</v>
      </c>
      <c r="G31" s="2" t="str">
        <f>IF($C31="","",VLOOKUP($F31,Tabla5[],2,1))</f>
        <v>B</v>
      </c>
    </row>
    <row r="32" spans="2:7" x14ac:dyDescent="0.2">
      <c r="B32" s="1" t="s">
        <v>3</v>
      </c>
      <c r="C32" s="1">
        <v>300580</v>
      </c>
      <c r="D32" s="1" t="s">
        <v>457</v>
      </c>
      <c r="E32" s="59">
        <v>5</v>
      </c>
      <c r="F32" s="28">
        <f>IF($B32="","",SUMIFS($E$4:E32,$B$4:B32,$B32)/SUMIFS($E$4:$E$1048576,$B$4:$B$1048576,$B32))</f>
        <v>0.59638554216867468</v>
      </c>
      <c r="G32" s="2" t="str">
        <f>IF($C32="","",VLOOKUP($F32,Tabla5[],2,1))</f>
        <v>B</v>
      </c>
    </row>
    <row r="33" spans="2:7" x14ac:dyDescent="0.2">
      <c r="B33" s="1" t="s">
        <v>3</v>
      </c>
      <c r="C33" s="1">
        <v>300303</v>
      </c>
      <c r="D33" s="1" t="s">
        <v>621</v>
      </c>
      <c r="E33" s="59">
        <v>5</v>
      </c>
      <c r="F33" s="28">
        <f>IF($B33="","",SUMIFS($E$4:E33,$B$4:B33,$B33)/SUMIFS($E$4:$E$1048576,$B$4:$B$1048576,$B33))</f>
        <v>0.62650602409638556</v>
      </c>
      <c r="G33" s="2" t="str">
        <f>IF($C33="","",VLOOKUP($F33,Tabla5[],2,1))</f>
        <v>B</v>
      </c>
    </row>
    <row r="34" spans="2:7" x14ac:dyDescent="0.2">
      <c r="B34" s="1" t="s">
        <v>3</v>
      </c>
      <c r="C34" s="1">
        <v>300774</v>
      </c>
      <c r="D34" s="1" t="s">
        <v>290</v>
      </c>
      <c r="E34" s="59">
        <v>5</v>
      </c>
      <c r="F34" s="28">
        <f>IF($B34="","",SUMIFS($E$4:E34,$B$4:B34,$B34)/SUMIFS($E$4:$E$1048576,$B$4:$B$1048576,$B34))</f>
        <v>0.65662650602409633</v>
      </c>
      <c r="G34" s="2" t="str">
        <f>IF($C34="","",VLOOKUP($F34,Tabla5[],2,1))</f>
        <v>B</v>
      </c>
    </row>
    <row r="35" spans="2:7" x14ac:dyDescent="0.2">
      <c r="B35" s="1" t="s">
        <v>3</v>
      </c>
      <c r="C35" s="1">
        <v>300912</v>
      </c>
      <c r="D35" s="1" t="s">
        <v>160</v>
      </c>
      <c r="E35" s="59">
        <v>5</v>
      </c>
      <c r="F35" s="28">
        <f>IF($B35="","",SUMIFS($E$4:E35,$B$4:B35,$B35)/SUMIFS($E$4:$E$1048576,$B$4:$B$1048576,$B35))</f>
        <v>0.68674698795180722</v>
      </c>
      <c r="G35" s="2" t="str">
        <f>IF($C35="","",VLOOKUP($F35,Tabla5[],2,1))</f>
        <v>B</v>
      </c>
    </row>
    <row r="36" spans="2:7" x14ac:dyDescent="0.2">
      <c r="B36" s="1" t="s">
        <v>3</v>
      </c>
      <c r="C36" s="1">
        <v>300243</v>
      </c>
      <c r="D36" s="1" t="s">
        <v>62</v>
      </c>
      <c r="E36" s="59">
        <v>5</v>
      </c>
      <c r="F36" s="28">
        <f>IF($B36="","",SUMIFS($E$4:E36,$B$4:B36,$B36)/SUMIFS($E$4:$E$1048576,$B$4:$B$1048576,$B36))</f>
        <v>0.7168674698795181</v>
      </c>
      <c r="G36" s="2" t="str">
        <f>IF($C36="","",VLOOKUP($F36,Tabla5[],2,1))</f>
        <v>B</v>
      </c>
    </row>
    <row r="37" spans="2:7" x14ac:dyDescent="0.2">
      <c r="B37" s="1" t="s">
        <v>3</v>
      </c>
      <c r="C37" s="1">
        <v>300642</v>
      </c>
      <c r="D37" s="1" t="s">
        <v>403</v>
      </c>
      <c r="E37" s="59">
        <v>5</v>
      </c>
      <c r="F37" s="28">
        <f>IF($B37="","",SUMIFS($E$4:E37,$B$4:B37,$B37)/SUMIFS($E$4:$E$1048576,$B$4:$B$1048576,$B37))</f>
        <v>0.74698795180722888</v>
      </c>
      <c r="G37" s="2" t="str">
        <f>IF($C37="","",VLOOKUP($F37,Tabla5[],2,1))</f>
        <v>B</v>
      </c>
    </row>
    <row r="38" spans="2:7" x14ac:dyDescent="0.2">
      <c r="B38" s="1" t="s">
        <v>3</v>
      </c>
      <c r="C38" s="1">
        <v>300069</v>
      </c>
      <c r="D38" s="1" t="s">
        <v>72</v>
      </c>
      <c r="E38" s="59">
        <v>5</v>
      </c>
      <c r="F38" s="28">
        <f>IF($B38="","",SUMIFS($E$4:E38,$B$4:B38,$B38)/SUMIFS($E$4:$E$1048576,$B$4:$B$1048576,$B38))</f>
        <v>0.77710843373493976</v>
      </c>
      <c r="G38" s="2" t="str">
        <f>IF($C38="","",VLOOKUP($F38,Tabla5[],2,1))</f>
        <v>B</v>
      </c>
    </row>
    <row r="39" spans="2:7" x14ac:dyDescent="0.2">
      <c r="B39" s="1" t="s">
        <v>3</v>
      </c>
      <c r="C39" s="1">
        <v>301015</v>
      </c>
      <c r="D39" s="1" t="s">
        <v>62</v>
      </c>
      <c r="E39" s="59">
        <v>5</v>
      </c>
      <c r="F39" s="28">
        <f>IF($B39="","",SUMIFS($E$4:E39,$B$4:B39,$B39)/SUMIFS($E$4:$E$1048576,$B$4:$B$1048576,$B39))</f>
        <v>0.80722891566265065</v>
      </c>
      <c r="G39" s="2" t="str">
        <f>IF($C39="","",VLOOKUP($F39,Tabla5[],2,1))</f>
        <v>C</v>
      </c>
    </row>
    <row r="40" spans="2:7" x14ac:dyDescent="0.2">
      <c r="B40" s="1" t="s">
        <v>3</v>
      </c>
      <c r="C40" s="1">
        <v>300929</v>
      </c>
      <c r="D40" s="1" t="s">
        <v>144</v>
      </c>
      <c r="E40" s="59">
        <v>4</v>
      </c>
      <c r="F40" s="28">
        <f>IF($B40="","",SUMIFS($E$4:E40,$B$4:B40,$B40)/SUMIFS($E$4:$E$1048576,$B$4:$B$1048576,$B40))</f>
        <v>0.83132530120481929</v>
      </c>
      <c r="G40" s="2" t="str">
        <f>IF($C40="","",VLOOKUP($F40,Tabla5[],2,1))</f>
        <v>C</v>
      </c>
    </row>
    <row r="41" spans="2:7" x14ac:dyDescent="0.2">
      <c r="B41" s="1" t="s">
        <v>3</v>
      </c>
      <c r="C41" s="1">
        <v>301005</v>
      </c>
      <c r="D41" s="1" t="s">
        <v>72</v>
      </c>
      <c r="E41" s="59">
        <v>4</v>
      </c>
      <c r="F41" s="28">
        <f>IF($B41="","",SUMIFS($E$4:E41,$B$4:B41,$B41)/SUMIFS($E$4:$E$1048576,$B$4:$B$1048576,$B41))</f>
        <v>0.85542168674698793</v>
      </c>
      <c r="G41" s="2" t="str">
        <f>IF($C41="","",VLOOKUP($F41,Tabla5[],2,1))</f>
        <v>C</v>
      </c>
    </row>
    <row r="42" spans="2:7" x14ac:dyDescent="0.2">
      <c r="B42" s="1" t="s">
        <v>3</v>
      </c>
      <c r="C42" s="1">
        <v>300878</v>
      </c>
      <c r="D42" s="1" t="s">
        <v>194</v>
      </c>
      <c r="E42" s="59">
        <v>4</v>
      </c>
      <c r="F42" s="28">
        <f>IF($B42="","",SUMIFS($E$4:E42,$B$4:B42,$B42)/SUMIFS($E$4:$E$1048576,$B$4:$B$1048576,$B42))</f>
        <v>0.87951807228915657</v>
      </c>
      <c r="G42" s="2" t="str">
        <f>IF($C42="","",VLOOKUP($F42,Tabla5[],2,1))</f>
        <v>C</v>
      </c>
    </row>
    <row r="43" spans="2:7" x14ac:dyDescent="0.2">
      <c r="B43" s="1" t="s">
        <v>3</v>
      </c>
      <c r="C43" s="1">
        <v>300181</v>
      </c>
      <c r="D43" s="1" t="s">
        <v>531</v>
      </c>
      <c r="E43" s="59">
        <v>4</v>
      </c>
      <c r="F43" s="28">
        <f>IF($B43="","",SUMIFS($E$4:E43,$B$4:B43,$B43)/SUMIFS($E$4:$E$1048576,$B$4:$B$1048576,$B43))</f>
        <v>0.90361445783132532</v>
      </c>
      <c r="G43" s="2" t="str">
        <f>IF($C43="","",VLOOKUP($F43,Tabla5[],2,1))</f>
        <v>C</v>
      </c>
    </row>
    <row r="44" spans="2:7" x14ac:dyDescent="0.2">
      <c r="B44" s="1" t="s">
        <v>3</v>
      </c>
      <c r="C44" s="1">
        <v>300361</v>
      </c>
      <c r="D44" s="1" t="s">
        <v>621</v>
      </c>
      <c r="E44" s="59">
        <v>4</v>
      </c>
      <c r="F44" s="28">
        <f>IF($B44="","",SUMIFS($E$4:E44,$B$4:B44,$B44)/SUMIFS($E$4:$E$1048576,$B$4:$B$1048576,$B44))</f>
        <v>0.92771084337349397</v>
      </c>
      <c r="G44" s="2" t="str">
        <f>IF($C44="","",VLOOKUP($F44,Tabla5[],2,1))</f>
        <v>C</v>
      </c>
    </row>
    <row r="45" spans="2:7" x14ac:dyDescent="0.2">
      <c r="B45" s="1" t="s">
        <v>3</v>
      </c>
      <c r="C45" s="1">
        <v>300476</v>
      </c>
      <c r="D45" s="1" t="s">
        <v>160</v>
      </c>
      <c r="E45" s="59">
        <v>4</v>
      </c>
      <c r="F45" s="28">
        <f>IF($B45="","",SUMIFS($E$4:E45,$B$4:B45,$B45)/SUMIFS($E$4:$E$1048576,$B$4:$B$1048576,$B45))</f>
        <v>0.95180722891566261</v>
      </c>
      <c r="G45" s="2" t="str">
        <f>IF($C45="","",VLOOKUP($F45,Tabla5[],2,1))</f>
        <v>C</v>
      </c>
    </row>
    <row r="46" spans="2:7" x14ac:dyDescent="0.2">
      <c r="B46" s="1" t="s">
        <v>3</v>
      </c>
      <c r="C46" s="1">
        <v>300020</v>
      </c>
      <c r="D46" s="1" t="s">
        <v>531</v>
      </c>
      <c r="E46" s="59">
        <v>3</v>
      </c>
      <c r="F46" s="28">
        <f>IF($B46="","",SUMIFS($E$4:E46,$B$4:B46,$B46)/SUMIFS($E$4:$E$1048576,$B$4:$B$1048576,$B46))</f>
        <v>0.96987951807228912</v>
      </c>
      <c r="G46" s="2" t="str">
        <f>IF($C46="","",VLOOKUP($F46,Tabla5[],2,1))</f>
        <v>C</v>
      </c>
    </row>
    <row r="47" spans="2:7" x14ac:dyDescent="0.2">
      <c r="B47" s="1" t="s">
        <v>3</v>
      </c>
      <c r="C47" s="1">
        <v>300489</v>
      </c>
      <c r="D47" s="1" t="s">
        <v>531</v>
      </c>
      <c r="E47" s="59">
        <v>2</v>
      </c>
      <c r="F47" s="28">
        <f>IF($B47="","",SUMIFS($E$4:E47,$B$4:B47,$B47)/SUMIFS($E$4:$E$1048576,$B$4:$B$1048576,$B47))</f>
        <v>0.98192771084337349</v>
      </c>
      <c r="G47" s="2" t="str">
        <f>IF($C47="","",VLOOKUP($F47,Tabla5[],2,1))</f>
        <v>C</v>
      </c>
    </row>
    <row r="48" spans="2:7" x14ac:dyDescent="0.2">
      <c r="B48" s="1" t="s">
        <v>3</v>
      </c>
      <c r="C48" s="1">
        <v>301045</v>
      </c>
      <c r="D48" s="1" t="s">
        <v>34</v>
      </c>
      <c r="E48" s="59">
        <v>2</v>
      </c>
      <c r="F48" s="28">
        <f>IF($B48="","",SUMIFS($E$4:E48,$B$4:B48,$B48)/SUMIFS($E$4:$E$1048576,$B$4:$B$1048576,$B48))</f>
        <v>0.99397590361445787</v>
      </c>
      <c r="G48" s="2" t="str">
        <f>IF($C48="","",VLOOKUP($F48,Tabla5[],2,1))</f>
        <v>C</v>
      </c>
    </row>
    <row r="49" spans="2:7" x14ac:dyDescent="0.2">
      <c r="B49" s="1" t="s">
        <v>3</v>
      </c>
      <c r="C49" s="1">
        <v>300651</v>
      </c>
      <c r="D49" s="1" t="s">
        <v>394</v>
      </c>
      <c r="E49" s="59">
        <v>1</v>
      </c>
      <c r="F49" s="28">
        <f>IF($B49="","",SUMIFS($E$4:E49,$B$4:B49,$B49)/SUMIFS($E$4:$E$1048576,$B$4:$B$1048576,$B49))</f>
        <v>1</v>
      </c>
      <c r="G49" s="2" t="str">
        <f>IF($C49="","",VLOOKUP($F49,Tabla5[],2,1))</f>
        <v>C</v>
      </c>
    </row>
    <row r="50" spans="2:7" x14ac:dyDescent="0.2">
      <c r="B50" s="1" t="s">
        <v>9</v>
      </c>
      <c r="C50" s="1">
        <v>300711</v>
      </c>
      <c r="D50" s="1" t="s">
        <v>347</v>
      </c>
      <c r="E50" s="59">
        <v>9</v>
      </c>
      <c r="F50" s="28">
        <f>IF($B50="","",SUMIFS($E$4:E50,$B$4:B50,$B50)/SUMIFS($E$4:$E$1048576,$B$4:$B$1048576,$B50))</f>
        <v>4.0358744394618833E-2</v>
      </c>
      <c r="G50" s="2" t="str">
        <f>IF($C50="","",VLOOKUP($F50,Tabla5[],2,1))</f>
        <v>A</v>
      </c>
    </row>
    <row r="51" spans="2:7" x14ac:dyDescent="0.2">
      <c r="B51" s="1" t="s">
        <v>9</v>
      </c>
      <c r="C51" s="1">
        <v>300892</v>
      </c>
      <c r="D51" s="1" t="s">
        <v>180</v>
      </c>
      <c r="E51" s="59">
        <v>9</v>
      </c>
      <c r="F51" s="28">
        <f>IF($B51="","",SUMIFS($E$4:E51,$B$4:B51,$B51)/SUMIFS($E$4:$E$1048576,$B$4:$B$1048576,$B51))</f>
        <v>8.0717488789237665E-2</v>
      </c>
      <c r="G51" s="2" t="str">
        <f>IF($C51="","",VLOOKUP($F51,Tabla5[],2,1))</f>
        <v>A</v>
      </c>
    </row>
    <row r="52" spans="2:7" x14ac:dyDescent="0.2">
      <c r="B52" s="1" t="s">
        <v>9</v>
      </c>
      <c r="C52" s="1">
        <v>300368</v>
      </c>
      <c r="D52" s="1" t="s">
        <v>617</v>
      </c>
      <c r="E52" s="59">
        <v>9</v>
      </c>
      <c r="F52" s="28">
        <f>IF($B52="","",SUMIFS($E$4:E52,$B$4:B52,$B52)/SUMIFS($E$4:$E$1048576,$B$4:$B$1048576,$B52))</f>
        <v>0.1210762331838565</v>
      </c>
      <c r="G52" s="2" t="str">
        <f>IF($C52="","",VLOOKUP($F52,Tabla5[],2,1))</f>
        <v>A</v>
      </c>
    </row>
    <row r="53" spans="2:7" x14ac:dyDescent="0.2">
      <c r="B53" s="1" t="s">
        <v>9</v>
      </c>
      <c r="C53" s="1">
        <v>300190</v>
      </c>
      <c r="D53" s="1" t="s">
        <v>737</v>
      </c>
      <c r="E53" s="59">
        <v>7</v>
      </c>
      <c r="F53" s="28">
        <f>IF($B53="","",SUMIFS($E$4:E53,$B$4:B53,$B53)/SUMIFS($E$4:$E$1048576,$B$4:$B$1048576,$B53))</f>
        <v>0.15246636771300448</v>
      </c>
      <c r="G53" s="2" t="str">
        <f>IF($C53="","",VLOOKUP($F53,Tabla5[],2,1))</f>
        <v>A</v>
      </c>
    </row>
    <row r="54" spans="2:7" x14ac:dyDescent="0.2">
      <c r="B54" s="1" t="s">
        <v>9</v>
      </c>
      <c r="C54" s="1">
        <v>300595</v>
      </c>
      <c r="D54" s="1" t="s">
        <v>446</v>
      </c>
      <c r="E54" s="59">
        <v>7</v>
      </c>
      <c r="F54" s="28">
        <f>IF($B54="","",SUMIFS($E$4:E54,$B$4:B54,$B54)/SUMIFS($E$4:$E$1048576,$B$4:$B$1048576,$B54))</f>
        <v>0.18385650224215247</v>
      </c>
      <c r="G54" s="2" t="str">
        <f>IF($C54="","",VLOOKUP($F54,Tabla5[],2,1))</f>
        <v>A</v>
      </c>
    </row>
    <row r="55" spans="2:7" x14ac:dyDescent="0.2">
      <c r="B55" s="1" t="s">
        <v>9</v>
      </c>
      <c r="C55" s="1">
        <v>301018</v>
      </c>
      <c r="D55" s="1" t="s">
        <v>59</v>
      </c>
      <c r="E55" s="59">
        <v>7</v>
      </c>
      <c r="F55" s="28">
        <f>IF($B55="","",SUMIFS($E$4:E55,$B$4:B55,$B55)/SUMIFS($E$4:$E$1048576,$B$4:$B$1048576,$B55))</f>
        <v>0.21524663677130046</v>
      </c>
      <c r="G55" s="2" t="str">
        <f>IF($C55="","",VLOOKUP($F55,Tabla5[],2,1))</f>
        <v>A</v>
      </c>
    </row>
    <row r="56" spans="2:7" x14ac:dyDescent="0.2">
      <c r="B56" s="1" t="s">
        <v>9</v>
      </c>
      <c r="C56" s="1">
        <v>301016</v>
      </c>
      <c r="D56" s="1" t="s">
        <v>61</v>
      </c>
      <c r="E56" s="59">
        <v>7</v>
      </c>
      <c r="F56" s="28">
        <f>IF($B56="","",SUMIFS($E$4:E56,$B$4:B56,$B56)/SUMIFS($E$4:$E$1048576,$B$4:$B$1048576,$B56))</f>
        <v>0.24663677130044842</v>
      </c>
      <c r="G56" s="2" t="str">
        <f>IF($C56="","",VLOOKUP($F56,Tabla5[],2,1))</f>
        <v>A</v>
      </c>
    </row>
    <row r="57" spans="2:7" x14ac:dyDescent="0.2">
      <c r="B57" s="1" t="s">
        <v>9</v>
      </c>
      <c r="C57" s="1">
        <v>300006</v>
      </c>
      <c r="D57" s="1" t="s">
        <v>781</v>
      </c>
      <c r="E57" s="59">
        <v>7</v>
      </c>
      <c r="F57" s="28">
        <f>IF($B57="","",SUMIFS($E$4:E57,$B$4:B57,$B57)/SUMIFS($E$4:$E$1048576,$B$4:$B$1048576,$B57))</f>
        <v>0.27802690582959644</v>
      </c>
      <c r="G57" s="2" t="str">
        <f>IF($C57="","",VLOOKUP($F57,Tabla5[],2,1))</f>
        <v>A</v>
      </c>
    </row>
    <row r="58" spans="2:7" x14ac:dyDescent="0.2">
      <c r="B58" s="1" t="s">
        <v>9</v>
      </c>
      <c r="C58" s="1">
        <v>300675</v>
      </c>
      <c r="D58" s="1" t="s">
        <v>377</v>
      </c>
      <c r="E58" s="59">
        <v>6</v>
      </c>
      <c r="F58" s="28">
        <f>IF($B58="","",SUMIFS($E$4:E58,$B$4:B58,$B58)/SUMIFS($E$4:$E$1048576,$B$4:$B$1048576,$B58))</f>
        <v>0.30493273542600896</v>
      </c>
      <c r="G58" s="2" t="str">
        <f>IF($C58="","",VLOOKUP($F58,Tabla5[],2,1))</f>
        <v>A</v>
      </c>
    </row>
    <row r="59" spans="2:7" x14ac:dyDescent="0.2">
      <c r="B59" s="1" t="s">
        <v>9</v>
      </c>
      <c r="C59" s="1">
        <v>300731</v>
      </c>
      <c r="D59" s="1" t="s">
        <v>327</v>
      </c>
      <c r="E59" s="59">
        <v>6</v>
      </c>
      <c r="F59" s="28">
        <f>IF($B59="","",SUMIFS($E$4:E59,$B$4:B59,$B59)/SUMIFS($E$4:$E$1048576,$B$4:$B$1048576,$B59))</f>
        <v>0.33183856502242154</v>
      </c>
      <c r="G59" s="2" t="str">
        <f>IF($C59="","",VLOOKUP($F59,Tabla5[],2,1))</f>
        <v>A</v>
      </c>
    </row>
    <row r="60" spans="2:7" x14ac:dyDescent="0.2">
      <c r="B60" s="1" t="s">
        <v>9</v>
      </c>
      <c r="C60" s="1">
        <v>300698</v>
      </c>
      <c r="D60" s="1" t="s">
        <v>359</v>
      </c>
      <c r="E60" s="59">
        <v>6</v>
      </c>
      <c r="F60" s="28">
        <f>IF($B60="","",SUMIFS($E$4:E60,$B$4:B60,$B60)/SUMIFS($E$4:$E$1048576,$B$4:$B$1048576,$B60))</f>
        <v>0.35874439461883406</v>
      </c>
      <c r="G60" s="2" t="str">
        <f>IF($C60="","",VLOOKUP($F60,Tabla5[],2,1))</f>
        <v>A</v>
      </c>
    </row>
    <row r="61" spans="2:7" x14ac:dyDescent="0.2">
      <c r="B61" s="1" t="s">
        <v>9</v>
      </c>
      <c r="C61" s="1">
        <v>300081</v>
      </c>
      <c r="D61" s="1" t="s">
        <v>616</v>
      </c>
      <c r="E61" s="59">
        <v>6</v>
      </c>
      <c r="F61" s="28">
        <f>IF($B61="","",SUMIFS($E$4:E61,$B$4:B61,$B61)/SUMIFS($E$4:$E$1048576,$B$4:$B$1048576,$B61))</f>
        <v>0.38565022421524664</v>
      </c>
      <c r="G61" s="2" t="str">
        <f>IF($C61="","",VLOOKUP($F61,Tabla5[],2,1))</f>
        <v>A</v>
      </c>
    </row>
    <row r="62" spans="2:7" x14ac:dyDescent="0.2">
      <c r="B62" s="1" t="s">
        <v>9</v>
      </c>
      <c r="C62" s="1">
        <v>300781</v>
      </c>
      <c r="D62" s="1" t="s">
        <v>284</v>
      </c>
      <c r="E62" s="59">
        <v>6</v>
      </c>
      <c r="F62" s="28">
        <f>IF($B62="","",SUMIFS($E$4:E62,$B$4:B62,$B62)/SUMIFS($E$4:$E$1048576,$B$4:$B$1048576,$B62))</f>
        <v>0.41255605381165922</v>
      </c>
      <c r="G62" s="2" t="str">
        <f>IF($C62="","",VLOOKUP($F62,Tabla5[],2,1))</f>
        <v>A</v>
      </c>
    </row>
    <row r="63" spans="2:7" x14ac:dyDescent="0.2">
      <c r="B63" s="1" t="s">
        <v>9</v>
      </c>
      <c r="C63" s="1">
        <v>300133</v>
      </c>
      <c r="D63" s="1" t="s">
        <v>377</v>
      </c>
      <c r="E63" s="59">
        <v>6</v>
      </c>
      <c r="F63" s="28">
        <f>IF($B63="","",SUMIFS($E$4:E63,$B$4:B63,$B63)/SUMIFS($E$4:$E$1048576,$B$4:$B$1048576,$B63))</f>
        <v>0.43946188340807174</v>
      </c>
      <c r="G63" s="2" t="str">
        <f>IF($C63="","",VLOOKUP($F63,Tabla5[],2,1))</f>
        <v>A</v>
      </c>
    </row>
    <row r="64" spans="2:7" x14ac:dyDescent="0.2">
      <c r="B64" s="1" t="s">
        <v>9</v>
      </c>
      <c r="C64" s="1">
        <v>300080</v>
      </c>
      <c r="D64" s="1" t="s">
        <v>780</v>
      </c>
      <c r="E64" s="59">
        <v>6</v>
      </c>
      <c r="F64" s="28">
        <f>IF($B64="","",SUMIFS($E$4:E64,$B$4:B64,$B64)/SUMIFS($E$4:$E$1048576,$B$4:$B$1048576,$B64))</f>
        <v>0.46636771300448432</v>
      </c>
      <c r="G64" s="2" t="str">
        <f>IF($C64="","",VLOOKUP($F64,Tabla5[],2,1))</f>
        <v>A</v>
      </c>
    </row>
    <row r="65" spans="2:7" x14ac:dyDescent="0.2">
      <c r="B65" s="1" t="s">
        <v>9</v>
      </c>
      <c r="C65" s="1">
        <v>300189</v>
      </c>
      <c r="D65" s="1" t="s">
        <v>726</v>
      </c>
      <c r="E65" s="59">
        <v>5</v>
      </c>
      <c r="F65" s="28">
        <f>IF($B65="","",SUMIFS($E$4:E65,$B$4:B65,$B65)/SUMIFS($E$4:$E$1048576,$B$4:$B$1048576,$B65))</f>
        <v>0.48878923766816146</v>
      </c>
      <c r="G65" s="2" t="str">
        <f>IF($C65="","",VLOOKUP($F65,Tabla5[],2,1))</f>
        <v>A</v>
      </c>
    </row>
    <row r="66" spans="2:7" x14ac:dyDescent="0.2">
      <c r="B66" s="1" t="s">
        <v>9</v>
      </c>
      <c r="C66" s="1">
        <v>300819</v>
      </c>
      <c r="D66" s="1" t="s">
        <v>250</v>
      </c>
      <c r="E66" s="59">
        <v>5</v>
      </c>
      <c r="F66" s="28">
        <f>IF($B66="","",SUMIFS($E$4:E66,$B$4:B66,$B66)/SUMIFS($E$4:$E$1048576,$B$4:$B$1048576,$B66))</f>
        <v>0.5112107623318386</v>
      </c>
      <c r="G66" s="2" t="str">
        <f>IF($C66="","",VLOOKUP($F66,Tabla5[],2,1))</f>
        <v>B</v>
      </c>
    </row>
    <row r="67" spans="2:7" x14ac:dyDescent="0.2">
      <c r="B67" s="1" t="s">
        <v>9</v>
      </c>
      <c r="C67" s="1">
        <v>300182</v>
      </c>
      <c r="D67" s="1" t="s">
        <v>740</v>
      </c>
      <c r="E67" s="59">
        <v>5</v>
      </c>
      <c r="F67" s="28">
        <f>IF($B67="","",SUMIFS($E$4:E67,$B$4:B67,$B67)/SUMIFS($E$4:$E$1048576,$B$4:$B$1048576,$B67))</f>
        <v>0.53363228699551568</v>
      </c>
      <c r="G67" s="2" t="str">
        <f>IF($C67="","",VLOOKUP($F67,Tabla5[],2,1))</f>
        <v>B</v>
      </c>
    </row>
    <row r="68" spans="2:7" x14ac:dyDescent="0.2">
      <c r="B68" s="1" t="s">
        <v>9</v>
      </c>
      <c r="C68" s="1">
        <v>300487</v>
      </c>
      <c r="D68" s="1" t="s">
        <v>533</v>
      </c>
      <c r="E68" s="59">
        <v>5</v>
      </c>
      <c r="F68" s="28">
        <f>IF($B68="","",SUMIFS($E$4:E68,$B$4:B68,$B68)/SUMIFS($E$4:$E$1048576,$B$4:$B$1048576,$B68))</f>
        <v>0.55605381165919288</v>
      </c>
      <c r="G68" s="2" t="str">
        <f>IF($C68="","",VLOOKUP($F68,Tabla5[],2,1))</f>
        <v>B</v>
      </c>
    </row>
    <row r="69" spans="2:7" x14ac:dyDescent="0.2">
      <c r="B69" s="1" t="s">
        <v>9</v>
      </c>
      <c r="C69" s="1">
        <v>301014</v>
      </c>
      <c r="D69" s="1" t="s">
        <v>63</v>
      </c>
      <c r="E69" s="59">
        <v>5</v>
      </c>
      <c r="F69" s="28">
        <f>IF($B69="","",SUMIFS($E$4:E69,$B$4:B69,$B69)/SUMIFS($E$4:$E$1048576,$B$4:$B$1048576,$B69))</f>
        <v>0.57847533632286996</v>
      </c>
      <c r="G69" s="2" t="str">
        <f>IF($C69="","",VLOOKUP($F69,Tabla5[],2,1))</f>
        <v>B</v>
      </c>
    </row>
    <row r="70" spans="2:7" x14ac:dyDescent="0.2">
      <c r="B70" s="1" t="s">
        <v>9</v>
      </c>
      <c r="C70" s="1">
        <v>300142</v>
      </c>
      <c r="D70" s="1" t="s">
        <v>177</v>
      </c>
      <c r="E70" s="59">
        <v>5</v>
      </c>
      <c r="F70" s="28">
        <f>IF($B70="","",SUMIFS($E$4:E70,$B$4:B70,$B70)/SUMIFS($E$4:$E$1048576,$B$4:$B$1048576,$B70))</f>
        <v>0.60089686098654704</v>
      </c>
      <c r="G70" s="2" t="str">
        <f>IF($C70="","",VLOOKUP($F70,Tabla5[],2,1))</f>
        <v>B</v>
      </c>
    </row>
    <row r="71" spans="2:7" x14ac:dyDescent="0.2">
      <c r="B71" s="1" t="s">
        <v>9</v>
      </c>
      <c r="C71" s="1">
        <v>300670</v>
      </c>
      <c r="D71" s="1" t="s">
        <v>379</v>
      </c>
      <c r="E71" s="59">
        <v>5</v>
      </c>
      <c r="F71" s="28">
        <f>IF($B71="","",SUMIFS($E$4:E71,$B$4:B71,$B71)/SUMIFS($E$4:$E$1048576,$B$4:$B$1048576,$B71))</f>
        <v>0.62331838565022424</v>
      </c>
      <c r="G71" s="2" t="str">
        <f>IF($C71="","",VLOOKUP($F71,Tabla5[],2,1))</f>
        <v>B</v>
      </c>
    </row>
    <row r="72" spans="2:7" x14ac:dyDescent="0.2">
      <c r="B72" s="1" t="s">
        <v>9</v>
      </c>
      <c r="C72" s="1">
        <v>300204</v>
      </c>
      <c r="D72" s="1" t="s">
        <v>726</v>
      </c>
      <c r="E72" s="59">
        <v>5</v>
      </c>
      <c r="F72" s="28">
        <f>IF($B72="","",SUMIFS($E$4:E72,$B$4:B72,$B72)/SUMIFS($E$4:$E$1048576,$B$4:$B$1048576,$B72))</f>
        <v>0.64573991031390132</v>
      </c>
      <c r="G72" s="2" t="str">
        <f>IF($C72="","",VLOOKUP($F72,Tabla5[],2,1))</f>
        <v>B</v>
      </c>
    </row>
    <row r="73" spans="2:7" x14ac:dyDescent="0.2">
      <c r="B73" s="1" t="s">
        <v>9</v>
      </c>
      <c r="C73" s="1">
        <v>300674</v>
      </c>
      <c r="D73" s="1" t="s">
        <v>284</v>
      </c>
      <c r="E73" s="59">
        <v>5</v>
      </c>
      <c r="F73" s="28">
        <f>IF($B73="","",SUMIFS($E$4:E73,$B$4:B73,$B73)/SUMIFS($E$4:$E$1048576,$B$4:$B$1048576,$B73))</f>
        <v>0.66816143497757852</v>
      </c>
      <c r="G73" s="2" t="str">
        <f>IF($C73="","",VLOOKUP($F73,Tabla5[],2,1))</f>
        <v>B</v>
      </c>
    </row>
    <row r="74" spans="2:7" x14ac:dyDescent="0.2">
      <c r="B74" s="1" t="s">
        <v>9</v>
      </c>
      <c r="C74" s="1">
        <v>300566</v>
      </c>
      <c r="D74" s="1" t="s">
        <v>359</v>
      </c>
      <c r="E74" s="59">
        <v>5</v>
      </c>
      <c r="F74" s="28">
        <f>IF($B74="","",SUMIFS($E$4:E74,$B$4:B74,$B74)/SUMIFS($E$4:$E$1048576,$B$4:$B$1048576,$B74))</f>
        <v>0.6905829596412556</v>
      </c>
      <c r="G74" s="2" t="str">
        <f>IF($C74="","",VLOOKUP($F74,Tabla5[],2,1))</f>
        <v>B</v>
      </c>
    </row>
    <row r="75" spans="2:7" x14ac:dyDescent="0.2">
      <c r="B75" s="1" t="s">
        <v>9</v>
      </c>
      <c r="C75" s="1">
        <v>300493</v>
      </c>
      <c r="D75" s="1" t="s">
        <v>177</v>
      </c>
      <c r="E75" s="59">
        <v>5</v>
      </c>
      <c r="F75" s="28">
        <f>IF($B75="","",SUMIFS($E$4:E75,$B$4:B75,$B75)/SUMIFS($E$4:$E$1048576,$B$4:$B$1048576,$B75))</f>
        <v>0.71300448430493268</v>
      </c>
      <c r="G75" s="2" t="str">
        <f>IF($C75="","",VLOOKUP($F75,Tabla5[],2,1))</f>
        <v>B</v>
      </c>
    </row>
    <row r="76" spans="2:7" x14ac:dyDescent="0.2">
      <c r="B76" s="1" t="s">
        <v>9</v>
      </c>
      <c r="C76" s="1">
        <v>300921</v>
      </c>
      <c r="D76" s="1" t="s">
        <v>151</v>
      </c>
      <c r="E76" s="59">
        <v>4</v>
      </c>
      <c r="F76" s="28">
        <f>IF($B76="","",SUMIFS($E$4:E76,$B$4:B76,$B76)/SUMIFS($E$4:$E$1048576,$B$4:$B$1048576,$B76))</f>
        <v>0.73094170403587444</v>
      </c>
      <c r="G76" s="2" t="str">
        <f>IF($C76="","",VLOOKUP($F76,Tabla5[],2,1))</f>
        <v>B</v>
      </c>
    </row>
    <row r="77" spans="2:7" x14ac:dyDescent="0.2">
      <c r="B77" s="1" t="s">
        <v>9</v>
      </c>
      <c r="C77" s="1">
        <v>300055</v>
      </c>
      <c r="D77" s="1" t="s">
        <v>616</v>
      </c>
      <c r="E77" s="59">
        <v>4</v>
      </c>
      <c r="F77" s="28">
        <f>IF($B77="","",SUMIFS($E$4:E77,$B$4:B77,$B77)/SUMIFS($E$4:$E$1048576,$B$4:$B$1048576,$B77))</f>
        <v>0.7488789237668162</v>
      </c>
      <c r="G77" s="2" t="str">
        <f>IF($C77="","",VLOOKUP($F77,Tabla5[],2,1))</f>
        <v>B</v>
      </c>
    </row>
    <row r="78" spans="2:7" x14ac:dyDescent="0.2">
      <c r="B78" s="1" t="s">
        <v>9</v>
      </c>
      <c r="C78" s="1">
        <v>300656</v>
      </c>
      <c r="D78" s="1" t="s">
        <v>177</v>
      </c>
      <c r="E78" s="59">
        <v>4</v>
      </c>
      <c r="F78" s="28">
        <f>IF($B78="","",SUMIFS($E$4:E78,$B$4:B78,$B78)/SUMIFS($E$4:$E$1048576,$B$4:$B$1048576,$B78))</f>
        <v>0.76681614349775784</v>
      </c>
      <c r="G78" s="2" t="str">
        <f>IF($C78="","",VLOOKUP($F78,Tabla5[],2,1))</f>
        <v>B</v>
      </c>
    </row>
    <row r="79" spans="2:7" x14ac:dyDescent="0.2">
      <c r="B79" s="1" t="s">
        <v>9</v>
      </c>
      <c r="C79" s="1">
        <v>300351</v>
      </c>
      <c r="D79" s="1" t="s">
        <v>346</v>
      </c>
      <c r="E79" s="59">
        <v>4</v>
      </c>
      <c r="F79" s="28">
        <f>IF($B79="","",SUMIFS($E$4:E79,$B$4:B79,$B79)/SUMIFS($E$4:$E$1048576,$B$4:$B$1048576,$B79))</f>
        <v>0.7847533632286996</v>
      </c>
      <c r="G79" s="2" t="str">
        <f>IF($C79="","",VLOOKUP($F79,Tabla5[],2,1))</f>
        <v>B</v>
      </c>
    </row>
    <row r="80" spans="2:7" x14ac:dyDescent="0.2">
      <c r="B80" s="1" t="s">
        <v>9</v>
      </c>
      <c r="C80" s="1">
        <v>300895</v>
      </c>
      <c r="D80" s="1" t="s">
        <v>177</v>
      </c>
      <c r="E80" s="59">
        <v>4</v>
      </c>
      <c r="F80" s="28">
        <f>IF($B80="","",SUMIFS($E$4:E80,$B$4:B80,$B80)/SUMIFS($E$4:$E$1048576,$B$4:$B$1048576,$B80))</f>
        <v>0.80269058295964124</v>
      </c>
      <c r="G80" s="2" t="str">
        <f>IF($C80="","",VLOOKUP($F80,Tabla5[],2,1))</f>
        <v>C</v>
      </c>
    </row>
    <row r="81" spans="2:7" x14ac:dyDescent="0.2">
      <c r="B81" s="1" t="s">
        <v>9</v>
      </c>
      <c r="C81" s="1">
        <v>300028</v>
      </c>
      <c r="D81" s="1" t="s">
        <v>804</v>
      </c>
      <c r="E81" s="59">
        <v>4</v>
      </c>
      <c r="F81" s="28">
        <f>IF($B81="","",SUMIFS($E$4:E81,$B$4:B81,$B81)/SUMIFS($E$4:$E$1048576,$B$4:$B$1048576,$B81))</f>
        <v>0.820627802690583</v>
      </c>
      <c r="G81" s="2" t="str">
        <f>IF($C81="","",VLOOKUP($F81,Tabla5[],2,1))</f>
        <v>C</v>
      </c>
    </row>
    <row r="82" spans="2:7" x14ac:dyDescent="0.2">
      <c r="B82" s="1" t="s">
        <v>9</v>
      </c>
      <c r="C82" s="1">
        <v>301017</v>
      </c>
      <c r="D82" s="1" t="s">
        <v>60</v>
      </c>
      <c r="E82" s="59">
        <v>4</v>
      </c>
      <c r="F82" s="28">
        <f>IF($B82="","",SUMIFS($E$4:E82,$B$4:B82,$B82)/SUMIFS($E$4:$E$1048576,$B$4:$B$1048576,$B82))</f>
        <v>0.83856502242152464</v>
      </c>
      <c r="G82" s="2" t="str">
        <f>IF($C82="","",VLOOKUP($F82,Tabla5[],2,1))</f>
        <v>C</v>
      </c>
    </row>
    <row r="83" spans="2:7" x14ac:dyDescent="0.2">
      <c r="B83" s="1" t="s">
        <v>9</v>
      </c>
      <c r="C83" s="1">
        <v>300392</v>
      </c>
      <c r="D83" s="1" t="s">
        <v>533</v>
      </c>
      <c r="E83" s="59">
        <v>4</v>
      </c>
      <c r="F83" s="28">
        <f>IF($B83="","",SUMIFS($E$4:E83,$B$4:B83,$B83)/SUMIFS($E$4:$E$1048576,$B$4:$B$1048576,$B83))</f>
        <v>0.8565022421524664</v>
      </c>
      <c r="G83" s="2" t="str">
        <f>IF($C83="","",VLOOKUP($F83,Tabla5[],2,1))</f>
        <v>C</v>
      </c>
    </row>
    <row r="84" spans="2:7" x14ac:dyDescent="0.2">
      <c r="B84" s="1" t="s">
        <v>9</v>
      </c>
      <c r="C84" s="1">
        <v>300169</v>
      </c>
      <c r="D84" s="1" t="s">
        <v>217</v>
      </c>
      <c r="E84" s="59">
        <v>4</v>
      </c>
      <c r="F84" s="28">
        <f>IF($B84="","",SUMIFS($E$4:E84,$B$4:B84,$B84)/SUMIFS($E$4:$E$1048576,$B$4:$B$1048576,$B84))</f>
        <v>0.87443946188340804</v>
      </c>
      <c r="G84" s="2" t="str">
        <f>IF($C84="","",VLOOKUP($F84,Tabla5[],2,1))</f>
        <v>C</v>
      </c>
    </row>
    <row r="85" spans="2:7" x14ac:dyDescent="0.2">
      <c r="B85" s="1" t="s">
        <v>9</v>
      </c>
      <c r="C85" s="1">
        <v>300791</v>
      </c>
      <c r="D85" s="1" t="s">
        <v>275</v>
      </c>
      <c r="E85" s="59">
        <v>4</v>
      </c>
      <c r="F85" s="28">
        <f>IF($B85="","",SUMIFS($E$4:E85,$B$4:B85,$B85)/SUMIFS($E$4:$E$1048576,$B$4:$B$1048576,$B85))</f>
        <v>0.8923766816143498</v>
      </c>
      <c r="G85" s="2" t="str">
        <f>IF($C85="","",VLOOKUP($F85,Tabla5[],2,1))</f>
        <v>C</v>
      </c>
    </row>
    <row r="86" spans="2:7" x14ac:dyDescent="0.2">
      <c r="B86" s="1" t="s">
        <v>9</v>
      </c>
      <c r="C86" s="1">
        <v>300079</v>
      </c>
      <c r="D86" s="1" t="s">
        <v>781</v>
      </c>
      <c r="E86" s="59">
        <v>3</v>
      </c>
      <c r="F86" s="28">
        <f>IF($B86="","",SUMIFS($E$4:E86,$B$4:B86,$B86)/SUMIFS($E$4:$E$1048576,$B$4:$B$1048576,$B86))</f>
        <v>0.905829596412556</v>
      </c>
      <c r="G86" s="2" t="str">
        <f>IF($C86="","",VLOOKUP($F86,Tabla5[],2,1))</f>
        <v>C</v>
      </c>
    </row>
    <row r="87" spans="2:7" x14ac:dyDescent="0.2">
      <c r="B87" s="1" t="s">
        <v>9</v>
      </c>
      <c r="C87" s="1">
        <v>300089</v>
      </c>
      <c r="D87" s="1" t="s">
        <v>778</v>
      </c>
      <c r="E87" s="59">
        <v>3</v>
      </c>
      <c r="F87" s="28">
        <f>IF($B87="","",SUMIFS($E$4:E87,$B$4:B87,$B87)/SUMIFS($E$4:$E$1048576,$B$4:$B$1048576,$B87))</f>
        <v>0.91928251121076232</v>
      </c>
      <c r="G87" s="2" t="str">
        <f>IF($C87="","",VLOOKUP($F87,Tabla5[],2,1))</f>
        <v>C</v>
      </c>
    </row>
    <row r="88" spans="2:7" x14ac:dyDescent="0.2">
      <c r="B88" s="1" t="s">
        <v>9</v>
      </c>
      <c r="C88" s="1">
        <v>300134</v>
      </c>
      <c r="D88" s="1" t="s">
        <v>757</v>
      </c>
      <c r="E88" s="59">
        <v>3</v>
      </c>
      <c r="F88" s="28">
        <f>IF($B88="","",SUMIFS($E$4:E88,$B$4:B88,$B88)/SUMIFS($E$4:$E$1048576,$B$4:$B$1048576,$B88))</f>
        <v>0.93273542600896864</v>
      </c>
      <c r="G88" s="2" t="str">
        <f>IF($C88="","",VLOOKUP($F88,Tabla5[],2,1))</f>
        <v>C</v>
      </c>
    </row>
    <row r="89" spans="2:7" x14ac:dyDescent="0.2">
      <c r="B89" s="1" t="s">
        <v>9</v>
      </c>
      <c r="C89" s="1">
        <v>300941</v>
      </c>
      <c r="D89" s="1" t="s">
        <v>134</v>
      </c>
      <c r="E89" s="59">
        <v>3</v>
      </c>
      <c r="F89" s="28">
        <f>IF($B89="","",SUMIFS($E$4:E89,$B$4:B89,$B89)/SUMIFS($E$4:$E$1048576,$B$4:$B$1048576,$B89))</f>
        <v>0.94618834080717484</v>
      </c>
      <c r="G89" s="2" t="str">
        <f>IF($C89="","",VLOOKUP($F89,Tabla5[],2,1))</f>
        <v>C</v>
      </c>
    </row>
    <row r="90" spans="2:7" x14ac:dyDescent="0.2">
      <c r="B90" s="1" t="s">
        <v>9</v>
      </c>
      <c r="C90" s="1">
        <v>300686</v>
      </c>
      <c r="D90" s="1" t="s">
        <v>284</v>
      </c>
      <c r="E90" s="59">
        <v>3</v>
      </c>
      <c r="F90" s="28">
        <f>IF($B90="","",SUMIFS($E$4:E90,$B$4:B90,$B90)/SUMIFS($E$4:$E$1048576,$B$4:$B$1048576,$B90))</f>
        <v>0.95964125560538116</v>
      </c>
      <c r="G90" s="2" t="str">
        <f>IF($C90="","",VLOOKUP($F90,Tabla5[],2,1))</f>
        <v>C</v>
      </c>
    </row>
    <row r="91" spans="2:7" x14ac:dyDescent="0.2">
      <c r="B91" s="1" t="s">
        <v>9</v>
      </c>
      <c r="C91" s="1">
        <v>300783</v>
      </c>
      <c r="D91" s="1" t="s">
        <v>282</v>
      </c>
      <c r="E91" s="59">
        <v>2</v>
      </c>
      <c r="F91" s="28">
        <f>IF($B91="","",SUMIFS($E$4:E91,$B$4:B91,$B91)/SUMIFS($E$4:$E$1048576,$B$4:$B$1048576,$B91))</f>
        <v>0.96860986547085204</v>
      </c>
      <c r="G91" s="2" t="str">
        <f>IF($C91="","",VLOOKUP($F91,Tabla5[],2,1))</f>
        <v>C</v>
      </c>
    </row>
    <row r="92" spans="2:7" x14ac:dyDescent="0.2">
      <c r="B92" s="1" t="s">
        <v>9</v>
      </c>
      <c r="C92" s="1">
        <v>300853</v>
      </c>
      <c r="D92" s="1" t="s">
        <v>217</v>
      </c>
      <c r="E92" s="59">
        <v>2</v>
      </c>
      <c r="F92" s="28">
        <f>IF($B92="","",SUMIFS($E$4:E92,$B$4:B92,$B92)/SUMIFS($E$4:$E$1048576,$B$4:$B$1048576,$B92))</f>
        <v>0.97757847533632292</v>
      </c>
      <c r="G92" s="2" t="str">
        <f>IF($C92="","",VLOOKUP($F92,Tabla5[],2,1))</f>
        <v>C</v>
      </c>
    </row>
    <row r="93" spans="2:7" x14ac:dyDescent="0.2">
      <c r="B93" s="1" t="s">
        <v>9</v>
      </c>
      <c r="C93" s="1">
        <v>300269</v>
      </c>
      <c r="D93" s="1" t="s">
        <v>134</v>
      </c>
      <c r="E93" s="59">
        <v>2</v>
      </c>
      <c r="F93" s="28">
        <f>IF($B93="","",SUMIFS($E$4:E93,$B$4:B93,$B93)/SUMIFS($E$4:$E$1048576,$B$4:$B$1048576,$B93))</f>
        <v>0.98654708520179368</v>
      </c>
      <c r="G93" s="2" t="str">
        <f>IF($C93="","",VLOOKUP($F93,Tabla5[],2,1))</f>
        <v>C</v>
      </c>
    </row>
    <row r="94" spans="2:7" x14ac:dyDescent="0.2">
      <c r="B94" s="1" t="s">
        <v>9</v>
      </c>
      <c r="C94" s="1">
        <v>300369</v>
      </c>
      <c r="D94" s="1" t="s">
        <v>616</v>
      </c>
      <c r="E94" s="59">
        <v>2</v>
      </c>
      <c r="F94" s="28">
        <f>IF($B94="","",SUMIFS($E$4:E94,$B$4:B94,$B94)/SUMIFS($E$4:$E$1048576,$B$4:$B$1048576,$B94))</f>
        <v>0.99551569506726456</v>
      </c>
      <c r="G94" s="2" t="str">
        <f>IF($C94="","",VLOOKUP($F94,Tabla5[],2,1))</f>
        <v>C</v>
      </c>
    </row>
    <row r="95" spans="2:7" x14ac:dyDescent="0.2">
      <c r="B95" s="1" t="s">
        <v>9</v>
      </c>
      <c r="C95" s="1">
        <v>300266</v>
      </c>
      <c r="D95" s="1" t="s">
        <v>617</v>
      </c>
      <c r="E95" s="59">
        <v>1</v>
      </c>
      <c r="F95" s="28">
        <f>IF($B95="","",SUMIFS($E$4:E95,$B$4:B95,$B95)/SUMIFS($E$4:$E$1048576,$B$4:$B$1048576,$B95))</f>
        <v>1</v>
      </c>
      <c r="G95" s="2" t="str">
        <f>IF($C95="","",VLOOKUP($F95,Tabla5[],2,1))</f>
        <v>C</v>
      </c>
    </row>
    <row r="96" spans="2:7" x14ac:dyDescent="0.2">
      <c r="B96" s="1" t="s">
        <v>13</v>
      </c>
      <c r="C96" s="1">
        <v>300582</v>
      </c>
      <c r="D96" s="1" t="s">
        <v>455</v>
      </c>
      <c r="E96" s="59">
        <v>10</v>
      </c>
      <c r="F96" s="28">
        <f>IF($B96="","",SUMIFS($E$4:E96,$B$4:B96,$B96)/SUMIFS($E$4:$E$1048576,$B$4:$B$1048576,$B96))</f>
        <v>8.7412587412587419E-3</v>
      </c>
      <c r="G96" s="2" t="str">
        <f>IF($C96="","",VLOOKUP($F96,Tabla5[],2,1))</f>
        <v>A</v>
      </c>
    </row>
    <row r="97" spans="2:7" x14ac:dyDescent="0.2">
      <c r="B97" s="1" t="s">
        <v>13</v>
      </c>
      <c r="C97" s="1">
        <v>300695</v>
      </c>
      <c r="D97" s="1" t="s">
        <v>362</v>
      </c>
      <c r="E97" s="59">
        <v>10</v>
      </c>
      <c r="F97" s="28">
        <f>IF($B97="","",SUMIFS($E$4:E97,$B$4:B97,$B97)/SUMIFS($E$4:$E$1048576,$B$4:$B$1048576,$B97))</f>
        <v>1.7482517482517484E-2</v>
      </c>
      <c r="G97" s="2" t="str">
        <f>IF($C97="","",VLOOKUP($F97,Tabla5[],2,1))</f>
        <v>A</v>
      </c>
    </row>
    <row r="98" spans="2:7" x14ac:dyDescent="0.2">
      <c r="B98" s="1" t="s">
        <v>13</v>
      </c>
      <c r="C98" s="1">
        <v>300214</v>
      </c>
      <c r="D98" s="1" t="s">
        <v>719</v>
      </c>
      <c r="E98" s="59">
        <v>10</v>
      </c>
      <c r="F98" s="28">
        <f>IF($B98="","",SUMIFS($E$4:E98,$B$4:B98,$B98)/SUMIFS($E$4:$E$1048576,$B$4:$B$1048576,$B98))</f>
        <v>2.6223776223776224E-2</v>
      </c>
      <c r="G98" s="2" t="str">
        <f>IF($C98="","",VLOOKUP($F98,Tabla5[],2,1))</f>
        <v>A</v>
      </c>
    </row>
    <row r="99" spans="2:7" x14ac:dyDescent="0.2">
      <c r="B99" s="1" t="s">
        <v>13</v>
      </c>
      <c r="C99" s="1">
        <v>300354</v>
      </c>
      <c r="D99" s="1" t="s">
        <v>627</v>
      </c>
      <c r="E99" s="59">
        <v>10</v>
      </c>
      <c r="F99" s="28">
        <f>IF($B99="","",SUMIFS($E$4:E99,$B$4:B99,$B99)/SUMIFS($E$4:$E$1048576,$B$4:$B$1048576,$B99))</f>
        <v>3.4965034965034968E-2</v>
      </c>
      <c r="G99" s="2" t="str">
        <f>IF($C99="","",VLOOKUP($F99,Tabla5[],2,1))</f>
        <v>A</v>
      </c>
    </row>
    <row r="100" spans="2:7" x14ac:dyDescent="0.2">
      <c r="B100" s="1" t="s">
        <v>13</v>
      </c>
      <c r="C100" s="1">
        <v>300634</v>
      </c>
      <c r="D100" s="1" t="s">
        <v>410</v>
      </c>
      <c r="E100" s="59">
        <v>9</v>
      </c>
      <c r="F100" s="28">
        <f>IF($B100="","",SUMIFS($E$4:E100,$B$4:B100,$B100)/SUMIFS($E$4:$E$1048576,$B$4:$B$1048576,$B100))</f>
        <v>4.2832167832167832E-2</v>
      </c>
      <c r="G100" s="2" t="str">
        <f>IF($C100="","",VLOOKUP($F100,Tabla5[],2,1))</f>
        <v>A</v>
      </c>
    </row>
    <row r="101" spans="2:7" x14ac:dyDescent="0.2">
      <c r="B101" s="1" t="s">
        <v>13</v>
      </c>
      <c r="C101" s="1">
        <v>300507</v>
      </c>
      <c r="D101" s="1" t="s">
        <v>516</v>
      </c>
      <c r="E101" s="59">
        <v>9</v>
      </c>
      <c r="F101" s="28">
        <f>IF($B101="","",SUMIFS($E$4:E101,$B$4:B101,$B101)/SUMIFS($E$4:$E$1048576,$B$4:$B$1048576,$B101))</f>
        <v>5.0699300699300696E-2</v>
      </c>
      <c r="G101" s="2" t="str">
        <f>IF($C101="","",VLOOKUP($F101,Tabla5[],2,1))</f>
        <v>A</v>
      </c>
    </row>
    <row r="102" spans="2:7" x14ac:dyDescent="0.2">
      <c r="B102" s="1" t="s">
        <v>13</v>
      </c>
      <c r="C102" s="1">
        <v>300074</v>
      </c>
      <c r="D102" s="1" t="s">
        <v>783</v>
      </c>
      <c r="E102" s="59">
        <v>9</v>
      </c>
      <c r="F102" s="28">
        <f>IF($B102="","",SUMIFS($E$4:E102,$B$4:B102,$B102)/SUMIFS($E$4:$E$1048576,$B$4:$B$1048576,$B102))</f>
        <v>5.8566433566433568E-2</v>
      </c>
      <c r="G102" s="2" t="str">
        <f>IF($C102="","",VLOOKUP($F102,Tabla5[],2,1))</f>
        <v>A</v>
      </c>
    </row>
    <row r="103" spans="2:7" x14ac:dyDescent="0.2">
      <c r="B103" s="1" t="s">
        <v>13</v>
      </c>
      <c r="C103" s="1">
        <v>300388</v>
      </c>
      <c r="D103" s="1" t="s">
        <v>603</v>
      </c>
      <c r="E103" s="59">
        <v>9</v>
      </c>
      <c r="F103" s="28">
        <f>IF($B103="","",SUMIFS($E$4:E103,$B$4:B103,$B103)/SUMIFS($E$4:$E$1048576,$B$4:$B$1048576,$B103))</f>
        <v>6.6433566433566432E-2</v>
      </c>
      <c r="G103" s="2" t="str">
        <f>IF($C103="","",VLOOKUP($F103,Tabla5[],2,1))</f>
        <v>A</v>
      </c>
    </row>
    <row r="104" spans="2:7" x14ac:dyDescent="0.2">
      <c r="B104" s="1" t="s">
        <v>13</v>
      </c>
      <c r="C104" s="1">
        <v>301055</v>
      </c>
      <c r="D104" s="1" t="s">
        <v>24</v>
      </c>
      <c r="E104" s="59">
        <v>9</v>
      </c>
      <c r="F104" s="28">
        <f>IF($B104="","",SUMIFS($E$4:E104,$B$4:B104,$B104)/SUMIFS($E$4:$E$1048576,$B$4:$B$1048576,$B104))</f>
        <v>7.4300699300699297E-2</v>
      </c>
      <c r="G104" s="2" t="str">
        <f>IF($C104="","",VLOOKUP($F104,Tabla5[],2,1))</f>
        <v>A</v>
      </c>
    </row>
    <row r="105" spans="2:7" x14ac:dyDescent="0.2">
      <c r="B105" s="1" t="s">
        <v>13</v>
      </c>
      <c r="C105" s="1">
        <v>300355</v>
      </c>
      <c r="D105" s="1" t="s">
        <v>626</v>
      </c>
      <c r="E105" s="59">
        <v>9</v>
      </c>
      <c r="F105" s="28">
        <f>IF($B105="","",SUMIFS($E$4:E105,$B$4:B105,$B105)/SUMIFS($E$4:$E$1048576,$B$4:$B$1048576,$B105))</f>
        <v>8.2167832167832161E-2</v>
      </c>
      <c r="G105" s="2" t="str">
        <f>IF($C105="","",VLOOKUP($F105,Tabla5[],2,1))</f>
        <v>A</v>
      </c>
    </row>
    <row r="106" spans="2:7" x14ac:dyDescent="0.2">
      <c r="B106" s="1" t="s">
        <v>13</v>
      </c>
      <c r="C106" s="1">
        <v>300453</v>
      </c>
      <c r="D106" s="1" t="s">
        <v>558</v>
      </c>
      <c r="E106" s="59">
        <v>9</v>
      </c>
      <c r="F106" s="28">
        <f>IF($B106="","",SUMIFS($E$4:E106,$B$4:B106,$B106)/SUMIFS($E$4:$E$1048576,$B$4:$B$1048576,$B106))</f>
        <v>9.0034965034965039E-2</v>
      </c>
      <c r="G106" s="2" t="str">
        <f>IF($C106="","",VLOOKUP($F106,Tabla5[],2,1))</f>
        <v>A</v>
      </c>
    </row>
    <row r="107" spans="2:7" x14ac:dyDescent="0.2">
      <c r="B107" s="1" t="s">
        <v>13</v>
      </c>
      <c r="C107" s="1">
        <v>300832</v>
      </c>
      <c r="D107" s="1" t="s">
        <v>237</v>
      </c>
      <c r="E107" s="59">
        <v>8</v>
      </c>
      <c r="F107" s="28">
        <f>IF($B107="","",SUMIFS($E$4:E107,$B$4:B107,$B107)/SUMIFS($E$4:$E$1048576,$B$4:$B$1048576,$B107))</f>
        <v>9.7027972027972031E-2</v>
      </c>
      <c r="G107" s="2" t="str">
        <f>IF($C107="","",VLOOKUP($F107,Tabla5[],2,1))</f>
        <v>A</v>
      </c>
    </row>
    <row r="108" spans="2:7" x14ac:dyDescent="0.2">
      <c r="B108" s="1" t="s">
        <v>13</v>
      </c>
      <c r="C108" s="1">
        <v>300635</v>
      </c>
      <c r="D108" s="1" t="s">
        <v>409</v>
      </c>
      <c r="E108" s="59">
        <v>8</v>
      </c>
      <c r="F108" s="28">
        <f>IF($B108="","",SUMIFS($E$4:E108,$B$4:B108,$B108)/SUMIFS($E$4:$E$1048576,$B$4:$B$1048576,$B108))</f>
        <v>0.10402097902097902</v>
      </c>
      <c r="G108" s="2" t="str">
        <f>IF($C108="","",VLOOKUP($F108,Tabla5[],2,1))</f>
        <v>A</v>
      </c>
    </row>
    <row r="109" spans="2:7" x14ac:dyDescent="0.2">
      <c r="B109" s="1" t="s">
        <v>13</v>
      </c>
      <c r="C109" s="1">
        <v>300935</v>
      </c>
      <c r="D109" s="1" t="s">
        <v>139</v>
      </c>
      <c r="E109" s="59">
        <v>8</v>
      </c>
      <c r="F109" s="28">
        <f>IF($B109="","",SUMIFS($E$4:E109,$B$4:B109,$B109)/SUMIFS($E$4:$E$1048576,$B$4:$B$1048576,$B109))</f>
        <v>0.11101398601398602</v>
      </c>
      <c r="G109" s="2" t="str">
        <f>IF($C109="","",VLOOKUP($F109,Tabla5[],2,1))</f>
        <v>A</v>
      </c>
    </row>
    <row r="110" spans="2:7" x14ac:dyDescent="0.2">
      <c r="B110" s="1" t="s">
        <v>13</v>
      </c>
      <c r="C110" s="1">
        <v>300113</v>
      </c>
      <c r="D110" s="1" t="s">
        <v>764</v>
      </c>
      <c r="E110" s="59">
        <v>8</v>
      </c>
      <c r="F110" s="28">
        <f>IF($B110="","",SUMIFS($E$4:E110,$B$4:B110,$B110)/SUMIFS($E$4:$E$1048576,$B$4:$B$1048576,$B110))</f>
        <v>0.11800699300699301</v>
      </c>
      <c r="G110" s="2" t="str">
        <f>IF($C110="","",VLOOKUP($F110,Tabla5[],2,1))</f>
        <v>A</v>
      </c>
    </row>
    <row r="111" spans="2:7" x14ac:dyDescent="0.2">
      <c r="B111" s="1" t="s">
        <v>13</v>
      </c>
      <c r="C111" s="1">
        <v>300694</v>
      </c>
      <c r="D111" s="1" t="s">
        <v>363</v>
      </c>
      <c r="E111" s="59">
        <v>8</v>
      </c>
      <c r="F111" s="28">
        <f>IF($B111="","",SUMIFS($E$4:E111,$B$4:B111,$B111)/SUMIFS($E$4:$E$1048576,$B$4:$B$1048576,$B111))</f>
        <v>0.125</v>
      </c>
      <c r="G111" s="2" t="str">
        <f>IF($C111="","",VLOOKUP($F111,Tabla5[],2,1))</f>
        <v>A</v>
      </c>
    </row>
    <row r="112" spans="2:7" x14ac:dyDescent="0.2">
      <c r="B112" s="1" t="s">
        <v>13</v>
      </c>
      <c r="C112" s="1">
        <v>300265</v>
      </c>
      <c r="D112" s="1" t="s">
        <v>683</v>
      </c>
      <c r="E112" s="59">
        <v>8</v>
      </c>
      <c r="F112" s="28">
        <f>IF($B112="","",SUMIFS($E$4:E112,$B$4:B112,$B112)/SUMIFS($E$4:$E$1048576,$B$4:$B$1048576,$B112))</f>
        <v>0.13199300699300701</v>
      </c>
      <c r="G112" s="2" t="str">
        <f>IF($C112="","",VLOOKUP($F112,Tabla5[],2,1))</f>
        <v>A</v>
      </c>
    </row>
    <row r="113" spans="2:7" x14ac:dyDescent="0.2">
      <c r="B113" s="1" t="s">
        <v>13</v>
      </c>
      <c r="C113" s="1">
        <v>300917</v>
      </c>
      <c r="D113" s="1" t="s">
        <v>155</v>
      </c>
      <c r="E113" s="59">
        <v>8</v>
      </c>
      <c r="F113" s="28">
        <f>IF($B113="","",SUMIFS($E$4:E113,$B$4:B113,$B113)/SUMIFS($E$4:$E$1048576,$B$4:$B$1048576,$B113))</f>
        <v>0.13898601398601398</v>
      </c>
      <c r="G113" s="2" t="str">
        <f>IF($C113="","",VLOOKUP($F113,Tabla5[],2,1))</f>
        <v>A</v>
      </c>
    </row>
    <row r="114" spans="2:7" x14ac:dyDescent="0.2">
      <c r="B114" s="1" t="s">
        <v>13</v>
      </c>
      <c r="C114" s="1">
        <v>300287</v>
      </c>
      <c r="D114" s="1" t="s">
        <v>625</v>
      </c>
      <c r="E114" s="59">
        <v>8</v>
      </c>
      <c r="F114" s="28">
        <f>IF($B114="","",SUMIFS($E$4:E114,$B$4:B114,$B114)/SUMIFS($E$4:$E$1048576,$B$4:$B$1048576,$B114))</f>
        <v>0.14597902097902099</v>
      </c>
      <c r="G114" s="2" t="str">
        <f>IF($C114="","",VLOOKUP($F114,Tabla5[],2,1))</f>
        <v>A</v>
      </c>
    </row>
    <row r="115" spans="2:7" x14ac:dyDescent="0.2">
      <c r="B115" s="1" t="s">
        <v>13</v>
      </c>
      <c r="C115" s="1">
        <v>301034</v>
      </c>
      <c r="D115" s="1" t="s">
        <v>45</v>
      </c>
      <c r="E115" s="59">
        <v>8</v>
      </c>
      <c r="F115" s="28">
        <f>IF($B115="","",SUMIFS($E$4:E115,$B$4:B115,$B115)/SUMIFS($E$4:$E$1048576,$B$4:$B$1048576,$B115))</f>
        <v>0.15297202797202797</v>
      </c>
      <c r="G115" s="2" t="str">
        <f>IF($C115="","",VLOOKUP($F115,Tabla5[],2,1))</f>
        <v>A</v>
      </c>
    </row>
    <row r="116" spans="2:7" x14ac:dyDescent="0.2">
      <c r="B116" s="1" t="s">
        <v>13</v>
      </c>
      <c r="C116" s="1">
        <v>301027</v>
      </c>
      <c r="D116" s="1" t="s">
        <v>50</v>
      </c>
      <c r="E116" s="59">
        <v>8</v>
      </c>
      <c r="F116" s="28">
        <f>IF($B116="","",SUMIFS($E$4:E116,$B$4:B116,$B116)/SUMIFS($E$4:$E$1048576,$B$4:$B$1048576,$B116))</f>
        <v>0.15996503496503497</v>
      </c>
      <c r="G116" s="2" t="str">
        <f>IF($C116="","",VLOOKUP($F116,Tabla5[],2,1))</f>
        <v>A</v>
      </c>
    </row>
    <row r="117" spans="2:7" x14ac:dyDescent="0.2">
      <c r="B117" s="1" t="s">
        <v>13</v>
      </c>
      <c r="C117" s="1">
        <v>300309</v>
      </c>
      <c r="D117" s="1" t="s">
        <v>658</v>
      </c>
      <c r="E117" s="59">
        <v>7</v>
      </c>
      <c r="F117" s="28">
        <f>IF($B117="","",SUMIFS($E$4:E117,$B$4:B117,$B117)/SUMIFS($E$4:$E$1048576,$B$4:$B$1048576,$B117))</f>
        <v>0.16608391608391609</v>
      </c>
      <c r="G117" s="2" t="str">
        <f>IF($C117="","",VLOOKUP($F117,Tabla5[],2,1))</f>
        <v>A</v>
      </c>
    </row>
    <row r="118" spans="2:7" x14ac:dyDescent="0.2">
      <c r="B118" s="1" t="s">
        <v>13</v>
      </c>
      <c r="C118" s="1">
        <v>300026</v>
      </c>
      <c r="D118" s="1" t="s">
        <v>806</v>
      </c>
      <c r="E118" s="59">
        <v>7</v>
      </c>
      <c r="F118" s="28">
        <f>IF($B118="","",SUMIFS($E$4:E118,$B$4:B118,$B118)/SUMIFS($E$4:$E$1048576,$B$4:$B$1048576,$B118))</f>
        <v>0.17220279720279721</v>
      </c>
      <c r="G118" s="2" t="str">
        <f>IF($C118="","",VLOOKUP($F118,Tabla5[],2,1))</f>
        <v>A</v>
      </c>
    </row>
    <row r="119" spans="2:7" x14ac:dyDescent="0.2">
      <c r="B119" s="1" t="s">
        <v>13</v>
      </c>
      <c r="C119" s="1">
        <v>300946</v>
      </c>
      <c r="D119" s="1" t="s">
        <v>129</v>
      </c>
      <c r="E119" s="59">
        <v>7</v>
      </c>
      <c r="F119" s="28">
        <f>IF($B119="","",SUMIFS($E$4:E119,$B$4:B119,$B119)/SUMIFS($E$4:$E$1048576,$B$4:$B$1048576,$B119))</f>
        <v>0.17832167832167833</v>
      </c>
      <c r="G119" s="2" t="str">
        <f>IF($C119="","",VLOOKUP($F119,Tabla5[],2,1))</f>
        <v>A</v>
      </c>
    </row>
    <row r="120" spans="2:7" x14ac:dyDescent="0.2">
      <c r="B120" s="1" t="s">
        <v>13</v>
      </c>
      <c r="C120" s="1">
        <v>300086</v>
      </c>
      <c r="D120" s="1" t="s">
        <v>664</v>
      </c>
      <c r="E120" s="59">
        <v>7</v>
      </c>
      <c r="F120" s="28">
        <f>IF($B120="","",SUMIFS($E$4:E120,$B$4:B120,$B120)/SUMIFS($E$4:$E$1048576,$B$4:$B$1048576,$B120))</f>
        <v>0.18444055944055945</v>
      </c>
      <c r="G120" s="2" t="str">
        <f>IF($C120="","",VLOOKUP($F120,Tabla5[],2,1))</f>
        <v>A</v>
      </c>
    </row>
    <row r="121" spans="2:7" x14ac:dyDescent="0.2">
      <c r="B121" s="1" t="s">
        <v>13</v>
      </c>
      <c r="C121" s="1">
        <v>300724</v>
      </c>
      <c r="D121" s="1" t="s">
        <v>334</v>
      </c>
      <c r="E121" s="59">
        <v>7</v>
      </c>
      <c r="F121" s="28">
        <f>IF($B121="","",SUMIFS($E$4:E121,$B$4:B121,$B121)/SUMIFS($E$4:$E$1048576,$B$4:$B$1048576,$B121))</f>
        <v>0.19055944055944055</v>
      </c>
      <c r="G121" s="2" t="str">
        <f>IF($C121="","",VLOOKUP($F121,Tabla5[],2,1))</f>
        <v>A</v>
      </c>
    </row>
    <row r="122" spans="2:7" x14ac:dyDescent="0.2">
      <c r="B122" s="1" t="s">
        <v>13</v>
      </c>
      <c r="C122" s="1">
        <v>300470</v>
      </c>
      <c r="D122" s="1" t="s">
        <v>545</v>
      </c>
      <c r="E122" s="59">
        <v>7</v>
      </c>
      <c r="F122" s="28">
        <f>IF($B122="","",SUMIFS($E$4:E122,$B$4:B122,$B122)/SUMIFS($E$4:$E$1048576,$B$4:$B$1048576,$B122))</f>
        <v>0.19667832167832167</v>
      </c>
      <c r="G122" s="2" t="str">
        <f>IF($C122="","",VLOOKUP($F122,Tabla5[],2,1))</f>
        <v>A</v>
      </c>
    </row>
    <row r="123" spans="2:7" x14ac:dyDescent="0.2">
      <c r="B123" s="1" t="s">
        <v>13</v>
      </c>
      <c r="C123" s="1">
        <v>300342</v>
      </c>
      <c r="D123" s="1" t="s">
        <v>636</v>
      </c>
      <c r="E123" s="59">
        <v>7</v>
      </c>
      <c r="F123" s="28">
        <f>IF($B123="","",SUMIFS($E$4:E123,$B$4:B123,$B123)/SUMIFS($E$4:$E$1048576,$B$4:$B$1048576,$B123))</f>
        <v>0.20279720279720279</v>
      </c>
      <c r="G123" s="2" t="str">
        <f>IF($C123="","",VLOOKUP($F123,Tabla5[],2,1))</f>
        <v>A</v>
      </c>
    </row>
    <row r="124" spans="2:7" x14ac:dyDescent="0.2">
      <c r="B124" s="1" t="s">
        <v>13</v>
      </c>
      <c r="C124" s="1">
        <v>300497</v>
      </c>
      <c r="D124" s="1" t="s">
        <v>526</v>
      </c>
      <c r="E124" s="59">
        <v>7</v>
      </c>
      <c r="F124" s="28">
        <f>IF($B124="","",SUMIFS($E$4:E124,$B$4:B124,$B124)/SUMIFS($E$4:$E$1048576,$B$4:$B$1048576,$B124))</f>
        <v>0.20891608391608391</v>
      </c>
      <c r="G124" s="2" t="str">
        <f>IF($C124="","",VLOOKUP($F124,Tabla5[],2,1))</f>
        <v>A</v>
      </c>
    </row>
    <row r="125" spans="2:7" x14ac:dyDescent="0.2">
      <c r="B125" s="1" t="s">
        <v>13</v>
      </c>
      <c r="C125" s="1">
        <v>300389</v>
      </c>
      <c r="D125" s="1" t="s">
        <v>602</v>
      </c>
      <c r="E125" s="59">
        <v>7</v>
      </c>
      <c r="F125" s="28">
        <f>IF($B125="","",SUMIFS($E$4:E125,$B$4:B125,$B125)/SUMIFS($E$4:$E$1048576,$B$4:$B$1048576,$B125))</f>
        <v>0.21503496503496503</v>
      </c>
      <c r="G125" s="2" t="str">
        <f>IF($C125="","",VLOOKUP($F125,Tabla5[],2,1))</f>
        <v>A</v>
      </c>
    </row>
    <row r="126" spans="2:7" x14ac:dyDescent="0.2">
      <c r="B126" s="1" t="s">
        <v>13</v>
      </c>
      <c r="C126" s="1">
        <v>300520</v>
      </c>
      <c r="D126" s="1" t="s">
        <v>507</v>
      </c>
      <c r="E126" s="59">
        <v>7</v>
      </c>
      <c r="F126" s="28">
        <f>IF($B126="","",SUMIFS($E$4:E126,$B$4:B126,$B126)/SUMIFS($E$4:$E$1048576,$B$4:$B$1048576,$B126))</f>
        <v>0.22115384615384615</v>
      </c>
      <c r="G126" s="2" t="str">
        <f>IF($C126="","",VLOOKUP($F126,Tabla5[],2,1))</f>
        <v>A</v>
      </c>
    </row>
    <row r="127" spans="2:7" x14ac:dyDescent="0.2">
      <c r="B127" s="1" t="s">
        <v>13</v>
      </c>
      <c r="C127" s="1">
        <v>300704</v>
      </c>
      <c r="D127" s="1" t="s">
        <v>353</v>
      </c>
      <c r="E127" s="59">
        <v>7</v>
      </c>
      <c r="F127" s="28">
        <f>IF($B127="","",SUMIFS($E$4:E127,$B$4:B127,$B127)/SUMIFS($E$4:$E$1048576,$B$4:$B$1048576,$B127))</f>
        <v>0.22727272727272727</v>
      </c>
      <c r="G127" s="2" t="str">
        <f>IF($C127="","",VLOOKUP($F127,Tabla5[],2,1))</f>
        <v>A</v>
      </c>
    </row>
    <row r="128" spans="2:7" x14ac:dyDescent="0.2">
      <c r="B128" s="1" t="s">
        <v>13</v>
      </c>
      <c r="C128" s="1">
        <v>301004</v>
      </c>
      <c r="D128" s="1" t="s">
        <v>73</v>
      </c>
      <c r="E128" s="59">
        <v>7</v>
      </c>
      <c r="F128" s="28">
        <f>IF($B128="","",SUMIFS($E$4:E128,$B$4:B128,$B128)/SUMIFS($E$4:$E$1048576,$B$4:$B$1048576,$B128))</f>
        <v>0.23339160839160839</v>
      </c>
      <c r="G128" s="2" t="str">
        <f>IF($C128="","",VLOOKUP($F128,Tabla5[],2,1))</f>
        <v>A</v>
      </c>
    </row>
    <row r="129" spans="2:7" x14ac:dyDescent="0.2">
      <c r="B129" s="1" t="s">
        <v>13</v>
      </c>
      <c r="C129" s="1">
        <v>300796</v>
      </c>
      <c r="D129" s="1" t="s">
        <v>270</v>
      </c>
      <c r="E129" s="59">
        <v>7</v>
      </c>
      <c r="F129" s="28">
        <f>IF($B129="","",SUMIFS($E$4:E129,$B$4:B129,$B129)/SUMIFS($E$4:$E$1048576,$B$4:$B$1048576,$B129))</f>
        <v>0.2395104895104895</v>
      </c>
      <c r="G129" s="2" t="str">
        <f>IF($C129="","",VLOOKUP($F129,Tabla5[],2,1))</f>
        <v>A</v>
      </c>
    </row>
    <row r="130" spans="2:7" x14ac:dyDescent="0.2">
      <c r="B130" s="1" t="s">
        <v>13</v>
      </c>
      <c r="C130" s="1">
        <v>300233</v>
      </c>
      <c r="D130" s="1" t="s">
        <v>705</v>
      </c>
      <c r="E130" s="59">
        <v>7</v>
      </c>
      <c r="F130" s="28">
        <f>IF($B130="","",SUMIFS($E$4:E130,$B$4:B130,$B130)/SUMIFS($E$4:$E$1048576,$B$4:$B$1048576,$B130))</f>
        <v>0.24562937062937062</v>
      </c>
      <c r="G130" s="2" t="str">
        <f>IF($C130="","",VLOOKUP($F130,Tabla5[],2,1))</f>
        <v>A</v>
      </c>
    </row>
    <row r="131" spans="2:7" x14ac:dyDescent="0.2">
      <c r="B131" s="1" t="s">
        <v>13</v>
      </c>
      <c r="C131" s="1">
        <v>300898</v>
      </c>
      <c r="D131" s="1" t="s">
        <v>174</v>
      </c>
      <c r="E131" s="59">
        <v>7</v>
      </c>
      <c r="F131" s="28">
        <f>IF($B131="","",SUMIFS($E$4:E131,$B$4:B131,$B131)/SUMIFS($E$4:$E$1048576,$B$4:$B$1048576,$B131))</f>
        <v>0.25174825174825177</v>
      </c>
      <c r="G131" s="2" t="str">
        <f>IF($C131="","",VLOOKUP($F131,Tabla5[],2,1))</f>
        <v>A</v>
      </c>
    </row>
    <row r="132" spans="2:7" x14ac:dyDescent="0.2">
      <c r="B132" s="1" t="s">
        <v>13</v>
      </c>
      <c r="C132" s="1">
        <v>300604</v>
      </c>
      <c r="D132" s="1" t="s">
        <v>438</v>
      </c>
      <c r="E132" s="59">
        <v>7</v>
      </c>
      <c r="F132" s="28">
        <f>IF($B132="","",SUMIFS($E$4:E132,$B$4:B132,$B132)/SUMIFS($E$4:$E$1048576,$B$4:$B$1048576,$B132))</f>
        <v>0.25786713286713286</v>
      </c>
      <c r="G132" s="2" t="str">
        <f>IF($C132="","",VLOOKUP($F132,Tabla5[],2,1))</f>
        <v>A</v>
      </c>
    </row>
    <row r="133" spans="2:7" x14ac:dyDescent="0.2">
      <c r="B133" s="1" t="s">
        <v>13</v>
      </c>
      <c r="C133" s="1">
        <v>300038</v>
      </c>
      <c r="D133" s="1" t="s">
        <v>421</v>
      </c>
      <c r="E133" s="59">
        <v>7</v>
      </c>
      <c r="F133" s="28">
        <f>IF($B133="","",SUMIFS($E$4:E133,$B$4:B133,$B133)/SUMIFS($E$4:$E$1048576,$B$4:$B$1048576,$B133))</f>
        <v>0.26398601398601401</v>
      </c>
      <c r="G133" s="2" t="str">
        <f>IF($C133="","",VLOOKUP($F133,Tabla5[],2,1))</f>
        <v>A</v>
      </c>
    </row>
    <row r="134" spans="2:7" x14ac:dyDescent="0.2">
      <c r="B134" s="1" t="s">
        <v>13</v>
      </c>
      <c r="C134" s="1">
        <v>300099</v>
      </c>
      <c r="D134" s="1" t="s">
        <v>657</v>
      </c>
      <c r="E134" s="59">
        <v>7</v>
      </c>
      <c r="F134" s="28">
        <f>IF($B134="","",SUMIFS($E$4:E134,$B$4:B134,$B134)/SUMIFS($E$4:$E$1048576,$B$4:$B$1048576,$B134))</f>
        <v>0.2701048951048951</v>
      </c>
      <c r="G134" s="2" t="str">
        <f>IF($C134="","",VLOOKUP($F134,Tabla5[],2,1))</f>
        <v>A</v>
      </c>
    </row>
    <row r="135" spans="2:7" x14ac:dyDescent="0.2">
      <c r="B135" s="1" t="s">
        <v>13</v>
      </c>
      <c r="C135" s="1">
        <v>300983</v>
      </c>
      <c r="D135" s="1" t="s">
        <v>93</v>
      </c>
      <c r="E135" s="59">
        <v>7</v>
      </c>
      <c r="F135" s="28">
        <f>IF($B135="","",SUMIFS($E$4:E135,$B$4:B135,$B135)/SUMIFS($E$4:$E$1048576,$B$4:$B$1048576,$B135))</f>
        <v>0.2762237762237762</v>
      </c>
      <c r="G135" s="2" t="str">
        <f>IF($C135="","",VLOOKUP($F135,Tabla5[],2,1))</f>
        <v>A</v>
      </c>
    </row>
    <row r="136" spans="2:7" x14ac:dyDescent="0.2">
      <c r="B136" s="1" t="s">
        <v>13</v>
      </c>
      <c r="C136" s="1">
        <v>300180</v>
      </c>
      <c r="D136" s="1" t="s">
        <v>741</v>
      </c>
      <c r="E136" s="59">
        <v>7</v>
      </c>
      <c r="F136" s="28">
        <f>IF($B136="","",SUMIFS($E$4:E136,$B$4:B136,$B136)/SUMIFS($E$4:$E$1048576,$B$4:$B$1048576,$B136))</f>
        <v>0.28234265734265734</v>
      </c>
      <c r="G136" s="2" t="str">
        <f>IF($C136="","",VLOOKUP($F136,Tabla5[],2,1))</f>
        <v>A</v>
      </c>
    </row>
    <row r="137" spans="2:7" x14ac:dyDescent="0.2">
      <c r="B137" s="1" t="s">
        <v>13</v>
      </c>
      <c r="C137" s="1">
        <v>300680</v>
      </c>
      <c r="D137" s="1" t="s">
        <v>373</v>
      </c>
      <c r="E137" s="59">
        <v>7</v>
      </c>
      <c r="F137" s="28">
        <f>IF($B137="","",SUMIFS($E$4:E137,$B$4:B137,$B137)/SUMIFS($E$4:$E$1048576,$B$4:$B$1048576,$B137))</f>
        <v>0.28846153846153844</v>
      </c>
      <c r="G137" s="2" t="str">
        <f>IF($C137="","",VLOOKUP($F137,Tabla5[],2,1))</f>
        <v>A</v>
      </c>
    </row>
    <row r="138" spans="2:7" x14ac:dyDescent="0.2">
      <c r="B138" s="1" t="s">
        <v>13</v>
      </c>
      <c r="C138" s="1">
        <v>300562</v>
      </c>
      <c r="D138" s="1" t="s">
        <v>469</v>
      </c>
      <c r="E138" s="59">
        <v>7</v>
      </c>
      <c r="F138" s="28">
        <f>IF($B138="","",SUMIFS($E$4:E138,$B$4:B138,$B138)/SUMIFS($E$4:$E$1048576,$B$4:$B$1048576,$B138))</f>
        <v>0.29458041958041958</v>
      </c>
      <c r="G138" s="2" t="str">
        <f>IF($C138="","",VLOOKUP($F138,Tabla5[],2,1))</f>
        <v>A</v>
      </c>
    </row>
    <row r="139" spans="2:7" x14ac:dyDescent="0.2">
      <c r="B139" s="1" t="s">
        <v>13</v>
      </c>
      <c r="C139" s="1">
        <v>300111</v>
      </c>
      <c r="D139" s="1" t="s">
        <v>766</v>
      </c>
      <c r="E139" s="59">
        <v>7</v>
      </c>
      <c r="F139" s="28">
        <f>IF($B139="","",SUMIFS($E$4:E139,$B$4:B139,$B139)/SUMIFS($E$4:$E$1048576,$B$4:$B$1048576,$B139))</f>
        <v>0.30069930069930068</v>
      </c>
      <c r="G139" s="2" t="str">
        <f>IF($C139="","",VLOOKUP($F139,Tabla5[],2,1))</f>
        <v>A</v>
      </c>
    </row>
    <row r="140" spans="2:7" x14ac:dyDescent="0.2">
      <c r="B140" s="1" t="s">
        <v>13</v>
      </c>
      <c r="C140" s="1">
        <v>300588</v>
      </c>
      <c r="D140" s="1" t="s">
        <v>450</v>
      </c>
      <c r="E140" s="59">
        <v>7</v>
      </c>
      <c r="F140" s="28">
        <f>IF($B140="","",SUMIFS($E$4:E140,$B$4:B140,$B140)/SUMIFS($E$4:$E$1048576,$B$4:$B$1048576,$B140))</f>
        <v>0.30681818181818182</v>
      </c>
      <c r="G140" s="2" t="str">
        <f>IF($C140="","",VLOOKUP($F140,Tabla5[],2,1))</f>
        <v>A</v>
      </c>
    </row>
    <row r="141" spans="2:7" x14ac:dyDescent="0.2">
      <c r="B141" s="1" t="s">
        <v>13</v>
      </c>
      <c r="C141" s="1">
        <v>300112</v>
      </c>
      <c r="D141" s="1" t="s">
        <v>765</v>
      </c>
      <c r="E141" s="59">
        <v>7</v>
      </c>
      <c r="F141" s="28">
        <f>IF($B141="","",SUMIFS($E$4:E141,$B$4:B141,$B141)/SUMIFS($E$4:$E$1048576,$B$4:$B$1048576,$B141))</f>
        <v>0.31293706293706292</v>
      </c>
      <c r="G141" s="2" t="str">
        <f>IF($C141="","",VLOOKUP($F141,Tabla5[],2,1))</f>
        <v>A</v>
      </c>
    </row>
    <row r="142" spans="2:7" x14ac:dyDescent="0.2">
      <c r="B142" s="1" t="s">
        <v>13</v>
      </c>
      <c r="C142" s="1">
        <v>300154</v>
      </c>
      <c r="D142" s="1" t="s">
        <v>751</v>
      </c>
      <c r="E142" s="59">
        <v>6</v>
      </c>
      <c r="F142" s="28">
        <f>IF($B142="","",SUMIFS($E$4:E142,$B$4:B142,$B142)/SUMIFS($E$4:$E$1048576,$B$4:$B$1048576,$B142))</f>
        <v>0.31818181818181818</v>
      </c>
      <c r="G142" s="2" t="str">
        <f>IF($C142="","",VLOOKUP($F142,Tabla5[],2,1))</f>
        <v>A</v>
      </c>
    </row>
    <row r="143" spans="2:7" x14ac:dyDescent="0.2">
      <c r="B143" s="1" t="s">
        <v>13</v>
      </c>
      <c r="C143" s="1">
        <v>300953</v>
      </c>
      <c r="D143" s="1" t="s">
        <v>122</v>
      </c>
      <c r="E143" s="59">
        <v>6</v>
      </c>
      <c r="F143" s="28">
        <f>IF($B143="","",SUMIFS($E$4:E143,$B$4:B143,$B143)/SUMIFS($E$4:$E$1048576,$B$4:$B$1048576,$B143))</f>
        <v>0.32342657342657344</v>
      </c>
      <c r="G143" s="2" t="str">
        <f>IF($C143="","",VLOOKUP($F143,Tabla5[],2,1))</f>
        <v>A</v>
      </c>
    </row>
    <row r="144" spans="2:7" x14ac:dyDescent="0.2">
      <c r="B144" s="1" t="s">
        <v>13</v>
      </c>
      <c r="C144" s="1">
        <v>300440</v>
      </c>
      <c r="D144" s="1" t="s">
        <v>568</v>
      </c>
      <c r="E144" s="59">
        <v>6</v>
      </c>
      <c r="F144" s="28">
        <f>IF($B144="","",SUMIFS($E$4:E144,$B$4:B144,$B144)/SUMIFS($E$4:$E$1048576,$B$4:$B$1048576,$B144))</f>
        <v>0.32867132867132864</v>
      </c>
      <c r="G144" s="2" t="str">
        <f>IF($C144="","",VLOOKUP($F144,Tabla5[],2,1))</f>
        <v>A</v>
      </c>
    </row>
    <row r="145" spans="2:7" x14ac:dyDescent="0.2">
      <c r="B145" s="1" t="s">
        <v>13</v>
      </c>
      <c r="C145" s="1">
        <v>300289</v>
      </c>
      <c r="D145" s="1" t="s">
        <v>667</v>
      </c>
      <c r="E145" s="59">
        <v>6</v>
      </c>
      <c r="F145" s="28">
        <f>IF($B145="","",SUMIFS($E$4:E145,$B$4:B145,$B145)/SUMIFS($E$4:$E$1048576,$B$4:$B$1048576,$B145))</f>
        <v>0.33391608391608391</v>
      </c>
      <c r="G145" s="2" t="str">
        <f>IF($C145="","",VLOOKUP($F145,Tabla5[],2,1))</f>
        <v>A</v>
      </c>
    </row>
    <row r="146" spans="2:7" x14ac:dyDescent="0.2">
      <c r="B146" s="1" t="s">
        <v>13</v>
      </c>
      <c r="C146" s="1">
        <v>300472</v>
      </c>
      <c r="D146" s="1" t="s">
        <v>543</v>
      </c>
      <c r="E146" s="59">
        <v>6</v>
      </c>
      <c r="F146" s="28">
        <f>IF($B146="","",SUMIFS($E$4:E146,$B$4:B146,$B146)/SUMIFS($E$4:$E$1048576,$B$4:$B$1048576,$B146))</f>
        <v>0.33916083916083917</v>
      </c>
      <c r="G146" s="2" t="str">
        <f>IF($C146="","",VLOOKUP($F146,Tabla5[],2,1))</f>
        <v>A</v>
      </c>
    </row>
    <row r="147" spans="2:7" x14ac:dyDescent="0.2">
      <c r="B147" s="1" t="s">
        <v>13</v>
      </c>
      <c r="C147" s="1">
        <v>300093</v>
      </c>
      <c r="D147" s="1" t="s">
        <v>415</v>
      </c>
      <c r="E147" s="59">
        <v>6</v>
      </c>
      <c r="F147" s="28">
        <f>IF($B147="","",SUMIFS($E$4:E147,$B$4:B147,$B147)/SUMIFS($E$4:$E$1048576,$B$4:$B$1048576,$B147))</f>
        <v>0.34440559440559443</v>
      </c>
      <c r="G147" s="2" t="str">
        <f>IF($C147="","",VLOOKUP($F147,Tabla5[],2,1))</f>
        <v>A</v>
      </c>
    </row>
    <row r="148" spans="2:7" x14ac:dyDescent="0.2">
      <c r="B148" s="1" t="s">
        <v>13</v>
      </c>
      <c r="C148" s="1">
        <v>300273</v>
      </c>
      <c r="D148" s="1" t="s">
        <v>679</v>
      </c>
      <c r="E148" s="59">
        <v>6</v>
      </c>
      <c r="F148" s="28">
        <f>IF($B148="","",SUMIFS($E$4:E148,$B$4:B148,$B148)/SUMIFS($E$4:$E$1048576,$B$4:$B$1048576,$B148))</f>
        <v>0.34965034965034963</v>
      </c>
      <c r="G148" s="2" t="str">
        <f>IF($C148="","",VLOOKUP($F148,Tabla5[],2,1))</f>
        <v>A</v>
      </c>
    </row>
    <row r="149" spans="2:7" x14ac:dyDescent="0.2">
      <c r="B149" s="1" t="s">
        <v>13</v>
      </c>
      <c r="C149" s="1">
        <v>300305</v>
      </c>
      <c r="D149" s="1" t="s">
        <v>659</v>
      </c>
      <c r="E149" s="59">
        <v>6</v>
      </c>
      <c r="F149" s="28">
        <f>IF($B149="","",SUMIFS($E$4:E149,$B$4:B149,$B149)/SUMIFS($E$4:$E$1048576,$B$4:$B$1048576,$B149))</f>
        <v>0.3548951048951049</v>
      </c>
      <c r="G149" s="2" t="str">
        <f>IF($C149="","",VLOOKUP($F149,Tabla5[],2,1))</f>
        <v>A</v>
      </c>
    </row>
    <row r="150" spans="2:7" x14ac:dyDescent="0.2">
      <c r="B150" s="1" t="s">
        <v>13</v>
      </c>
      <c r="C150" s="1">
        <v>300276</v>
      </c>
      <c r="D150" s="1" t="s">
        <v>676</v>
      </c>
      <c r="E150" s="59">
        <v>6</v>
      </c>
      <c r="F150" s="28">
        <f>IF($B150="","",SUMIFS($E$4:E150,$B$4:B150,$B150)/SUMIFS($E$4:$E$1048576,$B$4:$B$1048576,$B150))</f>
        <v>0.36013986013986016</v>
      </c>
      <c r="G150" s="2" t="str">
        <f>IF($C150="","",VLOOKUP($F150,Tabla5[],2,1))</f>
        <v>A</v>
      </c>
    </row>
    <row r="151" spans="2:7" x14ac:dyDescent="0.2">
      <c r="B151" s="1" t="s">
        <v>13</v>
      </c>
      <c r="C151" s="1">
        <v>300603</v>
      </c>
      <c r="D151" s="1" t="s">
        <v>439</v>
      </c>
      <c r="E151" s="59">
        <v>6</v>
      </c>
      <c r="F151" s="28">
        <f>IF($B151="","",SUMIFS($E$4:E151,$B$4:B151,$B151)/SUMIFS($E$4:$E$1048576,$B$4:$B$1048576,$B151))</f>
        <v>0.36538461538461536</v>
      </c>
      <c r="G151" s="2" t="str">
        <f>IF($C151="","",VLOOKUP($F151,Tabla5[],2,1))</f>
        <v>A</v>
      </c>
    </row>
    <row r="152" spans="2:7" x14ac:dyDescent="0.2">
      <c r="B152" s="1" t="s">
        <v>13</v>
      </c>
      <c r="C152" s="1">
        <v>300284</v>
      </c>
      <c r="D152" s="1" t="s">
        <v>670</v>
      </c>
      <c r="E152" s="59">
        <v>6</v>
      </c>
      <c r="F152" s="28">
        <f>IF($B152="","",SUMIFS($E$4:E152,$B$4:B152,$B152)/SUMIFS($E$4:$E$1048576,$B$4:$B$1048576,$B152))</f>
        <v>0.37062937062937062</v>
      </c>
      <c r="G152" s="2" t="str">
        <f>IF($C152="","",VLOOKUP($F152,Tabla5[],2,1))</f>
        <v>A</v>
      </c>
    </row>
    <row r="153" spans="2:7" x14ac:dyDescent="0.2">
      <c r="B153" s="1" t="s">
        <v>13</v>
      </c>
      <c r="C153" s="1">
        <v>300228</v>
      </c>
      <c r="D153" s="1" t="s">
        <v>710</v>
      </c>
      <c r="E153" s="59">
        <v>6</v>
      </c>
      <c r="F153" s="28">
        <f>IF($B153="","",SUMIFS($E$4:E153,$B$4:B153,$B153)/SUMIFS($E$4:$E$1048576,$B$4:$B$1048576,$B153))</f>
        <v>0.37587412587412589</v>
      </c>
      <c r="G153" s="2" t="str">
        <f>IF($C153="","",VLOOKUP($F153,Tabla5[],2,1))</f>
        <v>A</v>
      </c>
    </row>
    <row r="154" spans="2:7" x14ac:dyDescent="0.2">
      <c r="B154" s="1" t="s">
        <v>13</v>
      </c>
      <c r="C154" s="1">
        <v>300285</v>
      </c>
      <c r="D154" s="1" t="s">
        <v>669</v>
      </c>
      <c r="E154" s="59">
        <v>6</v>
      </c>
      <c r="F154" s="28">
        <f>IF($B154="","",SUMIFS($E$4:E154,$B$4:B154,$B154)/SUMIFS($E$4:$E$1048576,$B$4:$B$1048576,$B154))</f>
        <v>0.38111888111888109</v>
      </c>
      <c r="G154" s="2" t="str">
        <f>IF($C154="","",VLOOKUP($F154,Tabla5[],2,1))</f>
        <v>A</v>
      </c>
    </row>
    <row r="155" spans="2:7" x14ac:dyDescent="0.2">
      <c r="B155" s="1" t="s">
        <v>13</v>
      </c>
      <c r="C155" s="1">
        <v>300313</v>
      </c>
      <c r="D155" s="1" t="s">
        <v>654</v>
      </c>
      <c r="E155" s="59">
        <v>6</v>
      </c>
      <c r="F155" s="28">
        <f>IF($B155="","",SUMIFS($E$4:E155,$B$4:B155,$B155)/SUMIFS($E$4:$E$1048576,$B$4:$B$1048576,$B155))</f>
        <v>0.38636363636363635</v>
      </c>
      <c r="G155" s="2" t="str">
        <f>IF($C155="","",VLOOKUP($F155,Tabla5[],2,1))</f>
        <v>A</v>
      </c>
    </row>
    <row r="156" spans="2:7" x14ac:dyDescent="0.2">
      <c r="B156" s="1" t="s">
        <v>13</v>
      </c>
      <c r="C156" s="1">
        <v>300024</v>
      </c>
      <c r="D156" s="1" t="s">
        <v>808</v>
      </c>
      <c r="E156" s="59">
        <v>6</v>
      </c>
      <c r="F156" s="28">
        <f>IF($B156="","",SUMIFS($E$4:E156,$B$4:B156,$B156)/SUMIFS($E$4:$E$1048576,$B$4:$B$1048576,$B156))</f>
        <v>0.39160839160839161</v>
      </c>
      <c r="G156" s="2" t="str">
        <f>IF($C156="","",VLOOKUP($F156,Tabla5[],2,1))</f>
        <v>A</v>
      </c>
    </row>
    <row r="157" spans="2:7" x14ac:dyDescent="0.2">
      <c r="B157" s="1" t="s">
        <v>13</v>
      </c>
      <c r="C157" s="1">
        <v>300337</v>
      </c>
      <c r="D157" s="1" t="s">
        <v>639</v>
      </c>
      <c r="E157" s="59">
        <v>6</v>
      </c>
      <c r="F157" s="28">
        <f>IF($B157="","",SUMIFS($E$4:E157,$B$4:B157,$B157)/SUMIFS($E$4:$E$1048576,$B$4:$B$1048576,$B157))</f>
        <v>0.39685314685314688</v>
      </c>
      <c r="G157" s="2" t="str">
        <f>IF($C157="","",VLOOKUP($F157,Tabla5[],2,1))</f>
        <v>A</v>
      </c>
    </row>
    <row r="158" spans="2:7" x14ac:dyDescent="0.2">
      <c r="B158" s="1" t="s">
        <v>13</v>
      </c>
      <c r="C158" s="1">
        <v>300405</v>
      </c>
      <c r="D158" s="1" t="s">
        <v>145</v>
      </c>
      <c r="E158" s="59">
        <v>6</v>
      </c>
      <c r="F158" s="28">
        <f>IF($B158="","",SUMIFS($E$4:E158,$B$4:B158,$B158)/SUMIFS($E$4:$E$1048576,$B$4:$B$1048576,$B158))</f>
        <v>0.40209790209790208</v>
      </c>
      <c r="G158" s="2" t="str">
        <f>IF($C158="","",VLOOKUP($F158,Tabla5[],2,1))</f>
        <v>A</v>
      </c>
    </row>
    <row r="159" spans="2:7" x14ac:dyDescent="0.2">
      <c r="B159" s="1" t="s">
        <v>13</v>
      </c>
      <c r="C159" s="1">
        <v>300658</v>
      </c>
      <c r="D159" s="1" t="s">
        <v>389</v>
      </c>
      <c r="E159" s="59">
        <v>6</v>
      </c>
      <c r="F159" s="28">
        <f>IF($B159="","",SUMIFS($E$4:E159,$B$4:B159,$B159)/SUMIFS($E$4:$E$1048576,$B$4:$B$1048576,$B159))</f>
        <v>0.40734265734265734</v>
      </c>
      <c r="G159" s="2" t="str">
        <f>IF($C159="","",VLOOKUP($F159,Tabla5[],2,1))</f>
        <v>A</v>
      </c>
    </row>
    <row r="160" spans="2:7" x14ac:dyDescent="0.2">
      <c r="B160" s="1" t="s">
        <v>13</v>
      </c>
      <c r="C160" s="1">
        <v>300450</v>
      </c>
      <c r="D160" s="1" t="s">
        <v>560</v>
      </c>
      <c r="E160" s="59">
        <v>6</v>
      </c>
      <c r="F160" s="28">
        <f>IF($B160="","",SUMIFS($E$4:E160,$B$4:B160,$B160)/SUMIFS($E$4:$E$1048576,$B$4:$B$1048576,$B160))</f>
        <v>0.41258741258741261</v>
      </c>
      <c r="G160" s="2" t="str">
        <f>IF($C160="","",VLOOKUP($F160,Tabla5[],2,1))</f>
        <v>A</v>
      </c>
    </row>
    <row r="161" spans="2:7" x14ac:dyDescent="0.2">
      <c r="B161" s="1" t="s">
        <v>13</v>
      </c>
      <c r="C161" s="1">
        <v>300148</v>
      </c>
      <c r="D161" s="1" t="s">
        <v>658</v>
      </c>
      <c r="E161" s="59">
        <v>6</v>
      </c>
      <c r="F161" s="28">
        <f>IF($B161="","",SUMIFS($E$4:E161,$B$4:B161,$B161)/SUMIFS($E$4:$E$1048576,$B$4:$B$1048576,$B161))</f>
        <v>0.41783216783216781</v>
      </c>
      <c r="G161" s="2" t="str">
        <f>IF($C161="","",VLOOKUP($F161,Tabla5[],2,1))</f>
        <v>A</v>
      </c>
    </row>
    <row r="162" spans="2:7" x14ac:dyDescent="0.2">
      <c r="B162" s="1" t="s">
        <v>13</v>
      </c>
      <c r="C162" s="1">
        <v>300465</v>
      </c>
      <c r="D162" s="1" t="s">
        <v>389</v>
      </c>
      <c r="E162" s="59">
        <v>6</v>
      </c>
      <c r="F162" s="28">
        <f>IF($B162="","",SUMIFS($E$4:E162,$B$4:B162,$B162)/SUMIFS($E$4:$E$1048576,$B$4:$B$1048576,$B162))</f>
        <v>0.42307692307692307</v>
      </c>
      <c r="G162" s="2" t="str">
        <f>IF($C162="","",VLOOKUP($F162,Tabla5[],2,1))</f>
        <v>A</v>
      </c>
    </row>
    <row r="163" spans="2:7" x14ac:dyDescent="0.2">
      <c r="B163" s="1" t="s">
        <v>13</v>
      </c>
      <c r="C163" s="1">
        <v>300681</v>
      </c>
      <c r="D163" s="1" t="s">
        <v>372</v>
      </c>
      <c r="E163" s="59">
        <v>6</v>
      </c>
      <c r="F163" s="28">
        <f>IF($B163="","",SUMIFS($E$4:E163,$B$4:B163,$B163)/SUMIFS($E$4:$E$1048576,$B$4:$B$1048576,$B163))</f>
        <v>0.42832167832167833</v>
      </c>
      <c r="G163" s="2" t="str">
        <f>IF($C163="","",VLOOKUP($F163,Tabla5[],2,1))</f>
        <v>A</v>
      </c>
    </row>
    <row r="164" spans="2:7" x14ac:dyDescent="0.2">
      <c r="B164" s="1" t="s">
        <v>13</v>
      </c>
      <c r="C164" s="1">
        <v>300982</v>
      </c>
      <c r="D164" s="1" t="s">
        <v>94</v>
      </c>
      <c r="E164" s="59">
        <v>6</v>
      </c>
      <c r="F164" s="28">
        <f>IF($B164="","",SUMIFS($E$4:E164,$B$4:B164,$B164)/SUMIFS($E$4:$E$1048576,$B$4:$B$1048576,$B164))</f>
        <v>0.43356643356643354</v>
      </c>
      <c r="G164" s="2" t="str">
        <f>IF($C164="","",VLOOKUP($F164,Tabla5[],2,1))</f>
        <v>A</v>
      </c>
    </row>
    <row r="165" spans="2:7" x14ac:dyDescent="0.2">
      <c r="B165" s="1" t="s">
        <v>13</v>
      </c>
      <c r="C165" s="1">
        <v>300035</v>
      </c>
      <c r="D165" s="1" t="s">
        <v>802</v>
      </c>
      <c r="E165" s="59">
        <v>6</v>
      </c>
      <c r="F165" s="28">
        <f>IF($B165="","",SUMIFS($E$4:E165,$B$4:B165,$B165)/SUMIFS($E$4:$E$1048576,$B$4:$B$1048576,$B165))</f>
        <v>0.4388111888111888</v>
      </c>
      <c r="G165" s="2" t="str">
        <f>IF($C165="","",VLOOKUP($F165,Tabla5[],2,1))</f>
        <v>A</v>
      </c>
    </row>
    <row r="166" spans="2:7" x14ac:dyDescent="0.2">
      <c r="B166" s="1" t="s">
        <v>13</v>
      </c>
      <c r="C166" s="1">
        <v>301001</v>
      </c>
      <c r="D166" s="1" t="s">
        <v>76</v>
      </c>
      <c r="E166" s="59">
        <v>6</v>
      </c>
      <c r="F166" s="28">
        <f>IF($B166="","",SUMIFS($E$4:E166,$B$4:B166,$B166)/SUMIFS($E$4:$E$1048576,$B$4:$B$1048576,$B166))</f>
        <v>0.44405594405594406</v>
      </c>
      <c r="G166" s="2" t="str">
        <f>IF($C166="","",VLOOKUP($F166,Tabla5[],2,1))</f>
        <v>A</v>
      </c>
    </row>
    <row r="167" spans="2:7" x14ac:dyDescent="0.2">
      <c r="B167" s="1" t="s">
        <v>13</v>
      </c>
      <c r="C167" s="1">
        <v>300100</v>
      </c>
      <c r="D167" s="1" t="s">
        <v>772</v>
      </c>
      <c r="E167" s="59">
        <v>6</v>
      </c>
      <c r="F167" s="28">
        <f>IF($B167="","",SUMIFS($E$4:E167,$B$4:B167,$B167)/SUMIFS($E$4:$E$1048576,$B$4:$B$1048576,$B167))</f>
        <v>0.44930069930069932</v>
      </c>
      <c r="G167" s="2" t="str">
        <f>IF($C167="","",VLOOKUP($F167,Tabla5[],2,1))</f>
        <v>A</v>
      </c>
    </row>
    <row r="168" spans="2:7" x14ac:dyDescent="0.2">
      <c r="B168" s="1" t="s">
        <v>13</v>
      </c>
      <c r="C168" s="1">
        <v>301026</v>
      </c>
      <c r="D168" s="1" t="s">
        <v>51</v>
      </c>
      <c r="E168" s="59">
        <v>6</v>
      </c>
      <c r="F168" s="28">
        <f>IF($B168="","",SUMIFS($E$4:E168,$B$4:B168,$B168)/SUMIFS($E$4:$E$1048576,$B$4:$B$1048576,$B168))</f>
        <v>0.45454545454545453</v>
      </c>
      <c r="G168" s="2" t="str">
        <f>IF($C168="","",VLOOKUP($F168,Tabla5[],2,1))</f>
        <v>A</v>
      </c>
    </row>
    <row r="169" spans="2:7" x14ac:dyDescent="0.2">
      <c r="B169" s="1" t="s">
        <v>13</v>
      </c>
      <c r="C169" s="1">
        <v>300696</v>
      </c>
      <c r="D169" s="1" t="s">
        <v>361</v>
      </c>
      <c r="E169" s="59">
        <v>6</v>
      </c>
      <c r="F169" s="28">
        <f>IF($B169="","",SUMIFS($E$4:E169,$B$4:B169,$B169)/SUMIFS($E$4:$E$1048576,$B$4:$B$1048576,$B169))</f>
        <v>0.45979020979020979</v>
      </c>
      <c r="G169" s="2" t="str">
        <f>IF($C169="","",VLOOKUP($F169,Tabla5[],2,1))</f>
        <v>A</v>
      </c>
    </row>
    <row r="170" spans="2:7" x14ac:dyDescent="0.2">
      <c r="B170" s="1" t="s">
        <v>13</v>
      </c>
      <c r="C170" s="1">
        <v>300311</v>
      </c>
      <c r="D170" s="1" t="s">
        <v>656</v>
      </c>
      <c r="E170" s="59">
        <v>6</v>
      </c>
      <c r="F170" s="28">
        <f>IF($B170="","",SUMIFS($E$4:E170,$B$4:B170,$B170)/SUMIFS($E$4:$E$1048576,$B$4:$B$1048576,$B170))</f>
        <v>0.46503496503496505</v>
      </c>
      <c r="G170" s="2" t="str">
        <f>IF($C170="","",VLOOKUP($F170,Tabla5[],2,1))</f>
        <v>A</v>
      </c>
    </row>
    <row r="171" spans="2:7" x14ac:dyDescent="0.2">
      <c r="B171" s="1" t="s">
        <v>13</v>
      </c>
      <c r="C171" s="1">
        <v>300703</v>
      </c>
      <c r="D171" s="1" t="s">
        <v>354</v>
      </c>
      <c r="E171" s="59">
        <v>6</v>
      </c>
      <c r="F171" s="28">
        <f>IF($B171="","",SUMIFS($E$4:E171,$B$4:B171,$B171)/SUMIFS($E$4:$E$1048576,$B$4:$B$1048576,$B171))</f>
        <v>0.47027972027972026</v>
      </c>
      <c r="G171" s="2" t="str">
        <f>IF($C171="","",VLOOKUP($F171,Tabla5[],2,1))</f>
        <v>A</v>
      </c>
    </row>
    <row r="172" spans="2:7" x14ac:dyDescent="0.2">
      <c r="B172" s="1" t="s">
        <v>13</v>
      </c>
      <c r="C172" s="1">
        <v>300554</v>
      </c>
      <c r="D172" s="1" t="s">
        <v>475</v>
      </c>
      <c r="E172" s="59">
        <v>6</v>
      </c>
      <c r="F172" s="28">
        <f>IF($B172="","",SUMIFS($E$4:E172,$B$4:B172,$B172)/SUMIFS($E$4:$E$1048576,$B$4:$B$1048576,$B172))</f>
        <v>0.47552447552447552</v>
      </c>
      <c r="G172" s="2" t="str">
        <f>IF($C172="","",VLOOKUP($F172,Tabla5[],2,1))</f>
        <v>A</v>
      </c>
    </row>
    <row r="173" spans="2:7" x14ac:dyDescent="0.2">
      <c r="B173" s="1" t="s">
        <v>13</v>
      </c>
      <c r="C173" s="1">
        <v>300213</v>
      </c>
      <c r="D173" s="1" t="s">
        <v>720</v>
      </c>
      <c r="E173" s="59">
        <v>6</v>
      </c>
      <c r="F173" s="28">
        <f>IF($B173="","",SUMIFS($E$4:E173,$B$4:B173,$B173)/SUMIFS($E$4:$E$1048576,$B$4:$B$1048576,$B173))</f>
        <v>0.48076923076923078</v>
      </c>
      <c r="G173" s="2" t="str">
        <f>IF($C173="","",VLOOKUP($F173,Tabla5[],2,1))</f>
        <v>A</v>
      </c>
    </row>
    <row r="174" spans="2:7" x14ac:dyDescent="0.2">
      <c r="B174" s="1" t="s">
        <v>13</v>
      </c>
      <c r="C174" s="1">
        <v>300503</v>
      </c>
      <c r="D174" s="1" t="s">
        <v>520</v>
      </c>
      <c r="E174" s="59">
        <v>6</v>
      </c>
      <c r="F174" s="28">
        <f>IF($B174="","",SUMIFS($E$4:E174,$B$4:B174,$B174)/SUMIFS($E$4:$E$1048576,$B$4:$B$1048576,$B174))</f>
        <v>0.48601398601398599</v>
      </c>
      <c r="G174" s="2" t="str">
        <f>IF($C174="","",VLOOKUP($F174,Tabla5[],2,1))</f>
        <v>A</v>
      </c>
    </row>
    <row r="175" spans="2:7" x14ac:dyDescent="0.2">
      <c r="B175" s="1" t="s">
        <v>13</v>
      </c>
      <c r="C175" s="1">
        <v>300504</v>
      </c>
      <c r="D175" s="1" t="s">
        <v>519</v>
      </c>
      <c r="E175" s="59">
        <v>6</v>
      </c>
      <c r="F175" s="28">
        <f>IF($B175="","",SUMIFS($E$4:E175,$B$4:B175,$B175)/SUMIFS($E$4:$E$1048576,$B$4:$B$1048576,$B175))</f>
        <v>0.49125874125874125</v>
      </c>
      <c r="G175" s="2" t="str">
        <f>IF($C175="","",VLOOKUP($F175,Tabla5[],2,1))</f>
        <v>A</v>
      </c>
    </row>
    <row r="176" spans="2:7" x14ac:dyDescent="0.2">
      <c r="B176" s="1" t="s">
        <v>13</v>
      </c>
      <c r="C176" s="1">
        <v>300264</v>
      </c>
      <c r="D176" s="1" t="s">
        <v>684</v>
      </c>
      <c r="E176" s="59">
        <v>5</v>
      </c>
      <c r="F176" s="28">
        <f>IF($B176="","",SUMIFS($E$4:E176,$B$4:B176,$B176)/SUMIFS($E$4:$E$1048576,$B$4:$B$1048576,$B176))</f>
        <v>0.49562937062937062</v>
      </c>
      <c r="G176" s="2" t="str">
        <f>IF($C176="","",VLOOKUP($F176,Tabla5[],2,1))</f>
        <v>A</v>
      </c>
    </row>
    <row r="177" spans="2:7" x14ac:dyDescent="0.2">
      <c r="B177" s="1" t="s">
        <v>13</v>
      </c>
      <c r="C177" s="1">
        <v>300034</v>
      </c>
      <c r="D177" s="1" t="s">
        <v>693</v>
      </c>
      <c r="E177" s="59">
        <v>5</v>
      </c>
      <c r="F177" s="28">
        <f>IF($B177="","",SUMIFS($E$4:E177,$B$4:B177,$B177)/SUMIFS($E$4:$E$1048576,$B$4:$B$1048576,$B177))</f>
        <v>0.5</v>
      </c>
      <c r="G177" s="2" t="str">
        <f>IF($C177="","",VLOOKUP($F177,Tabla5[],2,1))</f>
        <v>B</v>
      </c>
    </row>
    <row r="178" spans="2:7" x14ac:dyDescent="0.2">
      <c r="B178" s="1" t="s">
        <v>13</v>
      </c>
      <c r="C178" s="1">
        <v>300286</v>
      </c>
      <c r="D178" s="1" t="s">
        <v>668</v>
      </c>
      <c r="E178" s="59">
        <v>5</v>
      </c>
      <c r="F178" s="28">
        <f>IF($B178="","",SUMIFS($E$4:E178,$B$4:B178,$B178)/SUMIFS($E$4:$E$1048576,$B$4:$B$1048576,$B178))</f>
        <v>0.50437062937062938</v>
      </c>
      <c r="G178" s="2" t="str">
        <f>IF($C178="","",VLOOKUP($F178,Tabla5[],2,1))</f>
        <v>B</v>
      </c>
    </row>
    <row r="179" spans="2:7" x14ac:dyDescent="0.2">
      <c r="B179" s="1" t="s">
        <v>13</v>
      </c>
      <c r="C179" s="1">
        <v>300314</v>
      </c>
      <c r="D179" s="1" t="s">
        <v>653</v>
      </c>
      <c r="E179" s="59">
        <v>5</v>
      </c>
      <c r="F179" s="28">
        <f>IF($B179="","",SUMIFS($E$4:E179,$B$4:B179,$B179)/SUMIFS($E$4:$E$1048576,$B$4:$B$1048576,$B179))</f>
        <v>0.50874125874125875</v>
      </c>
      <c r="G179" s="2" t="str">
        <f>IF($C179="","",VLOOKUP($F179,Tabla5[],2,1))</f>
        <v>B</v>
      </c>
    </row>
    <row r="180" spans="2:7" x14ac:dyDescent="0.2">
      <c r="B180" s="1" t="s">
        <v>13</v>
      </c>
      <c r="C180" s="1">
        <v>300251</v>
      </c>
      <c r="D180" s="1" t="s">
        <v>693</v>
      </c>
      <c r="E180" s="59">
        <v>5</v>
      </c>
      <c r="F180" s="28">
        <f>IF($B180="","",SUMIFS($E$4:E180,$B$4:B180,$B180)/SUMIFS($E$4:$E$1048576,$B$4:$B$1048576,$B180))</f>
        <v>0.51311188811188813</v>
      </c>
      <c r="G180" s="2" t="str">
        <f>IF($C180="","",VLOOKUP($F180,Tabla5[],2,1))</f>
        <v>B</v>
      </c>
    </row>
    <row r="181" spans="2:7" x14ac:dyDescent="0.2">
      <c r="B181" s="1" t="s">
        <v>13</v>
      </c>
      <c r="C181" s="1">
        <v>300323</v>
      </c>
      <c r="D181" s="1" t="s">
        <v>646</v>
      </c>
      <c r="E181" s="59">
        <v>5</v>
      </c>
      <c r="F181" s="28">
        <f>IF($B181="","",SUMIFS($E$4:E181,$B$4:B181,$B181)/SUMIFS($E$4:$E$1048576,$B$4:$B$1048576,$B181))</f>
        <v>0.5174825174825175</v>
      </c>
      <c r="G181" s="2" t="str">
        <f>IF($C181="","",VLOOKUP($F181,Tabla5[],2,1))</f>
        <v>B</v>
      </c>
    </row>
    <row r="182" spans="2:7" x14ac:dyDescent="0.2">
      <c r="B182" s="1" t="s">
        <v>13</v>
      </c>
      <c r="C182" s="1">
        <v>300872</v>
      </c>
      <c r="D182" s="1" t="s">
        <v>199</v>
      </c>
      <c r="E182" s="59">
        <v>5</v>
      </c>
      <c r="F182" s="28">
        <f>IF($B182="","",SUMIFS($E$4:E182,$B$4:B182,$B182)/SUMIFS($E$4:$E$1048576,$B$4:$B$1048576,$B182))</f>
        <v>0.52185314685314688</v>
      </c>
      <c r="G182" s="2" t="str">
        <f>IF($C182="","",VLOOKUP($F182,Tabla5[],2,1))</f>
        <v>B</v>
      </c>
    </row>
    <row r="183" spans="2:7" x14ac:dyDescent="0.2">
      <c r="B183" s="1" t="s">
        <v>13</v>
      </c>
      <c r="C183" s="1">
        <v>300208</v>
      </c>
      <c r="D183" s="1" t="s">
        <v>724</v>
      </c>
      <c r="E183" s="59">
        <v>5</v>
      </c>
      <c r="F183" s="28">
        <f>IF($B183="","",SUMIFS($E$4:E183,$B$4:B183,$B183)/SUMIFS($E$4:$E$1048576,$B$4:$B$1048576,$B183))</f>
        <v>0.52622377622377625</v>
      </c>
      <c r="G183" s="2" t="str">
        <f>IF($C183="","",VLOOKUP($F183,Tabla5[],2,1))</f>
        <v>B</v>
      </c>
    </row>
    <row r="184" spans="2:7" x14ac:dyDescent="0.2">
      <c r="B184" s="1" t="s">
        <v>13</v>
      </c>
      <c r="C184" s="1">
        <v>301002</v>
      </c>
      <c r="D184" s="1" t="s">
        <v>75</v>
      </c>
      <c r="E184" s="59">
        <v>5</v>
      </c>
      <c r="F184" s="28">
        <f>IF($B184="","",SUMIFS($E$4:E184,$B$4:B184,$B184)/SUMIFS($E$4:$E$1048576,$B$4:$B$1048576,$B184))</f>
        <v>0.53059440559440563</v>
      </c>
      <c r="G184" s="2" t="str">
        <f>IF($C184="","",VLOOKUP($F184,Tabla5[],2,1))</f>
        <v>B</v>
      </c>
    </row>
    <row r="185" spans="2:7" x14ac:dyDescent="0.2">
      <c r="B185" s="1" t="s">
        <v>13</v>
      </c>
      <c r="C185" s="1">
        <v>300211</v>
      </c>
      <c r="D185" s="1" t="s">
        <v>656</v>
      </c>
      <c r="E185" s="59">
        <v>5</v>
      </c>
      <c r="F185" s="28">
        <f>IF($B185="","",SUMIFS($E$4:E185,$B$4:B185,$B185)/SUMIFS($E$4:$E$1048576,$B$4:$B$1048576,$B185))</f>
        <v>0.534965034965035</v>
      </c>
      <c r="G185" s="2" t="str">
        <f>IF($C185="","",VLOOKUP($F185,Tabla5[],2,1))</f>
        <v>B</v>
      </c>
    </row>
    <row r="186" spans="2:7" x14ac:dyDescent="0.2">
      <c r="B186" s="1" t="s">
        <v>13</v>
      </c>
      <c r="C186" s="1">
        <v>300628</v>
      </c>
      <c r="D186" s="1" t="s">
        <v>416</v>
      </c>
      <c r="E186" s="59">
        <v>5</v>
      </c>
      <c r="F186" s="28">
        <f>IF($B186="","",SUMIFS($E$4:E186,$B$4:B186,$B186)/SUMIFS($E$4:$E$1048576,$B$4:$B$1048576,$B186))</f>
        <v>0.53933566433566438</v>
      </c>
      <c r="G186" s="2" t="str">
        <f>IF($C186="","",VLOOKUP($F186,Tabla5[],2,1))</f>
        <v>B</v>
      </c>
    </row>
    <row r="187" spans="2:7" x14ac:dyDescent="0.2">
      <c r="B187" s="1" t="s">
        <v>13</v>
      </c>
      <c r="C187" s="1">
        <v>300065</v>
      </c>
      <c r="D187" s="1" t="s">
        <v>787</v>
      </c>
      <c r="E187" s="59">
        <v>5</v>
      </c>
      <c r="F187" s="28">
        <f>IF($B187="","",SUMIFS($E$4:E187,$B$4:B187,$B187)/SUMIFS($E$4:$E$1048576,$B$4:$B$1048576,$B187))</f>
        <v>0.54370629370629375</v>
      </c>
      <c r="G187" s="2" t="str">
        <f>IF($C187="","",VLOOKUP($F187,Tabla5[],2,1))</f>
        <v>B</v>
      </c>
    </row>
    <row r="188" spans="2:7" x14ac:dyDescent="0.2">
      <c r="B188" s="1" t="s">
        <v>13</v>
      </c>
      <c r="C188" s="1">
        <v>300650</v>
      </c>
      <c r="D188" s="1" t="s">
        <v>395</v>
      </c>
      <c r="E188" s="59">
        <v>5</v>
      </c>
      <c r="F188" s="28">
        <f>IF($B188="","",SUMIFS($E$4:E188,$B$4:B188,$B188)/SUMIFS($E$4:$E$1048576,$B$4:$B$1048576,$B188))</f>
        <v>0.54807692307692313</v>
      </c>
      <c r="G188" s="2" t="str">
        <f>IF($C188="","",VLOOKUP($F188,Tabla5[],2,1))</f>
        <v>B</v>
      </c>
    </row>
    <row r="189" spans="2:7" x14ac:dyDescent="0.2">
      <c r="B189" s="1" t="s">
        <v>13</v>
      </c>
      <c r="C189" s="1">
        <v>300436</v>
      </c>
      <c r="D189" s="1" t="s">
        <v>571</v>
      </c>
      <c r="E189" s="59">
        <v>5</v>
      </c>
      <c r="F189" s="28">
        <f>IF($B189="","",SUMIFS($E$4:E189,$B$4:B189,$B189)/SUMIFS($E$4:$E$1048576,$B$4:$B$1048576,$B189))</f>
        <v>0.55244755244755239</v>
      </c>
      <c r="G189" s="2" t="str">
        <f>IF($C189="","",VLOOKUP($F189,Tabla5[],2,1))</f>
        <v>B</v>
      </c>
    </row>
    <row r="190" spans="2:7" x14ac:dyDescent="0.2">
      <c r="B190" s="1" t="s">
        <v>13</v>
      </c>
      <c r="C190" s="1">
        <v>300701</v>
      </c>
      <c r="D190" s="1" t="s">
        <v>356</v>
      </c>
      <c r="E190" s="59">
        <v>5</v>
      </c>
      <c r="F190" s="28">
        <f>IF($B190="","",SUMIFS($E$4:E190,$B$4:B190,$B190)/SUMIFS($E$4:$E$1048576,$B$4:$B$1048576,$B190))</f>
        <v>0.55681818181818177</v>
      </c>
      <c r="G190" s="2" t="str">
        <f>IF($C190="","",VLOOKUP($F190,Tabla5[],2,1))</f>
        <v>B</v>
      </c>
    </row>
    <row r="191" spans="2:7" x14ac:dyDescent="0.2">
      <c r="B191" s="1" t="s">
        <v>13</v>
      </c>
      <c r="C191" s="1">
        <v>300439</v>
      </c>
      <c r="D191" s="1" t="s">
        <v>569</v>
      </c>
      <c r="E191" s="59">
        <v>5</v>
      </c>
      <c r="F191" s="28">
        <f>IF($B191="","",SUMIFS($E$4:E191,$B$4:B191,$B191)/SUMIFS($E$4:$E$1048576,$B$4:$B$1048576,$B191))</f>
        <v>0.56118881118881114</v>
      </c>
      <c r="G191" s="2" t="str">
        <f>IF($C191="","",VLOOKUP($F191,Tabla5[],2,1))</f>
        <v>B</v>
      </c>
    </row>
    <row r="192" spans="2:7" x14ac:dyDescent="0.2">
      <c r="B192" s="1" t="s">
        <v>13</v>
      </c>
      <c r="C192" s="1">
        <v>300901</v>
      </c>
      <c r="D192" s="1" t="s">
        <v>171</v>
      </c>
      <c r="E192" s="59">
        <v>5</v>
      </c>
      <c r="F192" s="28">
        <f>IF($B192="","",SUMIFS($E$4:E192,$B$4:B192,$B192)/SUMIFS($E$4:$E$1048576,$B$4:$B$1048576,$B192))</f>
        <v>0.56555944055944052</v>
      </c>
      <c r="G192" s="2" t="str">
        <f>IF($C192="","",VLOOKUP($F192,Tabla5[],2,1))</f>
        <v>B</v>
      </c>
    </row>
    <row r="193" spans="2:7" x14ac:dyDescent="0.2">
      <c r="B193" s="1" t="s">
        <v>13</v>
      </c>
      <c r="C193" s="1">
        <v>300215</v>
      </c>
      <c r="D193" s="1" t="s">
        <v>718</v>
      </c>
      <c r="E193" s="59">
        <v>5</v>
      </c>
      <c r="F193" s="28">
        <f>IF($B193="","",SUMIFS($E$4:E193,$B$4:B193,$B193)/SUMIFS($E$4:$E$1048576,$B$4:$B$1048576,$B193))</f>
        <v>0.56993006993006989</v>
      </c>
      <c r="G193" s="2" t="str">
        <f>IF($C193="","",VLOOKUP($F193,Tabla5[],2,1))</f>
        <v>B</v>
      </c>
    </row>
    <row r="194" spans="2:7" x14ac:dyDescent="0.2">
      <c r="B194" s="1" t="s">
        <v>13</v>
      </c>
      <c r="C194" s="1">
        <v>300973</v>
      </c>
      <c r="D194" s="1" t="s">
        <v>102</v>
      </c>
      <c r="E194" s="59">
        <v>5</v>
      </c>
      <c r="F194" s="28">
        <f>IF($B194="","",SUMIFS($E$4:E194,$B$4:B194,$B194)/SUMIFS($E$4:$E$1048576,$B$4:$B$1048576,$B194))</f>
        <v>0.57430069930069927</v>
      </c>
      <c r="G194" s="2" t="str">
        <f>IF($C194="","",VLOOKUP($F194,Tabla5[],2,1))</f>
        <v>B</v>
      </c>
    </row>
    <row r="195" spans="2:7" x14ac:dyDescent="0.2">
      <c r="B195" s="1" t="s">
        <v>13</v>
      </c>
      <c r="C195" s="1">
        <v>300441</v>
      </c>
      <c r="D195" s="1" t="s">
        <v>567</v>
      </c>
      <c r="E195" s="59">
        <v>5</v>
      </c>
      <c r="F195" s="28">
        <f>IF($B195="","",SUMIFS($E$4:E195,$B$4:B195,$B195)/SUMIFS($E$4:$E$1048576,$B$4:$B$1048576,$B195))</f>
        <v>0.57867132867132864</v>
      </c>
      <c r="G195" s="2" t="str">
        <f>IF($C195="","",VLOOKUP($F195,Tabla5[],2,1))</f>
        <v>B</v>
      </c>
    </row>
    <row r="196" spans="2:7" x14ac:dyDescent="0.2">
      <c r="B196" s="1" t="s">
        <v>13</v>
      </c>
      <c r="C196" s="1">
        <v>301024</v>
      </c>
      <c r="D196" s="1" t="s">
        <v>53</v>
      </c>
      <c r="E196" s="59">
        <v>5</v>
      </c>
      <c r="F196" s="28">
        <f>IF($B196="","",SUMIFS($E$4:E196,$B$4:B196,$B196)/SUMIFS($E$4:$E$1048576,$B$4:$B$1048576,$B196))</f>
        <v>0.58304195804195802</v>
      </c>
      <c r="G196" s="2" t="str">
        <f>IF($C196="","",VLOOKUP($F196,Tabla5[],2,1))</f>
        <v>B</v>
      </c>
    </row>
    <row r="197" spans="2:7" x14ac:dyDescent="0.2">
      <c r="B197" s="1" t="s">
        <v>13</v>
      </c>
      <c r="C197" s="1">
        <v>300218</v>
      </c>
      <c r="D197" s="1" t="s">
        <v>715</v>
      </c>
      <c r="E197" s="59">
        <v>5</v>
      </c>
      <c r="F197" s="28">
        <f>IF($B197="","",SUMIFS($E$4:E197,$B$4:B197,$B197)/SUMIFS($E$4:$E$1048576,$B$4:$B$1048576,$B197))</f>
        <v>0.58741258741258739</v>
      </c>
      <c r="G197" s="2" t="str">
        <f>IF($C197="","",VLOOKUP($F197,Tabla5[],2,1))</f>
        <v>B</v>
      </c>
    </row>
    <row r="198" spans="2:7" x14ac:dyDescent="0.2">
      <c r="B198" s="1" t="s">
        <v>13</v>
      </c>
      <c r="C198" s="1">
        <v>300621</v>
      </c>
      <c r="D198" s="1" t="s">
        <v>421</v>
      </c>
      <c r="E198" s="59">
        <v>5</v>
      </c>
      <c r="F198" s="28">
        <f>IF($B198="","",SUMIFS($E$4:E198,$B$4:B198,$B198)/SUMIFS($E$4:$E$1048576,$B$4:$B$1048576,$B198))</f>
        <v>0.59178321678321677</v>
      </c>
      <c r="G198" s="2" t="str">
        <f>IF($C198="","",VLOOKUP($F198,Tabla5[],2,1))</f>
        <v>B</v>
      </c>
    </row>
    <row r="199" spans="2:7" x14ac:dyDescent="0.2">
      <c r="B199" s="1" t="s">
        <v>13</v>
      </c>
      <c r="C199" s="1">
        <v>300462</v>
      </c>
      <c r="D199" s="1" t="s">
        <v>550</v>
      </c>
      <c r="E199" s="59">
        <v>5</v>
      </c>
      <c r="F199" s="28">
        <f>IF($B199="","",SUMIFS($E$4:E199,$B$4:B199,$B199)/SUMIFS($E$4:$E$1048576,$B$4:$B$1048576,$B199))</f>
        <v>0.59615384615384615</v>
      </c>
      <c r="G199" s="2" t="str">
        <f>IF($C199="","",VLOOKUP($F199,Tabla5[],2,1))</f>
        <v>B</v>
      </c>
    </row>
    <row r="200" spans="2:7" x14ac:dyDescent="0.2">
      <c r="B200" s="1" t="s">
        <v>13</v>
      </c>
      <c r="C200" s="1">
        <v>300168</v>
      </c>
      <c r="D200" s="1" t="s">
        <v>363</v>
      </c>
      <c r="E200" s="59">
        <v>5</v>
      </c>
      <c r="F200" s="28">
        <f>IF($B200="","",SUMIFS($E$4:E200,$B$4:B200,$B200)/SUMIFS($E$4:$E$1048576,$B$4:$B$1048576,$B200))</f>
        <v>0.60052447552447552</v>
      </c>
      <c r="G200" s="2" t="str">
        <f>IF($C200="","",VLOOKUP($F200,Tabla5[],2,1))</f>
        <v>B</v>
      </c>
    </row>
    <row r="201" spans="2:7" x14ac:dyDescent="0.2">
      <c r="B201" s="1" t="s">
        <v>13</v>
      </c>
      <c r="C201" s="1">
        <v>300227</v>
      </c>
      <c r="D201" s="1" t="s">
        <v>640</v>
      </c>
      <c r="E201" s="59">
        <v>5</v>
      </c>
      <c r="F201" s="28">
        <f>IF($B201="","",SUMIFS($E$4:E201,$B$4:B201,$B201)/SUMIFS($E$4:$E$1048576,$B$4:$B$1048576,$B201))</f>
        <v>0.6048951048951049</v>
      </c>
      <c r="G201" s="2" t="str">
        <f>IF($C201="","",VLOOKUP($F201,Tabla5[],2,1))</f>
        <v>B</v>
      </c>
    </row>
    <row r="202" spans="2:7" x14ac:dyDescent="0.2">
      <c r="B202" s="1" t="s">
        <v>13</v>
      </c>
      <c r="C202" s="1">
        <v>300641</v>
      </c>
      <c r="D202" s="1" t="s">
        <v>404</v>
      </c>
      <c r="E202" s="59">
        <v>5</v>
      </c>
      <c r="F202" s="28">
        <f>IF($B202="","",SUMIFS($E$4:E202,$B$4:B202,$B202)/SUMIFS($E$4:$E$1048576,$B$4:$B$1048576,$B202))</f>
        <v>0.60926573426573427</v>
      </c>
      <c r="G202" s="2" t="str">
        <f>IF($C202="","",VLOOKUP($F202,Tabla5[],2,1))</f>
        <v>B</v>
      </c>
    </row>
    <row r="203" spans="2:7" x14ac:dyDescent="0.2">
      <c r="B203" s="1" t="s">
        <v>13</v>
      </c>
      <c r="C203" s="1">
        <v>300498</v>
      </c>
      <c r="D203" s="1" t="s">
        <v>525</v>
      </c>
      <c r="E203" s="59">
        <v>5</v>
      </c>
      <c r="F203" s="28">
        <f>IF($B203="","",SUMIFS($E$4:E203,$B$4:B203,$B203)/SUMIFS($E$4:$E$1048576,$B$4:$B$1048576,$B203))</f>
        <v>0.61363636363636365</v>
      </c>
      <c r="G203" s="2" t="str">
        <f>IF($C203="","",VLOOKUP($F203,Tabla5[],2,1))</f>
        <v>B</v>
      </c>
    </row>
    <row r="204" spans="2:7" x14ac:dyDescent="0.2">
      <c r="B204" s="1" t="s">
        <v>13</v>
      </c>
      <c r="C204" s="1">
        <v>300263</v>
      </c>
      <c r="D204" s="1" t="s">
        <v>685</v>
      </c>
      <c r="E204" s="59">
        <v>5</v>
      </c>
      <c r="F204" s="28">
        <f>IF($B204="","",SUMIFS($E$4:E204,$B$4:B204,$B204)/SUMIFS($E$4:$E$1048576,$B$4:$B$1048576,$B204))</f>
        <v>0.61800699300699302</v>
      </c>
      <c r="G204" s="2" t="str">
        <f>IF($C204="","",VLOOKUP($F204,Tabla5[],2,1))</f>
        <v>B</v>
      </c>
    </row>
    <row r="205" spans="2:7" x14ac:dyDescent="0.2">
      <c r="B205" s="1" t="s">
        <v>13</v>
      </c>
      <c r="C205" s="1">
        <v>300505</v>
      </c>
      <c r="D205" s="1" t="s">
        <v>518</v>
      </c>
      <c r="E205" s="59">
        <v>5</v>
      </c>
      <c r="F205" s="28">
        <f>IF($B205="","",SUMIFS($E$4:E205,$B$4:B205,$B205)/SUMIFS($E$4:$E$1048576,$B$4:$B$1048576,$B205))</f>
        <v>0.6223776223776224</v>
      </c>
      <c r="G205" s="2" t="str">
        <f>IF($C205="","",VLOOKUP($F205,Tabla5[],2,1))</f>
        <v>B</v>
      </c>
    </row>
    <row r="206" spans="2:7" x14ac:dyDescent="0.2">
      <c r="B206" s="1" t="s">
        <v>13</v>
      </c>
      <c r="C206" s="1">
        <v>300683</v>
      </c>
      <c r="D206" s="1" t="s">
        <v>370</v>
      </c>
      <c r="E206" s="59">
        <v>5</v>
      </c>
      <c r="F206" s="28">
        <f>IF($B206="","",SUMIFS($E$4:E206,$B$4:B206,$B206)/SUMIFS($E$4:$E$1048576,$B$4:$B$1048576,$B206))</f>
        <v>0.62674825174825177</v>
      </c>
      <c r="G206" s="2" t="str">
        <f>IF($C206="","",VLOOKUP($F206,Tabla5[],2,1))</f>
        <v>B</v>
      </c>
    </row>
    <row r="207" spans="2:7" x14ac:dyDescent="0.2">
      <c r="B207" s="1" t="s">
        <v>13</v>
      </c>
      <c r="C207" s="1">
        <v>300506</v>
      </c>
      <c r="D207" s="1" t="s">
        <v>517</v>
      </c>
      <c r="E207" s="59">
        <v>5</v>
      </c>
      <c r="F207" s="28">
        <f>IF($B207="","",SUMIFS($E$4:E207,$B$4:B207,$B207)/SUMIFS($E$4:$E$1048576,$B$4:$B$1048576,$B207))</f>
        <v>0.63111888111888115</v>
      </c>
      <c r="G207" s="2" t="str">
        <f>IF($C207="","",VLOOKUP($F207,Tabla5[],2,1))</f>
        <v>B</v>
      </c>
    </row>
    <row r="208" spans="2:7" x14ac:dyDescent="0.2">
      <c r="B208" s="1" t="s">
        <v>13</v>
      </c>
      <c r="C208" s="1">
        <v>300871</v>
      </c>
      <c r="D208" s="1" t="s">
        <v>200</v>
      </c>
      <c r="E208" s="59">
        <v>5</v>
      </c>
      <c r="F208" s="28">
        <f>IF($B208="","",SUMIFS($E$4:E208,$B$4:B208,$B208)/SUMIFS($E$4:$E$1048576,$B$4:$B$1048576,$B208))</f>
        <v>0.63548951048951052</v>
      </c>
      <c r="G208" s="2" t="str">
        <f>IF($C208="","",VLOOKUP($F208,Tabla5[],2,1))</f>
        <v>B</v>
      </c>
    </row>
    <row r="209" spans="2:7" x14ac:dyDescent="0.2">
      <c r="B209" s="1" t="s">
        <v>13</v>
      </c>
      <c r="C209" s="1">
        <v>300523</v>
      </c>
      <c r="D209" s="1" t="s">
        <v>504</v>
      </c>
      <c r="E209" s="59">
        <v>5</v>
      </c>
      <c r="F209" s="28">
        <f>IF($B209="","",SUMIFS($E$4:E209,$B$4:B209,$B209)/SUMIFS($E$4:$E$1048576,$B$4:$B$1048576,$B209))</f>
        <v>0.6398601398601399</v>
      </c>
      <c r="G209" s="2" t="str">
        <f>IF($C209="","",VLOOKUP($F209,Tabla5[],2,1))</f>
        <v>B</v>
      </c>
    </row>
    <row r="210" spans="2:7" x14ac:dyDescent="0.2">
      <c r="B210" s="1" t="s">
        <v>13</v>
      </c>
      <c r="C210" s="1">
        <v>300114</v>
      </c>
      <c r="D210" s="1" t="s">
        <v>763</v>
      </c>
      <c r="E210" s="59">
        <v>5</v>
      </c>
      <c r="F210" s="28">
        <f>IF($B210="","",SUMIFS($E$4:E210,$B$4:B210,$B210)/SUMIFS($E$4:$E$1048576,$B$4:$B$1048576,$B210))</f>
        <v>0.64423076923076927</v>
      </c>
      <c r="G210" s="2" t="str">
        <f>IF($C210="","",VLOOKUP($F210,Tabla5[],2,1))</f>
        <v>B</v>
      </c>
    </row>
    <row r="211" spans="2:7" x14ac:dyDescent="0.2">
      <c r="B211" s="1" t="s">
        <v>13</v>
      </c>
      <c r="C211" s="1">
        <v>300530</v>
      </c>
      <c r="D211" s="1" t="s">
        <v>498</v>
      </c>
      <c r="E211" s="59">
        <v>5</v>
      </c>
      <c r="F211" s="28">
        <f>IF($B211="","",SUMIFS($E$4:E211,$B$4:B211,$B211)/SUMIFS($E$4:$E$1048576,$B$4:$B$1048576,$B211))</f>
        <v>0.64860139860139865</v>
      </c>
      <c r="G211" s="2" t="str">
        <f>IF($C211="","",VLOOKUP($F211,Tabla5[],2,1))</f>
        <v>B</v>
      </c>
    </row>
    <row r="212" spans="2:7" x14ac:dyDescent="0.2">
      <c r="B212" s="1" t="s">
        <v>13</v>
      </c>
      <c r="C212" s="1">
        <v>300905</v>
      </c>
      <c r="D212" s="1" t="s">
        <v>167</v>
      </c>
      <c r="E212" s="59">
        <v>5</v>
      </c>
      <c r="F212" s="28">
        <f>IF($B212="","",SUMIFS($E$4:E212,$B$4:B212,$B212)/SUMIFS($E$4:$E$1048576,$B$4:$B$1048576,$B212))</f>
        <v>0.65297202797202802</v>
      </c>
      <c r="G212" s="2" t="str">
        <f>IF($C212="","",VLOOKUP($F212,Tabla5[],2,1))</f>
        <v>B</v>
      </c>
    </row>
    <row r="213" spans="2:7" x14ac:dyDescent="0.2">
      <c r="B213" s="1" t="s">
        <v>13</v>
      </c>
      <c r="C213" s="1">
        <v>300533</v>
      </c>
      <c r="D213" s="1" t="s">
        <v>495</v>
      </c>
      <c r="E213" s="59">
        <v>5</v>
      </c>
      <c r="F213" s="28">
        <f>IF($B213="","",SUMIFS($E$4:E213,$B$4:B213,$B213)/SUMIFS($E$4:$E$1048576,$B$4:$B$1048576,$B213))</f>
        <v>0.65734265734265729</v>
      </c>
      <c r="G213" s="2" t="str">
        <f>IF($C213="","",VLOOKUP($F213,Tabla5[],2,1))</f>
        <v>B</v>
      </c>
    </row>
    <row r="214" spans="2:7" x14ac:dyDescent="0.2">
      <c r="B214" s="1" t="s">
        <v>13</v>
      </c>
      <c r="C214" s="1">
        <v>300939</v>
      </c>
      <c r="D214" s="1" t="s">
        <v>74</v>
      </c>
      <c r="E214" s="59">
        <v>5</v>
      </c>
      <c r="F214" s="28">
        <f>IF($B214="","",SUMIFS($E$4:E214,$B$4:B214,$B214)/SUMIFS($E$4:$E$1048576,$B$4:$B$1048576,$B214))</f>
        <v>0.66171328671328666</v>
      </c>
      <c r="G214" s="2" t="str">
        <f>IF($C214="","",VLOOKUP($F214,Tabla5[],2,1))</f>
        <v>B</v>
      </c>
    </row>
    <row r="215" spans="2:7" x14ac:dyDescent="0.2">
      <c r="B215" s="1" t="s">
        <v>13</v>
      </c>
      <c r="C215" s="1">
        <v>300553</v>
      </c>
      <c r="D215" s="1" t="s">
        <v>476</v>
      </c>
      <c r="E215" s="59">
        <v>5</v>
      </c>
      <c r="F215" s="28">
        <f>IF($B215="","",SUMIFS($E$4:E215,$B$4:B215,$B215)/SUMIFS($E$4:$E$1048576,$B$4:$B$1048576,$B215))</f>
        <v>0.66608391608391604</v>
      </c>
      <c r="G215" s="2" t="str">
        <f>IF($C215="","",VLOOKUP($F215,Tabla5[],2,1))</f>
        <v>B</v>
      </c>
    </row>
    <row r="216" spans="2:7" x14ac:dyDescent="0.2">
      <c r="B216" s="1" t="s">
        <v>13</v>
      </c>
      <c r="C216" s="1">
        <v>300294</v>
      </c>
      <c r="D216" s="1" t="s">
        <v>664</v>
      </c>
      <c r="E216" s="59">
        <v>5</v>
      </c>
      <c r="F216" s="28">
        <f>IF($B216="","",SUMIFS($E$4:E216,$B$4:B216,$B216)/SUMIFS($E$4:$E$1048576,$B$4:$B$1048576,$B216))</f>
        <v>0.67045454545454541</v>
      </c>
      <c r="G216" s="2" t="str">
        <f>IF($C216="","",VLOOKUP($F216,Tabla5[],2,1))</f>
        <v>B</v>
      </c>
    </row>
    <row r="217" spans="2:7" x14ac:dyDescent="0.2">
      <c r="B217" s="1" t="s">
        <v>13</v>
      </c>
      <c r="C217" s="1">
        <v>300559</v>
      </c>
      <c r="D217" s="1" t="s">
        <v>471</v>
      </c>
      <c r="E217" s="59">
        <v>5</v>
      </c>
      <c r="F217" s="28">
        <f>IF($B217="","",SUMIFS($E$4:E217,$B$4:B217,$B217)/SUMIFS($E$4:$E$1048576,$B$4:$B$1048576,$B217))</f>
        <v>0.67482517482517479</v>
      </c>
      <c r="G217" s="2" t="str">
        <f>IF($C217="","",VLOOKUP($F217,Tabla5[],2,1))</f>
        <v>B</v>
      </c>
    </row>
    <row r="218" spans="2:7" x14ac:dyDescent="0.2">
      <c r="B218" s="1" t="s">
        <v>13</v>
      </c>
      <c r="C218" s="1">
        <v>300304</v>
      </c>
      <c r="D218" s="1" t="s">
        <v>660</v>
      </c>
      <c r="E218" s="59">
        <v>5</v>
      </c>
      <c r="F218" s="28">
        <f>IF($B218="","",SUMIFS($E$4:E218,$B$4:B218,$B218)/SUMIFS($E$4:$E$1048576,$B$4:$B$1048576,$B218))</f>
        <v>0.67919580419580416</v>
      </c>
      <c r="G218" s="2" t="str">
        <f>IF($C218="","",VLOOKUP($F218,Tabla5[],2,1))</f>
        <v>B</v>
      </c>
    </row>
    <row r="219" spans="2:7" x14ac:dyDescent="0.2">
      <c r="B219" s="1" t="s">
        <v>13</v>
      </c>
      <c r="C219" s="1">
        <v>300561</v>
      </c>
      <c r="D219" s="1" t="s">
        <v>129</v>
      </c>
      <c r="E219" s="59">
        <v>5</v>
      </c>
      <c r="F219" s="28">
        <f>IF($B219="","",SUMIFS($E$4:E219,$B$4:B219,$B219)/SUMIFS($E$4:$E$1048576,$B$4:$B$1048576,$B219))</f>
        <v>0.68356643356643354</v>
      </c>
      <c r="G219" s="2" t="str">
        <f>IF($C219="","",VLOOKUP($F219,Tabla5[],2,1))</f>
        <v>B</v>
      </c>
    </row>
    <row r="220" spans="2:7" x14ac:dyDescent="0.2">
      <c r="B220" s="1" t="s">
        <v>13</v>
      </c>
      <c r="C220" s="1">
        <v>300036</v>
      </c>
      <c r="D220" s="1" t="s">
        <v>657</v>
      </c>
      <c r="E220" s="59">
        <v>5</v>
      </c>
      <c r="F220" s="28">
        <f>IF($B220="","",SUMIFS($E$4:E220,$B$4:B220,$B220)/SUMIFS($E$4:$E$1048576,$B$4:$B$1048576,$B220))</f>
        <v>0.68793706293706292</v>
      </c>
      <c r="G220" s="2" t="str">
        <f>IF($C220="","",VLOOKUP($F220,Tabla5[],2,1))</f>
        <v>B</v>
      </c>
    </row>
    <row r="221" spans="2:7" x14ac:dyDescent="0.2">
      <c r="B221" s="1" t="s">
        <v>13</v>
      </c>
      <c r="C221" s="1">
        <v>300236</v>
      </c>
      <c r="D221" s="1" t="s">
        <v>704</v>
      </c>
      <c r="E221" s="59">
        <v>5</v>
      </c>
      <c r="F221" s="28">
        <f>IF($B221="","",SUMIFS($E$4:E221,$B$4:B221,$B221)/SUMIFS($E$4:$E$1048576,$B$4:$B$1048576,$B221))</f>
        <v>0.69230769230769229</v>
      </c>
      <c r="G221" s="2" t="str">
        <f>IF($C221="","",VLOOKUP($F221,Tabla5[],2,1))</f>
        <v>B</v>
      </c>
    </row>
    <row r="222" spans="2:7" x14ac:dyDescent="0.2">
      <c r="B222" s="1" t="s">
        <v>13</v>
      </c>
      <c r="C222" s="1">
        <v>300242</v>
      </c>
      <c r="D222" s="1" t="s">
        <v>700</v>
      </c>
      <c r="E222" s="59">
        <v>5</v>
      </c>
      <c r="F222" s="28">
        <f>IF($B222="","",SUMIFS($E$4:E222,$B$4:B222,$B222)/SUMIFS($E$4:$E$1048576,$B$4:$B$1048576,$B222))</f>
        <v>0.69667832167832167</v>
      </c>
      <c r="G222" s="2" t="str">
        <f>IF($C222="","",VLOOKUP($F222,Tabla5[],2,1))</f>
        <v>B</v>
      </c>
    </row>
    <row r="223" spans="2:7" x14ac:dyDescent="0.2">
      <c r="B223" s="1" t="s">
        <v>13</v>
      </c>
      <c r="C223" s="1">
        <v>300248</v>
      </c>
      <c r="D223" s="1" t="s">
        <v>696</v>
      </c>
      <c r="E223" s="59">
        <v>5</v>
      </c>
      <c r="F223" s="28">
        <f>IF($B223="","",SUMIFS($E$4:E223,$B$4:B223,$B223)/SUMIFS($E$4:$E$1048576,$B$4:$B$1048576,$B223))</f>
        <v>0.70104895104895104</v>
      </c>
      <c r="G223" s="2" t="str">
        <f>IF($C223="","",VLOOKUP($F223,Tabla5[],2,1))</f>
        <v>B</v>
      </c>
    </row>
    <row r="224" spans="2:7" x14ac:dyDescent="0.2">
      <c r="B224" s="1" t="s">
        <v>13</v>
      </c>
      <c r="C224" s="1">
        <v>301000</v>
      </c>
      <c r="D224" s="1" t="s">
        <v>77</v>
      </c>
      <c r="E224" s="59">
        <v>4</v>
      </c>
      <c r="F224" s="28">
        <f>IF($B224="","",SUMIFS($E$4:E224,$B$4:B224,$B224)/SUMIFS($E$4:$E$1048576,$B$4:$B$1048576,$B224))</f>
        <v>0.70454545454545459</v>
      </c>
      <c r="G224" s="2" t="str">
        <f>IF($C224="","",VLOOKUP($F224,Tabla5[],2,1))</f>
        <v>B</v>
      </c>
    </row>
    <row r="225" spans="2:7" x14ac:dyDescent="0.2">
      <c r="B225" s="1" t="s">
        <v>13</v>
      </c>
      <c r="C225" s="1">
        <v>300343</v>
      </c>
      <c r="D225" s="1" t="s">
        <v>635</v>
      </c>
      <c r="E225" s="59">
        <v>4</v>
      </c>
      <c r="F225" s="28">
        <f>IF($B225="","",SUMIFS($E$4:E225,$B$4:B225,$B225)/SUMIFS($E$4:$E$1048576,$B$4:$B$1048576,$B225))</f>
        <v>0.70804195804195802</v>
      </c>
      <c r="G225" s="2" t="str">
        <f>IF($C225="","",VLOOKUP($F225,Tabla5[],2,1))</f>
        <v>B</v>
      </c>
    </row>
    <row r="226" spans="2:7" x14ac:dyDescent="0.2">
      <c r="B226" s="1" t="s">
        <v>13</v>
      </c>
      <c r="C226" s="1">
        <v>301039</v>
      </c>
      <c r="D226" s="1" t="s">
        <v>40</v>
      </c>
      <c r="E226" s="59">
        <v>4</v>
      </c>
      <c r="F226" s="28">
        <f>IF($B226="","",SUMIFS($E$4:E226,$B$4:B226,$B226)/SUMIFS($E$4:$E$1048576,$B$4:$B$1048576,$B226))</f>
        <v>0.71153846153846156</v>
      </c>
      <c r="G226" s="2" t="str">
        <f>IF($C226="","",VLOOKUP($F226,Tabla5[],2,1))</f>
        <v>B</v>
      </c>
    </row>
    <row r="227" spans="2:7" x14ac:dyDescent="0.2">
      <c r="B227" s="1" t="s">
        <v>13</v>
      </c>
      <c r="C227" s="1">
        <v>300345</v>
      </c>
      <c r="D227" s="1" t="s">
        <v>633</v>
      </c>
      <c r="E227" s="59">
        <v>4</v>
      </c>
      <c r="F227" s="28">
        <f>IF($B227="","",SUMIFS($E$4:E227,$B$4:B227,$B227)/SUMIFS($E$4:$E$1048576,$B$4:$B$1048576,$B227))</f>
        <v>0.715034965034965</v>
      </c>
      <c r="G227" s="2" t="str">
        <f>IF($C227="","",VLOOKUP($F227,Tabla5[],2,1))</f>
        <v>B</v>
      </c>
    </row>
    <row r="228" spans="2:7" x14ac:dyDescent="0.2">
      <c r="B228" s="1" t="s">
        <v>13</v>
      </c>
      <c r="C228" s="1">
        <v>300587</v>
      </c>
      <c r="D228" s="1" t="s">
        <v>451</v>
      </c>
      <c r="E228" s="59">
        <v>4</v>
      </c>
      <c r="F228" s="28">
        <f>IF($B228="","",SUMIFS($E$4:E228,$B$4:B228,$B228)/SUMIFS($E$4:$E$1048576,$B$4:$B$1048576,$B228))</f>
        <v>0.71853146853146854</v>
      </c>
      <c r="G228" s="2" t="str">
        <f>IF($C228="","",VLOOKUP($F228,Tabla5[],2,1))</f>
        <v>B</v>
      </c>
    </row>
    <row r="229" spans="2:7" x14ac:dyDescent="0.2">
      <c r="B229" s="1" t="s">
        <v>13</v>
      </c>
      <c r="C229" s="1">
        <v>300529</v>
      </c>
      <c r="D229" s="1" t="s">
        <v>499</v>
      </c>
      <c r="E229" s="59">
        <v>4</v>
      </c>
      <c r="F229" s="28">
        <f>IF($B229="","",SUMIFS($E$4:E229,$B$4:B229,$B229)/SUMIFS($E$4:$E$1048576,$B$4:$B$1048576,$B229))</f>
        <v>0.72202797202797198</v>
      </c>
      <c r="G229" s="2" t="str">
        <f>IF($C229="","",VLOOKUP($F229,Tabla5[],2,1))</f>
        <v>B</v>
      </c>
    </row>
    <row r="230" spans="2:7" x14ac:dyDescent="0.2">
      <c r="B230" s="1" t="s">
        <v>13</v>
      </c>
      <c r="C230" s="1">
        <v>301010</v>
      </c>
      <c r="D230" s="1" t="s">
        <v>67</v>
      </c>
      <c r="E230" s="59">
        <v>4</v>
      </c>
      <c r="F230" s="28">
        <f>IF($B230="","",SUMIFS($E$4:E230,$B$4:B230,$B230)/SUMIFS($E$4:$E$1048576,$B$4:$B$1048576,$B230))</f>
        <v>0.72552447552447552</v>
      </c>
      <c r="G230" s="2" t="str">
        <f>IF($C230="","",VLOOKUP($F230,Tabla5[],2,1))</f>
        <v>B</v>
      </c>
    </row>
    <row r="231" spans="2:7" x14ac:dyDescent="0.2">
      <c r="B231" s="1" t="s">
        <v>13</v>
      </c>
      <c r="C231" s="1">
        <v>300649</v>
      </c>
      <c r="D231" s="1" t="s">
        <v>396</v>
      </c>
      <c r="E231" s="59">
        <v>4</v>
      </c>
      <c r="F231" s="28">
        <f>IF($B231="","",SUMIFS($E$4:E231,$B$4:B231,$B231)/SUMIFS($E$4:$E$1048576,$B$4:$B$1048576,$B231))</f>
        <v>0.72902097902097907</v>
      </c>
      <c r="G231" s="2" t="str">
        <f>IF($C231="","",VLOOKUP($F231,Tabla5[],2,1))</f>
        <v>B</v>
      </c>
    </row>
    <row r="232" spans="2:7" x14ac:dyDescent="0.2">
      <c r="B232" s="1" t="s">
        <v>13</v>
      </c>
      <c r="C232" s="1">
        <v>300471</v>
      </c>
      <c r="D232" s="1" t="s">
        <v>544</v>
      </c>
      <c r="E232" s="59">
        <v>4</v>
      </c>
      <c r="F232" s="28">
        <f>IF($B232="","",SUMIFS($E$4:E232,$B$4:B232,$B232)/SUMIFS($E$4:$E$1048576,$B$4:$B$1048576,$B232))</f>
        <v>0.7325174825174825</v>
      </c>
      <c r="G232" s="2" t="str">
        <f>IF($C232="","",VLOOKUP($F232,Tabla5[],2,1))</f>
        <v>B</v>
      </c>
    </row>
    <row r="233" spans="2:7" x14ac:dyDescent="0.2">
      <c r="B233" s="1" t="s">
        <v>13</v>
      </c>
      <c r="C233" s="1">
        <v>300398</v>
      </c>
      <c r="D233" s="1" t="s">
        <v>596</v>
      </c>
      <c r="E233" s="59">
        <v>4</v>
      </c>
      <c r="F233" s="28">
        <f>IF($B233="","",SUMIFS($E$4:E233,$B$4:B233,$B233)/SUMIFS($E$4:$E$1048576,$B$4:$B$1048576,$B233))</f>
        <v>0.73601398601398604</v>
      </c>
      <c r="G233" s="2" t="str">
        <f>IF($C233="","",VLOOKUP($F233,Tabla5[],2,1))</f>
        <v>B</v>
      </c>
    </row>
    <row r="234" spans="2:7" x14ac:dyDescent="0.2">
      <c r="B234" s="1" t="s">
        <v>13</v>
      </c>
      <c r="C234" s="1">
        <v>300586</v>
      </c>
      <c r="D234" s="1" t="s">
        <v>452</v>
      </c>
      <c r="E234" s="59">
        <v>4</v>
      </c>
      <c r="F234" s="28">
        <f>IF($B234="","",SUMIFS($E$4:E234,$B$4:B234,$B234)/SUMIFS($E$4:$E$1048576,$B$4:$B$1048576,$B234))</f>
        <v>0.73951048951048948</v>
      </c>
      <c r="G234" s="2" t="str">
        <f>IF($C234="","",VLOOKUP($F234,Tabla5[],2,1))</f>
        <v>B</v>
      </c>
    </row>
    <row r="235" spans="2:7" x14ac:dyDescent="0.2">
      <c r="B235" s="1" t="s">
        <v>13</v>
      </c>
      <c r="C235" s="1">
        <v>300652</v>
      </c>
      <c r="D235" s="1" t="s">
        <v>393</v>
      </c>
      <c r="E235" s="59">
        <v>4</v>
      </c>
      <c r="F235" s="28">
        <f>IF($B235="","",SUMIFS($E$4:E235,$B$4:B235,$B235)/SUMIFS($E$4:$E$1048576,$B$4:$B$1048576,$B235))</f>
        <v>0.74300699300699302</v>
      </c>
      <c r="G235" s="2" t="str">
        <f>IF($C235="","",VLOOKUP($F235,Tabla5[],2,1))</f>
        <v>B</v>
      </c>
    </row>
    <row r="236" spans="2:7" x14ac:dyDescent="0.2">
      <c r="B236" s="1" t="s">
        <v>13</v>
      </c>
      <c r="C236" s="1">
        <v>300981</v>
      </c>
      <c r="D236" s="1" t="s">
        <v>95</v>
      </c>
      <c r="E236" s="59">
        <v>4</v>
      </c>
      <c r="F236" s="28">
        <f>IF($B236="","",SUMIFS($E$4:E236,$B$4:B236,$B236)/SUMIFS($E$4:$E$1048576,$B$4:$B$1048576,$B236))</f>
        <v>0.74650349650349646</v>
      </c>
      <c r="G236" s="2" t="str">
        <f>IF($C236="","",VLOOKUP($F236,Tabla5[],2,1))</f>
        <v>B</v>
      </c>
    </row>
    <row r="237" spans="2:7" x14ac:dyDescent="0.2">
      <c r="B237" s="1" t="s">
        <v>13</v>
      </c>
      <c r="C237" s="1">
        <v>300261</v>
      </c>
      <c r="D237" s="1" t="s">
        <v>687</v>
      </c>
      <c r="E237" s="59">
        <v>4</v>
      </c>
      <c r="F237" s="28">
        <f>IF($B237="","",SUMIFS($E$4:E237,$B$4:B237,$B237)/SUMIFS($E$4:$E$1048576,$B$4:$B$1048576,$B237))</f>
        <v>0.75</v>
      </c>
      <c r="G237" s="2" t="str">
        <f>IF($C237="","",VLOOKUP($F237,Tabla5[],2,1))</f>
        <v>B</v>
      </c>
    </row>
    <row r="238" spans="2:7" x14ac:dyDescent="0.2">
      <c r="B238" s="1" t="s">
        <v>13</v>
      </c>
      <c r="C238" s="1">
        <v>300310</v>
      </c>
      <c r="D238" s="1" t="s">
        <v>657</v>
      </c>
      <c r="E238" s="59">
        <v>4</v>
      </c>
      <c r="F238" s="28">
        <f>IF($B238="","",SUMIFS($E$4:E238,$B$4:B238,$B238)/SUMIFS($E$4:$E$1048576,$B$4:$B$1048576,$B238))</f>
        <v>0.75349650349650354</v>
      </c>
      <c r="G238" s="2" t="str">
        <f>IF($C238="","",VLOOKUP($F238,Tabla5[],2,1))</f>
        <v>B</v>
      </c>
    </row>
    <row r="239" spans="2:7" x14ac:dyDescent="0.2">
      <c r="B239" s="1" t="s">
        <v>13</v>
      </c>
      <c r="C239" s="1">
        <v>300531</v>
      </c>
      <c r="D239" s="1" t="s">
        <v>497</v>
      </c>
      <c r="E239" s="59">
        <v>4</v>
      </c>
      <c r="F239" s="28">
        <f>IF($B239="","",SUMIFS($E$4:E239,$B$4:B239,$B239)/SUMIFS($E$4:$E$1048576,$B$4:$B$1048576,$B239))</f>
        <v>0.75699300699300698</v>
      </c>
      <c r="G239" s="2" t="str">
        <f>IF($C239="","",VLOOKUP($F239,Tabla5[],2,1))</f>
        <v>B</v>
      </c>
    </row>
    <row r="240" spans="2:7" x14ac:dyDescent="0.2">
      <c r="B240" s="1" t="s">
        <v>13</v>
      </c>
      <c r="C240" s="1">
        <v>300344</v>
      </c>
      <c r="D240" s="1" t="s">
        <v>634</v>
      </c>
      <c r="E240" s="59">
        <v>4</v>
      </c>
      <c r="F240" s="28">
        <f>IF($B240="","",SUMIFS($E$4:E240,$B$4:B240,$B240)/SUMIFS($E$4:$E$1048576,$B$4:$B$1048576,$B240))</f>
        <v>0.76048951048951052</v>
      </c>
      <c r="G240" s="2" t="str">
        <f>IF($C240="","",VLOOKUP($F240,Tabla5[],2,1))</f>
        <v>B</v>
      </c>
    </row>
    <row r="241" spans="2:7" x14ac:dyDescent="0.2">
      <c r="B241" s="1" t="s">
        <v>13</v>
      </c>
      <c r="C241" s="1">
        <v>300224</v>
      </c>
      <c r="D241" s="1" t="s">
        <v>545</v>
      </c>
      <c r="E241" s="59">
        <v>4</v>
      </c>
      <c r="F241" s="28">
        <f>IF($B241="","",SUMIFS($E$4:E241,$B$4:B241,$B241)/SUMIFS($E$4:$E$1048576,$B$4:$B$1048576,$B241))</f>
        <v>0.76398601398601396</v>
      </c>
      <c r="G241" s="2" t="str">
        <f>IF($C241="","",VLOOKUP($F241,Tabla5[],2,1))</f>
        <v>B</v>
      </c>
    </row>
    <row r="242" spans="2:7" x14ac:dyDescent="0.2">
      <c r="B242" s="1" t="s">
        <v>13</v>
      </c>
      <c r="C242" s="1">
        <v>300508</v>
      </c>
      <c r="D242" s="1" t="s">
        <v>515</v>
      </c>
      <c r="E242" s="59">
        <v>4</v>
      </c>
      <c r="F242" s="28">
        <f>IF($B242="","",SUMIFS($E$4:E242,$B$4:B242,$B242)/SUMIFS($E$4:$E$1048576,$B$4:$B$1048576,$B242))</f>
        <v>0.7674825174825175</v>
      </c>
      <c r="G242" s="2" t="str">
        <f>IF($C242="","",VLOOKUP($F242,Tabla5[],2,1))</f>
        <v>B</v>
      </c>
    </row>
    <row r="243" spans="2:7" x14ac:dyDescent="0.2">
      <c r="B243" s="1" t="s">
        <v>13</v>
      </c>
      <c r="C243" s="1">
        <v>300534</v>
      </c>
      <c r="D243" s="1" t="s">
        <v>494</v>
      </c>
      <c r="E243" s="59">
        <v>4</v>
      </c>
      <c r="F243" s="28">
        <f>IF($B243="","",SUMIFS($E$4:E243,$B$4:B243,$B243)/SUMIFS($E$4:$E$1048576,$B$4:$B$1048576,$B243))</f>
        <v>0.77097902097902093</v>
      </c>
      <c r="G243" s="2" t="str">
        <f>IF($C243="","",VLOOKUP($F243,Tabla5[],2,1))</f>
        <v>B</v>
      </c>
    </row>
    <row r="244" spans="2:7" x14ac:dyDescent="0.2">
      <c r="B244" s="1" t="s">
        <v>13</v>
      </c>
      <c r="C244" s="1">
        <v>300196</v>
      </c>
      <c r="D244" s="1" t="s">
        <v>731</v>
      </c>
      <c r="E244" s="59">
        <v>4</v>
      </c>
      <c r="F244" s="28">
        <f>IF($B244="","",SUMIFS($E$4:E244,$B$4:B244,$B244)/SUMIFS($E$4:$E$1048576,$B$4:$B$1048576,$B244))</f>
        <v>0.77447552447552448</v>
      </c>
      <c r="G244" s="2" t="str">
        <f>IF($C244="","",VLOOKUP($F244,Tabla5[],2,1))</f>
        <v>B</v>
      </c>
    </row>
    <row r="245" spans="2:7" x14ac:dyDescent="0.2">
      <c r="B245" s="1" t="s">
        <v>13</v>
      </c>
      <c r="C245" s="1">
        <v>300110</v>
      </c>
      <c r="D245" s="1" t="s">
        <v>767</v>
      </c>
      <c r="E245" s="59">
        <v>4</v>
      </c>
      <c r="F245" s="28">
        <f>IF($B245="","",SUMIFS($E$4:E245,$B$4:B245,$B245)/SUMIFS($E$4:$E$1048576,$B$4:$B$1048576,$B245))</f>
        <v>0.77797202797202802</v>
      </c>
      <c r="G245" s="2" t="str">
        <f>IF($C245="","",VLOOKUP($F245,Tabla5[],2,1))</f>
        <v>B</v>
      </c>
    </row>
    <row r="246" spans="2:7" x14ac:dyDescent="0.2">
      <c r="B246" s="1" t="s">
        <v>13</v>
      </c>
      <c r="C246" s="1">
        <v>300927</v>
      </c>
      <c r="D246" s="1" t="s">
        <v>145</v>
      </c>
      <c r="E246" s="59">
        <v>4</v>
      </c>
      <c r="F246" s="28">
        <f>IF($B246="","",SUMIFS($E$4:E246,$B$4:B246,$B246)/SUMIFS($E$4:$E$1048576,$B$4:$B$1048576,$B246))</f>
        <v>0.78146853146853146</v>
      </c>
      <c r="G246" s="2" t="str">
        <f>IF($C246="","",VLOOKUP($F246,Tabla5[],2,1))</f>
        <v>B</v>
      </c>
    </row>
    <row r="247" spans="2:7" x14ac:dyDescent="0.2">
      <c r="B247" s="1" t="s">
        <v>13</v>
      </c>
      <c r="C247" s="1">
        <v>300271</v>
      </c>
      <c r="D247" s="1" t="s">
        <v>681</v>
      </c>
      <c r="E247" s="59">
        <v>4</v>
      </c>
      <c r="F247" s="28">
        <f>IF($B247="","",SUMIFS($E$4:E247,$B$4:B247,$B247)/SUMIFS($E$4:$E$1048576,$B$4:$B$1048576,$B247))</f>
        <v>0.784965034965035</v>
      </c>
      <c r="G247" s="2" t="str">
        <f>IF($C247="","",VLOOKUP($F247,Tabla5[],2,1))</f>
        <v>B</v>
      </c>
    </row>
    <row r="248" spans="2:7" x14ac:dyDescent="0.2">
      <c r="B248" s="1" t="s">
        <v>13</v>
      </c>
      <c r="C248" s="1">
        <v>300288</v>
      </c>
      <c r="D248" s="1" t="s">
        <v>624</v>
      </c>
      <c r="E248" s="59">
        <v>4</v>
      </c>
      <c r="F248" s="28">
        <f>IF($B248="","",SUMIFS($E$4:E248,$B$4:B248,$B248)/SUMIFS($E$4:$E$1048576,$B$4:$B$1048576,$B248))</f>
        <v>0.78846153846153844</v>
      </c>
      <c r="G248" s="2" t="str">
        <f>IF($C248="","",VLOOKUP($F248,Tabla5[],2,1))</f>
        <v>B</v>
      </c>
    </row>
    <row r="249" spans="2:7" x14ac:dyDescent="0.2">
      <c r="B249" s="1" t="s">
        <v>13</v>
      </c>
      <c r="C249" s="1">
        <v>300536</v>
      </c>
      <c r="D249" s="1" t="s">
        <v>492</v>
      </c>
      <c r="E249" s="59">
        <v>4</v>
      </c>
      <c r="F249" s="28">
        <f>IF($B249="","",SUMIFS($E$4:E249,$B$4:B249,$B249)/SUMIFS($E$4:$E$1048576,$B$4:$B$1048576,$B249))</f>
        <v>0.79195804195804198</v>
      </c>
      <c r="G249" s="2" t="str">
        <f>IF($C249="","",VLOOKUP($F249,Tabla5[],2,1))</f>
        <v>B</v>
      </c>
    </row>
    <row r="250" spans="2:7" x14ac:dyDescent="0.2">
      <c r="B250" s="1" t="s">
        <v>13</v>
      </c>
      <c r="C250" s="1">
        <v>300974</v>
      </c>
      <c r="D250" s="1" t="s">
        <v>101</v>
      </c>
      <c r="E250" s="59">
        <v>4</v>
      </c>
      <c r="F250" s="28">
        <f>IF($B250="","",SUMIFS($E$4:E250,$B$4:B250,$B250)/SUMIFS($E$4:$E$1048576,$B$4:$B$1048576,$B250))</f>
        <v>0.79545454545454541</v>
      </c>
      <c r="G250" s="2" t="str">
        <f>IF($C250="","",VLOOKUP($F250,Tabla5[],2,1))</f>
        <v>B</v>
      </c>
    </row>
    <row r="251" spans="2:7" x14ac:dyDescent="0.2">
      <c r="B251" s="1" t="s">
        <v>13</v>
      </c>
      <c r="C251" s="1">
        <v>300718</v>
      </c>
      <c r="D251" s="1" t="s">
        <v>340</v>
      </c>
      <c r="E251" s="59">
        <v>4</v>
      </c>
      <c r="F251" s="28">
        <f>IF($B251="","",SUMIFS($E$4:E251,$B$4:B251,$B251)/SUMIFS($E$4:$E$1048576,$B$4:$B$1048576,$B251))</f>
        <v>0.79895104895104896</v>
      </c>
      <c r="G251" s="2" t="str">
        <f>IF($C251="","",VLOOKUP($F251,Tabla5[],2,1))</f>
        <v>B</v>
      </c>
    </row>
    <row r="252" spans="2:7" x14ac:dyDescent="0.2">
      <c r="B252" s="1" t="s">
        <v>13</v>
      </c>
      <c r="C252" s="1">
        <v>300001</v>
      </c>
      <c r="D252" s="1" t="s">
        <v>421</v>
      </c>
      <c r="E252" s="59">
        <v>4</v>
      </c>
      <c r="F252" s="28">
        <f>IF($B252="","",SUMIFS($E$4:E252,$B$4:B252,$B252)/SUMIFS($E$4:$E$1048576,$B$4:$B$1048576,$B252))</f>
        <v>0.80244755244755239</v>
      </c>
      <c r="G252" s="2" t="str">
        <f>IF($C252="","",VLOOKUP($F252,Tabla5[],2,1))</f>
        <v>C</v>
      </c>
    </row>
    <row r="253" spans="2:7" x14ac:dyDescent="0.2">
      <c r="B253" s="1" t="s">
        <v>13</v>
      </c>
      <c r="C253" s="1">
        <v>300807</v>
      </c>
      <c r="D253" s="1" t="s">
        <v>260</v>
      </c>
      <c r="E253" s="59">
        <v>4</v>
      </c>
      <c r="F253" s="28">
        <f>IF($B253="","",SUMIFS($E$4:E253,$B$4:B253,$B253)/SUMIFS($E$4:$E$1048576,$B$4:$B$1048576,$B253))</f>
        <v>0.80594405594405594</v>
      </c>
      <c r="G253" s="2" t="str">
        <f>IF($C253="","",VLOOKUP($F253,Tabla5[],2,1))</f>
        <v>C</v>
      </c>
    </row>
    <row r="254" spans="2:7" x14ac:dyDescent="0.2">
      <c r="B254" s="1" t="s">
        <v>13</v>
      </c>
      <c r="C254" s="1">
        <v>300589</v>
      </c>
      <c r="D254" s="1" t="s">
        <v>449</v>
      </c>
      <c r="E254" s="59">
        <v>4</v>
      </c>
      <c r="F254" s="28">
        <f>IF($B254="","",SUMIFS($E$4:E254,$B$4:B254,$B254)/SUMIFS($E$4:$E$1048576,$B$4:$B$1048576,$B254))</f>
        <v>0.80944055944055948</v>
      </c>
      <c r="G254" s="2" t="str">
        <f>IF($C254="","",VLOOKUP($F254,Tabla5[],2,1))</f>
        <v>C</v>
      </c>
    </row>
    <row r="255" spans="2:7" x14ac:dyDescent="0.2">
      <c r="B255" s="1" t="s">
        <v>13</v>
      </c>
      <c r="C255" s="1">
        <v>300826</v>
      </c>
      <c r="D255" s="1" t="s">
        <v>243</v>
      </c>
      <c r="E255" s="59">
        <v>4</v>
      </c>
      <c r="F255" s="28">
        <f>IF($B255="","",SUMIFS($E$4:E255,$B$4:B255,$B255)/SUMIFS($E$4:$E$1048576,$B$4:$B$1048576,$B255))</f>
        <v>0.81293706293706292</v>
      </c>
      <c r="G255" s="2" t="str">
        <f>IF($C255="","",VLOOKUP($F255,Tabla5[],2,1))</f>
        <v>C</v>
      </c>
    </row>
    <row r="256" spans="2:7" x14ac:dyDescent="0.2">
      <c r="B256" s="1" t="s">
        <v>13</v>
      </c>
      <c r="C256" s="1">
        <v>301009</v>
      </c>
      <c r="D256" s="1" t="s">
        <v>68</v>
      </c>
      <c r="E256" s="59">
        <v>4</v>
      </c>
      <c r="F256" s="28">
        <f>IF($B256="","",SUMIFS($E$4:E256,$B$4:B256,$B256)/SUMIFS($E$4:$E$1048576,$B$4:$B$1048576,$B256))</f>
        <v>0.81643356643356646</v>
      </c>
      <c r="G256" s="2" t="str">
        <f>IF($C256="","",VLOOKUP($F256,Tabla5[],2,1))</f>
        <v>C</v>
      </c>
    </row>
    <row r="257" spans="2:7" x14ac:dyDescent="0.2">
      <c r="B257" s="1" t="s">
        <v>13</v>
      </c>
      <c r="C257" s="1">
        <v>300852</v>
      </c>
      <c r="D257" s="1" t="s">
        <v>218</v>
      </c>
      <c r="E257" s="59">
        <v>4</v>
      </c>
      <c r="F257" s="28">
        <f>IF($B257="","",SUMIFS($E$4:E257,$B$4:B257,$B257)/SUMIFS($E$4:$E$1048576,$B$4:$B$1048576,$B257))</f>
        <v>0.81993006993006989</v>
      </c>
      <c r="G257" s="2" t="str">
        <f>IF($C257="","",VLOOKUP($F257,Tabla5[],2,1))</f>
        <v>C</v>
      </c>
    </row>
    <row r="258" spans="2:7" x14ac:dyDescent="0.2">
      <c r="B258" s="1" t="s">
        <v>13</v>
      </c>
      <c r="C258" s="1">
        <v>300386</v>
      </c>
      <c r="D258" s="1" t="s">
        <v>604</v>
      </c>
      <c r="E258" s="59">
        <v>4</v>
      </c>
      <c r="F258" s="28">
        <f>IF($B258="","",SUMIFS($E$4:E258,$B$4:B258,$B258)/SUMIFS($E$4:$E$1048576,$B$4:$B$1048576,$B258))</f>
        <v>0.82342657342657344</v>
      </c>
      <c r="G258" s="2" t="str">
        <f>IF($C258="","",VLOOKUP($F258,Tabla5[],2,1))</f>
        <v>C</v>
      </c>
    </row>
    <row r="259" spans="2:7" x14ac:dyDescent="0.2">
      <c r="B259" s="1" t="s">
        <v>13</v>
      </c>
      <c r="C259" s="1">
        <v>300869</v>
      </c>
      <c r="D259" s="1" t="s">
        <v>202</v>
      </c>
      <c r="E259" s="59">
        <v>4</v>
      </c>
      <c r="F259" s="28">
        <f>IF($B259="","",SUMIFS($E$4:E259,$B$4:B259,$B259)/SUMIFS($E$4:$E$1048576,$B$4:$B$1048576,$B259))</f>
        <v>0.82692307692307687</v>
      </c>
      <c r="G259" s="2" t="str">
        <f>IF($C259="","",VLOOKUP($F259,Tabla5[],2,1))</f>
        <v>C</v>
      </c>
    </row>
    <row r="260" spans="2:7" x14ac:dyDescent="0.2">
      <c r="B260" s="1" t="s">
        <v>13</v>
      </c>
      <c r="C260" s="1">
        <v>300307</v>
      </c>
      <c r="D260" s="1" t="s">
        <v>421</v>
      </c>
      <c r="E260" s="59">
        <v>4</v>
      </c>
      <c r="F260" s="28">
        <f>IF($B260="","",SUMIFS($E$4:E260,$B$4:B260,$B260)/SUMIFS($E$4:$E$1048576,$B$4:$B$1048576,$B260))</f>
        <v>0.83041958041958042</v>
      </c>
      <c r="G260" s="2" t="str">
        <f>IF($C260="","",VLOOKUP($F260,Tabla5[],2,1))</f>
        <v>C</v>
      </c>
    </row>
    <row r="261" spans="2:7" x14ac:dyDescent="0.2">
      <c r="B261" s="1" t="s">
        <v>13</v>
      </c>
      <c r="C261" s="1">
        <v>300537</v>
      </c>
      <c r="D261" s="1" t="s">
        <v>491</v>
      </c>
      <c r="E261" s="59">
        <v>4</v>
      </c>
      <c r="F261" s="28">
        <f>IF($B261="","",SUMIFS($E$4:E261,$B$4:B261,$B261)/SUMIFS($E$4:$E$1048576,$B$4:$B$1048576,$B261))</f>
        <v>0.83391608391608396</v>
      </c>
      <c r="G261" s="2" t="str">
        <f>IF($C261="","",VLOOKUP($F261,Tabla5[],2,1))</f>
        <v>C</v>
      </c>
    </row>
    <row r="262" spans="2:7" x14ac:dyDescent="0.2">
      <c r="B262" s="1" t="s">
        <v>13</v>
      </c>
      <c r="C262" s="1">
        <v>300630</v>
      </c>
      <c r="D262" s="1" t="s">
        <v>414</v>
      </c>
      <c r="E262" s="59">
        <v>4</v>
      </c>
      <c r="F262" s="28">
        <f>IF($B262="","",SUMIFS($E$4:E262,$B$4:B262,$B262)/SUMIFS($E$4:$E$1048576,$B$4:$B$1048576,$B262))</f>
        <v>0.83741258741258739</v>
      </c>
      <c r="G262" s="2" t="str">
        <f>IF($C262="","",VLOOKUP($F262,Tabla5[],2,1))</f>
        <v>C</v>
      </c>
    </row>
    <row r="263" spans="2:7" x14ac:dyDescent="0.2">
      <c r="B263" s="1" t="s">
        <v>13</v>
      </c>
      <c r="C263" s="1">
        <v>300225</v>
      </c>
      <c r="D263" s="1" t="s">
        <v>712</v>
      </c>
      <c r="E263" s="59">
        <v>4</v>
      </c>
      <c r="F263" s="28">
        <f>IF($B263="","",SUMIFS($E$4:E263,$B$4:B263,$B263)/SUMIFS($E$4:$E$1048576,$B$4:$B$1048576,$B263))</f>
        <v>0.84090909090909094</v>
      </c>
      <c r="G263" s="2" t="str">
        <f>IF($C263="","",VLOOKUP($F263,Tabla5[],2,1))</f>
        <v>C</v>
      </c>
    </row>
    <row r="264" spans="2:7" x14ac:dyDescent="0.2">
      <c r="B264" s="1" t="s">
        <v>13</v>
      </c>
      <c r="C264" s="1">
        <v>300555</v>
      </c>
      <c r="D264" s="1" t="s">
        <v>129</v>
      </c>
      <c r="E264" s="59">
        <v>4</v>
      </c>
      <c r="F264" s="28">
        <f>IF($B264="","",SUMIFS($E$4:E264,$B$4:B264,$B264)/SUMIFS($E$4:$E$1048576,$B$4:$B$1048576,$B264))</f>
        <v>0.84440559440559437</v>
      </c>
      <c r="G264" s="2" t="str">
        <f>IF($C264="","",VLOOKUP($F264,Tabla5[],2,1))</f>
        <v>C</v>
      </c>
    </row>
    <row r="265" spans="2:7" x14ac:dyDescent="0.2">
      <c r="B265" s="1" t="s">
        <v>13</v>
      </c>
      <c r="C265" s="1">
        <v>300250</v>
      </c>
      <c r="D265" s="1" t="s">
        <v>694</v>
      </c>
      <c r="E265" s="59">
        <v>4</v>
      </c>
      <c r="F265" s="28">
        <f>IF($B265="","",SUMIFS($E$4:E265,$B$4:B265,$B265)/SUMIFS($E$4:$E$1048576,$B$4:$B$1048576,$B265))</f>
        <v>0.84790209790209792</v>
      </c>
      <c r="G265" s="2" t="str">
        <f>IF($C265="","",VLOOKUP($F265,Tabla5[],2,1))</f>
        <v>C</v>
      </c>
    </row>
    <row r="266" spans="2:7" x14ac:dyDescent="0.2">
      <c r="B266" s="1" t="s">
        <v>13</v>
      </c>
      <c r="C266" s="1">
        <v>300299</v>
      </c>
      <c r="D266" s="1" t="s">
        <v>634</v>
      </c>
      <c r="E266" s="59">
        <v>3</v>
      </c>
      <c r="F266" s="28">
        <f>IF($B266="","",SUMIFS($E$4:E266,$B$4:B266,$B266)/SUMIFS($E$4:$E$1048576,$B$4:$B$1048576,$B266))</f>
        <v>0.85052447552447552</v>
      </c>
      <c r="G266" s="2" t="str">
        <f>IF($C266="","",VLOOKUP($F266,Tabla5[],2,1))</f>
        <v>C</v>
      </c>
    </row>
    <row r="267" spans="2:7" x14ac:dyDescent="0.2">
      <c r="B267" s="1" t="s">
        <v>13</v>
      </c>
      <c r="C267" s="1">
        <v>300620</v>
      </c>
      <c r="D267" s="1" t="s">
        <v>422</v>
      </c>
      <c r="E267" s="59">
        <v>3</v>
      </c>
      <c r="F267" s="28">
        <f>IF($B267="","",SUMIFS($E$4:E267,$B$4:B267,$B267)/SUMIFS($E$4:$E$1048576,$B$4:$B$1048576,$B267))</f>
        <v>0.85314685314685312</v>
      </c>
      <c r="G267" s="2" t="str">
        <f>IF($C267="","",VLOOKUP($F267,Tabla5[],2,1))</f>
        <v>C</v>
      </c>
    </row>
    <row r="268" spans="2:7" x14ac:dyDescent="0.2">
      <c r="B268" s="1" t="s">
        <v>13</v>
      </c>
      <c r="C268" s="1">
        <v>300312</v>
      </c>
      <c r="D268" s="1" t="s">
        <v>655</v>
      </c>
      <c r="E268" s="59">
        <v>3</v>
      </c>
      <c r="F268" s="28">
        <f>IF($B268="","",SUMIFS($E$4:E268,$B$4:B268,$B268)/SUMIFS($E$4:$E$1048576,$B$4:$B$1048576,$B268))</f>
        <v>0.85576923076923073</v>
      </c>
      <c r="G268" s="2" t="str">
        <f>IF($C268="","",VLOOKUP($F268,Tabla5[],2,1))</f>
        <v>C</v>
      </c>
    </row>
    <row r="269" spans="2:7" x14ac:dyDescent="0.2">
      <c r="B269" s="1" t="s">
        <v>13</v>
      </c>
      <c r="C269" s="1">
        <v>300669</v>
      </c>
      <c r="D269" s="1" t="s">
        <v>380</v>
      </c>
      <c r="E269" s="59">
        <v>3</v>
      </c>
      <c r="F269" s="28">
        <f>IF($B269="","",SUMIFS($E$4:E269,$B$4:B269,$B269)/SUMIFS($E$4:$E$1048576,$B$4:$B$1048576,$B269))</f>
        <v>0.85839160839160844</v>
      </c>
      <c r="G269" s="2" t="str">
        <f>IF($C269="","",VLOOKUP($F269,Tabla5[],2,1))</f>
        <v>C</v>
      </c>
    </row>
    <row r="270" spans="2:7" x14ac:dyDescent="0.2">
      <c r="B270" s="1" t="s">
        <v>13</v>
      </c>
      <c r="C270" s="1">
        <v>300629</v>
      </c>
      <c r="D270" s="1" t="s">
        <v>415</v>
      </c>
      <c r="E270" s="59">
        <v>3</v>
      </c>
      <c r="F270" s="28">
        <f>IF($B270="","",SUMIFS($E$4:E270,$B$4:B270,$B270)/SUMIFS($E$4:$E$1048576,$B$4:$B$1048576,$B270))</f>
        <v>0.86101398601398604</v>
      </c>
      <c r="G270" s="2" t="str">
        <f>IF($C270="","",VLOOKUP($F270,Tabla5[],2,1))</f>
        <v>C</v>
      </c>
    </row>
    <row r="271" spans="2:7" x14ac:dyDescent="0.2">
      <c r="B271" s="1" t="s">
        <v>13</v>
      </c>
      <c r="C271" s="1">
        <v>300329</v>
      </c>
      <c r="D271" s="1" t="s">
        <v>642</v>
      </c>
      <c r="E271" s="59">
        <v>3</v>
      </c>
      <c r="F271" s="28">
        <f>IF($B271="","",SUMIFS($E$4:E271,$B$4:B271,$B271)/SUMIFS($E$4:$E$1048576,$B$4:$B$1048576,$B271))</f>
        <v>0.86363636363636365</v>
      </c>
      <c r="G271" s="2" t="str">
        <f>IF($C271="","",VLOOKUP($F271,Tabla5[],2,1))</f>
        <v>C</v>
      </c>
    </row>
    <row r="272" spans="2:7" x14ac:dyDescent="0.2">
      <c r="B272" s="1" t="s">
        <v>13</v>
      </c>
      <c r="C272" s="1">
        <v>300532</v>
      </c>
      <c r="D272" s="1" t="s">
        <v>496</v>
      </c>
      <c r="E272" s="59">
        <v>3</v>
      </c>
      <c r="F272" s="28">
        <f>IF($B272="","",SUMIFS($E$4:E272,$B$4:B272,$B272)/SUMIFS($E$4:$E$1048576,$B$4:$B$1048576,$B272))</f>
        <v>0.86625874125874125</v>
      </c>
      <c r="G272" s="2" t="str">
        <f>IF($C272="","",VLOOKUP($F272,Tabla5[],2,1))</f>
        <v>C</v>
      </c>
    </row>
    <row r="273" spans="2:7" x14ac:dyDescent="0.2">
      <c r="B273" s="1" t="s">
        <v>13</v>
      </c>
      <c r="C273" s="1">
        <v>300682</v>
      </c>
      <c r="D273" s="1" t="s">
        <v>371</v>
      </c>
      <c r="E273" s="59">
        <v>3</v>
      </c>
      <c r="F273" s="28">
        <f>IF($B273="","",SUMIFS($E$4:E273,$B$4:B273,$B273)/SUMIFS($E$4:$E$1048576,$B$4:$B$1048576,$B273))</f>
        <v>0.86888111888111885</v>
      </c>
      <c r="G273" s="2" t="str">
        <f>IF($C273="","",VLOOKUP($F273,Tabla5[],2,1))</f>
        <v>C</v>
      </c>
    </row>
    <row r="274" spans="2:7" x14ac:dyDescent="0.2">
      <c r="B274" s="1" t="s">
        <v>13</v>
      </c>
      <c r="C274" s="1">
        <v>300966</v>
      </c>
      <c r="D274" s="1" t="s">
        <v>109</v>
      </c>
      <c r="E274" s="59">
        <v>3</v>
      </c>
      <c r="F274" s="28">
        <f>IF($B274="","",SUMIFS($E$4:E274,$B$4:B274,$B274)/SUMIFS($E$4:$E$1048576,$B$4:$B$1048576,$B274))</f>
        <v>0.87150349650349646</v>
      </c>
      <c r="G274" s="2" t="str">
        <f>IF($C274="","",VLOOKUP($F274,Tabla5[],2,1))</f>
        <v>C</v>
      </c>
    </row>
    <row r="275" spans="2:7" x14ac:dyDescent="0.2">
      <c r="B275" s="1" t="s">
        <v>13</v>
      </c>
      <c r="C275" s="1">
        <v>300540</v>
      </c>
      <c r="D275" s="1" t="s">
        <v>488</v>
      </c>
      <c r="E275" s="59">
        <v>3</v>
      </c>
      <c r="F275" s="28">
        <f>IF($B275="","",SUMIFS($E$4:E275,$B$4:B275,$B275)/SUMIFS($E$4:$E$1048576,$B$4:$B$1048576,$B275))</f>
        <v>0.87412587412587417</v>
      </c>
      <c r="G275" s="2" t="str">
        <f>IF($C275="","",VLOOKUP($F275,Tabla5[],2,1))</f>
        <v>C</v>
      </c>
    </row>
    <row r="276" spans="2:7" x14ac:dyDescent="0.2">
      <c r="B276" s="1" t="s">
        <v>13</v>
      </c>
      <c r="C276" s="1">
        <v>300975</v>
      </c>
      <c r="D276" s="1" t="s">
        <v>100</v>
      </c>
      <c r="E276" s="59">
        <v>3</v>
      </c>
      <c r="F276" s="28">
        <f>IF($B276="","",SUMIFS($E$4:E276,$B$4:B276,$B276)/SUMIFS($E$4:$E$1048576,$B$4:$B$1048576,$B276))</f>
        <v>0.87674825174825177</v>
      </c>
      <c r="G276" s="2" t="str">
        <f>IF($C276="","",VLOOKUP($F276,Tabla5[],2,1))</f>
        <v>C</v>
      </c>
    </row>
    <row r="277" spans="2:7" x14ac:dyDescent="0.2">
      <c r="B277" s="1" t="s">
        <v>13</v>
      </c>
      <c r="C277" s="1">
        <v>300543</v>
      </c>
      <c r="D277" s="1" t="s">
        <v>485</v>
      </c>
      <c r="E277" s="59">
        <v>3</v>
      </c>
      <c r="F277" s="28">
        <f>IF($B277="","",SUMIFS($E$4:E277,$B$4:B277,$B277)/SUMIFS($E$4:$E$1048576,$B$4:$B$1048576,$B277))</f>
        <v>0.87937062937062938</v>
      </c>
      <c r="G277" s="2" t="str">
        <f>IF($C277="","",VLOOKUP($F277,Tabla5[],2,1))</f>
        <v>C</v>
      </c>
    </row>
    <row r="278" spans="2:7" x14ac:dyDescent="0.2">
      <c r="B278" s="1" t="s">
        <v>13</v>
      </c>
      <c r="C278" s="1">
        <v>300990</v>
      </c>
      <c r="D278" s="1" t="s">
        <v>86</v>
      </c>
      <c r="E278" s="59">
        <v>3</v>
      </c>
      <c r="F278" s="28">
        <f>IF($B278="","",SUMIFS($E$4:E278,$B$4:B278,$B278)/SUMIFS($E$4:$E$1048576,$B$4:$B$1048576,$B278))</f>
        <v>0.88199300699300698</v>
      </c>
      <c r="G278" s="2" t="str">
        <f>IF($C278="","",VLOOKUP($F278,Tabla5[],2,1))</f>
        <v>C</v>
      </c>
    </row>
    <row r="279" spans="2:7" x14ac:dyDescent="0.2">
      <c r="B279" s="1" t="s">
        <v>13</v>
      </c>
      <c r="C279" s="1">
        <v>300272</v>
      </c>
      <c r="D279" s="1" t="s">
        <v>680</v>
      </c>
      <c r="E279" s="59">
        <v>3</v>
      </c>
      <c r="F279" s="28">
        <f>IF($B279="","",SUMIFS($E$4:E279,$B$4:B279,$B279)/SUMIFS($E$4:$E$1048576,$B$4:$B$1048576,$B279))</f>
        <v>0.88461538461538458</v>
      </c>
      <c r="G279" s="2" t="str">
        <f>IF($C279="","",VLOOKUP($F279,Tabla5[],2,1))</f>
        <v>C</v>
      </c>
    </row>
    <row r="280" spans="2:7" x14ac:dyDescent="0.2">
      <c r="B280" s="1" t="s">
        <v>13</v>
      </c>
      <c r="C280" s="1">
        <v>300644</v>
      </c>
      <c r="D280" s="1" t="s">
        <v>401</v>
      </c>
      <c r="E280" s="59">
        <v>3</v>
      </c>
      <c r="F280" s="28">
        <f>IF($B280="","",SUMIFS($E$4:E280,$B$4:B280,$B280)/SUMIFS($E$4:$E$1048576,$B$4:$B$1048576,$B280))</f>
        <v>0.88723776223776218</v>
      </c>
      <c r="G280" s="2" t="str">
        <f>IF($C280="","",VLOOKUP($F280,Tabla5[],2,1))</f>
        <v>C</v>
      </c>
    </row>
    <row r="281" spans="2:7" x14ac:dyDescent="0.2">
      <c r="B281" s="1" t="s">
        <v>13</v>
      </c>
      <c r="C281" s="1">
        <v>300068</v>
      </c>
      <c r="D281" s="1" t="s">
        <v>669</v>
      </c>
      <c r="E281" s="59">
        <v>3</v>
      </c>
      <c r="F281" s="28">
        <f>IF($B281="","",SUMIFS($E$4:E281,$B$4:B281,$B281)/SUMIFS($E$4:$E$1048576,$B$4:$B$1048576,$B281))</f>
        <v>0.8898601398601399</v>
      </c>
      <c r="G281" s="2" t="str">
        <f>IF($C281="","",VLOOKUP($F281,Tabla5[],2,1))</f>
        <v>C</v>
      </c>
    </row>
    <row r="282" spans="2:7" x14ac:dyDescent="0.2">
      <c r="B282" s="1" t="s">
        <v>13</v>
      </c>
      <c r="C282" s="1">
        <v>301046</v>
      </c>
      <c r="D282" s="1" t="s">
        <v>33</v>
      </c>
      <c r="E282" s="59">
        <v>3</v>
      </c>
      <c r="F282" s="28">
        <f>IF($B282="","",SUMIFS($E$4:E282,$B$4:B282,$B282)/SUMIFS($E$4:$E$1048576,$B$4:$B$1048576,$B282))</f>
        <v>0.8924825174825175</v>
      </c>
      <c r="G282" s="2" t="str">
        <f>IF($C282="","",VLOOKUP($F282,Tabla5[],2,1))</f>
        <v>C</v>
      </c>
    </row>
    <row r="283" spans="2:7" x14ac:dyDescent="0.2">
      <c r="B283" s="1" t="s">
        <v>13</v>
      </c>
      <c r="C283" s="1">
        <v>300473</v>
      </c>
      <c r="D283" s="1" t="s">
        <v>542</v>
      </c>
      <c r="E283" s="59">
        <v>3</v>
      </c>
      <c r="F283" s="28">
        <f>IF($B283="","",SUMIFS($E$4:E283,$B$4:B283,$B283)/SUMIFS($E$4:$E$1048576,$B$4:$B$1048576,$B283))</f>
        <v>0.8951048951048951</v>
      </c>
      <c r="G283" s="2" t="str">
        <f>IF($C283="","",VLOOKUP($F283,Tabla5[],2,1))</f>
        <v>C</v>
      </c>
    </row>
    <row r="284" spans="2:7" x14ac:dyDescent="0.2">
      <c r="B284" s="1" t="s">
        <v>13</v>
      </c>
      <c r="C284" s="1">
        <v>300954</v>
      </c>
      <c r="D284" s="1" t="s">
        <v>121</v>
      </c>
      <c r="E284" s="59">
        <v>3</v>
      </c>
      <c r="F284" s="28">
        <f>IF($B284="","",SUMIFS($E$4:E284,$B$4:B284,$B284)/SUMIFS($E$4:$E$1048576,$B$4:$B$1048576,$B284))</f>
        <v>0.89772727272727271</v>
      </c>
      <c r="G284" s="2" t="str">
        <f>IF($C284="","",VLOOKUP($F284,Tabla5[],2,1))</f>
        <v>C</v>
      </c>
    </row>
    <row r="285" spans="2:7" x14ac:dyDescent="0.2">
      <c r="B285" s="1" t="s">
        <v>13</v>
      </c>
      <c r="C285" s="1">
        <v>300750</v>
      </c>
      <c r="D285" s="1" t="s">
        <v>311</v>
      </c>
      <c r="E285" s="59">
        <v>3</v>
      </c>
      <c r="F285" s="28">
        <f>IF($B285="","",SUMIFS($E$4:E285,$B$4:B285,$B285)/SUMIFS($E$4:$E$1048576,$B$4:$B$1048576,$B285))</f>
        <v>0.90034965034965031</v>
      </c>
      <c r="G285" s="2" t="str">
        <f>IF($C285="","",VLOOKUP($F285,Tabla5[],2,1))</f>
        <v>C</v>
      </c>
    </row>
    <row r="286" spans="2:7" x14ac:dyDescent="0.2">
      <c r="B286" s="1" t="s">
        <v>13</v>
      </c>
      <c r="C286" s="1">
        <v>300970</v>
      </c>
      <c r="D286" s="1" t="s">
        <v>105</v>
      </c>
      <c r="E286" s="59">
        <v>3</v>
      </c>
      <c r="F286" s="28">
        <f>IF($B286="","",SUMIFS($E$4:E286,$B$4:B286,$B286)/SUMIFS($E$4:$E$1048576,$B$4:$B$1048576,$B286))</f>
        <v>0.90297202797202802</v>
      </c>
      <c r="G286" s="2" t="str">
        <f>IF($C286="","",VLOOKUP($F286,Tabla5[],2,1))</f>
        <v>C</v>
      </c>
    </row>
    <row r="287" spans="2:7" x14ac:dyDescent="0.2">
      <c r="B287" s="1" t="s">
        <v>13</v>
      </c>
      <c r="C287" s="1">
        <v>300023</v>
      </c>
      <c r="D287" s="1" t="s">
        <v>809</v>
      </c>
      <c r="E287" s="59">
        <v>3</v>
      </c>
      <c r="F287" s="28">
        <f>IF($B287="","",SUMIFS($E$4:E287,$B$4:B287,$B287)/SUMIFS($E$4:$E$1048576,$B$4:$B$1048576,$B287))</f>
        <v>0.90559440559440563</v>
      </c>
      <c r="G287" s="2" t="str">
        <f>IF($C287="","",VLOOKUP($F287,Tabla5[],2,1))</f>
        <v>C</v>
      </c>
    </row>
    <row r="288" spans="2:7" x14ac:dyDescent="0.2">
      <c r="B288" s="1" t="s">
        <v>13</v>
      </c>
      <c r="C288" s="1">
        <v>300229</v>
      </c>
      <c r="D288" s="1" t="s">
        <v>709</v>
      </c>
      <c r="E288" s="59">
        <v>3</v>
      </c>
      <c r="F288" s="28">
        <f>IF($B288="","",SUMIFS($E$4:E288,$B$4:B288,$B288)/SUMIFS($E$4:$E$1048576,$B$4:$B$1048576,$B288))</f>
        <v>0.90821678321678323</v>
      </c>
      <c r="G288" s="2" t="str">
        <f>IF($C288="","",VLOOKUP($F288,Tabla5[],2,1))</f>
        <v>C</v>
      </c>
    </row>
    <row r="289" spans="2:7" x14ac:dyDescent="0.2">
      <c r="B289" s="1" t="s">
        <v>13</v>
      </c>
      <c r="C289" s="1">
        <v>300437</v>
      </c>
      <c r="D289" s="1" t="s">
        <v>542</v>
      </c>
      <c r="E289" s="59">
        <v>3</v>
      </c>
      <c r="F289" s="28">
        <f>IF($B289="","",SUMIFS($E$4:E289,$B$4:B289,$B289)/SUMIFS($E$4:$E$1048576,$B$4:$B$1048576,$B289))</f>
        <v>0.91083916083916083</v>
      </c>
      <c r="G289" s="2" t="str">
        <f>IF($C289="","",VLOOKUP($F289,Tabla5[],2,1))</f>
        <v>C</v>
      </c>
    </row>
    <row r="290" spans="2:7" x14ac:dyDescent="0.2">
      <c r="B290" s="1" t="s">
        <v>13</v>
      </c>
      <c r="C290" s="1">
        <v>300976</v>
      </c>
      <c r="D290" s="1" t="s">
        <v>99</v>
      </c>
      <c r="E290" s="59">
        <v>3</v>
      </c>
      <c r="F290" s="28">
        <f>IF($B290="","",SUMIFS($E$4:E290,$B$4:B290,$B290)/SUMIFS($E$4:$E$1048576,$B$4:$B$1048576,$B290))</f>
        <v>0.91346153846153844</v>
      </c>
      <c r="G290" s="2" t="str">
        <f>IF($C290="","",VLOOKUP($F290,Tabla5[],2,1))</f>
        <v>C</v>
      </c>
    </row>
    <row r="291" spans="2:7" x14ac:dyDescent="0.2">
      <c r="B291" s="1" t="s">
        <v>13</v>
      </c>
      <c r="C291" s="1">
        <v>300085</v>
      </c>
      <c r="D291" s="1" t="s">
        <v>109</v>
      </c>
      <c r="E291" s="59">
        <v>3</v>
      </c>
      <c r="F291" s="28">
        <f>IF($B291="","",SUMIFS($E$4:E291,$B$4:B291,$B291)/SUMIFS($E$4:$E$1048576,$B$4:$B$1048576,$B291))</f>
        <v>0.91608391608391604</v>
      </c>
      <c r="G291" s="2" t="str">
        <f>IF($C291="","",VLOOKUP($F291,Tabla5[],2,1))</f>
        <v>C</v>
      </c>
    </row>
    <row r="292" spans="2:7" x14ac:dyDescent="0.2">
      <c r="B292" s="1" t="s">
        <v>13</v>
      </c>
      <c r="C292" s="1">
        <v>300295</v>
      </c>
      <c r="D292" s="1" t="s">
        <v>515</v>
      </c>
      <c r="E292" s="59">
        <v>3</v>
      </c>
      <c r="F292" s="28">
        <f>IF($B292="","",SUMIFS($E$4:E292,$B$4:B292,$B292)/SUMIFS($E$4:$E$1048576,$B$4:$B$1048576,$B292))</f>
        <v>0.91870629370629375</v>
      </c>
      <c r="G292" s="2" t="str">
        <f>IF($C292="","",VLOOKUP($F292,Tabla5[],2,1))</f>
        <v>C</v>
      </c>
    </row>
    <row r="293" spans="2:7" x14ac:dyDescent="0.2">
      <c r="B293" s="1" t="s">
        <v>13</v>
      </c>
      <c r="C293" s="1">
        <v>300864</v>
      </c>
      <c r="D293" s="1" t="s">
        <v>207</v>
      </c>
      <c r="E293" s="59">
        <v>3</v>
      </c>
      <c r="F293" s="28">
        <f>IF($B293="","",SUMIFS($E$4:E293,$B$4:B293,$B293)/SUMIFS($E$4:$E$1048576,$B$4:$B$1048576,$B293))</f>
        <v>0.92132867132867136</v>
      </c>
      <c r="G293" s="2" t="str">
        <f>IF($C293="","",VLOOKUP($F293,Tabla5[],2,1))</f>
        <v>C</v>
      </c>
    </row>
    <row r="294" spans="2:7" x14ac:dyDescent="0.2">
      <c r="B294" s="1" t="s">
        <v>13</v>
      </c>
      <c r="C294" s="1">
        <v>300528</v>
      </c>
      <c r="D294" s="1" t="s">
        <v>500</v>
      </c>
      <c r="E294" s="59">
        <v>3</v>
      </c>
      <c r="F294" s="28">
        <f>IF($B294="","",SUMIFS($E$4:E294,$B$4:B294,$B294)/SUMIFS($E$4:$E$1048576,$B$4:$B$1048576,$B294))</f>
        <v>0.92395104895104896</v>
      </c>
      <c r="G294" s="2" t="str">
        <f>IF($C294="","",VLOOKUP($F294,Tabla5[],2,1))</f>
        <v>C</v>
      </c>
    </row>
    <row r="295" spans="2:7" x14ac:dyDescent="0.2">
      <c r="B295" s="1" t="s">
        <v>13</v>
      </c>
      <c r="C295" s="1">
        <v>300241</v>
      </c>
      <c r="D295" s="1" t="s">
        <v>680</v>
      </c>
      <c r="E295" s="59">
        <v>3</v>
      </c>
      <c r="F295" s="28">
        <f>IF($B295="","",SUMIFS($E$4:E295,$B$4:B295,$B295)/SUMIFS($E$4:$E$1048576,$B$4:$B$1048576,$B295))</f>
        <v>0.92657342657342656</v>
      </c>
      <c r="G295" s="2" t="str">
        <f>IF($C295="","",VLOOKUP($F295,Tabla5[],2,1))</f>
        <v>C</v>
      </c>
    </row>
    <row r="296" spans="2:7" x14ac:dyDescent="0.2">
      <c r="B296" s="1" t="s">
        <v>13</v>
      </c>
      <c r="C296" s="1">
        <v>301007</v>
      </c>
      <c r="D296" s="1" t="s">
        <v>70</v>
      </c>
      <c r="E296" s="59">
        <v>3</v>
      </c>
      <c r="F296" s="28">
        <f>IF($B296="","",SUMIFS($E$4:E296,$B$4:B296,$B296)/SUMIFS($E$4:$E$1048576,$B$4:$B$1048576,$B296))</f>
        <v>0.92919580419580416</v>
      </c>
      <c r="G296" s="2" t="str">
        <f>IF($C296="","",VLOOKUP($F296,Tabla5[],2,1))</f>
        <v>C</v>
      </c>
    </row>
    <row r="297" spans="2:7" x14ac:dyDescent="0.2">
      <c r="B297" s="1" t="s">
        <v>13</v>
      </c>
      <c r="C297" s="1">
        <v>300870</v>
      </c>
      <c r="D297" s="1" t="s">
        <v>201</v>
      </c>
      <c r="E297" s="59">
        <v>3</v>
      </c>
      <c r="F297" s="28">
        <f>IF($B297="","",SUMIFS($E$4:E297,$B$4:B297,$B297)/SUMIFS($E$4:$E$1048576,$B$4:$B$1048576,$B297))</f>
        <v>0.93181818181818177</v>
      </c>
      <c r="G297" s="2" t="str">
        <f>IF($C297="","",VLOOKUP($F297,Tabla5[],2,1))</f>
        <v>C</v>
      </c>
    </row>
    <row r="298" spans="2:7" x14ac:dyDescent="0.2">
      <c r="B298" s="1" t="s">
        <v>13</v>
      </c>
      <c r="C298" s="1">
        <v>300306</v>
      </c>
      <c r="D298" s="1" t="s">
        <v>541</v>
      </c>
      <c r="E298" s="59">
        <v>3</v>
      </c>
      <c r="F298" s="28">
        <f>IF($B298="","",SUMIFS($E$4:E298,$B$4:B298,$B298)/SUMIFS($E$4:$E$1048576,$B$4:$B$1048576,$B298))</f>
        <v>0.93444055944055948</v>
      </c>
      <c r="G298" s="2" t="str">
        <f>IF($C298="","",VLOOKUP($F298,Tabla5[],2,1))</f>
        <v>C</v>
      </c>
    </row>
    <row r="299" spans="2:7" x14ac:dyDescent="0.2">
      <c r="B299" s="1" t="s">
        <v>13</v>
      </c>
      <c r="C299" s="1">
        <v>300101</v>
      </c>
      <c r="D299" s="1" t="s">
        <v>771</v>
      </c>
      <c r="E299" s="59">
        <v>3</v>
      </c>
      <c r="F299" s="28">
        <f>IF($B299="","",SUMIFS($E$4:E299,$B$4:B299,$B299)/SUMIFS($E$4:$E$1048576,$B$4:$B$1048576,$B299))</f>
        <v>0.93706293706293708</v>
      </c>
      <c r="G299" s="2" t="str">
        <f>IF($C299="","",VLOOKUP($F299,Tabla5[],2,1))</f>
        <v>C</v>
      </c>
    </row>
    <row r="300" spans="2:7" x14ac:dyDescent="0.2">
      <c r="B300" s="1" t="s">
        <v>13</v>
      </c>
      <c r="C300" s="1">
        <v>301044</v>
      </c>
      <c r="D300" s="1" t="s">
        <v>35</v>
      </c>
      <c r="E300" s="59">
        <v>3</v>
      </c>
      <c r="F300" s="28">
        <f>IF($B300="","",SUMIFS($E$4:E300,$B$4:B300,$B300)/SUMIFS($E$4:$E$1048576,$B$4:$B$1048576,$B300))</f>
        <v>0.93968531468531469</v>
      </c>
      <c r="G300" s="2" t="str">
        <f>IF($C300="","",VLOOKUP($F300,Tabla5[],2,1))</f>
        <v>C</v>
      </c>
    </row>
    <row r="301" spans="2:7" x14ac:dyDescent="0.2">
      <c r="B301" s="1" t="s">
        <v>13</v>
      </c>
      <c r="C301" s="1">
        <v>300340</v>
      </c>
      <c r="D301" s="1" t="s">
        <v>452</v>
      </c>
      <c r="E301" s="59">
        <v>3</v>
      </c>
      <c r="F301" s="28">
        <f>IF($B301="","",SUMIFS($E$4:E301,$B$4:B301,$B301)/SUMIFS($E$4:$E$1048576,$B$4:$B$1048576,$B301))</f>
        <v>0.94230769230769229</v>
      </c>
      <c r="G301" s="2" t="str">
        <f>IF($C301="","",VLOOKUP($F301,Tabla5[],2,1))</f>
        <v>C</v>
      </c>
    </row>
    <row r="302" spans="2:7" x14ac:dyDescent="0.2">
      <c r="B302" s="1" t="s">
        <v>13</v>
      </c>
      <c r="C302" s="1">
        <v>300325</v>
      </c>
      <c r="D302" s="1" t="s">
        <v>645</v>
      </c>
      <c r="E302" s="59">
        <v>3</v>
      </c>
      <c r="F302" s="28">
        <f>IF($B302="","",SUMIFS($E$4:E302,$B$4:B302,$B302)/SUMIFS($E$4:$E$1048576,$B$4:$B$1048576,$B302))</f>
        <v>0.94493006993006989</v>
      </c>
      <c r="G302" s="2" t="str">
        <f>IF($C302="","",VLOOKUP($F302,Tabla5[],2,1))</f>
        <v>C</v>
      </c>
    </row>
    <row r="303" spans="2:7" x14ac:dyDescent="0.2">
      <c r="B303" s="1" t="s">
        <v>13</v>
      </c>
      <c r="C303" s="1">
        <v>300948</v>
      </c>
      <c r="D303" s="1" t="s">
        <v>127</v>
      </c>
      <c r="E303" s="59">
        <v>3</v>
      </c>
      <c r="F303" s="28">
        <f>IF($B303="","",SUMIFS($E$4:E303,$B$4:B303,$B303)/SUMIFS($E$4:$E$1048576,$B$4:$B$1048576,$B303))</f>
        <v>0.94755244755244761</v>
      </c>
      <c r="G303" s="2" t="str">
        <f>IF($C303="","",VLOOKUP($F303,Tabla5[],2,1))</f>
        <v>C</v>
      </c>
    </row>
    <row r="304" spans="2:7" x14ac:dyDescent="0.2">
      <c r="B304" s="1" t="s">
        <v>13</v>
      </c>
      <c r="C304" s="1">
        <v>300358</v>
      </c>
      <c r="D304" s="1" t="s">
        <v>567</v>
      </c>
      <c r="E304" s="59">
        <v>3</v>
      </c>
      <c r="F304" s="28">
        <f>IF($B304="","",SUMIFS($E$4:E304,$B$4:B304,$B304)/SUMIFS($E$4:$E$1048576,$B$4:$B$1048576,$B304))</f>
        <v>0.95017482517482521</v>
      </c>
      <c r="G304" s="2" t="str">
        <f>IF($C304="","",VLOOKUP($F304,Tabla5[],2,1))</f>
        <v>C</v>
      </c>
    </row>
    <row r="305" spans="2:7" x14ac:dyDescent="0.2">
      <c r="B305" s="1" t="s">
        <v>13</v>
      </c>
      <c r="C305" s="1">
        <v>300124</v>
      </c>
      <c r="D305" s="1" t="s">
        <v>758</v>
      </c>
      <c r="E305" s="59">
        <v>3</v>
      </c>
      <c r="F305" s="28">
        <f>IF($B305="","",SUMIFS($E$4:E305,$B$4:B305,$B305)/SUMIFS($E$4:$E$1048576,$B$4:$B$1048576,$B305))</f>
        <v>0.95279720279720281</v>
      </c>
      <c r="G305" s="2" t="str">
        <f>IF($C305="","",VLOOKUP($F305,Tabla5[],2,1))</f>
        <v>C</v>
      </c>
    </row>
    <row r="306" spans="2:7" x14ac:dyDescent="0.2">
      <c r="B306" s="1" t="s">
        <v>13</v>
      </c>
      <c r="C306" s="1">
        <v>300605</v>
      </c>
      <c r="D306" s="1" t="s">
        <v>437</v>
      </c>
      <c r="E306" s="59">
        <v>3</v>
      </c>
      <c r="F306" s="28">
        <f>IF($B306="","",SUMIFS($E$4:E306,$B$4:B306,$B306)/SUMIFS($E$4:$E$1048576,$B$4:$B$1048576,$B306))</f>
        <v>0.95541958041958042</v>
      </c>
      <c r="G306" s="2" t="str">
        <f>IF($C306="","",VLOOKUP($F306,Tabla5[],2,1))</f>
        <v>C</v>
      </c>
    </row>
    <row r="307" spans="2:7" x14ac:dyDescent="0.2">
      <c r="B307" s="1" t="s">
        <v>13</v>
      </c>
      <c r="C307" s="1">
        <v>300446</v>
      </c>
      <c r="D307" s="1" t="s">
        <v>563</v>
      </c>
      <c r="E307" s="59">
        <v>2</v>
      </c>
      <c r="F307" s="28">
        <f>IF($B307="","",SUMIFS($E$4:E307,$B$4:B307,$B307)/SUMIFS($E$4:$E$1048576,$B$4:$B$1048576,$B307))</f>
        <v>0.95716783216783219</v>
      </c>
      <c r="G307" s="2" t="str">
        <f>IF($C307="","",VLOOKUP($F307,Tabla5[],2,1))</f>
        <v>C</v>
      </c>
    </row>
    <row r="308" spans="2:7" x14ac:dyDescent="0.2">
      <c r="B308" s="1" t="s">
        <v>13</v>
      </c>
      <c r="C308" s="1">
        <v>300442</v>
      </c>
      <c r="D308" s="1" t="s">
        <v>566</v>
      </c>
      <c r="E308" s="59">
        <v>2</v>
      </c>
      <c r="F308" s="28">
        <f>IF($B308="","",SUMIFS($E$4:E308,$B$4:B308,$B308)/SUMIFS($E$4:$E$1048576,$B$4:$B$1048576,$B308))</f>
        <v>0.95891608391608396</v>
      </c>
      <c r="G308" s="2" t="str">
        <f>IF($C308="","",VLOOKUP($F308,Tabla5[],2,1))</f>
        <v>C</v>
      </c>
    </row>
    <row r="309" spans="2:7" x14ac:dyDescent="0.2">
      <c r="B309" s="1" t="s">
        <v>13</v>
      </c>
      <c r="C309" s="1">
        <v>300902</v>
      </c>
      <c r="D309" s="1" t="s">
        <v>170</v>
      </c>
      <c r="E309" s="59">
        <v>2</v>
      </c>
      <c r="F309" s="28">
        <f>IF($B309="","",SUMIFS($E$4:E309,$B$4:B309,$B309)/SUMIFS($E$4:$E$1048576,$B$4:$B$1048576,$B309))</f>
        <v>0.96066433566433562</v>
      </c>
      <c r="G309" s="2" t="str">
        <f>IF($C309="","",VLOOKUP($F309,Tabla5[],2,1))</f>
        <v>C</v>
      </c>
    </row>
    <row r="310" spans="2:7" x14ac:dyDescent="0.2">
      <c r="B310" s="1" t="s">
        <v>13</v>
      </c>
      <c r="C310" s="1">
        <v>300474</v>
      </c>
      <c r="D310" s="1" t="s">
        <v>541</v>
      </c>
      <c r="E310" s="59">
        <v>2</v>
      </c>
      <c r="F310" s="28">
        <f>IF($B310="","",SUMIFS($E$4:E310,$B$4:B310,$B310)/SUMIFS($E$4:$E$1048576,$B$4:$B$1048576,$B310))</f>
        <v>0.96241258741258739</v>
      </c>
      <c r="G310" s="2" t="str">
        <f>IF($C310="","",VLOOKUP($F310,Tabla5[],2,1))</f>
        <v>C</v>
      </c>
    </row>
    <row r="311" spans="2:7" x14ac:dyDescent="0.2">
      <c r="B311" s="1" t="s">
        <v>13</v>
      </c>
      <c r="C311" s="1">
        <v>300535</v>
      </c>
      <c r="D311" s="1" t="s">
        <v>493</v>
      </c>
      <c r="E311" s="59">
        <v>2</v>
      </c>
      <c r="F311" s="28">
        <f>IF($B311="","",SUMIFS($E$4:E311,$B$4:B311,$B311)/SUMIFS($E$4:$E$1048576,$B$4:$B$1048576,$B311))</f>
        <v>0.96416083916083917</v>
      </c>
      <c r="G311" s="2" t="str">
        <f>IF($C311="","",VLOOKUP($F311,Tabla5[],2,1))</f>
        <v>C</v>
      </c>
    </row>
    <row r="312" spans="2:7" x14ac:dyDescent="0.2">
      <c r="B312" s="1" t="s">
        <v>13</v>
      </c>
      <c r="C312" s="1">
        <v>300874</v>
      </c>
      <c r="D312" s="1" t="s">
        <v>197</v>
      </c>
      <c r="E312" s="59">
        <v>2</v>
      </c>
      <c r="F312" s="28">
        <f>IF($B312="","",SUMIFS($E$4:E312,$B$4:B312,$B312)/SUMIFS($E$4:$E$1048576,$B$4:$B$1048576,$B312))</f>
        <v>0.96590909090909094</v>
      </c>
      <c r="G312" s="2" t="str">
        <f>IF($C312="","",VLOOKUP($F312,Tabla5[],2,1))</f>
        <v>C</v>
      </c>
    </row>
    <row r="313" spans="2:7" x14ac:dyDescent="0.2">
      <c r="B313" s="1" t="s">
        <v>13</v>
      </c>
      <c r="C313" s="1">
        <v>300583</v>
      </c>
      <c r="D313" s="1" t="s">
        <v>454</v>
      </c>
      <c r="E313" s="59">
        <v>2</v>
      </c>
      <c r="F313" s="28">
        <f>IF($B313="","",SUMIFS($E$4:E313,$B$4:B313,$B313)/SUMIFS($E$4:$E$1048576,$B$4:$B$1048576,$B313))</f>
        <v>0.96765734265734271</v>
      </c>
      <c r="G313" s="2" t="str">
        <f>IF($C313="","",VLOOKUP($F313,Tabla5[],2,1))</f>
        <v>C</v>
      </c>
    </row>
    <row r="314" spans="2:7" x14ac:dyDescent="0.2">
      <c r="B314" s="1" t="s">
        <v>13</v>
      </c>
      <c r="C314" s="1">
        <v>300631</v>
      </c>
      <c r="D314" s="1" t="s">
        <v>413</v>
      </c>
      <c r="E314" s="59">
        <v>2</v>
      </c>
      <c r="F314" s="28">
        <f>IF($B314="","",SUMIFS($E$4:E314,$B$4:B314,$B314)/SUMIFS($E$4:$E$1048576,$B$4:$B$1048576,$B314))</f>
        <v>0.96940559440559437</v>
      </c>
      <c r="G314" s="2" t="str">
        <f>IF($C314="","",VLOOKUP($F314,Tabla5[],2,1))</f>
        <v>C</v>
      </c>
    </row>
    <row r="315" spans="2:7" x14ac:dyDescent="0.2">
      <c r="B315" s="1" t="s">
        <v>13</v>
      </c>
      <c r="C315" s="1">
        <v>301031</v>
      </c>
      <c r="D315" s="1" t="s">
        <v>47</v>
      </c>
      <c r="E315" s="59">
        <v>2</v>
      </c>
      <c r="F315" s="28">
        <f>IF($B315="","",SUMIFS($E$4:E315,$B$4:B315,$B315)/SUMIFS($E$4:$E$1048576,$B$4:$B$1048576,$B315))</f>
        <v>0.97115384615384615</v>
      </c>
      <c r="G315" s="2" t="str">
        <f>IF($C315="","",VLOOKUP($F315,Tabla5[],2,1))</f>
        <v>C</v>
      </c>
    </row>
    <row r="316" spans="2:7" x14ac:dyDescent="0.2">
      <c r="B316" s="1" t="s">
        <v>13</v>
      </c>
      <c r="C316" s="1">
        <v>301003</v>
      </c>
      <c r="D316" s="1" t="s">
        <v>74</v>
      </c>
      <c r="E316" s="59">
        <v>2</v>
      </c>
      <c r="F316" s="28">
        <f>IF($B316="","",SUMIFS($E$4:E316,$B$4:B316,$B316)/SUMIFS($E$4:$E$1048576,$B$4:$B$1048576,$B316))</f>
        <v>0.97290209790209792</v>
      </c>
      <c r="G316" s="2" t="str">
        <f>IF($C316="","",VLOOKUP($F316,Tabla5[],2,1))</f>
        <v>C</v>
      </c>
    </row>
    <row r="317" spans="2:7" x14ac:dyDescent="0.2">
      <c r="B317" s="1" t="s">
        <v>13</v>
      </c>
      <c r="C317" s="1">
        <v>300591</v>
      </c>
      <c r="D317" s="1" t="s">
        <v>448</v>
      </c>
      <c r="E317" s="59">
        <v>2</v>
      </c>
      <c r="F317" s="28">
        <f>IF($B317="","",SUMIFS($E$4:E317,$B$4:B317,$B317)/SUMIFS($E$4:$E$1048576,$B$4:$B$1048576,$B317))</f>
        <v>0.97465034965034969</v>
      </c>
      <c r="G317" s="2" t="str">
        <f>IF($C317="","",VLOOKUP($F317,Tabla5[],2,1))</f>
        <v>C</v>
      </c>
    </row>
    <row r="318" spans="2:7" x14ac:dyDescent="0.2">
      <c r="B318" s="1" t="s">
        <v>13</v>
      </c>
      <c r="C318" s="1">
        <v>300217</v>
      </c>
      <c r="D318" s="1" t="s">
        <v>716</v>
      </c>
      <c r="E318" s="59">
        <v>2</v>
      </c>
      <c r="F318" s="28">
        <f>IF($B318="","",SUMIFS($E$4:E318,$B$4:B318,$B318)/SUMIFS($E$4:$E$1048576,$B$4:$B$1048576,$B318))</f>
        <v>0.97639860139860135</v>
      </c>
      <c r="G318" s="2" t="str">
        <f>IF($C318="","",VLOOKUP($F318,Tabla5[],2,1))</f>
        <v>C</v>
      </c>
    </row>
    <row r="319" spans="2:7" x14ac:dyDescent="0.2">
      <c r="B319" s="1" t="s">
        <v>13</v>
      </c>
      <c r="C319" s="1">
        <v>300449</v>
      </c>
      <c r="D319" s="1" t="s">
        <v>561</v>
      </c>
      <c r="E319" s="59">
        <v>2</v>
      </c>
      <c r="F319" s="28">
        <f>IF($B319="","",SUMIFS($E$4:E319,$B$4:B319,$B319)/SUMIFS($E$4:$E$1048576,$B$4:$B$1048576,$B319))</f>
        <v>0.97814685314685312</v>
      </c>
      <c r="G319" s="2" t="str">
        <f>IF($C319="","",VLOOKUP($F319,Tabla5[],2,1))</f>
        <v>C</v>
      </c>
    </row>
    <row r="320" spans="2:7" x14ac:dyDescent="0.2">
      <c r="B320" s="1" t="s">
        <v>13</v>
      </c>
      <c r="C320" s="1">
        <v>300097</v>
      </c>
      <c r="D320" s="1" t="s">
        <v>773</v>
      </c>
      <c r="E320" s="59">
        <v>2</v>
      </c>
      <c r="F320" s="28">
        <f>IF($B320="","",SUMIFS($E$4:E320,$B$4:B320,$B320)/SUMIFS($E$4:$E$1048576,$B$4:$B$1048576,$B320))</f>
        <v>0.9798951048951049</v>
      </c>
      <c r="G320" s="2" t="str">
        <f>IF($C320="","",VLOOKUP($F320,Tabla5[],2,1))</f>
        <v>C</v>
      </c>
    </row>
    <row r="321" spans="2:7" x14ac:dyDescent="0.2">
      <c r="B321" s="1" t="s">
        <v>13</v>
      </c>
      <c r="C321" s="1">
        <v>300275</v>
      </c>
      <c r="D321" s="1" t="s">
        <v>677</v>
      </c>
      <c r="E321" s="59">
        <v>2</v>
      </c>
      <c r="F321" s="28">
        <f>IF($B321="","",SUMIFS($E$4:E321,$B$4:B321,$B321)/SUMIFS($E$4:$E$1048576,$B$4:$B$1048576,$B321))</f>
        <v>0.98164335664335667</v>
      </c>
      <c r="G321" s="2" t="str">
        <f>IF($C321="","",VLOOKUP($F321,Tabla5[],2,1))</f>
        <v>C</v>
      </c>
    </row>
    <row r="322" spans="2:7" x14ac:dyDescent="0.2">
      <c r="B322" s="1" t="s">
        <v>13</v>
      </c>
      <c r="C322" s="1">
        <v>300192</v>
      </c>
      <c r="D322" s="1" t="s">
        <v>735</v>
      </c>
      <c r="E322" s="59">
        <v>2</v>
      </c>
      <c r="F322" s="28">
        <f>IF($B322="","",SUMIFS($E$4:E322,$B$4:B322,$B322)/SUMIFS($E$4:$E$1048576,$B$4:$B$1048576,$B322))</f>
        <v>0.98339160839160844</v>
      </c>
      <c r="G322" s="2" t="str">
        <f>IF($C322="","",VLOOKUP($F322,Tabla5[],2,1))</f>
        <v>C</v>
      </c>
    </row>
    <row r="323" spans="2:7" x14ac:dyDescent="0.2">
      <c r="B323" s="1" t="s">
        <v>13</v>
      </c>
      <c r="C323" s="1">
        <v>300341</v>
      </c>
      <c r="D323" s="1" t="s">
        <v>637</v>
      </c>
      <c r="E323" s="59">
        <v>2</v>
      </c>
      <c r="F323" s="28">
        <f>IF($B323="","",SUMIFS($E$4:E323,$B$4:B323,$B323)/SUMIFS($E$4:$E$1048576,$B$4:$B$1048576,$B323))</f>
        <v>0.9851398601398601</v>
      </c>
      <c r="G323" s="2" t="str">
        <f>IF($C323="","",VLOOKUP($F323,Tabla5[],2,1))</f>
        <v>C</v>
      </c>
    </row>
    <row r="324" spans="2:7" x14ac:dyDescent="0.2">
      <c r="B324" s="1" t="s">
        <v>13</v>
      </c>
      <c r="C324" s="1">
        <v>300123</v>
      </c>
      <c r="D324" s="1" t="s">
        <v>681</v>
      </c>
      <c r="E324" s="59">
        <v>2</v>
      </c>
      <c r="F324" s="28">
        <f>IF($B324="","",SUMIFS($E$4:E324,$B$4:B324,$B324)/SUMIFS($E$4:$E$1048576,$B$4:$B$1048576,$B324))</f>
        <v>0.98688811188811187</v>
      </c>
      <c r="G324" s="2" t="str">
        <f>IF($C324="","",VLOOKUP($F324,Tabla5[],2,1))</f>
        <v>C</v>
      </c>
    </row>
    <row r="325" spans="2:7" x14ac:dyDescent="0.2">
      <c r="B325" s="1" t="s">
        <v>13</v>
      </c>
      <c r="C325" s="1">
        <v>300324</v>
      </c>
      <c r="D325" s="1" t="s">
        <v>646</v>
      </c>
      <c r="E325" s="59">
        <v>1</v>
      </c>
      <c r="F325" s="28">
        <f>IF($B325="","",SUMIFS($E$4:E325,$B$4:B325,$B325)/SUMIFS($E$4:$E$1048576,$B$4:$B$1048576,$B325))</f>
        <v>0.98776223776223782</v>
      </c>
      <c r="G325" s="2" t="str">
        <f>IF($C325="","",VLOOKUP($F325,Tabla5[],2,1))</f>
        <v>C</v>
      </c>
    </row>
    <row r="326" spans="2:7" x14ac:dyDescent="0.2">
      <c r="B326" s="1" t="s">
        <v>13</v>
      </c>
      <c r="C326" s="1">
        <v>300469</v>
      </c>
      <c r="D326" s="1" t="s">
        <v>546</v>
      </c>
      <c r="E326" s="59">
        <v>1</v>
      </c>
      <c r="F326" s="28">
        <f>IF($B326="","",SUMIFS($E$4:E326,$B$4:B326,$B326)/SUMIFS($E$4:$E$1048576,$B$4:$B$1048576,$B326))</f>
        <v>0.98863636363636365</v>
      </c>
      <c r="G326" s="2" t="str">
        <f>IF($C326="","",VLOOKUP($F326,Tabla5[],2,1))</f>
        <v>C</v>
      </c>
    </row>
    <row r="327" spans="2:7" x14ac:dyDescent="0.2">
      <c r="B327" s="1" t="s">
        <v>13</v>
      </c>
      <c r="C327" s="1">
        <v>300247</v>
      </c>
      <c r="D327" s="1" t="s">
        <v>697</v>
      </c>
      <c r="E327" s="59">
        <v>1</v>
      </c>
      <c r="F327" s="28">
        <f>IF($B327="","",SUMIFS($E$4:E327,$B$4:B327,$B327)/SUMIFS($E$4:$E$1048576,$B$4:$B$1048576,$B327))</f>
        <v>0.98951048951048948</v>
      </c>
      <c r="G327" s="2" t="str">
        <f>IF($C327="","",VLOOKUP($F327,Tabla5[],2,1))</f>
        <v>C</v>
      </c>
    </row>
    <row r="328" spans="2:7" x14ac:dyDescent="0.2">
      <c r="B328" s="1" t="s">
        <v>13</v>
      </c>
      <c r="C328" s="1">
        <v>301021</v>
      </c>
      <c r="D328" s="1" t="s">
        <v>56</v>
      </c>
      <c r="E328" s="59">
        <v>1</v>
      </c>
      <c r="F328" s="28">
        <f>IF($B328="","",SUMIFS($E$4:E328,$B$4:B328,$B328)/SUMIFS($E$4:$E$1048576,$B$4:$B$1048576,$B328))</f>
        <v>0.99038461538461542</v>
      </c>
      <c r="G328" s="2" t="str">
        <f>IF($C328="","",VLOOKUP($F328,Tabla5[],2,1))</f>
        <v>C</v>
      </c>
    </row>
    <row r="329" spans="2:7" x14ac:dyDescent="0.2">
      <c r="B329" s="1" t="s">
        <v>13</v>
      </c>
      <c r="C329" s="1">
        <v>300226</v>
      </c>
      <c r="D329" s="1" t="s">
        <v>711</v>
      </c>
      <c r="E329" s="59">
        <v>1</v>
      </c>
      <c r="F329" s="28">
        <f>IF($B329="","",SUMIFS($E$4:E329,$B$4:B329,$B329)/SUMIFS($E$4:$E$1048576,$B$4:$B$1048576,$B329))</f>
        <v>0.99125874125874125</v>
      </c>
      <c r="G329" s="2" t="str">
        <f>IF($C329="","",VLOOKUP($F329,Tabla5[],2,1))</f>
        <v>C</v>
      </c>
    </row>
    <row r="330" spans="2:7" x14ac:dyDescent="0.2">
      <c r="B330" s="1" t="s">
        <v>13</v>
      </c>
      <c r="C330" s="1">
        <v>300336</v>
      </c>
      <c r="D330" s="1" t="s">
        <v>640</v>
      </c>
      <c r="E330" s="59">
        <v>1</v>
      </c>
      <c r="F330" s="28">
        <f>IF($B330="","",SUMIFS($E$4:E330,$B$4:B330,$B330)/SUMIFS($E$4:$E$1048576,$B$4:$B$1048576,$B330))</f>
        <v>0.99213286713286708</v>
      </c>
      <c r="G330" s="2" t="str">
        <f>IF($C330="","",VLOOKUP($F330,Tabla5[],2,1))</f>
        <v>C</v>
      </c>
    </row>
    <row r="331" spans="2:7" x14ac:dyDescent="0.2">
      <c r="B331" s="1" t="s">
        <v>13</v>
      </c>
      <c r="C331" s="1">
        <v>300274</v>
      </c>
      <c r="D331" s="1" t="s">
        <v>678</v>
      </c>
      <c r="E331" s="59">
        <v>1</v>
      </c>
      <c r="F331" s="28">
        <f>IF($B331="","",SUMIFS($E$4:E331,$B$4:B331,$B331)/SUMIFS($E$4:$E$1048576,$B$4:$B$1048576,$B331))</f>
        <v>0.99300699300699302</v>
      </c>
      <c r="G331" s="2" t="str">
        <f>IF($C331="","",VLOOKUP($F331,Tabla5[],2,1))</f>
        <v>C</v>
      </c>
    </row>
    <row r="332" spans="2:7" x14ac:dyDescent="0.2">
      <c r="B332" s="1" t="s">
        <v>13</v>
      </c>
      <c r="C332" s="1">
        <v>300645</v>
      </c>
      <c r="D332" s="1" t="s">
        <v>400</v>
      </c>
      <c r="E332" s="59">
        <v>1</v>
      </c>
      <c r="F332" s="28">
        <f>IF($B332="","",SUMIFS($E$4:E332,$B$4:B332,$B332)/SUMIFS($E$4:$E$1048576,$B$4:$B$1048576,$B332))</f>
        <v>0.99388111888111885</v>
      </c>
      <c r="G332" s="2" t="str">
        <f>IF($C332="","",VLOOKUP($F332,Tabla5[],2,1))</f>
        <v>C</v>
      </c>
    </row>
    <row r="333" spans="2:7" x14ac:dyDescent="0.2">
      <c r="B333" s="1" t="s">
        <v>13</v>
      </c>
      <c r="C333" s="1">
        <v>300934</v>
      </c>
      <c r="D333" s="1" t="s">
        <v>140</v>
      </c>
      <c r="E333" s="59">
        <v>1</v>
      </c>
      <c r="F333" s="28">
        <f>IF($B333="","",SUMIFS($E$4:E333,$B$4:B333,$B333)/SUMIFS($E$4:$E$1048576,$B$4:$B$1048576,$B333))</f>
        <v>0.99475524475524479</v>
      </c>
      <c r="G333" s="2" t="str">
        <f>IF($C333="","",VLOOKUP($F333,Tabla5[],2,1))</f>
        <v>C</v>
      </c>
    </row>
    <row r="334" spans="2:7" x14ac:dyDescent="0.2">
      <c r="B334" s="1" t="s">
        <v>13</v>
      </c>
      <c r="C334" s="1">
        <v>300684</v>
      </c>
      <c r="D334" s="1" t="s">
        <v>369</v>
      </c>
      <c r="E334" s="59">
        <v>1</v>
      </c>
      <c r="F334" s="28">
        <f>IF($B334="","",SUMIFS($E$4:E334,$B$4:B334,$B334)/SUMIFS($E$4:$E$1048576,$B$4:$B$1048576,$B334))</f>
        <v>0.99562937062937062</v>
      </c>
      <c r="G334" s="2" t="str">
        <f>IF($C334="","",VLOOKUP($F334,Tabla5[],2,1))</f>
        <v>C</v>
      </c>
    </row>
    <row r="335" spans="2:7" x14ac:dyDescent="0.2">
      <c r="B335" s="1" t="s">
        <v>13</v>
      </c>
      <c r="C335" s="1">
        <v>300717</v>
      </c>
      <c r="D335" s="1" t="s">
        <v>341</v>
      </c>
      <c r="E335" s="59">
        <v>1</v>
      </c>
      <c r="F335" s="28">
        <f>IF($B335="","",SUMIFS($E$4:E335,$B$4:B335,$B335)/SUMIFS($E$4:$E$1048576,$B$4:$B$1048576,$B335))</f>
        <v>0.99650349650349646</v>
      </c>
      <c r="G335" s="2" t="str">
        <f>IF($C335="","",VLOOKUP($F335,Tabla5[],2,1))</f>
        <v>C</v>
      </c>
    </row>
    <row r="336" spans="2:7" x14ac:dyDescent="0.2">
      <c r="B336" s="1" t="s">
        <v>13</v>
      </c>
      <c r="C336" s="1">
        <v>300103</v>
      </c>
      <c r="D336" s="1" t="s">
        <v>571</v>
      </c>
      <c r="E336" s="59">
        <v>1</v>
      </c>
      <c r="F336" s="28">
        <f>IF($B336="","",SUMIFS($E$4:E336,$B$4:B336,$B336)/SUMIFS($E$4:$E$1048576,$B$4:$B$1048576,$B336))</f>
        <v>0.9973776223776224</v>
      </c>
      <c r="G336" s="2" t="str">
        <f>IF($C336="","",VLOOKUP($F336,Tabla5[],2,1))</f>
        <v>C</v>
      </c>
    </row>
    <row r="337" spans="2:7" x14ac:dyDescent="0.2">
      <c r="B337" s="1" t="s">
        <v>13</v>
      </c>
      <c r="C337" s="1">
        <v>300875</v>
      </c>
      <c r="D337" s="1" t="s">
        <v>196</v>
      </c>
      <c r="E337" s="59">
        <v>1</v>
      </c>
      <c r="F337" s="28">
        <f>IF($B337="","",SUMIFS($E$4:E337,$B$4:B337,$B337)/SUMIFS($E$4:$E$1048576,$B$4:$B$1048576,$B337))</f>
        <v>0.99825174825174823</v>
      </c>
      <c r="G337" s="2" t="str">
        <f>IF($C337="","",VLOOKUP($F337,Tabla5[],2,1))</f>
        <v>C</v>
      </c>
    </row>
    <row r="338" spans="2:7" x14ac:dyDescent="0.2">
      <c r="B338" s="1" t="s">
        <v>13</v>
      </c>
      <c r="C338" s="1">
        <v>300648</v>
      </c>
      <c r="D338" s="1" t="s">
        <v>397</v>
      </c>
      <c r="E338" s="59">
        <v>1</v>
      </c>
      <c r="F338" s="28">
        <f>IF($B338="","",SUMIFS($E$4:E338,$B$4:B338,$B338)/SUMIFS($E$4:$E$1048576,$B$4:$B$1048576,$B338))</f>
        <v>0.99912587412587417</v>
      </c>
      <c r="G338" s="2" t="str">
        <f>IF($C338="","",VLOOKUP($F338,Tabla5[],2,1))</f>
        <v>C</v>
      </c>
    </row>
    <row r="339" spans="2:7" x14ac:dyDescent="0.2">
      <c r="B339" s="1" t="s">
        <v>13</v>
      </c>
      <c r="C339" s="1">
        <v>300067</v>
      </c>
      <c r="D339" s="1" t="s">
        <v>668</v>
      </c>
      <c r="E339" s="59">
        <v>1</v>
      </c>
      <c r="F339" s="28">
        <f>IF($B339="","",SUMIFS($E$4:E339,$B$4:B339,$B339)/SUMIFS($E$4:$E$1048576,$B$4:$B$1048576,$B339))</f>
        <v>1</v>
      </c>
      <c r="G339" s="2" t="str">
        <f>IF($C339="","",VLOOKUP($F339,Tabla5[],2,1))</f>
        <v>C</v>
      </c>
    </row>
    <row r="340" spans="2:7" x14ac:dyDescent="0.2">
      <c r="B340" s="1" t="s">
        <v>1</v>
      </c>
      <c r="C340" s="1">
        <v>300677</v>
      </c>
      <c r="D340" s="1" t="s">
        <v>375</v>
      </c>
      <c r="E340" s="59">
        <v>10</v>
      </c>
      <c r="F340" s="28">
        <f>IF($B340="","",SUMIFS($E$4:E340,$B$4:B340,$B340)/SUMIFS($E$4:$E$1048576,$B$4:$B$1048576,$B340))</f>
        <v>3.9215686274509803E-2</v>
      </c>
      <c r="G340" s="2" t="str">
        <f>IF($C340="","",VLOOKUP($F340,Tabla5[],2,1))</f>
        <v>A</v>
      </c>
    </row>
    <row r="341" spans="2:7" x14ac:dyDescent="0.2">
      <c r="B341" s="1" t="s">
        <v>1</v>
      </c>
      <c r="C341" s="1">
        <v>300889</v>
      </c>
      <c r="D341" s="1" t="s">
        <v>183</v>
      </c>
      <c r="E341" s="59">
        <v>10</v>
      </c>
      <c r="F341" s="28">
        <f>IF($B341="","",SUMIFS($E$4:E341,$B$4:B341,$B341)/SUMIFS($E$4:$E$1048576,$B$4:$B$1048576,$B341))</f>
        <v>7.8431372549019607E-2</v>
      </c>
      <c r="G341" s="2" t="str">
        <f>IF($C341="","",VLOOKUP($F341,Tabla5[],2,1))</f>
        <v>A</v>
      </c>
    </row>
    <row r="342" spans="2:7" x14ac:dyDescent="0.2">
      <c r="B342" s="1" t="s">
        <v>1</v>
      </c>
      <c r="C342" s="1">
        <v>300091</v>
      </c>
      <c r="D342" s="1" t="s">
        <v>776</v>
      </c>
      <c r="E342" s="59">
        <v>7</v>
      </c>
      <c r="F342" s="28">
        <f>IF($B342="","",SUMIFS($E$4:E342,$B$4:B342,$B342)/SUMIFS($E$4:$E$1048576,$B$4:$B$1048576,$B342))</f>
        <v>0.10588235294117647</v>
      </c>
      <c r="G342" s="2" t="str">
        <f>IF($C342="","",VLOOKUP($F342,Tabla5[],2,1))</f>
        <v>A</v>
      </c>
    </row>
    <row r="343" spans="2:7" x14ac:dyDescent="0.2">
      <c r="B343" s="1" t="s">
        <v>1</v>
      </c>
      <c r="C343" s="1">
        <v>300611</v>
      </c>
      <c r="D343" s="1" t="s">
        <v>431</v>
      </c>
      <c r="E343" s="59">
        <v>7</v>
      </c>
      <c r="F343" s="28">
        <f>IF($B343="","",SUMIFS($E$4:E343,$B$4:B343,$B343)/SUMIFS($E$4:$E$1048576,$B$4:$B$1048576,$B343))</f>
        <v>0.13333333333333333</v>
      </c>
      <c r="G343" s="2" t="str">
        <f>IF($C343="","",VLOOKUP($F343,Tabla5[],2,1))</f>
        <v>A</v>
      </c>
    </row>
    <row r="344" spans="2:7" x14ac:dyDescent="0.2">
      <c r="B344" s="1" t="s">
        <v>1</v>
      </c>
      <c r="C344" s="1">
        <v>300893</v>
      </c>
      <c r="D344" s="1" t="s">
        <v>179</v>
      </c>
      <c r="E344" s="59">
        <v>7</v>
      </c>
      <c r="F344" s="28">
        <f>IF($B344="","",SUMIFS($E$4:E344,$B$4:B344,$B344)/SUMIFS($E$4:$E$1048576,$B$4:$B$1048576,$B344))</f>
        <v>0.16078431372549021</v>
      </c>
      <c r="G344" s="2" t="str">
        <f>IF($C344="","",VLOOKUP($F344,Tabla5[],2,1))</f>
        <v>A</v>
      </c>
    </row>
    <row r="345" spans="2:7" x14ac:dyDescent="0.2">
      <c r="B345" s="1" t="s">
        <v>1</v>
      </c>
      <c r="C345" s="1">
        <v>300092</v>
      </c>
      <c r="D345" s="1" t="s">
        <v>148</v>
      </c>
      <c r="E345" s="59">
        <v>7</v>
      </c>
      <c r="F345" s="28">
        <f>IF($B345="","",SUMIFS($E$4:E345,$B$4:B345,$B345)/SUMIFS($E$4:$E$1048576,$B$4:$B$1048576,$B345))</f>
        <v>0.18823529411764706</v>
      </c>
      <c r="G345" s="2" t="str">
        <f>IF($C345="","",VLOOKUP($F345,Tabla5[],2,1))</f>
        <v>A</v>
      </c>
    </row>
    <row r="346" spans="2:7" x14ac:dyDescent="0.2">
      <c r="B346" s="1" t="s">
        <v>1</v>
      </c>
      <c r="C346" s="1">
        <v>301006</v>
      </c>
      <c r="D346" s="1" t="s">
        <v>71</v>
      </c>
      <c r="E346" s="59">
        <v>7</v>
      </c>
      <c r="F346" s="28">
        <f>IF($B346="","",SUMIFS($E$4:E346,$B$4:B346,$B346)/SUMIFS($E$4:$E$1048576,$B$4:$B$1048576,$B346))</f>
        <v>0.21568627450980393</v>
      </c>
      <c r="G346" s="2" t="str">
        <f>IF($C346="","",VLOOKUP($F346,Tabla5[],2,1))</f>
        <v>A</v>
      </c>
    </row>
    <row r="347" spans="2:7" x14ac:dyDescent="0.2">
      <c r="B347" s="1" t="s">
        <v>1</v>
      </c>
      <c r="C347" s="1">
        <v>300259</v>
      </c>
      <c r="D347" s="1" t="s">
        <v>689</v>
      </c>
      <c r="E347" s="59">
        <v>7</v>
      </c>
      <c r="F347" s="28">
        <f>IF($B347="","",SUMIFS($E$4:E347,$B$4:B347,$B347)/SUMIFS($E$4:$E$1048576,$B$4:$B$1048576,$B347))</f>
        <v>0.24313725490196078</v>
      </c>
      <c r="G347" s="2" t="str">
        <f>IF($C347="","",VLOOKUP($F347,Tabla5[],2,1))</f>
        <v>A</v>
      </c>
    </row>
    <row r="348" spans="2:7" x14ac:dyDescent="0.2">
      <c r="B348" s="1" t="s">
        <v>1</v>
      </c>
      <c r="C348" s="1">
        <v>300551</v>
      </c>
      <c r="D348" s="1" t="s">
        <v>478</v>
      </c>
      <c r="E348" s="59">
        <v>7</v>
      </c>
      <c r="F348" s="28">
        <f>IF($B348="","",SUMIFS($E$4:E348,$B$4:B348,$B348)/SUMIFS($E$4:$E$1048576,$B$4:$B$1048576,$B348))</f>
        <v>0.27058823529411763</v>
      </c>
      <c r="G348" s="2" t="str">
        <f>IF($C348="","",VLOOKUP($F348,Tabla5[],2,1))</f>
        <v>A</v>
      </c>
    </row>
    <row r="349" spans="2:7" x14ac:dyDescent="0.2">
      <c r="B349" s="1" t="s">
        <v>1</v>
      </c>
      <c r="C349" s="1">
        <v>300239</v>
      </c>
      <c r="D349" s="1" t="s">
        <v>702</v>
      </c>
      <c r="E349" s="59">
        <v>6</v>
      </c>
      <c r="F349" s="28">
        <f>IF($B349="","",SUMIFS($E$4:E349,$B$4:B349,$B349)/SUMIFS($E$4:$E$1048576,$B$4:$B$1048576,$B349))</f>
        <v>0.29411764705882354</v>
      </c>
      <c r="G349" s="2" t="str">
        <f>IF($C349="","",VLOOKUP($F349,Tabla5[],2,1))</f>
        <v>A</v>
      </c>
    </row>
    <row r="350" spans="2:7" x14ac:dyDescent="0.2">
      <c r="B350" s="1" t="s">
        <v>1</v>
      </c>
      <c r="C350" s="1">
        <v>301025</v>
      </c>
      <c r="D350" s="1" t="s">
        <v>52</v>
      </c>
      <c r="E350" s="59">
        <v>6</v>
      </c>
      <c r="F350" s="28">
        <f>IF($B350="","",SUMIFS($E$4:E350,$B$4:B350,$B350)/SUMIFS($E$4:$E$1048576,$B$4:$B$1048576,$B350))</f>
        <v>0.31764705882352939</v>
      </c>
      <c r="G350" s="2" t="str">
        <f>IF($C350="","",VLOOKUP($F350,Tabla5[],2,1))</f>
        <v>A</v>
      </c>
    </row>
    <row r="351" spans="2:7" x14ac:dyDescent="0.2">
      <c r="B351" s="1" t="s">
        <v>1</v>
      </c>
      <c r="C351" s="1">
        <v>300989</v>
      </c>
      <c r="D351" s="1" t="s">
        <v>87</v>
      </c>
      <c r="E351" s="59">
        <v>6</v>
      </c>
      <c r="F351" s="28">
        <f>IF($B351="","",SUMIFS($E$4:E351,$B$4:B351,$B351)/SUMIFS($E$4:$E$1048576,$B$4:$B$1048576,$B351))</f>
        <v>0.3411764705882353</v>
      </c>
      <c r="G351" s="2" t="str">
        <f>IF($C351="","",VLOOKUP($F351,Tabla5[],2,1))</f>
        <v>A</v>
      </c>
    </row>
    <row r="352" spans="2:7" x14ac:dyDescent="0.2">
      <c r="B352" s="1" t="s">
        <v>1</v>
      </c>
      <c r="C352" s="1">
        <v>300308</v>
      </c>
      <c r="D352" s="1" t="s">
        <v>388</v>
      </c>
      <c r="E352" s="59">
        <v>6</v>
      </c>
      <c r="F352" s="28">
        <f>IF($B352="","",SUMIFS($E$4:E352,$B$4:B352,$B352)/SUMIFS($E$4:$E$1048576,$B$4:$B$1048576,$B352))</f>
        <v>0.36470588235294116</v>
      </c>
      <c r="G352" s="2" t="str">
        <f>IF($C352="","",VLOOKUP($F352,Tabla5[],2,1))</f>
        <v>A</v>
      </c>
    </row>
    <row r="353" spans="2:7" x14ac:dyDescent="0.2">
      <c r="B353" s="1" t="s">
        <v>1</v>
      </c>
      <c r="C353" s="1">
        <v>300185</v>
      </c>
      <c r="D353" s="1" t="s">
        <v>738</v>
      </c>
      <c r="E353" s="59">
        <v>6</v>
      </c>
      <c r="F353" s="28">
        <f>IF($B353="","",SUMIFS($E$4:E353,$B$4:B353,$B353)/SUMIFS($E$4:$E$1048576,$B$4:$B$1048576,$B353))</f>
        <v>0.38823529411764707</v>
      </c>
      <c r="G353" s="2" t="str">
        <f>IF($C353="","",VLOOKUP($F353,Tabla5[],2,1))</f>
        <v>A</v>
      </c>
    </row>
    <row r="354" spans="2:7" x14ac:dyDescent="0.2">
      <c r="B354" s="1" t="s">
        <v>1</v>
      </c>
      <c r="C354" s="1">
        <v>300522</v>
      </c>
      <c r="D354" s="1" t="s">
        <v>505</v>
      </c>
      <c r="E354" s="59">
        <v>6</v>
      </c>
      <c r="F354" s="28">
        <f>IF($B354="","",SUMIFS($E$4:E354,$B$4:B354,$B354)/SUMIFS($E$4:$E$1048576,$B$4:$B$1048576,$B354))</f>
        <v>0.41176470588235292</v>
      </c>
      <c r="G354" s="2" t="str">
        <f>IF($C354="","",VLOOKUP($F354,Tabla5[],2,1))</f>
        <v>A</v>
      </c>
    </row>
    <row r="355" spans="2:7" x14ac:dyDescent="0.2">
      <c r="B355" s="1" t="s">
        <v>1</v>
      </c>
      <c r="C355" s="1">
        <v>300909</v>
      </c>
      <c r="D355" s="1" t="s">
        <v>163</v>
      </c>
      <c r="E355" s="59">
        <v>6</v>
      </c>
      <c r="F355" s="28">
        <f>IF($B355="","",SUMIFS($E$4:E355,$B$4:B355,$B355)/SUMIFS($E$4:$E$1048576,$B$4:$B$1048576,$B355))</f>
        <v>0.43529411764705883</v>
      </c>
      <c r="G355" s="2" t="str">
        <f>IF($C355="","",VLOOKUP($F355,Tabla5[],2,1))</f>
        <v>A</v>
      </c>
    </row>
    <row r="356" spans="2:7" x14ac:dyDescent="0.2">
      <c r="B356" s="1" t="s">
        <v>1</v>
      </c>
      <c r="C356" s="1">
        <v>300550</v>
      </c>
      <c r="D356" s="1" t="s">
        <v>479</v>
      </c>
      <c r="E356" s="59">
        <v>6</v>
      </c>
      <c r="F356" s="28">
        <f>IF($B356="","",SUMIFS($E$4:E356,$B$4:B356,$B356)/SUMIFS($E$4:$E$1048576,$B$4:$B$1048576,$B356))</f>
        <v>0.45882352941176469</v>
      </c>
      <c r="G356" s="2" t="str">
        <f>IF($C356="","",VLOOKUP($F356,Tabla5[],2,1))</f>
        <v>A</v>
      </c>
    </row>
    <row r="357" spans="2:7" x14ac:dyDescent="0.2">
      <c r="B357" s="1" t="s">
        <v>1</v>
      </c>
      <c r="C357" s="1">
        <v>300240</v>
      </c>
      <c r="D357" s="1" t="s">
        <v>701</v>
      </c>
      <c r="E357" s="59">
        <v>6</v>
      </c>
      <c r="F357" s="28">
        <f>IF($B357="","",SUMIFS($E$4:E357,$B$4:B357,$B357)/SUMIFS($E$4:$E$1048576,$B$4:$B$1048576,$B357))</f>
        <v>0.4823529411764706</v>
      </c>
      <c r="G357" s="2" t="str">
        <f>IF($C357="","",VLOOKUP($F357,Tabla5[],2,1))</f>
        <v>A</v>
      </c>
    </row>
    <row r="358" spans="2:7" x14ac:dyDescent="0.2">
      <c r="B358" s="1" t="s">
        <v>1</v>
      </c>
      <c r="C358" s="1">
        <v>300637</v>
      </c>
      <c r="D358" s="1" t="s">
        <v>407</v>
      </c>
      <c r="E358" s="59">
        <v>6</v>
      </c>
      <c r="F358" s="28">
        <f>IF($B358="","",SUMIFS($E$4:E358,$B$4:B358,$B358)/SUMIFS($E$4:$E$1048576,$B$4:$B$1048576,$B358))</f>
        <v>0.50588235294117645</v>
      </c>
      <c r="G358" s="2" t="str">
        <f>IF($C358="","",VLOOKUP($F358,Tabla5[],2,1))</f>
        <v>B</v>
      </c>
    </row>
    <row r="359" spans="2:7" x14ac:dyDescent="0.2">
      <c r="B359" s="1" t="s">
        <v>1</v>
      </c>
      <c r="C359" s="1">
        <v>300084</v>
      </c>
      <c r="D359" s="1" t="s">
        <v>296</v>
      </c>
      <c r="E359" s="59">
        <v>6</v>
      </c>
      <c r="F359" s="28">
        <f>IF($B359="","",SUMIFS($E$4:E359,$B$4:B359,$B359)/SUMIFS($E$4:$E$1048576,$B$4:$B$1048576,$B359))</f>
        <v>0.52941176470588236</v>
      </c>
      <c r="G359" s="2" t="str">
        <f>IF($C359="","",VLOOKUP($F359,Tabla5[],2,1))</f>
        <v>B</v>
      </c>
    </row>
    <row r="360" spans="2:7" x14ac:dyDescent="0.2">
      <c r="B360" s="1" t="s">
        <v>1</v>
      </c>
      <c r="C360" s="1">
        <v>300639</v>
      </c>
      <c r="D360" s="1" t="s">
        <v>405</v>
      </c>
      <c r="E360" s="59">
        <v>6</v>
      </c>
      <c r="F360" s="28">
        <f>IF($B360="","",SUMIFS($E$4:E360,$B$4:B360,$B360)/SUMIFS($E$4:$E$1048576,$B$4:$B$1048576,$B360))</f>
        <v>0.55294117647058827</v>
      </c>
      <c r="G360" s="2" t="str">
        <f>IF($C360="","",VLOOKUP($F360,Tabla5[],2,1))</f>
        <v>B</v>
      </c>
    </row>
    <row r="361" spans="2:7" x14ac:dyDescent="0.2">
      <c r="B361" s="1" t="s">
        <v>1</v>
      </c>
      <c r="C361" s="1">
        <v>300768</v>
      </c>
      <c r="D361" s="1" t="s">
        <v>296</v>
      </c>
      <c r="E361" s="59">
        <v>5</v>
      </c>
      <c r="F361" s="28">
        <f>IF($B361="","",SUMIFS($E$4:E361,$B$4:B361,$B361)/SUMIFS($E$4:$E$1048576,$B$4:$B$1048576,$B361))</f>
        <v>0.5725490196078431</v>
      </c>
      <c r="G361" s="2" t="str">
        <f>IF($C361="","",VLOOKUP($F361,Tabla5[],2,1))</f>
        <v>B</v>
      </c>
    </row>
    <row r="362" spans="2:7" x14ac:dyDescent="0.2">
      <c r="B362" s="1" t="s">
        <v>1</v>
      </c>
      <c r="C362" s="1">
        <v>300500</v>
      </c>
      <c r="D362" s="1" t="s">
        <v>523</v>
      </c>
      <c r="E362" s="59">
        <v>5</v>
      </c>
      <c r="F362" s="28">
        <f>IF($B362="","",SUMIFS($E$4:E362,$B$4:B362,$B362)/SUMIFS($E$4:$E$1048576,$B$4:$B$1048576,$B362))</f>
        <v>0.59215686274509804</v>
      </c>
      <c r="G362" s="2" t="str">
        <f>IF($C362="","",VLOOKUP($F362,Tabla5[],2,1))</f>
        <v>B</v>
      </c>
    </row>
    <row r="363" spans="2:7" x14ac:dyDescent="0.2">
      <c r="B363" s="1" t="s">
        <v>1</v>
      </c>
      <c r="C363" s="1">
        <v>300380</v>
      </c>
      <c r="D363" s="1" t="s">
        <v>610</v>
      </c>
      <c r="E363" s="59">
        <v>5</v>
      </c>
      <c r="F363" s="28">
        <f>IF($B363="","",SUMIFS($E$4:E363,$B$4:B363,$B363)/SUMIFS($E$4:$E$1048576,$B$4:$B$1048576,$B363))</f>
        <v>0.61176470588235299</v>
      </c>
      <c r="G363" s="2" t="str">
        <f>IF($C363="","",VLOOKUP($F363,Tabla5[],2,1))</f>
        <v>B</v>
      </c>
    </row>
    <row r="364" spans="2:7" x14ac:dyDescent="0.2">
      <c r="B364" s="1" t="s">
        <v>1</v>
      </c>
      <c r="C364" s="1">
        <v>300082</v>
      </c>
      <c r="D364" s="1" t="s">
        <v>453</v>
      </c>
      <c r="E364" s="59">
        <v>5</v>
      </c>
      <c r="F364" s="28">
        <f>IF($B364="","",SUMIFS($E$4:E364,$B$4:B364,$B364)/SUMIFS($E$4:$E$1048576,$B$4:$B$1048576,$B364))</f>
        <v>0.63137254901960782</v>
      </c>
      <c r="G364" s="2" t="str">
        <f>IF($C364="","",VLOOKUP($F364,Tabla5[],2,1))</f>
        <v>B</v>
      </c>
    </row>
    <row r="365" spans="2:7" x14ac:dyDescent="0.2">
      <c r="B365" s="1" t="s">
        <v>1</v>
      </c>
      <c r="C365" s="1">
        <v>300730</v>
      </c>
      <c r="D365" s="1" t="s">
        <v>328</v>
      </c>
      <c r="E365" s="59">
        <v>5</v>
      </c>
      <c r="F365" s="28">
        <f>IF($B365="","",SUMIFS($E$4:E365,$B$4:B365,$B365)/SUMIFS($E$4:$E$1048576,$B$4:$B$1048576,$B365))</f>
        <v>0.65098039215686276</v>
      </c>
      <c r="G365" s="2" t="str">
        <f>IF($C365="","",VLOOKUP($F365,Tabla5[],2,1))</f>
        <v>B</v>
      </c>
    </row>
    <row r="366" spans="2:7" x14ac:dyDescent="0.2">
      <c r="B366" s="1" t="s">
        <v>1</v>
      </c>
      <c r="C366" s="1">
        <v>300328</v>
      </c>
      <c r="D366" s="1" t="s">
        <v>643</v>
      </c>
      <c r="E366" s="59">
        <v>5</v>
      </c>
      <c r="F366" s="28">
        <f>IF($B366="","",SUMIFS($E$4:E366,$B$4:B366,$B366)/SUMIFS($E$4:$E$1048576,$B$4:$B$1048576,$B366))</f>
        <v>0.6705882352941176</v>
      </c>
      <c r="G366" s="2" t="str">
        <f>IF($C366="","",VLOOKUP($F366,Tabla5[],2,1))</f>
        <v>B</v>
      </c>
    </row>
    <row r="367" spans="2:7" x14ac:dyDescent="0.2">
      <c r="B367" s="1" t="s">
        <v>1</v>
      </c>
      <c r="C367" s="1">
        <v>300817</v>
      </c>
      <c r="D367" s="1" t="s">
        <v>252</v>
      </c>
      <c r="E367" s="59">
        <v>5</v>
      </c>
      <c r="F367" s="28">
        <f>IF($B367="","",SUMIFS($E$4:E367,$B$4:B367,$B367)/SUMIFS($E$4:$E$1048576,$B$4:$B$1048576,$B367))</f>
        <v>0.69019607843137254</v>
      </c>
      <c r="G367" s="2" t="str">
        <f>IF($C367="","",VLOOKUP($F367,Tabla5[],2,1))</f>
        <v>B</v>
      </c>
    </row>
    <row r="368" spans="2:7" x14ac:dyDescent="0.2">
      <c r="B368" s="1" t="s">
        <v>1</v>
      </c>
      <c r="C368" s="1">
        <v>300638</v>
      </c>
      <c r="D368" s="1" t="s">
        <v>406</v>
      </c>
      <c r="E368" s="59">
        <v>5</v>
      </c>
      <c r="F368" s="28">
        <f>IF($B368="","",SUMIFS($E$4:E368,$B$4:B368,$B368)/SUMIFS($E$4:$E$1048576,$B$4:$B$1048576,$B368))</f>
        <v>0.70980392156862748</v>
      </c>
      <c r="G368" s="2" t="str">
        <f>IF($C368="","",VLOOKUP($F368,Tabla5[],2,1))</f>
        <v>B</v>
      </c>
    </row>
    <row r="369" spans="2:7" x14ac:dyDescent="0.2">
      <c r="B369" s="1" t="s">
        <v>1</v>
      </c>
      <c r="C369" s="1">
        <v>300419</v>
      </c>
      <c r="D369" s="1" t="s">
        <v>583</v>
      </c>
      <c r="E369" s="59">
        <v>5</v>
      </c>
      <c r="F369" s="28">
        <f>IF($B369="","",SUMIFS($E$4:E369,$B$4:B369,$B369)/SUMIFS($E$4:$E$1048576,$B$4:$B$1048576,$B369))</f>
        <v>0.72941176470588232</v>
      </c>
      <c r="G369" s="2" t="str">
        <f>IF($C369="","",VLOOKUP($F369,Tabla5[],2,1))</f>
        <v>B</v>
      </c>
    </row>
    <row r="370" spans="2:7" x14ac:dyDescent="0.2">
      <c r="B370" s="1" t="s">
        <v>1</v>
      </c>
      <c r="C370" s="1">
        <v>300117</v>
      </c>
      <c r="D370" s="1" t="s">
        <v>762</v>
      </c>
      <c r="E370" s="59">
        <v>5</v>
      </c>
      <c r="F370" s="28">
        <f>IF($B370="","",SUMIFS($E$4:E370,$B$4:B370,$B370)/SUMIFS($E$4:$E$1048576,$B$4:$B$1048576,$B370))</f>
        <v>0.74901960784313726</v>
      </c>
      <c r="G370" s="2" t="str">
        <f>IF($C370="","",VLOOKUP($F370,Tabla5[],2,1))</f>
        <v>B</v>
      </c>
    </row>
    <row r="371" spans="2:7" x14ac:dyDescent="0.2">
      <c r="B371" s="1" t="s">
        <v>1</v>
      </c>
      <c r="C371" s="1">
        <v>300501</v>
      </c>
      <c r="D371" s="1" t="s">
        <v>522</v>
      </c>
      <c r="E371" s="59">
        <v>5</v>
      </c>
      <c r="F371" s="28">
        <f>IF($B371="","",SUMIFS($E$4:E371,$B$4:B371,$B371)/SUMIFS($E$4:$E$1048576,$B$4:$B$1048576,$B371))</f>
        <v>0.7686274509803922</v>
      </c>
      <c r="G371" s="2" t="str">
        <f>IF($C371="","",VLOOKUP($F371,Tabla5[],2,1))</f>
        <v>B</v>
      </c>
    </row>
    <row r="372" spans="2:7" x14ac:dyDescent="0.2">
      <c r="B372" s="1" t="s">
        <v>1</v>
      </c>
      <c r="C372" s="1">
        <v>300260</v>
      </c>
      <c r="D372" s="1" t="s">
        <v>688</v>
      </c>
      <c r="E372" s="59">
        <v>5</v>
      </c>
      <c r="F372" s="28">
        <f>IF($B372="","",SUMIFS($E$4:E372,$B$4:B372,$B372)/SUMIFS($E$4:$E$1048576,$B$4:$B$1048576,$B372))</f>
        <v>0.78823529411764703</v>
      </c>
      <c r="G372" s="2" t="str">
        <f>IF($C372="","",VLOOKUP($F372,Tabla5[],2,1))</f>
        <v>B</v>
      </c>
    </row>
    <row r="373" spans="2:7" x14ac:dyDescent="0.2">
      <c r="B373" s="1" t="s">
        <v>1</v>
      </c>
      <c r="C373" s="1">
        <v>300688</v>
      </c>
      <c r="D373" s="1" t="s">
        <v>366</v>
      </c>
      <c r="E373" s="59">
        <v>5</v>
      </c>
      <c r="F373" s="28">
        <f>IF($B373="","",SUMIFS($E$4:E373,$B$4:B373,$B373)/SUMIFS($E$4:$E$1048576,$B$4:$B$1048576,$B373))</f>
        <v>0.80784313725490198</v>
      </c>
      <c r="G373" s="2" t="str">
        <f>IF($C373="","",VLOOKUP($F373,Tabla5[],2,1))</f>
        <v>C</v>
      </c>
    </row>
    <row r="374" spans="2:7" x14ac:dyDescent="0.2">
      <c r="B374" s="1" t="s">
        <v>1</v>
      </c>
      <c r="C374" s="1">
        <v>300784</v>
      </c>
      <c r="D374" s="1" t="s">
        <v>281</v>
      </c>
      <c r="E374" s="59">
        <v>4</v>
      </c>
      <c r="F374" s="28">
        <f>IF($B374="","",SUMIFS($E$4:E374,$B$4:B374,$B374)/SUMIFS($E$4:$E$1048576,$B$4:$B$1048576,$B374))</f>
        <v>0.82352941176470584</v>
      </c>
      <c r="G374" s="2" t="str">
        <f>IF($C374="","",VLOOKUP($F374,Tabla5[],2,1))</f>
        <v>C</v>
      </c>
    </row>
    <row r="375" spans="2:7" x14ac:dyDescent="0.2">
      <c r="B375" s="1" t="s">
        <v>1</v>
      </c>
      <c r="C375" s="1">
        <v>300397</v>
      </c>
      <c r="D375" s="1" t="s">
        <v>597</v>
      </c>
      <c r="E375" s="59">
        <v>4</v>
      </c>
      <c r="F375" s="28">
        <f>IF($B375="","",SUMIFS($E$4:E375,$B$4:B375,$B375)/SUMIFS($E$4:$E$1048576,$B$4:$B$1048576,$B375))</f>
        <v>0.83921568627450982</v>
      </c>
      <c r="G375" s="2" t="str">
        <f>IF($C375="","",VLOOKUP($F375,Tabla5[],2,1))</f>
        <v>C</v>
      </c>
    </row>
    <row r="376" spans="2:7" x14ac:dyDescent="0.2">
      <c r="B376" s="1" t="s">
        <v>1</v>
      </c>
      <c r="C376" s="1">
        <v>300371</v>
      </c>
      <c r="D376" s="1" t="s">
        <v>614</v>
      </c>
      <c r="E376" s="59">
        <v>4</v>
      </c>
      <c r="F376" s="28">
        <f>IF($B376="","",SUMIFS($E$4:E376,$B$4:B376,$B376)/SUMIFS($E$4:$E$1048576,$B$4:$B$1048576,$B376))</f>
        <v>0.85490196078431369</v>
      </c>
      <c r="G376" s="2" t="str">
        <f>IF($C376="","",VLOOKUP($F376,Tabla5[],2,1))</f>
        <v>C</v>
      </c>
    </row>
    <row r="377" spans="2:7" x14ac:dyDescent="0.2">
      <c r="B377" s="1" t="s">
        <v>1</v>
      </c>
      <c r="C377" s="1">
        <v>300096</v>
      </c>
      <c r="D377" s="1" t="s">
        <v>388</v>
      </c>
      <c r="E377" s="59">
        <v>4</v>
      </c>
      <c r="F377" s="28">
        <f>IF($B377="","",SUMIFS($E$4:E377,$B$4:B377,$B377)/SUMIFS($E$4:$E$1048576,$B$4:$B$1048576,$B377))</f>
        <v>0.87058823529411766</v>
      </c>
      <c r="G377" s="2" t="str">
        <f>IF($C377="","",VLOOKUP($F377,Tabla5[],2,1))</f>
        <v>C</v>
      </c>
    </row>
    <row r="378" spans="2:7" x14ac:dyDescent="0.2">
      <c r="B378" s="1" t="s">
        <v>1</v>
      </c>
      <c r="C378" s="1">
        <v>300676</v>
      </c>
      <c r="D378" s="1" t="s">
        <v>376</v>
      </c>
      <c r="E378" s="59">
        <v>4</v>
      </c>
      <c r="F378" s="28">
        <f>IF($B378="","",SUMIFS($E$4:E378,$B$4:B378,$B378)/SUMIFS($E$4:$E$1048576,$B$4:$B$1048576,$B378))</f>
        <v>0.88627450980392153</v>
      </c>
      <c r="G378" s="2" t="str">
        <f>IF($C378="","",VLOOKUP($F378,Tabla5[],2,1))</f>
        <v>C</v>
      </c>
    </row>
    <row r="379" spans="2:7" x14ac:dyDescent="0.2">
      <c r="B379" s="1" t="s">
        <v>1</v>
      </c>
      <c r="C379" s="1">
        <v>300320</v>
      </c>
      <c r="D379" s="1" t="s">
        <v>649</v>
      </c>
      <c r="E379" s="59">
        <v>4</v>
      </c>
      <c r="F379" s="28">
        <f>IF($B379="","",SUMIFS($E$4:E379,$B$4:B379,$B379)/SUMIFS($E$4:$E$1048576,$B$4:$B$1048576,$B379))</f>
        <v>0.90196078431372551</v>
      </c>
      <c r="G379" s="2" t="str">
        <f>IF($C379="","",VLOOKUP($F379,Tabla5[],2,1))</f>
        <v>C</v>
      </c>
    </row>
    <row r="380" spans="2:7" x14ac:dyDescent="0.2">
      <c r="B380" s="1" t="s">
        <v>1</v>
      </c>
      <c r="C380" s="1">
        <v>300890</v>
      </c>
      <c r="D380" s="1" t="s">
        <v>182</v>
      </c>
      <c r="E380" s="59">
        <v>4</v>
      </c>
      <c r="F380" s="28">
        <f>IF($B380="","",SUMIFS($E$4:E380,$B$4:B380,$B380)/SUMIFS($E$4:$E$1048576,$B$4:$B$1048576,$B380))</f>
        <v>0.91764705882352937</v>
      </c>
      <c r="G380" s="2" t="str">
        <f>IF($C380="","",VLOOKUP($F380,Tabla5[],2,1))</f>
        <v>C</v>
      </c>
    </row>
    <row r="381" spans="2:7" x14ac:dyDescent="0.2">
      <c r="B381" s="1" t="s">
        <v>1</v>
      </c>
      <c r="C381" s="1">
        <v>301013</v>
      </c>
      <c r="D381" s="1" t="s">
        <v>64</v>
      </c>
      <c r="E381" s="59">
        <v>3</v>
      </c>
      <c r="F381" s="28">
        <f>IF($B381="","",SUMIFS($E$4:E381,$B$4:B381,$B381)/SUMIFS($E$4:$E$1048576,$B$4:$B$1048576,$B381))</f>
        <v>0.92941176470588238</v>
      </c>
      <c r="G381" s="2" t="str">
        <f>IF($C381="","",VLOOKUP($F381,Tabla5[],2,1))</f>
        <v>C</v>
      </c>
    </row>
    <row r="382" spans="2:7" x14ac:dyDescent="0.2">
      <c r="B382" s="1" t="s">
        <v>1</v>
      </c>
      <c r="C382" s="1">
        <v>300687</v>
      </c>
      <c r="D382" s="1" t="s">
        <v>367</v>
      </c>
      <c r="E382" s="59">
        <v>3</v>
      </c>
      <c r="F382" s="28">
        <f>IF($B382="","",SUMIFS($E$4:E382,$B$4:B382,$B382)/SUMIFS($E$4:$E$1048576,$B$4:$B$1048576,$B382))</f>
        <v>0.94117647058823528</v>
      </c>
      <c r="G382" s="2" t="str">
        <f>IF($C382="","",VLOOKUP($F382,Tabla5[],2,1))</f>
        <v>C</v>
      </c>
    </row>
    <row r="383" spans="2:7" x14ac:dyDescent="0.2">
      <c r="B383" s="1" t="s">
        <v>1</v>
      </c>
      <c r="C383" s="1">
        <v>300539</v>
      </c>
      <c r="D383" s="1" t="s">
        <v>489</v>
      </c>
      <c r="E383" s="59">
        <v>3</v>
      </c>
      <c r="F383" s="28">
        <f>IF($B383="","",SUMIFS($E$4:E383,$B$4:B383,$B383)/SUMIFS($E$4:$E$1048576,$B$4:$B$1048576,$B383))</f>
        <v>0.95294117647058818</v>
      </c>
      <c r="G383" s="2" t="str">
        <f>IF($C383="","",VLOOKUP($F383,Tabla5[],2,1))</f>
        <v>C</v>
      </c>
    </row>
    <row r="384" spans="2:7" x14ac:dyDescent="0.2">
      <c r="B384" s="1" t="s">
        <v>1</v>
      </c>
      <c r="C384" s="1">
        <v>300384</v>
      </c>
      <c r="D384" s="1" t="s">
        <v>606</v>
      </c>
      <c r="E384" s="59">
        <v>2</v>
      </c>
      <c r="F384" s="28">
        <f>IF($B384="","",SUMIFS($E$4:E384,$B$4:B384,$B384)/SUMIFS($E$4:$E$1048576,$B$4:$B$1048576,$B384))</f>
        <v>0.96078431372549022</v>
      </c>
      <c r="G384" s="2" t="str">
        <f>IF($C384="","",VLOOKUP($F384,Tabla5[],2,1))</f>
        <v>C</v>
      </c>
    </row>
    <row r="385" spans="2:7" x14ac:dyDescent="0.2">
      <c r="B385" s="1" t="s">
        <v>1</v>
      </c>
      <c r="C385" s="1">
        <v>300672</v>
      </c>
      <c r="D385" s="1" t="s">
        <v>378</v>
      </c>
      <c r="E385" s="59">
        <v>2</v>
      </c>
      <c r="F385" s="28">
        <f>IF($B385="","",SUMIFS($E$4:E385,$B$4:B385,$B385)/SUMIFS($E$4:$E$1048576,$B$4:$B$1048576,$B385))</f>
        <v>0.96862745098039216</v>
      </c>
      <c r="G385" s="2" t="str">
        <f>IF($C385="","",VLOOKUP($F385,Tabla5[],2,1))</f>
        <v>C</v>
      </c>
    </row>
    <row r="386" spans="2:7" x14ac:dyDescent="0.2">
      <c r="B386" s="1" t="s">
        <v>1</v>
      </c>
      <c r="C386" s="1">
        <v>300660</v>
      </c>
      <c r="D386" s="1" t="s">
        <v>388</v>
      </c>
      <c r="E386" s="59">
        <v>2</v>
      </c>
      <c r="F386" s="28">
        <f>IF($B386="","",SUMIFS($E$4:E386,$B$4:B386,$B386)/SUMIFS($E$4:$E$1048576,$B$4:$B$1048576,$B386))</f>
        <v>0.97647058823529409</v>
      </c>
      <c r="G386" s="2" t="str">
        <f>IF($C386="","",VLOOKUP($F386,Tabla5[],2,1))</f>
        <v>C</v>
      </c>
    </row>
    <row r="387" spans="2:7" x14ac:dyDescent="0.2">
      <c r="B387" s="1" t="s">
        <v>1</v>
      </c>
      <c r="C387" s="1">
        <v>300584</v>
      </c>
      <c r="D387" s="1" t="s">
        <v>453</v>
      </c>
      <c r="E387" s="59">
        <v>2</v>
      </c>
      <c r="F387" s="28">
        <f>IF($B387="","",SUMIFS($E$4:E387,$B$4:B387,$B387)/SUMIFS($E$4:$E$1048576,$B$4:$B$1048576,$B387))</f>
        <v>0.98431372549019602</v>
      </c>
      <c r="G387" s="2" t="str">
        <f>IF($C387="","",VLOOKUP($F387,Tabla5[],2,1))</f>
        <v>C</v>
      </c>
    </row>
    <row r="388" spans="2:7" x14ac:dyDescent="0.2">
      <c r="B388" s="1" t="s">
        <v>1</v>
      </c>
      <c r="C388" s="1">
        <v>300924</v>
      </c>
      <c r="D388" s="1" t="s">
        <v>148</v>
      </c>
      <c r="E388" s="59">
        <v>2</v>
      </c>
      <c r="F388" s="28">
        <f>IF($B388="","",SUMIFS($E$4:E388,$B$4:B388,$B388)/SUMIFS($E$4:$E$1048576,$B$4:$B$1048576,$B388))</f>
        <v>0.99215686274509807</v>
      </c>
      <c r="G388" s="2" t="str">
        <f>IF($C388="","",VLOOKUP($F388,Tabla5[],2,1))</f>
        <v>C</v>
      </c>
    </row>
    <row r="389" spans="2:7" x14ac:dyDescent="0.2">
      <c r="B389" s="1" t="s">
        <v>1</v>
      </c>
      <c r="C389" s="1">
        <v>300967</v>
      </c>
      <c r="D389" s="1" t="s">
        <v>108</v>
      </c>
      <c r="E389" s="59">
        <v>2</v>
      </c>
      <c r="F389" s="28">
        <f>IF($B389="","",SUMIFS($E$4:E389,$B$4:B389,$B389)/SUMIFS($E$4:$E$1048576,$B$4:$B$1048576,$B389))</f>
        <v>1</v>
      </c>
      <c r="G389" s="2" t="str">
        <f>IF($C389="","",VLOOKUP($F389,Tabla5[],2,1))</f>
        <v>C</v>
      </c>
    </row>
    <row r="390" spans="2:7" x14ac:dyDescent="0.2">
      <c r="B390" s="1" t="s">
        <v>10</v>
      </c>
      <c r="C390" s="1">
        <v>300720</v>
      </c>
      <c r="D390" s="1" t="s">
        <v>338</v>
      </c>
      <c r="E390" s="59">
        <v>10</v>
      </c>
      <c r="F390" s="28">
        <f>IF($B390="","",SUMIFS($E$4:E390,$B$4:B390,$B390)/SUMIFS($E$4:$E$1048576,$B$4:$B$1048576,$B390))</f>
        <v>3.2573289902280131E-2</v>
      </c>
      <c r="G390" s="2" t="str">
        <f>IF($C390="","",VLOOKUP($F390,Tabla5[],2,1))</f>
        <v>A</v>
      </c>
    </row>
    <row r="391" spans="2:7" x14ac:dyDescent="0.2">
      <c r="B391" s="1" t="s">
        <v>10</v>
      </c>
      <c r="C391" s="1">
        <v>300734</v>
      </c>
      <c r="D391" s="1" t="s">
        <v>300</v>
      </c>
      <c r="E391" s="59">
        <v>9</v>
      </c>
      <c r="F391" s="28">
        <f>IF($B391="","",SUMIFS($E$4:E391,$B$4:B391,$B391)/SUMIFS($E$4:$E$1048576,$B$4:$B$1048576,$B391))</f>
        <v>6.1889250814332247E-2</v>
      </c>
      <c r="G391" s="2" t="str">
        <f>IF($C391="","",VLOOKUP($F391,Tabla5[],2,1))</f>
        <v>A</v>
      </c>
    </row>
    <row r="392" spans="2:7" x14ac:dyDescent="0.2">
      <c r="B392" s="1" t="s">
        <v>10</v>
      </c>
      <c r="C392" s="1">
        <v>300894</v>
      </c>
      <c r="D392" s="1" t="s">
        <v>178</v>
      </c>
      <c r="E392" s="59">
        <v>9</v>
      </c>
      <c r="F392" s="28">
        <f>IF($B392="","",SUMIFS($E$4:E392,$B$4:B392,$B392)/SUMIFS($E$4:$E$1048576,$B$4:$B$1048576,$B392))</f>
        <v>9.1205211726384364E-2</v>
      </c>
      <c r="G392" s="2" t="str">
        <f>IF($C392="","",VLOOKUP($F392,Tabla5[],2,1))</f>
        <v>A</v>
      </c>
    </row>
    <row r="393" spans="2:7" x14ac:dyDescent="0.2">
      <c r="B393" s="1" t="s">
        <v>10</v>
      </c>
      <c r="C393" s="1">
        <v>300249</v>
      </c>
      <c r="D393" s="1" t="s">
        <v>695</v>
      </c>
      <c r="E393" s="59">
        <v>9</v>
      </c>
      <c r="F393" s="28">
        <f>IF($B393="","",SUMIFS($E$4:E393,$B$4:B393,$B393)/SUMIFS($E$4:$E$1048576,$B$4:$B$1048576,$B393))</f>
        <v>0.12052117263843648</v>
      </c>
      <c r="G393" s="2" t="str">
        <f>IF($C393="","",VLOOKUP($F393,Tabla5[],2,1))</f>
        <v>A</v>
      </c>
    </row>
    <row r="394" spans="2:7" x14ac:dyDescent="0.2">
      <c r="B394" s="1" t="s">
        <v>10</v>
      </c>
      <c r="C394" s="1">
        <v>300542</v>
      </c>
      <c r="D394" s="1" t="s">
        <v>486</v>
      </c>
      <c r="E394" s="59">
        <v>9</v>
      </c>
      <c r="F394" s="28">
        <f>IF($B394="","",SUMIFS($E$4:E394,$B$4:B394,$B394)/SUMIFS($E$4:$E$1048576,$B$4:$B$1048576,$B394))</f>
        <v>0.14983713355048861</v>
      </c>
      <c r="G394" s="2" t="str">
        <f>IF($C394="","",VLOOKUP($F394,Tabla5[],2,1))</f>
        <v>A</v>
      </c>
    </row>
    <row r="395" spans="2:7" x14ac:dyDescent="0.2">
      <c r="B395" s="1" t="s">
        <v>10</v>
      </c>
      <c r="C395" s="1">
        <v>300356</v>
      </c>
      <c r="D395" s="1" t="s">
        <v>625</v>
      </c>
      <c r="E395" s="59">
        <v>8</v>
      </c>
      <c r="F395" s="28">
        <f>IF($B395="","",SUMIFS($E$4:E395,$B$4:B395,$B395)/SUMIFS($E$4:$E$1048576,$B$4:$B$1048576,$B395))</f>
        <v>0.1758957654723127</v>
      </c>
      <c r="G395" s="2" t="str">
        <f>IF($C395="","",VLOOKUP($F395,Tabla5[],2,1))</f>
        <v>A</v>
      </c>
    </row>
    <row r="396" spans="2:7" x14ac:dyDescent="0.2">
      <c r="B396" s="1" t="s">
        <v>10</v>
      </c>
      <c r="C396" s="1">
        <v>300159</v>
      </c>
      <c r="D396" s="1" t="s">
        <v>98</v>
      </c>
      <c r="E396" s="59">
        <v>8</v>
      </c>
      <c r="F396" s="28">
        <f>IF($B396="","",SUMIFS($E$4:E396,$B$4:B396,$B396)/SUMIFS($E$4:$E$1048576,$B$4:$B$1048576,$B396))</f>
        <v>0.20195439739413681</v>
      </c>
      <c r="G396" s="2" t="str">
        <f>IF($C396="","",VLOOKUP($F396,Tabla5[],2,1))</f>
        <v>A</v>
      </c>
    </row>
    <row r="397" spans="2:7" x14ac:dyDescent="0.2">
      <c r="B397" s="1" t="s">
        <v>10</v>
      </c>
      <c r="C397" s="1">
        <v>300831</v>
      </c>
      <c r="D397" s="1" t="s">
        <v>238</v>
      </c>
      <c r="E397" s="59">
        <v>8</v>
      </c>
      <c r="F397" s="28">
        <f>IF($B397="","",SUMIFS($E$4:E397,$B$4:B397,$B397)/SUMIFS($E$4:$E$1048576,$B$4:$B$1048576,$B397))</f>
        <v>0.2280130293159609</v>
      </c>
      <c r="G397" s="2" t="str">
        <f>IF($C397="","",VLOOKUP($F397,Tabla5[],2,1))</f>
        <v>A</v>
      </c>
    </row>
    <row r="398" spans="2:7" x14ac:dyDescent="0.2">
      <c r="B398" s="1" t="s">
        <v>10</v>
      </c>
      <c r="C398" s="1">
        <v>300457</v>
      </c>
      <c r="D398" s="1" t="s">
        <v>555</v>
      </c>
      <c r="E398" s="59">
        <v>7</v>
      </c>
      <c r="F398" s="28">
        <f>IF($B398="","",SUMIFS($E$4:E398,$B$4:B398,$B398)/SUMIFS($E$4:$E$1048576,$B$4:$B$1048576,$B398))</f>
        <v>0.250814332247557</v>
      </c>
      <c r="G398" s="2" t="str">
        <f>IF($C398="","",VLOOKUP($F398,Tabla5[],2,1))</f>
        <v>A</v>
      </c>
    </row>
    <row r="399" spans="2:7" x14ac:dyDescent="0.2">
      <c r="B399" s="1" t="s">
        <v>10</v>
      </c>
      <c r="C399" s="1">
        <v>300367</v>
      </c>
      <c r="D399" s="1" t="s">
        <v>98</v>
      </c>
      <c r="E399" s="59">
        <v>7</v>
      </c>
      <c r="F399" s="28">
        <f>IF($B399="","",SUMIFS($E$4:E399,$B$4:B399,$B399)/SUMIFS($E$4:$E$1048576,$B$4:$B$1048576,$B399))</f>
        <v>0.2736156351791531</v>
      </c>
      <c r="G399" s="2" t="str">
        <f>IF($C399="","",VLOOKUP($F399,Tabla5[],2,1))</f>
        <v>A</v>
      </c>
    </row>
    <row r="400" spans="2:7" x14ac:dyDescent="0.2">
      <c r="B400" s="1" t="s">
        <v>10</v>
      </c>
      <c r="C400" s="1">
        <v>300755</v>
      </c>
      <c r="D400" s="1" t="s">
        <v>307</v>
      </c>
      <c r="E400" s="59">
        <v>7</v>
      </c>
      <c r="F400" s="28">
        <f>IF($B400="","",SUMIFS($E$4:E400,$B$4:B400,$B400)/SUMIFS($E$4:$E$1048576,$B$4:$B$1048576,$B400))</f>
        <v>0.29641693811074921</v>
      </c>
      <c r="G400" s="2" t="str">
        <f>IF($C400="","",VLOOKUP($F400,Tabla5[],2,1))</f>
        <v>A</v>
      </c>
    </row>
    <row r="401" spans="2:7" x14ac:dyDescent="0.2">
      <c r="B401" s="1" t="s">
        <v>10</v>
      </c>
      <c r="C401" s="1">
        <v>300322</v>
      </c>
      <c r="D401" s="1" t="s">
        <v>647</v>
      </c>
      <c r="E401" s="59">
        <v>7</v>
      </c>
      <c r="F401" s="28">
        <f>IF($B401="","",SUMIFS($E$4:E401,$B$4:B401,$B401)/SUMIFS($E$4:$E$1048576,$B$4:$B$1048576,$B401))</f>
        <v>0.31921824104234525</v>
      </c>
      <c r="G401" s="2" t="str">
        <f>IF($C401="","",VLOOKUP($F401,Tabla5[],2,1))</f>
        <v>A</v>
      </c>
    </row>
    <row r="402" spans="2:7" x14ac:dyDescent="0.2">
      <c r="B402" s="1" t="s">
        <v>10</v>
      </c>
      <c r="C402" s="1">
        <v>300877</v>
      </c>
      <c r="D402" s="1" t="s">
        <v>138</v>
      </c>
      <c r="E402" s="59">
        <v>7</v>
      </c>
      <c r="F402" s="28">
        <f>IF($B402="","",SUMIFS($E$4:E402,$B$4:B402,$B402)/SUMIFS($E$4:$E$1048576,$B$4:$B$1048576,$B402))</f>
        <v>0.34201954397394135</v>
      </c>
      <c r="G402" s="2" t="str">
        <f>IF($C402="","",VLOOKUP($F402,Tabla5[],2,1))</f>
        <v>A</v>
      </c>
    </row>
    <row r="403" spans="2:7" x14ac:dyDescent="0.2">
      <c r="B403" s="1" t="s">
        <v>10</v>
      </c>
      <c r="C403" s="1">
        <v>300282</v>
      </c>
      <c r="D403" s="1" t="s">
        <v>672</v>
      </c>
      <c r="E403" s="59">
        <v>6</v>
      </c>
      <c r="F403" s="28">
        <f>IF($B403="","",SUMIFS($E$4:E403,$B$4:B403,$B403)/SUMIFS($E$4:$E$1048576,$B$4:$B$1048576,$B403))</f>
        <v>0.36156351791530944</v>
      </c>
      <c r="G403" s="2" t="str">
        <f>IF($C403="","",VLOOKUP($F403,Tabla5[],2,1))</f>
        <v>A</v>
      </c>
    </row>
    <row r="404" spans="2:7" x14ac:dyDescent="0.2">
      <c r="B404" s="1" t="s">
        <v>10</v>
      </c>
      <c r="C404" s="1">
        <v>300971</v>
      </c>
      <c r="D404" s="1" t="s">
        <v>104</v>
      </c>
      <c r="E404" s="59">
        <v>6</v>
      </c>
      <c r="F404" s="28">
        <f>IF($B404="","",SUMIFS($E$4:E404,$B$4:B404,$B404)/SUMIFS($E$4:$E$1048576,$B$4:$B$1048576,$B404))</f>
        <v>0.38110749185667753</v>
      </c>
      <c r="G404" s="2" t="str">
        <f>IF($C404="","",VLOOKUP($F404,Tabla5[],2,1))</f>
        <v>A</v>
      </c>
    </row>
    <row r="405" spans="2:7" x14ac:dyDescent="0.2">
      <c r="B405" s="1" t="s">
        <v>10</v>
      </c>
      <c r="C405" s="1">
        <v>300372</v>
      </c>
      <c r="D405" s="1" t="s">
        <v>104</v>
      </c>
      <c r="E405" s="59">
        <v>6</v>
      </c>
      <c r="F405" s="28">
        <f>IF($B405="","",SUMIFS($E$4:E405,$B$4:B405,$B405)/SUMIFS($E$4:$E$1048576,$B$4:$B$1048576,$B405))</f>
        <v>0.40065146579804561</v>
      </c>
      <c r="G405" s="2" t="str">
        <f>IF($C405="","",VLOOKUP($F405,Tabla5[],2,1))</f>
        <v>A</v>
      </c>
    </row>
    <row r="406" spans="2:7" x14ac:dyDescent="0.2">
      <c r="B406" s="1" t="s">
        <v>10</v>
      </c>
      <c r="C406" s="1">
        <v>300373</v>
      </c>
      <c r="D406" s="1" t="s">
        <v>245</v>
      </c>
      <c r="E406" s="59">
        <v>6</v>
      </c>
      <c r="F406" s="28">
        <f>IF($B406="","",SUMIFS($E$4:E406,$B$4:B406,$B406)/SUMIFS($E$4:$E$1048576,$B$4:$B$1048576,$B406))</f>
        <v>0.4201954397394137</v>
      </c>
      <c r="G406" s="2" t="str">
        <f>IF($C406="","",VLOOKUP($F406,Tabla5[],2,1))</f>
        <v>A</v>
      </c>
    </row>
    <row r="407" spans="2:7" x14ac:dyDescent="0.2">
      <c r="B407" s="1" t="s">
        <v>10</v>
      </c>
      <c r="C407" s="1">
        <v>300727</v>
      </c>
      <c r="D407" s="1" t="s">
        <v>331</v>
      </c>
      <c r="E407" s="59">
        <v>6</v>
      </c>
      <c r="F407" s="28">
        <f>IF($B407="","",SUMIFS($E$4:E407,$B$4:B407,$B407)/SUMIFS($E$4:$E$1048576,$B$4:$B$1048576,$B407))</f>
        <v>0.43973941368078173</v>
      </c>
      <c r="G407" s="2" t="str">
        <f>IF($C407="","",VLOOKUP($F407,Tabla5[],2,1))</f>
        <v>A</v>
      </c>
    </row>
    <row r="408" spans="2:7" x14ac:dyDescent="0.2">
      <c r="B408" s="1" t="s">
        <v>10</v>
      </c>
      <c r="C408" s="1">
        <v>300987</v>
      </c>
      <c r="D408" s="1" t="s">
        <v>89</v>
      </c>
      <c r="E408" s="59">
        <v>6</v>
      </c>
      <c r="F408" s="28">
        <f>IF($B408="","",SUMIFS($E$4:E408,$B$4:B408,$B408)/SUMIFS($E$4:$E$1048576,$B$4:$B$1048576,$B408))</f>
        <v>0.45928338762214982</v>
      </c>
      <c r="G408" s="2" t="str">
        <f>IF($C408="","",VLOOKUP($F408,Tabla5[],2,1))</f>
        <v>A</v>
      </c>
    </row>
    <row r="409" spans="2:7" x14ac:dyDescent="0.2">
      <c r="B409" s="1" t="s">
        <v>10</v>
      </c>
      <c r="C409" s="1">
        <v>300916</v>
      </c>
      <c r="D409" s="1" t="s">
        <v>156</v>
      </c>
      <c r="E409" s="59">
        <v>6</v>
      </c>
      <c r="F409" s="28">
        <f>IF($B409="","",SUMIFS($E$4:E409,$B$4:B409,$B409)/SUMIFS($E$4:$E$1048576,$B$4:$B$1048576,$B409))</f>
        <v>0.47882736156351791</v>
      </c>
      <c r="G409" s="2" t="str">
        <f>IF($C409="","",VLOOKUP($F409,Tabla5[],2,1))</f>
        <v>A</v>
      </c>
    </row>
    <row r="410" spans="2:7" x14ac:dyDescent="0.2">
      <c r="B410" s="1" t="s">
        <v>10</v>
      </c>
      <c r="C410" s="1">
        <v>300005</v>
      </c>
      <c r="D410" s="1" t="s">
        <v>695</v>
      </c>
      <c r="E410" s="59">
        <v>6</v>
      </c>
      <c r="F410" s="28">
        <f>IF($B410="","",SUMIFS($E$4:E410,$B$4:B410,$B410)/SUMIFS($E$4:$E$1048576,$B$4:$B$1048576,$B410))</f>
        <v>0.49837133550488599</v>
      </c>
      <c r="G410" s="2" t="str">
        <f>IF($C410="","",VLOOKUP($F410,Tabla5[],2,1))</f>
        <v>A</v>
      </c>
    </row>
    <row r="411" spans="2:7" x14ac:dyDescent="0.2">
      <c r="B411" s="1" t="s">
        <v>10</v>
      </c>
      <c r="C411" s="1">
        <v>300689</v>
      </c>
      <c r="D411" s="1" t="s">
        <v>279</v>
      </c>
      <c r="E411" s="59">
        <v>6</v>
      </c>
      <c r="F411" s="28">
        <f>IF($B411="","",SUMIFS($E$4:E411,$B$4:B411,$B411)/SUMIFS($E$4:$E$1048576,$B$4:$B$1048576,$B411))</f>
        <v>0.51791530944625408</v>
      </c>
      <c r="G411" s="2" t="str">
        <f>IF($C411="","",VLOOKUP($F411,Tabla5[],2,1))</f>
        <v>B</v>
      </c>
    </row>
    <row r="412" spans="2:7" x14ac:dyDescent="0.2">
      <c r="B412" s="1" t="s">
        <v>10</v>
      </c>
      <c r="C412" s="1">
        <v>300994</v>
      </c>
      <c r="D412" s="1" t="s">
        <v>82</v>
      </c>
      <c r="E412" s="59">
        <v>6</v>
      </c>
      <c r="F412" s="28">
        <f>IF($B412="","",SUMIFS($E$4:E412,$B$4:B412,$B412)/SUMIFS($E$4:$E$1048576,$B$4:$B$1048576,$B412))</f>
        <v>0.53745928338762217</v>
      </c>
      <c r="G412" s="2" t="str">
        <f>IF($C412="","",VLOOKUP($F412,Tabla5[],2,1))</f>
        <v>B</v>
      </c>
    </row>
    <row r="413" spans="2:7" x14ac:dyDescent="0.2">
      <c r="B413" s="1" t="s">
        <v>10</v>
      </c>
      <c r="C413" s="1">
        <v>300653</v>
      </c>
      <c r="D413" s="1" t="s">
        <v>269</v>
      </c>
      <c r="E413" s="59">
        <v>6</v>
      </c>
      <c r="F413" s="28">
        <f>IF($B413="","",SUMIFS($E$4:E413,$B$4:B413,$B413)/SUMIFS($E$4:$E$1048576,$B$4:$B$1048576,$B413))</f>
        <v>0.55700325732899025</v>
      </c>
      <c r="G413" s="2" t="str">
        <f>IF($C413="","",VLOOKUP($F413,Tabla5[],2,1))</f>
        <v>B</v>
      </c>
    </row>
    <row r="414" spans="2:7" x14ac:dyDescent="0.2">
      <c r="B414" s="1" t="s">
        <v>10</v>
      </c>
      <c r="C414" s="1">
        <v>300678</v>
      </c>
      <c r="D414" s="1" t="s">
        <v>279</v>
      </c>
      <c r="E414" s="59">
        <v>6</v>
      </c>
      <c r="F414" s="28">
        <f>IF($B414="","",SUMIFS($E$4:E414,$B$4:B414,$B414)/SUMIFS($E$4:$E$1048576,$B$4:$B$1048576,$B414))</f>
        <v>0.57654723127035834</v>
      </c>
      <c r="G414" s="2" t="str">
        <f>IF($C414="","",VLOOKUP($F414,Tabla5[],2,1))</f>
        <v>B</v>
      </c>
    </row>
    <row r="415" spans="2:7" x14ac:dyDescent="0.2">
      <c r="B415" s="1" t="s">
        <v>10</v>
      </c>
      <c r="C415" s="1">
        <v>300936</v>
      </c>
      <c r="D415" s="1" t="s">
        <v>138</v>
      </c>
      <c r="E415" s="59">
        <v>5</v>
      </c>
      <c r="F415" s="28">
        <f>IF($B415="","",SUMIFS($E$4:E415,$B$4:B415,$B415)/SUMIFS($E$4:$E$1048576,$B$4:$B$1048576,$B415))</f>
        <v>0.59283387622149841</v>
      </c>
      <c r="G415" s="2" t="str">
        <f>IF($C415="","",VLOOKUP($F415,Tabla5[],2,1))</f>
        <v>B</v>
      </c>
    </row>
    <row r="416" spans="2:7" x14ac:dyDescent="0.2">
      <c r="B416" s="1" t="s">
        <v>10</v>
      </c>
      <c r="C416" s="1">
        <v>300549</v>
      </c>
      <c r="D416" s="1" t="s">
        <v>480</v>
      </c>
      <c r="E416" s="59">
        <v>5</v>
      </c>
      <c r="F416" s="28">
        <f>IF($B416="","",SUMIFS($E$4:E416,$B$4:B416,$B416)/SUMIFS($E$4:$E$1048576,$B$4:$B$1048576,$B416))</f>
        <v>0.60912052117263848</v>
      </c>
      <c r="G416" s="2" t="str">
        <f>IF($C416="","",VLOOKUP($F416,Tabla5[],2,1))</f>
        <v>B</v>
      </c>
    </row>
    <row r="417" spans="2:7" x14ac:dyDescent="0.2">
      <c r="B417" s="1" t="s">
        <v>10</v>
      </c>
      <c r="C417" s="1">
        <v>300978</v>
      </c>
      <c r="D417" s="1" t="s">
        <v>98</v>
      </c>
      <c r="E417" s="59">
        <v>5</v>
      </c>
      <c r="F417" s="28">
        <f>IF($B417="","",SUMIFS($E$4:E417,$B$4:B417,$B417)/SUMIFS($E$4:$E$1048576,$B$4:$B$1048576,$B417))</f>
        <v>0.62540716612377845</v>
      </c>
      <c r="G417" s="2" t="str">
        <f>IF($C417="","",VLOOKUP($F417,Tabla5[],2,1))</f>
        <v>B</v>
      </c>
    </row>
    <row r="418" spans="2:7" x14ac:dyDescent="0.2">
      <c r="B418" s="1" t="s">
        <v>10</v>
      </c>
      <c r="C418" s="1">
        <v>300022</v>
      </c>
      <c r="D418" s="1" t="s">
        <v>82</v>
      </c>
      <c r="E418" s="59">
        <v>5</v>
      </c>
      <c r="F418" s="28">
        <f>IF($B418="","",SUMIFS($E$4:E418,$B$4:B418,$B418)/SUMIFS($E$4:$E$1048576,$B$4:$B$1048576,$B418))</f>
        <v>0.64169381107491852</v>
      </c>
      <c r="G418" s="2" t="str">
        <f>IF($C418="","",VLOOKUP($F418,Tabla5[],2,1))</f>
        <v>B</v>
      </c>
    </row>
    <row r="419" spans="2:7" x14ac:dyDescent="0.2">
      <c r="B419" s="1" t="s">
        <v>10</v>
      </c>
      <c r="C419" s="1">
        <v>300608</v>
      </c>
      <c r="D419" s="1" t="s">
        <v>434</v>
      </c>
      <c r="E419" s="59">
        <v>5</v>
      </c>
      <c r="F419" s="28">
        <f>IF($B419="","",SUMIFS($E$4:E419,$B$4:B419,$B419)/SUMIFS($E$4:$E$1048576,$B$4:$B$1048576,$B419))</f>
        <v>0.65798045602605859</v>
      </c>
      <c r="G419" s="2" t="str">
        <f>IF($C419="","",VLOOKUP($F419,Tabla5[],2,1))</f>
        <v>B</v>
      </c>
    </row>
    <row r="420" spans="2:7" x14ac:dyDescent="0.2">
      <c r="B420" s="1" t="s">
        <v>10</v>
      </c>
      <c r="C420" s="1">
        <v>300171</v>
      </c>
      <c r="D420" s="1" t="s">
        <v>555</v>
      </c>
      <c r="E420" s="59">
        <v>5</v>
      </c>
      <c r="F420" s="28">
        <f>IF($B420="","",SUMIFS($E$4:E420,$B$4:B420,$B420)/SUMIFS($E$4:$E$1048576,$B$4:$B$1048576,$B420))</f>
        <v>0.67426710097719866</v>
      </c>
      <c r="G420" s="2" t="str">
        <f>IF($C420="","",VLOOKUP($F420,Tabla5[],2,1))</f>
        <v>B</v>
      </c>
    </row>
    <row r="421" spans="2:7" x14ac:dyDescent="0.2">
      <c r="B421" s="1" t="s">
        <v>10</v>
      </c>
      <c r="C421" s="1">
        <v>300977</v>
      </c>
      <c r="D421" s="1" t="s">
        <v>89</v>
      </c>
      <c r="E421" s="59">
        <v>5</v>
      </c>
      <c r="F421" s="28">
        <f>IF($B421="","",SUMIFS($E$4:E421,$B$4:B421,$B421)/SUMIFS($E$4:$E$1048576,$B$4:$B$1048576,$B421))</f>
        <v>0.69055374592833874</v>
      </c>
      <c r="G421" s="2" t="str">
        <f>IF($C421="","",VLOOKUP($F421,Tabla5[],2,1))</f>
        <v>B</v>
      </c>
    </row>
    <row r="422" spans="2:7" x14ac:dyDescent="0.2">
      <c r="B422" s="1" t="s">
        <v>10</v>
      </c>
      <c r="C422" s="1">
        <v>300671</v>
      </c>
      <c r="D422" s="1" t="s">
        <v>138</v>
      </c>
      <c r="E422" s="59">
        <v>5</v>
      </c>
      <c r="F422" s="28">
        <f>IF($B422="","",SUMIFS($E$4:E422,$B$4:B422,$B422)/SUMIFS($E$4:$E$1048576,$B$4:$B$1048576,$B422))</f>
        <v>0.70684039087947881</v>
      </c>
      <c r="G422" s="2" t="str">
        <f>IF($C422="","",VLOOKUP($F422,Tabla5[],2,1))</f>
        <v>B</v>
      </c>
    </row>
    <row r="423" spans="2:7" x14ac:dyDescent="0.2">
      <c r="B423" s="1" t="s">
        <v>10</v>
      </c>
      <c r="C423" s="1">
        <v>300766</v>
      </c>
      <c r="D423" s="1" t="s">
        <v>297</v>
      </c>
      <c r="E423" s="59">
        <v>5</v>
      </c>
      <c r="F423" s="28">
        <f>IF($B423="","",SUMIFS($E$4:E423,$B$4:B423,$B423)/SUMIFS($E$4:$E$1048576,$B$4:$B$1048576,$B423))</f>
        <v>0.72312703583061888</v>
      </c>
      <c r="G423" s="2" t="str">
        <f>IF($C423="","",VLOOKUP($F423,Tabla5[],2,1))</f>
        <v>B</v>
      </c>
    </row>
    <row r="424" spans="2:7" x14ac:dyDescent="0.2">
      <c r="B424" s="1" t="s">
        <v>10</v>
      </c>
      <c r="C424" s="1">
        <v>300787</v>
      </c>
      <c r="D424" s="1" t="s">
        <v>279</v>
      </c>
      <c r="E424" s="59">
        <v>5</v>
      </c>
      <c r="F424" s="28">
        <f>IF($B424="","",SUMIFS($E$4:E424,$B$4:B424,$B424)/SUMIFS($E$4:$E$1048576,$B$4:$B$1048576,$B424))</f>
        <v>0.73941368078175895</v>
      </c>
      <c r="G424" s="2" t="str">
        <f>IF($C424="","",VLOOKUP($F424,Tabla5[],2,1))</f>
        <v>B</v>
      </c>
    </row>
    <row r="425" spans="2:7" x14ac:dyDescent="0.2">
      <c r="B425" s="1" t="s">
        <v>10</v>
      </c>
      <c r="C425" s="1">
        <v>300673</v>
      </c>
      <c r="D425" s="1" t="s">
        <v>178</v>
      </c>
      <c r="E425" s="59">
        <v>4</v>
      </c>
      <c r="F425" s="28">
        <f>IF($B425="","",SUMIFS($E$4:E425,$B$4:B425,$B425)/SUMIFS($E$4:$E$1048576,$B$4:$B$1048576,$B425))</f>
        <v>0.75244299674267101</v>
      </c>
      <c r="G425" s="2" t="str">
        <f>IF($C425="","",VLOOKUP($F425,Tabla5[],2,1))</f>
        <v>B</v>
      </c>
    </row>
    <row r="426" spans="2:7" x14ac:dyDescent="0.2">
      <c r="B426" s="1" t="s">
        <v>10</v>
      </c>
      <c r="C426" s="1">
        <v>300609</v>
      </c>
      <c r="D426" s="1" t="s">
        <v>433</v>
      </c>
      <c r="E426" s="59">
        <v>4</v>
      </c>
      <c r="F426" s="28">
        <f>IF($B426="","",SUMIFS($E$4:E426,$B$4:B426,$B426)/SUMIFS($E$4:$E$1048576,$B$4:$B$1048576,$B426))</f>
        <v>0.76547231270358307</v>
      </c>
      <c r="G426" s="2" t="str">
        <f>IF($C426="","",VLOOKUP($F426,Tabla5[],2,1))</f>
        <v>B</v>
      </c>
    </row>
    <row r="427" spans="2:7" x14ac:dyDescent="0.2">
      <c r="B427" s="1" t="s">
        <v>10</v>
      </c>
      <c r="C427" s="1">
        <v>300627</v>
      </c>
      <c r="D427" s="1" t="s">
        <v>417</v>
      </c>
      <c r="E427" s="59">
        <v>4</v>
      </c>
      <c r="F427" s="28">
        <f>IF($B427="","",SUMIFS($E$4:E427,$B$4:B427,$B427)/SUMIFS($E$4:$E$1048576,$B$4:$B$1048576,$B427))</f>
        <v>0.77850162866449513</v>
      </c>
      <c r="G427" s="2" t="str">
        <f>IF($C427="","",VLOOKUP($F427,Tabla5[],2,1))</f>
        <v>B</v>
      </c>
    </row>
    <row r="428" spans="2:7" x14ac:dyDescent="0.2">
      <c r="B428" s="1" t="s">
        <v>10</v>
      </c>
      <c r="C428" s="1">
        <v>300075</v>
      </c>
      <c r="D428" s="1" t="s">
        <v>417</v>
      </c>
      <c r="E428" s="59">
        <v>4</v>
      </c>
      <c r="F428" s="28">
        <f>IF($B428="","",SUMIFS($E$4:E428,$B$4:B428,$B428)/SUMIFS($E$4:$E$1048576,$B$4:$B$1048576,$B428))</f>
        <v>0.79153094462540718</v>
      </c>
      <c r="G428" s="2" t="str">
        <f>IF($C428="","",VLOOKUP($F428,Tabla5[],2,1))</f>
        <v>B</v>
      </c>
    </row>
    <row r="429" spans="2:7" x14ac:dyDescent="0.2">
      <c r="B429" s="1" t="s">
        <v>10</v>
      </c>
      <c r="C429" s="1">
        <v>300375</v>
      </c>
      <c r="D429" s="1" t="s">
        <v>307</v>
      </c>
      <c r="E429" s="59">
        <v>4</v>
      </c>
      <c r="F429" s="28">
        <f>IF($B429="","",SUMIFS($E$4:E429,$B$4:B429,$B429)/SUMIFS($E$4:$E$1048576,$B$4:$B$1048576,$B429))</f>
        <v>0.80456026058631924</v>
      </c>
      <c r="G429" s="2" t="str">
        <f>IF($C429="","",VLOOKUP($F429,Tabla5[],2,1))</f>
        <v>C</v>
      </c>
    </row>
    <row r="430" spans="2:7" x14ac:dyDescent="0.2">
      <c r="B430" s="1" t="s">
        <v>10</v>
      </c>
      <c r="C430" s="1">
        <v>300593</v>
      </c>
      <c r="D430" s="1" t="s">
        <v>82</v>
      </c>
      <c r="E430" s="59">
        <v>4</v>
      </c>
      <c r="F430" s="28">
        <f>IF($B430="","",SUMIFS($E$4:E430,$B$4:B430,$B430)/SUMIFS($E$4:$E$1048576,$B$4:$B$1048576,$B430))</f>
        <v>0.8175895765472313</v>
      </c>
      <c r="G430" s="2" t="str">
        <f>IF($C430="","",VLOOKUP($F430,Tabla5[],2,1))</f>
        <v>C</v>
      </c>
    </row>
    <row r="431" spans="2:7" x14ac:dyDescent="0.2">
      <c r="B431" s="1" t="s">
        <v>10</v>
      </c>
      <c r="C431" s="1">
        <v>300626</v>
      </c>
      <c r="D431" s="1" t="s">
        <v>82</v>
      </c>
      <c r="E431" s="59">
        <v>4</v>
      </c>
      <c r="F431" s="28">
        <f>IF($B431="","",SUMIFS($E$4:E431,$B$4:B431,$B431)/SUMIFS($E$4:$E$1048576,$B$4:$B$1048576,$B431))</f>
        <v>0.83061889250814336</v>
      </c>
      <c r="G431" s="2" t="str">
        <f>IF($C431="","",VLOOKUP($F431,Tabla5[],2,1))</f>
        <v>C</v>
      </c>
    </row>
    <row r="432" spans="2:7" x14ac:dyDescent="0.2">
      <c r="B432" s="1" t="s">
        <v>10</v>
      </c>
      <c r="C432" s="1">
        <v>300692</v>
      </c>
      <c r="D432" s="1" t="s">
        <v>178</v>
      </c>
      <c r="E432" s="59">
        <v>4</v>
      </c>
      <c r="F432" s="28">
        <f>IF($B432="","",SUMIFS($E$4:E432,$B$4:B432,$B432)/SUMIFS($E$4:$E$1048576,$B$4:$B$1048576,$B432))</f>
        <v>0.84364820846905542</v>
      </c>
      <c r="G432" s="2" t="str">
        <f>IF($C432="","",VLOOKUP($F432,Tabla5[],2,1))</f>
        <v>C</v>
      </c>
    </row>
    <row r="433" spans="2:7" x14ac:dyDescent="0.2">
      <c r="B433" s="1" t="s">
        <v>10</v>
      </c>
      <c r="C433" s="1">
        <v>300646</v>
      </c>
      <c r="D433" s="1" t="s">
        <v>399</v>
      </c>
      <c r="E433" s="59">
        <v>4</v>
      </c>
      <c r="F433" s="28">
        <f>IF($B433="","",SUMIFS($E$4:E433,$B$4:B433,$B433)/SUMIFS($E$4:$E$1048576,$B$4:$B$1048576,$B433))</f>
        <v>0.85667752442996747</v>
      </c>
      <c r="G433" s="2" t="str">
        <f>IF($C433="","",VLOOKUP($F433,Tabla5[],2,1))</f>
        <v>C</v>
      </c>
    </row>
    <row r="434" spans="2:7" x14ac:dyDescent="0.2">
      <c r="B434" s="1" t="s">
        <v>10</v>
      </c>
      <c r="C434" s="1">
        <v>300374</v>
      </c>
      <c r="D434" s="1" t="s">
        <v>104</v>
      </c>
      <c r="E434" s="59">
        <v>4</v>
      </c>
      <c r="F434" s="28">
        <f>IF($B434="","",SUMIFS($E$4:E434,$B$4:B434,$B434)/SUMIFS($E$4:$E$1048576,$B$4:$B$1048576,$B434))</f>
        <v>0.86970684039087953</v>
      </c>
      <c r="G434" s="2" t="str">
        <f>IF($C434="","",VLOOKUP($F434,Tabla5[],2,1))</f>
        <v>C</v>
      </c>
    </row>
    <row r="435" spans="2:7" x14ac:dyDescent="0.2">
      <c r="B435" s="1" t="s">
        <v>10</v>
      </c>
      <c r="C435" s="1">
        <v>300822</v>
      </c>
      <c r="D435" s="1" t="s">
        <v>247</v>
      </c>
      <c r="E435" s="59">
        <v>4</v>
      </c>
      <c r="F435" s="28">
        <f>IF($B435="","",SUMIFS($E$4:E435,$B$4:B435,$B435)/SUMIFS($E$4:$E$1048576,$B$4:$B$1048576,$B435))</f>
        <v>0.88273615635179148</v>
      </c>
      <c r="G435" s="2" t="str">
        <f>IF($C435="","",VLOOKUP($F435,Tabla5[],2,1))</f>
        <v>C</v>
      </c>
    </row>
    <row r="436" spans="2:7" x14ac:dyDescent="0.2">
      <c r="B436" s="1" t="s">
        <v>10</v>
      </c>
      <c r="C436" s="1">
        <v>300824</v>
      </c>
      <c r="D436" s="1" t="s">
        <v>245</v>
      </c>
      <c r="E436" s="59">
        <v>4</v>
      </c>
      <c r="F436" s="28">
        <f>IF($B436="","",SUMIFS($E$4:E436,$B$4:B436,$B436)/SUMIFS($E$4:$E$1048576,$B$4:$B$1048576,$B436))</f>
        <v>0.89576547231270354</v>
      </c>
      <c r="G436" s="2" t="str">
        <f>IF($C436="","",VLOOKUP($F436,Tabla5[],2,1))</f>
        <v>C</v>
      </c>
    </row>
    <row r="437" spans="2:7" x14ac:dyDescent="0.2">
      <c r="B437" s="1" t="s">
        <v>10</v>
      </c>
      <c r="C437" s="1">
        <v>300745</v>
      </c>
      <c r="D437" s="1" t="s">
        <v>269</v>
      </c>
      <c r="E437" s="59">
        <v>3</v>
      </c>
      <c r="F437" s="28">
        <f>IF($B437="","",SUMIFS($E$4:E437,$B$4:B437,$B437)/SUMIFS($E$4:$E$1048576,$B$4:$B$1048576,$B437))</f>
        <v>0.90553745928338758</v>
      </c>
      <c r="G437" s="2" t="str">
        <f>IF($C437="","",VLOOKUP($F437,Tabla5[],2,1))</f>
        <v>C</v>
      </c>
    </row>
    <row r="438" spans="2:7" x14ac:dyDescent="0.2">
      <c r="B438" s="1" t="s">
        <v>10</v>
      </c>
      <c r="C438" s="1">
        <v>300357</v>
      </c>
      <c r="D438" s="1" t="s">
        <v>624</v>
      </c>
      <c r="E438" s="59">
        <v>3</v>
      </c>
      <c r="F438" s="28">
        <f>IF($B438="","",SUMIFS($E$4:E438,$B$4:B438,$B438)/SUMIFS($E$4:$E$1048576,$B$4:$B$1048576,$B438))</f>
        <v>0.91530944625407162</v>
      </c>
      <c r="G438" s="2" t="str">
        <f>IF($C438="","",VLOOKUP($F438,Tabla5[],2,1))</f>
        <v>C</v>
      </c>
    </row>
    <row r="439" spans="2:7" x14ac:dyDescent="0.2">
      <c r="B439" s="1" t="s">
        <v>10</v>
      </c>
      <c r="C439" s="1">
        <v>300763</v>
      </c>
      <c r="D439" s="1" t="s">
        <v>300</v>
      </c>
      <c r="E439" s="59">
        <v>3</v>
      </c>
      <c r="F439" s="28">
        <f>IF($B439="","",SUMIFS($E$4:E439,$B$4:B439,$B439)/SUMIFS($E$4:$E$1048576,$B$4:$B$1048576,$B439))</f>
        <v>0.92508143322475567</v>
      </c>
      <c r="G439" s="2" t="str">
        <f>IF($C439="","",VLOOKUP($F439,Tabla5[],2,1))</f>
        <v>C</v>
      </c>
    </row>
    <row r="440" spans="2:7" x14ac:dyDescent="0.2">
      <c r="B440" s="1" t="s">
        <v>10</v>
      </c>
      <c r="C440" s="1">
        <v>300925</v>
      </c>
      <c r="D440" s="1" t="s">
        <v>147</v>
      </c>
      <c r="E440" s="59">
        <v>3</v>
      </c>
      <c r="F440" s="28">
        <f>IF($B440="","",SUMIFS($E$4:E440,$B$4:B440,$B440)/SUMIFS($E$4:$E$1048576,$B$4:$B$1048576,$B440))</f>
        <v>0.93485342019543971</v>
      </c>
      <c r="G440" s="2" t="str">
        <f>IF($C440="","",VLOOKUP($F440,Tabla5[],2,1))</f>
        <v>C</v>
      </c>
    </row>
    <row r="441" spans="2:7" x14ac:dyDescent="0.2">
      <c r="B441" s="1" t="s">
        <v>10</v>
      </c>
      <c r="C441" s="1">
        <v>300996</v>
      </c>
      <c r="D441" s="1" t="s">
        <v>80</v>
      </c>
      <c r="E441" s="59">
        <v>3</v>
      </c>
      <c r="F441" s="28">
        <f>IF($B441="","",SUMIFS($E$4:E441,$B$4:B441,$B441)/SUMIFS($E$4:$E$1048576,$B$4:$B$1048576,$B441))</f>
        <v>0.94462540716612375</v>
      </c>
      <c r="G441" s="2" t="str">
        <f>IF($C441="","",VLOOKUP($F441,Tabla5[],2,1))</f>
        <v>C</v>
      </c>
    </row>
    <row r="442" spans="2:7" x14ac:dyDescent="0.2">
      <c r="B442" s="1" t="s">
        <v>10</v>
      </c>
      <c r="C442" s="1">
        <v>300712</v>
      </c>
      <c r="D442" s="1" t="s">
        <v>346</v>
      </c>
      <c r="E442" s="59">
        <v>3</v>
      </c>
      <c r="F442" s="28">
        <f>IF($B442="","",SUMIFS($E$4:E442,$B$4:B442,$B442)/SUMIFS($E$4:$E$1048576,$B$4:$B$1048576,$B442))</f>
        <v>0.9543973941368078</v>
      </c>
      <c r="G442" s="2" t="str">
        <f>IF($C442="","",VLOOKUP($F442,Tabla5[],2,1))</f>
        <v>C</v>
      </c>
    </row>
    <row r="443" spans="2:7" x14ac:dyDescent="0.2">
      <c r="B443" s="1" t="s">
        <v>10</v>
      </c>
      <c r="C443" s="1">
        <v>300527</v>
      </c>
      <c r="D443" s="1" t="s">
        <v>245</v>
      </c>
      <c r="E443" s="59">
        <v>3</v>
      </c>
      <c r="F443" s="28">
        <f>IF($B443="","",SUMIFS($E$4:E443,$B$4:B443,$B443)/SUMIFS($E$4:$E$1048576,$B$4:$B$1048576,$B443))</f>
        <v>0.96416938110749184</v>
      </c>
      <c r="G443" s="2" t="str">
        <f>IF($C443="","",VLOOKUP($F443,Tabla5[],2,1))</f>
        <v>C</v>
      </c>
    </row>
    <row r="444" spans="2:7" x14ac:dyDescent="0.2">
      <c r="B444" s="1" t="s">
        <v>10</v>
      </c>
      <c r="C444" s="1">
        <v>300823</v>
      </c>
      <c r="D444" s="1" t="s">
        <v>246</v>
      </c>
      <c r="E444" s="59">
        <v>3</v>
      </c>
      <c r="F444" s="28">
        <f>IF($B444="","",SUMIFS($E$4:E444,$B$4:B444,$B444)/SUMIFS($E$4:$E$1048576,$B$4:$B$1048576,$B444))</f>
        <v>0.97394136807817588</v>
      </c>
      <c r="G444" s="2" t="str">
        <f>IF($C444="","",VLOOKUP($F444,Tabla5[],2,1))</f>
        <v>C</v>
      </c>
    </row>
    <row r="445" spans="2:7" x14ac:dyDescent="0.2">
      <c r="B445" s="1" t="s">
        <v>10</v>
      </c>
      <c r="C445" s="1">
        <v>300856</v>
      </c>
      <c r="D445" s="1" t="s">
        <v>214</v>
      </c>
      <c r="E445" s="59">
        <v>2</v>
      </c>
      <c r="F445" s="28">
        <f>IF($B445="","",SUMIFS($E$4:E445,$B$4:B445,$B445)/SUMIFS($E$4:$E$1048576,$B$4:$B$1048576,$B445))</f>
        <v>0.98045602605863191</v>
      </c>
      <c r="G445" s="2" t="str">
        <f>IF($C445="","",VLOOKUP($F445,Tabla5[],2,1))</f>
        <v>C</v>
      </c>
    </row>
    <row r="446" spans="2:7" x14ac:dyDescent="0.2">
      <c r="B446" s="1" t="s">
        <v>10</v>
      </c>
      <c r="C446" s="1">
        <v>300222</v>
      </c>
      <c r="D446" s="1" t="s">
        <v>279</v>
      </c>
      <c r="E446" s="59">
        <v>2</v>
      </c>
      <c r="F446" s="28">
        <f>IF($B446="","",SUMIFS($E$4:E446,$B$4:B446,$B446)/SUMIFS($E$4:$E$1048576,$B$4:$B$1048576,$B446))</f>
        <v>0.98697068403908794</v>
      </c>
      <c r="G446" s="2" t="str">
        <f>IF($C446="","",VLOOKUP($F446,Tabla5[],2,1))</f>
        <v>C</v>
      </c>
    </row>
    <row r="447" spans="2:7" x14ac:dyDescent="0.2">
      <c r="B447" s="1" t="s">
        <v>10</v>
      </c>
      <c r="C447" s="1">
        <v>300633</v>
      </c>
      <c r="D447" s="1" t="s">
        <v>411</v>
      </c>
      <c r="E447" s="59">
        <v>2</v>
      </c>
      <c r="F447" s="28">
        <f>IF($B447="","",SUMIFS($E$4:E447,$B$4:B447,$B447)/SUMIFS($E$4:$E$1048576,$B$4:$B$1048576,$B447))</f>
        <v>0.99348534201954397</v>
      </c>
      <c r="G447" s="2" t="str">
        <f>IF($C447="","",VLOOKUP($F447,Tabla5[],2,1))</f>
        <v>C</v>
      </c>
    </row>
    <row r="448" spans="2:7" x14ac:dyDescent="0.2">
      <c r="B448" s="1" t="s">
        <v>10</v>
      </c>
      <c r="C448" s="1">
        <v>300968</v>
      </c>
      <c r="D448" s="1" t="s">
        <v>107</v>
      </c>
      <c r="E448" s="59">
        <v>1</v>
      </c>
      <c r="F448" s="28">
        <f>IF($B448="","",SUMIFS($E$4:E448,$B$4:B448,$B448)/SUMIFS($E$4:$E$1048576,$B$4:$B$1048576,$B448))</f>
        <v>0.99674267100977199</v>
      </c>
      <c r="G448" s="2" t="str">
        <f>IF($C448="","",VLOOKUP($F448,Tabla5[],2,1))</f>
        <v>C</v>
      </c>
    </row>
    <row r="449" spans="2:7" x14ac:dyDescent="0.2">
      <c r="B449" s="1" t="s">
        <v>10</v>
      </c>
      <c r="C449" s="1">
        <v>300980</v>
      </c>
      <c r="D449" s="1" t="s">
        <v>96</v>
      </c>
      <c r="E449" s="59">
        <v>1</v>
      </c>
      <c r="F449" s="28">
        <f>IF($B449="","",SUMIFS($E$4:E449,$B$4:B449,$B449)/SUMIFS($E$4:$E$1048576,$B$4:$B$1048576,$B449))</f>
        <v>1</v>
      </c>
      <c r="G449" s="2" t="str">
        <f>IF($C449="","",VLOOKUP($F449,Tabla5[],2,1))</f>
        <v>C</v>
      </c>
    </row>
    <row r="450" spans="2:7" x14ac:dyDescent="0.2">
      <c r="B450" s="1" t="s">
        <v>6</v>
      </c>
      <c r="C450" s="1">
        <v>300064</v>
      </c>
      <c r="D450" s="1" t="s">
        <v>137</v>
      </c>
      <c r="E450" s="59">
        <v>10</v>
      </c>
      <c r="F450" s="28">
        <f>IF($B450="","",SUMIFS($E$4:E450,$B$4:B450,$B450)/SUMIFS($E$4:$E$1048576,$B$4:$B$1048576,$B450))</f>
        <v>2.8985507246376812E-2</v>
      </c>
      <c r="G450" s="2" t="str">
        <f>IF($C450="","",VLOOKUP($F450,Tabla5[],2,1))</f>
        <v>A</v>
      </c>
    </row>
    <row r="451" spans="2:7" x14ac:dyDescent="0.2">
      <c r="B451" s="1" t="s">
        <v>6</v>
      </c>
      <c r="C451" s="1">
        <v>300231</v>
      </c>
      <c r="D451" s="1" t="s">
        <v>707</v>
      </c>
      <c r="E451" s="59">
        <v>10</v>
      </c>
      <c r="F451" s="28">
        <f>IF($B451="","",SUMIFS($E$4:E451,$B$4:B451,$B451)/SUMIFS($E$4:$E$1048576,$B$4:$B$1048576,$B451))</f>
        <v>5.7971014492753624E-2</v>
      </c>
      <c r="G451" s="2" t="str">
        <f>IF($C451="","",VLOOKUP($F451,Tabla5[],2,1))</f>
        <v>A</v>
      </c>
    </row>
    <row r="452" spans="2:7" x14ac:dyDescent="0.2">
      <c r="B452" s="1" t="s">
        <v>6</v>
      </c>
      <c r="C452" s="1">
        <v>300962</v>
      </c>
      <c r="D452" s="1" t="s">
        <v>113</v>
      </c>
      <c r="E452" s="59">
        <v>9</v>
      </c>
      <c r="F452" s="28">
        <f>IF($B452="","",SUMIFS($E$4:E452,$B$4:B452,$B452)/SUMIFS($E$4:$E$1048576,$B$4:$B$1048576,$B452))</f>
        <v>8.4057971014492749E-2</v>
      </c>
      <c r="G452" s="2" t="str">
        <f>IF($C452="","",VLOOKUP($F452,Tabla5[],2,1))</f>
        <v>A</v>
      </c>
    </row>
    <row r="453" spans="2:7" x14ac:dyDescent="0.2">
      <c r="B453" s="1" t="s">
        <v>6</v>
      </c>
      <c r="C453" s="1">
        <v>300011</v>
      </c>
      <c r="D453" s="1" t="s">
        <v>813</v>
      </c>
      <c r="E453" s="59">
        <v>8</v>
      </c>
      <c r="F453" s="28">
        <f>IF($B453="","",SUMIFS($E$4:E453,$B$4:B453,$B453)/SUMIFS($E$4:$E$1048576,$B$4:$B$1048576,$B453))</f>
        <v>0.1072463768115942</v>
      </c>
      <c r="G453" s="2" t="str">
        <f>IF($C453="","",VLOOKUP($F453,Tabla5[],2,1))</f>
        <v>A</v>
      </c>
    </row>
    <row r="454" spans="2:7" x14ac:dyDescent="0.2">
      <c r="B454" s="1" t="s">
        <v>6</v>
      </c>
      <c r="C454" s="1">
        <v>300191</v>
      </c>
      <c r="D454" s="1" t="s">
        <v>736</v>
      </c>
      <c r="E454" s="59">
        <v>8</v>
      </c>
      <c r="F454" s="28">
        <f>IF($B454="","",SUMIFS($E$4:E454,$B$4:B454,$B454)/SUMIFS($E$4:$E$1048576,$B$4:$B$1048576,$B454))</f>
        <v>0.13043478260869565</v>
      </c>
      <c r="G454" s="2" t="str">
        <f>IF($C454="","",VLOOKUP($F454,Tabla5[],2,1))</f>
        <v>A</v>
      </c>
    </row>
    <row r="455" spans="2:7" x14ac:dyDescent="0.2">
      <c r="B455" s="1" t="s">
        <v>6</v>
      </c>
      <c r="C455" s="1">
        <v>300053</v>
      </c>
      <c r="D455" s="1" t="s">
        <v>792</v>
      </c>
      <c r="E455" s="59">
        <v>8</v>
      </c>
      <c r="F455" s="28">
        <f>IF($B455="","",SUMIFS($E$4:E455,$B$4:B455,$B455)/SUMIFS($E$4:$E$1048576,$B$4:$B$1048576,$B455))</f>
        <v>0.15362318840579711</v>
      </c>
      <c r="G455" s="2" t="str">
        <f>IF($C455="","",VLOOKUP($F455,Tabla5[],2,1))</f>
        <v>A</v>
      </c>
    </row>
    <row r="456" spans="2:7" x14ac:dyDescent="0.2">
      <c r="B456" s="1" t="s">
        <v>6</v>
      </c>
      <c r="C456" s="1">
        <v>300444</v>
      </c>
      <c r="D456" s="1" t="s">
        <v>564</v>
      </c>
      <c r="E456" s="59">
        <v>8</v>
      </c>
      <c r="F456" s="28">
        <f>IF($B456="","",SUMIFS($E$4:E456,$B$4:B456,$B456)/SUMIFS($E$4:$E$1048576,$B$4:$B$1048576,$B456))</f>
        <v>0.17681159420289855</v>
      </c>
      <c r="G456" s="2" t="str">
        <f>IF($C456="","",VLOOKUP($F456,Tabla5[],2,1))</f>
        <v>A</v>
      </c>
    </row>
    <row r="457" spans="2:7" x14ac:dyDescent="0.2">
      <c r="B457" s="1" t="s">
        <v>6</v>
      </c>
      <c r="C457" s="1">
        <v>300061</v>
      </c>
      <c r="D457" s="1" t="s">
        <v>418</v>
      </c>
      <c r="E457" s="59">
        <v>8</v>
      </c>
      <c r="F457" s="28">
        <f>IF($B457="","",SUMIFS($E$4:E457,$B$4:B457,$B457)/SUMIFS($E$4:$E$1048576,$B$4:$B$1048576,$B457))</f>
        <v>0.2</v>
      </c>
      <c r="G457" s="2" t="str">
        <f>IF($C457="","",VLOOKUP($F457,Tabla5[],2,1))</f>
        <v>A</v>
      </c>
    </row>
    <row r="458" spans="2:7" x14ac:dyDescent="0.2">
      <c r="B458" s="1" t="s">
        <v>6</v>
      </c>
      <c r="C458" s="1">
        <v>300918</v>
      </c>
      <c r="D458" s="1" t="s">
        <v>154</v>
      </c>
      <c r="E458" s="59">
        <v>8</v>
      </c>
      <c r="F458" s="28">
        <f>IF($B458="","",SUMIFS($E$4:E458,$B$4:B458,$B458)/SUMIFS($E$4:$E$1048576,$B$4:$B$1048576,$B458))</f>
        <v>0.22318840579710145</v>
      </c>
      <c r="G458" s="2" t="str">
        <f>IF($C458="","",VLOOKUP($F458,Tabla5[],2,1))</f>
        <v>A</v>
      </c>
    </row>
    <row r="459" spans="2:7" x14ac:dyDescent="0.2">
      <c r="B459" s="1" t="s">
        <v>6</v>
      </c>
      <c r="C459" s="1">
        <v>300598</v>
      </c>
      <c r="D459" s="1" t="s">
        <v>444</v>
      </c>
      <c r="E459" s="59">
        <v>7</v>
      </c>
      <c r="F459" s="28">
        <f>IF($B459="","",SUMIFS($E$4:E459,$B$4:B459,$B459)/SUMIFS($E$4:$E$1048576,$B$4:$B$1048576,$B459))</f>
        <v>0.24347826086956523</v>
      </c>
      <c r="G459" s="2" t="str">
        <f>IF($C459="","",VLOOKUP($F459,Tabla5[],2,1))</f>
        <v>A</v>
      </c>
    </row>
    <row r="460" spans="2:7" x14ac:dyDescent="0.2">
      <c r="B460" s="1" t="s">
        <v>6</v>
      </c>
      <c r="C460" s="1">
        <v>300825</v>
      </c>
      <c r="D460" s="1" t="s">
        <v>244</v>
      </c>
      <c r="E460" s="59">
        <v>7</v>
      </c>
      <c r="F460" s="28">
        <f>IF($B460="","",SUMIFS($E$4:E460,$B$4:B460,$B460)/SUMIFS($E$4:$E$1048576,$B$4:$B$1048576,$B460))</f>
        <v>0.26376811594202898</v>
      </c>
      <c r="G460" s="2" t="str">
        <f>IF($C460="","",VLOOKUP($F460,Tabla5[],2,1))</f>
        <v>A</v>
      </c>
    </row>
    <row r="461" spans="2:7" x14ac:dyDescent="0.2">
      <c r="B461" s="1" t="s">
        <v>6</v>
      </c>
      <c r="C461" s="1">
        <v>300052</v>
      </c>
      <c r="D461" s="1" t="s">
        <v>793</v>
      </c>
      <c r="E461" s="59">
        <v>7</v>
      </c>
      <c r="F461" s="28">
        <f>IF($B461="","",SUMIFS($E$4:E461,$B$4:B461,$B461)/SUMIFS($E$4:$E$1048576,$B$4:$B$1048576,$B461))</f>
        <v>0.28405797101449276</v>
      </c>
      <c r="G461" s="2" t="str">
        <f>IF($C461="","",VLOOKUP($F461,Tabla5[],2,1))</f>
        <v>A</v>
      </c>
    </row>
    <row r="462" spans="2:7" x14ac:dyDescent="0.2">
      <c r="B462" s="1" t="s">
        <v>6</v>
      </c>
      <c r="C462" s="1">
        <v>300349</v>
      </c>
      <c r="D462" s="1" t="s">
        <v>631</v>
      </c>
      <c r="E462" s="59">
        <v>7</v>
      </c>
      <c r="F462" s="28">
        <f>IF($B462="","",SUMIFS($E$4:E462,$B$4:B462,$B462)/SUMIFS($E$4:$E$1048576,$B$4:$B$1048576,$B462))</f>
        <v>0.30434782608695654</v>
      </c>
      <c r="G462" s="2" t="str">
        <f>IF($C462="","",VLOOKUP($F462,Tabla5[],2,1))</f>
        <v>A</v>
      </c>
    </row>
    <row r="463" spans="2:7" x14ac:dyDescent="0.2">
      <c r="B463" s="1" t="s">
        <v>6</v>
      </c>
      <c r="C463" s="1">
        <v>300848</v>
      </c>
      <c r="D463" s="1" t="s">
        <v>222</v>
      </c>
      <c r="E463" s="59">
        <v>7</v>
      </c>
      <c r="F463" s="28">
        <f>IF($B463="","",SUMIFS($E$4:E463,$B$4:B463,$B463)/SUMIFS($E$4:$E$1048576,$B$4:$B$1048576,$B463))</f>
        <v>0.32463768115942027</v>
      </c>
      <c r="G463" s="2" t="str">
        <f>IF($C463="","",VLOOKUP($F463,Tabla5[],2,1))</f>
        <v>A</v>
      </c>
    </row>
    <row r="464" spans="2:7" x14ac:dyDescent="0.2">
      <c r="B464" s="1" t="s">
        <v>6</v>
      </c>
      <c r="C464" s="1">
        <v>300749</v>
      </c>
      <c r="D464" s="1" t="s">
        <v>312</v>
      </c>
      <c r="E464" s="59">
        <v>6</v>
      </c>
      <c r="F464" s="28">
        <f>IF($B464="","",SUMIFS($E$4:E464,$B$4:B464,$B464)/SUMIFS($E$4:$E$1048576,$B$4:$B$1048576,$B464))</f>
        <v>0.34202898550724636</v>
      </c>
      <c r="G464" s="2" t="str">
        <f>IF($C464="","",VLOOKUP($F464,Tabla5[],2,1))</f>
        <v>A</v>
      </c>
    </row>
    <row r="465" spans="2:7" x14ac:dyDescent="0.2">
      <c r="B465" s="1" t="s">
        <v>6</v>
      </c>
      <c r="C465" s="1">
        <v>300477</v>
      </c>
      <c r="D465" s="1" t="s">
        <v>539</v>
      </c>
      <c r="E465" s="59">
        <v>6</v>
      </c>
      <c r="F465" s="28">
        <f>IF($B465="","",SUMIFS($E$4:E465,$B$4:B465,$B465)/SUMIFS($E$4:$E$1048576,$B$4:$B$1048576,$B465))</f>
        <v>0.35942028985507246</v>
      </c>
      <c r="G465" s="2" t="str">
        <f>IF($C465="","",VLOOKUP($F465,Tabla5[],2,1))</f>
        <v>A</v>
      </c>
    </row>
    <row r="466" spans="2:7" x14ac:dyDescent="0.2">
      <c r="B466" s="1" t="s">
        <v>6</v>
      </c>
      <c r="C466" s="1">
        <v>300076</v>
      </c>
      <c r="D466" s="1" t="s">
        <v>137</v>
      </c>
      <c r="E466" s="59">
        <v>6</v>
      </c>
      <c r="F466" s="28">
        <f>IF($B466="","",SUMIFS($E$4:E466,$B$4:B466,$B466)/SUMIFS($E$4:$E$1048576,$B$4:$B$1048576,$B466))</f>
        <v>0.37681159420289856</v>
      </c>
      <c r="G466" s="2" t="str">
        <f>IF($C466="","",VLOOKUP($F466,Tabla5[],2,1))</f>
        <v>A</v>
      </c>
    </row>
    <row r="467" spans="2:7" x14ac:dyDescent="0.2">
      <c r="B467" s="1" t="s">
        <v>6</v>
      </c>
      <c r="C467" s="1">
        <v>300122</v>
      </c>
      <c r="D467" s="1" t="s">
        <v>759</v>
      </c>
      <c r="E467" s="59">
        <v>6</v>
      </c>
      <c r="F467" s="28">
        <f>IF($B467="","",SUMIFS($E$4:E467,$B$4:B467,$B467)/SUMIFS($E$4:$E$1048576,$B$4:$B$1048576,$B467))</f>
        <v>0.39420289855072466</v>
      </c>
      <c r="G467" s="2" t="str">
        <f>IF($C467="","",VLOOKUP($F467,Tabla5[],2,1))</f>
        <v>A</v>
      </c>
    </row>
    <row r="468" spans="2:7" x14ac:dyDescent="0.2">
      <c r="B468" s="1" t="s">
        <v>6</v>
      </c>
      <c r="C468" s="1">
        <v>300015</v>
      </c>
      <c r="D468" s="1" t="s">
        <v>607</v>
      </c>
      <c r="E468" s="59">
        <v>6</v>
      </c>
      <c r="F468" s="28">
        <f>IF($B468="","",SUMIFS($E$4:E468,$B$4:B468,$B468)/SUMIFS($E$4:$E$1048576,$B$4:$B$1048576,$B468))</f>
        <v>0.4115942028985507</v>
      </c>
      <c r="G468" s="2" t="str">
        <f>IF($C468="","",VLOOKUP($F468,Tabla5[],2,1))</f>
        <v>A</v>
      </c>
    </row>
    <row r="469" spans="2:7" x14ac:dyDescent="0.2">
      <c r="B469" s="1" t="s">
        <v>6</v>
      </c>
      <c r="C469" s="1">
        <v>300136</v>
      </c>
      <c r="D469" s="1" t="s">
        <v>142</v>
      </c>
      <c r="E469" s="59">
        <v>6</v>
      </c>
      <c r="F469" s="28">
        <f>IF($B469="","",SUMIFS($E$4:E469,$B$4:B469,$B469)/SUMIFS($E$4:$E$1048576,$B$4:$B$1048576,$B469))</f>
        <v>0.4289855072463768</v>
      </c>
      <c r="G469" s="2" t="str">
        <f>IF($C469="","",VLOOKUP($F469,Tabla5[],2,1))</f>
        <v>A</v>
      </c>
    </row>
    <row r="470" spans="2:7" x14ac:dyDescent="0.2">
      <c r="B470" s="1" t="s">
        <v>6</v>
      </c>
      <c r="C470" s="1">
        <v>300043</v>
      </c>
      <c r="D470" s="1" t="s">
        <v>631</v>
      </c>
      <c r="E470" s="59">
        <v>6</v>
      </c>
      <c r="F470" s="28">
        <f>IF($B470="","",SUMIFS($E$4:E470,$B$4:B470,$B470)/SUMIFS($E$4:$E$1048576,$B$4:$B$1048576,$B470))</f>
        <v>0.44637681159420289</v>
      </c>
      <c r="G470" s="2" t="str">
        <f>IF($C470="","",VLOOKUP($F470,Tabla5[],2,1))</f>
        <v>A</v>
      </c>
    </row>
    <row r="471" spans="2:7" x14ac:dyDescent="0.2">
      <c r="B471" s="1" t="s">
        <v>6</v>
      </c>
      <c r="C471" s="1">
        <v>300417</v>
      </c>
      <c r="D471" s="1" t="s">
        <v>585</v>
      </c>
      <c r="E471" s="59">
        <v>6</v>
      </c>
      <c r="F471" s="28">
        <f>IF($B471="","",SUMIFS($E$4:E471,$B$4:B471,$B471)/SUMIFS($E$4:$E$1048576,$B$4:$B$1048576,$B471))</f>
        <v>0.46376811594202899</v>
      </c>
      <c r="G471" s="2" t="str">
        <f>IF($C471="","",VLOOKUP($F471,Tabla5[],2,1))</f>
        <v>A</v>
      </c>
    </row>
    <row r="472" spans="2:7" x14ac:dyDescent="0.2">
      <c r="B472" s="1" t="s">
        <v>6</v>
      </c>
      <c r="C472" s="1">
        <v>300847</v>
      </c>
      <c r="D472" s="1" t="s">
        <v>223</v>
      </c>
      <c r="E472" s="59">
        <v>6</v>
      </c>
      <c r="F472" s="28">
        <f>IF($B472="","",SUMIFS($E$4:E472,$B$4:B472,$B472)/SUMIFS($E$4:$E$1048576,$B$4:$B$1048576,$B472))</f>
        <v>0.48115942028985509</v>
      </c>
      <c r="G472" s="2" t="str">
        <f>IF($C472="","",VLOOKUP($F472,Tabla5[],2,1))</f>
        <v>A</v>
      </c>
    </row>
    <row r="473" spans="2:7" x14ac:dyDescent="0.2">
      <c r="B473" s="1" t="s">
        <v>6</v>
      </c>
      <c r="C473" s="1">
        <v>300152</v>
      </c>
      <c r="D473" s="1" t="s">
        <v>92</v>
      </c>
      <c r="E473" s="59">
        <v>6</v>
      </c>
      <c r="F473" s="28">
        <f>IF($B473="","",SUMIFS($E$4:E473,$B$4:B473,$B473)/SUMIFS($E$4:$E$1048576,$B$4:$B$1048576,$B473))</f>
        <v>0.49855072463768119</v>
      </c>
      <c r="G473" s="2" t="str">
        <f>IF($C473="","",VLOOKUP($F473,Tabla5[],2,1))</f>
        <v>A</v>
      </c>
    </row>
    <row r="474" spans="2:7" x14ac:dyDescent="0.2">
      <c r="B474" s="1" t="s">
        <v>6</v>
      </c>
      <c r="C474" s="1">
        <v>300155</v>
      </c>
      <c r="D474" s="1" t="s">
        <v>750</v>
      </c>
      <c r="E474" s="59">
        <v>6</v>
      </c>
      <c r="F474" s="28">
        <f>IF($B474="","",SUMIFS($E$4:E474,$B$4:B474,$B474)/SUMIFS($E$4:$E$1048576,$B$4:$B$1048576,$B474))</f>
        <v>0.51594202898550723</v>
      </c>
      <c r="G474" s="2" t="str">
        <f>IF($C474="","",VLOOKUP($F474,Tabla5[],2,1))</f>
        <v>B</v>
      </c>
    </row>
    <row r="475" spans="2:7" x14ac:dyDescent="0.2">
      <c r="B475" s="1" t="s">
        <v>6</v>
      </c>
      <c r="C475" s="1">
        <v>300963</v>
      </c>
      <c r="D475" s="1" t="s">
        <v>112</v>
      </c>
      <c r="E475" s="59">
        <v>6</v>
      </c>
      <c r="F475" s="28">
        <f>IF($B475="","",SUMIFS($E$4:E475,$B$4:B475,$B475)/SUMIFS($E$4:$E$1048576,$B$4:$B$1048576,$B475))</f>
        <v>0.53333333333333333</v>
      </c>
      <c r="G475" s="2" t="str">
        <f>IF($C475="","",VLOOKUP($F475,Tabla5[],2,1))</f>
        <v>B</v>
      </c>
    </row>
    <row r="476" spans="2:7" x14ac:dyDescent="0.2">
      <c r="B476" s="1" t="s">
        <v>6</v>
      </c>
      <c r="C476" s="1">
        <v>300524</v>
      </c>
      <c r="D476" s="1" t="s">
        <v>503</v>
      </c>
      <c r="E476" s="59">
        <v>5</v>
      </c>
      <c r="F476" s="28">
        <f>IF($B476="","",SUMIFS($E$4:E476,$B$4:B476,$B476)/SUMIFS($E$4:$E$1048576,$B$4:$B$1048576,$B476))</f>
        <v>0.54782608695652169</v>
      </c>
      <c r="G476" s="2" t="str">
        <f>IF($C476="","",VLOOKUP($F476,Tabla5[],2,1))</f>
        <v>B</v>
      </c>
    </row>
    <row r="477" spans="2:7" x14ac:dyDescent="0.2">
      <c r="B477" s="1" t="s">
        <v>6</v>
      </c>
      <c r="C477" s="1">
        <v>300597</v>
      </c>
      <c r="D477" s="1" t="s">
        <v>137</v>
      </c>
      <c r="E477" s="59">
        <v>5</v>
      </c>
      <c r="F477" s="28">
        <f>IF($B477="","",SUMIFS($E$4:E477,$B$4:B477,$B477)/SUMIFS($E$4:$E$1048576,$B$4:$B$1048576,$B477))</f>
        <v>0.56231884057971016</v>
      </c>
      <c r="G477" s="2" t="str">
        <f>IF($C477="","",VLOOKUP($F477,Tabla5[],2,1))</f>
        <v>B</v>
      </c>
    </row>
    <row r="478" spans="2:7" x14ac:dyDescent="0.2">
      <c r="B478" s="1" t="s">
        <v>6</v>
      </c>
      <c r="C478" s="1">
        <v>300937</v>
      </c>
      <c r="D478" s="1" t="s">
        <v>137</v>
      </c>
      <c r="E478" s="59">
        <v>5</v>
      </c>
      <c r="F478" s="28">
        <f>IF($B478="","",SUMIFS($E$4:E478,$B$4:B478,$B478)/SUMIFS($E$4:$E$1048576,$B$4:$B$1048576,$B478))</f>
        <v>0.57681159420289851</v>
      </c>
      <c r="G478" s="2" t="str">
        <f>IF($C478="","",VLOOKUP($F478,Tabla5[],2,1))</f>
        <v>B</v>
      </c>
    </row>
    <row r="479" spans="2:7" x14ac:dyDescent="0.2">
      <c r="B479" s="1" t="s">
        <v>6</v>
      </c>
      <c r="C479" s="1">
        <v>300379</v>
      </c>
      <c r="D479" s="1" t="s">
        <v>611</v>
      </c>
      <c r="E479" s="59">
        <v>5</v>
      </c>
      <c r="F479" s="28">
        <f>IF($B479="","",SUMIFS($E$4:E479,$B$4:B479,$B479)/SUMIFS($E$4:$E$1048576,$B$4:$B$1048576,$B479))</f>
        <v>0.59130434782608698</v>
      </c>
      <c r="G479" s="2" t="str">
        <f>IF($C479="","",VLOOKUP($F479,Tabla5[],2,1))</f>
        <v>B</v>
      </c>
    </row>
    <row r="480" spans="2:7" x14ac:dyDescent="0.2">
      <c r="B480" s="1" t="s">
        <v>6</v>
      </c>
      <c r="C480" s="1">
        <v>300151</v>
      </c>
      <c r="D480" s="1" t="s">
        <v>136</v>
      </c>
      <c r="E480" s="59">
        <v>5</v>
      </c>
      <c r="F480" s="28">
        <f>IF($B480="","",SUMIFS($E$4:E480,$B$4:B480,$B480)/SUMIFS($E$4:$E$1048576,$B$4:$B$1048576,$B480))</f>
        <v>0.60579710144927534</v>
      </c>
      <c r="G480" s="2" t="str">
        <f>IF($C480="","",VLOOKUP($F480,Tabla5[],2,1))</f>
        <v>B</v>
      </c>
    </row>
    <row r="481" spans="2:7" x14ac:dyDescent="0.2">
      <c r="B481" s="1" t="s">
        <v>6</v>
      </c>
      <c r="C481" s="1">
        <v>300663</v>
      </c>
      <c r="D481" s="1" t="s">
        <v>244</v>
      </c>
      <c r="E481" s="59">
        <v>5</v>
      </c>
      <c r="F481" s="28">
        <f>IF($B481="","",SUMIFS($E$4:E481,$B$4:B481,$B481)/SUMIFS($E$4:$E$1048576,$B$4:$B$1048576,$B481))</f>
        <v>0.62028985507246381</v>
      </c>
      <c r="G481" s="2" t="str">
        <f>IF($C481="","",VLOOKUP($F481,Tabla5[],2,1))</f>
        <v>B</v>
      </c>
    </row>
    <row r="482" spans="2:7" x14ac:dyDescent="0.2">
      <c r="B482" s="1" t="s">
        <v>6</v>
      </c>
      <c r="C482" s="1">
        <v>300545</v>
      </c>
      <c r="D482" s="1" t="s">
        <v>484</v>
      </c>
      <c r="E482" s="59">
        <v>5</v>
      </c>
      <c r="F482" s="28">
        <f>IF($B482="","",SUMIFS($E$4:E482,$B$4:B482,$B482)/SUMIFS($E$4:$E$1048576,$B$4:$B$1048576,$B482))</f>
        <v>0.63478260869565217</v>
      </c>
      <c r="G482" s="2" t="str">
        <f>IF($C482="","",VLOOKUP($F482,Tabla5[],2,1))</f>
        <v>B</v>
      </c>
    </row>
    <row r="483" spans="2:7" x14ac:dyDescent="0.2">
      <c r="B483" s="1" t="s">
        <v>6</v>
      </c>
      <c r="C483" s="1">
        <v>300060</v>
      </c>
      <c r="D483" s="1" t="s">
        <v>142</v>
      </c>
      <c r="E483" s="59">
        <v>5</v>
      </c>
      <c r="F483" s="28">
        <f>IF($B483="","",SUMIFS($E$4:E483,$B$4:B483,$B483)/SUMIFS($E$4:$E$1048576,$B$4:$B$1048576,$B483))</f>
        <v>0.64927536231884053</v>
      </c>
      <c r="G483" s="2" t="str">
        <f>IF($C483="","",VLOOKUP($F483,Tabla5[],2,1))</f>
        <v>B</v>
      </c>
    </row>
    <row r="484" spans="2:7" x14ac:dyDescent="0.2">
      <c r="B484" s="1" t="s">
        <v>6</v>
      </c>
      <c r="C484" s="1">
        <v>300938</v>
      </c>
      <c r="D484" s="1" t="s">
        <v>136</v>
      </c>
      <c r="E484" s="59">
        <v>5</v>
      </c>
      <c r="F484" s="28">
        <f>IF($B484="","",SUMIFS($E$4:E484,$B$4:B484,$B484)/SUMIFS($E$4:$E$1048576,$B$4:$B$1048576,$B484))</f>
        <v>0.663768115942029</v>
      </c>
      <c r="G484" s="2" t="str">
        <f>IF($C484="","",VLOOKUP($F484,Tabla5[],2,1))</f>
        <v>B</v>
      </c>
    </row>
    <row r="485" spans="2:7" x14ac:dyDescent="0.2">
      <c r="B485" s="1" t="s">
        <v>6</v>
      </c>
      <c r="C485" s="1">
        <v>300759</v>
      </c>
      <c r="D485" s="1" t="s">
        <v>304</v>
      </c>
      <c r="E485" s="59">
        <v>5</v>
      </c>
      <c r="F485" s="28">
        <f>IF($B485="","",SUMIFS($E$4:E485,$B$4:B485,$B485)/SUMIFS($E$4:$E$1048576,$B$4:$B$1048576,$B485))</f>
        <v>0.67826086956521736</v>
      </c>
      <c r="G485" s="2" t="str">
        <f>IF($C485="","",VLOOKUP($F485,Tabla5[],2,1))</f>
        <v>B</v>
      </c>
    </row>
    <row r="486" spans="2:7" x14ac:dyDescent="0.2">
      <c r="B486" s="1" t="s">
        <v>6</v>
      </c>
      <c r="C486" s="1">
        <v>300077</v>
      </c>
      <c r="D486" s="1" t="s">
        <v>154</v>
      </c>
      <c r="E486" s="59">
        <v>5</v>
      </c>
      <c r="F486" s="28">
        <f>IF($B486="","",SUMIFS($E$4:E486,$B$4:B486,$B486)/SUMIFS($E$4:$E$1048576,$B$4:$B$1048576,$B486))</f>
        <v>0.69275362318840583</v>
      </c>
      <c r="G486" s="2" t="str">
        <f>IF($C486="","",VLOOKUP($F486,Tabla5[],2,1))</f>
        <v>B</v>
      </c>
    </row>
    <row r="487" spans="2:7" x14ac:dyDescent="0.2">
      <c r="B487" s="1" t="s">
        <v>6</v>
      </c>
      <c r="C487" s="1">
        <v>300327</v>
      </c>
      <c r="D487" s="1" t="s">
        <v>92</v>
      </c>
      <c r="E487" s="59">
        <v>5</v>
      </c>
      <c r="F487" s="28">
        <f>IF($B487="","",SUMIFS($E$4:E487,$B$4:B487,$B487)/SUMIFS($E$4:$E$1048576,$B$4:$B$1048576,$B487))</f>
        <v>0.70724637681159419</v>
      </c>
      <c r="G487" s="2" t="str">
        <f>IF($C487="","",VLOOKUP($F487,Tabla5[],2,1))</f>
        <v>B</v>
      </c>
    </row>
    <row r="488" spans="2:7" x14ac:dyDescent="0.2">
      <c r="B488" s="1" t="s">
        <v>6</v>
      </c>
      <c r="C488" s="1">
        <v>300383</v>
      </c>
      <c r="D488" s="1" t="s">
        <v>607</v>
      </c>
      <c r="E488" s="59">
        <v>5</v>
      </c>
      <c r="F488" s="28">
        <f>IF($B488="","",SUMIFS($E$4:E488,$B$4:B488,$B488)/SUMIFS($E$4:$E$1048576,$B$4:$B$1048576,$B488))</f>
        <v>0.72173913043478266</v>
      </c>
      <c r="G488" s="2" t="str">
        <f>IF($C488="","",VLOOKUP($F488,Tabla5[],2,1))</f>
        <v>B</v>
      </c>
    </row>
    <row r="489" spans="2:7" x14ac:dyDescent="0.2">
      <c r="B489" s="1" t="s">
        <v>6</v>
      </c>
      <c r="C489" s="1">
        <v>300184</v>
      </c>
      <c r="D489" s="1" t="s">
        <v>539</v>
      </c>
      <c r="E489" s="59">
        <v>4</v>
      </c>
      <c r="F489" s="28">
        <f>IF($B489="","",SUMIFS($E$4:E489,$B$4:B489,$B489)/SUMIFS($E$4:$E$1048576,$B$4:$B$1048576,$B489))</f>
        <v>0.73333333333333328</v>
      </c>
      <c r="G489" s="2" t="str">
        <f>IF($C489="","",VLOOKUP($F489,Tabla5[],2,1))</f>
        <v>B</v>
      </c>
    </row>
    <row r="490" spans="2:7" x14ac:dyDescent="0.2">
      <c r="B490" s="1" t="s">
        <v>6</v>
      </c>
      <c r="C490" s="1">
        <v>300156</v>
      </c>
      <c r="D490" s="1" t="s">
        <v>749</v>
      </c>
      <c r="E490" s="59">
        <v>4</v>
      </c>
      <c r="F490" s="28">
        <f>IF($B490="","",SUMIFS($E$4:E490,$B$4:B490,$B490)/SUMIFS($E$4:$E$1048576,$B$4:$B$1048576,$B490))</f>
        <v>0.74492753623188401</v>
      </c>
      <c r="G490" s="2" t="str">
        <f>IF($C490="","",VLOOKUP($F490,Tabla5[],2,1))</f>
        <v>B</v>
      </c>
    </row>
    <row r="491" spans="2:7" x14ac:dyDescent="0.2">
      <c r="B491" s="1" t="s">
        <v>6</v>
      </c>
      <c r="C491" s="1">
        <v>300815</v>
      </c>
      <c r="D491" s="1" t="s">
        <v>203</v>
      </c>
      <c r="E491" s="59">
        <v>4</v>
      </c>
      <c r="F491" s="28">
        <f>IF($B491="","",SUMIFS($E$4:E491,$B$4:B491,$B491)/SUMIFS($E$4:$E$1048576,$B$4:$B$1048576,$B491))</f>
        <v>0.75652173913043474</v>
      </c>
      <c r="G491" s="2" t="str">
        <f>IF($C491="","",VLOOKUP($F491,Tabla5[],2,1))</f>
        <v>B</v>
      </c>
    </row>
    <row r="492" spans="2:7" x14ac:dyDescent="0.2">
      <c r="B492" s="1" t="s">
        <v>6</v>
      </c>
      <c r="C492" s="1">
        <v>300552</v>
      </c>
      <c r="D492" s="1" t="s">
        <v>477</v>
      </c>
      <c r="E492" s="59">
        <v>4</v>
      </c>
      <c r="F492" s="28">
        <f>IF($B492="","",SUMIFS($E$4:E492,$B$4:B492,$B492)/SUMIFS($E$4:$E$1048576,$B$4:$B$1048576,$B492))</f>
        <v>0.76811594202898548</v>
      </c>
      <c r="G492" s="2" t="str">
        <f>IF($C492="","",VLOOKUP($F492,Tabla5[],2,1))</f>
        <v>B</v>
      </c>
    </row>
    <row r="493" spans="2:7" x14ac:dyDescent="0.2">
      <c r="B493" s="1" t="s">
        <v>6</v>
      </c>
      <c r="C493" s="1">
        <v>300932</v>
      </c>
      <c r="D493" s="1" t="s">
        <v>142</v>
      </c>
      <c r="E493" s="59">
        <v>4</v>
      </c>
      <c r="F493" s="28">
        <f>IF($B493="","",SUMIFS($E$4:E493,$B$4:B493,$B493)/SUMIFS($E$4:$E$1048576,$B$4:$B$1048576,$B493))</f>
        <v>0.77971014492753621</v>
      </c>
      <c r="G493" s="2" t="str">
        <f>IF($C493="","",VLOOKUP($F493,Tabla5[],2,1))</f>
        <v>B</v>
      </c>
    </row>
    <row r="494" spans="2:7" x14ac:dyDescent="0.2">
      <c r="B494" s="1" t="s">
        <v>6</v>
      </c>
      <c r="C494" s="1">
        <v>300569</v>
      </c>
      <c r="D494" s="1" t="s">
        <v>465</v>
      </c>
      <c r="E494" s="59">
        <v>4</v>
      </c>
      <c r="F494" s="28">
        <f>IF($B494="","",SUMIFS($E$4:E494,$B$4:B494,$B494)/SUMIFS($E$4:$E$1048576,$B$4:$B$1048576,$B494))</f>
        <v>0.79130434782608694</v>
      </c>
      <c r="G494" s="2" t="str">
        <f>IF($C494="","",VLOOKUP($F494,Tabla5[],2,1))</f>
        <v>B</v>
      </c>
    </row>
    <row r="495" spans="2:7" x14ac:dyDescent="0.2">
      <c r="B495" s="1" t="s">
        <v>6</v>
      </c>
      <c r="C495" s="1">
        <v>300806</v>
      </c>
      <c r="D495" s="1" t="s">
        <v>261</v>
      </c>
      <c r="E495" s="59">
        <v>4</v>
      </c>
      <c r="F495" s="28">
        <f>IF($B495="","",SUMIFS($E$4:E495,$B$4:B495,$B495)/SUMIFS($E$4:$E$1048576,$B$4:$B$1048576,$B495))</f>
        <v>0.80289855072463767</v>
      </c>
      <c r="G495" s="2" t="str">
        <f>IF($C495="","",VLOOKUP($F495,Tabla5[],2,1))</f>
        <v>C</v>
      </c>
    </row>
    <row r="496" spans="2:7" x14ac:dyDescent="0.2">
      <c r="B496" s="1" t="s">
        <v>6</v>
      </c>
      <c r="C496" s="1">
        <v>300230</v>
      </c>
      <c r="D496" s="1" t="s">
        <v>708</v>
      </c>
      <c r="E496" s="59">
        <v>4</v>
      </c>
      <c r="F496" s="28">
        <f>IF($B496="","",SUMIFS($E$4:E496,$B$4:B496,$B496)/SUMIFS($E$4:$E$1048576,$B$4:$B$1048576,$B496))</f>
        <v>0.8144927536231884</v>
      </c>
      <c r="G496" s="2" t="str">
        <f>IF($C496="","",VLOOKUP($F496,Tabla5[],2,1))</f>
        <v>C</v>
      </c>
    </row>
    <row r="497" spans="2:7" x14ac:dyDescent="0.2">
      <c r="B497" s="1" t="s">
        <v>6</v>
      </c>
      <c r="C497" s="1">
        <v>300009</v>
      </c>
      <c r="D497" s="1" t="s">
        <v>608</v>
      </c>
      <c r="E497" s="59">
        <v>4</v>
      </c>
      <c r="F497" s="28">
        <f>IF($B497="","",SUMIFS($E$4:E497,$B$4:B497,$B497)/SUMIFS($E$4:$E$1048576,$B$4:$B$1048576,$B497))</f>
        <v>0.82608695652173914</v>
      </c>
      <c r="G497" s="2" t="str">
        <f>IF($C497="","",VLOOKUP($F497,Tabla5[],2,1))</f>
        <v>C</v>
      </c>
    </row>
    <row r="498" spans="2:7" x14ac:dyDescent="0.2">
      <c r="B498" s="1" t="s">
        <v>6</v>
      </c>
      <c r="C498" s="1">
        <v>300625</v>
      </c>
      <c r="D498" s="1" t="s">
        <v>418</v>
      </c>
      <c r="E498" s="59">
        <v>4</v>
      </c>
      <c r="F498" s="28">
        <f>IF($B498="","",SUMIFS($E$4:E498,$B$4:B498,$B498)/SUMIFS($E$4:$E$1048576,$B$4:$B$1048576,$B498))</f>
        <v>0.83768115942028987</v>
      </c>
      <c r="G498" s="2" t="str">
        <f>IF($C498="","",VLOOKUP($F498,Tabla5[],2,1))</f>
        <v>C</v>
      </c>
    </row>
    <row r="499" spans="2:7" x14ac:dyDescent="0.2">
      <c r="B499" s="1" t="s">
        <v>6</v>
      </c>
      <c r="C499" s="1">
        <v>300920</v>
      </c>
      <c r="D499" s="1" t="s">
        <v>152</v>
      </c>
      <c r="E499" s="59">
        <v>4</v>
      </c>
      <c r="F499" s="28">
        <f>IF($B499="","",SUMIFS($E$4:E499,$B$4:B499,$B499)/SUMIFS($E$4:$E$1048576,$B$4:$B$1048576,$B499))</f>
        <v>0.8492753623188406</v>
      </c>
      <c r="G499" s="2" t="str">
        <f>IF($C499="","",VLOOKUP($F499,Tabla5[],2,1))</f>
        <v>C</v>
      </c>
    </row>
    <row r="500" spans="2:7" x14ac:dyDescent="0.2">
      <c r="B500" s="1" t="s">
        <v>6</v>
      </c>
      <c r="C500" s="1">
        <v>300234</v>
      </c>
      <c r="D500" s="1" t="s">
        <v>539</v>
      </c>
      <c r="E500" s="59">
        <v>4</v>
      </c>
      <c r="F500" s="28">
        <f>IF($B500="","",SUMIFS($E$4:E500,$B$4:B500,$B500)/SUMIFS($E$4:$E$1048576,$B$4:$B$1048576,$B500))</f>
        <v>0.86086956521739133</v>
      </c>
      <c r="G500" s="2" t="str">
        <f>IF($C500="","",VLOOKUP($F500,Tabla5[],2,1))</f>
        <v>C</v>
      </c>
    </row>
    <row r="501" spans="2:7" x14ac:dyDescent="0.2">
      <c r="B501" s="1" t="s">
        <v>6</v>
      </c>
      <c r="C501" s="1">
        <v>300160</v>
      </c>
      <c r="D501" s="1" t="s">
        <v>92</v>
      </c>
      <c r="E501" s="59">
        <v>4</v>
      </c>
      <c r="F501" s="28">
        <f>IF($B501="","",SUMIFS($E$4:E501,$B$4:B501,$B501)/SUMIFS($E$4:$E$1048576,$B$4:$B$1048576,$B501))</f>
        <v>0.87246376811594206</v>
      </c>
      <c r="G501" s="2" t="str">
        <f>IF($C501="","",VLOOKUP($F501,Tabla5[],2,1))</f>
        <v>C</v>
      </c>
    </row>
    <row r="502" spans="2:7" x14ac:dyDescent="0.2">
      <c r="B502" s="1" t="s">
        <v>6</v>
      </c>
      <c r="C502" s="1">
        <v>300094</v>
      </c>
      <c r="D502" s="1" t="s">
        <v>775</v>
      </c>
      <c r="E502" s="59">
        <v>4</v>
      </c>
      <c r="F502" s="28">
        <f>IF($B502="","",SUMIFS($E$4:E502,$B$4:B502,$B502)/SUMIFS($E$4:$E$1048576,$B$4:$B$1048576,$B502))</f>
        <v>0.88405797101449279</v>
      </c>
      <c r="G502" s="2" t="str">
        <f>IF($C502="","",VLOOKUP($F502,Tabla5[],2,1))</f>
        <v>C</v>
      </c>
    </row>
    <row r="503" spans="2:7" x14ac:dyDescent="0.2">
      <c r="B503" s="1" t="s">
        <v>6</v>
      </c>
      <c r="C503" s="1">
        <v>300153</v>
      </c>
      <c r="D503" s="1" t="s">
        <v>752</v>
      </c>
      <c r="E503" s="59">
        <v>4</v>
      </c>
      <c r="F503" s="28">
        <f>IF($B503="","",SUMIFS($E$4:E503,$B$4:B503,$B503)/SUMIFS($E$4:$E$1048576,$B$4:$B$1048576,$B503))</f>
        <v>0.89565217391304353</v>
      </c>
      <c r="G503" s="2" t="str">
        <f>IF($C503="","",VLOOKUP($F503,Tabla5[],2,1))</f>
        <v>C</v>
      </c>
    </row>
    <row r="504" spans="2:7" x14ac:dyDescent="0.2">
      <c r="B504" s="1" t="s">
        <v>6</v>
      </c>
      <c r="C504" s="1">
        <v>300541</v>
      </c>
      <c r="D504" s="1" t="s">
        <v>487</v>
      </c>
      <c r="E504" s="59">
        <v>4</v>
      </c>
      <c r="F504" s="28">
        <f>IF($B504="","",SUMIFS($E$4:E504,$B$4:B504,$B504)/SUMIFS($E$4:$E$1048576,$B$4:$B$1048576,$B504))</f>
        <v>0.90724637681159426</v>
      </c>
      <c r="G504" s="2" t="str">
        <f>IF($C504="","",VLOOKUP($F504,Tabla5[],2,1))</f>
        <v>C</v>
      </c>
    </row>
    <row r="505" spans="2:7" x14ac:dyDescent="0.2">
      <c r="B505" s="1" t="s">
        <v>6</v>
      </c>
      <c r="C505" s="1">
        <v>300964</v>
      </c>
      <c r="D505" s="1" t="s">
        <v>111</v>
      </c>
      <c r="E505" s="59">
        <v>3</v>
      </c>
      <c r="F505" s="28">
        <f>IF($B505="","",SUMIFS($E$4:E505,$B$4:B505,$B505)/SUMIFS($E$4:$E$1048576,$B$4:$B$1048576,$B505))</f>
        <v>0.91594202898550725</v>
      </c>
      <c r="G505" s="2" t="str">
        <f>IF($C505="","",VLOOKUP($F505,Tabla5[],2,1))</f>
        <v>C</v>
      </c>
    </row>
    <row r="506" spans="2:7" x14ac:dyDescent="0.2">
      <c r="B506" s="1" t="s">
        <v>6</v>
      </c>
      <c r="C506" s="1">
        <v>300949</v>
      </c>
      <c r="D506" s="1" t="s">
        <v>126</v>
      </c>
      <c r="E506" s="59">
        <v>3</v>
      </c>
      <c r="F506" s="28">
        <f>IF($B506="","",SUMIFS($E$4:E506,$B$4:B506,$B506)/SUMIFS($E$4:$E$1048576,$B$4:$B$1048576,$B506))</f>
        <v>0.92463768115942024</v>
      </c>
      <c r="G506" s="2" t="str">
        <f>IF($C506="","",VLOOKUP($F506,Tabla5[],2,1))</f>
        <v>C</v>
      </c>
    </row>
    <row r="507" spans="2:7" x14ac:dyDescent="0.2">
      <c r="B507" s="1" t="s">
        <v>6</v>
      </c>
      <c r="C507" s="1">
        <v>300454</v>
      </c>
      <c r="D507" s="1" t="s">
        <v>557</v>
      </c>
      <c r="E507" s="59">
        <v>3</v>
      </c>
      <c r="F507" s="28">
        <f>IF($B507="","",SUMIFS($E$4:E507,$B$4:B507,$B507)/SUMIFS($E$4:$E$1048576,$B$4:$B$1048576,$B507))</f>
        <v>0.93333333333333335</v>
      </c>
      <c r="G507" s="2" t="str">
        <f>IF($C507="","",VLOOKUP($F507,Tabla5[],2,1))</f>
        <v>C</v>
      </c>
    </row>
    <row r="508" spans="2:7" x14ac:dyDescent="0.2">
      <c r="B508" s="1" t="s">
        <v>6</v>
      </c>
      <c r="C508" s="1">
        <v>300042</v>
      </c>
      <c r="D508" s="1" t="s">
        <v>203</v>
      </c>
      <c r="E508" s="59">
        <v>3</v>
      </c>
      <c r="F508" s="28">
        <f>IF($B508="","",SUMIFS($E$4:E508,$B$4:B508,$B508)/SUMIFS($E$4:$E$1048576,$B$4:$B$1048576,$B508))</f>
        <v>0.94202898550724634</v>
      </c>
      <c r="G508" s="2" t="str">
        <f>IF($C508="","",VLOOKUP($F508,Tabla5[],2,1))</f>
        <v>C</v>
      </c>
    </row>
    <row r="509" spans="2:7" x14ac:dyDescent="0.2">
      <c r="B509" s="1" t="s">
        <v>6</v>
      </c>
      <c r="C509" s="1">
        <v>300143</v>
      </c>
      <c r="D509" s="1" t="s">
        <v>557</v>
      </c>
      <c r="E509" s="59">
        <v>3</v>
      </c>
      <c r="F509" s="28">
        <f>IF($B509="","",SUMIFS($E$4:E509,$B$4:B509,$B509)/SUMIFS($E$4:$E$1048576,$B$4:$B$1048576,$B509))</f>
        <v>0.95072463768115945</v>
      </c>
      <c r="G509" s="2" t="str">
        <f>IF($C509="","",VLOOKUP($F509,Tabla5[],2,1))</f>
        <v>C</v>
      </c>
    </row>
    <row r="510" spans="2:7" x14ac:dyDescent="0.2">
      <c r="B510" s="1" t="s">
        <v>6</v>
      </c>
      <c r="C510" s="1">
        <v>300141</v>
      </c>
      <c r="D510" s="1" t="s">
        <v>539</v>
      </c>
      <c r="E510" s="59">
        <v>3</v>
      </c>
      <c r="F510" s="28">
        <f>IF($B510="","",SUMIFS($E$4:E510,$B$4:B510,$B510)/SUMIFS($E$4:$E$1048576,$B$4:$B$1048576,$B510))</f>
        <v>0.95942028985507244</v>
      </c>
      <c r="G510" s="2" t="str">
        <f>IF($C510="","",VLOOKUP($F510,Tabla5[],2,1))</f>
        <v>C</v>
      </c>
    </row>
    <row r="511" spans="2:7" x14ac:dyDescent="0.2">
      <c r="B511" s="1" t="s">
        <v>6</v>
      </c>
      <c r="C511" s="1">
        <v>300984</v>
      </c>
      <c r="D511" s="1" t="s">
        <v>92</v>
      </c>
      <c r="E511" s="59">
        <v>3</v>
      </c>
      <c r="F511" s="28">
        <f>IF($B511="","",SUMIFS($E$4:E511,$B$4:B511,$B511)/SUMIFS($E$4:$E$1048576,$B$4:$B$1048576,$B511))</f>
        <v>0.96811594202898554</v>
      </c>
      <c r="G511" s="2" t="str">
        <f>IF($C511="","",VLOOKUP($F511,Tabla5[],2,1))</f>
        <v>C</v>
      </c>
    </row>
    <row r="512" spans="2:7" x14ac:dyDescent="0.2">
      <c r="B512" s="1" t="s">
        <v>6</v>
      </c>
      <c r="C512" s="1">
        <v>300209</v>
      </c>
      <c r="D512" s="1" t="s">
        <v>723</v>
      </c>
      <c r="E512" s="59">
        <v>3</v>
      </c>
      <c r="F512" s="28">
        <f>IF($B512="","",SUMIFS($E$4:E512,$B$4:B512,$B512)/SUMIFS($E$4:$E$1048576,$B$4:$B$1048576,$B512))</f>
        <v>0.97681159420289854</v>
      </c>
      <c r="G512" s="2" t="str">
        <f>IF($C512="","",VLOOKUP($F512,Tabla5[],2,1))</f>
        <v>C</v>
      </c>
    </row>
    <row r="513" spans="2:7" x14ac:dyDescent="0.2">
      <c r="B513" s="1" t="s">
        <v>6</v>
      </c>
      <c r="C513" s="1">
        <v>300868</v>
      </c>
      <c r="D513" s="1" t="s">
        <v>203</v>
      </c>
      <c r="E513" s="59">
        <v>2</v>
      </c>
      <c r="F513" s="28">
        <f>IF($B513="","",SUMIFS($E$4:E513,$B$4:B513,$B513)/SUMIFS($E$4:$E$1048576,$B$4:$B$1048576,$B513))</f>
        <v>0.9826086956521739</v>
      </c>
      <c r="G513" s="2" t="str">
        <f>IF($C513="","",VLOOKUP($F513,Tabla5[],2,1))</f>
        <v>C</v>
      </c>
    </row>
    <row r="514" spans="2:7" x14ac:dyDescent="0.2">
      <c r="B514" s="1" t="s">
        <v>6</v>
      </c>
      <c r="C514" s="1">
        <v>300891</v>
      </c>
      <c r="D514" s="1" t="s">
        <v>181</v>
      </c>
      <c r="E514" s="59">
        <v>2</v>
      </c>
      <c r="F514" s="28">
        <f>IF($B514="","",SUMIFS($E$4:E514,$B$4:B514,$B514)/SUMIFS($E$4:$E$1048576,$B$4:$B$1048576,$B514))</f>
        <v>0.98840579710144927</v>
      </c>
      <c r="G514" s="2" t="str">
        <f>IF($C514="","",VLOOKUP($F514,Tabla5[],2,1))</f>
        <v>C</v>
      </c>
    </row>
    <row r="515" spans="2:7" x14ac:dyDescent="0.2">
      <c r="B515" s="1" t="s">
        <v>6</v>
      </c>
      <c r="C515" s="1">
        <v>300931</v>
      </c>
      <c r="D515" s="1" t="s">
        <v>143</v>
      </c>
      <c r="E515" s="59">
        <v>2</v>
      </c>
      <c r="F515" s="28">
        <f>IF($B515="","",SUMIFS($E$4:E515,$B$4:B515,$B515)/SUMIFS($E$4:$E$1048576,$B$4:$B$1048576,$B515))</f>
        <v>0.99420289855072463</v>
      </c>
      <c r="G515" s="2" t="str">
        <f>IF($C515="","",VLOOKUP($F515,Tabla5[],2,1))</f>
        <v>C</v>
      </c>
    </row>
    <row r="516" spans="2:7" x14ac:dyDescent="0.2">
      <c r="B516" s="1" t="s">
        <v>6</v>
      </c>
      <c r="C516" s="1">
        <v>300382</v>
      </c>
      <c r="D516" s="1" t="s">
        <v>608</v>
      </c>
      <c r="E516" s="59">
        <v>2</v>
      </c>
      <c r="F516" s="28">
        <f>IF($B516="","",SUMIFS($E$4:E516,$B$4:B516,$B516)/SUMIFS($E$4:$E$1048576,$B$4:$B$1048576,$B516))</f>
        <v>1</v>
      </c>
      <c r="G516" s="2" t="str">
        <f>IF($C516="","",VLOOKUP($F516,Tabla5[],2,1))</f>
        <v>C</v>
      </c>
    </row>
    <row r="517" spans="2:7" x14ac:dyDescent="0.2">
      <c r="B517" s="1" t="s">
        <v>2</v>
      </c>
      <c r="C517" s="1">
        <v>300166</v>
      </c>
      <c r="D517" s="1" t="s">
        <v>48</v>
      </c>
      <c r="E517" s="59">
        <v>10</v>
      </c>
      <c r="F517" s="28">
        <f>IF($B517="","",SUMIFS($E$4:E517,$B$4:B517,$B517)/SUMIFS($E$4:$E$1048576,$B$4:$B$1048576,$B517))</f>
        <v>1.0449320794148381E-2</v>
      </c>
      <c r="G517" s="2" t="str">
        <f>IF($C517="","",VLOOKUP($F517,Tabla5[],2,1))</f>
        <v>A</v>
      </c>
    </row>
    <row r="518" spans="2:7" x14ac:dyDescent="0.2">
      <c r="B518" s="1" t="s">
        <v>2</v>
      </c>
      <c r="C518" s="1">
        <v>301029</v>
      </c>
      <c r="D518" s="1" t="s">
        <v>49</v>
      </c>
      <c r="E518" s="59">
        <v>10</v>
      </c>
      <c r="F518" s="28">
        <f>IF($B518="","",SUMIFS($E$4:E518,$B$4:B518,$B518)/SUMIFS($E$4:$E$1048576,$B$4:$B$1048576,$B518))</f>
        <v>2.0898641588296761E-2</v>
      </c>
      <c r="G518" s="2" t="str">
        <f>IF($C518="","",VLOOKUP($F518,Tabla5[],2,1))</f>
        <v>A</v>
      </c>
    </row>
    <row r="519" spans="2:7" x14ac:dyDescent="0.2">
      <c r="B519" s="1" t="s">
        <v>2</v>
      </c>
      <c r="C519" s="1">
        <v>300516</v>
      </c>
      <c r="D519" s="1" t="s">
        <v>232</v>
      </c>
      <c r="E519" s="59">
        <v>10</v>
      </c>
      <c r="F519" s="28">
        <f>IF($B519="","",SUMIFS($E$4:E519,$B$4:B519,$B519)/SUMIFS($E$4:$E$1048576,$B$4:$B$1048576,$B519))</f>
        <v>3.1347962382445138E-2</v>
      </c>
      <c r="G519" s="2" t="str">
        <f>IF($C519="","",VLOOKUP($F519,Tabla5[],2,1))</f>
        <v>A</v>
      </c>
    </row>
    <row r="520" spans="2:7" x14ac:dyDescent="0.2">
      <c r="B520" s="1" t="s">
        <v>2</v>
      </c>
      <c r="C520" s="1">
        <v>300835</v>
      </c>
      <c r="D520" s="1" t="s">
        <v>234</v>
      </c>
      <c r="E520" s="59">
        <v>9</v>
      </c>
      <c r="F520" s="28">
        <f>IF($B520="","",SUMIFS($E$4:E520,$B$4:B520,$B520)/SUMIFS($E$4:$E$1048576,$B$4:$B$1048576,$B520))</f>
        <v>4.0752351097178681E-2</v>
      </c>
      <c r="G520" s="2" t="str">
        <f>IF($C520="","",VLOOKUP($F520,Tabla5[],2,1))</f>
        <v>A</v>
      </c>
    </row>
    <row r="521" spans="2:7" x14ac:dyDescent="0.2">
      <c r="B521" s="1" t="s">
        <v>2</v>
      </c>
      <c r="C521" s="1">
        <v>300788</v>
      </c>
      <c r="D521" s="1" t="s">
        <v>278</v>
      </c>
      <c r="E521" s="59">
        <v>9</v>
      </c>
      <c r="F521" s="28">
        <f>IF($B521="","",SUMIFS($E$4:E521,$B$4:B521,$B521)/SUMIFS($E$4:$E$1048576,$B$4:$B$1048576,$B521))</f>
        <v>5.0156739811912224E-2</v>
      </c>
      <c r="G521" s="2" t="str">
        <f>IF($C521="","",VLOOKUP($F521,Tabla5[],2,1))</f>
        <v>A</v>
      </c>
    </row>
    <row r="522" spans="2:7" x14ac:dyDescent="0.2">
      <c r="B522" s="1" t="s">
        <v>2</v>
      </c>
      <c r="C522" s="1">
        <v>300756</v>
      </c>
      <c r="D522" s="1" t="s">
        <v>84</v>
      </c>
      <c r="E522" s="59">
        <v>9</v>
      </c>
      <c r="F522" s="28">
        <f>IF($B522="","",SUMIFS($E$4:E522,$B$4:B522,$B522)/SUMIFS($E$4:$E$1048576,$B$4:$B$1048576,$B522))</f>
        <v>5.9561128526645767E-2</v>
      </c>
      <c r="G522" s="2" t="str">
        <f>IF($C522="","",VLOOKUP($F522,Tabla5[],2,1))</f>
        <v>A</v>
      </c>
    </row>
    <row r="523" spans="2:7" x14ac:dyDescent="0.2">
      <c r="B523" s="1" t="s">
        <v>2</v>
      </c>
      <c r="C523" s="1">
        <v>300463</v>
      </c>
      <c r="D523" s="1" t="s">
        <v>549</v>
      </c>
      <c r="E523" s="59">
        <v>9</v>
      </c>
      <c r="F523" s="28">
        <f>IF($B523="","",SUMIFS($E$4:E523,$B$4:B523,$B523)/SUMIFS($E$4:$E$1048576,$B$4:$B$1048576,$B523))</f>
        <v>6.8965517241379309E-2</v>
      </c>
      <c r="G523" s="2" t="str">
        <f>IF($C523="","",VLOOKUP($F523,Tabla5[],2,1))</f>
        <v>A</v>
      </c>
    </row>
    <row r="524" spans="2:7" x14ac:dyDescent="0.2">
      <c r="B524" s="1" t="s">
        <v>2</v>
      </c>
      <c r="C524" s="1">
        <v>300834</v>
      </c>
      <c r="D524" s="1" t="s">
        <v>235</v>
      </c>
      <c r="E524" s="59">
        <v>9</v>
      </c>
      <c r="F524" s="28">
        <f>IF($B524="","",SUMIFS($E$4:E524,$B$4:B524,$B524)/SUMIFS($E$4:$E$1048576,$B$4:$B$1048576,$B524))</f>
        <v>7.8369905956112859E-2</v>
      </c>
      <c r="G524" s="2" t="str">
        <f>IF($C524="","",VLOOKUP($F524,Tabla5[],2,1))</f>
        <v>A</v>
      </c>
    </row>
    <row r="525" spans="2:7" x14ac:dyDescent="0.2">
      <c r="B525" s="1" t="s">
        <v>2</v>
      </c>
      <c r="C525" s="1">
        <v>300301</v>
      </c>
      <c r="D525" s="1" t="s">
        <v>661</v>
      </c>
      <c r="E525" s="59">
        <v>9</v>
      </c>
      <c r="F525" s="28">
        <f>IF($B525="","",SUMIFS($E$4:E525,$B$4:B525,$B525)/SUMIFS($E$4:$E$1048576,$B$4:$B$1048576,$B525))</f>
        <v>8.7774294670846395E-2</v>
      </c>
      <c r="G525" s="2" t="str">
        <f>IF($C525="","",VLOOKUP($F525,Tabla5[],2,1))</f>
        <v>A</v>
      </c>
    </row>
    <row r="526" spans="2:7" x14ac:dyDescent="0.2">
      <c r="B526" s="1" t="s">
        <v>2</v>
      </c>
      <c r="C526" s="1">
        <v>300401</v>
      </c>
      <c r="D526" s="1" t="s">
        <v>593</v>
      </c>
      <c r="E526" s="59">
        <v>9</v>
      </c>
      <c r="F526" s="28">
        <f>IF($B526="","",SUMIFS($E$4:E526,$B$4:B526,$B526)/SUMIFS($E$4:$E$1048576,$B$4:$B$1048576,$B526))</f>
        <v>9.7178683385579931E-2</v>
      </c>
      <c r="G526" s="2" t="str">
        <f>IF($C526="","",VLOOKUP($F526,Tabla5[],2,1))</f>
        <v>A</v>
      </c>
    </row>
    <row r="527" spans="2:7" x14ac:dyDescent="0.2">
      <c r="B527" s="1" t="s">
        <v>2</v>
      </c>
      <c r="C527" s="1">
        <v>300655</v>
      </c>
      <c r="D527" s="1" t="s">
        <v>391</v>
      </c>
      <c r="E527" s="59">
        <v>9</v>
      </c>
      <c r="F527" s="28">
        <f>IF($B527="","",SUMIFS($E$4:E527,$B$4:B527,$B527)/SUMIFS($E$4:$E$1048576,$B$4:$B$1048576,$B527))</f>
        <v>0.10658307210031348</v>
      </c>
      <c r="G527" s="2" t="str">
        <f>IF($C527="","",VLOOKUP($F527,Tabla5[],2,1))</f>
        <v>A</v>
      </c>
    </row>
    <row r="528" spans="2:7" x14ac:dyDescent="0.2">
      <c r="B528" s="1" t="s">
        <v>2</v>
      </c>
      <c r="C528" s="1">
        <v>300615</v>
      </c>
      <c r="D528" s="1" t="s">
        <v>427</v>
      </c>
      <c r="E528" s="59">
        <v>9</v>
      </c>
      <c r="F528" s="28">
        <f>IF($B528="","",SUMIFS($E$4:E528,$B$4:B528,$B528)/SUMIFS($E$4:$E$1048576,$B$4:$B$1048576,$B528))</f>
        <v>0.11598746081504702</v>
      </c>
      <c r="G528" s="2" t="str">
        <f>IF($C528="","",VLOOKUP($F528,Tabla5[],2,1))</f>
        <v>A</v>
      </c>
    </row>
    <row r="529" spans="2:7" x14ac:dyDescent="0.2">
      <c r="B529" s="1" t="s">
        <v>2</v>
      </c>
      <c r="C529" s="1">
        <v>300839</v>
      </c>
      <c r="D529" s="1" t="s">
        <v>230</v>
      </c>
      <c r="E529" s="59">
        <v>8</v>
      </c>
      <c r="F529" s="28">
        <f>IF($B529="","",SUMIFS($E$4:E529,$B$4:B529,$B529)/SUMIFS($E$4:$E$1048576,$B$4:$B$1048576,$B529))</f>
        <v>0.12434691745036573</v>
      </c>
      <c r="G529" s="2" t="str">
        <f>IF($C529="","",VLOOKUP($F529,Tabla5[],2,1))</f>
        <v>A</v>
      </c>
    </row>
    <row r="530" spans="2:7" x14ac:dyDescent="0.2">
      <c r="B530" s="1" t="s">
        <v>2</v>
      </c>
      <c r="C530" s="1">
        <v>300205</v>
      </c>
      <c r="D530" s="1" t="s">
        <v>157</v>
      </c>
      <c r="E530" s="59">
        <v>8</v>
      </c>
      <c r="F530" s="28">
        <f>IF($B530="","",SUMIFS($E$4:E530,$B$4:B530,$B530)/SUMIFS($E$4:$E$1048576,$B$4:$B$1048576,$B530))</f>
        <v>0.13270637408568442</v>
      </c>
      <c r="G530" s="2" t="str">
        <f>IF($C530="","",VLOOKUP($F530,Tabla5[],2,1))</f>
        <v>A</v>
      </c>
    </row>
    <row r="531" spans="2:7" x14ac:dyDescent="0.2">
      <c r="B531" s="1" t="s">
        <v>2</v>
      </c>
      <c r="C531" s="1">
        <v>300162</v>
      </c>
      <c r="D531" s="1" t="s">
        <v>747</v>
      </c>
      <c r="E531" s="59">
        <v>8</v>
      </c>
      <c r="F531" s="28">
        <f>IF($B531="","",SUMIFS($E$4:E531,$B$4:B531,$B531)/SUMIFS($E$4:$E$1048576,$B$4:$B$1048576,$B531))</f>
        <v>0.14106583072100312</v>
      </c>
      <c r="G531" s="2" t="str">
        <f>IF($C531="","",VLOOKUP($F531,Tabla5[],2,1))</f>
        <v>A</v>
      </c>
    </row>
    <row r="532" spans="2:7" x14ac:dyDescent="0.2">
      <c r="B532" s="1" t="s">
        <v>2</v>
      </c>
      <c r="C532" s="1">
        <v>300723</v>
      </c>
      <c r="D532" s="1" t="s">
        <v>335</v>
      </c>
      <c r="E532" s="59">
        <v>8</v>
      </c>
      <c r="F532" s="28">
        <f>IF($B532="","",SUMIFS($E$4:E532,$B$4:B532,$B532)/SUMIFS($E$4:$E$1048576,$B$4:$B$1048576,$B532))</f>
        <v>0.14942528735632185</v>
      </c>
      <c r="G532" s="2" t="str">
        <f>IF($C532="","",VLOOKUP($F532,Tabla5[],2,1))</f>
        <v>A</v>
      </c>
    </row>
    <row r="533" spans="2:7" x14ac:dyDescent="0.2">
      <c r="B533" s="1" t="s">
        <v>2</v>
      </c>
      <c r="C533" s="1">
        <v>301040</v>
      </c>
      <c r="D533" s="1" t="s">
        <v>39</v>
      </c>
      <c r="E533" s="59">
        <v>8</v>
      </c>
      <c r="F533" s="28">
        <f>IF($B533="","",SUMIFS($E$4:E533,$B$4:B533,$B533)/SUMIFS($E$4:$E$1048576,$B$4:$B$1048576,$B533))</f>
        <v>0.15778474399164055</v>
      </c>
      <c r="G533" s="2" t="str">
        <f>IF($C533="","",VLOOKUP($F533,Tabla5[],2,1))</f>
        <v>A</v>
      </c>
    </row>
    <row r="534" spans="2:7" x14ac:dyDescent="0.2">
      <c r="B534" s="1" t="s">
        <v>2</v>
      </c>
      <c r="C534" s="1">
        <v>300167</v>
      </c>
      <c r="D534" s="1" t="s">
        <v>581</v>
      </c>
      <c r="E534" s="59">
        <v>8</v>
      </c>
      <c r="F534" s="28">
        <f>IF($B534="","",SUMIFS($E$4:E534,$B$4:B534,$B534)/SUMIFS($E$4:$E$1048576,$B$4:$B$1048576,$B534))</f>
        <v>0.16614420062695925</v>
      </c>
      <c r="G534" s="2" t="str">
        <f>IF($C534="","",VLOOKUP($F534,Tabla5[],2,1))</f>
        <v>A</v>
      </c>
    </row>
    <row r="535" spans="2:7" x14ac:dyDescent="0.2">
      <c r="B535" s="1" t="s">
        <v>2</v>
      </c>
      <c r="C535" s="1">
        <v>301028</v>
      </c>
      <c r="D535" s="1" t="s">
        <v>25</v>
      </c>
      <c r="E535" s="59">
        <v>8</v>
      </c>
      <c r="F535" s="28">
        <f>IF($B535="","",SUMIFS($E$4:E535,$B$4:B535,$B535)/SUMIFS($E$4:$E$1048576,$B$4:$B$1048576,$B535))</f>
        <v>0.17450365726227796</v>
      </c>
      <c r="G535" s="2" t="str">
        <f>IF($C535="","",VLOOKUP($F535,Tabla5[],2,1))</f>
        <v>A</v>
      </c>
    </row>
    <row r="536" spans="2:7" x14ac:dyDescent="0.2">
      <c r="B536" s="1" t="s">
        <v>2</v>
      </c>
      <c r="C536" s="1">
        <v>300202</v>
      </c>
      <c r="D536" s="1" t="s">
        <v>322</v>
      </c>
      <c r="E536" s="59">
        <v>8</v>
      </c>
      <c r="F536" s="28">
        <f>IF($B536="","",SUMIFS($E$4:E536,$B$4:B536,$B536)/SUMIFS($E$4:$E$1048576,$B$4:$B$1048576,$B536))</f>
        <v>0.18286311389759666</v>
      </c>
      <c r="G536" s="2" t="str">
        <f>IF($C536="","",VLOOKUP($F536,Tabla5[],2,1))</f>
        <v>A</v>
      </c>
    </row>
    <row r="537" spans="2:7" x14ac:dyDescent="0.2">
      <c r="B537" s="1" t="s">
        <v>2</v>
      </c>
      <c r="C537" s="1">
        <v>300657</v>
      </c>
      <c r="D537" s="1" t="s">
        <v>390</v>
      </c>
      <c r="E537" s="59">
        <v>8</v>
      </c>
      <c r="F537" s="28">
        <f>IF($B537="","",SUMIFS($E$4:E537,$B$4:B537,$B537)/SUMIFS($E$4:$E$1048576,$B$4:$B$1048576,$B537))</f>
        <v>0.19122257053291536</v>
      </c>
      <c r="G537" s="2" t="str">
        <f>IF($C537="","",VLOOKUP($F537,Tabla5[],2,1))</f>
        <v>A</v>
      </c>
    </row>
    <row r="538" spans="2:7" x14ac:dyDescent="0.2">
      <c r="B538" s="1" t="s">
        <v>2</v>
      </c>
      <c r="C538" s="1">
        <v>300830</v>
      </c>
      <c r="D538" s="1" t="s">
        <v>239</v>
      </c>
      <c r="E538" s="59">
        <v>8</v>
      </c>
      <c r="F538" s="28">
        <f>IF($B538="","",SUMIFS($E$4:E538,$B$4:B538,$B538)/SUMIFS($E$4:$E$1048576,$B$4:$B$1048576,$B538))</f>
        <v>0.19958202716823406</v>
      </c>
      <c r="G538" s="2" t="str">
        <f>IF($C538="","",VLOOKUP($F538,Tabla5[],2,1))</f>
        <v>A</v>
      </c>
    </row>
    <row r="539" spans="2:7" x14ac:dyDescent="0.2">
      <c r="B539" s="1" t="s">
        <v>2</v>
      </c>
      <c r="C539" s="1">
        <v>300517</v>
      </c>
      <c r="D539" s="1" t="s">
        <v>510</v>
      </c>
      <c r="E539" s="59">
        <v>8</v>
      </c>
      <c r="F539" s="28">
        <f>IF($B539="","",SUMIFS($E$4:E539,$B$4:B539,$B539)/SUMIFS($E$4:$E$1048576,$B$4:$B$1048576,$B539))</f>
        <v>0.20794148380355276</v>
      </c>
      <c r="G539" s="2" t="str">
        <f>IF($C539="","",VLOOKUP($F539,Tabla5[],2,1))</f>
        <v>A</v>
      </c>
    </row>
    <row r="540" spans="2:7" x14ac:dyDescent="0.2">
      <c r="B540" s="1" t="s">
        <v>2</v>
      </c>
      <c r="C540" s="1">
        <v>300617</v>
      </c>
      <c r="D540" s="1" t="s">
        <v>425</v>
      </c>
      <c r="E540" s="59">
        <v>7</v>
      </c>
      <c r="F540" s="28">
        <f>IF($B540="","",SUMIFS($E$4:E540,$B$4:B540,$B540)/SUMIFS($E$4:$E$1048576,$B$4:$B$1048576,$B540))</f>
        <v>0.21525600835945663</v>
      </c>
      <c r="G540" s="2" t="str">
        <f>IF($C540="","",VLOOKUP($F540,Tabla5[],2,1))</f>
        <v>A</v>
      </c>
    </row>
    <row r="541" spans="2:7" x14ac:dyDescent="0.2">
      <c r="B541" s="1" t="s">
        <v>2</v>
      </c>
      <c r="C541" s="1">
        <v>300514</v>
      </c>
      <c r="D541" s="1" t="s">
        <v>511</v>
      </c>
      <c r="E541" s="59">
        <v>7</v>
      </c>
      <c r="F541" s="28">
        <f>IF($B541="","",SUMIFS($E$4:E541,$B$4:B541,$B541)/SUMIFS($E$4:$E$1048576,$B$4:$B$1048576,$B541))</f>
        <v>0.2225705329153605</v>
      </c>
      <c r="G541" s="2" t="str">
        <f>IF($C541="","",VLOOKUP($F541,Tabla5[],2,1))</f>
        <v>A</v>
      </c>
    </row>
    <row r="542" spans="2:7" x14ac:dyDescent="0.2">
      <c r="B542" s="1" t="s">
        <v>2</v>
      </c>
      <c r="C542" s="1">
        <v>300945</v>
      </c>
      <c r="D542" s="1" t="s">
        <v>130</v>
      </c>
      <c r="E542" s="59">
        <v>7</v>
      </c>
      <c r="F542" s="28">
        <f>IF($B542="","",SUMIFS($E$4:E542,$B$4:B542,$B542)/SUMIFS($E$4:$E$1048576,$B$4:$B$1048576,$B542))</f>
        <v>0.22988505747126436</v>
      </c>
      <c r="G542" s="2" t="str">
        <f>IF($C542="","",VLOOKUP($F542,Tabla5[],2,1))</f>
        <v>A</v>
      </c>
    </row>
    <row r="543" spans="2:7" x14ac:dyDescent="0.2">
      <c r="B543" s="1" t="s">
        <v>2</v>
      </c>
      <c r="C543" s="1">
        <v>300257</v>
      </c>
      <c r="D543" s="1" t="s">
        <v>691</v>
      </c>
      <c r="E543" s="59">
        <v>7</v>
      </c>
      <c r="F543" s="28">
        <f>IF($B543="","",SUMIFS($E$4:E543,$B$4:B543,$B543)/SUMIFS($E$4:$E$1048576,$B$4:$B$1048576,$B543))</f>
        <v>0.23719958202716823</v>
      </c>
      <c r="G543" s="2" t="str">
        <f>IF($C543="","",VLOOKUP($F543,Tabla5[],2,1))</f>
        <v>A</v>
      </c>
    </row>
    <row r="544" spans="2:7" x14ac:dyDescent="0.2">
      <c r="B544" s="1" t="s">
        <v>2</v>
      </c>
      <c r="C544" s="1">
        <v>300607</v>
      </c>
      <c r="D544" s="1" t="s">
        <v>435</v>
      </c>
      <c r="E544" s="59">
        <v>7</v>
      </c>
      <c r="F544" s="28">
        <f>IF($B544="","",SUMIFS($E$4:E544,$B$4:B544,$B544)/SUMIFS($E$4:$E$1048576,$B$4:$B$1048576,$B544))</f>
        <v>0.2445141065830721</v>
      </c>
      <c r="G544" s="2" t="str">
        <f>IF($C544="","",VLOOKUP($F544,Tabla5[],2,1))</f>
        <v>A</v>
      </c>
    </row>
    <row r="545" spans="2:7" x14ac:dyDescent="0.2">
      <c r="B545" s="1" t="s">
        <v>2</v>
      </c>
      <c r="C545" s="1">
        <v>300332</v>
      </c>
      <c r="D545" s="1" t="s">
        <v>215</v>
      </c>
      <c r="E545" s="59">
        <v>7</v>
      </c>
      <c r="F545" s="28">
        <f>IF($B545="","",SUMIFS($E$4:E545,$B$4:B545,$B545)/SUMIFS($E$4:$E$1048576,$B$4:$B$1048576,$B545))</f>
        <v>0.25182863113897597</v>
      </c>
      <c r="G545" s="2" t="str">
        <f>IF($C545="","",VLOOKUP($F545,Tabla5[],2,1))</f>
        <v>A</v>
      </c>
    </row>
    <row r="546" spans="2:7" x14ac:dyDescent="0.2">
      <c r="B546" s="1" t="s">
        <v>2</v>
      </c>
      <c r="C546" s="1">
        <v>300668</v>
      </c>
      <c r="D546" s="1" t="s">
        <v>381</v>
      </c>
      <c r="E546" s="59">
        <v>7</v>
      </c>
      <c r="F546" s="28">
        <f>IF($B546="","",SUMIFS($E$4:E546,$B$4:B546,$B546)/SUMIFS($E$4:$E$1048576,$B$4:$B$1048576,$B546))</f>
        <v>0.25914315569487983</v>
      </c>
      <c r="G546" s="2" t="str">
        <f>IF($C546="","",VLOOKUP($F546,Tabla5[],2,1))</f>
        <v>A</v>
      </c>
    </row>
    <row r="547" spans="2:7" x14ac:dyDescent="0.2">
      <c r="B547" s="1" t="s">
        <v>2</v>
      </c>
      <c r="C547" s="1">
        <v>300403</v>
      </c>
      <c r="D547" s="1" t="s">
        <v>592</v>
      </c>
      <c r="E547" s="59">
        <v>7</v>
      </c>
      <c r="F547" s="28">
        <f>IF($B547="","",SUMIFS($E$4:E547,$B$4:B547,$B547)/SUMIFS($E$4:$E$1048576,$B$4:$B$1048576,$B547))</f>
        <v>0.2664576802507837</v>
      </c>
      <c r="G547" s="2" t="str">
        <f>IF($C547="","",VLOOKUP($F547,Tabla5[],2,1))</f>
        <v>A</v>
      </c>
    </row>
    <row r="548" spans="2:7" x14ac:dyDescent="0.2">
      <c r="B548" s="1" t="s">
        <v>2</v>
      </c>
      <c r="C548" s="1">
        <v>300186</v>
      </c>
      <c r="D548" s="1" t="s">
        <v>530</v>
      </c>
      <c r="E548" s="59">
        <v>7</v>
      </c>
      <c r="F548" s="28">
        <f>IF($B548="","",SUMIFS($E$4:E548,$B$4:B548,$B548)/SUMIFS($E$4:$E$1048576,$B$4:$B$1048576,$B548))</f>
        <v>0.27377220480668757</v>
      </c>
      <c r="G548" s="2" t="str">
        <f>IF($C548="","",VLOOKUP($F548,Tabla5[],2,1))</f>
        <v>A</v>
      </c>
    </row>
    <row r="549" spans="2:7" x14ac:dyDescent="0.2">
      <c r="B549" s="1" t="s">
        <v>2</v>
      </c>
      <c r="C549" s="1">
        <v>300408</v>
      </c>
      <c r="D549" s="1" t="s">
        <v>84</v>
      </c>
      <c r="E549" s="59">
        <v>7</v>
      </c>
      <c r="F549" s="28">
        <f>IF($B549="","",SUMIFS($E$4:E549,$B$4:B549,$B549)/SUMIFS($E$4:$E$1048576,$B$4:$B$1048576,$B549))</f>
        <v>0.28108672936259144</v>
      </c>
      <c r="G549" s="2" t="str">
        <f>IF($C549="","",VLOOKUP($F549,Tabla5[],2,1))</f>
        <v>A</v>
      </c>
    </row>
    <row r="550" spans="2:7" x14ac:dyDescent="0.2">
      <c r="B550" s="1" t="s">
        <v>2</v>
      </c>
      <c r="C550" s="1">
        <v>300132</v>
      </c>
      <c r="D550" s="1" t="s">
        <v>589</v>
      </c>
      <c r="E550" s="59">
        <v>7</v>
      </c>
      <c r="F550" s="28">
        <f>IF($B550="","",SUMIFS($E$4:E550,$B$4:B550,$B550)/SUMIFS($E$4:$E$1048576,$B$4:$B$1048576,$B550))</f>
        <v>0.2884012539184953</v>
      </c>
      <c r="G550" s="2" t="str">
        <f>IF($C550="","",VLOOKUP($F550,Tabla5[],2,1))</f>
        <v>A</v>
      </c>
    </row>
    <row r="551" spans="2:7" x14ac:dyDescent="0.2">
      <c r="B551" s="1" t="s">
        <v>2</v>
      </c>
      <c r="C551" s="1">
        <v>300422</v>
      </c>
      <c r="D551" s="1" t="s">
        <v>581</v>
      </c>
      <c r="E551" s="59">
        <v>7</v>
      </c>
      <c r="F551" s="28">
        <f>IF($B551="","",SUMIFS($E$4:E551,$B$4:B551,$B551)/SUMIFS($E$4:$E$1048576,$B$4:$B$1048576,$B551))</f>
        <v>0.29571577847439917</v>
      </c>
      <c r="G551" s="2" t="str">
        <f>IF($C551="","",VLOOKUP($F551,Tabla5[],2,1))</f>
        <v>A</v>
      </c>
    </row>
    <row r="552" spans="2:7" x14ac:dyDescent="0.2">
      <c r="B552" s="1" t="s">
        <v>2</v>
      </c>
      <c r="C552" s="1">
        <v>300158</v>
      </c>
      <c r="D552" s="1" t="s">
        <v>748</v>
      </c>
      <c r="E552" s="59">
        <v>7</v>
      </c>
      <c r="F552" s="28">
        <f>IF($B552="","",SUMIFS($E$4:E552,$B$4:B552,$B552)/SUMIFS($E$4:$E$1048576,$B$4:$B$1048576,$B552))</f>
        <v>0.30303030303030304</v>
      </c>
      <c r="G552" s="2" t="str">
        <f>IF($C552="","",VLOOKUP($F552,Tabla5[],2,1))</f>
        <v>A</v>
      </c>
    </row>
    <row r="553" spans="2:7" x14ac:dyDescent="0.2">
      <c r="B553" s="1" t="s">
        <v>2</v>
      </c>
      <c r="C553" s="1">
        <v>300424</v>
      </c>
      <c r="D553" s="1" t="s">
        <v>529</v>
      </c>
      <c r="E553" s="59">
        <v>7</v>
      </c>
      <c r="F553" s="28">
        <f>IF($B553="","",SUMIFS($E$4:E553,$B$4:B553,$B553)/SUMIFS($E$4:$E$1048576,$B$4:$B$1048576,$B553))</f>
        <v>0.31034482758620691</v>
      </c>
      <c r="G553" s="2" t="str">
        <f>IF($C553="","",VLOOKUP($F553,Tabla5[],2,1))</f>
        <v>A</v>
      </c>
    </row>
    <row r="554" spans="2:7" x14ac:dyDescent="0.2">
      <c r="B554" s="1" t="s">
        <v>2</v>
      </c>
      <c r="C554" s="1">
        <v>300624</v>
      </c>
      <c r="D554" s="1" t="s">
        <v>419</v>
      </c>
      <c r="E554" s="59">
        <v>7</v>
      </c>
      <c r="F554" s="28">
        <f>IF($B554="","",SUMIFS($E$4:E554,$B$4:B554,$B554)/SUMIFS($E$4:$E$1048576,$B$4:$B$1048576,$B554))</f>
        <v>0.31765935214211077</v>
      </c>
      <c r="G554" s="2" t="str">
        <f>IF($C554="","",VLOOKUP($F554,Tabla5[],2,1))</f>
        <v>A</v>
      </c>
    </row>
    <row r="555" spans="2:7" x14ac:dyDescent="0.2">
      <c r="B555" s="1" t="s">
        <v>2</v>
      </c>
      <c r="C555" s="1">
        <v>300128</v>
      </c>
      <c r="D555" s="1" t="s">
        <v>206</v>
      </c>
      <c r="E555" s="59">
        <v>7</v>
      </c>
      <c r="F555" s="28">
        <f>IF($B555="","",SUMIFS($E$4:E555,$B$4:B555,$B555)/SUMIFS($E$4:$E$1048576,$B$4:$B$1048576,$B555))</f>
        <v>0.32497387669801464</v>
      </c>
      <c r="G555" s="2" t="str">
        <f>IF($C555="","",VLOOKUP($F555,Tabla5[],2,1))</f>
        <v>A</v>
      </c>
    </row>
    <row r="556" spans="2:7" x14ac:dyDescent="0.2">
      <c r="B556" s="1" t="s">
        <v>2</v>
      </c>
      <c r="C556" s="1">
        <v>300031</v>
      </c>
      <c r="D556" s="1" t="s">
        <v>589</v>
      </c>
      <c r="E556" s="59">
        <v>7</v>
      </c>
      <c r="F556" s="28">
        <f>IF($B556="","",SUMIFS($E$4:E556,$B$4:B556,$B556)/SUMIFS($E$4:$E$1048576,$B$4:$B$1048576,$B556))</f>
        <v>0.33228840125391851</v>
      </c>
      <c r="G556" s="2" t="str">
        <f>IF($C556="","",VLOOKUP($F556,Tabla5[],2,1))</f>
        <v>A</v>
      </c>
    </row>
    <row r="557" spans="2:7" x14ac:dyDescent="0.2">
      <c r="B557" s="1" t="s">
        <v>2</v>
      </c>
      <c r="C557" s="1">
        <v>300466</v>
      </c>
      <c r="D557" s="1" t="s">
        <v>547</v>
      </c>
      <c r="E557" s="59">
        <v>7</v>
      </c>
      <c r="F557" s="28">
        <f>IF($B557="","",SUMIFS($E$4:E557,$B$4:B557,$B557)/SUMIFS($E$4:$E$1048576,$B$4:$B$1048576,$B557))</f>
        <v>0.33960292580982238</v>
      </c>
      <c r="G557" s="2" t="str">
        <f>IF($C557="","",VLOOKUP($F557,Tabla5[],2,1))</f>
        <v>A</v>
      </c>
    </row>
    <row r="558" spans="2:7" x14ac:dyDescent="0.2">
      <c r="B558" s="1" t="s">
        <v>2</v>
      </c>
      <c r="C558" s="1">
        <v>300985</v>
      </c>
      <c r="D558" s="1" t="s">
        <v>91</v>
      </c>
      <c r="E558" s="59">
        <v>7</v>
      </c>
      <c r="F558" s="28">
        <f>IF($B558="","",SUMIFS($E$4:E558,$B$4:B558,$B558)/SUMIFS($E$4:$E$1048576,$B$4:$B$1048576,$B558))</f>
        <v>0.34691745036572624</v>
      </c>
      <c r="G558" s="2" t="str">
        <f>IF($C558="","",VLOOKUP($F558,Tabla5[],2,1))</f>
        <v>A</v>
      </c>
    </row>
    <row r="559" spans="2:7" x14ac:dyDescent="0.2">
      <c r="B559" s="1" t="s">
        <v>2</v>
      </c>
      <c r="C559" s="1">
        <v>300480</v>
      </c>
      <c r="D559" s="1" t="s">
        <v>538</v>
      </c>
      <c r="E559" s="59">
        <v>7</v>
      </c>
      <c r="F559" s="28">
        <f>IF($B559="","",SUMIFS($E$4:E559,$B$4:B559,$B559)/SUMIFS($E$4:$E$1048576,$B$4:$B$1048576,$B559))</f>
        <v>0.35423197492163011</v>
      </c>
      <c r="G559" s="2" t="str">
        <f>IF($C559="","",VLOOKUP($F559,Tabla5[],2,1))</f>
        <v>A</v>
      </c>
    </row>
    <row r="560" spans="2:7" x14ac:dyDescent="0.2">
      <c r="B560" s="1" t="s">
        <v>2</v>
      </c>
      <c r="C560" s="1">
        <v>300492</v>
      </c>
      <c r="D560" s="1" t="s">
        <v>529</v>
      </c>
      <c r="E560" s="59">
        <v>7</v>
      </c>
      <c r="F560" s="28">
        <f>IF($B560="","",SUMIFS($E$4:E560,$B$4:B560,$B560)/SUMIFS($E$4:$E$1048576,$B$4:$B$1048576,$B560))</f>
        <v>0.36154649947753398</v>
      </c>
      <c r="G560" s="2" t="str">
        <f>IF($C560="","",VLOOKUP($F560,Tabla5[],2,1))</f>
        <v>A</v>
      </c>
    </row>
    <row r="561" spans="2:7" x14ac:dyDescent="0.2">
      <c r="B561" s="1" t="s">
        <v>2</v>
      </c>
      <c r="C561" s="1">
        <v>300618</v>
      </c>
      <c r="D561" s="1" t="s">
        <v>424</v>
      </c>
      <c r="E561" s="59">
        <v>7</v>
      </c>
      <c r="F561" s="28">
        <f>IF($B561="","",SUMIFS($E$4:E561,$B$4:B561,$B561)/SUMIFS($E$4:$E$1048576,$B$4:$B$1048576,$B561))</f>
        <v>0.36886102403343785</v>
      </c>
      <c r="G561" s="2" t="str">
        <f>IF($C561="","",VLOOKUP($F561,Tabla5[],2,1))</f>
        <v>A</v>
      </c>
    </row>
    <row r="562" spans="2:7" x14ac:dyDescent="0.2">
      <c r="B562" s="1" t="s">
        <v>2</v>
      </c>
      <c r="C562" s="1">
        <v>300846</v>
      </c>
      <c r="D562" s="1" t="s">
        <v>224</v>
      </c>
      <c r="E562" s="59">
        <v>6</v>
      </c>
      <c r="F562" s="28">
        <f>IF($B562="","",SUMIFS($E$4:E562,$B$4:B562,$B562)/SUMIFS($E$4:$E$1048576,$B$4:$B$1048576,$B562))</f>
        <v>0.37513061650992685</v>
      </c>
      <c r="G562" s="2" t="str">
        <f>IF($C562="","",VLOOKUP($F562,Tabla5[],2,1))</f>
        <v>A</v>
      </c>
    </row>
    <row r="563" spans="2:7" x14ac:dyDescent="0.2">
      <c r="B563" s="1" t="s">
        <v>2</v>
      </c>
      <c r="C563" s="1">
        <v>300993</v>
      </c>
      <c r="D563" s="1" t="s">
        <v>83</v>
      </c>
      <c r="E563" s="59">
        <v>6</v>
      </c>
      <c r="F563" s="28">
        <f>IF($B563="","",SUMIFS($E$4:E563,$B$4:B563,$B563)/SUMIFS($E$4:$E$1048576,$B$4:$B$1048576,$B563))</f>
        <v>0.38140020898641586</v>
      </c>
      <c r="G563" s="2" t="str">
        <f>IF($C563="","",VLOOKUP($F563,Tabla5[],2,1))</f>
        <v>A</v>
      </c>
    </row>
    <row r="564" spans="2:7" x14ac:dyDescent="0.2">
      <c r="B564" s="1" t="s">
        <v>2</v>
      </c>
      <c r="C564" s="1">
        <v>300702</v>
      </c>
      <c r="D564" s="1" t="s">
        <v>355</v>
      </c>
      <c r="E564" s="59">
        <v>6</v>
      </c>
      <c r="F564" s="28">
        <f>IF($B564="","",SUMIFS($E$4:E564,$B$4:B564,$B564)/SUMIFS($E$4:$E$1048576,$B$4:$B$1048576,$B564))</f>
        <v>0.38766980146290492</v>
      </c>
      <c r="G564" s="2" t="str">
        <f>IF($C564="","",VLOOKUP($F564,Tabla5[],2,1))</f>
        <v>A</v>
      </c>
    </row>
    <row r="565" spans="2:7" x14ac:dyDescent="0.2">
      <c r="B565" s="1" t="s">
        <v>2</v>
      </c>
      <c r="C565" s="1">
        <v>300479</v>
      </c>
      <c r="D565" s="1" t="s">
        <v>276</v>
      </c>
      <c r="E565" s="59">
        <v>6</v>
      </c>
      <c r="F565" s="28">
        <f>IF($B565="","",SUMIFS($E$4:E565,$B$4:B565,$B565)/SUMIFS($E$4:$E$1048576,$B$4:$B$1048576,$B565))</f>
        <v>0.39393939393939392</v>
      </c>
      <c r="G565" s="2" t="str">
        <f>IF($C565="","",VLOOKUP($F565,Tabla5[],2,1))</f>
        <v>A</v>
      </c>
    </row>
    <row r="566" spans="2:7" x14ac:dyDescent="0.2">
      <c r="B566" s="1" t="s">
        <v>2</v>
      </c>
      <c r="C566" s="1">
        <v>300331</v>
      </c>
      <c r="D566" s="1" t="s">
        <v>530</v>
      </c>
      <c r="E566" s="59">
        <v>6</v>
      </c>
      <c r="F566" s="28">
        <f>IF($B566="","",SUMIFS($E$4:E566,$B$4:B566,$B566)/SUMIFS($E$4:$E$1048576,$B$4:$B$1048576,$B566))</f>
        <v>0.40020898641588298</v>
      </c>
      <c r="G566" s="2" t="str">
        <f>IF($C566="","",VLOOKUP($F566,Tabla5[],2,1))</f>
        <v>A</v>
      </c>
    </row>
    <row r="567" spans="2:7" x14ac:dyDescent="0.2">
      <c r="B567" s="1" t="s">
        <v>2</v>
      </c>
      <c r="C567" s="1">
        <v>300402</v>
      </c>
      <c r="D567" s="1" t="s">
        <v>39</v>
      </c>
      <c r="E567" s="59">
        <v>6</v>
      </c>
      <c r="F567" s="28">
        <f>IF($B567="","",SUMIFS($E$4:E567,$B$4:B567,$B567)/SUMIFS($E$4:$E$1048576,$B$4:$B$1048576,$B567))</f>
        <v>0.40647857889237199</v>
      </c>
      <c r="G567" s="2" t="str">
        <f>IF($C567="","",VLOOKUP($F567,Tabla5[],2,1))</f>
        <v>A</v>
      </c>
    </row>
    <row r="568" spans="2:7" x14ac:dyDescent="0.2">
      <c r="B568" s="1" t="s">
        <v>2</v>
      </c>
      <c r="C568" s="1">
        <v>300428</v>
      </c>
      <c r="D568" s="1" t="s">
        <v>32</v>
      </c>
      <c r="E568" s="59">
        <v>6</v>
      </c>
      <c r="F568" s="28">
        <f>IF($B568="","",SUMIFS($E$4:E568,$B$4:B568,$B568)/SUMIFS($E$4:$E$1048576,$B$4:$B$1048576,$B568))</f>
        <v>0.41274817136886105</v>
      </c>
      <c r="G568" s="2" t="str">
        <f>IF($C568="","",VLOOKUP($F568,Tabla5[],2,1))</f>
        <v>A</v>
      </c>
    </row>
    <row r="569" spans="2:7" x14ac:dyDescent="0.2">
      <c r="B569" s="1" t="s">
        <v>2</v>
      </c>
      <c r="C569" s="1">
        <v>300207</v>
      </c>
      <c r="D569" s="1" t="s">
        <v>725</v>
      </c>
      <c r="E569" s="59">
        <v>6</v>
      </c>
      <c r="F569" s="28">
        <f>IF($B569="","",SUMIFS($E$4:E569,$B$4:B569,$B569)/SUMIFS($E$4:$E$1048576,$B$4:$B$1048576,$B569))</f>
        <v>0.41901776384535006</v>
      </c>
      <c r="G569" s="2" t="str">
        <f>IF($C569="","",VLOOKUP($F569,Tabla5[],2,1))</f>
        <v>A</v>
      </c>
    </row>
    <row r="570" spans="2:7" x14ac:dyDescent="0.2">
      <c r="B570" s="1" t="s">
        <v>2</v>
      </c>
      <c r="C570" s="1">
        <v>300708</v>
      </c>
      <c r="D570" s="1" t="s">
        <v>224</v>
      </c>
      <c r="E570" s="59">
        <v>6</v>
      </c>
      <c r="F570" s="28">
        <f>IF($B570="","",SUMIFS($E$4:E570,$B$4:B570,$B570)/SUMIFS($E$4:$E$1048576,$B$4:$B$1048576,$B570))</f>
        <v>0.42528735632183906</v>
      </c>
      <c r="G570" s="2" t="str">
        <f>IF($C570="","",VLOOKUP($F570,Tabla5[],2,1))</f>
        <v>A</v>
      </c>
    </row>
    <row r="571" spans="2:7" x14ac:dyDescent="0.2">
      <c r="B571" s="1" t="s">
        <v>2</v>
      </c>
      <c r="C571" s="1">
        <v>300515</v>
      </c>
      <c r="D571" s="1" t="s">
        <v>231</v>
      </c>
      <c r="E571" s="59">
        <v>6</v>
      </c>
      <c r="F571" s="28">
        <f>IF($B571="","",SUMIFS($E$4:E571,$B$4:B571,$B571)/SUMIFS($E$4:$E$1048576,$B$4:$B$1048576,$B571))</f>
        <v>0.43155694879832812</v>
      </c>
      <c r="G571" s="2" t="str">
        <f>IF($C571="","",VLOOKUP($F571,Tabla5[],2,1))</f>
        <v>A</v>
      </c>
    </row>
    <row r="572" spans="2:7" x14ac:dyDescent="0.2">
      <c r="B572" s="1" t="s">
        <v>2</v>
      </c>
      <c r="C572" s="1">
        <v>300751</v>
      </c>
      <c r="D572" s="1" t="s">
        <v>58</v>
      </c>
      <c r="E572" s="59">
        <v>6</v>
      </c>
      <c r="F572" s="28">
        <f>IF($B572="","",SUMIFS($E$4:E572,$B$4:B572,$B572)/SUMIFS($E$4:$E$1048576,$B$4:$B$1048576,$B572))</f>
        <v>0.43782654127481713</v>
      </c>
      <c r="G572" s="2" t="str">
        <f>IF($C572="","",VLOOKUP($F572,Tabla5[],2,1))</f>
        <v>A</v>
      </c>
    </row>
    <row r="573" spans="2:7" x14ac:dyDescent="0.2">
      <c r="B573" s="1" t="s">
        <v>2</v>
      </c>
      <c r="C573" s="1">
        <v>300544</v>
      </c>
      <c r="D573" s="1" t="s">
        <v>84</v>
      </c>
      <c r="E573" s="59">
        <v>6</v>
      </c>
      <c r="F573" s="28">
        <f>IF($B573="","",SUMIFS($E$4:E573,$B$4:B573,$B573)/SUMIFS($E$4:$E$1048576,$B$4:$B$1048576,$B573))</f>
        <v>0.44409613375130619</v>
      </c>
      <c r="G573" s="2" t="str">
        <f>IF($C573="","",VLOOKUP($F573,Tabla5[],2,1))</f>
        <v>A</v>
      </c>
    </row>
    <row r="574" spans="2:7" x14ac:dyDescent="0.2">
      <c r="B574" s="1" t="s">
        <v>2</v>
      </c>
      <c r="C574" s="1">
        <v>300829</v>
      </c>
      <c r="D574" s="1" t="s">
        <v>240</v>
      </c>
      <c r="E574" s="59">
        <v>6</v>
      </c>
      <c r="F574" s="28">
        <f>IF($B574="","",SUMIFS($E$4:E574,$B$4:B574,$B574)/SUMIFS($E$4:$E$1048576,$B$4:$B$1048576,$B574))</f>
        <v>0.45036572622779519</v>
      </c>
      <c r="G574" s="2" t="str">
        <f>IF($C574="","",VLOOKUP($F574,Tabla5[],2,1))</f>
        <v>A</v>
      </c>
    </row>
    <row r="575" spans="2:7" x14ac:dyDescent="0.2">
      <c r="B575" s="1" t="s">
        <v>2</v>
      </c>
      <c r="C575" s="1">
        <v>300029</v>
      </c>
      <c r="D575" s="1" t="s">
        <v>803</v>
      </c>
      <c r="E575" s="59">
        <v>6</v>
      </c>
      <c r="F575" s="28">
        <f>IF($B575="","",SUMIFS($E$4:E575,$B$4:B575,$B575)/SUMIFS($E$4:$E$1048576,$B$4:$B$1048576,$B575))</f>
        <v>0.4566353187042842</v>
      </c>
      <c r="G575" s="2" t="str">
        <f>IF($C575="","",VLOOKUP($F575,Tabla5[],2,1))</f>
        <v>A</v>
      </c>
    </row>
    <row r="576" spans="2:7" x14ac:dyDescent="0.2">
      <c r="B576" s="1" t="s">
        <v>2</v>
      </c>
      <c r="C576" s="1">
        <v>300942</v>
      </c>
      <c r="D576" s="1" t="s">
        <v>133</v>
      </c>
      <c r="E576" s="59">
        <v>6</v>
      </c>
      <c r="F576" s="28">
        <f>IF($B576="","",SUMIFS($E$4:E576,$B$4:B576,$B576)/SUMIFS($E$4:$E$1048576,$B$4:$B$1048576,$B576))</f>
        <v>0.46290491118077326</v>
      </c>
      <c r="G576" s="2" t="str">
        <f>IF($C576="","",VLOOKUP($F576,Tabla5[],2,1))</f>
        <v>A</v>
      </c>
    </row>
    <row r="577" spans="2:7" x14ac:dyDescent="0.2">
      <c r="B577" s="1" t="s">
        <v>2</v>
      </c>
      <c r="C577" s="1">
        <v>300575</v>
      </c>
      <c r="D577" s="1" t="s">
        <v>460</v>
      </c>
      <c r="E577" s="59">
        <v>6</v>
      </c>
      <c r="F577" s="28">
        <f>IF($B577="","",SUMIFS($E$4:E577,$B$4:B577,$B577)/SUMIFS($E$4:$E$1048576,$B$4:$B$1048576,$B577))</f>
        <v>0.46917450365726227</v>
      </c>
      <c r="G577" s="2" t="str">
        <f>IF($C577="","",VLOOKUP($F577,Tabla5[],2,1))</f>
        <v>A</v>
      </c>
    </row>
    <row r="578" spans="2:7" x14ac:dyDescent="0.2">
      <c r="B578" s="1" t="s">
        <v>2</v>
      </c>
      <c r="C578" s="1">
        <v>300418</v>
      </c>
      <c r="D578" s="1" t="s">
        <v>584</v>
      </c>
      <c r="E578" s="59">
        <v>6</v>
      </c>
      <c r="F578" s="28">
        <f>IF($B578="","",SUMIFS($E$4:E578,$B$4:B578,$B578)/SUMIFS($E$4:$E$1048576,$B$4:$B$1048576,$B578))</f>
        <v>0.47544409613375133</v>
      </c>
      <c r="G578" s="2" t="str">
        <f>IF($C578="","",VLOOKUP($F578,Tabla5[],2,1))</f>
        <v>A</v>
      </c>
    </row>
    <row r="579" spans="2:7" x14ac:dyDescent="0.2">
      <c r="B579" s="1" t="s">
        <v>2</v>
      </c>
      <c r="C579" s="1">
        <v>300387</v>
      </c>
      <c r="D579" s="1" t="s">
        <v>233</v>
      </c>
      <c r="E579" s="59">
        <v>6</v>
      </c>
      <c r="F579" s="28">
        <f>IF($B579="","",SUMIFS($E$4:E579,$B$4:B579,$B579)/SUMIFS($E$4:$E$1048576,$B$4:$B$1048576,$B579))</f>
        <v>0.48171368861024033</v>
      </c>
      <c r="G579" s="2" t="str">
        <f>IF($C579="","",VLOOKUP($F579,Tabla5[],2,1))</f>
        <v>A</v>
      </c>
    </row>
    <row r="580" spans="2:7" x14ac:dyDescent="0.2">
      <c r="B580" s="1" t="s">
        <v>2</v>
      </c>
      <c r="C580" s="1">
        <v>300903</v>
      </c>
      <c r="D580" s="1" t="s">
        <v>169</v>
      </c>
      <c r="E580" s="59">
        <v>5</v>
      </c>
      <c r="F580" s="28">
        <f>IF($B580="","",SUMIFS($E$4:E580,$B$4:B580,$B580)/SUMIFS($E$4:$E$1048576,$B$4:$B$1048576,$B580))</f>
        <v>0.48693834900731453</v>
      </c>
      <c r="G580" s="2" t="str">
        <f>IF($C580="","",VLOOKUP($F580,Tabla5[],2,1))</f>
        <v>A</v>
      </c>
    </row>
    <row r="581" spans="2:7" x14ac:dyDescent="0.2">
      <c r="B581" s="1" t="s">
        <v>2</v>
      </c>
      <c r="C581" s="1">
        <v>300173</v>
      </c>
      <c r="D581" s="1" t="s">
        <v>48</v>
      </c>
      <c r="E581" s="59">
        <v>5</v>
      </c>
      <c r="F581" s="28">
        <f>IF($B581="","",SUMIFS($E$4:E581,$B$4:B581,$B581)/SUMIFS($E$4:$E$1048576,$B$4:$B$1048576,$B581))</f>
        <v>0.49216300940438873</v>
      </c>
      <c r="G581" s="2" t="str">
        <f>IF($C581="","",VLOOKUP($F581,Tabla5[],2,1))</f>
        <v>A</v>
      </c>
    </row>
    <row r="582" spans="2:7" x14ac:dyDescent="0.2">
      <c r="B582" s="1" t="s">
        <v>2</v>
      </c>
      <c r="C582" s="1">
        <v>300809</v>
      </c>
      <c r="D582" s="1" t="s">
        <v>258</v>
      </c>
      <c r="E582" s="59">
        <v>5</v>
      </c>
      <c r="F582" s="28">
        <f>IF($B582="","",SUMIFS($E$4:E582,$B$4:B582,$B582)/SUMIFS($E$4:$E$1048576,$B$4:$B$1048576,$B582))</f>
        <v>0.49738766980146293</v>
      </c>
      <c r="G582" s="2" t="str">
        <f>IF($C582="","",VLOOKUP($F582,Tabla5[],2,1))</f>
        <v>A</v>
      </c>
    </row>
    <row r="583" spans="2:7" x14ac:dyDescent="0.2">
      <c r="B583" s="1" t="s">
        <v>2</v>
      </c>
      <c r="C583" s="1">
        <v>300421</v>
      </c>
      <c r="D583" s="1" t="s">
        <v>322</v>
      </c>
      <c r="E583" s="59">
        <v>5</v>
      </c>
      <c r="F583" s="28">
        <f>IF($B583="","",SUMIFS($E$4:E583,$B$4:B583,$B583)/SUMIFS($E$4:$E$1048576,$B$4:$B$1048576,$B583))</f>
        <v>0.50261233019853713</v>
      </c>
      <c r="G583" s="2" t="str">
        <f>IF($C583="","",VLOOKUP($F583,Tabla5[],2,1))</f>
        <v>B</v>
      </c>
    </row>
    <row r="584" spans="2:7" x14ac:dyDescent="0.2">
      <c r="B584" s="1" t="s">
        <v>2</v>
      </c>
      <c r="C584" s="1">
        <v>300855</v>
      </c>
      <c r="D584" s="1" t="s">
        <v>215</v>
      </c>
      <c r="E584" s="59">
        <v>5</v>
      </c>
      <c r="F584" s="28">
        <f>IF($B584="","",SUMIFS($E$4:E584,$B$4:B584,$B584)/SUMIFS($E$4:$E$1048576,$B$4:$B$1048576,$B584))</f>
        <v>0.50783699059561127</v>
      </c>
      <c r="G584" s="2" t="str">
        <f>IF($C584="","",VLOOKUP($F584,Tabla5[],2,1))</f>
        <v>B</v>
      </c>
    </row>
    <row r="585" spans="2:7" x14ac:dyDescent="0.2">
      <c r="B585" s="1" t="s">
        <v>2</v>
      </c>
      <c r="C585" s="1">
        <v>300161</v>
      </c>
      <c r="D585" s="1" t="s">
        <v>319</v>
      </c>
      <c r="E585" s="59">
        <v>5</v>
      </c>
      <c r="F585" s="28">
        <f>IF($B585="","",SUMIFS($E$4:E585,$B$4:B585,$B585)/SUMIFS($E$4:$E$1048576,$B$4:$B$1048576,$B585))</f>
        <v>0.51306165099268553</v>
      </c>
      <c r="G585" s="2" t="str">
        <f>IF($C585="","",VLOOKUP($F585,Tabla5[],2,1))</f>
        <v>B</v>
      </c>
    </row>
    <row r="586" spans="2:7" x14ac:dyDescent="0.2">
      <c r="B586" s="1" t="s">
        <v>2</v>
      </c>
      <c r="C586" s="1">
        <v>300969</v>
      </c>
      <c r="D586" s="1" t="s">
        <v>106</v>
      </c>
      <c r="E586" s="59">
        <v>5</v>
      </c>
      <c r="F586" s="28">
        <f>IF($B586="","",SUMIFS($E$4:E586,$B$4:B586,$B586)/SUMIFS($E$4:$E$1048576,$B$4:$B$1048576,$B586))</f>
        <v>0.51828631138975967</v>
      </c>
      <c r="G586" s="2" t="str">
        <f>IF($C586="","",VLOOKUP($F586,Tabla5[],2,1))</f>
        <v>B</v>
      </c>
    </row>
    <row r="587" spans="2:7" x14ac:dyDescent="0.2">
      <c r="B587" s="1" t="s">
        <v>2</v>
      </c>
      <c r="C587" s="1">
        <v>300088</v>
      </c>
      <c r="D587" s="1" t="s">
        <v>230</v>
      </c>
      <c r="E587" s="59">
        <v>5</v>
      </c>
      <c r="F587" s="28">
        <f>IF($B587="","",SUMIFS($E$4:E587,$B$4:B587,$B587)/SUMIFS($E$4:$E$1048576,$B$4:$B$1048576,$B587))</f>
        <v>0.52351097178683381</v>
      </c>
      <c r="G587" s="2" t="str">
        <f>IF($C587="","",VLOOKUP($F587,Tabla5[],2,1))</f>
        <v>B</v>
      </c>
    </row>
    <row r="588" spans="2:7" x14ac:dyDescent="0.2">
      <c r="B588" s="1" t="s">
        <v>2</v>
      </c>
      <c r="C588" s="1">
        <v>300032</v>
      </c>
      <c r="D588" s="1" t="s">
        <v>691</v>
      </c>
      <c r="E588" s="59">
        <v>5</v>
      </c>
      <c r="F588" s="28">
        <f>IF($B588="","",SUMIFS($E$4:E588,$B$4:B588,$B588)/SUMIFS($E$4:$E$1048576,$B$4:$B$1048576,$B588))</f>
        <v>0.52873563218390807</v>
      </c>
      <c r="G588" s="2" t="str">
        <f>IF($C588="","",VLOOKUP($F588,Tabla5[],2,1))</f>
        <v>B</v>
      </c>
    </row>
    <row r="589" spans="2:7" x14ac:dyDescent="0.2">
      <c r="B589" s="1" t="s">
        <v>2</v>
      </c>
      <c r="C589" s="1">
        <v>300700</v>
      </c>
      <c r="D589" s="1" t="s">
        <v>357</v>
      </c>
      <c r="E589" s="59">
        <v>5</v>
      </c>
      <c r="F589" s="28">
        <f>IF($B589="","",SUMIFS($E$4:E589,$B$4:B589,$B589)/SUMIFS($E$4:$E$1048576,$B$4:$B$1048576,$B589))</f>
        <v>0.53396029258098221</v>
      </c>
      <c r="G589" s="2" t="str">
        <f>IF($C589="","",VLOOKUP($F589,Tabla5[],2,1))</f>
        <v>B</v>
      </c>
    </row>
    <row r="590" spans="2:7" x14ac:dyDescent="0.2">
      <c r="B590" s="1" t="s">
        <v>2</v>
      </c>
      <c r="C590" s="1">
        <v>300178</v>
      </c>
      <c r="D590" s="1" t="s">
        <v>743</v>
      </c>
      <c r="E590" s="59">
        <v>5</v>
      </c>
      <c r="F590" s="28">
        <f>IF($B590="","",SUMIFS($E$4:E590,$B$4:B590,$B590)/SUMIFS($E$4:$E$1048576,$B$4:$B$1048576,$B590))</f>
        <v>0.53918495297805646</v>
      </c>
      <c r="G590" s="2" t="str">
        <f>IF($C590="","",VLOOKUP($F590,Tabla5[],2,1))</f>
        <v>B</v>
      </c>
    </row>
    <row r="591" spans="2:7" x14ac:dyDescent="0.2">
      <c r="B591" s="1" t="s">
        <v>2</v>
      </c>
      <c r="C591" s="1">
        <v>300560</v>
      </c>
      <c r="D591" s="1" t="s">
        <v>470</v>
      </c>
      <c r="E591" s="59">
        <v>5</v>
      </c>
      <c r="F591" s="28">
        <f>IF($B591="","",SUMIFS($E$4:E591,$B$4:B591,$B591)/SUMIFS($E$4:$E$1048576,$B$4:$B$1048576,$B591))</f>
        <v>0.54440961337513061</v>
      </c>
      <c r="G591" s="2" t="str">
        <f>IF($C591="","",VLOOKUP($F591,Tabla5[],2,1))</f>
        <v>B</v>
      </c>
    </row>
    <row r="592" spans="2:7" x14ac:dyDescent="0.2">
      <c r="B592" s="1" t="s">
        <v>2</v>
      </c>
      <c r="C592" s="1">
        <v>300888</v>
      </c>
      <c r="D592" s="1" t="s">
        <v>184</v>
      </c>
      <c r="E592" s="59">
        <v>5</v>
      </c>
      <c r="F592" s="28">
        <f>IF($B592="","",SUMIFS($E$4:E592,$B$4:B592,$B592)/SUMIFS($E$4:$E$1048576,$B$4:$B$1048576,$B592))</f>
        <v>0.54963427377220486</v>
      </c>
      <c r="G592" s="2" t="str">
        <f>IF($C592="","",VLOOKUP($F592,Tabla5[],2,1))</f>
        <v>B</v>
      </c>
    </row>
    <row r="593" spans="2:7" x14ac:dyDescent="0.2">
      <c r="B593" s="1" t="s">
        <v>2</v>
      </c>
      <c r="C593" s="1">
        <v>300565</v>
      </c>
      <c r="D593" s="1" t="s">
        <v>467</v>
      </c>
      <c r="E593" s="59">
        <v>5</v>
      </c>
      <c r="F593" s="28">
        <f>IF($B593="","",SUMIFS($E$4:E593,$B$4:B593,$B593)/SUMIFS($E$4:$E$1048576,$B$4:$B$1048576,$B593))</f>
        <v>0.55485893416927901</v>
      </c>
      <c r="G593" s="2" t="str">
        <f>IF($C593="","",VLOOKUP($F593,Tabla5[],2,1))</f>
        <v>B</v>
      </c>
    </row>
    <row r="594" spans="2:7" x14ac:dyDescent="0.2">
      <c r="B594" s="1" t="s">
        <v>2</v>
      </c>
      <c r="C594" s="1">
        <v>300115</v>
      </c>
      <c r="D594" s="1" t="s">
        <v>691</v>
      </c>
      <c r="E594" s="59">
        <v>5</v>
      </c>
      <c r="F594" s="28">
        <f>IF($B594="","",SUMIFS($E$4:E594,$B$4:B594,$B594)/SUMIFS($E$4:$E$1048576,$B$4:$B$1048576,$B594))</f>
        <v>0.56008359456635315</v>
      </c>
      <c r="G594" s="2" t="str">
        <f>IF($C594="","",VLOOKUP($F594,Tabla5[],2,1))</f>
        <v>B</v>
      </c>
    </row>
    <row r="595" spans="2:7" x14ac:dyDescent="0.2">
      <c r="B595" s="1" t="s">
        <v>2</v>
      </c>
      <c r="C595" s="1">
        <v>300716</v>
      </c>
      <c r="D595" s="1" t="s">
        <v>342</v>
      </c>
      <c r="E595" s="59">
        <v>5</v>
      </c>
      <c r="F595" s="28">
        <f>IF($B595="","",SUMIFS($E$4:E595,$B$4:B595,$B595)/SUMIFS($E$4:$E$1048576,$B$4:$B$1048576,$B595))</f>
        <v>0.5653082549634274</v>
      </c>
      <c r="G595" s="2" t="str">
        <f>IF($C595="","",VLOOKUP($F595,Tabla5[],2,1))</f>
        <v>B</v>
      </c>
    </row>
    <row r="596" spans="2:7" x14ac:dyDescent="0.2">
      <c r="B596" s="1" t="s">
        <v>2</v>
      </c>
      <c r="C596" s="1">
        <v>300623</v>
      </c>
      <c r="D596" s="1" t="s">
        <v>420</v>
      </c>
      <c r="E596" s="59">
        <v>5</v>
      </c>
      <c r="F596" s="28">
        <f>IF($B596="","",SUMIFS($E$4:E596,$B$4:B596,$B596)/SUMIFS($E$4:$E$1048576,$B$4:$B$1048576,$B596))</f>
        <v>0.57053291536050155</v>
      </c>
      <c r="G596" s="2" t="str">
        <f>IF($C596="","",VLOOKUP($F596,Tabla5[],2,1))</f>
        <v>B</v>
      </c>
    </row>
    <row r="597" spans="2:7" x14ac:dyDescent="0.2">
      <c r="B597" s="1" t="s">
        <v>2</v>
      </c>
      <c r="C597" s="1">
        <v>300732</v>
      </c>
      <c r="D597" s="1" t="s">
        <v>326</v>
      </c>
      <c r="E597" s="59">
        <v>5</v>
      </c>
      <c r="F597" s="28">
        <f>IF($B597="","",SUMIFS($E$4:E597,$B$4:B597,$B597)/SUMIFS($E$4:$E$1048576,$B$4:$B$1048576,$B597))</f>
        <v>0.5757575757575758</v>
      </c>
      <c r="G597" s="2" t="str">
        <f>IF($C597="","",VLOOKUP($F597,Tabla5[],2,1))</f>
        <v>B</v>
      </c>
    </row>
    <row r="598" spans="2:7" x14ac:dyDescent="0.2">
      <c r="B598" s="1" t="s">
        <v>2</v>
      </c>
      <c r="C598" s="1">
        <v>300412</v>
      </c>
      <c r="D598" s="1" t="s">
        <v>206</v>
      </c>
      <c r="E598" s="59">
        <v>5</v>
      </c>
      <c r="F598" s="28">
        <f>IF($B598="","",SUMIFS($E$4:E598,$B$4:B598,$B598)/SUMIFS($E$4:$E$1048576,$B$4:$B$1048576,$B598))</f>
        <v>0.58098223615464994</v>
      </c>
      <c r="G598" s="2" t="str">
        <f>IF($C598="","",VLOOKUP($F598,Tabla5[],2,1))</f>
        <v>B</v>
      </c>
    </row>
    <row r="599" spans="2:7" x14ac:dyDescent="0.2">
      <c r="B599" s="1" t="s">
        <v>2</v>
      </c>
      <c r="C599" s="1">
        <v>300510</v>
      </c>
      <c r="D599" s="1" t="s">
        <v>234</v>
      </c>
      <c r="E599" s="59">
        <v>5</v>
      </c>
      <c r="F599" s="28">
        <f>IF($B599="","",SUMIFS($E$4:E599,$B$4:B599,$B599)/SUMIFS($E$4:$E$1048576,$B$4:$B$1048576,$B599))</f>
        <v>0.58620689655172409</v>
      </c>
      <c r="G599" s="2" t="str">
        <f>IF($C599="","",VLOOKUP($F599,Tabla5[],2,1))</f>
        <v>B</v>
      </c>
    </row>
    <row r="600" spans="2:7" x14ac:dyDescent="0.2">
      <c r="B600" s="1" t="s">
        <v>2</v>
      </c>
      <c r="C600" s="1">
        <v>300833</v>
      </c>
      <c r="D600" s="1" t="s">
        <v>236</v>
      </c>
      <c r="E600" s="59">
        <v>5</v>
      </c>
      <c r="F600" s="28">
        <f>IF($B600="","",SUMIFS($E$4:E600,$B$4:B600,$B600)/SUMIFS($E$4:$E$1048576,$B$4:$B$1048576,$B600))</f>
        <v>0.59143155694879834</v>
      </c>
      <c r="G600" s="2" t="str">
        <f>IF($C600="","",VLOOKUP($F600,Tabla5[],2,1))</f>
        <v>B</v>
      </c>
    </row>
    <row r="601" spans="2:7" x14ac:dyDescent="0.2">
      <c r="B601" s="1" t="s">
        <v>2</v>
      </c>
      <c r="C601" s="1">
        <v>300475</v>
      </c>
      <c r="D601" s="1" t="s">
        <v>540</v>
      </c>
      <c r="E601" s="59">
        <v>5</v>
      </c>
      <c r="F601" s="28">
        <f>IF($B601="","",SUMIFS($E$4:E601,$B$4:B601,$B601)/SUMIFS($E$4:$E$1048576,$B$4:$B$1048576,$B601))</f>
        <v>0.59665621734587249</v>
      </c>
      <c r="G601" s="2" t="str">
        <f>IF($C601="","",VLOOKUP($F601,Tabla5[],2,1))</f>
        <v>B</v>
      </c>
    </row>
    <row r="602" spans="2:7" x14ac:dyDescent="0.2">
      <c r="B602" s="1" t="s">
        <v>2</v>
      </c>
      <c r="C602" s="1">
        <v>300838</v>
      </c>
      <c r="D602" s="1" t="s">
        <v>231</v>
      </c>
      <c r="E602" s="59">
        <v>5</v>
      </c>
      <c r="F602" s="28">
        <f>IF($B602="","",SUMIFS($E$4:E602,$B$4:B602,$B602)/SUMIFS($E$4:$E$1048576,$B$4:$B$1048576,$B602))</f>
        <v>0.60188087774294674</v>
      </c>
      <c r="G602" s="2" t="str">
        <f>IF($C602="","",VLOOKUP($F602,Tabla5[],2,1))</f>
        <v>B</v>
      </c>
    </row>
    <row r="603" spans="2:7" x14ac:dyDescent="0.2">
      <c r="B603" s="1" t="s">
        <v>2</v>
      </c>
      <c r="C603" s="1">
        <v>300739</v>
      </c>
      <c r="D603" s="1" t="s">
        <v>320</v>
      </c>
      <c r="E603" s="59">
        <v>5</v>
      </c>
      <c r="F603" s="28">
        <f>IF($B603="","",SUMIFS($E$4:E603,$B$4:B603,$B603)/SUMIFS($E$4:$E$1048576,$B$4:$B$1048576,$B603))</f>
        <v>0.60710553814002088</v>
      </c>
      <c r="G603" s="2" t="str">
        <f>IF($C603="","",VLOOKUP($F603,Tabla5[],2,1))</f>
        <v>B</v>
      </c>
    </row>
    <row r="604" spans="2:7" x14ac:dyDescent="0.2">
      <c r="B604" s="1" t="s">
        <v>2</v>
      </c>
      <c r="C604" s="1">
        <v>300413</v>
      </c>
      <c r="D604" s="1" t="s">
        <v>276</v>
      </c>
      <c r="E604" s="59">
        <v>5</v>
      </c>
      <c r="F604" s="28">
        <f>IF($B604="","",SUMIFS($E$4:E604,$B$4:B604,$B604)/SUMIFS($E$4:$E$1048576,$B$4:$B$1048576,$B604))</f>
        <v>0.61233019853709514</v>
      </c>
      <c r="G604" s="2" t="str">
        <f>IF($C604="","",VLOOKUP($F604,Tabla5[],2,1))</f>
        <v>B</v>
      </c>
    </row>
    <row r="605" spans="2:7" x14ac:dyDescent="0.2">
      <c r="B605" s="1" t="s">
        <v>2</v>
      </c>
      <c r="C605" s="1">
        <v>300742</v>
      </c>
      <c r="D605" s="1" t="s">
        <v>318</v>
      </c>
      <c r="E605" s="59">
        <v>5</v>
      </c>
      <c r="F605" s="28">
        <f>IF($B605="","",SUMIFS($E$4:E605,$B$4:B605,$B605)/SUMIFS($E$4:$E$1048576,$B$4:$B$1048576,$B605))</f>
        <v>0.61755485893416928</v>
      </c>
      <c r="G605" s="2" t="str">
        <f>IF($C605="","",VLOOKUP($F605,Tabla5[],2,1))</f>
        <v>B</v>
      </c>
    </row>
    <row r="606" spans="2:7" x14ac:dyDescent="0.2">
      <c r="B606" s="1" t="s">
        <v>2</v>
      </c>
      <c r="C606" s="1">
        <v>300881</v>
      </c>
      <c r="D606" s="1" t="s">
        <v>191</v>
      </c>
      <c r="E606" s="59">
        <v>5</v>
      </c>
      <c r="F606" s="28">
        <f>IF($B606="","",SUMIFS($E$4:E606,$B$4:B606,$B606)/SUMIFS($E$4:$E$1048576,$B$4:$B$1048576,$B606))</f>
        <v>0.62277951933124343</v>
      </c>
      <c r="G606" s="2" t="str">
        <f>IF($C606="","",VLOOKUP($F606,Tabla5[],2,1))</f>
        <v>B</v>
      </c>
    </row>
    <row r="607" spans="2:7" x14ac:dyDescent="0.2">
      <c r="B607" s="1" t="s">
        <v>2</v>
      </c>
      <c r="C607" s="1">
        <v>300078</v>
      </c>
      <c r="D607" s="1" t="s">
        <v>782</v>
      </c>
      <c r="E607" s="59">
        <v>5</v>
      </c>
      <c r="F607" s="28">
        <f>IF($B607="","",SUMIFS($E$4:E607,$B$4:B607,$B607)/SUMIFS($E$4:$E$1048576,$B$4:$B$1048576,$B607))</f>
        <v>0.62800417972831768</v>
      </c>
      <c r="G607" s="2" t="str">
        <f>IF($C607="","",VLOOKUP($F607,Tabla5[],2,1))</f>
        <v>B</v>
      </c>
    </row>
    <row r="608" spans="2:7" x14ac:dyDescent="0.2">
      <c r="B608" s="1" t="s">
        <v>2</v>
      </c>
      <c r="C608" s="1">
        <v>300899</v>
      </c>
      <c r="D608" s="1" t="s">
        <v>173</v>
      </c>
      <c r="E608" s="59">
        <v>5</v>
      </c>
      <c r="F608" s="28">
        <f>IF($B608="","",SUMIFS($E$4:E608,$B$4:B608,$B608)/SUMIFS($E$4:$E$1048576,$B$4:$B$1048576,$B608))</f>
        <v>0.63322884012539182</v>
      </c>
      <c r="G608" s="2" t="str">
        <f>IF($C608="","",VLOOKUP($F608,Tabla5[],2,1))</f>
        <v>B</v>
      </c>
    </row>
    <row r="609" spans="2:7" x14ac:dyDescent="0.2">
      <c r="B609" s="1" t="s">
        <v>2</v>
      </c>
      <c r="C609" s="1">
        <v>300753</v>
      </c>
      <c r="D609" s="1" t="s">
        <v>309</v>
      </c>
      <c r="E609" s="59">
        <v>5</v>
      </c>
      <c r="F609" s="28">
        <f>IF($B609="","",SUMIFS($E$4:E609,$B$4:B609,$B609)/SUMIFS($E$4:$E$1048576,$B$4:$B$1048576,$B609))</f>
        <v>0.63845350052246608</v>
      </c>
      <c r="G609" s="2" t="str">
        <f>IF($C609="","",VLOOKUP($F609,Tabla5[],2,1))</f>
        <v>B</v>
      </c>
    </row>
    <row r="610" spans="2:7" x14ac:dyDescent="0.2">
      <c r="B610" s="1" t="s">
        <v>2</v>
      </c>
      <c r="C610" s="1">
        <v>300933</v>
      </c>
      <c r="D610" s="1" t="s">
        <v>141</v>
      </c>
      <c r="E610" s="59">
        <v>5</v>
      </c>
      <c r="F610" s="28">
        <f>IF($B610="","",SUMIFS($E$4:E610,$B$4:B610,$B610)/SUMIFS($E$4:$E$1048576,$B$4:$B$1048576,$B610))</f>
        <v>0.64367816091954022</v>
      </c>
      <c r="G610" s="2" t="str">
        <f>IF($C610="","",VLOOKUP($F610,Tabla5[],2,1))</f>
        <v>B</v>
      </c>
    </row>
    <row r="611" spans="2:7" x14ac:dyDescent="0.2">
      <c r="B611" s="1" t="s">
        <v>2</v>
      </c>
      <c r="C611" s="1">
        <v>300165</v>
      </c>
      <c r="D611" s="1" t="s">
        <v>322</v>
      </c>
      <c r="E611" s="59">
        <v>5</v>
      </c>
      <c r="F611" s="28">
        <f>IF($B611="","",SUMIFS($E$4:E611,$B$4:B611,$B611)/SUMIFS($E$4:$E$1048576,$B$4:$B$1048576,$B611))</f>
        <v>0.64890282131661448</v>
      </c>
      <c r="G611" s="2" t="str">
        <f>IF($C611="","",VLOOKUP($F611,Tabla5[],2,1))</f>
        <v>B</v>
      </c>
    </row>
    <row r="612" spans="2:7" x14ac:dyDescent="0.2">
      <c r="B612" s="1" t="s">
        <v>2</v>
      </c>
      <c r="C612" s="1">
        <v>300033</v>
      </c>
      <c r="D612" s="1" t="s">
        <v>588</v>
      </c>
      <c r="E612" s="59">
        <v>5</v>
      </c>
      <c r="F612" s="28">
        <f>IF($B612="","",SUMIFS($E$4:E612,$B$4:B612,$B612)/SUMIFS($E$4:$E$1048576,$B$4:$B$1048576,$B612))</f>
        <v>0.65412748171368862</v>
      </c>
      <c r="G612" s="2" t="str">
        <f>IF($C612="","",VLOOKUP($F612,Tabla5[],2,1))</f>
        <v>B</v>
      </c>
    </row>
    <row r="613" spans="2:7" x14ac:dyDescent="0.2">
      <c r="B613" s="1" t="s">
        <v>2</v>
      </c>
      <c r="C613" s="1">
        <v>300767</v>
      </c>
      <c r="D613" s="1" t="s">
        <v>133</v>
      </c>
      <c r="E613" s="59">
        <v>5</v>
      </c>
      <c r="F613" s="28">
        <f>IF($B613="","",SUMIFS($E$4:E613,$B$4:B613,$B613)/SUMIFS($E$4:$E$1048576,$B$4:$B$1048576,$B613))</f>
        <v>0.65935214211076276</v>
      </c>
      <c r="G613" s="2" t="str">
        <f>IF($C613="","",VLOOKUP($F613,Tabla5[],2,1))</f>
        <v>B</v>
      </c>
    </row>
    <row r="614" spans="2:7" x14ac:dyDescent="0.2">
      <c r="B614" s="1" t="s">
        <v>2</v>
      </c>
      <c r="C614" s="1">
        <v>300206</v>
      </c>
      <c r="D614" s="1" t="s">
        <v>427</v>
      </c>
      <c r="E614" s="59">
        <v>5</v>
      </c>
      <c r="F614" s="28">
        <f>IF($B614="","",SUMIFS($E$4:E614,$B$4:B614,$B614)/SUMIFS($E$4:$E$1048576,$B$4:$B$1048576,$B614))</f>
        <v>0.66457680250783702</v>
      </c>
      <c r="G614" s="2" t="str">
        <f>IF($C614="","",VLOOKUP($F614,Tabla5[],2,1))</f>
        <v>B</v>
      </c>
    </row>
    <row r="615" spans="2:7" x14ac:dyDescent="0.2">
      <c r="B615" s="1" t="s">
        <v>2</v>
      </c>
      <c r="C615" s="1">
        <v>300577</v>
      </c>
      <c r="D615" s="1" t="s">
        <v>391</v>
      </c>
      <c r="E615" s="59">
        <v>5</v>
      </c>
      <c r="F615" s="28">
        <f>IF($B615="","",SUMIFS($E$4:E615,$B$4:B615,$B615)/SUMIFS($E$4:$E$1048576,$B$4:$B$1048576,$B615))</f>
        <v>0.66980146290491116</v>
      </c>
      <c r="G615" s="2" t="str">
        <f>IF($C615="","",VLOOKUP($F615,Tabla5[],2,1))</f>
        <v>B</v>
      </c>
    </row>
    <row r="616" spans="2:7" x14ac:dyDescent="0.2">
      <c r="B616" s="1" t="s">
        <v>2</v>
      </c>
      <c r="C616" s="1">
        <v>300790</v>
      </c>
      <c r="D616" s="1" t="s">
        <v>276</v>
      </c>
      <c r="E616" s="59">
        <v>5</v>
      </c>
      <c r="F616" s="28">
        <f>IF($B616="","",SUMIFS($E$4:E616,$B$4:B616,$B616)/SUMIFS($E$4:$E$1048576,$B$4:$B$1048576,$B616))</f>
        <v>0.67502612330198541</v>
      </c>
      <c r="G616" s="2" t="str">
        <f>IF($C616="","",VLOOKUP($F616,Tabla5[],2,1))</f>
        <v>B</v>
      </c>
    </row>
    <row r="617" spans="2:7" x14ac:dyDescent="0.2">
      <c r="B617" s="1" t="s">
        <v>2</v>
      </c>
      <c r="C617" s="1">
        <v>300736</v>
      </c>
      <c r="D617" s="1" t="s">
        <v>323</v>
      </c>
      <c r="E617" s="59">
        <v>5</v>
      </c>
      <c r="F617" s="28">
        <f>IF($B617="","",SUMIFS($E$4:E617,$B$4:B617,$B617)/SUMIFS($E$4:$E$1048576,$B$4:$B$1048576,$B617))</f>
        <v>0.68025078369905956</v>
      </c>
      <c r="G617" s="2" t="str">
        <f>IF($C617="","",VLOOKUP($F617,Tabla5[],2,1))</f>
        <v>B</v>
      </c>
    </row>
    <row r="618" spans="2:7" x14ac:dyDescent="0.2">
      <c r="B618" s="1" t="s">
        <v>2</v>
      </c>
      <c r="C618" s="1">
        <v>300738</v>
      </c>
      <c r="D618" s="1" t="s">
        <v>321</v>
      </c>
      <c r="E618" s="59">
        <v>5</v>
      </c>
      <c r="F618" s="28">
        <f>IF($B618="","",SUMIFS($E$4:E618,$B$4:B618,$B618)/SUMIFS($E$4:$E$1048576,$B$4:$B$1048576,$B618))</f>
        <v>0.6854754440961337</v>
      </c>
      <c r="G618" s="2" t="str">
        <f>IF($C618="","",VLOOKUP($F618,Tabla5[],2,1))</f>
        <v>B</v>
      </c>
    </row>
    <row r="619" spans="2:7" x14ac:dyDescent="0.2">
      <c r="B619" s="1" t="s">
        <v>2</v>
      </c>
      <c r="C619" s="1">
        <v>300203</v>
      </c>
      <c r="D619" s="1" t="s">
        <v>727</v>
      </c>
      <c r="E619" s="59">
        <v>5</v>
      </c>
      <c r="F619" s="28">
        <f>IF($B619="","",SUMIFS($E$4:E619,$B$4:B619,$B619)/SUMIFS($E$4:$E$1048576,$B$4:$B$1048576,$B619))</f>
        <v>0.69070010449320796</v>
      </c>
      <c r="G619" s="2" t="str">
        <f>IF($C619="","",VLOOKUP($F619,Tabla5[],2,1))</f>
        <v>B</v>
      </c>
    </row>
    <row r="620" spans="2:7" x14ac:dyDescent="0.2">
      <c r="B620" s="1" t="s">
        <v>2</v>
      </c>
      <c r="C620" s="1">
        <v>300999</v>
      </c>
      <c r="D620" s="1" t="s">
        <v>78</v>
      </c>
      <c r="E620" s="59">
        <v>4</v>
      </c>
      <c r="F620" s="28">
        <f>IF($B620="","",SUMIFS($E$4:E620,$B$4:B620,$B620)/SUMIFS($E$4:$E$1048576,$B$4:$B$1048576,$B620))</f>
        <v>0.69487983281086729</v>
      </c>
      <c r="G620" s="2" t="str">
        <f>IF($C620="","",VLOOKUP($F620,Tabla5[],2,1))</f>
        <v>B</v>
      </c>
    </row>
    <row r="621" spans="2:7" x14ac:dyDescent="0.2">
      <c r="B621" s="1" t="s">
        <v>2</v>
      </c>
      <c r="C621" s="1">
        <v>300431</v>
      </c>
      <c r="D621" s="1" t="s">
        <v>574</v>
      </c>
      <c r="E621" s="59">
        <v>4</v>
      </c>
      <c r="F621" s="28">
        <f>IF($B621="","",SUMIFS($E$4:E621,$B$4:B621,$B621)/SUMIFS($E$4:$E$1048576,$B$4:$B$1048576,$B621))</f>
        <v>0.69905956112852663</v>
      </c>
      <c r="G621" s="2" t="str">
        <f>IF($C621="","",VLOOKUP($F621,Tabla5[],2,1))</f>
        <v>B</v>
      </c>
    </row>
    <row r="622" spans="2:7" x14ac:dyDescent="0.2">
      <c r="B622" s="1" t="s">
        <v>2</v>
      </c>
      <c r="C622" s="1">
        <v>300513</v>
      </c>
      <c r="D622" s="1" t="s">
        <v>512</v>
      </c>
      <c r="E622" s="59">
        <v>4</v>
      </c>
      <c r="F622" s="28">
        <f>IF($B622="","",SUMIFS($E$4:E622,$B$4:B622,$B622)/SUMIFS($E$4:$E$1048576,$B$4:$B$1048576,$B622))</f>
        <v>0.70323928944618597</v>
      </c>
      <c r="G622" s="2" t="str">
        <f>IF($C622="","",VLOOKUP($F622,Tabla5[],2,1))</f>
        <v>B</v>
      </c>
    </row>
    <row r="623" spans="2:7" x14ac:dyDescent="0.2">
      <c r="B623" s="1" t="s">
        <v>2</v>
      </c>
      <c r="C623" s="1">
        <v>300743</v>
      </c>
      <c r="D623" s="1" t="s">
        <v>317</v>
      </c>
      <c r="E623" s="59">
        <v>4</v>
      </c>
      <c r="F623" s="28">
        <f>IF($B623="","",SUMIFS($E$4:E623,$B$4:B623,$B623)/SUMIFS($E$4:$E$1048576,$B$4:$B$1048576,$B623))</f>
        <v>0.7074190177638453</v>
      </c>
      <c r="G623" s="2" t="str">
        <f>IF($C623="","",VLOOKUP($F623,Tabla5[],2,1))</f>
        <v>B</v>
      </c>
    </row>
    <row r="624" spans="2:7" x14ac:dyDescent="0.2">
      <c r="B624" s="1" t="s">
        <v>2</v>
      </c>
      <c r="C624" s="1">
        <v>300952</v>
      </c>
      <c r="D624" s="1" t="s">
        <v>123</v>
      </c>
      <c r="E624" s="59">
        <v>4</v>
      </c>
      <c r="F624" s="28">
        <f>IF($B624="","",SUMIFS($E$4:E624,$B$4:B624,$B624)/SUMIFS($E$4:$E$1048576,$B$4:$B$1048576,$B624))</f>
        <v>0.71159874608150475</v>
      </c>
      <c r="G624" s="2" t="str">
        <f>IF($C624="","",VLOOKUP($F624,Tabla5[],2,1))</f>
        <v>B</v>
      </c>
    </row>
    <row r="625" spans="2:7" x14ac:dyDescent="0.2">
      <c r="B625" s="1" t="s">
        <v>2</v>
      </c>
      <c r="C625" s="1">
        <v>300467</v>
      </c>
      <c r="D625" s="1" t="s">
        <v>535</v>
      </c>
      <c r="E625" s="59">
        <v>4</v>
      </c>
      <c r="F625" s="28">
        <f>IF($B625="","",SUMIFS($E$4:E625,$B$4:B625,$B625)/SUMIFS($E$4:$E$1048576,$B$4:$B$1048576,$B625))</f>
        <v>0.71577847439916409</v>
      </c>
      <c r="G625" s="2" t="str">
        <f>IF($C625="","",VLOOKUP($F625,Tabla5[],2,1))</f>
        <v>B</v>
      </c>
    </row>
    <row r="626" spans="2:7" x14ac:dyDescent="0.2">
      <c r="B626" s="1" t="s">
        <v>2</v>
      </c>
      <c r="C626" s="1">
        <v>301030</v>
      </c>
      <c r="D626" s="1" t="s">
        <v>48</v>
      </c>
      <c r="E626" s="59">
        <v>4</v>
      </c>
      <c r="F626" s="28">
        <f>IF($B626="","",SUMIFS($E$4:E626,$B$4:B626,$B626)/SUMIFS($E$4:$E$1048576,$B$4:$B$1048576,$B626))</f>
        <v>0.71995820271682343</v>
      </c>
      <c r="G626" s="2" t="str">
        <f>IF($C626="","",VLOOKUP($F626,Tabla5[],2,1))</f>
        <v>B</v>
      </c>
    </row>
    <row r="627" spans="2:7" x14ac:dyDescent="0.2">
      <c r="B627" s="1" t="s">
        <v>2</v>
      </c>
      <c r="C627" s="1">
        <v>300600</v>
      </c>
      <c r="D627" s="1" t="s">
        <v>442</v>
      </c>
      <c r="E627" s="59">
        <v>4</v>
      </c>
      <c r="F627" s="28">
        <f>IF($B627="","",SUMIFS($E$4:E627,$B$4:B627,$B627)/SUMIFS($E$4:$E$1048576,$B$4:$B$1048576,$B627))</f>
        <v>0.72413793103448276</v>
      </c>
      <c r="G627" s="2" t="str">
        <f>IF($C627="","",VLOOKUP($F627,Tabla5[],2,1))</f>
        <v>B</v>
      </c>
    </row>
    <row r="628" spans="2:7" x14ac:dyDescent="0.2">
      <c r="B628" s="1" t="s">
        <v>2</v>
      </c>
      <c r="C628" s="1">
        <v>300381</v>
      </c>
      <c r="D628" s="1" t="s">
        <v>609</v>
      </c>
      <c r="E628" s="59">
        <v>4</v>
      </c>
      <c r="F628" s="28">
        <f>IF($B628="","",SUMIFS($E$4:E628,$B$4:B628,$B628)/SUMIFS($E$4:$E$1048576,$B$4:$B$1048576,$B628))</f>
        <v>0.7283176593521421</v>
      </c>
      <c r="G628" s="2" t="str">
        <f>IF($C628="","",VLOOKUP($F628,Tabla5[],2,1))</f>
        <v>B</v>
      </c>
    </row>
    <row r="629" spans="2:7" x14ac:dyDescent="0.2">
      <c r="B629" s="1" t="s">
        <v>2</v>
      </c>
      <c r="C629" s="1">
        <v>300278</v>
      </c>
      <c r="D629" s="1" t="s">
        <v>674</v>
      </c>
      <c r="E629" s="59">
        <v>4</v>
      </c>
      <c r="F629" s="28">
        <f>IF($B629="","",SUMIFS($E$4:E629,$B$4:B629,$B629)/SUMIFS($E$4:$E$1048576,$B$4:$B$1048576,$B629))</f>
        <v>0.73249738766980144</v>
      </c>
      <c r="G629" s="2" t="str">
        <f>IF($C629="","",VLOOKUP($F629,Tabla5[],2,1))</f>
        <v>B</v>
      </c>
    </row>
    <row r="630" spans="2:7" x14ac:dyDescent="0.2">
      <c r="B630" s="1" t="s">
        <v>2</v>
      </c>
      <c r="C630" s="1">
        <v>300719</v>
      </c>
      <c r="D630" s="1" t="s">
        <v>339</v>
      </c>
      <c r="E630" s="59">
        <v>4</v>
      </c>
      <c r="F630" s="28">
        <f>IF($B630="","",SUMIFS($E$4:E630,$B$4:B630,$B630)/SUMIFS($E$4:$E$1048576,$B$4:$B$1048576,$B630))</f>
        <v>0.73667711598746077</v>
      </c>
      <c r="G630" s="2" t="str">
        <f>IF($C630="","",VLOOKUP($F630,Tabla5[],2,1))</f>
        <v>B</v>
      </c>
    </row>
    <row r="631" spans="2:7" x14ac:dyDescent="0.2">
      <c r="B631" s="1" t="s">
        <v>2</v>
      </c>
      <c r="C631" s="1">
        <v>300612</v>
      </c>
      <c r="D631" s="1" t="s">
        <v>430</v>
      </c>
      <c r="E631" s="59">
        <v>4</v>
      </c>
      <c r="F631" s="28">
        <f>IF($B631="","",SUMIFS($E$4:E631,$B$4:B631,$B631)/SUMIFS($E$4:$E$1048576,$B$4:$B$1048576,$B631))</f>
        <v>0.74085684430512022</v>
      </c>
      <c r="G631" s="2" t="str">
        <f>IF($C631="","",VLOOKUP($F631,Tabla5[],2,1))</f>
        <v>B</v>
      </c>
    </row>
    <row r="632" spans="2:7" x14ac:dyDescent="0.2">
      <c r="B632" s="1" t="s">
        <v>2</v>
      </c>
      <c r="C632" s="1">
        <v>300438</v>
      </c>
      <c r="D632" s="1" t="s">
        <v>570</v>
      </c>
      <c r="E632" s="59">
        <v>4</v>
      </c>
      <c r="F632" s="28">
        <f>IF($B632="","",SUMIFS($E$4:E632,$B$4:B632,$B632)/SUMIFS($E$4:$E$1048576,$B$4:$B$1048576,$B632))</f>
        <v>0.74503657262277956</v>
      </c>
      <c r="G632" s="2" t="str">
        <f>IF($C632="","",VLOOKUP($F632,Tabla5[],2,1))</f>
        <v>B</v>
      </c>
    </row>
    <row r="633" spans="2:7" x14ac:dyDescent="0.2">
      <c r="B633" s="1" t="s">
        <v>2</v>
      </c>
      <c r="C633" s="1">
        <v>300478</v>
      </c>
      <c r="D633" s="1" t="s">
        <v>206</v>
      </c>
      <c r="E633" s="59">
        <v>4</v>
      </c>
      <c r="F633" s="28">
        <f>IF($B633="","",SUMIFS($E$4:E633,$B$4:B633,$B633)/SUMIFS($E$4:$E$1048576,$B$4:$B$1048576,$B633))</f>
        <v>0.7492163009404389</v>
      </c>
      <c r="G633" s="2" t="str">
        <f>IF($C633="","",VLOOKUP($F633,Tabla5[],2,1))</f>
        <v>B</v>
      </c>
    </row>
    <row r="634" spans="2:7" x14ac:dyDescent="0.2">
      <c r="B634" s="1" t="s">
        <v>2</v>
      </c>
      <c r="C634" s="1">
        <v>300445</v>
      </c>
      <c r="D634" s="1" t="s">
        <v>32</v>
      </c>
      <c r="E634" s="59">
        <v>4</v>
      </c>
      <c r="F634" s="28">
        <f>IF($B634="","",SUMIFS($E$4:E634,$B$4:B634,$B634)/SUMIFS($E$4:$E$1048576,$B$4:$B$1048576,$B634))</f>
        <v>0.75339602925809823</v>
      </c>
      <c r="G634" s="2" t="str">
        <f>IF($C634="","",VLOOKUP($F634,Tabla5[],2,1))</f>
        <v>B</v>
      </c>
    </row>
    <row r="635" spans="2:7" x14ac:dyDescent="0.2">
      <c r="B635" s="1" t="s">
        <v>2</v>
      </c>
      <c r="C635" s="1">
        <v>301043</v>
      </c>
      <c r="D635" s="1" t="s">
        <v>36</v>
      </c>
      <c r="E635" s="59">
        <v>4</v>
      </c>
      <c r="F635" s="28">
        <f>IF($B635="","",SUMIFS($E$4:E635,$B$4:B635,$B635)/SUMIFS($E$4:$E$1048576,$B$4:$B$1048576,$B635))</f>
        <v>0.75757575757575757</v>
      </c>
      <c r="G635" s="2" t="str">
        <f>IF($C635="","",VLOOKUP($F635,Tabla5[],2,1))</f>
        <v>B</v>
      </c>
    </row>
    <row r="636" spans="2:7" x14ac:dyDescent="0.2">
      <c r="B636" s="1" t="s">
        <v>2</v>
      </c>
      <c r="C636" s="1">
        <v>300411</v>
      </c>
      <c r="D636" s="1" t="s">
        <v>588</v>
      </c>
      <c r="E636" s="59">
        <v>4</v>
      </c>
      <c r="F636" s="28">
        <f>IF($B636="","",SUMIFS($E$4:E636,$B$4:B636,$B636)/SUMIFS($E$4:$E$1048576,$B$4:$B$1048576,$B636))</f>
        <v>0.76175548589341691</v>
      </c>
      <c r="G636" s="2" t="str">
        <f>IF($C636="","",VLOOKUP($F636,Tabla5[],2,1))</f>
        <v>B</v>
      </c>
    </row>
    <row r="637" spans="2:7" x14ac:dyDescent="0.2">
      <c r="B637" s="1" t="s">
        <v>2</v>
      </c>
      <c r="C637" s="1">
        <v>300394</v>
      </c>
      <c r="D637" s="1" t="s">
        <v>598</v>
      </c>
      <c r="E637" s="59">
        <v>4</v>
      </c>
      <c r="F637" s="28">
        <f>IF($B637="","",SUMIFS($E$4:E637,$B$4:B637,$B637)/SUMIFS($E$4:$E$1048576,$B$4:$B$1048576,$B637))</f>
        <v>0.76593521421107624</v>
      </c>
      <c r="G637" s="2" t="str">
        <f>IF($C637="","",VLOOKUP($F637,Tabla5[],2,1))</f>
        <v>B</v>
      </c>
    </row>
    <row r="638" spans="2:7" x14ac:dyDescent="0.2">
      <c r="B638" s="1" t="s">
        <v>2</v>
      </c>
      <c r="C638" s="1">
        <v>300407</v>
      </c>
      <c r="D638" s="1" t="s">
        <v>584</v>
      </c>
      <c r="E638" s="59">
        <v>4</v>
      </c>
      <c r="F638" s="28">
        <f>IF($B638="","",SUMIFS($E$4:E638,$B$4:B638,$B638)/SUMIFS($E$4:$E$1048576,$B$4:$B$1048576,$B638))</f>
        <v>0.77011494252873558</v>
      </c>
      <c r="G638" s="2" t="str">
        <f>IF($C638="","",VLOOKUP($F638,Tabla5[],2,1))</f>
        <v>B</v>
      </c>
    </row>
    <row r="639" spans="2:7" x14ac:dyDescent="0.2">
      <c r="B639" s="1" t="s">
        <v>2</v>
      </c>
      <c r="C639" s="1">
        <v>300254</v>
      </c>
      <c r="D639" s="1" t="s">
        <v>456</v>
      </c>
      <c r="E639" s="59">
        <v>4</v>
      </c>
      <c r="F639" s="28">
        <f>IF($B639="","",SUMIFS($E$4:E639,$B$4:B639,$B639)/SUMIFS($E$4:$E$1048576,$B$4:$B$1048576,$B639))</f>
        <v>0.77429467084639503</v>
      </c>
      <c r="G639" s="2" t="str">
        <f>IF($C639="","",VLOOKUP($F639,Tabla5[],2,1))</f>
        <v>B</v>
      </c>
    </row>
    <row r="640" spans="2:7" x14ac:dyDescent="0.2">
      <c r="B640" s="1" t="s">
        <v>2</v>
      </c>
      <c r="C640" s="1">
        <v>300900</v>
      </c>
      <c r="D640" s="1" t="s">
        <v>172</v>
      </c>
      <c r="E640" s="59">
        <v>4</v>
      </c>
      <c r="F640" s="28">
        <f>IF($B640="","",SUMIFS($E$4:E640,$B$4:B640,$B640)/SUMIFS($E$4:$E$1048576,$B$4:$B$1048576,$B640))</f>
        <v>0.77847439916405436</v>
      </c>
      <c r="G640" s="2" t="str">
        <f>IF($C640="","",VLOOKUP($F640,Tabla5[],2,1))</f>
        <v>B</v>
      </c>
    </row>
    <row r="641" spans="2:7" x14ac:dyDescent="0.2">
      <c r="B641" s="1" t="s">
        <v>2</v>
      </c>
      <c r="C641" s="1">
        <v>300622</v>
      </c>
      <c r="D641" s="1" t="s">
        <v>133</v>
      </c>
      <c r="E641" s="59">
        <v>4</v>
      </c>
      <c r="F641" s="28">
        <f>IF($B641="","",SUMIFS($E$4:E641,$B$4:B641,$B641)/SUMIFS($E$4:$E$1048576,$B$4:$B$1048576,$B641))</f>
        <v>0.7826541274817137</v>
      </c>
      <c r="G641" s="2" t="str">
        <f>IF($C641="","",VLOOKUP($F641,Tabla5[],2,1))</f>
        <v>B</v>
      </c>
    </row>
    <row r="642" spans="2:7" x14ac:dyDescent="0.2">
      <c r="B642" s="1" t="s">
        <v>2</v>
      </c>
      <c r="C642" s="1">
        <v>301054</v>
      </c>
      <c r="D642" s="1" t="s">
        <v>25</v>
      </c>
      <c r="E642" s="59">
        <v>4</v>
      </c>
      <c r="F642" s="28">
        <f>IF($B642="","",SUMIFS($E$4:E642,$B$4:B642,$B642)/SUMIFS($E$4:$E$1048576,$B$4:$B$1048576,$B642))</f>
        <v>0.78683385579937304</v>
      </c>
      <c r="G642" s="2" t="str">
        <f>IF($C642="","",VLOOKUP($F642,Tabla5[],2,1))</f>
        <v>B</v>
      </c>
    </row>
    <row r="643" spans="2:7" x14ac:dyDescent="0.2">
      <c r="B643" s="1" t="s">
        <v>2</v>
      </c>
      <c r="C643" s="1">
        <v>300491</v>
      </c>
      <c r="D643" s="1" t="s">
        <v>530</v>
      </c>
      <c r="E643" s="59">
        <v>4</v>
      </c>
      <c r="F643" s="28">
        <f>IF($B643="","",SUMIFS($E$4:E643,$B$4:B643,$B643)/SUMIFS($E$4:$E$1048576,$B$4:$B$1048576,$B643))</f>
        <v>0.79101358411703238</v>
      </c>
      <c r="G643" s="2" t="str">
        <f>IF($C643="","",VLOOKUP($F643,Tabla5[],2,1))</f>
        <v>B</v>
      </c>
    </row>
    <row r="644" spans="2:7" x14ac:dyDescent="0.2">
      <c r="B644" s="1" t="s">
        <v>2</v>
      </c>
      <c r="C644" s="1">
        <v>300163</v>
      </c>
      <c r="D644" s="1" t="s">
        <v>746</v>
      </c>
      <c r="E644" s="59">
        <v>4</v>
      </c>
      <c r="F644" s="28">
        <f>IF($B644="","",SUMIFS($E$4:E644,$B$4:B644,$B644)/SUMIFS($E$4:$E$1048576,$B$4:$B$1048576,$B644))</f>
        <v>0.79519331243469171</v>
      </c>
      <c r="G644" s="2" t="str">
        <f>IF($C644="","",VLOOKUP($F644,Tabla5[],2,1))</f>
        <v>B</v>
      </c>
    </row>
    <row r="645" spans="2:7" x14ac:dyDescent="0.2">
      <c r="B645" s="1" t="s">
        <v>2</v>
      </c>
      <c r="C645" s="1">
        <v>300172</v>
      </c>
      <c r="D645" s="1" t="s">
        <v>357</v>
      </c>
      <c r="E645" s="59">
        <v>4</v>
      </c>
      <c r="F645" s="28">
        <f>IF($B645="","",SUMIFS($E$4:E645,$B$4:B645,$B645)/SUMIFS($E$4:$E$1048576,$B$4:$B$1048576,$B645))</f>
        <v>0.79937304075235105</v>
      </c>
      <c r="G645" s="2" t="str">
        <f>IF($C645="","",VLOOKUP($F645,Tabla5[],2,1))</f>
        <v>B</v>
      </c>
    </row>
    <row r="646" spans="2:7" x14ac:dyDescent="0.2">
      <c r="B646" s="1" t="s">
        <v>2</v>
      </c>
      <c r="C646" s="1">
        <v>300433</v>
      </c>
      <c r="D646" s="1" t="s">
        <v>206</v>
      </c>
      <c r="E646" s="59">
        <v>4</v>
      </c>
      <c r="F646" s="28">
        <f>IF($B646="","",SUMIFS($E$4:E646,$B$4:B646,$B646)/SUMIFS($E$4:$E$1048576,$B$4:$B$1048576,$B646))</f>
        <v>0.8035527690700105</v>
      </c>
      <c r="G646" s="2" t="str">
        <f>IF($C646="","",VLOOKUP($F646,Tabla5[],2,1))</f>
        <v>C</v>
      </c>
    </row>
    <row r="647" spans="2:7" x14ac:dyDescent="0.2">
      <c r="B647" s="1" t="s">
        <v>2</v>
      </c>
      <c r="C647" s="1">
        <v>300255</v>
      </c>
      <c r="D647" s="1" t="s">
        <v>692</v>
      </c>
      <c r="E647" s="59">
        <v>4</v>
      </c>
      <c r="F647" s="28">
        <f>IF($B647="","",SUMIFS($E$4:E647,$B$4:B647,$B647)/SUMIFS($E$4:$E$1048576,$B$4:$B$1048576,$B647))</f>
        <v>0.80773249738766983</v>
      </c>
      <c r="G647" s="2" t="str">
        <f>IF($C647="","",VLOOKUP($F647,Tabla5[],2,1))</f>
        <v>C</v>
      </c>
    </row>
    <row r="648" spans="2:7" x14ac:dyDescent="0.2">
      <c r="B648" s="1" t="s">
        <v>2</v>
      </c>
      <c r="C648" s="1">
        <v>300737</v>
      </c>
      <c r="D648" s="1" t="s">
        <v>322</v>
      </c>
      <c r="E648" s="59">
        <v>4</v>
      </c>
      <c r="F648" s="28">
        <f>IF($B648="","",SUMIFS($E$4:E648,$B$4:B648,$B648)/SUMIFS($E$4:$E$1048576,$B$4:$B$1048576,$B648))</f>
        <v>0.81191222570532917</v>
      </c>
      <c r="G648" s="2" t="str">
        <f>IF($C648="","",VLOOKUP($F648,Tabla5[],2,1))</f>
        <v>C</v>
      </c>
    </row>
    <row r="649" spans="2:7" x14ac:dyDescent="0.2">
      <c r="B649" s="1" t="s">
        <v>2</v>
      </c>
      <c r="C649" s="1">
        <v>300837</v>
      </c>
      <c r="D649" s="1" t="s">
        <v>232</v>
      </c>
      <c r="E649" s="59">
        <v>4</v>
      </c>
      <c r="F649" s="28">
        <f>IF($B649="","",SUMIFS($E$4:E649,$B$4:B649,$B649)/SUMIFS($E$4:$E$1048576,$B$4:$B$1048576,$B649))</f>
        <v>0.81609195402298851</v>
      </c>
      <c r="G649" s="2" t="str">
        <f>IF($C649="","",VLOOKUP($F649,Tabla5[],2,1))</f>
        <v>C</v>
      </c>
    </row>
    <row r="650" spans="2:7" x14ac:dyDescent="0.2">
      <c r="B650" s="1" t="s">
        <v>2</v>
      </c>
      <c r="C650" s="1">
        <v>301019</v>
      </c>
      <c r="D650" s="1" t="s">
        <v>58</v>
      </c>
      <c r="E650" s="59">
        <v>4</v>
      </c>
      <c r="F650" s="28">
        <f>IF($B650="","",SUMIFS($E$4:E650,$B$4:B650,$B650)/SUMIFS($E$4:$E$1048576,$B$4:$B$1048576,$B650))</f>
        <v>0.82027168234064785</v>
      </c>
      <c r="G650" s="2" t="str">
        <f>IF($C650="","",VLOOKUP($F650,Tabla5[],2,1))</f>
        <v>C</v>
      </c>
    </row>
    <row r="651" spans="2:7" x14ac:dyDescent="0.2">
      <c r="B651" s="1" t="s">
        <v>2</v>
      </c>
      <c r="C651" s="1">
        <v>300232</v>
      </c>
      <c r="D651" s="1" t="s">
        <v>706</v>
      </c>
      <c r="E651" s="59">
        <v>4</v>
      </c>
      <c r="F651" s="28">
        <f>IF($B651="","",SUMIFS($E$4:E651,$B$4:B651,$B651)/SUMIFS($E$4:$E$1048576,$B$4:$B$1048576,$B651))</f>
        <v>0.82445141065830718</v>
      </c>
      <c r="G651" s="2" t="str">
        <f>IF($C651="","",VLOOKUP($F651,Tabla5[],2,1))</f>
        <v>C</v>
      </c>
    </row>
    <row r="652" spans="2:7" x14ac:dyDescent="0.2">
      <c r="B652" s="1" t="s">
        <v>2</v>
      </c>
      <c r="C652" s="1">
        <v>300201</v>
      </c>
      <c r="D652" s="1" t="s">
        <v>318</v>
      </c>
      <c r="E652" s="59">
        <v>4</v>
      </c>
      <c r="F652" s="28">
        <f>IF($B652="","",SUMIFS($E$4:E652,$B$4:B652,$B652)/SUMIFS($E$4:$E$1048576,$B$4:$B$1048576,$B652))</f>
        <v>0.82863113897596652</v>
      </c>
      <c r="G652" s="2" t="str">
        <f>IF($C652="","",VLOOKUP($F652,Tabla5[],2,1))</f>
        <v>C</v>
      </c>
    </row>
    <row r="653" spans="2:7" x14ac:dyDescent="0.2">
      <c r="B653" s="1" t="s">
        <v>2</v>
      </c>
      <c r="C653" s="1">
        <v>300030</v>
      </c>
      <c r="D653" s="1" t="s">
        <v>581</v>
      </c>
      <c r="E653" s="59">
        <v>4</v>
      </c>
      <c r="F653" s="28">
        <f>IF($B653="","",SUMIFS($E$4:E653,$B$4:B653,$B653)/SUMIFS($E$4:$E$1048576,$B$4:$B$1048576,$B653))</f>
        <v>0.83281086729362597</v>
      </c>
      <c r="G653" s="2" t="str">
        <f>IF($C653="","",VLOOKUP($F653,Tabla5[],2,1))</f>
        <v>C</v>
      </c>
    </row>
    <row r="654" spans="2:7" x14ac:dyDescent="0.2">
      <c r="B654" s="1" t="s">
        <v>2</v>
      </c>
      <c r="C654" s="1">
        <v>300410</v>
      </c>
      <c r="D654" s="1" t="s">
        <v>589</v>
      </c>
      <c r="E654" s="59">
        <v>4</v>
      </c>
      <c r="F654" s="28">
        <f>IF($B654="","",SUMIFS($E$4:E654,$B$4:B654,$B654)/SUMIFS($E$4:$E$1048576,$B$4:$B$1048576,$B654))</f>
        <v>0.8369905956112853</v>
      </c>
      <c r="G654" s="2" t="str">
        <f>IF($C654="","",VLOOKUP($F654,Tabla5[],2,1))</f>
        <v>C</v>
      </c>
    </row>
    <row r="655" spans="2:7" x14ac:dyDescent="0.2">
      <c r="B655" s="1" t="s">
        <v>2</v>
      </c>
      <c r="C655" s="1">
        <v>300662</v>
      </c>
      <c r="D655" s="1" t="s">
        <v>386</v>
      </c>
      <c r="E655" s="59">
        <v>4</v>
      </c>
      <c r="F655" s="28">
        <f>IF($B655="","",SUMIFS($E$4:E655,$B$4:B655,$B655)/SUMIFS($E$4:$E$1048576,$B$4:$B$1048576,$B655))</f>
        <v>0.84117032392894464</v>
      </c>
      <c r="G655" s="2" t="str">
        <f>IF($C655="","",VLOOKUP($F655,Tabla5[],2,1))</f>
        <v>C</v>
      </c>
    </row>
    <row r="656" spans="2:7" x14ac:dyDescent="0.2">
      <c r="B656" s="1" t="s">
        <v>2</v>
      </c>
      <c r="C656" s="1">
        <v>300667</v>
      </c>
      <c r="D656" s="1" t="s">
        <v>382</v>
      </c>
      <c r="E656" s="59">
        <v>4</v>
      </c>
      <c r="F656" s="28">
        <f>IF($B656="","",SUMIFS($E$4:E656,$B$4:B656,$B656)/SUMIFS($E$4:$E$1048576,$B$4:$B$1048576,$B656))</f>
        <v>0.84535005224660398</v>
      </c>
      <c r="G656" s="2" t="str">
        <f>IF($C656="","",VLOOKUP($F656,Tabla5[],2,1))</f>
        <v>C</v>
      </c>
    </row>
    <row r="657" spans="2:7" x14ac:dyDescent="0.2">
      <c r="B657" s="1" t="s">
        <v>2</v>
      </c>
      <c r="C657" s="1">
        <v>300616</v>
      </c>
      <c r="D657" s="1" t="s">
        <v>426</v>
      </c>
      <c r="E657" s="59">
        <v>4</v>
      </c>
      <c r="F657" s="28">
        <f>IF($B657="","",SUMIFS($E$4:E657,$B$4:B657,$B657)/SUMIFS($E$4:$E$1048576,$B$4:$B$1048576,$B657))</f>
        <v>0.84952978056426331</v>
      </c>
      <c r="G657" s="2" t="str">
        <f>IF($C657="","",VLOOKUP($F657,Tabla5[],2,1))</f>
        <v>C</v>
      </c>
    </row>
    <row r="658" spans="2:7" x14ac:dyDescent="0.2">
      <c r="B658" s="1" t="s">
        <v>2</v>
      </c>
      <c r="C658" s="1">
        <v>300571</v>
      </c>
      <c r="D658" s="1" t="s">
        <v>464</v>
      </c>
      <c r="E658" s="59">
        <v>4</v>
      </c>
      <c r="F658" s="28">
        <f>IF($B658="","",SUMIFS($E$4:E658,$B$4:B658,$B658)/SUMIFS($E$4:$E$1048576,$B$4:$B$1048576,$B658))</f>
        <v>0.85370950888192265</v>
      </c>
      <c r="G658" s="2" t="str">
        <f>IF($C658="","",VLOOKUP($F658,Tabla5[],2,1))</f>
        <v>C</v>
      </c>
    </row>
    <row r="659" spans="2:7" x14ac:dyDescent="0.2">
      <c r="B659" s="1" t="s">
        <v>2</v>
      </c>
      <c r="C659" s="1">
        <v>300664</v>
      </c>
      <c r="D659" s="1" t="s">
        <v>385</v>
      </c>
      <c r="E659" s="59">
        <v>3</v>
      </c>
      <c r="F659" s="28">
        <f>IF($B659="","",SUMIFS($E$4:E659,$B$4:B659,$B659)/SUMIFS($E$4:$E$1048576,$B$4:$B$1048576,$B659))</f>
        <v>0.85684430512016718</v>
      </c>
      <c r="G659" s="2" t="str">
        <f>IF($C659="","",VLOOKUP($F659,Tabla5[],2,1))</f>
        <v>C</v>
      </c>
    </row>
    <row r="660" spans="2:7" x14ac:dyDescent="0.2">
      <c r="B660" s="1" t="s">
        <v>2</v>
      </c>
      <c r="C660" s="1">
        <v>300564</v>
      </c>
      <c r="D660" s="1" t="s">
        <v>391</v>
      </c>
      <c r="E660" s="59">
        <v>3</v>
      </c>
      <c r="F660" s="28">
        <f>IF($B660="","",SUMIFS($E$4:E660,$B$4:B660,$B660)/SUMIFS($E$4:$E$1048576,$B$4:$B$1048576,$B660))</f>
        <v>0.85997910135841171</v>
      </c>
      <c r="G660" s="2" t="str">
        <f>IF($C660="","",VLOOKUP($F660,Tabla5[],2,1))</f>
        <v>C</v>
      </c>
    </row>
    <row r="661" spans="2:7" x14ac:dyDescent="0.2">
      <c r="B661" s="1" t="s">
        <v>2</v>
      </c>
      <c r="C661" s="1">
        <v>300992</v>
      </c>
      <c r="D661" s="1" t="s">
        <v>84</v>
      </c>
      <c r="E661" s="59">
        <v>3</v>
      </c>
      <c r="F661" s="28">
        <f>IF($B661="","",SUMIFS($E$4:E661,$B$4:B661,$B661)/SUMIFS($E$4:$E$1048576,$B$4:$B$1048576,$B661))</f>
        <v>0.86311389759665624</v>
      </c>
      <c r="G661" s="2" t="str">
        <f>IF($C661="","",VLOOKUP($F661,Tabla5[],2,1))</f>
        <v>C</v>
      </c>
    </row>
    <row r="662" spans="2:7" x14ac:dyDescent="0.2">
      <c r="B662" s="1" t="s">
        <v>2</v>
      </c>
      <c r="C662" s="1">
        <v>300746</v>
      </c>
      <c r="D662" s="1" t="s">
        <v>315</v>
      </c>
      <c r="E662" s="59">
        <v>3</v>
      </c>
      <c r="F662" s="28">
        <f>IF($B662="","",SUMIFS($E$4:E662,$B$4:B662,$B662)/SUMIFS($E$4:$E$1048576,$B$4:$B$1048576,$B662))</f>
        <v>0.86624869383490077</v>
      </c>
      <c r="G662" s="2" t="str">
        <f>IF($C662="","",VLOOKUP($F662,Tabla5[],2,1))</f>
        <v>C</v>
      </c>
    </row>
    <row r="663" spans="2:7" x14ac:dyDescent="0.2">
      <c r="B663" s="1" t="s">
        <v>2</v>
      </c>
      <c r="C663" s="1">
        <v>301056</v>
      </c>
      <c r="D663" s="1" t="s">
        <v>23</v>
      </c>
      <c r="E663" s="59">
        <v>3</v>
      </c>
      <c r="F663" s="28">
        <f>IF($B663="","",SUMIFS($E$4:E663,$B$4:B663,$B663)/SUMIFS($E$4:$E$1048576,$B$4:$B$1048576,$B663))</f>
        <v>0.86938349007314519</v>
      </c>
      <c r="G663" s="2" t="str">
        <f>IF($C663="","",VLOOKUP($F663,Tabla5[],2,1))</f>
        <v>C</v>
      </c>
    </row>
    <row r="664" spans="2:7" x14ac:dyDescent="0.2">
      <c r="B664" s="1" t="s">
        <v>2</v>
      </c>
      <c r="C664" s="1">
        <v>300174</v>
      </c>
      <c r="D664" s="1" t="s">
        <v>581</v>
      </c>
      <c r="E664" s="59">
        <v>3</v>
      </c>
      <c r="F664" s="28">
        <f>IF($B664="","",SUMIFS($E$4:E664,$B$4:B664,$B664)/SUMIFS($E$4:$E$1048576,$B$4:$B$1048576,$B664))</f>
        <v>0.87251828631138972</v>
      </c>
      <c r="G664" s="2" t="str">
        <f>IF($C664="","",VLOOKUP($F664,Tabla5[],2,1))</f>
        <v>C</v>
      </c>
    </row>
    <row r="665" spans="2:7" x14ac:dyDescent="0.2">
      <c r="B665" s="1" t="s">
        <v>2</v>
      </c>
      <c r="C665" s="1">
        <v>300926</v>
      </c>
      <c r="D665" s="1" t="s">
        <v>146</v>
      </c>
      <c r="E665" s="59">
        <v>3</v>
      </c>
      <c r="F665" s="28">
        <f>IF($B665="","",SUMIFS($E$4:E665,$B$4:B665,$B665)/SUMIFS($E$4:$E$1048576,$B$4:$B$1048576,$B665))</f>
        <v>0.87565308254963425</v>
      </c>
      <c r="G665" s="2" t="str">
        <f>IF($C665="","",VLOOKUP($F665,Tabla5[],2,1))</f>
        <v>C</v>
      </c>
    </row>
    <row r="666" spans="2:7" x14ac:dyDescent="0.2">
      <c r="B666" s="1" t="s">
        <v>2</v>
      </c>
      <c r="C666" s="1">
        <v>300579</v>
      </c>
      <c r="D666" s="1" t="s">
        <v>458</v>
      </c>
      <c r="E666" s="59">
        <v>3</v>
      </c>
      <c r="F666" s="28">
        <f>IF($B666="","",SUMIFS($E$4:E666,$B$4:B666,$B666)/SUMIFS($E$4:$E$1048576,$B$4:$B$1048576,$B666))</f>
        <v>0.87878787878787878</v>
      </c>
      <c r="G666" s="2" t="str">
        <f>IF($C666="","",VLOOKUP($F666,Tabla5[],2,1))</f>
        <v>C</v>
      </c>
    </row>
    <row r="667" spans="2:7" x14ac:dyDescent="0.2">
      <c r="B667" s="1" t="s">
        <v>2</v>
      </c>
      <c r="C667" s="1">
        <v>300721</v>
      </c>
      <c r="D667" s="1" t="s">
        <v>337</v>
      </c>
      <c r="E667" s="59">
        <v>3</v>
      </c>
      <c r="F667" s="28">
        <f>IF($B667="","",SUMIFS($E$4:E667,$B$4:B667,$B667)/SUMIFS($E$4:$E$1048576,$B$4:$B$1048576,$B667))</f>
        <v>0.88192267502612331</v>
      </c>
      <c r="G667" s="2" t="str">
        <f>IF($C667="","",VLOOKUP($F667,Tabla5[],2,1))</f>
        <v>C</v>
      </c>
    </row>
    <row r="668" spans="2:7" x14ac:dyDescent="0.2">
      <c r="B668" s="1" t="s">
        <v>2</v>
      </c>
      <c r="C668" s="1">
        <v>300773</v>
      </c>
      <c r="D668" s="1" t="s">
        <v>291</v>
      </c>
      <c r="E668" s="59">
        <v>3</v>
      </c>
      <c r="F668" s="28">
        <f>IF($B668="","",SUMIFS($E$4:E668,$B$4:B668,$B668)/SUMIFS($E$4:$E$1048576,$B$4:$B$1048576,$B668))</f>
        <v>0.88505747126436785</v>
      </c>
      <c r="G668" s="2" t="str">
        <f>IF($C668="","",VLOOKUP($F668,Tabla5[],2,1))</f>
        <v>C</v>
      </c>
    </row>
    <row r="669" spans="2:7" x14ac:dyDescent="0.2">
      <c r="B669" s="1" t="s">
        <v>2</v>
      </c>
      <c r="C669" s="1">
        <v>301051</v>
      </c>
      <c r="D669" s="1" t="s">
        <v>28</v>
      </c>
      <c r="E669" s="59">
        <v>3</v>
      </c>
      <c r="F669" s="28">
        <f>IF($B669="","",SUMIFS($E$4:E669,$B$4:B669,$B669)/SUMIFS($E$4:$E$1048576,$B$4:$B$1048576,$B669))</f>
        <v>0.88819226750261238</v>
      </c>
      <c r="G669" s="2" t="str">
        <f>IF($C669="","",VLOOKUP($F669,Tabla5[],2,1))</f>
        <v>C</v>
      </c>
    </row>
    <row r="670" spans="2:7" x14ac:dyDescent="0.2">
      <c r="B670" s="1" t="s">
        <v>2</v>
      </c>
      <c r="C670" s="1">
        <v>300238</v>
      </c>
      <c r="D670" s="1" t="s">
        <v>357</v>
      </c>
      <c r="E670" s="59">
        <v>3</v>
      </c>
      <c r="F670" s="28">
        <f>IF($B670="","",SUMIFS($E$4:E670,$B$4:B670,$B670)/SUMIFS($E$4:$E$1048576,$B$4:$B$1048576,$B670))</f>
        <v>0.8913270637408568</v>
      </c>
      <c r="G670" s="2" t="str">
        <f>IF($C670="","",VLOOKUP($F670,Tabla5[],2,1))</f>
        <v>C</v>
      </c>
    </row>
    <row r="671" spans="2:7" x14ac:dyDescent="0.2">
      <c r="B671" s="1" t="s">
        <v>2</v>
      </c>
      <c r="C671" s="1">
        <v>300511</v>
      </c>
      <c r="D671" s="1" t="s">
        <v>235</v>
      </c>
      <c r="E671" s="59">
        <v>3</v>
      </c>
      <c r="F671" s="28">
        <f>IF($B671="","",SUMIFS($E$4:E671,$B$4:B671,$B671)/SUMIFS($E$4:$E$1048576,$B$4:$B$1048576,$B671))</f>
        <v>0.89446185997910133</v>
      </c>
      <c r="G671" s="2" t="str">
        <f>IF($C671="","",VLOOKUP($F671,Tabla5[],2,1))</f>
        <v>C</v>
      </c>
    </row>
    <row r="672" spans="2:7" x14ac:dyDescent="0.2">
      <c r="B672" s="1" t="s">
        <v>2</v>
      </c>
      <c r="C672" s="1">
        <v>300253</v>
      </c>
      <c r="D672" s="1" t="s">
        <v>468</v>
      </c>
      <c r="E672" s="59">
        <v>3</v>
      </c>
      <c r="F672" s="28">
        <f>IF($B672="","",SUMIFS($E$4:E672,$B$4:B672,$B672)/SUMIFS($E$4:$E$1048576,$B$4:$B$1048576,$B672))</f>
        <v>0.89759665621734586</v>
      </c>
      <c r="G672" s="2" t="str">
        <f>IF($C672="","",VLOOKUP($F672,Tabla5[],2,1))</f>
        <v>C</v>
      </c>
    </row>
    <row r="673" spans="2:7" x14ac:dyDescent="0.2">
      <c r="B673" s="1" t="s">
        <v>2</v>
      </c>
      <c r="C673" s="1">
        <v>300578</v>
      </c>
      <c r="D673" s="1" t="s">
        <v>215</v>
      </c>
      <c r="E673" s="59">
        <v>3</v>
      </c>
      <c r="F673" s="28">
        <f>IF($B673="","",SUMIFS($E$4:E673,$B$4:B673,$B673)/SUMIFS($E$4:$E$1048576,$B$4:$B$1048576,$B673))</f>
        <v>0.90073145245559039</v>
      </c>
      <c r="G673" s="2" t="str">
        <f>IF($C673="","",VLOOKUP($F673,Tabla5[],2,1))</f>
        <v>C</v>
      </c>
    </row>
    <row r="674" spans="2:7" x14ac:dyDescent="0.2">
      <c r="B674" s="1" t="s">
        <v>2</v>
      </c>
      <c r="C674" s="1">
        <v>300613</v>
      </c>
      <c r="D674" s="1" t="s">
        <v>429</v>
      </c>
      <c r="E674" s="59">
        <v>3</v>
      </c>
      <c r="F674" s="28">
        <f>IF($B674="","",SUMIFS($E$4:E674,$B$4:B674,$B674)/SUMIFS($E$4:$E$1048576,$B$4:$B$1048576,$B674))</f>
        <v>0.90386624869383492</v>
      </c>
      <c r="G674" s="2" t="str">
        <f>IF($C674="","",VLOOKUP($F674,Tabla5[],2,1))</f>
        <v>C</v>
      </c>
    </row>
    <row r="675" spans="2:7" x14ac:dyDescent="0.2">
      <c r="B675" s="1" t="s">
        <v>2</v>
      </c>
      <c r="C675" s="1">
        <v>300707</v>
      </c>
      <c r="D675" s="1" t="s">
        <v>350</v>
      </c>
      <c r="E675" s="59">
        <v>3</v>
      </c>
      <c r="F675" s="28">
        <f>IF($B675="","",SUMIFS($E$4:E675,$B$4:B675,$B675)/SUMIFS($E$4:$E$1048576,$B$4:$B$1048576,$B675))</f>
        <v>0.90700104493207945</v>
      </c>
      <c r="G675" s="2" t="str">
        <f>IF($C675="","",VLOOKUP($F675,Tabla5[],2,1))</f>
        <v>C</v>
      </c>
    </row>
    <row r="676" spans="2:7" x14ac:dyDescent="0.2">
      <c r="B676" s="1" t="s">
        <v>2</v>
      </c>
      <c r="C676" s="1">
        <v>300176</v>
      </c>
      <c r="D676" s="1" t="s">
        <v>258</v>
      </c>
      <c r="E676" s="59">
        <v>3</v>
      </c>
      <c r="F676" s="28">
        <f>IF($B676="","",SUMIFS($E$4:E676,$B$4:B676,$B676)/SUMIFS($E$4:$E$1048576,$B$4:$B$1048576,$B676))</f>
        <v>0.91013584117032398</v>
      </c>
      <c r="G676" s="2" t="str">
        <f>IF($C676="","",VLOOKUP($F676,Tabla5[],2,1))</f>
        <v>C</v>
      </c>
    </row>
    <row r="677" spans="2:7" x14ac:dyDescent="0.2">
      <c r="B677" s="1" t="s">
        <v>2</v>
      </c>
      <c r="C677" s="1">
        <v>300432</v>
      </c>
      <c r="D677" s="1" t="s">
        <v>573</v>
      </c>
      <c r="E677" s="59">
        <v>3</v>
      </c>
      <c r="F677" s="28">
        <f>IF($B677="","",SUMIFS($E$4:E677,$B$4:B677,$B677)/SUMIFS($E$4:$E$1048576,$B$4:$B$1048576,$B677))</f>
        <v>0.9132706374085684</v>
      </c>
      <c r="G677" s="2" t="str">
        <f>IF($C677="","",VLOOKUP($F677,Tabla5[],2,1))</f>
        <v>C</v>
      </c>
    </row>
    <row r="678" spans="2:7" x14ac:dyDescent="0.2">
      <c r="B678" s="1" t="s">
        <v>2</v>
      </c>
      <c r="C678" s="1">
        <v>300836</v>
      </c>
      <c r="D678" s="1" t="s">
        <v>233</v>
      </c>
      <c r="E678" s="59">
        <v>3</v>
      </c>
      <c r="F678" s="28">
        <f>IF($B678="","",SUMIFS($E$4:E678,$B$4:B678,$B678)/SUMIFS($E$4:$E$1048576,$B$4:$B$1048576,$B678))</f>
        <v>0.91640543364681293</v>
      </c>
      <c r="G678" s="2" t="str">
        <f>IF($C678="","",VLOOKUP($F678,Tabla5[],2,1))</f>
        <v>C</v>
      </c>
    </row>
    <row r="679" spans="2:7" x14ac:dyDescent="0.2">
      <c r="B679" s="1" t="s">
        <v>2</v>
      </c>
      <c r="C679" s="1">
        <v>300563</v>
      </c>
      <c r="D679" s="1" t="s">
        <v>468</v>
      </c>
      <c r="E679" s="59">
        <v>3</v>
      </c>
      <c r="F679" s="28">
        <f>IF($B679="","",SUMIFS($E$4:E679,$B$4:B679,$B679)/SUMIFS($E$4:$E$1048576,$B$4:$B$1048576,$B679))</f>
        <v>0.91954022988505746</v>
      </c>
      <c r="G679" s="2" t="str">
        <f>IF($C679="","",VLOOKUP($F679,Tabla5[],2,1))</f>
        <v>C</v>
      </c>
    </row>
    <row r="680" spans="2:7" x14ac:dyDescent="0.2">
      <c r="B680" s="1" t="s">
        <v>2</v>
      </c>
      <c r="C680" s="1">
        <v>300127</v>
      </c>
      <c r="D680" s="1" t="s">
        <v>456</v>
      </c>
      <c r="E680" s="59">
        <v>3</v>
      </c>
      <c r="F680" s="28">
        <f>IF($B680="","",SUMIFS($E$4:E680,$B$4:B680,$B680)/SUMIFS($E$4:$E$1048576,$B$4:$B$1048576,$B680))</f>
        <v>0.92267502612330199</v>
      </c>
      <c r="G680" s="2" t="str">
        <f>IF($C680="","",VLOOKUP($F680,Tabla5[],2,1))</f>
        <v>C</v>
      </c>
    </row>
    <row r="681" spans="2:7" x14ac:dyDescent="0.2">
      <c r="B681" s="1" t="s">
        <v>2</v>
      </c>
      <c r="C681" s="1">
        <v>301050</v>
      </c>
      <c r="D681" s="1" t="s">
        <v>29</v>
      </c>
      <c r="E681" s="59">
        <v>3</v>
      </c>
      <c r="F681" s="28">
        <f>IF($B681="","",SUMIFS($E$4:E681,$B$4:B681,$B681)/SUMIFS($E$4:$E$1048576,$B$4:$B$1048576,$B681))</f>
        <v>0.92580982236154652</v>
      </c>
      <c r="G681" s="2" t="str">
        <f>IF($C681="","",VLOOKUP($F681,Tabla5[],2,1))</f>
        <v>C</v>
      </c>
    </row>
    <row r="682" spans="2:7" x14ac:dyDescent="0.2">
      <c r="B682" s="1" t="s">
        <v>2</v>
      </c>
      <c r="C682" s="1">
        <v>300179</v>
      </c>
      <c r="D682" s="1" t="s">
        <v>742</v>
      </c>
      <c r="E682" s="59">
        <v>3</v>
      </c>
      <c r="F682" s="28">
        <f>IF($B682="","",SUMIFS($E$4:E682,$B$4:B682,$B682)/SUMIFS($E$4:$E$1048576,$B$4:$B$1048576,$B682))</f>
        <v>0.92894461859979105</v>
      </c>
      <c r="G682" s="2" t="str">
        <f>IF($C682="","",VLOOKUP($F682,Tabla5[],2,1))</f>
        <v>C</v>
      </c>
    </row>
    <row r="683" spans="2:7" x14ac:dyDescent="0.2">
      <c r="B683" s="1" t="s">
        <v>2</v>
      </c>
      <c r="C683" s="1">
        <v>301053</v>
      </c>
      <c r="D683" s="1" t="s">
        <v>26</v>
      </c>
      <c r="E683" s="59">
        <v>3</v>
      </c>
      <c r="F683" s="28">
        <f>IF($B683="","",SUMIFS($E$4:E683,$B$4:B683,$B683)/SUMIFS($E$4:$E$1048576,$B$4:$B$1048576,$B683))</f>
        <v>0.93207941483803558</v>
      </c>
      <c r="G683" s="2" t="str">
        <f>IF($C683="","",VLOOKUP($F683,Tabla5[],2,1))</f>
        <v>C</v>
      </c>
    </row>
    <row r="684" spans="2:7" x14ac:dyDescent="0.2">
      <c r="B684" s="1" t="s">
        <v>2</v>
      </c>
      <c r="C684" s="1">
        <v>300164</v>
      </c>
      <c r="D684" s="1" t="s">
        <v>468</v>
      </c>
      <c r="E684" s="59">
        <v>3</v>
      </c>
      <c r="F684" s="28">
        <f>IF($B684="","",SUMIFS($E$4:E684,$B$4:B684,$B684)/SUMIFS($E$4:$E$1048576,$B$4:$B$1048576,$B684))</f>
        <v>0.93521421107628</v>
      </c>
      <c r="G684" s="2" t="str">
        <f>IF($C684="","",VLOOKUP($F684,Tabla5[],2,1))</f>
        <v>C</v>
      </c>
    </row>
    <row r="685" spans="2:7" x14ac:dyDescent="0.2">
      <c r="B685" s="1" t="s">
        <v>2</v>
      </c>
      <c r="C685" s="1">
        <v>300330</v>
      </c>
      <c r="D685" s="1" t="s">
        <v>468</v>
      </c>
      <c r="E685" s="59">
        <v>3</v>
      </c>
      <c r="F685" s="28">
        <f>IF($B685="","",SUMIFS($E$4:E685,$B$4:B685,$B685)/SUMIFS($E$4:$E$1048576,$B$4:$B$1048576,$B685))</f>
        <v>0.93834900731452453</v>
      </c>
      <c r="G685" s="2" t="str">
        <f>IF($C685="","",VLOOKUP($F685,Tabla5[],2,1))</f>
        <v>C</v>
      </c>
    </row>
    <row r="686" spans="2:7" x14ac:dyDescent="0.2">
      <c r="B686" s="1" t="s">
        <v>2</v>
      </c>
      <c r="C686" s="1">
        <v>300135</v>
      </c>
      <c r="D686" s="1" t="s">
        <v>262</v>
      </c>
      <c r="E686" s="59">
        <v>3</v>
      </c>
      <c r="F686" s="28">
        <f>IF($B686="","",SUMIFS($E$4:E686,$B$4:B686,$B686)/SUMIFS($E$4:$E$1048576,$B$4:$B$1048576,$B686))</f>
        <v>0.94148380355276906</v>
      </c>
      <c r="G686" s="2" t="str">
        <f>IF($C686="","",VLOOKUP($F686,Tabla5[],2,1))</f>
        <v>C</v>
      </c>
    </row>
    <row r="687" spans="2:7" x14ac:dyDescent="0.2">
      <c r="B687" s="1" t="s">
        <v>2</v>
      </c>
      <c r="C687" s="1">
        <v>301049</v>
      </c>
      <c r="D687" s="1" t="s">
        <v>30</v>
      </c>
      <c r="E687" s="59">
        <v>2</v>
      </c>
      <c r="F687" s="28">
        <f>IF($B687="","",SUMIFS($E$4:E687,$B$4:B687,$B687)/SUMIFS($E$4:$E$1048576,$B$4:$B$1048576,$B687))</f>
        <v>0.94357366771159878</v>
      </c>
      <c r="G687" s="2" t="str">
        <f>IF($C687="","",VLOOKUP($F687,Tabla5[],2,1))</f>
        <v>C</v>
      </c>
    </row>
    <row r="688" spans="2:7" x14ac:dyDescent="0.2">
      <c r="B688" s="1" t="s">
        <v>2</v>
      </c>
      <c r="C688" s="1">
        <v>300735</v>
      </c>
      <c r="D688" s="1" t="s">
        <v>324</v>
      </c>
      <c r="E688" s="59">
        <v>2</v>
      </c>
      <c r="F688" s="28">
        <f>IF($B688="","",SUMIFS($E$4:E688,$B$4:B688,$B688)/SUMIFS($E$4:$E$1048576,$B$4:$B$1048576,$B688))</f>
        <v>0.9456635318704284</v>
      </c>
      <c r="G688" s="2" t="str">
        <f>IF($C688="","",VLOOKUP($F688,Tabla5[],2,1))</f>
        <v>C</v>
      </c>
    </row>
    <row r="689" spans="2:7" x14ac:dyDescent="0.2">
      <c r="B689" s="1" t="s">
        <v>2</v>
      </c>
      <c r="C689" s="1">
        <v>300423</v>
      </c>
      <c r="D689" s="1" t="s">
        <v>580</v>
      </c>
      <c r="E689" s="59">
        <v>2</v>
      </c>
      <c r="F689" s="28">
        <f>IF($B689="","",SUMIFS($E$4:E689,$B$4:B689,$B689)/SUMIFS($E$4:$E$1048576,$B$4:$B$1048576,$B689))</f>
        <v>0.94775339602925812</v>
      </c>
      <c r="G689" s="2" t="str">
        <f>IF($C689="","",VLOOKUP($F689,Tabla5[],2,1))</f>
        <v>C</v>
      </c>
    </row>
    <row r="690" spans="2:7" x14ac:dyDescent="0.2">
      <c r="B690" s="1" t="s">
        <v>2</v>
      </c>
      <c r="C690" s="1">
        <v>300346</v>
      </c>
      <c r="D690" s="1" t="s">
        <v>342</v>
      </c>
      <c r="E690" s="59">
        <v>2</v>
      </c>
      <c r="F690" s="28">
        <f>IF($B690="","",SUMIFS($E$4:E690,$B$4:B690,$B690)/SUMIFS($E$4:$E$1048576,$B$4:$B$1048576,$B690))</f>
        <v>0.94984326018808773</v>
      </c>
      <c r="G690" s="2" t="str">
        <f>IF($C690="","",VLOOKUP($F690,Tabla5[],2,1))</f>
        <v>C</v>
      </c>
    </row>
    <row r="691" spans="2:7" x14ac:dyDescent="0.2">
      <c r="B691" s="1" t="s">
        <v>2</v>
      </c>
      <c r="C691" s="1">
        <v>300434</v>
      </c>
      <c r="D691" s="1" t="s">
        <v>276</v>
      </c>
      <c r="E691" s="59">
        <v>2</v>
      </c>
      <c r="F691" s="28">
        <f>IF($B691="","",SUMIFS($E$4:E691,$B$4:B691,$B691)/SUMIFS($E$4:$E$1048576,$B$4:$B$1048576,$B691))</f>
        <v>0.95193312434691746</v>
      </c>
      <c r="G691" s="2" t="str">
        <f>IF($C691="","",VLOOKUP($F691,Tabla5[],2,1))</f>
        <v>C</v>
      </c>
    </row>
    <row r="692" spans="2:7" x14ac:dyDescent="0.2">
      <c r="B692" s="1" t="s">
        <v>2</v>
      </c>
      <c r="C692" s="1">
        <v>300576</v>
      </c>
      <c r="D692" s="1" t="s">
        <v>459</v>
      </c>
      <c r="E692" s="59">
        <v>2</v>
      </c>
      <c r="F692" s="28">
        <f>IF($B692="","",SUMIFS($E$4:E692,$B$4:B692,$B692)/SUMIFS($E$4:$E$1048576,$B$4:$B$1048576,$B692))</f>
        <v>0.95402298850574707</v>
      </c>
      <c r="G692" s="2" t="str">
        <f>IF($C692="","",VLOOKUP($F692,Tabla5[],2,1))</f>
        <v>C</v>
      </c>
    </row>
    <row r="693" spans="2:7" x14ac:dyDescent="0.2">
      <c r="B693" s="1" t="s">
        <v>2</v>
      </c>
      <c r="C693" s="1">
        <v>300913</v>
      </c>
      <c r="D693" s="1" t="s">
        <v>159</v>
      </c>
      <c r="E693" s="59">
        <v>2</v>
      </c>
      <c r="F693" s="28">
        <f>IF($B693="","",SUMIFS($E$4:E693,$B$4:B693,$B693)/SUMIFS($E$4:$E$1048576,$B$4:$B$1048576,$B693))</f>
        <v>0.9561128526645768</v>
      </c>
      <c r="G693" s="2" t="str">
        <f>IF($C693="","",VLOOKUP($F693,Tabla5[],2,1))</f>
        <v>C</v>
      </c>
    </row>
    <row r="694" spans="2:7" x14ac:dyDescent="0.2">
      <c r="B694" s="1" t="s">
        <v>2</v>
      </c>
      <c r="C694" s="1">
        <v>300955</v>
      </c>
      <c r="D694" s="1" t="s">
        <v>120</v>
      </c>
      <c r="E694" s="59">
        <v>2</v>
      </c>
      <c r="F694" s="28">
        <f>IF($B694="","",SUMIFS($E$4:E694,$B$4:B694,$B694)/SUMIFS($E$4:$E$1048576,$B$4:$B$1048576,$B694))</f>
        <v>0.95820271682340652</v>
      </c>
      <c r="G694" s="2" t="str">
        <f>IF($C694="","",VLOOKUP($F694,Tabla5[],2,1))</f>
        <v>C</v>
      </c>
    </row>
    <row r="695" spans="2:7" x14ac:dyDescent="0.2">
      <c r="B695" s="1" t="s">
        <v>2</v>
      </c>
      <c r="C695" s="1">
        <v>300144</v>
      </c>
      <c r="D695" s="1" t="s">
        <v>756</v>
      </c>
      <c r="E695" s="59">
        <v>2</v>
      </c>
      <c r="F695" s="28">
        <f>IF($B695="","",SUMIFS($E$4:E695,$B$4:B695,$B695)/SUMIFS($E$4:$E$1048576,$B$4:$B$1048576,$B695))</f>
        <v>0.96029258098223613</v>
      </c>
      <c r="G695" s="2" t="str">
        <f>IF($C695="","",VLOOKUP($F695,Tabla5[],2,1))</f>
        <v>C</v>
      </c>
    </row>
    <row r="696" spans="2:7" x14ac:dyDescent="0.2">
      <c r="B696" s="1" t="s">
        <v>2</v>
      </c>
      <c r="C696" s="1">
        <v>300430</v>
      </c>
      <c r="D696" s="1" t="s">
        <v>575</v>
      </c>
      <c r="E696" s="59">
        <v>2</v>
      </c>
      <c r="F696" s="28">
        <f>IF($B696="","",SUMIFS($E$4:E696,$B$4:B696,$B696)/SUMIFS($E$4:$E$1048576,$B$4:$B$1048576,$B696))</f>
        <v>0.96238244514106586</v>
      </c>
      <c r="G696" s="2" t="str">
        <f>IF($C696="","",VLOOKUP($F696,Tabla5[],2,1))</f>
        <v>C</v>
      </c>
    </row>
    <row r="697" spans="2:7" x14ac:dyDescent="0.2">
      <c r="B697" s="1" t="s">
        <v>2</v>
      </c>
      <c r="C697" s="1">
        <v>300130</v>
      </c>
      <c r="D697" s="1" t="s">
        <v>436</v>
      </c>
      <c r="E697" s="59">
        <v>2</v>
      </c>
      <c r="F697" s="28">
        <f>IF($B697="","",SUMIFS($E$4:E697,$B$4:B697,$B697)/SUMIFS($E$4:$E$1048576,$B$4:$B$1048576,$B697))</f>
        <v>0.96447230929989547</v>
      </c>
      <c r="G697" s="2" t="str">
        <f>IF($C697="","",VLOOKUP($F697,Tabla5[],2,1))</f>
        <v>C</v>
      </c>
    </row>
    <row r="698" spans="2:7" x14ac:dyDescent="0.2">
      <c r="B698" s="1" t="s">
        <v>2</v>
      </c>
      <c r="C698" s="1">
        <v>300129</v>
      </c>
      <c r="D698" s="1" t="s">
        <v>276</v>
      </c>
      <c r="E698" s="59">
        <v>2</v>
      </c>
      <c r="F698" s="28">
        <f>IF($B698="","",SUMIFS($E$4:E698,$B$4:B698,$B698)/SUMIFS($E$4:$E$1048576,$B$4:$B$1048576,$B698))</f>
        <v>0.96656217345872519</v>
      </c>
      <c r="G698" s="2" t="str">
        <f>IF($C698="","",VLOOKUP($F698,Tabla5[],2,1))</f>
        <v>C</v>
      </c>
    </row>
    <row r="699" spans="2:7" x14ac:dyDescent="0.2">
      <c r="B699" s="1" t="s">
        <v>2</v>
      </c>
      <c r="C699" s="1">
        <v>301047</v>
      </c>
      <c r="D699" s="1" t="s">
        <v>32</v>
      </c>
      <c r="E699" s="59">
        <v>2</v>
      </c>
      <c r="F699" s="28">
        <f>IF($B699="","",SUMIFS($E$4:E699,$B$4:B699,$B699)/SUMIFS($E$4:$E$1048576,$B$4:$B$1048576,$B699))</f>
        <v>0.96865203761755481</v>
      </c>
      <c r="G699" s="2" t="str">
        <f>IF($C699="","",VLOOKUP($F699,Tabla5[],2,1))</f>
        <v>C</v>
      </c>
    </row>
    <row r="700" spans="2:7" x14ac:dyDescent="0.2">
      <c r="B700" s="1" t="s">
        <v>2</v>
      </c>
      <c r="C700" s="1">
        <v>300581</v>
      </c>
      <c r="D700" s="1" t="s">
        <v>456</v>
      </c>
      <c r="E700" s="59">
        <v>2</v>
      </c>
      <c r="F700" s="28">
        <f>IF($B700="","",SUMIFS($E$4:E700,$B$4:B700,$B700)/SUMIFS($E$4:$E$1048576,$B$4:$B$1048576,$B700))</f>
        <v>0.97074190177638453</v>
      </c>
      <c r="G700" s="2" t="str">
        <f>IF($C700="","",VLOOKUP($F700,Tabla5[],2,1))</f>
        <v>C</v>
      </c>
    </row>
    <row r="701" spans="2:7" x14ac:dyDescent="0.2">
      <c r="B701" s="1" t="s">
        <v>2</v>
      </c>
      <c r="C701" s="1">
        <v>300606</v>
      </c>
      <c r="D701" s="1" t="s">
        <v>436</v>
      </c>
      <c r="E701" s="59">
        <v>2</v>
      </c>
      <c r="F701" s="28">
        <f>IF($B701="","",SUMIFS($E$4:E701,$B$4:B701,$B701)/SUMIFS($E$4:$E$1048576,$B$4:$B$1048576,$B701))</f>
        <v>0.97283176593521425</v>
      </c>
      <c r="G701" s="2" t="str">
        <f>IF($C701="","",VLOOKUP($F701,Tabla5[],2,1))</f>
        <v>C</v>
      </c>
    </row>
    <row r="702" spans="2:7" x14ac:dyDescent="0.2">
      <c r="B702" s="1" t="s">
        <v>2</v>
      </c>
      <c r="C702" s="1">
        <v>300741</v>
      </c>
      <c r="D702" s="1" t="s">
        <v>84</v>
      </c>
      <c r="E702" s="59">
        <v>2</v>
      </c>
      <c r="F702" s="28">
        <f>IF($B702="","",SUMIFS($E$4:E702,$B$4:B702,$B702)/SUMIFS($E$4:$E$1048576,$B$4:$B$1048576,$B702))</f>
        <v>0.97492163009404387</v>
      </c>
      <c r="G702" s="2" t="str">
        <f>IF($C702="","",VLOOKUP($F702,Tabla5[],2,1))</f>
        <v>C</v>
      </c>
    </row>
    <row r="703" spans="2:7" x14ac:dyDescent="0.2">
      <c r="B703" s="1" t="s">
        <v>2</v>
      </c>
      <c r="C703" s="1">
        <v>300792</v>
      </c>
      <c r="D703" s="1" t="s">
        <v>274</v>
      </c>
      <c r="E703" s="59">
        <v>2</v>
      </c>
      <c r="F703" s="28">
        <f>IF($B703="","",SUMIFS($E$4:E703,$B$4:B703,$B703)/SUMIFS($E$4:$E$1048576,$B$4:$B$1048576,$B703))</f>
        <v>0.97701149425287359</v>
      </c>
      <c r="G703" s="2" t="str">
        <f>IF($C703="","",VLOOKUP($F703,Tabla5[],2,1))</f>
        <v>C</v>
      </c>
    </row>
    <row r="704" spans="2:7" x14ac:dyDescent="0.2">
      <c r="B704" s="1" t="s">
        <v>2</v>
      </c>
      <c r="C704" s="1">
        <v>300614</v>
      </c>
      <c r="D704" s="1" t="s">
        <v>428</v>
      </c>
      <c r="E704" s="59">
        <v>2</v>
      </c>
      <c r="F704" s="28">
        <f>IF($B704="","",SUMIFS($E$4:E704,$B$4:B704,$B704)/SUMIFS($E$4:$E$1048576,$B$4:$B$1048576,$B704))</f>
        <v>0.9791013584117032</v>
      </c>
      <c r="G704" s="2" t="str">
        <f>IF($C704="","",VLOOKUP($F704,Tabla5[],2,1))</f>
        <v>C</v>
      </c>
    </row>
    <row r="705" spans="2:7" x14ac:dyDescent="0.2">
      <c r="B705" s="1" t="s">
        <v>2</v>
      </c>
      <c r="C705" s="1">
        <v>300414</v>
      </c>
      <c r="D705" s="1" t="s">
        <v>535</v>
      </c>
      <c r="E705" s="59">
        <v>2</v>
      </c>
      <c r="F705" s="28">
        <f>IF($B705="","",SUMIFS($E$4:E705,$B$4:B705,$B705)/SUMIFS($E$4:$E$1048576,$B$4:$B$1048576,$B705))</f>
        <v>0.98119122257053293</v>
      </c>
      <c r="G705" s="2" t="str">
        <f>IF($C705="","",VLOOKUP($F705,Tabla5[],2,1))</f>
        <v>C</v>
      </c>
    </row>
    <row r="706" spans="2:7" x14ac:dyDescent="0.2">
      <c r="B706" s="1" t="s">
        <v>2</v>
      </c>
      <c r="C706" s="1">
        <v>300740</v>
      </c>
      <c r="D706" s="1" t="s">
        <v>319</v>
      </c>
      <c r="E706" s="59">
        <v>2</v>
      </c>
      <c r="F706" s="28">
        <f>IF($B706="","",SUMIFS($E$4:E706,$B$4:B706,$B706)/SUMIFS($E$4:$E$1048576,$B$4:$B$1048576,$B706))</f>
        <v>0.98328108672936254</v>
      </c>
      <c r="G706" s="2" t="str">
        <f>IF($C706="","",VLOOKUP($F706,Tabla5[],2,1))</f>
        <v>C</v>
      </c>
    </row>
    <row r="707" spans="2:7" x14ac:dyDescent="0.2">
      <c r="B707" s="1" t="s">
        <v>2</v>
      </c>
      <c r="C707" s="1">
        <v>300175</v>
      </c>
      <c r="D707" s="1" t="s">
        <v>691</v>
      </c>
      <c r="E707" s="59">
        <v>2</v>
      </c>
      <c r="F707" s="28">
        <f>IF($B707="","",SUMIFS($E$4:E707,$B$4:B707,$B707)/SUMIFS($E$4:$E$1048576,$B$4:$B$1048576,$B707))</f>
        <v>0.98537095088819227</v>
      </c>
      <c r="G707" s="2" t="str">
        <f>IF($C707="","",VLOOKUP($F707,Tabla5[],2,1))</f>
        <v>C</v>
      </c>
    </row>
    <row r="708" spans="2:7" x14ac:dyDescent="0.2">
      <c r="B708" s="1" t="s">
        <v>2</v>
      </c>
      <c r="C708" s="1">
        <v>300512</v>
      </c>
      <c r="D708" s="1" t="s">
        <v>513</v>
      </c>
      <c r="E708" s="59">
        <v>2</v>
      </c>
      <c r="F708" s="28">
        <f>IF($B708="","",SUMIFS($E$4:E708,$B$4:B708,$B708)/SUMIFS($E$4:$E$1048576,$B$4:$B$1048576,$B708))</f>
        <v>0.98746081504702199</v>
      </c>
      <c r="G708" s="2" t="str">
        <f>IF($C708="","",VLOOKUP($F708,Tabla5[],2,1))</f>
        <v>C</v>
      </c>
    </row>
    <row r="709" spans="2:7" x14ac:dyDescent="0.2">
      <c r="B709" s="1" t="s">
        <v>2</v>
      </c>
      <c r="C709" s="1">
        <v>300805</v>
      </c>
      <c r="D709" s="1" t="s">
        <v>262</v>
      </c>
      <c r="E709" s="59">
        <v>1</v>
      </c>
      <c r="F709" s="28">
        <f>IF($B709="","",SUMIFS($E$4:E709,$B$4:B709,$B709)/SUMIFS($E$4:$E$1048576,$B$4:$B$1048576,$B709))</f>
        <v>0.9885057471264368</v>
      </c>
      <c r="G709" s="2" t="str">
        <f>IF($C709="","",VLOOKUP($F709,Tabla5[],2,1))</f>
        <v>C</v>
      </c>
    </row>
    <row r="710" spans="2:7" x14ac:dyDescent="0.2">
      <c r="B710" s="1" t="s">
        <v>2</v>
      </c>
      <c r="C710" s="1">
        <v>300485</v>
      </c>
      <c r="D710" s="1" t="s">
        <v>535</v>
      </c>
      <c r="E710" s="59">
        <v>1</v>
      </c>
      <c r="F710" s="28">
        <f>IF($B710="","",SUMIFS($E$4:E710,$B$4:B710,$B710)/SUMIFS($E$4:$E$1048576,$B$4:$B$1048576,$B710))</f>
        <v>0.9895506792058516</v>
      </c>
      <c r="G710" s="2" t="str">
        <f>IF($C710="","",VLOOKUP($F710,Tabla5[],2,1))</f>
        <v>C</v>
      </c>
    </row>
    <row r="711" spans="2:7" x14ac:dyDescent="0.2">
      <c r="B711" s="1" t="s">
        <v>2</v>
      </c>
      <c r="C711" s="1">
        <v>300256</v>
      </c>
      <c r="D711" s="1" t="s">
        <v>48</v>
      </c>
      <c r="E711" s="59">
        <v>1</v>
      </c>
      <c r="F711" s="28">
        <f>IF($B711="","",SUMIFS($E$4:E711,$B$4:B711,$B711)/SUMIFS($E$4:$E$1048576,$B$4:$B$1048576,$B711))</f>
        <v>0.99059561128526641</v>
      </c>
      <c r="G711" s="2" t="str">
        <f>IF($C711="","",VLOOKUP($F711,Tabla5[],2,1))</f>
        <v>C</v>
      </c>
    </row>
    <row r="712" spans="2:7" x14ac:dyDescent="0.2">
      <c r="B712" s="1" t="s">
        <v>2</v>
      </c>
      <c r="C712" s="1">
        <v>300570</v>
      </c>
      <c r="D712" s="1" t="s">
        <v>464</v>
      </c>
      <c r="E712" s="59">
        <v>1</v>
      </c>
      <c r="F712" s="28">
        <f>IF($B712="","",SUMIFS($E$4:E712,$B$4:B712,$B712)/SUMIFS($E$4:$E$1048576,$B$4:$B$1048576,$B712))</f>
        <v>0.99164054336468133</v>
      </c>
      <c r="G712" s="2" t="str">
        <f>IF($C712="","",VLOOKUP($F712,Tabla5[],2,1))</f>
        <v>C</v>
      </c>
    </row>
    <row r="713" spans="2:7" x14ac:dyDescent="0.2">
      <c r="B713" s="1" t="s">
        <v>2</v>
      </c>
      <c r="C713" s="1">
        <v>300998</v>
      </c>
      <c r="D713" s="1" t="s">
        <v>58</v>
      </c>
      <c r="E713" s="59">
        <v>1</v>
      </c>
      <c r="F713" s="28">
        <f>IF($B713="","",SUMIFS($E$4:E713,$B$4:B713,$B713)/SUMIFS($E$4:$E$1048576,$B$4:$B$1048576,$B713))</f>
        <v>0.99268547544409613</v>
      </c>
      <c r="G713" s="2" t="str">
        <f>IF($C713="","",VLOOKUP($F713,Tabla5[],2,1))</f>
        <v>C</v>
      </c>
    </row>
    <row r="714" spans="2:7" x14ac:dyDescent="0.2">
      <c r="B714" s="1" t="s">
        <v>2</v>
      </c>
      <c r="C714" s="1">
        <v>300574</v>
      </c>
      <c r="D714" s="1" t="s">
        <v>461</v>
      </c>
      <c r="E714" s="59">
        <v>1</v>
      </c>
      <c r="F714" s="28">
        <f>IF($B714="","",SUMIFS($E$4:E714,$B$4:B714,$B714)/SUMIFS($E$4:$E$1048576,$B$4:$B$1048576,$B714))</f>
        <v>0.99373040752351094</v>
      </c>
      <c r="G714" s="2" t="str">
        <f>IF($C714="","",VLOOKUP($F714,Tabla5[],2,1))</f>
        <v>C</v>
      </c>
    </row>
    <row r="715" spans="2:7" x14ac:dyDescent="0.2">
      <c r="B715" s="1" t="s">
        <v>2</v>
      </c>
      <c r="C715" s="1">
        <v>300572</v>
      </c>
      <c r="D715" s="1" t="s">
        <v>463</v>
      </c>
      <c r="E715" s="59">
        <v>1</v>
      </c>
      <c r="F715" s="28">
        <f>IF($B715="","",SUMIFS($E$4:E715,$B$4:B715,$B715)/SUMIFS($E$4:$E$1048576,$B$4:$B$1048576,$B715))</f>
        <v>0.99477533960292586</v>
      </c>
      <c r="G715" s="2" t="str">
        <f>IF($C715="","",VLOOKUP($F715,Tabla5[],2,1))</f>
        <v>C</v>
      </c>
    </row>
    <row r="716" spans="2:7" x14ac:dyDescent="0.2">
      <c r="B716" s="1" t="s">
        <v>2</v>
      </c>
      <c r="C716" s="1">
        <v>300177</v>
      </c>
      <c r="D716" s="1" t="s">
        <v>744</v>
      </c>
      <c r="E716" s="59">
        <v>1</v>
      </c>
      <c r="F716" s="28">
        <f>IF($B716="","",SUMIFS($E$4:E716,$B$4:B716,$B716)/SUMIFS($E$4:$E$1048576,$B$4:$B$1048576,$B716))</f>
        <v>0.99582027168234066</v>
      </c>
      <c r="G716" s="2" t="str">
        <f>IF($C716="","",VLOOKUP($F716,Tabla5[],2,1))</f>
        <v>C</v>
      </c>
    </row>
    <row r="717" spans="2:7" x14ac:dyDescent="0.2">
      <c r="B717" s="1" t="s">
        <v>2</v>
      </c>
      <c r="C717" s="1">
        <v>300131</v>
      </c>
      <c r="D717" s="1" t="s">
        <v>529</v>
      </c>
      <c r="E717" s="59">
        <v>1</v>
      </c>
      <c r="F717" s="28">
        <f>IF($B717="","",SUMIFS($E$4:E717,$B$4:B717,$B717)/SUMIFS($E$4:$E$1048576,$B$4:$B$1048576,$B717))</f>
        <v>0.99686520376175547</v>
      </c>
      <c r="G717" s="2" t="str">
        <f>IF($C717="","",VLOOKUP($F717,Tabla5[],2,1))</f>
        <v>C</v>
      </c>
    </row>
    <row r="718" spans="2:7" x14ac:dyDescent="0.2">
      <c r="B718" s="1" t="s">
        <v>2</v>
      </c>
      <c r="C718" s="1">
        <v>300865</v>
      </c>
      <c r="D718" s="1" t="s">
        <v>206</v>
      </c>
      <c r="E718" s="59">
        <v>1</v>
      </c>
      <c r="F718" s="28">
        <f>IF($B718="","",SUMIFS($E$4:E718,$B$4:B718,$B718)/SUMIFS($E$4:$E$1048576,$B$4:$B$1048576,$B718))</f>
        <v>0.99791013584117028</v>
      </c>
      <c r="G718" s="2" t="str">
        <f>IF($C718="","",VLOOKUP($F718,Tabla5[],2,1))</f>
        <v>C</v>
      </c>
    </row>
    <row r="719" spans="2:7" x14ac:dyDescent="0.2">
      <c r="B719" s="1" t="s">
        <v>2</v>
      </c>
      <c r="C719" s="1">
        <v>300958</v>
      </c>
      <c r="D719" s="1" t="s">
        <v>117</v>
      </c>
      <c r="E719" s="59">
        <v>1</v>
      </c>
      <c r="F719" s="28">
        <f>IF($B719="","",SUMIFS($E$4:E719,$B$4:B719,$B719)/SUMIFS($E$4:$E$1048576,$B$4:$B$1048576,$B719))</f>
        <v>0.99895506792058519</v>
      </c>
      <c r="G719" s="2" t="str">
        <f>IF($C719="","",VLOOKUP($F719,Tabla5[],2,1))</f>
        <v>C</v>
      </c>
    </row>
    <row r="720" spans="2:7" x14ac:dyDescent="0.2">
      <c r="B720" s="1" t="s">
        <v>2</v>
      </c>
      <c r="C720" s="1">
        <v>300873</v>
      </c>
      <c r="D720" s="1" t="s">
        <v>198</v>
      </c>
      <c r="E720" s="59">
        <v>1</v>
      </c>
      <c r="F720" s="28">
        <f>IF($B720="","",SUMIFS($E$4:E720,$B$4:B720,$B720)/SUMIFS($E$4:$E$1048576,$B$4:$B$1048576,$B720))</f>
        <v>1</v>
      </c>
      <c r="G720" s="2" t="str">
        <f>IF($C720="","",VLOOKUP($F720,Tabla5[],2,1))</f>
        <v>C</v>
      </c>
    </row>
    <row r="721" spans="2:7" x14ac:dyDescent="0.2">
      <c r="B721" s="1" t="s">
        <v>4</v>
      </c>
      <c r="C721" s="1">
        <v>300919</v>
      </c>
      <c r="D721" s="1" t="s">
        <v>153</v>
      </c>
      <c r="E721" s="59">
        <v>10</v>
      </c>
      <c r="F721" s="28">
        <f>IF($B721="","",SUMIFS($E$4:E721,$B$4:B721,$B721)/SUMIFS($E$4:$E$1048576,$B$4:$B$1048576,$B721))</f>
        <v>4.3290043290043288E-2</v>
      </c>
      <c r="G721" s="2" t="str">
        <f>IF($C721="","",VLOOKUP($F721,Tabla5[],2,1))</f>
        <v>A</v>
      </c>
    </row>
    <row r="722" spans="2:7" x14ac:dyDescent="0.2">
      <c r="B722" s="1" t="s">
        <v>4</v>
      </c>
      <c r="C722" s="1">
        <v>300106</v>
      </c>
      <c r="D722" s="1" t="s">
        <v>768</v>
      </c>
      <c r="E722" s="59">
        <v>9</v>
      </c>
      <c r="F722" s="28">
        <f>IF($B722="","",SUMIFS($E$4:E722,$B$4:B722,$B722)/SUMIFS($E$4:$E$1048576,$B$4:$B$1048576,$B722))</f>
        <v>8.2251082251082255E-2</v>
      </c>
      <c r="G722" s="2" t="str">
        <f>IF($C722="","",VLOOKUP($F722,Tabla5[],2,1))</f>
        <v>A</v>
      </c>
    </row>
    <row r="723" spans="2:7" x14ac:dyDescent="0.2">
      <c r="B723" s="1" t="s">
        <v>4</v>
      </c>
      <c r="C723" s="1">
        <v>300842</v>
      </c>
      <c r="D723" s="1" t="s">
        <v>227</v>
      </c>
      <c r="E723" s="59">
        <v>9</v>
      </c>
      <c r="F723" s="28">
        <f>IF($B723="","",SUMIFS($E$4:E723,$B$4:B723,$B723)/SUMIFS($E$4:$E$1048576,$B$4:$B$1048576,$B723))</f>
        <v>0.12121212121212122</v>
      </c>
      <c r="G723" s="2" t="str">
        <f>IF($C723="","",VLOOKUP($F723,Tabla5[],2,1))</f>
        <v>A</v>
      </c>
    </row>
    <row r="724" spans="2:7" x14ac:dyDescent="0.2">
      <c r="B724" s="1" t="s">
        <v>4</v>
      </c>
      <c r="C724" s="1">
        <v>300095</v>
      </c>
      <c r="D724" s="1" t="s">
        <v>774</v>
      </c>
      <c r="E724" s="59">
        <v>9</v>
      </c>
      <c r="F724" s="28">
        <f>IF($B724="","",SUMIFS($E$4:E724,$B$4:B724,$B724)/SUMIFS($E$4:$E$1048576,$B$4:$B$1048576,$B724))</f>
        <v>0.16017316017316016</v>
      </c>
      <c r="G724" s="2" t="str">
        <f>IF($C724="","",VLOOKUP($F724,Tabla5[],2,1))</f>
        <v>A</v>
      </c>
    </row>
    <row r="725" spans="2:7" x14ac:dyDescent="0.2">
      <c r="B725" s="1" t="s">
        <v>4</v>
      </c>
      <c r="C725" s="1">
        <v>300395</v>
      </c>
      <c r="D725" s="1" t="s">
        <v>591</v>
      </c>
      <c r="E725" s="59">
        <v>9</v>
      </c>
      <c r="F725" s="28">
        <f>IF($B725="","",SUMIFS($E$4:E725,$B$4:B725,$B725)/SUMIFS($E$4:$E$1048576,$B$4:$B$1048576,$B725))</f>
        <v>0.19913419913419914</v>
      </c>
      <c r="G725" s="2" t="str">
        <f>IF($C725="","",VLOOKUP($F725,Tabla5[],2,1))</f>
        <v>A</v>
      </c>
    </row>
    <row r="726" spans="2:7" x14ac:dyDescent="0.2">
      <c r="B726" s="1" t="s">
        <v>4</v>
      </c>
      <c r="C726" s="1">
        <v>300108</v>
      </c>
      <c r="D726" s="1" t="s">
        <v>502</v>
      </c>
      <c r="E726" s="59">
        <v>8</v>
      </c>
      <c r="F726" s="28">
        <f>IF($B726="","",SUMIFS($E$4:E726,$B$4:B726,$B726)/SUMIFS($E$4:$E$1048576,$B$4:$B$1048576,$B726))</f>
        <v>0.23376623376623376</v>
      </c>
      <c r="G726" s="2" t="str">
        <f>IF($C726="","",VLOOKUP($F726,Tabla5[],2,1))</f>
        <v>A</v>
      </c>
    </row>
    <row r="727" spans="2:7" x14ac:dyDescent="0.2">
      <c r="B727" s="1" t="s">
        <v>4</v>
      </c>
      <c r="C727" s="1">
        <v>300525</v>
      </c>
      <c r="D727" s="1" t="s">
        <v>502</v>
      </c>
      <c r="E727" s="59">
        <v>7</v>
      </c>
      <c r="F727" s="28">
        <f>IF($B727="","",SUMIFS($E$4:E727,$B$4:B727,$B727)/SUMIFS($E$4:$E$1048576,$B$4:$B$1048576,$B727))</f>
        <v>0.26406926406926406</v>
      </c>
      <c r="G727" s="2" t="str">
        <f>IF($C727="","",VLOOKUP($F727,Tabla5[],2,1))</f>
        <v>A</v>
      </c>
    </row>
    <row r="728" spans="2:7" x14ac:dyDescent="0.2">
      <c r="B728" s="1" t="s">
        <v>4</v>
      </c>
      <c r="C728" s="1">
        <v>300058</v>
      </c>
      <c r="D728" s="1" t="s">
        <v>31</v>
      </c>
      <c r="E728" s="59">
        <v>7</v>
      </c>
      <c r="F728" s="28">
        <f>IF($B728="","",SUMIFS($E$4:E728,$B$4:B728,$B728)/SUMIFS($E$4:$E$1048576,$B$4:$B$1048576,$B728))</f>
        <v>0.2943722943722944</v>
      </c>
      <c r="G728" s="2" t="str">
        <f>IF($C728="","",VLOOKUP($F728,Tabla5[],2,1))</f>
        <v>A</v>
      </c>
    </row>
    <row r="729" spans="2:7" x14ac:dyDescent="0.2">
      <c r="B729" s="1" t="s">
        <v>4</v>
      </c>
      <c r="C729" s="1">
        <v>300404</v>
      </c>
      <c r="D729" s="1" t="s">
        <v>591</v>
      </c>
      <c r="E729" s="59">
        <v>7</v>
      </c>
      <c r="F729" s="28">
        <f>IF($B729="","",SUMIFS($E$4:E729,$B$4:B729,$B729)/SUMIFS($E$4:$E$1048576,$B$4:$B$1048576,$B729))</f>
        <v>0.32467532467532467</v>
      </c>
      <c r="G729" s="2" t="str">
        <f>IF($C729="","",VLOOKUP($F729,Tabla5[],2,1))</f>
        <v>A</v>
      </c>
    </row>
    <row r="730" spans="2:7" x14ac:dyDescent="0.2">
      <c r="B730" s="1" t="s">
        <v>4</v>
      </c>
      <c r="C730" s="1">
        <v>300268</v>
      </c>
      <c r="D730" s="1" t="s">
        <v>31</v>
      </c>
      <c r="E730" s="59">
        <v>7</v>
      </c>
      <c r="F730" s="28">
        <f>IF($B730="","",SUMIFS($E$4:E730,$B$4:B730,$B730)/SUMIFS($E$4:$E$1048576,$B$4:$B$1048576,$B730))</f>
        <v>0.354978354978355</v>
      </c>
      <c r="G730" s="2" t="str">
        <f>IF($C730="","",VLOOKUP($F730,Tabla5[],2,1))</f>
        <v>A</v>
      </c>
    </row>
    <row r="731" spans="2:7" x14ac:dyDescent="0.2">
      <c r="B731" s="1" t="s">
        <v>4</v>
      </c>
      <c r="C731" s="1">
        <v>300986</v>
      </c>
      <c r="D731" s="1" t="s">
        <v>90</v>
      </c>
      <c r="E731" s="59">
        <v>6</v>
      </c>
      <c r="F731" s="28">
        <f>IF($B731="","",SUMIFS($E$4:E731,$B$4:B731,$B731)/SUMIFS($E$4:$E$1048576,$B$4:$B$1048576,$B731))</f>
        <v>0.38095238095238093</v>
      </c>
      <c r="G731" s="2" t="str">
        <f>IF($C731="","",VLOOKUP($F731,Tabla5[],2,1))</f>
        <v>A</v>
      </c>
    </row>
    <row r="732" spans="2:7" x14ac:dyDescent="0.2">
      <c r="B732" s="1" t="s">
        <v>4</v>
      </c>
      <c r="C732" s="1">
        <v>300863</v>
      </c>
      <c r="D732" s="1" t="s">
        <v>208</v>
      </c>
      <c r="E732" s="59">
        <v>6</v>
      </c>
      <c r="F732" s="28">
        <f>IF($B732="","",SUMIFS($E$4:E732,$B$4:B732,$B732)/SUMIFS($E$4:$E$1048576,$B$4:$B$1048576,$B732))</f>
        <v>0.40692640692640691</v>
      </c>
      <c r="G732" s="2" t="str">
        <f>IF($C732="","",VLOOKUP($F732,Tabla5[],2,1))</f>
        <v>A</v>
      </c>
    </row>
    <row r="733" spans="2:7" x14ac:dyDescent="0.2">
      <c r="B733" s="1" t="s">
        <v>4</v>
      </c>
      <c r="C733" s="1">
        <v>301048</v>
      </c>
      <c r="D733" s="1" t="s">
        <v>31</v>
      </c>
      <c r="E733" s="59">
        <v>6</v>
      </c>
      <c r="F733" s="28">
        <f>IF($B733="","",SUMIFS($E$4:E733,$B$4:B733,$B733)/SUMIFS($E$4:$E$1048576,$B$4:$B$1048576,$B733))</f>
        <v>0.4329004329004329</v>
      </c>
      <c r="G733" s="2" t="str">
        <f>IF($C733="","",VLOOKUP($F733,Tabla5[],2,1))</f>
        <v>A</v>
      </c>
    </row>
    <row r="734" spans="2:7" x14ac:dyDescent="0.2">
      <c r="B734" s="1" t="s">
        <v>4</v>
      </c>
      <c r="C734" s="1">
        <v>300296</v>
      </c>
      <c r="D734" s="1" t="s">
        <v>663</v>
      </c>
      <c r="E734" s="59">
        <v>6</v>
      </c>
      <c r="F734" s="28">
        <f>IF($B734="","",SUMIFS($E$4:E734,$B$4:B734,$B734)/SUMIFS($E$4:$E$1048576,$B$4:$B$1048576,$B734))</f>
        <v>0.45887445887445888</v>
      </c>
      <c r="G734" s="2" t="str">
        <f>IF($C734="","",VLOOKUP($F734,Tabla5[],2,1))</f>
        <v>A</v>
      </c>
    </row>
    <row r="735" spans="2:7" x14ac:dyDescent="0.2">
      <c r="B735" s="1" t="s">
        <v>4</v>
      </c>
      <c r="C735" s="1">
        <v>300483</v>
      </c>
      <c r="D735" s="1" t="s">
        <v>537</v>
      </c>
      <c r="E735" s="59">
        <v>6</v>
      </c>
      <c r="F735" s="28">
        <f>IF($B735="","",SUMIFS($E$4:E735,$B$4:B735,$B735)/SUMIFS($E$4:$E$1048576,$B$4:$B$1048576,$B735))</f>
        <v>0.48484848484848486</v>
      </c>
      <c r="G735" s="2" t="str">
        <f>IF($C735="","",VLOOKUP($F735,Tabla5[],2,1))</f>
        <v>A</v>
      </c>
    </row>
    <row r="736" spans="2:7" x14ac:dyDescent="0.2">
      <c r="B736" s="1" t="s">
        <v>4</v>
      </c>
      <c r="C736" s="1">
        <v>300297</v>
      </c>
      <c r="D736" s="1" t="s">
        <v>90</v>
      </c>
      <c r="E736" s="59">
        <v>6</v>
      </c>
      <c r="F736" s="28">
        <f>IF($B736="","",SUMIFS($E$4:E736,$B$4:B736,$B736)/SUMIFS($E$4:$E$1048576,$B$4:$B$1048576,$B736))</f>
        <v>0.51082251082251084</v>
      </c>
      <c r="G736" s="2" t="str">
        <f>IF($C736="","",VLOOKUP($F736,Tabla5[],2,1))</f>
        <v>B</v>
      </c>
    </row>
    <row r="737" spans="2:7" x14ac:dyDescent="0.2">
      <c r="B737" s="1" t="s">
        <v>4</v>
      </c>
      <c r="C737" s="1">
        <v>301038</v>
      </c>
      <c r="D737" s="1" t="s">
        <v>41</v>
      </c>
      <c r="E737" s="59">
        <v>5</v>
      </c>
      <c r="F737" s="28">
        <f>IF($B737="","",SUMIFS($E$4:E737,$B$4:B737,$B737)/SUMIFS($E$4:$E$1048576,$B$4:$B$1048576,$B737))</f>
        <v>0.53246753246753242</v>
      </c>
      <c r="G737" s="2" t="str">
        <f>IF($C737="","",VLOOKUP($F737,Tabla5[],2,1))</f>
        <v>B</v>
      </c>
    </row>
    <row r="738" spans="2:7" x14ac:dyDescent="0.2">
      <c r="B738" s="1" t="s">
        <v>4</v>
      </c>
      <c r="C738" s="1">
        <v>300098</v>
      </c>
      <c r="D738" s="1" t="s">
        <v>423</v>
      </c>
      <c r="E738" s="59">
        <v>5</v>
      </c>
      <c r="F738" s="28">
        <f>IF($B738="","",SUMIFS($E$4:E738,$B$4:B738,$B738)/SUMIFS($E$4:$E$1048576,$B$4:$B$1048576,$B738))</f>
        <v>0.55411255411255411</v>
      </c>
      <c r="G738" s="2" t="str">
        <f>IF($C738="","",VLOOKUP($F738,Tabla5[],2,1))</f>
        <v>B</v>
      </c>
    </row>
    <row r="739" spans="2:7" x14ac:dyDescent="0.2">
      <c r="B739" s="1" t="s">
        <v>4</v>
      </c>
      <c r="C739" s="1">
        <v>300116</v>
      </c>
      <c r="D739" s="1" t="s">
        <v>90</v>
      </c>
      <c r="E739" s="59">
        <v>5</v>
      </c>
      <c r="F739" s="28">
        <f>IF($B739="","",SUMIFS($E$4:E739,$B$4:B739,$B739)/SUMIFS($E$4:$E$1048576,$B$4:$B$1048576,$B739))</f>
        <v>0.5757575757575758</v>
      </c>
      <c r="G739" s="2" t="str">
        <f>IF($C739="","",VLOOKUP($F739,Tabla5[],2,1))</f>
        <v>B</v>
      </c>
    </row>
    <row r="740" spans="2:7" x14ac:dyDescent="0.2">
      <c r="B740" s="1" t="s">
        <v>4</v>
      </c>
      <c r="C740" s="1">
        <v>300157</v>
      </c>
      <c r="D740" s="1" t="s">
        <v>208</v>
      </c>
      <c r="E740" s="59">
        <v>5</v>
      </c>
      <c r="F740" s="28">
        <f>IF($B740="","",SUMIFS($E$4:E740,$B$4:B740,$B740)/SUMIFS($E$4:$E$1048576,$B$4:$B$1048576,$B740))</f>
        <v>0.59740259740259738</v>
      </c>
      <c r="G740" s="2" t="str">
        <f>IF($C740="","",VLOOKUP($F740,Tabla5[],2,1))</f>
        <v>B</v>
      </c>
    </row>
    <row r="741" spans="2:7" x14ac:dyDescent="0.2">
      <c r="B741" s="1" t="s">
        <v>4</v>
      </c>
      <c r="C741" s="1">
        <v>300107</v>
      </c>
      <c r="D741" s="1" t="s">
        <v>537</v>
      </c>
      <c r="E741" s="59">
        <v>5</v>
      </c>
      <c r="F741" s="28">
        <f>IF($B741="","",SUMIFS($E$4:E741,$B$4:B741,$B741)/SUMIFS($E$4:$E$1048576,$B$4:$B$1048576,$B741))</f>
        <v>0.61904761904761907</v>
      </c>
      <c r="G741" s="2" t="str">
        <f>IF($C741="","",VLOOKUP($F741,Tabla5[],2,1))</f>
        <v>B</v>
      </c>
    </row>
    <row r="742" spans="2:7" x14ac:dyDescent="0.2">
      <c r="B742" s="1" t="s">
        <v>4</v>
      </c>
      <c r="C742" s="1">
        <v>300246</v>
      </c>
      <c r="D742" s="1" t="s">
        <v>591</v>
      </c>
      <c r="E742" s="59">
        <v>5</v>
      </c>
      <c r="F742" s="28">
        <f>IF($B742="","",SUMIFS($E$4:E742,$B$4:B742,$B742)/SUMIFS($E$4:$E$1048576,$B$4:$B$1048576,$B742))</f>
        <v>0.64069264069264065</v>
      </c>
      <c r="G742" s="2" t="str">
        <f>IF($C742="","",VLOOKUP($F742,Tabla5[],2,1))</f>
        <v>B</v>
      </c>
    </row>
    <row r="743" spans="2:7" x14ac:dyDescent="0.2">
      <c r="B743" s="1" t="s">
        <v>4</v>
      </c>
      <c r="C743" s="1">
        <v>300396</v>
      </c>
      <c r="D743" s="1" t="s">
        <v>586</v>
      </c>
      <c r="E743" s="59">
        <v>5</v>
      </c>
      <c r="F743" s="28">
        <f>IF($B743="","",SUMIFS($E$4:E743,$B$4:B743,$B743)/SUMIFS($E$4:$E$1048576,$B$4:$B$1048576,$B743))</f>
        <v>0.66233766233766234</v>
      </c>
      <c r="G743" s="2" t="str">
        <f>IF($C743="","",VLOOKUP($F743,Tabla5[],2,1))</f>
        <v>B</v>
      </c>
    </row>
    <row r="744" spans="2:7" x14ac:dyDescent="0.2">
      <c r="B744" s="1" t="s">
        <v>4</v>
      </c>
      <c r="C744" s="1">
        <v>300073</v>
      </c>
      <c r="D744" s="1" t="s">
        <v>31</v>
      </c>
      <c r="E744" s="59">
        <v>5</v>
      </c>
      <c r="F744" s="28">
        <f>IF($B744="","",SUMIFS($E$4:E744,$B$4:B744,$B744)/SUMIFS($E$4:$E$1048576,$B$4:$B$1048576,$B744))</f>
        <v>0.68398268398268403</v>
      </c>
      <c r="G744" s="2" t="str">
        <f>IF($C744="","",VLOOKUP($F744,Tabla5[],2,1))</f>
        <v>B</v>
      </c>
    </row>
    <row r="745" spans="2:7" x14ac:dyDescent="0.2">
      <c r="B745" s="1" t="s">
        <v>4</v>
      </c>
      <c r="C745" s="1">
        <v>300016</v>
      </c>
      <c r="D745" s="1" t="s">
        <v>811</v>
      </c>
      <c r="E745" s="59">
        <v>4</v>
      </c>
      <c r="F745" s="28">
        <f>IF($B745="","",SUMIFS($E$4:E745,$B$4:B745,$B745)/SUMIFS($E$4:$E$1048576,$B$4:$B$1048576,$B745))</f>
        <v>0.70129870129870131</v>
      </c>
      <c r="G745" s="2" t="str">
        <f>IF($C745="","",VLOOKUP($F745,Tabla5[],2,1))</f>
        <v>B</v>
      </c>
    </row>
    <row r="746" spans="2:7" x14ac:dyDescent="0.2">
      <c r="B746" s="1" t="s">
        <v>4</v>
      </c>
      <c r="C746" s="1">
        <v>300056</v>
      </c>
      <c r="D746" s="1" t="s">
        <v>790</v>
      </c>
      <c r="E746" s="59">
        <v>4</v>
      </c>
      <c r="F746" s="28">
        <f>IF($B746="","",SUMIFS($E$4:E746,$B$4:B746,$B746)/SUMIFS($E$4:$E$1048576,$B$4:$B$1048576,$B746))</f>
        <v>0.7186147186147186</v>
      </c>
      <c r="G746" s="2" t="str">
        <f>IF($C746="","",VLOOKUP($F746,Tabla5[],2,1))</f>
        <v>B</v>
      </c>
    </row>
    <row r="747" spans="2:7" x14ac:dyDescent="0.2">
      <c r="B747" s="1" t="s">
        <v>4</v>
      </c>
      <c r="C747" s="1">
        <v>300849</v>
      </c>
      <c r="D747" s="1" t="s">
        <v>221</v>
      </c>
      <c r="E747" s="59">
        <v>4</v>
      </c>
      <c r="F747" s="28">
        <f>IF($B747="","",SUMIFS($E$4:E747,$B$4:B747,$B747)/SUMIFS($E$4:$E$1048576,$B$4:$B$1048576,$B747))</f>
        <v>0.73593073593073588</v>
      </c>
      <c r="G747" s="2" t="str">
        <f>IF($C747="","",VLOOKUP($F747,Tabla5[],2,1))</f>
        <v>B</v>
      </c>
    </row>
    <row r="748" spans="2:7" x14ac:dyDescent="0.2">
      <c r="B748" s="1" t="s">
        <v>4</v>
      </c>
      <c r="C748" s="1">
        <v>300353</v>
      </c>
      <c r="D748" s="1" t="s">
        <v>628</v>
      </c>
      <c r="E748" s="59">
        <v>4</v>
      </c>
      <c r="F748" s="28">
        <f>IF($B748="","",SUMIFS($E$4:E748,$B$4:B748,$B748)/SUMIFS($E$4:$E$1048576,$B$4:$B$1048576,$B748))</f>
        <v>0.75324675324675328</v>
      </c>
      <c r="G748" s="2" t="str">
        <f>IF($C748="","",VLOOKUP($F748,Tabla5[],2,1))</f>
        <v>B</v>
      </c>
    </row>
    <row r="749" spans="2:7" x14ac:dyDescent="0.2">
      <c r="B749" s="1" t="s">
        <v>4</v>
      </c>
      <c r="C749" s="1">
        <v>300109</v>
      </c>
      <c r="D749" s="1" t="s">
        <v>554</v>
      </c>
      <c r="E749" s="59">
        <v>4</v>
      </c>
      <c r="F749" s="28">
        <f>IF($B749="","",SUMIFS($E$4:E749,$B$4:B749,$B749)/SUMIFS($E$4:$E$1048576,$B$4:$B$1048576,$B749))</f>
        <v>0.77056277056277056</v>
      </c>
      <c r="G749" s="2" t="str">
        <f>IF($C749="","",VLOOKUP($F749,Tabla5[],2,1))</f>
        <v>B</v>
      </c>
    </row>
    <row r="750" spans="2:7" x14ac:dyDescent="0.2">
      <c r="B750" s="1" t="s">
        <v>4</v>
      </c>
      <c r="C750" s="1">
        <v>300376</v>
      </c>
      <c r="D750" s="1" t="s">
        <v>42</v>
      </c>
      <c r="E750" s="59">
        <v>4</v>
      </c>
      <c r="F750" s="28">
        <f>IF($B750="","",SUMIFS($E$4:E750,$B$4:B750,$B750)/SUMIFS($E$4:$E$1048576,$B$4:$B$1048576,$B750))</f>
        <v>0.78787878787878785</v>
      </c>
      <c r="G750" s="2" t="str">
        <f>IF($C750="","",VLOOKUP($F750,Tabla5[],2,1))</f>
        <v>B</v>
      </c>
    </row>
    <row r="751" spans="2:7" x14ac:dyDescent="0.2">
      <c r="B751" s="1" t="s">
        <v>4</v>
      </c>
      <c r="C751" s="1">
        <v>300722</v>
      </c>
      <c r="D751" s="1" t="s">
        <v>336</v>
      </c>
      <c r="E751" s="59">
        <v>4</v>
      </c>
      <c r="F751" s="28">
        <f>IF($B751="","",SUMIFS($E$4:E751,$B$4:B751,$B751)/SUMIFS($E$4:$E$1048576,$B$4:$B$1048576,$B751))</f>
        <v>0.80519480519480524</v>
      </c>
      <c r="G751" s="2" t="str">
        <f>IF($C751="","",VLOOKUP($F751,Tabla5[],2,1))</f>
        <v>C</v>
      </c>
    </row>
    <row r="752" spans="2:7" x14ac:dyDescent="0.2">
      <c r="B752" s="1" t="s">
        <v>4</v>
      </c>
      <c r="C752" s="1">
        <v>300057</v>
      </c>
      <c r="D752" s="1" t="s">
        <v>153</v>
      </c>
      <c r="E752" s="59">
        <v>4</v>
      </c>
      <c r="F752" s="28">
        <f>IF($B752="","",SUMIFS($E$4:E752,$B$4:B752,$B752)/SUMIFS($E$4:$E$1048576,$B$4:$B$1048576,$B752))</f>
        <v>0.82251082251082253</v>
      </c>
      <c r="G752" s="2" t="str">
        <f>IF($C752="","",VLOOKUP($F752,Tabla5[],2,1))</f>
        <v>C</v>
      </c>
    </row>
    <row r="753" spans="2:7" x14ac:dyDescent="0.2">
      <c r="B753" s="1" t="s">
        <v>4</v>
      </c>
      <c r="C753" s="1">
        <v>300040</v>
      </c>
      <c r="D753" s="1" t="s">
        <v>591</v>
      </c>
      <c r="E753" s="59">
        <v>4</v>
      </c>
      <c r="F753" s="28">
        <f>IF($B753="","",SUMIFS($E$4:E753,$B$4:B753,$B753)/SUMIFS($E$4:$E$1048576,$B$4:$B$1048576,$B753))</f>
        <v>0.83982683982683981</v>
      </c>
      <c r="G753" s="2" t="str">
        <f>IF($C753="","",VLOOKUP($F753,Tabla5[],2,1))</f>
        <v>C</v>
      </c>
    </row>
    <row r="754" spans="2:7" x14ac:dyDescent="0.2">
      <c r="B754" s="1" t="s">
        <v>4</v>
      </c>
      <c r="C754" s="1">
        <v>300014</v>
      </c>
      <c r="D754" s="1" t="s">
        <v>31</v>
      </c>
      <c r="E754" s="59">
        <v>4</v>
      </c>
      <c r="F754" s="28">
        <f>IF($B754="","",SUMIFS($E$4:E754,$B$4:B754,$B754)/SUMIFS($E$4:$E$1048576,$B$4:$B$1048576,$B754))</f>
        <v>0.8571428571428571</v>
      </c>
      <c r="G754" s="2" t="str">
        <f>IF($C754="","",VLOOKUP($F754,Tabla5[],2,1))</f>
        <v>C</v>
      </c>
    </row>
    <row r="755" spans="2:7" x14ac:dyDescent="0.2">
      <c r="B755" s="1" t="s">
        <v>4</v>
      </c>
      <c r="C755" s="1">
        <v>300416</v>
      </c>
      <c r="D755" s="1" t="s">
        <v>586</v>
      </c>
      <c r="E755" s="59">
        <v>4</v>
      </c>
      <c r="F755" s="28">
        <f>IF($B755="","",SUMIFS($E$4:E755,$B$4:B755,$B755)/SUMIFS($E$4:$E$1048576,$B$4:$B$1048576,$B755))</f>
        <v>0.87445887445887449</v>
      </c>
      <c r="G755" s="2" t="str">
        <f>IF($C755="","",VLOOKUP($F755,Tabla5[],2,1))</f>
        <v>C</v>
      </c>
    </row>
    <row r="756" spans="2:7" x14ac:dyDescent="0.2">
      <c r="B756" s="1" t="s">
        <v>4</v>
      </c>
      <c r="C756" s="1">
        <v>300198</v>
      </c>
      <c r="D756" s="1" t="s">
        <v>729</v>
      </c>
      <c r="E756" s="59">
        <v>3</v>
      </c>
      <c r="F756" s="28">
        <f>IF($B756="","",SUMIFS($E$4:E756,$B$4:B756,$B756)/SUMIFS($E$4:$E$1048576,$B$4:$B$1048576,$B756))</f>
        <v>0.88744588744588748</v>
      </c>
      <c r="G756" s="2" t="str">
        <f>IF($C756="","",VLOOKUP($F756,Tabla5[],2,1))</f>
        <v>C</v>
      </c>
    </row>
    <row r="757" spans="2:7" x14ac:dyDescent="0.2">
      <c r="B757" s="1" t="s">
        <v>4</v>
      </c>
      <c r="C757" s="1">
        <v>301032</v>
      </c>
      <c r="D757" s="1" t="s">
        <v>42</v>
      </c>
      <c r="E757" s="59">
        <v>3</v>
      </c>
      <c r="F757" s="28">
        <f>IF($B757="","",SUMIFS($E$4:E757,$B$4:B757,$B757)/SUMIFS($E$4:$E$1048576,$B$4:$B$1048576,$B757))</f>
        <v>0.90043290043290047</v>
      </c>
      <c r="G757" s="2" t="str">
        <f>IF($C757="","",VLOOKUP($F757,Tabla5[],2,1))</f>
        <v>C</v>
      </c>
    </row>
    <row r="758" spans="2:7" x14ac:dyDescent="0.2">
      <c r="B758" s="1" t="s">
        <v>4</v>
      </c>
      <c r="C758" s="1">
        <v>300197</v>
      </c>
      <c r="D758" s="1" t="s">
        <v>730</v>
      </c>
      <c r="E758" s="59">
        <v>3</v>
      </c>
      <c r="F758" s="28">
        <f>IF($B758="","",SUMIFS($E$4:E758,$B$4:B758,$B758)/SUMIFS($E$4:$E$1048576,$B$4:$B$1048576,$B758))</f>
        <v>0.91341991341991347</v>
      </c>
      <c r="G758" s="2" t="str">
        <f>IF($C758="","",VLOOKUP($F758,Tabla5[],2,1))</f>
        <v>C</v>
      </c>
    </row>
    <row r="759" spans="2:7" x14ac:dyDescent="0.2">
      <c r="B759" s="1" t="s">
        <v>4</v>
      </c>
      <c r="C759" s="1">
        <v>300495</v>
      </c>
      <c r="D759" s="1" t="s">
        <v>527</v>
      </c>
      <c r="E759" s="59">
        <v>3</v>
      </c>
      <c r="F759" s="28">
        <f>IF($B759="","",SUMIFS($E$4:E759,$B$4:B759,$B759)/SUMIFS($E$4:$E$1048576,$B$4:$B$1048576,$B759))</f>
        <v>0.92640692640692646</v>
      </c>
      <c r="G759" s="2" t="str">
        <f>IF($C759="","",VLOOKUP($F759,Tabla5[],2,1))</f>
        <v>C</v>
      </c>
    </row>
    <row r="760" spans="2:7" x14ac:dyDescent="0.2">
      <c r="B760" s="1" t="s">
        <v>4</v>
      </c>
      <c r="C760" s="1">
        <v>300619</v>
      </c>
      <c r="D760" s="1" t="s">
        <v>423</v>
      </c>
      <c r="E760" s="59">
        <v>3</v>
      </c>
      <c r="F760" s="28">
        <f>IF($B760="","",SUMIFS($E$4:E760,$B$4:B760,$B760)/SUMIFS($E$4:$E$1048576,$B$4:$B$1048576,$B760))</f>
        <v>0.93939393939393945</v>
      </c>
      <c r="G760" s="2" t="str">
        <f>IF($C760="","",VLOOKUP($F760,Tabla5[],2,1))</f>
        <v>C</v>
      </c>
    </row>
    <row r="761" spans="2:7" x14ac:dyDescent="0.2">
      <c r="B761" s="1" t="s">
        <v>4</v>
      </c>
      <c r="C761" s="1">
        <v>301037</v>
      </c>
      <c r="D761" s="1" t="s">
        <v>42</v>
      </c>
      <c r="E761" s="59">
        <v>2</v>
      </c>
      <c r="F761" s="28">
        <f>IF($B761="","",SUMIFS($E$4:E761,$B$4:B761,$B761)/SUMIFS($E$4:$E$1048576,$B$4:$B$1048576,$B761))</f>
        <v>0.94805194805194803</v>
      </c>
      <c r="G761" s="2" t="str">
        <f>IF($C761="","",VLOOKUP($F761,Tabla5[],2,1))</f>
        <v>C</v>
      </c>
    </row>
    <row r="762" spans="2:7" x14ac:dyDescent="0.2">
      <c r="B762" s="1" t="s">
        <v>4</v>
      </c>
      <c r="C762" s="1">
        <v>300458</v>
      </c>
      <c r="D762" s="1" t="s">
        <v>554</v>
      </c>
      <c r="E762" s="59">
        <v>2</v>
      </c>
      <c r="F762" s="28">
        <f>IF($B762="","",SUMIFS($E$4:E762,$B$4:B762,$B762)/SUMIFS($E$4:$E$1048576,$B$4:$B$1048576,$B762))</f>
        <v>0.95670995670995673</v>
      </c>
      <c r="G762" s="2" t="str">
        <f>IF($C762="","",VLOOKUP($F762,Tabla5[],2,1))</f>
        <v>C</v>
      </c>
    </row>
    <row r="763" spans="2:7" x14ac:dyDescent="0.2">
      <c r="B763" s="1" t="s">
        <v>4</v>
      </c>
      <c r="C763" s="1">
        <v>300496</v>
      </c>
      <c r="D763" s="1" t="s">
        <v>527</v>
      </c>
      <c r="E763" s="59">
        <v>2</v>
      </c>
      <c r="F763" s="28">
        <f>IF($B763="","",SUMIFS($E$4:E763,$B$4:B763,$B763)/SUMIFS($E$4:$E$1048576,$B$4:$B$1048576,$B763))</f>
        <v>0.96536796536796532</v>
      </c>
      <c r="G763" s="2" t="str">
        <f>IF($C763="","",VLOOKUP($F763,Tabla5[],2,1))</f>
        <v>C</v>
      </c>
    </row>
    <row r="764" spans="2:7" x14ac:dyDescent="0.2">
      <c r="B764" s="1" t="s">
        <v>4</v>
      </c>
      <c r="C764" s="1">
        <v>300244</v>
      </c>
      <c r="D764" s="1" t="s">
        <v>699</v>
      </c>
      <c r="E764" s="59">
        <v>2</v>
      </c>
      <c r="F764" s="28">
        <f>IF($B764="","",SUMIFS($E$4:E764,$B$4:B764,$B764)/SUMIFS($E$4:$E$1048576,$B$4:$B$1048576,$B764))</f>
        <v>0.97402597402597402</v>
      </c>
      <c r="G764" s="2" t="str">
        <f>IF($C764="","",VLOOKUP($F764,Tabla5[],2,1))</f>
        <v>C</v>
      </c>
    </row>
    <row r="765" spans="2:7" x14ac:dyDescent="0.2">
      <c r="B765" s="1" t="s">
        <v>4</v>
      </c>
      <c r="C765" s="1">
        <v>300013</v>
      </c>
      <c r="D765" s="1" t="s">
        <v>768</v>
      </c>
      <c r="E765" s="59">
        <v>2</v>
      </c>
      <c r="F765" s="28">
        <f>IF($B765="","",SUMIFS($E$4:E765,$B$4:B765,$B765)/SUMIFS($E$4:$E$1048576,$B$4:$B$1048576,$B765))</f>
        <v>0.98268398268398272</v>
      </c>
      <c r="G765" s="2" t="str">
        <f>IF($C765="","",VLOOKUP($F765,Tabla5[],2,1))</f>
        <v>C</v>
      </c>
    </row>
    <row r="766" spans="2:7" x14ac:dyDescent="0.2">
      <c r="B766" s="1" t="s">
        <v>4</v>
      </c>
      <c r="C766" s="1">
        <v>300039</v>
      </c>
      <c r="D766" s="1" t="s">
        <v>800</v>
      </c>
      <c r="E766" s="59">
        <v>1</v>
      </c>
      <c r="F766" s="28">
        <f>IF($B766="","",SUMIFS($E$4:E766,$B$4:B766,$B766)/SUMIFS($E$4:$E$1048576,$B$4:$B$1048576,$B766))</f>
        <v>0.98701298701298701</v>
      </c>
      <c r="G766" s="2" t="str">
        <f>IF($C766="","",VLOOKUP($F766,Tabla5[],2,1))</f>
        <v>C</v>
      </c>
    </row>
    <row r="767" spans="2:7" x14ac:dyDescent="0.2">
      <c r="B767" s="1" t="s">
        <v>4</v>
      </c>
      <c r="C767" s="1">
        <v>300761</v>
      </c>
      <c r="D767" s="1" t="s">
        <v>302</v>
      </c>
      <c r="E767" s="59">
        <v>1</v>
      </c>
      <c r="F767" s="28">
        <f>IF($B767="","",SUMIFS($E$4:E767,$B$4:B767,$B767)/SUMIFS($E$4:$E$1048576,$B$4:$B$1048576,$B767))</f>
        <v>0.9913419913419913</v>
      </c>
      <c r="G767" s="2" t="str">
        <f>IF($C767="","",VLOOKUP($F767,Tabla5[],2,1))</f>
        <v>C</v>
      </c>
    </row>
    <row r="768" spans="2:7" x14ac:dyDescent="0.2">
      <c r="B768" s="1" t="s">
        <v>4</v>
      </c>
      <c r="C768" s="1">
        <v>300054</v>
      </c>
      <c r="D768" s="1" t="s">
        <v>791</v>
      </c>
      <c r="E768" s="59">
        <v>1</v>
      </c>
      <c r="F768" s="28">
        <f>IF($B768="","",SUMIFS($E$4:E768,$B$4:B768,$B768)/SUMIFS($E$4:$E$1048576,$B$4:$B$1048576,$B768))</f>
        <v>0.99567099567099571</v>
      </c>
      <c r="G768" s="2" t="str">
        <f>IF($C768="","",VLOOKUP($F768,Tabla5[],2,1))</f>
        <v>C</v>
      </c>
    </row>
    <row r="769" spans="2:7" x14ac:dyDescent="0.2">
      <c r="B769" s="1" t="s">
        <v>4</v>
      </c>
      <c r="C769" s="1">
        <v>300960</v>
      </c>
      <c r="D769" s="1" t="s">
        <v>115</v>
      </c>
      <c r="E769" s="59">
        <v>1</v>
      </c>
      <c r="F769" s="28">
        <f>IF($B769="","",SUMIFS($E$4:E769,$B$4:B769,$B769)/SUMIFS($E$4:$E$1048576,$B$4:$B$1048576,$B769))</f>
        <v>1</v>
      </c>
      <c r="G769" s="2" t="str">
        <f>IF($C769="","",VLOOKUP($F769,Tabla5[],2,1))</f>
        <v>C</v>
      </c>
    </row>
    <row r="770" spans="2:7" x14ac:dyDescent="0.2">
      <c r="B770" s="1" t="s">
        <v>12</v>
      </c>
      <c r="C770" s="1">
        <v>300488</v>
      </c>
      <c r="D770" s="1" t="s">
        <v>532</v>
      </c>
      <c r="E770" s="59">
        <v>9</v>
      </c>
      <c r="F770" s="28">
        <f>IF($B770="","",SUMIFS($E$4:E770,$B$4:B770,$B770)/SUMIFS($E$4:$E$1048576,$B$4:$B$1048576,$B770))</f>
        <v>3.8461538461538464E-2</v>
      </c>
      <c r="G770" s="2" t="str">
        <f>IF($C770="","",VLOOKUP($F770,Tabla5[],2,1))</f>
        <v>A</v>
      </c>
    </row>
    <row r="771" spans="2:7" x14ac:dyDescent="0.2">
      <c r="B771" s="1" t="s">
        <v>12</v>
      </c>
      <c r="C771" s="1">
        <v>300666</v>
      </c>
      <c r="D771" s="1" t="s">
        <v>383</v>
      </c>
      <c r="E771" s="59">
        <v>9</v>
      </c>
      <c r="F771" s="28">
        <f>IF($B771="","",SUMIFS($E$4:E771,$B$4:B771,$B771)/SUMIFS($E$4:$E$1048576,$B$4:$B$1048576,$B771))</f>
        <v>7.6923076923076927E-2</v>
      </c>
      <c r="G771" s="2" t="str">
        <f>IF($C771="","",VLOOKUP($F771,Tabla5[],2,1))</f>
        <v>A</v>
      </c>
    </row>
    <row r="772" spans="2:7" x14ac:dyDescent="0.2">
      <c r="B772" s="1" t="s">
        <v>12</v>
      </c>
      <c r="C772" s="1">
        <v>300326</v>
      </c>
      <c r="D772" s="1" t="s">
        <v>644</v>
      </c>
      <c r="E772" s="59">
        <v>8</v>
      </c>
      <c r="F772" s="28">
        <f>IF($B772="","",SUMIFS($E$4:E772,$B$4:B772,$B772)/SUMIFS($E$4:$E$1048576,$B$4:$B$1048576,$B772))</f>
        <v>0.1111111111111111</v>
      </c>
      <c r="G772" s="2" t="str">
        <f>IF($C772="","",VLOOKUP($F772,Tabla5[],2,1))</f>
        <v>A</v>
      </c>
    </row>
    <row r="773" spans="2:7" x14ac:dyDescent="0.2">
      <c r="B773" s="1" t="s">
        <v>12</v>
      </c>
      <c r="C773" s="1">
        <v>301042</v>
      </c>
      <c r="D773" s="1" t="s">
        <v>37</v>
      </c>
      <c r="E773" s="59">
        <v>7</v>
      </c>
      <c r="F773" s="28">
        <f>IF($B773="","",SUMIFS($E$4:E773,$B$4:B773,$B773)/SUMIFS($E$4:$E$1048576,$B$4:$B$1048576,$B773))</f>
        <v>0.14102564102564102</v>
      </c>
      <c r="G773" s="2" t="str">
        <f>IF($C773="","",VLOOKUP($F773,Tabla5[],2,1))</f>
        <v>A</v>
      </c>
    </row>
    <row r="774" spans="2:7" x14ac:dyDescent="0.2">
      <c r="B774" s="1" t="s">
        <v>12</v>
      </c>
      <c r="C774" s="1">
        <v>300910</v>
      </c>
      <c r="D774" s="1" t="s">
        <v>162</v>
      </c>
      <c r="E774" s="59">
        <v>7</v>
      </c>
      <c r="F774" s="28">
        <f>IF($B774="","",SUMIFS($E$4:E774,$B$4:B774,$B774)/SUMIFS($E$4:$E$1048576,$B$4:$B$1048576,$B774))</f>
        <v>0.17094017094017094</v>
      </c>
      <c r="G774" s="2" t="str">
        <f>IF($C774="","",VLOOKUP($F774,Tabla5[],2,1))</f>
        <v>A</v>
      </c>
    </row>
    <row r="775" spans="2:7" x14ac:dyDescent="0.2">
      <c r="B775" s="1" t="s">
        <v>12</v>
      </c>
      <c r="C775" s="1">
        <v>300573</v>
      </c>
      <c r="D775" s="1" t="s">
        <v>462</v>
      </c>
      <c r="E775" s="59">
        <v>7</v>
      </c>
      <c r="F775" s="28">
        <f>IF($B775="","",SUMIFS($E$4:E775,$B$4:B775,$B775)/SUMIFS($E$4:$E$1048576,$B$4:$B$1048576,$B775))</f>
        <v>0.20085470085470086</v>
      </c>
      <c r="G775" s="2" t="str">
        <f>IF($C775="","",VLOOKUP($F775,Tabla5[],2,1))</f>
        <v>A</v>
      </c>
    </row>
    <row r="776" spans="2:7" x14ac:dyDescent="0.2">
      <c r="B776" s="1" t="s">
        <v>12</v>
      </c>
      <c r="C776" s="1">
        <v>300245</v>
      </c>
      <c r="D776" s="1" t="s">
        <v>698</v>
      </c>
      <c r="E776" s="59">
        <v>7</v>
      </c>
      <c r="F776" s="28">
        <f>IF($B776="","",SUMIFS($E$4:E776,$B$4:B776,$B776)/SUMIFS($E$4:$E$1048576,$B$4:$B$1048576,$B776))</f>
        <v>0.23076923076923078</v>
      </c>
      <c r="G776" s="2" t="str">
        <f>IF($C776="","",VLOOKUP($F776,Tabla5[],2,1))</f>
        <v>A</v>
      </c>
    </row>
    <row r="777" spans="2:7" x14ac:dyDescent="0.2">
      <c r="B777" s="1" t="s">
        <v>12</v>
      </c>
      <c r="C777" s="1">
        <v>301011</v>
      </c>
      <c r="D777" s="1" t="s">
        <v>66</v>
      </c>
      <c r="E777" s="59">
        <v>7</v>
      </c>
      <c r="F777" s="28">
        <f>IF($B777="","",SUMIFS($E$4:E777,$B$4:B777,$B777)/SUMIFS($E$4:$E$1048576,$B$4:$B$1048576,$B777))</f>
        <v>0.2606837606837607</v>
      </c>
      <c r="G777" s="2" t="str">
        <f>IF($C777="","",VLOOKUP($F777,Tabla5[],2,1))</f>
        <v>A</v>
      </c>
    </row>
    <row r="778" spans="2:7" x14ac:dyDescent="0.2">
      <c r="B778" s="1" t="s">
        <v>12</v>
      </c>
      <c r="C778" s="1">
        <v>300291</v>
      </c>
      <c r="D778" s="1" t="s">
        <v>666</v>
      </c>
      <c r="E778" s="59">
        <v>7</v>
      </c>
      <c r="F778" s="28">
        <f>IF($B778="","",SUMIFS($E$4:E778,$B$4:B778,$B778)/SUMIFS($E$4:$E$1048576,$B$4:$B$1048576,$B778))</f>
        <v>0.29059829059829062</v>
      </c>
      <c r="G778" s="2" t="str">
        <f>IF($C778="","",VLOOKUP($F778,Tabla5[],2,1))</f>
        <v>A</v>
      </c>
    </row>
    <row r="779" spans="2:7" x14ac:dyDescent="0.2">
      <c r="B779" s="1" t="s">
        <v>12</v>
      </c>
      <c r="C779" s="1">
        <v>300119</v>
      </c>
      <c r="D779" s="1" t="s">
        <v>760</v>
      </c>
      <c r="E779" s="59">
        <v>7</v>
      </c>
      <c r="F779" s="28">
        <f>IF($B779="","",SUMIFS($E$4:E779,$B$4:B779,$B779)/SUMIFS($E$4:$E$1048576,$B$4:$B$1048576,$B779))</f>
        <v>0.32051282051282054</v>
      </c>
      <c r="G779" s="2" t="str">
        <f>IF($C779="","",VLOOKUP($F779,Tabla5[],2,1))</f>
        <v>A</v>
      </c>
    </row>
    <row r="780" spans="2:7" x14ac:dyDescent="0.2">
      <c r="B780" s="1" t="s">
        <v>12</v>
      </c>
      <c r="C780" s="1">
        <v>300406</v>
      </c>
      <c r="D780" s="1" t="s">
        <v>251</v>
      </c>
      <c r="E780" s="59">
        <v>7</v>
      </c>
      <c r="F780" s="28">
        <f>IF($B780="","",SUMIFS($E$4:E780,$B$4:B780,$B780)/SUMIFS($E$4:$E$1048576,$B$4:$B$1048576,$B780))</f>
        <v>0.3504273504273504</v>
      </c>
      <c r="G780" s="2" t="str">
        <f>IF($C780="","",VLOOKUP($F780,Tabla5[],2,1))</f>
        <v>A</v>
      </c>
    </row>
    <row r="781" spans="2:7" x14ac:dyDescent="0.2">
      <c r="B781" s="1" t="s">
        <v>12</v>
      </c>
      <c r="C781" s="1">
        <v>301057</v>
      </c>
      <c r="D781" s="1" t="s">
        <v>22</v>
      </c>
      <c r="E781" s="59">
        <v>6</v>
      </c>
      <c r="F781" s="28">
        <f>IF($B781="","",SUMIFS($E$4:E781,$B$4:B781,$B781)/SUMIFS($E$4:$E$1048576,$B$4:$B$1048576,$B781))</f>
        <v>0.37606837606837606</v>
      </c>
      <c r="G781" s="2" t="str">
        <f>IF($C781="","",VLOOKUP($F781,Tabla5[],2,1))</f>
        <v>A</v>
      </c>
    </row>
    <row r="782" spans="2:7" x14ac:dyDescent="0.2">
      <c r="B782" s="1" t="s">
        <v>12</v>
      </c>
      <c r="C782" s="1">
        <v>300121</v>
      </c>
      <c r="D782" s="1" t="s">
        <v>562</v>
      </c>
      <c r="E782" s="59">
        <v>6</v>
      </c>
      <c r="F782" s="28">
        <f>IF($B782="","",SUMIFS($E$4:E782,$B$4:B782,$B782)/SUMIFS($E$4:$E$1048576,$B$4:$B$1048576,$B782))</f>
        <v>0.40170940170940173</v>
      </c>
      <c r="G782" s="2" t="str">
        <f>IF($C782="","",VLOOKUP($F782,Tabla5[],2,1))</f>
        <v>A</v>
      </c>
    </row>
    <row r="783" spans="2:7" x14ac:dyDescent="0.2">
      <c r="B783" s="1" t="s">
        <v>12</v>
      </c>
      <c r="C783" s="1">
        <v>300733</v>
      </c>
      <c r="D783" s="1" t="s">
        <v>325</v>
      </c>
      <c r="E783" s="59">
        <v>6</v>
      </c>
      <c r="F783" s="28">
        <f>IF($B783="","",SUMIFS($E$4:E783,$B$4:B783,$B783)/SUMIFS($E$4:$E$1048576,$B$4:$B$1048576,$B783))</f>
        <v>0.42735042735042733</v>
      </c>
      <c r="G783" s="2" t="str">
        <f>IF($C783="","",VLOOKUP($F783,Tabla5[],2,1))</f>
        <v>A</v>
      </c>
    </row>
    <row r="784" spans="2:7" x14ac:dyDescent="0.2">
      <c r="B784" s="1" t="s">
        <v>12</v>
      </c>
      <c r="C784" s="1">
        <v>300183</v>
      </c>
      <c r="D784" s="1" t="s">
        <v>739</v>
      </c>
      <c r="E784" s="59">
        <v>5</v>
      </c>
      <c r="F784" s="28">
        <f>IF($B784="","",SUMIFS($E$4:E784,$B$4:B784,$B784)/SUMIFS($E$4:$E$1048576,$B$4:$B$1048576,$B784))</f>
        <v>0.44871794871794873</v>
      </c>
      <c r="G784" s="2" t="str">
        <f>IF($C784="","",VLOOKUP($F784,Tabla5[],2,1))</f>
        <v>A</v>
      </c>
    </row>
    <row r="785" spans="2:7" x14ac:dyDescent="0.2">
      <c r="B785" s="1" t="s">
        <v>12</v>
      </c>
      <c r="C785" s="1">
        <v>300050</v>
      </c>
      <c r="D785" s="1" t="s">
        <v>795</v>
      </c>
      <c r="E785" s="59">
        <v>5</v>
      </c>
      <c r="F785" s="28">
        <f>IF($B785="","",SUMIFS($E$4:E785,$B$4:B785,$B785)/SUMIFS($E$4:$E$1048576,$B$4:$B$1048576,$B785))</f>
        <v>0.47008547008547008</v>
      </c>
      <c r="G785" s="2" t="str">
        <f>IF($C785="","",VLOOKUP($F785,Tabla5[],2,1))</f>
        <v>A</v>
      </c>
    </row>
    <row r="786" spans="2:7" x14ac:dyDescent="0.2">
      <c r="B786" s="1" t="s">
        <v>12</v>
      </c>
      <c r="C786" s="1">
        <v>300456</v>
      </c>
      <c r="D786" s="1" t="s">
        <v>556</v>
      </c>
      <c r="E786" s="59">
        <v>5</v>
      </c>
      <c r="F786" s="28">
        <f>IF($B786="","",SUMIFS($E$4:E786,$B$4:B786,$B786)/SUMIFS($E$4:$E$1048576,$B$4:$B$1048576,$B786))</f>
        <v>0.49145299145299143</v>
      </c>
      <c r="G786" s="2" t="str">
        <f>IF($C786="","",VLOOKUP($F786,Tabla5[],2,1))</f>
        <v>A</v>
      </c>
    </row>
    <row r="787" spans="2:7" x14ac:dyDescent="0.2">
      <c r="B787" s="1" t="s">
        <v>12</v>
      </c>
      <c r="C787" s="1">
        <v>300018</v>
      </c>
      <c r="D787" s="1" t="s">
        <v>810</v>
      </c>
      <c r="E787" s="59">
        <v>5</v>
      </c>
      <c r="F787" s="28">
        <f>IF($B787="","",SUMIFS($E$4:E787,$B$4:B787,$B787)/SUMIFS($E$4:$E$1048576,$B$4:$B$1048576,$B787))</f>
        <v>0.51282051282051277</v>
      </c>
      <c r="G787" s="2" t="str">
        <f>IF($C787="","",VLOOKUP($F787,Tabla5[],2,1))</f>
        <v>B</v>
      </c>
    </row>
    <row r="788" spans="2:7" x14ac:dyDescent="0.2">
      <c r="B788" s="1" t="s">
        <v>12</v>
      </c>
      <c r="C788" s="1">
        <v>300270</v>
      </c>
      <c r="D788" s="1" t="s">
        <v>615</v>
      </c>
      <c r="E788" s="59">
        <v>5</v>
      </c>
      <c r="F788" s="28">
        <f>IF($B788="","",SUMIFS($E$4:E788,$B$4:B788,$B788)/SUMIFS($E$4:$E$1048576,$B$4:$B$1048576,$B788))</f>
        <v>0.53418803418803418</v>
      </c>
      <c r="G788" s="2" t="str">
        <f>IF($C788="","",VLOOKUP($F788,Tabla5[],2,1))</f>
        <v>B</v>
      </c>
    </row>
    <row r="789" spans="2:7" x14ac:dyDescent="0.2">
      <c r="B789" s="1" t="s">
        <v>12</v>
      </c>
      <c r="C789" s="1">
        <v>300647</v>
      </c>
      <c r="D789" s="1" t="s">
        <v>398</v>
      </c>
      <c r="E789" s="59">
        <v>5</v>
      </c>
      <c r="F789" s="28">
        <f>IF($B789="","",SUMIFS($E$4:E789,$B$4:B789,$B789)/SUMIFS($E$4:$E$1048576,$B$4:$B$1048576,$B789))</f>
        <v>0.55555555555555558</v>
      </c>
      <c r="G789" s="2" t="str">
        <f>IF($C789="","",VLOOKUP($F789,Tabla5[],2,1))</f>
        <v>B</v>
      </c>
    </row>
    <row r="790" spans="2:7" x14ac:dyDescent="0.2">
      <c r="B790" s="1" t="s">
        <v>12</v>
      </c>
      <c r="C790" s="1">
        <v>300748</v>
      </c>
      <c r="D790" s="1" t="s">
        <v>313</v>
      </c>
      <c r="E790" s="59">
        <v>5</v>
      </c>
      <c r="F790" s="28">
        <f>IF($B790="","",SUMIFS($E$4:E790,$B$4:B790,$B790)/SUMIFS($E$4:$E$1048576,$B$4:$B$1048576,$B790))</f>
        <v>0.57692307692307687</v>
      </c>
      <c r="G790" s="2" t="str">
        <f>IF($C790="","",VLOOKUP($F790,Tabla5[],2,1))</f>
        <v>B</v>
      </c>
    </row>
    <row r="791" spans="2:7" x14ac:dyDescent="0.2">
      <c r="B791" s="1" t="s">
        <v>12</v>
      </c>
      <c r="C791" s="1">
        <v>300002</v>
      </c>
      <c r="D791" s="1" t="s">
        <v>817</v>
      </c>
      <c r="E791" s="59">
        <v>5</v>
      </c>
      <c r="F791" s="28">
        <f>IF($B791="","",SUMIFS($E$4:E791,$B$4:B791,$B791)/SUMIFS($E$4:$E$1048576,$B$4:$B$1048576,$B791))</f>
        <v>0.59829059829059827</v>
      </c>
      <c r="G791" s="2" t="str">
        <f>IF($C791="","",VLOOKUP($F791,Tabla5[],2,1))</f>
        <v>B</v>
      </c>
    </row>
    <row r="792" spans="2:7" x14ac:dyDescent="0.2">
      <c r="B792" s="1" t="s">
        <v>12</v>
      </c>
      <c r="C792" s="1">
        <v>300390</v>
      </c>
      <c r="D792" s="1" t="s">
        <v>601</v>
      </c>
      <c r="E792" s="59">
        <v>5</v>
      </c>
      <c r="F792" s="28">
        <f>IF($B792="","",SUMIFS($E$4:E792,$B$4:B792,$B792)/SUMIFS($E$4:$E$1048576,$B$4:$B$1048576,$B792))</f>
        <v>0.61965811965811968</v>
      </c>
      <c r="G792" s="2" t="str">
        <f>IF($C792="","",VLOOKUP($F792,Tabla5[],2,1))</f>
        <v>B</v>
      </c>
    </row>
    <row r="793" spans="2:7" x14ac:dyDescent="0.2">
      <c r="B793" s="1" t="s">
        <v>12</v>
      </c>
      <c r="C793" s="1">
        <v>300779</v>
      </c>
      <c r="D793" s="1" t="s">
        <v>286</v>
      </c>
      <c r="E793" s="59">
        <v>4</v>
      </c>
      <c r="F793" s="28">
        <f>IF($B793="","",SUMIFS($E$4:E793,$B$4:B793,$B793)/SUMIFS($E$4:$E$1048576,$B$4:$B$1048576,$B793))</f>
        <v>0.63675213675213671</v>
      </c>
      <c r="G793" s="2" t="str">
        <f>IF($C793="","",VLOOKUP($F793,Tabla5[],2,1))</f>
        <v>B</v>
      </c>
    </row>
    <row r="794" spans="2:7" x14ac:dyDescent="0.2">
      <c r="B794" s="1" t="s">
        <v>12</v>
      </c>
      <c r="C794" s="1">
        <v>300120</v>
      </c>
      <c r="D794" s="1" t="s">
        <v>251</v>
      </c>
      <c r="E794" s="59">
        <v>4</v>
      </c>
      <c r="F794" s="28">
        <f>IF($B794="","",SUMIFS($E$4:E794,$B$4:B794,$B794)/SUMIFS($E$4:$E$1048576,$B$4:$B$1048576,$B794))</f>
        <v>0.65384615384615385</v>
      </c>
      <c r="G794" s="2" t="str">
        <f>IF($C794="","",VLOOKUP($F794,Tabla5[],2,1))</f>
        <v>B</v>
      </c>
    </row>
    <row r="795" spans="2:7" x14ac:dyDescent="0.2">
      <c r="B795" s="1" t="s">
        <v>12</v>
      </c>
      <c r="C795" s="1">
        <v>300072</v>
      </c>
      <c r="D795" s="1" t="s">
        <v>784</v>
      </c>
      <c r="E795" s="59">
        <v>4</v>
      </c>
      <c r="F795" s="28">
        <f>IF($B795="","",SUMIFS($E$4:E795,$B$4:B795,$B795)/SUMIFS($E$4:$E$1048576,$B$4:$B$1048576,$B795))</f>
        <v>0.67094017094017089</v>
      </c>
      <c r="G795" s="2" t="str">
        <f>IF($C795="","",VLOOKUP($F795,Tabla5[],2,1))</f>
        <v>B</v>
      </c>
    </row>
    <row r="796" spans="2:7" x14ac:dyDescent="0.2">
      <c r="B796" s="1" t="s">
        <v>12</v>
      </c>
      <c r="C796" s="1">
        <v>300048</v>
      </c>
      <c r="D796" s="1" t="s">
        <v>797</v>
      </c>
      <c r="E796" s="59">
        <v>4</v>
      </c>
      <c r="F796" s="28">
        <f>IF($B796="","",SUMIFS($E$4:E796,$B$4:B796,$B796)/SUMIFS($E$4:$E$1048576,$B$4:$B$1048576,$B796))</f>
        <v>0.68803418803418803</v>
      </c>
      <c r="G796" s="2" t="str">
        <f>IF($C796="","",VLOOKUP($F796,Tabla5[],2,1))</f>
        <v>B</v>
      </c>
    </row>
    <row r="797" spans="2:7" x14ac:dyDescent="0.2">
      <c r="B797" s="1" t="s">
        <v>12</v>
      </c>
      <c r="C797" s="1">
        <v>300362</v>
      </c>
      <c r="D797" s="1" t="s">
        <v>620</v>
      </c>
      <c r="E797" s="59">
        <v>4</v>
      </c>
      <c r="F797" s="28">
        <f>IF($B797="","",SUMIFS($E$4:E797,$B$4:B797,$B797)/SUMIFS($E$4:$E$1048576,$B$4:$B$1048576,$B797))</f>
        <v>0.70512820512820518</v>
      </c>
      <c r="G797" s="2" t="str">
        <f>IF($C797="","",VLOOKUP($F797,Tabla5[],2,1))</f>
        <v>B</v>
      </c>
    </row>
    <row r="798" spans="2:7" x14ac:dyDescent="0.2">
      <c r="B798" s="1" t="s">
        <v>12</v>
      </c>
      <c r="C798" s="1">
        <v>300391</v>
      </c>
      <c r="D798" s="1" t="s">
        <v>600</v>
      </c>
      <c r="E798" s="59">
        <v>4</v>
      </c>
      <c r="F798" s="28">
        <f>IF($B798="","",SUMIFS($E$4:E798,$B$4:B798,$B798)/SUMIFS($E$4:$E$1048576,$B$4:$B$1048576,$B798))</f>
        <v>0.72222222222222221</v>
      </c>
      <c r="G798" s="2" t="str">
        <f>IF($C798="","",VLOOKUP($F798,Tabla5[],2,1))</f>
        <v>B</v>
      </c>
    </row>
    <row r="799" spans="2:7" x14ac:dyDescent="0.2">
      <c r="B799" s="1" t="s">
        <v>12</v>
      </c>
      <c r="C799" s="1">
        <v>300793</v>
      </c>
      <c r="D799" s="1" t="s">
        <v>273</v>
      </c>
      <c r="E799" s="59">
        <v>4</v>
      </c>
      <c r="F799" s="28">
        <f>IF($B799="","",SUMIFS($E$4:E799,$B$4:B799,$B799)/SUMIFS($E$4:$E$1048576,$B$4:$B$1048576,$B799))</f>
        <v>0.73931623931623935</v>
      </c>
      <c r="G799" s="2" t="str">
        <f>IF($C799="","",VLOOKUP($F799,Tabla5[],2,1))</f>
        <v>B</v>
      </c>
    </row>
    <row r="800" spans="2:7" x14ac:dyDescent="0.2">
      <c r="B800" s="1" t="s">
        <v>12</v>
      </c>
      <c r="C800" s="1">
        <v>300429</v>
      </c>
      <c r="D800" s="1" t="s">
        <v>576</v>
      </c>
      <c r="E800" s="59">
        <v>4</v>
      </c>
      <c r="F800" s="28">
        <f>IF($B800="","",SUMIFS($E$4:E800,$B$4:B800,$B800)/SUMIFS($E$4:$E$1048576,$B$4:$B$1048576,$B800))</f>
        <v>0.75641025641025639</v>
      </c>
      <c r="G800" s="2" t="str">
        <f>IF($C800="","",VLOOKUP($F800,Tabla5[],2,1))</f>
        <v>B</v>
      </c>
    </row>
    <row r="801" spans="2:7" x14ac:dyDescent="0.2">
      <c r="B801" s="1" t="s">
        <v>12</v>
      </c>
      <c r="C801" s="1">
        <v>300049</v>
      </c>
      <c r="D801" s="1" t="s">
        <v>796</v>
      </c>
      <c r="E801" s="59">
        <v>4</v>
      </c>
      <c r="F801" s="28">
        <f>IF($B801="","",SUMIFS($E$4:E801,$B$4:B801,$B801)/SUMIFS($E$4:$E$1048576,$B$4:$B$1048576,$B801))</f>
        <v>0.77350427350427353</v>
      </c>
      <c r="G801" s="2" t="str">
        <f>IF($C801="","",VLOOKUP($F801,Tabla5[],2,1))</f>
        <v>B</v>
      </c>
    </row>
    <row r="802" spans="2:7" x14ac:dyDescent="0.2">
      <c r="B802" s="1" t="s">
        <v>12</v>
      </c>
      <c r="C802" s="1">
        <v>300188</v>
      </c>
      <c r="D802" s="1" t="s">
        <v>562</v>
      </c>
      <c r="E802" s="59">
        <v>4</v>
      </c>
      <c r="F802" s="28">
        <f>IF($B802="","",SUMIFS($E$4:E802,$B$4:B802,$B802)/SUMIFS($E$4:$E$1048576,$B$4:$B$1048576,$B802))</f>
        <v>0.79059829059829057</v>
      </c>
      <c r="G802" s="2" t="str">
        <f>IF($C802="","",VLOOKUP($F802,Tabla5[],2,1))</f>
        <v>B</v>
      </c>
    </row>
    <row r="803" spans="2:7" x14ac:dyDescent="0.2">
      <c r="B803" s="1" t="s">
        <v>12</v>
      </c>
      <c r="C803" s="1">
        <v>300199</v>
      </c>
      <c r="D803" s="1" t="s">
        <v>619</v>
      </c>
      <c r="E803" s="59">
        <v>4</v>
      </c>
      <c r="F803" s="28">
        <f>IF($B803="","",SUMIFS($E$4:E803,$B$4:B803,$B803)/SUMIFS($E$4:$E$1048576,$B$4:$B$1048576,$B803))</f>
        <v>0.80769230769230771</v>
      </c>
      <c r="G803" s="2" t="str">
        <f>IF($C803="","",VLOOKUP($F803,Tabla5[],2,1))</f>
        <v>C</v>
      </c>
    </row>
    <row r="804" spans="2:7" x14ac:dyDescent="0.2">
      <c r="B804" s="1" t="s">
        <v>12</v>
      </c>
      <c r="C804" s="1">
        <v>300385</v>
      </c>
      <c r="D804" s="1" t="s">
        <v>605</v>
      </c>
      <c r="E804" s="59">
        <v>4</v>
      </c>
      <c r="F804" s="28">
        <f>IF($B804="","",SUMIFS($E$4:E804,$B$4:B804,$B804)/SUMIFS($E$4:$E$1048576,$B$4:$B$1048576,$B804))</f>
        <v>0.82478632478632474</v>
      </c>
      <c r="G804" s="2" t="str">
        <f>IF($C804="","",VLOOKUP($F804,Tabla5[],2,1))</f>
        <v>C</v>
      </c>
    </row>
    <row r="805" spans="2:7" x14ac:dyDescent="0.2">
      <c r="B805" s="1" t="s">
        <v>12</v>
      </c>
      <c r="C805" s="1">
        <v>300298</v>
      </c>
      <c r="D805" s="1" t="s">
        <v>662</v>
      </c>
      <c r="E805" s="59">
        <v>3</v>
      </c>
      <c r="F805" s="28">
        <f>IF($B805="","",SUMIFS($E$4:E805,$B$4:B805,$B805)/SUMIFS($E$4:$E$1048576,$B$4:$B$1048576,$B805))</f>
        <v>0.83760683760683763</v>
      </c>
      <c r="G805" s="2" t="str">
        <f>IF($C805="","",VLOOKUP($F805,Tabla5[],2,1))</f>
        <v>C</v>
      </c>
    </row>
    <row r="806" spans="2:7" x14ac:dyDescent="0.2">
      <c r="B806" s="1" t="s">
        <v>12</v>
      </c>
      <c r="C806" s="1">
        <v>300447</v>
      </c>
      <c r="D806" s="1" t="s">
        <v>562</v>
      </c>
      <c r="E806" s="59">
        <v>3</v>
      </c>
      <c r="F806" s="28">
        <f>IF($B806="","",SUMIFS($E$4:E806,$B$4:B806,$B806)/SUMIFS($E$4:$E$1048576,$B$4:$B$1048576,$B806))</f>
        <v>0.8504273504273504</v>
      </c>
      <c r="G806" s="2" t="str">
        <f>IF($C806="","",VLOOKUP($F806,Tabla5[],2,1))</f>
        <v>C</v>
      </c>
    </row>
    <row r="807" spans="2:7" x14ac:dyDescent="0.2">
      <c r="B807" s="1" t="s">
        <v>12</v>
      </c>
      <c r="C807" s="1">
        <v>300051</v>
      </c>
      <c r="D807" s="1" t="s">
        <v>794</v>
      </c>
      <c r="E807" s="59">
        <v>3</v>
      </c>
      <c r="F807" s="28">
        <f>IF($B807="","",SUMIFS($E$4:E807,$B$4:B807,$B807)/SUMIFS($E$4:$E$1048576,$B$4:$B$1048576,$B807))</f>
        <v>0.86324786324786329</v>
      </c>
      <c r="G807" s="2" t="str">
        <f>IF($C807="","",VLOOKUP($F807,Tabla5[],2,1))</f>
        <v>C</v>
      </c>
    </row>
    <row r="808" spans="2:7" x14ac:dyDescent="0.2">
      <c r="B808" s="1" t="s">
        <v>12</v>
      </c>
      <c r="C808" s="1">
        <v>300780</v>
      </c>
      <c r="D808" s="1" t="s">
        <v>285</v>
      </c>
      <c r="E808" s="59">
        <v>3</v>
      </c>
      <c r="F808" s="28">
        <f>IF($B808="","",SUMIFS($E$4:E808,$B$4:B808,$B808)/SUMIFS($E$4:$E$1048576,$B$4:$B$1048576,$B808))</f>
        <v>0.87606837606837606</v>
      </c>
      <c r="G808" s="2" t="str">
        <f>IF($C808="","",VLOOKUP($F808,Tabla5[],2,1))</f>
        <v>C</v>
      </c>
    </row>
    <row r="809" spans="2:7" x14ac:dyDescent="0.2">
      <c r="B809" s="1" t="s">
        <v>12</v>
      </c>
      <c r="C809" s="1">
        <v>300752</v>
      </c>
      <c r="D809" s="1" t="s">
        <v>310</v>
      </c>
      <c r="E809" s="59">
        <v>3</v>
      </c>
      <c r="F809" s="28">
        <f>IF($B809="","",SUMIFS($E$4:E809,$B$4:B809,$B809)/SUMIFS($E$4:$E$1048576,$B$4:$B$1048576,$B809))</f>
        <v>0.88888888888888884</v>
      </c>
      <c r="G809" s="2" t="str">
        <f>IF($C809="","",VLOOKUP($F809,Tabla5[],2,1))</f>
        <v>C</v>
      </c>
    </row>
    <row r="810" spans="2:7" x14ac:dyDescent="0.2">
      <c r="B810" s="1" t="s">
        <v>12</v>
      </c>
      <c r="C810" s="1">
        <v>300071</v>
      </c>
      <c r="D810" s="1" t="s">
        <v>785</v>
      </c>
      <c r="E810" s="59">
        <v>3</v>
      </c>
      <c r="F810" s="28">
        <f>IF($B810="","",SUMIFS($E$4:E810,$B$4:B810,$B810)/SUMIFS($E$4:$E$1048576,$B$4:$B$1048576,$B810))</f>
        <v>0.90170940170940173</v>
      </c>
      <c r="G810" s="2" t="str">
        <f>IF($C810="","",VLOOKUP($F810,Tabla5[],2,1))</f>
        <v>C</v>
      </c>
    </row>
    <row r="811" spans="2:7" x14ac:dyDescent="0.2">
      <c r="B811" s="1" t="s">
        <v>12</v>
      </c>
      <c r="C811" s="1">
        <v>300321</v>
      </c>
      <c r="D811" s="1" t="s">
        <v>648</v>
      </c>
      <c r="E811" s="59">
        <v>3</v>
      </c>
      <c r="F811" s="28">
        <f>IF($B811="","",SUMIFS($E$4:E811,$B$4:B811,$B811)/SUMIFS($E$4:$E$1048576,$B$4:$B$1048576,$B811))</f>
        <v>0.9145299145299145</v>
      </c>
      <c r="G811" s="2" t="str">
        <f>IF($C811="","",VLOOKUP($F811,Tabla5[],2,1))</f>
        <v>C</v>
      </c>
    </row>
    <row r="812" spans="2:7" x14ac:dyDescent="0.2">
      <c r="B812" s="1" t="s">
        <v>12</v>
      </c>
      <c r="C812" s="1">
        <v>300818</v>
      </c>
      <c r="D812" s="1" t="s">
        <v>251</v>
      </c>
      <c r="E812" s="59">
        <v>3</v>
      </c>
      <c r="F812" s="28">
        <f>IF($B812="","",SUMIFS($E$4:E812,$B$4:B812,$B812)/SUMIFS($E$4:$E$1048576,$B$4:$B$1048576,$B812))</f>
        <v>0.92735042735042739</v>
      </c>
      <c r="G812" s="2" t="str">
        <f>IF($C812="","",VLOOKUP($F812,Tabla5[],2,1))</f>
        <v>C</v>
      </c>
    </row>
    <row r="813" spans="2:7" x14ac:dyDescent="0.2">
      <c r="B813" s="1" t="s">
        <v>12</v>
      </c>
      <c r="C813" s="1">
        <v>300370</v>
      </c>
      <c r="D813" s="1" t="s">
        <v>615</v>
      </c>
      <c r="E813" s="59">
        <v>3</v>
      </c>
      <c r="F813" s="28">
        <f>IF($B813="","",SUMIFS($E$4:E813,$B$4:B813,$B813)/SUMIFS($E$4:$E$1048576,$B$4:$B$1048576,$B813))</f>
        <v>0.94017094017094016</v>
      </c>
      <c r="G813" s="2" t="str">
        <f>IF($C813="","",VLOOKUP($F813,Tabla5[],2,1))</f>
        <v>C</v>
      </c>
    </row>
    <row r="814" spans="2:7" x14ac:dyDescent="0.2">
      <c r="B814" s="1" t="s">
        <v>12</v>
      </c>
      <c r="C814" s="1">
        <v>300896</v>
      </c>
      <c r="D814" s="1" t="s">
        <v>176</v>
      </c>
      <c r="E814" s="59">
        <v>3</v>
      </c>
      <c r="F814" s="28">
        <f>IF($B814="","",SUMIFS($E$4:E814,$B$4:B814,$B814)/SUMIFS($E$4:$E$1048576,$B$4:$B$1048576,$B814))</f>
        <v>0.95299145299145294</v>
      </c>
      <c r="G814" s="2" t="str">
        <f>IF($C814="","",VLOOKUP($F814,Tabla5[],2,1))</f>
        <v>C</v>
      </c>
    </row>
    <row r="815" spans="2:7" x14ac:dyDescent="0.2">
      <c r="B815" s="1" t="s">
        <v>12</v>
      </c>
      <c r="C815" s="1">
        <v>300252</v>
      </c>
      <c r="D815" s="1" t="s">
        <v>605</v>
      </c>
      <c r="E815" s="59">
        <v>3</v>
      </c>
      <c r="F815" s="28">
        <f>IF($B815="","",SUMIFS($E$4:E815,$B$4:B815,$B815)/SUMIFS($E$4:$E$1048576,$B$4:$B$1048576,$B815))</f>
        <v>0.96581196581196582</v>
      </c>
      <c r="G815" s="2" t="str">
        <f>IF($C815="","",VLOOKUP($F815,Tabla5[],2,1))</f>
        <v>C</v>
      </c>
    </row>
    <row r="816" spans="2:7" x14ac:dyDescent="0.2">
      <c r="B816" s="1" t="s">
        <v>12</v>
      </c>
      <c r="C816" s="1">
        <v>300754</v>
      </c>
      <c r="D816" s="1" t="s">
        <v>308</v>
      </c>
      <c r="E816" s="59">
        <v>3</v>
      </c>
      <c r="F816" s="28">
        <f>IF($B816="","",SUMIFS($E$4:E816,$B$4:B816,$B816)/SUMIFS($E$4:$E$1048576,$B$4:$B$1048576,$B816))</f>
        <v>0.9786324786324786</v>
      </c>
      <c r="G816" s="2" t="str">
        <f>IF($C816="","",VLOOKUP($F816,Tabla5[],2,1))</f>
        <v>C</v>
      </c>
    </row>
    <row r="817" spans="2:7" x14ac:dyDescent="0.2">
      <c r="B817" s="1" t="s">
        <v>12</v>
      </c>
      <c r="C817" s="1">
        <v>300811</v>
      </c>
      <c r="D817" s="1" t="s">
        <v>256</v>
      </c>
      <c r="E817" s="59">
        <v>2</v>
      </c>
      <c r="F817" s="28">
        <f>IF($B817="","",SUMIFS($E$4:E817,$B$4:B817,$B817)/SUMIFS($E$4:$E$1048576,$B$4:$B$1048576,$B817))</f>
        <v>0.98717948717948723</v>
      </c>
      <c r="G817" s="2" t="str">
        <f>IF($C817="","",VLOOKUP($F817,Tabla5[],2,1))</f>
        <v>C</v>
      </c>
    </row>
    <row r="818" spans="2:7" x14ac:dyDescent="0.2">
      <c r="B818" s="1" t="s">
        <v>12</v>
      </c>
      <c r="C818" s="1">
        <v>300665</v>
      </c>
      <c r="D818" s="1" t="s">
        <v>384</v>
      </c>
      <c r="E818" s="59">
        <v>2</v>
      </c>
      <c r="F818" s="28">
        <f>IF($B818="","",SUMIFS($E$4:E818,$B$4:B818,$B818)/SUMIFS($E$4:$E$1048576,$B$4:$B$1048576,$B818))</f>
        <v>0.99572649572649574</v>
      </c>
      <c r="G818" s="2" t="str">
        <f>IF($C818="","",VLOOKUP($F818,Tabla5[],2,1))</f>
        <v>C</v>
      </c>
    </row>
    <row r="819" spans="2:7" x14ac:dyDescent="0.2">
      <c r="B819" s="1" t="s">
        <v>12</v>
      </c>
      <c r="C819" s="1">
        <v>300212</v>
      </c>
      <c r="D819" s="1" t="s">
        <v>721</v>
      </c>
      <c r="E819" s="59">
        <v>1</v>
      </c>
      <c r="F819" s="28">
        <f>IF($B819="","",SUMIFS($E$4:E819,$B$4:B819,$B819)/SUMIFS($E$4:$E$1048576,$B$4:$B$1048576,$B819))</f>
        <v>1</v>
      </c>
      <c r="G819" s="2" t="str">
        <f>IF($C819="","",VLOOKUP($F819,Tabla5[],2,1))</f>
        <v>C</v>
      </c>
    </row>
    <row r="820" spans="2:7" x14ac:dyDescent="0.2">
      <c r="B820" s="1" t="s">
        <v>11</v>
      </c>
      <c r="C820" s="1">
        <v>300914</v>
      </c>
      <c r="D820" s="1" t="s">
        <v>158</v>
      </c>
      <c r="E820" s="59">
        <v>10</v>
      </c>
      <c r="F820" s="28">
        <f>IF($B820="","",SUMIFS($E$4:E820,$B$4:B820,$B820)/SUMIFS($E$4:$E$1048576,$B$4:$B$1048576,$B820))</f>
        <v>3.0959752321981424E-2</v>
      </c>
      <c r="G820" s="2" t="str">
        <f>IF($C820="","",VLOOKUP($F820,Tabla5[],2,1))</f>
        <v>A</v>
      </c>
    </row>
    <row r="821" spans="2:7" x14ac:dyDescent="0.2">
      <c r="B821" s="1" t="s">
        <v>11</v>
      </c>
      <c r="C821" s="1">
        <v>300820</v>
      </c>
      <c r="D821" s="1" t="s">
        <v>249</v>
      </c>
      <c r="E821" s="59">
        <v>9</v>
      </c>
      <c r="F821" s="28">
        <f>IF($B821="","",SUMIFS($E$4:E821,$B$4:B821,$B821)/SUMIFS($E$4:$E$1048576,$B$4:$B$1048576,$B821))</f>
        <v>5.8823529411764705E-2</v>
      </c>
      <c r="G821" s="2" t="str">
        <f>IF($C821="","",VLOOKUP($F821,Tabla5[],2,1))</f>
        <v>A</v>
      </c>
    </row>
    <row r="822" spans="2:7" x14ac:dyDescent="0.2">
      <c r="B822" s="1" t="s">
        <v>11</v>
      </c>
      <c r="C822" s="1">
        <v>300352</v>
      </c>
      <c r="D822" s="1" t="s">
        <v>629</v>
      </c>
      <c r="E822" s="59">
        <v>9</v>
      </c>
      <c r="F822" s="28">
        <f>IF($B822="","",SUMIFS($E$4:E822,$B$4:B822,$B822)/SUMIFS($E$4:$E$1048576,$B$4:$B$1048576,$B822))</f>
        <v>8.6687306501547989E-2</v>
      </c>
      <c r="G822" s="2" t="str">
        <f>IF($C822="","",VLOOKUP($F822,Tabla5[],2,1))</f>
        <v>A</v>
      </c>
    </row>
    <row r="823" spans="2:7" x14ac:dyDescent="0.2">
      <c r="B823" s="1" t="s">
        <v>11</v>
      </c>
      <c r="C823" s="1">
        <v>300882</v>
      </c>
      <c r="D823" s="1" t="s">
        <v>190</v>
      </c>
      <c r="E823" s="59">
        <v>8</v>
      </c>
      <c r="F823" s="28">
        <f>IF($B823="","",SUMIFS($E$4:E823,$B$4:B823,$B823)/SUMIFS($E$4:$E$1048576,$B$4:$B$1048576,$B823))</f>
        <v>0.11145510835913312</v>
      </c>
      <c r="G823" s="2" t="str">
        <f>IF($C823="","",VLOOKUP($F823,Tabla5[],2,1))</f>
        <v>A</v>
      </c>
    </row>
    <row r="824" spans="2:7" x14ac:dyDescent="0.2">
      <c r="B824" s="1" t="s">
        <v>11</v>
      </c>
      <c r="C824" s="1">
        <v>300499</v>
      </c>
      <c r="D824" s="1" t="s">
        <v>524</v>
      </c>
      <c r="E824" s="59">
        <v>8</v>
      </c>
      <c r="F824" s="28">
        <f>IF($B824="","",SUMIFS($E$4:E824,$B$4:B824,$B824)/SUMIFS($E$4:$E$1048576,$B$4:$B$1048576,$B824))</f>
        <v>0.13622291021671826</v>
      </c>
      <c r="G824" s="2" t="str">
        <f>IF($C824="","",VLOOKUP($F824,Tabla5[],2,1))</f>
        <v>A</v>
      </c>
    </row>
    <row r="825" spans="2:7" x14ac:dyDescent="0.2">
      <c r="B825" s="1" t="s">
        <v>11</v>
      </c>
      <c r="C825" s="1">
        <v>300279</v>
      </c>
      <c r="D825" s="1" t="s">
        <v>295</v>
      </c>
      <c r="E825" s="59">
        <v>8</v>
      </c>
      <c r="F825" s="28">
        <f>IF($B825="","",SUMIFS($E$4:E825,$B$4:B825,$B825)/SUMIFS($E$4:$E$1048576,$B$4:$B$1048576,$B825))</f>
        <v>0.1609907120743034</v>
      </c>
      <c r="G825" s="2" t="str">
        <f>IF($C825="","",VLOOKUP($F825,Tabla5[],2,1))</f>
        <v>A</v>
      </c>
    </row>
    <row r="826" spans="2:7" x14ac:dyDescent="0.2">
      <c r="B826" s="1" t="s">
        <v>11</v>
      </c>
      <c r="C826" s="1">
        <v>300366</v>
      </c>
      <c r="D826" s="1" t="s">
        <v>618</v>
      </c>
      <c r="E826" s="59">
        <v>7</v>
      </c>
      <c r="F826" s="28">
        <f>IF($B826="","",SUMIFS($E$4:E826,$B$4:B826,$B826)/SUMIFS($E$4:$E$1048576,$B$4:$B$1048576,$B826))</f>
        <v>0.1826625386996904</v>
      </c>
      <c r="G826" s="2" t="str">
        <f>IF($C826="","",VLOOKUP($F826,Tabla5[],2,1))</f>
        <v>A</v>
      </c>
    </row>
    <row r="827" spans="2:7" x14ac:dyDescent="0.2">
      <c r="B827" s="1" t="s">
        <v>11</v>
      </c>
      <c r="C827" s="1">
        <v>300879</v>
      </c>
      <c r="D827" s="1" t="s">
        <v>193</v>
      </c>
      <c r="E827" s="59">
        <v>7</v>
      </c>
      <c r="F827" s="28">
        <f>IF($B827="","",SUMIFS($E$4:E827,$B$4:B827,$B827)/SUMIFS($E$4:$E$1048576,$B$4:$B$1048576,$B827))</f>
        <v>0.2043343653250774</v>
      </c>
      <c r="G827" s="2" t="str">
        <f>IF($C827="","",VLOOKUP($F827,Tabla5[],2,1))</f>
        <v>A</v>
      </c>
    </row>
    <row r="828" spans="2:7" x14ac:dyDescent="0.2">
      <c r="B828" s="1" t="s">
        <v>11</v>
      </c>
      <c r="C828" s="1">
        <v>300194</v>
      </c>
      <c r="D828" s="1" t="s">
        <v>733</v>
      </c>
      <c r="E828" s="59">
        <v>7</v>
      </c>
      <c r="F828" s="28">
        <f>IF($B828="","",SUMIFS($E$4:E828,$B$4:B828,$B828)/SUMIFS($E$4:$E$1048576,$B$4:$B$1048576,$B828))</f>
        <v>0.2260061919504644</v>
      </c>
      <c r="G828" s="2" t="str">
        <f>IF($C828="","",VLOOKUP($F828,Tabla5[],2,1))</f>
        <v>A</v>
      </c>
    </row>
    <row r="829" spans="2:7" x14ac:dyDescent="0.2">
      <c r="B829" s="1" t="s">
        <v>11</v>
      </c>
      <c r="C829" s="1">
        <v>301041</v>
      </c>
      <c r="D829" s="1" t="s">
        <v>38</v>
      </c>
      <c r="E829" s="59">
        <v>6</v>
      </c>
      <c r="F829" s="28">
        <f>IF($B829="","",SUMIFS($E$4:E829,$B$4:B829,$B829)/SUMIFS($E$4:$E$1048576,$B$4:$B$1048576,$B829))</f>
        <v>0.24458204334365324</v>
      </c>
      <c r="G829" s="2" t="str">
        <f>IF($C829="","",VLOOKUP($F829,Tabla5[],2,1))</f>
        <v>A</v>
      </c>
    </row>
    <row r="830" spans="2:7" x14ac:dyDescent="0.2">
      <c r="B830" s="1" t="s">
        <v>11</v>
      </c>
      <c r="C830" s="1">
        <v>300802</v>
      </c>
      <c r="D830" s="1" t="s">
        <v>264</v>
      </c>
      <c r="E830" s="59">
        <v>6</v>
      </c>
      <c r="F830" s="28">
        <f>IF($B830="","",SUMIFS($E$4:E830,$B$4:B830,$B830)/SUMIFS($E$4:$E$1048576,$B$4:$B$1048576,$B830))</f>
        <v>0.26315789473684209</v>
      </c>
      <c r="G830" s="2" t="str">
        <f>IF($C830="","",VLOOKUP($F830,Tabla5[],2,1))</f>
        <v>A</v>
      </c>
    </row>
    <row r="831" spans="2:7" x14ac:dyDescent="0.2">
      <c r="B831" s="1" t="s">
        <v>11</v>
      </c>
      <c r="C831" s="1">
        <v>300170</v>
      </c>
      <c r="D831" s="1" t="s">
        <v>745</v>
      </c>
      <c r="E831" s="59">
        <v>6</v>
      </c>
      <c r="F831" s="28">
        <f>IF($B831="","",SUMIFS($E$4:E831,$B$4:B831,$B831)/SUMIFS($E$4:$E$1048576,$B$4:$B$1048576,$B831))</f>
        <v>0.28173374613003094</v>
      </c>
      <c r="G831" s="2" t="str">
        <f>IF($C831="","",VLOOKUP($F831,Tabla5[],2,1))</f>
        <v>A</v>
      </c>
    </row>
    <row r="832" spans="2:7" x14ac:dyDescent="0.2">
      <c r="B832" s="1" t="s">
        <v>11</v>
      </c>
      <c r="C832" s="1">
        <v>300339</v>
      </c>
      <c r="D832" s="1" t="s">
        <v>579</v>
      </c>
      <c r="E832" s="59">
        <v>6</v>
      </c>
      <c r="F832" s="28">
        <f>IF($B832="","",SUMIFS($E$4:E832,$B$4:B832,$B832)/SUMIFS($E$4:$E$1048576,$B$4:$B$1048576,$B832))</f>
        <v>0.30030959752321984</v>
      </c>
      <c r="G832" s="2" t="str">
        <f>IF($C832="","",VLOOKUP($F832,Tabla5[],2,1))</f>
        <v>A</v>
      </c>
    </row>
    <row r="833" spans="2:7" x14ac:dyDescent="0.2">
      <c r="B833" s="1" t="s">
        <v>11</v>
      </c>
      <c r="C833" s="1">
        <v>300813</v>
      </c>
      <c r="D833" s="1" t="s">
        <v>209</v>
      </c>
      <c r="E833" s="59">
        <v>6</v>
      </c>
      <c r="F833" s="28">
        <f>IF($B833="","",SUMIFS($E$4:E833,$B$4:B833,$B833)/SUMIFS($E$4:$E$1048576,$B$4:$B$1048576,$B833))</f>
        <v>0.31888544891640869</v>
      </c>
      <c r="G833" s="2" t="str">
        <f>IF($C833="","",VLOOKUP($F833,Tabla5[],2,1))</f>
        <v>A</v>
      </c>
    </row>
    <row r="834" spans="2:7" x14ac:dyDescent="0.2">
      <c r="B834" s="1" t="s">
        <v>11</v>
      </c>
      <c r="C834" s="1">
        <v>300090</v>
      </c>
      <c r="D834" s="1" t="s">
        <v>777</v>
      </c>
      <c r="E834" s="59">
        <v>6</v>
      </c>
      <c r="F834" s="28">
        <f>IF($B834="","",SUMIFS($E$4:E834,$B$4:B834,$B834)/SUMIFS($E$4:$E$1048576,$B$4:$B$1048576,$B834))</f>
        <v>0.33746130030959753</v>
      </c>
      <c r="G834" s="2" t="str">
        <f>IF($C834="","",VLOOKUP($F834,Tabla5[],2,1))</f>
        <v>A</v>
      </c>
    </row>
    <row r="835" spans="2:7" x14ac:dyDescent="0.2">
      <c r="B835" s="1" t="s">
        <v>11</v>
      </c>
      <c r="C835" s="1">
        <v>300884</v>
      </c>
      <c r="D835" s="1" t="s">
        <v>188</v>
      </c>
      <c r="E835" s="59">
        <v>6</v>
      </c>
      <c r="F835" s="28">
        <f>IF($B835="","",SUMIFS($E$4:E835,$B$4:B835,$B835)/SUMIFS($E$4:$E$1048576,$B$4:$B$1048576,$B835))</f>
        <v>0.35603715170278638</v>
      </c>
      <c r="G835" s="2" t="str">
        <f>IF($C835="","",VLOOKUP($F835,Tabla5[],2,1))</f>
        <v>A</v>
      </c>
    </row>
    <row r="836" spans="2:7" x14ac:dyDescent="0.2">
      <c r="B836" s="1" t="s">
        <v>11</v>
      </c>
      <c r="C836" s="1">
        <v>300118</v>
      </c>
      <c r="D836" s="1" t="s">
        <v>761</v>
      </c>
      <c r="E836" s="59">
        <v>5</v>
      </c>
      <c r="F836" s="28">
        <f>IF($B836="","",SUMIFS($E$4:E836,$B$4:B836,$B836)/SUMIFS($E$4:$E$1048576,$B$4:$B$1048576,$B836))</f>
        <v>0.37151702786377711</v>
      </c>
      <c r="G836" s="2" t="str">
        <f>IF($C836="","",VLOOKUP($F836,Tabla5[],2,1))</f>
        <v>A</v>
      </c>
    </row>
    <row r="837" spans="2:7" x14ac:dyDescent="0.2">
      <c r="B837" s="1" t="s">
        <v>11</v>
      </c>
      <c r="C837" s="1">
        <v>300223</v>
      </c>
      <c r="D837" s="1" t="s">
        <v>713</v>
      </c>
      <c r="E837" s="59">
        <v>5</v>
      </c>
      <c r="F837" s="28">
        <f>IF($B837="","",SUMIFS($E$4:E837,$B$4:B837,$B837)/SUMIFS($E$4:$E$1048576,$B$4:$B$1048576,$B837))</f>
        <v>0.38699690402476783</v>
      </c>
      <c r="G837" s="2" t="str">
        <f>IF($C837="","",VLOOKUP($F837,Tabla5[],2,1))</f>
        <v>A</v>
      </c>
    </row>
    <row r="838" spans="2:7" x14ac:dyDescent="0.2">
      <c r="B838" s="1" t="s">
        <v>11</v>
      </c>
      <c r="C838" s="1">
        <v>300861</v>
      </c>
      <c r="D838" s="1" t="s">
        <v>210</v>
      </c>
      <c r="E838" s="59">
        <v>5</v>
      </c>
      <c r="F838" s="28">
        <f>IF($B838="","",SUMIFS($E$4:E838,$B$4:B838,$B838)/SUMIFS($E$4:$E$1048576,$B$4:$B$1048576,$B838))</f>
        <v>0.4024767801857585</v>
      </c>
      <c r="G838" s="2" t="str">
        <f>IF($C838="","",VLOOKUP($F838,Tabla5[],2,1))</f>
        <v>A</v>
      </c>
    </row>
    <row r="839" spans="2:7" x14ac:dyDescent="0.2">
      <c r="B839" s="1" t="s">
        <v>11</v>
      </c>
      <c r="C839" s="1">
        <v>300409</v>
      </c>
      <c r="D839" s="1" t="s">
        <v>590</v>
      </c>
      <c r="E839" s="59">
        <v>5</v>
      </c>
      <c r="F839" s="28">
        <f>IF($B839="","",SUMIFS($E$4:E839,$B$4:B839,$B839)/SUMIFS($E$4:$E$1048576,$B$4:$B$1048576,$B839))</f>
        <v>0.41795665634674922</v>
      </c>
      <c r="G839" s="2" t="str">
        <f>IF($C839="","",VLOOKUP($F839,Tabla5[],2,1))</f>
        <v>A</v>
      </c>
    </row>
    <row r="840" spans="2:7" x14ac:dyDescent="0.2">
      <c r="B840" s="1" t="s">
        <v>11</v>
      </c>
      <c r="C840" s="1">
        <v>300502</v>
      </c>
      <c r="D840" s="1" t="s">
        <v>521</v>
      </c>
      <c r="E840" s="59">
        <v>5</v>
      </c>
      <c r="F840" s="28">
        <f>IF($B840="","",SUMIFS($E$4:E840,$B$4:B840,$B840)/SUMIFS($E$4:$E$1048576,$B$4:$B$1048576,$B840))</f>
        <v>0.43343653250773995</v>
      </c>
      <c r="G840" s="2" t="str">
        <f>IF($C840="","",VLOOKUP($F840,Tabla5[],2,1))</f>
        <v>A</v>
      </c>
    </row>
    <row r="841" spans="2:7" x14ac:dyDescent="0.2">
      <c r="B841" s="1" t="s">
        <v>11</v>
      </c>
      <c r="C841" s="1">
        <v>300883</v>
      </c>
      <c r="D841" s="1" t="s">
        <v>189</v>
      </c>
      <c r="E841" s="59">
        <v>5</v>
      </c>
      <c r="F841" s="28">
        <f>IF($B841="","",SUMIFS($E$4:E841,$B$4:B841,$B841)/SUMIFS($E$4:$E$1048576,$B$4:$B$1048576,$B841))</f>
        <v>0.44891640866873067</v>
      </c>
      <c r="G841" s="2" t="str">
        <f>IF($C841="","",VLOOKUP($F841,Tabla5[],2,1))</f>
        <v>A</v>
      </c>
    </row>
    <row r="842" spans="2:7" x14ac:dyDescent="0.2">
      <c r="B842" s="1" t="s">
        <v>11</v>
      </c>
      <c r="C842" s="1">
        <v>300821</v>
      </c>
      <c r="D842" s="1" t="s">
        <v>248</v>
      </c>
      <c r="E842" s="59">
        <v>5</v>
      </c>
      <c r="F842" s="28">
        <f>IF($B842="","",SUMIFS($E$4:E842,$B$4:B842,$B842)/SUMIFS($E$4:$E$1048576,$B$4:$B$1048576,$B842))</f>
        <v>0.46439628482972134</v>
      </c>
      <c r="G842" s="2" t="str">
        <f>IF($C842="","",VLOOKUP($F842,Tabla5[],2,1))</f>
        <v>A</v>
      </c>
    </row>
    <row r="843" spans="2:7" x14ac:dyDescent="0.2">
      <c r="B843" s="1" t="s">
        <v>11</v>
      </c>
      <c r="C843" s="1">
        <v>300210</v>
      </c>
      <c r="D843" s="1" t="s">
        <v>722</v>
      </c>
      <c r="E843" s="59">
        <v>5</v>
      </c>
      <c r="F843" s="28">
        <f>IF($B843="","",SUMIFS($E$4:E843,$B$4:B843,$B843)/SUMIFS($E$4:$E$1048576,$B$4:$B$1048576,$B843))</f>
        <v>0.47987616099071206</v>
      </c>
      <c r="G843" s="2" t="str">
        <f>IF($C843="","",VLOOKUP($F843,Tabla5[],2,1))</f>
        <v>A</v>
      </c>
    </row>
    <row r="844" spans="2:7" x14ac:dyDescent="0.2">
      <c r="B844" s="1" t="s">
        <v>11</v>
      </c>
      <c r="C844" s="1">
        <v>300258</v>
      </c>
      <c r="D844" s="1" t="s">
        <v>690</v>
      </c>
      <c r="E844" s="59">
        <v>5</v>
      </c>
      <c r="F844" s="28">
        <f>IF($B844="","",SUMIFS($E$4:E844,$B$4:B844,$B844)/SUMIFS($E$4:$E$1048576,$B$4:$B$1048576,$B844))</f>
        <v>0.49535603715170279</v>
      </c>
      <c r="G844" s="2" t="str">
        <f>IF($C844="","",VLOOKUP($F844,Tabla5[],2,1))</f>
        <v>A</v>
      </c>
    </row>
    <row r="845" spans="2:7" x14ac:dyDescent="0.2">
      <c r="B845" s="1" t="s">
        <v>11</v>
      </c>
      <c r="C845" s="1">
        <v>300785</v>
      </c>
      <c r="D845" s="1" t="s">
        <v>264</v>
      </c>
      <c r="E845" s="59">
        <v>5</v>
      </c>
      <c r="F845" s="28">
        <f>IF($B845="","",SUMIFS($E$4:E845,$B$4:B845,$B845)/SUMIFS($E$4:$E$1048576,$B$4:$B$1048576,$B845))</f>
        <v>0.51083591331269351</v>
      </c>
      <c r="G845" s="2" t="str">
        <f>IF($C845="","",VLOOKUP($F845,Tabla5[],2,1))</f>
        <v>B</v>
      </c>
    </row>
    <row r="846" spans="2:7" x14ac:dyDescent="0.2">
      <c r="B846" s="1" t="s">
        <v>11</v>
      </c>
      <c r="C846" s="1">
        <v>300083</v>
      </c>
      <c r="D846" s="1" t="s">
        <v>294</v>
      </c>
      <c r="E846" s="59">
        <v>5</v>
      </c>
      <c r="F846" s="28">
        <f>IF($B846="","",SUMIFS($E$4:E846,$B$4:B846,$B846)/SUMIFS($E$4:$E$1048576,$B$4:$B$1048576,$B846))</f>
        <v>0.52631578947368418</v>
      </c>
      <c r="G846" s="2" t="str">
        <f>IF($C846="","",VLOOKUP($F846,Tabla5[],2,1))</f>
        <v>B</v>
      </c>
    </row>
    <row r="847" spans="2:7" x14ac:dyDescent="0.2">
      <c r="B847" s="1" t="s">
        <v>11</v>
      </c>
      <c r="C847" s="1">
        <v>300280</v>
      </c>
      <c r="D847" s="1" t="s">
        <v>673</v>
      </c>
      <c r="E847" s="59">
        <v>5</v>
      </c>
      <c r="F847" s="28">
        <f>IF($B847="","",SUMIFS($E$4:E847,$B$4:B847,$B847)/SUMIFS($E$4:$E$1048576,$B$4:$B$1048576,$B847))</f>
        <v>0.54179566563467496</v>
      </c>
      <c r="G847" s="2" t="str">
        <f>IF($C847="","",VLOOKUP($F847,Tabla5[],2,1))</f>
        <v>B</v>
      </c>
    </row>
    <row r="848" spans="2:7" x14ac:dyDescent="0.2">
      <c r="B848" s="1" t="s">
        <v>11</v>
      </c>
      <c r="C848" s="1">
        <v>300979</v>
      </c>
      <c r="D848" s="1" t="s">
        <v>97</v>
      </c>
      <c r="E848" s="59">
        <v>5</v>
      </c>
      <c r="F848" s="28">
        <f>IF($B848="","",SUMIFS($E$4:E848,$B$4:B848,$B848)/SUMIFS($E$4:$E$1048576,$B$4:$B$1048576,$B848))</f>
        <v>0.55727554179566563</v>
      </c>
      <c r="G848" s="2" t="str">
        <f>IF($C848="","",VLOOKUP($F848,Tabla5[],2,1))</f>
        <v>B</v>
      </c>
    </row>
    <row r="849" spans="2:7" x14ac:dyDescent="0.2">
      <c r="B849" s="1" t="s">
        <v>11</v>
      </c>
      <c r="C849" s="1">
        <v>300003</v>
      </c>
      <c r="D849" s="1" t="s">
        <v>816</v>
      </c>
      <c r="E849" s="59">
        <v>5</v>
      </c>
      <c r="F849" s="28">
        <f>IF($B849="","",SUMIFS($E$4:E849,$B$4:B849,$B849)/SUMIFS($E$4:$E$1048576,$B$4:$B$1048576,$B849))</f>
        <v>0.5727554179566563</v>
      </c>
      <c r="G849" s="2" t="str">
        <f>IF($C849="","",VLOOKUP($F849,Tabla5[],2,1))</f>
        <v>B</v>
      </c>
    </row>
    <row r="850" spans="2:7" x14ac:dyDescent="0.2">
      <c r="B850" s="1" t="s">
        <v>11</v>
      </c>
      <c r="C850" s="1">
        <v>301022</v>
      </c>
      <c r="D850" s="1" t="s">
        <v>55</v>
      </c>
      <c r="E850" s="59">
        <v>5</v>
      </c>
      <c r="F850" s="28">
        <f>IF($B850="","",SUMIFS($E$4:E850,$B$4:B850,$B850)/SUMIFS($E$4:$E$1048576,$B$4:$B$1048576,$B850))</f>
        <v>0.58823529411764708</v>
      </c>
      <c r="G850" s="2" t="str">
        <f>IF($C850="","",VLOOKUP($F850,Tabla5[],2,1))</f>
        <v>B</v>
      </c>
    </row>
    <row r="851" spans="2:7" x14ac:dyDescent="0.2">
      <c r="B851" s="1" t="s">
        <v>11</v>
      </c>
      <c r="C851" s="1">
        <v>300757</v>
      </c>
      <c r="D851" s="1" t="s">
        <v>306</v>
      </c>
      <c r="E851" s="59">
        <v>5</v>
      </c>
      <c r="F851" s="28">
        <f>IF($B851="","",SUMIFS($E$4:E851,$B$4:B851,$B851)/SUMIFS($E$4:$E$1048576,$B$4:$B$1048576,$B851))</f>
        <v>0.60371517027863775</v>
      </c>
      <c r="G851" s="2" t="str">
        <f>IF($C851="","",VLOOKUP($F851,Tabla5[],2,1))</f>
        <v>B</v>
      </c>
    </row>
    <row r="852" spans="2:7" x14ac:dyDescent="0.2">
      <c r="B852" s="1" t="s">
        <v>11</v>
      </c>
      <c r="C852" s="1">
        <v>300776</v>
      </c>
      <c r="D852" s="1" t="s">
        <v>288</v>
      </c>
      <c r="E852" s="59">
        <v>5</v>
      </c>
      <c r="F852" s="28">
        <f>IF($B852="","",SUMIFS($E$4:E852,$B$4:B852,$B852)/SUMIFS($E$4:$E$1048576,$B$4:$B$1048576,$B852))</f>
        <v>0.61919504643962853</v>
      </c>
      <c r="G852" s="2" t="str">
        <f>IF($C852="","",VLOOKUP($F852,Tabla5[],2,1))</f>
        <v>B</v>
      </c>
    </row>
    <row r="853" spans="2:7" x14ac:dyDescent="0.2">
      <c r="B853" s="1" t="s">
        <v>11</v>
      </c>
      <c r="C853" s="1">
        <v>300592</v>
      </c>
      <c r="D853" s="1" t="s">
        <v>447</v>
      </c>
      <c r="E853" s="59">
        <v>5</v>
      </c>
      <c r="F853" s="28">
        <f>IF($B853="","",SUMIFS($E$4:E853,$B$4:B853,$B853)/SUMIFS($E$4:$E$1048576,$B$4:$B$1048576,$B853))</f>
        <v>0.6346749226006192</v>
      </c>
      <c r="G853" s="2" t="str">
        <f>IF($C853="","",VLOOKUP($F853,Tabla5[],2,1))</f>
        <v>B</v>
      </c>
    </row>
    <row r="854" spans="2:7" x14ac:dyDescent="0.2">
      <c r="B854" s="1" t="s">
        <v>11</v>
      </c>
      <c r="C854" s="1">
        <v>300654</v>
      </c>
      <c r="D854" s="1" t="s">
        <v>392</v>
      </c>
      <c r="E854" s="59">
        <v>5</v>
      </c>
      <c r="F854" s="28">
        <f>IF($B854="","",SUMIFS($E$4:E854,$B$4:B854,$B854)/SUMIFS($E$4:$E$1048576,$B$4:$B$1048576,$B854))</f>
        <v>0.65015479876160986</v>
      </c>
      <c r="G854" s="2" t="str">
        <f>IF($C854="","",VLOOKUP($F854,Tabla5[],2,1))</f>
        <v>B</v>
      </c>
    </row>
    <row r="855" spans="2:7" x14ac:dyDescent="0.2">
      <c r="B855" s="1" t="s">
        <v>11</v>
      </c>
      <c r="C855" s="1">
        <v>300377</v>
      </c>
      <c r="D855" s="1" t="s">
        <v>613</v>
      </c>
      <c r="E855" s="59">
        <v>4</v>
      </c>
      <c r="F855" s="28">
        <f>IF($B855="","",SUMIFS($E$4:E855,$B$4:B855,$B855)/SUMIFS($E$4:$E$1048576,$B$4:$B$1048576,$B855))</f>
        <v>0.66253869969040247</v>
      </c>
      <c r="G855" s="2" t="str">
        <f>IF($C855="","",VLOOKUP($F855,Tabla5[],2,1))</f>
        <v>B</v>
      </c>
    </row>
    <row r="856" spans="2:7" x14ac:dyDescent="0.2">
      <c r="B856" s="1" t="s">
        <v>11</v>
      </c>
      <c r="C856" s="1">
        <v>300027</v>
      </c>
      <c r="D856" s="1" t="s">
        <v>805</v>
      </c>
      <c r="E856" s="59">
        <v>4</v>
      </c>
      <c r="F856" s="28">
        <f>IF($B856="","",SUMIFS($E$4:E856,$B$4:B856,$B856)/SUMIFS($E$4:$E$1048576,$B$4:$B$1048576,$B856))</f>
        <v>0.67492260061919507</v>
      </c>
      <c r="G856" s="2" t="str">
        <f>IF($C856="","",VLOOKUP($F856,Tabla5[],2,1))</f>
        <v>B</v>
      </c>
    </row>
    <row r="857" spans="2:7" x14ac:dyDescent="0.2">
      <c r="B857" s="1" t="s">
        <v>11</v>
      </c>
      <c r="C857" s="1">
        <v>300897</v>
      </c>
      <c r="D857" s="1" t="s">
        <v>175</v>
      </c>
      <c r="E857" s="59">
        <v>4</v>
      </c>
      <c r="F857" s="28">
        <f>IF($B857="","",SUMIFS($E$4:E857,$B$4:B857,$B857)/SUMIFS($E$4:$E$1048576,$B$4:$B$1048576,$B857))</f>
        <v>0.68730650154798767</v>
      </c>
      <c r="G857" s="2" t="str">
        <f>IF($C857="","",VLOOKUP($F857,Tabla5[],2,1))</f>
        <v>B</v>
      </c>
    </row>
    <row r="858" spans="2:7" x14ac:dyDescent="0.2">
      <c r="B858" s="1" t="s">
        <v>11</v>
      </c>
      <c r="C858" s="1">
        <v>300659</v>
      </c>
      <c r="D858" s="1" t="s">
        <v>158</v>
      </c>
      <c r="E858" s="59">
        <v>4</v>
      </c>
      <c r="F858" s="28">
        <f>IF($B858="","",SUMIFS($E$4:E858,$B$4:B858,$B858)/SUMIFS($E$4:$E$1048576,$B$4:$B$1048576,$B858))</f>
        <v>0.69969040247678016</v>
      </c>
      <c r="G858" s="2" t="str">
        <f>IF($C858="","",VLOOKUP($F858,Tabla5[],2,1))</f>
        <v>B</v>
      </c>
    </row>
    <row r="859" spans="2:7" x14ac:dyDescent="0.2">
      <c r="B859" s="1" t="s">
        <v>11</v>
      </c>
      <c r="C859" s="1">
        <v>300859</v>
      </c>
      <c r="D859" s="1" t="s">
        <v>212</v>
      </c>
      <c r="E859" s="59">
        <v>4</v>
      </c>
      <c r="F859" s="28">
        <f>IF($B859="","",SUMIFS($E$4:E859,$B$4:B859,$B859)/SUMIFS($E$4:$E$1048576,$B$4:$B$1048576,$B859))</f>
        <v>0.71207430340557276</v>
      </c>
      <c r="G859" s="2" t="str">
        <f>IF($C859="","",VLOOKUP($F859,Tabla5[],2,1))</f>
        <v>B</v>
      </c>
    </row>
    <row r="860" spans="2:7" x14ac:dyDescent="0.2">
      <c r="B860" s="1" t="s">
        <v>11</v>
      </c>
      <c r="C860" s="1">
        <v>300714</v>
      </c>
      <c r="D860" s="1" t="s">
        <v>344</v>
      </c>
      <c r="E860" s="59">
        <v>4</v>
      </c>
      <c r="F860" s="28">
        <f>IF($B860="","",SUMIFS($E$4:E860,$B$4:B860,$B860)/SUMIFS($E$4:$E$1048576,$B$4:$B$1048576,$B860))</f>
        <v>0.72445820433436536</v>
      </c>
      <c r="G860" s="2" t="str">
        <f>IF($C860="","",VLOOKUP($F860,Tabla5[],2,1))</f>
        <v>B</v>
      </c>
    </row>
    <row r="861" spans="2:7" x14ac:dyDescent="0.2">
      <c r="B861" s="1" t="s">
        <v>11</v>
      </c>
      <c r="C861" s="1">
        <v>300378</v>
      </c>
      <c r="D861" s="1" t="s">
        <v>612</v>
      </c>
      <c r="E861" s="59">
        <v>4</v>
      </c>
      <c r="F861" s="28">
        <f>IF($B861="","",SUMIFS($E$4:E861,$B$4:B861,$B861)/SUMIFS($E$4:$E$1048576,$B$4:$B$1048576,$B861))</f>
        <v>0.73684210526315785</v>
      </c>
      <c r="G861" s="2" t="str">
        <f>IF($C861="","",VLOOKUP($F861,Tabla5[],2,1))</f>
        <v>B</v>
      </c>
    </row>
    <row r="862" spans="2:7" x14ac:dyDescent="0.2">
      <c r="B862" s="1" t="s">
        <v>11</v>
      </c>
      <c r="C862" s="1">
        <v>300770</v>
      </c>
      <c r="D862" s="1" t="s">
        <v>294</v>
      </c>
      <c r="E862" s="59">
        <v>4</v>
      </c>
      <c r="F862" s="28">
        <f>IF($B862="","",SUMIFS($E$4:E862,$B$4:B862,$B862)/SUMIFS($E$4:$E$1048576,$B$4:$B$1048576,$B862))</f>
        <v>0.74922600619195046</v>
      </c>
      <c r="G862" s="2" t="str">
        <f>IF($C862="","",VLOOKUP($F862,Tabla5[],2,1))</f>
        <v>B</v>
      </c>
    </row>
    <row r="863" spans="2:7" x14ac:dyDescent="0.2">
      <c r="B863" s="1" t="s">
        <v>11</v>
      </c>
      <c r="C863" s="1">
        <v>300145</v>
      </c>
      <c r="D863" s="1" t="s">
        <v>755</v>
      </c>
      <c r="E863" s="59">
        <v>4</v>
      </c>
      <c r="F863" s="28">
        <f>IF($B863="","",SUMIFS($E$4:E863,$B$4:B863,$B863)/SUMIFS($E$4:$E$1048576,$B$4:$B$1048576,$B863))</f>
        <v>0.76160990712074306</v>
      </c>
      <c r="G863" s="2" t="str">
        <f>IF($C863="","",VLOOKUP($F863,Tabla5[],2,1))</f>
        <v>B</v>
      </c>
    </row>
    <row r="864" spans="2:7" x14ac:dyDescent="0.2">
      <c r="B864" s="1" t="s">
        <v>11</v>
      </c>
      <c r="C864" s="1">
        <v>300200</v>
      </c>
      <c r="D864" s="1" t="s">
        <v>728</v>
      </c>
      <c r="E864" s="59">
        <v>4</v>
      </c>
      <c r="F864" s="28">
        <f>IF($B864="","",SUMIFS($E$4:E864,$B$4:B864,$B864)/SUMIFS($E$4:$E$1048576,$B$4:$B$1048576,$B864))</f>
        <v>0.77399380804953566</v>
      </c>
      <c r="G864" s="2" t="str">
        <f>IF($C864="","",VLOOKUP($F864,Tabla5[],2,1))</f>
        <v>B</v>
      </c>
    </row>
    <row r="865" spans="2:7" x14ac:dyDescent="0.2">
      <c r="B865" s="1" t="s">
        <v>11</v>
      </c>
      <c r="C865" s="1">
        <v>300364</v>
      </c>
      <c r="D865" s="1" t="s">
        <v>187</v>
      </c>
      <c r="E865" s="59">
        <v>4</v>
      </c>
      <c r="F865" s="28">
        <f>IF($B865="","",SUMIFS($E$4:E865,$B$4:B865,$B865)/SUMIFS($E$4:$E$1048576,$B$4:$B$1048576,$B865))</f>
        <v>0.78637770897832815</v>
      </c>
      <c r="G865" s="2" t="str">
        <f>IF($C865="","",VLOOKUP($F865,Tabla5[],2,1))</f>
        <v>B</v>
      </c>
    </row>
    <row r="866" spans="2:7" x14ac:dyDescent="0.2">
      <c r="B866" s="1" t="s">
        <v>11</v>
      </c>
      <c r="C866" s="1">
        <v>300988</v>
      </c>
      <c r="D866" s="1" t="s">
        <v>88</v>
      </c>
      <c r="E866" s="59">
        <v>3</v>
      </c>
      <c r="F866" s="28">
        <f>IF($B866="","",SUMIFS($E$4:E866,$B$4:B866,$B866)/SUMIFS($E$4:$E$1048576,$B$4:$B$1048576,$B866))</f>
        <v>0.79566563467492257</v>
      </c>
      <c r="G866" s="2" t="str">
        <f>IF($C866="","",VLOOKUP($F866,Tabla5[],2,1))</f>
        <v>B</v>
      </c>
    </row>
    <row r="867" spans="2:7" x14ac:dyDescent="0.2">
      <c r="B867" s="1" t="s">
        <v>11</v>
      </c>
      <c r="C867" s="1">
        <v>300435</v>
      </c>
      <c r="D867" s="1" t="s">
        <v>572</v>
      </c>
      <c r="E867" s="59">
        <v>3</v>
      </c>
      <c r="F867" s="28">
        <f>IF($B867="","",SUMIFS($E$4:E867,$B$4:B867,$B867)/SUMIFS($E$4:$E$1048576,$B$4:$B$1048576,$B867))</f>
        <v>0.804953560371517</v>
      </c>
      <c r="G867" s="2" t="str">
        <f>IF($C867="","",VLOOKUP($F867,Tabla5[],2,1))</f>
        <v>C</v>
      </c>
    </row>
    <row r="868" spans="2:7" x14ac:dyDescent="0.2">
      <c r="B868" s="1" t="s">
        <v>11</v>
      </c>
      <c r="C868" s="1">
        <v>300706</v>
      </c>
      <c r="D868" s="1" t="s">
        <v>351</v>
      </c>
      <c r="E868" s="59">
        <v>3</v>
      </c>
      <c r="F868" s="28">
        <f>IF($B868="","",SUMIFS($E$4:E868,$B$4:B868,$B868)/SUMIFS($E$4:$E$1048576,$B$4:$B$1048576,$B868))</f>
        <v>0.81424148606811142</v>
      </c>
      <c r="G868" s="2" t="str">
        <f>IF($C868="","",VLOOKUP($F868,Tabla5[],2,1))</f>
        <v>C</v>
      </c>
    </row>
    <row r="869" spans="2:7" x14ac:dyDescent="0.2">
      <c r="B869" s="1" t="s">
        <v>11</v>
      </c>
      <c r="C869" s="1">
        <v>300801</v>
      </c>
      <c r="D869" s="1" t="s">
        <v>265</v>
      </c>
      <c r="E869" s="59">
        <v>3</v>
      </c>
      <c r="F869" s="28">
        <f>IF($B869="","",SUMIFS($E$4:E869,$B$4:B869,$B869)/SUMIFS($E$4:$E$1048576,$B$4:$B$1048576,$B869))</f>
        <v>0.82352941176470584</v>
      </c>
      <c r="G869" s="2" t="str">
        <f>IF($C869="","",VLOOKUP($F869,Tabla5[],2,1))</f>
        <v>C</v>
      </c>
    </row>
    <row r="870" spans="2:7" x14ac:dyDescent="0.2">
      <c r="B870" s="1" t="s">
        <v>11</v>
      </c>
      <c r="C870" s="1">
        <v>300490</v>
      </c>
      <c r="D870" s="1" t="s">
        <v>456</v>
      </c>
      <c r="E870" s="59">
        <v>3</v>
      </c>
      <c r="F870" s="28">
        <f>IF($B870="","",SUMIFS($E$4:E870,$B$4:B870,$B870)/SUMIFS($E$4:$E$1048576,$B$4:$B$1048576,$B870))</f>
        <v>0.83281733746130027</v>
      </c>
      <c r="G870" s="2" t="str">
        <f>IF($C870="","",VLOOKUP($F870,Tabla5[],2,1))</f>
        <v>C</v>
      </c>
    </row>
    <row r="871" spans="2:7" x14ac:dyDescent="0.2">
      <c r="B871" s="1" t="s">
        <v>11</v>
      </c>
      <c r="C871" s="1">
        <v>300363</v>
      </c>
      <c r="D871" s="1" t="s">
        <v>189</v>
      </c>
      <c r="E871" s="59">
        <v>3</v>
      </c>
      <c r="F871" s="28">
        <f>IF($B871="","",SUMIFS($E$4:E871,$B$4:B871,$B871)/SUMIFS($E$4:$E$1048576,$B$4:$B$1048576,$B871))</f>
        <v>0.84210526315789469</v>
      </c>
      <c r="G871" s="2" t="str">
        <f>IF($C871="","",VLOOKUP($F871,Tabla5[],2,1))</f>
        <v>C</v>
      </c>
    </row>
    <row r="872" spans="2:7" x14ac:dyDescent="0.2">
      <c r="B872" s="1" t="s">
        <v>11</v>
      </c>
      <c r="C872" s="1">
        <v>300705</v>
      </c>
      <c r="D872" s="1" t="s">
        <v>352</v>
      </c>
      <c r="E872" s="59">
        <v>3</v>
      </c>
      <c r="F872" s="28">
        <f>IF($B872="","",SUMIFS($E$4:E872,$B$4:B872,$B872)/SUMIFS($E$4:$E$1048576,$B$4:$B$1048576,$B872))</f>
        <v>0.85139318885448911</v>
      </c>
      <c r="G872" s="2" t="str">
        <f>IF($C872="","",VLOOKUP($F872,Tabla5[],2,1))</f>
        <v>C</v>
      </c>
    </row>
    <row r="873" spans="2:7" x14ac:dyDescent="0.2">
      <c r="B873" s="1" t="s">
        <v>11</v>
      </c>
      <c r="C873" s="1">
        <v>300803</v>
      </c>
      <c r="D873" s="1" t="s">
        <v>263</v>
      </c>
      <c r="E873" s="59">
        <v>3</v>
      </c>
      <c r="F873" s="28">
        <f>IF($B873="","",SUMIFS($E$4:E873,$B$4:B873,$B873)/SUMIFS($E$4:$E$1048576,$B$4:$B$1048576,$B873))</f>
        <v>0.86068111455108354</v>
      </c>
      <c r="G873" s="2" t="str">
        <f>IF($C873="","",VLOOKUP($F873,Tabla5[],2,1))</f>
        <v>C</v>
      </c>
    </row>
    <row r="874" spans="2:7" x14ac:dyDescent="0.2">
      <c r="B874" s="1" t="s">
        <v>11</v>
      </c>
      <c r="C874" s="1">
        <v>300415</v>
      </c>
      <c r="D874" s="1" t="s">
        <v>587</v>
      </c>
      <c r="E874" s="59">
        <v>3</v>
      </c>
      <c r="F874" s="28">
        <f>IF($B874="","",SUMIFS($E$4:E874,$B$4:B874,$B874)/SUMIFS($E$4:$E$1048576,$B$4:$B$1048576,$B874))</f>
        <v>0.86996904024767807</v>
      </c>
      <c r="G874" s="2" t="str">
        <f>IF($C874="","",VLOOKUP($F874,Tabla5[],2,1))</f>
        <v>C</v>
      </c>
    </row>
    <row r="875" spans="2:7" x14ac:dyDescent="0.2">
      <c r="B875" s="1" t="s">
        <v>11</v>
      </c>
      <c r="C875" s="1">
        <v>300812</v>
      </c>
      <c r="D875" s="1" t="s">
        <v>255</v>
      </c>
      <c r="E875" s="59">
        <v>3</v>
      </c>
      <c r="F875" s="28">
        <f>IF($B875="","",SUMIFS($E$4:E875,$B$4:B875,$B875)/SUMIFS($E$4:$E$1048576,$B$4:$B$1048576,$B875))</f>
        <v>0.87925696594427249</v>
      </c>
      <c r="G875" s="2" t="str">
        <f>IF($C875="","",VLOOKUP($F875,Tabla5[],2,1))</f>
        <v>C</v>
      </c>
    </row>
    <row r="876" spans="2:7" x14ac:dyDescent="0.2">
      <c r="B876" s="1" t="s">
        <v>11</v>
      </c>
      <c r="C876" s="1">
        <v>300886</v>
      </c>
      <c r="D876" s="1" t="s">
        <v>186</v>
      </c>
      <c r="E876" s="59">
        <v>3</v>
      </c>
      <c r="F876" s="28">
        <f>IF($B876="","",SUMIFS($E$4:E876,$B$4:B876,$B876)/SUMIFS($E$4:$E$1048576,$B$4:$B$1048576,$B876))</f>
        <v>0.88854489164086692</v>
      </c>
      <c r="G876" s="2" t="str">
        <f>IF($C876="","",VLOOKUP($F876,Tabla5[],2,1))</f>
        <v>C</v>
      </c>
    </row>
    <row r="877" spans="2:7" x14ac:dyDescent="0.2">
      <c r="B877" s="1" t="s">
        <v>11</v>
      </c>
      <c r="C877" s="1">
        <v>300697</v>
      </c>
      <c r="D877" s="1" t="s">
        <v>360</v>
      </c>
      <c r="E877" s="59">
        <v>3</v>
      </c>
      <c r="F877" s="28">
        <f>IF($B877="","",SUMIFS($E$4:E877,$B$4:B877,$B877)/SUMIFS($E$4:$E$1048576,$B$4:$B$1048576,$B877))</f>
        <v>0.89783281733746134</v>
      </c>
      <c r="G877" s="2" t="str">
        <f>IF($C877="","",VLOOKUP($F877,Tabla5[],2,1))</f>
        <v>C</v>
      </c>
    </row>
    <row r="878" spans="2:7" x14ac:dyDescent="0.2">
      <c r="B878" s="1" t="s">
        <v>11</v>
      </c>
      <c r="C878" s="1">
        <v>300219</v>
      </c>
      <c r="D878" s="1" t="s">
        <v>714</v>
      </c>
      <c r="E878" s="59">
        <v>3</v>
      </c>
      <c r="F878" s="28">
        <f>IF($B878="","",SUMIFS($E$4:E878,$B$4:B878,$B878)/SUMIFS($E$4:$E$1048576,$B$4:$B$1048576,$B878))</f>
        <v>0.90712074303405577</v>
      </c>
      <c r="G878" s="2" t="str">
        <f>IF($C878="","",VLOOKUP($F878,Tabla5[],2,1))</f>
        <v>C</v>
      </c>
    </row>
    <row r="879" spans="2:7" x14ac:dyDescent="0.2">
      <c r="B879" s="1" t="s">
        <v>11</v>
      </c>
      <c r="C879" s="1">
        <v>300715</v>
      </c>
      <c r="D879" s="1" t="s">
        <v>343</v>
      </c>
      <c r="E879" s="59">
        <v>3</v>
      </c>
      <c r="F879" s="28">
        <f>IF($B879="","",SUMIFS($E$4:E879,$B$4:B879,$B879)/SUMIFS($E$4:$E$1048576,$B$4:$B$1048576,$B879))</f>
        <v>0.91640866873065019</v>
      </c>
      <c r="G879" s="2" t="str">
        <f>IF($C879="","",VLOOKUP($F879,Tabla5[],2,1))</f>
        <v>C</v>
      </c>
    </row>
    <row r="880" spans="2:7" x14ac:dyDescent="0.2">
      <c r="B880" s="1" t="s">
        <v>11</v>
      </c>
      <c r="C880" s="1">
        <v>300778</v>
      </c>
      <c r="D880" s="1" t="s">
        <v>212</v>
      </c>
      <c r="E880" s="59">
        <v>3</v>
      </c>
      <c r="F880" s="28">
        <f>IF($B880="","",SUMIFS($E$4:E880,$B$4:B880,$B880)/SUMIFS($E$4:$E$1048576,$B$4:$B$1048576,$B880))</f>
        <v>0.92569659442724461</v>
      </c>
      <c r="G880" s="2" t="str">
        <f>IF($C880="","",VLOOKUP($F880,Tabla5[],2,1))</f>
        <v>C</v>
      </c>
    </row>
    <row r="881" spans="2:7" x14ac:dyDescent="0.2">
      <c r="B881" s="1" t="s">
        <v>11</v>
      </c>
      <c r="C881" s="1">
        <v>300862</v>
      </c>
      <c r="D881" s="1" t="s">
        <v>209</v>
      </c>
      <c r="E881" s="59">
        <v>3</v>
      </c>
      <c r="F881" s="28">
        <f>IF($B881="","",SUMIFS($E$4:E881,$B$4:B881,$B881)/SUMIFS($E$4:$E$1048576,$B$4:$B$1048576,$B881))</f>
        <v>0.93498452012383904</v>
      </c>
      <c r="G881" s="2" t="str">
        <f>IF($C881="","",VLOOKUP($F881,Tabla5[],2,1))</f>
        <v>C</v>
      </c>
    </row>
    <row r="882" spans="2:7" x14ac:dyDescent="0.2">
      <c r="B882" s="1" t="s">
        <v>11</v>
      </c>
      <c r="C882" s="1">
        <v>300216</v>
      </c>
      <c r="D882" s="1" t="s">
        <v>717</v>
      </c>
      <c r="E882" s="59">
        <v>3</v>
      </c>
      <c r="F882" s="28">
        <f>IF($B882="","",SUMIFS($E$4:E882,$B$4:B882,$B882)/SUMIFS($E$4:$E$1048576,$B$4:$B$1048576,$B882))</f>
        <v>0.94427244582043346</v>
      </c>
      <c r="G882" s="2" t="str">
        <f>IF($C882="","",VLOOKUP($F882,Tabla5[],2,1))</f>
        <v>C</v>
      </c>
    </row>
    <row r="883" spans="2:7" x14ac:dyDescent="0.2">
      <c r="B883" s="1" t="s">
        <v>11</v>
      </c>
      <c r="C883" s="1">
        <v>300125</v>
      </c>
      <c r="D883" s="1" t="s">
        <v>682</v>
      </c>
      <c r="E883" s="59">
        <v>2</v>
      </c>
      <c r="F883" s="28">
        <f>IF($B883="","",SUMIFS($E$4:E883,$B$4:B883,$B883)/SUMIFS($E$4:$E$1048576,$B$4:$B$1048576,$B883))</f>
        <v>0.9504643962848297</v>
      </c>
      <c r="G883" s="2" t="str">
        <f>IF($C883="","",VLOOKUP($F883,Tabla5[],2,1))</f>
        <v>C</v>
      </c>
    </row>
    <row r="884" spans="2:7" x14ac:dyDescent="0.2">
      <c r="B884" s="1" t="s">
        <v>11</v>
      </c>
      <c r="C884" s="1">
        <v>300237</v>
      </c>
      <c r="D884" s="1" t="s">
        <v>703</v>
      </c>
      <c r="E884" s="59">
        <v>2</v>
      </c>
      <c r="F884" s="28">
        <f>IF($B884="","",SUMIFS($E$4:E884,$B$4:B884,$B884)/SUMIFS($E$4:$E$1048576,$B$4:$B$1048576,$B884))</f>
        <v>0.95665634674922606</v>
      </c>
      <c r="G884" s="2" t="str">
        <f>IF($C884="","",VLOOKUP($F884,Tabla5[],2,1))</f>
        <v>C</v>
      </c>
    </row>
    <row r="885" spans="2:7" x14ac:dyDescent="0.2">
      <c r="B885" s="1" t="s">
        <v>11</v>
      </c>
      <c r="C885" s="1">
        <v>300568</v>
      </c>
      <c r="D885" s="1" t="s">
        <v>466</v>
      </c>
      <c r="E885" s="59">
        <v>2</v>
      </c>
      <c r="F885" s="28">
        <f>IF($B885="","",SUMIFS($E$4:E885,$B$4:B885,$B885)/SUMIFS($E$4:$E$1048576,$B$4:$B$1048576,$B885))</f>
        <v>0.96284829721362231</v>
      </c>
      <c r="G885" s="2" t="str">
        <f>IF($C885="","",VLOOKUP($F885,Tabla5[],2,1))</f>
        <v>C</v>
      </c>
    </row>
    <row r="886" spans="2:7" x14ac:dyDescent="0.2">
      <c r="B886" s="1" t="s">
        <v>11</v>
      </c>
      <c r="C886" s="1">
        <v>300769</v>
      </c>
      <c r="D886" s="1" t="s">
        <v>295</v>
      </c>
      <c r="E886" s="59">
        <v>2</v>
      </c>
      <c r="F886" s="28">
        <f>IF($B886="","",SUMIFS($E$4:E886,$B$4:B886,$B886)/SUMIFS($E$4:$E$1048576,$B$4:$B$1048576,$B886))</f>
        <v>0.96904024767801855</v>
      </c>
      <c r="G886" s="2" t="str">
        <f>IF($C886="","",VLOOKUP($F886,Tabla5[],2,1))</f>
        <v>C</v>
      </c>
    </row>
    <row r="887" spans="2:7" x14ac:dyDescent="0.2">
      <c r="B887" s="1" t="s">
        <v>11</v>
      </c>
      <c r="C887" s="1">
        <v>300965</v>
      </c>
      <c r="D887" s="1" t="s">
        <v>110</v>
      </c>
      <c r="E887" s="59">
        <v>2</v>
      </c>
      <c r="F887" s="28">
        <f>IF($B887="","",SUMIFS($E$4:E887,$B$4:B887,$B887)/SUMIFS($E$4:$E$1048576,$B$4:$B$1048576,$B887))</f>
        <v>0.97523219814241491</v>
      </c>
      <c r="G887" s="2" t="str">
        <f>IF($C887="","",VLOOKUP($F887,Tabla5[],2,1))</f>
        <v>C</v>
      </c>
    </row>
    <row r="888" spans="2:7" x14ac:dyDescent="0.2">
      <c r="B888" s="1" t="s">
        <v>11</v>
      </c>
      <c r="C888" s="1">
        <v>300025</v>
      </c>
      <c r="D888" s="1" t="s">
        <v>807</v>
      </c>
      <c r="E888" s="59">
        <v>2</v>
      </c>
      <c r="F888" s="28">
        <f>IF($B888="","",SUMIFS($E$4:E888,$B$4:B888,$B888)/SUMIFS($E$4:$E$1048576,$B$4:$B$1048576,$B888))</f>
        <v>0.98142414860681115</v>
      </c>
      <c r="G888" s="2" t="str">
        <f>IF($C888="","",VLOOKUP($F888,Tabla5[],2,1))</f>
        <v>C</v>
      </c>
    </row>
    <row r="889" spans="2:7" x14ac:dyDescent="0.2">
      <c r="B889" s="1" t="s">
        <v>11</v>
      </c>
      <c r="C889" s="1">
        <v>300365</v>
      </c>
      <c r="D889" s="1" t="s">
        <v>619</v>
      </c>
      <c r="E889" s="59">
        <v>2</v>
      </c>
      <c r="F889" s="28">
        <f>IF($B889="","",SUMIFS($E$4:E889,$B$4:B889,$B889)/SUMIFS($E$4:$E$1048576,$B$4:$B$1048576,$B889))</f>
        <v>0.9876160990712074</v>
      </c>
      <c r="G889" s="2" t="str">
        <f>IF($C889="","",VLOOKUP($F889,Tabla5[],2,1))</f>
        <v>C</v>
      </c>
    </row>
    <row r="890" spans="2:7" x14ac:dyDescent="0.2">
      <c r="B890" s="1" t="s">
        <v>11</v>
      </c>
      <c r="C890" s="1">
        <v>300267</v>
      </c>
      <c r="D890" s="1" t="s">
        <v>682</v>
      </c>
      <c r="E890" s="59">
        <v>1</v>
      </c>
      <c r="F890" s="28">
        <f>IF($B890="","",SUMIFS($E$4:E890,$B$4:B890,$B890)/SUMIFS($E$4:$E$1048576,$B$4:$B$1048576,$B890))</f>
        <v>0.99071207430340558</v>
      </c>
      <c r="G890" s="2" t="str">
        <f>IF($C890="","",VLOOKUP($F890,Tabla5[],2,1))</f>
        <v>C</v>
      </c>
    </row>
    <row r="891" spans="2:7" x14ac:dyDescent="0.2">
      <c r="B891" s="1" t="s">
        <v>11</v>
      </c>
      <c r="C891" s="1">
        <v>300602</v>
      </c>
      <c r="D891" s="1" t="s">
        <v>440</v>
      </c>
      <c r="E891" s="59">
        <v>1</v>
      </c>
      <c r="F891" s="28">
        <f>IF($B891="","",SUMIFS($E$4:E891,$B$4:B891,$B891)/SUMIFS($E$4:$E$1048576,$B$4:$B$1048576,$B891))</f>
        <v>0.99380804953560375</v>
      </c>
      <c r="G891" s="2" t="str">
        <f>IF($C891="","",VLOOKUP($F891,Tabla5[],2,1))</f>
        <v>C</v>
      </c>
    </row>
    <row r="892" spans="2:7" x14ac:dyDescent="0.2">
      <c r="B892" s="1" t="s">
        <v>11</v>
      </c>
      <c r="C892" s="1">
        <v>300004</v>
      </c>
      <c r="D892" s="1" t="s">
        <v>722</v>
      </c>
      <c r="E892" s="59">
        <v>1</v>
      </c>
      <c r="F892" s="28">
        <f>IF($B892="","",SUMIFS($E$4:E892,$B$4:B892,$B892)/SUMIFS($E$4:$E$1048576,$B$4:$B$1048576,$B892))</f>
        <v>0.99690402476780182</v>
      </c>
      <c r="G892" s="2" t="str">
        <f>IF($C892="","",VLOOKUP($F892,Tabla5[],2,1))</f>
        <v>C</v>
      </c>
    </row>
    <row r="893" spans="2:7" x14ac:dyDescent="0.2">
      <c r="B893" s="1" t="s">
        <v>11</v>
      </c>
      <c r="C893" s="1">
        <v>300885</v>
      </c>
      <c r="D893" s="1" t="s">
        <v>187</v>
      </c>
      <c r="E893" s="59">
        <v>1</v>
      </c>
      <c r="F893" s="28">
        <f>IF($B893="","",SUMIFS($E$4:E893,$B$4:B893,$B893)/SUMIFS($E$4:$E$1048576,$B$4:$B$1048576,$B893))</f>
        <v>1</v>
      </c>
      <c r="G893" s="2" t="str">
        <f>IF($C893="","",VLOOKUP($F893,Tabla5[],2,1))</f>
        <v>C</v>
      </c>
    </row>
    <row r="894" spans="2:7" x14ac:dyDescent="0.2">
      <c r="B894" s="1" t="s">
        <v>5</v>
      </c>
      <c r="C894" s="1">
        <v>300063</v>
      </c>
      <c r="D894" s="1" t="s">
        <v>788</v>
      </c>
      <c r="E894" s="59">
        <v>9</v>
      </c>
      <c r="F894" s="28">
        <f>IF($B894="","",SUMIFS($E$4:E894,$B$4:B894,$B894)/SUMIFS($E$4:$E$1048576,$B$4:$B$1048576,$B894))</f>
        <v>3.4351145038167941E-2</v>
      </c>
      <c r="G894" s="2" t="str">
        <f>IF($C894="","",VLOOKUP($F894,Tabla5[],2,1))</f>
        <v>A</v>
      </c>
    </row>
    <row r="895" spans="2:7" x14ac:dyDescent="0.2">
      <c r="B895" s="1" t="s">
        <v>5</v>
      </c>
      <c r="C895" s="1">
        <v>300772</v>
      </c>
      <c r="D895" s="1" t="s">
        <v>292</v>
      </c>
      <c r="E895" s="59">
        <v>8</v>
      </c>
      <c r="F895" s="28">
        <f>IF($B895="","",SUMIFS($E$4:E895,$B$4:B895,$B895)/SUMIFS($E$4:$E$1048576,$B$4:$B$1048576,$B895))</f>
        <v>6.4885496183206104E-2</v>
      </c>
      <c r="G895" s="2" t="str">
        <f>IF($C895="","",VLOOKUP($F895,Tabla5[],2,1))</f>
        <v>A</v>
      </c>
    </row>
    <row r="896" spans="2:7" x14ac:dyDescent="0.2">
      <c r="B896" s="1" t="s">
        <v>5</v>
      </c>
      <c r="C896" s="1">
        <v>300782</v>
      </c>
      <c r="D896" s="1" t="s">
        <v>283</v>
      </c>
      <c r="E896" s="59">
        <v>7</v>
      </c>
      <c r="F896" s="28">
        <f>IF($B896="","",SUMIFS($E$4:E896,$B$4:B896,$B896)/SUMIFS($E$4:$E$1048576,$B$4:$B$1048576,$B896))</f>
        <v>9.1603053435114504E-2</v>
      </c>
      <c r="G896" s="2" t="str">
        <f>IF($C896="","",VLOOKUP($F896,Tabla5[],2,1))</f>
        <v>A</v>
      </c>
    </row>
    <row r="897" spans="2:7" x14ac:dyDescent="0.2">
      <c r="B897" s="1" t="s">
        <v>5</v>
      </c>
      <c r="C897" s="1">
        <v>301035</v>
      </c>
      <c r="D897" s="1" t="s">
        <v>44</v>
      </c>
      <c r="E897" s="59">
        <v>7</v>
      </c>
      <c r="F897" s="28">
        <f>IF($B897="","",SUMIFS($E$4:E897,$B$4:B897,$B897)/SUMIFS($E$4:$E$1048576,$B$4:$B$1048576,$B897))</f>
        <v>0.1183206106870229</v>
      </c>
      <c r="G897" s="2" t="str">
        <f>IF($C897="","",VLOOKUP($F897,Tabla5[],2,1))</f>
        <v>A</v>
      </c>
    </row>
    <row r="898" spans="2:7" x14ac:dyDescent="0.2">
      <c r="B898" s="1" t="s">
        <v>5</v>
      </c>
      <c r="C898" s="1">
        <v>300316</v>
      </c>
      <c r="D898" s="1" t="s">
        <v>267</v>
      </c>
      <c r="E898" s="59">
        <v>7</v>
      </c>
      <c r="F898" s="28">
        <f>IF($B898="","",SUMIFS($E$4:E898,$B$4:B898,$B898)/SUMIFS($E$4:$E$1048576,$B$4:$B$1048576,$B898))</f>
        <v>0.14503816793893129</v>
      </c>
      <c r="G898" s="2" t="str">
        <f>IF($C898="","",VLOOKUP($F898,Tabla5[],2,1))</f>
        <v>A</v>
      </c>
    </row>
    <row r="899" spans="2:7" x14ac:dyDescent="0.2">
      <c r="B899" s="1" t="s">
        <v>5</v>
      </c>
      <c r="C899" s="1">
        <v>300221</v>
      </c>
      <c r="D899" s="1" t="s">
        <v>565</v>
      </c>
      <c r="E899" s="59">
        <v>7</v>
      </c>
      <c r="F899" s="28">
        <f>IF($B899="","",SUMIFS($E$4:E899,$B$4:B899,$B899)/SUMIFS($E$4:$E$1048576,$B$4:$B$1048576,$B899))</f>
        <v>0.1717557251908397</v>
      </c>
      <c r="G899" s="2" t="str">
        <f>IF($C899="","",VLOOKUP($F899,Tabla5[],2,1))</f>
        <v>A</v>
      </c>
    </row>
    <row r="900" spans="2:7" x14ac:dyDescent="0.2">
      <c r="B900" s="1" t="s">
        <v>5</v>
      </c>
      <c r="C900" s="1">
        <v>300758</v>
      </c>
      <c r="D900" s="1" t="s">
        <v>305</v>
      </c>
      <c r="E900" s="59">
        <v>7</v>
      </c>
      <c r="F900" s="28">
        <f>IF($B900="","",SUMIFS($E$4:E900,$B$4:B900,$B900)/SUMIFS($E$4:$E$1048576,$B$4:$B$1048576,$B900))</f>
        <v>0.19847328244274809</v>
      </c>
      <c r="G900" s="2" t="str">
        <f>IF($C900="","",VLOOKUP($F900,Tabla5[],2,1))</f>
        <v>A</v>
      </c>
    </row>
    <row r="901" spans="2:7" x14ac:dyDescent="0.2">
      <c r="B901" s="1" t="s">
        <v>5</v>
      </c>
      <c r="C901" s="1">
        <v>300281</v>
      </c>
      <c r="D901" s="1" t="s">
        <v>259</v>
      </c>
      <c r="E901" s="59">
        <v>7</v>
      </c>
      <c r="F901" s="28">
        <f>IF($B901="","",SUMIFS($E$4:E901,$B$4:B901,$B901)/SUMIFS($E$4:$E$1048576,$B$4:$B$1048576,$B901))</f>
        <v>0.22519083969465647</v>
      </c>
      <c r="G901" s="2" t="str">
        <f>IF($C901="","",VLOOKUP($F901,Tabla5[],2,1))</f>
        <v>A</v>
      </c>
    </row>
    <row r="902" spans="2:7" x14ac:dyDescent="0.2">
      <c r="B902" s="1" t="s">
        <v>5</v>
      </c>
      <c r="C902" s="1">
        <v>300858</v>
      </c>
      <c r="D902" s="1" t="s">
        <v>128</v>
      </c>
      <c r="E902" s="59">
        <v>7</v>
      </c>
      <c r="F902" s="28">
        <f>IF($B902="","",SUMIFS($E$4:E902,$B$4:B902,$B902)/SUMIFS($E$4:$E$1048576,$B$4:$B$1048576,$B902))</f>
        <v>0.25190839694656486</v>
      </c>
      <c r="G902" s="2" t="str">
        <f>IF($C902="","",VLOOKUP($F902,Tabla5[],2,1))</f>
        <v>A</v>
      </c>
    </row>
    <row r="903" spans="2:7" x14ac:dyDescent="0.2">
      <c r="B903" s="1" t="s">
        <v>5</v>
      </c>
      <c r="C903" s="1">
        <v>300315</v>
      </c>
      <c r="D903" s="1" t="s">
        <v>559</v>
      </c>
      <c r="E903" s="59">
        <v>7</v>
      </c>
      <c r="F903" s="28">
        <f>IF($B903="","",SUMIFS($E$4:E903,$B$4:B903,$B903)/SUMIFS($E$4:$E$1048576,$B$4:$B$1048576,$B903))</f>
        <v>0.2786259541984733</v>
      </c>
      <c r="G903" s="2" t="str">
        <f>IF($C903="","",VLOOKUP($F903,Tabla5[],2,1))</f>
        <v>A</v>
      </c>
    </row>
    <row r="904" spans="2:7" x14ac:dyDescent="0.2">
      <c r="B904" s="1" t="s">
        <v>5</v>
      </c>
      <c r="C904" s="1">
        <v>300452</v>
      </c>
      <c r="D904" s="1" t="s">
        <v>559</v>
      </c>
      <c r="E904" s="59">
        <v>7</v>
      </c>
      <c r="F904" s="28">
        <f>IF($B904="","",SUMIFS($E$4:E904,$B$4:B904,$B904)/SUMIFS($E$4:$E$1048576,$B$4:$B$1048576,$B904))</f>
        <v>0.30534351145038169</v>
      </c>
      <c r="G904" s="2" t="str">
        <f>IF($C904="","",VLOOKUP($F904,Tabla5[],2,1))</f>
        <v>A</v>
      </c>
    </row>
    <row r="905" spans="2:7" x14ac:dyDescent="0.2">
      <c r="B905" s="1" t="s">
        <v>5</v>
      </c>
      <c r="C905" s="1">
        <v>300102</v>
      </c>
      <c r="D905" s="1" t="s">
        <v>770</v>
      </c>
      <c r="E905" s="59">
        <v>6</v>
      </c>
      <c r="F905" s="28">
        <f>IF($B905="","",SUMIFS($E$4:E905,$B$4:B905,$B905)/SUMIFS($E$4:$E$1048576,$B$4:$B$1048576,$B905))</f>
        <v>0.3282442748091603</v>
      </c>
      <c r="G905" s="2" t="str">
        <f>IF($C905="","",VLOOKUP($F905,Tabla5[],2,1))</f>
        <v>A</v>
      </c>
    </row>
    <row r="906" spans="2:7" x14ac:dyDescent="0.2">
      <c r="B906" s="1" t="s">
        <v>5</v>
      </c>
      <c r="C906" s="1">
        <v>301033</v>
      </c>
      <c r="D906" s="1" t="s">
        <v>46</v>
      </c>
      <c r="E906" s="59">
        <v>6</v>
      </c>
      <c r="F906" s="28">
        <f>IF($B906="","",SUMIFS($E$4:E906,$B$4:B906,$B906)/SUMIFS($E$4:$E$1048576,$B$4:$B$1048576,$B906))</f>
        <v>0.35114503816793891</v>
      </c>
      <c r="G906" s="2" t="str">
        <f>IF($C906="","",VLOOKUP($F906,Tabla5[],2,1))</f>
        <v>A</v>
      </c>
    </row>
    <row r="907" spans="2:7" x14ac:dyDescent="0.2">
      <c r="B907" s="1" t="s">
        <v>5</v>
      </c>
      <c r="C907" s="1">
        <v>301036</v>
      </c>
      <c r="D907" s="1" t="s">
        <v>43</v>
      </c>
      <c r="E907" s="59">
        <v>6</v>
      </c>
      <c r="F907" s="28">
        <f>IF($B907="","",SUMIFS($E$4:E907,$B$4:B907,$B907)/SUMIFS($E$4:$E$1048576,$B$4:$B$1048576,$B907))</f>
        <v>0.37404580152671757</v>
      </c>
      <c r="G907" s="2" t="str">
        <f>IF($C907="","",VLOOKUP($F907,Tabla5[],2,1))</f>
        <v>A</v>
      </c>
    </row>
    <row r="908" spans="2:7" x14ac:dyDescent="0.2">
      <c r="B908" s="1" t="s">
        <v>5</v>
      </c>
      <c r="C908" s="1">
        <v>300334</v>
      </c>
      <c r="D908" s="1" t="s">
        <v>641</v>
      </c>
      <c r="E908" s="59">
        <v>6</v>
      </c>
      <c r="F908" s="28">
        <f>IF($B908="","",SUMIFS($E$4:E908,$B$4:B908,$B908)/SUMIFS($E$4:$E$1048576,$B$4:$B$1048576,$B908))</f>
        <v>0.39694656488549618</v>
      </c>
      <c r="G908" s="2" t="str">
        <f>IF($C908="","",VLOOKUP($F908,Tabla5[],2,1))</f>
        <v>A</v>
      </c>
    </row>
    <row r="909" spans="2:7" x14ac:dyDescent="0.2">
      <c r="B909" s="1" t="s">
        <v>5</v>
      </c>
      <c r="C909" s="1">
        <v>300292</v>
      </c>
      <c r="D909" s="1" t="s">
        <v>630</v>
      </c>
      <c r="E909" s="59">
        <v>6</v>
      </c>
      <c r="F909" s="28">
        <f>IF($B909="","",SUMIFS($E$4:E909,$B$4:B909,$B909)/SUMIFS($E$4:$E$1048576,$B$4:$B$1048576,$B909))</f>
        <v>0.41984732824427479</v>
      </c>
      <c r="G909" s="2" t="str">
        <f>IF($C909="","",VLOOKUP($F909,Tabla5[],2,1))</f>
        <v>A</v>
      </c>
    </row>
    <row r="910" spans="2:7" x14ac:dyDescent="0.2">
      <c r="B910" s="1" t="s">
        <v>5</v>
      </c>
      <c r="C910" s="1">
        <v>300045</v>
      </c>
      <c r="D910" s="1" t="s">
        <v>267</v>
      </c>
      <c r="E910" s="59">
        <v>6</v>
      </c>
      <c r="F910" s="28">
        <f>IF($B910="","",SUMIFS($E$4:E910,$B$4:B910,$B910)/SUMIFS($E$4:$E$1048576,$B$4:$B$1048576,$B910))</f>
        <v>0.44274809160305345</v>
      </c>
      <c r="G910" s="2" t="str">
        <f>IF($C910="","",VLOOKUP($F910,Tabla5[],2,1))</f>
        <v>A</v>
      </c>
    </row>
    <row r="911" spans="2:7" x14ac:dyDescent="0.2">
      <c r="B911" s="1" t="s">
        <v>5</v>
      </c>
      <c r="C911" s="1">
        <v>300930</v>
      </c>
      <c r="D911" s="1" t="s">
        <v>46</v>
      </c>
      <c r="E911" s="59">
        <v>6</v>
      </c>
      <c r="F911" s="28">
        <f>IF($B911="","",SUMIFS($E$4:E911,$B$4:B911,$B911)/SUMIFS($E$4:$E$1048576,$B$4:$B$1048576,$B911))</f>
        <v>0.46564885496183206</v>
      </c>
      <c r="G911" s="2" t="str">
        <f>IF($C911="","",VLOOKUP($F911,Tabla5[],2,1))</f>
        <v>A</v>
      </c>
    </row>
    <row r="912" spans="2:7" x14ac:dyDescent="0.2">
      <c r="B912" s="1" t="s">
        <v>5</v>
      </c>
      <c r="C912" s="1">
        <v>300041</v>
      </c>
      <c r="D912" s="1" t="s">
        <v>443</v>
      </c>
      <c r="E912" s="59">
        <v>6</v>
      </c>
      <c r="F912" s="28">
        <f>IF($B912="","",SUMIFS($E$4:E912,$B$4:B912,$B912)/SUMIFS($E$4:$E$1048576,$B$4:$B$1048576,$B912))</f>
        <v>0.48854961832061067</v>
      </c>
      <c r="G912" s="2" t="str">
        <f>IF($C912="","",VLOOKUP($F912,Tabla5[],2,1))</f>
        <v>A</v>
      </c>
    </row>
    <row r="913" spans="2:7" x14ac:dyDescent="0.2">
      <c r="B913" s="1" t="s">
        <v>5</v>
      </c>
      <c r="C913" s="1">
        <v>300105</v>
      </c>
      <c r="D913" s="1" t="s">
        <v>272</v>
      </c>
      <c r="E913" s="59">
        <v>6</v>
      </c>
      <c r="F913" s="28">
        <f>IF($B913="","",SUMIFS($E$4:E913,$B$4:B913,$B913)/SUMIFS($E$4:$E$1048576,$B$4:$B$1048576,$B913))</f>
        <v>0.51145038167938928</v>
      </c>
      <c r="G913" s="2" t="str">
        <f>IF($C913="","",VLOOKUP($F913,Tabla5[],2,1))</f>
        <v>B</v>
      </c>
    </row>
    <row r="914" spans="2:7" x14ac:dyDescent="0.2">
      <c r="B914" s="1" t="s">
        <v>5</v>
      </c>
      <c r="C914" s="1">
        <v>300335</v>
      </c>
      <c r="D914" s="1" t="s">
        <v>280</v>
      </c>
      <c r="E914" s="59">
        <v>5</v>
      </c>
      <c r="F914" s="28">
        <f>IF($B914="","",SUMIFS($E$4:E914,$B$4:B914,$B914)/SUMIFS($E$4:$E$1048576,$B$4:$B$1048576,$B914))</f>
        <v>0.53053435114503822</v>
      </c>
      <c r="G914" s="2" t="str">
        <f>IF($C914="","",VLOOKUP($F914,Tabla5[],2,1))</f>
        <v>B</v>
      </c>
    </row>
    <row r="915" spans="2:7" x14ac:dyDescent="0.2">
      <c r="B915" s="1" t="s">
        <v>5</v>
      </c>
      <c r="C915" s="1">
        <v>300066</v>
      </c>
      <c r="D915" s="1" t="s">
        <v>46</v>
      </c>
      <c r="E915" s="59">
        <v>5</v>
      </c>
      <c r="F915" s="28">
        <f>IF($B915="","",SUMIFS($E$4:E915,$B$4:B915,$B915)/SUMIFS($E$4:$E$1048576,$B$4:$B$1048576,$B915))</f>
        <v>0.54961832061068705</v>
      </c>
      <c r="G915" s="2" t="str">
        <f>IF($C915="","",VLOOKUP($F915,Tabla5[],2,1))</f>
        <v>B</v>
      </c>
    </row>
    <row r="916" spans="2:7" x14ac:dyDescent="0.2">
      <c r="B916" s="1" t="s">
        <v>5</v>
      </c>
      <c r="C916" s="1">
        <v>300827</v>
      </c>
      <c r="D916" s="1" t="s">
        <v>242</v>
      </c>
      <c r="E916" s="59">
        <v>5</v>
      </c>
      <c r="F916" s="28">
        <f>IF($B916="","",SUMIFS($E$4:E916,$B$4:B916,$B916)/SUMIFS($E$4:$E$1048576,$B$4:$B$1048576,$B916))</f>
        <v>0.56870229007633588</v>
      </c>
      <c r="G916" s="2" t="str">
        <f>IF($C916="","",VLOOKUP($F916,Tabla5[],2,1))</f>
        <v>B</v>
      </c>
    </row>
    <row r="917" spans="2:7" x14ac:dyDescent="0.2">
      <c r="B917" s="1" t="s">
        <v>5</v>
      </c>
      <c r="C917" s="1">
        <v>300777</v>
      </c>
      <c r="D917" s="1" t="s">
        <v>287</v>
      </c>
      <c r="E917" s="59">
        <v>5</v>
      </c>
      <c r="F917" s="28">
        <f>IF($B917="","",SUMIFS($E$4:E917,$B$4:B917,$B917)/SUMIFS($E$4:$E$1048576,$B$4:$B$1048576,$B917))</f>
        <v>0.58778625954198471</v>
      </c>
      <c r="G917" s="2" t="str">
        <f>IF($C917="","",VLOOKUP($F917,Tabla5[],2,1))</f>
        <v>B</v>
      </c>
    </row>
    <row r="918" spans="2:7" x14ac:dyDescent="0.2">
      <c r="B918" s="1" t="s">
        <v>5</v>
      </c>
      <c r="C918" s="1">
        <v>300866</v>
      </c>
      <c r="D918" s="1" t="s">
        <v>205</v>
      </c>
      <c r="E918" s="59">
        <v>5</v>
      </c>
      <c r="F918" s="28">
        <f>IF($B918="","",SUMIFS($E$4:E918,$B$4:B918,$B918)/SUMIFS($E$4:$E$1048576,$B$4:$B$1048576,$B918))</f>
        <v>0.60687022900763354</v>
      </c>
      <c r="G918" s="2" t="str">
        <f>IF($C918="","",VLOOKUP($F918,Tabla5[],2,1))</f>
        <v>B</v>
      </c>
    </row>
    <row r="919" spans="2:7" x14ac:dyDescent="0.2">
      <c r="B919" s="1" t="s">
        <v>5</v>
      </c>
      <c r="C919" s="1">
        <v>300317</v>
      </c>
      <c r="D919" s="1" t="s">
        <v>652</v>
      </c>
      <c r="E919" s="59">
        <v>5</v>
      </c>
      <c r="F919" s="28">
        <f>IF($B919="","",SUMIFS($E$4:E919,$B$4:B919,$B919)/SUMIFS($E$4:$E$1048576,$B$4:$B$1048576,$B919))</f>
        <v>0.62595419847328249</v>
      </c>
      <c r="G919" s="2" t="str">
        <f>IF($C919="","",VLOOKUP($F919,Tabla5[],2,1))</f>
        <v>B</v>
      </c>
    </row>
    <row r="920" spans="2:7" x14ac:dyDescent="0.2">
      <c r="B920" s="1" t="s">
        <v>5</v>
      </c>
      <c r="C920" s="1">
        <v>300771</v>
      </c>
      <c r="D920" s="1" t="s">
        <v>293</v>
      </c>
      <c r="E920" s="59">
        <v>5</v>
      </c>
      <c r="F920" s="28">
        <f>IF($B920="","",SUMIFS($E$4:E920,$B$4:B920,$B920)/SUMIFS($E$4:$E$1048576,$B$4:$B$1048576,$B920))</f>
        <v>0.64503816793893132</v>
      </c>
      <c r="G920" s="2" t="str">
        <f>IF($C920="","",VLOOKUP($F920,Tabla5[],2,1))</f>
        <v>B</v>
      </c>
    </row>
    <row r="921" spans="2:7" x14ac:dyDescent="0.2">
      <c r="B921" s="1" t="s">
        <v>5</v>
      </c>
      <c r="C921" s="1">
        <v>300798</v>
      </c>
      <c r="D921" s="1" t="s">
        <v>268</v>
      </c>
      <c r="E921" s="59">
        <v>5</v>
      </c>
      <c r="F921" s="28">
        <f>IF($B921="","",SUMIFS($E$4:E921,$B$4:B921,$B921)/SUMIFS($E$4:$E$1048576,$B$4:$B$1048576,$B921))</f>
        <v>0.66412213740458015</v>
      </c>
      <c r="G921" s="2" t="str">
        <f>IF($C921="","",VLOOKUP($F921,Tabla5[],2,1))</f>
        <v>B</v>
      </c>
    </row>
    <row r="922" spans="2:7" x14ac:dyDescent="0.2">
      <c r="B922" s="1" t="s">
        <v>5</v>
      </c>
      <c r="C922" s="1">
        <v>300762</v>
      </c>
      <c r="D922" s="1" t="s">
        <v>301</v>
      </c>
      <c r="E922" s="59">
        <v>5</v>
      </c>
      <c r="F922" s="28">
        <f>IF($B922="","",SUMIFS($E$4:E922,$B$4:B922,$B922)/SUMIFS($E$4:$E$1048576,$B$4:$B$1048576,$B922))</f>
        <v>0.68320610687022898</v>
      </c>
      <c r="G922" s="2" t="str">
        <f>IF($C922="","",VLOOKUP($F922,Tabla5[],2,1))</f>
        <v>B</v>
      </c>
    </row>
    <row r="923" spans="2:7" x14ac:dyDescent="0.2">
      <c r="B923" s="1" t="s">
        <v>5</v>
      </c>
      <c r="C923" s="1">
        <v>300699</v>
      </c>
      <c r="D923" s="1" t="s">
        <v>358</v>
      </c>
      <c r="E923" s="59">
        <v>5</v>
      </c>
      <c r="F923" s="28">
        <f>IF($B923="","",SUMIFS($E$4:E923,$B$4:B923,$B923)/SUMIFS($E$4:$E$1048576,$B$4:$B$1048576,$B923))</f>
        <v>0.70229007633587781</v>
      </c>
      <c r="G923" s="2" t="str">
        <f>IF($C923="","",VLOOKUP($F923,Tabla5[],2,1))</f>
        <v>B</v>
      </c>
    </row>
    <row r="924" spans="2:7" x14ac:dyDescent="0.2">
      <c r="B924" s="1" t="s">
        <v>5</v>
      </c>
      <c r="C924" s="1">
        <v>300922</v>
      </c>
      <c r="D924" s="1" t="s">
        <v>150</v>
      </c>
      <c r="E924" s="59">
        <v>4</v>
      </c>
      <c r="F924" s="28">
        <f>IF($B924="","",SUMIFS($E$4:E924,$B$4:B924,$B924)/SUMIFS($E$4:$E$1048576,$B$4:$B$1048576,$B924))</f>
        <v>0.71755725190839692</v>
      </c>
      <c r="G924" s="2" t="str">
        <f>IF($C924="","",VLOOKUP($F924,Tabla5[],2,1))</f>
        <v>B</v>
      </c>
    </row>
    <row r="925" spans="2:7" x14ac:dyDescent="0.2">
      <c r="B925" s="1" t="s">
        <v>5</v>
      </c>
      <c r="C925" s="1">
        <v>300786</v>
      </c>
      <c r="D925" s="1" t="s">
        <v>280</v>
      </c>
      <c r="E925" s="59">
        <v>4</v>
      </c>
      <c r="F925" s="28">
        <f>IF($B925="","",SUMIFS($E$4:E925,$B$4:B925,$B925)/SUMIFS($E$4:$E$1048576,$B$4:$B$1048576,$B925))</f>
        <v>0.73282442748091603</v>
      </c>
      <c r="G925" s="2" t="str">
        <f>IF($C925="","",VLOOKUP($F925,Tabla5[],2,1))</f>
        <v>B</v>
      </c>
    </row>
    <row r="926" spans="2:7" x14ac:dyDescent="0.2">
      <c r="B926" s="1" t="s">
        <v>5</v>
      </c>
      <c r="C926" s="1">
        <v>300957</v>
      </c>
      <c r="D926" s="1" t="s">
        <v>118</v>
      </c>
      <c r="E926" s="59">
        <v>4</v>
      </c>
      <c r="F926" s="28">
        <f>IF($B926="","",SUMIFS($E$4:E926,$B$4:B926,$B926)/SUMIFS($E$4:$E$1048576,$B$4:$B$1048576,$B926))</f>
        <v>0.74809160305343514</v>
      </c>
      <c r="G926" s="2" t="str">
        <f>IF($C926="","",VLOOKUP($F926,Tabla5[],2,1))</f>
        <v>B</v>
      </c>
    </row>
    <row r="927" spans="2:7" x14ac:dyDescent="0.2">
      <c r="B927" s="1" t="s">
        <v>5</v>
      </c>
      <c r="C927" s="1">
        <v>300104</v>
      </c>
      <c r="D927" s="1" t="s">
        <v>769</v>
      </c>
      <c r="E927" s="59">
        <v>4</v>
      </c>
      <c r="F927" s="28">
        <f>IF($B927="","",SUMIFS($E$4:E927,$B$4:B927,$B927)/SUMIFS($E$4:$E$1048576,$B$4:$B$1048576,$B927))</f>
        <v>0.76335877862595425</v>
      </c>
      <c r="G927" s="2" t="str">
        <f>IF($C927="","",VLOOKUP($F927,Tabla5[],2,1))</f>
        <v>B</v>
      </c>
    </row>
    <row r="928" spans="2:7" x14ac:dyDescent="0.2">
      <c r="B928" s="1" t="s">
        <v>5</v>
      </c>
      <c r="C928" s="1">
        <v>300062</v>
      </c>
      <c r="D928" s="1" t="s">
        <v>789</v>
      </c>
      <c r="E928" s="59">
        <v>4</v>
      </c>
      <c r="F928" s="28">
        <f>IF($B928="","",SUMIFS($E$4:E928,$B$4:B928,$B928)/SUMIFS($E$4:$E$1048576,$B$4:$B$1048576,$B928))</f>
        <v>0.77862595419847325</v>
      </c>
      <c r="G928" s="2" t="str">
        <f>IF($C928="","",VLOOKUP($F928,Tabla5[],2,1))</f>
        <v>B</v>
      </c>
    </row>
    <row r="929" spans="2:7" x14ac:dyDescent="0.2">
      <c r="B929" s="1" t="s">
        <v>5</v>
      </c>
      <c r="C929" s="1">
        <v>300947</v>
      </c>
      <c r="D929" s="1" t="s">
        <v>128</v>
      </c>
      <c r="E929" s="59">
        <v>4</v>
      </c>
      <c r="F929" s="28">
        <f>IF($B929="","",SUMIFS($E$4:E929,$B$4:B929,$B929)/SUMIFS($E$4:$E$1048576,$B$4:$B$1048576,$B929))</f>
        <v>0.79389312977099236</v>
      </c>
      <c r="G929" s="2" t="str">
        <f>IF($C929="","",VLOOKUP($F929,Tabla5[],2,1))</f>
        <v>B</v>
      </c>
    </row>
    <row r="930" spans="2:7" x14ac:dyDescent="0.2">
      <c r="B930" s="1" t="s">
        <v>5</v>
      </c>
      <c r="C930" s="1">
        <v>300956</v>
      </c>
      <c r="D930" s="1" t="s">
        <v>119</v>
      </c>
      <c r="E930" s="59">
        <v>4</v>
      </c>
      <c r="F930" s="28">
        <f>IF($B930="","",SUMIFS($E$4:E930,$B$4:B930,$B930)/SUMIFS($E$4:$E$1048576,$B$4:$B$1048576,$B930))</f>
        <v>0.80916030534351147</v>
      </c>
      <c r="G930" s="2" t="str">
        <f>IF($C930="","",VLOOKUP($F930,Tabla5[],2,1))</f>
        <v>C</v>
      </c>
    </row>
    <row r="931" spans="2:7" x14ac:dyDescent="0.2">
      <c r="B931" s="1" t="s">
        <v>5</v>
      </c>
      <c r="C931" s="1">
        <v>300693</v>
      </c>
      <c r="D931" s="1" t="s">
        <v>280</v>
      </c>
      <c r="E931" s="59">
        <v>4</v>
      </c>
      <c r="F931" s="28">
        <f>IF($B931="","",SUMIFS($E$4:E931,$B$4:B931,$B931)/SUMIFS($E$4:$E$1048576,$B$4:$B$1048576,$B931))</f>
        <v>0.82442748091603058</v>
      </c>
      <c r="G931" s="2" t="str">
        <f>IF($C931="","",VLOOKUP($F931,Tabla5[],2,1))</f>
        <v>C</v>
      </c>
    </row>
    <row r="932" spans="2:7" x14ac:dyDescent="0.2">
      <c r="B932" s="1" t="s">
        <v>5</v>
      </c>
      <c r="C932" s="1">
        <v>300599</v>
      </c>
      <c r="D932" s="1" t="s">
        <v>443</v>
      </c>
      <c r="E932" s="59">
        <v>4</v>
      </c>
      <c r="F932" s="28">
        <f>IF($B932="","",SUMIFS($E$4:E932,$B$4:B932,$B932)/SUMIFS($E$4:$E$1048576,$B$4:$B$1048576,$B932))</f>
        <v>0.83969465648854957</v>
      </c>
      <c r="G932" s="2" t="str">
        <f>IF($C932="","",VLOOKUP($F932,Tabla5[],2,1))</f>
        <v>C</v>
      </c>
    </row>
    <row r="933" spans="2:7" x14ac:dyDescent="0.2">
      <c r="B933" s="1" t="s">
        <v>5</v>
      </c>
      <c r="C933" s="1">
        <v>300443</v>
      </c>
      <c r="D933" s="1" t="s">
        <v>565</v>
      </c>
      <c r="E933" s="59">
        <v>3</v>
      </c>
      <c r="F933" s="28">
        <f>IF($B933="","",SUMIFS($E$4:E933,$B$4:B933,$B933)/SUMIFS($E$4:$E$1048576,$B$4:$B$1048576,$B933))</f>
        <v>0.85114503816793896</v>
      </c>
      <c r="G933" s="2" t="str">
        <f>IF($C933="","",VLOOKUP($F933,Tabla5[],2,1))</f>
        <v>C</v>
      </c>
    </row>
    <row r="934" spans="2:7" x14ac:dyDescent="0.2">
      <c r="B934" s="1" t="s">
        <v>5</v>
      </c>
      <c r="C934" s="1">
        <v>300220</v>
      </c>
      <c r="D934" s="1" t="s">
        <v>46</v>
      </c>
      <c r="E934" s="59">
        <v>3</v>
      </c>
      <c r="F934" s="28">
        <f>IF($B934="","",SUMIFS($E$4:E934,$B$4:B934,$B934)/SUMIFS($E$4:$E$1048576,$B$4:$B$1048576,$B934))</f>
        <v>0.86259541984732824</v>
      </c>
      <c r="G934" s="2" t="str">
        <f>IF($C934="","",VLOOKUP($F934,Tabla5[],2,1))</f>
        <v>C</v>
      </c>
    </row>
    <row r="935" spans="2:7" x14ac:dyDescent="0.2">
      <c r="B935" s="1" t="s">
        <v>5</v>
      </c>
      <c r="C935" s="1">
        <v>300187</v>
      </c>
      <c r="D935" s="1" t="s">
        <v>565</v>
      </c>
      <c r="E935" s="59">
        <v>3</v>
      </c>
      <c r="F935" s="28">
        <f>IF($B935="","",SUMIFS($E$4:E935,$B$4:B935,$B935)/SUMIFS($E$4:$E$1048576,$B$4:$B$1048576,$B935))</f>
        <v>0.87404580152671751</v>
      </c>
      <c r="G935" s="2" t="str">
        <f>IF($C935="","",VLOOKUP($F935,Tabla5[],2,1))</f>
        <v>C</v>
      </c>
    </row>
    <row r="936" spans="2:7" x14ac:dyDescent="0.2">
      <c r="B936" s="1" t="s">
        <v>5</v>
      </c>
      <c r="C936" s="1">
        <v>300843</v>
      </c>
      <c r="D936" s="1" t="s">
        <v>226</v>
      </c>
      <c r="E936" s="59">
        <v>3</v>
      </c>
      <c r="F936" s="28">
        <f>IF($B936="","",SUMIFS($E$4:E936,$B$4:B936,$B936)/SUMIFS($E$4:$E$1048576,$B$4:$B$1048576,$B936))</f>
        <v>0.8854961832061069</v>
      </c>
      <c r="G936" s="2" t="str">
        <f>IF($C936="","",VLOOKUP($F936,Tabla5[],2,1))</f>
        <v>C</v>
      </c>
    </row>
    <row r="937" spans="2:7" x14ac:dyDescent="0.2">
      <c r="B937" s="1" t="s">
        <v>5</v>
      </c>
      <c r="C937" s="1">
        <v>300691</v>
      </c>
      <c r="D937" s="1" t="s">
        <v>364</v>
      </c>
      <c r="E937" s="59">
        <v>3</v>
      </c>
      <c r="F937" s="28">
        <f>IF($B937="","",SUMIFS($E$4:E937,$B$4:B937,$B937)/SUMIFS($E$4:$E$1048576,$B$4:$B$1048576,$B937))</f>
        <v>0.89694656488549618</v>
      </c>
      <c r="G937" s="2" t="str">
        <f>IF($C937="","",VLOOKUP($F937,Tabla5[],2,1))</f>
        <v>C</v>
      </c>
    </row>
    <row r="938" spans="2:7" x14ac:dyDescent="0.2">
      <c r="B938" s="1" t="s">
        <v>5</v>
      </c>
      <c r="C938" s="1">
        <v>300044</v>
      </c>
      <c r="D938" s="1" t="s">
        <v>799</v>
      </c>
      <c r="E938" s="59">
        <v>3</v>
      </c>
      <c r="F938" s="28">
        <f>IF($B938="","",SUMIFS($E$4:E938,$B$4:B938,$B938)/SUMIFS($E$4:$E$1048576,$B$4:$B$1048576,$B938))</f>
        <v>0.90839694656488545</v>
      </c>
      <c r="G938" s="2" t="str">
        <f>IF($C938="","",VLOOKUP($F938,Tabla5[],2,1))</f>
        <v>C</v>
      </c>
    </row>
    <row r="939" spans="2:7" x14ac:dyDescent="0.2">
      <c r="B939" s="1" t="s">
        <v>5</v>
      </c>
      <c r="C939" s="1">
        <v>300961</v>
      </c>
      <c r="D939" s="1" t="s">
        <v>114</v>
      </c>
      <c r="E939" s="59">
        <v>3</v>
      </c>
      <c r="F939" s="28">
        <f>IF($B939="","",SUMIFS($E$4:E939,$B$4:B939,$B939)/SUMIFS($E$4:$E$1048576,$B$4:$B$1048576,$B939))</f>
        <v>0.91984732824427484</v>
      </c>
      <c r="G939" s="2" t="str">
        <f>IF($C939="","",VLOOKUP($F939,Tabla5[],2,1))</f>
        <v>C</v>
      </c>
    </row>
    <row r="940" spans="2:7" x14ac:dyDescent="0.2">
      <c r="B940" s="1" t="s">
        <v>5</v>
      </c>
      <c r="C940" s="1">
        <v>300139</v>
      </c>
      <c r="D940" s="1" t="s">
        <v>223</v>
      </c>
      <c r="E940" s="59">
        <v>3</v>
      </c>
      <c r="F940" s="28">
        <f>IF($B940="","",SUMIFS($E$4:E940,$B$4:B940,$B940)/SUMIFS($E$4:$E$1048576,$B$4:$B$1048576,$B940))</f>
        <v>0.93129770992366412</v>
      </c>
      <c r="G940" s="2" t="str">
        <f>IF($C940="","",VLOOKUP($F940,Tabla5[],2,1))</f>
        <v>C</v>
      </c>
    </row>
    <row r="941" spans="2:7" x14ac:dyDescent="0.2">
      <c r="B941" s="1" t="s">
        <v>5</v>
      </c>
      <c r="C941" s="1">
        <v>300509</v>
      </c>
      <c r="D941" s="1" t="s">
        <v>514</v>
      </c>
      <c r="E941" s="59">
        <v>3</v>
      </c>
      <c r="F941" s="28">
        <f>IF($B941="","",SUMIFS($E$4:E941,$B$4:B941,$B941)/SUMIFS($E$4:$E$1048576,$B$4:$B$1048576,$B941))</f>
        <v>0.9427480916030534</v>
      </c>
      <c r="G941" s="2" t="str">
        <f>IF($C941="","",VLOOKUP($F941,Tabla5[],2,1))</f>
        <v>C</v>
      </c>
    </row>
    <row r="942" spans="2:7" x14ac:dyDescent="0.2">
      <c r="B942" s="1" t="s">
        <v>5</v>
      </c>
      <c r="C942" s="1">
        <v>300140</v>
      </c>
      <c r="D942" s="1" t="s">
        <v>259</v>
      </c>
      <c r="E942" s="59">
        <v>3</v>
      </c>
      <c r="F942" s="28">
        <f>IF($B942="","",SUMIFS($E$4:E942,$B$4:B942,$B942)/SUMIFS($E$4:$E$1048576,$B$4:$B$1048576,$B942))</f>
        <v>0.95419847328244278</v>
      </c>
      <c r="G942" s="2" t="str">
        <f>IF($C942="","",VLOOKUP($F942,Tabla5[],2,1))</f>
        <v>C</v>
      </c>
    </row>
    <row r="943" spans="2:7" x14ac:dyDescent="0.2">
      <c r="B943" s="1" t="s">
        <v>5</v>
      </c>
      <c r="C943" s="1">
        <v>300808</v>
      </c>
      <c r="D943" s="1" t="s">
        <v>259</v>
      </c>
      <c r="E943" s="59">
        <v>3</v>
      </c>
      <c r="F943" s="28">
        <f>IF($B943="","",SUMIFS($E$4:E943,$B$4:B943,$B943)/SUMIFS($E$4:$E$1048576,$B$4:$B$1048576,$B943))</f>
        <v>0.96564885496183206</v>
      </c>
      <c r="G943" s="2" t="str">
        <f>IF($C943="","",VLOOKUP($F943,Tabla5[],2,1))</f>
        <v>C</v>
      </c>
    </row>
    <row r="944" spans="2:7" x14ac:dyDescent="0.2">
      <c r="B944" s="1" t="s">
        <v>5</v>
      </c>
      <c r="C944" s="1">
        <v>300350</v>
      </c>
      <c r="D944" s="1" t="s">
        <v>630</v>
      </c>
      <c r="E944" s="59">
        <v>3</v>
      </c>
      <c r="F944" s="28">
        <f>IF($B944="","",SUMIFS($E$4:E944,$B$4:B944,$B944)/SUMIFS($E$4:$E$1048576,$B$4:$B$1048576,$B944))</f>
        <v>0.97709923664122134</v>
      </c>
      <c r="G944" s="2" t="str">
        <f>IF($C944="","",VLOOKUP($F944,Tabla5[],2,1))</f>
        <v>C</v>
      </c>
    </row>
    <row r="945" spans="2:7" x14ac:dyDescent="0.2">
      <c r="B945" s="1" t="s">
        <v>5</v>
      </c>
      <c r="C945" s="1">
        <v>300400</v>
      </c>
      <c r="D945" s="1" t="s">
        <v>594</v>
      </c>
      <c r="E945" s="59">
        <v>3</v>
      </c>
      <c r="F945" s="28">
        <f>IF($B945="","",SUMIFS($E$4:E945,$B$4:B945,$B945)/SUMIFS($E$4:$E$1048576,$B$4:$B$1048576,$B945))</f>
        <v>0.98854961832061072</v>
      </c>
      <c r="G945" s="2" t="str">
        <f>IF($C945="","",VLOOKUP($F945,Tabla5[],2,1))</f>
        <v>C</v>
      </c>
    </row>
    <row r="946" spans="2:7" x14ac:dyDescent="0.2">
      <c r="B946" s="1" t="s">
        <v>5</v>
      </c>
      <c r="C946" s="1">
        <v>300760</v>
      </c>
      <c r="D946" s="1" t="s">
        <v>303</v>
      </c>
      <c r="E946" s="59">
        <v>2</v>
      </c>
      <c r="F946" s="28">
        <f>IF($B946="","",SUMIFS($E$4:E946,$B$4:B946,$B946)/SUMIFS($E$4:$E$1048576,$B$4:$B$1048576,$B946))</f>
        <v>0.99618320610687028</v>
      </c>
      <c r="G946" s="2" t="str">
        <f>IF($C946="","",VLOOKUP($F946,Tabla5[],2,1))</f>
        <v>C</v>
      </c>
    </row>
    <row r="947" spans="2:7" x14ac:dyDescent="0.2">
      <c r="B947" s="1" t="s">
        <v>5</v>
      </c>
      <c r="C947" s="1">
        <v>301008</v>
      </c>
      <c r="D947" s="1" t="s">
        <v>69</v>
      </c>
      <c r="E947" s="59">
        <v>1</v>
      </c>
      <c r="F947" s="28">
        <f>IF($B947="","",SUMIFS($E$4:E947,$B$4:B947,$B947)/SUMIFS($E$4:$E$1048576,$B$4:$B$1048576,$B947))</f>
        <v>1</v>
      </c>
      <c r="G947" s="2" t="str">
        <f>IF($C947="","",VLOOKUP($F947,Tabla5[],2,1))</f>
        <v>C</v>
      </c>
    </row>
    <row r="948" spans="2:7" x14ac:dyDescent="0.2">
      <c r="B948" s="1" t="s">
        <v>7</v>
      </c>
      <c r="C948" s="1">
        <v>300679</v>
      </c>
      <c r="D948" s="1" t="s">
        <v>374</v>
      </c>
      <c r="E948" s="59">
        <v>13</v>
      </c>
      <c r="F948" s="28">
        <f>IF($B948="","",SUMIFS($E$4:E948,$B$4:B948,$B948)/SUMIFS($E$4:$E$1048576,$B$4:$B$1048576,$B948))</f>
        <v>2.7027027027027029E-2</v>
      </c>
      <c r="G948" s="2" t="str">
        <f>IF($C948="","",VLOOKUP($F948,Tabla5[],2,1))</f>
        <v>A</v>
      </c>
    </row>
    <row r="949" spans="2:7" x14ac:dyDescent="0.2">
      <c r="B949" s="1" t="s">
        <v>7</v>
      </c>
      <c r="C949" s="1">
        <v>300923</v>
      </c>
      <c r="D949" s="1" t="s">
        <v>149</v>
      </c>
      <c r="E949" s="59">
        <v>9</v>
      </c>
      <c r="F949" s="28">
        <f>IF($B949="","",SUMIFS($E$4:E949,$B$4:B949,$B949)/SUMIFS($E$4:$E$1048576,$B$4:$B$1048576,$B949))</f>
        <v>4.5738045738045741E-2</v>
      </c>
      <c r="G949" s="2" t="str">
        <f>IF($C949="","",VLOOKUP($F949,Tabla5[],2,1))</f>
        <v>A</v>
      </c>
    </row>
    <row r="950" spans="2:7" x14ac:dyDescent="0.2">
      <c r="B950" s="1" t="s">
        <v>7</v>
      </c>
      <c r="C950" s="1">
        <v>300828</v>
      </c>
      <c r="D950" s="1" t="s">
        <v>241</v>
      </c>
      <c r="E950" s="59">
        <v>9</v>
      </c>
      <c r="F950" s="28">
        <f>IF($B950="","",SUMIFS($E$4:E950,$B$4:B950,$B950)/SUMIFS($E$4:$E$1048576,$B$4:$B$1048576,$B950))</f>
        <v>6.4449064449064453E-2</v>
      </c>
      <c r="G950" s="2" t="str">
        <f>IF($C950="","",VLOOKUP($F950,Tabla5[],2,1))</f>
        <v>A</v>
      </c>
    </row>
    <row r="951" spans="2:7" x14ac:dyDescent="0.2">
      <c r="B951" s="1" t="s">
        <v>7</v>
      </c>
      <c r="C951" s="1">
        <v>300526</v>
      </c>
      <c r="D951" s="1" t="s">
        <v>501</v>
      </c>
      <c r="E951" s="59">
        <v>9</v>
      </c>
      <c r="F951" s="28">
        <f>IF($B951="","",SUMIFS($E$4:E951,$B$4:B951,$B951)/SUMIFS($E$4:$E$1048576,$B$4:$B$1048576,$B951))</f>
        <v>8.3160083160083165E-2</v>
      </c>
      <c r="G951" s="2" t="str">
        <f>IF($C951="","",VLOOKUP($F951,Tabla5[],2,1))</f>
        <v>A</v>
      </c>
    </row>
    <row r="952" spans="2:7" x14ac:dyDescent="0.2">
      <c r="B952" s="1" t="s">
        <v>7</v>
      </c>
      <c r="C952" s="1">
        <v>300816</v>
      </c>
      <c r="D952" s="1" t="s">
        <v>253</v>
      </c>
      <c r="E952" s="59">
        <v>8</v>
      </c>
      <c r="F952" s="28">
        <f>IF($B952="","",SUMIFS($E$4:E952,$B$4:B952,$B952)/SUMIFS($E$4:$E$1048576,$B$4:$B$1048576,$B952))</f>
        <v>9.9792099792099798E-2</v>
      </c>
      <c r="G952" s="2" t="str">
        <f>IF($C952="","",VLOOKUP($F952,Tabla5[],2,1))</f>
        <v>A</v>
      </c>
    </row>
    <row r="953" spans="2:7" x14ac:dyDescent="0.2">
      <c r="B953" s="1" t="s">
        <v>7</v>
      </c>
      <c r="C953" s="1">
        <v>300997</v>
      </c>
      <c r="D953" s="1" t="s">
        <v>79</v>
      </c>
      <c r="E953" s="59">
        <v>8</v>
      </c>
      <c r="F953" s="28">
        <f>IF($B953="","",SUMIFS($E$4:E953,$B$4:B953,$B953)/SUMIFS($E$4:$E$1048576,$B$4:$B$1048576,$B953))</f>
        <v>0.11642411642411643</v>
      </c>
      <c r="G953" s="2" t="str">
        <f>IF($C953="","",VLOOKUP($F953,Tabla5[],2,1))</f>
        <v>A</v>
      </c>
    </row>
    <row r="954" spans="2:7" x14ac:dyDescent="0.2">
      <c r="B954" s="1" t="s">
        <v>7</v>
      </c>
      <c r="C954" s="1">
        <v>300521</v>
      </c>
      <c r="D954" s="1" t="s">
        <v>506</v>
      </c>
      <c r="E954" s="59">
        <v>8</v>
      </c>
      <c r="F954" s="28">
        <f>IF($B954="","",SUMIFS($E$4:E954,$B$4:B954,$B954)/SUMIFS($E$4:$E$1048576,$B$4:$B$1048576,$B954))</f>
        <v>0.13305613305613306</v>
      </c>
      <c r="G954" s="2" t="str">
        <f>IF($C954="","",VLOOKUP($F954,Tabla5[],2,1))</f>
        <v>A</v>
      </c>
    </row>
    <row r="955" spans="2:7" x14ac:dyDescent="0.2">
      <c r="B955" s="1" t="s">
        <v>7</v>
      </c>
      <c r="C955" s="1">
        <v>300195</v>
      </c>
      <c r="D955" s="1" t="s">
        <v>732</v>
      </c>
      <c r="E955" s="59">
        <v>8</v>
      </c>
      <c r="F955" s="28">
        <f>IF($B955="","",SUMIFS($E$4:E955,$B$4:B955,$B955)/SUMIFS($E$4:$E$1048576,$B$4:$B$1048576,$B955))</f>
        <v>0.1496881496881497</v>
      </c>
      <c r="G955" s="2" t="str">
        <f>IF($C955="","",VLOOKUP($F955,Tabla5[],2,1))</f>
        <v>A</v>
      </c>
    </row>
    <row r="956" spans="2:7" x14ac:dyDescent="0.2">
      <c r="B956" s="1" t="s">
        <v>7</v>
      </c>
      <c r="C956" s="1">
        <v>300632</v>
      </c>
      <c r="D956" s="1" t="s">
        <v>412</v>
      </c>
      <c r="E956" s="59">
        <v>8</v>
      </c>
      <c r="F956" s="28">
        <f>IF($B956="","",SUMIFS($E$4:E956,$B$4:B956,$B956)/SUMIFS($E$4:$E$1048576,$B$4:$B$1048576,$B956))</f>
        <v>0.16632016632016633</v>
      </c>
      <c r="G956" s="2" t="str">
        <f>IF($C956="","",VLOOKUP($F956,Tabla5[],2,1))</f>
        <v>A</v>
      </c>
    </row>
    <row r="957" spans="2:7" x14ac:dyDescent="0.2">
      <c r="B957" s="1" t="s">
        <v>7</v>
      </c>
      <c r="C957" s="1">
        <v>301020</v>
      </c>
      <c r="D957" s="1" t="s">
        <v>57</v>
      </c>
      <c r="E957" s="59">
        <v>8</v>
      </c>
      <c r="F957" s="28">
        <f>IF($B957="","",SUMIFS($E$4:E957,$B$4:B957,$B957)/SUMIFS($E$4:$E$1048576,$B$4:$B$1048576,$B957))</f>
        <v>0.18295218295218296</v>
      </c>
      <c r="G957" s="2" t="str">
        <f>IF($C957="","",VLOOKUP($F957,Tabla5[],2,1))</f>
        <v>A</v>
      </c>
    </row>
    <row r="958" spans="2:7" x14ac:dyDescent="0.2">
      <c r="B958" s="1" t="s">
        <v>7</v>
      </c>
      <c r="C958" s="1">
        <v>300950</v>
      </c>
      <c r="D958" s="1" t="s">
        <v>125</v>
      </c>
      <c r="E958" s="59">
        <v>7</v>
      </c>
      <c r="F958" s="28">
        <f>IF($B958="","",SUMIFS($E$4:E958,$B$4:B958,$B958)/SUMIFS($E$4:$E$1048576,$B$4:$B$1048576,$B958))</f>
        <v>0.19750519750519752</v>
      </c>
      <c r="G958" s="2" t="str">
        <f>IF($C958="","",VLOOKUP($F958,Tabla5[],2,1))</f>
        <v>A</v>
      </c>
    </row>
    <row r="959" spans="2:7" x14ac:dyDescent="0.2">
      <c r="B959" s="1" t="s">
        <v>7</v>
      </c>
      <c r="C959" s="1">
        <v>300636</v>
      </c>
      <c r="D959" s="1" t="s">
        <v>408</v>
      </c>
      <c r="E959" s="59">
        <v>7</v>
      </c>
      <c r="F959" s="28">
        <f>IF($B959="","",SUMIFS($E$4:E959,$B$4:B959,$B959)/SUMIFS($E$4:$E$1048576,$B$4:$B$1048576,$B959))</f>
        <v>0.21205821205821207</v>
      </c>
      <c r="G959" s="2" t="str">
        <f>IF($C959="","",VLOOKUP($F959,Tabla5[],2,1))</f>
        <v>A</v>
      </c>
    </row>
    <row r="960" spans="2:7" x14ac:dyDescent="0.2">
      <c r="B960" s="1" t="s">
        <v>7</v>
      </c>
      <c r="C960" s="1">
        <v>300880</v>
      </c>
      <c r="D960" s="1" t="s">
        <v>192</v>
      </c>
      <c r="E960" s="59">
        <v>7</v>
      </c>
      <c r="F960" s="28">
        <f>IF($B960="","",SUMIFS($E$4:E960,$B$4:B960,$B960)/SUMIFS($E$4:$E$1048576,$B$4:$B$1048576,$B960))</f>
        <v>0.22661122661122662</v>
      </c>
      <c r="G960" s="2" t="str">
        <f>IF($C960="","",VLOOKUP($F960,Tabla5[],2,1))</f>
        <v>A</v>
      </c>
    </row>
    <row r="961" spans="2:7" x14ac:dyDescent="0.2">
      <c r="B961" s="1" t="s">
        <v>7</v>
      </c>
      <c r="C961" s="1">
        <v>300991</v>
      </c>
      <c r="D961" s="1" t="s">
        <v>85</v>
      </c>
      <c r="E961" s="59">
        <v>7</v>
      </c>
      <c r="F961" s="28">
        <f>IF($B961="","",SUMIFS($E$4:E961,$B$4:B961,$B961)/SUMIFS($E$4:$E$1048576,$B$4:$B$1048576,$B961))</f>
        <v>0.24116424116424118</v>
      </c>
      <c r="G961" s="2" t="str">
        <f>IF($C961="","",VLOOKUP($F961,Tabla5[],2,1))</f>
        <v>A</v>
      </c>
    </row>
    <row r="962" spans="2:7" x14ac:dyDescent="0.2">
      <c r="B962" s="1" t="s">
        <v>7</v>
      </c>
      <c r="C962" s="1">
        <v>300944</v>
      </c>
      <c r="D962" s="1" t="s">
        <v>131</v>
      </c>
      <c r="E962" s="59">
        <v>7</v>
      </c>
      <c r="F962" s="28">
        <f>IF($B962="","",SUMIFS($E$4:E962,$B$4:B962,$B962)/SUMIFS($E$4:$E$1048576,$B$4:$B$1048576,$B962))</f>
        <v>0.25571725571725573</v>
      </c>
      <c r="G962" s="2" t="str">
        <f>IF($C962="","",VLOOKUP($F962,Tabla5[],2,1))</f>
        <v>A</v>
      </c>
    </row>
    <row r="963" spans="2:7" x14ac:dyDescent="0.2">
      <c r="B963" s="1" t="s">
        <v>7</v>
      </c>
      <c r="C963" s="1">
        <v>300840</v>
      </c>
      <c r="D963" s="1" t="s">
        <v>229</v>
      </c>
      <c r="E963" s="59">
        <v>7</v>
      </c>
      <c r="F963" s="28">
        <f>IF($B963="","",SUMIFS($E$4:E963,$B$4:B963,$B963)/SUMIFS($E$4:$E$1048576,$B$4:$B$1048576,$B963))</f>
        <v>0.27027027027027029</v>
      </c>
      <c r="G963" s="2" t="str">
        <f>IF($C963="","",VLOOKUP($F963,Tabla5[],2,1))</f>
        <v>A</v>
      </c>
    </row>
    <row r="964" spans="2:7" x14ac:dyDescent="0.2">
      <c r="B964" s="1" t="s">
        <v>7</v>
      </c>
      <c r="C964" s="1">
        <v>300610</v>
      </c>
      <c r="D964" s="1" t="s">
        <v>432</v>
      </c>
      <c r="E964" s="59">
        <v>7</v>
      </c>
      <c r="F964" s="28">
        <f>IF($B964="","",SUMIFS($E$4:E964,$B$4:B964,$B964)/SUMIFS($E$4:$E$1048576,$B$4:$B$1048576,$B964))</f>
        <v>0.28482328482328484</v>
      </c>
      <c r="G964" s="2" t="str">
        <f>IF($C964="","",VLOOKUP($F964,Tabla5[],2,1))</f>
        <v>A</v>
      </c>
    </row>
    <row r="965" spans="2:7" x14ac:dyDescent="0.2">
      <c r="B965" s="1" t="s">
        <v>7</v>
      </c>
      <c r="C965" s="1">
        <v>300850</v>
      </c>
      <c r="D965" s="1" t="s">
        <v>220</v>
      </c>
      <c r="E965" s="59">
        <v>7</v>
      </c>
      <c r="F965" s="28">
        <f>IF($B965="","",SUMIFS($E$4:E965,$B$4:B965,$B965)/SUMIFS($E$4:$E$1048576,$B$4:$B$1048576,$B965))</f>
        <v>0.29937629937629939</v>
      </c>
      <c r="G965" s="2" t="str">
        <f>IF($C965="","",VLOOKUP($F965,Tabla5[],2,1))</f>
        <v>A</v>
      </c>
    </row>
    <row r="966" spans="2:7" x14ac:dyDescent="0.2">
      <c r="B966" s="1" t="s">
        <v>7</v>
      </c>
      <c r="C966" s="1">
        <v>301012</v>
      </c>
      <c r="D966" s="1" t="s">
        <v>65</v>
      </c>
      <c r="E966" s="59">
        <v>7</v>
      </c>
      <c r="F966" s="28">
        <f>IF($B966="","",SUMIFS($E$4:E966,$B$4:B966,$B966)/SUMIFS($E$4:$E$1048576,$B$4:$B$1048576,$B966))</f>
        <v>0.31392931392931395</v>
      </c>
      <c r="G966" s="2" t="str">
        <f>IF($C966="","",VLOOKUP($F966,Tabla5[],2,1))</f>
        <v>A</v>
      </c>
    </row>
    <row r="967" spans="2:7" x14ac:dyDescent="0.2">
      <c r="B967" s="1" t="s">
        <v>7</v>
      </c>
      <c r="C967" s="1">
        <v>300789</v>
      </c>
      <c r="D967" s="1" t="s">
        <v>277</v>
      </c>
      <c r="E967" s="59">
        <v>7</v>
      </c>
      <c r="F967" s="28">
        <f>IF($B967="","",SUMIFS($E$4:E967,$B$4:B967,$B967)/SUMIFS($E$4:$E$1048576,$B$4:$B$1048576,$B967))</f>
        <v>0.3284823284823285</v>
      </c>
      <c r="G967" s="2" t="str">
        <f>IF($C967="","",VLOOKUP($F967,Tabla5[],2,1))</f>
        <v>A</v>
      </c>
    </row>
    <row r="968" spans="2:7" x14ac:dyDescent="0.2">
      <c r="B968" s="1" t="s">
        <v>7</v>
      </c>
      <c r="C968" s="1">
        <v>301023</v>
      </c>
      <c r="D968" s="1" t="s">
        <v>54</v>
      </c>
      <c r="E968" s="59">
        <v>7</v>
      </c>
      <c r="F968" s="28">
        <f>IF($B968="","",SUMIFS($E$4:E968,$B$4:B968,$B968)/SUMIFS($E$4:$E$1048576,$B$4:$B$1048576,$B968))</f>
        <v>0.34303534303534305</v>
      </c>
      <c r="G968" s="2" t="str">
        <f>IF($C968="","",VLOOKUP($F968,Tabla5[],2,1))</f>
        <v>A</v>
      </c>
    </row>
    <row r="969" spans="2:7" x14ac:dyDescent="0.2">
      <c r="B969" s="1" t="s">
        <v>7</v>
      </c>
      <c r="C969" s="1">
        <v>300951</v>
      </c>
      <c r="D969" s="1" t="s">
        <v>124</v>
      </c>
      <c r="E969" s="59">
        <v>6</v>
      </c>
      <c r="F969" s="28">
        <f>IF($B969="","",SUMIFS($E$4:E969,$B$4:B969,$B969)/SUMIFS($E$4:$E$1048576,$B$4:$B$1048576,$B969))</f>
        <v>0.35550935550935553</v>
      </c>
      <c r="G969" s="2" t="str">
        <f>IF($C969="","",VLOOKUP($F969,Tabla5[],2,1))</f>
        <v>A</v>
      </c>
    </row>
    <row r="970" spans="2:7" x14ac:dyDescent="0.2">
      <c r="B970" s="1" t="s">
        <v>7</v>
      </c>
      <c r="C970" s="1">
        <v>300426</v>
      </c>
      <c r="D970" s="1" t="s">
        <v>578</v>
      </c>
      <c r="E970" s="59">
        <v>6</v>
      </c>
      <c r="F970" s="28">
        <f>IF($B970="","",SUMIFS($E$4:E970,$B$4:B970,$B970)/SUMIFS($E$4:$E$1048576,$B$4:$B$1048576,$B970))</f>
        <v>0.367983367983368</v>
      </c>
      <c r="G970" s="2" t="str">
        <f>IF($C970="","",VLOOKUP($F970,Tabla5[],2,1))</f>
        <v>A</v>
      </c>
    </row>
    <row r="971" spans="2:7" x14ac:dyDescent="0.2">
      <c r="B971" s="1" t="s">
        <v>7</v>
      </c>
      <c r="C971" s="1">
        <v>300319</v>
      </c>
      <c r="D971" s="1" t="s">
        <v>650</v>
      </c>
      <c r="E971" s="59">
        <v>6</v>
      </c>
      <c r="F971" s="28">
        <f>IF($B971="","",SUMIFS($E$4:E971,$B$4:B971,$B971)/SUMIFS($E$4:$E$1048576,$B$4:$B$1048576,$B971))</f>
        <v>0.38045738045738048</v>
      </c>
      <c r="G971" s="2" t="str">
        <f>IF($C971="","",VLOOKUP($F971,Tabla5[],2,1))</f>
        <v>A</v>
      </c>
    </row>
    <row r="972" spans="2:7" x14ac:dyDescent="0.2">
      <c r="B972" s="1" t="s">
        <v>7</v>
      </c>
      <c r="C972" s="1">
        <v>300567</v>
      </c>
      <c r="D972" s="1" t="s">
        <v>333</v>
      </c>
      <c r="E972" s="59">
        <v>6</v>
      </c>
      <c r="F972" s="28">
        <f>IF($B972="","",SUMIFS($E$4:E972,$B$4:B972,$B972)/SUMIFS($E$4:$E$1048576,$B$4:$B$1048576,$B972))</f>
        <v>0.39293139293139295</v>
      </c>
      <c r="G972" s="2" t="str">
        <f>IF($C972="","",VLOOKUP($F972,Tabla5[],2,1))</f>
        <v>A</v>
      </c>
    </row>
    <row r="973" spans="2:7" x14ac:dyDescent="0.2">
      <c r="B973" s="1" t="s">
        <v>7</v>
      </c>
      <c r="C973" s="1">
        <v>300451</v>
      </c>
      <c r="D973" s="1" t="s">
        <v>192</v>
      </c>
      <c r="E973" s="59">
        <v>6</v>
      </c>
      <c r="F973" s="28">
        <f>IF($B973="","",SUMIFS($E$4:E973,$B$4:B973,$B973)/SUMIFS($E$4:$E$1048576,$B$4:$B$1048576,$B973))</f>
        <v>0.40540540540540543</v>
      </c>
      <c r="G973" s="2" t="str">
        <f>IF($C973="","",VLOOKUP($F973,Tabla5[],2,1))</f>
        <v>A</v>
      </c>
    </row>
    <row r="974" spans="2:7" x14ac:dyDescent="0.2">
      <c r="B974" s="1" t="s">
        <v>7</v>
      </c>
      <c r="C974" s="1">
        <v>301052</v>
      </c>
      <c r="D974" s="1" t="s">
        <v>27</v>
      </c>
      <c r="E974" s="59">
        <v>6</v>
      </c>
      <c r="F974" s="28">
        <f>IF($B974="","",SUMIFS($E$4:E974,$B$4:B974,$B974)/SUMIFS($E$4:$E$1048576,$B$4:$B$1048576,$B974))</f>
        <v>0.4178794178794179</v>
      </c>
      <c r="G974" s="2" t="str">
        <f>IF($C974="","",VLOOKUP($F974,Tabla5[],2,1))</f>
        <v>A</v>
      </c>
    </row>
    <row r="975" spans="2:7" x14ac:dyDescent="0.2">
      <c r="B975" s="1" t="s">
        <v>7</v>
      </c>
      <c r="C975" s="1">
        <v>300797</v>
      </c>
      <c r="D975" s="1" t="s">
        <v>269</v>
      </c>
      <c r="E975" s="59">
        <v>6</v>
      </c>
      <c r="F975" s="28">
        <f>IF($B975="","",SUMIFS($E$4:E975,$B$4:B975,$B975)/SUMIFS($E$4:$E$1048576,$B$4:$B$1048576,$B975))</f>
        <v>0.43035343035343038</v>
      </c>
      <c r="G975" s="2" t="str">
        <f>IF($C975="","",VLOOKUP($F975,Tabla5[],2,1))</f>
        <v>A</v>
      </c>
    </row>
    <row r="976" spans="2:7" x14ac:dyDescent="0.2">
      <c r="B976" s="1" t="s">
        <v>7</v>
      </c>
      <c r="C976" s="1">
        <v>300546</v>
      </c>
      <c r="D976" s="1" t="s">
        <v>483</v>
      </c>
      <c r="E976" s="59">
        <v>6</v>
      </c>
      <c r="F976" s="28">
        <f>IF($B976="","",SUMIFS($E$4:E976,$B$4:B976,$B976)/SUMIFS($E$4:$E$1048576,$B$4:$B$1048576,$B976))</f>
        <v>0.44282744282744285</v>
      </c>
      <c r="G976" s="2" t="str">
        <f>IF($C976="","",VLOOKUP($F976,Tabla5[],2,1))</f>
        <v>A</v>
      </c>
    </row>
    <row r="977" spans="2:7" x14ac:dyDescent="0.2">
      <c r="B977" s="1" t="s">
        <v>7</v>
      </c>
      <c r="C977" s="1">
        <v>300484</v>
      </c>
      <c r="D977" s="1" t="s">
        <v>536</v>
      </c>
      <c r="E977" s="59">
        <v>5</v>
      </c>
      <c r="F977" s="28">
        <f>IF($B977="","",SUMIFS($E$4:E977,$B$4:B977,$B977)/SUMIFS($E$4:$E$1048576,$B$4:$B$1048576,$B977))</f>
        <v>0.45322245322245325</v>
      </c>
      <c r="G977" s="2" t="str">
        <f>IF($C977="","",VLOOKUP($F977,Tabla5[],2,1))</f>
        <v>A</v>
      </c>
    </row>
    <row r="978" spans="2:7" x14ac:dyDescent="0.2">
      <c r="B978" s="1" t="s">
        <v>7</v>
      </c>
      <c r="C978" s="1">
        <v>300841</v>
      </c>
      <c r="D978" s="1" t="s">
        <v>228</v>
      </c>
      <c r="E978" s="59">
        <v>5</v>
      </c>
      <c r="F978" s="28">
        <f>IF($B978="","",SUMIFS($E$4:E978,$B$4:B978,$B978)/SUMIFS($E$4:$E$1048576,$B$4:$B$1048576,$B978))</f>
        <v>0.46361746361746364</v>
      </c>
      <c r="G978" s="2" t="str">
        <f>IF($C978="","",VLOOKUP($F978,Tabla5[],2,1))</f>
        <v>A</v>
      </c>
    </row>
    <row r="979" spans="2:7" x14ac:dyDescent="0.2">
      <c r="B979" s="1" t="s">
        <v>7</v>
      </c>
      <c r="C979" s="1">
        <v>300547</v>
      </c>
      <c r="D979" s="1" t="s">
        <v>482</v>
      </c>
      <c r="E979" s="59">
        <v>5</v>
      </c>
      <c r="F979" s="28">
        <f>IF($B979="","",SUMIFS($E$4:E979,$B$4:B979,$B979)/SUMIFS($E$4:$E$1048576,$B$4:$B$1048576,$B979))</f>
        <v>0.47401247401247404</v>
      </c>
      <c r="G979" s="2" t="str">
        <f>IF($C979="","",VLOOKUP($F979,Tabla5[],2,1))</f>
        <v>A</v>
      </c>
    </row>
    <row r="980" spans="2:7" x14ac:dyDescent="0.2">
      <c r="B980" s="1" t="s">
        <v>7</v>
      </c>
      <c r="C980" s="1">
        <v>300262</v>
      </c>
      <c r="D980" s="1" t="s">
        <v>686</v>
      </c>
      <c r="E980" s="59">
        <v>5</v>
      </c>
      <c r="F980" s="28">
        <f>IF($B980="","",SUMIFS($E$4:E980,$B$4:B980,$B980)/SUMIFS($E$4:$E$1048576,$B$4:$B$1048576,$B980))</f>
        <v>0.48440748440748443</v>
      </c>
      <c r="G980" s="2" t="str">
        <f>IF($C980="","",VLOOKUP($F980,Tabla5[],2,1))</f>
        <v>A</v>
      </c>
    </row>
    <row r="981" spans="2:7" x14ac:dyDescent="0.2">
      <c r="B981" s="1" t="s">
        <v>7</v>
      </c>
      <c r="C981" s="1">
        <v>300860</v>
      </c>
      <c r="D981" s="1" t="s">
        <v>211</v>
      </c>
      <c r="E981" s="59">
        <v>5</v>
      </c>
      <c r="F981" s="28">
        <f>IF($B981="","",SUMIFS($E$4:E981,$B$4:B981,$B981)/SUMIFS($E$4:$E$1048576,$B$4:$B$1048576,$B981))</f>
        <v>0.49480249480249483</v>
      </c>
      <c r="G981" s="2" t="str">
        <f>IF($C981="","",VLOOKUP($F981,Tabla5[],2,1))</f>
        <v>A</v>
      </c>
    </row>
    <row r="982" spans="2:7" x14ac:dyDescent="0.2">
      <c r="B982" s="1" t="s">
        <v>7</v>
      </c>
      <c r="C982" s="1">
        <v>300710</v>
      </c>
      <c r="D982" s="1" t="s">
        <v>348</v>
      </c>
      <c r="E982" s="59">
        <v>5</v>
      </c>
      <c r="F982" s="28">
        <f>IF($B982="","",SUMIFS($E$4:E982,$B$4:B982,$B982)/SUMIFS($E$4:$E$1048576,$B$4:$B$1048576,$B982))</f>
        <v>0.50519750519750517</v>
      </c>
      <c r="G982" s="2" t="str">
        <f>IF($C982="","",VLOOKUP($F982,Tabla5[],2,1))</f>
        <v>B</v>
      </c>
    </row>
    <row r="983" spans="2:7" x14ac:dyDescent="0.2">
      <c r="B983" s="1" t="s">
        <v>7</v>
      </c>
      <c r="C983" s="1">
        <v>300037</v>
      </c>
      <c r="D983" s="1" t="s">
        <v>801</v>
      </c>
      <c r="E983" s="59">
        <v>5</v>
      </c>
      <c r="F983" s="28">
        <f>IF($B983="","",SUMIFS($E$4:E983,$B$4:B983,$B983)/SUMIFS($E$4:$E$1048576,$B$4:$B$1048576,$B983))</f>
        <v>0.51559251559251562</v>
      </c>
      <c r="G983" s="2" t="str">
        <f>IF($C983="","",VLOOKUP($F983,Tabla5[],2,1))</f>
        <v>B</v>
      </c>
    </row>
    <row r="984" spans="2:7" x14ac:dyDescent="0.2">
      <c r="B984" s="1" t="s">
        <v>7</v>
      </c>
      <c r="C984" s="1">
        <v>300283</v>
      </c>
      <c r="D984" s="1" t="s">
        <v>671</v>
      </c>
      <c r="E984" s="59">
        <v>5</v>
      </c>
      <c r="F984" s="28">
        <f>IF($B984="","",SUMIFS($E$4:E984,$B$4:B984,$B984)/SUMIFS($E$4:$E$1048576,$B$4:$B$1048576,$B984))</f>
        <v>0.52598752598752596</v>
      </c>
      <c r="G984" s="2" t="str">
        <f>IF($C984="","",VLOOKUP($F984,Tabla5[],2,1))</f>
        <v>B</v>
      </c>
    </row>
    <row r="985" spans="2:7" x14ac:dyDescent="0.2">
      <c r="B985" s="1" t="s">
        <v>7</v>
      </c>
      <c r="C985" s="1">
        <v>300538</v>
      </c>
      <c r="D985" s="1" t="s">
        <v>490</v>
      </c>
      <c r="E985" s="59">
        <v>5</v>
      </c>
      <c r="F985" s="28">
        <f>IF($B985="","",SUMIFS($E$4:E985,$B$4:B985,$B985)/SUMIFS($E$4:$E$1048576,$B$4:$B$1048576,$B985))</f>
        <v>0.53638253638253641</v>
      </c>
      <c r="G985" s="2" t="str">
        <f>IF($C985="","",VLOOKUP($F985,Tabla5[],2,1))</f>
        <v>B</v>
      </c>
    </row>
    <row r="986" spans="2:7" x14ac:dyDescent="0.2">
      <c r="B986" s="1" t="s">
        <v>7</v>
      </c>
      <c r="C986" s="1">
        <v>300764</v>
      </c>
      <c r="D986" s="1" t="s">
        <v>299</v>
      </c>
      <c r="E986" s="59">
        <v>5</v>
      </c>
      <c r="F986" s="28">
        <f>IF($B986="","",SUMIFS($E$4:E986,$B$4:B986,$B986)/SUMIFS($E$4:$E$1048576,$B$4:$B$1048576,$B986))</f>
        <v>0.54677754677754675</v>
      </c>
      <c r="G986" s="2" t="str">
        <f>IF($C986="","",VLOOKUP($F986,Tabla5[],2,1))</f>
        <v>B</v>
      </c>
    </row>
    <row r="987" spans="2:7" x14ac:dyDescent="0.2">
      <c r="B987" s="1" t="s">
        <v>7</v>
      </c>
      <c r="C987" s="1">
        <v>300854</v>
      </c>
      <c r="D987" s="1" t="s">
        <v>216</v>
      </c>
      <c r="E987" s="59">
        <v>5</v>
      </c>
      <c r="F987" s="28">
        <f>IF($B987="","",SUMIFS($E$4:E987,$B$4:B987,$B987)/SUMIFS($E$4:$E$1048576,$B$4:$B$1048576,$B987))</f>
        <v>0.5571725571725572</v>
      </c>
      <c r="G987" s="2" t="str">
        <f>IF($C987="","",VLOOKUP($F987,Tabla5[],2,1))</f>
        <v>B</v>
      </c>
    </row>
    <row r="988" spans="2:7" x14ac:dyDescent="0.2">
      <c r="B988" s="1" t="s">
        <v>7</v>
      </c>
      <c r="C988" s="1">
        <v>300775</v>
      </c>
      <c r="D988" s="1" t="s">
        <v>289</v>
      </c>
      <c r="E988" s="59">
        <v>5</v>
      </c>
      <c r="F988" s="28">
        <f>IF($B988="","",SUMIFS($E$4:E988,$B$4:B988,$B988)/SUMIFS($E$4:$E$1048576,$B$4:$B$1048576,$B988))</f>
        <v>0.56756756756756754</v>
      </c>
      <c r="G988" s="2" t="str">
        <f>IF($C988="","",VLOOKUP($F988,Tabla5[],2,1))</f>
        <v>B</v>
      </c>
    </row>
    <row r="989" spans="2:7" x14ac:dyDescent="0.2">
      <c r="B989" s="1" t="s">
        <v>7</v>
      </c>
      <c r="C989" s="1">
        <v>300876</v>
      </c>
      <c r="D989" s="1" t="s">
        <v>195</v>
      </c>
      <c r="E989" s="59">
        <v>5</v>
      </c>
      <c r="F989" s="28">
        <f>IF($B989="","",SUMIFS($E$4:E989,$B$4:B989,$B989)/SUMIFS($E$4:$E$1048576,$B$4:$B$1048576,$B989))</f>
        <v>0.57796257796257799</v>
      </c>
      <c r="G989" s="2" t="str">
        <f>IF($C989="","",VLOOKUP($F989,Tabla5[],2,1))</f>
        <v>B</v>
      </c>
    </row>
    <row r="990" spans="2:7" x14ac:dyDescent="0.2">
      <c r="B990" s="1" t="s">
        <v>7</v>
      </c>
      <c r="C990" s="1">
        <v>300558</v>
      </c>
      <c r="D990" s="1" t="s">
        <v>472</v>
      </c>
      <c r="E990" s="59">
        <v>5</v>
      </c>
      <c r="F990" s="28">
        <f>IF($B990="","",SUMIFS($E$4:E990,$B$4:B990,$B990)/SUMIFS($E$4:$E$1048576,$B$4:$B$1048576,$B990))</f>
        <v>0.58835758835758833</v>
      </c>
      <c r="G990" s="2" t="str">
        <f>IF($C990="","",VLOOKUP($F990,Tabla5[],2,1))</f>
        <v>B</v>
      </c>
    </row>
    <row r="991" spans="2:7" x14ac:dyDescent="0.2">
      <c r="B991" s="1" t="s">
        <v>7</v>
      </c>
      <c r="C991" s="1">
        <v>300494</v>
      </c>
      <c r="D991" s="1" t="s">
        <v>528</v>
      </c>
      <c r="E991" s="59">
        <v>5</v>
      </c>
      <c r="F991" s="28">
        <f>IF($B991="","",SUMIFS($E$4:E991,$B$4:B991,$B991)/SUMIFS($E$4:$E$1048576,$B$4:$B$1048576,$B991))</f>
        <v>0.59875259875259879</v>
      </c>
      <c r="G991" s="2" t="str">
        <f>IF($C991="","",VLOOKUP($F991,Tabla5[],2,1))</f>
        <v>B</v>
      </c>
    </row>
    <row r="992" spans="2:7" x14ac:dyDescent="0.2">
      <c r="B992" s="1" t="s">
        <v>7</v>
      </c>
      <c r="C992" s="1">
        <v>300799</v>
      </c>
      <c r="D992" s="1" t="s">
        <v>267</v>
      </c>
      <c r="E992" s="59">
        <v>5</v>
      </c>
      <c r="F992" s="28">
        <f>IF($B992="","",SUMIFS($E$4:E992,$B$4:B992,$B992)/SUMIFS($E$4:$E$1048576,$B$4:$B$1048576,$B992))</f>
        <v>0.60914760914760913</v>
      </c>
      <c r="G992" s="2" t="str">
        <f>IF($C992="","",VLOOKUP($F992,Tabla5[],2,1))</f>
        <v>B</v>
      </c>
    </row>
    <row r="993" spans="2:7" x14ac:dyDescent="0.2">
      <c r="B993" s="1" t="s">
        <v>7</v>
      </c>
      <c r="C993" s="1">
        <v>300814</v>
      </c>
      <c r="D993" s="1" t="s">
        <v>254</v>
      </c>
      <c r="E993" s="59">
        <v>5</v>
      </c>
      <c r="F993" s="28">
        <f>IF($B993="","",SUMIFS($E$4:E993,$B$4:B993,$B993)/SUMIFS($E$4:$E$1048576,$B$4:$B$1048576,$B993))</f>
        <v>0.61954261954261958</v>
      </c>
      <c r="G993" s="2" t="str">
        <f>IF($C993="","",VLOOKUP($F993,Tabla5[],2,1))</f>
        <v>B</v>
      </c>
    </row>
    <row r="994" spans="2:7" x14ac:dyDescent="0.2">
      <c r="B994" s="1" t="s">
        <v>7</v>
      </c>
      <c r="C994" s="1">
        <v>300851</v>
      </c>
      <c r="D994" s="1" t="s">
        <v>219</v>
      </c>
      <c r="E994" s="59">
        <v>5</v>
      </c>
      <c r="F994" s="28">
        <f>IF($B994="","",SUMIFS($E$4:E994,$B$4:B994,$B994)/SUMIFS($E$4:$E$1048576,$B$4:$B$1048576,$B994))</f>
        <v>0.62993762993762992</v>
      </c>
      <c r="G994" s="2" t="str">
        <f>IF($C994="","",VLOOKUP($F994,Tabla5[],2,1))</f>
        <v>B</v>
      </c>
    </row>
    <row r="995" spans="2:7" x14ac:dyDescent="0.2">
      <c r="B995" s="1" t="s">
        <v>7</v>
      </c>
      <c r="C995" s="1">
        <v>300235</v>
      </c>
      <c r="D995" s="1" t="s">
        <v>686</v>
      </c>
      <c r="E995" s="59">
        <v>4</v>
      </c>
      <c r="F995" s="28">
        <f>IF($B995="","",SUMIFS($E$4:E995,$B$4:B995,$B995)/SUMIFS($E$4:$E$1048576,$B$4:$B$1048576,$B995))</f>
        <v>0.63825363825363823</v>
      </c>
      <c r="G995" s="2" t="str">
        <f>IF($C995="","",VLOOKUP($F995,Tabla5[],2,1))</f>
        <v>B</v>
      </c>
    </row>
    <row r="996" spans="2:7" x14ac:dyDescent="0.2">
      <c r="B996" s="1" t="s">
        <v>7</v>
      </c>
      <c r="C996" s="1">
        <v>300940</v>
      </c>
      <c r="D996" s="1" t="s">
        <v>135</v>
      </c>
      <c r="E996" s="59">
        <v>4</v>
      </c>
      <c r="F996" s="28">
        <f>IF($B996="","",SUMIFS($E$4:E996,$B$4:B996,$B996)/SUMIFS($E$4:$E$1048576,$B$4:$B$1048576,$B996))</f>
        <v>0.64656964656964655</v>
      </c>
      <c r="G996" s="2" t="str">
        <f>IF($C996="","",VLOOKUP($F996,Tabla5[],2,1))</f>
        <v>B</v>
      </c>
    </row>
    <row r="997" spans="2:7" x14ac:dyDescent="0.2">
      <c r="B997" s="1" t="s">
        <v>7</v>
      </c>
      <c r="C997" s="1">
        <v>300643</v>
      </c>
      <c r="D997" s="1" t="s">
        <v>402</v>
      </c>
      <c r="E997" s="59">
        <v>4</v>
      </c>
      <c r="F997" s="28">
        <f>IF($B997="","",SUMIFS($E$4:E997,$B$4:B997,$B997)/SUMIFS($E$4:$E$1048576,$B$4:$B$1048576,$B997))</f>
        <v>0.65488565488565487</v>
      </c>
      <c r="G997" s="2" t="str">
        <f>IF($C997="","",VLOOKUP($F997,Tabla5[],2,1))</f>
        <v>B</v>
      </c>
    </row>
    <row r="998" spans="2:7" x14ac:dyDescent="0.2">
      <c r="B998" s="1" t="s">
        <v>7</v>
      </c>
      <c r="C998" s="1">
        <v>300725</v>
      </c>
      <c r="D998" s="1" t="s">
        <v>333</v>
      </c>
      <c r="E998" s="59">
        <v>4</v>
      </c>
      <c r="F998" s="28">
        <f>IF($B998="","",SUMIFS($E$4:E998,$B$4:B998,$B998)/SUMIFS($E$4:$E$1048576,$B$4:$B$1048576,$B998))</f>
        <v>0.66320166320166318</v>
      </c>
      <c r="G998" s="2" t="str">
        <f>IF($C998="","",VLOOKUP($F998,Tabla5[],2,1))</f>
        <v>B</v>
      </c>
    </row>
    <row r="999" spans="2:7" x14ac:dyDescent="0.2">
      <c r="B999" s="1" t="s">
        <v>7</v>
      </c>
      <c r="C999" s="1">
        <v>300149</v>
      </c>
      <c r="D999" s="1" t="s">
        <v>754</v>
      </c>
      <c r="E999" s="59">
        <v>4</v>
      </c>
      <c r="F999" s="28">
        <f>IF($B999="","",SUMIFS($E$4:E999,$B$4:B999,$B999)/SUMIFS($E$4:$E$1048576,$B$4:$B$1048576,$B999))</f>
        <v>0.6715176715176715</v>
      </c>
      <c r="G999" s="2" t="str">
        <f>IF($C999="","",VLOOKUP($F999,Tabla5[],2,1))</f>
        <v>B</v>
      </c>
    </row>
    <row r="1000" spans="2:7" x14ac:dyDescent="0.2">
      <c r="B1000" s="1" t="s">
        <v>7</v>
      </c>
      <c r="C1000" s="1">
        <v>300857</v>
      </c>
      <c r="D1000" s="1" t="s">
        <v>213</v>
      </c>
      <c r="E1000" s="59">
        <v>4</v>
      </c>
      <c r="F1000" s="28">
        <f>IF($B1000="","",SUMIFS($E$4:E1000,$B$4:B1000,$B1000)/SUMIFS($E$4:$E$1048576,$B$4:$B$1048576,$B1000))</f>
        <v>0.67983367983367982</v>
      </c>
      <c r="G1000" s="2" t="str">
        <f>IF($C1000="","",VLOOKUP($F1000,Tabla5[],2,1))</f>
        <v>B</v>
      </c>
    </row>
    <row r="1001" spans="2:7" x14ac:dyDescent="0.2">
      <c r="B1001" s="1" t="s">
        <v>7</v>
      </c>
      <c r="C1001" s="1">
        <v>300017</v>
      </c>
      <c r="D1001" s="1" t="s">
        <v>501</v>
      </c>
      <c r="E1001" s="59">
        <v>4</v>
      </c>
      <c r="F1001" s="28">
        <f>IF($B1001="","",SUMIFS($E$4:E1001,$B$4:B1001,$B1001)/SUMIFS($E$4:$E$1048576,$B$4:$B$1048576,$B1001))</f>
        <v>0.68814968814968813</v>
      </c>
      <c r="G1001" s="2" t="str">
        <f>IF($C1001="","",VLOOKUP($F1001,Tabla5[],2,1))</f>
        <v>B</v>
      </c>
    </row>
    <row r="1002" spans="2:7" x14ac:dyDescent="0.2">
      <c r="B1002" s="1" t="s">
        <v>7</v>
      </c>
      <c r="C1002" s="1">
        <v>300302</v>
      </c>
      <c r="D1002" s="1" t="s">
        <v>548</v>
      </c>
      <c r="E1002" s="59">
        <v>4</v>
      </c>
      <c r="F1002" s="28">
        <f>IF($B1002="","",SUMIFS($E$4:E1002,$B$4:B1002,$B1002)/SUMIFS($E$4:$E$1048576,$B$4:$B$1048576,$B1002))</f>
        <v>0.69646569646569645</v>
      </c>
      <c r="G1002" s="2" t="str">
        <f>IF($C1002="","",VLOOKUP($F1002,Tabla5[],2,1))</f>
        <v>B</v>
      </c>
    </row>
    <row r="1003" spans="2:7" x14ac:dyDescent="0.2">
      <c r="B1003" s="1" t="s">
        <v>7</v>
      </c>
      <c r="C1003" s="1">
        <v>300482</v>
      </c>
      <c r="D1003" s="1" t="s">
        <v>289</v>
      </c>
      <c r="E1003" s="59">
        <v>4</v>
      </c>
      <c r="F1003" s="28">
        <f>IF($B1003="","",SUMIFS($E$4:E1003,$B$4:B1003,$B1003)/SUMIFS($E$4:$E$1048576,$B$4:$B$1048576,$B1003))</f>
        <v>0.70478170478170477</v>
      </c>
      <c r="G1003" s="2" t="str">
        <f>IF($C1003="","",VLOOKUP($F1003,Tabla5[],2,1))</f>
        <v>B</v>
      </c>
    </row>
    <row r="1004" spans="2:7" x14ac:dyDescent="0.2">
      <c r="B1004" s="1" t="s">
        <v>7</v>
      </c>
      <c r="C1004" s="1">
        <v>300548</v>
      </c>
      <c r="D1004" s="1" t="s">
        <v>481</v>
      </c>
      <c r="E1004" s="59">
        <v>4</v>
      </c>
      <c r="F1004" s="28">
        <f>IF($B1004="","",SUMIFS($E$4:E1004,$B$4:B1004,$B1004)/SUMIFS($E$4:$E$1048576,$B$4:$B$1048576,$B1004))</f>
        <v>0.71309771309771308</v>
      </c>
      <c r="G1004" s="2" t="str">
        <f>IF($C1004="","",VLOOKUP($F1004,Tabla5[],2,1))</f>
        <v>B</v>
      </c>
    </row>
    <row r="1005" spans="2:7" x14ac:dyDescent="0.2">
      <c r="B1005" s="1" t="s">
        <v>7</v>
      </c>
      <c r="C1005" s="1">
        <v>300943</v>
      </c>
      <c r="D1005" s="1" t="s">
        <v>132</v>
      </c>
      <c r="E1005" s="59">
        <v>4</v>
      </c>
      <c r="F1005" s="28">
        <f>IF($B1005="","",SUMIFS($E$4:E1005,$B$4:B1005,$B1005)/SUMIFS($E$4:$E$1048576,$B$4:$B$1048576,$B1005))</f>
        <v>0.7214137214137214</v>
      </c>
      <c r="G1005" s="2" t="str">
        <f>IF($C1005="","",VLOOKUP($F1005,Tabla5[],2,1))</f>
        <v>B</v>
      </c>
    </row>
    <row r="1006" spans="2:7" x14ac:dyDescent="0.2">
      <c r="B1006" s="1" t="s">
        <v>7</v>
      </c>
      <c r="C1006" s="1">
        <v>300460</v>
      </c>
      <c r="D1006" s="1" t="s">
        <v>552</v>
      </c>
      <c r="E1006" s="59">
        <v>4</v>
      </c>
      <c r="F1006" s="28">
        <f>IF($B1006="","",SUMIFS($E$4:E1006,$B$4:B1006,$B1006)/SUMIFS($E$4:$E$1048576,$B$4:$B$1048576,$B1006))</f>
        <v>0.72972972972972971</v>
      </c>
      <c r="G1006" s="2" t="str">
        <f>IF($C1006="","",VLOOKUP($F1006,Tabla5[],2,1))</f>
        <v>B</v>
      </c>
    </row>
    <row r="1007" spans="2:7" x14ac:dyDescent="0.2">
      <c r="B1007" s="1" t="s">
        <v>7</v>
      </c>
      <c r="C1007" s="1">
        <v>300765</v>
      </c>
      <c r="D1007" s="1" t="s">
        <v>298</v>
      </c>
      <c r="E1007" s="59">
        <v>4</v>
      </c>
      <c r="F1007" s="28">
        <f>IF($B1007="","",SUMIFS($E$4:E1007,$B$4:B1007,$B1007)/SUMIFS($E$4:$E$1048576,$B$4:$B$1048576,$B1007))</f>
        <v>0.73804573804573803</v>
      </c>
      <c r="G1007" s="2" t="str">
        <f>IF($C1007="","",VLOOKUP($F1007,Tabla5[],2,1))</f>
        <v>B</v>
      </c>
    </row>
    <row r="1008" spans="2:7" x14ac:dyDescent="0.2">
      <c r="B1008" s="1" t="s">
        <v>7</v>
      </c>
      <c r="C1008" s="1">
        <v>300906</v>
      </c>
      <c r="D1008" s="1" t="s">
        <v>166</v>
      </c>
      <c r="E1008" s="59">
        <v>4</v>
      </c>
      <c r="F1008" s="28">
        <f>IF($B1008="","",SUMIFS($E$4:E1008,$B$4:B1008,$B1008)/SUMIFS($E$4:$E$1048576,$B$4:$B$1048576,$B1008))</f>
        <v>0.74636174636174635</v>
      </c>
      <c r="G1008" s="2" t="str">
        <f>IF($C1008="","",VLOOKUP($F1008,Tabla5[],2,1))</f>
        <v>B</v>
      </c>
    </row>
    <row r="1009" spans="2:7" x14ac:dyDescent="0.2">
      <c r="B1009" s="1" t="s">
        <v>7</v>
      </c>
      <c r="C1009" s="1">
        <v>300959</v>
      </c>
      <c r="D1009" s="1" t="s">
        <v>116</v>
      </c>
      <c r="E1009" s="59">
        <v>4</v>
      </c>
      <c r="F1009" s="28">
        <f>IF($B1009="","",SUMIFS($E$4:E1009,$B$4:B1009,$B1009)/SUMIFS($E$4:$E$1048576,$B$4:$B$1048576,$B1009))</f>
        <v>0.75467775467775466</v>
      </c>
      <c r="G1009" s="2" t="str">
        <f>IF($C1009="","",VLOOKUP($F1009,Tabla5[],2,1))</f>
        <v>B</v>
      </c>
    </row>
    <row r="1010" spans="2:7" x14ac:dyDescent="0.2">
      <c r="B1010" s="1" t="s">
        <v>7</v>
      </c>
      <c r="C1010" s="1">
        <v>300907</v>
      </c>
      <c r="D1010" s="1" t="s">
        <v>165</v>
      </c>
      <c r="E1010" s="59">
        <v>4</v>
      </c>
      <c r="F1010" s="28">
        <f>IF($B1010="","",SUMIFS($E$4:E1010,$B$4:B1010,$B1010)/SUMIFS($E$4:$E$1048576,$B$4:$B$1048576,$B1010))</f>
        <v>0.76299376299376298</v>
      </c>
      <c r="G1010" s="2" t="str">
        <f>IF($C1010="","",VLOOKUP($F1010,Tabla5[],2,1))</f>
        <v>B</v>
      </c>
    </row>
    <row r="1011" spans="2:7" x14ac:dyDescent="0.2">
      <c r="B1011" s="1" t="s">
        <v>7</v>
      </c>
      <c r="C1011" s="1">
        <v>300087</v>
      </c>
      <c r="D1011" s="1" t="s">
        <v>779</v>
      </c>
      <c r="E1011" s="59">
        <v>4</v>
      </c>
      <c r="F1011" s="28">
        <f>IF($B1011="","",SUMIFS($E$4:E1011,$B$4:B1011,$B1011)/SUMIFS($E$4:$E$1048576,$B$4:$B$1048576,$B1011))</f>
        <v>0.7713097713097713</v>
      </c>
      <c r="G1011" s="2" t="str">
        <f>IF($C1011="","",VLOOKUP($F1011,Tabla5[],2,1))</f>
        <v>B</v>
      </c>
    </row>
    <row r="1012" spans="2:7" x14ac:dyDescent="0.2">
      <c r="B1012" s="1" t="s">
        <v>7</v>
      </c>
      <c r="C1012" s="1">
        <v>300911</v>
      </c>
      <c r="D1012" s="1" t="s">
        <v>161</v>
      </c>
      <c r="E1012" s="59">
        <v>4</v>
      </c>
      <c r="F1012" s="28">
        <f>IF($B1012="","",SUMIFS($E$4:E1012,$B$4:B1012,$B1012)/SUMIFS($E$4:$E$1048576,$B$4:$B$1048576,$B1012))</f>
        <v>0.77962577962577961</v>
      </c>
      <c r="G1012" s="2" t="str">
        <f>IF($C1012="","",VLOOKUP($F1012,Tabla5[],2,1))</f>
        <v>B</v>
      </c>
    </row>
    <row r="1013" spans="2:7" x14ac:dyDescent="0.2">
      <c r="B1013" s="1" t="s">
        <v>7</v>
      </c>
      <c r="C1013" s="1">
        <v>300915</v>
      </c>
      <c r="D1013" s="1" t="s">
        <v>157</v>
      </c>
      <c r="E1013" s="59">
        <v>4</v>
      </c>
      <c r="F1013" s="28">
        <f>IF($B1013="","",SUMIFS($E$4:E1013,$B$4:B1013,$B1013)/SUMIFS($E$4:$E$1048576,$B$4:$B$1048576,$B1013))</f>
        <v>0.78794178794178793</v>
      </c>
      <c r="G1013" s="2" t="str">
        <f>IF($C1013="","",VLOOKUP($F1013,Tabla5[],2,1))</f>
        <v>B</v>
      </c>
    </row>
    <row r="1014" spans="2:7" x14ac:dyDescent="0.2">
      <c r="B1014" s="1" t="s">
        <v>7</v>
      </c>
      <c r="C1014" s="1">
        <v>300338</v>
      </c>
      <c r="D1014" s="1" t="s">
        <v>638</v>
      </c>
      <c r="E1014" s="59">
        <v>4</v>
      </c>
      <c r="F1014" s="28">
        <f>IF($B1014="","",SUMIFS($E$4:E1014,$B$4:B1014,$B1014)/SUMIFS($E$4:$E$1048576,$B$4:$B$1048576,$B1014))</f>
        <v>0.79625779625779625</v>
      </c>
      <c r="G1014" s="2" t="str">
        <f>IF($C1014="","",VLOOKUP($F1014,Tabla5[],2,1))</f>
        <v>B</v>
      </c>
    </row>
    <row r="1015" spans="2:7" x14ac:dyDescent="0.2">
      <c r="B1015" s="1" t="s">
        <v>7</v>
      </c>
      <c r="C1015" s="1">
        <v>300713</v>
      </c>
      <c r="D1015" s="1" t="s">
        <v>345</v>
      </c>
      <c r="E1015" s="59">
        <v>4</v>
      </c>
      <c r="F1015" s="28">
        <f>IF($B1015="","",SUMIFS($E$4:E1015,$B$4:B1015,$B1015)/SUMIFS($E$4:$E$1048576,$B$4:$B$1048576,$B1015))</f>
        <v>0.80457380457380456</v>
      </c>
      <c r="G1015" s="2" t="str">
        <f>IF($C1015="","",VLOOKUP($F1015,Tabla5[],2,1))</f>
        <v>C</v>
      </c>
    </row>
    <row r="1016" spans="2:7" x14ac:dyDescent="0.2">
      <c r="B1016" s="1" t="s">
        <v>7</v>
      </c>
      <c r="C1016" s="1">
        <v>300709</v>
      </c>
      <c r="D1016" s="1" t="s">
        <v>349</v>
      </c>
      <c r="E1016" s="59">
        <v>4</v>
      </c>
      <c r="F1016" s="28">
        <f>IF($B1016="","",SUMIFS($E$4:E1016,$B$4:B1016,$B1016)/SUMIFS($E$4:$E$1048576,$B$4:$B$1048576,$B1016))</f>
        <v>0.81288981288981288</v>
      </c>
      <c r="G1016" s="2" t="str">
        <f>IF($C1016="","",VLOOKUP($F1016,Tabla5[],2,1))</f>
        <v>C</v>
      </c>
    </row>
    <row r="1017" spans="2:7" x14ac:dyDescent="0.2">
      <c r="B1017" s="1" t="s">
        <v>7</v>
      </c>
      <c r="C1017" s="1">
        <v>300995</v>
      </c>
      <c r="D1017" s="1" t="s">
        <v>81</v>
      </c>
      <c r="E1017" s="59">
        <v>3</v>
      </c>
      <c r="F1017" s="28">
        <f>IF($B1017="","",SUMIFS($E$4:E1017,$B$4:B1017,$B1017)/SUMIFS($E$4:$E$1048576,$B$4:$B$1048576,$B1017))</f>
        <v>0.81912681912681917</v>
      </c>
      <c r="G1017" s="2" t="str">
        <f>IF($C1017="","",VLOOKUP($F1017,Tabla5[],2,1))</f>
        <v>C</v>
      </c>
    </row>
    <row r="1018" spans="2:7" x14ac:dyDescent="0.2">
      <c r="B1018" s="1" t="s">
        <v>7</v>
      </c>
      <c r="C1018" s="1">
        <v>300427</v>
      </c>
      <c r="D1018" s="1" t="s">
        <v>577</v>
      </c>
      <c r="E1018" s="59">
        <v>3</v>
      </c>
      <c r="F1018" s="28">
        <f>IF($B1018="","",SUMIFS($E$4:E1018,$B$4:B1018,$B1018)/SUMIFS($E$4:$E$1048576,$B$4:$B$1048576,$B1018))</f>
        <v>0.82536382536382535</v>
      </c>
      <c r="G1018" s="2" t="str">
        <f>IF($C1018="","",VLOOKUP($F1018,Tabla5[],2,1))</f>
        <v>C</v>
      </c>
    </row>
    <row r="1019" spans="2:7" x14ac:dyDescent="0.2">
      <c r="B1019" s="1" t="s">
        <v>7</v>
      </c>
      <c r="C1019" s="1">
        <v>300556</v>
      </c>
      <c r="D1019" s="1" t="s">
        <v>474</v>
      </c>
      <c r="E1019" s="59">
        <v>3</v>
      </c>
      <c r="F1019" s="28">
        <f>IF($B1019="","",SUMIFS($E$4:E1019,$B$4:B1019,$B1019)/SUMIFS($E$4:$E$1048576,$B$4:$B$1048576,$B1019))</f>
        <v>0.83160083160083165</v>
      </c>
      <c r="G1019" s="2" t="str">
        <f>IF($C1019="","",VLOOKUP($F1019,Tabla5[],2,1))</f>
        <v>C</v>
      </c>
    </row>
    <row r="1020" spans="2:7" x14ac:dyDescent="0.2">
      <c r="B1020" s="1" t="s">
        <v>7</v>
      </c>
      <c r="C1020" s="1">
        <v>300277</v>
      </c>
      <c r="D1020" s="1" t="s">
        <v>675</v>
      </c>
      <c r="E1020" s="59">
        <v>3</v>
      </c>
      <c r="F1020" s="28">
        <f>IF($B1020="","",SUMIFS($E$4:E1020,$B$4:B1020,$B1020)/SUMIFS($E$4:$E$1048576,$B$4:$B$1048576,$B1020))</f>
        <v>0.83783783783783783</v>
      </c>
      <c r="G1020" s="2" t="str">
        <f>IF($C1020="","",VLOOKUP($F1020,Tabla5[],2,1))</f>
        <v>C</v>
      </c>
    </row>
    <row r="1021" spans="2:7" x14ac:dyDescent="0.2">
      <c r="B1021" s="1" t="s">
        <v>7</v>
      </c>
      <c r="C1021" s="1">
        <v>300059</v>
      </c>
      <c r="D1021" s="1" t="s">
        <v>548</v>
      </c>
      <c r="E1021" s="59">
        <v>3</v>
      </c>
      <c r="F1021" s="28">
        <f>IF($B1021="","",SUMIFS($E$4:E1021,$B$4:B1021,$B1021)/SUMIFS($E$4:$E$1048576,$B$4:$B$1048576,$B1021))</f>
        <v>0.84407484407484412</v>
      </c>
      <c r="G1021" s="2" t="str">
        <f>IF($C1021="","",VLOOKUP($F1021,Tabla5[],2,1))</f>
        <v>C</v>
      </c>
    </row>
    <row r="1022" spans="2:7" x14ac:dyDescent="0.2">
      <c r="B1022" s="1" t="s">
        <v>7</v>
      </c>
      <c r="C1022" s="1">
        <v>300887</v>
      </c>
      <c r="D1022" s="1" t="s">
        <v>185</v>
      </c>
      <c r="E1022" s="59">
        <v>3</v>
      </c>
      <c r="F1022" s="28">
        <f>IF($B1022="","",SUMIFS($E$4:E1022,$B$4:B1022,$B1022)/SUMIFS($E$4:$E$1048576,$B$4:$B$1048576,$B1022))</f>
        <v>0.8503118503118503</v>
      </c>
      <c r="G1022" s="2" t="str">
        <f>IF($C1022="","",VLOOKUP($F1022,Tabla5[],2,1))</f>
        <v>C</v>
      </c>
    </row>
    <row r="1023" spans="2:7" x14ac:dyDescent="0.2">
      <c r="B1023" s="1" t="s">
        <v>7</v>
      </c>
      <c r="C1023" s="1">
        <v>300728</v>
      </c>
      <c r="D1023" s="1" t="s">
        <v>330</v>
      </c>
      <c r="E1023" s="59">
        <v>3</v>
      </c>
      <c r="F1023" s="28">
        <f>IF($B1023="","",SUMIFS($E$4:E1023,$B$4:B1023,$B1023)/SUMIFS($E$4:$E$1048576,$B$4:$B$1048576,$B1023))</f>
        <v>0.8565488565488566</v>
      </c>
      <c r="G1023" s="2" t="str">
        <f>IF($C1023="","",VLOOKUP($F1023,Tabla5[],2,1))</f>
        <v>C</v>
      </c>
    </row>
    <row r="1024" spans="2:7" x14ac:dyDescent="0.2">
      <c r="B1024" s="1" t="s">
        <v>7</v>
      </c>
      <c r="C1024" s="1">
        <v>300150</v>
      </c>
      <c r="D1024" s="1" t="s">
        <v>753</v>
      </c>
      <c r="E1024" s="59">
        <v>3</v>
      </c>
      <c r="F1024" s="28">
        <f>IF($B1024="","",SUMIFS($E$4:E1024,$B$4:B1024,$B1024)/SUMIFS($E$4:$E$1048576,$B$4:$B$1048576,$B1024))</f>
        <v>0.86278586278586278</v>
      </c>
      <c r="G1024" s="2" t="str">
        <f>IF($C1024="","",VLOOKUP($F1024,Tabla5[],2,1))</f>
        <v>C</v>
      </c>
    </row>
    <row r="1025" spans="2:7" x14ac:dyDescent="0.2">
      <c r="B1025" s="1" t="s">
        <v>7</v>
      </c>
      <c r="C1025" s="1">
        <v>300290</v>
      </c>
      <c r="D1025" s="1" t="s">
        <v>412</v>
      </c>
      <c r="E1025" s="59">
        <v>3</v>
      </c>
      <c r="F1025" s="28">
        <f>IF($B1025="","",SUMIFS($E$4:E1025,$B$4:B1025,$B1025)/SUMIFS($E$4:$E$1048576,$B$4:$B$1048576,$B1025))</f>
        <v>0.86902286902286907</v>
      </c>
      <c r="G1025" s="2" t="str">
        <f>IF($C1025="","",VLOOKUP($F1025,Tabla5[],2,1))</f>
        <v>C</v>
      </c>
    </row>
    <row r="1026" spans="2:7" x14ac:dyDescent="0.2">
      <c r="B1026" s="1" t="s">
        <v>7</v>
      </c>
      <c r="C1026" s="1">
        <v>300795</v>
      </c>
      <c r="D1026" s="1" t="s">
        <v>271</v>
      </c>
      <c r="E1026" s="59">
        <v>3</v>
      </c>
      <c r="F1026" s="28">
        <f>IF($B1026="","",SUMIFS($E$4:E1026,$B$4:B1026,$B1026)/SUMIFS($E$4:$E$1048576,$B$4:$B$1048576,$B1026))</f>
        <v>0.87525987525987525</v>
      </c>
      <c r="G1026" s="2" t="str">
        <f>IF($C1026="","",VLOOKUP($F1026,Tabla5[],2,1))</f>
        <v>C</v>
      </c>
    </row>
    <row r="1027" spans="2:7" x14ac:dyDescent="0.2">
      <c r="B1027" s="1" t="s">
        <v>7</v>
      </c>
      <c r="C1027" s="1">
        <v>300448</v>
      </c>
      <c r="D1027" s="1" t="s">
        <v>192</v>
      </c>
      <c r="E1027" s="59">
        <v>3</v>
      </c>
      <c r="F1027" s="28">
        <f>IF($B1027="","",SUMIFS($E$4:E1027,$B$4:B1027,$B1027)/SUMIFS($E$4:$E$1048576,$B$4:$B$1048576,$B1027))</f>
        <v>0.88149688149688155</v>
      </c>
      <c r="G1027" s="2" t="str">
        <f>IF($C1027="","",VLOOKUP($F1027,Tabla5[],2,1))</f>
        <v>C</v>
      </c>
    </row>
    <row r="1028" spans="2:7" x14ac:dyDescent="0.2">
      <c r="B1028" s="1" t="s">
        <v>7</v>
      </c>
      <c r="C1028" s="1">
        <v>300486</v>
      </c>
      <c r="D1028" s="1" t="s">
        <v>534</v>
      </c>
      <c r="E1028" s="59">
        <v>3</v>
      </c>
      <c r="F1028" s="28">
        <f>IF($B1028="","",SUMIFS($E$4:E1028,$B$4:B1028,$B1028)/SUMIFS($E$4:$E$1048576,$B$4:$B$1048576,$B1028))</f>
        <v>0.88773388773388773</v>
      </c>
      <c r="G1028" s="2" t="str">
        <f>IF($C1028="","",VLOOKUP($F1028,Tabla5[],2,1))</f>
        <v>C</v>
      </c>
    </row>
    <row r="1029" spans="2:7" x14ac:dyDescent="0.2">
      <c r="B1029" s="1" t="s">
        <v>7</v>
      </c>
      <c r="C1029" s="1">
        <v>300318</v>
      </c>
      <c r="D1029" s="1" t="s">
        <v>651</v>
      </c>
      <c r="E1029" s="59">
        <v>3</v>
      </c>
      <c r="F1029" s="28">
        <f>IF($B1029="","",SUMIFS($E$4:E1029,$B$4:B1029,$B1029)/SUMIFS($E$4:$E$1048576,$B$4:$B$1048576,$B1029))</f>
        <v>0.89397089397089402</v>
      </c>
      <c r="G1029" s="2" t="str">
        <f>IF($C1029="","",VLOOKUP($F1029,Tabla5[],2,1))</f>
        <v>C</v>
      </c>
    </row>
    <row r="1030" spans="2:7" x14ac:dyDescent="0.2">
      <c r="B1030" s="1" t="s">
        <v>7</v>
      </c>
      <c r="C1030" s="1">
        <v>300359</v>
      </c>
      <c r="D1030" s="1" t="s">
        <v>623</v>
      </c>
      <c r="E1030" s="59">
        <v>3</v>
      </c>
      <c r="F1030" s="28">
        <f>IF($B1030="","",SUMIFS($E$4:E1030,$B$4:B1030,$B1030)/SUMIFS($E$4:$E$1048576,$B$4:$B$1048576,$B1030))</f>
        <v>0.9002079002079002</v>
      </c>
      <c r="G1030" s="2" t="str">
        <f>IF($C1030="","",VLOOKUP($F1030,Tabla5[],2,1))</f>
        <v>C</v>
      </c>
    </row>
    <row r="1031" spans="2:7" x14ac:dyDescent="0.2">
      <c r="B1031" s="1" t="s">
        <v>7</v>
      </c>
      <c r="C1031" s="1">
        <v>300468</v>
      </c>
      <c r="D1031" s="1" t="s">
        <v>528</v>
      </c>
      <c r="E1031" s="59">
        <v>3</v>
      </c>
      <c r="F1031" s="28">
        <f>IF($B1031="","",SUMIFS($E$4:E1031,$B$4:B1031,$B1031)/SUMIFS($E$4:$E$1048576,$B$4:$B$1048576,$B1031))</f>
        <v>0.9064449064449065</v>
      </c>
      <c r="G1031" s="2" t="str">
        <f>IF($C1031="","",VLOOKUP($F1031,Tabla5[],2,1))</f>
        <v>C</v>
      </c>
    </row>
    <row r="1032" spans="2:7" x14ac:dyDescent="0.2">
      <c r="B1032" s="1" t="s">
        <v>7</v>
      </c>
      <c r="C1032" s="1">
        <v>300800</v>
      </c>
      <c r="D1032" s="1" t="s">
        <v>266</v>
      </c>
      <c r="E1032" s="59">
        <v>3</v>
      </c>
      <c r="F1032" s="28">
        <f>IF($B1032="","",SUMIFS($E$4:E1032,$B$4:B1032,$B1032)/SUMIFS($E$4:$E$1048576,$B$4:$B$1048576,$B1032))</f>
        <v>0.91268191268191268</v>
      </c>
      <c r="G1032" s="2" t="str">
        <f>IF($C1032="","",VLOOKUP($F1032,Tabla5[],2,1))</f>
        <v>C</v>
      </c>
    </row>
    <row r="1033" spans="2:7" x14ac:dyDescent="0.2">
      <c r="B1033" s="1" t="s">
        <v>7</v>
      </c>
      <c r="C1033" s="1">
        <v>300729</v>
      </c>
      <c r="D1033" s="1" t="s">
        <v>329</v>
      </c>
      <c r="E1033" s="59">
        <v>3</v>
      </c>
      <c r="F1033" s="28">
        <f>IF($B1033="","",SUMIFS($E$4:E1033,$B$4:B1033,$B1033)/SUMIFS($E$4:$E$1048576,$B$4:$B$1048576,$B1033))</f>
        <v>0.91891891891891897</v>
      </c>
      <c r="G1033" s="2" t="str">
        <f>IF($C1033="","",VLOOKUP($F1033,Tabla5[],2,1))</f>
        <v>C</v>
      </c>
    </row>
    <row r="1034" spans="2:7" x14ac:dyDescent="0.2">
      <c r="B1034" s="1" t="s">
        <v>7</v>
      </c>
      <c r="C1034" s="1">
        <v>300810</v>
      </c>
      <c r="D1034" s="1" t="s">
        <v>257</v>
      </c>
      <c r="E1034" s="59">
        <v>3</v>
      </c>
      <c r="F1034" s="28">
        <f>IF($B1034="","",SUMIFS($E$4:E1034,$B$4:B1034,$B1034)/SUMIFS($E$4:$E$1048576,$B$4:$B$1048576,$B1034))</f>
        <v>0.92515592515592515</v>
      </c>
      <c r="G1034" s="2" t="str">
        <f>IF($C1034="","",VLOOKUP($F1034,Tabla5[],2,1))</f>
        <v>C</v>
      </c>
    </row>
    <row r="1035" spans="2:7" x14ac:dyDescent="0.2">
      <c r="B1035" s="1" t="s">
        <v>7</v>
      </c>
      <c r="C1035" s="1">
        <v>300557</v>
      </c>
      <c r="D1035" s="1" t="s">
        <v>473</v>
      </c>
      <c r="E1035" s="59">
        <v>3</v>
      </c>
      <c r="F1035" s="28">
        <f>IF($B1035="","",SUMIFS($E$4:E1035,$B$4:B1035,$B1035)/SUMIFS($E$4:$E$1048576,$B$4:$B$1048576,$B1035))</f>
        <v>0.93139293139293144</v>
      </c>
      <c r="G1035" s="2" t="str">
        <f>IF($C1035="","",VLOOKUP($F1035,Tabla5[],2,1))</f>
        <v>C</v>
      </c>
    </row>
    <row r="1036" spans="2:7" x14ac:dyDescent="0.2">
      <c r="B1036" s="1" t="s">
        <v>7</v>
      </c>
      <c r="C1036" s="1">
        <v>300519</v>
      </c>
      <c r="D1036" s="1" t="s">
        <v>508</v>
      </c>
      <c r="E1036" s="59">
        <v>3</v>
      </c>
      <c r="F1036" s="28">
        <f>IF($B1036="","",SUMIFS($E$4:E1036,$B$4:B1036,$B1036)/SUMIFS($E$4:$E$1048576,$B$4:$B$1048576,$B1036))</f>
        <v>0.93762993762993763</v>
      </c>
      <c r="G1036" s="2" t="str">
        <f>IF($C1036="","",VLOOKUP($F1036,Tabla5[],2,1))</f>
        <v>C</v>
      </c>
    </row>
    <row r="1037" spans="2:7" x14ac:dyDescent="0.2">
      <c r="B1037" s="1" t="s">
        <v>7</v>
      </c>
      <c r="C1037" s="1">
        <v>300690</v>
      </c>
      <c r="D1037" s="1" t="s">
        <v>365</v>
      </c>
      <c r="E1037" s="59">
        <v>3</v>
      </c>
      <c r="F1037" s="28">
        <f>IF($B1037="","",SUMIFS($E$4:E1037,$B$4:B1037,$B1037)/SUMIFS($E$4:$E$1048576,$B$4:$B$1048576,$B1037))</f>
        <v>0.94386694386694392</v>
      </c>
      <c r="G1037" s="2" t="str">
        <f>IF($C1037="","",VLOOKUP($F1037,Tabla5[],2,1))</f>
        <v>C</v>
      </c>
    </row>
    <row r="1038" spans="2:7" x14ac:dyDescent="0.2">
      <c r="B1038" s="1" t="s">
        <v>7</v>
      </c>
      <c r="C1038" s="1">
        <v>300459</v>
      </c>
      <c r="D1038" s="1" t="s">
        <v>553</v>
      </c>
      <c r="E1038" s="59">
        <v>2</v>
      </c>
      <c r="F1038" s="28">
        <f>IF($B1038="","",SUMIFS($E$4:E1038,$B$4:B1038,$B1038)/SUMIFS($E$4:$E$1048576,$B$4:$B$1048576,$B1038))</f>
        <v>0.94802494802494808</v>
      </c>
      <c r="G1038" s="2" t="str">
        <f>IF($C1038="","",VLOOKUP($F1038,Tabla5[],2,1))</f>
        <v>C</v>
      </c>
    </row>
    <row r="1039" spans="2:7" x14ac:dyDescent="0.2">
      <c r="B1039" s="1" t="s">
        <v>7</v>
      </c>
      <c r="C1039" s="1">
        <v>300455</v>
      </c>
      <c r="D1039" s="1" t="s">
        <v>308</v>
      </c>
      <c r="E1039" s="59">
        <v>2</v>
      </c>
      <c r="F1039" s="28">
        <f>IF($B1039="","",SUMIFS($E$4:E1039,$B$4:B1039,$B1039)/SUMIFS($E$4:$E$1048576,$B$4:$B$1048576,$B1039))</f>
        <v>0.95218295218295224</v>
      </c>
      <c r="G1039" s="2" t="str">
        <f>IF($C1039="","",VLOOKUP($F1039,Tabla5[],2,1))</f>
        <v>C</v>
      </c>
    </row>
    <row r="1040" spans="2:7" x14ac:dyDescent="0.2">
      <c r="B1040" s="1" t="s">
        <v>7</v>
      </c>
      <c r="C1040" s="1">
        <v>300518</v>
      </c>
      <c r="D1040" s="1" t="s">
        <v>509</v>
      </c>
      <c r="E1040" s="59">
        <v>2</v>
      </c>
      <c r="F1040" s="28">
        <f>IF($B1040="","",SUMIFS($E$4:E1040,$B$4:B1040,$B1040)/SUMIFS($E$4:$E$1048576,$B$4:$B$1048576,$B1040))</f>
        <v>0.95634095634095639</v>
      </c>
      <c r="G1040" s="2" t="str">
        <f>IF($C1040="","",VLOOKUP($F1040,Tabla5[],2,1))</f>
        <v>C</v>
      </c>
    </row>
    <row r="1041" spans="2:7" x14ac:dyDescent="0.2">
      <c r="B1041" s="1" t="s">
        <v>7</v>
      </c>
      <c r="C1041" s="1">
        <v>300464</v>
      </c>
      <c r="D1041" s="1" t="s">
        <v>548</v>
      </c>
      <c r="E1041" s="59">
        <v>2</v>
      </c>
      <c r="F1041" s="28">
        <f>IF($B1041="","",SUMIFS($E$4:E1041,$B$4:B1041,$B1041)/SUMIFS($E$4:$E$1048576,$B$4:$B$1048576,$B1041))</f>
        <v>0.96049896049896055</v>
      </c>
      <c r="G1041" s="2" t="str">
        <f>IF($C1041="","",VLOOKUP($F1041,Tabla5[],2,1))</f>
        <v>C</v>
      </c>
    </row>
    <row r="1042" spans="2:7" x14ac:dyDescent="0.2">
      <c r="B1042" s="1" t="s">
        <v>7</v>
      </c>
      <c r="C1042" s="1">
        <v>300867</v>
      </c>
      <c r="D1042" s="1" t="s">
        <v>204</v>
      </c>
      <c r="E1042" s="59">
        <v>2</v>
      </c>
      <c r="F1042" s="28">
        <f>IF($B1042="","",SUMIFS($E$4:E1042,$B$4:B1042,$B1042)/SUMIFS($E$4:$E$1048576,$B$4:$B$1048576,$B1042))</f>
        <v>0.96465696465696471</v>
      </c>
      <c r="G1042" s="2" t="str">
        <f>IF($C1042="","",VLOOKUP($F1042,Tabla5[],2,1))</f>
        <v>C</v>
      </c>
    </row>
    <row r="1043" spans="2:7" x14ac:dyDescent="0.2">
      <c r="B1043" s="1" t="s">
        <v>7</v>
      </c>
      <c r="C1043" s="1">
        <v>300844</v>
      </c>
      <c r="D1043" s="1" t="s">
        <v>225</v>
      </c>
      <c r="E1043" s="59">
        <v>2</v>
      </c>
      <c r="F1043" s="28">
        <f>IF($B1043="","",SUMIFS($E$4:E1043,$B$4:B1043,$B1043)/SUMIFS($E$4:$E$1048576,$B$4:$B$1048576,$B1043))</f>
        <v>0.96881496881496887</v>
      </c>
      <c r="G1043" s="2" t="str">
        <f>IF($C1043="","",VLOOKUP($F1043,Tabla5[],2,1))</f>
        <v>C</v>
      </c>
    </row>
    <row r="1044" spans="2:7" x14ac:dyDescent="0.2">
      <c r="B1044" s="1" t="s">
        <v>7</v>
      </c>
      <c r="C1044" s="1">
        <v>300904</v>
      </c>
      <c r="D1044" s="1" t="s">
        <v>168</v>
      </c>
      <c r="E1044" s="59">
        <v>2</v>
      </c>
      <c r="F1044" s="28">
        <f>IF($B1044="","",SUMIFS($E$4:E1044,$B$4:B1044,$B1044)/SUMIFS($E$4:$E$1048576,$B$4:$B$1048576,$B1044))</f>
        <v>0.97297297297297303</v>
      </c>
      <c r="G1044" s="2" t="str">
        <f>IF($C1044="","",VLOOKUP($F1044,Tabla5[],2,1))</f>
        <v>C</v>
      </c>
    </row>
    <row r="1045" spans="2:7" x14ac:dyDescent="0.2">
      <c r="B1045" s="1" t="s">
        <v>7</v>
      </c>
      <c r="C1045" s="1">
        <v>300685</v>
      </c>
      <c r="D1045" s="1" t="s">
        <v>368</v>
      </c>
      <c r="E1045" s="59">
        <v>2</v>
      </c>
      <c r="F1045" s="28">
        <f>IF($B1045="","",SUMIFS($E$4:E1045,$B$4:B1045,$B1045)/SUMIFS($E$4:$E$1048576,$B$4:$B$1048576,$B1045))</f>
        <v>0.97713097713097719</v>
      </c>
      <c r="G1045" s="2" t="str">
        <f>IF($C1045="","",VLOOKUP($F1045,Tabla5[],2,1))</f>
        <v>C</v>
      </c>
    </row>
    <row r="1046" spans="2:7" x14ac:dyDescent="0.2">
      <c r="B1046" s="1" t="s">
        <v>7</v>
      </c>
      <c r="C1046" s="1">
        <v>300744</v>
      </c>
      <c r="D1046" s="1" t="s">
        <v>316</v>
      </c>
      <c r="E1046" s="59">
        <v>2</v>
      </c>
      <c r="F1046" s="28">
        <f>IF($B1046="","",SUMIFS($E$4:E1046,$B$4:B1046,$B1046)/SUMIFS($E$4:$E$1048576,$B$4:$B$1048576,$B1046))</f>
        <v>0.98128898128898134</v>
      </c>
      <c r="G1046" s="2" t="str">
        <f>IF($C1046="","",VLOOKUP($F1046,Tabla5[],2,1))</f>
        <v>C</v>
      </c>
    </row>
    <row r="1047" spans="2:7" x14ac:dyDescent="0.2">
      <c r="B1047" s="1" t="s">
        <v>7</v>
      </c>
      <c r="C1047" s="1">
        <v>300794</v>
      </c>
      <c r="D1047" s="1" t="s">
        <v>272</v>
      </c>
      <c r="E1047" s="59">
        <v>2</v>
      </c>
      <c r="F1047" s="28">
        <f>IF($B1047="","",SUMIFS($E$4:E1047,$B$4:B1047,$B1047)/SUMIFS($E$4:$E$1048576,$B$4:$B$1048576,$B1047))</f>
        <v>0.9854469854469855</v>
      </c>
      <c r="G1047" s="2" t="str">
        <f>IF($C1047="","",VLOOKUP($F1047,Tabla5[],2,1))</f>
        <v>C</v>
      </c>
    </row>
    <row r="1048" spans="2:7" x14ac:dyDescent="0.2">
      <c r="B1048" s="1" t="s">
        <v>7</v>
      </c>
      <c r="C1048" s="1">
        <v>300046</v>
      </c>
      <c r="D1048" s="1" t="s">
        <v>779</v>
      </c>
      <c r="E1048" s="59">
        <v>1</v>
      </c>
      <c r="F1048" s="28">
        <f>IF($B1048="","",SUMIFS($E$4:E1048,$B$4:B1048,$B1048)/SUMIFS($E$4:$E$1048576,$B$4:$B$1048576,$B1048))</f>
        <v>0.98752598752598753</v>
      </c>
      <c r="G1048" s="2" t="str">
        <f>IF($C1048="","",VLOOKUP($F1048,Tabla5[],2,1))</f>
        <v>C</v>
      </c>
    </row>
    <row r="1049" spans="2:7" x14ac:dyDescent="0.2">
      <c r="B1049" s="1" t="s">
        <v>7</v>
      </c>
      <c r="C1049" s="1">
        <v>300928</v>
      </c>
      <c r="D1049" s="1" t="s">
        <v>131</v>
      </c>
      <c r="E1049" s="59">
        <v>1</v>
      </c>
      <c r="F1049" s="28">
        <f>IF($B1049="","",SUMIFS($E$4:E1049,$B$4:B1049,$B1049)/SUMIFS($E$4:$E$1048576,$B$4:$B$1048576,$B1049))</f>
        <v>0.98960498960498966</v>
      </c>
      <c r="G1049" s="2" t="str">
        <f>IF($C1049="","",VLOOKUP($F1049,Tabla5[],2,1))</f>
        <v>C</v>
      </c>
    </row>
    <row r="1050" spans="2:7" x14ac:dyDescent="0.2">
      <c r="B1050" s="1" t="s">
        <v>7</v>
      </c>
      <c r="C1050" s="1">
        <v>300747</v>
      </c>
      <c r="D1050" s="1" t="s">
        <v>314</v>
      </c>
      <c r="E1050" s="59">
        <v>1</v>
      </c>
      <c r="F1050" s="28">
        <f>IF($B1050="","",SUMIFS($E$4:E1050,$B$4:B1050,$B1050)/SUMIFS($E$4:$E$1048576,$B$4:$B$1048576,$B1050))</f>
        <v>0.99168399168399168</v>
      </c>
      <c r="G1050" s="2" t="str">
        <f>IF($C1050="","",VLOOKUP($F1050,Tabla5[],2,1))</f>
        <v>C</v>
      </c>
    </row>
    <row r="1051" spans="2:7" x14ac:dyDescent="0.2">
      <c r="B1051" s="1" t="s">
        <v>7</v>
      </c>
      <c r="C1051" s="1">
        <v>300601</v>
      </c>
      <c r="D1051" s="1" t="s">
        <v>441</v>
      </c>
      <c r="E1051" s="59">
        <v>1</v>
      </c>
      <c r="F1051" s="28">
        <f>IF($B1051="","",SUMIFS($E$4:E1051,$B$4:B1051,$B1051)/SUMIFS($E$4:$E$1048576,$B$4:$B$1048576,$B1051))</f>
        <v>0.99376299376299382</v>
      </c>
      <c r="G1051" s="2" t="str">
        <f>IF($C1051="","",VLOOKUP($F1051,Tabla5[],2,1))</f>
        <v>C</v>
      </c>
    </row>
    <row r="1052" spans="2:7" x14ac:dyDescent="0.2">
      <c r="B1052" s="1" t="s">
        <v>7</v>
      </c>
      <c r="C1052" s="1">
        <v>300008</v>
      </c>
      <c r="D1052" s="1" t="s">
        <v>672</v>
      </c>
      <c r="E1052" s="59">
        <v>1</v>
      </c>
      <c r="F1052" s="28">
        <f>IF($B1052="","",SUMIFS($E$4:E1052,$B$4:B1052,$B1052)/SUMIFS($E$4:$E$1048576,$B$4:$B$1048576,$B1052))</f>
        <v>0.99584199584199584</v>
      </c>
      <c r="G1052" s="2" t="str">
        <f>IF($C1052="","",VLOOKUP($F1052,Tabla5[],2,1))</f>
        <v>C</v>
      </c>
    </row>
    <row r="1053" spans="2:7" x14ac:dyDescent="0.2">
      <c r="B1053" s="1" t="s">
        <v>7</v>
      </c>
      <c r="C1053" s="1">
        <v>300425</v>
      </c>
      <c r="D1053" s="1" t="s">
        <v>579</v>
      </c>
      <c r="E1053" s="59">
        <v>1</v>
      </c>
      <c r="F1053" s="28">
        <f>IF($B1053="","",SUMIFS($E$4:E1053,$B$4:B1053,$B1053)/SUMIFS($E$4:$E$1048576,$B$4:$B$1048576,$B1053))</f>
        <v>0.99792099792099798</v>
      </c>
      <c r="G1053" s="2" t="str">
        <f>IF($C1053="","",VLOOKUP($F1053,Tabla5[],2,1))</f>
        <v>C</v>
      </c>
    </row>
    <row r="1054" spans="2:7" x14ac:dyDescent="0.2">
      <c r="B1054" s="1" t="s">
        <v>7</v>
      </c>
      <c r="C1054" s="1">
        <v>300193</v>
      </c>
      <c r="D1054" s="1" t="s">
        <v>734</v>
      </c>
      <c r="E1054" s="59">
        <v>1</v>
      </c>
      <c r="F1054" s="28">
        <f>IF($B1054="","",SUMIFS($E$4:E1054,$B$4:B1054,$B1054)/SUMIFS($E$4:$E$1048576,$B$4:$B$1048576,$B1054))</f>
        <v>1</v>
      </c>
      <c r="G1054" s="2" t="str">
        <f>IF($C1054="","",VLOOKUP($F1054,Tabla5[],2,1))</f>
        <v>C</v>
      </c>
    </row>
    <row r="1055" spans="2:7" x14ac:dyDescent="0.2">
      <c r="F1055" s="28" t="str">
        <f>IF($B1055="","",SUMIFS($E$4:E1055,$B$4:B1055,$B1055)/SUMIFS($E$4:$E$1048576,$B$4:$B$1048576,$B1055))</f>
        <v/>
      </c>
      <c r="G1055" s="2" t="str">
        <f>IF($C1055="","",VLOOKUP($F1055,Tabla5[],2,1))</f>
        <v/>
      </c>
    </row>
    <row r="1056" spans="2:7" x14ac:dyDescent="0.2">
      <c r="F1056" s="28" t="str">
        <f>IF($B1056="","",SUMIFS($E$4:E1056,$B$4:B1056,$B1056)/SUMIFS($E$4:$E$1048576,$B$4:$B$1048576,$B1056))</f>
        <v/>
      </c>
      <c r="G1056" s="2" t="str">
        <f>IF($C1056="","",VLOOKUP($F1056,Tabla5[],2,1))</f>
        <v/>
      </c>
    </row>
    <row r="1057" spans="6:7" x14ac:dyDescent="0.2">
      <c r="F1057" s="28" t="str">
        <f>IF($B1057="","",SUMIFS($E$4:E1057,$B$4:B1057,$B1057)/SUMIFS($E$4:$E$1048576,$B$4:$B$1048576,$B1057))</f>
        <v/>
      </c>
      <c r="G1057" s="2" t="str">
        <f>IF($C1057="","",VLOOKUP($F1057,Tabla5[],2,1))</f>
        <v/>
      </c>
    </row>
    <row r="1058" spans="6:7" x14ac:dyDescent="0.2">
      <c r="F1058" s="28" t="str">
        <f>IF($B1058="","",SUMIFS($E$4:E1058,$B$4:B1058,$B1058)/SUMIFS($E$4:$E$1048576,$B$4:$B$1048576,$B1058))</f>
        <v/>
      </c>
      <c r="G1058" s="2" t="str">
        <f>IF($C1058="","",VLOOKUP($F1058,Tabla5[],2,1))</f>
        <v/>
      </c>
    </row>
    <row r="1059" spans="6:7" x14ac:dyDescent="0.2">
      <c r="F1059" s="28" t="str">
        <f>IF($B1059="","",SUMIFS($E$4:E1059,$B$4:B1059,$B1059)/SUMIFS($E$4:$E$1048576,$B$4:$B$1048576,$B1059))</f>
        <v/>
      </c>
      <c r="G1059" s="2" t="str">
        <f>IF($C1059="","",VLOOKUP($F1059,Tabla5[],2,1))</f>
        <v/>
      </c>
    </row>
    <row r="1060" spans="6:7" x14ac:dyDescent="0.2">
      <c r="F1060" s="28" t="str">
        <f>IF($B1060="","",SUMIFS($E$4:E1060,$B$4:B1060,$B1060)/SUMIFS($E$4:$E$1048576,$B$4:$B$1048576,$B1060))</f>
        <v/>
      </c>
      <c r="G1060" s="2" t="str">
        <f>IF($C1060="","",VLOOKUP($F1060,Tabla5[],2,1))</f>
        <v/>
      </c>
    </row>
    <row r="1061" spans="6:7" x14ac:dyDescent="0.2">
      <c r="F1061" s="28" t="str">
        <f>IF($B1061="","",SUMIFS($E$4:E1061,$B$4:B1061,$B1061)/SUMIFS($E$4:$E$1048576,$B$4:$B$1048576,$B1061))</f>
        <v/>
      </c>
      <c r="G1061" s="2" t="str">
        <f>IF($C1061="","",VLOOKUP($F1061,Tabla5[],2,1))</f>
        <v/>
      </c>
    </row>
    <row r="1062" spans="6:7" x14ac:dyDescent="0.2">
      <c r="F1062" s="28" t="str">
        <f>IF($B1062="","",SUMIFS($E$4:E1062,$B$4:B1062,$B1062)/SUMIFS($E$4:$E$1048576,$B$4:$B$1048576,$B1062))</f>
        <v/>
      </c>
      <c r="G1062" s="2" t="str">
        <f>IF($C1062="","",VLOOKUP($F1062,Tabla5[],2,1))</f>
        <v/>
      </c>
    </row>
    <row r="1063" spans="6:7" x14ac:dyDescent="0.2">
      <c r="F1063" s="28" t="str">
        <f>IF($B1063="","",SUMIFS($E$4:E1063,$B$4:B1063,$B1063)/SUMIFS($E$4:$E$1048576,$B$4:$B$1048576,$B1063))</f>
        <v/>
      </c>
      <c r="G1063" s="2" t="str">
        <f>IF($C1063="","",VLOOKUP($F1063,Tabla5[],2,1))</f>
        <v/>
      </c>
    </row>
    <row r="1064" spans="6:7" x14ac:dyDescent="0.2">
      <c r="F1064" s="28" t="str">
        <f>IF($B1064="","",SUMIFS($E$4:E1064,$B$4:B1064,$B1064)/SUMIFS($E$4:$E$1048576,$B$4:$B$1048576,$B1064))</f>
        <v/>
      </c>
      <c r="G1064" s="2" t="str">
        <f>IF($C1064="","",VLOOKUP($F1064,Tabla5[],2,1))</f>
        <v/>
      </c>
    </row>
    <row r="1065" spans="6:7" x14ac:dyDescent="0.2">
      <c r="F1065" s="28" t="str">
        <f>IF($B1065="","",SUMIFS($E$4:E1065,$B$4:B1065,$B1065)/SUMIFS($E$4:$E$1048576,$B$4:$B$1048576,$B1065))</f>
        <v/>
      </c>
      <c r="G1065" s="2" t="str">
        <f>IF($C1065="","",VLOOKUP($F1065,Tabla5[],2,1))</f>
        <v/>
      </c>
    </row>
    <row r="1066" spans="6:7" x14ac:dyDescent="0.2">
      <c r="F1066" s="28" t="str">
        <f>IF($B1066="","",SUMIFS($E$4:E1066,$B$4:B1066,$B1066)/SUMIFS($E$4:$E$1048576,$B$4:$B$1048576,$B1066))</f>
        <v/>
      </c>
      <c r="G1066" s="2" t="str">
        <f>IF($C1066="","",VLOOKUP($F1066,Tabla5[],2,1))</f>
        <v/>
      </c>
    </row>
    <row r="1067" spans="6:7" x14ac:dyDescent="0.2">
      <c r="F1067" s="28" t="str">
        <f>IF($B1067="","",SUMIFS($E$4:E1067,$B$4:B1067,$B1067)/SUMIFS($E$4:$E$1048576,$B$4:$B$1048576,$B1067))</f>
        <v/>
      </c>
      <c r="G1067" s="2" t="str">
        <f>IF($C1067="","",VLOOKUP($F1067,Tabla5[],2,1))</f>
        <v/>
      </c>
    </row>
    <row r="1068" spans="6:7" x14ac:dyDescent="0.2">
      <c r="F1068" s="28" t="str">
        <f>IF($B1068="","",SUMIFS($E$4:E1068,$B$4:B1068,$B1068)/SUMIFS($E$4:$E$1048576,$B$4:$B$1048576,$B1068))</f>
        <v/>
      </c>
      <c r="G1068" s="2" t="str">
        <f>IF($C1068="","",VLOOKUP($F1068,Tabla5[],2,1))</f>
        <v/>
      </c>
    </row>
    <row r="1069" spans="6:7" x14ac:dyDescent="0.2">
      <c r="F1069" s="28" t="str">
        <f>IF($B1069="","",SUMIFS($E$4:E1069,$B$4:B1069,$B1069)/SUMIFS($E$4:$E$1048576,$B$4:$B$1048576,$B1069))</f>
        <v/>
      </c>
      <c r="G1069" s="2" t="str">
        <f>IF($C1069="","",VLOOKUP($F1069,Tabla5[],2,1))</f>
        <v/>
      </c>
    </row>
    <row r="1070" spans="6:7" x14ac:dyDescent="0.2">
      <c r="F1070" s="28" t="str">
        <f>IF($B1070="","",SUMIFS($E$4:E1070,$B$4:B1070,$B1070)/SUMIFS($E$4:$E$1048576,$B$4:$B$1048576,$B1070))</f>
        <v/>
      </c>
      <c r="G1070" s="2" t="str">
        <f>IF($C1070="","",VLOOKUP($F1070,Tabla5[],2,1))</f>
        <v/>
      </c>
    </row>
    <row r="1071" spans="6:7" x14ac:dyDescent="0.2">
      <c r="F1071" s="28" t="str">
        <f>IF($B1071="","",SUMIFS($E$4:E1071,$B$4:B1071,$B1071)/SUMIFS($E$4:$E$1048576,$B$4:$B$1048576,$B1071))</f>
        <v/>
      </c>
      <c r="G1071" s="2" t="str">
        <f>IF($C1071="","",VLOOKUP($F1071,Tabla5[],2,1))</f>
        <v/>
      </c>
    </row>
    <row r="1072" spans="6:7" x14ac:dyDescent="0.2">
      <c r="F1072" s="28" t="str">
        <f>IF($B1072="","",SUMIFS($E$4:E1072,$B$4:B1072,$B1072)/SUMIFS($E$4:$E$1048576,$B$4:$B$1048576,$B1072))</f>
        <v/>
      </c>
      <c r="G1072" s="2" t="str">
        <f>IF($C1072="","",VLOOKUP($F1072,Tabla5[],2,1))</f>
        <v/>
      </c>
    </row>
    <row r="1073" spans="6:7" x14ac:dyDescent="0.2">
      <c r="F1073" s="28" t="str">
        <f>IF($B1073="","",SUMIFS($E$4:E1073,$B$4:B1073,$B1073)/SUMIFS($E$4:$E$1048576,$B$4:$B$1048576,$B1073))</f>
        <v/>
      </c>
      <c r="G1073" s="2" t="str">
        <f>IF($C1073="","",VLOOKUP($F1073,Tabla5[],2,1))</f>
        <v/>
      </c>
    </row>
    <row r="1074" spans="6:7" x14ac:dyDescent="0.2">
      <c r="F1074" s="28" t="str">
        <f>IF($B1074="","",SUMIFS($E$4:E1074,$B$4:B1074,$B1074)/SUMIFS($E$4:$E$1048576,$B$4:$B$1048576,$B1074))</f>
        <v/>
      </c>
      <c r="G1074" s="2" t="str">
        <f>IF($C1074="","",VLOOKUP($F1074,Tabla5[],2,1))</f>
        <v/>
      </c>
    </row>
    <row r="1075" spans="6:7" x14ac:dyDescent="0.2">
      <c r="F1075" s="28" t="str">
        <f>IF($B1075="","",SUMIFS($E$4:E1075,$B$4:B1075,$B1075)/SUMIFS($E$4:$E$1048576,$B$4:$B$1048576,$B1075))</f>
        <v/>
      </c>
      <c r="G1075" s="2" t="str">
        <f>IF($C1075="","",VLOOKUP($F1075,Tabla5[],2,1))</f>
        <v/>
      </c>
    </row>
    <row r="1076" spans="6:7" x14ac:dyDescent="0.2">
      <c r="F1076" s="28" t="str">
        <f>IF($B1076="","",SUMIFS($E$4:E1076,$B$4:B1076,$B1076)/SUMIFS($E$4:$E$1048576,$B$4:$B$1048576,$B1076))</f>
        <v/>
      </c>
      <c r="G1076" s="2" t="str">
        <f>IF($C1076="","",VLOOKUP($F1076,Tabla5[],2,1))</f>
        <v/>
      </c>
    </row>
    <row r="1077" spans="6:7" x14ac:dyDescent="0.2">
      <c r="F1077" s="28" t="str">
        <f>IF($B1077="","",SUMIFS($E$4:E1077,$B$4:B1077,$B1077)/SUMIFS($E$4:$E$1048576,$B$4:$B$1048576,$B1077))</f>
        <v/>
      </c>
      <c r="G1077" s="2" t="str">
        <f>IF($C1077="","",VLOOKUP($F1077,Tabla5[],2,1))</f>
        <v/>
      </c>
    </row>
    <row r="1078" spans="6:7" x14ac:dyDescent="0.2">
      <c r="F1078" s="28" t="str">
        <f>IF($B1078="","",SUMIFS($E$4:E1078,$B$4:B1078,$B1078)/SUMIFS($E$4:$E$1048576,$B$4:$B$1048576,$B1078))</f>
        <v/>
      </c>
      <c r="G1078" s="2" t="str">
        <f>IF($C1078="","",VLOOKUP($F1078,Tabla5[],2,1))</f>
        <v/>
      </c>
    </row>
    <row r="1079" spans="6:7" x14ac:dyDescent="0.2">
      <c r="F1079" s="28" t="str">
        <f>IF($B1079="","",SUMIFS($E$4:E1079,$B$4:B1079,$B1079)/SUMIFS($E$4:$E$1048576,$B$4:$B$1048576,$B1079))</f>
        <v/>
      </c>
      <c r="G1079" s="2" t="str">
        <f>IF($C1079="","",VLOOKUP($F1079,Tabla5[],2,1))</f>
        <v/>
      </c>
    </row>
    <row r="1080" spans="6:7" x14ac:dyDescent="0.2">
      <c r="F1080" s="28" t="str">
        <f>IF($B1080="","",SUMIFS($E$4:E1080,$B$4:B1080,$B1080)/SUMIFS($E$4:$E$1048576,$B$4:$B$1048576,$B1080))</f>
        <v/>
      </c>
      <c r="G1080" s="2" t="str">
        <f>IF($C1080="","",VLOOKUP($F1080,Tabla5[],2,1))</f>
        <v/>
      </c>
    </row>
    <row r="1081" spans="6:7" x14ac:dyDescent="0.2">
      <c r="F1081" s="28" t="str">
        <f>IF($B1081="","",SUMIFS($E$4:E1081,$B$4:B1081,$B1081)/SUMIFS($E$4:$E$1048576,$B$4:$B$1048576,$B1081))</f>
        <v/>
      </c>
      <c r="G1081" s="2" t="str">
        <f>IF($C1081="","",VLOOKUP($F1081,Tabla5[],2,1))</f>
        <v/>
      </c>
    </row>
    <row r="1082" spans="6:7" x14ac:dyDescent="0.2">
      <c r="F1082" s="28" t="str">
        <f>IF($B1082="","",SUMIFS($E$4:E1082,$B$4:B1082,$B1082)/SUMIFS($E$4:$E$1048576,$B$4:$B$1048576,$B1082))</f>
        <v/>
      </c>
      <c r="G1082" s="2" t="str">
        <f>IF($C1082="","",VLOOKUP($F1082,Tabla5[],2,1))</f>
        <v/>
      </c>
    </row>
    <row r="1083" spans="6:7" x14ac:dyDescent="0.2">
      <c r="F1083" s="28" t="str">
        <f>IF($B1083="","",SUMIFS($E$4:E1083,$B$4:B1083,$B1083)/SUMIFS($E$4:$E$1048576,$B$4:$B$1048576,$B1083))</f>
        <v/>
      </c>
      <c r="G1083" s="2" t="str">
        <f>IF($C1083="","",VLOOKUP($F1083,Tabla5[],2,1))</f>
        <v/>
      </c>
    </row>
    <row r="1084" spans="6:7" x14ac:dyDescent="0.2">
      <c r="F1084" s="28" t="str">
        <f>IF($B1084="","",SUMIFS($E$4:E1084,$B$4:B1084,$B1084)/SUMIFS($E$4:$E$1048576,$B$4:$B$1048576,$B1084))</f>
        <v/>
      </c>
      <c r="G1084" s="2" t="str">
        <f>IF($C1084="","",VLOOKUP($F1084,Tabla5[],2,1))</f>
        <v/>
      </c>
    </row>
    <row r="1085" spans="6:7" x14ac:dyDescent="0.2">
      <c r="F1085" s="28" t="str">
        <f>IF($B1085="","",SUMIFS($E$4:E1085,$B$4:B1085,$B1085)/SUMIFS($E$4:$E$1048576,$B$4:$B$1048576,$B1085))</f>
        <v/>
      </c>
      <c r="G1085" s="2" t="str">
        <f>IF($C1085="","",VLOOKUP($F1085,Tabla5[],2,1))</f>
        <v/>
      </c>
    </row>
    <row r="1086" spans="6:7" x14ac:dyDescent="0.2">
      <c r="F1086" s="28" t="str">
        <f>IF($B1086="","",SUMIFS($E$4:E1086,$B$4:B1086,$B1086)/SUMIFS($E$4:$E$1048576,$B$4:$B$1048576,$B1086))</f>
        <v/>
      </c>
      <c r="G1086" s="2" t="str">
        <f>IF($C1086="","",VLOOKUP($F1086,Tabla5[],2,1))</f>
        <v/>
      </c>
    </row>
    <row r="1087" spans="6:7" x14ac:dyDescent="0.2">
      <c r="F1087" s="28" t="str">
        <f>IF($B1087="","",SUMIFS($E$4:E1087,$B$4:B1087,$B1087)/SUMIFS($E$4:$E$1048576,$B$4:$B$1048576,$B1087))</f>
        <v/>
      </c>
      <c r="G1087" s="2" t="str">
        <f>IF($C1087="","",VLOOKUP($F1087,Tabla5[],2,1))</f>
        <v/>
      </c>
    </row>
    <row r="1088" spans="6:7" x14ac:dyDescent="0.2">
      <c r="F1088" s="28" t="str">
        <f>IF($B1088="","",SUMIFS($E$4:E1088,$B$4:B1088,$B1088)/SUMIFS($E$4:$E$1048576,$B$4:$B$1048576,$B1088))</f>
        <v/>
      </c>
      <c r="G1088" s="2" t="str">
        <f>IF($C1088="","",VLOOKUP($F1088,Tabla5[],2,1))</f>
        <v/>
      </c>
    </row>
    <row r="1089" spans="6:7" x14ac:dyDescent="0.2">
      <c r="F1089" s="28" t="str">
        <f>IF($B1089="","",SUMIFS($E$4:E1089,$B$4:B1089,$B1089)/SUMIFS($E$4:$E$1048576,$B$4:$B$1048576,$B1089))</f>
        <v/>
      </c>
      <c r="G1089" s="2" t="str">
        <f>IF($C1089="","",VLOOKUP($F1089,Tabla5[],2,1))</f>
        <v/>
      </c>
    </row>
    <row r="1090" spans="6:7" x14ac:dyDescent="0.2">
      <c r="F1090" s="28" t="str">
        <f>IF($B1090="","",SUMIFS($E$4:E1090,$B$4:B1090,$B1090)/SUMIFS($E$4:$E$1048576,$B$4:$B$1048576,$B1090))</f>
        <v/>
      </c>
      <c r="G1090" s="2" t="str">
        <f>IF($C1090="","",VLOOKUP($F1090,Tabla5[],2,1))</f>
        <v/>
      </c>
    </row>
    <row r="1091" spans="6:7" x14ac:dyDescent="0.2">
      <c r="F1091" s="28" t="str">
        <f>IF($B1091="","",SUMIFS($E$4:E1091,$B$4:B1091,$B1091)/SUMIFS($E$4:$E$1048576,$B$4:$B$1048576,$B1091))</f>
        <v/>
      </c>
      <c r="G1091" s="2" t="str">
        <f>IF($C1091="","",VLOOKUP($F1091,Tabla5[],2,1))</f>
        <v/>
      </c>
    </row>
    <row r="1092" spans="6:7" x14ac:dyDescent="0.2">
      <c r="F1092" s="28" t="str">
        <f>IF($B1092="","",SUMIFS($E$4:E1092,$B$4:B1092,$B1092)/SUMIFS($E$4:$E$1048576,$B$4:$B$1048576,$B1092))</f>
        <v/>
      </c>
      <c r="G1092" s="2" t="str">
        <f>IF($C1092="","",VLOOKUP($F1092,Tabla5[],2,1))</f>
        <v/>
      </c>
    </row>
    <row r="1093" spans="6:7" x14ac:dyDescent="0.2">
      <c r="F1093" s="28" t="str">
        <f>IF($B1093="","",SUMIFS($E$4:E1093,$B$4:B1093,$B1093)/SUMIFS($E$4:$E$1048576,$B$4:$B$1048576,$B1093))</f>
        <v/>
      </c>
      <c r="G1093" s="2" t="str">
        <f>IF($C1093="","",VLOOKUP($F1093,Tabla5[],2,1))</f>
        <v/>
      </c>
    </row>
    <row r="1094" spans="6:7" x14ac:dyDescent="0.2">
      <c r="F1094" s="28" t="str">
        <f>IF($B1094="","",SUMIFS($E$4:E1094,$B$4:B1094,$B1094)/SUMIFS($E$4:$E$1048576,$B$4:$B$1048576,$B1094))</f>
        <v/>
      </c>
      <c r="G1094" s="2" t="str">
        <f>IF($C1094="","",VLOOKUP($F1094,Tabla5[],2,1))</f>
        <v/>
      </c>
    </row>
    <row r="1095" spans="6:7" x14ac:dyDescent="0.2">
      <c r="F1095" s="28" t="str">
        <f>IF($B1095="","",SUMIFS($E$4:E1095,$B$4:B1095,$B1095)/SUMIFS($E$4:$E$1048576,$B$4:$B$1048576,$B1095))</f>
        <v/>
      </c>
      <c r="G1095" s="2" t="str">
        <f>IF($C1095="","",VLOOKUP($F1095,Tabla5[],2,1))</f>
        <v/>
      </c>
    </row>
    <row r="1096" spans="6:7" x14ac:dyDescent="0.2">
      <c r="F1096" s="28" t="str">
        <f>IF($B1096="","",SUMIFS($E$4:E1096,$B$4:B1096,$B1096)/SUMIFS($E$4:$E$1048576,$B$4:$B$1048576,$B1096))</f>
        <v/>
      </c>
      <c r="G1096" s="2" t="str">
        <f>IF($C1096="","",VLOOKUP($F1096,Tabla5[],2,1))</f>
        <v/>
      </c>
    </row>
    <row r="1097" spans="6:7" x14ac:dyDescent="0.2">
      <c r="F1097" s="28" t="str">
        <f>IF($B1097="","",SUMIFS($E$4:E1097,$B$4:B1097,$B1097)/SUMIFS($E$4:$E$1048576,$B$4:$B$1048576,$B1097))</f>
        <v/>
      </c>
      <c r="G1097" s="2" t="str">
        <f>IF($C1097="","",VLOOKUP($F1097,Tabla5[],2,1))</f>
        <v/>
      </c>
    </row>
    <row r="1098" spans="6:7" x14ac:dyDescent="0.2">
      <c r="F1098" s="28" t="str">
        <f>IF($B1098="","",SUMIFS($E$4:E1098,$B$4:B1098,$B1098)/SUMIFS($E$4:$E$1048576,$B$4:$B$1048576,$B1098))</f>
        <v/>
      </c>
      <c r="G1098" s="2" t="str">
        <f>IF($C1098="","",VLOOKUP($F1098,Tabla5[],2,1))</f>
        <v/>
      </c>
    </row>
    <row r="1099" spans="6:7" x14ac:dyDescent="0.2">
      <c r="F1099" s="28" t="str">
        <f>IF($B1099="","",SUMIFS($E$4:E1099,$B$4:B1099,$B1099)/SUMIFS($E$4:$E$1048576,$B$4:$B$1048576,$B1099))</f>
        <v/>
      </c>
      <c r="G1099" s="2" t="str">
        <f>IF($C1099="","",VLOOKUP($F1099,Tabla5[],2,1))</f>
        <v/>
      </c>
    </row>
    <row r="1100" spans="6:7" x14ac:dyDescent="0.2">
      <c r="F1100" s="28" t="str">
        <f>IF($B1100="","",SUMIFS($E$4:E1100,$B$4:B1100,$B1100)/SUMIFS($E$4:$E$1048576,$B$4:$B$1048576,$B1100))</f>
        <v/>
      </c>
      <c r="G1100" s="2" t="str">
        <f>IF($C1100="","",VLOOKUP($F1100,Tabla5[],2,1))</f>
        <v/>
      </c>
    </row>
    <row r="1101" spans="6:7" x14ac:dyDescent="0.2">
      <c r="F1101" s="28" t="str">
        <f>IF($B1101="","",SUMIFS($E$4:E1101,$B$4:B1101,$B1101)/SUMIFS($E$4:$E$1048576,$B$4:$B$1048576,$B1101))</f>
        <v/>
      </c>
      <c r="G1101" s="2" t="str">
        <f>IF($C1101="","",VLOOKUP($F1101,Tabla5[],2,1))</f>
        <v/>
      </c>
    </row>
    <row r="1102" spans="6:7" x14ac:dyDescent="0.2">
      <c r="F1102" s="28" t="str">
        <f>IF($B1102="","",SUMIFS($E$4:E1102,$B$4:B1102,$B1102)/SUMIFS($E$4:$E$1048576,$B$4:$B$1048576,$B1102))</f>
        <v/>
      </c>
      <c r="G1102" s="2" t="str">
        <f>IF($C1102="","",VLOOKUP($F1102,Tabla5[],2,1))</f>
        <v/>
      </c>
    </row>
    <row r="1103" spans="6:7" x14ac:dyDescent="0.2">
      <c r="F1103" s="28" t="str">
        <f>IF($B1103="","",SUMIFS($E$4:E1103,$B$4:B1103,$B1103)/SUMIFS($E$4:$E$1048576,$B$4:$B$1048576,$B1103))</f>
        <v/>
      </c>
      <c r="G1103" s="2" t="str">
        <f>IF($C1103="","",VLOOKUP($F1103,Tabla5[],2,1))</f>
        <v/>
      </c>
    </row>
    <row r="1104" spans="6:7" x14ac:dyDescent="0.2">
      <c r="F1104" s="28" t="str">
        <f>IF($B1104="","",SUMIFS($E$4:E1104,$B$4:B1104,$B1104)/SUMIFS($E$4:$E$1048576,$B$4:$B$1048576,$B1104))</f>
        <v/>
      </c>
      <c r="G1104" s="2" t="str">
        <f>IF($C1104="","",VLOOKUP($F1104,Tabla5[],2,1))</f>
        <v/>
      </c>
    </row>
    <row r="1105" spans="6:7" x14ac:dyDescent="0.2">
      <c r="F1105" s="28" t="str">
        <f>IF($B1105="","",SUMIFS($E$4:E1105,$B$4:B1105,$B1105)/SUMIFS($E$4:$E$1048576,$B$4:$B$1048576,$B1105))</f>
        <v/>
      </c>
      <c r="G1105" s="2" t="str">
        <f>IF($C1105="","",VLOOKUP($F1105,Tabla5[],2,1))</f>
        <v/>
      </c>
    </row>
    <row r="1106" spans="6:7" x14ac:dyDescent="0.2">
      <c r="F1106" s="28" t="str">
        <f>IF($B1106="","",SUMIFS($E$4:E1106,$B$4:B1106,$B1106)/SUMIFS($E$4:$E$1048576,$B$4:$B$1048576,$B1106))</f>
        <v/>
      </c>
      <c r="G1106" s="2" t="str">
        <f>IF($C1106="","",VLOOKUP($F1106,Tabla5[],2,1))</f>
        <v/>
      </c>
    </row>
    <row r="1107" spans="6:7" x14ac:dyDescent="0.2">
      <c r="F1107" s="28" t="str">
        <f>IF($B1107="","",SUMIFS($E$4:E1107,$B$4:B1107,$B1107)/SUMIFS($E$4:$E$1048576,$B$4:$B$1048576,$B1107))</f>
        <v/>
      </c>
      <c r="G1107" s="2" t="str">
        <f>IF($C1107="","",VLOOKUP($F1107,Tabla5[],2,1))</f>
        <v/>
      </c>
    </row>
    <row r="1108" spans="6:7" x14ac:dyDescent="0.2">
      <c r="F1108" s="28" t="str">
        <f>IF($B1108="","",SUMIFS($E$4:E1108,$B$4:B1108,$B1108)/SUMIFS($E$4:$E$1048576,$B$4:$B$1048576,$B1108))</f>
        <v/>
      </c>
      <c r="G1108" s="2" t="str">
        <f>IF($C1108="","",VLOOKUP($F1108,Tabla5[],2,1))</f>
        <v/>
      </c>
    </row>
    <row r="1109" spans="6:7" x14ac:dyDescent="0.2">
      <c r="F1109" s="28" t="str">
        <f>IF($B1109="","",SUMIFS($E$4:E1109,$B$4:B1109,$B1109)/SUMIFS($E$4:$E$1048576,$B$4:$B$1048576,$B1109))</f>
        <v/>
      </c>
      <c r="G1109" s="2" t="str">
        <f>IF($C1109="","",VLOOKUP($F1109,Tabla5[],2,1))</f>
        <v/>
      </c>
    </row>
    <row r="1110" spans="6:7" x14ac:dyDescent="0.2">
      <c r="F1110" s="28" t="str">
        <f>IF($B1110="","",SUMIFS($E$4:E1110,$B$4:B1110,$B1110)/SUMIFS($E$4:$E$1048576,$B$4:$B$1048576,$B1110))</f>
        <v/>
      </c>
      <c r="G1110" s="2" t="str">
        <f>IF($C1110="","",VLOOKUP($F1110,Tabla5[],2,1))</f>
        <v/>
      </c>
    </row>
    <row r="1111" spans="6:7" x14ac:dyDescent="0.2">
      <c r="F1111" s="28" t="str">
        <f>IF($B1111="","",SUMIFS($E$4:E1111,$B$4:B1111,$B1111)/SUMIFS($E$4:$E$1048576,$B$4:$B$1048576,$B1111))</f>
        <v/>
      </c>
      <c r="G1111" s="2" t="str">
        <f>IF($C1111="","",VLOOKUP($F1111,Tabla5[],2,1))</f>
        <v/>
      </c>
    </row>
    <row r="1112" spans="6:7" x14ac:dyDescent="0.2">
      <c r="F1112" s="28" t="str">
        <f>IF($B1112="","",SUMIFS($E$4:E1112,$B$4:B1112,$B1112)/SUMIFS($E$4:$E$1048576,$B$4:$B$1048576,$B1112))</f>
        <v/>
      </c>
      <c r="G1112" s="2" t="str">
        <f>IF($C1112="","",VLOOKUP($F1112,Tabla5[],2,1))</f>
        <v/>
      </c>
    </row>
    <row r="1113" spans="6:7" x14ac:dyDescent="0.2">
      <c r="F1113" s="28" t="str">
        <f>IF($B1113="","",SUMIFS($E$4:E1113,$B$4:B1113,$B1113)/SUMIFS($E$4:$E$1048576,$B$4:$B$1048576,$B1113))</f>
        <v/>
      </c>
      <c r="G1113" s="2" t="str">
        <f>IF($C1113="","",VLOOKUP($F1113,Tabla5[],2,1))</f>
        <v/>
      </c>
    </row>
    <row r="1114" spans="6:7" x14ac:dyDescent="0.2">
      <c r="F1114" s="28" t="str">
        <f>IF($B1114="","",SUMIFS($E$4:E1114,$B$4:B1114,$B1114)/SUMIFS($E$4:$E$1048576,$B$4:$B$1048576,$B1114))</f>
        <v/>
      </c>
      <c r="G1114" s="2" t="str">
        <f>IF($C1114="","",VLOOKUP($F1114,Tabla5[],2,1))</f>
        <v/>
      </c>
    </row>
    <row r="1115" spans="6:7" x14ac:dyDescent="0.2">
      <c r="F1115" s="28" t="str">
        <f>IF($B1115="","",SUMIFS($E$4:E1115,$B$4:B1115,$B1115)/SUMIFS($E$4:$E$1048576,$B$4:$B$1048576,$B1115))</f>
        <v/>
      </c>
      <c r="G1115" s="2" t="str">
        <f>IF($C1115="","",VLOOKUP($F1115,Tabla5[],2,1))</f>
        <v/>
      </c>
    </row>
    <row r="1116" spans="6:7" x14ac:dyDescent="0.2">
      <c r="F1116" s="28" t="str">
        <f>IF($B1116="","",SUMIFS($E$4:E1116,$B$4:B1116,$B1116)/SUMIFS($E$4:$E$1048576,$B$4:$B$1048576,$B1116))</f>
        <v/>
      </c>
      <c r="G1116" s="2" t="str">
        <f>IF($C1116="","",VLOOKUP($F1116,Tabla5[],2,1))</f>
        <v/>
      </c>
    </row>
    <row r="1117" spans="6:7" x14ac:dyDescent="0.2">
      <c r="F1117" s="28" t="str">
        <f>IF($B1117="","",SUMIFS($E$4:E1117,$B$4:B1117,$B1117)/SUMIFS($E$4:$E$1048576,$B$4:$B$1048576,$B1117))</f>
        <v/>
      </c>
      <c r="G1117" s="2" t="str">
        <f>IF($C1117="","",VLOOKUP($F1117,Tabla5[],2,1))</f>
        <v/>
      </c>
    </row>
    <row r="1118" spans="6:7" x14ac:dyDescent="0.2">
      <c r="F1118" s="28" t="str">
        <f>IF($B1118="","",SUMIFS($E$4:E1118,$B$4:B1118,$B1118)/SUMIFS($E$4:$E$1048576,$B$4:$B$1048576,$B1118))</f>
        <v/>
      </c>
      <c r="G1118" s="2" t="str">
        <f>IF($C1118="","",VLOOKUP($F1118,Tabla5[],2,1))</f>
        <v/>
      </c>
    </row>
    <row r="1119" spans="6:7" x14ac:dyDescent="0.2">
      <c r="F1119" s="28" t="str">
        <f>IF($B1119="","",SUMIFS($E$4:E1119,$B$4:B1119,$B1119)/SUMIFS($E$4:$E$1048576,$B$4:$B$1048576,$B1119))</f>
        <v/>
      </c>
      <c r="G1119" s="2" t="str">
        <f>IF($C1119="","",VLOOKUP($F1119,Tabla5[],2,1))</f>
        <v/>
      </c>
    </row>
    <row r="1120" spans="6:7" x14ac:dyDescent="0.2">
      <c r="F1120" s="28" t="str">
        <f>IF($B1120="","",SUMIFS($E$4:E1120,$B$4:B1120,$B1120)/SUMIFS($E$4:$E$1048576,$B$4:$B$1048576,$B1120))</f>
        <v/>
      </c>
      <c r="G1120" s="2" t="str">
        <f>IF($C1120="","",VLOOKUP($F1120,Tabla5[],2,1))</f>
        <v/>
      </c>
    </row>
    <row r="1121" spans="6:7" x14ac:dyDescent="0.2">
      <c r="F1121" s="28" t="str">
        <f>IF($B1121="","",SUMIFS($E$4:E1121,$B$4:B1121,$B1121)/SUMIFS($E$4:$E$1048576,$B$4:$B$1048576,$B1121))</f>
        <v/>
      </c>
      <c r="G1121" s="2" t="str">
        <f>IF($C1121="","",VLOOKUP($F1121,Tabla5[],2,1))</f>
        <v/>
      </c>
    </row>
    <row r="1122" spans="6:7" x14ac:dyDescent="0.2">
      <c r="F1122" s="28" t="str">
        <f>IF($B1122="","",SUMIFS($E$4:E1122,$B$4:B1122,$B1122)/SUMIFS($E$4:$E$1048576,$B$4:$B$1048576,$B1122))</f>
        <v/>
      </c>
      <c r="G1122" s="2" t="str">
        <f>IF($C1122="","",VLOOKUP($F1122,Tabla5[],2,1))</f>
        <v/>
      </c>
    </row>
    <row r="1123" spans="6:7" x14ac:dyDescent="0.2">
      <c r="F1123" s="28" t="str">
        <f>IF($B1123="","",SUMIFS($E$4:E1123,$B$4:B1123,$B1123)/SUMIFS($E$4:$E$1048576,$B$4:$B$1048576,$B1123))</f>
        <v/>
      </c>
      <c r="G1123" s="2" t="str">
        <f>IF($C1123="","",VLOOKUP($F1123,Tabla5[],2,1))</f>
        <v/>
      </c>
    </row>
    <row r="1124" spans="6:7" x14ac:dyDescent="0.2">
      <c r="F1124" s="28" t="str">
        <f>IF($B1124="","",SUMIFS($E$4:E1124,$B$4:B1124,$B1124)/SUMIFS($E$4:$E$1048576,$B$4:$B$1048576,$B1124))</f>
        <v/>
      </c>
      <c r="G1124" s="2" t="str">
        <f>IF($C1124="","",VLOOKUP($F1124,Tabla5[],2,1))</f>
        <v/>
      </c>
    </row>
    <row r="1125" spans="6:7" x14ac:dyDescent="0.2">
      <c r="F1125" s="28" t="str">
        <f>IF($B1125="","",SUMIFS($E$4:E1125,$B$4:B1125,$B1125)/SUMIFS($E$4:$E$1048576,$B$4:$B$1048576,$B1125))</f>
        <v/>
      </c>
      <c r="G1125" s="2" t="str">
        <f>IF($C1125="","",VLOOKUP($F1125,Tabla5[],2,1))</f>
        <v/>
      </c>
    </row>
    <row r="1126" spans="6:7" x14ac:dyDescent="0.2">
      <c r="F1126" s="28" t="str">
        <f>IF($B1126="","",SUMIFS($E$4:E1126,$B$4:B1126,$B1126)/SUMIFS($E$4:$E$1048576,$B$4:$B$1048576,$B1126))</f>
        <v/>
      </c>
      <c r="G1126" s="2" t="str">
        <f>IF($C1126="","",VLOOKUP($F1126,Tabla5[],2,1))</f>
        <v/>
      </c>
    </row>
    <row r="1127" spans="6:7" x14ac:dyDescent="0.2">
      <c r="F1127" s="28" t="str">
        <f>IF($B1127="","",SUMIFS($E$4:E1127,$B$4:B1127,$B1127)/SUMIFS($E$4:$E$1048576,$B$4:$B$1048576,$B1127))</f>
        <v/>
      </c>
      <c r="G1127" s="2" t="str">
        <f>IF($C1127="","",VLOOKUP($F1127,Tabla5[],2,1))</f>
        <v/>
      </c>
    </row>
    <row r="1128" spans="6:7" x14ac:dyDescent="0.2">
      <c r="F1128" s="28" t="str">
        <f>IF($B1128="","",SUMIFS($E$4:E1128,$B$4:B1128,$B1128)/SUMIFS($E$4:$E$1048576,$B$4:$B$1048576,$B1128))</f>
        <v/>
      </c>
      <c r="G1128" s="2" t="str">
        <f>IF($C1128="","",VLOOKUP($F1128,Tabla5[],2,1))</f>
        <v/>
      </c>
    </row>
    <row r="1129" spans="6:7" x14ac:dyDescent="0.2">
      <c r="F1129" s="28" t="str">
        <f>IF($B1129="","",SUMIFS($E$4:E1129,$B$4:B1129,$B1129)/SUMIFS($E$4:$E$1048576,$B$4:$B$1048576,$B1129))</f>
        <v/>
      </c>
      <c r="G1129" s="2" t="str">
        <f>IF($C1129="","",VLOOKUP($F1129,Tabla5[],2,1))</f>
        <v/>
      </c>
    </row>
    <row r="1130" spans="6:7" x14ac:dyDescent="0.2">
      <c r="F1130" s="28" t="str">
        <f>IF($B1130="","",SUMIFS($E$4:E1130,$B$4:B1130,$B1130)/SUMIFS($E$4:$E$1048576,$B$4:$B$1048576,$B1130))</f>
        <v/>
      </c>
      <c r="G1130" s="2" t="str">
        <f>IF($C1130="","",VLOOKUP($F1130,Tabla5[],2,1))</f>
        <v/>
      </c>
    </row>
    <row r="1131" spans="6:7" x14ac:dyDescent="0.2">
      <c r="F1131" s="28" t="str">
        <f>IF($B1131="","",SUMIFS($E$4:E1131,$B$4:B1131,$B1131)/SUMIFS($E$4:$E$1048576,$B$4:$B$1048576,$B1131))</f>
        <v/>
      </c>
      <c r="G1131" s="2" t="str">
        <f>IF($C1131="","",VLOOKUP($F1131,Tabla5[],2,1))</f>
        <v/>
      </c>
    </row>
    <row r="1132" spans="6:7" x14ac:dyDescent="0.2">
      <c r="F1132" s="28" t="str">
        <f>IF($B1132="","",SUMIFS($E$4:E1132,$B$4:B1132,$B1132)/SUMIFS($E$4:$E$1048576,$B$4:$B$1048576,$B1132))</f>
        <v/>
      </c>
      <c r="G1132" s="2" t="str">
        <f>IF($C1132="","",VLOOKUP($F1132,Tabla5[],2,1))</f>
        <v/>
      </c>
    </row>
    <row r="1133" spans="6:7" x14ac:dyDescent="0.2">
      <c r="F1133" s="28" t="str">
        <f>IF($B1133="","",SUMIFS($E$4:E1133,$B$4:B1133,$B1133)/SUMIFS($E$4:$E$1048576,$B$4:$B$1048576,$B1133))</f>
        <v/>
      </c>
      <c r="G1133" s="2" t="str">
        <f>IF($C1133="","",VLOOKUP($F1133,Tabla5[],2,1))</f>
        <v/>
      </c>
    </row>
    <row r="1134" spans="6:7" x14ac:dyDescent="0.2">
      <c r="F1134" s="28" t="str">
        <f>IF($B1134="","",SUMIFS($E$4:E1134,$B$4:B1134,$B1134)/SUMIFS($E$4:$E$1048576,$B$4:$B$1048576,$B1134))</f>
        <v/>
      </c>
      <c r="G1134" s="2" t="str">
        <f>IF($C1134="","",VLOOKUP($F1134,Tabla5[],2,1))</f>
        <v/>
      </c>
    </row>
    <row r="1135" spans="6:7" x14ac:dyDescent="0.2">
      <c r="F1135" s="28" t="str">
        <f>IF($B1135="","",SUMIFS($E$4:E1135,$B$4:B1135,$B1135)/SUMIFS($E$4:$E$1048576,$B$4:$B$1048576,$B1135))</f>
        <v/>
      </c>
      <c r="G1135" s="2" t="str">
        <f>IF($C1135="","",VLOOKUP($F1135,Tabla5[],2,1))</f>
        <v/>
      </c>
    </row>
    <row r="1136" spans="6:7" x14ac:dyDescent="0.2">
      <c r="F1136" s="28" t="str">
        <f>IF($B1136="","",SUMIFS($E$4:E1136,$B$4:B1136,$B1136)/SUMIFS($E$4:$E$1048576,$B$4:$B$1048576,$B1136))</f>
        <v/>
      </c>
      <c r="G1136" s="2" t="str">
        <f>IF($C1136="","",VLOOKUP($F1136,Tabla5[],2,1))</f>
        <v/>
      </c>
    </row>
    <row r="1137" spans="6:7" x14ac:dyDescent="0.2">
      <c r="F1137" s="28" t="str">
        <f>IF($B1137="","",SUMIFS($E$4:E1137,$B$4:B1137,$B1137)/SUMIFS($E$4:$E$1048576,$B$4:$B$1048576,$B1137))</f>
        <v/>
      </c>
      <c r="G1137" s="2" t="str">
        <f>IF($C1137="","",VLOOKUP($F1137,Tabla5[],2,1))</f>
        <v/>
      </c>
    </row>
    <row r="1138" spans="6:7" x14ac:dyDescent="0.2">
      <c r="F1138" s="28" t="str">
        <f>IF($B1138="","",SUMIFS($E$4:E1138,$B$4:B1138,$B1138)/SUMIFS($E$4:$E$1048576,$B$4:$B$1048576,$B1138))</f>
        <v/>
      </c>
      <c r="G1138" s="2" t="str">
        <f>IF($C1138="","",VLOOKUP($F1138,Tabla5[],2,1))</f>
        <v/>
      </c>
    </row>
    <row r="1139" spans="6:7" x14ac:dyDescent="0.2">
      <c r="F1139" s="28" t="str">
        <f>IF($B1139="","",SUMIFS($E$4:E1139,$B$4:B1139,$B1139)/SUMIFS($E$4:$E$1048576,$B$4:$B$1048576,$B1139))</f>
        <v/>
      </c>
      <c r="G1139" s="2" t="str">
        <f>IF($C1139="","",VLOOKUP($F1139,Tabla5[],2,1))</f>
        <v/>
      </c>
    </row>
    <row r="1140" spans="6:7" x14ac:dyDescent="0.2">
      <c r="F1140" s="28" t="str">
        <f>IF($B1140="","",SUMIFS($E$4:E1140,$B$4:B1140,$B1140)/SUMIFS($E$4:$E$1048576,$B$4:$B$1048576,$B1140))</f>
        <v/>
      </c>
      <c r="G1140" s="2" t="str">
        <f>IF($C1140="","",VLOOKUP($F1140,Tabla5[],2,1))</f>
        <v/>
      </c>
    </row>
    <row r="1141" spans="6:7" x14ac:dyDescent="0.2">
      <c r="F1141" s="28" t="str">
        <f>IF($B1141="","",SUMIFS($E$4:E1141,$B$4:B1141,$B1141)/SUMIFS($E$4:$E$1048576,$B$4:$B$1048576,$B1141))</f>
        <v/>
      </c>
      <c r="G1141" s="2" t="str">
        <f>IF($C1141="","",VLOOKUP($F1141,Tabla5[],2,1))</f>
        <v/>
      </c>
    </row>
    <row r="1142" spans="6:7" x14ac:dyDescent="0.2">
      <c r="F1142" s="28" t="str">
        <f>IF($B1142="","",SUMIFS($E$4:E1142,$B$4:B1142,$B1142)/SUMIFS($E$4:$E$1048576,$B$4:$B$1048576,$B1142))</f>
        <v/>
      </c>
      <c r="G1142" s="2" t="str">
        <f>IF($C1142="","",VLOOKUP($F1142,Tabla5[],2,1))</f>
        <v/>
      </c>
    </row>
    <row r="1143" spans="6:7" x14ac:dyDescent="0.2">
      <c r="F1143" s="28" t="str">
        <f>IF($B1143="","",SUMIFS($E$4:E1143,$B$4:B1143,$B1143)/SUMIFS($E$4:$E$1048576,$B$4:$B$1048576,$B1143))</f>
        <v/>
      </c>
      <c r="G1143" s="2" t="str">
        <f>IF($C1143="","",VLOOKUP($F1143,Tabla5[],2,1))</f>
        <v/>
      </c>
    </row>
    <row r="1144" spans="6:7" x14ac:dyDescent="0.2">
      <c r="F1144" s="28" t="str">
        <f>IF($B1144="","",SUMIFS($E$4:E1144,$B$4:B1144,$B1144)/SUMIFS($E$4:$E$1048576,$B$4:$B$1048576,$B1144))</f>
        <v/>
      </c>
      <c r="G1144" s="2" t="str">
        <f>IF($C1144="","",VLOOKUP($F1144,Tabla5[],2,1))</f>
        <v/>
      </c>
    </row>
    <row r="1145" spans="6:7" x14ac:dyDescent="0.2">
      <c r="F1145" s="28" t="str">
        <f>IF($B1145="","",SUMIFS($E$4:E1145,$B$4:B1145,$B1145)/SUMIFS($E$4:$E$1048576,$B$4:$B$1048576,$B1145))</f>
        <v/>
      </c>
      <c r="G1145" s="2" t="str">
        <f>IF($C1145="","",VLOOKUP($F1145,Tabla5[],2,1))</f>
        <v/>
      </c>
    </row>
    <row r="1146" spans="6:7" x14ac:dyDescent="0.2">
      <c r="F1146" s="28" t="str">
        <f>IF($B1146="","",SUMIFS($E$4:E1146,$B$4:B1146,$B1146)/SUMIFS($E$4:$E$1048576,$B$4:$B$1048576,$B1146))</f>
        <v/>
      </c>
      <c r="G1146" s="2" t="str">
        <f>IF($C1146="","",VLOOKUP($F1146,Tabla5[],2,1))</f>
        <v/>
      </c>
    </row>
    <row r="1147" spans="6:7" x14ac:dyDescent="0.2">
      <c r="F1147" s="28" t="str">
        <f>IF($B1147="","",SUMIFS($E$4:E1147,$B$4:B1147,$B1147)/SUMIFS($E$4:$E$1048576,$B$4:$B$1048576,$B1147))</f>
        <v/>
      </c>
      <c r="G1147" s="2" t="str">
        <f>IF($C1147="","",VLOOKUP($F1147,Tabla5[],2,1))</f>
        <v/>
      </c>
    </row>
    <row r="1148" spans="6:7" x14ac:dyDescent="0.2">
      <c r="F1148" s="28" t="str">
        <f>IF($B1148="","",SUMIFS($E$4:E1148,$B$4:B1148,$B1148)/SUMIFS($E$4:$E$1048576,$B$4:$B$1048576,$B1148))</f>
        <v/>
      </c>
      <c r="G1148" s="2" t="str">
        <f>IF($C1148="","",VLOOKUP($F1148,Tabla5[],2,1))</f>
        <v/>
      </c>
    </row>
    <row r="1149" spans="6:7" x14ac:dyDescent="0.2">
      <c r="F1149" s="28" t="str">
        <f>IF($B1149="","",SUMIFS($E$4:E1149,$B$4:B1149,$B1149)/SUMIFS($E$4:$E$1048576,$B$4:$B$1048576,$B1149))</f>
        <v/>
      </c>
      <c r="G1149" s="2" t="str">
        <f>IF($C1149="","",VLOOKUP($F1149,Tabla5[],2,1))</f>
        <v/>
      </c>
    </row>
    <row r="1150" spans="6:7" x14ac:dyDescent="0.2">
      <c r="F1150" s="28" t="str">
        <f>IF($B1150="","",SUMIFS($E$4:E1150,$B$4:B1150,$B1150)/SUMIFS($E$4:$E$1048576,$B$4:$B$1048576,$B1150))</f>
        <v/>
      </c>
      <c r="G1150" s="2" t="str">
        <f>IF($C1150="","",VLOOKUP($F1150,Tabla5[],2,1))</f>
        <v/>
      </c>
    </row>
    <row r="1151" spans="6:7" x14ac:dyDescent="0.2">
      <c r="F1151" s="28" t="str">
        <f>IF($B1151="","",SUMIFS($E$4:E1151,$B$4:B1151,$B1151)/SUMIFS($E$4:$E$1048576,$B$4:$B$1048576,$B1151))</f>
        <v/>
      </c>
      <c r="G1151" s="2" t="str">
        <f>IF($C1151="","",VLOOKUP($F1151,Tabla5[],2,1))</f>
        <v/>
      </c>
    </row>
    <row r="1152" spans="6:7" x14ac:dyDescent="0.2">
      <c r="F1152" s="28" t="str">
        <f>IF($B1152="","",SUMIFS($E$4:E1152,$B$4:B1152,$B1152)/SUMIFS($E$4:$E$1048576,$B$4:$B$1048576,$B1152))</f>
        <v/>
      </c>
      <c r="G1152" s="2" t="str">
        <f>IF($C1152="","",VLOOKUP($F1152,Tabla5[],2,1))</f>
        <v/>
      </c>
    </row>
    <row r="1153" spans="6:7" x14ac:dyDescent="0.2">
      <c r="F1153" s="28" t="str">
        <f>IF($B1153="","",SUMIFS($E$4:E1153,$B$4:B1153,$B1153)/SUMIFS($E$4:$E$1048576,$B$4:$B$1048576,$B1153))</f>
        <v/>
      </c>
      <c r="G1153" s="2" t="str">
        <f>IF($C1153="","",VLOOKUP($F1153,Tabla5[],2,1))</f>
        <v/>
      </c>
    </row>
    <row r="1154" spans="6:7" x14ac:dyDescent="0.2">
      <c r="F1154" s="28" t="str">
        <f>IF($B1154="","",SUMIFS($E$4:E1154,$B$4:B1154,$B1154)/SUMIFS($E$4:$E$1048576,$B$4:$B$1048576,$B1154))</f>
        <v/>
      </c>
      <c r="G1154" s="2" t="str">
        <f>IF($C1154="","",VLOOKUP($F1154,Tabla5[],2,1))</f>
        <v/>
      </c>
    </row>
    <row r="1155" spans="6:7" x14ac:dyDescent="0.2">
      <c r="F1155" s="28" t="str">
        <f>IF($B1155="","",SUMIFS($E$4:E1155,$B$4:B1155,$B1155)/SUMIFS($E$4:$E$1048576,$B$4:$B$1048576,$B1155))</f>
        <v/>
      </c>
      <c r="G1155" s="2" t="str">
        <f>IF($C1155="","",VLOOKUP($F1155,Tabla5[],2,1))</f>
        <v/>
      </c>
    </row>
    <row r="1156" spans="6:7" x14ac:dyDescent="0.2">
      <c r="F1156" s="28" t="str">
        <f>IF($B1156="","",SUMIFS($E$4:E1156,$B$4:B1156,$B1156)/SUMIFS($E$4:$E$1048576,$B$4:$B$1048576,$B1156))</f>
        <v/>
      </c>
      <c r="G1156" s="2" t="str">
        <f>IF($C1156="","",VLOOKUP($F1156,Tabla5[],2,1))</f>
        <v/>
      </c>
    </row>
    <row r="1157" spans="6:7" x14ac:dyDescent="0.2">
      <c r="F1157" s="28" t="str">
        <f>IF($B1157="","",SUMIFS($E$4:E1157,$B$4:B1157,$B1157)/SUMIFS($E$4:$E$1048576,$B$4:$B$1048576,$B1157))</f>
        <v/>
      </c>
      <c r="G1157" s="2" t="str">
        <f>IF($C1157="","",VLOOKUP($F1157,Tabla5[],2,1))</f>
        <v/>
      </c>
    </row>
    <row r="1158" spans="6:7" x14ac:dyDescent="0.2">
      <c r="F1158" s="28" t="str">
        <f>IF($B1158="","",SUMIFS($E$4:E1158,$B$4:B1158,$B1158)/SUMIFS($E$4:$E$1048576,$B$4:$B$1048576,$B1158))</f>
        <v/>
      </c>
      <c r="G1158" s="2" t="str">
        <f>IF($C1158="","",VLOOKUP($F1158,Tabla5[],2,1))</f>
        <v/>
      </c>
    </row>
    <row r="1159" spans="6:7" x14ac:dyDescent="0.2">
      <c r="F1159" s="28" t="str">
        <f>IF($B1159="","",SUMIFS($E$4:E1159,$B$4:B1159,$B1159)/SUMIFS($E$4:$E$1048576,$B$4:$B$1048576,$B1159))</f>
        <v/>
      </c>
      <c r="G1159" s="2" t="str">
        <f>IF($C1159="","",VLOOKUP($F1159,Tabla5[],2,1))</f>
        <v/>
      </c>
    </row>
    <row r="1160" spans="6:7" x14ac:dyDescent="0.2">
      <c r="F1160" s="28" t="str">
        <f>IF($B1160="","",SUMIFS($E$4:E1160,$B$4:B1160,$B1160)/SUMIFS($E$4:$E$1048576,$B$4:$B$1048576,$B1160))</f>
        <v/>
      </c>
      <c r="G1160" s="2" t="str">
        <f>IF($C1160="","",VLOOKUP($F1160,Tabla5[],2,1))</f>
        <v/>
      </c>
    </row>
    <row r="1161" spans="6:7" x14ac:dyDescent="0.2">
      <c r="F1161" s="28" t="str">
        <f>IF($B1161="","",SUMIFS($E$4:E1161,$B$4:B1161,$B1161)/SUMIFS($E$4:$E$1048576,$B$4:$B$1048576,$B1161))</f>
        <v/>
      </c>
      <c r="G1161" s="2" t="str">
        <f>IF($C1161="","",VLOOKUP($F1161,Tabla5[],2,1))</f>
        <v/>
      </c>
    </row>
    <row r="1162" spans="6:7" x14ac:dyDescent="0.2">
      <c r="F1162" s="28" t="str">
        <f>IF($B1162="","",SUMIFS($E$4:E1162,$B$4:B1162,$B1162)/SUMIFS($E$4:$E$1048576,$B$4:$B$1048576,$B1162))</f>
        <v/>
      </c>
      <c r="G1162" s="2" t="str">
        <f>IF($C1162="","",VLOOKUP($F1162,Tabla5[],2,1))</f>
        <v/>
      </c>
    </row>
    <row r="1163" spans="6:7" x14ac:dyDescent="0.2">
      <c r="F1163" s="28" t="str">
        <f>IF($B1163="","",SUMIFS($E$4:E1163,$B$4:B1163,$B1163)/SUMIFS($E$4:$E$1048576,$B$4:$B$1048576,$B1163))</f>
        <v/>
      </c>
      <c r="G1163" s="2" t="str">
        <f>IF($C1163="","",VLOOKUP($F1163,Tabla5[],2,1))</f>
        <v/>
      </c>
    </row>
    <row r="1164" spans="6:7" x14ac:dyDescent="0.2">
      <c r="F1164" s="28" t="str">
        <f>IF($B1164="","",SUMIFS($E$4:E1164,$B$4:B1164,$B1164)/SUMIFS($E$4:$E$1048576,$B$4:$B$1048576,$B1164))</f>
        <v/>
      </c>
      <c r="G1164" s="2" t="str">
        <f>IF($C1164="","",VLOOKUP($F1164,Tabla5[],2,1))</f>
        <v/>
      </c>
    </row>
    <row r="1165" spans="6:7" x14ac:dyDescent="0.2">
      <c r="F1165" s="28" t="str">
        <f>IF($B1165="","",SUMIFS($E$4:E1165,$B$4:B1165,$B1165)/SUMIFS($E$4:$E$1048576,$B$4:$B$1048576,$B1165))</f>
        <v/>
      </c>
      <c r="G1165" s="2" t="str">
        <f>IF($C1165="","",VLOOKUP($F1165,Tabla5[],2,1))</f>
        <v/>
      </c>
    </row>
    <row r="1166" spans="6:7" x14ac:dyDescent="0.2">
      <c r="F1166" s="28" t="str">
        <f>IF($B1166="","",SUMIFS($E$4:E1166,$B$4:B1166,$B1166)/SUMIFS($E$4:$E$1048576,$B$4:$B$1048576,$B1166))</f>
        <v/>
      </c>
      <c r="G1166" s="2" t="str">
        <f>IF($C1166="","",VLOOKUP($F1166,Tabla5[],2,1))</f>
        <v/>
      </c>
    </row>
    <row r="1167" spans="6:7" x14ac:dyDescent="0.2">
      <c r="F1167" s="28" t="str">
        <f>IF($B1167="","",SUMIFS($E$4:E1167,$B$4:B1167,$B1167)/SUMIFS($E$4:$E$1048576,$B$4:$B$1048576,$B1167))</f>
        <v/>
      </c>
      <c r="G1167" s="2" t="str">
        <f>IF($C1167="","",VLOOKUP($F1167,Tabla5[],2,1))</f>
        <v/>
      </c>
    </row>
    <row r="1168" spans="6:7" x14ac:dyDescent="0.2">
      <c r="F1168" s="28" t="str">
        <f>IF($B1168="","",SUMIFS($E$4:E1168,$B$4:B1168,$B1168)/SUMIFS($E$4:$E$1048576,$B$4:$B$1048576,$B1168))</f>
        <v/>
      </c>
      <c r="G1168" s="2" t="str">
        <f>IF($C1168="","",VLOOKUP($F1168,Tabla5[],2,1))</f>
        <v/>
      </c>
    </row>
    <row r="1169" spans="6:7" x14ac:dyDescent="0.2">
      <c r="F1169" s="28" t="str">
        <f>IF($B1169="","",SUMIFS($E$4:E1169,$B$4:B1169,$B1169)/SUMIFS($E$4:$E$1048576,$B$4:$B$1048576,$B1169))</f>
        <v/>
      </c>
      <c r="G1169" s="2" t="str">
        <f>IF($C1169="","",VLOOKUP($F1169,Tabla5[],2,1))</f>
        <v/>
      </c>
    </row>
    <row r="1170" spans="6:7" x14ac:dyDescent="0.2">
      <c r="F1170" s="28" t="str">
        <f>IF($B1170="","",SUMIFS($E$4:E1170,$B$4:B1170,$B1170)/SUMIFS($E$4:$E$1048576,$B$4:$B$1048576,$B1170))</f>
        <v/>
      </c>
      <c r="G1170" s="2" t="str">
        <f>IF($C1170="","",VLOOKUP($F1170,Tabla5[],2,1))</f>
        <v/>
      </c>
    </row>
    <row r="1171" spans="6:7" x14ac:dyDescent="0.2">
      <c r="F1171" s="28" t="str">
        <f>IF($B1171="","",SUMIFS($E$4:E1171,$B$4:B1171,$B1171)/SUMIFS($E$4:$E$1048576,$B$4:$B$1048576,$B1171))</f>
        <v/>
      </c>
      <c r="G1171" s="2" t="str">
        <f>IF($C1171="","",VLOOKUP($F1171,Tabla5[],2,1))</f>
        <v/>
      </c>
    </row>
    <row r="1172" spans="6:7" x14ac:dyDescent="0.2">
      <c r="F1172" s="28" t="str">
        <f>IF($B1172="","",SUMIFS($E$4:E1172,$B$4:B1172,$B1172)/SUMIFS($E$4:$E$1048576,$B$4:$B$1048576,$B1172))</f>
        <v/>
      </c>
      <c r="G1172" s="2" t="str">
        <f>IF($C1172="","",VLOOKUP($F1172,Tabla5[],2,1))</f>
        <v/>
      </c>
    </row>
    <row r="1173" spans="6:7" x14ac:dyDescent="0.2">
      <c r="F1173" s="28" t="str">
        <f>IF($B1173="","",SUMIFS($E$4:E1173,$B$4:B1173,$B1173)/SUMIFS($E$4:$E$1048576,$B$4:$B$1048576,$B1173))</f>
        <v/>
      </c>
      <c r="G1173" s="2" t="str">
        <f>IF($C1173="","",VLOOKUP($F1173,Tabla5[],2,1))</f>
        <v/>
      </c>
    </row>
    <row r="1174" spans="6:7" x14ac:dyDescent="0.2">
      <c r="F1174" s="28" t="str">
        <f>IF($B1174="","",SUMIFS($E$4:E1174,$B$4:B1174,$B1174)/SUMIFS($E$4:$E$1048576,$B$4:$B$1048576,$B1174))</f>
        <v/>
      </c>
      <c r="G1174" s="2" t="str">
        <f>IF($C1174="","",VLOOKUP($F1174,Tabla5[],2,1))</f>
        <v/>
      </c>
    </row>
    <row r="1175" spans="6:7" x14ac:dyDescent="0.2">
      <c r="F1175" s="28" t="str">
        <f>IF($B1175="","",SUMIFS($E$4:E1175,$B$4:B1175,$B1175)/SUMIFS($E$4:$E$1048576,$B$4:$B$1048576,$B1175))</f>
        <v/>
      </c>
      <c r="G1175" s="2" t="str">
        <f>IF($C1175="","",VLOOKUP($F1175,Tabla5[],2,1))</f>
        <v/>
      </c>
    </row>
    <row r="1176" spans="6:7" x14ac:dyDescent="0.2">
      <c r="F1176" s="28" t="str">
        <f>IF($B1176="","",SUMIFS($E$4:E1176,$B$4:B1176,$B1176)/SUMIFS($E$4:$E$1048576,$B$4:$B$1048576,$B1176))</f>
        <v/>
      </c>
      <c r="G1176" s="2" t="str">
        <f>IF($C1176="","",VLOOKUP($F1176,Tabla5[],2,1))</f>
        <v/>
      </c>
    </row>
    <row r="1177" spans="6:7" x14ac:dyDescent="0.2">
      <c r="F1177" s="28" t="str">
        <f>IF($B1177="","",SUMIFS($E$4:E1177,$B$4:B1177,$B1177)/SUMIFS($E$4:$E$1048576,$B$4:$B$1048576,$B1177))</f>
        <v/>
      </c>
      <c r="G1177" s="2" t="str">
        <f>IF($C1177="","",VLOOKUP($F1177,Tabla5[],2,1))</f>
        <v/>
      </c>
    </row>
    <row r="1178" spans="6:7" x14ac:dyDescent="0.2">
      <c r="F1178" s="28" t="str">
        <f>IF($B1178="","",SUMIFS($E$4:E1178,$B$4:B1178,$B1178)/SUMIFS($E$4:$E$1048576,$B$4:$B$1048576,$B1178))</f>
        <v/>
      </c>
      <c r="G1178" s="2" t="str">
        <f>IF($C1178="","",VLOOKUP($F1178,Tabla5[],2,1))</f>
        <v/>
      </c>
    </row>
    <row r="1179" spans="6:7" x14ac:dyDescent="0.2">
      <c r="F1179" s="28" t="str">
        <f>IF($B1179="","",SUMIFS($E$4:E1179,$B$4:B1179,$B1179)/SUMIFS($E$4:$E$1048576,$B$4:$B$1048576,$B1179))</f>
        <v/>
      </c>
      <c r="G1179" s="2" t="str">
        <f>IF($C1179="","",VLOOKUP($F1179,Tabla5[],2,1))</f>
        <v/>
      </c>
    </row>
    <row r="1180" spans="6:7" x14ac:dyDescent="0.2">
      <c r="F1180" s="28" t="str">
        <f>IF($B1180="","",SUMIFS($E$4:E1180,$B$4:B1180,$B1180)/SUMIFS($E$4:$E$1048576,$B$4:$B$1048576,$B1180))</f>
        <v/>
      </c>
      <c r="G1180" s="2" t="str">
        <f>IF($C1180="","",VLOOKUP($F1180,Tabla5[],2,1))</f>
        <v/>
      </c>
    </row>
    <row r="1181" spans="6:7" x14ac:dyDescent="0.2">
      <c r="F1181" s="28" t="str">
        <f>IF($B1181="","",SUMIFS($E$4:E1181,$B$4:B1181,$B1181)/SUMIFS($E$4:$E$1048576,$B$4:$B$1048576,$B1181))</f>
        <v/>
      </c>
      <c r="G1181" s="2" t="str">
        <f>IF($C1181="","",VLOOKUP($F1181,Tabla5[],2,1))</f>
        <v/>
      </c>
    </row>
    <row r="1182" spans="6:7" x14ac:dyDescent="0.2">
      <c r="F1182" s="28" t="str">
        <f>IF($B1182="","",SUMIFS($E$4:E1182,$B$4:B1182,$B1182)/SUMIFS($E$4:$E$1048576,$B$4:$B$1048576,$B1182))</f>
        <v/>
      </c>
      <c r="G1182" s="2" t="str">
        <f>IF($C1182="","",VLOOKUP($F1182,Tabla5[],2,1))</f>
        <v/>
      </c>
    </row>
    <row r="1183" spans="6:7" x14ac:dyDescent="0.2">
      <c r="F1183" s="28" t="str">
        <f>IF($B1183="","",SUMIFS($E$4:E1183,$B$4:B1183,$B1183)/SUMIFS($E$4:$E$1048576,$B$4:$B$1048576,$B1183))</f>
        <v/>
      </c>
      <c r="G1183" s="2" t="str">
        <f>IF($C1183="","",VLOOKUP($F1183,Tabla5[],2,1))</f>
        <v/>
      </c>
    </row>
    <row r="1184" spans="6:7" x14ac:dyDescent="0.2">
      <c r="F1184" s="28" t="str">
        <f>IF($B1184="","",SUMIFS($E$4:E1184,$B$4:B1184,$B1184)/SUMIFS($E$4:$E$1048576,$B$4:$B$1048576,$B1184))</f>
        <v/>
      </c>
      <c r="G1184" s="2" t="str">
        <f>IF($C1184="","",VLOOKUP($F1184,Tabla5[],2,1))</f>
        <v/>
      </c>
    </row>
    <row r="1185" spans="6:7" x14ac:dyDescent="0.2">
      <c r="F1185" s="28" t="str">
        <f>IF($B1185="","",SUMIFS($E$4:E1185,$B$4:B1185,$B1185)/SUMIFS($E$4:$E$1048576,$B$4:$B$1048576,$B1185))</f>
        <v/>
      </c>
      <c r="G1185" s="2" t="str">
        <f>IF($C1185="","",VLOOKUP($F1185,Tabla5[],2,1))</f>
        <v/>
      </c>
    </row>
    <row r="1186" spans="6:7" x14ac:dyDescent="0.2">
      <c r="F1186" s="28" t="str">
        <f>IF($B1186="","",SUMIFS($E$4:E1186,$B$4:B1186,$B1186)/SUMIFS($E$4:$E$1048576,$B$4:$B$1048576,$B1186))</f>
        <v/>
      </c>
      <c r="G1186" s="2" t="str">
        <f>IF($C1186="","",VLOOKUP($F1186,Tabla5[],2,1))</f>
        <v/>
      </c>
    </row>
    <row r="1187" spans="6:7" x14ac:dyDescent="0.2">
      <c r="F1187" s="28" t="str">
        <f>IF($B1187="","",SUMIFS($E$4:E1187,$B$4:B1187,$B1187)/SUMIFS($E$4:$E$1048576,$B$4:$B$1048576,$B1187))</f>
        <v/>
      </c>
      <c r="G1187" s="2" t="str">
        <f>IF($C1187="","",VLOOKUP($F1187,Tabla5[],2,1))</f>
        <v/>
      </c>
    </row>
    <row r="1188" spans="6:7" x14ac:dyDescent="0.2">
      <c r="F1188" s="28" t="str">
        <f>IF($B1188="","",SUMIFS($E$4:E1188,$B$4:B1188,$B1188)/SUMIFS($E$4:$E$1048576,$B$4:$B$1048576,$B1188))</f>
        <v/>
      </c>
      <c r="G1188" s="2" t="str">
        <f>IF($C1188="","",VLOOKUP($F1188,Tabla5[],2,1))</f>
        <v/>
      </c>
    </row>
    <row r="1189" spans="6:7" x14ac:dyDescent="0.2">
      <c r="F1189" s="28" t="str">
        <f>IF($B1189="","",SUMIFS($E$4:E1189,$B$4:B1189,$B1189)/SUMIFS($E$4:$E$1048576,$B$4:$B$1048576,$B1189))</f>
        <v/>
      </c>
      <c r="G1189" s="2" t="str">
        <f>IF($C1189="","",VLOOKUP($F1189,Tabla5[],2,1))</f>
        <v/>
      </c>
    </row>
    <row r="1190" spans="6:7" x14ac:dyDescent="0.2">
      <c r="F1190" s="28" t="str">
        <f>IF($B1190="","",SUMIFS($E$4:E1190,$B$4:B1190,$B1190)/SUMIFS($E$4:$E$1048576,$B$4:$B$1048576,$B1190))</f>
        <v/>
      </c>
      <c r="G1190" s="2" t="str">
        <f>IF($C1190="","",VLOOKUP($F1190,Tabla5[],2,1))</f>
        <v/>
      </c>
    </row>
    <row r="1191" spans="6:7" x14ac:dyDescent="0.2">
      <c r="F1191" s="28" t="str">
        <f>IF($B1191="","",SUMIFS($E$4:E1191,$B$4:B1191,$B1191)/SUMIFS($E$4:$E$1048576,$B$4:$B$1048576,$B1191))</f>
        <v/>
      </c>
      <c r="G1191" s="2" t="str">
        <f>IF($C1191="","",VLOOKUP($F1191,Tabla5[],2,1))</f>
        <v/>
      </c>
    </row>
    <row r="1192" spans="6:7" x14ac:dyDescent="0.2">
      <c r="F1192" s="28" t="str">
        <f>IF($B1192="","",SUMIFS($E$4:E1192,$B$4:B1192,$B1192)/SUMIFS($E$4:$E$1048576,$B$4:$B$1048576,$B1192))</f>
        <v/>
      </c>
      <c r="G1192" s="2" t="str">
        <f>IF($C1192="","",VLOOKUP($F1192,Tabla5[],2,1))</f>
        <v/>
      </c>
    </row>
    <row r="1193" spans="6:7" x14ac:dyDescent="0.2">
      <c r="F1193" s="28" t="str">
        <f>IF($B1193="","",SUMIFS($E$4:E1193,$B$4:B1193,$B1193)/SUMIFS($E$4:$E$1048576,$B$4:$B$1048576,$B1193))</f>
        <v/>
      </c>
      <c r="G1193" s="2" t="str">
        <f>IF($C1193="","",VLOOKUP($F1193,Tabla5[],2,1))</f>
        <v/>
      </c>
    </row>
    <row r="1194" spans="6:7" x14ac:dyDescent="0.2">
      <c r="F1194" s="28" t="str">
        <f>IF($B1194="","",SUMIFS($E$4:E1194,$B$4:B1194,$B1194)/SUMIFS($E$4:$E$1048576,$B$4:$B$1048576,$B1194))</f>
        <v/>
      </c>
      <c r="G1194" s="2" t="str">
        <f>IF($C1194="","",VLOOKUP($F1194,Tabla5[],2,1))</f>
        <v/>
      </c>
    </row>
    <row r="1195" spans="6:7" x14ac:dyDescent="0.2">
      <c r="F1195" s="28" t="str">
        <f>IF($B1195="","",SUMIFS($E$4:E1195,$B$4:B1195,$B1195)/SUMIFS($E$4:$E$1048576,$B$4:$B$1048576,$B1195))</f>
        <v/>
      </c>
      <c r="G1195" s="2" t="str">
        <f>IF($C1195="","",VLOOKUP($F1195,Tabla5[],2,1))</f>
        <v/>
      </c>
    </row>
    <row r="1196" spans="6:7" x14ac:dyDescent="0.2">
      <c r="F1196" s="28" t="str">
        <f>IF($B1196="","",SUMIFS($E$4:E1196,$B$4:B1196,$B1196)/SUMIFS($E$4:$E$1048576,$B$4:$B$1048576,$B1196))</f>
        <v/>
      </c>
      <c r="G1196" s="2" t="str">
        <f>IF($C1196="","",VLOOKUP($F1196,Tabla5[],2,1))</f>
        <v/>
      </c>
    </row>
    <row r="1197" spans="6:7" x14ac:dyDescent="0.2">
      <c r="F1197" s="28" t="str">
        <f>IF($B1197="","",SUMIFS($E$4:E1197,$B$4:B1197,$B1197)/SUMIFS($E$4:$E$1048576,$B$4:$B$1048576,$B1197))</f>
        <v/>
      </c>
      <c r="G1197" s="2" t="str">
        <f>IF($C1197="","",VLOOKUP($F1197,Tabla5[],2,1))</f>
        <v/>
      </c>
    </row>
    <row r="1198" spans="6:7" x14ac:dyDescent="0.2">
      <c r="F1198" s="28" t="str">
        <f>IF($B1198="","",SUMIFS($E$4:E1198,$B$4:B1198,$B1198)/SUMIFS($E$4:$E$1048576,$B$4:$B$1048576,$B1198))</f>
        <v/>
      </c>
      <c r="G1198" s="2" t="str">
        <f>IF($C1198="","",VLOOKUP($F1198,Tabla5[],2,1))</f>
        <v/>
      </c>
    </row>
    <row r="1199" spans="6:7" x14ac:dyDescent="0.2">
      <c r="F1199" s="28" t="str">
        <f>IF($B1199="","",SUMIFS($E$4:E1199,$B$4:B1199,$B1199)/SUMIFS($E$4:$E$1048576,$B$4:$B$1048576,$B1199))</f>
        <v/>
      </c>
      <c r="G1199" s="2" t="str">
        <f>IF($C1199="","",VLOOKUP($F1199,Tabla5[],2,1))</f>
        <v/>
      </c>
    </row>
    <row r="1200" spans="6:7" x14ac:dyDescent="0.2">
      <c r="F1200" s="28" t="str">
        <f>IF($B1200="","",SUMIFS($E$4:E1200,$B$4:B1200,$B1200)/SUMIFS($E$4:$E$1048576,$B$4:$B$1048576,$B1200))</f>
        <v/>
      </c>
      <c r="G1200" s="2" t="str">
        <f>IF($C1200="","",VLOOKUP($F1200,Tabla5[],2,1))</f>
        <v/>
      </c>
    </row>
    <row r="1201" spans="6:7" x14ac:dyDescent="0.2">
      <c r="F1201" s="28" t="str">
        <f>IF($B1201="","",SUMIFS($E$4:E1201,$B$4:B1201,$B1201)/SUMIFS($E$4:$E$1048576,$B$4:$B$1048576,$B1201))</f>
        <v/>
      </c>
      <c r="G1201" s="2" t="str">
        <f>IF($C1201="","",VLOOKUP($F1201,Tabla5[],2,1))</f>
        <v/>
      </c>
    </row>
    <row r="1202" spans="6:7" x14ac:dyDescent="0.2">
      <c r="F1202" s="28" t="str">
        <f>IF($B1202="","",SUMIFS($E$4:E1202,$B$4:B1202,$B1202)/SUMIFS($E$4:$E$1048576,$B$4:$B$1048576,$B1202))</f>
        <v/>
      </c>
      <c r="G1202" s="2" t="str">
        <f>IF($C1202="","",VLOOKUP($F1202,Tabla5[],2,1))</f>
        <v/>
      </c>
    </row>
    <row r="1203" spans="6:7" x14ac:dyDescent="0.2">
      <c r="F1203" s="28" t="str">
        <f>IF($B1203="","",SUMIFS($E$4:E1203,$B$4:B1203,$B1203)/SUMIFS($E$4:$E$1048576,$B$4:$B$1048576,$B1203))</f>
        <v/>
      </c>
      <c r="G1203" s="2" t="str">
        <f>IF($C1203="","",VLOOKUP($F1203,Tabla5[],2,1))</f>
        <v/>
      </c>
    </row>
    <row r="1204" spans="6:7" x14ac:dyDescent="0.2">
      <c r="F1204" s="28" t="str">
        <f>IF($B1204="","",SUMIFS($E$4:E1204,$B$4:B1204,$B1204)/SUMIFS($E$4:$E$1048576,$B$4:$B$1048576,$B1204))</f>
        <v/>
      </c>
      <c r="G1204" s="2" t="str">
        <f>IF($C1204="","",VLOOKUP($F1204,Tabla5[],2,1))</f>
        <v/>
      </c>
    </row>
    <row r="1205" spans="6:7" x14ac:dyDescent="0.2">
      <c r="F1205" s="28" t="str">
        <f>IF($B1205="","",SUMIFS($E$4:E1205,$B$4:B1205,$B1205)/SUMIFS($E$4:$E$1048576,$B$4:$B$1048576,$B1205))</f>
        <v/>
      </c>
      <c r="G1205" s="2" t="str">
        <f>IF($C1205="","",VLOOKUP($F1205,Tabla5[],2,1))</f>
        <v/>
      </c>
    </row>
    <row r="1206" spans="6:7" x14ac:dyDescent="0.2">
      <c r="F1206" s="28" t="str">
        <f>IF($B1206="","",SUMIFS($E$4:E1206,$B$4:B1206,$B1206)/SUMIFS($E$4:$E$1048576,$B$4:$B$1048576,$B1206))</f>
        <v/>
      </c>
      <c r="G1206" s="2" t="str">
        <f>IF($C1206="","",VLOOKUP($F1206,Tabla5[],2,1))</f>
        <v/>
      </c>
    </row>
    <row r="1207" spans="6:7" x14ac:dyDescent="0.2">
      <c r="F1207" s="28" t="str">
        <f>IF($B1207="","",SUMIFS($E$4:E1207,$B$4:B1207,$B1207)/SUMIFS($E$4:$E$1048576,$B$4:$B$1048576,$B1207))</f>
        <v/>
      </c>
      <c r="G1207" s="2" t="str">
        <f>IF($C1207="","",VLOOKUP($F1207,Tabla5[],2,1))</f>
        <v/>
      </c>
    </row>
    <row r="1208" spans="6:7" x14ac:dyDescent="0.2">
      <c r="F1208" s="28" t="str">
        <f>IF($B1208="","",SUMIFS($E$4:E1208,$B$4:B1208,$B1208)/SUMIFS($E$4:$E$1048576,$B$4:$B$1048576,$B1208))</f>
        <v/>
      </c>
      <c r="G1208" s="2" t="str">
        <f>IF($C1208="","",VLOOKUP($F1208,Tabla5[],2,1))</f>
        <v/>
      </c>
    </row>
    <row r="1209" spans="6:7" x14ac:dyDescent="0.2">
      <c r="F1209" s="28" t="str">
        <f>IF($B1209="","",SUMIFS($E$4:E1209,$B$4:B1209,$B1209)/SUMIFS($E$4:$E$1048576,$B$4:$B$1048576,$B1209))</f>
        <v/>
      </c>
      <c r="G1209" s="2" t="str">
        <f>IF($C1209="","",VLOOKUP($F1209,Tabla5[],2,1))</f>
        <v/>
      </c>
    </row>
    <row r="1210" spans="6:7" x14ac:dyDescent="0.2">
      <c r="F1210" s="28" t="str">
        <f>IF($B1210="","",SUMIFS($E$4:E1210,$B$4:B1210,$B1210)/SUMIFS($E$4:$E$1048576,$B$4:$B$1048576,$B1210))</f>
        <v/>
      </c>
      <c r="G1210" s="2" t="str">
        <f>IF($C1210="","",VLOOKUP($F1210,Tabla5[],2,1))</f>
        <v/>
      </c>
    </row>
    <row r="1211" spans="6:7" x14ac:dyDescent="0.2">
      <c r="F1211" s="28" t="str">
        <f>IF($B1211="","",SUMIFS($E$4:E1211,$B$4:B1211,$B1211)/SUMIFS($E$4:$E$1048576,$B$4:$B$1048576,$B1211))</f>
        <v/>
      </c>
      <c r="G1211" s="2" t="str">
        <f>IF($C1211="","",VLOOKUP($F1211,Tabla5[],2,1))</f>
        <v/>
      </c>
    </row>
    <row r="1212" spans="6:7" x14ac:dyDescent="0.2">
      <c r="F1212" s="28" t="str">
        <f>IF($B1212="","",SUMIFS($E$4:E1212,$B$4:B1212,$B1212)/SUMIFS($E$4:$E$1048576,$B$4:$B$1048576,$B1212))</f>
        <v/>
      </c>
      <c r="G1212" s="2" t="str">
        <f>IF($C1212="","",VLOOKUP($F1212,Tabla5[],2,1))</f>
        <v/>
      </c>
    </row>
    <row r="1213" spans="6:7" x14ac:dyDescent="0.2">
      <c r="F1213" s="28" t="str">
        <f>IF($B1213="","",SUMIFS($E$4:E1213,$B$4:B1213,$B1213)/SUMIFS($E$4:$E$1048576,$B$4:$B$1048576,$B1213))</f>
        <v/>
      </c>
      <c r="G1213" s="2" t="str">
        <f>IF($C1213="","",VLOOKUP($F1213,Tabla5[],2,1))</f>
        <v/>
      </c>
    </row>
    <row r="1214" spans="6:7" x14ac:dyDescent="0.2">
      <c r="F1214" s="28" t="str">
        <f>IF($B1214="","",SUMIFS($E$4:E1214,$B$4:B1214,$B1214)/SUMIFS($E$4:$E$1048576,$B$4:$B$1048576,$B1214))</f>
        <v/>
      </c>
      <c r="G1214" s="2" t="str">
        <f>IF($C1214="","",VLOOKUP($F1214,Tabla5[],2,1))</f>
        <v/>
      </c>
    </row>
    <row r="1215" spans="6:7" x14ac:dyDescent="0.2">
      <c r="F1215" s="28" t="str">
        <f>IF($B1215="","",SUMIFS($E$4:E1215,$B$4:B1215,$B1215)/SUMIFS($E$4:$E$1048576,$B$4:$B$1048576,$B1215))</f>
        <v/>
      </c>
      <c r="G1215" s="2" t="str">
        <f>IF($C1215="","",VLOOKUP($F1215,Tabla5[],2,1))</f>
        <v/>
      </c>
    </row>
    <row r="1216" spans="6:7" x14ac:dyDescent="0.2">
      <c r="F1216" s="28" t="str">
        <f>IF($B1216="","",SUMIFS($E$4:E1216,$B$4:B1216,$B1216)/SUMIFS($E$4:$E$1048576,$B$4:$B$1048576,$B1216))</f>
        <v/>
      </c>
      <c r="G1216" s="2" t="str">
        <f>IF($C1216="","",VLOOKUP($F1216,Tabla5[],2,1))</f>
        <v/>
      </c>
    </row>
    <row r="1217" spans="6:7" x14ac:dyDescent="0.2">
      <c r="F1217" s="28" t="str">
        <f>IF($B1217="","",SUMIFS($E$4:E1217,$B$4:B1217,$B1217)/SUMIFS($E$4:$E$1048576,$B$4:$B$1048576,$B1217))</f>
        <v/>
      </c>
      <c r="G1217" s="2" t="str">
        <f>IF($C1217="","",VLOOKUP($F1217,Tabla5[],2,1))</f>
        <v/>
      </c>
    </row>
    <row r="1218" spans="6:7" x14ac:dyDescent="0.2">
      <c r="F1218" s="28" t="str">
        <f>IF($B1218="","",SUMIFS($E$4:E1218,$B$4:B1218,$B1218)/SUMIFS($E$4:$E$1048576,$B$4:$B$1048576,$B1218))</f>
        <v/>
      </c>
      <c r="G1218" s="2" t="str">
        <f>IF($C1218="","",VLOOKUP($F1218,Tabla5[],2,1))</f>
        <v/>
      </c>
    </row>
    <row r="1219" spans="6:7" x14ac:dyDescent="0.2">
      <c r="F1219" s="28" t="str">
        <f>IF($B1219="","",SUMIFS($E$4:E1219,$B$4:B1219,$B1219)/SUMIFS($E$4:$E$1048576,$B$4:$B$1048576,$B1219))</f>
        <v/>
      </c>
      <c r="G1219" s="2" t="str">
        <f>IF($C1219="","",VLOOKUP($F1219,Tabla5[],2,1))</f>
        <v/>
      </c>
    </row>
    <row r="1220" spans="6:7" x14ac:dyDescent="0.2">
      <c r="F1220" s="28" t="str">
        <f>IF($B1220="","",SUMIFS($E$4:E1220,$B$4:B1220,$B1220)/SUMIFS($E$4:$E$1048576,$B$4:$B$1048576,$B1220))</f>
        <v/>
      </c>
      <c r="G1220" s="2" t="str">
        <f>IF($C1220="","",VLOOKUP($F1220,Tabla5[],2,1))</f>
        <v/>
      </c>
    </row>
    <row r="1221" spans="6:7" x14ac:dyDescent="0.2">
      <c r="F1221" s="28" t="str">
        <f>IF($B1221="","",SUMIFS($E$4:E1221,$B$4:B1221,$B1221)/SUMIFS($E$4:$E$1048576,$B$4:$B$1048576,$B1221))</f>
        <v/>
      </c>
      <c r="G1221" s="2" t="str">
        <f>IF($C1221="","",VLOOKUP($F1221,Tabla5[],2,1))</f>
        <v/>
      </c>
    </row>
    <row r="1222" spans="6:7" x14ac:dyDescent="0.2">
      <c r="F1222" s="28" t="str">
        <f>IF($B1222="","",SUMIFS($E$4:E1222,$B$4:B1222,$B1222)/SUMIFS($E$4:$E$1048576,$B$4:$B$1048576,$B1222))</f>
        <v/>
      </c>
      <c r="G1222" s="2" t="str">
        <f>IF($C1222="","",VLOOKUP($F1222,Tabla5[],2,1))</f>
        <v/>
      </c>
    </row>
    <row r="1223" spans="6:7" x14ac:dyDescent="0.2">
      <c r="F1223" s="28" t="str">
        <f>IF($B1223="","",SUMIFS($E$4:E1223,$B$4:B1223,$B1223)/SUMIFS($E$4:$E$1048576,$B$4:$B$1048576,$B1223))</f>
        <v/>
      </c>
      <c r="G1223" s="2" t="str">
        <f>IF($C1223="","",VLOOKUP($F1223,Tabla5[],2,1))</f>
        <v/>
      </c>
    </row>
    <row r="1224" spans="6:7" x14ac:dyDescent="0.2">
      <c r="F1224" s="28" t="str">
        <f>IF($B1224="","",SUMIFS($E$4:E1224,$B$4:B1224,$B1224)/SUMIFS($E$4:$E$1048576,$B$4:$B$1048576,$B1224))</f>
        <v/>
      </c>
      <c r="G1224" s="2" t="str">
        <f>IF($C1224="","",VLOOKUP($F1224,Tabla5[],2,1))</f>
        <v/>
      </c>
    </row>
    <row r="1225" spans="6:7" x14ac:dyDescent="0.2">
      <c r="F1225" s="28" t="str">
        <f>IF($B1225="","",SUMIFS($E$4:E1225,$B$4:B1225,$B1225)/SUMIFS($E$4:$E$1048576,$B$4:$B$1048576,$B1225))</f>
        <v/>
      </c>
      <c r="G1225" s="2" t="str">
        <f>IF($C1225="","",VLOOKUP($F1225,Tabla5[],2,1))</f>
        <v/>
      </c>
    </row>
    <row r="1226" spans="6:7" x14ac:dyDescent="0.2">
      <c r="F1226" s="28" t="str">
        <f>IF($B1226="","",SUMIFS($E$4:E1226,$B$4:B1226,$B1226)/SUMIFS($E$4:$E$1048576,$B$4:$B$1048576,$B1226))</f>
        <v/>
      </c>
      <c r="G1226" s="2" t="str">
        <f>IF($C1226="","",VLOOKUP($F1226,Tabla5[],2,1))</f>
        <v/>
      </c>
    </row>
    <row r="1227" spans="6:7" x14ac:dyDescent="0.2">
      <c r="F1227" s="28" t="str">
        <f>IF($B1227="","",SUMIFS($E$4:E1227,$B$4:B1227,$B1227)/SUMIFS($E$4:$E$1048576,$B$4:$B$1048576,$B1227))</f>
        <v/>
      </c>
      <c r="G1227" s="2" t="str">
        <f>IF($C1227="","",VLOOKUP($F1227,Tabla5[],2,1))</f>
        <v/>
      </c>
    </row>
    <row r="1228" spans="6:7" x14ac:dyDescent="0.2">
      <c r="F1228" s="28" t="str">
        <f>IF($B1228="","",SUMIFS($E$4:E1228,$B$4:B1228,$B1228)/SUMIFS($E$4:$E$1048576,$B$4:$B$1048576,$B1228))</f>
        <v/>
      </c>
      <c r="G1228" s="2" t="str">
        <f>IF($C1228="","",VLOOKUP($F1228,Tabla5[],2,1))</f>
        <v/>
      </c>
    </row>
    <row r="1229" spans="6:7" x14ac:dyDescent="0.2">
      <c r="F1229" s="28" t="str">
        <f>IF($B1229="","",SUMIFS($E$4:E1229,$B$4:B1229,$B1229)/SUMIFS($E$4:$E$1048576,$B$4:$B$1048576,$B1229))</f>
        <v/>
      </c>
      <c r="G1229" s="2" t="str">
        <f>IF($C1229="","",VLOOKUP($F1229,Tabla5[],2,1))</f>
        <v/>
      </c>
    </row>
    <row r="1230" spans="6:7" x14ac:dyDescent="0.2">
      <c r="F1230" s="28" t="str">
        <f>IF($B1230="","",SUMIFS($E$4:E1230,$B$4:B1230,$B1230)/SUMIFS($E$4:$E$1048576,$B$4:$B$1048576,$B1230))</f>
        <v/>
      </c>
      <c r="G1230" s="2" t="str">
        <f>IF($C1230="","",VLOOKUP($F1230,Tabla5[],2,1))</f>
        <v/>
      </c>
    </row>
    <row r="1231" spans="6:7" x14ac:dyDescent="0.2">
      <c r="F1231" s="28" t="str">
        <f>IF($B1231="","",SUMIFS($E$4:E1231,$B$4:B1231,$B1231)/SUMIFS($E$4:$E$1048576,$B$4:$B$1048576,$B1231))</f>
        <v/>
      </c>
      <c r="G1231" s="2" t="str">
        <f>IF($C1231="","",VLOOKUP($F1231,Tabla5[],2,1))</f>
        <v/>
      </c>
    </row>
    <row r="1232" spans="6:7" x14ac:dyDescent="0.2">
      <c r="F1232" s="28" t="str">
        <f>IF($B1232="","",SUMIFS($E$4:E1232,$B$4:B1232,$B1232)/SUMIFS($E$4:$E$1048576,$B$4:$B$1048576,$B1232))</f>
        <v/>
      </c>
      <c r="G1232" s="2" t="str">
        <f>IF($C1232="","",VLOOKUP($F1232,Tabla5[],2,1))</f>
        <v/>
      </c>
    </row>
    <row r="1233" spans="6:7" x14ac:dyDescent="0.2">
      <c r="F1233" s="28" t="str">
        <f>IF($B1233="","",SUMIFS($E$4:E1233,$B$4:B1233,$B1233)/SUMIFS($E$4:$E$1048576,$B$4:$B$1048576,$B1233))</f>
        <v/>
      </c>
      <c r="G1233" s="2" t="str">
        <f>IF($C1233="","",VLOOKUP($F1233,Tabla5[],2,1))</f>
        <v/>
      </c>
    </row>
    <row r="1234" spans="6:7" x14ac:dyDescent="0.2">
      <c r="F1234" s="28" t="str">
        <f>IF($B1234="","",SUMIFS($E$4:E1234,$B$4:B1234,$B1234)/SUMIFS($E$4:$E$1048576,$B$4:$B$1048576,$B1234))</f>
        <v/>
      </c>
      <c r="G1234" s="2" t="str">
        <f>IF($C1234="","",VLOOKUP($F1234,Tabla5[],2,1))</f>
        <v/>
      </c>
    </row>
    <row r="1235" spans="6:7" x14ac:dyDescent="0.2">
      <c r="F1235" s="28" t="str">
        <f>IF($B1235="","",SUMIFS($E$4:E1235,$B$4:B1235,$B1235)/SUMIFS($E$4:$E$1048576,$B$4:$B$1048576,$B1235))</f>
        <v/>
      </c>
      <c r="G1235" s="2" t="str">
        <f>IF($C1235="","",VLOOKUP($F1235,Tabla5[],2,1))</f>
        <v/>
      </c>
    </row>
    <row r="1236" spans="6:7" x14ac:dyDescent="0.2">
      <c r="F1236" s="28" t="str">
        <f>IF($B1236="","",SUMIFS($E$4:E1236,$B$4:B1236,$B1236)/SUMIFS($E$4:$E$1048576,$B$4:$B$1048576,$B1236))</f>
        <v/>
      </c>
      <c r="G1236" s="2" t="str">
        <f>IF($C1236="","",VLOOKUP($F1236,Tabla5[],2,1))</f>
        <v/>
      </c>
    </row>
    <row r="1237" spans="6:7" x14ac:dyDescent="0.2">
      <c r="F1237" s="28" t="str">
        <f>IF($B1237="","",SUMIFS($E$4:E1237,$B$4:B1237,$B1237)/SUMIFS($E$4:$E$1048576,$B$4:$B$1048576,$B1237))</f>
        <v/>
      </c>
      <c r="G1237" s="2" t="str">
        <f>IF($C1237="","",VLOOKUP($F1237,Tabla5[],2,1))</f>
        <v/>
      </c>
    </row>
    <row r="1238" spans="6:7" x14ac:dyDescent="0.2">
      <c r="F1238" s="28" t="str">
        <f>IF($B1238="","",SUMIFS($E$4:E1238,$B$4:B1238,$B1238)/SUMIFS($E$4:$E$1048576,$B$4:$B$1048576,$B1238))</f>
        <v/>
      </c>
      <c r="G1238" s="2" t="str">
        <f>IF($C1238="","",VLOOKUP($F1238,Tabla5[],2,1))</f>
        <v/>
      </c>
    </row>
    <row r="1239" spans="6:7" x14ac:dyDescent="0.2">
      <c r="F1239" s="28" t="str">
        <f>IF($B1239="","",SUMIFS($E$4:E1239,$B$4:B1239,$B1239)/SUMIFS($E$4:$E$1048576,$B$4:$B$1048576,$B1239))</f>
        <v/>
      </c>
      <c r="G1239" s="2" t="str">
        <f>IF($C1239="","",VLOOKUP($F1239,Tabla5[],2,1))</f>
        <v/>
      </c>
    </row>
    <row r="1240" spans="6:7" x14ac:dyDescent="0.2">
      <c r="F1240" s="28" t="str">
        <f>IF($B1240="","",SUMIFS($E$4:E1240,$B$4:B1240,$B1240)/SUMIFS($E$4:$E$1048576,$B$4:$B$1048576,$B1240))</f>
        <v/>
      </c>
      <c r="G1240" s="2" t="str">
        <f>IF($C1240="","",VLOOKUP($F1240,Tabla5[],2,1))</f>
        <v/>
      </c>
    </row>
    <row r="1241" spans="6:7" x14ac:dyDescent="0.2">
      <c r="F1241" s="28" t="str">
        <f>IF($B1241="","",SUMIFS($E$4:E1241,$B$4:B1241,$B1241)/SUMIFS($E$4:$E$1048576,$B$4:$B$1048576,$B1241))</f>
        <v/>
      </c>
      <c r="G1241" s="2" t="str">
        <f>IF($C1241="","",VLOOKUP($F1241,Tabla5[],2,1))</f>
        <v/>
      </c>
    </row>
    <row r="1242" spans="6:7" x14ac:dyDescent="0.2">
      <c r="F1242" s="28" t="str">
        <f>IF($B1242="","",SUMIFS($E$4:E1242,$B$4:B1242,$B1242)/SUMIFS($E$4:$E$1048576,$B$4:$B$1048576,$B1242))</f>
        <v/>
      </c>
      <c r="G1242" s="2" t="str">
        <f>IF($C1242="","",VLOOKUP($F1242,Tabla5[],2,1))</f>
        <v/>
      </c>
    </row>
    <row r="1243" spans="6:7" x14ac:dyDescent="0.2">
      <c r="F1243" s="28" t="str">
        <f>IF($B1243="","",SUMIFS($E$4:E1243,$B$4:B1243,$B1243)/SUMIFS($E$4:$E$1048576,$B$4:$B$1048576,$B1243))</f>
        <v/>
      </c>
      <c r="G1243" s="2" t="str">
        <f>IF($C1243="","",VLOOKUP($F1243,Tabla5[],2,1))</f>
        <v/>
      </c>
    </row>
    <row r="1244" spans="6:7" x14ac:dyDescent="0.2">
      <c r="F1244" s="28" t="str">
        <f>IF($B1244="","",SUMIFS($E$4:E1244,$B$4:B1244,$B1244)/SUMIFS($E$4:$E$1048576,$B$4:$B$1048576,$B1244))</f>
        <v/>
      </c>
      <c r="G1244" s="2" t="str">
        <f>IF($C1244="","",VLOOKUP($F1244,Tabla5[],2,1))</f>
        <v/>
      </c>
    </row>
    <row r="1245" spans="6:7" x14ac:dyDescent="0.2">
      <c r="F1245" s="28" t="str">
        <f>IF($B1245="","",SUMIFS($E$4:E1245,$B$4:B1245,$B1245)/SUMIFS($E$4:$E$1048576,$B$4:$B$1048576,$B1245))</f>
        <v/>
      </c>
      <c r="G1245" s="2" t="str">
        <f>IF($C1245="","",VLOOKUP($F1245,Tabla5[],2,1))</f>
        <v/>
      </c>
    </row>
    <row r="1246" spans="6:7" x14ac:dyDescent="0.2">
      <c r="F1246" s="28" t="str">
        <f>IF($B1246="","",SUMIFS($E$4:E1246,$B$4:B1246,$B1246)/SUMIFS($E$4:$E$1048576,$B$4:$B$1048576,$B1246))</f>
        <v/>
      </c>
      <c r="G1246" s="2" t="str">
        <f>IF($C1246="","",VLOOKUP($F1246,Tabla5[],2,1))</f>
        <v/>
      </c>
    </row>
    <row r="1247" spans="6:7" x14ac:dyDescent="0.2">
      <c r="F1247" s="28" t="str">
        <f>IF($B1247="","",SUMIFS($E$4:E1247,$B$4:B1247,$B1247)/SUMIFS($E$4:$E$1048576,$B$4:$B$1048576,$B1247))</f>
        <v/>
      </c>
      <c r="G1247" s="2" t="str">
        <f>IF($C1247="","",VLOOKUP($F1247,Tabla5[],2,1))</f>
        <v/>
      </c>
    </row>
    <row r="1248" spans="6:7" x14ac:dyDescent="0.2">
      <c r="F1248" s="28" t="str">
        <f>IF($B1248="","",SUMIFS($E$4:E1248,$B$4:B1248,$B1248)/SUMIFS($E$4:$E$1048576,$B$4:$B$1048576,$B1248))</f>
        <v/>
      </c>
      <c r="G1248" s="2" t="str">
        <f>IF($C1248="","",VLOOKUP($F1248,Tabla5[],2,1))</f>
        <v/>
      </c>
    </row>
    <row r="1249" spans="6:7" x14ac:dyDescent="0.2">
      <c r="F1249" s="28" t="str">
        <f>IF($B1249="","",SUMIFS($E$4:E1249,$B$4:B1249,$B1249)/SUMIFS($E$4:$E$1048576,$B$4:$B$1048576,$B1249))</f>
        <v/>
      </c>
      <c r="G1249" s="2" t="str">
        <f>IF($C1249="","",VLOOKUP($F1249,Tabla5[],2,1))</f>
        <v/>
      </c>
    </row>
    <row r="1250" spans="6:7" x14ac:dyDescent="0.2">
      <c r="F1250" s="28" t="str">
        <f>IF($B1250="","",SUMIFS($E$4:E1250,$B$4:B1250,$B1250)/SUMIFS($E$4:$E$1048576,$B$4:$B$1048576,$B1250))</f>
        <v/>
      </c>
      <c r="G1250" s="2" t="str">
        <f>IF($C1250="","",VLOOKUP($F1250,Tabla5[],2,1))</f>
        <v/>
      </c>
    </row>
    <row r="1251" spans="6:7" x14ac:dyDescent="0.2">
      <c r="F1251" s="28" t="str">
        <f>IF($B1251="","",SUMIFS($E$4:E1251,$B$4:B1251,$B1251)/SUMIFS($E$4:$E$1048576,$B$4:$B$1048576,$B1251))</f>
        <v/>
      </c>
      <c r="G1251" s="2" t="str">
        <f>IF($C1251="","",VLOOKUP($F1251,Tabla5[],2,1))</f>
        <v/>
      </c>
    </row>
    <row r="1252" spans="6:7" x14ac:dyDescent="0.2">
      <c r="F1252" s="28" t="str">
        <f>IF($B1252="","",SUMIFS($E$4:E1252,$B$4:B1252,$B1252)/SUMIFS($E$4:$E$1048576,$B$4:$B$1048576,$B1252))</f>
        <v/>
      </c>
      <c r="G1252" s="2" t="str">
        <f>IF($C1252="","",VLOOKUP($F1252,Tabla5[],2,1))</f>
        <v/>
      </c>
    </row>
    <row r="1253" spans="6:7" x14ac:dyDescent="0.2">
      <c r="F1253" s="28" t="str">
        <f>IF($B1253="","",SUMIFS($E$4:E1253,$B$4:B1253,$B1253)/SUMIFS($E$4:$E$1048576,$B$4:$B$1048576,$B1253))</f>
        <v/>
      </c>
      <c r="G1253" s="2" t="str">
        <f>IF($C1253="","",VLOOKUP($F1253,Tabla5[],2,1))</f>
        <v/>
      </c>
    </row>
    <row r="1254" spans="6:7" x14ac:dyDescent="0.2">
      <c r="F1254" s="28" t="str">
        <f>IF($B1254="","",SUMIFS($E$4:E1254,$B$4:B1254,$B1254)/SUMIFS($E$4:$E$1048576,$B$4:$B$1048576,$B1254))</f>
        <v/>
      </c>
      <c r="G1254" s="2" t="str">
        <f>IF($C1254="","",VLOOKUP($F1254,Tabla5[],2,1))</f>
        <v/>
      </c>
    </row>
    <row r="1255" spans="6:7" x14ac:dyDescent="0.2">
      <c r="F1255" s="28" t="str">
        <f>IF($B1255="","",SUMIFS($E$4:E1255,$B$4:B1255,$B1255)/SUMIFS($E$4:$E$1048576,$B$4:$B$1048576,$B1255))</f>
        <v/>
      </c>
      <c r="G1255" s="2" t="str">
        <f>IF($C1255="","",VLOOKUP($F1255,Tabla5[],2,1))</f>
        <v/>
      </c>
    </row>
    <row r="1256" spans="6:7" x14ac:dyDescent="0.2">
      <c r="F1256" s="28" t="str">
        <f>IF($B1256="","",SUMIFS($E$4:E1256,$B$4:B1256,$B1256)/SUMIFS($E$4:$E$1048576,$B$4:$B$1048576,$B1256))</f>
        <v/>
      </c>
      <c r="G1256" s="2" t="str">
        <f>IF($C1256="","",VLOOKUP($F1256,Tabla5[],2,1))</f>
        <v/>
      </c>
    </row>
    <row r="1257" spans="6:7" x14ac:dyDescent="0.2">
      <c r="F1257" s="28" t="str">
        <f>IF($B1257="","",SUMIFS($E$4:E1257,$B$4:B1257,$B1257)/SUMIFS($E$4:$E$1048576,$B$4:$B$1048576,$B1257))</f>
        <v/>
      </c>
      <c r="G1257" s="2" t="str">
        <f>IF($C1257="","",VLOOKUP($F1257,Tabla5[],2,1))</f>
        <v/>
      </c>
    </row>
    <row r="1258" spans="6:7" x14ac:dyDescent="0.2">
      <c r="F1258" s="28" t="str">
        <f>IF($B1258="","",SUMIFS($E$4:E1258,$B$4:B1258,$B1258)/SUMIFS($E$4:$E$1048576,$B$4:$B$1048576,$B1258))</f>
        <v/>
      </c>
      <c r="G1258" s="2" t="str">
        <f>IF($C1258="","",VLOOKUP($F1258,Tabla5[],2,1))</f>
        <v/>
      </c>
    </row>
    <row r="1259" spans="6:7" x14ac:dyDescent="0.2">
      <c r="F1259" s="28" t="str">
        <f>IF($B1259="","",SUMIFS($E$4:E1259,$B$4:B1259,$B1259)/SUMIFS($E$4:$E$1048576,$B$4:$B$1048576,$B1259))</f>
        <v/>
      </c>
      <c r="G1259" s="2" t="str">
        <f>IF($C1259="","",VLOOKUP($F1259,Tabla5[],2,1))</f>
        <v/>
      </c>
    </row>
    <row r="1260" spans="6:7" x14ac:dyDescent="0.2">
      <c r="F1260" s="28" t="str">
        <f>IF($B1260="","",SUMIFS($E$4:E1260,$B$4:B1260,$B1260)/SUMIFS($E$4:$E$1048576,$B$4:$B$1048576,$B1260))</f>
        <v/>
      </c>
      <c r="G1260" s="2" t="str">
        <f>IF($C1260="","",VLOOKUP($F1260,Tabla5[],2,1))</f>
        <v/>
      </c>
    </row>
    <row r="1261" spans="6:7" x14ac:dyDescent="0.2">
      <c r="F1261" s="28" t="str">
        <f>IF($B1261="","",SUMIFS($E$4:E1261,$B$4:B1261,$B1261)/SUMIFS($E$4:$E$1048576,$B$4:$B$1048576,$B1261))</f>
        <v/>
      </c>
      <c r="G1261" s="2" t="str">
        <f>IF($C1261="","",VLOOKUP($F1261,Tabla5[],2,1))</f>
        <v/>
      </c>
    </row>
    <row r="1262" spans="6:7" x14ac:dyDescent="0.2">
      <c r="F1262" s="28" t="str">
        <f>IF($B1262="","",SUMIFS($E$4:E1262,$B$4:B1262,$B1262)/SUMIFS($E$4:$E$1048576,$B$4:$B$1048576,$B1262))</f>
        <v/>
      </c>
      <c r="G1262" s="2" t="str">
        <f>IF($C1262="","",VLOOKUP($F1262,Tabla5[],2,1))</f>
        <v/>
      </c>
    </row>
    <row r="1263" spans="6:7" x14ac:dyDescent="0.2">
      <c r="F1263" s="28" t="str">
        <f>IF($B1263="","",SUMIFS($E$4:E1263,$B$4:B1263,$B1263)/SUMIFS($E$4:$E$1048576,$B$4:$B$1048576,$B1263))</f>
        <v/>
      </c>
      <c r="G1263" s="2" t="str">
        <f>IF($C1263="","",VLOOKUP($F1263,Tabla5[],2,1))</f>
        <v/>
      </c>
    </row>
    <row r="1264" spans="6:7" x14ac:dyDescent="0.2">
      <c r="F1264" s="28" t="str">
        <f>IF($B1264="","",SUMIFS($E$4:E1264,$B$4:B1264,$B1264)/SUMIFS($E$4:$E$1048576,$B$4:$B$1048576,$B1264))</f>
        <v/>
      </c>
      <c r="G1264" s="2" t="str">
        <f>IF($C1264="","",VLOOKUP($F1264,Tabla5[],2,1))</f>
        <v/>
      </c>
    </row>
    <row r="1265" spans="6:7" x14ac:dyDescent="0.2">
      <c r="F1265" s="28" t="str">
        <f>IF($B1265="","",SUMIFS($E$4:E1265,$B$4:B1265,$B1265)/SUMIFS($E$4:$E$1048576,$B$4:$B$1048576,$B1265))</f>
        <v/>
      </c>
      <c r="G1265" s="2" t="str">
        <f>IF($C1265="","",VLOOKUP($F1265,Tabla5[],2,1))</f>
        <v/>
      </c>
    </row>
    <row r="1266" spans="6:7" x14ac:dyDescent="0.2">
      <c r="F1266" s="28" t="str">
        <f>IF($B1266="","",SUMIFS($E$4:E1266,$B$4:B1266,$B1266)/SUMIFS($E$4:$E$1048576,$B$4:$B$1048576,$B1266))</f>
        <v/>
      </c>
      <c r="G1266" s="2" t="str">
        <f>IF($C1266="","",VLOOKUP($F1266,Tabla5[],2,1))</f>
        <v/>
      </c>
    </row>
    <row r="1267" spans="6:7" x14ac:dyDescent="0.2">
      <c r="F1267" s="28" t="str">
        <f>IF($B1267="","",SUMIFS($E$4:E1267,$B$4:B1267,$B1267)/SUMIFS($E$4:$E$1048576,$B$4:$B$1048576,$B1267))</f>
        <v/>
      </c>
      <c r="G1267" s="2" t="str">
        <f>IF($C1267="","",VLOOKUP($F1267,Tabla5[],2,1))</f>
        <v/>
      </c>
    </row>
    <row r="1268" spans="6:7" x14ac:dyDescent="0.2">
      <c r="F1268" s="28" t="str">
        <f>IF($B1268="","",SUMIFS($E$4:E1268,$B$4:B1268,$B1268)/SUMIFS($E$4:$E$1048576,$B$4:$B$1048576,$B1268))</f>
        <v/>
      </c>
      <c r="G1268" s="2" t="str">
        <f>IF($C1268="","",VLOOKUP($F1268,Tabla5[],2,1))</f>
        <v/>
      </c>
    </row>
    <row r="1269" spans="6:7" x14ac:dyDescent="0.2">
      <c r="F1269" s="28" t="str">
        <f>IF($B1269="","",SUMIFS($E$4:E1269,$B$4:B1269,$B1269)/SUMIFS($E$4:$E$1048576,$B$4:$B$1048576,$B1269))</f>
        <v/>
      </c>
      <c r="G1269" s="2" t="str">
        <f>IF($C1269="","",VLOOKUP($F1269,Tabla5[],2,1))</f>
        <v/>
      </c>
    </row>
    <row r="1270" spans="6:7" x14ac:dyDescent="0.2">
      <c r="F1270" s="28" t="str">
        <f>IF($B1270="","",SUMIFS($E$4:E1270,$B$4:B1270,$B1270)/SUMIFS($E$4:$E$1048576,$B$4:$B$1048576,$B1270))</f>
        <v/>
      </c>
      <c r="G1270" s="2" t="str">
        <f>IF($C1270="","",VLOOKUP($F1270,Tabla5[],2,1))</f>
        <v/>
      </c>
    </row>
    <row r="1271" spans="6:7" x14ac:dyDescent="0.2">
      <c r="F1271" s="28" t="str">
        <f>IF($B1271="","",SUMIFS($E$4:E1271,$B$4:B1271,$B1271)/SUMIFS($E$4:$E$1048576,$B$4:$B$1048576,$B1271))</f>
        <v/>
      </c>
      <c r="G1271" s="2" t="str">
        <f>IF($C1271="","",VLOOKUP($F1271,Tabla5[],2,1))</f>
        <v/>
      </c>
    </row>
    <row r="1272" spans="6:7" x14ac:dyDescent="0.2">
      <c r="F1272" s="28" t="str">
        <f>IF($B1272="","",SUMIFS($E$4:E1272,$B$4:B1272,$B1272)/SUMIFS($E$4:$E$1048576,$B$4:$B$1048576,$B1272))</f>
        <v/>
      </c>
      <c r="G1272" s="2" t="str">
        <f>IF($C1272="","",VLOOKUP($F1272,Tabla5[],2,1))</f>
        <v/>
      </c>
    </row>
    <row r="1273" spans="6:7" x14ac:dyDescent="0.2">
      <c r="F1273" s="28" t="str">
        <f>IF($B1273="","",SUMIFS($E$4:E1273,$B$4:B1273,$B1273)/SUMIFS($E$4:$E$1048576,$B$4:$B$1048576,$B1273))</f>
        <v/>
      </c>
      <c r="G1273" s="2" t="str">
        <f>IF($C1273="","",VLOOKUP($F1273,Tabla5[],2,1))</f>
        <v/>
      </c>
    </row>
    <row r="1274" spans="6:7" x14ac:dyDescent="0.2">
      <c r="F1274" s="28" t="str">
        <f>IF($B1274="","",SUMIFS($E$4:E1274,$B$4:B1274,$B1274)/SUMIFS($E$4:$E$1048576,$B$4:$B$1048576,$B1274))</f>
        <v/>
      </c>
      <c r="G1274" s="2" t="str">
        <f>IF($C1274="","",VLOOKUP($F1274,Tabla5[],2,1))</f>
        <v/>
      </c>
    </row>
    <row r="1275" spans="6:7" x14ac:dyDescent="0.2">
      <c r="F1275" s="28" t="str">
        <f>IF($B1275="","",SUMIFS($E$4:E1275,$B$4:B1275,$B1275)/SUMIFS($E$4:$E$1048576,$B$4:$B$1048576,$B1275))</f>
        <v/>
      </c>
      <c r="G1275" s="2" t="str">
        <f>IF($C1275="","",VLOOKUP($F1275,Tabla5[],2,1))</f>
        <v/>
      </c>
    </row>
    <row r="1276" spans="6:7" x14ac:dyDescent="0.2">
      <c r="F1276" s="28" t="str">
        <f>IF($B1276="","",SUMIFS($E$4:E1276,$B$4:B1276,$B1276)/SUMIFS($E$4:$E$1048576,$B$4:$B$1048576,$B1276))</f>
        <v/>
      </c>
      <c r="G1276" s="2" t="str">
        <f>IF($C1276="","",VLOOKUP($F1276,Tabla5[],2,1))</f>
        <v/>
      </c>
    </row>
    <row r="1277" spans="6:7" x14ac:dyDescent="0.2">
      <c r="F1277" s="28" t="str">
        <f>IF($B1277="","",SUMIFS($E$4:E1277,$B$4:B1277,$B1277)/SUMIFS($E$4:$E$1048576,$B$4:$B$1048576,$B1277))</f>
        <v/>
      </c>
      <c r="G1277" s="2" t="str">
        <f>IF($C1277="","",VLOOKUP($F1277,Tabla5[],2,1))</f>
        <v/>
      </c>
    </row>
    <row r="1278" spans="6:7" x14ac:dyDescent="0.2">
      <c r="F1278" s="28" t="str">
        <f>IF($B1278="","",SUMIFS($E$4:E1278,$B$4:B1278,$B1278)/SUMIFS($E$4:$E$1048576,$B$4:$B$1048576,$B1278))</f>
        <v/>
      </c>
      <c r="G1278" s="2" t="str">
        <f>IF($C1278="","",VLOOKUP($F1278,Tabla5[],2,1))</f>
        <v/>
      </c>
    </row>
    <row r="1279" spans="6:7" x14ac:dyDescent="0.2">
      <c r="F1279" s="28" t="str">
        <f>IF($B1279="","",SUMIFS($E$4:E1279,$B$4:B1279,$B1279)/SUMIFS($E$4:$E$1048576,$B$4:$B$1048576,$B1279))</f>
        <v/>
      </c>
      <c r="G1279" s="2" t="str">
        <f>IF($C1279="","",VLOOKUP($F1279,Tabla5[],2,1))</f>
        <v/>
      </c>
    </row>
    <row r="1280" spans="6:7" x14ac:dyDescent="0.2">
      <c r="F1280" s="28" t="str">
        <f>IF($B1280="","",SUMIFS($E$4:E1280,$B$4:B1280,$B1280)/SUMIFS($E$4:$E$1048576,$B$4:$B$1048576,$B1280))</f>
        <v/>
      </c>
      <c r="G1280" s="2" t="str">
        <f>IF($C1280="","",VLOOKUP($F1280,Tabla5[],2,1))</f>
        <v/>
      </c>
    </row>
    <row r="1281" spans="6:7" x14ac:dyDescent="0.2">
      <c r="F1281" s="28" t="str">
        <f>IF($B1281="","",SUMIFS($E$4:E1281,$B$4:B1281,$B1281)/SUMIFS($E$4:$E$1048576,$B$4:$B$1048576,$B1281))</f>
        <v/>
      </c>
      <c r="G1281" s="2" t="str">
        <f>IF($C1281="","",VLOOKUP($F1281,Tabla5[],2,1))</f>
        <v/>
      </c>
    </row>
    <row r="1282" spans="6:7" x14ac:dyDescent="0.2">
      <c r="F1282" s="28" t="str">
        <f>IF($B1282="","",SUMIFS($E$4:E1282,$B$4:B1282,$B1282)/SUMIFS($E$4:$E$1048576,$B$4:$B$1048576,$B1282))</f>
        <v/>
      </c>
      <c r="G1282" s="2" t="str">
        <f>IF($C1282="","",VLOOKUP($F1282,Tabla5[],2,1))</f>
        <v/>
      </c>
    </row>
    <row r="1283" spans="6:7" x14ac:dyDescent="0.2">
      <c r="F1283" s="28" t="str">
        <f>IF($B1283="","",SUMIFS($E$4:E1283,$B$4:B1283,$B1283)/SUMIFS($E$4:$E$1048576,$B$4:$B$1048576,$B1283))</f>
        <v/>
      </c>
      <c r="G1283" s="2" t="str">
        <f>IF($C1283="","",VLOOKUP($F1283,Tabla5[],2,1))</f>
        <v/>
      </c>
    </row>
    <row r="1284" spans="6:7" x14ac:dyDescent="0.2">
      <c r="F1284" s="28" t="str">
        <f>IF($B1284="","",SUMIFS($E$4:E1284,$B$4:B1284,$B1284)/SUMIFS($E$4:$E$1048576,$B$4:$B$1048576,$B1284))</f>
        <v/>
      </c>
      <c r="G1284" s="2" t="str">
        <f>IF($C1284="","",VLOOKUP($F1284,Tabla5[],2,1))</f>
        <v/>
      </c>
    </row>
    <row r="1285" spans="6:7" x14ac:dyDescent="0.2">
      <c r="F1285" s="28" t="str">
        <f>IF($B1285="","",SUMIFS($E$4:E1285,$B$4:B1285,$B1285)/SUMIFS($E$4:$E$1048576,$B$4:$B$1048576,$B1285))</f>
        <v/>
      </c>
      <c r="G1285" s="2" t="str">
        <f>IF($C1285="","",VLOOKUP($F1285,Tabla5[],2,1))</f>
        <v/>
      </c>
    </row>
    <row r="1286" spans="6:7" x14ac:dyDescent="0.2">
      <c r="F1286" s="28" t="str">
        <f>IF($B1286="","",SUMIFS($E$4:E1286,$B$4:B1286,$B1286)/SUMIFS($E$4:$E$1048576,$B$4:$B$1048576,$B1286))</f>
        <v/>
      </c>
      <c r="G1286" s="2" t="str">
        <f>IF($C1286="","",VLOOKUP($F1286,Tabla5[],2,1))</f>
        <v/>
      </c>
    </row>
    <row r="1287" spans="6:7" x14ac:dyDescent="0.2">
      <c r="F1287" s="28" t="str">
        <f>IF($B1287="","",SUMIFS($E$4:E1287,$B$4:B1287,$B1287)/SUMIFS($E$4:$E$1048576,$B$4:$B$1048576,$B1287))</f>
        <v/>
      </c>
      <c r="G1287" s="2" t="str">
        <f>IF($C1287="","",VLOOKUP($F1287,Tabla5[],2,1))</f>
        <v/>
      </c>
    </row>
    <row r="1288" spans="6:7" x14ac:dyDescent="0.2">
      <c r="F1288" s="28" t="str">
        <f>IF($B1288="","",SUMIFS($E$4:E1288,$B$4:B1288,$B1288)/SUMIFS($E$4:$E$1048576,$B$4:$B$1048576,$B1288))</f>
        <v/>
      </c>
      <c r="G1288" s="2" t="str">
        <f>IF($C1288="","",VLOOKUP($F1288,Tabla5[],2,1))</f>
        <v/>
      </c>
    </row>
    <row r="1289" spans="6:7" x14ac:dyDescent="0.2">
      <c r="F1289" s="28" t="str">
        <f>IF($B1289="","",SUMIFS($E$4:E1289,$B$4:B1289,$B1289)/SUMIFS($E$4:$E$1048576,$B$4:$B$1048576,$B1289))</f>
        <v/>
      </c>
      <c r="G1289" s="2" t="str">
        <f>IF($C1289="","",VLOOKUP($F1289,Tabla5[],2,1))</f>
        <v/>
      </c>
    </row>
    <row r="1290" spans="6:7" x14ac:dyDescent="0.2">
      <c r="F1290" s="28" t="str">
        <f>IF($B1290="","",SUMIFS($E$4:E1290,$B$4:B1290,$B1290)/SUMIFS($E$4:$E$1048576,$B$4:$B$1048576,$B1290))</f>
        <v/>
      </c>
      <c r="G1290" s="2" t="str">
        <f>IF($C1290="","",VLOOKUP($F1290,Tabla5[],2,1))</f>
        <v/>
      </c>
    </row>
    <row r="1291" spans="6:7" x14ac:dyDescent="0.2">
      <c r="F1291" s="28" t="str">
        <f>IF($B1291="","",SUMIFS($E$4:E1291,$B$4:B1291,$B1291)/SUMIFS($E$4:$E$1048576,$B$4:$B$1048576,$B1291))</f>
        <v/>
      </c>
      <c r="G1291" s="2" t="str">
        <f>IF($C1291="","",VLOOKUP($F1291,Tabla5[],2,1))</f>
        <v/>
      </c>
    </row>
    <row r="1292" spans="6:7" x14ac:dyDescent="0.2">
      <c r="F1292" s="28" t="str">
        <f>IF($B1292="","",SUMIFS($E$4:E1292,$B$4:B1292,$B1292)/SUMIFS($E$4:$E$1048576,$B$4:$B$1048576,$B1292))</f>
        <v/>
      </c>
      <c r="G1292" s="2" t="str">
        <f>IF($C1292="","",VLOOKUP($F1292,Tabla5[],2,1))</f>
        <v/>
      </c>
    </row>
    <row r="1293" spans="6:7" x14ac:dyDescent="0.2">
      <c r="F1293" s="28" t="str">
        <f>IF($B1293="","",SUMIFS($E$4:E1293,$B$4:B1293,$B1293)/SUMIFS($E$4:$E$1048576,$B$4:$B$1048576,$B1293))</f>
        <v/>
      </c>
      <c r="G1293" s="2" t="str">
        <f>IF($C1293="","",VLOOKUP($F1293,Tabla5[],2,1))</f>
        <v/>
      </c>
    </row>
    <row r="1294" spans="6:7" x14ac:dyDescent="0.2">
      <c r="F1294" s="28" t="str">
        <f>IF($B1294="","",SUMIFS($E$4:E1294,$B$4:B1294,$B1294)/SUMIFS($E$4:$E$1048576,$B$4:$B$1048576,$B1294))</f>
        <v/>
      </c>
      <c r="G1294" s="2" t="str">
        <f>IF($C1294="","",VLOOKUP($F1294,Tabla5[],2,1))</f>
        <v/>
      </c>
    </row>
    <row r="1295" spans="6:7" x14ac:dyDescent="0.2">
      <c r="F1295" s="28" t="str">
        <f>IF($B1295="","",SUMIFS($E$4:E1295,$B$4:B1295,$B1295)/SUMIFS($E$4:$E$1048576,$B$4:$B$1048576,$B1295))</f>
        <v/>
      </c>
      <c r="G1295" s="2" t="str">
        <f>IF($C1295="","",VLOOKUP($F1295,Tabla5[],2,1))</f>
        <v/>
      </c>
    </row>
    <row r="1296" spans="6:7" x14ac:dyDescent="0.2">
      <c r="F1296" s="28" t="str">
        <f>IF($B1296="","",SUMIFS($E$4:E1296,$B$4:B1296,$B1296)/SUMIFS($E$4:$E$1048576,$B$4:$B$1048576,$B1296))</f>
        <v/>
      </c>
      <c r="G1296" s="2" t="str">
        <f>IF($C1296="","",VLOOKUP($F1296,Tabla5[],2,1))</f>
        <v/>
      </c>
    </row>
    <row r="1297" spans="6:7" x14ac:dyDescent="0.2">
      <c r="F1297" s="28" t="str">
        <f>IF($B1297="","",SUMIFS($E$4:E1297,$B$4:B1297,$B1297)/SUMIFS($E$4:$E$1048576,$B$4:$B$1048576,$B1297))</f>
        <v/>
      </c>
      <c r="G1297" s="2" t="str">
        <f>IF($C1297="","",VLOOKUP($F1297,Tabla5[],2,1))</f>
        <v/>
      </c>
    </row>
    <row r="1298" spans="6:7" x14ac:dyDescent="0.2">
      <c r="F1298" s="28" t="str">
        <f>IF($B1298="","",SUMIFS($E$4:E1298,$B$4:B1298,$B1298)/SUMIFS($E$4:$E$1048576,$B$4:$B$1048576,$B1298))</f>
        <v/>
      </c>
      <c r="G1298" s="2" t="str">
        <f>IF($C1298="","",VLOOKUP($F1298,Tabla5[],2,1))</f>
        <v/>
      </c>
    </row>
    <row r="1299" spans="6:7" x14ac:dyDescent="0.2">
      <c r="F1299" s="28" t="str">
        <f>IF($B1299="","",SUMIFS($E$4:E1299,$B$4:B1299,$B1299)/SUMIFS($E$4:$E$1048576,$B$4:$B$1048576,$B1299))</f>
        <v/>
      </c>
      <c r="G1299" s="2" t="str">
        <f>IF($C1299="","",VLOOKUP($F1299,Tabla5[],2,1))</f>
        <v/>
      </c>
    </row>
    <row r="1300" spans="6:7" x14ac:dyDescent="0.2">
      <c r="F1300" s="28" t="str">
        <f>IF($B1300="","",SUMIFS($E$4:E1300,$B$4:B1300,$B1300)/SUMIFS($E$4:$E$1048576,$B$4:$B$1048576,$B1300))</f>
        <v/>
      </c>
      <c r="G1300" s="2" t="str">
        <f>IF($C1300="","",VLOOKUP($F1300,Tabla5[],2,1))</f>
        <v/>
      </c>
    </row>
    <row r="1301" spans="6:7" x14ac:dyDescent="0.2">
      <c r="F1301" s="28" t="str">
        <f>IF($B1301="","",SUMIFS($E$4:E1301,$B$4:B1301,$B1301)/SUMIFS($E$4:$E$1048576,$B$4:$B$1048576,$B1301))</f>
        <v/>
      </c>
      <c r="G1301" s="2" t="str">
        <f>IF($C1301="","",VLOOKUP($F1301,Tabla5[],2,1))</f>
        <v/>
      </c>
    </row>
    <row r="1302" spans="6:7" x14ac:dyDescent="0.2">
      <c r="F1302" s="28" t="str">
        <f>IF($B1302="","",SUMIFS($E$4:E1302,$B$4:B1302,$B1302)/SUMIFS($E$4:$E$1048576,$B$4:$B$1048576,$B1302))</f>
        <v/>
      </c>
      <c r="G1302" s="2" t="str">
        <f>IF($C1302="","",VLOOKUP($F1302,Tabla5[],2,1))</f>
        <v/>
      </c>
    </row>
    <row r="1303" spans="6:7" x14ac:dyDescent="0.2">
      <c r="F1303" s="28" t="str">
        <f>IF($B1303="","",SUMIFS($E$4:E1303,$B$4:B1303,$B1303)/SUMIFS($E$4:$E$1048576,$B$4:$B$1048576,$B1303))</f>
        <v/>
      </c>
      <c r="G1303" s="2" t="str">
        <f>IF($C1303="","",VLOOKUP($F1303,Tabla5[],2,1))</f>
        <v/>
      </c>
    </row>
    <row r="1304" spans="6:7" x14ac:dyDescent="0.2">
      <c r="F1304" s="28" t="str">
        <f>IF($B1304="","",SUMIFS($E$4:E1304,$B$4:B1304,$B1304)/SUMIFS($E$4:$E$1048576,$B$4:$B$1048576,$B1304))</f>
        <v/>
      </c>
      <c r="G1304" s="2" t="str">
        <f>IF($C1304="","",VLOOKUP($F1304,Tabla5[],2,1))</f>
        <v/>
      </c>
    </row>
    <row r="1305" spans="6:7" x14ac:dyDescent="0.2">
      <c r="F1305" s="28" t="str">
        <f>IF($B1305="","",SUMIFS($E$4:E1305,$B$4:B1305,$B1305)/SUMIFS($E$4:$E$1048576,$B$4:$B$1048576,$B1305))</f>
        <v/>
      </c>
      <c r="G1305" s="2" t="str">
        <f>IF($C1305="","",VLOOKUP($F1305,Tabla5[],2,1))</f>
        <v/>
      </c>
    </row>
    <row r="1306" spans="6:7" x14ac:dyDescent="0.2">
      <c r="F1306" s="28" t="str">
        <f>IF($B1306="","",SUMIFS($E$4:E1306,$B$4:B1306,$B1306)/SUMIFS($E$4:$E$1048576,$B$4:$B$1048576,$B1306))</f>
        <v/>
      </c>
      <c r="G1306" s="2" t="str">
        <f>IF($C1306="","",VLOOKUP($F1306,Tabla5[],2,1))</f>
        <v/>
      </c>
    </row>
    <row r="1307" spans="6:7" x14ac:dyDescent="0.2">
      <c r="F1307" s="28" t="str">
        <f>IF($B1307="","",SUMIFS($E$4:E1307,$B$4:B1307,$B1307)/SUMIFS($E$4:$E$1048576,$B$4:$B$1048576,$B1307))</f>
        <v/>
      </c>
      <c r="G1307" s="2" t="str">
        <f>IF($C1307="","",VLOOKUP($F1307,Tabla5[],2,1))</f>
        <v/>
      </c>
    </row>
    <row r="1308" spans="6:7" x14ac:dyDescent="0.2">
      <c r="F1308" s="28" t="str">
        <f>IF($B1308="","",SUMIFS($E$4:E1308,$B$4:B1308,$B1308)/SUMIFS($E$4:$E$1048576,$B$4:$B$1048576,$B1308))</f>
        <v/>
      </c>
      <c r="G1308" s="2" t="str">
        <f>IF($C1308="","",VLOOKUP($F1308,Tabla5[],2,1))</f>
        <v/>
      </c>
    </row>
    <row r="1309" spans="6:7" x14ac:dyDescent="0.2">
      <c r="F1309" s="28" t="str">
        <f>IF($B1309="","",SUMIFS($E$4:E1309,$B$4:B1309,$B1309)/SUMIFS($E$4:$E$1048576,$B$4:$B$1048576,$B1309))</f>
        <v/>
      </c>
      <c r="G1309" s="2" t="str">
        <f>IF($C1309="","",VLOOKUP($F1309,Tabla5[],2,1))</f>
        <v/>
      </c>
    </row>
    <row r="1310" spans="6:7" x14ac:dyDescent="0.2">
      <c r="F1310" s="28" t="str">
        <f>IF($B1310="","",SUMIFS($E$4:E1310,$B$4:B1310,$B1310)/SUMIFS($E$4:$E$1048576,$B$4:$B$1048576,$B1310))</f>
        <v/>
      </c>
      <c r="G1310" s="2" t="str">
        <f>IF($C1310="","",VLOOKUP($F1310,Tabla5[],2,1))</f>
        <v/>
      </c>
    </row>
    <row r="1311" spans="6:7" x14ac:dyDescent="0.2">
      <c r="F1311" s="28" t="str">
        <f>IF($B1311="","",SUMIFS($E$4:E1311,$B$4:B1311,$B1311)/SUMIFS($E$4:$E$1048576,$B$4:$B$1048576,$B1311))</f>
        <v/>
      </c>
      <c r="G1311" s="2" t="str">
        <f>IF($C1311="","",VLOOKUP($F1311,Tabla5[],2,1))</f>
        <v/>
      </c>
    </row>
    <row r="1312" spans="6:7" x14ac:dyDescent="0.2">
      <c r="F1312" s="28" t="str">
        <f>IF($B1312="","",SUMIFS($E$4:E1312,$B$4:B1312,$B1312)/SUMIFS($E$4:$E$1048576,$B$4:$B$1048576,$B1312))</f>
        <v/>
      </c>
      <c r="G1312" s="2" t="str">
        <f>IF($C1312="","",VLOOKUP($F1312,Tabla5[],2,1))</f>
        <v/>
      </c>
    </row>
    <row r="1313" spans="6:7" x14ac:dyDescent="0.2">
      <c r="F1313" s="28" t="str">
        <f>IF($B1313="","",SUMIFS($E$4:E1313,$B$4:B1313,$B1313)/SUMIFS($E$4:$E$1048576,$B$4:$B$1048576,$B1313))</f>
        <v/>
      </c>
      <c r="G1313" s="2" t="str">
        <f>IF($C1313="","",VLOOKUP($F1313,Tabla5[],2,1))</f>
        <v/>
      </c>
    </row>
    <row r="1314" spans="6:7" x14ac:dyDescent="0.2">
      <c r="F1314" s="28" t="str">
        <f>IF($B1314="","",SUMIFS($E$4:E1314,$B$4:B1314,$B1314)/SUMIFS($E$4:$E$1048576,$B$4:$B$1048576,$B1314))</f>
        <v/>
      </c>
      <c r="G1314" s="2" t="str">
        <f>IF($C1314="","",VLOOKUP($F1314,Tabla5[],2,1))</f>
        <v/>
      </c>
    </row>
    <row r="1315" spans="6:7" x14ac:dyDescent="0.2">
      <c r="F1315" s="28" t="str">
        <f>IF($B1315="","",SUMIFS($E$4:E1315,$B$4:B1315,$B1315)/SUMIFS($E$4:$E$1048576,$B$4:$B$1048576,$B1315))</f>
        <v/>
      </c>
      <c r="G1315" s="2" t="str">
        <f>IF($C1315="","",VLOOKUP($F1315,Tabla5[],2,1))</f>
        <v/>
      </c>
    </row>
    <row r="1316" spans="6:7" x14ac:dyDescent="0.2">
      <c r="F1316" s="28" t="str">
        <f>IF($B1316="","",SUMIFS($E$4:E1316,$B$4:B1316,$B1316)/SUMIFS($E$4:$E$1048576,$B$4:$B$1048576,$B1316))</f>
        <v/>
      </c>
      <c r="G1316" s="2" t="str">
        <f>IF($C1316="","",VLOOKUP($F1316,Tabla5[],2,1))</f>
        <v/>
      </c>
    </row>
    <row r="1317" spans="6:7" x14ac:dyDescent="0.2">
      <c r="F1317" s="28" t="str">
        <f>IF($B1317="","",SUMIFS($E$4:E1317,$B$4:B1317,$B1317)/SUMIFS($E$4:$E$1048576,$B$4:$B$1048576,$B1317))</f>
        <v/>
      </c>
      <c r="G1317" s="2" t="str">
        <f>IF($C1317="","",VLOOKUP($F1317,Tabla5[],2,1))</f>
        <v/>
      </c>
    </row>
    <row r="1318" spans="6:7" x14ac:dyDescent="0.2">
      <c r="F1318" s="28" t="str">
        <f>IF($B1318="","",SUMIFS($E$4:E1318,$B$4:B1318,$B1318)/SUMIFS($E$4:$E$1048576,$B$4:$B$1048576,$B1318))</f>
        <v/>
      </c>
      <c r="G1318" s="2" t="str">
        <f>IF($C1318="","",VLOOKUP($F1318,Tabla5[],2,1))</f>
        <v/>
      </c>
    </row>
    <row r="1319" spans="6:7" x14ac:dyDescent="0.2">
      <c r="F1319" s="28" t="str">
        <f>IF($B1319="","",SUMIFS($E$4:E1319,$B$4:B1319,$B1319)/SUMIFS($E$4:$E$1048576,$B$4:$B$1048576,$B1319))</f>
        <v/>
      </c>
      <c r="G1319" s="2" t="str">
        <f>IF($C1319="","",VLOOKUP($F1319,Tabla5[],2,1))</f>
        <v/>
      </c>
    </row>
    <row r="1320" spans="6:7" x14ac:dyDescent="0.2">
      <c r="F1320" s="28" t="str">
        <f>IF($B1320="","",SUMIFS($E$4:E1320,$B$4:B1320,$B1320)/SUMIFS($E$4:$E$1048576,$B$4:$B$1048576,$B1320))</f>
        <v/>
      </c>
      <c r="G1320" s="2" t="str">
        <f>IF($C1320="","",VLOOKUP($F1320,Tabla5[],2,1))</f>
        <v/>
      </c>
    </row>
    <row r="1321" spans="6:7" x14ac:dyDescent="0.2">
      <c r="F1321" s="28" t="str">
        <f>IF($B1321="","",SUMIFS($E$4:E1321,$B$4:B1321,$B1321)/SUMIFS($E$4:$E$1048576,$B$4:$B$1048576,$B1321))</f>
        <v/>
      </c>
      <c r="G1321" s="2" t="str">
        <f>IF($C1321="","",VLOOKUP($F1321,Tabla5[],2,1))</f>
        <v/>
      </c>
    </row>
    <row r="1322" spans="6:7" x14ac:dyDescent="0.2">
      <c r="F1322" s="28" t="str">
        <f>IF($B1322="","",SUMIFS($E$4:E1322,$B$4:B1322,$B1322)/SUMIFS($E$4:$E$1048576,$B$4:$B$1048576,$B1322))</f>
        <v/>
      </c>
      <c r="G1322" s="2" t="str">
        <f>IF($C1322="","",VLOOKUP($F1322,Tabla5[],2,1))</f>
        <v/>
      </c>
    </row>
    <row r="1323" spans="6:7" x14ac:dyDescent="0.2">
      <c r="F1323" s="28" t="str">
        <f>IF($B1323="","",SUMIFS($E$4:E1323,$B$4:B1323,$B1323)/SUMIFS($E$4:$E$1048576,$B$4:$B$1048576,$B1323))</f>
        <v/>
      </c>
      <c r="G1323" s="2" t="str">
        <f>IF($C1323="","",VLOOKUP($F1323,Tabla5[],2,1))</f>
        <v/>
      </c>
    </row>
    <row r="1324" spans="6:7" x14ac:dyDescent="0.2">
      <c r="F1324" s="28" t="str">
        <f>IF($B1324="","",SUMIFS($E$4:E1324,$B$4:B1324,$B1324)/SUMIFS($E$4:$E$1048576,$B$4:$B$1048576,$B1324))</f>
        <v/>
      </c>
      <c r="G1324" s="2" t="str">
        <f>IF($C1324="","",VLOOKUP($F1324,Tabla5[],2,1))</f>
        <v/>
      </c>
    </row>
    <row r="1325" spans="6:7" x14ac:dyDescent="0.2">
      <c r="F1325" s="28" t="str">
        <f>IF($B1325="","",SUMIFS($E$4:E1325,$B$4:B1325,$B1325)/SUMIFS($E$4:$E$1048576,$B$4:$B$1048576,$B1325))</f>
        <v/>
      </c>
      <c r="G1325" s="2" t="str">
        <f>IF($C1325="","",VLOOKUP($F1325,Tabla5[],2,1))</f>
        <v/>
      </c>
    </row>
    <row r="1326" spans="6:7" x14ac:dyDescent="0.2">
      <c r="F1326" s="28" t="str">
        <f>IF($B1326="","",SUMIFS($E$4:E1326,$B$4:B1326,$B1326)/SUMIFS($E$4:$E$1048576,$B$4:$B$1048576,$B1326))</f>
        <v/>
      </c>
      <c r="G1326" s="2" t="str">
        <f>IF($C1326="","",VLOOKUP($F1326,Tabla5[],2,1))</f>
        <v/>
      </c>
    </row>
    <row r="1327" spans="6:7" x14ac:dyDescent="0.2">
      <c r="F1327" s="28" t="str">
        <f>IF($B1327="","",SUMIFS($E$4:E1327,$B$4:B1327,$B1327)/SUMIFS($E$4:$E$1048576,$B$4:$B$1048576,$B1327))</f>
        <v/>
      </c>
      <c r="G1327" s="2" t="str">
        <f>IF($C1327="","",VLOOKUP($F1327,Tabla5[],2,1))</f>
        <v/>
      </c>
    </row>
    <row r="1328" spans="6:7" x14ac:dyDescent="0.2">
      <c r="F1328" s="28" t="str">
        <f>IF($B1328="","",SUMIFS($E$4:E1328,$B$4:B1328,$B1328)/SUMIFS($E$4:$E$1048576,$B$4:$B$1048576,$B1328))</f>
        <v/>
      </c>
      <c r="G1328" s="2" t="str">
        <f>IF($C1328="","",VLOOKUP($F1328,Tabla5[],2,1))</f>
        <v/>
      </c>
    </row>
    <row r="1329" spans="6:7" x14ac:dyDescent="0.2">
      <c r="F1329" s="28" t="str">
        <f>IF($B1329="","",SUMIFS($E$4:E1329,$B$4:B1329,$B1329)/SUMIFS($E$4:$E$1048576,$B$4:$B$1048576,$B1329))</f>
        <v/>
      </c>
      <c r="G1329" s="2" t="str">
        <f>IF($C1329="","",VLOOKUP($F1329,Tabla5[],2,1))</f>
        <v/>
      </c>
    </row>
    <row r="1330" spans="6:7" x14ac:dyDescent="0.2">
      <c r="F1330" s="28" t="str">
        <f>IF($B1330="","",SUMIFS($E$4:E1330,$B$4:B1330,$B1330)/SUMIFS($E$4:$E$1048576,$B$4:$B$1048576,$B1330))</f>
        <v/>
      </c>
      <c r="G1330" s="2" t="str">
        <f>IF($C1330="","",VLOOKUP($F1330,Tabla5[],2,1))</f>
        <v/>
      </c>
    </row>
    <row r="1331" spans="6:7" x14ac:dyDescent="0.2">
      <c r="F1331" s="28" t="str">
        <f>IF($B1331="","",SUMIFS($E$4:E1331,$B$4:B1331,$B1331)/SUMIFS($E$4:$E$1048576,$B$4:$B$1048576,$B1331))</f>
        <v/>
      </c>
      <c r="G1331" s="2" t="str">
        <f>IF($C1331="","",VLOOKUP($F1331,Tabla5[],2,1))</f>
        <v/>
      </c>
    </row>
    <row r="1332" spans="6:7" x14ac:dyDescent="0.2">
      <c r="F1332" s="28" t="str">
        <f>IF($B1332="","",SUMIFS($E$4:E1332,$B$4:B1332,$B1332)/SUMIFS($E$4:$E$1048576,$B$4:$B$1048576,$B1332))</f>
        <v/>
      </c>
      <c r="G1332" s="2" t="str">
        <f>IF($C1332="","",VLOOKUP($F1332,Tabla5[],2,1))</f>
        <v/>
      </c>
    </row>
    <row r="1333" spans="6:7" x14ac:dyDescent="0.2">
      <c r="F1333" s="28" t="str">
        <f>IF($B1333="","",SUMIFS($E$4:E1333,$B$4:B1333,$B1333)/SUMIFS($E$4:$E$1048576,$B$4:$B$1048576,$B1333))</f>
        <v/>
      </c>
      <c r="G1333" s="2" t="str">
        <f>IF($C1333="","",VLOOKUP($F1333,Tabla5[],2,1))</f>
        <v/>
      </c>
    </row>
    <row r="1334" spans="6:7" x14ac:dyDescent="0.2">
      <c r="F1334" s="28" t="str">
        <f>IF($B1334="","",SUMIFS($E$4:E1334,$B$4:B1334,$B1334)/SUMIFS($E$4:$E$1048576,$B$4:$B$1048576,$B1334))</f>
        <v/>
      </c>
      <c r="G1334" s="2" t="str">
        <f>IF($C1334="","",VLOOKUP($F1334,Tabla5[],2,1))</f>
        <v/>
      </c>
    </row>
    <row r="1335" spans="6:7" x14ac:dyDescent="0.2">
      <c r="F1335" s="28" t="str">
        <f>IF($B1335="","",SUMIFS($E$4:E1335,$B$4:B1335,$B1335)/SUMIFS($E$4:$E$1048576,$B$4:$B$1048576,$B1335))</f>
        <v/>
      </c>
      <c r="G1335" s="2" t="str">
        <f>IF($C1335="","",VLOOKUP($F1335,Tabla5[],2,1))</f>
        <v/>
      </c>
    </row>
    <row r="1336" spans="6:7" x14ac:dyDescent="0.2">
      <c r="F1336" s="28" t="str">
        <f>IF($B1336="","",SUMIFS($E$4:E1336,$B$4:B1336,$B1336)/SUMIFS($E$4:$E$1048576,$B$4:$B$1048576,$B1336))</f>
        <v/>
      </c>
      <c r="G1336" s="2" t="str">
        <f>IF($C1336="","",VLOOKUP($F1336,Tabla5[],2,1))</f>
        <v/>
      </c>
    </row>
    <row r="1337" spans="6:7" x14ac:dyDescent="0.2">
      <c r="F1337" s="28" t="str">
        <f>IF($B1337="","",SUMIFS($E$4:E1337,$B$4:B1337,$B1337)/SUMIFS($E$4:$E$1048576,$B$4:$B$1048576,$B1337))</f>
        <v/>
      </c>
      <c r="G1337" s="2" t="str">
        <f>IF($C1337="","",VLOOKUP($F1337,Tabla5[],2,1))</f>
        <v/>
      </c>
    </row>
    <row r="1338" spans="6:7" x14ac:dyDescent="0.2">
      <c r="F1338" s="28" t="str">
        <f>IF($B1338="","",SUMIFS($E$4:E1338,$B$4:B1338,$B1338)/SUMIFS($E$4:$E$1048576,$B$4:$B$1048576,$B1338))</f>
        <v/>
      </c>
      <c r="G1338" s="2" t="str">
        <f>IF($C1338="","",VLOOKUP($F1338,Tabla5[],2,1))</f>
        <v/>
      </c>
    </row>
    <row r="1339" spans="6:7" x14ac:dyDescent="0.2">
      <c r="F1339" s="28" t="str">
        <f>IF($B1339="","",SUMIFS($E$4:E1339,$B$4:B1339,$B1339)/SUMIFS($E$4:$E$1048576,$B$4:$B$1048576,$B1339))</f>
        <v/>
      </c>
      <c r="G1339" s="2" t="str">
        <f>IF($C1339="","",VLOOKUP($F1339,Tabla5[],2,1))</f>
        <v/>
      </c>
    </row>
    <row r="1340" spans="6:7" x14ac:dyDescent="0.2">
      <c r="F1340" s="28" t="str">
        <f>IF($B1340="","",SUMIFS($E$4:E1340,$B$4:B1340,$B1340)/SUMIFS($E$4:$E$1048576,$B$4:$B$1048576,$B1340))</f>
        <v/>
      </c>
      <c r="G1340" s="2" t="str">
        <f>IF($C1340="","",VLOOKUP($F1340,Tabla5[],2,1))</f>
        <v/>
      </c>
    </row>
    <row r="1341" spans="6:7" x14ac:dyDescent="0.2">
      <c r="F1341" s="28" t="str">
        <f>IF($B1341="","",SUMIFS($E$4:E1341,$B$4:B1341,$B1341)/SUMIFS($E$4:$E$1048576,$B$4:$B$1048576,$B1341))</f>
        <v/>
      </c>
      <c r="G1341" s="2" t="str">
        <f>IF($C1341="","",VLOOKUP($F1341,Tabla5[],2,1))</f>
        <v/>
      </c>
    </row>
    <row r="1342" spans="6:7" x14ac:dyDescent="0.2">
      <c r="F1342" s="28" t="str">
        <f>IF($B1342="","",SUMIFS($E$4:E1342,$B$4:B1342,$B1342)/SUMIFS($E$4:$E$1048576,$B$4:$B$1048576,$B1342))</f>
        <v/>
      </c>
      <c r="G1342" s="2" t="str">
        <f>IF($C1342="","",VLOOKUP($F1342,Tabla5[],2,1))</f>
        <v/>
      </c>
    </row>
    <row r="1343" spans="6:7" x14ac:dyDescent="0.2">
      <c r="F1343" s="28" t="str">
        <f>IF($B1343="","",SUMIFS($E$4:E1343,$B$4:B1343,$B1343)/SUMIFS($E$4:$E$1048576,$B$4:$B$1048576,$B1343))</f>
        <v/>
      </c>
      <c r="G1343" s="2" t="str">
        <f>IF($C1343="","",VLOOKUP($F1343,Tabla5[],2,1))</f>
        <v/>
      </c>
    </row>
    <row r="1344" spans="6:7" x14ac:dyDescent="0.2">
      <c r="F1344" s="28" t="str">
        <f>IF($B1344="","",SUMIFS($E$4:E1344,$B$4:B1344,$B1344)/SUMIFS($E$4:$E$1048576,$B$4:$B$1048576,$B1344))</f>
        <v/>
      </c>
      <c r="G1344" s="2" t="str">
        <f>IF($C1344="","",VLOOKUP($F1344,Tabla5[],2,1))</f>
        <v/>
      </c>
    </row>
    <row r="1345" spans="6:7" x14ac:dyDescent="0.2">
      <c r="F1345" s="28" t="str">
        <f>IF($B1345="","",SUMIFS($E$4:E1345,$B$4:B1345,$B1345)/SUMIFS($E$4:$E$1048576,$B$4:$B$1048576,$B1345))</f>
        <v/>
      </c>
      <c r="G1345" s="2" t="str">
        <f>IF($C1345="","",VLOOKUP($F1345,Tabla5[],2,1))</f>
        <v/>
      </c>
    </row>
    <row r="1346" spans="6:7" x14ac:dyDescent="0.2">
      <c r="F1346" s="28" t="str">
        <f>IF($B1346="","",SUMIFS($E$4:E1346,$B$4:B1346,$B1346)/SUMIFS($E$4:$E$1048576,$B$4:$B$1048576,$B1346))</f>
        <v/>
      </c>
      <c r="G1346" s="2" t="str">
        <f>IF($C1346="","",VLOOKUP($F1346,Tabla5[],2,1))</f>
        <v/>
      </c>
    </row>
    <row r="1347" spans="6:7" x14ac:dyDescent="0.2">
      <c r="F1347" s="28" t="str">
        <f>IF($B1347="","",SUMIFS($E$4:E1347,$B$4:B1347,$B1347)/SUMIFS($E$4:$E$1048576,$B$4:$B$1048576,$B1347))</f>
        <v/>
      </c>
      <c r="G1347" s="2" t="str">
        <f>IF($C1347="","",VLOOKUP($F1347,Tabla5[],2,1))</f>
        <v/>
      </c>
    </row>
    <row r="1348" spans="6:7" x14ac:dyDescent="0.2">
      <c r="F1348" s="28" t="str">
        <f>IF($B1348="","",SUMIFS($E$4:E1348,$B$4:B1348,$B1348)/SUMIFS($E$4:$E$1048576,$B$4:$B$1048576,$B1348))</f>
        <v/>
      </c>
      <c r="G1348" s="2" t="str">
        <f>IF($C1348="","",VLOOKUP($F1348,Tabla5[],2,1))</f>
        <v/>
      </c>
    </row>
    <row r="1349" spans="6:7" x14ac:dyDescent="0.2">
      <c r="F1349" s="28" t="str">
        <f>IF($B1349="","",SUMIFS($E$4:E1349,$B$4:B1349,$B1349)/SUMIFS($E$4:$E$1048576,$B$4:$B$1048576,$B1349))</f>
        <v/>
      </c>
      <c r="G1349" s="2" t="str">
        <f>IF($C1349="","",VLOOKUP($F1349,Tabla5[],2,1))</f>
        <v/>
      </c>
    </row>
    <row r="1350" spans="6:7" x14ac:dyDescent="0.2">
      <c r="F1350" s="28" t="str">
        <f>IF($B1350="","",SUMIFS($E$4:E1350,$B$4:B1350,$B1350)/SUMIFS($E$4:$E$1048576,$B$4:$B$1048576,$B1350))</f>
        <v/>
      </c>
      <c r="G1350" s="2" t="str">
        <f>IF($C1350="","",VLOOKUP($F1350,Tabla5[],2,1))</f>
        <v/>
      </c>
    </row>
    <row r="1351" spans="6:7" x14ac:dyDescent="0.2">
      <c r="F1351" s="28" t="str">
        <f>IF($B1351="","",SUMIFS($E$4:E1351,$B$4:B1351,$B1351)/SUMIFS($E$4:$E$1048576,$B$4:$B$1048576,$B1351))</f>
        <v/>
      </c>
      <c r="G1351" s="2" t="str">
        <f>IF($C1351="","",VLOOKUP($F1351,Tabla5[],2,1))</f>
        <v/>
      </c>
    </row>
    <row r="1352" spans="6:7" x14ac:dyDescent="0.2">
      <c r="F1352" s="28" t="str">
        <f>IF($B1352="","",SUMIFS($E$4:E1352,$B$4:B1352,$B1352)/SUMIFS($E$4:$E$1048576,$B$4:$B$1048576,$B1352))</f>
        <v/>
      </c>
      <c r="G1352" s="2" t="str">
        <f>IF($C1352="","",VLOOKUP($F1352,Tabla5[],2,1))</f>
        <v/>
      </c>
    </row>
    <row r="1353" spans="6:7" x14ac:dyDescent="0.2">
      <c r="F1353" s="28" t="str">
        <f>IF($B1353="","",SUMIFS($E$4:E1353,$B$4:B1353,$B1353)/SUMIFS($E$4:$E$1048576,$B$4:$B$1048576,$B1353))</f>
        <v/>
      </c>
      <c r="G1353" s="2" t="str">
        <f>IF($C1353="","",VLOOKUP($F1353,Tabla5[],2,1))</f>
        <v/>
      </c>
    </row>
    <row r="1354" spans="6:7" x14ac:dyDescent="0.2">
      <c r="F1354" s="28" t="str">
        <f>IF($B1354="","",SUMIFS($E$4:E1354,$B$4:B1354,$B1354)/SUMIFS($E$4:$E$1048576,$B$4:$B$1048576,$B1354))</f>
        <v/>
      </c>
      <c r="G1354" s="2" t="str">
        <f>IF($C1354="","",VLOOKUP($F1354,Tabla5[],2,1))</f>
        <v/>
      </c>
    </row>
    <row r="1355" spans="6:7" x14ac:dyDescent="0.2">
      <c r="F1355" s="28" t="str">
        <f>IF($B1355="","",SUMIFS($E$4:E1355,$B$4:B1355,$B1355)/SUMIFS($E$4:$E$1048576,$B$4:$B$1048576,$B1355))</f>
        <v/>
      </c>
      <c r="G1355" s="2" t="str">
        <f>IF($C1355="","",VLOOKUP($F1355,Tabla5[],2,1))</f>
        <v/>
      </c>
    </row>
    <row r="1356" spans="6:7" x14ac:dyDescent="0.2">
      <c r="F1356" s="28" t="str">
        <f>IF($B1356="","",SUMIFS($E$4:E1356,$B$4:B1356,$B1356)/SUMIFS($E$4:$E$1048576,$B$4:$B$1048576,$B1356))</f>
        <v/>
      </c>
      <c r="G1356" s="2" t="str">
        <f>IF($C1356="","",VLOOKUP($F1356,Tabla5[],2,1))</f>
        <v/>
      </c>
    </row>
    <row r="1357" spans="6:7" x14ac:dyDescent="0.2">
      <c r="F1357" s="28" t="str">
        <f>IF($B1357="","",SUMIFS($E$4:E1357,$B$4:B1357,$B1357)/SUMIFS($E$4:$E$1048576,$B$4:$B$1048576,$B1357))</f>
        <v/>
      </c>
      <c r="G1357" s="2" t="str">
        <f>IF($C1357="","",VLOOKUP($F1357,Tabla5[],2,1))</f>
        <v/>
      </c>
    </row>
    <row r="1358" spans="6:7" x14ac:dyDescent="0.2">
      <c r="F1358" s="28" t="str">
        <f>IF($B1358="","",SUMIFS($E$4:E1358,$B$4:B1358,$B1358)/SUMIFS($E$4:$E$1048576,$B$4:$B$1048576,$B1358))</f>
        <v/>
      </c>
      <c r="G1358" s="2" t="str">
        <f>IF($C1358="","",VLOOKUP($F1358,Tabla5[],2,1))</f>
        <v/>
      </c>
    </row>
    <row r="1359" spans="6:7" x14ac:dyDescent="0.2">
      <c r="F1359" s="28" t="str">
        <f>IF($B1359="","",SUMIFS($E$4:E1359,$B$4:B1359,$B1359)/SUMIFS($E$4:$E$1048576,$B$4:$B$1048576,$B1359))</f>
        <v/>
      </c>
      <c r="G1359" s="2" t="str">
        <f>IF($C1359="","",VLOOKUP($F1359,Tabla5[],2,1))</f>
        <v/>
      </c>
    </row>
    <row r="1360" spans="6:7" x14ac:dyDescent="0.2">
      <c r="F1360" s="28" t="str">
        <f>IF($B1360="","",SUMIFS($E$4:E1360,$B$4:B1360,$B1360)/SUMIFS($E$4:$E$1048576,$B$4:$B$1048576,$B1360))</f>
        <v/>
      </c>
      <c r="G1360" s="2" t="str">
        <f>IF($C1360="","",VLOOKUP($F1360,Tabla5[],2,1))</f>
        <v/>
      </c>
    </row>
    <row r="1361" spans="6:7" x14ac:dyDescent="0.2">
      <c r="F1361" s="28" t="str">
        <f>IF($B1361="","",SUMIFS($E$4:E1361,$B$4:B1361,$B1361)/SUMIFS($E$4:$E$1048576,$B$4:$B$1048576,$B1361))</f>
        <v/>
      </c>
      <c r="G1361" s="2" t="str">
        <f>IF($C1361="","",VLOOKUP($F1361,Tabla5[],2,1))</f>
        <v/>
      </c>
    </row>
    <row r="1362" spans="6:7" x14ac:dyDescent="0.2">
      <c r="F1362" s="28" t="str">
        <f>IF($B1362="","",SUMIFS($E$4:E1362,$B$4:B1362,$B1362)/SUMIFS($E$4:$E$1048576,$B$4:$B$1048576,$B1362))</f>
        <v/>
      </c>
      <c r="G1362" s="2" t="str">
        <f>IF($C1362="","",VLOOKUP($F1362,Tabla5[],2,1))</f>
        <v/>
      </c>
    </row>
    <row r="1363" spans="6:7" x14ac:dyDescent="0.2">
      <c r="F1363" s="28" t="str">
        <f>IF($B1363="","",SUMIFS($E$4:E1363,$B$4:B1363,$B1363)/SUMIFS($E$4:$E$1048576,$B$4:$B$1048576,$B1363))</f>
        <v/>
      </c>
      <c r="G1363" s="2" t="str">
        <f>IF($C1363="","",VLOOKUP($F1363,Tabla5[],2,1))</f>
        <v/>
      </c>
    </row>
    <row r="1364" spans="6:7" x14ac:dyDescent="0.2">
      <c r="F1364" s="28" t="str">
        <f>IF($B1364="","",SUMIFS($E$4:E1364,$B$4:B1364,$B1364)/SUMIFS($E$4:$E$1048576,$B$4:$B$1048576,$B1364))</f>
        <v/>
      </c>
      <c r="G1364" s="2" t="str">
        <f>IF($C1364="","",VLOOKUP($F1364,Tabla5[],2,1))</f>
        <v/>
      </c>
    </row>
    <row r="1365" spans="6:7" x14ac:dyDescent="0.2">
      <c r="F1365" s="28" t="str">
        <f>IF($B1365="","",SUMIFS($E$4:E1365,$B$4:B1365,$B1365)/SUMIFS($E$4:$E$1048576,$B$4:$B$1048576,$B1365))</f>
        <v/>
      </c>
      <c r="G1365" s="2" t="str">
        <f>IF($C1365="","",VLOOKUP($F1365,Tabla5[],2,1))</f>
        <v/>
      </c>
    </row>
    <row r="1366" spans="6:7" x14ac:dyDescent="0.2">
      <c r="F1366" s="28" t="str">
        <f>IF($B1366="","",SUMIFS($E$4:E1366,$B$4:B1366,$B1366)/SUMIFS($E$4:$E$1048576,$B$4:$B$1048576,$B1366))</f>
        <v/>
      </c>
      <c r="G1366" s="2" t="str">
        <f>IF($C1366="","",VLOOKUP($F1366,Tabla5[],2,1))</f>
        <v/>
      </c>
    </row>
    <row r="1367" spans="6:7" x14ac:dyDescent="0.2">
      <c r="F1367" s="28" t="str">
        <f>IF($B1367="","",SUMIFS($E$4:E1367,$B$4:B1367,$B1367)/SUMIFS($E$4:$E$1048576,$B$4:$B$1048576,$B1367))</f>
        <v/>
      </c>
      <c r="G1367" s="2" t="str">
        <f>IF($C1367="","",VLOOKUP($F1367,Tabla5[],2,1))</f>
        <v/>
      </c>
    </row>
    <row r="1368" spans="6:7" x14ac:dyDescent="0.2">
      <c r="F1368" s="28" t="str">
        <f>IF($B1368="","",SUMIFS($E$4:E1368,$B$4:B1368,$B1368)/SUMIFS($E$4:$E$1048576,$B$4:$B$1048576,$B1368))</f>
        <v/>
      </c>
      <c r="G1368" s="2" t="str">
        <f>IF($C1368="","",VLOOKUP($F1368,Tabla5[],2,1))</f>
        <v/>
      </c>
    </row>
    <row r="1369" spans="6:7" x14ac:dyDescent="0.2">
      <c r="F1369" s="28" t="str">
        <f>IF($B1369="","",SUMIFS($E$4:E1369,$B$4:B1369,$B1369)/SUMIFS($E$4:$E$1048576,$B$4:$B$1048576,$B1369))</f>
        <v/>
      </c>
      <c r="G1369" s="2" t="str">
        <f>IF($C1369="","",VLOOKUP($F1369,Tabla5[],2,1))</f>
        <v/>
      </c>
    </row>
    <row r="1370" spans="6:7" x14ac:dyDescent="0.2">
      <c r="F1370" s="28" t="str">
        <f>IF($B1370="","",SUMIFS($E$4:E1370,$B$4:B1370,$B1370)/SUMIFS($E$4:$E$1048576,$B$4:$B$1048576,$B1370))</f>
        <v/>
      </c>
      <c r="G1370" s="2" t="str">
        <f>IF($C1370="","",VLOOKUP($F1370,Tabla5[],2,1))</f>
        <v/>
      </c>
    </row>
    <row r="1371" spans="6:7" x14ac:dyDescent="0.2">
      <c r="F1371" s="28" t="str">
        <f>IF($B1371="","",SUMIFS($E$4:E1371,$B$4:B1371,$B1371)/SUMIFS($E$4:$E$1048576,$B$4:$B$1048576,$B1371))</f>
        <v/>
      </c>
      <c r="G1371" s="2" t="str">
        <f>IF($C1371="","",VLOOKUP($F1371,Tabla5[],2,1))</f>
        <v/>
      </c>
    </row>
    <row r="1372" spans="6:7" x14ac:dyDescent="0.2">
      <c r="F1372" s="28" t="str">
        <f>IF($B1372="","",SUMIFS($E$4:E1372,$B$4:B1372,$B1372)/SUMIFS($E$4:$E$1048576,$B$4:$B$1048576,$B1372))</f>
        <v/>
      </c>
      <c r="G1372" s="2" t="str">
        <f>IF($C1372="","",VLOOKUP($F1372,Tabla5[],2,1))</f>
        <v/>
      </c>
    </row>
    <row r="1373" spans="6:7" x14ac:dyDescent="0.2">
      <c r="F1373" s="28" t="str">
        <f>IF($B1373="","",SUMIFS($E$4:E1373,$B$4:B1373,$B1373)/SUMIFS($E$4:$E$1048576,$B$4:$B$1048576,$B1373))</f>
        <v/>
      </c>
      <c r="G1373" s="2" t="str">
        <f>IF($C1373="","",VLOOKUP($F1373,Tabla5[],2,1))</f>
        <v/>
      </c>
    </row>
    <row r="1374" spans="6:7" x14ac:dyDescent="0.2">
      <c r="F1374" s="28" t="str">
        <f>IF($B1374="","",SUMIFS($E$4:E1374,$B$4:B1374,$B1374)/SUMIFS($E$4:$E$1048576,$B$4:$B$1048576,$B1374))</f>
        <v/>
      </c>
      <c r="G1374" s="2" t="str">
        <f>IF($C1374="","",VLOOKUP($F1374,Tabla5[],2,1))</f>
        <v/>
      </c>
    </row>
    <row r="1375" spans="6:7" x14ac:dyDescent="0.2">
      <c r="F1375" s="28" t="str">
        <f>IF($B1375="","",SUMIFS($E$4:E1375,$B$4:B1375,$B1375)/SUMIFS($E$4:$E$1048576,$B$4:$B$1048576,$B1375))</f>
        <v/>
      </c>
      <c r="G1375" s="2" t="str">
        <f>IF($C1375="","",VLOOKUP($F1375,Tabla5[],2,1))</f>
        <v/>
      </c>
    </row>
    <row r="1376" spans="6:7" x14ac:dyDescent="0.2">
      <c r="F1376" s="28" t="str">
        <f>IF($B1376="","",SUMIFS($E$4:E1376,$B$4:B1376,$B1376)/SUMIFS($E$4:$E$1048576,$B$4:$B$1048576,$B1376))</f>
        <v/>
      </c>
      <c r="G1376" s="2" t="str">
        <f>IF($C1376="","",VLOOKUP($F1376,Tabla5[],2,1))</f>
        <v/>
      </c>
    </row>
    <row r="1377" spans="6:7" x14ac:dyDescent="0.2">
      <c r="F1377" s="28" t="str">
        <f>IF($B1377="","",SUMIFS($E$4:E1377,$B$4:B1377,$B1377)/SUMIFS($E$4:$E$1048576,$B$4:$B$1048576,$B1377))</f>
        <v/>
      </c>
      <c r="G1377" s="2" t="str">
        <f>IF($C1377="","",VLOOKUP($F1377,Tabla5[],2,1))</f>
        <v/>
      </c>
    </row>
    <row r="1378" spans="6:7" x14ac:dyDescent="0.2">
      <c r="F1378" s="28" t="str">
        <f>IF($B1378="","",SUMIFS($E$4:E1378,$B$4:B1378,$B1378)/SUMIFS($E$4:$E$1048576,$B$4:$B$1048576,$B1378))</f>
        <v/>
      </c>
      <c r="G1378" s="2" t="str">
        <f>IF($C1378="","",VLOOKUP($F1378,Tabla5[],2,1))</f>
        <v/>
      </c>
    </row>
    <row r="1379" spans="6:7" x14ac:dyDescent="0.2">
      <c r="F1379" s="28" t="str">
        <f>IF($B1379="","",SUMIFS($E$4:E1379,$B$4:B1379,$B1379)/SUMIFS($E$4:$E$1048576,$B$4:$B$1048576,$B1379))</f>
        <v/>
      </c>
      <c r="G1379" s="2" t="str">
        <f>IF($C1379="","",VLOOKUP($F1379,Tabla5[],2,1))</f>
        <v/>
      </c>
    </row>
    <row r="1380" spans="6:7" x14ac:dyDescent="0.2">
      <c r="F1380" s="28" t="str">
        <f>IF($B1380="","",SUMIFS($E$4:E1380,$B$4:B1380,$B1380)/SUMIFS($E$4:$E$1048576,$B$4:$B$1048576,$B1380))</f>
        <v/>
      </c>
      <c r="G1380" s="2" t="str">
        <f>IF($C1380="","",VLOOKUP($F1380,Tabla5[],2,1))</f>
        <v/>
      </c>
    </row>
    <row r="1381" spans="6:7" x14ac:dyDescent="0.2">
      <c r="F1381" s="28" t="str">
        <f>IF($B1381="","",SUMIFS($E$4:E1381,$B$4:B1381,$B1381)/SUMIFS($E$4:$E$1048576,$B$4:$B$1048576,$B1381))</f>
        <v/>
      </c>
      <c r="G1381" s="2" t="str">
        <f>IF($C1381="","",VLOOKUP($F1381,Tabla5[],2,1))</f>
        <v/>
      </c>
    </row>
    <row r="1382" spans="6:7" x14ac:dyDescent="0.2">
      <c r="F1382" s="28" t="str">
        <f>IF($B1382="","",SUMIFS($E$4:E1382,$B$4:B1382,$B1382)/SUMIFS($E$4:$E$1048576,$B$4:$B$1048576,$B1382))</f>
        <v/>
      </c>
      <c r="G1382" s="2" t="str">
        <f>IF($C1382="","",VLOOKUP($F1382,Tabla5[],2,1))</f>
        <v/>
      </c>
    </row>
    <row r="1383" spans="6:7" x14ac:dyDescent="0.2">
      <c r="F1383" s="28" t="str">
        <f>IF($B1383="","",SUMIFS($E$4:E1383,$B$4:B1383,$B1383)/SUMIFS($E$4:$E$1048576,$B$4:$B$1048576,$B1383))</f>
        <v/>
      </c>
      <c r="G1383" s="2" t="str">
        <f>IF($C1383="","",VLOOKUP($F1383,Tabla5[],2,1))</f>
        <v/>
      </c>
    </row>
    <row r="1384" spans="6:7" x14ac:dyDescent="0.2">
      <c r="F1384" s="28" t="str">
        <f>IF($B1384="","",SUMIFS($E$4:E1384,$B$4:B1384,$B1384)/SUMIFS($E$4:$E$1048576,$B$4:$B$1048576,$B1384))</f>
        <v/>
      </c>
      <c r="G1384" s="2" t="str">
        <f>IF($C1384="","",VLOOKUP($F1384,Tabla5[],2,1))</f>
        <v/>
      </c>
    </row>
    <row r="1385" spans="6:7" x14ac:dyDescent="0.2">
      <c r="F1385" s="28" t="str">
        <f>IF($B1385="","",SUMIFS($E$4:E1385,$B$4:B1385,$B1385)/SUMIFS($E$4:$E$1048576,$B$4:$B$1048576,$B1385))</f>
        <v/>
      </c>
      <c r="G1385" s="2" t="str">
        <f>IF($C1385="","",VLOOKUP($F1385,Tabla5[],2,1))</f>
        <v/>
      </c>
    </row>
    <row r="1386" spans="6:7" x14ac:dyDescent="0.2">
      <c r="F1386" s="28" t="str">
        <f>IF($B1386="","",SUMIFS($E$4:E1386,$B$4:B1386,$B1386)/SUMIFS($E$4:$E$1048576,$B$4:$B$1048576,$B1386))</f>
        <v/>
      </c>
      <c r="G1386" s="2" t="str">
        <f>IF($C1386="","",VLOOKUP($F1386,Tabla5[],2,1))</f>
        <v/>
      </c>
    </row>
    <row r="1387" spans="6:7" x14ac:dyDescent="0.2">
      <c r="F1387" s="28" t="str">
        <f>IF($B1387="","",SUMIFS($E$4:E1387,$B$4:B1387,$B1387)/SUMIFS($E$4:$E$1048576,$B$4:$B$1048576,$B1387))</f>
        <v/>
      </c>
      <c r="G1387" s="2" t="str">
        <f>IF($C1387="","",VLOOKUP($F1387,Tabla5[],2,1))</f>
        <v/>
      </c>
    </row>
    <row r="1388" spans="6:7" x14ac:dyDescent="0.2">
      <c r="F1388" s="28" t="str">
        <f>IF($B1388="","",SUMIFS($E$4:E1388,$B$4:B1388,$B1388)/SUMIFS($E$4:$E$1048576,$B$4:$B$1048576,$B1388))</f>
        <v/>
      </c>
      <c r="G1388" s="2" t="str">
        <f>IF($C1388="","",VLOOKUP($F1388,Tabla5[],2,1))</f>
        <v/>
      </c>
    </row>
    <row r="1389" spans="6:7" x14ac:dyDescent="0.2">
      <c r="F1389" s="28" t="str">
        <f>IF($B1389="","",SUMIFS($E$4:E1389,$B$4:B1389,$B1389)/SUMIFS($E$4:$E$1048576,$B$4:$B$1048576,$B1389))</f>
        <v/>
      </c>
      <c r="G1389" s="2" t="str">
        <f>IF($C1389="","",VLOOKUP($F1389,Tabla5[],2,1))</f>
        <v/>
      </c>
    </row>
    <row r="1390" spans="6:7" x14ac:dyDescent="0.2">
      <c r="F1390" s="28" t="str">
        <f>IF($B1390="","",SUMIFS($E$4:E1390,$B$4:B1390,$B1390)/SUMIFS($E$4:$E$1048576,$B$4:$B$1048576,$B1390))</f>
        <v/>
      </c>
      <c r="G1390" s="2" t="str">
        <f>IF($C1390="","",VLOOKUP($F1390,Tabla5[],2,1))</f>
        <v/>
      </c>
    </row>
    <row r="1391" spans="6:7" x14ac:dyDescent="0.2">
      <c r="F1391" s="28" t="str">
        <f>IF($B1391="","",SUMIFS($E$4:E1391,$B$4:B1391,$B1391)/SUMIFS($E$4:$E$1048576,$B$4:$B$1048576,$B1391))</f>
        <v/>
      </c>
      <c r="G1391" s="2" t="str">
        <f>IF($C1391="","",VLOOKUP($F1391,Tabla5[],2,1))</f>
        <v/>
      </c>
    </row>
    <row r="1392" spans="6:7" x14ac:dyDescent="0.2">
      <c r="F1392" s="28" t="str">
        <f>IF($B1392="","",SUMIFS($E$4:E1392,$B$4:B1392,$B1392)/SUMIFS($E$4:$E$1048576,$B$4:$B$1048576,$B1392))</f>
        <v/>
      </c>
      <c r="G1392" s="2" t="str">
        <f>IF($C1392="","",VLOOKUP($F1392,Tabla5[],2,1))</f>
        <v/>
      </c>
    </row>
    <row r="1393" spans="6:7" x14ac:dyDescent="0.2">
      <c r="F1393" s="28" t="str">
        <f>IF($B1393="","",SUMIFS($E$4:E1393,$B$4:B1393,$B1393)/SUMIFS($E$4:$E$1048576,$B$4:$B$1048576,$B1393))</f>
        <v/>
      </c>
      <c r="G1393" s="2" t="str">
        <f>IF($C1393="","",VLOOKUP($F1393,Tabla5[],2,1))</f>
        <v/>
      </c>
    </row>
    <row r="1394" spans="6:7" x14ac:dyDescent="0.2">
      <c r="F1394" s="28" t="str">
        <f>IF($B1394="","",SUMIFS($E$4:E1394,$B$4:B1394,$B1394)/SUMIFS($E$4:$E$1048576,$B$4:$B$1048576,$B1394))</f>
        <v/>
      </c>
      <c r="G1394" s="2" t="str">
        <f>IF($C1394="","",VLOOKUP($F1394,Tabla5[],2,1))</f>
        <v/>
      </c>
    </row>
    <row r="1395" spans="6:7" x14ac:dyDescent="0.2">
      <c r="F1395" s="28" t="str">
        <f>IF($B1395="","",SUMIFS($E$4:E1395,$B$4:B1395,$B1395)/SUMIFS($E$4:$E$1048576,$B$4:$B$1048576,$B1395))</f>
        <v/>
      </c>
      <c r="G1395" s="2" t="str">
        <f>IF($C1395="","",VLOOKUP($F1395,Tabla5[],2,1))</f>
        <v/>
      </c>
    </row>
    <row r="1396" spans="6:7" x14ac:dyDescent="0.2">
      <c r="F1396" s="28" t="str">
        <f>IF($B1396="","",SUMIFS($E$4:E1396,$B$4:B1396,$B1396)/SUMIFS($E$4:$E$1048576,$B$4:$B$1048576,$B1396))</f>
        <v/>
      </c>
      <c r="G1396" s="2" t="str">
        <f>IF($C1396="","",VLOOKUP($F1396,Tabla5[],2,1))</f>
        <v/>
      </c>
    </row>
    <row r="1397" spans="6:7" x14ac:dyDescent="0.2">
      <c r="F1397" s="28" t="str">
        <f>IF($B1397="","",SUMIFS($E$4:E1397,$B$4:B1397,$B1397)/SUMIFS($E$4:$E$1048576,$B$4:$B$1048576,$B1397))</f>
        <v/>
      </c>
      <c r="G1397" s="2" t="str">
        <f>IF($C1397="","",VLOOKUP($F1397,Tabla5[],2,1))</f>
        <v/>
      </c>
    </row>
    <row r="1398" spans="6:7" x14ac:dyDescent="0.2">
      <c r="F1398" s="28" t="str">
        <f>IF($B1398="","",SUMIFS($E$4:E1398,$B$4:B1398,$B1398)/SUMIFS($E$4:$E$1048576,$B$4:$B$1048576,$B1398))</f>
        <v/>
      </c>
      <c r="G1398" s="2" t="str">
        <f>IF($C1398="","",VLOOKUP($F1398,Tabla5[],2,1))</f>
        <v/>
      </c>
    </row>
    <row r="1399" spans="6:7" x14ac:dyDescent="0.2">
      <c r="F1399" s="28" t="str">
        <f>IF($B1399="","",SUMIFS($E$4:E1399,$B$4:B1399,$B1399)/SUMIFS($E$4:$E$1048576,$B$4:$B$1048576,$B1399))</f>
        <v/>
      </c>
      <c r="G1399" s="2" t="str">
        <f>IF($C1399="","",VLOOKUP($F1399,Tabla5[],2,1))</f>
        <v/>
      </c>
    </row>
    <row r="1400" spans="6:7" x14ac:dyDescent="0.2">
      <c r="F1400" s="28" t="str">
        <f>IF($B1400="","",SUMIFS($E$4:E1400,$B$4:B1400,$B1400)/SUMIFS($E$4:$E$1048576,$B$4:$B$1048576,$B1400))</f>
        <v/>
      </c>
      <c r="G1400" s="2" t="str">
        <f>IF($C1400="","",VLOOKUP($F1400,Tabla5[],2,1))</f>
        <v/>
      </c>
    </row>
    <row r="1401" spans="6:7" x14ac:dyDescent="0.2">
      <c r="F1401" s="28" t="str">
        <f>IF($B1401="","",SUMIFS($E$4:E1401,$B$4:B1401,$B1401)/SUMIFS($E$4:$E$1048576,$B$4:$B$1048576,$B1401))</f>
        <v/>
      </c>
      <c r="G1401" s="2" t="str">
        <f>IF($C1401="","",VLOOKUP($F1401,Tabla5[],2,1))</f>
        <v/>
      </c>
    </row>
    <row r="1402" spans="6:7" x14ac:dyDescent="0.2">
      <c r="F1402" s="28" t="str">
        <f>IF($B1402="","",SUMIFS($E$4:E1402,$B$4:B1402,$B1402)/SUMIFS($E$4:$E$1048576,$B$4:$B$1048576,$B1402))</f>
        <v/>
      </c>
      <c r="G1402" s="2" t="str">
        <f>IF($C1402="","",VLOOKUP($F1402,Tabla5[],2,1))</f>
        <v/>
      </c>
    </row>
    <row r="1403" spans="6:7" x14ac:dyDescent="0.2">
      <c r="F1403" s="28" t="str">
        <f>IF($B1403="","",SUMIFS($E$4:E1403,$B$4:B1403,$B1403)/SUMIFS($E$4:$E$1048576,$B$4:$B$1048576,$B1403))</f>
        <v/>
      </c>
      <c r="G1403" s="2" t="str">
        <f>IF($C1403="","",VLOOKUP($F1403,Tabla5[],2,1))</f>
        <v/>
      </c>
    </row>
    <row r="1404" spans="6:7" x14ac:dyDescent="0.2">
      <c r="F1404" s="28" t="str">
        <f>IF($B1404="","",SUMIFS($E$4:E1404,$B$4:B1404,$B1404)/SUMIFS($E$4:$E$1048576,$B$4:$B$1048576,$B1404))</f>
        <v/>
      </c>
      <c r="G1404" s="2" t="str">
        <f>IF($C1404="","",VLOOKUP($F1404,Tabla5[],2,1))</f>
        <v/>
      </c>
    </row>
    <row r="1405" spans="6:7" x14ac:dyDescent="0.2">
      <c r="F1405" s="28" t="str">
        <f>IF($B1405="","",SUMIFS($E$4:E1405,$B$4:B1405,$B1405)/SUMIFS($E$4:$E$1048576,$B$4:$B$1048576,$B1405))</f>
        <v/>
      </c>
      <c r="G1405" s="2" t="str">
        <f>IF($C1405="","",VLOOKUP($F1405,Tabla5[],2,1))</f>
        <v/>
      </c>
    </row>
    <row r="1406" spans="6:7" x14ac:dyDescent="0.2">
      <c r="F1406" s="28" t="str">
        <f>IF($B1406="","",SUMIFS($E$4:E1406,$B$4:B1406,$B1406)/SUMIFS($E$4:$E$1048576,$B$4:$B$1048576,$B1406))</f>
        <v/>
      </c>
      <c r="G1406" s="2" t="str">
        <f>IF($C1406="","",VLOOKUP($F1406,Tabla5[],2,1))</f>
        <v/>
      </c>
    </row>
    <row r="1407" spans="6:7" x14ac:dyDescent="0.2">
      <c r="F1407" s="28" t="str">
        <f>IF($B1407="","",SUMIFS($E$4:E1407,$B$4:B1407,$B1407)/SUMIFS($E$4:$E$1048576,$B$4:$B$1048576,$B1407))</f>
        <v/>
      </c>
      <c r="G1407" s="2" t="str">
        <f>IF($C1407="","",VLOOKUP($F1407,Tabla5[],2,1))</f>
        <v/>
      </c>
    </row>
    <row r="1408" spans="6:7" x14ac:dyDescent="0.2">
      <c r="F1408" s="28" t="str">
        <f>IF($B1408="","",SUMIFS($E$4:E1408,$B$4:B1408,$B1408)/SUMIFS($E$4:$E$1048576,$B$4:$B$1048576,$B1408))</f>
        <v/>
      </c>
      <c r="G1408" s="2" t="str">
        <f>IF($C1408="","",VLOOKUP($F1408,Tabla5[],2,1))</f>
        <v/>
      </c>
    </row>
    <row r="1409" spans="6:7" x14ac:dyDescent="0.2">
      <c r="F1409" s="28" t="str">
        <f>IF($B1409="","",SUMIFS($E$4:E1409,$B$4:B1409,$B1409)/SUMIFS($E$4:$E$1048576,$B$4:$B$1048576,$B1409))</f>
        <v/>
      </c>
      <c r="G1409" s="2" t="str">
        <f>IF($C1409="","",VLOOKUP($F1409,Tabla5[],2,1))</f>
        <v/>
      </c>
    </row>
    <row r="1410" spans="6:7" x14ac:dyDescent="0.2">
      <c r="F1410" s="28" t="str">
        <f>IF($B1410="","",SUMIFS($E$4:E1410,$B$4:B1410,$B1410)/SUMIFS($E$4:$E$1048576,$B$4:$B$1048576,$B1410))</f>
        <v/>
      </c>
      <c r="G1410" s="2" t="str">
        <f>IF($C1410="","",VLOOKUP($F1410,Tabla5[],2,1))</f>
        <v/>
      </c>
    </row>
    <row r="1411" spans="6:7" x14ac:dyDescent="0.2">
      <c r="F1411" s="28" t="str">
        <f>IF($B1411="","",SUMIFS($E$4:E1411,$B$4:B1411,$B1411)/SUMIFS($E$4:$E$1048576,$B$4:$B$1048576,$B1411))</f>
        <v/>
      </c>
      <c r="G1411" s="2" t="str">
        <f>IF($C1411="","",VLOOKUP($F1411,Tabla5[],2,1))</f>
        <v/>
      </c>
    </row>
    <row r="1412" spans="6:7" x14ac:dyDescent="0.2">
      <c r="F1412" s="28" t="str">
        <f>IF($B1412="","",SUMIFS($E$4:E1412,$B$4:B1412,$B1412)/SUMIFS($E$4:$E$1048576,$B$4:$B$1048576,$B1412))</f>
        <v/>
      </c>
      <c r="G1412" s="2" t="str">
        <f>IF($C1412="","",VLOOKUP($F1412,Tabla5[],2,1))</f>
        <v/>
      </c>
    </row>
    <row r="1413" spans="6:7" x14ac:dyDescent="0.2">
      <c r="F1413" s="28" t="str">
        <f>IF($B1413="","",SUMIFS($E$4:E1413,$B$4:B1413,$B1413)/SUMIFS($E$4:$E$1048576,$B$4:$B$1048576,$B1413))</f>
        <v/>
      </c>
      <c r="G1413" s="2" t="str">
        <f>IF($C1413="","",VLOOKUP($F1413,Tabla5[],2,1))</f>
        <v/>
      </c>
    </row>
    <row r="1414" spans="6:7" x14ac:dyDescent="0.2">
      <c r="F1414" s="28" t="str">
        <f>IF($B1414="","",SUMIFS($E$4:E1414,$B$4:B1414,$B1414)/SUMIFS($E$4:$E$1048576,$B$4:$B$1048576,$B1414))</f>
        <v/>
      </c>
      <c r="G1414" s="2" t="str">
        <f>IF($C1414="","",VLOOKUP($F1414,Tabla5[],2,1))</f>
        <v/>
      </c>
    </row>
    <row r="1415" spans="6:7" x14ac:dyDescent="0.2">
      <c r="F1415" s="28" t="str">
        <f>IF($B1415="","",SUMIFS($E$4:E1415,$B$4:B1415,$B1415)/SUMIFS($E$4:$E$1048576,$B$4:$B$1048576,$B1415))</f>
        <v/>
      </c>
      <c r="G1415" s="2" t="str">
        <f>IF($C1415="","",VLOOKUP($F1415,Tabla5[],2,1))</f>
        <v/>
      </c>
    </row>
    <row r="1416" spans="6:7" x14ac:dyDescent="0.2">
      <c r="F1416" s="28" t="str">
        <f>IF($B1416="","",SUMIFS($E$4:E1416,$B$4:B1416,$B1416)/SUMIFS($E$4:$E$1048576,$B$4:$B$1048576,$B1416))</f>
        <v/>
      </c>
      <c r="G1416" s="2" t="str">
        <f>IF($C1416="","",VLOOKUP($F1416,Tabla5[],2,1))</f>
        <v/>
      </c>
    </row>
    <row r="1417" spans="6:7" x14ac:dyDescent="0.2">
      <c r="F1417" s="28" t="str">
        <f>IF($B1417="","",SUMIFS($E$4:E1417,$B$4:B1417,$B1417)/SUMIFS($E$4:$E$1048576,$B$4:$B$1048576,$B1417))</f>
        <v/>
      </c>
      <c r="G1417" s="2" t="str">
        <f>IF($C1417="","",VLOOKUP($F1417,Tabla5[],2,1))</f>
        <v/>
      </c>
    </row>
    <row r="1418" spans="6:7" x14ac:dyDescent="0.2">
      <c r="F1418" s="28" t="str">
        <f>IF($B1418="","",SUMIFS($E$4:E1418,$B$4:B1418,$B1418)/SUMIFS($E$4:$E$1048576,$B$4:$B$1048576,$B1418))</f>
        <v/>
      </c>
      <c r="G1418" s="2" t="str">
        <f>IF($C1418="","",VLOOKUP($F1418,Tabla5[],2,1))</f>
        <v/>
      </c>
    </row>
    <row r="1419" spans="6:7" x14ac:dyDescent="0.2">
      <c r="F1419" s="28" t="str">
        <f>IF($B1419="","",SUMIFS($E$4:E1419,$B$4:B1419,$B1419)/SUMIFS($E$4:$E$1048576,$B$4:$B$1048576,$B1419))</f>
        <v/>
      </c>
      <c r="G1419" s="2" t="str">
        <f>IF($C1419="","",VLOOKUP($F1419,Tabla5[],2,1))</f>
        <v/>
      </c>
    </row>
    <row r="1420" spans="6:7" x14ac:dyDescent="0.2">
      <c r="F1420" s="28" t="str">
        <f>IF($B1420="","",SUMIFS($E$4:E1420,$B$4:B1420,$B1420)/SUMIFS($E$4:$E$1048576,$B$4:$B$1048576,$B1420))</f>
        <v/>
      </c>
      <c r="G1420" s="2" t="str">
        <f>IF($C1420="","",VLOOKUP($F1420,Tabla5[],2,1))</f>
        <v/>
      </c>
    </row>
    <row r="1421" spans="6:7" x14ac:dyDescent="0.2">
      <c r="F1421" s="28" t="str">
        <f>IF($B1421="","",SUMIFS($E$4:E1421,$B$4:B1421,$B1421)/SUMIFS($E$4:$E$1048576,$B$4:$B$1048576,$B1421))</f>
        <v/>
      </c>
      <c r="G1421" s="2" t="str">
        <f>IF($C1421="","",VLOOKUP($F1421,Tabla5[],2,1))</f>
        <v/>
      </c>
    </row>
    <row r="1422" spans="6:7" x14ac:dyDescent="0.2">
      <c r="F1422" s="28" t="str">
        <f>IF($B1422="","",SUMIFS($E$4:E1422,$B$4:B1422,$B1422)/SUMIFS($E$4:$E$1048576,$B$4:$B$1048576,$B1422))</f>
        <v/>
      </c>
      <c r="G1422" s="2" t="str">
        <f>IF($C1422="","",VLOOKUP($F1422,Tabla5[],2,1))</f>
        <v/>
      </c>
    </row>
    <row r="1423" spans="6:7" x14ac:dyDescent="0.2">
      <c r="F1423" s="28" t="str">
        <f>IF($B1423="","",SUMIFS($E$4:E1423,$B$4:B1423,$B1423)/SUMIFS($E$4:$E$1048576,$B$4:$B$1048576,$B1423))</f>
        <v/>
      </c>
      <c r="G1423" s="2" t="str">
        <f>IF($C1423="","",VLOOKUP($F1423,Tabla5[],2,1))</f>
        <v/>
      </c>
    </row>
    <row r="1424" spans="6:7" x14ac:dyDescent="0.2">
      <c r="F1424" s="28" t="str">
        <f>IF($B1424="","",SUMIFS($E$4:E1424,$B$4:B1424,$B1424)/SUMIFS($E$4:$E$1048576,$B$4:$B$1048576,$B1424))</f>
        <v/>
      </c>
      <c r="G1424" s="2" t="str">
        <f>IF($C1424="","",VLOOKUP($F1424,Tabla5[],2,1))</f>
        <v/>
      </c>
    </row>
    <row r="1425" spans="6:7" x14ac:dyDescent="0.2">
      <c r="F1425" s="28" t="str">
        <f>IF($B1425="","",SUMIFS($E$4:E1425,$B$4:B1425,$B1425)/SUMIFS($E$4:$E$1048576,$B$4:$B$1048576,$B1425))</f>
        <v/>
      </c>
      <c r="G1425" s="2" t="str">
        <f>IF($C1425="","",VLOOKUP($F1425,Tabla5[],2,1))</f>
        <v/>
      </c>
    </row>
    <row r="1426" spans="6:7" x14ac:dyDescent="0.2">
      <c r="F1426" s="28" t="str">
        <f>IF($B1426="","",SUMIFS($E$4:E1426,$B$4:B1426,$B1426)/SUMIFS($E$4:$E$1048576,$B$4:$B$1048576,$B1426))</f>
        <v/>
      </c>
      <c r="G1426" s="2" t="str">
        <f>IF($C1426="","",VLOOKUP($F1426,Tabla5[],2,1))</f>
        <v/>
      </c>
    </row>
    <row r="1427" spans="6:7" x14ac:dyDescent="0.2">
      <c r="F1427" s="28" t="str">
        <f>IF($B1427="","",SUMIFS($E$4:E1427,$B$4:B1427,$B1427)/SUMIFS($E$4:$E$1048576,$B$4:$B$1048576,$B1427))</f>
        <v/>
      </c>
      <c r="G1427" s="2" t="str">
        <f>IF($C1427="","",VLOOKUP($F1427,Tabla5[],2,1))</f>
        <v/>
      </c>
    </row>
    <row r="1428" spans="6:7" x14ac:dyDescent="0.2">
      <c r="F1428" s="28" t="str">
        <f>IF($B1428="","",SUMIFS($E$4:E1428,$B$4:B1428,$B1428)/SUMIFS($E$4:$E$1048576,$B$4:$B$1048576,$B1428))</f>
        <v/>
      </c>
      <c r="G1428" s="2" t="str">
        <f>IF($C1428="","",VLOOKUP($F1428,Tabla5[],2,1))</f>
        <v/>
      </c>
    </row>
    <row r="1429" spans="6:7" x14ac:dyDescent="0.2">
      <c r="F1429" s="28" t="str">
        <f>IF($B1429="","",SUMIFS($E$4:E1429,$B$4:B1429,$B1429)/SUMIFS($E$4:$E$1048576,$B$4:$B$1048576,$B1429))</f>
        <v/>
      </c>
      <c r="G1429" s="2" t="str">
        <f>IF($C1429="","",VLOOKUP($F1429,Tabla5[],2,1))</f>
        <v/>
      </c>
    </row>
    <row r="1430" spans="6:7" x14ac:dyDescent="0.2">
      <c r="F1430" s="28" t="str">
        <f>IF($B1430="","",SUMIFS($E$4:E1430,$B$4:B1430,$B1430)/SUMIFS($E$4:$E$1048576,$B$4:$B$1048576,$B1430))</f>
        <v/>
      </c>
      <c r="G1430" s="2" t="str">
        <f>IF($C1430="","",VLOOKUP($F1430,Tabla5[],2,1))</f>
        <v/>
      </c>
    </row>
    <row r="1431" spans="6:7" x14ac:dyDescent="0.2">
      <c r="F1431" s="28" t="str">
        <f>IF($B1431="","",SUMIFS($E$4:E1431,$B$4:B1431,$B1431)/SUMIFS($E$4:$E$1048576,$B$4:$B$1048576,$B1431))</f>
        <v/>
      </c>
      <c r="G1431" s="2" t="str">
        <f>IF($C1431="","",VLOOKUP($F1431,Tabla5[],2,1))</f>
        <v/>
      </c>
    </row>
    <row r="1432" spans="6:7" x14ac:dyDescent="0.2">
      <c r="F1432" s="28" t="str">
        <f>IF($B1432="","",SUMIFS($E$4:E1432,$B$4:B1432,$B1432)/SUMIFS($E$4:$E$1048576,$B$4:$B$1048576,$B1432))</f>
        <v/>
      </c>
      <c r="G1432" s="2" t="str">
        <f>IF($C1432="","",VLOOKUP($F1432,Tabla5[],2,1))</f>
        <v/>
      </c>
    </row>
    <row r="1433" spans="6:7" x14ac:dyDescent="0.2">
      <c r="F1433" s="28" t="str">
        <f>IF($B1433="","",SUMIFS($E$4:E1433,$B$4:B1433,$B1433)/SUMIFS($E$4:$E$1048576,$B$4:$B$1048576,$B1433))</f>
        <v/>
      </c>
      <c r="G1433" s="2" t="str">
        <f>IF($C1433="","",VLOOKUP($F1433,Tabla5[],2,1))</f>
        <v/>
      </c>
    </row>
    <row r="1434" spans="6:7" x14ac:dyDescent="0.2">
      <c r="F1434" s="28" t="str">
        <f>IF($B1434="","",SUMIFS($E$4:E1434,$B$4:B1434,$B1434)/SUMIFS($E$4:$E$1048576,$B$4:$B$1048576,$B1434))</f>
        <v/>
      </c>
      <c r="G1434" s="2" t="str">
        <f>IF($C1434="","",VLOOKUP($F1434,Tabla5[],2,1))</f>
        <v/>
      </c>
    </row>
    <row r="1435" spans="6:7" x14ac:dyDescent="0.2">
      <c r="F1435" s="28" t="str">
        <f>IF($B1435="","",SUMIFS($E$4:E1435,$B$4:B1435,$B1435)/SUMIFS($E$4:$E$1048576,$B$4:$B$1048576,$B1435))</f>
        <v/>
      </c>
      <c r="G1435" s="2" t="str">
        <f>IF($C1435="","",VLOOKUP($F1435,Tabla5[],2,1))</f>
        <v/>
      </c>
    </row>
    <row r="1436" spans="6:7" x14ac:dyDescent="0.2">
      <c r="F1436" s="28" t="str">
        <f>IF($B1436="","",SUMIFS($E$4:E1436,$B$4:B1436,$B1436)/SUMIFS($E$4:$E$1048576,$B$4:$B$1048576,$B1436))</f>
        <v/>
      </c>
      <c r="G1436" s="2" t="str">
        <f>IF($C1436="","",VLOOKUP($F1436,Tabla5[],2,1))</f>
        <v/>
      </c>
    </row>
    <row r="1437" spans="6:7" x14ac:dyDescent="0.2">
      <c r="F1437" s="28" t="str">
        <f>IF($B1437="","",SUMIFS($E$4:E1437,$B$4:B1437,$B1437)/SUMIFS($E$4:$E$1048576,$B$4:$B$1048576,$B1437))</f>
        <v/>
      </c>
      <c r="G1437" s="2" t="str">
        <f>IF($C1437="","",VLOOKUP($F1437,Tabla5[],2,1))</f>
        <v/>
      </c>
    </row>
    <row r="1438" spans="6:7" x14ac:dyDescent="0.2">
      <c r="F1438" s="28" t="str">
        <f>IF($B1438="","",SUMIFS($E$4:E1438,$B$4:B1438,$B1438)/SUMIFS($E$4:$E$1048576,$B$4:$B$1048576,$B1438))</f>
        <v/>
      </c>
      <c r="G1438" s="2" t="str">
        <f>IF($C1438="","",VLOOKUP($F1438,Tabla5[],2,1))</f>
        <v/>
      </c>
    </row>
    <row r="1439" spans="6:7" x14ac:dyDescent="0.2">
      <c r="F1439" s="28" t="str">
        <f>IF($B1439="","",SUMIFS($E$4:E1439,$B$4:B1439,$B1439)/SUMIFS($E$4:$E$1048576,$B$4:$B$1048576,$B1439))</f>
        <v/>
      </c>
      <c r="G1439" s="2" t="str">
        <f>IF($C1439="","",VLOOKUP($F1439,Tabla5[],2,1))</f>
        <v/>
      </c>
    </row>
    <row r="1440" spans="6:7" x14ac:dyDescent="0.2">
      <c r="F1440" s="28" t="str">
        <f>IF($B1440="","",SUMIFS($E$4:E1440,$B$4:B1440,$B1440)/SUMIFS($E$4:$E$1048576,$B$4:$B$1048576,$B1440))</f>
        <v/>
      </c>
      <c r="G1440" s="2" t="str">
        <f>IF($C1440="","",VLOOKUP($F1440,Tabla5[],2,1))</f>
        <v/>
      </c>
    </row>
    <row r="1441" spans="6:7" x14ac:dyDescent="0.2">
      <c r="F1441" s="28" t="str">
        <f>IF($B1441="","",SUMIFS($E$4:E1441,$B$4:B1441,$B1441)/SUMIFS($E$4:$E$1048576,$B$4:$B$1048576,$B1441))</f>
        <v/>
      </c>
      <c r="G1441" s="2" t="str">
        <f>IF($C1441="","",VLOOKUP($F1441,Tabla5[],2,1))</f>
        <v/>
      </c>
    </row>
    <row r="1442" spans="6:7" x14ac:dyDescent="0.2">
      <c r="F1442" s="28" t="str">
        <f>IF($B1442="","",SUMIFS($E$4:E1442,$B$4:B1442,$B1442)/SUMIFS($E$4:$E$1048576,$B$4:$B$1048576,$B1442))</f>
        <v/>
      </c>
      <c r="G1442" s="2" t="str">
        <f>IF($C1442="","",VLOOKUP($F1442,Tabla5[],2,1))</f>
        <v/>
      </c>
    </row>
    <row r="1443" spans="6:7" x14ac:dyDescent="0.2">
      <c r="F1443" s="28" t="str">
        <f>IF($B1443="","",SUMIFS($E$4:E1443,$B$4:B1443,$B1443)/SUMIFS($E$4:$E$1048576,$B$4:$B$1048576,$B1443))</f>
        <v/>
      </c>
      <c r="G1443" s="2" t="str">
        <f>IF($C1443="","",VLOOKUP($F1443,Tabla5[],2,1))</f>
        <v/>
      </c>
    </row>
    <row r="1444" spans="6:7" x14ac:dyDescent="0.2">
      <c r="F1444" s="28" t="str">
        <f>IF($B1444="","",SUMIFS($E$4:E1444,$B$4:B1444,$B1444)/SUMIFS($E$4:$E$1048576,$B$4:$B$1048576,$B1444))</f>
        <v/>
      </c>
      <c r="G1444" s="2" t="str">
        <f>IF($C1444="","",VLOOKUP($F1444,Tabla5[],2,1))</f>
        <v/>
      </c>
    </row>
    <row r="1445" spans="6:7" x14ac:dyDescent="0.2">
      <c r="F1445" s="28" t="str">
        <f>IF($B1445="","",SUMIFS($E$4:E1445,$B$4:B1445,$B1445)/SUMIFS($E$4:$E$1048576,$B$4:$B$1048576,$B1445))</f>
        <v/>
      </c>
      <c r="G1445" s="2" t="str">
        <f>IF($C1445="","",VLOOKUP($F1445,Tabla5[],2,1))</f>
        <v/>
      </c>
    </row>
    <row r="1446" spans="6:7" x14ac:dyDescent="0.2">
      <c r="F1446" s="28" t="str">
        <f>IF($B1446="","",SUMIFS($E$4:E1446,$B$4:B1446,$B1446)/SUMIFS($E$4:$E$1048576,$B$4:$B$1048576,$B1446))</f>
        <v/>
      </c>
      <c r="G1446" s="2" t="str">
        <f>IF($C1446="","",VLOOKUP($F1446,Tabla5[],2,1))</f>
        <v/>
      </c>
    </row>
    <row r="1447" spans="6:7" x14ac:dyDescent="0.2">
      <c r="F1447" s="28" t="str">
        <f>IF($B1447="","",SUMIFS($E$4:E1447,$B$4:B1447,$B1447)/SUMIFS($E$4:$E$1048576,$B$4:$B$1048576,$B1447))</f>
        <v/>
      </c>
      <c r="G1447" s="2" t="str">
        <f>IF($C1447="","",VLOOKUP($F1447,Tabla5[],2,1))</f>
        <v/>
      </c>
    </row>
    <row r="1448" spans="6:7" x14ac:dyDescent="0.2">
      <c r="F1448" s="28" t="str">
        <f>IF($B1448="","",SUMIFS($E$4:E1448,$B$4:B1448,$B1448)/SUMIFS($E$4:$E$1048576,$B$4:$B$1048576,$B1448))</f>
        <v/>
      </c>
      <c r="G1448" s="2" t="str">
        <f>IF($C1448="","",VLOOKUP($F1448,Tabla5[],2,1))</f>
        <v/>
      </c>
    </row>
    <row r="1449" spans="6:7" x14ac:dyDescent="0.2">
      <c r="F1449" s="28" t="str">
        <f>IF($B1449="","",SUMIFS($E$4:E1449,$B$4:B1449,$B1449)/SUMIFS($E$4:$E$1048576,$B$4:$B$1048576,$B1449))</f>
        <v/>
      </c>
      <c r="G1449" s="2" t="str">
        <f>IF($C1449="","",VLOOKUP($F1449,Tabla5[],2,1))</f>
        <v/>
      </c>
    </row>
    <row r="1450" spans="6:7" x14ac:dyDescent="0.2">
      <c r="F1450" s="28" t="str">
        <f>IF($B1450="","",SUMIFS($E$4:E1450,$B$4:B1450,$B1450)/SUMIFS($E$4:$E$1048576,$B$4:$B$1048576,$B1450))</f>
        <v/>
      </c>
      <c r="G1450" s="2" t="str">
        <f>IF($C1450="","",VLOOKUP($F1450,Tabla5[],2,1))</f>
        <v/>
      </c>
    </row>
    <row r="1451" spans="6:7" x14ac:dyDescent="0.2">
      <c r="F1451" s="28" t="str">
        <f>IF($B1451="","",SUMIFS($E$4:E1451,$B$4:B1451,$B1451)/SUMIFS($E$4:$E$1048576,$B$4:$B$1048576,$B1451))</f>
        <v/>
      </c>
      <c r="G1451" s="2" t="str">
        <f>IF($C1451="","",VLOOKUP($F1451,Tabla5[],2,1))</f>
        <v/>
      </c>
    </row>
    <row r="1452" spans="6:7" x14ac:dyDescent="0.2">
      <c r="F1452" s="28" t="str">
        <f>IF($B1452="","",SUMIFS($E$4:E1452,$B$4:B1452,$B1452)/SUMIFS($E$4:$E$1048576,$B$4:$B$1048576,$B1452))</f>
        <v/>
      </c>
      <c r="G1452" s="2" t="str">
        <f>IF($C1452="","",VLOOKUP($F1452,Tabla5[],2,1))</f>
        <v/>
      </c>
    </row>
    <row r="1453" spans="6:7" x14ac:dyDescent="0.2">
      <c r="F1453" s="28" t="str">
        <f>IF($B1453="","",SUMIFS($E$4:E1453,$B$4:B1453,$B1453)/SUMIFS($E$4:$E$1048576,$B$4:$B$1048576,$B1453))</f>
        <v/>
      </c>
      <c r="G1453" s="2" t="str">
        <f>IF($C1453="","",VLOOKUP($F1453,Tabla5[],2,1))</f>
        <v/>
      </c>
    </row>
    <row r="1454" spans="6:7" x14ac:dyDescent="0.2">
      <c r="F1454" s="28" t="str">
        <f>IF($B1454="","",SUMIFS($E$4:E1454,$B$4:B1454,$B1454)/SUMIFS($E$4:$E$1048576,$B$4:$B$1048576,$B1454))</f>
        <v/>
      </c>
      <c r="G1454" s="2" t="str">
        <f>IF($C1454="","",VLOOKUP($F1454,Tabla5[],2,1))</f>
        <v/>
      </c>
    </row>
    <row r="1455" spans="6:7" x14ac:dyDescent="0.2">
      <c r="F1455" s="28" t="str">
        <f>IF($B1455="","",SUMIFS($E$4:E1455,$B$4:B1455,$B1455)/SUMIFS($E$4:$E$1048576,$B$4:$B$1048576,$B1455))</f>
        <v/>
      </c>
      <c r="G1455" s="2" t="str">
        <f>IF($C1455="","",VLOOKUP($F1455,Tabla5[],2,1))</f>
        <v/>
      </c>
    </row>
    <row r="1456" spans="6:7" x14ac:dyDescent="0.2">
      <c r="F1456" s="28" t="str">
        <f>IF($B1456="","",SUMIFS($E$4:E1456,$B$4:B1456,$B1456)/SUMIFS($E$4:$E$1048576,$B$4:$B$1048576,$B1456))</f>
        <v/>
      </c>
      <c r="G1456" s="2" t="str">
        <f>IF($C1456="","",VLOOKUP($F1456,Tabla5[],2,1))</f>
        <v/>
      </c>
    </row>
    <row r="1457" spans="6:7" x14ac:dyDescent="0.2">
      <c r="F1457" s="28" t="str">
        <f>IF($B1457="","",SUMIFS($E$4:E1457,$B$4:B1457,$B1457)/SUMIFS($E$4:$E$1048576,$B$4:$B$1048576,$B1457))</f>
        <v/>
      </c>
      <c r="G1457" s="2" t="str">
        <f>IF($C1457="","",VLOOKUP($F1457,Tabla5[],2,1))</f>
        <v/>
      </c>
    </row>
    <row r="1458" spans="6:7" x14ac:dyDescent="0.2">
      <c r="F1458" s="28" t="str">
        <f>IF($B1458="","",SUMIFS($E$4:E1458,$B$4:B1458,$B1458)/SUMIFS($E$4:$E$1048576,$B$4:$B$1048576,$B1458))</f>
        <v/>
      </c>
      <c r="G1458" s="2" t="str">
        <f>IF($C1458="","",VLOOKUP($F1458,Tabla5[],2,1))</f>
        <v/>
      </c>
    </row>
    <row r="1459" spans="6:7" x14ac:dyDescent="0.2">
      <c r="F1459" s="28" t="str">
        <f>IF($B1459="","",SUMIFS($E$4:E1459,$B$4:B1459,$B1459)/SUMIFS($E$4:$E$1048576,$B$4:$B$1048576,$B1459))</f>
        <v/>
      </c>
      <c r="G1459" s="2" t="str">
        <f>IF($C1459="","",VLOOKUP($F1459,Tabla5[],2,1))</f>
        <v/>
      </c>
    </row>
    <row r="1460" spans="6:7" x14ac:dyDescent="0.2">
      <c r="F1460" s="28" t="str">
        <f>IF($B1460="","",SUMIFS($E$4:E1460,$B$4:B1460,$B1460)/SUMIFS($E$4:$E$1048576,$B$4:$B$1048576,$B1460))</f>
        <v/>
      </c>
      <c r="G1460" s="2" t="str">
        <f>IF($C1460="","",VLOOKUP($F1460,Tabla5[],2,1))</f>
        <v/>
      </c>
    </row>
    <row r="1461" spans="6:7" x14ac:dyDescent="0.2">
      <c r="F1461" s="28" t="str">
        <f>IF($B1461="","",SUMIFS($E$4:E1461,$B$4:B1461,$B1461)/SUMIFS($E$4:$E$1048576,$B$4:$B$1048576,$B1461))</f>
        <v/>
      </c>
      <c r="G1461" s="2" t="str">
        <f>IF($C1461="","",VLOOKUP($F1461,Tabla5[],2,1))</f>
        <v/>
      </c>
    </row>
    <row r="1462" spans="6:7" x14ac:dyDescent="0.2">
      <c r="F1462" s="28" t="str">
        <f>IF($B1462="","",SUMIFS($E$4:E1462,$B$4:B1462,$B1462)/SUMIFS($E$4:$E$1048576,$B$4:$B$1048576,$B1462))</f>
        <v/>
      </c>
      <c r="G1462" s="2" t="str">
        <f>IF($C1462="","",VLOOKUP($F1462,Tabla5[],2,1))</f>
        <v/>
      </c>
    </row>
    <row r="1463" spans="6:7" x14ac:dyDescent="0.2">
      <c r="F1463" s="28" t="str">
        <f>IF($B1463="","",SUMIFS($E$4:E1463,$B$4:B1463,$B1463)/SUMIFS($E$4:$E$1048576,$B$4:$B$1048576,$B1463))</f>
        <v/>
      </c>
      <c r="G1463" s="2" t="str">
        <f>IF($C1463="","",VLOOKUP($F1463,Tabla5[],2,1))</f>
        <v/>
      </c>
    </row>
    <row r="1464" spans="6:7" x14ac:dyDescent="0.2">
      <c r="F1464" s="28" t="str">
        <f>IF($B1464="","",SUMIFS($E$4:E1464,$B$4:B1464,$B1464)/SUMIFS($E$4:$E$1048576,$B$4:$B$1048576,$B1464))</f>
        <v/>
      </c>
      <c r="G1464" s="2" t="str">
        <f>IF($C1464="","",VLOOKUP($F1464,Tabla5[],2,1))</f>
        <v/>
      </c>
    </row>
    <row r="1465" spans="6:7" x14ac:dyDescent="0.2">
      <c r="F1465" s="28" t="str">
        <f>IF($B1465="","",SUMIFS($E$4:E1465,$B$4:B1465,$B1465)/SUMIFS($E$4:$E$1048576,$B$4:$B$1048576,$B1465))</f>
        <v/>
      </c>
      <c r="G1465" s="2" t="str">
        <f>IF($C1465="","",VLOOKUP($F1465,Tabla5[],2,1))</f>
        <v/>
      </c>
    </row>
    <row r="1466" spans="6:7" x14ac:dyDescent="0.2">
      <c r="F1466" s="28" t="str">
        <f>IF($B1466="","",SUMIFS($E$4:E1466,$B$4:B1466,$B1466)/SUMIFS($E$4:$E$1048576,$B$4:$B$1048576,$B1466))</f>
        <v/>
      </c>
      <c r="G1466" s="2" t="str">
        <f>IF($C1466="","",VLOOKUP($F1466,Tabla5[],2,1))</f>
        <v/>
      </c>
    </row>
    <row r="1467" spans="6:7" x14ac:dyDescent="0.2">
      <c r="F1467" s="28" t="str">
        <f>IF($B1467="","",SUMIFS($E$4:E1467,$B$4:B1467,$B1467)/SUMIFS($E$4:$E$1048576,$B$4:$B$1048576,$B1467))</f>
        <v/>
      </c>
      <c r="G1467" s="2" t="str">
        <f>IF($C1467="","",VLOOKUP($F1467,Tabla5[],2,1))</f>
        <v/>
      </c>
    </row>
    <row r="1468" spans="6:7" x14ac:dyDescent="0.2">
      <c r="F1468" s="28" t="str">
        <f>IF($B1468="","",SUMIFS($E$4:E1468,$B$4:B1468,$B1468)/SUMIFS($E$4:$E$1048576,$B$4:$B$1048576,$B1468))</f>
        <v/>
      </c>
      <c r="G1468" s="2" t="str">
        <f>IF($C1468="","",VLOOKUP($F1468,Tabla5[],2,1))</f>
        <v/>
      </c>
    </row>
    <row r="1469" spans="6:7" x14ac:dyDescent="0.2">
      <c r="F1469" s="28" t="str">
        <f>IF($B1469="","",SUMIFS($E$4:E1469,$B$4:B1469,$B1469)/SUMIFS($E$4:$E$1048576,$B$4:$B$1048576,$B1469))</f>
        <v/>
      </c>
      <c r="G1469" s="2" t="str">
        <f>IF($C1469="","",VLOOKUP($F1469,Tabla5[],2,1))</f>
        <v/>
      </c>
    </row>
    <row r="1470" spans="6:7" x14ac:dyDescent="0.2">
      <c r="F1470" s="28" t="str">
        <f>IF($B1470="","",SUMIFS($E$4:E1470,$B$4:B1470,$B1470)/SUMIFS($E$4:$E$1048576,$B$4:$B$1048576,$B1470))</f>
        <v/>
      </c>
      <c r="G1470" s="2" t="str">
        <f>IF($C1470="","",VLOOKUP($F1470,Tabla5[],2,1))</f>
        <v/>
      </c>
    </row>
    <row r="1471" spans="6:7" x14ac:dyDescent="0.2">
      <c r="F1471" s="28" t="str">
        <f>IF($B1471="","",SUMIFS($E$4:E1471,$B$4:B1471,$B1471)/SUMIFS($E$4:$E$1048576,$B$4:$B$1048576,$B1471))</f>
        <v/>
      </c>
      <c r="G1471" s="2" t="str">
        <f>IF($C1471="","",VLOOKUP($F1471,Tabla5[],2,1))</f>
        <v/>
      </c>
    </row>
    <row r="1472" spans="6:7" x14ac:dyDescent="0.2">
      <c r="F1472" s="28" t="str">
        <f>IF($B1472="","",SUMIFS($E$4:E1472,$B$4:B1472,$B1472)/SUMIFS($E$4:$E$1048576,$B$4:$B$1048576,$B1472))</f>
        <v/>
      </c>
      <c r="G1472" s="2" t="str">
        <f>IF($C1472="","",VLOOKUP($F1472,Tabla5[],2,1))</f>
        <v/>
      </c>
    </row>
    <row r="1473" spans="6:7" x14ac:dyDescent="0.2">
      <c r="F1473" s="28" t="str">
        <f>IF($B1473="","",SUMIFS($E$4:E1473,$B$4:B1473,$B1473)/SUMIFS($E$4:$E$1048576,$B$4:$B$1048576,$B1473))</f>
        <v/>
      </c>
      <c r="G1473" s="2" t="str">
        <f>IF($C1473="","",VLOOKUP($F1473,Tabla5[],2,1))</f>
        <v/>
      </c>
    </row>
    <row r="1474" spans="6:7" x14ac:dyDescent="0.2">
      <c r="F1474" s="28" t="str">
        <f>IF($B1474="","",SUMIFS($E$4:E1474,$B$4:B1474,$B1474)/SUMIFS($E$4:$E$1048576,$B$4:$B$1048576,$B1474))</f>
        <v/>
      </c>
      <c r="G1474" s="2" t="str">
        <f>IF($C1474="","",VLOOKUP($F1474,Tabla5[],2,1))</f>
        <v/>
      </c>
    </row>
    <row r="1475" spans="6:7" x14ac:dyDescent="0.2">
      <c r="F1475" s="28" t="str">
        <f>IF($B1475="","",SUMIFS($E$4:E1475,$B$4:B1475,$B1475)/SUMIFS($E$4:$E$1048576,$B$4:$B$1048576,$B1475))</f>
        <v/>
      </c>
      <c r="G1475" s="2" t="str">
        <f>IF($C1475="","",VLOOKUP($F1475,Tabla5[],2,1))</f>
        <v/>
      </c>
    </row>
    <row r="1476" spans="6:7" x14ac:dyDescent="0.2">
      <c r="F1476" s="28" t="str">
        <f>IF($B1476="","",SUMIFS($E$4:E1476,$B$4:B1476,$B1476)/SUMIFS($E$4:$E$1048576,$B$4:$B$1048576,$B1476))</f>
        <v/>
      </c>
      <c r="G1476" s="2" t="str">
        <f>IF($C1476="","",VLOOKUP($F1476,Tabla5[],2,1))</f>
        <v/>
      </c>
    </row>
    <row r="1477" spans="6:7" x14ac:dyDescent="0.2">
      <c r="F1477" s="28" t="str">
        <f>IF($B1477="","",SUMIFS($E$4:E1477,$B$4:B1477,$B1477)/SUMIFS($E$4:$E$1048576,$B$4:$B$1048576,$B1477))</f>
        <v/>
      </c>
      <c r="G1477" s="2" t="str">
        <f>IF($C1477="","",VLOOKUP($F1477,Tabla5[],2,1))</f>
        <v/>
      </c>
    </row>
    <row r="1478" spans="6:7" x14ac:dyDescent="0.2">
      <c r="F1478" s="28" t="str">
        <f>IF($B1478="","",SUMIFS($E$4:E1478,$B$4:B1478,$B1478)/SUMIFS($E$4:$E$1048576,$B$4:$B$1048576,$B1478))</f>
        <v/>
      </c>
      <c r="G1478" s="2" t="str">
        <f>IF($C1478="","",VLOOKUP($F1478,Tabla5[],2,1))</f>
        <v/>
      </c>
    </row>
    <row r="1479" spans="6:7" x14ac:dyDescent="0.2">
      <c r="F1479" s="28" t="str">
        <f>IF($B1479="","",SUMIFS($E$4:E1479,$B$4:B1479,$B1479)/SUMIFS($E$4:$E$1048576,$B$4:$B$1048576,$B1479))</f>
        <v/>
      </c>
      <c r="G1479" s="2" t="str">
        <f>IF($C1479="","",VLOOKUP($F1479,Tabla5[],2,1))</f>
        <v/>
      </c>
    </row>
    <row r="1480" spans="6:7" x14ac:dyDescent="0.2">
      <c r="F1480" s="28" t="str">
        <f>IF($B1480="","",SUMIFS($E$4:E1480,$B$4:B1480,$B1480)/SUMIFS($E$4:$E$1048576,$B$4:$B$1048576,$B1480))</f>
        <v/>
      </c>
      <c r="G1480" s="2" t="str">
        <f>IF($C1480="","",VLOOKUP($F1480,Tabla5[],2,1))</f>
        <v/>
      </c>
    </row>
    <row r="1481" spans="6:7" x14ac:dyDescent="0.2">
      <c r="F1481" s="28" t="str">
        <f>IF($B1481="","",SUMIFS($E$4:E1481,$B$4:B1481,$B1481)/SUMIFS($E$4:$E$1048576,$B$4:$B$1048576,$B1481))</f>
        <v/>
      </c>
      <c r="G1481" s="2" t="str">
        <f>IF($C1481="","",VLOOKUP($F1481,Tabla5[],2,1))</f>
        <v/>
      </c>
    </row>
    <row r="1482" spans="6:7" x14ac:dyDescent="0.2">
      <c r="F1482" s="28" t="str">
        <f>IF($B1482="","",SUMIFS($E$4:E1482,$B$4:B1482,$B1482)/SUMIFS($E$4:$E$1048576,$B$4:$B$1048576,$B1482))</f>
        <v/>
      </c>
      <c r="G1482" s="2" t="str">
        <f>IF($C1482="","",VLOOKUP($F1482,Tabla5[],2,1))</f>
        <v/>
      </c>
    </row>
    <row r="1483" spans="6:7" x14ac:dyDescent="0.2">
      <c r="F1483" s="28" t="str">
        <f>IF($B1483="","",SUMIFS($E$4:E1483,$B$4:B1483,$B1483)/SUMIFS($E$4:$E$1048576,$B$4:$B$1048576,$B1483))</f>
        <v/>
      </c>
      <c r="G1483" s="2" t="str">
        <f>IF($C1483="","",VLOOKUP($F1483,Tabla5[],2,1))</f>
        <v/>
      </c>
    </row>
    <row r="1484" spans="6:7" x14ac:dyDescent="0.2">
      <c r="F1484" s="28" t="str">
        <f>IF($B1484="","",SUMIFS($E$4:E1484,$B$4:B1484,$B1484)/SUMIFS($E$4:$E$1048576,$B$4:$B$1048576,$B1484))</f>
        <v/>
      </c>
      <c r="G1484" s="2" t="str">
        <f>IF($C1484="","",VLOOKUP($F1484,Tabla5[],2,1))</f>
        <v/>
      </c>
    </row>
    <row r="1485" spans="6:7" x14ac:dyDescent="0.2">
      <c r="F1485" s="28" t="str">
        <f>IF($B1485="","",SUMIFS($E$4:E1485,$B$4:B1485,$B1485)/SUMIFS($E$4:$E$1048576,$B$4:$B$1048576,$B1485))</f>
        <v/>
      </c>
      <c r="G1485" s="2" t="str">
        <f>IF($C1485="","",VLOOKUP($F1485,Tabla5[],2,1))</f>
        <v/>
      </c>
    </row>
    <row r="1486" spans="6:7" x14ac:dyDescent="0.2">
      <c r="F1486" s="28" t="str">
        <f>IF($B1486="","",SUMIFS($E$4:E1486,$B$4:B1486,$B1486)/SUMIFS($E$4:$E$1048576,$B$4:$B$1048576,$B1486))</f>
        <v/>
      </c>
      <c r="G1486" s="2" t="str">
        <f>IF($C1486="","",VLOOKUP($F1486,Tabla5[],2,1))</f>
        <v/>
      </c>
    </row>
    <row r="1487" spans="6:7" x14ac:dyDescent="0.2">
      <c r="F1487" s="28" t="str">
        <f>IF($B1487="","",SUMIFS($E$4:E1487,$B$4:B1487,$B1487)/SUMIFS($E$4:$E$1048576,$B$4:$B$1048576,$B1487))</f>
        <v/>
      </c>
      <c r="G1487" s="2" t="str">
        <f>IF($C1487="","",VLOOKUP($F1487,Tabla5[],2,1))</f>
        <v/>
      </c>
    </row>
    <row r="1488" spans="6:7" x14ac:dyDescent="0.2">
      <c r="F1488" s="28" t="str">
        <f>IF($B1488="","",SUMIFS($E$4:E1488,$B$4:B1488,$B1488)/SUMIFS($E$4:$E$1048576,$B$4:$B$1048576,$B1488))</f>
        <v/>
      </c>
      <c r="G1488" s="2" t="str">
        <f>IF($C1488="","",VLOOKUP($F1488,Tabla5[],2,1))</f>
        <v/>
      </c>
    </row>
    <row r="1489" spans="6:7" x14ac:dyDescent="0.2">
      <c r="F1489" s="28" t="str">
        <f>IF($B1489="","",SUMIFS($E$4:E1489,$B$4:B1489,$B1489)/SUMIFS($E$4:$E$1048576,$B$4:$B$1048576,$B1489))</f>
        <v/>
      </c>
      <c r="G1489" s="2" t="str">
        <f>IF($C1489="","",VLOOKUP($F1489,Tabla5[],2,1))</f>
        <v/>
      </c>
    </row>
    <row r="1490" spans="6:7" x14ac:dyDescent="0.2">
      <c r="F1490" s="28" t="str">
        <f>IF($B1490="","",SUMIFS($E$4:E1490,$B$4:B1490,$B1490)/SUMIFS($E$4:$E$1048576,$B$4:$B$1048576,$B1490))</f>
        <v/>
      </c>
      <c r="G1490" s="2" t="str">
        <f>IF($C1490="","",VLOOKUP($F1490,Tabla5[],2,1))</f>
        <v/>
      </c>
    </row>
    <row r="1491" spans="6:7" x14ac:dyDescent="0.2">
      <c r="F1491" s="28" t="str">
        <f>IF($B1491="","",SUMIFS($E$4:E1491,$B$4:B1491,$B1491)/SUMIFS($E$4:$E$1048576,$B$4:$B$1048576,$B1491))</f>
        <v/>
      </c>
      <c r="G1491" s="2" t="str">
        <f>IF($C1491="","",VLOOKUP($F1491,Tabla5[],2,1))</f>
        <v/>
      </c>
    </row>
    <row r="1492" spans="6:7" x14ac:dyDescent="0.2">
      <c r="F1492" s="28" t="str">
        <f>IF($B1492="","",SUMIFS($E$4:E1492,$B$4:B1492,$B1492)/SUMIFS($E$4:$E$1048576,$B$4:$B$1048576,$B1492))</f>
        <v/>
      </c>
      <c r="G1492" s="2" t="str">
        <f>IF($C1492="","",VLOOKUP($F1492,Tabla5[],2,1))</f>
        <v/>
      </c>
    </row>
    <row r="1493" spans="6:7" x14ac:dyDescent="0.2">
      <c r="F1493" s="28" t="str">
        <f>IF($B1493="","",SUMIFS($E$4:E1493,$B$4:B1493,$B1493)/SUMIFS($E$4:$E$1048576,$B$4:$B$1048576,$B1493))</f>
        <v/>
      </c>
      <c r="G1493" s="2" t="str">
        <f>IF($C1493="","",VLOOKUP($F1493,Tabla5[],2,1))</f>
        <v/>
      </c>
    </row>
    <row r="1494" spans="6:7" x14ac:dyDescent="0.2">
      <c r="F1494" s="28" t="str">
        <f>IF($B1494="","",SUMIFS($E$4:E1494,$B$4:B1494,$B1494)/SUMIFS($E$4:$E$1048576,$B$4:$B$1048576,$B1494))</f>
        <v/>
      </c>
      <c r="G1494" s="2" t="str">
        <f>IF($C1494="","",VLOOKUP($F1494,Tabla5[],2,1))</f>
        <v/>
      </c>
    </row>
    <row r="1495" spans="6:7" x14ac:dyDescent="0.2">
      <c r="F1495" s="28" t="str">
        <f>IF($B1495="","",SUMIFS($E$4:E1495,$B$4:B1495,$B1495)/SUMIFS($E$4:$E$1048576,$B$4:$B$1048576,$B1495))</f>
        <v/>
      </c>
      <c r="G1495" s="2" t="str">
        <f>IF($C1495="","",VLOOKUP($F1495,Tabla5[],2,1))</f>
        <v/>
      </c>
    </row>
    <row r="1496" spans="6:7" x14ac:dyDescent="0.2">
      <c r="F1496" s="28" t="str">
        <f>IF($B1496="","",SUMIFS($E$4:E1496,$B$4:B1496,$B1496)/SUMIFS($E$4:$E$1048576,$B$4:$B$1048576,$B1496))</f>
        <v/>
      </c>
      <c r="G1496" s="2" t="str">
        <f>IF($C1496="","",VLOOKUP($F1496,Tabla5[],2,1))</f>
        <v/>
      </c>
    </row>
    <row r="1497" spans="6:7" x14ac:dyDescent="0.2">
      <c r="F1497" s="28" t="str">
        <f>IF($B1497="","",SUMIFS($E$4:E1497,$B$4:B1497,$B1497)/SUMIFS($E$4:$E$1048576,$B$4:$B$1048576,$B1497))</f>
        <v/>
      </c>
      <c r="G1497" s="2" t="str">
        <f>IF($C1497="","",VLOOKUP($F1497,Tabla5[],2,1))</f>
        <v/>
      </c>
    </row>
    <row r="1498" spans="6:7" x14ac:dyDescent="0.2">
      <c r="F1498" s="28" t="str">
        <f>IF($B1498="","",SUMIFS($E$4:E1498,$B$4:B1498,$B1498)/SUMIFS($E$4:$E$1048576,$B$4:$B$1048576,$B1498))</f>
        <v/>
      </c>
      <c r="G1498" s="2" t="str">
        <f>IF($C1498="","",VLOOKUP($F1498,Tabla5[],2,1))</f>
        <v/>
      </c>
    </row>
    <row r="1499" spans="6:7" x14ac:dyDescent="0.2">
      <c r="F1499" s="28" t="str">
        <f>IF($B1499="","",SUMIFS($E$4:E1499,$B$4:B1499,$B1499)/SUMIFS($E$4:$E$1048576,$B$4:$B$1048576,$B1499))</f>
        <v/>
      </c>
      <c r="G1499" s="2" t="str">
        <f>IF($C1499="","",VLOOKUP($F1499,Tabla5[],2,1))</f>
        <v/>
      </c>
    </row>
    <row r="1500" spans="6:7" x14ac:dyDescent="0.2">
      <c r="F1500" s="28" t="str">
        <f>IF($B1500="","",SUMIFS($E$4:E1500,$B$4:B1500,$B1500)/SUMIFS($E$4:$E$1048576,$B$4:$B$1048576,$B1500))</f>
        <v/>
      </c>
      <c r="G1500" s="2" t="str">
        <f>IF($C1500="","",VLOOKUP($F1500,Tabla5[],2,1))</f>
        <v/>
      </c>
    </row>
    <row r="1501" spans="6:7" x14ac:dyDescent="0.2">
      <c r="F1501" s="28" t="str">
        <f>IF($B1501="","",SUMIFS($E$4:E1501,$B$4:B1501,$B1501)/SUMIFS($E$4:$E$1048576,$B$4:$B$1048576,$B1501))</f>
        <v/>
      </c>
      <c r="G1501" s="2" t="str">
        <f>IF($C1501="","",VLOOKUP($F1501,Tabla5[],2,1))</f>
        <v/>
      </c>
    </row>
    <row r="1502" spans="6:7" x14ac:dyDescent="0.2">
      <c r="F1502" s="28" t="str">
        <f>IF($B1502="","",SUMIFS($E$4:E1502,$B$4:B1502,$B1502)/SUMIFS($E$4:$E$1048576,$B$4:$B$1048576,$B1502))</f>
        <v/>
      </c>
      <c r="G1502" s="2" t="str">
        <f>IF($C1502="","",VLOOKUP($F1502,Tabla5[],2,1))</f>
        <v/>
      </c>
    </row>
    <row r="1503" spans="6:7" x14ac:dyDescent="0.2">
      <c r="F1503" s="28" t="str">
        <f>IF($B1503="","",SUMIFS($E$4:E1503,$B$4:B1503,$B1503)/SUMIFS($E$4:$E$1048576,$B$4:$B$1048576,$B1503))</f>
        <v/>
      </c>
      <c r="G1503" s="2" t="str">
        <f>IF($C1503="","",VLOOKUP($F1503,Tabla5[],2,1))</f>
        <v/>
      </c>
    </row>
    <row r="1504" spans="6:7" x14ac:dyDescent="0.2">
      <c r="F1504" s="28" t="str">
        <f>IF($B1504="","",SUMIFS($E$4:E1504,$B$4:B1504,$B1504)/SUMIFS($E$4:$E$1048576,$B$4:$B$1048576,$B1504))</f>
        <v/>
      </c>
      <c r="G1504" s="2" t="str">
        <f>IF($C1504="","",VLOOKUP($F1504,Tabla5[],2,1))</f>
        <v/>
      </c>
    </row>
    <row r="1505" spans="6:7" x14ac:dyDescent="0.2">
      <c r="F1505" s="28" t="str">
        <f>IF($B1505="","",SUMIFS($E$4:E1505,$B$4:B1505,$B1505)/SUMIFS($E$4:$E$1048576,$B$4:$B$1048576,$B1505))</f>
        <v/>
      </c>
      <c r="G1505" s="2" t="str">
        <f>IF($C1505="","",VLOOKUP($F1505,Tabla5[],2,1))</f>
        <v/>
      </c>
    </row>
    <row r="1506" spans="6:7" x14ac:dyDescent="0.2">
      <c r="F1506" s="28" t="str">
        <f>IF($B1506="","",SUMIFS($E$4:E1506,$B$4:B1506,$B1506)/SUMIFS($E$4:$E$1048576,$B$4:$B$1048576,$B1506))</f>
        <v/>
      </c>
      <c r="G1506" s="2" t="str">
        <f>IF($C1506="","",VLOOKUP($F1506,Tabla5[],2,1))</f>
        <v/>
      </c>
    </row>
    <row r="1507" spans="6:7" x14ac:dyDescent="0.2">
      <c r="F1507" s="28" t="str">
        <f>IF($B1507="","",SUMIFS($E$4:E1507,$B$4:B1507,$B1507)/SUMIFS($E$4:$E$1048576,$B$4:$B$1048576,$B1507))</f>
        <v/>
      </c>
      <c r="G1507" s="2" t="str">
        <f>IF($C1507="","",VLOOKUP($F1507,Tabla5[],2,1))</f>
        <v/>
      </c>
    </row>
    <row r="1508" spans="6:7" x14ac:dyDescent="0.2">
      <c r="F1508" s="28" t="str">
        <f>IF($B1508="","",SUMIFS($E$4:E1508,$B$4:B1508,$B1508)/SUMIFS($E$4:$E$1048576,$B$4:$B$1048576,$B1508))</f>
        <v/>
      </c>
      <c r="G1508" s="2" t="str">
        <f>IF($C1508="","",VLOOKUP($F1508,Tabla5[],2,1))</f>
        <v/>
      </c>
    </row>
    <row r="1509" spans="6:7" x14ac:dyDescent="0.2">
      <c r="F1509" s="28" t="str">
        <f>IF($B1509="","",SUMIFS($E$4:E1509,$B$4:B1509,$B1509)/SUMIFS($E$4:$E$1048576,$B$4:$B$1048576,$B1509))</f>
        <v/>
      </c>
      <c r="G1509" s="2" t="str">
        <f>IF($C1509="","",VLOOKUP($F1509,Tabla5[],2,1))</f>
        <v/>
      </c>
    </row>
    <row r="1510" spans="6:7" x14ac:dyDescent="0.2">
      <c r="F1510" s="28" t="str">
        <f>IF($B1510="","",SUMIFS($E$4:E1510,$B$4:B1510,$B1510)/SUMIFS($E$4:$E$1048576,$B$4:$B$1048576,$B1510))</f>
        <v/>
      </c>
      <c r="G1510" s="2" t="str">
        <f>IF($C1510="","",VLOOKUP($F1510,Tabla5[],2,1))</f>
        <v/>
      </c>
    </row>
    <row r="1511" spans="6:7" x14ac:dyDescent="0.2">
      <c r="F1511" s="28" t="str">
        <f>IF($B1511="","",SUMIFS($E$4:E1511,$B$4:B1511,$B1511)/SUMIFS($E$4:$E$1048576,$B$4:$B$1048576,$B1511))</f>
        <v/>
      </c>
      <c r="G1511" s="2" t="str">
        <f>IF($C1511="","",VLOOKUP($F1511,Tabla5[],2,1))</f>
        <v/>
      </c>
    </row>
    <row r="1512" spans="6:7" x14ac:dyDescent="0.2">
      <c r="F1512" s="28" t="str">
        <f>IF($B1512="","",SUMIFS($E$4:E1512,$B$4:B1512,$B1512)/SUMIFS($E$4:$E$1048576,$B$4:$B$1048576,$B1512))</f>
        <v/>
      </c>
      <c r="G1512" s="2" t="str">
        <f>IF($C1512="","",VLOOKUP($F1512,Tabla5[],2,1))</f>
        <v/>
      </c>
    </row>
    <row r="1513" spans="6:7" x14ac:dyDescent="0.2">
      <c r="F1513" s="28" t="str">
        <f>IF($B1513="","",SUMIFS($E$4:E1513,$B$4:B1513,$B1513)/SUMIFS($E$4:$E$1048576,$B$4:$B$1048576,$B1513))</f>
        <v/>
      </c>
      <c r="G1513" s="2" t="str">
        <f>IF($C1513="","",VLOOKUP($F1513,Tabla5[],2,1))</f>
        <v/>
      </c>
    </row>
    <row r="1514" spans="6:7" x14ac:dyDescent="0.2">
      <c r="F1514" s="28" t="str">
        <f>IF($B1514="","",SUMIFS($E$4:E1514,$B$4:B1514,$B1514)/SUMIFS($E$4:$E$1048576,$B$4:$B$1048576,$B1514))</f>
        <v/>
      </c>
      <c r="G1514" s="2" t="str">
        <f>IF($C1514="","",VLOOKUP($F1514,Tabla5[],2,1))</f>
        <v/>
      </c>
    </row>
    <row r="1515" spans="6:7" x14ac:dyDescent="0.2">
      <c r="F1515" s="28" t="str">
        <f>IF($B1515="","",SUMIFS($E$4:E1515,$B$4:B1515,$B1515)/SUMIFS($E$4:$E$1048576,$B$4:$B$1048576,$B1515))</f>
        <v/>
      </c>
      <c r="G1515" s="2" t="str">
        <f>IF($C1515="","",VLOOKUP($F1515,Tabla5[],2,1))</f>
        <v/>
      </c>
    </row>
    <row r="1516" spans="6:7" x14ac:dyDescent="0.2">
      <c r="F1516" s="28" t="str">
        <f>IF($B1516="","",SUMIFS($E$4:E1516,$B$4:B1516,$B1516)/SUMIFS($E$4:$E$1048576,$B$4:$B$1048576,$B1516))</f>
        <v/>
      </c>
      <c r="G1516" s="2" t="str">
        <f>IF($C1516="","",VLOOKUP($F1516,Tabla5[],2,1))</f>
        <v/>
      </c>
    </row>
    <row r="1517" spans="6:7" x14ac:dyDescent="0.2">
      <c r="F1517" s="28" t="str">
        <f>IF($B1517="","",SUMIFS($E$4:E1517,$B$4:B1517,$B1517)/SUMIFS($E$4:$E$1048576,$B$4:$B$1048576,$B1517))</f>
        <v/>
      </c>
      <c r="G1517" s="2" t="str">
        <f>IF($C1517="","",VLOOKUP($F1517,Tabla5[],2,1))</f>
        <v/>
      </c>
    </row>
    <row r="1518" spans="6:7" x14ac:dyDescent="0.2">
      <c r="F1518" s="28" t="str">
        <f>IF($B1518="","",SUMIFS($E$4:E1518,$B$4:B1518,$B1518)/SUMIFS($E$4:$E$1048576,$B$4:$B$1048576,$B1518))</f>
        <v/>
      </c>
      <c r="G1518" s="2" t="str">
        <f>IF($C1518="","",VLOOKUP($F1518,Tabla5[],2,1))</f>
        <v/>
      </c>
    </row>
    <row r="1519" spans="6:7" x14ac:dyDescent="0.2">
      <c r="F1519" s="28" t="str">
        <f>IF($B1519="","",SUMIFS($E$4:E1519,$B$4:B1519,$B1519)/SUMIFS($E$4:$E$1048576,$B$4:$B$1048576,$B1519))</f>
        <v/>
      </c>
      <c r="G1519" s="2" t="str">
        <f>IF($C1519="","",VLOOKUP($F1519,Tabla5[],2,1))</f>
        <v/>
      </c>
    </row>
    <row r="1520" spans="6:7" x14ac:dyDescent="0.2">
      <c r="F1520" s="28" t="str">
        <f>IF($B1520="","",SUMIFS($E$4:E1520,$B$4:B1520,$B1520)/SUMIFS($E$4:$E$1048576,$B$4:$B$1048576,$B1520))</f>
        <v/>
      </c>
      <c r="G1520" s="2" t="str">
        <f>IF($C1520="","",VLOOKUP($F1520,Tabla5[],2,1))</f>
        <v/>
      </c>
    </row>
    <row r="1521" spans="6:7" x14ac:dyDescent="0.2">
      <c r="F1521" s="28" t="str">
        <f>IF($B1521="","",SUMIFS($E$4:E1521,$B$4:B1521,$B1521)/SUMIFS($E$4:$E$1048576,$B$4:$B$1048576,$B1521))</f>
        <v/>
      </c>
      <c r="G1521" s="2" t="str">
        <f>IF($C1521="","",VLOOKUP($F1521,Tabla5[],2,1))</f>
        <v/>
      </c>
    </row>
    <row r="1522" spans="6:7" x14ac:dyDescent="0.2">
      <c r="F1522" s="28" t="str">
        <f>IF($B1522="","",SUMIFS($E$4:E1522,$B$4:B1522,$B1522)/SUMIFS($E$4:$E$1048576,$B$4:$B$1048576,$B1522))</f>
        <v/>
      </c>
      <c r="G1522" s="2" t="str">
        <f>IF($C1522="","",VLOOKUP($F1522,Tabla5[],2,1))</f>
        <v/>
      </c>
    </row>
    <row r="1523" spans="6:7" x14ac:dyDescent="0.2">
      <c r="F1523" s="28" t="str">
        <f>IF($B1523="","",SUMIFS($E$4:E1523,$B$4:B1523,$B1523)/SUMIFS($E$4:$E$1048576,$B$4:$B$1048576,$B1523))</f>
        <v/>
      </c>
      <c r="G1523" s="2" t="str">
        <f>IF($C1523="","",VLOOKUP($F1523,Tabla5[],2,1))</f>
        <v/>
      </c>
    </row>
    <row r="1524" spans="6:7" x14ac:dyDescent="0.2">
      <c r="F1524" s="28" t="str">
        <f>IF($B1524="","",SUMIFS($E$4:E1524,$B$4:B1524,$B1524)/SUMIFS($E$4:$E$1048576,$B$4:$B$1048576,$B1524))</f>
        <v/>
      </c>
      <c r="G1524" s="2" t="str">
        <f>IF($C1524="","",VLOOKUP($F1524,Tabla5[],2,1))</f>
        <v/>
      </c>
    </row>
    <row r="1525" spans="6:7" x14ac:dyDescent="0.2">
      <c r="F1525" s="28" t="str">
        <f>IF($B1525="","",SUMIFS($E$4:E1525,$B$4:B1525,$B1525)/SUMIFS($E$4:$E$1048576,$B$4:$B$1048576,$B1525))</f>
        <v/>
      </c>
      <c r="G1525" s="2" t="str">
        <f>IF($C1525="","",VLOOKUP($F1525,Tabla5[],2,1))</f>
        <v/>
      </c>
    </row>
    <row r="1526" spans="6:7" x14ac:dyDescent="0.2">
      <c r="F1526" s="28" t="str">
        <f>IF($B1526="","",SUMIFS($E$4:E1526,$B$4:B1526,$B1526)/SUMIFS($E$4:$E$1048576,$B$4:$B$1048576,$B1526))</f>
        <v/>
      </c>
      <c r="G1526" s="2" t="str">
        <f>IF($C1526="","",VLOOKUP($F1526,Tabla5[],2,1))</f>
        <v/>
      </c>
    </row>
    <row r="1527" spans="6:7" x14ac:dyDescent="0.2">
      <c r="F1527" s="28" t="str">
        <f>IF($B1527="","",SUMIFS($E$4:E1527,$B$4:B1527,$B1527)/SUMIFS($E$4:$E$1048576,$B$4:$B$1048576,$B1527))</f>
        <v/>
      </c>
      <c r="G1527" s="2" t="str">
        <f>IF($C1527="","",VLOOKUP($F1527,Tabla5[],2,1))</f>
        <v/>
      </c>
    </row>
    <row r="1528" spans="6:7" x14ac:dyDescent="0.2">
      <c r="F1528" s="28" t="str">
        <f>IF($B1528="","",SUMIFS($E$4:E1528,$B$4:B1528,$B1528)/SUMIFS($E$4:$E$1048576,$B$4:$B$1048576,$B1528))</f>
        <v/>
      </c>
      <c r="G1528" s="2" t="str">
        <f>IF($C1528="","",VLOOKUP($F1528,Tabla5[],2,1))</f>
        <v/>
      </c>
    </row>
    <row r="1529" spans="6:7" x14ac:dyDescent="0.2">
      <c r="F1529" s="28" t="str">
        <f>IF($B1529="","",SUMIFS($E$4:E1529,$B$4:B1529,$B1529)/SUMIFS($E$4:$E$1048576,$B$4:$B$1048576,$B1529))</f>
        <v/>
      </c>
      <c r="G1529" s="2" t="str">
        <f>IF($C1529="","",VLOOKUP($F1529,Tabla5[],2,1))</f>
        <v/>
      </c>
    </row>
    <row r="1530" spans="6:7" x14ac:dyDescent="0.2">
      <c r="F1530" s="28" t="str">
        <f>IF($B1530="","",SUMIFS($E$4:E1530,$B$4:B1530,$B1530)/SUMIFS($E$4:$E$1048576,$B$4:$B$1048576,$B1530))</f>
        <v/>
      </c>
      <c r="G1530" s="2" t="str">
        <f>IF($C1530="","",VLOOKUP($F1530,Tabla5[],2,1))</f>
        <v/>
      </c>
    </row>
    <row r="1531" spans="6:7" x14ac:dyDescent="0.2">
      <c r="F1531" s="28" t="str">
        <f>IF($B1531="","",SUMIFS($E$4:E1531,$B$4:B1531,$B1531)/SUMIFS($E$4:$E$1048576,$B$4:$B$1048576,$B1531))</f>
        <v/>
      </c>
      <c r="G1531" s="2" t="str">
        <f>IF($C1531="","",VLOOKUP($F1531,Tabla5[],2,1))</f>
        <v/>
      </c>
    </row>
    <row r="1532" spans="6:7" x14ac:dyDescent="0.2">
      <c r="F1532" s="28" t="str">
        <f>IF($B1532="","",SUMIFS($E$4:E1532,$B$4:B1532,$B1532)/SUMIFS($E$4:$E$1048576,$B$4:$B$1048576,$B1532))</f>
        <v/>
      </c>
      <c r="G1532" s="2" t="str">
        <f>IF($C1532="","",VLOOKUP($F1532,Tabla5[],2,1))</f>
        <v/>
      </c>
    </row>
    <row r="1533" spans="6:7" x14ac:dyDescent="0.2">
      <c r="F1533" s="28" t="str">
        <f>IF($B1533="","",SUMIFS($E$4:E1533,$B$4:B1533,$B1533)/SUMIFS($E$4:$E$1048576,$B$4:$B$1048576,$B1533))</f>
        <v/>
      </c>
      <c r="G1533" s="2" t="str">
        <f>IF($C1533="","",VLOOKUP($F1533,Tabla5[],2,1))</f>
        <v/>
      </c>
    </row>
    <row r="1534" spans="6:7" x14ac:dyDescent="0.2">
      <c r="F1534" s="28" t="str">
        <f>IF($B1534="","",SUMIFS($E$4:E1534,$B$4:B1534,$B1534)/SUMIFS($E$4:$E$1048576,$B$4:$B$1048576,$B1534))</f>
        <v/>
      </c>
      <c r="G1534" s="2" t="str">
        <f>IF($C1534="","",VLOOKUP($F1534,Tabla5[],2,1))</f>
        <v/>
      </c>
    </row>
    <row r="1535" spans="6:7" x14ac:dyDescent="0.2">
      <c r="F1535" s="28" t="str">
        <f>IF($B1535="","",SUMIFS($E$4:E1535,$B$4:B1535,$B1535)/SUMIFS($E$4:$E$1048576,$B$4:$B$1048576,$B1535))</f>
        <v/>
      </c>
      <c r="G1535" s="2" t="str">
        <f>IF($C1535="","",VLOOKUP($F1535,Tabla5[],2,1))</f>
        <v/>
      </c>
    </row>
    <row r="1536" spans="6:7" x14ac:dyDescent="0.2">
      <c r="F1536" s="28" t="str">
        <f>IF($B1536="","",SUMIFS($E$4:E1536,$B$4:B1536,$B1536)/SUMIFS($E$4:$E$1048576,$B$4:$B$1048576,$B1536))</f>
        <v/>
      </c>
      <c r="G1536" s="2" t="str">
        <f>IF($C1536="","",VLOOKUP($F1536,Tabla5[],2,1))</f>
        <v/>
      </c>
    </row>
    <row r="1537" spans="6:7" x14ac:dyDescent="0.2">
      <c r="F1537" s="28" t="str">
        <f>IF($B1537="","",SUMIFS($E$4:E1537,$B$4:B1537,$B1537)/SUMIFS($E$4:$E$1048576,$B$4:$B$1048576,$B1537))</f>
        <v/>
      </c>
      <c r="G1537" s="2" t="str">
        <f>IF($C1537="","",VLOOKUP($F1537,Tabla5[],2,1))</f>
        <v/>
      </c>
    </row>
    <row r="1538" spans="6:7" x14ac:dyDescent="0.2">
      <c r="F1538" s="28" t="str">
        <f>IF($B1538="","",SUMIFS($E$4:E1538,$B$4:B1538,$B1538)/SUMIFS($E$4:$E$1048576,$B$4:$B$1048576,$B1538))</f>
        <v/>
      </c>
      <c r="G1538" s="2" t="str">
        <f>IF($C1538="","",VLOOKUP($F1538,Tabla5[],2,1))</f>
        <v/>
      </c>
    </row>
    <row r="1539" spans="6:7" x14ac:dyDescent="0.2">
      <c r="F1539" s="28" t="str">
        <f>IF($B1539="","",SUMIFS($E$4:E1539,$B$4:B1539,$B1539)/SUMIFS($E$4:$E$1048576,$B$4:$B$1048576,$B1539))</f>
        <v/>
      </c>
      <c r="G1539" s="2" t="str">
        <f>IF($C1539="","",VLOOKUP($F1539,Tabla5[],2,1))</f>
        <v/>
      </c>
    </row>
    <row r="1540" spans="6:7" x14ac:dyDescent="0.2">
      <c r="F1540" s="28" t="str">
        <f>IF($B1540="","",SUMIFS($E$4:E1540,$B$4:B1540,$B1540)/SUMIFS($E$4:$E$1048576,$B$4:$B$1048576,$B1540))</f>
        <v/>
      </c>
      <c r="G1540" s="2" t="str">
        <f>IF($C1540="","",VLOOKUP($F1540,Tabla5[],2,1))</f>
        <v/>
      </c>
    </row>
    <row r="1541" spans="6:7" x14ac:dyDescent="0.2">
      <c r="F1541" s="28" t="str">
        <f>IF($B1541="","",SUMIFS($E$4:E1541,$B$4:B1541,$B1541)/SUMIFS($E$4:$E$1048576,$B$4:$B$1048576,$B1541))</f>
        <v/>
      </c>
      <c r="G1541" s="2" t="str">
        <f>IF($C1541="","",VLOOKUP($F1541,Tabla5[],2,1))</f>
        <v/>
      </c>
    </row>
    <row r="1542" spans="6:7" x14ac:dyDescent="0.2">
      <c r="F1542" s="28" t="str">
        <f>IF($B1542="","",SUMIFS($E$4:E1542,$B$4:B1542,$B1542)/SUMIFS($E$4:$E$1048576,$B$4:$B$1048576,$B1542))</f>
        <v/>
      </c>
      <c r="G1542" s="2" t="str">
        <f>IF($C1542="","",VLOOKUP($F1542,Tabla5[],2,1))</f>
        <v/>
      </c>
    </row>
    <row r="1543" spans="6:7" x14ac:dyDescent="0.2">
      <c r="F1543" s="28" t="str">
        <f>IF($B1543="","",SUMIFS($E$4:E1543,$B$4:B1543,$B1543)/SUMIFS($E$4:$E$1048576,$B$4:$B$1048576,$B1543))</f>
        <v/>
      </c>
      <c r="G1543" s="2" t="str">
        <f>IF($C1543="","",VLOOKUP($F1543,Tabla5[],2,1))</f>
        <v/>
      </c>
    </row>
    <row r="1544" spans="6:7" x14ac:dyDescent="0.2">
      <c r="F1544" s="28" t="str">
        <f>IF($B1544="","",SUMIFS($E$4:E1544,$B$4:B1544,$B1544)/SUMIFS($E$4:$E$1048576,$B$4:$B$1048576,$B1544))</f>
        <v/>
      </c>
      <c r="G1544" s="2" t="str">
        <f>IF($C1544="","",VLOOKUP($F1544,Tabla5[],2,1))</f>
        <v/>
      </c>
    </row>
    <row r="1545" spans="6:7" x14ac:dyDescent="0.2">
      <c r="F1545" s="28" t="str">
        <f>IF($B1545="","",SUMIFS($E$4:E1545,$B$4:B1545,$B1545)/SUMIFS($E$4:$E$1048576,$B$4:$B$1048576,$B1545))</f>
        <v/>
      </c>
      <c r="G1545" s="2" t="str">
        <f>IF($C1545="","",VLOOKUP($F1545,Tabla5[],2,1))</f>
        <v/>
      </c>
    </row>
    <row r="1546" spans="6:7" x14ac:dyDescent="0.2">
      <c r="F1546" s="28" t="str">
        <f>IF($B1546="","",SUMIFS($E$4:E1546,$B$4:B1546,$B1546)/SUMIFS($E$4:$E$1048576,$B$4:$B$1048576,$B1546))</f>
        <v/>
      </c>
      <c r="G1546" s="2" t="str">
        <f>IF($C1546="","",VLOOKUP($F1546,Tabla5[],2,1))</f>
        <v/>
      </c>
    </row>
    <row r="1547" spans="6:7" x14ac:dyDescent="0.2">
      <c r="F1547" s="28" t="str">
        <f>IF($B1547="","",SUMIFS($E$4:E1547,$B$4:B1547,$B1547)/SUMIFS($E$4:$E$1048576,$B$4:$B$1048576,$B1547))</f>
        <v/>
      </c>
      <c r="G1547" s="2" t="str">
        <f>IF($C1547="","",VLOOKUP($F1547,Tabla5[],2,1))</f>
        <v/>
      </c>
    </row>
    <row r="1548" spans="6:7" x14ac:dyDescent="0.2">
      <c r="F1548" s="28" t="str">
        <f>IF($B1548="","",SUMIFS($E$4:E1548,$B$4:B1548,$B1548)/SUMIFS($E$4:$E$1048576,$B$4:$B$1048576,$B1548))</f>
        <v/>
      </c>
      <c r="G1548" s="2" t="str">
        <f>IF($C1548="","",VLOOKUP($F1548,Tabla5[],2,1))</f>
        <v/>
      </c>
    </row>
    <row r="1549" spans="6:7" x14ac:dyDescent="0.2">
      <c r="F1549" s="28" t="str">
        <f>IF($B1549="","",SUMIFS($E$4:E1549,$B$4:B1549,$B1549)/SUMIFS($E$4:$E$1048576,$B$4:$B$1048576,$B1549))</f>
        <v/>
      </c>
      <c r="G1549" s="2" t="str">
        <f>IF($C1549="","",VLOOKUP($F1549,Tabla5[],2,1))</f>
        <v/>
      </c>
    </row>
    <row r="1550" spans="6:7" x14ac:dyDescent="0.2">
      <c r="F1550" s="28" t="str">
        <f>IF($B1550="","",SUMIFS($E$4:E1550,$B$4:B1550,$B1550)/SUMIFS($E$4:$E$1048576,$B$4:$B$1048576,$B1550))</f>
        <v/>
      </c>
      <c r="G1550" s="2" t="str">
        <f>IF($C1550="","",VLOOKUP($F1550,Tabla5[],2,1))</f>
        <v/>
      </c>
    </row>
    <row r="1551" spans="6:7" x14ac:dyDescent="0.2">
      <c r="F1551" s="28" t="str">
        <f>IF($B1551="","",SUMIFS($E$4:E1551,$B$4:B1551,$B1551)/SUMIFS($E$4:$E$1048576,$B$4:$B$1048576,$B1551))</f>
        <v/>
      </c>
      <c r="G1551" s="2" t="str">
        <f>IF($C1551="","",VLOOKUP($F1551,Tabla5[],2,1))</f>
        <v/>
      </c>
    </row>
    <row r="1552" spans="6:7" x14ac:dyDescent="0.2">
      <c r="F1552" s="28" t="str">
        <f>IF($B1552="","",SUMIFS($E$4:E1552,$B$4:B1552,$B1552)/SUMIFS($E$4:$E$1048576,$B$4:$B$1048576,$B1552))</f>
        <v/>
      </c>
      <c r="G1552" s="2" t="str">
        <f>IF($C1552="","",VLOOKUP($F1552,Tabla5[],2,1))</f>
        <v/>
      </c>
    </row>
    <row r="1553" spans="6:7" x14ac:dyDescent="0.2">
      <c r="F1553" s="28" t="str">
        <f>IF($B1553="","",SUMIFS($E$4:E1553,$B$4:B1553,$B1553)/SUMIFS($E$4:$E$1048576,$B$4:$B$1048576,$B1553))</f>
        <v/>
      </c>
      <c r="G1553" s="2" t="str">
        <f>IF($C1553="","",VLOOKUP($F1553,Tabla5[],2,1))</f>
        <v/>
      </c>
    </row>
    <row r="1554" spans="6:7" x14ac:dyDescent="0.2">
      <c r="F1554" s="28" t="str">
        <f>IF($B1554="","",SUMIFS($E$4:E1554,$B$4:B1554,$B1554)/SUMIFS($E$4:$E$1048576,$B$4:$B$1048576,$B1554))</f>
        <v/>
      </c>
      <c r="G1554" s="2" t="str">
        <f>IF($C1554="","",VLOOKUP($F1554,Tabla5[],2,1))</f>
        <v/>
      </c>
    </row>
    <row r="1555" spans="6:7" x14ac:dyDescent="0.2">
      <c r="F1555" s="28" t="str">
        <f>IF($B1555="","",SUMIFS($E$4:E1555,$B$4:B1555,$B1555)/SUMIFS($E$4:$E$1048576,$B$4:$B$1048576,$B1555))</f>
        <v/>
      </c>
      <c r="G1555" s="2" t="str">
        <f>IF($C1555="","",VLOOKUP($F1555,Tabla5[],2,1))</f>
        <v/>
      </c>
    </row>
    <row r="1556" spans="6:7" x14ac:dyDescent="0.2">
      <c r="F1556" s="28" t="str">
        <f>IF($B1556="","",SUMIFS($E$4:E1556,$B$4:B1556,$B1556)/SUMIFS($E$4:$E$1048576,$B$4:$B$1048576,$B1556))</f>
        <v/>
      </c>
      <c r="G1556" s="2" t="str">
        <f>IF($C1556="","",VLOOKUP($F1556,Tabla5[],2,1))</f>
        <v/>
      </c>
    </row>
    <row r="1557" spans="6:7" x14ac:dyDescent="0.2">
      <c r="F1557" s="28" t="str">
        <f>IF($B1557="","",SUMIFS($E$4:E1557,$B$4:B1557,$B1557)/SUMIFS($E$4:$E$1048576,$B$4:$B$1048576,$B1557))</f>
        <v/>
      </c>
      <c r="G1557" s="2" t="str">
        <f>IF($C1557="","",VLOOKUP($F1557,Tabla5[],2,1))</f>
        <v/>
      </c>
    </row>
    <row r="1558" spans="6:7" x14ac:dyDescent="0.2">
      <c r="F1558" s="28" t="str">
        <f>IF($B1558="","",SUMIFS($E$4:E1558,$B$4:B1558,$B1558)/SUMIFS($E$4:$E$1048576,$B$4:$B$1048576,$B1558))</f>
        <v/>
      </c>
      <c r="G1558" s="2" t="str">
        <f>IF($C1558="","",VLOOKUP($F1558,Tabla5[],2,1))</f>
        <v/>
      </c>
    </row>
    <row r="1559" spans="6:7" x14ac:dyDescent="0.2">
      <c r="F1559" s="28" t="str">
        <f>IF($B1559="","",SUMIFS($E$4:E1559,$B$4:B1559,$B1559)/SUMIFS($E$4:$E$1048576,$B$4:$B$1048576,$B1559))</f>
        <v/>
      </c>
      <c r="G1559" s="2" t="str">
        <f>IF($C1559="","",VLOOKUP($F1559,Tabla5[],2,1))</f>
        <v/>
      </c>
    </row>
    <row r="1560" spans="6:7" x14ac:dyDescent="0.2">
      <c r="F1560" s="28" t="str">
        <f>IF($B1560="","",SUMIFS($E$4:E1560,$B$4:B1560,$B1560)/SUMIFS($E$4:$E$1048576,$B$4:$B$1048576,$B1560))</f>
        <v/>
      </c>
      <c r="G1560" s="2" t="str">
        <f>IF($C1560="","",VLOOKUP($F1560,Tabla5[],2,1))</f>
        <v/>
      </c>
    </row>
    <row r="1561" spans="6:7" x14ac:dyDescent="0.2">
      <c r="F1561" s="28" t="str">
        <f>IF($B1561="","",SUMIFS($E$4:E1561,$B$4:B1561,$B1561)/SUMIFS($E$4:$E$1048576,$B$4:$B$1048576,$B1561))</f>
        <v/>
      </c>
      <c r="G1561" s="2" t="str">
        <f>IF($C1561="","",VLOOKUP($F1561,Tabla5[],2,1))</f>
        <v/>
      </c>
    </row>
    <row r="1562" spans="6:7" x14ac:dyDescent="0.2">
      <c r="F1562" s="28" t="str">
        <f>IF($B1562="","",SUMIFS($E$4:E1562,$B$4:B1562,$B1562)/SUMIFS($E$4:$E$1048576,$B$4:$B$1048576,$B1562))</f>
        <v/>
      </c>
      <c r="G1562" s="2" t="str">
        <f>IF($C1562="","",VLOOKUP($F1562,Tabla5[],2,1))</f>
        <v/>
      </c>
    </row>
    <row r="1563" spans="6:7" x14ac:dyDescent="0.2">
      <c r="F1563" s="28" t="str">
        <f>IF($B1563="","",SUMIFS($E$4:E1563,$B$4:B1563,$B1563)/SUMIFS($E$4:$E$1048576,$B$4:$B$1048576,$B1563))</f>
        <v/>
      </c>
      <c r="G1563" s="2" t="str">
        <f>IF($C1563="","",VLOOKUP($F1563,Tabla5[],2,1))</f>
        <v/>
      </c>
    </row>
    <row r="1564" spans="6:7" x14ac:dyDescent="0.2">
      <c r="F1564" s="28" t="str">
        <f>IF($B1564="","",SUMIFS($E$4:E1564,$B$4:B1564,$B1564)/SUMIFS($E$4:$E$1048576,$B$4:$B$1048576,$B1564))</f>
        <v/>
      </c>
      <c r="G1564" s="2" t="str">
        <f>IF($C1564="","",VLOOKUP($F1564,Tabla5[],2,1))</f>
        <v/>
      </c>
    </row>
    <row r="1565" spans="6:7" x14ac:dyDescent="0.2">
      <c r="F1565" s="28" t="str">
        <f>IF($B1565="","",SUMIFS($E$4:E1565,$B$4:B1565,$B1565)/SUMIFS($E$4:$E$1048576,$B$4:$B$1048576,$B1565))</f>
        <v/>
      </c>
      <c r="G1565" s="2" t="str">
        <f>IF($C1565="","",VLOOKUP($F1565,Tabla5[],2,1))</f>
        <v/>
      </c>
    </row>
    <row r="1566" spans="6:7" x14ac:dyDescent="0.2">
      <c r="F1566" s="28" t="str">
        <f>IF($B1566="","",SUMIFS($E$4:E1566,$B$4:B1566,$B1566)/SUMIFS($E$4:$E$1048576,$B$4:$B$1048576,$B1566))</f>
        <v/>
      </c>
      <c r="G1566" s="2" t="str">
        <f>IF($C1566="","",VLOOKUP($F1566,Tabla5[],2,1))</f>
        <v/>
      </c>
    </row>
    <row r="1567" spans="6:7" x14ac:dyDescent="0.2">
      <c r="F1567" s="28" t="str">
        <f>IF($B1567="","",SUMIFS($E$4:E1567,$B$4:B1567,$B1567)/SUMIFS($E$4:$E$1048576,$B$4:$B$1048576,$B1567))</f>
        <v/>
      </c>
      <c r="G1567" s="2" t="str">
        <f>IF($C1567="","",VLOOKUP($F1567,Tabla5[],2,1))</f>
        <v/>
      </c>
    </row>
    <row r="1568" spans="6:7" x14ac:dyDescent="0.2">
      <c r="F1568" s="28" t="str">
        <f>IF($B1568="","",SUMIFS($E$4:E1568,$B$4:B1568,$B1568)/SUMIFS($E$4:$E$1048576,$B$4:$B$1048576,$B1568))</f>
        <v/>
      </c>
      <c r="G1568" s="2" t="str">
        <f>IF($C1568="","",VLOOKUP($F1568,Tabla5[],2,1))</f>
        <v/>
      </c>
    </row>
    <row r="1569" spans="6:7" x14ac:dyDescent="0.2">
      <c r="F1569" s="28" t="str">
        <f>IF($B1569="","",SUMIFS($E$4:E1569,$B$4:B1569,$B1569)/SUMIFS($E$4:$E$1048576,$B$4:$B$1048576,$B1569))</f>
        <v/>
      </c>
      <c r="G1569" s="2" t="str">
        <f>IF($C1569="","",VLOOKUP($F1569,Tabla5[],2,1))</f>
        <v/>
      </c>
    </row>
    <row r="1570" spans="6:7" x14ac:dyDescent="0.2">
      <c r="F1570" s="28" t="str">
        <f>IF($B1570="","",SUMIFS($E$4:E1570,$B$4:B1570,$B1570)/SUMIFS($E$4:$E$1048576,$B$4:$B$1048576,$B1570))</f>
        <v/>
      </c>
      <c r="G1570" s="2" t="str">
        <f>IF($C1570="","",VLOOKUP($F1570,Tabla5[],2,1))</f>
        <v/>
      </c>
    </row>
    <row r="1571" spans="6:7" x14ac:dyDescent="0.2">
      <c r="F1571" s="28" t="str">
        <f>IF($B1571="","",SUMIFS($E$4:E1571,$B$4:B1571,$B1571)/SUMIFS($E$4:$E$1048576,$B$4:$B$1048576,$B1571))</f>
        <v/>
      </c>
      <c r="G1571" s="2" t="str">
        <f>IF($C1571="","",VLOOKUP($F1571,Tabla5[],2,1))</f>
        <v/>
      </c>
    </row>
    <row r="1572" spans="6:7" x14ac:dyDescent="0.2">
      <c r="F1572" s="28" t="str">
        <f>IF($B1572="","",SUMIFS($E$4:E1572,$B$4:B1572,$B1572)/SUMIFS($E$4:$E$1048576,$B$4:$B$1048576,$B1572))</f>
        <v/>
      </c>
      <c r="G1572" s="2" t="str">
        <f>IF($C1572="","",VLOOKUP($F1572,Tabla5[],2,1))</f>
        <v/>
      </c>
    </row>
    <row r="1573" spans="6:7" x14ac:dyDescent="0.2">
      <c r="F1573" s="28" t="str">
        <f>IF($B1573="","",SUMIFS($E$4:E1573,$B$4:B1573,$B1573)/SUMIFS($E$4:$E$1048576,$B$4:$B$1048576,$B1573))</f>
        <v/>
      </c>
      <c r="G1573" s="2" t="str">
        <f>IF($C1573="","",VLOOKUP($F1573,Tabla5[],2,1))</f>
        <v/>
      </c>
    </row>
    <row r="1574" spans="6:7" x14ac:dyDescent="0.2">
      <c r="F1574" s="28" t="str">
        <f>IF($B1574="","",SUMIFS($E$4:E1574,$B$4:B1574,$B1574)/SUMIFS($E$4:$E$1048576,$B$4:$B$1048576,$B1574))</f>
        <v/>
      </c>
      <c r="G1574" s="2" t="str">
        <f>IF($C1574="","",VLOOKUP($F1574,Tabla5[],2,1))</f>
        <v/>
      </c>
    </row>
    <row r="1575" spans="6:7" x14ac:dyDescent="0.2">
      <c r="F1575" s="28" t="str">
        <f>IF($B1575="","",SUMIFS($E$4:E1575,$B$4:B1575,$B1575)/SUMIFS($E$4:$E$1048576,$B$4:$B$1048576,$B1575))</f>
        <v/>
      </c>
      <c r="G1575" s="2" t="str">
        <f>IF($C1575="","",VLOOKUP($F1575,Tabla5[],2,1))</f>
        <v/>
      </c>
    </row>
    <row r="1576" spans="6:7" x14ac:dyDescent="0.2">
      <c r="F1576" s="28" t="str">
        <f>IF($B1576="","",SUMIFS($E$4:E1576,$B$4:B1576,$B1576)/SUMIFS($E$4:$E$1048576,$B$4:$B$1048576,$B1576))</f>
        <v/>
      </c>
      <c r="G1576" s="2" t="str">
        <f>IF($C1576="","",VLOOKUP($F1576,Tabla5[],2,1))</f>
        <v/>
      </c>
    </row>
    <row r="1577" spans="6:7" x14ac:dyDescent="0.2">
      <c r="F1577" s="28" t="str">
        <f>IF($B1577="","",SUMIFS($E$4:E1577,$B$4:B1577,$B1577)/SUMIFS($E$4:$E$1048576,$B$4:$B$1048576,$B1577))</f>
        <v/>
      </c>
      <c r="G1577" s="2" t="str">
        <f>IF($C1577="","",VLOOKUP($F1577,Tabla5[],2,1))</f>
        <v/>
      </c>
    </row>
    <row r="1578" spans="6:7" x14ac:dyDescent="0.2">
      <c r="F1578" s="28" t="str">
        <f>IF($B1578="","",SUMIFS($E$4:E1578,$B$4:B1578,$B1578)/SUMIFS($E$4:$E$1048576,$B$4:$B$1048576,$B1578))</f>
        <v/>
      </c>
      <c r="G1578" s="2" t="str">
        <f>IF($C1578="","",VLOOKUP($F1578,Tabla5[],2,1))</f>
        <v/>
      </c>
    </row>
    <row r="1579" spans="6:7" x14ac:dyDescent="0.2">
      <c r="F1579" s="28" t="str">
        <f>IF($B1579="","",SUMIFS($E$4:E1579,$B$4:B1579,$B1579)/SUMIFS($E$4:$E$1048576,$B$4:$B$1048576,$B1579))</f>
        <v/>
      </c>
      <c r="G1579" s="2" t="str">
        <f>IF($C1579="","",VLOOKUP($F1579,Tabla5[],2,1))</f>
        <v/>
      </c>
    </row>
    <row r="1580" spans="6:7" x14ac:dyDescent="0.2">
      <c r="F1580" s="28" t="str">
        <f>IF($B1580="","",SUMIFS($E$4:E1580,$B$4:B1580,$B1580)/SUMIFS($E$4:$E$1048576,$B$4:$B$1048576,$B1580))</f>
        <v/>
      </c>
      <c r="G1580" s="2" t="str">
        <f>IF($C1580="","",VLOOKUP($F1580,Tabla5[],2,1))</f>
        <v/>
      </c>
    </row>
    <row r="1581" spans="6:7" x14ac:dyDescent="0.2">
      <c r="F1581" s="28" t="str">
        <f>IF($B1581="","",SUMIFS($E$4:E1581,$B$4:B1581,$B1581)/SUMIFS($E$4:$E$1048576,$B$4:$B$1048576,$B1581))</f>
        <v/>
      </c>
      <c r="G1581" s="2" t="str">
        <f>IF($C1581="","",VLOOKUP($F1581,Tabla5[],2,1))</f>
        <v/>
      </c>
    </row>
    <row r="1582" spans="6:7" x14ac:dyDescent="0.2">
      <c r="F1582" s="28" t="str">
        <f>IF($B1582="","",SUMIFS($E$4:E1582,$B$4:B1582,$B1582)/SUMIFS($E$4:$E$1048576,$B$4:$B$1048576,$B1582))</f>
        <v/>
      </c>
      <c r="G1582" s="2" t="str">
        <f>IF($C1582="","",VLOOKUP($F1582,Tabla5[],2,1))</f>
        <v/>
      </c>
    </row>
    <row r="1583" spans="6:7" x14ac:dyDescent="0.2">
      <c r="F1583" s="28" t="str">
        <f>IF($B1583="","",SUMIFS($E$4:E1583,$B$4:B1583,$B1583)/SUMIFS($E$4:$E$1048576,$B$4:$B$1048576,$B1583))</f>
        <v/>
      </c>
      <c r="G1583" s="2" t="str">
        <f>IF($C1583="","",VLOOKUP($F1583,Tabla5[],2,1))</f>
        <v/>
      </c>
    </row>
    <row r="1584" spans="6:7" x14ac:dyDescent="0.2">
      <c r="F1584" s="28" t="str">
        <f>IF($B1584="","",SUMIFS($E$4:E1584,$B$4:B1584,$B1584)/SUMIFS($E$4:$E$1048576,$B$4:$B$1048576,$B1584))</f>
        <v/>
      </c>
      <c r="G1584" s="2" t="str">
        <f>IF($C1584="","",VLOOKUP($F1584,Tabla5[],2,1))</f>
        <v/>
      </c>
    </row>
    <row r="1585" spans="6:7" x14ac:dyDescent="0.2">
      <c r="F1585" s="28" t="str">
        <f>IF($B1585="","",SUMIFS($E$4:E1585,$B$4:B1585,$B1585)/SUMIFS($E$4:$E$1048576,$B$4:$B$1048576,$B1585))</f>
        <v/>
      </c>
      <c r="G1585" s="2" t="str">
        <f>IF($C1585="","",VLOOKUP($F1585,Tabla5[],2,1))</f>
        <v/>
      </c>
    </row>
    <row r="1586" spans="6:7" x14ac:dyDescent="0.2">
      <c r="F1586" s="28" t="str">
        <f>IF($B1586="","",SUMIFS($E$4:E1586,$B$4:B1586,$B1586)/SUMIFS($E$4:$E$1048576,$B$4:$B$1048576,$B1586))</f>
        <v/>
      </c>
      <c r="G1586" s="2" t="str">
        <f>IF($C1586="","",VLOOKUP($F1586,Tabla5[],2,1))</f>
        <v/>
      </c>
    </row>
    <row r="1587" spans="6:7" x14ac:dyDescent="0.2">
      <c r="F1587" s="28" t="str">
        <f>IF($B1587="","",SUMIFS($E$4:E1587,$B$4:B1587,$B1587)/SUMIFS($E$4:$E$1048576,$B$4:$B$1048576,$B1587))</f>
        <v/>
      </c>
      <c r="G1587" s="2" t="str">
        <f>IF($C1587="","",VLOOKUP($F1587,Tabla5[],2,1))</f>
        <v/>
      </c>
    </row>
    <row r="1588" spans="6:7" x14ac:dyDescent="0.2">
      <c r="F1588" s="28" t="str">
        <f>IF($B1588="","",SUMIFS($E$4:E1588,$B$4:B1588,$B1588)/SUMIFS($E$4:$E$1048576,$B$4:$B$1048576,$B1588))</f>
        <v/>
      </c>
      <c r="G1588" s="2" t="str">
        <f>IF($C1588="","",VLOOKUP($F1588,Tabla5[],2,1))</f>
        <v/>
      </c>
    </row>
    <row r="1589" spans="6:7" x14ac:dyDescent="0.2">
      <c r="F1589" s="28" t="str">
        <f>IF($B1589="","",SUMIFS($E$4:E1589,$B$4:B1589,$B1589)/SUMIFS($E$4:$E$1048576,$B$4:$B$1048576,$B1589))</f>
        <v/>
      </c>
      <c r="G1589" s="2" t="str">
        <f>IF($C1589="","",VLOOKUP($F1589,Tabla5[],2,1))</f>
        <v/>
      </c>
    </row>
    <row r="1590" spans="6:7" x14ac:dyDescent="0.2">
      <c r="F1590" s="28" t="str">
        <f>IF($B1590="","",SUMIFS($E$4:E1590,$B$4:B1590,$B1590)/SUMIFS($E$4:$E$1048576,$B$4:$B$1048576,$B1590))</f>
        <v/>
      </c>
      <c r="G1590" s="2" t="str">
        <f>IF($C1590="","",VLOOKUP($F1590,Tabla5[],2,1))</f>
        <v/>
      </c>
    </row>
    <row r="1591" spans="6:7" x14ac:dyDescent="0.2">
      <c r="F1591" s="28" t="str">
        <f>IF($B1591="","",SUMIFS($E$4:E1591,$B$4:B1591,$B1591)/SUMIFS($E$4:$E$1048576,$B$4:$B$1048576,$B1591))</f>
        <v/>
      </c>
      <c r="G1591" s="2" t="str">
        <f>IF($C1591="","",VLOOKUP($F1591,Tabla5[],2,1))</f>
        <v/>
      </c>
    </row>
    <row r="1592" spans="6:7" x14ac:dyDescent="0.2">
      <c r="F1592" s="28" t="str">
        <f>IF($B1592="","",SUMIFS($E$4:E1592,$B$4:B1592,$B1592)/SUMIFS($E$4:$E$1048576,$B$4:$B$1048576,$B1592))</f>
        <v/>
      </c>
      <c r="G1592" s="2" t="str">
        <f>IF($C1592="","",VLOOKUP($F1592,Tabla5[],2,1))</f>
        <v/>
      </c>
    </row>
    <row r="1593" spans="6:7" x14ac:dyDescent="0.2">
      <c r="F1593" s="28" t="str">
        <f>IF($B1593="","",SUMIFS($E$4:E1593,$B$4:B1593,$B1593)/SUMIFS($E$4:$E$1048576,$B$4:$B$1048576,$B1593))</f>
        <v/>
      </c>
      <c r="G1593" s="2" t="str">
        <f>IF($C1593="","",VLOOKUP($F1593,Tabla5[],2,1))</f>
        <v/>
      </c>
    </row>
    <row r="1594" spans="6:7" x14ac:dyDescent="0.2">
      <c r="F1594" s="28" t="str">
        <f>IF($B1594="","",SUMIFS($E$4:E1594,$B$4:B1594,$B1594)/SUMIFS($E$4:$E$1048576,$B$4:$B$1048576,$B1594))</f>
        <v/>
      </c>
      <c r="G1594" s="2" t="str">
        <f>IF($C1594="","",VLOOKUP($F1594,Tabla5[],2,1))</f>
        <v/>
      </c>
    </row>
    <row r="1595" spans="6:7" x14ac:dyDescent="0.2">
      <c r="F1595" s="28" t="str">
        <f>IF($B1595="","",SUMIFS($E$4:E1595,$B$4:B1595,$B1595)/SUMIFS($E$4:$E$1048576,$B$4:$B$1048576,$B1595))</f>
        <v/>
      </c>
      <c r="G1595" s="2" t="str">
        <f>IF($C1595="","",VLOOKUP($F1595,Tabla5[],2,1))</f>
        <v/>
      </c>
    </row>
    <row r="1596" spans="6:7" x14ac:dyDescent="0.2">
      <c r="F1596" s="28" t="str">
        <f>IF($B1596="","",SUMIFS($E$4:E1596,$B$4:B1596,$B1596)/SUMIFS($E$4:$E$1048576,$B$4:$B$1048576,$B1596))</f>
        <v/>
      </c>
      <c r="G1596" s="2" t="str">
        <f>IF($C1596="","",VLOOKUP($F1596,Tabla5[],2,1))</f>
        <v/>
      </c>
    </row>
    <row r="1597" spans="6:7" x14ac:dyDescent="0.2">
      <c r="F1597" s="28" t="str">
        <f>IF($B1597="","",SUMIFS($E$4:E1597,$B$4:B1597,$B1597)/SUMIFS($E$4:$E$1048576,$B$4:$B$1048576,$B1597))</f>
        <v/>
      </c>
      <c r="G1597" s="2" t="str">
        <f>IF($C1597="","",VLOOKUP($F1597,Tabla5[],2,1))</f>
        <v/>
      </c>
    </row>
    <row r="1598" spans="6:7" x14ac:dyDescent="0.2">
      <c r="F1598" s="28" t="str">
        <f>IF($B1598="","",SUMIFS($E$4:E1598,$B$4:B1598,$B1598)/SUMIFS($E$4:$E$1048576,$B$4:$B$1048576,$B1598))</f>
        <v/>
      </c>
      <c r="G1598" s="2" t="str">
        <f>IF($C1598="","",VLOOKUP($F1598,Tabla5[],2,1))</f>
        <v/>
      </c>
    </row>
    <row r="1599" spans="6:7" x14ac:dyDescent="0.2">
      <c r="F1599" s="28" t="str">
        <f>IF($B1599="","",SUMIFS($E$4:E1599,$B$4:B1599,$B1599)/SUMIFS($E$4:$E$1048576,$B$4:$B$1048576,$B1599))</f>
        <v/>
      </c>
      <c r="G1599" s="2" t="str">
        <f>IF($C1599="","",VLOOKUP($F1599,Tabla5[],2,1))</f>
        <v/>
      </c>
    </row>
    <row r="1600" spans="6:7" x14ac:dyDescent="0.2">
      <c r="F1600" s="28" t="str">
        <f>IF($B1600="","",SUMIFS($E$4:E1600,$B$4:B1600,$B1600)/SUMIFS($E$4:$E$1048576,$B$4:$B$1048576,$B1600))</f>
        <v/>
      </c>
      <c r="G1600" s="2" t="str">
        <f>IF($C1600="","",VLOOKUP($F1600,Tabla5[],2,1))</f>
        <v/>
      </c>
    </row>
    <row r="1601" spans="6:7" x14ac:dyDescent="0.2">
      <c r="F1601" s="28" t="str">
        <f>IF($B1601="","",SUMIFS($E$4:E1601,$B$4:B1601,$B1601)/SUMIFS($E$4:$E$1048576,$B$4:$B$1048576,$B1601))</f>
        <v/>
      </c>
      <c r="G1601" s="2" t="str">
        <f>IF($C1601="","",VLOOKUP($F1601,Tabla5[],2,1))</f>
        <v/>
      </c>
    </row>
    <row r="1602" spans="6:7" x14ac:dyDescent="0.2">
      <c r="F1602" s="28" t="str">
        <f>IF($B1602="","",SUMIFS($E$4:E1602,$B$4:B1602,$B1602)/SUMIFS($E$4:$E$1048576,$B$4:$B$1048576,$B1602))</f>
        <v/>
      </c>
      <c r="G1602" s="2" t="str">
        <f>IF($C1602="","",VLOOKUP($F1602,Tabla5[],2,1))</f>
        <v/>
      </c>
    </row>
    <row r="1603" spans="6:7" x14ac:dyDescent="0.2">
      <c r="F1603" s="28" t="str">
        <f>IF($B1603="","",SUMIFS($E$4:E1603,$B$4:B1603,$B1603)/SUMIFS($E$4:$E$1048576,$B$4:$B$1048576,$B1603))</f>
        <v/>
      </c>
      <c r="G1603" s="2" t="str">
        <f>IF($C1603="","",VLOOKUP($F1603,Tabla5[],2,1))</f>
        <v/>
      </c>
    </row>
    <row r="1604" spans="6:7" x14ac:dyDescent="0.2">
      <c r="F1604" s="28" t="str">
        <f>IF($B1604="","",SUMIFS($E$4:E1604,$B$4:B1604,$B1604)/SUMIFS($E$4:$E$1048576,$B$4:$B$1048576,$B1604))</f>
        <v/>
      </c>
      <c r="G1604" s="2" t="str">
        <f>IF($C1604="","",VLOOKUP($F1604,Tabla5[],2,1))</f>
        <v/>
      </c>
    </row>
    <row r="1605" spans="6:7" x14ac:dyDescent="0.2">
      <c r="F1605" s="28" t="str">
        <f>IF($B1605="","",SUMIFS($E$4:E1605,$B$4:B1605,$B1605)/SUMIFS($E$4:$E$1048576,$B$4:$B$1048576,$B1605))</f>
        <v/>
      </c>
      <c r="G1605" s="2" t="str">
        <f>IF($C1605="","",VLOOKUP($F1605,Tabla5[],2,1))</f>
        <v/>
      </c>
    </row>
    <row r="1606" spans="6:7" x14ac:dyDescent="0.2">
      <c r="F1606" s="28" t="str">
        <f>IF($B1606="","",SUMIFS($E$4:E1606,$B$4:B1606,$B1606)/SUMIFS($E$4:$E$1048576,$B$4:$B$1048576,$B1606))</f>
        <v/>
      </c>
      <c r="G1606" s="2" t="str">
        <f>IF($C1606="","",VLOOKUP($F1606,Tabla5[],2,1))</f>
        <v/>
      </c>
    </row>
    <row r="1607" spans="6:7" x14ac:dyDescent="0.2">
      <c r="F1607" s="28" t="str">
        <f>IF($B1607="","",SUMIFS($E$4:E1607,$B$4:B1607,$B1607)/SUMIFS($E$4:$E$1048576,$B$4:$B$1048576,$B1607))</f>
        <v/>
      </c>
      <c r="G1607" s="2" t="str">
        <f>IF($C1607="","",VLOOKUP($F1607,Tabla5[],2,1))</f>
        <v/>
      </c>
    </row>
    <row r="1608" spans="6:7" x14ac:dyDescent="0.2">
      <c r="F1608" s="28" t="str">
        <f>IF($B1608="","",SUMIFS($E$4:E1608,$B$4:B1608,$B1608)/SUMIFS($E$4:$E$1048576,$B$4:$B$1048576,$B1608))</f>
        <v/>
      </c>
      <c r="G1608" s="2" t="str">
        <f>IF($C1608="","",VLOOKUP($F1608,Tabla5[],2,1))</f>
        <v/>
      </c>
    </row>
    <row r="1609" spans="6:7" x14ac:dyDescent="0.2">
      <c r="F1609" s="28" t="str">
        <f>IF($B1609="","",SUMIFS($E$4:E1609,$B$4:B1609,$B1609)/SUMIFS($E$4:$E$1048576,$B$4:$B$1048576,$B1609))</f>
        <v/>
      </c>
      <c r="G1609" s="2" t="str">
        <f>IF($C1609="","",VLOOKUP($F1609,Tabla5[],2,1))</f>
        <v/>
      </c>
    </row>
    <row r="1610" spans="6:7" x14ac:dyDescent="0.2">
      <c r="F1610" s="28" t="str">
        <f>IF($B1610="","",SUMIFS($E$4:E1610,$B$4:B1610,$B1610)/SUMIFS($E$4:$E$1048576,$B$4:$B$1048576,$B1610))</f>
        <v/>
      </c>
      <c r="G1610" s="2" t="str">
        <f>IF($C1610="","",VLOOKUP($F1610,Tabla5[],2,1))</f>
        <v/>
      </c>
    </row>
    <row r="1611" spans="6:7" x14ac:dyDescent="0.2">
      <c r="F1611" s="28" t="str">
        <f>IF($B1611="","",SUMIFS($E$4:E1611,$B$4:B1611,$B1611)/SUMIFS($E$4:$E$1048576,$B$4:$B$1048576,$B1611))</f>
        <v/>
      </c>
      <c r="G1611" s="2" t="str">
        <f>IF($C1611="","",VLOOKUP($F1611,Tabla5[],2,1))</f>
        <v/>
      </c>
    </row>
    <row r="1612" spans="6:7" x14ac:dyDescent="0.2">
      <c r="F1612" s="28" t="str">
        <f>IF($B1612="","",SUMIFS($E$4:E1612,$B$4:B1612,$B1612)/SUMIFS($E$4:$E$1048576,$B$4:$B$1048576,$B1612))</f>
        <v/>
      </c>
      <c r="G1612" s="2" t="str">
        <f>IF($C1612="","",VLOOKUP($F1612,Tabla5[],2,1))</f>
        <v/>
      </c>
    </row>
    <row r="1613" spans="6:7" x14ac:dyDescent="0.2">
      <c r="F1613" s="28" t="str">
        <f>IF($B1613="","",SUMIFS($E$4:E1613,$B$4:B1613,$B1613)/SUMIFS($E$4:$E$1048576,$B$4:$B$1048576,$B1613))</f>
        <v/>
      </c>
      <c r="G1613" s="2" t="str">
        <f>IF($C1613="","",VLOOKUP($F1613,Tabla5[],2,1))</f>
        <v/>
      </c>
    </row>
    <row r="1614" spans="6:7" x14ac:dyDescent="0.2">
      <c r="F1614" s="28" t="str">
        <f>IF($B1614="","",SUMIFS($E$4:E1614,$B$4:B1614,$B1614)/SUMIFS($E$4:$E$1048576,$B$4:$B$1048576,$B1614))</f>
        <v/>
      </c>
      <c r="G1614" s="2" t="str">
        <f>IF($C1614="","",VLOOKUP($F1614,Tabla5[],2,1))</f>
        <v/>
      </c>
    </row>
    <row r="1615" spans="6:7" x14ac:dyDescent="0.2">
      <c r="F1615" s="28" t="str">
        <f>IF($B1615="","",SUMIFS($E$4:E1615,$B$4:B1615,$B1615)/SUMIFS($E$4:$E$1048576,$B$4:$B$1048576,$B1615))</f>
        <v/>
      </c>
      <c r="G1615" s="2" t="str">
        <f>IF($C1615="","",VLOOKUP($F1615,Tabla5[],2,1))</f>
        <v/>
      </c>
    </row>
    <row r="1616" spans="6:7" x14ac:dyDescent="0.2">
      <c r="F1616" s="28" t="str">
        <f>IF($B1616="","",SUMIFS($E$4:E1616,$B$4:B1616,$B1616)/SUMIFS($E$4:$E$1048576,$B$4:$B$1048576,$B1616))</f>
        <v/>
      </c>
      <c r="G1616" s="2" t="str">
        <f>IF($C1616="","",VLOOKUP($F1616,Tabla5[],2,1))</f>
        <v/>
      </c>
    </row>
    <row r="1617" spans="6:7" x14ac:dyDescent="0.2">
      <c r="F1617" s="28" t="str">
        <f>IF($B1617="","",SUMIFS($E$4:E1617,$B$4:B1617,$B1617)/SUMIFS($E$4:$E$1048576,$B$4:$B$1048576,$B1617))</f>
        <v/>
      </c>
      <c r="G1617" s="2" t="str">
        <f>IF($C1617="","",VLOOKUP($F1617,Tabla5[],2,1))</f>
        <v/>
      </c>
    </row>
    <row r="1618" spans="6:7" x14ac:dyDescent="0.2">
      <c r="F1618" s="28" t="str">
        <f>IF($B1618="","",SUMIFS($E$4:E1618,$B$4:B1618,$B1618)/SUMIFS($E$4:$E$1048576,$B$4:$B$1048576,$B1618))</f>
        <v/>
      </c>
      <c r="G1618" s="2" t="str">
        <f>IF($C1618="","",VLOOKUP($F1618,Tabla5[],2,1))</f>
        <v/>
      </c>
    </row>
    <row r="1619" spans="6:7" x14ac:dyDescent="0.2">
      <c r="F1619" s="28" t="str">
        <f>IF($B1619="","",SUMIFS($E$4:E1619,$B$4:B1619,$B1619)/SUMIFS($E$4:$E$1048576,$B$4:$B$1048576,$B1619))</f>
        <v/>
      </c>
      <c r="G1619" s="2" t="str">
        <f>IF($C1619="","",VLOOKUP($F1619,Tabla5[],2,1))</f>
        <v/>
      </c>
    </row>
    <row r="1620" spans="6:7" x14ac:dyDescent="0.2">
      <c r="F1620" s="28" t="str">
        <f>IF($B1620="","",SUMIFS($E$4:E1620,$B$4:B1620,$B1620)/SUMIFS($E$4:$E$1048576,$B$4:$B$1048576,$B1620))</f>
        <v/>
      </c>
      <c r="G1620" s="2" t="str">
        <f>IF($C1620="","",VLOOKUP($F1620,Tabla5[],2,1))</f>
        <v/>
      </c>
    </row>
    <row r="1621" spans="6:7" x14ac:dyDescent="0.2">
      <c r="F1621" s="28" t="str">
        <f>IF($B1621="","",SUMIFS($E$4:E1621,$B$4:B1621,$B1621)/SUMIFS($E$4:$E$1048576,$B$4:$B$1048576,$B1621))</f>
        <v/>
      </c>
      <c r="G1621" s="2" t="str">
        <f>IF($C1621="","",VLOOKUP($F1621,Tabla5[],2,1))</f>
        <v/>
      </c>
    </row>
    <row r="1622" spans="6:7" x14ac:dyDescent="0.2">
      <c r="F1622" s="28" t="str">
        <f>IF($B1622="","",SUMIFS($E$4:E1622,$B$4:B1622,$B1622)/SUMIFS($E$4:$E$1048576,$B$4:$B$1048576,$B1622))</f>
        <v/>
      </c>
      <c r="G1622" s="2" t="str">
        <f>IF($C1622="","",VLOOKUP($F1622,Tabla5[],2,1))</f>
        <v/>
      </c>
    </row>
    <row r="1623" spans="6:7" x14ac:dyDescent="0.2">
      <c r="F1623" s="28" t="str">
        <f>IF($B1623="","",SUMIFS($E$4:E1623,$B$4:B1623,$B1623)/SUMIFS($E$4:$E$1048576,$B$4:$B$1048576,$B1623))</f>
        <v/>
      </c>
      <c r="G1623" s="2" t="str">
        <f>IF($C1623="","",VLOOKUP($F1623,Tabla5[],2,1))</f>
        <v/>
      </c>
    </row>
    <row r="1624" spans="6:7" x14ac:dyDescent="0.2">
      <c r="F1624" s="28" t="str">
        <f>IF($B1624="","",SUMIFS($E$4:E1624,$B$4:B1624,$B1624)/SUMIFS($E$4:$E$1048576,$B$4:$B$1048576,$B1624))</f>
        <v/>
      </c>
      <c r="G1624" s="2" t="str">
        <f>IF($C1624="","",VLOOKUP($F1624,Tabla5[],2,1))</f>
        <v/>
      </c>
    </row>
    <row r="1625" spans="6:7" x14ac:dyDescent="0.2">
      <c r="F1625" s="28" t="str">
        <f>IF($B1625="","",SUMIFS($E$4:E1625,$B$4:B1625,$B1625)/SUMIFS($E$4:$E$1048576,$B$4:$B$1048576,$B1625))</f>
        <v/>
      </c>
      <c r="G1625" s="2" t="str">
        <f>IF($C1625="","",VLOOKUP($F1625,Tabla5[],2,1))</f>
        <v/>
      </c>
    </row>
    <row r="1626" spans="6:7" x14ac:dyDescent="0.2">
      <c r="F1626" s="28" t="str">
        <f>IF($B1626="","",SUMIFS($E$4:E1626,$B$4:B1626,$B1626)/SUMIFS($E$4:$E$1048576,$B$4:$B$1048576,$B1626))</f>
        <v/>
      </c>
      <c r="G1626" s="2" t="str">
        <f>IF($C1626="","",VLOOKUP($F1626,Tabla5[],2,1))</f>
        <v/>
      </c>
    </row>
    <row r="1627" spans="6:7" x14ac:dyDescent="0.2">
      <c r="F1627" s="28" t="str">
        <f>IF($B1627="","",SUMIFS($E$4:E1627,$B$4:B1627,$B1627)/SUMIFS($E$4:$E$1048576,$B$4:$B$1048576,$B1627))</f>
        <v/>
      </c>
      <c r="G1627" s="2" t="str">
        <f>IF($C1627="","",VLOOKUP($F1627,Tabla5[],2,1))</f>
        <v/>
      </c>
    </row>
    <row r="1628" spans="6:7" x14ac:dyDescent="0.2">
      <c r="F1628" s="28" t="str">
        <f>IF($B1628="","",SUMIFS($E$4:E1628,$B$4:B1628,$B1628)/SUMIFS($E$4:$E$1048576,$B$4:$B$1048576,$B1628))</f>
        <v/>
      </c>
      <c r="G1628" s="2" t="str">
        <f>IF($C1628="","",VLOOKUP($F1628,Tabla5[],2,1))</f>
        <v/>
      </c>
    </row>
    <row r="1629" spans="6:7" x14ac:dyDescent="0.2">
      <c r="F1629" s="28" t="str">
        <f>IF($B1629="","",SUMIFS($E$4:E1629,$B$4:B1629,$B1629)/SUMIFS($E$4:$E$1048576,$B$4:$B$1048576,$B1629))</f>
        <v/>
      </c>
      <c r="G1629" s="2" t="str">
        <f>IF($C1629="","",VLOOKUP($F1629,Tabla5[],2,1))</f>
        <v/>
      </c>
    </row>
    <row r="1630" spans="6:7" x14ac:dyDescent="0.2">
      <c r="F1630" s="28" t="str">
        <f>IF($B1630="","",SUMIFS($E$4:E1630,$B$4:B1630,$B1630)/SUMIFS($E$4:$E$1048576,$B$4:$B$1048576,$B1630))</f>
        <v/>
      </c>
      <c r="G1630" s="2" t="str">
        <f>IF($C1630="","",VLOOKUP($F1630,Tabla5[],2,1))</f>
        <v/>
      </c>
    </row>
    <row r="1631" spans="6:7" x14ac:dyDescent="0.2">
      <c r="F1631" s="28" t="str">
        <f>IF($B1631="","",SUMIFS($E$4:E1631,$B$4:B1631,$B1631)/SUMIFS($E$4:$E$1048576,$B$4:$B$1048576,$B1631))</f>
        <v/>
      </c>
      <c r="G1631" s="2" t="str">
        <f>IF($C1631="","",VLOOKUP($F1631,Tabla5[],2,1))</f>
        <v/>
      </c>
    </row>
    <row r="1632" spans="6:7" x14ac:dyDescent="0.2">
      <c r="F1632" s="28" t="str">
        <f>IF($B1632="","",SUMIFS($E$4:E1632,$B$4:B1632,$B1632)/SUMIFS($E$4:$E$1048576,$B$4:$B$1048576,$B1632))</f>
        <v/>
      </c>
      <c r="G1632" s="2" t="str">
        <f>IF($C1632="","",VLOOKUP($F1632,Tabla5[],2,1))</f>
        <v/>
      </c>
    </row>
    <row r="1633" spans="6:7" x14ac:dyDescent="0.2">
      <c r="F1633" s="28" t="str">
        <f>IF($B1633="","",SUMIFS($E$4:E1633,$B$4:B1633,$B1633)/SUMIFS($E$4:$E$1048576,$B$4:$B$1048576,$B1633))</f>
        <v/>
      </c>
      <c r="G1633" s="2" t="str">
        <f>IF($C1633="","",VLOOKUP($F1633,Tabla5[],2,1))</f>
        <v/>
      </c>
    </row>
    <row r="1634" spans="6:7" x14ac:dyDescent="0.2">
      <c r="F1634" s="28" t="str">
        <f>IF($B1634="","",SUMIFS($E$4:E1634,$B$4:B1634,$B1634)/SUMIFS($E$4:$E$1048576,$B$4:$B$1048576,$B1634))</f>
        <v/>
      </c>
      <c r="G1634" s="2" t="str">
        <f>IF($C1634="","",VLOOKUP($F1634,Tabla5[],2,1))</f>
        <v/>
      </c>
    </row>
    <row r="1635" spans="6:7" x14ac:dyDescent="0.2">
      <c r="F1635" s="28" t="str">
        <f>IF($B1635="","",SUMIFS($E$4:E1635,$B$4:B1635,$B1635)/SUMIFS($E$4:$E$1048576,$B$4:$B$1048576,$B1635))</f>
        <v/>
      </c>
      <c r="G1635" s="2" t="str">
        <f>IF($C1635="","",VLOOKUP($F1635,Tabla5[],2,1))</f>
        <v/>
      </c>
    </row>
    <row r="1636" spans="6:7" x14ac:dyDescent="0.2">
      <c r="F1636" s="28" t="str">
        <f>IF($B1636="","",SUMIFS($E$4:E1636,$B$4:B1636,$B1636)/SUMIFS($E$4:$E$1048576,$B$4:$B$1048576,$B1636))</f>
        <v/>
      </c>
      <c r="G1636" s="2" t="str">
        <f>IF($C1636="","",VLOOKUP($F1636,Tabla5[],2,1))</f>
        <v/>
      </c>
    </row>
    <row r="1637" spans="6:7" x14ac:dyDescent="0.2">
      <c r="F1637" s="28" t="str">
        <f>IF($B1637="","",SUMIFS($E$4:E1637,$B$4:B1637,$B1637)/SUMIFS($E$4:$E$1048576,$B$4:$B$1048576,$B1637))</f>
        <v/>
      </c>
      <c r="G1637" s="2" t="str">
        <f>IF($C1637="","",VLOOKUP($F1637,Tabla5[],2,1))</f>
        <v/>
      </c>
    </row>
    <row r="1638" spans="6:7" x14ac:dyDescent="0.2">
      <c r="F1638" s="28" t="str">
        <f>IF($B1638="","",SUMIFS($E$4:E1638,$B$4:B1638,$B1638)/SUMIFS($E$4:$E$1048576,$B$4:$B$1048576,$B1638))</f>
        <v/>
      </c>
      <c r="G1638" s="2" t="str">
        <f>IF($C1638="","",VLOOKUP($F1638,Tabla5[],2,1))</f>
        <v/>
      </c>
    </row>
    <row r="1639" spans="6:7" x14ac:dyDescent="0.2">
      <c r="F1639" s="28" t="str">
        <f>IF($B1639="","",SUMIFS($E$4:E1639,$B$4:B1639,$B1639)/SUMIFS($E$4:$E$1048576,$B$4:$B$1048576,$B1639))</f>
        <v/>
      </c>
      <c r="G1639" s="2" t="str">
        <f>IF($C1639="","",VLOOKUP($F1639,Tabla5[],2,1))</f>
        <v/>
      </c>
    </row>
    <row r="1640" spans="6:7" x14ac:dyDescent="0.2">
      <c r="F1640" s="28" t="str">
        <f>IF($B1640="","",SUMIFS($E$4:E1640,$B$4:B1640,$B1640)/SUMIFS($E$4:$E$1048576,$B$4:$B$1048576,$B1640))</f>
        <v/>
      </c>
      <c r="G1640" s="2" t="str">
        <f>IF($C1640="","",VLOOKUP($F1640,Tabla5[],2,1))</f>
        <v/>
      </c>
    </row>
    <row r="1641" spans="6:7" x14ac:dyDescent="0.2">
      <c r="F1641" s="28" t="str">
        <f>IF($B1641="","",SUMIFS($E$4:E1641,$B$4:B1641,$B1641)/SUMIFS($E$4:$E$1048576,$B$4:$B$1048576,$B1641))</f>
        <v/>
      </c>
      <c r="G1641" s="2" t="str">
        <f>IF($C1641="","",VLOOKUP($F1641,Tabla5[],2,1))</f>
        <v/>
      </c>
    </row>
    <row r="1642" spans="6:7" x14ac:dyDescent="0.2">
      <c r="F1642" s="28" t="str">
        <f>IF($B1642="","",SUMIFS($E$4:E1642,$B$4:B1642,$B1642)/SUMIFS($E$4:$E$1048576,$B$4:$B$1048576,$B1642))</f>
        <v/>
      </c>
      <c r="G1642" s="2" t="str">
        <f>IF($C1642="","",VLOOKUP($F1642,Tabla5[],2,1))</f>
        <v/>
      </c>
    </row>
    <row r="1643" spans="6:7" x14ac:dyDescent="0.2">
      <c r="F1643" s="28" t="str">
        <f>IF($B1643="","",SUMIFS($E$4:E1643,$B$4:B1643,$B1643)/SUMIFS($E$4:$E$1048576,$B$4:$B$1048576,$B1643))</f>
        <v/>
      </c>
      <c r="G1643" s="2" t="str">
        <f>IF($C1643="","",VLOOKUP($F1643,Tabla5[],2,1))</f>
        <v/>
      </c>
    </row>
    <row r="1644" spans="6:7" x14ac:dyDescent="0.2">
      <c r="F1644" s="28" t="str">
        <f>IF($B1644="","",SUMIFS($E$4:E1644,$B$4:B1644,$B1644)/SUMIFS($E$4:$E$1048576,$B$4:$B$1048576,$B1644))</f>
        <v/>
      </c>
      <c r="G1644" s="2" t="str">
        <f>IF($C1644="","",VLOOKUP($F1644,Tabla5[],2,1))</f>
        <v/>
      </c>
    </row>
    <row r="1645" spans="6:7" x14ac:dyDescent="0.2">
      <c r="F1645" s="28" t="str">
        <f>IF($B1645="","",SUMIFS($E$4:E1645,$B$4:B1645,$B1645)/SUMIFS($E$4:$E$1048576,$B$4:$B$1048576,$B1645))</f>
        <v/>
      </c>
      <c r="G1645" s="2" t="str">
        <f>IF($C1645="","",VLOOKUP($F1645,Tabla5[],2,1))</f>
        <v/>
      </c>
    </row>
    <row r="1646" spans="6:7" x14ac:dyDescent="0.2">
      <c r="F1646" s="28" t="str">
        <f>IF($B1646="","",SUMIFS($E$4:E1646,$B$4:B1646,$B1646)/SUMIFS($E$4:$E$1048576,$B$4:$B$1048576,$B1646))</f>
        <v/>
      </c>
      <c r="G1646" s="2" t="str">
        <f>IF($C1646="","",VLOOKUP($F1646,Tabla5[],2,1))</f>
        <v/>
      </c>
    </row>
    <row r="1647" spans="6:7" x14ac:dyDescent="0.2">
      <c r="F1647" s="28" t="str">
        <f>IF($B1647="","",SUMIFS($E$4:E1647,$B$4:B1647,$B1647)/SUMIFS($E$4:$E$1048576,$B$4:$B$1048576,$B1647))</f>
        <v/>
      </c>
      <c r="G1647" s="2" t="str">
        <f>IF($C1647="","",VLOOKUP($F1647,Tabla5[],2,1))</f>
        <v/>
      </c>
    </row>
    <row r="1648" spans="6:7" x14ac:dyDescent="0.2">
      <c r="F1648" s="28" t="str">
        <f>IF($B1648="","",SUMIFS($E$4:E1648,$B$4:B1648,$B1648)/SUMIFS($E$4:$E$1048576,$B$4:$B$1048576,$B1648))</f>
        <v/>
      </c>
      <c r="G1648" s="2" t="str">
        <f>IF($C1648="","",VLOOKUP($F1648,Tabla5[],2,1))</f>
        <v/>
      </c>
    </row>
    <row r="1649" spans="6:7" x14ac:dyDescent="0.2">
      <c r="F1649" s="28" t="str">
        <f>IF($B1649="","",SUMIFS($E$4:E1649,$B$4:B1649,$B1649)/SUMIFS($E$4:$E$1048576,$B$4:$B$1048576,$B1649))</f>
        <v/>
      </c>
      <c r="G1649" s="2" t="str">
        <f>IF($C1649="","",VLOOKUP($F1649,Tabla5[],2,1))</f>
        <v/>
      </c>
    </row>
    <row r="1650" spans="6:7" x14ac:dyDescent="0.2">
      <c r="F1650" s="28" t="str">
        <f>IF($B1650="","",SUMIFS($E$4:E1650,$B$4:B1650,$B1650)/SUMIFS($E$4:$E$1048576,$B$4:$B$1048576,$B1650))</f>
        <v/>
      </c>
      <c r="G1650" s="2" t="str">
        <f>IF($C1650="","",VLOOKUP($F1650,Tabla5[],2,1))</f>
        <v/>
      </c>
    </row>
    <row r="1651" spans="6:7" x14ac:dyDescent="0.2">
      <c r="F1651" s="28" t="str">
        <f>IF($B1651="","",SUMIFS($E$4:E1651,$B$4:B1651,$B1651)/SUMIFS($E$4:$E$1048576,$B$4:$B$1048576,$B1651))</f>
        <v/>
      </c>
      <c r="G1651" s="2" t="str">
        <f>IF($C1651="","",VLOOKUP($F1651,Tabla5[],2,1))</f>
        <v/>
      </c>
    </row>
    <row r="1652" spans="6:7" x14ac:dyDescent="0.2">
      <c r="F1652" s="28" t="str">
        <f>IF($B1652="","",SUMIFS($E$4:E1652,$B$4:B1652,$B1652)/SUMIFS($E$4:$E$1048576,$B$4:$B$1048576,$B1652))</f>
        <v/>
      </c>
      <c r="G1652" s="2" t="str">
        <f>IF($C1652="","",VLOOKUP($F1652,Tabla5[],2,1))</f>
        <v/>
      </c>
    </row>
    <row r="1653" spans="6:7" x14ac:dyDescent="0.2">
      <c r="F1653" s="28" t="str">
        <f>IF($B1653="","",SUMIFS($E$4:E1653,$B$4:B1653,$B1653)/SUMIFS($E$4:$E$1048576,$B$4:$B$1048576,$B1653))</f>
        <v/>
      </c>
      <c r="G1653" s="2" t="str">
        <f>IF($C1653="","",VLOOKUP($F1653,Tabla5[],2,1))</f>
        <v/>
      </c>
    </row>
    <row r="1654" spans="6:7" x14ac:dyDescent="0.2">
      <c r="F1654" s="28" t="str">
        <f>IF($B1654="","",SUMIFS($E$4:E1654,$B$4:B1654,$B1654)/SUMIFS($E$4:$E$1048576,$B$4:$B$1048576,$B1654))</f>
        <v/>
      </c>
      <c r="G1654" s="2" t="str">
        <f>IF($C1654="","",VLOOKUP($F1654,Tabla5[],2,1))</f>
        <v/>
      </c>
    </row>
    <row r="1655" spans="6:7" x14ac:dyDescent="0.2">
      <c r="F1655" s="28" t="str">
        <f>IF($B1655="","",SUMIFS($E$4:E1655,$B$4:B1655,$B1655)/SUMIFS($E$4:$E$1048576,$B$4:$B$1048576,$B1655))</f>
        <v/>
      </c>
      <c r="G1655" s="2" t="str">
        <f>IF($C1655="","",VLOOKUP($F1655,Tabla5[],2,1))</f>
        <v/>
      </c>
    </row>
    <row r="1656" spans="6:7" x14ac:dyDescent="0.2">
      <c r="F1656" s="28" t="str">
        <f>IF($B1656="","",SUMIFS($E$4:E1656,$B$4:B1656,$B1656)/SUMIFS($E$4:$E$1048576,$B$4:$B$1048576,$B1656))</f>
        <v/>
      </c>
      <c r="G1656" s="2" t="str">
        <f>IF($C1656="","",VLOOKUP($F1656,Tabla5[],2,1))</f>
        <v/>
      </c>
    </row>
    <row r="1657" spans="6:7" x14ac:dyDescent="0.2">
      <c r="F1657" s="28" t="str">
        <f>IF($B1657="","",SUMIFS($E$4:E1657,$B$4:B1657,$B1657)/SUMIFS($E$4:$E$1048576,$B$4:$B$1048576,$B1657))</f>
        <v/>
      </c>
      <c r="G1657" s="2" t="str">
        <f>IF($C1657="","",VLOOKUP($F1657,Tabla5[],2,1))</f>
        <v/>
      </c>
    </row>
    <row r="1658" spans="6:7" x14ac:dyDescent="0.2">
      <c r="F1658" s="28" t="str">
        <f>IF($B1658="","",SUMIFS($E$4:E1658,$B$4:B1658,$B1658)/SUMIFS($E$4:$E$1048576,$B$4:$B$1048576,$B1658))</f>
        <v/>
      </c>
      <c r="G1658" s="2" t="str">
        <f>IF($C1658="","",VLOOKUP($F1658,Tabla5[],2,1))</f>
        <v/>
      </c>
    </row>
    <row r="1659" spans="6:7" x14ac:dyDescent="0.2">
      <c r="F1659" s="28" t="str">
        <f>IF($B1659="","",SUMIFS($E$4:E1659,$B$4:B1659,$B1659)/SUMIFS($E$4:$E$1048576,$B$4:$B$1048576,$B1659))</f>
        <v/>
      </c>
      <c r="G1659" s="2" t="str">
        <f>IF($C1659="","",VLOOKUP($F1659,Tabla5[],2,1))</f>
        <v/>
      </c>
    </row>
    <row r="1660" spans="6:7" x14ac:dyDescent="0.2">
      <c r="F1660" s="28" t="str">
        <f>IF($B1660="","",SUMIFS($E$4:E1660,$B$4:B1660,$B1660)/SUMIFS($E$4:$E$1048576,$B$4:$B$1048576,$B1660))</f>
        <v/>
      </c>
      <c r="G1660" s="2" t="str">
        <f>IF($C1660="","",VLOOKUP($F1660,Tabla5[],2,1))</f>
        <v/>
      </c>
    </row>
    <row r="1661" spans="6:7" x14ac:dyDescent="0.2">
      <c r="F1661" s="28" t="str">
        <f>IF($B1661="","",SUMIFS($E$4:E1661,$B$4:B1661,$B1661)/SUMIFS($E$4:$E$1048576,$B$4:$B$1048576,$B1661))</f>
        <v/>
      </c>
      <c r="G1661" s="2" t="str">
        <f>IF($C1661="","",VLOOKUP($F1661,Tabla5[],2,1))</f>
        <v/>
      </c>
    </row>
    <row r="1662" spans="6:7" x14ac:dyDescent="0.2">
      <c r="F1662" s="28" t="str">
        <f>IF($B1662="","",SUMIFS($E$4:E1662,$B$4:B1662,$B1662)/SUMIFS($E$4:$E$1048576,$B$4:$B$1048576,$B1662))</f>
        <v/>
      </c>
      <c r="G1662" s="2" t="str">
        <f>IF($C1662="","",VLOOKUP($F1662,Tabla5[],2,1))</f>
        <v/>
      </c>
    </row>
    <row r="1663" spans="6:7" x14ac:dyDescent="0.2">
      <c r="F1663" s="28" t="str">
        <f>IF($B1663="","",SUMIFS($E$4:E1663,$B$4:B1663,$B1663)/SUMIFS($E$4:$E$1048576,$B$4:$B$1048576,$B1663))</f>
        <v/>
      </c>
      <c r="G1663" s="2" t="str">
        <f>IF($C1663="","",VLOOKUP($F1663,Tabla5[],2,1))</f>
        <v/>
      </c>
    </row>
    <row r="1664" spans="6:7" x14ac:dyDescent="0.2">
      <c r="F1664" s="28" t="str">
        <f>IF($B1664="","",SUMIFS($E$4:E1664,$B$4:B1664,$B1664)/SUMIFS($E$4:$E$1048576,$B$4:$B$1048576,$B1664))</f>
        <v/>
      </c>
      <c r="G1664" s="2" t="str">
        <f>IF($C1664="","",VLOOKUP($F1664,Tabla5[],2,1))</f>
        <v/>
      </c>
    </row>
    <row r="1665" spans="6:7" x14ac:dyDescent="0.2">
      <c r="F1665" s="28" t="str">
        <f>IF($B1665="","",SUMIFS($E$4:E1665,$B$4:B1665,$B1665)/SUMIFS($E$4:$E$1048576,$B$4:$B$1048576,$B1665))</f>
        <v/>
      </c>
      <c r="G1665" s="2" t="str">
        <f>IF($C1665="","",VLOOKUP($F1665,Tabla5[],2,1))</f>
        <v/>
      </c>
    </row>
    <row r="1666" spans="6:7" x14ac:dyDescent="0.2">
      <c r="F1666" s="28" t="str">
        <f>IF($B1666="","",SUMIFS($E$4:E1666,$B$4:B1666,$B1666)/SUMIFS($E$4:$E$1048576,$B$4:$B$1048576,$B1666))</f>
        <v/>
      </c>
      <c r="G1666" s="2" t="str">
        <f>IF($C1666="","",VLOOKUP($F1666,Tabla5[],2,1))</f>
        <v/>
      </c>
    </row>
    <row r="1667" spans="6:7" x14ac:dyDescent="0.2">
      <c r="F1667" s="28" t="str">
        <f>IF($B1667="","",SUMIFS($E$4:E1667,$B$4:B1667,$B1667)/SUMIFS($E$4:$E$1048576,$B$4:$B$1048576,$B1667))</f>
        <v/>
      </c>
      <c r="G1667" s="2" t="str">
        <f>IF($C1667="","",VLOOKUP($F1667,Tabla5[],2,1))</f>
        <v/>
      </c>
    </row>
    <row r="1668" spans="6:7" x14ac:dyDescent="0.2">
      <c r="F1668" s="28" t="str">
        <f>IF($B1668="","",SUMIFS($E$4:E1668,$B$4:B1668,$B1668)/SUMIFS($E$4:$E$1048576,$B$4:$B$1048576,$B1668))</f>
        <v/>
      </c>
      <c r="G1668" s="2" t="str">
        <f>IF($C1668="","",VLOOKUP($F1668,Tabla5[],2,1))</f>
        <v/>
      </c>
    </row>
    <row r="1669" spans="6:7" x14ac:dyDescent="0.2">
      <c r="F1669" s="28" t="str">
        <f>IF($B1669="","",SUMIFS($E$4:E1669,$B$4:B1669,$B1669)/SUMIFS($E$4:$E$1048576,$B$4:$B$1048576,$B1669))</f>
        <v/>
      </c>
      <c r="G1669" s="2" t="str">
        <f>IF($C1669="","",VLOOKUP($F1669,Tabla5[],2,1))</f>
        <v/>
      </c>
    </row>
    <row r="1670" spans="6:7" x14ac:dyDescent="0.2">
      <c r="F1670" s="28" t="str">
        <f>IF($B1670="","",SUMIFS($E$4:E1670,$B$4:B1670,$B1670)/SUMIFS($E$4:$E$1048576,$B$4:$B$1048576,$B1670))</f>
        <v/>
      </c>
      <c r="G1670" s="2" t="str">
        <f>IF($C1670="","",VLOOKUP($F1670,Tabla5[],2,1))</f>
        <v/>
      </c>
    </row>
    <row r="1671" spans="6:7" x14ac:dyDescent="0.2">
      <c r="F1671" s="28" t="str">
        <f>IF($B1671="","",SUMIFS($E$4:E1671,$B$4:B1671,$B1671)/SUMIFS($E$4:$E$1048576,$B$4:$B$1048576,$B1671))</f>
        <v/>
      </c>
      <c r="G1671" s="2" t="str">
        <f>IF($C1671="","",VLOOKUP($F1671,Tabla5[],2,1))</f>
        <v/>
      </c>
    </row>
    <row r="1672" spans="6:7" x14ac:dyDescent="0.2">
      <c r="F1672" s="28" t="str">
        <f>IF($B1672="","",SUMIFS($E$4:E1672,$B$4:B1672,$B1672)/SUMIFS($E$4:$E$1048576,$B$4:$B$1048576,$B1672))</f>
        <v/>
      </c>
      <c r="G1672" s="2" t="str">
        <f>IF($C1672="","",VLOOKUP($F1672,Tabla5[],2,1))</f>
        <v/>
      </c>
    </row>
    <row r="1673" spans="6:7" x14ac:dyDescent="0.2">
      <c r="F1673" s="28" t="str">
        <f>IF($B1673="","",SUMIFS($E$4:E1673,$B$4:B1673,$B1673)/SUMIFS($E$4:$E$1048576,$B$4:$B$1048576,$B1673))</f>
        <v/>
      </c>
      <c r="G1673" s="2" t="str">
        <f>IF($C1673="","",VLOOKUP($F1673,Tabla5[],2,1))</f>
        <v/>
      </c>
    </row>
    <row r="1674" spans="6:7" x14ac:dyDescent="0.2">
      <c r="F1674" s="28" t="str">
        <f>IF($B1674="","",SUMIFS($E$4:E1674,$B$4:B1674,$B1674)/SUMIFS($E$4:$E$1048576,$B$4:$B$1048576,$B1674))</f>
        <v/>
      </c>
      <c r="G1674" s="2" t="str">
        <f>IF($C1674="","",VLOOKUP($F1674,Tabla5[],2,1))</f>
        <v/>
      </c>
    </row>
    <row r="1675" spans="6:7" x14ac:dyDescent="0.2">
      <c r="F1675" s="28" t="str">
        <f>IF($B1675="","",SUMIFS($E$4:E1675,$B$4:B1675,$B1675)/SUMIFS($E$4:$E$1048576,$B$4:$B$1048576,$B1675))</f>
        <v/>
      </c>
      <c r="G1675" s="2" t="str">
        <f>IF($C1675="","",VLOOKUP($F1675,Tabla5[],2,1))</f>
        <v/>
      </c>
    </row>
    <row r="1676" spans="6:7" x14ac:dyDescent="0.2">
      <c r="F1676" s="28" t="str">
        <f>IF($B1676="","",SUMIFS($E$4:E1676,$B$4:B1676,$B1676)/SUMIFS($E$4:$E$1048576,$B$4:$B$1048576,$B1676))</f>
        <v/>
      </c>
      <c r="G1676" s="2" t="str">
        <f>IF($C1676="","",VLOOKUP($F1676,Tabla5[],2,1))</f>
        <v/>
      </c>
    </row>
    <row r="1677" spans="6:7" x14ac:dyDescent="0.2">
      <c r="F1677" s="28" t="str">
        <f>IF($B1677="","",SUMIFS($E$4:E1677,$B$4:B1677,$B1677)/SUMIFS($E$4:$E$1048576,$B$4:$B$1048576,$B1677))</f>
        <v/>
      </c>
      <c r="G1677" s="2" t="str">
        <f>IF($C1677="","",VLOOKUP($F1677,Tabla5[],2,1))</f>
        <v/>
      </c>
    </row>
    <row r="1678" spans="6:7" x14ac:dyDescent="0.2">
      <c r="F1678" s="28" t="str">
        <f>IF($B1678="","",SUMIFS($E$4:E1678,$B$4:B1678,$B1678)/SUMIFS($E$4:$E$1048576,$B$4:$B$1048576,$B1678))</f>
        <v/>
      </c>
      <c r="G1678" s="2" t="str">
        <f>IF($C1678="","",VLOOKUP($F1678,Tabla5[],2,1))</f>
        <v/>
      </c>
    </row>
    <row r="1679" spans="6:7" x14ac:dyDescent="0.2">
      <c r="F1679" s="28" t="str">
        <f>IF($B1679="","",SUMIFS($E$4:E1679,$B$4:B1679,$B1679)/SUMIFS($E$4:$E$1048576,$B$4:$B$1048576,$B1679))</f>
        <v/>
      </c>
      <c r="G1679" s="2" t="str">
        <f>IF($C1679="","",VLOOKUP($F1679,Tabla5[],2,1))</f>
        <v/>
      </c>
    </row>
    <row r="1680" spans="6:7" x14ac:dyDescent="0.2">
      <c r="F1680" s="28" t="str">
        <f>IF($B1680="","",SUMIFS($E$4:E1680,$B$4:B1680,$B1680)/SUMIFS($E$4:$E$1048576,$B$4:$B$1048576,$B1680))</f>
        <v/>
      </c>
      <c r="G1680" s="2" t="str">
        <f>IF($C1680="","",VLOOKUP($F1680,Tabla5[],2,1))</f>
        <v/>
      </c>
    </row>
    <row r="1681" spans="6:7" x14ac:dyDescent="0.2">
      <c r="F1681" s="28" t="str">
        <f>IF($B1681="","",SUMIFS($E$4:E1681,$B$4:B1681,$B1681)/SUMIFS($E$4:$E$1048576,$B$4:$B$1048576,$B1681))</f>
        <v/>
      </c>
      <c r="G1681" s="2" t="str">
        <f>IF($C1681="","",VLOOKUP($F1681,Tabla5[],2,1))</f>
        <v/>
      </c>
    </row>
    <row r="1682" spans="6:7" x14ac:dyDescent="0.2">
      <c r="F1682" s="28" t="str">
        <f>IF($B1682="","",SUMIFS($E$4:E1682,$B$4:B1682,$B1682)/SUMIFS($E$4:$E$1048576,$B$4:$B$1048576,$B1682))</f>
        <v/>
      </c>
      <c r="G1682" s="2" t="str">
        <f>IF($C1682="","",VLOOKUP($F1682,Tabla5[],2,1))</f>
        <v/>
      </c>
    </row>
    <row r="1683" spans="6:7" x14ac:dyDescent="0.2">
      <c r="F1683" s="28" t="str">
        <f>IF($B1683="","",SUMIFS($E$4:E1683,$B$4:B1683,$B1683)/SUMIFS($E$4:$E$1048576,$B$4:$B$1048576,$B1683))</f>
        <v/>
      </c>
      <c r="G1683" s="2" t="str">
        <f>IF($C1683="","",VLOOKUP($F1683,Tabla5[],2,1))</f>
        <v/>
      </c>
    </row>
    <row r="1684" spans="6:7" x14ac:dyDescent="0.2">
      <c r="F1684" s="28" t="str">
        <f>IF($B1684="","",SUMIFS($E$4:E1684,$B$4:B1684,$B1684)/SUMIFS($E$4:$E$1048576,$B$4:$B$1048576,$B1684))</f>
        <v/>
      </c>
      <c r="G1684" s="2" t="str">
        <f>IF($C1684="","",VLOOKUP($F1684,Tabla5[],2,1))</f>
        <v/>
      </c>
    </row>
    <row r="1685" spans="6:7" x14ac:dyDescent="0.2">
      <c r="F1685" s="28" t="str">
        <f>IF($B1685="","",SUMIFS($E$4:E1685,$B$4:B1685,$B1685)/SUMIFS($E$4:$E$1048576,$B$4:$B$1048576,$B1685))</f>
        <v/>
      </c>
      <c r="G1685" s="2" t="str">
        <f>IF($C1685="","",VLOOKUP($F1685,Tabla5[],2,1))</f>
        <v/>
      </c>
    </row>
    <row r="1686" spans="6:7" x14ac:dyDescent="0.2">
      <c r="F1686" s="28" t="str">
        <f>IF($B1686="","",SUMIFS($E$4:E1686,$B$4:B1686,$B1686)/SUMIFS($E$4:$E$1048576,$B$4:$B$1048576,$B1686))</f>
        <v/>
      </c>
      <c r="G1686" s="2" t="str">
        <f>IF($C1686="","",VLOOKUP($F1686,Tabla5[],2,1))</f>
        <v/>
      </c>
    </row>
    <row r="1687" spans="6:7" x14ac:dyDescent="0.2">
      <c r="F1687" s="28" t="str">
        <f>IF($B1687="","",SUMIFS($E$4:E1687,$B$4:B1687,$B1687)/SUMIFS($E$4:$E$1048576,$B$4:$B$1048576,$B1687))</f>
        <v/>
      </c>
      <c r="G1687" s="2" t="str">
        <f>IF($C1687="","",VLOOKUP($F1687,Tabla5[],2,1))</f>
        <v/>
      </c>
    </row>
    <row r="1688" spans="6:7" x14ac:dyDescent="0.2">
      <c r="F1688" s="28" t="str">
        <f>IF($B1688="","",SUMIFS($E$4:E1688,$B$4:B1688,$B1688)/SUMIFS($E$4:$E$1048576,$B$4:$B$1048576,$B1688))</f>
        <v/>
      </c>
      <c r="G1688" s="2" t="str">
        <f>IF($C1688="","",VLOOKUP($F1688,Tabla5[],2,1))</f>
        <v/>
      </c>
    </row>
    <row r="1689" spans="6:7" x14ac:dyDescent="0.2">
      <c r="F1689" s="28" t="str">
        <f>IF($B1689="","",SUMIFS($E$4:E1689,$B$4:B1689,$B1689)/SUMIFS($E$4:$E$1048576,$B$4:$B$1048576,$B1689))</f>
        <v/>
      </c>
      <c r="G1689" s="2" t="str">
        <f>IF($C1689="","",VLOOKUP($F1689,Tabla5[],2,1))</f>
        <v/>
      </c>
    </row>
    <row r="1690" spans="6:7" x14ac:dyDescent="0.2">
      <c r="F1690" s="28" t="str">
        <f>IF($B1690="","",SUMIFS($E$4:E1690,$B$4:B1690,$B1690)/SUMIFS($E$4:$E$1048576,$B$4:$B$1048576,$B1690))</f>
        <v/>
      </c>
      <c r="G1690" s="2" t="str">
        <f>IF($C1690="","",VLOOKUP($F1690,Tabla5[],2,1))</f>
        <v/>
      </c>
    </row>
    <row r="1691" spans="6:7" x14ac:dyDescent="0.2">
      <c r="F1691" s="28" t="str">
        <f>IF($B1691="","",SUMIFS($E$4:E1691,$B$4:B1691,$B1691)/SUMIFS($E$4:$E$1048576,$B$4:$B$1048576,$B1691))</f>
        <v/>
      </c>
      <c r="G1691" s="2" t="str">
        <f>IF($C1691="","",VLOOKUP($F1691,Tabla5[],2,1))</f>
        <v/>
      </c>
    </row>
    <row r="1692" spans="6:7" x14ac:dyDescent="0.2">
      <c r="F1692" s="28" t="str">
        <f>IF($B1692="","",SUMIFS($E$4:E1692,$B$4:B1692,$B1692)/SUMIFS($E$4:$E$1048576,$B$4:$B$1048576,$B1692))</f>
        <v/>
      </c>
      <c r="G1692" s="2" t="str">
        <f>IF($C1692="","",VLOOKUP($F1692,Tabla5[],2,1))</f>
        <v/>
      </c>
    </row>
    <row r="1693" spans="6:7" x14ac:dyDescent="0.2">
      <c r="F1693" s="28" t="str">
        <f>IF($B1693="","",SUMIFS($E$4:E1693,$B$4:B1693,$B1693)/SUMIFS($E$4:$E$1048576,$B$4:$B$1048576,$B1693))</f>
        <v/>
      </c>
      <c r="G1693" s="2" t="str">
        <f>IF($C1693="","",VLOOKUP($F1693,Tabla5[],2,1))</f>
        <v/>
      </c>
    </row>
    <row r="1694" spans="6:7" x14ac:dyDescent="0.2">
      <c r="F1694" s="28" t="str">
        <f>IF($B1694="","",SUMIFS($E$4:E1694,$B$4:B1694,$B1694)/SUMIFS($E$4:$E$1048576,$B$4:$B$1048576,$B1694))</f>
        <v/>
      </c>
      <c r="G1694" s="2" t="str">
        <f>IF($C1694="","",VLOOKUP($F1694,Tabla5[],2,1))</f>
        <v/>
      </c>
    </row>
    <row r="1695" spans="6:7" x14ac:dyDescent="0.2">
      <c r="F1695" s="28" t="str">
        <f>IF($B1695="","",SUMIFS($E$4:E1695,$B$4:B1695,$B1695)/SUMIFS($E$4:$E$1048576,$B$4:$B$1048576,$B1695))</f>
        <v/>
      </c>
      <c r="G1695" s="2" t="str">
        <f>IF($C1695="","",VLOOKUP($F1695,Tabla5[],2,1))</f>
        <v/>
      </c>
    </row>
    <row r="1696" spans="6:7" x14ac:dyDescent="0.2">
      <c r="F1696" s="28" t="str">
        <f>IF($B1696="","",SUMIFS($E$4:E1696,$B$4:B1696,$B1696)/SUMIFS($E$4:$E$1048576,$B$4:$B$1048576,$B1696))</f>
        <v/>
      </c>
      <c r="G1696" s="2" t="str">
        <f>IF($C1696="","",VLOOKUP($F1696,Tabla5[],2,1))</f>
        <v/>
      </c>
    </row>
    <row r="1697" spans="6:7" x14ac:dyDescent="0.2">
      <c r="F1697" s="28" t="str">
        <f>IF($B1697="","",SUMIFS($E$4:E1697,$B$4:B1697,$B1697)/SUMIFS($E$4:$E$1048576,$B$4:$B$1048576,$B1697))</f>
        <v/>
      </c>
      <c r="G1697" s="2" t="str">
        <f>IF($C1697="","",VLOOKUP($F1697,Tabla5[],2,1))</f>
        <v/>
      </c>
    </row>
    <row r="1698" spans="6:7" x14ac:dyDescent="0.2">
      <c r="F1698" s="28" t="str">
        <f>IF($B1698="","",SUMIFS($E$4:E1698,$B$4:B1698,$B1698)/SUMIFS($E$4:$E$1048576,$B$4:$B$1048576,$B1698))</f>
        <v/>
      </c>
      <c r="G1698" s="2" t="str">
        <f>IF($C1698="","",VLOOKUP($F1698,Tabla5[],2,1))</f>
        <v/>
      </c>
    </row>
    <row r="1699" spans="6:7" x14ac:dyDescent="0.2">
      <c r="F1699" s="28" t="str">
        <f>IF($B1699="","",SUMIFS($E$4:E1699,$B$4:B1699,$B1699)/SUMIFS($E$4:$E$1048576,$B$4:$B$1048576,$B1699))</f>
        <v/>
      </c>
      <c r="G1699" s="2" t="str">
        <f>IF($C1699="","",VLOOKUP($F1699,Tabla5[],2,1))</f>
        <v/>
      </c>
    </row>
    <row r="1700" spans="6:7" x14ac:dyDescent="0.2">
      <c r="F1700" s="28" t="str">
        <f>IF($B1700="","",SUMIFS($E$4:E1700,$B$4:B1700,$B1700)/SUMIFS($E$4:$E$1048576,$B$4:$B$1048576,$B1700))</f>
        <v/>
      </c>
      <c r="G1700" s="2" t="str">
        <f>IF($C1700="","",VLOOKUP($F1700,Tabla5[],2,1))</f>
        <v/>
      </c>
    </row>
    <row r="1701" spans="6:7" x14ac:dyDescent="0.2">
      <c r="F1701" s="28" t="str">
        <f>IF($B1701="","",SUMIFS($E$4:E1701,$B$4:B1701,$B1701)/SUMIFS($E$4:$E$1048576,$B$4:$B$1048576,$B1701))</f>
        <v/>
      </c>
      <c r="G1701" s="2" t="str">
        <f>IF($C1701="","",VLOOKUP($F1701,Tabla5[],2,1))</f>
        <v/>
      </c>
    </row>
    <row r="1702" spans="6:7" x14ac:dyDescent="0.2">
      <c r="F1702" s="28" t="str">
        <f>IF($B1702="","",SUMIFS($E$4:E1702,$B$4:B1702,$B1702)/SUMIFS($E$4:$E$1048576,$B$4:$B$1048576,$B1702))</f>
        <v/>
      </c>
      <c r="G1702" s="2" t="str">
        <f>IF($C1702="","",VLOOKUP($F1702,Tabla5[],2,1))</f>
        <v/>
      </c>
    </row>
    <row r="1703" spans="6:7" x14ac:dyDescent="0.2">
      <c r="F1703" s="28" t="str">
        <f>IF($B1703="","",SUMIFS($E$4:E1703,$B$4:B1703,$B1703)/SUMIFS($E$4:$E$1048576,$B$4:$B$1048576,$B1703))</f>
        <v/>
      </c>
      <c r="G1703" s="2" t="str">
        <f>IF($C1703="","",VLOOKUP($F1703,Tabla5[],2,1))</f>
        <v/>
      </c>
    </row>
    <row r="1704" spans="6:7" x14ac:dyDescent="0.2">
      <c r="F1704" s="28" t="str">
        <f>IF($B1704="","",SUMIFS($E$4:E1704,$B$4:B1704,$B1704)/SUMIFS($E$4:$E$1048576,$B$4:$B$1048576,$B1704))</f>
        <v/>
      </c>
      <c r="G1704" s="2" t="str">
        <f>IF($C1704="","",VLOOKUP($F1704,Tabla5[],2,1))</f>
        <v/>
      </c>
    </row>
    <row r="1705" spans="6:7" x14ac:dyDescent="0.2">
      <c r="F1705" s="28" t="str">
        <f>IF($B1705="","",SUMIFS($E$4:E1705,$B$4:B1705,$B1705)/SUMIFS($E$4:$E$1048576,$B$4:$B$1048576,$B1705))</f>
        <v/>
      </c>
      <c r="G1705" s="2" t="str">
        <f>IF($C1705="","",VLOOKUP($F1705,Tabla5[],2,1))</f>
        <v/>
      </c>
    </row>
    <row r="1706" spans="6:7" x14ac:dyDescent="0.2">
      <c r="F1706" s="28" t="str">
        <f>IF($B1706="","",SUMIFS($E$4:E1706,$B$4:B1706,$B1706)/SUMIFS($E$4:$E$1048576,$B$4:$B$1048576,$B1706))</f>
        <v/>
      </c>
      <c r="G1706" s="2" t="str">
        <f>IF($C1706="","",VLOOKUP($F1706,Tabla5[],2,1))</f>
        <v/>
      </c>
    </row>
    <row r="1707" spans="6:7" x14ac:dyDescent="0.2">
      <c r="F1707" s="28" t="str">
        <f>IF($B1707="","",SUMIFS($E$4:E1707,$B$4:B1707,$B1707)/SUMIFS($E$4:$E$1048576,$B$4:$B$1048576,$B1707))</f>
        <v/>
      </c>
      <c r="G1707" s="2" t="str">
        <f>IF($C1707="","",VLOOKUP($F1707,Tabla5[],2,1))</f>
        <v/>
      </c>
    </row>
    <row r="1708" spans="6:7" x14ac:dyDescent="0.2">
      <c r="F1708" s="28" t="str">
        <f>IF($B1708="","",SUMIFS($E$4:E1708,$B$4:B1708,$B1708)/SUMIFS($E$4:$E$1048576,$B$4:$B$1048576,$B1708))</f>
        <v/>
      </c>
      <c r="G1708" s="2" t="str">
        <f>IF($C1708="","",VLOOKUP($F1708,Tabla5[],2,1))</f>
        <v/>
      </c>
    </row>
    <row r="1709" spans="6:7" x14ac:dyDescent="0.2">
      <c r="F1709" s="28" t="str">
        <f>IF($B1709="","",SUMIFS($E$4:E1709,$B$4:B1709,$B1709)/SUMIFS($E$4:$E$1048576,$B$4:$B$1048576,$B1709))</f>
        <v/>
      </c>
      <c r="G1709" s="2" t="str">
        <f>IF($C1709="","",VLOOKUP($F1709,Tabla5[],2,1))</f>
        <v/>
      </c>
    </row>
    <row r="1710" spans="6:7" x14ac:dyDescent="0.2">
      <c r="F1710" s="28" t="str">
        <f>IF($B1710="","",SUMIFS($E$4:E1710,$B$4:B1710,$B1710)/SUMIFS($E$4:$E$1048576,$B$4:$B$1048576,$B1710))</f>
        <v/>
      </c>
      <c r="G1710" s="2" t="str">
        <f>IF($C1710="","",VLOOKUP($F1710,Tabla5[],2,1))</f>
        <v/>
      </c>
    </row>
    <row r="1711" spans="6:7" x14ac:dyDescent="0.2">
      <c r="F1711" s="28" t="str">
        <f>IF($B1711="","",SUMIFS($E$4:E1711,$B$4:B1711,$B1711)/SUMIFS($E$4:$E$1048576,$B$4:$B$1048576,$B1711))</f>
        <v/>
      </c>
      <c r="G1711" s="2" t="str">
        <f>IF($C1711="","",VLOOKUP($F1711,Tabla5[],2,1))</f>
        <v/>
      </c>
    </row>
    <row r="1712" spans="6:7" x14ac:dyDescent="0.2">
      <c r="F1712" s="28" t="str">
        <f>IF($B1712="","",SUMIFS($E$4:E1712,$B$4:B1712,$B1712)/SUMIFS($E$4:$E$1048576,$B$4:$B$1048576,$B1712))</f>
        <v/>
      </c>
      <c r="G1712" s="2" t="str">
        <f>IF($C1712="","",VLOOKUP($F1712,Tabla5[],2,1))</f>
        <v/>
      </c>
    </row>
    <row r="1713" spans="6:7" x14ac:dyDescent="0.2">
      <c r="F1713" s="28" t="str">
        <f>IF($B1713="","",SUMIFS($E$4:E1713,$B$4:B1713,$B1713)/SUMIFS($E$4:$E$1048576,$B$4:$B$1048576,$B1713))</f>
        <v/>
      </c>
      <c r="G1713" s="2" t="str">
        <f>IF($C1713="","",VLOOKUP($F1713,Tabla5[],2,1))</f>
        <v/>
      </c>
    </row>
    <row r="1714" spans="6:7" x14ac:dyDescent="0.2">
      <c r="F1714" s="28" t="str">
        <f>IF($B1714="","",SUMIFS($E$4:E1714,$B$4:B1714,$B1714)/SUMIFS($E$4:$E$1048576,$B$4:$B$1048576,$B1714))</f>
        <v/>
      </c>
      <c r="G1714" s="2" t="str">
        <f>IF($C1714="","",VLOOKUP($F1714,Tabla5[],2,1))</f>
        <v/>
      </c>
    </row>
    <row r="1715" spans="6:7" x14ac:dyDescent="0.2">
      <c r="F1715" s="28" t="str">
        <f>IF($B1715="","",SUMIFS($E$4:E1715,$B$4:B1715,$B1715)/SUMIFS($E$4:$E$1048576,$B$4:$B$1048576,$B1715))</f>
        <v/>
      </c>
      <c r="G1715" s="2" t="str">
        <f>IF($C1715="","",VLOOKUP($F1715,Tabla5[],2,1))</f>
        <v/>
      </c>
    </row>
    <row r="1716" spans="6:7" x14ac:dyDescent="0.2">
      <c r="F1716" s="28" t="str">
        <f>IF($B1716="","",SUMIFS($E$4:E1716,$B$4:B1716,$B1716)/SUMIFS($E$4:$E$1048576,$B$4:$B$1048576,$B1716))</f>
        <v/>
      </c>
      <c r="G1716" s="2" t="str">
        <f>IF($C1716="","",VLOOKUP($F1716,Tabla5[],2,1))</f>
        <v/>
      </c>
    </row>
    <row r="1717" spans="6:7" x14ac:dyDescent="0.2">
      <c r="F1717" s="28" t="str">
        <f>IF($B1717="","",SUMIFS($E$4:E1717,$B$4:B1717,$B1717)/SUMIFS($E$4:$E$1048576,$B$4:$B$1048576,$B1717))</f>
        <v/>
      </c>
      <c r="G1717" s="2" t="str">
        <f>IF($C1717="","",VLOOKUP($F1717,Tabla5[],2,1))</f>
        <v/>
      </c>
    </row>
    <row r="1718" spans="6:7" x14ac:dyDescent="0.2">
      <c r="F1718" s="28" t="str">
        <f>IF($B1718="","",SUMIFS($E$4:E1718,$B$4:B1718,$B1718)/SUMIFS($E$4:$E$1048576,$B$4:$B$1048576,$B1718))</f>
        <v/>
      </c>
      <c r="G1718" s="2" t="str">
        <f>IF($C1718="","",VLOOKUP($F1718,Tabla5[],2,1))</f>
        <v/>
      </c>
    </row>
    <row r="1719" spans="6:7" x14ac:dyDescent="0.2">
      <c r="F1719" s="28" t="str">
        <f>IF($B1719="","",SUMIFS($E$4:E1719,$B$4:B1719,$B1719)/SUMIFS($E$4:$E$1048576,$B$4:$B$1048576,$B1719))</f>
        <v/>
      </c>
      <c r="G1719" s="2" t="str">
        <f>IF($C1719="","",VLOOKUP($F1719,Tabla5[],2,1))</f>
        <v/>
      </c>
    </row>
    <row r="1720" spans="6:7" x14ac:dyDescent="0.2">
      <c r="F1720" s="28" t="str">
        <f>IF($B1720="","",SUMIFS($E$4:E1720,$B$4:B1720,$B1720)/SUMIFS($E$4:$E$1048576,$B$4:$B$1048576,$B1720))</f>
        <v/>
      </c>
      <c r="G1720" s="2" t="str">
        <f>IF($C1720="","",VLOOKUP($F1720,Tabla5[],2,1))</f>
        <v/>
      </c>
    </row>
    <row r="1721" spans="6:7" x14ac:dyDescent="0.2">
      <c r="F1721" s="28" t="str">
        <f>IF($B1721="","",SUMIFS($E$4:E1721,$B$4:B1721,$B1721)/SUMIFS($E$4:$E$1048576,$B$4:$B$1048576,$B1721))</f>
        <v/>
      </c>
      <c r="G1721" s="2" t="str">
        <f>IF($C1721="","",VLOOKUP($F1721,Tabla5[],2,1))</f>
        <v/>
      </c>
    </row>
    <row r="1722" spans="6:7" x14ac:dyDescent="0.2">
      <c r="F1722" s="28" t="str">
        <f>IF($B1722="","",SUMIFS($E$4:E1722,$B$4:B1722,$B1722)/SUMIFS($E$4:$E$1048576,$B$4:$B$1048576,$B1722))</f>
        <v/>
      </c>
      <c r="G1722" s="2" t="str">
        <f>IF($C1722="","",VLOOKUP($F1722,Tabla5[],2,1))</f>
        <v/>
      </c>
    </row>
    <row r="1723" spans="6:7" x14ac:dyDescent="0.2">
      <c r="F1723" s="28" t="str">
        <f>IF($B1723="","",SUMIFS($E$4:E1723,$B$4:B1723,$B1723)/SUMIFS($E$4:$E$1048576,$B$4:$B$1048576,$B1723))</f>
        <v/>
      </c>
      <c r="G1723" s="2" t="str">
        <f>IF($C1723="","",VLOOKUP($F1723,Tabla5[],2,1))</f>
        <v/>
      </c>
    </row>
    <row r="1724" spans="6:7" x14ac:dyDescent="0.2">
      <c r="F1724" s="28" t="str">
        <f>IF($B1724="","",SUMIFS($E$4:E1724,$B$4:B1724,$B1724)/SUMIFS($E$4:$E$1048576,$B$4:$B$1048576,$B1724))</f>
        <v/>
      </c>
      <c r="G1724" s="2" t="str">
        <f>IF($C1724="","",VLOOKUP($F1724,Tabla5[],2,1))</f>
        <v/>
      </c>
    </row>
    <row r="1725" spans="6:7" x14ac:dyDescent="0.2">
      <c r="F1725" s="28" t="str">
        <f>IF($B1725="","",SUMIFS($E$4:E1725,$B$4:B1725,$B1725)/SUMIFS($E$4:$E$1048576,$B$4:$B$1048576,$B1725))</f>
        <v/>
      </c>
      <c r="G1725" s="2" t="str">
        <f>IF($C1725="","",VLOOKUP($F1725,Tabla5[],2,1))</f>
        <v/>
      </c>
    </row>
    <row r="1726" spans="6:7" x14ac:dyDescent="0.2">
      <c r="F1726" s="28" t="str">
        <f>IF($B1726="","",SUMIFS($E$4:E1726,$B$4:B1726,$B1726)/SUMIFS($E$4:$E$1048576,$B$4:$B$1048576,$B1726))</f>
        <v/>
      </c>
      <c r="G1726" s="2" t="str">
        <f>IF($C1726="","",VLOOKUP($F1726,Tabla5[],2,1))</f>
        <v/>
      </c>
    </row>
    <row r="1727" spans="6:7" x14ac:dyDescent="0.2">
      <c r="F1727" s="28" t="str">
        <f>IF($B1727="","",SUMIFS($E$4:E1727,$B$4:B1727,$B1727)/SUMIFS($E$4:$E$1048576,$B$4:$B$1048576,$B1727))</f>
        <v/>
      </c>
      <c r="G1727" s="2" t="str">
        <f>IF($C1727="","",VLOOKUP($F1727,Tabla5[],2,1))</f>
        <v/>
      </c>
    </row>
    <row r="1728" spans="6:7" x14ac:dyDescent="0.2">
      <c r="F1728" s="28" t="str">
        <f>IF($B1728="","",SUMIFS($E$4:E1728,$B$4:B1728,$B1728)/SUMIFS($E$4:$E$1048576,$B$4:$B$1048576,$B1728))</f>
        <v/>
      </c>
      <c r="G1728" s="2" t="str">
        <f>IF($C1728="","",VLOOKUP($F1728,Tabla5[],2,1))</f>
        <v/>
      </c>
    </row>
    <row r="1729" spans="6:7" x14ac:dyDescent="0.2">
      <c r="F1729" s="28" t="str">
        <f>IF($B1729="","",SUMIFS($E$4:E1729,$B$4:B1729,$B1729)/SUMIFS($E$4:$E$1048576,$B$4:$B$1048576,$B1729))</f>
        <v/>
      </c>
      <c r="G1729" s="2" t="str">
        <f>IF($C1729="","",VLOOKUP($F1729,Tabla5[],2,1))</f>
        <v/>
      </c>
    </row>
    <row r="1730" spans="6:7" x14ac:dyDescent="0.2">
      <c r="F1730" s="28" t="str">
        <f>IF($B1730="","",SUMIFS($E$4:E1730,$B$4:B1730,$B1730)/SUMIFS($E$4:$E$1048576,$B$4:$B$1048576,$B1730))</f>
        <v/>
      </c>
      <c r="G1730" s="2" t="str">
        <f>IF($C1730="","",VLOOKUP($F1730,Tabla5[],2,1))</f>
        <v/>
      </c>
    </row>
    <row r="1731" spans="6:7" x14ac:dyDescent="0.2">
      <c r="F1731" s="28" t="str">
        <f>IF($B1731="","",SUMIFS($E$4:E1731,$B$4:B1731,$B1731)/SUMIFS($E$4:$E$1048576,$B$4:$B$1048576,$B1731))</f>
        <v/>
      </c>
      <c r="G1731" s="2" t="str">
        <f>IF($C1731="","",VLOOKUP($F1731,Tabla5[],2,1))</f>
        <v/>
      </c>
    </row>
    <row r="1732" spans="6:7" x14ac:dyDescent="0.2">
      <c r="F1732" s="28" t="str">
        <f>IF($B1732="","",SUMIFS($E$4:E1732,$B$4:B1732,$B1732)/SUMIFS($E$4:$E$1048576,$B$4:$B$1048576,$B1732))</f>
        <v/>
      </c>
      <c r="G1732" s="2" t="str">
        <f>IF($C1732="","",VLOOKUP($F1732,Tabla5[],2,1))</f>
        <v/>
      </c>
    </row>
    <row r="1733" spans="6:7" x14ac:dyDescent="0.2">
      <c r="F1733" s="28" t="str">
        <f>IF($B1733="","",SUMIFS($E$4:E1733,$B$4:B1733,$B1733)/SUMIFS($E$4:$E$1048576,$B$4:$B$1048576,$B1733))</f>
        <v/>
      </c>
      <c r="G1733" s="2" t="str">
        <f>IF($C1733="","",VLOOKUP($F1733,Tabla5[],2,1))</f>
        <v/>
      </c>
    </row>
    <row r="1734" spans="6:7" x14ac:dyDescent="0.2">
      <c r="F1734" s="28" t="str">
        <f>IF($B1734="","",SUMIFS($E$4:E1734,$B$4:B1734,$B1734)/SUMIFS($E$4:$E$1048576,$B$4:$B$1048576,$B1734))</f>
        <v/>
      </c>
      <c r="G1734" s="2" t="str">
        <f>IF($C1734="","",VLOOKUP($F1734,Tabla5[],2,1))</f>
        <v/>
      </c>
    </row>
    <row r="1735" spans="6:7" x14ac:dyDescent="0.2">
      <c r="F1735" s="28" t="str">
        <f>IF($B1735="","",SUMIFS($E$4:E1735,$B$4:B1735,$B1735)/SUMIFS($E$4:$E$1048576,$B$4:$B$1048576,$B1735))</f>
        <v/>
      </c>
      <c r="G1735" s="2" t="str">
        <f>IF($C1735="","",VLOOKUP($F1735,Tabla5[],2,1))</f>
        <v/>
      </c>
    </row>
    <row r="1736" spans="6:7" x14ac:dyDescent="0.2">
      <c r="F1736" s="28" t="str">
        <f>IF($B1736="","",SUMIFS($E$4:E1736,$B$4:B1736,$B1736)/SUMIFS($E$4:$E$1048576,$B$4:$B$1048576,$B1736))</f>
        <v/>
      </c>
      <c r="G1736" s="2" t="str">
        <f>IF($C1736="","",VLOOKUP($F1736,Tabla5[],2,1))</f>
        <v/>
      </c>
    </row>
    <row r="1737" spans="6:7" x14ac:dyDescent="0.2">
      <c r="F1737" s="28" t="str">
        <f>IF($B1737="","",SUMIFS($E$4:E1737,$B$4:B1737,$B1737)/SUMIFS($E$4:$E$1048576,$B$4:$B$1048576,$B1737))</f>
        <v/>
      </c>
      <c r="G1737" s="2" t="str">
        <f>IF($C1737="","",VLOOKUP($F1737,Tabla5[],2,1))</f>
        <v/>
      </c>
    </row>
    <row r="1738" spans="6:7" x14ac:dyDescent="0.2">
      <c r="F1738" s="28" t="str">
        <f>IF($B1738="","",SUMIFS($E$4:E1738,$B$4:B1738,$B1738)/SUMIFS($E$4:$E$1048576,$B$4:$B$1048576,$B1738))</f>
        <v/>
      </c>
      <c r="G1738" s="2" t="str">
        <f>IF($C1738="","",VLOOKUP($F1738,Tabla5[],2,1))</f>
        <v/>
      </c>
    </row>
    <row r="1739" spans="6:7" x14ac:dyDescent="0.2">
      <c r="F1739" s="28" t="str">
        <f>IF($B1739="","",SUMIFS($E$4:E1739,$B$4:B1739,$B1739)/SUMIFS($E$4:$E$1048576,$B$4:$B$1048576,$B1739))</f>
        <v/>
      </c>
      <c r="G1739" s="2" t="str">
        <f>IF($C1739="","",VLOOKUP($F1739,Tabla5[],2,1))</f>
        <v/>
      </c>
    </row>
    <row r="1740" spans="6:7" x14ac:dyDescent="0.2">
      <c r="F1740" s="28" t="str">
        <f>IF($B1740="","",SUMIFS($E$4:E1740,$B$4:B1740,$B1740)/SUMIFS($E$4:$E$1048576,$B$4:$B$1048576,$B1740))</f>
        <v/>
      </c>
      <c r="G1740" s="2" t="str">
        <f>IF($C1740="","",VLOOKUP($F1740,Tabla5[],2,1))</f>
        <v/>
      </c>
    </row>
    <row r="1741" spans="6:7" x14ac:dyDescent="0.2">
      <c r="F1741" s="28" t="str">
        <f>IF($B1741="","",SUMIFS($E$4:E1741,$B$4:B1741,$B1741)/SUMIFS($E$4:$E$1048576,$B$4:$B$1048576,$B1741))</f>
        <v/>
      </c>
      <c r="G1741" s="2" t="str">
        <f>IF($C1741="","",VLOOKUP($F1741,Tabla5[],2,1))</f>
        <v/>
      </c>
    </row>
    <row r="1742" spans="6:7" x14ac:dyDescent="0.2">
      <c r="F1742" s="28" t="str">
        <f>IF($B1742="","",SUMIFS($E$4:E1742,$B$4:B1742,$B1742)/SUMIFS($E$4:$E$1048576,$B$4:$B$1048576,$B1742))</f>
        <v/>
      </c>
      <c r="G1742" s="2" t="str">
        <f>IF($C1742="","",VLOOKUP($F1742,Tabla5[],2,1))</f>
        <v/>
      </c>
    </row>
    <row r="1743" spans="6:7" x14ac:dyDescent="0.2">
      <c r="F1743" s="28" t="str">
        <f>IF($B1743="","",SUMIFS($E$4:E1743,$B$4:B1743,$B1743)/SUMIFS($E$4:$E$1048576,$B$4:$B$1048576,$B1743))</f>
        <v/>
      </c>
      <c r="G1743" s="2" t="str">
        <f>IF($C1743="","",VLOOKUP($F1743,Tabla5[],2,1))</f>
        <v/>
      </c>
    </row>
    <row r="1744" spans="6:7" x14ac:dyDescent="0.2">
      <c r="F1744" s="28" t="str">
        <f>IF($B1744="","",SUMIFS($E$4:E1744,$B$4:B1744,$B1744)/SUMIFS($E$4:$E$1048576,$B$4:$B$1048576,$B1744))</f>
        <v/>
      </c>
      <c r="G1744" s="2" t="str">
        <f>IF($C1744="","",VLOOKUP($F1744,Tabla5[],2,1))</f>
        <v/>
      </c>
    </row>
    <row r="1745" spans="6:7" x14ac:dyDescent="0.2">
      <c r="F1745" s="28" t="str">
        <f>IF($B1745="","",SUMIFS($E$4:E1745,$B$4:B1745,$B1745)/SUMIFS($E$4:$E$1048576,$B$4:$B$1048576,$B1745))</f>
        <v/>
      </c>
      <c r="G1745" s="2" t="str">
        <f>IF($C1745="","",VLOOKUP($F1745,Tabla5[],2,1))</f>
        <v/>
      </c>
    </row>
    <row r="1746" spans="6:7" x14ac:dyDescent="0.2">
      <c r="F1746" s="28" t="str">
        <f>IF($B1746="","",SUMIFS($E$4:E1746,$B$4:B1746,$B1746)/SUMIFS($E$4:$E$1048576,$B$4:$B$1048576,$B1746))</f>
        <v/>
      </c>
      <c r="G1746" s="2" t="str">
        <f>IF($C1746="","",VLOOKUP($F1746,Tabla5[],2,1))</f>
        <v/>
      </c>
    </row>
    <row r="1747" spans="6:7" x14ac:dyDescent="0.2">
      <c r="F1747" s="28" t="str">
        <f>IF($B1747="","",SUMIFS($E$4:E1747,$B$4:B1747,$B1747)/SUMIFS($E$4:$E$1048576,$B$4:$B$1048576,$B1747))</f>
        <v/>
      </c>
      <c r="G1747" s="2" t="str">
        <f>IF($C1747="","",VLOOKUP($F1747,Tabla5[],2,1))</f>
        <v/>
      </c>
    </row>
    <row r="1748" spans="6:7" x14ac:dyDescent="0.2">
      <c r="F1748" s="28" t="str">
        <f>IF($B1748="","",SUMIFS($E$4:E1748,$B$4:B1748,$B1748)/SUMIFS($E$4:$E$1048576,$B$4:$B$1048576,$B1748))</f>
        <v/>
      </c>
      <c r="G1748" s="2" t="str">
        <f>IF($C1748="","",VLOOKUP($F1748,Tabla5[],2,1))</f>
        <v/>
      </c>
    </row>
    <row r="1749" spans="6:7" x14ac:dyDescent="0.2">
      <c r="F1749" s="28" t="str">
        <f>IF($B1749="","",SUMIFS($E$4:E1749,$B$4:B1749,$B1749)/SUMIFS($E$4:$E$1048576,$B$4:$B$1048576,$B1749))</f>
        <v/>
      </c>
      <c r="G1749" s="2" t="str">
        <f>IF($C1749="","",VLOOKUP($F1749,Tabla5[],2,1))</f>
        <v/>
      </c>
    </row>
    <row r="1750" spans="6:7" x14ac:dyDescent="0.2">
      <c r="F1750" s="28" t="str">
        <f>IF($B1750="","",SUMIFS($E$4:E1750,$B$4:B1750,$B1750)/SUMIFS($E$4:$E$1048576,$B$4:$B$1048576,$B1750))</f>
        <v/>
      </c>
      <c r="G1750" s="2" t="str">
        <f>IF($C1750="","",VLOOKUP($F1750,Tabla5[],2,1))</f>
        <v/>
      </c>
    </row>
    <row r="1751" spans="6:7" x14ac:dyDescent="0.2">
      <c r="F1751" s="28" t="str">
        <f>IF($B1751="","",SUMIFS($E$4:E1751,$B$4:B1751,$B1751)/SUMIFS($E$4:$E$1048576,$B$4:$B$1048576,$B1751))</f>
        <v/>
      </c>
      <c r="G1751" s="2" t="str">
        <f>IF($C1751="","",VLOOKUP($F1751,Tabla5[],2,1))</f>
        <v/>
      </c>
    </row>
    <row r="1752" spans="6:7" x14ac:dyDescent="0.2">
      <c r="F1752" s="28" t="str">
        <f>IF($B1752="","",SUMIFS($E$4:E1752,$B$4:B1752,$B1752)/SUMIFS($E$4:$E$1048576,$B$4:$B$1048576,$B1752))</f>
        <v/>
      </c>
      <c r="G1752" s="2" t="str">
        <f>IF($C1752="","",VLOOKUP($F1752,Tabla5[],2,1))</f>
        <v/>
      </c>
    </row>
    <row r="1753" spans="6:7" x14ac:dyDescent="0.2">
      <c r="F1753" s="28" t="str">
        <f>IF($B1753="","",SUMIFS($E$4:E1753,$B$4:B1753,$B1753)/SUMIFS($E$4:$E$1048576,$B$4:$B$1048576,$B1753))</f>
        <v/>
      </c>
      <c r="G1753" s="2" t="str">
        <f>IF($C1753="","",VLOOKUP($F1753,Tabla5[],2,1))</f>
        <v/>
      </c>
    </row>
    <row r="1754" spans="6:7" x14ac:dyDescent="0.2">
      <c r="F1754" s="28" t="str">
        <f>IF($B1754="","",SUMIFS($E$4:E1754,$B$4:B1754,$B1754)/SUMIFS($E$4:$E$1048576,$B$4:$B$1048576,$B1754))</f>
        <v/>
      </c>
      <c r="G1754" s="2" t="str">
        <f>IF($C1754="","",VLOOKUP($F1754,Tabla5[],2,1))</f>
        <v/>
      </c>
    </row>
    <row r="1755" spans="6:7" x14ac:dyDescent="0.2">
      <c r="F1755" s="28" t="str">
        <f>IF($B1755="","",SUMIFS($E$4:E1755,$B$4:B1755,$B1755)/SUMIFS($E$4:$E$1048576,$B$4:$B$1048576,$B1755))</f>
        <v/>
      </c>
      <c r="G1755" s="2" t="str">
        <f>IF($C1755="","",VLOOKUP($F1755,Tabla5[],2,1))</f>
        <v/>
      </c>
    </row>
    <row r="1756" spans="6:7" x14ac:dyDescent="0.2">
      <c r="F1756" s="28" t="str">
        <f>IF($B1756="","",SUMIFS($E$4:E1756,$B$4:B1756,$B1756)/SUMIFS($E$4:$E$1048576,$B$4:$B$1048576,$B1756))</f>
        <v/>
      </c>
      <c r="G1756" s="2" t="str">
        <f>IF($C1756="","",VLOOKUP($F1756,Tabla5[],2,1))</f>
        <v/>
      </c>
    </row>
    <row r="1757" spans="6:7" x14ac:dyDescent="0.2">
      <c r="F1757" s="28" t="str">
        <f>IF($B1757="","",SUMIFS($E$4:E1757,$B$4:B1757,$B1757)/SUMIFS($E$4:$E$1048576,$B$4:$B$1048576,$B1757))</f>
        <v/>
      </c>
      <c r="G1757" s="2" t="str">
        <f>IF($C1757="","",VLOOKUP($F1757,Tabla5[],2,1))</f>
        <v/>
      </c>
    </row>
    <row r="1758" spans="6:7" x14ac:dyDescent="0.2">
      <c r="F1758" s="28" t="str">
        <f>IF($B1758="","",SUMIFS($E$4:E1758,$B$4:B1758,$B1758)/SUMIFS($E$4:$E$1048576,$B$4:$B$1048576,$B1758))</f>
        <v/>
      </c>
      <c r="G1758" s="2" t="str">
        <f>IF($C1758="","",VLOOKUP($F1758,Tabla5[],2,1))</f>
        <v/>
      </c>
    </row>
    <row r="1759" spans="6:7" x14ac:dyDescent="0.2">
      <c r="F1759" s="28" t="str">
        <f>IF($B1759="","",SUMIFS($E$4:E1759,$B$4:B1759,$B1759)/SUMIFS($E$4:$E$1048576,$B$4:$B$1048576,$B1759))</f>
        <v/>
      </c>
      <c r="G1759" s="2" t="str">
        <f>IF($C1759="","",VLOOKUP($F1759,Tabla5[],2,1))</f>
        <v/>
      </c>
    </row>
    <row r="1760" spans="6:7" x14ac:dyDescent="0.2">
      <c r="F1760" s="28" t="str">
        <f>IF($B1760="","",SUMIFS($E$4:E1760,$B$4:B1760,$B1760)/SUMIFS($E$4:$E$1048576,$B$4:$B$1048576,$B1760))</f>
        <v/>
      </c>
      <c r="G1760" s="2" t="str">
        <f>IF($C1760="","",VLOOKUP($F1760,Tabla5[],2,1))</f>
        <v/>
      </c>
    </row>
    <row r="1761" spans="6:7" x14ac:dyDescent="0.2">
      <c r="F1761" s="28" t="str">
        <f>IF($B1761="","",SUMIFS($E$4:E1761,$B$4:B1761,$B1761)/SUMIFS($E$4:$E$1048576,$B$4:$B$1048576,$B1761))</f>
        <v/>
      </c>
      <c r="G1761" s="2" t="str">
        <f>IF($C1761="","",VLOOKUP($F1761,Tabla5[],2,1))</f>
        <v/>
      </c>
    </row>
    <row r="1762" spans="6:7" x14ac:dyDescent="0.2">
      <c r="F1762" s="28" t="str">
        <f>IF($B1762="","",SUMIFS($E$4:E1762,$B$4:B1762,$B1762)/SUMIFS($E$4:$E$1048576,$B$4:$B$1048576,$B1762))</f>
        <v/>
      </c>
      <c r="G1762" s="2" t="str">
        <f>IF($C1762="","",VLOOKUP($F1762,Tabla5[],2,1))</f>
        <v/>
      </c>
    </row>
    <row r="1763" spans="6:7" x14ac:dyDescent="0.2">
      <c r="F1763" s="28" t="str">
        <f>IF($B1763="","",SUMIFS($E$4:E1763,$B$4:B1763,$B1763)/SUMIFS($E$4:$E$1048576,$B$4:$B$1048576,$B1763))</f>
        <v/>
      </c>
      <c r="G1763" s="2" t="str">
        <f>IF($C1763="","",VLOOKUP($F1763,Tabla5[],2,1))</f>
        <v/>
      </c>
    </row>
    <row r="1764" spans="6:7" x14ac:dyDescent="0.2">
      <c r="F1764" s="28" t="str">
        <f>IF($B1764="","",SUMIFS($E$4:E1764,$B$4:B1764,$B1764)/SUMIFS($E$4:$E$1048576,$B$4:$B$1048576,$B1764))</f>
        <v/>
      </c>
      <c r="G1764" s="2" t="str">
        <f>IF($C1764="","",VLOOKUP($F1764,Tabla5[],2,1))</f>
        <v/>
      </c>
    </row>
    <row r="1765" spans="6:7" x14ac:dyDescent="0.2">
      <c r="F1765" s="28" t="str">
        <f>IF($B1765="","",SUMIFS($E$4:E1765,$B$4:B1765,$B1765)/SUMIFS($E$4:$E$1048576,$B$4:$B$1048576,$B1765))</f>
        <v/>
      </c>
      <c r="G1765" s="2" t="str">
        <f>IF($C1765="","",VLOOKUP($F1765,Tabla5[],2,1))</f>
        <v/>
      </c>
    </row>
    <row r="1766" spans="6:7" x14ac:dyDescent="0.2">
      <c r="F1766" s="28" t="str">
        <f>IF($B1766="","",SUMIFS($E$4:E1766,$B$4:B1766,$B1766)/SUMIFS($E$4:$E$1048576,$B$4:$B$1048576,$B1766))</f>
        <v/>
      </c>
      <c r="G1766" s="2" t="str">
        <f>IF($C1766="","",VLOOKUP($F1766,Tabla5[],2,1))</f>
        <v/>
      </c>
    </row>
    <row r="1767" spans="6:7" x14ac:dyDescent="0.2">
      <c r="F1767" s="28" t="str">
        <f>IF($B1767="","",SUMIFS($E$4:E1767,$B$4:B1767,$B1767)/SUMIFS($E$4:$E$1048576,$B$4:$B$1048576,$B1767))</f>
        <v/>
      </c>
      <c r="G1767" s="2" t="str">
        <f>IF($C1767="","",VLOOKUP($F1767,Tabla5[],2,1))</f>
        <v/>
      </c>
    </row>
    <row r="1768" spans="6:7" x14ac:dyDescent="0.2">
      <c r="F1768" s="28" t="str">
        <f>IF($B1768="","",SUMIFS($E$4:E1768,$B$4:B1768,$B1768)/SUMIFS($E$4:$E$1048576,$B$4:$B$1048576,$B1768))</f>
        <v/>
      </c>
      <c r="G1768" s="2" t="str">
        <f>IF($C1768="","",VLOOKUP($F1768,Tabla5[],2,1))</f>
        <v/>
      </c>
    </row>
    <row r="1769" spans="6:7" x14ac:dyDescent="0.2">
      <c r="F1769" s="28" t="str">
        <f>IF($B1769="","",SUMIFS($E$4:E1769,$B$4:B1769,$B1769)/SUMIFS($E$4:$E$1048576,$B$4:$B$1048576,$B1769))</f>
        <v/>
      </c>
      <c r="G1769" s="2" t="str">
        <f>IF($C1769="","",VLOOKUP($F1769,Tabla5[],2,1))</f>
        <v/>
      </c>
    </row>
    <row r="1770" spans="6:7" x14ac:dyDescent="0.2">
      <c r="F1770" s="28" t="str">
        <f>IF($B1770="","",SUMIFS($E$4:E1770,$B$4:B1770,$B1770)/SUMIFS($E$4:$E$1048576,$B$4:$B$1048576,$B1770))</f>
        <v/>
      </c>
      <c r="G1770" s="2" t="str">
        <f>IF($C1770="","",VLOOKUP($F1770,Tabla5[],2,1))</f>
        <v/>
      </c>
    </row>
    <row r="1771" spans="6:7" x14ac:dyDescent="0.2">
      <c r="F1771" s="28" t="str">
        <f>IF($B1771="","",SUMIFS($E$4:E1771,$B$4:B1771,$B1771)/SUMIFS($E$4:$E$1048576,$B$4:$B$1048576,$B1771))</f>
        <v/>
      </c>
      <c r="G1771" s="2" t="str">
        <f>IF($C1771="","",VLOOKUP($F1771,Tabla5[],2,1))</f>
        <v/>
      </c>
    </row>
    <row r="1772" spans="6:7" x14ac:dyDescent="0.2">
      <c r="F1772" s="28" t="str">
        <f>IF($B1772="","",SUMIFS($E$4:E1772,$B$4:B1772,$B1772)/SUMIFS($E$4:$E$1048576,$B$4:$B$1048576,$B1772))</f>
        <v/>
      </c>
      <c r="G1772" s="2" t="str">
        <f>IF($C1772="","",VLOOKUP($F1772,Tabla5[],2,1))</f>
        <v/>
      </c>
    </row>
    <row r="1773" spans="6:7" x14ac:dyDescent="0.2">
      <c r="F1773" s="28" t="str">
        <f>IF($B1773="","",SUMIFS($E$4:E1773,$B$4:B1773,$B1773)/SUMIFS($E$4:$E$1048576,$B$4:$B$1048576,$B1773))</f>
        <v/>
      </c>
      <c r="G1773" s="2" t="str">
        <f>IF($C1773="","",VLOOKUP($F1773,Tabla5[],2,1))</f>
        <v/>
      </c>
    </row>
    <row r="1774" spans="6:7" x14ac:dyDescent="0.2">
      <c r="F1774" s="28" t="str">
        <f>IF($B1774="","",SUMIFS($E$4:E1774,$B$4:B1774,$B1774)/SUMIFS($E$4:$E$1048576,$B$4:$B$1048576,$B1774))</f>
        <v/>
      </c>
      <c r="G1774" s="2" t="str">
        <f>IF($C1774="","",VLOOKUP($F1774,Tabla5[],2,1))</f>
        <v/>
      </c>
    </row>
    <row r="1775" spans="6:7" x14ac:dyDescent="0.2">
      <c r="F1775" s="28" t="str">
        <f>IF($B1775="","",SUMIFS($E$4:E1775,$B$4:B1775,$B1775)/SUMIFS($E$4:$E$1048576,$B$4:$B$1048576,$B1775))</f>
        <v/>
      </c>
      <c r="G1775" s="2" t="str">
        <f>IF($C1775="","",VLOOKUP($F1775,Tabla5[],2,1))</f>
        <v/>
      </c>
    </row>
    <row r="1776" spans="6:7" x14ac:dyDescent="0.2">
      <c r="F1776" s="28" t="str">
        <f>IF($B1776="","",SUMIFS($E$4:E1776,$B$4:B1776,$B1776)/SUMIFS($E$4:$E$1048576,$B$4:$B$1048576,$B1776))</f>
        <v/>
      </c>
      <c r="G1776" s="2" t="str">
        <f>IF($C1776="","",VLOOKUP($F1776,Tabla5[],2,1))</f>
        <v/>
      </c>
    </row>
    <row r="1777" spans="6:7" x14ac:dyDescent="0.2">
      <c r="F1777" s="28" t="str">
        <f>IF($B1777="","",SUMIFS($E$4:E1777,$B$4:B1777,$B1777)/SUMIFS($E$4:$E$1048576,$B$4:$B$1048576,$B1777))</f>
        <v/>
      </c>
      <c r="G1777" s="2" t="str">
        <f>IF($C1777="","",VLOOKUP($F1777,Tabla5[],2,1))</f>
        <v/>
      </c>
    </row>
    <row r="1778" spans="6:7" x14ac:dyDescent="0.2">
      <c r="F1778" s="28" t="str">
        <f>IF($B1778="","",SUMIFS($E$4:E1778,$B$4:B1778,$B1778)/SUMIFS($E$4:$E$1048576,$B$4:$B$1048576,$B1778))</f>
        <v/>
      </c>
      <c r="G1778" s="2" t="str">
        <f>IF($C1778="","",VLOOKUP($F1778,Tabla5[],2,1))</f>
        <v/>
      </c>
    </row>
    <row r="1779" spans="6:7" x14ac:dyDescent="0.2">
      <c r="F1779" s="28" t="str">
        <f>IF($B1779="","",SUMIFS($E$4:E1779,$B$4:B1779,$B1779)/SUMIFS($E$4:$E$1048576,$B$4:$B$1048576,$B1779))</f>
        <v/>
      </c>
      <c r="G1779" s="2" t="str">
        <f>IF($C1779="","",VLOOKUP($F1779,Tabla5[],2,1))</f>
        <v/>
      </c>
    </row>
    <row r="1780" spans="6:7" x14ac:dyDescent="0.2">
      <c r="F1780" s="28" t="str">
        <f>IF($B1780="","",SUMIFS($E$4:E1780,$B$4:B1780,$B1780)/SUMIFS($E$4:$E$1048576,$B$4:$B$1048576,$B1780))</f>
        <v/>
      </c>
      <c r="G1780" s="2" t="str">
        <f>IF($C1780="","",VLOOKUP($F1780,Tabla5[],2,1))</f>
        <v/>
      </c>
    </row>
    <row r="1781" spans="6:7" x14ac:dyDescent="0.2">
      <c r="F1781" s="28" t="str">
        <f>IF($B1781="","",SUMIFS($E$4:E1781,$B$4:B1781,$B1781)/SUMIFS($E$4:$E$1048576,$B$4:$B$1048576,$B1781))</f>
        <v/>
      </c>
      <c r="G1781" s="2" t="str">
        <f>IF($C1781="","",VLOOKUP($F1781,Tabla5[],2,1))</f>
        <v/>
      </c>
    </row>
    <row r="1782" spans="6:7" x14ac:dyDescent="0.2">
      <c r="F1782" s="28" t="str">
        <f>IF($B1782="","",SUMIFS($E$4:E1782,$B$4:B1782,$B1782)/SUMIFS($E$4:$E$1048576,$B$4:$B$1048576,$B1782))</f>
        <v/>
      </c>
      <c r="G1782" s="2" t="str">
        <f>IF($C1782="","",VLOOKUP($F1782,Tabla5[],2,1))</f>
        <v/>
      </c>
    </row>
    <row r="1783" spans="6:7" x14ac:dyDescent="0.2">
      <c r="F1783" s="28" t="str">
        <f>IF($B1783="","",SUMIFS($E$4:E1783,$B$4:B1783,$B1783)/SUMIFS($E$4:$E$1048576,$B$4:$B$1048576,$B1783))</f>
        <v/>
      </c>
      <c r="G1783" s="2" t="str">
        <f>IF($C1783="","",VLOOKUP($F1783,Tabla5[],2,1))</f>
        <v/>
      </c>
    </row>
    <row r="1784" spans="6:7" x14ac:dyDescent="0.2">
      <c r="F1784" s="28" t="str">
        <f>IF($B1784="","",SUMIFS($E$4:E1784,$B$4:B1784,$B1784)/SUMIFS($E$4:$E$1048576,$B$4:$B$1048576,$B1784))</f>
        <v/>
      </c>
      <c r="G1784" s="2" t="str">
        <f>IF($C1784="","",VLOOKUP($F1784,Tabla5[],2,1))</f>
        <v/>
      </c>
    </row>
    <row r="1785" spans="6:7" x14ac:dyDescent="0.2">
      <c r="F1785" s="28" t="str">
        <f>IF($B1785="","",SUMIFS($E$4:E1785,$B$4:B1785,$B1785)/SUMIFS($E$4:$E$1048576,$B$4:$B$1048576,$B1785))</f>
        <v/>
      </c>
      <c r="G1785" s="2" t="str">
        <f>IF($C1785="","",VLOOKUP($F1785,Tabla5[],2,1))</f>
        <v/>
      </c>
    </row>
    <row r="1786" spans="6:7" x14ac:dyDescent="0.2">
      <c r="F1786" s="28" t="str">
        <f>IF($B1786="","",SUMIFS($E$4:E1786,$B$4:B1786,$B1786)/SUMIFS($E$4:$E$1048576,$B$4:$B$1048576,$B1786))</f>
        <v/>
      </c>
      <c r="G1786" s="2" t="str">
        <f>IF($C1786="","",VLOOKUP($F1786,Tabla5[],2,1))</f>
        <v/>
      </c>
    </row>
    <row r="1787" spans="6:7" x14ac:dyDescent="0.2">
      <c r="F1787" s="28" t="str">
        <f>IF($B1787="","",SUMIFS($E$4:E1787,$B$4:B1787,$B1787)/SUMIFS($E$4:$E$1048576,$B$4:$B$1048576,$B1787))</f>
        <v/>
      </c>
      <c r="G1787" s="2" t="str">
        <f>IF($C1787="","",VLOOKUP($F1787,Tabla5[],2,1))</f>
        <v/>
      </c>
    </row>
    <row r="1788" spans="6:7" x14ac:dyDescent="0.2">
      <c r="F1788" s="28" t="str">
        <f>IF($B1788="","",SUMIFS($E$4:E1788,$B$4:B1788,$B1788)/SUMIFS($E$4:$E$1048576,$B$4:$B$1048576,$B1788))</f>
        <v/>
      </c>
      <c r="G1788" s="2" t="str">
        <f>IF($C1788="","",VLOOKUP($F1788,Tabla5[],2,1))</f>
        <v/>
      </c>
    </row>
    <row r="1789" spans="6:7" x14ac:dyDescent="0.2">
      <c r="F1789" s="28" t="str">
        <f>IF($B1789="","",SUMIFS($E$4:E1789,$B$4:B1789,$B1789)/SUMIFS($E$4:$E$1048576,$B$4:$B$1048576,$B1789))</f>
        <v/>
      </c>
      <c r="G1789" s="2" t="str">
        <f>IF($C1789="","",VLOOKUP($F1789,Tabla5[],2,1))</f>
        <v/>
      </c>
    </row>
    <row r="1790" spans="6:7" x14ac:dyDescent="0.2">
      <c r="F1790" s="28" t="str">
        <f>IF($B1790="","",SUMIFS($E$4:E1790,$B$4:B1790,$B1790)/SUMIFS($E$4:$E$1048576,$B$4:$B$1048576,$B1790))</f>
        <v/>
      </c>
      <c r="G1790" s="2" t="str">
        <f>IF($C1790="","",VLOOKUP($F1790,Tabla5[],2,1))</f>
        <v/>
      </c>
    </row>
    <row r="1791" spans="6:7" x14ac:dyDescent="0.2">
      <c r="F1791" s="28" t="str">
        <f>IF($B1791="","",SUMIFS($E$4:E1791,$B$4:B1791,$B1791)/SUMIFS($E$4:$E$1048576,$B$4:$B$1048576,$B1791))</f>
        <v/>
      </c>
      <c r="G1791" s="2" t="str">
        <f>IF($C1791="","",VLOOKUP($F1791,Tabla5[],2,1))</f>
        <v/>
      </c>
    </row>
    <row r="1792" spans="6:7" x14ac:dyDescent="0.2">
      <c r="F1792" s="28" t="str">
        <f>IF($B1792="","",SUMIFS($E$4:E1792,$B$4:B1792,$B1792)/SUMIFS($E$4:$E$1048576,$B$4:$B$1048576,$B1792))</f>
        <v/>
      </c>
      <c r="G1792" s="2" t="str">
        <f>IF($C1792="","",VLOOKUP($F1792,Tabla5[],2,1))</f>
        <v/>
      </c>
    </row>
    <row r="1793" spans="6:7" x14ac:dyDescent="0.2">
      <c r="F1793" s="28" t="str">
        <f>IF($B1793="","",SUMIFS($E$4:E1793,$B$4:B1793,$B1793)/SUMIFS($E$4:$E$1048576,$B$4:$B$1048576,$B1793))</f>
        <v/>
      </c>
      <c r="G1793" s="2" t="str">
        <f>IF($C1793="","",VLOOKUP($F1793,Tabla5[],2,1))</f>
        <v/>
      </c>
    </row>
    <row r="1794" spans="6:7" x14ac:dyDescent="0.2">
      <c r="F1794" s="28" t="str">
        <f>IF($B1794="","",SUMIFS($E$4:E1794,$B$4:B1794,$B1794)/SUMIFS($E$4:$E$1048576,$B$4:$B$1048576,$B1794))</f>
        <v/>
      </c>
      <c r="G1794" s="2" t="str">
        <f>IF($C1794="","",VLOOKUP($F1794,Tabla5[],2,1))</f>
        <v/>
      </c>
    </row>
    <row r="1795" spans="6:7" x14ac:dyDescent="0.2">
      <c r="F1795" s="28" t="str">
        <f>IF($B1795="","",SUMIFS($E$4:E1795,$B$4:B1795,$B1795)/SUMIFS($E$4:$E$1048576,$B$4:$B$1048576,$B1795))</f>
        <v/>
      </c>
      <c r="G1795" s="2" t="str">
        <f>IF($C1795="","",VLOOKUP($F1795,Tabla5[],2,1))</f>
        <v/>
      </c>
    </row>
    <row r="1796" spans="6:7" x14ac:dyDescent="0.2">
      <c r="F1796" s="28" t="str">
        <f>IF($B1796="","",SUMIFS($E$4:E1796,$B$4:B1796,$B1796)/SUMIFS($E$4:$E$1048576,$B$4:$B$1048576,$B1796))</f>
        <v/>
      </c>
      <c r="G1796" s="2" t="str">
        <f>IF($C1796="","",VLOOKUP($F1796,Tabla5[],2,1))</f>
        <v/>
      </c>
    </row>
    <row r="1797" spans="6:7" x14ac:dyDescent="0.2">
      <c r="F1797" s="28" t="str">
        <f>IF($B1797="","",SUMIFS($E$4:E1797,$B$4:B1797,$B1797)/SUMIFS($E$4:$E$1048576,$B$4:$B$1048576,$B1797))</f>
        <v/>
      </c>
      <c r="G1797" s="2" t="str">
        <f>IF($C1797="","",VLOOKUP($F1797,Tabla5[],2,1))</f>
        <v/>
      </c>
    </row>
    <row r="1798" spans="6:7" x14ac:dyDescent="0.2">
      <c r="F1798" s="28" t="str">
        <f>IF($B1798="","",SUMIFS($E$4:E1798,$B$4:B1798,$B1798)/SUMIFS($E$4:$E$1048576,$B$4:$B$1048576,$B1798))</f>
        <v/>
      </c>
      <c r="G1798" s="2" t="str">
        <f>IF($C1798="","",VLOOKUP($F1798,Tabla5[],2,1))</f>
        <v/>
      </c>
    </row>
    <row r="1799" spans="6:7" x14ac:dyDescent="0.2">
      <c r="F1799" s="28" t="str">
        <f>IF($B1799="","",SUMIFS($E$4:E1799,$B$4:B1799,$B1799)/SUMIFS($E$4:$E$1048576,$B$4:$B$1048576,$B1799))</f>
        <v/>
      </c>
      <c r="G1799" s="2" t="str">
        <f>IF($C1799="","",VLOOKUP($F1799,Tabla5[],2,1))</f>
        <v/>
      </c>
    </row>
    <row r="1800" spans="6:7" x14ac:dyDescent="0.2">
      <c r="F1800" s="28" t="str">
        <f>IF($B1800="","",SUMIFS($E$4:E1800,$B$4:B1800,$B1800)/SUMIFS($E$4:$E$1048576,$B$4:$B$1048576,$B1800))</f>
        <v/>
      </c>
      <c r="G1800" s="2" t="str">
        <f>IF($C1800="","",VLOOKUP($F1800,Tabla5[],2,1))</f>
        <v/>
      </c>
    </row>
    <row r="1801" spans="6:7" x14ac:dyDescent="0.2">
      <c r="F1801" s="28" t="str">
        <f>IF($B1801="","",SUMIFS($E$4:E1801,$B$4:B1801,$B1801)/SUMIFS($E$4:$E$1048576,$B$4:$B$1048576,$B1801))</f>
        <v/>
      </c>
      <c r="G1801" s="2" t="str">
        <f>IF($C1801="","",VLOOKUP($F1801,Tabla5[],2,1))</f>
        <v/>
      </c>
    </row>
    <row r="1802" spans="6:7" x14ac:dyDescent="0.2">
      <c r="F1802" s="28" t="str">
        <f>IF($B1802="","",SUMIFS($E$4:E1802,$B$4:B1802,$B1802)/SUMIFS($E$4:$E$1048576,$B$4:$B$1048576,$B1802))</f>
        <v/>
      </c>
      <c r="G1802" s="2" t="str">
        <f>IF($C1802="","",VLOOKUP($F1802,Tabla5[],2,1))</f>
        <v/>
      </c>
    </row>
    <row r="1803" spans="6:7" x14ac:dyDescent="0.2">
      <c r="F1803" s="28" t="str">
        <f>IF($B1803="","",SUMIFS($E$4:E1803,$B$4:B1803,$B1803)/SUMIFS($E$4:$E$1048576,$B$4:$B$1048576,$B1803))</f>
        <v/>
      </c>
      <c r="G1803" s="2" t="str">
        <f>IF($C1803="","",VLOOKUP($F1803,Tabla5[],2,1))</f>
        <v/>
      </c>
    </row>
    <row r="1804" spans="6:7" x14ac:dyDescent="0.2">
      <c r="F1804" s="28" t="str">
        <f>IF($B1804="","",SUMIFS($E$4:E1804,$B$4:B1804,$B1804)/SUMIFS($E$4:$E$1048576,$B$4:$B$1048576,$B1804))</f>
        <v/>
      </c>
      <c r="G1804" s="2" t="str">
        <f>IF($C1804="","",VLOOKUP($F1804,Tabla5[],2,1))</f>
        <v/>
      </c>
    </row>
    <row r="1805" spans="6:7" x14ac:dyDescent="0.2">
      <c r="F1805" s="28" t="str">
        <f>IF($B1805="","",SUMIFS($E$4:E1805,$B$4:B1805,$B1805)/SUMIFS($E$4:$E$1048576,$B$4:$B$1048576,$B1805))</f>
        <v/>
      </c>
      <c r="G1805" s="2" t="str">
        <f>IF($C1805="","",VLOOKUP($F1805,Tabla5[],2,1))</f>
        <v/>
      </c>
    </row>
    <row r="1806" spans="6:7" x14ac:dyDescent="0.2">
      <c r="F1806" s="28" t="str">
        <f>IF($B1806="","",SUMIFS($E$4:E1806,$B$4:B1806,$B1806)/SUMIFS($E$4:$E$1048576,$B$4:$B$1048576,$B1806))</f>
        <v/>
      </c>
      <c r="G1806" s="2" t="str">
        <f>IF($C1806="","",VLOOKUP($F1806,Tabla5[],2,1))</f>
        <v/>
      </c>
    </row>
    <row r="1807" spans="6:7" x14ac:dyDescent="0.2">
      <c r="F1807" s="28" t="str">
        <f>IF($B1807="","",SUMIFS($E$4:E1807,$B$4:B1807,$B1807)/SUMIFS($E$4:$E$1048576,$B$4:$B$1048576,$B1807))</f>
        <v/>
      </c>
      <c r="G1807" s="2" t="str">
        <f>IF($C1807="","",VLOOKUP($F1807,Tabla5[],2,1))</f>
        <v/>
      </c>
    </row>
    <row r="1808" spans="6:7" x14ac:dyDescent="0.2">
      <c r="F1808" s="28" t="str">
        <f>IF($B1808="","",SUMIFS($E$4:E1808,$B$4:B1808,$B1808)/SUMIFS($E$4:$E$1048576,$B$4:$B$1048576,$B1808))</f>
        <v/>
      </c>
      <c r="G1808" s="2" t="str">
        <f>IF($C1808="","",VLOOKUP($F1808,Tabla5[],2,1))</f>
        <v/>
      </c>
    </row>
    <row r="1809" spans="6:7" x14ac:dyDescent="0.2">
      <c r="F1809" s="28" t="str">
        <f>IF($B1809="","",SUMIFS($E$4:E1809,$B$4:B1809,$B1809)/SUMIFS($E$4:$E$1048576,$B$4:$B$1048576,$B1809))</f>
        <v/>
      </c>
      <c r="G1809" s="2" t="str">
        <f>IF($C1809="","",VLOOKUP($F1809,Tabla5[],2,1))</f>
        <v/>
      </c>
    </row>
    <row r="1810" spans="6:7" x14ac:dyDescent="0.2">
      <c r="F1810" s="28" t="str">
        <f>IF($B1810="","",SUMIFS($E$4:E1810,$B$4:B1810,$B1810)/SUMIFS($E$4:$E$1048576,$B$4:$B$1048576,$B1810))</f>
        <v/>
      </c>
      <c r="G1810" s="2" t="str">
        <f>IF($C1810="","",VLOOKUP($F1810,Tabla5[],2,1))</f>
        <v/>
      </c>
    </row>
    <row r="1811" spans="6:7" x14ac:dyDescent="0.2">
      <c r="F1811" s="28" t="str">
        <f>IF($B1811="","",SUMIFS($E$4:E1811,$B$4:B1811,$B1811)/SUMIFS($E$4:$E$1048576,$B$4:$B$1048576,$B1811))</f>
        <v/>
      </c>
      <c r="G1811" s="2" t="str">
        <f>IF($C1811="","",VLOOKUP($F1811,Tabla5[],2,1))</f>
        <v/>
      </c>
    </row>
    <row r="1812" spans="6:7" x14ac:dyDescent="0.2">
      <c r="F1812" s="28" t="str">
        <f>IF($B1812="","",SUMIFS($E$4:E1812,$B$4:B1812,$B1812)/SUMIFS($E$4:$E$1048576,$B$4:$B$1048576,$B1812))</f>
        <v/>
      </c>
      <c r="G1812" s="2" t="str">
        <f>IF($C1812="","",VLOOKUP($F1812,Tabla5[],2,1))</f>
        <v/>
      </c>
    </row>
    <row r="1813" spans="6:7" x14ac:dyDescent="0.2">
      <c r="F1813" s="28" t="str">
        <f>IF($B1813="","",SUMIFS($E$4:E1813,$B$4:B1813,$B1813)/SUMIFS($E$4:$E$1048576,$B$4:$B$1048576,$B1813))</f>
        <v/>
      </c>
      <c r="G1813" s="2" t="str">
        <f>IF($C1813="","",VLOOKUP($F1813,Tabla5[],2,1))</f>
        <v/>
      </c>
    </row>
    <row r="1814" spans="6:7" x14ac:dyDescent="0.2">
      <c r="F1814" s="28" t="str">
        <f>IF($B1814="","",SUMIFS($E$4:E1814,$B$4:B1814,$B1814)/SUMIFS($E$4:$E$1048576,$B$4:$B$1048576,$B1814))</f>
        <v/>
      </c>
      <c r="G1814" s="2" t="str">
        <f>IF($C1814="","",VLOOKUP($F1814,Tabla5[],2,1))</f>
        <v/>
      </c>
    </row>
    <row r="1815" spans="6:7" x14ac:dyDescent="0.2">
      <c r="F1815" s="28" t="str">
        <f>IF($B1815="","",SUMIFS($E$4:E1815,$B$4:B1815,$B1815)/SUMIFS($E$4:$E$1048576,$B$4:$B$1048576,$B1815))</f>
        <v/>
      </c>
      <c r="G1815" s="2" t="str">
        <f>IF($C1815="","",VLOOKUP($F1815,Tabla5[],2,1))</f>
        <v/>
      </c>
    </row>
    <row r="1816" spans="6:7" x14ac:dyDescent="0.2">
      <c r="F1816" s="28" t="str">
        <f>IF($B1816="","",SUMIFS($E$4:E1816,$B$4:B1816,$B1816)/SUMIFS($E$4:$E$1048576,$B$4:$B$1048576,$B1816))</f>
        <v/>
      </c>
      <c r="G1816" s="2" t="str">
        <f>IF($C1816="","",VLOOKUP($F1816,Tabla5[],2,1))</f>
        <v/>
      </c>
    </row>
    <row r="1817" spans="6:7" x14ac:dyDescent="0.2">
      <c r="F1817" s="28" t="str">
        <f>IF($B1817="","",SUMIFS($E$4:E1817,$B$4:B1817,$B1817)/SUMIFS($E$4:$E$1048576,$B$4:$B$1048576,$B1817))</f>
        <v/>
      </c>
      <c r="G1817" s="2" t="str">
        <f>IF($C1817="","",VLOOKUP($F1817,Tabla5[],2,1))</f>
        <v/>
      </c>
    </row>
    <row r="1818" spans="6:7" x14ac:dyDescent="0.2">
      <c r="F1818" s="28" t="str">
        <f>IF($B1818="","",SUMIFS($E$4:E1818,$B$4:B1818,$B1818)/SUMIFS($E$4:$E$1048576,$B$4:$B$1048576,$B1818))</f>
        <v/>
      </c>
      <c r="G1818" s="2" t="str">
        <f>IF($C1818="","",VLOOKUP($F1818,Tabla5[],2,1))</f>
        <v/>
      </c>
    </row>
    <row r="1819" spans="6:7" x14ac:dyDescent="0.2">
      <c r="F1819" s="28" t="str">
        <f>IF($B1819="","",SUMIFS($E$4:E1819,$B$4:B1819,$B1819)/SUMIFS($E$4:$E$1048576,$B$4:$B$1048576,$B1819))</f>
        <v/>
      </c>
      <c r="G1819" s="2" t="str">
        <f>IF($C1819="","",VLOOKUP($F1819,Tabla5[],2,1))</f>
        <v/>
      </c>
    </row>
    <row r="1820" spans="6:7" x14ac:dyDescent="0.2">
      <c r="F1820" s="28" t="str">
        <f>IF($B1820="","",SUMIFS($E$4:E1820,$B$4:B1820,$B1820)/SUMIFS($E$4:$E$1048576,$B$4:$B$1048576,$B1820))</f>
        <v/>
      </c>
      <c r="G1820" s="2" t="str">
        <f>IF($C1820="","",VLOOKUP($F1820,Tabla5[],2,1))</f>
        <v/>
      </c>
    </row>
    <row r="1821" spans="6:7" x14ac:dyDescent="0.2">
      <c r="F1821" s="28" t="str">
        <f>IF($B1821="","",SUMIFS($E$4:E1821,$B$4:B1821,$B1821)/SUMIFS($E$4:$E$1048576,$B$4:$B$1048576,$B1821))</f>
        <v/>
      </c>
      <c r="G1821" s="2" t="str">
        <f>IF($C1821="","",VLOOKUP($F1821,Tabla5[],2,1))</f>
        <v/>
      </c>
    </row>
    <row r="1822" spans="6:7" x14ac:dyDescent="0.2">
      <c r="F1822" s="28" t="str">
        <f>IF($B1822="","",SUMIFS($E$4:E1822,$B$4:B1822,$B1822)/SUMIFS($E$4:$E$1048576,$B$4:$B$1048576,$B1822))</f>
        <v/>
      </c>
      <c r="G1822" s="2" t="str">
        <f>IF($C1822="","",VLOOKUP($F1822,Tabla5[],2,1))</f>
        <v/>
      </c>
    </row>
    <row r="1823" spans="6:7" x14ac:dyDescent="0.2">
      <c r="F1823" s="28" t="str">
        <f>IF($B1823="","",SUMIFS($E$4:E1823,$B$4:B1823,$B1823)/SUMIFS($E$4:$E$1048576,$B$4:$B$1048576,$B1823))</f>
        <v/>
      </c>
      <c r="G1823" s="2" t="str">
        <f>IF($C1823="","",VLOOKUP($F1823,Tabla5[],2,1))</f>
        <v/>
      </c>
    </row>
    <row r="1824" spans="6:7" x14ac:dyDescent="0.2">
      <c r="F1824" s="28" t="str">
        <f>IF($B1824="","",SUMIFS($E$4:E1824,$B$4:B1824,$B1824)/SUMIFS($E$4:$E$1048576,$B$4:$B$1048576,$B1824))</f>
        <v/>
      </c>
      <c r="G1824" s="2" t="str">
        <f>IF($C1824="","",VLOOKUP($F1824,Tabla5[],2,1))</f>
        <v/>
      </c>
    </row>
    <row r="1825" spans="6:7" x14ac:dyDescent="0.2">
      <c r="F1825" s="28" t="str">
        <f>IF($B1825="","",SUMIFS($E$4:E1825,$B$4:B1825,$B1825)/SUMIFS($E$4:$E$1048576,$B$4:$B$1048576,$B1825))</f>
        <v/>
      </c>
      <c r="G1825" s="2" t="str">
        <f>IF($C1825="","",VLOOKUP($F1825,Tabla5[],2,1))</f>
        <v/>
      </c>
    </row>
    <row r="1826" spans="6:7" x14ac:dyDescent="0.2">
      <c r="F1826" s="28" t="str">
        <f>IF($B1826="","",SUMIFS($E$4:E1826,$B$4:B1826,$B1826)/SUMIFS($E$4:$E$1048576,$B$4:$B$1048576,$B1826))</f>
        <v/>
      </c>
      <c r="G1826" s="2" t="str">
        <f>IF($C1826="","",VLOOKUP($F1826,Tabla5[],2,1))</f>
        <v/>
      </c>
    </row>
    <row r="1827" spans="6:7" x14ac:dyDescent="0.2">
      <c r="F1827" s="28" t="str">
        <f>IF($B1827="","",SUMIFS($E$4:E1827,$B$4:B1827,$B1827)/SUMIFS($E$4:$E$1048576,$B$4:$B$1048576,$B1827))</f>
        <v/>
      </c>
      <c r="G1827" s="2" t="str">
        <f>IF($C1827="","",VLOOKUP($F1827,Tabla5[],2,1))</f>
        <v/>
      </c>
    </row>
    <row r="1828" spans="6:7" x14ac:dyDescent="0.2">
      <c r="F1828" s="28" t="str">
        <f>IF($B1828="","",SUMIFS($E$4:E1828,$B$4:B1828,$B1828)/SUMIFS($E$4:$E$1048576,$B$4:$B$1048576,$B1828))</f>
        <v/>
      </c>
      <c r="G1828" s="2" t="str">
        <f>IF($C1828="","",VLOOKUP($F1828,Tabla5[],2,1))</f>
        <v/>
      </c>
    </row>
    <row r="1829" spans="6:7" x14ac:dyDescent="0.2">
      <c r="F1829" s="28" t="str">
        <f>IF($B1829="","",SUMIFS($E$4:E1829,$B$4:B1829,$B1829)/SUMIFS($E$4:$E$1048576,$B$4:$B$1048576,$B1829))</f>
        <v/>
      </c>
      <c r="G1829" s="2" t="str">
        <f>IF($C1829="","",VLOOKUP($F1829,Tabla5[],2,1))</f>
        <v/>
      </c>
    </row>
    <row r="1830" spans="6:7" x14ac:dyDescent="0.2">
      <c r="F1830" s="28" t="str">
        <f>IF($B1830="","",SUMIFS($E$4:E1830,$B$4:B1830,$B1830)/SUMIFS($E$4:$E$1048576,$B$4:$B$1048576,$B1830))</f>
        <v/>
      </c>
      <c r="G1830" s="2" t="str">
        <f>IF($C1830="","",VLOOKUP($F1830,Tabla5[],2,1))</f>
        <v/>
      </c>
    </row>
    <row r="1831" spans="6:7" x14ac:dyDescent="0.2">
      <c r="F1831" s="28" t="str">
        <f>IF($B1831="","",SUMIFS($E$4:E1831,$B$4:B1831,$B1831)/SUMIFS($E$4:$E$1048576,$B$4:$B$1048576,$B1831))</f>
        <v/>
      </c>
      <c r="G1831" s="2" t="str">
        <f>IF($C1831="","",VLOOKUP($F1831,Tabla5[],2,1))</f>
        <v/>
      </c>
    </row>
    <row r="1832" spans="6:7" x14ac:dyDescent="0.2">
      <c r="F1832" s="28" t="str">
        <f>IF($B1832="","",SUMIFS($E$4:E1832,$B$4:B1832,$B1832)/SUMIFS($E$4:$E$1048576,$B$4:$B$1048576,$B1832))</f>
        <v/>
      </c>
      <c r="G1832" s="2" t="str">
        <f>IF($C1832="","",VLOOKUP($F1832,Tabla5[],2,1))</f>
        <v/>
      </c>
    </row>
    <row r="1833" spans="6:7" x14ac:dyDescent="0.2">
      <c r="F1833" s="28" t="str">
        <f>IF($B1833="","",SUMIFS($E$4:E1833,$B$4:B1833,$B1833)/SUMIFS($E$4:$E$1048576,$B$4:$B$1048576,$B1833))</f>
        <v/>
      </c>
      <c r="G1833" s="2" t="str">
        <f>IF($C1833="","",VLOOKUP($F1833,Tabla5[],2,1))</f>
        <v/>
      </c>
    </row>
    <row r="1834" spans="6:7" x14ac:dyDescent="0.2">
      <c r="F1834" s="28" t="str">
        <f>IF($B1834="","",SUMIFS($E$4:E1834,$B$4:B1834,$B1834)/SUMIFS($E$4:$E$1048576,$B$4:$B$1048576,$B1834))</f>
        <v/>
      </c>
      <c r="G1834" s="2" t="str">
        <f>IF($C1834="","",VLOOKUP($F1834,Tabla5[],2,1))</f>
        <v/>
      </c>
    </row>
    <row r="1835" spans="6:7" x14ac:dyDescent="0.2">
      <c r="F1835" s="28" t="str">
        <f>IF($B1835="","",SUMIFS($E$4:E1835,$B$4:B1835,$B1835)/SUMIFS($E$4:$E$1048576,$B$4:$B$1048576,$B1835))</f>
        <v/>
      </c>
      <c r="G1835" s="2" t="str">
        <f>IF($C1835="","",VLOOKUP($F1835,Tabla5[],2,1))</f>
        <v/>
      </c>
    </row>
    <row r="1836" spans="6:7" x14ac:dyDescent="0.2">
      <c r="F1836" s="28" t="str">
        <f>IF($B1836="","",SUMIFS($E$4:E1836,$B$4:B1836,$B1836)/SUMIFS($E$4:$E$1048576,$B$4:$B$1048576,$B1836))</f>
        <v/>
      </c>
      <c r="G1836" s="2" t="str">
        <f>IF($C1836="","",VLOOKUP($F1836,Tabla5[],2,1))</f>
        <v/>
      </c>
    </row>
    <row r="1837" spans="6:7" x14ac:dyDescent="0.2">
      <c r="F1837" s="28" t="str">
        <f>IF($B1837="","",SUMIFS($E$4:E1837,$B$4:B1837,$B1837)/SUMIFS($E$4:$E$1048576,$B$4:$B$1048576,$B1837))</f>
        <v/>
      </c>
      <c r="G1837" s="2" t="str">
        <f>IF($C1837="","",VLOOKUP($F1837,Tabla5[],2,1))</f>
        <v/>
      </c>
    </row>
    <row r="1838" spans="6:7" x14ac:dyDescent="0.2">
      <c r="F1838" s="28" t="str">
        <f>IF($B1838="","",SUMIFS($E$4:E1838,$B$4:B1838,$B1838)/SUMIFS($E$4:$E$1048576,$B$4:$B$1048576,$B1838))</f>
        <v/>
      </c>
      <c r="G1838" s="2" t="str">
        <f>IF($C1838="","",VLOOKUP($F1838,Tabla5[],2,1))</f>
        <v/>
      </c>
    </row>
    <row r="1839" spans="6:7" x14ac:dyDescent="0.2">
      <c r="F1839" s="28" t="str">
        <f>IF($B1839="","",SUMIFS($E$4:E1839,$B$4:B1839,$B1839)/SUMIFS($E$4:$E$1048576,$B$4:$B$1048576,$B1839))</f>
        <v/>
      </c>
      <c r="G1839" s="2" t="str">
        <f>IF($C1839="","",VLOOKUP($F1839,Tabla5[],2,1))</f>
        <v/>
      </c>
    </row>
    <row r="1840" spans="6:7" x14ac:dyDescent="0.2">
      <c r="F1840" s="28" t="str">
        <f>IF($B1840="","",SUMIFS($E$4:E1840,$B$4:B1840,$B1840)/SUMIFS($E$4:$E$1048576,$B$4:$B$1048576,$B1840))</f>
        <v/>
      </c>
      <c r="G1840" s="2" t="str">
        <f>IF($C1840="","",VLOOKUP($F1840,Tabla5[],2,1))</f>
        <v/>
      </c>
    </row>
    <row r="1841" spans="6:7" x14ac:dyDescent="0.2">
      <c r="F1841" s="28" t="str">
        <f>IF($B1841="","",SUMIFS($E$4:E1841,$B$4:B1841,$B1841)/SUMIFS($E$4:$E$1048576,$B$4:$B$1048576,$B1841))</f>
        <v/>
      </c>
      <c r="G1841" s="2" t="str">
        <f>IF($C1841="","",VLOOKUP($F1841,Tabla5[],2,1))</f>
        <v/>
      </c>
    </row>
    <row r="1842" spans="6:7" x14ac:dyDescent="0.2">
      <c r="F1842" s="28" t="str">
        <f>IF($B1842="","",SUMIFS($E$4:E1842,$B$4:B1842,$B1842)/SUMIFS($E$4:$E$1048576,$B$4:$B$1048576,$B1842))</f>
        <v/>
      </c>
      <c r="G1842" s="2" t="str">
        <f>IF($C1842="","",VLOOKUP($F1842,Tabla5[],2,1))</f>
        <v/>
      </c>
    </row>
    <row r="1843" spans="6:7" x14ac:dyDescent="0.2">
      <c r="F1843" s="28" t="str">
        <f>IF($B1843="","",SUMIFS($E$4:E1843,$B$4:B1843,$B1843)/SUMIFS($E$4:$E$1048576,$B$4:$B$1048576,$B1843))</f>
        <v/>
      </c>
      <c r="G1843" s="2" t="str">
        <f>IF($C1843="","",VLOOKUP($F1843,Tabla5[],2,1))</f>
        <v/>
      </c>
    </row>
    <row r="1844" spans="6:7" x14ac:dyDescent="0.2">
      <c r="F1844" s="28" t="str">
        <f>IF($B1844="","",SUMIFS($E$4:E1844,$B$4:B1844,$B1844)/SUMIFS($E$4:$E$1048576,$B$4:$B$1048576,$B1844))</f>
        <v/>
      </c>
      <c r="G1844" s="2" t="str">
        <f>IF($C1844="","",VLOOKUP($F1844,Tabla5[],2,1))</f>
        <v/>
      </c>
    </row>
    <row r="1845" spans="6:7" x14ac:dyDescent="0.2">
      <c r="F1845" s="28" t="str">
        <f>IF($B1845="","",SUMIFS($E$4:E1845,$B$4:B1845,$B1845)/SUMIFS($E$4:$E$1048576,$B$4:$B$1048576,$B1845))</f>
        <v/>
      </c>
      <c r="G1845" s="2" t="str">
        <f>IF($C1845="","",VLOOKUP($F1845,Tabla5[],2,1))</f>
        <v/>
      </c>
    </row>
    <row r="1846" spans="6:7" x14ac:dyDescent="0.2">
      <c r="F1846" s="28" t="str">
        <f>IF($B1846="","",SUMIFS($E$4:E1846,$B$4:B1846,$B1846)/SUMIFS($E$4:$E$1048576,$B$4:$B$1048576,$B1846))</f>
        <v/>
      </c>
      <c r="G1846" s="2" t="str">
        <f>IF($C1846="","",VLOOKUP($F1846,Tabla5[],2,1))</f>
        <v/>
      </c>
    </row>
    <row r="1847" spans="6:7" x14ac:dyDescent="0.2">
      <c r="F1847" s="28" t="str">
        <f>IF($B1847="","",SUMIFS($E$4:E1847,$B$4:B1847,$B1847)/SUMIFS($E$4:$E$1048576,$B$4:$B$1048576,$B1847))</f>
        <v/>
      </c>
      <c r="G1847" s="2" t="str">
        <f>IF($C1847="","",VLOOKUP($F1847,Tabla5[],2,1))</f>
        <v/>
      </c>
    </row>
    <row r="1848" spans="6:7" x14ac:dyDescent="0.2">
      <c r="F1848" s="28" t="str">
        <f>IF($B1848="","",SUMIFS($E$4:E1848,$B$4:B1848,$B1848)/SUMIFS($E$4:$E$1048576,$B$4:$B$1048576,$B1848))</f>
        <v/>
      </c>
      <c r="G1848" s="2" t="str">
        <f>IF($C1848="","",VLOOKUP($F1848,Tabla5[],2,1))</f>
        <v/>
      </c>
    </row>
    <row r="1849" spans="6:7" x14ac:dyDescent="0.2">
      <c r="F1849" s="28" t="str">
        <f>IF($B1849="","",SUMIFS($E$4:E1849,$B$4:B1849,$B1849)/SUMIFS($E$4:$E$1048576,$B$4:$B$1048576,$B1849))</f>
        <v/>
      </c>
      <c r="G1849" s="2" t="str">
        <f>IF($C1849="","",VLOOKUP($F1849,Tabla5[],2,1))</f>
        <v/>
      </c>
    </row>
    <row r="1850" spans="6:7" x14ac:dyDescent="0.2">
      <c r="F1850" s="28" t="str">
        <f>IF($B1850="","",SUMIFS($E$4:E1850,$B$4:B1850,$B1850)/SUMIFS($E$4:$E$1048576,$B$4:$B$1048576,$B1850))</f>
        <v/>
      </c>
      <c r="G1850" s="2" t="str">
        <f>IF($C1850="","",VLOOKUP($F1850,Tabla5[],2,1))</f>
        <v/>
      </c>
    </row>
    <row r="1851" spans="6:7" x14ac:dyDescent="0.2">
      <c r="F1851" s="28" t="str">
        <f>IF($B1851="","",SUMIFS($E$4:E1851,$B$4:B1851,$B1851)/SUMIFS($E$4:$E$1048576,$B$4:$B$1048576,$B1851))</f>
        <v/>
      </c>
      <c r="G1851" s="2" t="str">
        <f>IF($C1851="","",VLOOKUP($F1851,Tabla5[],2,1))</f>
        <v/>
      </c>
    </row>
    <row r="1852" spans="6:7" x14ac:dyDescent="0.2">
      <c r="F1852" s="28" t="str">
        <f>IF($B1852="","",SUMIFS($E$4:E1852,$B$4:B1852,$B1852)/SUMIFS($E$4:$E$1048576,$B$4:$B$1048576,$B1852))</f>
        <v/>
      </c>
      <c r="G1852" s="2" t="str">
        <f>IF($C1852="","",VLOOKUP($F1852,Tabla5[],2,1))</f>
        <v/>
      </c>
    </row>
    <row r="1853" spans="6:7" x14ac:dyDescent="0.2">
      <c r="F1853" s="28" t="str">
        <f>IF($B1853="","",SUMIFS($E$4:E1853,$B$4:B1853,$B1853)/SUMIFS($E$4:$E$1048576,$B$4:$B$1048576,$B1853))</f>
        <v/>
      </c>
      <c r="G1853" s="2" t="str">
        <f>IF($C1853="","",VLOOKUP($F1853,Tabla5[],2,1))</f>
        <v/>
      </c>
    </row>
    <row r="1854" spans="6:7" x14ac:dyDescent="0.2">
      <c r="F1854" s="28" t="str">
        <f>IF($B1854="","",SUMIFS($E$4:E1854,$B$4:B1854,$B1854)/SUMIFS($E$4:$E$1048576,$B$4:$B$1048576,$B1854))</f>
        <v/>
      </c>
      <c r="G1854" s="2" t="str">
        <f>IF($C1854="","",VLOOKUP($F1854,Tabla5[],2,1))</f>
        <v/>
      </c>
    </row>
    <row r="1855" spans="6:7" x14ac:dyDescent="0.2">
      <c r="F1855" s="28" t="str">
        <f>IF($B1855="","",SUMIFS($E$4:E1855,$B$4:B1855,$B1855)/SUMIFS($E$4:$E$1048576,$B$4:$B$1048576,$B1855))</f>
        <v/>
      </c>
      <c r="G1855" s="2" t="str">
        <f>IF($C1855="","",VLOOKUP($F1855,Tabla5[],2,1))</f>
        <v/>
      </c>
    </row>
    <row r="1856" spans="6:7" x14ac:dyDescent="0.2">
      <c r="F1856" s="28" t="str">
        <f>IF($B1856="","",SUMIFS($E$4:E1856,$B$4:B1856,$B1856)/SUMIFS($E$4:$E$1048576,$B$4:$B$1048576,$B1856))</f>
        <v/>
      </c>
      <c r="G1856" s="2" t="str">
        <f>IF($C1856="","",VLOOKUP($F1856,Tabla5[],2,1))</f>
        <v/>
      </c>
    </row>
    <row r="1857" spans="6:7" x14ac:dyDescent="0.2">
      <c r="F1857" s="28" t="str">
        <f>IF($B1857="","",SUMIFS($E$4:E1857,$B$4:B1857,$B1857)/SUMIFS($E$4:$E$1048576,$B$4:$B$1048576,$B1857))</f>
        <v/>
      </c>
      <c r="G1857" s="2" t="str">
        <f>IF($C1857="","",VLOOKUP($F1857,Tabla5[],2,1))</f>
        <v/>
      </c>
    </row>
    <row r="1858" spans="6:7" x14ac:dyDescent="0.2">
      <c r="F1858" s="28" t="str">
        <f>IF($B1858="","",SUMIFS($E$4:E1858,$B$4:B1858,$B1858)/SUMIFS($E$4:$E$1048576,$B$4:$B$1048576,$B1858))</f>
        <v/>
      </c>
      <c r="G1858" s="2" t="str">
        <f>IF($C1858="","",VLOOKUP($F1858,Tabla5[],2,1))</f>
        <v/>
      </c>
    </row>
    <row r="1859" spans="6:7" x14ac:dyDescent="0.2">
      <c r="F1859" s="28" t="str">
        <f>IF($B1859="","",SUMIFS($E$4:E1859,$B$4:B1859,$B1859)/SUMIFS($E$4:$E$1048576,$B$4:$B$1048576,$B1859))</f>
        <v/>
      </c>
      <c r="G1859" s="2" t="str">
        <f>IF($C1859="","",VLOOKUP($F1859,Tabla5[],2,1))</f>
        <v/>
      </c>
    </row>
    <row r="1860" spans="6:7" x14ac:dyDescent="0.2">
      <c r="F1860" s="28" t="str">
        <f>IF($B1860="","",SUMIFS($E$4:E1860,$B$4:B1860,$B1860)/SUMIFS($E$4:$E$1048576,$B$4:$B$1048576,$B1860))</f>
        <v/>
      </c>
      <c r="G1860" s="2" t="str">
        <f>IF($C1860="","",VLOOKUP($F1860,Tabla5[],2,1))</f>
        <v/>
      </c>
    </row>
    <row r="1861" spans="6:7" x14ac:dyDescent="0.2">
      <c r="F1861" s="28" t="str">
        <f>IF($B1861="","",SUMIFS($E$4:E1861,$B$4:B1861,$B1861)/SUMIFS($E$4:$E$1048576,$B$4:$B$1048576,$B1861))</f>
        <v/>
      </c>
      <c r="G1861" s="2" t="str">
        <f>IF($C1861="","",VLOOKUP($F1861,Tabla5[],2,1))</f>
        <v/>
      </c>
    </row>
    <row r="1862" spans="6:7" x14ac:dyDescent="0.2">
      <c r="F1862" s="28" t="str">
        <f>IF($B1862="","",SUMIFS($E$4:E1862,$B$4:B1862,$B1862)/SUMIFS($E$4:$E$1048576,$B$4:$B$1048576,$B1862))</f>
        <v/>
      </c>
      <c r="G1862" s="2" t="str">
        <f>IF($C1862="","",VLOOKUP($F1862,Tabla5[],2,1))</f>
        <v/>
      </c>
    </row>
    <row r="1863" spans="6:7" x14ac:dyDescent="0.2">
      <c r="F1863" s="28" t="str">
        <f>IF($B1863="","",SUMIFS($E$4:E1863,$B$4:B1863,$B1863)/SUMIFS($E$4:$E$1048576,$B$4:$B$1048576,$B1863))</f>
        <v/>
      </c>
      <c r="G1863" s="2" t="str">
        <f>IF($C1863="","",VLOOKUP($F1863,Tabla5[],2,1))</f>
        <v/>
      </c>
    </row>
    <row r="1864" spans="6:7" x14ac:dyDescent="0.2">
      <c r="F1864" s="28" t="str">
        <f>IF($B1864="","",SUMIFS($E$4:E1864,$B$4:B1864,$B1864)/SUMIFS($E$4:$E$1048576,$B$4:$B$1048576,$B1864))</f>
        <v/>
      </c>
      <c r="G1864" s="2" t="str">
        <f>IF($C1864="","",VLOOKUP($F1864,Tabla5[],2,1))</f>
        <v/>
      </c>
    </row>
    <row r="1865" spans="6:7" x14ac:dyDescent="0.2">
      <c r="F1865" s="28" t="str">
        <f>IF($B1865="","",SUMIFS($E$4:E1865,$B$4:B1865,$B1865)/SUMIFS($E$4:$E$1048576,$B$4:$B$1048576,$B1865))</f>
        <v/>
      </c>
      <c r="G1865" s="2" t="str">
        <f>IF($C1865="","",VLOOKUP($F1865,Tabla5[],2,1))</f>
        <v/>
      </c>
    </row>
    <row r="1866" spans="6:7" x14ac:dyDescent="0.2">
      <c r="F1866" s="28" t="str">
        <f>IF($B1866="","",SUMIFS($E$4:E1866,$B$4:B1866,$B1866)/SUMIFS($E$4:$E$1048576,$B$4:$B$1048576,$B1866))</f>
        <v/>
      </c>
      <c r="G1866" s="2" t="str">
        <f>IF($C1866="","",VLOOKUP($F1866,Tabla5[],2,1))</f>
        <v/>
      </c>
    </row>
    <row r="1867" spans="6:7" x14ac:dyDescent="0.2">
      <c r="F1867" s="28" t="str">
        <f>IF($B1867="","",SUMIFS($E$4:E1867,$B$4:B1867,$B1867)/SUMIFS($E$4:$E$1048576,$B$4:$B$1048576,$B1867))</f>
        <v/>
      </c>
      <c r="G1867" s="2" t="str">
        <f>IF($C1867="","",VLOOKUP($F1867,Tabla5[],2,1))</f>
        <v/>
      </c>
    </row>
    <row r="1868" spans="6:7" x14ac:dyDescent="0.2">
      <c r="F1868" s="28" t="str">
        <f>IF($B1868="","",SUMIFS($E$4:E1868,$B$4:B1868,$B1868)/SUMIFS($E$4:$E$1048576,$B$4:$B$1048576,$B1868))</f>
        <v/>
      </c>
      <c r="G1868" s="2" t="str">
        <f>IF($C1868="","",VLOOKUP($F1868,Tabla5[],2,1))</f>
        <v/>
      </c>
    </row>
    <row r="1869" spans="6:7" x14ac:dyDescent="0.2">
      <c r="F1869" s="28" t="str">
        <f>IF($B1869="","",SUMIFS($E$4:E1869,$B$4:B1869,$B1869)/SUMIFS($E$4:$E$1048576,$B$4:$B$1048576,$B1869))</f>
        <v/>
      </c>
      <c r="G1869" s="2" t="str">
        <f>IF($C1869="","",VLOOKUP($F1869,Tabla5[],2,1))</f>
        <v/>
      </c>
    </row>
    <row r="1870" spans="6:7" x14ac:dyDescent="0.2">
      <c r="F1870" s="28" t="str">
        <f>IF($B1870="","",SUMIFS($E$4:E1870,$B$4:B1870,$B1870)/SUMIFS($E$4:$E$1048576,$B$4:$B$1048576,$B1870))</f>
        <v/>
      </c>
      <c r="G1870" s="2" t="str">
        <f>IF($C1870="","",VLOOKUP($F1870,Tabla5[],2,1))</f>
        <v/>
      </c>
    </row>
    <row r="1871" spans="6:7" x14ac:dyDescent="0.2">
      <c r="F1871" s="28" t="str">
        <f>IF($B1871="","",SUMIFS($E$4:E1871,$B$4:B1871,$B1871)/SUMIFS($E$4:$E$1048576,$B$4:$B$1048576,$B1871))</f>
        <v/>
      </c>
      <c r="G1871" s="2" t="str">
        <f>IF($C1871="","",VLOOKUP($F1871,Tabla5[],2,1))</f>
        <v/>
      </c>
    </row>
    <row r="1872" spans="6:7" x14ac:dyDescent="0.2">
      <c r="F1872" s="28" t="str">
        <f>IF($B1872="","",SUMIFS($E$4:E1872,$B$4:B1872,$B1872)/SUMIFS($E$4:$E$1048576,$B$4:$B$1048576,$B1872))</f>
        <v/>
      </c>
      <c r="G1872" s="2" t="str">
        <f>IF($C1872="","",VLOOKUP($F1872,Tabla5[],2,1))</f>
        <v/>
      </c>
    </row>
    <row r="1873" spans="6:7" x14ac:dyDescent="0.2">
      <c r="F1873" s="28" t="str">
        <f>IF($B1873="","",SUMIFS($E$4:E1873,$B$4:B1873,$B1873)/SUMIFS($E$4:$E$1048576,$B$4:$B$1048576,$B1873))</f>
        <v/>
      </c>
      <c r="G1873" s="2" t="str">
        <f>IF($C1873="","",VLOOKUP($F1873,Tabla5[],2,1))</f>
        <v/>
      </c>
    </row>
    <row r="1874" spans="6:7" x14ac:dyDescent="0.2">
      <c r="F1874" s="28" t="str">
        <f>IF($B1874="","",SUMIFS($E$4:E1874,$B$4:B1874,$B1874)/SUMIFS($E$4:$E$1048576,$B$4:$B$1048576,$B1874))</f>
        <v/>
      </c>
      <c r="G1874" s="2" t="str">
        <f>IF($C1874="","",VLOOKUP($F1874,Tabla5[],2,1))</f>
        <v/>
      </c>
    </row>
    <row r="1875" spans="6:7" x14ac:dyDescent="0.2">
      <c r="F1875" s="28" t="str">
        <f>IF($B1875="","",SUMIFS($E$4:E1875,$B$4:B1875,$B1875)/SUMIFS($E$4:$E$1048576,$B$4:$B$1048576,$B1875))</f>
        <v/>
      </c>
      <c r="G1875" s="2" t="str">
        <f>IF($C1875="","",VLOOKUP($F1875,Tabla5[],2,1))</f>
        <v/>
      </c>
    </row>
    <row r="1876" spans="6:7" x14ac:dyDescent="0.2">
      <c r="F1876" s="28" t="str">
        <f>IF($B1876="","",SUMIFS($E$4:E1876,$B$4:B1876,$B1876)/SUMIFS($E$4:$E$1048576,$B$4:$B$1048576,$B1876))</f>
        <v/>
      </c>
      <c r="G1876" s="2" t="str">
        <f>IF($C1876="","",VLOOKUP($F1876,Tabla5[],2,1))</f>
        <v/>
      </c>
    </row>
    <row r="1877" spans="6:7" x14ac:dyDescent="0.2">
      <c r="F1877" s="28" t="str">
        <f>IF($B1877="","",SUMIFS($E$4:E1877,$B$4:B1877,$B1877)/SUMIFS($E$4:$E$1048576,$B$4:$B$1048576,$B1877))</f>
        <v/>
      </c>
      <c r="G1877" s="2" t="str">
        <f>IF($C1877="","",VLOOKUP($F1877,Tabla5[],2,1))</f>
        <v/>
      </c>
    </row>
    <row r="1878" spans="6:7" x14ac:dyDescent="0.2">
      <c r="F1878" s="28" t="str">
        <f>IF($B1878="","",SUMIFS($E$4:E1878,$B$4:B1878,$B1878)/SUMIFS($E$4:$E$1048576,$B$4:$B$1048576,$B1878))</f>
        <v/>
      </c>
      <c r="G1878" s="2" t="str">
        <f>IF($C1878="","",VLOOKUP($F1878,Tabla5[],2,1))</f>
        <v/>
      </c>
    </row>
    <row r="1879" spans="6:7" x14ac:dyDescent="0.2">
      <c r="F1879" s="28" t="str">
        <f>IF($B1879="","",SUMIFS($E$4:E1879,$B$4:B1879,$B1879)/SUMIFS($E$4:$E$1048576,$B$4:$B$1048576,$B1879))</f>
        <v/>
      </c>
      <c r="G1879" s="2" t="str">
        <f>IF($C1879="","",VLOOKUP($F1879,Tabla5[],2,1))</f>
        <v/>
      </c>
    </row>
    <row r="1880" spans="6:7" x14ac:dyDescent="0.2">
      <c r="F1880" s="28" t="str">
        <f>IF($B1880="","",SUMIFS($E$4:E1880,$B$4:B1880,$B1880)/SUMIFS($E$4:$E$1048576,$B$4:$B$1048576,$B1880))</f>
        <v/>
      </c>
      <c r="G1880" s="2" t="str">
        <f>IF($C1880="","",VLOOKUP($F1880,Tabla5[],2,1))</f>
        <v/>
      </c>
    </row>
    <row r="1881" spans="6:7" x14ac:dyDescent="0.2">
      <c r="F1881" s="28" t="str">
        <f>IF($B1881="","",SUMIFS($E$4:E1881,$B$4:B1881,$B1881)/SUMIFS($E$4:$E$1048576,$B$4:$B$1048576,$B1881))</f>
        <v/>
      </c>
      <c r="G1881" s="2" t="str">
        <f>IF($C1881="","",VLOOKUP($F1881,Tabla5[],2,1))</f>
        <v/>
      </c>
    </row>
    <row r="1882" spans="6:7" x14ac:dyDescent="0.2">
      <c r="F1882" s="28" t="str">
        <f>IF($B1882="","",SUMIFS($E$4:E1882,$B$4:B1882,$B1882)/SUMIFS($E$4:$E$1048576,$B$4:$B$1048576,$B1882))</f>
        <v/>
      </c>
      <c r="G1882" s="2" t="str">
        <f>IF($C1882="","",VLOOKUP($F1882,Tabla5[],2,1))</f>
        <v/>
      </c>
    </row>
    <row r="1883" spans="6:7" x14ac:dyDescent="0.2">
      <c r="F1883" s="28" t="str">
        <f>IF($B1883="","",SUMIFS($E$4:E1883,$B$4:B1883,$B1883)/SUMIFS($E$4:$E$1048576,$B$4:$B$1048576,$B1883))</f>
        <v/>
      </c>
      <c r="G1883" s="2" t="str">
        <f>IF($C1883="","",VLOOKUP($F1883,Tabla5[],2,1))</f>
        <v/>
      </c>
    </row>
    <row r="1884" spans="6:7" x14ac:dyDescent="0.2">
      <c r="F1884" s="28" t="str">
        <f>IF($B1884="","",SUMIFS($E$4:E1884,$B$4:B1884,$B1884)/SUMIFS($E$4:$E$1048576,$B$4:$B$1048576,$B1884))</f>
        <v/>
      </c>
      <c r="G1884" s="2" t="str">
        <f>IF($C1884="","",VLOOKUP($F1884,Tabla5[],2,1))</f>
        <v/>
      </c>
    </row>
    <row r="1885" spans="6:7" x14ac:dyDescent="0.2">
      <c r="F1885" s="28" t="str">
        <f>IF($B1885="","",SUMIFS($E$4:E1885,$B$4:B1885,$B1885)/SUMIFS($E$4:$E$1048576,$B$4:$B$1048576,$B1885))</f>
        <v/>
      </c>
      <c r="G1885" s="2" t="str">
        <f>IF($C1885="","",VLOOKUP($F1885,Tabla5[],2,1))</f>
        <v/>
      </c>
    </row>
    <row r="1886" spans="6:7" x14ac:dyDescent="0.2">
      <c r="F1886" s="28" t="str">
        <f>IF($B1886="","",SUMIFS($E$4:E1886,$B$4:B1886,$B1886)/SUMIFS($E$4:$E$1048576,$B$4:$B$1048576,$B1886))</f>
        <v/>
      </c>
      <c r="G1886" s="2" t="str">
        <f>IF($C1886="","",VLOOKUP($F1886,Tabla5[],2,1))</f>
        <v/>
      </c>
    </row>
    <row r="1887" spans="6:7" x14ac:dyDescent="0.2">
      <c r="F1887" s="28" t="str">
        <f>IF($B1887="","",SUMIFS($E$4:E1887,$B$4:B1887,$B1887)/SUMIFS($E$4:$E$1048576,$B$4:$B$1048576,$B1887))</f>
        <v/>
      </c>
      <c r="G1887" s="2" t="str">
        <f>IF($C1887="","",VLOOKUP($F1887,Tabla5[],2,1))</f>
        <v/>
      </c>
    </row>
    <row r="1888" spans="6:7" x14ac:dyDescent="0.2">
      <c r="F1888" s="28" t="str">
        <f>IF($B1888="","",SUMIFS($E$4:E1888,$B$4:B1888,$B1888)/SUMIFS($E$4:$E$1048576,$B$4:$B$1048576,$B1888))</f>
        <v/>
      </c>
      <c r="G1888" s="2" t="str">
        <f>IF($C1888="","",VLOOKUP($F1888,Tabla5[],2,1))</f>
        <v/>
      </c>
    </row>
    <row r="1889" spans="6:7" x14ac:dyDescent="0.2">
      <c r="F1889" s="28" t="str">
        <f>IF($B1889="","",SUMIFS($E$4:E1889,$B$4:B1889,$B1889)/SUMIFS($E$4:$E$1048576,$B$4:$B$1048576,$B1889))</f>
        <v/>
      </c>
      <c r="G1889" s="2" t="str">
        <f>IF($C1889="","",VLOOKUP($F1889,Tabla5[],2,1))</f>
        <v/>
      </c>
    </row>
    <row r="1890" spans="6:7" x14ac:dyDescent="0.2">
      <c r="F1890" s="28" t="str">
        <f>IF($B1890="","",SUMIFS($E$4:E1890,$B$4:B1890,$B1890)/SUMIFS($E$4:$E$1048576,$B$4:$B$1048576,$B1890))</f>
        <v/>
      </c>
      <c r="G1890" s="2" t="str">
        <f>IF($C1890="","",VLOOKUP($F1890,Tabla5[],2,1))</f>
        <v/>
      </c>
    </row>
    <row r="1891" spans="6:7" x14ac:dyDescent="0.2">
      <c r="F1891" s="28" t="str">
        <f>IF($B1891="","",SUMIFS($E$4:E1891,$B$4:B1891,$B1891)/SUMIFS($E$4:$E$1048576,$B$4:$B$1048576,$B1891))</f>
        <v/>
      </c>
      <c r="G1891" s="2" t="str">
        <f>IF($C1891="","",VLOOKUP($F1891,Tabla5[],2,1))</f>
        <v/>
      </c>
    </row>
    <row r="1892" spans="6:7" x14ac:dyDescent="0.2">
      <c r="F1892" s="28" t="str">
        <f>IF($B1892="","",SUMIFS($E$4:E1892,$B$4:B1892,$B1892)/SUMIFS($E$4:$E$1048576,$B$4:$B$1048576,$B1892))</f>
        <v/>
      </c>
      <c r="G1892" s="2" t="str">
        <f>IF($C1892="","",VLOOKUP($F1892,Tabla5[],2,1))</f>
        <v/>
      </c>
    </row>
    <row r="1893" spans="6:7" x14ac:dyDescent="0.2">
      <c r="F1893" s="28" t="str">
        <f>IF($B1893="","",SUMIFS($E$4:E1893,$B$4:B1893,$B1893)/SUMIFS($E$4:$E$1048576,$B$4:$B$1048576,$B1893))</f>
        <v/>
      </c>
      <c r="G1893" s="2" t="str">
        <f>IF($C1893="","",VLOOKUP($F1893,Tabla5[],2,1))</f>
        <v/>
      </c>
    </row>
    <row r="1894" spans="6:7" x14ac:dyDescent="0.2">
      <c r="F1894" s="28" t="str">
        <f>IF($B1894="","",SUMIFS($E$4:E1894,$B$4:B1894,$B1894)/SUMIFS($E$4:$E$1048576,$B$4:$B$1048576,$B1894))</f>
        <v/>
      </c>
      <c r="G1894" s="2" t="str">
        <f>IF($C1894="","",VLOOKUP($F1894,Tabla5[],2,1))</f>
        <v/>
      </c>
    </row>
    <row r="1895" spans="6:7" x14ac:dyDescent="0.2">
      <c r="F1895" s="28" t="str">
        <f>IF($B1895="","",SUMIFS($E$4:E1895,$B$4:B1895,$B1895)/SUMIFS($E$4:$E$1048576,$B$4:$B$1048576,$B1895))</f>
        <v/>
      </c>
      <c r="G1895" s="2" t="str">
        <f>IF($C1895="","",VLOOKUP($F1895,Tabla5[],2,1))</f>
        <v/>
      </c>
    </row>
    <row r="1896" spans="6:7" x14ac:dyDescent="0.2">
      <c r="F1896" s="28" t="str">
        <f>IF($B1896="","",SUMIFS($E$4:E1896,$B$4:B1896,$B1896)/SUMIFS($E$4:$E$1048576,$B$4:$B$1048576,$B1896))</f>
        <v/>
      </c>
      <c r="G1896" s="2" t="str">
        <f>IF($C1896="","",VLOOKUP($F1896,Tabla5[],2,1))</f>
        <v/>
      </c>
    </row>
    <row r="1897" spans="6:7" x14ac:dyDescent="0.2">
      <c r="F1897" s="28" t="str">
        <f>IF($B1897="","",SUMIFS($E$4:E1897,$B$4:B1897,$B1897)/SUMIFS($E$4:$E$1048576,$B$4:$B$1048576,$B1897))</f>
        <v/>
      </c>
      <c r="G1897" s="2" t="str">
        <f>IF($C1897="","",VLOOKUP($F1897,Tabla5[],2,1))</f>
        <v/>
      </c>
    </row>
    <row r="1898" spans="6:7" x14ac:dyDescent="0.2">
      <c r="F1898" s="28" t="str">
        <f>IF($B1898="","",SUMIFS($E$4:E1898,$B$4:B1898,$B1898)/SUMIFS($E$4:$E$1048576,$B$4:$B$1048576,$B1898))</f>
        <v/>
      </c>
      <c r="G1898" s="2" t="str">
        <f>IF($C1898="","",VLOOKUP($F1898,Tabla5[],2,1))</f>
        <v/>
      </c>
    </row>
    <row r="1899" spans="6:7" x14ac:dyDescent="0.2">
      <c r="F1899" s="28" t="str">
        <f>IF($B1899="","",SUMIFS($E$4:E1899,$B$4:B1899,$B1899)/SUMIFS($E$4:$E$1048576,$B$4:$B$1048576,$B1899))</f>
        <v/>
      </c>
      <c r="G1899" s="2" t="str">
        <f>IF($C1899="","",VLOOKUP($F1899,Tabla5[],2,1))</f>
        <v/>
      </c>
    </row>
    <row r="1900" spans="6:7" x14ac:dyDescent="0.2">
      <c r="F1900" s="28" t="str">
        <f>IF($B1900="","",SUMIFS($E$4:E1900,$B$4:B1900,$B1900)/SUMIFS($E$4:$E$1048576,$B$4:$B$1048576,$B1900))</f>
        <v/>
      </c>
      <c r="G1900" s="2" t="str">
        <f>IF($C1900="","",VLOOKUP($F1900,Tabla5[],2,1))</f>
        <v/>
      </c>
    </row>
    <row r="1901" spans="6:7" x14ac:dyDescent="0.2">
      <c r="F1901" s="28" t="str">
        <f>IF($B1901="","",SUMIFS($E$4:E1901,$B$4:B1901,$B1901)/SUMIFS($E$4:$E$1048576,$B$4:$B$1048576,$B1901))</f>
        <v/>
      </c>
      <c r="G1901" s="2" t="str">
        <f>IF($C1901="","",VLOOKUP($F1901,Tabla5[],2,1))</f>
        <v/>
      </c>
    </row>
    <row r="1902" spans="6:7" x14ac:dyDescent="0.2">
      <c r="F1902" s="28" t="str">
        <f>IF($B1902="","",SUMIFS($E$4:E1902,$B$4:B1902,$B1902)/SUMIFS($E$4:$E$1048576,$B$4:$B$1048576,$B1902))</f>
        <v/>
      </c>
      <c r="G1902" s="2" t="str">
        <f>IF($C1902="","",VLOOKUP($F1902,Tabla5[],2,1))</f>
        <v/>
      </c>
    </row>
    <row r="1903" spans="6:7" x14ac:dyDescent="0.2">
      <c r="F1903" s="28" t="str">
        <f>IF($B1903="","",SUMIFS($E$4:E1903,$B$4:B1903,$B1903)/SUMIFS($E$4:$E$1048576,$B$4:$B$1048576,$B1903))</f>
        <v/>
      </c>
      <c r="G1903" s="2" t="str">
        <f>IF($C1903="","",VLOOKUP($F1903,Tabla5[],2,1))</f>
        <v/>
      </c>
    </row>
    <row r="1904" spans="6:7" x14ac:dyDescent="0.2">
      <c r="F1904" s="28" t="str">
        <f>IF($B1904="","",SUMIFS($E$4:E1904,$B$4:B1904,$B1904)/SUMIFS($E$4:$E$1048576,$B$4:$B$1048576,$B1904))</f>
        <v/>
      </c>
      <c r="G1904" s="2" t="str">
        <f>IF($C1904="","",VLOOKUP($F1904,Tabla5[],2,1))</f>
        <v/>
      </c>
    </row>
    <row r="1905" spans="6:7" x14ac:dyDescent="0.2">
      <c r="F1905" s="28" t="str">
        <f>IF($B1905="","",SUMIFS($E$4:E1905,$B$4:B1905,$B1905)/SUMIFS($E$4:$E$1048576,$B$4:$B$1048576,$B1905))</f>
        <v/>
      </c>
      <c r="G1905" s="2" t="str">
        <f>IF($C1905="","",VLOOKUP($F1905,Tabla5[],2,1))</f>
        <v/>
      </c>
    </row>
    <row r="1906" spans="6:7" x14ac:dyDescent="0.2">
      <c r="F1906" s="28" t="str">
        <f>IF($B1906="","",SUMIFS($E$4:E1906,$B$4:B1906,$B1906)/SUMIFS($E$4:$E$1048576,$B$4:$B$1048576,$B1906))</f>
        <v/>
      </c>
      <c r="G1906" s="2" t="str">
        <f>IF($C1906="","",VLOOKUP($F1906,Tabla5[],2,1))</f>
        <v/>
      </c>
    </row>
    <row r="1907" spans="6:7" x14ac:dyDescent="0.2">
      <c r="F1907" s="28" t="str">
        <f>IF($B1907="","",SUMIFS($E$4:E1907,$B$4:B1907,$B1907)/SUMIFS($E$4:$E$1048576,$B$4:$B$1048576,$B1907))</f>
        <v/>
      </c>
      <c r="G1907" s="2" t="str">
        <f>IF($C1907="","",VLOOKUP($F1907,Tabla5[],2,1))</f>
        <v/>
      </c>
    </row>
    <row r="1908" spans="6:7" x14ac:dyDescent="0.2">
      <c r="F1908" s="28" t="str">
        <f>IF($B1908="","",SUMIFS($E$4:E1908,$B$4:B1908,$B1908)/SUMIFS($E$4:$E$1048576,$B$4:$B$1048576,$B1908))</f>
        <v/>
      </c>
      <c r="G1908" s="2" t="str">
        <f>IF($C1908="","",VLOOKUP($F1908,Tabla5[],2,1))</f>
        <v/>
      </c>
    </row>
    <row r="1909" spans="6:7" x14ac:dyDescent="0.2">
      <c r="F1909" s="28" t="str">
        <f>IF($B1909="","",SUMIFS($E$4:E1909,$B$4:B1909,$B1909)/SUMIFS($E$4:$E$1048576,$B$4:$B$1048576,$B1909))</f>
        <v/>
      </c>
      <c r="G1909" s="2" t="str">
        <f>IF($C1909="","",VLOOKUP($F1909,Tabla5[],2,1))</f>
        <v/>
      </c>
    </row>
    <row r="1910" spans="6:7" x14ac:dyDescent="0.2">
      <c r="F1910" s="28" t="str">
        <f>IF($B1910="","",SUMIFS($E$4:E1910,$B$4:B1910,$B1910)/SUMIFS($E$4:$E$1048576,$B$4:$B$1048576,$B1910))</f>
        <v/>
      </c>
      <c r="G1910" s="2" t="str">
        <f>IF($C1910="","",VLOOKUP($F1910,Tabla5[],2,1))</f>
        <v/>
      </c>
    </row>
    <row r="1911" spans="6:7" x14ac:dyDescent="0.2">
      <c r="F1911" s="28" t="str">
        <f>IF($B1911="","",SUMIFS($E$4:E1911,$B$4:B1911,$B1911)/SUMIFS($E$4:$E$1048576,$B$4:$B$1048576,$B1911))</f>
        <v/>
      </c>
      <c r="G1911" s="2" t="str">
        <f>IF($C1911="","",VLOOKUP($F1911,Tabla5[],2,1))</f>
        <v/>
      </c>
    </row>
    <row r="1912" spans="6:7" x14ac:dyDescent="0.2">
      <c r="F1912" s="28" t="str">
        <f>IF($B1912="","",SUMIFS($E$4:E1912,$B$4:B1912,$B1912)/SUMIFS($E$4:$E$1048576,$B$4:$B$1048576,$B1912))</f>
        <v/>
      </c>
      <c r="G1912" s="2" t="str">
        <f>IF($C1912="","",VLOOKUP($F1912,Tabla5[],2,1))</f>
        <v/>
      </c>
    </row>
    <row r="1913" spans="6:7" x14ac:dyDescent="0.2">
      <c r="F1913" s="28" t="str">
        <f>IF($B1913="","",SUMIFS($E$4:E1913,$B$4:B1913,$B1913)/SUMIFS($E$4:$E$1048576,$B$4:$B$1048576,$B1913))</f>
        <v/>
      </c>
      <c r="G1913" s="2" t="str">
        <f>IF($C1913="","",VLOOKUP($F1913,Tabla5[],2,1))</f>
        <v/>
      </c>
    </row>
    <row r="1914" spans="6:7" x14ac:dyDescent="0.2">
      <c r="F1914" s="28" t="str">
        <f>IF($B1914="","",SUMIFS($E$4:E1914,$B$4:B1914,$B1914)/SUMIFS($E$4:$E$1048576,$B$4:$B$1048576,$B1914))</f>
        <v/>
      </c>
      <c r="G1914" s="2" t="str">
        <f>IF($C1914="","",VLOOKUP($F1914,Tabla5[],2,1))</f>
        <v/>
      </c>
    </row>
    <row r="1915" spans="6:7" x14ac:dyDescent="0.2">
      <c r="F1915" s="28" t="str">
        <f>IF($B1915="","",SUMIFS($E$4:E1915,$B$4:B1915,$B1915)/SUMIFS($E$4:$E$1048576,$B$4:$B$1048576,$B1915))</f>
        <v/>
      </c>
      <c r="G1915" s="2" t="str">
        <f>IF($C1915="","",VLOOKUP($F1915,Tabla5[],2,1))</f>
        <v/>
      </c>
    </row>
    <row r="1916" spans="6:7" x14ac:dyDescent="0.2">
      <c r="F1916" s="28" t="str">
        <f>IF($B1916="","",SUMIFS($E$4:E1916,$B$4:B1916,$B1916)/SUMIFS($E$4:$E$1048576,$B$4:$B$1048576,$B1916))</f>
        <v/>
      </c>
      <c r="G1916" s="2" t="str">
        <f>IF($C1916="","",VLOOKUP($F1916,Tabla5[],2,1))</f>
        <v/>
      </c>
    </row>
    <row r="1917" spans="6:7" x14ac:dyDescent="0.2">
      <c r="F1917" s="28" t="str">
        <f>IF($B1917="","",SUMIFS($E$4:E1917,$B$4:B1917,$B1917)/SUMIFS($E$4:$E$1048576,$B$4:$B$1048576,$B1917))</f>
        <v/>
      </c>
      <c r="G1917" s="2" t="str">
        <f>IF($C1917="","",VLOOKUP($F1917,Tabla5[],2,1))</f>
        <v/>
      </c>
    </row>
    <row r="1918" spans="6:7" x14ac:dyDescent="0.2">
      <c r="F1918" s="28" t="str">
        <f>IF($B1918="","",SUMIFS($E$4:E1918,$B$4:B1918,$B1918)/SUMIFS($E$4:$E$1048576,$B$4:$B$1048576,$B1918))</f>
        <v/>
      </c>
      <c r="G1918" s="2" t="str">
        <f>IF($C1918="","",VLOOKUP($F1918,Tabla5[],2,1))</f>
        <v/>
      </c>
    </row>
    <row r="1919" spans="6:7" x14ac:dyDescent="0.2">
      <c r="F1919" s="28" t="str">
        <f>IF($B1919="","",SUMIFS($E$4:E1919,$B$4:B1919,$B1919)/SUMIFS($E$4:$E$1048576,$B$4:$B$1048576,$B1919))</f>
        <v/>
      </c>
      <c r="G1919" s="2" t="str">
        <f>IF($C1919="","",VLOOKUP($F1919,Tabla5[],2,1))</f>
        <v/>
      </c>
    </row>
    <row r="1920" spans="6:7" x14ac:dyDescent="0.2">
      <c r="F1920" s="28" t="str">
        <f>IF($B1920="","",SUMIFS($E$4:E1920,$B$4:B1920,$B1920)/SUMIFS($E$4:$E$1048576,$B$4:$B$1048576,$B1920))</f>
        <v/>
      </c>
      <c r="G1920" s="2" t="str">
        <f>IF($C1920="","",VLOOKUP($F1920,Tabla5[],2,1))</f>
        <v/>
      </c>
    </row>
    <row r="1921" spans="6:7" x14ac:dyDescent="0.2">
      <c r="F1921" s="28" t="str">
        <f>IF($B1921="","",SUMIFS($E$4:E1921,$B$4:B1921,$B1921)/SUMIFS($E$4:$E$1048576,$B$4:$B$1048576,$B1921))</f>
        <v/>
      </c>
      <c r="G1921" s="2" t="str">
        <f>IF($C1921="","",VLOOKUP($F1921,Tabla5[],2,1))</f>
        <v/>
      </c>
    </row>
    <row r="1922" spans="6:7" x14ac:dyDescent="0.2">
      <c r="F1922" s="28" t="str">
        <f>IF($B1922="","",SUMIFS($E$4:E1922,$B$4:B1922,$B1922)/SUMIFS($E$4:$E$1048576,$B$4:$B$1048576,$B1922))</f>
        <v/>
      </c>
      <c r="G1922" s="2" t="str">
        <f>IF($C1922="","",VLOOKUP($F1922,Tabla5[],2,1))</f>
        <v/>
      </c>
    </row>
    <row r="1923" spans="6:7" x14ac:dyDescent="0.2">
      <c r="F1923" s="28" t="str">
        <f>IF($B1923="","",SUMIFS($E$4:E1923,$B$4:B1923,$B1923)/SUMIFS($E$4:$E$1048576,$B$4:$B$1048576,$B1923))</f>
        <v/>
      </c>
      <c r="G1923" s="2" t="str">
        <f>IF($C1923="","",VLOOKUP($F1923,Tabla5[],2,1))</f>
        <v/>
      </c>
    </row>
    <row r="1924" spans="6:7" x14ac:dyDescent="0.2">
      <c r="F1924" s="28" t="str">
        <f>IF($B1924="","",SUMIFS($E$4:E1924,$B$4:B1924,$B1924)/SUMIFS($E$4:$E$1048576,$B$4:$B$1048576,$B1924))</f>
        <v/>
      </c>
      <c r="G1924" s="2" t="str">
        <f>IF($C1924="","",VLOOKUP($F1924,Tabla5[],2,1))</f>
        <v/>
      </c>
    </row>
    <row r="1925" spans="6:7" x14ac:dyDescent="0.2">
      <c r="F1925" s="28" t="str">
        <f>IF($B1925="","",SUMIFS($E$4:E1925,$B$4:B1925,$B1925)/SUMIFS($E$4:$E$1048576,$B$4:$B$1048576,$B1925))</f>
        <v/>
      </c>
      <c r="G1925" s="2" t="str">
        <f>IF($C1925="","",VLOOKUP($F1925,Tabla5[],2,1))</f>
        <v/>
      </c>
    </row>
    <row r="1926" spans="6:7" x14ac:dyDescent="0.2">
      <c r="F1926" s="28" t="str">
        <f>IF($B1926="","",SUMIFS($E$4:E1926,$B$4:B1926,$B1926)/SUMIFS($E$4:$E$1048576,$B$4:$B$1048576,$B1926))</f>
        <v/>
      </c>
      <c r="G1926" s="2" t="str">
        <f>IF($C1926="","",VLOOKUP($F1926,Tabla5[],2,1))</f>
        <v/>
      </c>
    </row>
    <row r="1927" spans="6:7" x14ac:dyDescent="0.2">
      <c r="F1927" s="28" t="str">
        <f>IF($B1927="","",SUMIFS($E$4:E1927,$B$4:B1927,$B1927)/SUMIFS($E$4:$E$1048576,$B$4:$B$1048576,$B1927))</f>
        <v/>
      </c>
      <c r="G1927" s="2" t="str">
        <f>IF($C1927="","",VLOOKUP($F1927,Tabla5[],2,1))</f>
        <v/>
      </c>
    </row>
    <row r="1928" spans="6:7" x14ac:dyDescent="0.2">
      <c r="F1928" s="28" t="str">
        <f>IF($B1928="","",SUMIFS($E$4:E1928,$B$4:B1928,$B1928)/SUMIFS($E$4:$E$1048576,$B$4:$B$1048576,$B1928))</f>
        <v/>
      </c>
      <c r="G1928" s="2" t="str">
        <f>IF($C1928="","",VLOOKUP($F1928,Tabla5[],2,1))</f>
        <v/>
      </c>
    </row>
    <row r="1929" spans="6:7" x14ac:dyDescent="0.2">
      <c r="F1929" s="28" t="str">
        <f>IF($B1929="","",SUMIFS($E$4:E1929,$B$4:B1929,$B1929)/SUMIFS($E$4:$E$1048576,$B$4:$B$1048576,$B1929))</f>
        <v/>
      </c>
      <c r="G1929" s="2" t="str">
        <f>IF($C1929="","",VLOOKUP($F1929,Tabla5[],2,1))</f>
        <v/>
      </c>
    </row>
    <row r="1930" spans="6:7" x14ac:dyDescent="0.2">
      <c r="F1930" s="28" t="str">
        <f>IF($B1930="","",SUMIFS($E$4:E1930,$B$4:B1930,$B1930)/SUMIFS($E$4:$E$1048576,$B$4:$B$1048576,$B1930))</f>
        <v/>
      </c>
      <c r="G1930" s="2" t="str">
        <f>IF($C1930="","",VLOOKUP($F1930,Tabla5[],2,1))</f>
        <v/>
      </c>
    </row>
    <row r="1931" spans="6:7" x14ac:dyDescent="0.2">
      <c r="F1931" s="28" t="str">
        <f>IF($B1931="","",SUMIFS($E$4:E1931,$B$4:B1931,$B1931)/SUMIFS($E$4:$E$1048576,$B$4:$B$1048576,$B1931))</f>
        <v/>
      </c>
      <c r="G1931" s="2" t="str">
        <f>IF($C1931="","",VLOOKUP($F1931,Tabla5[],2,1))</f>
        <v/>
      </c>
    </row>
    <row r="1932" spans="6:7" x14ac:dyDescent="0.2">
      <c r="F1932" s="28" t="str">
        <f>IF($B1932="","",SUMIFS($E$4:E1932,$B$4:B1932,$B1932)/SUMIFS($E$4:$E$1048576,$B$4:$B$1048576,$B1932))</f>
        <v/>
      </c>
      <c r="G1932" s="2" t="str">
        <f>IF($C1932="","",VLOOKUP($F1932,Tabla5[],2,1))</f>
        <v/>
      </c>
    </row>
    <row r="1933" spans="6:7" x14ac:dyDescent="0.2">
      <c r="F1933" s="28" t="str">
        <f>IF($B1933="","",SUMIFS($E$4:E1933,$B$4:B1933,$B1933)/SUMIFS($E$4:$E$1048576,$B$4:$B$1048576,$B1933))</f>
        <v/>
      </c>
      <c r="G1933" s="2" t="str">
        <f>IF($C1933="","",VLOOKUP($F1933,Tabla5[],2,1))</f>
        <v/>
      </c>
    </row>
    <row r="1934" spans="6:7" x14ac:dyDescent="0.2">
      <c r="F1934" s="28" t="str">
        <f>IF($B1934="","",SUMIFS($E$4:E1934,$B$4:B1934,$B1934)/SUMIFS($E$4:$E$1048576,$B$4:$B$1048576,$B1934))</f>
        <v/>
      </c>
      <c r="G1934" s="2" t="str">
        <f>IF($C1934="","",VLOOKUP($F1934,Tabla5[],2,1))</f>
        <v/>
      </c>
    </row>
    <row r="1935" spans="6:7" x14ac:dyDescent="0.2">
      <c r="F1935" s="28" t="str">
        <f>IF($B1935="","",SUMIFS($E$4:E1935,$B$4:B1935,$B1935)/SUMIFS($E$4:$E$1048576,$B$4:$B$1048576,$B1935))</f>
        <v/>
      </c>
      <c r="G1935" s="2" t="str">
        <f>IF($C1935="","",VLOOKUP($F1935,Tabla5[],2,1))</f>
        <v/>
      </c>
    </row>
    <row r="1936" spans="6:7" x14ac:dyDescent="0.2">
      <c r="F1936" s="28" t="str">
        <f>IF($B1936="","",SUMIFS($E$4:E1936,$B$4:B1936,$B1936)/SUMIFS($E$4:$E$1048576,$B$4:$B$1048576,$B1936))</f>
        <v/>
      </c>
      <c r="G1936" s="2" t="str">
        <f>IF($C1936="","",VLOOKUP($F1936,Tabla5[],2,1))</f>
        <v/>
      </c>
    </row>
    <row r="1937" spans="6:7" x14ac:dyDescent="0.2">
      <c r="F1937" s="28" t="str">
        <f>IF($B1937="","",SUMIFS($E$4:E1937,$B$4:B1937,$B1937)/SUMIFS($E$4:$E$1048576,$B$4:$B$1048576,$B1937))</f>
        <v/>
      </c>
      <c r="G1937" s="2" t="str">
        <f>IF($C1937="","",VLOOKUP($F1937,Tabla5[],2,1))</f>
        <v/>
      </c>
    </row>
    <row r="1938" spans="6:7" x14ac:dyDescent="0.2">
      <c r="F1938" s="28" t="str">
        <f>IF($B1938="","",SUMIFS($E$4:E1938,$B$4:B1938,$B1938)/SUMIFS($E$4:$E$1048576,$B$4:$B$1048576,$B1938))</f>
        <v/>
      </c>
      <c r="G1938" s="2" t="str">
        <f>IF($C1938="","",VLOOKUP($F1938,Tabla5[],2,1))</f>
        <v/>
      </c>
    </row>
    <row r="1939" spans="6:7" x14ac:dyDescent="0.2">
      <c r="F1939" s="28" t="str">
        <f>IF($B1939="","",SUMIFS($E$4:E1939,$B$4:B1939,$B1939)/SUMIFS($E$4:$E$1048576,$B$4:$B$1048576,$B1939))</f>
        <v/>
      </c>
      <c r="G1939" s="2" t="str">
        <f>IF($C1939="","",VLOOKUP($F1939,Tabla5[],2,1))</f>
        <v/>
      </c>
    </row>
    <row r="1940" spans="6:7" x14ac:dyDescent="0.2">
      <c r="F1940" s="28" t="str">
        <f>IF($B1940="","",SUMIFS($E$4:E1940,$B$4:B1940,$B1940)/SUMIFS($E$4:$E$1048576,$B$4:$B$1048576,$B1940))</f>
        <v/>
      </c>
      <c r="G1940" s="2" t="str">
        <f>IF($C1940="","",VLOOKUP($F1940,Tabla5[],2,1))</f>
        <v/>
      </c>
    </row>
    <row r="1941" spans="6:7" x14ac:dyDescent="0.2">
      <c r="F1941" s="28" t="str">
        <f>IF($B1941="","",SUMIFS($E$4:E1941,$B$4:B1941,$B1941)/SUMIFS($E$4:$E$1048576,$B$4:$B$1048576,$B1941))</f>
        <v/>
      </c>
      <c r="G1941" s="2" t="str">
        <f>IF($C1941="","",VLOOKUP($F1941,Tabla5[],2,1))</f>
        <v/>
      </c>
    </row>
    <row r="1942" spans="6:7" x14ac:dyDescent="0.2">
      <c r="F1942" s="28" t="str">
        <f>IF($B1942="","",SUMIFS($E$4:E1942,$B$4:B1942,$B1942)/SUMIFS($E$4:$E$1048576,$B$4:$B$1048576,$B1942))</f>
        <v/>
      </c>
      <c r="G1942" s="2" t="str">
        <f>IF($C1942="","",VLOOKUP($F1942,Tabla5[],2,1))</f>
        <v/>
      </c>
    </row>
    <row r="1943" spans="6:7" x14ac:dyDescent="0.2">
      <c r="F1943" s="28" t="str">
        <f>IF($B1943="","",SUMIFS($E$4:E1943,$B$4:B1943,$B1943)/SUMIFS($E$4:$E$1048576,$B$4:$B$1048576,$B1943))</f>
        <v/>
      </c>
      <c r="G1943" s="2" t="str">
        <f>IF($C1943="","",VLOOKUP($F1943,Tabla5[],2,1))</f>
        <v/>
      </c>
    </row>
    <row r="1944" spans="6:7" x14ac:dyDescent="0.2">
      <c r="F1944" s="28" t="str">
        <f>IF($B1944="","",SUMIFS($E$4:E1944,$B$4:B1944,$B1944)/SUMIFS($E$4:$E$1048576,$B$4:$B$1048576,$B1944))</f>
        <v/>
      </c>
      <c r="G1944" s="2" t="str">
        <f>IF($C1944="","",VLOOKUP($F1944,Tabla5[],2,1))</f>
        <v/>
      </c>
    </row>
    <row r="1945" spans="6:7" x14ac:dyDescent="0.2">
      <c r="F1945" s="28" t="str">
        <f>IF($B1945="","",SUMIFS($E$4:E1945,$B$4:B1945,$B1945)/SUMIFS($E$4:$E$1048576,$B$4:$B$1048576,$B1945))</f>
        <v/>
      </c>
      <c r="G1945" s="2" t="str">
        <f>IF($C1945="","",VLOOKUP($F1945,Tabla5[],2,1))</f>
        <v/>
      </c>
    </row>
    <row r="1946" spans="6:7" x14ac:dyDescent="0.2">
      <c r="F1946" s="28" t="str">
        <f>IF($B1946="","",SUMIFS($E$4:E1946,$B$4:B1946,$B1946)/SUMIFS($E$4:$E$1048576,$B$4:$B$1048576,$B1946))</f>
        <v/>
      </c>
      <c r="G1946" s="2" t="str">
        <f>IF($C1946="","",VLOOKUP($F1946,Tabla5[],2,1))</f>
        <v/>
      </c>
    </row>
    <row r="1947" spans="6:7" x14ac:dyDescent="0.2">
      <c r="F1947" s="28" t="str">
        <f>IF($B1947="","",SUMIFS($E$4:E1947,$B$4:B1947,$B1947)/SUMIFS($E$4:$E$1048576,$B$4:$B$1048576,$B1947))</f>
        <v/>
      </c>
      <c r="G1947" s="2" t="str">
        <f>IF($C1947="","",VLOOKUP($F1947,Tabla5[],2,1))</f>
        <v/>
      </c>
    </row>
    <row r="1948" spans="6:7" x14ac:dyDescent="0.2">
      <c r="F1948" s="28" t="str">
        <f>IF($B1948="","",SUMIFS($E$4:E1948,$B$4:B1948,$B1948)/SUMIFS($E$4:$E$1048576,$B$4:$B$1048576,$B1948))</f>
        <v/>
      </c>
      <c r="G1948" s="2" t="str">
        <f>IF($C1948="","",VLOOKUP($F1948,Tabla5[],2,1))</f>
        <v/>
      </c>
    </row>
    <row r="1949" spans="6:7" x14ac:dyDescent="0.2">
      <c r="F1949" s="28" t="str">
        <f>IF($B1949="","",SUMIFS($E$4:E1949,$B$4:B1949,$B1949)/SUMIFS($E$4:$E$1048576,$B$4:$B$1048576,$B1949))</f>
        <v/>
      </c>
      <c r="G1949" s="2" t="str">
        <f>IF($C1949="","",VLOOKUP($F1949,Tabla5[],2,1))</f>
        <v/>
      </c>
    </row>
    <row r="1950" spans="6:7" x14ac:dyDescent="0.2">
      <c r="F1950" s="28" t="str">
        <f>IF($B1950="","",SUMIFS($E$4:E1950,$B$4:B1950,$B1950)/SUMIFS($E$4:$E$1048576,$B$4:$B$1048576,$B1950))</f>
        <v/>
      </c>
      <c r="G1950" s="2" t="str">
        <f>IF($C1950="","",VLOOKUP($F1950,Tabla5[],2,1))</f>
        <v/>
      </c>
    </row>
    <row r="1951" spans="6:7" x14ac:dyDescent="0.2">
      <c r="F1951" s="28" t="str">
        <f>IF($B1951="","",SUMIFS($E$4:E1951,$B$4:B1951,$B1951)/SUMIFS($E$4:$E$1048576,$B$4:$B$1048576,$B1951))</f>
        <v/>
      </c>
      <c r="G1951" s="2" t="str">
        <f>IF($C1951="","",VLOOKUP($F1951,Tabla5[],2,1))</f>
        <v/>
      </c>
    </row>
    <row r="1952" spans="6:7" x14ac:dyDescent="0.2">
      <c r="F1952" s="28" t="str">
        <f>IF($B1952="","",SUMIFS($E$4:E1952,$B$4:B1952,$B1952)/SUMIFS($E$4:$E$1048576,$B$4:$B$1048576,$B1952))</f>
        <v/>
      </c>
      <c r="G1952" s="2" t="str">
        <f>IF($C1952="","",VLOOKUP($F1952,Tabla5[],2,1))</f>
        <v/>
      </c>
    </row>
    <row r="1953" spans="6:7" x14ac:dyDescent="0.2">
      <c r="F1953" s="28" t="str">
        <f>IF($B1953="","",SUMIFS($E$4:E1953,$B$4:B1953,$B1953)/SUMIFS($E$4:$E$1048576,$B$4:$B$1048576,$B1953))</f>
        <v/>
      </c>
      <c r="G1953" s="2" t="str">
        <f>IF($C1953="","",VLOOKUP($F1953,Tabla5[],2,1))</f>
        <v/>
      </c>
    </row>
    <row r="1954" spans="6:7" x14ac:dyDescent="0.2">
      <c r="F1954" s="28" t="str">
        <f>IF($B1954="","",SUMIFS($E$4:E1954,$B$4:B1954,$B1954)/SUMIFS($E$4:$E$1048576,$B$4:$B$1048576,$B1954))</f>
        <v/>
      </c>
      <c r="G1954" s="2" t="str">
        <f>IF($C1954="","",VLOOKUP($F1954,Tabla5[],2,1))</f>
        <v/>
      </c>
    </row>
    <row r="1955" spans="6:7" x14ac:dyDescent="0.2">
      <c r="F1955" s="28" t="str">
        <f>IF($B1955="","",SUMIFS($E$4:E1955,$B$4:B1955,$B1955)/SUMIFS($E$4:$E$1048576,$B$4:$B$1048576,$B1955))</f>
        <v/>
      </c>
      <c r="G1955" s="2" t="str">
        <f>IF($C1955="","",VLOOKUP($F1955,Tabla5[],2,1))</f>
        <v/>
      </c>
    </row>
    <row r="1956" spans="6:7" x14ac:dyDescent="0.2">
      <c r="F1956" s="28" t="str">
        <f>IF($B1956="","",SUMIFS($E$4:E1956,$B$4:B1956,$B1956)/SUMIFS($E$4:$E$1048576,$B$4:$B$1048576,$B1956))</f>
        <v/>
      </c>
      <c r="G1956" s="2" t="str">
        <f>IF($C1956="","",VLOOKUP($F1956,Tabla5[],2,1))</f>
        <v/>
      </c>
    </row>
    <row r="1957" spans="6:7" x14ac:dyDescent="0.2">
      <c r="F1957" s="28" t="str">
        <f>IF($B1957="","",SUMIFS($E$4:E1957,$B$4:B1957,$B1957)/SUMIFS($E$4:$E$1048576,$B$4:$B$1048576,$B1957))</f>
        <v/>
      </c>
      <c r="G1957" s="2" t="str">
        <f>IF($C1957="","",VLOOKUP($F1957,Tabla5[],2,1))</f>
        <v/>
      </c>
    </row>
    <row r="1958" spans="6:7" x14ac:dyDescent="0.2">
      <c r="F1958" s="28" t="str">
        <f>IF($B1958="","",SUMIFS($E$4:E1958,$B$4:B1958,$B1958)/SUMIFS($E$4:$E$1048576,$B$4:$B$1048576,$B1958))</f>
        <v/>
      </c>
      <c r="G1958" s="2" t="str">
        <f>IF($C1958="","",VLOOKUP($F1958,Tabla5[],2,1))</f>
        <v/>
      </c>
    </row>
    <row r="1959" spans="6:7" x14ac:dyDescent="0.2">
      <c r="F1959" s="28" t="str">
        <f>IF($B1959="","",SUMIFS($E$4:E1959,$B$4:B1959,$B1959)/SUMIFS($E$4:$E$1048576,$B$4:$B$1048576,$B1959))</f>
        <v/>
      </c>
      <c r="G1959" s="2" t="str">
        <f>IF($C1959="","",VLOOKUP($F1959,Tabla5[],2,1))</f>
        <v/>
      </c>
    </row>
    <row r="1960" spans="6:7" x14ac:dyDescent="0.2">
      <c r="F1960" s="28" t="str">
        <f>IF($B1960="","",SUMIFS($E$4:E1960,$B$4:B1960,$B1960)/SUMIFS($E$4:$E$1048576,$B$4:$B$1048576,$B1960))</f>
        <v/>
      </c>
      <c r="G1960" s="2" t="str">
        <f>IF($C1960="","",VLOOKUP($F1960,Tabla5[],2,1))</f>
        <v/>
      </c>
    </row>
    <row r="1961" spans="6:7" x14ac:dyDescent="0.2">
      <c r="F1961" s="28" t="str">
        <f>IF($B1961="","",SUMIFS($E$4:E1961,$B$4:B1961,$B1961)/SUMIFS($E$4:$E$1048576,$B$4:$B$1048576,$B1961))</f>
        <v/>
      </c>
      <c r="G1961" s="2" t="str">
        <f>IF($C1961="","",VLOOKUP($F1961,Tabla5[],2,1))</f>
        <v/>
      </c>
    </row>
    <row r="1962" spans="6:7" x14ac:dyDescent="0.2">
      <c r="F1962" s="28" t="str">
        <f>IF($B1962="","",SUMIFS($E$4:E1962,$B$4:B1962,$B1962)/SUMIFS($E$4:$E$1048576,$B$4:$B$1048576,$B1962))</f>
        <v/>
      </c>
      <c r="G1962" s="2" t="str">
        <f>IF($C1962="","",VLOOKUP($F1962,Tabla5[],2,1))</f>
        <v/>
      </c>
    </row>
    <row r="1963" spans="6:7" x14ac:dyDescent="0.2">
      <c r="F1963" s="28" t="str">
        <f>IF($B1963="","",SUMIFS($E$4:E1963,$B$4:B1963,$B1963)/SUMIFS($E$4:$E$1048576,$B$4:$B$1048576,$B1963))</f>
        <v/>
      </c>
      <c r="G1963" s="2" t="str">
        <f>IF($C1963="","",VLOOKUP($F1963,Tabla5[],2,1))</f>
        <v/>
      </c>
    </row>
    <row r="1964" spans="6:7" x14ac:dyDescent="0.2">
      <c r="F1964" s="28" t="str">
        <f>IF($B1964="","",SUMIFS($E$4:E1964,$B$4:B1964,$B1964)/SUMIFS($E$4:$E$1048576,$B$4:$B$1048576,$B1964))</f>
        <v/>
      </c>
      <c r="G1964" s="2" t="str">
        <f>IF($C1964="","",VLOOKUP($F1964,Tabla5[],2,1))</f>
        <v/>
      </c>
    </row>
    <row r="1965" spans="6:7" x14ac:dyDescent="0.2">
      <c r="F1965" s="28" t="str">
        <f>IF($B1965="","",SUMIFS($E$4:E1965,$B$4:B1965,$B1965)/SUMIFS($E$4:$E$1048576,$B$4:$B$1048576,$B1965))</f>
        <v/>
      </c>
      <c r="G1965" s="2" t="str">
        <f>IF($C1965="","",VLOOKUP($F1965,Tabla5[],2,1))</f>
        <v/>
      </c>
    </row>
    <row r="1966" spans="6:7" x14ac:dyDescent="0.2">
      <c r="F1966" s="28" t="str">
        <f>IF($B1966="","",SUMIFS($E$4:E1966,$B$4:B1966,$B1966)/SUMIFS($E$4:$E$1048576,$B$4:$B$1048576,$B1966))</f>
        <v/>
      </c>
      <c r="G1966" s="2" t="str">
        <f>IF($C1966="","",VLOOKUP($F1966,Tabla5[],2,1))</f>
        <v/>
      </c>
    </row>
    <row r="1967" spans="6:7" x14ac:dyDescent="0.2">
      <c r="F1967" s="28" t="str">
        <f>IF($B1967="","",SUMIFS($E$4:E1967,$B$4:B1967,$B1967)/SUMIFS($E$4:$E$1048576,$B$4:$B$1048576,$B1967))</f>
        <v/>
      </c>
      <c r="G1967" s="2" t="str">
        <f>IF($C1967="","",VLOOKUP($F1967,Tabla5[],2,1))</f>
        <v/>
      </c>
    </row>
    <row r="1968" spans="6:7" x14ac:dyDescent="0.2">
      <c r="F1968" s="28" t="str">
        <f>IF($B1968="","",SUMIFS($E$4:E1968,$B$4:B1968,$B1968)/SUMIFS($E$4:$E$1048576,$B$4:$B$1048576,$B1968))</f>
        <v/>
      </c>
      <c r="G1968" s="2" t="str">
        <f>IF($C1968="","",VLOOKUP($F1968,Tabla5[],2,1))</f>
        <v/>
      </c>
    </row>
    <row r="1969" spans="6:7" x14ac:dyDescent="0.2">
      <c r="F1969" s="28" t="str">
        <f>IF($B1969="","",SUMIFS($E$4:E1969,$B$4:B1969,$B1969)/SUMIFS($E$4:$E$1048576,$B$4:$B$1048576,$B1969))</f>
        <v/>
      </c>
      <c r="G1969" s="2" t="str">
        <f>IF($C1969="","",VLOOKUP($F1969,Tabla5[],2,1))</f>
        <v/>
      </c>
    </row>
    <row r="1970" spans="6:7" x14ac:dyDescent="0.2">
      <c r="F1970" s="28" t="str">
        <f>IF($B1970="","",SUMIFS($E$4:E1970,$B$4:B1970,$B1970)/SUMIFS($E$4:$E$1048576,$B$4:$B$1048576,$B1970))</f>
        <v/>
      </c>
      <c r="G1970" s="2" t="str">
        <f>IF($C1970="","",VLOOKUP($F1970,Tabla5[],2,1))</f>
        <v/>
      </c>
    </row>
    <row r="1971" spans="6:7" x14ac:dyDescent="0.2">
      <c r="F1971" s="28" t="str">
        <f>IF($B1971="","",SUMIFS($E$4:E1971,$B$4:B1971,$B1971)/SUMIFS($E$4:$E$1048576,$B$4:$B$1048576,$B1971))</f>
        <v/>
      </c>
      <c r="G1971" s="2" t="str">
        <f>IF($C1971="","",VLOOKUP($F1971,Tabla5[],2,1))</f>
        <v/>
      </c>
    </row>
    <row r="1972" spans="6:7" x14ac:dyDescent="0.2">
      <c r="F1972" s="28" t="str">
        <f>IF($B1972="","",SUMIFS($E$4:E1972,$B$4:B1972,$B1972)/SUMIFS($E$4:$E$1048576,$B$4:$B$1048576,$B1972))</f>
        <v/>
      </c>
      <c r="G1972" s="2" t="str">
        <f>IF($C1972="","",VLOOKUP($F1972,Tabla5[],2,1))</f>
        <v/>
      </c>
    </row>
    <row r="1973" spans="6:7" x14ac:dyDescent="0.2">
      <c r="F1973" s="28" t="str">
        <f>IF($B1973="","",SUMIFS($E$4:E1973,$B$4:B1973,$B1973)/SUMIFS($E$4:$E$1048576,$B$4:$B$1048576,$B1973))</f>
        <v/>
      </c>
      <c r="G1973" s="2" t="str">
        <f>IF($C1973="","",VLOOKUP($F1973,Tabla5[],2,1))</f>
        <v/>
      </c>
    </row>
    <row r="1974" spans="6:7" x14ac:dyDescent="0.2">
      <c r="F1974" s="28" t="str">
        <f>IF($B1974="","",SUMIFS($E$4:E1974,$B$4:B1974,$B1974)/SUMIFS($E$4:$E$1048576,$B$4:$B$1048576,$B1974))</f>
        <v/>
      </c>
      <c r="G1974" s="2" t="str">
        <f>IF($C1974="","",VLOOKUP($F1974,Tabla5[],2,1))</f>
        <v/>
      </c>
    </row>
    <row r="1975" spans="6:7" x14ac:dyDescent="0.2">
      <c r="F1975" s="28" t="str">
        <f>IF($B1975="","",SUMIFS($E$4:E1975,$B$4:B1975,$B1975)/SUMIFS($E$4:$E$1048576,$B$4:$B$1048576,$B1975))</f>
        <v/>
      </c>
      <c r="G1975" s="2" t="str">
        <f>IF($C1975="","",VLOOKUP($F1975,Tabla5[],2,1))</f>
        <v/>
      </c>
    </row>
    <row r="1976" spans="6:7" x14ac:dyDescent="0.2">
      <c r="F1976" s="28" t="str">
        <f>IF($B1976="","",SUMIFS($E$4:E1976,$B$4:B1976,$B1976)/SUMIFS($E$4:$E$1048576,$B$4:$B$1048576,$B1976))</f>
        <v/>
      </c>
      <c r="G1976" s="2" t="str">
        <f>IF($C1976="","",VLOOKUP($F1976,Tabla5[],2,1))</f>
        <v/>
      </c>
    </row>
    <row r="1977" spans="6:7" x14ac:dyDescent="0.2">
      <c r="F1977" s="28" t="str">
        <f>IF($B1977="","",SUMIFS($E$4:E1977,$B$4:B1977,$B1977)/SUMIFS($E$4:$E$1048576,$B$4:$B$1048576,$B1977))</f>
        <v/>
      </c>
      <c r="G1977" s="2" t="str">
        <f>IF($C1977="","",VLOOKUP($F1977,Tabla5[],2,1))</f>
        <v/>
      </c>
    </row>
    <row r="1978" spans="6:7" x14ac:dyDescent="0.2">
      <c r="F1978" s="28" t="str">
        <f>IF($B1978="","",SUMIFS($E$4:E1978,$B$4:B1978,$B1978)/SUMIFS($E$4:$E$1048576,$B$4:$B$1048576,$B1978))</f>
        <v/>
      </c>
      <c r="G1978" s="2" t="str">
        <f>IF($C1978="","",VLOOKUP($F1978,Tabla5[],2,1))</f>
        <v/>
      </c>
    </row>
    <row r="1979" spans="6:7" x14ac:dyDescent="0.2">
      <c r="F1979" s="28" t="str">
        <f>IF($B1979="","",SUMIFS($E$4:E1979,$B$4:B1979,$B1979)/SUMIFS($E$4:$E$1048576,$B$4:$B$1048576,$B1979))</f>
        <v/>
      </c>
      <c r="G1979" s="2" t="str">
        <f>IF($C1979="","",VLOOKUP($F1979,Tabla5[],2,1))</f>
        <v/>
      </c>
    </row>
    <row r="1980" spans="6:7" x14ac:dyDescent="0.2">
      <c r="F1980" s="28" t="str">
        <f>IF($B1980="","",SUMIFS($E$4:E1980,$B$4:B1980,$B1980)/SUMIFS($E$4:$E$1048576,$B$4:$B$1048576,$B1980))</f>
        <v/>
      </c>
      <c r="G1980" s="2" t="str">
        <f>IF($C1980="","",VLOOKUP($F1980,Tabla5[],2,1))</f>
        <v/>
      </c>
    </row>
    <row r="1981" spans="6:7" x14ac:dyDescent="0.2">
      <c r="F1981" s="28" t="str">
        <f>IF($B1981="","",SUMIFS($E$4:E1981,$B$4:B1981,$B1981)/SUMIFS($E$4:$E$1048576,$B$4:$B$1048576,$B1981))</f>
        <v/>
      </c>
      <c r="G1981" s="2" t="str">
        <f>IF($C1981="","",VLOOKUP($F1981,Tabla5[],2,1))</f>
        <v/>
      </c>
    </row>
    <row r="1982" spans="6:7" x14ac:dyDescent="0.2">
      <c r="F1982" s="28" t="str">
        <f>IF($B1982="","",SUMIFS($E$4:E1982,$B$4:B1982,$B1982)/SUMIFS($E$4:$E$1048576,$B$4:$B$1048576,$B1982))</f>
        <v/>
      </c>
      <c r="G1982" s="2" t="str">
        <f>IF($C1982="","",VLOOKUP($F1982,Tabla5[],2,1))</f>
        <v/>
      </c>
    </row>
    <row r="1983" spans="6:7" x14ac:dyDescent="0.2">
      <c r="F1983" s="28" t="str">
        <f>IF($B1983="","",SUMIFS($E$4:E1983,$B$4:B1983,$B1983)/SUMIFS($E$4:$E$1048576,$B$4:$B$1048576,$B1983))</f>
        <v/>
      </c>
      <c r="G1983" s="2" t="str">
        <f>IF($C1983="","",VLOOKUP($F1983,Tabla5[],2,1))</f>
        <v/>
      </c>
    </row>
    <row r="1984" spans="6:7" x14ac:dyDescent="0.2">
      <c r="F1984" s="28" t="str">
        <f>IF($B1984="","",SUMIFS($E$4:E1984,$B$4:B1984,$B1984)/SUMIFS($E$4:$E$1048576,$B$4:$B$1048576,$B1984))</f>
        <v/>
      </c>
      <c r="G1984" s="2" t="str">
        <f>IF($C1984="","",VLOOKUP($F1984,Tabla5[],2,1))</f>
        <v/>
      </c>
    </row>
    <row r="1985" spans="6:7" x14ac:dyDescent="0.2">
      <c r="F1985" s="28" t="str">
        <f>IF($B1985="","",SUMIFS($E$4:E1985,$B$4:B1985,$B1985)/SUMIFS($E$4:$E$1048576,$B$4:$B$1048576,$B1985))</f>
        <v/>
      </c>
      <c r="G1985" s="2" t="str">
        <f>IF($C1985="","",VLOOKUP($F1985,Tabla5[],2,1))</f>
        <v/>
      </c>
    </row>
    <row r="1986" spans="6:7" x14ac:dyDescent="0.2">
      <c r="F1986" s="28" t="str">
        <f>IF($B1986="","",SUMIFS($E$4:E1986,$B$4:B1986,$B1986)/SUMIFS($E$4:$E$1048576,$B$4:$B$1048576,$B1986))</f>
        <v/>
      </c>
      <c r="G1986" s="2" t="str">
        <f>IF($C1986="","",VLOOKUP($F1986,Tabla5[],2,1))</f>
        <v/>
      </c>
    </row>
    <row r="1987" spans="6:7" x14ac:dyDescent="0.2">
      <c r="F1987" s="28" t="str">
        <f>IF($B1987="","",SUMIFS($E$4:E1987,$B$4:B1987,$B1987)/SUMIFS($E$4:$E$1048576,$B$4:$B$1048576,$B1987))</f>
        <v/>
      </c>
      <c r="G1987" s="2" t="str">
        <f>IF($C1987="","",VLOOKUP($F1987,Tabla5[],2,1))</f>
        <v/>
      </c>
    </row>
    <row r="1988" spans="6:7" x14ac:dyDescent="0.2">
      <c r="F1988" s="28" t="str">
        <f>IF($B1988="","",SUMIFS($E$4:E1988,$B$4:B1988,$B1988)/SUMIFS($E$4:$E$1048576,$B$4:$B$1048576,$B1988))</f>
        <v/>
      </c>
      <c r="G1988" s="2" t="str">
        <f>IF($C1988="","",VLOOKUP($F1988,Tabla5[],2,1))</f>
        <v/>
      </c>
    </row>
    <row r="1989" spans="6:7" x14ac:dyDescent="0.2">
      <c r="F1989" s="28" t="str">
        <f>IF($B1989="","",SUMIFS($E$4:E1989,$B$4:B1989,$B1989)/SUMIFS($E$4:$E$1048576,$B$4:$B$1048576,$B1989))</f>
        <v/>
      </c>
      <c r="G1989" s="2" t="str">
        <f>IF($C1989="","",VLOOKUP($F1989,Tabla5[],2,1))</f>
        <v/>
      </c>
    </row>
    <row r="1990" spans="6:7" x14ac:dyDescent="0.2">
      <c r="F1990" s="28" t="str">
        <f>IF($B1990="","",SUMIFS($E$4:E1990,$B$4:B1990,$B1990)/SUMIFS($E$4:$E$1048576,$B$4:$B$1048576,$B1990))</f>
        <v/>
      </c>
      <c r="G1990" s="2" t="str">
        <f>IF($C1990="","",VLOOKUP($F1990,Tabla5[],2,1))</f>
        <v/>
      </c>
    </row>
    <row r="1991" spans="6:7" x14ac:dyDescent="0.2">
      <c r="F1991" s="28" t="str">
        <f>IF($B1991="","",SUMIFS($E$4:E1991,$B$4:B1991,$B1991)/SUMIFS($E$4:$E$1048576,$B$4:$B$1048576,$B1991))</f>
        <v/>
      </c>
      <c r="G1991" s="2" t="str">
        <f>IF($C1991="","",VLOOKUP($F1991,Tabla5[],2,1))</f>
        <v/>
      </c>
    </row>
    <row r="1992" spans="6:7" x14ac:dyDescent="0.2">
      <c r="F1992" s="28" t="str">
        <f>IF($B1992="","",SUMIFS($E$4:E1992,$B$4:B1992,$B1992)/SUMIFS($E$4:$E$1048576,$B$4:$B$1048576,$B1992))</f>
        <v/>
      </c>
      <c r="G1992" s="2" t="str">
        <f>IF($C1992="","",VLOOKUP($F1992,Tabla5[],2,1))</f>
        <v/>
      </c>
    </row>
    <row r="1993" spans="6:7" x14ac:dyDescent="0.2">
      <c r="F1993" s="28" t="str">
        <f>IF($B1993="","",SUMIFS($E$4:E1993,$B$4:B1993,$B1993)/SUMIFS($E$4:$E$1048576,$B$4:$B$1048576,$B1993))</f>
        <v/>
      </c>
      <c r="G1993" s="2" t="str">
        <f>IF($C1993="","",VLOOKUP($F1993,Tabla5[],2,1))</f>
        <v/>
      </c>
    </row>
    <row r="1994" spans="6:7" x14ac:dyDescent="0.2">
      <c r="F1994" s="28" t="str">
        <f>IF($B1994="","",SUMIFS($E$4:E1994,$B$4:B1994,$B1994)/SUMIFS($E$4:$E$1048576,$B$4:$B$1048576,$B1994))</f>
        <v/>
      </c>
      <c r="G1994" s="2" t="str">
        <f>IF($C1994="","",VLOOKUP($F1994,Tabla5[],2,1))</f>
        <v/>
      </c>
    </row>
    <row r="1995" spans="6:7" x14ac:dyDescent="0.2">
      <c r="F1995" s="28" t="str">
        <f>IF($B1995="","",SUMIFS($E$4:E1995,$B$4:B1995,$B1995)/SUMIFS($E$4:$E$1048576,$B$4:$B$1048576,$B1995))</f>
        <v/>
      </c>
      <c r="G1995" s="2" t="str">
        <f>IF($C1995="","",VLOOKUP($F1995,Tabla5[],2,1))</f>
        <v/>
      </c>
    </row>
    <row r="1996" spans="6:7" x14ac:dyDescent="0.2">
      <c r="F1996" s="28" t="str">
        <f>IF($B1996="","",SUMIFS($E$4:E1996,$B$4:B1996,$B1996)/SUMIFS($E$4:$E$1048576,$B$4:$B$1048576,$B1996))</f>
        <v/>
      </c>
      <c r="G1996" s="2" t="str">
        <f>IF($C1996="","",VLOOKUP($F1996,Tabla5[],2,1))</f>
        <v/>
      </c>
    </row>
    <row r="1997" spans="6:7" x14ac:dyDescent="0.2">
      <c r="F1997" s="28" t="str">
        <f>IF($B1997="","",SUMIFS($E$4:E1997,$B$4:B1997,$B1997)/SUMIFS($E$4:$E$1048576,$B$4:$B$1048576,$B1997))</f>
        <v/>
      </c>
      <c r="G1997" s="2" t="str">
        <f>IF($C1997="","",VLOOKUP($F1997,Tabla5[],2,1))</f>
        <v/>
      </c>
    </row>
    <row r="1998" spans="6:7" x14ac:dyDescent="0.2">
      <c r="F1998" s="28" t="str">
        <f>IF($B1998="","",SUMIFS($E$4:E1998,$B$4:B1998,$B1998)/SUMIFS($E$4:$E$1048576,$B$4:$B$1048576,$B1998))</f>
        <v/>
      </c>
      <c r="G1998" s="2" t="str">
        <f>IF($C1998="","",VLOOKUP($F1998,Tabla5[],2,1))</f>
        <v/>
      </c>
    </row>
    <row r="1999" spans="6:7" x14ac:dyDescent="0.2">
      <c r="F1999" s="28" t="str">
        <f>IF($B1999="","",SUMIFS($E$4:E1999,$B$4:B1999,$B1999)/SUMIFS($E$4:$E$1048576,$B$4:$B$1048576,$B1999))</f>
        <v/>
      </c>
      <c r="G1999" s="2" t="str">
        <f>IF($C1999="","",VLOOKUP($F1999,Tabla5[],2,1))</f>
        <v/>
      </c>
    </row>
    <row r="2000" spans="6:7" x14ac:dyDescent="0.2">
      <c r="F2000" s="28" t="str">
        <f>IF($B2000="","",SUMIFS($E$4:E2000,$B$4:B2000,$B2000)/SUMIFS($E$4:$E$1048576,$B$4:$B$1048576,$B2000))</f>
        <v/>
      </c>
      <c r="G2000" s="2" t="str">
        <f>IF($C2000="","",VLOOKUP($F2000,Tabla5[],2,1))</f>
        <v/>
      </c>
    </row>
    <row r="2001" spans="6:7" x14ac:dyDescent="0.2">
      <c r="F2001" s="28" t="str">
        <f>IF($B2001="","",SUMIFS($E$4:E2001,$B$4:B2001,$B2001)/SUMIFS($E$4:$E$1048576,$B$4:$B$1048576,$B2001))</f>
        <v/>
      </c>
      <c r="G2001" s="2" t="str">
        <f>IF($C2001="","",VLOOKUP($F2001,Tabla5[],2,1))</f>
        <v/>
      </c>
    </row>
    <row r="2002" spans="6:7" x14ac:dyDescent="0.2">
      <c r="F2002" s="28" t="str">
        <f>IF($B2002="","",SUMIFS($E$4:E2002,$B$4:B2002,$B2002)/SUMIFS($E$4:$E$1048576,$B$4:$B$1048576,$B2002))</f>
        <v/>
      </c>
      <c r="G2002" s="2" t="str">
        <f>IF($C2002="","",VLOOKUP($F2002,Tabla5[],2,1))</f>
        <v/>
      </c>
    </row>
    <row r="2003" spans="6:7" x14ac:dyDescent="0.2">
      <c r="F2003" s="28" t="str">
        <f>IF($B2003="","",SUMIFS($E$4:E2003,$B$4:B2003,$B2003)/SUMIFS($E$4:$E$1048576,$B$4:$B$1048576,$B2003))</f>
        <v/>
      </c>
      <c r="G2003" s="2" t="str">
        <f>IF($C2003="","",VLOOKUP($F2003,Tabla5[],2,1))</f>
        <v/>
      </c>
    </row>
    <row r="2004" spans="6:7" x14ac:dyDescent="0.2">
      <c r="F2004" s="28" t="str">
        <f>IF($B2004="","",SUMIFS($E$4:E2004,$B$4:B2004,$B2004)/SUMIFS($E$4:$E$1048576,$B$4:$B$1048576,$B2004))</f>
        <v/>
      </c>
      <c r="G2004" s="2" t="str">
        <f>IF($C2004="","",VLOOKUP($F2004,Tabla5[],2,1))</f>
        <v/>
      </c>
    </row>
    <row r="2005" spans="6:7" x14ac:dyDescent="0.2">
      <c r="F2005" s="28" t="str">
        <f>IF($B2005="","",SUMIFS($E$4:E2005,$B$4:B2005,$B2005)/SUMIFS($E$4:$E$1048576,$B$4:$B$1048576,$B2005))</f>
        <v/>
      </c>
      <c r="G2005" s="2" t="str">
        <f>IF($C2005="","",VLOOKUP($F2005,Tabla5[],2,1))</f>
        <v/>
      </c>
    </row>
    <row r="2006" spans="6:7" x14ac:dyDescent="0.2">
      <c r="F2006" s="28" t="str">
        <f>IF($B2006="","",SUMIFS($E$4:E2006,$B$4:B2006,$B2006)/SUMIFS($E$4:$E$1048576,$B$4:$B$1048576,$B2006))</f>
        <v/>
      </c>
      <c r="G2006" s="2" t="str">
        <f>IF($C2006="","",VLOOKUP($F2006,Tabla5[],2,1))</f>
        <v/>
      </c>
    </row>
    <row r="2007" spans="6:7" x14ac:dyDescent="0.2">
      <c r="F2007" s="28" t="str">
        <f>IF($B2007="","",SUMIFS($E$4:E2007,$B$4:B2007,$B2007)/SUMIFS($E$4:$E$1048576,$B$4:$B$1048576,$B2007))</f>
        <v/>
      </c>
      <c r="G2007" s="2" t="str">
        <f>IF($C2007="","",VLOOKUP($F2007,Tabla5[],2,1))</f>
        <v/>
      </c>
    </row>
    <row r="2008" spans="6:7" x14ac:dyDescent="0.2">
      <c r="F2008" s="28" t="str">
        <f>IF($B2008="","",SUMIFS($E$4:E2008,$B$4:B2008,$B2008)/SUMIFS($E$4:$E$1048576,$B$4:$B$1048576,$B2008))</f>
        <v/>
      </c>
      <c r="G2008" s="2" t="str">
        <f>IF($C2008="","",VLOOKUP($F2008,Tabla5[],2,1))</f>
        <v/>
      </c>
    </row>
    <row r="2009" spans="6:7" x14ac:dyDescent="0.2">
      <c r="F2009" s="28" t="str">
        <f>IF($B2009="","",SUMIFS($E$4:E2009,$B$4:B2009,$B2009)/SUMIFS($E$4:$E$1048576,$B$4:$B$1048576,$B2009))</f>
        <v/>
      </c>
      <c r="G2009" s="2" t="str">
        <f>IF($C2009="","",VLOOKUP($F2009,Tabla5[],2,1))</f>
        <v/>
      </c>
    </row>
    <row r="2010" spans="6:7" x14ac:dyDescent="0.2">
      <c r="F2010" s="28" t="str">
        <f>IF($B2010="","",SUMIFS($E$4:E2010,$B$4:B2010,$B2010)/SUMIFS($E$4:$E$1048576,$B$4:$B$1048576,$B2010))</f>
        <v/>
      </c>
      <c r="G2010" s="2" t="str">
        <f>IF($C2010="","",VLOOKUP($F2010,Tabla5[],2,1))</f>
        <v/>
      </c>
    </row>
    <row r="2011" spans="6:7" x14ac:dyDescent="0.2">
      <c r="F2011" s="28" t="str">
        <f>IF($B2011="","",SUMIFS($E$4:E2011,$B$4:B2011,$B2011)/SUMIFS($E$4:$E$1048576,$B$4:$B$1048576,$B2011))</f>
        <v/>
      </c>
      <c r="G2011" s="2" t="str">
        <f>IF($C2011="","",VLOOKUP($F2011,Tabla5[],2,1))</f>
        <v/>
      </c>
    </row>
    <row r="2012" spans="6:7" x14ac:dyDescent="0.2">
      <c r="F2012" s="28" t="str">
        <f>IF($B2012="","",SUMIFS($E$4:E2012,$B$4:B2012,$B2012)/SUMIFS($E$4:$E$1048576,$B$4:$B$1048576,$B2012))</f>
        <v/>
      </c>
      <c r="G2012" s="2" t="str">
        <f>IF($C2012="","",VLOOKUP($F2012,Tabla5[],2,1))</f>
        <v/>
      </c>
    </row>
    <row r="2013" spans="6:7" x14ac:dyDescent="0.2">
      <c r="F2013" s="28" t="str">
        <f>IF($B2013="","",SUMIFS($E$4:E2013,$B$4:B2013,$B2013)/SUMIFS($E$4:$E$1048576,$B$4:$B$1048576,$B2013))</f>
        <v/>
      </c>
      <c r="G2013" s="2" t="str">
        <f>IF($C2013="","",VLOOKUP($F2013,Tabla5[],2,1))</f>
        <v/>
      </c>
    </row>
    <row r="2014" spans="6:7" x14ac:dyDescent="0.2">
      <c r="F2014" s="28" t="str">
        <f>IF($B2014="","",SUMIFS($E$4:E2014,$B$4:B2014,$B2014)/SUMIFS($E$4:$E$1048576,$B$4:$B$1048576,$B2014))</f>
        <v/>
      </c>
      <c r="G2014" s="2" t="str">
        <f>IF($C2014="","",VLOOKUP($F2014,Tabla5[],2,1))</f>
        <v/>
      </c>
    </row>
    <row r="2015" spans="6:7" x14ac:dyDescent="0.2">
      <c r="F2015" s="28" t="str">
        <f>IF($B2015="","",SUMIFS($E$4:E2015,$B$4:B2015,$B2015)/SUMIFS($E$4:$E$1048576,$B$4:$B$1048576,$B2015))</f>
        <v/>
      </c>
      <c r="G2015" s="2" t="str">
        <f>IF($C2015="","",VLOOKUP($F2015,Tabla5[],2,1))</f>
        <v/>
      </c>
    </row>
    <row r="2016" spans="6:7" x14ac:dyDescent="0.2">
      <c r="F2016" s="28" t="str">
        <f>IF($B2016="","",SUMIFS($E$4:E2016,$B$4:B2016,$B2016)/SUMIFS($E$4:$E$1048576,$B$4:$B$1048576,$B2016))</f>
        <v/>
      </c>
      <c r="G2016" s="2" t="str">
        <f>IF($C2016="","",VLOOKUP($F2016,Tabla5[],2,1))</f>
        <v/>
      </c>
    </row>
    <row r="2017" spans="6:7" x14ac:dyDescent="0.2">
      <c r="F2017" s="28" t="str">
        <f>IF($B2017="","",SUMIFS($E$4:E2017,$B$4:B2017,$B2017)/SUMIFS($E$4:$E$1048576,$B$4:$B$1048576,$B2017))</f>
        <v/>
      </c>
      <c r="G2017" s="2" t="str">
        <f>IF($C2017="","",VLOOKUP($F2017,Tabla5[],2,1))</f>
        <v/>
      </c>
    </row>
    <row r="2018" spans="6:7" x14ac:dyDescent="0.2">
      <c r="F2018" s="28" t="str">
        <f>IF($B2018="","",SUMIFS($E$4:E2018,$B$4:B2018,$B2018)/SUMIFS($E$4:$E$1048576,$B$4:$B$1048576,$B2018))</f>
        <v/>
      </c>
      <c r="G2018" s="2" t="str">
        <f>IF($C2018="","",VLOOKUP($F2018,Tabla5[],2,1))</f>
        <v/>
      </c>
    </row>
    <row r="2019" spans="6:7" x14ac:dyDescent="0.2">
      <c r="F2019" s="28" t="str">
        <f>IF($B2019="","",SUMIFS($E$4:E2019,$B$4:B2019,$B2019)/SUMIFS($E$4:$E$1048576,$B$4:$B$1048576,$B2019))</f>
        <v/>
      </c>
      <c r="G2019" s="2" t="str">
        <f>IF($C2019="","",VLOOKUP($F2019,Tabla5[],2,1))</f>
        <v/>
      </c>
    </row>
    <row r="2020" spans="6:7" x14ac:dyDescent="0.2">
      <c r="F2020" s="28" t="str">
        <f>IF($B2020="","",SUMIFS($E$4:E2020,$B$4:B2020,$B2020)/SUMIFS($E$4:$E$1048576,$B$4:$B$1048576,$B2020))</f>
        <v/>
      </c>
      <c r="G2020" s="2" t="str">
        <f>IF($C2020="","",VLOOKUP($F2020,Tabla5[],2,1))</f>
        <v/>
      </c>
    </row>
    <row r="2021" spans="6:7" x14ac:dyDescent="0.2">
      <c r="F2021" s="28" t="str">
        <f>IF($B2021="","",SUMIFS($E$4:E2021,$B$4:B2021,$B2021)/SUMIFS($E$4:$E$1048576,$B$4:$B$1048576,$B2021))</f>
        <v/>
      </c>
      <c r="G2021" s="2" t="str">
        <f>IF($C2021="","",VLOOKUP($F2021,Tabla5[],2,1))</f>
        <v/>
      </c>
    </row>
    <row r="2022" spans="6:7" x14ac:dyDescent="0.2">
      <c r="F2022" s="28" t="str">
        <f>IF($B2022="","",SUMIFS($E$4:E2022,$B$4:B2022,$B2022)/SUMIFS($E$4:$E$1048576,$B$4:$B$1048576,$B2022))</f>
        <v/>
      </c>
      <c r="G2022" s="2" t="str">
        <f>IF($C2022="","",VLOOKUP($F2022,Tabla5[],2,1))</f>
        <v/>
      </c>
    </row>
    <row r="2023" spans="6:7" x14ac:dyDescent="0.2">
      <c r="F2023" s="28" t="str">
        <f>IF($B2023="","",SUMIFS($E$4:E2023,$B$4:B2023,$B2023)/SUMIFS($E$4:$E$1048576,$B$4:$B$1048576,$B2023))</f>
        <v/>
      </c>
      <c r="G2023" s="2" t="str">
        <f>IF($C2023="","",VLOOKUP($F2023,Tabla5[],2,1))</f>
        <v/>
      </c>
    </row>
    <row r="2024" spans="6:7" x14ac:dyDescent="0.2">
      <c r="F2024" s="28" t="str">
        <f>IF($B2024="","",SUMIFS($E$4:E2024,$B$4:B2024,$B2024)/SUMIFS($E$4:$E$1048576,$B$4:$B$1048576,$B2024))</f>
        <v/>
      </c>
      <c r="G2024" s="2" t="str">
        <f>IF($C2024="","",VLOOKUP($F2024,Tabla5[],2,1))</f>
        <v/>
      </c>
    </row>
    <row r="2025" spans="6:7" x14ac:dyDescent="0.2">
      <c r="F2025" s="28" t="str">
        <f>IF($B2025="","",SUMIFS($E$4:E2025,$B$4:B2025,$B2025)/SUMIFS($E$4:$E$1048576,$B$4:$B$1048576,$B2025))</f>
        <v/>
      </c>
      <c r="G2025" s="2" t="str">
        <f>IF($C2025="","",VLOOKUP($F2025,Tabla5[],2,1))</f>
        <v/>
      </c>
    </row>
    <row r="2026" spans="6:7" x14ac:dyDescent="0.2">
      <c r="F2026" s="28" t="str">
        <f>IF($B2026="","",SUMIFS($E$4:E2026,$B$4:B2026,$B2026)/SUMIFS($E$4:$E$1048576,$B$4:$B$1048576,$B2026))</f>
        <v/>
      </c>
      <c r="G2026" s="2" t="str">
        <f>IF($C2026="","",VLOOKUP($F2026,Tabla5[],2,1))</f>
        <v/>
      </c>
    </row>
    <row r="2027" spans="6:7" x14ac:dyDescent="0.2">
      <c r="F2027" s="28" t="str">
        <f>IF($B2027="","",SUMIFS($E$4:E2027,$B$4:B2027,$B2027)/SUMIFS($E$4:$E$1048576,$B$4:$B$1048576,$B2027))</f>
        <v/>
      </c>
      <c r="G2027" s="2" t="str">
        <f>IF($C2027="","",VLOOKUP($F2027,Tabla5[],2,1))</f>
        <v/>
      </c>
    </row>
    <row r="2028" spans="6:7" x14ac:dyDescent="0.2">
      <c r="F2028" s="28" t="str">
        <f>IF($B2028="","",SUMIFS($E$4:E2028,$B$4:B2028,$B2028)/SUMIFS($E$4:$E$1048576,$B$4:$B$1048576,$B2028))</f>
        <v/>
      </c>
      <c r="G2028" s="2" t="str">
        <f>IF($C2028="","",VLOOKUP($F2028,Tabla5[],2,1))</f>
        <v/>
      </c>
    </row>
    <row r="2029" spans="6:7" x14ac:dyDescent="0.2">
      <c r="F2029" s="28" t="str">
        <f>IF($B2029="","",SUMIFS($E$4:E2029,$B$4:B2029,$B2029)/SUMIFS($E$4:$E$1048576,$B$4:$B$1048576,$B2029))</f>
        <v/>
      </c>
      <c r="G2029" s="2" t="str">
        <f>IF($C2029="","",VLOOKUP($F2029,Tabla5[],2,1))</f>
        <v/>
      </c>
    </row>
    <row r="2030" spans="6:7" x14ac:dyDescent="0.2">
      <c r="F2030" s="28" t="str">
        <f>IF($B2030="","",SUMIFS($E$4:E2030,$B$4:B2030,$B2030)/SUMIFS($E$4:$E$1048576,$B$4:$B$1048576,$B2030))</f>
        <v/>
      </c>
      <c r="G2030" s="2" t="str">
        <f>IF($C2030="","",VLOOKUP($F2030,Tabla5[],2,1))</f>
        <v/>
      </c>
    </row>
    <row r="2031" spans="6:7" x14ac:dyDescent="0.2">
      <c r="F2031" s="28" t="str">
        <f>IF($B2031="","",SUMIFS($E$4:E2031,$B$4:B2031,$B2031)/SUMIFS($E$4:$E$1048576,$B$4:$B$1048576,$B2031))</f>
        <v/>
      </c>
      <c r="G2031" s="2" t="str">
        <f>IF($C2031="","",VLOOKUP($F2031,Tabla5[],2,1))</f>
        <v/>
      </c>
    </row>
    <row r="2032" spans="6:7" x14ac:dyDescent="0.2">
      <c r="F2032" s="28" t="str">
        <f>IF($B2032="","",SUMIFS($E$4:E2032,$B$4:B2032,$B2032)/SUMIFS($E$4:$E$1048576,$B$4:$B$1048576,$B2032))</f>
        <v/>
      </c>
      <c r="G2032" s="2" t="str">
        <f>IF($C2032="","",VLOOKUP($F2032,Tabla5[],2,1))</f>
        <v/>
      </c>
    </row>
    <row r="2033" spans="6:7" x14ac:dyDescent="0.2">
      <c r="F2033" s="28" t="str">
        <f>IF($B2033="","",SUMIFS($E$4:E2033,$B$4:B2033,$B2033)/SUMIFS($E$4:$E$1048576,$B$4:$B$1048576,$B2033))</f>
        <v/>
      </c>
      <c r="G2033" s="2" t="str">
        <f>IF($C2033="","",VLOOKUP($F2033,Tabla5[],2,1))</f>
        <v/>
      </c>
    </row>
    <row r="2034" spans="6:7" x14ac:dyDescent="0.2">
      <c r="F2034" s="28" t="str">
        <f>IF($B2034="","",SUMIFS($E$4:E2034,$B$4:B2034,$B2034)/SUMIFS($E$4:$E$1048576,$B$4:$B$1048576,$B2034))</f>
        <v/>
      </c>
      <c r="G2034" s="2" t="str">
        <f>IF($C2034="","",VLOOKUP($F2034,Tabla5[],2,1))</f>
        <v/>
      </c>
    </row>
    <row r="2035" spans="6:7" x14ac:dyDescent="0.2">
      <c r="F2035" s="28" t="str">
        <f>IF($B2035="","",SUMIFS($E$4:E2035,$B$4:B2035,$B2035)/SUMIFS($E$4:$E$1048576,$B$4:$B$1048576,$B2035))</f>
        <v/>
      </c>
      <c r="G2035" s="2" t="str">
        <f>IF($C2035="","",VLOOKUP($F2035,Tabla5[],2,1))</f>
        <v/>
      </c>
    </row>
    <row r="2036" spans="6:7" x14ac:dyDescent="0.2">
      <c r="F2036" s="28" t="str">
        <f>IF($B2036="","",SUMIFS($E$4:E2036,$B$4:B2036,$B2036)/SUMIFS($E$4:$E$1048576,$B$4:$B$1048576,$B2036))</f>
        <v/>
      </c>
      <c r="G2036" s="2" t="str">
        <f>IF($C2036="","",VLOOKUP($F2036,Tabla5[],2,1))</f>
        <v/>
      </c>
    </row>
    <row r="2037" spans="6:7" x14ac:dyDescent="0.2">
      <c r="F2037" s="28" t="str">
        <f>IF($B2037="","",SUMIFS($E$4:E2037,$B$4:B2037,$B2037)/SUMIFS($E$4:$E$1048576,$B$4:$B$1048576,$B2037))</f>
        <v/>
      </c>
      <c r="G2037" s="2" t="str">
        <f>IF($C2037="","",VLOOKUP($F2037,Tabla5[],2,1))</f>
        <v/>
      </c>
    </row>
    <row r="2038" spans="6:7" x14ac:dyDescent="0.2">
      <c r="F2038" s="28" t="str">
        <f>IF($B2038="","",SUMIFS($E$4:E2038,$B$4:B2038,$B2038)/SUMIFS($E$4:$E$1048576,$B$4:$B$1048576,$B2038))</f>
        <v/>
      </c>
      <c r="G2038" s="2" t="str">
        <f>IF($C2038="","",VLOOKUP($F2038,Tabla5[],2,1))</f>
        <v/>
      </c>
    </row>
    <row r="2039" spans="6:7" x14ac:dyDescent="0.2">
      <c r="F2039" s="28" t="str">
        <f>IF($B2039="","",SUMIFS($E$4:E2039,$B$4:B2039,$B2039)/SUMIFS($E$4:$E$1048576,$B$4:$B$1048576,$B2039))</f>
        <v/>
      </c>
      <c r="G2039" s="2" t="str">
        <f>IF($C2039="","",VLOOKUP($F2039,Tabla5[],2,1))</f>
        <v/>
      </c>
    </row>
    <row r="2040" spans="6:7" x14ac:dyDescent="0.2">
      <c r="F2040" s="28" t="str">
        <f>IF($B2040="","",SUMIFS($E$4:E2040,$B$4:B2040,$B2040)/SUMIFS($E$4:$E$1048576,$B$4:$B$1048576,$B2040))</f>
        <v/>
      </c>
      <c r="G2040" s="2" t="str">
        <f>IF($C2040="","",VLOOKUP($F2040,Tabla5[],2,1))</f>
        <v/>
      </c>
    </row>
    <row r="2041" spans="6:7" x14ac:dyDescent="0.2">
      <c r="F2041" s="28" t="str">
        <f>IF($B2041="","",SUMIFS($E$4:E2041,$B$4:B2041,$B2041)/SUMIFS($E$4:$E$1048576,$B$4:$B$1048576,$B2041))</f>
        <v/>
      </c>
      <c r="G2041" s="2" t="str">
        <f>IF($C2041="","",VLOOKUP($F2041,Tabla5[],2,1))</f>
        <v/>
      </c>
    </row>
    <row r="2042" spans="6:7" x14ac:dyDescent="0.2">
      <c r="F2042" s="28" t="str">
        <f>IF($B2042="","",SUMIFS($E$4:E2042,$B$4:B2042,$B2042)/SUMIFS($E$4:$E$1048576,$B$4:$B$1048576,$B2042))</f>
        <v/>
      </c>
      <c r="G2042" s="2" t="str">
        <f>IF($C2042="","",VLOOKUP($F2042,Tabla5[],2,1))</f>
        <v/>
      </c>
    </row>
    <row r="2043" spans="6:7" x14ac:dyDescent="0.2">
      <c r="F2043" s="28" t="str">
        <f>IF($B2043="","",SUMIFS($E$4:E2043,$B$4:B2043,$B2043)/SUMIFS($E$4:$E$1048576,$B$4:$B$1048576,$B2043))</f>
        <v/>
      </c>
      <c r="G2043" s="2" t="str">
        <f>IF($C2043="","",VLOOKUP($F2043,Tabla5[],2,1))</f>
        <v/>
      </c>
    </row>
    <row r="2044" spans="6:7" x14ac:dyDescent="0.2">
      <c r="F2044" s="28" t="str">
        <f>IF($B2044="","",SUMIFS($E$4:E2044,$B$4:B2044,$B2044)/SUMIFS($E$4:$E$1048576,$B$4:$B$1048576,$B2044))</f>
        <v/>
      </c>
      <c r="G2044" s="2" t="str">
        <f>IF($C2044="","",VLOOKUP($F2044,Tabla5[],2,1))</f>
        <v/>
      </c>
    </row>
    <row r="2045" spans="6:7" x14ac:dyDescent="0.2">
      <c r="F2045" s="28" t="str">
        <f>IF($B2045="","",SUMIFS($E$4:E2045,$B$4:B2045,$B2045)/SUMIFS($E$4:$E$1048576,$B$4:$B$1048576,$B2045))</f>
        <v/>
      </c>
      <c r="G2045" s="2" t="str">
        <f>IF($C2045="","",VLOOKUP($F2045,Tabla5[],2,1))</f>
        <v/>
      </c>
    </row>
    <row r="2046" spans="6:7" x14ac:dyDescent="0.2">
      <c r="F2046" s="28" t="str">
        <f>IF($B2046="","",SUMIFS($E$4:E2046,$B$4:B2046,$B2046)/SUMIFS($E$4:$E$1048576,$B$4:$B$1048576,$B2046))</f>
        <v/>
      </c>
      <c r="G2046" s="2" t="str">
        <f>IF($C2046="","",VLOOKUP($F2046,Tabla5[],2,1))</f>
        <v/>
      </c>
    </row>
    <row r="2047" spans="6:7" x14ac:dyDescent="0.2">
      <c r="F2047" s="28" t="str">
        <f>IF($B2047="","",SUMIFS($E$4:E2047,$B$4:B2047,$B2047)/SUMIFS($E$4:$E$1048576,$B$4:$B$1048576,$B2047))</f>
        <v/>
      </c>
      <c r="G2047" s="2" t="str">
        <f>IF($C2047="","",VLOOKUP($F2047,Tabla5[],2,1))</f>
        <v/>
      </c>
    </row>
    <row r="2048" spans="6:7" x14ac:dyDescent="0.2">
      <c r="F2048" s="28" t="str">
        <f>IF($B2048="","",SUMIFS($E$4:E2048,$B$4:B2048,$B2048)/SUMIFS($E$4:$E$1048576,$B$4:$B$1048576,$B2048))</f>
        <v/>
      </c>
      <c r="G2048" s="2" t="str">
        <f>IF($C2048="","",VLOOKUP($F2048,Tabla5[],2,1))</f>
        <v/>
      </c>
    </row>
    <row r="2049" spans="6:7" x14ac:dyDescent="0.2">
      <c r="F2049" s="28" t="str">
        <f>IF($B2049="","",SUMIFS($E$4:E2049,$B$4:B2049,$B2049)/SUMIFS($E$4:$E$1048576,$B$4:$B$1048576,$B2049))</f>
        <v/>
      </c>
      <c r="G2049" s="2" t="str">
        <f>IF($C2049="","",VLOOKUP($F2049,Tabla5[],2,1))</f>
        <v/>
      </c>
    </row>
    <row r="2050" spans="6:7" x14ac:dyDescent="0.2">
      <c r="F2050" s="28" t="str">
        <f>IF($B2050="","",SUMIFS($E$4:E2050,$B$4:B2050,$B2050)/SUMIFS($E$4:$E$1048576,$B$4:$B$1048576,$B2050))</f>
        <v/>
      </c>
      <c r="G2050" s="2" t="str">
        <f>IF($C2050="","",VLOOKUP($F2050,Tabla5[],2,1))</f>
        <v/>
      </c>
    </row>
    <row r="2051" spans="6:7" x14ac:dyDescent="0.2">
      <c r="F2051" s="28" t="str">
        <f>IF($B2051="","",SUMIFS($E$4:E2051,$B$4:B2051,$B2051)/SUMIFS($E$4:$E$1048576,$B$4:$B$1048576,$B2051))</f>
        <v/>
      </c>
      <c r="G2051" s="2" t="str">
        <f>IF($C2051="","",VLOOKUP($F2051,Tabla5[],2,1))</f>
        <v/>
      </c>
    </row>
    <row r="2052" spans="6:7" x14ac:dyDescent="0.2">
      <c r="F2052" s="28" t="str">
        <f>IF($B2052="","",SUMIFS($E$4:E2052,$B$4:B2052,$B2052)/SUMIFS($E$4:$E$1048576,$B$4:$B$1048576,$B2052))</f>
        <v/>
      </c>
      <c r="G2052" s="2" t="str">
        <f>IF($C2052="","",VLOOKUP($F2052,Tabla5[],2,1))</f>
        <v/>
      </c>
    </row>
    <row r="2053" spans="6:7" x14ac:dyDescent="0.2">
      <c r="F2053" s="28" t="str">
        <f>IF($B2053="","",SUMIFS($E$4:E2053,$B$4:B2053,$B2053)/SUMIFS($E$4:$E$1048576,$B$4:$B$1048576,$B2053))</f>
        <v/>
      </c>
      <c r="G2053" s="2" t="str">
        <f>IF($C2053="","",VLOOKUP($F2053,Tabla5[],2,1))</f>
        <v/>
      </c>
    </row>
    <row r="2054" spans="6:7" x14ac:dyDescent="0.2">
      <c r="F2054" s="28" t="str">
        <f>IF($B2054="","",SUMIFS($E$4:E2054,$B$4:B2054,$B2054)/SUMIFS($E$4:$E$1048576,$B$4:$B$1048576,$B2054))</f>
        <v/>
      </c>
      <c r="G2054" s="2" t="str">
        <f>IF($C2054="","",VLOOKUP($F2054,Tabla5[],2,1))</f>
        <v/>
      </c>
    </row>
    <row r="2055" spans="6:7" x14ac:dyDescent="0.2">
      <c r="F2055" s="28" t="str">
        <f>IF($B2055="","",SUMIFS($E$4:E2055,$B$4:B2055,$B2055)/SUMIFS($E$4:$E$1048576,$B$4:$B$1048576,$B2055))</f>
        <v/>
      </c>
      <c r="G2055" s="2" t="str">
        <f>IF($C2055="","",VLOOKUP($F2055,Tabla5[],2,1))</f>
        <v/>
      </c>
    </row>
    <row r="2056" spans="6:7" x14ac:dyDescent="0.2">
      <c r="F2056" s="28" t="str">
        <f>IF($B2056="","",SUMIFS($E$4:E2056,$B$4:B2056,$B2056)/SUMIFS($E$4:$E$1048576,$B$4:$B$1048576,$B2056))</f>
        <v/>
      </c>
      <c r="G2056" s="2" t="str">
        <f>IF($C2056="","",VLOOKUP($F2056,Tabla5[],2,1))</f>
        <v/>
      </c>
    </row>
    <row r="2057" spans="6:7" x14ac:dyDescent="0.2">
      <c r="F2057" s="28" t="str">
        <f>IF($B2057="","",SUMIFS($E$4:E2057,$B$4:B2057,$B2057)/SUMIFS($E$4:$E$1048576,$B$4:$B$1048576,$B2057))</f>
        <v/>
      </c>
      <c r="G2057" s="2" t="str">
        <f>IF($C2057="","",VLOOKUP($F2057,Tabla5[],2,1))</f>
        <v/>
      </c>
    </row>
    <row r="2058" spans="6:7" x14ac:dyDescent="0.2">
      <c r="F2058" s="28" t="str">
        <f>IF($B2058="","",SUMIFS($E$4:E2058,$B$4:B2058,$B2058)/SUMIFS($E$4:$E$1048576,$B$4:$B$1048576,$B2058))</f>
        <v/>
      </c>
      <c r="G2058" s="2" t="str">
        <f>IF($C2058="","",VLOOKUP($F2058,Tabla5[],2,1))</f>
        <v/>
      </c>
    </row>
    <row r="2059" spans="6:7" x14ac:dyDescent="0.2">
      <c r="F2059" s="28" t="str">
        <f>IF($B2059="","",SUMIFS($E$4:E2059,$B$4:B2059,$B2059)/SUMIFS($E$4:$E$1048576,$B$4:$B$1048576,$B2059))</f>
        <v/>
      </c>
      <c r="G2059" s="2" t="str">
        <f>IF($C2059="","",VLOOKUP($F2059,Tabla5[],2,1))</f>
        <v/>
      </c>
    </row>
    <row r="2060" spans="6:7" x14ac:dyDescent="0.2">
      <c r="F2060" s="28" t="str">
        <f>IF($B2060="","",SUMIFS($E$4:E2060,$B$4:B2060,$B2060)/SUMIFS($E$4:$E$1048576,$B$4:$B$1048576,$B2060))</f>
        <v/>
      </c>
      <c r="G2060" s="2" t="str">
        <f>IF($C2060="","",VLOOKUP($F2060,Tabla5[],2,1))</f>
        <v/>
      </c>
    </row>
    <row r="2061" spans="6:7" x14ac:dyDescent="0.2">
      <c r="F2061" s="28" t="str">
        <f>IF($B2061="","",SUMIFS($E$4:E2061,$B$4:B2061,$B2061)/SUMIFS($E$4:$E$1048576,$B$4:$B$1048576,$B2061))</f>
        <v/>
      </c>
      <c r="G2061" s="2" t="str">
        <f>IF($C2061="","",VLOOKUP($F2061,Tabla5[],2,1))</f>
        <v/>
      </c>
    </row>
    <row r="2062" spans="6:7" x14ac:dyDescent="0.2">
      <c r="F2062" s="28" t="str">
        <f>IF($B2062="","",SUMIFS($E$4:E2062,$B$4:B2062,$B2062)/SUMIFS($E$4:$E$1048576,$B$4:$B$1048576,$B2062))</f>
        <v/>
      </c>
      <c r="G2062" s="2" t="str">
        <f>IF($C2062="","",VLOOKUP($F2062,Tabla5[],2,1))</f>
        <v/>
      </c>
    </row>
    <row r="2063" spans="6:7" x14ac:dyDescent="0.2">
      <c r="F2063" s="28" t="str">
        <f>IF($B2063="","",SUMIFS($E$4:E2063,$B$4:B2063,$B2063)/SUMIFS($E$4:$E$1048576,$B$4:$B$1048576,$B2063))</f>
        <v/>
      </c>
      <c r="G2063" s="2" t="str">
        <f>IF($C2063="","",VLOOKUP($F2063,Tabla5[],2,1))</f>
        <v/>
      </c>
    </row>
    <row r="2064" spans="6:7" x14ac:dyDescent="0.2">
      <c r="F2064" s="28" t="str">
        <f>IF($B2064="","",SUMIFS($E$4:E2064,$B$4:B2064,$B2064)/SUMIFS($E$4:$E$1048576,$B$4:$B$1048576,$B2064))</f>
        <v/>
      </c>
      <c r="G2064" s="2" t="str">
        <f>IF($C2064="","",VLOOKUP($F2064,Tabla5[],2,1))</f>
        <v/>
      </c>
    </row>
    <row r="2065" spans="6:7" x14ac:dyDescent="0.2">
      <c r="F2065" s="28" t="str">
        <f>IF($B2065="","",SUMIFS($E$4:E2065,$B$4:B2065,$B2065)/SUMIFS($E$4:$E$1048576,$B$4:$B$1048576,$B2065))</f>
        <v/>
      </c>
      <c r="G2065" s="2" t="str">
        <f>IF($C2065="","",VLOOKUP($F2065,Tabla5[],2,1))</f>
        <v/>
      </c>
    </row>
    <row r="2066" spans="6:7" x14ac:dyDescent="0.2">
      <c r="F2066" s="28" t="str">
        <f>IF($B2066="","",SUMIFS($E$4:E2066,$B$4:B2066,$B2066)/SUMIFS($E$4:$E$1048576,$B$4:$B$1048576,$B2066))</f>
        <v/>
      </c>
      <c r="G2066" s="2" t="str">
        <f>IF($C2066="","",VLOOKUP($F2066,Tabla5[],2,1))</f>
        <v/>
      </c>
    </row>
    <row r="2067" spans="6:7" x14ac:dyDescent="0.2">
      <c r="F2067" s="28" t="str">
        <f>IF($B2067="","",SUMIFS($E$4:E2067,$B$4:B2067,$B2067)/SUMIFS($E$4:$E$1048576,$B$4:$B$1048576,$B2067))</f>
        <v/>
      </c>
      <c r="G2067" s="2" t="str">
        <f>IF($C2067="","",VLOOKUP($F2067,Tabla5[],2,1))</f>
        <v/>
      </c>
    </row>
    <row r="2068" spans="6:7" x14ac:dyDescent="0.2">
      <c r="F2068" s="28" t="str">
        <f>IF($B2068="","",SUMIFS($E$4:E2068,$B$4:B2068,$B2068)/SUMIFS($E$4:$E$1048576,$B$4:$B$1048576,$B2068))</f>
        <v/>
      </c>
      <c r="G2068" s="2" t="str">
        <f>IF($C2068="","",VLOOKUP($F2068,Tabla5[],2,1))</f>
        <v/>
      </c>
    </row>
    <row r="2069" spans="6:7" x14ac:dyDescent="0.2">
      <c r="F2069" s="28" t="str">
        <f>IF($B2069="","",SUMIFS($E$4:E2069,$B$4:B2069,$B2069)/SUMIFS($E$4:$E$1048576,$B$4:$B$1048576,$B2069))</f>
        <v/>
      </c>
      <c r="G2069" s="2" t="str">
        <f>IF($C2069="","",VLOOKUP($F2069,Tabla5[],2,1))</f>
        <v/>
      </c>
    </row>
    <row r="2070" spans="6:7" x14ac:dyDescent="0.2">
      <c r="F2070" s="28" t="str">
        <f>IF($B2070="","",SUMIFS($E$4:E2070,$B$4:B2070,$B2070)/SUMIFS($E$4:$E$1048576,$B$4:$B$1048576,$B2070))</f>
        <v/>
      </c>
      <c r="G2070" s="2" t="str">
        <f>IF($C2070="","",VLOOKUP($F2070,Tabla5[],2,1))</f>
        <v/>
      </c>
    </row>
    <row r="2071" spans="6:7" x14ac:dyDescent="0.2">
      <c r="F2071" s="28" t="str">
        <f>IF($B2071="","",SUMIFS($E$4:E2071,$B$4:B2071,$B2071)/SUMIFS($E$4:$E$1048576,$B$4:$B$1048576,$B2071))</f>
        <v/>
      </c>
      <c r="G2071" s="2" t="str">
        <f>IF($C2071="","",VLOOKUP($F2071,Tabla5[],2,1))</f>
        <v/>
      </c>
    </row>
    <row r="2072" spans="6:7" x14ac:dyDescent="0.2">
      <c r="F2072" s="28" t="str">
        <f>IF($B2072="","",SUMIFS($E$4:E2072,$B$4:B2072,$B2072)/SUMIFS($E$4:$E$1048576,$B$4:$B$1048576,$B2072))</f>
        <v/>
      </c>
      <c r="G2072" s="2" t="str">
        <f>IF($C2072="","",VLOOKUP($F2072,Tabla5[],2,1))</f>
        <v/>
      </c>
    </row>
    <row r="2073" spans="6:7" x14ac:dyDescent="0.2">
      <c r="F2073" s="28" t="str">
        <f>IF($B2073="","",SUMIFS($E$4:E2073,$B$4:B2073,$B2073)/SUMIFS($E$4:$E$1048576,$B$4:$B$1048576,$B2073))</f>
        <v/>
      </c>
      <c r="G2073" s="2" t="str">
        <f>IF($C2073="","",VLOOKUP($F2073,Tabla5[],2,1))</f>
        <v/>
      </c>
    </row>
    <row r="2074" spans="6:7" x14ac:dyDescent="0.2">
      <c r="F2074" s="28" t="str">
        <f>IF($B2074="","",SUMIFS($E$4:E2074,$B$4:B2074,$B2074)/SUMIFS($E$4:$E$1048576,$B$4:$B$1048576,$B2074))</f>
        <v/>
      </c>
      <c r="G2074" s="2" t="str">
        <f>IF($C2074="","",VLOOKUP($F2074,Tabla5[],2,1))</f>
        <v/>
      </c>
    </row>
    <row r="2075" spans="6:7" x14ac:dyDescent="0.2">
      <c r="F2075" s="28" t="str">
        <f>IF($B2075="","",SUMIFS($E$4:E2075,$B$4:B2075,$B2075)/SUMIFS($E$4:$E$1048576,$B$4:$B$1048576,$B2075))</f>
        <v/>
      </c>
      <c r="G2075" s="2" t="str">
        <f>IF($C2075="","",VLOOKUP($F2075,Tabla5[],2,1))</f>
        <v/>
      </c>
    </row>
    <row r="2076" spans="6:7" x14ac:dyDescent="0.2">
      <c r="F2076" s="28" t="str">
        <f>IF($B2076="","",SUMIFS($E$4:E2076,$B$4:B2076,$B2076)/SUMIFS($E$4:$E$1048576,$B$4:$B$1048576,$B2076))</f>
        <v/>
      </c>
      <c r="G2076" s="2" t="str">
        <f>IF($C2076="","",VLOOKUP($F2076,Tabla5[],2,1))</f>
        <v/>
      </c>
    </row>
    <row r="2077" spans="6:7" x14ac:dyDescent="0.2">
      <c r="F2077" s="28" t="str">
        <f>IF($B2077="","",SUMIFS($E$4:E2077,$B$4:B2077,$B2077)/SUMIFS($E$4:$E$1048576,$B$4:$B$1048576,$B2077))</f>
        <v/>
      </c>
      <c r="G2077" s="2" t="str">
        <f>IF($C2077="","",VLOOKUP($F2077,Tabla5[],2,1))</f>
        <v/>
      </c>
    </row>
    <row r="2078" spans="6:7" x14ac:dyDescent="0.2">
      <c r="F2078" s="28" t="str">
        <f>IF($B2078="","",SUMIFS($E$4:E2078,$B$4:B2078,$B2078)/SUMIFS($E$4:$E$1048576,$B$4:$B$1048576,$B2078))</f>
        <v/>
      </c>
      <c r="G2078" s="2" t="str">
        <f>IF($C2078="","",VLOOKUP($F2078,Tabla5[],2,1))</f>
        <v/>
      </c>
    </row>
    <row r="2079" spans="6:7" x14ac:dyDescent="0.2">
      <c r="F2079" s="28" t="str">
        <f>IF($B2079="","",SUMIFS($E$4:E2079,$B$4:B2079,$B2079)/SUMIFS($E$4:$E$1048576,$B$4:$B$1048576,$B2079))</f>
        <v/>
      </c>
      <c r="G2079" s="2" t="str">
        <f>IF($C2079="","",VLOOKUP($F2079,Tabla5[],2,1))</f>
        <v/>
      </c>
    </row>
    <row r="2080" spans="6:7" x14ac:dyDescent="0.2">
      <c r="F2080" s="28" t="str">
        <f>IF($B2080="","",SUMIFS($E$4:E2080,$B$4:B2080,$B2080)/SUMIFS($E$4:$E$1048576,$B$4:$B$1048576,$B2080))</f>
        <v/>
      </c>
      <c r="G2080" s="2" t="str">
        <f>IF($C2080="","",VLOOKUP($F2080,Tabla5[],2,1))</f>
        <v/>
      </c>
    </row>
    <row r="2081" spans="6:7" x14ac:dyDescent="0.2">
      <c r="F2081" s="28" t="str">
        <f>IF($B2081="","",SUMIFS($E$4:E2081,$B$4:B2081,$B2081)/SUMIFS($E$4:$E$1048576,$B$4:$B$1048576,$B2081))</f>
        <v/>
      </c>
      <c r="G2081" s="2" t="str">
        <f>IF($C2081="","",VLOOKUP($F2081,Tabla5[],2,1))</f>
        <v/>
      </c>
    </row>
    <row r="2082" spans="6:7" x14ac:dyDescent="0.2">
      <c r="F2082" s="28" t="str">
        <f>IF($B2082="","",SUMIFS($E$4:E2082,$B$4:B2082,$B2082)/SUMIFS($E$4:$E$1048576,$B$4:$B$1048576,$B2082))</f>
        <v/>
      </c>
      <c r="G2082" s="2" t="str">
        <f>IF($C2082="","",VLOOKUP($F2082,Tabla5[],2,1))</f>
        <v/>
      </c>
    </row>
    <row r="2083" spans="6:7" x14ac:dyDescent="0.2">
      <c r="F2083" s="28" t="str">
        <f>IF($B2083="","",SUMIFS($E$4:E2083,$B$4:B2083,$B2083)/SUMIFS($E$4:$E$1048576,$B$4:$B$1048576,$B2083))</f>
        <v/>
      </c>
      <c r="G2083" s="2" t="str">
        <f>IF($C2083="","",VLOOKUP($F2083,Tabla5[],2,1))</f>
        <v/>
      </c>
    </row>
    <row r="2084" spans="6:7" x14ac:dyDescent="0.2">
      <c r="F2084" s="28" t="str">
        <f>IF($B2084="","",SUMIFS($E$4:E2084,$B$4:B2084,$B2084)/SUMIFS($E$4:$E$1048576,$B$4:$B$1048576,$B2084))</f>
        <v/>
      </c>
      <c r="G2084" s="2" t="str">
        <f>IF($C2084="","",VLOOKUP($F2084,Tabla5[],2,1))</f>
        <v/>
      </c>
    </row>
    <row r="2085" spans="6:7" x14ac:dyDescent="0.2">
      <c r="F2085" s="28" t="str">
        <f>IF($B2085="","",SUMIFS($E$4:E2085,$B$4:B2085,$B2085)/SUMIFS($E$4:$E$1048576,$B$4:$B$1048576,$B2085))</f>
        <v/>
      </c>
      <c r="G2085" s="2" t="str">
        <f>IF($C2085="","",VLOOKUP($F2085,Tabla5[],2,1))</f>
        <v/>
      </c>
    </row>
    <row r="2086" spans="6:7" x14ac:dyDescent="0.2">
      <c r="F2086" s="28" t="str">
        <f>IF($B2086="","",SUMIFS($E$4:E2086,$B$4:B2086,$B2086)/SUMIFS($E$4:$E$1048576,$B$4:$B$1048576,$B2086))</f>
        <v/>
      </c>
      <c r="G2086" s="2" t="str">
        <f>IF($C2086="","",VLOOKUP($F2086,Tabla5[],2,1))</f>
        <v/>
      </c>
    </row>
    <row r="2087" spans="6:7" x14ac:dyDescent="0.2">
      <c r="F2087" s="28" t="str">
        <f>IF($B2087="","",SUMIFS($E$4:E2087,$B$4:B2087,$B2087)/SUMIFS($E$4:$E$1048576,$B$4:$B$1048576,$B2087))</f>
        <v/>
      </c>
      <c r="G2087" s="2" t="str">
        <f>IF($C2087="","",VLOOKUP($F2087,Tabla5[],2,1))</f>
        <v/>
      </c>
    </row>
    <row r="2088" spans="6:7" x14ac:dyDescent="0.2">
      <c r="F2088" s="28" t="str">
        <f>IF($B2088="","",SUMIFS($E$4:E2088,$B$4:B2088,$B2088)/SUMIFS($E$4:$E$1048576,$B$4:$B$1048576,$B2088))</f>
        <v/>
      </c>
      <c r="G2088" s="2" t="str">
        <f>IF($C2088="","",VLOOKUP($F2088,Tabla5[],2,1))</f>
        <v/>
      </c>
    </row>
    <row r="2089" spans="6:7" x14ac:dyDescent="0.2">
      <c r="F2089" s="28" t="str">
        <f>IF($B2089="","",SUMIFS($E$4:E2089,$B$4:B2089,$B2089)/SUMIFS($E$4:$E$1048576,$B$4:$B$1048576,$B2089))</f>
        <v/>
      </c>
      <c r="G2089" s="2" t="str">
        <f>IF($C2089="","",VLOOKUP($F2089,Tabla5[],2,1))</f>
        <v/>
      </c>
    </row>
    <row r="2090" spans="6:7" x14ac:dyDescent="0.2">
      <c r="F2090" s="28" t="str">
        <f>IF($B2090="","",SUMIFS($E$4:E2090,$B$4:B2090,$B2090)/SUMIFS($E$4:$E$1048576,$B$4:$B$1048576,$B2090))</f>
        <v/>
      </c>
      <c r="G2090" s="2" t="str">
        <f>IF($C2090="","",VLOOKUP($F2090,Tabla5[],2,1))</f>
        <v/>
      </c>
    </row>
    <row r="2091" spans="6:7" x14ac:dyDescent="0.2">
      <c r="F2091" s="28" t="str">
        <f>IF($B2091="","",SUMIFS($E$4:E2091,$B$4:B2091,$B2091)/SUMIFS($E$4:$E$1048576,$B$4:$B$1048576,$B2091))</f>
        <v/>
      </c>
      <c r="G2091" s="2" t="str">
        <f>IF($C2091="","",VLOOKUP($F2091,Tabla5[],2,1))</f>
        <v/>
      </c>
    </row>
    <row r="2092" spans="6:7" x14ac:dyDescent="0.2">
      <c r="F2092" s="28" t="str">
        <f>IF($B2092="","",SUMIFS($E$4:E2092,$B$4:B2092,$B2092)/SUMIFS($E$4:$E$1048576,$B$4:$B$1048576,$B2092))</f>
        <v/>
      </c>
      <c r="G2092" s="2" t="str">
        <f>IF($C2092="","",VLOOKUP($F2092,Tabla5[],2,1))</f>
        <v/>
      </c>
    </row>
    <row r="2093" spans="6:7" x14ac:dyDescent="0.2">
      <c r="F2093" s="28" t="str">
        <f>IF($B2093="","",SUMIFS($E$4:E2093,$B$4:B2093,$B2093)/SUMIFS($E$4:$E$1048576,$B$4:$B$1048576,$B2093))</f>
        <v/>
      </c>
      <c r="G2093" s="2" t="str">
        <f>IF($C2093="","",VLOOKUP($F2093,Tabla5[],2,1))</f>
        <v/>
      </c>
    </row>
    <row r="2094" spans="6:7" x14ac:dyDescent="0.2">
      <c r="F2094" s="28" t="str">
        <f>IF($B2094="","",SUMIFS($E$4:E2094,$B$4:B2094,$B2094)/SUMIFS($E$4:$E$1048576,$B$4:$B$1048576,$B2094))</f>
        <v/>
      </c>
      <c r="G2094" s="2" t="str">
        <f>IF($C2094="","",VLOOKUP($F2094,Tabla5[],2,1))</f>
        <v/>
      </c>
    </row>
    <row r="2095" spans="6:7" x14ac:dyDescent="0.2">
      <c r="F2095" s="28" t="str">
        <f>IF($B2095="","",SUMIFS($E$4:E2095,$B$4:B2095,$B2095)/SUMIFS($E$4:$E$1048576,$B$4:$B$1048576,$B2095))</f>
        <v/>
      </c>
      <c r="G2095" s="2" t="str">
        <f>IF($C2095="","",VLOOKUP($F2095,Tabla5[],2,1))</f>
        <v/>
      </c>
    </row>
    <row r="2096" spans="6:7" x14ac:dyDescent="0.2">
      <c r="F2096" s="28" t="str">
        <f>IF($B2096="","",SUMIFS($E$4:E2096,$B$4:B2096,$B2096)/SUMIFS($E$4:$E$1048576,$B$4:$B$1048576,$B2096))</f>
        <v/>
      </c>
      <c r="G2096" s="2" t="str">
        <f>IF($C2096="","",VLOOKUP($F2096,Tabla5[],2,1))</f>
        <v/>
      </c>
    </row>
    <row r="2097" spans="6:7" x14ac:dyDescent="0.2">
      <c r="F2097" s="28" t="str">
        <f>IF($B2097="","",SUMIFS($E$4:E2097,$B$4:B2097,$B2097)/SUMIFS($E$4:$E$1048576,$B$4:$B$1048576,$B2097))</f>
        <v/>
      </c>
      <c r="G2097" s="2" t="str">
        <f>IF($C2097="","",VLOOKUP($F2097,Tabla5[],2,1))</f>
        <v/>
      </c>
    </row>
    <row r="2098" spans="6:7" x14ac:dyDescent="0.2">
      <c r="F2098" s="28" t="str">
        <f>IF($B2098="","",SUMIFS($E$4:E2098,$B$4:B2098,$B2098)/SUMIFS($E$4:$E$1048576,$B$4:$B$1048576,$B2098))</f>
        <v/>
      </c>
      <c r="G2098" s="2" t="str">
        <f>IF($C2098="","",VLOOKUP($F2098,Tabla5[],2,1))</f>
        <v/>
      </c>
    </row>
    <row r="2099" spans="6:7" x14ac:dyDescent="0.2">
      <c r="F2099" s="28" t="str">
        <f>IF($B2099="","",SUMIFS($E$4:E2099,$B$4:B2099,$B2099)/SUMIFS($E$4:$E$1048576,$B$4:$B$1048576,$B2099))</f>
        <v/>
      </c>
      <c r="G2099" s="2" t="str">
        <f>IF($C2099="","",VLOOKUP($F2099,Tabla5[],2,1))</f>
        <v/>
      </c>
    </row>
    <row r="2100" spans="6:7" x14ac:dyDescent="0.2">
      <c r="F2100" s="28" t="str">
        <f>IF($B2100="","",SUMIFS($E$4:E2100,$B$4:B2100,$B2100)/SUMIFS($E$4:$E$1048576,$B$4:$B$1048576,$B2100))</f>
        <v/>
      </c>
      <c r="G2100" s="2" t="str">
        <f>IF($C2100="","",VLOOKUP($F2100,Tabla5[],2,1))</f>
        <v/>
      </c>
    </row>
    <row r="2101" spans="6:7" x14ac:dyDescent="0.2">
      <c r="F2101" s="28" t="str">
        <f>IF($B2101="","",SUMIFS($E$4:E2101,$B$4:B2101,$B2101)/SUMIFS($E$4:$E$1048576,$B$4:$B$1048576,$B2101))</f>
        <v/>
      </c>
      <c r="G2101" s="2" t="str">
        <f>IF($C2101="","",VLOOKUP($F2101,Tabla5[],2,1))</f>
        <v/>
      </c>
    </row>
    <row r="2102" spans="6:7" x14ac:dyDescent="0.2">
      <c r="F2102" s="28" t="str">
        <f>IF($B2102="","",SUMIFS($E$4:E2102,$B$4:B2102,$B2102)/SUMIFS($E$4:$E$1048576,$B$4:$B$1048576,$B2102))</f>
        <v/>
      </c>
      <c r="G2102" s="2" t="str">
        <f>IF($C2102="","",VLOOKUP($F2102,Tabla5[],2,1))</f>
        <v/>
      </c>
    </row>
    <row r="2103" spans="6:7" x14ac:dyDescent="0.2">
      <c r="F2103" s="28" t="str">
        <f>IF($B2103="","",SUMIFS($E$4:E2103,$B$4:B2103,$B2103)/SUMIFS($E$4:$E$1048576,$B$4:$B$1048576,$B2103))</f>
        <v/>
      </c>
      <c r="G2103" s="2" t="str">
        <f>IF($C2103="","",VLOOKUP($F2103,Tabla5[],2,1))</f>
        <v/>
      </c>
    </row>
    <row r="2104" spans="6:7" x14ac:dyDescent="0.2">
      <c r="F2104" s="28" t="str">
        <f>IF($B2104="","",SUMIFS($E$4:E2104,$B$4:B2104,$B2104)/SUMIFS($E$4:$E$1048576,$B$4:$B$1048576,$B2104))</f>
        <v/>
      </c>
      <c r="G2104" s="2" t="str">
        <f>IF($C2104="","",VLOOKUP($F2104,Tabla5[],2,1))</f>
        <v/>
      </c>
    </row>
    <row r="2105" spans="6:7" x14ac:dyDescent="0.2">
      <c r="F2105" s="28" t="str">
        <f>IF($B2105="","",SUMIFS($E$4:E2105,$B$4:B2105,$B2105)/SUMIFS($E$4:$E$1048576,$B$4:$B$1048576,$B2105))</f>
        <v/>
      </c>
      <c r="G2105" s="2" t="str">
        <f>IF($C2105="","",VLOOKUP($F2105,Tabla5[],2,1))</f>
        <v/>
      </c>
    </row>
    <row r="2106" spans="6:7" x14ac:dyDescent="0.2">
      <c r="F2106" s="28" t="str">
        <f>IF($B2106="","",SUMIFS($E$4:E2106,$B$4:B2106,$B2106)/SUMIFS($E$4:$E$1048576,$B$4:$B$1048576,$B2106))</f>
        <v/>
      </c>
      <c r="G2106" s="2" t="str">
        <f>IF($C2106="","",VLOOKUP($F2106,Tabla5[],2,1))</f>
        <v/>
      </c>
    </row>
    <row r="2107" spans="6:7" x14ac:dyDescent="0.2">
      <c r="F2107" s="28" t="str">
        <f>IF($B2107="","",SUMIFS($E$4:E2107,$B$4:B2107,$B2107)/SUMIFS($E$4:$E$1048576,$B$4:$B$1048576,$B2107))</f>
        <v/>
      </c>
      <c r="G2107" s="2" t="str">
        <f>IF($C2107="","",VLOOKUP($F2107,Tabla5[],2,1))</f>
        <v/>
      </c>
    </row>
    <row r="2108" spans="6:7" x14ac:dyDescent="0.2">
      <c r="F2108" s="28" t="str">
        <f>IF($B2108="","",SUMIFS($E$4:E2108,$B$4:B2108,$B2108)/SUMIFS($E$4:$E$1048576,$B$4:$B$1048576,$B2108))</f>
        <v/>
      </c>
      <c r="G2108" s="2" t="str">
        <f>IF($C2108="","",VLOOKUP($F2108,Tabla5[],2,1))</f>
        <v/>
      </c>
    </row>
    <row r="2109" spans="6:7" x14ac:dyDescent="0.2">
      <c r="F2109" s="28" t="str">
        <f>IF($B2109="","",SUMIFS($E$4:E2109,$B$4:B2109,$B2109)/SUMIFS($E$4:$E$1048576,$B$4:$B$1048576,$B2109))</f>
        <v/>
      </c>
      <c r="G2109" s="2" t="str">
        <f>IF($C2109="","",VLOOKUP($F2109,Tabla5[],2,1))</f>
        <v/>
      </c>
    </row>
    <row r="2110" spans="6:7" x14ac:dyDescent="0.2">
      <c r="F2110" s="28" t="str">
        <f>IF($B2110="","",SUMIFS($E$4:E2110,$B$4:B2110,$B2110)/SUMIFS($E$4:$E$1048576,$B$4:$B$1048576,$B2110))</f>
        <v/>
      </c>
      <c r="G2110" s="2" t="str">
        <f>IF($C2110="","",VLOOKUP($F2110,Tabla5[],2,1))</f>
        <v/>
      </c>
    </row>
    <row r="2111" spans="6:7" x14ac:dyDescent="0.2">
      <c r="F2111" s="28" t="str">
        <f>IF($B2111="","",SUMIFS($E$4:E2111,$B$4:B2111,$B2111)/SUMIFS($E$4:$E$1048576,$B$4:$B$1048576,$B2111))</f>
        <v/>
      </c>
      <c r="G2111" s="2" t="str">
        <f>IF($C2111="","",VLOOKUP($F2111,Tabla5[],2,1))</f>
        <v/>
      </c>
    </row>
    <row r="2112" spans="6:7" x14ac:dyDescent="0.2">
      <c r="F2112" s="28" t="str">
        <f>IF($B2112="","",SUMIFS($E$4:E2112,$B$4:B2112,$B2112)/SUMIFS($E$4:$E$1048576,$B$4:$B$1048576,$B2112))</f>
        <v/>
      </c>
      <c r="G2112" s="2" t="str">
        <f>IF($C2112="","",VLOOKUP($F2112,Tabla5[],2,1))</f>
        <v/>
      </c>
    </row>
    <row r="2113" spans="6:7" x14ac:dyDescent="0.2">
      <c r="F2113" s="28" t="str">
        <f>IF($B2113="","",SUMIFS($E$4:E2113,$B$4:B2113,$B2113)/SUMIFS($E$4:$E$1048576,$B$4:$B$1048576,$B2113))</f>
        <v/>
      </c>
      <c r="G2113" s="2" t="str">
        <f>IF($C2113="","",VLOOKUP($F2113,Tabla5[],2,1))</f>
        <v/>
      </c>
    </row>
    <row r="2114" spans="6:7" x14ac:dyDescent="0.2">
      <c r="F2114" s="28" t="str">
        <f>IF($B2114="","",SUMIFS($E$4:E2114,$B$4:B2114,$B2114)/SUMIFS($E$4:$E$1048576,$B$4:$B$1048576,$B2114))</f>
        <v/>
      </c>
      <c r="G2114" s="2" t="str">
        <f>IF($C2114="","",VLOOKUP($F2114,Tabla5[],2,1))</f>
        <v/>
      </c>
    </row>
    <row r="2115" spans="6:7" x14ac:dyDescent="0.2">
      <c r="F2115" s="28" t="str">
        <f>IF($B2115="","",SUMIFS($E$4:E2115,$B$4:B2115,$B2115)/SUMIFS($E$4:$E$1048576,$B$4:$B$1048576,$B2115))</f>
        <v/>
      </c>
      <c r="G2115" s="2" t="str">
        <f>IF($C2115="","",VLOOKUP($F2115,Tabla5[],2,1))</f>
        <v/>
      </c>
    </row>
    <row r="2116" spans="6:7" x14ac:dyDescent="0.2">
      <c r="F2116" s="28" t="str">
        <f>IF($B2116="","",SUMIFS($E$4:E2116,$B$4:B2116,$B2116)/SUMIFS($E$4:$E$1048576,$B$4:$B$1048576,$B2116))</f>
        <v/>
      </c>
      <c r="G2116" s="2" t="str">
        <f>IF($C2116="","",VLOOKUP($F2116,Tabla5[],2,1))</f>
        <v/>
      </c>
    </row>
    <row r="2117" spans="6:7" x14ac:dyDescent="0.2">
      <c r="F2117" s="28" t="str">
        <f>IF($B2117="","",SUMIFS($E$4:E2117,$B$4:B2117,$B2117)/SUMIFS($E$4:$E$1048576,$B$4:$B$1048576,$B2117))</f>
        <v/>
      </c>
      <c r="G2117" s="2" t="str">
        <f>IF($C2117="","",VLOOKUP($F2117,Tabla5[],2,1))</f>
        <v/>
      </c>
    </row>
    <row r="2118" spans="6:7" x14ac:dyDescent="0.2">
      <c r="F2118" s="28" t="str">
        <f>IF($B2118="","",SUMIFS($E$4:E2118,$B$4:B2118,$B2118)/SUMIFS($E$4:$E$1048576,$B$4:$B$1048576,$B2118))</f>
        <v/>
      </c>
      <c r="G2118" s="2" t="str">
        <f>IF($C2118="","",VLOOKUP($F2118,Tabla5[],2,1))</f>
        <v/>
      </c>
    </row>
    <row r="2119" spans="6:7" x14ac:dyDescent="0.2">
      <c r="F2119" s="28" t="str">
        <f>IF($B2119="","",SUMIFS($E$4:E2119,$B$4:B2119,$B2119)/SUMIFS($E$4:$E$1048576,$B$4:$B$1048576,$B2119))</f>
        <v/>
      </c>
      <c r="G2119" s="2" t="str">
        <f>IF($C2119="","",VLOOKUP($F2119,Tabla5[],2,1))</f>
        <v/>
      </c>
    </row>
    <row r="2120" spans="6:7" x14ac:dyDescent="0.2">
      <c r="F2120" s="28" t="str">
        <f>IF($B2120="","",SUMIFS($E$4:E2120,$B$4:B2120,$B2120)/SUMIFS($E$4:$E$1048576,$B$4:$B$1048576,$B2120))</f>
        <v/>
      </c>
      <c r="G2120" s="2" t="str">
        <f>IF($C2120="","",VLOOKUP($F2120,Tabla5[],2,1))</f>
        <v/>
      </c>
    </row>
    <row r="2121" spans="6:7" x14ac:dyDescent="0.2">
      <c r="F2121" s="28" t="str">
        <f>IF($B2121="","",SUMIFS($E$4:E2121,$B$4:B2121,$B2121)/SUMIFS($E$4:$E$1048576,$B$4:$B$1048576,$B2121))</f>
        <v/>
      </c>
      <c r="G2121" s="2" t="str">
        <f>IF($C2121="","",VLOOKUP($F2121,Tabla5[],2,1))</f>
        <v/>
      </c>
    </row>
    <row r="2122" spans="6:7" x14ac:dyDescent="0.2">
      <c r="F2122" s="28" t="str">
        <f>IF($B2122="","",SUMIFS($E$4:E2122,$B$4:B2122,$B2122)/SUMIFS($E$4:$E$1048576,$B$4:$B$1048576,$B2122))</f>
        <v/>
      </c>
      <c r="G2122" s="2" t="str">
        <f>IF($C2122="","",VLOOKUP($F2122,Tabla5[],2,1))</f>
        <v/>
      </c>
    </row>
    <row r="2123" spans="6:7" x14ac:dyDescent="0.2">
      <c r="F2123" s="28" t="str">
        <f>IF($B2123="","",SUMIFS($E$4:E2123,$B$4:B2123,$B2123)/SUMIFS($E$4:$E$1048576,$B$4:$B$1048576,$B2123))</f>
        <v/>
      </c>
      <c r="G2123" s="2" t="str">
        <f>IF($C2123="","",VLOOKUP($F2123,Tabla5[],2,1))</f>
        <v/>
      </c>
    </row>
    <row r="2124" spans="6:7" x14ac:dyDescent="0.2">
      <c r="F2124" s="28" t="str">
        <f>IF($B2124="","",SUMIFS($E$4:E2124,$B$4:B2124,$B2124)/SUMIFS($E$4:$E$1048576,$B$4:$B$1048576,$B2124))</f>
        <v/>
      </c>
      <c r="G2124" s="2" t="str">
        <f>IF($C2124="","",VLOOKUP($F2124,Tabla5[],2,1))</f>
        <v/>
      </c>
    </row>
    <row r="2125" spans="6:7" x14ac:dyDescent="0.2">
      <c r="F2125" s="28" t="str">
        <f>IF($B2125="","",SUMIFS($E$4:E2125,$B$4:B2125,$B2125)/SUMIFS($E$4:$E$1048576,$B$4:$B$1048576,$B2125))</f>
        <v/>
      </c>
      <c r="G2125" s="2" t="str">
        <f>IF($C2125="","",VLOOKUP($F2125,Tabla5[],2,1))</f>
        <v/>
      </c>
    </row>
    <row r="2126" spans="6:7" x14ac:dyDescent="0.2">
      <c r="F2126" s="28" t="str">
        <f>IF($B2126="","",SUMIFS($E$4:E2126,$B$4:B2126,$B2126)/SUMIFS($E$4:$E$1048576,$B$4:$B$1048576,$B2126))</f>
        <v/>
      </c>
      <c r="G2126" s="2" t="str">
        <f>IF($C2126="","",VLOOKUP($F2126,Tabla5[],2,1))</f>
        <v/>
      </c>
    </row>
    <row r="2127" spans="6:7" x14ac:dyDescent="0.2">
      <c r="F2127" s="28" t="str">
        <f>IF($B2127="","",SUMIFS($E$4:E2127,$B$4:B2127,$B2127)/SUMIFS($E$4:$E$1048576,$B$4:$B$1048576,$B2127))</f>
        <v/>
      </c>
      <c r="G2127" s="2" t="str">
        <f>IF($C2127="","",VLOOKUP($F2127,Tabla5[],2,1))</f>
        <v/>
      </c>
    </row>
    <row r="2128" spans="6:7" x14ac:dyDescent="0.2">
      <c r="F2128" s="28" t="str">
        <f>IF($B2128="","",SUMIFS($E$4:E2128,$B$4:B2128,$B2128)/SUMIFS($E$4:$E$1048576,$B$4:$B$1048576,$B2128))</f>
        <v/>
      </c>
      <c r="G2128" s="2" t="str">
        <f>IF($C2128="","",VLOOKUP($F2128,Tabla5[],2,1))</f>
        <v/>
      </c>
    </row>
    <row r="2129" spans="6:7" x14ac:dyDescent="0.2">
      <c r="F2129" s="28" t="str">
        <f>IF($B2129="","",SUMIFS($E$4:E2129,$B$4:B2129,$B2129)/SUMIFS($E$4:$E$1048576,$B$4:$B$1048576,$B2129))</f>
        <v/>
      </c>
      <c r="G2129" s="2" t="str">
        <f>IF($C2129="","",VLOOKUP($F2129,Tabla5[],2,1))</f>
        <v/>
      </c>
    </row>
    <row r="2130" spans="6:7" x14ac:dyDescent="0.2">
      <c r="F2130" s="28" t="str">
        <f>IF($B2130="","",SUMIFS($E$4:E2130,$B$4:B2130,$B2130)/SUMIFS($E$4:$E$1048576,$B$4:$B$1048576,$B2130))</f>
        <v/>
      </c>
      <c r="G2130" s="2" t="str">
        <f>IF($C2130="","",VLOOKUP($F2130,Tabla5[],2,1))</f>
        <v/>
      </c>
    </row>
    <row r="2131" spans="6:7" x14ac:dyDescent="0.2">
      <c r="F2131" s="28" t="str">
        <f>IF($B2131="","",SUMIFS($E$4:E2131,$B$4:B2131,$B2131)/SUMIFS($E$4:$E$1048576,$B$4:$B$1048576,$B2131))</f>
        <v/>
      </c>
      <c r="G2131" s="2" t="str">
        <f>IF($C2131="","",VLOOKUP($F2131,Tabla5[],2,1))</f>
        <v/>
      </c>
    </row>
    <row r="2132" spans="6:7" x14ac:dyDescent="0.2">
      <c r="F2132" s="28" t="str">
        <f>IF($B2132="","",SUMIFS($E$4:E2132,$B$4:B2132,$B2132)/SUMIFS($E$4:$E$1048576,$B$4:$B$1048576,$B2132))</f>
        <v/>
      </c>
      <c r="G2132" s="2" t="str">
        <f>IF($C2132="","",VLOOKUP($F2132,Tabla5[],2,1))</f>
        <v/>
      </c>
    </row>
    <row r="2133" spans="6:7" x14ac:dyDescent="0.2">
      <c r="F2133" s="28" t="str">
        <f>IF($B2133="","",SUMIFS($E$4:E2133,$B$4:B2133,$B2133)/SUMIFS($E$4:$E$1048576,$B$4:$B$1048576,$B2133))</f>
        <v/>
      </c>
      <c r="G2133" s="2" t="str">
        <f>IF($C2133="","",VLOOKUP($F2133,Tabla5[],2,1))</f>
        <v/>
      </c>
    </row>
    <row r="2134" spans="6:7" x14ac:dyDescent="0.2">
      <c r="F2134" s="28" t="str">
        <f>IF($B2134="","",SUMIFS($E$4:E2134,$B$4:B2134,$B2134)/SUMIFS($E$4:$E$1048576,$B$4:$B$1048576,$B2134))</f>
        <v/>
      </c>
      <c r="G2134" s="2" t="str">
        <f>IF($C2134="","",VLOOKUP($F2134,Tabla5[],2,1))</f>
        <v/>
      </c>
    </row>
    <row r="2135" spans="6:7" x14ac:dyDescent="0.2">
      <c r="F2135" s="28" t="str">
        <f>IF($B2135="","",SUMIFS($E$4:E2135,$B$4:B2135,$B2135)/SUMIFS($E$4:$E$1048576,$B$4:$B$1048576,$B2135))</f>
        <v/>
      </c>
      <c r="G2135" s="2" t="str">
        <f>IF($C2135="","",VLOOKUP($F2135,Tabla5[],2,1))</f>
        <v/>
      </c>
    </row>
    <row r="2136" spans="6:7" x14ac:dyDescent="0.2">
      <c r="F2136" s="28" t="str">
        <f>IF($B2136="","",SUMIFS($E$4:E2136,$B$4:B2136,$B2136)/SUMIFS($E$4:$E$1048576,$B$4:$B$1048576,$B2136))</f>
        <v/>
      </c>
      <c r="G2136" s="2" t="str">
        <f>IF($C2136="","",VLOOKUP($F2136,Tabla5[],2,1))</f>
        <v/>
      </c>
    </row>
    <row r="2137" spans="6:7" x14ac:dyDescent="0.2">
      <c r="F2137" s="28" t="str">
        <f>IF($B2137="","",SUMIFS($E$4:E2137,$B$4:B2137,$B2137)/SUMIFS($E$4:$E$1048576,$B$4:$B$1048576,$B2137))</f>
        <v/>
      </c>
      <c r="G2137" s="2" t="str">
        <f>IF($C2137="","",VLOOKUP($F2137,Tabla5[],2,1))</f>
        <v/>
      </c>
    </row>
    <row r="2138" spans="6:7" x14ac:dyDescent="0.2">
      <c r="F2138" s="28" t="str">
        <f>IF($B2138="","",SUMIFS($E$4:E2138,$B$4:B2138,$B2138)/SUMIFS($E$4:$E$1048576,$B$4:$B$1048576,$B2138))</f>
        <v/>
      </c>
      <c r="G2138" s="2" t="str">
        <f>IF($C2138="","",VLOOKUP($F2138,Tabla5[],2,1))</f>
        <v/>
      </c>
    </row>
    <row r="2139" spans="6:7" x14ac:dyDescent="0.2">
      <c r="F2139" s="28" t="str">
        <f>IF($B2139="","",SUMIFS($E$4:E2139,$B$4:B2139,$B2139)/SUMIFS($E$4:$E$1048576,$B$4:$B$1048576,$B2139))</f>
        <v/>
      </c>
      <c r="G2139" s="2" t="str">
        <f>IF($C2139="","",VLOOKUP($F2139,Tabla5[],2,1))</f>
        <v/>
      </c>
    </row>
    <row r="2140" spans="6:7" x14ac:dyDescent="0.2">
      <c r="F2140" s="28" t="str">
        <f>IF($B2140="","",SUMIFS($E$4:E2140,$B$4:B2140,$B2140)/SUMIFS($E$4:$E$1048576,$B$4:$B$1048576,$B2140))</f>
        <v/>
      </c>
      <c r="G2140" s="2" t="str">
        <f>IF($C2140="","",VLOOKUP($F2140,Tabla5[],2,1))</f>
        <v/>
      </c>
    </row>
    <row r="2141" spans="6:7" x14ac:dyDescent="0.2">
      <c r="F2141" s="28" t="str">
        <f>IF($B2141="","",SUMIFS($E$4:E2141,$B$4:B2141,$B2141)/SUMIFS($E$4:$E$1048576,$B$4:$B$1048576,$B2141))</f>
        <v/>
      </c>
      <c r="G2141" s="2" t="str">
        <f>IF($C2141="","",VLOOKUP($F2141,Tabla5[],2,1))</f>
        <v/>
      </c>
    </row>
    <row r="2142" spans="6:7" x14ac:dyDescent="0.2">
      <c r="F2142" s="28" t="str">
        <f>IF($B2142="","",SUMIFS($E$4:E2142,$B$4:B2142,$B2142)/SUMIFS($E$4:$E$1048576,$B$4:$B$1048576,$B2142))</f>
        <v/>
      </c>
      <c r="G2142" s="2" t="str">
        <f>IF($C2142="","",VLOOKUP($F2142,Tabla5[],2,1))</f>
        <v/>
      </c>
    </row>
    <row r="2143" spans="6:7" x14ac:dyDescent="0.2">
      <c r="F2143" s="28" t="str">
        <f>IF($B2143="","",SUMIFS($E$4:E2143,$B$4:B2143,$B2143)/SUMIFS($E$4:$E$1048576,$B$4:$B$1048576,$B2143))</f>
        <v/>
      </c>
      <c r="G2143" s="2" t="str">
        <f>IF($C2143="","",VLOOKUP($F2143,Tabla5[],2,1))</f>
        <v/>
      </c>
    </row>
    <row r="2144" spans="6:7" x14ac:dyDescent="0.2">
      <c r="F2144" s="28" t="str">
        <f>IF($B2144="","",SUMIFS($E$4:E2144,$B$4:B2144,$B2144)/SUMIFS($E$4:$E$1048576,$B$4:$B$1048576,$B2144))</f>
        <v/>
      </c>
      <c r="G2144" s="2" t="str">
        <f>IF($C2144="","",VLOOKUP($F2144,Tabla5[],2,1))</f>
        <v/>
      </c>
    </row>
    <row r="2145" spans="6:7" x14ac:dyDescent="0.2">
      <c r="F2145" s="28" t="str">
        <f>IF($B2145="","",SUMIFS($E$4:E2145,$B$4:B2145,$B2145)/SUMIFS($E$4:$E$1048576,$B$4:$B$1048576,$B2145))</f>
        <v/>
      </c>
      <c r="G2145" s="2" t="str">
        <f>IF($C2145="","",VLOOKUP($F2145,Tabla5[],2,1))</f>
        <v/>
      </c>
    </row>
    <row r="2146" spans="6:7" x14ac:dyDescent="0.2">
      <c r="F2146" s="28" t="str">
        <f>IF($B2146="","",SUMIFS($E$4:E2146,$B$4:B2146,$B2146)/SUMIFS($E$4:$E$1048576,$B$4:$B$1048576,$B2146))</f>
        <v/>
      </c>
      <c r="G2146" s="2" t="str">
        <f>IF($C2146="","",VLOOKUP($F2146,Tabla5[],2,1))</f>
        <v/>
      </c>
    </row>
    <row r="2147" spans="6:7" x14ac:dyDescent="0.2">
      <c r="F2147" s="28" t="str">
        <f>IF($B2147="","",SUMIFS($E$4:E2147,$B$4:B2147,$B2147)/SUMIFS($E$4:$E$1048576,$B$4:$B$1048576,$B2147))</f>
        <v/>
      </c>
      <c r="G2147" s="2" t="str">
        <f>IF($C2147="","",VLOOKUP($F2147,Tabla5[],2,1))</f>
        <v/>
      </c>
    </row>
    <row r="2148" spans="6:7" x14ac:dyDescent="0.2">
      <c r="F2148" s="28" t="str">
        <f>IF($B2148="","",SUMIFS($E$4:E2148,$B$4:B2148,$B2148)/SUMIFS($E$4:$E$1048576,$B$4:$B$1048576,$B2148))</f>
        <v/>
      </c>
      <c r="G2148" s="2" t="str">
        <f>IF($C2148="","",VLOOKUP($F2148,Tabla5[],2,1))</f>
        <v/>
      </c>
    </row>
    <row r="2149" spans="6:7" x14ac:dyDescent="0.2">
      <c r="F2149" s="28" t="str">
        <f>IF($B2149="","",SUMIFS($E$4:E2149,$B$4:B2149,$B2149)/SUMIFS($E$4:$E$1048576,$B$4:$B$1048576,$B2149))</f>
        <v/>
      </c>
      <c r="G2149" s="2" t="str">
        <f>IF($C2149="","",VLOOKUP($F2149,Tabla5[],2,1))</f>
        <v/>
      </c>
    </row>
    <row r="2150" spans="6:7" x14ac:dyDescent="0.2">
      <c r="F2150" s="28" t="str">
        <f>IF($B2150="","",SUMIFS($E$4:E2150,$B$4:B2150,$B2150)/SUMIFS($E$4:$E$1048576,$B$4:$B$1048576,$B2150))</f>
        <v/>
      </c>
      <c r="G2150" s="2" t="str">
        <f>IF($C2150="","",VLOOKUP($F2150,Tabla5[],2,1))</f>
        <v/>
      </c>
    </row>
    <row r="2151" spans="6:7" x14ac:dyDescent="0.2">
      <c r="F2151" s="28" t="str">
        <f>IF($B2151="","",SUMIFS($E$4:E2151,$B$4:B2151,$B2151)/SUMIFS($E$4:$E$1048576,$B$4:$B$1048576,$B2151))</f>
        <v/>
      </c>
      <c r="G2151" s="2" t="str">
        <f>IF($C2151="","",VLOOKUP($F2151,Tabla5[],2,1))</f>
        <v/>
      </c>
    </row>
    <row r="2152" spans="6:7" x14ac:dyDescent="0.2">
      <c r="F2152" s="28" t="str">
        <f>IF($B2152="","",SUMIFS($E$4:E2152,$B$4:B2152,$B2152)/SUMIFS($E$4:$E$1048576,$B$4:$B$1048576,$B2152))</f>
        <v/>
      </c>
      <c r="G2152" s="2" t="str">
        <f>IF($C2152="","",VLOOKUP($F2152,Tabla5[],2,1))</f>
        <v/>
      </c>
    </row>
    <row r="2153" spans="6:7" x14ac:dyDescent="0.2">
      <c r="F2153" s="28" t="str">
        <f>IF($B2153="","",SUMIFS($E$4:E2153,$B$4:B2153,$B2153)/SUMIFS($E$4:$E$1048576,$B$4:$B$1048576,$B2153))</f>
        <v/>
      </c>
      <c r="G2153" s="2" t="str">
        <f>IF($C2153="","",VLOOKUP($F2153,Tabla5[],2,1))</f>
        <v/>
      </c>
    </row>
    <row r="2154" spans="6:7" x14ac:dyDescent="0.2">
      <c r="F2154" s="28" t="str">
        <f>IF($B2154="","",SUMIFS($E$4:E2154,$B$4:B2154,$B2154)/SUMIFS($E$4:$E$1048576,$B$4:$B$1048576,$B2154))</f>
        <v/>
      </c>
      <c r="G2154" s="2" t="str">
        <f>IF($C2154="","",VLOOKUP($F2154,Tabla5[],2,1))</f>
        <v/>
      </c>
    </row>
    <row r="2155" spans="6:7" x14ac:dyDescent="0.2">
      <c r="F2155" s="28" t="str">
        <f>IF($B2155="","",SUMIFS($E$4:E2155,$B$4:B2155,$B2155)/SUMIFS($E$4:$E$1048576,$B$4:$B$1048576,$B2155))</f>
        <v/>
      </c>
      <c r="G2155" s="2" t="str">
        <f>IF($C2155="","",VLOOKUP($F2155,Tabla5[],2,1))</f>
        <v/>
      </c>
    </row>
    <row r="2156" spans="6:7" x14ac:dyDescent="0.2">
      <c r="F2156" s="28" t="str">
        <f>IF($B2156="","",SUMIFS($E$4:E2156,$B$4:B2156,$B2156)/SUMIFS($E$4:$E$1048576,$B$4:$B$1048576,$B2156))</f>
        <v/>
      </c>
      <c r="G2156" s="2" t="str">
        <f>IF($C2156="","",VLOOKUP($F2156,Tabla5[],2,1))</f>
        <v/>
      </c>
    </row>
    <row r="2157" spans="6:7" x14ac:dyDescent="0.2">
      <c r="F2157" s="28" t="str">
        <f>IF($B2157="","",SUMIFS($E$4:E2157,$B$4:B2157,$B2157)/SUMIFS($E$4:$E$1048576,$B$4:$B$1048576,$B2157))</f>
        <v/>
      </c>
      <c r="G2157" s="2" t="str">
        <f>IF($C2157="","",VLOOKUP($F2157,Tabla5[],2,1))</f>
        <v/>
      </c>
    </row>
    <row r="2158" spans="6:7" x14ac:dyDescent="0.2">
      <c r="F2158" s="28" t="str">
        <f>IF($B2158="","",SUMIFS($E$4:E2158,$B$4:B2158,$B2158)/SUMIFS($E$4:$E$1048576,$B$4:$B$1048576,$B2158))</f>
        <v/>
      </c>
      <c r="G2158" s="2" t="str">
        <f>IF($C2158="","",VLOOKUP($F2158,Tabla5[],2,1))</f>
        <v/>
      </c>
    </row>
    <row r="2159" spans="6:7" x14ac:dyDescent="0.2">
      <c r="F2159" s="28" t="str">
        <f>IF($B2159="","",SUMIFS($E$4:E2159,$B$4:B2159,$B2159)/SUMIFS($E$4:$E$1048576,$B$4:$B$1048576,$B2159))</f>
        <v/>
      </c>
      <c r="G2159" s="2" t="str">
        <f>IF($C2159="","",VLOOKUP($F2159,Tabla5[],2,1))</f>
        <v/>
      </c>
    </row>
    <row r="2160" spans="6:7" x14ac:dyDescent="0.2">
      <c r="F2160" s="28" t="str">
        <f>IF($B2160="","",SUMIFS($E$4:E2160,$B$4:B2160,$B2160)/SUMIFS($E$4:$E$1048576,$B$4:$B$1048576,$B2160))</f>
        <v/>
      </c>
      <c r="G2160" s="2" t="str">
        <f>IF($C2160="","",VLOOKUP($F2160,Tabla5[],2,1))</f>
        <v/>
      </c>
    </row>
    <row r="2161" spans="6:7" x14ac:dyDescent="0.2">
      <c r="F2161" s="28" t="str">
        <f>IF($B2161="","",SUMIFS($E$4:E2161,$B$4:B2161,$B2161)/SUMIFS($E$4:$E$1048576,$B$4:$B$1048576,$B2161))</f>
        <v/>
      </c>
      <c r="G2161" s="2" t="str">
        <f>IF($C2161="","",VLOOKUP($F2161,Tabla5[],2,1))</f>
        <v/>
      </c>
    </row>
    <row r="2162" spans="6:7" x14ac:dyDescent="0.2">
      <c r="F2162" s="28" t="str">
        <f>IF($B2162="","",SUMIFS($E$4:E2162,$B$4:B2162,$B2162)/SUMIFS($E$4:$E$1048576,$B$4:$B$1048576,$B2162))</f>
        <v/>
      </c>
      <c r="G2162" s="2" t="str">
        <f>IF($C2162="","",VLOOKUP($F2162,Tabla5[],2,1))</f>
        <v/>
      </c>
    </row>
    <row r="2163" spans="6:7" x14ac:dyDescent="0.2">
      <c r="F2163" s="28" t="str">
        <f>IF($B2163="","",SUMIFS($E$4:E2163,$B$4:B2163,$B2163)/SUMIFS($E$4:$E$1048576,$B$4:$B$1048576,$B2163))</f>
        <v/>
      </c>
      <c r="G2163" s="2" t="str">
        <f>IF($C2163="","",VLOOKUP($F2163,Tabla5[],2,1))</f>
        <v/>
      </c>
    </row>
    <row r="2164" spans="6:7" x14ac:dyDescent="0.2">
      <c r="F2164" s="28" t="str">
        <f>IF($B2164="","",SUMIFS($E$4:E2164,$B$4:B2164,$B2164)/SUMIFS($E$4:$E$1048576,$B$4:$B$1048576,$B2164))</f>
        <v/>
      </c>
      <c r="G2164" s="2" t="str">
        <f>IF($C2164="","",VLOOKUP($F2164,Tabla5[],2,1))</f>
        <v/>
      </c>
    </row>
    <row r="2165" spans="6:7" x14ac:dyDescent="0.2">
      <c r="F2165" s="28" t="str">
        <f>IF($B2165="","",SUMIFS($E$4:E2165,$B$4:B2165,$B2165)/SUMIFS($E$4:$E$1048576,$B$4:$B$1048576,$B2165))</f>
        <v/>
      </c>
      <c r="G2165" s="2" t="str">
        <f>IF($C2165="","",VLOOKUP($F2165,Tabla5[],2,1))</f>
        <v/>
      </c>
    </row>
    <row r="2166" spans="6:7" x14ac:dyDescent="0.2">
      <c r="F2166" s="28" t="str">
        <f>IF($B2166="","",SUMIFS($E$4:E2166,$B$4:B2166,$B2166)/SUMIFS($E$4:$E$1048576,$B$4:$B$1048576,$B2166))</f>
        <v/>
      </c>
      <c r="G2166" s="2" t="str">
        <f>IF($C2166="","",VLOOKUP($F2166,Tabla5[],2,1))</f>
        <v/>
      </c>
    </row>
    <row r="2167" spans="6:7" x14ac:dyDescent="0.2">
      <c r="F2167" s="28" t="str">
        <f>IF($B2167="","",SUMIFS($E$4:E2167,$B$4:B2167,$B2167)/SUMIFS($E$4:$E$1048576,$B$4:$B$1048576,$B2167))</f>
        <v/>
      </c>
      <c r="G2167" s="2" t="str">
        <f>IF($C2167="","",VLOOKUP($F2167,Tabla5[],2,1))</f>
        <v/>
      </c>
    </row>
    <row r="2168" spans="6:7" x14ac:dyDescent="0.2">
      <c r="F2168" s="28" t="str">
        <f>IF($B2168="","",SUMIFS($E$4:E2168,$B$4:B2168,$B2168)/SUMIFS($E$4:$E$1048576,$B$4:$B$1048576,$B2168))</f>
        <v/>
      </c>
      <c r="G2168" s="2" t="str">
        <f>IF($C2168="","",VLOOKUP($F2168,Tabla5[],2,1))</f>
        <v/>
      </c>
    </row>
    <row r="2169" spans="6:7" x14ac:dyDescent="0.2">
      <c r="F2169" s="28" t="str">
        <f>IF($B2169="","",SUMIFS($E$4:E2169,$B$4:B2169,$B2169)/SUMIFS($E$4:$E$1048576,$B$4:$B$1048576,$B2169))</f>
        <v/>
      </c>
      <c r="G2169" s="2" t="str">
        <f>IF($C2169="","",VLOOKUP($F2169,Tabla5[],2,1))</f>
        <v/>
      </c>
    </row>
    <row r="2170" spans="6:7" x14ac:dyDescent="0.2">
      <c r="F2170" s="28" t="str">
        <f>IF($B2170="","",SUMIFS($E$4:E2170,$B$4:B2170,$B2170)/SUMIFS($E$4:$E$1048576,$B$4:$B$1048576,$B2170))</f>
        <v/>
      </c>
      <c r="G2170" s="2" t="str">
        <f>IF($C2170="","",VLOOKUP($F2170,Tabla5[],2,1))</f>
        <v/>
      </c>
    </row>
    <row r="2171" spans="6:7" x14ac:dyDescent="0.2">
      <c r="F2171" s="28" t="str">
        <f>IF($B2171="","",SUMIFS($E$4:E2171,$B$4:B2171,$B2171)/SUMIFS($E$4:$E$1048576,$B$4:$B$1048576,$B2171))</f>
        <v/>
      </c>
      <c r="G2171" s="2" t="str">
        <f>IF($C2171="","",VLOOKUP($F2171,Tabla5[],2,1))</f>
        <v/>
      </c>
    </row>
    <row r="2172" spans="6:7" x14ac:dyDescent="0.2">
      <c r="F2172" s="28" t="str">
        <f>IF($B2172="","",SUMIFS($E$4:E2172,$B$4:B2172,$B2172)/SUMIFS($E$4:$E$1048576,$B$4:$B$1048576,$B2172))</f>
        <v/>
      </c>
      <c r="G2172" s="2" t="str">
        <f>IF($C2172="","",VLOOKUP($F2172,Tabla5[],2,1))</f>
        <v/>
      </c>
    </row>
    <row r="2173" spans="6:7" x14ac:dyDescent="0.2">
      <c r="F2173" s="28" t="str">
        <f>IF($B2173="","",SUMIFS($E$4:E2173,$B$4:B2173,$B2173)/SUMIFS($E$4:$E$1048576,$B$4:$B$1048576,$B2173))</f>
        <v/>
      </c>
      <c r="G2173" s="2" t="str">
        <f>IF($C2173="","",VLOOKUP($F2173,Tabla5[],2,1))</f>
        <v/>
      </c>
    </row>
    <row r="2174" spans="6:7" x14ac:dyDescent="0.2">
      <c r="F2174" s="28" t="str">
        <f>IF($B2174="","",SUMIFS($E$4:E2174,$B$4:B2174,$B2174)/SUMIFS($E$4:$E$1048576,$B$4:$B$1048576,$B2174))</f>
        <v/>
      </c>
      <c r="G2174" s="2" t="str">
        <f>IF($C2174="","",VLOOKUP($F2174,Tabla5[],2,1))</f>
        <v/>
      </c>
    </row>
    <row r="2175" spans="6:7" x14ac:dyDescent="0.2">
      <c r="F2175" s="28" t="str">
        <f>IF($B2175="","",SUMIFS($E$4:E2175,$B$4:B2175,$B2175)/SUMIFS($E$4:$E$1048576,$B$4:$B$1048576,$B2175))</f>
        <v/>
      </c>
      <c r="G2175" s="2" t="str">
        <f>IF($C2175="","",VLOOKUP($F2175,Tabla5[],2,1))</f>
        <v/>
      </c>
    </row>
    <row r="2176" spans="6:7" x14ac:dyDescent="0.2">
      <c r="F2176" s="28" t="str">
        <f>IF($B2176="","",SUMIFS($E$4:E2176,$B$4:B2176,$B2176)/SUMIFS($E$4:$E$1048576,$B$4:$B$1048576,$B2176))</f>
        <v/>
      </c>
      <c r="G2176" s="2" t="str">
        <f>IF($C2176="","",VLOOKUP($F2176,Tabla5[],2,1))</f>
        <v/>
      </c>
    </row>
    <row r="2177" spans="6:7" x14ac:dyDescent="0.2">
      <c r="F2177" s="28" t="str">
        <f>IF($B2177="","",SUMIFS($E$4:E2177,$B$4:B2177,$B2177)/SUMIFS($E$4:$E$1048576,$B$4:$B$1048576,$B2177))</f>
        <v/>
      </c>
      <c r="G2177" s="2" t="str">
        <f>IF($C2177="","",VLOOKUP($F2177,Tabla5[],2,1))</f>
        <v/>
      </c>
    </row>
    <row r="2178" spans="6:7" x14ac:dyDescent="0.2">
      <c r="F2178" s="28" t="str">
        <f>IF($B2178="","",SUMIFS($E$4:E2178,$B$4:B2178,$B2178)/SUMIFS($E$4:$E$1048576,$B$4:$B$1048576,$B2178))</f>
        <v/>
      </c>
      <c r="G2178" s="2" t="str">
        <f>IF($C2178="","",VLOOKUP($F2178,Tabla5[],2,1))</f>
        <v/>
      </c>
    </row>
    <row r="2179" spans="6:7" x14ac:dyDescent="0.2">
      <c r="F2179" s="28" t="str">
        <f>IF($B2179="","",SUMIFS($E$4:E2179,$B$4:B2179,$B2179)/SUMIFS($E$4:$E$1048576,$B$4:$B$1048576,$B2179))</f>
        <v/>
      </c>
      <c r="G2179" s="2" t="str">
        <f>IF($C2179="","",VLOOKUP($F2179,Tabla5[],2,1))</f>
        <v/>
      </c>
    </row>
    <row r="2180" spans="6:7" x14ac:dyDescent="0.2">
      <c r="F2180" s="28" t="str">
        <f>IF($B2180="","",SUMIFS($E$4:E2180,$B$4:B2180,$B2180)/SUMIFS($E$4:$E$1048576,$B$4:$B$1048576,$B2180))</f>
        <v/>
      </c>
      <c r="G2180" s="2" t="str">
        <f>IF($C2180="","",VLOOKUP($F2180,Tabla5[],2,1))</f>
        <v/>
      </c>
    </row>
    <row r="2181" spans="6:7" x14ac:dyDescent="0.2">
      <c r="F2181" s="28" t="str">
        <f>IF($B2181="","",SUMIFS($E$4:E2181,$B$4:B2181,$B2181)/SUMIFS($E$4:$E$1048576,$B$4:$B$1048576,$B2181))</f>
        <v/>
      </c>
      <c r="G2181" s="2" t="str">
        <f>IF($C2181="","",VLOOKUP($F2181,Tabla5[],2,1))</f>
        <v/>
      </c>
    </row>
    <row r="2182" spans="6:7" x14ac:dyDescent="0.2">
      <c r="F2182" s="28" t="str">
        <f>IF($B2182="","",SUMIFS($E$4:E2182,$B$4:B2182,$B2182)/SUMIFS($E$4:$E$1048576,$B$4:$B$1048576,$B2182))</f>
        <v/>
      </c>
      <c r="G2182" s="2" t="str">
        <f>IF($C2182="","",VLOOKUP($F2182,Tabla5[],2,1))</f>
        <v/>
      </c>
    </row>
    <row r="2183" spans="6:7" x14ac:dyDescent="0.2">
      <c r="F2183" s="28" t="str">
        <f>IF($B2183="","",SUMIFS($E$4:E2183,$B$4:B2183,$B2183)/SUMIFS($E$4:$E$1048576,$B$4:$B$1048576,$B2183))</f>
        <v/>
      </c>
      <c r="G2183" s="2" t="str">
        <f>IF($C2183="","",VLOOKUP($F2183,Tabla5[],2,1))</f>
        <v/>
      </c>
    </row>
    <row r="2184" spans="6:7" x14ac:dyDescent="0.2">
      <c r="F2184" s="28" t="str">
        <f>IF($B2184="","",SUMIFS($E$4:E2184,$B$4:B2184,$B2184)/SUMIFS($E$4:$E$1048576,$B$4:$B$1048576,$B2184))</f>
        <v/>
      </c>
      <c r="G2184" s="2" t="str">
        <f>IF($C2184="","",VLOOKUP($F2184,Tabla5[],2,1))</f>
        <v/>
      </c>
    </row>
    <row r="2185" spans="6:7" x14ac:dyDescent="0.2">
      <c r="F2185" s="28" t="str">
        <f>IF($B2185="","",SUMIFS($E$4:E2185,$B$4:B2185,$B2185)/SUMIFS($E$4:$E$1048576,$B$4:$B$1048576,$B2185))</f>
        <v/>
      </c>
      <c r="G2185" s="2" t="str">
        <f>IF($C2185="","",VLOOKUP($F2185,Tabla5[],2,1))</f>
        <v/>
      </c>
    </row>
    <row r="2186" spans="6:7" x14ac:dyDescent="0.2">
      <c r="F2186" s="28" t="str">
        <f>IF($B2186="","",SUMIFS($E$4:E2186,$B$4:B2186,$B2186)/SUMIFS($E$4:$E$1048576,$B$4:$B$1048576,$B2186))</f>
        <v/>
      </c>
      <c r="G2186" s="2" t="str">
        <f>IF($C2186="","",VLOOKUP($F2186,Tabla5[],2,1))</f>
        <v/>
      </c>
    </row>
    <row r="2187" spans="6:7" x14ac:dyDescent="0.2">
      <c r="F2187" s="28" t="str">
        <f>IF($B2187="","",SUMIFS($E$4:E2187,$B$4:B2187,$B2187)/SUMIFS($E$4:$E$1048576,$B$4:$B$1048576,$B2187))</f>
        <v/>
      </c>
      <c r="G2187" s="2" t="str">
        <f>IF($C2187="","",VLOOKUP($F2187,Tabla5[],2,1))</f>
        <v/>
      </c>
    </row>
    <row r="2188" spans="6:7" x14ac:dyDescent="0.2">
      <c r="F2188" s="28" t="str">
        <f>IF($B2188="","",SUMIFS($E$4:E2188,$B$4:B2188,$B2188)/SUMIFS($E$4:$E$1048576,$B$4:$B$1048576,$B2188))</f>
        <v/>
      </c>
      <c r="G2188" s="2" t="str">
        <f>IF($C2188="","",VLOOKUP($F2188,Tabla5[],2,1))</f>
        <v/>
      </c>
    </row>
    <row r="2189" spans="6:7" x14ac:dyDescent="0.2">
      <c r="F2189" s="28" t="str">
        <f>IF($B2189="","",SUMIFS($E$4:E2189,$B$4:B2189,$B2189)/SUMIFS($E$4:$E$1048576,$B$4:$B$1048576,$B2189))</f>
        <v/>
      </c>
      <c r="G2189" s="2" t="str">
        <f>IF($C2189="","",VLOOKUP($F2189,Tabla5[],2,1))</f>
        <v/>
      </c>
    </row>
    <row r="2190" spans="6:7" x14ac:dyDescent="0.2">
      <c r="F2190" s="28" t="str">
        <f>IF($B2190="","",SUMIFS($E$4:E2190,$B$4:B2190,$B2190)/SUMIFS($E$4:$E$1048576,$B$4:$B$1048576,$B2190))</f>
        <v/>
      </c>
      <c r="G2190" s="2" t="str">
        <f>IF($C2190="","",VLOOKUP($F2190,Tabla5[],2,1))</f>
        <v/>
      </c>
    </row>
    <row r="2191" spans="6:7" x14ac:dyDescent="0.2">
      <c r="F2191" s="28" t="str">
        <f>IF($B2191="","",SUMIFS($E$4:E2191,$B$4:B2191,$B2191)/SUMIFS($E$4:$E$1048576,$B$4:$B$1048576,$B2191))</f>
        <v/>
      </c>
      <c r="G2191" s="2" t="str">
        <f>IF($C2191="","",VLOOKUP($F2191,Tabla5[],2,1))</f>
        <v/>
      </c>
    </row>
    <row r="2192" spans="6:7" x14ac:dyDescent="0.2">
      <c r="F2192" s="28" t="str">
        <f>IF($B2192="","",SUMIFS($E$4:E2192,$B$4:B2192,$B2192)/SUMIFS($E$4:$E$1048576,$B$4:$B$1048576,$B2192))</f>
        <v/>
      </c>
      <c r="G2192" s="2" t="str">
        <f>IF($C2192="","",VLOOKUP($F2192,Tabla5[],2,1))</f>
        <v/>
      </c>
    </row>
    <row r="2193" spans="6:7" x14ac:dyDescent="0.2">
      <c r="F2193" s="28" t="str">
        <f>IF($B2193="","",SUMIFS($E$4:E2193,$B$4:B2193,$B2193)/SUMIFS($E$4:$E$1048576,$B$4:$B$1048576,$B2193))</f>
        <v/>
      </c>
      <c r="G2193" s="2" t="str">
        <f>IF($C2193="","",VLOOKUP($F2193,Tabla5[],2,1))</f>
        <v/>
      </c>
    </row>
    <row r="2194" spans="6:7" x14ac:dyDescent="0.2">
      <c r="F2194" s="28" t="str">
        <f>IF($B2194="","",SUMIFS($E$4:E2194,$B$4:B2194,$B2194)/SUMIFS($E$4:$E$1048576,$B$4:$B$1048576,$B2194))</f>
        <v/>
      </c>
      <c r="G2194" s="2" t="str">
        <f>IF($C2194="","",VLOOKUP($F2194,Tabla5[],2,1))</f>
        <v/>
      </c>
    </row>
    <row r="2195" spans="6:7" x14ac:dyDescent="0.2">
      <c r="F2195" s="28" t="str">
        <f>IF($B2195="","",SUMIFS($E$4:E2195,$B$4:B2195,$B2195)/SUMIFS($E$4:$E$1048576,$B$4:$B$1048576,$B2195))</f>
        <v/>
      </c>
      <c r="G2195" s="2" t="str">
        <f>IF($C2195="","",VLOOKUP($F2195,Tabla5[],2,1))</f>
        <v/>
      </c>
    </row>
    <row r="2196" spans="6:7" x14ac:dyDescent="0.2">
      <c r="F2196" s="28" t="str">
        <f>IF($B2196="","",SUMIFS($E$4:E2196,$B$4:B2196,$B2196)/SUMIFS($E$4:$E$1048576,$B$4:$B$1048576,$B2196))</f>
        <v/>
      </c>
      <c r="G2196" s="2" t="str">
        <f>IF($C2196="","",VLOOKUP($F2196,Tabla5[],2,1))</f>
        <v/>
      </c>
    </row>
    <row r="2197" spans="6:7" x14ac:dyDescent="0.2">
      <c r="F2197" s="28" t="str">
        <f>IF($B2197="","",SUMIFS($E$4:E2197,$B$4:B2197,$B2197)/SUMIFS($E$4:$E$1048576,$B$4:$B$1048576,$B2197))</f>
        <v/>
      </c>
      <c r="G2197" s="2" t="str">
        <f>IF($C2197="","",VLOOKUP($F2197,Tabla5[],2,1))</f>
        <v/>
      </c>
    </row>
    <row r="2198" spans="6:7" x14ac:dyDescent="0.2">
      <c r="F2198" s="28" t="str">
        <f>IF($B2198="","",SUMIFS($E$4:E2198,$B$4:B2198,$B2198)/SUMIFS($E$4:$E$1048576,$B$4:$B$1048576,$B2198))</f>
        <v/>
      </c>
      <c r="G2198" s="2" t="str">
        <f>IF($C2198="","",VLOOKUP($F2198,Tabla5[],2,1))</f>
        <v/>
      </c>
    </row>
    <row r="2199" spans="6:7" x14ac:dyDescent="0.2">
      <c r="F2199" s="28" t="str">
        <f>IF($B2199="","",SUMIFS($E$4:E2199,$B$4:B2199,$B2199)/SUMIFS($E$4:$E$1048576,$B$4:$B$1048576,$B2199))</f>
        <v/>
      </c>
      <c r="G2199" s="2" t="str">
        <f>IF($C2199="","",VLOOKUP($F2199,Tabla5[],2,1))</f>
        <v/>
      </c>
    </row>
    <row r="2200" spans="6:7" x14ac:dyDescent="0.2">
      <c r="F2200" s="28" t="str">
        <f>IF($B2200="","",SUMIFS($E$4:E2200,$B$4:B2200,$B2200)/SUMIFS($E$4:$E$1048576,$B$4:$B$1048576,$B2200))</f>
        <v/>
      </c>
      <c r="G2200" s="2" t="str">
        <f>IF($C2200="","",VLOOKUP($F2200,Tabla5[],2,1))</f>
        <v/>
      </c>
    </row>
    <row r="2201" spans="6:7" x14ac:dyDescent="0.2">
      <c r="F2201" s="28" t="str">
        <f>IF($B2201="","",SUMIFS($E$4:E2201,$B$4:B2201,$B2201)/SUMIFS($E$4:$E$1048576,$B$4:$B$1048576,$B2201))</f>
        <v/>
      </c>
      <c r="G2201" s="2" t="str">
        <f>IF($C2201="","",VLOOKUP($F2201,Tabla5[],2,1))</f>
        <v/>
      </c>
    </row>
    <row r="2202" spans="6:7" x14ac:dyDescent="0.2">
      <c r="F2202" s="28" t="str">
        <f>IF($B2202="","",SUMIFS($E$4:E2202,$B$4:B2202,$B2202)/SUMIFS($E$4:$E$1048576,$B$4:$B$1048576,$B2202))</f>
        <v/>
      </c>
      <c r="G2202" s="2" t="str">
        <f>IF($C2202="","",VLOOKUP($F2202,Tabla5[],2,1))</f>
        <v/>
      </c>
    </row>
    <row r="2203" spans="6:7" x14ac:dyDescent="0.2">
      <c r="F2203" s="28" t="str">
        <f>IF($B2203="","",SUMIFS($E$4:E2203,$B$4:B2203,$B2203)/SUMIFS($E$4:$E$1048576,$B$4:$B$1048576,$B2203))</f>
        <v/>
      </c>
      <c r="G2203" s="2" t="str">
        <f>IF($C2203="","",VLOOKUP($F2203,Tabla5[],2,1))</f>
        <v/>
      </c>
    </row>
    <row r="2204" spans="6:7" x14ac:dyDescent="0.2">
      <c r="F2204" s="28" t="str">
        <f>IF($B2204="","",SUMIFS($E$4:E2204,$B$4:B2204,$B2204)/SUMIFS($E$4:$E$1048576,$B$4:$B$1048576,$B2204))</f>
        <v/>
      </c>
      <c r="G2204" s="2" t="str">
        <f>IF($C2204="","",VLOOKUP($F2204,Tabla5[],2,1))</f>
        <v/>
      </c>
    </row>
    <row r="2205" spans="6:7" x14ac:dyDescent="0.2">
      <c r="F2205" s="28" t="str">
        <f>IF($B2205="","",SUMIFS($E$4:E2205,$B$4:B2205,$B2205)/SUMIFS($E$4:$E$1048576,$B$4:$B$1048576,$B2205))</f>
        <v/>
      </c>
      <c r="G2205" s="2" t="str">
        <f>IF($C2205="","",VLOOKUP($F2205,Tabla5[],2,1))</f>
        <v/>
      </c>
    </row>
    <row r="2206" spans="6:7" x14ac:dyDescent="0.2">
      <c r="F2206" s="28" t="str">
        <f>IF($B2206="","",SUMIFS($E$4:E2206,$B$4:B2206,$B2206)/SUMIFS($E$4:$E$1048576,$B$4:$B$1048576,$B2206))</f>
        <v/>
      </c>
      <c r="G2206" s="2" t="str">
        <f>IF($C2206="","",VLOOKUP($F2206,Tabla5[],2,1))</f>
        <v/>
      </c>
    </row>
    <row r="2207" spans="6:7" x14ac:dyDescent="0.2">
      <c r="F2207" s="28" t="str">
        <f>IF($B2207="","",SUMIFS($E$4:E2207,$B$4:B2207,$B2207)/SUMIFS($E$4:$E$1048576,$B$4:$B$1048576,$B2207))</f>
        <v/>
      </c>
      <c r="G2207" s="2" t="str">
        <f>IF($C2207="","",VLOOKUP($F2207,Tabla5[],2,1))</f>
        <v/>
      </c>
    </row>
    <row r="2208" spans="6:7" x14ac:dyDescent="0.2">
      <c r="F2208" s="28" t="str">
        <f>IF($B2208="","",SUMIFS($E$4:E2208,$B$4:B2208,$B2208)/SUMIFS($E$4:$E$1048576,$B$4:$B$1048576,$B2208))</f>
        <v/>
      </c>
      <c r="G2208" s="2" t="str">
        <f>IF($C2208="","",VLOOKUP($F2208,Tabla5[],2,1))</f>
        <v/>
      </c>
    </row>
    <row r="2209" spans="6:7" x14ac:dyDescent="0.2">
      <c r="F2209" s="28" t="str">
        <f>IF($B2209="","",SUMIFS($E$4:E2209,$B$4:B2209,$B2209)/SUMIFS($E$4:$E$1048576,$B$4:$B$1048576,$B2209))</f>
        <v/>
      </c>
      <c r="G2209" s="2" t="str">
        <f>IF($C2209="","",VLOOKUP($F2209,Tabla5[],2,1))</f>
        <v/>
      </c>
    </row>
    <row r="2210" spans="6:7" x14ac:dyDescent="0.2">
      <c r="F2210" s="28" t="str">
        <f>IF($B2210="","",SUMIFS($E$4:E2210,$B$4:B2210,$B2210)/SUMIFS($E$4:$E$1048576,$B$4:$B$1048576,$B2210))</f>
        <v/>
      </c>
      <c r="G2210" s="2" t="str">
        <f>IF($C2210="","",VLOOKUP($F2210,Tabla5[],2,1))</f>
        <v/>
      </c>
    </row>
    <row r="2211" spans="6:7" x14ac:dyDescent="0.2">
      <c r="F2211" s="28" t="str">
        <f>IF($B2211="","",SUMIFS($E$4:E2211,$B$4:B2211,$B2211)/SUMIFS($E$4:$E$1048576,$B$4:$B$1048576,$B2211))</f>
        <v/>
      </c>
      <c r="G2211" s="2" t="str">
        <f>IF($C2211="","",VLOOKUP($F2211,Tabla5[],2,1))</f>
        <v/>
      </c>
    </row>
    <row r="2212" spans="6:7" x14ac:dyDescent="0.2">
      <c r="F2212" s="28" t="str">
        <f>IF($B2212="","",SUMIFS($E$4:E2212,$B$4:B2212,$B2212)/SUMIFS($E$4:$E$1048576,$B$4:$B$1048576,$B2212))</f>
        <v/>
      </c>
      <c r="G2212" s="2" t="str">
        <f>IF($C2212="","",VLOOKUP($F2212,Tabla5[],2,1))</f>
        <v/>
      </c>
    </row>
    <row r="2213" spans="6:7" x14ac:dyDescent="0.2">
      <c r="F2213" s="28" t="str">
        <f>IF($B2213="","",SUMIFS($E$4:E2213,$B$4:B2213,$B2213)/SUMIFS($E$4:$E$1048576,$B$4:$B$1048576,$B2213))</f>
        <v/>
      </c>
      <c r="G2213" s="2" t="str">
        <f>IF($C2213="","",VLOOKUP($F2213,Tabla5[],2,1))</f>
        <v/>
      </c>
    </row>
    <row r="2214" spans="6:7" x14ac:dyDescent="0.2">
      <c r="F2214" s="28" t="str">
        <f>IF($B2214="","",SUMIFS($E$4:E2214,$B$4:B2214,$B2214)/SUMIFS($E$4:$E$1048576,$B$4:$B$1048576,$B2214))</f>
        <v/>
      </c>
      <c r="G2214" s="2" t="str">
        <f>IF($C2214="","",VLOOKUP($F2214,Tabla5[],2,1))</f>
        <v/>
      </c>
    </row>
    <row r="2215" spans="6:7" x14ac:dyDescent="0.2">
      <c r="F2215" s="28" t="str">
        <f>IF($B2215="","",SUMIFS($E$4:E2215,$B$4:B2215,$B2215)/SUMIFS($E$4:$E$1048576,$B$4:$B$1048576,$B2215))</f>
        <v/>
      </c>
      <c r="G2215" s="2" t="str">
        <f>IF($C2215="","",VLOOKUP($F2215,Tabla5[],2,1))</f>
        <v/>
      </c>
    </row>
    <row r="2216" spans="6:7" x14ac:dyDescent="0.2">
      <c r="F2216" s="28" t="str">
        <f>IF($B2216="","",SUMIFS($E$4:E2216,$B$4:B2216,$B2216)/SUMIFS($E$4:$E$1048576,$B$4:$B$1048576,$B2216))</f>
        <v/>
      </c>
      <c r="G2216" s="2" t="str">
        <f>IF($C2216="","",VLOOKUP($F2216,Tabla5[],2,1))</f>
        <v/>
      </c>
    </row>
    <row r="2217" spans="6:7" x14ac:dyDescent="0.2">
      <c r="F2217" s="28" t="str">
        <f>IF($B2217="","",SUMIFS($E$4:E2217,$B$4:B2217,$B2217)/SUMIFS($E$4:$E$1048576,$B$4:$B$1048576,$B2217))</f>
        <v/>
      </c>
      <c r="G2217" s="2" t="str">
        <f>IF($C2217="","",VLOOKUP($F2217,Tabla5[],2,1))</f>
        <v/>
      </c>
    </row>
    <row r="2218" spans="6:7" x14ac:dyDescent="0.2">
      <c r="F2218" s="28" t="str">
        <f>IF($B2218="","",SUMIFS($E$4:E2218,$B$4:B2218,$B2218)/SUMIFS($E$4:$E$1048576,$B$4:$B$1048576,$B2218))</f>
        <v/>
      </c>
      <c r="G2218" s="2" t="str">
        <f>IF($C2218="","",VLOOKUP($F2218,Tabla5[],2,1))</f>
        <v/>
      </c>
    </row>
    <row r="2219" spans="6:7" x14ac:dyDescent="0.2">
      <c r="F2219" s="28" t="str">
        <f>IF($B2219="","",SUMIFS($E$4:E2219,$B$4:B2219,$B2219)/SUMIFS($E$4:$E$1048576,$B$4:$B$1048576,$B2219))</f>
        <v/>
      </c>
      <c r="G2219" s="2" t="str">
        <f>IF($C2219="","",VLOOKUP($F2219,Tabla5[],2,1))</f>
        <v/>
      </c>
    </row>
    <row r="2220" spans="6:7" x14ac:dyDescent="0.2">
      <c r="F2220" s="28" t="str">
        <f>IF($B2220="","",SUMIFS($E$4:E2220,$B$4:B2220,$B2220)/SUMIFS($E$4:$E$1048576,$B$4:$B$1048576,$B2220))</f>
        <v/>
      </c>
      <c r="G2220" s="2" t="str">
        <f>IF($C2220="","",VLOOKUP($F2220,Tabla5[],2,1))</f>
        <v/>
      </c>
    </row>
    <row r="2221" spans="6:7" x14ac:dyDescent="0.2">
      <c r="F2221" s="28" t="str">
        <f>IF($B2221="","",SUMIFS($E$4:E2221,$B$4:B2221,$B2221)/SUMIFS($E$4:$E$1048576,$B$4:$B$1048576,$B2221))</f>
        <v/>
      </c>
      <c r="G2221" s="2" t="str">
        <f>IF($C2221="","",VLOOKUP($F2221,Tabla5[],2,1))</f>
        <v/>
      </c>
    </row>
    <row r="2222" spans="6:7" x14ac:dyDescent="0.2">
      <c r="F2222" s="28" t="str">
        <f>IF($B2222="","",SUMIFS($E$4:E2222,$B$4:B2222,$B2222)/SUMIFS($E$4:$E$1048576,$B$4:$B$1048576,$B2222))</f>
        <v/>
      </c>
      <c r="G2222" s="2" t="str">
        <f>IF($C2222="","",VLOOKUP($F2222,Tabla5[],2,1))</f>
        <v/>
      </c>
    </row>
    <row r="2223" spans="6:7" x14ac:dyDescent="0.2">
      <c r="F2223" s="28" t="str">
        <f>IF($B2223="","",SUMIFS($E$4:E2223,$B$4:B2223,$B2223)/SUMIFS($E$4:$E$1048576,$B$4:$B$1048576,$B2223))</f>
        <v/>
      </c>
      <c r="G2223" s="2" t="str">
        <f>IF($C2223="","",VLOOKUP($F2223,Tabla5[],2,1))</f>
        <v/>
      </c>
    </row>
    <row r="2224" spans="6:7" x14ac:dyDescent="0.2">
      <c r="F2224" s="28" t="str">
        <f>IF($B2224="","",SUMIFS($E$4:E2224,$B$4:B2224,$B2224)/SUMIFS($E$4:$E$1048576,$B$4:$B$1048576,$B2224))</f>
        <v/>
      </c>
      <c r="G2224" s="2" t="str">
        <f>IF($C2224="","",VLOOKUP($F2224,Tabla5[],2,1))</f>
        <v/>
      </c>
    </row>
    <row r="2225" spans="6:7" x14ac:dyDescent="0.2">
      <c r="F2225" s="28" t="str">
        <f>IF($B2225="","",SUMIFS($E$4:E2225,$B$4:B2225,$B2225)/SUMIFS($E$4:$E$1048576,$B$4:$B$1048576,$B2225))</f>
        <v/>
      </c>
      <c r="G2225" s="2" t="str">
        <f>IF($C2225="","",VLOOKUP($F2225,Tabla5[],2,1))</f>
        <v/>
      </c>
    </row>
    <row r="2226" spans="6:7" x14ac:dyDescent="0.2">
      <c r="F2226" s="28" t="str">
        <f>IF($B2226="","",SUMIFS($E$4:E2226,$B$4:B2226,$B2226)/SUMIFS($E$4:$E$1048576,$B$4:$B$1048576,$B2226))</f>
        <v/>
      </c>
      <c r="G2226" s="2" t="str">
        <f>IF($C2226="","",VLOOKUP($F2226,Tabla5[],2,1))</f>
        <v/>
      </c>
    </row>
    <row r="2227" spans="6:7" x14ac:dyDescent="0.2">
      <c r="F2227" s="28" t="str">
        <f>IF($B2227="","",SUMIFS($E$4:E2227,$B$4:B2227,$B2227)/SUMIFS($E$4:$E$1048576,$B$4:$B$1048576,$B2227))</f>
        <v/>
      </c>
      <c r="G2227" s="2" t="str">
        <f>IF($C2227="","",VLOOKUP($F2227,Tabla5[],2,1))</f>
        <v/>
      </c>
    </row>
    <row r="2228" spans="6:7" x14ac:dyDescent="0.2">
      <c r="F2228" s="28" t="str">
        <f>IF($B2228="","",SUMIFS($E$4:E2228,$B$4:B2228,$B2228)/SUMIFS($E$4:$E$1048576,$B$4:$B$1048576,$B2228))</f>
        <v/>
      </c>
      <c r="G2228" s="2" t="str">
        <f>IF($C2228="","",VLOOKUP($F2228,Tabla5[],2,1))</f>
        <v/>
      </c>
    </row>
    <row r="2229" spans="6:7" x14ac:dyDescent="0.2">
      <c r="F2229" s="28" t="str">
        <f>IF($B2229="","",SUMIFS($E$4:E2229,$B$4:B2229,$B2229)/SUMIFS($E$4:$E$1048576,$B$4:$B$1048576,$B2229))</f>
        <v/>
      </c>
      <c r="G2229" s="2" t="str">
        <f>IF($C2229="","",VLOOKUP($F2229,Tabla5[],2,1))</f>
        <v/>
      </c>
    </row>
    <row r="2230" spans="6:7" x14ac:dyDescent="0.2">
      <c r="F2230" s="28" t="str">
        <f>IF($B2230="","",SUMIFS($E$4:E2230,$B$4:B2230,$B2230)/SUMIFS($E$4:$E$1048576,$B$4:$B$1048576,$B2230))</f>
        <v/>
      </c>
      <c r="G2230" s="2" t="str">
        <f>IF($C2230="","",VLOOKUP($F2230,Tabla5[],2,1))</f>
        <v/>
      </c>
    </row>
    <row r="2231" spans="6:7" x14ac:dyDescent="0.2">
      <c r="F2231" s="28" t="str">
        <f>IF($B2231="","",SUMIFS($E$4:E2231,$B$4:B2231,$B2231)/SUMIFS($E$4:$E$1048576,$B$4:$B$1048576,$B2231))</f>
        <v/>
      </c>
      <c r="G2231" s="2" t="str">
        <f>IF($C2231="","",VLOOKUP($F2231,Tabla5[],2,1))</f>
        <v/>
      </c>
    </row>
    <row r="2232" spans="6:7" x14ac:dyDescent="0.2">
      <c r="F2232" s="28" t="str">
        <f>IF($B2232="","",SUMIFS($E$4:E2232,$B$4:B2232,$B2232)/SUMIFS($E$4:$E$1048576,$B$4:$B$1048576,$B2232))</f>
        <v/>
      </c>
      <c r="G2232" s="2" t="str">
        <f>IF($C2232="","",VLOOKUP($F2232,Tabla5[],2,1))</f>
        <v/>
      </c>
    </row>
    <row r="2233" spans="6:7" x14ac:dyDescent="0.2">
      <c r="F2233" s="28" t="str">
        <f>IF($B2233="","",SUMIFS($E$4:E2233,$B$4:B2233,$B2233)/SUMIFS($E$4:$E$1048576,$B$4:$B$1048576,$B2233))</f>
        <v/>
      </c>
      <c r="G2233" s="2" t="str">
        <f>IF($C2233="","",VLOOKUP($F2233,Tabla5[],2,1))</f>
        <v/>
      </c>
    </row>
    <row r="2234" spans="6:7" x14ac:dyDescent="0.2">
      <c r="F2234" s="28" t="str">
        <f>IF($B2234="","",SUMIFS($E$4:E2234,$B$4:B2234,$B2234)/SUMIFS($E$4:$E$1048576,$B$4:$B$1048576,$B2234))</f>
        <v/>
      </c>
      <c r="G2234" s="2" t="str">
        <f>IF($C2234="","",VLOOKUP($F2234,Tabla5[],2,1))</f>
        <v/>
      </c>
    </row>
    <row r="2235" spans="6:7" x14ac:dyDescent="0.2">
      <c r="F2235" s="28" t="str">
        <f>IF($B2235="","",SUMIFS($E$4:E2235,$B$4:B2235,$B2235)/SUMIFS($E$4:$E$1048576,$B$4:$B$1048576,$B2235))</f>
        <v/>
      </c>
      <c r="G2235" s="2" t="str">
        <f>IF($C2235="","",VLOOKUP($F2235,Tabla5[],2,1))</f>
        <v/>
      </c>
    </row>
    <row r="2236" spans="6:7" x14ac:dyDescent="0.2">
      <c r="F2236" s="28" t="str">
        <f>IF($B2236="","",SUMIFS($E$4:E2236,$B$4:B2236,$B2236)/SUMIFS($E$4:$E$1048576,$B$4:$B$1048576,$B2236))</f>
        <v/>
      </c>
      <c r="G2236" s="2" t="str">
        <f>IF($C2236="","",VLOOKUP($F2236,Tabla5[],2,1))</f>
        <v/>
      </c>
    </row>
    <row r="2237" spans="6:7" x14ac:dyDescent="0.2">
      <c r="F2237" s="28" t="str">
        <f>IF($B2237="","",SUMIFS($E$4:E2237,$B$4:B2237,$B2237)/SUMIFS($E$4:$E$1048576,$B$4:$B$1048576,$B2237))</f>
        <v/>
      </c>
      <c r="G2237" s="2" t="str">
        <f>IF($C2237="","",VLOOKUP($F2237,Tabla5[],2,1))</f>
        <v/>
      </c>
    </row>
    <row r="2238" spans="6:7" x14ac:dyDescent="0.2">
      <c r="F2238" s="28" t="str">
        <f>IF($B2238="","",SUMIFS($E$4:E2238,$B$4:B2238,$B2238)/SUMIFS($E$4:$E$1048576,$B$4:$B$1048576,$B2238))</f>
        <v/>
      </c>
      <c r="G2238" s="2" t="str">
        <f>IF($C2238="","",VLOOKUP($F2238,Tabla5[],2,1))</f>
        <v/>
      </c>
    </row>
    <row r="2239" spans="6:7" x14ac:dyDescent="0.2">
      <c r="F2239" s="28" t="str">
        <f>IF($B2239="","",SUMIFS($E$4:E2239,$B$4:B2239,$B2239)/SUMIFS($E$4:$E$1048576,$B$4:$B$1048576,$B2239))</f>
        <v/>
      </c>
      <c r="G2239" s="2" t="str">
        <f>IF($C2239="","",VLOOKUP($F2239,Tabla5[],2,1))</f>
        <v/>
      </c>
    </row>
    <row r="2240" spans="6:7" x14ac:dyDescent="0.2">
      <c r="F2240" s="28" t="str">
        <f>IF($B2240="","",SUMIFS($E$4:E2240,$B$4:B2240,$B2240)/SUMIFS($E$4:$E$1048576,$B$4:$B$1048576,$B2240))</f>
        <v/>
      </c>
      <c r="G2240" s="2" t="str">
        <f>IF($C2240="","",VLOOKUP($F2240,Tabla5[],2,1))</f>
        <v/>
      </c>
    </row>
    <row r="2241" spans="6:7" x14ac:dyDescent="0.2">
      <c r="F2241" s="28" t="str">
        <f>IF($B2241="","",SUMIFS($E$4:E2241,$B$4:B2241,$B2241)/SUMIFS($E$4:$E$1048576,$B$4:$B$1048576,$B2241))</f>
        <v/>
      </c>
      <c r="G2241" s="2" t="str">
        <f>IF($C2241="","",VLOOKUP($F2241,Tabla5[],2,1))</f>
        <v/>
      </c>
    </row>
    <row r="2242" spans="6:7" x14ac:dyDescent="0.2">
      <c r="F2242" s="28" t="str">
        <f>IF($B2242="","",SUMIFS($E$4:E2242,$B$4:B2242,$B2242)/SUMIFS($E$4:$E$1048576,$B$4:$B$1048576,$B2242))</f>
        <v/>
      </c>
      <c r="G2242" s="2" t="str">
        <f>IF($C2242="","",VLOOKUP($F2242,Tabla5[],2,1))</f>
        <v/>
      </c>
    </row>
    <row r="2243" spans="6:7" x14ac:dyDescent="0.2">
      <c r="F2243" s="28" t="str">
        <f>IF($B2243="","",SUMIFS($E$4:E2243,$B$4:B2243,$B2243)/SUMIFS($E$4:$E$1048576,$B$4:$B$1048576,$B2243))</f>
        <v/>
      </c>
      <c r="G2243" s="2" t="str">
        <f>IF($C2243="","",VLOOKUP($F2243,Tabla5[],2,1))</f>
        <v/>
      </c>
    </row>
    <row r="2244" spans="6:7" x14ac:dyDescent="0.2">
      <c r="F2244" s="28" t="str">
        <f>IF($B2244="","",SUMIFS($E$4:E2244,$B$4:B2244,$B2244)/SUMIFS($E$4:$E$1048576,$B$4:$B$1048576,$B2244))</f>
        <v/>
      </c>
      <c r="G2244" s="2" t="str">
        <f>IF($C2244="","",VLOOKUP($F2244,Tabla5[],2,1))</f>
        <v/>
      </c>
    </row>
    <row r="2245" spans="6:7" x14ac:dyDescent="0.2">
      <c r="F2245" s="28" t="str">
        <f>IF($B2245="","",SUMIFS($E$4:E2245,$B$4:B2245,$B2245)/SUMIFS($E$4:$E$1048576,$B$4:$B$1048576,$B2245))</f>
        <v/>
      </c>
      <c r="G2245" s="2" t="str">
        <f>IF($C2245="","",VLOOKUP($F2245,Tabla5[],2,1))</f>
        <v/>
      </c>
    </row>
    <row r="2246" spans="6:7" x14ac:dyDescent="0.2">
      <c r="F2246" s="28" t="str">
        <f>IF($B2246="","",SUMIFS($E$4:E2246,$B$4:B2246,$B2246)/SUMIFS($E$4:$E$1048576,$B$4:$B$1048576,$B2246))</f>
        <v/>
      </c>
      <c r="G2246" s="2" t="str">
        <f>IF($C2246="","",VLOOKUP($F2246,Tabla5[],2,1))</f>
        <v/>
      </c>
    </row>
    <row r="2247" spans="6:7" x14ac:dyDescent="0.2">
      <c r="F2247" s="28" t="str">
        <f>IF($B2247="","",SUMIFS($E$4:E2247,$B$4:B2247,$B2247)/SUMIFS($E$4:$E$1048576,$B$4:$B$1048576,$B2247))</f>
        <v/>
      </c>
      <c r="G2247" s="2" t="str">
        <f>IF($C2247="","",VLOOKUP($F2247,Tabla5[],2,1))</f>
        <v/>
      </c>
    </row>
    <row r="2248" spans="6:7" x14ac:dyDescent="0.2">
      <c r="F2248" s="28" t="str">
        <f>IF($B2248="","",SUMIFS($E$4:E2248,$B$4:B2248,$B2248)/SUMIFS($E$4:$E$1048576,$B$4:$B$1048576,$B2248))</f>
        <v/>
      </c>
      <c r="G2248" s="2" t="str">
        <f>IF($C2248="","",VLOOKUP($F2248,Tabla5[],2,1))</f>
        <v/>
      </c>
    </row>
    <row r="2249" spans="6:7" x14ac:dyDescent="0.2">
      <c r="F2249" s="28" t="str">
        <f>IF($B2249="","",SUMIFS($E$4:E2249,$B$4:B2249,$B2249)/SUMIFS($E$4:$E$1048576,$B$4:$B$1048576,$B2249))</f>
        <v/>
      </c>
      <c r="G2249" s="2" t="str">
        <f>IF($C2249="","",VLOOKUP($F2249,Tabla5[],2,1))</f>
        <v/>
      </c>
    </row>
    <row r="2250" spans="6:7" x14ac:dyDescent="0.2">
      <c r="F2250" s="28" t="str">
        <f>IF($B2250="","",SUMIFS($E$4:E2250,$B$4:B2250,$B2250)/SUMIFS($E$4:$E$1048576,$B$4:$B$1048576,$B2250))</f>
        <v/>
      </c>
      <c r="G2250" s="2" t="str">
        <f>IF($C2250="","",VLOOKUP($F2250,Tabla5[],2,1))</f>
        <v/>
      </c>
    </row>
    <row r="2251" spans="6:7" x14ac:dyDescent="0.2">
      <c r="F2251" s="28" t="str">
        <f>IF($B2251="","",SUMIFS($E$4:E2251,$B$4:B2251,$B2251)/SUMIFS($E$4:$E$1048576,$B$4:$B$1048576,$B2251))</f>
        <v/>
      </c>
      <c r="G2251" s="2" t="str">
        <f>IF($C2251="","",VLOOKUP($F2251,Tabla5[],2,1))</f>
        <v/>
      </c>
    </row>
    <row r="2252" spans="6:7" x14ac:dyDescent="0.2">
      <c r="F2252" s="28" t="str">
        <f>IF($B2252="","",SUMIFS($E$4:E2252,$B$4:B2252,$B2252)/SUMIFS($E$4:$E$1048576,$B$4:$B$1048576,$B2252))</f>
        <v/>
      </c>
      <c r="G2252" s="2" t="str">
        <f>IF($C2252="","",VLOOKUP($F2252,Tabla5[],2,1))</f>
        <v/>
      </c>
    </row>
    <row r="2253" spans="6:7" x14ac:dyDescent="0.2">
      <c r="F2253" s="28" t="str">
        <f>IF($B2253="","",SUMIFS($E$4:E2253,$B$4:B2253,$B2253)/SUMIFS($E$4:$E$1048576,$B$4:$B$1048576,$B2253))</f>
        <v/>
      </c>
      <c r="G2253" s="2" t="str">
        <f>IF($C2253="","",VLOOKUP($F2253,Tabla5[],2,1))</f>
        <v/>
      </c>
    </row>
    <row r="2254" spans="6:7" x14ac:dyDescent="0.2">
      <c r="F2254" s="28" t="str">
        <f>IF($B2254="","",SUMIFS($E$4:E2254,$B$4:B2254,$B2254)/SUMIFS($E$4:$E$1048576,$B$4:$B$1048576,$B2254))</f>
        <v/>
      </c>
      <c r="G2254" s="2" t="str">
        <f>IF($C2254="","",VLOOKUP($F2254,Tabla5[],2,1))</f>
        <v/>
      </c>
    </row>
    <row r="2255" spans="6:7" x14ac:dyDescent="0.2">
      <c r="F2255" s="28" t="str">
        <f>IF($B2255="","",SUMIFS($E$4:E2255,$B$4:B2255,$B2255)/SUMIFS($E$4:$E$1048576,$B$4:$B$1048576,$B2255))</f>
        <v/>
      </c>
      <c r="G2255" s="2" t="str">
        <f>IF($C2255="","",VLOOKUP($F2255,Tabla5[],2,1))</f>
        <v/>
      </c>
    </row>
    <row r="2256" spans="6:7" x14ac:dyDescent="0.2">
      <c r="F2256" s="28" t="str">
        <f>IF($B2256="","",SUMIFS($E$4:E2256,$B$4:B2256,$B2256)/SUMIFS($E$4:$E$1048576,$B$4:$B$1048576,$B2256))</f>
        <v/>
      </c>
      <c r="G2256" s="2" t="str">
        <f>IF($C2256="","",VLOOKUP($F2256,Tabla5[],2,1))</f>
        <v/>
      </c>
    </row>
    <row r="2257" spans="6:7" x14ac:dyDescent="0.2">
      <c r="F2257" s="28" t="str">
        <f>IF($B2257="","",SUMIFS($E$4:E2257,$B$4:B2257,$B2257)/SUMIFS($E$4:$E$1048576,$B$4:$B$1048576,$B2257))</f>
        <v/>
      </c>
      <c r="G2257" s="2" t="str">
        <f>IF($C2257="","",VLOOKUP($F2257,Tabla5[],2,1))</f>
        <v/>
      </c>
    </row>
    <row r="2258" spans="6:7" x14ac:dyDescent="0.2">
      <c r="F2258" s="28" t="str">
        <f>IF($B2258="","",SUMIFS($E$4:E2258,$B$4:B2258,$B2258)/SUMIFS($E$4:$E$1048576,$B$4:$B$1048576,$B2258))</f>
        <v/>
      </c>
      <c r="G2258" s="2" t="str">
        <f>IF($C2258="","",VLOOKUP($F2258,Tabla5[],2,1))</f>
        <v/>
      </c>
    </row>
    <row r="2259" spans="6:7" x14ac:dyDescent="0.2">
      <c r="F2259" s="28" t="str">
        <f>IF($B2259="","",SUMIFS($E$4:E2259,$B$4:B2259,$B2259)/SUMIFS($E$4:$E$1048576,$B$4:$B$1048576,$B2259))</f>
        <v/>
      </c>
      <c r="G2259" s="2" t="str">
        <f>IF($C2259="","",VLOOKUP($F2259,Tabla5[],2,1))</f>
        <v/>
      </c>
    </row>
    <row r="2260" spans="6:7" x14ac:dyDescent="0.2">
      <c r="F2260" s="28" t="str">
        <f>IF($B2260="","",SUMIFS($E$4:E2260,$B$4:B2260,$B2260)/SUMIFS($E$4:$E$1048576,$B$4:$B$1048576,$B2260))</f>
        <v/>
      </c>
      <c r="G2260" s="2" t="str">
        <f>IF($C2260="","",VLOOKUP($F2260,Tabla5[],2,1))</f>
        <v/>
      </c>
    </row>
    <row r="2261" spans="6:7" x14ac:dyDescent="0.2">
      <c r="F2261" s="28" t="str">
        <f>IF($B2261="","",SUMIFS($E$4:E2261,$B$4:B2261,$B2261)/SUMIFS($E$4:$E$1048576,$B$4:$B$1048576,$B2261))</f>
        <v/>
      </c>
      <c r="G2261" s="2" t="str">
        <f>IF($C2261="","",VLOOKUP($F2261,Tabla5[],2,1))</f>
        <v/>
      </c>
    </row>
    <row r="2262" spans="6:7" x14ac:dyDescent="0.2">
      <c r="F2262" s="28" t="str">
        <f>IF($B2262="","",SUMIFS($E$4:E2262,$B$4:B2262,$B2262)/SUMIFS($E$4:$E$1048576,$B$4:$B$1048576,$B2262))</f>
        <v/>
      </c>
      <c r="G2262" s="2" t="str">
        <f>IF($C2262="","",VLOOKUP($F2262,Tabla5[],2,1))</f>
        <v/>
      </c>
    </row>
    <row r="2263" spans="6:7" x14ac:dyDescent="0.2">
      <c r="F2263" s="28" t="str">
        <f>IF($B2263="","",SUMIFS($E$4:E2263,$B$4:B2263,$B2263)/SUMIFS($E$4:$E$1048576,$B$4:$B$1048576,$B2263))</f>
        <v/>
      </c>
      <c r="G2263" s="2" t="str">
        <f>IF($C2263="","",VLOOKUP($F2263,Tabla5[],2,1))</f>
        <v/>
      </c>
    </row>
    <row r="2264" spans="6:7" x14ac:dyDescent="0.2">
      <c r="F2264" s="28" t="str">
        <f>IF($B2264="","",SUMIFS($E$4:E2264,$B$4:B2264,$B2264)/SUMIFS($E$4:$E$1048576,$B$4:$B$1048576,$B2264))</f>
        <v/>
      </c>
      <c r="G2264" s="2" t="str">
        <f>IF($C2264="","",VLOOKUP($F2264,Tabla5[],2,1))</f>
        <v/>
      </c>
    </row>
    <row r="2265" spans="6:7" x14ac:dyDescent="0.2">
      <c r="F2265" s="28" t="str">
        <f>IF($B2265="","",SUMIFS($E$4:E2265,$B$4:B2265,$B2265)/SUMIFS($E$4:$E$1048576,$B$4:$B$1048576,$B2265))</f>
        <v/>
      </c>
      <c r="G2265" s="2" t="str">
        <f>IF($C2265="","",VLOOKUP($F2265,Tabla5[],2,1))</f>
        <v/>
      </c>
    </row>
    <row r="2266" spans="6:7" x14ac:dyDescent="0.2">
      <c r="F2266" s="28" t="str">
        <f>IF($B2266="","",SUMIFS($E$4:E2266,$B$4:B2266,$B2266)/SUMIFS($E$4:$E$1048576,$B$4:$B$1048576,$B2266))</f>
        <v/>
      </c>
      <c r="G2266" s="2" t="str">
        <f>IF($C2266="","",VLOOKUP($F2266,Tabla5[],2,1))</f>
        <v/>
      </c>
    </row>
    <row r="2267" spans="6:7" x14ac:dyDescent="0.2">
      <c r="F2267" s="28" t="str">
        <f>IF($B2267="","",SUMIFS($E$4:E2267,$B$4:B2267,$B2267)/SUMIFS($E$4:$E$1048576,$B$4:$B$1048576,$B2267))</f>
        <v/>
      </c>
      <c r="G2267" s="2" t="str">
        <f>IF($C2267="","",VLOOKUP($F2267,Tabla5[],2,1))</f>
        <v/>
      </c>
    </row>
    <row r="2268" spans="6:7" x14ac:dyDescent="0.2">
      <c r="F2268" s="28" t="str">
        <f>IF($B2268="","",SUMIFS($E$4:E2268,$B$4:B2268,$B2268)/SUMIFS($E$4:$E$1048576,$B$4:$B$1048576,$B2268))</f>
        <v/>
      </c>
      <c r="G2268" s="2" t="str">
        <f>IF($C2268="","",VLOOKUP($F2268,Tabla5[],2,1))</f>
        <v/>
      </c>
    </row>
    <row r="2269" spans="6:7" x14ac:dyDescent="0.2">
      <c r="F2269" s="28" t="str">
        <f>IF($B2269="","",SUMIFS($E$4:E2269,$B$4:B2269,$B2269)/SUMIFS($E$4:$E$1048576,$B$4:$B$1048576,$B2269))</f>
        <v/>
      </c>
      <c r="G2269" s="2" t="str">
        <f>IF($C2269="","",VLOOKUP($F2269,Tabla5[],2,1))</f>
        <v/>
      </c>
    </row>
    <row r="2270" spans="6:7" x14ac:dyDescent="0.2">
      <c r="F2270" s="28" t="str">
        <f>IF($B2270="","",SUMIFS($E$4:E2270,$B$4:B2270,$B2270)/SUMIFS($E$4:$E$1048576,$B$4:$B$1048576,$B2270))</f>
        <v/>
      </c>
      <c r="G2270" s="2" t="str">
        <f>IF($C2270="","",VLOOKUP($F2270,Tabla5[],2,1))</f>
        <v/>
      </c>
    </row>
    <row r="2271" spans="6:7" x14ac:dyDescent="0.2">
      <c r="F2271" s="28" t="str">
        <f>IF($B2271="","",SUMIFS($E$4:E2271,$B$4:B2271,$B2271)/SUMIFS($E$4:$E$1048576,$B$4:$B$1048576,$B2271))</f>
        <v/>
      </c>
      <c r="G2271" s="2" t="str">
        <f>IF($C2271="","",VLOOKUP($F2271,Tabla5[],2,1))</f>
        <v/>
      </c>
    </row>
    <row r="2272" spans="6:7" x14ac:dyDescent="0.2">
      <c r="F2272" s="28" t="str">
        <f>IF($B2272="","",SUMIFS($E$4:E2272,$B$4:B2272,$B2272)/SUMIFS($E$4:$E$1048576,$B$4:$B$1048576,$B2272))</f>
        <v/>
      </c>
      <c r="G2272" s="2" t="str">
        <f>IF($C2272="","",VLOOKUP($F2272,Tabla5[],2,1))</f>
        <v/>
      </c>
    </row>
    <row r="2273" spans="6:7" x14ac:dyDescent="0.2">
      <c r="F2273" s="28" t="str">
        <f>IF($B2273="","",SUMIFS($E$4:E2273,$B$4:B2273,$B2273)/SUMIFS($E$4:$E$1048576,$B$4:$B$1048576,$B2273))</f>
        <v/>
      </c>
      <c r="G2273" s="2" t="str">
        <f>IF($C2273="","",VLOOKUP($F2273,Tabla5[],2,1))</f>
        <v/>
      </c>
    </row>
    <row r="2274" spans="6:7" x14ac:dyDescent="0.2">
      <c r="F2274" s="28" t="str">
        <f>IF($B2274="","",SUMIFS($E$4:E2274,$B$4:B2274,$B2274)/SUMIFS($E$4:$E$1048576,$B$4:$B$1048576,$B2274))</f>
        <v/>
      </c>
      <c r="G2274" s="2" t="str">
        <f>IF($C2274="","",VLOOKUP($F2274,Tabla5[],2,1))</f>
        <v/>
      </c>
    </row>
    <row r="2275" spans="6:7" x14ac:dyDescent="0.2">
      <c r="F2275" s="28" t="str">
        <f>IF($B2275="","",SUMIFS($E$4:E2275,$B$4:B2275,$B2275)/SUMIFS($E$4:$E$1048576,$B$4:$B$1048576,$B2275))</f>
        <v/>
      </c>
      <c r="G2275" s="2" t="str">
        <f>IF($C2275="","",VLOOKUP($F2275,Tabla5[],2,1))</f>
        <v/>
      </c>
    </row>
    <row r="2276" spans="6:7" x14ac:dyDescent="0.2">
      <c r="F2276" s="28" t="str">
        <f>IF($B2276="","",SUMIFS($E$4:E2276,$B$4:B2276,$B2276)/SUMIFS($E$4:$E$1048576,$B$4:$B$1048576,$B2276))</f>
        <v/>
      </c>
      <c r="G2276" s="2" t="str">
        <f>IF($C2276="","",VLOOKUP($F2276,Tabla5[],2,1))</f>
        <v/>
      </c>
    </row>
    <row r="2277" spans="6:7" x14ac:dyDescent="0.2">
      <c r="F2277" s="28" t="str">
        <f>IF($B2277="","",SUMIFS($E$4:E2277,$B$4:B2277,$B2277)/SUMIFS($E$4:$E$1048576,$B$4:$B$1048576,$B2277))</f>
        <v/>
      </c>
      <c r="G2277" s="2" t="str">
        <f>IF($C2277="","",VLOOKUP($F2277,Tabla5[],2,1))</f>
        <v/>
      </c>
    </row>
    <row r="2278" spans="6:7" x14ac:dyDescent="0.2">
      <c r="F2278" s="28" t="str">
        <f>IF($B2278="","",SUMIFS($E$4:E2278,$B$4:B2278,$B2278)/SUMIFS($E$4:$E$1048576,$B$4:$B$1048576,$B2278))</f>
        <v/>
      </c>
      <c r="G2278" s="2" t="str">
        <f>IF($C2278="","",VLOOKUP($F2278,Tabla5[],2,1))</f>
        <v/>
      </c>
    </row>
    <row r="2279" spans="6:7" x14ac:dyDescent="0.2">
      <c r="F2279" s="28" t="str">
        <f>IF($B2279="","",SUMIFS($E$4:E2279,$B$4:B2279,$B2279)/SUMIFS($E$4:$E$1048576,$B$4:$B$1048576,$B2279))</f>
        <v/>
      </c>
      <c r="G2279" s="2" t="str">
        <f>IF($C2279="","",VLOOKUP($F2279,Tabla5[],2,1))</f>
        <v/>
      </c>
    </row>
    <row r="2280" spans="6:7" x14ac:dyDescent="0.2">
      <c r="F2280" s="28" t="str">
        <f>IF($B2280="","",SUMIFS($E$4:E2280,$B$4:B2280,$B2280)/SUMIFS($E$4:$E$1048576,$B$4:$B$1048576,$B2280))</f>
        <v/>
      </c>
      <c r="G2280" s="2" t="str">
        <f>IF($C2280="","",VLOOKUP($F2280,Tabla5[],2,1))</f>
        <v/>
      </c>
    </row>
    <row r="2281" spans="6:7" x14ac:dyDescent="0.2">
      <c r="F2281" s="28" t="str">
        <f>IF($B2281="","",SUMIFS($E$4:E2281,$B$4:B2281,$B2281)/SUMIFS($E$4:$E$1048576,$B$4:$B$1048576,$B2281))</f>
        <v/>
      </c>
      <c r="G2281" s="2" t="str">
        <f>IF($C2281="","",VLOOKUP($F2281,Tabla5[],2,1))</f>
        <v/>
      </c>
    </row>
    <row r="2282" spans="6:7" x14ac:dyDescent="0.2">
      <c r="F2282" s="28" t="str">
        <f>IF($B2282="","",SUMIFS($E$4:E2282,$B$4:B2282,$B2282)/SUMIFS($E$4:$E$1048576,$B$4:$B$1048576,$B2282))</f>
        <v/>
      </c>
      <c r="G2282" s="2" t="str">
        <f>IF($C2282="","",VLOOKUP($F2282,Tabla5[],2,1))</f>
        <v/>
      </c>
    </row>
    <row r="2283" spans="6:7" x14ac:dyDescent="0.2">
      <c r="F2283" s="28" t="str">
        <f>IF($B2283="","",SUMIFS($E$4:E2283,$B$4:B2283,$B2283)/SUMIFS($E$4:$E$1048576,$B$4:$B$1048576,$B2283))</f>
        <v/>
      </c>
      <c r="G2283" s="2" t="str">
        <f>IF($C2283="","",VLOOKUP($F2283,Tabla5[],2,1))</f>
        <v/>
      </c>
    </row>
    <row r="2284" spans="6:7" x14ac:dyDescent="0.2">
      <c r="F2284" s="28" t="str">
        <f>IF($B2284="","",SUMIFS($E$4:E2284,$B$4:B2284,$B2284)/SUMIFS($E$4:$E$1048576,$B$4:$B$1048576,$B2284))</f>
        <v/>
      </c>
      <c r="G2284" s="2" t="str">
        <f>IF($C2284="","",VLOOKUP($F2284,Tabla5[],2,1))</f>
        <v/>
      </c>
    </row>
    <row r="2285" spans="6:7" x14ac:dyDescent="0.2">
      <c r="F2285" s="28" t="str">
        <f>IF($B2285="","",SUMIFS($E$4:E2285,$B$4:B2285,$B2285)/SUMIFS($E$4:$E$1048576,$B$4:$B$1048576,$B2285))</f>
        <v/>
      </c>
      <c r="G2285" s="2" t="str">
        <f>IF($C2285="","",VLOOKUP($F2285,Tabla5[],2,1))</f>
        <v/>
      </c>
    </row>
    <row r="2286" spans="6:7" x14ac:dyDescent="0.2">
      <c r="F2286" s="28" t="str">
        <f>IF($B2286="","",SUMIFS($E$4:E2286,$B$4:B2286,$B2286)/SUMIFS($E$4:$E$1048576,$B$4:$B$1048576,$B2286))</f>
        <v/>
      </c>
      <c r="G2286" s="2" t="str">
        <f>IF($C2286="","",VLOOKUP($F2286,Tabla5[],2,1))</f>
        <v/>
      </c>
    </row>
    <row r="2287" spans="6:7" x14ac:dyDescent="0.2">
      <c r="F2287" s="28" t="str">
        <f>IF($B2287="","",SUMIFS($E$4:E2287,$B$4:B2287,$B2287)/SUMIFS($E$4:$E$1048576,$B$4:$B$1048576,$B2287))</f>
        <v/>
      </c>
      <c r="G2287" s="2" t="str">
        <f>IF($C2287="","",VLOOKUP($F2287,Tabla5[],2,1))</f>
        <v/>
      </c>
    </row>
    <row r="2288" spans="6:7" x14ac:dyDescent="0.2">
      <c r="F2288" s="28" t="str">
        <f>IF($B2288="","",SUMIFS($E$4:E2288,$B$4:B2288,$B2288)/SUMIFS($E$4:$E$1048576,$B$4:$B$1048576,$B2288))</f>
        <v/>
      </c>
      <c r="G2288" s="2" t="str">
        <f>IF($C2288="","",VLOOKUP($F2288,Tabla5[],2,1))</f>
        <v/>
      </c>
    </row>
    <row r="2289" spans="6:7" x14ac:dyDescent="0.2">
      <c r="F2289" s="28" t="str">
        <f>IF($B2289="","",SUMIFS($E$4:E2289,$B$4:B2289,$B2289)/SUMIFS($E$4:$E$1048576,$B$4:$B$1048576,$B2289))</f>
        <v/>
      </c>
      <c r="G2289" s="2" t="str">
        <f>IF($C2289="","",VLOOKUP($F2289,Tabla5[],2,1))</f>
        <v/>
      </c>
    </row>
    <row r="2290" spans="6:7" x14ac:dyDescent="0.2">
      <c r="F2290" s="28" t="str">
        <f>IF($B2290="","",SUMIFS($E$4:E2290,$B$4:B2290,$B2290)/SUMIFS($E$4:$E$1048576,$B$4:$B$1048576,$B2290))</f>
        <v/>
      </c>
      <c r="G2290" s="2" t="str">
        <f>IF($C2290="","",VLOOKUP($F2290,Tabla5[],2,1))</f>
        <v/>
      </c>
    </row>
    <row r="2291" spans="6:7" x14ac:dyDescent="0.2">
      <c r="F2291" s="28" t="str">
        <f>IF($B2291="","",SUMIFS($E$4:E2291,$B$4:B2291,$B2291)/SUMIFS($E$4:$E$1048576,$B$4:$B$1048576,$B2291))</f>
        <v/>
      </c>
      <c r="G2291" s="2" t="str">
        <f>IF($C2291="","",VLOOKUP($F2291,Tabla5[],2,1))</f>
        <v/>
      </c>
    </row>
    <row r="2292" spans="6:7" x14ac:dyDescent="0.2">
      <c r="F2292" s="28" t="str">
        <f>IF($B2292="","",SUMIFS($E$4:E2292,$B$4:B2292,$B2292)/SUMIFS($E$4:$E$1048576,$B$4:$B$1048576,$B2292))</f>
        <v/>
      </c>
      <c r="G2292" s="2" t="str">
        <f>IF($C2292="","",VLOOKUP($F2292,Tabla5[],2,1))</f>
        <v/>
      </c>
    </row>
    <row r="2293" spans="6:7" x14ac:dyDescent="0.2">
      <c r="F2293" s="28" t="str">
        <f>IF($B2293="","",SUMIFS($E$4:E2293,$B$4:B2293,$B2293)/SUMIFS($E$4:$E$1048576,$B$4:$B$1048576,$B2293))</f>
        <v/>
      </c>
      <c r="G2293" s="2" t="str">
        <f>IF($C2293="","",VLOOKUP($F2293,Tabla5[],2,1))</f>
        <v/>
      </c>
    </row>
    <row r="2294" spans="6:7" x14ac:dyDescent="0.2">
      <c r="F2294" s="28" t="str">
        <f>IF($B2294="","",SUMIFS($E$4:E2294,$B$4:B2294,$B2294)/SUMIFS($E$4:$E$1048576,$B$4:$B$1048576,$B2294))</f>
        <v/>
      </c>
      <c r="G2294" s="2" t="str">
        <f>IF($C2294="","",VLOOKUP($F2294,Tabla5[],2,1))</f>
        <v/>
      </c>
    </row>
    <row r="2295" spans="6:7" x14ac:dyDescent="0.2">
      <c r="F2295" s="28" t="str">
        <f>IF($B2295="","",SUMIFS($E$4:E2295,$B$4:B2295,$B2295)/SUMIFS($E$4:$E$1048576,$B$4:$B$1048576,$B2295))</f>
        <v/>
      </c>
      <c r="G2295" s="2" t="str">
        <f>IF($C2295="","",VLOOKUP($F2295,Tabla5[],2,1))</f>
        <v/>
      </c>
    </row>
    <row r="2296" spans="6:7" x14ac:dyDescent="0.2">
      <c r="F2296" s="28" t="str">
        <f>IF($B2296="","",SUMIFS($E$4:E2296,$B$4:B2296,$B2296)/SUMIFS($E$4:$E$1048576,$B$4:$B$1048576,$B2296))</f>
        <v/>
      </c>
      <c r="G2296" s="2" t="str">
        <f>IF($C2296="","",VLOOKUP($F2296,Tabla5[],2,1))</f>
        <v/>
      </c>
    </row>
    <row r="2297" spans="6:7" x14ac:dyDescent="0.2">
      <c r="F2297" s="28" t="str">
        <f>IF($B2297="","",SUMIFS($E$4:E2297,$B$4:B2297,$B2297)/SUMIFS($E$4:$E$1048576,$B$4:$B$1048576,$B2297))</f>
        <v/>
      </c>
      <c r="G2297" s="2" t="str">
        <f>IF($C2297="","",VLOOKUP($F2297,Tabla5[],2,1))</f>
        <v/>
      </c>
    </row>
    <row r="2298" spans="6:7" x14ac:dyDescent="0.2">
      <c r="F2298" s="28" t="str">
        <f>IF($B2298="","",SUMIFS($E$4:E2298,$B$4:B2298,$B2298)/SUMIFS($E$4:$E$1048576,$B$4:$B$1048576,$B2298))</f>
        <v/>
      </c>
      <c r="G2298" s="2" t="str">
        <f>IF($C2298="","",VLOOKUP($F2298,Tabla5[],2,1))</f>
        <v/>
      </c>
    </row>
    <row r="2299" spans="6:7" x14ac:dyDescent="0.2">
      <c r="F2299" s="28" t="str">
        <f>IF($B2299="","",SUMIFS($E$4:E2299,$B$4:B2299,$B2299)/SUMIFS($E$4:$E$1048576,$B$4:$B$1048576,$B2299))</f>
        <v/>
      </c>
      <c r="G2299" s="2" t="str">
        <f>IF($C2299="","",VLOOKUP($F2299,Tabla5[],2,1))</f>
        <v/>
      </c>
    </row>
    <row r="2300" spans="6:7" x14ac:dyDescent="0.2">
      <c r="F2300" s="28" t="str">
        <f>IF($B2300="","",SUMIFS($E$4:E2300,$B$4:B2300,$B2300)/SUMIFS($E$4:$E$1048576,$B$4:$B$1048576,$B2300))</f>
        <v/>
      </c>
      <c r="G2300" s="2" t="str">
        <f>IF($C2300="","",VLOOKUP($F2300,Tabla5[],2,1))</f>
        <v/>
      </c>
    </row>
    <row r="2301" spans="6:7" x14ac:dyDescent="0.2">
      <c r="F2301" s="28" t="str">
        <f>IF($B2301="","",SUMIFS($E$4:E2301,$B$4:B2301,$B2301)/SUMIFS($E$4:$E$1048576,$B$4:$B$1048576,$B2301))</f>
        <v/>
      </c>
      <c r="G2301" s="2" t="str">
        <f>IF($C2301="","",VLOOKUP($F2301,Tabla5[],2,1))</f>
        <v/>
      </c>
    </row>
    <row r="2302" spans="6:7" x14ac:dyDescent="0.2">
      <c r="F2302" s="28" t="str">
        <f>IF($B2302="","",SUMIFS($E$4:E2302,$B$4:B2302,$B2302)/SUMIFS($E$4:$E$1048576,$B$4:$B$1048576,$B2302))</f>
        <v/>
      </c>
      <c r="G2302" s="2" t="str">
        <f>IF($C2302="","",VLOOKUP($F2302,Tabla5[],2,1))</f>
        <v/>
      </c>
    </row>
    <row r="2303" spans="6:7" x14ac:dyDescent="0.2">
      <c r="F2303" s="28" t="str">
        <f>IF($B2303="","",SUMIFS($E$4:E2303,$B$4:B2303,$B2303)/SUMIFS($E$4:$E$1048576,$B$4:$B$1048576,$B2303))</f>
        <v/>
      </c>
      <c r="G2303" s="2" t="str">
        <f>IF($C2303="","",VLOOKUP($F2303,Tabla5[],2,1))</f>
        <v/>
      </c>
    </row>
    <row r="2304" spans="6:7" x14ac:dyDescent="0.2">
      <c r="F2304" s="28" t="str">
        <f>IF($B2304="","",SUMIFS($E$4:E2304,$B$4:B2304,$B2304)/SUMIFS($E$4:$E$1048576,$B$4:$B$1048576,$B2304))</f>
        <v/>
      </c>
      <c r="G2304" s="2" t="str">
        <f>IF($C2304="","",VLOOKUP($F2304,Tabla5[],2,1))</f>
        <v/>
      </c>
    </row>
    <row r="2305" spans="6:7" x14ac:dyDescent="0.2">
      <c r="F2305" s="28" t="str">
        <f>IF($B2305="","",SUMIFS($E$4:E2305,$B$4:B2305,$B2305)/SUMIFS($E$4:$E$1048576,$B$4:$B$1048576,$B2305))</f>
        <v/>
      </c>
      <c r="G2305" s="2" t="str">
        <f>IF($C2305="","",VLOOKUP($F2305,Tabla5[],2,1))</f>
        <v/>
      </c>
    </row>
    <row r="2306" spans="6:7" x14ac:dyDescent="0.2">
      <c r="F2306" s="28" t="str">
        <f>IF($B2306="","",SUMIFS($E$4:E2306,$B$4:B2306,$B2306)/SUMIFS($E$4:$E$1048576,$B$4:$B$1048576,$B2306))</f>
        <v/>
      </c>
      <c r="G2306" s="2" t="str">
        <f>IF($C2306="","",VLOOKUP($F2306,Tabla5[],2,1))</f>
        <v/>
      </c>
    </row>
    <row r="2307" spans="6:7" x14ac:dyDescent="0.2">
      <c r="F2307" s="28" t="str">
        <f>IF($B2307="","",SUMIFS($E$4:E2307,$B$4:B2307,$B2307)/SUMIFS($E$4:$E$1048576,$B$4:$B$1048576,$B2307))</f>
        <v/>
      </c>
      <c r="G2307" s="2" t="str">
        <f>IF($C2307="","",VLOOKUP($F2307,Tabla5[],2,1))</f>
        <v/>
      </c>
    </row>
    <row r="2308" spans="6:7" x14ac:dyDescent="0.2">
      <c r="F2308" s="28" t="str">
        <f>IF($B2308="","",SUMIFS($E$4:E2308,$B$4:B2308,$B2308)/SUMIFS($E$4:$E$1048576,$B$4:$B$1048576,$B2308))</f>
        <v/>
      </c>
      <c r="G2308" s="2" t="str">
        <f>IF($C2308="","",VLOOKUP($F2308,Tabla5[],2,1))</f>
        <v/>
      </c>
    </row>
    <row r="2309" spans="6:7" x14ac:dyDescent="0.2">
      <c r="F2309" s="28" t="str">
        <f>IF($B2309="","",SUMIFS($E$4:E2309,$B$4:B2309,$B2309)/SUMIFS($E$4:$E$1048576,$B$4:$B$1048576,$B2309))</f>
        <v/>
      </c>
      <c r="G2309" s="2" t="str">
        <f>IF($C2309="","",VLOOKUP($F2309,Tabla5[],2,1))</f>
        <v/>
      </c>
    </row>
    <row r="2310" spans="6:7" x14ac:dyDescent="0.2">
      <c r="F2310" s="28" t="str">
        <f>IF($B2310="","",SUMIFS($E$4:E2310,$B$4:B2310,$B2310)/SUMIFS($E$4:$E$1048576,$B$4:$B$1048576,$B2310))</f>
        <v/>
      </c>
      <c r="G2310" s="2" t="str">
        <f>IF($C2310="","",VLOOKUP($F2310,Tabla5[],2,1))</f>
        <v/>
      </c>
    </row>
    <row r="2311" spans="6:7" x14ac:dyDescent="0.2">
      <c r="F2311" s="28" t="str">
        <f>IF($B2311="","",SUMIFS($E$4:E2311,$B$4:B2311,$B2311)/SUMIFS($E$4:$E$1048576,$B$4:$B$1048576,$B2311))</f>
        <v/>
      </c>
      <c r="G2311" s="2" t="str">
        <f>IF($C2311="","",VLOOKUP($F2311,Tabla5[],2,1))</f>
        <v/>
      </c>
    </row>
    <row r="2312" spans="6:7" x14ac:dyDescent="0.2">
      <c r="F2312" s="28" t="str">
        <f>IF($B2312="","",SUMIFS($E$4:E2312,$B$4:B2312,$B2312)/SUMIFS($E$4:$E$1048576,$B$4:$B$1048576,$B2312))</f>
        <v/>
      </c>
      <c r="G2312" s="2" t="str">
        <f>IF($C2312="","",VLOOKUP($F2312,Tabla5[],2,1))</f>
        <v/>
      </c>
    </row>
    <row r="2313" spans="6:7" x14ac:dyDescent="0.2">
      <c r="F2313" s="28" t="str">
        <f>IF($B2313="","",SUMIFS($E$4:E2313,$B$4:B2313,$B2313)/SUMIFS($E$4:$E$1048576,$B$4:$B$1048576,$B2313))</f>
        <v/>
      </c>
      <c r="G2313" s="2" t="str">
        <f>IF($C2313="","",VLOOKUP($F2313,Tabla5[],2,1))</f>
        <v/>
      </c>
    </row>
    <row r="2314" spans="6:7" x14ac:dyDescent="0.2">
      <c r="F2314" s="28" t="str">
        <f>IF($B2314="","",SUMIFS($E$4:E2314,$B$4:B2314,$B2314)/SUMIFS($E$4:$E$1048576,$B$4:$B$1048576,$B2314))</f>
        <v/>
      </c>
      <c r="G2314" s="2" t="str">
        <f>IF($C2314="","",VLOOKUP($F2314,Tabla5[],2,1))</f>
        <v/>
      </c>
    </row>
    <row r="2315" spans="6:7" x14ac:dyDescent="0.2">
      <c r="F2315" s="28" t="str">
        <f>IF($B2315="","",SUMIFS($E$4:E2315,$B$4:B2315,$B2315)/SUMIFS($E$4:$E$1048576,$B$4:$B$1048576,$B2315))</f>
        <v/>
      </c>
      <c r="G2315" s="2" t="str">
        <f>IF($C2315="","",VLOOKUP($F2315,Tabla5[],2,1))</f>
        <v/>
      </c>
    </row>
    <row r="2316" spans="6:7" x14ac:dyDescent="0.2">
      <c r="F2316" s="28" t="str">
        <f>IF($B2316="","",SUMIFS($E$4:E2316,$B$4:B2316,$B2316)/SUMIFS($E$4:$E$1048576,$B$4:$B$1048576,$B2316))</f>
        <v/>
      </c>
      <c r="G2316" s="2" t="str">
        <f>IF($C2316="","",VLOOKUP($F2316,Tabla5[],2,1))</f>
        <v/>
      </c>
    </row>
    <row r="2317" spans="6:7" x14ac:dyDescent="0.2">
      <c r="F2317" s="28" t="str">
        <f>IF($B2317="","",SUMIFS($E$4:E2317,$B$4:B2317,$B2317)/SUMIFS($E$4:$E$1048576,$B$4:$B$1048576,$B2317))</f>
        <v/>
      </c>
      <c r="G2317" s="2" t="str">
        <f>IF($C2317="","",VLOOKUP($F2317,Tabla5[],2,1))</f>
        <v/>
      </c>
    </row>
    <row r="2318" spans="6:7" x14ac:dyDescent="0.2">
      <c r="F2318" s="28" t="str">
        <f>IF($B2318="","",SUMIFS($E$4:E2318,$B$4:B2318,$B2318)/SUMIFS($E$4:$E$1048576,$B$4:$B$1048576,$B2318))</f>
        <v/>
      </c>
      <c r="G2318" s="2" t="str">
        <f>IF($C2318="","",VLOOKUP($F2318,Tabla5[],2,1))</f>
        <v/>
      </c>
    </row>
    <row r="2319" spans="6:7" x14ac:dyDescent="0.2">
      <c r="F2319" s="28" t="str">
        <f>IF($B2319="","",SUMIFS($E$4:E2319,$B$4:B2319,$B2319)/SUMIFS($E$4:$E$1048576,$B$4:$B$1048576,$B2319))</f>
        <v/>
      </c>
      <c r="G2319" s="2" t="str">
        <f>IF($C2319="","",VLOOKUP($F2319,Tabla5[],2,1))</f>
        <v/>
      </c>
    </row>
    <row r="2320" spans="6:7" x14ac:dyDescent="0.2">
      <c r="F2320" s="28" t="str">
        <f>IF($B2320="","",SUMIFS($E$4:E2320,$B$4:B2320,$B2320)/SUMIFS($E$4:$E$1048576,$B$4:$B$1048576,$B2320))</f>
        <v/>
      </c>
      <c r="G2320" s="2" t="str">
        <f>IF($C2320="","",VLOOKUP($F2320,Tabla5[],2,1))</f>
        <v/>
      </c>
    </row>
    <row r="2321" spans="6:7" x14ac:dyDescent="0.2">
      <c r="F2321" s="28" t="str">
        <f>IF($B2321="","",SUMIFS($E$4:E2321,$B$4:B2321,$B2321)/SUMIFS($E$4:$E$1048576,$B$4:$B$1048576,$B2321))</f>
        <v/>
      </c>
      <c r="G2321" s="2" t="str">
        <f>IF($C2321="","",VLOOKUP($F2321,Tabla5[],2,1))</f>
        <v/>
      </c>
    </row>
    <row r="2322" spans="6:7" x14ac:dyDescent="0.2">
      <c r="F2322" s="28" t="str">
        <f>IF($B2322="","",SUMIFS($E$4:E2322,$B$4:B2322,$B2322)/SUMIFS($E$4:$E$1048576,$B$4:$B$1048576,$B2322))</f>
        <v/>
      </c>
      <c r="G2322" s="2" t="str">
        <f>IF($C2322="","",VLOOKUP($F2322,Tabla5[],2,1))</f>
        <v/>
      </c>
    </row>
    <row r="2323" spans="6:7" x14ac:dyDescent="0.2">
      <c r="F2323" s="28" t="str">
        <f>IF($B2323="","",SUMIFS($E$4:E2323,$B$4:B2323,$B2323)/SUMIFS($E$4:$E$1048576,$B$4:$B$1048576,$B2323))</f>
        <v/>
      </c>
      <c r="G2323" s="2" t="str">
        <f>IF($C2323="","",VLOOKUP($F2323,Tabla5[],2,1))</f>
        <v/>
      </c>
    </row>
    <row r="2324" spans="6:7" x14ac:dyDescent="0.2">
      <c r="F2324" s="28" t="str">
        <f>IF($B2324="","",SUMIFS($E$4:E2324,$B$4:B2324,$B2324)/SUMIFS($E$4:$E$1048576,$B$4:$B$1048576,$B2324))</f>
        <v/>
      </c>
      <c r="G2324" s="2" t="str">
        <f>IF($C2324="","",VLOOKUP($F2324,Tabla5[],2,1))</f>
        <v/>
      </c>
    </row>
    <row r="2325" spans="6:7" x14ac:dyDescent="0.2">
      <c r="F2325" s="28" t="str">
        <f>IF($B2325="","",SUMIFS($E$4:E2325,$B$4:B2325,$B2325)/SUMIFS($E$4:$E$1048576,$B$4:$B$1048576,$B2325))</f>
        <v/>
      </c>
      <c r="G2325" s="2" t="str">
        <f>IF($C2325="","",VLOOKUP($F2325,Tabla5[],2,1))</f>
        <v/>
      </c>
    </row>
    <row r="2326" spans="6:7" x14ac:dyDescent="0.2">
      <c r="F2326" s="28" t="str">
        <f>IF($B2326="","",SUMIFS($E$4:E2326,$B$4:B2326,$B2326)/SUMIFS($E$4:$E$1048576,$B$4:$B$1048576,$B2326))</f>
        <v/>
      </c>
      <c r="G2326" s="2" t="str">
        <f>IF($C2326="","",VLOOKUP($F2326,Tabla5[],2,1))</f>
        <v/>
      </c>
    </row>
    <row r="2327" spans="6:7" x14ac:dyDescent="0.2">
      <c r="F2327" s="28" t="str">
        <f>IF($B2327="","",SUMIFS($E$4:E2327,$B$4:B2327,$B2327)/SUMIFS($E$4:$E$1048576,$B$4:$B$1048576,$B2327))</f>
        <v/>
      </c>
      <c r="G2327" s="2" t="str">
        <f>IF($C2327="","",VLOOKUP($F2327,Tabla5[],2,1))</f>
        <v/>
      </c>
    </row>
    <row r="2328" spans="6:7" x14ac:dyDescent="0.2">
      <c r="F2328" s="28" t="str">
        <f>IF($B2328="","",SUMIFS($E$4:E2328,$B$4:B2328,$B2328)/SUMIFS($E$4:$E$1048576,$B$4:$B$1048576,$B2328))</f>
        <v/>
      </c>
      <c r="G2328" s="2" t="str">
        <f>IF($C2328="","",VLOOKUP($F2328,Tabla5[],2,1))</f>
        <v/>
      </c>
    </row>
    <row r="2329" spans="6:7" x14ac:dyDescent="0.2">
      <c r="F2329" s="28" t="str">
        <f>IF($B2329="","",SUMIFS($E$4:E2329,$B$4:B2329,$B2329)/SUMIFS($E$4:$E$1048576,$B$4:$B$1048576,$B2329))</f>
        <v/>
      </c>
      <c r="G2329" s="2" t="str">
        <f>IF($C2329="","",VLOOKUP($F2329,Tabla5[],2,1))</f>
        <v/>
      </c>
    </row>
    <row r="2330" spans="6:7" x14ac:dyDescent="0.2">
      <c r="F2330" s="28" t="str">
        <f>IF($B2330="","",SUMIFS($E$4:E2330,$B$4:B2330,$B2330)/SUMIFS($E$4:$E$1048576,$B$4:$B$1048576,$B2330))</f>
        <v/>
      </c>
      <c r="G2330" s="2" t="str">
        <f>IF($C2330="","",VLOOKUP($F2330,Tabla5[],2,1))</f>
        <v/>
      </c>
    </row>
    <row r="2331" spans="6:7" x14ac:dyDescent="0.2">
      <c r="F2331" s="28" t="str">
        <f>IF($B2331="","",SUMIFS($E$4:E2331,$B$4:B2331,$B2331)/SUMIFS($E$4:$E$1048576,$B$4:$B$1048576,$B2331))</f>
        <v/>
      </c>
      <c r="G2331" s="2" t="str">
        <f>IF($C2331="","",VLOOKUP($F2331,Tabla5[],2,1))</f>
        <v/>
      </c>
    </row>
    <row r="2332" spans="6:7" x14ac:dyDescent="0.2">
      <c r="F2332" s="28" t="str">
        <f>IF($B2332="","",SUMIFS($E$4:E2332,$B$4:B2332,$B2332)/SUMIFS($E$4:$E$1048576,$B$4:$B$1048576,$B2332))</f>
        <v/>
      </c>
      <c r="G2332" s="2" t="str">
        <f>IF($C2332="","",VLOOKUP($F2332,Tabla5[],2,1))</f>
        <v/>
      </c>
    </row>
    <row r="2333" spans="6:7" x14ac:dyDescent="0.2">
      <c r="F2333" s="28" t="str">
        <f>IF($B2333="","",SUMIFS($E$4:E2333,$B$4:B2333,$B2333)/SUMIFS($E$4:$E$1048576,$B$4:$B$1048576,$B2333))</f>
        <v/>
      </c>
      <c r="G2333" s="2" t="str">
        <f>IF($C2333="","",VLOOKUP($F2333,Tabla5[],2,1))</f>
        <v/>
      </c>
    </row>
    <row r="2334" spans="6:7" x14ac:dyDescent="0.2">
      <c r="F2334" s="28" t="str">
        <f>IF($B2334="","",SUMIFS($E$4:E2334,$B$4:B2334,$B2334)/SUMIFS($E$4:$E$1048576,$B$4:$B$1048576,$B2334))</f>
        <v/>
      </c>
      <c r="G2334" s="2" t="str">
        <f>IF($C2334="","",VLOOKUP($F2334,Tabla5[],2,1))</f>
        <v/>
      </c>
    </row>
    <row r="2335" spans="6:7" x14ac:dyDescent="0.2">
      <c r="F2335" s="28" t="str">
        <f>IF($B2335="","",SUMIFS($E$4:E2335,$B$4:B2335,$B2335)/SUMIFS($E$4:$E$1048576,$B$4:$B$1048576,$B2335))</f>
        <v/>
      </c>
      <c r="G2335" s="2" t="str">
        <f>IF($C2335="","",VLOOKUP($F2335,Tabla5[],2,1))</f>
        <v/>
      </c>
    </row>
    <row r="2336" spans="6:7" x14ac:dyDescent="0.2">
      <c r="F2336" s="28" t="str">
        <f>IF($B2336="","",SUMIFS($E$4:E2336,$B$4:B2336,$B2336)/SUMIFS($E$4:$E$1048576,$B$4:$B$1048576,$B2336))</f>
        <v/>
      </c>
      <c r="G2336" s="2" t="str">
        <f>IF($C2336="","",VLOOKUP($F2336,Tabla5[],2,1))</f>
        <v/>
      </c>
    </row>
    <row r="2337" spans="6:7" x14ac:dyDescent="0.2">
      <c r="F2337" s="28" t="str">
        <f>IF($B2337="","",SUMIFS($E$4:E2337,$B$4:B2337,$B2337)/SUMIFS($E$4:$E$1048576,$B$4:$B$1048576,$B2337))</f>
        <v/>
      </c>
      <c r="G2337" s="2" t="str">
        <f>IF($C2337="","",VLOOKUP($F2337,Tabla5[],2,1))</f>
        <v/>
      </c>
    </row>
    <row r="2338" spans="6:7" x14ac:dyDescent="0.2">
      <c r="F2338" s="28" t="str">
        <f>IF($B2338="","",SUMIFS($E$4:E2338,$B$4:B2338,$B2338)/SUMIFS($E$4:$E$1048576,$B$4:$B$1048576,$B2338))</f>
        <v/>
      </c>
      <c r="G2338" s="2" t="str">
        <f>IF($C2338="","",VLOOKUP($F2338,Tabla5[],2,1))</f>
        <v/>
      </c>
    </row>
    <row r="2339" spans="6:7" x14ac:dyDescent="0.2">
      <c r="F2339" s="28" t="str">
        <f>IF($B2339="","",SUMIFS($E$4:E2339,$B$4:B2339,$B2339)/SUMIFS($E$4:$E$1048576,$B$4:$B$1048576,$B2339))</f>
        <v/>
      </c>
      <c r="G2339" s="2" t="str">
        <f>IF($C2339="","",VLOOKUP($F2339,Tabla5[],2,1))</f>
        <v/>
      </c>
    </row>
    <row r="2340" spans="6:7" x14ac:dyDescent="0.2">
      <c r="F2340" s="28" t="str">
        <f>IF($B2340="","",SUMIFS($E$4:E2340,$B$4:B2340,$B2340)/SUMIFS($E$4:$E$1048576,$B$4:$B$1048576,$B2340))</f>
        <v/>
      </c>
      <c r="G2340" s="2" t="str">
        <f>IF($C2340="","",VLOOKUP($F2340,Tabla5[],2,1))</f>
        <v/>
      </c>
    </row>
    <row r="2341" spans="6:7" x14ac:dyDescent="0.2">
      <c r="F2341" s="28" t="str">
        <f>IF($B2341="","",SUMIFS($E$4:E2341,$B$4:B2341,$B2341)/SUMIFS($E$4:$E$1048576,$B$4:$B$1048576,$B2341))</f>
        <v/>
      </c>
      <c r="G2341" s="2" t="str">
        <f>IF($C2341="","",VLOOKUP($F2341,Tabla5[],2,1))</f>
        <v/>
      </c>
    </row>
    <row r="2342" spans="6:7" x14ac:dyDescent="0.2">
      <c r="F2342" s="28" t="str">
        <f>IF($B2342="","",SUMIFS($E$4:E2342,$B$4:B2342,$B2342)/SUMIFS($E$4:$E$1048576,$B$4:$B$1048576,$B2342))</f>
        <v/>
      </c>
      <c r="G2342" s="2" t="str">
        <f>IF($C2342="","",VLOOKUP($F2342,Tabla5[],2,1))</f>
        <v/>
      </c>
    </row>
    <row r="2343" spans="6:7" x14ac:dyDescent="0.2">
      <c r="F2343" s="28" t="str">
        <f>IF($B2343="","",SUMIFS($E$4:E2343,$B$4:B2343,$B2343)/SUMIFS($E$4:$E$1048576,$B$4:$B$1048576,$B2343))</f>
        <v/>
      </c>
      <c r="G2343" s="2" t="str">
        <f>IF($C2343="","",VLOOKUP($F2343,Tabla5[],2,1))</f>
        <v/>
      </c>
    </row>
    <row r="2344" spans="6:7" x14ac:dyDescent="0.2">
      <c r="F2344" s="28" t="str">
        <f>IF($B2344="","",SUMIFS($E$4:E2344,$B$4:B2344,$B2344)/SUMIFS($E$4:$E$1048576,$B$4:$B$1048576,$B2344))</f>
        <v/>
      </c>
      <c r="G2344" s="2" t="str">
        <f>IF($C2344="","",VLOOKUP($F2344,Tabla5[],2,1))</f>
        <v/>
      </c>
    </row>
    <row r="2345" spans="6:7" x14ac:dyDescent="0.2">
      <c r="F2345" s="28" t="str">
        <f>IF($B2345="","",SUMIFS($E$4:E2345,$B$4:B2345,$B2345)/SUMIFS($E$4:$E$1048576,$B$4:$B$1048576,$B2345))</f>
        <v/>
      </c>
      <c r="G2345" s="2" t="str">
        <f>IF($C2345="","",VLOOKUP($F2345,Tabla5[],2,1))</f>
        <v/>
      </c>
    </row>
    <row r="2346" spans="6:7" x14ac:dyDescent="0.2">
      <c r="F2346" s="28" t="str">
        <f>IF($B2346="","",SUMIFS($E$4:E2346,$B$4:B2346,$B2346)/SUMIFS($E$4:$E$1048576,$B$4:$B$1048576,$B2346))</f>
        <v/>
      </c>
      <c r="G2346" s="2" t="str">
        <f>IF($C2346="","",VLOOKUP($F2346,Tabla5[],2,1))</f>
        <v/>
      </c>
    </row>
    <row r="2347" spans="6:7" x14ac:dyDescent="0.2">
      <c r="F2347" s="28" t="str">
        <f>IF($B2347="","",SUMIFS($E$4:E2347,$B$4:B2347,$B2347)/SUMIFS($E$4:$E$1048576,$B$4:$B$1048576,$B2347))</f>
        <v/>
      </c>
      <c r="G2347" s="2" t="str">
        <f>IF($C2347="","",VLOOKUP($F2347,Tabla5[],2,1))</f>
        <v/>
      </c>
    </row>
    <row r="2348" spans="6:7" x14ac:dyDescent="0.2">
      <c r="F2348" s="28" t="str">
        <f>IF($B2348="","",SUMIFS($E$4:E2348,$B$4:B2348,$B2348)/SUMIFS($E$4:$E$1048576,$B$4:$B$1048576,$B2348))</f>
        <v/>
      </c>
      <c r="G2348" s="2" t="str">
        <f>IF($C2348="","",VLOOKUP($F2348,Tabla5[],2,1))</f>
        <v/>
      </c>
    </row>
    <row r="2349" spans="6:7" x14ac:dyDescent="0.2">
      <c r="F2349" s="28" t="str">
        <f>IF($B2349="","",SUMIFS($E$4:E2349,$B$4:B2349,$B2349)/SUMIFS($E$4:$E$1048576,$B$4:$B$1048576,$B2349))</f>
        <v/>
      </c>
      <c r="G2349" s="2" t="str">
        <f>IF($C2349="","",VLOOKUP($F2349,Tabla5[],2,1))</f>
        <v/>
      </c>
    </row>
    <row r="2350" spans="6:7" x14ac:dyDescent="0.2">
      <c r="F2350" s="28" t="str">
        <f>IF($B2350="","",SUMIFS($E$4:E2350,$B$4:B2350,$B2350)/SUMIFS($E$4:$E$1048576,$B$4:$B$1048576,$B2350))</f>
        <v/>
      </c>
      <c r="G2350" s="2" t="str">
        <f>IF($C2350="","",VLOOKUP($F2350,Tabla5[],2,1))</f>
        <v/>
      </c>
    </row>
    <row r="2351" spans="6:7" x14ac:dyDescent="0.2">
      <c r="F2351" s="28" t="str">
        <f>IF($B2351="","",SUMIFS($E$4:E2351,$B$4:B2351,$B2351)/SUMIFS($E$4:$E$1048576,$B$4:$B$1048576,$B2351))</f>
        <v/>
      </c>
      <c r="G2351" s="2" t="str">
        <f>IF($C2351="","",VLOOKUP($F2351,Tabla5[],2,1))</f>
        <v/>
      </c>
    </row>
    <row r="2352" spans="6:7" x14ac:dyDescent="0.2">
      <c r="F2352" s="28" t="str">
        <f>IF($B2352="","",SUMIFS($E$4:E2352,$B$4:B2352,$B2352)/SUMIFS($E$4:$E$1048576,$B$4:$B$1048576,$B2352))</f>
        <v/>
      </c>
      <c r="G2352" s="2" t="str">
        <f>IF($C2352="","",VLOOKUP($F2352,Tabla5[],2,1))</f>
        <v/>
      </c>
    </row>
    <row r="2353" spans="6:7" x14ac:dyDescent="0.2">
      <c r="F2353" s="28" t="str">
        <f>IF($B2353="","",SUMIFS($E$4:E2353,$B$4:B2353,$B2353)/SUMIFS($E$4:$E$1048576,$B$4:$B$1048576,$B2353))</f>
        <v/>
      </c>
      <c r="G2353" s="2" t="str">
        <f>IF($C2353="","",VLOOKUP($F2353,Tabla5[],2,1))</f>
        <v/>
      </c>
    </row>
    <row r="2354" spans="6:7" x14ac:dyDescent="0.2">
      <c r="F2354" s="28" t="str">
        <f>IF($B2354="","",SUMIFS($E$4:E2354,$B$4:B2354,$B2354)/SUMIFS($E$4:$E$1048576,$B$4:$B$1048576,$B2354))</f>
        <v/>
      </c>
      <c r="G2354" s="2" t="str">
        <f>IF($C2354="","",VLOOKUP($F2354,Tabla5[],2,1))</f>
        <v/>
      </c>
    </row>
    <row r="2355" spans="6:7" x14ac:dyDescent="0.2">
      <c r="F2355" s="28" t="str">
        <f>IF($B2355="","",SUMIFS($E$4:E2355,$B$4:B2355,$B2355)/SUMIFS($E$4:$E$1048576,$B$4:$B$1048576,$B2355))</f>
        <v/>
      </c>
      <c r="G2355" s="2" t="str">
        <f>IF($C2355="","",VLOOKUP($F2355,Tabla5[],2,1))</f>
        <v/>
      </c>
    </row>
    <row r="2356" spans="6:7" x14ac:dyDescent="0.2">
      <c r="F2356" s="28" t="str">
        <f>IF($B2356="","",SUMIFS($E$4:E2356,$B$4:B2356,$B2356)/SUMIFS($E$4:$E$1048576,$B$4:$B$1048576,$B2356))</f>
        <v/>
      </c>
      <c r="G2356" s="2" t="str">
        <f>IF($C2356="","",VLOOKUP($F2356,Tabla5[],2,1))</f>
        <v/>
      </c>
    </row>
    <row r="2357" spans="6:7" x14ac:dyDescent="0.2">
      <c r="F2357" s="28" t="str">
        <f>IF($B2357="","",SUMIFS($E$4:E2357,$B$4:B2357,$B2357)/SUMIFS($E$4:$E$1048576,$B$4:$B$1048576,$B2357))</f>
        <v/>
      </c>
      <c r="G2357" s="2" t="str">
        <f>IF($C2357="","",VLOOKUP($F2357,Tabla5[],2,1))</f>
        <v/>
      </c>
    </row>
    <row r="2358" spans="6:7" x14ac:dyDescent="0.2">
      <c r="F2358" s="28" t="str">
        <f>IF($B2358="","",SUMIFS($E$4:E2358,$B$4:B2358,$B2358)/SUMIFS($E$4:$E$1048576,$B$4:$B$1048576,$B2358))</f>
        <v/>
      </c>
      <c r="G2358" s="2" t="str">
        <f>IF($C2358="","",VLOOKUP($F2358,Tabla5[],2,1))</f>
        <v/>
      </c>
    </row>
    <row r="2359" spans="6:7" x14ac:dyDescent="0.2">
      <c r="F2359" s="28" t="str">
        <f>IF($B2359="","",SUMIFS($E$4:E2359,$B$4:B2359,$B2359)/SUMIFS($E$4:$E$1048576,$B$4:$B$1048576,$B2359))</f>
        <v/>
      </c>
      <c r="G2359" s="2" t="str">
        <f>IF($C2359="","",VLOOKUP($F2359,Tabla5[],2,1))</f>
        <v/>
      </c>
    </row>
    <row r="2360" spans="6:7" x14ac:dyDescent="0.2">
      <c r="F2360" s="28" t="str">
        <f>IF($B2360="","",SUMIFS($E$4:E2360,$B$4:B2360,$B2360)/SUMIFS($E$4:$E$1048576,$B$4:$B$1048576,$B2360))</f>
        <v/>
      </c>
      <c r="G2360" s="2" t="str">
        <f>IF($C2360="","",VLOOKUP($F2360,Tabla5[],2,1))</f>
        <v/>
      </c>
    </row>
    <row r="2361" spans="6:7" x14ac:dyDescent="0.2">
      <c r="F2361" s="28" t="str">
        <f>IF($B2361="","",SUMIFS($E$4:E2361,$B$4:B2361,$B2361)/SUMIFS($E$4:$E$1048576,$B$4:$B$1048576,$B2361))</f>
        <v/>
      </c>
      <c r="G2361" s="2" t="str">
        <f>IF($C2361="","",VLOOKUP($F2361,Tabla5[],2,1))</f>
        <v/>
      </c>
    </row>
    <row r="2362" spans="6:7" x14ac:dyDescent="0.2">
      <c r="F2362" s="28" t="str">
        <f>IF($B2362="","",SUMIFS($E$4:E2362,$B$4:B2362,$B2362)/SUMIFS($E$4:$E$1048576,$B$4:$B$1048576,$B2362))</f>
        <v/>
      </c>
      <c r="G2362" s="2" t="str">
        <f>IF($C2362="","",VLOOKUP($F2362,Tabla5[],2,1))</f>
        <v/>
      </c>
    </row>
    <row r="2363" spans="6:7" x14ac:dyDescent="0.2">
      <c r="F2363" s="28" t="str">
        <f>IF($B2363="","",SUMIFS($E$4:E2363,$B$4:B2363,$B2363)/SUMIFS($E$4:$E$1048576,$B$4:$B$1048576,$B2363))</f>
        <v/>
      </c>
      <c r="G2363" s="2" t="str">
        <f>IF($C2363="","",VLOOKUP($F2363,Tabla5[],2,1))</f>
        <v/>
      </c>
    </row>
    <row r="2364" spans="6:7" x14ac:dyDescent="0.2">
      <c r="F2364" s="28" t="str">
        <f>IF($B2364="","",SUMIFS($E$4:E2364,$B$4:B2364,$B2364)/SUMIFS($E$4:$E$1048576,$B$4:$B$1048576,$B2364))</f>
        <v/>
      </c>
      <c r="G2364" s="2" t="str">
        <f>IF($C2364="","",VLOOKUP($F2364,Tabla5[],2,1))</f>
        <v/>
      </c>
    </row>
    <row r="2365" spans="6:7" x14ac:dyDescent="0.2">
      <c r="F2365" s="28" t="str">
        <f>IF($B2365="","",SUMIFS($E$4:E2365,$B$4:B2365,$B2365)/SUMIFS($E$4:$E$1048576,$B$4:$B$1048576,$B2365))</f>
        <v/>
      </c>
      <c r="G2365" s="2" t="str">
        <f>IF($C2365="","",VLOOKUP($F2365,Tabla5[],2,1))</f>
        <v/>
      </c>
    </row>
    <row r="2366" spans="6:7" x14ac:dyDescent="0.2">
      <c r="F2366" s="28" t="str">
        <f>IF($B2366="","",SUMIFS($E$4:E2366,$B$4:B2366,$B2366)/SUMIFS($E$4:$E$1048576,$B$4:$B$1048576,$B2366))</f>
        <v/>
      </c>
      <c r="G2366" s="2" t="str">
        <f>IF($C2366="","",VLOOKUP($F2366,Tabla5[],2,1))</f>
        <v/>
      </c>
    </row>
    <row r="2367" spans="6:7" x14ac:dyDescent="0.2">
      <c r="F2367" s="28" t="str">
        <f>IF($B2367="","",SUMIFS($E$4:E2367,$B$4:B2367,$B2367)/SUMIFS($E$4:$E$1048576,$B$4:$B$1048576,$B2367))</f>
        <v/>
      </c>
      <c r="G2367" s="2" t="str">
        <f>IF($C2367="","",VLOOKUP($F2367,Tabla5[],2,1))</f>
        <v/>
      </c>
    </row>
    <row r="2368" spans="6:7" x14ac:dyDescent="0.2">
      <c r="F2368" s="28" t="str">
        <f>IF($B2368="","",SUMIFS($E$4:E2368,$B$4:B2368,$B2368)/SUMIFS($E$4:$E$1048576,$B$4:$B$1048576,$B2368))</f>
        <v/>
      </c>
      <c r="G2368" s="2" t="str">
        <f>IF($C2368="","",VLOOKUP($F2368,Tabla5[],2,1))</f>
        <v/>
      </c>
    </row>
    <row r="2369" spans="6:7" x14ac:dyDescent="0.2">
      <c r="F2369" s="28" t="str">
        <f>IF($B2369="","",SUMIFS($E$4:E2369,$B$4:B2369,$B2369)/SUMIFS($E$4:$E$1048576,$B$4:$B$1048576,$B2369))</f>
        <v/>
      </c>
      <c r="G2369" s="2" t="str">
        <f>IF($C2369="","",VLOOKUP($F2369,Tabla5[],2,1))</f>
        <v/>
      </c>
    </row>
    <row r="2370" spans="6:7" x14ac:dyDescent="0.2">
      <c r="F2370" s="28" t="str">
        <f>IF($B2370="","",SUMIFS($E$4:E2370,$B$4:B2370,$B2370)/SUMIFS($E$4:$E$1048576,$B$4:$B$1048576,$B2370))</f>
        <v/>
      </c>
      <c r="G2370" s="2" t="str">
        <f>IF($C2370="","",VLOOKUP($F2370,Tabla5[],2,1))</f>
        <v/>
      </c>
    </row>
    <row r="2371" spans="6:7" x14ac:dyDescent="0.2">
      <c r="F2371" s="28" t="str">
        <f>IF($B2371="","",SUMIFS($E$4:E2371,$B$4:B2371,$B2371)/SUMIFS($E$4:$E$1048576,$B$4:$B$1048576,$B2371))</f>
        <v/>
      </c>
      <c r="G2371" s="2" t="str">
        <f>IF($C2371="","",VLOOKUP($F2371,Tabla5[],2,1))</f>
        <v/>
      </c>
    </row>
    <row r="2372" spans="6:7" x14ac:dyDescent="0.2">
      <c r="F2372" s="28" t="str">
        <f>IF($B2372="","",SUMIFS($E$4:E2372,$B$4:B2372,$B2372)/SUMIFS($E$4:$E$1048576,$B$4:$B$1048576,$B2372))</f>
        <v/>
      </c>
      <c r="G2372" s="2" t="str">
        <f>IF($C2372="","",VLOOKUP($F2372,Tabla5[],2,1))</f>
        <v/>
      </c>
    </row>
    <row r="2373" spans="6:7" x14ac:dyDescent="0.2">
      <c r="F2373" s="28" t="str">
        <f>IF($B2373="","",SUMIFS($E$4:E2373,$B$4:B2373,$B2373)/SUMIFS($E$4:$E$1048576,$B$4:$B$1048576,$B2373))</f>
        <v/>
      </c>
      <c r="G2373" s="2" t="str">
        <f>IF($C2373="","",VLOOKUP($F2373,Tabla5[],2,1))</f>
        <v/>
      </c>
    </row>
    <row r="2374" spans="6:7" x14ac:dyDescent="0.2">
      <c r="F2374" s="28" t="str">
        <f>IF($B2374="","",SUMIFS($E$4:E2374,$B$4:B2374,$B2374)/SUMIFS($E$4:$E$1048576,$B$4:$B$1048576,$B2374))</f>
        <v/>
      </c>
      <c r="G2374" s="2" t="str">
        <f>IF($C2374="","",VLOOKUP($F2374,Tabla5[],2,1))</f>
        <v/>
      </c>
    </row>
    <row r="2375" spans="6:7" x14ac:dyDescent="0.2">
      <c r="F2375" s="28" t="str">
        <f>IF($B2375="","",SUMIFS($E$4:E2375,$B$4:B2375,$B2375)/SUMIFS($E$4:$E$1048576,$B$4:$B$1048576,$B2375))</f>
        <v/>
      </c>
      <c r="G2375" s="2" t="str">
        <f>IF($C2375="","",VLOOKUP($F2375,Tabla5[],2,1))</f>
        <v/>
      </c>
    </row>
    <row r="2376" spans="6:7" x14ac:dyDescent="0.2">
      <c r="F2376" s="28" t="str">
        <f>IF($B2376="","",SUMIFS($E$4:E2376,$B$4:B2376,$B2376)/SUMIFS($E$4:$E$1048576,$B$4:$B$1048576,$B2376))</f>
        <v/>
      </c>
      <c r="G2376" s="2" t="str">
        <f>IF($C2376="","",VLOOKUP($F2376,Tabla5[],2,1))</f>
        <v/>
      </c>
    </row>
    <row r="2377" spans="6:7" x14ac:dyDescent="0.2">
      <c r="F2377" s="28" t="str">
        <f>IF($B2377="","",SUMIFS($E$4:E2377,$B$4:B2377,$B2377)/SUMIFS($E$4:$E$1048576,$B$4:$B$1048576,$B2377))</f>
        <v/>
      </c>
      <c r="G2377" s="2" t="str">
        <f>IF($C2377="","",VLOOKUP($F2377,Tabla5[],2,1))</f>
        <v/>
      </c>
    </row>
    <row r="2378" spans="6:7" x14ac:dyDescent="0.2">
      <c r="F2378" s="28" t="str">
        <f>IF($B2378="","",SUMIFS($E$4:E2378,$B$4:B2378,$B2378)/SUMIFS($E$4:$E$1048576,$B$4:$B$1048576,$B2378))</f>
        <v/>
      </c>
      <c r="G2378" s="2" t="str">
        <f>IF($C2378="","",VLOOKUP($F2378,Tabla5[],2,1))</f>
        <v/>
      </c>
    </row>
    <row r="2379" spans="6:7" x14ac:dyDescent="0.2">
      <c r="F2379" s="28" t="str">
        <f>IF($B2379="","",SUMIFS($E$4:E2379,$B$4:B2379,$B2379)/SUMIFS($E$4:$E$1048576,$B$4:$B$1048576,$B2379))</f>
        <v/>
      </c>
      <c r="G2379" s="2" t="str">
        <f>IF($C2379="","",VLOOKUP($F2379,Tabla5[],2,1))</f>
        <v/>
      </c>
    </row>
    <row r="2380" spans="6:7" x14ac:dyDescent="0.2">
      <c r="F2380" s="28" t="str">
        <f>IF($B2380="","",SUMIFS($E$4:E2380,$B$4:B2380,$B2380)/SUMIFS($E$4:$E$1048576,$B$4:$B$1048576,$B2380))</f>
        <v/>
      </c>
      <c r="G2380" s="2" t="str">
        <f>IF($C2380="","",VLOOKUP($F2380,Tabla5[],2,1))</f>
        <v/>
      </c>
    </row>
    <row r="2381" spans="6:7" x14ac:dyDescent="0.2">
      <c r="F2381" s="28" t="str">
        <f>IF($B2381="","",SUMIFS($E$4:E2381,$B$4:B2381,$B2381)/SUMIFS($E$4:$E$1048576,$B$4:$B$1048576,$B2381))</f>
        <v/>
      </c>
      <c r="G2381" s="2" t="str">
        <f>IF($C2381="","",VLOOKUP($F2381,Tabla5[],2,1))</f>
        <v/>
      </c>
    </row>
    <row r="2382" spans="6:7" x14ac:dyDescent="0.2">
      <c r="F2382" s="28" t="str">
        <f>IF($B2382="","",SUMIFS($E$4:E2382,$B$4:B2382,$B2382)/SUMIFS($E$4:$E$1048576,$B$4:$B$1048576,$B2382))</f>
        <v/>
      </c>
      <c r="G2382" s="2" t="str">
        <f>IF($C2382="","",VLOOKUP($F2382,Tabla5[],2,1))</f>
        <v/>
      </c>
    </row>
    <row r="2383" spans="6:7" x14ac:dyDescent="0.2">
      <c r="F2383" s="28" t="str">
        <f>IF($B2383="","",SUMIFS($E$4:E2383,$B$4:B2383,$B2383)/SUMIFS($E$4:$E$1048576,$B$4:$B$1048576,$B2383))</f>
        <v/>
      </c>
      <c r="G2383" s="2" t="str">
        <f>IF($C2383="","",VLOOKUP($F2383,Tabla5[],2,1))</f>
        <v/>
      </c>
    </row>
    <row r="2384" spans="6:7" x14ac:dyDescent="0.2">
      <c r="F2384" s="28" t="str">
        <f>IF($B2384="","",SUMIFS($E$4:E2384,$B$4:B2384,$B2384)/SUMIFS($E$4:$E$1048576,$B$4:$B$1048576,$B2384))</f>
        <v/>
      </c>
      <c r="G2384" s="2" t="str">
        <f>IF($C2384="","",VLOOKUP($F2384,Tabla5[],2,1))</f>
        <v/>
      </c>
    </row>
    <row r="2385" spans="6:7" x14ac:dyDescent="0.2">
      <c r="F2385" s="28" t="str">
        <f>IF($B2385="","",SUMIFS($E$4:E2385,$B$4:B2385,$B2385)/SUMIFS($E$4:$E$1048576,$B$4:$B$1048576,$B2385))</f>
        <v/>
      </c>
      <c r="G2385" s="2" t="str">
        <f>IF($C2385="","",VLOOKUP($F2385,Tabla5[],2,1))</f>
        <v/>
      </c>
    </row>
    <row r="2386" spans="6:7" x14ac:dyDescent="0.2">
      <c r="F2386" s="28" t="str">
        <f>IF($B2386="","",SUMIFS($E$4:E2386,$B$4:B2386,$B2386)/SUMIFS($E$4:$E$1048576,$B$4:$B$1048576,$B2386))</f>
        <v/>
      </c>
      <c r="G2386" s="2" t="str">
        <f>IF($C2386="","",VLOOKUP($F2386,Tabla5[],2,1))</f>
        <v/>
      </c>
    </row>
    <row r="2387" spans="6:7" x14ac:dyDescent="0.2">
      <c r="F2387" s="28" t="str">
        <f>IF($B2387="","",SUMIFS($E$4:E2387,$B$4:B2387,$B2387)/SUMIFS($E$4:$E$1048576,$B$4:$B$1048576,$B2387))</f>
        <v/>
      </c>
      <c r="G2387" s="2" t="str">
        <f>IF($C2387="","",VLOOKUP($F2387,Tabla5[],2,1))</f>
        <v/>
      </c>
    </row>
    <row r="2388" spans="6:7" x14ac:dyDescent="0.2">
      <c r="F2388" s="28" t="str">
        <f>IF($B2388="","",SUMIFS($E$4:E2388,$B$4:B2388,$B2388)/SUMIFS($E$4:$E$1048576,$B$4:$B$1048576,$B2388))</f>
        <v/>
      </c>
      <c r="G2388" s="2" t="str">
        <f>IF($C2388="","",VLOOKUP($F2388,Tabla5[],2,1))</f>
        <v/>
      </c>
    </row>
    <row r="2389" spans="6:7" x14ac:dyDescent="0.2">
      <c r="F2389" s="28" t="str">
        <f>IF($B2389="","",SUMIFS($E$4:E2389,$B$4:B2389,$B2389)/SUMIFS($E$4:$E$1048576,$B$4:$B$1048576,$B2389))</f>
        <v/>
      </c>
      <c r="G2389" s="2" t="str">
        <f>IF($C2389="","",VLOOKUP($F2389,Tabla5[],2,1))</f>
        <v/>
      </c>
    </row>
    <row r="2390" spans="6:7" x14ac:dyDescent="0.2">
      <c r="F2390" s="28" t="str">
        <f>IF($B2390="","",SUMIFS($E$4:E2390,$B$4:B2390,$B2390)/SUMIFS($E$4:$E$1048576,$B$4:$B$1048576,$B2390))</f>
        <v/>
      </c>
      <c r="G2390" s="2" t="str">
        <f>IF($C2390="","",VLOOKUP($F2390,Tabla5[],2,1))</f>
        <v/>
      </c>
    </row>
    <row r="2391" spans="6:7" x14ac:dyDescent="0.2">
      <c r="F2391" s="28" t="str">
        <f>IF($B2391="","",SUMIFS($E$4:E2391,$B$4:B2391,$B2391)/SUMIFS($E$4:$E$1048576,$B$4:$B$1048576,$B2391))</f>
        <v/>
      </c>
      <c r="G2391" s="2" t="str">
        <f>IF($C2391="","",VLOOKUP($F2391,Tabla5[],2,1))</f>
        <v/>
      </c>
    </row>
    <row r="2392" spans="6:7" x14ac:dyDescent="0.2">
      <c r="F2392" s="28" t="str">
        <f>IF($B2392="","",SUMIFS($E$4:E2392,$B$4:B2392,$B2392)/SUMIFS($E$4:$E$1048576,$B$4:$B$1048576,$B2392))</f>
        <v/>
      </c>
      <c r="G2392" s="2" t="str">
        <f>IF($C2392="","",VLOOKUP($F2392,Tabla5[],2,1))</f>
        <v/>
      </c>
    </row>
    <row r="2393" spans="6:7" x14ac:dyDescent="0.2">
      <c r="F2393" s="28" t="str">
        <f>IF($B2393="","",SUMIFS($E$4:E2393,$B$4:B2393,$B2393)/SUMIFS($E$4:$E$1048576,$B$4:$B$1048576,$B2393))</f>
        <v/>
      </c>
      <c r="G2393" s="2" t="str">
        <f>IF($C2393="","",VLOOKUP($F2393,Tabla5[],2,1))</f>
        <v/>
      </c>
    </row>
    <row r="2394" spans="6:7" x14ac:dyDescent="0.2">
      <c r="F2394" s="28" t="str">
        <f>IF($B2394="","",SUMIFS($E$4:E2394,$B$4:B2394,$B2394)/SUMIFS($E$4:$E$1048576,$B$4:$B$1048576,$B2394))</f>
        <v/>
      </c>
      <c r="G2394" s="2" t="str">
        <f>IF($C2394="","",VLOOKUP($F2394,Tabla5[],2,1))</f>
        <v/>
      </c>
    </row>
    <row r="2395" spans="6:7" x14ac:dyDescent="0.2">
      <c r="F2395" s="28" t="str">
        <f>IF($B2395="","",SUMIFS($E$4:E2395,$B$4:B2395,$B2395)/SUMIFS($E$4:$E$1048576,$B$4:$B$1048576,$B2395))</f>
        <v/>
      </c>
      <c r="G2395" s="2" t="str">
        <f>IF($C2395="","",VLOOKUP($F2395,Tabla5[],2,1))</f>
        <v/>
      </c>
    </row>
    <row r="2396" spans="6:7" x14ac:dyDescent="0.2">
      <c r="F2396" s="28" t="str">
        <f>IF($B2396="","",SUMIFS($E$4:E2396,$B$4:B2396,$B2396)/SUMIFS($E$4:$E$1048576,$B$4:$B$1048576,$B2396))</f>
        <v/>
      </c>
      <c r="G2396" s="2" t="str">
        <f>IF($C2396="","",VLOOKUP($F2396,Tabla5[],2,1))</f>
        <v/>
      </c>
    </row>
    <row r="2397" spans="6:7" x14ac:dyDescent="0.2">
      <c r="F2397" s="28" t="str">
        <f>IF($B2397="","",SUMIFS($E$4:E2397,$B$4:B2397,$B2397)/SUMIFS($E$4:$E$1048576,$B$4:$B$1048576,$B2397))</f>
        <v/>
      </c>
      <c r="G2397" s="2" t="str">
        <f>IF($C2397="","",VLOOKUP($F2397,Tabla5[],2,1))</f>
        <v/>
      </c>
    </row>
    <row r="2398" spans="6:7" x14ac:dyDescent="0.2">
      <c r="F2398" s="28" t="str">
        <f>IF($B2398="","",SUMIFS($E$4:E2398,$B$4:B2398,$B2398)/SUMIFS($E$4:$E$1048576,$B$4:$B$1048576,$B2398))</f>
        <v/>
      </c>
      <c r="G2398" s="2" t="str">
        <f>IF($C2398="","",VLOOKUP($F2398,Tabla5[],2,1))</f>
        <v/>
      </c>
    </row>
    <row r="2399" spans="6:7" x14ac:dyDescent="0.2">
      <c r="F2399" s="28" t="str">
        <f>IF($B2399="","",SUMIFS($E$4:E2399,$B$4:B2399,$B2399)/SUMIFS($E$4:$E$1048576,$B$4:$B$1048576,$B2399))</f>
        <v/>
      </c>
      <c r="G2399" s="2" t="str">
        <f>IF($C2399="","",VLOOKUP($F2399,Tabla5[],2,1))</f>
        <v/>
      </c>
    </row>
    <row r="2400" spans="6:7" x14ac:dyDescent="0.2">
      <c r="F2400" s="28" t="str">
        <f>IF($B2400="","",SUMIFS($E$4:E2400,$B$4:B2400,$B2400)/SUMIFS($E$4:$E$1048576,$B$4:$B$1048576,$B2400))</f>
        <v/>
      </c>
      <c r="G2400" s="2" t="str">
        <f>IF($C2400="","",VLOOKUP($F2400,Tabla5[],2,1))</f>
        <v/>
      </c>
    </row>
    <row r="2401" spans="6:7" x14ac:dyDescent="0.2">
      <c r="F2401" s="28" t="str">
        <f>IF($B2401="","",SUMIFS($E$4:E2401,$B$4:B2401,$B2401)/SUMIFS($E$4:$E$1048576,$B$4:$B$1048576,$B2401))</f>
        <v/>
      </c>
      <c r="G2401" s="2" t="str">
        <f>IF($C2401="","",VLOOKUP($F2401,Tabla5[],2,1))</f>
        <v/>
      </c>
    </row>
    <row r="2402" spans="6:7" x14ac:dyDescent="0.2">
      <c r="F2402" s="28" t="str">
        <f>IF($B2402="","",SUMIFS($E$4:E2402,$B$4:B2402,$B2402)/SUMIFS($E$4:$E$1048576,$B$4:$B$1048576,$B2402))</f>
        <v/>
      </c>
      <c r="G2402" s="2" t="str">
        <f>IF($C2402="","",VLOOKUP($F2402,Tabla5[],2,1))</f>
        <v/>
      </c>
    </row>
    <row r="2403" spans="6:7" x14ac:dyDescent="0.2">
      <c r="F2403" s="28" t="str">
        <f>IF($B2403="","",SUMIFS($E$4:E2403,$B$4:B2403,$B2403)/SUMIFS($E$4:$E$1048576,$B$4:$B$1048576,$B2403))</f>
        <v/>
      </c>
      <c r="G2403" s="2" t="str">
        <f>IF($C2403="","",VLOOKUP($F2403,Tabla5[],2,1))</f>
        <v/>
      </c>
    </row>
    <row r="2404" spans="6:7" x14ac:dyDescent="0.2">
      <c r="F2404" s="28" t="str">
        <f>IF($B2404="","",SUMIFS($E$4:E2404,$B$4:B2404,$B2404)/SUMIFS($E$4:$E$1048576,$B$4:$B$1048576,$B2404))</f>
        <v/>
      </c>
      <c r="G2404" s="2" t="str">
        <f>IF($C2404="","",VLOOKUP($F2404,Tabla5[],2,1))</f>
        <v/>
      </c>
    </row>
    <row r="2405" spans="6:7" x14ac:dyDescent="0.2">
      <c r="F2405" s="28" t="str">
        <f>IF($B2405="","",SUMIFS($E$4:E2405,$B$4:B2405,$B2405)/SUMIFS($E$4:$E$1048576,$B$4:$B$1048576,$B2405))</f>
        <v/>
      </c>
      <c r="G2405" s="2" t="str">
        <f>IF($C2405="","",VLOOKUP($F2405,Tabla5[],2,1))</f>
        <v/>
      </c>
    </row>
    <row r="2406" spans="6:7" x14ac:dyDescent="0.2">
      <c r="F2406" s="28" t="str">
        <f>IF($B2406="","",SUMIFS($E$4:E2406,$B$4:B2406,$B2406)/SUMIFS($E$4:$E$1048576,$B$4:$B$1048576,$B2406))</f>
        <v/>
      </c>
      <c r="G2406" s="2" t="str">
        <f>IF($C2406="","",VLOOKUP($F2406,Tabla5[],2,1))</f>
        <v/>
      </c>
    </row>
    <row r="2407" spans="6:7" x14ac:dyDescent="0.2">
      <c r="F2407" s="28" t="str">
        <f>IF($B2407="","",SUMIFS($E$4:E2407,$B$4:B2407,$B2407)/SUMIFS($E$4:$E$1048576,$B$4:$B$1048576,$B2407))</f>
        <v/>
      </c>
      <c r="G2407" s="2" t="str">
        <f>IF($C2407="","",VLOOKUP($F2407,Tabla5[],2,1))</f>
        <v/>
      </c>
    </row>
    <row r="2408" spans="6:7" x14ac:dyDescent="0.2">
      <c r="F2408" s="28" t="str">
        <f>IF($B2408="","",SUMIFS($E$4:E2408,$B$4:B2408,$B2408)/SUMIFS($E$4:$E$1048576,$B$4:$B$1048576,$B2408))</f>
        <v/>
      </c>
      <c r="G2408" s="2" t="str">
        <f>IF($C2408="","",VLOOKUP($F2408,Tabla5[],2,1))</f>
        <v/>
      </c>
    </row>
    <row r="2409" spans="6:7" x14ac:dyDescent="0.2">
      <c r="F2409" s="28" t="str">
        <f>IF($B2409="","",SUMIFS($E$4:E2409,$B$4:B2409,$B2409)/SUMIFS($E$4:$E$1048576,$B$4:$B$1048576,$B2409))</f>
        <v/>
      </c>
      <c r="G2409" s="2" t="str">
        <f>IF($C2409="","",VLOOKUP($F2409,Tabla5[],2,1))</f>
        <v/>
      </c>
    </row>
    <row r="2410" spans="6:7" x14ac:dyDescent="0.2">
      <c r="F2410" s="28" t="str">
        <f>IF($B2410="","",SUMIFS($E$4:E2410,$B$4:B2410,$B2410)/SUMIFS($E$4:$E$1048576,$B$4:$B$1048576,$B2410))</f>
        <v/>
      </c>
      <c r="G2410" s="2" t="str">
        <f>IF($C2410="","",VLOOKUP($F2410,Tabla5[],2,1))</f>
        <v/>
      </c>
    </row>
    <row r="2411" spans="6:7" x14ac:dyDescent="0.2">
      <c r="F2411" s="28" t="str">
        <f>IF($B2411="","",SUMIFS($E$4:E2411,$B$4:B2411,$B2411)/SUMIFS($E$4:$E$1048576,$B$4:$B$1048576,$B2411))</f>
        <v/>
      </c>
      <c r="G2411" s="2" t="str">
        <f>IF($C2411="","",VLOOKUP($F2411,Tabla5[],2,1))</f>
        <v/>
      </c>
    </row>
    <row r="2412" spans="6:7" x14ac:dyDescent="0.2">
      <c r="F2412" s="28" t="str">
        <f>IF($B2412="","",SUMIFS($E$4:E2412,$B$4:B2412,$B2412)/SUMIFS($E$4:$E$1048576,$B$4:$B$1048576,$B2412))</f>
        <v/>
      </c>
      <c r="G2412" s="2" t="str">
        <f>IF($C2412="","",VLOOKUP($F2412,Tabla5[],2,1))</f>
        <v/>
      </c>
    </row>
    <row r="2413" spans="6:7" x14ac:dyDescent="0.2">
      <c r="F2413" s="28" t="str">
        <f>IF($B2413="","",SUMIFS($E$4:E2413,$B$4:B2413,$B2413)/SUMIFS($E$4:$E$1048576,$B$4:$B$1048576,$B2413))</f>
        <v/>
      </c>
      <c r="G2413" s="2" t="str">
        <f>IF($C2413="","",VLOOKUP($F2413,Tabla5[],2,1))</f>
        <v/>
      </c>
    </row>
    <row r="2414" spans="6:7" x14ac:dyDescent="0.2">
      <c r="F2414" s="28" t="str">
        <f>IF($B2414="","",SUMIFS($E$4:E2414,$B$4:B2414,$B2414)/SUMIFS($E$4:$E$1048576,$B$4:$B$1048576,$B2414))</f>
        <v/>
      </c>
      <c r="G2414" s="2" t="str">
        <f>IF($C2414="","",VLOOKUP($F2414,Tabla5[],2,1))</f>
        <v/>
      </c>
    </row>
    <row r="2415" spans="6:7" x14ac:dyDescent="0.2">
      <c r="F2415" s="28" t="str">
        <f>IF($B2415="","",SUMIFS($E$4:E2415,$B$4:B2415,$B2415)/SUMIFS($E$4:$E$1048576,$B$4:$B$1048576,$B2415))</f>
        <v/>
      </c>
      <c r="G2415" s="2" t="str">
        <f>IF($C2415="","",VLOOKUP($F2415,Tabla5[],2,1))</f>
        <v/>
      </c>
    </row>
    <row r="2416" spans="6:7" x14ac:dyDescent="0.2">
      <c r="F2416" s="28" t="str">
        <f>IF($B2416="","",SUMIFS($E$4:E2416,$B$4:B2416,$B2416)/SUMIFS($E$4:$E$1048576,$B$4:$B$1048576,$B2416))</f>
        <v/>
      </c>
      <c r="G2416" s="2" t="str">
        <f>IF($C2416="","",VLOOKUP($F2416,Tabla5[],2,1))</f>
        <v/>
      </c>
    </row>
    <row r="2417" spans="6:7" x14ac:dyDescent="0.2">
      <c r="F2417" s="28" t="str">
        <f>IF($B2417="","",SUMIFS($E$4:E2417,$B$4:B2417,$B2417)/SUMIFS($E$4:$E$1048576,$B$4:$B$1048576,$B2417))</f>
        <v/>
      </c>
      <c r="G2417" s="2" t="str">
        <f>IF($C2417="","",VLOOKUP($F2417,Tabla5[],2,1))</f>
        <v/>
      </c>
    </row>
    <row r="2418" spans="6:7" x14ac:dyDescent="0.2">
      <c r="F2418" s="28" t="str">
        <f>IF($B2418="","",SUMIFS($E$4:E2418,$B$4:B2418,$B2418)/SUMIFS($E$4:$E$1048576,$B$4:$B$1048576,$B2418))</f>
        <v/>
      </c>
      <c r="G2418" s="2" t="str">
        <f>IF($C2418="","",VLOOKUP($F2418,Tabla5[],2,1))</f>
        <v/>
      </c>
    </row>
    <row r="2419" spans="6:7" x14ac:dyDescent="0.2">
      <c r="F2419" s="28" t="str">
        <f>IF($B2419="","",SUMIFS($E$4:E2419,$B$4:B2419,$B2419)/SUMIFS($E$4:$E$1048576,$B$4:$B$1048576,$B2419))</f>
        <v/>
      </c>
      <c r="G2419" s="2" t="str">
        <f>IF($C2419="","",VLOOKUP($F2419,Tabla5[],2,1))</f>
        <v/>
      </c>
    </row>
    <row r="2420" spans="6:7" x14ac:dyDescent="0.2">
      <c r="F2420" s="28" t="str">
        <f>IF($B2420="","",SUMIFS($E$4:E2420,$B$4:B2420,$B2420)/SUMIFS($E$4:$E$1048576,$B$4:$B$1048576,$B2420))</f>
        <v/>
      </c>
      <c r="G2420" s="2" t="str">
        <f>IF($C2420="","",VLOOKUP($F2420,Tabla5[],2,1))</f>
        <v/>
      </c>
    </row>
    <row r="2421" spans="6:7" x14ac:dyDescent="0.2">
      <c r="F2421" s="28" t="str">
        <f>IF($B2421="","",SUMIFS($E$4:E2421,$B$4:B2421,$B2421)/SUMIFS($E$4:$E$1048576,$B$4:$B$1048576,$B2421))</f>
        <v/>
      </c>
      <c r="G2421" s="2" t="str">
        <f>IF($C2421="","",VLOOKUP($F2421,Tabla5[],2,1))</f>
        <v/>
      </c>
    </row>
    <row r="2422" spans="6:7" x14ac:dyDescent="0.2">
      <c r="F2422" s="28" t="str">
        <f>IF($B2422="","",SUMIFS($E$4:E2422,$B$4:B2422,$B2422)/SUMIFS($E$4:$E$1048576,$B$4:$B$1048576,$B2422))</f>
        <v/>
      </c>
      <c r="G2422" s="2" t="str">
        <f>IF($C2422="","",VLOOKUP($F2422,Tabla5[],2,1))</f>
        <v/>
      </c>
    </row>
    <row r="2423" spans="6:7" x14ac:dyDescent="0.2">
      <c r="F2423" s="28" t="str">
        <f>IF($B2423="","",SUMIFS($E$4:E2423,$B$4:B2423,$B2423)/SUMIFS($E$4:$E$1048576,$B$4:$B$1048576,$B2423))</f>
        <v/>
      </c>
      <c r="G2423" s="2" t="str">
        <f>IF($C2423="","",VLOOKUP($F2423,Tabla5[],2,1))</f>
        <v/>
      </c>
    </row>
    <row r="2424" spans="6:7" x14ac:dyDescent="0.2">
      <c r="F2424" s="28" t="str">
        <f>IF($B2424="","",SUMIFS($E$4:E2424,$B$4:B2424,$B2424)/SUMIFS($E$4:$E$1048576,$B$4:$B$1048576,$B2424))</f>
        <v/>
      </c>
      <c r="G2424" s="2" t="str">
        <f>IF($C2424="","",VLOOKUP($F2424,Tabla5[],2,1))</f>
        <v/>
      </c>
    </row>
    <row r="2425" spans="6:7" x14ac:dyDescent="0.2">
      <c r="F2425" s="28" t="str">
        <f>IF($B2425="","",SUMIFS($E$4:E2425,$B$4:B2425,$B2425)/SUMIFS($E$4:$E$1048576,$B$4:$B$1048576,$B2425))</f>
        <v/>
      </c>
      <c r="G2425" s="2" t="str">
        <f>IF($C2425="","",VLOOKUP($F2425,Tabla5[],2,1))</f>
        <v/>
      </c>
    </row>
    <row r="2426" spans="6:7" x14ac:dyDescent="0.2">
      <c r="F2426" s="28" t="str">
        <f>IF($B2426="","",SUMIFS($E$4:E2426,$B$4:B2426,$B2426)/SUMIFS($E$4:$E$1048576,$B$4:$B$1048576,$B2426))</f>
        <v/>
      </c>
      <c r="G2426" s="2" t="str">
        <f>IF($C2426="","",VLOOKUP($F2426,Tabla5[],2,1))</f>
        <v/>
      </c>
    </row>
    <row r="2427" spans="6:7" x14ac:dyDescent="0.2">
      <c r="F2427" s="28" t="str">
        <f>IF($B2427="","",SUMIFS($E$4:E2427,$B$4:B2427,$B2427)/SUMIFS($E$4:$E$1048576,$B$4:$B$1048576,$B2427))</f>
        <v/>
      </c>
      <c r="G2427" s="2" t="str">
        <f>IF($C2427="","",VLOOKUP($F2427,Tabla5[],2,1))</f>
        <v/>
      </c>
    </row>
    <row r="2428" spans="6:7" x14ac:dyDescent="0.2">
      <c r="F2428" s="28" t="str">
        <f>IF($B2428="","",SUMIFS($E$4:E2428,$B$4:B2428,$B2428)/SUMIFS($E$4:$E$1048576,$B$4:$B$1048576,$B2428))</f>
        <v/>
      </c>
      <c r="G2428" s="2" t="str">
        <f>IF($C2428="","",VLOOKUP($F2428,Tabla5[],2,1))</f>
        <v/>
      </c>
    </row>
    <row r="2429" spans="6:7" x14ac:dyDescent="0.2">
      <c r="F2429" s="28" t="str">
        <f>IF($B2429="","",SUMIFS($E$4:E2429,$B$4:B2429,$B2429)/SUMIFS($E$4:$E$1048576,$B$4:$B$1048576,$B2429))</f>
        <v/>
      </c>
      <c r="G2429" s="2" t="str">
        <f>IF($C2429="","",VLOOKUP($F2429,Tabla5[],2,1))</f>
        <v/>
      </c>
    </row>
    <row r="2430" spans="6:7" x14ac:dyDescent="0.2">
      <c r="F2430" s="28" t="str">
        <f>IF($B2430="","",SUMIFS($E$4:E2430,$B$4:B2430,$B2430)/SUMIFS($E$4:$E$1048576,$B$4:$B$1048576,$B2430))</f>
        <v/>
      </c>
      <c r="G2430" s="2" t="str">
        <f>IF($C2430="","",VLOOKUP($F2430,Tabla5[],2,1))</f>
        <v/>
      </c>
    </row>
    <row r="2431" spans="6:7" x14ac:dyDescent="0.2">
      <c r="F2431" s="28" t="str">
        <f>IF($B2431="","",SUMIFS($E$4:E2431,$B$4:B2431,$B2431)/SUMIFS($E$4:$E$1048576,$B$4:$B$1048576,$B2431))</f>
        <v/>
      </c>
      <c r="G2431" s="2" t="str">
        <f>IF($C2431="","",VLOOKUP($F2431,Tabla5[],2,1))</f>
        <v/>
      </c>
    </row>
    <row r="2432" spans="6:7" x14ac:dyDescent="0.2">
      <c r="F2432" s="28" t="str">
        <f>IF($B2432="","",SUMIFS($E$4:E2432,$B$4:B2432,$B2432)/SUMIFS($E$4:$E$1048576,$B$4:$B$1048576,$B2432))</f>
        <v/>
      </c>
      <c r="G2432" s="2" t="str">
        <f>IF($C2432="","",VLOOKUP($F2432,Tabla5[],2,1))</f>
        <v/>
      </c>
    </row>
    <row r="2433" spans="6:7" x14ac:dyDescent="0.2">
      <c r="F2433" s="28" t="str">
        <f>IF($B2433="","",SUMIFS($E$4:E2433,$B$4:B2433,$B2433)/SUMIFS($E$4:$E$1048576,$B$4:$B$1048576,$B2433))</f>
        <v/>
      </c>
      <c r="G2433" s="2" t="str">
        <f>IF($C2433="","",VLOOKUP($F2433,Tabla5[],2,1))</f>
        <v/>
      </c>
    </row>
    <row r="2434" spans="6:7" x14ac:dyDescent="0.2">
      <c r="F2434" s="28" t="str">
        <f>IF($B2434="","",SUMIFS($E$4:E2434,$B$4:B2434,$B2434)/SUMIFS($E$4:$E$1048576,$B$4:$B$1048576,$B2434))</f>
        <v/>
      </c>
      <c r="G2434" s="2" t="str">
        <f>IF($C2434="","",VLOOKUP($F2434,Tabla5[],2,1))</f>
        <v/>
      </c>
    </row>
    <row r="2435" spans="6:7" x14ac:dyDescent="0.2">
      <c r="F2435" s="28" t="str">
        <f>IF($B2435="","",SUMIFS($E$4:E2435,$B$4:B2435,$B2435)/SUMIFS($E$4:$E$1048576,$B$4:$B$1048576,$B2435))</f>
        <v/>
      </c>
      <c r="G2435" s="2" t="str">
        <f>IF($C2435="","",VLOOKUP($F2435,Tabla5[],2,1))</f>
        <v/>
      </c>
    </row>
    <row r="2436" spans="6:7" x14ac:dyDescent="0.2">
      <c r="F2436" s="28" t="str">
        <f>IF($B2436="","",SUMIFS($E$4:E2436,$B$4:B2436,$B2436)/SUMIFS($E$4:$E$1048576,$B$4:$B$1048576,$B2436))</f>
        <v/>
      </c>
      <c r="G2436" s="2" t="str">
        <f>IF($C2436="","",VLOOKUP($F2436,Tabla5[],2,1))</f>
        <v/>
      </c>
    </row>
    <row r="2437" spans="6:7" x14ac:dyDescent="0.2">
      <c r="F2437" s="28" t="str">
        <f>IF($B2437="","",SUMIFS($E$4:E2437,$B$4:B2437,$B2437)/SUMIFS($E$4:$E$1048576,$B$4:$B$1048576,$B2437))</f>
        <v/>
      </c>
      <c r="G2437" s="2" t="str">
        <f>IF($C2437="","",VLOOKUP($F2437,Tabla5[],2,1))</f>
        <v/>
      </c>
    </row>
    <row r="2438" spans="6:7" x14ac:dyDescent="0.2">
      <c r="F2438" s="28" t="str">
        <f>IF($B2438="","",SUMIFS($E$4:E2438,$B$4:B2438,$B2438)/SUMIFS($E$4:$E$1048576,$B$4:$B$1048576,$B2438))</f>
        <v/>
      </c>
      <c r="G2438" s="2" t="str">
        <f>IF($C2438="","",VLOOKUP($F2438,Tabla5[],2,1))</f>
        <v/>
      </c>
    </row>
    <row r="2439" spans="6:7" x14ac:dyDescent="0.2">
      <c r="F2439" s="28" t="str">
        <f>IF($B2439="","",SUMIFS($E$4:E2439,$B$4:B2439,$B2439)/SUMIFS($E$4:$E$1048576,$B$4:$B$1048576,$B2439))</f>
        <v/>
      </c>
      <c r="G2439" s="2" t="str">
        <f>IF($C2439="","",VLOOKUP($F2439,Tabla5[],2,1))</f>
        <v/>
      </c>
    </row>
    <row r="2440" spans="6:7" x14ac:dyDescent="0.2">
      <c r="F2440" s="28" t="str">
        <f>IF($B2440="","",SUMIFS($E$4:E2440,$B$4:B2440,$B2440)/SUMIFS($E$4:$E$1048576,$B$4:$B$1048576,$B2440))</f>
        <v/>
      </c>
      <c r="G2440" s="2" t="str">
        <f>IF($C2440="","",VLOOKUP($F2440,Tabla5[],2,1))</f>
        <v/>
      </c>
    </row>
    <row r="2441" spans="6:7" x14ac:dyDescent="0.2">
      <c r="F2441" s="28" t="str">
        <f>IF($B2441="","",SUMIFS($E$4:E2441,$B$4:B2441,$B2441)/SUMIFS($E$4:$E$1048576,$B$4:$B$1048576,$B2441))</f>
        <v/>
      </c>
      <c r="G2441" s="2" t="str">
        <f>IF($C2441="","",VLOOKUP($F2441,Tabla5[],2,1))</f>
        <v/>
      </c>
    </row>
    <row r="2442" spans="6:7" x14ac:dyDescent="0.2">
      <c r="F2442" s="28" t="str">
        <f>IF($B2442="","",SUMIFS($E$4:E2442,$B$4:B2442,$B2442)/SUMIFS($E$4:$E$1048576,$B$4:$B$1048576,$B2442))</f>
        <v/>
      </c>
      <c r="G2442" s="2" t="str">
        <f>IF($C2442="","",VLOOKUP($F2442,Tabla5[],2,1))</f>
        <v/>
      </c>
    </row>
    <row r="2443" spans="6:7" x14ac:dyDescent="0.2">
      <c r="F2443" s="28" t="str">
        <f>IF($B2443="","",SUMIFS($E$4:E2443,$B$4:B2443,$B2443)/SUMIFS($E$4:$E$1048576,$B$4:$B$1048576,$B2443))</f>
        <v/>
      </c>
      <c r="G2443" s="2" t="str">
        <f>IF($C2443="","",VLOOKUP($F2443,Tabla5[],2,1))</f>
        <v/>
      </c>
    </row>
    <row r="2444" spans="6:7" x14ac:dyDescent="0.2">
      <c r="F2444" s="28" t="str">
        <f>IF($B2444="","",SUMIFS($E$4:E2444,$B$4:B2444,$B2444)/SUMIFS($E$4:$E$1048576,$B$4:$B$1048576,$B2444))</f>
        <v/>
      </c>
      <c r="G2444" s="2" t="str">
        <f>IF($C2444="","",VLOOKUP($F2444,Tabla5[],2,1))</f>
        <v/>
      </c>
    </row>
    <row r="2445" spans="6:7" x14ac:dyDescent="0.2">
      <c r="F2445" s="28" t="str">
        <f>IF($B2445="","",SUMIFS($E$4:E2445,$B$4:B2445,$B2445)/SUMIFS($E$4:$E$1048576,$B$4:$B$1048576,$B2445))</f>
        <v/>
      </c>
      <c r="G2445" s="2" t="str">
        <f>IF($C2445="","",VLOOKUP($F2445,Tabla5[],2,1))</f>
        <v/>
      </c>
    </row>
    <row r="2446" spans="6:7" x14ac:dyDescent="0.2">
      <c r="F2446" s="28" t="str">
        <f>IF($B2446="","",SUMIFS($E$4:E2446,$B$4:B2446,$B2446)/SUMIFS($E$4:$E$1048576,$B$4:$B$1048576,$B2446))</f>
        <v/>
      </c>
      <c r="G2446" s="2" t="str">
        <f>IF($C2446="","",VLOOKUP($F2446,Tabla5[],2,1))</f>
        <v/>
      </c>
    </row>
    <row r="2447" spans="6:7" x14ac:dyDescent="0.2">
      <c r="F2447" s="28" t="str">
        <f>IF($B2447="","",SUMIFS($E$4:E2447,$B$4:B2447,$B2447)/SUMIFS($E$4:$E$1048576,$B$4:$B$1048576,$B2447))</f>
        <v/>
      </c>
      <c r="G2447" s="2" t="str">
        <f>IF($C2447="","",VLOOKUP($F2447,Tabla5[],2,1))</f>
        <v/>
      </c>
    </row>
    <row r="2448" spans="6:7" x14ac:dyDescent="0.2">
      <c r="F2448" s="28" t="str">
        <f>IF($B2448="","",SUMIFS($E$4:E2448,$B$4:B2448,$B2448)/SUMIFS($E$4:$E$1048576,$B$4:$B$1048576,$B2448))</f>
        <v/>
      </c>
      <c r="G2448" s="2" t="str">
        <f>IF($C2448="","",VLOOKUP($F2448,Tabla5[],2,1))</f>
        <v/>
      </c>
    </row>
    <row r="2449" spans="6:7" x14ac:dyDescent="0.2">
      <c r="F2449" s="28" t="str">
        <f>IF($B2449="","",SUMIFS($E$4:E2449,$B$4:B2449,$B2449)/SUMIFS($E$4:$E$1048576,$B$4:$B$1048576,$B2449))</f>
        <v/>
      </c>
      <c r="G2449" s="2" t="str">
        <f>IF($C2449="","",VLOOKUP($F2449,Tabla5[],2,1))</f>
        <v/>
      </c>
    </row>
    <row r="2450" spans="6:7" x14ac:dyDescent="0.2">
      <c r="F2450" s="28" t="str">
        <f>IF($B2450="","",SUMIFS($E$4:E2450,$B$4:B2450,$B2450)/SUMIFS($E$4:$E$1048576,$B$4:$B$1048576,$B2450))</f>
        <v/>
      </c>
      <c r="G2450" s="2" t="str">
        <f>IF($C2450="","",VLOOKUP($F2450,Tabla5[],2,1))</f>
        <v/>
      </c>
    </row>
    <row r="2451" spans="6:7" x14ac:dyDescent="0.2">
      <c r="F2451" s="28" t="str">
        <f>IF($B2451="","",SUMIFS($E$4:E2451,$B$4:B2451,$B2451)/SUMIFS($E$4:$E$1048576,$B$4:$B$1048576,$B2451))</f>
        <v/>
      </c>
      <c r="G2451" s="2" t="str">
        <f>IF($C2451="","",VLOOKUP($F2451,Tabla5[],2,1))</f>
        <v/>
      </c>
    </row>
    <row r="2452" spans="6:7" x14ac:dyDescent="0.2">
      <c r="F2452" s="28" t="str">
        <f>IF($B2452="","",SUMIFS($E$4:E2452,$B$4:B2452,$B2452)/SUMIFS($E$4:$E$1048576,$B$4:$B$1048576,$B2452))</f>
        <v/>
      </c>
      <c r="G2452" s="2" t="str">
        <f>IF($C2452="","",VLOOKUP($F2452,Tabla5[],2,1))</f>
        <v/>
      </c>
    </row>
    <row r="2453" spans="6:7" x14ac:dyDescent="0.2">
      <c r="F2453" s="28" t="str">
        <f>IF($B2453="","",SUMIFS($E$4:E2453,$B$4:B2453,$B2453)/SUMIFS($E$4:$E$1048576,$B$4:$B$1048576,$B2453))</f>
        <v/>
      </c>
      <c r="G2453" s="2" t="str">
        <f>IF($C2453="","",VLOOKUP($F2453,Tabla5[],2,1))</f>
        <v/>
      </c>
    </row>
    <row r="2454" spans="6:7" x14ac:dyDescent="0.2">
      <c r="F2454" s="28" t="str">
        <f>IF($B2454="","",SUMIFS($E$4:E2454,$B$4:B2454,$B2454)/SUMIFS($E$4:$E$1048576,$B$4:$B$1048576,$B2454))</f>
        <v/>
      </c>
      <c r="G2454" s="2" t="str">
        <f>IF($C2454="","",VLOOKUP($F2454,Tabla5[],2,1))</f>
        <v/>
      </c>
    </row>
    <row r="2455" spans="6:7" x14ac:dyDescent="0.2">
      <c r="F2455" s="28" t="str">
        <f>IF($B2455="","",SUMIFS($E$4:E2455,$B$4:B2455,$B2455)/SUMIFS($E$4:$E$1048576,$B$4:$B$1048576,$B2455))</f>
        <v/>
      </c>
      <c r="G2455" s="2" t="str">
        <f>IF($C2455="","",VLOOKUP($F2455,Tabla5[],2,1))</f>
        <v/>
      </c>
    </row>
    <row r="2456" spans="6:7" x14ac:dyDescent="0.2">
      <c r="F2456" s="28" t="str">
        <f>IF($B2456="","",SUMIFS($E$4:E2456,$B$4:B2456,$B2456)/SUMIFS($E$4:$E$1048576,$B$4:$B$1048576,$B2456))</f>
        <v/>
      </c>
      <c r="G2456" s="2" t="str">
        <f>IF($C2456="","",VLOOKUP($F2456,Tabla5[],2,1))</f>
        <v/>
      </c>
    </row>
    <row r="2457" spans="6:7" x14ac:dyDescent="0.2">
      <c r="F2457" s="28" t="str">
        <f>IF($B2457="","",SUMIFS($E$4:E2457,$B$4:B2457,$B2457)/SUMIFS($E$4:$E$1048576,$B$4:$B$1048576,$B2457))</f>
        <v/>
      </c>
      <c r="G2457" s="2" t="str">
        <f>IF($C2457="","",VLOOKUP($F2457,Tabla5[],2,1))</f>
        <v/>
      </c>
    </row>
    <row r="2458" spans="6:7" x14ac:dyDescent="0.2">
      <c r="F2458" s="28" t="str">
        <f>IF($B2458="","",SUMIFS($E$4:E2458,$B$4:B2458,$B2458)/SUMIFS($E$4:$E$1048576,$B$4:$B$1048576,$B2458))</f>
        <v/>
      </c>
      <c r="G2458" s="2" t="str">
        <f>IF($C2458="","",VLOOKUP($F2458,Tabla5[],2,1))</f>
        <v/>
      </c>
    </row>
    <row r="2459" spans="6:7" x14ac:dyDescent="0.2">
      <c r="F2459" s="28" t="str">
        <f>IF($B2459="","",SUMIFS($E$4:E2459,$B$4:B2459,$B2459)/SUMIFS($E$4:$E$1048576,$B$4:$B$1048576,$B2459))</f>
        <v/>
      </c>
      <c r="G2459" s="2" t="str">
        <f>IF($C2459="","",VLOOKUP($F2459,Tabla5[],2,1))</f>
        <v/>
      </c>
    </row>
    <row r="2460" spans="6:7" x14ac:dyDescent="0.2">
      <c r="F2460" s="28" t="str">
        <f>IF($B2460="","",SUMIFS($E$4:E2460,$B$4:B2460,$B2460)/SUMIFS($E$4:$E$1048576,$B$4:$B$1048576,$B2460))</f>
        <v/>
      </c>
      <c r="G2460" s="2" t="str">
        <f>IF($C2460="","",VLOOKUP($F2460,Tabla5[],2,1))</f>
        <v/>
      </c>
    </row>
    <row r="2461" spans="6:7" x14ac:dyDescent="0.2">
      <c r="F2461" s="28" t="str">
        <f>IF($B2461="","",SUMIFS($E$4:E2461,$B$4:B2461,$B2461)/SUMIFS($E$4:$E$1048576,$B$4:$B$1048576,$B2461))</f>
        <v/>
      </c>
      <c r="G2461" s="2" t="str">
        <f>IF($C2461="","",VLOOKUP($F2461,Tabla5[],2,1))</f>
        <v/>
      </c>
    </row>
    <row r="2462" spans="6:7" x14ac:dyDescent="0.2">
      <c r="F2462" s="28" t="str">
        <f>IF($B2462="","",SUMIFS($E$4:E2462,$B$4:B2462,$B2462)/SUMIFS($E$4:$E$1048576,$B$4:$B$1048576,$B2462))</f>
        <v/>
      </c>
      <c r="G2462" s="2" t="str">
        <f>IF($C2462="","",VLOOKUP($F2462,Tabla5[],2,1))</f>
        <v/>
      </c>
    </row>
    <row r="2463" spans="6:7" x14ac:dyDescent="0.2">
      <c r="F2463" s="28" t="str">
        <f>IF($B2463="","",SUMIFS($E$4:E2463,$B$4:B2463,$B2463)/SUMIFS($E$4:$E$1048576,$B$4:$B$1048576,$B2463))</f>
        <v/>
      </c>
      <c r="G2463" s="2" t="str">
        <f>IF($C2463="","",VLOOKUP($F2463,Tabla5[],2,1))</f>
        <v/>
      </c>
    </row>
    <row r="2464" spans="6:7" x14ac:dyDescent="0.2">
      <c r="F2464" s="28" t="str">
        <f>IF($B2464="","",SUMIFS($E$4:E2464,$B$4:B2464,$B2464)/SUMIFS($E$4:$E$1048576,$B$4:$B$1048576,$B2464))</f>
        <v/>
      </c>
      <c r="G2464" s="2" t="str">
        <f>IF($C2464="","",VLOOKUP($F2464,Tabla5[],2,1))</f>
        <v/>
      </c>
    </row>
    <row r="2465" spans="6:7" x14ac:dyDescent="0.2">
      <c r="F2465" s="28" t="str">
        <f>IF($B2465="","",SUMIFS($E$4:E2465,$B$4:B2465,$B2465)/SUMIFS($E$4:$E$1048576,$B$4:$B$1048576,$B2465))</f>
        <v/>
      </c>
      <c r="G2465" s="2" t="str">
        <f>IF($C2465="","",VLOOKUP($F2465,Tabla5[],2,1))</f>
        <v/>
      </c>
    </row>
    <row r="2466" spans="6:7" x14ac:dyDescent="0.2">
      <c r="F2466" s="28" t="str">
        <f>IF($B2466="","",SUMIFS($E$4:E2466,$B$4:B2466,$B2466)/SUMIFS($E$4:$E$1048576,$B$4:$B$1048576,$B2466))</f>
        <v/>
      </c>
      <c r="G2466" s="2" t="str">
        <f>IF($C2466="","",VLOOKUP($F2466,Tabla5[],2,1))</f>
        <v/>
      </c>
    </row>
    <row r="2467" spans="6:7" x14ac:dyDescent="0.2">
      <c r="F2467" s="28" t="str">
        <f>IF($B2467="","",SUMIFS($E$4:E2467,$B$4:B2467,$B2467)/SUMIFS($E$4:$E$1048576,$B$4:$B$1048576,$B2467))</f>
        <v/>
      </c>
      <c r="G2467" s="2" t="str">
        <f>IF($C2467="","",VLOOKUP($F2467,Tabla5[],2,1))</f>
        <v/>
      </c>
    </row>
    <row r="2468" spans="6:7" x14ac:dyDescent="0.2">
      <c r="F2468" s="28" t="str">
        <f>IF($B2468="","",SUMIFS($E$4:E2468,$B$4:B2468,$B2468)/SUMIFS($E$4:$E$1048576,$B$4:$B$1048576,$B2468))</f>
        <v/>
      </c>
      <c r="G2468" s="2" t="str">
        <f>IF($C2468="","",VLOOKUP($F2468,Tabla5[],2,1))</f>
        <v/>
      </c>
    </row>
    <row r="2469" spans="6:7" x14ac:dyDescent="0.2">
      <c r="F2469" s="28" t="str">
        <f>IF($B2469="","",SUMIFS($E$4:E2469,$B$4:B2469,$B2469)/SUMIFS($E$4:$E$1048576,$B$4:$B$1048576,$B2469))</f>
        <v/>
      </c>
      <c r="G2469" s="2" t="str">
        <f>IF($C2469="","",VLOOKUP($F2469,Tabla5[],2,1))</f>
        <v/>
      </c>
    </row>
    <row r="2470" spans="6:7" x14ac:dyDescent="0.2">
      <c r="F2470" s="28" t="str">
        <f>IF($B2470="","",SUMIFS($E$4:E2470,$B$4:B2470,$B2470)/SUMIFS($E$4:$E$1048576,$B$4:$B$1048576,$B2470))</f>
        <v/>
      </c>
      <c r="G2470" s="2" t="str">
        <f>IF($C2470="","",VLOOKUP($F2470,Tabla5[],2,1))</f>
        <v/>
      </c>
    </row>
    <row r="2471" spans="6:7" x14ac:dyDescent="0.2">
      <c r="F2471" s="28" t="str">
        <f>IF($B2471="","",SUMIFS($E$4:E2471,$B$4:B2471,$B2471)/SUMIFS($E$4:$E$1048576,$B$4:$B$1048576,$B2471))</f>
        <v/>
      </c>
      <c r="G2471" s="2" t="str">
        <f>IF($C2471="","",VLOOKUP($F2471,Tabla5[],2,1))</f>
        <v/>
      </c>
    </row>
    <row r="2472" spans="6:7" x14ac:dyDescent="0.2">
      <c r="F2472" s="28" t="str">
        <f>IF($B2472="","",SUMIFS($E$4:E2472,$B$4:B2472,$B2472)/SUMIFS($E$4:$E$1048576,$B$4:$B$1048576,$B2472))</f>
        <v/>
      </c>
      <c r="G2472" s="2" t="str">
        <f>IF($C2472="","",VLOOKUP($F2472,Tabla5[],2,1))</f>
        <v/>
      </c>
    </row>
    <row r="2473" spans="6:7" x14ac:dyDescent="0.2">
      <c r="F2473" s="28" t="str">
        <f>IF($B2473="","",SUMIFS($E$4:E2473,$B$4:B2473,$B2473)/SUMIFS($E$4:$E$1048576,$B$4:$B$1048576,$B2473))</f>
        <v/>
      </c>
      <c r="G2473" s="2" t="str">
        <f>IF($C2473="","",VLOOKUP($F2473,Tabla5[],2,1))</f>
        <v/>
      </c>
    </row>
    <row r="2474" spans="6:7" x14ac:dyDescent="0.2">
      <c r="F2474" s="28" t="str">
        <f>IF($B2474="","",SUMIFS($E$4:E2474,$B$4:B2474,$B2474)/SUMIFS($E$4:$E$1048576,$B$4:$B$1048576,$B2474))</f>
        <v/>
      </c>
      <c r="G2474" s="2" t="str">
        <f>IF($C2474="","",VLOOKUP($F2474,Tabla5[],2,1))</f>
        <v/>
      </c>
    </row>
    <row r="2475" spans="6:7" x14ac:dyDescent="0.2">
      <c r="F2475" s="28" t="str">
        <f>IF($B2475="","",SUMIFS($E$4:E2475,$B$4:B2475,$B2475)/SUMIFS($E$4:$E$1048576,$B$4:$B$1048576,$B2475))</f>
        <v/>
      </c>
      <c r="G2475" s="2" t="str">
        <f>IF($C2475="","",VLOOKUP($F2475,Tabla5[],2,1))</f>
        <v/>
      </c>
    </row>
    <row r="2476" spans="6:7" x14ac:dyDescent="0.2">
      <c r="F2476" s="28" t="str">
        <f>IF($B2476="","",SUMIFS($E$4:E2476,$B$4:B2476,$B2476)/SUMIFS($E$4:$E$1048576,$B$4:$B$1048576,$B2476))</f>
        <v/>
      </c>
      <c r="G2476" s="2" t="str">
        <f>IF($C2476="","",VLOOKUP($F2476,Tabla5[],2,1))</f>
        <v/>
      </c>
    </row>
    <row r="2477" spans="6:7" x14ac:dyDescent="0.2">
      <c r="F2477" s="28" t="str">
        <f>IF($B2477="","",SUMIFS($E$4:E2477,$B$4:B2477,$B2477)/SUMIFS($E$4:$E$1048576,$B$4:$B$1048576,$B2477))</f>
        <v/>
      </c>
      <c r="G2477" s="2" t="str">
        <f>IF($C2477="","",VLOOKUP($F2477,Tabla5[],2,1))</f>
        <v/>
      </c>
    </row>
    <row r="2478" spans="6:7" x14ac:dyDescent="0.2">
      <c r="F2478" s="28" t="str">
        <f>IF($B2478="","",SUMIFS($E$4:E2478,$B$4:B2478,$B2478)/SUMIFS($E$4:$E$1048576,$B$4:$B$1048576,$B2478))</f>
        <v/>
      </c>
      <c r="G2478" s="2" t="str">
        <f>IF($C2478="","",VLOOKUP($F2478,Tabla5[],2,1))</f>
        <v/>
      </c>
    </row>
    <row r="2479" spans="6:7" x14ac:dyDescent="0.2">
      <c r="F2479" s="28" t="str">
        <f>IF($B2479="","",SUMIFS($E$4:E2479,$B$4:B2479,$B2479)/SUMIFS($E$4:$E$1048576,$B$4:$B$1048576,$B2479))</f>
        <v/>
      </c>
      <c r="G2479" s="2" t="str">
        <f>IF($C2479="","",VLOOKUP($F2479,Tabla5[],2,1))</f>
        <v/>
      </c>
    </row>
    <row r="2480" spans="6:7" x14ac:dyDescent="0.2">
      <c r="F2480" s="28" t="str">
        <f>IF($B2480="","",SUMIFS($E$4:E2480,$B$4:B2480,$B2480)/SUMIFS($E$4:$E$1048576,$B$4:$B$1048576,$B2480))</f>
        <v/>
      </c>
      <c r="G2480" s="2" t="str">
        <f>IF($C2480="","",VLOOKUP($F2480,Tabla5[],2,1))</f>
        <v/>
      </c>
    </row>
    <row r="2481" spans="6:7" x14ac:dyDescent="0.2">
      <c r="F2481" s="28" t="str">
        <f>IF($B2481="","",SUMIFS($E$4:E2481,$B$4:B2481,$B2481)/SUMIFS($E$4:$E$1048576,$B$4:$B$1048576,$B2481))</f>
        <v/>
      </c>
      <c r="G2481" s="2" t="str">
        <f>IF($C2481="","",VLOOKUP($F2481,Tabla5[],2,1))</f>
        <v/>
      </c>
    </row>
    <row r="2482" spans="6:7" x14ac:dyDescent="0.2">
      <c r="F2482" s="28" t="str">
        <f>IF($B2482="","",SUMIFS($E$4:E2482,$B$4:B2482,$B2482)/SUMIFS($E$4:$E$1048576,$B$4:$B$1048576,$B2482))</f>
        <v/>
      </c>
      <c r="G2482" s="2" t="str">
        <f>IF($C2482="","",VLOOKUP($F2482,Tabla5[],2,1))</f>
        <v/>
      </c>
    </row>
    <row r="2483" spans="6:7" x14ac:dyDescent="0.2">
      <c r="F2483" s="28" t="str">
        <f>IF($B2483="","",SUMIFS($E$4:E2483,$B$4:B2483,$B2483)/SUMIFS($E$4:$E$1048576,$B$4:$B$1048576,$B2483))</f>
        <v/>
      </c>
      <c r="G2483" s="2" t="str">
        <f>IF($C2483="","",VLOOKUP($F2483,Tabla5[],2,1))</f>
        <v/>
      </c>
    </row>
    <row r="2484" spans="6:7" x14ac:dyDescent="0.2">
      <c r="F2484" s="28" t="str">
        <f>IF($B2484="","",SUMIFS($E$4:E2484,$B$4:B2484,$B2484)/SUMIFS($E$4:$E$1048576,$B$4:$B$1048576,$B2484))</f>
        <v/>
      </c>
      <c r="G2484" s="2" t="str">
        <f>IF($C2484="","",VLOOKUP($F2484,Tabla5[],2,1))</f>
        <v/>
      </c>
    </row>
    <row r="2485" spans="6:7" x14ac:dyDescent="0.2">
      <c r="F2485" s="28" t="str">
        <f>IF($B2485="","",SUMIFS($E$4:E2485,$B$4:B2485,$B2485)/SUMIFS($E$4:$E$1048576,$B$4:$B$1048576,$B2485))</f>
        <v/>
      </c>
      <c r="G2485" s="2" t="str">
        <f>IF($C2485="","",VLOOKUP($F2485,Tabla5[],2,1))</f>
        <v/>
      </c>
    </row>
    <row r="2486" spans="6:7" x14ac:dyDescent="0.2">
      <c r="F2486" s="28" t="str">
        <f>IF($B2486="","",SUMIFS($E$4:E2486,$B$4:B2486,$B2486)/SUMIFS($E$4:$E$1048576,$B$4:$B$1048576,$B2486))</f>
        <v/>
      </c>
      <c r="G2486" s="2" t="str">
        <f>IF($C2486="","",VLOOKUP($F2486,Tabla5[],2,1))</f>
        <v/>
      </c>
    </row>
    <row r="2487" spans="6:7" x14ac:dyDescent="0.2">
      <c r="F2487" s="28" t="str">
        <f>IF($B2487="","",SUMIFS($E$4:E2487,$B$4:B2487,$B2487)/SUMIFS($E$4:$E$1048576,$B$4:$B$1048576,$B2487))</f>
        <v/>
      </c>
      <c r="G2487" s="2" t="str">
        <f>IF($C2487="","",VLOOKUP($F2487,Tabla5[],2,1))</f>
        <v/>
      </c>
    </row>
    <row r="2488" spans="6:7" x14ac:dyDescent="0.2">
      <c r="F2488" s="28" t="str">
        <f>IF($B2488="","",SUMIFS($E$4:E2488,$B$4:B2488,$B2488)/SUMIFS($E$4:$E$1048576,$B$4:$B$1048576,$B2488))</f>
        <v/>
      </c>
      <c r="G2488" s="2" t="str">
        <f>IF($C2488="","",VLOOKUP($F2488,Tabla5[],2,1))</f>
        <v/>
      </c>
    </row>
    <row r="2489" spans="6:7" x14ac:dyDescent="0.2">
      <c r="F2489" s="28" t="str">
        <f>IF($B2489="","",SUMIFS($E$4:E2489,$B$4:B2489,$B2489)/SUMIFS($E$4:$E$1048576,$B$4:$B$1048576,$B2489))</f>
        <v/>
      </c>
      <c r="G2489" s="2" t="str">
        <f>IF($C2489="","",VLOOKUP($F2489,Tabla5[],2,1))</f>
        <v/>
      </c>
    </row>
    <row r="2490" spans="6:7" x14ac:dyDescent="0.2">
      <c r="F2490" s="28" t="str">
        <f>IF($B2490="","",SUMIFS($E$4:E2490,$B$4:B2490,$B2490)/SUMIFS($E$4:$E$1048576,$B$4:$B$1048576,$B2490))</f>
        <v/>
      </c>
      <c r="G2490" s="2" t="str">
        <f>IF($C2490="","",VLOOKUP($F2490,Tabla5[],2,1))</f>
        <v/>
      </c>
    </row>
    <row r="2491" spans="6:7" x14ac:dyDescent="0.2">
      <c r="F2491" s="28" t="str">
        <f>IF($B2491="","",SUMIFS($E$4:E2491,$B$4:B2491,$B2491)/SUMIFS($E$4:$E$1048576,$B$4:$B$1048576,$B2491))</f>
        <v/>
      </c>
      <c r="G2491" s="2" t="str">
        <f>IF($C2491="","",VLOOKUP($F2491,Tabla5[],2,1))</f>
        <v/>
      </c>
    </row>
    <row r="2492" spans="6:7" x14ac:dyDescent="0.2">
      <c r="F2492" s="28" t="str">
        <f>IF($B2492="","",SUMIFS($E$4:E2492,$B$4:B2492,$B2492)/SUMIFS($E$4:$E$1048576,$B$4:$B$1048576,$B2492))</f>
        <v/>
      </c>
      <c r="G2492" s="2" t="str">
        <f>IF($C2492="","",VLOOKUP($F2492,Tabla5[],2,1))</f>
        <v/>
      </c>
    </row>
    <row r="2493" spans="6:7" x14ac:dyDescent="0.2">
      <c r="F2493" s="28" t="str">
        <f>IF($B2493="","",SUMIFS($E$4:E2493,$B$4:B2493,$B2493)/SUMIFS($E$4:$E$1048576,$B$4:$B$1048576,$B2493))</f>
        <v/>
      </c>
      <c r="G2493" s="2" t="str">
        <f>IF($C2493="","",VLOOKUP($F2493,Tabla5[],2,1))</f>
        <v/>
      </c>
    </row>
    <row r="2494" spans="6:7" x14ac:dyDescent="0.2">
      <c r="F2494" s="28" t="str">
        <f>IF($B2494="","",SUMIFS($E$4:E2494,$B$4:B2494,$B2494)/SUMIFS($E$4:$E$1048576,$B$4:$B$1048576,$B2494))</f>
        <v/>
      </c>
      <c r="G2494" s="2" t="str">
        <f>IF($C2494="","",VLOOKUP($F2494,Tabla5[],2,1))</f>
        <v/>
      </c>
    </row>
    <row r="2495" spans="6:7" x14ac:dyDescent="0.2">
      <c r="F2495" s="28" t="str">
        <f>IF($B2495="","",SUMIFS($E$4:E2495,$B$4:B2495,$B2495)/SUMIFS($E$4:$E$1048576,$B$4:$B$1048576,$B2495))</f>
        <v/>
      </c>
      <c r="G2495" s="2" t="str">
        <f>IF($C2495="","",VLOOKUP($F2495,Tabla5[],2,1))</f>
        <v/>
      </c>
    </row>
    <row r="2496" spans="6:7" x14ac:dyDescent="0.2">
      <c r="F2496" s="28" t="str">
        <f>IF($B2496="","",SUMIFS($E$4:E2496,$B$4:B2496,$B2496)/SUMIFS($E$4:$E$1048576,$B$4:$B$1048576,$B2496))</f>
        <v/>
      </c>
      <c r="G2496" s="2" t="str">
        <f>IF($C2496="","",VLOOKUP($F2496,Tabla5[],2,1))</f>
        <v/>
      </c>
    </row>
    <row r="2497" spans="6:7" x14ac:dyDescent="0.2">
      <c r="F2497" s="28" t="str">
        <f>IF($B2497="","",SUMIFS($E$4:E2497,$B$4:B2497,$B2497)/SUMIFS($E$4:$E$1048576,$B$4:$B$1048576,$B2497))</f>
        <v/>
      </c>
      <c r="G2497" s="2" t="str">
        <f>IF($C2497="","",VLOOKUP($F2497,Tabla5[],2,1))</f>
        <v/>
      </c>
    </row>
    <row r="2498" spans="6:7" x14ac:dyDescent="0.2">
      <c r="F2498" s="28" t="str">
        <f>IF($B2498="","",SUMIFS($E$4:E2498,$B$4:B2498,$B2498)/SUMIFS($E$4:$E$1048576,$B$4:$B$1048576,$B2498))</f>
        <v/>
      </c>
      <c r="G2498" s="2" t="str">
        <f>IF($C2498="","",VLOOKUP($F2498,Tabla5[],2,1))</f>
        <v/>
      </c>
    </row>
    <row r="2499" spans="6:7" x14ac:dyDescent="0.2">
      <c r="F2499" s="28" t="str">
        <f>IF($B2499="","",SUMIFS($E$4:E2499,$B$4:B2499,$B2499)/SUMIFS($E$4:$E$1048576,$B$4:$B$1048576,$B2499))</f>
        <v/>
      </c>
      <c r="G2499" s="2" t="str">
        <f>IF($C2499="","",VLOOKUP($F2499,Tabla5[],2,1))</f>
        <v/>
      </c>
    </row>
    <row r="2500" spans="6:7" x14ac:dyDescent="0.2">
      <c r="F2500" s="28" t="str">
        <f>IF($B2500="","",SUMIFS($E$4:E2500,$B$4:B2500,$B2500)/SUMIFS($E$4:$E$1048576,$B$4:$B$1048576,$B2500))</f>
        <v/>
      </c>
      <c r="G2500" s="2" t="str">
        <f>IF($C2500="","",VLOOKUP($F2500,Tabla5[],2,1))</f>
        <v/>
      </c>
    </row>
    <row r="2501" spans="6:7" x14ac:dyDescent="0.2">
      <c r="F2501" s="28" t="str">
        <f>IF($B2501="","",SUMIFS($E$4:E2501,$B$4:B2501,$B2501)/SUMIFS($E$4:$E$1048576,$B$4:$B$1048576,$B2501))</f>
        <v/>
      </c>
      <c r="G2501" s="2" t="str">
        <f>IF($C2501="","",VLOOKUP($F2501,Tabla5[],2,1))</f>
        <v/>
      </c>
    </row>
    <row r="2502" spans="6:7" x14ac:dyDescent="0.2">
      <c r="F2502" s="28" t="str">
        <f>IF($B2502="","",SUMIFS($E$4:E2502,$B$4:B2502,$B2502)/SUMIFS($E$4:$E$1048576,$B$4:$B$1048576,$B2502))</f>
        <v/>
      </c>
      <c r="G2502" s="2" t="str">
        <f>IF($C2502="","",VLOOKUP($F2502,Tabla5[],2,1))</f>
        <v/>
      </c>
    </row>
    <row r="2503" spans="6:7" x14ac:dyDescent="0.2">
      <c r="F2503" s="28" t="str">
        <f>IF($B2503="","",SUMIFS($E$4:E2503,$B$4:B2503,$B2503)/SUMIFS($E$4:$E$1048576,$B$4:$B$1048576,$B2503))</f>
        <v/>
      </c>
      <c r="G2503" s="2" t="str">
        <f>IF($C2503="","",VLOOKUP($F2503,Tabla5[],2,1))</f>
        <v/>
      </c>
    </row>
    <row r="2504" spans="6:7" x14ac:dyDescent="0.2">
      <c r="F2504" s="28" t="str">
        <f>IF($B2504="","",SUMIFS($E$4:E2504,$B$4:B2504,$B2504)/SUMIFS($E$4:$E$1048576,$B$4:$B$1048576,$B2504))</f>
        <v/>
      </c>
      <c r="G2504" s="2" t="str">
        <f>IF($C2504="","",VLOOKUP($F2504,Tabla5[],2,1))</f>
        <v/>
      </c>
    </row>
    <row r="2505" spans="6:7" x14ac:dyDescent="0.2">
      <c r="F2505" s="28" t="str">
        <f>IF($B2505="","",SUMIFS($E$4:E2505,$B$4:B2505,$B2505)/SUMIFS($E$4:$E$1048576,$B$4:$B$1048576,$B2505))</f>
        <v/>
      </c>
      <c r="G2505" s="2" t="str">
        <f>IF($C2505="","",VLOOKUP($F2505,Tabla5[],2,1))</f>
        <v/>
      </c>
    </row>
    <row r="2506" spans="6:7" x14ac:dyDescent="0.2">
      <c r="F2506" s="28" t="str">
        <f>IF($B2506="","",SUMIFS($E$4:E2506,$B$4:B2506,$B2506)/SUMIFS($E$4:$E$1048576,$B$4:$B$1048576,$B2506))</f>
        <v/>
      </c>
      <c r="G2506" s="2" t="str">
        <f>IF($C2506="","",VLOOKUP($F2506,Tabla5[],2,1))</f>
        <v/>
      </c>
    </row>
    <row r="2507" spans="6:7" x14ac:dyDescent="0.2">
      <c r="F2507" s="28" t="str">
        <f>IF($B2507="","",SUMIFS($E$4:E2507,$B$4:B2507,$B2507)/SUMIFS($E$4:$E$1048576,$B$4:$B$1048576,$B2507))</f>
        <v/>
      </c>
      <c r="G2507" s="2" t="str">
        <f>IF($C2507="","",VLOOKUP($F2507,Tabla5[],2,1))</f>
        <v/>
      </c>
    </row>
    <row r="2508" spans="6:7" x14ac:dyDescent="0.2">
      <c r="F2508" s="28" t="str">
        <f>IF($B2508="","",SUMIFS($E$4:E2508,$B$4:B2508,$B2508)/SUMIFS($E$4:$E$1048576,$B$4:$B$1048576,$B2508))</f>
        <v/>
      </c>
      <c r="G2508" s="2" t="str">
        <f>IF($C2508="","",VLOOKUP($F2508,Tabla5[],2,1))</f>
        <v/>
      </c>
    </row>
    <row r="2509" spans="6:7" x14ac:dyDescent="0.2">
      <c r="F2509" s="28" t="str">
        <f>IF($B2509="","",SUMIFS($E$4:E2509,$B$4:B2509,$B2509)/SUMIFS($E$4:$E$1048576,$B$4:$B$1048576,$B2509))</f>
        <v/>
      </c>
      <c r="G2509" s="2" t="str">
        <f>IF($C2509="","",VLOOKUP($F2509,Tabla5[],2,1))</f>
        <v/>
      </c>
    </row>
    <row r="2510" spans="6:7" x14ac:dyDescent="0.2">
      <c r="F2510" s="28" t="str">
        <f>IF($B2510="","",SUMIFS($E$4:E2510,$B$4:B2510,$B2510)/SUMIFS($E$4:$E$1048576,$B$4:$B$1048576,$B2510))</f>
        <v/>
      </c>
      <c r="G2510" s="2" t="str">
        <f>IF($C2510="","",VLOOKUP($F2510,Tabla5[],2,1))</f>
        <v/>
      </c>
    </row>
    <row r="2511" spans="6:7" x14ac:dyDescent="0.2">
      <c r="F2511" s="28" t="str">
        <f>IF($B2511="","",SUMIFS($E$4:E2511,$B$4:B2511,$B2511)/SUMIFS($E$4:$E$1048576,$B$4:$B$1048576,$B2511))</f>
        <v/>
      </c>
      <c r="G2511" s="2" t="str">
        <f>IF($C2511="","",VLOOKUP($F2511,Tabla5[],2,1))</f>
        <v/>
      </c>
    </row>
    <row r="2512" spans="6:7" x14ac:dyDescent="0.2">
      <c r="F2512" s="28" t="str">
        <f>IF($B2512="","",SUMIFS($E$4:E2512,$B$4:B2512,$B2512)/SUMIFS($E$4:$E$1048576,$B$4:$B$1048576,$B2512))</f>
        <v/>
      </c>
      <c r="G2512" s="2" t="str">
        <f>IF($C2512="","",VLOOKUP($F2512,Tabla5[],2,1))</f>
        <v/>
      </c>
    </row>
    <row r="2513" spans="6:7" x14ac:dyDescent="0.2">
      <c r="F2513" s="28" t="str">
        <f>IF($B2513="","",SUMIFS($E$4:E2513,$B$4:B2513,$B2513)/SUMIFS($E$4:$E$1048576,$B$4:$B$1048576,$B2513))</f>
        <v/>
      </c>
      <c r="G2513" s="2" t="str">
        <f>IF($C2513="","",VLOOKUP($F2513,Tabla5[],2,1))</f>
        <v/>
      </c>
    </row>
    <row r="2514" spans="6:7" x14ac:dyDescent="0.2">
      <c r="F2514" s="28" t="str">
        <f>IF($B2514="","",SUMIFS($E$4:E2514,$B$4:B2514,$B2514)/SUMIFS($E$4:$E$1048576,$B$4:$B$1048576,$B2514))</f>
        <v/>
      </c>
      <c r="G2514" s="2" t="str">
        <f>IF($C2514="","",VLOOKUP($F2514,Tabla5[],2,1))</f>
        <v/>
      </c>
    </row>
    <row r="2515" spans="6:7" x14ac:dyDescent="0.2">
      <c r="F2515" s="28" t="str">
        <f>IF($B2515="","",SUMIFS($E$4:E2515,$B$4:B2515,$B2515)/SUMIFS($E$4:$E$1048576,$B$4:$B$1048576,$B2515))</f>
        <v/>
      </c>
      <c r="G2515" s="2" t="str">
        <f>IF($C2515="","",VLOOKUP($F2515,Tabla5[],2,1))</f>
        <v/>
      </c>
    </row>
    <row r="2516" spans="6:7" x14ac:dyDescent="0.2">
      <c r="F2516" s="28" t="str">
        <f>IF($B2516="","",SUMIFS($E$4:E2516,$B$4:B2516,$B2516)/SUMIFS($E$4:$E$1048576,$B$4:$B$1048576,$B2516))</f>
        <v/>
      </c>
      <c r="G2516" s="2" t="str">
        <f>IF($C2516="","",VLOOKUP($F2516,Tabla5[],2,1))</f>
        <v/>
      </c>
    </row>
    <row r="2517" spans="6:7" x14ac:dyDescent="0.2">
      <c r="F2517" s="28" t="str">
        <f>IF($B2517="","",SUMIFS($E$4:E2517,$B$4:B2517,$B2517)/SUMIFS($E$4:$E$1048576,$B$4:$B$1048576,$B2517))</f>
        <v/>
      </c>
      <c r="G2517" s="2" t="str">
        <f>IF($C2517="","",VLOOKUP($F2517,Tabla5[],2,1))</f>
        <v/>
      </c>
    </row>
    <row r="2518" spans="6:7" x14ac:dyDescent="0.2">
      <c r="F2518" s="28" t="str">
        <f>IF($B2518="","",SUMIFS($E$4:E2518,$B$4:B2518,$B2518)/SUMIFS($E$4:$E$1048576,$B$4:$B$1048576,$B2518))</f>
        <v/>
      </c>
      <c r="G2518" s="2" t="str">
        <f>IF($C2518="","",VLOOKUP($F2518,Tabla5[],2,1))</f>
        <v/>
      </c>
    </row>
    <row r="2519" spans="6:7" x14ac:dyDescent="0.2">
      <c r="F2519" s="28" t="str">
        <f>IF($B2519="","",SUMIFS($E$4:E2519,$B$4:B2519,$B2519)/SUMIFS($E$4:$E$1048576,$B$4:$B$1048576,$B2519))</f>
        <v/>
      </c>
      <c r="G2519" s="2" t="str">
        <f>IF($C2519="","",VLOOKUP($F2519,Tabla5[],2,1))</f>
        <v/>
      </c>
    </row>
    <row r="2520" spans="6:7" x14ac:dyDescent="0.2">
      <c r="F2520" s="28" t="str">
        <f>IF($B2520="","",SUMIFS($E$4:E2520,$B$4:B2520,$B2520)/SUMIFS($E$4:$E$1048576,$B$4:$B$1048576,$B2520))</f>
        <v/>
      </c>
      <c r="G2520" s="2" t="str">
        <f>IF($C2520="","",VLOOKUP($F2520,Tabla5[],2,1))</f>
        <v/>
      </c>
    </row>
    <row r="2521" spans="6:7" x14ac:dyDescent="0.2">
      <c r="F2521" s="28" t="str">
        <f>IF($B2521="","",SUMIFS($E$4:E2521,$B$4:B2521,$B2521)/SUMIFS($E$4:$E$1048576,$B$4:$B$1048576,$B2521))</f>
        <v/>
      </c>
      <c r="G2521" s="2" t="str">
        <f>IF($C2521="","",VLOOKUP($F2521,Tabla5[],2,1))</f>
        <v/>
      </c>
    </row>
    <row r="2522" spans="6:7" x14ac:dyDescent="0.2">
      <c r="F2522" s="28" t="str">
        <f>IF($B2522="","",SUMIFS($E$4:E2522,$B$4:B2522,$B2522)/SUMIFS($E$4:$E$1048576,$B$4:$B$1048576,$B2522))</f>
        <v/>
      </c>
      <c r="G2522" s="2" t="str">
        <f>IF($C2522="","",VLOOKUP($F2522,Tabla5[],2,1))</f>
        <v/>
      </c>
    </row>
    <row r="2523" spans="6:7" x14ac:dyDescent="0.2">
      <c r="F2523" s="28" t="str">
        <f>IF($B2523="","",SUMIFS($E$4:E2523,$B$4:B2523,$B2523)/SUMIFS($E$4:$E$1048576,$B$4:$B$1048576,$B2523))</f>
        <v/>
      </c>
      <c r="G2523" s="2" t="str">
        <f>IF($C2523="","",VLOOKUP($F2523,Tabla5[],2,1))</f>
        <v/>
      </c>
    </row>
    <row r="2524" spans="6:7" x14ac:dyDescent="0.2">
      <c r="F2524" s="28" t="str">
        <f>IF($B2524="","",SUMIFS($E$4:E2524,$B$4:B2524,$B2524)/SUMIFS($E$4:$E$1048576,$B$4:$B$1048576,$B2524))</f>
        <v/>
      </c>
      <c r="G2524" s="2" t="str">
        <f>IF($C2524="","",VLOOKUP($F2524,Tabla5[],2,1))</f>
        <v/>
      </c>
    </row>
    <row r="2525" spans="6:7" x14ac:dyDescent="0.2">
      <c r="F2525" s="28" t="str">
        <f>IF($B2525="","",SUMIFS($E$4:E2525,$B$4:B2525,$B2525)/SUMIFS($E$4:$E$1048576,$B$4:$B$1048576,$B2525))</f>
        <v/>
      </c>
      <c r="G2525" s="2" t="str">
        <f>IF($C2525="","",VLOOKUP($F2525,Tabla5[],2,1))</f>
        <v/>
      </c>
    </row>
    <row r="2526" spans="6:7" x14ac:dyDescent="0.2">
      <c r="F2526" s="28" t="str">
        <f>IF($B2526="","",SUMIFS($E$4:E2526,$B$4:B2526,$B2526)/SUMIFS($E$4:$E$1048576,$B$4:$B$1048576,$B2526))</f>
        <v/>
      </c>
      <c r="G2526" s="2" t="str">
        <f>IF($C2526="","",VLOOKUP($F2526,Tabla5[],2,1))</f>
        <v/>
      </c>
    </row>
    <row r="2527" spans="6:7" x14ac:dyDescent="0.2">
      <c r="F2527" s="28" t="str">
        <f>IF($B2527="","",SUMIFS($E$4:E2527,$B$4:B2527,$B2527)/SUMIFS($E$4:$E$1048576,$B$4:$B$1048576,$B2527))</f>
        <v/>
      </c>
      <c r="G2527" s="2" t="str">
        <f>IF($C2527="","",VLOOKUP($F2527,Tabla5[],2,1))</f>
        <v/>
      </c>
    </row>
    <row r="2528" spans="6:7" x14ac:dyDescent="0.2">
      <c r="F2528" s="28" t="str">
        <f>IF($B2528="","",SUMIFS($E$4:E2528,$B$4:B2528,$B2528)/SUMIFS($E$4:$E$1048576,$B$4:$B$1048576,$B2528))</f>
        <v/>
      </c>
      <c r="G2528" s="2" t="str">
        <f>IF($C2528="","",VLOOKUP($F2528,Tabla5[],2,1))</f>
        <v/>
      </c>
    </row>
    <row r="2529" spans="6:7" x14ac:dyDescent="0.2">
      <c r="F2529" s="28" t="str">
        <f>IF($B2529="","",SUMIFS($E$4:E2529,$B$4:B2529,$B2529)/SUMIFS($E$4:$E$1048576,$B$4:$B$1048576,$B2529))</f>
        <v/>
      </c>
      <c r="G2529" s="2" t="str">
        <f>IF($C2529="","",VLOOKUP($F2529,Tabla5[],2,1))</f>
        <v/>
      </c>
    </row>
    <row r="2530" spans="6:7" x14ac:dyDescent="0.2">
      <c r="F2530" s="28" t="str">
        <f>IF($B2530="","",SUMIFS($E$4:E2530,$B$4:B2530,$B2530)/SUMIFS($E$4:$E$1048576,$B$4:$B$1048576,$B2530))</f>
        <v/>
      </c>
      <c r="G2530" s="2" t="str">
        <f>IF($C2530="","",VLOOKUP($F2530,Tabla5[],2,1))</f>
        <v/>
      </c>
    </row>
    <row r="2531" spans="6:7" x14ac:dyDescent="0.2">
      <c r="F2531" s="28" t="str">
        <f>IF($B2531="","",SUMIFS($E$4:E2531,$B$4:B2531,$B2531)/SUMIFS($E$4:$E$1048576,$B$4:$B$1048576,$B2531))</f>
        <v/>
      </c>
      <c r="G2531" s="2" t="str">
        <f>IF($C2531="","",VLOOKUP($F2531,Tabla5[],2,1))</f>
        <v/>
      </c>
    </row>
    <row r="2532" spans="6:7" x14ac:dyDescent="0.2">
      <c r="F2532" s="28" t="str">
        <f>IF($B2532="","",SUMIFS($E$4:E2532,$B$4:B2532,$B2532)/SUMIFS($E$4:$E$1048576,$B$4:$B$1048576,$B2532))</f>
        <v/>
      </c>
      <c r="G2532" s="2" t="str">
        <f>IF($C2532="","",VLOOKUP($F2532,Tabla5[],2,1))</f>
        <v/>
      </c>
    </row>
    <row r="2533" spans="6:7" x14ac:dyDescent="0.2">
      <c r="F2533" s="28" t="str">
        <f>IF($B2533="","",SUMIFS($E$4:E2533,$B$4:B2533,$B2533)/SUMIFS($E$4:$E$1048576,$B$4:$B$1048576,$B2533))</f>
        <v/>
      </c>
      <c r="G2533" s="2" t="str">
        <f>IF($C2533="","",VLOOKUP($F2533,Tabla5[],2,1))</f>
        <v/>
      </c>
    </row>
    <row r="2534" spans="6:7" x14ac:dyDescent="0.2">
      <c r="F2534" s="28" t="str">
        <f>IF($B2534="","",SUMIFS($E$4:E2534,$B$4:B2534,$B2534)/SUMIFS($E$4:$E$1048576,$B$4:$B$1048576,$B2534))</f>
        <v/>
      </c>
      <c r="G2534" s="2" t="str">
        <f>IF($C2534="","",VLOOKUP($F2534,Tabla5[],2,1))</f>
        <v/>
      </c>
    </row>
    <row r="2535" spans="6:7" x14ac:dyDescent="0.2">
      <c r="F2535" s="28" t="str">
        <f>IF($B2535="","",SUMIFS($E$4:E2535,$B$4:B2535,$B2535)/SUMIFS($E$4:$E$1048576,$B$4:$B$1048576,$B2535))</f>
        <v/>
      </c>
      <c r="G2535" s="2" t="str">
        <f>IF($C2535="","",VLOOKUP($F2535,Tabla5[],2,1))</f>
        <v/>
      </c>
    </row>
    <row r="2536" spans="6:7" x14ac:dyDescent="0.2">
      <c r="F2536" s="28" t="str">
        <f>IF($B2536="","",SUMIFS($E$4:E2536,$B$4:B2536,$B2536)/SUMIFS($E$4:$E$1048576,$B$4:$B$1048576,$B2536))</f>
        <v/>
      </c>
      <c r="G2536" s="2" t="str">
        <f>IF($C2536="","",VLOOKUP($F2536,Tabla5[],2,1))</f>
        <v/>
      </c>
    </row>
    <row r="2537" spans="6:7" x14ac:dyDescent="0.2">
      <c r="F2537" s="28" t="str">
        <f>IF($B2537="","",SUMIFS($E$4:E2537,$B$4:B2537,$B2537)/SUMIFS($E$4:$E$1048576,$B$4:$B$1048576,$B2537))</f>
        <v/>
      </c>
      <c r="G2537" s="2" t="str">
        <f>IF($C2537="","",VLOOKUP($F2537,Tabla5[],2,1))</f>
        <v/>
      </c>
    </row>
    <row r="2538" spans="6:7" x14ac:dyDescent="0.2">
      <c r="F2538" s="28" t="str">
        <f>IF($B2538="","",SUMIFS($E$4:E2538,$B$4:B2538,$B2538)/SUMIFS($E$4:$E$1048576,$B$4:$B$1048576,$B2538))</f>
        <v/>
      </c>
      <c r="G2538" s="2" t="str">
        <f>IF($C2538="","",VLOOKUP($F2538,Tabla5[],2,1))</f>
        <v/>
      </c>
    </row>
    <row r="2539" spans="6:7" x14ac:dyDescent="0.2">
      <c r="F2539" s="28" t="str">
        <f>IF($B2539="","",SUMIFS($E$4:E2539,$B$4:B2539,$B2539)/SUMIFS($E$4:$E$1048576,$B$4:$B$1048576,$B2539))</f>
        <v/>
      </c>
      <c r="G2539" s="2" t="str">
        <f>IF($C2539="","",VLOOKUP($F2539,Tabla5[],2,1))</f>
        <v/>
      </c>
    </row>
    <row r="2540" spans="6:7" x14ac:dyDescent="0.2">
      <c r="F2540" s="28" t="str">
        <f>IF($B2540="","",SUMIFS($E$4:E2540,$B$4:B2540,$B2540)/SUMIFS($E$4:$E$1048576,$B$4:$B$1048576,$B2540))</f>
        <v/>
      </c>
      <c r="G2540" s="2" t="str">
        <f>IF($C2540="","",VLOOKUP($F2540,Tabla5[],2,1))</f>
        <v/>
      </c>
    </row>
    <row r="2541" spans="6:7" x14ac:dyDescent="0.2">
      <c r="F2541" s="28" t="str">
        <f>IF($B2541="","",SUMIFS($E$4:E2541,$B$4:B2541,$B2541)/SUMIFS($E$4:$E$1048576,$B$4:$B$1048576,$B2541))</f>
        <v/>
      </c>
      <c r="G2541" s="2" t="str">
        <f>IF($C2541="","",VLOOKUP($F2541,Tabla5[],2,1))</f>
        <v/>
      </c>
    </row>
    <row r="2542" spans="6:7" x14ac:dyDescent="0.2">
      <c r="F2542" s="28" t="str">
        <f>IF($B2542="","",SUMIFS($E$4:E2542,$B$4:B2542,$B2542)/SUMIFS($E$4:$E$1048576,$B$4:$B$1048576,$B2542))</f>
        <v/>
      </c>
      <c r="G2542" s="2" t="str">
        <f>IF($C2542="","",VLOOKUP($F2542,Tabla5[],2,1))</f>
        <v/>
      </c>
    </row>
    <row r="2543" spans="6:7" x14ac:dyDescent="0.2">
      <c r="F2543" s="28" t="str">
        <f>IF($B2543="","",SUMIFS($E$4:E2543,$B$4:B2543,$B2543)/SUMIFS($E$4:$E$1048576,$B$4:$B$1048576,$B2543))</f>
        <v/>
      </c>
      <c r="G2543" s="2" t="str">
        <f>IF($C2543="","",VLOOKUP($F2543,Tabla5[],2,1))</f>
        <v/>
      </c>
    </row>
    <row r="2544" spans="6:7" x14ac:dyDescent="0.2">
      <c r="F2544" s="28" t="str">
        <f>IF($B2544="","",SUMIFS($E$4:E2544,$B$4:B2544,$B2544)/SUMIFS($E$4:$E$1048576,$B$4:$B$1048576,$B2544))</f>
        <v/>
      </c>
      <c r="G2544" s="2" t="str">
        <f>IF($C2544="","",VLOOKUP($F2544,Tabla5[],2,1))</f>
        <v/>
      </c>
    </row>
    <row r="2545" spans="6:7" x14ac:dyDescent="0.2">
      <c r="F2545" s="28" t="str">
        <f>IF($B2545="","",SUMIFS($E$4:E2545,$B$4:B2545,$B2545)/SUMIFS($E$4:$E$1048576,$B$4:$B$1048576,$B2545))</f>
        <v/>
      </c>
      <c r="G2545" s="2" t="str">
        <f>IF($C2545="","",VLOOKUP($F2545,Tabla5[],2,1))</f>
        <v/>
      </c>
    </row>
    <row r="2546" spans="6:7" x14ac:dyDescent="0.2">
      <c r="F2546" s="28" t="str">
        <f>IF($B2546="","",SUMIFS($E$4:E2546,$B$4:B2546,$B2546)/SUMIFS($E$4:$E$1048576,$B$4:$B$1048576,$B2546))</f>
        <v/>
      </c>
      <c r="G2546" s="2" t="str">
        <f>IF($C2546="","",VLOOKUP($F2546,Tabla5[],2,1))</f>
        <v/>
      </c>
    </row>
    <row r="2547" spans="6:7" x14ac:dyDescent="0.2">
      <c r="F2547" s="28" t="str">
        <f>IF($B2547="","",SUMIFS($E$4:E2547,$B$4:B2547,$B2547)/SUMIFS($E$4:$E$1048576,$B$4:$B$1048576,$B2547))</f>
        <v/>
      </c>
      <c r="G2547" s="2" t="str">
        <f>IF($C2547="","",VLOOKUP($F2547,Tabla5[],2,1))</f>
        <v/>
      </c>
    </row>
    <row r="2548" spans="6:7" x14ac:dyDescent="0.2">
      <c r="F2548" s="28" t="str">
        <f>IF($B2548="","",SUMIFS($E$4:E2548,$B$4:B2548,$B2548)/SUMIFS($E$4:$E$1048576,$B$4:$B$1048576,$B2548))</f>
        <v/>
      </c>
      <c r="G2548" s="2" t="str">
        <f>IF($C2548="","",VLOOKUP($F2548,Tabla5[],2,1))</f>
        <v/>
      </c>
    </row>
    <row r="2549" spans="6:7" x14ac:dyDescent="0.2">
      <c r="F2549" s="28" t="str">
        <f>IF($B2549="","",SUMIFS($E$4:E2549,$B$4:B2549,$B2549)/SUMIFS($E$4:$E$1048576,$B$4:$B$1048576,$B2549))</f>
        <v/>
      </c>
      <c r="G2549" s="2" t="str">
        <f>IF($C2549="","",VLOOKUP($F2549,Tabla5[],2,1))</f>
        <v/>
      </c>
    </row>
    <row r="2550" spans="6:7" x14ac:dyDescent="0.2">
      <c r="F2550" s="28" t="str">
        <f>IF($B2550="","",SUMIFS($E$4:E2550,$B$4:B2550,$B2550)/SUMIFS($E$4:$E$1048576,$B$4:$B$1048576,$B2550))</f>
        <v/>
      </c>
      <c r="G2550" s="2" t="str">
        <f>IF($C2550="","",VLOOKUP($F2550,Tabla5[],2,1))</f>
        <v/>
      </c>
    </row>
    <row r="2551" spans="6:7" x14ac:dyDescent="0.2">
      <c r="F2551" s="28" t="str">
        <f>IF($B2551="","",SUMIFS($E$4:E2551,$B$4:B2551,$B2551)/SUMIFS($E$4:$E$1048576,$B$4:$B$1048576,$B2551))</f>
        <v/>
      </c>
      <c r="G2551" s="2" t="str">
        <f>IF($C2551="","",VLOOKUP($F2551,Tabla5[],2,1))</f>
        <v/>
      </c>
    </row>
    <row r="2552" spans="6:7" x14ac:dyDescent="0.2">
      <c r="F2552" s="28" t="str">
        <f>IF($B2552="","",SUMIFS($E$4:E2552,$B$4:B2552,$B2552)/SUMIFS($E$4:$E$1048576,$B$4:$B$1048576,$B2552))</f>
        <v/>
      </c>
      <c r="G2552" s="2" t="str">
        <f>IF($C2552="","",VLOOKUP($F2552,Tabla5[],2,1))</f>
        <v/>
      </c>
    </row>
    <row r="2553" spans="6:7" x14ac:dyDescent="0.2">
      <c r="F2553" s="28" t="str">
        <f>IF($B2553="","",SUMIFS($E$4:E2553,$B$4:B2553,$B2553)/SUMIFS($E$4:$E$1048576,$B$4:$B$1048576,$B2553))</f>
        <v/>
      </c>
      <c r="G2553" s="2" t="str">
        <f>IF($C2553="","",VLOOKUP($F2553,Tabla5[],2,1))</f>
        <v/>
      </c>
    </row>
    <row r="2554" spans="6:7" x14ac:dyDescent="0.2">
      <c r="F2554" s="28" t="str">
        <f>IF($B2554="","",SUMIFS($E$4:E2554,$B$4:B2554,$B2554)/SUMIFS($E$4:$E$1048576,$B$4:$B$1048576,$B2554))</f>
        <v/>
      </c>
      <c r="G2554" s="2" t="str">
        <f>IF($C2554="","",VLOOKUP($F2554,Tabla5[],2,1))</f>
        <v/>
      </c>
    </row>
    <row r="2555" spans="6:7" x14ac:dyDescent="0.2">
      <c r="F2555" s="28" t="str">
        <f>IF($B2555="","",SUMIFS($E$4:E2555,$B$4:B2555,$B2555)/SUMIFS($E$4:$E$1048576,$B$4:$B$1048576,$B2555))</f>
        <v/>
      </c>
      <c r="G2555" s="2" t="str">
        <f>IF($C2555="","",VLOOKUP($F2555,Tabla5[],2,1))</f>
        <v/>
      </c>
    </row>
    <row r="2556" spans="6:7" x14ac:dyDescent="0.2">
      <c r="F2556" s="28" t="str">
        <f>IF($B2556="","",SUMIFS($E$4:E2556,$B$4:B2556,$B2556)/SUMIFS($E$4:$E$1048576,$B$4:$B$1048576,$B2556))</f>
        <v/>
      </c>
      <c r="G2556" s="2" t="str">
        <f>IF($C2556="","",VLOOKUP($F2556,Tabla5[],2,1))</f>
        <v/>
      </c>
    </row>
    <row r="2557" spans="6:7" x14ac:dyDescent="0.2">
      <c r="F2557" s="28" t="str">
        <f>IF($B2557="","",SUMIFS($E$4:E2557,$B$4:B2557,$B2557)/SUMIFS($E$4:$E$1048576,$B$4:$B$1048576,$B2557))</f>
        <v/>
      </c>
      <c r="G2557" s="2" t="str">
        <f>IF($C2557="","",VLOOKUP($F2557,Tabla5[],2,1))</f>
        <v/>
      </c>
    </row>
    <row r="2558" spans="6:7" x14ac:dyDescent="0.2">
      <c r="F2558" s="28" t="str">
        <f>IF($B2558="","",SUMIFS($E$4:E2558,$B$4:B2558,$B2558)/SUMIFS($E$4:$E$1048576,$B$4:$B$1048576,$B2558))</f>
        <v/>
      </c>
      <c r="G2558" s="2" t="str">
        <f>IF($C2558="","",VLOOKUP($F2558,Tabla5[],2,1))</f>
        <v/>
      </c>
    </row>
    <row r="2559" spans="6:7" x14ac:dyDescent="0.2">
      <c r="F2559" s="28" t="str">
        <f>IF($B2559="","",SUMIFS($E$4:E2559,$B$4:B2559,$B2559)/SUMIFS($E$4:$E$1048576,$B$4:$B$1048576,$B2559))</f>
        <v/>
      </c>
      <c r="G2559" s="2" t="str">
        <f>IF($C2559="","",VLOOKUP($F2559,Tabla5[],2,1))</f>
        <v/>
      </c>
    </row>
    <row r="2560" spans="6:7" x14ac:dyDescent="0.2">
      <c r="F2560" s="28" t="str">
        <f>IF($B2560="","",SUMIFS($E$4:E2560,$B$4:B2560,$B2560)/SUMIFS($E$4:$E$1048576,$B$4:$B$1048576,$B2560))</f>
        <v/>
      </c>
      <c r="G2560" s="2" t="str">
        <f>IF($C2560="","",VLOOKUP($F2560,Tabla5[],2,1))</f>
        <v/>
      </c>
    </row>
    <row r="2561" spans="6:7" x14ac:dyDescent="0.2">
      <c r="F2561" s="28" t="str">
        <f>IF($B2561="","",SUMIFS($E$4:E2561,$B$4:B2561,$B2561)/SUMIFS($E$4:$E$1048576,$B$4:$B$1048576,$B2561))</f>
        <v/>
      </c>
      <c r="G2561" s="2" t="str">
        <f>IF($C2561="","",VLOOKUP($F2561,Tabla5[],2,1))</f>
        <v/>
      </c>
    </row>
    <row r="2562" spans="6:7" x14ac:dyDescent="0.2">
      <c r="F2562" s="28" t="str">
        <f>IF($B2562="","",SUMIFS($E$4:E2562,$B$4:B2562,$B2562)/SUMIFS($E$4:$E$1048576,$B$4:$B$1048576,$B2562))</f>
        <v/>
      </c>
      <c r="G2562" s="2" t="str">
        <f>IF($C2562="","",VLOOKUP($F2562,Tabla5[],2,1))</f>
        <v/>
      </c>
    </row>
    <row r="2563" spans="6:7" x14ac:dyDescent="0.2">
      <c r="F2563" s="28" t="str">
        <f>IF($B2563="","",SUMIFS($E$4:E2563,$B$4:B2563,$B2563)/SUMIFS($E$4:$E$1048576,$B$4:$B$1048576,$B2563))</f>
        <v/>
      </c>
      <c r="G2563" s="2" t="str">
        <f>IF($C2563="","",VLOOKUP($F2563,Tabla5[],2,1))</f>
        <v/>
      </c>
    </row>
    <row r="2564" spans="6:7" x14ac:dyDescent="0.2">
      <c r="F2564" s="28" t="str">
        <f>IF($B2564="","",SUMIFS($E$4:E2564,$B$4:B2564,$B2564)/SUMIFS($E$4:$E$1048576,$B$4:$B$1048576,$B2564))</f>
        <v/>
      </c>
      <c r="G2564" s="2" t="str">
        <f>IF($C2564="","",VLOOKUP($F2564,Tabla5[],2,1))</f>
        <v/>
      </c>
    </row>
    <row r="2565" spans="6:7" x14ac:dyDescent="0.2">
      <c r="F2565" s="28" t="str">
        <f>IF($B2565="","",SUMIFS($E$4:E2565,$B$4:B2565,$B2565)/SUMIFS($E$4:$E$1048576,$B$4:$B$1048576,$B2565))</f>
        <v/>
      </c>
      <c r="G2565" s="2" t="str">
        <f>IF($C2565="","",VLOOKUP($F2565,Tabla5[],2,1))</f>
        <v/>
      </c>
    </row>
    <row r="2566" spans="6:7" x14ac:dyDescent="0.2">
      <c r="F2566" s="28" t="str">
        <f>IF($B2566="","",SUMIFS($E$4:E2566,$B$4:B2566,$B2566)/SUMIFS($E$4:$E$1048576,$B$4:$B$1048576,$B2566))</f>
        <v/>
      </c>
      <c r="G2566" s="2" t="str">
        <f>IF($C2566="","",VLOOKUP($F2566,Tabla5[],2,1))</f>
        <v/>
      </c>
    </row>
    <row r="2567" spans="6:7" x14ac:dyDescent="0.2">
      <c r="F2567" s="28" t="str">
        <f>IF($B2567="","",SUMIFS($E$4:E2567,$B$4:B2567,$B2567)/SUMIFS($E$4:$E$1048576,$B$4:$B$1048576,$B2567))</f>
        <v/>
      </c>
      <c r="G2567" s="2" t="str">
        <f>IF($C2567="","",VLOOKUP($F2567,Tabla5[],2,1))</f>
        <v/>
      </c>
    </row>
    <row r="2568" spans="6:7" x14ac:dyDescent="0.2">
      <c r="F2568" s="28" t="str">
        <f>IF($B2568="","",SUMIFS($E$4:E2568,$B$4:B2568,$B2568)/SUMIFS($E$4:$E$1048576,$B$4:$B$1048576,$B2568))</f>
        <v/>
      </c>
      <c r="G2568" s="2" t="str">
        <f>IF($C2568="","",VLOOKUP($F2568,Tabla5[],2,1))</f>
        <v/>
      </c>
    </row>
    <row r="2569" spans="6:7" x14ac:dyDescent="0.2">
      <c r="F2569" s="28" t="str">
        <f>IF($B2569="","",SUMIFS($E$4:E2569,$B$4:B2569,$B2569)/SUMIFS($E$4:$E$1048576,$B$4:$B$1048576,$B2569))</f>
        <v/>
      </c>
      <c r="G2569" s="2" t="str">
        <f>IF($C2569="","",VLOOKUP($F2569,Tabla5[],2,1))</f>
        <v/>
      </c>
    </row>
    <row r="2570" spans="6:7" x14ac:dyDescent="0.2">
      <c r="F2570" s="28" t="str">
        <f>IF($B2570="","",SUMIFS($E$4:E2570,$B$4:B2570,$B2570)/SUMIFS($E$4:$E$1048576,$B$4:$B$1048576,$B2570))</f>
        <v/>
      </c>
      <c r="G2570" s="2" t="str">
        <f>IF($C2570="","",VLOOKUP($F2570,Tabla5[],2,1))</f>
        <v/>
      </c>
    </row>
    <row r="2571" spans="6:7" x14ac:dyDescent="0.2">
      <c r="F2571" s="28" t="str">
        <f>IF($B2571="","",SUMIFS($E$4:E2571,$B$4:B2571,$B2571)/SUMIFS($E$4:$E$1048576,$B$4:$B$1048576,$B2571))</f>
        <v/>
      </c>
      <c r="G2571" s="2" t="str">
        <f>IF($C2571="","",VLOOKUP($F2571,Tabla5[],2,1))</f>
        <v/>
      </c>
    </row>
    <row r="2572" spans="6:7" x14ac:dyDescent="0.2">
      <c r="F2572" s="28" t="str">
        <f>IF($B2572="","",SUMIFS($E$4:E2572,$B$4:B2572,$B2572)/SUMIFS($E$4:$E$1048576,$B$4:$B$1048576,$B2572))</f>
        <v/>
      </c>
      <c r="G2572" s="2" t="str">
        <f>IF($C2572="","",VLOOKUP($F2572,Tabla5[],2,1))</f>
        <v/>
      </c>
    </row>
    <row r="2573" spans="6:7" x14ac:dyDescent="0.2">
      <c r="F2573" s="28" t="str">
        <f>IF($B2573="","",SUMIFS($E$4:E2573,$B$4:B2573,$B2573)/SUMIFS($E$4:$E$1048576,$B$4:$B$1048576,$B2573))</f>
        <v/>
      </c>
      <c r="G2573" s="2" t="str">
        <f>IF($C2573="","",VLOOKUP($F2573,Tabla5[],2,1))</f>
        <v/>
      </c>
    </row>
    <row r="2574" spans="6:7" x14ac:dyDescent="0.2">
      <c r="F2574" s="28" t="str">
        <f>IF($B2574="","",SUMIFS($E$4:E2574,$B$4:B2574,$B2574)/SUMIFS($E$4:$E$1048576,$B$4:$B$1048576,$B2574))</f>
        <v/>
      </c>
      <c r="G2574" s="2" t="str">
        <f>IF($C2574="","",VLOOKUP($F2574,Tabla5[],2,1))</f>
        <v/>
      </c>
    </row>
    <row r="2575" spans="6:7" x14ac:dyDescent="0.2">
      <c r="F2575" s="28" t="str">
        <f>IF($B2575="","",SUMIFS($E$4:E2575,$B$4:B2575,$B2575)/SUMIFS($E$4:$E$1048576,$B$4:$B$1048576,$B2575))</f>
        <v/>
      </c>
      <c r="G2575" s="2" t="str">
        <f>IF($C2575="","",VLOOKUP($F2575,Tabla5[],2,1))</f>
        <v/>
      </c>
    </row>
    <row r="2576" spans="6:7" x14ac:dyDescent="0.2">
      <c r="F2576" s="28" t="str">
        <f>IF($B2576="","",SUMIFS($E$4:E2576,$B$4:B2576,$B2576)/SUMIFS($E$4:$E$1048576,$B$4:$B$1048576,$B2576))</f>
        <v/>
      </c>
      <c r="G2576" s="2" t="str">
        <f>IF($C2576="","",VLOOKUP($F2576,Tabla5[],2,1))</f>
        <v/>
      </c>
    </row>
    <row r="2577" spans="6:7" x14ac:dyDescent="0.2">
      <c r="F2577" s="28" t="str">
        <f>IF($B2577="","",SUMIFS($E$4:E2577,$B$4:B2577,$B2577)/SUMIFS($E$4:$E$1048576,$B$4:$B$1048576,$B2577))</f>
        <v/>
      </c>
      <c r="G2577" s="2" t="str">
        <f>IF($C2577="","",VLOOKUP($F2577,Tabla5[],2,1))</f>
        <v/>
      </c>
    </row>
    <row r="2578" spans="6:7" x14ac:dyDescent="0.2">
      <c r="F2578" s="28" t="str">
        <f>IF($B2578="","",SUMIFS($E$4:E2578,$B$4:B2578,$B2578)/SUMIFS($E$4:$E$1048576,$B$4:$B$1048576,$B2578))</f>
        <v/>
      </c>
      <c r="G2578" s="2" t="str">
        <f>IF($C2578="","",VLOOKUP($F2578,Tabla5[],2,1))</f>
        <v/>
      </c>
    </row>
    <row r="2579" spans="6:7" x14ac:dyDescent="0.2">
      <c r="F2579" s="28" t="str">
        <f>IF($B2579="","",SUMIFS($E$4:E2579,$B$4:B2579,$B2579)/SUMIFS($E$4:$E$1048576,$B$4:$B$1048576,$B2579))</f>
        <v/>
      </c>
      <c r="G2579" s="2" t="str">
        <f>IF($C2579="","",VLOOKUP($F2579,Tabla5[],2,1))</f>
        <v/>
      </c>
    </row>
    <row r="2580" spans="6:7" x14ac:dyDescent="0.2">
      <c r="F2580" s="28" t="str">
        <f>IF($B2580="","",SUMIFS($E$4:E2580,$B$4:B2580,$B2580)/SUMIFS($E$4:$E$1048576,$B$4:$B$1048576,$B2580))</f>
        <v/>
      </c>
      <c r="G2580" s="2" t="str">
        <f>IF($C2580="","",VLOOKUP($F2580,Tabla5[],2,1))</f>
        <v/>
      </c>
    </row>
    <row r="2581" spans="6:7" x14ac:dyDescent="0.2">
      <c r="F2581" s="28" t="str">
        <f>IF($B2581="","",SUMIFS($E$4:E2581,$B$4:B2581,$B2581)/SUMIFS($E$4:$E$1048576,$B$4:$B$1048576,$B2581))</f>
        <v/>
      </c>
      <c r="G2581" s="2" t="str">
        <f>IF($C2581="","",VLOOKUP($F2581,Tabla5[],2,1))</f>
        <v/>
      </c>
    </row>
    <row r="2582" spans="6:7" x14ac:dyDescent="0.2">
      <c r="F2582" s="28" t="str">
        <f>IF($B2582="","",SUMIFS($E$4:E2582,$B$4:B2582,$B2582)/SUMIFS($E$4:$E$1048576,$B$4:$B$1048576,$B2582))</f>
        <v/>
      </c>
      <c r="G2582" s="2" t="str">
        <f>IF($C2582="","",VLOOKUP($F2582,Tabla5[],2,1))</f>
        <v/>
      </c>
    </row>
    <row r="2583" spans="6:7" x14ac:dyDescent="0.2">
      <c r="F2583" s="28" t="str">
        <f>IF($B2583="","",SUMIFS($E$4:E2583,$B$4:B2583,$B2583)/SUMIFS($E$4:$E$1048576,$B$4:$B$1048576,$B2583))</f>
        <v/>
      </c>
      <c r="G2583" s="2" t="str">
        <f>IF($C2583="","",VLOOKUP($F2583,Tabla5[],2,1))</f>
        <v/>
      </c>
    </row>
    <row r="2584" spans="6:7" x14ac:dyDescent="0.2">
      <c r="F2584" s="28" t="str">
        <f>IF($B2584="","",SUMIFS($E$4:E2584,$B$4:B2584,$B2584)/SUMIFS($E$4:$E$1048576,$B$4:$B$1048576,$B2584))</f>
        <v/>
      </c>
      <c r="G2584" s="2" t="str">
        <f>IF($C2584="","",VLOOKUP($F2584,Tabla5[],2,1))</f>
        <v/>
      </c>
    </row>
    <row r="2585" spans="6:7" x14ac:dyDescent="0.2">
      <c r="F2585" s="28" t="str">
        <f>IF($B2585="","",SUMIFS($E$4:E2585,$B$4:B2585,$B2585)/SUMIFS($E$4:$E$1048576,$B$4:$B$1048576,$B2585))</f>
        <v/>
      </c>
      <c r="G2585" s="2" t="str">
        <f>IF($C2585="","",VLOOKUP($F2585,Tabla5[],2,1))</f>
        <v/>
      </c>
    </row>
    <row r="2586" spans="6:7" x14ac:dyDescent="0.2">
      <c r="F2586" s="28" t="str">
        <f>IF($B2586="","",SUMIFS($E$4:E2586,$B$4:B2586,$B2586)/SUMIFS($E$4:$E$1048576,$B$4:$B$1048576,$B2586))</f>
        <v/>
      </c>
      <c r="G2586" s="2" t="str">
        <f>IF($C2586="","",VLOOKUP($F2586,Tabla5[],2,1))</f>
        <v/>
      </c>
    </row>
    <row r="2587" spans="6:7" x14ac:dyDescent="0.2">
      <c r="F2587" s="28" t="str">
        <f>IF($B2587="","",SUMIFS($E$4:E2587,$B$4:B2587,$B2587)/SUMIFS($E$4:$E$1048576,$B$4:$B$1048576,$B2587))</f>
        <v/>
      </c>
      <c r="G2587" s="2" t="str">
        <f>IF($C2587="","",VLOOKUP($F2587,Tabla5[],2,1))</f>
        <v/>
      </c>
    </row>
    <row r="2588" spans="6:7" x14ac:dyDescent="0.2">
      <c r="F2588" s="28" t="str">
        <f>IF($B2588="","",SUMIFS($E$4:E2588,$B$4:B2588,$B2588)/SUMIFS($E$4:$E$1048576,$B$4:$B$1048576,$B2588))</f>
        <v/>
      </c>
      <c r="G2588" s="2" t="str">
        <f>IF($C2588="","",VLOOKUP($F2588,Tabla5[],2,1))</f>
        <v/>
      </c>
    </row>
    <row r="2589" spans="6:7" x14ac:dyDescent="0.2">
      <c r="F2589" s="28" t="str">
        <f>IF($B2589="","",SUMIFS($E$4:E2589,$B$4:B2589,$B2589)/SUMIFS($E$4:$E$1048576,$B$4:$B$1048576,$B2589))</f>
        <v/>
      </c>
      <c r="G2589" s="2" t="str">
        <f>IF($C2589="","",VLOOKUP($F2589,Tabla5[],2,1))</f>
        <v/>
      </c>
    </row>
    <row r="2590" spans="6:7" x14ac:dyDescent="0.2">
      <c r="F2590" s="28" t="str">
        <f>IF($B2590="","",SUMIFS($E$4:E2590,$B$4:B2590,$B2590)/SUMIFS($E$4:$E$1048576,$B$4:$B$1048576,$B2590))</f>
        <v/>
      </c>
      <c r="G2590" s="2" t="str">
        <f>IF($C2590="","",VLOOKUP($F2590,Tabla5[],2,1))</f>
        <v/>
      </c>
    </row>
    <row r="2591" spans="6:7" x14ac:dyDescent="0.2">
      <c r="F2591" s="28" t="str">
        <f>IF($B2591="","",SUMIFS($E$4:E2591,$B$4:B2591,$B2591)/SUMIFS($E$4:$E$1048576,$B$4:$B$1048576,$B2591))</f>
        <v/>
      </c>
      <c r="G2591" s="2" t="str">
        <f>IF($C2591="","",VLOOKUP($F2591,Tabla5[],2,1))</f>
        <v/>
      </c>
    </row>
    <row r="2592" spans="6:7" x14ac:dyDescent="0.2">
      <c r="F2592" s="28" t="str">
        <f>IF($B2592="","",SUMIFS($E$4:E2592,$B$4:B2592,$B2592)/SUMIFS($E$4:$E$1048576,$B$4:$B$1048576,$B2592))</f>
        <v/>
      </c>
      <c r="G2592" s="2" t="str">
        <f>IF($C2592="","",VLOOKUP($F2592,Tabla5[],2,1))</f>
        <v/>
      </c>
    </row>
    <row r="2593" spans="6:7" x14ac:dyDescent="0.2">
      <c r="F2593" s="28" t="str">
        <f>IF($B2593="","",SUMIFS($E$4:E2593,$B$4:B2593,$B2593)/SUMIFS($E$4:$E$1048576,$B$4:$B$1048576,$B2593))</f>
        <v/>
      </c>
      <c r="G2593" s="2" t="str">
        <f>IF($C2593="","",VLOOKUP($F2593,Tabla5[],2,1))</f>
        <v/>
      </c>
    </row>
    <row r="2594" spans="6:7" x14ac:dyDescent="0.2">
      <c r="F2594" s="28" t="str">
        <f>IF($B2594="","",SUMIFS($E$4:E2594,$B$4:B2594,$B2594)/SUMIFS($E$4:$E$1048576,$B$4:$B$1048576,$B2594))</f>
        <v/>
      </c>
      <c r="G2594" s="2" t="str">
        <f>IF($C2594="","",VLOOKUP($F2594,Tabla5[],2,1))</f>
        <v/>
      </c>
    </row>
    <row r="2595" spans="6:7" x14ac:dyDescent="0.2">
      <c r="F2595" s="28" t="str">
        <f>IF($B2595="","",SUMIFS($E$4:E2595,$B$4:B2595,$B2595)/SUMIFS($E$4:$E$1048576,$B$4:$B$1048576,$B2595))</f>
        <v/>
      </c>
      <c r="G2595" s="2" t="str">
        <f>IF($C2595="","",VLOOKUP($F2595,Tabla5[],2,1))</f>
        <v/>
      </c>
    </row>
    <row r="2596" spans="6:7" x14ac:dyDescent="0.2">
      <c r="F2596" s="28" t="str">
        <f>IF($B2596="","",SUMIFS($E$4:E2596,$B$4:B2596,$B2596)/SUMIFS($E$4:$E$1048576,$B$4:$B$1048576,$B2596))</f>
        <v/>
      </c>
      <c r="G2596" s="2" t="str">
        <f>IF($C2596="","",VLOOKUP($F2596,Tabla5[],2,1))</f>
        <v/>
      </c>
    </row>
    <row r="2597" spans="6:7" x14ac:dyDescent="0.2">
      <c r="F2597" s="28" t="str">
        <f>IF($B2597="","",SUMIFS($E$4:E2597,$B$4:B2597,$B2597)/SUMIFS($E$4:$E$1048576,$B$4:$B$1048576,$B2597))</f>
        <v/>
      </c>
      <c r="G2597" s="2" t="str">
        <f>IF($C2597="","",VLOOKUP($F2597,Tabla5[],2,1))</f>
        <v/>
      </c>
    </row>
    <row r="2598" spans="6:7" x14ac:dyDescent="0.2">
      <c r="F2598" s="28" t="str">
        <f>IF($B2598="","",SUMIFS($E$4:E2598,$B$4:B2598,$B2598)/SUMIFS($E$4:$E$1048576,$B$4:$B$1048576,$B2598))</f>
        <v/>
      </c>
      <c r="G2598" s="2" t="str">
        <f>IF($C2598="","",VLOOKUP($F2598,Tabla5[],2,1))</f>
        <v/>
      </c>
    </row>
    <row r="2599" spans="6:7" x14ac:dyDescent="0.2">
      <c r="F2599" s="28" t="str">
        <f>IF($B2599="","",SUMIFS($E$4:E2599,$B$4:B2599,$B2599)/SUMIFS($E$4:$E$1048576,$B$4:$B$1048576,$B2599))</f>
        <v/>
      </c>
      <c r="G2599" s="2" t="str">
        <f>IF($C2599="","",VLOOKUP($F2599,Tabla5[],2,1))</f>
        <v/>
      </c>
    </row>
    <row r="2600" spans="6:7" x14ac:dyDescent="0.2">
      <c r="F2600" s="28" t="str">
        <f>IF($B2600="","",SUMIFS($E$4:E2600,$B$4:B2600,$B2600)/SUMIFS($E$4:$E$1048576,$B$4:$B$1048576,$B2600))</f>
        <v/>
      </c>
      <c r="G2600" s="2" t="str">
        <f>IF($C2600="","",VLOOKUP($F2600,Tabla5[],2,1))</f>
        <v/>
      </c>
    </row>
    <row r="2601" spans="6:7" x14ac:dyDescent="0.2">
      <c r="F2601" s="28" t="str">
        <f>IF($B2601="","",SUMIFS($E$4:E2601,$B$4:B2601,$B2601)/SUMIFS($E$4:$E$1048576,$B$4:$B$1048576,$B2601))</f>
        <v/>
      </c>
      <c r="G2601" s="2" t="str">
        <f>IF($C2601="","",VLOOKUP($F2601,Tabla5[],2,1))</f>
        <v/>
      </c>
    </row>
    <row r="2602" spans="6:7" x14ac:dyDescent="0.2">
      <c r="F2602" s="28" t="str">
        <f>IF($B2602="","",SUMIFS($E$4:E2602,$B$4:B2602,$B2602)/SUMIFS($E$4:$E$1048576,$B$4:$B$1048576,$B2602))</f>
        <v/>
      </c>
      <c r="G2602" s="2" t="str">
        <f>IF($C2602="","",VLOOKUP($F2602,Tabla5[],2,1))</f>
        <v/>
      </c>
    </row>
    <row r="2603" spans="6:7" x14ac:dyDescent="0.2">
      <c r="F2603" s="28" t="str">
        <f>IF($B2603="","",SUMIFS($E$4:E2603,$B$4:B2603,$B2603)/SUMIFS($E$4:$E$1048576,$B$4:$B$1048576,$B2603))</f>
        <v/>
      </c>
      <c r="G2603" s="2" t="str">
        <f>IF($C2603="","",VLOOKUP($F2603,Tabla5[],2,1))</f>
        <v/>
      </c>
    </row>
    <row r="2604" spans="6:7" x14ac:dyDescent="0.2">
      <c r="F2604" s="28" t="str">
        <f>IF($B2604="","",SUMIFS($E$4:E2604,$B$4:B2604,$B2604)/SUMIFS($E$4:$E$1048576,$B$4:$B$1048576,$B2604))</f>
        <v/>
      </c>
      <c r="G2604" s="2" t="str">
        <f>IF($C2604="","",VLOOKUP($F2604,Tabla5[],2,1))</f>
        <v/>
      </c>
    </row>
    <row r="2605" spans="6:7" x14ac:dyDescent="0.2">
      <c r="F2605" s="28" t="str">
        <f>IF($B2605="","",SUMIFS($E$4:E2605,$B$4:B2605,$B2605)/SUMIFS($E$4:$E$1048576,$B$4:$B$1048576,$B2605))</f>
        <v/>
      </c>
      <c r="G2605" s="2" t="str">
        <f>IF($C2605="","",VLOOKUP($F2605,Tabla5[],2,1))</f>
        <v/>
      </c>
    </row>
    <row r="2606" spans="6:7" x14ac:dyDescent="0.2">
      <c r="F2606" s="28" t="str">
        <f>IF($B2606="","",SUMIFS($E$4:E2606,$B$4:B2606,$B2606)/SUMIFS($E$4:$E$1048576,$B$4:$B$1048576,$B2606))</f>
        <v/>
      </c>
      <c r="G2606" s="2" t="str">
        <f>IF($C2606="","",VLOOKUP($F2606,Tabla5[],2,1))</f>
        <v/>
      </c>
    </row>
    <row r="2607" spans="6:7" x14ac:dyDescent="0.2">
      <c r="F2607" s="28" t="str">
        <f>IF($B2607="","",SUMIFS($E$4:E2607,$B$4:B2607,$B2607)/SUMIFS($E$4:$E$1048576,$B$4:$B$1048576,$B2607))</f>
        <v/>
      </c>
      <c r="G2607" s="2" t="str">
        <f>IF($C2607="","",VLOOKUP($F2607,Tabla5[],2,1))</f>
        <v/>
      </c>
    </row>
    <row r="2608" spans="6:7" x14ac:dyDescent="0.2">
      <c r="F2608" s="28" t="str">
        <f>IF($B2608="","",SUMIFS($E$4:E2608,$B$4:B2608,$B2608)/SUMIFS($E$4:$E$1048576,$B$4:$B$1048576,$B2608))</f>
        <v/>
      </c>
      <c r="G2608" s="2" t="str">
        <f>IF($C2608="","",VLOOKUP($F2608,Tabla5[],2,1))</f>
        <v/>
      </c>
    </row>
    <row r="2609" spans="6:7" x14ac:dyDescent="0.2">
      <c r="F2609" s="28" t="str">
        <f>IF($B2609="","",SUMIFS($E$4:E2609,$B$4:B2609,$B2609)/SUMIFS($E$4:$E$1048576,$B$4:$B$1048576,$B2609))</f>
        <v/>
      </c>
      <c r="G2609" s="2" t="str">
        <f>IF($C2609="","",VLOOKUP($F2609,Tabla5[],2,1))</f>
        <v/>
      </c>
    </row>
    <row r="2610" spans="6:7" x14ac:dyDescent="0.2">
      <c r="F2610" s="28" t="str">
        <f>IF($B2610="","",SUMIFS($E$4:E2610,$B$4:B2610,$B2610)/SUMIFS($E$4:$E$1048576,$B$4:$B$1048576,$B2610))</f>
        <v/>
      </c>
      <c r="G2610" s="2" t="str">
        <f>IF($C2610="","",VLOOKUP($F2610,Tabla5[],2,1))</f>
        <v/>
      </c>
    </row>
    <row r="2611" spans="6:7" x14ac:dyDescent="0.2">
      <c r="F2611" s="28" t="str">
        <f>IF($B2611="","",SUMIFS($E$4:E2611,$B$4:B2611,$B2611)/SUMIFS($E$4:$E$1048576,$B$4:$B$1048576,$B2611))</f>
        <v/>
      </c>
      <c r="G2611" s="2" t="str">
        <f>IF($C2611="","",VLOOKUP($F2611,Tabla5[],2,1))</f>
        <v/>
      </c>
    </row>
    <row r="2612" spans="6:7" x14ac:dyDescent="0.2">
      <c r="F2612" s="28" t="str">
        <f>IF($B2612="","",SUMIFS($E$4:E2612,$B$4:B2612,$B2612)/SUMIFS($E$4:$E$1048576,$B$4:$B$1048576,$B2612))</f>
        <v/>
      </c>
      <c r="G2612" s="2" t="str">
        <f>IF($C2612="","",VLOOKUP($F2612,Tabla5[],2,1))</f>
        <v/>
      </c>
    </row>
    <row r="2613" spans="6:7" x14ac:dyDescent="0.2">
      <c r="F2613" s="28" t="str">
        <f>IF($B2613="","",SUMIFS($E$4:E2613,$B$4:B2613,$B2613)/SUMIFS($E$4:$E$1048576,$B$4:$B$1048576,$B2613))</f>
        <v/>
      </c>
      <c r="G2613" s="2" t="str">
        <f>IF($C2613="","",VLOOKUP($F2613,Tabla5[],2,1))</f>
        <v/>
      </c>
    </row>
    <row r="2614" spans="6:7" x14ac:dyDescent="0.2">
      <c r="F2614" s="28" t="str">
        <f>IF($B2614="","",SUMIFS($E$4:E2614,$B$4:B2614,$B2614)/SUMIFS($E$4:$E$1048576,$B$4:$B$1048576,$B2614))</f>
        <v/>
      </c>
      <c r="G2614" s="2" t="str">
        <f>IF($C2614="","",VLOOKUP($F2614,Tabla5[],2,1))</f>
        <v/>
      </c>
    </row>
    <row r="2615" spans="6:7" x14ac:dyDescent="0.2">
      <c r="F2615" s="28" t="str">
        <f>IF($B2615="","",SUMIFS($E$4:E2615,$B$4:B2615,$B2615)/SUMIFS($E$4:$E$1048576,$B$4:$B$1048576,$B2615))</f>
        <v/>
      </c>
      <c r="G2615" s="2" t="str">
        <f>IF($C2615="","",VLOOKUP($F2615,Tabla5[],2,1))</f>
        <v/>
      </c>
    </row>
    <row r="2616" spans="6:7" x14ac:dyDescent="0.2">
      <c r="F2616" s="28" t="str">
        <f>IF($B2616="","",SUMIFS($E$4:E2616,$B$4:B2616,$B2616)/SUMIFS($E$4:$E$1048576,$B$4:$B$1048576,$B2616))</f>
        <v/>
      </c>
      <c r="G2616" s="2" t="str">
        <f>IF($C2616="","",VLOOKUP($F2616,Tabla5[],2,1))</f>
        <v/>
      </c>
    </row>
    <row r="2617" spans="6:7" x14ac:dyDescent="0.2">
      <c r="F2617" s="28" t="str">
        <f>IF($B2617="","",SUMIFS($E$4:E2617,$B$4:B2617,$B2617)/SUMIFS($E$4:$E$1048576,$B$4:$B$1048576,$B2617))</f>
        <v/>
      </c>
      <c r="G2617" s="2" t="str">
        <f>IF($C2617="","",VLOOKUP($F2617,Tabla5[],2,1))</f>
        <v/>
      </c>
    </row>
    <row r="2618" spans="6:7" x14ac:dyDescent="0.2">
      <c r="F2618" s="28" t="str">
        <f>IF($B2618="","",SUMIFS($E$4:E2618,$B$4:B2618,$B2618)/SUMIFS($E$4:$E$1048576,$B$4:$B$1048576,$B2618))</f>
        <v/>
      </c>
      <c r="G2618" s="2" t="str">
        <f>IF($C2618="","",VLOOKUP($F2618,Tabla5[],2,1))</f>
        <v/>
      </c>
    </row>
    <row r="2619" spans="6:7" x14ac:dyDescent="0.2">
      <c r="F2619" s="28" t="str">
        <f>IF($B2619="","",SUMIFS($E$4:E2619,$B$4:B2619,$B2619)/SUMIFS($E$4:$E$1048576,$B$4:$B$1048576,$B2619))</f>
        <v/>
      </c>
      <c r="G2619" s="2" t="str">
        <f>IF($C2619="","",VLOOKUP($F2619,Tabla5[],2,1))</f>
        <v/>
      </c>
    </row>
    <row r="2620" spans="6:7" x14ac:dyDescent="0.2">
      <c r="F2620" s="28" t="str">
        <f>IF($B2620="","",SUMIFS($E$4:E2620,$B$4:B2620,$B2620)/SUMIFS($E$4:$E$1048576,$B$4:$B$1048576,$B2620))</f>
        <v/>
      </c>
      <c r="G2620" s="2" t="str">
        <f>IF($C2620="","",VLOOKUP($F2620,Tabla5[],2,1))</f>
        <v/>
      </c>
    </row>
    <row r="2621" spans="6:7" x14ac:dyDescent="0.2">
      <c r="F2621" s="28" t="str">
        <f>IF($B2621="","",SUMIFS($E$4:E2621,$B$4:B2621,$B2621)/SUMIFS($E$4:$E$1048576,$B$4:$B$1048576,$B2621))</f>
        <v/>
      </c>
      <c r="G2621" s="2" t="str">
        <f>IF($C2621="","",VLOOKUP($F2621,Tabla5[],2,1))</f>
        <v/>
      </c>
    </row>
    <row r="2622" spans="6:7" x14ac:dyDescent="0.2">
      <c r="F2622" s="28" t="str">
        <f>IF($B2622="","",SUMIFS($E$4:E2622,$B$4:B2622,$B2622)/SUMIFS($E$4:$E$1048576,$B$4:$B$1048576,$B2622))</f>
        <v/>
      </c>
      <c r="G2622" s="2" t="str">
        <f>IF($C2622="","",VLOOKUP($F2622,Tabla5[],2,1))</f>
        <v/>
      </c>
    </row>
    <row r="2623" spans="6:7" x14ac:dyDescent="0.2">
      <c r="F2623" s="28" t="str">
        <f>IF($B2623="","",SUMIFS($E$4:E2623,$B$4:B2623,$B2623)/SUMIFS($E$4:$E$1048576,$B$4:$B$1048576,$B2623))</f>
        <v/>
      </c>
      <c r="G2623" s="2" t="str">
        <f>IF($C2623="","",VLOOKUP($F2623,Tabla5[],2,1))</f>
        <v/>
      </c>
    </row>
    <row r="2624" spans="6:7" x14ac:dyDescent="0.2">
      <c r="F2624" s="28" t="str">
        <f>IF($B2624="","",SUMIFS($E$4:E2624,$B$4:B2624,$B2624)/SUMIFS($E$4:$E$1048576,$B$4:$B$1048576,$B2624))</f>
        <v/>
      </c>
      <c r="G2624" s="2" t="str">
        <f>IF($C2624="","",VLOOKUP($F2624,Tabla5[],2,1))</f>
        <v/>
      </c>
    </row>
    <row r="2625" spans="6:7" x14ac:dyDescent="0.2">
      <c r="F2625" s="28" t="str">
        <f>IF($B2625="","",SUMIFS($E$4:E2625,$B$4:B2625,$B2625)/SUMIFS($E$4:$E$1048576,$B$4:$B$1048576,$B2625))</f>
        <v/>
      </c>
      <c r="G2625" s="2" t="str">
        <f>IF($C2625="","",VLOOKUP($F2625,Tabla5[],2,1))</f>
        <v/>
      </c>
    </row>
    <row r="2626" spans="6:7" x14ac:dyDescent="0.2">
      <c r="F2626" s="28" t="str">
        <f>IF($B2626="","",SUMIFS($E$4:E2626,$B$4:B2626,$B2626)/SUMIFS($E$4:$E$1048576,$B$4:$B$1048576,$B2626))</f>
        <v/>
      </c>
      <c r="G2626" s="2" t="str">
        <f>IF($C2626="","",VLOOKUP($F2626,Tabla5[],2,1))</f>
        <v/>
      </c>
    </row>
    <row r="2627" spans="6:7" x14ac:dyDescent="0.2">
      <c r="F2627" s="28" t="str">
        <f>IF($B2627="","",SUMIFS($E$4:E2627,$B$4:B2627,$B2627)/SUMIFS($E$4:$E$1048576,$B$4:$B$1048576,$B2627))</f>
        <v/>
      </c>
      <c r="G2627" s="2" t="str">
        <f>IF($C2627="","",VLOOKUP($F2627,Tabla5[],2,1))</f>
        <v/>
      </c>
    </row>
    <row r="2628" spans="6:7" x14ac:dyDescent="0.2">
      <c r="F2628" s="28" t="str">
        <f>IF($B2628="","",SUMIFS($E$4:E2628,$B$4:B2628,$B2628)/SUMIFS($E$4:$E$1048576,$B$4:$B$1048576,$B2628))</f>
        <v/>
      </c>
      <c r="G2628" s="2" t="str">
        <f>IF($C2628="","",VLOOKUP($F2628,Tabla5[],2,1))</f>
        <v/>
      </c>
    </row>
    <row r="2629" spans="6:7" x14ac:dyDescent="0.2">
      <c r="F2629" s="28" t="str">
        <f>IF($B2629="","",SUMIFS($E$4:E2629,$B$4:B2629,$B2629)/SUMIFS($E$4:$E$1048576,$B$4:$B$1048576,$B2629))</f>
        <v/>
      </c>
      <c r="G2629" s="2" t="str">
        <f>IF($C2629="","",VLOOKUP($F2629,Tabla5[],2,1))</f>
        <v/>
      </c>
    </row>
    <row r="2630" spans="6:7" x14ac:dyDescent="0.2">
      <c r="F2630" s="28" t="str">
        <f>IF($B2630="","",SUMIFS($E$4:E2630,$B$4:B2630,$B2630)/SUMIFS($E$4:$E$1048576,$B$4:$B$1048576,$B2630))</f>
        <v/>
      </c>
      <c r="G2630" s="2" t="str">
        <f>IF($C2630="","",VLOOKUP($F2630,Tabla5[],2,1))</f>
        <v/>
      </c>
    </row>
    <row r="2631" spans="6:7" x14ac:dyDescent="0.2">
      <c r="F2631" s="28" t="str">
        <f>IF($B2631="","",SUMIFS($E$4:E2631,$B$4:B2631,$B2631)/SUMIFS($E$4:$E$1048576,$B$4:$B$1048576,$B2631))</f>
        <v/>
      </c>
      <c r="G2631" s="2" t="str">
        <f>IF($C2631="","",VLOOKUP($F2631,Tabla5[],2,1))</f>
        <v/>
      </c>
    </row>
    <row r="2632" spans="6:7" x14ac:dyDescent="0.2">
      <c r="F2632" s="28" t="str">
        <f>IF($B2632="","",SUMIFS($E$4:E2632,$B$4:B2632,$B2632)/SUMIFS($E$4:$E$1048576,$B$4:$B$1048576,$B2632))</f>
        <v/>
      </c>
      <c r="G2632" s="2" t="str">
        <f>IF($C2632="","",VLOOKUP($F2632,Tabla5[],2,1))</f>
        <v/>
      </c>
    </row>
    <row r="2633" spans="6:7" x14ac:dyDescent="0.2">
      <c r="F2633" s="28" t="str">
        <f>IF($B2633="","",SUMIFS($E$4:E2633,$B$4:B2633,$B2633)/SUMIFS($E$4:$E$1048576,$B$4:$B$1048576,$B2633))</f>
        <v/>
      </c>
      <c r="G2633" s="2" t="str">
        <f>IF($C2633="","",VLOOKUP($F2633,Tabla5[],2,1))</f>
        <v/>
      </c>
    </row>
    <row r="2634" spans="6:7" x14ac:dyDescent="0.2">
      <c r="F2634" s="28" t="str">
        <f>IF($B2634="","",SUMIFS($E$4:E2634,$B$4:B2634,$B2634)/SUMIFS($E$4:$E$1048576,$B$4:$B$1048576,$B2634))</f>
        <v/>
      </c>
      <c r="G2634" s="2" t="str">
        <f>IF($C2634="","",VLOOKUP($F2634,Tabla5[],2,1))</f>
        <v/>
      </c>
    </row>
    <row r="2635" spans="6:7" x14ac:dyDescent="0.2">
      <c r="F2635" s="28" t="str">
        <f>IF($B2635="","",SUMIFS($E$4:E2635,$B$4:B2635,$B2635)/SUMIFS($E$4:$E$1048576,$B$4:$B$1048576,$B2635))</f>
        <v/>
      </c>
      <c r="G2635" s="2" t="str">
        <f>IF($C2635="","",VLOOKUP($F2635,Tabla5[],2,1))</f>
        <v/>
      </c>
    </row>
    <row r="2636" spans="6:7" x14ac:dyDescent="0.2">
      <c r="F2636" s="28" t="str">
        <f>IF($B2636="","",SUMIFS($E$4:E2636,$B$4:B2636,$B2636)/SUMIFS($E$4:$E$1048576,$B$4:$B$1048576,$B2636))</f>
        <v/>
      </c>
      <c r="G2636" s="2" t="str">
        <f>IF($C2636="","",VLOOKUP($F2636,Tabla5[],2,1))</f>
        <v/>
      </c>
    </row>
    <row r="2637" spans="6:7" x14ac:dyDescent="0.2">
      <c r="F2637" s="28" t="str">
        <f>IF($B2637="","",SUMIFS($E$4:E2637,$B$4:B2637,$B2637)/SUMIFS($E$4:$E$1048576,$B$4:$B$1048576,$B2637))</f>
        <v/>
      </c>
      <c r="G2637" s="2" t="str">
        <f>IF($C2637="","",VLOOKUP($F2637,Tabla5[],2,1))</f>
        <v/>
      </c>
    </row>
    <row r="2638" spans="6:7" x14ac:dyDescent="0.2">
      <c r="F2638" s="28" t="str">
        <f>IF($B2638="","",SUMIFS($E$4:E2638,$B$4:B2638,$B2638)/SUMIFS($E$4:$E$1048576,$B$4:$B$1048576,$B2638))</f>
        <v/>
      </c>
      <c r="G2638" s="2" t="str">
        <f>IF($C2638="","",VLOOKUP($F2638,Tabla5[],2,1))</f>
        <v/>
      </c>
    </row>
    <row r="2639" spans="6:7" x14ac:dyDescent="0.2">
      <c r="F2639" s="28" t="str">
        <f>IF($B2639="","",SUMIFS($E$4:E2639,$B$4:B2639,$B2639)/SUMIFS($E$4:$E$1048576,$B$4:$B$1048576,$B2639))</f>
        <v/>
      </c>
      <c r="G2639" s="2" t="str">
        <f>IF($C2639="","",VLOOKUP($F2639,Tabla5[],2,1))</f>
        <v/>
      </c>
    </row>
    <row r="2640" spans="6:7" x14ac:dyDescent="0.2">
      <c r="F2640" s="28" t="str">
        <f>IF($B2640="","",SUMIFS($E$4:E2640,$B$4:B2640,$B2640)/SUMIFS($E$4:$E$1048576,$B$4:$B$1048576,$B2640))</f>
        <v/>
      </c>
      <c r="G2640" s="2" t="str">
        <f>IF($C2640="","",VLOOKUP($F2640,Tabla5[],2,1))</f>
        <v/>
      </c>
    </row>
    <row r="2641" spans="6:7" x14ac:dyDescent="0.2">
      <c r="F2641" s="28" t="str">
        <f>IF($B2641="","",SUMIFS($E$4:E2641,$B$4:B2641,$B2641)/SUMIFS($E$4:$E$1048576,$B$4:$B$1048576,$B2641))</f>
        <v/>
      </c>
      <c r="G2641" s="2" t="str">
        <f>IF($C2641="","",VLOOKUP($F2641,Tabla5[],2,1))</f>
        <v/>
      </c>
    </row>
    <row r="2642" spans="6:7" x14ac:dyDescent="0.2">
      <c r="F2642" s="28" t="str">
        <f>IF($B2642="","",SUMIFS($E$4:E2642,$B$4:B2642,$B2642)/SUMIFS($E$4:$E$1048576,$B$4:$B$1048576,$B2642))</f>
        <v/>
      </c>
      <c r="G2642" s="2" t="str">
        <f>IF($C2642="","",VLOOKUP($F2642,Tabla5[],2,1))</f>
        <v/>
      </c>
    </row>
    <row r="2643" spans="6:7" x14ac:dyDescent="0.2">
      <c r="F2643" s="28" t="str">
        <f>IF($B2643="","",SUMIFS($E$4:E2643,$B$4:B2643,$B2643)/SUMIFS($E$4:$E$1048576,$B$4:$B$1048576,$B2643))</f>
        <v/>
      </c>
      <c r="G2643" s="2" t="str">
        <f>IF($C2643="","",VLOOKUP($F2643,Tabla5[],2,1))</f>
        <v/>
      </c>
    </row>
    <row r="2644" spans="6:7" x14ac:dyDescent="0.2">
      <c r="F2644" s="28" t="str">
        <f>IF($B2644="","",SUMIFS($E$4:E2644,$B$4:B2644,$B2644)/SUMIFS($E$4:$E$1048576,$B$4:$B$1048576,$B2644))</f>
        <v/>
      </c>
      <c r="G2644" s="2" t="str">
        <f>IF($C2644="","",VLOOKUP($F2644,Tabla5[],2,1))</f>
        <v/>
      </c>
    </row>
    <row r="2645" spans="6:7" x14ac:dyDescent="0.2">
      <c r="F2645" s="28" t="str">
        <f>IF($B2645="","",SUMIFS($E$4:E2645,$B$4:B2645,$B2645)/SUMIFS($E$4:$E$1048576,$B$4:$B$1048576,$B2645))</f>
        <v/>
      </c>
      <c r="G2645" s="2" t="str">
        <f>IF($C2645="","",VLOOKUP($F2645,Tabla5[],2,1))</f>
        <v/>
      </c>
    </row>
    <row r="2646" spans="6:7" x14ac:dyDescent="0.2">
      <c r="F2646" s="28" t="str">
        <f>IF($B2646="","",SUMIFS($E$4:E2646,$B$4:B2646,$B2646)/SUMIFS($E$4:$E$1048576,$B$4:$B$1048576,$B2646))</f>
        <v/>
      </c>
      <c r="G2646" s="2" t="str">
        <f>IF($C2646="","",VLOOKUP($F2646,Tabla5[],2,1))</f>
        <v/>
      </c>
    </row>
    <row r="2647" spans="6:7" x14ac:dyDescent="0.2">
      <c r="F2647" s="28" t="str">
        <f>IF($B2647="","",SUMIFS($E$4:E2647,$B$4:B2647,$B2647)/SUMIFS($E$4:$E$1048576,$B$4:$B$1048576,$B2647))</f>
        <v/>
      </c>
      <c r="G2647" s="2" t="str">
        <f>IF($C2647="","",VLOOKUP($F2647,Tabla5[],2,1))</f>
        <v/>
      </c>
    </row>
    <row r="2648" spans="6:7" x14ac:dyDescent="0.2">
      <c r="F2648" s="28" t="str">
        <f>IF($B2648="","",SUMIFS($E$4:E2648,$B$4:B2648,$B2648)/SUMIFS($E$4:$E$1048576,$B$4:$B$1048576,$B2648))</f>
        <v/>
      </c>
      <c r="G2648" s="2" t="str">
        <f>IF($C2648="","",VLOOKUP($F2648,Tabla5[],2,1))</f>
        <v/>
      </c>
    </row>
    <row r="2649" spans="6:7" x14ac:dyDescent="0.2">
      <c r="F2649" s="28" t="str">
        <f>IF($B2649="","",SUMIFS($E$4:E2649,$B$4:B2649,$B2649)/SUMIFS($E$4:$E$1048576,$B$4:$B$1048576,$B2649))</f>
        <v/>
      </c>
      <c r="G2649" s="2" t="str">
        <f>IF($C2649="","",VLOOKUP($F2649,Tabla5[],2,1))</f>
        <v/>
      </c>
    </row>
    <row r="2650" spans="6:7" x14ac:dyDescent="0.2">
      <c r="F2650" s="28" t="str">
        <f>IF($B2650="","",SUMIFS($E$4:E2650,$B$4:B2650,$B2650)/SUMIFS($E$4:$E$1048576,$B$4:$B$1048576,$B2650))</f>
        <v/>
      </c>
      <c r="G2650" s="2" t="str">
        <f>IF($C2650="","",VLOOKUP($F2650,Tabla5[],2,1))</f>
        <v/>
      </c>
    </row>
    <row r="2651" spans="6:7" x14ac:dyDescent="0.2">
      <c r="F2651" s="28" t="str">
        <f>IF($B2651="","",SUMIFS($E$4:E2651,$B$4:B2651,$B2651)/SUMIFS($E$4:$E$1048576,$B$4:$B$1048576,$B2651))</f>
        <v/>
      </c>
      <c r="G2651" s="2" t="str">
        <f>IF($C2651="","",VLOOKUP($F2651,Tabla5[],2,1))</f>
        <v/>
      </c>
    </row>
    <row r="2652" spans="6:7" x14ac:dyDescent="0.2">
      <c r="F2652" s="28" t="str">
        <f>IF($B2652="","",SUMIFS($E$4:E2652,$B$4:B2652,$B2652)/SUMIFS($E$4:$E$1048576,$B$4:$B$1048576,$B2652))</f>
        <v/>
      </c>
      <c r="G2652" s="2" t="str">
        <f>IF($C2652="","",VLOOKUP($F2652,Tabla5[],2,1))</f>
        <v/>
      </c>
    </row>
    <row r="2653" spans="6:7" x14ac:dyDescent="0.2">
      <c r="F2653" s="28" t="str">
        <f>IF($B2653="","",SUMIFS($E$4:E2653,$B$4:B2653,$B2653)/SUMIFS($E$4:$E$1048576,$B$4:$B$1048576,$B2653))</f>
        <v/>
      </c>
      <c r="G2653" s="2" t="str">
        <f>IF($C2653="","",VLOOKUP($F2653,Tabla5[],2,1))</f>
        <v/>
      </c>
    </row>
    <row r="2654" spans="6:7" x14ac:dyDescent="0.2">
      <c r="F2654" s="28" t="str">
        <f>IF($B2654="","",SUMIFS($E$4:E2654,$B$4:B2654,$B2654)/SUMIFS($E$4:$E$1048576,$B$4:$B$1048576,$B2654))</f>
        <v/>
      </c>
      <c r="G2654" s="2" t="str">
        <f>IF($C2654="","",VLOOKUP($F2654,Tabla5[],2,1))</f>
        <v/>
      </c>
    </row>
    <row r="2655" spans="6:7" x14ac:dyDescent="0.2">
      <c r="F2655" s="28" t="str">
        <f>IF($B2655="","",SUMIFS($E$4:E2655,$B$4:B2655,$B2655)/SUMIFS($E$4:$E$1048576,$B$4:$B$1048576,$B2655))</f>
        <v/>
      </c>
      <c r="G2655" s="2" t="str">
        <f>IF($C2655="","",VLOOKUP($F2655,Tabla5[],2,1))</f>
        <v/>
      </c>
    </row>
    <row r="2656" spans="6:7" x14ac:dyDescent="0.2">
      <c r="F2656" s="28" t="str">
        <f>IF($B2656="","",SUMIFS($E$4:E2656,$B$4:B2656,$B2656)/SUMIFS($E$4:$E$1048576,$B$4:$B$1048576,$B2656))</f>
        <v/>
      </c>
      <c r="G2656" s="2" t="str">
        <f>IF($C2656="","",VLOOKUP($F2656,Tabla5[],2,1))</f>
        <v/>
      </c>
    </row>
    <row r="2657" spans="6:7" x14ac:dyDescent="0.2">
      <c r="F2657" s="28" t="str">
        <f>IF($B2657="","",SUMIFS($E$4:E2657,$B$4:B2657,$B2657)/SUMIFS($E$4:$E$1048576,$B$4:$B$1048576,$B2657))</f>
        <v/>
      </c>
      <c r="G2657" s="2" t="str">
        <f>IF($C2657="","",VLOOKUP($F2657,Tabla5[],2,1))</f>
        <v/>
      </c>
    </row>
    <row r="2658" spans="6:7" x14ac:dyDescent="0.2">
      <c r="F2658" s="28" t="str">
        <f>IF($B2658="","",SUMIFS($E$4:E2658,$B$4:B2658,$B2658)/SUMIFS($E$4:$E$1048576,$B$4:$B$1048576,$B2658))</f>
        <v/>
      </c>
      <c r="G2658" s="2" t="str">
        <f>IF($C2658="","",VLOOKUP($F2658,Tabla5[],2,1))</f>
        <v/>
      </c>
    </row>
    <row r="2659" spans="6:7" x14ac:dyDescent="0.2">
      <c r="F2659" s="28" t="str">
        <f>IF($B2659="","",SUMIFS($E$4:E2659,$B$4:B2659,$B2659)/SUMIFS($E$4:$E$1048576,$B$4:$B$1048576,$B2659))</f>
        <v/>
      </c>
      <c r="G2659" s="2" t="str">
        <f>IF($C2659="","",VLOOKUP($F2659,Tabla5[],2,1))</f>
        <v/>
      </c>
    </row>
    <row r="2660" spans="6:7" x14ac:dyDescent="0.2">
      <c r="F2660" s="28" t="str">
        <f>IF($B2660="","",SUMIFS($E$4:E2660,$B$4:B2660,$B2660)/SUMIFS($E$4:$E$1048576,$B$4:$B$1048576,$B2660))</f>
        <v/>
      </c>
      <c r="G2660" s="2" t="str">
        <f>IF($C2660="","",VLOOKUP($F2660,Tabla5[],2,1))</f>
        <v/>
      </c>
    </row>
    <row r="2661" spans="6:7" x14ac:dyDescent="0.2">
      <c r="F2661" s="28" t="str">
        <f>IF($B2661="","",SUMIFS($E$4:E2661,$B$4:B2661,$B2661)/SUMIFS($E$4:$E$1048576,$B$4:$B$1048576,$B2661))</f>
        <v/>
      </c>
      <c r="G2661" s="2" t="str">
        <f>IF($C2661="","",VLOOKUP($F2661,Tabla5[],2,1))</f>
        <v/>
      </c>
    </row>
    <row r="2662" spans="6:7" x14ac:dyDescent="0.2">
      <c r="F2662" s="28" t="str">
        <f>IF($B2662="","",SUMIFS($E$4:E2662,$B$4:B2662,$B2662)/SUMIFS($E$4:$E$1048576,$B$4:$B$1048576,$B2662))</f>
        <v/>
      </c>
      <c r="G2662" s="2" t="str">
        <f>IF($C2662="","",VLOOKUP($F2662,Tabla5[],2,1))</f>
        <v/>
      </c>
    </row>
    <row r="2663" spans="6:7" x14ac:dyDescent="0.2">
      <c r="F2663" s="28" t="str">
        <f>IF($B2663="","",SUMIFS($E$4:E2663,$B$4:B2663,$B2663)/SUMIFS($E$4:$E$1048576,$B$4:$B$1048576,$B2663))</f>
        <v/>
      </c>
      <c r="G2663" s="2" t="str">
        <f>IF($C2663="","",VLOOKUP($F2663,Tabla5[],2,1))</f>
        <v/>
      </c>
    </row>
    <row r="2664" spans="6:7" x14ac:dyDescent="0.2">
      <c r="F2664" s="28" t="str">
        <f>IF($B2664="","",SUMIFS($E$4:E2664,$B$4:B2664,$B2664)/SUMIFS($E$4:$E$1048576,$B$4:$B$1048576,$B2664))</f>
        <v/>
      </c>
      <c r="G2664" s="2" t="str">
        <f>IF($C2664="","",VLOOKUP($F2664,Tabla5[],2,1))</f>
        <v/>
      </c>
    </row>
    <row r="2665" spans="6:7" x14ac:dyDescent="0.2">
      <c r="F2665" s="28" t="str">
        <f>IF($B2665="","",SUMIFS($E$4:E2665,$B$4:B2665,$B2665)/SUMIFS($E$4:$E$1048576,$B$4:$B$1048576,$B2665))</f>
        <v/>
      </c>
      <c r="G2665" s="2" t="str">
        <f>IF($C2665="","",VLOOKUP($F2665,Tabla5[],2,1))</f>
        <v/>
      </c>
    </row>
    <row r="2666" spans="6:7" x14ac:dyDescent="0.2">
      <c r="F2666" s="28" t="str">
        <f>IF($B2666="","",SUMIFS($E$4:E2666,$B$4:B2666,$B2666)/SUMIFS($E$4:$E$1048576,$B$4:$B$1048576,$B2666))</f>
        <v/>
      </c>
      <c r="G2666" s="2" t="str">
        <f>IF($C2666="","",VLOOKUP($F2666,Tabla5[],2,1))</f>
        <v/>
      </c>
    </row>
    <row r="2667" spans="6:7" x14ac:dyDescent="0.2">
      <c r="F2667" s="28" t="str">
        <f>IF($B2667="","",SUMIFS($E$4:E2667,$B$4:B2667,$B2667)/SUMIFS($E$4:$E$1048576,$B$4:$B$1048576,$B2667))</f>
        <v/>
      </c>
      <c r="G2667" s="2" t="str">
        <f>IF($C2667="","",VLOOKUP($F2667,Tabla5[],2,1))</f>
        <v/>
      </c>
    </row>
    <row r="2668" spans="6:7" x14ac:dyDescent="0.2">
      <c r="F2668" s="28" t="str">
        <f>IF($B2668="","",SUMIFS($E$4:E2668,$B$4:B2668,$B2668)/SUMIFS($E$4:$E$1048576,$B$4:$B$1048576,$B2668))</f>
        <v/>
      </c>
      <c r="G2668" s="2" t="str">
        <f>IF($C2668="","",VLOOKUP($F2668,Tabla5[],2,1))</f>
        <v/>
      </c>
    </row>
    <row r="2669" spans="6:7" x14ac:dyDescent="0.2">
      <c r="F2669" s="28" t="str">
        <f>IF($B2669="","",SUMIFS($E$4:E2669,$B$4:B2669,$B2669)/SUMIFS($E$4:$E$1048576,$B$4:$B$1048576,$B2669))</f>
        <v/>
      </c>
      <c r="G2669" s="2" t="str">
        <f>IF($C2669="","",VLOOKUP($F2669,Tabla5[],2,1))</f>
        <v/>
      </c>
    </row>
    <row r="2670" spans="6:7" x14ac:dyDescent="0.2">
      <c r="F2670" s="28" t="str">
        <f>IF($B2670="","",SUMIFS($E$4:E2670,$B$4:B2670,$B2670)/SUMIFS($E$4:$E$1048576,$B$4:$B$1048576,$B2670))</f>
        <v/>
      </c>
      <c r="G2670" s="2" t="str">
        <f>IF($C2670="","",VLOOKUP($F2670,Tabla5[],2,1))</f>
        <v/>
      </c>
    </row>
    <row r="2671" spans="6:7" x14ac:dyDescent="0.2">
      <c r="F2671" s="28" t="str">
        <f>IF($B2671="","",SUMIFS($E$4:E2671,$B$4:B2671,$B2671)/SUMIFS($E$4:$E$1048576,$B$4:$B$1048576,$B2671))</f>
        <v/>
      </c>
      <c r="G2671" s="2" t="str">
        <f>IF($C2671="","",VLOOKUP($F2671,Tabla5[],2,1))</f>
        <v/>
      </c>
    </row>
    <row r="2672" spans="6:7" x14ac:dyDescent="0.2">
      <c r="F2672" s="28" t="str">
        <f>IF($B2672="","",SUMIFS($E$4:E2672,$B$4:B2672,$B2672)/SUMIFS($E$4:$E$1048576,$B$4:$B$1048576,$B2672))</f>
        <v/>
      </c>
      <c r="G2672" s="2" t="str">
        <f>IF($C2672="","",VLOOKUP($F2672,Tabla5[],2,1))</f>
        <v/>
      </c>
    </row>
    <row r="2673" spans="6:7" x14ac:dyDescent="0.2">
      <c r="F2673" s="28" t="str">
        <f>IF($B2673="","",SUMIFS($E$4:E2673,$B$4:B2673,$B2673)/SUMIFS($E$4:$E$1048576,$B$4:$B$1048576,$B2673))</f>
        <v/>
      </c>
      <c r="G2673" s="2" t="str">
        <f>IF($C2673="","",VLOOKUP($F2673,Tabla5[],2,1))</f>
        <v/>
      </c>
    </row>
    <row r="2674" spans="6:7" x14ac:dyDescent="0.2">
      <c r="F2674" s="28" t="str">
        <f>IF($B2674="","",SUMIFS($E$4:E2674,$B$4:B2674,$B2674)/SUMIFS($E$4:$E$1048576,$B$4:$B$1048576,$B2674))</f>
        <v/>
      </c>
      <c r="G2674" s="2" t="str">
        <f>IF($C2674="","",VLOOKUP($F2674,Tabla5[],2,1))</f>
        <v/>
      </c>
    </row>
    <row r="2675" spans="6:7" x14ac:dyDescent="0.2">
      <c r="F2675" s="28" t="str">
        <f>IF($B2675="","",SUMIFS($E$4:E2675,$B$4:B2675,$B2675)/SUMIFS($E$4:$E$1048576,$B$4:$B$1048576,$B2675))</f>
        <v/>
      </c>
      <c r="G2675" s="2" t="str">
        <f>IF($C2675="","",VLOOKUP($F2675,Tabla5[],2,1))</f>
        <v/>
      </c>
    </row>
    <row r="2676" spans="6:7" x14ac:dyDescent="0.2">
      <c r="F2676" s="28" t="str">
        <f>IF($B2676="","",SUMIFS($E$4:E2676,$B$4:B2676,$B2676)/SUMIFS($E$4:$E$1048576,$B$4:$B$1048576,$B2676))</f>
        <v/>
      </c>
      <c r="G2676" s="2" t="str">
        <f>IF($C2676="","",VLOOKUP($F2676,Tabla5[],2,1))</f>
        <v/>
      </c>
    </row>
    <row r="2677" spans="6:7" x14ac:dyDescent="0.2">
      <c r="F2677" s="28" t="str">
        <f>IF($B2677="","",SUMIFS($E$4:E2677,$B$4:B2677,$B2677)/SUMIFS($E$4:$E$1048576,$B$4:$B$1048576,$B2677))</f>
        <v/>
      </c>
      <c r="G2677" s="2" t="str">
        <f>IF($C2677="","",VLOOKUP($F2677,Tabla5[],2,1))</f>
        <v/>
      </c>
    </row>
    <row r="2678" spans="6:7" x14ac:dyDescent="0.2">
      <c r="F2678" s="28" t="str">
        <f>IF($B2678="","",SUMIFS($E$4:E2678,$B$4:B2678,$B2678)/SUMIFS($E$4:$E$1048576,$B$4:$B$1048576,$B2678))</f>
        <v/>
      </c>
      <c r="G2678" s="2" t="str">
        <f>IF($C2678="","",VLOOKUP($F2678,Tabla5[],2,1))</f>
        <v/>
      </c>
    </row>
    <row r="2679" spans="6:7" x14ac:dyDescent="0.2">
      <c r="F2679" s="28" t="str">
        <f>IF($B2679="","",SUMIFS($E$4:E2679,$B$4:B2679,$B2679)/SUMIFS($E$4:$E$1048576,$B$4:$B$1048576,$B2679))</f>
        <v/>
      </c>
      <c r="G2679" s="2" t="str">
        <f>IF($C2679="","",VLOOKUP($F2679,Tabla5[],2,1))</f>
        <v/>
      </c>
    </row>
    <row r="2680" spans="6:7" x14ac:dyDescent="0.2">
      <c r="F2680" s="28" t="str">
        <f>IF($B2680="","",SUMIFS($E$4:E2680,$B$4:B2680,$B2680)/SUMIFS($E$4:$E$1048576,$B$4:$B$1048576,$B2680))</f>
        <v/>
      </c>
      <c r="G2680" s="2" t="str">
        <f>IF($C2680="","",VLOOKUP($F2680,Tabla5[],2,1))</f>
        <v/>
      </c>
    </row>
    <row r="2681" spans="6:7" x14ac:dyDescent="0.2">
      <c r="F2681" s="28" t="str">
        <f>IF($B2681="","",SUMIFS($E$4:E2681,$B$4:B2681,$B2681)/SUMIFS($E$4:$E$1048576,$B$4:$B$1048576,$B2681))</f>
        <v/>
      </c>
      <c r="G2681" s="2" t="str">
        <f>IF($C2681="","",VLOOKUP($F2681,Tabla5[],2,1))</f>
        <v/>
      </c>
    </row>
    <row r="2682" spans="6:7" x14ac:dyDescent="0.2">
      <c r="F2682" s="28" t="str">
        <f>IF($B2682="","",SUMIFS($E$4:E2682,$B$4:B2682,$B2682)/SUMIFS($E$4:$E$1048576,$B$4:$B$1048576,$B2682))</f>
        <v/>
      </c>
      <c r="G2682" s="2" t="str">
        <f>IF($C2682="","",VLOOKUP($F2682,Tabla5[],2,1))</f>
        <v/>
      </c>
    </row>
    <row r="2683" spans="6:7" x14ac:dyDescent="0.2">
      <c r="F2683" s="28" t="str">
        <f>IF($B2683="","",SUMIFS($E$4:E2683,$B$4:B2683,$B2683)/SUMIFS($E$4:$E$1048576,$B$4:$B$1048576,$B2683))</f>
        <v/>
      </c>
      <c r="G2683" s="2" t="str">
        <f>IF($C2683="","",VLOOKUP($F2683,Tabla5[],2,1))</f>
        <v/>
      </c>
    </row>
    <row r="2684" spans="6:7" x14ac:dyDescent="0.2">
      <c r="F2684" s="28" t="str">
        <f>IF($B2684="","",SUMIFS($E$4:E2684,$B$4:B2684,$B2684)/SUMIFS($E$4:$E$1048576,$B$4:$B$1048576,$B2684))</f>
        <v/>
      </c>
      <c r="G2684" s="2" t="str">
        <f>IF($C2684="","",VLOOKUP($F2684,Tabla5[],2,1))</f>
        <v/>
      </c>
    </row>
    <row r="2685" spans="6:7" x14ac:dyDescent="0.2">
      <c r="F2685" s="28" t="str">
        <f>IF($B2685="","",SUMIFS($E$4:E2685,$B$4:B2685,$B2685)/SUMIFS($E$4:$E$1048576,$B$4:$B$1048576,$B2685))</f>
        <v/>
      </c>
      <c r="G2685" s="2" t="str">
        <f>IF($C2685="","",VLOOKUP($F2685,Tabla5[],2,1))</f>
        <v/>
      </c>
    </row>
    <row r="2686" spans="6:7" x14ac:dyDescent="0.2">
      <c r="F2686" s="28" t="str">
        <f>IF($B2686="","",SUMIFS($E$4:E2686,$B$4:B2686,$B2686)/SUMIFS($E$4:$E$1048576,$B$4:$B$1048576,$B2686))</f>
        <v/>
      </c>
      <c r="G2686" s="2" t="str">
        <f>IF($C2686="","",VLOOKUP($F2686,Tabla5[],2,1))</f>
        <v/>
      </c>
    </row>
    <row r="2687" spans="6:7" x14ac:dyDescent="0.2">
      <c r="F2687" s="28" t="str">
        <f>IF($B2687="","",SUMIFS($E$4:E2687,$B$4:B2687,$B2687)/SUMIFS($E$4:$E$1048576,$B$4:$B$1048576,$B2687))</f>
        <v/>
      </c>
      <c r="G2687" s="2" t="str">
        <f>IF($C2687="","",VLOOKUP($F2687,Tabla5[],2,1))</f>
        <v/>
      </c>
    </row>
    <row r="2688" spans="6:7" x14ac:dyDescent="0.2">
      <c r="F2688" s="28" t="str">
        <f>IF($B2688="","",SUMIFS($E$4:E2688,$B$4:B2688,$B2688)/SUMIFS($E$4:$E$1048576,$B$4:$B$1048576,$B2688))</f>
        <v/>
      </c>
      <c r="G2688" s="2" t="str">
        <f>IF($C2688="","",VLOOKUP($F2688,Tabla5[],2,1))</f>
        <v/>
      </c>
    </row>
    <row r="2689" spans="6:7" x14ac:dyDescent="0.2">
      <c r="F2689" s="28" t="str">
        <f>IF($B2689="","",SUMIFS($E$4:E2689,$B$4:B2689,$B2689)/SUMIFS($E$4:$E$1048576,$B$4:$B$1048576,$B2689))</f>
        <v/>
      </c>
      <c r="G2689" s="2" t="str">
        <f>IF($C2689="","",VLOOKUP($F2689,Tabla5[],2,1))</f>
        <v/>
      </c>
    </row>
    <row r="2690" spans="6:7" x14ac:dyDescent="0.2">
      <c r="F2690" s="28" t="str">
        <f>IF($B2690="","",SUMIFS($E$4:E2690,$B$4:B2690,$B2690)/SUMIFS($E$4:$E$1048576,$B$4:$B$1048576,$B2690))</f>
        <v/>
      </c>
      <c r="G2690" s="2" t="str">
        <f>IF($C2690="","",VLOOKUP($F2690,Tabla5[],2,1))</f>
        <v/>
      </c>
    </row>
    <row r="2691" spans="6:7" x14ac:dyDescent="0.2">
      <c r="F2691" s="28" t="str">
        <f>IF($B2691="","",SUMIFS($E$4:E2691,$B$4:B2691,$B2691)/SUMIFS($E$4:$E$1048576,$B$4:$B$1048576,$B2691))</f>
        <v/>
      </c>
      <c r="G2691" s="2" t="str">
        <f>IF($C2691="","",VLOOKUP($F2691,Tabla5[],2,1))</f>
        <v/>
      </c>
    </row>
    <row r="2692" spans="6:7" x14ac:dyDescent="0.2">
      <c r="F2692" s="28" t="str">
        <f>IF($B2692="","",SUMIFS($E$4:E2692,$B$4:B2692,$B2692)/SUMIFS($E$4:$E$1048576,$B$4:$B$1048576,$B2692))</f>
        <v/>
      </c>
      <c r="G2692" s="2" t="str">
        <f>IF($C2692="","",VLOOKUP($F2692,Tabla5[],2,1))</f>
        <v/>
      </c>
    </row>
    <row r="2693" spans="6:7" x14ac:dyDescent="0.2">
      <c r="F2693" s="28" t="str">
        <f>IF($B2693="","",SUMIFS($E$4:E2693,$B$4:B2693,$B2693)/SUMIFS($E$4:$E$1048576,$B$4:$B$1048576,$B2693))</f>
        <v/>
      </c>
      <c r="G2693" s="2" t="str">
        <f>IF($C2693="","",VLOOKUP($F2693,Tabla5[],2,1))</f>
        <v/>
      </c>
    </row>
    <row r="2694" spans="6:7" x14ac:dyDescent="0.2">
      <c r="F2694" s="28" t="str">
        <f>IF($B2694="","",SUMIFS($E$4:E2694,$B$4:B2694,$B2694)/SUMIFS($E$4:$E$1048576,$B$4:$B$1048576,$B2694))</f>
        <v/>
      </c>
      <c r="G2694" s="2" t="str">
        <f>IF($C2694="","",VLOOKUP($F2694,Tabla5[],2,1))</f>
        <v/>
      </c>
    </row>
    <row r="2695" spans="6:7" x14ac:dyDescent="0.2">
      <c r="F2695" s="28" t="str">
        <f>IF($B2695="","",SUMIFS($E$4:E2695,$B$4:B2695,$B2695)/SUMIFS($E$4:$E$1048576,$B$4:$B$1048576,$B2695))</f>
        <v/>
      </c>
      <c r="G2695" s="2" t="str">
        <f>IF($C2695="","",VLOOKUP($F2695,Tabla5[],2,1))</f>
        <v/>
      </c>
    </row>
    <row r="2696" spans="6:7" x14ac:dyDescent="0.2">
      <c r="F2696" s="28" t="str">
        <f>IF($B2696="","",SUMIFS($E$4:E2696,$B$4:B2696,$B2696)/SUMIFS($E$4:$E$1048576,$B$4:$B$1048576,$B2696))</f>
        <v/>
      </c>
      <c r="G2696" s="2" t="str">
        <f>IF($C2696="","",VLOOKUP($F2696,Tabla5[],2,1))</f>
        <v/>
      </c>
    </row>
    <row r="2697" spans="6:7" x14ac:dyDescent="0.2">
      <c r="F2697" s="28" t="str">
        <f>IF($B2697="","",SUMIFS($E$4:E2697,$B$4:B2697,$B2697)/SUMIFS($E$4:$E$1048576,$B$4:$B$1048576,$B2697))</f>
        <v/>
      </c>
      <c r="G2697" s="2" t="str">
        <f>IF($C2697="","",VLOOKUP($F2697,Tabla5[],2,1))</f>
        <v/>
      </c>
    </row>
    <row r="2698" spans="6:7" x14ac:dyDescent="0.2">
      <c r="F2698" s="28" t="str">
        <f>IF($B2698="","",SUMIFS($E$4:E2698,$B$4:B2698,$B2698)/SUMIFS($E$4:$E$1048576,$B$4:$B$1048576,$B2698))</f>
        <v/>
      </c>
      <c r="G2698" s="2" t="str">
        <f>IF($C2698="","",VLOOKUP($F2698,Tabla5[],2,1))</f>
        <v/>
      </c>
    </row>
    <row r="2699" spans="6:7" x14ac:dyDescent="0.2">
      <c r="F2699" s="28" t="str">
        <f>IF($B2699="","",SUMIFS($E$4:E2699,$B$4:B2699,$B2699)/SUMIFS($E$4:$E$1048576,$B$4:$B$1048576,$B2699))</f>
        <v/>
      </c>
      <c r="G2699" s="2" t="str">
        <f>IF($C2699="","",VLOOKUP($F2699,Tabla5[],2,1))</f>
        <v/>
      </c>
    </row>
    <row r="2700" spans="6:7" x14ac:dyDescent="0.2">
      <c r="F2700" s="28" t="str">
        <f>IF($B2700="","",SUMIFS($E$4:E2700,$B$4:B2700,$B2700)/SUMIFS($E$4:$E$1048576,$B$4:$B$1048576,$B2700))</f>
        <v/>
      </c>
      <c r="G2700" s="2" t="str">
        <f>IF($C2700="","",VLOOKUP($F2700,Tabla5[],2,1))</f>
        <v/>
      </c>
    </row>
    <row r="2701" spans="6:7" x14ac:dyDescent="0.2">
      <c r="F2701" s="28" t="str">
        <f>IF($B2701="","",SUMIFS($E$4:E2701,$B$4:B2701,$B2701)/SUMIFS($E$4:$E$1048576,$B$4:$B$1048576,$B2701))</f>
        <v/>
      </c>
      <c r="G2701" s="2" t="str">
        <f>IF($C2701="","",VLOOKUP($F2701,Tabla5[],2,1))</f>
        <v/>
      </c>
    </row>
    <row r="2702" spans="6:7" x14ac:dyDescent="0.2">
      <c r="F2702" s="28" t="str">
        <f>IF($B2702="","",SUMIFS($E$4:E2702,$B$4:B2702,$B2702)/SUMIFS($E$4:$E$1048576,$B$4:$B$1048576,$B2702))</f>
        <v/>
      </c>
      <c r="G2702" s="2" t="str">
        <f>IF($C2702="","",VLOOKUP($F2702,Tabla5[],2,1))</f>
        <v/>
      </c>
    </row>
    <row r="2703" spans="6:7" x14ac:dyDescent="0.2">
      <c r="F2703" s="28" t="str">
        <f>IF($B2703="","",SUMIFS($E$4:E2703,$B$4:B2703,$B2703)/SUMIFS($E$4:$E$1048576,$B$4:$B$1048576,$B2703))</f>
        <v/>
      </c>
      <c r="G2703" s="2" t="str">
        <f>IF($C2703="","",VLOOKUP($F2703,Tabla5[],2,1))</f>
        <v/>
      </c>
    </row>
    <row r="2704" spans="6:7" x14ac:dyDescent="0.2">
      <c r="F2704" s="28" t="str">
        <f>IF($B2704="","",SUMIFS($E$4:E2704,$B$4:B2704,$B2704)/SUMIFS($E$4:$E$1048576,$B$4:$B$1048576,$B2704))</f>
        <v/>
      </c>
      <c r="G2704" s="2" t="str">
        <f>IF($C2704="","",VLOOKUP($F2704,Tabla5[],2,1))</f>
        <v/>
      </c>
    </row>
    <row r="2705" spans="6:7" x14ac:dyDescent="0.2">
      <c r="F2705" s="28" t="str">
        <f>IF($B2705="","",SUMIFS($E$4:E2705,$B$4:B2705,$B2705)/SUMIFS($E$4:$E$1048576,$B$4:$B$1048576,$B2705))</f>
        <v/>
      </c>
      <c r="G2705" s="2" t="str">
        <f>IF($C2705="","",VLOOKUP($F2705,Tabla5[],2,1))</f>
        <v/>
      </c>
    </row>
    <row r="2706" spans="6:7" x14ac:dyDescent="0.2">
      <c r="F2706" s="28" t="str">
        <f>IF($B2706="","",SUMIFS($E$4:E2706,$B$4:B2706,$B2706)/SUMIFS($E$4:$E$1048576,$B$4:$B$1048576,$B2706))</f>
        <v/>
      </c>
      <c r="G2706" s="2" t="str">
        <f>IF($C2706="","",VLOOKUP($F2706,Tabla5[],2,1))</f>
        <v/>
      </c>
    </row>
    <row r="2707" spans="6:7" x14ac:dyDescent="0.2">
      <c r="F2707" s="28" t="str">
        <f>IF($B2707="","",SUMIFS($E$4:E2707,$B$4:B2707,$B2707)/SUMIFS($E$4:$E$1048576,$B$4:$B$1048576,$B2707))</f>
        <v/>
      </c>
      <c r="G2707" s="2" t="str">
        <f>IF($C2707="","",VLOOKUP($F2707,Tabla5[],2,1))</f>
        <v/>
      </c>
    </row>
    <row r="2708" spans="6:7" x14ac:dyDescent="0.2">
      <c r="F2708" s="28" t="str">
        <f>IF($B2708="","",SUMIFS($E$4:E2708,$B$4:B2708,$B2708)/SUMIFS($E$4:$E$1048576,$B$4:$B$1048576,$B2708))</f>
        <v/>
      </c>
      <c r="G2708" s="2" t="str">
        <f>IF($C2708="","",VLOOKUP($F2708,Tabla5[],2,1))</f>
        <v/>
      </c>
    </row>
    <row r="2709" spans="6:7" x14ac:dyDescent="0.2">
      <c r="F2709" s="28" t="str">
        <f>IF($B2709="","",SUMIFS($E$4:E2709,$B$4:B2709,$B2709)/SUMIFS($E$4:$E$1048576,$B$4:$B$1048576,$B2709))</f>
        <v/>
      </c>
      <c r="G2709" s="2" t="str">
        <f>IF($C2709="","",VLOOKUP($F2709,Tabla5[],2,1))</f>
        <v/>
      </c>
    </row>
    <row r="2710" spans="6:7" x14ac:dyDescent="0.2">
      <c r="F2710" s="28" t="str">
        <f>IF($B2710="","",SUMIFS($E$4:E2710,$B$4:B2710,$B2710)/SUMIFS($E$4:$E$1048576,$B$4:$B$1048576,$B2710))</f>
        <v/>
      </c>
      <c r="G2710" s="2" t="str">
        <f>IF($C2710="","",VLOOKUP($F2710,Tabla5[],2,1))</f>
        <v/>
      </c>
    </row>
    <row r="2711" spans="6:7" x14ac:dyDescent="0.2">
      <c r="F2711" s="28" t="str">
        <f>IF($B2711="","",SUMIFS($E$4:E2711,$B$4:B2711,$B2711)/SUMIFS($E$4:$E$1048576,$B$4:$B$1048576,$B2711))</f>
        <v/>
      </c>
      <c r="G2711" s="2" t="str">
        <f>IF($C2711="","",VLOOKUP($F2711,Tabla5[],2,1))</f>
        <v/>
      </c>
    </row>
    <row r="2712" spans="6:7" x14ac:dyDescent="0.2">
      <c r="F2712" s="28" t="str">
        <f>IF($B2712="","",SUMIFS($E$4:E2712,$B$4:B2712,$B2712)/SUMIFS($E$4:$E$1048576,$B$4:$B$1048576,$B2712))</f>
        <v/>
      </c>
      <c r="G2712" s="2" t="str">
        <f>IF($C2712="","",VLOOKUP($F2712,Tabla5[],2,1))</f>
        <v/>
      </c>
    </row>
    <row r="2713" spans="6:7" x14ac:dyDescent="0.2">
      <c r="F2713" s="28" t="str">
        <f>IF($B2713="","",SUMIFS($E$4:E2713,$B$4:B2713,$B2713)/SUMIFS($E$4:$E$1048576,$B$4:$B$1048576,$B2713))</f>
        <v/>
      </c>
      <c r="G2713" s="2" t="str">
        <f>IF($C2713="","",VLOOKUP($F2713,Tabla5[],2,1))</f>
        <v/>
      </c>
    </row>
    <row r="2714" spans="6:7" x14ac:dyDescent="0.2">
      <c r="F2714" s="28" t="str">
        <f>IF($B2714="","",SUMIFS($E$4:E2714,$B$4:B2714,$B2714)/SUMIFS($E$4:$E$1048576,$B$4:$B$1048576,$B2714))</f>
        <v/>
      </c>
      <c r="G2714" s="2" t="str">
        <f>IF($C2714="","",VLOOKUP($F2714,Tabla5[],2,1))</f>
        <v/>
      </c>
    </row>
    <row r="2715" spans="6:7" x14ac:dyDescent="0.2">
      <c r="F2715" s="28" t="str">
        <f>IF($B2715="","",SUMIFS($E$4:E2715,$B$4:B2715,$B2715)/SUMIFS($E$4:$E$1048576,$B$4:$B$1048576,$B2715))</f>
        <v/>
      </c>
      <c r="G2715" s="2" t="str">
        <f>IF($C2715="","",VLOOKUP($F2715,Tabla5[],2,1))</f>
        <v/>
      </c>
    </row>
    <row r="2716" spans="6:7" x14ac:dyDescent="0.2">
      <c r="F2716" s="28" t="str">
        <f>IF($B2716="","",SUMIFS($E$4:E2716,$B$4:B2716,$B2716)/SUMIFS($E$4:$E$1048576,$B$4:$B$1048576,$B2716))</f>
        <v/>
      </c>
      <c r="G2716" s="2" t="str">
        <f>IF($C2716="","",VLOOKUP($F2716,Tabla5[],2,1))</f>
        <v/>
      </c>
    </row>
    <row r="2717" spans="6:7" x14ac:dyDescent="0.2">
      <c r="F2717" s="28" t="str">
        <f>IF($B2717="","",SUMIFS($E$4:E2717,$B$4:B2717,$B2717)/SUMIFS($E$4:$E$1048576,$B$4:$B$1048576,$B2717))</f>
        <v/>
      </c>
      <c r="G2717" s="2" t="str">
        <f>IF($C2717="","",VLOOKUP($F2717,Tabla5[],2,1))</f>
        <v/>
      </c>
    </row>
    <row r="2718" spans="6:7" x14ac:dyDescent="0.2">
      <c r="F2718" s="28" t="str">
        <f>IF($B2718="","",SUMIFS($E$4:E2718,$B$4:B2718,$B2718)/SUMIFS($E$4:$E$1048576,$B$4:$B$1048576,$B2718))</f>
        <v/>
      </c>
      <c r="G2718" s="2" t="str">
        <f>IF($C2718="","",VLOOKUP($F2718,Tabla5[],2,1))</f>
        <v/>
      </c>
    </row>
    <row r="2719" spans="6:7" x14ac:dyDescent="0.2">
      <c r="F2719" s="28" t="str">
        <f>IF($B2719="","",SUMIFS($E$4:E2719,$B$4:B2719,$B2719)/SUMIFS($E$4:$E$1048576,$B$4:$B$1048576,$B2719))</f>
        <v/>
      </c>
      <c r="G2719" s="2" t="str">
        <f>IF($C2719="","",VLOOKUP($F2719,Tabla5[],2,1))</f>
        <v/>
      </c>
    </row>
    <row r="2720" spans="6:7" x14ac:dyDescent="0.2">
      <c r="F2720" s="28" t="str">
        <f>IF($B2720="","",SUMIFS($E$4:E2720,$B$4:B2720,$B2720)/SUMIFS($E$4:$E$1048576,$B$4:$B$1048576,$B2720))</f>
        <v/>
      </c>
      <c r="G2720" s="2" t="str">
        <f>IF($C2720="","",VLOOKUP($F2720,Tabla5[],2,1))</f>
        <v/>
      </c>
    </row>
    <row r="2721" spans="6:7" x14ac:dyDescent="0.2">
      <c r="F2721" s="28" t="str">
        <f>IF($B2721="","",SUMIFS($E$4:E2721,$B$4:B2721,$B2721)/SUMIFS($E$4:$E$1048576,$B$4:$B$1048576,$B2721))</f>
        <v/>
      </c>
      <c r="G2721" s="2" t="str">
        <f>IF($C2721="","",VLOOKUP($F2721,Tabla5[],2,1))</f>
        <v/>
      </c>
    </row>
    <row r="2722" spans="6:7" x14ac:dyDescent="0.2">
      <c r="F2722" s="28" t="str">
        <f>IF($B2722="","",SUMIFS($E$4:E2722,$B$4:B2722,$B2722)/SUMIFS($E$4:$E$1048576,$B$4:$B$1048576,$B2722))</f>
        <v/>
      </c>
      <c r="G2722" s="2" t="str">
        <f>IF($C2722="","",VLOOKUP($F2722,Tabla5[],2,1))</f>
        <v/>
      </c>
    </row>
    <row r="2723" spans="6:7" x14ac:dyDescent="0.2">
      <c r="F2723" s="28" t="str">
        <f>IF($B2723="","",SUMIFS($E$4:E2723,$B$4:B2723,$B2723)/SUMIFS($E$4:$E$1048576,$B$4:$B$1048576,$B2723))</f>
        <v/>
      </c>
      <c r="G2723" s="2" t="str">
        <f>IF($C2723="","",VLOOKUP($F2723,Tabla5[],2,1))</f>
        <v/>
      </c>
    </row>
    <row r="2724" spans="6:7" x14ac:dyDescent="0.2">
      <c r="F2724" s="28" t="str">
        <f>IF($B2724="","",SUMIFS($E$4:E2724,$B$4:B2724,$B2724)/SUMIFS($E$4:$E$1048576,$B$4:$B$1048576,$B2724))</f>
        <v/>
      </c>
      <c r="G2724" s="2" t="str">
        <f>IF($C2724="","",VLOOKUP($F2724,Tabla5[],2,1))</f>
        <v/>
      </c>
    </row>
    <row r="2725" spans="6:7" x14ac:dyDescent="0.2">
      <c r="F2725" s="28" t="str">
        <f>IF($B2725="","",SUMIFS($E$4:E2725,$B$4:B2725,$B2725)/SUMIFS($E$4:$E$1048576,$B$4:$B$1048576,$B2725))</f>
        <v/>
      </c>
      <c r="G2725" s="2" t="str">
        <f>IF($C2725="","",VLOOKUP($F2725,Tabla5[],2,1))</f>
        <v/>
      </c>
    </row>
    <row r="2726" spans="6:7" x14ac:dyDescent="0.2">
      <c r="F2726" s="28" t="str">
        <f>IF($B2726="","",SUMIFS($E$4:E2726,$B$4:B2726,$B2726)/SUMIFS($E$4:$E$1048576,$B$4:$B$1048576,$B2726))</f>
        <v/>
      </c>
      <c r="G2726" s="2" t="str">
        <f>IF($C2726="","",VLOOKUP($F2726,Tabla5[],2,1))</f>
        <v/>
      </c>
    </row>
    <row r="2727" spans="6:7" x14ac:dyDescent="0.2">
      <c r="F2727" s="28" t="str">
        <f>IF($B2727="","",SUMIFS($E$4:E2727,$B$4:B2727,$B2727)/SUMIFS($E$4:$E$1048576,$B$4:$B$1048576,$B2727))</f>
        <v/>
      </c>
      <c r="G2727" s="2" t="str">
        <f>IF($C2727="","",VLOOKUP($F2727,Tabla5[],2,1))</f>
        <v/>
      </c>
    </row>
    <row r="2728" spans="6:7" x14ac:dyDescent="0.2">
      <c r="F2728" s="28" t="str">
        <f>IF($B2728="","",SUMIFS($E$4:E2728,$B$4:B2728,$B2728)/SUMIFS($E$4:$E$1048576,$B$4:$B$1048576,$B2728))</f>
        <v/>
      </c>
      <c r="G2728" s="2" t="str">
        <f>IF($C2728="","",VLOOKUP($F2728,Tabla5[],2,1))</f>
        <v/>
      </c>
    </row>
    <row r="2729" spans="6:7" x14ac:dyDescent="0.2">
      <c r="F2729" s="28" t="str">
        <f>IF($B2729="","",SUMIFS($E$4:E2729,$B$4:B2729,$B2729)/SUMIFS($E$4:$E$1048576,$B$4:$B$1048576,$B2729))</f>
        <v/>
      </c>
      <c r="G2729" s="2" t="str">
        <f>IF($C2729="","",VLOOKUP($F2729,Tabla5[],2,1))</f>
        <v/>
      </c>
    </row>
    <row r="2730" spans="6:7" x14ac:dyDescent="0.2">
      <c r="F2730" s="28" t="str">
        <f>IF($B2730="","",SUMIFS($E$4:E2730,$B$4:B2730,$B2730)/SUMIFS($E$4:$E$1048576,$B$4:$B$1048576,$B2730))</f>
        <v/>
      </c>
      <c r="G2730" s="2" t="str">
        <f>IF($C2730="","",VLOOKUP($F2730,Tabla5[],2,1))</f>
        <v/>
      </c>
    </row>
    <row r="2731" spans="6:7" x14ac:dyDescent="0.2">
      <c r="F2731" s="28" t="str">
        <f>IF($B2731="","",SUMIFS($E$4:E2731,$B$4:B2731,$B2731)/SUMIFS($E$4:$E$1048576,$B$4:$B$1048576,$B2731))</f>
        <v/>
      </c>
      <c r="G2731" s="2" t="str">
        <f>IF($C2731="","",VLOOKUP($F2731,Tabla5[],2,1))</f>
        <v/>
      </c>
    </row>
    <row r="2732" spans="6:7" x14ac:dyDescent="0.2">
      <c r="F2732" s="28" t="str">
        <f>IF($B2732="","",SUMIFS($E$4:E2732,$B$4:B2732,$B2732)/SUMIFS($E$4:$E$1048576,$B$4:$B$1048576,$B2732))</f>
        <v/>
      </c>
      <c r="G2732" s="2" t="str">
        <f>IF($C2732="","",VLOOKUP($F2732,Tabla5[],2,1))</f>
        <v/>
      </c>
    </row>
    <row r="2733" spans="6:7" x14ac:dyDescent="0.2">
      <c r="F2733" s="28" t="str">
        <f>IF($B2733="","",SUMIFS($E$4:E2733,$B$4:B2733,$B2733)/SUMIFS($E$4:$E$1048576,$B$4:$B$1048576,$B2733))</f>
        <v/>
      </c>
      <c r="G2733" s="2" t="str">
        <f>IF($C2733="","",VLOOKUP($F2733,Tabla5[],2,1))</f>
        <v/>
      </c>
    </row>
    <row r="2734" spans="6:7" x14ac:dyDescent="0.2">
      <c r="F2734" s="28" t="str">
        <f>IF($B2734="","",SUMIFS($E$4:E2734,$B$4:B2734,$B2734)/SUMIFS($E$4:$E$1048576,$B$4:$B$1048576,$B2734))</f>
        <v/>
      </c>
      <c r="G2734" s="2" t="str">
        <f>IF($C2734="","",VLOOKUP($F2734,Tabla5[],2,1))</f>
        <v/>
      </c>
    </row>
    <row r="2735" spans="6:7" x14ac:dyDescent="0.2">
      <c r="F2735" s="28" t="str">
        <f>IF($B2735="","",SUMIFS($E$4:E2735,$B$4:B2735,$B2735)/SUMIFS($E$4:$E$1048576,$B$4:$B$1048576,$B2735))</f>
        <v/>
      </c>
      <c r="G2735" s="2" t="str">
        <f>IF($C2735="","",VLOOKUP($F2735,Tabla5[],2,1))</f>
        <v/>
      </c>
    </row>
    <row r="2736" spans="6:7" x14ac:dyDescent="0.2">
      <c r="F2736" s="28" t="str">
        <f>IF($B2736="","",SUMIFS($E$4:E2736,$B$4:B2736,$B2736)/SUMIFS($E$4:$E$1048576,$B$4:$B$1048576,$B2736))</f>
        <v/>
      </c>
      <c r="G2736" s="2" t="str">
        <f>IF($C2736="","",VLOOKUP($F2736,Tabla5[],2,1))</f>
        <v/>
      </c>
    </row>
    <row r="2737" spans="6:7" x14ac:dyDescent="0.2">
      <c r="F2737" s="28" t="str">
        <f>IF($B2737="","",SUMIFS($E$4:E2737,$B$4:B2737,$B2737)/SUMIFS($E$4:$E$1048576,$B$4:$B$1048576,$B2737))</f>
        <v/>
      </c>
      <c r="G2737" s="2" t="str">
        <f>IF($C2737="","",VLOOKUP($F2737,Tabla5[],2,1))</f>
        <v/>
      </c>
    </row>
    <row r="2738" spans="6:7" x14ac:dyDescent="0.2">
      <c r="F2738" s="28" t="str">
        <f>IF($B2738="","",SUMIFS($E$4:E2738,$B$4:B2738,$B2738)/SUMIFS($E$4:$E$1048576,$B$4:$B$1048576,$B2738))</f>
        <v/>
      </c>
      <c r="G2738" s="2" t="str">
        <f>IF($C2738="","",VLOOKUP($F2738,Tabla5[],2,1))</f>
        <v/>
      </c>
    </row>
    <row r="2739" spans="6:7" x14ac:dyDescent="0.2">
      <c r="F2739" s="28" t="str">
        <f>IF($B2739="","",SUMIFS($E$4:E2739,$B$4:B2739,$B2739)/SUMIFS($E$4:$E$1048576,$B$4:$B$1048576,$B2739))</f>
        <v/>
      </c>
      <c r="G2739" s="2" t="str">
        <f>IF($C2739="","",VLOOKUP($F2739,Tabla5[],2,1))</f>
        <v/>
      </c>
    </row>
    <row r="2740" spans="6:7" x14ac:dyDescent="0.2">
      <c r="F2740" s="28" t="str">
        <f>IF($B2740="","",SUMIFS($E$4:E2740,$B$4:B2740,$B2740)/SUMIFS($E$4:$E$1048576,$B$4:$B$1048576,$B2740))</f>
        <v/>
      </c>
      <c r="G2740" s="2" t="str">
        <f>IF($C2740="","",VLOOKUP($F2740,Tabla5[],2,1))</f>
        <v/>
      </c>
    </row>
    <row r="2741" spans="6:7" x14ac:dyDescent="0.2">
      <c r="F2741" s="28" t="str">
        <f>IF($B2741="","",SUMIFS($E$4:E2741,$B$4:B2741,$B2741)/SUMIFS($E$4:$E$1048576,$B$4:$B$1048576,$B2741))</f>
        <v/>
      </c>
      <c r="G2741" s="2" t="str">
        <f>IF($C2741="","",VLOOKUP($F2741,Tabla5[],2,1))</f>
        <v/>
      </c>
    </row>
    <row r="2742" spans="6:7" x14ac:dyDescent="0.2">
      <c r="F2742" s="28" t="str">
        <f>IF($B2742="","",SUMIFS($E$4:E2742,$B$4:B2742,$B2742)/SUMIFS($E$4:$E$1048576,$B$4:$B$1048576,$B2742))</f>
        <v/>
      </c>
      <c r="G2742" s="2" t="str">
        <f>IF($C2742="","",VLOOKUP($F2742,Tabla5[],2,1))</f>
        <v/>
      </c>
    </row>
    <row r="2743" spans="6:7" x14ac:dyDescent="0.2">
      <c r="F2743" s="28" t="str">
        <f>IF($B2743="","",SUMIFS($E$4:E2743,$B$4:B2743,$B2743)/SUMIFS($E$4:$E$1048576,$B$4:$B$1048576,$B2743))</f>
        <v/>
      </c>
      <c r="G2743" s="2" t="str">
        <f>IF($C2743="","",VLOOKUP($F2743,Tabla5[],2,1))</f>
        <v/>
      </c>
    </row>
    <row r="2744" spans="6:7" x14ac:dyDescent="0.2">
      <c r="F2744" s="28" t="str">
        <f>IF($B2744="","",SUMIFS($E$4:E2744,$B$4:B2744,$B2744)/SUMIFS($E$4:$E$1048576,$B$4:$B$1048576,$B2744))</f>
        <v/>
      </c>
      <c r="G2744" s="2" t="str">
        <f>IF($C2744="","",VLOOKUP($F2744,Tabla5[],2,1))</f>
        <v/>
      </c>
    </row>
    <row r="2745" spans="6:7" x14ac:dyDescent="0.2">
      <c r="F2745" s="28" t="str">
        <f>IF($B2745="","",SUMIFS($E$4:E2745,$B$4:B2745,$B2745)/SUMIFS($E$4:$E$1048576,$B$4:$B$1048576,$B2745))</f>
        <v/>
      </c>
      <c r="G2745" s="2" t="str">
        <f>IF($C2745="","",VLOOKUP($F2745,Tabla5[],2,1))</f>
        <v/>
      </c>
    </row>
    <row r="2746" spans="6:7" x14ac:dyDescent="0.2">
      <c r="F2746" s="28" t="str">
        <f>IF($B2746="","",SUMIFS($E$4:E2746,$B$4:B2746,$B2746)/SUMIFS($E$4:$E$1048576,$B$4:$B$1048576,$B2746))</f>
        <v/>
      </c>
      <c r="G2746" s="2" t="str">
        <f>IF($C2746="","",VLOOKUP($F2746,Tabla5[],2,1))</f>
        <v/>
      </c>
    </row>
    <row r="2747" spans="6:7" x14ac:dyDescent="0.2">
      <c r="F2747" s="28" t="str">
        <f>IF($B2747="","",SUMIFS($E$4:E2747,$B$4:B2747,$B2747)/SUMIFS($E$4:$E$1048576,$B$4:$B$1048576,$B2747))</f>
        <v/>
      </c>
      <c r="G2747" s="2" t="str">
        <f>IF($C2747="","",VLOOKUP($F2747,Tabla5[],2,1))</f>
        <v/>
      </c>
    </row>
    <row r="2748" spans="6:7" x14ac:dyDescent="0.2">
      <c r="F2748" s="28" t="str">
        <f>IF($B2748="","",SUMIFS($E$4:E2748,$B$4:B2748,$B2748)/SUMIFS($E$4:$E$1048576,$B$4:$B$1048576,$B2748))</f>
        <v/>
      </c>
      <c r="G2748" s="2" t="str">
        <f>IF($C2748="","",VLOOKUP($F2748,Tabla5[],2,1))</f>
        <v/>
      </c>
    </row>
    <row r="2749" spans="6:7" x14ac:dyDescent="0.2">
      <c r="F2749" s="28" t="str">
        <f>IF($B2749="","",SUMIFS($E$4:E2749,$B$4:B2749,$B2749)/SUMIFS($E$4:$E$1048576,$B$4:$B$1048576,$B2749))</f>
        <v/>
      </c>
      <c r="G2749" s="2" t="str">
        <f>IF($C2749="","",VLOOKUP($F2749,Tabla5[],2,1))</f>
        <v/>
      </c>
    </row>
    <row r="2750" spans="6:7" x14ac:dyDescent="0.2">
      <c r="F2750" s="28" t="str">
        <f>IF($B2750="","",SUMIFS($E$4:E2750,$B$4:B2750,$B2750)/SUMIFS($E$4:$E$1048576,$B$4:$B$1048576,$B2750))</f>
        <v/>
      </c>
      <c r="G2750" s="2" t="str">
        <f>IF($C2750="","",VLOOKUP($F2750,Tabla5[],2,1))</f>
        <v/>
      </c>
    </row>
    <row r="2751" spans="6:7" x14ac:dyDescent="0.2">
      <c r="F2751" s="28" t="str">
        <f>IF($B2751="","",SUMIFS($E$4:E2751,$B$4:B2751,$B2751)/SUMIFS($E$4:$E$1048576,$B$4:$B$1048576,$B2751))</f>
        <v/>
      </c>
      <c r="G2751" s="2" t="str">
        <f>IF($C2751="","",VLOOKUP($F2751,Tabla5[],2,1))</f>
        <v/>
      </c>
    </row>
    <row r="2752" spans="6:7" x14ac:dyDescent="0.2">
      <c r="F2752" s="28" t="str">
        <f>IF($B2752="","",SUMIFS($E$4:E2752,$B$4:B2752,$B2752)/SUMIFS($E$4:$E$1048576,$B$4:$B$1048576,$B2752))</f>
        <v/>
      </c>
      <c r="G2752" s="2" t="str">
        <f>IF($C2752="","",VLOOKUP($F2752,Tabla5[],2,1))</f>
        <v/>
      </c>
    </row>
    <row r="2753" spans="6:7" x14ac:dyDescent="0.2">
      <c r="F2753" s="28" t="str">
        <f>IF($B2753="","",SUMIFS($E$4:E2753,$B$4:B2753,$B2753)/SUMIFS($E$4:$E$1048576,$B$4:$B$1048576,$B2753))</f>
        <v/>
      </c>
      <c r="G2753" s="2" t="str">
        <f>IF($C2753="","",VLOOKUP($F2753,Tabla5[],2,1))</f>
        <v/>
      </c>
    </row>
    <row r="2754" spans="6:7" x14ac:dyDescent="0.2">
      <c r="F2754" s="28" t="str">
        <f>IF($B2754="","",SUMIFS($E$4:E2754,$B$4:B2754,$B2754)/SUMIFS($E$4:$E$1048576,$B$4:$B$1048576,$B2754))</f>
        <v/>
      </c>
      <c r="G2754" s="2" t="str">
        <f>IF($C2754="","",VLOOKUP($F2754,Tabla5[],2,1))</f>
        <v/>
      </c>
    </row>
    <row r="2755" spans="6:7" x14ac:dyDescent="0.2">
      <c r="F2755" s="28" t="str">
        <f>IF($B2755="","",SUMIFS($E$4:E2755,$B$4:B2755,$B2755)/SUMIFS($E$4:$E$1048576,$B$4:$B$1048576,$B2755))</f>
        <v/>
      </c>
      <c r="G2755" s="2" t="str">
        <f>IF($C2755="","",VLOOKUP($F2755,Tabla5[],2,1))</f>
        <v/>
      </c>
    </row>
    <row r="2756" spans="6:7" x14ac:dyDescent="0.2">
      <c r="F2756" s="28" t="str">
        <f>IF($B2756="","",SUMIFS($E$4:E2756,$B$4:B2756,$B2756)/SUMIFS($E$4:$E$1048576,$B$4:$B$1048576,$B2756))</f>
        <v/>
      </c>
      <c r="G2756" s="2" t="str">
        <f>IF($C2756="","",VLOOKUP($F2756,Tabla5[],2,1))</f>
        <v/>
      </c>
    </row>
    <row r="2757" spans="6:7" x14ac:dyDescent="0.2">
      <c r="F2757" s="28" t="str">
        <f>IF($B2757="","",SUMIFS($E$4:E2757,$B$4:B2757,$B2757)/SUMIFS($E$4:$E$1048576,$B$4:$B$1048576,$B2757))</f>
        <v/>
      </c>
      <c r="G2757" s="2" t="str">
        <f>IF($C2757="","",VLOOKUP($F2757,Tabla5[],2,1))</f>
        <v/>
      </c>
    </row>
    <row r="2758" spans="6:7" x14ac:dyDescent="0.2">
      <c r="F2758" s="28" t="str">
        <f>IF($B2758="","",SUMIFS($E$4:E2758,$B$4:B2758,$B2758)/SUMIFS($E$4:$E$1048576,$B$4:$B$1048576,$B2758))</f>
        <v/>
      </c>
      <c r="G2758" s="2" t="str">
        <f>IF($C2758="","",VLOOKUP($F2758,Tabla5[],2,1))</f>
        <v/>
      </c>
    </row>
    <row r="2759" spans="6:7" x14ac:dyDescent="0.2">
      <c r="F2759" s="28" t="str">
        <f>IF($B2759="","",SUMIFS($E$4:E2759,$B$4:B2759,$B2759)/SUMIFS($E$4:$E$1048576,$B$4:$B$1048576,$B2759))</f>
        <v/>
      </c>
      <c r="G2759" s="2" t="str">
        <f>IF($C2759="","",VLOOKUP($F2759,Tabla5[],2,1))</f>
        <v/>
      </c>
    </row>
    <row r="2760" spans="6:7" x14ac:dyDescent="0.2">
      <c r="F2760" s="28" t="str">
        <f>IF($B2760="","",SUMIFS($E$4:E2760,$B$4:B2760,$B2760)/SUMIFS($E$4:$E$1048576,$B$4:$B$1048576,$B2760))</f>
        <v/>
      </c>
      <c r="G2760" s="2" t="str">
        <f>IF($C2760="","",VLOOKUP($F2760,Tabla5[],2,1))</f>
        <v/>
      </c>
    </row>
    <row r="2761" spans="6:7" x14ac:dyDescent="0.2">
      <c r="F2761" s="28" t="str">
        <f>IF($B2761="","",SUMIFS($E$4:E2761,$B$4:B2761,$B2761)/SUMIFS($E$4:$E$1048576,$B$4:$B$1048576,$B2761))</f>
        <v/>
      </c>
      <c r="G2761" s="2" t="str">
        <f>IF($C2761="","",VLOOKUP($F2761,Tabla5[],2,1))</f>
        <v/>
      </c>
    </row>
    <row r="2762" spans="6:7" x14ac:dyDescent="0.2">
      <c r="F2762" s="28" t="str">
        <f>IF($B2762="","",SUMIFS($E$4:E2762,$B$4:B2762,$B2762)/SUMIFS($E$4:$E$1048576,$B$4:$B$1048576,$B2762))</f>
        <v/>
      </c>
      <c r="G2762" s="2" t="str">
        <f>IF($C2762="","",VLOOKUP($F2762,Tabla5[],2,1))</f>
        <v/>
      </c>
    </row>
    <row r="2763" spans="6:7" x14ac:dyDescent="0.2">
      <c r="F2763" s="28" t="str">
        <f>IF($B2763="","",SUMIFS($E$4:E2763,$B$4:B2763,$B2763)/SUMIFS($E$4:$E$1048576,$B$4:$B$1048576,$B2763))</f>
        <v/>
      </c>
      <c r="G2763" s="2" t="str">
        <f>IF($C2763="","",VLOOKUP($F2763,Tabla5[],2,1))</f>
        <v/>
      </c>
    </row>
    <row r="2764" spans="6:7" x14ac:dyDescent="0.2">
      <c r="F2764" s="28" t="str">
        <f>IF($B2764="","",SUMIFS($E$4:E2764,$B$4:B2764,$B2764)/SUMIFS($E$4:$E$1048576,$B$4:$B$1048576,$B2764))</f>
        <v/>
      </c>
      <c r="G2764" s="2" t="str">
        <f>IF($C2764="","",VLOOKUP($F2764,Tabla5[],2,1))</f>
        <v/>
      </c>
    </row>
    <row r="2765" spans="6:7" x14ac:dyDescent="0.2">
      <c r="F2765" s="28" t="str">
        <f>IF($B2765="","",SUMIFS($E$4:E2765,$B$4:B2765,$B2765)/SUMIFS($E$4:$E$1048576,$B$4:$B$1048576,$B2765))</f>
        <v/>
      </c>
      <c r="G2765" s="2" t="str">
        <f>IF($C2765="","",VLOOKUP($F2765,Tabla5[],2,1))</f>
        <v/>
      </c>
    </row>
    <row r="2766" spans="6:7" x14ac:dyDescent="0.2">
      <c r="F2766" s="28" t="str">
        <f>IF($B2766="","",SUMIFS($E$4:E2766,$B$4:B2766,$B2766)/SUMIFS($E$4:$E$1048576,$B$4:$B$1048576,$B2766))</f>
        <v/>
      </c>
      <c r="G2766" s="2" t="str">
        <f>IF($C2766="","",VLOOKUP($F2766,Tabla5[],2,1))</f>
        <v/>
      </c>
    </row>
    <row r="2767" spans="6:7" x14ac:dyDescent="0.2">
      <c r="F2767" s="28" t="str">
        <f>IF($B2767="","",SUMIFS($E$4:E2767,$B$4:B2767,$B2767)/SUMIFS($E$4:$E$1048576,$B$4:$B$1048576,$B2767))</f>
        <v/>
      </c>
      <c r="G2767" s="2" t="str">
        <f>IF($C2767="","",VLOOKUP($F2767,Tabla5[],2,1))</f>
        <v/>
      </c>
    </row>
    <row r="2768" spans="6:7" x14ac:dyDescent="0.2">
      <c r="F2768" s="28" t="str">
        <f>IF($B2768="","",SUMIFS($E$4:E2768,$B$4:B2768,$B2768)/SUMIFS($E$4:$E$1048576,$B$4:$B$1048576,$B2768))</f>
        <v/>
      </c>
      <c r="G2768" s="2" t="str">
        <f>IF($C2768="","",VLOOKUP($F2768,Tabla5[],2,1))</f>
        <v/>
      </c>
    </row>
    <row r="2769" spans="6:7" x14ac:dyDescent="0.2">
      <c r="F2769" s="28" t="str">
        <f>IF($B2769="","",SUMIFS($E$4:E2769,$B$4:B2769,$B2769)/SUMIFS($E$4:$E$1048576,$B$4:$B$1048576,$B2769))</f>
        <v/>
      </c>
      <c r="G2769" s="2" t="str">
        <f>IF($C2769="","",VLOOKUP($F2769,Tabla5[],2,1))</f>
        <v/>
      </c>
    </row>
    <row r="2770" spans="6:7" x14ac:dyDescent="0.2">
      <c r="F2770" s="28" t="str">
        <f>IF($B2770="","",SUMIFS($E$4:E2770,$B$4:B2770,$B2770)/SUMIFS($E$4:$E$1048576,$B$4:$B$1048576,$B2770))</f>
        <v/>
      </c>
      <c r="G2770" s="2" t="str">
        <f>IF($C2770="","",VLOOKUP($F2770,Tabla5[],2,1))</f>
        <v/>
      </c>
    </row>
    <row r="2771" spans="6:7" x14ac:dyDescent="0.2">
      <c r="F2771" s="28" t="str">
        <f>IF($B2771="","",SUMIFS($E$4:E2771,$B$4:B2771,$B2771)/SUMIFS($E$4:$E$1048576,$B$4:$B$1048576,$B2771))</f>
        <v/>
      </c>
      <c r="G2771" s="2" t="str">
        <f>IF($C2771="","",VLOOKUP($F2771,Tabla5[],2,1))</f>
        <v/>
      </c>
    </row>
    <row r="2772" spans="6:7" x14ac:dyDescent="0.2">
      <c r="F2772" s="28" t="str">
        <f>IF($B2772="","",SUMIFS($E$4:E2772,$B$4:B2772,$B2772)/SUMIFS($E$4:$E$1048576,$B$4:$B$1048576,$B2772))</f>
        <v/>
      </c>
      <c r="G2772" s="2" t="str">
        <f>IF($C2772="","",VLOOKUP($F2772,Tabla5[],2,1))</f>
        <v/>
      </c>
    </row>
    <row r="2773" spans="6:7" x14ac:dyDescent="0.2">
      <c r="F2773" s="28" t="str">
        <f>IF($B2773="","",SUMIFS($E$4:E2773,$B$4:B2773,$B2773)/SUMIFS($E$4:$E$1048576,$B$4:$B$1048576,$B2773))</f>
        <v/>
      </c>
      <c r="G2773" s="2" t="str">
        <f>IF($C2773="","",VLOOKUP($F2773,Tabla5[],2,1))</f>
        <v/>
      </c>
    </row>
    <row r="2774" spans="6:7" x14ac:dyDescent="0.2">
      <c r="F2774" s="28" t="str">
        <f>IF($B2774="","",SUMIFS($E$4:E2774,$B$4:B2774,$B2774)/SUMIFS($E$4:$E$1048576,$B$4:$B$1048576,$B2774))</f>
        <v/>
      </c>
      <c r="G2774" s="2" t="str">
        <f>IF($C2774="","",VLOOKUP($F2774,Tabla5[],2,1))</f>
        <v/>
      </c>
    </row>
    <row r="2775" spans="6:7" x14ac:dyDescent="0.2">
      <c r="F2775" s="28" t="str">
        <f>IF($B2775="","",SUMIFS($E$4:E2775,$B$4:B2775,$B2775)/SUMIFS($E$4:$E$1048576,$B$4:$B$1048576,$B2775))</f>
        <v/>
      </c>
      <c r="G2775" s="2" t="str">
        <f>IF($C2775="","",VLOOKUP($F2775,Tabla5[],2,1))</f>
        <v/>
      </c>
    </row>
    <row r="2776" spans="6:7" x14ac:dyDescent="0.2">
      <c r="F2776" s="28" t="str">
        <f>IF($B2776="","",SUMIFS($E$4:E2776,$B$4:B2776,$B2776)/SUMIFS($E$4:$E$1048576,$B$4:$B$1048576,$B2776))</f>
        <v/>
      </c>
      <c r="G2776" s="2" t="str">
        <f>IF($C2776="","",VLOOKUP($F2776,Tabla5[],2,1))</f>
        <v/>
      </c>
    </row>
    <row r="2777" spans="6:7" x14ac:dyDescent="0.2">
      <c r="F2777" s="28" t="str">
        <f>IF($B2777="","",SUMIFS($E$4:E2777,$B$4:B2777,$B2777)/SUMIFS($E$4:$E$1048576,$B$4:$B$1048576,$B2777))</f>
        <v/>
      </c>
      <c r="G2777" s="2" t="str">
        <f>IF($C2777="","",VLOOKUP($F2777,Tabla5[],2,1))</f>
        <v/>
      </c>
    </row>
    <row r="2778" spans="6:7" x14ac:dyDescent="0.2">
      <c r="F2778" s="28" t="str">
        <f>IF($B2778="","",SUMIFS($E$4:E2778,$B$4:B2778,$B2778)/SUMIFS($E$4:$E$1048576,$B$4:$B$1048576,$B2778))</f>
        <v/>
      </c>
      <c r="G2778" s="2" t="str">
        <f>IF($C2778="","",VLOOKUP($F2778,Tabla5[],2,1))</f>
        <v/>
      </c>
    </row>
    <row r="2779" spans="6:7" x14ac:dyDescent="0.2">
      <c r="F2779" s="28" t="str">
        <f>IF($B2779="","",SUMIFS($E$4:E2779,$B$4:B2779,$B2779)/SUMIFS($E$4:$E$1048576,$B$4:$B$1048576,$B2779))</f>
        <v/>
      </c>
      <c r="G2779" s="2" t="str">
        <f>IF($C2779="","",VLOOKUP($F2779,Tabla5[],2,1))</f>
        <v/>
      </c>
    </row>
    <row r="2780" spans="6:7" x14ac:dyDescent="0.2">
      <c r="F2780" s="28" t="str">
        <f>IF($B2780="","",SUMIFS($E$4:E2780,$B$4:B2780,$B2780)/SUMIFS($E$4:$E$1048576,$B$4:$B$1048576,$B2780))</f>
        <v/>
      </c>
      <c r="G2780" s="2" t="str">
        <f>IF($C2780="","",VLOOKUP($F2780,Tabla5[],2,1))</f>
        <v/>
      </c>
    </row>
    <row r="2781" spans="6:7" x14ac:dyDescent="0.2">
      <c r="F2781" s="28" t="str">
        <f>IF($B2781="","",SUMIFS($E$4:E2781,$B$4:B2781,$B2781)/SUMIFS($E$4:$E$1048576,$B$4:$B$1048576,$B2781))</f>
        <v/>
      </c>
      <c r="G2781" s="2" t="str">
        <f>IF($C2781="","",VLOOKUP($F2781,Tabla5[],2,1))</f>
        <v/>
      </c>
    </row>
    <row r="2782" spans="6:7" x14ac:dyDescent="0.2">
      <c r="F2782" s="28" t="str">
        <f>IF($B2782="","",SUMIFS($E$4:E2782,$B$4:B2782,$B2782)/SUMIFS($E$4:$E$1048576,$B$4:$B$1048576,$B2782))</f>
        <v/>
      </c>
      <c r="G2782" s="2" t="str">
        <f>IF($C2782="","",VLOOKUP($F2782,Tabla5[],2,1))</f>
        <v/>
      </c>
    </row>
    <row r="2783" spans="6:7" x14ac:dyDescent="0.2">
      <c r="F2783" s="28" t="str">
        <f>IF($B2783="","",SUMIFS($E$4:E2783,$B$4:B2783,$B2783)/SUMIFS($E$4:$E$1048576,$B$4:$B$1048576,$B2783))</f>
        <v/>
      </c>
      <c r="G2783" s="2" t="str">
        <f>IF($C2783="","",VLOOKUP($F2783,Tabla5[],2,1))</f>
        <v/>
      </c>
    </row>
    <row r="2784" spans="6:7" x14ac:dyDescent="0.2">
      <c r="F2784" s="28" t="str">
        <f>IF($B2784="","",SUMIFS($E$4:E2784,$B$4:B2784,$B2784)/SUMIFS($E$4:$E$1048576,$B$4:$B$1048576,$B2784))</f>
        <v/>
      </c>
      <c r="G2784" s="2" t="str">
        <f>IF($C2784="","",VLOOKUP($F2784,Tabla5[],2,1))</f>
        <v/>
      </c>
    </row>
    <row r="2785" spans="6:7" x14ac:dyDescent="0.2">
      <c r="F2785" s="28" t="str">
        <f>IF($B2785="","",SUMIFS($E$4:E2785,$B$4:B2785,$B2785)/SUMIFS($E$4:$E$1048576,$B$4:$B$1048576,$B2785))</f>
        <v/>
      </c>
      <c r="G2785" s="2" t="str">
        <f>IF($C2785="","",VLOOKUP($F2785,Tabla5[],2,1))</f>
        <v/>
      </c>
    </row>
    <row r="2786" spans="6:7" x14ac:dyDescent="0.2">
      <c r="F2786" s="28" t="str">
        <f>IF($B2786="","",SUMIFS($E$4:E2786,$B$4:B2786,$B2786)/SUMIFS($E$4:$E$1048576,$B$4:$B$1048576,$B2786))</f>
        <v/>
      </c>
      <c r="G2786" s="2" t="str">
        <f>IF($C2786="","",VLOOKUP($F2786,Tabla5[],2,1))</f>
        <v/>
      </c>
    </row>
    <row r="2787" spans="6:7" x14ac:dyDescent="0.2">
      <c r="F2787" s="28" t="str">
        <f>IF($B2787="","",SUMIFS($E$4:E2787,$B$4:B2787,$B2787)/SUMIFS($E$4:$E$1048576,$B$4:$B$1048576,$B2787))</f>
        <v/>
      </c>
      <c r="G2787" s="2" t="str">
        <f>IF($C2787="","",VLOOKUP($F2787,Tabla5[],2,1))</f>
        <v/>
      </c>
    </row>
    <row r="2788" spans="6:7" x14ac:dyDescent="0.2">
      <c r="F2788" s="28" t="str">
        <f>IF($B2788="","",SUMIFS($E$4:E2788,$B$4:B2788,$B2788)/SUMIFS($E$4:$E$1048576,$B$4:$B$1048576,$B2788))</f>
        <v/>
      </c>
      <c r="G2788" s="2" t="str">
        <f>IF($C2788="","",VLOOKUP($F2788,Tabla5[],2,1))</f>
        <v/>
      </c>
    </row>
    <row r="2789" spans="6:7" x14ac:dyDescent="0.2">
      <c r="F2789" s="28" t="str">
        <f>IF($B2789="","",SUMIFS($E$4:E2789,$B$4:B2789,$B2789)/SUMIFS($E$4:$E$1048576,$B$4:$B$1048576,$B2789))</f>
        <v/>
      </c>
      <c r="G2789" s="2" t="str">
        <f>IF($C2789="","",VLOOKUP($F2789,Tabla5[],2,1))</f>
        <v/>
      </c>
    </row>
    <row r="2790" spans="6:7" x14ac:dyDescent="0.2">
      <c r="F2790" s="28" t="str">
        <f>IF($B2790="","",SUMIFS($E$4:E2790,$B$4:B2790,$B2790)/SUMIFS($E$4:$E$1048576,$B$4:$B$1048576,$B2790))</f>
        <v/>
      </c>
      <c r="G2790" s="2" t="str">
        <f>IF($C2790="","",VLOOKUP($F2790,Tabla5[],2,1))</f>
        <v/>
      </c>
    </row>
    <row r="2791" spans="6:7" x14ac:dyDescent="0.2">
      <c r="F2791" s="28" t="str">
        <f>IF($B2791="","",SUMIFS($E$4:E2791,$B$4:B2791,$B2791)/SUMIFS($E$4:$E$1048576,$B$4:$B$1048576,$B2791))</f>
        <v/>
      </c>
      <c r="G2791" s="2" t="str">
        <f>IF($C2791="","",VLOOKUP($F2791,Tabla5[],2,1))</f>
        <v/>
      </c>
    </row>
    <row r="2792" spans="6:7" x14ac:dyDescent="0.2">
      <c r="F2792" s="28" t="str">
        <f>IF($B2792="","",SUMIFS($E$4:E2792,$B$4:B2792,$B2792)/SUMIFS($E$4:$E$1048576,$B$4:$B$1048576,$B2792))</f>
        <v/>
      </c>
      <c r="G2792" s="2" t="str">
        <f>IF($C2792="","",VLOOKUP($F2792,Tabla5[],2,1))</f>
        <v/>
      </c>
    </row>
    <row r="2793" spans="6:7" x14ac:dyDescent="0.2">
      <c r="F2793" s="28" t="str">
        <f>IF($B2793="","",SUMIFS($E$4:E2793,$B$4:B2793,$B2793)/SUMIFS($E$4:$E$1048576,$B$4:$B$1048576,$B2793))</f>
        <v/>
      </c>
      <c r="G2793" s="2" t="str">
        <f>IF($C2793="","",VLOOKUP($F2793,Tabla5[],2,1))</f>
        <v/>
      </c>
    </row>
    <row r="2794" spans="6:7" x14ac:dyDescent="0.2">
      <c r="F2794" s="28" t="str">
        <f>IF($B2794="","",SUMIFS($E$4:E2794,$B$4:B2794,$B2794)/SUMIFS($E$4:$E$1048576,$B$4:$B$1048576,$B2794))</f>
        <v/>
      </c>
      <c r="G2794" s="2" t="str">
        <f>IF($C2794="","",VLOOKUP($F2794,Tabla5[],2,1))</f>
        <v/>
      </c>
    </row>
    <row r="2795" spans="6:7" x14ac:dyDescent="0.2">
      <c r="F2795" s="28" t="str">
        <f>IF($B2795="","",SUMIFS($E$4:E2795,$B$4:B2795,$B2795)/SUMIFS($E$4:$E$1048576,$B$4:$B$1048576,$B2795))</f>
        <v/>
      </c>
      <c r="G2795" s="2" t="str">
        <f>IF($C2795="","",VLOOKUP($F2795,Tabla5[],2,1))</f>
        <v/>
      </c>
    </row>
    <row r="2796" spans="6:7" x14ac:dyDescent="0.2">
      <c r="F2796" s="28" t="str">
        <f>IF($B2796="","",SUMIFS($E$4:E2796,$B$4:B2796,$B2796)/SUMIFS($E$4:$E$1048576,$B$4:$B$1048576,$B2796))</f>
        <v/>
      </c>
      <c r="G2796" s="2" t="str">
        <f>IF($C2796="","",VLOOKUP($F2796,Tabla5[],2,1))</f>
        <v/>
      </c>
    </row>
    <row r="2797" spans="6:7" x14ac:dyDescent="0.2">
      <c r="F2797" s="28" t="str">
        <f>IF($B2797="","",SUMIFS($E$4:E2797,$B$4:B2797,$B2797)/SUMIFS($E$4:$E$1048576,$B$4:$B$1048576,$B2797))</f>
        <v/>
      </c>
      <c r="G2797" s="2" t="str">
        <f>IF($C2797="","",VLOOKUP($F2797,Tabla5[],2,1))</f>
        <v/>
      </c>
    </row>
    <row r="2798" spans="6:7" x14ac:dyDescent="0.2">
      <c r="F2798" s="28" t="str">
        <f>IF($B2798="","",SUMIFS($E$4:E2798,$B$4:B2798,$B2798)/SUMIFS($E$4:$E$1048576,$B$4:$B$1048576,$B2798))</f>
        <v/>
      </c>
      <c r="G2798" s="2" t="str">
        <f>IF($C2798="","",VLOOKUP($F2798,Tabla5[],2,1))</f>
        <v/>
      </c>
    </row>
    <row r="2799" spans="6:7" x14ac:dyDescent="0.2">
      <c r="F2799" s="28" t="str">
        <f>IF($B2799="","",SUMIFS($E$4:E2799,$B$4:B2799,$B2799)/SUMIFS($E$4:$E$1048576,$B$4:$B$1048576,$B2799))</f>
        <v/>
      </c>
      <c r="G2799" s="2" t="str">
        <f>IF($C2799="","",VLOOKUP($F2799,Tabla5[],2,1))</f>
        <v/>
      </c>
    </row>
    <row r="2800" spans="6:7" x14ac:dyDescent="0.2">
      <c r="F2800" s="28" t="str">
        <f>IF($B2800="","",SUMIFS($E$4:E2800,$B$4:B2800,$B2800)/SUMIFS($E$4:$E$1048576,$B$4:$B$1048576,$B2800))</f>
        <v/>
      </c>
      <c r="G2800" s="2" t="str">
        <f>IF($C2800="","",VLOOKUP($F2800,Tabla5[],2,1))</f>
        <v/>
      </c>
    </row>
    <row r="2801" spans="6:7" x14ac:dyDescent="0.2">
      <c r="F2801" s="28" t="str">
        <f>IF($B2801="","",SUMIFS($E$4:E2801,$B$4:B2801,$B2801)/SUMIFS($E$4:$E$1048576,$B$4:$B$1048576,$B2801))</f>
        <v/>
      </c>
      <c r="G2801" s="2" t="str">
        <f>IF($C2801="","",VLOOKUP($F2801,Tabla5[],2,1))</f>
        <v/>
      </c>
    </row>
    <row r="2802" spans="6:7" x14ac:dyDescent="0.2">
      <c r="F2802" s="28" t="str">
        <f>IF($B2802="","",SUMIFS($E$4:E2802,$B$4:B2802,$B2802)/SUMIFS($E$4:$E$1048576,$B$4:$B$1048576,$B2802))</f>
        <v/>
      </c>
      <c r="G2802" s="2" t="str">
        <f>IF($C2802="","",VLOOKUP($F2802,Tabla5[],2,1))</f>
        <v/>
      </c>
    </row>
    <row r="2803" spans="6:7" x14ac:dyDescent="0.2">
      <c r="F2803" s="28" t="str">
        <f>IF($B2803="","",SUMIFS($E$4:E2803,$B$4:B2803,$B2803)/SUMIFS($E$4:$E$1048576,$B$4:$B$1048576,$B2803))</f>
        <v/>
      </c>
      <c r="G2803" s="2" t="str">
        <f>IF($C2803="","",VLOOKUP($F2803,Tabla5[],2,1))</f>
        <v/>
      </c>
    </row>
    <row r="2804" spans="6:7" x14ac:dyDescent="0.2">
      <c r="F2804" s="28" t="str">
        <f>IF($B2804="","",SUMIFS($E$4:E2804,$B$4:B2804,$B2804)/SUMIFS($E$4:$E$1048576,$B$4:$B$1048576,$B2804))</f>
        <v/>
      </c>
      <c r="G2804" s="2" t="str">
        <f>IF($C2804="","",VLOOKUP($F2804,Tabla5[],2,1))</f>
        <v/>
      </c>
    </row>
    <row r="2805" spans="6:7" x14ac:dyDescent="0.2">
      <c r="F2805" s="28" t="str">
        <f>IF($B2805="","",SUMIFS($E$4:E2805,$B$4:B2805,$B2805)/SUMIFS($E$4:$E$1048576,$B$4:$B$1048576,$B2805))</f>
        <v/>
      </c>
      <c r="G2805" s="2" t="str">
        <f>IF($C2805="","",VLOOKUP($F2805,Tabla5[],2,1))</f>
        <v/>
      </c>
    </row>
    <row r="2806" spans="6:7" x14ac:dyDescent="0.2">
      <c r="F2806" s="28" t="str">
        <f>IF($B2806="","",SUMIFS($E$4:E2806,$B$4:B2806,$B2806)/SUMIFS($E$4:$E$1048576,$B$4:$B$1048576,$B2806))</f>
        <v/>
      </c>
      <c r="G2806" s="2" t="str">
        <f>IF($C2806="","",VLOOKUP($F2806,Tabla5[],2,1))</f>
        <v/>
      </c>
    </row>
    <row r="2807" spans="6:7" x14ac:dyDescent="0.2">
      <c r="F2807" s="28" t="str">
        <f>IF($B2807="","",SUMIFS($E$4:E2807,$B$4:B2807,$B2807)/SUMIFS($E$4:$E$1048576,$B$4:$B$1048576,$B2807))</f>
        <v/>
      </c>
      <c r="G2807" s="2" t="str">
        <f>IF($C2807="","",VLOOKUP($F2807,Tabla5[],2,1))</f>
        <v/>
      </c>
    </row>
    <row r="2808" spans="6:7" x14ac:dyDescent="0.2">
      <c r="F2808" s="28" t="str">
        <f>IF($B2808="","",SUMIFS($E$4:E2808,$B$4:B2808,$B2808)/SUMIFS($E$4:$E$1048576,$B$4:$B$1048576,$B2808))</f>
        <v/>
      </c>
      <c r="G2808" s="2" t="str">
        <f>IF($C2808="","",VLOOKUP($F2808,Tabla5[],2,1))</f>
        <v/>
      </c>
    </row>
    <row r="2809" spans="6:7" x14ac:dyDescent="0.2">
      <c r="F2809" s="28" t="str">
        <f>IF($B2809="","",SUMIFS($E$4:E2809,$B$4:B2809,$B2809)/SUMIFS($E$4:$E$1048576,$B$4:$B$1048576,$B2809))</f>
        <v/>
      </c>
      <c r="G2809" s="2" t="str">
        <f>IF($C2809="","",VLOOKUP($F2809,Tabla5[],2,1))</f>
        <v/>
      </c>
    </row>
    <row r="2810" spans="6:7" x14ac:dyDescent="0.2">
      <c r="F2810" s="28" t="str">
        <f>IF($B2810="","",SUMIFS($E$4:E2810,$B$4:B2810,$B2810)/SUMIFS($E$4:$E$1048576,$B$4:$B$1048576,$B2810))</f>
        <v/>
      </c>
      <c r="G2810" s="2" t="str">
        <f>IF($C2810="","",VLOOKUP($F2810,Tabla5[],2,1))</f>
        <v/>
      </c>
    </row>
    <row r="2811" spans="6:7" x14ac:dyDescent="0.2">
      <c r="F2811" s="28" t="str">
        <f>IF($B2811="","",SUMIFS($E$4:E2811,$B$4:B2811,$B2811)/SUMIFS($E$4:$E$1048576,$B$4:$B$1048576,$B2811))</f>
        <v/>
      </c>
      <c r="G2811" s="2" t="str">
        <f>IF($C2811="","",VLOOKUP($F2811,Tabla5[],2,1))</f>
        <v/>
      </c>
    </row>
    <row r="2812" spans="6:7" x14ac:dyDescent="0.2">
      <c r="F2812" s="28" t="str">
        <f>IF($B2812="","",SUMIFS($E$4:E2812,$B$4:B2812,$B2812)/SUMIFS($E$4:$E$1048576,$B$4:$B$1048576,$B2812))</f>
        <v/>
      </c>
      <c r="G2812" s="2" t="str">
        <f>IF($C2812="","",VLOOKUP($F2812,Tabla5[],2,1))</f>
        <v/>
      </c>
    </row>
    <row r="2813" spans="6:7" x14ac:dyDescent="0.2">
      <c r="F2813" s="28" t="str">
        <f>IF($B2813="","",SUMIFS($E$4:E2813,$B$4:B2813,$B2813)/SUMIFS($E$4:$E$1048576,$B$4:$B$1048576,$B2813))</f>
        <v/>
      </c>
      <c r="G2813" s="2" t="str">
        <f>IF($C2813="","",VLOOKUP($F2813,Tabla5[],2,1))</f>
        <v/>
      </c>
    </row>
    <row r="2814" spans="6:7" x14ac:dyDescent="0.2">
      <c r="F2814" s="28" t="str">
        <f>IF($B2814="","",SUMIFS($E$4:E2814,$B$4:B2814,$B2814)/SUMIFS($E$4:$E$1048576,$B$4:$B$1048576,$B2814))</f>
        <v/>
      </c>
      <c r="G2814" s="2" t="str">
        <f>IF($C2814="","",VLOOKUP($F2814,Tabla5[],2,1))</f>
        <v/>
      </c>
    </row>
    <row r="2815" spans="6:7" x14ac:dyDescent="0.2">
      <c r="F2815" s="28" t="str">
        <f>IF($B2815="","",SUMIFS($E$4:E2815,$B$4:B2815,$B2815)/SUMIFS($E$4:$E$1048576,$B$4:$B$1048576,$B2815))</f>
        <v/>
      </c>
      <c r="G2815" s="2" t="str">
        <f>IF($C2815="","",VLOOKUP($F2815,Tabla5[],2,1))</f>
        <v/>
      </c>
    </row>
    <row r="2816" spans="6:7" x14ac:dyDescent="0.2">
      <c r="F2816" s="28" t="str">
        <f>IF($B2816="","",SUMIFS($E$4:E2816,$B$4:B2816,$B2816)/SUMIFS($E$4:$E$1048576,$B$4:$B$1048576,$B2816))</f>
        <v/>
      </c>
      <c r="G2816" s="2" t="str">
        <f>IF($C2816="","",VLOOKUP($F2816,Tabla5[],2,1))</f>
        <v/>
      </c>
    </row>
    <row r="2817" spans="6:7" x14ac:dyDescent="0.2">
      <c r="F2817" s="28" t="str">
        <f>IF($B2817="","",SUMIFS($E$4:E2817,$B$4:B2817,$B2817)/SUMIFS($E$4:$E$1048576,$B$4:$B$1048576,$B2817))</f>
        <v/>
      </c>
      <c r="G2817" s="2" t="str">
        <f>IF($C2817="","",VLOOKUP($F2817,Tabla5[],2,1))</f>
        <v/>
      </c>
    </row>
    <row r="2818" spans="6:7" x14ac:dyDescent="0.2">
      <c r="F2818" s="28" t="str">
        <f>IF($B2818="","",SUMIFS($E$4:E2818,$B$4:B2818,$B2818)/SUMIFS($E$4:$E$1048576,$B$4:$B$1048576,$B2818))</f>
        <v/>
      </c>
      <c r="G2818" s="2" t="str">
        <f>IF($C2818="","",VLOOKUP($F2818,Tabla5[],2,1))</f>
        <v/>
      </c>
    </row>
    <row r="2819" spans="6:7" x14ac:dyDescent="0.2">
      <c r="F2819" s="28" t="str">
        <f>IF($B2819="","",SUMIFS($E$4:E2819,$B$4:B2819,$B2819)/SUMIFS($E$4:$E$1048576,$B$4:$B$1048576,$B2819))</f>
        <v/>
      </c>
      <c r="G2819" s="2" t="str">
        <f>IF($C2819="","",VLOOKUP($F2819,Tabla5[],2,1))</f>
        <v/>
      </c>
    </row>
    <row r="2820" spans="6:7" x14ac:dyDescent="0.2">
      <c r="F2820" s="28" t="str">
        <f>IF($B2820="","",SUMIFS($E$4:E2820,$B$4:B2820,$B2820)/SUMIFS($E$4:$E$1048576,$B$4:$B$1048576,$B2820))</f>
        <v/>
      </c>
      <c r="G2820" s="2" t="str">
        <f>IF($C2820="","",VLOOKUP($F2820,Tabla5[],2,1))</f>
        <v/>
      </c>
    </row>
    <row r="2821" spans="6:7" x14ac:dyDescent="0.2">
      <c r="F2821" s="28" t="str">
        <f>IF($B2821="","",SUMIFS($E$4:E2821,$B$4:B2821,$B2821)/SUMIFS($E$4:$E$1048576,$B$4:$B$1048576,$B2821))</f>
        <v/>
      </c>
      <c r="G2821" s="2" t="str">
        <f>IF($C2821="","",VLOOKUP($F2821,Tabla5[],2,1))</f>
        <v/>
      </c>
    </row>
    <row r="2822" spans="6:7" x14ac:dyDescent="0.2">
      <c r="F2822" s="28" t="str">
        <f>IF($B2822="","",SUMIFS($E$4:E2822,$B$4:B2822,$B2822)/SUMIFS($E$4:$E$1048576,$B$4:$B$1048576,$B2822))</f>
        <v/>
      </c>
      <c r="G2822" s="2" t="str">
        <f>IF($C2822="","",VLOOKUP($F2822,Tabla5[],2,1))</f>
        <v/>
      </c>
    </row>
    <row r="2823" spans="6:7" x14ac:dyDescent="0.2">
      <c r="F2823" s="28" t="str">
        <f>IF($B2823="","",SUMIFS($E$4:E2823,$B$4:B2823,$B2823)/SUMIFS($E$4:$E$1048576,$B$4:$B$1048576,$B2823))</f>
        <v/>
      </c>
      <c r="G2823" s="2" t="str">
        <f>IF($C2823="","",VLOOKUP($F2823,Tabla5[],2,1))</f>
        <v/>
      </c>
    </row>
    <row r="2824" spans="6:7" x14ac:dyDescent="0.2">
      <c r="F2824" s="28" t="str">
        <f>IF($B2824="","",SUMIFS($E$4:E2824,$B$4:B2824,$B2824)/SUMIFS($E$4:$E$1048576,$B$4:$B$1048576,$B2824))</f>
        <v/>
      </c>
      <c r="G2824" s="2" t="str">
        <f>IF($C2824="","",VLOOKUP($F2824,Tabla5[],2,1))</f>
        <v/>
      </c>
    </row>
    <row r="2825" spans="6:7" x14ac:dyDescent="0.2">
      <c r="F2825" s="28" t="str">
        <f>IF($B2825="","",SUMIFS($E$4:E2825,$B$4:B2825,$B2825)/SUMIFS($E$4:$E$1048576,$B$4:$B$1048576,$B2825))</f>
        <v/>
      </c>
      <c r="G2825" s="2" t="str">
        <f>IF($C2825="","",VLOOKUP($F2825,Tabla5[],2,1))</f>
        <v/>
      </c>
    </row>
    <row r="2826" spans="6:7" x14ac:dyDescent="0.2">
      <c r="F2826" s="28" t="str">
        <f>IF($B2826="","",SUMIFS($E$4:E2826,$B$4:B2826,$B2826)/SUMIFS($E$4:$E$1048576,$B$4:$B$1048576,$B2826))</f>
        <v/>
      </c>
      <c r="G2826" s="2" t="str">
        <f>IF($C2826="","",VLOOKUP($F2826,Tabla5[],2,1))</f>
        <v/>
      </c>
    </row>
    <row r="2827" spans="6:7" x14ac:dyDescent="0.2">
      <c r="F2827" s="28" t="str">
        <f>IF($B2827="","",SUMIFS($E$4:E2827,$B$4:B2827,$B2827)/SUMIFS($E$4:$E$1048576,$B$4:$B$1048576,$B2827))</f>
        <v/>
      </c>
      <c r="G2827" s="2" t="str">
        <f>IF($C2827="","",VLOOKUP($F2827,Tabla5[],2,1))</f>
        <v/>
      </c>
    </row>
    <row r="2828" spans="6:7" x14ac:dyDescent="0.2">
      <c r="F2828" s="28" t="str">
        <f>IF($B2828="","",SUMIFS($E$4:E2828,$B$4:B2828,$B2828)/SUMIFS($E$4:$E$1048576,$B$4:$B$1048576,$B2828))</f>
        <v/>
      </c>
      <c r="G2828" s="2" t="str">
        <f>IF($C2828="","",VLOOKUP($F2828,Tabla5[],2,1))</f>
        <v/>
      </c>
    </row>
    <row r="2829" spans="6:7" x14ac:dyDescent="0.2">
      <c r="F2829" s="28" t="str">
        <f>IF($B2829="","",SUMIFS($E$4:E2829,$B$4:B2829,$B2829)/SUMIFS($E$4:$E$1048576,$B$4:$B$1048576,$B2829))</f>
        <v/>
      </c>
      <c r="G2829" s="2" t="str">
        <f>IF($C2829="","",VLOOKUP($F2829,Tabla5[],2,1))</f>
        <v/>
      </c>
    </row>
    <row r="2830" spans="6:7" x14ac:dyDescent="0.2">
      <c r="F2830" s="28" t="str">
        <f>IF($B2830="","",SUMIFS($E$4:E2830,$B$4:B2830,$B2830)/SUMIFS($E$4:$E$1048576,$B$4:$B$1048576,$B2830))</f>
        <v/>
      </c>
      <c r="G2830" s="2" t="str">
        <f>IF($C2830="","",VLOOKUP($F2830,Tabla5[],2,1))</f>
        <v/>
      </c>
    </row>
    <row r="2831" spans="6:7" x14ac:dyDescent="0.2">
      <c r="F2831" s="28" t="str">
        <f>IF($B2831="","",SUMIFS($E$4:E2831,$B$4:B2831,$B2831)/SUMIFS($E$4:$E$1048576,$B$4:$B$1048576,$B2831))</f>
        <v/>
      </c>
      <c r="G2831" s="2" t="str">
        <f>IF($C2831="","",VLOOKUP($F2831,Tabla5[],2,1))</f>
        <v/>
      </c>
    </row>
    <row r="2832" spans="6:7" x14ac:dyDescent="0.2">
      <c r="F2832" s="28" t="str">
        <f>IF($B2832="","",SUMIFS($E$4:E2832,$B$4:B2832,$B2832)/SUMIFS($E$4:$E$1048576,$B$4:$B$1048576,$B2832))</f>
        <v/>
      </c>
      <c r="G2832" s="2" t="str">
        <f>IF($C2832="","",VLOOKUP($F2832,Tabla5[],2,1))</f>
        <v/>
      </c>
    </row>
    <row r="2833" spans="6:7" x14ac:dyDescent="0.2">
      <c r="F2833" s="28" t="str">
        <f>IF($B2833="","",SUMIFS($E$4:E2833,$B$4:B2833,$B2833)/SUMIFS($E$4:$E$1048576,$B$4:$B$1048576,$B2833))</f>
        <v/>
      </c>
      <c r="G2833" s="2" t="str">
        <f>IF($C2833="","",VLOOKUP($F2833,Tabla5[],2,1))</f>
        <v/>
      </c>
    </row>
    <row r="2834" spans="6:7" x14ac:dyDescent="0.2">
      <c r="F2834" s="28" t="str">
        <f>IF($B2834="","",SUMIFS($E$4:E2834,$B$4:B2834,$B2834)/SUMIFS($E$4:$E$1048576,$B$4:$B$1048576,$B2834))</f>
        <v/>
      </c>
      <c r="G2834" s="2" t="str">
        <f>IF($C2834="","",VLOOKUP($F2834,Tabla5[],2,1))</f>
        <v/>
      </c>
    </row>
    <row r="2835" spans="6:7" x14ac:dyDescent="0.2">
      <c r="F2835" s="28" t="str">
        <f>IF($B2835="","",SUMIFS($E$4:E2835,$B$4:B2835,$B2835)/SUMIFS($E$4:$E$1048576,$B$4:$B$1048576,$B2835))</f>
        <v/>
      </c>
      <c r="G2835" s="2" t="str">
        <f>IF($C2835="","",VLOOKUP($F2835,Tabla5[],2,1))</f>
        <v/>
      </c>
    </row>
    <row r="2836" spans="6:7" x14ac:dyDescent="0.2">
      <c r="F2836" s="28" t="str">
        <f>IF($B2836="","",SUMIFS($E$4:E2836,$B$4:B2836,$B2836)/SUMIFS($E$4:$E$1048576,$B$4:$B$1048576,$B2836))</f>
        <v/>
      </c>
      <c r="G2836" s="2" t="str">
        <f>IF($C2836="","",VLOOKUP($F2836,Tabla5[],2,1))</f>
        <v/>
      </c>
    </row>
    <row r="2837" spans="6:7" x14ac:dyDescent="0.2">
      <c r="F2837" s="28" t="str">
        <f>IF($B2837="","",SUMIFS($E$4:E2837,$B$4:B2837,$B2837)/SUMIFS($E$4:$E$1048576,$B$4:$B$1048576,$B2837))</f>
        <v/>
      </c>
      <c r="G2837" s="2" t="str">
        <f>IF($C2837="","",VLOOKUP($F2837,Tabla5[],2,1))</f>
        <v/>
      </c>
    </row>
    <row r="2838" spans="6:7" x14ac:dyDescent="0.2">
      <c r="F2838" s="28" t="str">
        <f>IF($B2838="","",SUMIFS($E$4:E2838,$B$4:B2838,$B2838)/SUMIFS($E$4:$E$1048576,$B$4:$B$1048576,$B2838))</f>
        <v/>
      </c>
      <c r="G2838" s="2" t="str">
        <f>IF($C2838="","",VLOOKUP($F2838,Tabla5[],2,1))</f>
        <v/>
      </c>
    </row>
    <row r="2839" spans="6:7" x14ac:dyDescent="0.2">
      <c r="F2839" s="28" t="str">
        <f>IF($B2839="","",SUMIFS($E$4:E2839,$B$4:B2839,$B2839)/SUMIFS($E$4:$E$1048576,$B$4:$B$1048576,$B2839))</f>
        <v/>
      </c>
      <c r="G2839" s="2" t="str">
        <f>IF($C2839="","",VLOOKUP($F2839,Tabla5[],2,1))</f>
        <v/>
      </c>
    </row>
    <row r="2840" spans="6:7" x14ac:dyDescent="0.2">
      <c r="F2840" s="28" t="str">
        <f>IF($B2840="","",SUMIFS($E$4:E2840,$B$4:B2840,$B2840)/SUMIFS($E$4:$E$1048576,$B$4:$B$1048576,$B2840))</f>
        <v/>
      </c>
      <c r="G2840" s="2" t="str">
        <f>IF($C2840="","",VLOOKUP($F2840,Tabla5[],2,1))</f>
        <v/>
      </c>
    </row>
    <row r="2841" spans="6:7" x14ac:dyDescent="0.2">
      <c r="F2841" s="28" t="str">
        <f>IF($B2841="","",SUMIFS($E$4:E2841,$B$4:B2841,$B2841)/SUMIFS($E$4:$E$1048576,$B$4:$B$1048576,$B2841))</f>
        <v/>
      </c>
      <c r="G2841" s="2" t="str">
        <f>IF($C2841="","",VLOOKUP($F2841,Tabla5[],2,1))</f>
        <v/>
      </c>
    </row>
    <row r="2842" spans="6:7" x14ac:dyDescent="0.2">
      <c r="F2842" s="28" t="str">
        <f>IF($B2842="","",SUMIFS($E$4:E2842,$B$4:B2842,$B2842)/SUMIFS($E$4:$E$1048576,$B$4:$B$1048576,$B2842))</f>
        <v/>
      </c>
      <c r="G2842" s="2" t="str">
        <f>IF($C2842="","",VLOOKUP($F2842,Tabla5[],2,1))</f>
        <v/>
      </c>
    </row>
    <row r="2843" spans="6:7" x14ac:dyDescent="0.2">
      <c r="F2843" s="28" t="str">
        <f>IF($B2843="","",SUMIFS($E$4:E2843,$B$4:B2843,$B2843)/SUMIFS($E$4:$E$1048576,$B$4:$B$1048576,$B2843))</f>
        <v/>
      </c>
      <c r="G2843" s="2" t="str">
        <f>IF($C2843="","",VLOOKUP($F2843,Tabla5[],2,1))</f>
        <v/>
      </c>
    </row>
    <row r="2844" spans="6:7" x14ac:dyDescent="0.2">
      <c r="F2844" s="28" t="str">
        <f>IF($B2844="","",SUMIFS($E$4:E2844,$B$4:B2844,$B2844)/SUMIFS($E$4:$E$1048576,$B$4:$B$1048576,$B2844))</f>
        <v/>
      </c>
      <c r="G2844" s="2" t="str">
        <f>IF($C2844="","",VLOOKUP($F2844,Tabla5[],2,1))</f>
        <v/>
      </c>
    </row>
    <row r="2845" spans="6:7" x14ac:dyDescent="0.2">
      <c r="F2845" s="28" t="str">
        <f>IF($B2845="","",SUMIFS($E$4:E2845,$B$4:B2845,$B2845)/SUMIFS($E$4:$E$1048576,$B$4:$B$1048576,$B2845))</f>
        <v/>
      </c>
      <c r="G2845" s="2" t="str">
        <f>IF($C2845="","",VLOOKUP($F2845,Tabla5[],2,1))</f>
        <v/>
      </c>
    </row>
    <row r="2846" spans="6:7" x14ac:dyDescent="0.2">
      <c r="F2846" s="28" t="str">
        <f>IF($B2846="","",SUMIFS($E$4:E2846,$B$4:B2846,$B2846)/SUMIFS($E$4:$E$1048576,$B$4:$B$1048576,$B2846))</f>
        <v/>
      </c>
      <c r="G2846" s="2" t="str">
        <f>IF($C2846="","",VLOOKUP($F2846,Tabla5[],2,1))</f>
        <v/>
      </c>
    </row>
    <row r="2847" spans="6:7" x14ac:dyDescent="0.2">
      <c r="F2847" s="28" t="str">
        <f>IF($B2847="","",SUMIFS($E$4:E2847,$B$4:B2847,$B2847)/SUMIFS($E$4:$E$1048576,$B$4:$B$1048576,$B2847))</f>
        <v/>
      </c>
      <c r="G2847" s="2" t="str">
        <f>IF($C2847="","",VLOOKUP($F2847,Tabla5[],2,1))</f>
        <v/>
      </c>
    </row>
    <row r="2848" spans="6:7" x14ac:dyDescent="0.2">
      <c r="F2848" s="28" t="str">
        <f>IF($B2848="","",SUMIFS($E$4:E2848,$B$4:B2848,$B2848)/SUMIFS($E$4:$E$1048576,$B$4:$B$1048576,$B2848))</f>
        <v/>
      </c>
      <c r="G2848" s="2" t="str">
        <f>IF($C2848="","",VLOOKUP($F2848,Tabla5[],2,1))</f>
        <v/>
      </c>
    </row>
    <row r="2849" spans="6:7" x14ac:dyDescent="0.2">
      <c r="F2849" s="28" t="str">
        <f>IF($B2849="","",SUMIFS($E$4:E2849,$B$4:B2849,$B2849)/SUMIFS($E$4:$E$1048576,$B$4:$B$1048576,$B2849))</f>
        <v/>
      </c>
      <c r="G2849" s="2" t="str">
        <f>IF($C2849="","",VLOOKUP($F2849,Tabla5[],2,1))</f>
        <v/>
      </c>
    </row>
    <row r="2850" spans="6:7" x14ac:dyDescent="0.2">
      <c r="F2850" s="28" t="str">
        <f>IF($B2850="","",SUMIFS($E$4:E2850,$B$4:B2850,$B2850)/SUMIFS($E$4:$E$1048576,$B$4:$B$1048576,$B2850))</f>
        <v/>
      </c>
      <c r="G2850" s="2" t="str">
        <f>IF($C2850="","",VLOOKUP($F2850,Tabla5[],2,1))</f>
        <v/>
      </c>
    </row>
    <row r="2851" spans="6:7" x14ac:dyDescent="0.2">
      <c r="F2851" s="28" t="str">
        <f>IF($B2851="","",SUMIFS($E$4:E2851,$B$4:B2851,$B2851)/SUMIFS($E$4:$E$1048576,$B$4:$B$1048576,$B2851))</f>
        <v/>
      </c>
      <c r="G2851" s="2" t="str">
        <f>IF($C2851="","",VLOOKUP($F2851,Tabla5[],2,1))</f>
        <v/>
      </c>
    </row>
    <row r="2852" spans="6:7" x14ac:dyDescent="0.2">
      <c r="F2852" s="28" t="str">
        <f>IF($B2852="","",SUMIFS($E$4:E2852,$B$4:B2852,$B2852)/SUMIFS($E$4:$E$1048576,$B$4:$B$1048576,$B2852))</f>
        <v/>
      </c>
      <c r="G2852" s="2" t="str">
        <f>IF($C2852="","",VLOOKUP($F2852,Tabla5[],2,1))</f>
        <v/>
      </c>
    </row>
    <row r="2853" spans="6:7" x14ac:dyDescent="0.2">
      <c r="F2853" s="28" t="str">
        <f>IF($B2853="","",SUMIFS($E$4:E2853,$B$4:B2853,$B2853)/SUMIFS($E$4:$E$1048576,$B$4:$B$1048576,$B2853))</f>
        <v/>
      </c>
      <c r="G2853" s="2" t="str">
        <f>IF($C2853="","",VLOOKUP($F2853,Tabla5[],2,1))</f>
        <v/>
      </c>
    </row>
    <row r="2854" spans="6:7" x14ac:dyDescent="0.2">
      <c r="F2854" s="28" t="str">
        <f>IF($B2854="","",SUMIFS($E$4:E2854,$B$4:B2854,$B2854)/SUMIFS($E$4:$E$1048576,$B$4:$B$1048576,$B2854))</f>
        <v/>
      </c>
      <c r="G2854" s="2" t="str">
        <f>IF($C2854="","",VLOOKUP($F2854,Tabla5[],2,1))</f>
        <v/>
      </c>
    </row>
    <row r="2855" spans="6:7" x14ac:dyDescent="0.2">
      <c r="F2855" s="28" t="str">
        <f>IF($B2855="","",SUMIFS($E$4:E2855,$B$4:B2855,$B2855)/SUMIFS($E$4:$E$1048576,$B$4:$B$1048576,$B2855))</f>
        <v/>
      </c>
      <c r="G2855" s="2" t="str">
        <f>IF($C2855="","",VLOOKUP($F2855,Tabla5[],2,1))</f>
        <v/>
      </c>
    </row>
    <row r="2856" spans="6:7" x14ac:dyDescent="0.2">
      <c r="F2856" s="28" t="str">
        <f>IF($B2856="","",SUMIFS($E$4:E2856,$B$4:B2856,$B2856)/SUMIFS($E$4:$E$1048576,$B$4:$B$1048576,$B2856))</f>
        <v/>
      </c>
      <c r="G2856" s="2" t="str">
        <f>IF($C2856="","",VLOOKUP($F2856,Tabla5[],2,1))</f>
        <v/>
      </c>
    </row>
    <row r="2857" spans="6:7" x14ac:dyDescent="0.2">
      <c r="F2857" s="28" t="str">
        <f>IF($B2857="","",SUMIFS($E$4:E2857,$B$4:B2857,$B2857)/SUMIFS($E$4:$E$1048576,$B$4:$B$1048576,$B2857))</f>
        <v/>
      </c>
      <c r="G2857" s="2" t="str">
        <f>IF($C2857="","",VLOOKUP($F2857,Tabla5[],2,1))</f>
        <v/>
      </c>
    </row>
    <row r="2858" spans="6:7" x14ac:dyDescent="0.2">
      <c r="F2858" s="28" t="str">
        <f>IF($B2858="","",SUMIFS($E$4:E2858,$B$4:B2858,$B2858)/SUMIFS($E$4:$E$1048576,$B$4:$B$1048576,$B2858))</f>
        <v/>
      </c>
      <c r="G2858" s="2" t="str">
        <f>IF($C2858="","",VLOOKUP($F2858,Tabla5[],2,1))</f>
        <v/>
      </c>
    </row>
    <row r="2859" spans="6:7" x14ac:dyDescent="0.2">
      <c r="F2859" s="28" t="str">
        <f>IF($B2859="","",SUMIFS($E$4:E2859,$B$4:B2859,$B2859)/SUMIFS($E$4:$E$1048576,$B$4:$B$1048576,$B2859))</f>
        <v/>
      </c>
      <c r="G2859" s="2" t="str">
        <f>IF($C2859="","",VLOOKUP($F2859,Tabla5[],2,1))</f>
        <v/>
      </c>
    </row>
    <row r="2860" spans="6:7" x14ac:dyDescent="0.2">
      <c r="F2860" s="28" t="str">
        <f>IF($B2860="","",SUMIFS($E$4:E2860,$B$4:B2860,$B2860)/SUMIFS($E$4:$E$1048576,$B$4:$B$1048576,$B2860))</f>
        <v/>
      </c>
      <c r="G2860" s="2" t="str">
        <f>IF($C2860="","",VLOOKUP($F2860,Tabla5[],2,1))</f>
        <v/>
      </c>
    </row>
    <row r="2861" spans="6:7" x14ac:dyDescent="0.2">
      <c r="F2861" s="28" t="str">
        <f>IF($B2861="","",SUMIFS($E$4:E2861,$B$4:B2861,$B2861)/SUMIFS($E$4:$E$1048576,$B$4:$B$1048576,$B2861))</f>
        <v/>
      </c>
      <c r="G2861" s="2" t="str">
        <f>IF($C2861="","",VLOOKUP($F2861,Tabla5[],2,1))</f>
        <v/>
      </c>
    </row>
    <row r="2862" spans="6:7" x14ac:dyDescent="0.2">
      <c r="F2862" s="28" t="str">
        <f>IF($B2862="","",SUMIFS($E$4:E2862,$B$4:B2862,$B2862)/SUMIFS($E$4:$E$1048576,$B$4:$B$1048576,$B2862))</f>
        <v/>
      </c>
      <c r="G2862" s="2" t="str">
        <f>IF($C2862="","",VLOOKUP($F2862,Tabla5[],2,1))</f>
        <v/>
      </c>
    </row>
    <row r="2863" spans="6:7" x14ac:dyDescent="0.2">
      <c r="F2863" s="28" t="str">
        <f>IF($B2863="","",SUMIFS($E$4:E2863,$B$4:B2863,$B2863)/SUMIFS($E$4:$E$1048576,$B$4:$B$1048576,$B2863))</f>
        <v/>
      </c>
      <c r="G2863" s="2" t="str">
        <f>IF($C2863="","",VLOOKUP($F2863,Tabla5[],2,1))</f>
        <v/>
      </c>
    </row>
    <row r="2864" spans="6:7" x14ac:dyDescent="0.2">
      <c r="F2864" s="28" t="str">
        <f>IF($B2864="","",SUMIFS($E$4:E2864,$B$4:B2864,$B2864)/SUMIFS($E$4:$E$1048576,$B$4:$B$1048576,$B2864))</f>
        <v/>
      </c>
      <c r="G2864" s="2" t="str">
        <f>IF($C2864="","",VLOOKUP($F2864,Tabla5[],2,1))</f>
        <v/>
      </c>
    </row>
    <row r="2865" spans="6:7" x14ac:dyDescent="0.2">
      <c r="F2865" s="28" t="str">
        <f>IF($B2865="","",SUMIFS($E$4:E2865,$B$4:B2865,$B2865)/SUMIFS($E$4:$E$1048576,$B$4:$B$1048576,$B2865))</f>
        <v/>
      </c>
      <c r="G2865" s="2" t="str">
        <f>IF($C2865="","",VLOOKUP($F2865,Tabla5[],2,1))</f>
        <v/>
      </c>
    </row>
    <row r="2866" spans="6:7" x14ac:dyDescent="0.2">
      <c r="F2866" s="28" t="str">
        <f>IF($B2866="","",SUMIFS($E$4:E2866,$B$4:B2866,$B2866)/SUMIFS($E$4:$E$1048576,$B$4:$B$1048576,$B2866))</f>
        <v/>
      </c>
      <c r="G2866" s="2" t="str">
        <f>IF($C2866="","",VLOOKUP($F2866,Tabla5[],2,1))</f>
        <v/>
      </c>
    </row>
    <row r="2867" spans="6:7" x14ac:dyDescent="0.2">
      <c r="F2867" s="28" t="str">
        <f>IF($B2867="","",SUMIFS($E$4:E2867,$B$4:B2867,$B2867)/SUMIFS($E$4:$E$1048576,$B$4:$B$1048576,$B2867))</f>
        <v/>
      </c>
      <c r="G2867" s="2" t="str">
        <f>IF($C2867="","",VLOOKUP($F2867,Tabla5[],2,1))</f>
        <v/>
      </c>
    </row>
    <row r="2868" spans="6:7" x14ac:dyDescent="0.2">
      <c r="F2868" s="28" t="str">
        <f>IF($B2868="","",SUMIFS($E$4:E2868,$B$4:B2868,$B2868)/SUMIFS($E$4:$E$1048576,$B$4:$B$1048576,$B2868))</f>
        <v/>
      </c>
      <c r="G2868" s="2" t="str">
        <f>IF($C2868="","",VLOOKUP($F2868,Tabla5[],2,1))</f>
        <v/>
      </c>
    </row>
    <row r="2869" spans="6:7" x14ac:dyDescent="0.2">
      <c r="F2869" s="28" t="str">
        <f>IF($B2869="","",SUMIFS($E$4:E2869,$B$4:B2869,$B2869)/SUMIFS($E$4:$E$1048576,$B$4:$B$1048576,$B2869))</f>
        <v/>
      </c>
      <c r="G2869" s="2" t="str">
        <f>IF($C2869="","",VLOOKUP($F2869,Tabla5[],2,1))</f>
        <v/>
      </c>
    </row>
    <row r="2870" spans="6:7" x14ac:dyDescent="0.2">
      <c r="F2870" s="28" t="str">
        <f>IF($B2870="","",SUMIFS($E$4:E2870,$B$4:B2870,$B2870)/SUMIFS($E$4:$E$1048576,$B$4:$B$1048576,$B2870))</f>
        <v/>
      </c>
      <c r="G2870" s="2" t="str">
        <f>IF($C2870="","",VLOOKUP($F2870,Tabla5[],2,1))</f>
        <v/>
      </c>
    </row>
    <row r="2871" spans="6:7" x14ac:dyDescent="0.2">
      <c r="F2871" s="28" t="str">
        <f>IF($B2871="","",SUMIFS($E$4:E2871,$B$4:B2871,$B2871)/SUMIFS($E$4:$E$1048576,$B$4:$B$1048576,$B2871))</f>
        <v/>
      </c>
      <c r="G2871" s="2" t="str">
        <f>IF($C2871="","",VLOOKUP($F2871,Tabla5[],2,1))</f>
        <v/>
      </c>
    </row>
    <row r="2872" spans="6:7" x14ac:dyDescent="0.2">
      <c r="F2872" s="28" t="str">
        <f>IF($B2872="","",SUMIFS($E$4:E2872,$B$4:B2872,$B2872)/SUMIFS($E$4:$E$1048576,$B$4:$B$1048576,$B2872))</f>
        <v/>
      </c>
      <c r="G2872" s="2" t="str">
        <f>IF($C2872="","",VLOOKUP($F2872,Tabla5[],2,1))</f>
        <v/>
      </c>
    </row>
    <row r="2873" spans="6:7" x14ac:dyDescent="0.2">
      <c r="F2873" s="28" t="str">
        <f>IF($B2873="","",SUMIFS($E$4:E2873,$B$4:B2873,$B2873)/SUMIFS($E$4:$E$1048576,$B$4:$B$1048576,$B2873))</f>
        <v/>
      </c>
      <c r="G2873" s="2" t="str">
        <f>IF($C2873="","",VLOOKUP($F2873,Tabla5[],2,1))</f>
        <v/>
      </c>
    </row>
    <row r="2874" spans="6:7" x14ac:dyDescent="0.2">
      <c r="F2874" s="28" t="str">
        <f>IF($B2874="","",SUMIFS($E$4:E2874,$B$4:B2874,$B2874)/SUMIFS($E$4:$E$1048576,$B$4:$B$1048576,$B2874))</f>
        <v/>
      </c>
      <c r="G2874" s="2" t="str">
        <f>IF($C2874="","",VLOOKUP($F2874,Tabla5[],2,1))</f>
        <v/>
      </c>
    </row>
    <row r="2875" spans="6:7" x14ac:dyDescent="0.2">
      <c r="F2875" s="28" t="str">
        <f>IF($B2875="","",SUMIFS($E$4:E2875,$B$4:B2875,$B2875)/SUMIFS($E$4:$E$1048576,$B$4:$B$1048576,$B2875))</f>
        <v/>
      </c>
      <c r="G2875" s="2" t="str">
        <f>IF($C2875="","",VLOOKUP($F2875,Tabla5[],2,1))</f>
        <v/>
      </c>
    </row>
    <row r="2876" spans="6:7" x14ac:dyDescent="0.2">
      <c r="F2876" s="28" t="str">
        <f>IF($B2876="","",SUMIFS($E$4:E2876,$B$4:B2876,$B2876)/SUMIFS($E$4:$E$1048576,$B$4:$B$1048576,$B2876))</f>
        <v/>
      </c>
      <c r="G2876" s="2" t="str">
        <f>IF($C2876="","",VLOOKUP($F2876,Tabla5[],2,1))</f>
        <v/>
      </c>
    </row>
    <row r="2877" spans="6:7" x14ac:dyDescent="0.2">
      <c r="F2877" s="28" t="str">
        <f>IF($B2877="","",SUMIFS($E$4:E2877,$B$4:B2877,$B2877)/SUMIFS($E$4:$E$1048576,$B$4:$B$1048576,$B2877))</f>
        <v/>
      </c>
      <c r="G2877" s="2" t="str">
        <f>IF($C2877="","",VLOOKUP($F2877,Tabla5[],2,1))</f>
        <v/>
      </c>
    </row>
    <row r="2878" spans="6:7" x14ac:dyDescent="0.2">
      <c r="F2878" s="28" t="str">
        <f>IF($B2878="","",SUMIFS($E$4:E2878,$B$4:B2878,$B2878)/SUMIFS($E$4:$E$1048576,$B$4:$B$1048576,$B2878))</f>
        <v/>
      </c>
      <c r="G2878" s="2" t="str">
        <f>IF($C2878="","",VLOOKUP($F2878,Tabla5[],2,1))</f>
        <v/>
      </c>
    </row>
    <row r="2879" spans="6:7" x14ac:dyDescent="0.2">
      <c r="F2879" s="28" t="str">
        <f>IF($B2879="","",SUMIFS($E$4:E2879,$B$4:B2879,$B2879)/SUMIFS($E$4:$E$1048576,$B$4:$B$1048576,$B2879))</f>
        <v/>
      </c>
      <c r="G2879" s="2" t="str">
        <f>IF($C2879="","",VLOOKUP($F2879,Tabla5[],2,1))</f>
        <v/>
      </c>
    </row>
    <row r="2880" spans="6:7" x14ac:dyDescent="0.2">
      <c r="F2880" s="28" t="str">
        <f>IF($B2880="","",SUMIFS($E$4:E2880,$B$4:B2880,$B2880)/SUMIFS($E$4:$E$1048576,$B$4:$B$1048576,$B2880))</f>
        <v/>
      </c>
      <c r="G2880" s="2" t="str">
        <f>IF($C2880="","",VLOOKUP($F2880,Tabla5[],2,1))</f>
        <v/>
      </c>
    </row>
    <row r="2881" spans="6:7" x14ac:dyDescent="0.2">
      <c r="F2881" s="28" t="str">
        <f>IF($B2881="","",SUMIFS($E$4:E2881,$B$4:B2881,$B2881)/SUMIFS($E$4:$E$1048576,$B$4:$B$1048576,$B2881))</f>
        <v/>
      </c>
      <c r="G2881" s="2" t="str">
        <f>IF($C2881="","",VLOOKUP($F2881,Tabla5[],2,1))</f>
        <v/>
      </c>
    </row>
    <row r="2882" spans="6:7" x14ac:dyDescent="0.2">
      <c r="F2882" s="28" t="str">
        <f>IF($B2882="","",SUMIFS($E$4:E2882,$B$4:B2882,$B2882)/SUMIFS($E$4:$E$1048576,$B$4:$B$1048576,$B2882))</f>
        <v/>
      </c>
      <c r="G2882" s="2" t="str">
        <f>IF($C2882="","",VLOOKUP($F2882,Tabla5[],2,1))</f>
        <v/>
      </c>
    </row>
    <row r="2883" spans="6:7" x14ac:dyDescent="0.2">
      <c r="F2883" s="28" t="str">
        <f>IF($B2883="","",SUMIFS($E$4:E2883,$B$4:B2883,$B2883)/SUMIFS($E$4:$E$1048576,$B$4:$B$1048576,$B2883))</f>
        <v/>
      </c>
      <c r="G2883" s="2" t="str">
        <f>IF($C2883="","",VLOOKUP($F2883,Tabla5[],2,1))</f>
        <v/>
      </c>
    </row>
    <row r="2884" spans="6:7" x14ac:dyDescent="0.2">
      <c r="F2884" s="28" t="str">
        <f>IF($B2884="","",SUMIFS($E$4:E2884,$B$4:B2884,$B2884)/SUMIFS($E$4:$E$1048576,$B$4:$B$1048576,$B2884))</f>
        <v/>
      </c>
      <c r="G2884" s="2" t="str">
        <f>IF($C2884="","",VLOOKUP($F2884,Tabla5[],2,1))</f>
        <v/>
      </c>
    </row>
    <row r="2885" spans="6:7" x14ac:dyDescent="0.2">
      <c r="F2885" s="28" t="str">
        <f>IF($B2885="","",SUMIFS($E$4:E2885,$B$4:B2885,$B2885)/SUMIFS($E$4:$E$1048576,$B$4:$B$1048576,$B2885))</f>
        <v/>
      </c>
      <c r="G2885" s="2" t="str">
        <f>IF($C2885="","",VLOOKUP($F2885,Tabla5[],2,1))</f>
        <v/>
      </c>
    </row>
    <row r="2886" spans="6:7" x14ac:dyDescent="0.2">
      <c r="F2886" s="28" t="str">
        <f>IF($B2886="","",SUMIFS($E$4:E2886,$B$4:B2886,$B2886)/SUMIFS($E$4:$E$1048576,$B$4:$B$1048576,$B2886))</f>
        <v/>
      </c>
      <c r="G2886" s="2" t="str">
        <f>IF($C2886="","",VLOOKUP($F2886,Tabla5[],2,1))</f>
        <v/>
      </c>
    </row>
    <row r="2887" spans="6:7" x14ac:dyDescent="0.2">
      <c r="F2887" s="28" t="str">
        <f>IF($B2887="","",SUMIFS($E$4:E2887,$B$4:B2887,$B2887)/SUMIFS($E$4:$E$1048576,$B$4:$B$1048576,$B2887))</f>
        <v/>
      </c>
      <c r="G2887" s="2" t="str">
        <f>IF($C2887="","",VLOOKUP($F2887,Tabla5[],2,1))</f>
        <v/>
      </c>
    </row>
    <row r="2888" spans="6:7" x14ac:dyDescent="0.2">
      <c r="F2888" s="28" t="str">
        <f>IF($B2888="","",SUMIFS($E$4:E2888,$B$4:B2888,$B2888)/SUMIFS($E$4:$E$1048576,$B$4:$B$1048576,$B2888))</f>
        <v/>
      </c>
      <c r="G2888" s="2" t="str">
        <f>IF($C2888="","",VLOOKUP($F2888,Tabla5[],2,1))</f>
        <v/>
      </c>
    </row>
    <row r="2889" spans="6:7" x14ac:dyDescent="0.2">
      <c r="F2889" s="28" t="str">
        <f>IF($B2889="","",SUMIFS($E$4:E2889,$B$4:B2889,$B2889)/SUMIFS($E$4:$E$1048576,$B$4:$B$1048576,$B2889))</f>
        <v/>
      </c>
      <c r="G2889" s="2" t="str">
        <f>IF($C2889="","",VLOOKUP($F2889,Tabla5[],2,1))</f>
        <v/>
      </c>
    </row>
    <row r="2890" spans="6:7" x14ac:dyDescent="0.2">
      <c r="F2890" s="28" t="str">
        <f>IF($B2890="","",SUMIFS($E$4:E2890,$B$4:B2890,$B2890)/SUMIFS($E$4:$E$1048576,$B$4:$B$1048576,$B2890))</f>
        <v/>
      </c>
      <c r="G2890" s="2" t="str">
        <f>IF($C2890="","",VLOOKUP($F2890,Tabla5[],2,1))</f>
        <v/>
      </c>
    </row>
    <row r="2891" spans="6:7" x14ac:dyDescent="0.2">
      <c r="F2891" s="28" t="str">
        <f>IF($B2891="","",SUMIFS($E$4:E2891,$B$4:B2891,$B2891)/SUMIFS($E$4:$E$1048576,$B$4:$B$1048576,$B2891))</f>
        <v/>
      </c>
      <c r="G2891" s="2" t="str">
        <f>IF($C2891="","",VLOOKUP($F2891,Tabla5[],2,1))</f>
        <v/>
      </c>
    </row>
    <row r="2892" spans="6:7" x14ac:dyDescent="0.2">
      <c r="F2892" s="28" t="str">
        <f>IF($B2892="","",SUMIFS($E$4:E2892,$B$4:B2892,$B2892)/SUMIFS($E$4:$E$1048576,$B$4:$B$1048576,$B2892))</f>
        <v/>
      </c>
      <c r="G2892" s="2" t="str">
        <f>IF($C2892="","",VLOOKUP($F2892,Tabla5[],2,1))</f>
        <v/>
      </c>
    </row>
    <row r="2893" spans="6:7" x14ac:dyDescent="0.2">
      <c r="F2893" s="28" t="str">
        <f>IF($B2893="","",SUMIFS($E$4:E2893,$B$4:B2893,$B2893)/SUMIFS($E$4:$E$1048576,$B$4:$B$1048576,$B2893))</f>
        <v/>
      </c>
      <c r="G2893" s="2" t="str">
        <f>IF($C2893="","",VLOOKUP($F2893,Tabla5[],2,1))</f>
        <v/>
      </c>
    </row>
    <row r="2894" spans="6:7" x14ac:dyDescent="0.2">
      <c r="F2894" s="28" t="str">
        <f>IF($B2894="","",SUMIFS($E$4:E2894,$B$4:B2894,$B2894)/SUMIFS($E$4:$E$1048576,$B$4:$B$1048576,$B2894))</f>
        <v/>
      </c>
      <c r="G2894" s="2" t="str">
        <f>IF($C2894="","",VLOOKUP($F2894,Tabla5[],2,1))</f>
        <v/>
      </c>
    </row>
    <row r="2895" spans="6:7" x14ac:dyDescent="0.2">
      <c r="F2895" s="28" t="str">
        <f>IF($B2895="","",SUMIFS($E$4:E2895,$B$4:B2895,$B2895)/SUMIFS($E$4:$E$1048576,$B$4:$B$1048576,$B2895))</f>
        <v/>
      </c>
      <c r="G2895" s="2" t="str">
        <f>IF($C2895="","",VLOOKUP($F2895,Tabla5[],2,1))</f>
        <v/>
      </c>
    </row>
    <row r="2896" spans="6:7" x14ac:dyDescent="0.2">
      <c r="F2896" s="28" t="str">
        <f>IF($B2896="","",SUMIFS($E$4:E2896,$B$4:B2896,$B2896)/SUMIFS($E$4:$E$1048576,$B$4:$B$1048576,$B2896))</f>
        <v/>
      </c>
      <c r="G2896" s="2" t="str">
        <f>IF($C2896="","",VLOOKUP($F2896,Tabla5[],2,1))</f>
        <v/>
      </c>
    </row>
    <row r="2897" spans="6:7" x14ac:dyDescent="0.2">
      <c r="F2897" s="28" t="str">
        <f>IF($B2897="","",SUMIFS($E$4:E2897,$B$4:B2897,$B2897)/SUMIFS($E$4:$E$1048576,$B$4:$B$1048576,$B2897))</f>
        <v/>
      </c>
      <c r="G2897" s="2" t="str">
        <f>IF($C2897="","",VLOOKUP($F2897,Tabla5[],2,1))</f>
        <v/>
      </c>
    </row>
    <row r="2898" spans="6:7" x14ac:dyDescent="0.2">
      <c r="F2898" s="28" t="str">
        <f>IF($B2898="","",SUMIFS($E$4:E2898,$B$4:B2898,$B2898)/SUMIFS($E$4:$E$1048576,$B$4:$B$1048576,$B2898))</f>
        <v/>
      </c>
      <c r="G2898" s="2" t="str">
        <f>IF($C2898="","",VLOOKUP($F2898,Tabla5[],2,1))</f>
        <v/>
      </c>
    </row>
    <row r="2899" spans="6:7" x14ac:dyDescent="0.2">
      <c r="F2899" s="28" t="str">
        <f>IF($B2899="","",SUMIFS($E$4:E2899,$B$4:B2899,$B2899)/SUMIFS($E$4:$E$1048576,$B$4:$B$1048576,$B2899))</f>
        <v/>
      </c>
      <c r="G2899" s="2" t="str">
        <f>IF($C2899="","",VLOOKUP($F2899,Tabla5[],2,1))</f>
        <v/>
      </c>
    </row>
    <row r="2900" spans="6:7" x14ac:dyDescent="0.2">
      <c r="F2900" s="28" t="str">
        <f>IF($B2900="","",SUMIFS($E$4:E2900,$B$4:B2900,$B2900)/SUMIFS($E$4:$E$1048576,$B$4:$B$1048576,$B2900))</f>
        <v/>
      </c>
      <c r="G2900" s="2" t="str">
        <f>IF($C2900="","",VLOOKUP($F2900,Tabla5[],2,1))</f>
        <v/>
      </c>
    </row>
    <row r="2901" spans="6:7" x14ac:dyDescent="0.2">
      <c r="F2901" s="28" t="str">
        <f>IF($B2901="","",SUMIFS($E$4:E2901,$B$4:B2901,$B2901)/SUMIFS($E$4:$E$1048576,$B$4:$B$1048576,$B2901))</f>
        <v/>
      </c>
      <c r="G2901" s="2" t="str">
        <f>IF($C2901="","",VLOOKUP($F2901,Tabla5[],2,1))</f>
        <v/>
      </c>
    </row>
    <row r="2902" spans="6:7" x14ac:dyDescent="0.2">
      <c r="F2902" s="28" t="str">
        <f>IF($B2902="","",SUMIFS($E$4:E2902,$B$4:B2902,$B2902)/SUMIFS($E$4:$E$1048576,$B$4:$B$1048576,$B2902))</f>
        <v/>
      </c>
      <c r="G2902" s="2" t="str">
        <f>IF($C2902="","",VLOOKUP($F2902,Tabla5[],2,1))</f>
        <v/>
      </c>
    </row>
    <row r="2903" spans="6:7" x14ac:dyDescent="0.2">
      <c r="F2903" s="28" t="str">
        <f>IF($B2903="","",SUMIFS($E$4:E2903,$B$4:B2903,$B2903)/SUMIFS($E$4:$E$1048576,$B$4:$B$1048576,$B2903))</f>
        <v/>
      </c>
      <c r="G2903" s="2" t="str">
        <f>IF($C2903="","",VLOOKUP($F2903,Tabla5[],2,1))</f>
        <v/>
      </c>
    </row>
    <row r="2904" spans="6:7" x14ac:dyDescent="0.2">
      <c r="F2904" s="28" t="str">
        <f>IF($B2904="","",SUMIFS($E$4:E2904,$B$4:B2904,$B2904)/SUMIFS($E$4:$E$1048576,$B$4:$B$1048576,$B2904))</f>
        <v/>
      </c>
      <c r="G2904" s="2" t="str">
        <f>IF($C2904="","",VLOOKUP($F2904,Tabla5[],2,1))</f>
        <v/>
      </c>
    </row>
    <row r="2905" spans="6:7" x14ac:dyDescent="0.2">
      <c r="F2905" s="28" t="str">
        <f>IF($B2905="","",SUMIFS($E$4:E2905,$B$4:B2905,$B2905)/SUMIFS($E$4:$E$1048576,$B$4:$B$1048576,$B2905))</f>
        <v/>
      </c>
      <c r="G2905" s="2" t="str">
        <f>IF($C2905="","",VLOOKUP($F2905,Tabla5[],2,1))</f>
        <v/>
      </c>
    </row>
    <row r="2906" spans="6:7" x14ac:dyDescent="0.2">
      <c r="F2906" s="28" t="str">
        <f>IF($B2906="","",SUMIFS($E$4:E2906,$B$4:B2906,$B2906)/SUMIFS($E$4:$E$1048576,$B$4:$B$1048576,$B2906))</f>
        <v/>
      </c>
      <c r="G2906" s="2" t="str">
        <f>IF($C2906="","",VLOOKUP($F2906,Tabla5[],2,1))</f>
        <v/>
      </c>
    </row>
    <row r="2907" spans="6:7" x14ac:dyDescent="0.2">
      <c r="F2907" s="28" t="str">
        <f>IF($B2907="","",SUMIFS($E$4:E2907,$B$4:B2907,$B2907)/SUMIFS($E$4:$E$1048576,$B$4:$B$1048576,$B2907))</f>
        <v/>
      </c>
      <c r="G2907" s="2" t="str">
        <f>IF($C2907="","",VLOOKUP($F2907,Tabla5[],2,1))</f>
        <v/>
      </c>
    </row>
    <row r="2908" spans="6:7" x14ac:dyDescent="0.2">
      <c r="F2908" s="28" t="str">
        <f>IF($B2908="","",SUMIFS($E$4:E2908,$B$4:B2908,$B2908)/SUMIFS($E$4:$E$1048576,$B$4:$B$1048576,$B2908))</f>
        <v/>
      </c>
      <c r="G2908" s="2" t="str">
        <f>IF($C2908="","",VLOOKUP($F2908,Tabla5[],2,1))</f>
        <v/>
      </c>
    </row>
    <row r="2909" spans="6:7" x14ac:dyDescent="0.2">
      <c r="F2909" s="28" t="str">
        <f>IF($B2909="","",SUMIFS($E$4:E2909,$B$4:B2909,$B2909)/SUMIFS($E$4:$E$1048576,$B$4:$B$1048576,$B2909))</f>
        <v/>
      </c>
      <c r="G2909" s="2" t="str">
        <f>IF($C2909="","",VLOOKUP($F2909,Tabla5[],2,1))</f>
        <v/>
      </c>
    </row>
    <row r="2910" spans="6:7" x14ac:dyDescent="0.2">
      <c r="F2910" s="28" t="str">
        <f>IF($B2910="","",SUMIFS($E$4:E2910,$B$4:B2910,$B2910)/SUMIFS($E$4:$E$1048576,$B$4:$B$1048576,$B2910))</f>
        <v/>
      </c>
      <c r="G2910" s="2" t="str">
        <f>IF($C2910="","",VLOOKUP($F2910,Tabla5[],2,1))</f>
        <v/>
      </c>
    </row>
    <row r="2911" spans="6:7" x14ac:dyDescent="0.2">
      <c r="F2911" s="28" t="str">
        <f>IF($B2911="","",SUMIFS($E$4:E2911,$B$4:B2911,$B2911)/SUMIFS($E$4:$E$1048576,$B$4:$B$1048576,$B2911))</f>
        <v/>
      </c>
      <c r="G2911" s="2" t="str">
        <f>IF($C2911="","",VLOOKUP($F2911,Tabla5[],2,1))</f>
        <v/>
      </c>
    </row>
    <row r="2912" spans="6:7" x14ac:dyDescent="0.2">
      <c r="F2912" s="28" t="str">
        <f>IF($B2912="","",SUMIFS($E$4:E2912,$B$4:B2912,$B2912)/SUMIFS($E$4:$E$1048576,$B$4:$B$1048576,$B2912))</f>
        <v/>
      </c>
      <c r="G2912" s="2" t="str">
        <f>IF($C2912="","",VLOOKUP($F2912,Tabla5[],2,1))</f>
        <v/>
      </c>
    </row>
    <row r="2913" spans="6:7" x14ac:dyDescent="0.2">
      <c r="F2913" s="28" t="str">
        <f>IF($B2913="","",SUMIFS($E$4:E2913,$B$4:B2913,$B2913)/SUMIFS($E$4:$E$1048576,$B$4:$B$1048576,$B2913))</f>
        <v/>
      </c>
      <c r="G2913" s="2" t="str">
        <f>IF($C2913="","",VLOOKUP($F2913,Tabla5[],2,1))</f>
        <v/>
      </c>
    </row>
    <row r="2914" spans="6:7" x14ac:dyDescent="0.2">
      <c r="F2914" s="28" t="str">
        <f>IF($B2914="","",SUMIFS($E$4:E2914,$B$4:B2914,$B2914)/SUMIFS($E$4:$E$1048576,$B$4:$B$1048576,$B2914))</f>
        <v/>
      </c>
      <c r="G2914" s="2" t="str">
        <f>IF($C2914="","",VLOOKUP($F2914,Tabla5[],2,1))</f>
        <v/>
      </c>
    </row>
    <row r="2915" spans="6:7" x14ac:dyDescent="0.2">
      <c r="F2915" s="28" t="str">
        <f>IF($B2915="","",SUMIFS($E$4:E2915,$B$4:B2915,$B2915)/SUMIFS($E$4:$E$1048576,$B$4:$B$1048576,$B2915))</f>
        <v/>
      </c>
      <c r="G2915" s="2" t="str">
        <f>IF($C2915="","",VLOOKUP($F2915,Tabla5[],2,1))</f>
        <v/>
      </c>
    </row>
    <row r="2916" spans="6:7" x14ac:dyDescent="0.2">
      <c r="F2916" s="28" t="str">
        <f>IF($B2916="","",SUMIFS($E$4:E2916,$B$4:B2916,$B2916)/SUMIFS($E$4:$E$1048576,$B$4:$B$1048576,$B2916))</f>
        <v/>
      </c>
      <c r="G2916" s="2" t="str">
        <f>IF($C2916="","",VLOOKUP($F2916,Tabla5[],2,1))</f>
        <v/>
      </c>
    </row>
    <row r="2917" spans="6:7" x14ac:dyDescent="0.2">
      <c r="F2917" s="28" t="str">
        <f>IF($B2917="","",SUMIFS($E$4:E2917,$B$4:B2917,$B2917)/SUMIFS($E$4:$E$1048576,$B$4:$B$1048576,$B2917))</f>
        <v/>
      </c>
      <c r="G2917" s="2" t="str">
        <f>IF($C2917="","",VLOOKUP($F2917,Tabla5[],2,1))</f>
        <v/>
      </c>
    </row>
    <row r="2918" spans="6:7" x14ac:dyDescent="0.2">
      <c r="F2918" s="28" t="str">
        <f>IF($B2918="","",SUMIFS($E$4:E2918,$B$4:B2918,$B2918)/SUMIFS($E$4:$E$1048576,$B$4:$B$1048576,$B2918))</f>
        <v/>
      </c>
      <c r="G2918" s="2" t="str">
        <f>IF($C2918="","",VLOOKUP($F2918,Tabla5[],2,1))</f>
        <v/>
      </c>
    </row>
    <row r="2919" spans="6:7" x14ac:dyDescent="0.2">
      <c r="F2919" s="28" t="str">
        <f>IF($B2919="","",SUMIFS($E$4:E2919,$B$4:B2919,$B2919)/SUMIFS($E$4:$E$1048576,$B$4:$B$1048576,$B2919))</f>
        <v/>
      </c>
      <c r="G2919" s="2" t="str">
        <f>IF($C2919="","",VLOOKUP($F2919,Tabla5[],2,1))</f>
        <v/>
      </c>
    </row>
    <row r="2920" spans="6:7" x14ac:dyDescent="0.2">
      <c r="F2920" s="28" t="str">
        <f>IF($B2920="","",SUMIFS($E$4:E2920,$B$4:B2920,$B2920)/SUMIFS($E$4:$E$1048576,$B$4:$B$1048576,$B2920))</f>
        <v/>
      </c>
      <c r="G2920" s="2" t="str">
        <f>IF($C2920="","",VLOOKUP($F2920,Tabla5[],2,1))</f>
        <v/>
      </c>
    </row>
    <row r="2921" spans="6:7" x14ac:dyDescent="0.2">
      <c r="F2921" s="28" t="str">
        <f>IF($B2921="","",SUMIFS($E$4:E2921,$B$4:B2921,$B2921)/SUMIFS($E$4:$E$1048576,$B$4:$B$1048576,$B2921))</f>
        <v/>
      </c>
      <c r="G2921" s="2" t="str">
        <f>IF($C2921="","",VLOOKUP($F2921,Tabla5[],2,1))</f>
        <v/>
      </c>
    </row>
    <row r="2922" spans="6:7" x14ac:dyDescent="0.2">
      <c r="F2922" s="28" t="str">
        <f>IF($B2922="","",SUMIFS($E$4:E2922,$B$4:B2922,$B2922)/SUMIFS($E$4:$E$1048576,$B$4:$B$1048576,$B2922))</f>
        <v/>
      </c>
      <c r="G2922" s="2" t="str">
        <f>IF($C2922="","",VLOOKUP($F2922,Tabla5[],2,1))</f>
        <v/>
      </c>
    </row>
    <row r="2923" spans="6:7" x14ac:dyDescent="0.2">
      <c r="F2923" s="28" t="str">
        <f>IF($B2923="","",SUMIFS($E$4:E2923,$B$4:B2923,$B2923)/SUMIFS($E$4:$E$1048576,$B$4:$B$1048576,$B2923))</f>
        <v/>
      </c>
      <c r="G2923" s="2" t="str">
        <f>IF($C2923="","",VLOOKUP($F2923,Tabla5[],2,1))</f>
        <v/>
      </c>
    </row>
    <row r="2924" spans="6:7" x14ac:dyDescent="0.2">
      <c r="F2924" s="28" t="str">
        <f>IF($B2924="","",SUMIFS($E$4:E2924,$B$4:B2924,$B2924)/SUMIFS($E$4:$E$1048576,$B$4:$B$1048576,$B2924))</f>
        <v/>
      </c>
      <c r="G2924" s="2" t="str">
        <f>IF($C2924="","",VLOOKUP($F2924,Tabla5[],2,1))</f>
        <v/>
      </c>
    </row>
    <row r="2925" spans="6:7" x14ac:dyDescent="0.2">
      <c r="F2925" s="28" t="str">
        <f>IF($B2925="","",SUMIFS($E$4:E2925,$B$4:B2925,$B2925)/SUMIFS($E$4:$E$1048576,$B$4:$B$1048576,$B2925))</f>
        <v/>
      </c>
      <c r="G2925" s="2" t="str">
        <f>IF($C2925="","",VLOOKUP($F2925,Tabla5[],2,1))</f>
        <v/>
      </c>
    </row>
    <row r="2926" spans="6:7" x14ac:dyDescent="0.2">
      <c r="F2926" s="28" t="str">
        <f>IF($B2926="","",SUMIFS($E$4:E2926,$B$4:B2926,$B2926)/SUMIFS($E$4:$E$1048576,$B$4:$B$1048576,$B2926))</f>
        <v/>
      </c>
      <c r="G2926" s="2" t="str">
        <f>IF($C2926="","",VLOOKUP($F2926,Tabla5[],2,1))</f>
        <v/>
      </c>
    </row>
    <row r="2927" spans="6:7" x14ac:dyDescent="0.2">
      <c r="F2927" s="28" t="str">
        <f>IF($B2927="","",SUMIFS($E$4:E2927,$B$4:B2927,$B2927)/SUMIFS($E$4:$E$1048576,$B$4:$B$1048576,$B2927))</f>
        <v/>
      </c>
      <c r="G2927" s="2" t="str">
        <f>IF($C2927="","",VLOOKUP($F2927,Tabla5[],2,1))</f>
        <v/>
      </c>
    </row>
    <row r="2928" spans="6:7" x14ac:dyDescent="0.2">
      <c r="F2928" s="28" t="str">
        <f>IF($B2928="","",SUMIFS($E$4:E2928,$B$4:B2928,$B2928)/SUMIFS($E$4:$E$1048576,$B$4:$B$1048576,$B2928))</f>
        <v/>
      </c>
      <c r="G2928" s="2" t="str">
        <f>IF($C2928="","",VLOOKUP($F2928,Tabla5[],2,1))</f>
        <v/>
      </c>
    </row>
    <row r="2929" spans="6:7" x14ac:dyDescent="0.2">
      <c r="F2929" s="28" t="str">
        <f>IF($B2929="","",SUMIFS($E$4:E2929,$B$4:B2929,$B2929)/SUMIFS($E$4:$E$1048576,$B$4:$B$1048576,$B2929))</f>
        <v/>
      </c>
      <c r="G2929" s="2" t="str">
        <f>IF($C2929="","",VLOOKUP($F2929,Tabla5[],2,1))</f>
        <v/>
      </c>
    </row>
    <row r="2930" spans="6:7" x14ac:dyDescent="0.2">
      <c r="F2930" s="28" t="str">
        <f>IF($B2930="","",SUMIFS($E$4:E2930,$B$4:B2930,$B2930)/SUMIFS($E$4:$E$1048576,$B$4:$B$1048576,$B2930))</f>
        <v/>
      </c>
      <c r="G2930" s="2" t="str">
        <f>IF($C2930="","",VLOOKUP($F2930,Tabla5[],2,1))</f>
        <v/>
      </c>
    </row>
    <row r="2931" spans="6:7" x14ac:dyDescent="0.2">
      <c r="F2931" s="28" t="str">
        <f>IF($B2931="","",SUMIFS($E$4:E2931,$B$4:B2931,$B2931)/SUMIFS($E$4:$E$1048576,$B$4:$B$1048576,$B2931))</f>
        <v/>
      </c>
      <c r="G2931" s="2" t="str">
        <f>IF($C2931="","",VLOOKUP($F2931,Tabla5[],2,1))</f>
        <v/>
      </c>
    </row>
    <row r="2932" spans="6:7" x14ac:dyDescent="0.2">
      <c r="F2932" s="28" t="str">
        <f>IF($B2932="","",SUMIFS($E$4:E2932,$B$4:B2932,$B2932)/SUMIFS($E$4:$E$1048576,$B$4:$B$1048576,$B2932))</f>
        <v/>
      </c>
      <c r="G2932" s="2" t="str">
        <f>IF($C2932="","",VLOOKUP($F2932,Tabla5[],2,1))</f>
        <v/>
      </c>
    </row>
    <row r="2933" spans="6:7" x14ac:dyDescent="0.2">
      <c r="F2933" s="28" t="str">
        <f>IF($B2933="","",SUMIFS($E$4:E2933,$B$4:B2933,$B2933)/SUMIFS($E$4:$E$1048576,$B$4:$B$1048576,$B2933))</f>
        <v/>
      </c>
      <c r="G2933" s="2" t="str">
        <f>IF($C2933="","",VLOOKUP($F2933,Tabla5[],2,1))</f>
        <v/>
      </c>
    </row>
    <row r="2934" spans="6:7" x14ac:dyDescent="0.2">
      <c r="F2934" s="28" t="str">
        <f>IF($B2934="","",SUMIFS($E$4:E2934,$B$4:B2934,$B2934)/SUMIFS($E$4:$E$1048576,$B$4:$B$1048576,$B2934))</f>
        <v/>
      </c>
      <c r="G2934" s="2" t="str">
        <f>IF($C2934="","",VLOOKUP($F2934,Tabla5[],2,1))</f>
        <v/>
      </c>
    </row>
    <row r="2935" spans="6:7" x14ac:dyDescent="0.2">
      <c r="F2935" s="28" t="str">
        <f>IF($B2935="","",SUMIFS($E$4:E2935,$B$4:B2935,$B2935)/SUMIFS($E$4:$E$1048576,$B$4:$B$1048576,$B2935))</f>
        <v/>
      </c>
      <c r="G2935" s="2" t="str">
        <f>IF($C2935="","",VLOOKUP($F2935,Tabla5[],2,1))</f>
        <v/>
      </c>
    </row>
    <row r="2936" spans="6:7" x14ac:dyDescent="0.2">
      <c r="F2936" s="28" t="str">
        <f>IF($B2936="","",SUMIFS($E$4:E2936,$B$4:B2936,$B2936)/SUMIFS($E$4:$E$1048576,$B$4:$B$1048576,$B2936))</f>
        <v/>
      </c>
      <c r="G2936" s="2" t="str">
        <f>IF($C2936="","",VLOOKUP($F2936,Tabla5[],2,1))</f>
        <v/>
      </c>
    </row>
    <row r="2937" spans="6:7" x14ac:dyDescent="0.2">
      <c r="F2937" s="28" t="str">
        <f>IF($B2937="","",SUMIFS($E$4:E2937,$B$4:B2937,$B2937)/SUMIFS($E$4:$E$1048576,$B$4:$B$1048576,$B2937))</f>
        <v/>
      </c>
      <c r="G2937" s="2" t="str">
        <f>IF($C2937="","",VLOOKUP($F2937,Tabla5[],2,1))</f>
        <v/>
      </c>
    </row>
    <row r="2938" spans="6:7" x14ac:dyDescent="0.2">
      <c r="F2938" s="28" t="str">
        <f>IF($B2938="","",SUMIFS($E$4:E2938,$B$4:B2938,$B2938)/SUMIFS($E$4:$E$1048576,$B$4:$B$1048576,$B2938))</f>
        <v/>
      </c>
      <c r="G2938" s="2" t="str">
        <f>IF($C2938="","",VLOOKUP($F2938,Tabla5[],2,1))</f>
        <v/>
      </c>
    </row>
    <row r="2939" spans="6:7" x14ac:dyDescent="0.2">
      <c r="F2939" s="28" t="str">
        <f>IF($B2939="","",SUMIFS($E$4:E2939,$B$4:B2939,$B2939)/SUMIFS($E$4:$E$1048576,$B$4:$B$1048576,$B2939))</f>
        <v/>
      </c>
      <c r="G2939" s="2" t="str">
        <f>IF($C2939="","",VLOOKUP($F2939,Tabla5[],2,1))</f>
        <v/>
      </c>
    </row>
    <row r="2940" spans="6:7" x14ac:dyDescent="0.2">
      <c r="F2940" s="28" t="str">
        <f>IF($B2940="","",SUMIFS($E$4:E2940,$B$4:B2940,$B2940)/SUMIFS($E$4:$E$1048576,$B$4:$B$1048576,$B2940))</f>
        <v/>
      </c>
      <c r="G2940" s="2" t="str">
        <f>IF($C2940="","",VLOOKUP($F2940,Tabla5[],2,1))</f>
        <v/>
      </c>
    </row>
    <row r="2941" spans="6:7" x14ac:dyDescent="0.2">
      <c r="F2941" s="28" t="str">
        <f>IF($B2941="","",SUMIFS($E$4:E2941,$B$4:B2941,$B2941)/SUMIFS($E$4:$E$1048576,$B$4:$B$1048576,$B2941))</f>
        <v/>
      </c>
      <c r="G2941" s="2" t="str">
        <f>IF($C2941="","",VLOOKUP($F2941,Tabla5[],2,1))</f>
        <v/>
      </c>
    </row>
    <row r="2942" spans="6:7" x14ac:dyDescent="0.2">
      <c r="F2942" s="28" t="str">
        <f>IF($B2942="","",SUMIFS($E$4:E2942,$B$4:B2942,$B2942)/SUMIFS($E$4:$E$1048576,$B$4:$B$1048576,$B2942))</f>
        <v/>
      </c>
      <c r="G2942" s="2" t="str">
        <f>IF($C2942="","",VLOOKUP($F2942,Tabla5[],2,1))</f>
        <v/>
      </c>
    </row>
    <row r="2943" spans="6:7" x14ac:dyDescent="0.2">
      <c r="F2943" s="28" t="str">
        <f>IF($B2943="","",SUMIFS($E$4:E2943,$B$4:B2943,$B2943)/SUMIFS($E$4:$E$1048576,$B$4:$B$1048576,$B2943))</f>
        <v/>
      </c>
      <c r="G2943" s="2" t="str">
        <f>IF($C2943="","",VLOOKUP($F2943,Tabla5[],2,1))</f>
        <v/>
      </c>
    </row>
    <row r="2944" spans="6:7" x14ac:dyDescent="0.2">
      <c r="F2944" s="28" t="str">
        <f>IF($B2944="","",SUMIFS($E$4:E2944,$B$4:B2944,$B2944)/SUMIFS($E$4:$E$1048576,$B$4:$B$1048576,$B2944))</f>
        <v/>
      </c>
      <c r="G2944" s="2" t="str">
        <f>IF($C2944="","",VLOOKUP($F2944,Tabla5[],2,1))</f>
        <v/>
      </c>
    </row>
    <row r="2945" spans="6:7" x14ac:dyDescent="0.2">
      <c r="F2945" s="28" t="str">
        <f>IF($B2945="","",SUMIFS($E$4:E2945,$B$4:B2945,$B2945)/SUMIFS($E$4:$E$1048576,$B$4:$B$1048576,$B2945))</f>
        <v/>
      </c>
      <c r="G2945" s="2" t="str">
        <f>IF($C2945="","",VLOOKUP($F2945,Tabla5[],2,1))</f>
        <v/>
      </c>
    </row>
    <row r="2946" spans="6:7" x14ac:dyDescent="0.2">
      <c r="F2946" s="28" t="str">
        <f>IF($B2946="","",SUMIFS($E$4:E2946,$B$4:B2946,$B2946)/SUMIFS($E$4:$E$1048576,$B$4:$B$1048576,$B2946))</f>
        <v/>
      </c>
      <c r="G2946" s="2" t="str">
        <f>IF($C2946="","",VLOOKUP($F2946,Tabla5[],2,1))</f>
        <v/>
      </c>
    </row>
    <row r="2947" spans="6:7" x14ac:dyDescent="0.2">
      <c r="F2947" s="28" t="str">
        <f>IF($B2947="","",SUMIFS($E$4:E2947,$B$4:B2947,$B2947)/SUMIFS($E$4:$E$1048576,$B$4:$B$1048576,$B2947))</f>
        <v/>
      </c>
      <c r="G2947" s="2" t="str">
        <f>IF($C2947="","",VLOOKUP($F2947,Tabla5[],2,1))</f>
        <v/>
      </c>
    </row>
    <row r="2948" spans="6:7" x14ac:dyDescent="0.2">
      <c r="F2948" s="28" t="str">
        <f>IF($B2948="","",SUMIFS($E$4:E2948,$B$4:B2948,$B2948)/SUMIFS($E$4:$E$1048576,$B$4:$B$1048576,$B2948))</f>
        <v/>
      </c>
      <c r="G2948" s="2" t="str">
        <f>IF($C2948="","",VLOOKUP($F2948,Tabla5[],2,1))</f>
        <v/>
      </c>
    </row>
    <row r="2949" spans="6:7" x14ac:dyDescent="0.2">
      <c r="F2949" s="28" t="str">
        <f>IF($B2949="","",SUMIFS($E$4:E2949,$B$4:B2949,$B2949)/SUMIFS($E$4:$E$1048576,$B$4:$B$1048576,$B2949))</f>
        <v/>
      </c>
      <c r="G2949" s="2" t="str">
        <f>IF($C2949="","",VLOOKUP($F2949,Tabla5[],2,1))</f>
        <v/>
      </c>
    </row>
    <row r="2950" spans="6:7" x14ac:dyDescent="0.2">
      <c r="F2950" s="28" t="str">
        <f>IF($B2950="","",SUMIFS($E$4:E2950,$B$4:B2950,$B2950)/SUMIFS($E$4:$E$1048576,$B$4:$B$1048576,$B2950))</f>
        <v/>
      </c>
      <c r="G2950" s="2" t="str">
        <f>IF($C2950="","",VLOOKUP($F2950,Tabla5[],2,1))</f>
        <v/>
      </c>
    </row>
    <row r="2951" spans="6:7" x14ac:dyDescent="0.2">
      <c r="F2951" s="28" t="str">
        <f>IF($B2951="","",SUMIFS($E$4:E2951,$B$4:B2951,$B2951)/SUMIFS($E$4:$E$1048576,$B$4:$B$1048576,$B2951))</f>
        <v/>
      </c>
      <c r="G2951" s="2" t="str">
        <f>IF($C2951="","",VLOOKUP($F2951,Tabla5[],2,1))</f>
        <v/>
      </c>
    </row>
    <row r="2952" spans="6:7" x14ac:dyDescent="0.2">
      <c r="F2952" s="28" t="str">
        <f>IF($B2952="","",SUMIFS($E$4:E2952,$B$4:B2952,$B2952)/SUMIFS($E$4:$E$1048576,$B$4:$B$1048576,$B2952))</f>
        <v/>
      </c>
      <c r="G2952" s="2" t="str">
        <f>IF($C2952="","",VLOOKUP($F2952,Tabla5[],2,1))</f>
        <v/>
      </c>
    </row>
    <row r="2953" spans="6:7" x14ac:dyDescent="0.2">
      <c r="F2953" s="28" t="str">
        <f>IF($B2953="","",SUMIFS($E$4:E2953,$B$4:B2953,$B2953)/SUMIFS($E$4:$E$1048576,$B$4:$B$1048576,$B2953))</f>
        <v/>
      </c>
      <c r="G2953" s="2" t="str">
        <f>IF($C2953="","",VLOOKUP($F2953,Tabla5[],2,1))</f>
        <v/>
      </c>
    </row>
    <row r="2954" spans="6:7" x14ac:dyDescent="0.2">
      <c r="F2954" s="28" t="str">
        <f>IF($B2954="","",SUMIFS($E$4:E2954,$B$4:B2954,$B2954)/SUMIFS($E$4:$E$1048576,$B$4:$B$1048576,$B2954))</f>
        <v/>
      </c>
      <c r="G2954" s="2" t="str">
        <f>IF($C2954="","",VLOOKUP($F2954,Tabla5[],2,1))</f>
        <v/>
      </c>
    </row>
    <row r="2955" spans="6:7" x14ac:dyDescent="0.2">
      <c r="F2955" s="28" t="str">
        <f>IF($B2955="","",SUMIFS($E$4:E2955,$B$4:B2955,$B2955)/SUMIFS($E$4:$E$1048576,$B$4:$B$1048576,$B2955))</f>
        <v/>
      </c>
      <c r="G2955" s="2" t="str">
        <f>IF($C2955="","",VLOOKUP($F2955,Tabla5[],2,1))</f>
        <v/>
      </c>
    </row>
    <row r="2956" spans="6:7" x14ac:dyDescent="0.2">
      <c r="F2956" s="28" t="str">
        <f>IF($B2956="","",SUMIFS($E$4:E2956,$B$4:B2956,$B2956)/SUMIFS($E$4:$E$1048576,$B$4:$B$1048576,$B2956))</f>
        <v/>
      </c>
      <c r="G2956" s="2" t="str">
        <f>IF($C2956="","",VLOOKUP($F2956,Tabla5[],2,1))</f>
        <v/>
      </c>
    </row>
    <row r="2957" spans="6:7" x14ac:dyDescent="0.2">
      <c r="F2957" s="28" t="str">
        <f>IF($B2957="","",SUMIFS($E$4:E2957,$B$4:B2957,$B2957)/SUMIFS($E$4:$E$1048576,$B$4:$B$1048576,$B2957))</f>
        <v/>
      </c>
      <c r="G2957" s="2" t="str">
        <f>IF($C2957="","",VLOOKUP($F2957,Tabla5[],2,1))</f>
        <v/>
      </c>
    </row>
    <row r="2958" spans="6:7" x14ac:dyDescent="0.2">
      <c r="F2958" s="28" t="str">
        <f>IF($B2958="","",SUMIFS($E$4:E2958,$B$4:B2958,$B2958)/SUMIFS($E$4:$E$1048576,$B$4:$B$1048576,$B2958))</f>
        <v/>
      </c>
      <c r="G2958" s="2" t="str">
        <f>IF($C2958="","",VLOOKUP($F2958,Tabla5[],2,1))</f>
        <v/>
      </c>
    </row>
    <row r="2959" spans="6:7" x14ac:dyDescent="0.2">
      <c r="F2959" s="28" t="str">
        <f>IF($B2959="","",SUMIFS($E$4:E2959,$B$4:B2959,$B2959)/SUMIFS($E$4:$E$1048576,$B$4:$B$1048576,$B2959))</f>
        <v/>
      </c>
      <c r="G2959" s="2" t="str">
        <f>IF($C2959="","",VLOOKUP($F2959,Tabla5[],2,1))</f>
        <v/>
      </c>
    </row>
    <row r="2960" spans="6:7" x14ac:dyDescent="0.2">
      <c r="F2960" s="28" t="str">
        <f>IF($B2960="","",SUMIFS($E$4:E2960,$B$4:B2960,$B2960)/SUMIFS($E$4:$E$1048576,$B$4:$B$1048576,$B2960))</f>
        <v/>
      </c>
      <c r="G2960" s="2" t="str">
        <f>IF($C2960="","",VLOOKUP($F2960,Tabla5[],2,1))</f>
        <v/>
      </c>
    </row>
    <row r="2961" spans="6:7" x14ac:dyDescent="0.2">
      <c r="F2961" s="28" t="str">
        <f>IF($B2961="","",SUMIFS($E$4:E2961,$B$4:B2961,$B2961)/SUMIFS($E$4:$E$1048576,$B$4:$B$1048576,$B2961))</f>
        <v/>
      </c>
      <c r="G2961" s="2" t="str">
        <f>IF($C2961="","",VLOOKUP($F2961,Tabla5[],2,1))</f>
        <v/>
      </c>
    </row>
    <row r="2962" spans="6:7" x14ac:dyDescent="0.2">
      <c r="F2962" s="28" t="str">
        <f>IF($B2962="","",SUMIFS($E$4:E2962,$B$4:B2962,$B2962)/SUMIFS($E$4:$E$1048576,$B$4:$B$1048576,$B2962))</f>
        <v/>
      </c>
      <c r="G2962" s="2" t="str">
        <f>IF($C2962="","",VLOOKUP($F2962,Tabla5[],2,1))</f>
        <v/>
      </c>
    </row>
    <row r="2963" spans="6:7" x14ac:dyDescent="0.2">
      <c r="F2963" s="28" t="str">
        <f>IF($B2963="","",SUMIFS($E$4:E2963,$B$4:B2963,$B2963)/SUMIFS($E$4:$E$1048576,$B$4:$B$1048576,$B2963))</f>
        <v/>
      </c>
      <c r="G2963" s="2" t="str">
        <f>IF($C2963="","",VLOOKUP($F2963,Tabla5[],2,1))</f>
        <v/>
      </c>
    </row>
    <row r="2964" spans="6:7" x14ac:dyDescent="0.2">
      <c r="F2964" s="28" t="str">
        <f>IF($B2964="","",SUMIFS($E$4:E2964,$B$4:B2964,$B2964)/SUMIFS($E$4:$E$1048576,$B$4:$B$1048576,$B2964))</f>
        <v/>
      </c>
      <c r="G2964" s="2" t="str">
        <f>IF($C2964="","",VLOOKUP($F2964,Tabla5[],2,1))</f>
        <v/>
      </c>
    </row>
    <row r="2965" spans="6:7" x14ac:dyDescent="0.2">
      <c r="F2965" s="28" t="str">
        <f>IF($B2965="","",SUMIFS($E$4:E2965,$B$4:B2965,$B2965)/SUMIFS($E$4:$E$1048576,$B$4:$B$1048576,$B2965))</f>
        <v/>
      </c>
      <c r="G2965" s="2" t="str">
        <f>IF($C2965="","",VLOOKUP($F2965,Tabla5[],2,1))</f>
        <v/>
      </c>
    </row>
    <row r="2966" spans="6:7" x14ac:dyDescent="0.2">
      <c r="F2966" s="28" t="str">
        <f>IF($B2966="","",SUMIFS($E$4:E2966,$B$4:B2966,$B2966)/SUMIFS($E$4:$E$1048576,$B$4:$B$1048576,$B2966))</f>
        <v/>
      </c>
      <c r="G2966" s="2" t="str">
        <f>IF($C2966="","",VLOOKUP($F2966,Tabla5[],2,1))</f>
        <v/>
      </c>
    </row>
    <row r="2967" spans="6:7" x14ac:dyDescent="0.2">
      <c r="F2967" s="28" t="str">
        <f>IF($B2967="","",SUMIFS($E$4:E2967,$B$4:B2967,$B2967)/SUMIFS($E$4:$E$1048576,$B$4:$B$1048576,$B2967))</f>
        <v/>
      </c>
      <c r="G2967" s="2" t="str">
        <f>IF($C2967="","",VLOOKUP($F2967,Tabla5[],2,1))</f>
        <v/>
      </c>
    </row>
    <row r="2968" spans="6:7" x14ac:dyDescent="0.2">
      <c r="F2968" s="28" t="str">
        <f>IF($B2968="","",SUMIFS($E$4:E2968,$B$4:B2968,$B2968)/SUMIFS($E$4:$E$1048576,$B$4:$B$1048576,$B2968))</f>
        <v/>
      </c>
      <c r="G2968" s="2" t="str">
        <f>IF($C2968="","",VLOOKUP($F2968,Tabla5[],2,1))</f>
        <v/>
      </c>
    </row>
    <row r="2969" spans="6:7" x14ac:dyDescent="0.2">
      <c r="F2969" s="28" t="str">
        <f>IF($B2969="","",SUMIFS($E$4:E2969,$B$4:B2969,$B2969)/SUMIFS($E$4:$E$1048576,$B$4:$B$1048576,$B2969))</f>
        <v/>
      </c>
      <c r="G2969" s="2" t="str">
        <f>IF($C2969="","",VLOOKUP($F2969,Tabla5[],2,1))</f>
        <v/>
      </c>
    </row>
    <row r="2970" spans="6:7" x14ac:dyDescent="0.2">
      <c r="F2970" s="28" t="str">
        <f>IF($B2970="","",SUMIFS($E$4:E2970,$B$4:B2970,$B2970)/SUMIFS($E$4:$E$1048576,$B$4:$B$1048576,$B2970))</f>
        <v/>
      </c>
      <c r="G2970" s="2" t="str">
        <f>IF($C2970="","",VLOOKUP($F2970,Tabla5[],2,1))</f>
        <v/>
      </c>
    </row>
    <row r="2971" spans="6:7" x14ac:dyDescent="0.2">
      <c r="F2971" s="28" t="str">
        <f>IF($B2971="","",SUMIFS($E$4:E2971,$B$4:B2971,$B2971)/SUMIFS($E$4:$E$1048576,$B$4:$B$1048576,$B2971))</f>
        <v/>
      </c>
      <c r="G2971" s="2" t="str">
        <f>IF($C2971="","",VLOOKUP($F2971,Tabla5[],2,1))</f>
        <v/>
      </c>
    </row>
    <row r="2972" spans="6:7" x14ac:dyDescent="0.2">
      <c r="F2972" s="28" t="str">
        <f>IF($B2972="","",SUMIFS($E$4:E2972,$B$4:B2972,$B2972)/SUMIFS($E$4:$E$1048576,$B$4:$B$1048576,$B2972))</f>
        <v/>
      </c>
      <c r="G2972" s="2" t="str">
        <f>IF($C2972="","",VLOOKUP($F2972,Tabla5[],2,1))</f>
        <v/>
      </c>
    </row>
    <row r="2973" spans="6:7" x14ac:dyDescent="0.2">
      <c r="F2973" s="28" t="str">
        <f>IF($B2973="","",SUMIFS($E$4:E2973,$B$4:B2973,$B2973)/SUMIFS($E$4:$E$1048576,$B$4:$B$1048576,$B2973))</f>
        <v/>
      </c>
      <c r="G2973" s="2" t="str">
        <f>IF($C2973="","",VLOOKUP($F2973,Tabla5[],2,1))</f>
        <v/>
      </c>
    </row>
    <row r="2974" spans="6:7" x14ac:dyDescent="0.2">
      <c r="F2974" s="28" t="str">
        <f>IF($B2974="","",SUMIFS($E$4:E2974,$B$4:B2974,$B2974)/SUMIFS($E$4:$E$1048576,$B$4:$B$1048576,$B2974))</f>
        <v/>
      </c>
      <c r="G2974" s="2" t="str">
        <f>IF($C2974="","",VLOOKUP($F2974,Tabla5[],2,1))</f>
        <v/>
      </c>
    </row>
    <row r="2975" spans="6:7" x14ac:dyDescent="0.2">
      <c r="F2975" s="28" t="str">
        <f>IF($B2975="","",SUMIFS($E$4:E2975,$B$4:B2975,$B2975)/SUMIFS($E$4:$E$1048576,$B$4:$B$1048576,$B2975))</f>
        <v/>
      </c>
      <c r="G2975" s="2" t="str">
        <f>IF($C2975="","",VLOOKUP($F2975,Tabla5[],2,1))</f>
        <v/>
      </c>
    </row>
    <row r="2976" spans="6:7" x14ac:dyDescent="0.2">
      <c r="F2976" s="28" t="str">
        <f>IF($B2976="","",SUMIFS($E$4:E2976,$B$4:B2976,$B2976)/SUMIFS($E$4:$E$1048576,$B$4:$B$1048576,$B2976))</f>
        <v/>
      </c>
      <c r="G2976" s="2" t="str">
        <f>IF($C2976="","",VLOOKUP($F2976,Tabla5[],2,1))</f>
        <v/>
      </c>
    </row>
    <row r="2977" spans="6:7" x14ac:dyDescent="0.2">
      <c r="F2977" s="28" t="str">
        <f>IF($B2977="","",SUMIFS($E$4:E2977,$B$4:B2977,$B2977)/SUMIFS($E$4:$E$1048576,$B$4:$B$1048576,$B2977))</f>
        <v/>
      </c>
      <c r="G2977" s="2" t="str">
        <f>IF($C2977="","",VLOOKUP($F2977,Tabla5[],2,1))</f>
        <v/>
      </c>
    </row>
    <row r="2978" spans="6:7" x14ac:dyDescent="0.2">
      <c r="F2978" s="28" t="str">
        <f>IF($B2978="","",SUMIFS($E$4:E2978,$B$4:B2978,$B2978)/SUMIFS($E$4:$E$1048576,$B$4:$B$1048576,$B2978))</f>
        <v/>
      </c>
      <c r="G2978" s="2" t="str">
        <f>IF($C2978="","",VLOOKUP($F2978,Tabla5[],2,1))</f>
        <v/>
      </c>
    </row>
    <row r="2979" spans="6:7" x14ac:dyDescent="0.2">
      <c r="F2979" s="28" t="str">
        <f>IF($B2979="","",SUMIFS($E$4:E2979,$B$4:B2979,$B2979)/SUMIFS($E$4:$E$1048576,$B$4:$B$1048576,$B2979))</f>
        <v/>
      </c>
      <c r="G2979" s="2" t="str">
        <f>IF($C2979="","",VLOOKUP($F2979,Tabla5[],2,1))</f>
        <v/>
      </c>
    </row>
    <row r="2980" spans="6:7" x14ac:dyDescent="0.2">
      <c r="F2980" s="28" t="str">
        <f>IF($B2980="","",SUMIFS($E$4:E2980,$B$4:B2980,$B2980)/SUMIFS($E$4:$E$1048576,$B$4:$B$1048576,$B2980))</f>
        <v/>
      </c>
      <c r="G2980" s="2" t="str">
        <f>IF($C2980="","",VLOOKUP($F2980,Tabla5[],2,1))</f>
        <v/>
      </c>
    </row>
    <row r="2981" spans="6:7" x14ac:dyDescent="0.2">
      <c r="F2981" s="28" t="str">
        <f>IF($B2981="","",SUMIFS($E$4:E2981,$B$4:B2981,$B2981)/SUMIFS($E$4:$E$1048576,$B$4:$B$1048576,$B2981))</f>
        <v/>
      </c>
      <c r="G2981" s="2" t="str">
        <f>IF($C2981="","",VLOOKUP($F2981,Tabla5[],2,1))</f>
        <v/>
      </c>
    </row>
    <row r="2982" spans="6:7" x14ac:dyDescent="0.2">
      <c r="F2982" s="28" t="str">
        <f>IF($B2982="","",SUMIFS($E$4:E2982,$B$4:B2982,$B2982)/SUMIFS($E$4:$E$1048576,$B$4:$B$1048576,$B2982))</f>
        <v/>
      </c>
      <c r="G2982" s="2" t="str">
        <f>IF($C2982="","",VLOOKUP($F2982,Tabla5[],2,1))</f>
        <v/>
      </c>
    </row>
    <row r="2983" spans="6:7" x14ac:dyDescent="0.2">
      <c r="F2983" s="28" t="str">
        <f>IF($B2983="","",SUMIFS($E$4:E2983,$B$4:B2983,$B2983)/SUMIFS($E$4:$E$1048576,$B$4:$B$1048576,$B2983))</f>
        <v/>
      </c>
      <c r="G2983" s="2" t="str">
        <f>IF($C2983="","",VLOOKUP($F2983,Tabla5[],2,1))</f>
        <v/>
      </c>
    </row>
    <row r="2984" spans="6:7" x14ac:dyDescent="0.2">
      <c r="F2984" s="28" t="str">
        <f>IF($B2984="","",SUMIFS($E$4:E2984,$B$4:B2984,$B2984)/SUMIFS($E$4:$E$1048576,$B$4:$B$1048576,$B2984))</f>
        <v/>
      </c>
      <c r="G2984" s="2" t="str">
        <f>IF($C2984="","",VLOOKUP($F2984,Tabla5[],2,1))</f>
        <v/>
      </c>
    </row>
    <row r="2985" spans="6:7" x14ac:dyDescent="0.2">
      <c r="F2985" s="28" t="str">
        <f>IF($B2985="","",SUMIFS($E$4:E2985,$B$4:B2985,$B2985)/SUMIFS($E$4:$E$1048576,$B$4:$B$1048576,$B2985))</f>
        <v/>
      </c>
      <c r="G2985" s="2" t="str">
        <f>IF($C2985="","",VLOOKUP($F2985,Tabla5[],2,1))</f>
        <v/>
      </c>
    </row>
    <row r="2986" spans="6:7" x14ac:dyDescent="0.2">
      <c r="F2986" s="28" t="str">
        <f>IF($B2986="","",SUMIFS($E$4:E2986,$B$4:B2986,$B2986)/SUMIFS($E$4:$E$1048576,$B$4:$B$1048576,$B2986))</f>
        <v/>
      </c>
      <c r="G2986" s="2" t="str">
        <f>IF($C2986="","",VLOOKUP($F2986,Tabla5[],2,1))</f>
        <v/>
      </c>
    </row>
    <row r="2987" spans="6:7" x14ac:dyDescent="0.2">
      <c r="F2987" s="28" t="str">
        <f>IF($B2987="","",SUMIFS($E$4:E2987,$B$4:B2987,$B2987)/SUMIFS($E$4:$E$1048576,$B$4:$B$1048576,$B2987))</f>
        <v/>
      </c>
      <c r="G2987" s="2" t="str">
        <f>IF($C2987="","",VLOOKUP($F2987,Tabla5[],2,1))</f>
        <v/>
      </c>
    </row>
    <row r="2988" spans="6:7" x14ac:dyDescent="0.2">
      <c r="F2988" s="28" t="str">
        <f>IF($B2988="","",SUMIFS($E$4:E2988,$B$4:B2988,$B2988)/SUMIFS($E$4:$E$1048576,$B$4:$B$1048576,$B2988))</f>
        <v/>
      </c>
      <c r="G2988" s="2" t="str">
        <f>IF($C2988="","",VLOOKUP($F2988,Tabla5[],2,1))</f>
        <v/>
      </c>
    </row>
    <row r="2989" spans="6:7" x14ac:dyDescent="0.2">
      <c r="F2989" s="28" t="str">
        <f>IF($B2989="","",SUMIFS($E$4:E2989,$B$4:B2989,$B2989)/SUMIFS($E$4:$E$1048576,$B$4:$B$1048576,$B2989))</f>
        <v/>
      </c>
      <c r="G2989" s="2" t="str">
        <f>IF($C2989="","",VLOOKUP($F2989,Tabla5[],2,1))</f>
        <v/>
      </c>
    </row>
    <row r="2990" spans="6:7" x14ac:dyDescent="0.2">
      <c r="F2990" s="28" t="str">
        <f>IF($B2990="","",SUMIFS($E$4:E2990,$B$4:B2990,$B2990)/SUMIFS($E$4:$E$1048576,$B$4:$B$1048576,$B2990))</f>
        <v/>
      </c>
      <c r="G2990" s="2" t="str">
        <f>IF($C2990="","",VLOOKUP($F2990,Tabla5[],2,1))</f>
        <v/>
      </c>
    </row>
    <row r="2991" spans="6:7" x14ac:dyDescent="0.2">
      <c r="F2991" s="28" t="str">
        <f>IF($B2991="","",SUMIFS($E$4:E2991,$B$4:B2991,$B2991)/SUMIFS($E$4:$E$1048576,$B$4:$B$1048576,$B2991))</f>
        <v/>
      </c>
      <c r="G2991" s="2" t="str">
        <f>IF($C2991="","",VLOOKUP($F2991,Tabla5[],2,1))</f>
        <v/>
      </c>
    </row>
    <row r="2992" spans="6:7" x14ac:dyDescent="0.2">
      <c r="F2992" s="28" t="str">
        <f>IF($B2992="","",SUMIFS($E$4:E2992,$B$4:B2992,$B2992)/SUMIFS($E$4:$E$1048576,$B$4:$B$1048576,$B2992))</f>
        <v/>
      </c>
      <c r="G2992" s="2" t="str">
        <f>IF($C2992="","",VLOOKUP($F2992,Tabla5[],2,1))</f>
        <v/>
      </c>
    </row>
    <row r="2993" spans="6:7" x14ac:dyDescent="0.2">
      <c r="F2993" s="28" t="str">
        <f>IF($B2993="","",SUMIFS($E$4:E2993,$B$4:B2993,$B2993)/SUMIFS($E$4:$E$1048576,$B$4:$B$1048576,$B2993))</f>
        <v/>
      </c>
      <c r="G2993" s="2" t="str">
        <f>IF($C2993="","",VLOOKUP($F2993,Tabla5[],2,1))</f>
        <v/>
      </c>
    </row>
    <row r="2994" spans="6:7" x14ac:dyDescent="0.2">
      <c r="F2994" s="28" t="str">
        <f>IF($B2994="","",SUMIFS($E$4:E2994,$B$4:B2994,$B2994)/SUMIFS($E$4:$E$1048576,$B$4:$B$1048576,$B2994))</f>
        <v/>
      </c>
      <c r="G2994" s="2" t="str">
        <f>IF($C2994="","",VLOOKUP($F2994,Tabla5[],2,1))</f>
        <v/>
      </c>
    </row>
    <row r="2995" spans="6:7" x14ac:dyDescent="0.2">
      <c r="F2995" s="28" t="str">
        <f>IF($B2995="","",SUMIFS($E$4:E2995,$B$4:B2995,$B2995)/SUMIFS($E$4:$E$1048576,$B$4:$B$1048576,$B2995))</f>
        <v/>
      </c>
      <c r="G2995" s="2" t="str">
        <f>IF($C2995="","",VLOOKUP($F2995,Tabla5[],2,1))</f>
        <v/>
      </c>
    </row>
    <row r="2996" spans="6:7" x14ac:dyDescent="0.2">
      <c r="F2996" s="28" t="str">
        <f>IF($B2996="","",SUMIFS($E$4:E2996,$B$4:B2996,$B2996)/SUMIFS($E$4:$E$1048576,$B$4:$B$1048576,$B2996))</f>
        <v/>
      </c>
      <c r="G2996" s="2" t="str">
        <f>IF($C2996="","",VLOOKUP($F2996,Tabla5[],2,1))</f>
        <v/>
      </c>
    </row>
    <row r="2997" spans="6:7" x14ac:dyDescent="0.2">
      <c r="F2997" s="28" t="str">
        <f>IF($B2997="","",SUMIFS($E$4:E2997,$B$4:B2997,$B2997)/SUMIFS($E$4:$E$1048576,$B$4:$B$1048576,$B2997))</f>
        <v/>
      </c>
      <c r="G2997" s="2" t="str">
        <f>IF($C2997="","",VLOOKUP($F2997,Tabla5[],2,1))</f>
        <v/>
      </c>
    </row>
    <row r="2998" spans="6:7" x14ac:dyDescent="0.2">
      <c r="F2998" s="28" t="str">
        <f>IF($B2998="","",SUMIFS($E$4:E2998,$B$4:B2998,$B2998)/SUMIFS($E$4:$E$1048576,$B$4:$B$1048576,$B2998))</f>
        <v/>
      </c>
      <c r="G2998" s="2" t="str">
        <f>IF($C2998="","",VLOOKUP($F2998,Tabla5[],2,1))</f>
        <v/>
      </c>
    </row>
    <row r="2999" spans="6:7" x14ac:dyDescent="0.2">
      <c r="F2999" s="28" t="str">
        <f>IF($B2999="","",SUMIFS($E$4:E2999,$B$4:B2999,$B2999)/SUMIFS($E$4:$E$1048576,$B$4:$B$1048576,$B2999))</f>
        <v/>
      </c>
      <c r="G2999" s="2" t="str">
        <f>IF($C2999="","",VLOOKUP($F2999,Tabla5[],2,1))</f>
        <v/>
      </c>
    </row>
    <row r="3000" spans="6:7" x14ac:dyDescent="0.2">
      <c r="F3000" s="28" t="str">
        <f>IF($B3000="","",SUMIFS($E$4:E3000,$B$4:B3000,$B3000)/SUMIFS($E$4:$E$1048576,$B$4:$B$1048576,$B3000))</f>
        <v/>
      </c>
      <c r="G3000" s="2" t="str">
        <f>IF($C3000="","",VLOOKUP($F3000,Tabla5[],2,1))</f>
        <v/>
      </c>
    </row>
    <row r="3001" spans="6:7" x14ac:dyDescent="0.2">
      <c r="F3001" s="28" t="str">
        <f>IF($B3001="","",SUMIFS($E$4:E3001,$B$4:B3001,$B3001)/SUMIFS($E$4:$E$1048576,$B$4:$B$1048576,$B3001))</f>
        <v/>
      </c>
      <c r="G3001" s="2" t="str">
        <f>IF($C3001="","",VLOOKUP($F3001,Tabla5[],2,1))</f>
        <v/>
      </c>
    </row>
    <row r="3002" spans="6:7" x14ac:dyDescent="0.2">
      <c r="F3002" s="28" t="str">
        <f>IF($B3002="","",SUMIFS($E$4:E3002,$B$4:B3002,$B3002)/SUMIFS($E$4:$E$1048576,$B$4:$B$1048576,$B3002))</f>
        <v/>
      </c>
      <c r="G3002" s="2" t="str">
        <f>IF($C3002="","",VLOOKUP($F3002,Tabla5[],2,1))</f>
        <v/>
      </c>
    </row>
    <row r="3003" spans="6:7" x14ac:dyDescent="0.2">
      <c r="F3003" s="28" t="str">
        <f>IF($B3003="","",SUMIFS($E$4:E3003,$B$4:B3003,$B3003)/SUMIFS($E$4:$E$1048576,$B$4:$B$1048576,$B3003))</f>
        <v/>
      </c>
      <c r="G3003" s="2" t="str">
        <f>IF($C3003="","",VLOOKUP($F3003,Tabla5[],2,1))</f>
        <v/>
      </c>
    </row>
    <row r="3004" spans="6:7" x14ac:dyDescent="0.2">
      <c r="F3004" s="28" t="str">
        <f>IF($B3004="","",SUMIFS($E$4:E3004,$B$4:B3004,$B3004)/SUMIFS($E$4:$E$1048576,$B$4:$B$1048576,$B3004))</f>
        <v/>
      </c>
      <c r="G3004" s="2" t="str">
        <f>IF($C3004="","",VLOOKUP($F3004,Tabla5[],2,1))</f>
        <v/>
      </c>
    </row>
    <row r="3005" spans="6:7" x14ac:dyDescent="0.2">
      <c r="F3005" s="28" t="str">
        <f>IF($B3005="","",SUMIFS($E$4:E3005,$B$4:B3005,$B3005)/SUMIFS($E$4:$E$1048576,$B$4:$B$1048576,$B3005))</f>
        <v/>
      </c>
      <c r="G3005" s="2" t="str">
        <f>IF($C3005="","",VLOOKUP($F3005,Tabla5[],2,1))</f>
        <v/>
      </c>
    </row>
    <row r="3006" spans="6:7" x14ac:dyDescent="0.2">
      <c r="F3006" s="28" t="str">
        <f>IF($B3006="","",SUMIFS($E$4:E3006,$B$4:B3006,$B3006)/SUMIFS($E$4:$E$1048576,$B$4:$B$1048576,$B3006))</f>
        <v/>
      </c>
      <c r="G3006" s="2" t="str">
        <f>IF($C3006="","",VLOOKUP($F3006,Tabla5[],2,1))</f>
        <v/>
      </c>
    </row>
    <row r="3007" spans="6:7" x14ac:dyDescent="0.2">
      <c r="F3007" s="28" t="str">
        <f>IF($B3007="","",SUMIFS($E$4:E3007,$B$4:B3007,$B3007)/SUMIFS($E$4:$E$1048576,$B$4:$B$1048576,$B3007))</f>
        <v/>
      </c>
      <c r="G3007" s="2" t="str">
        <f>IF($C3007="","",VLOOKUP($F3007,Tabla5[],2,1))</f>
        <v/>
      </c>
    </row>
    <row r="3008" spans="6:7" x14ac:dyDescent="0.2">
      <c r="F3008" s="28" t="str">
        <f>IF($B3008="","",SUMIFS($E$4:E3008,$B$4:B3008,$B3008)/SUMIFS($E$4:$E$1048576,$B$4:$B$1048576,$B3008))</f>
        <v/>
      </c>
      <c r="G3008" s="2" t="str">
        <f>IF($C3008="","",VLOOKUP($F3008,Tabla5[],2,1))</f>
        <v/>
      </c>
    </row>
    <row r="3009" spans="6:7" x14ac:dyDescent="0.2">
      <c r="F3009" s="28" t="str">
        <f>IF($B3009="","",SUMIFS($E$4:E3009,$B$4:B3009,$B3009)/SUMIFS($E$4:$E$1048576,$B$4:$B$1048576,$B3009))</f>
        <v/>
      </c>
      <c r="G3009" s="2" t="str">
        <f>IF($C3009="","",VLOOKUP($F3009,Tabla5[],2,1))</f>
        <v/>
      </c>
    </row>
    <row r="3010" spans="6:7" x14ac:dyDescent="0.2">
      <c r="F3010" s="28" t="str">
        <f>IF($B3010="","",SUMIFS($E$4:E3010,$B$4:B3010,$B3010)/SUMIFS($E$4:$E$1048576,$B$4:$B$1048576,$B3010))</f>
        <v/>
      </c>
      <c r="G3010" s="2" t="str">
        <f>IF($C3010="","",VLOOKUP($F3010,Tabla5[],2,1))</f>
        <v/>
      </c>
    </row>
    <row r="3011" spans="6:7" x14ac:dyDescent="0.2">
      <c r="F3011" s="28" t="str">
        <f>IF($B3011="","",SUMIFS($E$4:E3011,$B$4:B3011,$B3011)/SUMIFS($E$4:$E$1048576,$B$4:$B$1048576,$B3011))</f>
        <v/>
      </c>
      <c r="G3011" s="2" t="str">
        <f>IF($C3011="","",VLOOKUP($F3011,Tabla5[],2,1))</f>
        <v/>
      </c>
    </row>
    <row r="3012" spans="6:7" x14ac:dyDescent="0.2">
      <c r="F3012" s="28" t="str">
        <f>IF($B3012="","",SUMIFS($E$4:E3012,$B$4:B3012,$B3012)/SUMIFS($E$4:$E$1048576,$B$4:$B$1048576,$B3012))</f>
        <v/>
      </c>
      <c r="G3012" s="2" t="str">
        <f>IF($C3012="","",VLOOKUP($F3012,Tabla5[],2,1))</f>
        <v/>
      </c>
    </row>
    <row r="3013" spans="6:7" x14ac:dyDescent="0.2">
      <c r="F3013" s="28" t="str">
        <f>IF($B3013="","",SUMIFS($E$4:E3013,$B$4:B3013,$B3013)/SUMIFS($E$4:$E$1048576,$B$4:$B$1048576,$B3013))</f>
        <v/>
      </c>
      <c r="G3013" s="2" t="str">
        <f>IF($C3013="","",VLOOKUP($F3013,Tabla5[],2,1))</f>
        <v/>
      </c>
    </row>
    <row r="3014" spans="6:7" x14ac:dyDescent="0.2">
      <c r="F3014" s="28" t="str">
        <f>IF($B3014="","",SUMIFS($E$4:E3014,$B$4:B3014,$B3014)/SUMIFS($E$4:$E$1048576,$B$4:$B$1048576,$B3014))</f>
        <v/>
      </c>
      <c r="G3014" s="2" t="str">
        <f>IF($C3014="","",VLOOKUP($F3014,Tabla5[],2,1))</f>
        <v/>
      </c>
    </row>
    <row r="3015" spans="6:7" x14ac:dyDescent="0.2">
      <c r="F3015" s="28" t="str">
        <f>IF($B3015="","",SUMIFS($E$4:E3015,$B$4:B3015,$B3015)/SUMIFS($E$4:$E$1048576,$B$4:$B$1048576,$B3015))</f>
        <v/>
      </c>
      <c r="G3015" s="2" t="str">
        <f>IF($C3015="","",VLOOKUP($F3015,Tabla5[],2,1))</f>
        <v/>
      </c>
    </row>
    <row r="3016" spans="6:7" x14ac:dyDescent="0.2">
      <c r="F3016" s="28" t="str">
        <f>IF($B3016="","",SUMIFS($E$4:E3016,$B$4:B3016,$B3016)/SUMIFS($E$4:$E$1048576,$B$4:$B$1048576,$B3016))</f>
        <v/>
      </c>
      <c r="G3016" s="2" t="str">
        <f>IF($C3016="","",VLOOKUP($F3016,Tabla5[],2,1))</f>
        <v/>
      </c>
    </row>
    <row r="3017" spans="6:7" x14ac:dyDescent="0.2">
      <c r="F3017" s="28" t="str">
        <f>IF($B3017="","",SUMIFS($E$4:E3017,$B$4:B3017,$B3017)/SUMIFS($E$4:$E$1048576,$B$4:$B$1048576,$B3017))</f>
        <v/>
      </c>
      <c r="G3017" s="2" t="str">
        <f>IF($C3017="","",VLOOKUP($F3017,Tabla5[],2,1))</f>
        <v/>
      </c>
    </row>
    <row r="3018" spans="6:7" x14ac:dyDescent="0.2">
      <c r="F3018" s="28" t="str">
        <f>IF($B3018="","",SUMIFS($E$4:E3018,$B$4:B3018,$B3018)/SUMIFS($E$4:$E$1048576,$B$4:$B$1048576,$B3018))</f>
        <v/>
      </c>
      <c r="G3018" s="2" t="str">
        <f>IF($C3018="","",VLOOKUP($F3018,Tabla5[],2,1))</f>
        <v/>
      </c>
    </row>
    <row r="3019" spans="6:7" x14ac:dyDescent="0.2">
      <c r="F3019" s="28" t="str">
        <f>IF($B3019="","",SUMIFS($E$4:E3019,$B$4:B3019,$B3019)/SUMIFS($E$4:$E$1048576,$B$4:$B$1048576,$B3019))</f>
        <v/>
      </c>
      <c r="G3019" s="2" t="str">
        <f>IF($C3019="","",VLOOKUP($F3019,Tabla5[],2,1))</f>
        <v/>
      </c>
    </row>
    <row r="3020" spans="6:7" x14ac:dyDescent="0.2">
      <c r="F3020" s="28" t="str">
        <f>IF($B3020="","",SUMIFS($E$4:E3020,$B$4:B3020,$B3020)/SUMIFS($E$4:$E$1048576,$B$4:$B$1048576,$B3020))</f>
        <v/>
      </c>
      <c r="G3020" s="2" t="str">
        <f>IF($C3020="","",VLOOKUP($F3020,Tabla5[],2,1))</f>
        <v/>
      </c>
    </row>
    <row r="3021" spans="6:7" x14ac:dyDescent="0.2">
      <c r="F3021" s="28" t="str">
        <f>IF($B3021="","",SUMIFS($E$4:E3021,$B$4:B3021,$B3021)/SUMIFS($E$4:$E$1048576,$B$4:$B$1048576,$B3021))</f>
        <v/>
      </c>
      <c r="G3021" s="2" t="str">
        <f>IF($C3021="","",VLOOKUP($F3021,Tabla5[],2,1))</f>
        <v/>
      </c>
    </row>
    <row r="3022" spans="6:7" x14ac:dyDescent="0.2">
      <c r="F3022" s="28" t="str">
        <f>IF($B3022="","",SUMIFS($E$4:E3022,$B$4:B3022,$B3022)/SUMIFS($E$4:$E$1048576,$B$4:$B$1048576,$B3022))</f>
        <v/>
      </c>
      <c r="G3022" s="2" t="str">
        <f>IF($C3022="","",VLOOKUP($F3022,Tabla5[],2,1))</f>
        <v/>
      </c>
    </row>
    <row r="3023" spans="6:7" x14ac:dyDescent="0.2">
      <c r="F3023" s="28" t="str">
        <f>IF($B3023="","",SUMIFS($E$4:E3023,$B$4:B3023,$B3023)/SUMIFS($E$4:$E$1048576,$B$4:$B$1048576,$B3023))</f>
        <v/>
      </c>
      <c r="G3023" s="2" t="str">
        <f>IF($C3023="","",VLOOKUP($F3023,Tabla5[],2,1))</f>
        <v/>
      </c>
    </row>
    <row r="3024" spans="6:7" x14ac:dyDescent="0.2">
      <c r="F3024" s="28" t="str">
        <f>IF($B3024="","",SUMIFS($E$4:E3024,$B$4:B3024,$B3024)/SUMIFS($E$4:$E$1048576,$B$4:$B$1048576,$B3024))</f>
        <v/>
      </c>
      <c r="G3024" s="2" t="str">
        <f>IF($C3024="","",VLOOKUP($F3024,Tabla5[],2,1))</f>
        <v/>
      </c>
    </row>
    <row r="3025" spans="6:7" x14ac:dyDescent="0.2">
      <c r="F3025" s="28" t="str">
        <f>IF($B3025="","",SUMIFS($E$4:E3025,$B$4:B3025,$B3025)/SUMIFS($E$4:$E$1048576,$B$4:$B$1048576,$B3025))</f>
        <v/>
      </c>
      <c r="G3025" s="2" t="str">
        <f>IF($C3025="","",VLOOKUP($F3025,Tabla5[],2,1))</f>
        <v/>
      </c>
    </row>
    <row r="3026" spans="6:7" x14ac:dyDescent="0.2">
      <c r="F3026" s="28" t="str">
        <f>IF($B3026="","",SUMIFS($E$4:E3026,$B$4:B3026,$B3026)/SUMIFS($E$4:$E$1048576,$B$4:$B$1048576,$B3026))</f>
        <v/>
      </c>
      <c r="G3026" s="2" t="str">
        <f>IF($C3026="","",VLOOKUP($F3026,Tabla5[],2,1))</f>
        <v/>
      </c>
    </row>
    <row r="3027" spans="6:7" x14ac:dyDescent="0.2">
      <c r="F3027" s="28" t="str">
        <f>IF($B3027="","",SUMIFS($E$4:E3027,$B$4:B3027,$B3027)/SUMIFS($E$4:$E$1048576,$B$4:$B$1048576,$B3027))</f>
        <v/>
      </c>
      <c r="G3027" s="2" t="str">
        <f>IF($C3027="","",VLOOKUP($F3027,Tabla5[],2,1))</f>
        <v/>
      </c>
    </row>
    <row r="3028" spans="6:7" x14ac:dyDescent="0.2">
      <c r="F3028" s="28" t="str">
        <f>IF($B3028="","",SUMIFS($E$4:E3028,$B$4:B3028,$B3028)/SUMIFS($E$4:$E$1048576,$B$4:$B$1048576,$B3028))</f>
        <v/>
      </c>
      <c r="G3028" s="2" t="str">
        <f>IF($C3028="","",VLOOKUP($F3028,Tabla5[],2,1))</f>
        <v/>
      </c>
    </row>
    <row r="3029" spans="6:7" x14ac:dyDescent="0.2">
      <c r="F3029" s="28" t="str">
        <f>IF($B3029="","",SUMIFS($E$4:E3029,$B$4:B3029,$B3029)/SUMIFS($E$4:$E$1048576,$B$4:$B$1048576,$B3029))</f>
        <v/>
      </c>
      <c r="G3029" s="2" t="str">
        <f>IF($C3029="","",VLOOKUP($F3029,Tabla5[],2,1))</f>
        <v/>
      </c>
    </row>
    <row r="3030" spans="6:7" x14ac:dyDescent="0.2">
      <c r="F3030" s="28" t="str">
        <f>IF($B3030="","",SUMIFS($E$4:E3030,$B$4:B3030,$B3030)/SUMIFS($E$4:$E$1048576,$B$4:$B$1048576,$B3030))</f>
        <v/>
      </c>
      <c r="G3030" s="2" t="str">
        <f>IF($C3030="","",VLOOKUP($F3030,Tabla5[],2,1))</f>
        <v/>
      </c>
    </row>
    <row r="3031" spans="6:7" x14ac:dyDescent="0.2">
      <c r="F3031" s="28" t="str">
        <f>IF($B3031="","",SUMIFS($E$4:E3031,$B$4:B3031,$B3031)/SUMIFS($E$4:$E$1048576,$B$4:$B$1048576,$B3031))</f>
        <v/>
      </c>
      <c r="G3031" s="2" t="str">
        <f>IF($C3031="","",VLOOKUP($F3031,Tabla5[],2,1))</f>
        <v/>
      </c>
    </row>
    <row r="3032" spans="6:7" x14ac:dyDescent="0.2">
      <c r="F3032" s="28" t="str">
        <f>IF($B3032="","",SUMIFS($E$4:E3032,$B$4:B3032,$B3032)/SUMIFS($E$4:$E$1048576,$B$4:$B$1048576,$B3032))</f>
        <v/>
      </c>
      <c r="G3032" s="2" t="str">
        <f>IF($C3032="","",VLOOKUP($F3032,Tabla5[],2,1))</f>
        <v/>
      </c>
    </row>
    <row r="3033" spans="6:7" x14ac:dyDescent="0.2">
      <c r="F3033" s="28" t="str">
        <f>IF($B3033="","",SUMIFS($E$4:E3033,$B$4:B3033,$B3033)/SUMIFS($E$4:$E$1048576,$B$4:$B$1048576,$B3033))</f>
        <v/>
      </c>
      <c r="G3033" s="2" t="str">
        <f>IF($C3033="","",VLOOKUP($F3033,Tabla5[],2,1))</f>
        <v/>
      </c>
    </row>
    <row r="3034" spans="6:7" x14ac:dyDescent="0.2">
      <c r="F3034" s="28" t="str">
        <f>IF($B3034="","",SUMIFS($E$4:E3034,$B$4:B3034,$B3034)/SUMIFS($E$4:$E$1048576,$B$4:$B$1048576,$B3034))</f>
        <v/>
      </c>
      <c r="G3034" s="2" t="str">
        <f>IF($C3034="","",VLOOKUP($F3034,Tabla5[],2,1))</f>
        <v/>
      </c>
    </row>
    <row r="3035" spans="6:7" x14ac:dyDescent="0.2">
      <c r="F3035" s="28" t="str">
        <f>IF($B3035="","",SUMIFS($E$4:E3035,$B$4:B3035,$B3035)/SUMIFS($E$4:$E$1048576,$B$4:$B$1048576,$B3035))</f>
        <v/>
      </c>
      <c r="G3035" s="2" t="str">
        <f>IF($C3035="","",VLOOKUP($F3035,Tabla5[],2,1))</f>
        <v/>
      </c>
    </row>
    <row r="3036" spans="6:7" x14ac:dyDescent="0.2">
      <c r="F3036" s="28" t="str">
        <f>IF($B3036="","",SUMIFS($E$4:E3036,$B$4:B3036,$B3036)/SUMIFS($E$4:$E$1048576,$B$4:$B$1048576,$B3036))</f>
        <v/>
      </c>
      <c r="G3036" s="2" t="str">
        <f>IF($C3036="","",VLOOKUP($F3036,Tabla5[],2,1))</f>
        <v/>
      </c>
    </row>
    <row r="3037" spans="6:7" x14ac:dyDescent="0.2">
      <c r="F3037" s="28" t="str">
        <f>IF($B3037="","",SUMIFS($E$4:E3037,$B$4:B3037,$B3037)/SUMIFS($E$4:$E$1048576,$B$4:$B$1048576,$B3037))</f>
        <v/>
      </c>
      <c r="G3037" s="2" t="str">
        <f>IF($C3037="","",VLOOKUP($F3037,Tabla5[],2,1))</f>
        <v/>
      </c>
    </row>
    <row r="3038" spans="6:7" x14ac:dyDescent="0.2">
      <c r="F3038" s="28" t="str">
        <f>IF($B3038="","",SUMIFS($E$4:E3038,$B$4:B3038,$B3038)/SUMIFS($E$4:$E$1048576,$B$4:$B$1048576,$B3038))</f>
        <v/>
      </c>
      <c r="G3038" s="2" t="str">
        <f>IF($C3038="","",VLOOKUP($F3038,Tabla5[],2,1))</f>
        <v/>
      </c>
    </row>
    <row r="3039" spans="6:7" x14ac:dyDescent="0.2">
      <c r="F3039" s="28" t="str">
        <f>IF($B3039="","",SUMIFS($E$4:E3039,$B$4:B3039,$B3039)/SUMIFS($E$4:$E$1048576,$B$4:$B$1048576,$B3039))</f>
        <v/>
      </c>
      <c r="G3039" s="2" t="str">
        <f>IF($C3039="","",VLOOKUP($F3039,Tabla5[],2,1))</f>
        <v/>
      </c>
    </row>
    <row r="3040" spans="6:7" x14ac:dyDescent="0.2">
      <c r="F3040" s="28" t="str">
        <f>IF($B3040="","",SUMIFS($E$4:E3040,$B$4:B3040,$B3040)/SUMIFS($E$4:$E$1048576,$B$4:$B$1048576,$B3040))</f>
        <v/>
      </c>
      <c r="G3040" s="2" t="str">
        <f>IF($C3040="","",VLOOKUP($F3040,Tabla5[],2,1))</f>
        <v/>
      </c>
    </row>
    <row r="3041" spans="6:7" x14ac:dyDescent="0.2">
      <c r="F3041" s="28" t="str">
        <f>IF($B3041="","",SUMIFS($E$4:E3041,$B$4:B3041,$B3041)/SUMIFS($E$4:$E$1048576,$B$4:$B$1048576,$B3041))</f>
        <v/>
      </c>
      <c r="G3041" s="2" t="str">
        <f>IF($C3041="","",VLOOKUP($F3041,Tabla5[],2,1))</f>
        <v/>
      </c>
    </row>
    <row r="3042" spans="6:7" x14ac:dyDescent="0.2">
      <c r="F3042" s="28" t="str">
        <f>IF($B3042="","",SUMIFS($E$4:E3042,$B$4:B3042,$B3042)/SUMIFS($E$4:$E$1048576,$B$4:$B$1048576,$B3042))</f>
        <v/>
      </c>
      <c r="G3042" s="2" t="str">
        <f>IF($C3042="","",VLOOKUP($F3042,Tabla5[],2,1))</f>
        <v/>
      </c>
    </row>
    <row r="3043" spans="6:7" x14ac:dyDescent="0.2">
      <c r="F3043" s="28" t="str">
        <f>IF($B3043="","",SUMIFS($E$4:E3043,$B$4:B3043,$B3043)/SUMIFS($E$4:$E$1048576,$B$4:$B$1048576,$B3043))</f>
        <v/>
      </c>
      <c r="G3043" s="2" t="str">
        <f>IF($C3043="","",VLOOKUP($F3043,Tabla5[],2,1))</f>
        <v/>
      </c>
    </row>
    <row r="3044" spans="6:7" x14ac:dyDescent="0.2">
      <c r="F3044" s="28" t="str">
        <f>IF($B3044="","",SUMIFS($E$4:E3044,$B$4:B3044,$B3044)/SUMIFS($E$4:$E$1048576,$B$4:$B$1048576,$B3044))</f>
        <v/>
      </c>
      <c r="G3044" s="2" t="str">
        <f>IF($C3044="","",VLOOKUP($F3044,Tabla5[],2,1))</f>
        <v/>
      </c>
    </row>
    <row r="3045" spans="6:7" x14ac:dyDescent="0.2">
      <c r="F3045" s="28" t="str">
        <f>IF($B3045="","",SUMIFS($E$4:E3045,$B$4:B3045,$B3045)/SUMIFS($E$4:$E$1048576,$B$4:$B$1048576,$B3045))</f>
        <v/>
      </c>
      <c r="G3045" s="2" t="str">
        <f>IF($C3045="","",VLOOKUP($F3045,Tabla5[],2,1))</f>
        <v/>
      </c>
    </row>
    <row r="3046" spans="6:7" x14ac:dyDescent="0.2">
      <c r="F3046" s="28" t="str">
        <f>IF($B3046="","",SUMIFS($E$4:E3046,$B$4:B3046,$B3046)/SUMIFS($E$4:$E$1048576,$B$4:$B$1048576,$B3046))</f>
        <v/>
      </c>
      <c r="G3046" s="2" t="str">
        <f>IF($C3046="","",VLOOKUP($F3046,Tabla5[],2,1))</f>
        <v/>
      </c>
    </row>
    <row r="3047" spans="6:7" x14ac:dyDescent="0.2">
      <c r="F3047" s="28" t="str">
        <f>IF($B3047="","",SUMIFS($E$4:E3047,$B$4:B3047,$B3047)/SUMIFS($E$4:$E$1048576,$B$4:$B$1048576,$B3047))</f>
        <v/>
      </c>
      <c r="G3047" s="2" t="str">
        <f>IF($C3047="","",VLOOKUP($F3047,Tabla5[],2,1))</f>
        <v/>
      </c>
    </row>
    <row r="3048" spans="6:7" x14ac:dyDescent="0.2">
      <c r="F3048" s="28" t="str">
        <f>IF($B3048="","",SUMIFS($E$4:E3048,$B$4:B3048,$B3048)/SUMIFS($E$4:$E$1048576,$B$4:$B$1048576,$B3048))</f>
        <v/>
      </c>
      <c r="G3048" s="2" t="str">
        <f>IF($C3048="","",VLOOKUP($F3048,Tabla5[],2,1))</f>
        <v/>
      </c>
    </row>
    <row r="3049" spans="6:7" x14ac:dyDescent="0.2">
      <c r="F3049" s="28" t="str">
        <f>IF($B3049="","",SUMIFS($E$4:E3049,$B$4:B3049,$B3049)/SUMIFS($E$4:$E$1048576,$B$4:$B$1048576,$B3049))</f>
        <v/>
      </c>
      <c r="G3049" s="2" t="str">
        <f>IF($C3049="","",VLOOKUP($F3049,Tabla5[],2,1))</f>
        <v/>
      </c>
    </row>
    <row r="3050" spans="6:7" x14ac:dyDescent="0.2">
      <c r="F3050" s="28" t="str">
        <f>IF($B3050="","",SUMIFS($E$4:E3050,$B$4:B3050,$B3050)/SUMIFS($E$4:$E$1048576,$B$4:$B$1048576,$B3050))</f>
        <v/>
      </c>
      <c r="G3050" s="2" t="str">
        <f>IF($C3050="","",VLOOKUP($F3050,Tabla5[],2,1))</f>
        <v/>
      </c>
    </row>
    <row r="3051" spans="6:7" x14ac:dyDescent="0.2">
      <c r="F3051" s="28" t="str">
        <f>IF($B3051="","",SUMIFS($E$4:E3051,$B$4:B3051,$B3051)/SUMIFS($E$4:$E$1048576,$B$4:$B$1048576,$B3051))</f>
        <v/>
      </c>
      <c r="G3051" s="2" t="str">
        <f>IF($C3051="","",VLOOKUP($F3051,Tabla5[],2,1))</f>
        <v/>
      </c>
    </row>
    <row r="3052" spans="6:7" x14ac:dyDescent="0.2">
      <c r="F3052" s="28" t="str">
        <f>IF($B3052="","",SUMIFS($E$4:E3052,$B$4:B3052,$B3052)/SUMIFS($E$4:$E$1048576,$B$4:$B$1048576,$B3052))</f>
        <v/>
      </c>
      <c r="G3052" s="2" t="str">
        <f>IF($C3052="","",VLOOKUP($F3052,Tabla5[],2,1))</f>
        <v/>
      </c>
    </row>
    <row r="3053" spans="6:7" x14ac:dyDescent="0.2">
      <c r="F3053" s="28" t="str">
        <f>IF($B3053="","",SUMIFS($E$4:E3053,$B$4:B3053,$B3053)/SUMIFS($E$4:$E$1048576,$B$4:$B$1048576,$B3053))</f>
        <v/>
      </c>
      <c r="G3053" s="2" t="str">
        <f>IF($C3053="","",VLOOKUP($F3053,Tabla5[],2,1))</f>
        <v/>
      </c>
    </row>
    <row r="3054" spans="6:7" x14ac:dyDescent="0.2">
      <c r="F3054" s="28" t="str">
        <f>IF($B3054="","",SUMIFS($E$4:E3054,$B$4:B3054,$B3054)/SUMIFS($E$4:$E$1048576,$B$4:$B$1048576,$B3054))</f>
        <v/>
      </c>
      <c r="G3054" s="2" t="str">
        <f>IF($C3054="","",VLOOKUP($F3054,Tabla5[],2,1))</f>
        <v/>
      </c>
    </row>
    <row r="3055" spans="6:7" x14ac:dyDescent="0.2">
      <c r="F3055" s="28" t="str">
        <f>IF($B3055="","",SUMIFS($E$4:E3055,$B$4:B3055,$B3055)/SUMIFS($E$4:$E$1048576,$B$4:$B$1048576,$B3055))</f>
        <v/>
      </c>
      <c r="G3055" s="2" t="str">
        <f>IF($C3055="","",VLOOKUP($F3055,Tabla5[],2,1))</f>
        <v/>
      </c>
    </row>
    <row r="3056" spans="6:7" x14ac:dyDescent="0.2">
      <c r="F3056" s="28" t="str">
        <f>IF($B3056="","",SUMIFS($E$4:E3056,$B$4:B3056,$B3056)/SUMIFS($E$4:$E$1048576,$B$4:$B$1048576,$B3056))</f>
        <v/>
      </c>
      <c r="G3056" s="2" t="str">
        <f>IF($C3056="","",VLOOKUP($F3056,Tabla5[],2,1))</f>
        <v/>
      </c>
    </row>
    <row r="3057" spans="6:7" x14ac:dyDescent="0.2">
      <c r="F3057" s="28" t="str">
        <f>IF($B3057="","",SUMIFS($E$4:E3057,$B$4:B3057,$B3057)/SUMIFS($E$4:$E$1048576,$B$4:$B$1048576,$B3057))</f>
        <v/>
      </c>
      <c r="G3057" s="2" t="str">
        <f>IF($C3057="","",VLOOKUP($F3057,Tabla5[],2,1))</f>
        <v/>
      </c>
    </row>
    <row r="3058" spans="6:7" x14ac:dyDescent="0.2">
      <c r="F3058" s="28" t="str">
        <f>IF($B3058="","",SUMIFS($E$4:E3058,$B$4:B3058,$B3058)/SUMIFS($E$4:$E$1048576,$B$4:$B$1048576,$B3058))</f>
        <v/>
      </c>
      <c r="G3058" s="2" t="str">
        <f>IF($C3058="","",VLOOKUP($F3058,Tabla5[],2,1))</f>
        <v/>
      </c>
    </row>
    <row r="3059" spans="6:7" x14ac:dyDescent="0.2">
      <c r="F3059" s="28" t="str">
        <f>IF($B3059="","",SUMIFS($E$4:E3059,$B$4:B3059,$B3059)/SUMIFS($E$4:$E$1048576,$B$4:$B$1048576,$B3059))</f>
        <v/>
      </c>
      <c r="G3059" s="2" t="str">
        <f>IF($C3059="","",VLOOKUP($F3059,Tabla5[],2,1))</f>
        <v/>
      </c>
    </row>
    <row r="3060" spans="6:7" x14ac:dyDescent="0.2">
      <c r="F3060" s="28" t="str">
        <f>IF($B3060="","",SUMIFS($E$4:E3060,$B$4:B3060,$B3060)/SUMIFS($E$4:$E$1048576,$B$4:$B$1048576,$B3060))</f>
        <v/>
      </c>
      <c r="G3060" s="2" t="str">
        <f>IF($C3060="","",VLOOKUP($F3060,Tabla5[],2,1))</f>
        <v/>
      </c>
    </row>
    <row r="3061" spans="6:7" x14ac:dyDescent="0.2">
      <c r="F3061" s="28" t="str">
        <f>IF($B3061="","",SUMIFS($E$4:E3061,$B$4:B3061,$B3061)/SUMIFS($E$4:$E$1048576,$B$4:$B$1048576,$B3061))</f>
        <v/>
      </c>
      <c r="G3061" s="2" t="str">
        <f>IF($C3061="","",VLOOKUP($F3061,Tabla5[],2,1))</f>
        <v/>
      </c>
    </row>
    <row r="3062" spans="6:7" x14ac:dyDescent="0.2">
      <c r="F3062" s="28" t="str">
        <f>IF($B3062="","",SUMIFS($E$4:E3062,$B$4:B3062,$B3062)/SUMIFS($E$4:$E$1048576,$B$4:$B$1048576,$B3062))</f>
        <v/>
      </c>
      <c r="G3062" s="2" t="str">
        <f>IF($C3062="","",VLOOKUP($F3062,Tabla5[],2,1))</f>
        <v/>
      </c>
    </row>
    <row r="3063" spans="6:7" x14ac:dyDescent="0.2">
      <c r="F3063" s="28" t="str">
        <f>IF($B3063="","",SUMIFS($E$4:E3063,$B$4:B3063,$B3063)/SUMIFS($E$4:$E$1048576,$B$4:$B$1048576,$B3063))</f>
        <v/>
      </c>
      <c r="G3063" s="2" t="str">
        <f>IF($C3063="","",VLOOKUP($F3063,Tabla5[],2,1))</f>
        <v/>
      </c>
    </row>
    <row r="3064" spans="6:7" x14ac:dyDescent="0.2">
      <c r="F3064" s="28" t="str">
        <f>IF($B3064="","",SUMIFS($E$4:E3064,$B$4:B3064,$B3064)/SUMIFS($E$4:$E$1048576,$B$4:$B$1048576,$B3064))</f>
        <v/>
      </c>
      <c r="G3064" s="2" t="str">
        <f>IF($C3064="","",VLOOKUP($F3064,Tabla5[],2,1))</f>
        <v/>
      </c>
    </row>
    <row r="3065" spans="6:7" x14ac:dyDescent="0.2">
      <c r="F3065" s="28" t="str">
        <f>IF($B3065="","",SUMIFS($E$4:E3065,$B$4:B3065,$B3065)/SUMIFS($E$4:$E$1048576,$B$4:$B$1048576,$B3065))</f>
        <v/>
      </c>
      <c r="G3065" s="2" t="str">
        <f>IF($C3065="","",VLOOKUP($F3065,Tabla5[],2,1))</f>
        <v/>
      </c>
    </row>
    <row r="3066" spans="6:7" x14ac:dyDescent="0.2">
      <c r="F3066" s="28" t="str">
        <f>IF($B3066="","",SUMIFS($E$4:E3066,$B$4:B3066,$B3066)/SUMIFS($E$4:$E$1048576,$B$4:$B$1048576,$B3066))</f>
        <v/>
      </c>
      <c r="G3066" s="2" t="str">
        <f>IF($C3066="","",VLOOKUP($F3066,Tabla5[],2,1))</f>
        <v/>
      </c>
    </row>
    <row r="3067" spans="6:7" x14ac:dyDescent="0.2">
      <c r="F3067" s="28" t="str">
        <f>IF($B3067="","",SUMIFS($E$4:E3067,$B$4:B3067,$B3067)/SUMIFS($E$4:$E$1048576,$B$4:$B$1048576,$B3067))</f>
        <v/>
      </c>
      <c r="G3067" s="2" t="str">
        <f>IF($C3067="","",VLOOKUP($F3067,Tabla5[],2,1))</f>
        <v/>
      </c>
    </row>
    <row r="3068" spans="6:7" x14ac:dyDescent="0.2">
      <c r="F3068" s="28" t="str">
        <f>IF($B3068="","",SUMIFS($E$4:E3068,$B$4:B3068,$B3068)/SUMIFS($E$4:$E$1048576,$B$4:$B$1048576,$B3068))</f>
        <v/>
      </c>
      <c r="G3068" s="2" t="str">
        <f>IF($C3068="","",VLOOKUP($F3068,Tabla5[],2,1))</f>
        <v/>
      </c>
    </row>
    <row r="3069" spans="6:7" x14ac:dyDescent="0.2">
      <c r="F3069" s="28" t="str">
        <f>IF($B3069="","",SUMIFS($E$4:E3069,$B$4:B3069,$B3069)/SUMIFS($E$4:$E$1048576,$B$4:$B$1048576,$B3069))</f>
        <v/>
      </c>
      <c r="G3069" s="2" t="str">
        <f>IF($C3069="","",VLOOKUP($F3069,Tabla5[],2,1))</f>
        <v/>
      </c>
    </row>
    <row r="3070" spans="6:7" x14ac:dyDescent="0.2">
      <c r="F3070" s="28" t="str">
        <f>IF($B3070="","",SUMIFS($E$4:E3070,$B$4:B3070,$B3070)/SUMIFS($E$4:$E$1048576,$B$4:$B$1048576,$B3070))</f>
        <v/>
      </c>
      <c r="G3070" s="2" t="str">
        <f>IF($C3070="","",VLOOKUP($F3070,Tabla5[],2,1))</f>
        <v/>
      </c>
    </row>
    <row r="3071" spans="6:7" x14ac:dyDescent="0.2">
      <c r="F3071" s="28" t="str">
        <f>IF($B3071="","",SUMIFS($E$4:E3071,$B$4:B3071,$B3071)/SUMIFS($E$4:$E$1048576,$B$4:$B$1048576,$B3071))</f>
        <v/>
      </c>
      <c r="G3071" s="2" t="str">
        <f>IF($C3071="","",VLOOKUP($F3071,Tabla5[],2,1))</f>
        <v/>
      </c>
    </row>
    <row r="3072" spans="6:7" x14ac:dyDescent="0.2">
      <c r="F3072" s="28" t="str">
        <f>IF($B3072="","",SUMIFS($E$4:E3072,$B$4:B3072,$B3072)/SUMIFS($E$4:$E$1048576,$B$4:$B$1048576,$B3072))</f>
        <v/>
      </c>
      <c r="G3072" s="2" t="str">
        <f>IF($C3072="","",VLOOKUP($F3072,Tabla5[],2,1))</f>
        <v/>
      </c>
    </row>
    <row r="3073" spans="6:7" x14ac:dyDescent="0.2">
      <c r="F3073" s="28" t="str">
        <f>IF($B3073="","",SUMIFS($E$4:E3073,$B$4:B3073,$B3073)/SUMIFS($E$4:$E$1048576,$B$4:$B$1048576,$B3073))</f>
        <v/>
      </c>
      <c r="G3073" s="2" t="str">
        <f>IF($C3073="","",VLOOKUP($F3073,Tabla5[],2,1))</f>
        <v/>
      </c>
    </row>
    <row r="3074" spans="6:7" x14ac:dyDescent="0.2">
      <c r="F3074" s="28" t="str">
        <f>IF($B3074="","",SUMIFS($E$4:E3074,$B$4:B3074,$B3074)/SUMIFS($E$4:$E$1048576,$B$4:$B$1048576,$B3074))</f>
        <v/>
      </c>
      <c r="G3074" s="2" t="str">
        <f>IF($C3074="","",VLOOKUP($F3074,Tabla5[],2,1))</f>
        <v/>
      </c>
    </row>
    <row r="3075" spans="6:7" x14ac:dyDescent="0.2">
      <c r="F3075" s="28" t="str">
        <f>IF($B3075="","",SUMIFS($E$4:E3075,$B$4:B3075,$B3075)/SUMIFS($E$4:$E$1048576,$B$4:$B$1048576,$B3075))</f>
        <v/>
      </c>
      <c r="G3075" s="2" t="str">
        <f>IF($C3075="","",VLOOKUP($F3075,Tabla5[],2,1))</f>
        <v/>
      </c>
    </row>
    <row r="3076" spans="6:7" x14ac:dyDescent="0.2">
      <c r="F3076" s="28" t="str">
        <f>IF($B3076="","",SUMIFS($E$4:E3076,$B$4:B3076,$B3076)/SUMIFS($E$4:$E$1048576,$B$4:$B$1048576,$B3076))</f>
        <v/>
      </c>
      <c r="G3076" s="2" t="str">
        <f>IF($C3076="","",VLOOKUP($F3076,Tabla5[],2,1))</f>
        <v/>
      </c>
    </row>
    <row r="3077" spans="6:7" x14ac:dyDescent="0.2">
      <c r="F3077" s="28" t="str">
        <f>IF($B3077="","",SUMIFS($E$4:E3077,$B$4:B3077,$B3077)/SUMIFS($E$4:$E$1048576,$B$4:$B$1048576,$B3077))</f>
        <v/>
      </c>
      <c r="G3077" s="2" t="str">
        <f>IF($C3077="","",VLOOKUP($F3077,Tabla5[],2,1))</f>
        <v/>
      </c>
    </row>
    <row r="3078" spans="6:7" x14ac:dyDescent="0.2">
      <c r="F3078" s="28" t="str">
        <f>IF($B3078="","",SUMIFS($E$4:E3078,$B$4:B3078,$B3078)/SUMIFS($E$4:$E$1048576,$B$4:$B$1048576,$B3078))</f>
        <v/>
      </c>
      <c r="G3078" s="2" t="str">
        <f>IF($C3078="","",VLOOKUP($F3078,Tabla5[],2,1))</f>
        <v/>
      </c>
    </row>
    <row r="3079" spans="6:7" x14ac:dyDescent="0.2">
      <c r="F3079" s="28" t="str">
        <f>IF($B3079="","",SUMIFS($E$4:E3079,$B$4:B3079,$B3079)/SUMIFS($E$4:$E$1048576,$B$4:$B$1048576,$B3079))</f>
        <v/>
      </c>
      <c r="G3079" s="2" t="str">
        <f>IF($C3079="","",VLOOKUP($F3079,Tabla5[],2,1))</f>
        <v/>
      </c>
    </row>
    <row r="3080" spans="6:7" x14ac:dyDescent="0.2">
      <c r="F3080" s="28" t="str">
        <f>IF($B3080="","",SUMIFS($E$4:E3080,$B$4:B3080,$B3080)/SUMIFS($E$4:$E$1048576,$B$4:$B$1048576,$B3080))</f>
        <v/>
      </c>
      <c r="G3080" s="2" t="str">
        <f>IF($C3080="","",VLOOKUP($F3080,Tabla5[],2,1))</f>
        <v/>
      </c>
    </row>
    <row r="3081" spans="6:7" x14ac:dyDescent="0.2">
      <c r="F3081" s="28" t="str">
        <f>IF($B3081="","",SUMIFS($E$4:E3081,$B$4:B3081,$B3081)/SUMIFS($E$4:$E$1048576,$B$4:$B$1048576,$B3081))</f>
        <v/>
      </c>
      <c r="G3081" s="2" t="str">
        <f>IF($C3081="","",VLOOKUP($F3081,Tabla5[],2,1))</f>
        <v/>
      </c>
    </row>
    <row r="3082" spans="6:7" x14ac:dyDescent="0.2">
      <c r="F3082" s="28" t="str">
        <f>IF($B3082="","",SUMIFS($E$4:E3082,$B$4:B3082,$B3082)/SUMIFS($E$4:$E$1048576,$B$4:$B$1048576,$B3082))</f>
        <v/>
      </c>
      <c r="G3082" s="2" t="str">
        <f>IF($C3082="","",VLOOKUP($F3082,Tabla5[],2,1))</f>
        <v/>
      </c>
    </row>
    <row r="3083" spans="6:7" x14ac:dyDescent="0.2">
      <c r="F3083" s="28" t="str">
        <f>IF($B3083="","",SUMIFS($E$4:E3083,$B$4:B3083,$B3083)/SUMIFS($E$4:$E$1048576,$B$4:$B$1048576,$B3083))</f>
        <v/>
      </c>
      <c r="G3083" s="2" t="str">
        <f>IF($C3083="","",VLOOKUP($F3083,Tabla5[],2,1))</f>
        <v/>
      </c>
    </row>
    <row r="3084" spans="6:7" x14ac:dyDescent="0.2">
      <c r="F3084" s="28" t="str">
        <f>IF($B3084="","",SUMIFS($E$4:E3084,$B$4:B3084,$B3084)/SUMIFS($E$4:$E$1048576,$B$4:$B$1048576,$B3084))</f>
        <v/>
      </c>
      <c r="G3084" s="2" t="str">
        <f>IF($C3084="","",VLOOKUP($F3084,Tabla5[],2,1))</f>
        <v/>
      </c>
    </row>
    <row r="3085" spans="6:7" x14ac:dyDescent="0.2">
      <c r="F3085" s="28" t="str">
        <f>IF($B3085="","",SUMIFS($E$4:E3085,$B$4:B3085,$B3085)/SUMIFS($E$4:$E$1048576,$B$4:$B$1048576,$B3085))</f>
        <v/>
      </c>
      <c r="G3085" s="2" t="str">
        <f>IF($C3085="","",VLOOKUP($F3085,Tabla5[],2,1))</f>
        <v/>
      </c>
    </row>
    <row r="3086" spans="6:7" x14ac:dyDescent="0.2">
      <c r="F3086" s="28" t="str">
        <f>IF($B3086="","",SUMIFS($E$4:E3086,$B$4:B3086,$B3086)/SUMIFS($E$4:$E$1048576,$B$4:$B$1048576,$B3086))</f>
        <v/>
      </c>
      <c r="G3086" s="2" t="str">
        <f>IF($C3086="","",VLOOKUP($F3086,Tabla5[],2,1))</f>
        <v/>
      </c>
    </row>
    <row r="3087" spans="6:7" x14ac:dyDescent="0.2">
      <c r="F3087" s="28" t="str">
        <f>IF($B3087="","",SUMIFS($E$4:E3087,$B$4:B3087,$B3087)/SUMIFS($E$4:$E$1048576,$B$4:$B$1048576,$B3087))</f>
        <v/>
      </c>
      <c r="G3087" s="2" t="str">
        <f>IF($C3087="","",VLOOKUP($F3087,Tabla5[],2,1))</f>
        <v/>
      </c>
    </row>
    <row r="3088" spans="6:7" x14ac:dyDescent="0.2">
      <c r="F3088" s="28" t="str">
        <f>IF($B3088="","",SUMIFS($E$4:E3088,$B$4:B3088,$B3088)/SUMIFS($E$4:$E$1048576,$B$4:$B$1048576,$B3088))</f>
        <v/>
      </c>
      <c r="G3088" s="2" t="str">
        <f>IF($C3088="","",VLOOKUP($F3088,Tabla5[],2,1))</f>
        <v/>
      </c>
    </row>
    <row r="3089" spans="6:7" x14ac:dyDescent="0.2">
      <c r="F3089" s="28" t="str">
        <f>IF($B3089="","",SUMIFS($E$4:E3089,$B$4:B3089,$B3089)/SUMIFS($E$4:$E$1048576,$B$4:$B$1048576,$B3089))</f>
        <v/>
      </c>
      <c r="G3089" s="2" t="str">
        <f>IF($C3089="","",VLOOKUP($F3089,Tabla5[],2,1))</f>
        <v/>
      </c>
    </row>
    <row r="3090" spans="6:7" x14ac:dyDescent="0.2">
      <c r="F3090" s="28" t="str">
        <f>IF($B3090="","",SUMIFS($E$4:E3090,$B$4:B3090,$B3090)/SUMIFS($E$4:$E$1048576,$B$4:$B$1048576,$B3090))</f>
        <v/>
      </c>
      <c r="G3090" s="2" t="str">
        <f>IF($C3090="","",VLOOKUP($F3090,Tabla5[],2,1))</f>
        <v/>
      </c>
    </row>
    <row r="3091" spans="6:7" x14ac:dyDescent="0.2">
      <c r="F3091" s="28" t="str">
        <f>IF($B3091="","",SUMIFS($E$4:E3091,$B$4:B3091,$B3091)/SUMIFS($E$4:$E$1048576,$B$4:$B$1048576,$B3091))</f>
        <v/>
      </c>
      <c r="G3091" s="2" t="str">
        <f>IF($C3091="","",VLOOKUP($F3091,Tabla5[],2,1))</f>
        <v/>
      </c>
    </row>
    <row r="3092" spans="6:7" x14ac:dyDescent="0.2">
      <c r="F3092" s="28" t="str">
        <f>IF($B3092="","",SUMIFS($E$4:E3092,$B$4:B3092,$B3092)/SUMIFS($E$4:$E$1048576,$B$4:$B$1048576,$B3092))</f>
        <v/>
      </c>
      <c r="G3092" s="2" t="str">
        <f>IF($C3092="","",VLOOKUP($F3092,Tabla5[],2,1))</f>
        <v/>
      </c>
    </row>
    <row r="3093" spans="6:7" x14ac:dyDescent="0.2">
      <c r="F3093" s="28" t="str">
        <f>IF($B3093="","",SUMIFS($E$4:E3093,$B$4:B3093,$B3093)/SUMIFS($E$4:$E$1048576,$B$4:$B$1048576,$B3093))</f>
        <v/>
      </c>
      <c r="G3093" s="2" t="str">
        <f>IF($C3093="","",VLOOKUP($F3093,Tabla5[],2,1))</f>
        <v/>
      </c>
    </row>
    <row r="3094" spans="6:7" x14ac:dyDescent="0.2">
      <c r="F3094" s="28" t="str">
        <f>IF($B3094="","",SUMIFS($E$4:E3094,$B$4:B3094,$B3094)/SUMIFS($E$4:$E$1048576,$B$4:$B$1048576,$B3094))</f>
        <v/>
      </c>
      <c r="G3094" s="2" t="str">
        <f>IF($C3094="","",VLOOKUP($F3094,Tabla5[],2,1))</f>
        <v/>
      </c>
    </row>
    <row r="3095" spans="6:7" x14ac:dyDescent="0.2">
      <c r="F3095" s="28" t="str">
        <f>IF($B3095="","",SUMIFS($E$4:E3095,$B$4:B3095,$B3095)/SUMIFS($E$4:$E$1048576,$B$4:$B$1048576,$B3095))</f>
        <v/>
      </c>
      <c r="G3095" s="2" t="str">
        <f>IF($C3095="","",VLOOKUP($F3095,Tabla5[],2,1))</f>
        <v/>
      </c>
    </row>
    <row r="3096" spans="6:7" x14ac:dyDescent="0.2">
      <c r="F3096" s="28" t="str">
        <f>IF($B3096="","",SUMIFS($E$4:E3096,$B$4:B3096,$B3096)/SUMIFS($E$4:$E$1048576,$B$4:$B$1048576,$B3096))</f>
        <v/>
      </c>
      <c r="G3096" s="2" t="str">
        <f>IF($C3096="","",VLOOKUP($F3096,Tabla5[],2,1))</f>
        <v/>
      </c>
    </row>
    <row r="3097" spans="6:7" x14ac:dyDescent="0.2">
      <c r="F3097" s="28" t="str">
        <f>IF($B3097="","",SUMIFS($E$4:E3097,$B$4:B3097,$B3097)/SUMIFS($E$4:$E$1048576,$B$4:$B$1048576,$B3097))</f>
        <v/>
      </c>
      <c r="G3097" s="2" t="str">
        <f>IF($C3097="","",VLOOKUP($F3097,Tabla5[],2,1))</f>
        <v/>
      </c>
    </row>
    <row r="3098" spans="6:7" x14ac:dyDescent="0.2">
      <c r="F3098" s="28" t="str">
        <f>IF($B3098="","",SUMIFS($E$4:E3098,$B$4:B3098,$B3098)/SUMIFS($E$4:$E$1048576,$B$4:$B$1048576,$B3098))</f>
        <v/>
      </c>
      <c r="G3098" s="2" t="str">
        <f>IF($C3098="","",VLOOKUP($F3098,Tabla5[],2,1))</f>
        <v/>
      </c>
    </row>
    <row r="3099" spans="6:7" x14ac:dyDescent="0.2">
      <c r="F3099" s="28" t="str">
        <f>IF($B3099="","",SUMIFS($E$4:E3099,$B$4:B3099,$B3099)/SUMIFS($E$4:$E$1048576,$B$4:$B$1048576,$B3099))</f>
        <v/>
      </c>
      <c r="G3099" s="2" t="str">
        <f>IF($C3099="","",VLOOKUP($F3099,Tabla5[],2,1))</f>
        <v/>
      </c>
    </row>
    <row r="3100" spans="6:7" x14ac:dyDescent="0.2">
      <c r="F3100" s="28" t="str">
        <f>IF($B3100="","",SUMIFS($E$4:E3100,$B$4:B3100,$B3100)/SUMIFS($E$4:$E$1048576,$B$4:$B$1048576,$B3100))</f>
        <v/>
      </c>
      <c r="G3100" s="2" t="str">
        <f>IF($C3100="","",VLOOKUP($F3100,Tabla5[],2,1))</f>
        <v/>
      </c>
    </row>
    <row r="3101" spans="6:7" x14ac:dyDescent="0.2">
      <c r="F3101" s="28" t="str">
        <f>IF($B3101="","",SUMIFS($E$4:E3101,$B$4:B3101,$B3101)/SUMIFS($E$4:$E$1048576,$B$4:$B$1048576,$B3101))</f>
        <v/>
      </c>
      <c r="G3101" s="2" t="str">
        <f>IF($C3101="","",VLOOKUP($F3101,Tabla5[],2,1))</f>
        <v/>
      </c>
    </row>
    <row r="3102" spans="6:7" x14ac:dyDescent="0.2">
      <c r="F3102" s="28" t="str">
        <f>IF($B3102="","",SUMIFS($E$4:E3102,$B$4:B3102,$B3102)/SUMIFS($E$4:$E$1048576,$B$4:$B$1048576,$B3102))</f>
        <v/>
      </c>
      <c r="G3102" s="2" t="str">
        <f>IF($C3102="","",VLOOKUP($F3102,Tabla5[],2,1))</f>
        <v/>
      </c>
    </row>
    <row r="3103" spans="6:7" x14ac:dyDescent="0.2">
      <c r="F3103" s="28" t="str">
        <f>IF($B3103="","",SUMIFS($E$4:E3103,$B$4:B3103,$B3103)/SUMIFS($E$4:$E$1048576,$B$4:$B$1048576,$B3103))</f>
        <v/>
      </c>
      <c r="G3103" s="2" t="str">
        <f>IF($C3103="","",VLOOKUP($F3103,Tabla5[],2,1))</f>
        <v/>
      </c>
    </row>
    <row r="3104" spans="6:7" x14ac:dyDescent="0.2">
      <c r="F3104" s="28" t="str">
        <f>IF($B3104="","",SUMIFS($E$4:E3104,$B$4:B3104,$B3104)/SUMIFS($E$4:$E$1048576,$B$4:$B$1048576,$B3104))</f>
        <v/>
      </c>
      <c r="G3104" s="2" t="str">
        <f>IF($C3104="","",VLOOKUP($F3104,Tabla5[],2,1))</f>
        <v/>
      </c>
    </row>
    <row r="3105" spans="6:7" x14ac:dyDescent="0.2">
      <c r="F3105" s="28" t="str">
        <f>IF($B3105="","",SUMIFS($E$4:E3105,$B$4:B3105,$B3105)/SUMIFS($E$4:$E$1048576,$B$4:$B$1048576,$B3105))</f>
        <v/>
      </c>
      <c r="G3105" s="2" t="str">
        <f>IF($C3105="","",VLOOKUP($F3105,Tabla5[],2,1))</f>
        <v/>
      </c>
    </row>
    <row r="3106" spans="6:7" x14ac:dyDescent="0.2">
      <c r="F3106" s="28" t="str">
        <f>IF($B3106="","",SUMIFS($E$4:E3106,$B$4:B3106,$B3106)/SUMIFS($E$4:$E$1048576,$B$4:$B$1048576,$B3106))</f>
        <v/>
      </c>
      <c r="G3106" s="2" t="str">
        <f>IF($C3106="","",VLOOKUP($F3106,Tabla5[],2,1))</f>
        <v/>
      </c>
    </row>
    <row r="3107" spans="6:7" x14ac:dyDescent="0.2">
      <c r="F3107" s="28" t="str">
        <f>IF($B3107="","",SUMIFS($E$4:E3107,$B$4:B3107,$B3107)/SUMIFS($E$4:$E$1048576,$B$4:$B$1048576,$B3107))</f>
        <v/>
      </c>
      <c r="G3107" s="2" t="str">
        <f>IF($C3107="","",VLOOKUP($F3107,Tabla5[],2,1))</f>
        <v/>
      </c>
    </row>
    <row r="3108" spans="6:7" x14ac:dyDescent="0.2">
      <c r="F3108" s="28" t="str">
        <f>IF($B3108="","",SUMIFS($E$4:E3108,$B$4:B3108,$B3108)/SUMIFS($E$4:$E$1048576,$B$4:$B$1048576,$B3108))</f>
        <v/>
      </c>
      <c r="G3108" s="2" t="str">
        <f>IF($C3108="","",VLOOKUP($F3108,Tabla5[],2,1))</f>
        <v/>
      </c>
    </row>
    <row r="3109" spans="6:7" x14ac:dyDescent="0.2">
      <c r="F3109" s="28" t="str">
        <f>IF($B3109="","",SUMIFS($E$4:E3109,$B$4:B3109,$B3109)/SUMIFS($E$4:$E$1048576,$B$4:$B$1048576,$B3109))</f>
        <v/>
      </c>
      <c r="G3109" s="2" t="str">
        <f>IF($C3109="","",VLOOKUP($F3109,Tabla5[],2,1))</f>
        <v/>
      </c>
    </row>
    <row r="3110" spans="6:7" x14ac:dyDescent="0.2">
      <c r="F3110" s="28" t="str">
        <f>IF($B3110="","",SUMIFS($E$4:E3110,$B$4:B3110,$B3110)/SUMIFS($E$4:$E$1048576,$B$4:$B$1048576,$B3110))</f>
        <v/>
      </c>
      <c r="G3110" s="2" t="str">
        <f>IF($C3110="","",VLOOKUP($F3110,Tabla5[],2,1))</f>
        <v/>
      </c>
    </row>
    <row r="3111" spans="6:7" x14ac:dyDescent="0.2">
      <c r="F3111" s="28" t="str">
        <f>IF($B3111="","",SUMIFS($E$4:E3111,$B$4:B3111,$B3111)/SUMIFS($E$4:$E$1048576,$B$4:$B$1048576,$B3111))</f>
        <v/>
      </c>
      <c r="G3111" s="2" t="str">
        <f>IF($C3111="","",VLOOKUP($F3111,Tabla5[],2,1))</f>
        <v/>
      </c>
    </row>
    <row r="3112" spans="6:7" x14ac:dyDescent="0.2">
      <c r="F3112" s="28" t="str">
        <f>IF($B3112="","",SUMIFS($E$4:E3112,$B$4:B3112,$B3112)/SUMIFS($E$4:$E$1048576,$B$4:$B$1048576,$B3112))</f>
        <v/>
      </c>
      <c r="G3112" s="2" t="str">
        <f>IF($C3112="","",VLOOKUP($F3112,Tabla5[],2,1))</f>
        <v/>
      </c>
    </row>
    <row r="3113" spans="6:7" x14ac:dyDescent="0.2">
      <c r="F3113" s="28" t="str">
        <f>IF($B3113="","",SUMIFS($E$4:E3113,$B$4:B3113,$B3113)/SUMIFS($E$4:$E$1048576,$B$4:$B$1048576,$B3113))</f>
        <v/>
      </c>
      <c r="G3113" s="2" t="str">
        <f>IF($C3113="","",VLOOKUP($F3113,Tabla5[],2,1))</f>
        <v/>
      </c>
    </row>
    <row r="3114" spans="6:7" x14ac:dyDescent="0.2">
      <c r="F3114" s="28" t="str">
        <f>IF($B3114="","",SUMIFS($E$4:E3114,$B$4:B3114,$B3114)/SUMIFS($E$4:$E$1048576,$B$4:$B$1048576,$B3114))</f>
        <v/>
      </c>
      <c r="G3114" s="2" t="str">
        <f>IF($C3114="","",VLOOKUP($F3114,Tabla5[],2,1))</f>
        <v/>
      </c>
    </row>
    <row r="3115" spans="6:7" x14ac:dyDescent="0.2">
      <c r="F3115" s="28" t="str">
        <f>IF($B3115="","",SUMIFS($E$4:E3115,$B$4:B3115,$B3115)/SUMIFS($E$4:$E$1048576,$B$4:$B$1048576,$B3115))</f>
        <v/>
      </c>
      <c r="G3115" s="2" t="str">
        <f>IF($C3115="","",VLOOKUP($F3115,Tabla5[],2,1))</f>
        <v/>
      </c>
    </row>
    <row r="3116" spans="6:7" x14ac:dyDescent="0.2">
      <c r="F3116" s="28" t="str">
        <f>IF($B3116="","",SUMIFS($E$4:E3116,$B$4:B3116,$B3116)/SUMIFS($E$4:$E$1048576,$B$4:$B$1048576,$B3116))</f>
        <v/>
      </c>
      <c r="G3116" s="2" t="str">
        <f>IF($C3116="","",VLOOKUP($F3116,Tabla5[],2,1))</f>
        <v/>
      </c>
    </row>
    <row r="3117" spans="6:7" x14ac:dyDescent="0.2">
      <c r="F3117" s="28" t="str">
        <f>IF($B3117="","",SUMIFS($E$4:E3117,$B$4:B3117,$B3117)/SUMIFS($E$4:$E$1048576,$B$4:$B$1048576,$B3117))</f>
        <v/>
      </c>
      <c r="G3117" s="2" t="str">
        <f>IF($C3117="","",VLOOKUP($F3117,Tabla5[],2,1))</f>
        <v/>
      </c>
    </row>
    <row r="3118" spans="6:7" x14ac:dyDescent="0.2">
      <c r="F3118" s="28" t="str">
        <f>IF($B3118="","",SUMIFS($E$4:E3118,$B$4:B3118,$B3118)/SUMIFS($E$4:$E$1048576,$B$4:$B$1048576,$B3118))</f>
        <v/>
      </c>
      <c r="G3118" s="2" t="str">
        <f>IF($C3118="","",VLOOKUP($F3118,Tabla5[],2,1))</f>
        <v/>
      </c>
    </row>
    <row r="3119" spans="6:7" x14ac:dyDescent="0.2">
      <c r="F3119" s="28" t="str">
        <f>IF($B3119="","",SUMIFS($E$4:E3119,$B$4:B3119,$B3119)/SUMIFS($E$4:$E$1048576,$B$4:$B$1048576,$B3119))</f>
        <v/>
      </c>
      <c r="G3119" s="2" t="str">
        <f>IF($C3119="","",VLOOKUP($F3119,Tabla5[],2,1))</f>
        <v/>
      </c>
    </row>
    <row r="3120" spans="6:7" x14ac:dyDescent="0.2">
      <c r="F3120" s="28" t="str">
        <f>IF($B3120="","",SUMIFS($E$4:E3120,$B$4:B3120,$B3120)/SUMIFS($E$4:$E$1048576,$B$4:$B$1048576,$B3120))</f>
        <v/>
      </c>
      <c r="G3120" s="2" t="str">
        <f>IF($C3120="","",VLOOKUP($F3120,Tabla5[],2,1))</f>
        <v/>
      </c>
    </row>
    <row r="3121" spans="6:7" x14ac:dyDescent="0.2">
      <c r="F3121" s="28" t="str">
        <f>IF($B3121="","",SUMIFS($E$4:E3121,$B$4:B3121,$B3121)/SUMIFS($E$4:$E$1048576,$B$4:$B$1048576,$B3121))</f>
        <v/>
      </c>
      <c r="G3121" s="2" t="str">
        <f>IF($C3121="","",VLOOKUP($F3121,Tabla5[],2,1))</f>
        <v/>
      </c>
    </row>
    <row r="3122" spans="6:7" x14ac:dyDescent="0.2">
      <c r="F3122" s="28" t="str">
        <f>IF($B3122="","",SUMIFS($E$4:E3122,$B$4:B3122,$B3122)/SUMIFS($E$4:$E$1048576,$B$4:$B$1048576,$B3122))</f>
        <v/>
      </c>
      <c r="G3122" s="2" t="str">
        <f>IF($C3122="","",VLOOKUP($F3122,Tabla5[],2,1))</f>
        <v/>
      </c>
    </row>
    <row r="3123" spans="6:7" x14ac:dyDescent="0.2">
      <c r="F3123" s="28" t="str">
        <f>IF($B3123="","",SUMIFS($E$4:E3123,$B$4:B3123,$B3123)/SUMIFS($E$4:$E$1048576,$B$4:$B$1048576,$B3123))</f>
        <v/>
      </c>
      <c r="G3123" s="2" t="str">
        <f>IF($C3123="","",VLOOKUP($F3123,Tabla5[],2,1))</f>
        <v/>
      </c>
    </row>
    <row r="3124" spans="6:7" x14ac:dyDescent="0.2">
      <c r="F3124" s="28" t="str">
        <f>IF($B3124="","",SUMIFS($E$4:E3124,$B$4:B3124,$B3124)/SUMIFS($E$4:$E$1048576,$B$4:$B$1048576,$B3124))</f>
        <v/>
      </c>
      <c r="G3124" s="2" t="str">
        <f>IF($C3124="","",VLOOKUP($F3124,Tabla5[],2,1))</f>
        <v/>
      </c>
    </row>
    <row r="3125" spans="6:7" x14ac:dyDescent="0.2">
      <c r="F3125" s="28" t="str">
        <f>IF($B3125="","",SUMIFS($E$4:E3125,$B$4:B3125,$B3125)/SUMIFS($E$4:$E$1048576,$B$4:$B$1048576,$B3125))</f>
        <v/>
      </c>
      <c r="G3125" s="2" t="str">
        <f>IF($C3125="","",VLOOKUP($F3125,Tabla5[],2,1))</f>
        <v/>
      </c>
    </row>
    <row r="3126" spans="6:7" x14ac:dyDescent="0.2">
      <c r="F3126" s="28" t="str">
        <f>IF($B3126="","",SUMIFS($E$4:E3126,$B$4:B3126,$B3126)/SUMIFS($E$4:$E$1048576,$B$4:$B$1048576,$B3126))</f>
        <v/>
      </c>
      <c r="G3126" s="2" t="str">
        <f>IF($C3126="","",VLOOKUP($F3126,Tabla5[],2,1))</f>
        <v/>
      </c>
    </row>
    <row r="3127" spans="6:7" x14ac:dyDescent="0.2">
      <c r="F3127" s="28" t="str">
        <f>IF($B3127="","",SUMIFS($E$4:E3127,$B$4:B3127,$B3127)/SUMIFS($E$4:$E$1048576,$B$4:$B$1048576,$B3127))</f>
        <v/>
      </c>
      <c r="G3127" s="2" t="str">
        <f>IF($C3127="","",VLOOKUP($F3127,Tabla5[],2,1))</f>
        <v/>
      </c>
    </row>
    <row r="3128" spans="6:7" x14ac:dyDescent="0.2">
      <c r="F3128" s="28" t="str">
        <f>IF($B3128="","",SUMIFS($E$4:E3128,$B$4:B3128,$B3128)/SUMIFS($E$4:$E$1048576,$B$4:$B$1048576,$B3128))</f>
        <v/>
      </c>
      <c r="G3128" s="2" t="str">
        <f>IF($C3128="","",VLOOKUP($F3128,Tabla5[],2,1))</f>
        <v/>
      </c>
    </row>
    <row r="3129" spans="6:7" x14ac:dyDescent="0.2">
      <c r="F3129" s="28" t="str">
        <f>IF($B3129="","",SUMIFS($E$4:E3129,$B$4:B3129,$B3129)/SUMIFS($E$4:$E$1048576,$B$4:$B$1048576,$B3129))</f>
        <v/>
      </c>
      <c r="G3129" s="2" t="str">
        <f>IF($C3129="","",VLOOKUP($F3129,Tabla5[],2,1))</f>
        <v/>
      </c>
    </row>
    <row r="3130" spans="6:7" x14ac:dyDescent="0.2">
      <c r="F3130" s="28" t="str">
        <f>IF($B3130="","",SUMIFS($E$4:E3130,$B$4:B3130,$B3130)/SUMIFS($E$4:$E$1048576,$B$4:$B$1048576,$B3130))</f>
        <v/>
      </c>
      <c r="G3130" s="2" t="str">
        <f>IF($C3130="","",VLOOKUP($F3130,Tabla5[],2,1))</f>
        <v/>
      </c>
    </row>
    <row r="3131" spans="6:7" x14ac:dyDescent="0.2">
      <c r="F3131" s="28" t="str">
        <f>IF($B3131="","",SUMIFS($E$4:E3131,$B$4:B3131,$B3131)/SUMIFS($E$4:$E$1048576,$B$4:$B$1048576,$B3131))</f>
        <v/>
      </c>
      <c r="G3131" s="2" t="str">
        <f>IF($C3131="","",VLOOKUP($F3131,Tabla5[],2,1))</f>
        <v/>
      </c>
    </row>
    <row r="3132" spans="6:7" x14ac:dyDescent="0.2">
      <c r="F3132" s="28" t="str">
        <f>IF($B3132="","",SUMIFS($E$4:E3132,$B$4:B3132,$B3132)/SUMIFS($E$4:$E$1048576,$B$4:$B$1048576,$B3132))</f>
        <v/>
      </c>
      <c r="G3132" s="2" t="str">
        <f>IF($C3132="","",VLOOKUP($F3132,Tabla5[],2,1))</f>
        <v/>
      </c>
    </row>
    <row r="3133" spans="6:7" x14ac:dyDescent="0.2">
      <c r="F3133" s="28" t="str">
        <f>IF($B3133="","",SUMIFS($E$4:E3133,$B$4:B3133,$B3133)/SUMIFS($E$4:$E$1048576,$B$4:$B$1048576,$B3133))</f>
        <v/>
      </c>
      <c r="G3133" s="2" t="str">
        <f>IF($C3133="","",VLOOKUP($F3133,Tabla5[],2,1))</f>
        <v/>
      </c>
    </row>
    <row r="3134" spans="6:7" x14ac:dyDescent="0.2">
      <c r="F3134" s="28" t="str">
        <f>IF($B3134="","",SUMIFS($E$4:E3134,$B$4:B3134,$B3134)/SUMIFS($E$4:$E$1048576,$B$4:$B$1048576,$B3134))</f>
        <v/>
      </c>
      <c r="G3134" s="2" t="str">
        <f>IF($C3134="","",VLOOKUP($F3134,Tabla5[],2,1))</f>
        <v/>
      </c>
    </row>
    <row r="3135" spans="6:7" x14ac:dyDescent="0.2">
      <c r="F3135" s="28" t="str">
        <f>IF($B3135="","",SUMIFS($E$4:E3135,$B$4:B3135,$B3135)/SUMIFS($E$4:$E$1048576,$B$4:$B$1048576,$B3135))</f>
        <v/>
      </c>
      <c r="G3135" s="2" t="str">
        <f>IF($C3135="","",VLOOKUP($F3135,Tabla5[],2,1))</f>
        <v/>
      </c>
    </row>
    <row r="3136" spans="6:7" x14ac:dyDescent="0.2">
      <c r="F3136" s="28" t="str">
        <f>IF($B3136="","",SUMIFS($E$4:E3136,$B$4:B3136,$B3136)/SUMIFS($E$4:$E$1048576,$B$4:$B$1048576,$B3136))</f>
        <v/>
      </c>
      <c r="G3136" s="2" t="str">
        <f>IF($C3136="","",VLOOKUP($F3136,Tabla5[],2,1))</f>
        <v/>
      </c>
    </row>
    <row r="3137" spans="6:7" x14ac:dyDescent="0.2">
      <c r="F3137" s="28" t="str">
        <f>IF($B3137="","",SUMIFS($E$4:E3137,$B$4:B3137,$B3137)/SUMIFS($E$4:$E$1048576,$B$4:$B$1048576,$B3137))</f>
        <v/>
      </c>
      <c r="G3137" s="2" t="str">
        <f>IF($C3137="","",VLOOKUP($F3137,Tabla5[],2,1))</f>
        <v/>
      </c>
    </row>
    <row r="3138" spans="6:7" x14ac:dyDescent="0.2">
      <c r="F3138" s="28" t="str">
        <f>IF($B3138="","",SUMIFS($E$4:E3138,$B$4:B3138,$B3138)/SUMIFS($E$4:$E$1048576,$B$4:$B$1048576,$B3138))</f>
        <v/>
      </c>
      <c r="G3138" s="2" t="str">
        <f>IF($C3138="","",VLOOKUP($F3138,Tabla5[],2,1))</f>
        <v/>
      </c>
    </row>
    <row r="3139" spans="6:7" x14ac:dyDescent="0.2">
      <c r="F3139" s="28" t="str">
        <f>IF($B3139="","",SUMIFS($E$4:E3139,$B$4:B3139,$B3139)/SUMIFS($E$4:$E$1048576,$B$4:$B$1048576,$B3139))</f>
        <v/>
      </c>
      <c r="G3139" s="2" t="str">
        <f>IF($C3139="","",VLOOKUP($F3139,Tabla5[],2,1))</f>
        <v/>
      </c>
    </row>
    <row r="3140" spans="6:7" x14ac:dyDescent="0.2">
      <c r="F3140" s="28" t="str">
        <f>IF($B3140="","",SUMIFS($E$4:E3140,$B$4:B3140,$B3140)/SUMIFS($E$4:$E$1048576,$B$4:$B$1048576,$B3140))</f>
        <v/>
      </c>
      <c r="G3140" s="2" t="str">
        <f>IF($C3140="","",VLOOKUP($F3140,Tabla5[],2,1))</f>
        <v/>
      </c>
    </row>
    <row r="3141" spans="6:7" x14ac:dyDescent="0.2">
      <c r="F3141" s="28" t="str">
        <f>IF($B3141="","",SUMIFS($E$4:E3141,$B$4:B3141,$B3141)/SUMIFS($E$4:$E$1048576,$B$4:$B$1048576,$B3141))</f>
        <v/>
      </c>
      <c r="G3141" s="2" t="str">
        <f>IF($C3141="","",VLOOKUP($F3141,Tabla5[],2,1))</f>
        <v/>
      </c>
    </row>
    <row r="3142" spans="6:7" x14ac:dyDescent="0.2">
      <c r="F3142" s="28" t="str">
        <f>IF($B3142="","",SUMIFS($E$4:E3142,$B$4:B3142,$B3142)/SUMIFS($E$4:$E$1048576,$B$4:$B$1048576,$B3142))</f>
        <v/>
      </c>
      <c r="G3142" s="2" t="str">
        <f>IF($C3142="","",VLOOKUP($F3142,Tabla5[],2,1))</f>
        <v/>
      </c>
    </row>
    <row r="3143" spans="6:7" x14ac:dyDescent="0.2">
      <c r="F3143" s="28" t="str">
        <f>IF($B3143="","",SUMIFS($E$4:E3143,$B$4:B3143,$B3143)/SUMIFS($E$4:$E$1048576,$B$4:$B$1048576,$B3143))</f>
        <v/>
      </c>
      <c r="G3143" s="2" t="str">
        <f>IF($C3143="","",VLOOKUP($F3143,Tabla5[],2,1))</f>
        <v/>
      </c>
    </row>
    <row r="3144" spans="6:7" x14ac:dyDescent="0.2">
      <c r="F3144" s="28" t="str">
        <f>IF($B3144="","",SUMIFS($E$4:E3144,$B$4:B3144,$B3144)/SUMIFS($E$4:$E$1048576,$B$4:$B$1048576,$B3144))</f>
        <v/>
      </c>
      <c r="G3144" s="2" t="str">
        <f>IF($C3144="","",VLOOKUP($F3144,Tabla5[],2,1))</f>
        <v/>
      </c>
    </row>
    <row r="3145" spans="6:7" x14ac:dyDescent="0.2">
      <c r="F3145" s="28" t="str">
        <f>IF($B3145="","",SUMIFS($E$4:E3145,$B$4:B3145,$B3145)/SUMIFS($E$4:$E$1048576,$B$4:$B$1048576,$B3145))</f>
        <v/>
      </c>
      <c r="G3145" s="2" t="str">
        <f>IF($C3145="","",VLOOKUP($F3145,Tabla5[],2,1))</f>
        <v/>
      </c>
    </row>
    <row r="3146" spans="6:7" x14ac:dyDescent="0.2">
      <c r="F3146" s="28" t="str">
        <f>IF($B3146="","",SUMIFS($E$4:E3146,$B$4:B3146,$B3146)/SUMIFS($E$4:$E$1048576,$B$4:$B$1048576,$B3146))</f>
        <v/>
      </c>
      <c r="G3146" s="2" t="str">
        <f>IF($C3146="","",VLOOKUP($F3146,Tabla5[],2,1))</f>
        <v/>
      </c>
    </row>
    <row r="3147" spans="6:7" x14ac:dyDescent="0.2">
      <c r="F3147" s="28" t="str">
        <f>IF($B3147="","",SUMIFS($E$4:E3147,$B$4:B3147,$B3147)/SUMIFS($E$4:$E$1048576,$B$4:$B$1048576,$B3147))</f>
        <v/>
      </c>
      <c r="G3147" s="2" t="str">
        <f>IF($C3147="","",VLOOKUP($F3147,Tabla5[],2,1))</f>
        <v/>
      </c>
    </row>
    <row r="3148" spans="6:7" x14ac:dyDescent="0.2">
      <c r="F3148" s="28" t="str">
        <f>IF($B3148="","",SUMIFS($E$4:E3148,$B$4:B3148,$B3148)/SUMIFS($E$4:$E$1048576,$B$4:$B$1048576,$B3148))</f>
        <v/>
      </c>
      <c r="G3148" s="2" t="str">
        <f>IF($C3148="","",VLOOKUP($F3148,Tabla5[],2,1))</f>
        <v/>
      </c>
    </row>
    <row r="3149" spans="6:7" x14ac:dyDescent="0.2">
      <c r="F3149" s="28" t="str">
        <f>IF($B3149="","",SUMIFS($E$4:E3149,$B$4:B3149,$B3149)/SUMIFS($E$4:$E$1048576,$B$4:$B$1048576,$B3149))</f>
        <v/>
      </c>
      <c r="G3149" s="2" t="str">
        <f>IF($C3149="","",VLOOKUP($F3149,Tabla5[],2,1))</f>
        <v/>
      </c>
    </row>
    <row r="3150" spans="6:7" x14ac:dyDescent="0.2">
      <c r="F3150" s="28" t="str">
        <f>IF($B3150="","",SUMIFS($E$4:E3150,$B$4:B3150,$B3150)/SUMIFS($E$4:$E$1048576,$B$4:$B$1048576,$B3150))</f>
        <v/>
      </c>
      <c r="G3150" s="2" t="str">
        <f>IF($C3150="","",VLOOKUP($F3150,Tabla5[],2,1))</f>
        <v/>
      </c>
    </row>
    <row r="3151" spans="6:7" x14ac:dyDescent="0.2">
      <c r="F3151" s="28" t="str">
        <f>IF($B3151="","",SUMIFS($E$4:E3151,$B$4:B3151,$B3151)/SUMIFS($E$4:$E$1048576,$B$4:$B$1048576,$B3151))</f>
        <v/>
      </c>
      <c r="G3151" s="2" t="str">
        <f>IF($C3151="","",VLOOKUP($F3151,Tabla5[],2,1))</f>
        <v/>
      </c>
    </row>
    <row r="3152" spans="6:7" x14ac:dyDescent="0.2">
      <c r="F3152" s="28" t="str">
        <f>IF($B3152="","",SUMIFS($E$4:E3152,$B$4:B3152,$B3152)/SUMIFS($E$4:$E$1048576,$B$4:$B$1048576,$B3152))</f>
        <v/>
      </c>
      <c r="G3152" s="2" t="str">
        <f>IF($C3152="","",VLOOKUP($F3152,Tabla5[],2,1))</f>
        <v/>
      </c>
    </row>
    <row r="3153" spans="6:7" x14ac:dyDescent="0.2">
      <c r="F3153" s="28" t="str">
        <f>IF($B3153="","",SUMIFS($E$4:E3153,$B$4:B3153,$B3153)/SUMIFS($E$4:$E$1048576,$B$4:$B$1048576,$B3153))</f>
        <v/>
      </c>
      <c r="G3153" s="2" t="str">
        <f>IF($C3153="","",VLOOKUP($F3153,Tabla5[],2,1))</f>
        <v/>
      </c>
    </row>
    <row r="3154" spans="6:7" x14ac:dyDescent="0.2">
      <c r="F3154" s="28" t="str">
        <f>IF($B3154="","",SUMIFS($E$4:E3154,$B$4:B3154,$B3154)/SUMIFS($E$4:$E$1048576,$B$4:$B$1048576,$B3154))</f>
        <v/>
      </c>
      <c r="G3154" s="2" t="str">
        <f>IF($C3154="","",VLOOKUP($F3154,Tabla5[],2,1))</f>
        <v/>
      </c>
    </row>
    <row r="3155" spans="6:7" x14ac:dyDescent="0.2">
      <c r="F3155" s="28" t="str">
        <f>IF($B3155="","",SUMIFS($E$4:E3155,$B$4:B3155,$B3155)/SUMIFS($E$4:$E$1048576,$B$4:$B$1048576,$B3155))</f>
        <v/>
      </c>
      <c r="G3155" s="2" t="str">
        <f>IF($C3155="","",VLOOKUP($F3155,Tabla5[],2,1))</f>
        <v/>
      </c>
    </row>
    <row r="3156" spans="6:7" x14ac:dyDescent="0.2">
      <c r="F3156" s="28" t="str">
        <f>IF($B3156="","",SUMIFS($E$4:E3156,$B$4:B3156,$B3156)/SUMIFS($E$4:$E$1048576,$B$4:$B$1048576,$B3156))</f>
        <v/>
      </c>
      <c r="G3156" s="2" t="str">
        <f>IF($C3156="","",VLOOKUP($F3156,Tabla5[],2,1))</f>
        <v/>
      </c>
    </row>
    <row r="3157" spans="6:7" x14ac:dyDescent="0.2">
      <c r="F3157" s="28" t="str">
        <f>IF($B3157="","",SUMIFS($E$4:E3157,$B$4:B3157,$B3157)/SUMIFS($E$4:$E$1048576,$B$4:$B$1048576,$B3157))</f>
        <v/>
      </c>
      <c r="G3157" s="2" t="str">
        <f>IF($C3157="","",VLOOKUP($F3157,Tabla5[],2,1))</f>
        <v/>
      </c>
    </row>
    <row r="3158" spans="6:7" x14ac:dyDescent="0.2">
      <c r="F3158" s="28" t="str">
        <f>IF($B3158="","",SUMIFS($E$4:E3158,$B$4:B3158,$B3158)/SUMIFS($E$4:$E$1048576,$B$4:$B$1048576,$B3158))</f>
        <v/>
      </c>
      <c r="G3158" s="2" t="str">
        <f>IF($C3158="","",VLOOKUP($F3158,Tabla5[],2,1))</f>
        <v/>
      </c>
    </row>
    <row r="3159" spans="6:7" x14ac:dyDescent="0.2">
      <c r="F3159" s="28" t="str">
        <f>IF($B3159="","",SUMIFS($E$4:E3159,$B$4:B3159,$B3159)/SUMIFS($E$4:$E$1048576,$B$4:$B$1048576,$B3159))</f>
        <v/>
      </c>
      <c r="G3159" s="2" t="str">
        <f>IF($C3159="","",VLOOKUP($F3159,Tabla5[],2,1))</f>
        <v/>
      </c>
    </row>
    <row r="3160" spans="6:7" x14ac:dyDescent="0.2">
      <c r="F3160" s="28" t="str">
        <f>IF($B3160="","",SUMIFS($E$4:E3160,$B$4:B3160,$B3160)/SUMIFS($E$4:$E$1048576,$B$4:$B$1048576,$B3160))</f>
        <v/>
      </c>
      <c r="G3160" s="2" t="str">
        <f>IF($C3160="","",VLOOKUP($F3160,Tabla5[],2,1))</f>
        <v/>
      </c>
    </row>
    <row r="3161" spans="6:7" x14ac:dyDescent="0.2">
      <c r="F3161" s="28" t="str">
        <f>IF($B3161="","",SUMIFS($E$4:E3161,$B$4:B3161,$B3161)/SUMIFS($E$4:$E$1048576,$B$4:$B$1048576,$B3161))</f>
        <v/>
      </c>
      <c r="G3161" s="2" t="str">
        <f>IF($C3161="","",VLOOKUP($F3161,Tabla5[],2,1))</f>
        <v/>
      </c>
    </row>
    <row r="3162" spans="6:7" x14ac:dyDescent="0.2">
      <c r="F3162" s="28" t="str">
        <f>IF($B3162="","",SUMIFS($E$4:E3162,$B$4:B3162,$B3162)/SUMIFS($E$4:$E$1048576,$B$4:$B$1048576,$B3162))</f>
        <v/>
      </c>
      <c r="G3162" s="2" t="str">
        <f>IF($C3162="","",VLOOKUP($F3162,Tabla5[],2,1))</f>
        <v/>
      </c>
    </row>
    <row r="3163" spans="6:7" x14ac:dyDescent="0.2">
      <c r="F3163" s="28" t="str">
        <f>IF($B3163="","",SUMIFS($E$4:E3163,$B$4:B3163,$B3163)/SUMIFS($E$4:$E$1048576,$B$4:$B$1048576,$B3163))</f>
        <v/>
      </c>
      <c r="G3163" s="2" t="str">
        <f>IF($C3163="","",VLOOKUP($F3163,Tabla5[],2,1))</f>
        <v/>
      </c>
    </row>
    <row r="3164" spans="6:7" x14ac:dyDescent="0.2">
      <c r="F3164" s="28" t="str">
        <f>IF($B3164="","",SUMIFS($E$4:E3164,$B$4:B3164,$B3164)/SUMIFS($E$4:$E$1048576,$B$4:$B$1048576,$B3164))</f>
        <v/>
      </c>
      <c r="G3164" s="2" t="str">
        <f>IF($C3164="","",VLOOKUP($F3164,Tabla5[],2,1))</f>
        <v/>
      </c>
    </row>
    <row r="3165" spans="6:7" x14ac:dyDescent="0.2">
      <c r="F3165" s="28" t="str">
        <f>IF($B3165="","",SUMIFS($E$4:E3165,$B$4:B3165,$B3165)/SUMIFS($E$4:$E$1048576,$B$4:$B$1048576,$B3165))</f>
        <v/>
      </c>
      <c r="G3165" s="2" t="str">
        <f>IF($C3165="","",VLOOKUP($F3165,Tabla5[],2,1))</f>
        <v/>
      </c>
    </row>
    <row r="3166" spans="6:7" x14ac:dyDescent="0.2">
      <c r="F3166" s="28" t="str">
        <f>IF($B3166="","",SUMIFS($E$4:E3166,$B$4:B3166,$B3166)/SUMIFS($E$4:$E$1048576,$B$4:$B$1048576,$B3166))</f>
        <v/>
      </c>
      <c r="G3166" s="2" t="str">
        <f>IF($C3166="","",VLOOKUP($F3166,Tabla5[],2,1))</f>
        <v/>
      </c>
    </row>
    <row r="3167" spans="6:7" x14ac:dyDescent="0.2">
      <c r="F3167" s="28" t="str">
        <f>IF($B3167="","",SUMIFS($E$4:E3167,$B$4:B3167,$B3167)/SUMIFS($E$4:$E$1048576,$B$4:$B$1048576,$B3167))</f>
        <v/>
      </c>
      <c r="G3167" s="2" t="str">
        <f>IF($C3167="","",VLOOKUP($F3167,Tabla5[],2,1))</f>
        <v/>
      </c>
    </row>
    <row r="3168" spans="6:7" x14ac:dyDescent="0.2">
      <c r="F3168" s="28" t="str">
        <f>IF($B3168="","",SUMIFS($E$4:E3168,$B$4:B3168,$B3168)/SUMIFS($E$4:$E$1048576,$B$4:$B$1048576,$B3168))</f>
        <v/>
      </c>
      <c r="G3168" s="2" t="str">
        <f>IF($C3168="","",VLOOKUP($F3168,Tabla5[],2,1))</f>
        <v/>
      </c>
    </row>
    <row r="3169" spans="6:7" x14ac:dyDescent="0.2">
      <c r="F3169" s="28" t="str">
        <f>IF($B3169="","",SUMIFS($E$4:E3169,$B$4:B3169,$B3169)/SUMIFS($E$4:$E$1048576,$B$4:$B$1048576,$B3169))</f>
        <v/>
      </c>
      <c r="G3169" s="2" t="str">
        <f>IF($C3169="","",VLOOKUP($F3169,Tabla5[],2,1))</f>
        <v/>
      </c>
    </row>
    <row r="3170" spans="6:7" x14ac:dyDescent="0.2">
      <c r="F3170" s="28" t="str">
        <f>IF($B3170="","",SUMIFS($E$4:E3170,$B$4:B3170,$B3170)/SUMIFS($E$4:$E$1048576,$B$4:$B$1048576,$B3170))</f>
        <v/>
      </c>
      <c r="G3170" s="2" t="str">
        <f>IF($C3170="","",VLOOKUP($F3170,Tabla5[],2,1))</f>
        <v/>
      </c>
    </row>
    <row r="3171" spans="6:7" x14ac:dyDescent="0.2">
      <c r="F3171" s="28" t="str">
        <f>IF($B3171="","",SUMIFS($E$4:E3171,$B$4:B3171,$B3171)/SUMIFS($E$4:$E$1048576,$B$4:$B$1048576,$B3171))</f>
        <v/>
      </c>
      <c r="G3171" s="2" t="str">
        <f>IF($C3171="","",VLOOKUP($F3171,Tabla5[],2,1))</f>
        <v/>
      </c>
    </row>
    <row r="3172" spans="6:7" x14ac:dyDescent="0.2">
      <c r="F3172" s="28" t="str">
        <f>IF($B3172="","",SUMIFS($E$4:E3172,$B$4:B3172,$B3172)/SUMIFS($E$4:$E$1048576,$B$4:$B$1048576,$B3172))</f>
        <v/>
      </c>
      <c r="G3172" s="2" t="str">
        <f>IF($C3172="","",VLOOKUP($F3172,Tabla5[],2,1))</f>
        <v/>
      </c>
    </row>
    <row r="3173" spans="6:7" x14ac:dyDescent="0.2">
      <c r="F3173" s="28" t="str">
        <f>IF($B3173="","",SUMIFS($E$4:E3173,$B$4:B3173,$B3173)/SUMIFS($E$4:$E$1048576,$B$4:$B$1048576,$B3173))</f>
        <v/>
      </c>
      <c r="G3173" s="2" t="str">
        <f>IF($C3173="","",VLOOKUP($F3173,Tabla5[],2,1))</f>
        <v/>
      </c>
    </row>
    <row r="3174" spans="6:7" x14ac:dyDescent="0.2">
      <c r="F3174" s="28" t="str">
        <f>IF($B3174="","",SUMIFS($E$4:E3174,$B$4:B3174,$B3174)/SUMIFS($E$4:$E$1048576,$B$4:$B$1048576,$B3174))</f>
        <v/>
      </c>
      <c r="G3174" s="2" t="str">
        <f>IF($C3174="","",VLOOKUP($F3174,Tabla5[],2,1))</f>
        <v/>
      </c>
    </row>
    <row r="3175" spans="6:7" x14ac:dyDescent="0.2">
      <c r="F3175" s="28" t="str">
        <f>IF($B3175="","",SUMIFS($E$4:E3175,$B$4:B3175,$B3175)/SUMIFS($E$4:$E$1048576,$B$4:$B$1048576,$B3175))</f>
        <v/>
      </c>
      <c r="G3175" s="2" t="str">
        <f>IF($C3175="","",VLOOKUP($F3175,Tabla5[],2,1))</f>
        <v/>
      </c>
    </row>
    <row r="3176" spans="6:7" x14ac:dyDescent="0.2">
      <c r="F3176" s="28" t="str">
        <f>IF($B3176="","",SUMIFS($E$4:E3176,$B$4:B3176,$B3176)/SUMIFS($E$4:$E$1048576,$B$4:$B$1048576,$B3176))</f>
        <v/>
      </c>
      <c r="G3176" s="2" t="str">
        <f>IF($C3176="","",VLOOKUP($F3176,Tabla5[],2,1))</f>
        <v/>
      </c>
    </row>
    <row r="3177" spans="6:7" x14ac:dyDescent="0.2">
      <c r="F3177" s="28" t="str">
        <f>IF($B3177="","",SUMIFS($E$4:E3177,$B$4:B3177,$B3177)/SUMIFS($E$4:$E$1048576,$B$4:$B$1048576,$B3177))</f>
        <v/>
      </c>
      <c r="G3177" s="2" t="str">
        <f>IF($C3177="","",VLOOKUP($F3177,Tabla5[],2,1))</f>
        <v/>
      </c>
    </row>
    <row r="3178" spans="6:7" x14ac:dyDescent="0.2">
      <c r="F3178" s="28" t="str">
        <f>IF($B3178="","",SUMIFS($E$4:E3178,$B$4:B3178,$B3178)/SUMIFS($E$4:$E$1048576,$B$4:$B$1048576,$B3178))</f>
        <v/>
      </c>
      <c r="G3178" s="2" t="str">
        <f>IF($C3178="","",VLOOKUP($F3178,Tabla5[],2,1))</f>
        <v/>
      </c>
    </row>
    <row r="3179" spans="6:7" x14ac:dyDescent="0.2">
      <c r="F3179" s="28" t="str">
        <f>IF($B3179="","",SUMIFS($E$4:E3179,$B$4:B3179,$B3179)/SUMIFS($E$4:$E$1048576,$B$4:$B$1048576,$B3179))</f>
        <v/>
      </c>
      <c r="G3179" s="2" t="str">
        <f>IF($C3179="","",VLOOKUP($F3179,Tabla5[],2,1))</f>
        <v/>
      </c>
    </row>
    <row r="3180" spans="6:7" x14ac:dyDescent="0.2">
      <c r="F3180" s="28" t="str">
        <f>IF($B3180="","",SUMIFS($E$4:E3180,$B$4:B3180,$B3180)/SUMIFS($E$4:$E$1048576,$B$4:$B$1048576,$B3180))</f>
        <v/>
      </c>
      <c r="G3180" s="2" t="str">
        <f>IF($C3180="","",VLOOKUP($F3180,Tabla5[],2,1))</f>
        <v/>
      </c>
    </row>
    <row r="3181" spans="6:7" x14ac:dyDescent="0.2">
      <c r="F3181" s="28" t="str">
        <f>IF($B3181="","",SUMIFS($E$4:E3181,$B$4:B3181,$B3181)/SUMIFS($E$4:$E$1048576,$B$4:$B$1048576,$B3181))</f>
        <v/>
      </c>
      <c r="G3181" s="2" t="str">
        <f>IF($C3181="","",VLOOKUP($F3181,Tabla5[],2,1))</f>
        <v/>
      </c>
    </row>
    <row r="3182" spans="6:7" x14ac:dyDescent="0.2">
      <c r="F3182" s="28" t="str">
        <f>IF($B3182="","",SUMIFS($E$4:E3182,$B$4:B3182,$B3182)/SUMIFS($E$4:$E$1048576,$B$4:$B$1048576,$B3182))</f>
        <v/>
      </c>
      <c r="G3182" s="2" t="str">
        <f>IF($C3182="","",VLOOKUP($F3182,Tabla5[],2,1))</f>
        <v/>
      </c>
    </row>
    <row r="3183" spans="6:7" x14ac:dyDescent="0.2">
      <c r="F3183" s="28" t="str">
        <f>IF($B3183="","",SUMIFS($E$4:E3183,$B$4:B3183,$B3183)/SUMIFS($E$4:$E$1048576,$B$4:$B$1048576,$B3183))</f>
        <v/>
      </c>
      <c r="G3183" s="2" t="str">
        <f>IF($C3183="","",VLOOKUP($F3183,Tabla5[],2,1))</f>
        <v/>
      </c>
    </row>
    <row r="3184" spans="6:7" x14ac:dyDescent="0.2">
      <c r="F3184" s="28" t="str">
        <f>IF($B3184="","",SUMIFS($E$4:E3184,$B$4:B3184,$B3184)/SUMIFS($E$4:$E$1048576,$B$4:$B$1048576,$B3184))</f>
        <v/>
      </c>
      <c r="G3184" s="2" t="str">
        <f>IF($C3184="","",VLOOKUP($F3184,Tabla5[],2,1))</f>
        <v/>
      </c>
    </row>
    <row r="3185" spans="6:7" x14ac:dyDescent="0.2">
      <c r="F3185" s="28" t="str">
        <f>IF($B3185="","",SUMIFS($E$4:E3185,$B$4:B3185,$B3185)/SUMIFS($E$4:$E$1048576,$B$4:$B$1048576,$B3185))</f>
        <v/>
      </c>
      <c r="G3185" s="2" t="str">
        <f>IF($C3185="","",VLOOKUP($F3185,Tabla5[],2,1))</f>
        <v/>
      </c>
    </row>
    <row r="3186" spans="6:7" x14ac:dyDescent="0.2">
      <c r="F3186" s="28" t="str">
        <f>IF($B3186="","",SUMIFS($E$4:E3186,$B$4:B3186,$B3186)/SUMIFS($E$4:$E$1048576,$B$4:$B$1048576,$B3186))</f>
        <v/>
      </c>
      <c r="G3186" s="2" t="str">
        <f>IF($C3186="","",VLOOKUP($F3186,Tabla5[],2,1))</f>
        <v/>
      </c>
    </row>
    <row r="3187" spans="6:7" x14ac:dyDescent="0.2">
      <c r="F3187" s="28" t="str">
        <f>IF($B3187="","",SUMIFS($E$4:E3187,$B$4:B3187,$B3187)/SUMIFS($E$4:$E$1048576,$B$4:$B$1048576,$B3187))</f>
        <v/>
      </c>
      <c r="G3187" s="2" t="str">
        <f>IF($C3187="","",VLOOKUP($F3187,Tabla5[],2,1))</f>
        <v/>
      </c>
    </row>
    <row r="3188" spans="6:7" x14ac:dyDescent="0.2">
      <c r="F3188" s="28" t="str">
        <f>IF($B3188="","",SUMIFS($E$4:E3188,$B$4:B3188,$B3188)/SUMIFS($E$4:$E$1048576,$B$4:$B$1048576,$B3188))</f>
        <v/>
      </c>
      <c r="G3188" s="2" t="str">
        <f>IF($C3188="","",VLOOKUP($F3188,Tabla5[],2,1))</f>
        <v/>
      </c>
    </row>
    <row r="3189" spans="6:7" x14ac:dyDescent="0.2">
      <c r="F3189" s="28" t="str">
        <f>IF($B3189="","",SUMIFS($E$4:E3189,$B$4:B3189,$B3189)/SUMIFS($E$4:$E$1048576,$B$4:$B$1048576,$B3189))</f>
        <v/>
      </c>
      <c r="G3189" s="2" t="str">
        <f>IF($C3189="","",VLOOKUP($F3189,Tabla5[],2,1))</f>
        <v/>
      </c>
    </row>
    <row r="3190" spans="6:7" x14ac:dyDescent="0.2">
      <c r="F3190" s="28" t="str">
        <f>IF($B3190="","",SUMIFS($E$4:E3190,$B$4:B3190,$B3190)/SUMIFS($E$4:$E$1048576,$B$4:$B$1048576,$B3190))</f>
        <v/>
      </c>
      <c r="G3190" s="2" t="str">
        <f>IF($C3190="","",VLOOKUP($F3190,Tabla5[],2,1))</f>
        <v/>
      </c>
    </row>
    <row r="3191" spans="6:7" x14ac:dyDescent="0.2">
      <c r="F3191" s="28" t="str">
        <f>IF($B3191="","",SUMIFS($E$4:E3191,$B$4:B3191,$B3191)/SUMIFS($E$4:$E$1048576,$B$4:$B$1048576,$B3191))</f>
        <v/>
      </c>
      <c r="G3191" s="2" t="str">
        <f>IF($C3191="","",VLOOKUP($F3191,Tabla5[],2,1))</f>
        <v/>
      </c>
    </row>
    <row r="3192" spans="6:7" x14ac:dyDescent="0.2">
      <c r="F3192" s="28" t="str">
        <f>IF($B3192="","",SUMIFS($E$4:E3192,$B$4:B3192,$B3192)/SUMIFS($E$4:$E$1048576,$B$4:$B$1048576,$B3192))</f>
        <v/>
      </c>
      <c r="G3192" s="2" t="str">
        <f>IF($C3192="","",VLOOKUP($F3192,Tabla5[],2,1))</f>
        <v/>
      </c>
    </row>
    <row r="3193" spans="6:7" x14ac:dyDescent="0.2">
      <c r="F3193" s="28" t="str">
        <f>IF($B3193="","",SUMIFS($E$4:E3193,$B$4:B3193,$B3193)/SUMIFS($E$4:$E$1048576,$B$4:$B$1048576,$B3193))</f>
        <v/>
      </c>
      <c r="G3193" s="2" t="str">
        <f>IF($C3193="","",VLOOKUP($F3193,Tabla5[],2,1))</f>
        <v/>
      </c>
    </row>
    <row r="3194" spans="6:7" x14ac:dyDescent="0.2">
      <c r="F3194" s="28" t="str">
        <f>IF($B3194="","",SUMIFS($E$4:E3194,$B$4:B3194,$B3194)/SUMIFS($E$4:$E$1048576,$B$4:$B$1048576,$B3194))</f>
        <v/>
      </c>
      <c r="G3194" s="2" t="str">
        <f>IF($C3194="","",VLOOKUP($F3194,Tabla5[],2,1))</f>
        <v/>
      </c>
    </row>
    <row r="3195" spans="6:7" x14ac:dyDescent="0.2">
      <c r="F3195" s="28" t="str">
        <f>IF($B3195="","",SUMIFS($E$4:E3195,$B$4:B3195,$B3195)/SUMIFS($E$4:$E$1048576,$B$4:$B$1048576,$B3195))</f>
        <v/>
      </c>
      <c r="G3195" s="2" t="str">
        <f>IF($C3195="","",VLOOKUP($F3195,Tabla5[],2,1))</f>
        <v/>
      </c>
    </row>
    <row r="3196" spans="6:7" x14ac:dyDescent="0.2">
      <c r="F3196" s="28" t="str">
        <f>IF($B3196="","",SUMIFS($E$4:E3196,$B$4:B3196,$B3196)/SUMIFS($E$4:$E$1048576,$B$4:$B$1048576,$B3196))</f>
        <v/>
      </c>
      <c r="G3196" s="2" t="str">
        <f>IF($C3196="","",VLOOKUP($F3196,Tabla5[],2,1))</f>
        <v/>
      </c>
    </row>
    <row r="3197" spans="6:7" x14ac:dyDescent="0.2">
      <c r="F3197" s="28" t="str">
        <f>IF($B3197="","",SUMIFS($E$4:E3197,$B$4:B3197,$B3197)/SUMIFS($E$4:$E$1048576,$B$4:$B$1048576,$B3197))</f>
        <v/>
      </c>
      <c r="G3197" s="2" t="str">
        <f>IF($C3197="","",VLOOKUP($F3197,Tabla5[],2,1))</f>
        <v/>
      </c>
    </row>
    <row r="3198" spans="6:7" x14ac:dyDescent="0.2">
      <c r="F3198" s="28" t="str">
        <f>IF($B3198="","",SUMIFS($E$4:E3198,$B$4:B3198,$B3198)/SUMIFS($E$4:$E$1048576,$B$4:$B$1048576,$B3198))</f>
        <v/>
      </c>
      <c r="G3198" s="2" t="str">
        <f>IF($C3198="","",VLOOKUP($F3198,Tabla5[],2,1))</f>
        <v/>
      </c>
    </row>
    <row r="3199" spans="6:7" x14ac:dyDescent="0.2">
      <c r="F3199" s="28" t="str">
        <f>IF($B3199="","",SUMIFS($E$4:E3199,$B$4:B3199,$B3199)/SUMIFS($E$4:$E$1048576,$B$4:$B$1048576,$B3199))</f>
        <v/>
      </c>
      <c r="G3199" s="2" t="str">
        <f>IF($C3199="","",VLOOKUP($F3199,Tabla5[],2,1))</f>
        <v/>
      </c>
    </row>
    <row r="3200" spans="6:7" x14ac:dyDescent="0.2">
      <c r="F3200" s="28" t="str">
        <f>IF($B3200="","",SUMIFS($E$4:E3200,$B$4:B3200,$B3200)/SUMIFS($E$4:$E$1048576,$B$4:$B$1048576,$B3200))</f>
        <v/>
      </c>
      <c r="G3200" s="2" t="str">
        <f>IF($C3200="","",VLOOKUP($F3200,Tabla5[],2,1))</f>
        <v/>
      </c>
    </row>
    <row r="3201" spans="6:7" x14ac:dyDescent="0.2">
      <c r="F3201" s="28" t="str">
        <f>IF($B3201="","",SUMIFS($E$4:E3201,$B$4:B3201,$B3201)/SUMIFS($E$4:$E$1048576,$B$4:$B$1048576,$B3201))</f>
        <v/>
      </c>
      <c r="G3201" s="2" t="str">
        <f>IF($C3201="","",VLOOKUP($F3201,Tabla5[],2,1))</f>
        <v/>
      </c>
    </row>
    <row r="3202" spans="6:7" x14ac:dyDescent="0.2">
      <c r="F3202" s="28" t="str">
        <f>IF($B3202="","",SUMIFS($E$4:E3202,$B$4:B3202,$B3202)/SUMIFS($E$4:$E$1048576,$B$4:$B$1048576,$B3202))</f>
        <v/>
      </c>
      <c r="G3202" s="2" t="str">
        <f>IF($C3202="","",VLOOKUP($F3202,Tabla5[],2,1))</f>
        <v/>
      </c>
    </row>
    <row r="3203" spans="6:7" x14ac:dyDescent="0.2">
      <c r="F3203" s="28" t="str">
        <f>IF($B3203="","",SUMIFS($E$4:E3203,$B$4:B3203,$B3203)/SUMIFS($E$4:$E$1048576,$B$4:$B$1048576,$B3203))</f>
        <v/>
      </c>
      <c r="G3203" s="2" t="str">
        <f>IF($C3203="","",VLOOKUP($F3203,Tabla5[],2,1))</f>
        <v/>
      </c>
    </row>
    <row r="3204" spans="6:7" x14ac:dyDescent="0.2">
      <c r="F3204" s="28" t="str">
        <f>IF($B3204="","",SUMIFS($E$4:E3204,$B$4:B3204,$B3204)/SUMIFS($E$4:$E$1048576,$B$4:$B$1048576,$B3204))</f>
        <v/>
      </c>
      <c r="G3204" s="2" t="str">
        <f>IF($C3204="","",VLOOKUP($F3204,Tabla5[],2,1))</f>
        <v/>
      </c>
    </row>
    <row r="3205" spans="6:7" x14ac:dyDescent="0.2">
      <c r="F3205" s="28" t="str">
        <f>IF($B3205="","",SUMIFS($E$4:E3205,$B$4:B3205,$B3205)/SUMIFS($E$4:$E$1048576,$B$4:$B$1048576,$B3205))</f>
        <v/>
      </c>
      <c r="G3205" s="2" t="str">
        <f>IF($C3205="","",VLOOKUP($F3205,Tabla5[],2,1))</f>
        <v/>
      </c>
    </row>
    <row r="3206" spans="6:7" x14ac:dyDescent="0.2">
      <c r="F3206" s="28" t="str">
        <f>IF($B3206="","",SUMIFS($E$4:E3206,$B$4:B3206,$B3206)/SUMIFS($E$4:$E$1048576,$B$4:$B$1048576,$B3206))</f>
        <v/>
      </c>
      <c r="G3206" s="2" t="str">
        <f>IF($C3206="","",VLOOKUP($F3206,Tabla5[],2,1))</f>
        <v/>
      </c>
    </row>
    <row r="3207" spans="6:7" x14ac:dyDescent="0.2">
      <c r="F3207" s="28" t="str">
        <f>IF($B3207="","",SUMIFS($E$4:E3207,$B$4:B3207,$B3207)/SUMIFS($E$4:$E$1048576,$B$4:$B$1048576,$B3207))</f>
        <v/>
      </c>
      <c r="G3207" s="2" t="str">
        <f>IF($C3207="","",VLOOKUP($F3207,Tabla5[],2,1))</f>
        <v/>
      </c>
    </row>
    <row r="3208" spans="6:7" x14ac:dyDescent="0.2">
      <c r="F3208" s="28" t="str">
        <f>IF($B3208="","",SUMIFS($E$4:E3208,$B$4:B3208,$B3208)/SUMIFS($E$4:$E$1048576,$B$4:$B$1048576,$B3208))</f>
        <v/>
      </c>
      <c r="G3208" s="2" t="str">
        <f>IF($C3208="","",VLOOKUP($F3208,Tabla5[],2,1))</f>
        <v/>
      </c>
    </row>
    <row r="3209" spans="6:7" x14ac:dyDescent="0.2">
      <c r="F3209" s="28" t="str">
        <f>IF($B3209="","",SUMIFS($E$4:E3209,$B$4:B3209,$B3209)/SUMIFS($E$4:$E$1048576,$B$4:$B$1048576,$B3209))</f>
        <v/>
      </c>
      <c r="G3209" s="2" t="str">
        <f>IF($C3209="","",VLOOKUP($F3209,Tabla5[],2,1))</f>
        <v/>
      </c>
    </row>
    <row r="3210" spans="6:7" x14ac:dyDescent="0.2">
      <c r="F3210" s="28" t="str">
        <f>IF($B3210="","",SUMIFS($E$4:E3210,$B$4:B3210,$B3210)/SUMIFS($E$4:$E$1048576,$B$4:$B$1048576,$B3210))</f>
        <v/>
      </c>
      <c r="G3210" s="2" t="str">
        <f>IF($C3210="","",VLOOKUP($F3210,Tabla5[],2,1))</f>
        <v/>
      </c>
    </row>
    <row r="3211" spans="6:7" x14ac:dyDescent="0.2">
      <c r="F3211" s="28" t="str">
        <f>IF($B3211="","",SUMIFS($E$4:E3211,$B$4:B3211,$B3211)/SUMIFS($E$4:$E$1048576,$B$4:$B$1048576,$B3211))</f>
        <v/>
      </c>
      <c r="G3211" s="2" t="str">
        <f>IF($C3211="","",VLOOKUP($F3211,Tabla5[],2,1))</f>
        <v/>
      </c>
    </row>
    <row r="3212" spans="6:7" x14ac:dyDescent="0.2">
      <c r="F3212" s="28" t="str">
        <f>IF($B3212="","",SUMIFS($E$4:E3212,$B$4:B3212,$B3212)/SUMIFS($E$4:$E$1048576,$B$4:$B$1048576,$B3212))</f>
        <v/>
      </c>
      <c r="G3212" s="2" t="str">
        <f>IF($C3212="","",VLOOKUP($F3212,Tabla5[],2,1))</f>
        <v/>
      </c>
    </row>
    <row r="3213" spans="6:7" x14ac:dyDescent="0.2">
      <c r="F3213" s="28" t="str">
        <f>IF($B3213="","",SUMIFS($E$4:E3213,$B$4:B3213,$B3213)/SUMIFS($E$4:$E$1048576,$B$4:$B$1048576,$B3213))</f>
        <v/>
      </c>
      <c r="G3213" s="2" t="str">
        <f>IF($C3213="","",VLOOKUP($F3213,Tabla5[],2,1))</f>
        <v/>
      </c>
    </row>
    <row r="3214" spans="6:7" x14ac:dyDescent="0.2">
      <c r="F3214" s="28" t="str">
        <f>IF($B3214="","",SUMIFS($E$4:E3214,$B$4:B3214,$B3214)/SUMIFS($E$4:$E$1048576,$B$4:$B$1048576,$B3214))</f>
        <v/>
      </c>
      <c r="G3214" s="2" t="str">
        <f>IF($C3214="","",VLOOKUP($F3214,Tabla5[],2,1))</f>
        <v/>
      </c>
    </row>
    <row r="3215" spans="6:7" x14ac:dyDescent="0.2">
      <c r="F3215" s="28" t="str">
        <f>IF($B3215="","",SUMIFS($E$4:E3215,$B$4:B3215,$B3215)/SUMIFS($E$4:$E$1048576,$B$4:$B$1048576,$B3215))</f>
        <v/>
      </c>
      <c r="G3215" s="2" t="str">
        <f>IF($C3215="","",VLOOKUP($F3215,Tabla5[],2,1))</f>
        <v/>
      </c>
    </row>
    <row r="3216" spans="6:7" x14ac:dyDescent="0.2">
      <c r="F3216" s="28" t="str">
        <f>IF($B3216="","",SUMIFS($E$4:E3216,$B$4:B3216,$B3216)/SUMIFS($E$4:$E$1048576,$B$4:$B$1048576,$B3216))</f>
        <v/>
      </c>
      <c r="G3216" s="2" t="str">
        <f>IF($C3216="","",VLOOKUP($F3216,Tabla5[],2,1))</f>
        <v/>
      </c>
    </row>
    <row r="3217" spans="6:7" x14ac:dyDescent="0.2">
      <c r="F3217" s="28" t="str">
        <f>IF($B3217="","",SUMIFS($E$4:E3217,$B$4:B3217,$B3217)/SUMIFS($E$4:$E$1048576,$B$4:$B$1048576,$B3217))</f>
        <v/>
      </c>
      <c r="G3217" s="2" t="str">
        <f>IF($C3217="","",VLOOKUP($F3217,Tabla5[],2,1))</f>
        <v/>
      </c>
    </row>
    <row r="3218" spans="6:7" x14ac:dyDescent="0.2">
      <c r="F3218" s="28" t="str">
        <f>IF($B3218="","",SUMIFS($E$4:E3218,$B$4:B3218,$B3218)/SUMIFS($E$4:$E$1048576,$B$4:$B$1048576,$B3218))</f>
        <v/>
      </c>
      <c r="G3218" s="2" t="str">
        <f>IF($C3218="","",VLOOKUP($F3218,Tabla5[],2,1))</f>
        <v/>
      </c>
    </row>
    <row r="3219" spans="6:7" x14ac:dyDescent="0.2">
      <c r="F3219" s="28" t="str">
        <f>IF($B3219="","",SUMIFS($E$4:E3219,$B$4:B3219,$B3219)/SUMIFS($E$4:$E$1048576,$B$4:$B$1048576,$B3219))</f>
        <v/>
      </c>
      <c r="G3219" s="2" t="str">
        <f>IF($C3219="","",VLOOKUP($F3219,Tabla5[],2,1))</f>
        <v/>
      </c>
    </row>
    <row r="3220" spans="6:7" x14ac:dyDescent="0.2">
      <c r="F3220" s="28" t="str">
        <f>IF($B3220="","",SUMIFS($E$4:E3220,$B$4:B3220,$B3220)/SUMIFS($E$4:$E$1048576,$B$4:$B$1048576,$B3220))</f>
        <v/>
      </c>
      <c r="G3220" s="2" t="str">
        <f>IF($C3220="","",VLOOKUP($F3220,Tabla5[],2,1))</f>
        <v/>
      </c>
    </row>
    <row r="3221" spans="6:7" x14ac:dyDescent="0.2">
      <c r="F3221" s="28" t="str">
        <f>IF($B3221="","",SUMIFS($E$4:E3221,$B$4:B3221,$B3221)/SUMIFS($E$4:$E$1048576,$B$4:$B$1048576,$B3221))</f>
        <v/>
      </c>
      <c r="G3221" s="2" t="str">
        <f>IF($C3221="","",VLOOKUP($F3221,Tabla5[],2,1))</f>
        <v/>
      </c>
    </row>
    <row r="3222" spans="6:7" x14ac:dyDescent="0.2">
      <c r="F3222" s="28" t="str">
        <f>IF($B3222="","",SUMIFS($E$4:E3222,$B$4:B3222,$B3222)/SUMIFS($E$4:$E$1048576,$B$4:$B$1048576,$B3222))</f>
        <v/>
      </c>
      <c r="G3222" s="2" t="str">
        <f>IF($C3222="","",VLOOKUP($F3222,Tabla5[],2,1))</f>
        <v/>
      </c>
    </row>
    <row r="3223" spans="6:7" x14ac:dyDescent="0.2">
      <c r="F3223" s="28" t="str">
        <f>IF($B3223="","",SUMIFS($E$4:E3223,$B$4:B3223,$B3223)/SUMIFS($E$4:$E$1048576,$B$4:$B$1048576,$B3223))</f>
        <v/>
      </c>
      <c r="G3223" s="2" t="str">
        <f>IF($C3223="","",VLOOKUP($F3223,Tabla5[],2,1))</f>
        <v/>
      </c>
    </row>
    <row r="3224" spans="6:7" x14ac:dyDescent="0.2">
      <c r="F3224" s="28" t="str">
        <f>IF($B3224="","",SUMIFS($E$4:E3224,$B$4:B3224,$B3224)/SUMIFS($E$4:$E$1048576,$B$4:$B$1048576,$B3224))</f>
        <v/>
      </c>
      <c r="G3224" s="2" t="str">
        <f>IF($C3224="","",VLOOKUP($F3224,Tabla5[],2,1))</f>
        <v/>
      </c>
    </row>
    <row r="3225" spans="6:7" x14ac:dyDescent="0.2">
      <c r="F3225" s="28" t="str">
        <f>IF($B3225="","",SUMIFS($E$4:E3225,$B$4:B3225,$B3225)/SUMIFS($E$4:$E$1048576,$B$4:$B$1048576,$B3225))</f>
        <v/>
      </c>
      <c r="G3225" s="2" t="str">
        <f>IF($C3225="","",VLOOKUP($F3225,Tabla5[],2,1))</f>
        <v/>
      </c>
    </row>
    <row r="3226" spans="6:7" x14ac:dyDescent="0.2">
      <c r="F3226" s="28" t="str">
        <f>IF($B3226="","",SUMIFS($E$4:E3226,$B$4:B3226,$B3226)/SUMIFS($E$4:$E$1048576,$B$4:$B$1048576,$B3226))</f>
        <v/>
      </c>
      <c r="G3226" s="2" t="str">
        <f>IF($C3226="","",VLOOKUP($F3226,Tabla5[],2,1))</f>
        <v/>
      </c>
    </row>
    <row r="3227" spans="6:7" x14ac:dyDescent="0.2">
      <c r="F3227" s="28" t="str">
        <f>IF($B3227="","",SUMIFS($E$4:E3227,$B$4:B3227,$B3227)/SUMIFS($E$4:$E$1048576,$B$4:$B$1048576,$B3227))</f>
        <v/>
      </c>
      <c r="G3227" s="2" t="str">
        <f>IF($C3227="","",VLOOKUP($F3227,Tabla5[],2,1))</f>
        <v/>
      </c>
    </row>
    <row r="3228" spans="6:7" x14ac:dyDescent="0.2">
      <c r="F3228" s="28" t="str">
        <f>IF($B3228="","",SUMIFS($E$4:E3228,$B$4:B3228,$B3228)/SUMIFS($E$4:$E$1048576,$B$4:$B$1048576,$B3228))</f>
        <v/>
      </c>
      <c r="G3228" s="2" t="str">
        <f>IF($C3228="","",VLOOKUP($F3228,Tabla5[],2,1))</f>
        <v/>
      </c>
    </row>
    <row r="3229" spans="6:7" x14ac:dyDescent="0.2">
      <c r="F3229" s="28" t="str">
        <f>IF($B3229="","",SUMIFS($E$4:E3229,$B$4:B3229,$B3229)/SUMIFS($E$4:$E$1048576,$B$4:$B$1048576,$B3229))</f>
        <v/>
      </c>
      <c r="G3229" s="2" t="str">
        <f>IF($C3229="","",VLOOKUP($F3229,Tabla5[],2,1))</f>
        <v/>
      </c>
    </row>
    <row r="3230" spans="6:7" x14ac:dyDescent="0.2">
      <c r="F3230" s="28" t="str">
        <f>IF($B3230="","",SUMIFS($E$4:E3230,$B$4:B3230,$B3230)/SUMIFS($E$4:$E$1048576,$B$4:$B$1048576,$B3230))</f>
        <v/>
      </c>
      <c r="G3230" s="2" t="str">
        <f>IF($C3230="","",VLOOKUP($F3230,Tabla5[],2,1))</f>
        <v/>
      </c>
    </row>
    <row r="3231" spans="6:7" x14ac:dyDescent="0.2">
      <c r="F3231" s="28" t="str">
        <f>IF($B3231="","",SUMIFS($E$4:E3231,$B$4:B3231,$B3231)/SUMIFS($E$4:$E$1048576,$B$4:$B$1048576,$B3231))</f>
        <v/>
      </c>
      <c r="G3231" s="2" t="str">
        <f>IF($C3231="","",VLOOKUP($F3231,Tabla5[],2,1))</f>
        <v/>
      </c>
    </row>
    <row r="3232" spans="6:7" x14ac:dyDescent="0.2">
      <c r="F3232" s="28" t="str">
        <f>IF($B3232="","",SUMIFS($E$4:E3232,$B$4:B3232,$B3232)/SUMIFS($E$4:$E$1048576,$B$4:$B$1048576,$B3232))</f>
        <v/>
      </c>
      <c r="G3232" s="2" t="str">
        <f>IF($C3232="","",VLOOKUP($F3232,Tabla5[],2,1))</f>
        <v/>
      </c>
    </row>
    <row r="3233" spans="6:7" x14ac:dyDescent="0.2">
      <c r="F3233" s="28" t="str">
        <f>IF($B3233="","",SUMIFS($E$4:E3233,$B$4:B3233,$B3233)/SUMIFS($E$4:$E$1048576,$B$4:$B$1048576,$B3233))</f>
        <v/>
      </c>
      <c r="G3233" s="2" t="str">
        <f>IF($C3233="","",VLOOKUP($F3233,Tabla5[],2,1))</f>
        <v/>
      </c>
    </row>
    <row r="3234" spans="6:7" x14ac:dyDescent="0.2">
      <c r="F3234" s="28" t="str">
        <f>IF($B3234="","",SUMIFS($E$4:E3234,$B$4:B3234,$B3234)/SUMIFS($E$4:$E$1048576,$B$4:$B$1048576,$B3234))</f>
        <v/>
      </c>
      <c r="G3234" s="2" t="str">
        <f>IF($C3234="","",VLOOKUP($F3234,Tabla5[],2,1))</f>
        <v/>
      </c>
    </row>
    <row r="3235" spans="6:7" x14ac:dyDescent="0.2">
      <c r="F3235" s="28" t="str">
        <f>IF($B3235="","",SUMIFS($E$4:E3235,$B$4:B3235,$B3235)/SUMIFS($E$4:$E$1048576,$B$4:$B$1048576,$B3235))</f>
        <v/>
      </c>
      <c r="G3235" s="2" t="str">
        <f>IF($C3235="","",VLOOKUP($F3235,Tabla5[],2,1))</f>
        <v/>
      </c>
    </row>
    <row r="3236" spans="6:7" x14ac:dyDescent="0.2">
      <c r="F3236" s="28" t="str">
        <f>IF($B3236="","",SUMIFS($E$4:E3236,$B$4:B3236,$B3236)/SUMIFS($E$4:$E$1048576,$B$4:$B$1048576,$B3236))</f>
        <v/>
      </c>
      <c r="G3236" s="2" t="str">
        <f>IF($C3236="","",VLOOKUP($F3236,Tabla5[],2,1))</f>
        <v/>
      </c>
    </row>
    <row r="3237" spans="6:7" x14ac:dyDescent="0.2">
      <c r="F3237" s="28" t="str">
        <f>IF($B3237="","",SUMIFS($E$4:E3237,$B$4:B3237,$B3237)/SUMIFS($E$4:$E$1048576,$B$4:$B$1048576,$B3237))</f>
        <v/>
      </c>
      <c r="G3237" s="2" t="str">
        <f>IF($C3237="","",VLOOKUP($F3237,Tabla5[],2,1))</f>
        <v/>
      </c>
    </row>
    <row r="3238" spans="6:7" x14ac:dyDescent="0.2">
      <c r="F3238" s="28" t="str">
        <f>IF($B3238="","",SUMIFS($E$4:E3238,$B$4:B3238,$B3238)/SUMIFS($E$4:$E$1048576,$B$4:$B$1048576,$B3238))</f>
        <v/>
      </c>
      <c r="G3238" s="2" t="str">
        <f>IF($C3238="","",VLOOKUP($F3238,Tabla5[],2,1))</f>
        <v/>
      </c>
    </row>
    <row r="3239" spans="6:7" x14ac:dyDescent="0.2">
      <c r="F3239" s="28" t="str">
        <f>IF($B3239="","",SUMIFS($E$4:E3239,$B$4:B3239,$B3239)/SUMIFS($E$4:$E$1048576,$B$4:$B$1048576,$B3239))</f>
        <v/>
      </c>
      <c r="G3239" s="2" t="str">
        <f>IF($C3239="","",VLOOKUP($F3239,Tabla5[],2,1))</f>
        <v/>
      </c>
    </row>
    <row r="3240" spans="6:7" x14ac:dyDescent="0.2">
      <c r="F3240" s="28" t="str">
        <f>IF($B3240="","",SUMIFS($E$4:E3240,$B$4:B3240,$B3240)/SUMIFS($E$4:$E$1048576,$B$4:$B$1048576,$B3240))</f>
        <v/>
      </c>
      <c r="G3240" s="2" t="str">
        <f>IF($C3240="","",VLOOKUP($F3240,Tabla5[],2,1))</f>
        <v/>
      </c>
    </row>
    <row r="3241" spans="6:7" x14ac:dyDescent="0.2">
      <c r="F3241" s="28" t="str">
        <f>IF($B3241="","",SUMIFS($E$4:E3241,$B$4:B3241,$B3241)/SUMIFS($E$4:$E$1048576,$B$4:$B$1048576,$B3241))</f>
        <v/>
      </c>
      <c r="G3241" s="2" t="str">
        <f>IF($C3241="","",VLOOKUP($F3241,Tabla5[],2,1))</f>
        <v/>
      </c>
    </row>
    <row r="3242" spans="6:7" x14ac:dyDescent="0.2">
      <c r="F3242" s="28" t="str">
        <f>IF($B3242="","",SUMIFS($E$4:E3242,$B$4:B3242,$B3242)/SUMIFS($E$4:$E$1048576,$B$4:$B$1048576,$B3242))</f>
        <v/>
      </c>
      <c r="G3242" s="2" t="str">
        <f>IF($C3242="","",VLOOKUP($F3242,Tabla5[],2,1))</f>
        <v/>
      </c>
    </row>
    <row r="3243" spans="6:7" x14ac:dyDescent="0.2">
      <c r="F3243" s="28" t="str">
        <f>IF($B3243="","",SUMIFS($E$4:E3243,$B$4:B3243,$B3243)/SUMIFS($E$4:$E$1048576,$B$4:$B$1048576,$B3243))</f>
        <v/>
      </c>
      <c r="G3243" s="2" t="str">
        <f>IF($C3243="","",VLOOKUP($F3243,Tabla5[],2,1))</f>
        <v/>
      </c>
    </row>
    <row r="3244" spans="6:7" x14ac:dyDescent="0.2">
      <c r="F3244" s="28" t="str">
        <f>IF($B3244="","",SUMIFS($E$4:E3244,$B$4:B3244,$B3244)/SUMIFS($E$4:$E$1048576,$B$4:$B$1048576,$B3244))</f>
        <v/>
      </c>
      <c r="G3244" s="2" t="str">
        <f>IF($C3244="","",VLOOKUP($F3244,Tabla5[],2,1))</f>
        <v/>
      </c>
    </row>
    <row r="3245" spans="6:7" x14ac:dyDescent="0.2">
      <c r="F3245" s="28" t="str">
        <f>IF($B3245="","",SUMIFS($E$4:E3245,$B$4:B3245,$B3245)/SUMIFS($E$4:$E$1048576,$B$4:$B$1048576,$B3245))</f>
        <v/>
      </c>
      <c r="G3245" s="2" t="str">
        <f>IF($C3245="","",VLOOKUP($F3245,Tabla5[],2,1))</f>
        <v/>
      </c>
    </row>
    <row r="3246" spans="6:7" x14ac:dyDescent="0.2">
      <c r="F3246" s="28" t="str">
        <f>IF($B3246="","",SUMIFS($E$4:E3246,$B$4:B3246,$B3246)/SUMIFS($E$4:$E$1048576,$B$4:$B$1048576,$B3246))</f>
        <v/>
      </c>
      <c r="G3246" s="2" t="str">
        <f>IF($C3246="","",VLOOKUP($F3246,Tabla5[],2,1))</f>
        <v/>
      </c>
    </row>
    <row r="3247" spans="6:7" x14ac:dyDescent="0.2">
      <c r="F3247" s="28" t="str">
        <f>IF($B3247="","",SUMIFS($E$4:E3247,$B$4:B3247,$B3247)/SUMIFS($E$4:$E$1048576,$B$4:$B$1048576,$B3247))</f>
        <v/>
      </c>
      <c r="G3247" s="2" t="str">
        <f>IF($C3247="","",VLOOKUP($F3247,Tabla5[],2,1))</f>
        <v/>
      </c>
    </row>
    <row r="3248" spans="6:7" x14ac:dyDescent="0.2">
      <c r="F3248" s="28" t="str">
        <f>IF($B3248="","",SUMIFS($E$4:E3248,$B$4:B3248,$B3248)/SUMIFS($E$4:$E$1048576,$B$4:$B$1048576,$B3248))</f>
        <v/>
      </c>
      <c r="G3248" s="2" t="str">
        <f>IF($C3248="","",VLOOKUP($F3248,Tabla5[],2,1))</f>
        <v/>
      </c>
    </row>
    <row r="3249" spans="6:7" x14ac:dyDescent="0.2">
      <c r="F3249" s="28" t="str">
        <f>IF($B3249="","",SUMIFS($E$4:E3249,$B$4:B3249,$B3249)/SUMIFS($E$4:$E$1048576,$B$4:$B$1048576,$B3249))</f>
        <v/>
      </c>
      <c r="G3249" s="2" t="str">
        <f>IF($C3249="","",VLOOKUP($F3249,Tabla5[],2,1))</f>
        <v/>
      </c>
    </row>
    <row r="3250" spans="6:7" x14ac:dyDescent="0.2">
      <c r="F3250" s="28" t="str">
        <f>IF($B3250="","",SUMIFS($E$4:E3250,$B$4:B3250,$B3250)/SUMIFS($E$4:$E$1048576,$B$4:$B$1048576,$B3250))</f>
        <v/>
      </c>
      <c r="G3250" s="2" t="str">
        <f>IF($C3250="","",VLOOKUP($F3250,Tabla5[],2,1))</f>
        <v/>
      </c>
    </row>
    <row r="3251" spans="6:7" x14ac:dyDescent="0.2">
      <c r="F3251" s="28" t="str">
        <f>IF($B3251="","",SUMIFS($E$4:E3251,$B$4:B3251,$B3251)/SUMIFS($E$4:$E$1048576,$B$4:$B$1048576,$B3251))</f>
        <v/>
      </c>
      <c r="G3251" s="2" t="str">
        <f>IF($C3251="","",VLOOKUP($F3251,Tabla5[],2,1))</f>
        <v/>
      </c>
    </row>
    <row r="3252" spans="6:7" x14ac:dyDescent="0.2">
      <c r="F3252" s="28" t="str">
        <f>IF($B3252="","",SUMIFS($E$4:E3252,$B$4:B3252,$B3252)/SUMIFS($E$4:$E$1048576,$B$4:$B$1048576,$B3252))</f>
        <v/>
      </c>
      <c r="G3252" s="2" t="str">
        <f>IF($C3252="","",VLOOKUP($F3252,Tabla5[],2,1))</f>
        <v/>
      </c>
    </row>
    <row r="3253" spans="6:7" x14ac:dyDescent="0.2">
      <c r="F3253" s="28" t="str">
        <f>IF($B3253="","",SUMIFS($E$4:E3253,$B$4:B3253,$B3253)/SUMIFS($E$4:$E$1048576,$B$4:$B$1048576,$B3253))</f>
        <v/>
      </c>
      <c r="G3253" s="2" t="str">
        <f>IF($C3253="","",VLOOKUP($F3253,Tabla5[],2,1))</f>
        <v/>
      </c>
    </row>
    <row r="3254" spans="6:7" x14ac:dyDescent="0.2">
      <c r="F3254" s="28" t="str">
        <f>IF($B3254="","",SUMIFS($E$4:E3254,$B$4:B3254,$B3254)/SUMIFS($E$4:$E$1048576,$B$4:$B$1048576,$B3254))</f>
        <v/>
      </c>
      <c r="G3254" s="2" t="str">
        <f>IF($C3254="","",VLOOKUP($F3254,Tabla5[],2,1))</f>
        <v/>
      </c>
    </row>
    <row r="3255" spans="6:7" x14ac:dyDescent="0.2">
      <c r="F3255" s="28" t="str">
        <f>IF($B3255="","",SUMIFS($E$4:E3255,$B$4:B3255,$B3255)/SUMIFS($E$4:$E$1048576,$B$4:$B$1048576,$B3255))</f>
        <v/>
      </c>
      <c r="G3255" s="2" t="str">
        <f>IF($C3255="","",VLOOKUP($F3255,Tabla5[],2,1))</f>
        <v/>
      </c>
    </row>
    <row r="3256" spans="6:7" x14ac:dyDescent="0.2">
      <c r="F3256" s="28" t="str">
        <f>IF($B3256="","",SUMIFS($E$4:E3256,$B$4:B3256,$B3256)/SUMIFS($E$4:$E$1048576,$B$4:$B$1048576,$B3256))</f>
        <v/>
      </c>
      <c r="G3256" s="2" t="str">
        <f>IF($C3256="","",VLOOKUP($F3256,Tabla5[],2,1))</f>
        <v/>
      </c>
    </row>
    <row r="3257" spans="6:7" x14ac:dyDescent="0.2">
      <c r="F3257" s="28" t="str">
        <f>IF($B3257="","",SUMIFS($E$4:E3257,$B$4:B3257,$B3257)/SUMIFS($E$4:$E$1048576,$B$4:$B$1048576,$B3257))</f>
        <v/>
      </c>
      <c r="G3257" s="2" t="str">
        <f>IF($C3257="","",VLOOKUP($F3257,Tabla5[],2,1))</f>
        <v/>
      </c>
    </row>
    <row r="3258" spans="6:7" x14ac:dyDescent="0.2">
      <c r="F3258" s="28" t="str">
        <f>IF($B3258="","",SUMIFS($E$4:E3258,$B$4:B3258,$B3258)/SUMIFS($E$4:$E$1048576,$B$4:$B$1048576,$B3258))</f>
        <v/>
      </c>
      <c r="G3258" s="2" t="str">
        <f>IF($C3258="","",VLOOKUP($F3258,Tabla5[],2,1))</f>
        <v/>
      </c>
    </row>
    <row r="3259" spans="6:7" x14ac:dyDescent="0.2">
      <c r="F3259" s="28" t="str">
        <f>IF($B3259="","",SUMIFS($E$4:E3259,$B$4:B3259,$B3259)/SUMIFS($E$4:$E$1048576,$B$4:$B$1048576,$B3259))</f>
        <v/>
      </c>
      <c r="G3259" s="2" t="str">
        <f>IF($C3259="","",VLOOKUP($F3259,Tabla5[],2,1))</f>
        <v/>
      </c>
    </row>
    <row r="3260" spans="6:7" x14ac:dyDescent="0.2">
      <c r="F3260" s="28" t="str">
        <f>IF($B3260="","",SUMIFS($E$4:E3260,$B$4:B3260,$B3260)/SUMIFS($E$4:$E$1048576,$B$4:$B$1048576,$B3260))</f>
        <v/>
      </c>
      <c r="G3260" s="2" t="str">
        <f>IF($C3260="","",VLOOKUP($F3260,Tabla5[],2,1))</f>
        <v/>
      </c>
    </row>
    <row r="3261" spans="6:7" x14ac:dyDescent="0.2">
      <c r="F3261" s="28" t="str">
        <f>IF($B3261="","",SUMIFS($E$4:E3261,$B$4:B3261,$B3261)/SUMIFS($E$4:$E$1048576,$B$4:$B$1048576,$B3261))</f>
        <v/>
      </c>
      <c r="G3261" s="2" t="str">
        <f>IF($C3261="","",VLOOKUP($F3261,Tabla5[],2,1))</f>
        <v/>
      </c>
    </row>
    <row r="3262" spans="6:7" x14ac:dyDescent="0.2">
      <c r="F3262" s="28" t="str">
        <f>IF($B3262="","",SUMIFS($E$4:E3262,$B$4:B3262,$B3262)/SUMIFS($E$4:$E$1048576,$B$4:$B$1048576,$B3262))</f>
        <v/>
      </c>
      <c r="G3262" s="2" t="str">
        <f>IF($C3262="","",VLOOKUP($F3262,Tabla5[],2,1))</f>
        <v/>
      </c>
    </row>
    <row r="3263" spans="6:7" x14ac:dyDescent="0.2">
      <c r="F3263" s="28" t="str">
        <f>IF($B3263="","",SUMIFS($E$4:E3263,$B$4:B3263,$B3263)/SUMIFS($E$4:$E$1048576,$B$4:$B$1048576,$B3263))</f>
        <v/>
      </c>
      <c r="G3263" s="2" t="str">
        <f>IF($C3263="","",VLOOKUP($F3263,Tabla5[],2,1))</f>
        <v/>
      </c>
    </row>
    <row r="3264" spans="6:7" x14ac:dyDescent="0.2">
      <c r="F3264" s="28" t="str">
        <f>IF($B3264="","",SUMIFS($E$4:E3264,$B$4:B3264,$B3264)/SUMIFS($E$4:$E$1048576,$B$4:$B$1048576,$B3264))</f>
        <v/>
      </c>
      <c r="G3264" s="2" t="str">
        <f>IF($C3264="","",VLOOKUP($F3264,Tabla5[],2,1))</f>
        <v/>
      </c>
    </row>
    <row r="3265" spans="6:7" x14ac:dyDescent="0.2">
      <c r="F3265" s="28" t="str">
        <f>IF($B3265="","",SUMIFS($E$4:E3265,$B$4:B3265,$B3265)/SUMIFS($E$4:$E$1048576,$B$4:$B$1048576,$B3265))</f>
        <v/>
      </c>
      <c r="G3265" s="2" t="str">
        <f>IF($C3265="","",VLOOKUP($F3265,Tabla5[],2,1))</f>
        <v/>
      </c>
    </row>
    <row r="3266" spans="6:7" x14ac:dyDescent="0.2">
      <c r="F3266" s="28" t="str">
        <f>IF($B3266="","",SUMIFS($E$4:E3266,$B$4:B3266,$B3266)/SUMIFS($E$4:$E$1048576,$B$4:$B$1048576,$B3266))</f>
        <v/>
      </c>
      <c r="G3266" s="2" t="str">
        <f>IF($C3266="","",VLOOKUP($F3266,Tabla5[],2,1))</f>
        <v/>
      </c>
    </row>
    <row r="3267" spans="6:7" x14ac:dyDescent="0.2">
      <c r="F3267" s="28" t="str">
        <f>IF($B3267="","",SUMIFS($E$4:E3267,$B$4:B3267,$B3267)/SUMIFS($E$4:$E$1048576,$B$4:$B$1048576,$B3267))</f>
        <v/>
      </c>
      <c r="G3267" s="2" t="str">
        <f>IF($C3267="","",VLOOKUP($F3267,Tabla5[],2,1))</f>
        <v/>
      </c>
    </row>
    <row r="3268" spans="6:7" x14ac:dyDescent="0.2">
      <c r="F3268" s="28" t="str">
        <f>IF($B3268="","",SUMIFS($E$4:E3268,$B$4:B3268,$B3268)/SUMIFS($E$4:$E$1048576,$B$4:$B$1048576,$B3268))</f>
        <v/>
      </c>
      <c r="G3268" s="2" t="str">
        <f>IF($C3268="","",VLOOKUP($F3268,Tabla5[],2,1))</f>
        <v/>
      </c>
    </row>
    <row r="3269" spans="6:7" x14ac:dyDescent="0.2">
      <c r="F3269" s="28" t="str">
        <f>IF($B3269="","",SUMIFS($E$4:E3269,$B$4:B3269,$B3269)/SUMIFS($E$4:$E$1048576,$B$4:$B$1048576,$B3269))</f>
        <v/>
      </c>
      <c r="G3269" s="2" t="str">
        <f>IF($C3269="","",VLOOKUP($F3269,Tabla5[],2,1))</f>
        <v/>
      </c>
    </row>
    <row r="3270" spans="6:7" x14ac:dyDescent="0.2">
      <c r="F3270" s="28" t="str">
        <f>IF($B3270="","",SUMIFS($E$4:E3270,$B$4:B3270,$B3270)/SUMIFS($E$4:$E$1048576,$B$4:$B$1048576,$B3270))</f>
        <v/>
      </c>
      <c r="G3270" s="2" t="str">
        <f>IF($C3270="","",VLOOKUP($F3270,Tabla5[],2,1))</f>
        <v/>
      </c>
    </row>
    <row r="3271" spans="6:7" x14ac:dyDescent="0.2">
      <c r="F3271" s="28" t="str">
        <f>IF($B3271="","",SUMIFS($E$4:E3271,$B$4:B3271,$B3271)/SUMIFS($E$4:$E$1048576,$B$4:$B$1048576,$B3271))</f>
        <v/>
      </c>
      <c r="G3271" s="2" t="str">
        <f>IF($C3271="","",VLOOKUP($F3271,Tabla5[],2,1))</f>
        <v/>
      </c>
    </row>
    <row r="3272" spans="6:7" x14ac:dyDescent="0.2">
      <c r="F3272" s="28" t="str">
        <f>IF($B3272="","",SUMIFS($E$4:E3272,$B$4:B3272,$B3272)/SUMIFS($E$4:$E$1048576,$B$4:$B$1048576,$B3272))</f>
        <v/>
      </c>
      <c r="G3272" s="2" t="str">
        <f>IF($C3272="","",VLOOKUP($F3272,Tabla5[],2,1))</f>
        <v/>
      </c>
    </row>
    <row r="3273" spans="6:7" x14ac:dyDescent="0.2">
      <c r="F3273" s="28" t="str">
        <f>IF($B3273="","",SUMIFS($E$4:E3273,$B$4:B3273,$B3273)/SUMIFS($E$4:$E$1048576,$B$4:$B$1048576,$B3273))</f>
        <v/>
      </c>
      <c r="G3273" s="2" t="str">
        <f>IF($C3273="","",VLOOKUP($F3273,Tabla5[],2,1))</f>
        <v/>
      </c>
    </row>
    <row r="3274" spans="6:7" x14ac:dyDescent="0.2">
      <c r="F3274" s="28" t="str">
        <f>IF($B3274="","",SUMIFS($E$4:E3274,$B$4:B3274,$B3274)/SUMIFS($E$4:$E$1048576,$B$4:$B$1048576,$B3274))</f>
        <v/>
      </c>
      <c r="G3274" s="2" t="str">
        <f>IF($C3274="","",VLOOKUP($F3274,Tabla5[],2,1))</f>
        <v/>
      </c>
    </row>
    <row r="3275" spans="6:7" x14ac:dyDescent="0.2">
      <c r="F3275" s="28" t="str">
        <f>IF($B3275="","",SUMIFS($E$4:E3275,$B$4:B3275,$B3275)/SUMIFS($E$4:$E$1048576,$B$4:$B$1048576,$B3275))</f>
        <v/>
      </c>
      <c r="G3275" s="2" t="str">
        <f>IF($C3275="","",VLOOKUP($F3275,Tabla5[],2,1))</f>
        <v/>
      </c>
    </row>
    <row r="3276" spans="6:7" x14ac:dyDescent="0.2">
      <c r="F3276" s="28" t="str">
        <f>IF($B3276="","",SUMIFS($E$4:E3276,$B$4:B3276,$B3276)/SUMIFS($E$4:$E$1048576,$B$4:$B$1048576,$B3276))</f>
        <v/>
      </c>
      <c r="G3276" s="2" t="str">
        <f>IF($C3276="","",VLOOKUP($F3276,Tabla5[],2,1))</f>
        <v/>
      </c>
    </row>
    <row r="3277" spans="6:7" x14ac:dyDescent="0.2">
      <c r="F3277" s="28" t="str">
        <f>IF($B3277="","",SUMIFS($E$4:E3277,$B$4:B3277,$B3277)/SUMIFS($E$4:$E$1048576,$B$4:$B$1048576,$B3277))</f>
        <v/>
      </c>
      <c r="G3277" s="2" t="str">
        <f>IF($C3277="","",VLOOKUP($F3277,Tabla5[],2,1))</f>
        <v/>
      </c>
    </row>
    <row r="3278" spans="6:7" x14ac:dyDescent="0.2">
      <c r="F3278" s="28" t="str">
        <f>IF($B3278="","",SUMIFS($E$4:E3278,$B$4:B3278,$B3278)/SUMIFS($E$4:$E$1048576,$B$4:$B$1048576,$B3278))</f>
        <v/>
      </c>
      <c r="G3278" s="2" t="str">
        <f>IF($C3278="","",VLOOKUP($F3278,Tabla5[],2,1))</f>
        <v/>
      </c>
    </row>
    <row r="3279" spans="6:7" x14ac:dyDescent="0.2">
      <c r="F3279" s="28" t="str">
        <f>IF($B3279="","",SUMIFS($E$4:E3279,$B$4:B3279,$B3279)/SUMIFS($E$4:$E$1048576,$B$4:$B$1048576,$B3279))</f>
        <v/>
      </c>
      <c r="G3279" s="2" t="str">
        <f>IF($C3279="","",VLOOKUP($F3279,Tabla5[],2,1))</f>
        <v/>
      </c>
    </row>
    <row r="3280" spans="6:7" x14ac:dyDescent="0.2">
      <c r="F3280" s="28" t="str">
        <f>IF($B3280="","",SUMIFS($E$4:E3280,$B$4:B3280,$B3280)/SUMIFS($E$4:$E$1048576,$B$4:$B$1048576,$B3280))</f>
        <v/>
      </c>
      <c r="G3280" s="2" t="str">
        <f>IF($C3280="","",VLOOKUP($F3280,Tabla5[],2,1))</f>
        <v/>
      </c>
    </row>
    <row r="3281" spans="6:7" x14ac:dyDescent="0.2">
      <c r="F3281" s="28" t="str">
        <f>IF($B3281="","",SUMIFS($E$4:E3281,$B$4:B3281,$B3281)/SUMIFS($E$4:$E$1048576,$B$4:$B$1048576,$B3281))</f>
        <v/>
      </c>
      <c r="G3281" s="2" t="str">
        <f>IF($C3281="","",VLOOKUP($F3281,Tabla5[],2,1))</f>
        <v/>
      </c>
    </row>
    <row r="3282" spans="6:7" x14ac:dyDescent="0.2">
      <c r="F3282" s="28" t="str">
        <f>IF($B3282="","",SUMIFS($E$4:E3282,$B$4:B3282,$B3282)/SUMIFS($E$4:$E$1048576,$B$4:$B$1048576,$B3282))</f>
        <v/>
      </c>
      <c r="G3282" s="2" t="str">
        <f>IF($C3282="","",VLOOKUP($F3282,Tabla5[],2,1))</f>
        <v/>
      </c>
    </row>
    <row r="3283" spans="6:7" x14ac:dyDescent="0.2">
      <c r="F3283" s="28" t="str">
        <f>IF($B3283="","",SUMIFS($E$4:E3283,$B$4:B3283,$B3283)/SUMIFS($E$4:$E$1048576,$B$4:$B$1048576,$B3283))</f>
        <v/>
      </c>
      <c r="G3283" s="2" t="str">
        <f>IF($C3283="","",VLOOKUP($F3283,Tabla5[],2,1))</f>
        <v/>
      </c>
    </row>
    <row r="3284" spans="6:7" x14ac:dyDescent="0.2">
      <c r="F3284" s="28" t="str">
        <f>IF($B3284="","",SUMIFS($E$4:E3284,$B$4:B3284,$B3284)/SUMIFS($E$4:$E$1048576,$B$4:$B$1048576,$B3284))</f>
        <v/>
      </c>
      <c r="G3284" s="2" t="str">
        <f>IF($C3284="","",VLOOKUP($F3284,Tabla5[],2,1))</f>
        <v/>
      </c>
    </row>
    <row r="3285" spans="6:7" x14ac:dyDescent="0.2">
      <c r="F3285" s="28" t="str">
        <f>IF($B3285="","",SUMIFS($E$4:E3285,$B$4:B3285,$B3285)/SUMIFS($E$4:$E$1048576,$B$4:$B$1048576,$B3285))</f>
        <v/>
      </c>
      <c r="G3285" s="2" t="str">
        <f>IF($C3285="","",VLOOKUP($F3285,Tabla5[],2,1))</f>
        <v/>
      </c>
    </row>
    <row r="3286" spans="6:7" x14ac:dyDescent="0.2">
      <c r="F3286" s="28" t="str">
        <f>IF($B3286="","",SUMIFS($E$4:E3286,$B$4:B3286,$B3286)/SUMIFS($E$4:$E$1048576,$B$4:$B$1048576,$B3286))</f>
        <v/>
      </c>
      <c r="G3286" s="2" t="str">
        <f>IF($C3286="","",VLOOKUP($F3286,Tabla5[],2,1))</f>
        <v/>
      </c>
    </row>
    <row r="3287" spans="6:7" x14ac:dyDescent="0.2">
      <c r="F3287" s="28" t="str">
        <f>IF($B3287="","",SUMIFS($E$4:E3287,$B$4:B3287,$B3287)/SUMIFS($E$4:$E$1048576,$B$4:$B$1048576,$B3287))</f>
        <v/>
      </c>
      <c r="G3287" s="2" t="str">
        <f>IF($C3287="","",VLOOKUP($F3287,Tabla5[],2,1))</f>
        <v/>
      </c>
    </row>
    <row r="3288" spans="6:7" x14ac:dyDescent="0.2">
      <c r="F3288" s="28" t="str">
        <f>IF($B3288="","",SUMIFS($E$4:E3288,$B$4:B3288,$B3288)/SUMIFS($E$4:$E$1048576,$B$4:$B$1048576,$B3288))</f>
        <v/>
      </c>
      <c r="G3288" s="2" t="str">
        <f>IF($C3288="","",VLOOKUP($F3288,Tabla5[],2,1))</f>
        <v/>
      </c>
    </row>
    <row r="3289" spans="6:7" x14ac:dyDescent="0.2">
      <c r="F3289" s="28" t="str">
        <f>IF($B3289="","",SUMIFS($E$4:E3289,$B$4:B3289,$B3289)/SUMIFS($E$4:$E$1048576,$B$4:$B$1048576,$B3289))</f>
        <v/>
      </c>
      <c r="G3289" s="2" t="str">
        <f>IF($C3289="","",VLOOKUP($F3289,Tabla5[],2,1))</f>
        <v/>
      </c>
    </row>
    <row r="3290" spans="6:7" x14ac:dyDescent="0.2">
      <c r="F3290" s="28" t="str">
        <f>IF($B3290="","",SUMIFS($E$4:E3290,$B$4:B3290,$B3290)/SUMIFS($E$4:$E$1048576,$B$4:$B$1048576,$B3290))</f>
        <v/>
      </c>
      <c r="G3290" s="2" t="str">
        <f>IF($C3290="","",VLOOKUP($F3290,Tabla5[],2,1))</f>
        <v/>
      </c>
    </row>
    <row r="3291" spans="6:7" x14ac:dyDescent="0.2">
      <c r="F3291" s="28" t="str">
        <f>IF($B3291="","",SUMIFS($E$4:E3291,$B$4:B3291,$B3291)/SUMIFS($E$4:$E$1048576,$B$4:$B$1048576,$B3291))</f>
        <v/>
      </c>
      <c r="G3291" s="2" t="str">
        <f>IF($C3291="","",VLOOKUP($F3291,Tabla5[],2,1))</f>
        <v/>
      </c>
    </row>
    <row r="3292" spans="6:7" x14ac:dyDescent="0.2">
      <c r="F3292" s="28" t="str">
        <f>IF($B3292="","",SUMIFS($E$4:E3292,$B$4:B3292,$B3292)/SUMIFS($E$4:$E$1048576,$B$4:$B$1048576,$B3292))</f>
        <v/>
      </c>
      <c r="G3292" s="2" t="str">
        <f>IF($C3292="","",VLOOKUP($F3292,Tabla5[],2,1))</f>
        <v/>
      </c>
    </row>
    <row r="3293" spans="6:7" x14ac:dyDescent="0.2">
      <c r="F3293" s="28" t="str">
        <f>IF($B3293="","",SUMIFS($E$4:E3293,$B$4:B3293,$B3293)/SUMIFS($E$4:$E$1048576,$B$4:$B$1048576,$B3293))</f>
        <v/>
      </c>
      <c r="G3293" s="2" t="str">
        <f>IF($C3293="","",VLOOKUP($F3293,Tabla5[],2,1))</f>
        <v/>
      </c>
    </row>
    <row r="3294" spans="6:7" x14ac:dyDescent="0.2">
      <c r="F3294" s="28" t="str">
        <f>IF($B3294="","",SUMIFS($E$4:E3294,$B$4:B3294,$B3294)/SUMIFS($E$4:$E$1048576,$B$4:$B$1048576,$B3294))</f>
        <v/>
      </c>
      <c r="G3294" s="2" t="str">
        <f>IF($C3294="","",VLOOKUP($F3294,Tabla5[],2,1))</f>
        <v/>
      </c>
    </row>
    <row r="3295" spans="6:7" x14ac:dyDescent="0.2">
      <c r="F3295" s="28" t="str">
        <f>IF($B3295="","",SUMIFS($E$4:E3295,$B$4:B3295,$B3295)/SUMIFS($E$4:$E$1048576,$B$4:$B$1048576,$B3295))</f>
        <v/>
      </c>
      <c r="G3295" s="2" t="str">
        <f>IF($C3295="","",VLOOKUP($F3295,Tabla5[],2,1))</f>
        <v/>
      </c>
    </row>
    <row r="3296" spans="6:7" x14ac:dyDescent="0.2">
      <c r="F3296" s="28" t="str">
        <f>IF($B3296="","",SUMIFS($E$4:E3296,$B$4:B3296,$B3296)/SUMIFS($E$4:$E$1048576,$B$4:$B$1048576,$B3296))</f>
        <v/>
      </c>
      <c r="G3296" s="2" t="str">
        <f>IF($C3296="","",VLOOKUP($F3296,Tabla5[],2,1))</f>
        <v/>
      </c>
    </row>
    <row r="3297" spans="6:7" x14ac:dyDescent="0.2">
      <c r="F3297" s="28" t="str">
        <f>IF($B3297="","",SUMIFS($E$4:E3297,$B$4:B3297,$B3297)/SUMIFS($E$4:$E$1048576,$B$4:$B$1048576,$B3297))</f>
        <v/>
      </c>
      <c r="G3297" s="2" t="str">
        <f>IF($C3297="","",VLOOKUP($F3297,Tabla5[],2,1))</f>
        <v/>
      </c>
    </row>
    <row r="3298" spans="6:7" x14ac:dyDescent="0.2">
      <c r="F3298" s="28" t="str">
        <f>IF($B3298="","",SUMIFS($E$4:E3298,$B$4:B3298,$B3298)/SUMIFS($E$4:$E$1048576,$B$4:$B$1048576,$B3298))</f>
        <v/>
      </c>
      <c r="G3298" s="2" t="str">
        <f>IF($C3298="","",VLOOKUP($F3298,Tabla5[],2,1))</f>
        <v/>
      </c>
    </row>
    <row r="3299" spans="6:7" x14ac:dyDescent="0.2">
      <c r="F3299" s="28" t="str">
        <f>IF($B3299="","",SUMIFS($E$4:E3299,$B$4:B3299,$B3299)/SUMIFS($E$4:$E$1048576,$B$4:$B$1048576,$B3299))</f>
        <v/>
      </c>
      <c r="G3299" s="2" t="str">
        <f>IF($C3299="","",VLOOKUP($F3299,Tabla5[],2,1))</f>
        <v/>
      </c>
    </row>
    <row r="3300" spans="6:7" x14ac:dyDescent="0.2">
      <c r="F3300" s="28" t="str">
        <f>IF($B3300="","",SUMIFS($E$4:E3300,$B$4:B3300,$B3300)/SUMIFS($E$4:$E$1048576,$B$4:$B$1048576,$B3300))</f>
        <v/>
      </c>
      <c r="G3300" s="2" t="str">
        <f>IF($C3300="","",VLOOKUP($F3300,Tabla5[],2,1))</f>
        <v/>
      </c>
    </row>
    <row r="3301" spans="6:7" x14ac:dyDescent="0.2">
      <c r="F3301" s="28" t="str">
        <f>IF($B3301="","",SUMIFS($E$4:E3301,$B$4:B3301,$B3301)/SUMIFS($E$4:$E$1048576,$B$4:$B$1048576,$B3301))</f>
        <v/>
      </c>
      <c r="G3301" s="2" t="str">
        <f>IF($C3301="","",VLOOKUP($F3301,Tabla5[],2,1))</f>
        <v/>
      </c>
    </row>
    <row r="3302" spans="6:7" x14ac:dyDescent="0.2">
      <c r="F3302" s="28" t="str">
        <f>IF($B3302="","",SUMIFS($E$4:E3302,$B$4:B3302,$B3302)/SUMIFS($E$4:$E$1048576,$B$4:$B$1048576,$B3302))</f>
        <v/>
      </c>
      <c r="G3302" s="2" t="str">
        <f>IF($C3302="","",VLOOKUP($F3302,Tabla5[],2,1))</f>
        <v/>
      </c>
    </row>
    <row r="3303" spans="6:7" x14ac:dyDescent="0.2">
      <c r="F3303" s="28" t="str">
        <f>IF($B3303="","",SUMIFS($E$4:E3303,$B$4:B3303,$B3303)/SUMIFS($E$4:$E$1048576,$B$4:$B$1048576,$B3303))</f>
        <v/>
      </c>
      <c r="G3303" s="2" t="str">
        <f>IF($C3303="","",VLOOKUP($F3303,Tabla5[],2,1))</f>
        <v/>
      </c>
    </row>
    <row r="3304" spans="6:7" x14ac:dyDescent="0.2">
      <c r="F3304" s="28" t="str">
        <f>IF($B3304="","",SUMIFS($E$4:E3304,$B$4:B3304,$B3304)/SUMIFS($E$4:$E$1048576,$B$4:$B$1048576,$B3304))</f>
        <v/>
      </c>
      <c r="G3304" s="2" t="str">
        <f>IF($C3304="","",VLOOKUP($F3304,Tabla5[],2,1))</f>
        <v/>
      </c>
    </row>
    <row r="3305" spans="6:7" x14ac:dyDescent="0.2">
      <c r="F3305" s="28" t="str">
        <f>IF($B3305="","",SUMIFS($E$4:E3305,$B$4:B3305,$B3305)/SUMIFS($E$4:$E$1048576,$B$4:$B$1048576,$B3305))</f>
        <v/>
      </c>
      <c r="G3305" s="2" t="str">
        <f>IF($C3305="","",VLOOKUP($F3305,Tabla5[],2,1))</f>
        <v/>
      </c>
    </row>
    <row r="3306" spans="6:7" x14ac:dyDescent="0.2">
      <c r="F3306" s="28" t="str">
        <f>IF($B3306="","",SUMIFS($E$4:E3306,$B$4:B3306,$B3306)/SUMIFS($E$4:$E$1048576,$B$4:$B$1048576,$B3306))</f>
        <v/>
      </c>
      <c r="G3306" s="2" t="str">
        <f>IF($C3306="","",VLOOKUP($F3306,Tabla5[],2,1))</f>
        <v/>
      </c>
    </row>
    <row r="3307" spans="6:7" x14ac:dyDescent="0.2">
      <c r="F3307" s="28" t="str">
        <f>IF($B3307="","",SUMIFS($E$4:E3307,$B$4:B3307,$B3307)/SUMIFS($E$4:$E$1048576,$B$4:$B$1048576,$B3307))</f>
        <v/>
      </c>
      <c r="G3307" s="2" t="str">
        <f>IF($C3307="","",VLOOKUP($F3307,Tabla5[],2,1))</f>
        <v/>
      </c>
    </row>
    <row r="3308" spans="6:7" x14ac:dyDescent="0.2">
      <c r="F3308" s="28" t="str">
        <f>IF($B3308="","",SUMIFS($E$4:E3308,$B$4:B3308,$B3308)/SUMIFS($E$4:$E$1048576,$B$4:$B$1048576,$B3308))</f>
        <v/>
      </c>
      <c r="G3308" s="2" t="str">
        <f>IF($C3308="","",VLOOKUP($F3308,Tabla5[],2,1))</f>
        <v/>
      </c>
    </row>
    <row r="3309" spans="6:7" x14ac:dyDescent="0.2">
      <c r="F3309" s="28" t="str">
        <f>IF($B3309="","",SUMIFS($E$4:E3309,$B$4:B3309,$B3309)/SUMIFS($E$4:$E$1048576,$B$4:$B$1048576,$B3309))</f>
        <v/>
      </c>
      <c r="G3309" s="2" t="str">
        <f>IF($C3309="","",VLOOKUP($F3309,Tabla5[],2,1))</f>
        <v/>
      </c>
    </row>
    <row r="3310" spans="6:7" x14ac:dyDescent="0.2">
      <c r="F3310" s="28" t="str">
        <f>IF($B3310="","",SUMIFS($E$4:E3310,$B$4:B3310,$B3310)/SUMIFS($E$4:$E$1048576,$B$4:$B$1048576,$B3310))</f>
        <v/>
      </c>
      <c r="G3310" s="2" t="str">
        <f>IF($C3310="","",VLOOKUP($F3310,Tabla5[],2,1))</f>
        <v/>
      </c>
    </row>
    <row r="3311" spans="6:7" x14ac:dyDescent="0.2">
      <c r="F3311" s="28" t="str">
        <f>IF($B3311="","",SUMIFS($E$4:E3311,$B$4:B3311,$B3311)/SUMIFS($E$4:$E$1048576,$B$4:$B$1048576,$B3311))</f>
        <v/>
      </c>
      <c r="G3311" s="2" t="str">
        <f>IF($C3311="","",VLOOKUP($F3311,Tabla5[],2,1))</f>
        <v/>
      </c>
    </row>
    <row r="3312" spans="6:7" x14ac:dyDescent="0.2">
      <c r="F3312" s="28" t="str">
        <f>IF($B3312="","",SUMIFS($E$4:E3312,$B$4:B3312,$B3312)/SUMIFS($E$4:$E$1048576,$B$4:$B$1048576,$B3312))</f>
        <v/>
      </c>
      <c r="G3312" s="2" t="str">
        <f>IF($C3312="","",VLOOKUP($F3312,Tabla5[],2,1))</f>
        <v/>
      </c>
    </row>
    <row r="3313" spans="6:7" x14ac:dyDescent="0.2">
      <c r="F3313" s="28" t="str">
        <f>IF($B3313="","",SUMIFS($E$4:E3313,$B$4:B3313,$B3313)/SUMIFS($E$4:$E$1048576,$B$4:$B$1048576,$B3313))</f>
        <v/>
      </c>
      <c r="G3313" s="2" t="str">
        <f>IF($C3313="","",VLOOKUP($F3313,Tabla5[],2,1))</f>
        <v/>
      </c>
    </row>
    <row r="3314" spans="6:7" x14ac:dyDescent="0.2">
      <c r="F3314" s="28" t="str">
        <f>IF($B3314="","",SUMIFS($E$4:E3314,$B$4:B3314,$B3314)/SUMIFS($E$4:$E$1048576,$B$4:$B$1048576,$B3314))</f>
        <v/>
      </c>
      <c r="G3314" s="2" t="str">
        <f>IF($C3314="","",VLOOKUP($F3314,Tabla5[],2,1))</f>
        <v/>
      </c>
    </row>
    <row r="3315" spans="6:7" x14ac:dyDescent="0.2">
      <c r="F3315" s="28" t="str">
        <f>IF($B3315="","",SUMIFS($E$4:E3315,$B$4:B3315,$B3315)/SUMIFS($E$4:$E$1048576,$B$4:$B$1048576,$B3315))</f>
        <v/>
      </c>
      <c r="G3315" s="2" t="str">
        <f>IF($C3315="","",VLOOKUP($F3315,Tabla5[],2,1))</f>
        <v/>
      </c>
    </row>
    <row r="3316" spans="6:7" x14ac:dyDescent="0.2">
      <c r="F3316" s="28" t="str">
        <f>IF($B3316="","",SUMIFS($E$4:E3316,$B$4:B3316,$B3316)/SUMIFS($E$4:$E$1048576,$B$4:$B$1048576,$B3316))</f>
        <v/>
      </c>
      <c r="G3316" s="2" t="str">
        <f>IF($C3316="","",VLOOKUP($F3316,Tabla5[],2,1))</f>
        <v/>
      </c>
    </row>
    <row r="3317" spans="6:7" x14ac:dyDescent="0.2">
      <c r="F3317" s="28" t="str">
        <f>IF($B3317="","",SUMIFS($E$4:E3317,$B$4:B3317,$B3317)/SUMIFS($E$4:$E$1048576,$B$4:$B$1048576,$B3317))</f>
        <v/>
      </c>
      <c r="G3317" s="2" t="str">
        <f>IF($C3317="","",VLOOKUP($F3317,Tabla5[],2,1))</f>
        <v/>
      </c>
    </row>
    <row r="3318" spans="6:7" x14ac:dyDescent="0.2">
      <c r="F3318" s="28" t="str">
        <f>IF($B3318="","",SUMIFS($E$4:E3318,$B$4:B3318,$B3318)/SUMIFS($E$4:$E$1048576,$B$4:$B$1048576,$B3318))</f>
        <v/>
      </c>
      <c r="G3318" s="2" t="str">
        <f>IF($C3318="","",VLOOKUP($F3318,Tabla5[],2,1))</f>
        <v/>
      </c>
    </row>
    <row r="3319" spans="6:7" x14ac:dyDescent="0.2">
      <c r="F3319" s="28" t="str">
        <f>IF($B3319="","",SUMIFS($E$4:E3319,$B$4:B3319,$B3319)/SUMIFS($E$4:$E$1048576,$B$4:$B$1048576,$B3319))</f>
        <v/>
      </c>
      <c r="G3319" s="2" t="str">
        <f>IF($C3319="","",VLOOKUP($F3319,Tabla5[],2,1))</f>
        <v/>
      </c>
    </row>
    <row r="3320" spans="6:7" x14ac:dyDescent="0.2">
      <c r="F3320" s="28" t="str">
        <f>IF($B3320="","",SUMIFS($E$4:E3320,$B$4:B3320,$B3320)/SUMIFS($E$4:$E$1048576,$B$4:$B$1048576,$B3320))</f>
        <v/>
      </c>
      <c r="G3320" s="2" t="str">
        <f>IF($C3320="","",VLOOKUP($F3320,Tabla5[],2,1))</f>
        <v/>
      </c>
    </row>
    <row r="3321" spans="6:7" x14ac:dyDescent="0.2">
      <c r="F3321" s="28" t="str">
        <f>IF($B3321="","",SUMIFS($E$4:E3321,$B$4:B3321,$B3321)/SUMIFS($E$4:$E$1048576,$B$4:$B$1048576,$B3321))</f>
        <v/>
      </c>
      <c r="G3321" s="2" t="str">
        <f>IF($C3321="","",VLOOKUP($F3321,Tabla5[],2,1))</f>
        <v/>
      </c>
    </row>
    <row r="3322" spans="6:7" x14ac:dyDescent="0.2">
      <c r="F3322" s="28" t="str">
        <f>IF($B3322="","",SUMIFS($E$4:E3322,$B$4:B3322,$B3322)/SUMIFS($E$4:$E$1048576,$B$4:$B$1048576,$B3322))</f>
        <v/>
      </c>
      <c r="G3322" s="2" t="str">
        <f>IF($C3322="","",VLOOKUP($F3322,Tabla5[],2,1))</f>
        <v/>
      </c>
    </row>
    <row r="3323" spans="6:7" x14ac:dyDescent="0.2">
      <c r="F3323" s="28" t="str">
        <f>IF($B3323="","",SUMIFS($E$4:E3323,$B$4:B3323,$B3323)/SUMIFS($E$4:$E$1048576,$B$4:$B$1048576,$B3323))</f>
        <v/>
      </c>
      <c r="G3323" s="2" t="str">
        <f>IF($C3323="","",VLOOKUP($F3323,Tabla5[],2,1))</f>
        <v/>
      </c>
    </row>
    <row r="3324" spans="6:7" x14ac:dyDescent="0.2">
      <c r="F3324" s="28" t="str">
        <f>IF($B3324="","",SUMIFS($E$4:E3324,$B$4:B3324,$B3324)/SUMIFS($E$4:$E$1048576,$B$4:$B$1048576,$B3324))</f>
        <v/>
      </c>
      <c r="G3324" s="2" t="str">
        <f>IF($C3324="","",VLOOKUP($F3324,Tabla5[],2,1))</f>
        <v/>
      </c>
    </row>
    <row r="3325" spans="6:7" x14ac:dyDescent="0.2">
      <c r="F3325" s="28" t="str">
        <f>IF($B3325="","",SUMIFS($E$4:E3325,$B$4:B3325,$B3325)/SUMIFS($E$4:$E$1048576,$B$4:$B$1048576,$B3325))</f>
        <v/>
      </c>
      <c r="G3325" s="2" t="str">
        <f>IF($C3325="","",VLOOKUP($F3325,Tabla5[],2,1))</f>
        <v/>
      </c>
    </row>
    <row r="3326" spans="6:7" x14ac:dyDescent="0.2">
      <c r="F3326" s="28" t="str">
        <f>IF($B3326="","",SUMIFS($E$4:E3326,$B$4:B3326,$B3326)/SUMIFS($E$4:$E$1048576,$B$4:$B$1048576,$B3326))</f>
        <v/>
      </c>
      <c r="G3326" s="2" t="str">
        <f>IF($C3326="","",VLOOKUP($F3326,Tabla5[],2,1))</f>
        <v/>
      </c>
    </row>
    <row r="3327" spans="6:7" x14ac:dyDescent="0.2">
      <c r="F3327" s="28" t="str">
        <f>IF($B3327="","",SUMIFS($E$4:E3327,$B$4:B3327,$B3327)/SUMIFS($E$4:$E$1048576,$B$4:$B$1048576,$B3327))</f>
        <v/>
      </c>
      <c r="G3327" s="2" t="str">
        <f>IF($C3327="","",VLOOKUP($F3327,Tabla5[],2,1))</f>
        <v/>
      </c>
    </row>
    <row r="3328" spans="6:7" x14ac:dyDescent="0.2">
      <c r="F3328" s="28" t="str">
        <f>IF($B3328="","",SUMIFS($E$4:E3328,$B$4:B3328,$B3328)/SUMIFS($E$4:$E$1048576,$B$4:$B$1048576,$B3328))</f>
        <v/>
      </c>
      <c r="G3328" s="2" t="str">
        <f>IF($C3328="","",VLOOKUP($F3328,Tabla5[],2,1))</f>
        <v/>
      </c>
    </row>
    <row r="3329" spans="6:7" x14ac:dyDescent="0.2">
      <c r="F3329" s="28" t="str">
        <f>IF($B3329="","",SUMIFS($E$4:E3329,$B$4:B3329,$B3329)/SUMIFS($E$4:$E$1048576,$B$4:$B$1048576,$B3329))</f>
        <v/>
      </c>
      <c r="G3329" s="2" t="str">
        <f>IF($C3329="","",VLOOKUP($F3329,Tabla5[],2,1))</f>
        <v/>
      </c>
    </row>
    <row r="3330" spans="6:7" x14ac:dyDescent="0.2">
      <c r="F3330" s="28" t="str">
        <f>IF($B3330="","",SUMIFS($E$4:E3330,$B$4:B3330,$B3330)/SUMIFS($E$4:$E$1048576,$B$4:$B$1048576,$B3330))</f>
        <v/>
      </c>
      <c r="G3330" s="2" t="str">
        <f>IF($C3330="","",VLOOKUP($F3330,Tabla5[],2,1))</f>
        <v/>
      </c>
    </row>
    <row r="3331" spans="6:7" x14ac:dyDescent="0.2">
      <c r="F3331" s="28" t="str">
        <f>IF($B3331="","",SUMIFS($E$4:E3331,$B$4:B3331,$B3331)/SUMIFS($E$4:$E$1048576,$B$4:$B$1048576,$B3331))</f>
        <v/>
      </c>
      <c r="G3331" s="2" t="str">
        <f>IF($C3331="","",VLOOKUP($F3331,Tabla5[],2,1))</f>
        <v/>
      </c>
    </row>
    <row r="3332" spans="6:7" x14ac:dyDescent="0.2">
      <c r="F3332" s="28" t="str">
        <f>IF($B3332="","",SUMIFS($E$4:E3332,$B$4:B3332,$B3332)/SUMIFS($E$4:$E$1048576,$B$4:$B$1048576,$B3332))</f>
        <v/>
      </c>
      <c r="G3332" s="2" t="str">
        <f>IF($C3332="","",VLOOKUP($F3332,Tabla5[],2,1))</f>
        <v/>
      </c>
    </row>
    <row r="3333" spans="6:7" x14ac:dyDescent="0.2">
      <c r="F3333" s="28" t="str">
        <f>IF($B3333="","",SUMIFS($E$4:E3333,$B$4:B3333,$B3333)/SUMIFS($E$4:$E$1048576,$B$4:$B$1048576,$B3333))</f>
        <v/>
      </c>
      <c r="G3333" s="2" t="str">
        <f>IF($C3333="","",VLOOKUP($F3333,Tabla5[],2,1))</f>
        <v/>
      </c>
    </row>
    <row r="3334" spans="6:7" x14ac:dyDescent="0.2">
      <c r="F3334" s="28" t="str">
        <f>IF($B3334="","",SUMIFS($E$4:E3334,$B$4:B3334,$B3334)/SUMIFS($E$4:$E$1048576,$B$4:$B$1048576,$B3334))</f>
        <v/>
      </c>
      <c r="G3334" s="2" t="str">
        <f>IF($C3334="","",VLOOKUP($F3334,Tabla5[],2,1))</f>
        <v/>
      </c>
    </row>
    <row r="3335" spans="6:7" x14ac:dyDescent="0.2">
      <c r="F3335" s="28" t="str">
        <f>IF($B3335="","",SUMIFS($E$4:E3335,$B$4:B3335,$B3335)/SUMIFS($E$4:$E$1048576,$B$4:$B$1048576,$B3335))</f>
        <v/>
      </c>
      <c r="G3335" s="2" t="str">
        <f>IF($C3335="","",VLOOKUP($F3335,Tabla5[],2,1))</f>
        <v/>
      </c>
    </row>
    <row r="3336" spans="6:7" x14ac:dyDescent="0.2">
      <c r="F3336" s="28" t="str">
        <f>IF($B3336="","",SUMIFS($E$4:E3336,$B$4:B3336,$B3336)/SUMIFS($E$4:$E$1048576,$B$4:$B$1048576,$B3336))</f>
        <v/>
      </c>
      <c r="G3336" s="2" t="str">
        <f>IF($C3336="","",VLOOKUP($F3336,Tabla5[],2,1))</f>
        <v/>
      </c>
    </row>
    <row r="3337" spans="6:7" x14ac:dyDescent="0.2">
      <c r="F3337" s="28" t="str">
        <f>IF($B3337="","",SUMIFS($E$4:E3337,$B$4:B3337,$B3337)/SUMIFS($E$4:$E$1048576,$B$4:$B$1048576,$B3337))</f>
        <v/>
      </c>
      <c r="G3337" s="2" t="str">
        <f>IF($C3337="","",VLOOKUP($F3337,Tabla5[],2,1))</f>
        <v/>
      </c>
    </row>
    <row r="3338" spans="6:7" x14ac:dyDescent="0.2">
      <c r="F3338" s="28" t="str">
        <f>IF($B3338="","",SUMIFS($E$4:E3338,$B$4:B3338,$B3338)/SUMIFS($E$4:$E$1048576,$B$4:$B$1048576,$B3338))</f>
        <v/>
      </c>
      <c r="G3338" s="2" t="str">
        <f>IF($C3338="","",VLOOKUP($F3338,Tabla5[],2,1))</f>
        <v/>
      </c>
    </row>
    <row r="3339" spans="6:7" x14ac:dyDescent="0.2">
      <c r="F3339" s="28" t="str">
        <f>IF($B3339="","",SUMIFS($E$4:E3339,$B$4:B3339,$B3339)/SUMIFS($E$4:$E$1048576,$B$4:$B$1048576,$B3339))</f>
        <v/>
      </c>
      <c r="G3339" s="2" t="str">
        <f>IF($C3339="","",VLOOKUP($F3339,Tabla5[],2,1))</f>
        <v/>
      </c>
    </row>
    <row r="3340" spans="6:7" x14ac:dyDescent="0.2">
      <c r="F3340" s="28" t="str">
        <f>IF($B3340="","",SUMIFS($E$4:E3340,$B$4:B3340,$B3340)/SUMIFS($E$4:$E$1048576,$B$4:$B$1048576,$B3340))</f>
        <v/>
      </c>
      <c r="G3340" s="2" t="str">
        <f>IF($C3340="","",VLOOKUP($F3340,Tabla5[],2,1))</f>
        <v/>
      </c>
    </row>
    <row r="3341" spans="6:7" x14ac:dyDescent="0.2">
      <c r="F3341" s="28" t="str">
        <f>IF($B3341="","",SUMIFS($E$4:E3341,$B$4:B3341,$B3341)/SUMIFS($E$4:$E$1048576,$B$4:$B$1048576,$B3341))</f>
        <v/>
      </c>
      <c r="G3341" s="2" t="str">
        <f>IF($C3341="","",VLOOKUP($F3341,Tabla5[],2,1))</f>
        <v/>
      </c>
    </row>
    <row r="3342" spans="6:7" x14ac:dyDescent="0.2">
      <c r="F3342" s="28" t="str">
        <f>IF($B3342="","",SUMIFS($E$4:E3342,$B$4:B3342,$B3342)/SUMIFS($E$4:$E$1048576,$B$4:$B$1048576,$B3342))</f>
        <v/>
      </c>
      <c r="G3342" s="2" t="str">
        <f>IF($C3342="","",VLOOKUP($F3342,Tabla5[],2,1))</f>
        <v/>
      </c>
    </row>
    <row r="3343" spans="6:7" x14ac:dyDescent="0.2">
      <c r="F3343" s="28" t="str">
        <f>IF($B3343="","",SUMIFS($E$4:E3343,$B$4:B3343,$B3343)/SUMIFS($E$4:$E$1048576,$B$4:$B$1048576,$B3343))</f>
        <v/>
      </c>
      <c r="G3343" s="2" t="str">
        <f>IF($C3343="","",VLOOKUP($F3343,Tabla5[],2,1))</f>
        <v/>
      </c>
    </row>
    <row r="3344" spans="6:7" x14ac:dyDescent="0.2">
      <c r="F3344" s="28" t="str">
        <f>IF($B3344="","",SUMIFS($E$4:E3344,$B$4:B3344,$B3344)/SUMIFS($E$4:$E$1048576,$B$4:$B$1048576,$B3344))</f>
        <v/>
      </c>
      <c r="G3344" s="2" t="str">
        <f>IF($C3344="","",VLOOKUP($F3344,Tabla5[],2,1))</f>
        <v/>
      </c>
    </row>
    <row r="3345" spans="6:7" x14ac:dyDescent="0.2">
      <c r="F3345" s="28" t="str">
        <f>IF($B3345="","",SUMIFS($E$4:E3345,$B$4:B3345,$B3345)/SUMIFS($E$4:$E$1048576,$B$4:$B$1048576,$B3345))</f>
        <v/>
      </c>
      <c r="G3345" s="2" t="str">
        <f>IF($C3345="","",VLOOKUP($F3345,Tabla5[],2,1))</f>
        <v/>
      </c>
    </row>
    <row r="3346" spans="6:7" x14ac:dyDescent="0.2">
      <c r="F3346" s="28" t="str">
        <f>IF($B3346="","",SUMIFS($E$4:E3346,$B$4:B3346,$B3346)/SUMIFS($E$4:$E$1048576,$B$4:$B$1048576,$B3346))</f>
        <v/>
      </c>
      <c r="G3346" s="2" t="str">
        <f>IF($C3346="","",VLOOKUP($F3346,Tabla5[],2,1))</f>
        <v/>
      </c>
    </row>
    <row r="3347" spans="6:7" x14ac:dyDescent="0.2">
      <c r="F3347" s="28" t="str">
        <f>IF($B3347="","",SUMIFS($E$4:E3347,$B$4:B3347,$B3347)/SUMIFS($E$4:$E$1048576,$B$4:$B$1048576,$B3347))</f>
        <v/>
      </c>
      <c r="G3347" s="2" t="str">
        <f>IF($C3347="","",VLOOKUP($F3347,Tabla5[],2,1))</f>
        <v/>
      </c>
    </row>
    <row r="3348" spans="6:7" x14ac:dyDescent="0.2">
      <c r="F3348" s="28" t="str">
        <f>IF($B3348="","",SUMIFS($E$4:E3348,$B$4:B3348,$B3348)/SUMIFS($E$4:$E$1048576,$B$4:$B$1048576,$B3348))</f>
        <v/>
      </c>
      <c r="G3348" s="2" t="str">
        <f>IF($C3348="","",VLOOKUP($F3348,Tabla5[],2,1))</f>
        <v/>
      </c>
    </row>
    <row r="3349" spans="6:7" x14ac:dyDescent="0.2">
      <c r="F3349" s="28" t="str">
        <f>IF($B3349="","",SUMIFS($E$4:E3349,$B$4:B3349,$B3349)/SUMIFS($E$4:$E$1048576,$B$4:$B$1048576,$B3349))</f>
        <v/>
      </c>
      <c r="G3349" s="2" t="str">
        <f>IF($C3349="","",VLOOKUP($F3349,Tabla5[],2,1))</f>
        <v/>
      </c>
    </row>
    <row r="3350" spans="6:7" x14ac:dyDescent="0.2">
      <c r="F3350" s="28" t="str">
        <f>IF($B3350="","",SUMIFS($E$4:E3350,$B$4:B3350,$B3350)/SUMIFS($E$4:$E$1048576,$B$4:$B$1048576,$B3350))</f>
        <v/>
      </c>
      <c r="G3350" s="2" t="str">
        <f>IF($C3350="","",VLOOKUP($F3350,Tabla5[],2,1))</f>
        <v/>
      </c>
    </row>
    <row r="3351" spans="6:7" x14ac:dyDescent="0.2">
      <c r="F3351" s="28" t="str">
        <f>IF($B3351="","",SUMIFS($E$4:E3351,$B$4:B3351,$B3351)/SUMIFS($E$4:$E$1048576,$B$4:$B$1048576,$B3351))</f>
        <v/>
      </c>
      <c r="G3351" s="2" t="str">
        <f>IF($C3351="","",VLOOKUP($F3351,Tabla5[],2,1))</f>
        <v/>
      </c>
    </row>
    <row r="3352" spans="6:7" x14ac:dyDescent="0.2">
      <c r="F3352" s="28" t="str">
        <f>IF($B3352="","",SUMIFS($E$4:E3352,$B$4:B3352,$B3352)/SUMIFS($E$4:$E$1048576,$B$4:$B$1048576,$B3352))</f>
        <v/>
      </c>
      <c r="G3352" s="2" t="str">
        <f>IF($C3352="","",VLOOKUP($F3352,Tabla5[],2,1))</f>
        <v/>
      </c>
    </row>
    <row r="3353" spans="6:7" x14ac:dyDescent="0.2">
      <c r="F3353" s="28" t="str">
        <f>IF($B3353="","",SUMIFS($E$4:E3353,$B$4:B3353,$B3353)/SUMIFS($E$4:$E$1048576,$B$4:$B$1048576,$B3353))</f>
        <v/>
      </c>
      <c r="G3353" s="2" t="str">
        <f>IF($C3353="","",VLOOKUP($F3353,Tabla5[],2,1))</f>
        <v/>
      </c>
    </row>
    <row r="3354" spans="6:7" x14ac:dyDescent="0.2">
      <c r="F3354" s="28" t="str">
        <f>IF($B3354="","",SUMIFS($E$4:E3354,$B$4:B3354,$B3354)/SUMIFS($E$4:$E$1048576,$B$4:$B$1048576,$B3354))</f>
        <v/>
      </c>
      <c r="G3354" s="2" t="str">
        <f>IF($C3354="","",VLOOKUP($F3354,Tabla5[],2,1))</f>
        <v/>
      </c>
    </row>
    <row r="3355" spans="6:7" x14ac:dyDescent="0.2">
      <c r="F3355" s="28" t="str">
        <f>IF($B3355="","",SUMIFS($E$4:E3355,$B$4:B3355,$B3355)/SUMIFS($E$4:$E$1048576,$B$4:$B$1048576,$B3355))</f>
        <v/>
      </c>
      <c r="G3355" s="2" t="str">
        <f>IF($C3355="","",VLOOKUP($F3355,Tabla5[],2,1))</f>
        <v/>
      </c>
    </row>
    <row r="3356" spans="6:7" x14ac:dyDescent="0.2">
      <c r="F3356" s="28" t="str">
        <f>IF($B3356="","",SUMIFS($E$4:E3356,$B$4:B3356,$B3356)/SUMIFS($E$4:$E$1048576,$B$4:$B$1048576,$B3356))</f>
        <v/>
      </c>
      <c r="G3356" s="2" t="str">
        <f>IF($C3356="","",VLOOKUP($F3356,Tabla5[],2,1))</f>
        <v/>
      </c>
    </row>
    <row r="3357" spans="6:7" x14ac:dyDescent="0.2">
      <c r="F3357" s="28" t="str">
        <f>IF($B3357="","",SUMIFS($E$4:E3357,$B$4:B3357,$B3357)/SUMIFS($E$4:$E$1048576,$B$4:$B$1048576,$B3357))</f>
        <v/>
      </c>
      <c r="G3357" s="2" t="str">
        <f>IF($C3357="","",VLOOKUP($F3357,Tabla5[],2,1))</f>
        <v/>
      </c>
    </row>
    <row r="3358" spans="6:7" x14ac:dyDescent="0.2">
      <c r="F3358" s="28" t="str">
        <f>IF($B3358="","",SUMIFS($E$4:E3358,$B$4:B3358,$B3358)/SUMIFS($E$4:$E$1048576,$B$4:$B$1048576,$B3358))</f>
        <v/>
      </c>
      <c r="G3358" s="2" t="str">
        <f>IF($C3358="","",VLOOKUP($F3358,Tabla5[],2,1))</f>
        <v/>
      </c>
    </row>
    <row r="3359" spans="6:7" x14ac:dyDescent="0.2">
      <c r="F3359" s="28" t="str">
        <f>IF($B3359="","",SUMIFS($E$4:E3359,$B$4:B3359,$B3359)/SUMIFS($E$4:$E$1048576,$B$4:$B$1048576,$B3359))</f>
        <v/>
      </c>
      <c r="G3359" s="2" t="str">
        <f>IF($C3359="","",VLOOKUP($F3359,Tabla5[],2,1))</f>
        <v/>
      </c>
    </row>
    <row r="3360" spans="6:7" x14ac:dyDescent="0.2">
      <c r="F3360" s="28" t="str">
        <f>IF($B3360="","",SUMIFS($E$4:E3360,$B$4:B3360,$B3360)/SUMIFS($E$4:$E$1048576,$B$4:$B$1048576,$B3360))</f>
        <v/>
      </c>
      <c r="G3360" s="2" t="str">
        <f>IF($C3360="","",VLOOKUP($F3360,Tabla5[],2,1))</f>
        <v/>
      </c>
    </row>
    <row r="3361" spans="6:7" x14ac:dyDescent="0.2">
      <c r="F3361" s="28" t="str">
        <f>IF($B3361="","",SUMIFS($E$4:E3361,$B$4:B3361,$B3361)/SUMIFS($E$4:$E$1048576,$B$4:$B$1048576,$B3361))</f>
        <v/>
      </c>
      <c r="G3361" s="2" t="str">
        <f>IF($C3361="","",VLOOKUP($F3361,Tabla5[],2,1))</f>
        <v/>
      </c>
    </row>
    <row r="3362" spans="6:7" x14ac:dyDescent="0.2">
      <c r="F3362" s="28" t="str">
        <f>IF($B3362="","",SUMIFS($E$4:E3362,$B$4:B3362,$B3362)/SUMIFS($E$4:$E$1048576,$B$4:$B$1048576,$B3362))</f>
        <v/>
      </c>
      <c r="G3362" s="2" t="str">
        <f>IF($C3362="","",VLOOKUP($F3362,Tabla5[],2,1))</f>
        <v/>
      </c>
    </row>
    <row r="3363" spans="6:7" x14ac:dyDescent="0.2">
      <c r="F3363" s="28" t="str">
        <f>IF($B3363="","",SUMIFS($E$4:E3363,$B$4:B3363,$B3363)/SUMIFS($E$4:$E$1048576,$B$4:$B$1048576,$B3363))</f>
        <v/>
      </c>
      <c r="G3363" s="2" t="str">
        <f>IF($C3363="","",VLOOKUP($F3363,Tabla5[],2,1))</f>
        <v/>
      </c>
    </row>
    <row r="3364" spans="6:7" x14ac:dyDescent="0.2">
      <c r="F3364" s="28" t="str">
        <f>IF($B3364="","",SUMIFS($E$4:E3364,$B$4:B3364,$B3364)/SUMIFS($E$4:$E$1048576,$B$4:$B$1048576,$B3364))</f>
        <v/>
      </c>
      <c r="G3364" s="2" t="str">
        <f>IF($C3364="","",VLOOKUP($F3364,Tabla5[],2,1))</f>
        <v/>
      </c>
    </row>
    <row r="3365" spans="6:7" x14ac:dyDescent="0.2">
      <c r="F3365" s="28" t="str">
        <f>IF($B3365="","",SUMIFS($E$4:E3365,$B$4:B3365,$B3365)/SUMIFS($E$4:$E$1048576,$B$4:$B$1048576,$B3365))</f>
        <v/>
      </c>
      <c r="G3365" s="2" t="str">
        <f>IF($C3365="","",VLOOKUP($F3365,Tabla5[],2,1))</f>
        <v/>
      </c>
    </row>
    <row r="3366" spans="6:7" x14ac:dyDescent="0.2">
      <c r="F3366" s="28" t="str">
        <f>IF($B3366="","",SUMIFS($E$4:E3366,$B$4:B3366,$B3366)/SUMIFS($E$4:$E$1048576,$B$4:$B$1048576,$B3366))</f>
        <v/>
      </c>
      <c r="G3366" s="2" t="str">
        <f>IF($C3366="","",VLOOKUP($F3366,Tabla5[],2,1))</f>
        <v/>
      </c>
    </row>
    <row r="3367" spans="6:7" x14ac:dyDescent="0.2">
      <c r="F3367" s="28" t="str">
        <f>IF($B3367="","",SUMIFS($E$4:E3367,$B$4:B3367,$B3367)/SUMIFS($E$4:$E$1048576,$B$4:$B$1048576,$B3367))</f>
        <v/>
      </c>
      <c r="G3367" s="2" t="str">
        <f>IF($C3367="","",VLOOKUP($F3367,Tabla5[],2,1))</f>
        <v/>
      </c>
    </row>
    <row r="3368" spans="6:7" x14ac:dyDescent="0.2">
      <c r="F3368" s="28" t="str">
        <f>IF($B3368="","",SUMIFS($E$4:E3368,$B$4:B3368,$B3368)/SUMIFS($E$4:$E$1048576,$B$4:$B$1048576,$B3368))</f>
        <v/>
      </c>
      <c r="G3368" s="2" t="str">
        <f>IF($C3368="","",VLOOKUP($F3368,Tabla5[],2,1))</f>
        <v/>
      </c>
    </row>
    <row r="3369" spans="6:7" x14ac:dyDescent="0.2">
      <c r="F3369" s="28" t="str">
        <f>IF($B3369="","",SUMIFS($E$4:E3369,$B$4:B3369,$B3369)/SUMIFS($E$4:$E$1048576,$B$4:$B$1048576,$B3369))</f>
        <v/>
      </c>
      <c r="G3369" s="2" t="str">
        <f>IF($C3369="","",VLOOKUP($F3369,Tabla5[],2,1))</f>
        <v/>
      </c>
    </row>
    <row r="3370" spans="6:7" x14ac:dyDescent="0.2">
      <c r="F3370" s="28" t="str">
        <f>IF($B3370="","",SUMIFS($E$4:E3370,$B$4:B3370,$B3370)/SUMIFS($E$4:$E$1048576,$B$4:$B$1048576,$B3370))</f>
        <v/>
      </c>
      <c r="G3370" s="2" t="str">
        <f>IF($C3370="","",VLOOKUP($F3370,Tabla5[],2,1))</f>
        <v/>
      </c>
    </row>
    <row r="3371" spans="6:7" x14ac:dyDescent="0.2">
      <c r="F3371" s="28" t="str">
        <f>IF($B3371="","",SUMIFS($E$4:E3371,$B$4:B3371,$B3371)/SUMIFS($E$4:$E$1048576,$B$4:$B$1048576,$B3371))</f>
        <v/>
      </c>
      <c r="G3371" s="2" t="str">
        <f>IF($C3371="","",VLOOKUP($F3371,Tabla5[],2,1))</f>
        <v/>
      </c>
    </row>
    <row r="3372" spans="6:7" x14ac:dyDescent="0.2">
      <c r="F3372" s="28" t="str">
        <f>IF($B3372="","",SUMIFS($E$4:E3372,$B$4:B3372,$B3372)/SUMIFS($E$4:$E$1048576,$B$4:$B$1048576,$B3372))</f>
        <v/>
      </c>
      <c r="G3372" s="2" t="str">
        <f>IF($C3372="","",VLOOKUP($F3372,Tabla5[],2,1))</f>
        <v/>
      </c>
    </row>
    <row r="3373" spans="6:7" x14ac:dyDescent="0.2">
      <c r="F3373" s="28" t="str">
        <f>IF($B3373="","",SUMIFS($E$4:E3373,$B$4:B3373,$B3373)/SUMIFS($E$4:$E$1048576,$B$4:$B$1048576,$B3373))</f>
        <v/>
      </c>
      <c r="G3373" s="2" t="str">
        <f>IF($C3373="","",VLOOKUP($F3373,Tabla5[],2,1))</f>
        <v/>
      </c>
    </row>
    <row r="3374" spans="6:7" x14ac:dyDescent="0.2">
      <c r="F3374" s="28" t="str">
        <f>IF($B3374="","",SUMIFS($E$4:E3374,$B$4:B3374,$B3374)/SUMIFS($E$4:$E$1048576,$B$4:$B$1048576,$B3374))</f>
        <v/>
      </c>
      <c r="G3374" s="2" t="str">
        <f>IF($C3374="","",VLOOKUP($F3374,Tabla5[],2,1))</f>
        <v/>
      </c>
    </row>
    <row r="3375" spans="6:7" x14ac:dyDescent="0.2">
      <c r="F3375" s="28" t="str">
        <f>IF($B3375="","",SUMIFS($E$4:E3375,$B$4:B3375,$B3375)/SUMIFS($E$4:$E$1048576,$B$4:$B$1048576,$B3375))</f>
        <v/>
      </c>
      <c r="G3375" s="2" t="str">
        <f>IF($C3375="","",VLOOKUP($F3375,Tabla5[],2,1))</f>
        <v/>
      </c>
    </row>
    <row r="3376" spans="6:7" x14ac:dyDescent="0.2">
      <c r="F3376" s="28" t="str">
        <f>IF($B3376="","",SUMIFS($E$4:E3376,$B$4:B3376,$B3376)/SUMIFS($E$4:$E$1048576,$B$4:$B$1048576,$B3376))</f>
        <v/>
      </c>
      <c r="G3376" s="2" t="str">
        <f>IF($C3376="","",VLOOKUP($F3376,Tabla5[],2,1))</f>
        <v/>
      </c>
    </row>
    <row r="3377" spans="6:7" x14ac:dyDescent="0.2">
      <c r="F3377" s="28" t="str">
        <f>IF($B3377="","",SUMIFS($E$4:E3377,$B$4:B3377,$B3377)/SUMIFS($E$4:$E$1048576,$B$4:$B$1048576,$B3377))</f>
        <v/>
      </c>
      <c r="G3377" s="2" t="str">
        <f>IF($C3377="","",VLOOKUP($F3377,Tabla5[],2,1))</f>
        <v/>
      </c>
    </row>
    <row r="3378" spans="6:7" x14ac:dyDescent="0.2">
      <c r="F3378" s="28" t="str">
        <f>IF($B3378="","",SUMIFS($E$4:E3378,$B$4:B3378,$B3378)/SUMIFS($E$4:$E$1048576,$B$4:$B$1048576,$B3378))</f>
        <v/>
      </c>
      <c r="G3378" s="2" t="str">
        <f>IF($C3378="","",VLOOKUP($F3378,Tabla5[],2,1))</f>
        <v/>
      </c>
    </row>
    <row r="3379" spans="6:7" x14ac:dyDescent="0.2">
      <c r="F3379" s="28" t="str">
        <f>IF($B3379="","",SUMIFS($E$4:E3379,$B$4:B3379,$B3379)/SUMIFS($E$4:$E$1048576,$B$4:$B$1048576,$B3379))</f>
        <v/>
      </c>
      <c r="G3379" s="2" t="str">
        <f>IF($C3379="","",VLOOKUP($F3379,Tabla5[],2,1))</f>
        <v/>
      </c>
    </row>
    <row r="3380" spans="6:7" x14ac:dyDescent="0.2">
      <c r="F3380" s="28" t="str">
        <f>IF($B3380="","",SUMIFS($E$4:E3380,$B$4:B3380,$B3380)/SUMIFS($E$4:$E$1048576,$B$4:$B$1048576,$B3380))</f>
        <v/>
      </c>
      <c r="G3380" s="2" t="str">
        <f>IF($C3380="","",VLOOKUP($F3380,Tabla5[],2,1))</f>
        <v/>
      </c>
    </row>
    <row r="3381" spans="6:7" x14ac:dyDescent="0.2">
      <c r="F3381" s="28" t="str">
        <f>IF($B3381="","",SUMIFS($E$4:E3381,$B$4:B3381,$B3381)/SUMIFS($E$4:$E$1048576,$B$4:$B$1048576,$B3381))</f>
        <v/>
      </c>
      <c r="G3381" s="2" t="str">
        <f>IF($C3381="","",VLOOKUP($F3381,Tabla5[],2,1))</f>
        <v/>
      </c>
    </row>
    <row r="3382" spans="6:7" x14ac:dyDescent="0.2">
      <c r="F3382" s="28" t="str">
        <f>IF($B3382="","",SUMIFS($E$4:E3382,$B$4:B3382,$B3382)/SUMIFS($E$4:$E$1048576,$B$4:$B$1048576,$B3382))</f>
        <v/>
      </c>
      <c r="G3382" s="2" t="str">
        <f>IF($C3382="","",VLOOKUP($F3382,Tabla5[],2,1))</f>
        <v/>
      </c>
    </row>
    <row r="3383" spans="6:7" x14ac:dyDescent="0.2">
      <c r="F3383" s="28" t="str">
        <f>IF($B3383="","",SUMIFS($E$4:E3383,$B$4:B3383,$B3383)/SUMIFS($E$4:$E$1048576,$B$4:$B$1048576,$B3383))</f>
        <v/>
      </c>
      <c r="G3383" s="2" t="str">
        <f>IF($C3383="","",VLOOKUP($F3383,Tabla5[],2,1))</f>
        <v/>
      </c>
    </row>
    <row r="3384" spans="6:7" x14ac:dyDescent="0.2">
      <c r="F3384" s="28" t="str">
        <f>IF($B3384="","",SUMIFS($E$4:E3384,$B$4:B3384,$B3384)/SUMIFS($E$4:$E$1048576,$B$4:$B$1048576,$B3384))</f>
        <v/>
      </c>
      <c r="G3384" s="2" t="str">
        <f>IF($C3384="","",VLOOKUP($F3384,Tabla5[],2,1))</f>
        <v/>
      </c>
    </row>
    <row r="3385" spans="6:7" x14ac:dyDescent="0.2">
      <c r="F3385" s="28" t="str">
        <f>IF($B3385="","",SUMIFS($E$4:E3385,$B$4:B3385,$B3385)/SUMIFS($E$4:$E$1048576,$B$4:$B$1048576,$B3385))</f>
        <v/>
      </c>
      <c r="G3385" s="2" t="str">
        <f>IF($C3385="","",VLOOKUP($F3385,Tabla5[],2,1))</f>
        <v/>
      </c>
    </row>
    <row r="3386" spans="6:7" x14ac:dyDescent="0.2">
      <c r="F3386" s="28" t="str">
        <f>IF($B3386="","",SUMIFS($E$4:E3386,$B$4:B3386,$B3386)/SUMIFS($E$4:$E$1048576,$B$4:$B$1048576,$B3386))</f>
        <v/>
      </c>
      <c r="G3386" s="2" t="str">
        <f>IF($C3386="","",VLOOKUP($F3386,Tabla5[],2,1))</f>
        <v/>
      </c>
    </row>
    <row r="3387" spans="6:7" x14ac:dyDescent="0.2">
      <c r="F3387" s="28" t="str">
        <f>IF($B3387="","",SUMIFS($E$4:E3387,$B$4:B3387,$B3387)/SUMIFS($E$4:$E$1048576,$B$4:$B$1048576,$B3387))</f>
        <v/>
      </c>
      <c r="G3387" s="2" t="str">
        <f>IF($C3387="","",VLOOKUP($F3387,Tabla5[],2,1))</f>
        <v/>
      </c>
    </row>
    <row r="3388" spans="6:7" x14ac:dyDescent="0.2">
      <c r="F3388" s="28" t="str">
        <f>IF($B3388="","",SUMIFS($E$4:E3388,$B$4:B3388,$B3388)/SUMIFS($E$4:$E$1048576,$B$4:$B$1048576,$B3388))</f>
        <v/>
      </c>
      <c r="G3388" s="2" t="str">
        <f>IF($C3388="","",VLOOKUP($F3388,Tabla5[],2,1))</f>
        <v/>
      </c>
    </row>
    <row r="3389" spans="6:7" x14ac:dyDescent="0.2">
      <c r="F3389" s="28" t="str">
        <f>IF($B3389="","",SUMIFS($E$4:E3389,$B$4:B3389,$B3389)/SUMIFS($E$4:$E$1048576,$B$4:$B$1048576,$B3389))</f>
        <v/>
      </c>
      <c r="G3389" s="2" t="str">
        <f>IF($C3389="","",VLOOKUP($F3389,Tabla5[],2,1))</f>
        <v/>
      </c>
    </row>
    <row r="3390" spans="6:7" x14ac:dyDescent="0.2">
      <c r="F3390" s="28" t="str">
        <f>IF($B3390="","",SUMIFS($E$4:E3390,$B$4:B3390,$B3390)/SUMIFS($E$4:$E$1048576,$B$4:$B$1048576,$B3390))</f>
        <v/>
      </c>
      <c r="G3390" s="2" t="str">
        <f>IF($C3390="","",VLOOKUP($F3390,Tabla5[],2,1))</f>
        <v/>
      </c>
    </row>
    <row r="3391" spans="6:7" x14ac:dyDescent="0.2">
      <c r="F3391" s="28" t="str">
        <f>IF($B3391="","",SUMIFS($E$4:E3391,$B$4:B3391,$B3391)/SUMIFS($E$4:$E$1048576,$B$4:$B$1048576,$B3391))</f>
        <v/>
      </c>
      <c r="G3391" s="2" t="str">
        <f>IF($C3391="","",VLOOKUP($F3391,Tabla5[],2,1))</f>
        <v/>
      </c>
    </row>
    <row r="3392" spans="6:7" x14ac:dyDescent="0.2">
      <c r="F3392" s="28" t="str">
        <f>IF($B3392="","",SUMIFS($E$4:E3392,$B$4:B3392,$B3392)/SUMIFS($E$4:$E$1048576,$B$4:$B$1048576,$B3392))</f>
        <v/>
      </c>
      <c r="G3392" s="2" t="str">
        <f>IF($C3392="","",VLOOKUP($F3392,Tabla5[],2,1))</f>
        <v/>
      </c>
    </row>
    <row r="3393" spans="6:7" x14ac:dyDescent="0.2">
      <c r="F3393" s="28" t="str">
        <f>IF($B3393="","",SUMIFS($E$4:E3393,$B$4:B3393,$B3393)/SUMIFS($E$4:$E$1048576,$B$4:$B$1048576,$B3393))</f>
        <v/>
      </c>
      <c r="G3393" s="2" t="str">
        <f>IF($C3393="","",VLOOKUP($F3393,Tabla5[],2,1))</f>
        <v/>
      </c>
    </row>
    <row r="3394" spans="6:7" x14ac:dyDescent="0.2">
      <c r="F3394" s="28" t="str">
        <f>IF($B3394="","",SUMIFS($E$4:E3394,$B$4:B3394,$B3394)/SUMIFS($E$4:$E$1048576,$B$4:$B$1048576,$B3394))</f>
        <v/>
      </c>
      <c r="G3394" s="2" t="str">
        <f>IF($C3394="","",VLOOKUP($F3394,Tabla5[],2,1))</f>
        <v/>
      </c>
    </row>
    <row r="3395" spans="6:7" x14ac:dyDescent="0.2">
      <c r="F3395" s="28" t="str">
        <f>IF($B3395="","",SUMIFS($E$4:E3395,$B$4:B3395,$B3395)/SUMIFS($E$4:$E$1048576,$B$4:$B$1048576,$B3395))</f>
        <v/>
      </c>
      <c r="G3395" s="2" t="str">
        <f>IF($C3395="","",VLOOKUP($F3395,Tabla5[],2,1))</f>
        <v/>
      </c>
    </row>
    <row r="3396" spans="6:7" x14ac:dyDescent="0.2">
      <c r="F3396" s="28" t="str">
        <f>IF($B3396="","",SUMIFS($E$4:E3396,$B$4:B3396,$B3396)/SUMIFS($E$4:$E$1048576,$B$4:$B$1048576,$B3396))</f>
        <v/>
      </c>
      <c r="G3396" s="2" t="str">
        <f>IF($C3396="","",VLOOKUP($F3396,Tabla5[],2,1))</f>
        <v/>
      </c>
    </row>
    <row r="3397" spans="6:7" x14ac:dyDescent="0.2">
      <c r="F3397" s="28" t="str">
        <f>IF($B3397="","",SUMIFS($E$4:E3397,$B$4:B3397,$B3397)/SUMIFS($E$4:$E$1048576,$B$4:$B$1048576,$B3397))</f>
        <v/>
      </c>
      <c r="G3397" s="2" t="str">
        <f>IF($C3397="","",VLOOKUP($F3397,Tabla5[],2,1))</f>
        <v/>
      </c>
    </row>
    <row r="3398" spans="6:7" x14ac:dyDescent="0.2">
      <c r="F3398" s="28" t="str">
        <f>IF($B3398="","",SUMIFS($E$4:E3398,$B$4:B3398,$B3398)/SUMIFS($E$4:$E$1048576,$B$4:$B$1048576,$B3398))</f>
        <v/>
      </c>
      <c r="G3398" s="2" t="str">
        <f>IF($C3398="","",VLOOKUP($F3398,Tabla5[],2,1))</f>
        <v/>
      </c>
    </row>
    <row r="3399" spans="6:7" x14ac:dyDescent="0.2">
      <c r="F3399" s="28" t="str">
        <f>IF($B3399="","",SUMIFS($E$4:E3399,$B$4:B3399,$B3399)/SUMIFS($E$4:$E$1048576,$B$4:$B$1048576,$B3399))</f>
        <v/>
      </c>
      <c r="G3399" s="2" t="str">
        <f>IF($C3399="","",VLOOKUP($F3399,Tabla5[],2,1))</f>
        <v/>
      </c>
    </row>
    <row r="3400" spans="6:7" x14ac:dyDescent="0.2">
      <c r="F3400" s="28" t="str">
        <f>IF($B3400="","",SUMIFS($E$4:E3400,$B$4:B3400,$B3400)/SUMIFS($E$4:$E$1048576,$B$4:$B$1048576,$B3400))</f>
        <v/>
      </c>
      <c r="G3400" s="2" t="str">
        <f>IF($C3400="","",VLOOKUP($F3400,Tabla5[],2,1))</f>
        <v/>
      </c>
    </row>
    <row r="3401" spans="6:7" x14ac:dyDescent="0.2">
      <c r="F3401" s="28" t="str">
        <f>IF($B3401="","",SUMIFS($E$4:E3401,$B$4:B3401,$B3401)/SUMIFS($E$4:$E$1048576,$B$4:$B$1048576,$B3401))</f>
        <v/>
      </c>
      <c r="G3401" s="2" t="str">
        <f>IF($C3401="","",VLOOKUP($F3401,Tabla5[],2,1))</f>
        <v/>
      </c>
    </row>
    <row r="3402" spans="6:7" x14ac:dyDescent="0.2">
      <c r="F3402" s="28" t="str">
        <f>IF($B3402="","",SUMIFS($E$4:E3402,$B$4:B3402,$B3402)/SUMIFS($E$4:$E$1048576,$B$4:$B$1048576,$B3402))</f>
        <v/>
      </c>
      <c r="G3402" s="2" t="str">
        <f>IF($C3402="","",VLOOKUP($F3402,Tabla5[],2,1))</f>
        <v/>
      </c>
    </row>
    <row r="3403" spans="6:7" x14ac:dyDescent="0.2">
      <c r="F3403" s="28" t="str">
        <f>IF($B3403="","",SUMIFS($E$4:E3403,$B$4:B3403,$B3403)/SUMIFS($E$4:$E$1048576,$B$4:$B$1048576,$B3403))</f>
        <v/>
      </c>
      <c r="G3403" s="2" t="str">
        <f>IF($C3403="","",VLOOKUP($F3403,Tabla5[],2,1))</f>
        <v/>
      </c>
    </row>
    <row r="3404" spans="6:7" x14ac:dyDescent="0.2">
      <c r="F3404" s="28" t="str">
        <f>IF($B3404="","",SUMIFS($E$4:E3404,$B$4:B3404,$B3404)/SUMIFS($E$4:$E$1048576,$B$4:$B$1048576,$B3404))</f>
        <v/>
      </c>
      <c r="G3404" s="2" t="str">
        <f>IF($C3404="","",VLOOKUP($F3404,Tabla5[],2,1))</f>
        <v/>
      </c>
    </row>
    <row r="3405" spans="6:7" x14ac:dyDescent="0.2">
      <c r="F3405" s="28" t="str">
        <f>IF($B3405="","",SUMIFS($E$4:E3405,$B$4:B3405,$B3405)/SUMIFS($E$4:$E$1048576,$B$4:$B$1048576,$B3405))</f>
        <v/>
      </c>
      <c r="G3405" s="2" t="str">
        <f>IF($C3405="","",VLOOKUP($F3405,Tabla5[],2,1))</f>
        <v/>
      </c>
    </row>
    <row r="3406" spans="6:7" x14ac:dyDescent="0.2">
      <c r="F3406" s="28" t="str">
        <f>IF($B3406="","",SUMIFS($E$4:E3406,$B$4:B3406,$B3406)/SUMIFS($E$4:$E$1048576,$B$4:$B$1048576,$B3406))</f>
        <v/>
      </c>
      <c r="G3406" s="2" t="str">
        <f>IF($C3406="","",VLOOKUP($F3406,Tabla5[],2,1))</f>
        <v/>
      </c>
    </row>
    <row r="3407" spans="6:7" x14ac:dyDescent="0.2">
      <c r="F3407" s="28" t="str">
        <f>IF($B3407="","",SUMIFS($E$4:E3407,$B$4:B3407,$B3407)/SUMIFS($E$4:$E$1048576,$B$4:$B$1048576,$B3407))</f>
        <v/>
      </c>
      <c r="G3407" s="2" t="str">
        <f>IF($C3407="","",VLOOKUP($F3407,Tabla5[],2,1))</f>
        <v/>
      </c>
    </row>
    <row r="3408" spans="6:7" x14ac:dyDescent="0.2">
      <c r="F3408" s="28" t="str">
        <f>IF($B3408="","",SUMIFS($E$4:E3408,$B$4:B3408,$B3408)/SUMIFS($E$4:$E$1048576,$B$4:$B$1048576,$B3408))</f>
        <v/>
      </c>
      <c r="G3408" s="2" t="str">
        <f>IF($C3408="","",VLOOKUP($F3408,Tabla5[],2,1))</f>
        <v/>
      </c>
    </row>
    <row r="3409" spans="6:7" x14ac:dyDescent="0.2">
      <c r="F3409" s="28" t="str">
        <f>IF($B3409="","",SUMIFS($E$4:E3409,$B$4:B3409,$B3409)/SUMIFS($E$4:$E$1048576,$B$4:$B$1048576,$B3409))</f>
        <v/>
      </c>
      <c r="G3409" s="2" t="str">
        <f>IF($C3409="","",VLOOKUP($F3409,Tabla5[],2,1))</f>
        <v/>
      </c>
    </row>
    <row r="3410" spans="6:7" x14ac:dyDescent="0.2">
      <c r="F3410" s="28" t="str">
        <f>IF($B3410="","",SUMIFS($E$4:E3410,$B$4:B3410,$B3410)/SUMIFS($E$4:$E$1048576,$B$4:$B$1048576,$B3410))</f>
        <v/>
      </c>
      <c r="G3410" s="2" t="str">
        <f>IF($C3410="","",VLOOKUP($F3410,Tabla5[],2,1))</f>
        <v/>
      </c>
    </row>
    <row r="3411" spans="6:7" x14ac:dyDescent="0.2">
      <c r="F3411" s="28" t="str">
        <f>IF($B3411="","",SUMIFS($E$4:E3411,$B$4:B3411,$B3411)/SUMIFS($E$4:$E$1048576,$B$4:$B$1048576,$B3411))</f>
        <v/>
      </c>
      <c r="G3411" s="2" t="str">
        <f>IF($C3411="","",VLOOKUP($F3411,Tabla5[],2,1))</f>
        <v/>
      </c>
    </row>
    <row r="3412" spans="6:7" x14ac:dyDescent="0.2">
      <c r="F3412" s="28" t="str">
        <f>IF($B3412="","",SUMIFS($E$4:E3412,$B$4:B3412,$B3412)/SUMIFS($E$4:$E$1048576,$B$4:$B$1048576,$B3412))</f>
        <v/>
      </c>
      <c r="G3412" s="2" t="str">
        <f>IF($C3412="","",VLOOKUP($F3412,Tabla5[],2,1))</f>
        <v/>
      </c>
    </row>
    <row r="3413" spans="6:7" x14ac:dyDescent="0.2">
      <c r="F3413" s="28" t="str">
        <f>IF($B3413="","",SUMIFS($E$4:E3413,$B$4:B3413,$B3413)/SUMIFS($E$4:$E$1048576,$B$4:$B$1048576,$B3413))</f>
        <v/>
      </c>
      <c r="G3413" s="2" t="str">
        <f>IF($C3413="","",VLOOKUP($F3413,Tabla5[],2,1))</f>
        <v/>
      </c>
    </row>
    <row r="3414" spans="6:7" x14ac:dyDescent="0.2">
      <c r="F3414" s="28" t="str">
        <f>IF($B3414="","",SUMIFS($E$4:E3414,$B$4:B3414,$B3414)/SUMIFS($E$4:$E$1048576,$B$4:$B$1048576,$B3414))</f>
        <v/>
      </c>
      <c r="G3414" s="2" t="str">
        <f>IF($C3414="","",VLOOKUP($F3414,Tabla5[],2,1))</f>
        <v/>
      </c>
    </row>
    <row r="3415" spans="6:7" x14ac:dyDescent="0.2">
      <c r="F3415" s="28" t="str">
        <f>IF($B3415="","",SUMIFS($E$4:E3415,$B$4:B3415,$B3415)/SUMIFS($E$4:$E$1048576,$B$4:$B$1048576,$B3415))</f>
        <v/>
      </c>
      <c r="G3415" s="2" t="str">
        <f>IF($C3415="","",VLOOKUP($F3415,Tabla5[],2,1))</f>
        <v/>
      </c>
    </row>
    <row r="3416" spans="6:7" x14ac:dyDescent="0.2">
      <c r="F3416" s="28" t="str">
        <f>IF($B3416="","",SUMIFS($E$4:E3416,$B$4:B3416,$B3416)/SUMIFS($E$4:$E$1048576,$B$4:$B$1048576,$B3416))</f>
        <v/>
      </c>
      <c r="G3416" s="2" t="str">
        <f>IF($C3416="","",VLOOKUP($F3416,Tabla5[],2,1))</f>
        <v/>
      </c>
    </row>
    <row r="3417" spans="6:7" x14ac:dyDescent="0.2">
      <c r="F3417" s="28" t="str">
        <f>IF($B3417="","",SUMIFS($E$4:E3417,$B$4:B3417,$B3417)/SUMIFS($E$4:$E$1048576,$B$4:$B$1048576,$B3417))</f>
        <v/>
      </c>
      <c r="G3417" s="2" t="str">
        <f>IF($C3417="","",VLOOKUP($F3417,Tabla5[],2,1))</f>
        <v/>
      </c>
    </row>
    <row r="3418" spans="6:7" x14ac:dyDescent="0.2">
      <c r="F3418" s="28" t="str">
        <f>IF($B3418="","",SUMIFS($E$4:E3418,$B$4:B3418,$B3418)/SUMIFS($E$4:$E$1048576,$B$4:$B$1048576,$B3418))</f>
        <v/>
      </c>
      <c r="G3418" s="2" t="str">
        <f>IF($C3418="","",VLOOKUP($F3418,Tabla5[],2,1))</f>
        <v/>
      </c>
    </row>
    <row r="3419" spans="6:7" x14ac:dyDescent="0.2">
      <c r="F3419" s="28" t="str">
        <f>IF($B3419="","",SUMIFS($E$4:E3419,$B$4:B3419,$B3419)/SUMIFS($E$4:$E$1048576,$B$4:$B$1048576,$B3419))</f>
        <v/>
      </c>
      <c r="G3419" s="2" t="str">
        <f>IF($C3419="","",VLOOKUP($F3419,Tabla5[],2,1))</f>
        <v/>
      </c>
    </row>
    <row r="3420" spans="6:7" x14ac:dyDescent="0.2">
      <c r="F3420" s="28" t="str">
        <f>IF($B3420="","",SUMIFS($E$4:E3420,$B$4:B3420,$B3420)/SUMIFS($E$4:$E$1048576,$B$4:$B$1048576,$B3420))</f>
        <v/>
      </c>
      <c r="G3420" s="2" t="str">
        <f>IF($C3420="","",VLOOKUP($F3420,Tabla5[],2,1))</f>
        <v/>
      </c>
    </row>
    <row r="3421" spans="6:7" x14ac:dyDescent="0.2">
      <c r="F3421" s="28" t="str">
        <f>IF($B3421="","",SUMIFS($E$4:E3421,$B$4:B3421,$B3421)/SUMIFS($E$4:$E$1048576,$B$4:$B$1048576,$B3421))</f>
        <v/>
      </c>
      <c r="G3421" s="2" t="str">
        <f>IF($C3421="","",VLOOKUP($F3421,Tabla5[],2,1))</f>
        <v/>
      </c>
    </row>
    <row r="3422" spans="6:7" x14ac:dyDescent="0.2">
      <c r="F3422" s="28" t="str">
        <f>IF($B3422="","",SUMIFS($E$4:E3422,$B$4:B3422,$B3422)/SUMIFS($E$4:$E$1048576,$B$4:$B$1048576,$B3422))</f>
        <v/>
      </c>
      <c r="G3422" s="2" t="str">
        <f>IF($C3422="","",VLOOKUP($F3422,Tabla5[],2,1))</f>
        <v/>
      </c>
    </row>
    <row r="3423" spans="6:7" x14ac:dyDescent="0.2">
      <c r="F3423" s="28" t="str">
        <f>IF($B3423="","",SUMIFS($E$4:E3423,$B$4:B3423,$B3423)/SUMIFS($E$4:$E$1048576,$B$4:$B$1048576,$B3423))</f>
        <v/>
      </c>
      <c r="G3423" s="2" t="str">
        <f>IF($C3423="","",VLOOKUP($F3423,Tabla5[],2,1))</f>
        <v/>
      </c>
    </row>
    <row r="3424" spans="6:7" x14ac:dyDescent="0.2">
      <c r="F3424" s="28" t="str">
        <f>IF($B3424="","",SUMIFS($E$4:E3424,$B$4:B3424,$B3424)/SUMIFS($E$4:$E$1048576,$B$4:$B$1048576,$B3424))</f>
        <v/>
      </c>
      <c r="G3424" s="2" t="str">
        <f>IF($C3424="","",VLOOKUP($F3424,Tabla5[],2,1))</f>
        <v/>
      </c>
    </row>
    <row r="3425" spans="6:7" x14ac:dyDescent="0.2">
      <c r="F3425" s="28" t="str">
        <f>IF($B3425="","",SUMIFS($E$4:E3425,$B$4:B3425,$B3425)/SUMIFS($E$4:$E$1048576,$B$4:$B$1048576,$B3425))</f>
        <v/>
      </c>
      <c r="G3425" s="2" t="str">
        <f>IF($C3425="","",VLOOKUP($F3425,Tabla5[],2,1))</f>
        <v/>
      </c>
    </row>
    <row r="3426" spans="6:7" x14ac:dyDescent="0.2">
      <c r="F3426" s="28" t="str">
        <f>IF($B3426="","",SUMIFS($E$4:E3426,$B$4:B3426,$B3426)/SUMIFS($E$4:$E$1048576,$B$4:$B$1048576,$B3426))</f>
        <v/>
      </c>
      <c r="G3426" s="2" t="str">
        <f>IF($C3426="","",VLOOKUP($F3426,Tabla5[],2,1))</f>
        <v/>
      </c>
    </row>
    <row r="3427" spans="6:7" x14ac:dyDescent="0.2">
      <c r="F3427" s="28" t="str">
        <f>IF($B3427="","",SUMIFS($E$4:E3427,$B$4:B3427,$B3427)/SUMIFS($E$4:$E$1048576,$B$4:$B$1048576,$B3427))</f>
        <v/>
      </c>
      <c r="G3427" s="2" t="str">
        <f>IF($C3427="","",VLOOKUP($F3427,Tabla5[],2,1))</f>
        <v/>
      </c>
    </row>
    <row r="3428" spans="6:7" x14ac:dyDescent="0.2">
      <c r="F3428" s="28" t="str">
        <f>IF($B3428="","",SUMIFS($E$4:E3428,$B$4:B3428,$B3428)/SUMIFS($E$4:$E$1048576,$B$4:$B$1048576,$B3428))</f>
        <v/>
      </c>
      <c r="G3428" s="2" t="str">
        <f>IF($C3428="","",VLOOKUP($F3428,Tabla5[],2,1))</f>
        <v/>
      </c>
    </row>
    <row r="3429" spans="6:7" x14ac:dyDescent="0.2">
      <c r="F3429" s="28" t="str">
        <f>IF($B3429="","",SUMIFS($E$4:E3429,$B$4:B3429,$B3429)/SUMIFS($E$4:$E$1048576,$B$4:$B$1048576,$B3429))</f>
        <v/>
      </c>
      <c r="G3429" s="2" t="str">
        <f>IF($C3429="","",VLOOKUP($F3429,Tabla5[],2,1))</f>
        <v/>
      </c>
    </row>
    <row r="3430" spans="6:7" x14ac:dyDescent="0.2">
      <c r="F3430" s="28" t="str">
        <f>IF($B3430="","",SUMIFS($E$4:E3430,$B$4:B3430,$B3430)/SUMIFS($E$4:$E$1048576,$B$4:$B$1048576,$B3430))</f>
        <v/>
      </c>
      <c r="G3430" s="2" t="str">
        <f>IF($C3430="","",VLOOKUP($F3430,Tabla5[],2,1))</f>
        <v/>
      </c>
    </row>
    <row r="3431" spans="6:7" x14ac:dyDescent="0.2">
      <c r="F3431" s="28" t="str">
        <f>IF($B3431="","",SUMIFS($E$4:E3431,$B$4:B3431,$B3431)/SUMIFS($E$4:$E$1048576,$B$4:$B$1048576,$B3431))</f>
        <v/>
      </c>
      <c r="G3431" s="2" t="str">
        <f>IF($C3431="","",VLOOKUP($F3431,Tabla5[],2,1))</f>
        <v/>
      </c>
    </row>
    <row r="3432" spans="6:7" x14ac:dyDescent="0.2">
      <c r="F3432" s="28" t="str">
        <f>IF($B3432="","",SUMIFS($E$4:E3432,$B$4:B3432,$B3432)/SUMIFS($E$4:$E$1048576,$B$4:$B$1048576,$B3432))</f>
        <v/>
      </c>
      <c r="G3432" s="2" t="str">
        <f>IF($C3432="","",VLOOKUP($F3432,Tabla5[],2,1))</f>
        <v/>
      </c>
    </row>
    <row r="3433" spans="6:7" x14ac:dyDescent="0.2">
      <c r="F3433" s="28" t="str">
        <f>IF($B3433="","",SUMIFS($E$4:E3433,$B$4:B3433,$B3433)/SUMIFS($E$4:$E$1048576,$B$4:$B$1048576,$B3433))</f>
        <v/>
      </c>
      <c r="G3433" s="2" t="str">
        <f>IF($C3433="","",VLOOKUP($F3433,Tabla5[],2,1))</f>
        <v/>
      </c>
    </row>
    <row r="3434" spans="6:7" x14ac:dyDescent="0.2">
      <c r="F3434" s="28" t="str">
        <f>IF($B3434="","",SUMIFS($E$4:E3434,$B$4:B3434,$B3434)/SUMIFS($E$4:$E$1048576,$B$4:$B$1048576,$B3434))</f>
        <v/>
      </c>
      <c r="G3434" s="2" t="str">
        <f>IF($C3434="","",VLOOKUP($F3434,Tabla5[],2,1))</f>
        <v/>
      </c>
    </row>
    <row r="3435" spans="6:7" x14ac:dyDescent="0.2">
      <c r="F3435" s="28" t="str">
        <f>IF($B3435="","",SUMIFS($E$4:E3435,$B$4:B3435,$B3435)/SUMIFS($E$4:$E$1048576,$B$4:$B$1048576,$B3435))</f>
        <v/>
      </c>
      <c r="G3435" s="2" t="str">
        <f>IF($C3435="","",VLOOKUP($F3435,Tabla5[],2,1))</f>
        <v/>
      </c>
    </row>
    <row r="3436" spans="6:7" x14ac:dyDescent="0.2">
      <c r="F3436" s="28" t="str">
        <f>IF($B3436="","",SUMIFS($E$4:E3436,$B$4:B3436,$B3436)/SUMIFS($E$4:$E$1048576,$B$4:$B$1048576,$B3436))</f>
        <v/>
      </c>
      <c r="G3436" s="2" t="str">
        <f>IF($C3436="","",VLOOKUP($F3436,Tabla5[],2,1))</f>
        <v/>
      </c>
    </row>
    <row r="3437" spans="6:7" x14ac:dyDescent="0.2">
      <c r="F3437" s="28" t="str">
        <f>IF($B3437="","",SUMIFS($E$4:E3437,$B$4:B3437,$B3437)/SUMIFS($E$4:$E$1048576,$B$4:$B$1048576,$B3437))</f>
        <v/>
      </c>
      <c r="G3437" s="2" t="str">
        <f>IF($C3437="","",VLOOKUP($F3437,Tabla5[],2,1))</f>
        <v/>
      </c>
    </row>
    <row r="3438" spans="6:7" x14ac:dyDescent="0.2">
      <c r="F3438" s="28" t="str">
        <f>IF($B3438="","",SUMIFS($E$4:E3438,$B$4:B3438,$B3438)/SUMIFS($E$4:$E$1048576,$B$4:$B$1048576,$B3438))</f>
        <v/>
      </c>
      <c r="G3438" s="2" t="str">
        <f>IF($C3438="","",VLOOKUP($F3438,Tabla5[],2,1))</f>
        <v/>
      </c>
    </row>
    <row r="3439" spans="6:7" x14ac:dyDescent="0.2">
      <c r="F3439" s="28" t="str">
        <f>IF($B3439="","",SUMIFS($E$4:E3439,$B$4:B3439,$B3439)/SUMIFS($E$4:$E$1048576,$B$4:$B$1048576,$B3439))</f>
        <v/>
      </c>
      <c r="G3439" s="2" t="str">
        <f>IF($C3439="","",VLOOKUP($F3439,Tabla5[],2,1))</f>
        <v/>
      </c>
    </row>
    <row r="3440" spans="6:7" x14ac:dyDescent="0.2">
      <c r="F3440" s="28" t="str">
        <f>IF($B3440="","",SUMIFS($E$4:E3440,$B$4:B3440,$B3440)/SUMIFS($E$4:$E$1048576,$B$4:$B$1048576,$B3440))</f>
        <v/>
      </c>
      <c r="G3440" s="2" t="str">
        <f>IF($C3440="","",VLOOKUP($F3440,Tabla5[],2,1))</f>
        <v/>
      </c>
    </row>
    <row r="3441" spans="6:7" x14ac:dyDescent="0.2">
      <c r="F3441" s="28" t="str">
        <f>IF($B3441="","",SUMIFS($E$4:E3441,$B$4:B3441,$B3441)/SUMIFS($E$4:$E$1048576,$B$4:$B$1048576,$B3441))</f>
        <v/>
      </c>
      <c r="G3441" s="2" t="str">
        <f>IF($C3441="","",VLOOKUP($F3441,Tabla5[],2,1))</f>
        <v/>
      </c>
    </row>
    <row r="3442" spans="6:7" x14ac:dyDescent="0.2">
      <c r="F3442" s="28" t="str">
        <f>IF($B3442="","",SUMIFS($E$4:E3442,$B$4:B3442,$B3442)/SUMIFS($E$4:$E$1048576,$B$4:$B$1048576,$B3442))</f>
        <v/>
      </c>
      <c r="G3442" s="2" t="str">
        <f>IF($C3442="","",VLOOKUP($F3442,Tabla5[],2,1))</f>
        <v/>
      </c>
    </row>
    <row r="3443" spans="6:7" x14ac:dyDescent="0.2">
      <c r="F3443" s="28" t="str">
        <f>IF($B3443="","",SUMIFS($E$4:E3443,$B$4:B3443,$B3443)/SUMIFS($E$4:$E$1048576,$B$4:$B$1048576,$B3443))</f>
        <v/>
      </c>
      <c r="G3443" s="2" t="str">
        <f>IF($C3443="","",VLOOKUP($F3443,Tabla5[],2,1))</f>
        <v/>
      </c>
    </row>
    <row r="3444" spans="6:7" x14ac:dyDescent="0.2">
      <c r="F3444" s="28" t="str">
        <f>IF($B3444="","",SUMIFS($E$4:E3444,$B$4:B3444,$B3444)/SUMIFS($E$4:$E$1048576,$B$4:$B$1048576,$B3444))</f>
        <v/>
      </c>
      <c r="G3444" s="2" t="str">
        <f>IF($C3444="","",VLOOKUP($F3444,Tabla5[],2,1))</f>
        <v/>
      </c>
    </row>
    <row r="3445" spans="6:7" x14ac:dyDescent="0.2">
      <c r="F3445" s="28" t="str">
        <f>IF($B3445="","",SUMIFS($E$4:E3445,$B$4:B3445,$B3445)/SUMIFS($E$4:$E$1048576,$B$4:$B$1048576,$B3445))</f>
        <v/>
      </c>
      <c r="G3445" s="2" t="str">
        <f>IF($C3445="","",VLOOKUP($F3445,Tabla5[],2,1))</f>
        <v/>
      </c>
    </row>
    <row r="3446" spans="6:7" x14ac:dyDescent="0.2">
      <c r="F3446" s="28" t="str">
        <f>IF($B3446="","",SUMIFS($E$4:E3446,$B$4:B3446,$B3446)/SUMIFS($E$4:$E$1048576,$B$4:$B$1048576,$B3446))</f>
        <v/>
      </c>
      <c r="G3446" s="2" t="str">
        <f>IF($C3446="","",VLOOKUP($F3446,Tabla5[],2,1))</f>
        <v/>
      </c>
    </row>
    <row r="3447" spans="6:7" x14ac:dyDescent="0.2">
      <c r="F3447" s="28" t="str">
        <f>IF($B3447="","",SUMIFS($E$4:E3447,$B$4:B3447,$B3447)/SUMIFS($E$4:$E$1048576,$B$4:$B$1048576,$B3447))</f>
        <v/>
      </c>
      <c r="G3447" s="2" t="str">
        <f>IF($C3447="","",VLOOKUP($F3447,Tabla5[],2,1))</f>
        <v/>
      </c>
    </row>
    <row r="3448" spans="6:7" x14ac:dyDescent="0.2">
      <c r="F3448" s="28" t="str">
        <f>IF($B3448="","",SUMIFS($E$4:E3448,$B$4:B3448,$B3448)/SUMIFS($E$4:$E$1048576,$B$4:$B$1048576,$B3448))</f>
        <v/>
      </c>
      <c r="G3448" s="2" t="str">
        <f>IF($C3448="","",VLOOKUP($F3448,Tabla5[],2,1))</f>
        <v/>
      </c>
    </row>
    <row r="3449" spans="6:7" x14ac:dyDescent="0.2">
      <c r="F3449" s="28" t="str">
        <f>IF($B3449="","",SUMIFS($E$4:E3449,$B$4:B3449,$B3449)/SUMIFS($E$4:$E$1048576,$B$4:$B$1048576,$B3449))</f>
        <v/>
      </c>
      <c r="G3449" s="2" t="str">
        <f>IF($C3449="","",VLOOKUP($F3449,Tabla5[],2,1))</f>
        <v/>
      </c>
    </row>
    <row r="3450" spans="6:7" x14ac:dyDescent="0.2">
      <c r="F3450" s="28" t="str">
        <f>IF($B3450="","",SUMIFS($E$4:E3450,$B$4:B3450,$B3450)/SUMIFS($E$4:$E$1048576,$B$4:$B$1048576,$B3450))</f>
        <v/>
      </c>
      <c r="G3450" s="2" t="str">
        <f>IF($C3450="","",VLOOKUP($F3450,Tabla5[],2,1))</f>
        <v/>
      </c>
    </row>
    <row r="3451" spans="6:7" x14ac:dyDescent="0.2">
      <c r="F3451" s="28" t="str">
        <f>IF($B3451="","",SUMIFS($E$4:E3451,$B$4:B3451,$B3451)/SUMIFS($E$4:$E$1048576,$B$4:$B$1048576,$B3451))</f>
        <v/>
      </c>
      <c r="G3451" s="2" t="str">
        <f>IF($C3451="","",VLOOKUP($F3451,Tabla5[],2,1))</f>
        <v/>
      </c>
    </row>
    <row r="3452" spans="6:7" x14ac:dyDescent="0.2">
      <c r="F3452" s="28" t="str">
        <f>IF($B3452="","",SUMIFS($E$4:E3452,$B$4:B3452,$B3452)/SUMIFS($E$4:$E$1048576,$B$4:$B$1048576,$B3452))</f>
        <v/>
      </c>
      <c r="G3452" s="2" t="str">
        <f>IF($C3452="","",VLOOKUP($F3452,Tabla5[],2,1))</f>
        <v/>
      </c>
    </row>
    <row r="3453" spans="6:7" x14ac:dyDescent="0.2">
      <c r="F3453" s="28" t="str">
        <f>IF($B3453="","",SUMIFS($E$4:E3453,$B$4:B3453,$B3453)/SUMIFS($E$4:$E$1048576,$B$4:$B$1048576,$B3453))</f>
        <v/>
      </c>
      <c r="G3453" s="2" t="str">
        <f>IF($C3453="","",VLOOKUP($F3453,Tabla5[],2,1))</f>
        <v/>
      </c>
    </row>
    <row r="3454" spans="6:7" x14ac:dyDescent="0.2">
      <c r="F3454" s="28" t="str">
        <f>IF($B3454="","",SUMIFS($E$4:E3454,$B$4:B3454,$B3454)/SUMIFS($E$4:$E$1048576,$B$4:$B$1048576,$B3454))</f>
        <v/>
      </c>
      <c r="G3454" s="2" t="str">
        <f>IF($C3454="","",VLOOKUP($F3454,Tabla5[],2,1))</f>
        <v/>
      </c>
    </row>
    <row r="3455" spans="6:7" x14ac:dyDescent="0.2">
      <c r="F3455" s="28" t="str">
        <f>IF($B3455="","",SUMIFS($E$4:E3455,$B$4:B3455,$B3455)/SUMIFS($E$4:$E$1048576,$B$4:$B$1048576,$B3455))</f>
        <v/>
      </c>
      <c r="G3455" s="2" t="str">
        <f>IF($C3455="","",VLOOKUP($F3455,Tabla5[],2,1))</f>
        <v/>
      </c>
    </row>
    <row r="3456" spans="6:7" x14ac:dyDescent="0.2">
      <c r="F3456" s="28" t="str">
        <f>IF($B3456="","",SUMIFS($E$4:E3456,$B$4:B3456,$B3456)/SUMIFS($E$4:$E$1048576,$B$4:$B$1048576,$B3456))</f>
        <v/>
      </c>
      <c r="G3456" s="2" t="str">
        <f>IF($C3456="","",VLOOKUP($F3456,Tabla5[],2,1))</f>
        <v/>
      </c>
    </row>
    <row r="3457" spans="6:7" x14ac:dyDescent="0.2">
      <c r="F3457" s="28" t="str">
        <f>IF($B3457="","",SUMIFS($E$4:E3457,$B$4:B3457,$B3457)/SUMIFS($E$4:$E$1048576,$B$4:$B$1048576,$B3457))</f>
        <v/>
      </c>
      <c r="G3457" s="2" t="str">
        <f>IF($C3457="","",VLOOKUP($F3457,Tabla5[],2,1))</f>
        <v/>
      </c>
    </row>
    <row r="3458" spans="6:7" x14ac:dyDescent="0.2">
      <c r="F3458" s="28" t="str">
        <f>IF($B3458="","",SUMIFS($E$4:E3458,$B$4:B3458,$B3458)/SUMIFS($E$4:$E$1048576,$B$4:$B$1048576,$B3458))</f>
        <v/>
      </c>
      <c r="G3458" s="2" t="str">
        <f>IF($C3458="","",VLOOKUP($F3458,Tabla5[],2,1))</f>
        <v/>
      </c>
    </row>
    <row r="3459" spans="6:7" x14ac:dyDescent="0.2">
      <c r="F3459" s="28" t="str">
        <f>IF($B3459="","",SUMIFS($E$4:E3459,$B$4:B3459,$B3459)/SUMIFS($E$4:$E$1048576,$B$4:$B$1048576,$B3459))</f>
        <v/>
      </c>
      <c r="G3459" s="2" t="str">
        <f>IF($C3459="","",VLOOKUP($F3459,Tabla5[],2,1))</f>
        <v/>
      </c>
    </row>
    <row r="3460" spans="6:7" x14ac:dyDescent="0.2">
      <c r="F3460" s="28" t="str">
        <f>IF($B3460="","",SUMIFS($E$4:E3460,$B$4:B3460,$B3460)/SUMIFS($E$4:$E$1048576,$B$4:$B$1048576,$B3460))</f>
        <v/>
      </c>
      <c r="G3460" s="2" t="str">
        <f>IF($C3460="","",VLOOKUP($F3460,Tabla5[],2,1))</f>
        <v/>
      </c>
    </row>
    <row r="3461" spans="6:7" x14ac:dyDescent="0.2">
      <c r="F3461" s="28" t="str">
        <f>IF($B3461="","",SUMIFS($E$4:E3461,$B$4:B3461,$B3461)/SUMIFS($E$4:$E$1048576,$B$4:$B$1048576,$B3461))</f>
        <v/>
      </c>
      <c r="G3461" s="2" t="str">
        <f>IF($C3461="","",VLOOKUP($F3461,Tabla5[],2,1))</f>
        <v/>
      </c>
    </row>
    <row r="3462" spans="6:7" x14ac:dyDescent="0.2">
      <c r="F3462" s="28" t="str">
        <f>IF($B3462="","",SUMIFS($E$4:E3462,$B$4:B3462,$B3462)/SUMIFS($E$4:$E$1048576,$B$4:$B$1048576,$B3462))</f>
        <v/>
      </c>
      <c r="G3462" s="2" t="str">
        <f>IF($C3462="","",VLOOKUP($F3462,Tabla5[],2,1))</f>
        <v/>
      </c>
    </row>
    <row r="3463" spans="6:7" x14ac:dyDescent="0.2">
      <c r="F3463" s="28" t="str">
        <f>IF($B3463="","",SUMIFS($E$4:E3463,$B$4:B3463,$B3463)/SUMIFS($E$4:$E$1048576,$B$4:$B$1048576,$B3463))</f>
        <v/>
      </c>
      <c r="G3463" s="2" t="str">
        <f>IF($C3463="","",VLOOKUP($F3463,Tabla5[],2,1))</f>
        <v/>
      </c>
    </row>
    <row r="3464" spans="6:7" x14ac:dyDescent="0.2">
      <c r="F3464" s="28" t="str">
        <f>IF($B3464="","",SUMIFS($E$4:E3464,$B$4:B3464,$B3464)/SUMIFS($E$4:$E$1048576,$B$4:$B$1048576,$B3464))</f>
        <v/>
      </c>
      <c r="G3464" s="2" t="str">
        <f>IF($C3464="","",VLOOKUP($F3464,Tabla5[],2,1))</f>
        <v/>
      </c>
    </row>
    <row r="3465" spans="6:7" x14ac:dyDescent="0.2">
      <c r="F3465" s="28" t="str">
        <f>IF($B3465="","",SUMIFS($E$4:E3465,$B$4:B3465,$B3465)/SUMIFS($E$4:$E$1048576,$B$4:$B$1048576,$B3465))</f>
        <v/>
      </c>
      <c r="G3465" s="2" t="str">
        <f>IF($C3465="","",VLOOKUP($F3465,Tabla5[],2,1))</f>
        <v/>
      </c>
    </row>
    <row r="3466" spans="6:7" x14ac:dyDescent="0.2">
      <c r="F3466" s="28" t="str">
        <f>IF($B3466="","",SUMIFS($E$4:E3466,$B$4:B3466,$B3466)/SUMIFS($E$4:$E$1048576,$B$4:$B$1048576,$B3466))</f>
        <v/>
      </c>
      <c r="G3466" s="2" t="str">
        <f>IF($C3466="","",VLOOKUP($F3466,Tabla5[],2,1))</f>
        <v/>
      </c>
    </row>
    <row r="3467" spans="6:7" x14ac:dyDescent="0.2">
      <c r="F3467" s="28" t="str">
        <f>IF($B3467="","",SUMIFS($E$4:E3467,$B$4:B3467,$B3467)/SUMIFS($E$4:$E$1048576,$B$4:$B$1048576,$B3467))</f>
        <v/>
      </c>
      <c r="G3467" s="2" t="str">
        <f>IF($C3467="","",VLOOKUP($F3467,Tabla5[],2,1))</f>
        <v/>
      </c>
    </row>
    <row r="3468" spans="6:7" x14ac:dyDescent="0.2">
      <c r="F3468" s="28" t="str">
        <f>IF($B3468="","",SUMIFS($E$4:E3468,$B$4:B3468,$B3468)/SUMIFS($E$4:$E$1048576,$B$4:$B$1048576,$B3468))</f>
        <v/>
      </c>
      <c r="G3468" s="2" t="str">
        <f>IF($C3468="","",VLOOKUP($F3468,Tabla5[],2,1))</f>
        <v/>
      </c>
    </row>
    <row r="3469" spans="6:7" x14ac:dyDescent="0.2">
      <c r="F3469" s="28" t="str">
        <f>IF($B3469="","",SUMIFS($E$4:E3469,$B$4:B3469,$B3469)/SUMIFS($E$4:$E$1048576,$B$4:$B$1048576,$B3469))</f>
        <v/>
      </c>
      <c r="G3469" s="2" t="str">
        <f>IF($C3469="","",VLOOKUP($F3469,Tabla5[],2,1))</f>
        <v/>
      </c>
    </row>
    <row r="3470" spans="6:7" x14ac:dyDescent="0.2">
      <c r="F3470" s="28" t="str">
        <f>IF($B3470="","",SUMIFS($E$4:E3470,$B$4:B3470,$B3470)/SUMIFS($E$4:$E$1048576,$B$4:$B$1048576,$B3470))</f>
        <v/>
      </c>
      <c r="G3470" s="2" t="str">
        <f>IF($C3470="","",VLOOKUP($F3470,Tabla5[],2,1))</f>
        <v/>
      </c>
    </row>
    <row r="3471" spans="6:7" x14ac:dyDescent="0.2">
      <c r="F3471" s="28" t="str">
        <f>IF($B3471="","",SUMIFS($E$4:E3471,$B$4:B3471,$B3471)/SUMIFS($E$4:$E$1048576,$B$4:$B$1048576,$B3471))</f>
        <v/>
      </c>
      <c r="G3471" s="2" t="str">
        <f>IF($C3471="","",VLOOKUP($F3471,Tabla5[],2,1))</f>
        <v/>
      </c>
    </row>
    <row r="3472" spans="6:7" x14ac:dyDescent="0.2">
      <c r="F3472" s="28" t="str">
        <f>IF($B3472="","",SUMIFS($E$4:E3472,$B$4:B3472,$B3472)/SUMIFS($E$4:$E$1048576,$B$4:$B$1048576,$B3472))</f>
        <v/>
      </c>
      <c r="G3472" s="2" t="str">
        <f>IF($C3472="","",VLOOKUP($F3472,Tabla5[],2,1))</f>
        <v/>
      </c>
    </row>
    <row r="3473" spans="6:7" x14ac:dyDescent="0.2">
      <c r="F3473" s="28" t="str">
        <f>IF($B3473="","",SUMIFS($E$4:E3473,$B$4:B3473,$B3473)/SUMIFS($E$4:$E$1048576,$B$4:$B$1048576,$B3473))</f>
        <v/>
      </c>
      <c r="G3473" s="2" t="str">
        <f>IF($C3473="","",VLOOKUP($F3473,Tabla5[],2,1))</f>
        <v/>
      </c>
    </row>
    <row r="3474" spans="6:7" x14ac:dyDescent="0.2">
      <c r="F3474" s="28" t="str">
        <f>IF($B3474="","",SUMIFS($E$4:E3474,$B$4:B3474,$B3474)/SUMIFS($E$4:$E$1048576,$B$4:$B$1048576,$B3474))</f>
        <v/>
      </c>
      <c r="G3474" s="2" t="str">
        <f>IF($C3474="","",VLOOKUP($F3474,Tabla5[],2,1))</f>
        <v/>
      </c>
    </row>
    <row r="3475" spans="6:7" x14ac:dyDescent="0.2">
      <c r="F3475" s="28" t="str">
        <f>IF($B3475="","",SUMIFS($E$4:E3475,$B$4:B3475,$B3475)/SUMIFS($E$4:$E$1048576,$B$4:$B$1048576,$B3475))</f>
        <v/>
      </c>
      <c r="G3475" s="2" t="str">
        <f>IF($C3475="","",VLOOKUP($F3475,Tabla5[],2,1))</f>
        <v/>
      </c>
    </row>
    <row r="3476" spans="6:7" x14ac:dyDescent="0.2">
      <c r="F3476" s="28" t="str">
        <f>IF($B3476="","",SUMIFS($E$4:E3476,$B$4:B3476,$B3476)/SUMIFS($E$4:$E$1048576,$B$4:$B$1048576,$B3476))</f>
        <v/>
      </c>
      <c r="G3476" s="2" t="str">
        <f>IF($C3476="","",VLOOKUP($F3476,Tabla5[],2,1))</f>
        <v/>
      </c>
    </row>
    <row r="3477" spans="6:7" x14ac:dyDescent="0.2">
      <c r="F3477" s="28" t="str">
        <f>IF($B3477="","",SUMIFS($E$4:E3477,$B$4:B3477,$B3477)/SUMIFS($E$4:$E$1048576,$B$4:$B$1048576,$B3477))</f>
        <v/>
      </c>
      <c r="G3477" s="2" t="str">
        <f>IF($C3477="","",VLOOKUP($F3477,Tabla5[],2,1))</f>
        <v/>
      </c>
    </row>
    <row r="3478" spans="6:7" x14ac:dyDescent="0.2">
      <c r="F3478" s="28" t="str">
        <f>IF($B3478="","",SUMIFS($E$4:E3478,$B$4:B3478,$B3478)/SUMIFS($E$4:$E$1048576,$B$4:$B$1048576,$B3478))</f>
        <v/>
      </c>
      <c r="G3478" s="2" t="str">
        <f>IF($C3478="","",VLOOKUP($F3478,Tabla5[],2,1))</f>
        <v/>
      </c>
    </row>
    <row r="3479" spans="6:7" x14ac:dyDescent="0.2">
      <c r="F3479" s="28" t="str">
        <f>IF($B3479="","",SUMIFS($E$4:E3479,$B$4:B3479,$B3479)/SUMIFS($E$4:$E$1048576,$B$4:$B$1048576,$B3479))</f>
        <v/>
      </c>
      <c r="G3479" s="2" t="str">
        <f>IF($C3479="","",VLOOKUP($F3479,Tabla5[],2,1))</f>
        <v/>
      </c>
    </row>
    <row r="3480" spans="6:7" x14ac:dyDescent="0.2">
      <c r="F3480" s="28" t="str">
        <f>IF($B3480="","",SUMIFS($E$4:E3480,$B$4:B3480,$B3480)/SUMIFS($E$4:$E$1048576,$B$4:$B$1048576,$B3480))</f>
        <v/>
      </c>
      <c r="G3480" s="2" t="str">
        <f>IF($C3480="","",VLOOKUP($F3480,Tabla5[],2,1))</f>
        <v/>
      </c>
    </row>
    <row r="3481" spans="6:7" x14ac:dyDescent="0.2">
      <c r="F3481" s="28" t="str">
        <f>IF($B3481="","",SUMIFS($E$4:E3481,$B$4:B3481,$B3481)/SUMIFS($E$4:$E$1048576,$B$4:$B$1048576,$B3481))</f>
        <v/>
      </c>
      <c r="G3481" s="2" t="str">
        <f>IF($C3481="","",VLOOKUP($F3481,Tabla5[],2,1))</f>
        <v/>
      </c>
    </row>
    <row r="3482" spans="6:7" x14ac:dyDescent="0.2">
      <c r="F3482" s="28" t="str">
        <f>IF($B3482="","",SUMIFS($E$4:E3482,$B$4:B3482,$B3482)/SUMIFS($E$4:$E$1048576,$B$4:$B$1048576,$B3482))</f>
        <v/>
      </c>
      <c r="G3482" s="2" t="str">
        <f>IF($C3482="","",VLOOKUP($F3482,Tabla5[],2,1))</f>
        <v/>
      </c>
    </row>
    <row r="3483" spans="6:7" x14ac:dyDescent="0.2">
      <c r="F3483" s="28" t="str">
        <f>IF($B3483="","",SUMIFS($E$4:E3483,$B$4:B3483,$B3483)/SUMIFS($E$4:$E$1048576,$B$4:$B$1048576,$B3483))</f>
        <v/>
      </c>
      <c r="G3483" s="2" t="str">
        <f>IF($C3483="","",VLOOKUP($F3483,Tabla5[],2,1))</f>
        <v/>
      </c>
    </row>
    <row r="3484" spans="6:7" x14ac:dyDescent="0.2">
      <c r="F3484" s="28" t="str">
        <f>IF($B3484="","",SUMIFS($E$4:E3484,$B$4:B3484,$B3484)/SUMIFS($E$4:$E$1048576,$B$4:$B$1048576,$B3484))</f>
        <v/>
      </c>
      <c r="G3484" s="2" t="str">
        <f>IF($C3484="","",VLOOKUP($F3484,Tabla5[],2,1))</f>
        <v/>
      </c>
    </row>
    <row r="3485" spans="6:7" x14ac:dyDescent="0.2">
      <c r="F3485" s="28" t="str">
        <f>IF($B3485="","",SUMIFS($E$4:E3485,$B$4:B3485,$B3485)/SUMIFS($E$4:$E$1048576,$B$4:$B$1048576,$B3485))</f>
        <v/>
      </c>
      <c r="G3485" s="2" t="str">
        <f>IF($C3485="","",VLOOKUP($F3485,Tabla5[],2,1))</f>
        <v/>
      </c>
    </row>
    <row r="3486" spans="6:7" x14ac:dyDescent="0.2">
      <c r="F3486" s="28" t="str">
        <f>IF($B3486="","",SUMIFS($E$4:E3486,$B$4:B3486,$B3486)/SUMIFS($E$4:$E$1048576,$B$4:$B$1048576,$B3486))</f>
        <v/>
      </c>
      <c r="G3486" s="2" t="str">
        <f>IF($C3486="","",VLOOKUP($F3486,Tabla5[],2,1))</f>
        <v/>
      </c>
    </row>
    <row r="3487" spans="6:7" x14ac:dyDescent="0.2">
      <c r="F3487" s="28" t="str">
        <f>IF($B3487="","",SUMIFS($E$4:E3487,$B$4:B3487,$B3487)/SUMIFS($E$4:$E$1048576,$B$4:$B$1048576,$B3487))</f>
        <v/>
      </c>
      <c r="G3487" s="2" t="str">
        <f>IF($C3487="","",VLOOKUP($F3487,Tabla5[],2,1))</f>
        <v/>
      </c>
    </row>
    <row r="3488" spans="6:7" x14ac:dyDescent="0.2">
      <c r="F3488" s="28" t="str">
        <f>IF($B3488="","",SUMIFS($E$4:E3488,$B$4:B3488,$B3488)/SUMIFS($E$4:$E$1048576,$B$4:$B$1048576,$B3488))</f>
        <v/>
      </c>
      <c r="G3488" s="2" t="str">
        <f>IF($C3488="","",VLOOKUP($F3488,Tabla5[],2,1))</f>
        <v/>
      </c>
    </row>
    <row r="3489" spans="6:7" x14ac:dyDescent="0.2">
      <c r="F3489" s="28" t="str">
        <f>IF($B3489="","",SUMIFS($E$4:E3489,$B$4:B3489,$B3489)/SUMIFS($E$4:$E$1048576,$B$4:$B$1048576,$B3489))</f>
        <v/>
      </c>
      <c r="G3489" s="2" t="str">
        <f>IF($C3489="","",VLOOKUP($F3489,Tabla5[],2,1))</f>
        <v/>
      </c>
    </row>
    <row r="3490" spans="6:7" x14ac:dyDescent="0.2">
      <c r="F3490" s="28" t="str">
        <f>IF($B3490="","",SUMIFS($E$4:E3490,$B$4:B3490,$B3490)/SUMIFS($E$4:$E$1048576,$B$4:$B$1048576,$B3490))</f>
        <v/>
      </c>
      <c r="G3490" s="2" t="str">
        <f>IF($C3490="","",VLOOKUP($F3490,Tabla5[],2,1))</f>
        <v/>
      </c>
    </row>
    <row r="3491" spans="6:7" x14ac:dyDescent="0.2">
      <c r="F3491" s="28" t="str">
        <f>IF($B3491="","",SUMIFS($E$4:E3491,$B$4:B3491,$B3491)/SUMIFS($E$4:$E$1048576,$B$4:$B$1048576,$B3491))</f>
        <v/>
      </c>
      <c r="G3491" s="2" t="str">
        <f>IF($C3491="","",VLOOKUP($F3491,Tabla5[],2,1))</f>
        <v/>
      </c>
    </row>
    <row r="3492" spans="6:7" x14ac:dyDescent="0.2">
      <c r="F3492" s="28" t="str">
        <f>IF($B3492="","",SUMIFS($E$4:E3492,$B$4:B3492,$B3492)/SUMIFS($E$4:$E$1048576,$B$4:$B$1048576,$B3492))</f>
        <v/>
      </c>
      <c r="G3492" s="2" t="str">
        <f>IF($C3492="","",VLOOKUP($F3492,Tabla5[],2,1))</f>
        <v/>
      </c>
    </row>
    <row r="3493" spans="6:7" x14ac:dyDescent="0.2">
      <c r="F3493" s="28" t="str">
        <f>IF($B3493="","",SUMIFS($E$4:E3493,$B$4:B3493,$B3493)/SUMIFS($E$4:$E$1048576,$B$4:$B$1048576,$B3493))</f>
        <v/>
      </c>
      <c r="G3493" s="2" t="str">
        <f>IF($C3493="","",VLOOKUP($F3493,Tabla5[],2,1))</f>
        <v/>
      </c>
    </row>
    <row r="3494" spans="6:7" x14ac:dyDescent="0.2">
      <c r="F3494" s="28" t="str">
        <f>IF($B3494="","",SUMIFS($E$4:E3494,$B$4:B3494,$B3494)/SUMIFS($E$4:$E$1048576,$B$4:$B$1048576,$B3494))</f>
        <v/>
      </c>
      <c r="G3494" s="2" t="str">
        <f>IF($C3494="","",VLOOKUP($F3494,Tabla5[],2,1))</f>
        <v/>
      </c>
    </row>
    <row r="3495" spans="6:7" x14ac:dyDescent="0.2">
      <c r="F3495" s="28" t="str">
        <f>IF($B3495="","",SUMIFS($E$4:E3495,$B$4:B3495,$B3495)/SUMIFS($E$4:$E$1048576,$B$4:$B$1048576,$B3495))</f>
        <v/>
      </c>
      <c r="G3495" s="2" t="str">
        <f>IF($C3495="","",VLOOKUP($F3495,Tabla5[],2,1))</f>
        <v/>
      </c>
    </row>
    <row r="3496" spans="6:7" x14ac:dyDescent="0.2">
      <c r="F3496" s="28" t="str">
        <f>IF($B3496="","",SUMIFS($E$4:E3496,$B$4:B3496,$B3496)/SUMIFS($E$4:$E$1048576,$B$4:$B$1048576,$B3496))</f>
        <v/>
      </c>
      <c r="G3496" s="2" t="str">
        <f>IF($C3496="","",VLOOKUP($F3496,Tabla5[],2,1))</f>
        <v/>
      </c>
    </row>
    <row r="3497" spans="6:7" x14ac:dyDescent="0.2">
      <c r="F3497" s="28" t="str">
        <f>IF($B3497="","",SUMIFS($E$4:E3497,$B$4:B3497,$B3497)/SUMIFS($E$4:$E$1048576,$B$4:$B$1048576,$B3497))</f>
        <v/>
      </c>
      <c r="G3497" s="2" t="str">
        <f>IF($C3497="","",VLOOKUP($F3497,Tabla5[],2,1))</f>
        <v/>
      </c>
    </row>
    <row r="3498" spans="6:7" x14ac:dyDescent="0.2">
      <c r="F3498" s="28" t="str">
        <f>IF($B3498="","",SUMIFS($E$4:E3498,$B$4:B3498,$B3498)/SUMIFS($E$4:$E$1048576,$B$4:$B$1048576,$B3498))</f>
        <v/>
      </c>
      <c r="G3498" s="2" t="str">
        <f>IF($C3498="","",VLOOKUP($F3498,Tabla5[],2,1))</f>
        <v/>
      </c>
    </row>
    <row r="3499" spans="6:7" x14ac:dyDescent="0.2">
      <c r="F3499" s="28" t="str">
        <f>IF($B3499="","",SUMIFS($E$4:E3499,$B$4:B3499,$B3499)/SUMIFS($E$4:$E$1048576,$B$4:$B$1048576,$B3499))</f>
        <v/>
      </c>
      <c r="G3499" s="2" t="str">
        <f>IF($C3499="","",VLOOKUP($F3499,Tabla5[],2,1))</f>
        <v/>
      </c>
    </row>
    <row r="3500" spans="6:7" x14ac:dyDescent="0.2">
      <c r="F3500" s="28" t="str">
        <f>IF($B3500="","",SUMIFS($E$4:E3500,$B$4:B3500,$B3500)/SUMIFS($E$4:$E$1048576,$B$4:$B$1048576,$B3500))</f>
        <v/>
      </c>
      <c r="G3500" s="2" t="str">
        <f>IF($C3500="","",VLOOKUP($F3500,Tabla5[],2,1))</f>
        <v/>
      </c>
    </row>
    <row r="3501" spans="6:7" x14ac:dyDescent="0.2">
      <c r="F3501" s="28" t="str">
        <f>IF($B3501="","",SUMIFS($E$4:E3501,$B$4:B3501,$B3501)/SUMIFS($E$4:$E$1048576,$B$4:$B$1048576,$B3501))</f>
        <v/>
      </c>
      <c r="G3501" s="2" t="str">
        <f>IF($C3501="","",VLOOKUP($F3501,Tabla5[],2,1))</f>
        <v/>
      </c>
    </row>
    <row r="3502" spans="6:7" x14ac:dyDescent="0.2">
      <c r="F3502" s="28" t="str">
        <f>IF($B3502="","",SUMIFS($E$4:E3502,$B$4:B3502,$B3502)/SUMIFS($E$4:$E$1048576,$B$4:$B$1048576,$B3502))</f>
        <v/>
      </c>
      <c r="G3502" s="2" t="str">
        <f>IF($C3502="","",VLOOKUP($F3502,Tabla5[],2,1))</f>
        <v/>
      </c>
    </row>
    <row r="3503" spans="6:7" x14ac:dyDescent="0.2">
      <c r="F3503" s="28" t="str">
        <f>IF($B3503="","",SUMIFS($E$4:E3503,$B$4:B3503,$B3503)/SUMIFS($E$4:$E$1048576,$B$4:$B$1048576,$B3503))</f>
        <v/>
      </c>
      <c r="G3503" s="2" t="str">
        <f>IF($C3503="","",VLOOKUP($F3503,Tabla5[],2,1))</f>
        <v/>
      </c>
    </row>
    <row r="3504" spans="6:7" x14ac:dyDescent="0.2">
      <c r="F3504" s="28" t="str">
        <f>IF($B3504="","",SUMIFS($E$4:E3504,$B$4:B3504,$B3504)/SUMIFS($E$4:$E$1048576,$B$4:$B$1048576,$B3504))</f>
        <v/>
      </c>
      <c r="G3504" s="2" t="str">
        <f>IF($C3504="","",VLOOKUP($F3504,Tabla5[],2,1))</f>
        <v/>
      </c>
    </row>
    <row r="3505" spans="6:7" x14ac:dyDescent="0.2">
      <c r="F3505" s="28" t="str">
        <f>IF($B3505="","",SUMIFS($E$4:E3505,$B$4:B3505,$B3505)/SUMIFS($E$4:$E$1048576,$B$4:$B$1048576,$B3505))</f>
        <v/>
      </c>
      <c r="G3505" s="2" t="str">
        <f>IF($C3505="","",VLOOKUP($F3505,Tabla5[],2,1))</f>
        <v/>
      </c>
    </row>
    <row r="3506" spans="6:7" x14ac:dyDescent="0.2">
      <c r="F3506" s="28" t="str">
        <f>IF($B3506="","",SUMIFS($E$4:E3506,$B$4:B3506,$B3506)/SUMIFS($E$4:$E$1048576,$B$4:$B$1048576,$B3506))</f>
        <v/>
      </c>
      <c r="G3506" s="2" t="str">
        <f>IF($C3506="","",VLOOKUP($F3506,Tabla5[],2,1))</f>
        <v/>
      </c>
    </row>
    <row r="3507" spans="6:7" x14ac:dyDescent="0.2">
      <c r="F3507" s="28" t="str">
        <f>IF($B3507="","",SUMIFS($E$4:E3507,$B$4:B3507,$B3507)/SUMIFS($E$4:$E$1048576,$B$4:$B$1048576,$B3507))</f>
        <v/>
      </c>
      <c r="G3507" s="2" t="str">
        <f>IF($C3507="","",VLOOKUP($F3507,Tabla5[],2,1))</f>
        <v/>
      </c>
    </row>
    <row r="3508" spans="6:7" x14ac:dyDescent="0.2">
      <c r="F3508" s="28" t="str">
        <f>IF($B3508="","",SUMIFS($E$4:E3508,$B$4:B3508,$B3508)/SUMIFS($E$4:$E$1048576,$B$4:$B$1048576,$B3508))</f>
        <v/>
      </c>
      <c r="G3508" s="2" t="str">
        <f>IF($C3508="","",VLOOKUP($F3508,Tabla5[],2,1))</f>
        <v/>
      </c>
    </row>
    <row r="3509" spans="6:7" x14ac:dyDescent="0.2">
      <c r="F3509" s="28" t="str">
        <f>IF($B3509="","",SUMIFS($E$4:E3509,$B$4:B3509,$B3509)/SUMIFS($E$4:$E$1048576,$B$4:$B$1048576,$B3509))</f>
        <v/>
      </c>
      <c r="G3509" s="2" t="str">
        <f>IF($C3509="","",VLOOKUP($F3509,Tabla5[],2,1))</f>
        <v/>
      </c>
    </row>
    <row r="3510" spans="6:7" x14ac:dyDescent="0.2">
      <c r="F3510" s="28" t="str">
        <f>IF($B3510="","",SUMIFS($E$4:E3510,$B$4:B3510,$B3510)/SUMIFS($E$4:$E$1048576,$B$4:$B$1048576,$B3510))</f>
        <v/>
      </c>
      <c r="G3510" s="2" t="str">
        <f>IF($C3510="","",VLOOKUP($F3510,Tabla5[],2,1))</f>
        <v/>
      </c>
    </row>
    <row r="3511" spans="6:7" x14ac:dyDescent="0.2">
      <c r="F3511" s="28" t="str">
        <f>IF($B3511="","",SUMIFS($E$4:E3511,$B$4:B3511,$B3511)/SUMIFS($E$4:$E$1048576,$B$4:$B$1048576,$B3511))</f>
        <v/>
      </c>
      <c r="G3511" s="2" t="str">
        <f>IF($C3511="","",VLOOKUP($F3511,Tabla5[],2,1))</f>
        <v/>
      </c>
    </row>
    <row r="3512" spans="6:7" x14ac:dyDescent="0.2">
      <c r="F3512" s="28" t="str">
        <f>IF($B3512="","",SUMIFS($E$4:E3512,$B$4:B3512,$B3512)/SUMIFS($E$4:$E$1048576,$B$4:$B$1048576,$B3512))</f>
        <v/>
      </c>
      <c r="G3512" s="2" t="str">
        <f>IF($C3512="","",VLOOKUP($F3512,Tabla5[],2,1))</f>
        <v/>
      </c>
    </row>
    <row r="3513" spans="6:7" x14ac:dyDescent="0.2">
      <c r="F3513" s="28" t="str">
        <f>IF($B3513="","",SUMIFS($E$4:E3513,$B$4:B3513,$B3513)/SUMIFS($E$4:$E$1048576,$B$4:$B$1048576,$B3513))</f>
        <v/>
      </c>
      <c r="G3513" s="2" t="str">
        <f>IF($C3513="","",VLOOKUP($F3513,Tabla5[],2,1))</f>
        <v/>
      </c>
    </row>
    <row r="3514" spans="6:7" x14ac:dyDescent="0.2">
      <c r="F3514" s="28" t="str">
        <f>IF($B3514="","",SUMIFS($E$4:E3514,$B$4:B3514,$B3514)/SUMIFS($E$4:$E$1048576,$B$4:$B$1048576,$B3514))</f>
        <v/>
      </c>
      <c r="G3514" s="2" t="str">
        <f>IF($C3514="","",VLOOKUP($F3514,Tabla5[],2,1))</f>
        <v/>
      </c>
    </row>
    <row r="3515" spans="6:7" x14ac:dyDescent="0.2">
      <c r="F3515" s="28" t="str">
        <f>IF($B3515="","",SUMIFS($E$4:E3515,$B$4:B3515,$B3515)/SUMIFS($E$4:$E$1048576,$B$4:$B$1048576,$B3515))</f>
        <v/>
      </c>
      <c r="G3515" s="2" t="str">
        <f>IF($C3515="","",VLOOKUP($F3515,Tabla5[],2,1))</f>
        <v/>
      </c>
    </row>
    <row r="3516" spans="6:7" x14ac:dyDescent="0.2">
      <c r="F3516" s="28" t="str">
        <f>IF($B3516="","",SUMIFS($E$4:E3516,$B$4:B3516,$B3516)/SUMIFS($E$4:$E$1048576,$B$4:$B$1048576,$B3516))</f>
        <v/>
      </c>
      <c r="G3516" s="2" t="str">
        <f>IF($C3516="","",VLOOKUP($F3516,Tabla5[],2,1))</f>
        <v/>
      </c>
    </row>
    <row r="3517" spans="6:7" x14ac:dyDescent="0.2">
      <c r="F3517" s="28" t="str">
        <f>IF($B3517="","",SUMIFS($E$4:E3517,$B$4:B3517,$B3517)/SUMIFS($E$4:$E$1048576,$B$4:$B$1048576,$B3517))</f>
        <v/>
      </c>
      <c r="G3517" s="2" t="str">
        <f>IF($C3517="","",VLOOKUP($F3517,Tabla5[],2,1))</f>
        <v/>
      </c>
    </row>
    <row r="3518" spans="6:7" x14ac:dyDescent="0.2">
      <c r="F3518" s="28" t="str">
        <f>IF($B3518="","",SUMIFS($E$4:E3518,$B$4:B3518,$B3518)/SUMIFS($E$4:$E$1048576,$B$4:$B$1048576,$B3518))</f>
        <v/>
      </c>
      <c r="G3518" s="2" t="str">
        <f>IF($C3518="","",VLOOKUP($F3518,Tabla5[],2,1))</f>
        <v/>
      </c>
    </row>
    <row r="3519" spans="6:7" x14ac:dyDescent="0.2">
      <c r="F3519" s="28" t="str">
        <f>IF($B3519="","",SUMIFS($E$4:E3519,$B$4:B3519,$B3519)/SUMIFS($E$4:$E$1048576,$B$4:$B$1048576,$B3519))</f>
        <v/>
      </c>
      <c r="G3519" s="2" t="str">
        <f>IF($C3519="","",VLOOKUP($F3519,Tabla5[],2,1))</f>
        <v/>
      </c>
    </row>
    <row r="3520" spans="6:7" x14ac:dyDescent="0.2">
      <c r="F3520" s="28" t="str">
        <f>IF($B3520="","",SUMIFS($E$4:E3520,$B$4:B3520,$B3520)/SUMIFS($E$4:$E$1048576,$B$4:$B$1048576,$B3520))</f>
        <v/>
      </c>
      <c r="G3520" s="2" t="str">
        <f>IF($C3520="","",VLOOKUP($F3520,Tabla5[],2,1))</f>
        <v/>
      </c>
    </row>
    <row r="3521" spans="6:7" x14ac:dyDescent="0.2">
      <c r="F3521" s="28" t="str">
        <f>IF($B3521="","",SUMIFS($E$4:E3521,$B$4:B3521,$B3521)/SUMIFS($E$4:$E$1048576,$B$4:$B$1048576,$B3521))</f>
        <v/>
      </c>
      <c r="G3521" s="2" t="str">
        <f>IF($C3521="","",VLOOKUP($F3521,Tabla5[],2,1))</f>
        <v/>
      </c>
    </row>
    <row r="3522" spans="6:7" x14ac:dyDescent="0.2">
      <c r="F3522" s="28" t="str">
        <f>IF($B3522="","",SUMIFS($E$4:E3522,$B$4:B3522,$B3522)/SUMIFS($E$4:$E$1048576,$B$4:$B$1048576,$B3522))</f>
        <v/>
      </c>
      <c r="G3522" s="2" t="str">
        <f>IF($C3522="","",VLOOKUP($F3522,Tabla5[],2,1))</f>
        <v/>
      </c>
    </row>
    <row r="3523" spans="6:7" x14ac:dyDescent="0.2">
      <c r="F3523" s="28" t="str">
        <f>IF($B3523="","",SUMIFS($E$4:E3523,$B$4:B3523,$B3523)/SUMIFS($E$4:$E$1048576,$B$4:$B$1048576,$B3523))</f>
        <v/>
      </c>
      <c r="G3523" s="2" t="str">
        <f>IF($C3523="","",VLOOKUP($F3523,Tabla5[],2,1))</f>
        <v/>
      </c>
    </row>
    <row r="3524" spans="6:7" x14ac:dyDescent="0.2">
      <c r="F3524" s="28" t="str">
        <f>IF($B3524="","",SUMIFS($E$4:E3524,$B$4:B3524,$B3524)/SUMIFS($E$4:$E$1048576,$B$4:$B$1048576,$B3524))</f>
        <v/>
      </c>
      <c r="G3524" s="2" t="str">
        <f>IF($C3524="","",VLOOKUP($F3524,Tabla5[],2,1))</f>
        <v/>
      </c>
    </row>
    <row r="3525" spans="6:7" x14ac:dyDescent="0.2">
      <c r="F3525" s="28" t="str">
        <f>IF($B3525="","",SUMIFS($E$4:E3525,$B$4:B3525,$B3525)/SUMIFS($E$4:$E$1048576,$B$4:$B$1048576,$B3525))</f>
        <v/>
      </c>
      <c r="G3525" s="2" t="str">
        <f>IF($C3525="","",VLOOKUP($F3525,Tabla5[],2,1))</f>
        <v/>
      </c>
    </row>
    <row r="3526" spans="6:7" x14ac:dyDescent="0.2">
      <c r="F3526" s="28" t="str">
        <f>IF($B3526="","",SUMIFS($E$4:E3526,$B$4:B3526,$B3526)/SUMIFS($E$4:$E$1048576,$B$4:$B$1048576,$B3526))</f>
        <v/>
      </c>
      <c r="G3526" s="2" t="str">
        <f>IF($C3526="","",VLOOKUP($F3526,Tabla5[],2,1))</f>
        <v/>
      </c>
    </row>
    <row r="3527" spans="6:7" x14ac:dyDescent="0.2">
      <c r="F3527" s="28" t="str">
        <f>IF($B3527="","",SUMIFS($E$4:E3527,$B$4:B3527,$B3527)/SUMIFS($E$4:$E$1048576,$B$4:$B$1048576,$B3527))</f>
        <v/>
      </c>
      <c r="G3527" s="2" t="str">
        <f>IF($C3527="","",VLOOKUP($F3527,Tabla5[],2,1))</f>
        <v/>
      </c>
    </row>
    <row r="3528" spans="6:7" x14ac:dyDescent="0.2">
      <c r="F3528" s="28" t="str">
        <f>IF($B3528="","",SUMIFS($E$4:E3528,$B$4:B3528,$B3528)/SUMIFS($E$4:$E$1048576,$B$4:$B$1048576,$B3528))</f>
        <v/>
      </c>
      <c r="G3528" s="2" t="str">
        <f>IF($C3528="","",VLOOKUP($F3528,Tabla5[],2,1))</f>
        <v/>
      </c>
    </row>
    <row r="3529" spans="6:7" x14ac:dyDescent="0.2">
      <c r="F3529" s="28" t="str">
        <f>IF($B3529="","",SUMIFS($E$4:E3529,$B$4:B3529,$B3529)/SUMIFS($E$4:$E$1048576,$B$4:$B$1048576,$B3529))</f>
        <v/>
      </c>
      <c r="G3529" s="2" t="str">
        <f>IF($C3529="","",VLOOKUP($F3529,Tabla5[],2,1))</f>
        <v/>
      </c>
    </row>
    <row r="3530" spans="6:7" x14ac:dyDescent="0.2">
      <c r="F3530" s="28" t="str">
        <f>IF($B3530="","",SUMIFS($E$4:E3530,$B$4:B3530,$B3530)/SUMIFS($E$4:$E$1048576,$B$4:$B$1048576,$B3530))</f>
        <v/>
      </c>
      <c r="G3530" s="2" t="str">
        <f>IF($C3530="","",VLOOKUP($F3530,Tabla5[],2,1))</f>
        <v/>
      </c>
    </row>
    <row r="3531" spans="6:7" x14ac:dyDescent="0.2">
      <c r="F3531" s="28" t="str">
        <f>IF($B3531="","",SUMIFS($E$4:E3531,$B$4:B3531,$B3531)/SUMIFS($E$4:$E$1048576,$B$4:$B$1048576,$B3531))</f>
        <v/>
      </c>
      <c r="G3531" s="2" t="str">
        <f>IF($C3531="","",VLOOKUP($F3531,Tabla5[],2,1))</f>
        <v/>
      </c>
    </row>
    <row r="3532" spans="6:7" x14ac:dyDescent="0.2">
      <c r="F3532" s="28" t="str">
        <f>IF($B3532="","",SUMIFS($E$4:E3532,$B$4:B3532,$B3532)/SUMIFS($E$4:$E$1048576,$B$4:$B$1048576,$B3532))</f>
        <v/>
      </c>
      <c r="G3532" s="2" t="str">
        <f>IF($C3532="","",VLOOKUP($F3532,Tabla5[],2,1))</f>
        <v/>
      </c>
    </row>
    <row r="3533" spans="6:7" x14ac:dyDescent="0.2">
      <c r="F3533" s="28" t="str">
        <f>IF($B3533="","",SUMIFS($E$4:E3533,$B$4:B3533,$B3533)/SUMIFS($E$4:$E$1048576,$B$4:$B$1048576,$B3533))</f>
        <v/>
      </c>
      <c r="G3533" s="2" t="str">
        <f>IF($C3533="","",VLOOKUP($F3533,Tabla5[],2,1))</f>
        <v/>
      </c>
    </row>
    <row r="3534" spans="6:7" x14ac:dyDescent="0.2">
      <c r="F3534" s="28" t="str">
        <f>IF($B3534="","",SUMIFS($E$4:E3534,$B$4:B3534,$B3534)/SUMIFS($E$4:$E$1048576,$B$4:$B$1048576,$B3534))</f>
        <v/>
      </c>
      <c r="G3534" s="2" t="str">
        <f>IF($C3534="","",VLOOKUP($F3534,Tabla5[],2,1))</f>
        <v/>
      </c>
    </row>
    <row r="3535" spans="6:7" x14ac:dyDescent="0.2">
      <c r="F3535" s="28" t="str">
        <f>IF($B3535="","",SUMIFS($E$4:E3535,$B$4:B3535,$B3535)/SUMIFS($E$4:$E$1048576,$B$4:$B$1048576,$B3535))</f>
        <v/>
      </c>
      <c r="G3535" s="2" t="str">
        <f>IF($C3535="","",VLOOKUP($F3535,Tabla5[],2,1))</f>
        <v/>
      </c>
    </row>
    <row r="3536" spans="6:7" x14ac:dyDescent="0.2">
      <c r="F3536" s="28" t="str">
        <f>IF($B3536="","",SUMIFS($E$4:E3536,$B$4:B3536,$B3536)/SUMIFS($E$4:$E$1048576,$B$4:$B$1048576,$B3536))</f>
        <v/>
      </c>
      <c r="G3536" s="2" t="str">
        <f>IF($C3536="","",VLOOKUP($F3536,Tabla5[],2,1))</f>
        <v/>
      </c>
    </row>
    <row r="3537" spans="6:7" x14ac:dyDescent="0.2">
      <c r="F3537" s="28" t="str">
        <f>IF($B3537="","",SUMIFS($E$4:E3537,$B$4:B3537,$B3537)/SUMIFS($E$4:$E$1048576,$B$4:$B$1048576,$B3537))</f>
        <v/>
      </c>
      <c r="G3537" s="2" t="str">
        <f>IF($C3537="","",VLOOKUP($F3537,Tabla5[],2,1))</f>
        <v/>
      </c>
    </row>
    <row r="3538" spans="6:7" x14ac:dyDescent="0.2">
      <c r="F3538" s="28" t="str">
        <f>IF($B3538="","",SUMIFS($E$4:E3538,$B$4:B3538,$B3538)/SUMIFS($E$4:$E$1048576,$B$4:$B$1048576,$B3538))</f>
        <v/>
      </c>
      <c r="G3538" s="2" t="str">
        <f>IF($C3538="","",VLOOKUP($F3538,Tabla5[],2,1))</f>
        <v/>
      </c>
    </row>
    <row r="3539" spans="6:7" x14ac:dyDescent="0.2">
      <c r="F3539" s="28" t="str">
        <f>IF($B3539="","",SUMIFS($E$4:E3539,$B$4:B3539,$B3539)/SUMIFS($E$4:$E$1048576,$B$4:$B$1048576,$B3539))</f>
        <v/>
      </c>
      <c r="G3539" s="2" t="str">
        <f>IF($C3539="","",VLOOKUP($F3539,Tabla5[],2,1))</f>
        <v/>
      </c>
    </row>
    <row r="3540" spans="6:7" x14ac:dyDescent="0.2">
      <c r="F3540" s="28" t="str">
        <f>IF($B3540="","",SUMIFS($E$4:E3540,$B$4:B3540,$B3540)/SUMIFS($E$4:$E$1048576,$B$4:$B$1048576,$B3540))</f>
        <v/>
      </c>
      <c r="G3540" s="2" t="str">
        <f>IF($C3540="","",VLOOKUP($F3540,Tabla5[],2,1))</f>
        <v/>
      </c>
    </row>
    <row r="3541" spans="6:7" x14ac:dyDescent="0.2">
      <c r="F3541" s="28" t="str">
        <f>IF($B3541="","",SUMIFS($E$4:E3541,$B$4:B3541,$B3541)/SUMIFS($E$4:$E$1048576,$B$4:$B$1048576,$B3541))</f>
        <v/>
      </c>
      <c r="G3541" s="2" t="str">
        <f>IF($C3541="","",VLOOKUP($F3541,Tabla5[],2,1))</f>
        <v/>
      </c>
    </row>
    <row r="3542" spans="6:7" x14ac:dyDescent="0.2">
      <c r="F3542" s="28" t="str">
        <f>IF($B3542="","",SUMIFS($E$4:E3542,$B$4:B3542,$B3542)/SUMIFS($E$4:$E$1048576,$B$4:$B$1048576,$B3542))</f>
        <v/>
      </c>
      <c r="G3542" s="2" t="str">
        <f>IF($C3542="","",VLOOKUP($F3542,Tabla5[],2,1))</f>
        <v/>
      </c>
    </row>
    <row r="3543" spans="6:7" x14ac:dyDescent="0.2">
      <c r="F3543" s="28" t="str">
        <f>IF($B3543="","",SUMIFS($E$4:E3543,$B$4:B3543,$B3543)/SUMIFS($E$4:$E$1048576,$B$4:$B$1048576,$B3543))</f>
        <v/>
      </c>
      <c r="G3543" s="2" t="str">
        <f>IF($C3543="","",VLOOKUP($F3543,Tabla5[],2,1))</f>
        <v/>
      </c>
    </row>
    <row r="3544" spans="6:7" x14ac:dyDescent="0.2">
      <c r="F3544" s="28" t="str">
        <f>IF($B3544="","",SUMIFS($E$4:E3544,$B$4:B3544,$B3544)/SUMIFS($E$4:$E$1048576,$B$4:$B$1048576,$B3544))</f>
        <v/>
      </c>
      <c r="G3544" s="2" t="str">
        <f>IF($C3544="","",VLOOKUP($F3544,Tabla5[],2,1))</f>
        <v/>
      </c>
    </row>
    <row r="3545" spans="6:7" x14ac:dyDescent="0.2">
      <c r="F3545" s="28" t="str">
        <f>IF($B3545="","",SUMIFS($E$4:E3545,$B$4:B3545,$B3545)/SUMIFS($E$4:$E$1048576,$B$4:$B$1048576,$B3545))</f>
        <v/>
      </c>
      <c r="G3545" s="2" t="str">
        <f>IF($C3545="","",VLOOKUP($F3545,Tabla5[],2,1))</f>
        <v/>
      </c>
    </row>
    <row r="3546" spans="6:7" x14ac:dyDescent="0.2">
      <c r="F3546" s="28" t="str">
        <f>IF($B3546="","",SUMIFS($E$4:E3546,$B$4:B3546,$B3546)/SUMIFS($E$4:$E$1048576,$B$4:$B$1048576,$B3546))</f>
        <v/>
      </c>
      <c r="G3546" s="2" t="str">
        <f>IF($C3546="","",VLOOKUP($F3546,Tabla5[],2,1))</f>
        <v/>
      </c>
    </row>
    <row r="3547" spans="6:7" x14ac:dyDescent="0.2">
      <c r="F3547" s="28" t="str">
        <f>IF($B3547="","",SUMIFS($E$4:E3547,$B$4:B3547,$B3547)/SUMIFS($E$4:$E$1048576,$B$4:$B$1048576,$B3547))</f>
        <v/>
      </c>
      <c r="G3547" s="2" t="str">
        <f>IF($C3547="","",VLOOKUP($F3547,Tabla5[],2,1))</f>
        <v/>
      </c>
    </row>
    <row r="3548" spans="6:7" x14ac:dyDescent="0.2">
      <c r="F3548" s="28" t="str">
        <f>IF($B3548="","",SUMIFS($E$4:E3548,$B$4:B3548,$B3548)/SUMIFS($E$4:$E$1048576,$B$4:$B$1048576,$B3548))</f>
        <v/>
      </c>
      <c r="G3548" s="2" t="str">
        <f>IF($C3548="","",VLOOKUP($F3548,Tabla5[],2,1))</f>
        <v/>
      </c>
    </row>
    <row r="3549" spans="6:7" x14ac:dyDescent="0.2">
      <c r="F3549" s="28" t="str">
        <f>IF($B3549="","",SUMIFS($E$4:E3549,$B$4:B3549,$B3549)/SUMIFS($E$4:$E$1048576,$B$4:$B$1048576,$B3549))</f>
        <v/>
      </c>
      <c r="G3549" s="2" t="str">
        <f>IF($C3549="","",VLOOKUP($F3549,Tabla5[],2,1))</f>
        <v/>
      </c>
    </row>
    <row r="3550" spans="6:7" x14ac:dyDescent="0.2">
      <c r="F3550" s="28" t="str">
        <f>IF($B3550="","",SUMIFS($E$4:E3550,$B$4:B3550,$B3550)/SUMIFS($E$4:$E$1048576,$B$4:$B$1048576,$B3550))</f>
        <v/>
      </c>
      <c r="G3550" s="2" t="str">
        <f>IF($C3550="","",VLOOKUP($F3550,Tabla5[],2,1))</f>
        <v/>
      </c>
    </row>
    <row r="3551" spans="6:7" x14ac:dyDescent="0.2">
      <c r="F3551" s="28" t="str">
        <f>IF($B3551="","",SUMIFS($E$4:E3551,$B$4:B3551,$B3551)/SUMIFS($E$4:$E$1048576,$B$4:$B$1048576,$B3551))</f>
        <v/>
      </c>
      <c r="G3551" s="2" t="str">
        <f>IF($C3551="","",VLOOKUP($F3551,Tabla5[],2,1))</f>
        <v/>
      </c>
    </row>
    <row r="3552" spans="6:7" x14ac:dyDescent="0.2">
      <c r="F3552" s="28" t="str">
        <f>IF($B3552="","",SUMIFS($E$4:E3552,$B$4:B3552,$B3552)/SUMIFS($E$4:$E$1048576,$B$4:$B$1048576,$B3552))</f>
        <v/>
      </c>
      <c r="G3552" s="2" t="str">
        <f>IF($C3552="","",VLOOKUP($F3552,Tabla5[],2,1))</f>
        <v/>
      </c>
    </row>
    <row r="3553" spans="6:7" x14ac:dyDescent="0.2">
      <c r="F3553" s="28" t="str">
        <f>IF($B3553="","",SUMIFS($E$4:E3553,$B$4:B3553,$B3553)/SUMIFS($E$4:$E$1048576,$B$4:$B$1048576,$B3553))</f>
        <v/>
      </c>
      <c r="G3553" s="2" t="str">
        <f>IF($C3553="","",VLOOKUP($F3553,Tabla5[],2,1))</f>
        <v/>
      </c>
    </row>
    <row r="3554" spans="6:7" x14ac:dyDescent="0.2">
      <c r="F3554" s="28" t="str">
        <f>IF($B3554="","",SUMIFS($E$4:E3554,$B$4:B3554,$B3554)/SUMIFS($E$4:$E$1048576,$B$4:$B$1048576,$B3554))</f>
        <v/>
      </c>
      <c r="G3554" s="2" t="str">
        <f>IF($C3554="","",VLOOKUP($F3554,Tabla5[],2,1))</f>
        <v/>
      </c>
    </row>
    <row r="3555" spans="6:7" x14ac:dyDescent="0.2">
      <c r="F3555" s="28" t="str">
        <f>IF($B3555="","",SUMIFS($E$4:E3555,$B$4:B3555,$B3555)/SUMIFS($E$4:$E$1048576,$B$4:$B$1048576,$B3555))</f>
        <v/>
      </c>
      <c r="G3555" s="2" t="str">
        <f>IF($C3555="","",VLOOKUP($F3555,Tabla5[],2,1))</f>
        <v/>
      </c>
    </row>
    <row r="3556" spans="6:7" x14ac:dyDescent="0.2">
      <c r="F3556" s="28" t="str">
        <f>IF($B3556="","",SUMIFS($E$4:E3556,$B$4:B3556,$B3556)/SUMIFS($E$4:$E$1048576,$B$4:$B$1048576,$B3556))</f>
        <v/>
      </c>
      <c r="G3556" s="2" t="str">
        <f>IF($C3556="","",VLOOKUP($F3556,Tabla5[],2,1))</f>
        <v/>
      </c>
    </row>
    <row r="3557" spans="6:7" x14ac:dyDescent="0.2">
      <c r="F3557" s="28" t="str">
        <f>IF($B3557="","",SUMIFS($E$4:E3557,$B$4:B3557,$B3557)/SUMIFS($E$4:$E$1048576,$B$4:$B$1048576,$B3557))</f>
        <v/>
      </c>
      <c r="G3557" s="2" t="str">
        <f>IF($C3557="","",VLOOKUP($F3557,Tabla5[],2,1))</f>
        <v/>
      </c>
    </row>
    <row r="3558" spans="6:7" x14ac:dyDescent="0.2">
      <c r="F3558" s="28" t="str">
        <f>IF($B3558="","",SUMIFS($E$4:E3558,$B$4:B3558,$B3558)/SUMIFS($E$4:$E$1048576,$B$4:$B$1048576,$B3558))</f>
        <v/>
      </c>
      <c r="G3558" s="2" t="str">
        <f>IF($C3558="","",VLOOKUP($F3558,Tabla5[],2,1))</f>
        <v/>
      </c>
    </row>
    <row r="3559" spans="6:7" x14ac:dyDescent="0.2">
      <c r="F3559" s="28" t="str">
        <f>IF($B3559="","",SUMIFS($E$4:E3559,$B$4:B3559,$B3559)/SUMIFS($E$4:$E$1048576,$B$4:$B$1048576,$B3559))</f>
        <v/>
      </c>
      <c r="G3559" s="2" t="str">
        <f>IF($C3559="","",VLOOKUP($F3559,Tabla5[],2,1))</f>
        <v/>
      </c>
    </row>
    <row r="3560" spans="6:7" x14ac:dyDescent="0.2">
      <c r="F3560" s="28" t="str">
        <f>IF($B3560="","",SUMIFS($E$4:E3560,$B$4:B3560,$B3560)/SUMIFS($E$4:$E$1048576,$B$4:$B$1048576,$B3560))</f>
        <v/>
      </c>
      <c r="G3560" s="2" t="str">
        <f>IF($C3560="","",VLOOKUP($F3560,Tabla5[],2,1))</f>
        <v/>
      </c>
    </row>
    <row r="3561" spans="6:7" x14ac:dyDescent="0.2">
      <c r="F3561" s="28" t="str">
        <f>IF($B3561="","",SUMIFS($E$4:E3561,$B$4:B3561,$B3561)/SUMIFS($E$4:$E$1048576,$B$4:$B$1048576,$B3561))</f>
        <v/>
      </c>
      <c r="G3561" s="2" t="str">
        <f>IF($C3561="","",VLOOKUP($F3561,Tabla5[],2,1))</f>
        <v/>
      </c>
    </row>
    <row r="3562" spans="6:7" x14ac:dyDescent="0.2">
      <c r="F3562" s="28" t="str">
        <f>IF($B3562="","",SUMIFS($E$4:E3562,$B$4:B3562,$B3562)/SUMIFS($E$4:$E$1048576,$B$4:$B$1048576,$B3562))</f>
        <v/>
      </c>
      <c r="G3562" s="2" t="str">
        <f>IF($C3562="","",VLOOKUP($F3562,Tabla5[],2,1))</f>
        <v/>
      </c>
    </row>
    <row r="3563" spans="6:7" x14ac:dyDescent="0.2">
      <c r="F3563" s="28" t="str">
        <f>IF($B3563="","",SUMIFS($E$4:E3563,$B$4:B3563,$B3563)/SUMIFS($E$4:$E$1048576,$B$4:$B$1048576,$B3563))</f>
        <v/>
      </c>
      <c r="G3563" s="2" t="str">
        <f>IF($C3563="","",VLOOKUP($F3563,Tabla5[],2,1))</f>
        <v/>
      </c>
    </row>
    <row r="3564" spans="6:7" x14ac:dyDescent="0.2">
      <c r="F3564" s="28" t="str">
        <f>IF($B3564="","",SUMIFS($E$4:E3564,$B$4:B3564,$B3564)/SUMIFS($E$4:$E$1048576,$B$4:$B$1048576,$B3564))</f>
        <v/>
      </c>
      <c r="G3564" s="2" t="str">
        <f>IF($C3564="","",VLOOKUP($F3564,Tabla5[],2,1))</f>
        <v/>
      </c>
    </row>
    <row r="3565" spans="6:7" x14ac:dyDescent="0.2">
      <c r="F3565" s="28" t="str">
        <f>IF($B3565="","",SUMIFS($E$4:E3565,$B$4:B3565,$B3565)/SUMIFS($E$4:$E$1048576,$B$4:$B$1048576,$B3565))</f>
        <v/>
      </c>
      <c r="G3565" s="2" t="str">
        <f>IF($C3565="","",VLOOKUP($F3565,Tabla5[],2,1))</f>
        <v/>
      </c>
    </row>
    <row r="3566" spans="6:7" x14ac:dyDescent="0.2">
      <c r="F3566" s="28" t="str">
        <f>IF($B3566="","",SUMIFS($E$4:E3566,$B$4:B3566,$B3566)/SUMIFS($E$4:$E$1048576,$B$4:$B$1048576,$B3566))</f>
        <v/>
      </c>
      <c r="G3566" s="2" t="str">
        <f>IF($C3566="","",VLOOKUP($F3566,Tabla5[],2,1))</f>
        <v/>
      </c>
    </row>
    <row r="3567" spans="6:7" x14ac:dyDescent="0.2">
      <c r="F3567" s="28" t="str">
        <f>IF($B3567="","",SUMIFS($E$4:E3567,$B$4:B3567,$B3567)/SUMIFS($E$4:$E$1048576,$B$4:$B$1048576,$B3567))</f>
        <v/>
      </c>
      <c r="G3567" s="2" t="str">
        <f>IF($C3567="","",VLOOKUP($F3567,Tabla5[],2,1))</f>
        <v/>
      </c>
    </row>
    <row r="3568" spans="6:7" x14ac:dyDescent="0.2">
      <c r="F3568" s="28" t="str">
        <f>IF($B3568="","",SUMIFS($E$4:E3568,$B$4:B3568,$B3568)/SUMIFS($E$4:$E$1048576,$B$4:$B$1048576,$B3568))</f>
        <v/>
      </c>
      <c r="G3568" s="2" t="str">
        <f>IF($C3568="","",VLOOKUP($F3568,Tabla5[],2,1))</f>
        <v/>
      </c>
    </row>
    <row r="3569" spans="6:7" x14ac:dyDescent="0.2">
      <c r="F3569" s="28" t="str">
        <f>IF($B3569="","",SUMIFS($E$4:E3569,$B$4:B3569,$B3569)/SUMIFS($E$4:$E$1048576,$B$4:$B$1048576,$B3569))</f>
        <v/>
      </c>
      <c r="G3569" s="2" t="str">
        <f>IF($C3569="","",VLOOKUP($F3569,Tabla5[],2,1))</f>
        <v/>
      </c>
    </row>
    <row r="3570" spans="6:7" x14ac:dyDescent="0.2">
      <c r="F3570" s="28" t="str">
        <f>IF($B3570="","",SUMIFS($E$4:E3570,$B$4:B3570,$B3570)/SUMIFS($E$4:$E$1048576,$B$4:$B$1048576,$B3570))</f>
        <v/>
      </c>
      <c r="G3570" s="2" t="str">
        <f>IF($C3570="","",VLOOKUP($F3570,Tabla5[],2,1))</f>
        <v/>
      </c>
    </row>
    <row r="3571" spans="6:7" x14ac:dyDescent="0.2">
      <c r="F3571" s="28" t="str">
        <f>IF($B3571="","",SUMIFS($E$4:E3571,$B$4:B3571,$B3571)/SUMIFS($E$4:$E$1048576,$B$4:$B$1048576,$B3571))</f>
        <v/>
      </c>
      <c r="G3571" s="2" t="str">
        <f>IF($C3571="","",VLOOKUP($F3571,Tabla5[],2,1))</f>
        <v/>
      </c>
    </row>
    <row r="3572" spans="6:7" x14ac:dyDescent="0.2">
      <c r="F3572" s="28" t="str">
        <f>IF($B3572="","",SUMIFS($E$4:E3572,$B$4:B3572,$B3572)/SUMIFS($E$4:$E$1048576,$B$4:$B$1048576,$B3572))</f>
        <v/>
      </c>
      <c r="G3572" s="2" t="str">
        <f>IF($C3572="","",VLOOKUP($F3572,Tabla5[],2,1))</f>
        <v/>
      </c>
    </row>
    <row r="3573" spans="6:7" x14ac:dyDescent="0.2">
      <c r="F3573" s="28" t="str">
        <f>IF($B3573="","",SUMIFS($E$4:E3573,$B$4:B3573,$B3573)/SUMIFS($E$4:$E$1048576,$B$4:$B$1048576,$B3573))</f>
        <v/>
      </c>
      <c r="G3573" s="2" t="str">
        <f>IF($C3573="","",VLOOKUP($F3573,Tabla5[],2,1))</f>
        <v/>
      </c>
    </row>
    <row r="3574" spans="6:7" x14ac:dyDescent="0.2">
      <c r="F3574" s="28" t="str">
        <f>IF($B3574="","",SUMIFS($E$4:E3574,$B$4:B3574,$B3574)/SUMIFS($E$4:$E$1048576,$B$4:$B$1048576,$B3574))</f>
        <v/>
      </c>
      <c r="G3574" s="2" t="str">
        <f>IF($C3574="","",VLOOKUP($F3574,Tabla5[],2,1))</f>
        <v/>
      </c>
    </row>
    <row r="3575" spans="6:7" x14ac:dyDescent="0.2">
      <c r="F3575" s="28" t="str">
        <f>IF($B3575="","",SUMIFS($E$4:E3575,$B$4:B3575,$B3575)/SUMIFS($E$4:$E$1048576,$B$4:$B$1048576,$B3575))</f>
        <v/>
      </c>
      <c r="G3575" s="2" t="str">
        <f>IF($C3575="","",VLOOKUP($F3575,Tabla5[],2,1))</f>
        <v/>
      </c>
    </row>
    <row r="3576" spans="6:7" x14ac:dyDescent="0.2">
      <c r="F3576" s="28" t="str">
        <f>IF($B3576="","",SUMIFS($E$4:E3576,$B$4:B3576,$B3576)/SUMIFS($E$4:$E$1048576,$B$4:$B$1048576,$B3576))</f>
        <v/>
      </c>
      <c r="G3576" s="2" t="str">
        <f>IF($C3576="","",VLOOKUP($F3576,Tabla5[],2,1))</f>
        <v/>
      </c>
    </row>
    <row r="3577" spans="6:7" x14ac:dyDescent="0.2">
      <c r="F3577" s="28" t="str">
        <f>IF($B3577="","",SUMIFS($E$4:E3577,$B$4:B3577,$B3577)/SUMIFS($E$4:$E$1048576,$B$4:$B$1048576,$B3577))</f>
        <v/>
      </c>
      <c r="G3577" s="2" t="str">
        <f>IF($C3577="","",VLOOKUP($F3577,Tabla5[],2,1))</f>
        <v/>
      </c>
    </row>
    <row r="3578" spans="6:7" x14ac:dyDescent="0.2">
      <c r="F3578" s="28" t="str">
        <f>IF($B3578="","",SUMIFS($E$4:E3578,$B$4:B3578,$B3578)/SUMIFS($E$4:$E$1048576,$B$4:$B$1048576,$B3578))</f>
        <v/>
      </c>
      <c r="G3578" s="2" t="str">
        <f>IF($C3578="","",VLOOKUP($F3578,Tabla5[],2,1))</f>
        <v/>
      </c>
    </row>
    <row r="3579" spans="6:7" x14ac:dyDescent="0.2">
      <c r="F3579" s="28" t="str">
        <f>IF($B3579="","",SUMIFS($E$4:E3579,$B$4:B3579,$B3579)/SUMIFS($E$4:$E$1048576,$B$4:$B$1048576,$B3579))</f>
        <v/>
      </c>
      <c r="G3579" s="2" t="str">
        <f>IF($C3579="","",VLOOKUP($F3579,Tabla5[],2,1))</f>
        <v/>
      </c>
    </row>
    <row r="3580" spans="6:7" x14ac:dyDescent="0.2">
      <c r="F3580" s="28" t="str">
        <f>IF($B3580="","",SUMIFS($E$4:E3580,$B$4:B3580,$B3580)/SUMIFS($E$4:$E$1048576,$B$4:$B$1048576,$B3580))</f>
        <v/>
      </c>
      <c r="G3580" s="2" t="str">
        <f>IF($C3580="","",VLOOKUP($F3580,Tabla5[],2,1))</f>
        <v/>
      </c>
    </row>
    <row r="3581" spans="6:7" x14ac:dyDescent="0.2">
      <c r="F3581" s="28" t="str">
        <f>IF($B3581="","",SUMIFS($E$4:E3581,$B$4:B3581,$B3581)/SUMIFS($E$4:$E$1048576,$B$4:$B$1048576,$B3581))</f>
        <v/>
      </c>
      <c r="G3581" s="2" t="str">
        <f>IF($C3581="","",VLOOKUP($F3581,Tabla5[],2,1))</f>
        <v/>
      </c>
    </row>
    <row r="3582" spans="6:7" x14ac:dyDescent="0.2">
      <c r="F3582" s="28" t="str">
        <f>IF($B3582="","",SUMIFS($E$4:E3582,$B$4:B3582,$B3582)/SUMIFS($E$4:$E$1048576,$B$4:$B$1048576,$B3582))</f>
        <v/>
      </c>
      <c r="G3582" s="2" t="str">
        <f>IF($C3582="","",VLOOKUP($F3582,Tabla5[],2,1))</f>
        <v/>
      </c>
    </row>
    <row r="3583" spans="6:7" x14ac:dyDescent="0.2">
      <c r="F3583" s="28" t="str">
        <f>IF($B3583="","",SUMIFS($E$4:E3583,$B$4:B3583,$B3583)/SUMIFS($E$4:$E$1048576,$B$4:$B$1048576,$B3583))</f>
        <v/>
      </c>
      <c r="G3583" s="2" t="str">
        <f>IF($C3583="","",VLOOKUP($F3583,Tabla5[],2,1))</f>
        <v/>
      </c>
    </row>
    <row r="3584" spans="6:7" x14ac:dyDescent="0.2">
      <c r="F3584" s="28" t="str">
        <f>IF($B3584="","",SUMIFS($E$4:E3584,$B$4:B3584,$B3584)/SUMIFS($E$4:$E$1048576,$B$4:$B$1048576,$B3584))</f>
        <v/>
      </c>
      <c r="G3584" s="2" t="str">
        <f>IF($C3584="","",VLOOKUP($F3584,Tabla5[],2,1))</f>
        <v/>
      </c>
    </row>
    <row r="3585" spans="6:7" x14ac:dyDescent="0.2">
      <c r="F3585" s="28" t="str">
        <f>IF($B3585="","",SUMIFS($E$4:E3585,$B$4:B3585,$B3585)/SUMIFS($E$4:$E$1048576,$B$4:$B$1048576,$B3585))</f>
        <v/>
      </c>
      <c r="G3585" s="2" t="str">
        <f>IF($C3585="","",VLOOKUP($F3585,Tabla5[],2,1))</f>
        <v/>
      </c>
    </row>
    <row r="3586" spans="6:7" x14ac:dyDescent="0.2">
      <c r="F3586" s="28" t="str">
        <f>IF($B3586="","",SUMIFS($E$4:E3586,$B$4:B3586,$B3586)/SUMIFS($E$4:$E$1048576,$B$4:$B$1048576,$B3586))</f>
        <v/>
      </c>
      <c r="G3586" s="2" t="str">
        <f>IF($C3586="","",VLOOKUP($F3586,Tabla5[],2,1))</f>
        <v/>
      </c>
    </row>
    <row r="3587" spans="6:7" x14ac:dyDescent="0.2">
      <c r="F3587" s="28" t="str">
        <f>IF($B3587="","",SUMIFS($E$4:E3587,$B$4:B3587,$B3587)/SUMIFS($E$4:$E$1048576,$B$4:$B$1048576,$B3587))</f>
        <v/>
      </c>
      <c r="G3587" s="2" t="str">
        <f>IF($C3587="","",VLOOKUP($F3587,Tabla5[],2,1))</f>
        <v/>
      </c>
    </row>
    <row r="3588" spans="6:7" x14ac:dyDescent="0.2">
      <c r="F3588" s="28" t="str">
        <f>IF($B3588="","",SUMIFS($E$4:E3588,$B$4:B3588,$B3588)/SUMIFS($E$4:$E$1048576,$B$4:$B$1048576,$B3588))</f>
        <v/>
      </c>
      <c r="G3588" s="2" t="str">
        <f>IF($C3588="","",VLOOKUP($F3588,Tabla5[],2,1))</f>
        <v/>
      </c>
    </row>
    <row r="3589" spans="6:7" x14ac:dyDescent="0.2">
      <c r="F3589" s="28" t="str">
        <f>IF($B3589="","",SUMIFS($E$4:E3589,$B$4:B3589,$B3589)/SUMIFS($E$4:$E$1048576,$B$4:$B$1048576,$B3589))</f>
        <v/>
      </c>
      <c r="G3589" s="2" t="str">
        <f>IF($C3589="","",VLOOKUP($F3589,Tabla5[],2,1))</f>
        <v/>
      </c>
    </row>
    <row r="3590" spans="6:7" x14ac:dyDescent="0.2">
      <c r="F3590" s="28" t="str">
        <f>IF($B3590="","",SUMIFS($E$4:E3590,$B$4:B3590,$B3590)/SUMIFS($E$4:$E$1048576,$B$4:$B$1048576,$B3590))</f>
        <v/>
      </c>
      <c r="G3590" s="2" t="str">
        <f>IF($C3590="","",VLOOKUP($F3590,Tabla5[],2,1))</f>
        <v/>
      </c>
    </row>
    <row r="3591" spans="6:7" x14ac:dyDescent="0.2">
      <c r="F3591" s="28" t="str">
        <f>IF($B3591="","",SUMIFS($E$4:E3591,$B$4:B3591,$B3591)/SUMIFS($E$4:$E$1048576,$B$4:$B$1048576,$B3591))</f>
        <v/>
      </c>
      <c r="G3591" s="2" t="str">
        <f>IF($C3591="","",VLOOKUP($F3591,Tabla5[],2,1))</f>
        <v/>
      </c>
    </row>
    <row r="3592" spans="6:7" x14ac:dyDescent="0.2">
      <c r="F3592" s="28" t="str">
        <f>IF($B3592="","",SUMIFS($E$4:E3592,$B$4:B3592,$B3592)/SUMIFS($E$4:$E$1048576,$B$4:$B$1048576,$B3592))</f>
        <v/>
      </c>
      <c r="G3592" s="2" t="str">
        <f>IF($C3592="","",VLOOKUP($F3592,Tabla5[],2,1))</f>
        <v/>
      </c>
    </row>
    <row r="3593" spans="6:7" x14ac:dyDescent="0.2">
      <c r="F3593" s="28" t="str">
        <f>IF($B3593="","",SUMIFS($E$4:E3593,$B$4:B3593,$B3593)/SUMIFS($E$4:$E$1048576,$B$4:$B$1048576,$B3593))</f>
        <v/>
      </c>
      <c r="G3593" s="2" t="str">
        <f>IF($C3593="","",VLOOKUP($F3593,Tabla5[],2,1))</f>
        <v/>
      </c>
    </row>
    <row r="3594" spans="6:7" x14ac:dyDescent="0.2">
      <c r="F3594" s="28" t="str">
        <f>IF($B3594="","",SUMIFS($E$4:E3594,$B$4:B3594,$B3594)/SUMIFS($E$4:$E$1048576,$B$4:$B$1048576,$B3594))</f>
        <v/>
      </c>
      <c r="G3594" s="2" t="str">
        <f>IF($C3594="","",VLOOKUP($F3594,Tabla5[],2,1))</f>
        <v/>
      </c>
    </row>
    <row r="3595" spans="6:7" x14ac:dyDescent="0.2">
      <c r="F3595" s="28" t="str">
        <f>IF($B3595="","",SUMIFS($E$4:E3595,$B$4:B3595,$B3595)/SUMIFS($E$4:$E$1048576,$B$4:$B$1048576,$B3595))</f>
        <v/>
      </c>
      <c r="G3595" s="2" t="str">
        <f>IF($C3595="","",VLOOKUP($F3595,Tabla5[],2,1))</f>
        <v/>
      </c>
    </row>
    <row r="3596" spans="6:7" x14ac:dyDescent="0.2">
      <c r="F3596" s="28" t="str">
        <f>IF($B3596="","",SUMIFS($E$4:E3596,$B$4:B3596,$B3596)/SUMIFS($E$4:$E$1048576,$B$4:$B$1048576,$B3596))</f>
        <v/>
      </c>
      <c r="G3596" s="2" t="str">
        <f>IF($C3596="","",VLOOKUP($F3596,Tabla5[],2,1))</f>
        <v/>
      </c>
    </row>
    <row r="3597" spans="6:7" x14ac:dyDescent="0.2">
      <c r="F3597" s="28" t="str">
        <f>IF($B3597="","",SUMIFS($E$4:E3597,$B$4:B3597,$B3597)/SUMIFS($E$4:$E$1048576,$B$4:$B$1048576,$B3597))</f>
        <v/>
      </c>
      <c r="G3597" s="2" t="str">
        <f>IF($C3597="","",VLOOKUP($F3597,Tabla5[],2,1))</f>
        <v/>
      </c>
    </row>
    <row r="3598" spans="6:7" x14ac:dyDescent="0.2">
      <c r="F3598" s="28" t="str">
        <f>IF($B3598="","",SUMIFS($E$4:E3598,$B$4:B3598,$B3598)/SUMIFS($E$4:$E$1048576,$B$4:$B$1048576,$B3598))</f>
        <v/>
      </c>
      <c r="G3598" s="2" t="str">
        <f>IF($C3598="","",VLOOKUP($F3598,Tabla5[],2,1))</f>
        <v/>
      </c>
    </row>
    <row r="3599" spans="6:7" x14ac:dyDescent="0.2">
      <c r="F3599" s="28" t="str">
        <f>IF($B3599="","",SUMIFS($E$4:E3599,$B$4:B3599,$B3599)/SUMIFS($E$4:$E$1048576,$B$4:$B$1048576,$B3599))</f>
        <v/>
      </c>
      <c r="G3599" s="2" t="str">
        <f>IF($C3599="","",VLOOKUP($F3599,Tabla5[],2,1))</f>
        <v/>
      </c>
    </row>
    <row r="3600" spans="6:7" x14ac:dyDescent="0.2">
      <c r="F3600" s="28" t="str">
        <f>IF($B3600="","",SUMIFS($E$4:E3600,$B$4:B3600,$B3600)/SUMIFS($E$4:$E$1048576,$B$4:$B$1048576,$B3600))</f>
        <v/>
      </c>
      <c r="G3600" s="2" t="str">
        <f>IF($C3600="","",VLOOKUP($F3600,Tabla5[],2,1))</f>
        <v/>
      </c>
    </row>
    <row r="3601" spans="6:7" x14ac:dyDescent="0.2">
      <c r="F3601" s="28" t="str">
        <f>IF($B3601="","",SUMIFS($E$4:E3601,$B$4:B3601,$B3601)/SUMIFS($E$4:$E$1048576,$B$4:$B$1048576,$B3601))</f>
        <v/>
      </c>
      <c r="G3601" s="2" t="str">
        <f>IF($C3601="","",VLOOKUP($F3601,Tabla5[],2,1))</f>
        <v/>
      </c>
    </row>
    <row r="3602" spans="6:7" x14ac:dyDescent="0.2">
      <c r="F3602" s="28" t="str">
        <f>IF($B3602="","",SUMIFS($E$4:E3602,$B$4:B3602,$B3602)/SUMIFS($E$4:$E$1048576,$B$4:$B$1048576,$B3602))</f>
        <v/>
      </c>
      <c r="G3602" s="2" t="str">
        <f>IF($C3602="","",VLOOKUP($F3602,Tabla5[],2,1))</f>
        <v/>
      </c>
    </row>
    <row r="3603" spans="6:7" x14ac:dyDescent="0.2">
      <c r="F3603" s="28" t="str">
        <f>IF($B3603="","",SUMIFS($E$4:E3603,$B$4:B3603,$B3603)/SUMIFS($E$4:$E$1048576,$B$4:$B$1048576,$B3603))</f>
        <v/>
      </c>
      <c r="G3603" s="2" t="str">
        <f>IF($C3603="","",VLOOKUP($F3603,Tabla5[],2,1))</f>
        <v/>
      </c>
    </row>
    <row r="3604" spans="6:7" x14ac:dyDescent="0.2">
      <c r="F3604" s="28" t="str">
        <f>IF($B3604="","",SUMIFS($E$4:E3604,$B$4:B3604,$B3604)/SUMIFS($E$4:$E$1048576,$B$4:$B$1048576,$B3604))</f>
        <v/>
      </c>
      <c r="G3604" s="2" t="str">
        <f>IF($C3604="","",VLOOKUP($F3604,Tabla5[],2,1))</f>
        <v/>
      </c>
    </row>
    <row r="3605" spans="6:7" x14ac:dyDescent="0.2">
      <c r="F3605" s="28" t="str">
        <f>IF($B3605="","",SUMIFS($E$4:E3605,$B$4:B3605,$B3605)/SUMIFS($E$4:$E$1048576,$B$4:$B$1048576,$B3605))</f>
        <v/>
      </c>
      <c r="G3605" s="2" t="str">
        <f>IF($C3605="","",VLOOKUP($F3605,Tabla5[],2,1))</f>
        <v/>
      </c>
    </row>
    <row r="3606" spans="6:7" x14ac:dyDescent="0.2">
      <c r="F3606" s="28" t="str">
        <f>IF($B3606="","",SUMIFS($E$4:E3606,$B$4:B3606,$B3606)/SUMIFS($E$4:$E$1048576,$B$4:$B$1048576,$B3606))</f>
        <v/>
      </c>
      <c r="G3606" s="2" t="str">
        <f>IF($C3606="","",VLOOKUP($F3606,Tabla5[],2,1))</f>
        <v/>
      </c>
    </row>
    <row r="3607" spans="6:7" x14ac:dyDescent="0.2">
      <c r="F3607" s="28" t="str">
        <f>IF($B3607="","",SUMIFS($E$4:E3607,$B$4:B3607,$B3607)/SUMIFS($E$4:$E$1048576,$B$4:$B$1048576,$B3607))</f>
        <v/>
      </c>
      <c r="G3607" s="2" t="str">
        <f>IF($C3607="","",VLOOKUP($F3607,Tabla5[],2,1))</f>
        <v/>
      </c>
    </row>
    <row r="3608" spans="6:7" x14ac:dyDescent="0.2">
      <c r="F3608" s="28" t="str">
        <f>IF($B3608="","",SUMIFS($E$4:E3608,$B$4:B3608,$B3608)/SUMIFS($E$4:$E$1048576,$B$4:$B$1048576,$B3608))</f>
        <v/>
      </c>
      <c r="G3608" s="2" t="str">
        <f>IF($C3608="","",VLOOKUP($F3608,Tabla5[],2,1))</f>
        <v/>
      </c>
    </row>
    <row r="3609" spans="6:7" x14ac:dyDescent="0.2">
      <c r="F3609" s="28" t="str">
        <f>IF($B3609="","",SUMIFS($E$4:E3609,$B$4:B3609,$B3609)/SUMIFS($E$4:$E$1048576,$B$4:$B$1048576,$B3609))</f>
        <v/>
      </c>
      <c r="G3609" s="2" t="str">
        <f>IF($C3609="","",VLOOKUP($F3609,Tabla5[],2,1))</f>
        <v/>
      </c>
    </row>
    <row r="3610" spans="6:7" x14ac:dyDescent="0.2">
      <c r="F3610" s="28" t="str">
        <f>IF($B3610="","",SUMIFS($E$4:E3610,$B$4:B3610,$B3610)/SUMIFS($E$4:$E$1048576,$B$4:$B$1048576,$B3610))</f>
        <v/>
      </c>
      <c r="G3610" s="2" t="str">
        <f>IF($C3610="","",VLOOKUP($F3610,Tabla5[],2,1))</f>
        <v/>
      </c>
    </row>
    <row r="3611" spans="6:7" x14ac:dyDescent="0.2">
      <c r="F3611" s="28" t="str">
        <f>IF($B3611="","",SUMIFS($E$4:E3611,$B$4:B3611,$B3611)/SUMIFS($E$4:$E$1048576,$B$4:$B$1048576,$B3611))</f>
        <v/>
      </c>
      <c r="G3611" s="2" t="str">
        <f>IF($C3611="","",VLOOKUP($F3611,Tabla5[],2,1))</f>
        <v/>
      </c>
    </row>
    <row r="3612" spans="6:7" x14ac:dyDescent="0.2">
      <c r="F3612" s="28" t="str">
        <f>IF($B3612="","",SUMIFS($E$4:E3612,$B$4:B3612,$B3612)/SUMIFS($E$4:$E$1048576,$B$4:$B$1048576,$B3612))</f>
        <v/>
      </c>
      <c r="G3612" s="2" t="str">
        <f>IF($C3612="","",VLOOKUP($F3612,Tabla5[],2,1))</f>
        <v/>
      </c>
    </row>
    <row r="3613" spans="6:7" x14ac:dyDescent="0.2">
      <c r="F3613" s="28" t="str">
        <f>IF($B3613="","",SUMIFS($E$4:E3613,$B$4:B3613,$B3613)/SUMIFS($E$4:$E$1048576,$B$4:$B$1048576,$B3613))</f>
        <v/>
      </c>
      <c r="G3613" s="2" t="str">
        <f>IF($C3613="","",VLOOKUP($F3613,Tabla5[],2,1))</f>
        <v/>
      </c>
    </row>
    <row r="3614" spans="6:7" x14ac:dyDescent="0.2">
      <c r="F3614" s="28" t="str">
        <f>IF($B3614="","",SUMIFS($E$4:E3614,$B$4:B3614,$B3614)/SUMIFS($E$4:$E$1048576,$B$4:$B$1048576,$B3614))</f>
        <v/>
      </c>
      <c r="G3614" s="2" t="str">
        <f>IF($C3614="","",VLOOKUP($F3614,Tabla5[],2,1))</f>
        <v/>
      </c>
    </row>
    <row r="3615" spans="6:7" x14ac:dyDescent="0.2">
      <c r="F3615" s="28" t="str">
        <f>IF($B3615="","",SUMIFS($E$4:E3615,$B$4:B3615,$B3615)/SUMIFS($E$4:$E$1048576,$B$4:$B$1048576,$B3615))</f>
        <v/>
      </c>
      <c r="G3615" s="2" t="str">
        <f>IF($C3615="","",VLOOKUP($F3615,Tabla5[],2,1))</f>
        <v/>
      </c>
    </row>
    <row r="3616" spans="6:7" x14ac:dyDescent="0.2">
      <c r="F3616" s="28" t="str">
        <f>IF($B3616="","",SUMIFS($E$4:E3616,$B$4:B3616,$B3616)/SUMIFS($E$4:$E$1048576,$B$4:$B$1048576,$B3616))</f>
        <v/>
      </c>
      <c r="G3616" s="2" t="str">
        <f>IF($C3616="","",VLOOKUP($F3616,Tabla5[],2,1))</f>
        <v/>
      </c>
    </row>
    <row r="3617" spans="6:7" x14ac:dyDescent="0.2">
      <c r="F3617" s="28" t="str">
        <f>IF($B3617="","",SUMIFS($E$4:E3617,$B$4:B3617,$B3617)/SUMIFS($E$4:$E$1048576,$B$4:$B$1048576,$B3617))</f>
        <v/>
      </c>
      <c r="G3617" s="2" t="str">
        <f>IF($C3617="","",VLOOKUP($F3617,Tabla5[],2,1))</f>
        <v/>
      </c>
    </row>
    <row r="3618" spans="6:7" x14ac:dyDescent="0.2">
      <c r="F3618" s="28" t="str">
        <f>IF($B3618="","",SUMIFS($E$4:E3618,$B$4:B3618,$B3618)/SUMIFS($E$4:$E$1048576,$B$4:$B$1048576,$B3618))</f>
        <v/>
      </c>
      <c r="G3618" s="2" t="str">
        <f>IF($C3618="","",VLOOKUP($F3618,Tabla5[],2,1))</f>
        <v/>
      </c>
    </row>
    <row r="3619" spans="6:7" x14ac:dyDescent="0.2">
      <c r="F3619" s="28" t="str">
        <f>IF($B3619="","",SUMIFS($E$4:E3619,$B$4:B3619,$B3619)/SUMIFS($E$4:$E$1048576,$B$4:$B$1048576,$B3619))</f>
        <v/>
      </c>
      <c r="G3619" s="2" t="str">
        <f>IF($C3619="","",VLOOKUP($F3619,Tabla5[],2,1))</f>
        <v/>
      </c>
    </row>
    <row r="3620" spans="6:7" x14ac:dyDescent="0.2">
      <c r="F3620" s="28" t="str">
        <f>IF($B3620="","",SUMIFS($E$4:E3620,$B$4:B3620,$B3620)/SUMIFS($E$4:$E$1048576,$B$4:$B$1048576,$B3620))</f>
        <v/>
      </c>
      <c r="G3620" s="2" t="str">
        <f>IF($C3620="","",VLOOKUP($F3620,Tabla5[],2,1))</f>
        <v/>
      </c>
    </row>
    <row r="3621" spans="6:7" x14ac:dyDescent="0.2">
      <c r="F3621" s="28" t="str">
        <f>IF($B3621="","",SUMIFS($E$4:E3621,$B$4:B3621,$B3621)/SUMIFS($E$4:$E$1048576,$B$4:$B$1048576,$B3621))</f>
        <v/>
      </c>
      <c r="G3621" s="2" t="str">
        <f>IF($C3621="","",VLOOKUP($F3621,Tabla5[],2,1))</f>
        <v/>
      </c>
    </row>
    <row r="3622" spans="6:7" x14ac:dyDescent="0.2">
      <c r="F3622" s="28" t="str">
        <f>IF($B3622="","",SUMIFS($E$4:E3622,$B$4:B3622,$B3622)/SUMIFS($E$4:$E$1048576,$B$4:$B$1048576,$B3622))</f>
        <v/>
      </c>
      <c r="G3622" s="2" t="str">
        <f>IF($C3622="","",VLOOKUP($F3622,Tabla5[],2,1))</f>
        <v/>
      </c>
    </row>
    <row r="3623" spans="6:7" x14ac:dyDescent="0.2">
      <c r="F3623" s="28" t="str">
        <f>IF($B3623="","",SUMIFS($E$4:E3623,$B$4:B3623,$B3623)/SUMIFS($E$4:$E$1048576,$B$4:$B$1048576,$B3623))</f>
        <v/>
      </c>
      <c r="G3623" s="2" t="str">
        <f>IF($C3623="","",VLOOKUP($F3623,Tabla5[],2,1))</f>
        <v/>
      </c>
    </row>
    <row r="3624" spans="6:7" x14ac:dyDescent="0.2">
      <c r="F3624" s="28" t="str">
        <f>IF($B3624="","",SUMIFS($E$4:E3624,$B$4:B3624,$B3624)/SUMIFS($E$4:$E$1048576,$B$4:$B$1048576,$B3624))</f>
        <v/>
      </c>
      <c r="G3624" s="2" t="str">
        <f>IF($C3624="","",VLOOKUP($F3624,Tabla5[],2,1))</f>
        <v/>
      </c>
    </row>
    <row r="3625" spans="6:7" x14ac:dyDescent="0.2">
      <c r="F3625" s="28" t="str">
        <f>IF($B3625="","",SUMIFS($E$4:E3625,$B$4:B3625,$B3625)/SUMIFS($E$4:$E$1048576,$B$4:$B$1048576,$B3625))</f>
        <v/>
      </c>
      <c r="G3625" s="2" t="str">
        <f>IF($C3625="","",VLOOKUP($F3625,Tabla5[],2,1))</f>
        <v/>
      </c>
    </row>
    <row r="3626" spans="6:7" x14ac:dyDescent="0.2">
      <c r="F3626" s="28" t="str">
        <f>IF($B3626="","",SUMIFS($E$4:E3626,$B$4:B3626,$B3626)/SUMIFS($E$4:$E$1048576,$B$4:$B$1048576,$B3626))</f>
        <v/>
      </c>
      <c r="G3626" s="2" t="str">
        <f>IF($C3626="","",VLOOKUP($F3626,Tabla5[],2,1))</f>
        <v/>
      </c>
    </row>
    <row r="3627" spans="6:7" x14ac:dyDescent="0.2">
      <c r="F3627" s="28" t="str">
        <f>IF($B3627="","",SUMIFS($E$4:E3627,$B$4:B3627,$B3627)/SUMIFS($E$4:$E$1048576,$B$4:$B$1048576,$B3627))</f>
        <v/>
      </c>
      <c r="G3627" s="2" t="str">
        <f>IF($C3627="","",VLOOKUP($F3627,Tabla5[],2,1))</f>
        <v/>
      </c>
    </row>
    <row r="3628" spans="6:7" x14ac:dyDescent="0.2">
      <c r="F3628" s="28" t="str">
        <f>IF($B3628="","",SUMIFS($E$4:E3628,$B$4:B3628,$B3628)/SUMIFS($E$4:$E$1048576,$B$4:$B$1048576,$B3628))</f>
        <v/>
      </c>
      <c r="G3628" s="2" t="str">
        <f>IF($C3628="","",VLOOKUP($F3628,Tabla5[],2,1))</f>
        <v/>
      </c>
    </row>
    <row r="3629" spans="6:7" x14ac:dyDescent="0.2">
      <c r="F3629" s="28" t="str">
        <f>IF($B3629="","",SUMIFS($E$4:E3629,$B$4:B3629,$B3629)/SUMIFS($E$4:$E$1048576,$B$4:$B$1048576,$B3629))</f>
        <v/>
      </c>
      <c r="G3629" s="2" t="str">
        <f>IF($C3629="","",VLOOKUP($F3629,Tabla5[],2,1))</f>
        <v/>
      </c>
    </row>
    <row r="3630" spans="6:7" x14ac:dyDescent="0.2">
      <c r="F3630" s="28" t="str">
        <f>IF($B3630="","",SUMIFS($E$4:E3630,$B$4:B3630,$B3630)/SUMIFS($E$4:$E$1048576,$B$4:$B$1048576,$B3630))</f>
        <v/>
      </c>
      <c r="G3630" s="2" t="str">
        <f>IF($C3630="","",VLOOKUP($F3630,Tabla5[],2,1))</f>
        <v/>
      </c>
    </row>
    <row r="3631" spans="6:7" x14ac:dyDescent="0.2">
      <c r="F3631" s="28" t="str">
        <f>IF($B3631="","",SUMIFS($E$4:E3631,$B$4:B3631,$B3631)/SUMIFS($E$4:$E$1048576,$B$4:$B$1048576,$B3631))</f>
        <v/>
      </c>
      <c r="G3631" s="2" t="str">
        <f>IF($C3631="","",VLOOKUP($F3631,Tabla5[],2,1))</f>
        <v/>
      </c>
    </row>
    <row r="3632" spans="6:7" x14ac:dyDescent="0.2">
      <c r="F3632" s="28" t="str">
        <f>IF($B3632="","",SUMIFS($E$4:E3632,$B$4:B3632,$B3632)/SUMIFS($E$4:$E$1048576,$B$4:$B$1048576,$B3632))</f>
        <v/>
      </c>
      <c r="G3632" s="2" t="str">
        <f>IF($C3632="","",VLOOKUP($F3632,Tabla5[],2,1))</f>
        <v/>
      </c>
    </row>
    <row r="3633" spans="6:7" x14ac:dyDescent="0.2">
      <c r="F3633" s="28" t="str">
        <f>IF($B3633="","",SUMIFS($E$4:E3633,$B$4:B3633,$B3633)/SUMIFS($E$4:$E$1048576,$B$4:$B$1048576,$B3633))</f>
        <v/>
      </c>
      <c r="G3633" s="2" t="str">
        <f>IF($C3633="","",VLOOKUP($F3633,Tabla5[],2,1))</f>
        <v/>
      </c>
    </row>
    <row r="3634" spans="6:7" x14ac:dyDescent="0.2">
      <c r="F3634" s="28" t="str">
        <f>IF($B3634="","",SUMIFS($E$4:E3634,$B$4:B3634,$B3634)/SUMIFS($E$4:$E$1048576,$B$4:$B$1048576,$B3634))</f>
        <v/>
      </c>
      <c r="G3634" s="2" t="str">
        <f>IF($C3634="","",VLOOKUP($F3634,Tabla5[],2,1))</f>
        <v/>
      </c>
    </row>
    <row r="3635" spans="6:7" x14ac:dyDescent="0.2">
      <c r="F3635" s="28" t="str">
        <f>IF($B3635="","",SUMIFS($E$4:E3635,$B$4:B3635,$B3635)/SUMIFS($E$4:$E$1048576,$B$4:$B$1048576,$B3635))</f>
        <v/>
      </c>
      <c r="G3635" s="2" t="str">
        <f>IF($C3635="","",VLOOKUP($F3635,Tabla5[],2,1))</f>
        <v/>
      </c>
    </row>
    <row r="3636" spans="6:7" x14ac:dyDescent="0.2">
      <c r="F3636" s="28" t="str">
        <f>IF($B3636="","",SUMIFS($E$4:E3636,$B$4:B3636,$B3636)/SUMIFS($E$4:$E$1048576,$B$4:$B$1048576,$B3636))</f>
        <v/>
      </c>
      <c r="G3636" s="2" t="str">
        <f>IF($C3636="","",VLOOKUP($F3636,Tabla5[],2,1))</f>
        <v/>
      </c>
    </row>
    <row r="3637" spans="6:7" x14ac:dyDescent="0.2">
      <c r="F3637" s="28" t="str">
        <f>IF($B3637="","",SUMIFS($E$4:E3637,$B$4:B3637,$B3637)/SUMIFS($E$4:$E$1048576,$B$4:$B$1048576,$B3637))</f>
        <v/>
      </c>
      <c r="G3637" s="2" t="str">
        <f>IF($C3637="","",VLOOKUP($F3637,Tabla5[],2,1))</f>
        <v/>
      </c>
    </row>
    <row r="3638" spans="6:7" x14ac:dyDescent="0.2">
      <c r="F3638" s="28" t="str">
        <f>IF($B3638="","",SUMIFS($E$4:E3638,$B$4:B3638,$B3638)/SUMIFS($E$4:$E$1048576,$B$4:$B$1048576,$B3638))</f>
        <v/>
      </c>
      <c r="G3638" s="2" t="str">
        <f>IF($C3638="","",VLOOKUP($F3638,Tabla5[],2,1))</f>
        <v/>
      </c>
    </row>
    <row r="3639" spans="6:7" x14ac:dyDescent="0.2">
      <c r="F3639" s="28" t="str">
        <f>IF($B3639="","",SUMIFS($E$4:E3639,$B$4:B3639,$B3639)/SUMIFS($E$4:$E$1048576,$B$4:$B$1048576,$B3639))</f>
        <v/>
      </c>
      <c r="G3639" s="2" t="str">
        <f>IF($C3639="","",VLOOKUP($F3639,Tabla5[],2,1))</f>
        <v/>
      </c>
    </row>
    <row r="3640" spans="6:7" x14ac:dyDescent="0.2">
      <c r="F3640" s="28" t="str">
        <f>IF($B3640="","",SUMIFS($E$4:E3640,$B$4:B3640,$B3640)/SUMIFS($E$4:$E$1048576,$B$4:$B$1048576,$B3640))</f>
        <v/>
      </c>
      <c r="G3640" s="2" t="str">
        <f>IF($C3640="","",VLOOKUP($F3640,Tabla5[],2,1))</f>
        <v/>
      </c>
    </row>
    <row r="3641" spans="6:7" x14ac:dyDescent="0.2">
      <c r="F3641" s="28" t="str">
        <f>IF($B3641="","",SUMIFS($E$4:E3641,$B$4:B3641,$B3641)/SUMIFS($E$4:$E$1048576,$B$4:$B$1048576,$B3641))</f>
        <v/>
      </c>
      <c r="G3641" s="2" t="str">
        <f>IF($C3641="","",VLOOKUP($F3641,Tabla5[],2,1))</f>
        <v/>
      </c>
    </row>
    <row r="3642" spans="6:7" x14ac:dyDescent="0.2">
      <c r="F3642" s="28" t="str">
        <f>IF($B3642="","",SUMIFS($E$4:E3642,$B$4:B3642,$B3642)/SUMIFS($E$4:$E$1048576,$B$4:$B$1048576,$B3642))</f>
        <v/>
      </c>
      <c r="G3642" s="2" t="str">
        <f>IF($C3642="","",VLOOKUP($F3642,Tabla5[],2,1))</f>
        <v/>
      </c>
    </row>
    <row r="3643" spans="6:7" x14ac:dyDescent="0.2">
      <c r="F3643" s="28" t="str">
        <f>IF($B3643="","",SUMIFS($E$4:E3643,$B$4:B3643,$B3643)/SUMIFS($E$4:$E$1048576,$B$4:$B$1048576,$B3643))</f>
        <v/>
      </c>
      <c r="G3643" s="2" t="str">
        <f>IF($C3643="","",VLOOKUP($F3643,Tabla5[],2,1))</f>
        <v/>
      </c>
    </row>
    <row r="3644" spans="6:7" x14ac:dyDescent="0.2">
      <c r="F3644" s="28" t="str">
        <f>IF($B3644="","",SUMIFS($E$4:E3644,$B$4:B3644,$B3644)/SUMIFS($E$4:$E$1048576,$B$4:$B$1048576,$B3644))</f>
        <v/>
      </c>
      <c r="G3644" s="2" t="str">
        <f>IF($C3644="","",VLOOKUP($F3644,Tabla5[],2,1))</f>
        <v/>
      </c>
    </row>
    <row r="3645" spans="6:7" x14ac:dyDescent="0.2">
      <c r="F3645" s="28" t="str">
        <f>IF($B3645="","",SUMIFS($E$4:E3645,$B$4:B3645,$B3645)/SUMIFS($E$4:$E$1048576,$B$4:$B$1048576,$B3645))</f>
        <v/>
      </c>
      <c r="G3645" s="2" t="str">
        <f>IF($C3645="","",VLOOKUP($F3645,Tabla5[],2,1))</f>
        <v/>
      </c>
    </row>
    <row r="3646" spans="6:7" x14ac:dyDescent="0.2">
      <c r="F3646" s="28" t="str">
        <f>IF($B3646="","",SUMIFS($E$4:E3646,$B$4:B3646,$B3646)/SUMIFS($E$4:$E$1048576,$B$4:$B$1048576,$B3646))</f>
        <v/>
      </c>
      <c r="G3646" s="2" t="str">
        <f>IF($C3646="","",VLOOKUP($F3646,Tabla5[],2,1))</f>
        <v/>
      </c>
    </row>
    <row r="3647" spans="6:7" x14ac:dyDescent="0.2">
      <c r="F3647" s="28" t="str">
        <f>IF($B3647="","",SUMIFS($E$4:E3647,$B$4:B3647,$B3647)/SUMIFS($E$4:$E$1048576,$B$4:$B$1048576,$B3647))</f>
        <v/>
      </c>
      <c r="G3647" s="2" t="str">
        <f>IF($C3647="","",VLOOKUP($F3647,Tabla5[],2,1))</f>
        <v/>
      </c>
    </row>
    <row r="3648" spans="6:7" x14ac:dyDescent="0.2">
      <c r="F3648" s="28" t="str">
        <f>IF($B3648="","",SUMIFS($E$4:E3648,$B$4:B3648,$B3648)/SUMIFS($E$4:$E$1048576,$B$4:$B$1048576,$B3648))</f>
        <v/>
      </c>
      <c r="G3648" s="2" t="str">
        <f>IF($C3648="","",VLOOKUP($F3648,Tabla5[],2,1))</f>
        <v/>
      </c>
    </row>
    <row r="3649" spans="6:7" x14ac:dyDescent="0.2">
      <c r="F3649" s="28" t="str">
        <f>IF($B3649="","",SUMIFS($E$4:E3649,$B$4:B3649,$B3649)/SUMIFS($E$4:$E$1048576,$B$4:$B$1048576,$B3649))</f>
        <v/>
      </c>
      <c r="G3649" s="2" t="str">
        <f>IF($C3649="","",VLOOKUP($F3649,Tabla5[],2,1))</f>
        <v/>
      </c>
    </row>
    <row r="3650" spans="6:7" x14ac:dyDescent="0.2">
      <c r="F3650" s="28" t="str">
        <f>IF($B3650="","",SUMIFS($E$4:E3650,$B$4:B3650,$B3650)/SUMIFS($E$4:$E$1048576,$B$4:$B$1048576,$B3650))</f>
        <v/>
      </c>
      <c r="G3650" s="2" t="str">
        <f>IF($C3650="","",VLOOKUP($F3650,Tabla5[],2,1))</f>
        <v/>
      </c>
    </row>
    <row r="3651" spans="6:7" x14ac:dyDescent="0.2">
      <c r="F3651" s="28" t="str">
        <f>IF($B3651="","",SUMIFS($E$4:E3651,$B$4:B3651,$B3651)/SUMIFS($E$4:$E$1048576,$B$4:$B$1048576,$B3651))</f>
        <v/>
      </c>
      <c r="G3651" s="2" t="str">
        <f>IF($C3651="","",VLOOKUP($F3651,Tabla5[],2,1))</f>
        <v/>
      </c>
    </row>
    <row r="3652" spans="6:7" x14ac:dyDescent="0.2">
      <c r="F3652" s="28" t="str">
        <f>IF($B3652="","",SUMIFS($E$4:E3652,$B$4:B3652,$B3652)/SUMIFS($E$4:$E$1048576,$B$4:$B$1048576,$B3652))</f>
        <v/>
      </c>
      <c r="G3652" s="2" t="str">
        <f>IF($C3652="","",VLOOKUP($F3652,Tabla5[],2,1))</f>
        <v/>
      </c>
    </row>
    <row r="3653" spans="6:7" x14ac:dyDescent="0.2">
      <c r="F3653" s="28" t="str">
        <f>IF($B3653="","",SUMIFS($E$4:E3653,$B$4:B3653,$B3653)/SUMIFS($E$4:$E$1048576,$B$4:$B$1048576,$B3653))</f>
        <v/>
      </c>
      <c r="G3653" s="2" t="str">
        <f>IF($C3653="","",VLOOKUP($F3653,Tabla5[],2,1))</f>
        <v/>
      </c>
    </row>
    <row r="3654" spans="6:7" x14ac:dyDescent="0.2">
      <c r="F3654" s="28" t="str">
        <f>IF($B3654="","",SUMIFS($E$4:E3654,$B$4:B3654,$B3654)/SUMIFS($E$4:$E$1048576,$B$4:$B$1048576,$B3654))</f>
        <v/>
      </c>
      <c r="G3654" s="2" t="str">
        <f>IF($C3654="","",VLOOKUP($F3654,Tabla5[],2,1))</f>
        <v/>
      </c>
    </row>
    <row r="3655" spans="6:7" x14ac:dyDescent="0.2">
      <c r="F3655" s="28" t="str">
        <f>IF($B3655="","",SUMIFS($E$4:E3655,$B$4:B3655,$B3655)/SUMIFS($E$4:$E$1048576,$B$4:$B$1048576,$B3655))</f>
        <v/>
      </c>
      <c r="G3655" s="2" t="str">
        <f>IF($C3655="","",VLOOKUP($F3655,Tabla5[],2,1))</f>
        <v/>
      </c>
    </row>
    <row r="3656" spans="6:7" x14ac:dyDescent="0.2">
      <c r="F3656" s="28" t="str">
        <f>IF($B3656="","",SUMIFS($E$4:E3656,$B$4:B3656,$B3656)/SUMIFS($E$4:$E$1048576,$B$4:$B$1048576,$B3656))</f>
        <v/>
      </c>
      <c r="G3656" s="2" t="str">
        <f>IF($C3656="","",VLOOKUP($F3656,Tabla5[],2,1))</f>
        <v/>
      </c>
    </row>
    <row r="3657" spans="6:7" x14ac:dyDescent="0.2">
      <c r="F3657" s="28" t="str">
        <f>IF($B3657="","",SUMIFS($E$4:E3657,$B$4:B3657,$B3657)/SUMIFS($E$4:$E$1048576,$B$4:$B$1048576,$B3657))</f>
        <v/>
      </c>
      <c r="G3657" s="2" t="str">
        <f>IF($C3657="","",VLOOKUP($F3657,Tabla5[],2,1))</f>
        <v/>
      </c>
    </row>
    <row r="3658" spans="6:7" x14ac:dyDescent="0.2">
      <c r="F3658" s="28" t="str">
        <f>IF($B3658="","",SUMIFS($E$4:E3658,$B$4:B3658,$B3658)/SUMIFS($E$4:$E$1048576,$B$4:$B$1048576,$B3658))</f>
        <v/>
      </c>
      <c r="G3658" s="2" t="str">
        <f>IF($C3658="","",VLOOKUP($F3658,Tabla5[],2,1))</f>
        <v/>
      </c>
    </row>
    <row r="3659" spans="6:7" x14ac:dyDescent="0.2">
      <c r="F3659" s="28" t="str">
        <f>IF($B3659="","",SUMIFS($E$4:E3659,$B$4:B3659,$B3659)/SUMIFS($E$4:$E$1048576,$B$4:$B$1048576,$B3659))</f>
        <v/>
      </c>
      <c r="G3659" s="2" t="str">
        <f>IF($C3659="","",VLOOKUP($F3659,Tabla5[],2,1))</f>
        <v/>
      </c>
    </row>
    <row r="3660" spans="6:7" x14ac:dyDescent="0.2">
      <c r="F3660" s="28" t="str">
        <f>IF($B3660="","",SUMIFS($E$4:E3660,$B$4:B3660,$B3660)/SUMIFS($E$4:$E$1048576,$B$4:$B$1048576,$B3660))</f>
        <v/>
      </c>
      <c r="G3660" s="2" t="str">
        <f>IF($C3660="","",VLOOKUP($F3660,Tabla5[],2,1))</f>
        <v/>
      </c>
    </row>
    <row r="3661" spans="6:7" x14ac:dyDescent="0.2">
      <c r="F3661" s="28" t="str">
        <f>IF($B3661="","",SUMIFS($E$4:E3661,$B$4:B3661,$B3661)/SUMIFS($E$4:$E$1048576,$B$4:$B$1048576,$B3661))</f>
        <v/>
      </c>
      <c r="G3661" s="2" t="str">
        <f>IF($C3661="","",VLOOKUP($F3661,Tabla5[],2,1))</f>
        <v/>
      </c>
    </row>
    <row r="3662" spans="6:7" x14ac:dyDescent="0.2">
      <c r="F3662" s="28" t="str">
        <f>IF($B3662="","",SUMIFS($E$4:E3662,$B$4:B3662,$B3662)/SUMIFS($E$4:$E$1048576,$B$4:$B$1048576,$B3662))</f>
        <v/>
      </c>
      <c r="G3662" s="2" t="str">
        <f>IF($C3662="","",VLOOKUP($F3662,Tabla5[],2,1))</f>
        <v/>
      </c>
    </row>
    <row r="3663" spans="6:7" x14ac:dyDescent="0.2">
      <c r="F3663" s="28" t="str">
        <f>IF($B3663="","",SUMIFS($E$4:E3663,$B$4:B3663,$B3663)/SUMIFS($E$4:$E$1048576,$B$4:$B$1048576,$B3663))</f>
        <v/>
      </c>
      <c r="G3663" s="2" t="str">
        <f>IF($C3663="","",VLOOKUP($F3663,Tabla5[],2,1))</f>
        <v/>
      </c>
    </row>
    <row r="3664" spans="6:7" x14ac:dyDescent="0.2">
      <c r="F3664" s="28" t="str">
        <f>IF($B3664="","",SUMIFS($E$4:E3664,$B$4:B3664,$B3664)/SUMIFS($E$4:$E$1048576,$B$4:$B$1048576,$B3664))</f>
        <v/>
      </c>
      <c r="G3664" s="2" t="str">
        <f>IF($C3664="","",VLOOKUP($F3664,Tabla5[],2,1))</f>
        <v/>
      </c>
    </row>
    <row r="3665" spans="6:7" x14ac:dyDescent="0.2">
      <c r="F3665" s="28" t="str">
        <f>IF($B3665="","",SUMIFS($E$4:E3665,$B$4:B3665,$B3665)/SUMIFS($E$4:$E$1048576,$B$4:$B$1048576,$B3665))</f>
        <v/>
      </c>
      <c r="G3665" s="2" t="str">
        <f>IF($C3665="","",VLOOKUP($F3665,Tabla5[],2,1))</f>
        <v/>
      </c>
    </row>
    <row r="3666" spans="6:7" x14ac:dyDescent="0.2">
      <c r="F3666" s="28" t="str">
        <f>IF($B3666="","",SUMIFS($E$4:E3666,$B$4:B3666,$B3666)/SUMIFS($E$4:$E$1048576,$B$4:$B$1048576,$B3666))</f>
        <v/>
      </c>
      <c r="G3666" s="2" t="str">
        <f>IF($C3666="","",VLOOKUP($F3666,Tabla5[],2,1))</f>
        <v/>
      </c>
    </row>
    <row r="3667" spans="6:7" x14ac:dyDescent="0.2">
      <c r="F3667" s="28" t="str">
        <f>IF($B3667="","",SUMIFS($E$4:E3667,$B$4:B3667,$B3667)/SUMIFS($E$4:$E$1048576,$B$4:$B$1048576,$B3667))</f>
        <v/>
      </c>
      <c r="G3667" s="2" t="str">
        <f>IF($C3667="","",VLOOKUP($F3667,Tabla5[],2,1))</f>
        <v/>
      </c>
    </row>
    <row r="3668" spans="6:7" x14ac:dyDescent="0.2">
      <c r="F3668" s="28" t="str">
        <f>IF($B3668="","",SUMIFS($E$4:E3668,$B$4:B3668,$B3668)/SUMIFS($E$4:$E$1048576,$B$4:$B$1048576,$B3668))</f>
        <v/>
      </c>
      <c r="G3668" s="2" t="str">
        <f>IF($C3668="","",VLOOKUP($F3668,Tabla5[],2,1))</f>
        <v/>
      </c>
    </row>
    <row r="3669" spans="6:7" x14ac:dyDescent="0.2">
      <c r="F3669" s="28" t="str">
        <f>IF($B3669="","",SUMIFS($E$4:E3669,$B$4:B3669,$B3669)/SUMIFS($E$4:$E$1048576,$B$4:$B$1048576,$B3669))</f>
        <v/>
      </c>
      <c r="G3669" s="2" t="str">
        <f>IF($C3669="","",VLOOKUP($F3669,Tabla5[],2,1))</f>
        <v/>
      </c>
    </row>
    <row r="3670" spans="6:7" x14ac:dyDescent="0.2">
      <c r="F3670" s="28" t="str">
        <f>IF($B3670="","",SUMIFS($E$4:E3670,$B$4:B3670,$B3670)/SUMIFS($E$4:$E$1048576,$B$4:$B$1048576,$B3670))</f>
        <v/>
      </c>
      <c r="G3670" s="2" t="str">
        <f>IF($C3670="","",VLOOKUP($F3670,Tabla5[],2,1))</f>
        <v/>
      </c>
    </row>
    <row r="3671" spans="6:7" x14ac:dyDescent="0.2">
      <c r="F3671" s="28" t="str">
        <f>IF($B3671="","",SUMIFS($E$4:E3671,$B$4:B3671,$B3671)/SUMIFS($E$4:$E$1048576,$B$4:$B$1048576,$B3671))</f>
        <v/>
      </c>
      <c r="G3671" s="2" t="str">
        <f>IF($C3671="","",VLOOKUP($F3671,Tabla5[],2,1))</f>
        <v/>
      </c>
    </row>
    <row r="3672" spans="6:7" x14ac:dyDescent="0.2">
      <c r="F3672" s="28" t="str">
        <f>IF($B3672="","",SUMIFS($E$4:E3672,$B$4:B3672,$B3672)/SUMIFS($E$4:$E$1048576,$B$4:$B$1048576,$B3672))</f>
        <v/>
      </c>
      <c r="G3672" s="2" t="str">
        <f>IF($C3672="","",VLOOKUP($F3672,Tabla5[],2,1))</f>
        <v/>
      </c>
    </row>
    <row r="3673" spans="6:7" x14ac:dyDescent="0.2">
      <c r="F3673" s="28" t="str">
        <f>IF($B3673="","",SUMIFS($E$4:E3673,$B$4:B3673,$B3673)/SUMIFS($E$4:$E$1048576,$B$4:$B$1048576,$B3673))</f>
        <v/>
      </c>
      <c r="G3673" s="2" t="str">
        <f>IF($C3673="","",VLOOKUP($F3673,Tabla5[],2,1))</f>
        <v/>
      </c>
    </row>
    <row r="3674" spans="6:7" x14ac:dyDescent="0.2">
      <c r="F3674" s="28" t="str">
        <f>IF($B3674="","",SUMIFS($E$4:E3674,$B$4:B3674,$B3674)/SUMIFS($E$4:$E$1048576,$B$4:$B$1048576,$B3674))</f>
        <v/>
      </c>
      <c r="G3674" s="2" t="str">
        <f>IF($C3674="","",VLOOKUP($F3674,Tabla5[],2,1))</f>
        <v/>
      </c>
    </row>
    <row r="3675" spans="6:7" x14ac:dyDescent="0.2">
      <c r="F3675" s="28" t="str">
        <f>IF($B3675="","",SUMIFS($E$4:E3675,$B$4:B3675,$B3675)/SUMIFS($E$4:$E$1048576,$B$4:$B$1048576,$B3675))</f>
        <v/>
      </c>
      <c r="G3675" s="2" t="str">
        <f>IF($C3675="","",VLOOKUP($F3675,Tabla5[],2,1))</f>
        <v/>
      </c>
    </row>
    <row r="3676" spans="6:7" x14ac:dyDescent="0.2">
      <c r="F3676" s="28" t="str">
        <f>IF($B3676="","",SUMIFS($E$4:E3676,$B$4:B3676,$B3676)/SUMIFS($E$4:$E$1048576,$B$4:$B$1048576,$B3676))</f>
        <v/>
      </c>
      <c r="G3676" s="2" t="str">
        <f>IF($C3676="","",VLOOKUP($F3676,Tabla5[],2,1))</f>
        <v/>
      </c>
    </row>
    <row r="3677" spans="6:7" x14ac:dyDescent="0.2">
      <c r="F3677" s="28" t="str">
        <f>IF($B3677="","",SUMIFS($E$4:E3677,$B$4:B3677,$B3677)/SUMIFS($E$4:$E$1048576,$B$4:$B$1048576,$B3677))</f>
        <v/>
      </c>
      <c r="G3677" s="2" t="str">
        <f>IF($C3677="","",VLOOKUP($F3677,Tabla5[],2,1))</f>
        <v/>
      </c>
    </row>
    <row r="3678" spans="6:7" x14ac:dyDescent="0.2">
      <c r="F3678" s="28" t="str">
        <f>IF($B3678="","",SUMIFS($E$4:E3678,$B$4:B3678,$B3678)/SUMIFS($E$4:$E$1048576,$B$4:$B$1048576,$B3678))</f>
        <v/>
      </c>
      <c r="G3678" s="2" t="str">
        <f>IF($C3678="","",VLOOKUP($F3678,Tabla5[],2,1))</f>
        <v/>
      </c>
    </row>
    <row r="3679" spans="6:7" x14ac:dyDescent="0.2">
      <c r="F3679" s="28" t="str">
        <f>IF($B3679="","",SUMIFS($E$4:E3679,$B$4:B3679,$B3679)/SUMIFS($E$4:$E$1048576,$B$4:$B$1048576,$B3679))</f>
        <v/>
      </c>
      <c r="G3679" s="2" t="str">
        <f>IF($C3679="","",VLOOKUP($F3679,Tabla5[],2,1))</f>
        <v/>
      </c>
    </row>
    <row r="3680" spans="6:7" x14ac:dyDescent="0.2">
      <c r="F3680" s="28" t="str">
        <f>IF($B3680="","",SUMIFS($E$4:E3680,$B$4:B3680,$B3680)/SUMIFS($E$4:$E$1048576,$B$4:$B$1048576,$B3680))</f>
        <v/>
      </c>
      <c r="G3680" s="2" t="str">
        <f>IF($C3680="","",VLOOKUP($F3680,Tabla5[],2,1))</f>
        <v/>
      </c>
    </row>
    <row r="3681" spans="6:7" x14ac:dyDescent="0.2">
      <c r="F3681" s="28" t="str">
        <f>IF($B3681="","",SUMIFS($E$4:E3681,$B$4:B3681,$B3681)/SUMIFS($E$4:$E$1048576,$B$4:$B$1048576,$B3681))</f>
        <v/>
      </c>
      <c r="G3681" s="2" t="str">
        <f>IF($C3681="","",VLOOKUP($F3681,Tabla5[],2,1))</f>
        <v/>
      </c>
    </row>
    <row r="3682" spans="6:7" x14ac:dyDescent="0.2">
      <c r="F3682" s="28" t="str">
        <f>IF($B3682="","",SUMIFS($E$4:E3682,$B$4:B3682,$B3682)/SUMIFS($E$4:$E$1048576,$B$4:$B$1048576,$B3682))</f>
        <v/>
      </c>
      <c r="G3682" s="2" t="str">
        <f>IF($C3682="","",VLOOKUP($F3682,Tabla5[],2,1))</f>
        <v/>
      </c>
    </row>
    <row r="3683" spans="6:7" x14ac:dyDescent="0.2">
      <c r="F3683" s="28" t="str">
        <f>IF($B3683="","",SUMIFS($E$4:E3683,$B$4:B3683,$B3683)/SUMIFS($E$4:$E$1048576,$B$4:$B$1048576,$B3683))</f>
        <v/>
      </c>
      <c r="G3683" s="2" t="str">
        <f>IF($C3683="","",VLOOKUP($F3683,Tabla5[],2,1))</f>
        <v/>
      </c>
    </row>
    <row r="3684" spans="6:7" x14ac:dyDescent="0.2">
      <c r="F3684" s="28" t="str">
        <f>IF($B3684="","",SUMIFS($E$4:E3684,$B$4:B3684,$B3684)/SUMIFS($E$4:$E$1048576,$B$4:$B$1048576,$B3684))</f>
        <v/>
      </c>
      <c r="G3684" s="2" t="str">
        <f>IF($C3684="","",VLOOKUP($F3684,Tabla5[],2,1))</f>
        <v/>
      </c>
    </row>
    <row r="3685" spans="6:7" x14ac:dyDescent="0.2">
      <c r="F3685" s="28" t="str">
        <f>IF($B3685="","",SUMIFS($E$4:E3685,$B$4:B3685,$B3685)/SUMIFS($E$4:$E$1048576,$B$4:$B$1048576,$B3685))</f>
        <v/>
      </c>
      <c r="G3685" s="2" t="str">
        <f>IF($C3685="","",VLOOKUP($F3685,Tabla5[],2,1))</f>
        <v/>
      </c>
    </row>
    <row r="3686" spans="6:7" x14ac:dyDescent="0.2">
      <c r="F3686" s="28" t="str">
        <f>IF($B3686="","",SUMIFS($E$4:E3686,$B$4:B3686,$B3686)/SUMIFS($E$4:$E$1048576,$B$4:$B$1048576,$B3686))</f>
        <v/>
      </c>
      <c r="G3686" s="2" t="str">
        <f>IF($C3686="","",VLOOKUP($F3686,Tabla5[],2,1))</f>
        <v/>
      </c>
    </row>
    <row r="3687" spans="6:7" x14ac:dyDescent="0.2">
      <c r="F3687" s="28" t="str">
        <f>IF($B3687="","",SUMIFS($E$4:E3687,$B$4:B3687,$B3687)/SUMIFS($E$4:$E$1048576,$B$4:$B$1048576,$B3687))</f>
        <v/>
      </c>
      <c r="G3687" s="2" t="str">
        <f>IF($C3687="","",VLOOKUP($F3687,Tabla5[],2,1))</f>
        <v/>
      </c>
    </row>
    <row r="3688" spans="6:7" x14ac:dyDescent="0.2">
      <c r="F3688" s="28" t="str">
        <f>IF($B3688="","",SUMIFS($E$4:E3688,$B$4:B3688,$B3688)/SUMIFS($E$4:$E$1048576,$B$4:$B$1048576,$B3688))</f>
        <v/>
      </c>
      <c r="G3688" s="2" t="str">
        <f>IF($C3688="","",VLOOKUP($F3688,Tabla5[],2,1))</f>
        <v/>
      </c>
    </row>
    <row r="3689" spans="6:7" x14ac:dyDescent="0.2">
      <c r="F3689" s="28" t="str">
        <f>IF($B3689="","",SUMIFS($E$4:E3689,$B$4:B3689,$B3689)/SUMIFS($E$4:$E$1048576,$B$4:$B$1048576,$B3689))</f>
        <v/>
      </c>
      <c r="G3689" s="2" t="str">
        <f>IF($C3689="","",VLOOKUP($F3689,Tabla5[],2,1))</f>
        <v/>
      </c>
    </row>
    <row r="3690" spans="6:7" x14ac:dyDescent="0.2">
      <c r="F3690" s="28" t="str">
        <f>IF($B3690="","",SUMIFS($E$4:E3690,$B$4:B3690,$B3690)/SUMIFS($E$4:$E$1048576,$B$4:$B$1048576,$B3690))</f>
        <v/>
      </c>
      <c r="G3690" s="2" t="str">
        <f>IF($C3690="","",VLOOKUP($F3690,Tabla5[],2,1))</f>
        <v/>
      </c>
    </row>
    <row r="3691" spans="6:7" x14ac:dyDescent="0.2">
      <c r="F3691" s="28" t="str">
        <f>IF($B3691="","",SUMIFS($E$4:E3691,$B$4:B3691,$B3691)/SUMIFS($E$4:$E$1048576,$B$4:$B$1048576,$B3691))</f>
        <v/>
      </c>
      <c r="G3691" s="2" t="str">
        <f>IF($C3691="","",VLOOKUP($F3691,Tabla5[],2,1))</f>
        <v/>
      </c>
    </row>
    <row r="3692" spans="6:7" x14ac:dyDescent="0.2">
      <c r="F3692" s="28" t="str">
        <f>IF($B3692="","",SUMIFS($E$4:E3692,$B$4:B3692,$B3692)/SUMIFS($E$4:$E$1048576,$B$4:$B$1048576,$B3692))</f>
        <v/>
      </c>
      <c r="G3692" s="2" t="str">
        <f>IF($C3692="","",VLOOKUP($F3692,Tabla5[],2,1))</f>
        <v/>
      </c>
    </row>
    <row r="3693" spans="6:7" x14ac:dyDescent="0.2">
      <c r="F3693" s="28" t="str">
        <f>IF($B3693="","",SUMIFS($E$4:E3693,$B$4:B3693,$B3693)/SUMIFS($E$4:$E$1048576,$B$4:$B$1048576,$B3693))</f>
        <v/>
      </c>
      <c r="G3693" s="2" t="str">
        <f>IF($C3693="","",VLOOKUP($F3693,Tabla5[],2,1))</f>
        <v/>
      </c>
    </row>
    <row r="3694" spans="6:7" x14ac:dyDescent="0.2">
      <c r="F3694" s="28" t="str">
        <f>IF($B3694="","",SUMIFS($E$4:E3694,$B$4:B3694,$B3694)/SUMIFS($E$4:$E$1048576,$B$4:$B$1048576,$B3694))</f>
        <v/>
      </c>
      <c r="G3694" s="2" t="str">
        <f>IF($C3694="","",VLOOKUP($F3694,Tabla5[],2,1))</f>
        <v/>
      </c>
    </row>
    <row r="3695" spans="6:7" x14ac:dyDescent="0.2">
      <c r="F3695" s="28" t="str">
        <f>IF($B3695="","",SUMIFS($E$4:E3695,$B$4:B3695,$B3695)/SUMIFS($E$4:$E$1048576,$B$4:$B$1048576,$B3695))</f>
        <v/>
      </c>
      <c r="G3695" s="2" t="str">
        <f>IF($C3695="","",VLOOKUP($F3695,Tabla5[],2,1))</f>
        <v/>
      </c>
    </row>
    <row r="3696" spans="6:7" x14ac:dyDescent="0.2">
      <c r="F3696" s="28" t="str">
        <f>IF($B3696="","",SUMIFS($E$4:E3696,$B$4:B3696,$B3696)/SUMIFS($E$4:$E$1048576,$B$4:$B$1048576,$B3696))</f>
        <v/>
      </c>
      <c r="G3696" s="2" t="str">
        <f>IF($C3696="","",VLOOKUP($F3696,Tabla5[],2,1))</f>
        <v/>
      </c>
    </row>
    <row r="3697" spans="6:7" x14ac:dyDescent="0.2">
      <c r="F3697" s="28" t="str">
        <f>IF($B3697="","",SUMIFS($E$4:E3697,$B$4:B3697,$B3697)/SUMIFS($E$4:$E$1048576,$B$4:$B$1048576,$B3697))</f>
        <v/>
      </c>
      <c r="G3697" s="2" t="str">
        <f>IF($C3697="","",VLOOKUP($F3697,Tabla5[],2,1))</f>
        <v/>
      </c>
    </row>
    <row r="3698" spans="6:7" x14ac:dyDescent="0.2">
      <c r="F3698" s="28" t="str">
        <f>IF($B3698="","",SUMIFS($E$4:E3698,$B$4:B3698,$B3698)/SUMIFS($E$4:$E$1048576,$B$4:$B$1048576,$B3698))</f>
        <v/>
      </c>
      <c r="G3698" s="2" t="str">
        <f>IF($C3698="","",VLOOKUP($F3698,Tabla5[],2,1))</f>
        <v/>
      </c>
    </row>
    <row r="3699" spans="6:7" x14ac:dyDescent="0.2">
      <c r="F3699" s="28" t="str">
        <f>IF($B3699="","",SUMIFS($E$4:E3699,$B$4:B3699,$B3699)/SUMIFS($E$4:$E$1048576,$B$4:$B$1048576,$B3699))</f>
        <v/>
      </c>
      <c r="G3699" s="2" t="str">
        <f>IF($C3699="","",VLOOKUP($F3699,Tabla5[],2,1))</f>
        <v/>
      </c>
    </row>
    <row r="3700" spans="6:7" x14ac:dyDescent="0.2">
      <c r="F3700" s="28" t="str">
        <f>IF($B3700="","",SUMIFS($E$4:E3700,$B$4:B3700,$B3700)/SUMIFS($E$4:$E$1048576,$B$4:$B$1048576,$B3700))</f>
        <v/>
      </c>
      <c r="G3700" s="2" t="str">
        <f>IF($C3700="","",VLOOKUP($F3700,Tabla5[],2,1))</f>
        <v/>
      </c>
    </row>
    <row r="3701" spans="6:7" x14ac:dyDescent="0.2">
      <c r="F3701" s="28" t="str">
        <f>IF($B3701="","",SUMIFS($E$4:E3701,$B$4:B3701,$B3701)/SUMIFS($E$4:$E$1048576,$B$4:$B$1048576,$B3701))</f>
        <v/>
      </c>
      <c r="G3701" s="2" t="str">
        <f>IF($C3701="","",VLOOKUP($F3701,Tabla5[],2,1))</f>
        <v/>
      </c>
    </row>
    <row r="3702" spans="6:7" x14ac:dyDescent="0.2">
      <c r="F3702" s="28" t="str">
        <f>IF($B3702="","",SUMIFS($E$4:E3702,$B$4:B3702,$B3702)/SUMIFS($E$4:$E$1048576,$B$4:$B$1048576,$B3702))</f>
        <v/>
      </c>
      <c r="G3702" s="2" t="str">
        <f>IF($C3702="","",VLOOKUP($F3702,Tabla5[],2,1))</f>
        <v/>
      </c>
    </row>
    <row r="3703" spans="6:7" x14ac:dyDescent="0.2">
      <c r="F3703" s="28" t="str">
        <f>IF($B3703="","",SUMIFS($E$4:E3703,$B$4:B3703,$B3703)/SUMIFS($E$4:$E$1048576,$B$4:$B$1048576,$B3703))</f>
        <v/>
      </c>
      <c r="G3703" s="2" t="str">
        <f>IF($C3703="","",VLOOKUP($F3703,Tabla5[],2,1))</f>
        <v/>
      </c>
    </row>
    <row r="3704" spans="6:7" x14ac:dyDescent="0.2">
      <c r="F3704" s="28" t="str">
        <f>IF($B3704="","",SUMIFS($E$4:E3704,$B$4:B3704,$B3704)/SUMIFS($E$4:$E$1048576,$B$4:$B$1048576,$B3704))</f>
        <v/>
      </c>
      <c r="G3704" s="2" t="str">
        <f>IF($C3704="","",VLOOKUP($F3704,Tabla5[],2,1))</f>
        <v/>
      </c>
    </row>
    <row r="3705" spans="6:7" x14ac:dyDescent="0.2">
      <c r="F3705" s="28" t="str">
        <f>IF($B3705="","",SUMIFS($E$4:E3705,$B$4:B3705,$B3705)/SUMIFS($E$4:$E$1048576,$B$4:$B$1048576,$B3705))</f>
        <v/>
      </c>
      <c r="G3705" s="2" t="str">
        <f>IF($C3705="","",VLOOKUP($F3705,Tabla5[],2,1))</f>
        <v/>
      </c>
    </row>
    <row r="3706" spans="6:7" x14ac:dyDescent="0.2">
      <c r="F3706" s="28" t="str">
        <f>IF($B3706="","",SUMIFS($E$4:E3706,$B$4:B3706,$B3706)/SUMIFS($E$4:$E$1048576,$B$4:$B$1048576,$B3706))</f>
        <v/>
      </c>
      <c r="G3706" s="2" t="str">
        <f>IF($C3706="","",VLOOKUP($F3706,Tabla5[],2,1))</f>
        <v/>
      </c>
    </row>
    <row r="3707" spans="6:7" x14ac:dyDescent="0.2">
      <c r="F3707" s="28" t="str">
        <f>IF($B3707="","",SUMIFS($E$4:E3707,$B$4:B3707,$B3707)/SUMIFS($E$4:$E$1048576,$B$4:$B$1048576,$B3707))</f>
        <v/>
      </c>
      <c r="G3707" s="2" t="str">
        <f>IF($C3707="","",VLOOKUP($F3707,Tabla5[],2,1))</f>
        <v/>
      </c>
    </row>
    <row r="3708" spans="6:7" x14ac:dyDescent="0.2">
      <c r="F3708" s="28" t="str">
        <f>IF($B3708="","",SUMIFS($E$4:E3708,$B$4:B3708,$B3708)/SUMIFS($E$4:$E$1048576,$B$4:$B$1048576,$B3708))</f>
        <v/>
      </c>
      <c r="G3708" s="2" t="str">
        <f>IF($C3708="","",VLOOKUP($F3708,Tabla5[],2,1))</f>
        <v/>
      </c>
    </row>
    <row r="3709" spans="6:7" x14ac:dyDescent="0.2">
      <c r="F3709" s="28" t="str">
        <f>IF($B3709="","",SUMIFS($E$4:E3709,$B$4:B3709,$B3709)/SUMIFS($E$4:$E$1048576,$B$4:$B$1048576,$B3709))</f>
        <v/>
      </c>
      <c r="G3709" s="2" t="str">
        <f>IF($C3709="","",VLOOKUP($F3709,Tabla5[],2,1))</f>
        <v/>
      </c>
    </row>
    <row r="3710" spans="6:7" x14ac:dyDescent="0.2">
      <c r="F3710" s="28" t="str">
        <f>IF($B3710="","",SUMIFS($E$4:E3710,$B$4:B3710,$B3710)/SUMIFS($E$4:$E$1048576,$B$4:$B$1048576,$B3710))</f>
        <v/>
      </c>
      <c r="G3710" s="2" t="str">
        <f>IF($C3710="","",VLOOKUP($F3710,Tabla5[],2,1))</f>
        <v/>
      </c>
    </row>
    <row r="3711" spans="6:7" x14ac:dyDescent="0.2">
      <c r="F3711" s="28" t="str">
        <f>IF($B3711="","",SUMIFS($E$4:E3711,$B$4:B3711,$B3711)/SUMIFS($E$4:$E$1048576,$B$4:$B$1048576,$B3711))</f>
        <v/>
      </c>
      <c r="G3711" s="2" t="str">
        <f>IF($C3711="","",VLOOKUP($F3711,Tabla5[],2,1))</f>
        <v/>
      </c>
    </row>
    <row r="3712" spans="6:7" x14ac:dyDescent="0.2">
      <c r="F3712" s="28" t="str">
        <f>IF($B3712="","",SUMIFS($E$4:E3712,$B$4:B3712,$B3712)/SUMIFS($E$4:$E$1048576,$B$4:$B$1048576,$B3712))</f>
        <v/>
      </c>
      <c r="G3712" s="2" t="str">
        <f>IF($C3712="","",VLOOKUP($F3712,Tabla5[],2,1))</f>
        <v/>
      </c>
    </row>
    <row r="3713" spans="6:7" x14ac:dyDescent="0.2">
      <c r="F3713" s="28" t="str">
        <f>IF($B3713="","",SUMIFS($E$4:E3713,$B$4:B3713,$B3713)/SUMIFS($E$4:$E$1048576,$B$4:$B$1048576,$B3713))</f>
        <v/>
      </c>
      <c r="G3713" s="2" t="str">
        <f>IF($C3713="","",VLOOKUP($F3713,Tabla5[],2,1))</f>
        <v/>
      </c>
    </row>
    <row r="3714" spans="6:7" x14ac:dyDescent="0.2">
      <c r="F3714" s="28" t="str">
        <f>IF($B3714="","",SUMIFS($E$4:E3714,$B$4:B3714,$B3714)/SUMIFS($E$4:$E$1048576,$B$4:$B$1048576,$B3714))</f>
        <v/>
      </c>
      <c r="G3714" s="2" t="str">
        <f>IF($C3714="","",VLOOKUP($F3714,Tabla5[],2,1))</f>
        <v/>
      </c>
    </row>
    <row r="3715" spans="6:7" x14ac:dyDescent="0.2">
      <c r="F3715" s="28" t="str">
        <f>IF($B3715="","",SUMIFS($E$4:E3715,$B$4:B3715,$B3715)/SUMIFS($E$4:$E$1048576,$B$4:$B$1048576,$B3715))</f>
        <v/>
      </c>
      <c r="G3715" s="2" t="str">
        <f>IF($C3715="","",VLOOKUP($F3715,Tabla5[],2,1))</f>
        <v/>
      </c>
    </row>
    <row r="3716" spans="6:7" x14ac:dyDescent="0.2">
      <c r="F3716" s="28" t="str">
        <f>IF($B3716="","",SUMIFS($E$4:E3716,$B$4:B3716,$B3716)/SUMIFS($E$4:$E$1048576,$B$4:$B$1048576,$B3716))</f>
        <v/>
      </c>
      <c r="G3716" s="2" t="str">
        <f>IF($C3716="","",VLOOKUP($F3716,Tabla5[],2,1))</f>
        <v/>
      </c>
    </row>
    <row r="3717" spans="6:7" x14ac:dyDescent="0.2">
      <c r="F3717" s="28" t="str">
        <f>IF($B3717="","",SUMIFS($E$4:E3717,$B$4:B3717,$B3717)/SUMIFS($E$4:$E$1048576,$B$4:$B$1048576,$B3717))</f>
        <v/>
      </c>
      <c r="G3717" s="2" t="str">
        <f>IF($C3717="","",VLOOKUP($F3717,Tabla5[],2,1))</f>
        <v/>
      </c>
    </row>
    <row r="3718" spans="6:7" x14ac:dyDescent="0.2">
      <c r="F3718" s="28" t="str">
        <f>IF($B3718="","",SUMIFS($E$4:E3718,$B$4:B3718,$B3718)/SUMIFS($E$4:$E$1048576,$B$4:$B$1048576,$B3718))</f>
        <v/>
      </c>
      <c r="G3718" s="2" t="str">
        <f>IF($C3718="","",VLOOKUP($F3718,Tabla5[],2,1))</f>
        <v/>
      </c>
    </row>
    <row r="3719" spans="6:7" x14ac:dyDescent="0.2">
      <c r="F3719" s="28" t="str">
        <f>IF($B3719="","",SUMIFS($E$4:E3719,$B$4:B3719,$B3719)/SUMIFS($E$4:$E$1048576,$B$4:$B$1048576,$B3719))</f>
        <v/>
      </c>
      <c r="G3719" s="2" t="str">
        <f>IF($C3719="","",VLOOKUP($F3719,Tabla5[],2,1))</f>
        <v/>
      </c>
    </row>
    <row r="3720" spans="6:7" x14ac:dyDescent="0.2">
      <c r="F3720" s="28" t="str">
        <f>IF($B3720="","",SUMIFS($E$4:E3720,$B$4:B3720,$B3720)/SUMIFS($E$4:$E$1048576,$B$4:$B$1048576,$B3720))</f>
        <v/>
      </c>
      <c r="G3720" s="2" t="str">
        <f>IF($C3720="","",VLOOKUP($F3720,Tabla5[],2,1))</f>
        <v/>
      </c>
    </row>
    <row r="3721" spans="6:7" x14ac:dyDescent="0.2">
      <c r="F3721" s="28" t="str">
        <f>IF($B3721="","",SUMIFS($E$4:E3721,$B$4:B3721,$B3721)/SUMIFS($E$4:$E$1048576,$B$4:$B$1048576,$B3721))</f>
        <v/>
      </c>
      <c r="G3721" s="2" t="str">
        <f>IF($C3721="","",VLOOKUP($F3721,Tabla5[],2,1))</f>
        <v/>
      </c>
    </row>
    <row r="3722" spans="6:7" x14ac:dyDescent="0.2">
      <c r="F3722" s="28" t="str">
        <f>IF($B3722="","",SUMIFS($E$4:E3722,$B$4:B3722,$B3722)/SUMIFS($E$4:$E$1048576,$B$4:$B$1048576,$B3722))</f>
        <v/>
      </c>
      <c r="G3722" s="2" t="str">
        <f>IF($C3722="","",VLOOKUP($F3722,Tabla5[],2,1))</f>
        <v/>
      </c>
    </row>
    <row r="3723" spans="6:7" x14ac:dyDescent="0.2">
      <c r="F3723" s="28" t="str">
        <f>IF($B3723="","",SUMIFS($E$4:E3723,$B$4:B3723,$B3723)/SUMIFS($E$4:$E$1048576,$B$4:$B$1048576,$B3723))</f>
        <v/>
      </c>
      <c r="G3723" s="2" t="str">
        <f>IF($C3723="","",VLOOKUP($F3723,Tabla5[],2,1))</f>
        <v/>
      </c>
    </row>
    <row r="3724" spans="6:7" x14ac:dyDescent="0.2">
      <c r="F3724" s="28" t="str">
        <f>IF($B3724="","",SUMIFS($E$4:E3724,$B$4:B3724,$B3724)/SUMIFS($E$4:$E$1048576,$B$4:$B$1048576,$B3724))</f>
        <v/>
      </c>
      <c r="G3724" s="2" t="str">
        <f>IF($C3724="","",VLOOKUP($F3724,Tabla5[],2,1))</f>
        <v/>
      </c>
    </row>
    <row r="3725" spans="6:7" x14ac:dyDescent="0.2">
      <c r="F3725" s="28" t="str">
        <f>IF($B3725="","",SUMIFS($E$4:E3725,$B$4:B3725,$B3725)/SUMIFS($E$4:$E$1048576,$B$4:$B$1048576,$B3725))</f>
        <v/>
      </c>
      <c r="G3725" s="2" t="str">
        <f>IF($C3725="","",VLOOKUP($F3725,Tabla5[],2,1))</f>
        <v/>
      </c>
    </row>
    <row r="3726" spans="6:7" x14ac:dyDescent="0.2">
      <c r="F3726" s="28" t="str">
        <f>IF($B3726="","",SUMIFS($E$4:E3726,$B$4:B3726,$B3726)/SUMIFS($E$4:$E$1048576,$B$4:$B$1048576,$B3726))</f>
        <v/>
      </c>
      <c r="G3726" s="2" t="str">
        <f>IF($C3726="","",VLOOKUP($F3726,Tabla5[],2,1))</f>
        <v/>
      </c>
    </row>
    <row r="3727" spans="6:7" x14ac:dyDescent="0.2">
      <c r="F3727" s="28" t="str">
        <f>IF($B3727="","",SUMIFS($E$4:E3727,$B$4:B3727,$B3727)/SUMIFS($E$4:$E$1048576,$B$4:$B$1048576,$B3727))</f>
        <v/>
      </c>
      <c r="G3727" s="2" t="str">
        <f>IF($C3727="","",VLOOKUP($F3727,Tabla5[],2,1))</f>
        <v/>
      </c>
    </row>
    <row r="3728" spans="6:7" x14ac:dyDescent="0.2">
      <c r="F3728" s="28" t="str">
        <f>IF($B3728="","",SUMIFS($E$4:E3728,$B$4:B3728,$B3728)/SUMIFS($E$4:$E$1048576,$B$4:$B$1048576,$B3728))</f>
        <v/>
      </c>
      <c r="G3728" s="2" t="str">
        <f>IF($C3728="","",VLOOKUP($F3728,Tabla5[],2,1))</f>
        <v/>
      </c>
    </row>
    <row r="3729" spans="6:7" x14ac:dyDescent="0.2">
      <c r="F3729" s="28" t="str">
        <f>IF($B3729="","",SUMIFS($E$4:E3729,$B$4:B3729,$B3729)/SUMIFS($E$4:$E$1048576,$B$4:$B$1048576,$B3729))</f>
        <v/>
      </c>
      <c r="G3729" s="2" t="str">
        <f>IF($C3729="","",VLOOKUP($F3729,Tabla5[],2,1))</f>
        <v/>
      </c>
    </row>
    <row r="3730" spans="6:7" x14ac:dyDescent="0.2">
      <c r="F3730" s="28" t="str">
        <f>IF($B3730="","",SUMIFS($E$4:E3730,$B$4:B3730,$B3730)/SUMIFS($E$4:$E$1048576,$B$4:$B$1048576,$B3730))</f>
        <v/>
      </c>
      <c r="G3730" s="2" t="str">
        <f>IF($C3730="","",VLOOKUP($F3730,Tabla5[],2,1))</f>
        <v/>
      </c>
    </row>
    <row r="3731" spans="6:7" x14ac:dyDescent="0.2">
      <c r="F3731" s="28" t="str">
        <f>IF($B3731="","",SUMIFS($E$4:E3731,$B$4:B3731,$B3731)/SUMIFS($E$4:$E$1048576,$B$4:$B$1048576,$B3731))</f>
        <v/>
      </c>
      <c r="G3731" s="2" t="str">
        <f>IF($C3731="","",VLOOKUP($F3731,Tabla5[],2,1))</f>
        <v/>
      </c>
    </row>
    <row r="3732" spans="6:7" x14ac:dyDescent="0.2">
      <c r="F3732" s="28" t="str">
        <f>IF($B3732="","",SUMIFS($E$4:E3732,$B$4:B3732,$B3732)/SUMIFS($E$4:$E$1048576,$B$4:$B$1048576,$B3732))</f>
        <v/>
      </c>
      <c r="G3732" s="2" t="str">
        <f>IF($C3732="","",VLOOKUP($F3732,Tabla5[],2,1))</f>
        <v/>
      </c>
    </row>
    <row r="3733" spans="6:7" x14ac:dyDescent="0.2">
      <c r="F3733" s="28" t="str">
        <f>IF($B3733="","",SUMIFS($E$4:E3733,$B$4:B3733,$B3733)/SUMIFS($E$4:$E$1048576,$B$4:$B$1048576,$B3733))</f>
        <v/>
      </c>
      <c r="G3733" s="2" t="str">
        <f>IF($C3733="","",VLOOKUP($F3733,Tabla5[],2,1))</f>
        <v/>
      </c>
    </row>
    <row r="3734" spans="6:7" x14ac:dyDescent="0.2">
      <c r="F3734" s="28" t="str">
        <f>IF($B3734="","",SUMIFS($E$4:E3734,$B$4:B3734,$B3734)/SUMIFS($E$4:$E$1048576,$B$4:$B$1048576,$B3734))</f>
        <v/>
      </c>
      <c r="G3734" s="2" t="str">
        <f>IF($C3734="","",VLOOKUP($F3734,Tabla5[],2,1))</f>
        <v/>
      </c>
    </row>
    <row r="3735" spans="6:7" x14ac:dyDescent="0.2">
      <c r="F3735" s="28" t="str">
        <f>IF($B3735="","",SUMIFS($E$4:E3735,$B$4:B3735,$B3735)/SUMIFS($E$4:$E$1048576,$B$4:$B$1048576,$B3735))</f>
        <v/>
      </c>
      <c r="G3735" s="2" t="str">
        <f>IF($C3735="","",VLOOKUP($F3735,Tabla5[],2,1))</f>
        <v/>
      </c>
    </row>
    <row r="3736" spans="6:7" x14ac:dyDescent="0.2">
      <c r="F3736" s="28" t="str">
        <f>IF($B3736="","",SUMIFS($E$4:E3736,$B$4:B3736,$B3736)/SUMIFS($E$4:$E$1048576,$B$4:$B$1048576,$B3736))</f>
        <v/>
      </c>
      <c r="G3736" s="2" t="str">
        <f>IF($C3736="","",VLOOKUP($F3736,Tabla5[],2,1))</f>
        <v/>
      </c>
    </row>
    <row r="3737" spans="6:7" x14ac:dyDescent="0.2">
      <c r="F3737" s="28" t="str">
        <f>IF($B3737="","",SUMIFS($E$4:E3737,$B$4:B3737,$B3737)/SUMIFS($E$4:$E$1048576,$B$4:$B$1048576,$B3737))</f>
        <v/>
      </c>
      <c r="G3737" s="2" t="str">
        <f>IF($C3737="","",VLOOKUP($F3737,Tabla5[],2,1))</f>
        <v/>
      </c>
    </row>
    <row r="3738" spans="6:7" x14ac:dyDescent="0.2">
      <c r="F3738" s="28" t="str">
        <f>IF($B3738="","",SUMIFS($E$4:E3738,$B$4:B3738,$B3738)/SUMIFS($E$4:$E$1048576,$B$4:$B$1048576,$B3738))</f>
        <v/>
      </c>
      <c r="G3738" s="2" t="str">
        <f>IF($C3738="","",VLOOKUP($F3738,Tabla5[],2,1))</f>
        <v/>
      </c>
    </row>
    <row r="3739" spans="6:7" x14ac:dyDescent="0.2">
      <c r="F3739" s="28" t="str">
        <f>IF($B3739="","",SUMIFS($E$4:E3739,$B$4:B3739,$B3739)/SUMIFS($E$4:$E$1048576,$B$4:$B$1048576,$B3739))</f>
        <v/>
      </c>
      <c r="G3739" s="2" t="str">
        <f>IF($C3739="","",VLOOKUP($F3739,Tabla5[],2,1))</f>
        <v/>
      </c>
    </row>
    <row r="3740" spans="6:7" x14ac:dyDescent="0.2">
      <c r="F3740" s="28" t="str">
        <f>IF($B3740="","",SUMIFS($E$4:E3740,$B$4:B3740,$B3740)/SUMIFS($E$4:$E$1048576,$B$4:$B$1048576,$B3740))</f>
        <v/>
      </c>
      <c r="G3740" s="2" t="str">
        <f>IF($C3740="","",VLOOKUP($F3740,Tabla5[],2,1))</f>
        <v/>
      </c>
    </row>
    <row r="3741" spans="6:7" x14ac:dyDescent="0.2">
      <c r="F3741" s="28" t="str">
        <f>IF($B3741="","",SUMIFS($E$4:E3741,$B$4:B3741,$B3741)/SUMIFS($E$4:$E$1048576,$B$4:$B$1048576,$B3741))</f>
        <v/>
      </c>
      <c r="G3741" s="2" t="str">
        <f>IF($C3741="","",VLOOKUP($F3741,Tabla5[],2,1))</f>
        <v/>
      </c>
    </row>
    <row r="3742" spans="6:7" x14ac:dyDescent="0.2">
      <c r="F3742" s="28" t="str">
        <f>IF($B3742="","",SUMIFS($E$4:E3742,$B$4:B3742,$B3742)/SUMIFS($E$4:$E$1048576,$B$4:$B$1048576,$B3742))</f>
        <v/>
      </c>
      <c r="G3742" s="2" t="str">
        <f>IF($C3742="","",VLOOKUP($F3742,Tabla5[],2,1))</f>
        <v/>
      </c>
    </row>
    <row r="3743" spans="6:7" x14ac:dyDescent="0.2">
      <c r="F3743" s="28" t="str">
        <f>IF($B3743="","",SUMIFS($E$4:E3743,$B$4:B3743,$B3743)/SUMIFS($E$4:$E$1048576,$B$4:$B$1048576,$B3743))</f>
        <v/>
      </c>
      <c r="G3743" s="2" t="str">
        <f>IF($C3743="","",VLOOKUP($F3743,Tabla5[],2,1))</f>
        <v/>
      </c>
    </row>
    <row r="3744" spans="6:7" x14ac:dyDescent="0.2">
      <c r="F3744" s="28" t="str">
        <f>IF($B3744="","",SUMIFS($E$4:E3744,$B$4:B3744,$B3744)/SUMIFS($E$4:$E$1048576,$B$4:$B$1048576,$B3744))</f>
        <v/>
      </c>
      <c r="G3744" s="2" t="str">
        <f>IF($C3744="","",VLOOKUP($F3744,Tabla5[],2,1))</f>
        <v/>
      </c>
    </row>
    <row r="3745" spans="6:7" x14ac:dyDescent="0.2">
      <c r="F3745" s="28" t="str">
        <f>IF($B3745="","",SUMIFS($E$4:E3745,$B$4:B3745,$B3745)/SUMIFS($E$4:$E$1048576,$B$4:$B$1048576,$B3745))</f>
        <v/>
      </c>
      <c r="G3745" s="2" t="str">
        <f>IF($C3745="","",VLOOKUP($F3745,Tabla5[],2,1))</f>
        <v/>
      </c>
    </row>
    <row r="3746" spans="6:7" x14ac:dyDescent="0.2">
      <c r="F3746" s="28" t="str">
        <f>IF($B3746="","",SUMIFS($E$4:E3746,$B$4:B3746,$B3746)/SUMIFS($E$4:$E$1048576,$B$4:$B$1048576,$B3746))</f>
        <v/>
      </c>
      <c r="G3746" s="2" t="str">
        <f>IF($C3746="","",VLOOKUP($F3746,Tabla5[],2,1))</f>
        <v/>
      </c>
    </row>
    <row r="3747" spans="6:7" x14ac:dyDescent="0.2">
      <c r="F3747" s="28" t="str">
        <f>IF($B3747="","",SUMIFS($E$4:E3747,$B$4:B3747,$B3747)/SUMIFS($E$4:$E$1048576,$B$4:$B$1048576,$B3747))</f>
        <v/>
      </c>
      <c r="G3747" s="2" t="str">
        <f>IF($C3747="","",VLOOKUP($F3747,Tabla5[],2,1))</f>
        <v/>
      </c>
    </row>
    <row r="3748" spans="6:7" x14ac:dyDescent="0.2">
      <c r="F3748" s="28" t="str">
        <f>IF($B3748="","",SUMIFS($E$4:E3748,$B$4:B3748,$B3748)/SUMIFS($E$4:$E$1048576,$B$4:$B$1048576,$B3748))</f>
        <v/>
      </c>
      <c r="G3748" s="2" t="str">
        <f>IF($C3748="","",VLOOKUP($F3748,Tabla5[],2,1))</f>
        <v/>
      </c>
    </row>
    <row r="3749" spans="6:7" x14ac:dyDescent="0.2">
      <c r="F3749" s="28" t="str">
        <f>IF($B3749="","",SUMIFS($E$4:E3749,$B$4:B3749,$B3749)/SUMIFS($E$4:$E$1048576,$B$4:$B$1048576,$B3749))</f>
        <v/>
      </c>
      <c r="G3749" s="2" t="str">
        <f>IF($C3749="","",VLOOKUP($F3749,Tabla5[],2,1))</f>
        <v/>
      </c>
    </row>
    <row r="3750" spans="6:7" x14ac:dyDescent="0.2">
      <c r="F3750" s="28" t="str">
        <f>IF($B3750="","",SUMIFS($E$4:E3750,$B$4:B3750,$B3750)/SUMIFS($E$4:$E$1048576,$B$4:$B$1048576,$B3750))</f>
        <v/>
      </c>
      <c r="G3750" s="2" t="str">
        <f>IF($C3750="","",VLOOKUP($F3750,Tabla5[],2,1))</f>
        <v/>
      </c>
    </row>
    <row r="3751" spans="6:7" x14ac:dyDescent="0.2">
      <c r="F3751" s="28" t="str">
        <f>IF($B3751="","",SUMIFS($E$4:E3751,$B$4:B3751,$B3751)/SUMIFS($E$4:$E$1048576,$B$4:$B$1048576,$B3751))</f>
        <v/>
      </c>
      <c r="G3751" s="2" t="str">
        <f>IF($C3751="","",VLOOKUP($F3751,Tabla5[],2,1))</f>
        <v/>
      </c>
    </row>
    <row r="3752" spans="6:7" x14ac:dyDescent="0.2">
      <c r="F3752" s="28" t="str">
        <f>IF($B3752="","",SUMIFS($E$4:E3752,$B$4:B3752,$B3752)/SUMIFS($E$4:$E$1048576,$B$4:$B$1048576,$B3752))</f>
        <v/>
      </c>
      <c r="G3752" s="2" t="str">
        <f>IF($C3752="","",VLOOKUP($F3752,Tabla5[],2,1))</f>
        <v/>
      </c>
    </row>
    <row r="3753" spans="6:7" x14ac:dyDescent="0.2">
      <c r="F3753" s="28" t="str">
        <f>IF($B3753="","",SUMIFS($E$4:E3753,$B$4:B3753,$B3753)/SUMIFS($E$4:$E$1048576,$B$4:$B$1048576,$B3753))</f>
        <v/>
      </c>
      <c r="G3753" s="2" t="str">
        <f>IF($C3753="","",VLOOKUP($F3753,Tabla5[],2,1))</f>
        <v/>
      </c>
    </row>
    <row r="3754" spans="6:7" x14ac:dyDescent="0.2">
      <c r="F3754" s="28" t="str">
        <f>IF($B3754="","",SUMIFS($E$4:E3754,$B$4:B3754,$B3754)/SUMIFS($E$4:$E$1048576,$B$4:$B$1048576,$B3754))</f>
        <v/>
      </c>
      <c r="G3754" s="2" t="str">
        <f>IF($C3754="","",VLOOKUP($F3754,Tabla5[],2,1))</f>
        <v/>
      </c>
    </row>
    <row r="3755" spans="6:7" x14ac:dyDescent="0.2">
      <c r="F3755" s="28" t="str">
        <f>IF($B3755="","",SUMIFS($E$4:E3755,$B$4:B3755,$B3755)/SUMIFS($E$4:$E$1048576,$B$4:$B$1048576,$B3755))</f>
        <v/>
      </c>
      <c r="G3755" s="2" t="str">
        <f>IF($C3755="","",VLOOKUP($F3755,Tabla5[],2,1))</f>
        <v/>
      </c>
    </row>
    <row r="3756" spans="6:7" x14ac:dyDescent="0.2">
      <c r="F3756" s="28" t="str">
        <f>IF($B3756="","",SUMIFS($E$4:E3756,$B$4:B3756,$B3756)/SUMIFS($E$4:$E$1048576,$B$4:$B$1048576,$B3756))</f>
        <v/>
      </c>
      <c r="G3756" s="2" t="str">
        <f>IF($C3756="","",VLOOKUP($F3756,Tabla5[],2,1))</f>
        <v/>
      </c>
    </row>
    <row r="3757" spans="6:7" x14ac:dyDescent="0.2">
      <c r="F3757" s="28" t="str">
        <f>IF($B3757="","",SUMIFS($E$4:E3757,$B$4:B3757,$B3757)/SUMIFS($E$4:$E$1048576,$B$4:$B$1048576,$B3757))</f>
        <v/>
      </c>
      <c r="G3757" s="2" t="str">
        <f>IF($C3757="","",VLOOKUP($F3757,Tabla5[],2,1))</f>
        <v/>
      </c>
    </row>
    <row r="3758" spans="6:7" x14ac:dyDescent="0.2">
      <c r="F3758" s="28" t="str">
        <f>IF($B3758="","",SUMIFS($E$4:E3758,$B$4:B3758,$B3758)/SUMIFS($E$4:$E$1048576,$B$4:$B$1048576,$B3758))</f>
        <v/>
      </c>
      <c r="G3758" s="2" t="str">
        <f>IF($C3758="","",VLOOKUP($F3758,Tabla5[],2,1))</f>
        <v/>
      </c>
    </row>
    <row r="3759" spans="6:7" x14ac:dyDescent="0.2">
      <c r="F3759" s="28" t="str">
        <f>IF($B3759="","",SUMIFS($E$4:E3759,$B$4:B3759,$B3759)/SUMIFS($E$4:$E$1048576,$B$4:$B$1048576,$B3759))</f>
        <v/>
      </c>
      <c r="G3759" s="2" t="str">
        <f>IF($C3759="","",VLOOKUP($F3759,Tabla5[],2,1))</f>
        <v/>
      </c>
    </row>
    <row r="3760" spans="6:7" x14ac:dyDescent="0.2">
      <c r="F3760" s="28" t="str">
        <f>IF($B3760="","",SUMIFS($E$4:E3760,$B$4:B3760,$B3760)/SUMIFS($E$4:$E$1048576,$B$4:$B$1048576,$B3760))</f>
        <v/>
      </c>
      <c r="G3760" s="2" t="str">
        <f>IF($C3760="","",VLOOKUP($F3760,Tabla5[],2,1))</f>
        <v/>
      </c>
    </row>
    <row r="3761" spans="6:7" x14ac:dyDescent="0.2">
      <c r="F3761" s="28" t="str">
        <f>IF($B3761="","",SUMIFS($E$4:E3761,$B$4:B3761,$B3761)/SUMIFS($E$4:$E$1048576,$B$4:$B$1048576,$B3761))</f>
        <v/>
      </c>
      <c r="G3761" s="2" t="str">
        <f>IF($C3761="","",VLOOKUP($F3761,Tabla5[],2,1))</f>
        <v/>
      </c>
    </row>
    <row r="3762" spans="6:7" x14ac:dyDescent="0.2">
      <c r="F3762" s="28" t="str">
        <f>IF($B3762="","",SUMIFS($E$4:E3762,$B$4:B3762,$B3762)/SUMIFS($E$4:$E$1048576,$B$4:$B$1048576,$B3762))</f>
        <v/>
      </c>
      <c r="G3762" s="2" t="str">
        <f>IF($C3762="","",VLOOKUP($F3762,Tabla5[],2,1))</f>
        <v/>
      </c>
    </row>
    <row r="3763" spans="6:7" x14ac:dyDescent="0.2">
      <c r="F3763" s="28" t="str">
        <f>IF($B3763="","",SUMIFS($E$4:E3763,$B$4:B3763,$B3763)/SUMIFS($E$4:$E$1048576,$B$4:$B$1048576,$B3763))</f>
        <v/>
      </c>
      <c r="G3763" s="2" t="str">
        <f>IF($C3763="","",VLOOKUP($F3763,Tabla5[],2,1))</f>
        <v/>
      </c>
    </row>
    <row r="3764" spans="6:7" x14ac:dyDescent="0.2">
      <c r="F3764" s="28" t="str">
        <f>IF($B3764="","",SUMIFS($E$4:E3764,$B$4:B3764,$B3764)/SUMIFS($E$4:$E$1048576,$B$4:$B$1048576,$B3764))</f>
        <v/>
      </c>
      <c r="G3764" s="2" t="str">
        <f>IF($C3764="","",VLOOKUP($F3764,Tabla5[],2,1))</f>
        <v/>
      </c>
    </row>
    <row r="3765" spans="6:7" x14ac:dyDescent="0.2">
      <c r="F3765" s="28" t="str">
        <f>IF($B3765="","",SUMIFS($E$4:E3765,$B$4:B3765,$B3765)/SUMIFS($E$4:$E$1048576,$B$4:$B$1048576,$B3765))</f>
        <v/>
      </c>
      <c r="G3765" s="2" t="str">
        <f>IF($C3765="","",VLOOKUP($F3765,Tabla5[],2,1))</f>
        <v/>
      </c>
    </row>
    <row r="3766" spans="6:7" x14ac:dyDescent="0.2">
      <c r="F3766" s="28" t="str">
        <f>IF($B3766="","",SUMIFS($E$4:E3766,$B$4:B3766,$B3766)/SUMIFS($E$4:$E$1048576,$B$4:$B$1048576,$B3766))</f>
        <v/>
      </c>
      <c r="G3766" s="2" t="str">
        <f>IF($C3766="","",VLOOKUP($F3766,Tabla5[],2,1))</f>
        <v/>
      </c>
    </row>
    <row r="3767" spans="6:7" x14ac:dyDescent="0.2">
      <c r="F3767" s="28" t="str">
        <f>IF($B3767="","",SUMIFS($E$4:E3767,$B$4:B3767,$B3767)/SUMIFS($E$4:$E$1048576,$B$4:$B$1048576,$B3767))</f>
        <v/>
      </c>
      <c r="G3767" s="2" t="str">
        <f>IF($C3767="","",VLOOKUP($F3767,Tabla5[],2,1))</f>
        <v/>
      </c>
    </row>
    <row r="3768" spans="6:7" x14ac:dyDescent="0.2">
      <c r="F3768" s="28" t="str">
        <f>IF($B3768="","",SUMIFS($E$4:E3768,$B$4:B3768,$B3768)/SUMIFS($E$4:$E$1048576,$B$4:$B$1048576,$B3768))</f>
        <v/>
      </c>
      <c r="G3768" s="2" t="str">
        <f>IF($C3768="","",VLOOKUP($F3768,Tabla5[],2,1))</f>
        <v/>
      </c>
    </row>
    <row r="3769" spans="6:7" x14ac:dyDescent="0.2">
      <c r="F3769" s="28" t="str">
        <f>IF($B3769="","",SUMIFS($E$4:E3769,$B$4:B3769,$B3769)/SUMIFS($E$4:$E$1048576,$B$4:$B$1048576,$B3769))</f>
        <v/>
      </c>
      <c r="G3769" s="2" t="str">
        <f>IF($C3769="","",VLOOKUP($F3769,Tabla5[],2,1))</f>
        <v/>
      </c>
    </row>
    <row r="3770" spans="6:7" x14ac:dyDescent="0.2">
      <c r="F3770" s="28" t="str">
        <f>IF($B3770="","",SUMIFS($E$4:E3770,$B$4:B3770,$B3770)/SUMIFS($E$4:$E$1048576,$B$4:$B$1048576,$B3770))</f>
        <v/>
      </c>
      <c r="G3770" s="2" t="str">
        <f>IF($C3770="","",VLOOKUP($F3770,Tabla5[],2,1))</f>
        <v/>
      </c>
    </row>
    <row r="3771" spans="6:7" x14ac:dyDescent="0.2">
      <c r="F3771" s="28" t="str">
        <f>IF($B3771="","",SUMIFS($E$4:E3771,$B$4:B3771,$B3771)/SUMIFS($E$4:$E$1048576,$B$4:$B$1048576,$B3771))</f>
        <v/>
      </c>
      <c r="G3771" s="2" t="str">
        <f>IF($C3771="","",VLOOKUP($F3771,Tabla5[],2,1))</f>
        <v/>
      </c>
    </row>
    <row r="3772" spans="6:7" x14ac:dyDescent="0.2">
      <c r="F3772" s="28" t="str">
        <f>IF($B3772="","",SUMIFS($E$4:E3772,$B$4:B3772,$B3772)/SUMIFS($E$4:$E$1048576,$B$4:$B$1048576,$B3772))</f>
        <v/>
      </c>
      <c r="G3772" s="2" t="str">
        <f>IF($C3772="","",VLOOKUP($F3772,Tabla5[],2,1))</f>
        <v/>
      </c>
    </row>
    <row r="3773" spans="6:7" x14ac:dyDescent="0.2">
      <c r="F3773" s="28" t="str">
        <f>IF($B3773="","",SUMIFS($E$4:E3773,$B$4:B3773,$B3773)/SUMIFS($E$4:$E$1048576,$B$4:$B$1048576,$B3773))</f>
        <v/>
      </c>
      <c r="G3773" s="2" t="str">
        <f>IF($C3773="","",VLOOKUP($F3773,Tabla5[],2,1))</f>
        <v/>
      </c>
    </row>
    <row r="3774" spans="6:7" x14ac:dyDescent="0.2">
      <c r="F3774" s="28" t="str">
        <f>IF($B3774="","",SUMIFS($E$4:E3774,$B$4:B3774,$B3774)/SUMIFS($E$4:$E$1048576,$B$4:$B$1048576,$B3774))</f>
        <v/>
      </c>
      <c r="G3774" s="2" t="str">
        <f>IF($C3774="","",VLOOKUP($F3774,Tabla5[],2,1))</f>
        <v/>
      </c>
    </row>
    <row r="3775" spans="6:7" x14ac:dyDescent="0.2">
      <c r="F3775" s="28" t="str">
        <f>IF($B3775="","",SUMIFS($E$4:E3775,$B$4:B3775,$B3775)/SUMIFS($E$4:$E$1048576,$B$4:$B$1048576,$B3775))</f>
        <v/>
      </c>
      <c r="G3775" s="2" t="str">
        <f>IF($C3775="","",VLOOKUP($F3775,Tabla5[],2,1))</f>
        <v/>
      </c>
    </row>
    <row r="3776" spans="6:7" x14ac:dyDescent="0.2">
      <c r="F3776" s="28" t="str">
        <f>IF($B3776="","",SUMIFS($E$4:E3776,$B$4:B3776,$B3776)/SUMIFS($E$4:$E$1048576,$B$4:$B$1048576,$B3776))</f>
        <v/>
      </c>
      <c r="G3776" s="2" t="str">
        <f>IF($C3776="","",VLOOKUP($F3776,Tabla5[],2,1))</f>
        <v/>
      </c>
    </row>
    <row r="3777" spans="6:7" x14ac:dyDescent="0.2">
      <c r="F3777" s="28" t="str">
        <f>IF($B3777="","",SUMIFS($E$4:E3777,$B$4:B3777,$B3777)/SUMIFS($E$4:$E$1048576,$B$4:$B$1048576,$B3777))</f>
        <v/>
      </c>
      <c r="G3777" s="2" t="str">
        <f>IF($C3777="","",VLOOKUP($F3777,Tabla5[],2,1))</f>
        <v/>
      </c>
    </row>
    <row r="3778" spans="6:7" x14ac:dyDescent="0.2">
      <c r="F3778" s="28" t="str">
        <f>IF($B3778="","",SUMIFS($E$4:E3778,$B$4:B3778,$B3778)/SUMIFS($E$4:$E$1048576,$B$4:$B$1048576,$B3778))</f>
        <v/>
      </c>
      <c r="G3778" s="2" t="str">
        <f>IF($C3778="","",VLOOKUP($F3778,Tabla5[],2,1))</f>
        <v/>
      </c>
    </row>
    <row r="3779" spans="6:7" x14ac:dyDescent="0.2">
      <c r="F3779" s="28" t="str">
        <f>IF($B3779="","",SUMIFS($E$4:E3779,$B$4:B3779,$B3779)/SUMIFS($E$4:$E$1048576,$B$4:$B$1048576,$B3779))</f>
        <v/>
      </c>
      <c r="G3779" s="2" t="str">
        <f>IF($C3779="","",VLOOKUP($F3779,Tabla5[],2,1))</f>
        <v/>
      </c>
    </row>
    <row r="3780" spans="6:7" x14ac:dyDescent="0.2">
      <c r="F3780" s="28" t="str">
        <f>IF($B3780="","",SUMIFS($E$4:E3780,$B$4:B3780,$B3780)/SUMIFS($E$4:$E$1048576,$B$4:$B$1048576,$B3780))</f>
        <v/>
      </c>
      <c r="G3780" s="2" t="str">
        <f>IF($C3780="","",VLOOKUP($F3780,Tabla5[],2,1))</f>
        <v/>
      </c>
    </row>
    <row r="3781" spans="6:7" x14ac:dyDescent="0.2">
      <c r="F3781" s="28" t="str">
        <f>IF($B3781="","",SUMIFS($E$4:E3781,$B$4:B3781,$B3781)/SUMIFS($E$4:$E$1048576,$B$4:$B$1048576,$B3781))</f>
        <v/>
      </c>
      <c r="G3781" s="2" t="str">
        <f>IF($C3781="","",VLOOKUP($F3781,Tabla5[],2,1))</f>
        <v/>
      </c>
    </row>
    <row r="3782" spans="6:7" x14ac:dyDescent="0.2">
      <c r="F3782" s="28" t="str">
        <f>IF($B3782="","",SUMIFS($E$4:E3782,$B$4:B3782,$B3782)/SUMIFS($E$4:$E$1048576,$B$4:$B$1048576,$B3782))</f>
        <v/>
      </c>
      <c r="G3782" s="2" t="str">
        <f>IF($C3782="","",VLOOKUP($F3782,Tabla5[],2,1))</f>
        <v/>
      </c>
    </row>
    <row r="3783" spans="6:7" x14ac:dyDescent="0.2">
      <c r="F3783" s="28" t="str">
        <f>IF($B3783="","",SUMIFS($E$4:E3783,$B$4:B3783,$B3783)/SUMIFS($E$4:$E$1048576,$B$4:$B$1048576,$B3783))</f>
        <v/>
      </c>
      <c r="G3783" s="2" t="str">
        <f>IF($C3783="","",VLOOKUP($F3783,Tabla5[],2,1))</f>
        <v/>
      </c>
    </row>
    <row r="3784" spans="6:7" x14ac:dyDescent="0.2">
      <c r="F3784" s="28" t="str">
        <f>IF($B3784="","",SUMIFS($E$4:E3784,$B$4:B3784,$B3784)/SUMIFS($E$4:$E$1048576,$B$4:$B$1048576,$B3784))</f>
        <v/>
      </c>
      <c r="G3784" s="2" t="str">
        <f>IF($C3784="","",VLOOKUP($F3784,Tabla5[],2,1))</f>
        <v/>
      </c>
    </row>
    <row r="3785" spans="6:7" x14ac:dyDescent="0.2">
      <c r="F3785" s="28" t="str">
        <f>IF($B3785="","",SUMIFS($E$4:E3785,$B$4:B3785,$B3785)/SUMIFS($E$4:$E$1048576,$B$4:$B$1048576,$B3785))</f>
        <v/>
      </c>
      <c r="G3785" s="2" t="str">
        <f>IF($C3785="","",VLOOKUP($F3785,Tabla5[],2,1))</f>
        <v/>
      </c>
    </row>
    <row r="3786" spans="6:7" x14ac:dyDescent="0.2">
      <c r="F3786" s="28" t="str">
        <f>IF($B3786="","",SUMIFS($E$4:E3786,$B$4:B3786,$B3786)/SUMIFS($E$4:$E$1048576,$B$4:$B$1048576,$B3786))</f>
        <v/>
      </c>
      <c r="G3786" s="2" t="str">
        <f>IF($C3786="","",VLOOKUP($F3786,Tabla5[],2,1))</f>
        <v/>
      </c>
    </row>
    <row r="3787" spans="6:7" x14ac:dyDescent="0.2">
      <c r="F3787" s="28" t="str">
        <f>IF($B3787="","",SUMIFS($E$4:E3787,$B$4:B3787,$B3787)/SUMIFS($E$4:$E$1048576,$B$4:$B$1048576,$B3787))</f>
        <v/>
      </c>
      <c r="G3787" s="2" t="str">
        <f>IF($C3787="","",VLOOKUP($F3787,Tabla5[],2,1))</f>
        <v/>
      </c>
    </row>
    <row r="3788" spans="6:7" x14ac:dyDescent="0.2">
      <c r="F3788" s="28" t="str">
        <f>IF($B3788="","",SUMIFS($E$4:E3788,$B$4:B3788,$B3788)/SUMIFS($E$4:$E$1048576,$B$4:$B$1048576,$B3788))</f>
        <v/>
      </c>
      <c r="G3788" s="2" t="str">
        <f>IF($C3788="","",VLOOKUP($F3788,Tabla5[],2,1))</f>
        <v/>
      </c>
    </row>
    <row r="3789" spans="6:7" x14ac:dyDescent="0.2">
      <c r="F3789" s="28" t="str">
        <f>IF($B3789="","",SUMIFS($E$4:E3789,$B$4:B3789,$B3789)/SUMIFS($E$4:$E$1048576,$B$4:$B$1048576,$B3789))</f>
        <v/>
      </c>
      <c r="G3789" s="2" t="str">
        <f>IF($C3789="","",VLOOKUP($F3789,Tabla5[],2,1))</f>
        <v/>
      </c>
    </row>
    <row r="3790" spans="6:7" x14ac:dyDescent="0.2">
      <c r="F3790" s="28" t="str">
        <f>IF($B3790="","",SUMIFS($E$4:E3790,$B$4:B3790,$B3790)/SUMIFS($E$4:$E$1048576,$B$4:$B$1048576,$B3790))</f>
        <v/>
      </c>
      <c r="G3790" s="2" t="str">
        <f>IF($C3790="","",VLOOKUP($F3790,Tabla5[],2,1))</f>
        <v/>
      </c>
    </row>
    <row r="3791" spans="6:7" x14ac:dyDescent="0.2">
      <c r="F3791" s="28" t="str">
        <f>IF($B3791="","",SUMIFS($E$4:E3791,$B$4:B3791,$B3791)/SUMIFS($E$4:$E$1048576,$B$4:$B$1048576,$B3791))</f>
        <v/>
      </c>
      <c r="G3791" s="2" t="str">
        <f>IF($C3791="","",VLOOKUP($F3791,Tabla5[],2,1))</f>
        <v/>
      </c>
    </row>
    <row r="3792" spans="6:7" x14ac:dyDescent="0.2">
      <c r="F3792" s="28" t="str">
        <f>IF($B3792="","",SUMIFS($E$4:E3792,$B$4:B3792,$B3792)/SUMIFS($E$4:$E$1048576,$B$4:$B$1048576,$B3792))</f>
        <v/>
      </c>
      <c r="G3792" s="2" t="str">
        <f>IF($C3792="","",VLOOKUP($F3792,Tabla5[],2,1))</f>
        <v/>
      </c>
    </row>
    <row r="3793" spans="6:7" x14ac:dyDescent="0.2">
      <c r="F3793" s="28" t="str">
        <f>IF($B3793="","",SUMIFS($E$4:E3793,$B$4:B3793,$B3793)/SUMIFS($E$4:$E$1048576,$B$4:$B$1048576,$B3793))</f>
        <v/>
      </c>
      <c r="G3793" s="2" t="str">
        <f>IF($C3793="","",VLOOKUP($F3793,Tabla5[],2,1))</f>
        <v/>
      </c>
    </row>
    <row r="3794" spans="6:7" x14ac:dyDescent="0.2">
      <c r="F3794" s="28" t="str">
        <f>IF($B3794="","",SUMIFS($E$4:E3794,$B$4:B3794,$B3794)/SUMIFS($E$4:$E$1048576,$B$4:$B$1048576,$B3794))</f>
        <v/>
      </c>
      <c r="G3794" s="2" t="str">
        <f>IF($C3794="","",VLOOKUP($F3794,Tabla5[],2,1))</f>
        <v/>
      </c>
    </row>
    <row r="3795" spans="6:7" x14ac:dyDescent="0.2">
      <c r="F3795" s="28" t="str">
        <f>IF($B3795="","",SUMIFS($E$4:E3795,$B$4:B3795,$B3795)/SUMIFS($E$4:$E$1048576,$B$4:$B$1048576,$B3795))</f>
        <v/>
      </c>
      <c r="G3795" s="2" t="str">
        <f>IF($C3795="","",VLOOKUP($F3795,Tabla5[],2,1))</f>
        <v/>
      </c>
    </row>
    <row r="3796" spans="6:7" x14ac:dyDescent="0.2">
      <c r="F3796" s="28" t="str">
        <f>IF($B3796="","",SUMIFS($E$4:E3796,$B$4:B3796,$B3796)/SUMIFS($E$4:$E$1048576,$B$4:$B$1048576,$B3796))</f>
        <v/>
      </c>
      <c r="G3796" s="2" t="str">
        <f>IF($C3796="","",VLOOKUP($F3796,Tabla5[],2,1))</f>
        <v/>
      </c>
    </row>
    <row r="3797" spans="6:7" x14ac:dyDescent="0.2">
      <c r="F3797" s="28" t="str">
        <f>IF($B3797="","",SUMIFS($E$4:E3797,$B$4:B3797,$B3797)/SUMIFS($E$4:$E$1048576,$B$4:$B$1048576,$B3797))</f>
        <v/>
      </c>
      <c r="G3797" s="2" t="str">
        <f>IF($C3797="","",VLOOKUP($F3797,Tabla5[],2,1))</f>
        <v/>
      </c>
    </row>
    <row r="3798" spans="6:7" x14ac:dyDescent="0.2">
      <c r="F3798" s="28" t="str">
        <f>IF($B3798="","",SUMIFS($E$4:E3798,$B$4:B3798,$B3798)/SUMIFS($E$4:$E$1048576,$B$4:$B$1048576,$B3798))</f>
        <v/>
      </c>
      <c r="G3798" s="2" t="str">
        <f>IF($C3798="","",VLOOKUP($F3798,Tabla5[],2,1))</f>
        <v/>
      </c>
    </row>
    <row r="3799" spans="6:7" x14ac:dyDescent="0.2">
      <c r="F3799" s="28" t="str">
        <f>IF($B3799="","",SUMIFS($E$4:E3799,$B$4:B3799,$B3799)/SUMIFS($E$4:$E$1048576,$B$4:$B$1048576,$B3799))</f>
        <v/>
      </c>
      <c r="G3799" s="2" t="str">
        <f>IF($C3799="","",VLOOKUP($F3799,Tabla5[],2,1))</f>
        <v/>
      </c>
    </row>
    <row r="3800" spans="6:7" x14ac:dyDescent="0.2">
      <c r="F3800" s="28" t="str">
        <f>IF($B3800="","",SUMIFS($E$4:E3800,$B$4:B3800,$B3800)/SUMIFS($E$4:$E$1048576,$B$4:$B$1048576,$B3800))</f>
        <v/>
      </c>
      <c r="G3800" s="2" t="str">
        <f>IF($C3800="","",VLOOKUP($F3800,Tabla5[],2,1))</f>
        <v/>
      </c>
    </row>
    <row r="3801" spans="6:7" x14ac:dyDescent="0.2">
      <c r="F3801" s="28" t="str">
        <f>IF($B3801="","",SUMIFS($E$4:E3801,$B$4:B3801,$B3801)/SUMIFS($E$4:$E$1048576,$B$4:$B$1048576,$B3801))</f>
        <v/>
      </c>
      <c r="G3801" s="2" t="str">
        <f>IF($C3801="","",VLOOKUP($F3801,Tabla5[],2,1))</f>
        <v/>
      </c>
    </row>
    <row r="3802" spans="6:7" x14ac:dyDescent="0.2">
      <c r="F3802" s="28" t="str">
        <f>IF($B3802="","",SUMIFS($E$4:E3802,$B$4:B3802,$B3802)/SUMIFS($E$4:$E$1048576,$B$4:$B$1048576,$B3802))</f>
        <v/>
      </c>
      <c r="G3802" s="2" t="str">
        <f>IF($C3802="","",VLOOKUP($F3802,Tabla5[],2,1))</f>
        <v/>
      </c>
    </row>
    <row r="3803" spans="6:7" x14ac:dyDescent="0.2">
      <c r="F3803" s="28" t="str">
        <f>IF($B3803="","",SUMIFS($E$4:E3803,$B$4:B3803,$B3803)/SUMIFS($E$4:$E$1048576,$B$4:$B$1048576,$B3803))</f>
        <v/>
      </c>
      <c r="G3803" s="2" t="str">
        <f>IF($C3803="","",VLOOKUP($F3803,Tabla5[],2,1))</f>
        <v/>
      </c>
    </row>
    <row r="3804" spans="6:7" x14ac:dyDescent="0.2">
      <c r="F3804" s="28" t="str">
        <f>IF($B3804="","",SUMIFS($E$4:E3804,$B$4:B3804,$B3804)/SUMIFS($E$4:$E$1048576,$B$4:$B$1048576,$B3804))</f>
        <v/>
      </c>
      <c r="G3804" s="2" t="str">
        <f>IF($C3804="","",VLOOKUP($F3804,Tabla5[],2,1))</f>
        <v/>
      </c>
    </row>
    <row r="3805" spans="6:7" x14ac:dyDescent="0.2">
      <c r="F3805" s="28" t="str">
        <f>IF($B3805="","",SUMIFS($E$4:E3805,$B$4:B3805,$B3805)/SUMIFS($E$4:$E$1048576,$B$4:$B$1048576,$B3805))</f>
        <v/>
      </c>
      <c r="G3805" s="2" t="str">
        <f>IF($C3805="","",VLOOKUP($F3805,Tabla5[],2,1))</f>
        <v/>
      </c>
    </row>
    <row r="3806" spans="6:7" x14ac:dyDescent="0.2">
      <c r="F3806" s="28" t="str">
        <f>IF($B3806="","",SUMIFS($E$4:E3806,$B$4:B3806,$B3806)/SUMIFS($E$4:$E$1048576,$B$4:$B$1048576,$B3806))</f>
        <v/>
      </c>
      <c r="G3806" s="2" t="str">
        <f>IF($C3806="","",VLOOKUP($F3806,Tabla5[],2,1))</f>
        <v/>
      </c>
    </row>
    <row r="3807" spans="6:7" x14ac:dyDescent="0.2">
      <c r="F3807" s="28" t="str">
        <f>IF($B3807="","",SUMIFS($E$4:E3807,$B$4:B3807,$B3807)/SUMIFS($E$4:$E$1048576,$B$4:$B$1048576,$B3807))</f>
        <v/>
      </c>
      <c r="G3807" s="2" t="str">
        <f>IF($C3807="","",VLOOKUP($F3807,Tabla5[],2,1))</f>
        <v/>
      </c>
    </row>
    <row r="3808" spans="6:7" x14ac:dyDescent="0.2">
      <c r="F3808" s="28" t="str">
        <f>IF($B3808="","",SUMIFS($E$4:E3808,$B$4:B3808,$B3808)/SUMIFS($E$4:$E$1048576,$B$4:$B$1048576,$B3808))</f>
        <v/>
      </c>
      <c r="G3808" s="2" t="str">
        <f>IF($C3808="","",VLOOKUP($F3808,Tabla5[],2,1))</f>
        <v/>
      </c>
    </row>
    <row r="3809" spans="6:7" x14ac:dyDescent="0.2">
      <c r="F3809" s="28" t="str">
        <f>IF($B3809="","",SUMIFS($E$4:E3809,$B$4:B3809,$B3809)/SUMIFS($E$4:$E$1048576,$B$4:$B$1048576,$B3809))</f>
        <v/>
      </c>
      <c r="G3809" s="2" t="str">
        <f>IF($C3809="","",VLOOKUP($F3809,Tabla5[],2,1))</f>
        <v/>
      </c>
    </row>
    <row r="3810" spans="6:7" x14ac:dyDescent="0.2">
      <c r="F3810" s="28" t="str">
        <f>IF($B3810="","",SUMIFS($E$4:E3810,$B$4:B3810,$B3810)/SUMIFS($E$4:$E$1048576,$B$4:$B$1048576,$B3810))</f>
        <v/>
      </c>
      <c r="G3810" s="2" t="str">
        <f>IF($C3810="","",VLOOKUP($F3810,Tabla5[],2,1))</f>
        <v/>
      </c>
    </row>
    <row r="3811" spans="6:7" x14ac:dyDescent="0.2">
      <c r="F3811" s="28" t="str">
        <f>IF($B3811="","",SUMIFS($E$4:E3811,$B$4:B3811,$B3811)/SUMIFS($E$4:$E$1048576,$B$4:$B$1048576,$B3811))</f>
        <v/>
      </c>
      <c r="G3811" s="2" t="str">
        <f>IF($C3811="","",VLOOKUP($F3811,Tabla5[],2,1))</f>
        <v/>
      </c>
    </row>
    <row r="3812" spans="6:7" x14ac:dyDescent="0.2">
      <c r="F3812" s="28" t="str">
        <f>IF($B3812="","",SUMIFS($E$4:E3812,$B$4:B3812,$B3812)/SUMIFS($E$4:$E$1048576,$B$4:$B$1048576,$B3812))</f>
        <v/>
      </c>
      <c r="G3812" s="2" t="str">
        <f>IF($C3812="","",VLOOKUP($F3812,Tabla5[],2,1))</f>
        <v/>
      </c>
    </row>
    <row r="3813" spans="6:7" x14ac:dyDescent="0.2">
      <c r="F3813" s="28" t="str">
        <f>IF($B3813="","",SUMIFS($E$4:E3813,$B$4:B3813,$B3813)/SUMIFS($E$4:$E$1048576,$B$4:$B$1048576,$B3813))</f>
        <v/>
      </c>
      <c r="G3813" s="2" t="str">
        <f>IF($C3813="","",VLOOKUP($F3813,Tabla5[],2,1))</f>
        <v/>
      </c>
    </row>
    <row r="3814" spans="6:7" x14ac:dyDescent="0.2">
      <c r="F3814" s="28" t="str">
        <f>IF($B3814="","",SUMIFS($E$4:E3814,$B$4:B3814,$B3814)/SUMIFS($E$4:$E$1048576,$B$4:$B$1048576,$B3814))</f>
        <v/>
      </c>
      <c r="G3814" s="2" t="str">
        <f>IF($C3814="","",VLOOKUP($F3814,Tabla5[],2,1))</f>
        <v/>
      </c>
    </row>
    <row r="3815" spans="6:7" x14ac:dyDescent="0.2">
      <c r="F3815" s="28" t="str">
        <f>IF($B3815="","",SUMIFS($E$4:E3815,$B$4:B3815,$B3815)/SUMIFS($E$4:$E$1048576,$B$4:$B$1048576,$B3815))</f>
        <v/>
      </c>
      <c r="G3815" s="2" t="str">
        <f>IF($C3815="","",VLOOKUP($F3815,Tabla5[],2,1))</f>
        <v/>
      </c>
    </row>
    <row r="3816" spans="6:7" x14ac:dyDescent="0.2">
      <c r="F3816" s="28" t="str">
        <f>IF($B3816="","",SUMIFS($E$4:E3816,$B$4:B3816,$B3816)/SUMIFS($E$4:$E$1048576,$B$4:$B$1048576,$B3816))</f>
        <v/>
      </c>
      <c r="G3816" s="2" t="str">
        <f>IF($C3816="","",VLOOKUP($F3816,Tabla5[],2,1))</f>
        <v/>
      </c>
    </row>
    <row r="3817" spans="6:7" x14ac:dyDescent="0.2">
      <c r="F3817" s="28" t="str">
        <f>IF($B3817="","",SUMIFS($E$4:E3817,$B$4:B3817,$B3817)/SUMIFS($E$4:$E$1048576,$B$4:$B$1048576,$B3817))</f>
        <v/>
      </c>
      <c r="G3817" s="2" t="str">
        <f>IF($C3817="","",VLOOKUP($F3817,Tabla5[],2,1))</f>
        <v/>
      </c>
    </row>
    <row r="3818" spans="6:7" x14ac:dyDescent="0.2">
      <c r="F3818" s="28" t="str">
        <f>IF($B3818="","",SUMIFS($E$4:E3818,$B$4:B3818,$B3818)/SUMIFS($E$4:$E$1048576,$B$4:$B$1048576,$B3818))</f>
        <v/>
      </c>
      <c r="G3818" s="2" t="str">
        <f>IF($C3818="","",VLOOKUP($F3818,Tabla5[],2,1))</f>
        <v/>
      </c>
    </row>
    <row r="3819" spans="6:7" x14ac:dyDescent="0.2">
      <c r="F3819" s="28" t="str">
        <f>IF($B3819="","",SUMIFS($E$4:E3819,$B$4:B3819,$B3819)/SUMIFS($E$4:$E$1048576,$B$4:$B$1048576,$B3819))</f>
        <v/>
      </c>
      <c r="G3819" s="2" t="str">
        <f>IF($C3819="","",VLOOKUP($F3819,Tabla5[],2,1))</f>
        <v/>
      </c>
    </row>
    <row r="3820" spans="6:7" x14ac:dyDescent="0.2">
      <c r="F3820" s="28" t="str">
        <f>IF($B3820="","",SUMIFS($E$4:E3820,$B$4:B3820,$B3820)/SUMIFS($E$4:$E$1048576,$B$4:$B$1048576,$B3820))</f>
        <v/>
      </c>
      <c r="G3820" s="2" t="str">
        <f>IF($C3820="","",VLOOKUP($F3820,Tabla5[],2,1))</f>
        <v/>
      </c>
    </row>
    <row r="3821" spans="6:7" x14ac:dyDescent="0.2">
      <c r="F3821" s="28" t="str">
        <f>IF($B3821="","",SUMIFS($E$4:E3821,$B$4:B3821,$B3821)/SUMIFS($E$4:$E$1048576,$B$4:$B$1048576,$B3821))</f>
        <v/>
      </c>
      <c r="G3821" s="2" t="str">
        <f>IF($C3821="","",VLOOKUP($F3821,Tabla5[],2,1))</f>
        <v/>
      </c>
    </row>
    <row r="3822" spans="6:7" x14ac:dyDescent="0.2">
      <c r="F3822" s="28" t="str">
        <f>IF($B3822="","",SUMIFS($E$4:E3822,$B$4:B3822,$B3822)/SUMIFS($E$4:$E$1048576,$B$4:$B$1048576,$B3822))</f>
        <v/>
      </c>
      <c r="G3822" s="2" t="str">
        <f>IF($C3822="","",VLOOKUP($F3822,Tabla5[],2,1))</f>
        <v/>
      </c>
    </row>
    <row r="3823" spans="6:7" x14ac:dyDescent="0.2">
      <c r="F3823" s="28" t="str">
        <f>IF($B3823="","",SUMIFS($E$4:E3823,$B$4:B3823,$B3823)/SUMIFS($E$4:$E$1048576,$B$4:$B$1048576,$B3823))</f>
        <v/>
      </c>
      <c r="G3823" s="2" t="str">
        <f>IF($C3823="","",VLOOKUP($F3823,Tabla5[],2,1))</f>
        <v/>
      </c>
    </row>
    <row r="3824" spans="6:7" x14ac:dyDescent="0.2">
      <c r="F3824" s="28" t="str">
        <f>IF($B3824="","",SUMIFS($E$4:E3824,$B$4:B3824,$B3824)/SUMIFS($E$4:$E$1048576,$B$4:$B$1048576,$B3824))</f>
        <v/>
      </c>
      <c r="G3824" s="2" t="str">
        <f>IF($C3824="","",VLOOKUP($F3824,Tabla5[],2,1))</f>
        <v/>
      </c>
    </row>
    <row r="3825" spans="6:7" x14ac:dyDescent="0.2">
      <c r="F3825" s="28" t="str">
        <f>IF($B3825="","",SUMIFS($E$4:E3825,$B$4:B3825,$B3825)/SUMIFS($E$4:$E$1048576,$B$4:$B$1048576,$B3825))</f>
        <v/>
      </c>
      <c r="G3825" s="2" t="str">
        <f>IF($C3825="","",VLOOKUP($F3825,Tabla5[],2,1))</f>
        <v/>
      </c>
    </row>
    <row r="3826" spans="6:7" x14ac:dyDescent="0.2">
      <c r="F3826" s="28" t="str">
        <f>IF($B3826="","",SUMIFS($E$4:E3826,$B$4:B3826,$B3826)/SUMIFS($E$4:$E$1048576,$B$4:$B$1048576,$B3826))</f>
        <v/>
      </c>
      <c r="G3826" s="2" t="str">
        <f>IF($C3826="","",VLOOKUP($F3826,Tabla5[],2,1))</f>
        <v/>
      </c>
    </row>
    <row r="3827" spans="6:7" x14ac:dyDescent="0.2">
      <c r="F3827" s="28" t="str">
        <f>IF($B3827="","",SUMIFS($E$4:E3827,$B$4:B3827,$B3827)/SUMIFS($E$4:$E$1048576,$B$4:$B$1048576,$B3827))</f>
        <v/>
      </c>
      <c r="G3827" s="2" t="str">
        <f>IF($C3827="","",VLOOKUP($F3827,Tabla5[],2,1))</f>
        <v/>
      </c>
    </row>
    <row r="3828" spans="6:7" x14ac:dyDescent="0.2">
      <c r="F3828" s="28" t="str">
        <f>IF($B3828="","",SUMIFS($E$4:E3828,$B$4:B3828,$B3828)/SUMIFS($E$4:$E$1048576,$B$4:$B$1048576,$B3828))</f>
        <v/>
      </c>
      <c r="G3828" s="2" t="str">
        <f>IF($C3828="","",VLOOKUP($F3828,Tabla5[],2,1))</f>
        <v/>
      </c>
    </row>
    <row r="3829" spans="6:7" x14ac:dyDescent="0.2">
      <c r="F3829" s="28" t="str">
        <f>IF($B3829="","",SUMIFS($E$4:E3829,$B$4:B3829,$B3829)/SUMIFS($E$4:$E$1048576,$B$4:$B$1048576,$B3829))</f>
        <v/>
      </c>
      <c r="G3829" s="2" t="str">
        <f>IF($C3829="","",VLOOKUP($F3829,Tabla5[],2,1))</f>
        <v/>
      </c>
    </row>
    <row r="3830" spans="6:7" x14ac:dyDescent="0.2">
      <c r="F3830" s="28" t="str">
        <f>IF($B3830="","",SUMIFS($E$4:E3830,$B$4:B3830,$B3830)/SUMIFS($E$4:$E$1048576,$B$4:$B$1048576,$B3830))</f>
        <v/>
      </c>
      <c r="G3830" s="2" t="str">
        <f>IF($C3830="","",VLOOKUP($F3830,Tabla5[],2,1))</f>
        <v/>
      </c>
    </row>
    <row r="3831" spans="6:7" x14ac:dyDescent="0.2">
      <c r="F3831" s="28" t="str">
        <f>IF($B3831="","",SUMIFS($E$4:E3831,$B$4:B3831,$B3831)/SUMIFS($E$4:$E$1048576,$B$4:$B$1048576,$B3831))</f>
        <v/>
      </c>
      <c r="G3831" s="2" t="str">
        <f>IF($C3831="","",VLOOKUP($F3831,Tabla5[],2,1))</f>
        <v/>
      </c>
    </row>
    <row r="3832" spans="6:7" x14ac:dyDescent="0.2">
      <c r="F3832" s="28" t="str">
        <f>IF($B3832="","",SUMIFS($E$4:E3832,$B$4:B3832,$B3832)/SUMIFS($E$4:$E$1048576,$B$4:$B$1048576,$B3832))</f>
        <v/>
      </c>
      <c r="G3832" s="2" t="str">
        <f>IF($C3832="","",VLOOKUP($F3832,Tabla5[],2,1))</f>
        <v/>
      </c>
    </row>
    <row r="3833" spans="6:7" x14ac:dyDescent="0.2">
      <c r="F3833" s="28" t="str">
        <f>IF($B3833="","",SUMIFS($E$4:E3833,$B$4:B3833,$B3833)/SUMIFS($E$4:$E$1048576,$B$4:$B$1048576,$B3833))</f>
        <v/>
      </c>
      <c r="G3833" s="2" t="str">
        <f>IF($C3833="","",VLOOKUP($F3833,Tabla5[],2,1))</f>
        <v/>
      </c>
    </row>
    <row r="3834" spans="6:7" x14ac:dyDescent="0.2">
      <c r="F3834" s="28" t="str">
        <f>IF($B3834="","",SUMIFS($E$4:E3834,$B$4:B3834,$B3834)/SUMIFS($E$4:$E$1048576,$B$4:$B$1048576,$B3834))</f>
        <v/>
      </c>
      <c r="G3834" s="2" t="str">
        <f>IF($C3834="","",VLOOKUP($F3834,Tabla5[],2,1))</f>
        <v/>
      </c>
    </row>
    <row r="3835" spans="6:7" x14ac:dyDescent="0.2">
      <c r="F3835" s="28" t="str">
        <f>IF($B3835="","",SUMIFS($E$4:E3835,$B$4:B3835,$B3835)/SUMIFS($E$4:$E$1048576,$B$4:$B$1048576,$B3835))</f>
        <v/>
      </c>
      <c r="G3835" s="2" t="str">
        <f>IF($C3835="","",VLOOKUP($F3835,Tabla5[],2,1))</f>
        <v/>
      </c>
    </row>
    <row r="3836" spans="6:7" x14ac:dyDescent="0.2">
      <c r="F3836" s="28" t="str">
        <f>IF($B3836="","",SUMIFS($E$4:E3836,$B$4:B3836,$B3836)/SUMIFS($E$4:$E$1048576,$B$4:$B$1048576,$B3836))</f>
        <v/>
      </c>
      <c r="G3836" s="2" t="str">
        <f>IF($C3836="","",VLOOKUP($F3836,Tabla5[],2,1))</f>
        <v/>
      </c>
    </row>
    <row r="3837" spans="6:7" x14ac:dyDescent="0.2">
      <c r="F3837" s="28" t="str">
        <f>IF($B3837="","",SUMIFS($E$4:E3837,$B$4:B3837,$B3837)/SUMIFS($E$4:$E$1048576,$B$4:$B$1048576,$B3837))</f>
        <v/>
      </c>
      <c r="G3837" s="2" t="str">
        <f>IF($C3837="","",VLOOKUP($F3837,Tabla5[],2,1))</f>
        <v/>
      </c>
    </row>
    <row r="3838" spans="6:7" x14ac:dyDescent="0.2">
      <c r="F3838" s="28" t="str">
        <f>IF($B3838="","",SUMIFS($E$4:E3838,$B$4:B3838,$B3838)/SUMIFS($E$4:$E$1048576,$B$4:$B$1048576,$B3838))</f>
        <v/>
      </c>
      <c r="G3838" s="2" t="str">
        <f>IF($C3838="","",VLOOKUP($F3838,Tabla5[],2,1))</f>
        <v/>
      </c>
    </row>
    <row r="3839" spans="6:7" x14ac:dyDescent="0.2">
      <c r="F3839" s="28" t="str">
        <f>IF($B3839="","",SUMIFS($E$4:E3839,$B$4:B3839,$B3839)/SUMIFS($E$4:$E$1048576,$B$4:$B$1048576,$B3839))</f>
        <v/>
      </c>
      <c r="G3839" s="2" t="str">
        <f>IF($C3839="","",VLOOKUP($F3839,Tabla5[],2,1))</f>
        <v/>
      </c>
    </row>
    <row r="3840" spans="6:7" x14ac:dyDescent="0.2">
      <c r="F3840" s="28" t="str">
        <f>IF($B3840="","",SUMIFS($E$4:E3840,$B$4:B3840,$B3840)/SUMIFS($E$4:$E$1048576,$B$4:$B$1048576,$B3840))</f>
        <v/>
      </c>
      <c r="G3840" s="2" t="str">
        <f>IF($C3840="","",VLOOKUP($F3840,Tabla5[],2,1))</f>
        <v/>
      </c>
    </row>
    <row r="3841" spans="6:7" x14ac:dyDescent="0.2">
      <c r="F3841" s="28" t="str">
        <f>IF($B3841="","",SUMIFS($E$4:E3841,$B$4:B3841,$B3841)/SUMIFS($E$4:$E$1048576,$B$4:$B$1048576,$B3841))</f>
        <v/>
      </c>
      <c r="G3841" s="2" t="str">
        <f>IF($C3841="","",VLOOKUP($F3841,Tabla5[],2,1))</f>
        <v/>
      </c>
    </row>
    <row r="3842" spans="6:7" x14ac:dyDescent="0.2">
      <c r="F3842" s="28" t="str">
        <f>IF($B3842="","",SUMIFS($E$4:E3842,$B$4:B3842,$B3842)/SUMIFS($E$4:$E$1048576,$B$4:$B$1048576,$B3842))</f>
        <v/>
      </c>
      <c r="G3842" s="2" t="str">
        <f>IF($C3842="","",VLOOKUP($F3842,Tabla5[],2,1))</f>
        <v/>
      </c>
    </row>
    <row r="3843" spans="6:7" x14ac:dyDescent="0.2">
      <c r="F3843" s="28" t="str">
        <f>IF($B3843="","",SUMIFS($E$4:E3843,$B$4:B3843,$B3843)/SUMIFS($E$4:$E$1048576,$B$4:$B$1048576,$B3843))</f>
        <v/>
      </c>
      <c r="G3843" s="2" t="str">
        <f>IF($C3843="","",VLOOKUP($F3843,Tabla5[],2,1))</f>
        <v/>
      </c>
    </row>
    <row r="3844" spans="6:7" x14ac:dyDescent="0.2">
      <c r="F3844" s="28" t="str">
        <f>IF($B3844="","",SUMIFS($E$4:E3844,$B$4:B3844,$B3844)/SUMIFS($E$4:$E$1048576,$B$4:$B$1048576,$B3844))</f>
        <v/>
      </c>
      <c r="G3844" s="2" t="str">
        <f>IF($C3844="","",VLOOKUP($F3844,Tabla5[],2,1))</f>
        <v/>
      </c>
    </row>
    <row r="3845" spans="6:7" x14ac:dyDescent="0.2">
      <c r="F3845" s="28" t="str">
        <f>IF($B3845="","",SUMIFS($E$4:E3845,$B$4:B3845,$B3845)/SUMIFS($E$4:$E$1048576,$B$4:$B$1048576,$B3845))</f>
        <v/>
      </c>
      <c r="G3845" s="2" t="str">
        <f>IF($C3845="","",VLOOKUP($F3845,Tabla5[],2,1))</f>
        <v/>
      </c>
    </row>
    <row r="3846" spans="6:7" x14ac:dyDescent="0.2">
      <c r="F3846" s="28" t="str">
        <f>IF($B3846="","",SUMIFS($E$4:E3846,$B$4:B3846,$B3846)/SUMIFS($E$4:$E$1048576,$B$4:$B$1048576,$B3846))</f>
        <v/>
      </c>
      <c r="G3846" s="2" t="str">
        <f>IF($C3846="","",VLOOKUP($F3846,Tabla5[],2,1))</f>
        <v/>
      </c>
    </row>
    <row r="3847" spans="6:7" x14ac:dyDescent="0.2">
      <c r="F3847" s="28" t="str">
        <f>IF($B3847="","",SUMIFS($E$4:E3847,$B$4:B3847,$B3847)/SUMIFS($E$4:$E$1048576,$B$4:$B$1048576,$B3847))</f>
        <v/>
      </c>
      <c r="G3847" s="2" t="str">
        <f>IF($C3847="","",VLOOKUP($F3847,Tabla5[],2,1))</f>
        <v/>
      </c>
    </row>
    <row r="3848" spans="6:7" x14ac:dyDescent="0.2">
      <c r="F3848" s="28" t="str">
        <f>IF($B3848="","",SUMIFS($E$4:E3848,$B$4:B3848,$B3848)/SUMIFS($E$4:$E$1048576,$B$4:$B$1048576,$B3848))</f>
        <v/>
      </c>
      <c r="G3848" s="2" t="str">
        <f>IF($C3848="","",VLOOKUP($F3848,Tabla5[],2,1))</f>
        <v/>
      </c>
    </row>
    <row r="3849" spans="6:7" x14ac:dyDescent="0.2">
      <c r="F3849" s="28" t="str">
        <f>IF($B3849="","",SUMIFS($E$4:E3849,$B$4:B3849,$B3849)/SUMIFS($E$4:$E$1048576,$B$4:$B$1048576,$B3849))</f>
        <v/>
      </c>
      <c r="G3849" s="2" t="str">
        <f>IF($C3849="","",VLOOKUP($F3849,Tabla5[],2,1))</f>
        <v/>
      </c>
    </row>
    <row r="3850" spans="6:7" x14ac:dyDescent="0.2">
      <c r="F3850" s="28" t="str">
        <f>IF($B3850="","",SUMIFS($E$4:E3850,$B$4:B3850,$B3850)/SUMIFS($E$4:$E$1048576,$B$4:$B$1048576,$B3850))</f>
        <v/>
      </c>
      <c r="G3850" s="2" t="str">
        <f>IF($C3850="","",VLOOKUP($F3850,Tabla5[],2,1))</f>
        <v/>
      </c>
    </row>
    <row r="3851" spans="6:7" x14ac:dyDescent="0.2">
      <c r="F3851" s="28" t="str">
        <f>IF($B3851="","",SUMIFS($E$4:E3851,$B$4:B3851,$B3851)/SUMIFS($E$4:$E$1048576,$B$4:$B$1048576,$B3851))</f>
        <v/>
      </c>
      <c r="G3851" s="2" t="str">
        <f>IF($C3851="","",VLOOKUP($F3851,Tabla5[],2,1))</f>
        <v/>
      </c>
    </row>
    <row r="3852" spans="6:7" x14ac:dyDescent="0.2">
      <c r="F3852" s="28" t="str">
        <f>IF($B3852="","",SUMIFS($E$4:E3852,$B$4:B3852,$B3852)/SUMIFS($E$4:$E$1048576,$B$4:$B$1048576,$B3852))</f>
        <v/>
      </c>
      <c r="G3852" s="2" t="str">
        <f>IF($C3852="","",VLOOKUP($F3852,Tabla5[],2,1))</f>
        <v/>
      </c>
    </row>
    <row r="3853" spans="6:7" x14ac:dyDescent="0.2">
      <c r="F3853" s="28" t="str">
        <f>IF($B3853="","",SUMIFS($E$4:E3853,$B$4:B3853,$B3853)/SUMIFS($E$4:$E$1048576,$B$4:$B$1048576,$B3853))</f>
        <v/>
      </c>
      <c r="G3853" s="2" t="str">
        <f>IF($C3853="","",VLOOKUP($F3853,Tabla5[],2,1))</f>
        <v/>
      </c>
    </row>
    <row r="3854" spans="6:7" x14ac:dyDescent="0.2">
      <c r="F3854" s="28" t="str">
        <f>IF($B3854="","",SUMIFS($E$4:E3854,$B$4:B3854,$B3854)/SUMIFS($E$4:$E$1048576,$B$4:$B$1048576,$B3854))</f>
        <v/>
      </c>
      <c r="G3854" s="2" t="str">
        <f>IF($C3854="","",VLOOKUP($F3854,Tabla5[],2,1))</f>
        <v/>
      </c>
    </row>
    <row r="3855" spans="6:7" x14ac:dyDescent="0.2">
      <c r="F3855" s="28" t="str">
        <f>IF($B3855="","",SUMIFS($E$4:E3855,$B$4:B3855,$B3855)/SUMIFS($E$4:$E$1048576,$B$4:$B$1048576,$B3855))</f>
        <v/>
      </c>
      <c r="G3855" s="2" t="str">
        <f>IF($C3855="","",VLOOKUP($F3855,Tabla5[],2,1))</f>
        <v/>
      </c>
    </row>
    <row r="3856" spans="6:7" x14ac:dyDescent="0.2">
      <c r="F3856" s="28" t="str">
        <f>IF($B3856="","",SUMIFS($E$4:E3856,$B$4:B3856,$B3856)/SUMIFS($E$4:$E$1048576,$B$4:$B$1048576,$B3856))</f>
        <v/>
      </c>
      <c r="G3856" s="2" t="str">
        <f>IF($C3856="","",VLOOKUP($F3856,Tabla5[],2,1))</f>
        <v/>
      </c>
    </row>
    <row r="3857" spans="6:7" x14ac:dyDescent="0.2">
      <c r="F3857" s="28" t="str">
        <f>IF($B3857="","",SUMIFS($E$4:E3857,$B$4:B3857,$B3857)/SUMIFS($E$4:$E$1048576,$B$4:$B$1048576,$B3857))</f>
        <v/>
      </c>
      <c r="G3857" s="2" t="str">
        <f>IF($C3857="","",VLOOKUP($F3857,Tabla5[],2,1))</f>
        <v/>
      </c>
    </row>
    <row r="3858" spans="6:7" x14ac:dyDescent="0.2">
      <c r="F3858" s="28" t="str">
        <f>IF($B3858="","",SUMIFS($E$4:E3858,$B$4:B3858,$B3858)/SUMIFS($E$4:$E$1048576,$B$4:$B$1048576,$B3858))</f>
        <v/>
      </c>
      <c r="G3858" s="2" t="str">
        <f>IF($C3858="","",VLOOKUP($F3858,Tabla5[],2,1))</f>
        <v/>
      </c>
    </row>
    <row r="3859" spans="6:7" x14ac:dyDescent="0.2">
      <c r="F3859" s="28" t="str">
        <f>IF($B3859="","",SUMIFS($E$4:E3859,$B$4:B3859,$B3859)/SUMIFS($E$4:$E$1048576,$B$4:$B$1048576,$B3859))</f>
        <v/>
      </c>
      <c r="G3859" s="2" t="str">
        <f>IF($C3859="","",VLOOKUP($F3859,Tabla5[],2,1))</f>
        <v/>
      </c>
    </row>
    <row r="3860" spans="6:7" x14ac:dyDescent="0.2">
      <c r="F3860" s="28" t="str">
        <f>IF($B3860="","",SUMIFS($E$4:E3860,$B$4:B3860,$B3860)/SUMIFS($E$4:$E$1048576,$B$4:$B$1048576,$B3860))</f>
        <v/>
      </c>
      <c r="G3860" s="2" t="str">
        <f>IF($C3860="","",VLOOKUP($F3860,Tabla5[],2,1))</f>
        <v/>
      </c>
    </row>
    <row r="3861" spans="6:7" x14ac:dyDescent="0.2">
      <c r="F3861" s="28" t="str">
        <f>IF($B3861="","",SUMIFS($E$4:E3861,$B$4:B3861,$B3861)/SUMIFS($E$4:$E$1048576,$B$4:$B$1048576,$B3861))</f>
        <v/>
      </c>
      <c r="G3861" s="2" t="str">
        <f>IF($C3861="","",VLOOKUP($F3861,Tabla5[],2,1))</f>
        <v/>
      </c>
    </row>
    <row r="3862" spans="6:7" x14ac:dyDescent="0.2">
      <c r="F3862" s="28" t="str">
        <f>IF($B3862="","",SUMIFS($E$4:E3862,$B$4:B3862,$B3862)/SUMIFS($E$4:$E$1048576,$B$4:$B$1048576,$B3862))</f>
        <v/>
      </c>
      <c r="G3862" s="2" t="str">
        <f>IF($C3862="","",VLOOKUP($F3862,Tabla5[],2,1))</f>
        <v/>
      </c>
    </row>
    <row r="3863" spans="6:7" x14ac:dyDescent="0.2">
      <c r="F3863" s="28" t="str">
        <f>IF($B3863="","",SUMIFS($E$4:E3863,$B$4:B3863,$B3863)/SUMIFS($E$4:$E$1048576,$B$4:$B$1048576,$B3863))</f>
        <v/>
      </c>
      <c r="G3863" s="2" t="str">
        <f>IF($C3863="","",VLOOKUP($F3863,Tabla5[],2,1))</f>
        <v/>
      </c>
    </row>
    <row r="3864" spans="6:7" x14ac:dyDescent="0.2">
      <c r="F3864" s="28" t="str">
        <f>IF($B3864="","",SUMIFS($E$4:E3864,$B$4:B3864,$B3864)/SUMIFS($E$4:$E$1048576,$B$4:$B$1048576,$B3864))</f>
        <v/>
      </c>
      <c r="G3864" s="2" t="str">
        <f>IF($C3864="","",VLOOKUP($F3864,Tabla5[],2,1))</f>
        <v/>
      </c>
    </row>
    <row r="3865" spans="6:7" x14ac:dyDescent="0.2">
      <c r="F3865" s="28" t="str">
        <f>IF($B3865="","",SUMIFS($E$4:E3865,$B$4:B3865,$B3865)/SUMIFS($E$4:$E$1048576,$B$4:$B$1048576,$B3865))</f>
        <v/>
      </c>
      <c r="G3865" s="2" t="str">
        <f>IF($C3865="","",VLOOKUP($F3865,Tabla5[],2,1))</f>
        <v/>
      </c>
    </row>
    <row r="3866" spans="6:7" x14ac:dyDescent="0.2">
      <c r="F3866" s="28" t="str">
        <f>IF($B3866="","",SUMIFS($E$4:E3866,$B$4:B3866,$B3866)/SUMIFS($E$4:$E$1048576,$B$4:$B$1048576,$B3866))</f>
        <v/>
      </c>
      <c r="G3866" s="2" t="str">
        <f>IF($C3866="","",VLOOKUP($F3866,Tabla5[],2,1))</f>
        <v/>
      </c>
    </row>
    <row r="3867" spans="6:7" x14ac:dyDescent="0.2">
      <c r="F3867" s="28" t="str">
        <f>IF($B3867="","",SUMIFS($E$4:E3867,$B$4:B3867,$B3867)/SUMIFS($E$4:$E$1048576,$B$4:$B$1048576,$B3867))</f>
        <v/>
      </c>
      <c r="G3867" s="2" t="str">
        <f>IF($C3867="","",VLOOKUP($F3867,Tabla5[],2,1))</f>
        <v/>
      </c>
    </row>
    <row r="3868" spans="6:7" x14ac:dyDescent="0.2">
      <c r="F3868" s="28" t="str">
        <f>IF($B3868="","",SUMIFS($E$4:E3868,$B$4:B3868,$B3868)/SUMIFS($E$4:$E$1048576,$B$4:$B$1048576,$B3868))</f>
        <v/>
      </c>
      <c r="G3868" s="2" t="str">
        <f>IF($C3868="","",VLOOKUP($F3868,Tabla5[],2,1))</f>
        <v/>
      </c>
    </row>
    <row r="3869" spans="6:7" x14ac:dyDescent="0.2">
      <c r="F3869" s="28" t="str">
        <f>IF($B3869="","",SUMIFS($E$4:E3869,$B$4:B3869,$B3869)/SUMIFS($E$4:$E$1048576,$B$4:$B$1048576,$B3869))</f>
        <v/>
      </c>
      <c r="G3869" s="2" t="str">
        <f>IF($C3869="","",VLOOKUP($F3869,Tabla5[],2,1))</f>
        <v/>
      </c>
    </row>
    <row r="3870" spans="6:7" x14ac:dyDescent="0.2">
      <c r="F3870" s="28" t="str">
        <f>IF($B3870="","",SUMIFS($E$4:E3870,$B$4:B3870,$B3870)/SUMIFS($E$4:$E$1048576,$B$4:$B$1048576,$B3870))</f>
        <v/>
      </c>
      <c r="G3870" s="2" t="str">
        <f>IF($C3870="","",VLOOKUP($F3870,Tabla5[],2,1))</f>
        <v/>
      </c>
    </row>
    <row r="3871" spans="6:7" x14ac:dyDescent="0.2">
      <c r="F3871" s="28" t="str">
        <f>IF($B3871="","",SUMIFS($E$4:E3871,$B$4:B3871,$B3871)/SUMIFS($E$4:$E$1048576,$B$4:$B$1048576,$B3871))</f>
        <v/>
      </c>
      <c r="G3871" s="2" t="str">
        <f>IF($C3871="","",VLOOKUP($F3871,Tabla5[],2,1))</f>
        <v/>
      </c>
    </row>
    <row r="3872" spans="6:7" x14ac:dyDescent="0.2">
      <c r="F3872" s="28" t="str">
        <f>IF($B3872="","",SUMIFS($E$4:E3872,$B$4:B3872,$B3872)/SUMIFS($E$4:$E$1048576,$B$4:$B$1048576,$B3872))</f>
        <v/>
      </c>
      <c r="G3872" s="2" t="str">
        <f>IF($C3872="","",VLOOKUP($F3872,Tabla5[],2,1))</f>
        <v/>
      </c>
    </row>
    <row r="3873" spans="6:7" x14ac:dyDescent="0.2">
      <c r="F3873" s="28" t="str">
        <f>IF($B3873="","",SUMIFS($E$4:E3873,$B$4:B3873,$B3873)/SUMIFS($E$4:$E$1048576,$B$4:$B$1048576,$B3873))</f>
        <v/>
      </c>
      <c r="G3873" s="2" t="str">
        <f>IF($C3873="","",VLOOKUP($F3873,Tabla5[],2,1))</f>
        <v/>
      </c>
    </row>
    <row r="3874" spans="6:7" x14ac:dyDescent="0.2">
      <c r="F3874" s="28" t="str">
        <f>IF($B3874="","",SUMIFS($E$4:E3874,$B$4:B3874,$B3874)/SUMIFS($E$4:$E$1048576,$B$4:$B$1048576,$B3874))</f>
        <v/>
      </c>
      <c r="G3874" s="2" t="str">
        <f>IF($C3874="","",VLOOKUP($F3874,Tabla5[],2,1))</f>
        <v/>
      </c>
    </row>
    <row r="3875" spans="6:7" x14ac:dyDescent="0.2">
      <c r="F3875" s="28" t="str">
        <f>IF($B3875="","",SUMIFS($E$4:E3875,$B$4:B3875,$B3875)/SUMIFS($E$4:$E$1048576,$B$4:$B$1048576,$B3875))</f>
        <v/>
      </c>
      <c r="G3875" s="2" t="str">
        <f>IF($C3875="","",VLOOKUP($F3875,Tabla5[],2,1))</f>
        <v/>
      </c>
    </row>
    <row r="3876" spans="6:7" x14ac:dyDescent="0.2">
      <c r="F3876" s="28" t="str">
        <f>IF($B3876="","",SUMIFS($E$4:E3876,$B$4:B3876,$B3876)/SUMIFS($E$4:$E$1048576,$B$4:$B$1048576,$B3876))</f>
        <v/>
      </c>
      <c r="G3876" s="2" t="str">
        <f>IF($C3876="","",VLOOKUP($F3876,Tabla5[],2,1))</f>
        <v/>
      </c>
    </row>
    <row r="3877" spans="6:7" x14ac:dyDescent="0.2">
      <c r="F3877" s="28" t="str">
        <f>IF($B3877="","",SUMIFS($E$4:E3877,$B$4:B3877,$B3877)/SUMIFS($E$4:$E$1048576,$B$4:$B$1048576,$B3877))</f>
        <v/>
      </c>
      <c r="G3877" s="2" t="str">
        <f>IF($C3877="","",VLOOKUP($F3877,Tabla5[],2,1))</f>
        <v/>
      </c>
    </row>
    <row r="3878" spans="6:7" x14ac:dyDescent="0.2">
      <c r="F3878" s="28" t="str">
        <f>IF($B3878="","",SUMIFS($E$4:E3878,$B$4:B3878,$B3878)/SUMIFS($E$4:$E$1048576,$B$4:$B$1048576,$B3878))</f>
        <v/>
      </c>
      <c r="G3878" s="2" t="str">
        <f>IF($C3878="","",VLOOKUP($F3878,Tabla5[],2,1))</f>
        <v/>
      </c>
    </row>
    <row r="3879" spans="6:7" x14ac:dyDescent="0.2">
      <c r="F3879" s="28" t="str">
        <f>IF($B3879="","",SUMIFS($E$4:E3879,$B$4:B3879,$B3879)/SUMIFS($E$4:$E$1048576,$B$4:$B$1048576,$B3879))</f>
        <v/>
      </c>
      <c r="G3879" s="2" t="str">
        <f>IF($C3879="","",VLOOKUP($F3879,Tabla5[],2,1))</f>
        <v/>
      </c>
    </row>
    <row r="3880" spans="6:7" x14ac:dyDescent="0.2">
      <c r="F3880" s="28" t="str">
        <f>IF($B3880="","",SUMIFS($E$4:E3880,$B$4:B3880,$B3880)/SUMIFS($E$4:$E$1048576,$B$4:$B$1048576,$B3880))</f>
        <v/>
      </c>
      <c r="G3880" s="2" t="str">
        <f>IF($C3880="","",VLOOKUP($F3880,Tabla5[],2,1))</f>
        <v/>
      </c>
    </row>
    <row r="3881" spans="6:7" x14ac:dyDescent="0.2">
      <c r="F3881" s="28" t="str">
        <f>IF($B3881="","",SUMIFS($E$4:E3881,$B$4:B3881,$B3881)/SUMIFS($E$4:$E$1048576,$B$4:$B$1048576,$B3881))</f>
        <v/>
      </c>
      <c r="G3881" s="2" t="str">
        <f>IF($C3881="","",VLOOKUP($F3881,Tabla5[],2,1))</f>
        <v/>
      </c>
    </row>
    <row r="3882" spans="6:7" x14ac:dyDescent="0.2">
      <c r="F3882" s="28" t="str">
        <f>IF($B3882="","",SUMIFS($E$4:E3882,$B$4:B3882,$B3882)/SUMIFS($E$4:$E$1048576,$B$4:$B$1048576,$B3882))</f>
        <v/>
      </c>
      <c r="G3882" s="2" t="str">
        <f>IF($C3882="","",VLOOKUP($F3882,Tabla5[],2,1))</f>
        <v/>
      </c>
    </row>
    <row r="3883" spans="6:7" x14ac:dyDescent="0.2">
      <c r="F3883" s="28" t="str">
        <f>IF($B3883="","",SUMIFS($E$4:E3883,$B$4:B3883,$B3883)/SUMIFS($E$4:$E$1048576,$B$4:$B$1048576,$B3883))</f>
        <v/>
      </c>
      <c r="G3883" s="2" t="str">
        <f>IF($C3883="","",VLOOKUP($F3883,Tabla5[],2,1))</f>
        <v/>
      </c>
    </row>
    <row r="3884" spans="6:7" x14ac:dyDescent="0.2">
      <c r="F3884" s="28" t="str">
        <f>IF($B3884="","",SUMIFS($E$4:E3884,$B$4:B3884,$B3884)/SUMIFS($E$4:$E$1048576,$B$4:$B$1048576,$B3884))</f>
        <v/>
      </c>
      <c r="G3884" s="2" t="str">
        <f>IF($C3884="","",VLOOKUP($F3884,Tabla5[],2,1))</f>
        <v/>
      </c>
    </row>
    <row r="3885" spans="6:7" x14ac:dyDescent="0.2">
      <c r="F3885" s="28" t="str">
        <f>IF($B3885="","",SUMIFS($E$4:E3885,$B$4:B3885,$B3885)/SUMIFS($E$4:$E$1048576,$B$4:$B$1048576,$B3885))</f>
        <v/>
      </c>
      <c r="G3885" s="2" t="str">
        <f>IF($C3885="","",VLOOKUP($F3885,Tabla5[],2,1))</f>
        <v/>
      </c>
    </row>
    <row r="3886" spans="6:7" x14ac:dyDescent="0.2">
      <c r="F3886" s="28" t="str">
        <f>IF($B3886="","",SUMIFS($E$4:E3886,$B$4:B3886,$B3886)/SUMIFS($E$4:$E$1048576,$B$4:$B$1048576,$B3886))</f>
        <v/>
      </c>
      <c r="G3886" s="2" t="str">
        <f>IF($C3886="","",VLOOKUP($F3886,Tabla5[],2,1))</f>
        <v/>
      </c>
    </row>
    <row r="3887" spans="6:7" x14ac:dyDescent="0.2">
      <c r="F3887" s="28" t="str">
        <f>IF($B3887="","",SUMIFS($E$4:E3887,$B$4:B3887,$B3887)/SUMIFS($E$4:$E$1048576,$B$4:$B$1048576,$B3887))</f>
        <v/>
      </c>
      <c r="G3887" s="2" t="str">
        <f>IF($C3887="","",VLOOKUP($F3887,Tabla5[],2,1))</f>
        <v/>
      </c>
    </row>
    <row r="3888" spans="6:7" x14ac:dyDescent="0.2">
      <c r="F3888" s="28" t="str">
        <f>IF($B3888="","",SUMIFS($E$4:E3888,$B$4:B3888,$B3888)/SUMIFS($E$4:$E$1048576,$B$4:$B$1048576,$B3888))</f>
        <v/>
      </c>
      <c r="G3888" s="2" t="str">
        <f>IF($C3888="","",VLOOKUP($F3888,Tabla5[],2,1))</f>
        <v/>
      </c>
    </row>
    <row r="3889" spans="6:7" x14ac:dyDescent="0.2">
      <c r="F3889" s="28" t="str">
        <f>IF($B3889="","",SUMIFS($E$4:E3889,$B$4:B3889,$B3889)/SUMIFS($E$4:$E$1048576,$B$4:$B$1048576,$B3889))</f>
        <v/>
      </c>
      <c r="G3889" s="2" t="str">
        <f>IF($C3889="","",VLOOKUP($F3889,Tabla5[],2,1))</f>
        <v/>
      </c>
    </row>
    <row r="3890" spans="6:7" x14ac:dyDescent="0.2">
      <c r="F3890" s="28" t="str">
        <f>IF($B3890="","",SUMIFS($E$4:E3890,$B$4:B3890,$B3890)/SUMIFS($E$4:$E$1048576,$B$4:$B$1048576,$B3890))</f>
        <v/>
      </c>
      <c r="G3890" s="2" t="str">
        <f>IF($C3890="","",VLOOKUP($F3890,Tabla5[],2,1))</f>
        <v/>
      </c>
    </row>
    <row r="3891" spans="6:7" x14ac:dyDescent="0.2">
      <c r="F3891" s="28" t="str">
        <f>IF($B3891="","",SUMIFS($E$4:E3891,$B$4:B3891,$B3891)/SUMIFS($E$4:$E$1048576,$B$4:$B$1048576,$B3891))</f>
        <v/>
      </c>
      <c r="G3891" s="2" t="str">
        <f>IF($C3891="","",VLOOKUP($F3891,Tabla5[],2,1))</f>
        <v/>
      </c>
    </row>
    <row r="3892" spans="6:7" x14ac:dyDescent="0.2">
      <c r="F3892" s="28" t="str">
        <f>IF($B3892="","",SUMIFS($E$4:E3892,$B$4:B3892,$B3892)/SUMIFS($E$4:$E$1048576,$B$4:$B$1048576,$B3892))</f>
        <v/>
      </c>
      <c r="G3892" s="2" t="str">
        <f>IF($C3892="","",VLOOKUP($F3892,Tabla5[],2,1))</f>
        <v/>
      </c>
    </row>
    <row r="3893" spans="6:7" x14ac:dyDescent="0.2">
      <c r="F3893" s="28" t="str">
        <f>IF($B3893="","",SUMIFS($E$4:E3893,$B$4:B3893,$B3893)/SUMIFS($E$4:$E$1048576,$B$4:$B$1048576,$B3893))</f>
        <v/>
      </c>
      <c r="G3893" s="2" t="str">
        <f>IF($C3893="","",VLOOKUP($F3893,Tabla5[],2,1))</f>
        <v/>
      </c>
    </row>
    <row r="3894" spans="6:7" x14ac:dyDescent="0.2">
      <c r="F3894" s="28" t="str">
        <f>IF($B3894="","",SUMIFS($E$4:E3894,$B$4:B3894,$B3894)/SUMIFS($E$4:$E$1048576,$B$4:$B$1048576,$B3894))</f>
        <v/>
      </c>
      <c r="G3894" s="2" t="str">
        <f>IF($C3894="","",VLOOKUP($F3894,Tabla5[],2,1))</f>
        <v/>
      </c>
    </row>
    <row r="3895" spans="6:7" x14ac:dyDescent="0.2">
      <c r="F3895" s="28" t="str">
        <f>IF($B3895="","",SUMIFS($E$4:E3895,$B$4:B3895,$B3895)/SUMIFS($E$4:$E$1048576,$B$4:$B$1048576,$B3895))</f>
        <v/>
      </c>
      <c r="G3895" s="2" t="str">
        <f>IF($C3895="","",VLOOKUP($F3895,Tabla5[],2,1))</f>
        <v/>
      </c>
    </row>
    <row r="3896" spans="6:7" x14ac:dyDescent="0.2">
      <c r="F3896" s="28" t="str">
        <f>IF($B3896="","",SUMIFS($E$4:E3896,$B$4:B3896,$B3896)/SUMIFS($E$4:$E$1048576,$B$4:$B$1048576,$B3896))</f>
        <v/>
      </c>
      <c r="G3896" s="2" t="str">
        <f>IF($C3896="","",VLOOKUP($F3896,Tabla5[],2,1))</f>
        <v/>
      </c>
    </row>
    <row r="3897" spans="6:7" x14ac:dyDescent="0.2">
      <c r="F3897" s="28" t="str">
        <f>IF($B3897="","",SUMIFS($E$4:E3897,$B$4:B3897,$B3897)/SUMIFS($E$4:$E$1048576,$B$4:$B$1048576,$B3897))</f>
        <v/>
      </c>
      <c r="G3897" s="2" t="str">
        <f>IF($C3897="","",VLOOKUP($F3897,Tabla5[],2,1))</f>
        <v/>
      </c>
    </row>
    <row r="3898" spans="6:7" x14ac:dyDescent="0.2">
      <c r="F3898" s="28" t="str">
        <f>IF($B3898="","",SUMIFS($E$4:E3898,$B$4:B3898,$B3898)/SUMIFS($E$4:$E$1048576,$B$4:$B$1048576,$B3898))</f>
        <v/>
      </c>
      <c r="G3898" s="2" t="str">
        <f>IF($C3898="","",VLOOKUP($F3898,Tabla5[],2,1))</f>
        <v/>
      </c>
    </row>
    <row r="3899" spans="6:7" x14ac:dyDescent="0.2">
      <c r="F3899" s="28" t="str">
        <f>IF($B3899="","",SUMIFS($E$4:E3899,$B$4:B3899,$B3899)/SUMIFS($E$4:$E$1048576,$B$4:$B$1048576,$B3899))</f>
        <v/>
      </c>
      <c r="G3899" s="2" t="str">
        <f>IF($C3899="","",VLOOKUP($F3899,Tabla5[],2,1))</f>
        <v/>
      </c>
    </row>
    <row r="3900" spans="6:7" x14ac:dyDescent="0.2">
      <c r="F3900" s="28" t="str">
        <f>IF($B3900="","",SUMIFS($E$4:E3900,$B$4:B3900,$B3900)/SUMIFS($E$4:$E$1048576,$B$4:$B$1048576,$B3900))</f>
        <v/>
      </c>
      <c r="G3900" s="2" t="str">
        <f>IF($C3900="","",VLOOKUP($F3900,Tabla5[],2,1))</f>
        <v/>
      </c>
    </row>
    <row r="3901" spans="6:7" x14ac:dyDescent="0.2">
      <c r="F3901" s="28" t="str">
        <f>IF($B3901="","",SUMIFS($E$4:E3901,$B$4:B3901,$B3901)/SUMIFS($E$4:$E$1048576,$B$4:$B$1048576,$B3901))</f>
        <v/>
      </c>
      <c r="G3901" s="2" t="str">
        <f>IF($C3901="","",VLOOKUP($F3901,Tabla5[],2,1))</f>
        <v/>
      </c>
    </row>
    <row r="3902" spans="6:7" x14ac:dyDescent="0.2">
      <c r="F3902" s="28" t="str">
        <f>IF($B3902="","",SUMIFS($E$4:E3902,$B$4:B3902,$B3902)/SUMIFS($E$4:$E$1048576,$B$4:$B$1048576,$B3902))</f>
        <v/>
      </c>
      <c r="G3902" s="2" t="str">
        <f>IF($C3902="","",VLOOKUP($F3902,Tabla5[],2,1))</f>
        <v/>
      </c>
    </row>
    <row r="3903" spans="6:7" x14ac:dyDescent="0.2">
      <c r="F3903" s="28" t="str">
        <f>IF($B3903="","",SUMIFS($E$4:E3903,$B$4:B3903,$B3903)/SUMIFS($E$4:$E$1048576,$B$4:$B$1048576,$B3903))</f>
        <v/>
      </c>
      <c r="G3903" s="2" t="str">
        <f>IF($C3903="","",VLOOKUP($F3903,Tabla5[],2,1))</f>
        <v/>
      </c>
    </row>
    <row r="3904" spans="6:7" x14ac:dyDescent="0.2">
      <c r="F3904" s="28" t="str">
        <f>IF($B3904="","",SUMIFS($E$4:E3904,$B$4:B3904,$B3904)/SUMIFS($E$4:$E$1048576,$B$4:$B$1048576,$B3904))</f>
        <v/>
      </c>
      <c r="G3904" s="2" t="str">
        <f>IF($C3904="","",VLOOKUP($F3904,Tabla5[],2,1))</f>
        <v/>
      </c>
    </row>
    <row r="3905" spans="6:7" x14ac:dyDescent="0.2">
      <c r="F3905" s="28" t="str">
        <f>IF($B3905="","",SUMIFS($E$4:E3905,$B$4:B3905,$B3905)/SUMIFS($E$4:$E$1048576,$B$4:$B$1048576,$B3905))</f>
        <v/>
      </c>
      <c r="G3905" s="2" t="str">
        <f>IF($C3905="","",VLOOKUP($F3905,Tabla5[],2,1))</f>
        <v/>
      </c>
    </row>
    <row r="3906" spans="6:7" x14ac:dyDescent="0.2">
      <c r="F3906" s="28" t="str">
        <f>IF($B3906="","",SUMIFS($E$4:E3906,$B$4:B3906,$B3906)/SUMIFS($E$4:$E$1048576,$B$4:$B$1048576,$B3906))</f>
        <v/>
      </c>
      <c r="G3906" s="2" t="str">
        <f>IF($C3906="","",VLOOKUP($F3906,Tabla5[],2,1))</f>
        <v/>
      </c>
    </row>
    <row r="3907" spans="6:7" x14ac:dyDescent="0.2">
      <c r="F3907" s="28" t="str">
        <f>IF($B3907="","",SUMIFS($E$4:E3907,$B$4:B3907,$B3907)/SUMIFS($E$4:$E$1048576,$B$4:$B$1048576,$B3907))</f>
        <v/>
      </c>
      <c r="G3907" s="2" t="str">
        <f>IF($C3907="","",VLOOKUP($F3907,Tabla5[],2,1))</f>
        <v/>
      </c>
    </row>
    <row r="3908" spans="6:7" x14ac:dyDescent="0.2">
      <c r="F3908" s="28" t="str">
        <f>IF($B3908="","",SUMIFS($E$4:E3908,$B$4:B3908,$B3908)/SUMIFS($E$4:$E$1048576,$B$4:$B$1048576,$B3908))</f>
        <v/>
      </c>
      <c r="G3908" s="2" t="str">
        <f>IF($C3908="","",VLOOKUP($F3908,Tabla5[],2,1))</f>
        <v/>
      </c>
    </row>
    <row r="3909" spans="6:7" x14ac:dyDescent="0.2">
      <c r="F3909" s="28" t="str">
        <f>IF($B3909="","",SUMIFS($E$4:E3909,$B$4:B3909,$B3909)/SUMIFS($E$4:$E$1048576,$B$4:$B$1048576,$B3909))</f>
        <v/>
      </c>
      <c r="G3909" s="2" t="str">
        <f>IF($C3909="","",VLOOKUP($F3909,Tabla5[],2,1))</f>
        <v/>
      </c>
    </row>
    <row r="3910" spans="6:7" x14ac:dyDescent="0.2">
      <c r="F3910" s="28" t="str">
        <f>IF($B3910="","",SUMIFS($E$4:E3910,$B$4:B3910,$B3910)/SUMIFS($E$4:$E$1048576,$B$4:$B$1048576,$B3910))</f>
        <v/>
      </c>
      <c r="G3910" s="2" t="str">
        <f>IF($C3910="","",VLOOKUP($F3910,Tabla5[],2,1))</f>
        <v/>
      </c>
    </row>
    <row r="3911" spans="6:7" x14ac:dyDescent="0.2">
      <c r="F3911" s="28" t="str">
        <f>IF($B3911="","",SUMIFS($E$4:E3911,$B$4:B3911,$B3911)/SUMIFS($E$4:$E$1048576,$B$4:$B$1048576,$B3911))</f>
        <v/>
      </c>
      <c r="G3911" s="2" t="str">
        <f>IF($C3911="","",VLOOKUP($F3911,Tabla5[],2,1))</f>
        <v/>
      </c>
    </row>
    <row r="3912" spans="6:7" x14ac:dyDescent="0.2">
      <c r="F3912" s="28" t="str">
        <f>IF($B3912="","",SUMIFS($E$4:E3912,$B$4:B3912,$B3912)/SUMIFS($E$4:$E$1048576,$B$4:$B$1048576,$B3912))</f>
        <v/>
      </c>
      <c r="G3912" s="2" t="str">
        <f>IF($C3912="","",VLOOKUP($F3912,Tabla5[],2,1))</f>
        <v/>
      </c>
    </row>
    <row r="3913" spans="6:7" x14ac:dyDescent="0.2">
      <c r="F3913" s="28" t="str">
        <f>IF($B3913="","",SUMIFS($E$4:E3913,$B$4:B3913,$B3913)/SUMIFS($E$4:$E$1048576,$B$4:$B$1048576,$B3913))</f>
        <v/>
      </c>
      <c r="G3913" s="2" t="str">
        <f>IF($C3913="","",VLOOKUP($F3913,Tabla5[],2,1))</f>
        <v/>
      </c>
    </row>
    <row r="3914" spans="6:7" x14ac:dyDescent="0.2">
      <c r="F3914" s="28" t="str">
        <f>IF($B3914="","",SUMIFS($E$4:E3914,$B$4:B3914,$B3914)/SUMIFS($E$4:$E$1048576,$B$4:$B$1048576,$B3914))</f>
        <v/>
      </c>
      <c r="G3914" s="2" t="str">
        <f>IF($C3914="","",VLOOKUP($F3914,Tabla5[],2,1))</f>
        <v/>
      </c>
    </row>
    <row r="3915" spans="6:7" x14ac:dyDescent="0.2">
      <c r="F3915" s="28" t="str">
        <f>IF($B3915="","",SUMIFS($E$4:E3915,$B$4:B3915,$B3915)/SUMIFS($E$4:$E$1048576,$B$4:$B$1048576,$B3915))</f>
        <v/>
      </c>
      <c r="G3915" s="2" t="str">
        <f>IF($C3915="","",VLOOKUP($F3915,Tabla5[],2,1))</f>
        <v/>
      </c>
    </row>
    <row r="3916" spans="6:7" x14ac:dyDescent="0.2">
      <c r="F3916" s="28" t="str">
        <f>IF($B3916="","",SUMIFS($E$4:E3916,$B$4:B3916,$B3916)/SUMIFS($E$4:$E$1048576,$B$4:$B$1048576,$B3916))</f>
        <v/>
      </c>
      <c r="G3916" s="2" t="str">
        <f>IF($C3916="","",VLOOKUP($F3916,Tabla5[],2,1))</f>
        <v/>
      </c>
    </row>
    <row r="3917" spans="6:7" x14ac:dyDescent="0.2">
      <c r="F3917" s="28" t="str">
        <f>IF($B3917="","",SUMIFS($E$4:E3917,$B$4:B3917,$B3917)/SUMIFS($E$4:$E$1048576,$B$4:$B$1048576,$B3917))</f>
        <v/>
      </c>
      <c r="G3917" s="2" t="str">
        <f>IF($C3917="","",VLOOKUP($F3917,Tabla5[],2,1))</f>
        <v/>
      </c>
    </row>
    <row r="3918" spans="6:7" x14ac:dyDescent="0.2">
      <c r="F3918" s="28" t="str">
        <f>IF($B3918="","",SUMIFS($E$4:E3918,$B$4:B3918,$B3918)/SUMIFS($E$4:$E$1048576,$B$4:$B$1048576,$B3918))</f>
        <v/>
      </c>
      <c r="G3918" s="2" t="str">
        <f>IF($C3918="","",VLOOKUP($F3918,Tabla5[],2,1))</f>
        <v/>
      </c>
    </row>
    <row r="3919" spans="6:7" x14ac:dyDescent="0.2">
      <c r="F3919" s="28" t="str">
        <f>IF($B3919="","",SUMIFS($E$4:E3919,$B$4:B3919,$B3919)/SUMIFS($E$4:$E$1048576,$B$4:$B$1048576,$B3919))</f>
        <v/>
      </c>
      <c r="G3919" s="2" t="str">
        <f>IF($C3919="","",VLOOKUP($F3919,Tabla5[],2,1))</f>
        <v/>
      </c>
    </row>
    <row r="3920" spans="6:7" x14ac:dyDescent="0.2">
      <c r="F3920" s="28" t="str">
        <f>IF($B3920="","",SUMIFS($E$4:E3920,$B$4:B3920,$B3920)/SUMIFS($E$4:$E$1048576,$B$4:$B$1048576,$B3920))</f>
        <v/>
      </c>
      <c r="G3920" s="2" t="str">
        <f>IF($C3920="","",VLOOKUP($F3920,Tabla5[],2,1))</f>
        <v/>
      </c>
    </row>
    <row r="3921" spans="6:7" x14ac:dyDescent="0.2">
      <c r="F3921" s="28" t="str">
        <f>IF($B3921="","",SUMIFS($E$4:E3921,$B$4:B3921,$B3921)/SUMIFS($E$4:$E$1048576,$B$4:$B$1048576,$B3921))</f>
        <v/>
      </c>
      <c r="G3921" s="2" t="str">
        <f>IF($C3921="","",VLOOKUP($F3921,Tabla5[],2,1))</f>
        <v/>
      </c>
    </row>
    <row r="3922" spans="6:7" x14ac:dyDescent="0.2">
      <c r="F3922" s="28" t="str">
        <f>IF($B3922="","",SUMIFS($E$4:E3922,$B$4:B3922,$B3922)/SUMIFS($E$4:$E$1048576,$B$4:$B$1048576,$B3922))</f>
        <v/>
      </c>
      <c r="G3922" s="2" t="str">
        <f>IF($C3922="","",VLOOKUP($F3922,Tabla5[],2,1))</f>
        <v/>
      </c>
    </row>
    <row r="3923" spans="6:7" x14ac:dyDescent="0.2">
      <c r="F3923" s="28" t="str">
        <f>IF($B3923="","",SUMIFS($E$4:E3923,$B$4:B3923,$B3923)/SUMIFS($E$4:$E$1048576,$B$4:$B$1048576,$B3923))</f>
        <v/>
      </c>
      <c r="G3923" s="2" t="str">
        <f>IF($C3923="","",VLOOKUP($F3923,Tabla5[],2,1))</f>
        <v/>
      </c>
    </row>
    <row r="3924" spans="6:7" x14ac:dyDescent="0.2">
      <c r="F3924" s="28" t="str">
        <f>IF($B3924="","",SUMIFS($E$4:E3924,$B$4:B3924,$B3924)/SUMIFS($E$4:$E$1048576,$B$4:$B$1048576,$B3924))</f>
        <v/>
      </c>
      <c r="G3924" s="2" t="str">
        <f>IF($C3924="","",VLOOKUP($F3924,Tabla5[],2,1))</f>
        <v/>
      </c>
    </row>
    <row r="3925" spans="6:7" x14ac:dyDescent="0.2">
      <c r="F3925" s="28" t="str">
        <f>IF($B3925="","",SUMIFS($E$4:E3925,$B$4:B3925,$B3925)/SUMIFS($E$4:$E$1048576,$B$4:$B$1048576,$B3925))</f>
        <v/>
      </c>
      <c r="G3925" s="2" t="str">
        <f>IF($C3925="","",VLOOKUP($F3925,Tabla5[],2,1))</f>
        <v/>
      </c>
    </row>
    <row r="3926" spans="6:7" x14ac:dyDescent="0.2">
      <c r="F3926" s="28" t="str">
        <f>IF($B3926="","",SUMIFS($E$4:E3926,$B$4:B3926,$B3926)/SUMIFS($E$4:$E$1048576,$B$4:$B$1048576,$B3926))</f>
        <v/>
      </c>
      <c r="G3926" s="2" t="str">
        <f>IF($C3926="","",VLOOKUP($F3926,Tabla5[],2,1))</f>
        <v/>
      </c>
    </row>
    <row r="3927" spans="6:7" x14ac:dyDescent="0.2">
      <c r="F3927" s="28" t="str">
        <f>IF($B3927="","",SUMIFS($E$4:E3927,$B$4:B3927,$B3927)/SUMIFS($E$4:$E$1048576,$B$4:$B$1048576,$B3927))</f>
        <v/>
      </c>
      <c r="G3927" s="2" t="str">
        <f>IF($C3927="","",VLOOKUP($F3927,Tabla5[],2,1))</f>
        <v/>
      </c>
    </row>
    <row r="3928" spans="6:7" x14ac:dyDescent="0.2">
      <c r="F3928" s="28" t="str">
        <f>IF($B3928="","",SUMIFS($E$4:E3928,$B$4:B3928,$B3928)/SUMIFS($E$4:$E$1048576,$B$4:$B$1048576,$B3928))</f>
        <v/>
      </c>
      <c r="G3928" s="2" t="str">
        <f>IF($C3928="","",VLOOKUP($F3928,Tabla5[],2,1))</f>
        <v/>
      </c>
    </row>
    <row r="3929" spans="6:7" x14ac:dyDescent="0.2">
      <c r="F3929" s="28" t="str">
        <f>IF($B3929="","",SUMIFS($E$4:E3929,$B$4:B3929,$B3929)/SUMIFS($E$4:$E$1048576,$B$4:$B$1048576,$B3929))</f>
        <v/>
      </c>
      <c r="G3929" s="2" t="str">
        <f>IF($C3929="","",VLOOKUP($F3929,Tabla5[],2,1))</f>
        <v/>
      </c>
    </row>
    <row r="3930" spans="6:7" x14ac:dyDescent="0.2">
      <c r="F3930" s="28" t="str">
        <f>IF($B3930="","",SUMIFS($E$4:E3930,$B$4:B3930,$B3930)/SUMIFS($E$4:$E$1048576,$B$4:$B$1048576,$B3930))</f>
        <v/>
      </c>
      <c r="G3930" s="2" t="str">
        <f>IF($C3930="","",VLOOKUP($F3930,Tabla5[],2,1))</f>
        <v/>
      </c>
    </row>
    <row r="3931" spans="6:7" x14ac:dyDescent="0.2">
      <c r="F3931" s="28" t="str">
        <f>IF($B3931="","",SUMIFS($E$4:E3931,$B$4:B3931,$B3931)/SUMIFS($E$4:$E$1048576,$B$4:$B$1048576,$B3931))</f>
        <v/>
      </c>
      <c r="G3931" s="2" t="str">
        <f>IF($C3931="","",VLOOKUP($F3931,Tabla5[],2,1))</f>
        <v/>
      </c>
    </row>
    <row r="3932" spans="6:7" x14ac:dyDescent="0.2">
      <c r="F3932" s="28" t="str">
        <f>IF($B3932="","",SUMIFS($E$4:E3932,$B$4:B3932,$B3932)/SUMIFS($E$4:$E$1048576,$B$4:$B$1048576,$B3932))</f>
        <v/>
      </c>
      <c r="G3932" s="2" t="str">
        <f>IF($C3932="","",VLOOKUP($F3932,Tabla5[],2,1))</f>
        <v/>
      </c>
    </row>
    <row r="3933" spans="6:7" x14ac:dyDescent="0.2">
      <c r="F3933" s="28" t="str">
        <f>IF($B3933="","",SUMIFS($E$4:E3933,$B$4:B3933,$B3933)/SUMIFS($E$4:$E$1048576,$B$4:$B$1048576,$B3933))</f>
        <v/>
      </c>
      <c r="G3933" s="2" t="str">
        <f>IF($C3933="","",VLOOKUP($F3933,Tabla5[],2,1))</f>
        <v/>
      </c>
    </row>
    <row r="3934" spans="6:7" x14ac:dyDescent="0.2">
      <c r="F3934" s="28" t="str">
        <f>IF($B3934="","",SUMIFS($E$4:E3934,$B$4:B3934,$B3934)/SUMIFS($E$4:$E$1048576,$B$4:$B$1048576,$B3934))</f>
        <v/>
      </c>
      <c r="G3934" s="2" t="str">
        <f>IF($C3934="","",VLOOKUP($F3934,Tabla5[],2,1))</f>
        <v/>
      </c>
    </row>
    <row r="3935" spans="6:7" x14ac:dyDescent="0.2">
      <c r="F3935" s="28" t="str">
        <f>IF($B3935="","",SUMIFS($E$4:E3935,$B$4:B3935,$B3935)/SUMIFS($E$4:$E$1048576,$B$4:$B$1048576,$B3935))</f>
        <v/>
      </c>
      <c r="G3935" s="2" t="str">
        <f>IF($C3935="","",VLOOKUP($F3935,Tabla5[],2,1))</f>
        <v/>
      </c>
    </row>
    <row r="3936" spans="6:7" x14ac:dyDescent="0.2">
      <c r="F3936" s="28" t="str">
        <f>IF($B3936="","",SUMIFS($E$4:E3936,$B$4:B3936,$B3936)/SUMIFS($E$4:$E$1048576,$B$4:$B$1048576,$B3936))</f>
        <v/>
      </c>
      <c r="G3936" s="2" t="str">
        <f>IF($C3936="","",VLOOKUP($F3936,Tabla5[],2,1))</f>
        <v/>
      </c>
    </row>
    <row r="3937" spans="6:7" x14ac:dyDescent="0.2">
      <c r="F3937" s="28" t="str">
        <f>IF($B3937="","",SUMIFS($E$4:E3937,$B$4:B3937,$B3937)/SUMIFS($E$4:$E$1048576,$B$4:$B$1048576,$B3937))</f>
        <v/>
      </c>
      <c r="G3937" s="2" t="str">
        <f>IF($C3937="","",VLOOKUP($F3937,Tabla5[],2,1))</f>
        <v/>
      </c>
    </row>
    <row r="3938" spans="6:7" x14ac:dyDescent="0.2">
      <c r="F3938" s="28" t="str">
        <f>IF($B3938="","",SUMIFS($E$4:E3938,$B$4:B3938,$B3938)/SUMIFS($E$4:$E$1048576,$B$4:$B$1048576,$B3938))</f>
        <v/>
      </c>
      <c r="G3938" s="2" t="str">
        <f>IF($C3938="","",VLOOKUP($F3938,Tabla5[],2,1))</f>
        <v/>
      </c>
    </row>
    <row r="3939" spans="6:7" x14ac:dyDescent="0.2">
      <c r="F3939" s="28" t="str">
        <f>IF($B3939="","",SUMIFS($E$4:E3939,$B$4:B3939,$B3939)/SUMIFS($E$4:$E$1048576,$B$4:$B$1048576,$B3939))</f>
        <v/>
      </c>
      <c r="G3939" s="2" t="str">
        <f>IF($C3939="","",VLOOKUP($F3939,Tabla5[],2,1))</f>
        <v/>
      </c>
    </row>
    <row r="3940" spans="6:7" x14ac:dyDescent="0.2">
      <c r="F3940" s="28" t="str">
        <f>IF($B3940="","",SUMIFS($E$4:E3940,$B$4:B3940,$B3940)/SUMIFS($E$4:$E$1048576,$B$4:$B$1048576,$B3940))</f>
        <v/>
      </c>
      <c r="G3940" s="2" t="str">
        <f>IF($C3940="","",VLOOKUP($F3940,Tabla5[],2,1))</f>
        <v/>
      </c>
    </row>
    <row r="3941" spans="6:7" x14ac:dyDescent="0.2">
      <c r="F3941" s="28" t="str">
        <f>IF($B3941="","",SUMIFS($E$4:E3941,$B$4:B3941,$B3941)/SUMIFS($E$4:$E$1048576,$B$4:$B$1048576,$B3941))</f>
        <v/>
      </c>
      <c r="G3941" s="2" t="str">
        <f>IF($C3941="","",VLOOKUP($F3941,Tabla5[],2,1))</f>
        <v/>
      </c>
    </row>
    <row r="3942" spans="6:7" x14ac:dyDescent="0.2">
      <c r="F3942" s="28" t="str">
        <f>IF($B3942="","",SUMIFS($E$4:E3942,$B$4:B3942,$B3942)/SUMIFS($E$4:$E$1048576,$B$4:$B$1048576,$B3942))</f>
        <v/>
      </c>
      <c r="G3942" s="2" t="str">
        <f>IF($C3942="","",VLOOKUP($F3942,Tabla5[],2,1))</f>
        <v/>
      </c>
    </row>
    <row r="3943" spans="6:7" x14ac:dyDescent="0.2">
      <c r="F3943" s="28" t="str">
        <f>IF($B3943="","",SUMIFS($E$4:E3943,$B$4:B3943,$B3943)/SUMIFS($E$4:$E$1048576,$B$4:$B$1048576,$B3943))</f>
        <v/>
      </c>
      <c r="G3943" s="2" t="str">
        <f>IF($C3943="","",VLOOKUP($F3943,Tabla5[],2,1))</f>
        <v/>
      </c>
    </row>
    <row r="3944" spans="6:7" x14ac:dyDescent="0.2">
      <c r="F3944" s="28" t="str">
        <f>IF($B3944="","",SUMIFS($E$4:E3944,$B$4:B3944,$B3944)/SUMIFS($E$4:$E$1048576,$B$4:$B$1048576,$B3944))</f>
        <v/>
      </c>
      <c r="G3944" s="2" t="str">
        <f>IF($C3944="","",VLOOKUP($F3944,Tabla5[],2,1))</f>
        <v/>
      </c>
    </row>
    <row r="3945" spans="6:7" x14ac:dyDescent="0.2">
      <c r="F3945" s="28" t="str">
        <f>IF($B3945="","",SUMIFS($E$4:E3945,$B$4:B3945,$B3945)/SUMIFS($E$4:$E$1048576,$B$4:$B$1048576,$B3945))</f>
        <v/>
      </c>
      <c r="G3945" s="2" t="str">
        <f>IF($C3945="","",VLOOKUP($F3945,Tabla5[],2,1))</f>
        <v/>
      </c>
    </row>
    <row r="3946" spans="6:7" x14ac:dyDescent="0.2">
      <c r="F3946" s="28" t="str">
        <f>IF($B3946="","",SUMIFS($E$4:E3946,$B$4:B3946,$B3946)/SUMIFS($E$4:$E$1048576,$B$4:$B$1048576,$B3946))</f>
        <v/>
      </c>
      <c r="G3946" s="2" t="str">
        <f>IF($C3946="","",VLOOKUP($F3946,Tabla5[],2,1))</f>
        <v/>
      </c>
    </row>
    <row r="3947" spans="6:7" x14ac:dyDescent="0.2">
      <c r="F3947" s="28" t="str">
        <f>IF($B3947="","",SUMIFS($E$4:E3947,$B$4:B3947,$B3947)/SUMIFS($E$4:$E$1048576,$B$4:$B$1048576,$B3947))</f>
        <v/>
      </c>
      <c r="G3947" s="2" t="str">
        <f>IF($C3947="","",VLOOKUP($F3947,Tabla5[],2,1))</f>
        <v/>
      </c>
    </row>
    <row r="3948" spans="6:7" x14ac:dyDescent="0.2">
      <c r="F3948" s="28" t="str">
        <f>IF($B3948="","",SUMIFS($E$4:E3948,$B$4:B3948,$B3948)/SUMIFS($E$4:$E$1048576,$B$4:$B$1048576,$B3948))</f>
        <v/>
      </c>
      <c r="G3948" s="2" t="str">
        <f>IF($C3948="","",VLOOKUP($F3948,Tabla5[],2,1))</f>
        <v/>
      </c>
    </row>
    <row r="3949" spans="6:7" x14ac:dyDescent="0.2">
      <c r="F3949" s="28" t="str">
        <f>IF($B3949="","",SUMIFS($E$4:E3949,$B$4:B3949,$B3949)/SUMIFS($E$4:$E$1048576,$B$4:$B$1048576,$B3949))</f>
        <v/>
      </c>
      <c r="G3949" s="2" t="str">
        <f>IF($C3949="","",VLOOKUP($F3949,Tabla5[],2,1))</f>
        <v/>
      </c>
    </row>
    <row r="3950" spans="6:7" x14ac:dyDescent="0.2">
      <c r="F3950" s="28" t="str">
        <f>IF($B3950="","",SUMIFS($E$4:E3950,$B$4:B3950,$B3950)/SUMIFS($E$4:$E$1048576,$B$4:$B$1048576,$B3950))</f>
        <v/>
      </c>
      <c r="G3950" s="2" t="str">
        <f>IF($C3950="","",VLOOKUP($F3950,Tabla5[],2,1))</f>
        <v/>
      </c>
    </row>
    <row r="3951" spans="6:7" x14ac:dyDescent="0.2">
      <c r="F3951" s="28" t="str">
        <f>IF($B3951="","",SUMIFS($E$4:E3951,$B$4:B3951,$B3951)/SUMIFS($E$4:$E$1048576,$B$4:$B$1048576,$B3951))</f>
        <v/>
      </c>
      <c r="G3951" s="2" t="str">
        <f>IF($C3951="","",VLOOKUP($F3951,Tabla5[],2,1))</f>
        <v/>
      </c>
    </row>
    <row r="3952" spans="6:7" x14ac:dyDescent="0.2">
      <c r="F3952" s="28" t="str">
        <f>IF($B3952="","",SUMIFS($E$4:E3952,$B$4:B3952,$B3952)/SUMIFS($E$4:$E$1048576,$B$4:$B$1048576,$B3952))</f>
        <v/>
      </c>
      <c r="G3952" s="2" t="str">
        <f>IF($C3952="","",VLOOKUP($F3952,Tabla5[],2,1))</f>
        <v/>
      </c>
    </row>
    <row r="3953" spans="6:7" x14ac:dyDescent="0.2">
      <c r="F3953" s="28" t="str">
        <f>IF($B3953="","",SUMIFS($E$4:E3953,$B$4:B3953,$B3953)/SUMIFS($E$4:$E$1048576,$B$4:$B$1048576,$B3953))</f>
        <v/>
      </c>
      <c r="G3953" s="2" t="str">
        <f>IF($C3953="","",VLOOKUP($F3953,Tabla5[],2,1))</f>
        <v/>
      </c>
    </row>
    <row r="3954" spans="6:7" x14ac:dyDescent="0.2">
      <c r="F3954" s="28" t="str">
        <f>IF($B3954="","",SUMIFS($E$4:E3954,$B$4:B3954,$B3954)/SUMIFS($E$4:$E$1048576,$B$4:$B$1048576,$B3954))</f>
        <v/>
      </c>
      <c r="G3954" s="2" t="str">
        <f>IF($C3954="","",VLOOKUP($F3954,Tabla5[],2,1))</f>
        <v/>
      </c>
    </row>
    <row r="3955" spans="6:7" x14ac:dyDescent="0.2">
      <c r="F3955" s="28" t="str">
        <f>IF($B3955="","",SUMIFS($E$4:E3955,$B$4:B3955,$B3955)/SUMIFS($E$4:$E$1048576,$B$4:$B$1048576,$B3955))</f>
        <v/>
      </c>
      <c r="G3955" s="2" t="str">
        <f>IF($C3955="","",VLOOKUP($F3955,Tabla5[],2,1))</f>
        <v/>
      </c>
    </row>
    <row r="3956" spans="6:7" x14ac:dyDescent="0.2">
      <c r="F3956" s="28" t="str">
        <f>IF($B3956="","",SUMIFS($E$4:E3956,$B$4:B3956,$B3956)/SUMIFS($E$4:$E$1048576,$B$4:$B$1048576,$B3956))</f>
        <v/>
      </c>
      <c r="G3956" s="2" t="str">
        <f>IF($C3956="","",VLOOKUP($F3956,Tabla5[],2,1))</f>
        <v/>
      </c>
    </row>
    <row r="3957" spans="6:7" x14ac:dyDescent="0.2">
      <c r="F3957" s="28" t="str">
        <f>IF($B3957="","",SUMIFS($E$4:E3957,$B$4:B3957,$B3957)/SUMIFS($E$4:$E$1048576,$B$4:$B$1048576,$B3957))</f>
        <v/>
      </c>
      <c r="G3957" s="2" t="str">
        <f>IF($C3957="","",VLOOKUP($F3957,Tabla5[],2,1))</f>
        <v/>
      </c>
    </row>
    <row r="3958" spans="6:7" x14ac:dyDescent="0.2">
      <c r="F3958" s="28" t="str">
        <f>IF($B3958="","",SUMIFS($E$4:E3958,$B$4:B3958,$B3958)/SUMIFS($E$4:$E$1048576,$B$4:$B$1048576,$B3958))</f>
        <v/>
      </c>
      <c r="G3958" s="2" t="str">
        <f>IF($C3958="","",VLOOKUP($F3958,Tabla5[],2,1))</f>
        <v/>
      </c>
    </row>
    <row r="3959" spans="6:7" x14ac:dyDescent="0.2">
      <c r="F3959" s="28" t="str">
        <f>IF($B3959="","",SUMIFS($E$4:E3959,$B$4:B3959,$B3959)/SUMIFS($E$4:$E$1048576,$B$4:$B$1048576,$B3959))</f>
        <v/>
      </c>
      <c r="G3959" s="2" t="str">
        <f>IF($C3959="","",VLOOKUP($F3959,Tabla5[],2,1))</f>
        <v/>
      </c>
    </row>
    <row r="3960" spans="6:7" x14ac:dyDescent="0.2">
      <c r="F3960" s="28" t="str">
        <f>IF($B3960="","",SUMIFS($E$4:E3960,$B$4:B3960,$B3960)/SUMIFS($E$4:$E$1048576,$B$4:$B$1048576,$B3960))</f>
        <v/>
      </c>
      <c r="G3960" s="2" t="str">
        <f>IF($C3960="","",VLOOKUP($F3960,Tabla5[],2,1))</f>
        <v/>
      </c>
    </row>
    <row r="3961" spans="6:7" x14ac:dyDescent="0.2">
      <c r="F3961" s="28" t="str">
        <f>IF($B3961="","",SUMIFS($E$4:E3961,$B$4:B3961,$B3961)/SUMIFS($E$4:$E$1048576,$B$4:$B$1048576,$B3961))</f>
        <v/>
      </c>
      <c r="G3961" s="2" t="str">
        <f>IF($C3961="","",VLOOKUP($F3961,Tabla5[],2,1))</f>
        <v/>
      </c>
    </row>
    <row r="3962" spans="6:7" x14ac:dyDescent="0.2">
      <c r="F3962" s="28" t="str">
        <f>IF($B3962="","",SUMIFS($E$4:E3962,$B$4:B3962,$B3962)/SUMIFS($E$4:$E$1048576,$B$4:$B$1048576,$B3962))</f>
        <v/>
      </c>
      <c r="G3962" s="2" t="str">
        <f>IF($C3962="","",VLOOKUP($F3962,Tabla5[],2,1))</f>
        <v/>
      </c>
    </row>
    <row r="3963" spans="6:7" x14ac:dyDescent="0.2">
      <c r="F3963" s="28" t="str">
        <f>IF($B3963="","",SUMIFS($E$4:E3963,$B$4:B3963,$B3963)/SUMIFS($E$4:$E$1048576,$B$4:$B$1048576,$B3963))</f>
        <v/>
      </c>
      <c r="G3963" s="2" t="str">
        <f>IF($C3963="","",VLOOKUP($F3963,Tabla5[],2,1))</f>
        <v/>
      </c>
    </row>
    <row r="3964" spans="6:7" x14ac:dyDescent="0.2">
      <c r="F3964" s="28" t="str">
        <f>IF($B3964="","",SUMIFS($E$4:E3964,$B$4:B3964,$B3964)/SUMIFS($E$4:$E$1048576,$B$4:$B$1048576,$B3964))</f>
        <v/>
      </c>
      <c r="G3964" s="2" t="str">
        <f>IF($C3964="","",VLOOKUP($F3964,Tabla5[],2,1))</f>
        <v/>
      </c>
    </row>
    <row r="3965" spans="6:7" x14ac:dyDescent="0.2">
      <c r="F3965" s="28" t="str">
        <f>IF($B3965="","",SUMIFS($E$4:E3965,$B$4:B3965,$B3965)/SUMIFS($E$4:$E$1048576,$B$4:$B$1048576,$B3965))</f>
        <v/>
      </c>
      <c r="G3965" s="2" t="str">
        <f>IF($C3965="","",VLOOKUP($F3965,Tabla5[],2,1))</f>
        <v/>
      </c>
    </row>
    <row r="3966" spans="6:7" x14ac:dyDescent="0.2">
      <c r="F3966" s="28" t="str">
        <f>IF($B3966="","",SUMIFS($E$4:E3966,$B$4:B3966,$B3966)/SUMIFS($E$4:$E$1048576,$B$4:$B$1048576,$B3966))</f>
        <v/>
      </c>
      <c r="G3966" s="2" t="str">
        <f>IF($C3966="","",VLOOKUP($F3966,Tabla5[],2,1))</f>
        <v/>
      </c>
    </row>
    <row r="3967" spans="6:7" x14ac:dyDescent="0.2">
      <c r="F3967" s="28" t="str">
        <f>IF($B3967="","",SUMIFS($E$4:E3967,$B$4:B3967,$B3967)/SUMIFS($E$4:$E$1048576,$B$4:$B$1048576,$B3967))</f>
        <v/>
      </c>
      <c r="G3967" s="2" t="str">
        <f>IF($C3967="","",VLOOKUP($F3967,Tabla5[],2,1))</f>
        <v/>
      </c>
    </row>
    <row r="3968" spans="6:7" x14ac:dyDescent="0.2">
      <c r="F3968" s="28" t="str">
        <f>IF($B3968="","",SUMIFS($E$4:E3968,$B$4:B3968,$B3968)/SUMIFS($E$4:$E$1048576,$B$4:$B$1048576,$B3968))</f>
        <v/>
      </c>
      <c r="G3968" s="2" t="str">
        <f>IF($C3968="","",VLOOKUP($F3968,Tabla5[],2,1))</f>
        <v/>
      </c>
    </row>
    <row r="3969" spans="6:7" x14ac:dyDescent="0.2">
      <c r="F3969" s="28" t="str">
        <f>IF($B3969="","",SUMIFS($E$4:E3969,$B$4:B3969,$B3969)/SUMIFS($E$4:$E$1048576,$B$4:$B$1048576,$B3969))</f>
        <v/>
      </c>
      <c r="G3969" s="2" t="str">
        <f>IF($C3969="","",VLOOKUP($F3969,Tabla5[],2,1))</f>
        <v/>
      </c>
    </row>
    <row r="3970" spans="6:7" x14ac:dyDescent="0.2">
      <c r="F3970" s="28" t="str">
        <f>IF($B3970="","",SUMIFS($E$4:E3970,$B$4:B3970,$B3970)/SUMIFS($E$4:$E$1048576,$B$4:$B$1048576,$B3970))</f>
        <v/>
      </c>
      <c r="G3970" s="2" t="str">
        <f>IF($C3970="","",VLOOKUP($F3970,Tabla5[],2,1))</f>
        <v/>
      </c>
    </row>
    <row r="3971" spans="6:7" x14ac:dyDescent="0.2">
      <c r="F3971" s="28" t="str">
        <f>IF($B3971="","",SUMIFS($E$4:E3971,$B$4:B3971,$B3971)/SUMIFS($E$4:$E$1048576,$B$4:$B$1048576,$B3971))</f>
        <v/>
      </c>
      <c r="G3971" s="2" t="str">
        <f>IF($C3971="","",VLOOKUP($F3971,Tabla5[],2,1))</f>
        <v/>
      </c>
    </row>
    <row r="3972" spans="6:7" x14ac:dyDescent="0.2">
      <c r="F3972" s="28" t="str">
        <f>IF($B3972="","",SUMIFS($E$4:E3972,$B$4:B3972,$B3972)/SUMIFS($E$4:$E$1048576,$B$4:$B$1048576,$B3972))</f>
        <v/>
      </c>
      <c r="G3972" s="2" t="str">
        <f>IF($C3972="","",VLOOKUP($F3972,Tabla5[],2,1))</f>
        <v/>
      </c>
    </row>
    <row r="3973" spans="6:7" x14ac:dyDescent="0.2">
      <c r="F3973" s="28" t="str">
        <f>IF($B3973="","",SUMIFS($E$4:E3973,$B$4:B3973,$B3973)/SUMIFS($E$4:$E$1048576,$B$4:$B$1048576,$B3973))</f>
        <v/>
      </c>
      <c r="G3973" s="2" t="str">
        <f>IF($C3973="","",VLOOKUP($F3973,Tabla5[],2,1))</f>
        <v/>
      </c>
    </row>
    <row r="3974" spans="6:7" x14ac:dyDescent="0.2">
      <c r="F3974" s="28" t="str">
        <f>IF($B3974="","",SUMIFS($E$4:E3974,$B$4:B3974,$B3974)/SUMIFS($E$4:$E$1048576,$B$4:$B$1048576,$B3974))</f>
        <v/>
      </c>
      <c r="G3974" s="2" t="str">
        <f>IF($C3974="","",VLOOKUP($F3974,Tabla5[],2,1))</f>
        <v/>
      </c>
    </row>
    <row r="3975" spans="6:7" x14ac:dyDescent="0.2">
      <c r="F3975" s="28" t="str">
        <f>IF($B3975="","",SUMIFS($E$4:E3975,$B$4:B3975,$B3975)/SUMIFS($E$4:$E$1048576,$B$4:$B$1048576,$B3975))</f>
        <v/>
      </c>
      <c r="G3975" s="2" t="str">
        <f>IF($C3975="","",VLOOKUP($F3975,Tabla5[],2,1))</f>
        <v/>
      </c>
    </row>
    <row r="3976" spans="6:7" x14ac:dyDescent="0.2">
      <c r="F3976" s="28" t="str">
        <f>IF($B3976="","",SUMIFS($E$4:E3976,$B$4:B3976,$B3976)/SUMIFS($E$4:$E$1048576,$B$4:$B$1048576,$B3976))</f>
        <v/>
      </c>
      <c r="G3976" s="2" t="str">
        <f>IF($C3976="","",VLOOKUP($F3976,Tabla5[],2,1))</f>
        <v/>
      </c>
    </row>
    <row r="3977" spans="6:7" x14ac:dyDescent="0.2">
      <c r="F3977" s="28" t="str">
        <f>IF($B3977="","",SUMIFS($E$4:E3977,$B$4:B3977,$B3977)/SUMIFS($E$4:$E$1048576,$B$4:$B$1048576,$B3977))</f>
        <v/>
      </c>
      <c r="G3977" s="2" t="str">
        <f>IF($C3977="","",VLOOKUP($F3977,Tabla5[],2,1))</f>
        <v/>
      </c>
    </row>
    <row r="3978" spans="6:7" x14ac:dyDescent="0.2">
      <c r="F3978" s="28" t="str">
        <f>IF($B3978="","",SUMIFS($E$4:E3978,$B$4:B3978,$B3978)/SUMIFS($E$4:$E$1048576,$B$4:$B$1048576,$B3978))</f>
        <v/>
      </c>
      <c r="G3978" s="2" t="str">
        <f>IF($C3978="","",VLOOKUP($F3978,Tabla5[],2,1))</f>
        <v/>
      </c>
    </row>
    <row r="3979" spans="6:7" x14ac:dyDescent="0.2">
      <c r="F3979" s="28" t="str">
        <f>IF($B3979="","",SUMIFS($E$4:E3979,$B$4:B3979,$B3979)/SUMIFS($E$4:$E$1048576,$B$4:$B$1048576,$B3979))</f>
        <v/>
      </c>
      <c r="G3979" s="2" t="str">
        <f>IF($C3979="","",VLOOKUP($F3979,Tabla5[],2,1))</f>
        <v/>
      </c>
    </row>
    <row r="3980" spans="6:7" x14ac:dyDescent="0.2">
      <c r="F3980" s="28" t="str">
        <f>IF($B3980="","",SUMIFS($E$4:E3980,$B$4:B3980,$B3980)/SUMIFS($E$4:$E$1048576,$B$4:$B$1048576,$B3980))</f>
        <v/>
      </c>
      <c r="G3980" s="2" t="str">
        <f>IF($C3980="","",VLOOKUP($F3980,Tabla5[],2,1))</f>
        <v/>
      </c>
    </row>
    <row r="3981" spans="6:7" x14ac:dyDescent="0.2">
      <c r="F3981" s="28" t="str">
        <f>IF($B3981="","",SUMIFS($E$4:E3981,$B$4:B3981,$B3981)/SUMIFS($E$4:$E$1048576,$B$4:$B$1048576,$B3981))</f>
        <v/>
      </c>
      <c r="G3981" s="2" t="str">
        <f>IF($C3981="","",VLOOKUP($F3981,Tabla5[],2,1))</f>
        <v/>
      </c>
    </row>
    <row r="3982" spans="6:7" x14ac:dyDescent="0.2">
      <c r="F3982" s="28" t="str">
        <f>IF($B3982="","",SUMIFS($E$4:E3982,$B$4:B3982,$B3982)/SUMIFS($E$4:$E$1048576,$B$4:$B$1048576,$B3982))</f>
        <v/>
      </c>
      <c r="G3982" s="2" t="str">
        <f>IF($C3982="","",VLOOKUP($F3982,Tabla5[],2,1))</f>
        <v/>
      </c>
    </row>
    <row r="3983" spans="6:7" x14ac:dyDescent="0.2">
      <c r="F3983" s="28" t="str">
        <f>IF($B3983="","",SUMIFS($E$4:E3983,$B$4:B3983,$B3983)/SUMIFS($E$4:$E$1048576,$B$4:$B$1048576,$B3983))</f>
        <v/>
      </c>
      <c r="G3983" s="2" t="str">
        <f>IF($C3983="","",VLOOKUP($F3983,Tabla5[],2,1))</f>
        <v/>
      </c>
    </row>
    <row r="3984" spans="6:7" x14ac:dyDescent="0.2">
      <c r="F3984" s="28" t="str">
        <f>IF($B3984="","",SUMIFS($E$4:E3984,$B$4:B3984,$B3984)/SUMIFS($E$4:$E$1048576,$B$4:$B$1048576,$B3984))</f>
        <v/>
      </c>
      <c r="G3984" s="2" t="str">
        <f>IF($C3984="","",VLOOKUP($F3984,Tabla5[],2,1))</f>
        <v/>
      </c>
    </row>
    <row r="3985" spans="6:7" x14ac:dyDescent="0.2">
      <c r="F3985" s="28" t="str">
        <f>IF($B3985="","",SUMIFS($E$4:E3985,$B$4:B3985,$B3985)/SUMIFS($E$4:$E$1048576,$B$4:$B$1048576,$B3985))</f>
        <v/>
      </c>
      <c r="G3985" s="2" t="str">
        <f>IF($C3985="","",VLOOKUP($F3985,Tabla5[],2,1))</f>
        <v/>
      </c>
    </row>
    <row r="3986" spans="6:7" x14ac:dyDescent="0.2">
      <c r="F3986" s="28" t="str">
        <f>IF($B3986="","",SUMIFS($E$4:E3986,$B$4:B3986,$B3986)/SUMIFS($E$4:$E$1048576,$B$4:$B$1048576,$B3986))</f>
        <v/>
      </c>
      <c r="G3986" s="2" t="str">
        <f>IF($C3986="","",VLOOKUP($F3986,Tabla5[],2,1))</f>
        <v/>
      </c>
    </row>
    <row r="3987" spans="6:7" x14ac:dyDescent="0.2">
      <c r="F3987" s="28" t="str">
        <f>IF($B3987="","",SUMIFS($E$4:E3987,$B$4:B3987,$B3987)/SUMIFS($E$4:$E$1048576,$B$4:$B$1048576,$B3987))</f>
        <v/>
      </c>
      <c r="G3987" s="2" t="str">
        <f>IF($C3987="","",VLOOKUP($F3987,Tabla5[],2,1))</f>
        <v/>
      </c>
    </row>
    <row r="3988" spans="6:7" x14ac:dyDescent="0.2">
      <c r="F3988" s="28" t="str">
        <f>IF($B3988="","",SUMIFS($E$4:E3988,$B$4:B3988,$B3988)/SUMIFS($E$4:$E$1048576,$B$4:$B$1048576,$B3988))</f>
        <v/>
      </c>
      <c r="G3988" s="2" t="str">
        <f>IF($C3988="","",VLOOKUP($F3988,Tabla5[],2,1))</f>
        <v/>
      </c>
    </row>
    <row r="3989" spans="6:7" x14ac:dyDescent="0.2">
      <c r="F3989" s="28" t="str">
        <f>IF($B3989="","",SUMIFS($E$4:E3989,$B$4:B3989,$B3989)/SUMIFS($E$4:$E$1048576,$B$4:$B$1048576,$B3989))</f>
        <v/>
      </c>
      <c r="G3989" s="2" t="str">
        <f>IF($C3989="","",VLOOKUP($F3989,Tabla5[],2,1))</f>
        <v/>
      </c>
    </row>
    <row r="3990" spans="6:7" x14ac:dyDescent="0.2">
      <c r="F3990" s="28" t="str">
        <f>IF($B3990="","",SUMIFS($E$4:E3990,$B$4:B3990,$B3990)/SUMIFS($E$4:$E$1048576,$B$4:$B$1048576,$B3990))</f>
        <v/>
      </c>
      <c r="G3990" s="2" t="str">
        <f>IF($C3990="","",VLOOKUP($F3990,Tabla5[],2,1))</f>
        <v/>
      </c>
    </row>
    <row r="3991" spans="6:7" x14ac:dyDescent="0.2">
      <c r="F3991" s="28" t="str">
        <f>IF($B3991="","",SUMIFS($E$4:E3991,$B$4:B3991,$B3991)/SUMIFS($E$4:$E$1048576,$B$4:$B$1048576,$B3991))</f>
        <v/>
      </c>
      <c r="G3991" s="2" t="str">
        <f>IF($C3991="","",VLOOKUP($F3991,Tabla5[],2,1))</f>
        <v/>
      </c>
    </row>
    <row r="3992" spans="6:7" x14ac:dyDescent="0.2">
      <c r="F3992" s="28" t="str">
        <f>IF($B3992="","",SUMIFS($E$4:E3992,$B$4:B3992,$B3992)/SUMIFS($E$4:$E$1048576,$B$4:$B$1048576,$B3992))</f>
        <v/>
      </c>
      <c r="G3992" s="2" t="str">
        <f>IF($C3992="","",VLOOKUP($F3992,Tabla5[],2,1))</f>
        <v/>
      </c>
    </row>
    <row r="3993" spans="6:7" x14ac:dyDescent="0.2">
      <c r="F3993" s="28" t="str">
        <f>IF($B3993="","",SUMIFS($E$4:E3993,$B$4:B3993,$B3993)/SUMIFS($E$4:$E$1048576,$B$4:$B$1048576,$B3993))</f>
        <v/>
      </c>
      <c r="G3993" s="2" t="str">
        <f>IF($C3993="","",VLOOKUP($F3993,Tabla5[],2,1))</f>
        <v/>
      </c>
    </row>
    <row r="3994" spans="6:7" x14ac:dyDescent="0.2">
      <c r="F3994" s="28" t="str">
        <f>IF($B3994="","",SUMIFS($E$4:E3994,$B$4:B3994,$B3994)/SUMIFS($E$4:$E$1048576,$B$4:$B$1048576,$B3994))</f>
        <v/>
      </c>
      <c r="G3994" s="2" t="str">
        <f>IF($C3994="","",VLOOKUP($F3994,Tabla5[],2,1))</f>
        <v/>
      </c>
    </row>
    <row r="3995" spans="6:7" x14ac:dyDescent="0.2">
      <c r="F3995" s="28" t="str">
        <f>IF($B3995="","",SUMIFS($E$4:E3995,$B$4:B3995,$B3995)/SUMIFS($E$4:$E$1048576,$B$4:$B$1048576,$B3995))</f>
        <v/>
      </c>
      <c r="G3995" s="2" t="str">
        <f>IF($C3995="","",VLOOKUP($F3995,Tabla5[],2,1))</f>
        <v/>
      </c>
    </row>
    <row r="3996" spans="6:7" x14ac:dyDescent="0.2">
      <c r="F3996" s="28" t="str">
        <f>IF($B3996="","",SUMIFS($E$4:E3996,$B$4:B3996,$B3996)/SUMIFS($E$4:$E$1048576,$B$4:$B$1048576,$B3996))</f>
        <v/>
      </c>
      <c r="G3996" s="2" t="str">
        <f>IF($C3996="","",VLOOKUP($F3996,Tabla5[],2,1))</f>
        <v/>
      </c>
    </row>
    <row r="3997" spans="6:7" x14ac:dyDescent="0.2">
      <c r="F3997" s="28" t="str">
        <f>IF($B3997="","",SUMIFS($E$4:E3997,$B$4:B3997,$B3997)/SUMIFS($E$4:$E$1048576,$B$4:$B$1048576,$B3997))</f>
        <v/>
      </c>
      <c r="G3997" s="2" t="str">
        <f>IF($C3997="","",VLOOKUP($F3997,Tabla5[],2,1))</f>
        <v/>
      </c>
    </row>
    <row r="3998" spans="6:7" x14ac:dyDescent="0.2">
      <c r="F3998" s="28" t="str">
        <f>IF($B3998="","",SUMIFS($E$4:E3998,$B$4:B3998,$B3998)/SUMIFS($E$4:$E$1048576,$B$4:$B$1048576,$B3998))</f>
        <v/>
      </c>
      <c r="G3998" s="2" t="str">
        <f>IF($C3998="","",VLOOKUP($F3998,Tabla5[],2,1))</f>
        <v/>
      </c>
    </row>
    <row r="3999" spans="6:7" x14ac:dyDescent="0.2">
      <c r="F3999" s="28" t="str">
        <f>IF($B3999="","",SUMIFS($E$4:E3999,$B$4:B3999,$B3999)/SUMIFS($E$4:$E$1048576,$B$4:$B$1048576,$B3999))</f>
        <v/>
      </c>
      <c r="G3999" s="2" t="str">
        <f>IF($C3999="","",VLOOKUP($F3999,Tabla5[],2,1))</f>
        <v/>
      </c>
    </row>
    <row r="4000" spans="6:7" x14ac:dyDescent="0.2">
      <c r="F4000" s="28" t="str">
        <f>IF($B4000="","",SUMIFS($E$4:E4000,$B$4:B4000,$B4000)/SUMIFS($E$4:$E$1048576,$B$4:$B$1048576,$B4000))</f>
        <v/>
      </c>
      <c r="G4000" s="2" t="str">
        <f>IF($C4000="","",VLOOKUP($F4000,Tabla5[],2,1))</f>
        <v/>
      </c>
    </row>
    <row r="4001" spans="6:7" x14ac:dyDescent="0.2">
      <c r="F4001" s="28" t="str">
        <f>IF($B4001="","",SUMIFS($E$4:E4001,$B$4:B4001,$B4001)/SUMIFS($E$4:$E$1048576,$B$4:$B$1048576,$B4001))</f>
        <v/>
      </c>
      <c r="G4001" s="2" t="str">
        <f>IF($C4001="","",VLOOKUP($F4001,Tabla5[],2,1))</f>
        <v/>
      </c>
    </row>
    <row r="4002" spans="6:7" x14ac:dyDescent="0.2">
      <c r="F4002" s="28" t="str">
        <f>IF($B4002="","",SUMIFS($E$4:E4002,$B$4:B4002,$B4002)/SUMIFS($E$4:$E$1048576,$B$4:$B$1048576,$B4002))</f>
        <v/>
      </c>
      <c r="G4002" s="2" t="str">
        <f>IF($C4002="","",VLOOKUP($F4002,Tabla5[],2,1))</f>
        <v/>
      </c>
    </row>
    <row r="4003" spans="6:7" x14ac:dyDescent="0.2">
      <c r="F4003" s="28" t="str">
        <f>IF($B4003="","",SUMIFS($E$4:E4003,$B$4:B4003,$B4003)/SUMIFS($E$4:$E$1048576,$B$4:$B$1048576,$B4003))</f>
        <v/>
      </c>
      <c r="G4003" s="2" t="str">
        <f>IF($C4003="","",VLOOKUP($F4003,Tabla5[],2,1))</f>
        <v/>
      </c>
    </row>
    <row r="4004" spans="6:7" x14ac:dyDescent="0.2">
      <c r="F4004" s="28" t="str">
        <f>IF($B4004="","",SUMIFS($E$4:E4004,$B$4:B4004,$B4004)/SUMIFS($E$4:$E$1048576,$B$4:$B$1048576,$B4004))</f>
        <v/>
      </c>
      <c r="G4004" s="2" t="str">
        <f>IF($C4004="","",VLOOKUP($F4004,Tabla5[],2,1))</f>
        <v/>
      </c>
    </row>
    <row r="4005" spans="6:7" x14ac:dyDescent="0.2">
      <c r="F4005" s="28" t="str">
        <f>IF($B4005="","",SUMIFS($E$4:E4005,$B$4:B4005,$B4005)/SUMIFS($E$4:$E$1048576,$B$4:$B$1048576,$B4005))</f>
        <v/>
      </c>
      <c r="G4005" s="2" t="str">
        <f>IF($C4005="","",VLOOKUP($F4005,Tabla5[],2,1))</f>
        <v/>
      </c>
    </row>
    <row r="4006" spans="6:7" x14ac:dyDescent="0.2">
      <c r="F4006" s="28" t="str">
        <f>IF($B4006="","",SUMIFS($E$4:E4006,$B$4:B4006,$B4006)/SUMIFS($E$4:$E$1048576,$B$4:$B$1048576,$B4006))</f>
        <v/>
      </c>
      <c r="G4006" s="2" t="str">
        <f>IF($C4006="","",VLOOKUP($F4006,Tabla5[],2,1))</f>
        <v/>
      </c>
    </row>
    <row r="4007" spans="6:7" x14ac:dyDescent="0.2">
      <c r="F4007" s="28" t="str">
        <f>IF($B4007="","",SUMIFS($E$4:E4007,$B$4:B4007,$B4007)/SUMIFS($E$4:$E$1048576,$B$4:$B$1048576,$B4007))</f>
        <v/>
      </c>
      <c r="G4007" s="2" t="str">
        <f>IF($C4007="","",VLOOKUP($F4007,Tabla5[],2,1))</f>
        <v/>
      </c>
    </row>
    <row r="4008" spans="6:7" x14ac:dyDescent="0.2">
      <c r="F4008" s="28" t="str">
        <f>IF($B4008="","",SUMIFS($E$4:E4008,$B$4:B4008,$B4008)/SUMIFS($E$4:$E$1048576,$B$4:$B$1048576,$B4008))</f>
        <v/>
      </c>
      <c r="G4008" s="2" t="str">
        <f>IF($C4008="","",VLOOKUP($F4008,Tabla5[],2,1))</f>
        <v/>
      </c>
    </row>
    <row r="4009" spans="6:7" x14ac:dyDescent="0.2">
      <c r="F4009" s="28" t="str">
        <f>IF($B4009="","",SUMIFS($E$4:E4009,$B$4:B4009,$B4009)/SUMIFS($E$4:$E$1048576,$B$4:$B$1048576,$B4009))</f>
        <v/>
      </c>
      <c r="G4009" s="2" t="str">
        <f>IF($C4009="","",VLOOKUP($F4009,Tabla5[],2,1))</f>
        <v/>
      </c>
    </row>
    <row r="4010" spans="6:7" x14ac:dyDescent="0.2">
      <c r="F4010" s="28" t="str">
        <f>IF($B4010="","",SUMIFS($E$4:E4010,$B$4:B4010,$B4010)/SUMIFS($E$4:$E$1048576,$B$4:$B$1048576,$B4010))</f>
        <v/>
      </c>
      <c r="G4010" s="2" t="str">
        <f>IF($C4010="","",VLOOKUP($F4010,Tabla5[],2,1))</f>
        <v/>
      </c>
    </row>
    <row r="4011" spans="6:7" x14ac:dyDescent="0.2">
      <c r="F4011" s="28" t="str">
        <f>IF($B4011="","",SUMIFS($E$4:E4011,$B$4:B4011,$B4011)/SUMIFS($E$4:$E$1048576,$B$4:$B$1048576,$B4011))</f>
        <v/>
      </c>
      <c r="G4011" s="2" t="str">
        <f>IF($C4011="","",VLOOKUP($F4011,Tabla5[],2,1))</f>
        <v/>
      </c>
    </row>
    <row r="4012" spans="6:7" x14ac:dyDescent="0.2">
      <c r="F4012" s="28" t="str">
        <f>IF($B4012="","",SUMIFS($E$4:E4012,$B$4:B4012,$B4012)/SUMIFS($E$4:$E$1048576,$B$4:$B$1048576,$B4012))</f>
        <v/>
      </c>
      <c r="G4012" s="2" t="str">
        <f>IF($C4012="","",VLOOKUP($F4012,Tabla5[],2,1))</f>
        <v/>
      </c>
    </row>
    <row r="4013" spans="6:7" x14ac:dyDescent="0.2">
      <c r="F4013" s="28" t="str">
        <f>IF($B4013="","",SUMIFS($E$4:E4013,$B$4:B4013,$B4013)/SUMIFS($E$4:$E$1048576,$B$4:$B$1048576,$B4013))</f>
        <v/>
      </c>
      <c r="G4013" s="2" t="str">
        <f>IF($C4013="","",VLOOKUP($F4013,Tabla5[],2,1))</f>
        <v/>
      </c>
    </row>
    <row r="4014" spans="6:7" x14ac:dyDescent="0.2">
      <c r="F4014" s="28" t="str">
        <f>IF($B4014="","",SUMIFS($E$4:E4014,$B$4:B4014,$B4014)/SUMIFS($E$4:$E$1048576,$B$4:$B$1048576,$B4014))</f>
        <v/>
      </c>
      <c r="G4014" s="2" t="str">
        <f>IF($C4014="","",VLOOKUP($F4014,Tabla5[],2,1))</f>
        <v/>
      </c>
    </row>
    <row r="4015" spans="6:7" x14ac:dyDescent="0.2">
      <c r="F4015" s="28" t="str">
        <f>IF($B4015="","",SUMIFS($E$4:E4015,$B$4:B4015,$B4015)/SUMIFS($E$4:$E$1048576,$B$4:$B$1048576,$B4015))</f>
        <v/>
      </c>
      <c r="G4015" s="2" t="str">
        <f>IF($C4015="","",VLOOKUP($F4015,Tabla5[],2,1))</f>
        <v/>
      </c>
    </row>
    <row r="4016" spans="6:7" x14ac:dyDescent="0.2">
      <c r="F4016" s="28" t="str">
        <f>IF($B4016="","",SUMIFS($E$4:E4016,$B$4:B4016,$B4016)/SUMIFS($E$4:$E$1048576,$B$4:$B$1048576,$B4016))</f>
        <v/>
      </c>
      <c r="G4016" s="2" t="str">
        <f>IF($C4016="","",VLOOKUP($F4016,Tabla5[],2,1))</f>
        <v/>
      </c>
    </row>
    <row r="4017" spans="6:7" x14ac:dyDescent="0.2">
      <c r="F4017" s="28" t="str">
        <f>IF($B4017="","",SUMIFS($E$4:E4017,$B$4:B4017,$B4017)/SUMIFS($E$4:$E$1048576,$B$4:$B$1048576,$B4017))</f>
        <v/>
      </c>
      <c r="G4017" s="2" t="str">
        <f>IF($C4017="","",VLOOKUP($F4017,Tabla5[],2,1))</f>
        <v/>
      </c>
    </row>
    <row r="4018" spans="6:7" x14ac:dyDescent="0.2">
      <c r="F4018" s="28" t="str">
        <f>IF($B4018="","",SUMIFS($E$4:E4018,$B$4:B4018,$B4018)/SUMIFS($E$4:$E$1048576,$B$4:$B$1048576,$B4018))</f>
        <v/>
      </c>
      <c r="G4018" s="2" t="str">
        <f>IF($C4018="","",VLOOKUP($F4018,Tabla5[],2,1))</f>
        <v/>
      </c>
    </row>
    <row r="4019" spans="6:7" x14ac:dyDescent="0.2">
      <c r="F4019" s="28" t="str">
        <f>IF($B4019="","",SUMIFS($E$4:E4019,$B$4:B4019,$B4019)/SUMIFS($E$4:$E$1048576,$B$4:$B$1048576,$B4019))</f>
        <v/>
      </c>
      <c r="G4019" s="2" t="str">
        <f>IF($C4019="","",VLOOKUP($F4019,Tabla5[],2,1))</f>
        <v/>
      </c>
    </row>
    <row r="4020" spans="6:7" x14ac:dyDescent="0.2">
      <c r="F4020" s="28" t="str">
        <f>IF($B4020="","",SUMIFS($E$4:E4020,$B$4:B4020,$B4020)/SUMIFS($E$4:$E$1048576,$B$4:$B$1048576,$B4020))</f>
        <v/>
      </c>
      <c r="G4020" s="2" t="str">
        <f>IF($C4020="","",VLOOKUP($F4020,Tabla5[],2,1))</f>
        <v/>
      </c>
    </row>
    <row r="4021" spans="6:7" x14ac:dyDescent="0.2">
      <c r="F4021" s="28" t="str">
        <f>IF($B4021="","",SUMIFS($E$4:E4021,$B$4:B4021,$B4021)/SUMIFS($E$4:$E$1048576,$B$4:$B$1048576,$B4021))</f>
        <v/>
      </c>
      <c r="G4021" s="2" t="str">
        <f>IF($C4021="","",VLOOKUP($F4021,Tabla5[],2,1))</f>
        <v/>
      </c>
    </row>
    <row r="4022" spans="6:7" x14ac:dyDescent="0.2">
      <c r="F4022" s="28" t="str">
        <f>IF($B4022="","",SUMIFS($E$4:E4022,$B$4:B4022,$B4022)/SUMIFS($E$4:$E$1048576,$B$4:$B$1048576,$B4022))</f>
        <v/>
      </c>
      <c r="G4022" s="2" t="str">
        <f>IF($C4022="","",VLOOKUP($F4022,Tabla5[],2,1))</f>
        <v/>
      </c>
    </row>
    <row r="4023" spans="6:7" x14ac:dyDescent="0.2">
      <c r="F4023" s="28" t="str">
        <f>IF($B4023="","",SUMIFS($E$4:E4023,$B$4:B4023,$B4023)/SUMIFS($E$4:$E$1048576,$B$4:$B$1048576,$B4023))</f>
        <v/>
      </c>
      <c r="G4023" s="2" t="str">
        <f>IF($C4023="","",VLOOKUP($F4023,Tabla5[],2,1))</f>
        <v/>
      </c>
    </row>
    <row r="4024" spans="6:7" x14ac:dyDescent="0.2">
      <c r="F4024" s="28" t="str">
        <f>IF($B4024="","",SUMIFS($E$4:E4024,$B$4:B4024,$B4024)/SUMIFS($E$4:$E$1048576,$B$4:$B$1048576,$B4024))</f>
        <v/>
      </c>
      <c r="G4024" s="2" t="str">
        <f>IF($C4024="","",VLOOKUP($F4024,Tabla5[],2,1))</f>
        <v/>
      </c>
    </row>
    <row r="4025" spans="6:7" x14ac:dyDescent="0.2">
      <c r="F4025" s="28" t="str">
        <f>IF($B4025="","",SUMIFS($E$4:E4025,$B$4:B4025,$B4025)/SUMIFS($E$4:$E$1048576,$B$4:$B$1048576,$B4025))</f>
        <v/>
      </c>
      <c r="G4025" s="2" t="str">
        <f>IF($C4025="","",VLOOKUP($F4025,Tabla5[],2,1))</f>
        <v/>
      </c>
    </row>
    <row r="4026" spans="6:7" x14ac:dyDescent="0.2">
      <c r="F4026" s="28" t="str">
        <f>IF($B4026="","",SUMIFS($E$4:E4026,$B$4:B4026,$B4026)/SUMIFS($E$4:$E$1048576,$B$4:$B$1048576,$B4026))</f>
        <v/>
      </c>
      <c r="G4026" s="2" t="str">
        <f>IF($C4026="","",VLOOKUP($F4026,Tabla5[],2,1))</f>
        <v/>
      </c>
    </row>
    <row r="4027" spans="6:7" x14ac:dyDescent="0.2">
      <c r="F4027" s="28" t="str">
        <f>IF($B4027="","",SUMIFS($E$4:E4027,$B$4:B4027,$B4027)/SUMIFS($E$4:$E$1048576,$B$4:$B$1048576,$B4027))</f>
        <v/>
      </c>
      <c r="G4027" s="2" t="str">
        <f>IF($C4027="","",VLOOKUP($F4027,Tabla5[],2,1))</f>
        <v/>
      </c>
    </row>
    <row r="4028" spans="6:7" x14ac:dyDescent="0.2">
      <c r="F4028" s="28" t="str">
        <f>IF($B4028="","",SUMIFS($E$4:E4028,$B$4:B4028,$B4028)/SUMIFS($E$4:$E$1048576,$B$4:$B$1048576,$B4028))</f>
        <v/>
      </c>
      <c r="G4028" s="2" t="str">
        <f>IF($C4028="","",VLOOKUP($F4028,Tabla5[],2,1))</f>
        <v/>
      </c>
    </row>
    <row r="4029" spans="6:7" x14ac:dyDescent="0.2">
      <c r="F4029" s="28" t="str">
        <f>IF($B4029="","",SUMIFS($E$4:E4029,$B$4:B4029,$B4029)/SUMIFS($E$4:$E$1048576,$B$4:$B$1048576,$B4029))</f>
        <v/>
      </c>
      <c r="G4029" s="2" t="str">
        <f>IF($C4029="","",VLOOKUP($F4029,Tabla5[],2,1))</f>
        <v/>
      </c>
    </row>
    <row r="4030" spans="6:7" x14ac:dyDescent="0.2">
      <c r="F4030" s="28" t="str">
        <f>IF($B4030="","",SUMIFS($E$4:E4030,$B$4:B4030,$B4030)/SUMIFS($E$4:$E$1048576,$B$4:$B$1048576,$B4030))</f>
        <v/>
      </c>
      <c r="G4030" s="2" t="str">
        <f>IF($C4030="","",VLOOKUP($F4030,Tabla5[],2,1))</f>
        <v/>
      </c>
    </row>
    <row r="4031" spans="6:7" x14ac:dyDescent="0.2">
      <c r="F4031" s="28" t="str">
        <f>IF($B4031="","",SUMIFS($E$4:E4031,$B$4:B4031,$B4031)/SUMIFS($E$4:$E$1048576,$B$4:$B$1048576,$B4031))</f>
        <v/>
      </c>
      <c r="G4031" s="2" t="str">
        <f>IF($C4031="","",VLOOKUP($F4031,Tabla5[],2,1))</f>
        <v/>
      </c>
    </row>
    <row r="4032" spans="6:7" x14ac:dyDescent="0.2">
      <c r="F4032" s="28" t="str">
        <f>IF($B4032="","",SUMIFS($E$4:E4032,$B$4:B4032,$B4032)/SUMIFS($E$4:$E$1048576,$B$4:$B$1048576,$B4032))</f>
        <v/>
      </c>
      <c r="G4032" s="2" t="str">
        <f>IF($C4032="","",VLOOKUP($F4032,Tabla5[],2,1))</f>
        <v/>
      </c>
    </row>
    <row r="4033" spans="6:7" x14ac:dyDescent="0.2">
      <c r="F4033" s="28" t="str">
        <f>IF($B4033="","",SUMIFS($E$4:E4033,$B$4:B4033,$B4033)/SUMIFS($E$4:$E$1048576,$B$4:$B$1048576,$B4033))</f>
        <v/>
      </c>
      <c r="G4033" s="2" t="str">
        <f>IF($C4033="","",VLOOKUP($F4033,Tabla5[],2,1))</f>
        <v/>
      </c>
    </row>
    <row r="4034" spans="6:7" x14ac:dyDescent="0.2">
      <c r="F4034" s="28" t="str">
        <f>IF($B4034="","",SUMIFS($E$4:E4034,$B$4:B4034,$B4034)/SUMIFS($E$4:$E$1048576,$B$4:$B$1048576,$B4034))</f>
        <v/>
      </c>
      <c r="G4034" s="2" t="str">
        <f>IF($C4034="","",VLOOKUP($F4034,Tabla5[],2,1))</f>
        <v/>
      </c>
    </row>
    <row r="4035" spans="6:7" x14ac:dyDescent="0.2">
      <c r="F4035" s="28" t="str">
        <f>IF($B4035="","",SUMIFS($E$4:E4035,$B$4:B4035,$B4035)/SUMIFS($E$4:$E$1048576,$B$4:$B$1048576,$B4035))</f>
        <v/>
      </c>
      <c r="G4035" s="2" t="str">
        <f>IF($C4035="","",VLOOKUP($F4035,Tabla5[],2,1))</f>
        <v/>
      </c>
    </row>
    <row r="4036" spans="6:7" x14ac:dyDescent="0.2">
      <c r="F4036" s="28" t="str">
        <f>IF($B4036="","",SUMIFS($E$4:E4036,$B$4:B4036,$B4036)/SUMIFS($E$4:$E$1048576,$B$4:$B$1048576,$B4036))</f>
        <v/>
      </c>
      <c r="G4036" s="2" t="str">
        <f>IF($C4036="","",VLOOKUP($F4036,Tabla5[],2,1))</f>
        <v/>
      </c>
    </row>
    <row r="4037" spans="6:7" x14ac:dyDescent="0.2">
      <c r="F4037" s="28" t="str">
        <f>IF($B4037="","",SUMIFS($E$4:E4037,$B$4:B4037,$B4037)/SUMIFS($E$4:$E$1048576,$B$4:$B$1048576,$B4037))</f>
        <v/>
      </c>
      <c r="G4037" s="2" t="str">
        <f>IF($C4037="","",VLOOKUP($F4037,Tabla5[],2,1))</f>
        <v/>
      </c>
    </row>
    <row r="4038" spans="6:7" x14ac:dyDescent="0.2">
      <c r="F4038" s="28" t="str">
        <f>IF($B4038="","",SUMIFS($E$4:E4038,$B$4:B4038,$B4038)/SUMIFS($E$4:$E$1048576,$B$4:$B$1048576,$B4038))</f>
        <v/>
      </c>
      <c r="G4038" s="2" t="str">
        <f>IF($C4038="","",VLOOKUP($F4038,Tabla5[],2,1))</f>
        <v/>
      </c>
    </row>
    <row r="4039" spans="6:7" x14ac:dyDescent="0.2">
      <c r="F4039" s="28" t="str">
        <f>IF($B4039="","",SUMIFS($E$4:E4039,$B$4:B4039,$B4039)/SUMIFS($E$4:$E$1048576,$B$4:$B$1048576,$B4039))</f>
        <v/>
      </c>
      <c r="G4039" s="2" t="str">
        <f>IF($C4039="","",VLOOKUP($F4039,Tabla5[],2,1))</f>
        <v/>
      </c>
    </row>
    <row r="4040" spans="6:7" x14ac:dyDescent="0.2">
      <c r="F4040" s="28" t="str">
        <f>IF($B4040="","",SUMIFS($E$4:E4040,$B$4:B4040,$B4040)/SUMIFS($E$4:$E$1048576,$B$4:$B$1048576,$B4040))</f>
        <v/>
      </c>
      <c r="G4040" s="2" t="str">
        <f>IF($C4040="","",VLOOKUP($F4040,Tabla5[],2,1))</f>
        <v/>
      </c>
    </row>
    <row r="4041" spans="6:7" x14ac:dyDescent="0.2">
      <c r="F4041" s="28" t="str">
        <f>IF($B4041="","",SUMIFS($E$4:E4041,$B$4:B4041,$B4041)/SUMIFS($E$4:$E$1048576,$B$4:$B$1048576,$B4041))</f>
        <v/>
      </c>
      <c r="G4041" s="2" t="str">
        <f>IF($C4041="","",VLOOKUP($F4041,Tabla5[],2,1))</f>
        <v/>
      </c>
    </row>
    <row r="4042" spans="6:7" x14ac:dyDescent="0.2">
      <c r="F4042" s="28" t="str">
        <f>IF($B4042="","",SUMIFS($E$4:E4042,$B$4:B4042,$B4042)/SUMIFS($E$4:$E$1048576,$B$4:$B$1048576,$B4042))</f>
        <v/>
      </c>
      <c r="G4042" s="2" t="str">
        <f>IF($C4042="","",VLOOKUP($F4042,Tabla5[],2,1))</f>
        <v/>
      </c>
    </row>
    <row r="4043" spans="6:7" x14ac:dyDescent="0.2">
      <c r="F4043" s="28" t="str">
        <f>IF($B4043="","",SUMIFS($E$4:E4043,$B$4:B4043,$B4043)/SUMIFS($E$4:$E$1048576,$B$4:$B$1048576,$B4043))</f>
        <v/>
      </c>
      <c r="G4043" s="2" t="str">
        <f>IF($C4043="","",VLOOKUP($F4043,Tabla5[],2,1))</f>
        <v/>
      </c>
    </row>
    <row r="4044" spans="6:7" x14ac:dyDescent="0.2">
      <c r="F4044" s="28" t="str">
        <f>IF($B4044="","",SUMIFS($E$4:E4044,$B$4:B4044,$B4044)/SUMIFS($E$4:$E$1048576,$B$4:$B$1048576,$B4044))</f>
        <v/>
      </c>
      <c r="G4044" s="2" t="str">
        <f>IF($C4044="","",VLOOKUP($F4044,Tabla5[],2,1))</f>
        <v/>
      </c>
    </row>
    <row r="4045" spans="6:7" x14ac:dyDescent="0.2">
      <c r="F4045" s="28" t="str">
        <f>IF($B4045="","",SUMIFS($E$4:E4045,$B$4:B4045,$B4045)/SUMIFS($E$4:$E$1048576,$B$4:$B$1048576,$B4045))</f>
        <v/>
      </c>
      <c r="G4045" s="2" t="str">
        <f>IF($C4045="","",VLOOKUP($F4045,Tabla5[],2,1))</f>
        <v/>
      </c>
    </row>
    <row r="4046" spans="6:7" x14ac:dyDescent="0.2">
      <c r="F4046" s="28" t="str">
        <f>IF($B4046="","",SUMIFS($E$4:E4046,$B$4:B4046,$B4046)/SUMIFS($E$4:$E$1048576,$B$4:$B$1048576,$B4046))</f>
        <v/>
      </c>
      <c r="G4046" s="2" t="str">
        <f>IF($C4046="","",VLOOKUP($F4046,Tabla5[],2,1))</f>
        <v/>
      </c>
    </row>
    <row r="4047" spans="6:7" x14ac:dyDescent="0.2">
      <c r="F4047" s="28" t="str">
        <f>IF($B4047="","",SUMIFS($E$4:E4047,$B$4:B4047,$B4047)/SUMIFS($E$4:$E$1048576,$B$4:$B$1048576,$B4047))</f>
        <v/>
      </c>
      <c r="G4047" s="2" t="str">
        <f>IF($C4047="","",VLOOKUP($F4047,Tabla5[],2,1))</f>
        <v/>
      </c>
    </row>
    <row r="4048" spans="6:7" x14ac:dyDescent="0.2">
      <c r="F4048" s="28" t="str">
        <f>IF($B4048="","",SUMIFS($E$4:E4048,$B$4:B4048,$B4048)/SUMIFS($E$4:$E$1048576,$B$4:$B$1048576,$B4048))</f>
        <v/>
      </c>
      <c r="G4048" s="2" t="str">
        <f>IF($C4048="","",VLOOKUP($F4048,Tabla5[],2,1))</f>
        <v/>
      </c>
    </row>
    <row r="4049" spans="6:7" x14ac:dyDescent="0.2">
      <c r="F4049" s="28" t="str">
        <f>IF($B4049="","",SUMIFS($E$4:E4049,$B$4:B4049,$B4049)/SUMIFS($E$4:$E$1048576,$B$4:$B$1048576,$B4049))</f>
        <v/>
      </c>
      <c r="G4049" s="2" t="str">
        <f>IF($C4049="","",VLOOKUP($F4049,Tabla5[],2,1))</f>
        <v/>
      </c>
    </row>
    <row r="4050" spans="6:7" x14ac:dyDescent="0.2">
      <c r="F4050" s="28" t="str">
        <f>IF($B4050="","",SUMIFS($E$4:E4050,$B$4:B4050,$B4050)/SUMIFS($E$4:$E$1048576,$B$4:$B$1048576,$B4050))</f>
        <v/>
      </c>
      <c r="G4050" s="2" t="str">
        <f>IF($C4050="","",VLOOKUP($F4050,Tabla5[],2,1))</f>
        <v/>
      </c>
    </row>
    <row r="4051" spans="6:7" x14ac:dyDescent="0.2">
      <c r="F4051" s="28" t="str">
        <f>IF($B4051="","",SUMIFS($E$4:E4051,$B$4:B4051,$B4051)/SUMIFS($E$4:$E$1048576,$B$4:$B$1048576,$B4051))</f>
        <v/>
      </c>
      <c r="G4051" s="2" t="str">
        <f>IF($C4051="","",VLOOKUP($F4051,Tabla5[],2,1))</f>
        <v/>
      </c>
    </row>
    <row r="4052" spans="6:7" x14ac:dyDescent="0.2">
      <c r="F4052" s="28" t="str">
        <f>IF($B4052="","",SUMIFS($E$4:E4052,$B$4:B4052,$B4052)/SUMIFS($E$4:$E$1048576,$B$4:$B$1048576,$B4052))</f>
        <v/>
      </c>
      <c r="G4052" s="2" t="str">
        <f>IF($C4052="","",VLOOKUP($F4052,Tabla5[],2,1))</f>
        <v/>
      </c>
    </row>
    <row r="4053" spans="6:7" x14ac:dyDescent="0.2">
      <c r="F4053" s="28" t="str">
        <f>IF($B4053="","",SUMIFS($E$4:E4053,$B$4:B4053,$B4053)/SUMIFS($E$4:$E$1048576,$B$4:$B$1048576,$B4053))</f>
        <v/>
      </c>
      <c r="G4053" s="2" t="str">
        <f>IF($C4053="","",VLOOKUP($F4053,Tabla5[],2,1))</f>
        <v/>
      </c>
    </row>
    <row r="4054" spans="6:7" x14ac:dyDescent="0.2">
      <c r="F4054" s="28" t="str">
        <f>IF($B4054="","",SUMIFS($E$4:E4054,$B$4:B4054,$B4054)/SUMIFS($E$4:$E$1048576,$B$4:$B$1048576,$B4054))</f>
        <v/>
      </c>
      <c r="G4054" s="2" t="str">
        <f>IF($C4054="","",VLOOKUP($F4054,Tabla5[],2,1))</f>
        <v/>
      </c>
    </row>
    <row r="4055" spans="6:7" x14ac:dyDescent="0.2">
      <c r="F4055" s="28" t="str">
        <f>IF($B4055="","",SUMIFS($E$4:E4055,$B$4:B4055,$B4055)/SUMIFS($E$4:$E$1048576,$B$4:$B$1048576,$B4055))</f>
        <v/>
      </c>
      <c r="G4055" s="2" t="str">
        <f>IF($C4055="","",VLOOKUP($F4055,Tabla5[],2,1))</f>
        <v/>
      </c>
    </row>
    <row r="4056" spans="6:7" x14ac:dyDescent="0.2">
      <c r="F4056" s="28" t="str">
        <f>IF($B4056="","",SUMIFS($E$4:E4056,$B$4:B4056,$B4056)/SUMIFS($E$4:$E$1048576,$B$4:$B$1048576,$B4056))</f>
        <v/>
      </c>
      <c r="G4056" s="2" t="str">
        <f>IF($C4056="","",VLOOKUP($F4056,Tabla5[],2,1))</f>
        <v/>
      </c>
    </row>
    <row r="4057" spans="6:7" x14ac:dyDescent="0.2">
      <c r="F4057" s="28" t="str">
        <f>IF($B4057="","",SUMIFS($E$4:E4057,$B$4:B4057,$B4057)/SUMIFS($E$4:$E$1048576,$B$4:$B$1048576,$B4057))</f>
        <v/>
      </c>
      <c r="G4057" s="2" t="str">
        <f>IF($C4057="","",VLOOKUP($F4057,Tabla5[],2,1))</f>
        <v/>
      </c>
    </row>
    <row r="4058" spans="6:7" x14ac:dyDescent="0.2">
      <c r="F4058" s="28" t="str">
        <f>IF($B4058="","",SUMIFS($E$4:E4058,$B$4:B4058,$B4058)/SUMIFS($E$4:$E$1048576,$B$4:$B$1048576,$B4058))</f>
        <v/>
      </c>
      <c r="G4058" s="2" t="str">
        <f>IF($C4058="","",VLOOKUP($F4058,Tabla5[],2,1))</f>
        <v/>
      </c>
    </row>
    <row r="4059" spans="6:7" x14ac:dyDescent="0.2">
      <c r="F4059" s="28" t="str">
        <f>IF($B4059="","",SUMIFS($E$4:E4059,$B$4:B4059,$B4059)/SUMIFS($E$4:$E$1048576,$B$4:$B$1048576,$B4059))</f>
        <v/>
      </c>
      <c r="G4059" s="2" t="str">
        <f>IF($C4059="","",VLOOKUP($F4059,Tabla5[],2,1))</f>
        <v/>
      </c>
    </row>
    <row r="4060" spans="6:7" x14ac:dyDescent="0.2">
      <c r="F4060" s="28" t="str">
        <f>IF($B4060="","",SUMIFS($E$4:E4060,$B$4:B4060,$B4060)/SUMIFS($E$4:$E$1048576,$B$4:$B$1048576,$B4060))</f>
        <v/>
      </c>
      <c r="G4060" s="2" t="str">
        <f>IF($C4060="","",VLOOKUP($F4060,Tabla5[],2,1))</f>
        <v/>
      </c>
    </row>
    <row r="4061" spans="6:7" x14ac:dyDescent="0.2">
      <c r="F4061" s="28" t="str">
        <f>IF($B4061="","",SUMIFS($E$4:E4061,$B$4:B4061,$B4061)/SUMIFS($E$4:$E$1048576,$B$4:$B$1048576,$B4061))</f>
        <v/>
      </c>
      <c r="G4061" s="2" t="str">
        <f>IF($C4061="","",VLOOKUP($F4061,Tabla5[],2,1))</f>
        <v/>
      </c>
    </row>
    <row r="4062" spans="6:7" x14ac:dyDescent="0.2">
      <c r="F4062" s="28" t="str">
        <f>IF($B4062="","",SUMIFS($E$4:E4062,$B$4:B4062,$B4062)/SUMIFS($E$4:$E$1048576,$B$4:$B$1048576,$B4062))</f>
        <v/>
      </c>
      <c r="G4062" s="2" t="str">
        <f>IF($C4062="","",VLOOKUP($F4062,Tabla5[],2,1))</f>
        <v/>
      </c>
    </row>
    <row r="4063" spans="6:7" x14ac:dyDescent="0.2">
      <c r="F4063" s="28" t="str">
        <f>IF($B4063="","",SUMIFS($E$4:E4063,$B$4:B4063,$B4063)/SUMIFS($E$4:$E$1048576,$B$4:$B$1048576,$B4063))</f>
        <v/>
      </c>
      <c r="G4063" s="2" t="str">
        <f>IF($C4063="","",VLOOKUP($F4063,Tabla5[],2,1))</f>
        <v/>
      </c>
    </row>
    <row r="4064" spans="6:7" x14ac:dyDescent="0.2">
      <c r="F4064" s="28" t="str">
        <f>IF($B4064="","",SUMIFS($E$4:E4064,$B$4:B4064,$B4064)/SUMIFS($E$4:$E$1048576,$B$4:$B$1048576,$B4064))</f>
        <v/>
      </c>
      <c r="G4064" s="2" t="str">
        <f>IF($C4064="","",VLOOKUP($F4064,Tabla5[],2,1))</f>
        <v/>
      </c>
    </row>
    <row r="4065" spans="6:7" x14ac:dyDescent="0.2">
      <c r="F4065" s="28" t="str">
        <f>IF($B4065="","",SUMIFS($E$4:E4065,$B$4:B4065,$B4065)/SUMIFS($E$4:$E$1048576,$B$4:$B$1048576,$B4065))</f>
        <v/>
      </c>
      <c r="G4065" s="2" t="str">
        <f>IF($C4065="","",VLOOKUP($F4065,Tabla5[],2,1))</f>
        <v/>
      </c>
    </row>
    <row r="4066" spans="6:7" x14ac:dyDescent="0.2">
      <c r="F4066" s="28" t="str">
        <f>IF($B4066="","",SUMIFS($E$4:E4066,$B$4:B4066,$B4066)/SUMIFS($E$4:$E$1048576,$B$4:$B$1048576,$B4066))</f>
        <v/>
      </c>
      <c r="G4066" s="2" t="str">
        <f>IF($C4066="","",VLOOKUP($F4066,Tabla5[],2,1))</f>
        <v/>
      </c>
    </row>
    <row r="4067" spans="6:7" x14ac:dyDescent="0.2">
      <c r="F4067" s="28" t="str">
        <f>IF($B4067="","",SUMIFS($E$4:E4067,$B$4:B4067,$B4067)/SUMIFS($E$4:$E$1048576,$B$4:$B$1048576,$B4067))</f>
        <v/>
      </c>
      <c r="G4067" s="2" t="str">
        <f>IF($C4067="","",VLOOKUP($F4067,Tabla5[],2,1))</f>
        <v/>
      </c>
    </row>
    <row r="4068" spans="6:7" x14ac:dyDescent="0.2">
      <c r="F4068" s="28" t="str">
        <f>IF($B4068="","",SUMIFS($E$4:E4068,$B$4:B4068,$B4068)/SUMIFS($E$4:$E$1048576,$B$4:$B$1048576,$B4068))</f>
        <v/>
      </c>
      <c r="G4068" s="2" t="str">
        <f>IF($C4068="","",VLOOKUP($F4068,Tabla5[],2,1))</f>
        <v/>
      </c>
    </row>
    <row r="4069" spans="6:7" x14ac:dyDescent="0.2">
      <c r="F4069" s="28" t="str">
        <f>IF($B4069="","",SUMIFS($E$4:E4069,$B$4:B4069,$B4069)/SUMIFS($E$4:$E$1048576,$B$4:$B$1048576,$B4069))</f>
        <v/>
      </c>
      <c r="G4069" s="2" t="str">
        <f>IF($C4069="","",VLOOKUP($F4069,Tabla5[],2,1))</f>
        <v/>
      </c>
    </row>
    <row r="4070" spans="6:7" x14ac:dyDescent="0.2">
      <c r="F4070" s="28" t="str">
        <f>IF($B4070="","",SUMIFS($E$4:E4070,$B$4:B4070,$B4070)/SUMIFS($E$4:$E$1048576,$B$4:$B$1048576,$B4070))</f>
        <v/>
      </c>
      <c r="G4070" s="2" t="str">
        <f>IF($C4070="","",VLOOKUP($F4070,Tabla5[],2,1))</f>
        <v/>
      </c>
    </row>
    <row r="4071" spans="6:7" x14ac:dyDescent="0.2">
      <c r="F4071" s="28" t="str">
        <f>IF($B4071="","",SUMIFS($E$4:E4071,$B$4:B4071,$B4071)/SUMIFS($E$4:$E$1048576,$B$4:$B$1048576,$B4071))</f>
        <v/>
      </c>
      <c r="G4071" s="2" t="str">
        <f>IF($C4071="","",VLOOKUP($F4071,Tabla5[],2,1))</f>
        <v/>
      </c>
    </row>
    <row r="4072" spans="6:7" x14ac:dyDescent="0.2">
      <c r="F4072" s="28" t="str">
        <f>IF($B4072="","",SUMIFS($E$4:E4072,$B$4:B4072,$B4072)/SUMIFS($E$4:$E$1048576,$B$4:$B$1048576,$B4072))</f>
        <v/>
      </c>
      <c r="G4072" s="2" t="str">
        <f>IF($C4072="","",VLOOKUP($F4072,Tabla5[],2,1))</f>
        <v/>
      </c>
    </row>
    <row r="4073" spans="6:7" x14ac:dyDescent="0.2">
      <c r="F4073" s="28" t="str">
        <f>IF($B4073="","",SUMIFS($E$4:E4073,$B$4:B4073,$B4073)/SUMIFS($E$4:$E$1048576,$B$4:$B$1048576,$B4073))</f>
        <v/>
      </c>
      <c r="G4073" s="2" t="str">
        <f>IF($C4073="","",VLOOKUP($F4073,Tabla5[],2,1))</f>
        <v/>
      </c>
    </row>
    <row r="4074" spans="6:7" x14ac:dyDescent="0.2">
      <c r="F4074" s="28" t="str">
        <f>IF($B4074="","",SUMIFS($E$4:E4074,$B$4:B4074,$B4074)/SUMIFS($E$4:$E$1048576,$B$4:$B$1048576,$B4074))</f>
        <v/>
      </c>
      <c r="G4074" s="2" t="str">
        <f>IF($C4074="","",VLOOKUP($F4074,Tabla5[],2,1))</f>
        <v/>
      </c>
    </row>
    <row r="4075" spans="6:7" x14ac:dyDescent="0.2">
      <c r="F4075" s="28" t="str">
        <f>IF($B4075="","",SUMIFS($E$4:E4075,$B$4:B4075,$B4075)/SUMIFS($E$4:$E$1048576,$B$4:$B$1048576,$B4075))</f>
        <v/>
      </c>
      <c r="G4075" s="2" t="str">
        <f>IF($C4075="","",VLOOKUP($F4075,Tabla5[],2,1))</f>
        <v/>
      </c>
    </row>
    <row r="4076" spans="6:7" x14ac:dyDescent="0.2">
      <c r="F4076" s="28" t="str">
        <f>IF($B4076="","",SUMIFS($E$4:E4076,$B$4:B4076,$B4076)/SUMIFS($E$4:$E$1048576,$B$4:$B$1048576,$B4076))</f>
        <v/>
      </c>
      <c r="G4076" s="2" t="str">
        <f>IF($C4076="","",VLOOKUP($F4076,Tabla5[],2,1))</f>
        <v/>
      </c>
    </row>
    <row r="4077" spans="6:7" x14ac:dyDescent="0.2">
      <c r="F4077" s="28" t="str">
        <f>IF($B4077="","",SUMIFS($E$4:E4077,$B$4:B4077,$B4077)/SUMIFS($E$4:$E$1048576,$B$4:$B$1048576,$B4077))</f>
        <v/>
      </c>
      <c r="G4077" s="2" t="str">
        <f>IF($C4077="","",VLOOKUP($F4077,Tabla5[],2,1))</f>
        <v/>
      </c>
    </row>
    <row r="4078" spans="6:7" x14ac:dyDescent="0.2">
      <c r="F4078" s="28" t="str">
        <f>IF($B4078="","",SUMIFS($E$4:E4078,$B$4:B4078,$B4078)/SUMIFS($E$4:$E$1048576,$B$4:$B$1048576,$B4078))</f>
        <v/>
      </c>
      <c r="G4078" s="2" t="str">
        <f>IF($C4078="","",VLOOKUP($F4078,Tabla5[],2,1))</f>
        <v/>
      </c>
    </row>
    <row r="4079" spans="6:7" x14ac:dyDescent="0.2">
      <c r="F4079" s="28" t="str">
        <f>IF($B4079="","",SUMIFS($E$4:E4079,$B$4:B4079,$B4079)/SUMIFS($E$4:$E$1048576,$B$4:$B$1048576,$B4079))</f>
        <v/>
      </c>
      <c r="G4079" s="2" t="str">
        <f>IF($C4079="","",VLOOKUP($F4079,Tabla5[],2,1))</f>
        <v/>
      </c>
    </row>
    <row r="4080" spans="6:7" x14ac:dyDescent="0.2">
      <c r="F4080" s="28" t="str">
        <f>IF($B4080="","",SUMIFS($E$4:E4080,$B$4:B4080,$B4080)/SUMIFS($E$4:$E$1048576,$B$4:$B$1048576,$B4080))</f>
        <v/>
      </c>
      <c r="G4080" s="2" t="str">
        <f>IF($C4080="","",VLOOKUP($F4080,Tabla5[],2,1))</f>
        <v/>
      </c>
    </row>
    <row r="4081" spans="6:7" x14ac:dyDescent="0.2">
      <c r="F4081" s="28" t="str">
        <f>IF($B4081="","",SUMIFS($E$4:E4081,$B$4:B4081,$B4081)/SUMIFS($E$4:$E$1048576,$B$4:$B$1048576,$B4081))</f>
        <v/>
      </c>
      <c r="G4081" s="2" t="str">
        <f>IF($C4081="","",VLOOKUP($F4081,Tabla5[],2,1))</f>
        <v/>
      </c>
    </row>
    <row r="4082" spans="6:7" x14ac:dyDescent="0.2">
      <c r="F4082" s="28" t="str">
        <f>IF($B4082="","",SUMIFS($E$4:E4082,$B$4:B4082,$B4082)/SUMIFS($E$4:$E$1048576,$B$4:$B$1048576,$B4082))</f>
        <v/>
      </c>
      <c r="G4082" s="2" t="str">
        <f>IF($C4082="","",VLOOKUP($F4082,Tabla5[],2,1))</f>
        <v/>
      </c>
    </row>
    <row r="4083" spans="6:7" x14ac:dyDescent="0.2">
      <c r="F4083" s="28" t="str">
        <f>IF($B4083="","",SUMIFS($E$4:E4083,$B$4:B4083,$B4083)/SUMIFS($E$4:$E$1048576,$B$4:$B$1048576,$B4083))</f>
        <v/>
      </c>
      <c r="G4083" s="2" t="str">
        <f>IF($C4083="","",VLOOKUP($F4083,Tabla5[],2,1))</f>
        <v/>
      </c>
    </row>
    <row r="4084" spans="6:7" x14ac:dyDescent="0.2">
      <c r="F4084" s="28" t="str">
        <f>IF($B4084="","",SUMIFS($E$4:E4084,$B$4:B4084,$B4084)/SUMIFS($E$4:$E$1048576,$B$4:$B$1048576,$B4084))</f>
        <v/>
      </c>
      <c r="G4084" s="2" t="str">
        <f>IF($C4084="","",VLOOKUP($F4084,Tabla5[],2,1))</f>
        <v/>
      </c>
    </row>
    <row r="4085" spans="6:7" x14ac:dyDescent="0.2">
      <c r="F4085" s="28" t="str">
        <f>IF($B4085="","",SUMIFS($E$4:E4085,$B$4:B4085,$B4085)/SUMIFS($E$4:$E$1048576,$B$4:$B$1048576,$B4085))</f>
        <v/>
      </c>
      <c r="G4085" s="2" t="str">
        <f>IF($C4085="","",VLOOKUP($F4085,Tabla5[],2,1))</f>
        <v/>
      </c>
    </row>
    <row r="4086" spans="6:7" x14ac:dyDescent="0.2">
      <c r="F4086" s="28" t="str">
        <f>IF($B4086="","",SUMIFS($E$4:E4086,$B$4:B4086,$B4086)/SUMIFS($E$4:$E$1048576,$B$4:$B$1048576,$B4086))</f>
        <v/>
      </c>
      <c r="G4086" s="2" t="str">
        <f>IF($C4086="","",VLOOKUP($F4086,Tabla5[],2,1))</f>
        <v/>
      </c>
    </row>
    <row r="4087" spans="6:7" x14ac:dyDescent="0.2">
      <c r="F4087" s="28" t="str">
        <f>IF($B4087="","",SUMIFS($E$4:E4087,$B$4:B4087,$B4087)/SUMIFS($E$4:$E$1048576,$B$4:$B$1048576,$B4087))</f>
        <v/>
      </c>
      <c r="G4087" s="2" t="str">
        <f>IF($C4087="","",VLOOKUP($F4087,Tabla5[],2,1))</f>
        <v/>
      </c>
    </row>
    <row r="4088" spans="6:7" x14ac:dyDescent="0.2">
      <c r="F4088" s="28" t="str">
        <f>IF($B4088="","",SUMIFS($E$4:E4088,$B$4:B4088,$B4088)/SUMIFS($E$4:$E$1048576,$B$4:$B$1048576,$B4088))</f>
        <v/>
      </c>
      <c r="G4088" s="2" t="str">
        <f>IF($C4088="","",VLOOKUP($F4088,Tabla5[],2,1))</f>
        <v/>
      </c>
    </row>
    <row r="4089" spans="6:7" x14ac:dyDescent="0.2">
      <c r="F4089" s="28" t="str">
        <f>IF($B4089="","",SUMIFS($E$4:E4089,$B$4:B4089,$B4089)/SUMIFS($E$4:$E$1048576,$B$4:$B$1048576,$B4089))</f>
        <v/>
      </c>
      <c r="G4089" s="2" t="str">
        <f>IF($C4089="","",VLOOKUP($F4089,Tabla5[],2,1))</f>
        <v/>
      </c>
    </row>
    <row r="4090" spans="6:7" x14ac:dyDescent="0.2">
      <c r="F4090" s="28" t="str">
        <f>IF($B4090="","",SUMIFS($E$4:E4090,$B$4:B4090,$B4090)/SUMIFS($E$4:$E$1048576,$B$4:$B$1048576,$B4090))</f>
        <v/>
      </c>
      <c r="G4090" s="2" t="str">
        <f>IF($C4090="","",VLOOKUP($F4090,Tabla5[],2,1))</f>
        <v/>
      </c>
    </row>
    <row r="4091" spans="6:7" x14ac:dyDescent="0.2">
      <c r="F4091" s="28" t="str">
        <f>IF($B4091="","",SUMIFS($E$4:E4091,$B$4:B4091,$B4091)/SUMIFS($E$4:$E$1048576,$B$4:$B$1048576,$B4091))</f>
        <v/>
      </c>
      <c r="G4091" s="2" t="str">
        <f>IF($C4091="","",VLOOKUP($F4091,Tabla5[],2,1))</f>
        <v/>
      </c>
    </row>
    <row r="4092" spans="6:7" x14ac:dyDescent="0.2">
      <c r="F4092" s="28" t="str">
        <f>IF($B4092="","",SUMIFS($E$4:E4092,$B$4:B4092,$B4092)/SUMIFS($E$4:$E$1048576,$B$4:$B$1048576,$B4092))</f>
        <v/>
      </c>
      <c r="G4092" s="2" t="str">
        <f>IF($C4092="","",VLOOKUP($F4092,Tabla5[],2,1))</f>
        <v/>
      </c>
    </row>
    <row r="4093" spans="6:7" x14ac:dyDescent="0.2">
      <c r="F4093" s="28" t="str">
        <f>IF($B4093="","",SUMIFS($E$4:E4093,$B$4:B4093,$B4093)/SUMIFS($E$4:$E$1048576,$B$4:$B$1048576,$B4093))</f>
        <v/>
      </c>
      <c r="G4093" s="2" t="str">
        <f>IF($C4093="","",VLOOKUP($F4093,Tabla5[],2,1))</f>
        <v/>
      </c>
    </row>
    <row r="4094" spans="6:7" x14ac:dyDescent="0.2">
      <c r="F4094" s="28" t="str">
        <f>IF($B4094="","",SUMIFS($E$4:E4094,$B$4:B4094,$B4094)/SUMIFS($E$4:$E$1048576,$B$4:$B$1048576,$B4094))</f>
        <v/>
      </c>
      <c r="G4094" s="2" t="str">
        <f>IF($C4094="","",VLOOKUP($F4094,Tabla5[],2,1))</f>
        <v/>
      </c>
    </row>
    <row r="4095" spans="6:7" x14ac:dyDescent="0.2">
      <c r="F4095" s="28" t="str">
        <f>IF($B4095="","",SUMIFS($E$4:E4095,$B$4:B4095,$B4095)/SUMIFS($E$4:$E$1048576,$B$4:$B$1048576,$B4095))</f>
        <v/>
      </c>
      <c r="G4095" s="2" t="str">
        <f>IF($C4095="","",VLOOKUP($F4095,Tabla5[],2,1))</f>
        <v/>
      </c>
    </row>
    <row r="4096" spans="6:7" x14ac:dyDescent="0.2">
      <c r="F4096" s="28" t="str">
        <f>IF($B4096="","",SUMIFS($E$4:E4096,$B$4:B4096,$B4096)/SUMIFS($E$4:$E$1048576,$B$4:$B$1048576,$B4096))</f>
        <v/>
      </c>
      <c r="G4096" s="2" t="str">
        <f>IF($C4096="","",VLOOKUP($F4096,Tabla5[],2,1))</f>
        <v/>
      </c>
    </row>
    <row r="4097" spans="6:7" x14ac:dyDescent="0.2">
      <c r="F4097" s="28" t="str">
        <f>IF($B4097="","",SUMIFS($E$4:E4097,$B$4:B4097,$B4097)/SUMIFS($E$4:$E$1048576,$B$4:$B$1048576,$B4097))</f>
        <v/>
      </c>
      <c r="G4097" s="2" t="str">
        <f>IF($C4097="","",VLOOKUP($F4097,Tabla5[],2,1))</f>
        <v/>
      </c>
    </row>
    <row r="4098" spans="6:7" x14ac:dyDescent="0.2">
      <c r="F4098" s="28" t="str">
        <f>IF($B4098="","",SUMIFS($E$4:E4098,$B$4:B4098,$B4098)/SUMIFS($E$4:$E$1048576,$B$4:$B$1048576,$B4098))</f>
        <v/>
      </c>
      <c r="G4098" s="2" t="str">
        <f>IF($C4098="","",VLOOKUP($F4098,Tabla5[],2,1))</f>
        <v/>
      </c>
    </row>
    <row r="4099" spans="6:7" x14ac:dyDescent="0.2">
      <c r="F4099" s="28" t="str">
        <f>IF($B4099="","",SUMIFS($E$4:E4099,$B$4:B4099,$B4099)/SUMIFS($E$4:$E$1048576,$B$4:$B$1048576,$B4099))</f>
        <v/>
      </c>
      <c r="G4099" s="2" t="str">
        <f>IF($C4099="","",VLOOKUP($F4099,Tabla5[],2,1))</f>
        <v/>
      </c>
    </row>
    <row r="4100" spans="6:7" x14ac:dyDescent="0.2">
      <c r="F4100" s="28" t="str">
        <f>IF($B4100="","",SUMIFS($E$4:E4100,$B$4:B4100,$B4100)/SUMIFS($E$4:$E$1048576,$B$4:$B$1048576,$B4100))</f>
        <v/>
      </c>
      <c r="G4100" s="2" t="str">
        <f>IF($C4100="","",VLOOKUP($F4100,Tabla5[],2,1))</f>
        <v/>
      </c>
    </row>
    <row r="4101" spans="6:7" x14ac:dyDescent="0.2">
      <c r="F4101" s="28" t="str">
        <f>IF($B4101="","",SUMIFS($E$4:E4101,$B$4:B4101,$B4101)/SUMIFS($E$4:$E$1048576,$B$4:$B$1048576,$B4101))</f>
        <v/>
      </c>
      <c r="G4101" s="2" t="str">
        <f>IF($C4101="","",VLOOKUP($F4101,Tabla5[],2,1))</f>
        <v/>
      </c>
    </row>
    <row r="4102" spans="6:7" x14ac:dyDescent="0.2">
      <c r="F4102" s="28" t="str">
        <f>IF($B4102="","",SUMIFS($E$4:E4102,$B$4:B4102,$B4102)/SUMIFS($E$4:$E$1048576,$B$4:$B$1048576,$B4102))</f>
        <v/>
      </c>
      <c r="G4102" s="2" t="str">
        <f>IF($C4102="","",VLOOKUP($F4102,Tabla5[],2,1))</f>
        <v/>
      </c>
    </row>
    <row r="4103" spans="6:7" x14ac:dyDescent="0.2">
      <c r="F4103" s="28" t="str">
        <f>IF($B4103="","",SUMIFS($E$4:E4103,$B$4:B4103,$B4103)/SUMIFS($E$4:$E$1048576,$B$4:$B$1048576,$B4103))</f>
        <v/>
      </c>
      <c r="G4103" s="2" t="str">
        <f>IF($C4103="","",VLOOKUP($F4103,Tabla5[],2,1))</f>
        <v/>
      </c>
    </row>
    <row r="4104" spans="6:7" x14ac:dyDescent="0.2">
      <c r="F4104" s="28" t="str">
        <f>IF($B4104="","",SUMIFS($E$4:E4104,$B$4:B4104,$B4104)/SUMIFS($E$4:$E$1048576,$B$4:$B$1048576,$B4104))</f>
        <v/>
      </c>
      <c r="G4104" s="2" t="str">
        <f>IF($C4104="","",VLOOKUP($F4104,Tabla5[],2,1))</f>
        <v/>
      </c>
    </row>
    <row r="4105" spans="6:7" x14ac:dyDescent="0.2">
      <c r="F4105" s="28" t="str">
        <f>IF($B4105="","",SUMIFS($E$4:E4105,$B$4:B4105,$B4105)/SUMIFS($E$4:$E$1048576,$B$4:$B$1048576,$B4105))</f>
        <v/>
      </c>
      <c r="G4105" s="2" t="str">
        <f>IF($C4105="","",VLOOKUP($F4105,Tabla5[],2,1))</f>
        <v/>
      </c>
    </row>
    <row r="4106" spans="6:7" x14ac:dyDescent="0.2">
      <c r="F4106" s="28" t="str">
        <f>IF($B4106="","",SUMIFS($E$4:E4106,$B$4:B4106,$B4106)/SUMIFS($E$4:$E$1048576,$B$4:$B$1048576,$B4106))</f>
        <v/>
      </c>
      <c r="G4106" s="2" t="str">
        <f>IF($C4106="","",VLOOKUP($F4106,Tabla5[],2,1))</f>
        <v/>
      </c>
    </row>
    <row r="4107" spans="6:7" x14ac:dyDescent="0.2">
      <c r="F4107" s="28" t="str">
        <f>IF($B4107="","",SUMIFS($E$4:E4107,$B$4:B4107,$B4107)/SUMIFS($E$4:$E$1048576,$B$4:$B$1048576,$B4107))</f>
        <v/>
      </c>
      <c r="G4107" s="2" t="str">
        <f>IF($C4107="","",VLOOKUP($F4107,Tabla5[],2,1))</f>
        <v/>
      </c>
    </row>
    <row r="4108" spans="6:7" x14ac:dyDescent="0.2">
      <c r="F4108" s="28" t="str">
        <f>IF($B4108="","",SUMIFS($E$4:E4108,$B$4:B4108,$B4108)/SUMIFS($E$4:$E$1048576,$B$4:$B$1048576,$B4108))</f>
        <v/>
      </c>
      <c r="G4108" s="2" t="str">
        <f>IF($C4108="","",VLOOKUP($F4108,Tabla5[],2,1))</f>
        <v/>
      </c>
    </row>
    <row r="4109" spans="6:7" x14ac:dyDescent="0.2">
      <c r="F4109" s="28" t="str">
        <f>IF($B4109="","",SUMIFS($E$4:E4109,$B$4:B4109,$B4109)/SUMIFS($E$4:$E$1048576,$B$4:$B$1048576,$B4109))</f>
        <v/>
      </c>
      <c r="G4109" s="2" t="str">
        <f>IF($C4109="","",VLOOKUP($F4109,Tabla5[],2,1))</f>
        <v/>
      </c>
    </row>
    <row r="4110" spans="6:7" x14ac:dyDescent="0.2">
      <c r="F4110" s="28" t="str">
        <f>IF($B4110="","",SUMIFS($E$4:E4110,$B$4:B4110,$B4110)/SUMIFS($E$4:$E$1048576,$B$4:$B$1048576,$B4110))</f>
        <v/>
      </c>
      <c r="G4110" s="2" t="str">
        <f>IF($C4110="","",VLOOKUP($F4110,Tabla5[],2,1))</f>
        <v/>
      </c>
    </row>
    <row r="4111" spans="6:7" x14ac:dyDescent="0.2">
      <c r="F4111" s="28" t="str">
        <f>IF($B4111="","",SUMIFS($E$4:E4111,$B$4:B4111,$B4111)/SUMIFS($E$4:$E$1048576,$B$4:$B$1048576,$B4111))</f>
        <v/>
      </c>
      <c r="G4111" s="2" t="str">
        <f>IF($C4111="","",VLOOKUP($F4111,Tabla5[],2,1))</f>
        <v/>
      </c>
    </row>
    <row r="4112" spans="6:7" x14ac:dyDescent="0.2">
      <c r="F4112" s="28" t="str">
        <f>IF($B4112="","",SUMIFS($E$4:E4112,$B$4:B4112,$B4112)/SUMIFS($E$4:$E$1048576,$B$4:$B$1048576,$B4112))</f>
        <v/>
      </c>
      <c r="G4112" s="2" t="str">
        <f>IF($C4112="","",VLOOKUP($F4112,Tabla5[],2,1))</f>
        <v/>
      </c>
    </row>
    <row r="4113" spans="6:7" x14ac:dyDescent="0.2">
      <c r="F4113" s="28" t="str">
        <f>IF($B4113="","",SUMIFS($E$4:E4113,$B$4:B4113,$B4113)/SUMIFS($E$4:$E$1048576,$B$4:$B$1048576,$B4113))</f>
        <v/>
      </c>
      <c r="G4113" s="2" t="str">
        <f>IF($C4113="","",VLOOKUP($F4113,Tabla5[],2,1))</f>
        <v/>
      </c>
    </row>
    <row r="4114" spans="6:7" x14ac:dyDescent="0.2">
      <c r="F4114" s="28" t="str">
        <f>IF($B4114="","",SUMIFS($E$4:E4114,$B$4:B4114,$B4114)/SUMIFS($E$4:$E$1048576,$B$4:$B$1048576,$B4114))</f>
        <v/>
      </c>
      <c r="G4114" s="2" t="str">
        <f>IF($C4114="","",VLOOKUP($F4114,Tabla5[],2,1))</f>
        <v/>
      </c>
    </row>
    <row r="4115" spans="6:7" x14ac:dyDescent="0.2">
      <c r="F4115" s="28" t="str">
        <f>IF($B4115="","",SUMIFS($E$4:E4115,$B$4:B4115,$B4115)/SUMIFS($E$4:$E$1048576,$B$4:$B$1048576,$B4115))</f>
        <v/>
      </c>
      <c r="G4115" s="2" t="str">
        <f>IF($C4115="","",VLOOKUP($F4115,Tabla5[],2,1))</f>
        <v/>
      </c>
    </row>
    <row r="4116" spans="6:7" x14ac:dyDescent="0.2">
      <c r="F4116" s="28" t="str">
        <f>IF($B4116="","",SUMIFS($E$4:E4116,$B$4:B4116,$B4116)/SUMIFS($E$4:$E$1048576,$B$4:$B$1048576,$B4116))</f>
        <v/>
      </c>
      <c r="G4116" s="2" t="str">
        <f>IF($C4116="","",VLOOKUP($F4116,Tabla5[],2,1))</f>
        <v/>
      </c>
    </row>
    <row r="4117" spans="6:7" x14ac:dyDescent="0.2">
      <c r="F4117" s="28" t="str">
        <f>IF($B4117="","",SUMIFS($E$4:E4117,$B$4:B4117,$B4117)/SUMIFS($E$4:$E$1048576,$B$4:$B$1048576,$B4117))</f>
        <v/>
      </c>
      <c r="G4117" s="2" t="str">
        <f>IF($C4117="","",VLOOKUP($F4117,Tabla5[],2,1))</f>
        <v/>
      </c>
    </row>
    <row r="4118" spans="6:7" x14ac:dyDescent="0.2">
      <c r="F4118" s="28" t="str">
        <f>IF($B4118="","",SUMIFS($E$4:E4118,$B$4:B4118,$B4118)/SUMIFS($E$4:$E$1048576,$B$4:$B$1048576,$B4118))</f>
        <v/>
      </c>
      <c r="G4118" s="2" t="str">
        <f>IF($C4118="","",VLOOKUP($F4118,Tabla5[],2,1))</f>
        <v/>
      </c>
    </row>
    <row r="4119" spans="6:7" x14ac:dyDescent="0.2">
      <c r="F4119" s="28" t="str">
        <f>IF($B4119="","",SUMIFS($E$4:E4119,$B$4:B4119,$B4119)/SUMIFS($E$4:$E$1048576,$B$4:$B$1048576,$B4119))</f>
        <v/>
      </c>
      <c r="G4119" s="2" t="str">
        <f>IF($C4119="","",VLOOKUP($F4119,Tabla5[],2,1))</f>
        <v/>
      </c>
    </row>
    <row r="4120" spans="6:7" x14ac:dyDescent="0.2">
      <c r="F4120" s="28" t="str">
        <f>IF($B4120="","",SUMIFS($E$4:E4120,$B$4:B4120,$B4120)/SUMIFS($E$4:$E$1048576,$B$4:$B$1048576,$B4120))</f>
        <v/>
      </c>
      <c r="G4120" s="2" t="str">
        <f>IF($C4120="","",VLOOKUP($F4120,Tabla5[],2,1))</f>
        <v/>
      </c>
    </row>
    <row r="4121" spans="6:7" x14ac:dyDescent="0.2">
      <c r="F4121" s="28" t="str">
        <f>IF($B4121="","",SUMIFS($E$4:E4121,$B$4:B4121,$B4121)/SUMIFS($E$4:$E$1048576,$B$4:$B$1048576,$B4121))</f>
        <v/>
      </c>
      <c r="G4121" s="2" t="str">
        <f>IF($C4121="","",VLOOKUP($F4121,Tabla5[],2,1))</f>
        <v/>
      </c>
    </row>
    <row r="4122" spans="6:7" x14ac:dyDescent="0.2">
      <c r="F4122" s="28" t="str">
        <f>IF($B4122="","",SUMIFS($E$4:E4122,$B$4:B4122,$B4122)/SUMIFS($E$4:$E$1048576,$B$4:$B$1048576,$B4122))</f>
        <v/>
      </c>
      <c r="G4122" s="2" t="str">
        <f>IF($C4122="","",VLOOKUP($F4122,Tabla5[],2,1))</f>
        <v/>
      </c>
    </row>
    <row r="4123" spans="6:7" x14ac:dyDescent="0.2">
      <c r="F4123" s="28" t="str">
        <f>IF($B4123="","",SUMIFS($E$4:E4123,$B$4:B4123,$B4123)/SUMIFS($E$4:$E$1048576,$B$4:$B$1048576,$B4123))</f>
        <v/>
      </c>
      <c r="G4123" s="2" t="str">
        <f>IF($C4123="","",VLOOKUP($F4123,Tabla5[],2,1))</f>
        <v/>
      </c>
    </row>
    <row r="4124" spans="6:7" x14ac:dyDescent="0.2">
      <c r="F4124" s="28" t="str">
        <f>IF($B4124="","",SUMIFS($E$4:E4124,$B$4:B4124,$B4124)/SUMIFS($E$4:$E$1048576,$B$4:$B$1048576,$B4124))</f>
        <v/>
      </c>
      <c r="G4124" s="2" t="str">
        <f>IF($C4124="","",VLOOKUP($F4124,Tabla5[],2,1))</f>
        <v/>
      </c>
    </row>
    <row r="4125" spans="6:7" x14ac:dyDescent="0.2">
      <c r="F4125" s="28" t="str">
        <f>IF($B4125="","",SUMIFS($E$4:E4125,$B$4:B4125,$B4125)/SUMIFS($E$4:$E$1048576,$B$4:$B$1048576,$B4125))</f>
        <v/>
      </c>
      <c r="G4125" s="2" t="str">
        <f>IF($C4125="","",VLOOKUP($F4125,Tabla5[],2,1))</f>
        <v/>
      </c>
    </row>
    <row r="4126" spans="6:7" x14ac:dyDescent="0.2">
      <c r="F4126" s="28" t="str">
        <f>IF($B4126="","",SUMIFS($E$4:E4126,$B$4:B4126,$B4126)/SUMIFS($E$4:$E$1048576,$B$4:$B$1048576,$B4126))</f>
        <v/>
      </c>
      <c r="G4126" s="2" t="str">
        <f>IF($C4126="","",VLOOKUP($F4126,Tabla5[],2,1))</f>
        <v/>
      </c>
    </row>
    <row r="4127" spans="6:7" x14ac:dyDescent="0.2">
      <c r="F4127" s="28" t="str">
        <f>IF($B4127="","",SUMIFS($E$4:E4127,$B$4:B4127,$B4127)/SUMIFS($E$4:$E$1048576,$B$4:$B$1048576,$B4127))</f>
        <v/>
      </c>
      <c r="G4127" s="2" t="str">
        <f>IF($C4127="","",VLOOKUP($F4127,Tabla5[],2,1))</f>
        <v/>
      </c>
    </row>
    <row r="4128" spans="6:7" x14ac:dyDescent="0.2">
      <c r="F4128" s="28" t="str">
        <f>IF($B4128="","",SUMIFS($E$4:E4128,$B$4:B4128,$B4128)/SUMIFS($E$4:$E$1048576,$B$4:$B$1048576,$B4128))</f>
        <v/>
      </c>
      <c r="G4128" s="2" t="str">
        <f>IF($C4128="","",VLOOKUP($F4128,Tabla5[],2,1))</f>
        <v/>
      </c>
    </row>
    <row r="4129" spans="6:7" x14ac:dyDescent="0.2">
      <c r="F4129" s="28" t="str">
        <f>IF($B4129="","",SUMIFS($E$4:E4129,$B$4:B4129,$B4129)/SUMIFS($E$4:$E$1048576,$B$4:$B$1048576,$B4129))</f>
        <v/>
      </c>
      <c r="G4129" s="2" t="str">
        <f>IF($C4129="","",VLOOKUP($F4129,Tabla5[],2,1))</f>
        <v/>
      </c>
    </row>
    <row r="4130" spans="6:7" x14ac:dyDescent="0.2">
      <c r="F4130" s="28" t="str">
        <f>IF($B4130="","",SUMIFS($E$4:E4130,$B$4:B4130,$B4130)/SUMIFS($E$4:$E$1048576,$B$4:$B$1048576,$B4130))</f>
        <v/>
      </c>
      <c r="G4130" s="2" t="str">
        <f>IF($C4130="","",VLOOKUP($F4130,Tabla5[],2,1))</f>
        <v/>
      </c>
    </row>
    <row r="4131" spans="6:7" x14ac:dyDescent="0.2">
      <c r="F4131" s="28" t="str">
        <f>IF($B4131="","",SUMIFS($E$4:E4131,$B$4:B4131,$B4131)/SUMIFS($E$4:$E$1048576,$B$4:$B$1048576,$B4131))</f>
        <v/>
      </c>
      <c r="G4131" s="2" t="str">
        <f>IF($C4131="","",VLOOKUP($F4131,Tabla5[],2,1))</f>
        <v/>
      </c>
    </row>
    <row r="4132" spans="6:7" x14ac:dyDescent="0.2">
      <c r="F4132" s="28" t="str">
        <f>IF($B4132="","",SUMIFS($E$4:E4132,$B$4:B4132,$B4132)/SUMIFS($E$4:$E$1048576,$B$4:$B$1048576,$B4132))</f>
        <v/>
      </c>
      <c r="G4132" s="2" t="str">
        <f>IF($C4132="","",VLOOKUP($F4132,Tabla5[],2,1))</f>
        <v/>
      </c>
    </row>
    <row r="4133" spans="6:7" x14ac:dyDescent="0.2">
      <c r="F4133" s="28" t="str">
        <f>IF($B4133="","",SUMIFS($E$4:E4133,$B$4:B4133,$B4133)/SUMIFS($E$4:$E$1048576,$B$4:$B$1048576,$B4133))</f>
        <v/>
      </c>
      <c r="G4133" s="2" t="str">
        <f>IF($C4133="","",VLOOKUP($F4133,Tabla5[],2,1))</f>
        <v/>
      </c>
    </row>
    <row r="4134" spans="6:7" x14ac:dyDescent="0.2">
      <c r="F4134" s="28" t="str">
        <f>IF($B4134="","",SUMIFS($E$4:E4134,$B$4:B4134,$B4134)/SUMIFS($E$4:$E$1048576,$B$4:$B$1048576,$B4134))</f>
        <v/>
      </c>
      <c r="G4134" s="2" t="str">
        <f>IF($C4134="","",VLOOKUP($F4134,Tabla5[],2,1))</f>
        <v/>
      </c>
    </row>
    <row r="4135" spans="6:7" x14ac:dyDescent="0.2">
      <c r="F4135" s="28" t="str">
        <f>IF($B4135="","",SUMIFS($E$4:E4135,$B$4:B4135,$B4135)/SUMIFS($E$4:$E$1048576,$B$4:$B$1048576,$B4135))</f>
        <v/>
      </c>
      <c r="G4135" s="2" t="str">
        <f>IF($C4135="","",VLOOKUP($F4135,Tabla5[],2,1))</f>
        <v/>
      </c>
    </row>
    <row r="4136" spans="6:7" x14ac:dyDescent="0.2">
      <c r="F4136" s="28" t="str">
        <f>IF($B4136="","",SUMIFS($E$4:E4136,$B$4:B4136,$B4136)/SUMIFS($E$4:$E$1048576,$B$4:$B$1048576,$B4136))</f>
        <v/>
      </c>
      <c r="G4136" s="2" t="str">
        <f>IF($C4136="","",VLOOKUP($F4136,Tabla5[],2,1))</f>
        <v/>
      </c>
    </row>
    <row r="4137" spans="6:7" x14ac:dyDescent="0.2">
      <c r="F4137" s="28" t="str">
        <f>IF($B4137="","",SUMIFS($E$4:E4137,$B$4:B4137,$B4137)/SUMIFS($E$4:$E$1048576,$B$4:$B$1048576,$B4137))</f>
        <v/>
      </c>
      <c r="G4137" s="2" t="str">
        <f>IF($C4137="","",VLOOKUP($F4137,Tabla5[],2,1))</f>
        <v/>
      </c>
    </row>
    <row r="4138" spans="6:7" x14ac:dyDescent="0.2">
      <c r="F4138" s="28" t="str">
        <f>IF($B4138="","",SUMIFS($E$4:E4138,$B$4:B4138,$B4138)/SUMIFS($E$4:$E$1048576,$B$4:$B$1048576,$B4138))</f>
        <v/>
      </c>
      <c r="G4138" s="2" t="str">
        <f>IF($C4138="","",VLOOKUP($F4138,Tabla5[],2,1))</f>
        <v/>
      </c>
    </row>
    <row r="4139" spans="6:7" x14ac:dyDescent="0.2">
      <c r="F4139" s="28" t="str">
        <f>IF($B4139="","",SUMIFS($E$4:E4139,$B$4:B4139,$B4139)/SUMIFS($E$4:$E$1048576,$B$4:$B$1048576,$B4139))</f>
        <v/>
      </c>
      <c r="G4139" s="2" t="str">
        <f>IF($C4139="","",VLOOKUP($F4139,Tabla5[],2,1))</f>
        <v/>
      </c>
    </row>
    <row r="4140" spans="6:7" x14ac:dyDescent="0.2">
      <c r="F4140" s="28" t="str">
        <f>IF($B4140="","",SUMIFS($E$4:E4140,$B$4:B4140,$B4140)/SUMIFS($E$4:$E$1048576,$B$4:$B$1048576,$B4140))</f>
        <v/>
      </c>
      <c r="G4140" s="2" t="str">
        <f>IF($C4140="","",VLOOKUP($F4140,Tabla5[],2,1))</f>
        <v/>
      </c>
    </row>
    <row r="4141" spans="6:7" x14ac:dyDescent="0.2">
      <c r="F4141" s="28" t="str">
        <f>IF($B4141="","",SUMIFS($E$4:E4141,$B$4:B4141,$B4141)/SUMIFS($E$4:$E$1048576,$B$4:$B$1048576,$B4141))</f>
        <v/>
      </c>
      <c r="G4141" s="2" t="str">
        <f>IF($C4141="","",VLOOKUP($F4141,Tabla5[],2,1))</f>
        <v/>
      </c>
    </row>
    <row r="4142" spans="6:7" x14ac:dyDescent="0.2">
      <c r="F4142" s="28" t="str">
        <f>IF($B4142="","",SUMIFS($E$4:E4142,$B$4:B4142,$B4142)/SUMIFS($E$4:$E$1048576,$B$4:$B$1048576,$B4142))</f>
        <v/>
      </c>
      <c r="G4142" s="2" t="str">
        <f>IF($C4142="","",VLOOKUP($F4142,Tabla5[],2,1))</f>
        <v/>
      </c>
    </row>
    <row r="4143" spans="6:7" x14ac:dyDescent="0.2">
      <c r="F4143" s="28" t="str">
        <f>IF($B4143="","",SUMIFS($E$4:E4143,$B$4:B4143,$B4143)/SUMIFS($E$4:$E$1048576,$B$4:$B$1048576,$B4143))</f>
        <v/>
      </c>
      <c r="G4143" s="2" t="str">
        <f>IF($C4143="","",VLOOKUP($F4143,Tabla5[],2,1))</f>
        <v/>
      </c>
    </row>
    <row r="4144" spans="6:7" x14ac:dyDescent="0.2">
      <c r="F4144" s="28" t="str">
        <f>IF($B4144="","",SUMIFS($E$4:E4144,$B$4:B4144,$B4144)/SUMIFS($E$4:$E$1048576,$B$4:$B$1048576,$B4144))</f>
        <v/>
      </c>
      <c r="G4144" s="2" t="str">
        <f>IF($C4144="","",VLOOKUP($F4144,Tabla5[],2,1))</f>
        <v/>
      </c>
    </row>
    <row r="4145" spans="6:7" x14ac:dyDescent="0.2">
      <c r="F4145" s="28" t="str">
        <f>IF($B4145="","",SUMIFS($E$4:E4145,$B$4:B4145,$B4145)/SUMIFS($E$4:$E$1048576,$B$4:$B$1048576,$B4145))</f>
        <v/>
      </c>
      <c r="G4145" s="2" t="str">
        <f>IF($C4145="","",VLOOKUP($F4145,Tabla5[],2,1))</f>
        <v/>
      </c>
    </row>
    <row r="4146" spans="6:7" x14ac:dyDescent="0.2">
      <c r="F4146" s="28" t="str">
        <f>IF($B4146="","",SUMIFS($E$4:E4146,$B$4:B4146,$B4146)/SUMIFS($E$4:$E$1048576,$B$4:$B$1048576,$B4146))</f>
        <v/>
      </c>
      <c r="G4146" s="2" t="str">
        <f>IF($C4146="","",VLOOKUP($F4146,Tabla5[],2,1))</f>
        <v/>
      </c>
    </row>
    <row r="4147" spans="6:7" x14ac:dyDescent="0.2">
      <c r="F4147" s="28" t="str">
        <f>IF($B4147="","",SUMIFS($E$4:E4147,$B$4:B4147,$B4147)/SUMIFS($E$4:$E$1048576,$B$4:$B$1048576,$B4147))</f>
        <v/>
      </c>
      <c r="G4147" s="2" t="str">
        <f>IF($C4147="","",VLOOKUP($F4147,Tabla5[],2,1))</f>
        <v/>
      </c>
    </row>
    <row r="4148" spans="6:7" x14ac:dyDescent="0.2">
      <c r="F4148" s="28" t="str">
        <f>IF($B4148="","",SUMIFS($E$4:E4148,$B$4:B4148,$B4148)/SUMIFS($E$4:$E$1048576,$B$4:$B$1048576,$B4148))</f>
        <v/>
      </c>
      <c r="G4148" s="2" t="str">
        <f>IF($C4148="","",VLOOKUP($F4148,Tabla5[],2,1))</f>
        <v/>
      </c>
    </row>
    <row r="4149" spans="6:7" x14ac:dyDescent="0.2">
      <c r="F4149" s="28" t="str">
        <f>IF($B4149="","",SUMIFS($E$4:E4149,$B$4:B4149,$B4149)/SUMIFS($E$4:$E$1048576,$B$4:$B$1048576,$B4149))</f>
        <v/>
      </c>
      <c r="G4149" s="2" t="str">
        <f>IF($C4149="","",VLOOKUP($F4149,Tabla5[],2,1))</f>
        <v/>
      </c>
    </row>
    <row r="4150" spans="6:7" x14ac:dyDescent="0.2">
      <c r="F4150" s="28" t="str">
        <f>IF($B4150="","",SUMIFS($E$4:E4150,$B$4:B4150,$B4150)/SUMIFS($E$4:$E$1048576,$B$4:$B$1048576,$B4150))</f>
        <v/>
      </c>
      <c r="G4150" s="2" t="str">
        <f>IF($C4150="","",VLOOKUP($F4150,Tabla5[],2,1))</f>
        <v/>
      </c>
    </row>
    <row r="4151" spans="6:7" x14ac:dyDescent="0.2">
      <c r="F4151" s="28" t="str">
        <f>IF($B4151="","",SUMIFS($E$4:E4151,$B$4:B4151,$B4151)/SUMIFS($E$4:$E$1048576,$B$4:$B$1048576,$B4151))</f>
        <v/>
      </c>
      <c r="G4151" s="2" t="str">
        <f>IF($C4151="","",VLOOKUP($F4151,Tabla5[],2,1))</f>
        <v/>
      </c>
    </row>
    <row r="4152" spans="6:7" x14ac:dyDescent="0.2">
      <c r="F4152" s="28" t="str">
        <f>IF($B4152="","",SUMIFS($E$4:E4152,$B$4:B4152,$B4152)/SUMIFS($E$4:$E$1048576,$B$4:$B$1048576,$B4152))</f>
        <v/>
      </c>
      <c r="G4152" s="2" t="str">
        <f>IF($C4152="","",VLOOKUP($F4152,Tabla5[],2,1))</f>
        <v/>
      </c>
    </row>
    <row r="4153" spans="6:7" x14ac:dyDescent="0.2">
      <c r="F4153" s="28" t="str">
        <f>IF($B4153="","",SUMIFS($E$4:E4153,$B$4:B4153,$B4153)/SUMIFS($E$4:$E$1048576,$B$4:$B$1048576,$B4153))</f>
        <v/>
      </c>
      <c r="G4153" s="2" t="str">
        <f>IF($C4153="","",VLOOKUP($F4153,Tabla5[],2,1))</f>
        <v/>
      </c>
    </row>
    <row r="4154" spans="6:7" x14ac:dyDescent="0.2">
      <c r="F4154" s="28" t="str">
        <f>IF($B4154="","",SUMIFS($E$4:E4154,$B$4:B4154,$B4154)/SUMIFS($E$4:$E$1048576,$B$4:$B$1048576,$B4154))</f>
        <v/>
      </c>
      <c r="G4154" s="2" t="str">
        <f>IF($C4154="","",VLOOKUP($F4154,Tabla5[],2,1))</f>
        <v/>
      </c>
    </row>
    <row r="4155" spans="6:7" x14ac:dyDescent="0.2">
      <c r="F4155" s="28" t="str">
        <f>IF($B4155="","",SUMIFS($E$4:E4155,$B$4:B4155,$B4155)/SUMIFS($E$4:$E$1048576,$B$4:$B$1048576,$B4155))</f>
        <v/>
      </c>
      <c r="G4155" s="2" t="str">
        <f>IF($C4155="","",VLOOKUP($F4155,Tabla5[],2,1))</f>
        <v/>
      </c>
    </row>
    <row r="4156" spans="6:7" x14ac:dyDescent="0.2">
      <c r="F4156" s="28" t="str">
        <f>IF($B4156="","",SUMIFS($E$4:E4156,$B$4:B4156,$B4156)/SUMIFS($E$4:$E$1048576,$B$4:$B$1048576,$B4156))</f>
        <v/>
      </c>
      <c r="G4156" s="2" t="str">
        <f>IF($C4156="","",VLOOKUP($F4156,Tabla5[],2,1))</f>
        <v/>
      </c>
    </row>
    <row r="4157" spans="6:7" x14ac:dyDescent="0.2">
      <c r="F4157" s="28" t="str">
        <f>IF($B4157="","",SUMIFS($E$4:E4157,$B$4:B4157,$B4157)/SUMIFS($E$4:$E$1048576,$B$4:$B$1048576,$B4157))</f>
        <v/>
      </c>
      <c r="G4157" s="2" t="str">
        <f>IF($C4157="","",VLOOKUP($F4157,Tabla5[],2,1))</f>
        <v/>
      </c>
    </row>
    <row r="4158" spans="6:7" x14ac:dyDescent="0.2">
      <c r="F4158" s="28" t="str">
        <f>IF($B4158="","",SUMIFS($E$4:E4158,$B$4:B4158,$B4158)/SUMIFS($E$4:$E$1048576,$B$4:$B$1048576,$B4158))</f>
        <v/>
      </c>
      <c r="G4158" s="2" t="str">
        <f>IF($C4158="","",VLOOKUP($F4158,Tabla5[],2,1))</f>
        <v/>
      </c>
    </row>
    <row r="4159" spans="6:7" x14ac:dyDescent="0.2">
      <c r="F4159" s="28" t="str">
        <f>IF($B4159="","",SUMIFS($E$4:E4159,$B$4:B4159,$B4159)/SUMIFS($E$4:$E$1048576,$B$4:$B$1048576,$B4159))</f>
        <v/>
      </c>
      <c r="G4159" s="2" t="str">
        <f>IF($C4159="","",VLOOKUP($F4159,Tabla5[],2,1))</f>
        <v/>
      </c>
    </row>
    <row r="4160" spans="6:7" x14ac:dyDescent="0.2">
      <c r="F4160" s="28" t="str">
        <f>IF($B4160="","",SUMIFS($E$4:E4160,$B$4:B4160,$B4160)/SUMIFS($E$4:$E$1048576,$B$4:$B$1048576,$B4160))</f>
        <v/>
      </c>
      <c r="G4160" s="2" t="str">
        <f>IF($C4160="","",VLOOKUP($F4160,Tabla5[],2,1))</f>
        <v/>
      </c>
    </row>
    <row r="4161" spans="6:7" x14ac:dyDescent="0.2">
      <c r="F4161" s="28" t="str">
        <f>IF($B4161="","",SUMIFS($E$4:E4161,$B$4:B4161,$B4161)/SUMIFS($E$4:$E$1048576,$B$4:$B$1048576,$B4161))</f>
        <v/>
      </c>
      <c r="G4161" s="2" t="str">
        <f>IF($C4161="","",VLOOKUP($F4161,Tabla5[],2,1))</f>
        <v/>
      </c>
    </row>
    <row r="4162" spans="6:7" x14ac:dyDescent="0.2">
      <c r="F4162" s="28" t="str">
        <f>IF($B4162="","",SUMIFS($E$4:E4162,$B$4:B4162,$B4162)/SUMIFS($E$4:$E$1048576,$B$4:$B$1048576,$B4162))</f>
        <v/>
      </c>
      <c r="G4162" s="2" t="str">
        <f>IF($C4162="","",VLOOKUP($F4162,Tabla5[],2,1))</f>
        <v/>
      </c>
    </row>
    <row r="4163" spans="6:7" x14ac:dyDescent="0.2">
      <c r="F4163" s="28" t="str">
        <f>IF($B4163="","",SUMIFS($E$4:E4163,$B$4:B4163,$B4163)/SUMIFS($E$4:$E$1048576,$B$4:$B$1048576,$B4163))</f>
        <v/>
      </c>
      <c r="G4163" s="2" t="str">
        <f>IF($C4163="","",VLOOKUP($F4163,Tabla5[],2,1))</f>
        <v/>
      </c>
    </row>
    <row r="4164" spans="6:7" x14ac:dyDescent="0.2">
      <c r="F4164" s="28" t="str">
        <f>IF($B4164="","",SUMIFS($E$4:E4164,$B$4:B4164,$B4164)/SUMIFS($E$4:$E$1048576,$B$4:$B$1048576,$B4164))</f>
        <v/>
      </c>
      <c r="G4164" s="2" t="str">
        <f>IF($C4164="","",VLOOKUP($F4164,Tabla5[],2,1))</f>
        <v/>
      </c>
    </row>
    <row r="4165" spans="6:7" x14ac:dyDescent="0.2">
      <c r="F4165" s="28" t="str">
        <f>IF($B4165="","",SUMIFS($E$4:E4165,$B$4:B4165,$B4165)/SUMIFS($E$4:$E$1048576,$B$4:$B$1048576,$B4165))</f>
        <v/>
      </c>
      <c r="G4165" s="2" t="str">
        <f>IF($C4165="","",VLOOKUP($F4165,Tabla5[],2,1))</f>
        <v/>
      </c>
    </row>
    <row r="4166" spans="6:7" x14ac:dyDescent="0.2">
      <c r="F4166" s="28" t="str">
        <f>IF($B4166="","",SUMIFS($E$4:E4166,$B$4:B4166,$B4166)/SUMIFS($E$4:$E$1048576,$B$4:$B$1048576,$B4166))</f>
        <v/>
      </c>
      <c r="G4166" s="2" t="str">
        <f>IF($C4166="","",VLOOKUP($F4166,Tabla5[],2,1))</f>
        <v/>
      </c>
    </row>
    <row r="4167" spans="6:7" x14ac:dyDescent="0.2">
      <c r="F4167" s="28" t="str">
        <f>IF($B4167="","",SUMIFS($E$4:E4167,$B$4:B4167,$B4167)/SUMIFS($E$4:$E$1048576,$B$4:$B$1048576,$B4167))</f>
        <v/>
      </c>
      <c r="G4167" s="2" t="str">
        <f>IF($C4167="","",VLOOKUP($F4167,Tabla5[],2,1))</f>
        <v/>
      </c>
    </row>
    <row r="4168" spans="6:7" x14ac:dyDescent="0.2">
      <c r="F4168" s="28" t="str">
        <f>IF($B4168="","",SUMIFS($E$4:E4168,$B$4:B4168,$B4168)/SUMIFS($E$4:$E$1048576,$B$4:$B$1048576,$B4168))</f>
        <v/>
      </c>
      <c r="G4168" s="2" t="str">
        <f>IF($C4168="","",VLOOKUP($F4168,Tabla5[],2,1))</f>
        <v/>
      </c>
    </row>
    <row r="4169" spans="6:7" x14ac:dyDescent="0.2">
      <c r="F4169" s="28" t="str">
        <f>IF($B4169="","",SUMIFS($E$4:E4169,$B$4:B4169,$B4169)/SUMIFS($E$4:$E$1048576,$B$4:$B$1048576,$B4169))</f>
        <v/>
      </c>
      <c r="G4169" s="2" t="str">
        <f>IF($C4169="","",VLOOKUP($F4169,Tabla5[],2,1))</f>
        <v/>
      </c>
    </row>
    <row r="4170" spans="6:7" x14ac:dyDescent="0.2">
      <c r="F4170" s="28" t="str">
        <f>IF($B4170="","",SUMIFS($E$4:E4170,$B$4:B4170,$B4170)/SUMIFS($E$4:$E$1048576,$B$4:$B$1048576,$B4170))</f>
        <v/>
      </c>
      <c r="G4170" s="2" t="str">
        <f>IF($C4170="","",VLOOKUP($F4170,Tabla5[],2,1))</f>
        <v/>
      </c>
    </row>
    <row r="4171" spans="6:7" x14ac:dyDescent="0.2">
      <c r="F4171" s="28" t="str">
        <f>IF($B4171="","",SUMIFS($E$4:E4171,$B$4:B4171,$B4171)/SUMIFS($E$4:$E$1048576,$B$4:$B$1048576,$B4171))</f>
        <v/>
      </c>
      <c r="G4171" s="2" t="str">
        <f>IF($C4171="","",VLOOKUP($F4171,Tabla5[],2,1))</f>
        <v/>
      </c>
    </row>
    <row r="4172" spans="6:7" x14ac:dyDescent="0.2">
      <c r="F4172" s="28" t="str">
        <f>IF($B4172="","",SUMIFS($E$4:E4172,$B$4:B4172,$B4172)/SUMIFS($E$4:$E$1048576,$B$4:$B$1048576,$B4172))</f>
        <v/>
      </c>
      <c r="G4172" s="2" t="str">
        <f>IF($C4172="","",VLOOKUP($F4172,Tabla5[],2,1))</f>
        <v/>
      </c>
    </row>
    <row r="4173" spans="6:7" x14ac:dyDescent="0.2">
      <c r="F4173" s="28" t="str">
        <f>IF($B4173="","",SUMIFS($E$4:E4173,$B$4:B4173,$B4173)/SUMIFS($E$4:$E$1048576,$B$4:$B$1048576,$B4173))</f>
        <v/>
      </c>
      <c r="G4173" s="2" t="str">
        <f>IF($C4173="","",VLOOKUP($F4173,Tabla5[],2,1))</f>
        <v/>
      </c>
    </row>
    <row r="4174" spans="6:7" x14ac:dyDescent="0.2">
      <c r="F4174" s="28" t="str">
        <f>IF($B4174="","",SUMIFS($E$4:E4174,$B$4:B4174,$B4174)/SUMIFS($E$4:$E$1048576,$B$4:$B$1048576,$B4174))</f>
        <v/>
      </c>
      <c r="G4174" s="2" t="str">
        <f>IF($C4174="","",VLOOKUP($F4174,Tabla5[],2,1))</f>
        <v/>
      </c>
    </row>
    <row r="4175" spans="6:7" x14ac:dyDescent="0.2">
      <c r="F4175" s="28" t="str">
        <f>IF($B4175="","",SUMIFS($E$4:E4175,$B$4:B4175,$B4175)/SUMIFS($E$4:$E$1048576,$B$4:$B$1048576,$B4175))</f>
        <v/>
      </c>
      <c r="G4175" s="2" t="str">
        <f>IF($C4175="","",VLOOKUP($F4175,Tabla5[],2,1))</f>
        <v/>
      </c>
    </row>
    <row r="4176" spans="6:7" x14ac:dyDescent="0.2">
      <c r="F4176" s="28" t="str">
        <f>IF($B4176="","",SUMIFS($E$4:E4176,$B$4:B4176,$B4176)/SUMIFS($E$4:$E$1048576,$B$4:$B$1048576,$B4176))</f>
        <v/>
      </c>
      <c r="G4176" s="2" t="str">
        <f>IF($C4176="","",VLOOKUP($F4176,Tabla5[],2,1))</f>
        <v/>
      </c>
    </row>
    <row r="4177" spans="6:7" x14ac:dyDescent="0.2">
      <c r="F4177" s="28" t="str">
        <f>IF($B4177="","",SUMIFS($E$4:E4177,$B$4:B4177,$B4177)/SUMIFS($E$4:$E$1048576,$B$4:$B$1048576,$B4177))</f>
        <v/>
      </c>
      <c r="G4177" s="2" t="str">
        <f>IF($C4177="","",VLOOKUP($F4177,Tabla5[],2,1))</f>
        <v/>
      </c>
    </row>
    <row r="4178" spans="6:7" x14ac:dyDescent="0.2">
      <c r="F4178" s="28" t="str">
        <f>IF($B4178="","",SUMIFS($E$4:E4178,$B$4:B4178,$B4178)/SUMIFS($E$4:$E$1048576,$B$4:$B$1048576,$B4178))</f>
        <v/>
      </c>
      <c r="G4178" s="2" t="str">
        <f>IF($C4178="","",VLOOKUP($F4178,Tabla5[],2,1))</f>
        <v/>
      </c>
    </row>
    <row r="4179" spans="6:7" x14ac:dyDescent="0.2">
      <c r="F4179" s="28" t="str">
        <f>IF($B4179="","",SUMIFS($E$4:E4179,$B$4:B4179,$B4179)/SUMIFS($E$4:$E$1048576,$B$4:$B$1048576,$B4179))</f>
        <v/>
      </c>
      <c r="G4179" s="2" t="str">
        <f>IF($C4179="","",VLOOKUP($F4179,Tabla5[],2,1))</f>
        <v/>
      </c>
    </row>
    <row r="4180" spans="6:7" x14ac:dyDescent="0.2">
      <c r="F4180" s="28" t="str">
        <f>IF($B4180="","",SUMIFS($E$4:E4180,$B$4:B4180,$B4180)/SUMIFS($E$4:$E$1048576,$B$4:$B$1048576,$B4180))</f>
        <v/>
      </c>
      <c r="G4180" s="2" t="str">
        <f>IF($C4180="","",VLOOKUP($F4180,Tabla5[],2,1))</f>
        <v/>
      </c>
    </row>
    <row r="4181" spans="6:7" x14ac:dyDescent="0.2">
      <c r="F4181" s="28" t="str">
        <f>IF($B4181="","",SUMIFS($E$4:E4181,$B$4:B4181,$B4181)/SUMIFS($E$4:$E$1048576,$B$4:$B$1048576,$B4181))</f>
        <v/>
      </c>
      <c r="G4181" s="2" t="str">
        <f>IF($C4181="","",VLOOKUP($F4181,Tabla5[],2,1))</f>
        <v/>
      </c>
    </row>
    <row r="4182" spans="6:7" x14ac:dyDescent="0.2">
      <c r="F4182" s="28" t="str">
        <f>IF($B4182="","",SUMIFS($E$4:E4182,$B$4:B4182,$B4182)/SUMIFS($E$4:$E$1048576,$B$4:$B$1048576,$B4182))</f>
        <v/>
      </c>
      <c r="G4182" s="2" t="str">
        <f>IF($C4182="","",VLOOKUP($F4182,Tabla5[],2,1))</f>
        <v/>
      </c>
    </row>
    <row r="4183" spans="6:7" x14ac:dyDescent="0.2">
      <c r="F4183" s="28" t="str">
        <f>IF($B4183="","",SUMIFS($E$4:E4183,$B$4:B4183,$B4183)/SUMIFS($E$4:$E$1048576,$B$4:$B$1048576,$B4183))</f>
        <v/>
      </c>
      <c r="G4183" s="2" t="str">
        <f>IF($C4183="","",VLOOKUP($F4183,Tabla5[],2,1))</f>
        <v/>
      </c>
    </row>
    <row r="4184" spans="6:7" x14ac:dyDescent="0.2">
      <c r="F4184" s="28" t="str">
        <f>IF($B4184="","",SUMIFS($E$4:E4184,$B$4:B4184,$B4184)/SUMIFS($E$4:$E$1048576,$B$4:$B$1048576,$B4184))</f>
        <v/>
      </c>
      <c r="G4184" s="2" t="str">
        <f>IF($C4184="","",VLOOKUP($F4184,Tabla5[],2,1))</f>
        <v/>
      </c>
    </row>
    <row r="4185" spans="6:7" x14ac:dyDescent="0.2">
      <c r="F4185" s="28" t="str">
        <f>IF($B4185="","",SUMIFS($E$4:E4185,$B$4:B4185,$B4185)/SUMIFS($E$4:$E$1048576,$B$4:$B$1048576,$B4185))</f>
        <v/>
      </c>
      <c r="G4185" s="2" t="str">
        <f>IF($C4185="","",VLOOKUP($F4185,Tabla5[],2,1))</f>
        <v/>
      </c>
    </row>
    <row r="4186" spans="6:7" x14ac:dyDescent="0.2">
      <c r="F4186" s="28" t="str">
        <f>IF($B4186="","",SUMIFS($E$4:E4186,$B$4:B4186,$B4186)/SUMIFS($E$4:$E$1048576,$B$4:$B$1048576,$B4186))</f>
        <v/>
      </c>
      <c r="G4186" s="2" t="str">
        <f>IF($C4186="","",VLOOKUP($F4186,Tabla5[],2,1))</f>
        <v/>
      </c>
    </row>
    <row r="4187" spans="6:7" x14ac:dyDescent="0.2">
      <c r="F4187" s="28" t="str">
        <f>IF($B4187="","",SUMIFS($E$4:E4187,$B$4:B4187,$B4187)/SUMIFS($E$4:$E$1048576,$B$4:$B$1048576,$B4187))</f>
        <v/>
      </c>
      <c r="G4187" s="2" t="str">
        <f>IF($C4187="","",VLOOKUP($F4187,Tabla5[],2,1))</f>
        <v/>
      </c>
    </row>
    <row r="4188" spans="6:7" x14ac:dyDescent="0.2">
      <c r="F4188" s="28" t="str">
        <f>IF($B4188="","",SUMIFS($E$4:E4188,$B$4:B4188,$B4188)/SUMIFS($E$4:$E$1048576,$B$4:$B$1048576,$B4188))</f>
        <v/>
      </c>
      <c r="G4188" s="2" t="str">
        <f>IF($C4188="","",VLOOKUP($F4188,Tabla5[],2,1))</f>
        <v/>
      </c>
    </row>
    <row r="4189" spans="6:7" x14ac:dyDescent="0.2">
      <c r="F4189" s="28" t="str">
        <f>IF($B4189="","",SUMIFS($E$4:E4189,$B$4:B4189,$B4189)/SUMIFS($E$4:$E$1048576,$B$4:$B$1048576,$B4189))</f>
        <v/>
      </c>
      <c r="G4189" s="2" t="str">
        <f>IF($C4189="","",VLOOKUP($F4189,Tabla5[],2,1))</f>
        <v/>
      </c>
    </row>
    <row r="4190" spans="6:7" x14ac:dyDescent="0.2">
      <c r="F4190" s="28" t="str">
        <f>IF($B4190="","",SUMIFS($E$4:E4190,$B$4:B4190,$B4190)/SUMIFS($E$4:$E$1048576,$B$4:$B$1048576,$B4190))</f>
        <v/>
      </c>
      <c r="G4190" s="2" t="str">
        <f>IF($C4190="","",VLOOKUP($F4190,Tabla5[],2,1))</f>
        <v/>
      </c>
    </row>
    <row r="4191" spans="6:7" x14ac:dyDescent="0.2">
      <c r="F4191" s="28" t="str">
        <f>IF($B4191="","",SUMIFS($E$4:E4191,$B$4:B4191,$B4191)/SUMIFS($E$4:$E$1048576,$B$4:$B$1048576,$B4191))</f>
        <v/>
      </c>
      <c r="G4191" s="2" t="str">
        <f>IF($C4191="","",VLOOKUP($F4191,Tabla5[],2,1))</f>
        <v/>
      </c>
    </row>
    <row r="4192" spans="6:7" x14ac:dyDescent="0.2">
      <c r="F4192" s="28" t="str">
        <f>IF($B4192="","",SUMIFS($E$4:E4192,$B$4:B4192,$B4192)/SUMIFS($E$4:$E$1048576,$B$4:$B$1048576,$B4192))</f>
        <v/>
      </c>
      <c r="G4192" s="2" t="str">
        <f>IF($C4192="","",VLOOKUP($F4192,Tabla5[],2,1))</f>
        <v/>
      </c>
    </row>
    <row r="4193" spans="6:7" x14ac:dyDescent="0.2">
      <c r="F4193" s="28" t="str">
        <f>IF($B4193="","",SUMIFS($E$4:E4193,$B$4:B4193,$B4193)/SUMIFS($E$4:$E$1048576,$B$4:$B$1048576,$B4193))</f>
        <v/>
      </c>
      <c r="G4193" s="2" t="str">
        <f>IF($C4193="","",VLOOKUP($F4193,Tabla5[],2,1))</f>
        <v/>
      </c>
    </row>
    <row r="4194" spans="6:7" x14ac:dyDescent="0.2">
      <c r="F4194" s="28" t="str">
        <f>IF($B4194="","",SUMIFS($E$4:E4194,$B$4:B4194,$B4194)/SUMIFS($E$4:$E$1048576,$B$4:$B$1048576,$B4194))</f>
        <v/>
      </c>
      <c r="G4194" s="2" t="str">
        <f>IF($C4194="","",VLOOKUP($F4194,Tabla5[],2,1))</f>
        <v/>
      </c>
    </row>
    <row r="4195" spans="6:7" x14ac:dyDescent="0.2">
      <c r="F4195" s="28" t="str">
        <f>IF($B4195="","",SUMIFS($E$4:E4195,$B$4:B4195,$B4195)/SUMIFS($E$4:$E$1048576,$B$4:$B$1048576,$B4195))</f>
        <v/>
      </c>
      <c r="G4195" s="2" t="str">
        <f>IF($C4195="","",VLOOKUP($F4195,Tabla5[],2,1))</f>
        <v/>
      </c>
    </row>
    <row r="4196" spans="6:7" x14ac:dyDescent="0.2">
      <c r="F4196" s="28" t="str">
        <f>IF($B4196="","",SUMIFS($E$4:E4196,$B$4:B4196,$B4196)/SUMIFS($E$4:$E$1048576,$B$4:$B$1048576,$B4196))</f>
        <v/>
      </c>
      <c r="G4196" s="2" t="str">
        <f>IF($C4196="","",VLOOKUP($F4196,Tabla5[],2,1))</f>
        <v/>
      </c>
    </row>
    <row r="4197" spans="6:7" x14ac:dyDescent="0.2">
      <c r="F4197" s="28" t="str">
        <f>IF($B4197="","",SUMIFS($E$4:E4197,$B$4:B4197,$B4197)/SUMIFS($E$4:$E$1048576,$B$4:$B$1048576,$B4197))</f>
        <v/>
      </c>
      <c r="G4197" s="2" t="str">
        <f>IF($C4197="","",VLOOKUP($F4197,Tabla5[],2,1))</f>
        <v/>
      </c>
    </row>
    <row r="4198" spans="6:7" x14ac:dyDescent="0.2">
      <c r="F4198" s="28" t="str">
        <f>IF($B4198="","",SUMIFS($E$4:E4198,$B$4:B4198,$B4198)/SUMIFS($E$4:$E$1048576,$B$4:$B$1048576,$B4198))</f>
        <v/>
      </c>
      <c r="G4198" s="2" t="str">
        <f>IF($C4198="","",VLOOKUP($F4198,Tabla5[],2,1))</f>
        <v/>
      </c>
    </row>
    <row r="4199" spans="6:7" x14ac:dyDescent="0.2">
      <c r="F4199" s="28" t="str">
        <f>IF($B4199="","",SUMIFS($E$4:E4199,$B$4:B4199,$B4199)/SUMIFS($E$4:$E$1048576,$B$4:$B$1048576,$B4199))</f>
        <v/>
      </c>
      <c r="G4199" s="2" t="str">
        <f>IF($C4199="","",VLOOKUP($F4199,Tabla5[],2,1))</f>
        <v/>
      </c>
    </row>
    <row r="4200" spans="6:7" x14ac:dyDescent="0.2">
      <c r="F4200" s="28" t="str">
        <f>IF($B4200="","",SUMIFS($E$4:E4200,$B$4:B4200,$B4200)/SUMIFS($E$4:$E$1048576,$B$4:$B$1048576,$B4200))</f>
        <v/>
      </c>
      <c r="G4200" s="2" t="str">
        <f>IF($C4200="","",VLOOKUP($F4200,Tabla5[],2,1))</f>
        <v/>
      </c>
    </row>
    <row r="4201" spans="6:7" x14ac:dyDescent="0.2">
      <c r="F4201" s="28" t="str">
        <f>IF($B4201="","",SUMIFS($E$4:E4201,$B$4:B4201,$B4201)/SUMIFS($E$4:$E$1048576,$B$4:$B$1048576,$B4201))</f>
        <v/>
      </c>
      <c r="G4201" s="2" t="str">
        <f>IF($C4201="","",VLOOKUP($F4201,Tabla5[],2,1))</f>
        <v/>
      </c>
    </row>
    <row r="4202" spans="6:7" x14ac:dyDescent="0.2">
      <c r="F4202" s="28" t="str">
        <f>IF($B4202="","",SUMIFS($E$4:E4202,$B$4:B4202,$B4202)/SUMIFS($E$4:$E$1048576,$B$4:$B$1048576,$B4202))</f>
        <v/>
      </c>
      <c r="G4202" s="2" t="str">
        <f>IF($C4202="","",VLOOKUP($F4202,Tabla5[],2,1))</f>
        <v/>
      </c>
    </row>
    <row r="4203" spans="6:7" x14ac:dyDescent="0.2">
      <c r="F4203" s="28" t="str">
        <f>IF($B4203="","",SUMIFS($E$4:E4203,$B$4:B4203,$B4203)/SUMIFS($E$4:$E$1048576,$B$4:$B$1048576,$B4203))</f>
        <v/>
      </c>
      <c r="G4203" s="2" t="str">
        <f>IF($C4203="","",VLOOKUP($F4203,Tabla5[],2,1))</f>
        <v/>
      </c>
    </row>
    <row r="4204" spans="6:7" x14ac:dyDescent="0.2">
      <c r="F4204" s="28" t="str">
        <f>IF($B4204="","",SUMIFS($E$4:E4204,$B$4:B4204,$B4204)/SUMIFS($E$4:$E$1048576,$B$4:$B$1048576,$B4204))</f>
        <v/>
      </c>
      <c r="G4204" s="2" t="str">
        <f>IF($C4204="","",VLOOKUP($F4204,Tabla5[],2,1))</f>
        <v/>
      </c>
    </row>
    <row r="4205" spans="6:7" x14ac:dyDescent="0.2">
      <c r="F4205" s="28" t="str">
        <f>IF($B4205="","",SUMIFS($E$4:E4205,$B$4:B4205,$B4205)/SUMIFS($E$4:$E$1048576,$B$4:$B$1048576,$B4205))</f>
        <v/>
      </c>
      <c r="G4205" s="2" t="str">
        <f>IF($C4205="","",VLOOKUP($F4205,Tabla5[],2,1))</f>
        <v/>
      </c>
    </row>
    <row r="4206" spans="6:7" x14ac:dyDescent="0.2">
      <c r="F4206" s="28" t="str">
        <f>IF($B4206="","",SUMIFS($E$4:E4206,$B$4:B4206,$B4206)/SUMIFS($E$4:$E$1048576,$B$4:$B$1048576,$B4206))</f>
        <v/>
      </c>
      <c r="G4206" s="2" t="str">
        <f>IF($C4206="","",VLOOKUP($F4206,Tabla5[],2,1))</f>
        <v/>
      </c>
    </row>
    <row r="4207" spans="6:7" x14ac:dyDescent="0.2">
      <c r="F4207" s="28" t="str">
        <f>IF($B4207="","",SUMIFS($E$4:E4207,$B$4:B4207,$B4207)/SUMIFS($E$4:$E$1048576,$B$4:$B$1048576,$B4207))</f>
        <v/>
      </c>
      <c r="G4207" s="2" t="str">
        <f>IF($C4207="","",VLOOKUP($F4207,Tabla5[],2,1))</f>
        <v/>
      </c>
    </row>
    <row r="4208" spans="6:7" x14ac:dyDescent="0.2">
      <c r="F4208" s="28" t="str">
        <f>IF($B4208="","",SUMIFS($E$4:E4208,$B$4:B4208,$B4208)/SUMIFS($E$4:$E$1048576,$B$4:$B$1048576,$B4208))</f>
        <v/>
      </c>
      <c r="G4208" s="2" t="str">
        <f>IF($C4208="","",VLOOKUP($F4208,Tabla5[],2,1))</f>
        <v/>
      </c>
    </row>
    <row r="4209" spans="6:7" x14ac:dyDescent="0.2">
      <c r="F4209" s="28" t="str">
        <f>IF($B4209="","",SUMIFS($E$4:E4209,$B$4:B4209,$B4209)/SUMIFS($E$4:$E$1048576,$B$4:$B$1048576,$B4209))</f>
        <v/>
      </c>
      <c r="G4209" s="2" t="str">
        <f>IF($C4209="","",VLOOKUP($F4209,Tabla5[],2,1))</f>
        <v/>
      </c>
    </row>
    <row r="4210" spans="6:7" x14ac:dyDescent="0.2">
      <c r="F4210" s="28" t="str">
        <f>IF($B4210="","",SUMIFS($E$4:E4210,$B$4:B4210,$B4210)/SUMIFS($E$4:$E$1048576,$B$4:$B$1048576,$B4210))</f>
        <v/>
      </c>
      <c r="G4210" s="2" t="str">
        <f>IF($C4210="","",VLOOKUP($F4210,Tabla5[],2,1))</f>
        <v/>
      </c>
    </row>
    <row r="4211" spans="6:7" x14ac:dyDescent="0.2">
      <c r="F4211" s="28" t="str">
        <f>IF($B4211="","",SUMIFS($E$4:E4211,$B$4:B4211,$B4211)/SUMIFS($E$4:$E$1048576,$B$4:$B$1048576,$B4211))</f>
        <v/>
      </c>
      <c r="G4211" s="2" t="str">
        <f>IF($C4211="","",VLOOKUP($F4211,Tabla5[],2,1))</f>
        <v/>
      </c>
    </row>
    <row r="4212" spans="6:7" x14ac:dyDescent="0.2">
      <c r="F4212" s="28" t="str">
        <f>IF($B4212="","",SUMIFS($E$4:E4212,$B$4:B4212,$B4212)/SUMIFS($E$4:$E$1048576,$B$4:$B$1048576,$B4212))</f>
        <v/>
      </c>
      <c r="G4212" s="2" t="str">
        <f>IF($C4212="","",VLOOKUP($F4212,Tabla5[],2,1))</f>
        <v/>
      </c>
    </row>
    <row r="4213" spans="6:7" x14ac:dyDescent="0.2">
      <c r="F4213" s="28" t="str">
        <f>IF($B4213="","",SUMIFS($E$4:E4213,$B$4:B4213,$B4213)/SUMIFS($E$4:$E$1048576,$B$4:$B$1048576,$B4213))</f>
        <v/>
      </c>
      <c r="G4213" s="2" t="str">
        <f>IF($C4213="","",VLOOKUP($F4213,Tabla5[],2,1))</f>
        <v/>
      </c>
    </row>
    <row r="4214" spans="6:7" x14ac:dyDescent="0.2">
      <c r="F4214" s="28" t="str">
        <f>IF($B4214="","",SUMIFS($E$4:E4214,$B$4:B4214,$B4214)/SUMIFS($E$4:$E$1048576,$B$4:$B$1048576,$B4214))</f>
        <v/>
      </c>
      <c r="G4214" s="2" t="str">
        <f>IF($C4214="","",VLOOKUP($F4214,Tabla5[],2,1))</f>
        <v/>
      </c>
    </row>
    <row r="4215" spans="6:7" x14ac:dyDescent="0.2">
      <c r="F4215" s="28" t="str">
        <f>IF($B4215="","",SUMIFS($E$4:E4215,$B$4:B4215,$B4215)/SUMIFS($E$4:$E$1048576,$B$4:$B$1048576,$B4215))</f>
        <v/>
      </c>
      <c r="G4215" s="2" t="str">
        <f>IF($C4215="","",VLOOKUP($F4215,Tabla5[],2,1))</f>
        <v/>
      </c>
    </row>
    <row r="4216" spans="6:7" x14ac:dyDescent="0.2">
      <c r="F4216" s="28" t="str">
        <f>IF($B4216="","",SUMIFS($E$4:E4216,$B$4:B4216,$B4216)/SUMIFS($E$4:$E$1048576,$B$4:$B$1048576,$B4216))</f>
        <v/>
      </c>
      <c r="G4216" s="2" t="str">
        <f>IF($C4216="","",VLOOKUP($F4216,Tabla5[],2,1))</f>
        <v/>
      </c>
    </row>
    <row r="4217" spans="6:7" x14ac:dyDescent="0.2">
      <c r="F4217" s="28" t="str">
        <f>IF($B4217="","",SUMIFS($E$4:E4217,$B$4:B4217,$B4217)/SUMIFS($E$4:$E$1048576,$B$4:$B$1048576,$B4217))</f>
        <v/>
      </c>
      <c r="G4217" s="2" t="str">
        <f>IF($C4217="","",VLOOKUP($F4217,Tabla5[],2,1))</f>
        <v/>
      </c>
    </row>
    <row r="4218" spans="6:7" x14ac:dyDescent="0.2">
      <c r="F4218" s="28" t="str">
        <f>IF($B4218="","",SUMIFS($E$4:E4218,$B$4:B4218,$B4218)/SUMIFS($E$4:$E$1048576,$B$4:$B$1048576,$B4218))</f>
        <v/>
      </c>
      <c r="G4218" s="2" t="str">
        <f>IF($C4218="","",VLOOKUP($F4218,Tabla5[],2,1))</f>
        <v/>
      </c>
    </row>
    <row r="4219" spans="6:7" x14ac:dyDescent="0.2">
      <c r="F4219" s="28" t="str">
        <f>IF($B4219="","",SUMIFS($E$4:E4219,$B$4:B4219,$B4219)/SUMIFS($E$4:$E$1048576,$B$4:$B$1048576,$B4219))</f>
        <v/>
      </c>
      <c r="G4219" s="2" t="str">
        <f>IF($C4219="","",VLOOKUP($F4219,Tabla5[],2,1))</f>
        <v/>
      </c>
    </row>
    <row r="4220" spans="6:7" x14ac:dyDescent="0.2">
      <c r="F4220" s="28" t="str">
        <f>IF($B4220="","",SUMIFS($E$4:E4220,$B$4:B4220,$B4220)/SUMIFS($E$4:$E$1048576,$B$4:$B$1048576,$B4220))</f>
        <v/>
      </c>
      <c r="G4220" s="2" t="str">
        <f>IF($C4220="","",VLOOKUP($F4220,Tabla5[],2,1))</f>
        <v/>
      </c>
    </row>
    <row r="4221" spans="6:7" x14ac:dyDescent="0.2">
      <c r="F4221" s="28" t="str">
        <f>IF($B4221="","",SUMIFS($E$4:E4221,$B$4:B4221,$B4221)/SUMIFS($E$4:$E$1048576,$B$4:$B$1048576,$B4221))</f>
        <v/>
      </c>
      <c r="G4221" s="2" t="str">
        <f>IF($C4221="","",VLOOKUP($F4221,Tabla5[],2,1))</f>
        <v/>
      </c>
    </row>
    <row r="4222" spans="6:7" x14ac:dyDescent="0.2">
      <c r="F4222" s="28" t="str">
        <f>IF($B4222="","",SUMIFS($E$4:E4222,$B$4:B4222,$B4222)/SUMIFS($E$4:$E$1048576,$B$4:$B$1048576,$B4222))</f>
        <v/>
      </c>
      <c r="G4222" s="2" t="str">
        <f>IF($C4222="","",VLOOKUP($F4222,Tabla5[],2,1))</f>
        <v/>
      </c>
    </row>
    <row r="4223" spans="6:7" x14ac:dyDescent="0.2">
      <c r="F4223" s="28" t="str">
        <f>IF($B4223="","",SUMIFS($E$4:E4223,$B$4:B4223,$B4223)/SUMIFS($E$4:$E$1048576,$B$4:$B$1048576,$B4223))</f>
        <v/>
      </c>
      <c r="G4223" s="2" t="str">
        <f>IF($C4223="","",VLOOKUP($F4223,Tabla5[],2,1))</f>
        <v/>
      </c>
    </row>
    <row r="4224" spans="6:7" x14ac:dyDescent="0.2">
      <c r="F4224" s="28" t="str">
        <f>IF($B4224="","",SUMIFS($E$4:E4224,$B$4:B4224,$B4224)/SUMIFS($E$4:$E$1048576,$B$4:$B$1048576,$B4224))</f>
        <v/>
      </c>
      <c r="G4224" s="2" t="str">
        <f>IF($C4224="","",VLOOKUP($F4224,Tabla5[],2,1))</f>
        <v/>
      </c>
    </row>
    <row r="4225" spans="6:7" x14ac:dyDescent="0.2">
      <c r="F4225" s="28" t="str">
        <f>IF($B4225="","",SUMIFS($E$4:E4225,$B$4:B4225,$B4225)/SUMIFS($E$4:$E$1048576,$B$4:$B$1048576,$B4225))</f>
        <v/>
      </c>
      <c r="G4225" s="2" t="str">
        <f>IF($C4225="","",VLOOKUP($F4225,Tabla5[],2,1))</f>
        <v/>
      </c>
    </row>
    <row r="4226" spans="6:7" x14ac:dyDescent="0.2">
      <c r="F4226" s="28" t="str">
        <f>IF($B4226="","",SUMIFS($E$4:E4226,$B$4:B4226,$B4226)/SUMIFS($E$4:$E$1048576,$B$4:$B$1048576,$B4226))</f>
        <v/>
      </c>
      <c r="G4226" s="2" t="str">
        <f>IF($C4226="","",VLOOKUP($F4226,Tabla5[],2,1))</f>
        <v/>
      </c>
    </row>
    <row r="4227" spans="6:7" x14ac:dyDescent="0.2">
      <c r="F4227" s="28" t="str">
        <f>IF($B4227="","",SUMIFS($E$4:E4227,$B$4:B4227,$B4227)/SUMIFS($E$4:$E$1048576,$B$4:$B$1048576,$B4227))</f>
        <v/>
      </c>
      <c r="G4227" s="2" t="str">
        <f>IF($C4227="","",VLOOKUP($F4227,Tabla5[],2,1))</f>
        <v/>
      </c>
    </row>
    <row r="4228" spans="6:7" x14ac:dyDescent="0.2">
      <c r="F4228" s="28" t="str">
        <f>IF($B4228="","",SUMIFS($E$4:E4228,$B$4:B4228,$B4228)/SUMIFS($E$4:$E$1048576,$B$4:$B$1048576,$B4228))</f>
        <v/>
      </c>
      <c r="G4228" s="2" t="str">
        <f>IF($C4228="","",VLOOKUP($F4228,Tabla5[],2,1))</f>
        <v/>
      </c>
    </row>
    <row r="4229" spans="6:7" x14ac:dyDescent="0.2">
      <c r="F4229" s="28" t="str">
        <f>IF($B4229="","",SUMIFS($E$4:E4229,$B$4:B4229,$B4229)/SUMIFS($E$4:$E$1048576,$B$4:$B$1048576,$B4229))</f>
        <v/>
      </c>
      <c r="G4229" s="2" t="str">
        <f>IF($C4229="","",VLOOKUP($F4229,Tabla5[],2,1))</f>
        <v/>
      </c>
    </row>
    <row r="4230" spans="6:7" x14ac:dyDescent="0.2">
      <c r="F4230" s="28" t="str">
        <f>IF($B4230="","",SUMIFS($E$4:E4230,$B$4:B4230,$B4230)/SUMIFS($E$4:$E$1048576,$B$4:$B$1048576,$B4230))</f>
        <v/>
      </c>
      <c r="G4230" s="2" t="str">
        <f>IF($C4230="","",VLOOKUP($F4230,Tabla5[],2,1))</f>
        <v/>
      </c>
    </row>
    <row r="4231" spans="6:7" x14ac:dyDescent="0.2">
      <c r="F4231" s="28" t="str">
        <f>IF($B4231="","",SUMIFS($E$4:E4231,$B$4:B4231,$B4231)/SUMIFS($E$4:$E$1048576,$B$4:$B$1048576,$B4231))</f>
        <v/>
      </c>
      <c r="G4231" s="2" t="str">
        <f>IF($C4231="","",VLOOKUP($F4231,Tabla5[],2,1))</f>
        <v/>
      </c>
    </row>
    <row r="4232" spans="6:7" x14ac:dyDescent="0.2">
      <c r="F4232" s="28" t="str">
        <f>IF($B4232="","",SUMIFS($E$4:E4232,$B$4:B4232,$B4232)/SUMIFS($E$4:$E$1048576,$B$4:$B$1048576,$B4232))</f>
        <v/>
      </c>
      <c r="G4232" s="2" t="str">
        <f>IF($C4232="","",VLOOKUP($F4232,Tabla5[],2,1))</f>
        <v/>
      </c>
    </row>
    <row r="4233" spans="6:7" x14ac:dyDescent="0.2">
      <c r="F4233" s="28" t="str">
        <f>IF($B4233="","",SUMIFS($E$4:E4233,$B$4:B4233,$B4233)/SUMIFS($E$4:$E$1048576,$B$4:$B$1048576,$B4233))</f>
        <v/>
      </c>
      <c r="G4233" s="2" t="str">
        <f>IF($C4233="","",VLOOKUP($F4233,Tabla5[],2,1))</f>
        <v/>
      </c>
    </row>
    <row r="4234" spans="6:7" x14ac:dyDescent="0.2">
      <c r="F4234" s="28" t="str">
        <f>IF($B4234="","",SUMIFS($E$4:E4234,$B$4:B4234,$B4234)/SUMIFS($E$4:$E$1048576,$B$4:$B$1048576,$B4234))</f>
        <v/>
      </c>
      <c r="G4234" s="2" t="str">
        <f>IF($C4234="","",VLOOKUP($F4234,Tabla5[],2,1))</f>
        <v/>
      </c>
    </row>
    <row r="4235" spans="6:7" x14ac:dyDescent="0.2">
      <c r="F4235" s="28" t="str">
        <f>IF($B4235="","",SUMIFS($E$4:E4235,$B$4:B4235,$B4235)/SUMIFS($E$4:$E$1048576,$B$4:$B$1048576,$B4235))</f>
        <v/>
      </c>
      <c r="G4235" s="2" t="str">
        <f>IF($C4235="","",VLOOKUP($F4235,Tabla5[],2,1))</f>
        <v/>
      </c>
    </row>
    <row r="4236" spans="6:7" x14ac:dyDescent="0.2">
      <c r="F4236" s="28" t="str">
        <f>IF($B4236="","",SUMIFS($E$4:E4236,$B$4:B4236,$B4236)/SUMIFS($E$4:$E$1048576,$B$4:$B$1048576,$B4236))</f>
        <v/>
      </c>
      <c r="G4236" s="2" t="str">
        <f>IF($C4236="","",VLOOKUP($F4236,Tabla5[],2,1))</f>
        <v/>
      </c>
    </row>
    <row r="4237" spans="6:7" x14ac:dyDescent="0.2">
      <c r="F4237" s="28" t="str">
        <f>IF($B4237="","",SUMIFS($E$4:E4237,$B$4:B4237,$B4237)/SUMIFS($E$4:$E$1048576,$B$4:$B$1048576,$B4237))</f>
        <v/>
      </c>
      <c r="G4237" s="2" t="str">
        <f>IF($C4237="","",VLOOKUP($F4237,Tabla5[],2,1))</f>
        <v/>
      </c>
    </row>
    <row r="4238" spans="6:7" x14ac:dyDescent="0.2">
      <c r="F4238" s="28" t="str">
        <f>IF($B4238="","",SUMIFS($E$4:E4238,$B$4:B4238,$B4238)/SUMIFS($E$4:$E$1048576,$B$4:$B$1048576,$B4238))</f>
        <v/>
      </c>
      <c r="G4238" s="2" t="str">
        <f>IF($C4238="","",VLOOKUP($F4238,Tabla5[],2,1))</f>
        <v/>
      </c>
    </row>
    <row r="4239" spans="6:7" x14ac:dyDescent="0.2">
      <c r="F4239" s="28" t="str">
        <f>IF($B4239="","",SUMIFS($E$4:E4239,$B$4:B4239,$B4239)/SUMIFS($E$4:$E$1048576,$B$4:$B$1048576,$B4239))</f>
        <v/>
      </c>
      <c r="G4239" s="2" t="str">
        <f>IF($C4239="","",VLOOKUP($F4239,Tabla5[],2,1))</f>
        <v/>
      </c>
    </row>
    <row r="4240" spans="6:7" x14ac:dyDescent="0.2">
      <c r="F4240" s="28" t="str">
        <f>IF($B4240="","",SUMIFS($E$4:E4240,$B$4:B4240,$B4240)/SUMIFS($E$4:$E$1048576,$B$4:$B$1048576,$B4240))</f>
        <v/>
      </c>
      <c r="G4240" s="2" t="str">
        <f>IF($C4240="","",VLOOKUP($F4240,Tabla5[],2,1))</f>
        <v/>
      </c>
    </row>
    <row r="4241" spans="6:7" x14ac:dyDescent="0.2">
      <c r="F4241" s="28" t="str">
        <f>IF($B4241="","",SUMIFS($E$4:E4241,$B$4:B4241,$B4241)/SUMIFS($E$4:$E$1048576,$B$4:$B$1048576,$B4241))</f>
        <v/>
      </c>
      <c r="G4241" s="2" t="str">
        <f>IF($C4241="","",VLOOKUP($F4241,Tabla5[],2,1))</f>
        <v/>
      </c>
    </row>
    <row r="4242" spans="6:7" x14ac:dyDescent="0.2">
      <c r="F4242" s="28" t="str">
        <f>IF($B4242="","",SUMIFS($E$4:E4242,$B$4:B4242,$B4242)/SUMIFS($E$4:$E$1048576,$B$4:$B$1048576,$B4242))</f>
        <v/>
      </c>
      <c r="G4242" s="2" t="str">
        <f>IF($C4242="","",VLOOKUP($F4242,Tabla5[],2,1))</f>
        <v/>
      </c>
    </row>
    <row r="4243" spans="6:7" x14ac:dyDescent="0.2">
      <c r="F4243" s="28" t="str">
        <f>IF($B4243="","",SUMIFS($E$4:E4243,$B$4:B4243,$B4243)/SUMIFS($E$4:$E$1048576,$B$4:$B$1048576,$B4243))</f>
        <v/>
      </c>
      <c r="G4243" s="2" t="str">
        <f>IF($C4243="","",VLOOKUP($F4243,Tabla5[],2,1))</f>
        <v/>
      </c>
    </row>
    <row r="4244" spans="6:7" x14ac:dyDescent="0.2">
      <c r="F4244" s="28" t="str">
        <f>IF($B4244="","",SUMIFS($E$4:E4244,$B$4:B4244,$B4244)/SUMIFS($E$4:$E$1048576,$B$4:$B$1048576,$B4244))</f>
        <v/>
      </c>
      <c r="G4244" s="2" t="str">
        <f>IF($C4244="","",VLOOKUP($F4244,Tabla5[],2,1))</f>
        <v/>
      </c>
    </row>
    <row r="4245" spans="6:7" x14ac:dyDescent="0.2">
      <c r="F4245" s="28" t="str">
        <f>IF($B4245="","",SUMIFS($E$4:E4245,$B$4:B4245,$B4245)/SUMIFS($E$4:$E$1048576,$B$4:$B$1048576,$B4245))</f>
        <v/>
      </c>
      <c r="G4245" s="2" t="str">
        <f>IF($C4245="","",VLOOKUP($F4245,Tabla5[],2,1))</f>
        <v/>
      </c>
    </row>
    <row r="4246" spans="6:7" x14ac:dyDescent="0.2">
      <c r="F4246" s="28" t="str">
        <f>IF($B4246="","",SUMIFS($E$4:E4246,$B$4:B4246,$B4246)/SUMIFS($E$4:$E$1048576,$B$4:$B$1048576,$B4246))</f>
        <v/>
      </c>
      <c r="G4246" s="2" t="str">
        <f>IF($C4246="","",VLOOKUP($F4246,Tabla5[],2,1))</f>
        <v/>
      </c>
    </row>
    <row r="4247" spans="6:7" x14ac:dyDescent="0.2">
      <c r="F4247" s="28" t="str">
        <f>IF($B4247="","",SUMIFS($E$4:E4247,$B$4:B4247,$B4247)/SUMIFS($E$4:$E$1048576,$B$4:$B$1048576,$B4247))</f>
        <v/>
      </c>
      <c r="G4247" s="2" t="str">
        <f>IF($C4247="","",VLOOKUP($F4247,Tabla5[],2,1))</f>
        <v/>
      </c>
    </row>
    <row r="4248" spans="6:7" x14ac:dyDescent="0.2">
      <c r="F4248" s="28" t="str">
        <f>IF($B4248="","",SUMIFS($E$4:E4248,$B$4:B4248,$B4248)/SUMIFS($E$4:$E$1048576,$B$4:$B$1048576,$B4248))</f>
        <v/>
      </c>
      <c r="G4248" s="2" t="str">
        <f>IF($C4248="","",VLOOKUP($F4248,Tabla5[],2,1))</f>
        <v/>
      </c>
    </row>
    <row r="4249" spans="6:7" x14ac:dyDescent="0.2">
      <c r="F4249" s="28" t="str">
        <f>IF($B4249="","",SUMIFS($E$4:E4249,$B$4:B4249,$B4249)/SUMIFS($E$4:$E$1048576,$B$4:$B$1048576,$B4249))</f>
        <v/>
      </c>
      <c r="G4249" s="2" t="str">
        <f>IF($C4249="","",VLOOKUP($F4249,Tabla5[],2,1))</f>
        <v/>
      </c>
    </row>
    <row r="4250" spans="6:7" x14ac:dyDescent="0.2">
      <c r="F4250" s="28" t="str">
        <f>IF($B4250="","",SUMIFS($E$4:E4250,$B$4:B4250,$B4250)/SUMIFS($E$4:$E$1048576,$B$4:$B$1048576,$B4250))</f>
        <v/>
      </c>
      <c r="G4250" s="2" t="str">
        <f>IF($C4250="","",VLOOKUP($F4250,Tabla5[],2,1))</f>
        <v/>
      </c>
    </row>
    <row r="4251" spans="6:7" x14ac:dyDescent="0.2">
      <c r="F4251" s="28" t="str">
        <f>IF($B4251="","",SUMIFS($E$4:E4251,$B$4:B4251,$B4251)/SUMIFS($E$4:$E$1048576,$B$4:$B$1048576,$B4251))</f>
        <v/>
      </c>
      <c r="G4251" s="2" t="str">
        <f>IF($C4251="","",VLOOKUP($F4251,Tabla5[],2,1))</f>
        <v/>
      </c>
    </row>
    <row r="4252" spans="6:7" x14ac:dyDescent="0.2">
      <c r="F4252" s="28" t="str">
        <f>IF($B4252="","",SUMIFS($E$4:E4252,$B$4:B4252,$B4252)/SUMIFS($E$4:$E$1048576,$B$4:$B$1048576,$B4252))</f>
        <v/>
      </c>
      <c r="G4252" s="2" t="str">
        <f>IF($C4252="","",VLOOKUP($F4252,Tabla5[],2,1))</f>
        <v/>
      </c>
    </row>
    <row r="4253" spans="6:7" x14ac:dyDescent="0.2">
      <c r="F4253" s="28" t="str">
        <f>IF($B4253="","",SUMIFS($E$4:E4253,$B$4:B4253,$B4253)/SUMIFS($E$4:$E$1048576,$B$4:$B$1048576,$B4253))</f>
        <v/>
      </c>
      <c r="G4253" s="2" t="str">
        <f>IF($C4253="","",VLOOKUP($F4253,Tabla5[],2,1))</f>
        <v/>
      </c>
    </row>
    <row r="4254" spans="6:7" x14ac:dyDescent="0.2">
      <c r="F4254" s="28" t="str">
        <f>IF($B4254="","",SUMIFS($E$4:E4254,$B$4:B4254,$B4254)/SUMIFS($E$4:$E$1048576,$B$4:$B$1048576,$B4254))</f>
        <v/>
      </c>
      <c r="G4254" s="2" t="str">
        <f>IF($C4254="","",VLOOKUP($F4254,Tabla5[],2,1))</f>
        <v/>
      </c>
    </row>
    <row r="4255" spans="6:7" x14ac:dyDescent="0.2">
      <c r="F4255" s="28" t="str">
        <f>IF($B4255="","",SUMIFS($E$4:E4255,$B$4:B4255,$B4255)/SUMIFS($E$4:$E$1048576,$B$4:$B$1048576,$B4255))</f>
        <v/>
      </c>
      <c r="G4255" s="2" t="str">
        <f>IF($C4255="","",VLOOKUP($F4255,Tabla5[],2,1))</f>
        <v/>
      </c>
    </row>
    <row r="4256" spans="6:7" x14ac:dyDescent="0.2">
      <c r="F4256" s="28" t="str">
        <f>IF($B4256="","",SUMIFS($E$4:E4256,$B$4:B4256,$B4256)/SUMIFS($E$4:$E$1048576,$B$4:$B$1048576,$B4256))</f>
        <v/>
      </c>
      <c r="G4256" s="2" t="str">
        <f>IF($C4256="","",VLOOKUP($F4256,Tabla5[],2,1))</f>
        <v/>
      </c>
    </row>
    <row r="4257" spans="6:7" x14ac:dyDescent="0.2">
      <c r="F4257" s="28" t="str">
        <f>IF($B4257="","",SUMIFS($E$4:E4257,$B$4:B4257,$B4257)/SUMIFS($E$4:$E$1048576,$B$4:$B$1048576,$B4257))</f>
        <v/>
      </c>
      <c r="G4257" s="2" t="str">
        <f>IF($C4257="","",VLOOKUP($F4257,Tabla5[],2,1))</f>
        <v/>
      </c>
    </row>
    <row r="4258" spans="6:7" x14ac:dyDescent="0.2">
      <c r="F4258" s="28" t="str">
        <f>IF($B4258="","",SUMIFS($E$4:E4258,$B$4:B4258,$B4258)/SUMIFS($E$4:$E$1048576,$B$4:$B$1048576,$B4258))</f>
        <v/>
      </c>
      <c r="G4258" s="2" t="str">
        <f>IF($C4258="","",VLOOKUP($F4258,Tabla5[],2,1))</f>
        <v/>
      </c>
    </row>
    <row r="4259" spans="6:7" x14ac:dyDescent="0.2">
      <c r="F4259" s="28" t="str">
        <f>IF($B4259="","",SUMIFS($E$4:E4259,$B$4:B4259,$B4259)/SUMIFS($E$4:$E$1048576,$B$4:$B$1048576,$B4259))</f>
        <v/>
      </c>
      <c r="G4259" s="2" t="str">
        <f>IF($C4259="","",VLOOKUP($F4259,Tabla5[],2,1))</f>
        <v/>
      </c>
    </row>
    <row r="4260" spans="6:7" x14ac:dyDescent="0.2">
      <c r="F4260" s="28" t="str">
        <f>IF($B4260="","",SUMIFS($E$4:E4260,$B$4:B4260,$B4260)/SUMIFS($E$4:$E$1048576,$B$4:$B$1048576,$B4260))</f>
        <v/>
      </c>
      <c r="G4260" s="2" t="str">
        <f>IF($C4260="","",VLOOKUP($F4260,Tabla5[],2,1))</f>
        <v/>
      </c>
    </row>
    <row r="4261" spans="6:7" x14ac:dyDescent="0.2">
      <c r="F4261" s="28" t="str">
        <f>IF($B4261="","",SUMIFS($E$4:E4261,$B$4:B4261,$B4261)/SUMIFS($E$4:$E$1048576,$B$4:$B$1048576,$B4261))</f>
        <v/>
      </c>
      <c r="G4261" s="2" t="str">
        <f>IF($C4261="","",VLOOKUP($F4261,Tabla5[],2,1))</f>
        <v/>
      </c>
    </row>
    <row r="4262" spans="6:7" x14ac:dyDescent="0.2">
      <c r="F4262" s="28" t="str">
        <f>IF($B4262="","",SUMIFS($E$4:E4262,$B$4:B4262,$B4262)/SUMIFS($E$4:$E$1048576,$B$4:$B$1048576,$B4262))</f>
        <v/>
      </c>
      <c r="G4262" s="2" t="str">
        <f>IF($C4262="","",VLOOKUP($F4262,Tabla5[],2,1))</f>
        <v/>
      </c>
    </row>
    <row r="4263" spans="6:7" x14ac:dyDescent="0.2">
      <c r="F4263" s="28" t="str">
        <f>IF($B4263="","",SUMIFS($E$4:E4263,$B$4:B4263,$B4263)/SUMIFS($E$4:$E$1048576,$B$4:$B$1048576,$B4263))</f>
        <v/>
      </c>
      <c r="G4263" s="2" t="str">
        <f>IF($C4263="","",VLOOKUP($F4263,Tabla5[],2,1))</f>
        <v/>
      </c>
    </row>
    <row r="4264" spans="6:7" x14ac:dyDescent="0.2">
      <c r="F4264" s="28" t="str">
        <f>IF($B4264="","",SUMIFS($E$4:E4264,$B$4:B4264,$B4264)/SUMIFS($E$4:$E$1048576,$B$4:$B$1048576,$B4264))</f>
        <v/>
      </c>
      <c r="G4264" s="2" t="str">
        <f>IF($C4264="","",VLOOKUP($F4264,Tabla5[],2,1))</f>
        <v/>
      </c>
    </row>
    <row r="4265" spans="6:7" x14ac:dyDescent="0.2">
      <c r="F4265" s="28" t="str">
        <f>IF($B4265="","",SUMIFS($E$4:E4265,$B$4:B4265,$B4265)/SUMIFS($E$4:$E$1048576,$B$4:$B$1048576,$B4265))</f>
        <v/>
      </c>
      <c r="G4265" s="2" t="str">
        <f>IF($C4265="","",VLOOKUP($F4265,Tabla5[],2,1))</f>
        <v/>
      </c>
    </row>
    <row r="4266" spans="6:7" x14ac:dyDescent="0.2">
      <c r="F4266" s="28" t="str">
        <f>IF($B4266="","",SUMIFS($E$4:E4266,$B$4:B4266,$B4266)/SUMIFS($E$4:$E$1048576,$B$4:$B$1048576,$B4266))</f>
        <v/>
      </c>
      <c r="G4266" s="2" t="str">
        <f>IF($C4266="","",VLOOKUP($F4266,Tabla5[],2,1))</f>
        <v/>
      </c>
    </row>
    <row r="4267" spans="6:7" x14ac:dyDescent="0.2">
      <c r="F4267" s="28" t="str">
        <f>IF($B4267="","",SUMIFS($E$4:E4267,$B$4:B4267,$B4267)/SUMIFS($E$4:$E$1048576,$B$4:$B$1048576,$B4267))</f>
        <v/>
      </c>
      <c r="G4267" s="2" t="str">
        <f>IF($C4267="","",VLOOKUP($F4267,Tabla5[],2,1))</f>
        <v/>
      </c>
    </row>
    <row r="4268" spans="6:7" x14ac:dyDescent="0.2">
      <c r="F4268" s="28" t="str">
        <f>IF($B4268="","",SUMIFS($E$4:E4268,$B$4:B4268,$B4268)/SUMIFS($E$4:$E$1048576,$B$4:$B$1048576,$B4268))</f>
        <v/>
      </c>
      <c r="G4268" s="2" t="str">
        <f>IF($C4268="","",VLOOKUP($F4268,Tabla5[],2,1))</f>
        <v/>
      </c>
    </row>
    <row r="4269" spans="6:7" x14ac:dyDescent="0.2">
      <c r="F4269" s="28" t="str">
        <f>IF($B4269="","",SUMIFS($E$4:E4269,$B$4:B4269,$B4269)/SUMIFS($E$4:$E$1048576,$B$4:$B$1048576,$B4269))</f>
        <v/>
      </c>
      <c r="G4269" s="2" t="str">
        <f>IF($C4269="","",VLOOKUP($F4269,Tabla5[],2,1))</f>
        <v/>
      </c>
    </row>
    <row r="4270" spans="6:7" x14ac:dyDescent="0.2">
      <c r="F4270" s="28" t="str">
        <f>IF($B4270="","",SUMIFS($E$4:E4270,$B$4:B4270,$B4270)/SUMIFS($E$4:$E$1048576,$B$4:$B$1048576,$B4270))</f>
        <v/>
      </c>
      <c r="G4270" s="2" t="str">
        <f>IF($C4270="","",VLOOKUP($F4270,Tabla5[],2,1))</f>
        <v/>
      </c>
    </row>
    <row r="4271" spans="6:7" x14ac:dyDescent="0.2">
      <c r="F4271" s="28" t="str">
        <f>IF($B4271="","",SUMIFS($E$4:E4271,$B$4:B4271,$B4271)/SUMIFS($E$4:$E$1048576,$B$4:$B$1048576,$B4271))</f>
        <v/>
      </c>
      <c r="G4271" s="2" t="str">
        <f>IF($C4271="","",VLOOKUP($F4271,Tabla5[],2,1))</f>
        <v/>
      </c>
    </row>
    <row r="4272" spans="6:7" x14ac:dyDescent="0.2">
      <c r="F4272" s="28" t="str">
        <f>IF($B4272="","",SUMIFS($E$4:E4272,$B$4:B4272,$B4272)/SUMIFS($E$4:$E$1048576,$B$4:$B$1048576,$B4272))</f>
        <v/>
      </c>
      <c r="G4272" s="2" t="str">
        <f>IF($C4272="","",VLOOKUP($F4272,Tabla5[],2,1))</f>
        <v/>
      </c>
    </row>
    <row r="4273" spans="6:7" x14ac:dyDescent="0.2">
      <c r="F4273" s="28" t="str">
        <f>IF($B4273="","",SUMIFS($E$4:E4273,$B$4:B4273,$B4273)/SUMIFS($E$4:$E$1048576,$B$4:$B$1048576,$B4273))</f>
        <v/>
      </c>
      <c r="G4273" s="2" t="str">
        <f>IF($C4273="","",VLOOKUP($F4273,Tabla5[],2,1))</f>
        <v/>
      </c>
    </row>
    <row r="4274" spans="6:7" x14ac:dyDescent="0.2">
      <c r="F4274" s="28" t="str">
        <f>IF($B4274="","",SUMIFS($E$4:E4274,$B$4:B4274,$B4274)/SUMIFS($E$4:$E$1048576,$B$4:$B$1048576,$B4274))</f>
        <v/>
      </c>
      <c r="G4274" s="2" t="str">
        <f>IF($C4274="","",VLOOKUP($F4274,Tabla5[],2,1))</f>
        <v/>
      </c>
    </row>
    <row r="4275" spans="6:7" x14ac:dyDescent="0.2">
      <c r="F4275" s="28" t="str">
        <f>IF($B4275="","",SUMIFS($E$4:E4275,$B$4:B4275,$B4275)/SUMIFS($E$4:$E$1048576,$B$4:$B$1048576,$B4275))</f>
        <v/>
      </c>
      <c r="G4275" s="2" t="str">
        <f>IF($C4275="","",VLOOKUP($F4275,Tabla5[],2,1))</f>
        <v/>
      </c>
    </row>
    <row r="4276" spans="6:7" x14ac:dyDescent="0.2">
      <c r="F4276" s="28" t="str">
        <f>IF($B4276="","",SUMIFS($E$4:E4276,$B$4:B4276,$B4276)/SUMIFS($E$4:$E$1048576,$B$4:$B$1048576,$B4276))</f>
        <v/>
      </c>
      <c r="G4276" s="2" t="str">
        <f>IF($C4276="","",VLOOKUP($F4276,Tabla5[],2,1))</f>
        <v/>
      </c>
    </row>
    <row r="4277" spans="6:7" x14ac:dyDescent="0.2">
      <c r="F4277" s="28" t="str">
        <f>IF($B4277="","",SUMIFS($E$4:E4277,$B$4:B4277,$B4277)/SUMIFS($E$4:$E$1048576,$B$4:$B$1048576,$B4277))</f>
        <v/>
      </c>
      <c r="G4277" s="2" t="str">
        <f>IF($C4277="","",VLOOKUP($F4277,Tabla5[],2,1))</f>
        <v/>
      </c>
    </row>
    <row r="4278" spans="6:7" x14ac:dyDescent="0.2">
      <c r="F4278" s="28" t="str">
        <f>IF($B4278="","",SUMIFS($E$4:E4278,$B$4:B4278,$B4278)/SUMIFS($E$4:$E$1048576,$B$4:$B$1048576,$B4278))</f>
        <v/>
      </c>
      <c r="G4278" s="2" t="str">
        <f>IF($C4278="","",VLOOKUP($F4278,Tabla5[],2,1))</f>
        <v/>
      </c>
    </row>
    <row r="4279" spans="6:7" x14ac:dyDescent="0.2">
      <c r="F4279" s="28" t="str">
        <f>IF($B4279="","",SUMIFS($E$4:E4279,$B$4:B4279,$B4279)/SUMIFS($E$4:$E$1048576,$B$4:$B$1048576,$B4279))</f>
        <v/>
      </c>
      <c r="G4279" s="2" t="str">
        <f>IF($C4279="","",VLOOKUP($F4279,Tabla5[],2,1))</f>
        <v/>
      </c>
    </row>
    <row r="4280" spans="6:7" x14ac:dyDescent="0.2">
      <c r="F4280" s="28" t="str">
        <f>IF($B4280="","",SUMIFS($E$4:E4280,$B$4:B4280,$B4280)/SUMIFS($E$4:$E$1048576,$B$4:$B$1048576,$B4280))</f>
        <v/>
      </c>
      <c r="G4280" s="2" t="str">
        <f>IF($C4280="","",VLOOKUP($F4280,Tabla5[],2,1))</f>
        <v/>
      </c>
    </row>
    <row r="4281" spans="6:7" x14ac:dyDescent="0.2">
      <c r="F4281" s="28" t="str">
        <f>IF($B4281="","",SUMIFS($E$4:E4281,$B$4:B4281,$B4281)/SUMIFS($E$4:$E$1048576,$B$4:$B$1048576,$B4281))</f>
        <v/>
      </c>
      <c r="G4281" s="2" t="str">
        <f>IF($C4281="","",VLOOKUP($F4281,Tabla5[],2,1))</f>
        <v/>
      </c>
    </row>
    <row r="4282" spans="6:7" x14ac:dyDescent="0.2">
      <c r="F4282" s="28" t="str">
        <f>IF($B4282="","",SUMIFS($E$4:E4282,$B$4:B4282,$B4282)/SUMIFS($E$4:$E$1048576,$B$4:$B$1048576,$B4282))</f>
        <v/>
      </c>
      <c r="G4282" s="2" t="str">
        <f>IF($C4282="","",VLOOKUP($F4282,Tabla5[],2,1))</f>
        <v/>
      </c>
    </row>
    <row r="4283" spans="6:7" x14ac:dyDescent="0.2">
      <c r="F4283" s="28" t="str">
        <f>IF($B4283="","",SUMIFS($E$4:E4283,$B$4:B4283,$B4283)/SUMIFS($E$4:$E$1048576,$B$4:$B$1048576,$B4283))</f>
        <v/>
      </c>
      <c r="G4283" s="2" t="str">
        <f>IF($C4283="","",VLOOKUP($F4283,Tabla5[],2,1))</f>
        <v/>
      </c>
    </row>
    <row r="4284" spans="6:7" x14ac:dyDescent="0.2">
      <c r="F4284" s="28" t="str">
        <f>IF($B4284="","",SUMIFS($E$4:E4284,$B$4:B4284,$B4284)/SUMIFS($E$4:$E$1048576,$B$4:$B$1048576,$B4284))</f>
        <v/>
      </c>
      <c r="G4284" s="2" t="str">
        <f>IF($C4284="","",VLOOKUP($F4284,Tabla5[],2,1))</f>
        <v/>
      </c>
    </row>
    <row r="4285" spans="6:7" x14ac:dyDescent="0.2">
      <c r="F4285" s="28" t="str">
        <f>IF($B4285="","",SUMIFS($E$4:E4285,$B$4:B4285,$B4285)/SUMIFS($E$4:$E$1048576,$B$4:$B$1048576,$B4285))</f>
        <v/>
      </c>
      <c r="G4285" s="2" t="str">
        <f>IF($C4285="","",VLOOKUP($F4285,Tabla5[],2,1))</f>
        <v/>
      </c>
    </row>
    <row r="4286" spans="6:7" x14ac:dyDescent="0.2">
      <c r="F4286" s="28" t="str">
        <f>IF($B4286="","",SUMIFS($E$4:E4286,$B$4:B4286,$B4286)/SUMIFS($E$4:$E$1048576,$B$4:$B$1048576,$B4286))</f>
        <v/>
      </c>
      <c r="G4286" s="2" t="str">
        <f>IF($C4286="","",VLOOKUP($F4286,Tabla5[],2,1))</f>
        <v/>
      </c>
    </row>
    <row r="4287" spans="6:7" x14ac:dyDescent="0.2">
      <c r="F4287" s="28" t="str">
        <f>IF($B4287="","",SUMIFS($E$4:E4287,$B$4:B4287,$B4287)/SUMIFS($E$4:$E$1048576,$B$4:$B$1048576,$B4287))</f>
        <v/>
      </c>
      <c r="G4287" s="2" t="str">
        <f>IF($C4287="","",VLOOKUP($F4287,Tabla5[],2,1))</f>
        <v/>
      </c>
    </row>
    <row r="4288" spans="6:7" x14ac:dyDescent="0.2">
      <c r="F4288" s="28" t="str">
        <f>IF($B4288="","",SUMIFS($E$4:E4288,$B$4:B4288,$B4288)/SUMIFS($E$4:$E$1048576,$B$4:$B$1048576,$B4288))</f>
        <v/>
      </c>
      <c r="G4288" s="2" t="str">
        <f>IF($C4288="","",VLOOKUP($F4288,Tabla5[],2,1))</f>
        <v/>
      </c>
    </row>
    <row r="4289" spans="6:7" x14ac:dyDescent="0.2">
      <c r="F4289" s="28" t="str">
        <f>IF($B4289="","",SUMIFS($E$4:E4289,$B$4:B4289,$B4289)/SUMIFS($E$4:$E$1048576,$B$4:$B$1048576,$B4289))</f>
        <v/>
      </c>
      <c r="G4289" s="2" t="str">
        <f>IF($C4289="","",VLOOKUP($F4289,Tabla5[],2,1))</f>
        <v/>
      </c>
    </row>
    <row r="4290" spans="6:7" x14ac:dyDescent="0.2">
      <c r="F4290" s="28" t="str">
        <f>IF($B4290="","",SUMIFS($E$4:E4290,$B$4:B4290,$B4290)/SUMIFS($E$4:$E$1048576,$B$4:$B$1048576,$B4290))</f>
        <v/>
      </c>
      <c r="G4290" s="2" t="str">
        <f>IF($C4290="","",VLOOKUP($F4290,Tabla5[],2,1))</f>
        <v/>
      </c>
    </row>
    <row r="4291" spans="6:7" x14ac:dyDescent="0.2">
      <c r="F4291" s="28" t="str">
        <f>IF($B4291="","",SUMIFS($E$4:E4291,$B$4:B4291,$B4291)/SUMIFS($E$4:$E$1048576,$B$4:$B$1048576,$B4291))</f>
        <v/>
      </c>
      <c r="G4291" s="2" t="str">
        <f>IF($C4291="","",VLOOKUP($F4291,Tabla5[],2,1))</f>
        <v/>
      </c>
    </row>
    <row r="4292" spans="6:7" x14ac:dyDescent="0.2">
      <c r="F4292" s="28" t="str">
        <f>IF($B4292="","",SUMIFS($E$4:E4292,$B$4:B4292,$B4292)/SUMIFS($E$4:$E$1048576,$B$4:$B$1048576,$B4292))</f>
        <v/>
      </c>
      <c r="G4292" s="2" t="str">
        <f>IF($C4292="","",VLOOKUP($F4292,Tabla5[],2,1))</f>
        <v/>
      </c>
    </row>
    <row r="4293" spans="6:7" x14ac:dyDescent="0.2">
      <c r="F4293" s="28" t="str">
        <f>IF($B4293="","",SUMIFS($E$4:E4293,$B$4:B4293,$B4293)/SUMIFS($E$4:$E$1048576,$B$4:$B$1048576,$B4293))</f>
        <v/>
      </c>
      <c r="G4293" s="2" t="str">
        <f>IF($C4293="","",VLOOKUP($F4293,Tabla5[],2,1))</f>
        <v/>
      </c>
    </row>
    <row r="4294" spans="6:7" x14ac:dyDescent="0.2">
      <c r="F4294" s="28" t="str">
        <f>IF($B4294="","",SUMIFS($E$4:E4294,$B$4:B4294,$B4294)/SUMIFS($E$4:$E$1048576,$B$4:$B$1048576,$B4294))</f>
        <v/>
      </c>
      <c r="G4294" s="2" t="str">
        <f>IF($C4294="","",VLOOKUP($F4294,Tabla5[],2,1))</f>
        <v/>
      </c>
    </row>
    <row r="4295" spans="6:7" x14ac:dyDescent="0.2">
      <c r="F4295" s="28" t="str">
        <f>IF($B4295="","",SUMIFS($E$4:E4295,$B$4:B4295,$B4295)/SUMIFS($E$4:$E$1048576,$B$4:$B$1048576,$B4295))</f>
        <v/>
      </c>
      <c r="G4295" s="2" t="str">
        <f>IF($C4295="","",VLOOKUP($F4295,Tabla5[],2,1))</f>
        <v/>
      </c>
    </row>
    <row r="4296" spans="6:7" x14ac:dyDescent="0.2">
      <c r="F4296" s="28" t="str">
        <f>IF($B4296="","",SUMIFS($E$4:E4296,$B$4:B4296,$B4296)/SUMIFS($E$4:$E$1048576,$B$4:$B$1048576,$B4296))</f>
        <v/>
      </c>
      <c r="G4296" s="2" t="str">
        <f>IF($C4296="","",VLOOKUP($F4296,Tabla5[],2,1))</f>
        <v/>
      </c>
    </row>
    <row r="4297" spans="6:7" x14ac:dyDescent="0.2">
      <c r="F4297" s="28" t="str">
        <f>IF($B4297="","",SUMIFS($E$4:E4297,$B$4:B4297,$B4297)/SUMIFS($E$4:$E$1048576,$B$4:$B$1048576,$B4297))</f>
        <v/>
      </c>
      <c r="G4297" s="2" t="str">
        <f>IF($C4297="","",VLOOKUP($F4297,Tabla5[],2,1))</f>
        <v/>
      </c>
    </row>
    <row r="4298" spans="6:7" x14ac:dyDescent="0.2">
      <c r="F4298" s="28" t="str">
        <f>IF($B4298="","",SUMIFS($E$4:E4298,$B$4:B4298,$B4298)/SUMIFS($E$4:$E$1048576,$B$4:$B$1048576,$B4298))</f>
        <v/>
      </c>
      <c r="G4298" s="2" t="str">
        <f>IF($C4298="","",VLOOKUP($F4298,Tabla5[],2,1))</f>
        <v/>
      </c>
    </row>
    <row r="4299" spans="6:7" x14ac:dyDescent="0.2">
      <c r="F4299" s="28" t="str">
        <f>IF($B4299="","",SUMIFS($E$4:E4299,$B$4:B4299,$B4299)/SUMIFS($E$4:$E$1048576,$B$4:$B$1048576,$B4299))</f>
        <v/>
      </c>
      <c r="G4299" s="2" t="str">
        <f>IF($C4299="","",VLOOKUP($F4299,Tabla5[],2,1))</f>
        <v/>
      </c>
    </row>
    <row r="4300" spans="6:7" x14ac:dyDescent="0.2">
      <c r="F4300" s="28" t="str">
        <f>IF($B4300="","",SUMIFS($E$4:E4300,$B$4:B4300,$B4300)/SUMIFS($E$4:$E$1048576,$B$4:$B$1048576,$B4300))</f>
        <v/>
      </c>
      <c r="G4300" s="2" t="str">
        <f>IF($C4300="","",VLOOKUP($F4300,Tabla5[],2,1))</f>
        <v/>
      </c>
    </row>
    <row r="4301" spans="6:7" x14ac:dyDescent="0.2">
      <c r="F4301" s="28" t="str">
        <f>IF($B4301="","",SUMIFS($E$4:E4301,$B$4:B4301,$B4301)/SUMIFS($E$4:$E$1048576,$B$4:$B$1048576,$B4301))</f>
        <v/>
      </c>
      <c r="G4301" s="2" t="str">
        <f>IF($C4301="","",VLOOKUP($F4301,Tabla5[],2,1))</f>
        <v/>
      </c>
    </row>
    <row r="4302" spans="6:7" x14ac:dyDescent="0.2">
      <c r="F4302" s="28" t="str">
        <f>IF($B4302="","",SUMIFS($E$4:E4302,$B$4:B4302,$B4302)/SUMIFS($E$4:$E$1048576,$B$4:$B$1048576,$B4302))</f>
        <v/>
      </c>
      <c r="G4302" s="2" t="str">
        <f>IF($C4302="","",VLOOKUP($F4302,Tabla5[],2,1))</f>
        <v/>
      </c>
    </row>
    <row r="4303" spans="6:7" x14ac:dyDescent="0.2">
      <c r="F4303" s="28" t="str">
        <f>IF($B4303="","",SUMIFS($E$4:E4303,$B$4:B4303,$B4303)/SUMIFS($E$4:$E$1048576,$B$4:$B$1048576,$B4303))</f>
        <v/>
      </c>
      <c r="G4303" s="2" t="str">
        <f>IF($C4303="","",VLOOKUP($F4303,Tabla5[],2,1))</f>
        <v/>
      </c>
    </row>
    <row r="4304" spans="6:7" x14ac:dyDescent="0.2">
      <c r="F4304" s="28" t="str">
        <f>IF($B4304="","",SUMIFS($E$4:E4304,$B$4:B4304,$B4304)/SUMIFS($E$4:$E$1048576,$B$4:$B$1048576,$B4304))</f>
        <v/>
      </c>
      <c r="G4304" s="2" t="str">
        <f>IF($C4304="","",VLOOKUP($F4304,Tabla5[],2,1))</f>
        <v/>
      </c>
    </row>
    <row r="4305" spans="6:7" x14ac:dyDescent="0.2">
      <c r="F4305" s="28" t="str">
        <f>IF($B4305="","",SUMIFS($E$4:E4305,$B$4:B4305,$B4305)/SUMIFS($E$4:$E$1048576,$B$4:$B$1048576,$B4305))</f>
        <v/>
      </c>
      <c r="G4305" s="2" t="str">
        <f>IF($C4305="","",VLOOKUP($F4305,Tabla5[],2,1))</f>
        <v/>
      </c>
    </row>
    <row r="4306" spans="6:7" x14ac:dyDescent="0.2">
      <c r="F4306" s="28" t="str">
        <f>IF($B4306="","",SUMIFS($E$4:E4306,$B$4:B4306,$B4306)/SUMIFS($E$4:$E$1048576,$B$4:$B$1048576,$B4306))</f>
        <v/>
      </c>
      <c r="G4306" s="2" t="str">
        <f>IF($C4306="","",VLOOKUP($F4306,Tabla5[],2,1))</f>
        <v/>
      </c>
    </row>
    <row r="4307" spans="6:7" x14ac:dyDescent="0.2">
      <c r="F4307" s="28" t="str">
        <f>IF($B4307="","",SUMIFS($E$4:E4307,$B$4:B4307,$B4307)/SUMIFS($E$4:$E$1048576,$B$4:$B$1048576,$B4307))</f>
        <v/>
      </c>
      <c r="G4307" s="2" t="str">
        <f>IF($C4307="","",VLOOKUP($F4307,Tabla5[],2,1))</f>
        <v/>
      </c>
    </row>
    <row r="4308" spans="6:7" x14ac:dyDescent="0.2">
      <c r="F4308" s="28" t="str">
        <f>IF($B4308="","",SUMIFS($E$4:E4308,$B$4:B4308,$B4308)/SUMIFS($E$4:$E$1048576,$B$4:$B$1048576,$B4308))</f>
        <v/>
      </c>
      <c r="G4308" s="2" t="str">
        <f>IF($C4308="","",VLOOKUP($F4308,Tabla5[],2,1))</f>
        <v/>
      </c>
    </row>
    <row r="4309" spans="6:7" x14ac:dyDescent="0.2">
      <c r="F4309" s="28" t="str">
        <f>IF($B4309="","",SUMIFS($E$4:E4309,$B$4:B4309,$B4309)/SUMIFS($E$4:$E$1048576,$B$4:$B$1048576,$B4309))</f>
        <v/>
      </c>
      <c r="G4309" s="2" t="str">
        <f>IF($C4309="","",VLOOKUP($F4309,Tabla5[],2,1))</f>
        <v/>
      </c>
    </row>
    <row r="4310" spans="6:7" x14ac:dyDescent="0.2">
      <c r="F4310" s="28" t="str">
        <f>IF($B4310="","",SUMIFS($E$4:E4310,$B$4:B4310,$B4310)/SUMIFS($E$4:$E$1048576,$B$4:$B$1048576,$B4310))</f>
        <v/>
      </c>
      <c r="G4310" s="2" t="str">
        <f>IF($C4310="","",VLOOKUP($F4310,Tabla5[],2,1))</f>
        <v/>
      </c>
    </row>
    <row r="4311" spans="6:7" x14ac:dyDescent="0.2">
      <c r="F4311" s="28" t="str">
        <f>IF($B4311="","",SUMIFS($E$4:E4311,$B$4:B4311,$B4311)/SUMIFS($E$4:$E$1048576,$B$4:$B$1048576,$B4311))</f>
        <v/>
      </c>
      <c r="G4311" s="2" t="str">
        <f>IF($C4311="","",VLOOKUP($F4311,Tabla5[],2,1))</f>
        <v/>
      </c>
    </row>
    <row r="4312" spans="6:7" x14ac:dyDescent="0.2">
      <c r="F4312" s="28" t="str">
        <f>IF($B4312="","",SUMIFS($E$4:E4312,$B$4:B4312,$B4312)/SUMIFS($E$4:$E$1048576,$B$4:$B$1048576,$B4312))</f>
        <v/>
      </c>
      <c r="G4312" s="2" t="str">
        <f>IF($C4312="","",VLOOKUP($F4312,Tabla5[],2,1))</f>
        <v/>
      </c>
    </row>
    <row r="4313" spans="6:7" x14ac:dyDescent="0.2">
      <c r="F4313" s="28" t="str">
        <f>IF($B4313="","",SUMIFS($E$4:E4313,$B$4:B4313,$B4313)/SUMIFS($E$4:$E$1048576,$B$4:$B$1048576,$B4313))</f>
        <v/>
      </c>
      <c r="G4313" s="2" t="str">
        <f>IF($C4313="","",VLOOKUP($F4313,Tabla5[],2,1))</f>
        <v/>
      </c>
    </row>
    <row r="4314" spans="6:7" x14ac:dyDescent="0.2">
      <c r="F4314" s="28" t="str">
        <f>IF($B4314="","",SUMIFS($E$4:E4314,$B$4:B4314,$B4314)/SUMIFS($E$4:$E$1048576,$B$4:$B$1048576,$B4314))</f>
        <v/>
      </c>
      <c r="G4314" s="2" t="str">
        <f>IF($C4314="","",VLOOKUP($F4314,Tabla5[],2,1))</f>
        <v/>
      </c>
    </row>
    <row r="4315" spans="6:7" x14ac:dyDescent="0.2">
      <c r="F4315" s="28" t="str">
        <f>IF($B4315="","",SUMIFS($E$4:E4315,$B$4:B4315,$B4315)/SUMIFS($E$4:$E$1048576,$B$4:$B$1048576,$B4315))</f>
        <v/>
      </c>
      <c r="G4315" s="2" t="str">
        <f>IF($C4315="","",VLOOKUP($F4315,Tabla5[],2,1))</f>
        <v/>
      </c>
    </row>
    <row r="4316" spans="6:7" x14ac:dyDescent="0.2">
      <c r="F4316" s="28" t="str">
        <f>IF($B4316="","",SUMIFS($E$4:E4316,$B$4:B4316,$B4316)/SUMIFS($E$4:$E$1048576,$B$4:$B$1048576,$B4316))</f>
        <v/>
      </c>
      <c r="G4316" s="2" t="str">
        <f>IF($C4316="","",VLOOKUP($F4316,Tabla5[],2,1))</f>
        <v/>
      </c>
    </row>
    <row r="4317" spans="6:7" x14ac:dyDescent="0.2">
      <c r="F4317" s="28" t="str">
        <f>IF($B4317="","",SUMIFS($E$4:E4317,$B$4:B4317,$B4317)/SUMIFS($E$4:$E$1048576,$B$4:$B$1048576,$B4317))</f>
        <v/>
      </c>
      <c r="G4317" s="2" t="str">
        <f>IF($C4317="","",VLOOKUP($F4317,Tabla5[],2,1))</f>
        <v/>
      </c>
    </row>
    <row r="4318" spans="6:7" x14ac:dyDescent="0.2">
      <c r="F4318" s="28" t="str">
        <f>IF($B4318="","",SUMIFS($E$4:E4318,$B$4:B4318,$B4318)/SUMIFS($E$4:$E$1048576,$B$4:$B$1048576,$B4318))</f>
        <v/>
      </c>
      <c r="G4318" s="2" t="str">
        <f>IF($C4318="","",VLOOKUP($F4318,Tabla5[],2,1))</f>
        <v/>
      </c>
    </row>
    <row r="4319" spans="6:7" x14ac:dyDescent="0.2">
      <c r="F4319" s="28" t="str">
        <f>IF($B4319="","",SUMIFS($E$4:E4319,$B$4:B4319,$B4319)/SUMIFS($E$4:$E$1048576,$B$4:$B$1048576,$B4319))</f>
        <v/>
      </c>
      <c r="G4319" s="2" t="str">
        <f>IF($C4319="","",VLOOKUP($F4319,Tabla5[],2,1))</f>
        <v/>
      </c>
    </row>
    <row r="4320" spans="6:7" x14ac:dyDescent="0.2">
      <c r="F4320" s="28" t="str">
        <f>IF($B4320="","",SUMIFS($E$4:E4320,$B$4:B4320,$B4320)/SUMIFS($E$4:$E$1048576,$B$4:$B$1048576,$B4320))</f>
        <v/>
      </c>
      <c r="G4320" s="2" t="str">
        <f>IF($C4320="","",VLOOKUP($F4320,Tabla5[],2,1))</f>
        <v/>
      </c>
    </row>
    <row r="4321" spans="6:7" x14ac:dyDescent="0.2">
      <c r="F4321" s="28" t="str">
        <f>IF($B4321="","",SUMIFS($E$4:E4321,$B$4:B4321,$B4321)/SUMIFS($E$4:$E$1048576,$B$4:$B$1048576,$B4321))</f>
        <v/>
      </c>
      <c r="G4321" s="2" t="str">
        <f>IF($C4321="","",VLOOKUP($F4321,Tabla5[],2,1))</f>
        <v/>
      </c>
    </row>
    <row r="4322" spans="6:7" x14ac:dyDescent="0.2">
      <c r="F4322" s="28" t="str">
        <f>IF($B4322="","",SUMIFS($E$4:E4322,$B$4:B4322,$B4322)/SUMIFS($E$4:$E$1048576,$B$4:$B$1048576,$B4322))</f>
        <v/>
      </c>
      <c r="G4322" s="2" t="str">
        <f>IF($C4322="","",VLOOKUP($F4322,Tabla5[],2,1))</f>
        <v/>
      </c>
    </row>
    <row r="4323" spans="6:7" x14ac:dyDescent="0.2">
      <c r="F4323" s="28" t="str">
        <f>IF($B4323="","",SUMIFS($E$4:E4323,$B$4:B4323,$B4323)/SUMIFS($E$4:$E$1048576,$B$4:$B$1048576,$B4323))</f>
        <v/>
      </c>
      <c r="G4323" s="2" t="str">
        <f>IF($C4323="","",VLOOKUP($F4323,Tabla5[],2,1))</f>
        <v/>
      </c>
    </row>
    <row r="4324" spans="6:7" x14ac:dyDescent="0.2">
      <c r="F4324" s="28" t="str">
        <f>IF($B4324="","",SUMIFS($E$4:E4324,$B$4:B4324,$B4324)/SUMIFS($E$4:$E$1048576,$B$4:$B$1048576,$B4324))</f>
        <v/>
      </c>
      <c r="G4324" s="2" t="str">
        <f>IF($C4324="","",VLOOKUP($F4324,Tabla5[],2,1))</f>
        <v/>
      </c>
    </row>
    <row r="4325" spans="6:7" x14ac:dyDescent="0.2">
      <c r="F4325" s="28" t="str">
        <f>IF($B4325="","",SUMIFS($E$4:E4325,$B$4:B4325,$B4325)/SUMIFS($E$4:$E$1048576,$B$4:$B$1048576,$B4325))</f>
        <v/>
      </c>
      <c r="G4325" s="2" t="str">
        <f>IF($C4325="","",VLOOKUP($F4325,Tabla5[],2,1))</f>
        <v/>
      </c>
    </row>
    <row r="4326" spans="6:7" x14ac:dyDescent="0.2">
      <c r="F4326" s="28" t="str">
        <f>IF($B4326="","",SUMIFS($E$4:E4326,$B$4:B4326,$B4326)/SUMIFS($E$4:$E$1048576,$B$4:$B$1048576,$B4326))</f>
        <v/>
      </c>
      <c r="G4326" s="2" t="str">
        <f>IF($C4326="","",VLOOKUP($F4326,Tabla5[],2,1))</f>
        <v/>
      </c>
    </row>
    <row r="4327" spans="6:7" x14ac:dyDescent="0.2">
      <c r="F4327" s="28" t="str">
        <f>IF($B4327="","",SUMIFS($E$4:E4327,$B$4:B4327,$B4327)/SUMIFS($E$4:$E$1048576,$B$4:$B$1048576,$B4327))</f>
        <v/>
      </c>
      <c r="G4327" s="2" t="str">
        <f>IF($C4327="","",VLOOKUP($F4327,Tabla5[],2,1))</f>
        <v/>
      </c>
    </row>
    <row r="4328" spans="6:7" x14ac:dyDescent="0.2">
      <c r="F4328" s="28" t="str">
        <f>IF($B4328="","",SUMIFS($E$4:E4328,$B$4:B4328,$B4328)/SUMIFS($E$4:$E$1048576,$B$4:$B$1048576,$B4328))</f>
        <v/>
      </c>
      <c r="G4328" s="2" t="str">
        <f>IF($C4328="","",VLOOKUP($F4328,Tabla5[],2,1))</f>
        <v/>
      </c>
    </row>
    <row r="4329" spans="6:7" x14ac:dyDescent="0.2">
      <c r="F4329" s="28" t="str">
        <f>IF($B4329="","",SUMIFS($E$4:E4329,$B$4:B4329,$B4329)/SUMIFS($E$4:$E$1048576,$B$4:$B$1048576,$B4329))</f>
        <v/>
      </c>
      <c r="G4329" s="2" t="str">
        <f>IF($C4329="","",VLOOKUP($F4329,Tabla5[],2,1))</f>
        <v/>
      </c>
    </row>
    <row r="4330" spans="6:7" x14ac:dyDescent="0.2">
      <c r="F4330" s="28" t="str">
        <f>IF($B4330="","",SUMIFS($E$4:E4330,$B$4:B4330,$B4330)/SUMIFS($E$4:$E$1048576,$B$4:$B$1048576,$B4330))</f>
        <v/>
      </c>
      <c r="G4330" s="2" t="str">
        <f>IF($C4330="","",VLOOKUP($F4330,Tabla5[],2,1))</f>
        <v/>
      </c>
    </row>
    <row r="4331" spans="6:7" x14ac:dyDescent="0.2">
      <c r="F4331" s="28" t="str">
        <f>IF($B4331="","",SUMIFS($E$4:E4331,$B$4:B4331,$B4331)/SUMIFS($E$4:$E$1048576,$B$4:$B$1048576,$B4331))</f>
        <v/>
      </c>
      <c r="G4331" s="2" t="str">
        <f>IF($C4331="","",VLOOKUP($F4331,Tabla5[],2,1))</f>
        <v/>
      </c>
    </row>
    <row r="4332" spans="6:7" x14ac:dyDescent="0.2">
      <c r="F4332" s="28" t="str">
        <f>IF($B4332="","",SUMIFS($E$4:E4332,$B$4:B4332,$B4332)/SUMIFS($E$4:$E$1048576,$B$4:$B$1048576,$B4332))</f>
        <v/>
      </c>
      <c r="G4332" s="2" t="str">
        <f>IF($C4332="","",VLOOKUP($F4332,Tabla5[],2,1))</f>
        <v/>
      </c>
    </row>
    <row r="4333" spans="6:7" x14ac:dyDescent="0.2">
      <c r="F4333" s="28" t="str">
        <f>IF($B4333="","",SUMIFS($E$4:E4333,$B$4:B4333,$B4333)/SUMIFS($E$4:$E$1048576,$B$4:$B$1048576,$B4333))</f>
        <v/>
      </c>
      <c r="G4333" s="2" t="str">
        <f>IF($C4333="","",VLOOKUP($F4333,Tabla5[],2,1))</f>
        <v/>
      </c>
    </row>
    <row r="4334" spans="6:7" x14ac:dyDescent="0.2">
      <c r="F4334" s="28" t="str">
        <f>IF($B4334="","",SUMIFS($E$4:E4334,$B$4:B4334,$B4334)/SUMIFS($E$4:$E$1048576,$B$4:$B$1048576,$B4334))</f>
        <v/>
      </c>
      <c r="G4334" s="2" t="str">
        <f>IF($C4334="","",VLOOKUP($F4334,Tabla5[],2,1))</f>
        <v/>
      </c>
    </row>
    <row r="4335" spans="6:7" x14ac:dyDescent="0.2">
      <c r="F4335" s="28" t="str">
        <f>IF($B4335="","",SUMIFS($E$4:E4335,$B$4:B4335,$B4335)/SUMIFS($E$4:$E$1048576,$B$4:$B$1048576,$B4335))</f>
        <v/>
      </c>
      <c r="G4335" s="2" t="str">
        <f>IF($C4335="","",VLOOKUP($F4335,Tabla5[],2,1))</f>
        <v/>
      </c>
    </row>
    <row r="4336" spans="6:7" x14ac:dyDescent="0.2">
      <c r="F4336" s="28" t="str">
        <f>IF($B4336="","",SUMIFS($E$4:E4336,$B$4:B4336,$B4336)/SUMIFS($E$4:$E$1048576,$B$4:$B$1048576,$B4336))</f>
        <v/>
      </c>
      <c r="G4336" s="2" t="str">
        <f>IF($C4336="","",VLOOKUP($F4336,Tabla5[],2,1))</f>
        <v/>
      </c>
    </row>
    <row r="4337" spans="6:7" x14ac:dyDescent="0.2">
      <c r="F4337" s="28" t="str">
        <f>IF($B4337="","",SUMIFS($E$4:E4337,$B$4:B4337,$B4337)/SUMIFS($E$4:$E$1048576,$B$4:$B$1048576,$B4337))</f>
        <v/>
      </c>
      <c r="G4337" s="2" t="str">
        <f>IF($C4337="","",VLOOKUP($F4337,Tabla5[],2,1))</f>
        <v/>
      </c>
    </row>
    <row r="4338" spans="6:7" x14ac:dyDescent="0.2">
      <c r="F4338" s="28" t="str">
        <f>IF($B4338="","",SUMIFS($E$4:E4338,$B$4:B4338,$B4338)/SUMIFS($E$4:$E$1048576,$B$4:$B$1048576,$B4338))</f>
        <v/>
      </c>
      <c r="G4338" s="2" t="str">
        <f>IF($C4338="","",VLOOKUP($F4338,Tabla5[],2,1))</f>
        <v/>
      </c>
    </row>
    <row r="4339" spans="6:7" x14ac:dyDescent="0.2">
      <c r="F4339" s="28" t="str">
        <f>IF($B4339="","",SUMIFS($E$4:E4339,$B$4:B4339,$B4339)/SUMIFS($E$4:$E$1048576,$B$4:$B$1048576,$B4339))</f>
        <v/>
      </c>
      <c r="G4339" s="2" t="str">
        <f>IF($C4339="","",VLOOKUP($F4339,Tabla5[],2,1))</f>
        <v/>
      </c>
    </row>
    <row r="4340" spans="6:7" x14ac:dyDescent="0.2">
      <c r="F4340" s="28" t="str">
        <f>IF($B4340="","",SUMIFS($E$4:E4340,$B$4:B4340,$B4340)/SUMIFS($E$4:$E$1048576,$B$4:$B$1048576,$B4340))</f>
        <v/>
      </c>
      <c r="G4340" s="2" t="str">
        <f>IF($C4340="","",VLOOKUP($F4340,Tabla5[],2,1))</f>
        <v/>
      </c>
    </row>
    <row r="4341" spans="6:7" x14ac:dyDescent="0.2">
      <c r="F4341" s="28" t="str">
        <f>IF($B4341="","",SUMIFS($E$4:E4341,$B$4:B4341,$B4341)/SUMIFS($E$4:$E$1048576,$B$4:$B$1048576,$B4341))</f>
        <v/>
      </c>
      <c r="G4341" s="2" t="str">
        <f>IF($C4341="","",VLOOKUP($F4341,Tabla5[],2,1))</f>
        <v/>
      </c>
    </row>
    <row r="4342" spans="6:7" x14ac:dyDescent="0.2">
      <c r="F4342" s="28" t="str">
        <f>IF($B4342="","",SUMIFS($E$4:E4342,$B$4:B4342,$B4342)/SUMIFS($E$4:$E$1048576,$B$4:$B$1048576,$B4342))</f>
        <v/>
      </c>
      <c r="G4342" s="2" t="str">
        <f>IF($C4342="","",VLOOKUP($F4342,Tabla5[],2,1))</f>
        <v/>
      </c>
    </row>
    <row r="4343" spans="6:7" x14ac:dyDescent="0.2">
      <c r="F4343" s="28" t="str">
        <f>IF($B4343="","",SUMIFS($E$4:E4343,$B$4:B4343,$B4343)/SUMIFS($E$4:$E$1048576,$B$4:$B$1048576,$B4343))</f>
        <v/>
      </c>
      <c r="G4343" s="2" t="str">
        <f>IF($C4343="","",VLOOKUP($F4343,Tabla5[],2,1))</f>
        <v/>
      </c>
    </row>
    <row r="4344" spans="6:7" x14ac:dyDescent="0.2">
      <c r="F4344" s="28" t="str">
        <f>IF($B4344="","",SUMIFS($E$4:E4344,$B$4:B4344,$B4344)/SUMIFS($E$4:$E$1048576,$B$4:$B$1048576,$B4344))</f>
        <v/>
      </c>
      <c r="G4344" s="2" t="str">
        <f>IF($C4344="","",VLOOKUP($F4344,Tabla5[],2,1))</f>
        <v/>
      </c>
    </row>
    <row r="4345" spans="6:7" x14ac:dyDescent="0.2">
      <c r="F4345" s="28" t="str">
        <f>IF($B4345="","",SUMIFS($E$4:E4345,$B$4:B4345,$B4345)/SUMIFS($E$4:$E$1048576,$B$4:$B$1048576,$B4345))</f>
        <v/>
      </c>
      <c r="G4345" s="2" t="str">
        <f>IF($C4345="","",VLOOKUP($F4345,Tabla5[],2,1))</f>
        <v/>
      </c>
    </row>
    <row r="4346" spans="6:7" x14ac:dyDescent="0.2">
      <c r="F4346" s="28" t="str">
        <f>IF($B4346="","",SUMIFS($E$4:E4346,$B$4:B4346,$B4346)/SUMIFS($E$4:$E$1048576,$B$4:$B$1048576,$B4346))</f>
        <v/>
      </c>
      <c r="G4346" s="2" t="str">
        <f>IF($C4346="","",VLOOKUP($F4346,Tabla5[],2,1))</f>
        <v/>
      </c>
    </row>
    <row r="4347" spans="6:7" x14ac:dyDescent="0.2">
      <c r="F4347" s="28" t="str">
        <f>IF($B4347="","",SUMIFS($E$4:E4347,$B$4:B4347,$B4347)/SUMIFS($E$4:$E$1048576,$B$4:$B$1048576,$B4347))</f>
        <v/>
      </c>
      <c r="G4347" s="2" t="str">
        <f>IF($C4347="","",VLOOKUP($F4347,Tabla5[],2,1))</f>
        <v/>
      </c>
    </row>
    <row r="4348" spans="6:7" x14ac:dyDescent="0.2">
      <c r="F4348" s="28" t="str">
        <f>IF($B4348="","",SUMIFS($E$4:E4348,$B$4:B4348,$B4348)/SUMIFS($E$4:$E$1048576,$B$4:$B$1048576,$B4348))</f>
        <v/>
      </c>
      <c r="G4348" s="2" t="str">
        <f>IF($C4348="","",VLOOKUP($F4348,Tabla5[],2,1))</f>
        <v/>
      </c>
    </row>
    <row r="4349" spans="6:7" x14ac:dyDescent="0.2">
      <c r="F4349" s="28" t="str">
        <f>IF($B4349="","",SUMIFS($E$4:E4349,$B$4:B4349,$B4349)/SUMIFS($E$4:$E$1048576,$B$4:$B$1048576,$B4349))</f>
        <v/>
      </c>
      <c r="G4349" s="2" t="str">
        <f>IF($C4349="","",VLOOKUP($F4349,Tabla5[],2,1))</f>
        <v/>
      </c>
    </row>
    <row r="4350" spans="6:7" x14ac:dyDescent="0.2">
      <c r="F4350" s="28" t="str">
        <f>IF($B4350="","",SUMIFS($E$4:E4350,$B$4:B4350,$B4350)/SUMIFS($E$4:$E$1048576,$B$4:$B$1048576,$B4350))</f>
        <v/>
      </c>
      <c r="G4350" s="2" t="str">
        <f>IF($C4350="","",VLOOKUP($F4350,Tabla5[],2,1))</f>
        <v/>
      </c>
    </row>
    <row r="4351" spans="6:7" x14ac:dyDescent="0.2">
      <c r="F4351" s="28" t="str">
        <f>IF($B4351="","",SUMIFS($E$4:E4351,$B$4:B4351,$B4351)/SUMIFS($E$4:$E$1048576,$B$4:$B$1048576,$B4351))</f>
        <v/>
      </c>
      <c r="G4351" s="2" t="str">
        <f>IF($C4351="","",VLOOKUP($F4351,Tabla5[],2,1))</f>
        <v/>
      </c>
    </row>
    <row r="4352" spans="6:7" x14ac:dyDescent="0.2">
      <c r="F4352" s="28" t="str">
        <f>IF($B4352="","",SUMIFS($E$4:E4352,$B$4:B4352,$B4352)/SUMIFS($E$4:$E$1048576,$B$4:$B$1048576,$B4352))</f>
        <v/>
      </c>
      <c r="G4352" s="2" t="str">
        <f>IF($C4352="","",VLOOKUP($F4352,Tabla5[],2,1))</f>
        <v/>
      </c>
    </row>
    <row r="4353" spans="6:7" x14ac:dyDescent="0.2">
      <c r="F4353" s="28" t="str">
        <f>IF($B4353="","",SUMIFS($E$4:E4353,$B$4:B4353,$B4353)/SUMIFS($E$4:$E$1048576,$B$4:$B$1048576,$B4353))</f>
        <v/>
      </c>
      <c r="G4353" s="2" t="str">
        <f>IF($C4353="","",VLOOKUP($F4353,Tabla5[],2,1))</f>
        <v/>
      </c>
    </row>
    <row r="4354" spans="6:7" x14ac:dyDescent="0.2">
      <c r="F4354" s="28" t="str">
        <f>IF($B4354="","",SUMIFS($E$4:E4354,$B$4:B4354,$B4354)/SUMIFS($E$4:$E$1048576,$B$4:$B$1048576,$B4354))</f>
        <v/>
      </c>
      <c r="G4354" s="2" t="str">
        <f>IF($C4354="","",VLOOKUP($F4354,Tabla5[],2,1))</f>
        <v/>
      </c>
    </row>
    <row r="4355" spans="6:7" x14ac:dyDescent="0.2">
      <c r="F4355" s="28" t="str">
        <f>IF($B4355="","",SUMIFS($E$4:E4355,$B$4:B4355,$B4355)/SUMIFS($E$4:$E$1048576,$B$4:$B$1048576,$B4355))</f>
        <v/>
      </c>
      <c r="G4355" s="2" t="str">
        <f>IF($C4355="","",VLOOKUP($F4355,Tabla5[],2,1))</f>
        <v/>
      </c>
    </row>
    <row r="4356" spans="6:7" x14ac:dyDescent="0.2">
      <c r="F4356" s="28" t="str">
        <f>IF($B4356="","",SUMIFS($E$4:E4356,$B$4:B4356,$B4356)/SUMIFS($E$4:$E$1048576,$B$4:$B$1048576,$B4356))</f>
        <v/>
      </c>
      <c r="G4356" s="2" t="str">
        <f>IF($C4356="","",VLOOKUP($F4356,Tabla5[],2,1))</f>
        <v/>
      </c>
    </row>
    <row r="4357" spans="6:7" x14ac:dyDescent="0.2">
      <c r="F4357" s="28" t="str">
        <f>IF($B4357="","",SUMIFS($E$4:E4357,$B$4:B4357,$B4357)/SUMIFS($E$4:$E$1048576,$B$4:$B$1048576,$B4357))</f>
        <v/>
      </c>
      <c r="G4357" s="2" t="str">
        <f>IF($C4357="","",VLOOKUP($F4357,Tabla5[],2,1))</f>
        <v/>
      </c>
    </row>
    <row r="4358" spans="6:7" x14ac:dyDescent="0.2">
      <c r="F4358" s="28" t="str">
        <f>IF($B4358="","",SUMIFS($E$4:E4358,$B$4:B4358,$B4358)/SUMIFS($E$4:$E$1048576,$B$4:$B$1048576,$B4358))</f>
        <v/>
      </c>
      <c r="G4358" s="2" t="str">
        <f>IF($C4358="","",VLOOKUP($F4358,Tabla5[],2,1))</f>
        <v/>
      </c>
    </row>
    <row r="4359" spans="6:7" x14ac:dyDescent="0.2">
      <c r="F4359" s="28" t="str">
        <f>IF($B4359="","",SUMIFS($E$4:E4359,$B$4:B4359,$B4359)/SUMIFS($E$4:$E$1048576,$B$4:$B$1048576,$B4359))</f>
        <v/>
      </c>
      <c r="G4359" s="2" t="str">
        <f>IF($C4359="","",VLOOKUP($F4359,Tabla5[],2,1))</f>
        <v/>
      </c>
    </row>
    <row r="4360" spans="6:7" x14ac:dyDescent="0.2">
      <c r="F4360" s="28" t="str">
        <f>IF($B4360="","",SUMIFS($E$4:E4360,$B$4:B4360,$B4360)/SUMIFS($E$4:$E$1048576,$B$4:$B$1048576,$B4360))</f>
        <v/>
      </c>
      <c r="G4360" s="2" t="str">
        <f>IF($C4360="","",VLOOKUP($F4360,Tabla5[],2,1))</f>
        <v/>
      </c>
    </row>
    <row r="4361" spans="6:7" x14ac:dyDescent="0.2">
      <c r="F4361" s="28" t="str">
        <f>IF($B4361="","",SUMIFS($E$4:E4361,$B$4:B4361,$B4361)/SUMIFS($E$4:$E$1048576,$B$4:$B$1048576,$B4361))</f>
        <v/>
      </c>
      <c r="G4361" s="2" t="str">
        <f>IF($C4361="","",VLOOKUP($F4361,Tabla5[],2,1))</f>
        <v/>
      </c>
    </row>
    <row r="4362" spans="6:7" x14ac:dyDescent="0.2">
      <c r="F4362" s="28" t="str">
        <f>IF($B4362="","",SUMIFS($E$4:E4362,$B$4:B4362,$B4362)/SUMIFS($E$4:$E$1048576,$B$4:$B$1048576,$B4362))</f>
        <v/>
      </c>
      <c r="G4362" s="2" t="str">
        <f>IF($C4362="","",VLOOKUP($F4362,Tabla5[],2,1))</f>
        <v/>
      </c>
    </row>
    <row r="4363" spans="6:7" x14ac:dyDescent="0.2">
      <c r="F4363" s="28" t="str">
        <f>IF($B4363="","",SUMIFS($E$4:E4363,$B$4:B4363,$B4363)/SUMIFS($E$4:$E$1048576,$B$4:$B$1048576,$B4363))</f>
        <v/>
      </c>
      <c r="G4363" s="2" t="str">
        <f>IF($C4363="","",VLOOKUP($F4363,Tabla5[],2,1))</f>
        <v/>
      </c>
    </row>
    <row r="4364" spans="6:7" x14ac:dyDescent="0.2">
      <c r="F4364" s="28" t="str">
        <f>IF($B4364="","",SUMIFS($E$4:E4364,$B$4:B4364,$B4364)/SUMIFS($E$4:$E$1048576,$B$4:$B$1048576,$B4364))</f>
        <v/>
      </c>
      <c r="G4364" s="2" t="str">
        <f>IF($C4364="","",VLOOKUP($F4364,Tabla5[],2,1))</f>
        <v/>
      </c>
    </row>
    <row r="4365" spans="6:7" x14ac:dyDescent="0.2">
      <c r="F4365" s="28" t="str">
        <f>IF($B4365="","",SUMIFS($E$4:E4365,$B$4:B4365,$B4365)/SUMIFS($E$4:$E$1048576,$B$4:$B$1048576,$B4365))</f>
        <v/>
      </c>
      <c r="G4365" s="2" t="str">
        <f>IF($C4365="","",VLOOKUP($F4365,Tabla5[],2,1))</f>
        <v/>
      </c>
    </row>
    <row r="4366" spans="6:7" x14ac:dyDescent="0.2">
      <c r="F4366" s="28" t="str">
        <f>IF($B4366="","",SUMIFS($E$4:E4366,$B$4:B4366,$B4366)/SUMIFS($E$4:$E$1048576,$B$4:$B$1048576,$B4366))</f>
        <v/>
      </c>
      <c r="G4366" s="2" t="str">
        <f>IF($C4366="","",VLOOKUP($F4366,Tabla5[],2,1))</f>
        <v/>
      </c>
    </row>
    <row r="4367" spans="6:7" x14ac:dyDescent="0.2">
      <c r="F4367" s="28" t="str">
        <f>IF($B4367="","",SUMIFS($E$4:E4367,$B$4:B4367,$B4367)/SUMIFS($E$4:$E$1048576,$B$4:$B$1048576,$B4367))</f>
        <v/>
      </c>
      <c r="G4367" s="2" t="str">
        <f>IF($C4367="","",VLOOKUP($F4367,Tabla5[],2,1))</f>
        <v/>
      </c>
    </row>
    <row r="4368" spans="6:7" x14ac:dyDescent="0.2">
      <c r="F4368" s="28" t="str">
        <f>IF($B4368="","",SUMIFS($E$4:E4368,$B$4:B4368,$B4368)/SUMIFS($E$4:$E$1048576,$B$4:$B$1048576,$B4368))</f>
        <v/>
      </c>
      <c r="G4368" s="2" t="str">
        <f>IF($C4368="","",VLOOKUP($F4368,Tabla5[],2,1))</f>
        <v/>
      </c>
    </row>
    <row r="4369" spans="6:7" x14ac:dyDescent="0.2">
      <c r="F4369" s="28" t="str">
        <f>IF($B4369="","",SUMIFS($E$4:E4369,$B$4:B4369,$B4369)/SUMIFS($E$4:$E$1048576,$B$4:$B$1048576,$B4369))</f>
        <v/>
      </c>
      <c r="G4369" s="2" t="str">
        <f>IF($C4369="","",VLOOKUP($F4369,Tabla5[],2,1))</f>
        <v/>
      </c>
    </row>
    <row r="4370" spans="6:7" x14ac:dyDescent="0.2">
      <c r="F4370" s="28" t="str">
        <f>IF($B4370="","",SUMIFS($E$4:E4370,$B$4:B4370,$B4370)/SUMIFS($E$4:$E$1048576,$B$4:$B$1048576,$B4370))</f>
        <v/>
      </c>
      <c r="G4370" s="2" t="str">
        <f>IF($C4370="","",VLOOKUP($F4370,Tabla5[],2,1))</f>
        <v/>
      </c>
    </row>
    <row r="4371" spans="6:7" x14ac:dyDescent="0.2">
      <c r="F4371" s="28" t="str">
        <f>IF($B4371="","",SUMIFS($E$4:E4371,$B$4:B4371,$B4371)/SUMIFS($E$4:$E$1048576,$B$4:$B$1048576,$B4371))</f>
        <v/>
      </c>
      <c r="G4371" s="2" t="str">
        <f>IF($C4371="","",VLOOKUP($F4371,Tabla5[],2,1))</f>
        <v/>
      </c>
    </row>
    <row r="4372" spans="6:7" x14ac:dyDescent="0.2">
      <c r="F4372" s="28" t="str">
        <f>IF($B4372="","",SUMIFS($E$4:E4372,$B$4:B4372,$B4372)/SUMIFS($E$4:$E$1048576,$B$4:$B$1048576,$B4372))</f>
        <v/>
      </c>
      <c r="G4372" s="2" t="str">
        <f>IF($C4372="","",VLOOKUP($F4372,Tabla5[],2,1))</f>
        <v/>
      </c>
    </row>
    <row r="4373" spans="6:7" x14ac:dyDescent="0.2">
      <c r="F4373" s="28" t="str">
        <f>IF($B4373="","",SUMIFS($E$4:E4373,$B$4:B4373,$B4373)/SUMIFS($E$4:$E$1048576,$B$4:$B$1048576,$B4373))</f>
        <v/>
      </c>
      <c r="G4373" s="2" t="str">
        <f>IF($C4373="","",VLOOKUP($F4373,Tabla5[],2,1))</f>
        <v/>
      </c>
    </row>
    <row r="4374" spans="6:7" x14ac:dyDescent="0.2">
      <c r="F4374" s="28" t="str">
        <f>IF($B4374="","",SUMIFS($E$4:E4374,$B$4:B4374,$B4374)/SUMIFS($E$4:$E$1048576,$B$4:$B$1048576,$B4374))</f>
        <v/>
      </c>
      <c r="G4374" s="2" t="str">
        <f>IF($C4374="","",VLOOKUP($F4374,Tabla5[],2,1))</f>
        <v/>
      </c>
    </row>
    <row r="4375" spans="6:7" x14ac:dyDescent="0.2">
      <c r="F4375" s="28" t="str">
        <f>IF($B4375="","",SUMIFS($E$4:E4375,$B$4:B4375,$B4375)/SUMIFS($E$4:$E$1048576,$B$4:$B$1048576,$B4375))</f>
        <v/>
      </c>
      <c r="G4375" s="2" t="str">
        <f>IF($C4375="","",VLOOKUP($F4375,Tabla5[],2,1))</f>
        <v/>
      </c>
    </row>
    <row r="4376" spans="6:7" x14ac:dyDescent="0.2">
      <c r="F4376" s="28" t="str">
        <f>IF($B4376="","",SUMIFS($E$4:E4376,$B$4:B4376,$B4376)/SUMIFS($E$4:$E$1048576,$B$4:$B$1048576,$B4376))</f>
        <v/>
      </c>
      <c r="G4376" s="2" t="str">
        <f>IF($C4376="","",VLOOKUP($F4376,Tabla5[],2,1))</f>
        <v/>
      </c>
    </row>
    <row r="4377" spans="6:7" x14ac:dyDescent="0.2">
      <c r="F4377" s="28" t="str">
        <f>IF($B4377="","",SUMIFS($E$4:E4377,$B$4:B4377,$B4377)/SUMIFS($E$4:$E$1048576,$B$4:$B$1048576,$B4377))</f>
        <v/>
      </c>
      <c r="G4377" s="2" t="str">
        <f>IF($C4377="","",VLOOKUP($F4377,Tabla5[],2,1))</f>
        <v/>
      </c>
    </row>
    <row r="4378" spans="6:7" x14ac:dyDescent="0.2">
      <c r="F4378" s="28" t="str">
        <f>IF($B4378="","",SUMIFS($E$4:E4378,$B$4:B4378,$B4378)/SUMIFS($E$4:$E$1048576,$B$4:$B$1048576,$B4378))</f>
        <v/>
      </c>
      <c r="G4378" s="2" t="str">
        <f>IF($C4378="","",VLOOKUP($F4378,Tabla5[],2,1))</f>
        <v/>
      </c>
    </row>
    <row r="4379" spans="6:7" x14ac:dyDescent="0.2">
      <c r="F4379" s="28" t="str">
        <f>IF($B4379="","",SUMIFS($E$4:E4379,$B$4:B4379,$B4379)/SUMIFS($E$4:$E$1048576,$B$4:$B$1048576,$B4379))</f>
        <v/>
      </c>
      <c r="G4379" s="2" t="str">
        <f>IF($C4379="","",VLOOKUP($F4379,Tabla5[],2,1))</f>
        <v/>
      </c>
    </row>
    <row r="4380" spans="6:7" x14ac:dyDescent="0.2">
      <c r="F4380" s="28" t="str">
        <f>IF($B4380="","",SUMIFS($E$4:E4380,$B$4:B4380,$B4380)/SUMIFS($E$4:$E$1048576,$B$4:$B$1048576,$B4380))</f>
        <v/>
      </c>
      <c r="G4380" s="2" t="str">
        <f>IF($C4380="","",VLOOKUP($F4380,Tabla5[],2,1))</f>
        <v/>
      </c>
    </row>
    <row r="4381" spans="6:7" x14ac:dyDescent="0.2">
      <c r="F4381" s="28" t="str">
        <f>IF($B4381="","",SUMIFS($E$4:E4381,$B$4:B4381,$B4381)/SUMIFS($E$4:$E$1048576,$B$4:$B$1048576,$B4381))</f>
        <v/>
      </c>
      <c r="G4381" s="2" t="str">
        <f>IF($C4381="","",VLOOKUP($F4381,Tabla5[],2,1))</f>
        <v/>
      </c>
    </row>
    <row r="4382" spans="6:7" x14ac:dyDescent="0.2">
      <c r="F4382" s="28" t="str">
        <f>IF($B4382="","",SUMIFS($E$4:E4382,$B$4:B4382,$B4382)/SUMIFS($E$4:$E$1048576,$B$4:$B$1048576,$B4382))</f>
        <v/>
      </c>
      <c r="G4382" s="2" t="str">
        <f>IF($C4382="","",VLOOKUP($F4382,Tabla5[],2,1))</f>
        <v/>
      </c>
    </row>
    <row r="4383" spans="6:7" x14ac:dyDescent="0.2">
      <c r="F4383" s="28" t="str">
        <f>IF($B4383="","",SUMIFS($E$4:E4383,$B$4:B4383,$B4383)/SUMIFS($E$4:$E$1048576,$B$4:$B$1048576,$B4383))</f>
        <v/>
      </c>
      <c r="G4383" s="2" t="str">
        <f>IF($C4383="","",VLOOKUP($F4383,Tabla5[],2,1))</f>
        <v/>
      </c>
    </row>
    <row r="4384" spans="6:7" x14ac:dyDescent="0.2">
      <c r="F4384" s="28" t="str">
        <f>IF($B4384="","",SUMIFS($E$4:E4384,$B$4:B4384,$B4384)/SUMIFS($E$4:$E$1048576,$B$4:$B$1048576,$B4384))</f>
        <v/>
      </c>
      <c r="G4384" s="2" t="str">
        <f>IF($C4384="","",VLOOKUP($F4384,Tabla5[],2,1))</f>
        <v/>
      </c>
    </row>
    <row r="4385" spans="6:7" x14ac:dyDescent="0.2">
      <c r="F4385" s="28" t="str">
        <f>IF($B4385="","",SUMIFS($E$4:E4385,$B$4:B4385,$B4385)/SUMIFS($E$4:$E$1048576,$B$4:$B$1048576,$B4385))</f>
        <v/>
      </c>
      <c r="G4385" s="2" t="str">
        <f>IF($C4385="","",VLOOKUP($F4385,Tabla5[],2,1))</f>
        <v/>
      </c>
    </row>
    <row r="4386" spans="6:7" x14ac:dyDescent="0.2">
      <c r="F4386" s="28" t="str">
        <f>IF($B4386="","",SUMIFS($E$4:E4386,$B$4:B4386,$B4386)/SUMIFS($E$4:$E$1048576,$B$4:$B$1048576,$B4386))</f>
        <v/>
      </c>
      <c r="G4386" s="2" t="str">
        <f>IF($C4386="","",VLOOKUP($F4386,Tabla5[],2,1))</f>
        <v/>
      </c>
    </row>
    <row r="4387" spans="6:7" x14ac:dyDescent="0.2">
      <c r="F4387" s="28" t="str">
        <f>IF($B4387="","",SUMIFS($E$4:E4387,$B$4:B4387,$B4387)/SUMIFS($E$4:$E$1048576,$B$4:$B$1048576,$B4387))</f>
        <v/>
      </c>
      <c r="G4387" s="2" t="str">
        <f>IF($C4387="","",VLOOKUP($F4387,Tabla5[],2,1))</f>
        <v/>
      </c>
    </row>
    <row r="4388" spans="6:7" x14ac:dyDescent="0.2">
      <c r="F4388" s="28" t="str">
        <f>IF($B4388="","",SUMIFS($E$4:E4388,$B$4:B4388,$B4388)/SUMIFS($E$4:$E$1048576,$B$4:$B$1048576,$B4388))</f>
        <v/>
      </c>
      <c r="G4388" s="2" t="str">
        <f>IF($C4388="","",VLOOKUP($F4388,Tabla5[],2,1))</f>
        <v/>
      </c>
    </row>
    <row r="4389" spans="6:7" x14ac:dyDescent="0.2">
      <c r="F4389" s="28" t="str">
        <f>IF($B4389="","",SUMIFS($E$4:E4389,$B$4:B4389,$B4389)/SUMIFS($E$4:$E$1048576,$B$4:$B$1048576,$B4389))</f>
        <v/>
      </c>
      <c r="G4389" s="2" t="str">
        <f>IF($C4389="","",VLOOKUP($F4389,Tabla5[],2,1))</f>
        <v/>
      </c>
    </row>
    <row r="4390" spans="6:7" x14ac:dyDescent="0.2">
      <c r="F4390" s="28" t="str">
        <f>IF($B4390="","",SUMIFS($E$4:E4390,$B$4:B4390,$B4390)/SUMIFS($E$4:$E$1048576,$B$4:$B$1048576,$B4390))</f>
        <v/>
      </c>
      <c r="G4390" s="2" t="str">
        <f>IF($C4390="","",VLOOKUP($F4390,Tabla5[],2,1))</f>
        <v/>
      </c>
    </row>
    <row r="4391" spans="6:7" x14ac:dyDescent="0.2">
      <c r="F4391" s="28" t="str">
        <f>IF($B4391="","",SUMIFS($E$4:E4391,$B$4:B4391,$B4391)/SUMIFS($E$4:$E$1048576,$B$4:$B$1048576,$B4391))</f>
        <v/>
      </c>
      <c r="G4391" s="2" t="str">
        <f>IF($C4391="","",VLOOKUP($F4391,Tabla5[],2,1))</f>
        <v/>
      </c>
    </row>
    <row r="4392" spans="6:7" x14ac:dyDescent="0.2">
      <c r="F4392" s="28" t="str">
        <f>IF($B4392="","",SUMIFS($E$4:E4392,$B$4:B4392,$B4392)/SUMIFS($E$4:$E$1048576,$B$4:$B$1048576,$B4392))</f>
        <v/>
      </c>
      <c r="G4392" s="2" t="str">
        <f>IF($C4392="","",VLOOKUP($F4392,Tabla5[],2,1))</f>
        <v/>
      </c>
    </row>
    <row r="4393" spans="6:7" x14ac:dyDescent="0.2">
      <c r="F4393" s="28" t="str">
        <f>IF($B4393="","",SUMIFS($E$4:E4393,$B$4:B4393,$B4393)/SUMIFS($E$4:$E$1048576,$B$4:$B$1048576,$B4393))</f>
        <v/>
      </c>
      <c r="G4393" s="2" t="str">
        <f>IF($C4393="","",VLOOKUP($F4393,Tabla5[],2,1))</f>
        <v/>
      </c>
    </row>
    <row r="4394" spans="6:7" x14ac:dyDescent="0.2">
      <c r="F4394" s="28" t="str">
        <f>IF($B4394="","",SUMIFS($E$4:E4394,$B$4:B4394,$B4394)/SUMIFS($E$4:$E$1048576,$B$4:$B$1048576,$B4394))</f>
        <v/>
      </c>
      <c r="G4394" s="2" t="str">
        <f>IF($C4394="","",VLOOKUP($F4394,Tabla5[],2,1))</f>
        <v/>
      </c>
    </row>
    <row r="4395" spans="6:7" x14ac:dyDescent="0.2">
      <c r="F4395" s="28" t="str">
        <f>IF($B4395="","",SUMIFS($E$4:E4395,$B$4:B4395,$B4395)/SUMIFS($E$4:$E$1048576,$B$4:$B$1048576,$B4395))</f>
        <v/>
      </c>
      <c r="G4395" s="2" t="str">
        <f>IF($C4395="","",VLOOKUP($F4395,Tabla5[],2,1))</f>
        <v/>
      </c>
    </row>
    <row r="4396" spans="6:7" x14ac:dyDescent="0.2">
      <c r="F4396" s="28" t="str">
        <f>IF($B4396="","",SUMIFS($E$4:E4396,$B$4:B4396,$B4396)/SUMIFS($E$4:$E$1048576,$B$4:$B$1048576,$B4396))</f>
        <v/>
      </c>
      <c r="G4396" s="2" t="str">
        <f>IF($C4396="","",VLOOKUP($F4396,Tabla5[],2,1))</f>
        <v/>
      </c>
    </row>
    <row r="4397" spans="6:7" x14ac:dyDescent="0.2">
      <c r="F4397" s="28" t="str">
        <f>IF($B4397="","",SUMIFS($E$4:E4397,$B$4:B4397,$B4397)/SUMIFS($E$4:$E$1048576,$B$4:$B$1048576,$B4397))</f>
        <v/>
      </c>
      <c r="G4397" s="2" t="str">
        <f>IF($C4397="","",VLOOKUP($F4397,Tabla5[],2,1))</f>
        <v/>
      </c>
    </row>
    <row r="4398" spans="6:7" x14ac:dyDescent="0.2">
      <c r="F4398" s="28" t="str">
        <f>IF($B4398="","",SUMIFS($E$4:E4398,$B$4:B4398,$B4398)/SUMIFS($E$4:$E$1048576,$B$4:$B$1048576,$B4398))</f>
        <v/>
      </c>
      <c r="G4398" s="2" t="str">
        <f>IF($C4398="","",VLOOKUP($F4398,Tabla5[],2,1))</f>
        <v/>
      </c>
    </row>
    <row r="4399" spans="6:7" x14ac:dyDescent="0.2">
      <c r="F4399" s="28" t="str">
        <f>IF($B4399="","",SUMIFS($E$4:E4399,$B$4:B4399,$B4399)/SUMIFS($E$4:$E$1048576,$B$4:$B$1048576,$B4399))</f>
        <v/>
      </c>
      <c r="G4399" s="2" t="str">
        <f>IF($C4399="","",VLOOKUP($F4399,Tabla5[],2,1))</f>
        <v/>
      </c>
    </row>
    <row r="4400" spans="6:7" x14ac:dyDescent="0.2">
      <c r="F4400" s="28" t="str">
        <f>IF($B4400="","",SUMIFS($E$4:E4400,$B$4:B4400,$B4400)/SUMIFS($E$4:$E$1048576,$B$4:$B$1048576,$B4400))</f>
        <v/>
      </c>
      <c r="G4400" s="2" t="str">
        <f>IF($C4400="","",VLOOKUP($F4400,Tabla5[],2,1))</f>
        <v/>
      </c>
    </row>
    <row r="4401" spans="6:7" x14ac:dyDescent="0.2">
      <c r="F4401" s="28" t="str">
        <f>IF($B4401="","",SUMIFS($E$4:E4401,$B$4:B4401,$B4401)/SUMIFS($E$4:$E$1048576,$B$4:$B$1048576,$B4401))</f>
        <v/>
      </c>
      <c r="G4401" s="2" t="str">
        <f>IF($C4401="","",VLOOKUP($F4401,Tabla5[],2,1))</f>
        <v/>
      </c>
    </row>
    <row r="4402" spans="6:7" x14ac:dyDescent="0.2">
      <c r="F4402" s="28" t="str">
        <f>IF($B4402="","",SUMIFS($E$4:E4402,$B$4:B4402,$B4402)/SUMIFS($E$4:$E$1048576,$B$4:$B$1048576,$B4402))</f>
        <v/>
      </c>
      <c r="G4402" s="2" t="str">
        <f>IF($C4402="","",VLOOKUP($F4402,Tabla5[],2,1))</f>
        <v/>
      </c>
    </row>
    <row r="4403" spans="6:7" x14ac:dyDescent="0.2">
      <c r="F4403" s="28" t="str">
        <f>IF($B4403="","",SUMIFS($E$4:E4403,$B$4:B4403,$B4403)/SUMIFS($E$4:$E$1048576,$B$4:$B$1048576,$B4403))</f>
        <v/>
      </c>
      <c r="G4403" s="2" t="str">
        <f>IF($C4403="","",VLOOKUP($F4403,Tabla5[],2,1))</f>
        <v/>
      </c>
    </row>
    <row r="4404" spans="6:7" x14ac:dyDescent="0.2">
      <c r="F4404" s="28" t="str">
        <f>IF($B4404="","",SUMIFS($E$4:E4404,$B$4:B4404,$B4404)/SUMIFS($E$4:$E$1048576,$B$4:$B$1048576,$B4404))</f>
        <v/>
      </c>
      <c r="G4404" s="2" t="str">
        <f>IF($C4404="","",VLOOKUP($F4404,Tabla5[],2,1))</f>
        <v/>
      </c>
    </row>
    <row r="4405" spans="6:7" x14ac:dyDescent="0.2">
      <c r="F4405" s="28" t="str">
        <f>IF($B4405="","",SUMIFS($E$4:E4405,$B$4:B4405,$B4405)/SUMIFS($E$4:$E$1048576,$B$4:$B$1048576,$B4405))</f>
        <v/>
      </c>
      <c r="G4405" s="2" t="str">
        <f>IF($C4405="","",VLOOKUP($F4405,Tabla5[],2,1))</f>
        <v/>
      </c>
    </row>
    <row r="4406" spans="6:7" x14ac:dyDescent="0.2">
      <c r="F4406" s="28" t="str">
        <f>IF($B4406="","",SUMIFS($E$4:E4406,$B$4:B4406,$B4406)/SUMIFS($E$4:$E$1048576,$B$4:$B$1048576,$B4406))</f>
        <v/>
      </c>
      <c r="G4406" s="2" t="str">
        <f>IF($C4406="","",VLOOKUP($F4406,Tabla5[],2,1))</f>
        <v/>
      </c>
    </row>
    <row r="4407" spans="6:7" x14ac:dyDescent="0.2">
      <c r="F4407" s="28" t="str">
        <f>IF($B4407="","",SUMIFS($E$4:E4407,$B$4:B4407,$B4407)/SUMIFS($E$4:$E$1048576,$B$4:$B$1048576,$B4407))</f>
        <v/>
      </c>
      <c r="G4407" s="2" t="str">
        <f>IF($C4407="","",VLOOKUP($F4407,Tabla5[],2,1))</f>
        <v/>
      </c>
    </row>
    <row r="4408" spans="6:7" x14ac:dyDescent="0.2">
      <c r="F4408" s="28" t="str">
        <f>IF($B4408="","",SUMIFS($E$4:E4408,$B$4:B4408,$B4408)/SUMIFS($E$4:$E$1048576,$B$4:$B$1048576,$B4408))</f>
        <v/>
      </c>
      <c r="G4408" s="2" t="str">
        <f>IF($C4408="","",VLOOKUP($F4408,Tabla5[],2,1))</f>
        <v/>
      </c>
    </row>
    <row r="4409" spans="6:7" x14ac:dyDescent="0.2">
      <c r="F4409" s="28" t="str">
        <f>IF($B4409="","",SUMIFS($E$4:E4409,$B$4:B4409,$B4409)/SUMIFS($E$4:$E$1048576,$B$4:$B$1048576,$B4409))</f>
        <v/>
      </c>
      <c r="G4409" s="2" t="str">
        <f>IF($C4409="","",VLOOKUP($F4409,Tabla5[],2,1))</f>
        <v/>
      </c>
    </row>
    <row r="4410" spans="6:7" x14ac:dyDescent="0.2">
      <c r="F4410" s="28" t="str">
        <f>IF($B4410="","",SUMIFS($E$4:E4410,$B$4:B4410,$B4410)/SUMIFS($E$4:$E$1048576,$B$4:$B$1048576,$B4410))</f>
        <v/>
      </c>
      <c r="G4410" s="2" t="str">
        <f>IF($C4410="","",VLOOKUP($F4410,Tabla5[],2,1))</f>
        <v/>
      </c>
    </row>
    <row r="4411" spans="6:7" x14ac:dyDescent="0.2">
      <c r="F4411" s="28" t="str">
        <f>IF($B4411="","",SUMIFS($E$4:E4411,$B$4:B4411,$B4411)/SUMIFS($E$4:$E$1048576,$B$4:$B$1048576,$B4411))</f>
        <v/>
      </c>
      <c r="G4411" s="2" t="str">
        <f>IF($C4411="","",VLOOKUP($F4411,Tabla5[],2,1))</f>
        <v/>
      </c>
    </row>
    <row r="4412" spans="6:7" x14ac:dyDescent="0.2">
      <c r="F4412" s="28" t="str">
        <f>IF($B4412="","",SUMIFS($E$4:E4412,$B$4:B4412,$B4412)/SUMIFS($E$4:$E$1048576,$B$4:$B$1048576,$B4412))</f>
        <v/>
      </c>
      <c r="G4412" s="2" t="str">
        <f>IF($C4412="","",VLOOKUP($F4412,Tabla5[],2,1))</f>
        <v/>
      </c>
    </row>
    <row r="4413" spans="6:7" x14ac:dyDescent="0.2">
      <c r="F4413" s="28" t="str">
        <f>IF($B4413="","",SUMIFS($E$4:E4413,$B$4:B4413,$B4413)/SUMIFS($E$4:$E$1048576,$B$4:$B$1048576,$B4413))</f>
        <v/>
      </c>
      <c r="G4413" s="2" t="str">
        <f>IF($C4413="","",VLOOKUP($F4413,Tabla5[],2,1))</f>
        <v/>
      </c>
    </row>
    <row r="4414" spans="6:7" x14ac:dyDescent="0.2">
      <c r="F4414" s="28" t="str">
        <f>IF($B4414="","",SUMIFS($E$4:E4414,$B$4:B4414,$B4414)/SUMIFS($E$4:$E$1048576,$B$4:$B$1048576,$B4414))</f>
        <v/>
      </c>
      <c r="G4414" s="2" t="str">
        <f>IF($C4414="","",VLOOKUP($F4414,Tabla5[],2,1))</f>
        <v/>
      </c>
    </row>
    <row r="4415" spans="6:7" x14ac:dyDescent="0.2">
      <c r="F4415" s="28" t="str">
        <f>IF($B4415="","",SUMIFS($E$4:E4415,$B$4:B4415,$B4415)/SUMIFS($E$4:$E$1048576,$B$4:$B$1048576,$B4415))</f>
        <v/>
      </c>
      <c r="G4415" s="2" t="str">
        <f>IF($C4415="","",VLOOKUP($F4415,Tabla5[],2,1))</f>
        <v/>
      </c>
    </row>
    <row r="4416" spans="6:7" x14ac:dyDescent="0.2">
      <c r="F4416" s="28" t="str">
        <f>IF($B4416="","",SUMIFS($E$4:E4416,$B$4:B4416,$B4416)/SUMIFS($E$4:$E$1048576,$B$4:$B$1048576,$B4416))</f>
        <v/>
      </c>
      <c r="G4416" s="2" t="str">
        <f>IF($C4416="","",VLOOKUP($F4416,Tabla5[],2,1))</f>
        <v/>
      </c>
    </row>
    <row r="4417" spans="6:7" x14ac:dyDescent="0.2">
      <c r="F4417" s="28" t="str">
        <f>IF($B4417="","",SUMIFS($E$4:E4417,$B$4:B4417,$B4417)/SUMIFS($E$4:$E$1048576,$B$4:$B$1048576,$B4417))</f>
        <v/>
      </c>
      <c r="G4417" s="2" t="str">
        <f>IF($C4417="","",VLOOKUP($F4417,Tabla5[],2,1))</f>
        <v/>
      </c>
    </row>
    <row r="4418" spans="6:7" x14ac:dyDescent="0.2">
      <c r="F4418" s="28" t="str">
        <f>IF($B4418="","",SUMIFS($E$4:E4418,$B$4:B4418,$B4418)/SUMIFS($E$4:$E$1048576,$B$4:$B$1048576,$B4418))</f>
        <v/>
      </c>
      <c r="G4418" s="2" t="str">
        <f>IF($C4418="","",VLOOKUP($F4418,Tabla5[],2,1))</f>
        <v/>
      </c>
    </row>
    <row r="4419" spans="6:7" x14ac:dyDescent="0.2">
      <c r="F4419" s="28" t="str">
        <f>IF($B4419="","",SUMIFS($E$4:E4419,$B$4:B4419,$B4419)/SUMIFS($E$4:$E$1048576,$B$4:$B$1048576,$B4419))</f>
        <v/>
      </c>
      <c r="G4419" s="2" t="str">
        <f>IF($C4419="","",VLOOKUP($F4419,Tabla5[],2,1))</f>
        <v/>
      </c>
    </row>
    <row r="4420" spans="6:7" x14ac:dyDescent="0.2">
      <c r="F4420" s="28" t="str">
        <f>IF($B4420="","",SUMIFS($E$4:E4420,$B$4:B4420,$B4420)/SUMIFS($E$4:$E$1048576,$B$4:$B$1048576,$B4420))</f>
        <v/>
      </c>
      <c r="G4420" s="2" t="str">
        <f>IF($C4420="","",VLOOKUP($F4420,Tabla5[],2,1))</f>
        <v/>
      </c>
    </row>
    <row r="4421" spans="6:7" x14ac:dyDescent="0.2">
      <c r="F4421" s="28" t="str">
        <f>IF($B4421="","",SUMIFS($E$4:E4421,$B$4:B4421,$B4421)/SUMIFS($E$4:$E$1048576,$B$4:$B$1048576,$B4421))</f>
        <v/>
      </c>
      <c r="G4421" s="2" t="str">
        <f>IF($C4421="","",VLOOKUP($F4421,Tabla5[],2,1))</f>
        <v/>
      </c>
    </row>
    <row r="4422" spans="6:7" x14ac:dyDescent="0.2">
      <c r="F4422" s="28" t="str">
        <f>IF($B4422="","",SUMIFS($E$4:E4422,$B$4:B4422,$B4422)/SUMIFS($E$4:$E$1048576,$B$4:$B$1048576,$B4422))</f>
        <v/>
      </c>
      <c r="G4422" s="2" t="str">
        <f>IF($C4422="","",VLOOKUP($F4422,Tabla5[],2,1))</f>
        <v/>
      </c>
    </row>
    <row r="4423" spans="6:7" x14ac:dyDescent="0.2">
      <c r="F4423" s="28" t="str">
        <f>IF($B4423="","",SUMIFS($E$4:E4423,$B$4:B4423,$B4423)/SUMIFS($E$4:$E$1048576,$B$4:$B$1048576,$B4423))</f>
        <v/>
      </c>
      <c r="G4423" s="2" t="str">
        <f>IF($C4423="","",VLOOKUP($F4423,Tabla5[],2,1))</f>
        <v/>
      </c>
    </row>
    <row r="4424" spans="6:7" x14ac:dyDescent="0.2">
      <c r="F4424" s="28" t="str">
        <f>IF($B4424="","",SUMIFS($E$4:E4424,$B$4:B4424,$B4424)/SUMIFS($E$4:$E$1048576,$B$4:$B$1048576,$B4424))</f>
        <v/>
      </c>
      <c r="G4424" s="2" t="str">
        <f>IF($C4424="","",VLOOKUP($F4424,Tabla5[],2,1))</f>
        <v/>
      </c>
    </row>
    <row r="4425" spans="6:7" x14ac:dyDescent="0.2">
      <c r="F4425" s="28" t="str">
        <f>IF($B4425="","",SUMIFS($E$4:E4425,$B$4:B4425,$B4425)/SUMIFS($E$4:$E$1048576,$B$4:$B$1048576,$B4425))</f>
        <v/>
      </c>
      <c r="G4425" s="2" t="str">
        <f>IF($C4425="","",VLOOKUP($F4425,Tabla5[],2,1))</f>
        <v/>
      </c>
    </row>
    <row r="4426" spans="6:7" x14ac:dyDescent="0.2">
      <c r="F4426" s="28" t="str">
        <f>IF($B4426="","",SUMIFS($E$4:E4426,$B$4:B4426,$B4426)/SUMIFS($E$4:$E$1048576,$B$4:$B$1048576,$B4426))</f>
        <v/>
      </c>
      <c r="G4426" s="2" t="str">
        <f>IF($C4426="","",VLOOKUP($F4426,Tabla5[],2,1))</f>
        <v/>
      </c>
    </row>
    <row r="4427" spans="6:7" x14ac:dyDescent="0.2">
      <c r="F4427" s="28" t="str">
        <f>IF($B4427="","",SUMIFS($E$4:E4427,$B$4:B4427,$B4427)/SUMIFS($E$4:$E$1048576,$B$4:$B$1048576,$B4427))</f>
        <v/>
      </c>
      <c r="G4427" s="2" t="str">
        <f>IF($C4427="","",VLOOKUP($F4427,Tabla5[],2,1))</f>
        <v/>
      </c>
    </row>
    <row r="4428" spans="6:7" x14ac:dyDescent="0.2">
      <c r="F4428" s="28" t="str">
        <f>IF($B4428="","",SUMIFS($E$4:E4428,$B$4:B4428,$B4428)/SUMIFS($E$4:$E$1048576,$B$4:$B$1048576,$B4428))</f>
        <v/>
      </c>
      <c r="G4428" s="2" t="str">
        <f>IF($C4428="","",VLOOKUP($F4428,Tabla5[],2,1))</f>
        <v/>
      </c>
    </row>
    <row r="4429" spans="6:7" x14ac:dyDescent="0.2">
      <c r="F4429" s="28" t="str">
        <f>IF($B4429="","",SUMIFS($E$4:E4429,$B$4:B4429,$B4429)/SUMIFS($E$4:$E$1048576,$B$4:$B$1048576,$B4429))</f>
        <v/>
      </c>
      <c r="G4429" s="2" t="str">
        <f>IF($C4429="","",VLOOKUP($F4429,Tabla5[],2,1))</f>
        <v/>
      </c>
    </row>
    <row r="4430" spans="6:7" x14ac:dyDescent="0.2">
      <c r="F4430" s="28" t="str">
        <f>IF($B4430="","",SUMIFS($E$4:E4430,$B$4:B4430,$B4430)/SUMIFS($E$4:$E$1048576,$B$4:$B$1048576,$B4430))</f>
        <v/>
      </c>
      <c r="G4430" s="2" t="str">
        <f>IF($C4430="","",VLOOKUP($F4430,Tabla5[],2,1))</f>
        <v/>
      </c>
    </row>
    <row r="4431" spans="6:7" x14ac:dyDescent="0.2">
      <c r="F4431" s="28" t="str">
        <f>IF($B4431="","",SUMIFS($E$4:E4431,$B$4:B4431,$B4431)/SUMIFS($E$4:$E$1048576,$B$4:$B$1048576,$B4431))</f>
        <v/>
      </c>
      <c r="G4431" s="2" t="str">
        <f>IF($C4431="","",VLOOKUP($F4431,Tabla5[],2,1))</f>
        <v/>
      </c>
    </row>
    <row r="4432" spans="6:7" x14ac:dyDescent="0.2">
      <c r="F4432" s="28" t="str">
        <f>IF($B4432="","",SUMIFS($E$4:E4432,$B$4:B4432,$B4432)/SUMIFS($E$4:$E$1048576,$B$4:$B$1048576,$B4432))</f>
        <v/>
      </c>
      <c r="G4432" s="2" t="str">
        <f>IF($C4432="","",VLOOKUP($F4432,Tabla5[],2,1))</f>
        <v/>
      </c>
    </row>
    <row r="4433" spans="6:7" x14ac:dyDescent="0.2">
      <c r="F4433" s="28" t="str">
        <f>IF($B4433="","",SUMIFS($E$4:E4433,$B$4:B4433,$B4433)/SUMIFS($E$4:$E$1048576,$B$4:$B$1048576,$B4433))</f>
        <v/>
      </c>
      <c r="G4433" s="2" t="str">
        <f>IF($C4433="","",VLOOKUP($F4433,Tabla5[],2,1))</f>
        <v/>
      </c>
    </row>
    <row r="4434" spans="6:7" x14ac:dyDescent="0.2">
      <c r="F4434" s="28" t="str">
        <f>IF($B4434="","",SUMIFS($E$4:E4434,$B$4:B4434,$B4434)/SUMIFS($E$4:$E$1048576,$B$4:$B$1048576,$B4434))</f>
        <v/>
      </c>
      <c r="G4434" s="2" t="str">
        <f>IF($C4434="","",VLOOKUP($F4434,Tabla5[],2,1))</f>
        <v/>
      </c>
    </row>
    <row r="4435" spans="6:7" x14ac:dyDescent="0.2">
      <c r="F4435" s="28" t="str">
        <f>IF($B4435="","",SUMIFS($E$4:E4435,$B$4:B4435,$B4435)/SUMIFS($E$4:$E$1048576,$B$4:$B$1048576,$B4435))</f>
        <v/>
      </c>
      <c r="G4435" s="2" t="str">
        <f>IF($C4435="","",VLOOKUP($F4435,Tabla5[],2,1))</f>
        <v/>
      </c>
    </row>
    <row r="4436" spans="6:7" x14ac:dyDescent="0.2">
      <c r="F4436" s="28" t="str">
        <f>IF($B4436="","",SUMIFS($E$4:E4436,$B$4:B4436,$B4436)/SUMIFS($E$4:$E$1048576,$B$4:$B$1048576,$B4436))</f>
        <v/>
      </c>
      <c r="G4436" s="2" t="str">
        <f>IF($C4436="","",VLOOKUP($F4436,Tabla5[],2,1))</f>
        <v/>
      </c>
    </row>
    <row r="4437" spans="6:7" x14ac:dyDescent="0.2">
      <c r="F4437" s="28" t="str">
        <f>IF($B4437="","",SUMIFS($E$4:E4437,$B$4:B4437,$B4437)/SUMIFS($E$4:$E$1048576,$B$4:$B$1048576,$B4437))</f>
        <v/>
      </c>
      <c r="G4437" s="2" t="str">
        <f>IF($C4437="","",VLOOKUP($F4437,Tabla5[],2,1))</f>
        <v/>
      </c>
    </row>
    <row r="4438" spans="6:7" x14ac:dyDescent="0.2">
      <c r="F4438" s="28" t="str">
        <f>IF($B4438="","",SUMIFS($E$4:E4438,$B$4:B4438,$B4438)/SUMIFS($E$4:$E$1048576,$B$4:$B$1048576,$B4438))</f>
        <v/>
      </c>
      <c r="G4438" s="2" t="str">
        <f>IF($C4438="","",VLOOKUP($F4438,Tabla5[],2,1))</f>
        <v/>
      </c>
    </row>
    <row r="4439" spans="6:7" x14ac:dyDescent="0.2">
      <c r="F4439" s="28" t="str">
        <f>IF($B4439="","",SUMIFS($E$4:E4439,$B$4:B4439,$B4439)/SUMIFS($E$4:$E$1048576,$B$4:$B$1048576,$B4439))</f>
        <v/>
      </c>
      <c r="G4439" s="2" t="str">
        <f>IF($C4439="","",VLOOKUP($F4439,Tabla5[],2,1))</f>
        <v/>
      </c>
    </row>
    <row r="4440" spans="6:7" x14ac:dyDescent="0.2">
      <c r="F4440" s="28" t="str">
        <f>IF($B4440="","",SUMIFS($E$4:E4440,$B$4:B4440,$B4440)/SUMIFS($E$4:$E$1048576,$B$4:$B$1048576,$B4440))</f>
        <v/>
      </c>
      <c r="G4440" s="2" t="str">
        <f>IF($C4440="","",VLOOKUP($F4440,Tabla5[],2,1))</f>
        <v/>
      </c>
    </row>
    <row r="4441" spans="6:7" x14ac:dyDescent="0.2">
      <c r="F4441" s="28" t="str">
        <f>IF($B4441="","",SUMIFS($E$4:E4441,$B$4:B4441,$B4441)/SUMIFS($E$4:$E$1048576,$B$4:$B$1048576,$B4441))</f>
        <v/>
      </c>
      <c r="G4441" s="2" t="str">
        <f>IF($C4441="","",VLOOKUP($F4441,Tabla5[],2,1))</f>
        <v/>
      </c>
    </row>
    <row r="4442" spans="6:7" x14ac:dyDescent="0.2">
      <c r="F4442" s="28" t="str">
        <f>IF($B4442="","",SUMIFS($E$4:E4442,$B$4:B4442,$B4442)/SUMIFS($E$4:$E$1048576,$B$4:$B$1048576,$B4442))</f>
        <v/>
      </c>
      <c r="G4442" s="2" t="str">
        <f>IF($C4442="","",VLOOKUP($F4442,Tabla5[],2,1))</f>
        <v/>
      </c>
    </row>
    <row r="4443" spans="6:7" x14ac:dyDescent="0.2">
      <c r="F4443" s="28" t="str">
        <f>IF($B4443="","",SUMIFS($E$4:E4443,$B$4:B4443,$B4443)/SUMIFS($E$4:$E$1048576,$B$4:$B$1048576,$B4443))</f>
        <v/>
      </c>
      <c r="G4443" s="2" t="str">
        <f>IF($C4443="","",VLOOKUP($F4443,Tabla5[],2,1))</f>
        <v/>
      </c>
    </row>
    <row r="4444" spans="6:7" x14ac:dyDescent="0.2">
      <c r="F4444" s="28" t="str">
        <f>IF($B4444="","",SUMIFS($E$4:E4444,$B$4:B4444,$B4444)/SUMIFS($E$4:$E$1048576,$B$4:$B$1048576,$B4444))</f>
        <v/>
      </c>
      <c r="G4444" s="2" t="str">
        <f>IF($C4444="","",VLOOKUP($F4444,Tabla5[],2,1))</f>
        <v/>
      </c>
    </row>
    <row r="4445" spans="6:7" x14ac:dyDescent="0.2">
      <c r="F4445" s="28" t="str">
        <f>IF($B4445="","",SUMIFS($E$4:E4445,$B$4:B4445,$B4445)/SUMIFS($E$4:$E$1048576,$B$4:$B$1048576,$B4445))</f>
        <v/>
      </c>
      <c r="G4445" s="2" t="str">
        <f>IF($C4445="","",VLOOKUP($F4445,Tabla5[],2,1))</f>
        <v/>
      </c>
    </row>
    <row r="4446" spans="6:7" x14ac:dyDescent="0.2">
      <c r="F4446" s="28" t="str">
        <f>IF($B4446="","",SUMIFS($E$4:E4446,$B$4:B4446,$B4446)/SUMIFS($E$4:$E$1048576,$B$4:$B$1048576,$B4446))</f>
        <v/>
      </c>
      <c r="G4446" s="2" t="str">
        <f>IF($C4446="","",VLOOKUP($F4446,Tabla5[],2,1))</f>
        <v/>
      </c>
    </row>
    <row r="4447" spans="6:7" x14ac:dyDescent="0.2">
      <c r="F4447" s="28" t="str">
        <f>IF($B4447="","",SUMIFS($E$4:E4447,$B$4:B4447,$B4447)/SUMIFS($E$4:$E$1048576,$B$4:$B$1048576,$B4447))</f>
        <v/>
      </c>
      <c r="G4447" s="2" t="str">
        <f>IF($C4447="","",VLOOKUP($F4447,Tabla5[],2,1))</f>
        <v/>
      </c>
    </row>
    <row r="4448" spans="6:7" x14ac:dyDescent="0.2">
      <c r="F4448" s="28" t="str">
        <f>IF($B4448="","",SUMIFS($E$4:E4448,$B$4:B4448,$B4448)/SUMIFS($E$4:$E$1048576,$B$4:$B$1048576,$B4448))</f>
        <v/>
      </c>
      <c r="G4448" s="2" t="str">
        <f>IF($C4448="","",VLOOKUP($F4448,Tabla5[],2,1))</f>
        <v/>
      </c>
    </row>
    <row r="4449" spans="6:7" x14ac:dyDescent="0.2">
      <c r="F4449" s="28" t="str">
        <f>IF($B4449="","",SUMIFS($E$4:E4449,$B$4:B4449,$B4449)/SUMIFS($E$4:$E$1048576,$B$4:$B$1048576,$B4449))</f>
        <v/>
      </c>
      <c r="G4449" s="2" t="str">
        <f>IF($C4449="","",VLOOKUP($F4449,Tabla5[],2,1))</f>
        <v/>
      </c>
    </row>
    <row r="4450" spans="6:7" x14ac:dyDescent="0.2">
      <c r="F4450" s="28" t="str">
        <f>IF($B4450="","",SUMIFS($E$4:E4450,$B$4:B4450,$B4450)/SUMIFS($E$4:$E$1048576,$B$4:$B$1048576,$B4450))</f>
        <v/>
      </c>
      <c r="G4450" s="2" t="str">
        <f>IF($C4450="","",VLOOKUP($F4450,Tabla5[],2,1))</f>
        <v/>
      </c>
    </row>
    <row r="4451" spans="6:7" x14ac:dyDescent="0.2">
      <c r="F4451" s="28" t="str">
        <f>IF($B4451="","",SUMIFS($E$4:E4451,$B$4:B4451,$B4451)/SUMIFS($E$4:$E$1048576,$B$4:$B$1048576,$B4451))</f>
        <v/>
      </c>
      <c r="G4451" s="2" t="str">
        <f>IF($C4451="","",VLOOKUP($F4451,Tabla5[],2,1))</f>
        <v/>
      </c>
    </row>
    <row r="4452" spans="6:7" x14ac:dyDescent="0.2">
      <c r="F4452" s="28" t="str">
        <f>IF($B4452="","",SUMIFS($E$4:E4452,$B$4:B4452,$B4452)/SUMIFS($E$4:$E$1048576,$B$4:$B$1048576,$B4452))</f>
        <v/>
      </c>
      <c r="G4452" s="2" t="str">
        <f>IF($C4452="","",VLOOKUP($F4452,Tabla5[],2,1))</f>
        <v/>
      </c>
    </row>
    <row r="4453" spans="6:7" x14ac:dyDescent="0.2">
      <c r="F4453" s="28" t="str">
        <f>IF($B4453="","",SUMIFS($E$4:E4453,$B$4:B4453,$B4453)/SUMIFS($E$4:$E$1048576,$B$4:$B$1048576,$B4453))</f>
        <v/>
      </c>
      <c r="G4453" s="2" t="str">
        <f>IF($C4453="","",VLOOKUP($F4453,Tabla5[],2,1))</f>
        <v/>
      </c>
    </row>
    <row r="4454" spans="6:7" x14ac:dyDescent="0.2">
      <c r="F4454" s="28" t="str">
        <f>IF($B4454="","",SUMIFS($E$4:E4454,$B$4:B4454,$B4454)/SUMIFS($E$4:$E$1048576,$B$4:$B$1048576,$B4454))</f>
        <v/>
      </c>
      <c r="G4454" s="2" t="str">
        <f>IF($C4454="","",VLOOKUP($F4454,Tabla5[],2,1))</f>
        <v/>
      </c>
    </row>
    <row r="4455" spans="6:7" x14ac:dyDescent="0.2">
      <c r="F4455" s="28" t="str">
        <f>IF($B4455="","",SUMIFS($E$4:E4455,$B$4:B4455,$B4455)/SUMIFS($E$4:$E$1048576,$B$4:$B$1048576,$B4455))</f>
        <v/>
      </c>
      <c r="G4455" s="2" t="str">
        <f>IF($C4455="","",VLOOKUP($F4455,Tabla5[],2,1))</f>
        <v/>
      </c>
    </row>
    <row r="4456" spans="6:7" x14ac:dyDescent="0.2">
      <c r="F4456" s="28" t="str">
        <f>IF($B4456="","",SUMIFS($E$4:E4456,$B$4:B4456,$B4456)/SUMIFS($E$4:$E$1048576,$B$4:$B$1048576,$B4456))</f>
        <v/>
      </c>
      <c r="G4456" s="2" t="str">
        <f>IF($C4456="","",VLOOKUP($F4456,Tabla5[],2,1))</f>
        <v/>
      </c>
    </row>
    <row r="4457" spans="6:7" x14ac:dyDescent="0.2">
      <c r="F4457" s="28" t="str">
        <f>IF($B4457="","",SUMIFS($E$4:E4457,$B$4:B4457,$B4457)/SUMIFS($E$4:$E$1048576,$B$4:$B$1048576,$B4457))</f>
        <v/>
      </c>
      <c r="G4457" s="2" t="str">
        <f>IF($C4457="","",VLOOKUP($F4457,Tabla5[],2,1))</f>
        <v/>
      </c>
    </row>
    <row r="4458" spans="6:7" x14ac:dyDescent="0.2">
      <c r="F4458" s="28" t="str">
        <f>IF($B4458="","",SUMIFS($E$4:E4458,$B$4:B4458,$B4458)/SUMIFS($E$4:$E$1048576,$B$4:$B$1048576,$B4458))</f>
        <v/>
      </c>
      <c r="G4458" s="2" t="str">
        <f>IF($C4458="","",VLOOKUP($F4458,Tabla5[],2,1))</f>
        <v/>
      </c>
    </row>
    <row r="4459" spans="6:7" x14ac:dyDescent="0.2">
      <c r="F4459" s="28" t="str">
        <f>IF($B4459="","",SUMIFS($E$4:E4459,$B$4:B4459,$B4459)/SUMIFS($E$4:$E$1048576,$B$4:$B$1048576,$B4459))</f>
        <v/>
      </c>
      <c r="G4459" s="2" t="str">
        <f>IF($C4459="","",VLOOKUP($F4459,Tabla5[],2,1))</f>
        <v/>
      </c>
    </row>
    <row r="4460" spans="6:7" x14ac:dyDescent="0.2">
      <c r="F4460" s="28" t="str">
        <f>IF($B4460="","",SUMIFS($E$4:E4460,$B$4:B4460,$B4460)/SUMIFS($E$4:$E$1048576,$B$4:$B$1048576,$B4460))</f>
        <v/>
      </c>
      <c r="G4460" s="2" t="str">
        <f>IF($C4460="","",VLOOKUP($F4460,Tabla5[],2,1))</f>
        <v/>
      </c>
    </row>
    <row r="4461" spans="6:7" x14ac:dyDescent="0.2">
      <c r="F4461" s="28" t="str">
        <f>IF($B4461="","",SUMIFS($E$4:E4461,$B$4:B4461,$B4461)/SUMIFS($E$4:$E$1048576,$B$4:$B$1048576,$B4461))</f>
        <v/>
      </c>
      <c r="G4461" s="2" t="str">
        <f>IF($C4461="","",VLOOKUP($F4461,Tabla5[],2,1))</f>
        <v/>
      </c>
    </row>
    <row r="4462" spans="6:7" x14ac:dyDescent="0.2">
      <c r="F4462" s="28" t="str">
        <f>IF($B4462="","",SUMIFS($E$4:E4462,$B$4:B4462,$B4462)/SUMIFS($E$4:$E$1048576,$B$4:$B$1048576,$B4462))</f>
        <v/>
      </c>
      <c r="G4462" s="2" t="str">
        <f>IF($C4462="","",VLOOKUP($F4462,Tabla5[],2,1))</f>
        <v/>
      </c>
    </row>
    <row r="4463" spans="6:7" x14ac:dyDescent="0.2">
      <c r="F4463" s="28" t="str">
        <f>IF($B4463="","",SUMIFS($E$4:E4463,$B$4:B4463,$B4463)/SUMIFS($E$4:$E$1048576,$B$4:$B$1048576,$B4463))</f>
        <v/>
      </c>
      <c r="G4463" s="2" t="str">
        <f>IF($C4463="","",VLOOKUP($F4463,Tabla5[],2,1))</f>
        <v/>
      </c>
    </row>
    <row r="4464" spans="6:7" x14ac:dyDescent="0.2">
      <c r="F4464" s="28" t="str">
        <f>IF($B4464="","",SUMIFS($E$4:E4464,$B$4:B4464,$B4464)/SUMIFS($E$4:$E$1048576,$B$4:$B$1048576,$B4464))</f>
        <v/>
      </c>
      <c r="G4464" s="2" t="str">
        <f>IF($C4464="","",VLOOKUP($F4464,Tabla5[],2,1))</f>
        <v/>
      </c>
    </row>
    <row r="4465" spans="6:7" x14ac:dyDescent="0.2">
      <c r="F4465" s="28" t="str">
        <f>IF($B4465="","",SUMIFS($E$4:E4465,$B$4:B4465,$B4465)/SUMIFS($E$4:$E$1048576,$B$4:$B$1048576,$B4465))</f>
        <v/>
      </c>
      <c r="G4465" s="2" t="str">
        <f>IF($C4465="","",VLOOKUP($F4465,Tabla5[],2,1))</f>
        <v/>
      </c>
    </row>
    <row r="4466" spans="6:7" x14ac:dyDescent="0.2">
      <c r="F4466" s="28" t="str">
        <f>IF($B4466="","",SUMIFS($E$4:E4466,$B$4:B4466,$B4466)/SUMIFS($E$4:$E$1048576,$B$4:$B$1048576,$B4466))</f>
        <v/>
      </c>
      <c r="G4466" s="2" t="str">
        <f>IF($C4466="","",VLOOKUP($F4466,Tabla5[],2,1))</f>
        <v/>
      </c>
    </row>
    <row r="4467" spans="6:7" x14ac:dyDescent="0.2">
      <c r="F4467" s="28" t="str">
        <f>IF($B4467="","",SUMIFS($E$4:E4467,$B$4:B4467,$B4467)/SUMIFS($E$4:$E$1048576,$B$4:$B$1048576,$B4467))</f>
        <v/>
      </c>
      <c r="G4467" s="2" t="str">
        <f>IF($C4467="","",VLOOKUP($F4467,Tabla5[],2,1))</f>
        <v/>
      </c>
    </row>
    <row r="4468" spans="6:7" x14ac:dyDescent="0.2">
      <c r="F4468" s="28" t="str">
        <f>IF($B4468="","",SUMIFS($E$4:E4468,$B$4:B4468,$B4468)/SUMIFS($E$4:$E$1048576,$B$4:$B$1048576,$B4468))</f>
        <v/>
      </c>
      <c r="G4468" s="2" t="str">
        <f>IF($C4468="","",VLOOKUP($F4468,Tabla5[],2,1))</f>
        <v/>
      </c>
    </row>
    <row r="4469" spans="6:7" x14ac:dyDescent="0.2">
      <c r="F4469" s="28" t="str">
        <f>IF($B4469="","",SUMIFS($E$4:E4469,$B$4:B4469,$B4469)/SUMIFS($E$4:$E$1048576,$B$4:$B$1048576,$B4469))</f>
        <v/>
      </c>
      <c r="G4469" s="2" t="str">
        <f>IF($C4469="","",VLOOKUP($F4469,Tabla5[],2,1))</f>
        <v/>
      </c>
    </row>
    <row r="4470" spans="6:7" x14ac:dyDescent="0.2">
      <c r="F4470" s="28" t="str">
        <f>IF($B4470="","",SUMIFS($E$4:E4470,$B$4:B4470,$B4470)/SUMIFS($E$4:$E$1048576,$B$4:$B$1048576,$B4470))</f>
        <v/>
      </c>
      <c r="G4470" s="2" t="str">
        <f>IF($C4470="","",VLOOKUP($F4470,Tabla5[],2,1))</f>
        <v/>
      </c>
    </row>
    <row r="4471" spans="6:7" x14ac:dyDescent="0.2">
      <c r="F4471" s="28" t="str">
        <f>IF($B4471="","",SUMIFS($E$4:E4471,$B$4:B4471,$B4471)/SUMIFS($E$4:$E$1048576,$B$4:$B$1048576,$B4471))</f>
        <v/>
      </c>
      <c r="G4471" s="2" t="str">
        <f>IF($C4471="","",VLOOKUP($F4471,Tabla5[],2,1))</f>
        <v/>
      </c>
    </row>
    <row r="4472" spans="6:7" x14ac:dyDescent="0.2">
      <c r="F4472" s="28" t="str">
        <f>IF($B4472="","",SUMIFS($E$4:E4472,$B$4:B4472,$B4472)/SUMIFS($E$4:$E$1048576,$B$4:$B$1048576,$B4472))</f>
        <v/>
      </c>
      <c r="G4472" s="2" t="str">
        <f>IF($C4472="","",VLOOKUP($F4472,Tabla5[],2,1))</f>
        <v/>
      </c>
    </row>
    <row r="4473" spans="6:7" x14ac:dyDescent="0.2">
      <c r="F4473" s="28" t="str">
        <f>IF($B4473="","",SUMIFS($E$4:E4473,$B$4:B4473,$B4473)/SUMIFS($E$4:$E$1048576,$B$4:$B$1048576,$B4473))</f>
        <v/>
      </c>
      <c r="G4473" s="2" t="str">
        <f>IF($C4473="","",VLOOKUP($F4473,Tabla5[],2,1))</f>
        <v/>
      </c>
    </row>
    <row r="4474" spans="6:7" x14ac:dyDescent="0.2">
      <c r="F4474" s="28" t="str">
        <f>IF($B4474="","",SUMIFS($E$4:E4474,$B$4:B4474,$B4474)/SUMIFS($E$4:$E$1048576,$B$4:$B$1048576,$B4474))</f>
        <v/>
      </c>
      <c r="G4474" s="2" t="str">
        <f>IF($C4474="","",VLOOKUP($F4474,Tabla5[],2,1))</f>
        <v/>
      </c>
    </row>
    <row r="4475" spans="6:7" x14ac:dyDescent="0.2">
      <c r="F4475" s="28" t="str">
        <f>IF($B4475="","",SUMIFS($E$4:E4475,$B$4:B4475,$B4475)/SUMIFS($E$4:$E$1048576,$B$4:$B$1048576,$B4475))</f>
        <v/>
      </c>
      <c r="G4475" s="2" t="str">
        <f>IF($C4475="","",VLOOKUP($F4475,Tabla5[],2,1))</f>
        <v/>
      </c>
    </row>
    <row r="4476" spans="6:7" x14ac:dyDescent="0.2">
      <c r="F4476" s="28" t="str">
        <f>IF($B4476="","",SUMIFS($E$4:E4476,$B$4:B4476,$B4476)/SUMIFS($E$4:$E$1048576,$B$4:$B$1048576,$B4476))</f>
        <v/>
      </c>
      <c r="G4476" s="2" t="str">
        <f>IF($C4476="","",VLOOKUP($F4476,Tabla5[],2,1))</f>
        <v/>
      </c>
    </row>
    <row r="4477" spans="6:7" x14ac:dyDescent="0.2">
      <c r="F4477" s="28" t="str">
        <f>IF($B4477="","",SUMIFS($E$4:E4477,$B$4:B4477,$B4477)/SUMIFS($E$4:$E$1048576,$B$4:$B$1048576,$B4477))</f>
        <v/>
      </c>
      <c r="G4477" s="2" t="str">
        <f>IF($C4477="","",VLOOKUP($F4477,Tabla5[],2,1))</f>
        <v/>
      </c>
    </row>
    <row r="4478" spans="6:7" x14ac:dyDescent="0.2">
      <c r="F4478" s="28" t="str">
        <f>IF($B4478="","",SUMIFS($E$4:E4478,$B$4:B4478,$B4478)/SUMIFS($E$4:$E$1048576,$B$4:$B$1048576,$B4478))</f>
        <v/>
      </c>
      <c r="G4478" s="2" t="str">
        <f>IF($C4478="","",VLOOKUP($F4478,Tabla5[],2,1))</f>
        <v/>
      </c>
    </row>
    <row r="4479" spans="6:7" x14ac:dyDescent="0.2">
      <c r="F4479" s="28" t="str">
        <f>IF($B4479="","",SUMIFS($E$4:E4479,$B$4:B4479,$B4479)/SUMIFS($E$4:$E$1048576,$B$4:$B$1048576,$B4479))</f>
        <v/>
      </c>
      <c r="G4479" s="2" t="str">
        <f>IF($C4479="","",VLOOKUP($F4479,Tabla5[],2,1))</f>
        <v/>
      </c>
    </row>
    <row r="4480" spans="6:7" x14ac:dyDescent="0.2">
      <c r="F4480" s="28" t="str">
        <f>IF($B4480="","",SUMIFS($E$4:E4480,$B$4:B4480,$B4480)/SUMIFS($E$4:$E$1048576,$B$4:$B$1048576,$B4480))</f>
        <v/>
      </c>
      <c r="G4480" s="2" t="str">
        <f>IF($C4480="","",VLOOKUP($F4480,Tabla5[],2,1))</f>
        <v/>
      </c>
    </row>
    <row r="4481" spans="6:7" x14ac:dyDescent="0.2">
      <c r="F4481" s="28" t="str">
        <f>IF($B4481="","",SUMIFS($E$4:E4481,$B$4:B4481,$B4481)/SUMIFS($E$4:$E$1048576,$B$4:$B$1048576,$B4481))</f>
        <v/>
      </c>
      <c r="G4481" s="2" t="str">
        <f>IF($C4481="","",VLOOKUP($F4481,Tabla5[],2,1))</f>
        <v/>
      </c>
    </row>
    <row r="4482" spans="6:7" x14ac:dyDescent="0.2">
      <c r="F4482" s="28" t="str">
        <f>IF($B4482="","",SUMIFS($E$4:E4482,$B$4:B4482,$B4482)/SUMIFS($E$4:$E$1048576,$B$4:$B$1048576,$B4482))</f>
        <v/>
      </c>
      <c r="G4482" s="2" t="str">
        <f>IF($C4482="","",VLOOKUP($F4482,Tabla5[],2,1))</f>
        <v/>
      </c>
    </row>
    <row r="4483" spans="6:7" x14ac:dyDescent="0.2">
      <c r="F4483" s="28" t="str">
        <f>IF($B4483="","",SUMIFS($E$4:E4483,$B$4:B4483,$B4483)/SUMIFS($E$4:$E$1048576,$B$4:$B$1048576,$B4483))</f>
        <v/>
      </c>
      <c r="G4483" s="2" t="str">
        <f>IF($C4483="","",VLOOKUP($F4483,Tabla5[],2,1))</f>
        <v/>
      </c>
    </row>
    <row r="4484" spans="6:7" x14ac:dyDescent="0.2">
      <c r="F4484" s="28" t="str">
        <f>IF($B4484="","",SUMIFS($E$4:E4484,$B$4:B4484,$B4484)/SUMIFS($E$4:$E$1048576,$B$4:$B$1048576,$B4484))</f>
        <v/>
      </c>
      <c r="G4484" s="2" t="str">
        <f>IF($C4484="","",VLOOKUP($F4484,Tabla5[],2,1))</f>
        <v/>
      </c>
    </row>
    <row r="4485" spans="6:7" x14ac:dyDescent="0.2">
      <c r="F4485" s="28" t="str">
        <f>IF($B4485="","",SUMIFS($E$4:E4485,$B$4:B4485,$B4485)/SUMIFS($E$4:$E$1048576,$B$4:$B$1048576,$B4485))</f>
        <v/>
      </c>
      <c r="G4485" s="2" t="str">
        <f>IF($C4485="","",VLOOKUP($F4485,Tabla5[],2,1))</f>
        <v/>
      </c>
    </row>
    <row r="4486" spans="6:7" x14ac:dyDescent="0.2">
      <c r="F4486" s="28" t="str">
        <f>IF($B4486="","",SUMIFS($E$4:E4486,$B$4:B4486,$B4486)/SUMIFS($E$4:$E$1048576,$B$4:$B$1048576,$B4486))</f>
        <v/>
      </c>
      <c r="G4486" s="2" t="str">
        <f>IF($C4486="","",VLOOKUP($F4486,Tabla5[],2,1))</f>
        <v/>
      </c>
    </row>
    <row r="4487" spans="6:7" x14ac:dyDescent="0.2">
      <c r="F4487" s="28" t="str">
        <f>IF($B4487="","",SUMIFS($E$4:E4487,$B$4:B4487,$B4487)/SUMIFS($E$4:$E$1048576,$B$4:$B$1048576,$B4487))</f>
        <v/>
      </c>
      <c r="G4487" s="2" t="str">
        <f>IF($C4487="","",VLOOKUP($F4487,Tabla5[],2,1))</f>
        <v/>
      </c>
    </row>
    <row r="4488" spans="6:7" x14ac:dyDescent="0.2">
      <c r="F4488" s="28" t="str">
        <f>IF($B4488="","",SUMIFS($E$4:E4488,$B$4:B4488,$B4488)/SUMIFS($E$4:$E$1048576,$B$4:$B$1048576,$B4488))</f>
        <v/>
      </c>
      <c r="G4488" s="2" t="str">
        <f>IF($C4488="","",VLOOKUP($F4488,Tabla5[],2,1))</f>
        <v/>
      </c>
    </row>
    <row r="4489" spans="6:7" x14ac:dyDescent="0.2">
      <c r="F4489" s="28" t="str">
        <f>IF($B4489="","",SUMIFS($E$4:E4489,$B$4:B4489,$B4489)/SUMIFS($E$4:$E$1048576,$B$4:$B$1048576,$B4489))</f>
        <v/>
      </c>
      <c r="G4489" s="2" t="str">
        <f>IF($C4489="","",VLOOKUP($F4489,Tabla5[],2,1))</f>
        <v/>
      </c>
    </row>
    <row r="4490" spans="6:7" x14ac:dyDescent="0.2">
      <c r="F4490" s="28" t="str">
        <f>IF($B4490="","",SUMIFS($E$4:E4490,$B$4:B4490,$B4490)/SUMIFS($E$4:$E$1048576,$B$4:$B$1048576,$B4490))</f>
        <v/>
      </c>
      <c r="G4490" s="2" t="str">
        <f>IF($C4490="","",VLOOKUP($F4490,Tabla5[],2,1))</f>
        <v/>
      </c>
    </row>
    <row r="4491" spans="6:7" x14ac:dyDescent="0.2">
      <c r="F4491" s="28" t="str">
        <f>IF($B4491="","",SUMIFS($E$4:E4491,$B$4:B4491,$B4491)/SUMIFS($E$4:$E$1048576,$B$4:$B$1048576,$B4491))</f>
        <v/>
      </c>
      <c r="G4491" s="2" t="str">
        <f>IF($C4491="","",VLOOKUP($F4491,Tabla5[],2,1))</f>
        <v/>
      </c>
    </row>
    <row r="4492" spans="6:7" x14ac:dyDescent="0.2">
      <c r="F4492" s="28" t="str">
        <f>IF($B4492="","",SUMIFS($E$4:E4492,$B$4:B4492,$B4492)/SUMIFS($E$4:$E$1048576,$B$4:$B$1048576,$B4492))</f>
        <v/>
      </c>
      <c r="G4492" s="2" t="str">
        <f>IF($C4492="","",VLOOKUP($F4492,Tabla5[],2,1))</f>
        <v/>
      </c>
    </row>
    <row r="4493" spans="6:7" x14ac:dyDescent="0.2">
      <c r="F4493" s="28" t="str">
        <f>IF($B4493="","",SUMIFS($E$4:E4493,$B$4:B4493,$B4493)/SUMIFS($E$4:$E$1048576,$B$4:$B$1048576,$B4493))</f>
        <v/>
      </c>
      <c r="G4493" s="2" t="str">
        <f>IF($C4493="","",VLOOKUP($F4493,Tabla5[],2,1))</f>
        <v/>
      </c>
    </row>
    <row r="4494" spans="6:7" x14ac:dyDescent="0.2">
      <c r="F4494" s="28" t="str">
        <f>IF($B4494="","",SUMIFS($E$4:E4494,$B$4:B4494,$B4494)/SUMIFS($E$4:$E$1048576,$B$4:$B$1048576,$B4494))</f>
        <v/>
      </c>
      <c r="G4494" s="2" t="str">
        <f>IF($C4494="","",VLOOKUP($F4494,Tabla5[],2,1))</f>
        <v/>
      </c>
    </row>
    <row r="4495" spans="6:7" x14ac:dyDescent="0.2">
      <c r="F4495" s="28" t="str">
        <f>IF($B4495="","",SUMIFS($E$4:E4495,$B$4:B4495,$B4495)/SUMIFS($E$4:$E$1048576,$B$4:$B$1048576,$B4495))</f>
        <v/>
      </c>
      <c r="G4495" s="2" t="str">
        <f>IF($C4495="","",VLOOKUP($F4495,Tabla5[],2,1))</f>
        <v/>
      </c>
    </row>
    <row r="4496" spans="6:7" x14ac:dyDescent="0.2">
      <c r="F4496" s="28" t="str">
        <f>IF($B4496="","",SUMIFS($E$4:E4496,$B$4:B4496,$B4496)/SUMIFS($E$4:$E$1048576,$B$4:$B$1048576,$B4496))</f>
        <v/>
      </c>
      <c r="G4496" s="2" t="str">
        <f>IF($C4496="","",VLOOKUP($F4496,Tabla5[],2,1))</f>
        <v/>
      </c>
    </row>
    <row r="4497" spans="6:7" x14ac:dyDescent="0.2">
      <c r="F4497" s="28" t="str">
        <f>IF($B4497="","",SUMIFS($E$4:E4497,$B$4:B4497,$B4497)/SUMIFS($E$4:$E$1048576,$B$4:$B$1048576,$B4497))</f>
        <v/>
      </c>
      <c r="G4497" s="2" t="str">
        <f>IF($C4497="","",VLOOKUP($F4497,Tabla5[],2,1))</f>
        <v/>
      </c>
    </row>
    <row r="4498" spans="6:7" x14ac:dyDescent="0.2">
      <c r="F4498" s="28" t="str">
        <f>IF($B4498="","",SUMIFS($E$4:E4498,$B$4:B4498,$B4498)/SUMIFS($E$4:$E$1048576,$B$4:$B$1048576,$B4498))</f>
        <v/>
      </c>
      <c r="G4498" s="2" t="str">
        <f>IF($C4498="","",VLOOKUP($F4498,Tabla5[],2,1))</f>
        <v/>
      </c>
    </row>
    <row r="4499" spans="6:7" x14ac:dyDescent="0.2">
      <c r="F4499" s="28" t="str">
        <f>IF($B4499="","",SUMIFS($E$4:E4499,$B$4:B4499,$B4499)/SUMIFS($E$4:$E$1048576,$B$4:$B$1048576,$B4499))</f>
        <v/>
      </c>
      <c r="G4499" s="2" t="str">
        <f>IF($C4499="","",VLOOKUP($F4499,Tabla5[],2,1))</f>
        <v/>
      </c>
    </row>
    <row r="4500" spans="6:7" x14ac:dyDescent="0.2">
      <c r="F4500" s="28" t="str">
        <f>IF($B4500="","",SUMIFS($E$4:E4500,$B$4:B4500,$B4500)/SUMIFS($E$4:$E$1048576,$B$4:$B$1048576,$B4500))</f>
        <v/>
      </c>
      <c r="G4500" s="2" t="str">
        <f>IF($C4500="","",VLOOKUP($F4500,Tabla5[],2,1))</f>
        <v/>
      </c>
    </row>
    <row r="4501" spans="6:7" x14ac:dyDescent="0.2">
      <c r="F4501" s="28" t="str">
        <f>IF($B4501="","",SUMIFS($E$4:E4501,$B$4:B4501,$B4501)/SUMIFS($E$4:$E$1048576,$B$4:$B$1048576,$B4501))</f>
        <v/>
      </c>
      <c r="G4501" s="2" t="str">
        <f>IF($C4501="","",VLOOKUP($F4501,Tabla5[],2,1))</f>
        <v/>
      </c>
    </row>
    <row r="4502" spans="6:7" x14ac:dyDescent="0.2">
      <c r="F4502" s="28" t="str">
        <f>IF($B4502="","",SUMIFS($E$4:E4502,$B$4:B4502,$B4502)/SUMIFS($E$4:$E$1048576,$B$4:$B$1048576,$B4502))</f>
        <v/>
      </c>
      <c r="G4502" s="2" t="str">
        <f>IF($C4502="","",VLOOKUP($F4502,Tabla5[],2,1))</f>
        <v/>
      </c>
    </row>
    <row r="4503" spans="6:7" x14ac:dyDescent="0.2">
      <c r="F4503" s="28" t="str">
        <f>IF($B4503="","",SUMIFS($E$4:E4503,$B$4:B4503,$B4503)/SUMIFS($E$4:$E$1048576,$B$4:$B$1048576,$B4503))</f>
        <v/>
      </c>
      <c r="G4503" s="2" t="str">
        <f>IF($C4503="","",VLOOKUP($F4503,Tabla5[],2,1))</f>
        <v/>
      </c>
    </row>
    <row r="4504" spans="6:7" x14ac:dyDescent="0.2">
      <c r="F4504" s="28" t="str">
        <f>IF($B4504="","",SUMIFS($E$4:E4504,$B$4:B4504,$B4504)/SUMIFS($E$4:$E$1048576,$B$4:$B$1048576,$B4504))</f>
        <v/>
      </c>
      <c r="G4504" s="2" t="str">
        <f>IF($C4504="","",VLOOKUP($F4504,Tabla5[],2,1))</f>
        <v/>
      </c>
    </row>
    <row r="4505" spans="6:7" x14ac:dyDescent="0.2">
      <c r="F4505" s="28" t="str">
        <f>IF($B4505="","",SUMIFS($E$4:E4505,$B$4:B4505,$B4505)/SUMIFS($E$4:$E$1048576,$B$4:$B$1048576,$B4505))</f>
        <v/>
      </c>
      <c r="G4505" s="2" t="str">
        <f>IF($C4505="","",VLOOKUP($F4505,Tabla5[],2,1))</f>
        <v/>
      </c>
    </row>
    <row r="4506" spans="6:7" x14ac:dyDescent="0.2">
      <c r="F4506" s="28" t="str">
        <f>IF($B4506="","",SUMIFS($E$4:E4506,$B$4:B4506,$B4506)/SUMIFS($E$4:$E$1048576,$B$4:$B$1048576,$B4506))</f>
        <v/>
      </c>
      <c r="G4506" s="2" t="str">
        <f>IF($C4506="","",VLOOKUP($F4506,Tabla5[],2,1))</f>
        <v/>
      </c>
    </row>
    <row r="4507" spans="6:7" x14ac:dyDescent="0.2">
      <c r="F4507" s="28" t="str">
        <f>IF($B4507="","",SUMIFS($E$4:E4507,$B$4:B4507,$B4507)/SUMIFS($E$4:$E$1048576,$B$4:$B$1048576,$B4507))</f>
        <v/>
      </c>
      <c r="G4507" s="2" t="str">
        <f>IF($C4507="","",VLOOKUP($F4507,Tabla5[],2,1))</f>
        <v/>
      </c>
    </row>
    <row r="4508" spans="6:7" x14ac:dyDescent="0.2">
      <c r="F4508" s="28" t="str">
        <f>IF($B4508="","",SUMIFS($E$4:E4508,$B$4:B4508,$B4508)/SUMIFS($E$4:$E$1048576,$B$4:$B$1048576,$B4508))</f>
        <v/>
      </c>
      <c r="G4508" s="2" t="str">
        <f>IF($C4508="","",VLOOKUP($F4508,Tabla5[],2,1))</f>
        <v/>
      </c>
    </row>
    <row r="4509" spans="6:7" x14ac:dyDescent="0.2">
      <c r="F4509" s="28" t="str">
        <f>IF($B4509="","",SUMIFS($E$4:E4509,$B$4:B4509,$B4509)/SUMIFS($E$4:$E$1048576,$B$4:$B$1048576,$B4509))</f>
        <v/>
      </c>
      <c r="G4509" s="2" t="str">
        <f>IF($C4509="","",VLOOKUP($F4509,Tabla5[],2,1))</f>
        <v/>
      </c>
    </row>
    <row r="4510" spans="6:7" x14ac:dyDescent="0.2">
      <c r="F4510" s="28" t="str">
        <f>IF($B4510="","",SUMIFS($E$4:E4510,$B$4:B4510,$B4510)/SUMIFS($E$4:$E$1048576,$B$4:$B$1048576,$B4510))</f>
        <v/>
      </c>
      <c r="G4510" s="2" t="str">
        <f>IF($C4510="","",VLOOKUP($F4510,Tabla5[],2,1))</f>
        <v/>
      </c>
    </row>
    <row r="4511" spans="6:7" x14ac:dyDescent="0.2">
      <c r="F4511" s="28" t="str">
        <f>IF($B4511="","",SUMIFS($E$4:E4511,$B$4:B4511,$B4511)/SUMIFS($E$4:$E$1048576,$B$4:$B$1048576,$B4511))</f>
        <v/>
      </c>
      <c r="G4511" s="2" t="str">
        <f>IF($C4511="","",VLOOKUP($F4511,Tabla5[],2,1))</f>
        <v/>
      </c>
    </row>
    <row r="4512" spans="6:7" x14ac:dyDescent="0.2">
      <c r="F4512" s="28" t="str">
        <f>IF($B4512="","",SUMIFS($E$4:E4512,$B$4:B4512,$B4512)/SUMIFS($E$4:$E$1048576,$B$4:$B$1048576,$B4512))</f>
        <v/>
      </c>
      <c r="G4512" s="2" t="str">
        <f>IF($C4512="","",VLOOKUP($F4512,Tabla5[],2,1))</f>
        <v/>
      </c>
    </row>
    <row r="4513" spans="6:7" x14ac:dyDescent="0.2">
      <c r="F4513" s="28" t="str">
        <f>IF($B4513="","",SUMIFS($E$4:E4513,$B$4:B4513,$B4513)/SUMIFS($E$4:$E$1048576,$B$4:$B$1048576,$B4513))</f>
        <v/>
      </c>
      <c r="G4513" s="2" t="str">
        <f>IF($C4513="","",VLOOKUP($F4513,Tabla5[],2,1))</f>
        <v/>
      </c>
    </row>
    <row r="4514" spans="6:7" x14ac:dyDescent="0.2">
      <c r="F4514" s="28" t="str">
        <f>IF($B4514="","",SUMIFS($E$4:E4514,$B$4:B4514,$B4514)/SUMIFS($E$4:$E$1048576,$B$4:$B$1048576,$B4514))</f>
        <v/>
      </c>
      <c r="G4514" s="2" t="str">
        <f>IF($C4514="","",VLOOKUP($F4514,Tabla5[],2,1))</f>
        <v/>
      </c>
    </row>
    <row r="4515" spans="6:7" x14ac:dyDescent="0.2">
      <c r="F4515" s="28" t="str">
        <f>IF($B4515="","",SUMIFS($E$4:E4515,$B$4:B4515,$B4515)/SUMIFS($E$4:$E$1048576,$B$4:$B$1048576,$B4515))</f>
        <v/>
      </c>
      <c r="G4515" s="2" t="str">
        <f>IF($C4515="","",VLOOKUP($F4515,Tabla5[],2,1))</f>
        <v/>
      </c>
    </row>
    <row r="4516" spans="6:7" x14ac:dyDescent="0.2">
      <c r="F4516" s="28" t="str">
        <f>IF($B4516="","",SUMIFS($E$4:E4516,$B$4:B4516,$B4516)/SUMIFS($E$4:$E$1048576,$B$4:$B$1048576,$B4516))</f>
        <v/>
      </c>
      <c r="G4516" s="2" t="str">
        <f>IF($C4516="","",VLOOKUP($F4516,Tabla5[],2,1))</f>
        <v/>
      </c>
    </row>
    <row r="4517" spans="6:7" x14ac:dyDescent="0.2">
      <c r="F4517" s="28" t="str">
        <f>IF($B4517="","",SUMIFS($E$4:E4517,$B$4:B4517,$B4517)/SUMIFS($E$4:$E$1048576,$B$4:$B$1048576,$B4517))</f>
        <v/>
      </c>
      <c r="G4517" s="2" t="str">
        <f>IF($C4517="","",VLOOKUP($F4517,Tabla5[],2,1))</f>
        <v/>
      </c>
    </row>
    <row r="4518" spans="6:7" x14ac:dyDescent="0.2">
      <c r="F4518" s="28" t="str">
        <f>IF($B4518="","",SUMIFS($E$4:E4518,$B$4:B4518,$B4518)/SUMIFS($E$4:$E$1048576,$B$4:$B$1048576,$B4518))</f>
        <v/>
      </c>
      <c r="G4518" s="2" t="str">
        <f>IF($C4518="","",VLOOKUP($F4518,Tabla5[],2,1))</f>
        <v/>
      </c>
    </row>
    <row r="4519" spans="6:7" x14ac:dyDescent="0.2">
      <c r="F4519" s="28" t="str">
        <f>IF($B4519="","",SUMIFS($E$4:E4519,$B$4:B4519,$B4519)/SUMIFS($E$4:$E$1048576,$B$4:$B$1048576,$B4519))</f>
        <v/>
      </c>
      <c r="G4519" s="2" t="str">
        <f>IF($C4519="","",VLOOKUP($F4519,Tabla5[],2,1))</f>
        <v/>
      </c>
    </row>
    <row r="4520" spans="6:7" x14ac:dyDescent="0.2">
      <c r="F4520" s="28" t="str">
        <f>IF($B4520="","",SUMIFS($E$4:E4520,$B$4:B4520,$B4520)/SUMIFS($E$4:$E$1048576,$B$4:$B$1048576,$B4520))</f>
        <v/>
      </c>
      <c r="G4520" s="2" t="str">
        <f>IF($C4520="","",VLOOKUP($F4520,Tabla5[],2,1))</f>
        <v/>
      </c>
    </row>
    <row r="4521" spans="6:7" x14ac:dyDescent="0.2">
      <c r="F4521" s="28" t="str">
        <f>IF($B4521="","",SUMIFS($E$4:E4521,$B$4:B4521,$B4521)/SUMIFS($E$4:$E$1048576,$B$4:$B$1048576,$B4521))</f>
        <v/>
      </c>
      <c r="G4521" s="2" t="str">
        <f>IF($C4521="","",VLOOKUP($F4521,Tabla5[],2,1))</f>
        <v/>
      </c>
    </row>
    <row r="4522" spans="6:7" x14ac:dyDescent="0.2">
      <c r="F4522" s="28" t="str">
        <f>IF($B4522="","",SUMIFS($E$4:E4522,$B$4:B4522,$B4522)/SUMIFS($E$4:$E$1048576,$B$4:$B$1048576,$B4522))</f>
        <v/>
      </c>
      <c r="G4522" s="2" t="str">
        <f>IF($C4522="","",VLOOKUP($F4522,Tabla5[],2,1))</f>
        <v/>
      </c>
    </row>
    <row r="4523" spans="6:7" x14ac:dyDescent="0.2">
      <c r="F4523" s="28" t="str">
        <f>IF($B4523="","",SUMIFS($E$4:E4523,$B$4:B4523,$B4523)/SUMIFS($E$4:$E$1048576,$B$4:$B$1048576,$B4523))</f>
        <v/>
      </c>
      <c r="G4523" s="2" t="str">
        <f>IF($C4523="","",VLOOKUP($F4523,Tabla5[],2,1))</f>
        <v/>
      </c>
    </row>
    <row r="4524" spans="6:7" x14ac:dyDescent="0.2">
      <c r="F4524" s="28" t="str">
        <f>IF($B4524="","",SUMIFS($E$4:E4524,$B$4:B4524,$B4524)/SUMIFS($E$4:$E$1048576,$B$4:$B$1048576,$B4524))</f>
        <v/>
      </c>
      <c r="G4524" s="2" t="str">
        <f>IF($C4524="","",VLOOKUP($F4524,Tabla5[],2,1))</f>
        <v/>
      </c>
    </row>
    <row r="4525" spans="6:7" x14ac:dyDescent="0.2">
      <c r="F4525" s="28" t="str">
        <f>IF($B4525="","",SUMIFS($E$4:E4525,$B$4:B4525,$B4525)/SUMIFS($E$4:$E$1048576,$B$4:$B$1048576,$B4525))</f>
        <v/>
      </c>
      <c r="G4525" s="2" t="str">
        <f>IF($C4525="","",VLOOKUP($F4525,Tabla5[],2,1))</f>
        <v/>
      </c>
    </row>
    <row r="4526" spans="6:7" x14ac:dyDescent="0.2">
      <c r="F4526" s="28" t="str">
        <f>IF($B4526="","",SUMIFS($E$4:E4526,$B$4:B4526,$B4526)/SUMIFS($E$4:$E$1048576,$B$4:$B$1048576,$B4526))</f>
        <v/>
      </c>
      <c r="G4526" s="2" t="str">
        <f>IF($C4526="","",VLOOKUP($F4526,Tabla5[],2,1))</f>
        <v/>
      </c>
    </row>
    <row r="4527" spans="6:7" x14ac:dyDescent="0.2">
      <c r="F4527" s="28" t="str">
        <f>IF($B4527="","",SUMIFS($E$4:E4527,$B$4:B4527,$B4527)/SUMIFS($E$4:$E$1048576,$B$4:$B$1048576,$B4527))</f>
        <v/>
      </c>
      <c r="G4527" s="2" t="str">
        <f>IF($C4527="","",VLOOKUP($F4527,Tabla5[],2,1))</f>
        <v/>
      </c>
    </row>
    <row r="4528" spans="6:7" x14ac:dyDescent="0.2">
      <c r="F4528" s="28" t="str">
        <f>IF($B4528="","",SUMIFS($E$4:E4528,$B$4:B4528,$B4528)/SUMIFS($E$4:$E$1048576,$B$4:$B$1048576,$B4528))</f>
        <v/>
      </c>
      <c r="G4528" s="2" t="str">
        <f>IF($C4528="","",VLOOKUP($F4528,Tabla5[],2,1))</f>
        <v/>
      </c>
    </row>
    <row r="4529" spans="6:7" x14ac:dyDescent="0.2">
      <c r="F4529" s="28" t="str">
        <f>IF($B4529="","",SUMIFS($E$4:E4529,$B$4:B4529,$B4529)/SUMIFS($E$4:$E$1048576,$B$4:$B$1048576,$B4529))</f>
        <v/>
      </c>
      <c r="G4529" s="2" t="str">
        <f>IF($C4529="","",VLOOKUP($F4529,Tabla5[],2,1))</f>
        <v/>
      </c>
    </row>
    <row r="4530" spans="6:7" x14ac:dyDescent="0.2">
      <c r="F4530" s="28" t="str">
        <f>IF($B4530="","",SUMIFS($E$4:E4530,$B$4:B4530,$B4530)/SUMIFS($E$4:$E$1048576,$B$4:$B$1048576,$B4530))</f>
        <v/>
      </c>
      <c r="G4530" s="2" t="str">
        <f>IF($C4530="","",VLOOKUP($F4530,Tabla5[],2,1))</f>
        <v/>
      </c>
    </row>
    <row r="4531" spans="6:7" x14ac:dyDescent="0.2">
      <c r="F4531" s="28" t="str">
        <f>IF($B4531="","",SUMIFS($E$4:E4531,$B$4:B4531,$B4531)/SUMIFS($E$4:$E$1048576,$B$4:$B$1048576,$B4531))</f>
        <v/>
      </c>
      <c r="G4531" s="2" t="str">
        <f>IF($C4531="","",VLOOKUP($F4531,Tabla5[],2,1))</f>
        <v/>
      </c>
    </row>
    <row r="4532" spans="6:7" x14ac:dyDescent="0.2">
      <c r="F4532" s="28" t="str">
        <f>IF($B4532="","",SUMIFS($E$4:E4532,$B$4:B4532,$B4532)/SUMIFS($E$4:$E$1048576,$B$4:$B$1048576,$B4532))</f>
        <v/>
      </c>
      <c r="G4532" s="2" t="str">
        <f>IF($C4532="","",VLOOKUP($F4532,Tabla5[],2,1))</f>
        <v/>
      </c>
    </row>
    <row r="4533" spans="6:7" x14ac:dyDescent="0.2">
      <c r="F4533" s="28" t="str">
        <f>IF($B4533="","",SUMIFS($E$4:E4533,$B$4:B4533,$B4533)/SUMIFS($E$4:$E$1048576,$B$4:$B$1048576,$B4533))</f>
        <v/>
      </c>
      <c r="G4533" s="2" t="str">
        <f>IF($C4533="","",VLOOKUP($F4533,Tabla5[],2,1))</f>
        <v/>
      </c>
    </row>
    <row r="4534" spans="6:7" x14ac:dyDescent="0.2">
      <c r="F4534" s="28" t="str">
        <f>IF($B4534="","",SUMIFS($E$4:E4534,$B$4:B4534,$B4534)/SUMIFS($E$4:$E$1048576,$B$4:$B$1048576,$B4534))</f>
        <v/>
      </c>
      <c r="G4534" s="2" t="str">
        <f>IF($C4534="","",VLOOKUP($F4534,Tabla5[],2,1))</f>
        <v/>
      </c>
    </row>
    <row r="4535" spans="6:7" x14ac:dyDescent="0.2">
      <c r="F4535" s="28" t="str">
        <f>IF($B4535="","",SUMIFS($E$4:E4535,$B$4:B4535,$B4535)/SUMIFS($E$4:$E$1048576,$B$4:$B$1048576,$B4535))</f>
        <v/>
      </c>
      <c r="G4535" s="2" t="str">
        <f>IF($C4535="","",VLOOKUP($F4535,Tabla5[],2,1))</f>
        <v/>
      </c>
    </row>
    <row r="4536" spans="6:7" x14ac:dyDescent="0.2">
      <c r="F4536" s="28" t="str">
        <f>IF($B4536="","",SUMIFS($E$4:E4536,$B$4:B4536,$B4536)/SUMIFS($E$4:$E$1048576,$B$4:$B$1048576,$B4536))</f>
        <v/>
      </c>
      <c r="G4536" s="2" t="str">
        <f>IF($C4536="","",VLOOKUP($F4536,Tabla5[],2,1))</f>
        <v/>
      </c>
    </row>
    <row r="4537" spans="6:7" x14ac:dyDescent="0.2">
      <c r="F4537" s="28" t="str">
        <f>IF($B4537="","",SUMIFS($E$4:E4537,$B$4:B4537,$B4537)/SUMIFS($E$4:$E$1048576,$B$4:$B$1048576,$B4537))</f>
        <v/>
      </c>
      <c r="G4537" s="2" t="str">
        <f>IF($C4537="","",VLOOKUP($F4537,Tabla5[],2,1))</f>
        <v/>
      </c>
    </row>
    <row r="4538" spans="6:7" x14ac:dyDescent="0.2">
      <c r="F4538" s="28" t="str">
        <f>IF($B4538="","",SUMIFS($E$4:E4538,$B$4:B4538,$B4538)/SUMIFS($E$4:$E$1048576,$B$4:$B$1048576,$B4538))</f>
        <v/>
      </c>
      <c r="G4538" s="2" t="str">
        <f>IF($C4538="","",VLOOKUP($F4538,Tabla5[],2,1))</f>
        <v/>
      </c>
    </row>
    <row r="4539" spans="6:7" x14ac:dyDescent="0.2">
      <c r="F4539" s="28" t="str">
        <f>IF($B4539="","",SUMIFS($E$4:E4539,$B$4:B4539,$B4539)/SUMIFS($E$4:$E$1048576,$B$4:$B$1048576,$B4539))</f>
        <v/>
      </c>
      <c r="G4539" s="2" t="str">
        <f>IF($C4539="","",VLOOKUP($F4539,Tabla5[],2,1))</f>
        <v/>
      </c>
    </row>
    <row r="4540" spans="6:7" x14ac:dyDescent="0.2">
      <c r="F4540" s="28" t="str">
        <f>IF($B4540="","",SUMIFS($E$4:E4540,$B$4:B4540,$B4540)/SUMIFS($E$4:$E$1048576,$B$4:$B$1048576,$B4540))</f>
        <v/>
      </c>
      <c r="G4540" s="2" t="str">
        <f>IF($C4540="","",VLOOKUP($F4540,Tabla5[],2,1))</f>
        <v/>
      </c>
    </row>
    <row r="4541" spans="6:7" x14ac:dyDescent="0.2">
      <c r="F4541" s="28" t="str">
        <f>IF($B4541="","",SUMIFS($E$4:E4541,$B$4:B4541,$B4541)/SUMIFS($E$4:$E$1048576,$B$4:$B$1048576,$B4541))</f>
        <v/>
      </c>
      <c r="G4541" s="2" t="str">
        <f>IF($C4541="","",VLOOKUP($F4541,Tabla5[],2,1))</f>
        <v/>
      </c>
    </row>
    <row r="4542" spans="6:7" x14ac:dyDescent="0.2">
      <c r="F4542" s="28" t="str">
        <f>IF($B4542="","",SUMIFS($E$4:E4542,$B$4:B4542,$B4542)/SUMIFS($E$4:$E$1048576,$B$4:$B$1048576,$B4542))</f>
        <v/>
      </c>
      <c r="G4542" s="2" t="str">
        <f>IF($C4542="","",VLOOKUP($F4542,Tabla5[],2,1))</f>
        <v/>
      </c>
    </row>
    <row r="4543" spans="6:7" x14ac:dyDescent="0.2">
      <c r="F4543" s="28" t="str">
        <f>IF($B4543="","",SUMIFS($E$4:E4543,$B$4:B4543,$B4543)/SUMIFS($E$4:$E$1048576,$B$4:$B$1048576,$B4543))</f>
        <v/>
      </c>
      <c r="G4543" s="2" t="str">
        <f>IF($C4543="","",VLOOKUP($F4543,Tabla5[],2,1))</f>
        <v/>
      </c>
    </row>
    <row r="4544" spans="6:7" x14ac:dyDescent="0.2">
      <c r="F4544" s="28" t="str">
        <f>IF($B4544="","",SUMIFS($E$4:E4544,$B$4:B4544,$B4544)/SUMIFS($E$4:$E$1048576,$B$4:$B$1048576,$B4544))</f>
        <v/>
      </c>
      <c r="G4544" s="2" t="str">
        <f>IF($C4544="","",VLOOKUP($F4544,Tabla5[],2,1))</f>
        <v/>
      </c>
    </row>
    <row r="4545" spans="6:7" x14ac:dyDescent="0.2">
      <c r="F4545" s="28" t="str">
        <f>IF($B4545="","",SUMIFS($E$4:E4545,$B$4:B4545,$B4545)/SUMIFS($E$4:$E$1048576,$B$4:$B$1048576,$B4545))</f>
        <v/>
      </c>
      <c r="G4545" s="2" t="str">
        <f>IF($C4545="","",VLOOKUP($F4545,Tabla5[],2,1))</f>
        <v/>
      </c>
    </row>
    <row r="4546" spans="6:7" x14ac:dyDescent="0.2">
      <c r="F4546" s="28" t="str">
        <f>IF($B4546="","",SUMIFS($E$4:E4546,$B$4:B4546,$B4546)/SUMIFS($E$4:$E$1048576,$B$4:$B$1048576,$B4546))</f>
        <v/>
      </c>
      <c r="G4546" s="2" t="str">
        <f>IF($C4546="","",VLOOKUP($F4546,Tabla5[],2,1))</f>
        <v/>
      </c>
    </row>
    <row r="4547" spans="6:7" x14ac:dyDescent="0.2">
      <c r="F4547" s="28" t="str">
        <f>IF($B4547="","",SUMIFS($E$4:E4547,$B$4:B4547,$B4547)/SUMIFS($E$4:$E$1048576,$B$4:$B$1048576,$B4547))</f>
        <v/>
      </c>
      <c r="G4547" s="2" t="str">
        <f>IF($C4547="","",VLOOKUP($F4547,Tabla5[],2,1))</f>
        <v/>
      </c>
    </row>
    <row r="4548" spans="6:7" x14ac:dyDescent="0.2">
      <c r="F4548" s="28" t="str">
        <f>IF($B4548="","",SUMIFS($E$4:E4548,$B$4:B4548,$B4548)/SUMIFS($E$4:$E$1048576,$B$4:$B$1048576,$B4548))</f>
        <v/>
      </c>
      <c r="G4548" s="2" t="str">
        <f>IF($C4548="","",VLOOKUP($F4548,Tabla5[],2,1))</f>
        <v/>
      </c>
    </row>
    <row r="4549" spans="6:7" x14ac:dyDescent="0.2">
      <c r="F4549" s="28" t="str">
        <f>IF($B4549="","",SUMIFS($E$4:E4549,$B$4:B4549,$B4549)/SUMIFS($E$4:$E$1048576,$B$4:$B$1048576,$B4549))</f>
        <v/>
      </c>
      <c r="G4549" s="2" t="str">
        <f>IF($C4549="","",VLOOKUP($F4549,Tabla5[],2,1))</f>
        <v/>
      </c>
    </row>
    <row r="4550" spans="6:7" x14ac:dyDescent="0.2">
      <c r="F4550" s="28" t="str">
        <f>IF($B4550="","",SUMIFS($E$4:E4550,$B$4:B4550,$B4550)/SUMIFS($E$4:$E$1048576,$B$4:$B$1048576,$B4550))</f>
        <v/>
      </c>
      <c r="G4550" s="2" t="str">
        <f>IF($C4550="","",VLOOKUP($F4550,Tabla5[],2,1))</f>
        <v/>
      </c>
    </row>
    <row r="4551" spans="6:7" x14ac:dyDescent="0.2">
      <c r="F4551" s="28" t="str">
        <f>IF($B4551="","",SUMIFS($E$4:E4551,$B$4:B4551,$B4551)/SUMIFS($E$4:$E$1048576,$B$4:$B$1048576,$B4551))</f>
        <v/>
      </c>
      <c r="G4551" s="2" t="str">
        <f>IF($C4551="","",VLOOKUP($F4551,Tabla5[],2,1))</f>
        <v/>
      </c>
    </row>
    <row r="4552" spans="6:7" x14ac:dyDescent="0.2">
      <c r="F4552" s="28" t="str">
        <f>IF($B4552="","",SUMIFS($E$4:E4552,$B$4:B4552,$B4552)/SUMIFS($E$4:$E$1048576,$B$4:$B$1048576,$B4552))</f>
        <v/>
      </c>
      <c r="G4552" s="2" t="str">
        <f>IF($C4552="","",VLOOKUP($F4552,Tabla5[],2,1))</f>
        <v/>
      </c>
    </row>
    <row r="4553" spans="6:7" x14ac:dyDescent="0.2">
      <c r="F4553" s="28" t="str">
        <f>IF($B4553="","",SUMIFS($E$4:E4553,$B$4:B4553,$B4553)/SUMIFS($E$4:$E$1048576,$B$4:$B$1048576,$B4553))</f>
        <v/>
      </c>
      <c r="G4553" s="2" t="str">
        <f>IF($C4553="","",VLOOKUP($F4553,Tabla5[],2,1))</f>
        <v/>
      </c>
    </row>
    <row r="4554" spans="6:7" x14ac:dyDescent="0.2">
      <c r="F4554" s="28" t="str">
        <f>IF($B4554="","",SUMIFS($E$4:E4554,$B$4:B4554,$B4554)/SUMIFS($E$4:$E$1048576,$B$4:$B$1048576,$B4554))</f>
        <v/>
      </c>
      <c r="G4554" s="2" t="str">
        <f>IF($C4554="","",VLOOKUP($F4554,Tabla5[],2,1))</f>
        <v/>
      </c>
    </row>
    <row r="4555" spans="6:7" x14ac:dyDescent="0.2">
      <c r="F4555" s="28" t="str">
        <f>IF($B4555="","",SUMIFS($E$4:E4555,$B$4:B4555,$B4555)/SUMIFS($E$4:$E$1048576,$B$4:$B$1048576,$B4555))</f>
        <v/>
      </c>
      <c r="G4555" s="2" t="str">
        <f>IF($C4555="","",VLOOKUP($F4555,Tabla5[],2,1))</f>
        <v/>
      </c>
    </row>
    <row r="4556" spans="6:7" x14ac:dyDescent="0.2">
      <c r="F4556" s="28" t="str">
        <f>IF($B4556="","",SUMIFS($E$4:E4556,$B$4:B4556,$B4556)/SUMIFS($E$4:$E$1048576,$B$4:$B$1048576,$B4556))</f>
        <v/>
      </c>
      <c r="G4556" s="2" t="str">
        <f>IF($C4556="","",VLOOKUP($F4556,Tabla5[],2,1))</f>
        <v/>
      </c>
    </row>
    <row r="4557" spans="6:7" x14ac:dyDescent="0.2">
      <c r="F4557" s="28" t="str">
        <f>IF($B4557="","",SUMIFS($E$4:E4557,$B$4:B4557,$B4557)/SUMIFS($E$4:$E$1048576,$B$4:$B$1048576,$B4557))</f>
        <v/>
      </c>
      <c r="G4557" s="2" t="str">
        <f>IF($C4557="","",VLOOKUP($F4557,Tabla5[],2,1))</f>
        <v/>
      </c>
    </row>
    <row r="4558" spans="6:7" x14ac:dyDescent="0.2">
      <c r="F4558" s="28" t="str">
        <f>IF($B4558="","",SUMIFS($E$4:E4558,$B$4:B4558,$B4558)/SUMIFS($E$4:$E$1048576,$B$4:$B$1048576,$B4558))</f>
        <v/>
      </c>
      <c r="G4558" s="2" t="str">
        <f>IF($C4558="","",VLOOKUP($F4558,Tabla5[],2,1))</f>
        <v/>
      </c>
    </row>
    <row r="4559" spans="6:7" x14ac:dyDescent="0.2">
      <c r="F4559" s="28" t="str">
        <f>IF($B4559="","",SUMIFS($E$4:E4559,$B$4:B4559,$B4559)/SUMIFS($E$4:$E$1048576,$B$4:$B$1048576,$B4559))</f>
        <v/>
      </c>
      <c r="G4559" s="2" t="str">
        <f>IF($C4559="","",VLOOKUP($F4559,Tabla5[],2,1))</f>
        <v/>
      </c>
    </row>
    <row r="4560" spans="6:7" x14ac:dyDescent="0.2">
      <c r="F4560" s="28" t="str">
        <f>IF($B4560="","",SUMIFS($E$4:E4560,$B$4:B4560,$B4560)/SUMIFS($E$4:$E$1048576,$B$4:$B$1048576,$B4560))</f>
        <v/>
      </c>
      <c r="G4560" s="2" t="str">
        <f>IF($C4560="","",VLOOKUP($F4560,Tabla5[],2,1))</f>
        <v/>
      </c>
    </row>
    <row r="4561" spans="6:7" x14ac:dyDescent="0.2">
      <c r="F4561" s="28" t="str">
        <f>IF($B4561="","",SUMIFS($E$4:E4561,$B$4:B4561,$B4561)/SUMIFS($E$4:$E$1048576,$B$4:$B$1048576,$B4561))</f>
        <v/>
      </c>
      <c r="G4561" s="2" t="str">
        <f>IF($C4561="","",VLOOKUP($F4561,Tabla5[],2,1))</f>
        <v/>
      </c>
    </row>
    <row r="4562" spans="6:7" x14ac:dyDescent="0.2">
      <c r="F4562" s="28" t="str">
        <f>IF($B4562="","",SUMIFS($E$4:E4562,$B$4:B4562,$B4562)/SUMIFS($E$4:$E$1048576,$B$4:$B$1048576,$B4562))</f>
        <v/>
      </c>
      <c r="G4562" s="2" t="str">
        <f>IF($C4562="","",VLOOKUP($F4562,Tabla5[],2,1))</f>
        <v/>
      </c>
    </row>
    <row r="4563" spans="6:7" x14ac:dyDescent="0.2">
      <c r="F4563" s="28" t="str">
        <f>IF($B4563="","",SUMIFS($E$4:E4563,$B$4:B4563,$B4563)/SUMIFS($E$4:$E$1048576,$B$4:$B$1048576,$B4563))</f>
        <v/>
      </c>
      <c r="G4563" s="2" t="str">
        <f>IF($C4563="","",VLOOKUP($F4563,Tabla5[],2,1))</f>
        <v/>
      </c>
    </row>
    <row r="4564" spans="6:7" x14ac:dyDescent="0.2">
      <c r="F4564" s="28" t="str">
        <f>IF($B4564="","",SUMIFS($E$4:E4564,$B$4:B4564,$B4564)/SUMIFS($E$4:$E$1048576,$B$4:$B$1048576,$B4564))</f>
        <v/>
      </c>
      <c r="G4564" s="2" t="str">
        <f>IF($C4564="","",VLOOKUP($F4564,Tabla5[],2,1))</f>
        <v/>
      </c>
    </row>
    <row r="4565" spans="6:7" x14ac:dyDescent="0.2">
      <c r="F4565" s="28" t="str">
        <f>IF($B4565="","",SUMIFS($E$4:E4565,$B$4:B4565,$B4565)/SUMIFS($E$4:$E$1048576,$B$4:$B$1048576,$B4565))</f>
        <v/>
      </c>
      <c r="G4565" s="2" t="str">
        <f>IF($C4565="","",VLOOKUP($F4565,Tabla5[],2,1))</f>
        <v/>
      </c>
    </row>
    <row r="4566" spans="6:7" x14ac:dyDescent="0.2">
      <c r="F4566" s="28" t="str">
        <f>IF($B4566="","",SUMIFS($E$4:E4566,$B$4:B4566,$B4566)/SUMIFS($E$4:$E$1048576,$B$4:$B$1048576,$B4566))</f>
        <v/>
      </c>
      <c r="G4566" s="2" t="str">
        <f>IF($C4566="","",VLOOKUP($F4566,Tabla5[],2,1))</f>
        <v/>
      </c>
    </row>
    <row r="4567" spans="6:7" x14ac:dyDescent="0.2">
      <c r="F4567" s="28" t="str">
        <f>IF($B4567="","",SUMIFS($E$4:E4567,$B$4:B4567,$B4567)/SUMIFS($E$4:$E$1048576,$B$4:$B$1048576,$B4567))</f>
        <v/>
      </c>
      <c r="G4567" s="2" t="str">
        <f>IF($C4567="","",VLOOKUP($F4567,Tabla5[],2,1))</f>
        <v/>
      </c>
    </row>
    <row r="4568" spans="6:7" x14ac:dyDescent="0.2">
      <c r="F4568" s="28" t="str">
        <f>IF($B4568="","",SUMIFS($E$4:E4568,$B$4:B4568,$B4568)/SUMIFS($E$4:$E$1048576,$B$4:$B$1048576,$B4568))</f>
        <v/>
      </c>
      <c r="G4568" s="2" t="str">
        <f>IF($C4568="","",VLOOKUP($F4568,Tabla5[],2,1))</f>
        <v/>
      </c>
    </row>
    <row r="4569" spans="6:7" x14ac:dyDescent="0.2">
      <c r="F4569" s="28" t="str">
        <f>IF($B4569="","",SUMIFS($E$4:E4569,$B$4:B4569,$B4569)/SUMIFS($E$4:$E$1048576,$B$4:$B$1048576,$B4569))</f>
        <v/>
      </c>
      <c r="G4569" s="2" t="str">
        <f>IF($C4569="","",VLOOKUP($F4569,Tabla5[],2,1))</f>
        <v/>
      </c>
    </row>
    <row r="4570" spans="6:7" x14ac:dyDescent="0.2">
      <c r="F4570" s="28" t="str">
        <f>IF($B4570="","",SUMIFS($E$4:E4570,$B$4:B4570,$B4570)/SUMIFS($E$4:$E$1048576,$B$4:$B$1048576,$B4570))</f>
        <v/>
      </c>
      <c r="G4570" s="2" t="str">
        <f>IF($C4570="","",VLOOKUP($F4570,Tabla5[],2,1))</f>
        <v/>
      </c>
    </row>
    <row r="4571" spans="6:7" x14ac:dyDescent="0.2">
      <c r="F4571" s="28" t="str">
        <f>IF($B4571="","",SUMIFS($E$4:E4571,$B$4:B4571,$B4571)/SUMIFS($E$4:$E$1048576,$B$4:$B$1048576,$B4571))</f>
        <v/>
      </c>
      <c r="G4571" s="2" t="str">
        <f>IF($C4571="","",VLOOKUP($F4571,Tabla5[],2,1))</f>
        <v/>
      </c>
    </row>
    <row r="4572" spans="6:7" x14ac:dyDescent="0.2">
      <c r="F4572" s="28" t="str">
        <f>IF($B4572="","",SUMIFS($E$4:E4572,$B$4:B4572,$B4572)/SUMIFS($E$4:$E$1048576,$B$4:$B$1048576,$B4572))</f>
        <v/>
      </c>
      <c r="G4572" s="2" t="str">
        <f>IF($C4572="","",VLOOKUP($F4572,Tabla5[],2,1))</f>
        <v/>
      </c>
    </row>
    <row r="4573" spans="6:7" x14ac:dyDescent="0.2">
      <c r="F4573" s="28" t="str">
        <f>IF($B4573="","",SUMIFS($E$4:E4573,$B$4:B4573,$B4573)/SUMIFS($E$4:$E$1048576,$B$4:$B$1048576,$B4573))</f>
        <v/>
      </c>
      <c r="G4573" s="2" t="str">
        <f>IF($C4573="","",VLOOKUP($F4573,Tabla5[],2,1))</f>
        <v/>
      </c>
    </row>
    <row r="4574" spans="6:7" x14ac:dyDescent="0.2">
      <c r="F4574" s="28" t="str">
        <f>IF($B4574="","",SUMIFS($E$4:E4574,$B$4:B4574,$B4574)/SUMIFS($E$4:$E$1048576,$B$4:$B$1048576,$B4574))</f>
        <v/>
      </c>
      <c r="G4574" s="2" t="str">
        <f>IF($C4574="","",VLOOKUP($F4574,Tabla5[],2,1))</f>
        <v/>
      </c>
    </row>
    <row r="4575" spans="6:7" x14ac:dyDescent="0.2">
      <c r="F4575" s="28" t="str">
        <f>IF($B4575="","",SUMIFS($E$4:E4575,$B$4:B4575,$B4575)/SUMIFS($E$4:$E$1048576,$B$4:$B$1048576,$B4575))</f>
        <v/>
      </c>
      <c r="G4575" s="2" t="str">
        <f>IF($C4575="","",VLOOKUP($F4575,Tabla5[],2,1))</f>
        <v/>
      </c>
    </row>
    <row r="4576" spans="6:7" x14ac:dyDescent="0.2">
      <c r="F4576" s="28" t="str">
        <f>IF($B4576="","",SUMIFS($E$4:E4576,$B$4:B4576,$B4576)/SUMIFS($E$4:$E$1048576,$B$4:$B$1048576,$B4576))</f>
        <v/>
      </c>
      <c r="G4576" s="2" t="str">
        <f>IF($C4576="","",VLOOKUP($F4576,Tabla5[],2,1))</f>
        <v/>
      </c>
    </row>
    <row r="4577" spans="6:7" x14ac:dyDescent="0.2">
      <c r="F4577" s="28" t="str">
        <f>IF($B4577="","",SUMIFS($E$4:E4577,$B$4:B4577,$B4577)/SUMIFS($E$4:$E$1048576,$B$4:$B$1048576,$B4577))</f>
        <v/>
      </c>
      <c r="G4577" s="2" t="str">
        <f>IF($C4577="","",VLOOKUP($F4577,Tabla5[],2,1))</f>
        <v/>
      </c>
    </row>
    <row r="4578" spans="6:7" x14ac:dyDescent="0.2">
      <c r="F4578" s="28" t="str">
        <f>IF($B4578="","",SUMIFS($E$4:E4578,$B$4:B4578,$B4578)/SUMIFS($E$4:$E$1048576,$B$4:$B$1048576,$B4578))</f>
        <v/>
      </c>
      <c r="G4578" s="2" t="str">
        <f>IF($C4578="","",VLOOKUP($F4578,Tabla5[],2,1))</f>
        <v/>
      </c>
    </row>
    <row r="4579" spans="6:7" x14ac:dyDescent="0.2">
      <c r="F4579" s="28" t="str">
        <f>IF($B4579="","",SUMIFS($E$4:E4579,$B$4:B4579,$B4579)/SUMIFS($E$4:$E$1048576,$B$4:$B$1048576,$B4579))</f>
        <v/>
      </c>
      <c r="G4579" s="2" t="str">
        <f>IF($C4579="","",VLOOKUP($F4579,Tabla5[],2,1))</f>
        <v/>
      </c>
    </row>
    <row r="4580" spans="6:7" x14ac:dyDescent="0.2">
      <c r="F4580" s="28" t="str">
        <f>IF($B4580="","",SUMIFS($E$4:E4580,$B$4:B4580,$B4580)/SUMIFS($E$4:$E$1048576,$B$4:$B$1048576,$B4580))</f>
        <v/>
      </c>
      <c r="G4580" s="2" t="str">
        <f>IF($C4580="","",VLOOKUP($F4580,Tabla5[],2,1))</f>
        <v/>
      </c>
    </row>
    <row r="4581" spans="6:7" x14ac:dyDescent="0.2">
      <c r="F4581" s="28" t="str">
        <f>IF($B4581="","",SUMIFS($E$4:E4581,$B$4:B4581,$B4581)/SUMIFS($E$4:$E$1048576,$B$4:$B$1048576,$B4581))</f>
        <v/>
      </c>
      <c r="G4581" s="2" t="str">
        <f>IF($C4581="","",VLOOKUP($F4581,Tabla5[],2,1))</f>
        <v/>
      </c>
    </row>
    <row r="4582" spans="6:7" x14ac:dyDescent="0.2">
      <c r="F4582" s="28" t="str">
        <f>IF($B4582="","",SUMIFS($E$4:E4582,$B$4:B4582,$B4582)/SUMIFS($E$4:$E$1048576,$B$4:$B$1048576,$B4582))</f>
        <v/>
      </c>
      <c r="G4582" s="2" t="str">
        <f>IF($C4582="","",VLOOKUP($F4582,Tabla5[],2,1))</f>
        <v/>
      </c>
    </row>
    <row r="4583" spans="6:7" x14ac:dyDescent="0.2">
      <c r="F4583" s="28" t="str">
        <f>IF($B4583="","",SUMIFS($E$4:E4583,$B$4:B4583,$B4583)/SUMIFS($E$4:$E$1048576,$B$4:$B$1048576,$B4583))</f>
        <v/>
      </c>
      <c r="G4583" s="2" t="str">
        <f>IF($C4583="","",VLOOKUP($F4583,Tabla5[],2,1))</f>
        <v/>
      </c>
    </row>
    <row r="4584" spans="6:7" x14ac:dyDescent="0.2">
      <c r="F4584" s="28" t="str">
        <f>IF($B4584="","",SUMIFS($E$4:E4584,$B$4:B4584,$B4584)/SUMIFS($E$4:$E$1048576,$B$4:$B$1048576,$B4584))</f>
        <v/>
      </c>
      <c r="G4584" s="2" t="str">
        <f>IF($C4584="","",VLOOKUP($F4584,Tabla5[],2,1))</f>
        <v/>
      </c>
    </row>
    <row r="4585" spans="6:7" x14ac:dyDescent="0.2">
      <c r="F4585" s="28" t="str">
        <f>IF($B4585="","",SUMIFS($E$4:E4585,$B$4:B4585,$B4585)/SUMIFS($E$4:$E$1048576,$B$4:$B$1048576,$B4585))</f>
        <v/>
      </c>
      <c r="G4585" s="2" t="str">
        <f>IF($C4585="","",VLOOKUP($F4585,Tabla5[],2,1))</f>
        <v/>
      </c>
    </row>
    <row r="4586" spans="6:7" x14ac:dyDescent="0.2">
      <c r="F4586" s="28" t="str">
        <f>IF($B4586="","",SUMIFS($E$4:E4586,$B$4:B4586,$B4586)/SUMIFS($E$4:$E$1048576,$B$4:$B$1048576,$B4586))</f>
        <v/>
      </c>
      <c r="G4586" s="2" t="str">
        <f>IF($C4586="","",VLOOKUP($F4586,Tabla5[],2,1))</f>
        <v/>
      </c>
    </row>
    <row r="4587" spans="6:7" x14ac:dyDescent="0.2">
      <c r="F4587" s="28" t="str">
        <f>IF($B4587="","",SUMIFS($E$4:E4587,$B$4:B4587,$B4587)/SUMIFS($E$4:$E$1048576,$B$4:$B$1048576,$B4587))</f>
        <v/>
      </c>
      <c r="G4587" s="2" t="str">
        <f>IF($C4587="","",VLOOKUP($F4587,Tabla5[],2,1))</f>
        <v/>
      </c>
    </row>
    <row r="4588" spans="6:7" x14ac:dyDescent="0.2">
      <c r="F4588" s="28" t="str">
        <f>IF($B4588="","",SUMIFS($E$4:E4588,$B$4:B4588,$B4588)/SUMIFS($E$4:$E$1048576,$B$4:$B$1048576,$B4588))</f>
        <v/>
      </c>
      <c r="G4588" s="2" t="str">
        <f>IF($C4588="","",VLOOKUP($F4588,Tabla5[],2,1))</f>
        <v/>
      </c>
    </row>
    <row r="4589" spans="6:7" x14ac:dyDescent="0.2">
      <c r="F4589" s="28" t="str">
        <f>IF($B4589="","",SUMIFS($E$4:E4589,$B$4:B4589,$B4589)/SUMIFS($E$4:$E$1048576,$B$4:$B$1048576,$B4589))</f>
        <v/>
      </c>
      <c r="G4589" s="2" t="str">
        <f>IF($C4589="","",VLOOKUP($F4589,Tabla5[],2,1))</f>
        <v/>
      </c>
    </row>
    <row r="4590" spans="6:7" x14ac:dyDescent="0.2">
      <c r="F4590" s="28" t="str">
        <f>IF($B4590="","",SUMIFS($E$4:E4590,$B$4:B4590,$B4590)/SUMIFS($E$4:$E$1048576,$B$4:$B$1048576,$B4590))</f>
        <v/>
      </c>
      <c r="G4590" s="2" t="str">
        <f>IF($C4590="","",VLOOKUP($F4590,Tabla5[],2,1))</f>
        <v/>
      </c>
    </row>
    <row r="4591" spans="6:7" x14ac:dyDescent="0.2">
      <c r="F4591" s="28" t="str">
        <f>IF($B4591="","",SUMIFS($E$4:E4591,$B$4:B4591,$B4591)/SUMIFS($E$4:$E$1048576,$B$4:$B$1048576,$B4591))</f>
        <v/>
      </c>
      <c r="G4591" s="2" t="str">
        <f>IF($C4591="","",VLOOKUP($F4591,Tabla5[],2,1))</f>
        <v/>
      </c>
    </row>
    <row r="4592" spans="6:7" x14ac:dyDescent="0.2">
      <c r="F4592" s="28" t="str">
        <f>IF($B4592="","",SUMIFS($E$4:E4592,$B$4:B4592,$B4592)/SUMIFS($E$4:$E$1048576,$B$4:$B$1048576,$B4592))</f>
        <v/>
      </c>
      <c r="G4592" s="2" t="str">
        <f>IF($C4592="","",VLOOKUP($F4592,Tabla5[],2,1))</f>
        <v/>
      </c>
    </row>
    <row r="4593" spans="6:7" x14ac:dyDescent="0.2">
      <c r="F4593" s="28" t="str">
        <f>IF($B4593="","",SUMIFS($E$4:E4593,$B$4:B4593,$B4593)/SUMIFS($E$4:$E$1048576,$B$4:$B$1048576,$B4593))</f>
        <v/>
      </c>
      <c r="G4593" s="2" t="str">
        <f>IF($C4593="","",VLOOKUP($F4593,Tabla5[],2,1))</f>
        <v/>
      </c>
    </row>
    <row r="4594" spans="6:7" x14ac:dyDescent="0.2">
      <c r="F4594" s="28" t="str">
        <f>IF($B4594="","",SUMIFS($E$4:E4594,$B$4:B4594,$B4594)/SUMIFS($E$4:$E$1048576,$B$4:$B$1048576,$B4594))</f>
        <v/>
      </c>
      <c r="G4594" s="2" t="str">
        <f>IF($C4594="","",VLOOKUP($F4594,Tabla5[],2,1))</f>
        <v/>
      </c>
    </row>
    <row r="4595" spans="6:7" x14ac:dyDescent="0.2">
      <c r="F4595" s="28" t="str">
        <f>IF($B4595="","",SUMIFS($E$4:E4595,$B$4:B4595,$B4595)/SUMIFS($E$4:$E$1048576,$B$4:$B$1048576,$B4595))</f>
        <v/>
      </c>
      <c r="G4595" s="2" t="str">
        <f>IF($C4595="","",VLOOKUP($F4595,Tabla5[],2,1))</f>
        <v/>
      </c>
    </row>
    <row r="4596" spans="6:7" x14ac:dyDescent="0.2">
      <c r="F4596" s="28" t="str">
        <f>IF($B4596="","",SUMIFS($E$4:E4596,$B$4:B4596,$B4596)/SUMIFS($E$4:$E$1048576,$B$4:$B$1048576,$B4596))</f>
        <v/>
      </c>
      <c r="G4596" s="2" t="str">
        <f>IF($C4596="","",VLOOKUP($F4596,Tabla5[],2,1))</f>
        <v/>
      </c>
    </row>
    <row r="4597" spans="6:7" x14ac:dyDescent="0.2">
      <c r="F4597" s="28" t="str">
        <f>IF($B4597="","",SUMIFS($E$4:E4597,$B$4:B4597,$B4597)/SUMIFS($E$4:$E$1048576,$B$4:$B$1048576,$B4597))</f>
        <v/>
      </c>
      <c r="G4597" s="2" t="str">
        <f>IF($C4597="","",VLOOKUP($F4597,Tabla5[],2,1))</f>
        <v/>
      </c>
    </row>
    <row r="4598" spans="6:7" x14ac:dyDescent="0.2">
      <c r="F4598" s="28" t="str">
        <f>IF($B4598="","",SUMIFS($E$4:E4598,$B$4:B4598,$B4598)/SUMIFS($E$4:$E$1048576,$B$4:$B$1048576,$B4598))</f>
        <v/>
      </c>
      <c r="G4598" s="2" t="str">
        <f>IF($C4598="","",VLOOKUP($F4598,Tabla5[],2,1))</f>
        <v/>
      </c>
    </row>
    <row r="4599" spans="6:7" x14ac:dyDescent="0.2">
      <c r="F4599" s="28" t="str">
        <f>IF($B4599="","",SUMIFS($E$4:E4599,$B$4:B4599,$B4599)/SUMIFS($E$4:$E$1048576,$B$4:$B$1048576,$B4599))</f>
        <v/>
      </c>
      <c r="G4599" s="2" t="str">
        <f>IF($C4599="","",VLOOKUP($F4599,Tabla5[],2,1))</f>
        <v/>
      </c>
    </row>
    <row r="4600" spans="6:7" x14ac:dyDescent="0.2">
      <c r="F4600" s="28" t="str">
        <f>IF($B4600="","",SUMIFS($E$4:E4600,$B$4:B4600,$B4600)/SUMIFS($E$4:$E$1048576,$B$4:$B$1048576,$B4600))</f>
        <v/>
      </c>
      <c r="G4600" s="2" t="str">
        <f>IF($C4600="","",VLOOKUP($F4600,Tabla5[],2,1))</f>
        <v/>
      </c>
    </row>
    <row r="4601" spans="6:7" x14ac:dyDescent="0.2">
      <c r="F4601" s="28" t="str">
        <f>IF($B4601="","",SUMIFS($E$4:E4601,$B$4:B4601,$B4601)/SUMIFS($E$4:$E$1048576,$B$4:$B$1048576,$B4601))</f>
        <v/>
      </c>
      <c r="G4601" s="2" t="str">
        <f>IF($C4601="","",VLOOKUP($F4601,Tabla5[],2,1))</f>
        <v/>
      </c>
    </row>
    <row r="4602" spans="6:7" x14ac:dyDescent="0.2">
      <c r="F4602" s="28" t="str">
        <f>IF($B4602="","",SUMIFS($E$4:E4602,$B$4:B4602,$B4602)/SUMIFS($E$4:$E$1048576,$B$4:$B$1048576,$B4602))</f>
        <v/>
      </c>
      <c r="G4602" s="2" t="str">
        <f>IF($C4602="","",VLOOKUP($F4602,Tabla5[],2,1))</f>
        <v/>
      </c>
    </row>
    <row r="4603" spans="6:7" x14ac:dyDescent="0.2">
      <c r="F4603" s="28" t="str">
        <f>IF($B4603="","",SUMIFS($E$4:E4603,$B$4:B4603,$B4603)/SUMIFS($E$4:$E$1048576,$B$4:$B$1048576,$B4603))</f>
        <v/>
      </c>
      <c r="G4603" s="2" t="str">
        <f>IF($C4603="","",VLOOKUP($F4603,Tabla5[],2,1))</f>
        <v/>
      </c>
    </row>
    <row r="4604" spans="6:7" x14ac:dyDescent="0.2">
      <c r="F4604" s="28" t="str">
        <f>IF($B4604="","",SUMIFS($E$4:E4604,$B$4:B4604,$B4604)/SUMIFS($E$4:$E$1048576,$B$4:$B$1048576,$B4604))</f>
        <v/>
      </c>
      <c r="G4604" s="2" t="str">
        <f>IF($C4604="","",VLOOKUP($F4604,Tabla5[],2,1))</f>
        <v/>
      </c>
    </row>
    <row r="4605" spans="6:7" x14ac:dyDescent="0.2">
      <c r="F4605" s="28" t="str">
        <f>IF($B4605="","",SUMIFS($E$4:E4605,$B$4:B4605,$B4605)/SUMIFS($E$4:$E$1048576,$B$4:$B$1048576,$B4605))</f>
        <v/>
      </c>
      <c r="G4605" s="2" t="str">
        <f>IF($C4605="","",VLOOKUP($F4605,Tabla5[],2,1))</f>
        <v/>
      </c>
    </row>
    <row r="4606" spans="6:7" x14ac:dyDescent="0.2">
      <c r="F4606" s="28" t="str">
        <f>IF($B4606="","",SUMIFS($E$4:E4606,$B$4:B4606,$B4606)/SUMIFS($E$4:$E$1048576,$B$4:$B$1048576,$B4606))</f>
        <v/>
      </c>
      <c r="G4606" s="2" t="str">
        <f>IF($C4606="","",VLOOKUP($F4606,Tabla5[],2,1))</f>
        <v/>
      </c>
    </row>
    <row r="4607" spans="6:7" x14ac:dyDescent="0.2">
      <c r="F4607" s="28" t="str">
        <f>IF($B4607="","",SUMIFS($E$4:E4607,$B$4:B4607,$B4607)/SUMIFS($E$4:$E$1048576,$B$4:$B$1048576,$B4607))</f>
        <v/>
      </c>
      <c r="G4607" s="2" t="str">
        <f>IF($C4607="","",VLOOKUP($F4607,Tabla5[],2,1))</f>
        <v/>
      </c>
    </row>
    <row r="4608" spans="6:7" x14ac:dyDescent="0.2">
      <c r="F4608" s="28" t="str">
        <f>IF($B4608="","",SUMIFS($E$4:E4608,$B$4:B4608,$B4608)/SUMIFS($E$4:$E$1048576,$B$4:$B$1048576,$B4608))</f>
        <v/>
      </c>
      <c r="G4608" s="2" t="str">
        <f>IF($C4608="","",VLOOKUP($F4608,Tabla5[],2,1))</f>
        <v/>
      </c>
    </row>
    <row r="4609" spans="6:7" x14ac:dyDescent="0.2">
      <c r="F4609" s="28" t="str">
        <f>IF($B4609="","",SUMIFS($E$4:E4609,$B$4:B4609,$B4609)/SUMIFS($E$4:$E$1048576,$B$4:$B$1048576,$B4609))</f>
        <v/>
      </c>
      <c r="G4609" s="2" t="str">
        <f>IF($C4609="","",VLOOKUP($F4609,Tabla5[],2,1))</f>
        <v/>
      </c>
    </row>
    <row r="4610" spans="6:7" x14ac:dyDescent="0.2">
      <c r="F4610" s="28" t="str">
        <f>IF($B4610="","",SUMIFS($E$4:E4610,$B$4:B4610,$B4610)/SUMIFS($E$4:$E$1048576,$B$4:$B$1048576,$B4610))</f>
        <v/>
      </c>
      <c r="G4610" s="2" t="str">
        <f>IF($C4610="","",VLOOKUP($F4610,Tabla5[],2,1))</f>
        <v/>
      </c>
    </row>
    <row r="4611" spans="6:7" x14ac:dyDescent="0.2">
      <c r="F4611" s="28" t="str">
        <f>IF($B4611="","",SUMIFS($E$4:E4611,$B$4:B4611,$B4611)/SUMIFS($E$4:$E$1048576,$B$4:$B$1048576,$B4611))</f>
        <v/>
      </c>
      <c r="G4611" s="2" t="str">
        <f>IF($C4611="","",VLOOKUP($F4611,Tabla5[],2,1))</f>
        <v/>
      </c>
    </row>
    <row r="4612" spans="6:7" x14ac:dyDescent="0.2">
      <c r="F4612" s="28" t="str">
        <f>IF($B4612="","",SUMIFS($E$4:E4612,$B$4:B4612,$B4612)/SUMIFS($E$4:$E$1048576,$B$4:$B$1048576,$B4612))</f>
        <v/>
      </c>
      <c r="G4612" s="2" t="str">
        <f>IF($C4612="","",VLOOKUP($F4612,Tabla5[],2,1))</f>
        <v/>
      </c>
    </row>
    <row r="4613" spans="6:7" x14ac:dyDescent="0.2">
      <c r="F4613" s="28" t="str">
        <f>IF($B4613="","",SUMIFS($E$4:E4613,$B$4:B4613,$B4613)/SUMIFS($E$4:$E$1048576,$B$4:$B$1048576,$B4613))</f>
        <v/>
      </c>
      <c r="G4613" s="2" t="str">
        <f>IF($C4613="","",VLOOKUP($F4613,Tabla5[],2,1))</f>
        <v/>
      </c>
    </row>
    <row r="4614" spans="6:7" x14ac:dyDescent="0.2">
      <c r="F4614" s="28" t="str">
        <f>IF($B4614="","",SUMIFS($E$4:E4614,$B$4:B4614,$B4614)/SUMIFS($E$4:$E$1048576,$B$4:$B$1048576,$B4614))</f>
        <v/>
      </c>
      <c r="G4614" s="2" t="str">
        <f>IF($C4614="","",VLOOKUP($F4614,Tabla5[],2,1))</f>
        <v/>
      </c>
    </row>
    <row r="4615" spans="6:7" x14ac:dyDescent="0.2">
      <c r="F4615" s="28" t="str">
        <f>IF($B4615="","",SUMIFS($E$4:E4615,$B$4:B4615,$B4615)/SUMIFS($E$4:$E$1048576,$B$4:$B$1048576,$B4615))</f>
        <v/>
      </c>
      <c r="G4615" s="2" t="str">
        <f>IF($C4615="","",VLOOKUP($F4615,Tabla5[],2,1))</f>
        <v/>
      </c>
    </row>
    <row r="4616" spans="6:7" x14ac:dyDescent="0.2">
      <c r="F4616" s="28" t="str">
        <f>IF($B4616="","",SUMIFS($E$4:E4616,$B$4:B4616,$B4616)/SUMIFS($E$4:$E$1048576,$B$4:$B$1048576,$B4616))</f>
        <v/>
      </c>
      <c r="G4616" s="2" t="str">
        <f>IF($C4616="","",VLOOKUP($F4616,Tabla5[],2,1))</f>
        <v/>
      </c>
    </row>
    <row r="4617" spans="6:7" x14ac:dyDescent="0.2">
      <c r="F4617" s="28" t="str">
        <f>IF($B4617="","",SUMIFS($E$4:E4617,$B$4:B4617,$B4617)/SUMIFS($E$4:$E$1048576,$B$4:$B$1048576,$B4617))</f>
        <v/>
      </c>
      <c r="G4617" s="2" t="str">
        <f>IF($C4617="","",VLOOKUP($F4617,Tabla5[],2,1))</f>
        <v/>
      </c>
    </row>
    <row r="4618" spans="6:7" x14ac:dyDescent="0.2">
      <c r="F4618" s="28" t="str">
        <f>IF($B4618="","",SUMIFS($E$4:E4618,$B$4:B4618,$B4618)/SUMIFS($E$4:$E$1048576,$B$4:$B$1048576,$B4618))</f>
        <v/>
      </c>
      <c r="G4618" s="2" t="str">
        <f>IF($C4618="","",VLOOKUP($F4618,Tabla5[],2,1))</f>
        <v/>
      </c>
    </row>
    <row r="4619" spans="6:7" x14ac:dyDescent="0.2">
      <c r="F4619" s="28" t="str">
        <f>IF($B4619="","",SUMIFS($E$4:E4619,$B$4:B4619,$B4619)/SUMIFS($E$4:$E$1048576,$B$4:$B$1048576,$B4619))</f>
        <v/>
      </c>
      <c r="G4619" s="2" t="str">
        <f>IF($C4619="","",VLOOKUP($F4619,Tabla5[],2,1))</f>
        <v/>
      </c>
    </row>
    <row r="4620" spans="6:7" x14ac:dyDescent="0.2">
      <c r="F4620" s="28" t="str">
        <f>IF($B4620="","",SUMIFS($E$4:E4620,$B$4:B4620,$B4620)/SUMIFS($E$4:$E$1048576,$B$4:$B$1048576,$B4620))</f>
        <v/>
      </c>
      <c r="G4620" s="2" t="str">
        <f>IF($C4620="","",VLOOKUP($F4620,Tabla5[],2,1))</f>
        <v/>
      </c>
    </row>
    <row r="4621" spans="6:7" x14ac:dyDescent="0.2">
      <c r="F4621" s="28" t="str">
        <f>IF($B4621="","",SUMIFS($E$4:E4621,$B$4:B4621,$B4621)/SUMIFS($E$4:$E$1048576,$B$4:$B$1048576,$B4621))</f>
        <v/>
      </c>
      <c r="G4621" s="2" t="str">
        <f>IF($C4621="","",VLOOKUP($F4621,Tabla5[],2,1))</f>
        <v/>
      </c>
    </row>
    <row r="4622" spans="6:7" x14ac:dyDescent="0.2">
      <c r="F4622" s="28" t="str">
        <f>IF($B4622="","",SUMIFS($E$4:E4622,$B$4:B4622,$B4622)/SUMIFS($E$4:$E$1048576,$B$4:$B$1048576,$B4622))</f>
        <v/>
      </c>
      <c r="G4622" s="2" t="str">
        <f>IF($C4622="","",VLOOKUP($F4622,Tabla5[],2,1))</f>
        <v/>
      </c>
    </row>
    <row r="4623" spans="6:7" x14ac:dyDescent="0.2">
      <c r="F4623" s="28" t="str">
        <f>IF($B4623="","",SUMIFS($E$4:E4623,$B$4:B4623,$B4623)/SUMIFS($E$4:$E$1048576,$B$4:$B$1048576,$B4623))</f>
        <v/>
      </c>
      <c r="G4623" s="2" t="str">
        <f>IF($C4623="","",VLOOKUP($F4623,Tabla5[],2,1))</f>
        <v/>
      </c>
    </row>
    <row r="4624" spans="6:7" x14ac:dyDescent="0.2">
      <c r="F4624" s="28" t="str">
        <f>IF($B4624="","",SUMIFS($E$4:E4624,$B$4:B4624,$B4624)/SUMIFS($E$4:$E$1048576,$B$4:$B$1048576,$B4624))</f>
        <v/>
      </c>
      <c r="G4624" s="2" t="str">
        <f>IF($C4624="","",VLOOKUP($F4624,Tabla5[],2,1))</f>
        <v/>
      </c>
    </row>
    <row r="4625" spans="6:7" x14ac:dyDescent="0.2">
      <c r="F4625" s="28" t="str">
        <f>IF($B4625="","",SUMIFS($E$4:E4625,$B$4:B4625,$B4625)/SUMIFS($E$4:$E$1048576,$B$4:$B$1048576,$B4625))</f>
        <v/>
      </c>
      <c r="G4625" s="2" t="str">
        <f>IF($C4625="","",VLOOKUP($F4625,Tabla5[],2,1))</f>
        <v/>
      </c>
    </row>
    <row r="4626" spans="6:7" x14ac:dyDescent="0.2">
      <c r="F4626" s="28" t="str">
        <f>IF($B4626="","",SUMIFS($E$4:E4626,$B$4:B4626,$B4626)/SUMIFS($E$4:$E$1048576,$B$4:$B$1048576,$B4626))</f>
        <v/>
      </c>
      <c r="G4626" s="2" t="str">
        <f>IF($C4626="","",VLOOKUP($F4626,Tabla5[],2,1))</f>
        <v/>
      </c>
    </row>
    <row r="4627" spans="6:7" x14ac:dyDescent="0.2">
      <c r="F4627" s="28" t="str">
        <f>IF($B4627="","",SUMIFS($E$4:E4627,$B$4:B4627,$B4627)/SUMIFS($E$4:$E$1048576,$B$4:$B$1048576,$B4627))</f>
        <v/>
      </c>
      <c r="G4627" s="2" t="str">
        <f>IF($C4627="","",VLOOKUP($F4627,Tabla5[],2,1))</f>
        <v/>
      </c>
    </row>
    <row r="4628" spans="6:7" x14ac:dyDescent="0.2">
      <c r="F4628" s="28" t="str">
        <f>IF($B4628="","",SUMIFS($E$4:E4628,$B$4:B4628,$B4628)/SUMIFS($E$4:$E$1048576,$B$4:$B$1048576,$B4628))</f>
        <v/>
      </c>
      <c r="G4628" s="2" t="str">
        <f>IF($C4628="","",VLOOKUP($F4628,Tabla5[],2,1))</f>
        <v/>
      </c>
    </row>
    <row r="4629" spans="6:7" x14ac:dyDescent="0.2">
      <c r="F4629" s="28" t="str">
        <f>IF($B4629="","",SUMIFS($E$4:E4629,$B$4:B4629,$B4629)/SUMIFS($E$4:$E$1048576,$B$4:$B$1048576,$B4629))</f>
        <v/>
      </c>
      <c r="G4629" s="2" t="str">
        <f>IF($C4629="","",VLOOKUP($F4629,Tabla5[],2,1))</f>
        <v/>
      </c>
    </row>
    <row r="4630" spans="6:7" x14ac:dyDescent="0.2">
      <c r="F4630" s="28" t="str">
        <f>IF($B4630="","",SUMIFS($E$4:E4630,$B$4:B4630,$B4630)/SUMIFS($E$4:$E$1048576,$B$4:$B$1048576,$B4630))</f>
        <v/>
      </c>
      <c r="G4630" s="2" t="str">
        <f>IF($C4630="","",VLOOKUP($F4630,Tabla5[],2,1))</f>
        <v/>
      </c>
    </row>
    <row r="4631" spans="6:7" x14ac:dyDescent="0.2">
      <c r="F4631" s="28" t="str">
        <f>IF($B4631="","",SUMIFS($E$4:E4631,$B$4:B4631,$B4631)/SUMIFS($E$4:$E$1048576,$B$4:$B$1048576,$B4631))</f>
        <v/>
      </c>
      <c r="G4631" s="2" t="str">
        <f>IF($C4631="","",VLOOKUP($F4631,Tabla5[],2,1))</f>
        <v/>
      </c>
    </row>
    <row r="4632" spans="6:7" x14ac:dyDescent="0.2">
      <c r="F4632" s="28" t="str">
        <f>IF($B4632="","",SUMIFS($E$4:E4632,$B$4:B4632,$B4632)/SUMIFS($E$4:$E$1048576,$B$4:$B$1048576,$B4632))</f>
        <v/>
      </c>
      <c r="G4632" s="2" t="str">
        <f>IF($C4632="","",VLOOKUP($F4632,Tabla5[],2,1))</f>
        <v/>
      </c>
    </row>
    <row r="4633" spans="6:7" x14ac:dyDescent="0.2">
      <c r="F4633" s="28" t="str">
        <f>IF($B4633="","",SUMIFS($E$4:E4633,$B$4:B4633,$B4633)/SUMIFS($E$4:$E$1048576,$B$4:$B$1048576,$B4633))</f>
        <v/>
      </c>
      <c r="G4633" s="2" t="str">
        <f>IF($C4633="","",VLOOKUP($F4633,Tabla5[],2,1))</f>
        <v/>
      </c>
    </row>
    <row r="4634" spans="6:7" x14ac:dyDescent="0.2">
      <c r="F4634" s="28" t="str">
        <f>IF($B4634="","",SUMIFS($E$4:E4634,$B$4:B4634,$B4634)/SUMIFS($E$4:$E$1048576,$B$4:$B$1048576,$B4634))</f>
        <v/>
      </c>
      <c r="G4634" s="2" t="str">
        <f>IF($C4634="","",VLOOKUP($F4634,Tabla5[],2,1))</f>
        <v/>
      </c>
    </row>
    <row r="4635" spans="6:7" x14ac:dyDescent="0.2">
      <c r="F4635" s="28" t="str">
        <f>IF($B4635="","",SUMIFS($E$4:E4635,$B$4:B4635,$B4635)/SUMIFS($E$4:$E$1048576,$B$4:$B$1048576,$B4635))</f>
        <v/>
      </c>
      <c r="G4635" s="2" t="str">
        <f>IF($C4635="","",VLOOKUP($F4635,Tabla5[],2,1))</f>
        <v/>
      </c>
    </row>
    <row r="4636" spans="6:7" x14ac:dyDescent="0.2">
      <c r="F4636" s="28" t="str">
        <f>IF($B4636="","",SUMIFS($E$4:E4636,$B$4:B4636,$B4636)/SUMIFS($E$4:$E$1048576,$B$4:$B$1048576,$B4636))</f>
        <v/>
      </c>
      <c r="G4636" s="2" t="str">
        <f>IF($C4636="","",VLOOKUP($F4636,Tabla5[],2,1))</f>
        <v/>
      </c>
    </row>
    <row r="4637" spans="6:7" x14ac:dyDescent="0.2">
      <c r="F4637" s="28" t="str">
        <f>IF($B4637="","",SUMIFS($E$4:E4637,$B$4:B4637,$B4637)/SUMIFS($E$4:$E$1048576,$B$4:$B$1048576,$B4637))</f>
        <v/>
      </c>
      <c r="G4637" s="2" t="str">
        <f>IF($C4637="","",VLOOKUP($F4637,Tabla5[],2,1))</f>
        <v/>
      </c>
    </row>
    <row r="4638" spans="6:7" x14ac:dyDescent="0.2">
      <c r="F4638" s="28" t="str">
        <f>IF($B4638="","",SUMIFS($E$4:E4638,$B$4:B4638,$B4638)/SUMIFS($E$4:$E$1048576,$B$4:$B$1048576,$B4638))</f>
        <v/>
      </c>
      <c r="G4638" s="2" t="str">
        <f>IF($C4638="","",VLOOKUP($F4638,Tabla5[],2,1))</f>
        <v/>
      </c>
    </row>
    <row r="4639" spans="6:7" x14ac:dyDescent="0.2">
      <c r="F4639" s="28" t="str">
        <f>IF($B4639="","",SUMIFS($E$4:E4639,$B$4:B4639,$B4639)/SUMIFS($E$4:$E$1048576,$B$4:$B$1048576,$B4639))</f>
        <v/>
      </c>
      <c r="G4639" s="2" t="str">
        <f>IF($C4639="","",VLOOKUP($F4639,Tabla5[],2,1))</f>
        <v/>
      </c>
    </row>
    <row r="4640" spans="6:7" x14ac:dyDescent="0.2">
      <c r="F4640" s="28" t="str">
        <f>IF($B4640="","",SUMIFS($E$4:E4640,$B$4:B4640,$B4640)/SUMIFS($E$4:$E$1048576,$B$4:$B$1048576,$B4640))</f>
        <v/>
      </c>
      <c r="G4640" s="2" t="str">
        <f>IF($C4640="","",VLOOKUP($F4640,Tabla5[],2,1))</f>
        <v/>
      </c>
    </row>
    <row r="4641" spans="6:7" x14ac:dyDescent="0.2">
      <c r="F4641" s="28" t="str">
        <f>IF($B4641="","",SUMIFS($E$4:E4641,$B$4:B4641,$B4641)/SUMIFS($E$4:$E$1048576,$B$4:$B$1048576,$B4641))</f>
        <v/>
      </c>
      <c r="G4641" s="2" t="str">
        <f>IF($C4641="","",VLOOKUP($F4641,Tabla5[],2,1))</f>
        <v/>
      </c>
    </row>
    <row r="4642" spans="6:7" x14ac:dyDescent="0.2">
      <c r="F4642" s="28" t="str">
        <f>IF($B4642="","",SUMIFS($E$4:E4642,$B$4:B4642,$B4642)/SUMIFS($E$4:$E$1048576,$B$4:$B$1048576,$B4642))</f>
        <v/>
      </c>
      <c r="G4642" s="2" t="str">
        <f>IF($C4642="","",VLOOKUP($F4642,Tabla5[],2,1))</f>
        <v/>
      </c>
    </row>
    <row r="4643" spans="6:7" x14ac:dyDescent="0.2">
      <c r="F4643" s="28" t="str">
        <f>IF($B4643="","",SUMIFS($E$4:E4643,$B$4:B4643,$B4643)/SUMIFS($E$4:$E$1048576,$B$4:$B$1048576,$B4643))</f>
        <v/>
      </c>
      <c r="G4643" s="2" t="str">
        <f>IF($C4643="","",VLOOKUP($F4643,Tabla5[],2,1))</f>
        <v/>
      </c>
    </row>
    <row r="4644" spans="6:7" x14ac:dyDescent="0.2">
      <c r="F4644" s="28" t="str">
        <f>IF($B4644="","",SUMIFS($E$4:E4644,$B$4:B4644,$B4644)/SUMIFS($E$4:$E$1048576,$B$4:$B$1048576,$B4644))</f>
        <v/>
      </c>
      <c r="G4644" s="2" t="str">
        <f>IF($C4644="","",VLOOKUP($F4644,Tabla5[],2,1))</f>
        <v/>
      </c>
    </row>
    <row r="4645" spans="6:7" x14ac:dyDescent="0.2">
      <c r="F4645" s="28" t="str">
        <f>IF($B4645="","",SUMIFS($E$4:E4645,$B$4:B4645,$B4645)/SUMIFS($E$4:$E$1048576,$B$4:$B$1048576,$B4645))</f>
        <v/>
      </c>
      <c r="G4645" s="2" t="str">
        <f>IF($C4645="","",VLOOKUP($F4645,Tabla5[],2,1))</f>
        <v/>
      </c>
    </row>
    <row r="4646" spans="6:7" x14ac:dyDescent="0.2">
      <c r="F4646" s="28" t="str">
        <f>IF($B4646="","",SUMIFS($E$4:E4646,$B$4:B4646,$B4646)/SUMIFS($E$4:$E$1048576,$B$4:$B$1048576,$B4646))</f>
        <v/>
      </c>
      <c r="G4646" s="2" t="str">
        <f>IF($C4646="","",VLOOKUP($F4646,Tabla5[],2,1))</f>
        <v/>
      </c>
    </row>
    <row r="4647" spans="6:7" x14ac:dyDescent="0.2">
      <c r="F4647" s="28" t="str">
        <f>IF($B4647="","",SUMIFS($E$4:E4647,$B$4:B4647,$B4647)/SUMIFS($E$4:$E$1048576,$B$4:$B$1048576,$B4647))</f>
        <v/>
      </c>
      <c r="G4647" s="2" t="str">
        <f>IF($C4647="","",VLOOKUP($F4647,Tabla5[],2,1))</f>
        <v/>
      </c>
    </row>
    <row r="4648" spans="6:7" x14ac:dyDescent="0.2">
      <c r="F4648" s="28" t="str">
        <f>IF($B4648="","",SUMIFS($E$4:E4648,$B$4:B4648,$B4648)/SUMIFS($E$4:$E$1048576,$B$4:$B$1048576,$B4648))</f>
        <v/>
      </c>
      <c r="G4648" s="2" t="str">
        <f>IF($C4648="","",VLOOKUP($F4648,Tabla5[],2,1))</f>
        <v/>
      </c>
    </row>
    <row r="4649" spans="6:7" x14ac:dyDescent="0.2">
      <c r="F4649" s="28" t="str">
        <f>IF($B4649="","",SUMIFS($E$4:E4649,$B$4:B4649,$B4649)/SUMIFS($E$4:$E$1048576,$B$4:$B$1048576,$B4649))</f>
        <v/>
      </c>
      <c r="G4649" s="2" t="str">
        <f>IF($C4649="","",VLOOKUP($F4649,Tabla5[],2,1))</f>
        <v/>
      </c>
    </row>
    <row r="4650" spans="6:7" x14ac:dyDescent="0.2">
      <c r="F4650" s="28" t="str">
        <f>IF($B4650="","",SUMIFS($E$4:E4650,$B$4:B4650,$B4650)/SUMIFS($E$4:$E$1048576,$B$4:$B$1048576,$B4650))</f>
        <v/>
      </c>
      <c r="G4650" s="2" t="str">
        <f>IF($C4650="","",VLOOKUP($F4650,Tabla5[],2,1))</f>
        <v/>
      </c>
    </row>
    <row r="4651" spans="6:7" x14ac:dyDescent="0.2">
      <c r="F4651" s="28" t="str">
        <f>IF($B4651="","",SUMIFS($E$4:E4651,$B$4:B4651,$B4651)/SUMIFS($E$4:$E$1048576,$B$4:$B$1048576,$B4651))</f>
        <v/>
      </c>
      <c r="G4651" s="2" t="str">
        <f>IF($C4651="","",VLOOKUP($F4651,Tabla5[],2,1))</f>
        <v/>
      </c>
    </row>
    <row r="4652" spans="6:7" x14ac:dyDescent="0.2">
      <c r="F4652" s="28" t="str">
        <f>IF($B4652="","",SUMIFS($E$4:E4652,$B$4:B4652,$B4652)/SUMIFS($E$4:$E$1048576,$B$4:$B$1048576,$B4652))</f>
        <v/>
      </c>
      <c r="G4652" s="2" t="str">
        <f>IF($C4652="","",VLOOKUP($F4652,Tabla5[],2,1))</f>
        <v/>
      </c>
    </row>
    <row r="4653" spans="6:7" x14ac:dyDescent="0.2">
      <c r="F4653" s="28" t="str">
        <f>IF($B4653="","",SUMIFS($E$4:E4653,$B$4:B4653,$B4653)/SUMIFS($E$4:$E$1048576,$B$4:$B$1048576,$B4653))</f>
        <v/>
      </c>
      <c r="G4653" s="2" t="str">
        <f>IF($C4653="","",VLOOKUP($F4653,Tabla5[],2,1))</f>
        <v/>
      </c>
    </row>
    <row r="4654" spans="6:7" x14ac:dyDescent="0.2">
      <c r="F4654" s="28" t="str">
        <f>IF($B4654="","",SUMIFS($E$4:E4654,$B$4:B4654,$B4654)/SUMIFS($E$4:$E$1048576,$B$4:$B$1048576,$B4654))</f>
        <v/>
      </c>
      <c r="G4654" s="2" t="str">
        <f>IF($C4654="","",VLOOKUP($F4654,Tabla5[],2,1))</f>
        <v/>
      </c>
    </row>
    <row r="4655" spans="6:7" x14ac:dyDescent="0.2">
      <c r="F4655" s="28" t="str">
        <f>IF($B4655="","",SUMIFS($E$4:E4655,$B$4:B4655,$B4655)/SUMIFS($E$4:$E$1048576,$B$4:$B$1048576,$B4655))</f>
        <v/>
      </c>
      <c r="G4655" s="2" t="str">
        <f>IF($C4655="","",VLOOKUP($F4655,Tabla5[],2,1))</f>
        <v/>
      </c>
    </row>
    <row r="4656" spans="6:7" x14ac:dyDescent="0.2">
      <c r="F4656" s="28" t="str">
        <f>IF($B4656="","",SUMIFS($E$4:E4656,$B$4:B4656,$B4656)/SUMIFS($E$4:$E$1048576,$B$4:$B$1048576,$B4656))</f>
        <v/>
      </c>
      <c r="G4656" s="2" t="str">
        <f>IF($C4656="","",VLOOKUP($F4656,Tabla5[],2,1))</f>
        <v/>
      </c>
    </row>
    <row r="4657" spans="6:7" x14ac:dyDescent="0.2">
      <c r="F4657" s="28" t="str">
        <f>IF($B4657="","",SUMIFS($E$4:E4657,$B$4:B4657,$B4657)/SUMIFS($E$4:$E$1048576,$B$4:$B$1048576,$B4657))</f>
        <v/>
      </c>
      <c r="G4657" s="2" t="str">
        <f>IF($C4657="","",VLOOKUP($F4657,Tabla5[],2,1))</f>
        <v/>
      </c>
    </row>
    <row r="4658" spans="6:7" x14ac:dyDescent="0.2">
      <c r="F4658" s="28" t="str">
        <f>IF($B4658="","",SUMIFS($E$4:E4658,$B$4:B4658,$B4658)/SUMIFS($E$4:$E$1048576,$B$4:$B$1048576,$B4658))</f>
        <v/>
      </c>
      <c r="G4658" s="2" t="str">
        <f>IF($C4658="","",VLOOKUP($F4658,Tabla5[],2,1))</f>
        <v/>
      </c>
    </row>
    <row r="4659" spans="6:7" x14ac:dyDescent="0.2">
      <c r="F4659" s="28" t="str">
        <f>IF($B4659="","",SUMIFS($E$4:E4659,$B$4:B4659,$B4659)/SUMIFS($E$4:$E$1048576,$B$4:$B$1048576,$B4659))</f>
        <v/>
      </c>
      <c r="G4659" s="2" t="str">
        <f>IF($C4659="","",VLOOKUP($F4659,Tabla5[],2,1))</f>
        <v/>
      </c>
    </row>
    <row r="4660" spans="6:7" x14ac:dyDescent="0.2">
      <c r="F4660" s="28" t="str">
        <f>IF($B4660="","",SUMIFS($E$4:E4660,$B$4:B4660,$B4660)/SUMIFS($E$4:$E$1048576,$B$4:$B$1048576,$B4660))</f>
        <v/>
      </c>
      <c r="G4660" s="2" t="str">
        <f>IF($C4660="","",VLOOKUP($F4660,Tabla5[],2,1))</f>
        <v/>
      </c>
    </row>
    <row r="4661" spans="6:7" x14ac:dyDescent="0.2">
      <c r="F4661" s="28" t="str">
        <f>IF($B4661="","",SUMIFS($E$4:E4661,$B$4:B4661,$B4661)/SUMIFS($E$4:$E$1048576,$B$4:$B$1048576,$B4661))</f>
        <v/>
      </c>
      <c r="G4661" s="2" t="str">
        <f>IF($C4661="","",VLOOKUP($F4661,Tabla5[],2,1))</f>
        <v/>
      </c>
    </row>
    <row r="4662" spans="6:7" x14ac:dyDescent="0.2">
      <c r="F4662" s="28" t="str">
        <f>IF($B4662="","",SUMIFS($E$4:E4662,$B$4:B4662,$B4662)/SUMIFS($E$4:$E$1048576,$B$4:$B$1048576,$B4662))</f>
        <v/>
      </c>
      <c r="G4662" s="2" t="str">
        <f>IF($C4662="","",VLOOKUP($F4662,Tabla5[],2,1))</f>
        <v/>
      </c>
    </row>
    <row r="4663" spans="6:7" x14ac:dyDescent="0.2">
      <c r="F4663" s="28" t="str">
        <f>IF($B4663="","",SUMIFS($E$4:E4663,$B$4:B4663,$B4663)/SUMIFS($E$4:$E$1048576,$B$4:$B$1048576,$B4663))</f>
        <v/>
      </c>
      <c r="G4663" s="2" t="str">
        <f>IF($C4663="","",VLOOKUP($F4663,Tabla5[],2,1))</f>
        <v/>
      </c>
    </row>
    <row r="4664" spans="6:7" x14ac:dyDescent="0.2">
      <c r="F4664" s="28" t="str">
        <f>IF($B4664="","",SUMIFS($E$4:E4664,$B$4:B4664,$B4664)/SUMIFS($E$4:$E$1048576,$B$4:$B$1048576,$B4664))</f>
        <v/>
      </c>
      <c r="G4664" s="2" t="str">
        <f>IF($C4664="","",VLOOKUP($F4664,Tabla5[],2,1))</f>
        <v/>
      </c>
    </row>
    <row r="4665" spans="6:7" x14ac:dyDescent="0.2">
      <c r="F4665" s="28" t="str">
        <f>IF($B4665="","",SUMIFS($E$4:E4665,$B$4:B4665,$B4665)/SUMIFS($E$4:$E$1048576,$B$4:$B$1048576,$B4665))</f>
        <v/>
      </c>
      <c r="G4665" s="2" t="str">
        <f>IF($C4665="","",VLOOKUP($F4665,Tabla5[],2,1))</f>
        <v/>
      </c>
    </row>
    <row r="4666" spans="6:7" x14ac:dyDescent="0.2">
      <c r="F4666" s="28" t="str">
        <f>IF($B4666="","",SUMIFS($E$4:E4666,$B$4:B4666,$B4666)/SUMIFS($E$4:$E$1048576,$B$4:$B$1048576,$B4666))</f>
        <v/>
      </c>
      <c r="G4666" s="2" t="str">
        <f>IF($C4666="","",VLOOKUP($F4666,Tabla5[],2,1))</f>
        <v/>
      </c>
    </row>
    <row r="4667" spans="6:7" x14ac:dyDescent="0.2">
      <c r="F4667" s="28" t="str">
        <f>IF($B4667="","",SUMIFS($E$4:E4667,$B$4:B4667,$B4667)/SUMIFS($E$4:$E$1048576,$B$4:$B$1048576,$B4667))</f>
        <v/>
      </c>
      <c r="G4667" s="2" t="str">
        <f>IF($C4667="","",VLOOKUP($F4667,Tabla5[],2,1))</f>
        <v/>
      </c>
    </row>
    <row r="4668" spans="6:7" x14ac:dyDescent="0.2">
      <c r="F4668" s="28" t="str">
        <f>IF($B4668="","",SUMIFS($E$4:E4668,$B$4:B4668,$B4668)/SUMIFS($E$4:$E$1048576,$B$4:$B$1048576,$B4668))</f>
        <v/>
      </c>
      <c r="G4668" s="2" t="str">
        <f>IF($C4668="","",VLOOKUP($F4668,Tabla5[],2,1))</f>
        <v/>
      </c>
    </row>
    <row r="4669" spans="6:7" x14ac:dyDescent="0.2">
      <c r="F4669" s="28" t="str">
        <f>IF($B4669="","",SUMIFS($E$4:E4669,$B$4:B4669,$B4669)/SUMIFS($E$4:$E$1048576,$B$4:$B$1048576,$B4669))</f>
        <v/>
      </c>
      <c r="G4669" s="2" t="str">
        <f>IF($C4669="","",VLOOKUP($F4669,Tabla5[],2,1))</f>
        <v/>
      </c>
    </row>
    <row r="4670" spans="6:7" x14ac:dyDescent="0.2">
      <c r="F4670" s="28" t="str">
        <f>IF($B4670="","",SUMIFS($E$4:E4670,$B$4:B4670,$B4670)/SUMIFS($E$4:$E$1048576,$B$4:$B$1048576,$B4670))</f>
        <v/>
      </c>
      <c r="G4670" s="2" t="str">
        <f>IF($C4670="","",VLOOKUP($F4670,Tabla5[],2,1))</f>
        <v/>
      </c>
    </row>
    <row r="4671" spans="6:7" x14ac:dyDescent="0.2">
      <c r="F4671" s="28" t="str">
        <f>IF($B4671="","",SUMIFS($E$4:E4671,$B$4:B4671,$B4671)/SUMIFS($E$4:$E$1048576,$B$4:$B$1048576,$B4671))</f>
        <v/>
      </c>
      <c r="G4671" s="2" t="str">
        <f>IF($C4671="","",VLOOKUP($F4671,Tabla5[],2,1))</f>
        <v/>
      </c>
    </row>
    <row r="4672" spans="6:7" x14ac:dyDescent="0.2">
      <c r="F4672" s="28" t="str">
        <f>IF($B4672="","",SUMIFS($E$4:E4672,$B$4:B4672,$B4672)/SUMIFS($E$4:$E$1048576,$B$4:$B$1048576,$B4672))</f>
        <v/>
      </c>
      <c r="G4672" s="2" t="str">
        <f>IF($C4672="","",VLOOKUP($F4672,Tabla5[],2,1))</f>
        <v/>
      </c>
    </row>
    <row r="4673" spans="6:7" x14ac:dyDescent="0.2">
      <c r="F4673" s="28" t="str">
        <f>IF($B4673="","",SUMIFS($E$4:E4673,$B$4:B4673,$B4673)/SUMIFS($E$4:$E$1048576,$B$4:$B$1048576,$B4673))</f>
        <v/>
      </c>
      <c r="G4673" s="2" t="str">
        <f>IF($C4673="","",VLOOKUP($F4673,Tabla5[],2,1))</f>
        <v/>
      </c>
    </row>
    <row r="4674" spans="6:7" x14ac:dyDescent="0.2">
      <c r="F4674" s="28" t="str">
        <f>IF($B4674="","",SUMIFS($E$4:E4674,$B$4:B4674,$B4674)/SUMIFS($E$4:$E$1048576,$B$4:$B$1048576,$B4674))</f>
        <v/>
      </c>
      <c r="G4674" s="2" t="str">
        <f>IF($C4674="","",VLOOKUP($F4674,Tabla5[],2,1))</f>
        <v/>
      </c>
    </row>
    <row r="4675" spans="6:7" x14ac:dyDescent="0.2">
      <c r="F4675" s="28" t="str">
        <f>IF($B4675="","",SUMIFS($E$4:E4675,$B$4:B4675,$B4675)/SUMIFS($E$4:$E$1048576,$B$4:$B$1048576,$B4675))</f>
        <v/>
      </c>
      <c r="G4675" s="2" t="str">
        <f>IF($C4675="","",VLOOKUP($F4675,Tabla5[],2,1))</f>
        <v/>
      </c>
    </row>
    <row r="4676" spans="6:7" x14ac:dyDescent="0.2">
      <c r="F4676" s="28" t="str">
        <f>IF($B4676="","",SUMIFS($E$4:E4676,$B$4:B4676,$B4676)/SUMIFS($E$4:$E$1048576,$B$4:$B$1048576,$B4676))</f>
        <v/>
      </c>
      <c r="G4676" s="2" t="str">
        <f>IF($C4676="","",VLOOKUP($F4676,Tabla5[],2,1))</f>
        <v/>
      </c>
    </row>
    <row r="4677" spans="6:7" x14ac:dyDescent="0.2">
      <c r="F4677" s="28" t="str">
        <f>IF($B4677="","",SUMIFS($E$4:E4677,$B$4:B4677,$B4677)/SUMIFS($E$4:$E$1048576,$B$4:$B$1048576,$B4677))</f>
        <v/>
      </c>
      <c r="G4677" s="2" t="str">
        <f>IF($C4677="","",VLOOKUP($F4677,Tabla5[],2,1))</f>
        <v/>
      </c>
    </row>
    <row r="4678" spans="6:7" x14ac:dyDescent="0.2">
      <c r="F4678" s="28" t="str">
        <f>IF($B4678="","",SUMIFS($E$4:E4678,$B$4:B4678,$B4678)/SUMIFS($E$4:$E$1048576,$B$4:$B$1048576,$B4678))</f>
        <v/>
      </c>
      <c r="G4678" s="2" t="str">
        <f>IF($C4678="","",VLOOKUP($F4678,Tabla5[],2,1))</f>
        <v/>
      </c>
    </row>
    <row r="4679" spans="6:7" x14ac:dyDescent="0.2">
      <c r="F4679" s="28" t="str">
        <f>IF($B4679="","",SUMIFS($E$4:E4679,$B$4:B4679,$B4679)/SUMIFS($E$4:$E$1048576,$B$4:$B$1048576,$B4679))</f>
        <v/>
      </c>
      <c r="G4679" s="2" t="str">
        <f>IF($C4679="","",VLOOKUP($F4679,Tabla5[],2,1))</f>
        <v/>
      </c>
    </row>
    <row r="4680" spans="6:7" x14ac:dyDescent="0.2">
      <c r="F4680" s="28" t="str">
        <f>IF($B4680="","",SUMIFS($E$4:E4680,$B$4:B4680,$B4680)/SUMIFS($E$4:$E$1048576,$B$4:$B$1048576,$B4680))</f>
        <v/>
      </c>
      <c r="G4680" s="2" t="str">
        <f>IF($C4680="","",VLOOKUP($F4680,Tabla5[],2,1))</f>
        <v/>
      </c>
    </row>
    <row r="4681" spans="6:7" x14ac:dyDescent="0.2">
      <c r="F4681" s="28" t="str">
        <f>IF($B4681="","",SUMIFS($E$4:E4681,$B$4:B4681,$B4681)/SUMIFS($E$4:$E$1048576,$B$4:$B$1048576,$B4681))</f>
        <v/>
      </c>
      <c r="G4681" s="2" t="str">
        <f>IF($C4681="","",VLOOKUP($F4681,Tabla5[],2,1))</f>
        <v/>
      </c>
    </row>
    <row r="4682" spans="6:7" x14ac:dyDescent="0.2">
      <c r="F4682" s="28" t="str">
        <f>IF($B4682="","",SUMIFS($E$4:E4682,$B$4:B4682,$B4682)/SUMIFS($E$4:$E$1048576,$B$4:$B$1048576,$B4682))</f>
        <v/>
      </c>
      <c r="G4682" s="2" t="str">
        <f>IF($C4682="","",VLOOKUP($F4682,Tabla5[],2,1))</f>
        <v/>
      </c>
    </row>
    <row r="4683" spans="6:7" x14ac:dyDescent="0.2">
      <c r="F4683" s="28" t="str">
        <f>IF($B4683="","",SUMIFS($E$4:E4683,$B$4:B4683,$B4683)/SUMIFS($E$4:$E$1048576,$B$4:$B$1048576,$B4683))</f>
        <v/>
      </c>
      <c r="G4683" s="2" t="str">
        <f>IF($C4683="","",VLOOKUP($F4683,Tabla5[],2,1))</f>
        <v/>
      </c>
    </row>
    <row r="4684" spans="6:7" x14ac:dyDescent="0.2">
      <c r="F4684" s="28" t="str">
        <f>IF($B4684="","",SUMIFS($E$4:E4684,$B$4:B4684,$B4684)/SUMIFS($E$4:$E$1048576,$B$4:$B$1048576,$B4684))</f>
        <v/>
      </c>
      <c r="G4684" s="2" t="str">
        <f>IF($C4684="","",VLOOKUP($F4684,Tabla5[],2,1))</f>
        <v/>
      </c>
    </row>
    <row r="4685" spans="6:7" x14ac:dyDescent="0.2">
      <c r="F4685" s="28" t="str">
        <f>IF($B4685="","",SUMIFS($E$4:E4685,$B$4:B4685,$B4685)/SUMIFS($E$4:$E$1048576,$B$4:$B$1048576,$B4685))</f>
        <v/>
      </c>
      <c r="G4685" s="2" t="str">
        <f>IF($C4685="","",VLOOKUP($F4685,Tabla5[],2,1))</f>
        <v/>
      </c>
    </row>
    <row r="4686" spans="6:7" x14ac:dyDescent="0.2">
      <c r="F4686" s="28" t="str">
        <f>IF($B4686="","",SUMIFS($E$4:E4686,$B$4:B4686,$B4686)/SUMIFS($E$4:$E$1048576,$B$4:$B$1048576,$B4686))</f>
        <v/>
      </c>
      <c r="G4686" s="2" t="str">
        <f>IF($C4686="","",VLOOKUP($F4686,Tabla5[],2,1))</f>
        <v/>
      </c>
    </row>
    <row r="4687" spans="6:7" x14ac:dyDescent="0.2">
      <c r="F4687" s="28" t="str">
        <f>IF($B4687="","",SUMIFS($E$4:E4687,$B$4:B4687,$B4687)/SUMIFS($E$4:$E$1048576,$B$4:$B$1048576,$B4687))</f>
        <v/>
      </c>
      <c r="G4687" s="2" t="str">
        <f>IF($C4687="","",VLOOKUP($F4687,Tabla5[],2,1))</f>
        <v/>
      </c>
    </row>
    <row r="4688" spans="6:7" x14ac:dyDescent="0.2">
      <c r="F4688" s="28" t="str">
        <f>IF($B4688="","",SUMIFS($E$4:E4688,$B$4:B4688,$B4688)/SUMIFS($E$4:$E$1048576,$B$4:$B$1048576,$B4688))</f>
        <v/>
      </c>
      <c r="G4688" s="2" t="str">
        <f>IF($C4688="","",VLOOKUP($F4688,Tabla5[],2,1))</f>
        <v/>
      </c>
    </row>
    <row r="4689" spans="6:7" x14ac:dyDescent="0.2">
      <c r="F4689" s="28" t="str">
        <f>IF($B4689="","",SUMIFS($E$4:E4689,$B$4:B4689,$B4689)/SUMIFS($E$4:$E$1048576,$B$4:$B$1048576,$B4689))</f>
        <v/>
      </c>
      <c r="G4689" s="2" t="str">
        <f>IF($C4689="","",VLOOKUP($F4689,Tabla5[],2,1))</f>
        <v/>
      </c>
    </row>
    <row r="4690" spans="6:7" x14ac:dyDescent="0.2">
      <c r="F4690" s="28" t="str">
        <f>IF($B4690="","",SUMIFS($E$4:E4690,$B$4:B4690,$B4690)/SUMIFS($E$4:$E$1048576,$B$4:$B$1048576,$B4690))</f>
        <v/>
      </c>
      <c r="G4690" s="2" t="str">
        <f>IF($C4690="","",VLOOKUP($F4690,Tabla5[],2,1))</f>
        <v/>
      </c>
    </row>
    <row r="4691" spans="6:7" x14ac:dyDescent="0.2">
      <c r="F4691" s="28" t="str">
        <f>IF($B4691="","",SUMIFS($E$4:E4691,$B$4:B4691,$B4691)/SUMIFS($E$4:$E$1048576,$B$4:$B$1048576,$B4691))</f>
        <v/>
      </c>
      <c r="G4691" s="2" t="str">
        <f>IF($C4691="","",VLOOKUP($F4691,Tabla5[],2,1))</f>
        <v/>
      </c>
    </row>
    <row r="4692" spans="6:7" x14ac:dyDescent="0.2">
      <c r="F4692" s="28" t="str">
        <f>IF($B4692="","",SUMIFS($E$4:E4692,$B$4:B4692,$B4692)/SUMIFS($E$4:$E$1048576,$B$4:$B$1048576,$B4692))</f>
        <v/>
      </c>
      <c r="G4692" s="2" t="str">
        <f>IF($C4692="","",VLOOKUP($F4692,Tabla5[],2,1))</f>
        <v/>
      </c>
    </row>
    <row r="4693" spans="6:7" x14ac:dyDescent="0.2">
      <c r="F4693" s="28" t="str">
        <f>IF($B4693="","",SUMIFS($E$4:E4693,$B$4:B4693,$B4693)/SUMIFS($E$4:$E$1048576,$B$4:$B$1048576,$B4693))</f>
        <v/>
      </c>
      <c r="G4693" s="2" t="str">
        <f>IF($C4693="","",VLOOKUP($F4693,Tabla5[],2,1))</f>
        <v/>
      </c>
    </row>
    <row r="4694" spans="6:7" x14ac:dyDescent="0.2">
      <c r="F4694" s="28" t="str">
        <f>IF($B4694="","",SUMIFS($E$4:E4694,$B$4:B4694,$B4694)/SUMIFS($E$4:$E$1048576,$B$4:$B$1048576,$B4694))</f>
        <v/>
      </c>
      <c r="G4694" s="2" t="str">
        <f>IF($C4694="","",VLOOKUP($F4694,Tabla5[],2,1))</f>
        <v/>
      </c>
    </row>
    <row r="4695" spans="6:7" x14ac:dyDescent="0.2">
      <c r="F4695" s="28" t="str">
        <f>IF($B4695="","",SUMIFS($E$4:E4695,$B$4:B4695,$B4695)/SUMIFS($E$4:$E$1048576,$B$4:$B$1048576,$B4695))</f>
        <v/>
      </c>
      <c r="G4695" s="2" t="str">
        <f>IF($C4695="","",VLOOKUP($F4695,Tabla5[],2,1))</f>
        <v/>
      </c>
    </row>
    <row r="4696" spans="6:7" x14ac:dyDescent="0.2">
      <c r="F4696" s="28" t="str">
        <f>IF($B4696="","",SUMIFS($E$4:E4696,$B$4:B4696,$B4696)/SUMIFS($E$4:$E$1048576,$B$4:$B$1048576,$B4696))</f>
        <v/>
      </c>
      <c r="G4696" s="2" t="str">
        <f>IF($C4696="","",VLOOKUP($F4696,Tabla5[],2,1))</f>
        <v/>
      </c>
    </row>
    <row r="4697" spans="6:7" x14ac:dyDescent="0.2">
      <c r="F4697" s="28" t="str">
        <f>IF($B4697="","",SUMIFS($E$4:E4697,$B$4:B4697,$B4697)/SUMIFS($E$4:$E$1048576,$B$4:$B$1048576,$B4697))</f>
        <v/>
      </c>
      <c r="G4697" s="2" t="str">
        <f>IF($C4697="","",VLOOKUP($F4697,Tabla5[],2,1))</f>
        <v/>
      </c>
    </row>
    <row r="4698" spans="6:7" x14ac:dyDescent="0.2">
      <c r="F4698" s="28" t="str">
        <f>IF($B4698="","",SUMIFS($E$4:E4698,$B$4:B4698,$B4698)/SUMIFS($E$4:$E$1048576,$B$4:$B$1048576,$B4698))</f>
        <v/>
      </c>
      <c r="G4698" s="2" t="str">
        <f>IF($C4698="","",VLOOKUP($F4698,Tabla5[],2,1))</f>
        <v/>
      </c>
    </row>
    <row r="4699" spans="6:7" x14ac:dyDescent="0.2">
      <c r="F4699" s="28" t="str">
        <f>IF($B4699="","",SUMIFS($E$4:E4699,$B$4:B4699,$B4699)/SUMIFS($E$4:$E$1048576,$B$4:$B$1048576,$B4699))</f>
        <v/>
      </c>
      <c r="G4699" s="2" t="str">
        <f>IF($C4699="","",VLOOKUP($F4699,Tabla5[],2,1))</f>
        <v/>
      </c>
    </row>
    <row r="4700" spans="6:7" x14ac:dyDescent="0.2">
      <c r="F4700" s="28" t="str">
        <f>IF($B4700="","",SUMIFS($E$4:E4700,$B$4:B4700,$B4700)/SUMIFS($E$4:$E$1048576,$B$4:$B$1048576,$B4700))</f>
        <v/>
      </c>
      <c r="G4700" s="2" t="str">
        <f>IF($C4700="","",VLOOKUP($F4700,Tabla5[],2,1))</f>
        <v/>
      </c>
    </row>
    <row r="4701" spans="6:7" x14ac:dyDescent="0.2">
      <c r="F4701" s="28" t="str">
        <f>IF($B4701="","",SUMIFS($E$4:E4701,$B$4:B4701,$B4701)/SUMIFS($E$4:$E$1048576,$B$4:$B$1048576,$B4701))</f>
        <v/>
      </c>
      <c r="G4701" s="2" t="str">
        <f>IF($C4701="","",VLOOKUP($F4701,Tabla5[],2,1))</f>
        <v/>
      </c>
    </row>
    <row r="4702" spans="6:7" x14ac:dyDescent="0.2">
      <c r="F4702" s="28" t="str">
        <f>IF($B4702="","",SUMIFS($E$4:E4702,$B$4:B4702,$B4702)/SUMIFS($E$4:$E$1048576,$B$4:$B$1048576,$B4702))</f>
        <v/>
      </c>
      <c r="G4702" s="2" t="str">
        <f>IF($C4702="","",VLOOKUP($F4702,Tabla5[],2,1))</f>
        <v/>
      </c>
    </row>
    <row r="4703" spans="6:7" x14ac:dyDescent="0.2">
      <c r="F4703" s="28" t="str">
        <f>IF($B4703="","",SUMIFS($E$4:E4703,$B$4:B4703,$B4703)/SUMIFS($E$4:$E$1048576,$B$4:$B$1048576,$B4703))</f>
        <v/>
      </c>
      <c r="G4703" s="2" t="str">
        <f>IF($C4703="","",VLOOKUP($F4703,Tabla5[],2,1))</f>
        <v/>
      </c>
    </row>
    <row r="4704" spans="6:7" x14ac:dyDescent="0.2">
      <c r="F4704" s="28" t="str">
        <f>IF($B4704="","",SUMIFS($E$4:E4704,$B$4:B4704,$B4704)/SUMIFS($E$4:$E$1048576,$B$4:$B$1048576,$B4704))</f>
        <v/>
      </c>
      <c r="G4704" s="2" t="str">
        <f>IF($C4704="","",VLOOKUP($F4704,Tabla5[],2,1))</f>
        <v/>
      </c>
    </row>
    <row r="4705" spans="6:7" x14ac:dyDescent="0.2">
      <c r="F4705" s="28" t="str">
        <f>IF($B4705="","",SUMIFS($E$4:E4705,$B$4:B4705,$B4705)/SUMIFS($E$4:$E$1048576,$B$4:$B$1048576,$B4705))</f>
        <v/>
      </c>
      <c r="G4705" s="2" t="str">
        <f>IF($C4705="","",VLOOKUP($F4705,Tabla5[],2,1))</f>
        <v/>
      </c>
    </row>
    <row r="4706" spans="6:7" x14ac:dyDescent="0.2">
      <c r="F4706" s="28" t="str">
        <f>IF($B4706="","",SUMIFS($E$4:E4706,$B$4:B4706,$B4706)/SUMIFS($E$4:$E$1048576,$B$4:$B$1048576,$B4706))</f>
        <v/>
      </c>
      <c r="G4706" s="2" t="str">
        <f>IF($C4706="","",VLOOKUP($F4706,Tabla5[],2,1))</f>
        <v/>
      </c>
    </row>
    <row r="4707" spans="6:7" x14ac:dyDescent="0.2">
      <c r="F4707" s="28" t="str">
        <f>IF($B4707="","",SUMIFS($E$4:E4707,$B$4:B4707,$B4707)/SUMIFS($E$4:$E$1048576,$B$4:$B$1048576,$B4707))</f>
        <v/>
      </c>
      <c r="G4707" s="2" t="str">
        <f>IF($C4707="","",VLOOKUP($F4707,Tabla5[],2,1))</f>
        <v/>
      </c>
    </row>
    <row r="4708" spans="6:7" x14ac:dyDescent="0.2">
      <c r="F4708" s="28" t="str">
        <f>IF($B4708="","",SUMIFS($E$4:E4708,$B$4:B4708,$B4708)/SUMIFS($E$4:$E$1048576,$B$4:$B$1048576,$B4708))</f>
        <v/>
      </c>
      <c r="G4708" s="2" t="str">
        <f>IF($C4708="","",VLOOKUP($F4708,Tabla5[],2,1))</f>
        <v/>
      </c>
    </row>
    <row r="4709" spans="6:7" x14ac:dyDescent="0.2">
      <c r="F4709" s="28" t="str">
        <f>IF($B4709="","",SUMIFS($E$4:E4709,$B$4:B4709,$B4709)/SUMIFS($E$4:$E$1048576,$B$4:$B$1048576,$B4709))</f>
        <v/>
      </c>
      <c r="G4709" s="2" t="str">
        <f>IF($C4709="","",VLOOKUP($F4709,Tabla5[],2,1))</f>
        <v/>
      </c>
    </row>
    <row r="4710" spans="6:7" x14ac:dyDescent="0.2">
      <c r="F4710" s="28" t="str">
        <f>IF($B4710="","",SUMIFS($E$4:E4710,$B$4:B4710,$B4710)/SUMIFS($E$4:$E$1048576,$B$4:$B$1048576,$B4710))</f>
        <v/>
      </c>
      <c r="G4710" s="2" t="str">
        <f>IF($C4710="","",VLOOKUP($F4710,Tabla5[],2,1))</f>
        <v/>
      </c>
    </row>
    <row r="4711" spans="6:7" x14ac:dyDescent="0.2">
      <c r="F4711" s="28" t="str">
        <f>IF($B4711="","",SUMIFS($E$4:E4711,$B$4:B4711,$B4711)/SUMIFS($E$4:$E$1048576,$B$4:$B$1048576,$B4711))</f>
        <v/>
      </c>
      <c r="G4711" s="2" t="str">
        <f>IF($C4711="","",VLOOKUP($F4711,Tabla5[],2,1))</f>
        <v/>
      </c>
    </row>
    <row r="4712" spans="6:7" x14ac:dyDescent="0.2">
      <c r="F4712" s="28" t="str">
        <f>IF($B4712="","",SUMIFS($E$4:E4712,$B$4:B4712,$B4712)/SUMIFS($E$4:$E$1048576,$B$4:$B$1048576,$B4712))</f>
        <v/>
      </c>
      <c r="G4712" s="2" t="str">
        <f>IF($C4712="","",VLOOKUP($F4712,Tabla5[],2,1))</f>
        <v/>
      </c>
    </row>
    <row r="4713" spans="6:7" x14ac:dyDescent="0.2">
      <c r="F4713" s="28" t="str">
        <f>IF($B4713="","",SUMIFS($E$4:E4713,$B$4:B4713,$B4713)/SUMIFS($E$4:$E$1048576,$B$4:$B$1048576,$B4713))</f>
        <v/>
      </c>
      <c r="G4713" s="2" t="str">
        <f>IF($C4713="","",VLOOKUP($F4713,Tabla5[],2,1))</f>
        <v/>
      </c>
    </row>
    <row r="4714" spans="6:7" x14ac:dyDescent="0.2">
      <c r="F4714" s="28" t="str">
        <f>IF($B4714="","",SUMIFS($E$4:E4714,$B$4:B4714,$B4714)/SUMIFS($E$4:$E$1048576,$B$4:$B$1048576,$B4714))</f>
        <v/>
      </c>
      <c r="G4714" s="2" t="str">
        <f>IF($C4714="","",VLOOKUP($F4714,Tabla5[],2,1))</f>
        <v/>
      </c>
    </row>
    <row r="4715" spans="6:7" x14ac:dyDescent="0.2">
      <c r="F4715" s="28" t="str">
        <f>IF($B4715="","",SUMIFS($E$4:E4715,$B$4:B4715,$B4715)/SUMIFS($E$4:$E$1048576,$B$4:$B$1048576,$B4715))</f>
        <v/>
      </c>
      <c r="G4715" s="2" t="str">
        <f>IF($C4715="","",VLOOKUP($F4715,Tabla5[],2,1))</f>
        <v/>
      </c>
    </row>
    <row r="4716" spans="6:7" x14ac:dyDescent="0.2">
      <c r="F4716" s="28" t="str">
        <f>IF($B4716="","",SUMIFS($E$4:E4716,$B$4:B4716,$B4716)/SUMIFS($E$4:$E$1048576,$B$4:$B$1048576,$B4716))</f>
        <v/>
      </c>
      <c r="G4716" s="2" t="str">
        <f>IF($C4716="","",VLOOKUP($F4716,Tabla5[],2,1))</f>
        <v/>
      </c>
    </row>
    <row r="4717" spans="6:7" x14ac:dyDescent="0.2">
      <c r="F4717" s="28" t="str">
        <f>IF($B4717="","",SUMIFS($E$4:E4717,$B$4:B4717,$B4717)/SUMIFS($E$4:$E$1048576,$B$4:$B$1048576,$B4717))</f>
        <v/>
      </c>
      <c r="G4717" s="2" t="str">
        <f>IF($C4717="","",VLOOKUP($F4717,Tabla5[],2,1))</f>
        <v/>
      </c>
    </row>
    <row r="4718" spans="6:7" x14ac:dyDescent="0.2">
      <c r="F4718" s="28" t="str">
        <f>IF($B4718="","",SUMIFS($E$4:E4718,$B$4:B4718,$B4718)/SUMIFS($E$4:$E$1048576,$B$4:$B$1048576,$B4718))</f>
        <v/>
      </c>
      <c r="G4718" s="2" t="str">
        <f>IF($C4718="","",VLOOKUP($F4718,Tabla5[],2,1))</f>
        <v/>
      </c>
    </row>
    <row r="4719" spans="6:7" x14ac:dyDescent="0.2">
      <c r="F4719" s="28" t="str">
        <f>IF($B4719="","",SUMIFS($E$4:E4719,$B$4:B4719,$B4719)/SUMIFS($E$4:$E$1048576,$B$4:$B$1048576,$B4719))</f>
        <v/>
      </c>
      <c r="G4719" s="2" t="str">
        <f>IF($C4719="","",VLOOKUP($F4719,Tabla5[],2,1))</f>
        <v/>
      </c>
    </row>
    <row r="4720" spans="6:7" x14ac:dyDescent="0.2">
      <c r="F4720" s="28" t="str">
        <f>IF($B4720="","",SUMIFS($E$4:E4720,$B$4:B4720,$B4720)/SUMIFS($E$4:$E$1048576,$B$4:$B$1048576,$B4720))</f>
        <v/>
      </c>
      <c r="G4720" s="2" t="str">
        <f>IF($C4720="","",VLOOKUP($F4720,Tabla5[],2,1))</f>
        <v/>
      </c>
    </row>
    <row r="4721" spans="6:7" x14ac:dyDescent="0.2">
      <c r="F4721" s="28" t="str">
        <f>IF($B4721="","",SUMIFS($E$4:E4721,$B$4:B4721,$B4721)/SUMIFS($E$4:$E$1048576,$B$4:$B$1048576,$B4721))</f>
        <v/>
      </c>
      <c r="G4721" s="2" t="str">
        <f>IF($C4721="","",VLOOKUP($F4721,Tabla5[],2,1))</f>
        <v/>
      </c>
    </row>
    <row r="4722" spans="6:7" x14ac:dyDescent="0.2">
      <c r="F4722" s="28" t="str">
        <f>IF($B4722="","",SUMIFS($E$4:E4722,$B$4:B4722,$B4722)/SUMIFS($E$4:$E$1048576,$B$4:$B$1048576,$B4722))</f>
        <v/>
      </c>
      <c r="G4722" s="2" t="str">
        <f>IF($C4722="","",VLOOKUP($F4722,Tabla5[],2,1))</f>
        <v/>
      </c>
    </row>
    <row r="4723" spans="6:7" x14ac:dyDescent="0.2">
      <c r="F4723" s="28" t="str">
        <f>IF($B4723="","",SUMIFS($E$4:E4723,$B$4:B4723,$B4723)/SUMIFS($E$4:$E$1048576,$B$4:$B$1048576,$B4723))</f>
        <v/>
      </c>
      <c r="G4723" s="2" t="str">
        <f>IF($C4723="","",VLOOKUP($F4723,Tabla5[],2,1))</f>
        <v/>
      </c>
    </row>
    <row r="4724" spans="6:7" x14ac:dyDescent="0.2">
      <c r="F4724" s="28" t="str">
        <f>IF($B4724="","",SUMIFS($E$4:E4724,$B$4:B4724,$B4724)/SUMIFS($E$4:$E$1048576,$B$4:$B$1048576,$B4724))</f>
        <v/>
      </c>
      <c r="G4724" s="2" t="str">
        <f>IF($C4724="","",VLOOKUP($F4724,Tabla5[],2,1))</f>
        <v/>
      </c>
    </row>
    <row r="4725" spans="6:7" x14ac:dyDescent="0.2">
      <c r="F4725" s="28" t="str">
        <f>IF($B4725="","",SUMIFS($E$4:E4725,$B$4:B4725,$B4725)/SUMIFS($E$4:$E$1048576,$B$4:$B$1048576,$B4725))</f>
        <v/>
      </c>
      <c r="G4725" s="2" t="str">
        <f>IF($C4725="","",VLOOKUP($F4725,Tabla5[],2,1))</f>
        <v/>
      </c>
    </row>
    <row r="4726" spans="6:7" x14ac:dyDescent="0.2">
      <c r="F4726" s="28" t="str">
        <f>IF($B4726="","",SUMIFS($E$4:E4726,$B$4:B4726,$B4726)/SUMIFS($E$4:$E$1048576,$B$4:$B$1048576,$B4726))</f>
        <v/>
      </c>
      <c r="G4726" s="2" t="str">
        <f>IF($C4726="","",VLOOKUP($F4726,Tabla5[],2,1))</f>
        <v/>
      </c>
    </row>
    <row r="4727" spans="6:7" x14ac:dyDescent="0.2">
      <c r="F4727" s="28" t="str">
        <f>IF($B4727="","",SUMIFS($E$4:E4727,$B$4:B4727,$B4727)/SUMIFS($E$4:$E$1048576,$B$4:$B$1048576,$B4727))</f>
        <v/>
      </c>
      <c r="G4727" s="2" t="str">
        <f>IF($C4727="","",VLOOKUP($F4727,Tabla5[],2,1))</f>
        <v/>
      </c>
    </row>
    <row r="4728" spans="6:7" x14ac:dyDescent="0.2">
      <c r="F4728" s="28" t="str">
        <f>IF($B4728="","",SUMIFS($E$4:E4728,$B$4:B4728,$B4728)/SUMIFS($E$4:$E$1048576,$B$4:$B$1048576,$B4728))</f>
        <v/>
      </c>
      <c r="G4728" s="2" t="str">
        <f>IF($C4728="","",VLOOKUP($F4728,Tabla5[],2,1))</f>
        <v/>
      </c>
    </row>
    <row r="4729" spans="6:7" x14ac:dyDescent="0.2">
      <c r="F4729" s="28" t="str">
        <f>IF($B4729="","",SUMIFS($E$4:E4729,$B$4:B4729,$B4729)/SUMIFS($E$4:$E$1048576,$B$4:$B$1048576,$B4729))</f>
        <v/>
      </c>
      <c r="G4729" s="2" t="str">
        <f>IF($C4729="","",VLOOKUP($F4729,Tabla5[],2,1))</f>
        <v/>
      </c>
    </row>
    <row r="4730" spans="6:7" x14ac:dyDescent="0.2">
      <c r="F4730" s="28" t="str">
        <f>IF($B4730="","",SUMIFS($E$4:E4730,$B$4:B4730,$B4730)/SUMIFS($E$4:$E$1048576,$B$4:$B$1048576,$B4730))</f>
        <v/>
      </c>
      <c r="G4730" s="2" t="str">
        <f>IF($C4730="","",VLOOKUP($F4730,Tabla5[],2,1))</f>
        <v/>
      </c>
    </row>
    <row r="4731" spans="6:7" x14ac:dyDescent="0.2">
      <c r="F4731" s="28" t="str">
        <f>IF($B4731="","",SUMIFS($E$4:E4731,$B$4:B4731,$B4731)/SUMIFS($E$4:$E$1048576,$B$4:$B$1048576,$B4731))</f>
        <v/>
      </c>
      <c r="G4731" s="2" t="str">
        <f>IF($C4731="","",VLOOKUP($F4731,Tabla5[],2,1))</f>
        <v/>
      </c>
    </row>
    <row r="4732" spans="6:7" x14ac:dyDescent="0.2">
      <c r="F4732" s="28" t="str">
        <f>IF($B4732="","",SUMIFS($E$4:E4732,$B$4:B4732,$B4732)/SUMIFS($E$4:$E$1048576,$B$4:$B$1048576,$B4732))</f>
        <v/>
      </c>
      <c r="G4732" s="2" t="str">
        <f>IF($C4732="","",VLOOKUP($F4732,Tabla5[],2,1))</f>
        <v/>
      </c>
    </row>
    <row r="4733" spans="6:7" x14ac:dyDescent="0.2">
      <c r="F4733" s="28" t="str">
        <f>IF($B4733="","",SUMIFS($E$4:E4733,$B$4:B4733,$B4733)/SUMIFS($E$4:$E$1048576,$B$4:$B$1048576,$B4733))</f>
        <v/>
      </c>
      <c r="G4733" s="2" t="str">
        <f>IF($C4733="","",VLOOKUP($F4733,Tabla5[],2,1))</f>
        <v/>
      </c>
    </row>
    <row r="4734" spans="6:7" x14ac:dyDescent="0.2">
      <c r="F4734" s="28" t="str">
        <f>IF($B4734="","",SUMIFS($E$4:E4734,$B$4:B4734,$B4734)/SUMIFS($E$4:$E$1048576,$B$4:$B$1048576,$B4734))</f>
        <v/>
      </c>
      <c r="G4734" s="2" t="str">
        <f>IF($C4734="","",VLOOKUP($F4734,Tabla5[],2,1))</f>
        <v/>
      </c>
    </row>
    <row r="4735" spans="6:7" x14ac:dyDescent="0.2">
      <c r="F4735" s="28" t="str">
        <f>IF($B4735="","",SUMIFS($E$4:E4735,$B$4:B4735,$B4735)/SUMIFS($E$4:$E$1048576,$B$4:$B$1048576,$B4735))</f>
        <v/>
      </c>
      <c r="G4735" s="2" t="str">
        <f>IF($C4735="","",VLOOKUP($F4735,Tabla5[],2,1))</f>
        <v/>
      </c>
    </row>
    <row r="4736" spans="6:7" x14ac:dyDescent="0.2">
      <c r="F4736" s="28" t="str">
        <f>IF($B4736="","",SUMIFS($E$4:E4736,$B$4:B4736,$B4736)/SUMIFS($E$4:$E$1048576,$B$4:$B$1048576,$B4736))</f>
        <v/>
      </c>
      <c r="G4736" s="2" t="str">
        <f>IF($C4736="","",VLOOKUP($F4736,Tabla5[],2,1))</f>
        <v/>
      </c>
    </row>
    <row r="4737" spans="6:7" x14ac:dyDescent="0.2">
      <c r="F4737" s="28" t="str">
        <f>IF($B4737="","",SUMIFS($E$4:E4737,$B$4:B4737,$B4737)/SUMIFS($E$4:$E$1048576,$B$4:$B$1048576,$B4737))</f>
        <v/>
      </c>
      <c r="G4737" s="2" t="str">
        <f>IF($C4737="","",VLOOKUP($F4737,Tabla5[],2,1))</f>
        <v/>
      </c>
    </row>
    <row r="4738" spans="6:7" x14ac:dyDescent="0.2">
      <c r="F4738" s="28" t="str">
        <f>IF($B4738="","",SUMIFS($E$4:E4738,$B$4:B4738,$B4738)/SUMIFS($E$4:$E$1048576,$B$4:$B$1048576,$B4738))</f>
        <v/>
      </c>
      <c r="G4738" s="2" t="str">
        <f>IF($C4738="","",VLOOKUP($F4738,Tabla5[],2,1))</f>
        <v/>
      </c>
    </row>
    <row r="4739" spans="6:7" x14ac:dyDescent="0.2">
      <c r="F4739" s="28" t="str">
        <f>IF($B4739="","",SUMIFS($E$4:E4739,$B$4:B4739,$B4739)/SUMIFS($E$4:$E$1048576,$B$4:$B$1048576,$B4739))</f>
        <v/>
      </c>
      <c r="G4739" s="2" t="str">
        <f>IF($C4739="","",VLOOKUP($F4739,Tabla5[],2,1))</f>
        <v/>
      </c>
    </row>
    <row r="4740" spans="6:7" x14ac:dyDescent="0.2">
      <c r="F4740" s="28" t="str">
        <f>IF($B4740="","",SUMIFS($E$4:E4740,$B$4:B4740,$B4740)/SUMIFS($E$4:$E$1048576,$B$4:$B$1048576,$B4740))</f>
        <v/>
      </c>
      <c r="G4740" s="2" t="str">
        <f>IF($C4740="","",VLOOKUP($F4740,Tabla5[],2,1))</f>
        <v/>
      </c>
    </row>
    <row r="4741" spans="6:7" x14ac:dyDescent="0.2">
      <c r="F4741" s="28" t="str">
        <f>IF($B4741="","",SUMIFS($E$4:E4741,$B$4:B4741,$B4741)/SUMIFS($E$4:$E$1048576,$B$4:$B$1048576,$B4741))</f>
        <v/>
      </c>
      <c r="G4741" s="2" t="str">
        <f>IF($C4741="","",VLOOKUP($F4741,Tabla5[],2,1))</f>
        <v/>
      </c>
    </row>
    <row r="4742" spans="6:7" x14ac:dyDescent="0.2">
      <c r="F4742" s="28" t="str">
        <f>IF($B4742="","",SUMIFS($E$4:E4742,$B$4:B4742,$B4742)/SUMIFS($E$4:$E$1048576,$B$4:$B$1048576,$B4742))</f>
        <v/>
      </c>
      <c r="G4742" s="2" t="str">
        <f>IF($C4742="","",VLOOKUP($F4742,Tabla5[],2,1))</f>
        <v/>
      </c>
    </row>
    <row r="4743" spans="6:7" x14ac:dyDescent="0.2">
      <c r="F4743" s="28" t="str">
        <f>IF($B4743="","",SUMIFS($E$4:E4743,$B$4:B4743,$B4743)/SUMIFS($E$4:$E$1048576,$B$4:$B$1048576,$B4743))</f>
        <v/>
      </c>
      <c r="G4743" s="2" t="str">
        <f>IF($C4743="","",VLOOKUP($F4743,Tabla5[],2,1))</f>
        <v/>
      </c>
    </row>
    <row r="4744" spans="6:7" x14ac:dyDescent="0.2">
      <c r="F4744" s="28" t="str">
        <f>IF($B4744="","",SUMIFS($E$4:E4744,$B$4:B4744,$B4744)/SUMIFS($E$4:$E$1048576,$B$4:$B$1048576,$B4744))</f>
        <v/>
      </c>
      <c r="G4744" s="2" t="str">
        <f>IF($C4744="","",VLOOKUP($F4744,Tabla5[],2,1))</f>
        <v/>
      </c>
    </row>
    <row r="4745" spans="6:7" x14ac:dyDescent="0.2">
      <c r="F4745" s="28" t="str">
        <f>IF($B4745="","",SUMIFS($E$4:E4745,$B$4:B4745,$B4745)/SUMIFS($E$4:$E$1048576,$B$4:$B$1048576,$B4745))</f>
        <v/>
      </c>
      <c r="G4745" s="2" t="str">
        <f>IF($C4745="","",VLOOKUP($F4745,Tabla5[],2,1))</f>
        <v/>
      </c>
    </row>
    <row r="4746" spans="6:7" x14ac:dyDescent="0.2">
      <c r="F4746" s="28" t="str">
        <f>IF($B4746="","",SUMIFS($E$4:E4746,$B$4:B4746,$B4746)/SUMIFS($E$4:$E$1048576,$B$4:$B$1048576,$B4746))</f>
        <v/>
      </c>
      <c r="G4746" s="2" t="str">
        <f>IF($C4746="","",VLOOKUP($F4746,Tabla5[],2,1))</f>
        <v/>
      </c>
    </row>
    <row r="4747" spans="6:7" x14ac:dyDescent="0.2">
      <c r="F4747" s="28" t="str">
        <f>IF($B4747="","",SUMIFS($E$4:E4747,$B$4:B4747,$B4747)/SUMIFS($E$4:$E$1048576,$B$4:$B$1048576,$B4747))</f>
        <v/>
      </c>
      <c r="G4747" s="2" t="str">
        <f>IF($C4747="","",VLOOKUP($F4747,Tabla5[],2,1))</f>
        <v/>
      </c>
    </row>
    <row r="4748" spans="6:7" x14ac:dyDescent="0.2">
      <c r="F4748" s="28" t="str">
        <f>IF($B4748="","",SUMIFS($E$4:E4748,$B$4:B4748,$B4748)/SUMIFS($E$4:$E$1048576,$B$4:$B$1048576,$B4748))</f>
        <v/>
      </c>
      <c r="G4748" s="2" t="str">
        <f>IF($C4748="","",VLOOKUP($F4748,Tabla5[],2,1))</f>
        <v/>
      </c>
    </row>
    <row r="4749" spans="6:7" x14ac:dyDescent="0.2">
      <c r="F4749" s="28" t="str">
        <f>IF($B4749="","",SUMIFS($E$4:E4749,$B$4:B4749,$B4749)/SUMIFS($E$4:$E$1048576,$B$4:$B$1048576,$B4749))</f>
        <v/>
      </c>
      <c r="G4749" s="2" t="str">
        <f>IF($C4749="","",VLOOKUP($F4749,Tabla5[],2,1))</f>
        <v/>
      </c>
    </row>
    <row r="4750" spans="6:7" x14ac:dyDescent="0.2">
      <c r="F4750" s="28" t="str">
        <f>IF($B4750="","",SUMIFS($E$4:E4750,$B$4:B4750,$B4750)/SUMIFS($E$4:$E$1048576,$B$4:$B$1048576,$B4750))</f>
        <v/>
      </c>
      <c r="G4750" s="2" t="str">
        <f>IF($C4750="","",VLOOKUP($F4750,Tabla5[],2,1))</f>
        <v/>
      </c>
    </row>
    <row r="4751" spans="6:7" x14ac:dyDescent="0.2">
      <c r="F4751" s="28" t="str">
        <f>IF($B4751="","",SUMIFS($E$4:E4751,$B$4:B4751,$B4751)/SUMIFS($E$4:$E$1048576,$B$4:$B$1048576,$B4751))</f>
        <v/>
      </c>
      <c r="G4751" s="2" t="str">
        <f>IF($C4751="","",VLOOKUP($F4751,Tabla5[],2,1))</f>
        <v/>
      </c>
    </row>
    <row r="4752" spans="6:7" x14ac:dyDescent="0.2">
      <c r="F4752" s="28" t="str">
        <f>IF($B4752="","",SUMIFS($E$4:E4752,$B$4:B4752,$B4752)/SUMIFS($E$4:$E$1048576,$B$4:$B$1048576,$B4752))</f>
        <v/>
      </c>
      <c r="G4752" s="2" t="str">
        <f>IF($C4752="","",VLOOKUP($F4752,Tabla5[],2,1))</f>
        <v/>
      </c>
    </row>
    <row r="4753" spans="6:7" x14ac:dyDescent="0.2">
      <c r="F4753" s="28" t="str">
        <f>IF($B4753="","",SUMIFS($E$4:E4753,$B$4:B4753,$B4753)/SUMIFS($E$4:$E$1048576,$B$4:$B$1048576,$B4753))</f>
        <v/>
      </c>
      <c r="G4753" s="2" t="str">
        <f>IF($C4753="","",VLOOKUP($F4753,Tabla5[],2,1))</f>
        <v/>
      </c>
    </row>
    <row r="4754" spans="6:7" x14ac:dyDescent="0.2">
      <c r="F4754" s="28" t="str">
        <f>IF($B4754="","",SUMIFS($E$4:E4754,$B$4:B4754,$B4754)/SUMIFS($E$4:$E$1048576,$B$4:$B$1048576,$B4754))</f>
        <v/>
      </c>
      <c r="G4754" s="2" t="str">
        <f>IF($C4754="","",VLOOKUP($F4754,Tabla5[],2,1))</f>
        <v/>
      </c>
    </row>
    <row r="4755" spans="6:7" x14ac:dyDescent="0.2">
      <c r="F4755" s="28" t="str">
        <f>IF($B4755="","",SUMIFS($E$4:E4755,$B$4:B4755,$B4755)/SUMIFS($E$4:$E$1048576,$B$4:$B$1048576,$B4755))</f>
        <v/>
      </c>
      <c r="G4755" s="2" t="str">
        <f>IF($C4755="","",VLOOKUP($F4755,Tabla5[],2,1))</f>
        <v/>
      </c>
    </row>
    <row r="4756" spans="6:7" x14ac:dyDescent="0.2">
      <c r="F4756" s="28" t="str">
        <f>IF($B4756="","",SUMIFS($E$4:E4756,$B$4:B4756,$B4756)/SUMIFS($E$4:$E$1048576,$B$4:$B$1048576,$B4756))</f>
        <v/>
      </c>
      <c r="G4756" s="2" t="str">
        <f>IF($C4756="","",VLOOKUP($F4756,Tabla5[],2,1))</f>
        <v/>
      </c>
    </row>
    <row r="4757" spans="6:7" x14ac:dyDescent="0.2">
      <c r="F4757" s="28" t="str">
        <f>IF($B4757="","",SUMIFS($E$4:E4757,$B$4:B4757,$B4757)/SUMIFS($E$4:$E$1048576,$B$4:$B$1048576,$B4757))</f>
        <v/>
      </c>
      <c r="G4757" s="2" t="str">
        <f>IF($C4757="","",VLOOKUP($F4757,Tabla5[],2,1))</f>
        <v/>
      </c>
    </row>
    <row r="4758" spans="6:7" x14ac:dyDescent="0.2">
      <c r="F4758" s="28" t="str">
        <f>IF($B4758="","",SUMIFS($E$4:E4758,$B$4:B4758,$B4758)/SUMIFS($E$4:$E$1048576,$B$4:$B$1048576,$B4758))</f>
        <v/>
      </c>
      <c r="G4758" s="2" t="str">
        <f>IF($C4758="","",VLOOKUP($F4758,Tabla5[],2,1))</f>
        <v/>
      </c>
    </row>
    <row r="4759" spans="6:7" x14ac:dyDescent="0.2">
      <c r="F4759" s="28" t="str">
        <f>IF($B4759="","",SUMIFS($E$4:E4759,$B$4:B4759,$B4759)/SUMIFS($E$4:$E$1048576,$B$4:$B$1048576,$B4759))</f>
        <v/>
      </c>
      <c r="G4759" s="2" t="str">
        <f>IF($C4759="","",VLOOKUP($F4759,Tabla5[],2,1))</f>
        <v/>
      </c>
    </row>
    <row r="4760" spans="6:7" x14ac:dyDescent="0.2">
      <c r="F4760" s="28" t="str">
        <f>IF($B4760="","",SUMIFS($E$4:E4760,$B$4:B4760,$B4760)/SUMIFS($E$4:$E$1048576,$B$4:$B$1048576,$B4760))</f>
        <v/>
      </c>
      <c r="G4760" s="2" t="str">
        <f>IF($C4760="","",VLOOKUP($F4760,Tabla5[],2,1))</f>
        <v/>
      </c>
    </row>
    <row r="4761" spans="6:7" x14ac:dyDescent="0.2">
      <c r="F4761" s="28" t="str">
        <f>IF($B4761="","",SUMIFS($E$4:E4761,$B$4:B4761,$B4761)/SUMIFS($E$4:$E$1048576,$B$4:$B$1048576,$B4761))</f>
        <v/>
      </c>
      <c r="G4761" s="2" t="str">
        <f>IF($C4761="","",VLOOKUP($F4761,Tabla5[],2,1))</f>
        <v/>
      </c>
    </row>
    <row r="4762" spans="6:7" x14ac:dyDescent="0.2">
      <c r="F4762" s="28" t="str">
        <f>IF($B4762="","",SUMIFS($E$4:E4762,$B$4:B4762,$B4762)/SUMIFS($E$4:$E$1048576,$B$4:$B$1048576,$B4762))</f>
        <v/>
      </c>
      <c r="G4762" s="2" t="str">
        <f>IF($C4762="","",VLOOKUP($F4762,Tabla5[],2,1))</f>
        <v/>
      </c>
    </row>
    <row r="4763" spans="6:7" x14ac:dyDescent="0.2">
      <c r="F4763" s="28" t="str">
        <f>IF($B4763="","",SUMIFS($E$4:E4763,$B$4:B4763,$B4763)/SUMIFS($E$4:$E$1048576,$B$4:$B$1048576,$B4763))</f>
        <v/>
      </c>
      <c r="G4763" s="2" t="str">
        <f>IF($C4763="","",VLOOKUP($F4763,Tabla5[],2,1))</f>
        <v/>
      </c>
    </row>
    <row r="4764" spans="6:7" x14ac:dyDescent="0.2">
      <c r="F4764" s="28" t="str">
        <f>IF($B4764="","",SUMIFS($E$4:E4764,$B$4:B4764,$B4764)/SUMIFS($E$4:$E$1048576,$B$4:$B$1048576,$B4764))</f>
        <v/>
      </c>
      <c r="G4764" s="2" t="str">
        <f>IF($C4764="","",VLOOKUP($F4764,Tabla5[],2,1))</f>
        <v/>
      </c>
    </row>
    <row r="4765" spans="6:7" x14ac:dyDescent="0.2">
      <c r="F4765" s="28" t="str">
        <f>IF($B4765="","",SUMIFS($E$4:E4765,$B$4:B4765,$B4765)/SUMIFS($E$4:$E$1048576,$B$4:$B$1048576,$B4765))</f>
        <v/>
      </c>
      <c r="G4765" s="2" t="str">
        <f>IF($C4765="","",VLOOKUP($F4765,Tabla5[],2,1))</f>
        <v/>
      </c>
    </row>
    <row r="4766" spans="6:7" x14ac:dyDescent="0.2">
      <c r="F4766" s="28" t="str">
        <f>IF($B4766="","",SUMIFS($E$4:E4766,$B$4:B4766,$B4766)/SUMIFS($E$4:$E$1048576,$B$4:$B$1048576,$B4766))</f>
        <v/>
      </c>
      <c r="G4766" s="2" t="str">
        <f>IF($C4766="","",VLOOKUP($F4766,Tabla5[],2,1))</f>
        <v/>
      </c>
    </row>
    <row r="4767" spans="6:7" x14ac:dyDescent="0.2">
      <c r="F4767" s="28" t="str">
        <f>IF($B4767="","",SUMIFS($E$4:E4767,$B$4:B4767,$B4767)/SUMIFS($E$4:$E$1048576,$B$4:$B$1048576,$B4767))</f>
        <v/>
      </c>
      <c r="G4767" s="2" t="str">
        <f>IF($C4767="","",VLOOKUP($F4767,Tabla5[],2,1))</f>
        <v/>
      </c>
    </row>
    <row r="4768" spans="6:7" x14ac:dyDescent="0.2">
      <c r="F4768" s="28" t="str">
        <f>IF($B4768="","",SUMIFS($E$4:E4768,$B$4:B4768,$B4768)/SUMIFS($E$4:$E$1048576,$B$4:$B$1048576,$B4768))</f>
        <v/>
      </c>
      <c r="G4768" s="2" t="str">
        <f>IF($C4768="","",VLOOKUP($F4768,Tabla5[],2,1))</f>
        <v/>
      </c>
    </row>
    <row r="4769" spans="6:7" x14ac:dyDescent="0.2">
      <c r="F4769" s="28" t="str">
        <f>IF($B4769="","",SUMIFS($E$4:E4769,$B$4:B4769,$B4769)/SUMIFS($E$4:$E$1048576,$B$4:$B$1048576,$B4769))</f>
        <v/>
      </c>
      <c r="G4769" s="2" t="str">
        <f>IF($C4769="","",VLOOKUP($F4769,Tabla5[],2,1))</f>
        <v/>
      </c>
    </row>
    <row r="4770" spans="6:7" x14ac:dyDescent="0.2">
      <c r="F4770" s="28" t="str">
        <f>IF($B4770="","",SUMIFS($E$4:E4770,$B$4:B4770,$B4770)/SUMIFS($E$4:$E$1048576,$B$4:$B$1048576,$B4770))</f>
        <v/>
      </c>
      <c r="G4770" s="2" t="str">
        <f>IF($C4770="","",VLOOKUP($F4770,Tabla5[],2,1))</f>
        <v/>
      </c>
    </row>
    <row r="4771" spans="6:7" x14ac:dyDescent="0.2">
      <c r="F4771" s="28" t="str">
        <f>IF($B4771="","",SUMIFS($E$4:E4771,$B$4:B4771,$B4771)/SUMIFS($E$4:$E$1048576,$B$4:$B$1048576,$B4771))</f>
        <v/>
      </c>
      <c r="G4771" s="2" t="str">
        <f>IF($C4771="","",VLOOKUP($F4771,Tabla5[],2,1))</f>
        <v/>
      </c>
    </row>
    <row r="4772" spans="6:7" x14ac:dyDescent="0.2">
      <c r="F4772" s="28" t="str">
        <f>IF($B4772="","",SUMIFS($E$4:E4772,$B$4:B4772,$B4772)/SUMIFS($E$4:$E$1048576,$B$4:$B$1048576,$B4772))</f>
        <v/>
      </c>
      <c r="G4772" s="2" t="str">
        <f>IF($C4772="","",VLOOKUP($F4772,Tabla5[],2,1))</f>
        <v/>
      </c>
    </row>
    <row r="4773" spans="6:7" x14ac:dyDescent="0.2">
      <c r="F4773" s="28" t="str">
        <f>IF($B4773="","",SUMIFS($E$4:E4773,$B$4:B4773,$B4773)/SUMIFS($E$4:$E$1048576,$B$4:$B$1048576,$B4773))</f>
        <v/>
      </c>
      <c r="G4773" s="2" t="str">
        <f>IF($C4773="","",VLOOKUP($F4773,Tabla5[],2,1))</f>
        <v/>
      </c>
    </row>
    <row r="4774" spans="6:7" x14ac:dyDescent="0.2">
      <c r="F4774" s="28" t="str">
        <f>IF($B4774="","",SUMIFS($E$4:E4774,$B$4:B4774,$B4774)/SUMIFS($E$4:$E$1048576,$B$4:$B$1048576,$B4774))</f>
        <v/>
      </c>
      <c r="G4774" s="2" t="str">
        <f>IF($C4774="","",VLOOKUP($F4774,Tabla5[],2,1))</f>
        <v/>
      </c>
    </row>
    <row r="4775" spans="6:7" x14ac:dyDescent="0.2">
      <c r="F4775" s="28" t="str">
        <f>IF($B4775="","",SUMIFS($E$4:E4775,$B$4:B4775,$B4775)/SUMIFS($E$4:$E$1048576,$B$4:$B$1048576,$B4775))</f>
        <v/>
      </c>
      <c r="G4775" s="2" t="str">
        <f>IF($C4775="","",VLOOKUP($F4775,Tabla5[],2,1))</f>
        <v/>
      </c>
    </row>
    <row r="4776" spans="6:7" x14ac:dyDescent="0.2">
      <c r="F4776" s="28" t="str">
        <f>IF($B4776="","",SUMIFS($E$4:E4776,$B$4:B4776,$B4776)/SUMIFS($E$4:$E$1048576,$B$4:$B$1048576,$B4776))</f>
        <v/>
      </c>
      <c r="G4776" s="2" t="str">
        <f>IF($C4776="","",VLOOKUP($F4776,Tabla5[],2,1))</f>
        <v/>
      </c>
    </row>
    <row r="4777" spans="6:7" x14ac:dyDescent="0.2">
      <c r="F4777" s="28" t="str">
        <f>IF($B4777="","",SUMIFS($E$4:E4777,$B$4:B4777,$B4777)/SUMIFS($E$4:$E$1048576,$B$4:$B$1048576,$B4777))</f>
        <v/>
      </c>
      <c r="G4777" s="2" t="str">
        <f>IF($C4777="","",VLOOKUP($F4777,Tabla5[],2,1))</f>
        <v/>
      </c>
    </row>
    <row r="4778" spans="6:7" x14ac:dyDescent="0.2">
      <c r="F4778" s="28" t="str">
        <f>IF($B4778="","",SUMIFS($E$4:E4778,$B$4:B4778,$B4778)/SUMIFS($E$4:$E$1048576,$B$4:$B$1048576,$B4778))</f>
        <v/>
      </c>
      <c r="G4778" s="2" t="str">
        <f>IF($C4778="","",VLOOKUP($F4778,Tabla5[],2,1))</f>
        <v/>
      </c>
    </row>
    <row r="4779" spans="6:7" x14ac:dyDescent="0.2">
      <c r="F4779" s="28" t="str">
        <f>IF($B4779="","",SUMIFS($E$4:E4779,$B$4:B4779,$B4779)/SUMIFS($E$4:$E$1048576,$B$4:$B$1048576,$B4779))</f>
        <v/>
      </c>
      <c r="G4779" s="2" t="str">
        <f>IF($C4779="","",VLOOKUP($F4779,Tabla5[],2,1))</f>
        <v/>
      </c>
    </row>
    <row r="4780" spans="6:7" x14ac:dyDescent="0.2">
      <c r="F4780" s="28" t="str">
        <f>IF($B4780="","",SUMIFS($E$4:E4780,$B$4:B4780,$B4780)/SUMIFS($E$4:$E$1048576,$B$4:$B$1048576,$B4780))</f>
        <v/>
      </c>
      <c r="G4780" s="2" t="str">
        <f>IF($C4780="","",VLOOKUP($F4780,Tabla5[],2,1))</f>
        <v/>
      </c>
    </row>
    <row r="4781" spans="6:7" x14ac:dyDescent="0.2">
      <c r="F4781" s="28" t="str">
        <f>IF($B4781="","",SUMIFS($E$4:E4781,$B$4:B4781,$B4781)/SUMIFS($E$4:$E$1048576,$B$4:$B$1048576,$B4781))</f>
        <v/>
      </c>
      <c r="G4781" s="2" t="str">
        <f>IF($C4781="","",VLOOKUP($F4781,Tabla5[],2,1))</f>
        <v/>
      </c>
    </row>
    <row r="4782" spans="6:7" x14ac:dyDescent="0.2">
      <c r="F4782" s="28" t="str">
        <f>IF($B4782="","",SUMIFS($E$4:E4782,$B$4:B4782,$B4782)/SUMIFS($E$4:$E$1048576,$B$4:$B$1048576,$B4782))</f>
        <v/>
      </c>
      <c r="G4782" s="2" t="str">
        <f>IF($C4782="","",VLOOKUP($F4782,Tabla5[],2,1))</f>
        <v/>
      </c>
    </row>
    <row r="4783" spans="6:7" x14ac:dyDescent="0.2">
      <c r="F4783" s="28" t="str">
        <f>IF($B4783="","",SUMIFS($E$4:E4783,$B$4:B4783,$B4783)/SUMIFS($E$4:$E$1048576,$B$4:$B$1048576,$B4783))</f>
        <v/>
      </c>
      <c r="G4783" s="2" t="str">
        <f>IF($C4783="","",VLOOKUP($F4783,Tabla5[],2,1))</f>
        <v/>
      </c>
    </row>
    <row r="4784" spans="6:7" x14ac:dyDescent="0.2">
      <c r="F4784" s="28" t="str">
        <f>IF($B4784="","",SUMIFS($E$4:E4784,$B$4:B4784,$B4784)/SUMIFS($E$4:$E$1048576,$B$4:$B$1048576,$B4784))</f>
        <v/>
      </c>
      <c r="G4784" s="2" t="str">
        <f>IF($C4784="","",VLOOKUP($F4784,Tabla5[],2,1))</f>
        <v/>
      </c>
    </row>
    <row r="4785" spans="6:7" x14ac:dyDescent="0.2">
      <c r="F4785" s="28" t="str">
        <f>IF($B4785="","",SUMIFS($E$4:E4785,$B$4:B4785,$B4785)/SUMIFS($E$4:$E$1048576,$B$4:$B$1048576,$B4785))</f>
        <v/>
      </c>
      <c r="G4785" s="2" t="str">
        <f>IF($C4785="","",VLOOKUP($F4785,Tabla5[],2,1))</f>
        <v/>
      </c>
    </row>
    <row r="4786" spans="6:7" x14ac:dyDescent="0.2">
      <c r="F4786" s="28" t="str">
        <f>IF($B4786="","",SUMIFS($E$4:E4786,$B$4:B4786,$B4786)/SUMIFS($E$4:$E$1048576,$B$4:$B$1048576,$B4786))</f>
        <v/>
      </c>
      <c r="G4786" s="2" t="str">
        <f>IF($C4786="","",VLOOKUP($F4786,Tabla5[],2,1))</f>
        <v/>
      </c>
    </row>
    <row r="4787" spans="6:7" x14ac:dyDescent="0.2">
      <c r="F4787" s="28" t="str">
        <f>IF($B4787="","",SUMIFS($E$4:E4787,$B$4:B4787,$B4787)/SUMIFS($E$4:$E$1048576,$B$4:$B$1048576,$B4787))</f>
        <v/>
      </c>
      <c r="G4787" s="2" t="str">
        <f>IF($C4787="","",VLOOKUP($F4787,Tabla5[],2,1))</f>
        <v/>
      </c>
    </row>
    <row r="4788" spans="6:7" x14ac:dyDescent="0.2">
      <c r="F4788" s="28" t="str">
        <f>IF($B4788="","",SUMIFS($E$4:E4788,$B$4:B4788,$B4788)/SUMIFS($E$4:$E$1048576,$B$4:$B$1048576,$B4788))</f>
        <v/>
      </c>
      <c r="G4788" s="2" t="str">
        <f>IF($C4788="","",VLOOKUP($F4788,Tabla5[],2,1))</f>
        <v/>
      </c>
    </row>
    <row r="4789" spans="6:7" x14ac:dyDescent="0.2">
      <c r="F4789" s="28" t="str">
        <f>IF($B4789="","",SUMIFS($E$4:E4789,$B$4:B4789,$B4789)/SUMIFS($E$4:$E$1048576,$B$4:$B$1048576,$B4789))</f>
        <v/>
      </c>
      <c r="G4789" s="2" t="str">
        <f>IF($C4789="","",VLOOKUP($F4789,Tabla5[],2,1))</f>
        <v/>
      </c>
    </row>
    <row r="4790" spans="6:7" x14ac:dyDescent="0.2">
      <c r="F4790" s="28" t="str">
        <f>IF($B4790="","",SUMIFS($E$4:E4790,$B$4:B4790,$B4790)/SUMIFS($E$4:$E$1048576,$B$4:$B$1048576,$B4790))</f>
        <v/>
      </c>
      <c r="G4790" s="2" t="str">
        <f>IF($C4790="","",VLOOKUP($F4790,Tabla5[],2,1))</f>
        <v/>
      </c>
    </row>
    <row r="4791" spans="6:7" x14ac:dyDescent="0.2">
      <c r="F4791" s="28" t="str">
        <f>IF($B4791="","",SUMIFS($E$4:E4791,$B$4:B4791,$B4791)/SUMIFS($E$4:$E$1048576,$B$4:$B$1048576,$B4791))</f>
        <v/>
      </c>
      <c r="G4791" s="2" t="str">
        <f>IF($C4791="","",VLOOKUP($F4791,Tabla5[],2,1))</f>
        <v/>
      </c>
    </row>
    <row r="4792" spans="6:7" x14ac:dyDescent="0.2">
      <c r="F4792" s="28" t="str">
        <f>IF($B4792="","",SUMIFS($E$4:E4792,$B$4:B4792,$B4792)/SUMIFS($E$4:$E$1048576,$B$4:$B$1048576,$B4792))</f>
        <v/>
      </c>
      <c r="G4792" s="2" t="str">
        <f>IF($C4792="","",VLOOKUP($F4792,Tabla5[],2,1))</f>
        <v/>
      </c>
    </row>
    <row r="4793" spans="6:7" x14ac:dyDescent="0.2">
      <c r="F4793" s="28" t="str">
        <f>IF($B4793="","",SUMIFS($E$4:E4793,$B$4:B4793,$B4793)/SUMIFS($E$4:$E$1048576,$B$4:$B$1048576,$B4793))</f>
        <v/>
      </c>
      <c r="G4793" s="2" t="str">
        <f>IF($C4793="","",VLOOKUP($F4793,Tabla5[],2,1))</f>
        <v/>
      </c>
    </row>
    <row r="4794" spans="6:7" x14ac:dyDescent="0.2">
      <c r="F4794" s="28" t="str">
        <f>IF($B4794="","",SUMIFS($E$4:E4794,$B$4:B4794,$B4794)/SUMIFS($E$4:$E$1048576,$B$4:$B$1048576,$B4794))</f>
        <v/>
      </c>
      <c r="G4794" s="2" t="str">
        <f>IF($C4794="","",VLOOKUP($F4794,Tabla5[],2,1))</f>
        <v/>
      </c>
    </row>
    <row r="4795" spans="6:7" x14ac:dyDescent="0.2">
      <c r="F4795" s="28" t="str">
        <f>IF($B4795="","",SUMIFS($E$4:E4795,$B$4:B4795,$B4795)/SUMIFS($E$4:$E$1048576,$B$4:$B$1048576,$B4795))</f>
        <v/>
      </c>
      <c r="G4795" s="2" t="str">
        <f>IF($C4795="","",VLOOKUP($F4795,Tabla5[],2,1))</f>
        <v/>
      </c>
    </row>
    <row r="4796" spans="6:7" x14ac:dyDescent="0.2">
      <c r="F4796" s="28" t="str">
        <f>IF($B4796="","",SUMIFS($E$4:E4796,$B$4:B4796,$B4796)/SUMIFS($E$4:$E$1048576,$B$4:$B$1048576,$B4796))</f>
        <v/>
      </c>
      <c r="G4796" s="2" t="str">
        <f>IF($C4796="","",VLOOKUP($F4796,Tabla5[],2,1))</f>
        <v/>
      </c>
    </row>
    <row r="4797" spans="6:7" x14ac:dyDescent="0.2">
      <c r="F4797" s="28" t="str">
        <f>IF($B4797="","",SUMIFS($E$4:E4797,$B$4:B4797,$B4797)/SUMIFS($E$4:$E$1048576,$B$4:$B$1048576,$B4797))</f>
        <v/>
      </c>
      <c r="G4797" s="2" t="str">
        <f>IF($C4797="","",VLOOKUP($F4797,Tabla5[],2,1))</f>
        <v/>
      </c>
    </row>
    <row r="4798" spans="6:7" x14ac:dyDescent="0.2">
      <c r="F4798" s="28" t="str">
        <f>IF($B4798="","",SUMIFS($E$4:E4798,$B$4:B4798,$B4798)/SUMIFS($E$4:$E$1048576,$B$4:$B$1048576,$B4798))</f>
        <v/>
      </c>
      <c r="G4798" s="2" t="str">
        <f>IF($C4798="","",VLOOKUP($F4798,Tabla5[],2,1))</f>
        <v/>
      </c>
    </row>
    <row r="4799" spans="6:7" x14ac:dyDescent="0.2">
      <c r="F4799" s="28" t="str">
        <f>IF($B4799="","",SUMIFS($E$4:E4799,$B$4:B4799,$B4799)/SUMIFS($E$4:$E$1048576,$B$4:$B$1048576,$B4799))</f>
        <v/>
      </c>
      <c r="G4799" s="2" t="str">
        <f>IF($C4799="","",VLOOKUP($F4799,Tabla5[],2,1))</f>
        <v/>
      </c>
    </row>
    <row r="4800" spans="6:7" x14ac:dyDescent="0.2">
      <c r="F4800" s="28" t="str">
        <f>IF($B4800="","",SUMIFS($E$4:E4800,$B$4:B4800,$B4800)/SUMIFS($E$4:$E$1048576,$B$4:$B$1048576,$B4800))</f>
        <v/>
      </c>
      <c r="G4800" s="2" t="str">
        <f>IF($C4800="","",VLOOKUP($F4800,Tabla5[],2,1))</f>
        <v/>
      </c>
    </row>
    <row r="4801" spans="6:7" x14ac:dyDescent="0.2">
      <c r="F4801" s="28" t="str">
        <f>IF($B4801="","",SUMIFS($E$4:E4801,$B$4:B4801,$B4801)/SUMIFS($E$4:$E$1048576,$B$4:$B$1048576,$B4801))</f>
        <v/>
      </c>
      <c r="G4801" s="2" t="str">
        <f>IF($C4801="","",VLOOKUP($F4801,Tabla5[],2,1))</f>
        <v/>
      </c>
    </row>
    <row r="4802" spans="6:7" x14ac:dyDescent="0.2">
      <c r="F4802" s="28" t="str">
        <f>IF($B4802="","",SUMIFS($E$4:E4802,$B$4:B4802,$B4802)/SUMIFS($E$4:$E$1048576,$B$4:$B$1048576,$B4802))</f>
        <v/>
      </c>
      <c r="G4802" s="2" t="str">
        <f>IF($C4802="","",VLOOKUP($F4802,Tabla5[],2,1))</f>
        <v/>
      </c>
    </row>
    <row r="4803" spans="6:7" x14ac:dyDescent="0.2">
      <c r="F4803" s="28" t="str">
        <f>IF($B4803="","",SUMIFS($E$4:E4803,$B$4:B4803,$B4803)/SUMIFS($E$4:$E$1048576,$B$4:$B$1048576,$B4803))</f>
        <v/>
      </c>
      <c r="G4803" s="2" t="str">
        <f>IF($C4803="","",VLOOKUP($F4803,Tabla5[],2,1))</f>
        <v/>
      </c>
    </row>
    <row r="4804" spans="6:7" x14ac:dyDescent="0.2">
      <c r="F4804" s="28" t="str">
        <f>IF($B4804="","",SUMIFS($E$4:E4804,$B$4:B4804,$B4804)/SUMIFS($E$4:$E$1048576,$B$4:$B$1048576,$B4804))</f>
        <v/>
      </c>
      <c r="G4804" s="2" t="str">
        <f>IF($C4804="","",VLOOKUP($F4804,Tabla5[],2,1))</f>
        <v/>
      </c>
    </row>
    <row r="4805" spans="6:7" x14ac:dyDescent="0.2">
      <c r="F4805" s="28" t="str">
        <f>IF($B4805="","",SUMIFS($E$4:E4805,$B$4:B4805,$B4805)/SUMIFS($E$4:$E$1048576,$B$4:$B$1048576,$B4805))</f>
        <v/>
      </c>
      <c r="G4805" s="2" t="str">
        <f>IF($C4805="","",VLOOKUP($F4805,Tabla5[],2,1))</f>
        <v/>
      </c>
    </row>
    <row r="4806" spans="6:7" x14ac:dyDescent="0.2">
      <c r="F4806" s="28" t="str">
        <f>IF($B4806="","",SUMIFS($E$4:E4806,$B$4:B4806,$B4806)/SUMIFS($E$4:$E$1048576,$B$4:$B$1048576,$B4806))</f>
        <v/>
      </c>
      <c r="G4806" s="2" t="str">
        <f>IF($C4806="","",VLOOKUP($F4806,Tabla5[],2,1))</f>
        <v/>
      </c>
    </row>
    <row r="4807" spans="6:7" x14ac:dyDescent="0.2">
      <c r="F4807" s="28" t="str">
        <f>IF($B4807="","",SUMIFS($E$4:E4807,$B$4:B4807,$B4807)/SUMIFS($E$4:$E$1048576,$B$4:$B$1048576,$B4807))</f>
        <v/>
      </c>
      <c r="G4807" s="2" t="str">
        <f>IF($C4807="","",VLOOKUP($F4807,Tabla5[],2,1))</f>
        <v/>
      </c>
    </row>
    <row r="4808" spans="6:7" x14ac:dyDescent="0.2">
      <c r="F4808" s="28" t="str">
        <f>IF($B4808="","",SUMIFS($E$4:E4808,$B$4:B4808,$B4808)/SUMIFS($E$4:$E$1048576,$B$4:$B$1048576,$B4808))</f>
        <v/>
      </c>
      <c r="G4808" s="2" t="str">
        <f>IF($C4808="","",VLOOKUP($F4808,Tabla5[],2,1))</f>
        <v/>
      </c>
    </row>
    <row r="4809" spans="6:7" x14ac:dyDescent="0.2">
      <c r="F4809" s="28" t="str">
        <f>IF($B4809="","",SUMIFS($E$4:E4809,$B$4:B4809,$B4809)/SUMIFS($E$4:$E$1048576,$B$4:$B$1048576,$B4809))</f>
        <v/>
      </c>
      <c r="G4809" s="2" t="str">
        <f>IF($C4809="","",VLOOKUP($F4809,Tabla5[],2,1))</f>
        <v/>
      </c>
    </row>
    <row r="4810" spans="6:7" x14ac:dyDescent="0.2">
      <c r="F4810" s="28" t="str">
        <f>IF($B4810="","",SUMIFS($E$4:E4810,$B$4:B4810,$B4810)/SUMIFS($E$4:$E$1048576,$B$4:$B$1048576,$B4810))</f>
        <v/>
      </c>
      <c r="G4810" s="2" t="str">
        <f>IF($C4810="","",VLOOKUP($F4810,Tabla5[],2,1))</f>
        <v/>
      </c>
    </row>
    <row r="4811" spans="6:7" x14ac:dyDescent="0.2">
      <c r="F4811" s="28" t="str">
        <f>IF($B4811="","",SUMIFS($E$4:E4811,$B$4:B4811,$B4811)/SUMIFS($E$4:$E$1048576,$B$4:$B$1048576,$B4811))</f>
        <v/>
      </c>
      <c r="G4811" s="2" t="str">
        <f>IF($C4811="","",VLOOKUP($F4811,Tabla5[],2,1))</f>
        <v/>
      </c>
    </row>
    <row r="4812" spans="6:7" x14ac:dyDescent="0.2">
      <c r="F4812" s="28" t="str">
        <f>IF($B4812="","",SUMIFS($E$4:E4812,$B$4:B4812,$B4812)/SUMIFS($E$4:$E$1048576,$B$4:$B$1048576,$B4812))</f>
        <v/>
      </c>
      <c r="G4812" s="2" t="str">
        <f>IF($C4812="","",VLOOKUP($F4812,Tabla5[],2,1))</f>
        <v/>
      </c>
    </row>
    <row r="4813" spans="6:7" x14ac:dyDescent="0.2">
      <c r="F4813" s="28" t="str">
        <f>IF($B4813="","",SUMIFS($E$4:E4813,$B$4:B4813,$B4813)/SUMIFS($E$4:$E$1048576,$B$4:$B$1048576,$B4813))</f>
        <v/>
      </c>
      <c r="G4813" s="2" t="str">
        <f>IF($C4813="","",VLOOKUP($F4813,Tabla5[],2,1))</f>
        <v/>
      </c>
    </row>
    <row r="4814" spans="6:7" x14ac:dyDescent="0.2">
      <c r="F4814" s="28" t="str">
        <f>IF($B4814="","",SUMIFS($E$4:E4814,$B$4:B4814,$B4814)/SUMIFS($E$4:$E$1048576,$B$4:$B$1048576,$B4814))</f>
        <v/>
      </c>
      <c r="G4814" s="2" t="str">
        <f>IF($C4814="","",VLOOKUP($F4814,Tabla5[],2,1))</f>
        <v/>
      </c>
    </row>
    <row r="4815" spans="6:7" x14ac:dyDescent="0.2">
      <c r="F4815" s="28" t="str">
        <f>IF($B4815="","",SUMIFS($E$4:E4815,$B$4:B4815,$B4815)/SUMIFS($E$4:$E$1048576,$B$4:$B$1048576,$B4815))</f>
        <v/>
      </c>
      <c r="G4815" s="2" t="str">
        <f>IF($C4815="","",VLOOKUP($F4815,Tabla5[],2,1))</f>
        <v/>
      </c>
    </row>
    <row r="4816" spans="6:7" x14ac:dyDescent="0.2">
      <c r="F4816" s="28" t="str">
        <f>IF($B4816="","",SUMIFS($E$4:E4816,$B$4:B4816,$B4816)/SUMIFS($E$4:$E$1048576,$B$4:$B$1048576,$B4816))</f>
        <v/>
      </c>
      <c r="G4816" s="2" t="str">
        <f>IF($C4816="","",VLOOKUP($F4816,Tabla5[],2,1))</f>
        <v/>
      </c>
    </row>
    <row r="4817" spans="6:7" x14ac:dyDescent="0.2">
      <c r="F4817" s="28" t="str">
        <f>IF($B4817="","",SUMIFS($E$4:E4817,$B$4:B4817,$B4817)/SUMIFS($E$4:$E$1048576,$B$4:$B$1048576,$B4817))</f>
        <v/>
      </c>
      <c r="G4817" s="2" t="str">
        <f>IF($C4817="","",VLOOKUP($F4817,Tabla5[],2,1))</f>
        <v/>
      </c>
    </row>
    <row r="4818" spans="6:7" x14ac:dyDescent="0.2">
      <c r="F4818" s="28" t="str">
        <f>IF($B4818="","",SUMIFS($E$4:E4818,$B$4:B4818,$B4818)/SUMIFS($E$4:$E$1048576,$B$4:$B$1048576,$B4818))</f>
        <v/>
      </c>
      <c r="G4818" s="2" t="str">
        <f>IF($C4818="","",VLOOKUP($F4818,Tabla5[],2,1))</f>
        <v/>
      </c>
    </row>
    <row r="4819" spans="6:7" x14ac:dyDescent="0.2">
      <c r="F4819" s="28" t="str">
        <f>IF($B4819="","",SUMIFS($E$4:E4819,$B$4:B4819,$B4819)/SUMIFS($E$4:$E$1048576,$B$4:$B$1048576,$B4819))</f>
        <v/>
      </c>
      <c r="G4819" s="2" t="str">
        <f>IF($C4819="","",VLOOKUP($F4819,Tabla5[],2,1))</f>
        <v/>
      </c>
    </row>
    <row r="4820" spans="6:7" x14ac:dyDescent="0.2">
      <c r="F4820" s="28" t="str">
        <f>IF($B4820="","",SUMIFS($E$4:E4820,$B$4:B4820,$B4820)/SUMIFS($E$4:$E$1048576,$B$4:$B$1048576,$B4820))</f>
        <v/>
      </c>
      <c r="G4820" s="2" t="str">
        <f>IF($C4820="","",VLOOKUP($F4820,Tabla5[],2,1))</f>
        <v/>
      </c>
    </row>
    <row r="4821" spans="6:7" x14ac:dyDescent="0.2">
      <c r="F4821" s="28" t="str">
        <f>IF($B4821="","",SUMIFS($E$4:E4821,$B$4:B4821,$B4821)/SUMIFS($E$4:$E$1048576,$B$4:$B$1048576,$B4821))</f>
        <v/>
      </c>
      <c r="G4821" s="2" t="str">
        <f>IF($C4821="","",VLOOKUP($F4821,Tabla5[],2,1))</f>
        <v/>
      </c>
    </row>
    <row r="4822" spans="6:7" x14ac:dyDescent="0.2">
      <c r="F4822" s="28" t="str">
        <f>IF($B4822="","",SUMIFS($E$4:E4822,$B$4:B4822,$B4822)/SUMIFS($E$4:$E$1048576,$B$4:$B$1048576,$B4822))</f>
        <v/>
      </c>
      <c r="G4822" s="2" t="str">
        <f>IF($C4822="","",VLOOKUP($F4822,Tabla5[],2,1))</f>
        <v/>
      </c>
    </row>
    <row r="4823" spans="6:7" x14ac:dyDescent="0.2">
      <c r="F4823" s="28" t="str">
        <f>IF($B4823="","",SUMIFS($E$4:E4823,$B$4:B4823,$B4823)/SUMIFS($E$4:$E$1048576,$B$4:$B$1048576,$B4823))</f>
        <v/>
      </c>
      <c r="G4823" s="2" t="str">
        <f>IF($C4823="","",VLOOKUP($F4823,Tabla5[],2,1))</f>
        <v/>
      </c>
    </row>
    <row r="4824" spans="6:7" x14ac:dyDescent="0.2">
      <c r="F4824" s="28" t="str">
        <f>IF($B4824="","",SUMIFS($E$4:E4824,$B$4:B4824,$B4824)/SUMIFS($E$4:$E$1048576,$B$4:$B$1048576,$B4824))</f>
        <v/>
      </c>
      <c r="G4824" s="2" t="str">
        <f>IF($C4824="","",VLOOKUP($F4824,Tabla5[],2,1))</f>
        <v/>
      </c>
    </row>
    <row r="4825" spans="6:7" x14ac:dyDescent="0.2">
      <c r="F4825" s="28" t="str">
        <f>IF($B4825="","",SUMIFS($E$4:E4825,$B$4:B4825,$B4825)/SUMIFS($E$4:$E$1048576,$B$4:$B$1048576,$B4825))</f>
        <v/>
      </c>
      <c r="G4825" s="2" t="str">
        <f>IF($C4825="","",VLOOKUP($F4825,Tabla5[],2,1))</f>
        <v/>
      </c>
    </row>
    <row r="4826" spans="6:7" x14ac:dyDescent="0.2">
      <c r="F4826" s="28" t="str">
        <f>IF($B4826="","",SUMIFS($E$4:E4826,$B$4:B4826,$B4826)/SUMIFS($E$4:$E$1048576,$B$4:$B$1048576,$B4826))</f>
        <v/>
      </c>
      <c r="G4826" s="2" t="str">
        <f>IF($C4826="","",VLOOKUP($F4826,Tabla5[],2,1))</f>
        <v/>
      </c>
    </row>
    <row r="4827" spans="6:7" x14ac:dyDescent="0.2">
      <c r="F4827" s="28" t="str">
        <f>IF($B4827="","",SUMIFS($E$4:E4827,$B$4:B4827,$B4827)/SUMIFS($E$4:$E$1048576,$B$4:$B$1048576,$B4827))</f>
        <v/>
      </c>
      <c r="G4827" s="2" t="str">
        <f>IF($C4827="","",VLOOKUP($F4827,Tabla5[],2,1))</f>
        <v/>
      </c>
    </row>
    <row r="4828" spans="6:7" x14ac:dyDescent="0.2">
      <c r="F4828" s="28" t="str">
        <f>IF($B4828="","",SUMIFS($E$4:E4828,$B$4:B4828,$B4828)/SUMIFS($E$4:$E$1048576,$B$4:$B$1048576,$B4828))</f>
        <v/>
      </c>
      <c r="G4828" s="2" t="str">
        <f>IF($C4828="","",VLOOKUP($F4828,Tabla5[],2,1))</f>
        <v/>
      </c>
    </row>
    <row r="4829" spans="6:7" x14ac:dyDescent="0.2">
      <c r="F4829" s="28" t="str">
        <f>IF($B4829="","",SUMIFS($E$4:E4829,$B$4:B4829,$B4829)/SUMIFS($E$4:$E$1048576,$B$4:$B$1048576,$B4829))</f>
        <v/>
      </c>
      <c r="G4829" s="2" t="str">
        <f>IF($C4829="","",VLOOKUP($F4829,Tabla5[],2,1))</f>
        <v/>
      </c>
    </row>
    <row r="4830" spans="6:7" x14ac:dyDescent="0.2">
      <c r="F4830" s="28" t="str">
        <f>IF($B4830="","",SUMIFS($E$4:E4830,$B$4:B4830,$B4830)/SUMIFS($E$4:$E$1048576,$B$4:$B$1048576,$B4830))</f>
        <v/>
      </c>
      <c r="G4830" s="2" t="str">
        <f>IF($C4830="","",VLOOKUP($F4830,Tabla5[],2,1))</f>
        <v/>
      </c>
    </row>
    <row r="4831" spans="6:7" x14ac:dyDescent="0.2">
      <c r="F4831" s="28" t="str">
        <f>IF($B4831="","",SUMIFS($E$4:E4831,$B$4:B4831,$B4831)/SUMIFS($E$4:$E$1048576,$B$4:$B$1048576,$B4831))</f>
        <v/>
      </c>
      <c r="G4831" s="2" t="str">
        <f>IF($C4831="","",VLOOKUP($F4831,Tabla5[],2,1))</f>
        <v/>
      </c>
    </row>
    <row r="4832" spans="6:7" x14ac:dyDescent="0.2">
      <c r="F4832" s="28" t="str">
        <f>IF($B4832="","",SUMIFS($E$4:E4832,$B$4:B4832,$B4832)/SUMIFS($E$4:$E$1048576,$B$4:$B$1048576,$B4832))</f>
        <v/>
      </c>
      <c r="G4832" s="2" t="str">
        <f>IF($C4832="","",VLOOKUP($F4832,Tabla5[],2,1))</f>
        <v/>
      </c>
    </row>
    <row r="4833" spans="6:7" x14ac:dyDescent="0.2">
      <c r="F4833" s="28" t="str">
        <f>IF($B4833="","",SUMIFS($E$4:E4833,$B$4:B4833,$B4833)/SUMIFS($E$4:$E$1048576,$B$4:$B$1048576,$B4833))</f>
        <v/>
      </c>
      <c r="G4833" s="2" t="str">
        <f>IF($C4833="","",VLOOKUP($F4833,Tabla5[],2,1))</f>
        <v/>
      </c>
    </row>
    <row r="4834" spans="6:7" x14ac:dyDescent="0.2">
      <c r="F4834" s="28" t="str">
        <f>IF($B4834="","",SUMIFS($E$4:E4834,$B$4:B4834,$B4834)/SUMIFS($E$4:$E$1048576,$B$4:$B$1048576,$B4834))</f>
        <v/>
      </c>
      <c r="G4834" s="2" t="str">
        <f>IF($C4834="","",VLOOKUP($F4834,Tabla5[],2,1))</f>
        <v/>
      </c>
    </row>
    <row r="4835" spans="6:7" x14ac:dyDescent="0.2">
      <c r="F4835" s="28" t="str">
        <f>IF($B4835="","",SUMIFS($E$4:E4835,$B$4:B4835,$B4835)/SUMIFS($E$4:$E$1048576,$B$4:$B$1048576,$B4835))</f>
        <v/>
      </c>
      <c r="G4835" s="2" t="str">
        <f>IF($C4835="","",VLOOKUP($F4835,Tabla5[],2,1))</f>
        <v/>
      </c>
    </row>
    <row r="4836" spans="6:7" x14ac:dyDescent="0.2">
      <c r="F4836" s="28" t="str">
        <f>IF($B4836="","",SUMIFS($E$4:E4836,$B$4:B4836,$B4836)/SUMIFS($E$4:$E$1048576,$B$4:$B$1048576,$B4836))</f>
        <v/>
      </c>
      <c r="G4836" s="2" t="str">
        <f>IF($C4836="","",VLOOKUP($F4836,Tabla5[],2,1))</f>
        <v/>
      </c>
    </row>
    <row r="4837" spans="6:7" x14ac:dyDescent="0.2">
      <c r="F4837" s="28" t="str">
        <f>IF($B4837="","",SUMIFS($E$4:E4837,$B$4:B4837,$B4837)/SUMIFS($E$4:$E$1048576,$B$4:$B$1048576,$B4837))</f>
        <v/>
      </c>
      <c r="G4837" s="2" t="str">
        <f>IF($C4837="","",VLOOKUP($F4837,Tabla5[],2,1))</f>
        <v/>
      </c>
    </row>
    <row r="4838" spans="6:7" x14ac:dyDescent="0.2">
      <c r="F4838" s="28" t="str">
        <f>IF($B4838="","",SUMIFS($E$4:E4838,$B$4:B4838,$B4838)/SUMIFS($E$4:$E$1048576,$B$4:$B$1048576,$B4838))</f>
        <v/>
      </c>
      <c r="G4838" s="2" t="str">
        <f>IF($C4838="","",VLOOKUP($F4838,Tabla5[],2,1))</f>
        <v/>
      </c>
    </row>
    <row r="4839" spans="6:7" x14ac:dyDescent="0.2">
      <c r="F4839" s="28" t="str">
        <f>IF($B4839="","",SUMIFS($E$4:E4839,$B$4:B4839,$B4839)/SUMIFS($E$4:$E$1048576,$B$4:$B$1048576,$B4839))</f>
        <v/>
      </c>
      <c r="G4839" s="2" t="str">
        <f>IF($C4839="","",VLOOKUP($F4839,Tabla5[],2,1))</f>
        <v/>
      </c>
    </row>
    <row r="4840" spans="6:7" x14ac:dyDescent="0.2">
      <c r="F4840" s="28" t="str">
        <f>IF($B4840="","",SUMIFS($E$4:E4840,$B$4:B4840,$B4840)/SUMIFS($E$4:$E$1048576,$B$4:$B$1048576,$B4840))</f>
        <v/>
      </c>
      <c r="G4840" s="2" t="str">
        <f>IF($C4840="","",VLOOKUP($F4840,Tabla5[],2,1))</f>
        <v/>
      </c>
    </row>
    <row r="4841" spans="6:7" x14ac:dyDescent="0.2">
      <c r="F4841" s="28" t="str">
        <f>IF($B4841="","",SUMIFS($E$4:E4841,$B$4:B4841,$B4841)/SUMIFS($E$4:$E$1048576,$B$4:$B$1048576,$B4841))</f>
        <v/>
      </c>
      <c r="G4841" s="2" t="str">
        <f>IF($C4841="","",VLOOKUP($F4841,Tabla5[],2,1))</f>
        <v/>
      </c>
    </row>
    <row r="4842" spans="6:7" x14ac:dyDescent="0.2">
      <c r="F4842" s="28" t="str">
        <f>IF($B4842="","",SUMIFS($E$4:E4842,$B$4:B4842,$B4842)/SUMIFS($E$4:$E$1048576,$B$4:$B$1048576,$B4842))</f>
        <v/>
      </c>
      <c r="G4842" s="2" t="str">
        <f>IF($C4842="","",VLOOKUP($F4842,Tabla5[],2,1))</f>
        <v/>
      </c>
    </row>
    <row r="4843" spans="6:7" x14ac:dyDescent="0.2">
      <c r="F4843" s="28" t="str">
        <f>IF($B4843="","",SUMIFS($E$4:E4843,$B$4:B4843,$B4843)/SUMIFS($E$4:$E$1048576,$B$4:$B$1048576,$B4843))</f>
        <v/>
      </c>
      <c r="G4843" s="2" t="str">
        <f>IF($C4843="","",VLOOKUP($F4843,Tabla5[],2,1))</f>
        <v/>
      </c>
    </row>
    <row r="4844" spans="6:7" x14ac:dyDescent="0.2">
      <c r="F4844" s="28" t="str">
        <f>IF($B4844="","",SUMIFS($E$4:E4844,$B$4:B4844,$B4844)/SUMIFS($E$4:$E$1048576,$B$4:$B$1048576,$B4844))</f>
        <v/>
      </c>
      <c r="G4844" s="2" t="str">
        <f>IF($C4844="","",VLOOKUP($F4844,Tabla5[],2,1))</f>
        <v/>
      </c>
    </row>
    <row r="4845" spans="6:7" x14ac:dyDescent="0.2">
      <c r="F4845" s="28" t="str">
        <f>IF($B4845="","",SUMIFS($E$4:E4845,$B$4:B4845,$B4845)/SUMIFS($E$4:$E$1048576,$B$4:$B$1048576,$B4845))</f>
        <v/>
      </c>
      <c r="G4845" s="2" t="str">
        <f>IF($C4845="","",VLOOKUP($F4845,Tabla5[],2,1))</f>
        <v/>
      </c>
    </row>
    <row r="4846" spans="6:7" x14ac:dyDescent="0.2">
      <c r="F4846" s="28" t="str">
        <f>IF($B4846="","",SUMIFS($E$4:E4846,$B$4:B4846,$B4846)/SUMIFS($E$4:$E$1048576,$B$4:$B$1048576,$B4846))</f>
        <v/>
      </c>
      <c r="G4846" s="2" t="str">
        <f>IF($C4846="","",VLOOKUP($F4846,Tabla5[],2,1))</f>
        <v/>
      </c>
    </row>
    <row r="4847" spans="6:7" x14ac:dyDescent="0.2">
      <c r="F4847" s="28" t="str">
        <f>IF($B4847="","",SUMIFS($E$4:E4847,$B$4:B4847,$B4847)/SUMIFS($E$4:$E$1048576,$B$4:$B$1048576,$B4847))</f>
        <v/>
      </c>
      <c r="G4847" s="2" t="str">
        <f>IF($C4847="","",VLOOKUP($F4847,Tabla5[],2,1))</f>
        <v/>
      </c>
    </row>
    <row r="4848" spans="6:7" x14ac:dyDescent="0.2">
      <c r="F4848" s="28" t="str">
        <f>IF($B4848="","",SUMIFS($E$4:E4848,$B$4:B4848,$B4848)/SUMIFS($E$4:$E$1048576,$B$4:$B$1048576,$B4848))</f>
        <v/>
      </c>
      <c r="G4848" s="2" t="str">
        <f>IF($C4848="","",VLOOKUP($F4848,Tabla5[],2,1))</f>
        <v/>
      </c>
    </row>
    <row r="4849" spans="6:7" x14ac:dyDescent="0.2">
      <c r="F4849" s="28" t="str">
        <f>IF($B4849="","",SUMIFS($E$4:E4849,$B$4:B4849,$B4849)/SUMIFS($E$4:$E$1048576,$B$4:$B$1048576,$B4849))</f>
        <v/>
      </c>
      <c r="G4849" s="2" t="str">
        <f>IF($C4849="","",VLOOKUP($F4849,Tabla5[],2,1))</f>
        <v/>
      </c>
    </row>
    <row r="4850" spans="6:7" x14ac:dyDescent="0.2">
      <c r="F4850" s="28" t="str">
        <f>IF($B4850="","",SUMIFS($E$4:E4850,$B$4:B4850,$B4850)/SUMIFS($E$4:$E$1048576,$B$4:$B$1048576,$B4850))</f>
        <v/>
      </c>
      <c r="G4850" s="2" t="str">
        <f>IF($C4850="","",VLOOKUP($F4850,Tabla5[],2,1))</f>
        <v/>
      </c>
    </row>
    <row r="4851" spans="6:7" x14ac:dyDescent="0.2">
      <c r="F4851" s="28" t="str">
        <f>IF($B4851="","",SUMIFS($E$4:E4851,$B$4:B4851,$B4851)/SUMIFS($E$4:$E$1048576,$B$4:$B$1048576,$B4851))</f>
        <v/>
      </c>
      <c r="G4851" s="2" t="str">
        <f>IF($C4851="","",VLOOKUP($F4851,Tabla5[],2,1))</f>
        <v/>
      </c>
    </row>
    <row r="4852" spans="6:7" x14ac:dyDescent="0.2">
      <c r="F4852" s="28" t="str">
        <f>IF($B4852="","",SUMIFS($E$4:E4852,$B$4:B4852,$B4852)/SUMIFS($E$4:$E$1048576,$B$4:$B$1048576,$B4852))</f>
        <v/>
      </c>
      <c r="G4852" s="2" t="str">
        <f>IF($C4852="","",VLOOKUP($F4852,Tabla5[],2,1))</f>
        <v/>
      </c>
    </row>
    <row r="4853" spans="6:7" x14ac:dyDescent="0.2">
      <c r="F4853" s="28" t="str">
        <f>IF($B4853="","",SUMIFS($E$4:E4853,$B$4:B4853,$B4853)/SUMIFS($E$4:$E$1048576,$B$4:$B$1048576,$B4853))</f>
        <v/>
      </c>
      <c r="G4853" s="2" t="str">
        <f>IF($C4853="","",VLOOKUP($F4853,Tabla5[],2,1))</f>
        <v/>
      </c>
    </row>
    <row r="4854" spans="6:7" x14ac:dyDescent="0.2">
      <c r="F4854" s="28" t="str">
        <f>IF($B4854="","",SUMIFS($E$4:E4854,$B$4:B4854,$B4854)/SUMIFS($E$4:$E$1048576,$B$4:$B$1048576,$B4854))</f>
        <v/>
      </c>
      <c r="G4854" s="2" t="str">
        <f>IF($C4854="","",VLOOKUP($F4854,Tabla5[],2,1))</f>
        <v/>
      </c>
    </row>
    <row r="4855" spans="6:7" x14ac:dyDescent="0.2">
      <c r="F4855" s="28" t="str">
        <f>IF($B4855="","",SUMIFS($E$4:E4855,$B$4:B4855,$B4855)/SUMIFS($E$4:$E$1048576,$B$4:$B$1048576,$B4855))</f>
        <v/>
      </c>
      <c r="G4855" s="2" t="str">
        <f>IF($C4855="","",VLOOKUP($F4855,Tabla5[],2,1))</f>
        <v/>
      </c>
    </row>
    <row r="4856" spans="6:7" x14ac:dyDescent="0.2">
      <c r="F4856" s="28" t="str">
        <f>IF($B4856="","",SUMIFS($E$4:E4856,$B$4:B4856,$B4856)/SUMIFS($E$4:$E$1048576,$B$4:$B$1048576,$B4856))</f>
        <v/>
      </c>
      <c r="G4856" s="2" t="str">
        <f>IF($C4856="","",VLOOKUP($F4856,Tabla5[],2,1))</f>
        <v/>
      </c>
    </row>
    <row r="4857" spans="6:7" x14ac:dyDescent="0.2">
      <c r="F4857" s="28" t="str">
        <f>IF($B4857="","",SUMIFS($E$4:E4857,$B$4:B4857,$B4857)/SUMIFS($E$4:$E$1048576,$B$4:$B$1048576,$B4857))</f>
        <v/>
      </c>
      <c r="G4857" s="2" t="str">
        <f>IF($C4857="","",VLOOKUP($F4857,Tabla5[],2,1))</f>
        <v/>
      </c>
    </row>
    <row r="4858" spans="6:7" x14ac:dyDescent="0.2">
      <c r="F4858" s="28" t="str">
        <f>IF($B4858="","",SUMIFS($E$4:E4858,$B$4:B4858,$B4858)/SUMIFS($E$4:$E$1048576,$B$4:$B$1048576,$B4858))</f>
        <v/>
      </c>
      <c r="G4858" s="2" t="str">
        <f>IF($C4858="","",VLOOKUP($F4858,Tabla5[],2,1))</f>
        <v/>
      </c>
    </row>
    <row r="4859" spans="6:7" x14ac:dyDescent="0.2">
      <c r="F4859" s="28" t="str">
        <f>IF($B4859="","",SUMIFS($E$4:E4859,$B$4:B4859,$B4859)/SUMIFS($E$4:$E$1048576,$B$4:$B$1048576,$B4859))</f>
        <v/>
      </c>
      <c r="G4859" s="2" t="str">
        <f>IF($C4859="","",VLOOKUP($F4859,Tabla5[],2,1))</f>
        <v/>
      </c>
    </row>
    <row r="4860" spans="6:7" x14ac:dyDescent="0.2">
      <c r="F4860" s="28" t="str">
        <f>IF($B4860="","",SUMIFS($E$4:E4860,$B$4:B4860,$B4860)/SUMIFS($E$4:$E$1048576,$B$4:$B$1048576,$B4860))</f>
        <v/>
      </c>
      <c r="G4860" s="2" t="str">
        <f>IF($C4860="","",VLOOKUP($F4860,Tabla5[],2,1))</f>
        <v/>
      </c>
    </row>
    <row r="4861" spans="6:7" x14ac:dyDescent="0.2">
      <c r="F4861" s="28" t="str">
        <f>IF($B4861="","",SUMIFS($E$4:E4861,$B$4:B4861,$B4861)/SUMIFS($E$4:$E$1048576,$B$4:$B$1048576,$B4861))</f>
        <v/>
      </c>
      <c r="G4861" s="2" t="str">
        <f>IF($C4861="","",VLOOKUP($F4861,Tabla5[],2,1))</f>
        <v/>
      </c>
    </row>
    <row r="4862" spans="6:7" x14ac:dyDescent="0.2">
      <c r="F4862" s="28" t="str">
        <f>IF($B4862="","",SUMIFS($E$4:E4862,$B$4:B4862,$B4862)/SUMIFS($E$4:$E$1048576,$B$4:$B$1048576,$B4862))</f>
        <v/>
      </c>
      <c r="G4862" s="2" t="str">
        <f>IF($C4862="","",VLOOKUP($F4862,Tabla5[],2,1))</f>
        <v/>
      </c>
    </row>
    <row r="4863" spans="6:7" x14ac:dyDescent="0.2">
      <c r="F4863" s="28" t="str">
        <f>IF($B4863="","",SUMIFS($E$4:E4863,$B$4:B4863,$B4863)/SUMIFS($E$4:$E$1048576,$B$4:$B$1048576,$B4863))</f>
        <v/>
      </c>
      <c r="G4863" s="2" t="str">
        <f>IF($C4863="","",VLOOKUP($F4863,Tabla5[],2,1))</f>
        <v/>
      </c>
    </row>
    <row r="4864" spans="6:7" x14ac:dyDescent="0.2">
      <c r="F4864" s="28" t="str">
        <f>IF($B4864="","",SUMIFS($E$4:E4864,$B$4:B4864,$B4864)/SUMIFS($E$4:$E$1048576,$B$4:$B$1048576,$B4864))</f>
        <v/>
      </c>
      <c r="G4864" s="2" t="str">
        <f>IF($C4864="","",VLOOKUP($F4864,Tabla5[],2,1))</f>
        <v/>
      </c>
    </row>
    <row r="4865" spans="6:7" x14ac:dyDescent="0.2">
      <c r="F4865" s="28" t="str">
        <f>IF($B4865="","",SUMIFS($E$4:E4865,$B$4:B4865,$B4865)/SUMIFS($E$4:$E$1048576,$B$4:$B$1048576,$B4865))</f>
        <v/>
      </c>
      <c r="G4865" s="2" t="str">
        <f>IF($C4865="","",VLOOKUP($F4865,Tabla5[],2,1))</f>
        <v/>
      </c>
    </row>
    <row r="4866" spans="6:7" x14ac:dyDescent="0.2">
      <c r="F4866" s="28" t="str">
        <f>IF($B4866="","",SUMIFS($E$4:E4866,$B$4:B4866,$B4866)/SUMIFS($E$4:$E$1048576,$B$4:$B$1048576,$B4866))</f>
        <v/>
      </c>
      <c r="G4866" s="2" t="str">
        <f>IF($C4866="","",VLOOKUP($F4866,Tabla5[],2,1))</f>
        <v/>
      </c>
    </row>
    <row r="4867" spans="6:7" x14ac:dyDescent="0.2">
      <c r="F4867" s="28" t="str">
        <f>IF($B4867="","",SUMIFS($E$4:E4867,$B$4:B4867,$B4867)/SUMIFS($E$4:$E$1048576,$B$4:$B$1048576,$B4867))</f>
        <v/>
      </c>
      <c r="G4867" s="2" t="str">
        <f>IF($C4867="","",VLOOKUP($F4867,Tabla5[],2,1))</f>
        <v/>
      </c>
    </row>
    <row r="4868" spans="6:7" x14ac:dyDescent="0.2">
      <c r="F4868" s="28" t="str">
        <f>IF($B4868="","",SUMIFS($E$4:E4868,$B$4:B4868,$B4868)/SUMIFS($E$4:$E$1048576,$B$4:$B$1048576,$B4868))</f>
        <v/>
      </c>
      <c r="G4868" s="2" t="str">
        <f>IF($C4868="","",VLOOKUP($F4868,Tabla5[],2,1))</f>
        <v/>
      </c>
    </row>
    <row r="4869" spans="6:7" x14ac:dyDescent="0.2">
      <c r="F4869" s="28" t="str">
        <f>IF($B4869="","",SUMIFS($E$4:E4869,$B$4:B4869,$B4869)/SUMIFS($E$4:$E$1048576,$B$4:$B$1048576,$B4869))</f>
        <v/>
      </c>
      <c r="G4869" s="2" t="str">
        <f>IF($C4869="","",VLOOKUP($F4869,Tabla5[],2,1))</f>
        <v/>
      </c>
    </row>
    <row r="4870" spans="6:7" x14ac:dyDescent="0.2">
      <c r="F4870" s="28" t="str">
        <f>IF($B4870="","",SUMIFS($E$4:E4870,$B$4:B4870,$B4870)/SUMIFS($E$4:$E$1048576,$B$4:$B$1048576,$B4870))</f>
        <v/>
      </c>
      <c r="G4870" s="2" t="str">
        <f>IF($C4870="","",VLOOKUP($F4870,Tabla5[],2,1))</f>
        <v/>
      </c>
    </row>
    <row r="4871" spans="6:7" x14ac:dyDescent="0.2">
      <c r="F4871" s="28" t="str">
        <f>IF($B4871="","",SUMIFS($E$4:E4871,$B$4:B4871,$B4871)/SUMIFS($E$4:$E$1048576,$B$4:$B$1048576,$B4871))</f>
        <v/>
      </c>
      <c r="G4871" s="2" t="str">
        <f>IF($C4871="","",VLOOKUP($F4871,Tabla5[],2,1))</f>
        <v/>
      </c>
    </row>
    <row r="4872" spans="6:7" x14ac:dyDescent="0.2">
      <c r="F4872" s="28" t="str">
        <f>IF($B4872="","",SUMIFS($E$4:E4872,$B$4:B4872,$B4872)/SUMIFS($E$4:$E$1048576,$B$4:$B$1048576,$B4872))</f>
        <v/>
      </c>
      <c r="G4872" s="2" t="str">
        <f>IF($C4872="","",VLOOKUP($F4872,Tabla5[],2,1))</f>
        <v/>
      </c>
    </row>
    <row r="4873" spans="6:7" x14ac:dyDescent="0.2">
      <c r="F4873" s="28" t="str">
        <f>IF($B4873="","",SUMIFS($E$4:E4873,$B$4:B4873,$B4873)/SUMIFS($E$4:$E$1048576,$B$4:$B$1048576,$B4873))</f>
        <v/>
      </c>
      <c r="G4873" s="2" t="str">
        <f>IF($C4873="","",VLOOKUP($F4873,Tabla5[],2,1))</f>
        <v/>
      </c>
    </row>
    <row r="4874" spans="6:7" x14ac:dyDescent="0.2">
      <c r="F4874" s="28" t="str">
        <f>IF($B4874="","",SUMIFS($E$4:E4874,$B$4:B4874,$B4874)/SUMIFS($E$4:$E$1048576,$B$4:$B$1048576,$B4874))</f>
        <v/>
      </c>
      <c r="G4874" s="2" t="str">
        <f>IF($C4874="","",VLOOKUP($F4874,Tabla5[],2,1))</f>
        <v/>
      </c>
    </row>
    <row r="4875" spans="6:7" x14ac:dyDescent="0.2">
      <c r="F4875" s="28" t="str">
        <f>IF($B4875="","",SUMIFS($E$4:E4875,$B$4:B4875,$B4875)/SUMIFS($E$4:$E$1048576,$B$4:$B$1048576,$B4875))</f>
        <v/>
      </c>
      <c r="G4875" s="2" t="str">
        <f>IF($C4875="","",VLOOKUP($F4875,Tabla5[],2,1))</f>
        <v/>
      </c>
    </row>
    <row r="4876" spans="6:7" x14ac:dyDescent="0.2">
      <c r="F4876" s="28" t="str">
        <f>IF($B4876="","",SUMIFS($E$4:E4876,$B$4:B4876,$B4876)/SUMIFS($E$4:$E$1048576,$B$4:$B$1048576,$B4876))</f>
        <v/>
      </c>
      <c r="G4876" s="2" t="str">
        <f>IF($C4876="","",VLOOKUP($F4876,Tabla5[],2,1))</f>
        <v/>
      </c>
    </row>
    <row r="4877" spans="6:7" x14ac:dyDescent="0.2">
      <c r="F4877" s="28" t="str">
        <f>IF($B4877="","",SUMIFS($E$4:E4877,$B$4:B4877,$B4877)/SUMIFS($E$4:$E$1048576,$B$4:$B$1048576,$B4877))</f>
        <v/>
      </c>
      <c r="G4877" s="2" t="str">
        <f>IF($C4877="","",VLOOKUP($F4877,Tabla5[],2,1))</f>
        <v/>
      </c>
    </row>
    <row r="4878" spans="6:7" x14ac:dyDescent="0.2">
      <c r="F4878" s="28" t="str">
        <f>IF($B4878="","",SUMIFS($E$4:E4878,$B$4:B4878,$B4878)/SUMIFS($E$4:$E$1048576,$B$4:$B$1048576,$B4878))</f>
        <v/>
      </c>
      <c r="G4878" s="2" t="str">
        <f>IF($C4878="","",VLOOKUP($F4878,Tabla5[],2,1))</f>
        <v/>
      </c>
    </row>
    <row r="4879" spans="6:7" x14ac:dyDescent="0.2">
      <c r="F4879" s="28" t="str">
        <f>IF($B4879="","",SUMIFS($E$4:E4879,$B$4:B4879,$B4879)/SUMIFS($E$4:$E$1048576,$B$4:$B$1048576,$B4879))</f>
        <v/>
      </c>
      <c r="G4879" s="2" t="str">
        <f>IF($C4879="","",VLOOKUP($F4879,Tabla5[],2,1))</f>
        <v/>
      </c>
    </row>
    <row r="4880" spans="6:7" x14ac:dyDescent="0.2">
      <c r="F4880" s="28" t="str">
        <f>IF($B4880="","",SUMIFS($E$4:E4880,$B$4:B4880,$B4880)/SUMIFS($E$4:$E$1048576,$B$4:$B$1048576,$B4880))</f>
        <v/>
      </c>
      <c r="G4880" s="2" t="str">
        <f>IF($C4880="","",VLOOKUP($F4880,Tabla5[],2,1))</f>
        <v/>
      </c>
    </row>
    <row r="4881" spans="6:7" x14ac:dyDescent="0.2">
      <c r="F4881" s="28" t="str">
        <f>IF($B4881="","",SUMIFS($E$4:E4881,$B$4:B4881,$B4881)/SUMIFS($E$4:$E$1048576,$B$4:$B$1048576,$B4881))</f>
        <v/>
      </c>
      <c r="G4881" s="2" t="str">
        <f>IF($C4881="","",VLOOKUP($F4881,Tabla5[],2,1))</f>
        <v/>
      </c>
    </row>
    <row r="4882" spans="6:7" x14ac:dyDescent="0.2">
      <c r="F4882" s="28" t="str">
        <f>IF($B4882="","",SUMIFS($E$4:E4882,$B$4:B4882,$B4882)/SUMIFS($E$4:$E$1048576,$B$4:$B$1048576,$B4882))</f>
        <v/>
      </c>
      <c r="G4882" s="2" t="str">
        <f>IF($C4882="","",VLOOKUP($F4882,Tabla5[],2,1))</f>
        <v/>
      </c>
    </row>
    <row r="4883" spans="6:7" x14ac:dyDescent="0.2">
      <c r="F4883" s="28" t="str">
        <f>IF($B4883="","",SUMIFS($E$4:E4883,$B$4:B4883,$B4883)/SUMIFS($E$4:$E$1048576,$B$4:$B$1048576,$B4883))</f>
        <v/>
      </c>
      <c r="G4883" s="2" t="str">
        <f>IF($C4883="","",VLOOKUP($F4883,Tabla5[],2,1))</f>
        <v/>
      </c>
    </row>
    <row r="4884" spans="6:7" x14ac:dyDescent="0.2">
      <c r="F4884" s="28" t="str">
        <f>IF($B4884="","",SUMIFS($E$4:E4884,$B$4:B4884,$B4884)/SUMIFS($E$4:$E$1048576,$B$4:$B$1048576,$B4884))</f>
        <v/>
      </c>
      <c r="G4884" s="2" t="str">
        <f>IF($C4884="","",VLOOKUP($F4884,Tabla5[],2,1))</f>
        <v/>
      </c>
    </row>
    <row r="4885" spans="6:7" x14ac:dyDescent="0.2">
      <c r="F4885" s="28" t="str">
        <f>IF($B4885="","",SUMIFS($E$4:E4885,$B$4:B4885,$B4885)/SUMIFS($E$4:$E$1048576,$B$4:$B$1048576,$B4885))</f>
        <v/>
      </c>
      <c r="G4885" s="2" t="str">
        <f>IF($C4885="","",VLOOKUP($F4885,Tabla5[],2,1))</f>
        <v/>
      </c>
    </row>
    <row r="4886" spans="6:7" x14ac:dyDescent="0.2">
      <c r="F4886" s="28" t="str">
        <f>IF($B4886="","",SUMIFS($E$4:E4886,$B$4:B4886,$B4886)/SUMIFS($E$4:$E$1048576,$B$4:$B$1048576,$B4886))</f>
        <v/>
      </c>
      <c r="G4886" s="2" t="str">
        <f>IF($C4886="","",VLOOKUP($F4886,Tabla5[],2,1))</f>
        <v/>
      </c>
    </row>
    <row r="4887" spans="6:7" x14ac:dyDescent="0.2">
      <c r="F4887" s="28" t="str">
        <f>IF($B4887="","",SUMIFS($E$4:E4887,$B$4:B4887,$B4887)/SUMIFS($E$4:$E$1048576,$B$4:$B$1048576,$B4887))</f>
        <v/>
      </c>
      <c r="G4887" s="2" t="str">
        <f>IF($C4887="","",VLOOKUP($F4887,Tabla5[],2,1))</f>
        <v/>
      </c>
    </row>
    <row r="4888" spans="6:7" x14ac:dyDescent="0.2">
      <c r="F4888" s="28" t="str">
        <f>IF($B4888="","",SUMIFS($E$4:E4888,$B$4:B4888,$B4888)/SUMIFS($E$4:$E$1048576,$B$4:$B$1048576,$B4888))</f>
        <v/>
      </c>
      <c r="G4888" s="2" t="str">
        <f>IF($C4888="","",VLOOKUP($F4888,Tabla5[],2,1))</f>
        <v/>
      </c>
    </row>
    <row r="4889" spans="6:7" x14ac:dyDescent="0.2">
      <c r="F4889" s="28" t="str">
        <f>IF($B4889="","",SUMIFS($E$4:E4889,$B$4:B4889,$B4889)/SUMIFS($E$4:$E$1048576,$B$4:$B$1048576,$B4889))</f>
        <v/>
      </c>
      <c r="G4889" s="2" t="str">
        <f>IF($C4889="","",VLOOKUP($F4889,Tabla5[],2,1))</f>
        <v/>
      </c>
    </row>
    <row r="4890" spans="6:7" x14ac:dyDescent="0.2">
      <c r="F4890" s="28" t="str">
        <f>IF($B4890="","",SUMIFS($E$4:E4890,$B$4:B4890,$B4890)/SUMIFS($E$4:$E$1048576,$B$4:$B$1048576,$B4890))</f>
        <v/>
      </c>
      <c r="G4890" s="2" t="str">
        <f>IF($C4890="","",VLOOKUP($F4890,Tabla5[],2,1))</f>
        <v/>
      </c>
    </row>
    <row r="4891" spans="6:7" x14ac:dyDescent="0.2">
      <c r="F4891" s="28" t="str">
        <f>IF($B4891="","",SUMIFS($E$4:E4891,$B$4:B4891,$B4891)/SUMIFS($E$4:$E$1048576,$B$4:$B$1048576,$B4891))</f>
        <v/>
      </c>
      <c r="G4891" s="2" t="str">
        <f>IF($C4891="","",VLOOKUP($F4891,Tabla5[],2,1))</f>
        <v/>
      </c>
    </row>
    <row r="4892" spans="6:7" x14ac:dyDescent="0.2">
      <c r="F4892" s="28" t="str">
        <f>IF($B4892="","",SUMIFS($E$4:E4892,$B$4:B4892,$B4892)/SUMIFS($E$4:$E$1048576,$B$4:$B$1048576,$B4892))</f>
        <v/>
      </c>
      <c r="G4892" s="2" t="str">
        <f>IF($C4892="","",VLOOKUP($F4892,Tabla5[],2,1))</f>
        <v/>
      </c>
    </row>
    <row r="4893" spans="6:7" x14ac:dyDescent="0.2">
      <c r="F4893" s="28" t="str">
        <f>IF($B4893="","",SUMIFS($E$4:E4893,$B$4:B4893,$B4893)/SUMIFS($E$4:$E$1048576,$B$4:$B$1048576,$B4893))</f>
        <v/>
      </c>
      <c r="G4893" s="2" t="str">
        <f>IF($C4893="","",VLOOKUP($F4893,Tabla5[],2,1))</f>
        <v/>
      </c>
    </row>
    <row r="4894" spans="6:7" x14ac:dyDescent="0.2">
      <c r="F4894" s="28" t="str">
        <f>IF($B4894="","",SUMIFS($E$4:E4894,$B$4:B4894,$B4894)/SUMIFS($E$4:$E$1048576,$B$4:$B$1048576,$B4894))</f>
        <v/>
      </c>
      <c r="G4894" s="2" t="str">
        <f>IF($C4894="","",VLOOKUP($F4894,Tabla5[],2,1))</f>
        <v/>
      </c>
    </row>
    <row r="4895" spans="6:7" x14ac:dyDescent="0.2">
      <c r="F4895" s="28" t="str">
        <f>IF($B4895="","",SUMIFS($E$4:E4895,$B$4:B4895,$B4895)/SUMIFS($E$4:$E$1048576,$B$4:$B$1048576,$B4895))</f>
        <v/>
      </c>
      <c r="G4895" s="2" t="str">
        <f>IF($C4895="","",VLOOKUP($F4895,Tabla5[],2,1))</f>
        <v/>
      </c>
    </row>
    <row r="4896" spans="6:7" x14ac:dyDescent="0.2">
      <c r="F4896" s="28" t="str">
        <f>IF($B4896="","",SUMIFS($E$4:E4896,$B$4:B4896,$B4896)/SUMIFS($E$4:$E$1048576,$B$4:$B$1048576,$B4896))</f>
        <v/>
      </c>
      <c r="G4896" s="2" t="str">
        <f>IF($C4896="","",VLOOKUP($F4896,Tabla5[],2,1))</f>
        <v/>
      </c>
    </row>
    <row r="4897" spans="6:7" x14ac:dyDescent="0.2">
      <c r="F4897" s="28" t="str">
        <f>IF($B4897="","",SUMIFS($E$4:E4897,$B$4:B4897,$B4897)/SUMIFS($E$4:$E$1048576,$B$4:$B$1048576,$B4897))</f>
        <v/>
      </c>
      <c r="G4897" s="2" t="str">
        <f>IF($C4897="","",VLOOKUP($F4897,Tabla5[],2,1))</f>
        <v/>
      </c>
    </row>
    <row r="4898" spans="6:7" x14ac:dyDescent="0.2">
      <c r="F4898" s="28" t="str">
        <f>IF($B4898="","",SUMIFS($E$4:E4898,$B$4:B4898,$B4898)/SUMIFS($E$4:$E$1048576,$B$4:$B$1048576,$B4898))</f>
        <v/>
      </c>
      <c r="G4898" s="2" t="str">
        <f>IF($C4898="","",VLOOKUP($F4898,Tabla5[],2,1))</f>
        <v/>
      </c>
    </row>
    <row r="4899" spans="6:7" x14ac:dyDescent="0.2">
      <c r="F4899" s="28" t="str">
        <f>IF($B4899="","",SUMIFS($E$4:E4899,$B$4:B4899,$B4899)/SUMIFS($E$4:$E$1048576,$B$4:$B$1048576,$B4899))</f>
        <v/>
      </c>
      <c r="G4899" s="2" t="str">
        <f>IF($C4899="","",VLOOKUP($F4899,Tabla5[],2,1))</f>
        <v/>
      </c>
    </row>
    <row r="4900" spans="6:7" x14ac:dyDescent="0.2">
      <c r="F4900" s="28" t="str">
        <f>IF($B4900="","",SUMIFS($E$4:E4900,$B$4:B4900,$B4900)/SUMIFS($E$4:$E$1048576,$B$4:$B$1048576,$B4900))</f>
        <v/>
      </c>
      <c r="G4900" s="2" t="str">
        <f>IF($C4900="","",VLOOKUP($F4900,Tabla5[],2,1))</f>
        <v/>
      </c>
    </row>
    <row r="4901" spans="6:7" x14ac:dyDescent="0.2">
      <c r="F4901" s="28" t="str">
        <f>IF($B4901="","",SUMIFS($E$4:E4901,$B$4:B4901,$B4901)/SUMIFS($E$4:$E$1048576,$B$4:$B$1048576,$B4901))</f>
        <v/>
      </c>
      <c r="G4901" s="2" t="str">
        <f>IF($C4901="","",VLOOKUP($F4901,Tabla5[],2,1))</f>
        <v/>
      </c>
    </row>
    <row r="4902" spans="6:7" x14ac:dyDescent="0.2">
      <c r="F4902" s="28" t="str">
        <f>IF($B4902="","",SUMIFS($E$4:E4902,$B$4:B4902,$B4902)/SUMIFS($E$4:$E$1048576,$B$4:$B$1048576,$B4902))</f>
        <v/>
      </c>
      <c r="G4902" s="2" t="str">
        <f>IF($C4902="","",VLOOKUP($F4902,Tabla5[],2,1))</f>
        <v/>
      </c>
    </row>
    <row r="4903" spans="6:7" x14ac:dyDescent="0.2">
      <c r="F4903" s="28" t="str">
        <f>IF($B4903="","",SUMIFS($E$4:E4903,$B$4:B4903,$B4903)/SUMIFS($E$4:$E$1048576,$B$4:$B$1048576,$B4903))</f>
        <v/>
      </c>
      <c r="G4903" s="2" t="str">
        <f>IF($C4903="","",VLOOKUP($F4903,Tabla5[],2,1))</f>
        <v/>
      </c>
    </row>
    <row r="4904" spans="6:7" x14ac:dyDescent="0.2">
      <c r="F4904" s="28" t="str">
        <f>IF($B4904="","",SUMIFS($E$4:E4904,$B$4:B4904,$B4904)/SUMIFS($E$4:$E$1048576,$B$4:$B$1048576,$B4904))</f>
        <v/>
      </c>
      <c r="G4904" s="2" t="str">
        <f>IF($C4904="","",VLOOKUP($F4904,Tabla5[],2,1))</f>
        <v/>
      </c>
    </row>
    <row r="4905" spans="6:7" x14ac:dyDescent="0.2">
      <c r="F4905" s="28" t="str">
        <f>IF($B4905="","",SUMIFS($E$4:E4905,$B$4:B4905,$B4905)/SUMIFS($E$4:$E$1048576,$B$4:$B$1048576,$B4905))</f>
        <v/>
      </c>
      <c r="G4905" s="2" t="str">
        <f>IF($C4905="","",VLOOKUP($F4905,Tabla5[],2,1))</f>
        <v/>
      </c>
    </row>
    <row r="4906" spans="6:7" x14ac:dyDescent="0.2">
      <c r="F4906" s="28" t="str">
        <f>IF($B4906="","",SUMIFS($E$4:E4906,$B$4:B4906,$B4906)/SUMIFS($E$4:$E$1048576,$B$4:$B$1048576,$B4906))</f>
        <v/>
      </c>
      <c r="G4906" s="2" t="str">
        <f>IF($C4906="","",VLOOKUP($F4906,Tabla5[],2,1))</f>
        <v/>
      </c>
    </row>
    <row r="4907" spans="6:7" x14ac:dyDescent="0.2">
      <c r="F4907" s="28" t="str">
        <f>IF($B4907="","",SUMIFS($E$4:E4907,$B$4:B4907,$B4907)/SUMIFS($E$4:$E$1048576,$B$4:$B$1048576,$B4907))</f>
        <v/>
      </c>
      <c r="G4907" s="2" t="str">
        <f>IF($C4907="","",VLOOKUP($F4907,Tabla5[],2,1))</f>
        <v/>
      </c>
    </row>
    <row r="4908" spans="6:7" x14ac:dyDescent="0.2">
      <c r="F4908" s="28" t="str">
        <f>IF($B4908="","",SUMIFS($E$4:E4908,$B$4:B4908,$B4908)/SUMIFS($E$4:$E$1048576,$B$4:$B$1048576,$B4908))</f>
        <v/>
      </c>
      <c r="G4908" s="2" t="str">
        <f>IF($C4908="","",VLOOKUP($F4908,Tabla5[],2,1))</f>
        <v/>
      </c>
    </row>
    <row r="4909" spans="6:7" x14ac:dyDescent="0.2">
      <c r="F4909" s="28" t="str">
        <f>IF($B4909="","",SUMIFS($E$4:E4909,$B$4:B4909,$B4909)/SUMIFS($E$4:$E$1048576,$B$4:$B$1048576,$B4909))</f>
        <v/>
      </c>
      <c r="G4909" s="2" t="str">
        <f>IF($C4909="","",VLOOKUP($F4909,Tabla5[],2,1))</f>
        <v/>
      </c>
    </row>
    <row r="4910" spans="6:7" x14ac:dyDescent="0.2">
      <c r="F4910" s="28" t="str">
        <f>IF($B4910="","",SUMIFS($E$4:E4910,$B$4:B4910,$B4910)/SUMIFS($E$4:$E$1048576,$B$4:$B$1048576,$B4910))</f>
        <v/>
      </c>
      <c r="G4910" s="2" t="str">
        <f>IF($C4910="","",VLOOKUP($F4910,Tabla5[],2,1))</f>
        <v/>
      </c>
    </row>
    <row r="4911" spans="6:7" x14ac:dyDescent="0.2">
      <c r="F4911" s="28" t="str">
        <f>IF($B4911="","",SUMIFS($E$4:E4911,$B$4:B4911,$B4911)/SUMIFS($E$4:$E$1048576,$B$4:$B$1048576,$B4911))</f>
        <v/>
      </c>
      <c r="G4911" s="2" t="str">
        <f>IF($C4911="","",VLOOKUP($F4911,Tabla5[],2,1))</f>
        <v/>
      </c>
    </row>
    <row r="4912" spans="6:7" x14ac:dyDescent="0.2">
      <c r="F4912" s="28" t="str">
        <f>IF($B4912="","",SUMIFS($E$4:E4912,$B$4:B4912,$B4912)/SUMIFS($E$4:$E$1048576,$B$4:$B$1048576,$B4912))</f>
        <v/>
      </c>
      <c r="G4912" s="2" t="str">
        <f>IF($C4912="","",VLOOKUP($F4912,Tabla5[],2,1))</f>
        <v/>
      </c>
    </row>
    <row r="4913" spans="6:7" x14ac:dyDescent="0.2">
      <c r="F4913" s="28" t="str">
        <f>IF($B4913="","",SUMIFS($E$4:E4913,$B$4:B4913,$B4913)/SUMIFS($E$4:$E$1048576,$B$4:$B$1048576,$B4913))</f>
        <v/>
      </c>
      <c r="G4913" s="2" t="str">
        <f>IF($C4913="","",VLOOKUP($F4913,Tabla5[],2,1))</f>
        <v/>
      </c>
    </row>
    <row r="4914" spans="6:7" x14ac:dyDescent="0.2">
      <c r="F4914" s="28" t="str">
        <f>IF($B4914="","",SUMIFS($E$4:E4914,$B$4:B4914,$B4914)/SUMIFS($E$4:$E$1048576,$B$4:$B$1048576,$B4914))</f>
        <v/>
      </c>
      <c r="G4914" s="2" t="str">
        <f>IF($C4914="","",VLOOKUP($F4914,Tabla5[],2,1))</f>
        <v/>
      </c>
    </row>
    <row r="4915" spans="6:7" x14ac:dyDescent="0.2">
      <c r="F4915" s="28" t="str">
        <f>IF($B4915="","",SUMIFS($E$4:E4915,$B$4:B4915,$B4915)/SUMIFS($E$4:$E$1048576,$B$4:$B$1048576,$B4915))</f>
        <v/>
      </c>
      <c r="G4915" s="2" t="str">
        <f>IF($C4915="","",VLOOKUP($F4915,Tabla5[],2,1))</f>
        <v/>
      </c>
    </row>
    <row r="4916" spans="6:7" x14ac:dyDescent="0.2">
      <c r="F4916" s="28" t="str">
        <f>IF($B4916="","",SUMIFS($E$4:E4916,$B$4:B4916,$B4916)/SUMIFS($E$4:$E$1048576,$B$4:$B$1048576,$B4916))</f>
        <v/>
      </c>
      <c r="G4916" s="2" t="str">
        <f>IF($C4916="","",VLOOKUP($F4916,Tabla5[],2,1))</f>
        <v/>
      </c>
    </row>
    <row r="4917" spans="6:7" x14ac:dyDescent="0.2">
      <c r="F4917" s="28" t="str">
        <f>IF($B4917="","",SUMIFS($E$4:E4917,$B$4:B4917,$B4917)/SUMIFS($E$4:$E$1048576,$B$4:$B$1048576,$B4917))</f>
        <v/>
      </c>
      <c r="G4917" s="2" t="str">
        <f>IF($C4917="","",VLOOKUP($F4917,Tabla5[],2,1))</f>
        <v/>
      </c>
    </row>
    <row r="4918" spans="6:7" x14ac:dyDescent="0.2">
      <c r="F4918" s="28" t="str">
        <f>IF($B4918="","",SUMIFS($E$4:E4918,$B$4:B4918,$B4918)/SUMIFS($E$4:$E$1048576,$B$4:$B$1048576,$B4918))</f>
        <v/>
      </c>
      <c r="G4918" s="2" t="str">
        <f>IF($C4918="","",VLOOKUP($F4918,Tabla5[],2,1))</f>
        <v/>
      </c>
    </row>
    <row r="4919" spans="6:7" x14ac:dyDescent="0.2">
      <c r="F4919" s="28" t="str">
        <f>IF($B4919="","",SUMIFS($E$4:E4919,$B$4:B4919,$B4919)/SUMIFS($E$4:$E$1048576,$B$4:$B$1048576,$B4919))</f>
        <v/>
      </c>
      <c r="G4919" s="2" t="str">
        <f>IF($C4919="","",VLOOKUP($F4919,Tabla5[],2,1))</f>
        <v/>
      </c>
    </row>
    <row r="4920" spans="6:7" x14ac:dyDescent="0.2">
      <c r="F4920" s="28" t="str">
        <f>IF($B4920="","",SUMIFS($E$4:E4920,$B$4:B4920,$B4920)/SUMIFS($E$4:$E$1048576,$B$4:$B$1048576,$B4920))</f>
        <v/>
      </c>
      <c r="G4920" s="2" t="str">
        <f>IF($C4920="","",VLOOKUP($F4920,Tabla5[],2,1))</f>
        <v/>
      </c>
    </row>
    <row r="4921" spans="6:7" x14ac:dyDescent="0.2">
      <c r="F4921" s="28" t="str">
        <f>IF($B4921="","",SUMIFS($E$4:E4921,$B$4:B4921,$B4921)/SUMIFS($E$4:$E$1048576,$B$4:$B$1048576,$B4921))</f>
        <v/>
      </c>
      <c r="G4921" s="2" t="str">
        <f>IF($C4921="","",VLOOKUP($F4921,Tabla5[],2,1))</f>
        <v/>
      </c>
    </row>
    <row r="4922" spans="6:7" x14ac:dyDescent="0.2">
      <c r="F4922" s="28" t="str">
        <f>IF($B4922="","",SUMIFS($E$4:E4922,$B$4:B4922,$B4922)/SUMIFS($E$4:$E$1048576,$B$4:$B$1048576,$B4922))</f>
        <v/>
      </c>
      <c r="G4922" s="2" t="str">
        <f>IF($C4922="","",VLOOKUP($F4922,Tabla5[],2,1))</f>
        <v/>
      </c>
    </row>
    <row r="4923" spans="6:7" x14ac:dyDescent="0.2">
      <c r="F4923" s="28" t="str">
        <f>IF($B4923="","",SUMIFS($E$4:E4923,$B$4:B4923,$B4923)/SUMIFS($E$4:$E$1048576,$B$4:$B$1048576,$B4923))</f>
        <v/>
      </c>
      <c r="G4923" s="2" t="str">
        <f>IF($C4923="","",VLOOKUP($F4923,Tabla5[],2,1))</f>
        <v/>
      </c>
    </row>
    <row r="4924" spans="6:7" x14ac:dyDescent="0.2">
      <c r="F4924" s="28" t="str">
        <f>IF($B4924="","",SUMIFS($E$4:E4924,$B$4:B4924,$B4924)/SUMIFS($E$4:$E$1048576,$B$4:$B$1048576,$B4924))</f>
        <v/>
      </c>
      <c r="G4924" s="2" t="str">
        <f>IF($C4924="","",VLOOKUP($F4924,Tabla5[],2,1))</f>
        <v/>
      </c>
    </row>
    <row r="4925" spans="6:7" x14ac:dyDescent="0.2">
      <c r="F4925" s="28" t="str">
        <f>IF($B4925="","",SUMIFS($E$4:E4925,$B$4:B4925,$B4925)/SUMIFS($E$4:$E$1048576,$B$4:$B$1048576,$B4925))</f>
        <v/>
      </c>
      <c r="G4925" s="2" t="str">
        <f>IF($C4925="","",VLOOKUP($F4925,Tabla5[],2,1))</f>
        <v/>
      </c>
    </row>
    <row r="4926" spans="6:7" x14ac:dyDescent="0.2">
      <c r="F4926" s="28" t="str">
        <f>IF($B4926="","",SUMIFS($E$4:E4926,$B$4:B4926,$B4926)/SUMIFS($E$4:$E$1048576,$B$4:$B$1048576,$B4926))</f>
        <v/>
      </c>
      <c r="G4926" s="2" t="str">
        <f>IF($C4926="","",VLOOKUP($F4926,Tabla5[],2,1))</f>
        <v/>
      </c>
    </row>
    <row r="4927" spans="6:7" x14ac:dyDescent="0.2">
      <c r="F4927" s="28" t="str">
        <f>IF($B4927="","",SUMIFS($E$4:E4927,$B$4:B4927,$B4927)/SUMIFS($E$4:$E$1048576,$B$4:$B$1048576,$B4927))</f>
        <v/>
      </c>
      <c r="G4927" s="2" t="str">
        <f>IF($C4927="","",VLOOKUP($F4927,Tabla5[],2,1))</f>
        <v/>
      </c>
    </row>
    <row r="4928" spans="6:7" x14ac:dyDescent="0.2">
      <c r="F4928" s="28" t="str">
        <f>IF($B4928="","",SUMIFS($E$4:E4928,$B$4:B4928,$B4928)/SUMIFS($E$4:$E$1048576,$B$4:$B$1048576,$B4928))</f>
        <v/>
      </c>
      <c r="G4928" s="2" t="str">
        <f>IF($C4928="","",VLOOKUP($F4928,Tabla5[],2,1))</f>
        <v/>
      </c>
    </row>
    <row r="4929" spans="6:7" x14ac:dyDescent="0.2">
      <c r="F4929" s="28" t="str">
        <f>IF($B4929="","",SUMIFS($E$4:E4929,$B$4:B4929,$B4929)/SUMIFS($E$4:$E$1048576,$B$4:$B$1048576,$B4929))</f>
        <v/>
      </c>
      <c r="G4929" s="2" t="str">
        <f>IF($C4929="","",VLOOKUP($F4929,Tabla5[],2,1))</f>
        <v/>
      </c>
    </row>
    <row r="4930" spans="6:7" x14ac:dyDescent="0.2">
      <c r="F4930" s="28" t="str">
        <f>IF($B4930="","",SUMIFS($E$4:E4930,$B$4:B4930,$B4930)/SUMIFS($E$4:$E$1048576,$B$4:$B$1048576,$B4930))</f>
        <v/>
      </c>
      <c r="G4930" s="2" t="str">
        <f>IF($C4930="","",VLOOKUP($F4930,Tabla5[],2,1))</f>
        <v/>
      </c>
    </row>
    <row r="4931" spans="6:7" x14ac:dyDescent="0.2">
      <c r="F4931" s="28" t="str">
        <f>IF($B4931="","",SUMIFS($E$4:E4931,$B$4:B4931,$B4931)/SUMIFS($E$4:$E$1048576,$B$4:$B$1048576,$B4931))</f>
        <v/>
      </c>
      <c r="G4931" s="2" t="str">
        <f>IF($C4931="","",VLOOKUP($F4931,Tabla5[],2,1))</f>
        <v/>
      </c>
    </row>
    <row r="4932" spans="6:7" x14ac:dyDescent="0.2">
      <c r="F4932" s="28" t="str">
        <f>IF($B4932="","",SUMIFS($E$4:E4932,$B$4:B4932,$B4932)/SUMIFS($E$4:$E$1048576,$B$4:$B$1048576,$B4932))</f>
        <v/>
      </c>
      <c r="G4932" s="2" t="str">
        <f>IF($C4932="","",VLOOKUP($F4932,Tabla5[],2,1))</f>
        <v/>
      </c>
    </row>
    <row r="4933" spans="6:7" x14ac:dyDescent="0.2">
      <c r="F4933" s="28" t="str">
        <f>IF($B4933="","",SUMIFS($E$4:E4933,$B$4:B4933,$B4933)/SUMIFS($E$4:$E$1048576,$B$4:$B$1048576,$B4933))</f>
        <v/>
      </c>
      <c r="G4933" s="2" t="str">
        <f>IF($C4933="","",VLOOKUP($F4933,Tabla5[],2,1))</f>
        <v/>
      </c>
    </row>
    <row r="4934" spans="6:7" x14ac:dyDescent="0.2">
      <c r="F4934" s="28" t="str">
        <f>IF($B4934="","",SUMIFS($E$4:E4934,$B$4:B4934,$B4934)/SUMIFS($E$4:$E$1048576,$B$4:$B$1048576,$B4934))</f>
        <v/>
      </c>
      <c r="G4934" s="2" t="str">
        <f>IF($C4934="","",VLOOKUP($F4934,Tabla5[],2,1))</f>
        <v/>
      </c>
    </row>
    <row r="4935" spans="6:7" x14ac:dyDescent="0.2">
      <c r="F4935" s="28" t="str">
        <f>IF($B4935="","",SUMIFS($E$4:E4935,$B$4:B4935,$B4935)/SUMIFS($E$4:$E$1048576,$B$4:$B$1048576,$B4935))</f>
        <v/>
      </c>
      <c r="G4935" s="2" t="str">
        <f>IF($C4935="","",VLOOKUP($F4935,Tabla5[],2,1))</f>
        <v/>
      </c>
    </row>
    <row r="4936" spans="6:7" x14ac:dyDescent="0.2">
      <c r="F4936" s="28" t="str">
        <f>IF($B4936="","",SUMIFS($E$4:E4936,$B$4:B4936,$B4936)/SUMIFS($E$4:$E$1048576,$B$4:$B$1048576,$B4936))</f>
        <v/>
      </c>
      <c r="G4936" s="2" t="str">
        <f>IF($C4936="","",VLOOKUP($F4936,Tabla5[],2,1))</f>
        <v/>
      </c>
    </row>
    <row r="4937" spans="6:7" x14ac:dyDescent="0.2">
      <c r="F4937" s="28" t="str">
        <f>IF($B4937="","",SUMIFS($E$4:E4937,$B$4:B4937,$B4937)/SUMIFS($E$4:$E$1048576,$B$4:$B$1048576,$B4937))</f>
        <v/>
      </c>
      <c r="G4937" s="2" t="str">
        <f>IF($C4937="","",VLOOKUP($F4937,Tabla5[],2,1))</f>
        <v/>
      </c>
    </row>
    <row r="4938" spans="6:7" x14ac:dyDescent="0.2">
      <c r="F4938" s="28" t="str">
        <f>IF($B4938="","",SUMIFS($E$4:E4938,$B$4:B4938,$B4938)/SUMIFS($E$4:$E$1048576,$B$4:$B$1048576,$B4938))</f>
        <v/>
      </c>
      <c r="G4938" s="2" t="str">
        <f>IF($C4938="","",VLOOKUP($F4938,Tabla5[],2,1))</f>
        <v/>
      </c>
    </row>
    <row r="4939" spans="6:7" x14ac:dyDescent="0.2">
      <c r="F4939" s="28" t="str">
        <f>IF($B4939="","",SUMIFS($E$4:E4939,$B$4:B4939,$B4939)/SUMIFS($E$4:$E$1048576,$B$4:$B$1048576,$B4939))</f>
        <v/>
      </c>
      <c r="G4939" s="2" t="str">
        <f>IF($C4939="","",VLOOKUP($F4939,Tabla5[],2,1))</f>
        <v/>
      </c>
    </row>
    <row r="4940" spans="6:7" x14ac:dyDescent="0.2">
      <c r="F4940" s="28" t="str">
        <f>IF($B4940="","",SUMIFS($E$4:E4940,$B$4:B4940,$B4940)/SUMIFS($E$4:$E$1048576,$B$4:$B$1048576,$B4940))</f>
        <v/>
      </c>
      <c r="G4940" s="2" t="str">
        <f>IF($C4940="","",VLOOKUP($F4940,Tabla5[],2,1))</f>
        <v/>
      </c>
    </row>
    <row r="4941" spans="6:7" x14ac:dyDescent="0.2">
      <c r="F4941" s="28" t="str">
        <f>IF($B4941="","",SUMIFS($E$4:E4941,$B$4:B4941,$B4941)/SUMIFS($E$4:$E$1048576,$B$4:$B$1048576,$B4941))</f>
        <v/>
      </c>
      <c r="G4941" s="2" t="str">
        <f>IF($C4941="","",VLOOKUP($F4941,Tabla5[],2,1))</f>
        <v/>
      </c>
    </row>
    <row r="4942" spans="6:7" x14ac:dyDescent="0.2">
      <c r="F4942" s="28" t="str">
        <f>IF($B4942="","",SUMIFS($E$4:E4942,$B$4:B4942,$B4942)/SUMIFS($E$4:$E$1048576,$B$4:$B$1048576,$B4942))</f>
        <v/>
      </c>
      <c r="G4942" s="2" t="str">
        <f>IF($C4942="","",VLOOKUP($F4942,Tabla5[],2,1))</f>
        <v/>
      </c>
    </row>
    <row r="4943" spans="6:7" x14ac:dyDescent="0.2">
      <c r="F4943" s="28" t="str">
        <f>IF($B4943="","",SUMIFS($E$4:E4943,$B$4:B4943,$B4943)/SUMIFS($E$4:$E$1048576,$B$4:$B$1048576,$B4943))</f>
        <v/>
      </c>
      <c r="G4943" s="2" t="str">
        <f>IF($C4943="","",VLOOKUP($F4943,Tabla5[],2,1))</f>
        <v/>
      </c>
    </row>
    <row r="4944" spans="6:7" x14ac:dyDescent="0.2">
      <c r="F4944" s="28" t="str">
        <f>IF($B4944="","",SUMIFS($E$4:E4944,$B$4:B4944,$B4944)/SUMIFS($E$4:$E$1048576,$B$4:$B$1048576,$B4944))</f>
        <v/>
      </c>
      <c r="G4944" s="2" t="str">
        <f>IF($C4944="","",VLOOKUP($F4944,Tabla5[],2,1))</f>
        <v/>
      </c>
    </row>
    <row r="4945" spans="6:7" x14ac:dyDescent="0.2">
      <c r="F4945" s="28" t="str">
        <f>IF($B4945="","",SUMIFS($E$4:E4945,$B$4:B4945,$B4945)/SUMIFS($E$4:$E$1048576,$B$4:$B$1048576,$B4945))</f>
        <v/>
      </c>
      <c r="G4945" s="2" t="str">
        <f>IF($C4945="","",VLOOKUP($F4945,Tabla5[],2,1))</f>
        <v/>
      </c>
    </row>
    <row r="4946" spans="6:7" x14ac:dyDescent="0.2">
      <c r="F4946" s="28" t="str">
        <f>IF($B4946="","",SUMIFS($E$4:E4946,$B$4:B4946,$B4946)/SUMIFS($E$4:$E$1048576,$B$4:$B$1048576,$B4946))</f>
        <v/>
      </c>
      <c r="G4946" s="2" t="str">
        <f>IF($C4946="","",VLOOKUP($F4946,Tabla5[],2,1))</f>
        <v/>
      </c>
    </row>
    <row r="4947" spans="6:7" x14ac:dyDescent="0.2">
      <c r="F4947" s="28" t="str">
        <f>IF($B4947="","",SUMIFS($E$4:E4947,$B$4:B4947,$B4947)/SUMIFS($E$4:$E$1048576,$B$4:$B$1048576,$B4947))</f>
        <v/>
      </c>
      <c r="G4947" s="2" t="str">
        <f>IF($C4947="","",VLOOKUP($F4947,Tabla5[],2,1))</f>
        <v/>
      </c>
    </row>
    <row r="4948" spans="6:7" x14ac:dyDescent="0.2">
      <c r="F4948" s="28" t="str">
        <f>IF($B4948="","",SUMIFS($E$4:E4948,$B$4:B4948,$B4948)/SUMIFS($E$4:$E$1048576,$B$4:$B$1048576,$B4948))</f>
        <v/>
      </c>
      <c r="G4948" s="2" t="str">
        <f>IF($C4948="","",VLOOKUP($F4948,Tabla5[],2,1))</f>
        <v/>
      </c>
    </row>
    <row r="4949" spans="6:7" x14ac:dyDescent="0.2">
      <c r="F4949" s="28" t="str">
        <f>IF($B4949="","",SUMIFS($E$4:E4949,$B$4:B4949,$B4949)/SUMIFS($E$4:$E$1048576,$B$4:$B$1048576,$B4949))</f>
        <v/>
      </c>
      <c r="G4949" s="2" t="str">
        <f>IF($C4949="","",VLOOKUP($F4949,Tabla5[],2,1))</f>
        <v/>
      </c>
    </row>
    <row r="4950" spans="6:7" x14ac:dyDescent="0.2">
      <c r="F4950" s="28" t="str">
        <f>IF($B4950="","",SUMIFS($E$4:E4950,$B$4:B4950,$B4950)/SUMIFS($E$4:$E$1048576,$B$4:$B$1048576,$B4950))</f>
        <v/>
      </c>
      <c r="G4950" s="2" t="str">
        <f>IF($C4950="","",VLOOKUP($F4950,Tabla5[],2,1))</f>
        <v/>
      </c>
    </row>
    <row r="4951" spans="6:7" x14ac:dyDescent="0.2">
      <c r="F4951" s="28" t="str">
        <f>IF($B4951="","",SUMIFS($E$4:E4951,$B$4:B4951,$B4951)/SUMIFS($E$4:$E$1048576,$B$4:$B$1048576,$B4951))</f>
        <v/>
      </c>
      <c r="G4951" s="2" t="str">
        <f>IF($C4951="","",VLOOKUP($F4951,Tabla5[],2,1))</f>
        <v/>
      </c>
    </row>
    <row r="4952" spans="6:7" x14ac:dyDescent="0.2">
      <c r="F4952" s="28" t="str">
        <f>IF($B4952="","",SUMIFS($E$4:E4952,$B$4:B4952,$B4952)/SUMIFS($E$4:$E$1048576,$B$4:$B$1048576,$B4952))</f>
        <v/>
      </c>
      <c r="G4952" s="2" t="str">
        <f>IF($C4952="","",VLOOKUP($F4952,Tabla5[],2,1))</f>
        <v/>
      </c>
    </row>
    <row r="4953" spans="6:7" x14ac:dyDescent="0.2">
      <c r="F4953" s="28" t="str">
        <f>IF($B4953="","",SUMIFS($E$4:E4953,$B$4:B4953,$B4953)/SUMIFS($E$4:$E$1048576,$B$4:$B$1048576,$B4953))</f>
        <v/>
      </c>
      <c r="G4953" s="2" t="str">
        <f>IF($C4953="","",VLOOKUP($F4953,Tabla5[],2,1))</f>
        <v/>
      </c>
    </row>
    <row r="4954" spans="6:7" x14ac:dyDescent="0.2">
      <c r="F4954" s="28" t="str">
        <f>IF($B4954="","",SUMIFS($E$4:E4954,$B$4:B4954,$B4954)/SUMIFS($E$4:$E$1048576,$B$4:$B$1048576,$B4954))</f>
        <v/>
      </c>
      <c r="G4954" s="2" t="str">
        <f>IF($C4954="","",VLOOKUP($F4954,Tabla5[],2,1))</f>
        <v/>
      </c>
    </row>
    <row r="4955" spans="6:7" x14ac:dyDescent="0.2">
      <c r="F4955" s="28" t="str">
        <f>IF($B4955="","",SUMIFS($E$4:E4955,$B$4:B4955,$B4955)/SUMIFS($E$4:$E$1048576,$B$4:$B$1048576,$B4955))</f>
        <v/>
      </c>
      <c r="G4955" s="2" t="str">
        <f>IF($C4955="","",VLOOKUP($F4955,Tabla5[],2,1))</f>
        <v/>
      </c>
    </row>
    <row r="4956" spans="6:7" x14ac:dyDescent="0.2">
      <c r="F4956" s="28" t="str">
        <f>IF($B4956="","",SUMIFS($E$4:E4956,$B$4:B4956,$B4956)/SUMIFS($E$4:$E$1048576,$B$4:$B$1048576,$B4956))</f>
        <v/>
      </c>
      <c r="G4956" s="2" t="str">
        <f>IF($C4956="","",VLOOKUP($F4956,Tabla5[],2,1))</f>
        <v/>
      </c>
    </row>
    <row r="4957" spans="6:7" x14ac:dyDescent="0.2">
      <c r="F4957" s="28" t="str">
        <f>IF($B4957="","",SUMIFS($E$4:E4957,$B$4:B4957,$B4957)/SUMIFS($E$4:$E$1048576,$B$4:$B$1048576,$B4957))</f>
        <v/>
      </c>
      <c r="G4957" s="2" t="str">
        <f>IF($C4957="","",VLOOKUP($F4957,Tabla5[],2,1))</f>
        <v/>
      </c>
    </row>
    <row r="4958" spans="6:7" x14ac:dyDescent="0.2">
      <c r="F4958" s="28" t="str">
        <f>IF($B4958="","",SUMIFS($E$4:E4958,$B$4:B4958,$B4958)/SUMIFS($E$4:$E$1048576,$B$4:$B$1048576,$B4958))</f>
        <v/>
      </c>
      <c r="G4958" s="2" t="str">
        <f>IF($C4958="","",VLOOKUP($F4958,Tabla5[],2,1))</f>
        <v/>
      </c>
    </row>
    <row r="4959" spans="6:7" x14ac:dyDescent="0.2">
      <c r="F4959" s="28" t="str">
        <f>IF($B4959="","",SUMIFS($E$4:E4959,$B$4:B4959,$B4959)/SUMIFS($E$4:$E$1048576,$B$4:$B$1048576,$B4959))</f>
        <v/>
      </c>
      <c r="G4959" s="2" t="str">
        <f>IF($C4959="","",VLOOKUP($F4959,Tabla5[],2,1))</f>
        <v/>
      </c>
    </row>
    <row r="4960" spans="6:7" x14ac:dyDescent="0.2">
      <c r="F4960" s="28" t="str">
        <f>IF($B4960="","",SUMIFS($E$4:E4960,$B$4:B4960,$B4960)/SUMIFS($E$4:$E$1048576,$B$4:$B$1048576,$B4960))</f>
        <v/>
      </c>
      <c r="G4960" s="2" t="str">
        <f>IF($C4960="","",VLOOKUP($F4960,Tabla5[],2,1))</f>
        <v/>
      </c>
    </row>
    <row r="4961" spans="6:7" x14ac:dyDescent="0.2">
      <c r="F4961" s="28" t="str">
        <f>IF($B4961="","",SUMIFS($E$4:E4961,$B$4:B4961,$B4961)/SUMIFS($E$4:$E$1048576,$B$4:$B$1048576,$B4961))</f>
        <v/>
      </c>
      <c r="G4961" s="2" t="str">
        <f>IF($C4961="","",VLOOKUP($F4961,Tabla5[],2,1))</f>
        <v/>
      </c>
    </row>
    <row r="4962" spans="6:7" x14ac:dyDescent="0.2">
      <c r="F4962" s="28" t="str">
        <f>IF($B4962="","",SUMIFS($E$4:E4962,$B$4:B4962,$B4962)/SUMIFS($E$4:$E$1048576,$B$4:$B$1048576,$B4962))</f>
        <v/>
      </c>
      <c r="G4962" s="2" t="str">
        <f>IF($C4962="","",VLOOKUP($F4962,Tabla5[],2,1))</f>
        <v/>
      </c>
    </row>
    <row r="4963" spans="6:7" x14ac:dyDescent="0.2">
      <c r="F4963" s="28" t="str">
        <f>IF($B4963="","",SUMIFS($E$4:E4963,$B$4:B4963,$B4963)/SUMIFS($E$4:$E$1048576,$B$4:$B$1048576,$B4963))</f>
        <v/>
      </c>
      <c r="G4963" s="2" t="str">
        <f>IF($C4963="","",VLOOKUP($F4963,Tabla5[],2,1))</f>
        <v/>
      </c>
    </row>
    <row r="4964" spans="6:7" x14ac:dyDescent="0.2">
      <c r="F4964" s="28" t="str">
        <f>IF($B4964="","",SUMIFS($E$4:E4964,$B$4:B4964,$B4964)/SUMIFS($E$4:$E$1048576,$B$4:$B$1048576,$B4964))</f>
        <v/>
      </c>
      <c r="G4964" s="2" t="str">
        <f>IF($C4964="","",VLOOKUP($F4964,Tabla5[],2,1))</f>
        <v/>
      </c>
    </row>
    <row r="4965" spans="6:7" x14ac:dyDescent="0.2">
      <c r="F4965" s="28" t="str">
        <f>IF($B4965="","",SUMIFS($E$4:E4965,$B$4:B4965,$B4965)/SUMIFS($E$4:$E$1048576,$B$4:$B$1048576,$B4965))</f>
        <v/>
      </c>
      <c r="G4965" s="2" t="str">
        <f>IF($C4965="","",VLOOKUP($F4965,Tabla5[],2,1))</f>
        <v/>
      </c>
    </row>
    <row r="4966" spans="6:7" x14ac:dyDescent="0.2">
      <c r="F4966" s="28" t="str">
        <f>IF($B4966="","",SUMIFS($E$4:E4966,$B$4:B4966,$B4966)/SUMIFS($E$4:$E$1048576,$B$4:$B$1048576,$B4966))</f>
        <v/>
      </c>
      <c r="G4966" s="2" t="str">
        <f>IF($C4966="","",VLOOKUP($F4966,Tabla5[],2,1))</f>
        <v/>
      </c>
    </row>
    <row r="4967" spans="6:7" x14ac:dyDescent="0.2">
      <c r="F4967" s="28" t="str">
        <f>IF($B4967="","",SUMIFS($E$4:E4967,$B$4:B4967,$B4967)/SUMIFS($E$4:$E$1048576,$B$4:$B$1048576,$B4967))</f>
        <v/>
      </c>
      <c r="G4967" s="2" t="str">
        <f>IF($C4967="","",VLOOKUP($F4967,Tabla5[],2,1))</f>
        <v/>
      </c>
    </row>
    <row r="4968" spans="6:7" x14ac:dyDescent="0.2">
      <c r="F4968" s="28" t="str">
        <f>IF($B4968="","",SUMIFS($E$4:E4968,$B$4:B4968,$B4968)/SUMIFS($E$4:$E$1048576,$B$4:$B$1048576,$B4968))</f>
        <v/>
      </c>
      <c r="G4968" s="2" t="str">
        <f>IF($C4968="","",VLOOKUP($F4968,Tabla5[],2,1))</f>
        <v/>
      </c>
    </row>
    <row r="4969" spans="6:7" x14ac:dyDescent="0.2">
      <c r="F4969" s="28" t="str">
        <f>IF($B4969="","",SUMIFS($E$4:E4969,$B$4:B4969,$B4969)/SUMIFS($E$4:$E$1048576,$B$4:$B$1048576,$B4969))</f>
        <v/>
      </c>
      <c r="G4969" s="2" t="str">
        <f>IF($C4969="","",VLOOKUP($F4969,Tabla5[],2,1))</f>
        <v/>
      </c>
    </row>
    <row r="4970" spans="6:7" x14ac:dyDescent="0.2">
      <c r="F4970" s="28" t="str">
        <f>IF($B4970="","",SUMIFS($E$4:E4970,$B$4:B4970,$B4970)/SUMIFS($E$4:$E$1048576,$B$4:$B$1048576,$B4970))</f>
        <v/>
      </c>
      <c r="G4970" s="2" t="str">
        <f>IF($C4970="","",VLOOKUP($F4970,Tabla5[],2,1))</f>
        <v/>
      </c>
    </row>
    <row r="4971" spans="6:7" x14ac:dyDescent="0.2">
      <c r="F4971" s="28" t="str">
        <f>IF($B4971="","",SUMIFS($E$4:E4971,$B$4:B4971,$B4971)/SUMIFS($E$4:$E$1048576,$B$4:$B$1048576,$B4971))</f>
        <v/>
      </c>
      <c r="G4971" s="2" t="str">
        <f>IF($C4971="","",VLOOKUP($F4971,Tabla5[],2,1))</f>
        <v/>
      </c>
    </row>
    <row r="4972" spans="6:7" x14ac:dyDescent="0.2">
      <c r="F4972" s="28" t="str">
        <f>IF($B4972="","",SUMIFS($E$4:E4972,$B$4:B4972,$B4972)/SUMIFS($E$4:$E$1048576,$B$4:$B$1048576,$B4972))</f>
        <v/>
      </c>
      <c r="G4972" s="2" t="str">
        <f>IF($C4972="","",VLOOKUP($F4972,Tabla5[],2,1))</f>
        <v/>
      </c>
    </row>
    <row r="4973" spans="6:7" x14ac:dyDescent="0.2">
      <c r="F4973" s="28" t="str">
        <f>IF($B4973="","",SUMIFS($E$4:E4973,$B$4:B4973,$B4973)/SUMIFS($E$4:$E$1048576,$B$4:$B$1048576,$B4973))</f>
        <v/>
      </c>
      <c r="G4973" s="2" t="str">
        <f>IF($C4973="","",VLOOKUP($F4973,Tabla5[],2,1))</f>
        <v/>
      </c>
    </row>
    <row r="4974" spans="6:7" x14ac:dyDescent="0.2">
      <c r="F4974" s="28" t="str">
        <f>IF($B4974="","",SUMIFS($E$4:E4974,$B$4:B4974,$B4974)/SUMIFS($E$4:$E$1048576,$B$4:$B$1048576,$B4974))</f>
        <v/>
      </c>
      <c r="G4974" s="2" t="str">
        <f>IF($C4974="","",VLOOKUP($F4974,Tabla5[],2,1))</f>
        <v/>
      </c>
    </row>
    <row r="4975" spans="6:7" x14ac:dyDescent="0.2">
      <c r="F4975" s="28" t="str">
        <f>IF($B4975="","",SUMIFS($E$4:E4975,$B$4:B4975,$B4975)/SUMIFS($E$4:$E$1048576,$B$4:$B$1048576,$B4975))</f>
        <v/>
      </c>
      <c r="G4975" s="2" t="str">
        <f>IF($C4975="","",VLOOKUP($F4975,Tabla5[],2,1))</f>
        <v/>
      </c>
    </row>
    <row r="4976" spans="6:7" x14ac:dyDescent="0.2">
      <c r="F4976" s="28" t="str">
        <f>IF($B4976="","",SUMIFS($E$4:E4976,$B$4:B4976,$B4976)/SUMIFS($E$4:$E$1048576,$B$4:$B$1048576,$B4976))</f>
        <v/>
      </c>
      <c r="G4976" s="2" t="str">
        <f>IF($C4976="","",VLOOKUP($F4976,Tabla5[],2,1))</f>
        <v/>
      </c>
    </row>
    <row r="4977" spans="6:7" x14ac:dyDescent="0.2">
      <c r="F4977" s="28" t="str">
        <f>IF($B4977="","",SUMIFS($E$4:E4977,$B$4:B4977,$B4977)/SUMIFS($E$4:$E$1048576,$B$4:$B$1048576,$B4977))</f>
        <v/>
      </c>
      <c r="G4977" s="2" t="str">
        <f>IF($C4977="","",VLOOKUP($F4977,Tabla5[],2,1))</f>
        <v/>
      </c>
    </row>
    <row r="4978" spans="6:7" x14ac:dyDescent="0.2">
      <c r="F4978" s="28" t="str">
        <f>IF($B4978="","",SUMIFS($E$4:E4978,$B$4:B4978,$B4978)/SUMIFS($E$4:$E$1048576,$B$4:$B$1048576,$B4978))</f>
        <v/>
      </c>
      <c r="G4978" s="2" t="str">
        <f>IF($C4978="","",VLOOKUP($F4978,Tabla5[],2,1))</f>
        <v/>
      </c>
    </row>
    <row r="4979" spans="6:7" x14ac:dyDescent="0.2">
      <c r="F4979" s="28" t="str">
        <f>IF($B4979="","",SUMIFS($E$4:E4979,$B$4:B4979,$B4979)/SUMIFS($E$4:$E$1048576,$B$4:$B$1048576,$B4979))</f>
        <v/>
      </c>
      <c r="G4979" s="2" t="str">
        <f>IF($C4979="","",VLOOKUP($F4979,Tabla5[],2,1))</f>
        <v/>
      </c>
    </row>
    <row r="4980" spans="6:7" x14ac:dyDescent="0.2">
      <c r="F4980" s="28" t="str">
        <f>IF($B4980="","",SUMIFS($E$4:E4980,$B$4:B4980,$B4980)/SUMIFS($E$4:$E$1048576,$B$4:$B$1048576,$B4980))</f>
        <v/>
      </c>
      <c r="G4980" s="2" t="str">
        <f>IF($C4980="","",VLOOKUP($F4980,Tabla5[],2,1))</f>
        <v/>
      </c>
    </row>
    <row r="4981" spans="6:7" x14ac:dyDescent="0.2">
      <c r="F4981" s="28" t="str">
        <f>IF($B4981="","",SUMIFS($E$4:E4981,$B$4:B4981,$B4981)/SUMIFS($E$4:$E$1048576,$B$4:$B$1048576,$B4981))</f>
        <v/>
      </c>
      <c r="G4981" s="2" t="str">
        <f>IF($C4981="","",VLOOKUP($F4981,Tabla5[],2,1))</f>
        <v/>
      </c>
    </row>
    <row r="4982" spans="6:7" x14ac:dyDescent="0.2">
      <c r="F4982" s="28" t="str">
        <f>IF($B4982="","",SUMIFS($E$4:E4982,$B$4:B4982,$B4982)/SUMIFS($E$4:$E$1048576,$B$4:$B$1048576,$B4982))</f>
        <v/>
      </c>
      <c r="G4982" s="2" t="str">
        <f>IF($C4982="","",VLOOKUP($F4982,Tabla5[],2,1))</f>
        <v/>
      </c>
    </row>
    <row r="4983" spans="6:7" x14ac:dyDescent="0.2">
      <c r="F4983" s="28" t="str">
        <f>IF($B4983="","",SUMIFS($E$4:E4983,$B$4:B4983,$B4983)/SUMIFS($E$4:$E$1048576,$B$4:$B$1048576,$B4983))</f>
        <v/>
      </c>
      <c r="G4983" s="2" t="str">
        <f>IF($C4983="","",VLOOKUP($F4983,Tabla5[],2,1))</f>
        <v/>
      </c>
    </row>
    <row r="4984" spans="6:7" x14ac:dyDescent="0.2">
      <c r="F4984" s="28" t="str">
        <f>IF($B4984="","",SUMIFS($E$4:E4984,$B$4:B4984,$B4984)/SUMIFS($E$4:$E$1048576,$B$4:$B$1048576,$B4984))</f>
        <v/>
      </c>
      <c r="G4984" s="2" t="str">
        <f>IF($C4984="","",VLOOKUP($F4984,Tabla5[],2,1))</f>
        <v/>
      </c>
    </row>
    <row r="4985" spans="6:7" x14ac:dyDescent="0.2">
      <c r="F4985" s="28" t="str">
        <f>IF($B4985="","",SUMIFS($E$4:E4985,$B$4:B4985,$B4985)/SUMIFS($E$4:$E$1048576,$B$4:$B$1048576,$B4985))</f>
        <v/>
      </c>
      <c r="G4985" s="2" t="str">
        <f>IF($C4985="","",VLOOKUP($F4985,Tabla5[],2,1))</f>
        <v/>
      </c>
    </row>
    <row r="4986" spans="6:7" x14ac:dyDescent="0.2">
      <c r="F4986" s="28" t="str">
        <f>IF($B4986="","",SUMIFS($E$4:E4986,$B$4:B4986,$B4986)/SUMIFS($E$4:$E$1048576,$B$4:$B$1048576,$B4986))</f>
        <v/>
      </c>
      <c r="G4986" s="2" t="str">
        <f>IF($C4986="","",VLOOKUP($F4986,Tabla5[],2,1))</f>
        <v/>
      </c>
    </row>
    <row r="4987" spans="6:7" x14ac:dyDescent="0.2">
      <c r="F4987" s="28" t="str">
        <f>IF($B4987="","",SUMIFS($E$4:E4987,$B$4:B4987,$B4987)/SUMIFS($E$4:$E$1048576,$B$4:$B$1048576,$B4987))</f>
        <v/>
      </c>
      <c r="G4987" s="2" t="str">
        <f>IF($C4987="","",VLOOKUP($F4987,Tabla5[],2,1))</f>
        <v/>
      </c>
    </row>
    <row r="4988" spans="6:7" x14ac:dyDescent="0.2">
      <c r="F4988" s="28" t="str">
        <f>IF($B4988="","",SUMIFS($E$4:E4988,$B$4:B4988,$B4988)/SUMIFS($E$4:$E$1048576,$B$4:$B$1048576,$B4988))</f>
        <v/>
      </c>
      <c r="G4988" s="2" t="str">
        <f>IF($C4988="","",VLOOKUP($F4988,Tabla5[],2,1))</f>
        <v/>
      </c>
    </row>
    <row r="4989" spans="6:7" x14ac:dyDescent="0.2">
      <c r="F4989" s="28" t="str">
        <f>IF($B4989="","",SUMIFS($E$4:E4989,$B$4:B4989,$B4989)/SUMIFS($E$4:$E$1048576,$B$4:$B$1048576,$B4989))</f>
        <v/>
      </c>
      <c r="G4989" s="2" t="str">
        <f>IF($C4989="","",VLOOKUP($F4989,Tabla5[],2,1))</f>
        <v/>
      </c>
    </row>
    <row r="4990" spans="6:7" x14ac:dyDescent="0.2">
      <c r="F4990" s="28" t="str">
        <f>IF($B4990="","",SUMIFS($E$4:E4990,$B$4:B4990,$B4990)/SUMIFS($E$4:$E$1048576,$B$4:$B$1048576,$B4990))</f>
        <v/>
      </c>
      <c r="G4990" s="2" t="str">
        <f>IF($C4990="","",VLOOKUP($F4990,Tabla5[],2,1))</f>
        <v/>
      </c>
    </row>
    <row r="4991" spans="6:7" x14ac:dyDescent="0.2">
      <c r="F4991" s="28" t="str">
        <f>IF($B4991="","",SUMIFS($E$4:E4991,$B$4:B4991,$B4991)/SUMIFS($E$4:$E$1048576,$B$4:$B$1048576,$B4991))</f>
        <v/>
      </c>
      <c r="G4991" s="2" t="str">
        <f>IF($C4991="","",VLOOKUP($F4991,Tabla5[],2,1))</f>
        <v/>
      </c>
    </row>
    <row r="4992" spans="6:7" x14ac:dyDescent="0.2">
      <c r="F4992" s="28" t="str">
        <f>IF($B4992="","",SUMIFS($E$4:E4992,$B$4:B4992,$B4992)/SUMIFS($E$4:$E$1048576,$B$4:$B$1048576,$B4992))</f>
        <v/>
      </c>
      <c r="G4992" s="2" t="str">
        <f>IF($C4992="","",VLOOKUP($F4992,Tabla5[],2,1))</f>
        <v/>
      </c>
    </row>
    <row r="4993" spans="6:7" x14ac:dyDescent="0.2">
      <c r="F4993" s="28" t="str">
        <f>IF($B4993="","",SUMIFS($E$4:E4993,$B$4:B4993,$B4993)/SUMIFS($E$4:$E$1048576,$B$4:$B$1048576,$B4993))</f>
        <v/>
      </c>
      <c r="G4993" s="2" t="str">
        <f>IF($C4993="","",VLOOKUP($F4993,Tabla5[],2,1))</f>
        <v/>
      </c>
    </row>
    <row r="4994" spans="6:7" x14ac:dyDescent="0.2">
      <c r="F4994" s="28" t="str">
        <f>IF($B4994="","",SUMIFS($E$4:E4994,$B$4:B4994,$B4994)/SUMIFS($E$4:$E$1048576,$B$4:$B$1048576,$B4994))</f>
        <v/>
      </c>
      <c r="G4994" s="2" t="str">
        <f>IF($C4994="","",VLOOKUP($F4994,Tabla5[],2,1))</f>
        <v/>
      </c>
    </row>
    <row r="4995" spans="6:7" x14ac:dyDescent="0.2">
      <c r="F4995" s="28" t="str">
        <f>IF($B4995="","",SUMIFS($E$4:E4995,$B$4:B4995,$B4995)/SUMIFS($E$4:$E$1048576,$B$4:$B$1048576,$B4995))</f>
        <v/>
      </c>
      <c r="G4995" s="2" t="str">
        <f>IF($C4995="","",VLOOKUP($F4995,Tabla5[],2,1))</f>
        <v/>
      </c>
    </row>
    <row r="4996" spans="6:7" x14ac:dyDescent="0.2">
      <c r="F4996" s="28" t="str">
        <f>IF($B4996="","",SUMIFS($E$4:E4996,$B$4:B4996,$B4996)/SUMIFS($E$4:$E$1048576,$B$4:$B$1048576,$B4996))</f>
        <v/>
      </c>
      <c r="G4996" s="2" t="str">
        <f>IF($C4996="","",VLOOKUP($F4996,Tabla5[],2,1))</f>
        <v/>
      </c>
    </row>
    <row r="4997" spans="6:7" x14ac:dyDescent="0.2">
      <c r="F4997" s="28" t="str">
        <f>IF($B4997="","",SUMIFS($E$4:E4997,$B$4:B4997,$B4997)/SUMIFS($E$4:$E$1048576,$B$4:$B$1048576,$B4997))</f>
        <v/>
      </c>
      <c r="G4997" s="2" t="str">
        <f>IF($C4997="","",VLOOKUP($F4997,Tabla5[],2,1))</f>
        <v/>
      </c>
    </row>
    <row r="4998" spans="6:7" x14ac:dyDescent="0.2">
      <c r="F4998" s="28" t="str">
        <f>IF($B4998="","",SUMIFS($E$4:E4998,$B$4:B4998,$B4998)/SUMIFS($E$4:$E$1048576,$B$4:$B$1048576,$B4998))</f>
        <v/>
      </c>
      <c r="G4998" s="2" t="str">
        <f>IF($C4998="","",VLOOKUP($F4998,Tabla5[],2,1))</f>
        <v/>
      </c>
    </row>
    <row r="4999" spans="6:7" x14ac:dyDescent="0.2">
      <c r="F4999" s="28" t="str">
        <f>IF($B4999="","",SUMIFS($E$4:E4999,$B$4:B4999,$B4999)/SUMIFS($E$4:$E$1048576,$B$4:$B$1048576,$B4999))</f>
        <v/>
      </c>
      <c r="G4999" s="2" t="str">
        <f>IF($C4999="","",VLOOKUP($F4999,Tabla5[],2,1))</f>
        <v/>
      </c>
    </row>
    <row r="5000" spans="6:7" x14ac:dyDescent="0.2">
      <c r="F5000" s="28" t="str">
        <f>IF($B5000="","",SUMIFS($E$4:E5000,$B$4:B5000,$B5000)/SUMIFS($E$4:$E$1048576,$B$4:$B$1048576,$B5000))</f>
        <v/>
      </c>
      <c r="G5000" s="2" t="str">
        <f>IF($C5000="","",VLOOKUP($F5000,Tabla5[],2,1))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K5000"/>
  <sheetViews>
    <sheetView showGridLines="0" workbookViewId="0">
      <pane xSplit="7" ySplit="10" topLeftCell="H4973" activePane="bottomRight" state="frozen"/>
      <selection pane="topRight" activeCell="H1" sqref="H1"/>
      <selection pane="bottomLeft" activeCell="A11" sqref="A11"/>
      <selection pane="bottomRight" activeCell="C11" sqref="C11"/>
    </sheetView>
  </sheetViews>
  <sheetFormatPr baseColWidth="10" defaultRowHeight="12" x14ac:dyDescent="0.2"/>
  <cols>
    <col min="1" max="1" width="2.28515625" style="4" customWidth="1"/>
    <col min="2" max="2" width="11.42578125" style="22"/>
    <col min="3" max="3" width="9.28515625" style="4" customWidth="1"/>
    <col min="4" max="4" width="11.42578125" style="4"/>
    <col min="5" max="5" width="32.28515625" style="4" customWidth="1"/>
    <col min="6" max="6" width="10.28515625" style="4" customWidth="1"/>
    <col min="7" max="7" width="21.28515625" style="4" bestFit="1" customWidth="1"/>
    <col min="8" max="9" width="13.140625" style="4" customWidth="1"/>
    <col min="10" max="10" width="11.42578125" style="11"/>
    <col min="11" max="16384" width="11.42578125" style="4"/>
  </cols>
  <sheetData>
    <row r="1" spans="2:11" x14ac:dyDescent="0.2">
      <c r="B1" s="4"/>
    </row>
    <row r="2" spans="2:11" ht="18.75" x14ac:dyDescent="0.2">
      <c r="B2" s="5" t="s">
        <v>859</v>
      </c>
    </row>
    <row r="3" spans="2:11" x14ac:dyDescent="0.2">
      <c r="B3" s="4"/>
    </row>
    <row r="4" spans="2:11" s="6" customFormat="1" ht="12.75" x14ac:dyDescent="0.25">
      <c r="B4" s="16" t="s">
        <v>826</v>
      </c>
      <c r="C4" s="3" t="s">
        <v>829</v>
      </c>
      <c r="J4" s="12"/>
    </row>
    <row r="5" spans="2:11" s="6" customFormat="1" ht="3" customHeight="1" x14ac:dyDescent="0.25">
      <c r="J5" s="12"/>
    </row>
    <row r="6" spans="2:11" s="6" customFormat="1" ht="12.75" x14ac:dyDescent="0.25">
      <c r="B6" s="14" t="s">
        <v>825</v>
      </c>
      <c r="C6" s="3" t="s">
        <v>830</v>
      </c>
      <c r="J6" s="12"/>
    </row>
    <row r="7" spans="2:11" s="6" customFormat="1" x14ac:dyDescent="0.25">
      <c r="J7" s="12"/>
    </row>
    <row r="8" spans="2:11" s="15" customFormat="1" ht="12.75" x14ac:dyDescent="0.25">
      <c r="B8" s="16" t="s">
        <v>826</v>
      </c>
      <c r="C8" s="16" t="s">
        <v>826</v>
      </c>
      <c r="D8" s="16" t="s">
        <v>826</v>
      </c>
      <c r="E8" s="14" t="s">
        <v>824</v>
      </c>
      <c r="F8" s="14"/>
      <c r="G8" s="14"/>
      <c r="H8" s="14"/>
      <c r="I8" s="14"/>
      <c r="J8" s="14" t="s">
        <v>825</v>
      </c>
      <c r="K8" s="14" t="s">
        <v>825</v>
      </c>
    </row>
    <row r="9" spans="2:11" ht="5.25" customHeight="1" x14ac:dyDescent="0.2">
      <c r="B9" s="4"/>
    </row>
    <row r="10" spans="2:11" s="9" customFormat="1" ht="24" x14ac:dyDescent="0.25">
      <c r="B10" s="21" t="s">
        <v>858</v>
      </c>
      <c r="C10" s="7" t="s">
        <v>845</v>
      </c>
      <c r="D10" s="7" t="s">
        <v>823</v>
      </c>
      <c r="E10" s="10" t="s">
        <v>17</v>
      </c>
      <c r="F10" s="10" t="s">
        <v>16</v>
      </c>
      <c r="G10" s="10" t="s">
        <v>15</v>
      </c>
      <c r="H10" s="10" t="s">
        <v>856</v>
      </c>
      <c r="I10" s="10" t="s">
        <v>857</v>
      </c>
      <c r="J10" s="10" t="s">
        <v>841</v>
      </c>
      <c r="K10" s="10" t="s">
        <v>842</v>
      </c>
    </row>
    <row r="11" spans="2:11" x14ac:dyDescent="0.2">
      <c r="B11" s="8">
        <v>43126</v>
      </c>
      <c r="C11" s="6" t="s">
        <v>916</v>
      </c>
      <c r="D11" s="6">
        <v>300146</v>
      </c>
      <c r="E11" s="6" t="s">
        <v>621</v>
      </c>
      <c r="F11" s="6" t="s">
        <v>21</v>
      </c>
      <c r="G11" s="6" t="s">
        <v>3</v>
      </c>
      <c r="H11" s="6" t="s">
        <v>917</v>
      </c>
      <c r="I11" s="6">
        <v>-13</v>
      </c>
      <c r="J11" s="13" t="str">
        <f>VLOOKUP(MONTH(Tabla7[[#This Row],[Fecha del movimiento]]),Tablas!$O$4:$P$15,2,0)</f>
        <v>Ene</v>
      </c>
      <c r="K11" s="6">
        <f>YEAR(Tabla7[[#This Row],[Fecha del movimiento]])</f>
        <v>2018</v>
      </c>
    </row>
    <row r="12" spans="2:11" x14ac:dyDescent="0.2">
      <c r="B12" s="8">
        <v>43191</v>
      </c>
      <c r="C12" s="6" t="s">
        <v>918</v>
      </c>
      <c r="D12" s="6">
        <v>300483</v>
      </c>
      <c r="E12" s="6" t="s">
        <v>537</v>
      </c>
      <c r="F12" s="6" t="s">
        <v>21</v>
      </c>
      <c r="G12" s="6" t="s">
        <v>4</v>
      </c>
      <c r="H12" s="6" t="s">
        <v>917</v>
      </c>
      <c r="I12" s="6">
        <v>-13</v>
      </c>
      <c r="J12" s="13" t="str">
        <f>VLOOKUP(MONTH(Tabla7[[#This Row],[Fecha del movimiento]]),Tablas!$O$4:$P$15,2,0)</f>
        <v>Abr</v>
      </c>
      <c r="K12" s="6">
        <f>YEAR(Tabla7[[#This Row],[Fecha del movimiento]])</f>
        <v>2018</v>
      </c>
    </row>
    <row r="13" spans="2:11" x14ac:dyDescent="0.2">
      <c r="B13" s="8">
        <v>43175</v>
      </c>
      <c r="C13" s="6" t="s">
        <v>919</v>
      </c>
      <c r="D13" s="6">
        <v>300390</v>
      </c>
      <c r="E13" s="6" t="s">
        <v>601</v>
      </c>
      <c r="F13" s="6" t="s">
        <v>21</v>
      </c>
      <c r="G13" s="6" t="s">
        <v>12</v>
      </c>
      <c r="H13" s="6" t="s">
        <v>917</v>
      </c>
      <c r="I13" s="6">
        <v>-17</v>
      </c>
      <c r="J13" s="13" t="str">
        <f>VLOOKUP(MONTH(Tabla7[[#This Row],[Fecha del movimiento]]),Tablas!$O$4:$P$15,2,0)</f>
        <v>Mar</v>
      </c>
      <c r="K13" s="6">
        <f>YEAR(Tabla7[[#This Row],[Fecha del movimiento]])</f>
        <v>2018</v>
      </c>
    </row>
    <row r="14" spans="2:11" x14ac:dyDescent="0.2">
      <c r="B14" s="8">
        <v>43136</v>
      </c>
      <c r="C14" s="6" t="s">
        <v>920</v>
      </c>
      <c r="D14" s="6">
        <v>300016</v>
      </c>
      <c r="E14" s="6" t="s">
        <v>811</v>
      </c>
      <c r="F14" s="6" t="s">
        <v>21</v>
      </c>
      <c r="G14" s="6" t="s">
        <v>4</v>
      </c>
      <c r="H14" s="6" t="s">
        <v>917</v>
      </c>
      <c r="I14" s="6">
        <v>-20</v>
      </c>
      <c r="J14" s="13" t="str">
        <f>VLOOKUP(MONTH(Tabla7[[#This Row],[Fecha del movimiento]]),Tablas!$O$4:$P$15,2,0)</f>
        <v>Feb</v>
      </c>
      <c r="K14" s="6">
        <f>YEAR(Tabla7[[#This Row],[Fecha del movimiento]])</f>
        <v>2018</v>
      </c>
    </row>
    <row r="15" spans="2:11" x14ac:dyDescent="0.2">
      <c r="B15" s="8">
        <v>43331</v>
      </c>
      <c r="C15" s="6" t="s">
        <v>921</v>
      </c>
      <c r="D15" s="6">
        <v>300444</v>
      </c>
      <c r="E15" s="6" t="s">
        <v>564</v>
      </c>
      <c r="F15" s="6" t="s">
        <v>21</v>
      </c>
      <c r="G15" s="6" t="s">
        <v>6</v>
      </c>
      <c r="H15" s="6" t="s">
        <v>917</v>
      </c>
      <c r="I15" s="6">
        <v>-20</v>
      </c>
      <c r="J15" s="13" t="str">
        <f>VLOOKUP(MONTH(Tabla7[[#This Row],[Fecha del movimiento]]),Tablas!$O$4:$P$15,2,0)</f>
        <v>Ago</v>
      </c>
      <c r="K15" s="6">
        <f>YEAR(Tabla7[[#This Row],[Fecha del movimiento]])</f>
        <v>2018</v>
      </c>
    </row>
    <row r="16" spans="2:11" x14ac:dyDescent="0.2">
      <c r="B16" s="8">
        <v>43121</v>
      </c>
      <c r="C16" s="6" t="s">
        <v>922</v>
      </c>
      <c r="D16" s="6">
        <v>300049</v>
      </c>
      <c r="E16" s="6" t="s">
        <v>796</v>
      </c>
      <c r="F16" s="6" t="s">
        <v>21</v>
      </c>
      <c r="G16" s="6" t="s">
        <v>12</v>
      </c>
      <c r="H16" s="6" t="s">
        <v>923</v>
      </c>
      <c r="I16" s="6">
        <v>13</v>
      </c>
      <c r="J16" s="13" t="str">
        <f>VLOOKUP(MONTH(Tabla7[[#This Row],[Fecha del movimiento]]),Tablas!$O$4:$P$15,2,0)</f>
        <v>Ene</v>
      </c>
      <c r="K16" s="6">
        <f>YEAR(Tabla7[[#This Row],[Fecha del movimiento]])</f>
        <v>2018</v>
      </c>
    </row>
    <row r="17" spans="2:11" x14ac:dyDescent="0.2">
      <c r="B17" s="8">
        <v>43161</v>
      </c>
      <c r="C17" s="6" t="s">
        <v>924</v>
      </c>
      <c r="D17" s="6">
        <v>300453</v>
      </c>
      <c r="E17" s="6" t="s">
        <v>558</v>
      </c>
      <c r="F17" s="6" t="s">
        <v>21</v>
      </c>
      <c r="G17" s="6" t="s">
        <v>13</v>
      </c>
      <c r="H17" s="6" t="s">
        <v>917</v>
      </c>
      <c r="I17" s="6">
        <v>-5</v>
      </c>
      <c r="J17" s="13" t="str">
        <f>VLOOKUP(MONTH(Tabla7[[#This Row],[Fecha del movimiento]]),Tablas!$O$4:$P$15,2,0)</f>
        <v>Mar</v>
      </c>
      <c r="K17" s="6">
        <f>YEAR(Tabla7[[#This Row],[Fecha del movimiento]])</f>
        <v>2018</v>
      </c>
    </row>
    <row r="18" spans="2:11" x14ac:dyDescent="0.2">
      <c r="B18" s="8">
        <v>43299</v>
      </c>
      <c r="C18" s="6" t="s">
        <v>925</v>
      </c>
      <c r="D18" s="6">
        <v>300361</v>
      </c>
      <c r="E18" s="6" t="s">
        <v>621</v>
      </c>
      <c r="F18" s="6" t="s">
        <v>21</v>
      </c>
      <c r="G18" s="6" t="s">
        <v>3</v>
      </c>
      <c r="H18" s="6" t="s">
        <v>917</v>
      </c>
      <c r="I18" s="6">
        <v>-5</v>
      </c>
      <c r="J18" s="13" t="str">
        <f>VLOOKUP(MONTH(Tabla7[[#This Row],[Fecha del movimiento]]),Tablas!$O$4:$P$15,2,0)</f>
        <v>Jul</v>
      </c>
      <c r="K18" s="6">
        <f>YEAR(Tabla7[[#This Row],[Fecha del movimiento]])</f>
        <v>2018</v>
      </c>
    </row>
    <row r="19" spans="2:11" x14ac:dyDescent="0.2">
      <c r="B19" s="8">
        <v>43123</v>
      </c>
      <c r="C19" s="6" t="s">
        <v>926</v>
      </c>
      <c r="D19" s="6">
        <v>300501</v>
      </c>
      <c r="E19" s="6" t="s">
        <v>522</v>
      </c>
      <c r="F19" s="6" t="s">
        <v>21</v>
      </c>
      <c r="G19" s="6" t="s">
        <v>1</v>
      </c>
      <c r="H19" s="6" t="s">
        <v>917</v>
      </c>
      <c r="I19" s="6">
        <v>-14</v>
      </c>
      <c r="J19" s="13" t="str">
        <f>VLOOKUP(MONTH(Tabla7[[#This Row],[Fecha del movimiento]]),Tablas!$O$4:$P$15,2,0)</f>
        <v>Ene</v>
      </c>
      <c r="K19" s="6">
        <f>YEAR(Tabla7[[#This Row],[Fecha del movimiento]])</f>
        <v>2018</v>
      </c>
    </row>
    <row r="20" spans="2:11" x14ac:dyDescent="0.2">
      <c r="B20" s="8">
        <v>43156</v>
      </c>
      <c r="C20" s="6" t="s">
        <v>927</v>
      </c>
      <c r="D20" s="6">
        <v>300653</v>
      </c>
      <c r="E20" s="6" t="s">
        <v>269</v>
      </c>
      <c r="F20" s="6" t="s">
        <v>21</v>
      </c>
      <c r="G20" s="6" t="s">
        <v>10</v>
      </c>
      <c r="H20" s="6" t="s">
        <v>923</v>
      </c>
      <c r="I20" s="6">
        <v>13</v>
      </c>
      <c r="J20" s="13" t="str">
        <f>VLOOKUP(MONTH(Tabla7[[#This Row],[Fecha del movimiento]]),Tablas!$O$4:$P$15,2,0)</f>
        <v>Feb</v>
      </c>
      <c r="K20" s="6">
        <f>YEAR(Tabla7[[#This Row],[Fecha del movimiento]])</f>
        <v>2018</v>
      </c>
    </row>
    <row r="21" spans="2:11" x14ac:dyDescent="0.2">
      <c r="B21" s="8">
        <v>43158</v>
      </c>
      <c r="C21" s="6" t="s">
        <v>928</v>
      </c>
      <c r="D21" s="6">
        <v>300525</v>
      </c>
      <c r="E21" s="6" t="s">
        <v>502</v>
      </c>
      <c r="F21" s="6" t="s">
        <v>21</v>
      </c>
      <c r="G21" s="6" t="s">
        <v>4</v>
      </c>
      <c r="H21" s="6" t="s">
        <v>923</v>
      </c>
      <c r="I21" s="6">
        <v>11</v>
      </c>
      <c r="J21" s="13" t="str">
        <f>VLOOKUP(MONTH(Tabla7[[#This Row],[Fecha del movimiento]]),Tablas!$O$4:$P$15,2,0)</f>
        <v>Feb</v>
      </c>
      <c r="K21" s="6">
        <f>YEAR(Tabla7[[#This Row],[Fecha del movimiento]])</f>
        <v>2018</v>
      </c>
    </row>
    <row r="22" spans="2:11" x14ac:dyDescent="0.2">
      <c r="B22" s="8">
        <v>43190</v>
      </c>
      <c r="C22" s="6" t="s">
        <v>929</v>
      </c>
      <c r="D22" s="6">
        <v>300603</v>
      </c>
      <c r="E22" s="6" t="s">
        <v>439</v>
      </c>
      <c r="F22" s="6" t="s">
        <v>21</v>
      </c>
      <c r="G22" s="6" t="s">
        <v>13</v>
      </c>
      <c r="H22" s="6" t="s">
        <v>923</v>
      </c>
      <c r="I22" s="6">
        <v>15</v>
      </c>
      <c r="J22" s="13" t="str">
        <f>VLOOKUP(MONTH(Tabla7[[#This Row],[Fecha del movimiento]]),Tablas!$O$4:$P$15,2,0)</f>
        <v>Mar</v>
      </c>
      <c r="K22" s="6">
        <f>YEAR(Tabla7[[#This Row],[Fecha del movimiento]])</f>
        <v>2018</v>
      </c>
    </row>
    <row r="23" spans="2:11" x14ac:dyDescent="0.2">
      <c r="B23" s="8">
        <v>43280</v>
      </c>
      <c r="C23" s="6" t="s">
        <v>930</v>
      </c>
      <c r="D23" s="6">
        <v>300702</v>
      </c>
      <c r="E23" s="6" t="s">
        <v>355</v>
      </c>
      <c r="F23" s="6" t="s">
        <v>21</v>
      </c>
      <c r="G23" s="6" t="s">
        <v>2</v>
      </c>
      <c r="H23" s="6" t="s">
        <v>917</v>
      </c>
      <c r="I23" s="6">
        <v>-11</v>
      </c>
      <c r="J23" s="13" t="str">
        <f>VLOOKUP(MONTH(Tabla7[[#This Row],[Fecha del movimiento]]),Tablas!$O$4:$P$15,2,0)</f>
        <v>Jun</v>
      </c>
      <c r="K23" s="6">
        <f>YEAR(Tabla7[[#This Row],[Fecha del movimiento]])</f>
        <v>2018</v>
      </c>
    </row>
    <row r="24" spans="2:11" x14ac:dyDescent="0.2">
      <c r="B24" s="8">
        <v>43146</v>
      </c>
      <c r="C24" s="6" t="s">
        <v>931</v>
      </c>
      <c r="D24" s="6">
        <v>300530</v>
      </c>
      <c r="E24" s="6" t="s">
        <v>498</v>
      </c>
      <c r="F24" s="6" t="s">
        <v>21</v>
      </c>
      <c r="G24" s="6" t="s">
        <v>13</v>
      </c>
      <c r="H24" s="6" t="s">
        <v>917</v>
      </c>
      <c r="I24" s="6">
        <v>-7</v>
      </c>
      <c r="J24" s="13" t="str">
        <f>VLOOKUP(MONTH(Tabla7[[#This Row],[Fecha del movimiento]]),Tablas!$O$4:$P$15,2,0)</f>
        <v>Feb</v>
      </c>
      <c r="K24" s="6">
        <f>YEAR(Tabla7[[#This Row],[Fecha del movimiento]])</f>
        <v>2018</v>
      </c>
    </row>
    <row r="25" spans="2:11" x14ac:dyDescent="0.2">
      <c r="B25" s="8">
        <v>43149</v>
      </c>
      <c r="C25" s="6" t="s">
        <v>932</v>
      </c>
      <c r="D25" s="6">
        <v>300392</v>
      </c>
      <c r="E25" s="6" t="s">
        <v>533</v>
      </c>
      <c r="F25" s="6" t="s">
        <v>21</v>
      </c>
      <c r="G25" s="6" t="s">
        <v>9</v>
      </c>
      <c r="H25" s="6" t="s">
        <v>917</v>
      </c>
      <c r="I25" s="6">
        <v>-16</v>
      </c>
      <c r="J25" s="13" t="str">
        <f>VLOOKUP(MONTH(Tabla7[[#This Row],[Fecha del movimiento]]),Tablas!$O$4:$P$15,2,0)</f>
        <v>Feb</v>
      </c>
      <c r="K25" s="6">
        <f>YEAR(Tabla7[[#This Row],[Fecha del movimiento]])</f>
        <v>2018</v>
      </c>
    </row>
    <row r="26" spans="2:11" x14ac:dyDescent="0.2">
      <c r="B26" s="8">
        <v>43256</v>
      </c>
      <c r="C26" s="6" t="s">
        <v>933</v>
      </c>
      <c r="D26" s="6">
        <v>300167</v>
      </c>
      <c r="E26" s="6" t="s">
        <v>581</v>
      </c>
      <c r="F26" s="6" t="s">
        <v>21</v>
      </c>
      <c r="G26" s="6" t="s">
        <v>2</v>
      </c>
      <c r="H26" s="6" t="s">
        <v>923</v>
      </c>
      <c r="I26" s="6">
        <v>19</v>
      </c>
      <c r="J26" s="13" t="str">
        <f>VLOOKUP(MONTH(Tabla7[[#This Row],[Fecha del movimiento]]),Tablas!$O$4:$P$15,2,0)</f>
        <v>Jun</v>
      </c>
      <c r="K26" s="6">
        <f>YEAR(Tabla7[[#This Row],[Fecha del movimiento]])</f>
        <v>2018</v>
      </c>
    </row>
    <row r="27" spans="2:11" x14ac:dyDescent="0.2">
      <c r="B27" s="8">
        <v>43326</v>
      </c>
      <c r="C27" s="6" t="s">
        <v>934</v>
      </c>
      <c r="D27" s="6">
        <v>300001</v>
      </c>
      <c r="E27" s="6" t="s">
        <v>421</v>
      </c>
      <c r="F27" s="6" t="s">
        <v>21</v>
      </c>
      <c r="G27" s="6" t="s">
        <v>13</v>
      </c>
      <c r="H27" s="6" t="s">
        <v>923</v>
      </c>
      <c r="I27" s="6">
        <v>16</v>
      </c>
      <c r="J27" s="13" t="str">
        <f>VLOOKUP(MONTH(Tabla7[[#This Row],[Fecha del movimiento]]),Tablas!$O$4:$P$15,2,0)</f>
        <v>Ago</v>
      </c>
      <c r="K27" s="6">
        <f>YEAR(Tabla7[[#This Row],[Fecha del movimiento]])</f>
        <v>2018</v>
      </c>
    </row>
    <row r="28" spans="2:11" x14ac:dyDescent="0.2">
      <c r="B28" s="8">
        <v>43313</v>
      </c>
      <c r="C28" s="6" t="s">
        <v>935</v>
      </c>
      <c r="D28" s="6">
        <v>300547</v>
      </c>
      <c r="E28" s="6" t="s">
        <v>482</v>
      </c>
      <c r="F28" s="6" t="s">
        <v>21</v>
      </c>
      <c r="G28" s="6" t="s">
        <v>7</v>
      </c>
      <c r="H28" s="6" t="s">
        <v>917</v>
      </c>
      <c r="I28" s="6">
        <v>-13</v>
      </c>
      <c r="J28" s="13" t="str">
        <f>VLOOKUP(MONTH(Tabla7[[#This Row],[Fecha del movimiento]]),Tablas!$O$4:$P$15,2,0)</f>
        <v>Ago</v>
      </c>
      <c r="K28" s="6">
        <f>YEAR(Tabla7[[#This Row],[Fecha del movimiento]])</f>
        <v>2018</v>
      </c>
    </row>
    <row r="29" spans="2:11" x14ac:dyDescent="0.2">
      <c r="B29" s="8">
        <v>43164</v>
      </c>
      <c r="C29" s="6" t="s">
        <v>936</v>
      </c>
      <c r="D29" s="6">
        <v>300307</v>
      </c>
      <c r="E29" s="6" t="s">
        <v>421</v>
      </c>
      <c r="F29" s="6" t="s">
        <v>21</v>
      </c>
      <c r="G29" s="6" t="s">
        <v>13</v>
      </c>
      <c r="H29" s="6" t="s">
        <v>917</v>
      </c>
      <c r="I29" s="6">
        <v>-16</v>
      </c>
      <c r="J29" s="13" t="str">
        <f>VLOOKUP(MONTH(Tabla7[[#This Row],[Fecha del movimiento]]),Tablas!$O$4:$P$15,2,0)</f>
        <v>Mar</v>
      </c>
      <c r="K29" s="6">
        <f>YEAR(Tabla7[[#This Row],[Fecha del movimiento]])</f>
        <v>2018</v>
      </c>
    </row>
    <row r="30" spans="2:11" x14ac:dyDescent="0.2">
      <c r="B30" s="8">
        <v>43147</v>
      </c>
      <c r="C30" s="6" t="s">
        <v>937</v>
      </c>
      <c r="D30" s="6">
        <v>300297</v>
      </c>
      <c r="E30" s="6" t="s">
        <v>90</v>
      </c>
      <c r="F30" s="6" t="s">
        <v>21</v>
      </c>
      <c r="G30" s="6" t="s">
        <v>4</v>
      </c>
      <c r="H30" s="6" t="s">
        <v>923</v>
      </c>
      <c r="I30" s="6">
        <v>18</v>
      </c>
      <c r="J30" s="13" t="str">
        <f>VLOOKUP(MONTH(Tabla7[[#This Row],[Fecha del movimiento]]),Tablas!$O$4:$P$15,2,0)</f>
        <v>Feb</v>
      </c>
      <c r="K30" s="6">
        <f>YEAR(Tabla7[[#This Row],[Fecha del movimiento]])</f>
        <v>2018</v>
      </c>
    </row>
    <row r="31" spans="2:11" x14ac:dyDescent="0.2">
      <c r="B31" s="8">
        <v>43265</v>
      </c>
      <c r="C31" s="6" t="s">
        <v>938</v>
      </c>
      <c r="D31" s="6">
        <v>300205</v>
      </c>
      <c r="E31" s="6" t="s">
        <v>157</v>
      </c>
      <c r="F31" s="6" t="s">
        <v>21</v>
      </c>
      <c r="G31" s="6" t="s">
        <v>2</v>
      </c>
      <c r="H31" s="6" t="s">
        <v>923</v>
      </c>
      <c r="I31" s="6">
        <v>11</v>
      </c>
      <c r="J31" s="13" t="str">
        <f>VLOOKUP(MONTH(Tabla7[[#This Row],[Fecha del movimiento]]),Tablas!$O$4:$P$15,2,0)</f>
        <v>Jun</v>
      </c>
      <c r="K31" s="6">
        <f>YEAR(Tabla7[[#This Row],[Fecha del movimiento]])</f>
        <v>2018</v>
      </c>
    </row>
    <row r="32" spans="2:11" x14ac:dyDescent="0.2">
      <c r="B32" s="8">
        <v>43187</v>
      </c>
      <c r="C32" s="6" t="s">
        <v>939</v>
      </c>
      <c r="D32" s="6">
        <v>300350</v>
      </c>
      <c r="E32" s="6" t="s">
        <v>630</v>
      </c>
      <c r="F32" s="6" t="s">
        <v>21</v>
      </c>
      <c r="G32" s="6" t="s">
        <v>5</v>
      </c>
      <c r="H32" s="6" t="s">
        <v>917</v>
      </c>
      <c r="I32" s="6">
        <v>-18</v>
      </c>
      <c r="J32" s="13" t="str">
        <f>VLOOKUP(MONTH(Tabla7[[#This Row],[Fecha del movimiento]]),Tablas!$O$4:$P$15,2,0)</f>
        <v>Mar</v>
      </c>
      <c r="K32" s="6">
        <f>YEAR(Tabla7[[#This Row],[Fecha del movimiento]])</f>
        <v>2018</v>
      </c>
    </row>
    <row r="33" spans="2:11" x14ac:dyDescent="0.2">
      <c r="B33" s="8">
        <v>43171</v>
      </c>
      <c r="C33" s="6" t="s">
        <v>940</v>
      </c>
      <c r="D33" s="6">
        <v>300838</v>
      </c>
      <c r="E33" s="6" t="s">
        <v>231</v>
      </c>
      <c r="F33" s="6" t="s">
        <v>21</v>
      </c>
      <c r="G33" s="6" t="s">
        <v>2</v>
      </c>
      <c r="H33" s="6" t="s">
        <v>923</v>
      </c>
      <c r="I33" s="6">
        <v>15</v>
      </c>
      <c r="J33" s="13" t="str">
        <f>VLOOKUP(MONTH(Tabla7[[#This Row],[Fecha del movimiento]]),Tablas!$O$4:$P$15,2,0)</f>
        <v>Mar</v>
      </c>
      <c r="K33" s="6">
        <f>YEAR(Tabla7[[#This Row],[Fecha del movimiento]])</f>
        <v>2018</v>
      </c>
    </row>
    <row r="34" spans="2:11" x14ac:dyDescent="0.2">
      <c r="B34" s="8">
        <v>43274</v>
      </c>
      <c r="C34" s="6" t="s">
        <v>941</v>
      </c>
      <c r="D34" s="6">
        <v>300012</v>
      </c>
      <c r="E34" s="6" t="s">
        <v>812</v>
      </c>
      <c r="F34" s="6" t="s">
        <v>21</v>
      </c>
      <c r="G34" s="6" t="s">
        <v>0</v>
      </c>
      <c r="H34" s="6" t="s">
        <v>917</v>
      </c>
      <c r="I34" s="6">
        <v>-19</v>
      </c>
      <c r="J34" s="13" t="str">
        <f>VLOOKUP(MONTH(Tabla7[[#This Row],[Fecha del movimiento]]),Tablas!$O$4:$P$15,2,0)</f>
        <v>Jun</v>
      </c>
      <c r="K34" s="6">
        <f>YEAR(Tabla7[[#This Row],[Fecha del movimiento]])</f>
        <v>2018</v>
      </c>
    </row>
    <row r="35" spans="2:11" x14ac:dyDescent="0.2">
      <c r="B35" s="8">
        <v>43282</v>
      </c>
      <c r="C35" s="6" t="s">
        <v>942</v>
      </c>
      <c r="D35" s="6">
        <v>300527</v>
      </c>
      <c r="E35" s="6" t="s">
        <v>245</v>
      </c>
      <c r="F35" s="6" t="s">
        <v>21</v>
      </c>
      <c r="G35" s="6" t="s">
        <v>10</v>
      </c>
      <c r="H35" s="6" t="s">
        <v>923</v>
      </c>
      <c r="I35" s="6">
        <v>14</v>
      </c>
      <c r="J35" s="13" t="str">
        <f>VLOOKUP(MONTH(Tabla7[[#This Row],[Fecha del movimiento]]),Tablas!$O$4:$P$15,2,0)</f>
        <v>Jul</v>
      </c>
      <c r="K35" s="6">
        <f>YEAR(Tabla7[[#This Row],[Fecha del movimiento]])</f>
        <v>2018</v>
      </c>
    </row>
    <row r="36" spans="2:11" x14ac:dyDescent="0.2">
      <c r="B36" s="8">
        <v>43250</v>
      </c>
      <c r="C36" s="6" t="s">
        <v>943</v>
      </c>
      <c r="D36" s="6">
        <v>300517</v>
      </c>
      <c r="E36" s="6" t="s">
        <v>510</v>
      </c>
      <c r="F36" s="6" t="s">
        <v>21</v>
      </c>
      <c r="G36" s="6" t="s">
        <v>2</v>
      </c>
      <c r="H36" s="6" t="s">
        <v>923</v>
      </c>
      <c r="I36" s="6">
        <v>18</v>
      </c>
      <c r="J36" s="13" t="str">
        <f>VLOOKUP(MONTH(Tabla7[[#This Row],[Fecha del movimiento]]),Tablas!$O$4:$P$15,2,0)</f>
        <v>May</v>
      </c>
      <c r="K36" s="6">
        <f>YEAR(Tabla7[[#This Row],[Fecha del movimiento]])</f>
        <v>2018</v>
      </c>
    </row>
    <row r="37" spans="2:11" x14ac:dyDescent="0.2">
      <c r="B37" s="8">
        <v>43127</v>
      </c>
      <c r="C37" s="6" t="s">
        <v>944</v>
      </c>
      <c r="D37" s="6">
        <v>300068</v>
      </c>
      <c r="E37" s="6" t="s">
        <v>669</v>
      </c>
      <c r="F37" s="6" t="s">
        <v>21</v>
      </c>
      <c r="G37" s="6" t="s">
        <v>13</v>
      </c>
      <c r="H37" s="6" t="s">
        <v>917</v>
      </c>
      <c r="I37" s="6">
        <v>-9</v>
      </c>
      <c r="J37" s="13" t="str">
        <f>VLOOKUP(MONTH(Tabla7[[#This Row],[Fecha del movimiento]]),Tablas!$O$4:$P$15,2,0)</f>
        <v>Ene</v>
      </c>
      <c r="K37" s="6">
        <f>YEAR(Tabla7[[#This Row],[Fecha del movimiento]])</f>
        <v>2018</v>
      </c>
    </row>
    <row r="38" spans="2:11" x14ac:dyDescent="0.2">
      <c r="B38" s="8">
        <v>43194</v>
      </c>
      <c r="C38" s="6" t="s">
        <v>945</v>
      </c>
      <c r="D38" s="6">
        <v>300548</v>
      </c>
      <c r="E38" s="6" t="s">
        <v>481</v>
      </c>
      <c r="F38" s="6" t="s">
        <v>21</v>
      </c>
      <c r="G38" s="6" t="s">
        <v>7</v>
      </c>
      <c r="H38" s="6" t="s">
        <v>923</v>
      </c>
      <c r="I38" s="6">
        <v>11</v>
      </c>
      <c r="J38" s="13" t="str">
        <f>VLOOKUP(MONTH(Tabla7[[#This Row],[Fecha del movimiento]]),Tablas!$O$4:$P$15,2,0)</f>
        <v>Abr</v>
      </c>
      <c r="K38" s="6">
        <f>YEAR(Tabla7[[#This Row],[Fecha del movimiento]])</f>
        <v>2018</v>
      </c>
    </row>
    <row r="39" spans="2:11" x14ac:dyDescent="0.2">
      <c r="B39" s="8">
        <v>43184</v>
      </c>
      <c r="C39" s="6" t="s">
        <v>946</v>
      </c>
      <c r="D39" s="6">
        <v>300678</v>
      </c>
      <c r="E39" s="6" t="s">
        <v>279</v>
      </c>
      <c r="F39" s="6" t="s">
        <v>21</v>
      </c>
      <c r="G39" s="6" t="s">
        <v>10</v>
      </c>
      <c r="H39" s="6" t="s">
        <v>923</v>
      </c>
      <c r="I39" s="6">
        <v>14</v>
      </c>
      <c r="J39" s="13" t="str">
        <f>VLOOKUP(MONTH(Tabla7[[#This Row],[Fecha del movimiento]]),Tablas!$O$4:$P$15,2,0)</f>
        <v>Mar</v>
      </c>
      <c r="K39" s="6">
        <f>YEAR(Tabla7[[#This Row],[Fecha del movimiento]])</f>
        <v>2018</v>
      </c>
    </row>
    <row r="40" spans="2:11" x14ac:dyDescent="0.2">
      <c r="B40" s="8">
        <v>43261</v>
      </c>
      <c r="C40" s="6" t="s">
        <v>947</v>
      </c>
      <c r="D40" s="6">
        <v>300877</v>
      </c>
      <c r="E40" s="6" t="s">
        <v>138</v>
      </c>
      <c r="F40" s="6" t="s">
        <v>21</v>
      </c>
      <c r="G40" s="6" t="s">
        <v>10</v>
      </c>
      <c r="H40" s="6" t="s">
        <v>923</v>
      </c>
      <c r="I40" s="6">
        <v>16</v>
      </c>
      <c r="J40" s="13" t="str">
        <f>VLOOKUP(MONTH(Tabla7[[#This Row],[Fecha del movimiento]]),Tablas!$O$4:$P$15,2,0)</f>
        <v>Jun</v>
      </c>
      <c r="K40" s="6">
        <f>YEAR(Tabla7[[#This Row],[Fecha del movimiento]])</f>
        <v>2018</v>
      </c>
    </row>
    <row r="41" spans="2:11" x14ac:dyDescent="0.2">
      <c r="B41" s="8">
        <v>43252</v>
      </c>
      <c r="C41" s="6" t="s">
        <v>948</v>
      </c>
      <c r="D41" s="6">
        <v>300883</v>
      </c>
      <c r="E41" s="6" t="s">
        <v>189</v>
      </c>
      <c r="F41" s="6" t="s">
        <v>21</v>
      </c>
      <c r="G41" s="6" t="s">
        <v>11</v>
      </c>
      <c r="H41" s="6" t="s">
        <v>917</v>
      </c>
      <c r="I41" s="6">
        <v>-12</v>
      </c>
      <c r="J41" s="13" t="str">
        <f>VLOOKUP(MONTH(Tabla7[[#This Row],[Fecha del movimiento]]),Tablas!$O$4:$P$15,2,0)</f>
        <v>Jun</v>
      </c>
      <c r="K41" s="6">
        <f>YEAR(Tabla7[[#This Row],[Fecha del movimiento]])</f>
        <v>2018</v>
      </c>
    </row>
    <row r="42" spans="2:11" x14ac:dyDescent="0.2">
      <c r="B42" s="8">
        <v>43211</v>
      </c>
      <c r="C42" s="6" t="s">
        <v>949</v>
      </c>
      <c r="D42" s="6">
        <v>300578</v>
      </c>
      <c r="E42" s="6" t="s">
        <v>215</v>
      </c>
      <c r="F42" s="6" t="s">
        <v>21</v>
      </c>
      <c r="G42" s="6" t="s">
        <v>2</v>
      </c>
      <c r="H42" s="6" t="s">
        <v>917</v>
      </c>
      <c r="I42" s="6">
        <v>-14</v>
      </c>
      <c r="J42" s="13" t="str">
        <f>VLOOKUP(MONTH(Tabla7[[#This Row],[Fecha del movimiento]]),Tablas!$O$4:$P$15,2,0)</f>
        <v>Abr</v>
      </c>
      <c r="K42" s="6">
        <f>YEAR(Tabla7[[#This Row],[Fecha del movimiento]])</f>
        <v>2018</v>
      </c>
    </row>
    <row r="43" spans="2:11" x14ac:dyDescent="0.2">
      <c r="B43" s="8">
        <v>43192</v>
      </c>
      <c r="C43" s="6" t="s">
        <v>950</v>
      </c>
      <c r="D43" s="6">
        <v>300729</v>
      </c>
      <c r="E43" s="6" t="s">
        <v>329</v>
      </c>
      <c r="F43" s="6" t="s">
        <v>21</v>
      </c>
      <c r="G43" s="6" t="s">
        <v>7</v>
      </c>
      <c r="H43" s="6" t="s">
        <v>923</v>
      </c>
      <c r="I43" s="6">
        <v>18</v>
      </c>
      <c r="J43" s="13" t="str">
        <f>VLOOKUP(MONTH(Tabla7[[#This Row],[Fecha del movimiento]]),Tablas!$O$4:$P$15,2,0)</f>
        <v>Abr</v>
      </c>
      <c r="K43" s="6">
        <f>YEAR(Tabla7[[#This Row],[Fecha del movimiento]])</f>
        <v>2018</v>
      </c>
    </row>
    <row r="44" spans="2:11" x14ac:dyDescent="0.2">
      <c r="B44" s="8">
        <v>43233</v>
      </c>
      <c r="C44" s="6" t="s">
        <v>951</v>
      </c>
      <c r="D44" s="6">
        <v>300268</v>
      </c>
      <c r="E44" s="6" t="s">
        <v>31</v>
      </c>
      <c r="F44" s="6" t="s">
        <v>21</v>
      </c>
      <c r="G44" s="6" t="s">
        <v>4</v>
      </c>
      <c r="H44" s="6" t="s">
        <v>917</v>
      </c>
      <c r="I44" s="6">
        <v>-17</v>
      </c>
      <c r="J44" s="13" t="str">
        <f>VLOOKUP(MONTH(Tabla7[[#This Row],[Fecha del movimiento]]),Tablas!$O$4:$P$15,2,0)</f>
        <v>May</v>
      </c>
      <c r="K44" s="6">
        <f>YEAR(Tabla7[[#This Row],[Fecha del movimiento]])</f>
        <v>2018</v>
      </c>
    </row>
    <row r="45" spans="2:11" x14ac:dyDescent="0.2">
      <c r="B45" s="8">
        <v>43343</v>
      </c>
      <c r="C45" s="6" t="s">
        <v>952</v>
      </c>
      <c r="D45" s="6">
        <v>300954</v>
      </c>
      <c r="E45" s="6" t="s">
        <v>121</v>
      </c>
      <c r="F45" s="6" t="s">
        <v>21</v>
      </c>
      <c r="G45" s="6" t="s">
        <v>13</v>
      </c>
      <c r="H45" s="6" t="s">
        <v>923</v>
      </c>
      <c r="I45" s="6">
        <v>10</v>
      </c>
      <c r="J45" s="13" t="str">
        <f>VLOOKUP(MONTH(Tabla7[[#This Row],[Fecha del movimiento]]),Tablas!$O$4:$P$15,2,0)</f>
        <v>Ago</v>
      </c>
      <c r="K45" s="6">
        <f>YEAR(Tabla7[[#This Row],[Fecha del movimiento]])</f>
        <v>2018</v>
      </c>
    </row>
    <row r="46" spans="2:11" x14ac:dyDescent="0.2">
      <c r="B46" s="8">
        <v>43311</v>
      </c>
      <c r="C46" s="6" t="s">
        <v>953</v>
      </c>
      <c r="D46" s="6">
        <v>300883</v>
      </c>
      <c r="E46" s="6" t="s">
        <v>189</v>
      </c>
      <c r="F46" s="6" t="s">
        <v>21</v>
      </c>
      <c r="G46" s="6" t="s">
        <v>11</v>
      </c>
      <c r="H46" s="6" t="s">
        <v>923</v>
      </c>
      <c r="I46" s="6">
        <v>19</v>
      </c>
      <c r="J46" s="13" t="str">
        <f>VLOOKUP(MONTH(Tabla7[[#This Row],[Fecha del movimiento]]),Tablas!$O$4:$P$15,2,0)</f>
        <v>Jul</v>
      </c>
      <c r="K46" s="6">
        <f>YEAR(Tabla7[[#This Row],[Fecha del movimiento]])</f>
        <v>2018</v>
      </c>
    </row>
    <row r="47" spans="2:11" x14ac:dyDescent="0.2">
      <c r="B47" s="8">
        <v>43219</v>
      </c>
      <c r="C47" s="6" t="s">
        <v>954</v>
      </c>
      <c r="D47" s="6">
        <v>300041</v>
      </c>
      <c r="E47" s="6" t="s">
        <v>443</v>
      </c>
      <c r="F47" s="6" t="s">
        <v>21</v>
      </c>
      <c r="G47" s="6" t="s">
        <v>5</v>
      </c>
      <c r="H47" s="6" t="s">
        <v>923</v>
      </c>
      <c r="I47" s="6">
        <v>18</v>
      </c>
      <c r="J47" s="13" t="str">
        <f>VLOOKUP(MONTH(Tabla7[[#This Row],[Fecha del movimiento]]),Tablas!$O$4:$P$15,2,0)</f>
        <v>Abr</v>
      </c>
      <c r="K47" s="6">
        <f>YEAR(Tabla7[[#This Row],[Fecha del movimiento]])</f>
        <v>2018</v>
      </c>
    </row>
    <row r="48" spans="2:11" x14ac:dyDescent="0.2">
      <c r="B48" s="8">
        <v>43224</v>
      </c>
      <c r="C48" s="6" t="s">
        <v>955</v>
      </c>
      <c r="D48" s="6">
        <v>300348</v>
      </c>
      <c r="E48" s="6" t="s">
        <v>621</v>
      </c>
      <c r="F48" s="6" t="s">
        <v>21</v>
      </c>
      <c r="G48" s="6" t="s">
        <v>3</v>
      </c>
      <c r="H48" s="6" t="s">
        <v>917</v>
      </c>
      <c r="I48" s="6">
        <v>-15</v>
      </c>
      <c r="J48" s="13" t="str">
        <f>VLOOKUP(MONTH(Tabla7[[#This Row],[Fecha del movimiento]]),Tablas!$O$4:$P$15,2,0)</f>
        <v>May</v>
      </c>
      <c r="K48" s="6">
        <f>YEAR(Tabla7[[#This Row],[Fecha del movimiento]])</f>
        <v>2018</v>
      </c>
    </row>
    <row r="49" spans="2:11" x14ac:dyDescent="0.2">
      <c r="B49" s="8">
        <v>43128</v>
      </c>
      <c r="C49" s="6" t="s">
        <v>956</v>
      </c>
      <c r="D49" s="6">
        <v>300281</v>
      </c>
      <c r="E49" s="6" t="s">
        <v>259</v>
      </c>
      <c r="F49" s="6" t="s">
        <v>21</v>
      </c>
      <c r="G49" s="6" t="s">
        <v>5</v>
      </c>
      <c r="H49" s="6" t="s">
        <v>917</v>
      </c>
      <c r="I49" s="6">
        <v>-18</v>
      </c>
      <c r="J49" s="13" t="str">
        <f>VLOOKUP(MONTH(Tabla7[[#This Row],[Fecha del movimiento]]),Tablas!$O$4:$P$15,2,0)</f>
        <v>Ene</v>
      </c>
      <c r="K49" s="6">
        <f>YEAR(Tabla7[[#This Row],[Fecha del movimiento]])</f>
        <v>2018</v>
      </c>
    </row>
    <row r="50" spans="2:11" x14ac:dyDescent="0.2">
      <c r="B50" s="8">
        <v>43213</v>
      </c>
      <c r="C50" s="6" t="s">
        <v>957</v>
      </c>
      <c r="D50" s="6">
        <v>300704</v>
      </c>
      <c r="E50" s="6" t="s">
        <v>353</v>
      </c>
      <c r="F50" s="6" t="s">
        <v>21</v>
      </c>
      <c r="G50" s="6" t="s">
        <v>13</v>
      </c>
      <c r="H50" s="6" t="s">
        <v>917</v>
      </c>
      <c r="I50" s="6">
        <v>-7</v>
      </c>
      <c r="J50" s="13" t="str">
        <f>VLOOKUP(MONTH(Tabla7[[#This Row],[Fecha del movimiento]]),Tablas!$O$4:$P$15,2,0)</f>
        <v>Abr</v>
      </c>
      <c r="K50" s="6">
        <f>YEAR(Tabla7[[#This Row],[Fecha del movimiento]])</f>
        <v>2018</v>
      </c>
    </row>
    <row r="51" spans="2:11" x14ac:dyDescent="0.2">
      <c r="B51" s="8">
        <v>43205</v>
      </c>
      <c r="C51" s="6" t="s">
        <v>958</v>
      </c>
      <c r="D51" s="6">
        <v>300400</v>
      </c>
      <c r="E51" s="6" t="s">
        <v>594</v>
      </c>
      <c r="F51" s="6" t="s">
        <v>21</v>
      </c>
      <c r="G51" s="6" t="s">
        <v>5</v>
      </c>
      <c r="H51" s="6" t="s">
        <v>923</v>
      </c>
      <c r="I51" s="6">
        <v>17</v>
      </c>
      <c r="J51" s="13" t="str">
        <f>VLOOKUP(MONTH(Tabla7[[#This Row],[Fecha del movimiento]]),Tablas!$O$4:$P$15,2,0)</f>
        <v>Abr</v>
      </c>
      <c r="K51" s="6">
        <f>YEAR(Tabla7[[#This Row],[Fecha del movimiento]])</f>
        <v>2018</v>
      </c>
    </row>
    <row r="52" spans="2:11" x14ac:dyDescent="0.2">
      <c r="B52" s="8">
        <v>43240</v>
      </c>
      <c r="C52" s="6" t="s">
        <v>959</v>
      </c>
      <c r="D52" s="6">
        <v>300670</v>
      </c>
      <c r="E52" s="6" t="s">
        <v>379</v>
      </c>
      <c r="F52" s="6" t="s">
        <v>21</v>
      </c>
      <c r="G52" s="6" t="s">
        <v>9</v>
      </c>
      <c r="H52" s="6" t="s">
        <v>923</v>
      </c>
      <c r="I52" s="6">
        <v>19</v>
      </c>
      <c r="J52" s="13" t="str">
        <f>VLOOKUP(MONTH(Tabla7[[#This Row],[Fecha del movimiento]]),Tablas!$O$4:$P$15,2,0)</f>
        <v>May</v>
      </c>
      <c r="K52" s="6">
        <f>YEAR(Tabla7[[#This Row],[Fecha del movimiento]])</f>
        <v>2018</v>
      </c>
    </row>
    <row r="53" spans="2:11" x14ac:dyDescent="0.2">
      <c r="B53" s="8">
        <v>43132</v>
      </c>
      <c r="C53" s="6" t="s">
        <v>960</v>
      </c>
      <c r="D53" s="6">
        <v>300146</v>
      </c>
      <c r="E53" s="6" t="s">
        <v>621</v>
      </c>
      <c r="F53" s="6" t="s">
        <v>21</v>
      </c>
      <c r="G53" s="6" t="s">
        <v>3</v>
      </c>
      <c r="H53" s="6" t="s">
        <v>923</v>
      </c>
      <c r="I53" s="6">
        <v>20</v>
      </c>
      <c r="J53" s="13" t="str">
        <f>VLOOKUP(MONTH(Tabla7[[#This Row],[Fecha del movimiento]]),Tablas!$O$4:$P$15,2,0)</f>
        <v>Feb</v>
      </c>
      <c r="K53" s="6">
        <f>YEAR(Tabla7[[#This Row],[Fecha del movimiento]])</f>
        <v>2018</v>
      </c>
    </row>
    <row r="54" spans="2:11" x14ac:dyDescent="0.2">
      <c r="B54" s="8">
        <v>43219</v>
      </c>
      <c r="C54" s="6" t="s">
        <v>961</v>
      </c>
      <c r="D54" s="6">
        <v>300147</v>
      </c>
      <c r="E54" s="6" t="s">
        <v>62</v>
      </c>
      <c r="F54" s="6" t="s">
        <v>21</v>
      </c>
      <c r="G54" s="6" t="s">
        <v>3</v>
      </c>
      <c r="H54" s="6" t="s">
        <v>917</v>
      </c>
      <c r="I54" s="6">
        <v>-14</v>
      </c>
      <c r="J54" s="13" t="str">
        <f>VLOOKUP(MONTH(Tabla7[[#This Row],[Fecha del movimiento]]),Tablas!$O$4:$P$15,2,0)</f>
        <v>Abr</v>
      </c>
      <c r="K54" s="6">
        <f>YEAR(Tabla7[[#This Row],[Fecha del movimiento]])</f>
        <v>2018</v>
      </c>
    </row>
    <row r="55" spans="2:11" x14ac:dyDescent="0.2">
      <c r="B55" s="8">
        <v>43220</v>
      </c>
      <c r="C55" s="6" t="s">
        <v>962</v>
      </c>
      <c r="D55" s="6">
        <v>301017</v>
      </c>
      <c r="E55" s="6" t="s">
        <v>60</v>
      </c>
      <c r="F55" s="6" t="s">
        <v>21</v>
      </c>
      <c r="G55" s="6" t="s">
        <v>9</v>
      </c>
      <c r="H55" s="6" t="s">
        <v>923</v>
      </c>
      <c r="I55" s="6">
        <v>17</v>
      </c>
      <c r="J55" s="13" t="str">
        <f>VLOOKUP(MONTH(Tabla7[[#This Row],[Fecha del movimiento]]),Tablas!$O$4:$P$15,2,0)</f>
        <v>Abr</v>
      </c>
      <c r="K55" s="6">
        <f>YEAR(Tabla7[[#This Row],[Fecha del movimiento]])</f>
        <v>2018</v>
      </c>
    </row>
    <row r="56" spans="2:11" x14ac:dyDescent="0.2">
      <c r="B56" s="8">
        <v>43163</v>
      </c>
      <c r="C56" s="6" t="s">
        <v>963</v>
      </c>
      <c r="D56" s="6">
        <v>300387</v>
      </c>
      <c r="E56" s="6" t="s">
        <v>233</v>
      </c>
      <c r="F56" s="6" t="s">
        <v>21</v>
      </c>
      <c r="G56" s="6" t="s">
        <v>2</v>
      </c>
      <c r="H56" s="6" t="s">
        <v>923</v>
      </c>
      <c r="I56" s="6">
        <v>18</v>
      </c>
      <c r="J56" s="13" t="str">
        <f>VLOOKUP(MONTH(Tabla7[[#This Row],[Fecha del movimiento]]),Tablas!$O$4:$P$15,2,0)</f>
        <v>Mar</v>
      </c>
      <c r="K56" s="6">
        <f>YEAR(Tabla7[[#This Row],[Fecha del movimiento]])</f>
        <v>2018</v>
      </c>
    </row>
    <row r="57" spans="2:11" x14ac:dyDescent="0.2">
      <c r="B57" s="8">
        <v>43227</v>
      </c>
      <c r="C57" s="6" t="s">
        <v>964</v>
      </c>
      <c r="D57" s="6">
        <v>300368</v>
      </c>
      <c r="E57" s="6" t="s">
        <v>617</v>
      </c>
      <c r="F57" s="6" t="s">
        <v>21</v>
      </c>
      <c r="G57" s="6" t="s">
        <v>9</v>
      </c>
      <c r="H57" s="6" t="s">
        <v>923</v>
      </c>
      <c r="I57" s="6">
        <v>19</v>
      </c>
      <c r="J57" s="13" t="str">
        <f>VLOOKUP(MONTH(Tabla7[[#This Row],[Fecha del movimiento]]),Tablas!$O$4:$P$15,2,0)</f>
        <v>May</v>
      </c>
      <c r="K57" s="6">
        <f>YEAR(Tabla7[[#This Row],[Fecha del movimiento]])</f>
        <v>2018</v>
      </c>
    </row>
    <row r="58" spans="2:11" x14ac:dyDescent="0.2">
      <c r="B58" s="8">
        <v>43121</v>
      </c>
      <c r="C58" s="6" t="s">
        <v>965</v>
      </c>
      <c r="D58" s="6">
        <v>300822</v>
      </c>
      <c r="E58" s="6" t="s">
        <v>247</v>
      </c>
      <c r="F58" s="6" t="s">
        <v>21</v>
      </c>
      <c r="G58" s="6" t="s">
        <v>10</v>
      </c>
      <c r="H58" s="6" t="s">
        <v>923</v>
      </c>
      <c r="I58" s="6">
        <v>20</v>
      </c>
      <c r="J58" s="13" t="str">
        <f>VLOOKUP(MONTH(Tabla7[[#This Row],[Fecha del movimiento]]),Tablas!$O$4:$P$15,2,0)</f>
        <v>Ene</v>
      </c>
      <c r="K58" s="6">
        <f>YEAR(Tabla7[[#This Row],[Fecha del movimiento]])</f>
        <v>2018</v>
      </c>
    </row>
    <row r="59" spans="2:11" x14ac:dyDescent="0.2">
      <c r="B59" s="8">
        <v>43185</v>
      </c>
      <c r="C59" s="6" t="s">
        <v>966</v>
      </c>
      <c r="D59" s="6">
        <v>300153</v>
      </c>
      <c r="E59" s="6" t="s">
        <v>752</v>
      </c>
      <c r="F59" s="6" t="s">
        <v>21</v>
      </c>
      <c r="G59" s="6" t="s">
        <v>6</v>
      </c>
      <c r="H59" s="6" t="s">
        <v>917</v>
      </c>
      <c r="I59" s="6">
        <v>-7</v>
      </c>
      <c r="J59" s="13" t="str">
        <f>VLOOKUP(MONTH(Tabla7[[#This Row],[Fecha del movimiento]]),Tablas!$O$4:$P$15,2,0)</f>
        <v>Mar</v>
      </c>
      <c r="K59" s="6">
        <f>YEAR(Tabla7[[#This Row],[Fecha del movimiento]])</f>
        <v>2018</v>
      </c>
    </row>
    <row r="60" spans="2:11" x14ac:dyDescent="0.2">
      <c r="B60" s="8">
        <v>43106</v>
      </c>
      <c r="C60" s="6" t="s">
        <v>967</v>
      </c>
      <c r="D60" s="6">
        <v>300637</v>
      </c>
      <c r="E60" s="6" t="s">
        <v>407</v>
      </c>
      <c r="F60" s="6" t="s">
        <v>21</v>
      </c>
      <c r="G60" s="6" t="s">
        <v>1</v>
      </c>
      <c r="H60" s="6" t="s">
        <v>923</v>
      </c>
      <c r="I60" s="6">
        <v>10</v>
      </c>
      <c r="J60" s="13" t="str">
        <f>VLOOKUP(MONTH(Tabla7[[#This Row],[Fecha del movimiento]]),Tablas!$O$4:$P$15,2,0)</f>
        <v>Ene</v>
      </c>
      <c r="K60" s="6">
        <f>YEAR(Tabla7[[#This Row],[Fecha del movimiento]])</f>
        <v>2018</v>
      </c>
    </row>
    <row r="61" spans="2:11" x14ac:dyDescent="0.2">
      <c r="B61" s="8">
        <v>43294</v>
      </c>
      <c r="C61" s="6" t="s">
        <v>968</v>
      </c>
      <c r="D61" s="6">
        <v>300178</v>
      </c>
      <c r="E61" s="6" t="s">
        <v>743</v>
      </c>
      <c r="F61" s="6" t="s">
        <v>21</v>
      </c>
      <c r="G61" s="6" t="s">
        <v>2</v>
      </c>
      <c r="H61" s="6" t="s">
        <v>923</v>
      </c>
      <c r="I61" s="6">
        <v>17</v>
      </c>
      <c r="J61" s="13" t="str">
        <f>VLOOKUP(MONTH(Tabla7[[#This Row],[Fecha del movimiento]]),Tablas!$O$4:$P$15,2,0)</f>
        <v>Jul</v>
      </c>
      <c r="K61" s="6">
        <f>YEAR(Tabla7[[#This Row],[Fecha del movimiento]])</f>
        <v>2018</v>
      </c>
    </row>
    <row r="62" spans="2:11" x14ac:dyDescent="0.2">
      <c r="B62" s="8">
        <v>43295</v>
      </c>
      <c r="C62" s="6" t="s">
        <v>969</v>
      </c>
      <c r="D62" s="6">
        <v>300823</v>
      </c>
      <c r="E62" s="6" t="s">
        <v>246</v>
      </c>
      <c r="F62" s="6" t="s">
        <v>21</v>
      </c>
      <c r="G62" s="6" t="s">
        <v>10</v>
      </c>
      <c r="H62" s="6" t="s">
        <v>917</v>
      </c>
      <c r="I62" s="6">
        <v>-12</v>
      </c>
      <c r="J62" s="13" t="str">
        <f>VLOOKUP(MONTH(Tabla7[[#This Row],[Fecha del movimiento]]),Tablas!$O$4:$P$15,2,0)</f>
        <v>Jul</v>
      </c>
      <c r="K62" s="6">
        <f>YEAR(Tabla7[[#This Row],[Fecha del movimiento]])</f>
        <v>2018</v>
      </c>
    </row>
    <row r="63" spans="2:11" x14ac:dyDescent="0.2">
      <c r="B63" s="8">
        <v>43152</v>
      </c>
      <c r="C63" s="6" t="s">
        <v>970</v>
      </c>
      <c r="D63" s="6">
        <v>300874</v>
      </c>
      <c r="E63" s="6" t="s">
        <v>197</v>
      </c>
      <c r="F63" s="6" t="s">
        <v>21</v>
      </c>
      <c r="G63" s="6" t="s">
        <v>13</v>
      </c>
      <c r="H63" s="6" t="s">
        <v>923</v>
      </c>
      <c r="I63" s="6">
        <v>12</v>
      </c>
      <c r="J63" s="13" t="str">
        <f>VLOOKUP(MONTH(Tabla7[[#This Row],[Fecha del movimiento]]),Tablas!$O$4:$P$15,2,0)</f>
        <v>Feb</v>
      </c>
      <c r="K63" s="6">
        <f>YEAR(Tabla7[[#This Row],[Fecha del movimiento]])</f>
        <v>2018</v>
      </c>
    </row>
    <row r="64" spans="2:11" x14ac:dyDescent="0.2">
      <c r="B64" s="8">
        <v>43121</v>
      </c>
      <c r="C64" s="6" t="s">
        <v>971</v>
      </c>
      <c r="D64" s="6">
        <v>300947</v>
      </c>
      <c r="E64" s="6" t="s">
        <v>128</v>
      </c>
      <c r="F64" s="6" t="s">
        <v>21</v>
      </c>
      <c r="G64" s="6" t="s">
        <v>5</v>
      </c>
      <c r="H64" s="6" t="s">
        <v>917</v>
      </c>
      <c r="I64" s="6">
        <v>-19</v>
      </c>
      <c r="J64" s="13" t="str">
        <f>VLOOKUP(MONTH(Tabla7[[#This Row],[Fecha del movimiento]]),Tablas!$O$4:$P$15,2,0)</f>
        <v>Ene</v>
      </c>
      <c r="K64" s="6">
        <f>YEAR(Tabla7[[#This Row],[Fecha del movimiento]])</f>
        <v>2018</v>
      </c>
    </row>
    <row r="65" spans="2:11" x14ac:dyDescent="0.2">
      <c r="B65" s="8">
        <v>43295</v>
      </c>
      <c r="C65" s="6" t="s">
        <v>972</v>
      </c>
      <c r="D65" s="6">
        <v>300674</v>
      </c>
      <c r="E65" s="6" t="s">
        <v>284</v>
      </c>
      <c r="F65" s="6" t="s">
        <v>21</v>
      </c>
      <c r="G65" s="6" t="s">
        <v>9</v>
      </c>
      <c r="H65" s="6" t="s">
        <v>923</v>
      </c>
      <c r="I65" s="6">
        <v>14</v>
      </c>
      <c r="J65" s="13" t="str">
        <f>VLOOKUP(MONTH(Tabla7[[#This Row],[Fecha del movimiento]]),Tablas!$O$4:$P$15,2,0)</f>
        <v>Jul</v>
      </c>
      <c r="K65" s="6">
        <f>YEAR(Tabla7[[#This Row],[Fecha del movimiento]])</f>
        <v>2018</v>
      </c>
    </row>
    <row r="66" spans="2:11" x14ac:dyDescent="0.2">
      <c r="B66" s="8">
        <v>43189</v>
      </c>
      <c r="C66" s="6" t="s">
        <v>973</v>
      </c>
      <c r="D66" s="6">
        <v>300905</v>
      </c>
      <c r="E66" s="6" t="s">
        <v>167</v>
      </c>
      <c r="F66" s="6" t="s">
        <v>21</v>
      </c>
      <c r="G66" s="6" t="s">
        <v>13</v>
      </c>
      <c r="H66" s="6" t="s">
        <v>923</v>
      </c>
      <c r="I66" s="6">
        <v>19</v>
      </c>
      <c r="J66" s="13" t="str">
        <f>VLOOKUP(MONTH(Tabla7[[#This Row],[Fecha del movimiento]]),Tablas!$O$4:$P$15,2,0)</f>
        <v>Mar</v>
      </c>
      <c r="K66" s="6">
        <f>YEAR(Tabla7[[#This Row],[Fecha del movimiento]])</f>
        <v>2018</v>
      </c>
    </row>
    <row r="67" spans="2:11" x14ac:dyDescent="0.2">
      <c r="B67" s="8">
        <v>43265</v>
      </c>
      <c r="C67" s="6" t="s">
        <v>974</v>
      </c>
      <c r="D67" s="6">
        <v>300331</v>
      </c>
      <c r="E67" s="6" t="s">
        <v>530</v>
      </c>
      <c r="F67" s="6" t="s">
        <v>21</v>
      </c>
      <c r="G67" s="6" t="s">
        <v>2</v>
      </c>
      <c r="H67" s="6" t="s">
        <v>917</v>
      </c>
      <c r="I67" s="6">
        <v>-17</v>
      </c>
      <c r="J67" s="13" t="str">
        <f>VLOOKUP(MONTH(Tabla7[[#This Row],[Fecha del movimiento]]),Tablas!$O$4:$P$15,2,0)</f>
        <v>Jun</v>
      </c>
      <c r="K67" s="6">
        <f>YEAR(Tabla7[[#This Row],[Fecha del movimiento]])</f>
        <v>2018</v>
      </c>
    </row>
    <row r="68" spans="2:11" x14ac:dyDescent="0.2">
      <c r="B68" s="8">
        <v>43292</v>
      </c>
      <c r="C68" s="6" t="s">
        <v>975</v>
      </c>
      <c r="D68" s="6">
        <v>300567</v>
      </c>
      <c r="E68" s="6" t="s">
        <v>333</v>
      </c>
      <c r="F68" s="6" t="s">
        <v>21</v>
      </c>
      <c r="G68" s="6" t="s">
        <v>7</v>
      </c>
      <c r="H68" s="6" t="s">
        <v>917</v>
      </c>
      <c r="I68" s="6">
        <v>-17</v>
      </c>
      <c r="J68" s="13" t="str">
        <f>VLOOKUP(MONTH(Tabla7[[#This Row],[Fecha del movimiento]]),Tablas!$O$4:$P$15,2,0)</f>
        <v>Jul</v>
      </c>
      <c r="K68" s="6">
        <f>YEAR(Tabla7[[#This Row],[Fecha del movimiento]])</f>
        <v>2018</v>
      </c>
    </row>
    <row r="69" spans="2:11" x14ac:dyDescent="0.2">
      <c r="B69" s="8">
        <v>43306</v>
      </c>
      <c r="C69" s="6" t="s">
        <v>976</v>
      </c>
      <c r="D69" s="6">
        <v>300946</v>
      </c>
      <c r="E69" s="6" t="s">
        <v>129</v>
      </c>
      <c r="F69" s="6" t="s">
        <v>21</v>
      </c>
      <c r="G69" s="6" t="s">
        <v>13</v>
      </c>
      <c r="H69" s="6" t="s">
        <v>923</v>
      </c>
      <c r="I69" s="6">
        <v>14</v>
      </c>
      <c r="J69" s="13" t="str">
        <f>VLOOKUP(MONTH(Tabla7[[#This Row],[Fecha del movimiento]]),Tablas!$O$4:$P$15,2,0)</f>
        <v>Jul</v>
      </c>
      <c r="K69" s="6">
        <f>YEAR(Tabla7[[#This Row],[Fecha del movimiento]])</f>
        <v>2018</v>
      </c>
    </row>
    <row r="70" spans="2:11" x14ac:dyDescent="0.2">
      <c r="B70" s="8">
        <v>43156</v>
      </c>
      <c r="C70" s="6" t="s">
        <v>977</v>
      </c>
      <c r="D70" s="6">
        <v>300223</v>
      </c>
      <c r="E70" s="6" t="s">
        <v>713</v>
      </c>
      <c r="F70" s="6" t="s">
        <v>21</v>
      </c>
      <c r="G70" s="6" t="s">
        <v>11</v>
      </c>
      <c r="H70" s="6" t="s">
        <v>923</v>
      </c>
      <c r="I70" s="6">
        <v>17</v>
      </c>
      <c r="J70" s="13" t="str">
        <f>VLOOKUP(MONTH(Tabla7[[#This Row],[Fecha del movimiento]]),Tablas!$O$4:$P$15,2,0)</f>
        <v>Feb</v>
      </c>
      <c r="K70" s="6">
        <f>YEAR(Tabla7[[#This Row],[Fecha del movimiento]])</f>
        <v>2018</v>
      </c>
    </row>
    <row r="71" spans="2:11" x14ac:dyDescent="0.2">
      <c r="B71" s="8">
        <v>43291</v>
      </c>
      <c r="C71" s="6" t="s">
        <v>978</v>
      </c>
      <c r="D71" s="6">
        <v>300049</v>
      </c>
      <c r="E71" s="6" t="s">
        <v>796</v>
      </c>
      <c r="F71" s="6" t="s">
        <v>21</v>
      </c>
      <c r="G71" s="6" t="s">
        <v>12</v>
      </c>
      <c r="H71" s="6" t="s">
        <v>917</v>
      </c>
      <c r="I71" s="6">
        <v>-10</v>
      </c>
      <c r="J71" s="13" t="str">
        <f>VLOOKUP(MONTH(Tabla7[[#This Row],[Fecha del movimiento]]),Tablas!$O$4:$P$15,2,0)</f>
        <v>Jul</v>
      </c>
      <c r="K71" s="6">
        <f>YEAR(Tabla7[[#This Row],[Fecha del movimiento]])</f>
        <v>2018</v>
      </c>
    </row>
    <row r="72" spans="2:11" x14ac:dyDescent="0.2">
      <c r="B72" s="8">
        <v>43124</v>
      </c>
      <c r="C72" s="6" t="s">
        <v>979</v>
      </c>
      <c r="D72" s="6">
        <v>301027</v>
      </c>
      <c r="E72" s="6" t="s">
        <v>50</v>
      </c>
      <c r="F72" s="6" t="s">
        <v>21</v>
      </c>
      <c r="G72" s="6" t="s">
        <v>13</v>
      </c>
      <c r="H72" s="6" t="s">
        <v>923</v>
      </c>
      <c r="I72" s="6">
        <v>16</v>
      </c>
      <c r="J72" s="13" t="str">
        <f>VLOOKUP(MONTH(Tabla7[[#This Row],[Fecha del movimiento]]),Tablas!$O$4:$P$15,2,0)</f>
        <v>Ene</v>
      </c>
      <c r="K72" s="6">
        <f>YEAR(Tabla7[[#This Row],[Fecha del movimiento]])</f>
        <v>2018</v>
      </c>
    </row>
    <row r="73" spans="2:11" x14ac:dyDescent="0.2">
      <c r="B73" s="8">
        <v>43149</v>
      </c>
      <c r="C73" s="6" t="s">
        <v>980</v>
      </c>
      <c r="D73" s="6">
        <v>300948</v>
      </c>
      <c r="E73" s="6" t="s">
        <v>127</v>
      </c>
      <c r="F73" s="6" t="s">
        <v>21</v>
      </c>
      <c r="G73" s="6" t="s">
        <v>13</v>
      </c>
      <c r="H73" s="6" t="s">
        <v>923</v>
      </c>
      <c r="I73" s="6">
        <v>19</v>
      </c>
      <c r="J73" s="13" t="str">
        <f>VLOOKUP(MONTH(Tabla7[[#This Row],[Fecha del movimiento]]),Tablas!$O$4:$P$15,2,0)</f>
        <v>Feb</v>
      </c>
      <c r="K73" s="6">
        <f>YEAR(Tabla7[[#This Row],[Fecha del movimiento]])</f>
        <v>2018</v>
      </c>
    </row>
    <row r="74" spans="2:11" x14ac:dyDescent="0.2">
      <c r="B74" s="8">
        <v>43168</v>
      </c>
      <c r="C74" s="6" t="s">
        <v>981</v>
      </c>
      <c r="D74" s="6">
        <v>300310</v>
      </c>
      <c r="E74" s="6" t="s">
        <v>657</v>
      </c>
      <c r="F74" s="6" t="s">
        <v>21</v>
      </c>
      <c r="G74" s="6" t="s">
        <v>13</v>
      </c>
      <c r="H74" s="6" t="s">
        <v>923</v>
      </c>
      <c r="I74" s="6">
        <v>11</v>
      </c>
      <c r="J74" s="13" t="str">
        <f>VLOOKUP(MONTH(Tabla7[[#This Row],[Fecha del movimiento]]),Tablas!$O$4:$P$15,2,0)</f>
        <v>Mar</v>
      </c>
      <c r="K74" s="6">
        <f>YEAR(Tabla7[[#This Row],[Fecha del movimiento]])</f>
        <v>2018</v>
      </c>
    </row>
    <row r="75" spans="2:11" x14ac:dyDescent="0.2">
      <c r="B75" s="8">
        <v>43204</v>
      </c>
      <c r="C75" s="6" t="s">
        <v>982</v>
      </c>
      <c r="D75" s="6">
        <v>300036</v>
      </c>
      <c r="E75" s="6" t="s">
        <v>657</v>
      </c>
      <c r="F75" s="6" t="s">
        <v>21</v>
      </c>
      <c r="G75" s="6" t="s">
        <v>13</v>
      </c>
      <c r="H75" s="6" t="s">
        <v>917</v>
      </c>
      <c r="I75" s="6">
        <v>-12</v>
      </c>
      <c r="J75" s="13" t="str">
        <f>VLOOKUP(MONTH(Tabla7[[#This Row],[Fecha del movimiento]]),Tablas!$O$4:$P$15,2,0)</f>
        <v>Abr</v>
      </c>
      <c r="K75" s="6">
        <f>YEAR(Tabla7[[#This Row],[Fecha del movimiento]])</f>
        <v>2018</v>
      </c>
    </row>
    <row r="76" spans="2:11" x14ac:dyDescent="0.2">
      <c r="B76" s="8">
        <v>43265</v>
      </c>
      <c r="C76" s="6" t="s">
        <v>983</v>
      </c>
      <c r="D76" s="6">
        <v>300024</v>
      </c>
      <c r="E76" s="6" t="s">
        <v>808</v>
      </c>
      <c r="F76" s="6" t="s">
        <v>21</v>
      </c>
      <c r="G76" s="6" t="s">
        <v>13</v>
      </c>
      <c r="H76" s="6" t="s">
        <v>917</v>
      </c>
      <c r="I76" s="6">
        <v>-17</v>
      </c>
      <c r="J76" s="13" t="str">
        <f>VLOOKUP(MONTH(Tabla7[[#This Row],[Fecha del movimiento]]),Tablas!$O$4:$P$15,2,0)</f>
        <v>Jun</v>
      </c>
      <c r="K76" s="6">
        <f>YEAR(Tabla7[[#This Row],[Fecha del movimiento]])</f>
        <v>2018</v>
      </c>
    </row>
    <row r="77" spans="2:11" x14ac:dyDescent="0.2">
      <c r="B77" s="8">
        <v>43163</v>
      </c>
      <c r="C77" s="6" t="s">
        <v>984</v>
      </c>
      <c r="D77" s="6">
        <v>300600</v>
      </c>
      <c r="E77" s="6" t="s">
        <v>442</v>
      </c>
      <c r="F77" s="6" t="s">
        <v>21</v>
      </c>
      <c r="G77" s="6" t="s">
        <v>2</v>
      </c>
      <c r="H77" s="6" t="s">
        <v>917</v>
      </c>
      <c r="I77" s="6">
        <v>-7</v>
      </c>
      <c r="J77" s="13" t="str">
        <f>VLOOKUP(MONTH(Tabla7[[#This Row],[Fecha del movimiento]]),Tablas!$O$4:$P$15,2,0)</f>
        <v>Mar</v>
      </c>
      <c r="K77" s="6">
        <f>YEAR(Tabla7[[#This Row],[Fecha del movimiento]])</f>
        <v>2018</v>
      </c>
    </row>
    <row r="78" spans="2:11" x14ac:dyDescent="0.2">
      <c r="B78" s="8">
        <v>43183</v>
      </c>
      <c r="C78" s="6" t="s">
        <v>985</v>
      </c>
      <c r="D78" s="6">
        <v>300769</v>
      </c>
      <c r="E78" s="6" t="s">
        <v>295</v>
      </c>
      <c r="F78" s="6" t="s">
        <v>21</v>
      </c>
      <c r="G78" s="6" t="s">
        <v>11</v>
      </c>
      <c r="H78" s="6" t="s">
        <v>923</v>
      </c>
      <c r="I78" s="6">
        <v>12</v>
      </c>
      <c r="J78" s="13" t="str">
        <f>VLOOKUP(MONTH(Tabla7[[#This Row],[Fecha del movimiento]]),Tablas!$O$4:$P$15,2,0)</f>
        <v>Mar</v>
      </c>
      <c r="K78" s="6">
        <f>YEAR(Tabla7[[#This Row],[Fecha del movimiento]])</f>
        <v>2018</v>
      </c>
    </row>
    <row r="79" spans="2:11" x14ac:dyDescent="0.2">
      <c r="B79" s="8">
        <v>43197</v>
      </c>
      <c r="C79" s="6" t="s">
        <v>986</v>
      </c>
      <c r="D79" s="6">
        <v>300955</v>
      </c>
      <c r="E79" s="6" t="s">
        <v>120</v>
      </c>
      <c r="F79" s="6" t="s">
        <v>21</v>
      </c>
      <c r="G79" s="6" t="s">
        <v>2</v>
      </c>
      <c r="H79" s="6" t="s">
        <v>923</v>
      </c>
      <c r="I79" s="6">
        <v>12</v>
      </c>
      <c r="J79" s="13" t="str">
        <f>VLOOKUP(MONTH(Tabla7[[#This Row],[Fecha del movimiento]]),Tablas!$O$4:$P$15,2,0)</f>
        <v>Abr</v>
      </c>
      <c r="K79" s="6">
        <f>YEAR(Tabla7[[#This Row],[Fecha del movimiento]])</f>
        <v>2018</v>
      </c>
    </row>
    <row r="80" spans="2:11" x14ac:dyDescent="0.2">
      <c r="B80" s="8">
        <v>43284</v>
      </c>
      <c r="C80" s="6" t="s">
        <v>987</v>
      </c>
      <c r="D80" s="6">
        <v>300296</v>
      </c>
      <c r="E80" s="6" t="s">
        <v>663</v>
      </c>
      <c r="F80" s="6" t="s">
        <v>21</v>
      </c>
      <c r="G80" s="6" t="s">
        <v>4</v>
      </c>
      <c r="H80" s="6" t="s">
        <v>923</v>
      </c>
      <c r="I80" s="6">
        <v>14</v>
      </c>
      <c r="J80" s="13" t="str">
        <f>VLOOKUP(MONTH(Tabla7[[#This Row],[Fecha del movimiento]]),Tablas!$O$4:$P$15,2,0)</f>
        <v>Jul</v>
      </c>
      <c r="K80" s="6">
        <f>YEAR(Tabla7[[#This Row],[Fecha del movimiento]])</f>
        <v>2018</v>
      </c>
    </row>
    <row r="81" spans="2:11" x14ac:dyDescent="0.2">
      <c r="B81" s="8">
        <v>43155</v>
      </c>
      <c r="C81" s="6" t="s">
        <v>988</v>
      </c>
      <c r="D81" s="6">
        <v>300441</v>
      </c>
      <c r="E81" s="6" t="s">
        <v>567</v>
      </c>
      <c r="F81" s="6" t="s">
        <v>21</v>
      </c>
      <c r="G81" s="6" t="s">
        <v>13</v>
      </c>
      <c r="H81" s="6" t="s">
        <v>917</v>
      </c>
      <c r="I81" s="6">
        <v>-12</v>
      </c>
      <c r="J81" s="13" t="str">
        <f>VLOOKUP(MONTH(Tabla7[[#This Row],[Fecha del movimiento]]),Tablas!$O$4:$P$15,2,0)</f>
        <v>Feb</v>
      </c>
      <c r="K81" s="6">
        <f>YEAR(Tabla7[[#This Row],[Fecha del movimiento]])</f>
        <v>2018</v>
      </c>
    </row>
    <row r="82" spans="2:11" x14ac:dyDescent="0.2">
      <c r="B82" s="8">
        <v>43136</v>
      </c>
      <c r="C82" s="6" t="s">
        <v>989</v>
      </c>
      <c r="D82" s="6">
        <v>300640</v>
      </c>
      <c r="E82" s="6" t="s">
        <v>62</v>
      </c>
      <c r="F82" s="6" t="s">
        <v>21</v>
      </c>
      <c r="G82" s="6" t="s">
        <v>3</v>
      </c>
      <c r="H82" s="6" t="s">
        <v>923</v>
      </c>
      <c r="I82" s="6">
        <v>16</v>
      </c>
      <c r="J82" s="13" t="str">
        <f>VLOOKUP(MONTH(Tabla7[[#This Row],[Fecha del movimiento]]),Tablas!$O$4:$P$15,2,0)</f>
        <v>Feb</v>
      </c>
      <c r="K82" s="6">
        <f>YEAR(Tabla7[[#This Row],[Fecha del movimiento]])</f>
        <v>2018</v>
      </c>
    </row>
    <row r="83" spans="2:11" x14ac:dyDescent="0.2">
      <c r="B83" s="8">
        <v>43241</v>
      </c>
      <c r="C83" s="6" t="s">
        <v>990</v>
      </c>
      <c r="D83" s="6">
        <v>300360</v>
      </c>
      <c r="E83" s="6" t="s">
        <v>622</v>
      </c>
      <c r="F83" s="6" t="s">
        <v>21</v>
      </c>
      <c r="G83" s="6" t="s">
        <v>3</v>
      </c>
      <c r="H83" s="6" t="s">
        <v>923</v>
      </c>
      <c r="I83" s="6">
        <v>13</v>
      </c>
      <c r="J83" s="13" t="str">
        <f>VLOOKUP(MONTH(Tabla7[[#This Row],[Fecha del movimiento]]),Tablas!$O$4:$P$15,2,0)</f>
        <v>May</v>
      </c>
      <c r="K83" s="6">
        <f>YEAR(Tabla7[[#This Row],[Fecha del movimiento]])</f>
        <v>2018</v>
      </c>
    </row>
    <row r="84" spans="2:11" x14ac:dyDescent="0.2">
      <c r="B84" s="8">
        <v>43213</v>
      </c>
      <c r="C84" s="6" t="s">
        <v>991</v>
      </c>
      <c r="D84" s="6">
        <v>300692</v>
      </c>
      <c r="E84" s="6" t="s">
        <v>178</v>
      </c>
      <c r="F84" s="6" t="s">
        <v>21</v>
      </c>
      <c r="G84" s="6" t="s">
        <v>10</v>
      </c>
      <c r="H84" s="6" t="s">
        <v>923</v>
      </c>
      <c r="I84" s="6">
        <v>11</v>
      </c>
      <c r="J84" s="13" t="str">
        <f>VLOOKUP(MONTH(Tabla7[[#This Row],[Fecha del movimiento]]),Tablas!$O$4:$P$15,2,0)</f>
        <v>Abr</v>
      </c>
      <c r="K84" s="6">
        <f>YEAR(Tabla7[[#This Row],[Fecha del movimiento]])</f>
        <v>2018</v>
      </c>
    </row>
    <row r="85" spans="2:11" x14ac:dyDescent="0.2">
      <c r="B85" s="8">
        <v>43191</v>
      </c>
      <c r="C85" s="6" t="s">
        <v>992</v>
      </c>
      <c r="D85" s="6">
        <v>300006</v>
      </c>
      <c r="E85" s="6" t="s">
        <v>781</v>
      </c>
      <c r="F85" s="6" t="s">
        <v>21</v>
      </c>
      <c r="G85" s="6" t="s">
        <v>9</v>
      </c>
      <c r="H85" s="6" t="s">
        <v>917</v>
      </c>
      <c r="I85" s="6">
        <v>-16</v>
      </c>
      <c r="J85" s="13" t="str">
        <f>VLOOKUP(MONTH(Tabla7[[#This Row],[Fecha del movimiento]]),Tablas!$O$4:$P$15,2,0)</f>
        <v>Abr</v>
      </c>
      <c r="K85" s="6">
        <f>YEAR(Tabla7[[#This Row],[Fecha del movimiento]])</f>
        <v>2018</v>
      </c>
    </row>
    <row r="86" spans="2:11" x14ac:dyDescent="0.2">
      <c r="B86" s="8">
        <v>43321</v>
      </c>
      <c r="C86" s="6" t="s">
        <v>993</v>
      </c>
      <c r="D86" s="6">
        <v>300884</v>
      </c>
      <c r="E86" s="6" t="s">
        <v>188</v>
      </c>
      <c r="F86" s="6" t="s">
        <v>21</v>
      </c>
      <c r="G86" s="6" t="s">
        <v>11</v>
      </c>
      <c r="H86" s="6" t="s">
        <v>923</v>
      </c>
      <c r="I86" s="6">
        <v>20</v>
      </c>
      <c r="J86" s="13" t="str">
        <f>VLOOKUP(MONTH(Tabla7[[#This Row],[Fecha del movimiento]]),Tablas!$O$4:$P$15,2,0)</f>
        <v>Ago</v>
      </c>
      <c r="K86" s="6">
        <f>YEAR(Tabla7[[#This Row],[Fecha del movimiento]])</f>
        <v>2018</v>
      </c>
    </row>
    <row r="87" spans="2:11" x14ac:dyDescent="0.2">
      <c r="B87" s="8">
        <v>43102</v>
      </c>
      <c r="C87" s="6" t="s">
        <v>994</v>
      </c>
      <c r="D87" s="6">
        <v>300018</v>
      </c>
      <c r="E87" s="6" t="s">
        <v>810</v>
      </c>
      <c r="F87" s="6" t="s">
        <v>21</v>
      </c>
      <c r="G87" s="6" t="s">
        <v>12</v>
      </c>
      <c r="H87" s="6" t="s">
        <v>917</v>
      </c>
      <c r="I87" s="6">
        <v>-11</v>
      </c>
      <c r="J87" s="13" t="str">
        <f>VLOOKUP(MONTH(Tabla7[[#This Row],[Fecha del movimiento]]),Tablas!$O$4:$P$15,2,0)</f>
        <v>Ene</v>
      </c>
      <c r="K87" s="6">
        <f>YEAR(Tabla7[[#This Row],[Fecha del movimiento]])</f>
        <v>2018</v>
      </c>
    </row>
    <row r="88" spans="2:11" x14ac:dyDescent="0.2">
      <c r="B88" s="8">
        <v>43165</v>
      </c>
      <c r="C88" s="6" t="s">
        <v>995</v>
      </c>
      <c r="D88" s="6">
        <v>300832</v>
      </c>
      <c r="E88" s="6" t="s">
        <v>237</v>
      </c>
      <c r="F88" s="6" t="s">
        <v>21</v>
      </c>
      <c r="G88" s="6" t="s">
        <v>13</v>
      </c>
      <c r="H88" s="6" t="s">
        <v>917</v>
      </c>
      <c r="I88" s="6">
        <v>-19</v>
      </c>
      <c r="J88" s="13" t="str">
        <f>VLOOKUP(MONTH(Tabla7[[#This Row],[Fecha del movimiento]]),Tablas!$O$4:$P$15,2,0)</f>
        <v>Mar</v>
      </c>
      <c r="K88" s="6">
        <f>YEAR(Tabla7[[#This Row],[Fecha del movimiento]])</f>
        <v>2018</v>
      </c>
    </row>
    <row r="89" spans="2:11" x14ac:dyDescent="0.2">
      <c r="B89" s="8">
        <v>43259</v>
      </c>
      <c r="C89" s="6" t="s">
        <v>996</v>
      </c>
      <c r="D89" s="6">
        <v>300567</v>
      </c>
      <c r="E89" s="6" t="s">
        <v>333</v>
      </c>
      <c r="F89" s="6" t="s">
        <v>21</v>
      </c>
      <c r="G89" s="6" t="s">
        <v>7</v>
      </c>
      <c r="H89" s="6" t="s">
        <v>923</v>
      </c>
      <c r="I89" s="6">
        <v>12</v>
      </c>
      <c r="J89" s="13" t="str">
        <f>VLOOKUP(MONTH(Tabla7[[#This Row],[Fecha del movimiento]]),Tablas!$O$4:$P$15,2,0)</f>
        <v>Jun</v>
      </c>
      <c r="K89" s="6">
        <f>YEAR(Tabla7[[#This Row],[Fecha del movimiento]])</f>
        <v>2018</v>
      </c>
    </row>
    <row r="90" spans="2:11" x14ac:dyDescent="0.2">
      <c r="B90" s="8">
        <v>43161</v>
      </c>
      <c r="C90" s="6" t="s">
        <v>997</v>
      </c>
      <c r="D90" s="6">
        <v>300159</v>
      </c>
      <c r="E90" s="6" t="s">
        <v>98</v>
      </c>
      <c r="F90" s="6" t="s">
        <v>21</v>
      </c>
      <c r="G90" s="6" t="s">
        <v>10</v>
      </c>
      <c r="H90" s="6" t="s">
        <v>917</v>
      </c>
      <c r="I90" s="6">
        <v>-5</v>
      </c>
      <c r="J90" s="13" t="str">
        <f>VLOOKUP(MONTH(Tabla7[[#This Row],[Fecha del movimiento]]),Tablas!$O$4:$P$15,2,0)</f>
        <v>Mar</v>
      </c>
      <c r="K90" s="6">
        <f>YEAR(Tabla7[[#This Row],[Fecha del movimiento]])</f>
        <v>2018</v>
      </c>
    </row>
    <row r="91" spans="2:11" x14ac:dyDescent="0.2">
      <c r="B91" s="8">
        <v>43266</v>
      </c>
      <c r="C91" s="6" t="s">
        <v>998</v>
      </c>
      <c r="D91" s="6">
        <v>300699</v>
      </c>
      <c r="E91" s="6" t="s">
        <v>358</v>
      </c>
      <c r="F91" s="6" t="s">
        <v>21</v>
      </c>
      <c r="G91" s="6" t="s">
        <v>5</v>
      </c>
      <c r="H91" s="6" t="s">
        <v>917</v>
      </c>
      <c r="I91" s="6">
        <v>-14</v>
      </c>
      <c r="J91" s="13" t="str">
        <f>VLOOKUP(MONTH(Tabla7[[#This Row],[Fecha del movimiento]]),Tablas!$O$4:$P$15,2,0)</f>
        <v>Jun</v>
      </c>
      <c r="K91" s="6">
        <f>YEAR(Tabla7[[#This Row],[Fecha del movimiento]])</f>
        <v>2018</v>
      </c>
    </row>
    <row r="92" spans="2:11" x14ac:dyDescent="0.2">
      <c r="B92" s="8">
        <v>43229</v>
      </c>
      <c r="C92" s="6" t="s">
        <v>999</v>
      </c>
      <c r="D92" s="6">
        <v>300451</v>
      </c>
      <c r="E92" s="6" t="s">
        <v>192</v>
      </c>
      <c r="F92" s="6" t="s">
        <v>21</v>
      </c>
      <c r="G92" s="6" t="s">
        <v>7</v>
      </c>
      <c r="H92" s="6" t="s">
        <v>917</v>
      </c>
      <c r="I92" s="6">
        <v>-5</v>
      </c>
      <c r="J92" s="13" t="str">
        <f>VLOOKUP(MONTH(Tabla7[[#This Row],[Fecha del movimiento]]),Tablas!$O$4:$P$15,2,0)</f>
        <v>May</v>
      </c>
      <c r="K92" s="6">
        <f>YEAR(Tabla7[[#This Row],[Fecha del movimiento]])</f>
        <v>2018</v>
      </c>
    </row>
    <row r="93" spans="2:11" x14ac:dyDescent="0.2">
      <c r="B93" s="8">
        <v>43280</v>
      </c>
      <c r="C93" s="6" t="s">
        <v>1000</v>
      </c>
      <c r="D93" s="6">
        <v>300064</v>
      </c>
      <c r="E93" s="6" t="s">
        <v>137</v>
      </c>
      <c r="F93" s="6" t="s">
        <v>21</v>
      </c>
      <c r="G93" s="6" t="s">
        <v>6</v>
      </c>
      <c r="H93" s="6" t="s">
        <v>923</v>
      </c>
      <c r="I93" s="6">
        <v>17</v>
      </c>
      <c r="J93" s="13" t="str">
        <f>VLOOKUP(MONTH(Tabla7[[#This Row],[Fecha del movimiento]]),Tablas!$O$4:$P$15,2,0)</f>
        <v>Jun</v>
      </c>
      <c r="K93" s="6">
        <f>YEAR(Tabla7[[#This Row],[Fecha del movimiento]])</f>
        <v>2018</v>
      </c>
    </row>
    <row r="94" spans="2:11" x14ac:dyDescent="0.2">
      <c r="B94" s="8">
        <v>43125</v>
      </c>
      <c r="C94" s="6" t="s">
        <v>1001</v>
      </c>
      <c r="D94" s="6">
        <v>300312</v>
      </c>
      <c r="E94" s="6" t="s">
        <v>655</v>
      </c>
      <c r="F94" s="6" t="s">
        <v>21</v>
      </c>
      <c r="G94" s="6" t="s">
        <v>13</v>
      </c>
      <c r="H94" s="6" t="s">
        <v>917</v>
      </c>
      <c r="I94" s="6">
        <v>-19</v>
      </c>
      <c r="J94" s="13" t="str">
        <f>VLOOKUP(MONTH(Tabla7[[#This Row],[Fecha del movimiento]]),Tablas!$O$4:$P$15,2,0)</f>
        <v>Ene</v>
      </c>
      <c r="K94" s="6">
        <f>YEAR(Tabla7[[#This Row],[Fecha del movimiento]])</f>
        <v>2018</v>
      </c>
    </row>
    <row r="95" spans="2:11" x14ac:dyDescent="0.2">
      <c r="B95" s="8">
        <v>43175</v>
      </c>
      <c r="C95" s="6" t="s">
        <v>1002</v>
      </c>
      <c r="D95" s="6">
        <v>301043</v>
      </c>
      <c r="E95" s="6" t="s">
        <v>36</v>
      </c>
      <c r="F95" s="6" t="s">
        <v>21</v>
      </c>
      <c r="G95" s="6" t="s">
        <v>2</v>
      </c>
      <c r="H95" s="6" t="s">
        <v>917</v>
      </c>
      <c r="I95" s="6">
        <v>-9</v>
      </c>
      <c r="J95" s="13" t="str">
        <f>VLOOKUP(MONTH(Tabla7[[#This Row],[Fecha del movimiento]]),Tablas!$O$4:$P$15,2,0)</f>
        <v>Mar</v>
      </c>
      <c r="K95" s="6">
        <f>YEAR(Tabla7[[#This Row],[Fecha del movimiento]])</f>
        <v>2018</v>
      </c>
    </row>
    <row r="96" spans="2:11" x14ac:dyDescent="0.2">
      <c r="B96" s="8">
        <v>43283</v>
      </c>
      <c r="C96" s="6" t="s">
        <v>1003</v>
      </c>
      <c r="D96" s="6">
        <v>300214</v>
      </c>
      <c r="E96" s="6" t="s">
        <v>719</v>
      </c>
      <c r="F96" s="6" t="s">
        <v>21</v>
      </c>
      <c r="G96" s="6" t="s">
        <v>13</v>
      </c>
      <c r="H96" s="6" t="s">
        <v>917</v>
      </c>
      <c r="I96" s="6">
        <v>-14</v>
      </c>
      <c r="J96" s="13" t="str">
        <f>VLOOKUP(MONTH(Tabla7[[#This Row],[Fecha del movimiento]]),Tablas!$O$4:$P$15,2,0)</f>
        <v>Jul</v>
      </c>
      <c r="K96" s="6">
        <f>YEAR(Tabla7[[#This Row],[Fecha del movimiento]])</f>
        <v>2018</v>
      </c>
    </row>
    <row r="97" spans="2:11" x14ac:dyDescent="0.2">
      <c r="B97" s="8">
        <v>43231</v>
      </c>
      <c r="C97" s="6" t="s">
        <v>1004</v>
      </c>
      <c r="D97" s="6">
        <v>300053</v>
      </c>
      <c r="E97" s="6" t="s">
        <v>792</v>
      </c>
      <c r="F97" s="6" t="s">
        <v>21</v>
      </c>
      <c r="G97" s="6" t="s">
        <v>6</v>
      </c>
      <c r="H97" s="6" t="s">
        <v>923</v>
      </c>
      <c r="I97" s="6">
        <v>16</v>
      </c>
      <c r="J97" s="13" t="str">
        <f>VLOOKUP(MONTH(Tabla7[[#This Row],[Fecha del movimiento]]),Tablas!$O$4:$P$15,2,0)</f>
        <v>May</v>
      </c>
      <c r="K97" s="6">
        <f>YEAR(Tabla7[[#This Row],[Fecha del movimiento]])</f>
        <v>2018</v>
      </c>
    </row>
    <row r="98" spans="2:11" x14ac:dyDescent="0.2">
      <c r="B98" s="8">
        <v>43241</v>
      </c>
      <c r="C98" s="6" t="s">
        <v>1005</v>
      </c>
      <c r="D98" s="6">
        <v>300068</v>
      </c>
      <c r="E98" s="6" t="s">
        <v>669</v>
      </c>
      <c r="F98" s="6" t="s">
        <v>21</v>
      </c>
      <c r="G98" s="6" t="s">
        <v>13</v>
      </c>
      <c r="H98" s="6" t="s">
        <v>923</v>
      </c>
      <c r="I98" s="6">
        <v>17</v>
      </c>
      <c r="J98" s="13" t="str">
        <f>VLOOKUP(MONTH(Tabla7[[#This Row],[Fecha del movimiento]]),Tablas!$O$4:$P$15,2,0)</f>
        <v>May</v>
      </c>
      <c r="K98" s="6">
        <f>YEAR(Tabla7[[#This Row],[Fecha del movimiento]])</f>
        <v>2018</v>
      </c>
    </row>
    <row r="99" spans="2:11" x14ac:dyDescent="0.2">
      <c r="B99" s="8">
        <v>43148</v>
      </c>
      <c r="C99" s="6" t="s">
        <v>1006</v>
      </c>
      <c r="D99" s="6">
        <v>300424</v>
      </c>
      <c r="E99" s="6" t="s">
        <v>529</v>
      </c>
      <c r="F99" s="6" t="s">
        <v>21</v>
      </c>
      <c r="G99" s="6" t="s">
        <v>2</v>
      </c>
      <c r="H99" s="6" t="s">
        <v>917</v>
      </c>
      <c r="I99" s="6">
        <v>-14</v>
      </c>
      <c r="J99" s="13" t="str">
        <f>VLOOKUP(MONTH(Tabla7[[#This Row],[Fecha del movimiento]]),Tablas!$O$4:$P$15,2,0)</f>
        <v>Feb</v>
      </c>
      <c r="K99" s="6">
        <f>YEAR(Tabla7[[#This Row],[Fecha del movimiento]])</f>
        <v>2018</v>
      </c>
    </row>
    <row r="100" spans="2:11" x14ac:dyDescent="0.2">
      <c r="B100" s="8">
        <v>43230</v>
      </c>
      <c r="C100" s="6" t="s">
        <v>1007</v>
      </c>
      <c r="D100" s="6">
        <v>300024</v>
      </c>
      <c r="E100" s="6" t="s">
        <v>808</v>
      </c>
      <c r="F100" s="6" t="s">
        <v>21</v>
      </c>
      <c r="G100" s="6" t="s">
        <v>13</v>
      </c>
      <c r="H100" s="6" t="s">
        <v>917</v>
      </c>
      <c r="I100" s="6">
        <v>-15</v>
      </c>
      <c r="J100" s="13" t="str">
        <f>VLOOKUP(MONTH(Tabla7[[#This Row],[Fecha del movimiento]]),Tablas!$O$4:$P$15,2,0)</f>
        <v>May</v>
      </c>
      <c r="K100" s="6">
        <f>YEAR(Tabla7[[#This Row],[Fecha del movimiento]])</f>
        <v>2018</v>
      </c>
    </row>
    <row r="101" spans="2:11" x14ac:dyDescent="0.2">
      <c r="B101" s="8">
        <v>43320</v>
      </c>
      <c r="C101" s="6" t="s">
        <v>1008</v>
      </c>
      <c r="D101" s="6">
        <v>300879</v>
      </c>
      <c r="E101" s="6" t="s">
        <v>193</v>
      </c>
      <c r="F101" s="6" t="s">
        <v>21</v>
      </c>
      <c r="G101" s="6" t="s">
        <v>11</v>
      </c>
      <c r="H101" s="6" t="s">
        <v>917</v>
      </c>
      <c r="I101" s="6">
        <v>-13</v>
      </c>
      <c r="J101" s="13" t="str">
        <f>VLOOKUP(MONTH(Tabla7[[#This Row],[Fecha del movimiento]]),Tablas!$O$4:$P$15,2,0)</f>
        <v>Ago</v>
      </c>
      <c r="K101" s="6">
        <f>YEAR(Tabla7[[#This Row],[Fecha del movimiento]])</f>
        <v>2018</v>
      </c>
    </row>
    <row r="102" spans="2:11" x14ac:dyDescent="0.2">
      <c r="B102" s="8">
        <v>43169</v>
      </c>
      <c r="C102" s="6" t="s">
        <v>1009</v>
      </c>
      <c r="D102" s="6">
        <v>300340</v>
      </c>
      <c r="E102" s="6" t="s">
        <v>452</v>
      </c>
      <c r="F102" s="6" t="s">
        <v>21</v>
      </c>
      <c r="G102" s="6" t="s">
        <v>13</v>
      </c>
      <c r="H102" s="6" t="s">
        <v>917</v>
      </c>
      <c r="I102" s="6">
        <v>-16</v>
      </c>
      <c r="J102" s="13" t="str">
        <f>VLOOKUP(MONTH(Tabla7[[#This Row],[Fecha del movimiento]]),Tablas!$O$4:$P$15,2,0)</f>
        <v>Mar</v>
      </c>
      <c r="K102" s="6">
        <f>YEAR(Tabla7[[#This Row],[Fecha del movimiento]])</f>
        <v>2018</v>
      </c>
    </row>
    <row r="103" spans="2:11" x14ac:dyDescent="0.2">
      <c r="B103" s="8">
        <v>43190</v>
      </c>
      <c r="C103" s="6" t="s">
        <v>1010</v>
      </c>
      <c r="D103" s="6">
        <v>300557</v>
      </c>
      <c r="E103" s="6" t="s">
        <v>473</v>
      </c>
      <c r="F103" s="6" t="s">
        <v>21</v>
      </c>
      <c r="G103" s="6" t="s">
        <v>7</v>
      </c>
      <c r="H103" s="6" t="s">
        <v>917</v>
      </c>
      <c r="I103" s="6">
        <v>-5</v>
      </c>
      <c r="J103" s="13" t="str">
        <f>VLOOKUP(MONTH(Tabla7[[#This Row],[Fecha del movimiento]]),Tablas!$O$4:$P$15,2,0)</f>
        <v>Mar</v>
      </c>
      <c r="K103" s="6">
        <f>YEAR(Tabla7[[#This Row],[Fecha del movimiento]])</f>
        <v>2018</v>
      </c>
    </row>
    <row r="104" spans="2:11" x14ac:dyDescent="0.2">
      <c r="B104" s="8">
        <v>43258</v>
      </c>
      <c r="C104" s="6" t="s">
        <v>1011</v>
      </c>
      <c r="D104" s="6">
        <v>300005</v>
      </c>
      <c r="E104" s="6" t="s">
        <v>695</v>
      </c>
      <c r="F104" s="6" t="s">
        <v>21</v>
      </c>
      <c r="G104" s="6" t="s">
        <v>10</v>
      </c>
      <c r="H104" s="6" t="s">
        <v>923</v>
      </c>
      <c r="I104" s="6">
        <v>11</v>
      </c>
      <c r="J104" s="13" t="str">
        <f>VLOOKUP(MONTH(Tabla7[[#This Row],[Fecha del movimiento]]),Tablas!$O$4:$P$15,2,0)</f>
        <v>Jun</v>
      </c>
      <c r="K104" s="6">
        <f>YEAR(Tabla7[[#This Row],[Fecha del movimiento]])</f>
        <v>2018</v>
      </c>
    </row>
    <row r="105" spans="2:11" x14ac:dyDescent="0.2">
      <c r="B105" s="8">
        <v>43249</v>
      </c>
      <c r="C105" s="6" t="s">
        <v>1012</v>
      </c>
      <c r="D105" s="6">
        <v>300171</v>
      </c>
      <c r="E105" s="6" t="s">
        <v>555</v>
      </c>
      <c r="F105" s="6" t="s">
        <v>21</v>
      </c>
      <c r="G105" s="6" t="s">
        <v>10</v>
      </c>
      <c r="H105" s="6" t="s">
        <v>923</v>
      </c>
      <c r="I105" s="6">
        <v>12</v>
      </c>
      <c r="J105" s="13" t="str">
        <f>VLOOKUP(MONTH(Tabla7[[#This Row],[Fecha del movimiento]]),Tablas!$O$4:$P$15,2,0)</f>
        <v>May</v>
      </c>
      <c r="K105" s="6">
        <f>YEAR(Tabla7[[#This Row],[Fecha del movimiento]])</f>
        <v>2018</v>
      </c>
    </row>
    <row r="106" spans="2:11" x14ac:dyDescent="0.2">
      <c r="B106" s="8">
        <v>43233</v>
      </c>
      <c r="C106" s="6" t="s">
        <v>1013</v>
      </c>
      <c r="D106" s="6">
        <v>300402</v>
      </c>
      <c r="E106" s="6" t="s">
        <v>39</v>
      </c>
      <c r="F106" s="6" t="s">
        <v>21</v>
      </c>
      <c r="G106" s="6" t="s">
        <v>2</v>
      </c>
      <c r="H106" s="6" t="s">
        <v>917</v>
      </c>
      <c r="I106" s="6">
        <v>-16</v>
      </c>
      <c r="J106" s="13" t="str">
        <f>VLOOKUP(MONTH(Tabla7[[#This Row],[Fecha del movimiento]]),Tablas!$O$4:$P$15,2,0)</f>
        <v>May</v>
      </c>
      <c r="K106" s="6">
        <f>YEAR(Tabla7[[#This Row],[Fecha del movimiento]])</f>
        <v>2018</v>
      </c>
    </row>
    <row r="107" spans="2:11" x14ac:dyDescent="0.2">
      <c r="B107" s="8">
        <v>43209</v>
      </c>
      <c r="C107" s="6" t="s">
        <v>1014</v>
      </c>
      <c r="D107" s="6">
        <v>300050</v>
      </c>
      <c r="E107" s="6" t="s">
        <v>795</v>
      </c>
      <c r="F107" s="6" t="s">
        <v>21</v>
      </c>
      <c r="G107" s="6" t="s">
        <v>12</v>
      </c>
      <c r="H107" s="6" t="s">
        <v>917</v>
      </c>
      <c r="I107" s="6">
        <v>-8</v>
      </c>
      <c r="J107" s="13" t="str">
        <f>VLOOKUP(MONTH(Tabla7[[#This Row],[Fecha del movimiento]]),Tablas!$O$4:$P$15,2,0)</f>
        <v>Abr</v>
      </c>
      <c r="K107" s="6">
        <f>YEAR(Tabla7[[#This Row],[Fecha del movimiento]])</f>
        <v>2018</v>
      </c>
    </row>
    <row r="108" spans="2:11" x14ac:dyDescent="0.2">
      <c r="B108" s="8">
        <v>43147</v>
      </c>
      <c r="C108" s="6" t="s">
        <v>1015</v>
      </c>
      <c r="D108" s="6">
        <v>300424</v>
      </c>
      <c r="E108" s="6" t="s">
        <v>529</v>
      </c>
      <c r="F108" s="6" t="s">
        <v>21</v>
      </c>
      <c r="G108" s="6" t="s">
        <v>2</v>
      </c>
      <c r="H108" s="6" t="s">
        <v>923</v>
      </c>
      <c r="I108" s="6">
        <v>11</v>
      </c>
      <c r="J108" s="13" t="str">
        <f>VLOOKUP(MONTH(Tabla7[[#This Row],[Fecha del movimiento]]),Tablas!$O$4:$P$15,2,0)</f>
        <v>Feb</v>
      </c>
      <c r="K108" s="6">
        <f>YEAR(Tabla7[[#This Row],[Fecha del movimiento]])</f>
        <v>2018</v>
      </c>
    </row>
    <row r="109" spans="2:11" x14ac:dyDescent="0.2">
      <c r="B109" s="8">
        <v>43257</v>
      </c>
      <c r="C109" s="6" t="s">
        <v>1016</v>
      </c>
      <c r="D109" s="6">
        <v>300089</v>
      </c>
      <c r="E109" s="6" t="s">
        <v>778</v>
      </c>
      <c r="F109" s="6" t="s">
        <v>21</v>
      </c>
      <c r="G109" s="6" t="s">
        <v>9</v>
      </c>
      <c r="H109" s="6" t="s">
        <v>917</v>
      </c>
      <c r="I109" s="6">
        <v>-6</v>
      </c>
      <c r="J109" s="13" t="str">
        <f>VLOOKUP(MONTH(Tabla7[[#This Row],[Fecha del movimiento]]),Tablas!$O$4:$P$15,2,0)</f>
        <v>Jun</v>
      </c>
      <c r="K109" s="6">
        <f>YEAR(Tabla7[[#This Row],[Fecha del movimiento]])</f>
        <v>2018</v>
      </c>
    </row>
    <row r="110" spans="2:11" x14ac:dyDescent="0.2">
      <c r="B110" s="8">
        <v>43260</v>
      </c>
      <c r="C110" s="6" t="s">
        <v>1017</v>
      </c>
      <c r="D110" s="6">
        <v>300724</v>
      </c>
      <c r="E110" s="6" t="s">
        <v>334</v>
      </c>
      <c r="F110" s="6" t="s">
        <v>21</v>
      </c>
      <c r="G110" s="6" t="s">
        <v>13</v>
      </c>
      <c r="H110" s="6" t="s">
        <v>923</v>
      </c>
      <c r="I110" s="6">
        <v>14</v>
      </c>
      <c r="J110" s="13" t="str">
        <f>VLOOKUP(MONTH(Tabla7[[#This Row],[Fecha del movimiento]]),Tablas!$O$4:$P$15,2,0)</f>
        <v>Jun</v>
      </c>
      <c r="K110" s="6">
        <f>YEAR(Tabla7[[#This Row],[Fecha del movimiento]])</f>
        <v>2018</v>
      </c>
    </row>
    <row r="111" spans="2:11" x14ac:dyDescent="0.2">
      <c r="B111" s="8">
        <v>43266</v>
      </c>
      <c r="C111" s="6" t="s">
        <v>1018</v>
      </c>
      <c r="D111" s="6">
        <v>300831</v>
      </c>
      <c r="E111" s="6" t="s">
        <v>238</v>
      </c>
      <c r="F111" s="6" t="s">
        <v>21</v>
      </c>
      <c r="G111" s="6" t="s">
        <v>10</v>
      </c>
      <c r="H111" s="6" t="s">
        <v>923</v>
      </c>
      <c r="I111" s="6">
        <v>12</v>
      </c>
      <c r="J111" s="13" t="str">
        <f>VLOOKUP(MONTH(Tabla7[[#This Row],[Fecha del movimiento]]),Tablas!$O$4:$P$15,2,0)</f>
        <v>Jun</v>
      </c>
      <c r="K111" s="6">
        <f>YEAR(Tabla7[[#This Row],[Fecha del movimiento]])</f>
        <v>2018</v>
      </c>
    </row>
    <row r="112" spans="2:11" x14ac:dyDescent="0.2">
      <c r="B112" s="8">
        <v>43301</v>
      </c>
      <c r="C112" s="6" t="s">
        <v>1019</v>
      </c>
      <c r="D112" s="6">
        <v>300418</v>
      </c>
      <c r="E112" s="6" t="s">
        <v>584</v>
      </c>
      <c r="F112" s="6" t="s">
        <v>21</v>
      </c>
      <c r="G112" s="6" t="s">
        <v>2</v>
      </c>
      <c r="H112" s="6" t="s">
        <v>923</v>
      </c>
      <c r="I112" s="6">
        <v>16</v>
      </c>
      <c r="J112" s="13" t="str">
        <f>VLOOKUP(MONTH(Tabla7[[#This Row],[Fecha del movimiento]]),Tablas!$O$4:$P$15,2,0)</f>
        <v>Jul</v>
      </c>
      <c r="K112" s="6">
        <f>YEAR(Tabla7[[#This Row],[Fecha del movimiento]])</f>
        <v>2018</v>
      </c>
    </row>
    <row r="113" spans="2:11" x14ac:dyDescent="0.2">
      <c r="B113" s="8">
        <v>43178</v>
      </c>
      <c r="C113" s="6" t="s">
        <v>1020</v>
      </c>
      <c r="D113" s="6">
        <v>300033</v>
      </c>
      <c r="E113" s="6" t="s">
        <v>588</v>
      </c>
      <c r="F113" s="6" t="s">
        <v>21</v>
      </c>
      <c r="G113" s="6" t="s">
        <v>2</v>
      </c>
      <c r="H113" s="6" t="s">
        <v>917</v>
      </c>
      <c r="I113" s="6">
        <v>-20</v>
      </c>
      <c r="J113" s="13" t="str">
        <f>VLOOKUP(MONTH(Tabla7[[#This Row],[Fecha del movimiento]]),Tablas!$O$4:$P$15,2,0)</f>
        <v>Mar</v>
      </c>
      <c r="K113" s="6">
        <f>YEAR(Tabla7[[#This Row],[Fecha del movimiento]])</f>
        <v>2018</v>
      </c>
    </row>
    <row r="114" spans="2:11" x14ac:dyDescent="0.2">
      <c r="B114" s="8">
        <v>43201</v>
      </c>
      <c r="C114" s="6" t="s">
        <v>1021</v>
      </c>
      <c r="D114" s="6">
        <v>300477</v>
      </c>
      <c r="E114" s="6" t="s">
        <v>539</v>
      </c>
      <c r="F114" s="6" t="s">
        <v>21</v>
      </c>
      <c r="G114" s="6" t="s">
        <v>6</v>
      </c>
      <c r="H114" s="6" t="s">
        <v>917</v>
      </c>
      <c r="I114" s="6">
        <v>-5</v>
      </c>
      <c r="J114" s="13" t="str">
        <f>VLOOKUP(MONTH(Tabla7[[#This Row],[Fecha del movimiento]]),Tablas!$O$4:$P$15,2,0)</f>
        <v>Abr</v>
      </c>
      <c r="K114" s="6">
        <f>YEAR(Tabla7[[#This Row],[Fecha del movimiento]])</f>
        <v>2018</v>
      </c>
    </row>
    <row r="115" spans="2:11" x14ac:dyDescent="0.2">
      <c r="B115" s="8">
        <v>43222</v>
      </c>
      <c r="C115" s="6" t="s">
        <v>1022</v>
      </c>
      <c r="D115" s="6">
        <v>300497</v>
      </c>
      <c r="E115" s="6" t="s">
        <v>526</v>
      </c>
      <c r="F115" s="6" t="s">
        <v>21</v>
      </c>
      <c r="G115" s="6" t="s">
        <v>13</v>
      </c>
      <c r="H115" s="6" t="s">
        <v>923</v>
      </c>
      <c r="I115" s="6">
        <v>18</v>
      </c>
      <c r="J115" s="13" t="str">
        <f>VLOOKUP(MONTH(Tabla7[[#This Row],[Fecha del movimiento]]),Tablas!$O$4:$P$15,2,0)</f>
        <v>May</v>
      </c>
      <c r="K115" s="6">
        <f>YEAR(Tabla7[[#This Row],[Fecha del movimiento]])</f>
        <v>2018</v>
      </c>
    </row>
    <row r="116" spans="2:11" x14ac:dyDescent="0.2">
      <c r="B116" s="8">
        <v>43195</v>
      </c>
      <c r="C116" s="6" t="s">
        <v>1023</v>
      </c>
      <c r="D116" s="6">
        <v>300762</v>
      </c>
      <c r="E116" s="6" t="s">
        <v>301</v>
      </c>
      <c r="F116" s="6" t="s">
        <v>21</v>
      </c>
      <c r="G116" s="6" t="s">
        <v>5</v>
      </c>
      <c r="H116" s="6" t="s">
        <v>923</v>
      </c>
      <c r="I116" s="6">
        <v>16</v>
      </c>
      <c r="J116" s="13" t="str">
        <f>VLOOKUP(MONTH(Tabla7[[#This Row],[Fecha del movimiento]]),Tablas!$O$4:$P$15,2,0)</f>
        <v>Abr</v>
      </c>
      <c r="K116" s="6">
        <f>YEAR(Tabla7[[#This Row],[Fecha del movimiento]])</f>
        <v>2018</v>
      </c>
    </row>
    <row r="117" spans="2:11" x14ac:dyDescent="0.2">
      <c r="B117" s="8">
        <v>43343</v>
      </c>
      <c r="C117" s="6" t="s">
        <v>1024</v>
      </c>
      <c r="D117" s="6">
        <v>300503</v>
      </c>
      <c r="E117" s="6" t="s">
        <v>520</v>
      </c>
      <c r="F117" s="6" t="s">
        <v>21</v>
      </c>
      <c r="G117" s="6" t="s">
        <v>13</v>
      </c>
      <c r="H117" s="6" t="s">
        <v>923</v>
      </c>
      <c r="I117" s="6">
        <v>12</v>
      </c>
      <c r="J117" s="13" t="str">
        <f>VLOOKUP(MONTH(Tabla7[[#This Row],[Fecha del movimiento]]),Tablas!$O$4:$P$15,2,0)</f>
        <v>Ago</v>
      </c>
      <c r="K117" s="6">
        <f>YEAR(Tabla7[[#This Row],[Fecha del movimiento]])</f>
        <v>2018</v>
      </c>
    </row>
    <row r="118" spans="2:11" x14ac:dyDescent="0.2">
      <c r="B118" s="8">
        <v>43339</v>
      </c>
      <c r="C118" s="6" t="s">
        <v>1025</v>
      </c>
      <c r="D118" s="6">
        <v>300676</v>
      </c>
      <c r="E118" s="6" t="s">
        <v>376</v>
      </c>
      <c r="F118" s="6" t="s">
        <v>21</v>
      </c>
      <c r="G118" s="6" t="s">
        <v>1</v>
      </c>
      <c r="H118" s="6" t="s">
        <v>917</v>
      </c>
      <c r="I118" s="6">
        <v>-11</v>
      </c>
      <c r="J118" s="13" t="str">
        <f>VLOOKUP(MONTH(Tabla7[[#This Row],[Fecha del movimiento]]),Tablas!$O$4:$P$15,2,0)</f>
        <v>Ago</v>
      </c>
      <c r="K118" s="6">
        <f>YEAR(Tabla7[[#This Row],[Fecha del movimiento]])</f>
        <v>2018</v>
      </c>
    </row>
    <row r="119" spans="2:11" x14ac:dyDescent="0.2">
      <c r="B119" s="8">
        <v>43163</v>
      </c>
      <c r="C119" s="6" t="s">
        <v>1026</v>
      </c>
      <c r="D119" s="6">
        <v>300271</v>
      </c>
      <c r="E119" s="6" t="s">
        <v>681</v>
      </c>
      <c r="F119" s="6" t="s">
        <v>21</v>
      </c>
      <c r="G119" s="6" t="s">
        <v>13</v>
      </c>
      <c r="H119" s="6" t="s">
        <v>923</v>
      </c>
      <c r="I119" s="6">
        <v>19</v>
      </c>
      <c r="J119" s="13" t="str">
        <f>VLOOKUP(MONTH(Tabla7[[#This Row],[Fecha del movimiento]]),Tablas!$O$4:$P$15,2,0)</f>
        <v>Mar</v>
      </c>
      <c r="K119" s="6">
        <f>YEAR(Tabla7[[#This Row],[Fecha del movimiento]])</f>
        <v>2018</v>
      </c>
    </row>
    <row r="120" spans="2:11" x14ac:dyDescent="0.2">
      <c r="B120" s="8">
        <v>43273</v>
      </c>
      <c r="C120" s="6" t="s">
        <v>1027</v>
      </c>
      <c r="D120" s="6">
        <v>300590</v>
      </c>
      <c r="E120" s="6" t="s">
        <v>445</v>
      </c>
      <c r="F120" s="6" t="s">
        <v>21</v>
      </c>
      <c r="G120" s="6" t="s">
        <v>8</v>
      </c>
      <c r="H120" s="6" t="s">
        <v>917</v>
      </c>
      <c r="I120" s="6">
        <v>-7</v>
      </c>
      <c r="J120" s="13" t="str">
        <f>VLOOKUP(MONTH(Tabla7[[#This Row],[Fecha del movimiento]]),Tablas!$O$4:$P$15,2,0)</f>
        <v>Jun</v>
      </c>
      <c r="K120" s="6">
        <f>YEAR(Tabla7[[#This Row],[Fecha del movimiento]])</f>
        <v>2018</v>
      </c>
    </row>
    <row r="121" spans="2:11" x14ac:dyDescent="0.2">
      <c r="B121" s="8">
        <v>43287</v>
      </c>
      <c r="C121" s="6" t="s">
        <v>1028</v>
      </c>
      <c r="D121" s="6">
        <v>300467</v>
      </c>
      <c r="E121" s="6" t="s">
        <v>535</v>
      </c>
      <c r="F121" s="6" t="s">
        <v>21</v>
      </c>
      <c r="G121" s="6" t="s">
        <v>2</v>
      </c>
      <c r="H121" s="6" t="s">
        <v>917</v>
      </c>
      <c r="I121" s="6">
        <v>-5</v>
      </c>
      <c r="J121" s="13" t="str">
        <f>VLOOKUP(MONTH(Tabla7[[#This Row],[Fecha del movimiento]]),Tablas!$O$4:$P$15,2,0)</f>
        <v>Jul</v>
      </c>
      <c r="K121" s="6">
        <f>YEAR(Tabla7[[#This Row],[Fecha del movimiento]])</f>
        <v>2018</v>
      </c>
    </row>
    <row r="122" spans="2:11" x14ac:dyDescent="0.2">
      <c r="B122" s="8">
        <v>43275</v>
      </c>
      <c r="C122" s="6" t="s">
        <v>1029</v>
      </c>
      <c r="D122" s="6">
        <v>300820</v>
      </c>
      <c r="E122" s="6" t="s">
        <v>249</v>
      </c>
      <c r="F122" s="6" t="s">
        <v>21</v>
      </c>
      <c r="G122" s="6" t="s">
        <v>11</v>
      </c>
      <c r="H122" s="6" t="s">
        <v>923</v>
      </c>
      <c r="I122" s="6">
        <v>19</v>
      </c>
      <c r="J122" s="13" t="str">
        <f>VLOOKUP(MONTH(Tabla7[[#This Row],[Fecha del movimiento]]),Tablas!$O$4:$P$15,2,0)</f>
        <v>Jun</v>
      </c>
      <c r="K122" s="6">
        <f>YEAR(Tabla7[[#This Row],[Fecha del movimiento]])</f>
        <v>2018</v>
      </c>
    </row>
    <row r="123" spans="2:11" x14ac:dyDescent="0.2">
      <c r="B123" s="8">
        <v>43151</v>
      </c>
      <c r="C123" s="6" t="s">
        <v>1030</v>
      </c>
      <c r="D123" s="6">
        <v>300741</v>
      </c>
      <c r="E123" s="6" t="s">
        <v>84</v>
      </c>
      <c r="F123" s="6" t="s">
        <v>21</v>
      </c>
      <c r="G123" s="6" t="s">
        <v>2</v>
      </c>
      <c r="H123" s="6" t="s">
        <v>917</v>
      </c>
      <c r="I123" s="6">
        <v>-6</v>
      </c>
      <c r="J123" s="13" t="str">
        <f>VLOOKUP(MONTH(Tabla7[[#This Row],[Fecha del movimiento]]),Tablas!$O$4:$P$15,2,0)</f>
        <v>Feb</v>
      </c>
      <c r="K123" s="6">
        <f>YEAR(Tabla7[[#This Row],[Fecha del movimiento]])</f>
        <v>2018</v>
      </c>
    </row>
    <row r="124" spans="2:11" x14ac:dyDescent="0.2">
      <c r="B124" s="8">
        <v>43105</v>
      </c>
      <c r="C124" s="6" t="s">
        <v>1031</v>
      </c>
      <c r="D124" s="6">
        <v>301040</v>
      </c>
      <c r="E124" s="6" t="s">
        <v>39</v>
      </c>
      <c r="F124" s="6" t="s">
        <v>21</v>
      </c>
      <c r="G124" s="6" t="s">
        <v>2</v>
      </c>
      <c r="H124" s="6" t="s">
        <v>923</v>
      </c>
      <c r="I124" s="6">
        <v>17</v>
      </c>
      <c r="J124" s="13" t="str">
        <f>VLOOKUP(MONTH(Tabla7[[#This Row],[Fecha del movimiento]]),Tablas!$O$4:$P$15,2,0)</f>
        <v>Ene</v>
      </c>
      <c r="K124" s="6">
        <f>YEAR(Tabla7[[#This Row],[Fecha del movimiento]])</f>
        <v>2018</v>
      </c>
    </row>
    <row r="125" spans="2:11" x14ac:dyDescent="0.2">
      <c r="B125" s="8">
        <v>43139</v>
      </c>
      <c r="C125" s="6" t="s">
        <v>1032</v>
      </c>
      <c r="D125" s="6">
        <v>300704</v>
      </c>
      <c r="E125" s="6" t="s">
        <v>353</v>
      </c>
      <c r="F125" s="6" t="s">
        <v>21</v>
      </c>
      <c r="G125" s="6" t="s">
        <v>13</v>
      </c>
      <c r="H125" s="6" t="s">
        <v>917</v>
      </c>
      <c r="I125" s="6">
        <v>-12</v>
      </c>
      <c r="J125" s="13" t="str">
        <f>VLOOKUP(MONTH(Tabla7[[#This Row],[Fecha del movimiento]]),Tablas!$O$4:$P$15,2,0)</f>
        <v>Feb</v>
      </c>
      <c r="K125" s="6">
        <f>YEAR(Tabla7[[#This Row],[Fecha del movimiento]])</f>
        <v>2018</v>
      </c>
    </row>
    <row r="126" spans="2:11" x14ac:dyDescent="0.2">
      <c r="B126" s="8">
        <v>43207</v>
      </c>
      <c r="C126" s="6" t="s">
        <v>1033</v>
      </c>
      <c r="D126" s="6">
        <v>300062</v>
      </c>
      <c r="E126" s="6" t="s">
        <v>789</v>
      </c>
      <c r="F126" s="6" t="s">
        <v>21</v>
      </c>
      <c r="G126" s="6" t="s">
        <v>5</v>
      </c>
      <c r="H126" s="6" t="s">
        <v>917</v>
      </c>
      <c r="I126" s="6">
        <v>-9</v>
      </c>
      <c r="J126" s="13" t="str">
        <f>VLOOKUP(MONTH(Tabla7[[#This Row],[Fecha del movimiento]]),Tablas!$O$4:$P$15,2,0)</f>
        <v>Abr</v>
      </c>
      <c r="K126" s="6">
        <f>YEAR(Tabla7[[#This Row],[Fecha del movimiento]])</f>
        <v>2018</v>
      </c>
    </row>
    <row r="127" spans="2:11" x14ac:dyDescent="0.2">
      <c r="B127" s="8">
        <v>43192</v>
      </c>
      <c r="C127" s="6" t="s">
        <v>1034</v>
      </c>
      <c r="D127" s="6">
        <v>301027</v>
      </c>
      <c r="E127" s="6" t="s">
        <v>50</v>
      </c>
      <c r="F127" s="6" t="s">
        <v>21</v>
      </c>
      <c r="G127" s="6" t="s">
        <v>13</v>
      </c>
      <c r="H127" s="6" t="s">
        <v>917</v>
      </c>
      <c r="I127" s="6">
        <v>-17</v>
      </c>
      <c r="J127" s="13" t="str">
        <f>VLOOKUP(MONTH(Tabla7[[#This Row],[Fecha del movimiento]]),Tablas!$O$4:$P$15,2,0)</f>
        <v>Abr</v>
      </c>
      <c r="K127" s="6">
        <f>YEAR(Tabla7[[#This Row],[Fecha del movimiento]])</f>
        <v>2018</v>
      </c>
    </row>
    <row r="128" spans="2:11" x14ac:dyDescent="0.2">
      <c r="B128" s="8">
        <v>43143</v>
      </c>
      <c r="C128" s="6" t="s">
        <v>1035</v>
      </c>
      <c r="D128" s="6">
        <v>300349</v>
      </c>
      <c r="E128" s="6" t="s">
        <v>631</v>
      </c>
      <c r="F128" s="6" t="s">
        <v>21</v>
      </c>
      <c r="G128" s="6" t="s">
        <v>6</v>
      </c>
      <c r="H128" s="6" t="s">
        <v>917</v>
      </c>
      <c r="I128" s="6">
        <v>-14</v>
      </c>
      <c r="J128" s="13" t="str">
        <f>VLOOKUP(MONTH(Tabla7[[#This Row],[Fecha del movimiento]]),Tablas!$O$4:$P$15,2,0)</f>
        <v>Feb</v>
      </c>
      <c r="K128" s="6">
        <f>YEAR(Tabla7[[#This Row],[Fecha del movimiento]])</f>
        <v>2018</v>
      </c>
    </row>
    <row r="129" spans="2:11" x14ac:dyDescent="0.2">
      <c r="B129" s="8">
        <v>43144</v>
      </c>
      <c r="C129" s="6" t="s">
        <v>1036</v>
      </c>
      <c r="D129" s="6">
        <v>300986</v>
      </c>
      <c r="E129" s="6" t="s">
        <v>90</v>
      </c>
      <c r="F129" s="6" t="s">
        <v>21</v>
      </c>
      <c r="G129" s="6" t="s">
        <v>4</v>
      </c>
      <c r="H129" s="6" t="s">
        <v>923</v>
      </c>
      <c r="I129" s="6">
        <v>19</v>
      </c>
      <c r="J129" s="13" t="str">
        <f>VLOOKUP(MONTH(Tabla7[[#This Row],[Fecha del movimiento]]),Tablas!$O$4:$P$15,2,0)</f>
        <v>Feb</v>
      </c>
      <c r="K129" s="6">
        <f>YEAR(Tabla7[[#This Row],[Fecha del movimiento]])</f>
        <v>2018</v>
      </c>
    </row>
    <row r="130" spans="2:11" x14ac:dyDescent="0.2">
      <c r="B130" s="8">
        <v>43203</v>
      </c>
      <c r="C130" s="6" t="s">
        <v>1037</v>
      </c>
      <c r="D130" s="6">
        <v>300627</v>
      </c>
      <c r="E130" s="6" t="s">
        <v>417</v>
      </c>
      <c r="F130" s="6" t="s">
        <v>21</v>
      </c>
      <c r="G130" s="6" t="s">
        <v>10</v>
      </c>
      <c r="H130" s="6" t="s">
        <v>917</v>
      </c>
      <c r="I130" s="6">
        <v>-18</v>
      </c>
      <c r="J130" s="13" t="str">
        <f>VLOOKUP(MONTH(Tabla7[[#This Row],[Fecha del movimiento]]),Tablas!$O$4:$P$15,2,0)</f>
        <v>Abr</v>
      </c>
      <c r="K130" s="6">
        <f>YEAR(Tabla7[[#This Row],[Fecha del movimiento]])</f>
        <v>2018</v>
      </c>
    </row>
    <row r="131" spans="2:11" x14ac:dyDescent="0.2">
      <c r="B131" s="8">
        <v>43116</v>
      </c>
      <c r="C131" s="6" t="s">
        <v>1038</v>
      </c>
      <c r="D131" s="6">
        <v>300349</v>
      </c>
      <c r="E131" s="6" t="s">
        <v>631</v>
      </c>
      <c r="F131" s="6" t="s">
        <v>21</v>
      </c>
      <c r="G131" s="6" t="s">
        <v>6</v>
      </c>
      <c r="H131" s="6" t="s">
        <v>923</v>
      </c>
      <c r="I131" s="6">
        <v>15</v>
      </c>
      <c r="J131" s="13" t="str">
        <f>VLOOKUP(MONTH(Tabla7[[#This Row],[Fecha del movimiento]]),Tablas!$O$4:$P$15,2,0)</f>
        <v>Ene</v>
      </c>
      <c r="K131" s="6">
        <f>YEAR(Tabla7[[#This Row],[Fecha del movimiento]])</f>
        <v>2018</v>
      </c>
    </row>
    <row r="132" spans="2:11" x14ac:dyDescent="0.2">
      <c r="B132" s="8">
        <v>43241</v>
      </c>
      <c r="C132" s="6" t="s">
        <v>1039</v>
      </c>
      <c r="D132" s="6">
        <v>300782</v>
      </c>
      <c r="E132" s="6" t="s">
        <v>283</v>
      </c>
      <c r="F132" s="6" t="s">
        <v>21</v>
      </c>
      <c r="G132" s="6" t="s">
        <v>5</v>
      </c>
      <c r="H132" s="6" t="s">
        <v>923</v>
      </c>
      <c r="I132" s="6">
        <v>20</v>
      </c>
      <c r="J132" s="13" t="str">
        <f>VLOOKUP(MONTH(Tabla7[[#This Row],[Fecha del movimiento]]),Tablas!$O$4:$P$15,2,0)</f>
        <v>May</v>
      </c>
      <c r="K132" s="6">
        <f>YEAR(Tabla7[[#This Row],[Fecha del movimiento]])</f>
        <v>2018</v>
      </c>
    </row>
    <row r="133" spans="2:11" x14ac:dyDescent="0.2">
      <c r="B133" s="8">
        <v>43292</v>
      </c>
      <c r="C133" s="6" t="s">
        <v>1040</v>
      </c>
      <c r="D133" s="6">
        <v>300376</v>
      </c>
      <c r="E133" s="6" t="s">
        <v>42</v>
      </c>
      <c r="F133" s="6" t="s">
        <v>21</v>
      </c>
      <c r="G133" s="6" t="s">
        <v>4</v>
      </c>
      <c r="H133" s="6" t="s">
        <v>917</v>
      </c>
      <c r="I133" s="6">
        <v>-19</v>
      </c>
      <c r="J133" s="13" t="str">
        <f>VLOOKUP(MONTH(Tabla7[[#This Row],[Fecha del movimiento]]),Tablas!$O$4:$P$15,2,0)</f>
        <v>Jul</v>
      </c>
      <c r="K133" s="6">
        <f>YEAR(Tabla7[[#This Row],[Fecha del movimiento]])</f>
        <v>2018</v>
      </c>
    </row>
    <row r="134" spans="2:11" x14ac:dyDescent="0.2">
      <c r="B134" s="8">
        <v>43113</v>
      </c>
      <c r="C134" s="6" t="s">
        <v>1041</v>
      </c>
      <c r="D134" s="6">
        <v>300815</v>
      </c>
      <c r="E134" s="6" t="s">
        <v>203</v>
      </c>
      <c r="F134" s="6" t="s">
        <v>21</v>
      </c>
      <c r="G134" s="6" t="s">
        <v>6</v>
      </c>
      <c r="H134" s="6" t="s">
        <v>923</v>
      </c>
      <c r="I134" s="6">
        <v>20</v>
      </c>
      <c r="J134" s="13" t="str">
        <f>VLOOKUP(MONTH(Tabla7[[#This Row],[Fecha del movimiento]]),Tablas!$O$4:$P$15,2,0)</f>
        <v>Ene</v>
      </c>
      <c r="K134" s="6">
        <f>YEAR(Tabla7[[#This Row],[Fecha del movimiento]])</f>
        <v>2018</v>
      </c>
    </row>
    <row r="135" spans="2:11" x14ac:dyDescent="0.2">
      <c r="B135" s="8">
        <v>43157</v>
      </c>
      <c r="C135" s="6" t="s">
        <v>1042</v>
      </c>
      <c r="D135" s="6">
        <v>300933</v>
      </c>
      <c r="E135" s="6" t="s">
        <v>141</v>
      </c>
      <c r="F135" s="6" t="s">
        <v>21</v>
      </c>
      <c r="G135" s="6" t="s">
        <v>2</v>
      </c>
      <c r="H135" s="6" t="s">
        <v>923</v>
      </c>
      <c r="I135" s="6">
        <v>18</v>
      </c>
      <c r="J135" s="13" t="str">
        <f>VLOOKUP(MONTH(Tabla7[[#This Row],[Fecha del movimiento]]),Tablas!$O$4:$P$15,2,0)</f>
        <v>Feb</v>
      </c>
      <c r="K135" s="6">
        <f>YEAR(Tabla7[[#This Row],[Fecha del movimiento]])</f>
        <v>2018</v>
      </c>
    </row>
    <row r="136" spans="2:11" x14ac:dyDescent="0.2">
      <c r="B136" s="8">
        <v>43225</v>
      </c>
      <c r="C136" s="6" t="s">
        <v>1043</v>
      </c>
      <c r="D136" s="6">
        <v>300526</v>
      </c>
      <c r="E136" s="6" t="s">
        <v>501</v>
      </c>
      <c r="F136" s="6" t="s">
        <v>21</v>
      </c>
      <c r="G136" s="6" t="s">
        <v>7</v>
      </c>
      <c r="H136" s="6" t="s">
        <v>923</v>
      </c>
      <c r="I136" s="6">
        <v>10</v>
      </c>
      <c r="J136" s="13" t="str">
        <f>VLOOKUP(MONTH(Tabla7[[#This Row],[Fecha del movimiento]]),Tablas!$O$4:$P$15,2,0)</f>
        <v>May</v>
      </c>
      <c r="K136" s="6">
        <f>YEAR(Tabla7[[#This Row],[Fecha del movimiento]])</f>
        <v>2018</v>
      </c>
    </row>
    <row r="137" spans="2:11" x14ac:dyDescent="0.2">
      <c r="B137" s="8">
        <v>43303</v>
      </c>
      <c r="C137" s="6" t="s">
        <v>1044</v>
      </c>
      <c r="D137" s="6">
        <v>300525</v>
      </c>
      <c r="E137" s="6" t="s">
        <v>502</v>
      </c>
      <c r="F137" s="6" t="s">
        <v>21</v>
      </c>
      <c r="G137" s="6" t="s">
        <v>4</v>
      </c>
      <c r="H137" s="6" t="s">
        <v>923</v>
      </c>
      <c r="I137" s="6">
        <v>11</v>
      </c>
      <c r="J137" s="13" t="str">
        <f>VLOOKUP(MONTH(Tabla7[[#This Row],[Fecha del movimiento]]),Tablas!$O$4:$P$15,2,0)</f>
        <v>Jul</v>
      </c>
      <c r="K137" s="6">
        <f>YEAR(Tabla7[[#This Row],[Fecha del movimiento]])</f>
        <v>2018</v>
      </c>
    </row>
    <row r="138" spans="2:11" x14ac:dyDescent="0.2">
      <c r="B138" s="8">
        <v>43332</v>
      </c>
      <c r="C138" s="6" t="s">
        <v>1045</v>
      </c>
      <c r="D138" s="6">
        <v>300953</v>
      </c>
      <c r="E138" s="6" t="s">
        <v>122</v>
      </c>
      <c r="F138" s="6" t="s">
        <v>21</v>
      </c>
      <c r="G138" s="6" t="s">
        <v>13</v>
      </c>
      <c r="H138" s="6" t="s">
        <v>917</v>
      </c>
      <c r="I138" s="6">
        <v>-13</v>
      </c>
      <c r="J138" s="13" t="str">
        <f>VLOOKUP(MONTH(Tabla7[[#This Row],[Fecha del movimiento]]),Tablas!$O$4:$P$15,2,0)</f>
        <v>Ago</v>
      </c>
      <c r="K138" s="6">
        <f>YEAR(Tabla7[[#This Row],[Fecha del movimiento]])</f>
        <v>2018</v>
      </c>
    </row>
    <row r="139" spans="2:11" x14ac:dyDescent="0.2">
      <c r="B139" s="8">
        <v>43168</v>
      </c>
      <c r="C139" s="6" t="s">
        <v>1046</v>
      </c>
      <c r="D139" s="6">
        <v>300055</v>
      </c>
      <c r="E139" s="6" t="s">
        <v>616</v>
      </c>
      <c r="F139" s="6" t="s">
        <v>21</v>
      </c>
      <c r="G139" s="6" t="s">
        <v>9</v>
      </c>
      <c r="H139" s="6" t="s">
        <v>923</v>
      </c>
      <c r="I139" s="6">
        <v>16</v>
      </c>
      <c r="J139" s="13" t="str">
        <f>VLOOKUP(MONTH(Tabla7[[#This Row],[Fecha del movimiento]]),Tablas!$O$4:$P$15,2,0)</f>
        <v>Mar</v>
      </c>
      <c r="K139" s="6">
        <f>YEAR(Tabla7[[#This Row],[Fecha del movimiento]])</f>
        <v>2018</v>
      </c>
    </row>
    <row r="140" spans="2:11" x14ac:dyDescent="0.2">
      <c r="B140" s="8">
        <v>43144</v>
      </c>
      <c r="C140" s="6" t="s">
        <v>1047</v>
      </c>
      <c r="D140" s="6">
        <v>300758</v>
      </c>
      <c r="E140" s="6" t="s">
        <v>305</v>
      </c>
      <c r="F140" s="6" t="s">
        <v>21</v>
      </c>
      <c r="G140" s="6" t="s">
        <v>5</v>
      </c>
      <c r="H140" s="6" t="s">
        <v>923</v>
      </c>
      <c r="I140" s="6">
        <v>11</v>
      </c>
      <c r="J140" s="13" t="str">
        <f>VLOOKUP(MONTH(Tabla7[[#This Row],[Fecha del movimiento]]),Tablas!$O$4:$P$15,2,0)</f>
        <v>Feb</v>
      </c>
      <c r="K140" s="6">
        <f>YEAR(Tabla7[[#This Row],[Fecha del movimiento]])</f>
        <v>2018</v>
      </c>
    </row>
    <row r="141" spans="2:11" x14ac:dyDescent="0.2">
      <c r="B141" s="8">
        <v>43242</v>
      </c>
      <c r="C141" s="6" t="s">
        <v>1048</v>
      </c>
      <c r="D141" s="6">
        <v>300509</v>
      </c>
      <c r="E141" s="6" t="s">
        <v>514</v>
      </c>
      <c r="F141" s="6" t="s">
        <v>21</v>
      </c>
      <c r="G141" s="6" t="s">
        <v>5</v>
      </c>
      <c r="H141" s="6" t="s">
        <v>917</v>
      </c>
      <c r="I141" s="6">
        <v>-10</v>
      </c>
      <c r="J141" s="13" t="str">
        <f>VLOOKUP(MONTH(Tabla7[[#This Row],[Fecha del movimiento]]),Tablas!$O$4:$P$15,2,0)</f>
        <v>May</v>
      </c>
      <c r="K141" s="6">
        <f>YEAR(Tabla7[[#This Row],[Fecha del movimiento]])</f>
        <v>2018</v>
      </c>
    </row>
    <row r="142" spans="2:11" x14ac:dyDescent="0.2">
      <c r="B142" s="8">
        <v>43217</v>
      </c>
      <c r="C142" s="6" t="s">
        <v>1049</v>
      </c>
      <c r="D142" s="6">
        <v>300506</v>
      </c>
      <c r="E142" s="6" t="s">
        <v>517</v>
      </c>
      <c r="F142" s="6" t="s">
        <v>21</v>
      </c>
      <c r="G142" s="6" t="s">
        <v>13</v>
      </c>
      <c r="H142" s="6" t="s">
        <v>923</v>
      </c>
      <c r="I142" s="6">
        <v>16</v>
      </c>
      <c r="J142" s="13" t="str">
        <f>VLOOKUP(MONTH(Tabla7[[#This Row],[Fecha del movimiento]]),Tablas!$O$4:$P$15,2,0)</f>
        <v>Abr</v>
      </c>
      <c r="K142" s="6">
        <f>YEAR(Tabla7[[#This Row],[Fecha del movimiento]])</f>
        <v>2018</v>
      </c>
    </row>
    <row r="143" spans="2:11" x14ac:dyDescent="0.2">
      <c r="B143" s="8">
        <v>43297</v>
      </c>
      <c r="C143" s="6" t="s">
        <v>1050</v>
      </c>
      <c r="D143" s="6">
        <v>300480</v>
      </c>
      <c r="E143" s="6" t="s">
        <v>538</v>
      </c>
      <c r="F143" s="6" t="s">
        <v>21</v>
      </c>
      <c r="G143" s="6" t="s">
        <v>2</v>
      </c>
      <c r="H143" s="6" t="s">
        <v>917</v>
      </c>
      <c r="I143" s="6">
        <v>-18</v>
      </c>
      <c r="J143" s="13" t="str">
        <f>VLOOKUP(MONTH(Tabla7[[#This Row],[Fecha del movimiento]]),Tablas!$O$4:$P$15,2,0)</f>
        <v>Jul</v>
      </c>
      <c r="K143" s="6">
        <f>YEAR(Tabla7[[#This Row],[Fecha del movimiento]])</f>
        <v>2018</v>
      </c>
    </row>
    <row r="144" spans="2:11" x14ac:dyDescent="0.2">
      <c r="B144" s="8">
        <v>43298</v>
      </c>
      <c r="C144" s="6" t="s">
        <v>1051</v>
      </c>
      <c r="D144" s="6">
        <v>300257</v>
      </c>
      <c r="E144" s="6" t="s">
        <v>691</v>
      </c>
      <c r="F144" s="6" t="s">
        <v>21</v>
      </c>
      <c r="G144" s="6" t="s">
        <v>2</v>
      </c>
      <c r="H144" s="6" t="s">
        <v>917</v>
      </c>
      <c r="I144" s="6">
        <v>-19</v>
      </c>
      <c r="J144" s="13" t="str">
        <f>VLOOKUP(MONTH(Tabla7[[#This Row],[Fecha del movimiento]]),Tablas!$O$4:$P$15,2,0)</f>
        <v>Jul</v>
      </c>
      <c r="K144" s="6">
        <f>YEAR(Tabla7[[#This Row],[Fecha del movimiento]])</f>
        <v>2018</v>
      </c>
    </row>
    <row r="145" spans="2:11" x14ac:dyDescent="0.2">
      <c r="B145" s="8">
        <v>43293</v>
      </c>
      <c r="C145" s="6" t="s">
        <v>1052</v>
      </c>
      <c r="D145" s="6">
        <v>300887</v>
      </c>
      <c r="E145" s="6" t="s">
        <v>185</v>
      </c>
      <c r="F145" s="6" t="s">
        <v>21</v>
      </c>
      <c r="G145" s="6" t="s">
        <v>7</v>
      </c>
      <c r="H145" s="6" t="s">
        <v>917</v>
      </c>
      <c r="I145" s="6">
        <v>-14</v>
      </c>
      <c r="J145" s="13" t="str">
        <f>VLOOKUP(MONTH(Tabla7[[#This Row],[Fecha del movimiento]]),Tablas!$O$4:$P$15,2,0)</f>
        <v>Jul</v>
      </c>
      <c r="K145" s="6">
        <f>YEAR(Tabla7[[#This Row],[Fecha del movimiento]])</f>
        <v>2018</v>
      </c>
    </row>
    <row r="146" spans="2:11" x14ac:dyDescent="0.2">
      <c r="B146" s="8">
        <v>43321</v>
      </c>
      <c r="C146" s="6" t="s">
        <v>1053</v>
      </c>
      <c r="D146" s="6">
        <v>300058</v>
      </c>
      <c r="E146" s="6" t="s">
        <v>31</v>
      </c>
      <c r="F146" s="6" t="s">
        <v>21</v>
      </c>
      <c r="G146" s="6" t="s">
        <v>4</v>
      </c>
      <c r="H146" s="6" t="s">
        <v>917</v>
      </c>
      <c r="I146" s="6">
        <v>-12</v>
      </c>
      <c r="J146" s="13" t="str">
        <f>VLOOKUP(MONTH(Tabla7[[#This Row],[Fecha del movimiento]]),Tablas!$O$4:$P$15,2,0)</f>
        <v>Ago</v>
      </c>
      <c r="K146" s="6">
        <f>YEAR(Tabla7[[#This Row],[Fecha del movimiento]])</f>
        <v>2018</v>
      </c>
    </row>
    <row r="147" spans="2:11" x14ac:dyDescent="0.2">
      <c r="B147" s="8">
        <v>43245</v>
      </c>
      <c r="C147" s="6" t="s">
        <v>1054</v>
      </c>
      <c r="D147" s="6">
        <v>300466</v>
      </c>
      <c r="E147" s="6" t="s">
        <v>547</v>
      </c>
      <c r="F147" s="6" t="s">
        <v>21</v>
      </c>
      <c r="G147" s="6" t="s">
        <v>2</v>
      </c>
      <c r="H147" s="6" t="s">
        <v>917</v>
      </c>
      <c r="I147" s="6">
        <v>-9</v>
      </c>
      <c r="J147" s="13" t="str">
        <f>VLOOKUP(MONTH(Tabla7[[#This Row],[Fecha del movimiento]]),Tablas!$O$4:$P$15,2,0)</f>
        <v>May</v>
      </c>
      <c r="K147" s="6">
        <f>YEAR(Tabla7[[#This Row],[Fecha del movimiento]])</f>
        <v>2018</v>
      </c>
    </row>
    <row r="148" spans="2:11" x14ac:dyDescent="0.2">
      <c r="B148" s="8">
        <v>43163</v>
      </c>
      <c r="C148" s="6" t="s">
        <v>1055</v>
      </c>
      <c r="D148" s="6">
        <v>300086</v>
      </c>
      <c r="E148" s="6" t="s">
        <v>664</v>
      </c>
      <c r="F148" s="6" t="s">
        <v>21</v>
      </c>
      <c r="G148" s="6" t="s">
        <v>13</v>
      </c>
      <c r="H148" s="6" t="s">
        <v>917</v>
      </c>
      <c r="I148" s="6">
        <v>-15</v>
      </c>
      <c r="J148" s="13" t="str">
        <f>VLOOKUP(MONTH(Tabla7[[#This Row],[Fecha del movimiento]]),Tablas!$O$4:$P$15,2,0)</f>
        <v>Mar</v>
      </c>
      <c r="K148" s="6">
        <f>YEAR(Tabla7[[#This Row],[Fecha del movimiento]])</f>
        <v>2018</v>
      </c>
    </row>
    <row r="149" spans="2:11" x14ac:dyDescent="0.2">
      <c r="B149" s="8">
        <v>43284</v>
      </c>
      <c r="C149" s="6" t="s">
        <v>1056</v>
      </c>
      <c r="D149" s="6">
        <v>300323</v>
      </c>
      <c r="E149" s="6" t="s">
        <v>646</v>
      </c>
      <c r="F149" s="6" t="s">
        <v>21</v>
      </c>
      <c r="G149" s="6" t="s">
        <v>13</v>
      </c>
      <c r="H149" s="6" t="s">
        <v>923</v>
      </c>
      <c r="I149" s="6">
        <v>17</v>
      </c>
      <c r="J149" s="13" t="str">
        <f>VLOOKUP(MONTH(Tabla7[[#This Row],[Fecha del movimiento]]),Tablas!$O$4:$P$15,2,0)</f>
        <v>Jul</v>
      </c>
      <c r="K149" s="6">
        <f>YEAR(Tabla7[[#This Row],[Fecha del movimiento]])</f>
        <v>2018</v>
      </c>
    </row>
    <row r="150" spans="2:11" x14ac:dyDescent="0.2">
      <c r="B150" s="8">
        <v>43124</v>
      </c>
      <c r="C150" s="6" t="s">
        <v>1057</v>
      </c>
      <c r="D150" s="6">
        <v>300669</v>
      </c>
      <c r="E150" s="6" t="s">
        <v>380</v>
      </c>
      <c r="F150" s="6" t="s">
        <v>21</v>
      </c>
      <c r="G150" s="6" t="s">
        <v>13</v>
      </c>
      <c r="H150" s="6" t="s">
        <v>917</v>
      </c>
      <c r="I150" s="6">
        <v>-11</v>
      </c>
      <c r="J150" s="13" t="str">
        <f>VLOOKUP(MONTH(Tabla7[[#This Row],[Fecha del movimiento]]),Tablas!$O$4:$P$15,2,0)</f>
        <v>Ene</v>
      </c>
      <c r="K150" s="6">
        <f>YEAR(Tabla7[[#This Row],[Fecha del movimiento]])</f>
        <v>2018</v>
      </c>
    </row>
    <row r="151" spans="2:11" x14ac:dyDescent="0.2">
      <c r="B151" s="8">
        <v>43214</v>
      </c>
      <c r="C151" s="6" t="s">
        <v>1058</v>
      </c>
      <c r="D151" s="6">
        <v>300176</v>
      </c>
      <c r="E151" s="6" t="s">
        <v>258</v>
      </c>
      <c r="F151" s="6" t="s">
        <v>21</v>
      </c>
      <c r="G151" s="6" t="s">
        <v>2</v>
      </c>
      <c r="H151" s="6" t="s">
        <v>923</v>
      </c>
      <c r="I151" s="6">
        <v>19</v>
      </c>
      <c r="J151" s="13" t="str">
        <f>VLOOKUP(MONTH(Tabla7[[#This Row],[Fecha del movimiento]]),Tablas!$O$4:$P$15,2,0)</f>
        <v>Abr</v>
      </c>
      <c r="K151" s="6">
        <f>YEAR(Tabla7[[#This Row],[Fecha del movimiento]])</f>
        <v>2018</v>
      </c>
    </row>
    <row r="152" spans="2:11" x14ac:dyDescent="0.2">
      <c r="B152" s="8">
        <v>43155</v>
      </c>
      <c r="C152" s="6" t="s">
        <v>1059</v>
      </c>
      <c r="D152" s="6">
        <v>300713</v>
      </c>
      <c r="E152" s="6" t="s">
        <v>345</v>
      </c>
      <c r="F152" s="6" t="s">
        <v>21</v>
      </c>
      <c r="G152" s="6" t="s">
        <v>7</v>
      </c>
      <c r="H152" s="6" t="s">
        <v>917</v>
      </c>
      <c r="I152" s="6">
        <v>-10</v>
      </c>
      <c r="J152" s="13" t="str">
        <f>VLOOKUP(MONTH(Tabla7[[#This Row],[Fecha del movimiento]]),Tablas!$O$4:$P$15,2,0)</f>
        <v>Feb</v>
      </c>
      <c r="K152" s="6">
        <f>YEAR(Tabla7[[#This Row],[Fecha del movimiento]])</f>
        <v>2018</v>
      </c>
    </row>
    <row r="153" spans="2:11" x14ac:dyDescent="0.2">
      <c r="B153" s="8">
        <v>43193</v>
      </c>
      <c r="C153" s="6" t="s">
        <v>1060</v>
      </c>
      <c r="D153" s="6">
        <v>300668</v>
      </c>
      <c r="E153" s="6" t="s">
        <v>381</v>
      </c>
      <c r="F153" s="6" t="s">
        <v>21</v>
      </c>
      <c r="G153" s="6" t="s">
        <v>2</v>
      </c>
      <c r="H153" s="6" t="s">
        <v>917</v>
      </c>
      <c r="I153" s="6">
        <v>-19</v>
      </c>
      <c r="J153" s="13" t="str">
        <f>VLOOKUP(MONTH(Tabla7[[#This Row],[Fecha del movimiento]]),Tablas!$O$4:$P$15,2,0)</f>
        <v>Abr</v>
      </c>
      <c r="K153" s="6">
        <f>YEAR(Tabla7[[#This Row],[Fecha del movimiento]])</f>
        <v>2018</v>
      </c>
    </row>
    <row r="154" spans="2:11" x14ac:dyDescent="0.2">
      <c r="B154" s="8">
        <v>43266</v>
      </c>
      <c r="C154" s="6" t="s">
        <v>1061</v>
      </c>
      <c r="D154" s="6">
        <v>300322</v>
      </c>
      <c r="E154" s="6" t="s">
        <v>647</v>
      </c>
      <c r="F154" s="6" t="s">
        <v>21</v>
      </c>
      <c r="G154" s="6" t="s">
        <v>10</v>
      </c>
      <c r="H154" s="6" t="s">
        <v>923</v>
      </c>
      <c r="I154" s="6">
        <v>17</v>
      </c>
      <c r="J154" s="13" t="str">
        <f>VLOOKUP(MONTH(Tabla7[[#This Row],[Fecha del movimiento]]),Tablas!$O$4:$P$15,2,0)</f>
        <v>Jun</v>
      </c>
      <c r="K154" s="6">
        <f>YEAR(Tabla7[[#This Row],[Fecha del movimiento]])</f>
        <v>2018</v>
      </c>
    </row>
    <row r="155" spans="2:11" x14ac:dyDescent="0.2">
      <c r="B155" s="8">
        <v>43167</v>
      </c>
      <c r="C155" s="6" t="s">
        <v>1062</v>
      </c>
      <c r="D155" s="6">
        <v>300479</v>
      </c>
      <c r="E155" s="6" t="s">
        <v>276</v>
      </c>
      <c r="F155" s="6" t="s">
        <v>21</v>
      </c>
      <c r="G155" s="6" t="s">
        <v>2</v>
      </c>
      <c r="H155" s="6" t="s">
        <v>923</v>
      </c>
      <c r="I155" s="6">
        <v>10</v>
      </c>
      <c r="J155" s="13" t="str">
        <f>VLOOKUP(MONTH(Tabla7[[#This Row],[Fecha del movimiento]]),Tablas!$O$4:$P$15,2,0)</f>
        <v>Mar</v>
      </c>
      <c r="K155" s="6">
        <f>YEAR(Tabla7[[#This Row],[Fecha del movimiento]])</f>
        <v>2018</v>
      </c>
    </row>
    <row r="156" spans="2:11" x14ac:dyDescent="0.2">
      <c r="B156" s="8">
        <v>43262</v>
      </c>
      <c r="C156" s="6" t="s">
        <v>1063</v>
      </c>
      <c r="D156" s="6">
        <v>300668</v>
      </c>
      <c r="E156" s="6" t="s">
        <v>381</v>
      </c>
      <c r="F156" s="6" t="s">
        <v>21</v>
      </c>
      <c r="G156" s="6" t="s">
        <v>2</v>
      </c>
      <c r="H156" s="6" t="s">
        <v>923</v>
      </c>
      <c r="I156" s="6">
        <v>19</v>
      </c>
      <c r="J156" s="13" t="str">
        <f>VLOOKUP(MONTH(Tabla7[[#This Row],[Fecha del movimiento]]),Tablas!$O$4:$P$15,2,0)</f>
        <v>Jun</v>
      </c>
      <c r="K156" s="6">
        <f>YEAR(Tabla7[[#This Row],[Fecha del movimiento]])</f>
        <v>2018</v>
      </c>
    </row>
    <row r="157" spans="2:11" x14ac:dyDescent="0.2">
      <c r="B157" s="8">
        <v>43245</v>
      </c>
      <c r="C157" s="6" t="s">
        <v>1064</v>
      </c>
      <c r="D157" s="6">
        <v>300164</v>
      </c>
      <c r="E157" s="6" t="s">
        <v>468</v>
      </c>
      <c r="F157" s="6" t="s">
        <v>21</v>
      </c>
      <c r="G157" s="6" t="s">
        <v>2</v>
      </c>
      <c r="H157" s="6" t="s">
        <v>917</v>
      </c>
      <c r="I157" s="6">
        <v>-5</v>
      </c>
      <c r="J157" s="13" t="str">
        <f>VLOOKUP(MONTH(Tabla7[[#This Row],[Fecha del movimiento]]),Tablas!$O$4:$P$15,2,0)</f>
        <v>May</v>
      </c>
      <c r="K157" s="6">
        <f>YEAR(Tabla7[[#This Row],[Fecha del movimiento]])</f>
        <v>2018</v>
      </c>
    </row>
    <row r="158" spans="2:11" x14ac:dyDescent="0.2">
      <c r="B158" s="8">
        <v>43143</v>
      </c>
      <c r="C158" s="6" t="s">
        <v>1065</v>
      </c>
      <c r="D158" s="6">
        <v>300438</v>
      </c>
      <c r="E158" s="6" t="s">
        <v>570</v>
      </c>
      <c r="F158" s="6" t="s">
        <v>21</v>
      </c>
      <c r="G158" s="6" t="s">
        <v>2</v>
      </c>
      <c r="H158" s="6" t="s">
        <v>923</v>
      </c>
      <c r="I158" s="6">
        <v>14</v>
      </c>
      <c r="J158" s="13" t="str">
        <f>VLOOKUP(MONTH(Tabla7[[#This Row],[Fecha del movimiento]]),Tablas!$O$4:$P$15,2,0)</f>
        <v>Feb</v>
      </c>
      <c r="K158" s="6">
        <f>YEAR(Tabla7[[#This Row],[Fecha del movimiento]])</f>
        <v>2018</v>
      </c>
    </row>
    <row r="159" spans="2:11" x14ac:dyDescent="0.2">
      <c r="B159" s="8">
        <v>43237</v>
      </c>
      <c r="C159" s="6" t="s">
        <v>1066</v>
      </c>
      <c r="D159" s="6">
        <v>300549</v>
      </c>
      <c r="E159" s="6" t="s">
        <v>480</v>
      </c>
      <c r="F159" s="6" t="s">
        <v>21</v>
      </c>
      <c r="G159" s="6" t="s">
        <v>10</v>
      </c>
      <c r="H159" s="6" t="s">
        <v>917</v>
      </c>
      <c r="I159" s="6">
        <v>-7</v>
      </c>
      <c r="J159" s="13" t="str">
        <f>VLOOKUP(MONTH(Tabla7[[#This Row],[Fecha del movimiento]]),Tablas!$O$4:$P$15,2,0)</f>
        <v>May</v>
      </c>
      <c r="K159" s="6">
        <f>YEAR(Tabla7[[#This Row],[Fecha del movimiento]])</f>
        <v>2018</v>
      </c>
    </row>
    <row r="160" spans="2:11" x14ac:dyDescent="0.2">
      <c r="B160" s="8">
        <v>43293</v>
      </c>
      <c r="C160" s="6" t="s">
        <v>1067</v>
      </c>
      <c r="D160" s="6">
        <v>300662</v>
      </c>
      <c r="E160" s="6" t="s">
        <v>386</v>
      </c>
      <c r="F160" s="6" t="s">
        <v>21</v>
      </c>
      <c r="G160" s="6" t="s">
        <v>2</v>
      </c>
      <c r="H160" s="6" t="s">
        <v>917</v>
      </c>
      <c r="I160" s="6">
        <v>-7</v>
      </c>
      <c r="J160" s="13" t="str">
        <f>VLOOKUP(MONTH(Tabla7[[#This Row],[Fecha del movimiento]]),Tablas!$O$4:$P$15,2,0)</f>
        <v>Jul</v>
      </c>
      <c r="K160" s="6">
        <f>YEAR(Tabla7[[#This Row],[Fecha del movimiento]])</f>
        <v>2018</v>
      </c>
    </row>
    <row r="161" spans="2:11" x14ac:dyDescent="0.2">
      <c r="B161" s="8">
        <v>43127</v>
      </c>
      <c r="C161" s="6" t="s">
        <v>1068</v>
      </c>
      <c r="D161" s="6">
        <v>300313</v>
      </c>
      <c r="E161" s="6" t="s">
        <v>654</v>
      </c>
      <c r="F161" s="6" t="s">
        <v>21</v>
      </c>
      <c r="G161" s="6" t="s">
        <v>13</v>
      </c>
      <c r="H161" s="6" t="s">
        <v>923</v>
      </c>
      <c r="I161" s="6">
        <v>11</v>
      </c>
      <c r="J161" s="13" t="str">
        <f>VLOOKUP(MONTH(Tabla7[[#This Row],[Fecha del movimiento]]),Tablas!$O$4:$P$15,2,0)</f>
        <v>Ene</v>
      </c>
      <c r="K161" s="6">
        <f>YEAR(Tabla7[[#This Row],[Fecha del movimiento]])</f>
        <v>2018</v>
      </c>
    </row>
    <row r="162" spans="2:11" x14ac:dyDescent="0.2">
      <c r="B162" s="8">
        <v>43284</v>
      </c>
      <c r="C162" s="6" t="s">
        <v>1069</v>
      </c>
      <c r="D162" s="6">
        <v>300869</v>
      </c>
      <c r="E162" s="6" t="s">
        <v>202</v>
      </c>
      <c r="F162" s="6" t="s">
        <v>21</v>
      </c>
      <c r="G162" s="6" t="s">
        <v>13</v>
      </c>
      <c r="H162" s="6" t="s">
        <v>917</v>
      </c>
      <c r="I162" s="6">
        <v>-13</v>
      </c>
      <c r="J162" s="13" t="str">
        <f>VLOOKUP(MONTH(Tabla7[[#This Row],[Fecha del movimiento]]),Tablas!$O$4:$P$15,2,0)</f>
        <v>Jul</v>
      </c>
      <c r="K162" s="6">
        <f>YEAR(Tabla7[[#This Row],[Fecha del movimiento]])</f>
        <v>2018</v>
      </c>
    </row>
    <row r="163" spans="2:11" x14ac:dyDescent="0.2">
      <c r="B163" s="8">
        <v>43284</v>
      </c>
      <c r="C163" s="6" t="s">
        <v>1070</v>
      </c>
      <c r="D163" s="6">
        <v>300946</v>
      </c>
      <c r="E163" s="6" t="s">
        <v>129</v>
      </c>
      <c r="F163" s="6" t="s">
        <v>21</v>
      </c>
      <c r="G163" s="6" t="s">
        <v>13</v>
      </c>
      <c r="H163" s="6" t="s">
        <v>917</v>
      </c>
      <c r="I163" s="6">
        <v>-14</v>
      </c>
      <c r="J163" s="13" t="str">
        <f>VLOOKUP(MONTH(Tabla7[[#This Row],[Fecha del movimiento]]),Tablas!$O$4:$P$15,2,0)</f>
        <v>Jul</v>
      </c>
      <c r="K163" s="6">
        <f>YEAR(Tabla7[[#This Row],[Fecha del movimiento]])</f>
        <v>2018</v>
      </c>
    </row>
    <row r="164" spans="2:11" x14ac:dyDescent="0.2">
      <c r="B164" s="8">
        <v>43247</v>
      </c>
      <c r="C164" s="6" t="s">
        <v>1071</v>
      </c>
      <c r="D164" s="6">
        <v>300586</v>
      </c>
      <c r="E164" s="6" t="s">
        <v>452</v>
      </c>
      <c r="F164" s="6" t="s">
        <v>21</v>
      </c>
      <c r="G164" s="6" t="s">
        <v>13</v>
      </c>
      <c r="H164" s="6" t="s">
        <v>917</v>
      </c>
      <c r="I164" s="6">
        <v>-15</v>
      </c>
      <c r="J164" s="13" t="str">
        <f>VLOOKUP(MONTH(Tabla7[[#This Row],[Fecha del movimiento]]),Tablas!$O$4:$P$15,2,0)</f>
        <v>May</v>
      </c>
      <c r="K164" s="6">
        <f>YEAR(Tabla7[[#This Row],[Fecha del movimiento]])</f>
        <v>2018</v>
      </c>
    </row>
    <row r="165" spans="2:11" x14ac:dyDescent="0.2">
      <c r="B165" s="8">
        <v>43251</v>
      </c>
      <c r="C165" s="6" t="s">
        <v>1072</v>
      </c>
      <c r="D165" s="6">
        <v>300181</v>
      </c>
      <c r="E165" s="6" t="s">
        <v>531</v>
      </c>
      <c r="F165" s="6" t="s">
        <v>21</v>
      </c>
      <c r="G165" s="6" t="s">
        <v>3</v>
      </c>
      <c r="H165" s="6" t="s">
        <v>923</v>
      </c>
      <c r="I165" s="6">
        <v>19</v>
      </c>
      <c r="J165" s="13" t="str">
        <f>VLOOKUP(MONTH(Tabla7[[#This Row],[Fecha del movimiento]]),Tablas!$O$4:$P$15,2,0)</f>
        <v>May</v>
      </c>
      <c r="K165" s="6">
        <f>YEAR(Tabla7[[#This Row],[Fecha del movimiento]])</f>
        <v>2018</v>
      </c>
    </row>
    <row r="166" spans="2:11" x14ac:dyDescent="0.2">
      <c r="B166" s="8">
        <v>43216</v>
      </c>
      <c r="C166" s="6" t="s">
        <v>1073</v>
      </c>
      <c r="D166" s="6">
        <v>300816</v>
      </c>
      <c r="E166" s="6" t="s">
        <v>253</v>
      </c>
      <c r="F166" s="6" t="s">
        <v>21</v>
      </c>
      <c r="G166" s="6" t="s">
        <v>7</v>
      </c>
      <c r="H166" s="6" t="s">
        <v>917</v>
      </c>
      <c r="I166" s="6">
        <v>-7</v>
      </c>
      <c r="J166" s="13" t="str">
        <f>VLOOKUP(MONTH(Tabla7[[#This Row],[Fecha del movimiento]]),Tablas!$O$4:$P$15,2,0)</f>
        <v>Abr</v>
      </c>
      <c r="K166" s="6">
        <f>YEAR(Tabla7[[#This Row],[Fecha del movimiento]])</f>
        <v>2018</v>
      </c>
    </row>
    <row r="167" spans="2:11" x14ac:dyDescent="0.2">
      <c r="B167" s="8">
        <v>43118</v>
      </c>
      <c r="C167" s="6" t="s">
        <v>1074</v>
      </c>
      <c r="D167" s="6">
        <v>300453</v>
      </c>
      <c r="E167" s="6" t="s">
        <v>558</v>
      </c>
      <c r="F167" s="6" t="s">
        <v>21</v>
      </c>
      <c r="G167" s="6" t="s">
        <v>13</v>
      </c>
      <c r="H167" s="6" t="s">
        <v>917</v>
      </c>
      <c r="I167" s="6">
        <v>-7</v>
      </c>
      <c r="J167" s="13" t="str">
        <f>VLOOKUP(MONTH(Tabla7[[#This Row],[Fecha del movimiento]]),Tablas!$O$4:$P$15,2,0)</f>
        <v>Ene</v>
      </c>
      <c r="K167" s="6">
        <f>YEAR(Tabla7[[#This Row],[Fecha del movimiento]])</f>
        <v>2018</v>
      </c>
    </row>
    <row r="168" spans="2:11" x14ac:dyDescent="0.2">
      <c r="B168" s="8">
        <v>43318</v>
      </c>
      <c r="C168" s="6" t="s">
        <v>1075</v>
      </c>
      <c r="D168" s="6">
        <v>300734</v>
      </c>
      <c r="E168" s="6" t="s">
        <v>300</v>
      </c>
      <c r="F168" s="6" t="s">
        <v>21</v>
      </c>
      <c r="G168" s="6" t="s">
        <v>10</v>
      </c>
      <c r="H168" s="6" t="s">
        <v>923</v>
      </c>
      <c r="I168" s="6">
        <v>13</v>
      </c>
      <c r="J168" s="13" t="str">
        <f>VLOOKUP(MONTH(Tabla7[[#This Row],[Fecha del movimiento]]),Tablas!$O$4:$P$15,2,0)</f>
        <v>Ago</v>
      </c>
      <c r="K168" s="6">
        <f>YEAR(Tabla7[[#This Row],[Fecha del movimiento]])</f>
        <v>2018</v>
      </c>
    </row>
    <row r="169" spans="2:11" x14ac:dyDescent="0.2">
      <c r="B169" s="8">
        <v>43314</v>
      </c>
      <c r="C169" s="6" t="s">
        <v>1076</v>
      </c>
      <c r="D169" s="6">
        <v>300203</v>
      </c>
      <c r="E169" s="6" t="s">
        <v>727</v>
      </c>
      <c r="F169" s="6" t="s">
        <v>21</v>
      </c>
      <c r="G169" s="6" t="s">
        <v>2</v>
      </c>
      <c r="H169" s="6" t="s">
        <v>923</v>
      </c>
      <c r="I169" s="6">
        <v>17</v>
      </c>
      <c r="J169" s="13" t="str">
        <f>VLOOKUP(MONTH(Tabla7[[#This Row],[Fecha del movimiento]]),Tablas!$O$4:$P$15,2,0)</f>
        <v>Ago</v>
      </c>
      <c r="K169" s="6">
        <f>YEAR(Tabla7[[#This Row],[Fecha del movimiento]])</f>
        <v>2018</v>
      </c>
    </row>
    <row r="170" spans="2:11" x14ac:dyDescent="0.2">
      <c r="B170" s="8">
        <v>43242</v>
      </c>
      <c r="C170" s="6" t="s">
        <v>1077</v>
      </c>
      <c r="D170" s="6">
        <v>300796</v>
      </c>
      <c r="E170" s="6" t="s">
        <v>270</v>
      </c>
      <c r="F170" s="6" t="s">
        <v>21</v>
      </c>
      <c r="G170" s="6" t="s">
        <v>13</v>
      </c>
      <c r="H170" s="6" t="s">
        <v>917</v>
      </c>
      <c r="I170" s="6">
        <v>-16</v>
      </c>
      <c r="J170" s="13" t="str">
        <f>VLOOKUP(MONTH(Tabla7[[#This Row],[Fecha del movimiento]]),Tablas!$O$4:$P$15,2,0)</f>
        <v>May</v>
      </c>
      <c r="K170" s="6">
        <f>YEAR(Tabla7[[#This Row],[Fecha del movimiento]])</f>
        <v>2018</v>
      </c>
    </row>
    <row r="171" spans="2:11" x14ac:dyDescent="0.2">
      <c r="B171" s="8">
        <v>43146</v>
      </c>
      <c r="C171" s="6" t="s">
        <v>1078</v>
      </c>
      <c r="D171" s="6">
        <v>300471</v>
      </c>
      <c r="E171" s="6" t="s">
        <v>544</v>
      </c>
      <c r="F171" s="6" t="s">
        <v>21</v>
      </c>
      <c r="G171" s="6" t="s">
        <v>13</v>
      </c>
      <c r="H171" s="6" t="s">
        <v>923</v>
      </c>
      <c r="I171" s="6">
        <v>11</v>
      </c>
      <c r="J171" s="13" t="str">
        <f>VLOOKUP(MONTH(Tabla7[[#This Row],[Fecha del movimiento]]),Tablas!$O$4:$P$15,2,0)</f>
        <v>Feb</v>
      </c>
      <c r="K171" s="6">
        <f>YEAR(Tabla7[[#This Row],[Fecha del movimiento]])</f>
        <v>2018</v>
      </c>
    </row>
    <row r="172" spans="2:11" x14ac:dyDescent="0.2">
      <c r="B172" s="8">
        <v>43208</v>
      </c>
      <c r="C172" s="6" t="s">
        <v>1079</v>
      </c>
      <c r="D172" s="6">
        <v>300182</v>
      </c>
      <c r="E172" s="6" t="s">
        <v>740</v>
      </c>
      <c r="F172" s="6" t="s">
        <v>21</v>
      </c>
      <c r="G172" s="6" t="s">
        <v>9</v>
      </c>
      <c r="H172" s="6" t="s">
        <v>923</v>
      </c>
      <c r="I172" s="6">
        <v>16</v>
      </c>
      <c r="J172" s="13" t="str">
        <f>VLOOKUP(MONTH(Tabla7[[#This Row],[Fecha del movimiento]]),Tablas!$O$4:$P$15,2,0)</f>
        <v>Abr</v>
      </c>
      <c r="K172" s="6">
        <f>YEAR(Tabla7[[#This Row],[Fecha del movimiento]])</f>
        <v>2018</v>
      </c>
    </row>
    <row r="173" spans="2:11" x14ac:dyDescent="0.2">
      <c r="B173" s="8">
        <v>43273</v>
      </c>
      <c r="C173" s="6" t="s">
        <v>1080</v>
      </c>
      <c r="D173" s="6">
        <v>300635</v>
      </c>
      <c r="E173" s="6" t="s">
        <v>409</v>
      </c>
      <c r="F173" s="6" t="s">
        <v>21</v>
      </c>
      <c r="G173" s="6" t="s">
        <v>13</v>
      </c>
      <c r="H173" s="6" t="s">
        <v>923</v>
      </c>
      <c r="I173" s="6">
        <v>19</v>
      </c>
      <c r="J173" s="13" t="str">
        <f>VLOOKUP(MONTH(Tabla7[[#This Row],[Fecha del movimiento]]),Tablas!$O$4:$P$15,2,0)</f>
        <v>Jun</v>
      </c>
      <c r="K173" s="6">
        <f>YEAR(Tabla7[[#This Row],[Fecha del movimiento]])</f>
        <v>2018</v>
      </c>
    </row>
    <row r="174" spans="2:11" x14ac:dyDescent="0.2">
      <c r="B174" s="8">
        <v>43328</v>
      </c>
      <c r="C174" s="6" t="s">
        <v>1081</v>
      </c>
      <c r="D174" s="6">
        <v>300158</v>
      </c>
      <c r="E174" s="6" t="s">
        <v>748</v>
      </c>
      <c r="F174" s="6" t="s">
        <v>21</v>
      </c>
      <c r="G174" s="6" t="s">
        <v>2</v>
      </c>
      <c r="H174" s="6" t="s">
        <v>917</v>
      </c>
      <c r="I174" s="6">
        <v>-10</v>
      </c>
      <c r="J174" s="13" t="str">
        <f>VLOOKUP(MONTH(Tabla7[[#This Row],[Fecha del movimiento]]),Tablas!$O$4:$P$15,2,0)</f>
        <v>Ago</v>
      </c>
      <c r="K174" s="6">
        <f>YEAR(Tabla7[[#This Row],[Fecha del movimiento]])</f>
        <v>2018</v>
      </c>
    </row>
    <row r="175" spans="2:11" x14ac:dyDescent="0.2">
      <c r="B175" s="8">
        <v>43259</v>
      </c>
      <c r="C175" s="6" t="s">
        <v>1082</v>
      </c>
      <c r="D175" s="6">
        <v>300463</v>
      </c>
      <c r="E175" s="6" t="s">
        <v>549</v>
      </c>
      <c r="F175" s="6" t="s">
        <v>21</v>
      </c>
      <c r="G175" s="6" t="s">
        <v>2</v>
      </c>
      <c r="H175" s="6" t="s">
        <v>917</v>
      </c>
      <c r="I175" s="6">
        <v>-7</v>
      </c>
      <c r="J175" s="13" t="str">
        <f>VLOOKUP(MONTH(Tabla7[[#This Row],[Fecha del movimiento]]),Tablas!$O$4:$P$15,2,0)</f>
        <v>Jun</v>
      </c>
      <c r="K175" s="6">
        <f>YEAR(Tabla7[[#This Row],[Fecha del movimiento]])</f>
        <v>2018</v>
      </c>
    </row>
    <row r="176" spans="2:11" x14ac:dyDescent="0.2">
      <c r="B176" s="8">
        <v>43114</v>
      </c>
      <c r="C176" s="6" t="s">
        <v>1083</v>
      </c>
      <c r="D176" s="6">
        <v>300106</v>
      </c>
      <c r="E176" s="6" t="s">
        <v>768</v>
      </c>
      <c r="F176" s="6" t="s">
        <v>21</v>
      </c>
      <c r="G176" s="6" t="s">
        <v>4</v>
      </c>
      <c r="H176" s="6" t="s">
        <v>917</v>
      </c>
      <c r="I176" s="6">
        <v>-8</v>
      </c>
      <c r="J176" s="13" t="str">
        <f>VLOOKUP(MONTH(Tabla7[[#This Row],[Fecha del movimiento]]),Tablas!$O$4:$P$15,2,0)</f>
        <v>Ene</v>
      </c>
      <c r="K176" s="6">
        <f>YEAR(Tabla7[[#This Row],[Fecha del movimiento]])</f>
        <v>2018</v>
      </c>
    </row>
    <row r="177" spans="2:11" x14ac:dyDescent="0.2">
      <c r="B177" s="8">
        <v>43292</v>
      </c>
      <c r="C177" s="6" t="s">
        <v>1084</v>
      </c>
      <c r="D177" s="6">
        <v>300319</v>
      </c>
      <c r="E177" s="6" t="s">
        <v>650</v>
      </c>
      <c r="F177" s="6" t="s">
        <v>21</v>
      </c>
      <c r="G177" s="6" t="s">
        <v>7</v>
      </c>
      <c r="H177" s="6" t="s">
        <v>917</v>
      </c>
      <c r="I177" s="6">
        <v>-15</v>
      </c>
      <c r="J177" s="13" t="str">
        <f>VLOOKUP(MONTH(Tabla7[[#This Row],[Fecha del movimiento]]),Tablas!$O$4:$P$15,2,0)</f>
        <v>Jul</v>
      </c>
      <c r="K177" s="6">
        <f>YEAR(Tabla7[[#This Row],[Fecha del movimiento]])</f>
        <v>2018</v>
      </c>
    </row>
    <row r="178" spans="2:11" x14ac:dyDescent="0.2">
      <c r="B178" s="8">
        <v>43153</v>
      </c>
      <c r="C178" s="6" t="s">
        <v>1085</v>
      </c>
      <c r="D178" s="6">
        <v>300279</v>
      </c>
      <c r="E178" s="6" t="s">
        <v>295</v>
      </c>
      <c r="F178" s="6" t="s">
        <v>21</v>
      </c>
      <c r="G178" s="6" t="s">
        <v>11</v>
      </c>
      <c r="H178" s="6" t="s">
        <v>917</v>
      </c>
      <c r="I178" s="6">
        <v>-5</v>
      </c>
      <c r="J178" s="13" t="str">
        <f>VLOOKUP(MONTH(Tabla7[[#This Row],[Fecha del movimiento]]),Tablas!$O$4:$P$15,2,0)</f>
        <v>Feb</v>
      </c>
      <c r="K178" s="6">
        <f>YEAR(Tabla7[[#This Row],[Fecha del movimiento]])</f>
        <v>2018</v>
      </c>
    </row>
    <row r="179" spans="2:11" x14ac:dyDescent="0.2">
      <c r="B179" s="8">
        <v>43182</v>
      </c>
      <c r="C179" s="6" t="s">
        <v>1086</v>
      </c>
      <c r="D179" s="6">
        <v>300989</v>
      </c>
      <c r="E179" s="6" t="s">
        <v>87</v>
      </c>
      <c r="F179" s="6" t="s">
        <v>21</v>
      </c>
      <c r="G179" s="6" t="s">
        <v>1</v>
      </c>
      <c r="H179" s="6" t="s">
        <v>917</v>
      </c>
      <c r="I179" s="6">
        <v>-12</v>
      </c>
      <c r="J179" s="13" t="str">
        <f>VLOOKUP(MONTH(Tabla7[[#This Row],[Fecha del movimiento]]),Tablas!$O$4:$P$15,2,0)</f>
        <v>Mar</v>
      </c>
      <c r="K179" s="6">
        <f>YEAR(Tabla7[[#This Row],[Fecha del movimiento]])</f>
        <v>2018</v>
      </c>
    </row>
    <row r="180" spans="2:11" x14ac:dyDescent="0.2">
      <c r="B180" s="8">
        <v>43338</v>
      </c>
      <c r="C180" s="6" t="s">
        <v>1087</v>
      </c>
      <c r="D180" s="6">
        <v>300927</v>
      </c>
      <c r="E180" s="6" t="s">
        <v>145</v>
      </c>
      <c r="F180" s="6" t="s">
        <v>21</v>
      </c>
      <c r="G180" s="6" t="s">
        <v>13</v>
      </c>
      <c r="H180" s="6" t="s">
        <v>923</v>
      </c>
      <c r="I180" s="6">
        <v>11</v>
      </c>
      <c r="J180" s="13" t="str">
        <f>VLOOKUP(MONTH(Tabla7[[#This Row],[Fecha del movimiento]]),Tablas!$O$4:$P$15,2,0)</f>
        <v>Ago</v>
      </c>
      <c r="K180" s="6">
        <f>YEAR(Tabla7[[#This Row],[Fecha del movimiento]])</f>
        <v>2018</v>
      </c>
    </row>
    <row r="181" spans="2:11" x14ac:dyDescent="0.2">
      <c r="B181" s="8">
        <v>43205</v>
      </c>
      <c r="C181" s="6" t="s">
        <v>1088</v>
      </c>
      <c r="D181" s="6">
        <v>300063</v>
      </c>
      <c r="E181" s="6" t="s">
        <v>788</v>
      </c>
      <c r="F181" s="6" t="s">
        <v>21</v>
      </c>
      <c r="G181" s="6" t="s">
        <v>5</v>
      </c>
      <c r="H181" s="6" t="s">
        <v>917</v>
      </c>
      <c r="I181" s="6">
        <v>-15</v>
      </c>
      <c r="J181" s="13" t="str">
        <f>VLOOKUP(MONTH(Tabla7[[#This Row],[Fecha del movimiento]]),Tablas!$O$4:$P$15,2,0)</f>
        <v>Abr</v>
      </c>
      <c r="K181" s="6">
        <f>YEAR(Tabla7[[#This Row],[Fecha del movimiento]])</f>
        <v>2018</v>
      </c>
    </row>
    <row r="182" spans="2:11" x14ac:dyDescent="0.2">
      <c r="B182" s="8">
        <v>43221</v>
      </c>
      <c r="C182" s="6" t="s">
        <v>1089</v>
      </c>
      <c r="D182" s="6">
        <v>300316</v>
      </c>
      <c r="E182" s="6" t="s">
        <v>267</v>
      </c>
      <c r="F182" s="6" t="s">
        <v>21</v>
      </c>
      <c r="G182" s="6" t="s">
        <v>5</v>
      </c>
      <c r="H182" s="6" t="s">
        <v>923</v>
      </c>
      <c r="I182" s="6">
        <v>11</v>
      </c>
      <c r="J182" s="13" t="str">
        <f>VLOOKUP(MONTH(Tabla7[[#This Row],[Fecha del movimiento]]),Tablas!$O$4:$P$15,2,0)</f>
        <v>May</v>
      </c>
      <c r="K182" s="6">
        <f>YEAR(Tabla7[[#This Row],[Fecha del movimiento]])</f>
        <v>2018</v>
      </c>
    </row>
    <row r="183" spans="2:11" x14ac:dyDescent="0.2">
      <c r="B183" s="8">
        <v>43328</v>
      </c>
      <c r="C183" s="6" t="s">
        <v>1090</v>
      </c>
      <c r="D183" s="6">
        <v>300035</v>
      </c>
      <c r="E183" s="6" t="s">
        <v>802</v>
      </c>
      <c r="F183" s="6" t="s">
        <v>21</v>
      </c>
      <c r="G183" s="6" t="s">
        <v>13</v>
      </c>
      <c r="H183" s="6" t="s">
        <v>917</v>
      </c>
      <c r="I183" s="6">
        <v>-19</v>
      </c>
      <c r="J183" s="13" t="str">
        <f>VLOOKUP(MONTH(Tabla7[[#This Row],[Fecha del movimiento]]),Tablas!$O$4:$P$15,2,0)</f>
        <v>Ago</v>
      </c>
      <c r="K183" s="6">
        <f>YEAR(Tabla7[[#This Row],[Fecha del movimiento]])</f>
        <v>2018</v>
      </c>
    </row>
    <row r="184" spans="2:11" x14ac:dyDescent="0.2">
      <c r="B184" s="8">
        <v>43254</v>
      </c>
      <c r="C184" s="6" t="s">
        <v>1091</v>
      </c>
      <c r="D184" s="6">
        <v>300693</v>
      </c>
      <c r="E184" s="6" t="s">
        <v>280</v>
      </c>
      <c r="F184" s="6" t="s">
        <v>21</v>
      </c>
      <c r="G184" s="6" t="s">
        <v>5</v>
      </c>
      <c r="H184" s="6" t="s">
        <v>917</v>
      </c>
      <c r="I184" s="6">
        <v>-8</v>
      </c>
      <c r="J184" s="13" t="str">
        <f>VLOOKUP(MONTH(Tabla7[[#This Row],[Fecha del movimiento]]),Tablas!$O$4:$P$15,2,0)</f>
        <v>Jun</v>
      </c>
      <c r="K184" s="6">
        <f>YEAR(Tabla7[[#This Row],[Fecha del movimiento]])</f>
        <v>2018</v>
      </c>
    </row>
    <row r="185" spans="2:11" x14ac:dyDescent="0.2">
      <c r="B185" s="8">
        <v>43319</v>
      </c>
      <c r="C185" s="6" t="s">
        <v>1092</v>
      </c>
      <c r="D185" s="6">
        <v>300530</v>
      </c>
      <c r="E185" s="6" t="s">
        <v>498</v>
      </c>
      <c r="F185" s="6" t="s">
        <v>21</v>
      </c>
      <c r="G185" s="6" t="s">
        <v>13</v>
      </c>
      <c r="H185" s="6" t="s">
        <v>923</v>
      </c>
      <c r="I185" s="6">
        <v>18</v>
      </c>
      <c r="J185" s="13" t="str">
        <f>VLOOKUP(MONTH(Tabla7[[#This Row],[Fecha del movimiento]]),Tablas!$O$4:$P$15,2,0)</f>
        <v>Ago</v>
      </c>
      <c r="K185" s="6">
        <f>YEAR(Tabla7[[#This Row],[Fecha del movimiento]])</f>
        <v>2018</v>
      </c>
    </row>
    <row r="186" spans="2:11" x14ac:dyDescent="0.2">
      <c r="B186" s="8">
        <v>43166</v>
      </c>
      <c r="C186" s="6" t="s">
        <v>1093</v>
      </c>
      <c r="D186" s="6">
        <v>301048</v>
      </c>
      <c r="E186" s="6" t="s">
        <v>31</v>
      </c>
      <c r="F186" s="6" t="s">
        <v>21</v>
      </c>
      <c r="G186" s="6" t="s">
        <v>4</v>
      </c>
      <c r="H186" s="6" t="s">
        <v>923</v>
      </c>
      <c r="I186" s="6">
        <v>20</v>
      </c>
      <c r="J186" s="13" t="str">
        <f>VLOOKUP(MONTH(Tabla7[[#This Row],[Fecha del movimiento]]),Tablas!$O$4:$P$15,2,0)</f>
        <v>Mar</v>
      </c>
      <c r="K186" s="6">
        <f>YEAR(Tabla7[[#This Row],[Fecha del movimiento]])</f>
        <v>2018</v>
      </c>
    </row>
    <row r="187" spans="2:11" x14ac:dyDescent="0.2">
      <c r="B187" s="8">
        <v>43313</v>
      </c>
      <c r="C187" s="6" t="s">
        <v>1094</v>
      </c>
      <c r="D187" s="6">
        <v>301013</v>
      </c>
      <c r="E187" s="6" t="s">
        <v>64</v>
      </c>
      <c r="F187" s="6" t="s">
        <v>21</v>
      </c>
      <c r="G187" s="6" t="s">
        <v>1</v>
      </c>
      <c r="H187" s="6" t="s">
        <v>923</v>
      </c>
      <c r="I187" s="6">
        <v>16</v>
      </c>
      <c r="J187" s="13" t="str">
        <f>VLOOKUP(MONTH(Tabla7[[#This Row],[Fecha del movimiento]]),Tablas!$O$4:$P$15,2,0)</f>
        <v>Ago</v>
      </c>
      <c r="K187" s="6">
        <f>YEAR(Tabla7[[#This Row],[Fecha del movimiento]])</f>
        <v>2018</v>
      </c>
    </row>
    <row r="188" spans="2:11" x14ac:dyDescent="0.2">
      <c r="B188" s="8">
        <v>43295</v>
      </c>
      <c r="C188" s="6" t="s">
        <v>1095</v>
      </c>
      <c r="D188" s="6">
        <v>300147</v>
      </c>
      <c r="E188" s="6" t="s">
        <v>62</v>
      </c>
      <c r="F188" s="6" t="s">
        <v>21</v>
      </c>
      <c r="G188" s="6" t="s">
        <v>3</v>
      </c>
      <c r="H188" s="6" t="s">
        <v>917</v>
      </c>
      <c r="I188" s="6">
        <v>-17</v>
      </c>
      <c r="J188" s="13" t="str">
        <f>VLOOKUP(MONTH(Tabla7[[#This Row],[Fecha del movimiento]]),Tablas!$O$4:$P$15,2,0)</f>
        <v>Jul</v>
      </c>
      <c r="K188" s="6">
        <f>YEAR(Tabla7[[#This Row],[Fecha del movimiento]])</f>
        <v>2018</v>
      </c>
    </row>
    <row r="189" spans="2:11" x14ac:dyDescent="0.2">
      <c r="B189" s="8">
        <v>43247</v>
      </c>
      <c r="C189" s="6" t="s">
        <v>1096</v>
      </c>
      <c r="D189" s="6">
        <v>300767</v>
      </c>
      <c r="E189" s="6" t="s">
        <v>133</v>
      </c>
      <c r="F189" s="6" t="s">
        <v>21</v>
      </c>
      <c r="G189" s="6" t="s">
        <v>2</v>
      </c>
      <c r="H189" s="6" t="s">
        <v>917</v>
      </c>
      <c r="I189" s="6">
        <v>-8</v>
      </c>
      <c r="J189" s="13" t="str">
        <f>VLOOKUP(MONTH(Tabla7[[#This Row],[Fecha del movimiento]]),Tablas!$O$4:$P$15,2,0)</f>
        <v>May</v>
      </c>
      <c r="K189" s="6">
        <f>YEAR(Tabla7[[#This Row],[Fecha del movimiento]])</f>
        <v>2018</v>
      </c>
    </row>
    <row r="190" spans="2:11" x14ac:dyDescent="0.2">
      <c r="B190" s="8">
        <v>43339</v>
      </c>
      <c r="C190" s="6" t="s">
        <v>1097</v>
      </c>
      <c r="D190" s="6">
        <v>300188</v>
      </c>
      <c r="E190" s="6" t="s">
        <v>562</v>
      </c>
      <c r="F190" s="6" t="s">
        <v>21</v>
      </c>
      <c r="G190" s="6" t="s">
        <v>12</v>
      </c>
      <c r="H190" s="6" t="s">
        <v>923</v>
      </c>
      <c r="I190" s="6">
        <v>10</v>
      </c>
      <c r="J190" s="13" t="str">
        <f>VLOOKUP(MONTH(Tabla7[[#This Row],[Fecha del movimiento]]),Tablas!$O$4:$P$15,2,0)</f>
        <v>Ago</v>
      </c>
      <c r="K190" s="6">
        <f>YEAR(Tabla7[[#This Row],[Fecha del movimiento]])</f>
        <v>2018</v>
      </c>
    </row>
    <row r="191" spans="2:11" x14ac:dyDescent="0.2">
      <c r="B191" s="8">
        <v>43160</v>
      </c>
      <c r="C191" s="6" t="s">
        <v>1098</v>
      </c>
      <c r="D191" s="6">
        <v>300861</v>
      </c>
      <c r="E191" s="6" t="s">
        <v>210</v>
      </c>
      <c r="F191" s="6" t="s">
        <v>21</v>
      </c>
      <c r="G191" s="6" t="s">
        <v>11</v>
      </c>
      <c r="H191" s="6" t="s">
        <v>917</v>
      </c>
      <c r="I191" s="6">
        <v>-7</v>
      </c>
      <c r="J191" s="13" t="str">
        <f>VLOOKUP(MONTH(Tabla7[[#This Row],[Fecha del movimiento]]),Tablas!$O$4:$P$15,2,0)</f>
        <v>Mar</v>
      </c>
      <c r="K191" s="6">
        <f>YEAR(Tabla7[[#This Row],[Fecha del movimiento]])</f>
        <v>2018</v>
      </c>
    </row>
    <row r="192" spans="2:11" x14ac:dyDescent="0.2">
      <c r="B192" s="8">
        <v>43232</v>
      </c>
      <c r="C192" s="6" t="s">
        <v>1099</v>
      </c>
      <c r="D192" s="6">
        <v>300208</v>
      </c>
      <c r="E192" s="6" t="s">
        <v>724</v>
      </c>
      <c r="F192" s="6" t="s">
        <v>21</v>
      </c>
      <c r="G192" s="6" t="s">
        <v>13</v>
      </c>
      <c r="H192" s="6" t="s">
        <v>923</v>
      </c>
      <c r="I192" s="6">
        <v>10</v>
      </c>
      <c r="J192" s="13" t="str">
        <f>VLOOKUP(MONTH(Tabla7[[#This Row],[Fecha del movimiento]]),Tablas!$O$4:$P$15,2,0)</f>
        <v>May</v>
      </c>
      <c r="K192" s="6">
        <f>YEAR(Tabla7[[#This Row],[Fecha del movimiento]])</f>
        <v>2018</v>
      </c>
    </row>
    <row r="193" spans="2:11" x14ac:dyDescent="0.2">
      <c r="B193" s="8">
        <v>43186</v>
      </c>
      <c r="C193" s="6" t="s">
        <v>1100</v>
      </c>
      <c r="D193" s="6">
        <v>300235</v>
      </c>
      <c r="E193" s="6" t="s">
        <v>686</v>
      </c>
      <c r="F193" s="6" t="s">
        <v>21</v>
      </c>
      <c r="G193" s="6" t="s">
        <v>7</v>
      </c>
      <c r="H193" s="6" t="s">
        <v>917</v>
      </c>
      <c r="I193" s="6">
        <v>-14</v>
      </c>
      <c r="J193" s="13" t="str">
        <f>VLOOKUP(MONTH(Tabla7[[#This Row],[Fecha del movimiento]]),Tablas!$O$4:$P$15,2,0)</f>
        <v>Mar</v>
      </c>
      <c r="K193" s="6">
        <f>YEAR(Tabla7[[#This Row],[Fecha del movimiento]])</f>
        <v>2018</v>
      </c>
    </row>
    <row r="194" spans="2:11" x14ac:dyDescent="0.2">
      <c r="B194" s="8">
        <v>43279</v>
      </c>
      <c r="C194" s="6" t="s">
        <v>1101</v>
      </c>
      <c r="D194" s="6">
        <v>300264</v>
      </c>
      <c r="E194" s="6" t="s">
        <v>684</v>
      </c>
      <c r="F194" s="6" t="s">
        <v>21</v>
      </c>
      <c r="G194" s="6" t="s">
        <v>13</v>
      </c>
      <c r="H194" s="6" t="s">
        <v>923</v>
      </c>
      <c r="I194" s="6">
        <v>15</v>
      </c>
      <c r="J194" s="13" t="str">
        <f>VLOOKUP(MONTH(Tabla7[[#This Row],[Fecha del movimiento]]),Tablas!$O$4:$P$15,2,0)</f>
        <v>Jun</v>
      </c>
      <c r="K194" s="6">
        <f>YEAR(Tabla7[[#This Row],[Fecha del movimiento]])</f>
        <v>2018</v>
      </c>
    </row>
    <row r="195" spans="2:11" x14ac:dyDescent="0.2">
      <c r="B195" s="8">
        <v>43105</v>
      </c>
      <c r="C195" s="6" t="s">
        <v>1102</v>
      </c>
      <c r="D195" s="6">
        <v>300154</v>
      </c>
      <c r="E195" s="6" t="s">
        <v>751</v>
      </c>
      <c r="F195" s="6" t="s">
        <v>21</v>
      </c>
      <c r="G195" s="6" t="s">
        <v>13</v>
      </c>
      <c r="H195" s="6" t="s">
        <v>923</v>
      </c>
      <c r="I195" s="6">
        <v>20</v>
      </c>
      <c r="J195" s="13" t="str">
        <f>VLOOKUP(MONTH(Tabla7[[#This Row],[Fecha del movimiento]]),Tablas!$O$4:$P$15,2,0)</f>
        <v>Ene</v>
      </c>
      <c r="K195" s="6">
        <f>YEAR(Tabla7[[#This Row],[Fecha del movimiento]])</f>
        <v>2018</v>
      </c>
    </row>
    <row r="196" spans="2:11" x14ac:dyDescent="0.2">
      <c r="B196" s="8">
        <v>43138</v>
      </c>
      <c r="C196" s="6" t="s">
        <v>1103</v>
      </c>
      <c r="D196" s="6">
        <v>300100</v>
      </c>
      <c r="E196" s="6" t="s">
        <v>772</v>
      </c>
      <c r="F196" s="6" t="s">
        <v>21</v>
      </c>
      <c r="G196" s="6" t="s">
        <v>13</v>
      </c>
      <c r="H196" s="6" t="s">
        <v>923</v>
      </c>
      <c r="I196" s="6">
        <v>16</v>
      </c>
      <c r="J196" s="13" t="str">
        <f>VLOOKUP(MONTH(Tabla7[[#This Row],[Fecha del movimiento]]),Tablas!$O$4:$P$15,2,0)</f>
        <v>Feb</v>
      </c>
      <c r="K196" s="6">
        <f>YEAR(Tabla7[[#This Row],[Fecha del movimiento]])</f>
        <v>2018</v>
      </c>
    </row>
    <row r="197" spans="2:11" x14ac:dyDescent="0.2">
      <c r="B197" s="8">
        <v>43243</v>
      </c>
      <c r="C197" s="6" t="s">
        <v>1104</v>
      </c>
      <c r="D197" s="6">
        <v>300287</v>
      </c>
      <c r="E197" s="6" t="s">
        <v>625</v>
      </c>
      <c r="F197" s="6" t="s">
        <v>21</v>
      </c>
      <c r="G197" s="6" t="s">
        <v>13</v>
      </c>
      <c r="H197" s="6" t="s">
        <v>917</v>
      </c>
      <c r="I197" s="6">
        <v>-11</v>
      </c>
      <c r="J197" s="13" t="str">
        <f>VLOOKUP(MONTH(Tabla7[[#This Row],[Fecha del movimiento]]),Tablas!$O$4:$P$15,2,0)</f>
        <v>May</v>
      </c>
      <c r="K197" s="6">
        <f>YEAR(Tabla7[[#This Row],[Fecha del movimiento]])</f>
        <v>2018</v>
      </c>
    </row>
    <row r="198" spans="2:11" x14ac:dyDescent="0.2">
      <c r="B198" s="8">
        <v>43292</v>
      </c>
      <c r="C198" s="6" t="s">
        <v>1105</v>
      </c>
      <c r="D198" s="6">
        <v>300842</v>
      </c>
      <c r="E198" s="6" t="s">
        <v>227</v>
      </c>
      <c r="F198" s="6" t="s">
        <v>21</v>
      </c>
      <c r="G198" s="6" t="s">
        <v>4</v>
      </c>
      <c r="H198" s="6" t="s">
        <v>923</v>
      </c>
      <c r="I198" s="6">
        <v>12</v>
      </c>
      <c r="J198" s="13" t="str">
        <f>VLOOKUP(MONTH(Tabla7[[#This Row],[Fecha del movimiento]]),Tablas!$O$4:$P$15,2,0)</f>
        <v>Jul</v>
      </c>
      <c r="K198" s="6">
        <f>YEAR(Tabla7[[#This Row],[Fecha del movimiento]])</f>
        <v>2018</v>
      </c>
    </row>
    <row r="199" spans="2:11" x14ac:dyDescent="0.2">
      <c r="B199" s="8">
        <v>43314</v>
      </c>
      <c r="C199" s="6" t="s">
        <v>1106</v>
      </c>
      <c r="D199" s="6">
        <v>300976</v>
      </c>
      <c r="E199" s="6" t="s">
        <v>99</v>
      </c>
      <c r="F199" s="6" t="s">
        <v>21</v>
      </c>
      <c r="G199" s="6" t="s">
        <v>13</v>
      </c>
      <c r="H199" s="6" t="s">
        <v>923</v>
      </c>
      <c r="I199" s="6">
        <v>15</v>
      </c>
      <c r="J199" s="13" t="str">
        <f>VLOOKUP(MONTH(Tabla7[[#This Row],[Fecha del movimiento]]),Tablas!$O$4:$P$15,2,0)</f>
        <v>Ago</v>
      </c>
      <c r="K199" s="6">
        <f>YEAR(Tabla7[[#This Row],[Fecha del movimiento]])</f>
        <v>2018</v>
      </c>
    </row>
    <row r="200" spans="2:11" x14ac:dyDescent="0.2">
      <c r="B200" s="8">
        <v>43116</v>
      </c>
      <c r="C200" s="6" t="s">
        <v>1107</v>
      </c>
      <c r="D200" s="6">
        <v>300836</v>
      </c>
      <c r="E200" s="6" t="s">
        <v>233</v>
      </c>
      <c r="F200" s="6" t="s">
        <v>21</v>
      </c>
      <c r="G200" s="6" t="s">
        <v>2</v>
      </c>
      <c r="H200" s="6" t="s">
        <v>923</v>
      </c>
      <c r="I200" s="6">
        <v>17</v>
      </c>
      <c r="J200" s="13" t="str">
        <f>VLOOKUP(MONTH(Tabla7[[#This Row],[Fecha del movimiento]]),Tablas!$O$4:$P$15,2,0)</f>
        <v>Ene</v>
      </c>
      <c r="K200" s="6">
        <f>YEAR(Tabla7[[#This Row],[Fecha del movimiento]])</f>
        <v>2018</v>
      </c>
    </row>
    <row r="201" spans="2:11" x14ac:dyDescent="0.2">
      <c r="B201" s="8">
        <v>43107</v>
      </c>
      <c r="C201" s="6" t="s">
        <v>1108</v>
      </c>
      <c r="D201" s="6">
        <v>300515</v>
      </c>
      <c r="E201" s="6" t="s">
        <v>231</v>
      </c>
      <c r="F201" s="6" t="s">
        <v>21</v>
      </c>
      <c r="G201" s="6" t="s">
        <v>2</v>
      </c>
      <c r="H201" s="6" t="s">
        <v>923</v>
      </c>
      <c r="I201" s="6">
        <v>19</v>
      </c>
      <c r="J201" s="13" t="str">
        <f>VLOOKUP(MONTH(Tabla7[[#This Row],[Fecha del movimiento]]),Tablas!$O$4:$P$15,2,0)</f>
        <v>Ene</v>
      </c>
      <c r="K201" s="6">
        <f>YEAR(Tabla7[[#This Row],[Fecha del movimiento]])</f>
        <v>2018</v>
      </c>
    </row>
    <row r="202" spans="2:11" x14ac:dyDescent="0.2">
      <c r="B202" s="8">
        <v>43160</v>
      </c>
      <c r="C202" s="6" t="s">
        <v>1109</v>
      </c>
      <c r="D202" s="6">
        <v>300034</v>
      </c>
      <c r="E202" s="6" t="s">
        <v>693</v>
      </c>
      <c r="F202" s="6" t="s">
        <v>21</v>
      </c>
      <c r="G202" s="6" t="s">
        <v>13</v>
      </c>
      <c r="H202" s="6" t="s">
        <v>917</v>
      </c>
      <c r="I202" s="6">
        <v>-19</v>
      </c>
      <c r="J202" s="13" t="str">
        <f>VLOOKUP(MONTH(Tabla7[[#This Row],[Fecha del movimiento]]),Tablas!$O$4:$P$15,2,0)</f>
        <v>Mar</v>
      </c>
      <c r="K202" s="6">
        <f>YEAR(Tabla7[[#This Row],[Fecha del movimiento]])</f>
        <v>2018</v>
      </c>
    </row>
    <row r="203" spans="2:11" x14ac:dyDescent="0.2">
      <c r="B203" s="8">
        <v>43158</v>
      </c>
      <c r="C203" s="6" t="s">
        <v>1110</v>
      </c>
      <c r="D203" s="6">
        <v>300456</v>
      </c>
      <c r="E203" s="6" t="s">
        <v>556</v>
      </c>
      <c r="F203" s="6" t="s">
        <v>21</v>
      </c>
      <c r="G203" s="6" t="s">
        <v>12</v>
      </c>
      <c r="H203" s="6" t="s">
        <v>923</v>
      </c>
      <c r="I203" s="6">
        <v>11</v>
      </c>
      <c r="J203" s="13" t="str">
        <f>VLOOKUP(MONTH(Tabla7[[#This Row],[Fecha del movimiento]]),Tablas!$O$4:$P$15,2,0)</f>
        <v>Feb</v>
      </c>
      <c r="K203" s="6">
        <f>YEAR(Tabla7[[#This Row],[Fecha del movimiento]])</f>
        <v>2018</v>
      </c>
    </row>
    <row r="204" spans="2:11" x14ac:dyDescent="0.2">
      <c r="B204" s="8">
        <v>43134</v>
      </c>
      <c r="C204" s="6" t="s">
        <v>1111</v>
      </c>
      <c r="D204" s="6">
        <v>300491</v>
      </c>
      <c r="E204" s="6" t="s">
        <v>530</v>
      </c>
      <c r="F204" s="6" t="s">
        <v>21</v>
      </c>
      <c r="G204" s="6" t="s">
        <v>2</v>
      </c>
      <c r="H204" s="6" t="s">
        <v>917</v>
      </c>
      <c r="I204" s="6">
        <v>-13</v>
      </c>
      <c r="J204" s="13" t="str">
        <f>VLOOKUP(MONTH(Tabla7[[#This Row],[Fecha del movimiento]]),Tablas!$O$4:$P$15,2,0)</f>
        <v>Feb</v>
      </c>
      <c r="K204" s="6">
        <f>YEAR(Tabla7[[#This Row],[Fecha del movimiento]])</f>
        <v>2018</v>
      </c>
    </row>
    <row r="205" spans="2:11" x14ac:dyDescent="0.2">
      <c r="B205" s="8">
        <v>43139</v>
      </c>
      <c r="C205" s="6" t="s">
        <v>1112</v>
      </c>
      <c r="D205" s="6">
        <v>300819</v>
      </c>
      <c r="E205" s="6" t="s">
        <v>250</v>
      </c>
      <c r="F205" s="6" t="s">
        <v>21</v>
      </c>
      <c r="G205" s="6" t="s">
        <v>9</v>
      </c>
      <c r="H205" s="6" t="s">
        <v>923</v>
      </c>
      <c r="I205" s="6">
        <v>11</v>
      </c>
      <c r="J205" s="13" t="str">
        <f>VLOOKUP(MONTH(Tabla7[[#This Row],[Fecha del movimiento]]),Tablas!$O$4:$P$15,2,0)</f>
        <v>Feb</v>
      </c>
      <c r="K205" s="6">
        <f>YEAR(Tabla7[[#This Row],[Fecha del movimiento]])</f>
        <v>2018</v>
      </c>
    </row>
    <row r="206" spans="2:11" x14ac:dyDescent="0.2">
      <c r="B206" s="8">
        <v>43303</v>
      </c>
      <c r="C206" s="6" t="s">
        <v>1113</v>
      </c>
      <c r="D206" s="6">
        <v>300704</v>
      </c>
      <c r="E206" s="6" t="s">
        <v>353</v>
      </c>
      <c r="F206" s="6" t="s">
        <v>21</v>
      </c>
      <c r="G206" s="6" t="s">
        <v>13</v>
      </c>
      <c r="H206" s="6" t="s">
        <v>923</v>
      </c>
      <c r="I206" s="6">
        <v>14</v>
      </c>
      <c r="J206" s="13" t="str">
        <f>VLOOKUP(MONTH(Tabla7[[#This Row],[Fecha del movimiento]]),Tablas!$O$4:$P$15,2,0)</f>
        <v>Jul</v>
      </c>
      <c r="K206" s="6">
        <f>YEAR(Tabla7[[#This Row],[Fecha del movimiento]])</f>
        <v>2018</v>
      </c>
    </row>
    <row r="207" spans="2:11" x14ac:dyDescent="0.2">
      <c r="B207" s="8">
        <v>43182</v>
      </c>
      <c r="C207" s="6" t="s">
        <v>1114</v>
      </c>
      <c r="D207" s="6">
        <v>300108</v>
      </c>
      <c r="E207" s="6" t="s">
        <v>502</v>
      </c>
      <c r="F207" s="6" t="s">
        <v>21</v>
      </c>
      <c r="G207" s="6" t="s">
        <v>4</v>
      </c>
      <c r="H207" s="6" t="s">
        <v>917</v>
      </c>
      <c r="I207" s="6">
        <v>-16</v>
      </c>
      <c r="J207" s="13" t="str">
        <f>VLOOKUP(MONTH(Tabla7[[#This Row],[Fecha del movimiento]]),Tablas!$O$4:$P$15,2,0)</f>
        <v>Mar</v>
      </c>
      <c r="K207" s="6">
        <f>YEAR(Tabla7[[#This Row],[Fecha del movimiento]])</f>
        <v>2018</v>
      </c>
    </row>
    <row r="208" spans="2:11" x14ac:dyDescent="0.2">
      <c r="B208" s="8">
        <v>43330</v>
      </c>
      <c r="C208" s="6" t="s">
        <v>1115</v>
      </c>
      <c r="D208" s="6">
        <v>300753</v>
      </c>
      <c r="E208" s="6" t="s">
        <v>309</v>
      </c>
      <c r="F208" s="6" t="s">
        <v>21</v>
      </c>
      <c r="G208" s="6" t="s">
        <v>2</v>
      </c>
      <c r="H208" s="6" t="s">
        <v>917</v>
      </c>
      <c r="I208" s="6">
        <v>-12</v>
      </c>
      <c r="J208" s="13" t="str">
        <f>VLOOKUP(MONTH(Tabla7[[#This Row],[Fecha del movimiento]]),Tablas!$O$4:$P$15,2,0)</f>
        <v>Ago</v>
      </c>
      <c r="K208" s="6">
        <f>YEAR(Tabla7[[#This Row],[Fecha del movimiento]])</f>
        <v>2018</v>
      </c>
    </row>
    <row r="209" spans="2:11" x14ac:dyDescent="0.2">
      <c r="B209" s="8">
        <v>43254</v>
      </c>
      <c r="C209" s="6" t="s">
        <v>1116</v>
      </c>
      <c r="D209" s="6">
        <v>300758</v>
      </c>
      <c r="E209" s="6" t="s">
        <v>305</v>
      </c>
      <c r="F209" s="6" t="s">
        <v>21</v>
      </c>
      <c r="G209" s="6" t="s">
        <v>5</v>
      </c>
      <c r="H209" s="6" t="s">
        <v>917</v>
      </c>
      <c r="I209" s="6">
        <v>-6</v>
      </c>
      <c r="J209" s="13" t="str">
        <f>VLOOKUP(MONTH(Tabla7[[#This Row],[Fecha del movimiento]]),Tablas!$O$4:$P$15,2,0)</f>
        <v>Jun</v>
      </c>
      <c r="K209" s="6">
        <f>YEAR(Tabla7[[#This Row],[Fecha del movimiento]])</f>
        <v>2018</v>
      </c>
    </row>
    <row r="210" spans="2:11" x14ac:dyDescent="0.2">
      <c r="B210" s="8">
        <v>43258</v>
      </c>
      <c r="C210" s="6" t="s">
        <v>1117</v>
      </c>
      <c r="D210" s="6">
        <v>301018</v>
      </c>
      <c r="E210" s="6" t="s">
        <v>59</v>
      </c>
      <c r="F210" s="6" t="s">
        <v>21</v>
      </c>
      <c r="G210" s="6" t="s">
        <v>9</v>
      </c>
      <c r="H210" s="6" t="s">
        <v>923</v>
      </c>
      <c r="I210" s="6">
        <v>11</v>
      </c>
      <c r="J210" s="13" t="str">
        <f>VLOOKUP(MONTH(Tabla7[[#This Row],[Fecha del movimiento]]),Tablas!$O$4:$P$15,2,0)</f>
        <v>Jun</v>
      </c>
      <c r="K210" s="6">
        <f>YEAR(Tabla7[[#This Row],[Fecha del movimiento]])</f>
        <v>2018</v>
      </c>
    </row>
    <row r="211" spans="2:11" x14ac:dyDescent="0.2">
      <c r="B211" s="8">
        <v>43235</v>
      </c>
      <c r="C211" s="6" t="s">
        <v>1118</v>
      </c>
      <c r="D211" s="6">
        <v>300551</v>
      </c>
      <c r="E211" s="6" t="s">
        <v>478</v>
      </c>
      <c r="F211" s="6" t="s">
        <v>21</v>
      </c>
      <c r="G211" s="6" t="s">
        <v>1</v>
      </c>
      <c r="H211" s="6" t="s">
        <v>923</v>
      </c>
      <c r="I211" s="6">
        <v>11</v>
      </c>
      <c r="J211" s="13" t="str">
        <f>VLOOKUP(MONTH(Tabla7[[#This Row],[Fecha del movimiento]]),Tablas!$O$4:$P$15,2,0)</f>
        <v>May</v>
      </c>
      <c r="K211" s="6">
        <f>YEAR(Tabla7[[#This Row],[Fecha del movimiento]])</f>
        <v>2018</v>
      </c>
    </row>
    <row r="212" spans="2:11" x14ac:dyDescent="0.2">
      <c r="B212" s="8">
        <v>43222</v>
      </c>
      <c r="C212" s="6" t="s">
        <v>1119</v>
      </c>
      <c r="D212" s="6">
        <v>300761</v>
      </c>
      <c r="E212" s="6" t="s">
        <v>302</v>
      </c>
      <c r="F212" s="6" t="s">
        <v>21</v>
      </c>
      <c r="G212" s="6" t="s">
        <v>4</v>
      </c>
      <c r="H212" s="6" t="s">
        <v>917</v>
      </c>
      <c r="I212" s="6">
        <v>-6</v>
      </c>
      <c r="J212" s="13" t="str">
        <f>VLOOKUP(MONTH(Tabla7[[#This Row],[Fecha del movimiento]]),Tablas!$O$4:$P$15,2,0)</f>
        <v>May</v>
      </c>
      <c r="K212" s="6">
        <f>YEAR(Tabla7[[#This Row],[Fecha del movimiento]])</f>
        <v>2018</v>
      </c>
    </row>
    <row r="213" spans="2:11" x14ac:dyDescent="0.2">
      <c r="B213" s="8">
        <v>43117</v>
      </c>
      <c r="C213" s="6" t="s">
        <v>1120</v>
      </c>
      <c r="D213" s="6">
        <v>300276</v>
      </c>
      <c r="E213" s="6" t="s">
        <v>676</v>
      </c>
      <c r="F213" s="6" t="s">
        <v>21</v>
      </c>
      <c r="G213" s="6" t="s">
        <v>13</v>
      </c>
      <c r="H213" s="6" t="s">
        <v>917</v>
      </c>
      <c r="I213" s="6">
        <v>-14</v>
      </c>
      <c r="J213" s="13" t="str">
        <f>VLOOKUP(MONTH(Tabla7[[#This Row],[Fecha del movimiento]]),Tablas!$O$4:$P$15,2,0)</f>
        <v>Ene</v>
      </c>
      <c r="K213" s="6">
        <f>YEAR(Tabla7[[#This Row],[Fecha del movimiento]])</f>
        <v>2018</v>
      </c>
    </row>
    <row r="214" spans="2:11" x14ac:dyDescent="0.2">
      <c r="B214" s="8">
        <v>43341</v>
      </c>
      <c r="C214" s="6" t="s">
        <v>1121</v>
      </c>
      <c r="D214" s="6">
        <v>301040</v>
      </c>
      <c r="E214" s="6" t="s">
        <v>39</v>
      </c>
      <c r="F214" s="6" t="s">
        <v>21</v>
      </c>
      <c r="G214" s="6" t="s">
        <v>2</v>
      </c>
      <c r="H214" s="6" t="s">
        <v>923</v>
      </c>
      <c r="I214" s="6">
        <v>11</v>
      </c>
      <c r="J214" s="13" t="str">
        <f>VLOOKUP(MONTH(Tabla7[[#This Row],[Fecha del movimiento]]),Tablas!$O$4:$P$15,2,0)</f>
        <v>Ago</v>
      </c>
      <c r="K214" s="6">
        <f>YEAR(Tabla7[[#This Row],[Fecha del movimiento]])</f>
        <v>2018</v>
      </c>
    </row>
    <row r="215" spans="2:11" x14ac:dyDescent="0.2">
      <c r="B215" s="8">
        <v>43142</v>
      </c>
      <c r="C215" s="6" t="s">
        <v>1122</v>
      </c>
      <c r="D215" s="6">
        <v>300442</v>
      </c>
      <c r="E215" s="6" t="s">
        <v>566</v>
      </c>
      <c r="F215" s="6" t="s">
        <v>21</v>
      </c>
      <c r="G215" s="6" t="s">
        <v>13</v>
      </c>
      <c r="H215" s="6" t="s">
        <v>917</v>
      </c>
      <c r="I215" s="6">
        <v>-6</v>
      </c>
      <c r="J215" s="13" t="str">
        <f>VLOOKUP(MONTH(Tabla7[[#This Row],[Fecha del movimiento]]),Tablas!$O$4:$P$15,2,0)</f>
        <v>Feb</v>
      </c>
      <c r="K215" s="6">
        <f>YEAR(Tabla7[[#This Row],[Fecha del movimiento]])</f>
        <v>2018</v>
      </c>
    </row>
    <row r="216" spans="2:11" x14ac:dyDescent="0.2">
      <c r="B216" s="8">
        <v>43280</v>
      </c>
      <c r="C216" s="6" t="s">
        <v>1123</v>
      </c>
      <c r="D216" s="6">
        <v>300271</v>
      </c>
      <c r="E216" s="6" t="s">
        <v>681</v>
      </c>
      <c r="F216" s="6" t="s">
        <v>21</v>
      </c>
      <c r="G216" s="6" t="s">
        <v>13</v>
      </c>
      <c r="H216" s="6" t="s">
        <v>917</v>
      </c>
      <c r="I216" s="6">
        <v>-9</v>
      </c>
      <c r="J216" s="13" t="str">
        <f>VLOOKUP(MONTH(Tabla7[[#This Row],[Fecha del movimiento]]),Tablas!$O$4:$P$15,2,0)</f>
        <v>Jun</v>
      </c>
      <c r="K216" s="6">
        <f>YEAR(Tabla7[[#This Row],[Fecha del movimiento]])</f>
        <v>2018</v>
      </c>
    </row>
    <row r="217" spans="2:11" x14ac:dyDescent="0.2">
      <c r="B217" s="8">
        <v>43286</v>
      </c>
      <c r="C217" s="6" t="s">
        <v>1124</v>
      </c>
      <c r="D217" s="6">
        <v>300195</v>
      </c>
      <c r="E217" s="6" t="s">
        <v>732</v>
      </c>
      <c r="F217" s="6" t="s">
        <v>21</v>
      </c>
      <c r="G217" s="6" t="s">
        <v>7</v>
      </c>
      <c r="H217" s="6" t="s">
        <v>917</v>
      </c>
      <c r="I217" s="6">
        <v>-18</v>
      </c>
      <c r="J217" s="13" t="str">
        <f>VLOOKUP(MONTH(Tabla7[[#This Row],[Fecha del movimiento]]),Tablas!$O$4:$P$15,2,0)</f>
        <v>Jul</v>
      </c>
      <c r="K217" s="6">
        <f>YEAR(Tabla7[[#This Row],[Fecha del movimiento]])</f>
        <v>2018</v>
      </c>
    </row>
    <row r="218" spans="2:11" x14ac:dyDescent="0.2">
      <c r="B218" s="8">
        <v>43274</v>
      </c>
      <c r="C218" s="6" t="s">
        <v>1125</v>
      </c>
      <c r="D218" s="6">
        <v>300189</v>
      </c>
      <c r="E218" s="6" t="s">
        <v>726</v>
      </c>
      <c r="F218" s="6" t="s">
        <v>21</v>
      </c>
      <c r="G218" s="6" t="s">
        <v>9</v>
      </c>
      <c r="H218" s="6" t="s">
        <v>923</v>
      </c>
      <c r="I218" s="6">
        <v>10</v>
      </c>
      <c r="J218" s="13" t="str">
        <f>VLOOKUP(MONTH(Tabla7[[#This Row],[Fecha del movimiento]]),Tablas!$O$4:$P$15,2,0)</f>
        <v>Jun</v>
      </c>
      <c r="K218" s="6">
        <f>YEAR(Tabla7[[#This Row],[Fecha del movimiento]])</f>
        <v>2018</v>
      </c>
    </row>
    <row r="219" spans="2:11" x14ac:dyDescent="0.2">
      <c r="B219" s="8">
        <v>43143</v>
      </c>
      <c r="C219" s="6" t="s">
        <v>1126</v>
      </c>
      <c r="D219" s="6">
        <v>300615</v>
      </c>
      <c r="E219" s="6" t="s">
        <v>427</v>
      </c>
      <c r="F219" s="6" t="s">
        <v>21</v>
      </c>
      <c r="G219" s="6" t="s">
        <v>2</v>
      </c>
      <c r="H219" s="6" t="s">
        <v>917</v>
      </c>
      <c r="I219" s="6">
        <v>-18</v>
      </c>
      <c r="J219" s="13" t="str">
        <f>VLOOKUP(MONTH(Tabla7[[#This Row],[Fecha del movimiento]]),Tablas!$O$4:$P$15,2,0)</f>
        <v>Feb</v>
      </c>
      <c r="K219" s="6">
        <f>YEAR(Tabla7[[#This Row],[Fecha del movimiento]])</f>
        <v>2018</v>
      </c>
    </row>
    <row r="220" spans="2:11" x14ac:dyDescent="0.2">
      <c r="B220" s="8">
        <v>43149</v>
      </c>
      <c r="C220" s="6" t="s">
        <v>1127</v>
      </c>
      <c r="D220" s="6">
        <v>300242</v>
      </c>
      <c r="E220" s="6" t="s">
        <v>700</v>
      </c>
      <c r="F220" s="6" t="s">
        <v>21</v>
      </c>
      <c r="G220" s="6" t="s">
        <v>13</v>
      </c>
      <c r="H220" s="6" t="s">
        <v>923</v>
      </c>
      <c r="I220" s="6">
        <v>19</v>
      </c>
      <c r="J220" s="13" t="str">
        <f>VLOOKUP(MONTH(Tabla7[[#This Row],[Fecha del movimiento]]),Tablas!$O$4:$P$15,2,0)</f>
        <v>Feb</v>
      </c>
      <c r="K220" s="6">
        <f>YEAR(Tabla7[[#This Row],[Fecha del movimiento]])</f>
        <v>2018</v>
      </c>
    </row>
    <row r="221" spans="2:11" x14ac:dyDescent="0.2">
      <c r="B221" s="8">
        <v>43310</v>
      </c>
      <c r="C221" s="6" t="s">
        <v>1128</v>
      </c>
      <c r="D221" s="6">
        <v>300772</v>
      </c>
      <c r="E221" s="6" t="s">
        <v>292</v>
      </c>
      <c r="F221" s="6" t="s">
        <v>21</v>
      </c>
      <c r="G221" s="6" t="s">
        <v>5</v>
      </c>
      <c r="H221" s="6" t="s">
        <v>923</v>
      </c>
      <c r="I221" s="6">
        <v>10</v>
      </c>
      <c r="J221" s="13" t="str">
        <f>VLOOKUP(MONTH(Tabla7[[#This Row],[Fecha del movimiento]]),Tablas!$O$4:$P$15,2,0)</f>
        <v>Jul</v>
      </c>
      <c r="K221" s="6">
        <f>YEAR(Tabla7[[#This Row],[Fecha del movimiento]])</f>
        <v>2018</v>
      </c>
    </row>
    <row r="222" spans="2:11" x14ac:dyDescent="0.2">
      <c r="B222" s="8">
        <v>43260</v>
      </c>
      <c r="C222" s="6" t="s">
        <v>1129</v>
      </c>
      <c r="D222" s="6">
        <v>301005</v>
      </c>
      <c r="E222" s="6" t="s">
        <v>72</v>
      </c>
      <c r="F222" s="6" t="s">
        <v>21</v>
      </c>
      <c r="G222" s="6" t="s">
        <v>3</v>
      </c>
      <c r="H222" s="6" t="s">
        <v>917</v>
      </c>
      <c r="I222" s="6">
        <v>-9</v>
      </c>
      <c r="J222" s="13" t="str">
        <f>VLOOKUP(MONTH(Tabla7[[#This Row],[Fecha del movimiento]]),Tablas!$O$4:$P$15,2,0)</f>
        <v>Jun</v>
      </c>
      <c r="K222" s="6">
        <f>YEAR(Tabla7[[#This Row],[Fecha del movimiento]])</f>
        <v>2018</v>
      </c>
    </row>
    <row r="223" spans="2:11" x14ac:dyDescent="0.2">
      <c r="B223" s="8">
        <v>43342</v>
      </c>
      <c r="C223" s="6" t="s">
        <v>1130</v>
      </c>
      <c r="D223" s="6">
        <v>300194</v>
      </c>
      <c r="E223" s="6" t="s">
        <v>733</v>
      </c>
      <c r="F223" s="6" t="s">
        <v>21</v>
      </c>
      <c r="G223" s="6" t="s">
        <v>11</v>
      </c>
      <c r="H223" s="6" t="s">
        <v>917</v>
      </c>
      <c r="I223" s="6">
        <v>-20</v>
      </c>
      <c r="J223" s="13" t="str">
        <f>VLOOKUP(MONTH(Tabla7[[#This Row],[Fecha del movimiento]]),Tablas!$O$4:$P$15,2,0)</f>
        <v>Ago</v>
      </c>
      <c r="K223" s="6">
        <f>YEAR(Tabla7[[#This Row],[Fecha del movimiento]])</f>
        <v>2018</v>
      </c>
    </row>
    <row r="224" spans="2:11" x14ac:dyDescent="0.2">
      <c r="B224" s="8">
        <v>43282</v>
      </c>
      <c r="C224" s="6" t="s">
        <v>1131</v>
      </c>
      <c r="D224" s="6">
        <v>300894</v>
      </c>
      <c r="E224" s="6" t="s">
        <v>178</v>
      </c>
      <c r="F224" s="6" t="s">
        <v>21</v>
      </c>
      <c r="G224" s="6" t="s">
        <v>10</v>
      </c>
      <c r="H224" s="6" t="s">
        <v>923</v>
      </c>
      <c r="I224" s="6">
        <v>17</v>
      </c>
      <c r="J224" s="13" t="str">
        <f>VLOOKUP(MONTH(Tabla7[[#This Row],[Fecha del movimiento]]),Tablas!$O$4:$P$15,2,0)</f>
        <v>Jul</v>
      </c>
      <c r="K224" s="6">
        <f>YEAR(Tabla7[[#This Row],[Fecha del movimiento]])</f>
        <v>2018</v>
      </c>
    </row>
    <row r="225" spans="2:11" x14ac:dyDescent="0.2">
      <c r="B225" s="8">
        <v>43135</v>
      </c>
      <c r="C225" s="6" t="s">
        <v>1132</v>
      </c>
      <c r="D225" s="6">
        <v>301033</v>
      </c>
      <c r="E225" s="6" t="s">
        <v>46</v>
      </c>
      <c r="F225" s="6" t="s">
        <v>21</v>
      </c>
      <c r="G225" s="6" t="s">
        <v>5</v>
      </c>
      <c r="H225" s="6" t="s">
        <v>917</v>
      </c>
      <c r="I225" s="6">
        <v>-14</v>
      </c>
      <c r="J225" s="13" t="str">
        <f>VLOOKUP(MONTH(Tabla7[[#This Row],[Fecha del movimiento]]),Tablas!$O$4:$P$15,2,0)</f>
        <v>Feb</v>
      </c>
      <c r="K225" s="6">
        <f>YEAR(Tabla7[[#This Row],[Fecha del movimiento]])</f>
        <v>2018</v>
      </c>
    </row>
    <row r="226" spans="2:11" x14ac:dyDescent="0.2">
      <c r="B226" s="8">
        <v>43178</v>
      </c>
      <c r="C226" s="6" t="s">
        <v>1133</v>
      </c>
      <c r="D226" s="6">
        <v>300841</v>
      </c>
      <c r="E226" s="6" t="s">
        <v>228</v>
      </c>
      <c r="F226" s="6" t="s">
        <v>21</v>
      </c>
      <c r="G226" s="6" t="s">
        <v>7</v>
      </c>
      <c r="H226" s="6" t="s">
        <v>917</v>
      </c>
      <c r="I226" s="6">
        <v>-6</v>
      </c>
      <c r="J226" s="13" t="str">
        <f>VLOOKUP(MONTH(Tabla7[[#This Row],[Fecha del movimiento]]),Tablas!$O$4:$P$15,2,0)</f>
        <v>Mar</v>
      </c>
      <c r="K226" s="6">
        <f>YEAR(Tabla7[[#This Row],[Fecha del movimiento]])</f>
        <v>2018</v>
      </c>
    </row>
    <row r="227" spans="2:11" x14ac:dyDescent="0.2">
      <c r="B227" s="8">
        <v>43168</v>
      </c>
      <c r="C227" s="6" t="s">
        <v>1134</v>
      </c>
      <c r="D227" s="6">
        <v>300407</v>
      </c>
      <c r="E227" s="6" t="s">
        <v>584</v>
      </c>
      <c r="F227" s="6" t="s">
        <v>21</v>
      </c>
      <c r="G227" s="6" t="s">
        <v>2</v>
      </c>
      <c r="H227" s="6" t="s">
        <v>923</v>
      </c>
      <c r="I227" s="6">
        <v>14</v>
      </c>
      <c r="J227" s="13" t="str">
        <f>VLOOKUP(MONTH(Tabla7[[#This Row],[Fecha del movimiento]]),Tablas!$O$4:$P$15,2,0)</f>
        <v>Mar</v>
      </c>
      <c r="K227" s="6">
        <f>YEAR(Tabla7[[#This Row],[Fecha del movimiento]])</f>
        <v>2018</v>
      </c>
    </row>
    <row r="228" spans="2:11" x14ac:dyDescent="0.2">
      <c r="B228" s="8">
        <v>43254</v>
      </c>
      <c r="C228" s="6" t="s">
        <v>1135</v>
      </c>
      <c r="D228" s="6">
        <v>300860</v>
      </c>
      <c r="E228" s="6" t="s">
        <v>211</v>
      </c>
      <c r="F228" s="6" t="s">
        <v>21</v>
      </c>
      <c r="G228" s="6" t="s">
        <v>7</v>
      </c>
      <c r="H228" s="6" t="s">
        <v>917</v>
      </c>
      <c r="I228" s="6">
        <v>-20</v>
      </c>
      <c r="J228" s="13" t="str">
        <f>VLOOKUP(MONTH(Tabla7[[#This Row],[Fecha del movimiento]]),Tablas!$O$4:$P$15,2,0)</f>
        <v>Jun</v>
      </c>
      <c r="K228" s="6">
        <f>YEAR(Tabla7[[#This Row],[Fecha del movimiento]])</f>
        <v>2018</v>
      </c>
    </row>
    <row r="229" spans="2:11" x14ac:dyDescent="0.2">
      <c r="B229" s="8">
        <v>43176</v>
      </c>
      <c r="C229" s="6" t="s">
        <v>1136</v>
      </c>
      <c r="D229" s="6">
        <v>300781</v>
      </c>
      <c r="E229" s="6" t="s">
        <v>284</v>
      </c>
      <c r="F229" s="6" t="s">
        <v>21</v>
      </c>
      <c r="G229" s="6" t="s">
        <v>9</v>
      </c>
      <c r="H229" s="6" t="s">
        <v>917</v>
      </c>
      <c r="I229" s="6">
        <v>-13</v>
      </c>
      <c r="J229" s="13" t="str">
        <f>VLOOKUP(MONTH(Tabla7[[#This Row],[Fecha del movimiento]]),Tablas!$O$4:$P$15,2,0)</f>
        <v>Mar</v>
      </c>
      <c r="K229" s="6">
        <f>YEAR(Tabla7[[#This Row],[Fecha del movimiento]])</f>
        <v>2018</v>
      </c>
    </row>
    <row r="230" spans="2:11" x14ac:dyDescent="0.2">
      <c r="B230" s="8">
        <v>43322</v>
      </c>
      <c r="C230" s="6" t="s">
        <v>1137</v>
      </c>
      <c r="D230" s="6">
        <v>300092</v>
      </c>
      <c r="E230" s="6" t="s">
        <v>148</v>
      </c>
      <c r="F230" s="6" t="s">
        <v>21</v>
      </c>
      <c r="G230" s="6" t="s">
        <v>1</v>
      </c>
      <c r="H230" s="6" t="s">
        <v>923</v>
      </c>
      <c r="I230" s="6">
        <v>18</v>
      </c>
      <c r="J230" s="13" t="str">
        <f>VLOOKUP(MONTH(Tabla7[[#This Row],[Fecha del movimiento]]),Tablas!$O$4:$P$15,2,0)</f>
        <v>Ago</v>
      </c>
      <c r="K230" s="6">
        <f>YEAR(Tabla7[[#This Row],[Fecha del movimiento]])</f>
        <v>2018</v>
      </c>
    </row>
    <row r="231" spans="2:11" x14ac:dyDescent="0.2">
      <c r="B231" s="8">
        <v>43248</v>
      </c>
      <c r="C231" s="6" t="s">
        <v>1138</v>
      </c>
      <c r="D231" s="6">
        <v>300301</v>
      </c>
      <c r="E231" s="6" t="s">
        <v>661</v>
      </c>
      <c r="F231" s="6" t="s">
        <v>21</v>
      </c>
      <c r="G231" s="6" t="s">
        <v>2</v>
      </c>
      <c r="H231" s="6" t="s">
        <v>917</v>
      </c>
      <c r="I231" s="6">
        <v>-10</v>
      </c>
      <c r="J231" s="13" t="str">
        <f>VLOOKUP(MONTH(Tabla7[[#This Row],[Fecha del movimiento]]),Tablas!$O$4:$P$15,2,0)</f>
        <v>May</v>
      </c>
      <c r="K231" s="6">
        <f>YEAR(Tabla7[[#This Row],[Fecha del movimiento]])</f>
        <v>2018</v>
      </c>
    </row>
    <row r="232" spans="2:11" x14ac:dyDescent="0.2">
      <c r="B232" s="8">
        <v>43164</v>
      </c>
      <c r="C232" s="6" t="s">
        <v>1139</v>
      </c>
      <c r="D232" s="6">
        <v>300911</v>
      </c>
      <c r="E232" s="6" t="s">
        <v>161</v>
      </c>
      <c r="F232" s="6" t="s">
        <v>21</v>
      </c>
      <c r="G232" s="6" t="s">
        <v>7</v>
      </c>
      <c r="H232" s="6" t="s">
        <v>917</v>
      </c>
      <c r="I232" s="6">
        <v>-14</v>
      </c>
      <c r="J232" s="13" t="str">
        <f>VLOOKUP(MONTH(Tabla7[[#This Row],[Fecha del movimiento]]),Tablas!$O$4:$P$15,2,0)</f>
        <v>Mar</v>
      </c>
      <c r="K232" s="6">
        <f>YEAR(Tabla7[[#This Row],[Fecha del movimiento]])</f>
        <v>2018</v>
      </c>
    </row>
    <row r="233" spans="2:11" x14ac:dyDescent="0.2">
      <c r="B233" s="8">
        <v>43330</v>
      </c>
      <c r="C233" s="6" t="s">
        <v>1140</v>
      </c>
      <c r="D233" s="6">
        <v>300817</v>
      </c>
      <c r="E233" s="6" t="s">
        <v>252</v>
      </c>
      <c r="F233" s="6" t="s">
        <v>21</v>
      </c>
      <c r="G233" s="6" t="s">
        <v>1</v>
      </c>
      <c r="H233" s="6" t="s">
        <v>923</v>
      </c>
      <c r="I233" s="6">
        <v>20</v>
      </c>
      <c r="J233" s="13" t="str">
        <f>VLOOKUP(MONTH(Tabla7[[#This Row],[Fecha del movimiento]]),Tablas!$O$4:$P$15,2,0)</f>
        <v>Ago</v>
      </c>
      <c r="K233" s="6">
        <f>YEAR(Tabla7[[#This Row],[Fecha del movimiento]])</f>
        <v>2018</v>
      </c>
    </row>
    <row r="234" spans="2:11" x14ac:dyDescent="0.2">
      <c r="B234" s="8">
        <v>43318</v>
      </c>
      <c r="C234" s="6" t="s">
        <v>1141</v>
      </c>
      <c r="D234" s="6">
        <v>300167</v>
      </c>
      <c r="E234" s="6" t="s">
        <v>581</v>
      </c>
      <c r="F234" s="6" t="s">
        <v>21</v>
      </c>
      <c r="G234" s="6" t="s">
        <v>2</v>
      </c>
      <c r="H234" s="6" t="s">
        <v>917</v>
      </c>
      <c r="I234" s="6">
        <v>-10</v>
      </c>
      <c r="J234" s="13" t="str">
        <f>VLOOKUP(MONTH(Tabla7[[#This Row],[Fecha del movimiento]]),Tablas!$O$4:$P$15,2,0)</f>
        <v>Ago</v>
      </c>
      <c r="K234" s="6">
        <f>YEAR(Tabla7[[#This Row],[Fecha del movimiento]])</f>
        <v>2018</v>
      </c>
    </row>
    <row r="235" spans="2:11" x14ac:dyDescent="0.2">
      <c r="B235" s="8">
        <v>43176</v>
      </c>
      <c r="C235" s="6" t="s">
        <v>1142</v>
      </c>
      <c r="D235" s="6">
        <v>300304</v>
      </c>
      <c r="E235" s="6" t="s">
        <v>660</v>
      </c>
      <c r="F235" s="6" t="s">
        <v>21</v>
      </c>
      <c r="G235" s="6" t="s">
        <v>13</v>
      </c>
      <c r="H235" s="6" t="s">
        <v>923</v>
      </c>
      <c r="I235" s="6">
        <v>10</v>
      </c>
      <c r="J235" s="13" t="str">
        <f>VLOOKUP(MONTH(Tabla7[[#This Row],[Fecha del movimiento]]),Tablas!$O$4:$P$15,2,0)</f>
        <v>Mar</v>
      </c>
      <c r="K235" s="6">
        <f>YEAR(Tabla7[[#This Row],[Fecha del movimiento]])</f>
        <v>2018</v>
      </c>
    </row>
    <row r="236" spans="2:11" x14ac:dyDescent="0.2">
      <c r="B236" s="8">
        <v>43248</v>
      </c>
      <c r="C236" s="6" t="s">
        <v>1143</v>
      </c>
      <c r="D236" s="6">
        <v>300004</v>
      </c>
      <c r="E236" s="6" t="s">
        <v>722</v>
      </c>
      <c r="F236" s="6" t="s">
        <v>21</v>
      </c>
      <c r="G236" s="6" t="s">
        <v>11</v>
      </c>
      <c r="H236" s="6" t="s">
        <v>923</v>
      </c>
      <c r="I236" s="6">
        <v>10</v>
      </c>
      <c r="J236" s="13" t="str">
        <f>VLOOKUP(MONTH(Tabla7[[#This Row],[Fecha del movimiento]]),Tablas!$O$4:$P$15,2,0)</f>
        <v>May</v>
      </c>
      <c r="K236" s="6">
        <f>YEAR(Tabla7[[#This Row],[Fecha del movimiento]])</f>
        <v>2018</v>
      </c>
    </row>
    <row r="237" spans="2:11" x14ac:dyDescent="0.2">
      <c r="B237" s="8">
        <v>43283</v>
      </c>
      <c r="C237" s="6" t="s">
        <v>1144</v>
      </c>
      <c r="D237" s="6">
        <v>300897</v>
      </c>
      <c r="E237" s="6" t="s">
        <v>175</v>
      </c>
      <c r="F237" s="6" t="s">
        <v>21</v>
      </c>
      <c r="G237" s="6" t="s">
        <v>11</v>
      </c>
      <c r="H237" s="6" t="s">
        <v>917</v>
      </c>
      <c r="I237" s="6">
        <v>-15</v>
      </c>
      <c r="J237" s="13" t="str">
        <f>VLOOKUP(MONTH(Tabla7[[#This Row],[Fecha del movimiento]]),Tablas!$O$4:$P$15,2,0)</f>
        <v>Jul</v>
      </c>
      <c r="K237" s="6">
        <f>YEAR(Tabla7[[#This Row],[Fecha del movimiento]])</f>
        <v>2018</v>
      </c>
    </row>
    <row r="238" spans="2:11" x14ac:dyDescent="0.2">
      <c r="B238" s="8">
        <v>43255</v>
      </c>
      <c r="C238" s="6" t="s">
        <v>1145</v>
      </c>
      <c r="D238" s="6">
        <v>300689</v>
      </c>
      <c r="E238" s="6" t="s">
        <v>279</v>
      </c>
      <c r="F238" s="6" t="s">
        <v>21</v>
      </c>
      <c r="G238" s="6" t="s">
        <v>10</v>
      </c>
      <c r="H238" s="6" t="s">
        <v>917</v>
      </c>
      <c r="I238" s="6">
        <v>-8</v>
      </c>
      <c r="J238" s="13" t="str">
        <f>VLOOKUP(MONTH(Tabla7[[#This Row],[Fecha del movimiento]]),Tablas!$O$4:$P$15,2,0)</f>
        <v>Jun</v>
      </c>
      <c r="K238" s="6">
        <f>YEAR(Tabla7[[#This Row],[Fecha del movimiento]])</f>
        <v>2018</v>
      </c>
    </row>
    <row r="239" spans="2:11" x14ac:dyDescent="0.2">
      <c r="B239" s="8">
        <v>43175</v>
      </c>
      <c r="C239" s="6" t="s">
        <v>1146</v>
      </c>
      <c r="D239" s="6">
        <v>300351</v>
      </c>
      <c r="E239" s="6" t="s">
        <v>346</v>
      </c>
      <c r="F239" s="6" t="s">
        <v>21</v>
      </c>
      <c r="G239" s="6" t="s">
        <v>9</v>
      </c>
      <c r="H239" s="6" t="s">
        <v>923</v>
      </c>
      <c r="I239" s="6">
        <v>19</v>
      </c>
      <c r="J239" s="13" t="str">
        <f>VLOOKUP(MONTH(Tabla7[[#This Row],[Fecha del movimiento]]),Tablas!$O$4:$P$15,2,0)</f>
        <v>Mar</v>
      </c>
      <c r="K239" s="6">
        <f>YEAR(Tabla7[[#This Row],[Fecha del movimiento]])</f>
        <v>2018</v>
      </c>
    </row>
    <row r="240" spans="2:11" x14ac:dyDescent="0.2">
      <c r="B240" s="8">
        <v>43256</v>
      </c>
      <c r="C240" s="6" t="s">
        <v>1147</v>
      </c>
      <c r="D240" s="6">
        <v>300194</v>
      </c>
      <c r="E240" s="6" t="s">
        <v>733</v>
      </c>
      <c r="F240" s="6" t="s">
        <v>21</v>
      </c>
      <c r="G240" s="6" t="s">
        <v>11</v>
      </c>
      <c r="H240" s="6" t="s">
        <v>917</v>
      </c>
      <c r="I240" s="6">
        <v>-19</v>
      </c>
      <c r="J240" s="13" t="str">
        <f>VLOOKUP(MONTH(Tabla7[[#This Row],[Fecha del movimiento]]),Tablas!$O$4:$P$15,2,0)</f>
        <v>Jun</v>
      </c>
      <c r="K240" s="6">
        <f>YEAR(Tabla7[[#This Row],[Fecha del movimiento]])</f>
        <v>2018</v>
      </c>
    </row>
    <row r="241" spans="2:11" x14ac:dyDescent="0.2">
      <c r="B241" s="8">
        <v>43319</v>
      </c>
      <c r="C241" s="6" t="s">
        <v>1148</v>
      </c>
      <c r="D241" s="6">
        <v>300015</v>
      </c>
      <c r="E241" s="6" t="s">
        <v>607</v>
      </c>
      <c r="F241" s="6" t="s">
        <v>21</v>
      </c>
      <c r="G241" s="6" t="s">
        <v>6</v>
      </c>
      <c r="H241" s="6" t="s">
        <v>923</v>
      </c>
      <c r="I241" s="6">
        <v>13</v>
      </c>
      <c r="J241" s="13" t="str">
        <f>VLOOKUP(MONTH(Tabla7[[#This Row],[Fecha del movimiento]]),Tablas!$O$4:$P$15,2,0)</f>
        <v>Ago</v>
      </c>
      <c r="K241" s="6">
        <f>YEAR(Tabla7[[#This Row],[Fecha del movimiento]])</f>
        <v>2018</v>
      </c>
    </row>
    <row r="242" spans="2:11" x14ac:dyDescent="0.2">
      <c r="B242" s="8">
        <v>43319</v>
      </c>
      <c r="C242" s="6" t="s">
        <v>1149</v>
      </c>
      <c r="D242" s="6">
        <v>300318</v>
      </c>
      <c r="E242" s="6" t="s">
        <v>651</v>
      </c>
      <c r="F242" s="6" t="s">
        <v>21</v>
      </c>
      <c r="G242" s="6" t="s">
        <v>7</v>
      </c>
      <c r="H242" s="6" t="s">
        <v>923</v>
      </c>
      <c r="I242" s="6">
        <v>10</v>
      </c>
      <c r="J242" s="13" t="str">
        <f>VLOOKUP(MONTH(Tabla7[[#This Row],[Fecha del movimiento]]),Tablas!$O$4:$P$15,2,0)</f>
        <v>Ago</v>
      </c>
      <c r="K242" s="6">
        <f>YEAR(Tabla7[[#This Row],[Fecha del movimiento]])</f>
        <v>2018</v>
      </c>
    </row>
    <row r="243" spans="2:11" x14ac:dyDescent="0.2">
      <c r="B243" s="8">
        <v>43127</v>
      </c>
      <c r="C243" s="6" t="s">
        <v>1150</v>
      </c>
      <c r="D243" s="6">
        <v>300618</v>
      </c>
      <c r="E243" s="6" t="s">
        <v>424</v>
      </c>
      <c r="F243" s="6" t="s">
        <v>21</v>
      </c>
      <c r="G243" s="6" t="s">
        <v>2</v>
      </c>
      <c r="H243" s="6" t="s">
        <v>917</v>
      </c>
      <c r="I243" s="6">
        <v>-15</v>
      </c>
      <c r="J243" s="13" t="str">
        <f>VLOOKUP(MONTH(Tabla7[[#This Row],[Fecha del movimiento]]),Tablas!$O$4:$P$15,2,0)</f>
        <v>Ene</v>
      </c>
      <c r="K243" s="6">
        <f>YEAR(Tabla7[[#This Row],[Fecha del movimiento]])</f>
        <v>2018</v>
      </c>
    </row>
    <row r="244" spans="2:11" x14ac:dyDescent="0.2">
      <c r="B244" s="8">
        <v>43253</v>
      </c>
      <c r="C244" s="6" t="s">
        <v>1151</v>
      </c>
      <c r="D244" s="6">
        <v>300679</v>
      </c>
      <c r="E244" s="6" t="s">
        <v>374</v>
      </c>
      <c r="F244" s="6" t="s">
        <v>21</v>
      </c>
      <c r="G244" s="6" t="s">
        <v>7</v>
      </c>
      <c r="H244" s="6" t="s">
        <v>923</v>
      </c>
      <c r="I244" s="6">
        <v>10</v>
      </c>
      <c r="J244" s="13" t="str">
        <f>VLOOKUP(MONTH(Tabla7[[#This Row],[Fecha del movimiento]]),Tablas!$O$4:$P$15,2,0)</f>
        <v>Jun</v>
      </c>
      <c r="K244" s="6">
        <f>YEAR(Tabla7[[#This Row],[Fecha del movimiento]])</f>
        <v>2018</v>
      </c>
    </row>
    <row r="245" spans="2:11" x14ac:dyDescent="0.2">
      <c r="B245" s="8">
        <v>43211</v>
      </c>
      <c r="C245" s="6" t="s">
        <v>1152</v>
      </c>
      <c r="D245" s="6">
        <v>300262</v>
      </c>
      <c r="E245" s="6" t="s">
        <v>686</v>
      </c>
      <c r="F245" s="6" t="s">
        <v>21</v>
      </c>
      <c r="G245" s="6" t="s">
        <v>7</v>
      </c>
      <c r="H245" s="6" t="s">
        <v>923</v>
      </c>
      <c r="I245" s="6">
        <v>15</v>
      </c>
      <c r="J245" s="13" t="str">
        <f>VLOOKUP(MONTH(Tabla7[[#This Row],[Fecha del movimiento]]),Tablas!$O$4:$P$15,2,0)</f>
        <v>Abr</v>
      </c>
      <c r="K245" s="6">
        <f>YEAR(Tabla7[[#This Row],[Fecha del movimiento]])</f>
        <v>2018</v>
      </c>
    </row>
    <row r="246" spans="2:11" x14ac:dyDescent="0.2">
      <c r="B246" s="8">
        <v>43341</v>
      </c>
      <c r="C246" s="6" t="s">
        <v>1153</v>
      </c>
      <c r="D246" s="6">
        <v>300464</v>
      </c>
      <c r="E246" s="6" t="s">
        <v>548</v>
      </c>
      <c r="F246" s="6" t="s">
        <v>21</v>
      </c>
      <c r="G246" s="6" t="s">
        <v>7</v>
      </c>
      <c r="H246" s="6" t="s">
        <v>917</v>
      </c>
      <c r="I246" s="6">
        <v>-13</v>
      </c>
      <c r="J246" s="13" t="str">
        <f>VLOOKUP(MONTH(Tabla7[[#This Row],[Fecha del movimiento]]),Tablas!$O$4:$P$15,2,0)</f>
        <v>Ago</v>
      </c>
      <c r="K246" s="6">
        <f>YEAR(Tabla7[[#This Row],[Fecha del movimiento]])</f>
        <v>2018</v>
      </c>
    </row>
    <row r="247" spans="2:11" x14ac:dyDescent="0.2">
      <c r="B247" s="8">
        <v>43188</v>
      </c>
      <c r="C247" s="6" t="s">
        <v>1154</v>
      </c>
      <c r="D247" s="6">
        <v>300854</v>
      </c>
      <c r="E247" s="6" t="s">
        <v>216</v>
      </c>
      <c r="F247" s="6" t="s">
        <v>21</v>
      </c>
      <c r="G247" s="6" t="s">
        <v>7</v>
      </c>
      <c r="H247" s="6" t="s">
        <v>923</v>
      </c>
      <c r="I247" s="6">
        <v>18</v>
      </c>
      <c r="J247" s="13" t="str">
        <f>VLOOKUP(MONTH(Tabla7[[#This Row],[Fecha del movimiento]]),Tablas!$O$4:$P$15,2,0)</f>
        <v>Mar</v>
      </c>
      <c r="K247" s="6">
        <f>YEAR(Tabla7[[#This Row],[Fecha del movimiento]])</f>
        <v>2018</v>
      </c>
    </row>
    <row r="248" spans="2:11" x14ac:dyDescent="0.2">
      <c r="B248" s="8">
        <v>43177</v>
      </c>
      <c r="C248" s="6" t="s">
        <v>1155</v>
      </c>
      <c r="D248" s="6">
        <v>300163</v>
      </c>
      <c r="E248" s="6" t="s">
        <v>746</v>
      </c>
      <c r="F248" s="6" t="s">
        <v>21</v>
      </c>
      <c r="G248" s="6" t="s">
        <v>2</v>
      </c>
      <c r="H248" s="6" t="s">
        <v>923</v>
      </c>
      <c r="I248" s="6">
        <v>20</v>
      </c>
      <c r="J248" s="13" t="str">
        <f>VLOOKUP(MONTH(Tabla7[[#This Row],[Fecha del movimiento]]),Tablas!$O$4:$P$15,2,0)</f>
        <v>Mar</v>
      </c>
      <c r="K248" s="6">
        <f>YEAR(Tabla7[[#This Row],[Fecha del movimiento]])</f>
        <v>2018</v>
      </c>
    </row>
    <row r="249" spans="2:11" x14ac:dyDescent="0.2">
      <c r="B249" s="8">
        <v>43119</v>
      </c>
      <c r="C249" s="6" t="s">
        <v>1156</v>
      </c>
      <c r="D249" s="6">
        <v>300093</v>
      </c>
      <c r="E249" s="6" t="s">
        <v>415</v>
      </c>
      <c r="F249" s="6" t="s">
        <v>21</v>
      </c>
      <c r="G249" s="6" t="s">
        <v>13</v>
      </c>
      <c r="H249" s="6" t="s">
        <v>923</v>
      </c>
      <c r="I249" s="6">
        <v>17</v>
      </c>
      <c r="J249" s="13" t="str">
        <f>VLOOKUP(MONTH(Tabla7[[#This Row],[Fecha del movimiento]]),Tablas!$O$4:$P$15,2,0)</f>
        <v>Ene</v>
      </c>
      <c r="K249" s="6">
        <f>YEAR(Tabla7[[#This Row],[Fecha del movimiento]])</f>
        <v>2018</v>
      </c>
    </row>
    <row r="250" spans="2:11" x14ac:dyDescent="0.2">
      <c r="B250" s="8">
        <v>43157</v>
      </c>
      <c r="C250" s="6" t="s">
        <v>1157</v>
      </c>
      <c r="D250" s="6">
        <v>300654</v>
      </c>
      <c r="E250" s="6" t="s">
        <v>392</v>
      </c>
      <c r="F250" s="6" t="s">
        <v>21</v>
      </c>
      <c r="G250" s="6" t="s">
        <v>11</v>
      </c>
      <c r="H250" s="6" t="s">
        <v>917</v>
      </c>
      <c r="I250" s="6">
        <v>-14</v>
      </c>
      <c r="J250" s="13" t="str">
        <f>VLOOKUP(MONTH(Tabla7[[#This Row],[Fecha del movimiento]]),Tablas!$O$4:$P$15,2,0)</f>
        <v>Feb</v>
      </c>
      <c r="K250" s="6">
        <f>YEAR(Tabla7[[#This Row],[Fecha del movimiento]])</f>
        <v>2018</v>
      </c>
    </row>
    <row r="251" spans="2:11" x14ac:dyDescent="0.2">
      <c r="B251" s="8">
        <v>43341</v>
      </c>
      <c r="C251" s="6" t="s">
        <v>1158</v>
      </c>
      <c r="D251" s="6">
        <v>300772</v>
      </c>
      <c r="E251" s="6" t="s">
        <v>292</v>
      </c>
      <c r="F251" s="6" t="s">
        <v>21</v>
      </c>
      <c r="G251" s="6" t="s">
        <v>5</v>
      </c>
      <c r="H251" s="6" t="s">
        <v>917</v>
      </c>
      <c r="I251" s="6">
        <v>-12</v>
      </c>
      <c r="J251" s="13" t="str">
        <f>VLOOKUP(MONTH(Tabla7[[#This Row],[Fecha del movimiento]]),Tablas!$O$4:$P$15,2,0)</f>
        <v>Ago</v>
      </c>
      <c r="K251" s="6">
        <f>YEAR(Tabla7[[#This Row],[Fecha del movimiento]])</f>
        <v>2018</v>
      </c>
    </row>
    <row r="252" spans="2:11" x14ac:dyDescent="0.2">
      <c r="B252" s="8">
        <v>43255</v>
      </c>
      <c r="C252" s="6" t="s">
        <v>1159</v>
      </c>
      <c r="D252" s="6">
        <v>300448</v>
      </c>
      <c r="E252" s="6" t="s">
        <v>192</v>
      </c>
      <c r="F252" s="6" t="s">
        <v>21</v>
      </c>
      <c r="G252" s="6" t="s">
        <v>7</v>
      </c>
      <c r="H252" s="6" t="s">
        <v>923</v>
      </c>
      <c r="I252" s="6">
        <v>18</v>
      </c>
      <c r="J252" s="13" t="str">
        <f>VLOOKUP(MONTH(Tabla7[[#This Row],[Fecha del movimiento]]),Tablas!$O$4:$P$15,2,0)</f>
        <v>Jun</v>
      </c>
      <c r="K252" s="6">
        <f>YEAR(Tabla7[[#This Row],[Fecha del movimiento]])</f>
        <v>2018</v>
      </c>
    </row>
    <row r="253" spans="2:11" x14ac:dyDescent="0.2">
      <c r="B253" s="8">
        <v>43176</v>
      </c>
      <c r="C253" s="6" t="s">
        <v>1160</v>
      </c>
      <c r="D253" s="6">
        <v>300102</v>
      </c>
      <c r="E253" s="6" t="s">
        <v>770</v>
      </c>
      <c r="F253" s="6" t="s">
        <v>21</v>
      </c>
      <c r="G253" s="6" t="s">
        <v>5</v>
      </c>
      <c r="H253" s="6" t="s">
        <v>917</v>
      </c>
      <c r="I253" s="6">
        <v>-17</v>
      </c>
      <c r="J253" s="13" t="str">
        <f>VLOOKUP(MONTH(Tabla7[[#This Row],[Fecha del movimiento]]),Tablas!$O$4:$P$15,2,0)</f>
        <v>Mar</v>
      </c>
      <c r="K253" s="6">
        <f>YEAR(Tabla7[[#This Row],[Fecha del movimiento]])</f>
        <v>2018</v>
      </c>
    </row>
    <row r="254" spans="2:11" x14ac:dyDescent="0.2">
      <c r="B254" s="8">
        <v>43282</v>
      </c>
      <c r="C254" s="6" t="s">
        <v>1161</v>
      </c>
      <c r="D254" s="6">
        <v>300514</v>
      </c>
      <c r="E254" s="6" t="s">
        <v>511</v>
      </c>
      <c r="F254" s="6" t="s">
        <v>21</v>
      </c>
      <c r="G254" s="6" t="s">
        <v>2</v>
      </c>
      <c r="H254" s="6" t="s">
        <v>923</v>
      </c>
      <c r="I254" s="6">
        <v>19</v>
      </c>
      <c r="J254" s="13" t="str">
        <f>VLOOKUP(MONTH(Tabla7[[#This Row],[Fecha del movimiento]]),Tablas!$O$4:$P$15,2,0)</f>
        <v>Jul</v>
      </c>
      <c r="K254" s="6">
        <f>YEAR(Tabla7[[#This Row],[Fecha del movimiento]])</f>
        <v>2018</v>
      </c>
    </row>
    <row r="255" spans="2:11" x14ac:dyDescent="0.2">
      <c r="B255" s="8">
        <v>43142</v>
      </c>
      <c r="C255" s="6" t="s">
        <v>1162</v>
      </c>
      <c r="D255" s="6">
        <v>300680</v>
      </c>
      <c r="E255" s="6" t="s">
        <v>373</v>
      </c>
      <c r="F255" s="6" t="s">
        <v>21</v>
      </c>
      <c r="G255" s="6" t="s">
        <v>13</v>
      </c>
      <c r="H255" s="6" t="s">
        <v>917</v>
      </c>
      <c r="I255" s="6">
        <v>-11</v>
      </c>
      <c r="J255" s="13" t="str">
        <f>VLOOKUP(MONTH(Tabla7[[#This Row],[Fecha del movimiento]]),Tablas!$O$4:$P$15,2,0)</f>
        <v>Feb</v>
      </c>
      <c r="K255" s="6">
        <f>YEAR(Tabla7[[#This Row],[Fecha del movimiento]])</f>
        <v>2018</v>
      </c>
    </row>
    <row r="256" spans="2:11" x14ac:dyDescent="0.2">
      <c r="B256" s="8">
        <v>43335</v>
      </c>
      <c r="C256" s="6" t="s">
        <v>1163</v>
      </c>
      <c r="D256" s="6">
        <v>300652</v>
      </c>
      <c r="E256" s="6" t="s">
        <v>393</v>
      </c>
      <c r="F256" s="6" t="s">
        <v>21</v>
      </c>
      <c r="G256" s="6" t="s">
        <v>13</v>
      </c>
      <c r="H256" s="6" t="s">
        <v>917</v>
      </c>
      <c r="I256" s="6">
        <v>-12</v>
      </c>
      <c r="J256" s="13" t="str">
        <f>VLOOKUP(MONTH(Tabla7[[#This Row],[Fecha del movimiento]]),Tablas!$O$4:$P$15,2,0)</f>
        <v>Ago</v>
      </c>
      <c r="K256" s="6">
        <f>YEAR(Tabla7[[#This Row],[Fecha del movimiento]])</f>
        <v>2018</v>
      </c>
    </row>
    <row r="257" spans="2:11" x14ac:dyDescent="0.2">
      <c r="B257" s="8">
        <v>43330</v>
      </c>
      <c r="C257" s="6" t="s">
        <v>1164</v>
      </c>
      <c r="D257" s="6">
        <v>300292</v>
      </c>
      <c r="E257" s="6" t="s">
        <v>630</v>
      </c>
      <c r="F257" s="6" t="s">
        <v>21</v>
      </c>
      <c r="G257" s="6" t="s">
        <v>5</v>
      </c>
      <c r="H257" s="6" t="s">
        <v>917</v>
      </c>
      <c r="I257" s="6">
        <v>-8</v>
      </c>
      <c r="J257" s="13" t="str">
        <f>VLOOKUP(MONTH(Tabla7[[#This Row],[Fecha del movimiento]]),Tablas!$O$4:$P$15,2,0)</f>
        <v>Ago</v>
      </c>
      <c r="K257" s="6">
        <f>YEAR(Tabla7[[#This Row],[Fecha del movimiento]])</f>
        <v>2018</v>
      </c>
    </row>
    <row r="258" spans="2:11" x14ac:dyDescent="0.2">
      <c r="B258" s="8">
        <v>43129</v>
      </c>
      <c r="C258" s="6" t="s">
        <v>1165</v>
      </c>
      <c r="D258" s="6">
        <v>300980</v>
      </c>
      <c r="E258" s="6" t="s">
        <v>96</v>
      </c>
      <c r="F258" s="6" t="s">
        <v>21</v>
      </c>
      <c r="G258" s="6" t="s">
        <v>10</v>
      </c>
      <c r="H258" s="6" t="s">
        <v>923</v>
      </c>
      <c r="I258" s="6">
        <v>10</v>
      </c>
      <c r="J258" s="13" t="str">
        <f>VLOOKUP(MONTH(Tabla7[[#This Row],[Fecha del movimiento]]),Tablas!$O$4:$P$15,2,0)</f>
        <v>Ene</v>
      </c>
      <c r="K258" s="6">
        <f>YEAR(Tabla7[[#This Row],[Fecha del movimiento]])</f>
        <v>2018</v>
      </c>
    </row>
    <row r="259" spans="2:11" x14ac:dyDescent="0.2">
      <c r="B259" s="8">
        <v>43291</v>
      </c>
      <c r="C259" s="6" t="s">
        <v>1166</v>
      </c>
      <c r="D259" s="6">
        <v>300608</v>
      </c>
      <c r="E259" s="6" t="s">
        <v>434</v>
      </c>
      <c r="F259" s="6" t="s">
        <v>21</v>
      </c>
      <c r="G259" s="6" t="s">
        <v>10</v>
      </c>
      <c r="H259" s="6" t="s">
        <v>917</v>
      </c>
      <c r="I259" s="6">
        <v>-10</v>
      </c>
      <c r="J259" s="13" t="str">
        <f>VLOOKUP(MONTH(Tabla7[[#This Row],[Fecha del movimiento]]),Tablas!$O$4:$P$15,2,0)</f>
        <v>Jul</v>
      </c>
      <c r="K259" s="6">
        <f>YEAR(Tabla7[[#This Row],[Fecha del movimiento]])</f>
        <v>2018</v>
      </c>
    </row>
    <row r="260" spans="2:11" x14ac:dyDescent="0.2">
      <c r="B260" s="8">
        <v>43187</v>
      </c>
      <c r="C260" s="6" t="s">
        <v>1167</v>
      </c>
      <c r="D260" s="6">
        <v>300334</v>
      </c>
      <c r="E260" s="6" t="s">
        <v>641</v>
      </c>
      <c r="F260" s="6" t="s">
        <v>21</v>
      </c>
      <c r="G260" s="6" t="s">
        <v>5</v>
      </c>
      <c r="H260" s="6" t="s">
        <v>923</v>
      </c>
      <c r="I260" s="6">
        <v>10</v>
      </c>
      <c r="J260" s="13" t="str">
        <f>VLOOKUP(MONTH(Tabla7[[#This Row],[Fecha del movimiento]]),Tablas!$O$4:$P$15,2,0)</f>
        <v>Mar</v>
      </c>
      <c r="K260" s="6">
        <f>YEAR(Tabla7[[#This Row],[Fecha del movimiento]])</f>
        <v>2018</v>
      </c>
    </row>
    <row r="261" spans="2:11" x14ac:dyDescent="0.2">
      <c r="B261" s="8">
        <v>43177</v>
      </c>
      <c r="C261" s="6" t="s">
        <v>1168</v>
      </c>
      <c r="D261" s="6">
        <v>300205</v>
      </c>
      <c r="E261" s="6" t="s">
        <v>157</v>
      </c>
      <c r="F261" s="6" t="s">
        <v>21</v>
      </c>
      <c r="G261" s="6" t="s">
        <v>2</v>
      </c>
      <c r="H261" s="6" t="s">
        <v>917</v>
      </c>
      <c r="I261" s="6">
        <v>-12</v>
      </c>
      <c r="J261" s="13" t="str">
        <f>VLOOKUP(MONTH(Tabla7[[#This Row],[Fecha del movimiento]]),Tablas!$O$4:$P$15,2,0)</f>
        <v>Mar</v>
      </c>
      <c r="K261" s="6">
        <f>YEAR(Tabla7[[#This Row],[Fecha del movimiento]])</f>
        <v>2018</v>
      </c>
    </row>
    <row r="262" spans="2:11" x14ac:dyDescent="0.2">
      <c r="B262" s="8">
        <v>43183</v>
      </c>
      <c r="C262" s="6" t="s">
        <v>1169</v>
      </c>
      <c r="D262" s="6">
        <v>300006</v>
      </c>
      <c r="E262" s="6" t="s">
        <v>781</v>
      </c>
      <c r="F262" s="6" t="s">
        <v>21</v>
      </c>
      <c r="G262" s="6" t="s">
        <v>9</v>
      </c>
      <c r="H262" s="6" t="s">
        <v>917</v>
      </c>
      <c r="I262" s="6">
        <v>-17</v>
      </c>
      <c r="J262" s="13" t="str">
        <f>VLOOKUP(MONTH(Tabla7[[#This Row],[Fecha del movimiento]]),Tablas!$O$4:$P$15,2,0)</f>
        <v>Mar</v>
      </c>
      <c r="K262" s="6">
        <f>YEAR(Tabla7[[#This Row],[Fecha del movimiento]])</f>
        <v>2018</v>
      </c>
    </row>
    <row r="263" spans="2:11" x14ac:dyDescent="0.2">
      <c r="B263" s="8">
        <v>43225</v>
      </c>
      <c r="C263" s="6" t="s">
        <v>1170</v>
      </c>
      <c r="D263" s="6">
        <v>301010</v>
      </c>
      <c r="E263" s="6" t="s">
        <v>67</v>
      </c>
      <c r="F263" s="6" t="s">
        <v>21</v>
      </c>
      <c r="G263" s="6" t="s">
        <v>13</v>
      </c>
      <c r="H263" s="6" t="s">
        <v>917</v>
      </c>
      <c r="I263" s="6">
        <v>-18</v>
      </c>
      <c r="J263" s="13" t="str">
        <f>VLOOKUP(MONTH(Tabla7[[#This Row],[Fecha del movimiento]]),Tablas!$O$4:$P$15,2,0)</f>
        <v>May</v>
      </c>
      <c r="K263" s="6">
        <f>YEAR(Tabla7[[#This Row],[Fecha del movimiento]])</f>
        <v>2018</v>
      </c>
    </row>
    <row r="264" spans="2:11" x14ac:dyDescent="0.2">
      <c r="B264" s="8">
        <v>43327</v>
      </c>
      <c r="C264" s="6" t="s">
        <v>1171</v>
      </c>
      <c r="D264" s="6">
        <v>300148</v>
      </c>
      <c r="E264" s="6" t="s">
        <v>658</v>
      </c>
      <c r="F264" s="6" t="s">
        <v>21</v>
      </c>
      <c r="G264" s="6" t="s">
        <v>13</v>
      </c>
      <c r="H264" s="6" t="s">
        <v>917</v>
      </c>
      <c r="I264" s="6">
        <v>-19</v>
      </c>
      <c r="J264" s="13" t="str">
        <f>VLOOKUP(MONTH(Tabla7[[#This Row],[Fecha del movimiento]]),Tablas!$O$4:$P$15,2,0)</f>
        <v>Ago</v>
      </c>
      <c r="K264" s="6">
        <f>YEAR(Tabla7[[#This Row],[Fecha del movimiento]])</f>
        <v>2018</v>
      </c>
    </row>
    <row r="265" spans="2:11" x14ac:dyDescent="0.2">
      <c r="B265" s="8">
        <v>43226</v>
      </c>
      <c r="C265" s="6" t="s">
        <v>1172</v>
      </c>
      <c r="D265" s="6">
        <v>300465</v>
      </c>
      <c r="E265" s="6" t="s">
        <v>389</v>
      </c>
      <c r="F265" s="6" t="s">
        <v>21</v>
      </c>
      <c r="G265" s="6" t="s">
        <v>13</v>
      </c>
      <c r="H265" s="6" t="s">
        <v>917</v>
      </c>
      <c r="I265" s="6">
        <v>-12</v>
      </c>
      <c r="J265" s="13" t="str">
        <f>VLOOKUP(MONTH(Tabla7[[#This Row],[Fecha del movimiento]]),Tablas!$O$4:$P$15,2,0)</f>
        <v>May</v>
      </c>
      <c r="K265" s="6">
        <f>YEAR(Tabla7[[#This Row],[Fecha del movimiento]])</f>
        <v>2018</v>
      </c>
    </row>
    <row r="266" spans="2:11" x14ac:dyDescent="0.2">
      <c r="B266" s="8">
        <v>43336</v>
      </c>
      <c r="C266" s="6" t="s">
        <v>1173</v>
      </c>
      <c r="D266" s="6">
        <v>300453</v>
      </c>
      <c r="E266" s="6" t="s">
        <v>558</v>
      </c>
      <c r="F266" s="6" t="s">
        <v>21</v>
      </c>
      <c r="G266" s="6" t="s">
        <v>13</v>
      </c>
      <c r="H266" s="6" t="s">
        <v>923</v>
      </c>
      <c r="I266" s="6">
        <v>16</v>
      </c>
      <c r="J266" s="13" t="str">
        <f>VLOOKUP(MONTH(Tabla7[[#This Row],[Fecha del movimiento]]),Tablas!$O$4:$P$15,2,0)</f>
        <v>Ago</v>
      </c>
      <c r="K266" s="6">
        <f>YEAR(Tabla7[[#This Row],[Fecha del movimiento]])</f>
        <v>2018</v>
      </c>
    </row>
    <row r="267" spans="2:11" x14ac:dyDescent="0.2">
      <c r="B267" s="8">
        <v>43179</v>
      </c>
      <c r="C267" s="6" t="s">
        <v>1174</v>
      </c>
      <c r="D267" s="6">
        <v>301029</v>
      </c>
      <c r="E267" s="6" t="s">
        <v>49</v>
      </c>
      <c r="F267" s="6" t="s">
        <v>21</v>
      </c>
      <c r="G267" s="6" t="s">
        <v>2</v>
      </c>
      <c r="H267" s="6" t="s">
        <v>917</v>
      </c>
      <c r="I267" s="6">
        <v>-20</v>
      </c>
      <c r="J267" s="13" t="str">
        <f>VLOOKUP(MONTH(Tabla7[[#This Row],[Fecha del movimiento]]),Tablas!$O$4:$P$15,2,0)</f>
        <v>Mar</v>
      </c>
      <c r="K267" s="6">
        <f>YEAR(Tabla7[[#This Row],[Fecha del movimiento]])</f>
        <v>2018</v>
      </c>
    </row>
    <row r="268" spans="2:11" x14ac:dyDescent="0.2">
      <c r="B268" s="8">
        <v>43260</v>
      </c>
      <c r="C268" s="6" t="s">
        <v>1175</v>
      </c>
      <c r="D268" s="6">
        <v>300540</v>
      </c>
      <c r="E268" s="6" t="s">
        <v>488</v>
      </c>
      <c r="F268" s="6" t="s">
        <v>21</v>
      </c>
      <c r="G268" s="6" t="s">
        <v>13</v>
      </c>
      <c r="H268" s="6" t="s">
        <v>917</v>
      </c>
      <c r="I268" s="6">
        <v>-8</v>
      </c>
      <c r="J268" s="13" t="str">
        <f>VLOOKUP(MONTH(Tabla7[[#This Row],[Fecha del movimiento]]),Tablas!$O$4:$P$15,2,0)</f>
        <v>Jun</v>
      </c>
      <c r="K268" s="6">
        <f>YEAR(Tabla7[[#This Row],[Fecha del movimiento]])</f>
        <v>2018</v>
      </c>
    </row>
    <row r="269" spans="2:11" x14ac:dyDescent="0.2">
      <c r="B269" s="8">
        <v>43114</v>
      </c>
      <c r="C269" s="6" t="s">
        <v>1176</v>
      </c>
      <c r="D269" s="6">
        <v>300932</v>
      </c>
      <c r="E269" s="6" t="s">
        <v>142</v>
      </c>
      <c r="F269" s="6" t="s">
        <v>21</v>
      </c>
      <c r="G269" s="6" t="s">
        <v>6</v>
      </c>
      <c r="H269" s="6" t="s">
        <v>923</v>
      </c>
      <c r="I269" s="6">
        <v>12</v>
      </c>
      <c r="J269" s="13" t="str">
        <f>VLOOKUP(MONTH(Tabla7[[#This Row],[Fecha del movimiento]]),Tablas!$O$4:$P$15,2,0)</f>
        <v>Ene</v>
      </c>
      <c r="K269" s="6">
        <f>YEAR(Tabla7[[#This Row],[Fecha del movimiento]])</f>
        <v>2018</v>
      </c>
    </row>
    <row r="270" spans="2:11" x14ac:dyDescent="0.2">
      <c r="B270" s="8">
        <v>43176</v>
      </c>
      <c r="C270" s="6" t="s">
        <v>1177</v>
      </c>
      <c r="D270" s="6">
        <v>300703</v>
      </c>
      <c r="E270" s="6" t="s">
        <v>354</v>
      </c>
      <c r="F270" s="6" t="s">
        <v>21</v>
      </c>
      <c r="G270" s="6" t="s">
        <v>13</v>
      </c>
      <c r="H270" s="6" t="s">
        <v>917</v>
      </c>
      <c r="I270" s="6">
        <v>-7</v>
      </c>
      <c r="J270" s="13" t="str">
        <f>VLOOKUP(MONTH(Tabla7[[#This Row],[Fecha del movimiento]]),Tablas!$O$4:$P$15,2,0)</f>
        <v>Mar</v>
      </c>
      <c r="K270" s="6">
        <f>YEAR(Tabla7[[#This Row],[Fecha del movimiento]])</f>
        <v>2018</v>
      </c>
    </row>
    <row r="271" spans="2:11" x14ac:dyDescent="0.2">
      <c r="B271" s="8">
        <v>43257</v>
      </c>
      <c r="C271" s="6" t="s">
        <v>1178</v>
      </c>
      <c r="D271" s="6">
        <v>300156</v>
      </c>
      <c r="E271" s="6" t="s">
        <v>749</v>
      </c>
      <c r="F271" s="6" t="s">
        <v>21</v>
      </c>
      <c r="G271" s="6" t="s">
        <v>6</v>
      </c>
      <c r="H271" s="6" t="s">
        <v>917</v>
      </c>
      <c r="I271" s="6">
        <v>-16</v>
      </c>
      <c r="J271" s="13" t="str">
        <f>VLOOKUP(MONTH(Tabla7[[#This Row],[Fecha del movimiento]]),Tablas!$O$4:$P$15,2,0)</f>
        <v>Jun</v>
      </c>
      <c r="K271" s="6">
        <f>YEAR(Tabla7[[#This Row],[Fecha del movimiento]])</f>
        <v>2018</v>
      </c>
    </row>
    <row r="272" spans="2:11" x14ac:dyDescent="0.2">
      <c r="B272" s="8">
        <v>43105</v>
      </c>
      <c r="C272" s="6" t="s">
        <v>1179</v>
      </c>
      <c r="D272" s="6">
        <v>300938</v>
      </c>
      <c r="E272" s="6" t="s">
        <v>136</v>
      </c>
      <c r="F272" s="6" t="s">
        <v>21</v>
      </c>
      <c r="G272" s="6" t="s">
        <v>6</v>
      </c>
      <c r="H272" s="6" t="s">
        <v>923</v>
      </c>
      <c r="I272" s="6">
        <v>20</v>
      </c>
      <c r="J272" s="13" t="str">
        <f>VLOOKUP(MONTH(Tabla7[[#This Row],[Fecha del movimiento]]),Tablas!$O$4:$P$15,2,0)</f>
        <v>Ene</v>
      </c>
      <c r="K272" s="6">
        <f>YEAR(Tabla7[[#This Row],[Fecha del movimiento]])</f>
        <v>2018</v>
      </c>
    </row>
    <row r="273" spans="2:11" x14ac:dyDescent="0.2">
      <c r="B273" s="8">
        <v>43158</v>
      </c>
      <c r="C273" s="6" t="s">
        <v>1180</v>
      </c>
      <c r="D273" s="6">
        <v>300942</v>
      </c>
      <c r="E273" s="6" t="s">
        <v>133</v>
      </c>
      <c r="F273" s="6" t="s">
        <v>21</v>
      </c>
      <c r="G273" s="6" t="s">
        <v>2</v>
      </c>
      <c r="H273" s="6" t="s">
        <v>923</v>
      </c>
      <c r="I273" s="6">
        <v>15</v>
      </c>
      <c r="J273" s="13" t="str">
        <f>VLOOKUP(MONTH(Tabla7[[#This Row],[Fecha del movimiento]]),Tablas!$O$4:$P$15,2,0)</f>
        <v>Feb</v>
      </c>
      <c r="K273" s="6">
        <f>YEAR(Tabla7[[#This Row],[Fecha del movimiento]])</f>
        <v>2018</v>
      </c>
    </row>
    <row r="274" spans="2:11" x14ac:dyDescent="0.2">
      <c r="B274" s="8">
        <v>43340</v>
      </c>
      <c r="C274" s="6" t="s">
        <v>1181</v>
      </c>
      <c r="D274" s="6">
        <v>300200</v>
      </c>
      <c r="E274" s="6" t="s">
        <v>728</v>
      </c>
      <c r="F274" s="6" t="s">
        <v>21</v>
      </c>
      <c r="G274" s="6" t="s">
        <v>11</v>
      </c>
      <c r="H274" s="6" t="s">
        <v>923</v>
      </c>
      <c r="I274" s="6">
        <v>13</v>
      </c>
      <c r="J274" s="13" t="str">
        <f>VLOOKUP(MONTH(Tabla7[[#This Row],[Fecha del movimiento]]),Tablas!$O$4:$P$15,2,0)</f>
        <v>Ago</v>
      </c>
      <c r="K274" s="6">
        <f>YEAR(Tabla7[[#This Row],[Fecha del movimiento]])</f>
        <v>2018</v>
      </c>
    </row>
    <row r="275" spans="2:11" x14ac:dyDescent="0.2">
      <c r="B275" s="8">
        <v>43222</v>
      </c>
      <c r="C275" s="6" t="s">
        <v>1182</v>
      </c>
      <c r="D275" s="6">
        <v>300035</v>
      </c>
      <c r="E275" s="6" t="s">
        <v>802</v>
      </c>
      <c r="F275" s="6" t="s">
        <v>21</v>
      </c>
      <c r="G275" s="6" t="s">
        <v>13</v>
      </c>
      <c r="H275" s="6" t="s">
        <v>917</v>
      </c>
      <c r="I275" s="6">
        <v>-10</v>
      </c>
      <c r="J275" s="13" t="str">
        <f>VLOOKUP(MONTH(Tabla7[[#This Row],[Fecha del movimiento]]),Tablas!$O$4:$P$15,2,0)</f>
        <v>May</v>
      </c>
      <c r="K275" s="6">
        <f>YEAR(Tabla7[[#This Row],[Fecha del movimiento]])</f>
        <v>2018</v>
      </c>
    </row>
    <row r="276" spans="2:11" x14ac:dyDescent="0.2">
      <c r="B276" s="8">
        <v>43322</v>
      </c>
      <c r="C276" s="6" t="s">
        <v>1183</v>
      </c>
      <c r="D276" s="6">
        <v>300342</v>
      </c>
      <c r="E276" s="6" t="s">
        <v>636</v>
      </c>
      <c r="F276" s="6" t="s">
        <v>21</v>
      </c>
      <c r="G276" s="6" t="s">
        <v>13</v>
      </c>
      <c r="H276" s="6" t="s">
        <v>917</v>
      </c>
      <c r="I276" s="6">
        <v>-5</v>
      </c>
      <c r="J276" s="13" t="str">
        <f>VLOOKUP(MONTH(Tabla7[[#This Row],[Fecha del movimiento]]),Tablas!$O$4:$P$15,2,0)</f>
        <v>Ago</v>
      </c>
      <c r="K276" s="6">
        <f>YEAR(Tabla7[[#This Row],[Fecha del movimiento]])</f>
        <v>2018</v>
      </c>
    </row>
    <row r="277" spans="2:11" x14ac:dyDescent="0.2">
      <c r="B277" s="8">
        <v>43240</v>
      </c>
      <c r="C277" s="6" t="s">
        <v>1184</v>
      </c>
      <c r="D277" s="6">
        <v>300521</v>
      </c>
      <c r="E277" s="6" t="s">
        <v>506</v>
      </c>
      <c r="F277" s="6" t="s">
        <v>21</v>
      </c>
      <c r="G277" s="6" t="s">
        <v>7</v>
      </c>
      <c r="H277" s="6" t="s">
        <v>923</v>
      </c>
      <c r="I277" s="6">
        <v>19</v>
      </c>
      <c r="J277" s="13" t="str">
        <f>VLOOKUP(MONTH(Tabla7[[#This Row],[Fecha del movimiento]]),Tablas!$O$4:$P$15,2,0)</f>
        <v>May</v>
      </c>
      <c r="K277" s="6">
        <f>YEAR(Tabla7[[#This Row],[Fecha del movimiento]])</f>
        <v>2018</v>
      </c>
    </row>
    <row r="278" spans="2:11" x14ac:dyDescent="0.2">
      <c r="B278" s="8">
        <v>43316</v>
      </c>
      <c r="C278" s="6" t="s">
        <v>1185</v>
      </c>
      <c r="D278" s="6">
        <v>300340</v>
      </c>
      <c r="E278" s="6" t="s">
        <v>452</v>
      </c>
      <c r="F278" s="6" t="s">
        <v>21</v>
      </c>
      <c r="G278" s="6" t="s">
        <v>13</v>
      </c>
      <c r="H278" s="6" t="s">
        <v>923</v>
      </c>
      <c r="I278" s="6">
        <v>19</v>
      </c>
      <c r="J278" s="13" t="str">
        <f>VLOOKUP(MONTH(Tabla7[[#This Row],[Fecha del movimiento]]),Tablas!$O$4:$P$15,2,0)</f>
        <v>Ago</v>
      </c>
      <c r="K278" s="6">
        <f>YEAR(Tabla7[[#This Row],[Fecha del movimiento]])</f>
        <v>2018</v>
      </c>
    </row>
    <row r="279" spans="2:11" x14ac:dyDescent="0.2">
      <c r="B279" s="8">
        <v>43156</v>
      </c>
      <c r="C279" s="6" t="s">
        <v>1186</v>
      </c>
      <c r="D279" s="6">
        <v>300917</v>
      </c>
      <c r="E279" s="6" t="s">
        <v>155</v>
      </c>
      <c r="F279" s="6" t="s">
        <v>21</v>
      </c>
      <c r="G279" s="6" t="s">
        <v>13</v>
      </c>
      <c r="H279" s="6" t="s">
        <v>917</v>
      </c>
      <c r="I279" s="6">
        <v>-16</v>
      </c>
      <c r="J279" s="13" t="str">
        <f>VLOOKUP(MONTH(Tabla7[[#This Row],[Fecha del movimiento]]),Tablas!$O$4:$P$15,2,0)</f>
        <v>Feb</v>
      </c>
      <c r="K279" s="6">
        <f>YEAR(Tabla7[[#This Row],[Fecha del movimiento]])</f>
        <v>2018</v>
      </c>
    </row>
    <row r="280" spans="2:11" x14ac:dyDescent="0.2">
      <c r="B280" s="8">
        <v>43128</v>
      </c>
      <c r="C280" s="6" t="s">
        <v>1187</v>
      </c>
      <c r="D280" s="6">
        <v>300114</v>
      </c>
      <c r="E280" s="6" t="s">
        <v>763</v>
      </c>
      <c r="F280" s="6" t="s">
        <v>21</v>
      </c>
      <c r="G280" s="6" t="s">
        <v>13</v>
      </c>
      <c r="H280" s="6" t="s">
        <v>923</v>
      </c>
      <c r="I280" s="6">
        <v>14</v>
      </c>
      <c r="J280" s="13" t="str">
        <f>VLOOKUP(MONTH(Tabla7[[#This Row],[Fecha del movimiento]]),Tablas!$O$4:$P$15,2,0)</f>
        <v>Ene</v>
      </c>
      <c r="K280" s="6">
        <f>YEAR(Tabla7[[#This Row],[Fecha del movimiento]])</f>
        <v>2018</v>
      </c>
    </row>
    <row r="281" spans="2:11" x14ac:dyDescent="0.2">
      <c r="B281" s="8">
        <v>43102</v>
      </c>
      <c r="C281" s="6" t="s">
        <v>1188</v>
      </c>
      <c r="D281" s="6">
        <v>301041</v>
      </c>
      <c r="E281" s="6" t="s">
        <v>38</v>
      </c>
      <c r="F281" s="6" t="s">
        <v>21</v>
      </c>
      <c r="G281" s="6" t="s">
        <v>11</v>
      </c>
      <c r="H281" s="6" t="s">
        <v>923</v>
      </c>
      <c r="I281" s="6">
        <v>20</v>
      </c>
      <c r="J281" s="13" t="str">
        <f>VLOOKUP(MONTH(Tabla7[[#This Row],[Fecha del movimiento]]),Tablas!$O$4:$P$15,2,0)</f>
        <v>Ene</v>
      </c>
      <c r="K281" s="6">
        <f>YEAR(Tabla7[[#This Row],[Fecha del movimiento]])</f>
        <v>2018</v>
      </c>
    </row>
    <row r="282" spans="2:11" x14ac:dyDescent="0.2">
      <c r="B282" s="8">
        <v>43278</v>
      </c>
      <c r="C282" s="6" t="s">
        <v>1189</v>
      </c>
      <c r="D282" s="6">
        <v>300295</v>
      </c>
      <c r="E282" s="6" t="s">
        <v>515</v>
      </c>
      <c r="F282" s="6" t="s">
        <v>21</v>
      </c>
      <c r="G282" s="6" t="s">
        <v>13</v>
      </c>
      <c r="H282" s="6" t="s">
        <v>923</v>
      </c>
      <c r="I282" s="6">
        <v>11</v>
      </c>
      <c r="J282" s="13" t="str">
        <f>VLOOKUP(MONTH(Tabla7[[#This Row],[Fecha del movimiento]]),Tablas!$O$4:$P$15,2,0)</f>
        <v>Jun</v>
      </c>
      <c r="K282" s="6">
        <f>YEAR(Tabla7[[#This Row],[Fecha del movimiento]])</f>
        <v>2018</v>
      </c>
    </row>
    <row r="283" spans="2:11" x14ac:dyDescent="0.2">
      <c r="B283" s="8">
        <v>43134</v>
      </c>
      <c r="C283" s="6" t="s">
        <v>1190</v>
      </c>
      <c r="D283" s="6">
        <v>300593</v>
      </c>
      <c r="E283" s="6" t="s">
        <v>82</v>
      </c>
      <c r="F283" s="6" t="s">
        <v>21</v>
      </c>
      <c r="G283" s="6" t="s">
        <v>10</v>
      </c>
      <c r="H283" s="6" t="s">
        <v>923</v>
      </c>
      <c r="I283" s="6">
        <v>19</v>
      </c>
      <c r="J283" s="13" t="str">
        <f>VLOOKUP(MONTH(Tabla7[[#This Row],[Fecha del movimiento]]),Tablas!$O$4:$P$15,2,0)</f>
        <v>Feb</v>
      </c>
      <c r="K283" s="6">
        <f>YEAR(Tabla7[[#This Row],[Fecha del movimiento]])</f>
        <v>2018</v>
      </c>
    </row>
    <row r="284" spans="2:11" x14ac:dyDescent="0.2">
      <c r="B284" s="8">
        <v>43195</v>
      </c>
      <c r="C284" s="6" t="s">
        <v>1191</v>
      </c>
      <c r="D284" s="6">
        <v>300632</v>
      </c>
      <c r="E284" s="6" t="s">
        <v>412</v>
      </c>
      <c r="F284" s="6" t="s">
        <v>21</v>
      </c>
      <c r="G284" s="6" t="s">
        <v>7</v>
      </c>
      <c r="H284" s="6" t="s">
        <v>917</v>
      </c>
      <c r="I284" s="6">
        <v>-5</v>
      </c>
      <c r="J284" s="13" t="str">
        <f>VLOOKUP(MONTH(Tabla7[[#This Row],[Fecha del movimiento]]),Tablas!$O$4:$P$15,2,0)</f>
        <v>Abr</v>
      </c>
      <c r="K284" s="6">
        <f>YEAR(Tabla7[[#This Row],[Fecha del movimiento]])</f>
        <v>2018</v>
      </c>
    </row>
    <row r="285" spans="2:11" x14ac:dyDescent="0.2">
      <c r="B285" s="8">
        <v>43211</v>
      </c>
      <c r="C285" s="6" t="s">
        <v>1192</v>
      </c>
      <c r="D285" s="6">
        <v>300463</v>
      </c>
      <c r="E285" s="6" t="s">
        <v>549</v>
      </c>
      <c r="F285" s="6" t="s">
        <v>21</v>
      </c>
      <c r="G285" s="6" t="s">
        <v>2</v>
      </c>
      <c r="H285" s="6" t="s">
        <v>923</v>
      </c>
      <c r="I285" s="6">
        <v>11</v>
      </c>
      <c r="J285" s="13" t="str">
        <f>VLOOKUP(MONTH(Tabla7[[#This Row],[Fecha del movimiento]]),Tablas!$O$4:$P$15,2,0)</f>
        <v>Abr</v>
      </c>
      <c r="K285" s="6">
        <f>YEAR(Tabla7[[#This Row],[Fecha del movimiento]])</f>
        <v>2018</v>
      </c>
    </row>
    <row r="286" spans="2:11" x14ac:dyDescent="0.2">
      <c r="B286" s="8">
        <v>43215</v>
      </c>
      <c r="C286" s="6" t="s">
        <v>1193</v>
      </c>
      <c r="D286" s="6">
        <v>300592</v>
      </c>
      <c r="E286" s="6" t="s">
        <v>447</v>
      </c>
      <c r="F286" s="6" t="s">
        <v>21</v>
      </c>
      <c r="G286" s="6" t="s">
        <v>11</v>
      </c>
      <c r="H286" s="6" t="s">
        <v>917</v>
      </c>
      <c r="I286" s="6">
        <v>-14</v>
      </c>
      <c r="J286" s="13" t="str">
        <f>VLOOKUP(MONTH(Tabla7[[#This Row],[Fecha del movimiento]]),Tablas!$O$4:$P$15,2,0)</f>
        <v>Abr</v>
      </c>
      <c r="K286" s="6">
        <f>YEAR(Tabla7[[#This Row],[Fecha del movimiento]])</f>
        <v>2018</v>
      </c>
    </row>
    <row r="287" spans="2:11" x14ac:dyDescent="0.2">
      <c r="B287" s="8">
        <v>43139</v>
      </c>
      <c r="C287" s="6" t="s">
        <v>1194</v>
      </c>
      <c r="D287" s="6">
        <v>300053</v>
      </c>
      <c r="E287" s="6" t="s">
        <v>792</v>
      </c>
      <c r="F287" s="6" t="s">
        <v>21</v>
      </c>
      <c r="G287" s="6" t="s">
        <v>6</v>
      </c>
      <c r="H287" s="6" t="s">
        <v>923</v>
      </c>
      <c r="I287" s="6">
        <v>13</v>
      </c>
      <c r="J287" s="13" t="str">
        <f>VLOOKUP(MONTH(Tabla7[[#This Row],[Fecha del movimiento]]),Tablas!$O$4:$P$15,2,0)</f>
        <v>Feb</v>
      </c>
      <c r="K287" s="6">
        <f>YEAR(Tabla7[[#This Row],[Fecha del movimiento]])</f>
        <v>2018</v>
      </c>
    </row>
    <row r="288" spans="2:11" x14ac:dyDescent="0.2">
      <c r="B288" s="8">
        <v>43183</v>
      </c>
      <c r="C288" s="6" t="s">
        <v>1195</v>
      </c>
      <c r="D288" s="6">
        <v>300977</v>
      </c>
      <c r="E288" s="6" t="s">
        <v>89</v>
      </c>
      <c r="F288" s="6" t="s">
        <v>21</v>
      </c>
      <c r="G288" s="6" t="s">
        <v>10</v>
      </c>
      <c r="H288" s="6" t="s">
        <v>923</v>
      </c>
      <c r="I288" s="6">
        <v>12</v>
      </c>
      <c r="J288" s="13" t="str">
        <f>VLOOKUP(MONTH(Tabla7[[#This Row],[Fecha del movimiento]]),Tablas!$O$4:$P$15,2,0)</f>
        <v>Mar</v>
      </c>
      <c r="K288" s="6">
        <f>YEAR(Tabla7[[#This Row],[Fecha del movimiento]])</f>
        <v>2018</v>
      </c>
    </row>
    <row r="289" spans="2:11" x14ac:dyDescent="0.2">
      <c r="B289" s="8">
        <v>43325</v>
      </c>
      <c r="C289" s="6" t="s">
        <v>1196</v>
      </c>
      <c r="D289" s="6">
        <v>301009</v>
      </c>
      <c r="E289" s="6" t="s">
        <v>68</v>
      </c>
      <c r="F289" s="6" t="s">
        <v>21</v>
      </c>
      <c r="G289" s="6" t="s">
        <v>13</v>
      </c>
      <c r="H289" s="6" t="s">
        <v>917</v>
      </c>
      <c r="I289" s="6">
        <v>-16</v>
      </c>
      <c r="J289" s="13" t="str">
        <f>VLOOKUP(MONTH(Tabla7[[#This Row],[Fecha del movimiento]]),Tablas!$O$4:$P$15,2,0)</f>
        <v>Ago</v>
      </c>
      <c r="K289" s="6">
        <f>YEAR(Tabla7[[#This Row],[Fecha del movimiento]])</f>
        <v>2018</v>
      </c>
    </row>
    <row r="290" spans="2:11" x14ac:dyDescent="0.2">
      <c r="B290" s="8">
        <v>43105</v>
      </c>
      <c r="C290" s="6" t="s">
        <v>1197</v>
      </c>
      <c r="D290" s="6">
        <v>300432</v>
      </c>
      <c r="E290" s="6" t="s">
        <v>573</v>
      </c>
      <c r="F290" s="6" t="s">
        <v>21</v>
      </c>
      <c r="G290" s="6" t="s">
        <v>2</v>
      </c>
      <c r="H290" s="6" t="s">
        <v>923</v>
      </c>
      <c r="I290" s="6">
        <v>14</v>
      </c>
      <c r="J290" s="13" t="str">
        <f>VLOOKUP(MONTH(Tabla7[[#This Row],[Fecha del movimiento]]),Tablas!$O$4:$P$15,2,0)</f>
        <v>Ene</v>
      </c>
      <c r="K290" s="6">
        <f>YEAR(Tabla7[[#This Row],[Fecha del movimiento]])</f>
        <v>2018</v>
      </c>
    </row>
    <row r="291" spans="2:11" x14ac:dyDescent="0.2">
      <c r="B291" s="8">
        <v>43233</v>
      </c>
      <c r="C291" s="6" t="s">
        <v>1198</v>
      </c>
      <c r="D291" s="6">
        <v>300461</v>
      </c>
      <c r="E291" s="6" t="s">
        <v>551</v>
      </c>
      <c r="F291" s="6" t="s">
        <v>21</v>
      </c>
      <c r="G291" s="6" t="s">
        <v>3</v>
      </c>
      <c r="H291" s="6" t="s">
        <v>917</v>
      </c>
      <c r="I291" s="6">
        <v>-11</v>
      </c>
      <c r="J291" s="13" t="str">
        <f>VLOOKUP(MONTH(Tabla7[[#This Row],[Fecha del movimiento]]),Tablas!$O$4:$P$15,2,0)</f>
        <v>May</v>
      </c>
      <c r="K291" s="6">
        <f>YEAR(Tabla7[[#This Row],[Fecha del movimiento]])</f>
        <v>2018</v>
      </c>
    </row>
    <row r="292" spans="2:11" x14ac:dyDescent="0.2">
      <c r="B292" s="8">
        <v>43125</v>
      </c>
      <c r="C292" s="6" t="s">
        <v>1199</v>
      </c>
      <c r="D292" s="6">
        <v>300386</v>
      </c>
      <c r="E292" s="6" t="s">
        <v>604</v>
      </c>
      <c r="F292" s="6" t="s">
        <v>21</v>
      </c>
      <c r="G292" s="6" t="s">
        <v>13</v>
      </c>
      <c r="H292" s="6" t="s">
        <v>917</v>
      </c>
      <c r="I292" s="6">
        <v>-20</v>
      </c>
      <c r="J292" s="13" t="str">
        <f>VLOOKUP(MONTH(Tabla7[[#This Row],[Fecha del movimiento]]),Tablas!$O$4:$P$15,2,0)</f>
        <v>Ene</v>
      </c>
      <c r="K292" s="6">
        <f>YEAR(Tabla7[[#This Row],[Fecha del movimiento]])</f>
        <v>2018</v>
      </c>
    </row>
    <row r="293" spans="2:11" x14ac:dyDescent="0.2">
      <c r="B293" s="8">
        <v>43305</v>
      </c>
      <c r="C293" s="6" t="s">
        <v>1200</v>
      </c>
      <c r="D293" s="6">
        <v>300306</v>
      </c>
      <c r="E293" s="6" t="s">
        <v>541</v>
      </c>
      <c r="F293" s="6" t="s">
        <v>21</v>
      </c>
      <c r="G293" s="6" t="s">
        <v>13</v>
      </c>
      <c r="H293" s="6" t="s">
        <v>923</v>
      </c>
      <c r="I293" s="6">
        <v>18</v>
      </c>
      <c r="J293" s="13" t="str">
        <f>VLOOKUP(MONTH(Tabla7[[#This Row],[Fecha del movimiento]]),Tablas!$O$4:$P$15,2,0)</f>
        <v>Jul</v>
      </c>
      <c r="K293" s="6">
        <f>YEAR(Tabla7[[#This Row],[Fecha del movimiento]])</f>
        <v>2018</v>
      </c>
    </row>
    <row r="294" spans="2:11" x14ac:dyDescent="0.2">
      <c r="B294" s="8">
        <v>43138</v>
      </c>
      <c r="C294" s="6" t="s">
        <v>1201</v>
      </c>
      <c r="D294" s="6">
        <v>300185</v>
      </c>
      <c r="E294" s="6" t="s">
        <v>738</v>
      </c>
      <c r="F294" s="6" t="s">
        <v>21</v>
      </c>
      <c r="G294" s="6" t="s">
        <v>1</v>
      </c>
      <c r="H294" s="6" t="s">
        <v>917</v>
      </c>
      <c r="I294" s="6">
        <v>-11</v>
      </c>
      <c r="J294" s="13" t="str">
        <f>VLOOKUP(MONTH(Tabla7[[#This Row],[Fecha del movimiento]]),Tablas!$O$4:$P$15,2,0)</f>
        <v>Feb</v>
      </c>
      <c r="K294" s="6">
        <f>YEAR(Tabla7[[#This Row],[Fecha del movimiento]])</f>
        <v>2018</v>
      </c>
    </row>
    <row r="295" spans="2:11" x14ac:dyDescent="0.2">
      <c r="B295" s="8">
        <v>43248</v>
      </c>
      <c r="C295" s="6" t="s">
        <v>1202</v>
      </c>
      <c r="D295" s="6">
        <v>300571</v>
      </c>
      <c r="E295" s="6" t="s">
        <v>464</v>
      </c>
      <c r="F295" s="6" t="s">
        <v>21</v>
      </c>
      <c r="G295" s="6" t="s">
        <v>2</v>
      </c>
      <c r="H295" s="6" t="s">
        <v>923</v>
      </c>
      <c r="I295" s="6">
        <v>11</v>
      </c>
      <c r="J295" s="13" t="str">
        <f>VLOOKUP(MONTH(Tabla7[[#This Row],[Fecha del movimiento]]),Tablas!$O$4:$P$15,2,0)</f>
        <v>May</v>
      </c>
      <c r="K295" s="6">
        <f>YEAR(Tabla7[[#This Row],[Fecha del movimiento]])</f>
        <v>2018</v>
      </c>
    </row>
    <row r="296" spans="2:11" x14ac:dyDescent="0.2">
      <c r="B296" s="8">
        <v>43137</v>
      </c>
      <c r="C296" s="6" t="s">
        <v>1203</v>
      </c>
      <c r="D296" s="6">
        <v>300155</v>
      </c>
      <c r="E296" s="6" t="s">
        <v>750</v>
      </c>
      <c r="F296" s="6" t="s">
        <v>21</v>
      </c>
      <c r="G296" s="6" t="s">
        <v>6</v>
      </c>
      <c r="H296" s="6" t="s">
        <v>917</v>
      </c>
      <c r="I296" s="6">
        <v>-12</v>
      </c>
      <c r="J296" s="13" t="str">
        <f>VLOOKUP(MONTH(Tabla7[[#This Row],[Fecha del movimiento]]),Tablas!$O$4:$P$15,2,0)</f>
        <v>Feb</v>
      </c>
      <c r="K296" s="6">
        <f>YEAR(Tabla7[[#This Row],[Fecha del movimiento]])</f>
        <v>2018</v>
      </c>
    </row>
    <row r="297" spans="2:11" x14ac:dyDescent="0.2">
      <c r="B297" s="8">
        <v>43237</v>
      </c>
      <c r="C297" s="6" t="s">
        <v>1204</v>
      </c>
      <c r="D297" s="6">
        <v>300112</v>
      </c>
      <c r="E297" s="6" t="s">
        <v>765</v>
      </c>
      <c r="F297" s="6" t="s">
        <v>21</v>
      </c>
      <c r="G297" s="6" t="s">
        <v>13</v>
      </c>
      <c r="H297" s="6" t="s">
        <v>917</v>
      </c>
      <c r="I297" s="6">
        <v>-9</v>
      </c>
      <c r="J297" s="13" t="str">
        <f>VLOOKUP(MONTH(Tabla7[[#This Row],[Fecha del movimiento]]),Tablas!$O$4:$P$15,2,0)</f>
        <v>May</v>
      </c>
      <c r="K297" s="6">
        <f>YEAR(Tabla7[[#This Row],[Fecha del movimiento]])</f>
        <v>2018</v>
      </c>
    </row>
    <row r="298" spans="2:11" x14ac:dyDescent="0.2">
      <c r="B298" s="8">
        <v>43307</v>
      </c>
      <c r="C298" s="6" t="s">
        <v>1205</v>
      </c>
      <c r="D298" s="6">
        <v>300114</v>
      </c>
      <c r="E298" s="6" t="s">
        <v>763</v>
      </c>
      <c r="F298" s="6" t="s">
        <v>21</v>
      </c>
      <c r="G298" s="6" t="s">
        <v>13</v>
      </c>
      <c r="H298" s="6" t="s">
        <v>923</v>
      </c>
      <c r="I298" s="6">
        <v>12</v>
      </c>
      <c r="J298" s="13" t="str">
        <f>VLOOKUP(MONTH(Tabla7[[#This Row],[Fecha del movimiento]]),Tablas!$O$4:$P$15,2,0)</f>
        <v>Jul</v>
      </c>
      <c r="K298" s="6">
        <f>YEAR(Tabla7[[#This Row],[Fecha del movimiento]])</f>
        <v>2018</v>
      </c>
    </row>
    <row r="299" spans="2:11" x14ac:dyDescent="0.2">
      <c r="B299" s="8">
        <v>43323</v>
      </c>
      <c r="C299" s="6" t="s">
        <v>1206</v>
      </c>
      <c r="D299" s="6">
        <v>300611</v>
      </c>
      <c r="E299" s="6" t="s">
        <v>431</v>
      </c>
      <c r="F299" s="6" t="s">
        <v>21</v>
      </c>
      <c r="G299" s="6" t="s">
        <v>1</v>
      </c>
      <c r="H299" s="6" t="s">
        <v>923</v>
      </c>
      <c r="I299" s="6">
        <v>17</v>
      </c>
      <c r="J299" s="13" t="str">
        <f>VLOOKUP(MONTH(Tabla7[[#This Row],[Fecha del movimiento]]),Tablas!$O$4:$P$15,2,0)</f>
        <v>Ago</v>
      </c>
      <c r="K299" s="6">
        <f>YEAR(Tabla7[[#This Row],[Fecha del movimiento]])</f>
        <v>2018</v>
      </c>
    </row>
    <row r="300" spans="2:11" x14ac:dyDescent="0.2">
      <c r="B300" s="8">
        <v>43214</v>
      </c>
      <c r="C300" s="6" t="s">
        <v>1207</v>
      </c>
      <c r="D300" s="6">
        <v>300158</v>
      </c>
      <c r="E300" s="6" t="s">
        <v>748</v>
      </c>
      <c r="F300" s="6" t="s">
        <v>21</v>
      </c>
      <c r="G300" s="6" t="s">
        <v>2</v>
      </c>
      <c r="H300" s="6" t="s">
        <v>917</v>
      </c>
      <c r="I300" s="6">
        <v>-16</v>
      </c>
      <c r="J300" s="13" t="str">
        <f>VLOOKUP(MONTH(Tabla7[[#This Row],[Fecha del movimiento]]),Tablas!$O$4:$P$15,2,0)</f>
        <v>Abr</v>
      </c>
      <c r="K300" s="6">
        <f>YEAR(Tabla7[[#This Row],[Fecha del movimiento]])</f>
        <v>2018</v>
      </c>
    </row>
    <row r="301" spans="2:11" x14ac:dyDescent="0.2">
      <c r="B301" s="8">
        <v>43190</v>
      </c>
      <c r="C301" s="6" t="s">
        <v>1208</v>
      </c>
      <c r="D301" s="6">
        <v>300452</v>
      </c>
      <c r="E301" s="6" t="s">
        <v>559</v>
      </c>
      <c r="F301" s="6" t="s">
        <v>21</v>
      </c>
      <c r="G301" s="6" t="s">
        <v>5</v>
      </c>
      <c r="H301" s="6" t="s">
        <v>917</v>
      </c>
      <c r="I301" s="6">
        <v>-8</v>
      </c>
      <c r="J301" s="13" t="str">
        <f>VLOOKUP(MONTH(Tabla7[[#This Row],[Fecha del movimiento]]),Tablas!$O$4:$P$15,2,0)</f>
        <v>Mar</v>
      </c>
      <c r="K301" s="6">
        <f>YEAR(Tabla7[[#This Row],[Fecha del movimiento]])</f>
        <v>2018</v>
      </c>
    </row>
    <row r="302" spans="2:11" x14ac:dyDescent="0.2">
      <c r="B302" s="8">
        <v>43159</v>
      </c>
      <c r="C302" s="6" t="s">
        <v>1209</v>
      </c>
      <c r="D302" s="6">
        <v>300610</v>
      </c>
      <c r="E302" s="6" t="s">
        <v>432</v>
      </c>
      <c r="F302" s="6" t="s">
        <v>21</v>
      </c>
      <c r="G302" s="6" t="s">
        <v>7</v>
      </c>
      <c r="H302" s="6" t="s">
        <v>917</v>
      </c>
      <c r="I302" s="6">
        <v>-7</v>
      </c>
      <c r="J302" s="13" t="str">
        <f>VLOOKUP(MONTH(Tabla7[[#This Row],[Fecha del movimiento]]),Tablas!$O$4:$P$15,2,0)</f>
        <v>Feb</v>
      </c>
      <c r="K302" s="6">
        <f>YEAR(Tabla7[[#This Row],[Fecha del movimiento]])</f>
        <v>2018</v>
      </c>
    </row>
    <row r="303" spans="2:11" x14ac:dyDescent="0.2">
      <c r="B303" s="8">
        <v>43254</v>
      </c>
      <c r="C303" s="6" t="s">
        <v>1210</v>
      </c>
      <c r="D303" s="6">
        <v>300630</v>
      </c>
      <c r="E303" s="6" t="s">
        <v>414</v>
      </c>
      <c r="F303" s="6" t="s">
        <v>21</v>
      </c>
      <c r="G303" s="6" t="s">
        <v>13</v>
      </c>
      <c r="H303" s="6" t="s">
        <v>917</v>
      </c>
      <c r="I303" s="6">
        <v>-8</v>
      </c>
      <c r="J303" s="13" t="str">
        <f>VLOOKUP(MONTH(Tabla7[[#This Row],[Fecha del movimiento]]),Tablas!$O$4:$P$15,2,0)</f>
        <v>Jun</v>
      </c>
      <c r="K303" s="6">
        <f>YEAR(Tabla7[[#This Row],[Fecha del movimiento]])</f>
        <v>2018</v>
      </c>
    </row>
    <row r="304" spans="2:11" x14ac:dyDescent="0.2">
      <c r="B304" s="8">
        <v>43267</v>
      </c>
      <c r="C304" s="6" t="s">
        <v>1211</v>
      </c>
      <c r="D304" s="6">
        <v>300079</v>
      </c>
      <c r="E304" s="6" t="s">
        <v>781</v>
      </c>
      <c r="F304" s="6" t="s">
        <v>21</v>
      </c>
      <c r="G304" s="6" t="s">
        <v>9</v>
      </c>
      <c r="H304" s="6" t="s">
        <v>917</v>
      </c>
      <c r="I304" s="6">
        <v>-9</v>
      </c>
      <c r="J304" s="13" t="str">
        <f>VLOOKUP(MONTH(Tabla7[[#This Row],[Fecha del movimiento]]),Tablas!$O$4:$P$15,2,0)</f>
        <v>Jun</v>
      </c>
      <c r="K304" s="6">
        <f>YEAR(Tabla7[[#This Row],[Fecha del movimiento]])</f>
        <v>2018</v>
      </c>
    </row>
    <row r="305" spans="2:11" x14ac:dyDescent="0.2">
      <c r="B305" s="8">
        <v>43340</v>
      </c>
      <c r="C305" s="6" t="s">
        <v>1212</v>
      </c>
      <c r="D305" s="6">
        <v>300702</v>
      </c>
      <c r="E305" s="6" t="s">
        <v>355</v>
      </c>
      <c r="F305" s="6" t="s">
        <v>21</v>
      </c>
      <c r="G305" s="6" t="s">
        <v>2</v>
      </c>
      <c r="H305" s="6" t="s">
        <v>917</v>
      </c>
      <c r="I305" s="6">
        <v>-15</v>
      </c>
      <c r="J305" s="13" t="str">
        <f>VLOOKUP(MONTH(Tabla7[[#This Row],[Fecha del movimiento]]),Tablas!$O$4:$P$15,2,0)</f>
        <v>Ago</v>
      </c>
      <c r="K305" s="6">
        <f>YEAR(Tabla7[[#This Row],[Fecha del movimiento]])</f>
        <v>2018</v>
      </c>
    </row>
    <row r="306" spans="2:11" x14ac:dyDescent="0.2">
      <c r="B306" s="8">
        <v>43286</v>
      </c>
      <c r="C306" s="6" t="s">
        <v>1213</v>
      </c>
      <c r="D306" s="6">
        <v>300189</v>
      </c>
      <c r="E306" s="6" t="s">
        <v>726</v>
      </c>
      <c r="F306" s="6" t="s">
        <v>21</v>
      </c>
      <c r="G306" s="6" t="s">
        <v>9</v>
      </c>
      <c r="H306" s="6" t="s">
        <v>923</v>
      </c>
      <c r="I306" s="6">
        <v>17</v>
      </c>
      <c r="J306" s="13" t="str">
        <f>VLOOKUP(MONTH(Tabla7[[#This Row],[Fecha del movimiento]]),Tablas!$O$4:$P$15,2,0)</f>
        <v>Jul</v>
      </c>
      <c r="K306" s="6">
        <f>YEAR(Tabla7[[#This Row],[Fecha del movimiento]])</f>
        <v>2018</v>
      </c>
    </row>
    <row r="307" spans="2:11" x14ac:dyDescent="0.2">
      <c r="B307" s="8">
        <v>43253</v>
      </c>
      <c r="C307" s="6" t="s">
        <v>1214</v>
      </c>
      <c r="D307" s="6">
        <v>300227</v>
      </c>
      <c r="E307" s="6" t="s">
        <v>640</v>
      </c>
      <c r="F307" s="6" t="s">
        <v>21</v>
      </c>
      <c r="G307" s="6" t="s">
        <v>13</v>
      </c>
      <c r="H307" s="6" t="s">
        <v>917</v>
      </c>
      <c r="I307" s="6">
        <v>-7</v>
      </c>
      <c r="J307" s="13" t="str">
        <f>VLOOKUP(MONTH(Tabla7[[#This Row],[Fecha del movimiento]]),Tablas!$O$4:$P$15,2,0)</f>
        <v>Jun</v>
      </c>
      <c r="K307" s="6">
        <f>YEAR(Tabla7[[#This Row],[Fecha del movimiento]])</f>
        <v>2018</v>
      </c>
    </row>
    <row r="308" spans="2:11" x14ac:dyDescent="0.2">
      <c r="B308" s="8">
        <v>43322</v>
      </c>
      <c r="C308" s="6" t="s">
        <v>1215</v>
      </c>
      <c r="D308" s="6">
        <v>300918</v>
      </c>
      <c r="E308" s="6" t="s">
        <v>154</v>
      </c>
      <c r="F308" s="6" t="s">
        <v>21</v>
      </c>
      <c r="G308" s="6" t="s">
        <v>6</v>
      </c>
      <c r="H308" s="6" t="s">
        <v>917</v>
      </c>
      <c r="I308" s="6">
        <v>-12</v>
      </c>
      <c r="J308" s="13" t="str">
        <f>VLOOKUP(MONTH(Tabla7[[#This Row],[Fecha del movimiento]]),Tablas!$O$4:$P$15,2,0)</f>
        <v>Ago</v>
      </c>
      <c r="K308" s="6">
        <f>YEAR(Tabla7[[#This Row],[Fecha del movimiento]])</f>
        <v>2018</v>
      </c>
    </row>
    <row r="309" spans="2:11" x14ac:dyDescent="0.2">
      <c r="B309" s="8">
        <v>43294</v>
      </c>
      <c r="C309" s="6" t="s">
        <v>1216</v>
      </c>
      <c r="D309" s="6">
        <v>300330</v>
      </c>
      <c r="E309" s="6" t="s">
        <v>468</v>
      </c>
      <c r="F309" s="6" t="s">
        <v>21</v>
      </c>
      <c r="G309" s="6" t="s">
        <v>2</v>
      </c>
      <c r="H309" s="6" t="s">
        <v>923</v>
      </c>
      <c r="I309" s="6">
        <v>20</v>
      </c>
      <c r="J309" s="13" t="str">
        <f>VLOOKUP(MONTH(Tabla7[[#This Row],[Fecha del movimiento]]),Tablas!$O$4:$P$15,2,0)</f>
        <v>Jul</v>
      </c>
      <c r="K309" s="6">
        <f>YEAR(Tabla7[[#This Row],[Fecha del movimiento]])</f>
        <v>2018</v>
      </c>
    </row>
    <row r="310" spans="2:11" x14ac:dyDescent="0.2">
      <c r="B310" s="8">
        <v>43132</v>
      </c>
      <c r="C310" s="6" t="s">
        <v>1217</v>
      </c>
      <c r="D310" s="6">
        <v>300333</v>
      </c>
      <c r="E310" s="6" t="s">
        <v>382</v>
      </c>
      <c r="F310" s="6" t="s">
        <v>21</v>
      </c>
      <c r="G310" s="6" t="s">
        <v>3</v>
      </c>
      <c r="H310" s="6" t="s">
        <v>917</v>
      </c>
      <c r="I310" s="6">
        <v>-7</v>
      </c>
      <c r="J310" s="13" t="str">
        <f>VLOOKUP(MONTH(Tabla7[[#This Row],[Fecha del movimiento]]),Tablas!$O$4:$P$15,2,0)</f>
        <v>Feb</v>
      </c>
      <c r="K310" s="6">
        <f>YEAR(Tabla7[[#This Row],[Fecha del movimiento]])</f>
        <v>2018</v>
      </c>
    </row>
    <row r="311" spans="2:11" x14ac:dyDescent="0.2">
      <c r="B311" s="8">
        <v>43137</v>
      </c>
      <c r="C311" s="6" t="s">
        <v>1218</v>
      </c>
      <c r="D311" s="6">
        <v>300125</v>
      </c>
      <c r="E311" s="6" t="s">
        <v>682</v>
      </c>
      <c r="F311" s="6" t="s">
        <v>21</v>
      </c>
      <c r="G311" s="6" t="s">
        <v>11</v>
      </c>
      <c r="H311" s="6" t="s">
        <v>923</v>
      </c>
      <c r="I311" s="6">
        <v>12</v>
      </c>
      <c r="J311" s="13" t="str">
        <f>VLOOKUP(MONTH(Tabla7[[#This Row],[Fecha del movimiento]]),Tablas!$O$4:$P$15,2,0)</f>
        <v>Feb</v>
      </c>
      <c r="K311" s="6">
        <f>YEAR(Tabla7[[#This Row],[Fecha del movimiento]])</f>
        <v>2018</v>
      </c>
    </row>
    <row r="312" spans="2:11" x14ac:dyDescent="0.2">
      <c r="B312" s="8">
        <v>43320</v>
      </c>
      <c r="C312" s="6" t="s">
        <v>1219</v>
      </c>
      <c r="D312" s="6">
        <v>300587</v>
      </c>
      <c r="E312" s="6" t="s">
        <v>451</v>
      </c>
      <c r="F312" s="6" t="s">
        <v>21</v>
      </c>
      <c r="G312" s="6" t="s">
        <v>13</v>
      </c>
      <c r="H312" s="6" t="s">
        <v>917</v>
      </c>
      <c r="I312" s="6">
        <v>-6</v>
      </c>
      <c r="J312" s="13" t="str">
        <f>VLOOKUP(MONTH(Tabla7[[#This Row],[Fecha del movimiento]]),Tablas!$O$4:$P$15,2,0)</f>
        <v>Ago</v>
      </c>
      <c r="K312" s="6">
        <f>YEAR(Tabla7[[#This Row],[Fecha del movimiento]])</f>
        <v>2018</v>
      </c>
    </row>
    <row r="313" spans="2:11" x14ac:dyDescent="0.2">
      <c r="B313" s="8">
        <v>43336</v>
      </c>
      <c r="C313" s="6" t="s">
        <v>1220</v>
      </c>
      <c r="D313" s="6">
        <v>300547</v>
      </c>
      <c r="E313" s="6" t="s">
        <v>482</v>
      </c>
      <c r="F313" s="6" t="s">
        <v>21</v>
      </c>
      <c r="G313" s="6" t="s">
        <v>7</v>
      </c>
      <c r="H313" s="6" t="s">
        <v>917</v>
      </c>
      <c r="I313" s="6">
        <v>-11</v>
      </c>
      <c r="J313" s="13" t="str">
        <f>VLOOKUP(MONTH(Tabla7[[#This Row],[Fecha del movimiento]]),Tablas!$O$4:$P$15,2,0)</f>
        <v>Ago</v>
      </c>
      <c r="K313" s="6">
        <f>YEAR(Tabla7[[#This Row],[Fecha del movimiento]])</f>
        <v>2018</v>
      </c>
    </row>
    <row r="314" spans="2:11" x14ac:dyDescent="0.2">
      <c r="B314" s="8">
        <v>43304</v>
      </c>
      <c r="C314" s="6" t="s">
        <v>1221</v>
      </c>
      <c r="D314" s="6">
        <v>300658</v>
      </c>
      <c r="E314" s="6" t="s">
        <v>389</v>
      </c>
      <c r="F314" s="6" t="s">
        <v>21</v>
      </c>
      <c r="G314" s="6" t="s">
        <v>13</v>
      </c>
      <c r="H314" s="6" t="s">
        <v>917</v>
      </c>
      <c r="I314" s="6">
        <v>-20</v>
      </c>
      <c r="J314" s="13" t="str">
        <f>VLOOKUP(MONTH(Tabla7[[#This Row],[Fecha del movimiento]]),Tablas!$O$4:$P$15,2,0)</f>
        <v>Jul</v>
      </c>
      <c r="K314" s="6">
        <f>YEAR(Tabla7[[#This Row],[Fecha del movimiento]])</f>
        <v>2018</v>
      </c>
    </row>
    <row r="315" spans="2:11" x14ac:dyDescent="0.2">
      <c r="B315" s="8">
        <v>43236</v>
      </c>
      <c r="C315" s="6" t="s">
        <v>1222</v>
      </c>
      <c r="D315" s="6">
        <v>300044</v>
      </c>
      <c r="E315" s="6" t="s">
        <v>799</v>
      </c>
      <c r="F315" s="6" t="s">
        <v>21</v>
      </c>
      <c r="G315" s="6" t="s">
        <v>5</v>
      </c>
      <c r="H315" s="6" t="s">
        <v>917</v>
      </c>
      <c r="I315" s="6">
        <v>-18</v>
      </c>
      <c r="J315" s="13" t="str">
        <f>VLOOKUP(MONTH(Tabla7[[#This Row],[Fecha del movimiento]]),Tablas!$O$4:$P$15,2,0)</f>
        <v>May</v>
      </c>
      <c r="K315" s="6">
        <f>YEAR(Tabla7[[#This Row],[Fecha del movimiento]])</f>
        <v>2018</v>
      </c>
    </row>
    <row r="316" spans="2:11" x14ac:dyDescent="0.2">
      <c r="B316" s="8">
        <v>43336</v>
      </c>
      <c r="C316" s="6" t="s">
        <v>1223</v>
      </c>
      <c r="D316" s="6">
        <v>300542</v>
      </c>
      <c r="E316" s="6" t="s">
        <v>486</v>
      </c>
      <c r="F316" s="6" t="s">
        <v>21</v>
      </c>
      <c r="G316" s="6" t="s">
        <v>10</v>
      </c>
      <c r="H316" s="6" t="s">
        <v>917</v>
      </c>
      <c r="I316" s="6">
        <v>-18</v>
      </c>
      <c r="J316" s="13" t="str">
        <f>VLOOKUP(MONTH(Tabla7[[#This Row],[Fecha del movimiento]]),Tablas!$O$4:$P$15,2,0)</f>
        <v>Ago</v>
      </c>
      <c r="K316" s="6">
        <f>YEAR(Tabla7[[#This Row],[Fecha del movimiento]])</f>
        <v>2018</v>
      </c>
    </row>
    <row r="317" spans="2:11" x14ac:dyDescent="0.2">
      <c r="B317" s="8">
        <v>43332</v>
      </c>
      <c r="C317" s="6" t="s">
        <v>1224</v>
      </c>
      <c r="D317" s="6">
        <v>300429</v>
      </c>
      <c r="E317" s="6" t="s">
        <v>576</v>
      </c>
      <c r="F317" s="6" t="s">
        <v>21</v>
      </c>
      <c r="G317" s="6" t="s">
        <v>12</v>
      </c>
      <c r="H317" s="6" t="s">
        <v>923</v>
      </c>
      <c r="I317" s="6">
        <v>18</v>
      </c>
      <c r="J317" s="13" t="str">
        <f>VLOOKUP(MONTH(Tabla7[[#This Row],[Fecha del movimiento]]),Tablas!$O$4:$P$15,2,0)</f>
        <v>Ago</v>
      </c>
      <c r="K317" s="6">
        <f>YEAR(Tabla7[[#This Row],[Fecha del movimiento]])</f>
        <v>2018</v>
      </c>
    </row>
    <row r="318" spans="2:11" x14ac:dyDescent="0.2">
      <c r="B318" s="8">
        <v>43233</v>
      </c>
      <c r="C318" s="6" t="s">
        <v>1225</v>
      </c>
      <c r="D318" s="6">
        <v>300211</v>
      </c>
      <c r="E318" s="6" t="s">
        <v>656</v>
      </c>
      <c r="F318" s="6" t="s">
        <v>21</v>
      </c>
      <c r="G318" s="6" t="s">
        <v>13</v>
      </c>
      <c r="H318" s="6" t="s">
        <v>917</v>
      </c>
      <c r="I318" s="6">
        <v>-9</v>
      </c>
      <c r="J318" s="13" t="str">
        <f>VLOOKUP(MONTH(Tabla7[[#This Row],[Fecha del movimiento]]),Tablas!$O$4:$P$15,2,0)</f>
        <v>May</v>
      </c>
      <c r="K318" s="6">
        <f>YEAR(Tabla7[[#This Row],[Fecha del movimiento]])</f>
        <v>2018</v>
      </c>
    </row>
    <row r="319" spans="2:11" x14ac:dyDescent="0.2">
      <c r="B319" s="8">
        <v>43178</v>
      </c>
      <c r="C319" s="6" t="s">
        <v>1226</v>
      </c>
      <c r="D319" s="6">
        <v>301038</v>
      </c>
      <c r="E319" s="6" t="s">
        <v>41</v>
      </c>
      <c r="F319" s="6" t="s">
        <v>21</v>
      </c>
      <c r="G319" s="6" t="s">
        <v>4</v>
      </c>
      <c r="H319" s="6" t="s">
        <v>917</v>
      </c>
      <c r="I319" s="6">
        <v>-11</v>
      </c>
      <c r="J319" s="13" t="str">
        <f>VLOOKUP(MONTH(Tabla7[[#This Row],[Fecha del movimiento]]),Tablas!$O$4:$P$15,2,0)</f>
        <v>Mar</v>
      </c>
      <c r="K319" s="6">
        <f>YEAR(Tabla7[[#This Row],[Fecha del movimiento]])</f>
        <v>2018</v>
      </c>
    </row>
    <row r="320" spans="2:11" x14ac:dyDescent="0.2">
      <c r="B320" s="8">
        <v>43156</v>
      </c>
      <c r="C320" s="6" t="s">
        <v>1227</v>
      </c>
      <c r="D320" s="6">
        <v>300708</v>
      </c>
      <c r="E320" s="6" t="s">
        <v>224</v>
      </c>
      <c r="F320" s="6" t="s">
        <v>21</v>
      </c>
      <c r="G320" s="6" t="s">
        <v>2</v>
      </c>
      <c r="H320" s="6" t="s">
        <v>923</v>
      </c>
      <c r="I320" s="6">
        <v>15</v>
      </c>
      <c r="J320" s="13" t="str">
        <f>VLOOKUP(MONTH(Tabla7[[#This Row],[Fecha del movimiento]]),Tablas!$O$4:$P$15,2,0)</f>
        <v>Feb</v>
      </c>
      <c r="K320" s="6">
        <f>YEAR(Tabla7[[#This Row],[Fecha del movimiento]])</f>
        <v>2018</v>
      </c>
    </row>
    <row r="321" spans="2:11" x14ac:dyDescent="0.2">
      <c r="B321" s="8">
        <v>43301</v>
      </c>
      <c r="C321" s="6" t="s">
        <v>1228</v>
      </c>
      <c r="D321" s="6">
        <v>300359</v>
      </c>
      <c r="E321" s="6" t="s">
        <v>623</v>
      </c>
      <c r="F321" s="6" t="s">
        <v>21</v>
      </c>
      <c r="G321" s="6" t="s">
        <v>7</v>
      </c>
      <c r="H321" s="6" t="s">
        <v>923</v>
      </c>
      <c r="I321" s="6">
        <v>19</v>
      </c>
      <c r="J321" s="13" t="str">
        <f>VLOOKUP(MONTH(Tabla7[[#This Row],[Fecha del movimiento]]),Tablas!$O$4:$P$15,2,0)</f>
        <v>Jul</v>
      </c>
      <c r="K321" s="6">
        <f>YEAR(Tabla7[[#This Row],[Fecha del movimiento]])</f>
        <v>2018</v>
      </c>
    </row>
    <row r="322" spans="2:11" x14ac:dyDescent="0.2">
      <c r="B322" s="8">
        <v>43183</v>
      </c>
      <c r="C322" s="6" t="s">
        <v>1229</v>
      </c>
      <c r="D322" s="6">
        <v>300788</v>
      </c>
      <c r="E322" s="6" t="s">
        <v>278</v>
      </c>
      <c r="F322" s="6" t="s">
        <v>21</v>
      </c>
      <c r="G322" s="6" t="s">
        <v>2</v>
      </c>
      <c r="H322" s="6" t="s">
        <v>917</v>
      </c>
      <c r="I322" s="6">
        <v>-11</v>
      </c>
      <c r="J322" s="13" t="str">
        <f>VLOOKUP(MONTH(Tabla7[[#This Row],[Fecha del movimiento]]),Tablas!$O$4:$P$15,2,0)</f>
        <v>Mar</v>
      </c>
      <c r="K322" s="6">
        <f>YEAR(Tabla7[[#This Row],[Fecha del movimiento]])</f>
        <v>2018</v>
      </c>
    </row>
    <row r="323" spans="2:11" x14ac:dyDescent="0.2">
      <c r="B323" s="8">
        <v>43263</v>
      </c>
      <c r="C323" s="6" t="s">
        <v>1230</v>
      </c>
      <c r="D323" s="6">
        <v>300565</v>
      </c>
      <c r="E323" s="6" t="s">
        <v>467</v>
      </c>
      <c r="F323" s="6" t="s">
        <v>21</v>
      </c>
      <c r="G323" s="6" t="s">
        <v>2</v>
      </c>
      <c r="H323" s="6" t="s">
        <v>923</v>
      </c>
      <c r="I323" s="6">
        <v>11</v>
      </c>
      <c r="J323" s="13" t="str">
        <f>VLOOKUP(MONTH(Tabla7[[#This Row],[Fecha del movimiento]]),Tablas!$O$4:$P$15,2,0)</f>
        <v>Jun</v>
      </c>
      <c r="K323" s="6">
        <f>YEAR(Tabla7[[#This Row],[Fecha del movimiento]])</f>
        <v>2018</v>
      </c>
    </row>
    <row r="324" spans="2:11" x14ac:dyDescent="0.2">
      <c r="B324" s="8">
        <v>43259</v>
      </c>
      <c r="C324" s="6" t="s">
        <v>1231</v>
      </c>
      <c r="D324" s="6">
        <v>300228</v>
      </c>
      <c r="E324" s="6" t="s">
        <v>710</v>
      </c>
      <c r="F324" s="6" t="s">
        <v>21</v>
      </c>
      <c r="G324" s="6" t="s">
        <v>13</v>
      </c>
      <c r="H324" s="6" t="s">
        <v>917</v>
      </c>
      <c r="I324" s="6">
        <v>-16</v>
      </c>
      <c r="J324" s="13" t="str">
        <f>VLOOKUP(MONTH(Tabla7[[#This Row],[Fecha del movimiento]]),Tablas!$O$4:$P$15,2,0)</f>
        <v>Jun</v>
      </c>
      <c r="K324" s="6">
        <f>YEAR(Tabla7[[#This Row],[Fecha del movimiento]])</f>
        <v>2018</v>
      </c>
    </row>
    <row r="325" spans="2:11" x14ac:dyDescent="0.2">
      <c r="B325" s="8">
        <v>43149</v>
      </c>
      <c r="C325" s="6" t="s">
        <v>1232</v>
      </c>
      <c r="D325" s="6">
        <v>300012</v>
      </c>
      <c r="E325" s="6" t="s">
        <v>812</v>
      </c>
      <c r="F325" s="6" t="s">
        <v>21</v>
      </c>
      <c r="G325" s="6" t="s">
        <v>0</v>
      </c>
      <c r="H325" s="6" t="s">
        <v>917</v>
      </c>
      <c r="I325" s="6">
        <v>-10</v>
      </c>
      <c r="J325" s="13" t="str">
        <f>VLOOKUP(MONTH(Tabla7[[#This Row],[Fecha del movimiento]]),Tablas!$O$4:$P$15,2,0)</f>
        <v>Feb</v>
      </c>
      <c r="K325" s="6">
        <f>YEAR(Tabla7[[#This Row],[Fecha del movimiento]])</f>
        <v>2018</v>
      </c>
    </row>
    <row r="326" spans="2:11" x14ac:dyDescent="0.2">
      <c r="B326" s="8">
        <v>43289</v>
      </c>
      <c r="C326" s="6" t="s">
        <v>1233</v>
      </c>
      <c r="D326" s="6">
        <v>300392</v>
      </c>
      <c r="E326" s="6" t="s">
        <v>533</v>
      </c>
      <c r="F326" s="6" t="s">
        <v>21</v>
      </c>
      <c r="G326" s="6" t="s">
        <v>9</v>
      </c>
      <c r="H326" s="6" t="s">
        <v>923</v>
      </c>
      <c r="I326" s="6">
        <v>20</v>
      </c>
      <c r="J326" s="13" t="str">
        <f>VLOOKUP(MONTH(Tabla7[[#This Row],[Fecha del movimiento]]),Tablas!$O$4:$P$15,2,0)</f>
        <v>Jul</v>
      </c>
      <c r="K326" s="6">
        <f>YEAR(Tabla7[[#This Row],[Fecha del movimiento]])</f>
        <v>2018</v>
      </c>
    </row>
    <row r="327" spans="2:11" x14ac:dyDescent="0.2">
      <c r="B327" s="8">
        <v>43238</v>
      </c>
      <c r="C327" s="6" t="s">
        <v>1234</v>
      </c>
      <c r="D327" s="6">
        <v>300829</v>
      </c>
      <c r="E327" s="6" t="s">
        <v>240</v>
      </c>
      <c r="F327" s="6" t="s">
        <v>21</v>
      </c>
      <c r="G327" s="6" t="s">
        <v>2</v>
      </c>
      <c r="H327" s="6" t="s">
        <v>923</v>
      </c>
      <c r="I327" s="6">
        <v>20</v>
      </c>
      <c r="J327" s="13" t="str">
        <f>VLOOKUP(MONTH(Tabla7[[#This Row],[Fecha del movimiento]]),Tablas!$O$4:$P$15,2,0)</f>
        <v>May</v>
      </c>
      <c r="K327" s="6">
        <f>YEAR(Tabla7[[#This Row],[Fecha del movimiento]])</f>
        <v>2018</v>
      </c>
    </row>
    <row r="328" spans="2:11" x14ac:dyDescent="0.2">
      <c r="B328" s="8">
        <v>43174</v>
      </c>
      <c r="C328" s="6" t="s">
        <v>1235</v>
      </c>
      <c r="D328" s="6">
        <v>300680</v>
      </c>
      <c r="E328" s="6" t="s">
        <v>373</v>
      </c>
      <c r="F328" s="6" t="s">
        <v>21</v>
      </c>
      <c r="G328" s="6" t="s">
        <v>13</v>
      </c>
      <c r="H328" s="6" t="s">
        <v>923</v>
      </c>
      <c r="I328" s="6">
        <v>15</v>
      </c>
      <c r="J328" s="13" t="str">
        <f>VLOOKUP(MONTH(Tabla7[[#This Row],[Fecha del movimiento]]),Tablas!$O$4:$P$15,2,0)</f>
        <v>Mar</v>
      </c>
      <c r="K328" s="6">
        <f>YEAR(Tabla7[[#This Row],[Fecha del movimiento]])</f>
        <v>2018</v>
      </c>
    </row>
    <row r="329" spans="2:11" x14ac:dyDescent="0.2">
      <c r="B329" s="8">
        <v>43334</v>
      </c>
      <c r="C329" s="6" t="s">
        <v>1236</v>
      </c>
      <c r="D329" s="6">
        <v>300035</v>
      </c>
      <c r="E329" s="6" t="s">
        <v>802</v>
      </c>
      <c r="F329" s="6" t="s">
        <v>21</v>
      </c>
      <c r="G329" s="6" t="s">
        <v>13</v>
      </c>
      <c r="H329" s="6" t="s">
        <v>917</v>
      </c>
      <c r="I329" s="6">
        <v>-6</v>
      </c>
      <c r="J329" s="13" t="str">
        <f>VLOOKUP(MONTH(Tabla7[[#This Row],[Fecha del movimiento]]),Tablas!$O$4:$P$15,2,0)</f>
        <v>Ago</v>
      </c>
      <c r="K329" s="6">
        <f>YEAR(Tabla7[[#This Row],[Fecha del movimiento]])</f>
        <v>2018</v>
      </c>
    </row>
    <row r="330" spans="2:11" x14ac:dyDescent="0.2">
      <c r="B330" s="8">
        <v>43184</v>
      </c>
      <c r="C330" s="6" t="s">
        <v>1237</v>
      </c>
      <c r="D330" s="6">
        <v>300347</v>
      </c>
      <c r="E330" s="6" t="s">
        <v>632</v>
      </c>
      <c r="F330" s="6" t="s">
        <v>21</v>
      </c>
      <c r="G330" s="6" t="s">
        <v>3</v>
      </c>
      <c r="H330" s="6" t="s">
        <v>923</v>
      </c>
      <c r="I330" s="6">
        <v>15</v>
      </c>
      <c r="J330" s="13" t="str">
        <f>VLOOKUP(MONTH(Tabla7[[#This Row],[Fecha del movimiento]]),Tablas!$O$4:$P$15,2,0)</f>
        <v>Mar</v>
      </c>
      <c r="K330" s="6">
        <f>YEAR(Tabla7[[#This Row],[Fecha del movimiento]])</f>
        <v>2018</v>
      </c>
    </row>
    <row r="331" spans="2:11" x14ac:dyDescent="0.2">
      <c r="B331" s="8">
        <v>43174</v>
      </c>
      <c r="C331" s="6" t="s">
        <v>1238</v>
      </c>
      <c r="D331" s="6">
        <v>300699</v>
      </c>
      <c r="E331" s="6" t="s">
        <v>358</v>
      </c>
      <c r="F331" s="6" t="s">
        <v>21</v>
      </c>
      <c r="G331" s="6" t="s">
        <v>5</v>
      </c>
      <c r="H331" s="6" t="s">
        <v>923</v>
      </c>
      <c r="I331" s="6">
        <v>18</v>
      </c>
      <c r="J331" s="13" t="str">
        <f>VLOOKUP(MONTH(Tabla7[[#This Row],[Fecha del movimiento]]),Tablas!$O$4:$P$15,2,0)</f>
        <v>Mar</v>
      </c>
      <c r="K331" s="6">
        <f>YEAR(Tabla7[[#This Row],[Fecha del movimiento]])</f>
        <v>2018</v>
      </c>
    </row>
    <row r="332" spans="2:11" x14ac:dyDescent="0.2">
      <c r="B332" s="8">
        <v>43313</v>
      </c>
      <c r="C332" s="6" t="s">
        <v>1239</v>
      </c>
      <c r="D332" s="6">
        <v>300158</v>
      </c>
      <c r="E332" s="6" t="s">
        <v>748</v>
      </c>
      <c r="F332" s="6" t="s">
        <v>21</v>
      </c>
      <c r="G332" s="6" t="s">
        <v>2</v>
      </c>
      <c r="H332" s="6" t="s">
        <v>923</v>
      </c>
      <c r="I332" s="6">
        <v>14</v>
      </c>
      <c r="J332" s="13" t="str">
        <f>VLOOKUP(MONTH(Tabla7[[#This Row],[Fecha del movimiento]]),Tablas!$O$4:$P$15,2,0)</f>
        <v>Ago</v>
      </c>
      <c r="K332" s="6">
        <f>YEAR(Tabla7[[#This Row],[Fecha del movimiento]])</f>
        <v>2018</v>
      </c>
    </row>
    <row r="333" spans="2:11" x14ac:dyDescent="0.2">
      <c r="B333" s="8">
        <v>43203</v>
      </c>
      <c r="C333" s="6" t="s">
        <v>1240</v>
      </c>
      <c r="D333" s="6">
        <v>300304</v>
      </c>
      <c r="E333" s="6" t="s">
        <v>660</v>
      </c>
      <c r="F333" s="6" t="s">
        <v>21</v>
      </c>
      <c r="G333" s="6" t="s">
        <v>13</v>
      </c>
      <c r="H333" s="6" t="s">
        <v>917</v>
      </c>
      <c r="I333" s="6">
        <v>-16</v>
      </c>
      <c r="J333" s="13" t="str">
        <f>VLOOKUP(MONTH(Tabla7[[#This Row],[Fecha del movimiento]]),Tablas!$O$4:$P$15,2,0)</f>
        <v>Abr</v>
      </c>
      <c r="K333" s="6">
        <f>YEAR(Tabla7[[#This Row],[Fecha del movimiento]])</f>
        <v>2018</v>
      </c>
    </row>
    <row r="334" spans="2:11" x14ac:dyDescent="0.2">
      <c r="B334" s="8">
        <v>43242</v>
      </c>
      <c r="C334" s="6" t="s">
        <v>1241</v>
      </c>
      <c r="D334" s="6">
        <v>300233</v>
      </c>
      <c r="E334" s="6" t="s">
        <v>705</v>
      </c>
      <c r="F334" s="6" t="s">
        <v>21</v>
      </c>
      <c r="G334" s="6" t="s">
        <v>13</v>
      </c>
      <c r="H334" s="6" t="s">
        <v>917</v>
      </c>
      <c r="I334" s="6">
        <v>-5</v>
      </c>
      <c r="J334" s="13" t="str">
        <f>VLOOKUP(MONTH(Tabla7[[#This Row],[Fecha del movimiento]]),Tablas!$O$4:$P$15,2,0)</f>
        <v>May</v>
      </c>
      <c r="K334" s="6">
        <f>YEAR(Tabla7[[#This Row],[Fecha del movimiento]])</f>
        <v>2018</v>
      </c>
    </row>
    <row r="335" spans="2:11" x14ac:dyDescent="0.2">
      <c r="B335" s="8">
        <v>43206</v>
      </c>
      <c r="C335" s="6" t="s">
        <v>1242</v>
      </c>
      <c r="D335" s="6">
        <v>300064</v>
      </c>
      <c r="E335" s="6" t="s">
        <v>137</v>
      </c>
      <c r="F335" s="6" t="s">
        <v>21</v>
      </c>
      <c r="G335" s="6" t="s">
        <v>6</v>
      </c>
      <c r="H335" s="6" t="s">
        <v>917</v>
      </c>
      <c r="I335" s="6">
        <v>-15</v>
      </c>
      <c r="J335" s="13" t="str">
        <f>VLOOKUP(MONTH(Tabla7[[#This Row],[Fecha del movimiento]]),Tablas!$O$4:$P$15,2,0)</f>
        <v>Abr</v>
      </c>
      <c r="K335" s="6">
        <f>YEAR(Tabla7[[#This Row],[Fecha del movimiento]])</f>
        <v>2018</v>
      </c>
    </row>
    <row r="336" spans="2:11" x14ac:dyDescent="0.2">
      <c r="B336" s="8">
        <v>43186</v>
      </c>
      <c r="C336" s="6" t="s">
        <v>1243</v>
      </c>
      <c r="D336" s="6">
        <v>300052</v>
      </c>
      <c r="E336" s="6" t="s">
        <v>793</v>
      </c>
      <c r="F336" s="6" t="s">
        <v>21</v>
      </c>
      <c r="G336" s="6" t="s">
        <v>6</v>
      </c>
      <c r="H336" s="6" t="s">
        <v>917</v>
      </c>
      <c r="I336" s="6">
        <v>-6</v>
      </c>
      <c r="J336" s="13" t="str">
        <f>VLOOKUP(MONTH(Tabla7[[#This Row],[Fecha del movimiento]]),Tablas!$O$4:$P$15,2,0)</f>
        <v>Mar</v>
      </c>
      <c r="K336" s="6">
        <f>YEAR(Tabla7[[#This Row],[Fecha del movimiento]])</f>
        <v>2018</v>
      </c>
    </row>
    <row r="337" spans="2:11" x14ac:dyDescent="0.2">
      <c r="B337" s="8">
        <v>43122</v>
      </c>
      <c r="C337" s="6" t="s">
        <v>1244</v>
      </c>
      <c r="D337" s="6">
        <v>300671</v>
      </c>
      <c r="E337" s="6" t="s">
        <v>138</v>
      </c>
      <c r="F337" s="6" t="s">
        <v>21</v>
      </c>
      <c r="G337" s="6" t="s">
        <v>10</v>
      </c>
      <c r="H337" s="6" t="s">
        <v>917</v>
      </c>
      <c r="I337" s="6">
        <v>-7</v>
      </c>
      <c r="J337" s="13" t="str">
        <f>VLOOKUP(MONTH(Tabla7[[#This Row],[Fecha del movimiento]]),Tablas!$O$4:$P$15,2,0)</f>
        <v>Ene</v>
      </c>
      <c r="K337" s="6">
        <f>YEAR(Tabla7[[#This Row],[Fecha del movimiento]])</f>
        <v>2018</v>
      </c>
    </row>
    <row r="338" spans="2:11" x14ac:dyDescent="0.2">
      <c r="B338" s="8">
        <v>43296</v>
      </c>
      <c r="C338" s="6" t="s">
        <v>1245</v>
      </c>
      <c r="D338" s="6">
        <v>300785</v>
      </c>
      <c r="E338" s="6" t="s">
        <v>264</v>
      </c>
      <c r="F338" s="6" t="s">
        <v>21</v>
      </c>
      <c r="G338" s="6" t="s">
        <v>11</v>
      </c>
      <c r="H338" s="6" t="s">
        <v>917</v>
      </c>
      <c r="I338" s="6">
        <v>-12</v>
      </c>
      <c r="J338" s="13" t="str">
        <f>VLOOKUP(MONTH(Tabla7[[#This Row],[Fecha del movimiento]]),Tablas!$O$4:$P$15,2,0)</f>
        <v>Jul</v>
      </c>
      <c r="K338" s="6">
        <f>YEAR(Tabla7[[#This Row],[Fecha del movimiento]])</f>
        <v>2018</v>
      </c>
    </row>
    <row r="339" spans="2:11" x14ac:dyDescent="0.2">
      <c r="B339" s="8">
        <v>43107</v>
      </c>
      <c r="C339" s="6" t="s">
        <v>1246</v>
      </c>
      <c r="D339" s="6">
        <v>300620</v>
      </c>
      <c r="E339" s="6" t="s">
        <v>422</v>
      </c>
      <c r="F339" s="6" t="s">
        <v>21</v>
      </c>
      <c r="G339" s="6" t="s">
        <v>13</v>
      </c>
      <c r="H339" s="6" t="s">
        <v>923</v>
      </c>
      <c r="I339" s="6">
        <v>20</v>
      </c>
      <c r="J339" s="13" t="str">
        <f>VLOOKUP(MONTH(Tabla7[[#This Row],[Fecha del movimiento]]),Tablas!$O$4:$P$15,2,0)</f>
        <v>Ene</v>
      </c>
      <c r="K339" s="6">
        <f>YEAR(Tabla7[[#This Row],[Fecha del movimiento]])</f>
        <v>2018</v>
      </c>
    </row>
    <row r="340" spans="2:11" x14ac:dyDescent="0.2">
      <c r="B340" s="8">
        <v>43140</v>
      </c>
      <c r="C340" s="6" t="s">
        <v>1247</v>
      </c>
      <c r="D340" s="6">
        <v>300496</v>
      </c>
      <c r="E340" s="6" t="s">
        <v>527</v>
      </c>
      <c r="F340" s="6" t="s">
        <v>21</v>
      </c>
      <c r="G340" s="6" t="s">
        <v>4</v>
      </c>
      <c r="H340" s="6" t="s">
        <v>923</v>
      </c>
      <c r="I340" s="6">
        <v>19</v>
      </c>
      <c r="J340" s="13" t="str">
        <f>VLOOKUP(MONTH(Tabla7[[#This Row],[Fecha del movimiento]]),Tablas!$O$4:$P$15,2,0)</f>
        <v>Feb</v>
      </c>
      <c r="K340" s="6">
        <f>YEAR(Tabla7[[#This Row],[Fecha del movimiento]])</f>
        <v>2018</v>
      </c>
    </row>
    <row r="341" spans="2:11" x14ac:dyDescent="0.2">
      <c r="B341" s="8">
        <v>43118</v>
      </c>
      <c r="C341" s="6" t="s">
        <v>1248</v>
      </c>
      <c r="D341" s="6">
        <v>300095</v>
      </c>
      <c r="E341" s="6" t="s">
        <v>774</v>
      </c>
      <c r="F341" s="6" t="s">
        <v>21</v>
      </c>
      <c r="G341" s="6" t="s">
        <v>4</v>
      </c>
      <c r="H341" s="6" t="s">
        <v>923</v>
      </c>
      <c r="I341" s="6">
        <v>17</v>
      </c>
      <c r="J341" s="13" t="str">
        <f>VLOOKUP(MONTH(Tabla7[[#This Row],[Fecha del movimiento]]),Tablas!$O$4:$P$15,2,0)</f>
        <v>Ene</v>
      </c>
      <c r="K341" s="6">
        <f>YEAR(Tabla7[[#This Row],[Fecha del movimiento]])</f>
        <v>2018</v>
      </c>
    </row>
    <row r="342" spans="2:11" x14ac:dyDescent="0.2">
      <c r="B342" s="8">
        <v>43286</v>
      </c>
      <c r="C342" s="6" t="s">
        <v>1249</v>
      </c>
      <c r="D342" s="6">
        <v>300315</v>
      </c>
      <c r="E342" s="6" t="s">
        <v>559</v>
      </c>
      <c r="F342" s="6" t="s">
        <v>21</v>
      </c>
      <c r="G342" s="6" t="s">
        <v>5</v>
      </c>
      <c r="H342" s="6" t="s">
        <v>923</v>
      </c>
      <c r="I342" s="6">
        <v>11</v>
      </c>
      <c r="J342" s="13" t="str">
        <f>VLOOKUP(MONTH(Tabla7[[#This Row],[Fecha del movimiento]]),Tablas!$O$4:$P$15,2,0)</f>
        <v>Jul</v>
      </c>
      <c r="K342" s="6">
        <f>YEAR(Tabla7[[#This Row],[Fecha del movimiento]])</f>
        <v>2018</v>
      </c>
    </row>
    <row r="343" spans="2:11" x14ac:dyDescent="0.2">
      <c r="B343" s="8">
        <v>43271</v>
      </c>
      <c r="C343" s="6" t="s">
        <v>1250</v>
      </c>
      <c r="D343" s="6">
        <v>300862</v>
      </c>
      <c r="E343" s="6" t="s">
        <v>209</v>
      </c>
      <c r="F343" s="6" t="s">
        <v>21</v>
      </c>
      <c r="G343" s="6" t="s">
        <v>11</v>
      </c>
      <c r="H343" s="6" t="s">
        <v>923</v>
      </c>
      <c r="I343" s="6">
        <v>12</v>
      </c>
      <c r="J343" s="13" t="str">
        <f>VLOOKUP(MONTH(Tabla7[[#This Row],[Fecha del movimiento]]),Tablas!$O$4:$P$15,2,0)</f>
        <v>Jun</v>
      </c>
      <c r="K343" s="6">
        <f>YEAR(Tabla7[[#This Row],[Fecha del movimiento]])</f>
        <v>2018</v>
      </c>
    </row>
    <row r="344" spans="2:11" x14ac:dyDescent="0.2">
      <c r="B344" s="8">
        <v>43342</v>
      </c>
      <c r="C344" s="6" t="s">
        <v>1251</v>
      </c>
      <c r="D344" s="6">
        <v>300214</v>
      </c>
      <c r="E344" s="6" t="s">
        <v>719</v>
      </c>
      <c r="F344" s="6" t="s">
        <v>21</v>
      </c>
      <c r="G344" s="6" t="s">
        <v>13</v>
      </c>
      <c r="H344" s="6" t="s">
        <v>923</v>
      </c>
      <c r="I344" s="6">
        <v>11</v>
      </c>
      <c r="J344" s="13" t="str">
        <f>VLOOKUP(MONTH(Tabla7[[#This Row],[Fecha del movimiento]]),Tablas!$O$4:$P$15,2,0)</f>
        <v>Ago</v>
      </c>
      <c r="K344" s="6">
        <f>YEAR(Tabla7[[#This Row],[Fecha del movimiento]])</f>
        <v>2018</v>
      </c>
    </row>
    <row r="345" spans="2:11" x14ac:dyDescent="0.2">
      <c r="B345" s="8">
        <v>43269</v>
      </c>
      <c r="C345" s="6" t="s">
        <v>1252</v>
      </c>
      <c r="D345" s="6">
        <v>300183</v>
      </c>
      <c r="E345" s="6" t="s">
        <v>739</v>
      </c>
      <c r="F345" s="6" t="s">
        <v>21</v>
      </c>
      <c r="G345" s="6" t="s">
        <v>12</v>
      </c>
      <c r="H345" s="6" t="s">
        <v>917</v>
      </c>
      <c r="I345" s="6">
        <v>-11</v>
      </c>
      <c r="J345" s="13" t="str">
        <f>VLOOKUP(MONTH(Tabla7[[#This Row],[Fecha del movimiento]]),Tablas!$O$4:$P$15,2,0)</f>
        <v>Jun</v>
      </c>
      <c r="K345" s="6">
        <f>YEAR(Tabla7[[#This Row],[Fecha del movimiento]])</f>
        <v>2018</v>
      </c>
    </row>
    <row r="346" spans="2:11" x14ac:dyDescent="0.2">
      <c r="B346" s="8">
        <v>43114</v>
      </c>
      <c r="C346" s="6" t="s">
        <v>1253</v>
      </c>
      <c r="D346" s="6">
        <v>300967</v>
      </c>
      <c r="E346" s="6" t="s">
        <v>108</v>
      </c>
      <c r="F346" s="6" t="s">
        <v>21</v>
      </c>
      <c r="G346" s="6" t="s">
        <v>1</v>
      </c>
      <c r="H346" s="6" t="s">
        <v>923</v>
      </c>
      <c r="I346" s="6">
        <v>18</v>
      </c>
      <c r="J346" s="13" t="str">
        <f>VLOOKUP(MONTH(Tabla7[[#This Row],[Fecha del movimiento]]),Tablas!$O$4:$P$15,2,0)</f>
        <v>Ene</v>
      </c>
      <c r="K346" s="6">
        <f>YEAR(Tabla7[[#This Row],[Fecha del movimiento]])</f>
        <v>2018</v>
      </c>
    </row>
    <row r="347" spans="2:11" x14ac:dyDescent="0.2">
      <c r="B347" s="8">
        <v>43101</v>
      </c>
      <c r="C347" s="6" t="s">
        <v>1254</v>
      </c>
      <c r="D347" s="6">
        <v>300268</v>
      </c>
      <c r="E347" s="6" t="s">
        <v>31</v>
      </c>
      <c r="F347" s="6" t="s">
        <v>21</v>
      </c>
      <c r="G347" s="6" t="s">
        <v>4</v>
      </c>
      <c r="H347" s="6" t="s">
        <v>917</v>
      </c>
      <c r="I347" s="6">
        <v>-15</v>
      </c>
      <c r="J347" s="13" t="str">
        <f>VLOOKUP(MONTH(Tabla7[[#This Row],[Fecha del movimiento]]),Tablas!$O$4:$P$15,2,0)</f>
        <v>Ene</v>
      </c>
      <c r="K347" s="6">
        <f>YEAR(Tabla7[[#This Row],[Fecha del movimiento]])</f>
        <v>2018</v>
      </c>
    </row>
    <row r="348" spans="2:11" x14ac:dyDescent="0.2">
      <c r="B348" s="8">
        <v>43126</v>
      </c>
      <c r="C348" s="6" t="s">
        <v>1255</v>
      </c>
      <c r="D348" s="6">
        <v>300724</v>
      </c>
      <c r="E348" s="6" t="s">
        <v>334</v>
      </c>
      <c r="F348" s="6" t="s">
        <v>21</v>
      </c>
      <c r="G348" s="6" t="s">
        <v>13</v>
      </c>
      <c r="H348" s="6" t="s">
        <v>917</v>
      </c>
      <c r="I348" s="6">
        <v>-9</v>
      </c>
      <c r="J348" s="13" t="str">
        <f>VLOOKUP(MONTH(Tabla7[[#This Row],[Fecha del movimiento]]),Tablas!$O$4:$P$15,2,0)</f>
        <v>Ene</v>
      </c>
      <c r="K348" s="6">
        <f>YEAR(Tabla7[[#This Row],[Fecha del movimiento]])</f>
        <v>2018</v>
      </c>
    </row>
    <row r="349" spans="2:11" x14ac:dyDescent="0.2">
      <c r="B349" s="8">
        <v>43256</v>
      </c>
      <c r="C349" s="6" t="s">
        <v>1256</v>
      </c>
      <c r="D349" s="6">
        <v>300310</v>
      </c>
      <c r="E349" s="6" t="s">
        <v>657</v>
      </c>
      <c r="F349" s="6" t="s">
        <v>21</v>
      </c>
      <c r="G349" s="6" t="s">
        <v>13</v>
      </c>
      <c r="H349" s="6" t="s">
        <v>917</v>
      </c>
      <c r="I349" s="6">
        <v>-12</v>
      </c>
      <c r="J349" s="13" t="str">
        <f>VLOOKUP(MONTH(Tabla7[[#This Row],[Fecha del movimiento]]),Tablas!$O$4:$P$15,2,0)</f>
        <v>Jun</v>
      </c>
      <c r="K349" s="6">
        <f>YEAR(Tabla7[[#This Row],[Fecha del movimiento]])</f>
        <v>2018</v>
      </c>
    </row>
    <row r="350" spans="2:11" x14ac:dyDescent="0.2">
      <c r="B350" s="8">
        <v>43214</v>
      </c>
      <c r="C350" s="6" t="s">
        <v>1257</v>
      </c>
      <c r="D350" s="6">
        <v>300275</v>
      </c>
      <c r="E350" s="6" t="s">
        <v>677</v>
      </c>
      <c r="F350" s="6" t="s">
        <v>21</v>
      </c>
      <c r="G350" s="6" t="s">
        <v>13</v>
      </c>
      <c r="H350" s="6" t="s">
        <v>917</v>
      </c>
      <c r="I350" s="6">
        <v>-12</v>
      </c>
      <c r="J350" s="13" t="str">
        <f>VLOOKUP(MONTH(Tabla7[[#This Row],[Fecha del movimiento]]),Tablas!$O$4:$P$15,2,0)</f>
        <v>Abr</v>
      </c>
      <c r="K350" s="6">
        <f>YEAR(Tabla7[[#This Row],[Fecha del movimiento]])</f>
        <v>2018</v>
      </c>
    </row>
    <row r="351" spans="2:11" x14ac:dyDescent="0.2">
      <c r="B351" s="8">
        <v>43219</v>
      </c>
      <c r="C351" s="6" t="s">
        <v>1258</v>
      </c>
      <c r="D351" s="6">
        <v>300914</v>
      </c>
      <c r="E351" s="6" t="s">
        <v>158</v>
      </c>
      <c r="F351" s="6" t="s">
        <v>21</v>
      </c>
      <c r="G351" s="6" t="s">
        <v>11</v>
      </c>
      <c r="H351" s="6" t="s">
        <v>923</v>
      </c>
      <c r="I351" s="6">
        <v>11</v>
      </c>
      <c r="J351" s="13" t="str">
        <f>VLOOKUP(MONTH(Tabla7[[#This Row],[Fecha del movimiento]]),Tablas!$O$4:$P$15,2,0)</f>
        <v>Abr</v>
      </c>
      <c r="K351" s="6">
        <f>YEAR(Tabla7[[#This Row],[Fecha del movimiento]])</f>
        <v>2018</v>
      </c>
    </row>
    <row r="352" spans="2:11" x14ac:dyDescent="0.2">
      <c r="B352" s="8">
        <v>43136</v>
      </c>
      <c r="C352" s="6" t="s">
        <v>1259</v>
      </c>
      <c r="D352" s="6">
        <v>300356</v>
      </c>
      <c r="E352" s="6" t="s">
        <v>625</v>
      </c>
      <c r="F352" s="6" t="s">
        <v>21</v>
      </c>
      <c r="G352" s="6" t="s">
        <v>10</v>
      </c>
      <c r="H352" s="6" t="s">
        <v>923</v>
      </c>
      <c r="I352" s="6">
        <v>18</v>
      </c>
      <c r="J352" s="13" t="str">
        <f>VLOOKUP(MONTH(Tabla7[[#This Row],[Fecha del movimiento]]),Tablas!$O$4:$P$15,2,0)</f>
        <v>Feb</v>
      </c>
      <c r="K352" s="6">
        <f>YEAR(Tabla7[[#This Row],[Fecha del movimiento]])</f>
        <v>2018</v>
      </c>
    </row>
    <row r="353" spans="2:11" x14ac:dyDescent="0.2">
      <c r="B353" s="8">
        <v>43177</v>
      </c>
      <c r="C353" s="6" t="s">
        <v>1260</v>
      </c>
      <c r="D353" s="6">
        <v>300488</v>
      </c>
      <c r="E353" s="6" t="s">
        <v>532</v>
      </c>
      <c r="F353" s="6" t="s">
        <v>21</v>
      </c>
      <c r="G353" s="6" t="s">
        <v>12</v>
      </c>
      <c r="H353" s="6" t="s">
        <v>923</v>
      </c>
      <c r="I353" s="6">
        <v>11</v>
      </c>
      <c r="J353" s="13" t="str">
        <f>VLOOKUP(MONTH(Tabla7[[#This Row],[Fecha del movimiento]]),Tablas!$O$4:$P$15,2,0)</f>
        <v>Mar</v>
      </c>
      <c r="K353" s="6">
        <f>YEAR(Tabla7[[#This Row],[Fecha del movimiento]])</f>
        <v>2018</v>
      </c>
    </row>
    <row r="354" spans="2:11" x14ac:dyDescent="0.2">
      <c r="B354" s="8">
        <v>43252</v>
      </c>
      <c r="C354" s="6" t="s">
        <v>1261</v>
      </c>
      <c r="D354" s="6">
        <v>300182</v>
      </c>
      <c r="E354" s="6" t="s">
        <v>740</v>
      </c>
      <c r="F354" s="6" t="s">
        <v>21</v>
      </c>
      <c r="G354" s="6" t="s">
        <v>9</v>
      </c>
      <c r="H354" s="6" t="s">
        <v>917</v>
      </c>
      <c r="I354" s="6">
        <v>-11</v>
      </c>
      <c r="J354" s="13" t="str">
        <f>VLOOKUP(MONTH(Tabla7[[#This Row],[Fecha del movimiento]]),Tablas!$O$4:$P$15,2,0)</f>
        <v>Jun</v>
      </c>
      <c r="K354" s="6">
        <f>YEAR(Tabla7[[#This Row],[Fecha del movimiento]])</f>
        <v>2018</v>
      </c>
    </row>
    <row r="355" spans="2:11" x14ac:dyDescent="0.2">
      <c r="B355" s="8">
        <v>43164</v>
      </c>
      <c r="C355" s="6" t="s">
        <v>1262</v>
      </c>
      <c r="D355" s="6">
        <v>300018</v>
      </c>
      <c r="E355" s="6" t="s">
        <v>810</v>
      </c>
      <c r="F355" s="6" t="s">
        <v>21</v>
      </c>
      <c r="G355" s="6" t="s">
        <v>12</v>
      </c>
      <c r="H355" s="6" t="s">
        <v>923</v>
      </c>
      <c r="I355" s="6">
        <v>13</v>
      </c>
      <c r="J355" s="13" t="str">
        <f>VLOOKUP(MONTH(Tabla7[[#This Row],[Fecha del movimiento]]),Tablas!$O$4:$P$15,2,0)</f>
        <v>Mar</v>
      </c>
      <c r="K355" s="6">
        <f>YEAR(Tabla7[[#This Row],[Fecha del movimiento]])</f>
        <v>2018</v>
      </c>
    </row>
    <row r="356" spans="2:11" x14ac:dyDescent="0.2">
      <c r="B356" s="8">
        <v>43175</v>
      </c>
      <c r="C356" s="6" t="s">
        <v>1263</v>
      </c>
      <c r="D356" s="6">
        <v>300618</v>
      </c>
      <c r="E356" s="6" t="s">
        <v>424</v>
      </c>
      <c r="F356" s="6" t="s">
        <v>21</v>
      </c>
      <c r="G356" s="6" t="s">
        <v>2</v>
      </c>
      <c r="H356" s="6" t="s">
        <v>923</v>
      </c>
      <c r="I356" s="6">
        <v>10</v>
      </c>
      <c r="J356" s="13" t="str">
        <f>VLOOKUP(MONTH(Tabla7[[#This Row],[Fecha del movimiento]]),Tablas!$O$4:$P$15,2,0)</f>
        <v>Mar</v>
      </c>
      <c r="K356" s="6">
        <f>YEAR(Tabla7[[#This Row],[Fecha del movimiento]])</f>
        <v>2018</v>
      </c>
    </row>
    <row r="357" spans="2:11" x14ac:dyDescent="0.2">
      <c r="B357" s="8">
        <v>43323</v>
      </c>
      <c r="C357" s="6" t="s">
        <v>1264</v>
      </c>
      <c r="D357" s="6">
        <v>300719</v>
      </c>
      <c r="E357" s="6" t="s">
        <v>339</v>
      </c>
      <c r="F357" s="6" t="s">
        <v>21</v>
      </c>
      <c r="G357" s="6" t="s">
        <v>2</v>
      </c>
      <c r="H357" s="6" t="s">
        <v>917</v>
      </c>
      <c r="I357" s="6">
        <v>-16</v>
      </c>
      <c r="J357" s="13" t="str">
        <f>VLOOKUP(MONTH(Tabla7[[#This Row],[Fecha del movimiento]]),Tablas!$O$4:$P$15,2,0)</f>
        <v>Ago</v>
      </c>
      <c r="K357" s="6">
        <f>YEAR(Tabla7[[#This Row],[Fecha del movimiento]])</f>
        <v>2018</v>
      </c>
    </row>
    <row r="358" spans="2:11" x14ac:dyDescent="0.2">
      <c r="B358" s="8">
        <v>43328</v>
      </c>
      <c r="C358" s="6" t="s">
        <v>1265</v>
      </c>
      <c r="D358" s="6">
        <v>300395</v>
      </c>
      <c r="E358" s="6" t="s">
        <v>591</v>
      </c>
      <c r="F358" s="6" t="s">
        <v>21</v>
      </c>
      <c r="G358" s="6" t="s">
        <v>4</v>
      </c>
      <c r="H358" s="6" t="s">
        <v>923</v>
      </c>
      <c r="I358" s="6">
        <v>18</v>
      </c>
      <c r="J358" s="13" t="str">
        <f>VLOOKUP(MONTH(Tabla7[[#This Row],[Fecha del movimiento]]),Tablas!$O$4:$P$15,2,0)</f>
        <v>Ago</v>
      </c>
      <c r="K358" s="6">
        <f>YEAR(Tabla7[[#This Row],[Fecha del movimiento]])</f>
        <v>2018</v>
      </c>
    </row>
    <row r="359" spans="2:11" x14ac:dyDescent="0.2">
      <c r="B359" s="8">
        <v>43140</v>
      </c>
      <c r="C359" s="6" t="s">
        <v>1266</v>
      </c>
      <c r="D359" s="6">
        <v>300626</v>
      </c>
      <c r="E359" s="6" t="s">
        <v>82</v>
      </c>
      <c r="F359" s="6" t="s">
        <v>21</v>
      </c>
      <c r="G359" s="6" t="s">
        <v>10</v>
      </c>
      <c r="H359" s="6" t="s">
        <v>917</v>
      </c>
      <c r="I359" s="6">
        <v>-20</v>
      </c>
      <c r="J359" s="13" t="str">
        <f>VLOOKUP(MONTH(Tabla7[[#This Row],[Fecha del movimiento]]),Tablas!$O$4:$P$15,2,0)</f>
        <v>Feb</v>
      </c>
      <c r="K359" s="6">
        <f>YEAR(Tabla7[[#This Row],[Fecha del movimiento]])</f>
        <v>2018</v>
      </c>
    </row>
    <row r="360" spans="2:11" x14ac:dyDescent="0.2">
      <c r="B360" s="8">
        <v>43308</v>
      </c>
      <c r="C360" s="6" t="s">
        <v>1267</v>
      </c>
      <c r="D360" s="6">
        <v>300676</v>
      </c>
      <c r="E360" s="6" t="s">
        <v>376</v>
      </c>
      <c r="F360" s="6" t="s">
        <v>21</v>
      </c>
      <c r="G360" s="6" t="s">
        <v>1</v>
      </c>
      <c r="H360" s="6" t="s">
        <v>917</v>
      </c>
      <c r="I360" s="6">
        <v>-15</v>
      </c>
      <c r="J360" s="13" t="str">
        <f>VLOOKUP(MONTH(Tabla7[[#This Row],[Fecha del movimiento]]),Tablas!$O$4:$P$15,2,0)</f>
        <v>Jul</v>
      </c>
      <c r="K360" s="6">
        <f>YEAR(Tabla7[[#This Row],[Fecha del movimiento]])</f>
        <v>2018</v>
      </c>
    </row>
    <row r="361" spans="2:11" x14ac:dyDescent="0.2">
      <c r="B361" s="8">
        <v>43301</v>
      </c>
      <c r="C361" s="6" t="s">
        <v>1268</v>
      </c>
      <c r="D361" s="6">
        <v>300002</v>
      </c>
      <c r="E361" s="6" t="s">
        <v>817</v>
      </c>
      <c r="F361" s="6" t="s">
        <v>21</v>
      </c>
      <c r="G361" s="6" t="s">
        <v>12</v>
      </c>
      <c r="H361" s="6" t="s">
        <v>917</v>
      </c>
      <c r="I361" s="6">
        <v>-11</v>
      </c>
      <c r="J361" s="13" t="str">
        <f>VLOOKUP(MONTH(Tabla7[[#This Row],[Fecha del movimiento]]),Tablas!$O$4:$P$15,2,0)</f>
        <v>Jul</v>
      </c>
      <c r="K361" s="6">
        <f>YEAR(Tabla7[[#This Row],[Fecha del movimiento]])</f>
        <v>2018</v>
      </c>
    </row>
    <row r="362" spans="2:11" x14ac:dyDescent="0.2">
      <c r="B362" s="8">
        <v>43104</v>
      </c>
      <c r="C362" s="6" t="s">
        <v>1269</v>
      </c>
      <c r="D362" s="6">
        <v>300127</v>
      </c>
      <c r="E362" s="6" t="s">
        <v>456</v>
      </c>
      <c r="F362" s="6" t="s">
        <v>21</v>
      </c>
      <c r="G362" s="6" t="s">
        <v>2</v>
      </c>
      <c r="H362" s="6" t="s">
        <v>917</v>
      </c>
      <c r="I362" s="6">
        <v>-7</v>
      </c>
      <c r="J362" s="13" t="str">
        <f>VLOOKUP(MONTH(Tabla7[[#This Row],[Fecha del movimiento]]),Tablas!$O$4:$P$15,2,0)</f>
        <v>Ene</v>
      </c>
      <c r="K362" s="6">
        <f>YEAR(Tabla7[[#This Row],[Fecha del movimiento]])</f>
        <v>2018</v>
      </c>
    </row>
    <row r="363" spans="2:11" x14ac:dyDescent="0.2">
      <c r="B363" s="8">
        <v>43306</v>
      </c>
      <c r="C363" s="6" t="s">
        <v>1270</v>
      </c>
      <c r="D363" s="6">
        <v>300821</v>
      </c>
      <c r="E363" s="6" t="s">
        <v>248</v>
      </c>
      <c r="F363" s="6" t="s">
        <v>21</v>
      </c>
      <c r="G363" s="6" t="s">
        <v>11</v>
      </c>
      <c r="H363" s="6" t="s">
        <v>923</v>
      </c>
      <c r="I363" s="6">
        <v>20</v>
      </c>
      <c r="J363" s="13" t="str">
        <f>VLOOKUP(MONTH(Tabla7[[#This Row],[Fecha del movimiento]]),Tablas!$O$4:$P$15,2,0)</f>
        <v>Jul</v>
      </c>
      <c r="K363" s="6">
        <f>YEAR(Tabla7[[#This Row],[Fecha del movimiento]])</f>
        <v>2018</v>
      </c>
    </row>
    <row r="364" spans="2:11" x14ac:dyDescent="0.2">
      <c r="B364" s="8">
        <v>43153</v>
      </c>
      <c r="C364" s="6" t="s">
        <v>1271</v>
      </c>
      <c r="D364" s="6">
        <v>300059</v>
      </c>
      <c r="E364" s="6" t="s">
        <v>548</v>
      </c>
      <c r="F364" s="6" t="s">
        <v>21</v>
      </c>
      <c r="G364" s="6" t="s">
        <v>7</v>
      </c>
      <c r="H364" s="6" t="s">
        <v>917</v>
      </c>
      <c r="I364" s="6">
        <v>-11</v>
      </c>
      <c r="J364" s="13" t="str">
        <f>VLOOKUP(MONTH(Tabla7[[#This Row],[Fecha del movimiento]]),Tablas!$O$4:$P$15,2,0)</f>
        <v>Feb</v>
      </c>
      <c r="K364" s="6">
        <f>YEAR(Tabla7[[#This Row],[Fecha del movimiento]])</f>
        <v>2018</v>
      </c>
    </row>
    <row r="365" spans="2:11" x14ac:dyDescent="0.2">
      <c r="B365" s="8">
        <v>43316</v>
      </c>
      <c r="C365" s="6" t="s">
        <v>1272</v>
      </c>
      <c r="D365" s="6">
        <v>301041</v>
      </c>
      <c r="E365" s="6" t="s">
        <v>38</v>
      </c>
      <c r="F365" s="6" t="s">
        <v>21</v>
      </c>
      <c r="G365" s="6" t="s">
        <v>11</v>
      </c>
      <c r="H365" s="6" t="s">
        <v>917</v>
      </c>
      <c r="I365" s="6">
        <v>-17</v>
      </c>
      <c r="J365" s="13" t="str">
        <f>VLOOKUP(MONTH(Tabla7[[#This Row],[Fecha del movimiento]]),Tablas!$O$4:$P$15,2,0)</f>
        <v>Ago</v>
      </c>
      <c r="K365" s="6">
        <f>YEAR(Tabla7[[#This Row],[Fecha del movimiento]])</f>
        <v>2018</v>
      </c>
    </row>
    <row r="366" spans="2:11" x14ac:dyDescent="0.2">
      <c r="B366" s="8">
        <v>43201</v>
      </c>
      <c r="C366" s="6" t="s">
        <v>1273</v>
      </c>
      <c r="D366" s="6">
        <v>300776</v>
      </c>
      <c r="E366" s="6" t="s">
        <v>288</v>
      </c>
      <c r="F366" s="6" t="s">
        <v>21</v>
      </c>
      <c r="G366" s="6" t="s">
        <v>11</v>
      </c>
      <c r="H366" s="6" t="s">
        <v>917</v>
      </c>
      <c r="I366" s="6">
        <v>-8</v>
      </c>
      <c r="J366" s="13" t="str">
        <f>VLOOKUP(MONTH(Tabla7[[#This Row],[Fecha del movimiento]]),Tablas!$O$4:$P$15,2,0)</f>
        <v>Abr</v>
      </c>
      <c r="K366" s="6">
        <f>YEAR(Tabla7[[#This Row],[Fecha del movimiento]])</f>
        <v>2018</v>
      </c>
    </row>
    <row r="367" spans="2:11" x14ac:dyDescent="0.2">
      <c r="B367" s="8">
        <v>43311</v>
      </c>
      <c r="C367" s="6" t="s">
        <v>1274</v>
      </c>
      <c r="D367" s="6">
        <v>301018</v>
      </c>
      <c r="E367" s="6" t="s">
        <v>59</v>
      </c>
      <c r="F367" s="6" t="s">
        <v>21</v>
      </c>
      <c r="G367" s="6" t="s">
        <v>9</v>
      </c>
      <c r="H367" s="6" t="s">
        <v>917</v>
      </c>
      <c r="I367" s="6">
        <v>-7</v>
      </c>
      <c r="J367" s="13" t="str">
        <f>VLOOKUP(MONTH(Tabla7[[#This Row],[Fecha del movimiento]]),Tablas!$O$4:$P$15,2,0)</f>
        <v>Jul</v>
      </c>
      <c r="K367" s="6">
        <f>YEAR(Tabla7[[#This Row],[Fecha del movimiento]])</f>
        <v>2018</v>
      </c>
    </row>
    <row r="368" spans="2:11" x14ac:dyDescent="0.2">
      <c r="B368" s="8">
        <v>43177</v>
      </c>
      <c r="C368" s="6" t="s">
        <v>1275</v>
      </c>
      <c r="D368" s="6">
        <v>300491</v>
      </c>
      <c r="E368" s="6" t="s">
        <v>530</v>
      </c>
      <c r="F368" s="6" t="s">
        <v>21</v>
      </c>
      <c r="G368" s="6" t="s">
        <v>2</v>
      </c>
      <c r="H368" s="6" t="s">
        <v>923</v>
      </c>
      <c r="I368" s="6">
        <v>16</v>
      </c>
      <c r="J368" s="13" t="str">
        <f>VLOOKUP(MONTH(Tabla7[[#This Row],[Fecha del movimiento]]),Tablas!$O$4:$P$15,2,0)</f>
        <v>Mar</v>
      </c>
      <c r="K368" s="6">
        <f>YEAR(Tabla7[[#This Row],[Fecha del movimiento]])</f>
        <v>2018</v>
      </c>
    </row>
    <row r="369" spans="2:11" x14ac:dyDescent="0.2">
      <c r="B369" s="8">
        <v>43116</v>
      </c>
      <c r="C369" s="6" t="s">
        <v>1276</v>
      </c>
      <c r="D369" s="6">
        <v>300095</v>
      </c>
      <c r="E369" s="6" t="s">
        <v>774</v>
      </c>
      <c r="F369" s="6" t="s">
        <v>21</v>
      </c>
      <c r="G369" s="6" t="s">
        <v>4</v>
      </c>
      <c r="H369" s="6" t="s">
        <v>917</v>
      </c>
      <c r="I369" s="6">
        <v>-18</v>
      </c>
      <c r="J369" s="13" t="str">
        <f>VLOOKUP(MONTH(Tabla7[[#This Row],[Fecha del movimiento]]),Tablas!$O$4:$P$15,2,0)</f>
        <v>Ene</v>
      </c>
      <c r="K369" s="6">
        <f>YEAR(Tabla7[[#This Row],[Fecha del movimiento]])</f>
        <v>2018</v>
      </c>
    </row>
    <row r="370" spans="2:11" x14ac:dyDescent="0.2">
      <c r="B370" s="8">
        <v>43287</v>
      </c>
      <c r="C370" s="6" t="s">
        <v>1277</v>
      </c>
      <c r="D370" s="6">
        <v>300405</v>
      </c>
      <c r="E370" s="6" t="s">
        <v>145</v>
      </c>
      <c r="F370" s="6" t="s">
        <v>21</v>
      </c>
      <c r="G370" s="6" t="s">
        <v>13</v>
      </c>
      <c r="H370" s="6" t="s">
        <v>917</v>
      </c>
      <c r="I370" s="6">
        <v>-18</v>
      </c>
      <c r="J370" s="13" t="str">
        <f>VLOOKUP(MONTH(Tabla7[[#This Row],[Fecha del movimiento]]),Tablas!$O$4:$P$15,2,0)</f>
        <v>Jul</v>
      </c>
      <c r="K370" s="6">
        <f>YEAR(Tabla7[[#This Row],[Fecha del movimiento]])</f>
        <v>2018</v>
      </c>
    </row>
    <row r="371" spans="2:11" x14ac:dyDescent="0.2">
      <c r="B371" s="8">
        <v>43153</v>
      </c>
      <c r="C371" s="6" t="s">
        <v>1278</v>
      </c>
      <c r="D371" s="6">
        <v>300361</v>
      </c>
      <c r="E371" s="6" t="s">
        <v>621</v>
      </c>
      <c r="F371" s="6" t="s">
        <v>21</v>
      </c>
      <c r="G371" s="6" t="s">
        <v>3</v>
      </c>
      <c r="H371" s="6" t="s">
        <v>917</v>
      </c>
      <c r="I371" s="6">
        <v>-9</v>
      </c>
      <c r="J371" s="13" t="str">
        <f>VLOOKUP(MONTH(Tabla7[[#This Row],[Fecha del movimiento]]),Tablas!$O$4:$P$15,2,0)</f>
        <v>Feb</v>
      </c>
      <c r="K371" s="6">
        <f>YEAR(Tabla7[[#This Row],[Fecha del movimiento]])</f>
        <v>2018</v>
      </c>
    </row>
    <row r="372" spans="2:11" x14ac:dyDescent="0.2">
      <c r="B372" s="8">
        <v>43284</v>
      </c>
      <c r="C372" s="6" t="s">
        <v>1279</v>
      </c>
      <c r="D372" s="6">
        <v>300866</v>
      </c>
      <c r="E372" s="6" t="s">
        <v>205</v>
      </c>
      <c r="F372" s="6" t="s">
        <v>21</v>
      </c>
      <c r="G372" s="6" t="s">
        <v>5</v>
      </c>
      <c r="H372" s="6" t="s">
        <v>917</v>
      </c>
      <c r="I372" s="6">
        <v>-9</v>
      </c>
      <c r="J372" s="13" t="str">
        <f>VLOOKUP(MONTH(Tabla7[[#This Row],[Fecha del movimiento]]),Tablas!$O$4:$P$15,2,0)</f>
        <v>Jul</v>
      </c>
      <c r="K372" s="6">
        <f>YEAR(Tabla7[[#This Row],[Fecha del movimiento]])</f>
        <v>2018</v>
      </c>
    </row>
    <row r="373" spans="2:11" x14ac:dyDescent="0.2">
      <c r="B373" s="8">
        <v>43157</v>
      </c>
      <c r="C373" s="6" t="s">
        <v>1280</v>
      </c>
      <c r="D373" s="6">
        <v>300757</v>
      </c>
      <c r="E373" s="6" t="s">
        <v>306</v>
      </c>
      <c r="F373" s="6" t="s">
        <v>21</v>
      </c>
      <c r="G373" s="6" t="s">
        <v>11</v>
      </c>
      <c r="H373" s="6" t="s">
        <v>917</v>
      </c>
      <c r="I373" s="6">
        <v>-14</v>
      </c>
      <c r="J373" s="13" t="str">
        <f>VLOOKUP(MONTH(Tabla7[[#This Row],[Fecha del movimiento]]),Tablas!$O$4:$P$15,2,0)</f>
        <v>Feb</v>
      </c>
      <c r="K373" s="6">
        <f>YEAR(Tabla7[[#This Row],[Fecha del movimiento]])</f>
        <v>2018</v>
      </c>
    </row>
    <row r="374" spans="2:11" x14ac:dyDescent="0.2">
      <c r="B374" s="8">
        <v>43264</v>
      </c>
      <c r="C374" s="6" t="s">
        <v>1281</v>
      </c>
      <c r="D374" s="6">
        <v>300655</v>
      </c>
      <c r="E374" s="6" t="s">
        <v>391</v>
      </c>
      <c r="F374" s="6" t="s">
        <v>21</v>
      </c>
      <c r="G374" s="6" t="s">
        <v>2</v>
      </c>
      <c r="H374" s="6" t="s">
        <v>917</v>
      </c>
      <c r="I374" s="6">
        <v>-14</v>
      </c>
      <c r="J374" s="13" t="str">
        <f>VLOOKUP(MONTH(Tabla7[[#This Row],[Fecha del movimiento]]),Tablas!$O$4:$P$15,2,0)</f>
        <v>Jun</v>
      </c>
      <c r="K374" s="6">
        <f>YEAR(Tabla7[[#This Row],[Fecha del movimiento]])</f>
        <v>2018</v>
      </c>
    </row>
    <row r="375" spans="2:11" x14ac:dyDescent="0.2">
      <c r="B375" s="8">
        <v>43337</v>
      </c>
      <c r="C375" s="6" t="s">
        <v>1282</v>
      </c>
      <c r="D375" s="6">
        <v>300236</v>
      </c>
      <c r="E375" s="6" t="s">
        <v>704</v>
      </c>
      <c r="F375" s="6" t="s">
        <v>21</v>
      </c>
      <c r="G375" s="6" t="s">
        <v>13</v>
      </c>
      <c r="H375" s="6" t="s">
        <v>917</v>
      </c>
      <c r="I375" s="6">
        <v>-6</v>
      </c>
      <c r="J375" s="13" t="str">
        <f>VLOOKUP(MONTH(Tabla7[[#This Row],[Fecha del movimiento]]),Tablas!$O$4:$P$15,2,0)</f>
        <v>Ago</v>
      </c>
      <c r="K375" s="6">
        <f>YEAR(Tabla7[[#This Row],[Fecha del movimiento]])</f>
        <v>2018</v>
      </c>
    </row>
    <row r="376" spans="2:11" x14ac:dyDescent="0.2">
      <c r="B376" s="8">
        <v>43224</v>
      </c>
      <c r="C376" s="6" t="s">
        <v>1283</v>
      </c>
      <c r="D376" s="6">
        <v>300383</v>
      </c>
      <c r="E376" s="6" t="s">
        <v>607</v>
      </c>
      <c r="F376" s="6" t="s">
        <v>21</v>
      </c>
      <c r="G376" s="6" t="s">
        <v>6</v>
      </c>
      <c r="H376" s="6" t="s">
        <v>917</v>
      </c>
      <c r="I376" s="6">
        <v>-6</v>
      </c>
      <c r="J376" s="13" t="str">
        <f>VLOOKUP(MONTH(Tabla7[[#This Row],[Fecha del movimiento]]),Tablas!$O$4:$P$15,2,0)</f>
        <v>May</v>
      </c>
      <c r="K376" s="6">
        <f>YEAR(Tabla7[[#This Row],[Fecha del movimiento]])</f>
        <v>2018</v>
      </c>
    </row>
    <row r="377" spans="2:11" x14ac:dyDescent="0.2">
      <c r="B377" s="8">
        <v>43268</v>
      </c>
      <c r="C377" s="6" t="s">
        <v>1284</v>
      </c>
      <c r="D377" s="6">
        <v>300780</v>
      </c>
      <c r="E377" s="6" t="s">
        <v>285</v>
      </c>
      <c r="F377" s="6" t="s">
        <v>21</v>
      </c>
      <c r="G377" s="6" t="s">
        <v>12</v>
      </c>
      <c r="H377" s="6" t="s">
        <v>923</v>
      </c>
      <c r="I377" s="6">
        <v>11</v>
      </c>
      <c r="J377" s="13" t="str">
        <f>VLOOKUP(MONTH(Tabla7[[#This Row],[Fecha del movimiento]]),Tablas!$O$4:$P$15,2,0)</f>
        <v>Jun</v>
      </c>
      <c r="K377" s="6">
        <f>YEAR(Tabla7[[#This Row],[Fecha del movimiento]])</f>
        <v>2018</v>
      </c>
    </row>
    <row r="378" spans="2:11" x14ac:dyDescent="0.2">
      <c r="B378" s="8">
        <v>43288</v>
      </c>
      <c r="C378" s="6" t="s">
        <v>1285</v>
      </c>
      <c r="D378" s="6">
        <v>300488</v>
      </c>
      <c r="E378" s="6" t="s">
        <v>532</v>
      </c>
      <c r="F378" s="6" t="s">
        <v>21</v>
      </c>
      <c r="G378" s="6" t="s">
        <v>12</v>
      </c>
      <c r="H378" s="6" t="s">
        <v>917</v>
      </c>
      <c r="I378" s="6">
        <v>-7</v>
      </c>
      <c r="J378" s="13" t="str">
        <f>VLOOKUP(MONTH(Tabla7[[#This Row],[Fecha del movimiento]]),Tablas!$O$4:$P$15,2,0)</f>
        <v>Jul</v>
      </c>
      <c r="K378" s="6">
        <f>YEAR(Tabla7[[#This Row],[Fecha del movimiento]])</f>
        <v>2018</v>
      </c>
    </row>
    <row r="379" spans="2:11" x14ac:dyDescent="0.2">
      <c r="B379" s="8">
        <v>43192</v>
      </c>
      <c r="C379" s="6" t="s">
        <v>1286</v>
      </c>
      <c r="D379" s="6">
        <v>300365</v>
      </c>
      <c r="E379" s="6" t="s">
        <v>619</v>
      </c>
      <c r="F379" s="6" t="s">
        <v>21</v>
      </c>
      <c r="G379" s="6" t="s">
        <v>11</v>
      </c>
      <c r="H379" s="6" t="s">
        <v>923</v>
      </c>
      <c r="I379" s="6">
        <v>19</v>
      </c>
      <c r="J379" s="13" t="str">
        <f>VLOOKUP(MONTH(Tabla7[[#This Row],[Fecha del movimiento]]),Tablas!$O$4:$P$15,2,0)</f>
        <v>Abr</v>
      </c>
      <c r="K379" s="6">
        <f>YEAR(Tabla7[[#This Row],[Fecha del movimiento]])</f>
        <v>2018</v>
      </c>
    </row>
    <row r="380" spans="2:11" x14ac:dyDescent="0.2">
      <c r="B380" s="8">
        <v>43295</v>
      </c>
      <c r="C380" s="6" t="s">
        <v>1287</v>
      </c>
      <c r="D380" s="6">
        <v>300063</v>
      </c>
      <c r="E380" s="6" t="s">
        <v>788</v>
      </c>
      <c r="F380" s="6" t="s">
        <v>21</v>
      </c>
      <c r="G380" s="6" t="s">
        <v>5</v>
      </c>
      <c r="H380" s="6" t="s">
        <v>917</v>
      </c>
      <c r="I380" s="6">
        <v>-15</v>
      </c>
      <c r="J380" s="13" t="str">
        <f>VLOOKUP(MONTH(Tabla7[[#This Row],[Fecha del movimiento]]),Tablas!$O$4:$P$15,2,0)</f>
        <v>Jul</v>
      </c>
      <c r="K380" s="6">
        <f>YEAR(Tabla7[[#This Row],[Fecha del movimiento]])</f>
        <v>2018</v>
      </c>
    </row>
    <row r="381" spans="2:11" x14ac:dyDescent="0.2">
      <c r="B381" s="8">
        <v>43275</v>
      </c>
      <c r="C381" s="6" t="s">
        <v>1288</v>
      </c>
      <c r="D381" s="6">
        <v>300001</v>
      </c>
      <c r="E381" s="6" t="s">
        <v>421</v>
      </c>
      <c r="F381" s="6" t="s">
        <v>21</v>
      </c>
      <c r="G381" s="6" t="s">
        <v>13</v>
      </c>
      <c r="H381" s="6" t="s">
        <v>917</v>
      </c>
      <c r="I381" s="6">
        <v>-17</v>
      </c>
      <c r="J381" s="13" t="str">
        <f>VLOOKUP(MONTH(Tabla7[[#This Row],[Fecha del movimiento]]),Tablas!$O$4:$P$15,2,0)</f>
        <v>Jun</v>
      </c>
      <c r="K381" s="6">
        <f>YEAR(Tabla7[[#This Row],[Fecha del movimiento]])</f>
        <v>2018</v>
      </c>
    </row>
    <row r="382" spans="2:11" x14ac:dyDescent="0.2">
      <c r="B382" s="8">
        <v>43273</v>
      </c>
      <c r="C382" s="6" t="s">
        <v>1289</v>
      </c>
      <c r="D382" s="6">
        <v>300985</v>
      </c>
      <c r="E382" s="6" t="s">
        <v>91</v>
      </c>
      <c r="F382" s="6" t="s">
        <v>21</v>
      </c>
      <c r="G382" s="6" t="s">
        <v>2</v>
      </c>
      <c r="H382" s="6" t="s">
        <v>923</v>
      </c>
      <c r="I382" s="6">
        <v>11</v>
      </c>
      <c r="J382" s="13" t="str">
        <f>VLOOKUP(MONTH(Tabla7[[#This Row],[Fecha del movimiento]]),Tablas!$O$4:$P$15,2,0)</f>
        <v>Jun</v>
      </c>
      <c r="K382" s="6">
        <f>YEAR(Tabla7[[#This Row],[Fecha del movimiento]])</f>
        <v>2018</v>
      </c>
    </row>
    <row r="383" spans="2:11" x14ac:dyDescent="0.2">
      <c r="B383" s="8">
        <v>43245</v>
      </c>
      <c r="C383" s="6" t="s">
        <v>1290</v>
      </c>
      <c r="D383" s="6">
        <v>300962</v>
      </c>
      <c r="E383" s="6" t="s">
        <v>113</v>
      </c>
      <c r="F383" s="6" t="s">
        <v>21</v>
      </c>
      <c r="G383" s="6" t="s">
        <v>6</v>
      </c>
      <c r="H383" s="6" t="s">
        <v>923</v>
      </c>
      <c r="I383" s="6">
        <v>10</v>
      </c>
      <c r="J383" s="13" t="str">
        <f>VLOOKUP(MONTH(Tabla7[[#This Row],[Fecha del movimiento]]),Tablas!$O$4:$P$15,2,0)</f>
        <v>May</v>
      </c>
      <c r="K383" s="6">
        <f>YEAR(Tabla7[[#This Row],[Fecha del movimiento]])</f>
        <v>2018</v>
      </c>
    </row>
    <row r="384" spans="2:11" x14ac:dyDescent="0.2">
      <c r="B384" s="8">
        <v>43243</v>
      </c>
      <c r="C384" s="6" t="s">
        <v>1291</v>
      </c>
      <c r="D384" s="6">
        <v>300588</v>
      </c>
      <c r="E384" s="6" t="s">
        <v>450</v>
      </c>
      <c r="F384" s="6" t="s">
        <v>21</v>
      </c>
      <c r="G384" s="6" t="s">
        <v>13</v>
      </c>
      <c r="H384" s="6" t="s">
        <v>923</v>
      </c>
      <c r="I384" s="6">
        <v>18</v>
      </c>
      <c r="J384" s="13" t="str">
        <f>VLOOKUP(MONTH(Tabla7[[#This Row],[Fecha del movimiento]]),Tablas!$O$4:$P$15,2,0)</f>
        <v>May</v>
      </c>
      <c r="K384" s="6">
        <f>YEAR(Tabla7[[#This Row],[Fecha del movimiento]])</f>
        <v>2018</v>
      </c>
    </row>
    <row r="385" spans="2:11" x14ac:dyDescent="0.2">
      <c r="B385" s="8">
        <v>43247</v>
      </c>
      <c r="C385" s="6" t="s">
        <v>1292</v>
      </c>
      <c r="D385" s="6">
        <v>300506</v>
      </c>
      <c r="E385" s="6" t="s">
        <v>517</v>
      </c>
      <c r="F385" s="6" t="s">
        <v>21</v>
      </c>
      <c r="G385" s="6" t="s">
        <v>13</v>
      </c>
      <c r="H385" s="6" t="s">
        <v>923</v>
      </c>
      <c r="I385" s="6">
        <v>11</v>
      </c>
      <c r="J385" s="13" t="str">
        <f>VLOOKUP(MONTH(Tabla7[[#This Row],[Fecha del movimiento]]),Tablas!$O$4:$P$15,2,0)</f>
        <v>May</v>
      </c>
      <c r="K385" s="6">
        <f>YEAR(Tabla7[[#This Row],[Fecha del movimiento]])</f>
        <v>2018</v>
      </c>
    </row>
    <row r="386" spans="2:11" x14ac:dyDescent="0.2">
      <c r="B386" s="8">
        <v>43118</v>
      </c>
      <c r="C386" s="6" t="s">
        <v>1293</v>
      </c>
      <c r="D386" s="6">
        <v>300223</v>
      </c>
      <c r="E386" s="6" t="s">
        <v>713</v>
      </c>
      <c r="F386" s="6" t="s">
        <v>21</v>
      </c>
      <c r="G386" s="6" t="s">
        <v>11</v>
      </c>
      <c r="H386" s="6" t="s">
        <v>923</v>
      </c>
      <c r="I386" s="6">
        <v>13</v>
      </c>
      <c r="J386" s="13" t="str">
        <f>VLOOKUP(MONTH(Tabla7[[#This Row],[Fecha del movimiento]]),Tablas!$O$4:$P$15,2,0)</f>
        <v>Ene</v>
      </c>
      <c r="K386" s="6">
        <f>YEAR(Tabla7[[#This Row],[Fecha del movimiento]])</f>
        <v>2018</v>
      </c>
    </row>
    <row r="387" spans="2:11" x14ac:dyDescent="0.2">
      <c r="B387" s="8">
        <v>43235</v>
      </c>
      <c r="C387" s="6" t="s">
        <v>1294</v>
      </c>
      <c r="D387" s="6">
        <v>300788</v>
      </c>
      <c r="E387" s="6" t="s">
        <v>278</v>
      </c>
      <c r="F387" s="6" t="s">
        <v>21</v>
      </c>
      <c r="G387" s="6" t="s">
        <v>2</v>
      </c>
      <c r="H387" s="6" t="s">
        <v>923</v>
      </c>
      <c r="I387" s="6">
        <v>14</v>
      </c>
      <c r="J387" s="13" t="str">
        <f>VLOOKUP(MONTH(Tabla7[[#This Row],[Fecha del movimiento]]),Tablas!$O$4:$P$15,2,0)</f>
        <v>May</v>
      </c>
      <c r="K387" s="6">
        <f>YEAR(Tabla7[[#This Row],[Fecha del movimiento]])</f>
        <v>2018</v>
      </c>
    </row>
    <row r="388" spans="2:11" x14ac:dyDescent="0.2">
      <c r="B388" s="8">
        <v>43304</v>
      </c>
      <c r="C388" s="6" t="s">
        <v>1295</v>
      </c>
      <c r="D388" s="6">
        <v>300839</v>
      </c>
      <c r="E388" s="6" t="s">
        <v>230</v>
      </c>
      <c r="F388" s="6" t="s">
        <v>21</v>
      </c>
      <c r="G388" s="6" t="s">
        <v>2</v>
      </c>
      <c r="H388" s="6" t="s">
        <v>923</v>
      </c>
      <c r="I388" s="6">
        <v>14</v>
      </c>
      <c r="J388" s="13" t="str">
        <f>VLOOKUP(MONTH(Tabla7[[#This Row],[Fecha del movimiento]]),Tablas!$O$4:$P$15,2,0)</f>
        <v>Jul</v>
      </c>
      <c r="K388" s="6">
        <f>YEAR(Tabla7[[#This Row],[Fecha del movimiento]])</f>
        <v>2018</v>
      </c>
    </row>
    <row r="389" spans="2:11" x14ac:dyDescent="0.2">
      <c r="B389" s="8">
        <v>43338</v>
      </c>
      <c r="C389" s="6" t="s">
        <v>1296</v>
      </c>
      <c r="D389" s="6">
        <v>300497</v>
      </c>
      <c r="E389" s="6" t="s">
        <v>526</v>
      </c>
      <c r="F389" s="6" t="s">
        <v>21</v>
      </c>
      <c r="G389" s="6" t="s">
        <v>13</v>
      </c>
      <c r="H389" s="6" t="s">
        <v>917</v>
      </c>
      <c r="I389" s="6">
        <v>-12</v>
      </c>
      <c r="J389" s="13" t="str">
        <f>VLOOKUP(MONTH(Tabla7[[#This Row],[Fecha del movimiento]]),Tablas!$O$4:$P$15,2,0)</f>
        <v>Ago</v>
      </c>
      <c r="K389" s="6">
        <f>YEAR(Tabla7[[#This Row],[Fecha del movimiento]])</f>
        <v>2018</v>
      </c>
    </row>
    <row r="390" spans="2:11" x14ac:dyDescent="0.2">
      <c r="B390" s="8">
        <v>43177</v>
      </c>
      <c r="C390" s="6" t="s">
        <v>1297</v>
      </c>
      <c r="D390" s="6">
        <v>300612</v>
      </c>
      <c r="E390" s="6" t="s">
        <v>430</v>
      </c>
      <c r="F390" s="6" t="s">
        <v>21</v>
      </c>
      <c r="G390" s="6" t="s">
        <v>2</v>
      </c>
      <c r="H390" s="6" t="s">
        <v>923</v>
      </c>
      <c r="I390" s="6">
        <v>11</v>
      </c>
      <c r="J390" s="13" t="str">
        <f>VLOOKUP(MONTH(Tabla7[[#This Row],[Fecha del movimiento]]),Tablas!$O$4:$P$15,2,0)</f>
        <v>Mar</v>
      </c>
      <c r="K390" s="6">
        <f>YEAR(Tabla7[[#This Row],[Fecha del movimiento]])</f>
        <v>2018</v>
      </c>
    </row>
    <row r="391" spans="2:11" x14ac:dyDescent="0.2">
      <c r="B391" s="8">
        <v>43201</v>
      </c>
      <c r="C391" s="6" t="s">
        <v>1298</v>
      </c>
      <c r="D391" s="6">
        <v>300374</v>
      </c>
      <c r="E391" s="6" t="s">
        <v>104</v>
      </c>
      <c r="F391" s="6" t="s">
        <v>21</v>
      </c>
      <c r="G391" s="6" t="s">
        <v>10</v>
      </c>
      <c r="H391" s="6" t="s">
        <v>923</v>
      </c>
      <c r="I391" s="6">
        <v>20</v>
      </c>
      <c r="J391" s="13" t="str">
        <f>VLOOKUP(MONTH(Tabla7[[#This Row],[Fecha del movimiento]]),Tablas!$O$4:$P$15,2,0)</f>
        <v>Abr</v>
      </c>
      <c r="K391" s="6">
        <f>YEAR(Tabla7[[#This Row],[Fecha del movimiento]])</f>
        <v>2018</v>
      </c>
    </row>
    <row r="392" spans="2:11" x14ac:dyDescent="0.2">
      <c r="B392" s="8">
        <v>43195</v>
      </c>
      <c r="C392" s="6" t="s">
        <v>1299</v>
      </c>
      <c r="D392" s="6">
        <v>300503</v>
      </c>
      <c r="E392" s="6" t="s">
        <v>520</v>
      </c>
      <c r="F392" s="6" t="s">
        <v>21</v>
      </c>
      <c r="G392" s="6" t="s">
        <v>13</v>
      </c>
      <c r="H392" s="6" t="s">
        <v>917</v>
      </c>
      <c r="I392" s="6">
        <v>-9</v>
      </c>
      <c r="J392" s="13" t="str">
        <f>VLOOKUP(MONTH(Tabla7[[#This Row],[Fecha del movimiento]]),Tablas!$O$4:$P$15,2,0)</f>
        <v>Abr</v>
      </c>
      <c r="K392" s="6">
        <f>YEAR(Tabla7[[#This Row],[Fecha del movimiento]])</f>
        <v>2018</v>
      </c>
    </row>
    <row r="393" spans="2:11" x14ac:dyDescent="0.2">
      <c r="B393" s="8">
        <v>43108</v>
      </c>
      <c r="C393" s="6" t="s">
        <v>1300</v>
      </c>
      <c r="D393" s="6">
        <v>300951</v>
      </c>
      <c r="E393" s="6" t="s">
        <v>124</v>
      </c>
      <c r="F393" s="6" t="s">
        <v>21</v>
      </c>
      <c r="G393" s="6" t="s">
        <v>7</v>
      </c>
      <c r="H393" s="6" t="s">
        <v>923</v>
      </c>
      <c r="I393" s="6">
        <v>10</v>
      </c>
      <c r="J393" s="13" t="str">
        <f>VLOOKUP(MONTH(Tabla7[[#This Row],[Fecha del movimiento]]),Tablas!$O$4:$P$15,2,0)</f>
        <v>Ene</v>
      </c>
      <c r="K393" s="6">
        <f>YEAR(Tabla7[[#This Row],[Fecha del movimiento]])</f>
        <v>2018</v>
      </c>
    </row>
    <row r="394" spans="2:11" x14ac:dyDescent="0.2">
      <c r="B394" s="8">
        <v>43322</v>
      </c>
      <c r="C394" s="6" t="s">
        <v>1301</v>
      </c>
      <c r="D394" s="6">
        <v>300323</v>
      </c>
      <c r="E394" s="6" t="s">
        <v>646</v>
      </c>
      <c r="F394" s="6" t="s">
        <v>21</v>
      </c>
      <c r="G394" s="6" t="s">
        <v>13</v>
      </c>
      <c r="H394" s="6" t="s">
        <v>923</v>
      </c>
      <c r="I394" s="6">
        <v>20</v>
      </c>
      <c r="J394" s="13" t="str">
        <f>VLOOKUP(MONTH(Tabla7[[#This Row],[Fecha del movimiento]]),Tablas!$O$4:$P$15,2,0)</f>
        <v>Ago</v>
      </c>
      <c r="K394" s="6">
        <f>YEAR(Tabla7[[#This Row],[Fecha del movimiento]])</f>
        <v>2018</v>
      </c>
    </row>
    <row r="395" spans="2:11" x14ac:dyDescent="0.2">
      <c r="B395" s="8">
        <v>43342</v>
      </c>
      <c r="C395" s="6" t="s">
        <v>1302</v>
      </c>
      <c r="D395" s="6">
        <v>300657</v>
      </c>
      <c r="E395" s="6" t="s">
        <v>390</v>
      </c>
      <c r="F395" s="6" t="s">
        <v>21</v>
      </c>
      <c r="G395" s="6" t="s">
        <v>2</v>
      </c>
      <c r="H395" s="6" t="s">
        <v>923</v>
      </c>
      <c r="I395" s="6">
        <v>12</v>
      </c>
      <c r="J395" s="13" t="str">
        <f>VLOOKUP(MONTH(Tabla7[[#This Row],[Fecha del movimiento]]),Tablas!$O$4:$P$15,2,0)</f>
        <v>Ago</v>
      </c>
      <c r="K395" s="6">
        <f>YEAR(Tabla7[[#This Row],[Fecha del movimiento]])</f>
        <v>2018</v>
      </c>
    </row>
    <row r="396" spans="2:11" x14ac:dyDescent="0.2">
      <c r="B396" s="8">
        <v>43339</v>
      </c>
      <c r="C396" s="6" t="s">
        <v>1303</v>
      </c>
      <c r="D396" s="6">
        <v>301020</v>
      </c>
      <c r="E396" s="6" t="s">
        <v>57</v>
      </c>
      <c r="F396" s="6" t="s">
        <v>21</v>
      </c>
      <c r="G396" s="6" t="s">
        <v>7</v>
      </c>
      <c r="H396" s="6" t="s">
        <v>917</v>
      </c>
      <c r="I396" s="6">
        <v>-18</v>
      </c>
      <c r="J396" s="13" t="str">
        <f>VLOOKUP(MONTH(Tabla7[[#This Row],[Fecha del movimiento]]),Tablas!$O$4:$P$15,2,0)</f>
        <v>Ago</v>
      </c>
      <c r="K396" s="6">
        <f>YEAR(Tabla7[[#This Row],[Fecha del movimiento]])</f>
        <v>2018</v>
      </c>
    </row>
    <row r="397" spans="2:11" x14ac:dyDescent="0.2">
      <c r="B397" s="8">
        <v>43260</v>
      </c>
      <c r="C397" s="6" t="s">
        <v>1304</v>
      </c>
      <c r="D397" s="6">
        <v>300061</v>
      </c>
      <c r="E397" s="6" t="s">
        <v>418</v>
      </c>
      <c r="F397" s="6" t="s">
        <v>21</v>
      </c>
      <c r="G397" s="6" t="s">
        <v>6</v>
      </c>
      <c r="H397" s="6" t="s">
        <v>923</v>
      </c>
      <c r="I397" s="6">
        <v>16</v>
      </c>
      <c r="J397" s="13" t="str">
        <f>VLOOKUP(MONTH(Tabla7[[#This Row],[Fecha del movimiento]]),Tablas!$O$4:$P$15,2,0)</f>
        <v>Jun</v>
      </c>
      <c r="K397" s="6">
        <f>YEAR(Tabla7[[#This Row],[Fecha del movimiento]])</f>
        <v>2018</v>
      </c>
    </row>
    <row r="398" spans="2:11" x14ac:dyDescent="0.2">
      <c r="B398" s="8">
        <v>43215</v>
      </c>
      <c r="C398" s="6" t="s">
        <v>1305</v>
      </c>
      <c r="D398" s="6">
        <v>300992</v>
      </c>
      <c r="E398" s="6" t="s">
        <v>84</v>
      </c>
      <c r="F398" s="6" t="s">
        <v>21</v>
      </c>
      <c r="G398" s="6" t="s">
        <v>2</v>
      </c>
      <c r="H398" s="6" t="s">
        <v>917</v>
      </c>
      <c r="I398" s="6">
        <v>-15</v>
      </c>
      <c r="J398" s="13" t="str">
        <f>VLOOKUP(MONTH(Tabla7[[#This Row],[Fecha del movimiento]]),Tablas!$O$4:$P$15,2,0)</f>
        <v>Abr</v>
      </c>
      <c r="K398" s="6">
        <f>YEAR(Tabla7[[#This Row],[Fecha del movimiento]])</f>
        <v>2018</v>
      </c>
    </row>
    <row r="399" spans="2:11" x14ac:dyDescent="0.2">
      <c r="B399" s="8">
        <v>43230</v>
      </c>
      <c r="C399" s="6" t="s">
        <v>1306</v>
      </c>
      <c r="D399" s="6">
        <v>300456</v>
      </c>
      <c r="E399" s="6" t="s">
        <v>556</v>
      </c>
      <c r="F399" s="6" t="s">
        <v>21</v>
      </c>
      <c r="G399" s="6" t="s">
        <v>12</v>
      </c>
      <c r="H399" s="6" t="s">
        <v>923</v>
      </c>
      <c r="I399" s="6">
        <v>16</v>
      </c>
      <c r="J399" s="13" t="str">
        <f>VLOOKUP(MONTH(Tabla7[[#This Row],[Fecha del movimiento]]),Tablas!$O$4:$P$15,2,0)</f>
        <v>May</v>
      </c>
      <c r="K399" s="6">
        <f>YEAR(Tabla7[[#This Row],[Fecha del movimiento]])</f>
        <v>2018</v>
      </c>
    </row>
    <row r="400" spans="2:11" x14ac:dyDescent="0.2">
      <c r="B400" s="8">
        <v>43297</v>
      </c>
      <c r="C400" s="6" t="s">
        <v>1307</v>
      </c>
      <c r="D400" s="6">
        <v>300121</v>
      </c>
      <c r="E400" s="6" t="s">
        <v>562</v>
      </c>
      <c r="F400" s="6" t="s">
        <v>21</v>
      </c>
      <c r="G400" s="6" t="s">
        <v>12</v>
      </c>
      <c r="H400" s="6" t="s">
        <v>917</v>
      </c>
      <c r="I400" s="6">
        <v>-13</v>
      </c>
      <c r="J400" s="13" t="str">
        <f>VLOOKUP(MONTH(Tabla7[[#This Row],[Fecha del movimiento]]),Tablas!$O$4:$P$15,2,0)</f>
        <v>Jul</v>
      </c>
      <c r="K400" s="6">
        <f>YEAR(Tabla7[[#This Row],[Fecha del movimiento]])</f>
        <v>2018</v>
      </c>
    </row>
    <row r="401" spans="2:11" x14ac:dyDescent="0.2">
      <c r="B401" s="8">
        <v>43207</v>
      </c>
      <c r="C401" s="6" t="s">
        <v>1308</v>
      </c>
      <c r="D401" s="6">
        <v>300839</v>
      </c>
      <c r="E401" s="6" t="s">
        <v>230</v>
      </c>
      <c r="F401" s="6" t="s">
        <v>21</v>
      </c>
      <c r="G401" s="6" t="s">
        <v>2</v>
      </c>
      <c r="H401" s="6" t="s">
        <v>917</v>
      </c>
      <c r="I401" s="6">
        <v>-6</v>
      </c>
      <c r="J401" s="13" t="str">
        <f>VLOOKUP(MONTH(Tabla7[[#This Row],[Fecha del movimiento]]),Tablas!$O$4:$P$15,2,0)</f>
        <v>Abr</v>
      </c>
      <c r="K401" s="6">
        <f>YEAR(Tabla7[[#This Row],[Fecha del movimiento]])</f>
        <v>2018</v>
      </c>
    </row>
    <row r="402" spans="2:11" x14ac:dyDescent="0.2">
      <c r="B402" s="8">
        <v>43162</v>
      </c>
      <c r="C402" s="6" t="s">
        <v>1309</v>
      </c>
      <c r="D402" s="6">
        <v>300180</v>
      </c>
      <c r="E402" s="6" t="s">
        <v>741</v>
      </c>
      <c r="F402" s="6" t="s">
        <v>21</v>
      </c>
      <c r="G402" s="6" t="s">
        <v>13</v>
      </c>
      <c r="H402" s="6" t="s">
        <v>917</v>
      </c>
      <c r="I402" s="6">
        <v>-14</v>
      </c>
      <c r="J402" s="13" t="str">
        <f>VLOOKUP(MONTH(Tabla7[[#This Row],[Fecha del movimiento]]),Tablas!$O$4:$P$15,2,0)</f>
        <v>Mar</v>
      </c>
      <c r="K402" s="6">
        <f>YEAR(Tabla7[[#This Row],[Fecha del movimiento]])</f>
        <v>2018</v>
      </c>
    </row>
    <row r="403" spans="2:11" x14ac:dyDescent="0.2">
      <c r="B403" s="8">
        <v>43187</v>
      </c>
      <c r="C403" s="6" t="s">
        <v>1310</v>
      </c>
      <c r="D403" s="6">
        <v>300455</v>
      </c>
      <c r="E403" s="6" t="s">
        <v>308</v>
      </c>
      <c r="F403" s="6" t="s">
        <v>21</v>
      </c>
      <c r="G403" s="6" t="s">
        <v>7</v>
      </c>
      <c r="H403" s="6" t="s">
        <v>917</v>
      </c>
      <c r="I403" s="6">
        <v>-10</v>
      </c>
      <c r="J403" s="13" t="str">
        <f>VLOOKUP(MONTH(Tabla7[[#This Row],[Fecha del movimiento]]),Tablas!$O$4:$P$15,2,0)</f>
        <v>Mar</v>
      </c>
      <c r="K403" s="6">
        <f>YEAR(Tabla7[[#This Row],[Fecha del movimiento]])</f>
        <v>2018</v>
      </c>
    </row>
    <row r="404" spans="2:11" x14ac:dyDescent="0.2">
      <c r="B404" s="8">
        <v>43232</v>
      </c>
      <c r="C404" s="6" t="s">
        <v>1311</v>
      </c>
      <c r="D404" s="6">
        <v>300793</v>
      </c>
      <c r="E404" s="6" t="s">
        <v>273</v>
      </c>
      <c r="F404" s="6" t="s">
        <v>21</v>
      </c>
      <c r="G404" s="6" t="s">
        <v>12</v>
      </c>
      <c r="H404" s="6" t="s">
        <v>917</v>
      </c>
      <c r="I404" s="6">
        <v>-19</v>
      </c>
      <c r="J404" s="13" t="str">
        <f>VLOOKUP(MONTH(Tabla7[[#This Row],[Fecha del movimiento]]),Tablas!$O$4:$P$15,2,0)</f>
        <v>May</v>
      </c>
      <c r="K404" s="6">
        <f>YEAR(Tabla7[[#This Row],[Fecha del movimiento]])</f>
        <v>2018</v>
      </c>
    </row>
    <row r="405" spans="2:11" x14ac:dyDescent="0.2">
      <c r="B405" s="8">
        <v>43135</v>
      </c>
      <c r="C405" s="6" t="s">
        <v>1312</v>
      </c>
      <c r="D405" s="6">
        <v>300368</v>
      </c>
      <c r="E405" s="6" t="s">
        <v>617</v>
      </c>
      <c r="F405" s="6" t="s">
        <v>21</v>
      </c>
      <c r="G405" s="6" t="s">
        <v>9</v>
      </c>
      <c r="H405" s="6" t="s">
        <v>923</v>
      </c>
      <c r="I405" s="6">
        <v>14</v>
      </c>
      <c r="J405" s="13" t="str">
        <f>VLOOKUP(MONTH(Tabla7[[#This Row],[Fecha del movimiento]]),Tablas!$O$4:$P$15,2,0)</f>
        <v>Feb</v>
      </c>
      <c r="K405" s="6">
        <f>YEAR(Tabla7[[#This Row],[Fecha del movimiento]])</f>
        <v>2018</v>
      </c>
    </row>
    <row r="406" spans="2:11" x14ac:dyDescent="0.2">
      <c r="B406" s="8">
        <v>43139</v>
      </c>
      <c r="C406" s="6" t="s">
        <v>1313</v>
      </c>
      <c r="D406" s="6">
        <v>300204</v>
      </c>
      <c r="E406" s="6" t="s">
        <v>726</v>
      </c>
      <c r="F406" s="6" t="s">
        <v>21</v>
      </c>
      <c r="G406" s="6" t="s">
        <v>9</v>
      </c>
      <c r="H406" s="6" t="s">
        <v>923</v>
      </c>
      <c r="I406" s="6">
        <v>18</v>
      </c>
      <c r="J406" s="13" t="str">
        <f>VLOOKUP(MONTH(Tabla7[[#This Row],[Fecha del movimiento]]),Tablas!$O$4:$P$15,2,0)</f>
        <v>Feb</v>
      </c>
      <c r="K406" s="6">
        <f>YEAR(Tabla7[[#This Row],[Fecha del movimiento]])</f>
        <v>2018</v>
      </c>
    </row>
    <row r="407" spans="2:11" x14ac:dyDescent="0.2">
      <c r="B407" s="8">
        <v>43194</v>
      </c>
      <c r="C407" s="6" t="s">
        <v>1314</v>
      </c>
      <c r="D407" s="6">
        <v>300241</v>
      </c>
      <c r="E407" s="6" t="s">
        <v>680</v>
      </c>
      <c r="F407" s="6" t="s">
        <v>21</v>
      </c>
      <c r="G407" s="6" t="s">
        <v>13</v>
      </c>
      <c r="H407" s="6" t="s">
        <v>917</v>
      </c>
      <c r="I407" s="6">
        <v>-12</v>
      </c>
      <c r="J407" s="13" t="str">
        <f>VLOOKUP(MONTH(Tabla7[[#This Row],[Fecha del movimiento]]),Tablas!$O$4:$P$15,2,0)</f>
        <v>Abr</v>
      </c>
      <c r="K407" s="6">
        <f>YEAR(Tabla7[[#This Row],[Fecha del movimiento]])</f>
        <v>2018</v>
      </c>
    </row>
    <row r="408" spans="2:11" x14ac:dyDescent="0.2">
      <c r="B408" s="8">
        <v>43231</v>
      </c>
      <c r="C408" s="6" t="s">
        <v>1315</v>
      </c>
      <c r="D408" s="6">
        <v>300963</v>
      </c>
      <c r="E408" s="6" t="s">
        <v>112</v>
      </c>
      <c r="F408" s="6" t="s">
        <v>21</v>
      </c>
      <c r="G408" s="6" t="s">
        <v>6</v>
      </c>
      <c r="H408" s="6" t="s">
        <v>923</v>
      </c>
      <c r="I408" s="6">
        <v>17</v>
      </c>
      <c r="J408" s="13" t="str">
        <f>VLOOKUP(MONTH(Tabla7[[#This Row],[Fecha del movimiento]]),Tablas!$O$4:$P$15,2,0)</f>
        <v>May</v>
      </c>
      <c r="K408" s="6">
        <f>YEAR(Tabla7[[#This Row],[Fecha del movimiento]])</f>
        <v>2018</v>
      </c>
    </row>
    <row r="409" spans="2:11" x14ac:dyDescent="0.2">
      <c r="B409" s="8">
        <v>43187</v>
      </c>
      <c r="C409" s="6" t="s">
        <v>1316</v>
      </c>
      <c r="D409" s="6">
        <v>300826</v>
      </c>
      <c r="E409" s="6" t="s">
        <v>243</v>
      </c>
      <c r="F409" s="6" t="s">
        <v>21</v>
      </c>
      <c r="G409" s="6" t="s">
        <v>13</v>
      </c>
      <c r="H409" s="6" t="s">
        <v>917</v>
      </c>
      <c r="I409" s="6">
        <v>-16</v>
      </c>
      <c r="J409" s="13" t="str">
        <f>VLOOKUP(MONTH(Tabla7[[#This Row],[Fecha del movimiento]]),Tablas!$O$4:$P$15,2,0)</f>
        <v>Mar</v>
      </c>
      <c r="K409" s="6">
        <f>YEAR(Tabla7[[#This Row],[Fecha del movimiento]])</f>
        <v>2018</v>
      </c>
    </row>
    <row r="410" spans="2:11" x14ac:dyDescent="0.2">
      <c r="B410" s="8">
        <v>43103</v>
      </c>
      <c r="C410" s="6" t="s">
        <v>1317</v>
      </c>
      <c r="D410" s="6">
        <v>300117</v>
      </c>
      <c r="E410" s="6" t="s">
        <v>762</v>
      </c>
      <c r="F410" s="6" t="s">
        <v>21</v>
      </c>
      <c r="G410" s="6" t="s">
        <v>1</v>
      </c>
      <c r="H410" s="6" t="s">
        <v>923</v>
      </c>
      <c r="I410" s="6">
        <v>17</v>
      </c>
      <c r="J410" s="13" t="str">
        <f>VLOOKUP(MONTH(Tabla7[[#This Row],[Fecha del movimiento]]),Tablas!$O$4:$P$15,2,0)</f>
        <v>Ene</v>
      </c>
      <c r="K410" s="6">
        <f>YEAR(Tabla7[[#This Row],[Fecha del movimiento]])</f>
        <v>2018</v>
      </c>
    </row>
    <row r="411" spans="2:11" x14ac:dyDescent="0.2">
      <c r="B411" s="8">
        <v>43265</v>
      </c>
      <c r="C411" s="6" t="s">
        <v>1318</v>
      </c>
      <c r="D411" s="6">
        <v>300239</v>
      </c>
      <c r="E411" s="6" t="s">
        <v>702</v>
      </c>
      <c r="F411" s="6" t="s">
        <v>21</v>
      </c>
      <c r="G411" s="6" t="s">
        <v>1</v>
      </c>
      <c r="H411" s="6" t="s">
        <v>917</v>
      </c>
      <c r="I411" s="6">
        <v>-10</v>
      </c>
      <c r="J411" s="13" t="str">
        <f>VLOOKUP(MONTH(Tabla7[[#This Row],[Fecha del movimiento]]),Tablas!$O$4:$P$15,2,0)</f>
        <v>Jun</v>
      </c>
      <c r="K411" s="6">
        <f>YEAR(Tabla7[[#This Row],[Fecha del movimiento]])</f>
        <v>2018</v>
      </c>
    </row>
    <row r="412" spans="2:11" x14ac:dyDescent="0.2">
      <c r="B412" s="8">
        <v>43173</v>
      </c>
      <c r="C412" s="6" t="s">
        <v>1319</v>
      </c>
      <c r="D412" s="6">
        <v>300686</v>
      </c>
      <c r="E412" s="6" t="s">
        <v>284</v>
      </c>
      <c r="F412" s="6" t="s">
        <v>21</v>
      </c>
      <c r="G412" s="6" t="s">
        <v>9</v>
      </c>
      <c r="H412" s="6" t="s">
        <v>917</v>
      </c>
      <c r="I412" s="6">
        <v>-6</v>
      </c>
      <c r="J412" s="13" t="str">
        <f>VLOOKUP(MONTH(Tabla7[[#This Row],[Fecha del movimiento]]),Tablas!$O$4:$P$15,2,0)</f>
        <v>Mar</v>
      </c>
      <c r="K412" s="6">
        <f>YEAR(Tabla7[[#This Row],[Fecha del movimiento]])</f>
        <v>2018</v>
      </c>
    </row>
    <row r="413" spans="2:11" x14ac:dyDescent="0.2">
      <c r="B413" s="8">
        <v>43314</v>
      </c>
      <c r="C413" s="6" t="s">
        <v>1320</v>
      </c>
      <c r="D413" s="6">
        <v>300551</v>
      </c>
      <c r="E413" s="6" t="s">
        <v>478</v>
      </c>
      <c r="F413" s="6" t="s">
        <v>21</v>
      </c>
      <c r="G413" s="6" t="s">
        <v>1</v>
      </c>
      <c r="H413" s="6" t="s">
        <v>917</v>
      </c>
      <c r="I413" s="6">
        <v>-15</v>
      </c>
      <c r="J413" s="13" t="str">
        <f>VLOOKUP(MONTH(Tabla7[[#This Row],[Fecha del movimiento]]),Tablas!$O$4:$P$15,2,0)</f>
        <v>Ago</v>
      </c>
      <c r="K413" s="6">
        <f>YEAR(Tabla7[[#This Row],[Fecha del movimiento]])</f>
        <v>2018</v>
      </c>
    </row>
    <row r="414" spans="2:11" x14ac:dyDescent="0.2">
      <c r="B414" s="8">
        <v>43179</v>
      </c>
      <c r="C414" s="6" t="s">
        <v>1321</v>
      </c>
      <c r="D414" s="6">
        <v>300214</v>
      </c>
      <c r="E414" s="6" t="s">
        <v>719</v>
      </c>
      <c r="F414" s="6" t="s">
        <v>21</v>
      </c>
      <c r="G414" s="6" t="s">
        <v>13</v>
      </c>
      <c r="H414" s="6" t="s">
        <v>917</v>
      </c>
      <c r="I414" s="6">
        <v>-9</v>
      </c>
      <c r="J414" s="13" t="str">
        <f>VLOOKUP(MONTH(Tabla7[[#This Row],[Fecha del movimiento]]),Tablas!$O$4:$P$15,2,0)</f>
        <v>Mar</v>
      </c>
      <c r="K414" s="6">
        <f>YEAR(Tabla7[[#This Row],[Fecha del movimiento]])</f>
        <v>2018</v>
      </c>
    </row>
    <row r="415" spans="2:11" x14ac:dyDescent="0.2">
      <c r="B415" s="8">
        <v>43174</v>
      </c>
      <c r="C415" s="6" t="s">
        <v>1322</v>
      </c>
      <c r="D415" s="6">
        <v>300361</v>
      </c>
      <c r="E415" s="6" t="s">
        <v>621</v>
      </c>
      <c r="F415" s="6" t="s">
        <v>21</v>
      </c>
      <c r="G415" s="6" t="s">
        <v>3</v>
      </c>
      <c r="H415" s="6" t="s">
        <v>923</v>
      </c>
      <c r="I415" s="6">
        <v>18</v>
      </c>
      <c r="J415" s="13" t="str">
        <f>VLOOKUP(MONTH(Tabla7[[#This Row],[Fecha del movimiento]]),Tablas!$O$4:$P$15,2,0)</f>
        <v>Mar</v>
      </c>
      <c r="K415" s="6">
        <f>YEAR(Tabla7[[#This Row],[Fecha del movimiento]])</f>
        <v>2018</v>
      </c>
    </row>
    <row r="416" spans="2:11" x14ac:dyDescent="0.2">
      <c r="B416" s="8">
        <v>43103</v>
      </c>
      <c r="C416" s="6" t="s">
        <v>1323</v>
      </c>
      <c r="D416" s="6">
        <v>300554</v>
      </c>
      <c r="E416" s="6" t="s">
        <v>475</v>
      </c>
      <c r="F416" s="6" t="s">
        <v>21</v>
      </c>
      <c r="G416" s="6" t="s">
        <v>13</v>
      </c>
      <c r="H416" s="6" t="s">
        <v>923</v>
      </c>
      <c r="I416" s="6">
        <v>10</v>
      </c>
      <c r="J416" s="13" t="str">
        <f>VLOOKUP(MONTH(Tabla7[[#This Row],[Fecha del movimiento]]),Tablas!$O$4:$P$15,2,0)</f>
        <v>Ene</v>
      </c>
      <c r="K416" s="6">
        <f>YEAR(Tabla7[[#This Row],[Fecha del movimiento]])</f>
        <v>2018</v>
      </c>
    </row>
    <row r="417" spans="2:11" x14ac:dyDescent="0.2">
      <c r="B417" s="8">
        <v>43241</v>
      </c>
      <c r="C417" s="6" t="s">
        <v>1324</v>
      </c>
      <c r="D417" s="6">
        <v>300276</v>
      </c>
      <c r="E417" s="6" t="s">
        <v>676</v>
      </c>
      <c r="F417" s="6" t="s">
        <v>21</v>
      </c>
      <c r="G417" s="6" t="s">
        <v>13</v>
      </c>
      <c r="H417" s="6" t="s">
        <v>917</v>
      </c>
      <c r="I417" s="6">
        <v>-7</v>
      </c>
      <c r="J417" s="13" t="str">
        <f>VLOOKUP(MONTH(Tabla7[[#This Row],[Fecha del movimiento]]),Tablas!$O$4:$P$15,2,0)</f>
        <v>May</v>
      </c>
      <c r="K417" s="6">
        <f>YEAR(Tabla7[[#This Row],[Fecha del movimiento]])</f>
        <v>2018</v>
      </c>
    </row>
    <row r="418" spans="2:11" x14ac:dyDescent="0.2">
      <c r="B418" s="8">
        <v>43273</v>
      </c>
      <c r="C418" s="6" t="s">
        <v>1325</v>
      </c>
      <c r="D418" s="6">
        <v>300407</v>
      </c>
      <c r="E418" s="6" t="s">
        <v>584</v>
      </c>
      <c r="F418" s="6" t="s">
        <v>21</v>
      </c>
      <c r="G418" s="6" t="s">
        <v>2</v>
      </c>
      <c r="H418" s="6" t="s">
        <v>917</v>
      </c>
      <c r="I418" s="6">
        <v>-14</v>
      </c>
      <c r="J418" s="13" t="str">
        <f>VLOOKUP(MONTH(Tabla7[[#This Row],[Fecha del movimiento]]),Tablas!$O$4:$P$15,2,0)</f>
        <v>Jun</v>
      </c>
      <c r="K418" s="6">
        <f>YEAR(Tabla7[[#This Row],[Fecha del movimiento]])</f>
        <v>2018</v>
      </c>
    </row>
    <row r="419" spans="2:11" x14ac:dyDescent="0.2">
      <c r="B419" s="8">
        <v>43333</v>
      </c>
      <c r="C419" s="6" t="s">
        <v>1326</v>
      </c>
      <c r="D419" s="6">
        <v>300877</v>
      </c>
      <c r="E419" s="6" t="s">
        <v>138</v>
      </c>
      <c r="F419" s="6" t="s">
        <v>21</v>
      </c>
      <c r="G419" s="6" t="s">
        <v>10</v>
      </c>
      <c r="H419" s="6" t="s">
        <v>923</v>
      </c>
      <c r="I419" s="6">
        <v>17</v>
      </c>
      <c r="J419" s="13" t="str">
        <f>VLOOKUP(MONTH(Tabla7[[#This Row],[Fecha del movimiento]]),Tablas!$O$4:$P$15,2,0)</f>
        <v>Ago</v>
      </c>
      <c r="K419" s="6">
        <f>YEAR(Tabla7[[#This Row],[Fecha del movimiento]])</f>
        <v>2018</v>
      </c>
    </row>
    <row r="420" spans="2:11" x14ac:dyDescent="0.2">
      <c r="B420" s="8">
        <v>43118</v>
      </c>
      <c r="C420" s="6" t="s">
        <v>1327</v>
      </c>
      <c r="D420" s="6">
        <v>300993</v>
      </c>
      <c r="E420" s="6" t="s">
        <v>83</v>
      </c>
      <c r="F420" s="6" t="s">
        <v>21</v>
      </c>
      <c r="G420" s="6" t="s">
        <v>2</v>
      </c>
      <c r="H420" s="6" t="s">
        <v>917</v>
      </c>
      <c r="I420" s="6">
        <v>-8</v>
      </c>
      <c r="J420" s="13" t="str">
        <f>VLOOKUP(MONTH(Tabla7[[#This Row],[Fecha del movimiento]]),Tablas!$O$4:$P$15,2,0)</f>
        <v>Ene</v>
      </c>
      <c r="K420" s="6">
        <f>YEAR(Tabla7[[#This Row],[Fecha del movimiento]])</f>
        <v>2018</v>
      </c>
    </row>
    <row r="421" spans="2:11" x14ac:dyDescent="0.2">
      <c r="B421" s="8">
        <v>43114</v>
      </c>
      <c r="C421" s="6" t="s">
        <v>1328</v>
      </c>
      <c r="D421" s="6">
        <v>300965</v>
      </c>
      <c r="E421" s="6" t="s">
        <v>110</v>
      </c>
      <c r="F421" s="6" t="s">
        <v>21</v>
      </c>
      <c r="G421" s="6" t="s">
        <v>11</v>
      </c>
      <c r="H421" s="6" t="s">
        <v>923</v>
      </c>
      <c r="I421" s="6">
        <v>14</v>
      </c>
      <c r="J421" s="13" t="str">
        <f>VLOOKUP(MONTH(Tabla7[[#This Row],[Fecha del movimiento]]),Tablas!$O$4:$P$15,2,0)</f>
        <v>Ene</v>
      </c>
      <c r="K421" s="6">
        <f>YEAR(Tabla7[[#This Row],[Fecha del movimiento]])</f>
        <v>2018</v>
      </c>
    </row>
    <row r="422" spans="2:11" x14ac:dyDescent="0.2">
      <c r="B422" s="8">
        <v>43278</v>
      </c>
      <c r="C422" s="6" t="s">
        <v>1329</v>
      </c>
      <c r="D422" s="6">
        <v>301012</v>
      </c>
      <c r="E422" s="6" t="s">
        <v>65</v>
      </c>
      <c r="F422" s="6" t="s">
        <v>21</v>
      </c>
      <c r="G422" s="6" t="s">
        <v>7</v>
      </c>
      <c r="H422" s="6" t="s">
        <v>923</v>
      </c>
      <c r="I422" s="6">
        <v>18</v>
      </c>
      <c r="J422" s="13" t="str">
        <f>VLOOKUP(MONTH(Tabla7[[#This Row],[Fecha del movimiento]]),Tablas!$O$4:$P$15,2,0)</f>
        <v>Jun</v>
      </c>
      <c r="K422" s="6">
        <f>YEAR(Tabla7[[#This Row],[Fecha del movimiento]])</f>
        <v>2018</v>
      </c>
    </row>
    <row r="423" spans="2:11" x14ac:dyDescent="0.2">
      <c r="B423" s="8">
        <v>43277</v>
      </c>
      <c r="C423" s="6" t="s">
        <v>1330</v>
      </c>
      <c r="D423" s="6">
        <v>300889</v>
      </c>
      <c r="E423" s="6" t="s">
        <v>183</v>
      </c>
      <c r="F423" s="6" t="s">
        <v>21</v>
      </c>
      <c r="G423" s="6" t="s">
        <v>1</v>
      </c>
      <c r="H423" s="6" t="s">
        <v>923</v>
      </c>
      <c r="I423" s="6">
        <v>11</v>
      </c>
      <c r="J423" s="13" t="str">
        <f>VLOOKUP(MONTH(Tabla7[[#This Row],[Fecha del movimiento]]),Tablas!$O$4:$P$15,2,0)</f>
        <v>Jun</v>
      </c>
      <c r="K423" s="6">
        <f>YEAR(Tabla7[[#This Row],[Fecha del movimiento]])</f>
        <v>2018</v>
      </c>
    </row>
    <row r="424" spans="2:11" x14ac:dyDescent="0.2">
      <c r="B424" s="8">
        <v>43131</v>
      </c>
      <c r="C424" s="6" t="s">
        <v>1331</v>
      </c>
      <c r="D424" s="6">
        <v>300135</v>
      </c>
      <c r="E424" s="6" t="s">
        <v>262</v>
      </c>
      <c r="F424" s="6" t="s">
        <v>21</v>
      </c>
      <c r="G424" s="6" t="s">
        <v>2</v>
      </c>
      <c r="H424" s="6" t="s">
        <v>923</v>
      </c>
      <c r="I424" s="6">
        <v>11</v>
      </c>
      <c r="J424" s="13" t="str">
        <f>VLOOKUP(MONTH(Tabla7[[#This Row],[Fecha del movimiento]]),Tablas!$O$4:$P$15,2,0)</f>
        <v>Ene</v>
      </c>
      <c r="K424" s="6">
        <f>YEAR(Tabla7[[#This Row],[Fecha del movimiento]])</f>
        <v>2018</v>
      </c>
    </row>
    <row r="425" spans="2:11" x14ac:dyDescent="0.2">
      <c r="B425" s="8">
        <v>43160</v>
      </c>
      <c r="C425" s="6" t="s">
        <v>1332</v>
      </c>
      <c r="D425" s="6">
        <v>300424</v>
      </c>
      <c r="E425" s="6" t="s">
        <v>529</v>
      </c>
      <c r="F425" s="6" t="s">
        <v>21</v>
      </c>
      <c r="G425" s="6" t="s">
        <v>2</v>
      </c>
      <c r="H425" s="6" t="s">
        <v>917</v>
      </c>
      <c r="I425" s="6">
        <v>-9</v>
      </c>
      <c r="J425" s="13" t="str">
        <f>VLOOKUP(MONTH(Tabla7[[#This Row],[Fecha del movimiento]]),Tablas!$O$4:$P$15,2,0)</f>
        <v>Mar</v>
      </c>
      <c r="K425" s="6">
        <f>YEAR(Tabla7[[#This Row],[Fecha del movimiento]])</f>
        <v>2018</v>
      </c>
    </row>
    <row r="426" spans="2:11" x14ac:dyDescent="0.2">
      <c r="B426" s="8">
        <v>43118</v>
      </c>
      <c r="C426" s="6" t="s">
        <v>1333</v>
      </c>
      <c r="D426" s="6">
        <v>301050</v>
      </c>
      <c r="E426" s="6" t="s">
        <v>29</v>
      </c>
      <c r="F426" s="6" t="s">
        <v>21</v>
      </c>
      <c r="G426" s="6" t="s">
        <v>2</v>
      </c>
      <c r="H426" s="6" t="s">
        <v>917</v>
      </c>
      <c r="I426" s="6">
        <v>-7</v>
      </c>
      <c r="J426" s="13" t="str">
        <f>VLOOKUP(MONTH(Tabla7[[#This Row],[Fecha del movimiento]]),Tablas!$O$4:$P$15,2,0)</f>
        <v>Ene</v>
      </c>
      <c r="K426" s="6">
        <f>YEAR(Tabla7[[#This Row],[Fecha del movimiento]])</f>
        <v>2018</v>
      </c>
    </row>
    <row r="427" spans="2:11" x14ac:dyDescent="0.2">
      <c r="B427" s="8">
        <v>43274</v>
      </c>
      <c r="C427" s="6" t="s">
        <v>1334</v>
      </c>
      <c r="D427" s="6">
        <v>300678</v>
      </c>
      <c r="E427" s="6" t="s">
        <v>279</v>
      </c>
      <c r="F427" s="6" t="s">
        <v>21</v>
      </c>
      <c r="G427" s="6" t="s">
        <v>10</v>
      </c>
      <c r="H427" s="6" t="s">
        <v>923</v>
      </c>
      <c r="I427" s="6">
        <v>16</v>
      </c>
      <c r="J427" s="13" t="str">
        <f>VLOOKUP(MONTH(Tabla7[[#This Row],[Fecha del movimiento]]),Tablas!$O$4:$P$15,2,0)</f>
        <v>Jun</v>
      </c>
      <c r="K427" s="6">
        <f>YEAR(Tabla7[[#This Row],[Fecha del movimiento]])</f>
        <v>2018</v>
      </c>
    </row>
    <row r="428" spans="2:11" x14ac:dyDescent="0.2">
      <c r="B428" s="8">
        <v>43191</v>
      </c>
      <c r="C428" s="6" t="s">
        <v>1335</v>
      </c>
      <c r="D428" s="6">
        <v>300935</v>
      </c>
      <c r="E428" s="6" t="s">
        <v>139</v>
      </c>
      <c r="F428" s="6" t="s">
        <v>21</v>
      </c>
      <c r="G428" s="6" t="s">
        <v>13</v>
      </c>
      <c r="H428" s="6" t="s">
        <v>923</v>
      </c>
      <c r="I428" s="6">
        <v>10</v>
      </c>
      <c r="J428" s="13" t="str">
        <f>VLOOKUP(MONTH(Tabla7[[#This Row],[Fecha del movimiento]]),Tablas!$O$4:$P$15,2,0)</f>
        <v>Abr</v>
      </c>
      <c r="K428" s="6">
        <f>YEAR(Tabla7[[#This Row],[Fecha del movimiento]])</f>
        <v>2018</v>
      </c>
    </row>
    <row r="429" spans="2:11" x14ac:dyDescent="0.2">
      <c r="B429" s="8">
        <v>43156</v>
      </c>
      <c r="C429" s="6" t="s">
        <v>1336</v>
      </c>
      <c r="D429" s="6">
        <v>300663</v>
      </c>
      <c r="E429" s="6" t="s">
        <v>244</v>
      </c>
      <c r="F429" s="6" t="s">
        <v>21</v>
      </c>
      <c r="G429" s="6" t="s">
        <v>6</v>
      </c>
      <c r="H429" s="6" t="s">
        <v>923</v>
      </c>
      <c r="I429" s="6">
        <v>19</v>
      </c>
      <c r="J429" s="13" t="str">
        <f>VLOOKUP(MONTH(Tabla7[[#This Row],[Fecha del movimiento]]),Tablas!$O$4:$P$15,2,0)</f>
        <v>Feb</v>
      </c>
      <c r="K429" s="6">
        <f>YEAR(Tabla7[[#This Row],[Fecha del movimiento]])</f>
        <v>2018</v>
      </c>
    </row>
    <row r="430" spans="2:11" x14ac:dyDescent="0.2">
      <c r="B430" s="8">
        <v>43220</v>
      </c>
      <c r="C430" s="6" t="s">
        <v>1337</v>
      </c>
      <c r="D430" s="6">
        <v>300782</v>
      </c>
      <c r="E430" s="6" t="s">
        <v>283</v>
      </c>
      <c r="F430" s="6" t="s">
        <v>21</v>
      </c>
      <c r="G430" s="6" t="s">
        <v>5</v>
      </c>
      <c r="H430" s="6" t="s">
        <v>917</v>
      </c>
      <c r="I430" s="6">
        <v>-11</v>
      </c>
      <c r="J430" s="13" t="str">
        <f>VLOOKUP(MONTH(Tabla7[[#This Row],[Fecha del movimiento]]),Tablas!$O$4:$P$15,2,0)</f>
        <v>Abr</v>
      </c>
      <c r="K430" s="6">
        <f>YEAR(Tabla7[[#This Row],[Fecha del movimiento]])</f>
        <v>2018</v>
      </c>
    </row>
    <row r="431" spans="2:11" x14ac:dyDescent="0.2">
      <c r="B431" s="8">
        <v>43111</v>
      </c>
      <c r="C431" s="6" t="s">
        <v>1338</v>
      </c>
      <c r="D431" s="6">
        <v>300112</v>
      </c>
      <c r="E431" s="6" t="s">
        <v>765</v>
      </c>
      <c r="F431" s="6" t="s">
        <v>21</v>
      </c>
      <c r="G431" s="6" t="s">
        <v>13</v>
      </c>
      <c r="H431" s="6" t="s">
        <v>923</v>
      </c>
      <c r="I431" s="6">
        <v>20</v>
      </c>
      <c r="J431" s="13" t="str">
        <f>VLOOKUP(MONTH(Tabla7[[#This Row],[Fecha del movimiento]]),Tablas!$O$4:$P$15,2,0)</f>
        <v>Ene</v>
      </c>
      <c r="K431" s="6">
        <f>YEAR(Tabla7[[#This Row],[Fecha del movimiento]])</f>
        <v>2018</v>
      </c>
    </row>
    <row r="432" spans="2:11" x14ac:dyDescent="0.2">
      <c r="B432" s="8">
        <v>43304</v>
      </c>
      <c r="C432" s="6" t="s">
        <v>1339</v>
      </c>
      <c r="D432" s="6">
        <v>300488</v>
      </c>
      <c r="E432" s="6" t="s">
        <v>532</v>
      </c>
      <c r="F432" s="6" t="s">
        <v>21</v>
      </c>
      <c r="G432" s="6" t="s">
        <v>12</v>
      </c>
      <c r="H432" s="6" t="s">
        <v>923</v>
      </c>
      <c r="I432" s="6">
        <v>10</v>
      </c>
      <c r="J432" s="13" t="str">
        <f>VLOOKUP(MONTH(Tabla7[[#This Row],[Fecha del movimiento]]),Tablas!$O$4:$P$15,2,0)</f>
        <v>Jul</v>
      </c>
      <c r="K432" s="6">
        <f>YEAR(Tabla7[[#This Row],[Fecha del movimiento]])</f>
        <v>2018</v>
      </c>
    </row>
    <row r="433" spans="2:11" x14ac:dyDescent="0.2">
      <c r="B433" s="8">
        <v>43105</v>
      </c>
      <c r="C433" s="6" t="s">
        <v>1340</v>
      </c>
      <c r="D433" s="6">
        <v>301035</v>
      </c>
      <c r="E433" s="6" t="s">
        <v>44</v>
      </c>
      <c r="F433" s="6" t="s">
        <v>21</v>
      </c>
      <c r="G433" s="6" t="s">
        <v>5</v>
      </c>
      <c r="H433" s="6" t="s">
        <v>917</v>
      </c>
      <c r="I433" s="6">
        <v>-10</v>
      </c>
      <c r="J433" s="13" t="str">
        <f>VLOOKUP(MONTH(Tabla7[[#This Row],[Fecha del movimiento]]),Tablas!$O$4:$P$15,2,0)</f>
        <v>Ene</v>
      </c>
      <c r="K433" s="6">
        <f>YEAR(Tabla7[[#This Row],[Fecha del movimiento]])</f>
        <v>2018</v>
      </c>
    </row>
    <row r="434" spans="2:11" x14ac:dyDescent="0.2">
      <c r="B434" s="8">
        <v>43197</v>
      </c>
      <c r="C434" s="6" t="s">
        <v>1341</v>
      </c>
      <c r="D434" s="6">
        <v>300662</v>
      </c>
      <c r="E434" s="6" t="s">
        <v>386</v>
      </c>
      <c r="F434" s="6" t="s">
        <v>21</v>
      </c>
      <c r="G434" s="6" t="s">
        <v>2</v>
      </c>
      <c r="H434" s="6" t="s">
        <v>923</v>
      </c>
      <c r="I434" s="6">
        <v>14</v>
      </c>
      <c r="J434" s="13" t="str">
        <f>VLOOKUP(MONTH(Tabla7[[#This Row],[Fecha del movimiento]]),Tablas!$O$4:$P$15,2,0)</f>
        <v>Abr</v>
      </c>
      <c r="K434" s="6">
        <f>YEAR(Tabla7[[#This Row],[Fecha del movimiento]])</f>
        <v>2018</v>
      </c>
    </row>
    <row r="435" spans="2:11" x14ac:dyDescent="0.2">
      <c r="B435" s="8">
        <v>43294</v>
      </c>
      <c r="C435" s="6" t="s">
        <v>1342</v>
      </c>
      <c r="D435" s="6">
        <v>300706</v>
      </c>
      <c r="E435" s="6" t="s">
        <v>351</v>
      </c>
      <c r="F435" s="6" t="s">
        <v>21</v>
      </c>
      <c r="G435" s="6" t="s">
        <v>11</v>
      </c>
      <c r="H435" s="6" t="s">
        <v>923</v>
      </c>
      <c r="I435" s="6">
        <v>17</v>
      </c>
      <c r="J435" s="13" t="str">
        <f>VLOOKUP(MONTH(Tabla7[[#This Row],[Fecha del movimiento]]),Tablas!$O$4:$P$15,2,0)</f>
        <v>Jul</v>
      </c>
      <c r="K435" s="6">
        <f>YEAR(Tabla7[[#This Row],[Fecha del movimiento]])</f>
        <v>2018</v>
      </c>
    </row>
    <row r="436" spans="2:11" x14ac:dyDescent="0.2">
      <c r="B436" s="8">
        <v>43201</v>
      </c>
      <c r="C436" s="6" t="s">
        <v>1343</v>
      </c>
      <c r="D436" s="6">
        <v>301026</v>
      </c>
      <c r="E436" s="6" t="s">
        <v>51</v>
      </c>
      <c r="F436" s="6" t="s">
        <v>21</v>
      </c>
      <c r="G436" s="6" t="s">
        <v>13</v>
      </c>
      <c r="H436" s="6" t="s">
        <v>917</v>
      </c>
      <c r="I436" s="6">
        <v>-9</v>
      </c>
      <c r="J436" s="13" t="str">
        <f>VLOOKUP(MONTH(Tabla7[[#This Row],[Fecha del movimiento]]),Tablas!$O$4:$P$15,2,0)</f>
        <v>Abr</v>
      </c>
      <c r="K436" s="6">
        <f>YEAR(Tabla7[[#This Row],[Fecha del movimiento]])</f>
        <v>2018</v>
      </c>
    </row>
    <row r="437" spans="2:11" x14ac:dyDescent="0.2">
      <c r="B437" s="8">
        <v>43174</v>
      </c>
      <c r="C437" s="6" t="s">
        <v>1344</v>
      </c>
      <c r="D437" s="6">
        <v>300594</v>
      </c>
      <c r="E437" s="6" t="s">
        <v>445</v>
      </c>
      <c r="F437" s="6" t="s">
        <v>21</v>
      </c>
      <c r="G437" s="6" t="s">
        <v>8</v>
      </c>
      <c r="H437" s="6" t="s">
        <v>923</v>
      </c>
      <c r="I437" s="6">
        <v>19</v>
      </c>
      <c r="J437" s="13" t="str">
        <f>VLOOKUP(MONTH(Tabla7[[#This Row],[Fecha del movimiento]]),Tablas!$O$4:$P$15,2,0)</f>
        <v>Mar</v>
      </c>
      <c r="K437" s="6">
        <f>YEAR(Tabla7[[#This Row],[Fecha del movimiento]])</f>
        <v>2018</v>
      </c>
    </row>
    <row r="438" spans="2:11" x14ac:dyDescent="0.2">
      <c r="B438" s="8">
        <v>43187</v>
      </c>
      <c r="C438" s="6" t="s">
        <v>1345</v>
      </c>
      <c r="D438" s="6">
        <v>300658</v>
      </c>
      <c r="E438" s="6" t="s">
        <v>389</v>
      </c>
      <c r="F438" s="6" t="s">
        <v>21</v>
      </c>
      <c r="G438" s="6" t="s">
        <v>13</v>
      </c>
      <c r="H438" s="6" t="s">
        <v>917</v>
      </c>
      <c r="I438" s="6">
        <v>-8</v>
      </c>
      <c r="J438" s="13" t="str">
        <f>VLOOKUP(MONTH(Tabla7[[#This Row],[Fecha del movimiento]]),Tablas!$O$4:$P$15,2,0)</f>
        <v>Mar</v>
      </c>
      <c r="K438" s="6">
        <f>YEAR(Tabla7[[#This Row],[Fecha del movimiento]])</f>
        <v>2018</v>
      </c>
    </row>
    <row r="439" spans="2:11" x14ac:dyDescent="0.2">
      <c r="B439" s="8">
        <v>43327</v>
      </c>
      <c r="C439" s="6" t="s">
        <v>1346</v>
      </c>
      <c r="D439" s="6">
        <v>300637</v>
      </c>
      <c r="E439" s="6" t="s">
        <v>407</v>
      </c>
      <c r="F439" s="6" t="s">
        <v>21</v>
      </c>
      <c r="G439" s="6" t="s">
        <v>1</v>
      </c>
      <c r="H439" s="6" t="s">
        <v>917</v>
      </c>
      <c r="I439" s="6">
        <v>-10</v>
      </c>
      <c r="J439" s="13" t="str">
        <f>VLOOKUP(MONTH(Tabla7[[#This Row],[Fecha del movimiento]]),Tablas!$O$4:$P$15,2,0)</f>
        <v>Ago</v>
      </c>
      <c r="K439" s="6">
        <f>YEAR(Tabla7[[#This Row],[Fecha del movimiento]])</f>
        <v>2018</v>
      </c>
    </row>
    <row r="440" spans="2:11" x14ac:dyDescent="0.2">
      <c r="B440" s="8">
        <v>43328</v>
      </c>
      <c r="C440" s="6" t="s">
        <v>1347</v>
      </c>
      <c r="D440" s="6">
        <v>300223</v>
      </c>
      <c r="E440" s="6" t="s">
        <v>713</v>
      </c>
      <c r="F440" s="6" t="s">
        <v>21</v>
      </c>
      <c r="G440" s="6" t="s">
        <v>11</v>
      </c>
      <c r="H440" s="6" t="s">
        <v>923</v>
      </c>
      <c r="I440" s="6">
        <v>19</v>
      </c>
      <c r="J440" s="13" t="str">
        <f>VLOOKUP(MONTH(Tabla7[[#This Row],[Fecha del movimiento]]),Tablas!$O$4:$P$15,2,0)</f>
        <v>Ago</v>
      </c>
      <c r="K440" s="6">
        <f>YEAR(Tabla7[[#This Row],[Fecha del movimiento]])</f>
        <v>2018</v>
      </c>
    </row>
    <row r="441" spans="2:11" x14ac:dyDescent="0.2">
      <c r="B441" s="8">
        <v>43183</v>
      </c>
      <c r="C441" s="6" t="s">
        <v>1348</v>
      </c>
      <c r="D441" s="6">
        <v>300691</v>
      </c>
      <c r="E441" s="6" t="s">
        <v>364</v>
      </c>
      <c r="F441" s="6" t="s">
        <v>21</v>
      </c>
      <c r="G441" s="6" t="s">
        <v>5</v>
      </c>
      <c r="H441" s="6" t="s">
        <v>917</v>
      </c>
      <c r="I441" s="6">
        <v>-20</v>
      </c>
      <c r="J441" s="13" t="str">
        <f>VLOOKUP(MONTH(Tabla7[[#This Row],[Fecha del movimiento]]),Tablas!$O$4:$P$15,2,0)</f>
        <v>Mar</v>
      </c>
      <c r="K441" s="6">
        <f>YEAR(Tabla7[[#This Row],[Fecha del movimiento]])</f>
        <v>2018</v>
      </c>
    </row>
    <row r="442" spans="2:11" x14ac:dyDescent="0.2">
      <c r="B442" s="8">
        <v>43305</v>
      </c>
      <c r="C442" s="6" t="s">
        <v>1349</v>
      </c>
      <c r="D442" s="6">
        <v>300973</v>
      </c>
      <c r="E442" s="6" t="s">
        <v>102</v>
      </c>
      <c r="F442" s="6" t="s">
        <v>21</v>
      </c>
      <c r="G442" s="6" t="s">
        <v>13</v>
      </c>
      <c r="H442" s="6" t="s">
        <v>923</v>
      </c>
      <c r="I442" s="6">
        <v>20</v>
      </c>
      <c r="J442" s="13" t="str">
        <f>VLOOKUP(MONTH(Tabla7[[#This Row],[Fecha del movimiento]]),Tablas!$O$4:$P$15,2,0)</f>
        <v>Jul</v>
      </c>
      <c r="K442" s="6">
        <f>YEAR(Tabla7[[#This Row],[Fecha del movimiento]])</f>
        <v>2018</v>
      </c>
    </row>
    <row r="443" spans="2:11" x14ac:dyDescent="0.2">
      <c r="B443" s="8">
        <v>43151</v>
      </c>
      <c r="C443" s="6" t="s">
        <v>1350</v>
      </c>
      <c r="D443" s="6">
        <v>300840</v>
      </c>
      <c r="E443" s="6" t="s">
        <v>229</v>
      </c>
      <c r="F443" s="6" t="s">
        <v>21</v>
      </c>
      <c r="G443" s="6" t="s">
        <v>7</v>
      </c>
      <c r="H443" s="6" t="s">
        <v>923</v>
      </c>
      <c r="I443" s="6">
        <v>12</v>
      </c>
      <c r="J443" s="13" t="str">
        <f>VLOOKUP(MONTH(Tabla7[[#This Row],[Fecha del movimiento]]),Tablas!$O$4:$P$15,2,0)</f>
        <v>Feb</v>
      </c>
      <c r="K443" s="6">
        <f>YEAR(Tabla7[[#This Row],[Fecha del movimiento]])</f>
        <v>2018</v>
      </c>
    </row>
    <row r="444" spans="2:11" x14ac:dyDescent="0.2">
      <c r="B444" s="8">
        <v>43115</v>
      </c>
      <c r="C444" s="6" t="s">
        <v>1351</v>
      </c>
      <c r="D444" s="6">
        <v>300797</v>
      </c>
      <c r="E444" s="6" t="s">
        <v>269</v>
      </c>
      <c r="F444" s="6" t="s">
        <v>21</v>
      </c>
      <c r="G444" s="6" t="s">
        <v>7</v>
      </c>
      <c r="H444" s="6" t="s">
        <v>917</v>
      </c>
      <c r="I444" s="6">
        <v>-5</v>
      </c>
      <c r="J444" s="13" t="str">
        <f>VLOOKUP(MONTH(Tabla7[[#This Row],[Fecha del movimiento]]),Tablas!$O$4:$P$15,2,0)</f>
        <v>Ene</v>
      </c>
      <c r="K444" s="6">
        <f>YEAR(Tabla7[[#This Row],[Fecha del movimiento]])</f>
        <v>2018</v>
      </c>
    </row>
    <row r="445" spans="2:11" x14ac:dyDescent="0.2">
      <c r="B445" s="8">
        <v>43316</v>
      </c>
      <c r="C445" s="6" t="s">
        <v>1352</v>
      </c>
      <c r="D445" s="6">
        <v>300459</v>
      </c>
      <c r="E445" s="6" t="s">
        <v>553</v>
      </c>
      <c r="F445" s="6" t="s">
        <v>21</v>
      </c>
      <c r="G445" s="6" t="s">
        <v>7</v>
      </c>
      <c r="H445" s="6" t="s">
        <v>917</v>
      </c>
      <c r="I445" s="6">
        <v>-13</v>
      </c>
      <c r="J445" s="13" t="str">
        <f>VLOOKUP(MONTH(Tabla7[[#This Row],[Fecha del movimiento]]),Tablas!$O$4:$P$15,2,0)</f>
        <v>Ago</v>
      </c>
      <c r="K445" s="6">
        <f>YEAR(Tabla7[[#This Row],[Fecha del movimiento]])</f>
        <v>2018</v>
      </c>
    </row>
    <row r="446" spans="2:11" x14ac:dyDescent="0.2">
      <c r="B446" s="8">
        <v>43243</v>
      </c>
      <c r="C446" s="6" t="s">
        <v>1353</v>
      </c>
      <c r="D446" s="6">
        <v>300653</v>
      </c>
      <c r="E446" s="6" t="s">
        <v>269</v>
      </c>
      <c r="F446" s="6" t="s">
        <v>21</v>
      </c>
      <c r="G446" s="6" t="s">
        <v>10</v>
      </c>
      <c r="H446" s="6" t="s">
        <v>923</v>
      </c>
      <c r="I446" s="6">
        <v>10</v>
      </c>
      <c r="J446" s="13" t="str">
        <f>VLOOKUP(MONTH(Tabla7[[#This Row],[Fecha del movimiento]]),Tablas!$O$4:$P$15,2,0)</f>
        <v>May</v>
      </c>
      <c r="K446" s="6">
        <f>YEAR(Tabla7[[#This Row],[Fecha del movimiento]])</f>
        <v>2018</v>
      </c>
    </row>
    <row r="447" spans="2:11" x14ac:dyDescent="0.2">
      <c r="B447" s="8">
        <v>43220</v>
      </c>
      <c r="C447" s="6" t="s">
        <v>1354</v>
      </c>
      <c r="D447" s="6">
        <v>300859</v>
      </c>
      <c r="E447" s="6" t="s">
        <v>212</v>
      </c>
      <c r="F447" s="6" t="s">
        <v>21</v>
      </c>
      <c r="G447" s="6" t="s">
        <v>11</v>
      </c>
      <c r="H447" s="6" t="s">
        <v>923</v>
      </c>
      <c r="I447" s="6">
        <v>20</v>
      </c>
      <c r="J447" s="13" t="str">
        <f>VLOOKUP(MONTH(Tabla7[[#This Row],[Fecha del movimiento]]),Tablas!$O$4:$P$15,2,0)</f>
        <v>Abr</v>
      </c>
      <c r="K447" s="6">
        <f>YEAR(Tabla7[[#This Row],[Fecha del movimiento]])</f>
        <v>2018</v>
      </c>
    </row>
    <row r="448" spans="2:11" x14ac:dyDescent="0.2">
      <c r="B448" s="8">
        <v>43155</v>
      </c>
      <c r="C448" s="6" t="s">
        <v>1355</v>
      </c>
      <c r="D448" s="6">
        <v>300832</v>
      </c>
      <c r="E448" s="6" t="s">
        <v>237</v>
      </c>
      <c r="F448" s="6" t="s">
        <v>21</v>
      </c>
      <c r="G448" s="6" t="s">
        <v>13</v>
      </c>
      <c r="H448" s="6" t="s">
        <v>923</v>
      </c>
      <c r="I448" s="6">
        <v>11</v>
      </c>
      <c r="J448" s="13" t="str">
        <f>VLOOKUP(MONTH(Tabla7[[#This Row],[Fecha del movimiento]]),Tablas!$O$4:$P$15,2,0)</f>
        <v>Feb</v>
      </c>
      <c r="K448" s="6">
        <f>YEAR(Tabla7[[#This Row],[Fecha del movimiento]])</f>
        <v>2018</v>
      </c>
    </row>
    <row r="449" spans="2:11" x14ac:dyDescent="0.2">
      <c r="B449" s="8">
        <v>43172</v>
      </c>
      <c r="C449" s="6" t="s">
        <v>1356</v>
      </c>
      <c r="D449" s="6">
        <v>300113</v>
      </c>
      <c r="E449" s="6" t="s">
        <v>764</v>
      </c>
      <c r="F449" s="6" t="s">
        <v>21</v>
      </c>
      <c r="G449" s="6" t="s">
        <v>13</v>
      </c>
      <c r="H449" s="6" t="s">
        <v>917</v>
      </c>
      <c r="I449" s="6">
        <v>-17</v>
      </c>
      <c r="J449" s="13" t="str">
        <f>VLOOKUP(MONTH(Tabla7[[#This Row],[Fecha del movimiento]]),Tablas!$O$4:$P$15,2,0)</f>
        <v>Mar</v>
      </c>
      <c r="K449" s="6">
        <f>YEAR(Tabla7[[#This Row],[Fecha del movimiento]])</f>
        <v>2018</v>
      </c>
    </row>
    <row r="450" spans="2:11" x14ac:dyDescent="0.2">
      <c r="B450" s="8">
        <v>43118</v>
      </c>
      <c r="C450" s="6" t="s">
        <v>1357</v>
      </c>
      <c r="D450" s="6">
        <v>300146</v>
      </c>
      <c r="E450" s="6" t="s">
        <v>621</v>
      </c>
      <c r="F450" s="6" t="s">
        <v>21</v>
      </c>
      <c r="G450" s="6" t="s">
        <v>3</v>
      </c>
      <c r="H450" s="6" t="s">
        <v>923</v>
      </c>
      <c r="I450" s="6">
        <v>13</v>
      </c>
      <c r="J450" s="13" t="str">
        <f>VLOOKUP(MONTH(Tabla7[[#This Row],[Fecha del movimiento]]),Tablas!$O$4:$P$15,2,0)</f>
        <v>Ene</v>
      </c>
      <c r="K450" s="6">
        <f>YEAR(Tabla7[[#This Row],[Fecha del movimiento]])</f>
        <v>2018</v>
      </c>
    </row>
    <row r="451" spans="2:11" x14ac:dyDescent="0.2">
      <c r="B451" s="8">
        <v>43262</v>
      </c>
      <c r="C451" s="6" t="s">
        <v>1358</v>
      </c>
      <c r="D451" s="6">
        <v>300257</v>
      </c>
      <c r="E451" s="6" t="s">
        <v>691</v>
      </c>
      <c r="F451" s="6" t="s">
        <v>21</v>
      </c>
      <c r="G451" s="6" t="s">
        <v>2</v>
      </c>
      <c r="H451" s="6" t="s">
        <v>917</v>
      </c>
      <c r="I451" s="6">
        <v>-11</v>
      </c>
      <c r="J451" s="13" t="str">
        <f>VLOOKUP(MONTH(Tabla7[[#This Row],[Fecha del movimiento]]),Tablas!$O$4:$P$15,2,0)</f>
        <v>Jun</v>
      </c>
      <c r="K451" s="6">
        <f>YEAR(Tabla7[[#This Row],[Fecha del movimiento]])</f>
        <v>2018</v>
      </c>
    </row>
    <row r="452" spans="2:11" x14ac:dyDescent="0.2">
      <c r="B452" s="8">
        <v>43334</v>
      </c>
      <c r="C452" s="6" t="s">
        <v>1359</v>
      </c>
      <c r="D452" s="6">
        <v>300633</v>
      </c>
      <c r="E452" s="6" t="s">
        <v>411</v>
      </c>
      <c r="F452" s="6" t="s">
        <v>21</v>
      </c>
      <c r="G452" s="6" t="s">
        <v>10</v>
      </c>
      <c r="H452" s="6" t="s">
        <v>917</v>
      </c>
      <c r="I452" s="6">
        <v>-15</v>
      </c>
      <c r="J452" s="13" t="str">
        <f>VLOOKUP(MONTH(Tabla7[[#This Row],[Fecha del movimiento]]),Tablas!$O$4:$P$15,2,0)</f>
        <v>Ago</v>
      </c>
      <c r="K452" s="6">
        <f>YEAR(Tabla7[[#This Row],[Fecha del movimiento]])</f>
        <v>2018</v>
      </c>
    </row>
    <row r="453" spans="2:11" x14ac:dyDescent="0.2">
      <c r="B453" s="8">
        <v>43264</v>
      </c>
      <c r="C453" s="6" t="s">
        <v>1360</v>
      </c>
      <c r="D453" s="6">
        <v>300128</v>
      </c>
      <c r="E453" s="6" t="s">
        <v>206</v>
      </c>
      <c r="F453" s="6" t="s">
        <v>21</v>
      </c>
      <c r="G453" s="6" t="s">
        <v>2</v>
      </c>
      <c r="H453" s="6" t="s">
        <v>917</v>
      </c>
      <c r="I453" s="6">
        <v>-13</v>
      </c>
      <c r="J453" s="13" t="str">
        <f>VLOOKUP(MONTH(Tabla7[[#This Row],[Fecha del movimiento]]),Tablas!$O$4:$P$15,2,0)</f>
        <v>Jun</v>
      </c>
      <c r="K453" s="6">
        <f>YEAR(Tabla7[[#This Row],[Fecha del movimiento]])</f>
        <v>2018</v>
      </c>
    </row>
    <row r="454" spans="2:11" x14ac:dyDescent="0.2">
      <c r="B454" s="8">
        <v>43229</v>
      </c>
      <c r="C454" s="6" t="s">
        <v>1361</v>
      </c>
      <c r="D454" s="6">
        <v>300848</v>
      </c>
      <c r="E454" s="6" t="s">
        <v>222</v>
      </c>
      <c r="F454" s="6" t="s">
        <v>21</v>
      </c>
      <c r="G454" s="6" t="s">
        <v>6</v>
      </c>
      <c r="H454" s="6" t="s">
        <v>917</v>
      </c>
      <c r="I454" s="6">
        <v>-14</v>
      </c>
      <c r="J454" s="13" t="str">
        <f>VLOOKUP(MONTH(Tabla7[[#This Row],[Fecha del movimiento]]),Tablas!$O$4:$P$15,2,0)</f>
        <v>May</v>
      </c>
      <c r="K454" s="6">
        <f>YEAR(Tabla7[[#This Row],[Fecha del movimiento]])</f>
        <v>2018</v>
      </c>
    </row>
    <row r="455" spans="2:11" x14ac:dyDescent="0.2">
      <c r="B455" s="8">
        <v>43289</v>
      </c>
      <c r="C455" s="6" t="s">
        <v>1362</v>
      </c>
      <c r="D455" s="6">
        <v>300702</v>
      </c>
      <c r="E455" s="6" t="s">
        <v>355</v>
      </c>
      <c r="F455" s="6" t="s">
        <v>21</v>
      </c>
      <c r="G455" s="6" t="s">
        <v>2</v>
      </c>
      <c r="H455" s="6" t="s">
        <v>923</v>
      </c>
      <c r="I455" s="6">
        <v>20</v>
      </c>
      <c r="J455" s="13" t="str">
        <f>VLOOKUP(MONTH(Tabla7[[#This Row],[Fecha del movimiento]]),Tablas!$O$4:$P$15,2,0)</f>
        <v>Jul</v>
      </c>
      <c r="K455" s="6">
        <f>YEAR(Tabla7[[#This Row],[Fecha del movimiento]])</f>
        <v>2018</v>
      </c>
    </row>
    <row r="456" spans="2:11" x14ac:dyDescent="0.2">
      <c r="B456" s="8">
        <v>43241</v>
      </c>
      <c r="C456" s="6" t="s">
        <v>1363</v>
      </c>
      <c r="D456" s="6">
        <v>300646</v>
      </c>
      <c r="E456" s="6" t="s">
        <v>399</v>
      </c>
      <c r="F456" s="6" t="s">
        <v>21</v>
      </c>
      <c r="G456" s="6" t="s">
        <v>10</v>
      </c>
      <c r="H456" s="6" t="s">
        <v>917</v>
      </c>
      <c r="I456" s="6">
        <v>-20</v>
      </c>
      <c r="J456" s="13" t="str">
        <f>VLOOKUP(MONTH(Tabla7[[#This Row],[Fecha del movimiento]]),Tablas!$O$4:$P$15,2,0)</f>
        <v>May</v>
      </c>
      <c r="K456" s="6">
        <f>YEAR(Tabla7[[#This Row],[Fecha del movimiento]])</f>
        <v>2018</v>
      </c>
    </row>
    <row r="457" spans="2:11" x14ac:dyDescent="0.2">
      <c r="B457" s="8">
        <v>43123</v>
      </c>
      <c r="C457" s="6" t="s">
        <v>1364</v>
      </c>
      <c r="D457" s="6">
        <v>301001</v>
      </c>
      <c r="E457" s="6" t="s">
        <v>76</v>
      </c>
      <c r="F457" s="6" t="s">
        <v>21</v>
      </c>
      <c r="G457" s="6" t="s">
        <v>13</v>
      </c>
      <c r="H457" s="6" t="s">
        <v>923</v>
      </c>
      <c r="I457" s="6">
        <v>10</v>
      </c>
      <c r="J457" s="13" t="str">
        <f>VLOOKUP(MONTH(Tabla7[[#This Row],[Fecha del movimiento]]),Tablas!$O$4:$P$15,2,0)</f>
        <v>Ene</v>
      </c>
      <c r="K457" s="6">
        <f>YEAR(Tabla7[[#This Row],[Fecha del movimiento]])</f>
        <v>2018</v>
      </c>
    </row>
    <row r="458" spans="2:11" x14ac:dyDescent="0.2">
      <c r="B458" s="8">
        <v>43233</v>
      </c>
      <c r="C458" s="6" t="s">
        <v>1365</v>
      </c>
      <c r="D458" s="6">
        <v>300658</v>
      </c>
      <c r="E458" s="6" t="s">
        <v>389</v>
      </c>
      <c r="F458" s="6" t="s">
        <v>21</v>
      </c>
      <c r="G458" s="6" t="s">
        <v>13</v>
      </c>
      <c r="H458" s="6" t="s">
        <v>923</v>
      </c>
      <c r="I458" s="6">
        <v>11</v>
      </c>
      <c r="J458" s="13" t="str">
        <f>VLOOKUP(MONTH(Tabla7[[#This Row],[Fecha del movimiento]]),Tablas!$O$4:$P$15,2,0)</f>
        <v>May</v>
      </c>
      <c r="K458" s="6">
        <f>YEAR(Tabla7[[#This Row],[Fecha del movimiento]])</f>
        <v>2018</v>
      </c>
    </row>
    <row r="459" spans="2:11" x14ac:dyDescent="0.2">
      <c r="B459" s="8">
        <v>43106</v>
      </c>
      <c r="C459" s="6" t="s">
        <v>1366</v>
      </c>
      <c r="D459" s="6">
        <v>300962</v>
      </c>
      <c r="E459" s="6" t="s">
        <v>113</v>
      </c>
      <c r="F459" s="6" t="s">
        <v>21</v>
      </c>
      <c r="G459" s="6" t="s">
        <v>6</v>
      </c>
      <c r="H459" s="6" t="s">
        <v>917</v>
      </c>
      <c r="I459" s="6">
        <v>-9</v>
      </c>
      <c r="J459" s="13" t="str">
        <f>VLOOKUP(MONTH(Tabla7[[#This Row],[Fecha del movimiento]]),Tablas!$O$4:$P$15,2,0)</f>
        <v>Ene</v>
      </c>
      <c r="K459" s="6">
        <f>YEAR(Tabla7[[#This Row],[Fecha del movimiento]])</f>
        <v>2018</v>
      </c>
    </row>
    <row r="460" spans="2:11" x14ac:dyDescent="0.2">
      <c r="B460" s="8">
        <v>43183</v>
      </c>
      <c r="C460" s="6" t="s">
        <v>1367</v>
      </c>
      <c r="D460" s="6">
        <v>300817</v>
      </c>
      <c r="E460" s="6" t="s">
        <v>252</v>
      </c>
      <c r="F460" s="6" t="s">
        <v>21</v>
      </c>
      <c r="G460" s="6" t="s">
        <v>1</v>
      </c>
      <c r="H460" s="6" t="s">
        <v>917</v>
      </c>
      <c r="I460" s="6">
        <v>-11</v>
      </c>
      <c r="J460" s="13" t="str">
        <f>VLOOKUP(MONTH(Tabla7[[#This Row],[Fecha del movimiento]]),Tablas!$O$4:$P$15,2,0)</f>
        <v>Mar</v>
      </c>
      <c r="K460" s="6">
        <f>YEAR(Tabla7[[#This Row],[Fecha del movimiento]])</f>
        <v>2018</v>
      </c>
    </row>
    <row r="461" spans="2:11" x14ac:dyDescent="0.2">
      <c r="B461" s="8">
        <v>43272</v>
      </c>
      <c r="C461" s="6" t="s">
        <v>1368</v>
      </c>
      <c r="D461" s="6">
        <v>300132</v>
      </c>
      <c r="E461" s="6" t="s">
        <v>589</v>
      </c>
      <c r="F461" s="6" t="s">
        <v>21</v>
      </c>
      <c r="G461" s="6" t="s">
        <v>2</v>
      </c>
      <c r="H461" s="6" t="s">
        <v>917</v>
      </c>
      <c r="I461" s="6">
        <v>-14</v>
      </c>
      <c r="J461" s="13" t="str">
        <f>VLOOKUP(MONTH(Tabla7[[#This Row],[Fecha del movimiento]]),Tablas!$O$4:$P$15,2,0)</f>
        <v>Jun</v>
      </c>
      <c r="K461" s="6">
        <f>YEAR(Tabla7[[#This Row],[Fecha del movimiento]])</f>
        <v>2018</v>
      </c>
    </row>
    <row r="462" spans="2:11" x14ac:dyDescent="0.2">
      <c r="B462" s="8">
        <v>43264</v>
      </c>
      <c r="C462" s="6" t="s">
        <v>1369</v>
      </c>
      <c r="D462" s="6">
        <v>300401</v>
      </c>
      <c r="E462" s="6" t="s">
        <v>593</v>
      </c>
      <c r="F462" s="6" t="s">
        <v>21</v>
      </c>
      <c r="G462" s="6" t="s">
        <v>2</v>
      </c>
      <c r="H462" s="6" t="s">
        <v>923</v>
      </c>
      <c r="I462" s="6">
        <v>13</v>
      </c>
      <c r="J462" s="13" t="str">
        <f>VLOOKUP(MONTH(Tabla7[[#This Row],[Fecha del movimiento]]),Tablas!$O$4:$P$15,2,0)</f>
        <v>Jun</v>
      </c>
      <c r="K462" s="6">
        <f>YEAR(Tabla7[[#This Row],[Fecha del movimiento]])</f>
        <v>2018</v>
      </c>
    </row>
    <row r="463" spans="2:11" x14ac:dyDescent="0.2">
      <c r="B463" s="8">
        <v>43106</v>
      </c>
      <c r="C463" s="6" t="s">
        <v>1370</v>
      </c>
      <c r="D463" s="6">
        <v>300077</v>
      </c>
      <c r="E463" s="6" t="s">
        <v>154</v>
      </c>
      <c r="F463" s="6" t="s">
        <v>21</v>
      </c>
      <c r="G463" s="6" t="s">
        <v>6</v>
      </c>
      <c r="H463" s="6" t="s">
        <v>923</v>
      </c>
      <c r="I463" s="6">
        <v>16</v>
      </c>
      <c r="J463" s="13" t="str">
        <f>VLOOKUP(MONTH(Tabla7[[#This Row],[Fecha del movimiento]]),Tablas!$O$4:$P$15,2,0)</f>
        <v>Ene</v>
      </c>
      <c r="K463" s="6">
        <f>YEAR(Tabla7[[#This Row],[Fecha del movimiento]])</f>
        <v>2018</v>
      </c>
    </row>
    <row r="464" spans="2:11" x14ac:dyDescent="0.2">
      <c r="B464" s="8">
        <v>43141</v>
      </c>
      <c r="C464" s="6" t="s">
        <v>1371</v>
      </c>
      <c r="D464" s="6">
        <v>300355</v>
      </c>
      <c r="E464" s="6" t="s">
        <v>626</v>
      </c>
      <c r="F464" s="6" t="s">
        <v>21</v>
      </c>
      <c r="G464" s="6" t="s">
        <v>13</v>
      </c>
      <c r="H464" s="6" t="s">
        <v>917</v>
      </c>
      <c r="I464" s="6">
        <v>-17</v>
      </c>
      <c r="J464" s="13" t="str">
        <f>VLOOKUP(MONTH(Tabla7[[#This Row],[Fecha del movimiento]]),Tablas!$O$4:$P$15,2,0)</f>
        <v>Feb</v>
      </c>
      <c r="K464" s="6">
        <f>YEAR(Tabla7[[#This Row],[Fecha del movimiento]])</f>
        <v>2018</v>
      </c>
    </row>
    <row r="465" spans="2:11" x14ac:dyDescent="0.2">
      <c r="B465" s="8">
        <v>43116</v>
      </c>
      <c r="C465" s="6" t="s">
        <v>1372</v>
      </c>
      <c r="D465" s="6">
        <v>300476</v>
      </c>
      <c r="E465" s="6" t="s">
        <v>160</v>
      </c>
      <c r="F465" s="6" t="s">
        <v>21</v>
      </c>
      <c r="G465" s="6" t="s">
        <v>3</v>
      </c>
      <c r="H465" s="6" t="s">
        <v>923</v>
      </c>
      <c r="I465" s="6">
        <v>13</v>
      </c>
      <c r="J465" s="13" t="str">
        <f>VLOOKUP(MONTH(Tabla7[[#This Row],[Fecha del movimiento]]),Tablas!$O$4:$P$15,2,0)</f>
        <v>Ene</v>
      </c>
      <c r="K465" s="6">
        <f>YEAR(Tabla7[[#This Row],[Fecha del movimiento]])</f>
        <v>2018</v>
      </c>
    </row>
    <row r="466" spans="2:11" x14ac:dyDescent="0.2">
      <c r="B466" s="8">
        <v>43291</v>
      </c>
      <c r="C466" s="6" t="s">
        <v>1373</v>
      </c>
      <c r="D466" s="6">
        <v>300884</v>
      </c>
      <c r="E466" s="6" t="s">
        <v>188</v>
      </c>
      <c r="F466" s="6" t="s">
        <v>21</v>
      </c>
      <c r="G466" s="6" t="s">
        <v>11</v>
      </c>
      <c r="H466" s="6" t="s">
        <v>923</v>
      </c>
      <c r="I466" s="6">
        <v>10</v>
      </c>
      <c r="J466" s="13" t="str">
        <f>VLOOKUP(MONTH(Tabla7[[#This Row],[Fecha del movimiento]]),Tablas!$O$4:$P$15,2,0)</f>
        <v>Jul</v>
      </c>
      <c r="K466" s="6">
        <f>YEAR(Tabla7[[#This Row],[Fecha del movimiento]])</f>
        <v>2018</v>
      </c>
    </row>
    <row r="467" spans="2:11" x14ac:dyDescent="0.2">
      <c r="B467" s="8">
        <v>43203</v>
      </c>
      <c r="C467" s="6" t="s">
        <v>1374</v>
      </c>
      <c r="D467" s="6">
        <v>300969</v>
      </c>
      <c r="E467" s="6" t="s">
        <v>106</v>
      </c>
      <c r="F467" s="6" t="s">
        <v>21</v>
      </c>
      <c r="G467" s="6" t="s">
        <v>2</v>
      </c>
      <c r="H467" s="6" t="s">
        <v>923</v>
      </c>
      <c r="I467" s="6">
        <v>11</v>
      </c>
      <c r="J467" s="13" t="str">
        <f>VLOOKUP(MONTH(Tabla7[[#This Row],[Fecha del movimiento]]),Tablas!$O$4:$P$15,2,0)</f>
        <v>Abr</v>
      </c>
      <c r="K467" s="6">
        <f>YEAR(Tabla7[[#This Row],[Fecha del movimiento]])</f>
        <v>2018</v>
      </c>
    </row>
    <row r="468" spans="2:11" x14ac:dyDescent="0.2">
      <c r="B468" s="8">
        <v>43227</v>
      </c>
      <c r="C468" s="6" t="s">
        <v>1375</v>
      </c>
      <c r="D468" s="6">
        <v>300091</v>
      </c>
      <c r="E468" s="6" t="s">
        <v>776</v>
      </c>
      <c r="F468" s="6" t="s">
        <v>21</v>
      </c>
      <c r="G468" s="6" t="s">
        <v>1</v>
      </c>
      <c r="H468" s="6" t="s">
        <v>917</v>
      </c>
      <c r="I468" s="6">
        <v>-15</v>
      </c>
      <c r="J468" s="13" t="str">
        <f>VLOOKUP(MONTH(Tabla7[[#This Row],[Fecha del movimiento]]),Tablas!$O$4:$P$15,2,0)</f>
        <v>May</v>
      </c>
      <c r="K468" s="6">
        <f>YEAR(Tabla7[[#This Row],[Fecha del movimiento]])</f>
        <v>2018</v>
      </c>
    </row>
    <row r="469" spans="2:11" x14ac:dyDescent="0.2">
      <c r="B469" s="8">
        <v>43210</v>
      </c>
      <c r="C469" s="6" t="s">
        <v>1376</v>
      </c>
      <c r="D469" s="6">
        <v>300340</v>
      </c>
      <c r="E469" s="6" t="s">
        <v>452</v>
      </c>
      <c r="F469" s="6" t="s">
        <v>21</v>
      </c>
      <c r="G469" s="6" t="s">
        <v>13</v>
      </c>
      <c r="H469" s="6" t="s">
        <v>917</v>
      </c>
      <c r="I469" s="6">
        <v>-19</v>
      </c>
      <c r="J469" s="13" t="str">
        <f>VLOOKUP(MONTH(Tabla7[[#This Row],[Fecha del movimiento]]),Tablas!$O$4:$P$15,2,0)</f>
        <v>Abr</v>
      </c>
      <c r="K469" s="6">
        <f>YEAR(Tabla7[[#This Row],[Fecha del movimiento]])</f>
        <v>2018</v>
      </c>
    </row>
    <row r="470" spans="2:11" x14ac:dyDescent="0.2">
      <c r="B470" s="8">
        <v>43299</v>
      </c>
      <c r="C470" s="6" t="s">
        <v>1377</v>
      </c>
      <c r="D470" s="6">
        <v>301009</v>
      </c>
      <c r="E470" s="6" t="s">
        <v>68</v>
      </c>
      <c r="F470" s="6" t="s">
        <v>21</v>
      </c>
      <c r="G470" s="6" t="s">
        <v>13</v>
      </c>
      <c r="H470" s="6" t="s">
        <v>923</v>
      </c>
      <c r="I470" s="6">
        <v>18</v>
      </c>
      <c r="J470" s="13" t="str">
        <f>VLOOKUP(MONTH(Tabla7[[#This Row],[Fecha del movimiento]]),Tablas!$O$4:$P$15,2,0)</f>
        <v>Jul</v>
      </c>
      <c r="K470" s="6">
        <f>YEAR(Tabla7[[#This Row],[Fecha del movimiento]])</f>
        <v>2018</v>
      </c>
    </row>
    <row r="471" spans="2:11" x14ac:dyDescent="0.2">
      <c r="B471" s="8">
        <v>43295</v>
      </c>
      <c r="C471" s="6" t="s">
        <v>1378</v>
      </c>
      <c r="D471" s="6">
        <v>300624</v>
      </c>
      <c r="E471" s="6" t="s">
        <v>419</v>
      </c>
      <c r="F471" s="6" t="s">
        <v>21</v>
      </c>
      <c r="G471" s="6" t="s">
        <v>2</v>
      </c>
      <c r="H471" s="6" t="s">
        <v>917</v>
      </c>
      <c r="I471" s="6">
        <v>-14</v>
      </c>
      <c r="J471" s="13" t="str">
        <f>VLOOKUP(MONTH(Tabla7[[#This Row],[Fecha del movimiento]]),Tablas!$O$4:$P$15,2,0)</f>
        <v>Jul</v>
      </c>
      <c r="K471" s="6">
        <f>YEAR(Tabla7[[#This Row],[Fecha del movimiento]])</f>
        <v>2018</v>
      </c>
    </row>
    <row r="472" spans="2:11" x14ac:dyDescent="0.2">
      <c r="B472" s="8">
        <v>43318</v>
      </c>
      <c r="C472" s="6" t="s">
        <v>1379</v>
      </c>
      <c r="D472" s="6">
        <v>301055</v>
      </c>
      <c r="E472" s="6" t="s">
        <v>24</v>
      </c>
      <c r="F472" s="6" t="s">
        <v>21</v>
      </c>
      <c r="G472" s="6" t="s">
        <v>13</v>
      </c>
      <c r="H472" s="6" t="s">
        <v>917</v>
      </c>
      <c r="I472" s="6">
        <v>-15</v>
      </c>
      <c r="J472" s="13" t="str">
        <f>VLOOKUP(MONTH(Tabla7[[#This Row],[Fecha del movimiento]]),Tablas!$O$4:$P$15,2,0)</f>
        <v>Ago</v>
      </c>
      <c r="K472" s="6">
        <f>YEAR(Tabla7[[#This Row],[Fecha del movimiento]])</f>
        <v>2018</v>
      </c>
    </row>
    <row r="473" spans="2:11" x14ac:dyDescent="0.2">
      <c r="B473" s="8">
        <v>43178</v>
      </c>
      <c r="C473" s="6" t="s">
        <v>1380</v>
      </c>
      <c r="D473" s="6">
        <v>300254</v>
      </c>
      <c r="E473" s="6" t="s">
        <v>456</v>
      </c>
      <c r="F473" s="6" t="s">
        <v>21</v>
      </c>
      <c r="G473" s="6" t="s">
        <v>2</v>
      </c>
      <c r="H473" s="6" t="s">
        <v>917</v>
      </c>
      <c r="I473" s="6">
        <v>-8</v>
      </c>
      <c r="J473" s="13" t="str">
        <f>VLOOKUP(MONTH(Tabla7[[#This Row],[Fecha del movimiento]]),Tablas!$O$4:$P$15,2,0)</f>
        <v>Mar</v>
      </c>
      <c r="K473" s="6">
        <f>YEAR(Tabla7[[#This Row],[Fecha del movimiento]])</f>
        <v>2018</v>
      </c>
    </row>
    <row r="474" spans="2:11" x14ac:dyDescent="0.2">
      <c r="B474" s="8">
        <v>43222</v>
      </c>
      <c r="C474" s="6" t="s">
        <v>1381</v>
      </c>
      <c r="D474" s="6">
        <v>300449</v>
      </c>
      <c r="E474" s="6" t="s">
        <v>561</v>
      </c>
      <c r="F474" s="6" t="s">
        <v>21</v>
      </c>
      <c r="G474" s="6" t="s">
        <v>13</v>
      </c>
      <c r="H474" s="6" t="s">
        <v>917</v>
      </c>
      <c r="I474" s="6">
        <v>-6</v>
      </c>
      <c r="J474" s="13" t="str">
        <f>VLOOKUP(MONTH(Tabla7[[#This Row],[Fecha del movimiento]]),Tablas!$O$4:$P$15,2,0)</f>
        <v>May</v>
      </c>
      <c r="K474" s="6">
        <f>YEAR(Tabla7[[#This Row],[Fecha del movimiento]])</f>
        <v>2018</v>
      </c>
    </row>
    <row r="475" spans="2:11" x14ac:dyDescent="0.2">
      <c r="B475" s="8">
        <v>43338</v>
      </c>
      <c r="C475" s="6" t="s">
        <v>1382</v>
      </c>
      <c r="D475" s="6">
        <v>300035</v>
      </c>
      <c r="E475" s="6" t="s">
        <v>802</v>
      </c>
      <c r="F475" s="6" t="s">
        <v>21</v>
      </c>
      <c r="G475" s="6" t="s">
        <v>13</v>
      </c>
      <c r="H475" s="6" t="s">
        <v>923</v>
      </c>
      <c r="I475" s="6">
        <v>11</v>
      </c>
      <c r="J475" s="13" t="str">
        <f>VLOOKUP(MONTH(Tabla7[[#This Row],[Fecha del movimiento]]),Tablas!$O$4:$P$15,2,0)</f>
        <v>Ago</v>
      </c>
      <c r="K475" s="6">
        <f>YEAR(Tabla7[[#This Row],[Fecha del movimiento]])</f>
        <v>2018</v>
      </c>
    </row>
    <row r="476" spans="2:11" x14ac:dyDescent="0.2">
      <c r="B476" s="8">
        <v>43265</v>
      </c>
      <c r="C476" s="6" t="s">
        <v>1383</v>
      </c>
      <c r="D476" s="6">
        <v>300276</v>
      </c>
      <c r="E476" s="6" t="s">
        <v>676</v>
      </c>
      <c r="F476" s="6" t="s">
        <v>21</v>
      </c>
      <c r="G476" s="6" t="s">
        <v>13</v>
      </c>
      <c r="H476" s="6" t="s">
        <v>917</v>
      </c>
      <c r="I476" s="6">
        <v>-17</v>
      </c>
      <c r="J476" s="13" t="str">
        <f>VLOOKUP(MONTH(Tabla7[[#This Row],[Fecha del movimiento]]),Tablas!$O$4:$P$15,2,0)</f>
        <v>Jun</v>
      </c>
      <c r="K476" s="6">
        <f>YEAR(Tabla7[[#This Row],[Fecha del movimiento]])</f>
        <v>2018</v>
      </c>
    </row>
    <row r="477" spans="2:11" x14ac:dyDescent="0.2">
      <c r="B477" s="8">
        <v>43146</v>
      </c>
      <c r="C477" s="6" t="s">
        <v>1384</v>
      </c>
      <c r="D477" s="6">
        <v>300795</v>
      </c>
      <c r="E477" s="6" t="s">
        <v>271</v>
      </c>
      <c r="F477" s="6" t="s">
        <v>21</v>
      </c>
      <c r="G477" s="6" t="s">
        <v>7</v>
      </c>
      <c r="H477" s="6" t="s">
        <v>917</v>
      </c>
      <c r="I477" s="6">
        <v>-6</v>
      </c>
      <c r="J477" s="13" t="str">
        <f>VLOOKUP(MONTH(Tabla7[[#This Row],[Fecha del movimiento]]),Tablas!$O$4:$P$15,2,0)</f>
        <v>Feb</v>
      </c>
      <c r="K477" s="6">
        <f>YEAR(Tabla7[[#This Row],[Fecha del movimiento]])</f>
        <v>2018</v>
      </c>
    </row>
    <row r="478" spans="2:11" x14ac:dyDescent="0.2">
      <c r="B478" s="8">
        <v>43245</v>
      </c>
      <c r="C478" s="6" t="s">
        <v>1385</v>
      </c>
      <c r="D478" s="6">
        <v>300322</v>
      </c>
      <c r="E478" s="6" t="s">
        <v>647</v>
      </c>
      <c r="F478" s="6" t="s">
        <v>21</v>
      </c>
      <c r="G478" s="6" t="s">
        <v>10</v>
      </c>
      <c r="H478" s="6" t="s">
        <v>917</v>
      </c>
      <c r="I478" s="6">
        <v>-12</v>
      </c>
      <c r="J478" s="13" t="str">
        <f>VLOOKUP(MONTH(Tabla7[[#This Row],[Fecha del movimiento]]),Tablas!$O$4:$P$15,2,0)</f>
        <v>May</v>
      </c>
      <c r="K478" s="6">
        <f>YEAR(Tabla7[[#This Row],[Fecha del movimiento]])</f>
        <v>2018</v>
      </c>
    </row>
    <row r="479" spans="2:11" x14ac:dyDescent="0.2">
      <c r="B479" s="8">
        <v>43133</v>
      </c>
      <c r="C479" s="6" t="s">
        <v>1386</v>
      </c>
      <c r="D479" s="6">
        <v>300604</v>
      </c>
      <c r="E479" s="6" t="s">
        <v>438</v>
      </c>
      <c r="F479" s="6" t="s">
        <v>21</v>
      </c>
      <c r="G479" s="6" t="s">
        <v>13</v>
      </c>
      <c r="H479" s="6" t="s">
        <v>923</v>
      </c>
      <c r="I479" s="6">
        <v>17</v>
      </c>
      <c r="J479" s="13" t="str">
        <f>VLOOKUP(MONTH(Tabla7[[#This Row],[Fecha del movimiento]]),Tablas!$O$4:$P$15,2,0)</f>
        <v>Feb</v>
      </c>
      <c r="K479" s="6">
        <f>YEAR(Tabla7[[#This Row],[Fecha del movimiento]])</f>
        <v>2018</v>
      </c>
    </row>
    <row r="480" spans="2:11" x14ac:dyDescent="0.2">
      <c r="B480" s="8">
        <v>43229</v>
      </c>
      <c r="C480" s="6" t="s">
        <v>1387</v>
      </c>
      <c r="D480" s="6">
        <v>300732</v>
      </c>
      <c r="E480" s="6" t="s">
        <v>326</v>
      </c>
      <c r="F480" s="6" t="s">
        <v>21</v>
      </c>
      <c r="G480" s="6" t="s">
        <v>2</v>
      </c>
      <c r="H480" s="6" t="s">
        <v>923</v>
      </c>
      <c r="I480" s="6">
        <v>16</v>
      </c>
      <c r="J480" s="13" t="str">
        <f>VLOOKUP(MONTH(Tabla7[[#This Row],[Fecha del movimiento]]),Tablas!$O$4:$P$15,2,0)</f>
        <v>May</v>
      </c>
      <c r="K480" s="6">
        <f>YEAR(Tabla7[[#This Row],[Fecha del movimiento]])</f>
        <v>2018</v>
      </c>
    </row>
    <row r="481" spans="2:11" x14ac:dyDescent="0.2">
      <c r="B481" s="8">
        <v>43301</v>
      </c>
      <c r="C481" s="6" t="s">
        <v>1388</v>
      </c>
      <c r="D481" s="6">
        <v>300094</v>
      </c>
      <c r="E481" s="6" t="s">
        <v>775</v>
      </c>
      <c r="F481" s="6" t="s">
        <v>21</v>
      </c>
      <c r="G481" s="6" t="s">
        <v>6</v>
      </c>
      <c r="H481" s="6" t="s">
        <v>917</v>
      </c>
      <c r="I481" s="6">
        <v>-6</v>
      </c>
      <c r="J481" s="13" t="str">
        <f>VLOOKUP(MONTH(Tabla7[[#This Row],[Fecha del movimiento]]),Tablas!$O$4:$P$15,2,0)</f>
        <v>Jul</v>
      </c>
      <c r="K481" s="6">
        <f>YEAR(Tabla7[[#This Row],[Fecha del movimiento]])</f>
        <v>2018</v>
      </c>
    </row>
    <row r="482" spans="2:11" x14ac:dyDescent="0.2">
      <c r="B482" s="8">
        <v>43125</v>
      </c>
      <c r="C482" s="6" t="s">
        <v>1389</v>
      </c>
      <c r="D482" s="6">
        <v>300457</v>
      </c>
      <c r="E482" s="6" t="s">
        <v>555</v>
      </c>
      <c r="F482" s="6" t="s">
        <v>21</v>
      </c>
      <c r="G482" s="6" t="s">
        <v>10</v>
      </c>
      <c r="H482" s="6" t="s">
        <v>917</v>
      </c>
      <c r="I482" s="6">
        <v>-5</v>
      </c>
      <c r="J482" s="13" t="str">
        <f>VLOOKUP(MONTH(Tabla7[[#This Row],[Fecha del movimiento]]),Tablas!$O$4:$P$15,2,0)</f>
        <v>Ene</v>
      </c>
      <c r="K482" s="6">
        <f>YEAR(Tabla7[[#This Row],[Fecha del movimiento]])</f>
        <v>2018</v>
      </c>
    </row>
    <row r="483" spans="2:11" x14ac:dyDescent="0.2">
      <c r="B483" s="8">
        <v>43269</v>
      </c>
      <c r="C483" s="6" t="s">
        <v>1390</v>
      </c>
      <c r="D483" s="6">
        <v>300147</v>
      </c>
      <c r="E483" s="6" t="s">
        <v>62</v>
      </c>
      <c r="F483" s="6" t="s">
        <v>21</v>
      </c>
      <c r="G483" s="6" t="s">
        <v>3</v>
      </c>
      <c r="H483" s="6" t="s">
        <v>923</v>
      </c>
      <c r="I483" s="6">
        <v>11</v>
      </c>
      <c r="J483" s="13" t="str">
        <f>VLOOKUP(MONTH(Tabla7[[#This Row],[Fecha del movimiento]]),Tablas!$O$4:$P$15,2,0)</f>
        <v>Jun</v>
      </c>
      <c r="K483" s="6">
        <f>YEAR(Tabla7[[#This Row],[Fecha del movimiento]])</f>
        <v>2018</v>
      </c>
    </row>
    <row r="484" spans="2:11" x14ac:dyDescent="0.2">
      <c r="B484" s="8">
        <v>43230</v>
      </c>
      <c r="C484" s="6" t="s">
        <v>1391</v>
      </c>
      <c r="D484" s="6">
        <v>300220</v>
      </c>
      <c r="E484" s="6" t="s">
        <v>46</v>
      </c>
      <c r="F484" s="6" t="s">
        <v>21</v>
      </c>
      <c r="G484" s="6" t="s">
        <v>5</v>
      </c>
      <c r="H484" s="6" t="s">
        <v>917</v>
      </c>
      <c r="I484" s="6">
        <v>-11</v>
      </c>
      <c r="J484" s="13" t="str">
        <f>VLOOKUP(MONTH(Tabla7[[#This Row],[Fecha del movimiento]]),Tablas!$O$4:$P$15,2,0)</f>
        <v>May</v>
      </c>
      <c r="K484" s="6">
        <f>YEAR(Tabla7[[#This Row],[Fecha del movimiento]])</f>
        <v>2018</v>
      </c>
    </row>
    <row r="485" spans="2:11" x14ac:dyDescent="0.2">
      <c r="B485" s="8">
        <v>43192</v>
      </c>
      <c r="C485" s="6" t="s">
        <v>1392</v>
      </c>
      <c r="D485" s="6">
        <v>300871</v>
      </c>
      <c r="E485" s="6" t="s">
        <v>200</v>
      </c>
      <c r="F485" s="6" t="s">
        <v>21</v>
      </c>
      <c r="G485" s="6" t="s">
        <v>13</v>
      </c>
      <c r="H485" s="6" t="s">
        <v>923</v>
      </c>
      <c r="I485" s="6">
        <v>15</v>
      </c>
      <c r="J485" s="13" t="str">
        <f>VLOOKUP(MONTH(Tabla7[[#This Row],[Fecha del movimiento]]),Tablas!$O$4:$P$15,2,0)</f>
        <v>Abr</v>
      </c>
      <c r="K485" s="6">
        <f>YEAR(Tabla7[[#This Row],[Fecha del movimiento]])</f>
        <v>2018</v>
      </c>
    </row>
    <row r="486" spans="2:11" x14ac:dyDescent="0.2">
      <c r="B486" s="8">
        <v>43213</v>
      </c>
      <c r="C486" s="6" t="s">
        <v>1393</v>
      </c>
      <c r="D486" s="6">
        <v>300265</v>
      </c>
      <c r="E486" s="6" t="s">
        <v>683</v>
      </c>
      <c r="F486" s="6" t="s">
        <v>21</v>
      </c>
      <c r="G486" s="6" t="s">
        <v>13</v>
      </c>
      <c r="H486" s="6" t="s">
        <v>923</v>
      </c>
      <c r="I486" s="6">
        <v>10</v>
      </c>
      <c r="J486" s="13" t="str">
        <f>VLOOKUP(MONTH(Tabla7[[#This Row],[Fecha del movimiento]]),Tablas!$O$4:$P$15,2,0)</f>
        <v>Abr</v>
      </c>
      <c r="K486" s="6">
        <f>YEAR(Tabla7[[#This Row],[Fecha del movimiento]])</f>
        <v>2018</v>
      </c>
    </row>
    <row r="487" spans="2:11" x14ac:dyDescent="0.2">
      <c r="B487" s="8">
        <v>43190</v>
      </c>
      <c r="C487" s="6" t="s">
        <v>1394</v>
      </c>
      <c r="D487" s="6">
        <v>300910</v>
      </c>
      <c r="E487" s="6" t="s">
        <v>162</v>
      </c>
      <c r="F487" s="6" t="s">
        <v>21</v>
      </c>
      <c r="G487" s="6" t="s">
        <v>12</v>
      </c>
      <c r="H487" s="6" t="s">
        <v>923</v>
      </c>
      <c r="I487" s="6">
        <v>16</v>
      </c>
      <c r="J487" s="13" t="str">
        <f>VLOOKUP(MONTH(Tabla7[[#This Row],[Fecha del movimiento]]),Tablas!$O$4:$P$15,2,0)</f>
        <v>Mar</v>
      </c>
      <c r="K487" s="6">
        <f>YEAR(Tabla7[[#This Row],[Fecha del movimiento]])</f>
        <v>2018</v>
      </c>
    </row>
    <row r="488" spans="2:11" x14ac:dyDescent="0.2">
      <c r="B488" s="8">
        <v>43329</v>
      </c>
      <c r="C488" s="6" t="s">
        <v>1395</v>
      </c>
      <c r="D488" s="6">
        <v>300409</v>
      </c>
      <c r="E488" s="6" t="s">
        <v>590</v>
      </c>
      <c r="F488" s="6" t="s">
        <v>21</v>
      </c>
      <c r="G488" s="6" t="s">
        <v>11</v>
      </c>
      <c r="H488" s="6" t="s">
        <v>917</v>
      </c>
      <c r="I488" s="6">
        <v>-16</v>
      </c>
      <c r="J488" s="13" t="str">
        <f>VLOOKUP(MONTH(Tabla7[[#This Row],[Fecha del movimiento]]),Tablas!$O$4:$P$15,2,0)</f>
        <v>Ago</v>
      </c>
      <c r="K488" s="6">
        <f>YEAR(Tabla7[[#This Row],[Fecha del movimiento]])</f>
        <v>2018</v>
      </c>
    </row>
    <row r="489" spans="2:11" x14ac:dyDescent="0.2">
      <c r="B489" s="8">
        <v>43169</v>
      </c>
      <c r="C489" s="6" t="s">
        <v>1396</v>
      </c>
      <c r="D489" s="6">
        <v>300308</v>
      </c>
      <c r="E489" s="6" t="s">
        <v>388</v>
      </c>
      <c r="F489" s="6" t="s">
        <v>21</v>
      </c>
      <c r="G489" s="6" t="s">
        <v>1</v>
      </c>
      <c r="H489" s="6" t="s">
        <v>923</v>
      </c>
      <c r="I489" s="6">
        <v>13</v>
      </c>
      <c r="J489" s="13" t="str">
        <f>VLOOKUP(MONTH(Tabla7[[#This Row],[Fecha del movimiento]]),Tablas!$O$4:$P$15,2,0)</f>
        <v>Mar</v>
      </c>
      <c r="K489" s="6">
        <f>YEAR(Tabla7[[#This Row],[Fecha del movimiento]])</f>
        <v>2018</v>
      </c>
    </row>
    <row r="490" spans="2:11" x14ac:dyDescent="0.2">
      <c r="B490" s="8">
        <v>43104</v>
      </c>
      <c r="C490" s="6" t="s">
        <v>1397</v>
      </c>
      <c r="D490" s="6">
        <v>300114</v>
      </c>
      <c r="E490" s="6" t="s">
        <v>763</v>
      </c>
      <c r="F490" s="6" t="s">
        <v>21</v>
      </c>
      <c r="G490" s="6" t="s">
        <v>13</v>
      </c>
      <c r="H490" s="6" t="s">
        <v>917</v>
      </c>
      <c r="I490" s="6">
        <v>-20</v>
      </c>
      <c r="J490" s="13" t="str">
        <f>VLOOKUP(MONTH(Tabla7[[#This Row],[Fecha del movimiento]]),Tablas!$O$4:$P$15,2,0)</f>
        <v>Ene</v>
      </c>
      <c r="K490" s="6">
        <f>YEAR(Tabla7[[#This Row],[Fecha del movimiento]])</f>
        <v>2018</v>
      </c>
    </row>
    <row r="491" spans="2:11" x14ac:dyDescent="0.2">
      <c r="B491" s="8">
        <v>43300</v>
      </c>
      <c r="C491" s="6" t="s">
        <v>1398</v>
      </c>
      <c r="D491" s="6">
        <v>300744</v>
      </c>
      <c r="E491" s="6" t="s">
        <v>316</v>
      </c>
      <c r="F491" s="6" t="s">
        <v>21</v>
      </c>
      <c r="G491" s="6" t="s">
        <v>7</v>
      </c>
      <c r="H491" s="6" t="s">
        <v>923</v>
      </c>
      <c r="I491" s="6">
        <v>16</v>
      </c>
      <c r="J491" s="13" t="str">
        <f>VLOOKUP(MONTH(Tabla7[[#This Row],[Fecha del movimiento]]),Tablas!$O$4:$P$15,2,0)</f>
        <v>Jul</v>
      </c>
      <c r="K491" s="6">
        <f>YEAR(Tabla7[[#This Row],[Fecha del movimiento]])</f>
        <v>2018</v>
      </c>
    </row>
    <row r="492" spans="2:11" x14ac:dyDescent="0.2">
      <c r="B492" s="8">
        <v>43309</v>
      </c>
      <c r="C492" s="6" t="s">
        <v>1399</v>
      </c>
      <c r="D492" s="6">
        <v>300470</v>
      </c>
      <c r="E492" s="6" t="s">
        <v>545</v>
      </c>
      <c r="F492" s="6" t="s">
        <v>21</v>
      </c>
      <c r="G492" s="6" t="s">
        <v>13</v>
      </c>
      <c r="H492" s="6" t="s">
        <v>923</v>
      </c>
      <c r="I492" s="6">
        <v>18</v>
      </c>
      <c r="J492" s="13" t="str">
        <f>VLOOKUP(MONTH(Tabla7[[#This Row],[Fecha del movimiento]]),Tablas!$O$4:$P$15,2,0)</f>
        <v>Jul</v>
      </c>
      <c r="K492" s="6">
        <f>YEAR(Tabla7[[#This Row],[Fecha del movimiento]])</f>
        <v>2018</v>
      </c>
    </row>
    <row r="493" spans="2:11" x14ac:dyDescent="0.2">
      <c r="B493" s="8">
        <v>43186</v>
      </c>
      <c r="C493" s="6" t="s">
        <v>1400</v>
      </c>
      <c r="D493" s="6">
        <v>300802</v>
      </c>
      <c r="E493" s="6" t="s">
        <v>264</v>
      </c>
      <c r="F493" s="6" t="s">
        <v>21</v>
      </c>
      <c r="G493" s="6" t="s">
        <v>11</v>
      </c>
      <c r="H493" s="6" t="s">
        <v>923</v>
      </c>
      <c r="I493" s="6">
        <v>10</v>
      </c>
      <c r="J493" s="13" t="str">
        <f>VLOOKUP(MONTH(Tabla7[[#This Row],[Fecha del movimiento]]),Tablas!$O$4:$P$15,2,0)</f>
        <v>Mar</v>
      </c>
      <c r="K493" s="6">
        <f>YEAR(Tabla7[[#This Row],[Fecha del movimiento]])</f>
        <v>2018</v>
      </c>
    </row>
    <row r="494" spans="2:11" x14ac:dyDescent="0.2">
      <c r="B494" s="8">
        <v>43321</v>
      </c>
      <c r="C494" s="6" t="s">
        <v>1401</v>
      </c>
      <c r="D494" s="6">
        <v>300624</v>
      </c>
      <c r="E494" s="6" t="s">
        <v>419</v>
      </c>
      <c r="F494" s="6" t="s">
        <v>21</v>
      </c>
      <c r="G494" s="6" t="s">
        <v>2</v>
      </c>
      <c r="H494" s="6" t="s">
        <v>917</v>
      </c>
      <c r="I494" s="6">
        <v>-5</v>
      </c>
      <c r="J494" s="13" t="str">
        <f>VLOOKUP(MONTH(Tabla7[[#This Row],[Fecha del movimiento]]),Tablas!$O$4:$P$15,2,0)</f>
        <v>Ago</v>
      </c>
      <c r="K494" s="6">
        <f>YEAR(Tabla7[[#This Row],[Fecha del movimiento]])</f>
        <v>2018</v>
      </c>
    </row>
    <row r="495" spans="2:11" x14ac:dyDescent="0.2">
      <c r="B495" s="8">
        <v>43149</v>
      </c>
      <c r="C495" s="6" t="s">
        <v>1402</v>
      </c>
      <c r="D495" s="6">
        <v>300589</v>
      </c>
      <c r="E495" s="6" t="s">
        <v>449</v>
      </c>
      <c r="F495" s="6" t="s">
        <v>21</v>
      </c>
      <c r="G495" s="6" t="s">
        <v>13</v>
      </c>
      <c r="H495" s="6" t="s">
        <v>923</v>
      </c>
      <c r="I495" s="6">
        <v>10</v>
      </c>
      <c r="J495" s="13" t="str">
        <f>VLOOKUP(MONTH(Tabla7[[#This Row],[Fecha del movimiento]]),Tablas!$O$4:$P$15,2,0)</f>
        <v>Feb</v>
      </c>
      <c r="K495" s="6">
        <f>YEAR(Tabla7[[#This Row],[Fecha del movimiento]])</f>
        <v>2018</v>
      </c>
    </row>
    <row r="496" spans="2:11" x14ac:dyDescent="0.2">
      <c r="B496" s="8">
        <v>43197</v>
      </c>
      <c r="C496" s="6" t="s">
        <v>1403</v>
      </c>
      <c r="D496" s="6">
        <v>300298</v>
      </c>
      <c r="E496" s="6" t="s">
        <v>662</v>
      </c>
      <c r="F496" s="6" t="s">
        <v>21</v>
      </c>
      <c r="G496" s="6" t="s">
        <v>12</v>
      </c>
      <c r="H496" s="6" t="s">
        <v>923</v>
      </c>
      <c r="I496" s="6">
        <v>12</v>
      </c>
      <c r="J496" s="13" t="str">
        <f>VLOOKUP(MONTH(Tabla7[[#This Row],[Fecha del movimiento]]),Tablas!$O$4:$P$15,2,0)</f>
        <v>Abr</v>
      </c>
      <c r="K496" s="6">
        <f>YEAR(Tabla7[[#This Row],[Fecha del movimiento]])</f>
        <v>2018</v>
      </c>
    </row>
    <row r="497" spans="2:11" x14ac:dyDescent="0.2">
      <c r="B497" s="8">
        <v>43136</v>
      </c>
      <c r="C497" s="6" t="s">
        <v>1404</v>
      </c>
      <c r="D497" s="6">
        <v>300038</v>
      </c>
      <c r="E497" s="6" t="s">
        <v>421</v>
      </c>
      <c r="F497" s="6" t="s">
        <v>21</v>
      </c>
      <c r="G497" s="6" t="s">
        <v>13</v>
      </c>
      <c r="H497" s="6" t="s">
        <v>917</v>
      </c>
      <c r="I497" s="6">
        <v>-7</v>
      </c>
      <c r="J497" s="13" t="str">
        <f>VLOOKUP(MONTH(Tabla7[[#This Row],[Fecha del movimiento]]),Tablas!$O$4:$P$15,2,0)</f>
        <v>Feb</v>
      </c>
      <c r="K497" s="6">
        <f>YEAR(Tabla7[[#This Row],[Fecha del movimiento]])</f>
        <v>2018</v>
      </c>
    </row>
    <row r="498" spans="2:11" x14ac:dyDescent="0.2">
      <c r="B498" s="8">
        <v>43101</v>
      </c>
      <c r="C498" s="6" t="s">
        <v>1405</v>
      </c>
      <c r="D498" s="6">
        <v>300132</v>
      </c>
      <c r="E498" s="6" t="s">
        <v>589</v>
      </c>
      <c r="F498" s="6" t="s">
        <v>21</v>
      </c>
      <c r="G498" s="6" t="s">
        <v>2</v>
      </c>
      <c r="H498" s="6" t="s">
        <v>923</v>
      </c>
      <c r="I498" s="6">
        <v>19</v>
      </c>
      <c r="J498" s="13" t="str">
        <f>VLOOKUP(MONTH(Tabla7[[#This Row],[Fecha del movimiento]]),Tablas!$O$4:$P$15,2,0)</f>
        <v>Ene</v>
      </c>
      <c r="K498" s="6">
        <f>YEAR(Tabla7[[#This Row],[Fecha del movimiento]])</f>
        <v>2018</v>
      </c>
    </row>
    <row r="499" spans="2:11" x14ac:dyDescent="0.2">
      <c r="B499" s="8">
        <v>43187</v>
      </c>
      <c r="C499" s="6" t="s">
        <v>1406</v>
      </c>
      <c r="D499" s="6">
        <v>300568</v>
      </c>
      <c r="E499" s="6" t="s">
        <v>466</v>
      </c>
      <c r="F499" s="6" t="s">
        <v>21</v>
      </c>
      <c r="G499" s="6" t="s">
        <v>11</v>
      </c>
      <c r="H499" s="6" t="s">
        <v>923</v>
      </c>
      <c r="I499" s="6">
        <v>10</v>
      </c>
      <c r="J499" s="13" t="str">
        <f>VLOOKUP(MONTH(Tabla7[[#This Row],[Fecha del movimiento]]),Tablas!$O$4:$P$15,2,0)</f>
        <v>Mar</v>
      </c>
      <c r="K499" s="6">
        <f>YEAR(Tabla7[[#This Row],[Fecha del movimiento]])</f>
        <v>2018</v>
      </c>
    </row>
    <row r="500" spans="2:11" x14ac:dyDescent="0.2">
      <c r="B500" s="8">
        <v>43104</v>
      </c>
      <c r="C500" s="6" t="s">
        <v>1407</v>
      </c>
      <c r="D500" s="6">
        <v>300588</v>
      </c>
      <c r="E500" s="6" t="s">
        <v>450</v>
      </c>
      <c r="F500" s="6" t="s">
        <v>21</v>
      </c>
      <c r="G500" s="6" t="s">
        <v>13</v>
      </c>
      <c r="H500" s="6" t="s">
        <v>917</v>
      </c>
      <c r="I500" s="6">
        <v>-15</v>
      </c>
      <c r="J500" s="13" t="str">
        <f>VLOOKUP(MONTH(Tabla7[[#This Row],[Fecha del movimiento]]),Tablas!$O$4:$P$15,2,0)</f>
        <v>Ene</v>
      </c>
      <c r="K500" s="6">
        <f>YEAR(Tabla7[[#This Row],[Fecha del movimiento]])</f>
        <v>2018</v>
      </c>
    </row>
    <row r="501" spans="2:11" x14ac:dyDescent="0.2">
      <c r="B501" s="8">
        <v>43331</v>
      </c>
      <c r="C501" s="6" t="s">
        <v>1408</v>
      </c>
      <c r="D501" s="6">
        <v>300302</v>
      </c>
      <c r="E501" s="6" t="s">
        <v>548</v>
      </c>
      <c r="F501" s="6" t="s">
        <v>21</v>
      </c>
      <c r="G501" s="6" t="s">
        <v>7</v>
      </c>
      <c r="H501" s="6" t="s">
        <v>923</v>
      </c>
      <c r="I501" s="6">
        <v>12</v>
      </c>
      <c r="J501" s="13" t="str">
        <f>VLOOKUP(MONTH(Tabla7[[#This Row],[Fecha del movimiento]]),Tablas!$O$4:$P$15,2,0)</f>
        <v>Ago</v>
      </c>
      <c r="K501" s="6">
        <f>YEAR(Tabla7[[#This Row],[Fecha del movimiento]])</f>
        <v>2018</v>
      </c>
    </row>
    <row r="502" spans="2:11" x14ac:dyDescent="0.2">
      <c r="B502" s="8">
        <v>43241</v>
      </c>
      <c r="C502" s="6" t="s">
        <v>1358</v>
      </c>
      <c r="D502" s="6">
        <v>300912</v>
      </c>
      <c r="E502" s="6" t="s">
        <v>160</v>
      </c>
      <c r="F502" s="6" t="s">
        <v>21</v>
      </c>
      <c r="G502" s="6" t="s">
        <v>3</v>
      </c>
      <c r="H502" s="6" t="s">
        <v>923</v>
      </c>
      <c r="I502" s="6">
        <v>18</v>
      </c>
      <c r="J502" s="13" t="str">
        <f>VLOOKUP(MONTH(Tabla7[[#This Row],[Fecha del movimiento]]),Tablas!$O$4:$P$15,2,0)</f>
        <v>May</v>
      </c>
      <c r="K502" s="6">
        <f>YEAR(Tabla7[[#This Row],[Fecha del movimiento]])</f>
        <v>2018</v>
      </c>
    </row>
    <row r="503" spans="2:11" x14ac:dyDescent="0.2">
      <c r="B503" s="8">
        <v>43228</v>
      </c>
      <c r="C503" s="6" t="s">
        <v>1409</v>
      </c>
      <c r="D503" s="6">
        <v>300142</v>
      </c>
      <c r="E503" s="6" t="s">
        <v>177</v>
      </c>
      <c r="F503" s="6" t="s">
        <v>21</v>
      </c>
      <c r="G503" s="6" t="s">
        <v>9</v>
      </c>
      <c r="H503" s="6" t="s">
        <v>923</v>
      </c>
      <c r="I503" s="6">
        <v>14</v>
      </c>
      <c r="J503" s="13" t="str">
        <f>VLOOKUP(MONTH(Tabla7[[#This Row],[Fecha del movimiento]]),Tablas!$O$4:$P$15,2,0)</f>
        <v>May</v>
      </c>
      <c r="K503" s="6">
        <f>YEAR(Tabla7[[#This Row],[Fecha del movimiento]])</f>
        <v>2018</v>
      </c>
    </row>
    <row r="504" spans="2:11" x14ac:dyDescent="0.2">
      <c r="B504" s="8">
        <v>43127</v>
      </c>
      <c r="C504" s="6" t="s">
        <v>1410</v>
      </c>
      <c r="D504" s="6">
        <v>300923</v>
      </c>
      <c r="E504" s="6" t="s">
        <v>149</v>
      </c>
      <c r="F504" s="6" t="s">
        <v>21</v>
      </c>
      <c r="G504" s="6" t="s">
        <v>7</v>
      </c>
      <c r="H504" s="6" t="s">
        <v>917</v>
      </c>
      <c r="I504" s="6">
        <v>-17</v>
      </c>
      <c r="J504" s="13" t="str">
        <f>VLOOKUP(MONTH(Tabla7[[#This Row],[Fecha del movimiento]]),Tablas!$O$4:$P$15,2,0)</f>
        <v>Ene</v>
      </c>
      <c r="K504" s="6">
        <f>YEAR(Tabla7[[#This Row],[Fecha del movimiento]])</f>
        <v>2018</v>
      </c>
    </row>
    <row r="505" spans="2:11" x14ac:dyDescent="0.2">
      <c r="B505" s="8">
        <v>43222</v>
      </c>
      <c r="C505" s="6" t="s">
        <v>1411</v>
      </c>
      <c r="D505" s="6">
        <v>300945</v>
      </c>
      <c r="E505" s="6" t="s">
        <v>130</v>
      </c>
      <c r="F505" s="6" t="s">
        <v>21</v>
      </c>
      <c r="G505" s="6" t="s">
        <v>2</v>
      </c>
      <c r="H505" s="6" t="s">
        <v>917</v>
      </c>
      <c r="I505" s="6">
        <v>-17</v>
      </c>
      <c r="J505" s="13" t="str">
        <f>VLOOKUP(MONTH(Tabla7[[#This Row],[Fecha del movimiento]]),Tablas!$O$4:$P$15,2,0)</f>
        <v>May</v>
      </c>
      <c r="K505" s="6">
        <f>YEAR(Tabla7[[#This Row],[Fecha del movimiento]])</f>
        <v>2018</v>
      </c>
    </row>
    <row r="506" spans="2:11" x14ac:dyDescent="0.2">
      <c r="B506" s="8">
        <v>43209</v>
      </c>
      <c r="C506" s="6" t="s">
        <v>1412</v>
      </c>
      <c r="D506" s="6">
        <v>300421</v>
      </c>
      <c r="E506" s="6" t="s">
        <v>322</v>
      </c>
      <c r="F506" s="6" t="s">
        <v>21</v>
      </c>
      <c r="G506" s="6" t="s">
        <v>2</v>
      </c>
      <c r="H506" s="6" t="s">
        <v>923</v>
      </c>
      <c r="I506" s="6">
        <v>14</v>
      </c>
      <c r="J506" s="13" t="str">
        <f>VLOOKUP(MONTH(Tabla7[[#This Row],[Fecha del movimiento]]),Tablas!$O$4:$P$15,2,0)</f>
        <v>Abr</v>
      </c>
      <c r="K506" s="6">
        <f>YEAR(Tabla7[[#This Row],[Fecha del movimiento]])</f>
        <v>2018</v>
      </c>
    </row>
    <row r="507" spans="2:11" x14ac:dyDescent="0.2">
      <c r="B507" s="8">
        <v>43230</v>
      </c>
      <c r="C507" s="6" t="s">
        <v>1413</v>
      </c>
      <c r="D507" s="6">
        <v>300915</v>
      </c>
      <c r="E507" s="6" t="s">
        <v>157</v>
      </c>
      <c r="F507" s="6" t="s">
        <v>21</v>
      </c>
      <c r="G507" s="6" t="s">
        <v>7</v>
      </c>
      <c r="H507" s="6" t="s">
        <v>923</v>
      </c>
      <c r="I507" s="6">
        <v>19</v>
      </c>
      <c r="J507" s="13" t="str">
        <f>VLOOKUP(MONTH(Tabla7[[#This Row],[Fecha del movimiento]]),Tablas!$O$4:$P$15,2,0)</f>
        <v>May</v>
      </c>
      <c r="K507" s="6">
        <f>YEAR(Tabla7[[#This Row],[Fecha del movimiento]])</f>
        <v>2018</v>
      </c>
    </row>
    <row r="508" spans="2:11" x14ac:dyDescent="0.2">
      <c r="B508" s="8">
        <v>43314</v>
      </c>
      <c r="C508" s="6" t="s">
        <v>1414</v>
      </c>
      <c r="D508" s="6">
        <v>300085</v>
      </c>
      <c r="E508" s="6" t="s">
        <v>109</v>
      </c>
      <c r="F508" s="6" t="s">
        <v>21</v>
      </c>
      <c r="G508" s="6" t="s">
        <v>13</v>
      </c>
      <c r="H508" s="6" t="s">
        <v>923</v>
      </c>
      <c r="I508" s="6">
        <v>16</v>
      </c>
      <c r="J508" s="13" t="str">
        <f>VLOOKUP(MONTH(Tabla7[[#This Row],[Fecha del movimiento]]),Tablas!$O$4:$P$15,2,0)</f>
        <v>Ago</v>
      </c>
      <c r="K508" s="6">
        <f>YEAR(Tabla7[[#This Row],[Fecha del movimiento]])</f>
        <v>2018</v>
      </c>
    </row>
    <row r="509" spans="2:11" x14ac:dyDescent="0.2">
      <c r="B509" s="8">
        <v>43140</v>
      </c>
      <c r="C509" s="6" t="s">
        <v>1415</v>
      </c>
      <c r="D509" s="6">
        <v>300221</v>
      </c>
      <c r="E509" s="6" t="s">
        <v>565</v>
      </c>
      <c r="F509" s="6" t="s">
        <v>21</v>
      </c>
      <c r="G509" s="6" t="s">
        <v>5</v>
      </c>
      <c r="H509" s="6" t="s">
        <v>923</v>
      </c>
      <c r="I509" s="6">
        <v>14</v>
      </c>
      <c r="J509" s="13" t="str">
        <f>VLOOKUP(MONTH(Tabla7[[#This Row],[Fecha del movimiento]]),Tablas!$O$4:$P$15,2,0)</f>
        <v>Feb</v>
      </c>
      <c r="K509" s="6">
        <f>YEAR(Tabla7[[#This Row],[Fecha del movimiento]])</f>
        <v>2018</v>
      </c>
    </row>
    <row r="510" spans="2:11" x14ac:dyDescent="0.2">
      <c r="B510" s="8">
        <v>43139</v>
      </c>
      <c r="C510" s="6" t="s">
        <v>1416</v>
      </c>
      <c r="D510" s="6">
        <v>300627</v>
      </c>
      <c r="E510" s="6" t="s">
        <v>417</v>
      </c>
      <c r="F510" s="6" t="s">
        <v>21</v>
      </c>
      <c r="G510" s="6" t="s">
        <v>10</v>
      </c>
      <c r="H510" s="6" t="s">
        <v>923</v>
      </c>
      <c r="I510" s="6">
        <v>10</v>
      </c>
      <c r="J510" s="13" t="str">
        <f>VLOOKUP(MONTH(Tabla7[[#This Row],[Fecha del movimiento]]),Tablas!$O$4:$P$15,2,0)</f>
        <v>Feb</v>
      </c>
      <c r="K510" s="6">
        <f>YEAR(Tabla7[[#This Row],[Fecha del movimiento]])</f>
        <v>2018</v>
      </c>
    </row>
    <row r="511" spans="2:11" x14ac:dyDescent="0.2">
      <c r="B511" s="8">
        <v>43112</v>
      </c>
      <c r="C511" s="6" t="s">
        <v>1417</v>
      </c>
      <c r="D511" s="6">
        <v>300134</v>
      </c>
      <c r="E511" s="6" t="s">
        <v>757</v>
      </c>
      <c r="F511" s="6" t="s">
        <v>21</v>
      </c>
      <c r="G511" s="6" t="s">
        <v>9</v>
      </c>
      <c r="H511" s="6" t="s">
        <v>917</v>
      </c>
      <c r="I511" s="6">
        <v>-9</v>
      </c>
      <c r="J511" s="13" t="str">
        <f>VLOOKUP(MONTH(Tabla7[[#This Row],[Fecha del movimiento]]),Tablas!$O$4:$P$15,2,0)</f>
        <v>Ene</v>
      </c>
      <c r="K511" s="6">
        <f>YEAR(Tabla7[[#This Row],[Fecha del movimiento]])</f>
        <v>2018</v>
      </c>
    </row>
    <row r="512" spans="2:11" x14ac:dyDescent="0.2">
      <c r="B512" s="8">
        <v>43133</v>
      </c>
      <c r="C512" s="6" t="s">
        <v>1418</v>
      </c>
      <c r="D512" s="6">
        <v>300410</v>
      </c>
      <c r="E512" s="6" t="s">
        <v>589</v>
      </c>
      <c r="F512" s="6" t="s">
        <v>21</v>
      </c>
      <c r="G512" s="6" t="s">
        <v>2</v>
      </c>
      <c r="H512" s="6" t="s">
        <v>917</v>
      </c>
      <c r="I512" s="6">
        <v>-16</v>
      </c>
      <c r="J512" s="13" t="str">
        <f>VLOOKUP(MONTH(Tabla7[[#This Row],[Fecha del movimiento]]),Tablas!$O$4:$P$15,2,0)</f>
        <v>Feb</v>
      </c>
      <c r="K512" s="6">
        <f>YEAR(Tabla7[[#This Row],[Fecha del movimiento]])</f>
        <v>2018</v>
      </c>
    </row>
    <row r="513" spans="2:11" x14ac:dyDescent="0.2">
      <c r="B513" s="8">
        <v>43287</v>
      </c>
      <c r="C513" s="6" t="s">
        <v>1419</v>
      </c>
      <c r="D513" s="6">
        <v>300839</v>
      </c>
      <c r="E513" s="6" t="s">
        <v>230</v>
      </c>
      <c r="F513" s="6" t="s">
        <v>21</v>
      </c>
      <c r="G513" s="6" t="s">
        <v>2</v>
      </c>
      <c r="H513" s="6" t="s">
        <v>923</v>
      </c>
      <c r="I513" s="6">
        <v>19</v>
      </c>
      <c r="J513" s="13" t="str">
        <f>VLOOKUP(MONTH(Tabla7[[#This Row],[Fecha del movimiento]]),Tablas!$O$4:$P$15,2,0)</f>
        <v>Jul</v>
      </c>
      <c r="K513" s="6">
        <f>YEAR(Tabla7[[#This Row],[Fecha del movimiento]])</f>
        <v>2018</v>
      </c>
    </row>
    <row r="514" spans="2:11" x14ac:dyDescent="0.2">
      <c r="B514" s="8">
        <v>43124</v>
      </c>
      <c r="C514" s="6" t="s">
        <v>1420</v>
      </c>
      <c r="D514" s="6">
        <v>300924</v>
      </c>
      <c r="E514" s="6" t="s">
        <v>148</v>
      </c>
      <c r="F514" s="6" t="s">
        <v>21</v>
      </c>
      <c r="G514" s="6" t="s">
        <v>1</v>
      </c>
      <c r="H514" s="6" t="s">
        <v>917</v>
      </c>
      <c r="I514" s="6">
        <v>-11</v>
      </c>
      <c r="J514" s="13" t="str">
        <f>VLOOKUP(MONTH(Tabla7[[#This Row],[Fecha del movimiento]]),Tablas!$O$4:$P$15,2,0)</f>
        <v>Ene</v>
      </c>
      <c r="K514" s="6">
        <f>YEAR(Tabla7[[#This Row],[Fecha del movimiento]])</f>
        <v>2018</v>
      </c>
    </row>
    <row r="515" spans="2:11" x14ac:dyDescent="0.2">
      <c r="B515" s="8">
        <v>43322</v>
      </c>
      <c r="C515" s="6" t="s">
        <v>1421</v>
      </c>
      <c r="D515" s="6">
        <v>300742</v>
      </c>
      <c r="E515" s="6" t="s">
        <v>318</v>
      </c>
      <c r="F515" s="6" t="s">
        <v>21</v>
      </c>
      <c r="G515" s="6" t="s">
        <v>2</v>
      </c>
      <c r="H515" s="6" t="s">
        <v>917</v>
      </c>
      <c r="I515" s="6">
        <v>-8</v>
      </c>
      <c r="J515" s="13" t="str">
        <f>VLOOKUP(MONTH(Tabla7[[#This Row],[Fecha del movimiento]]),Tablas!$O$4:$P$15,2,0)</f>
        <v>Ago</v>
      </c>
      <c r="K515" s="6">
        <f>YEAR(Tabla7[[#This Row],[Fecha del movimiento]])</f>
        <v>2018</v>
      </c>
    </row>
    <row r="516" spans="2:11" x14ac:dyDescent="0.2">
      <c r="B516" s="8">
        <v>43128</v>
      </c>
      <c r="C516" s="6" t="s">
        <v>1422</v>
      </c>
      <c r="D516" s="6">
        <v>300517</v>
      </c>
      <c r="E516" s="6" t="s">
        <v>510</v>
      </c>
      <c r="F516" s="6" t="s">
        <v>21</v>
      </c>
      <c r="G516" s="6" t="s">
        <v>2</v>
      </c>
      <c r="H516" s="6" t="s">
        <v>917</v>
      </c>
      <c r="I516" s="6">
        <v>-13</v>
      </c>
      <c r="J516" s="13" t="str">
        <f>VLOOKUP(MONTH(Tabla7[[#This Row],[Fecha del movimiento]]),Tablas!$O$4:$P$15,2,0)</f>
        <v>Ene</v>
      </c>
      <c r="K516" s="6">
        <f>YEAR(Tabla7[[#This Row],[Fecha del movimiento]])</f>
        <v>2018</v>
      </c>
    </row>
    <row r="517" spans="2:11" x14ac:dyDescent="0.2">
      <c r="B517" s="8">
        <v>43132</v>
      </c>
      <c r="C517" s="6" t="s">
        <v>1423</v>
      </c>
      <c r="D517" s="6">
        <v>300157</v>
      </c>
      <c r="E517" s="6" t="s">
        <v>208</v>
      </c>
      <c r="F517" s="6" t="s">
        <v>21</v>
      </c>
      <c r="G517" s="6" t="s">
        <v>4</v>
      </c>
      <c r="H517" s="6" t="s">
        <v>917</v>
      </c>
      <c r="I517" s="6">
        <v>-7</v>
      </c>
      <c r="J517" s="13" t="str">
        <f>VLOOKUP(MONTH(Tabla7[[#This Row],[Fecha del movimiento]]),Tablas!$O$4:$P$15,2,0)</f>
        <v>Feb</v>
      </c>
      <c r="K517" s="6">
        <f>YEAR(Tabla7[[#This Row],[Fecha del movimiento]])</f>
        <v>2018</v>
      </c>
    </row>
    <row r="518" spans="2:11" x14ac:dyDescent="0.2">
      <c r="B518" s="8">
        <v>43256</v>
      </c>
      <c r="C518" s="6" t="s">
        <v>1424</v>
      </c>
      <c r="D518" s="6">
        <v>300031</v>
      </c>
      <c r="E518" s="6" t="s">
        <v>589</v>
      </c>
      <c r="F518" s="6" t="s">
        <v>21</v>
      </c>
      <c r="G518" s="6" t="s">
        <v>2</v>
      </c>
      <c r="H518" s="6" t="s">
        <v>923</v>
      </c>
      <c r="I518" s="6">
        <v>15</v>
      </c>
      <c r="J518" s="13" t="str">
        <f>VLOOKUP(MONTH(Tabla7[[#This Row],[Fecha del movimiento]]),Tablas!$O$4:$P$15,2,0)</f>
        <v>Jun</v>
      </c>
      <c r="K518" s="6">
        <f>YEAR(Tabla7[[#This Row],[Fecha del movimiento]])</f>
        <v>2018</v>
      </c>
    </row>
    <row r="519" spans="2:11" x14ac:dyDescent="0.2">
      <c r="B519" s="8">
        <v>43185</v>
      </c>
      <c r="C519" s="6" t="s">
        <v>1425</v>
      </c>
      <c r="D519" s="6">
        <v>300617</v>
      </c>
      <c r="E519" s="6" t="s">
        <v>425</v>
      </c>
      <c r="F519" s="6" t="s">
        <v>21</v>
      </c>
      <c r="G519" s="6" t="s">
        <v>2</v>
      </c>
      <c r="H519" s="6" t="s">
        <v>917</v>
      </c>
      <c r="I519" s="6">
        <v>-7</v>
      </c>
      <c r="J519" s="13" t="str">
        <f>VLOOKUP(MONTH(Tabla7[[#This Row],[Fecha del movimiento]]),Tablas!$O$4:$P$15,2,0)</f>
        <v>Mar</v>
      </c>
      <c r="K519" s="6">
        <f>YEAR(Tabla7[[#This Row],[Fecha del movimiento]])</f>
        <v>2018</v>
      </c>
    </row>
    <row r="520" spans="2:11" x14ac:dyDescent="0.2">
      <c r="B520" s="8">
        <v>43313</v>
      </c>
      <c r="C520" s="6" t="s">
        <v>1426</v>
      </c>
      <c r="D520" s="6">
        <v>300855</v>
      </c>
      <c r="E520" s="6" t="s">
        <v>215</v>
      </c>
      <c r="F520" s="6" t="s">
        <v>21</v>
      </c>
      <c r="G520" s="6" t="s">
        <v>2</v>
      </c>
      <c r="H520" s="6" t="s">
        <v>917</v>
      </c>
      <c r="I520" s="6">
        <v>-5</v>
      </c>
      <c r="J520" s="13" t="str">
        <f>VLOOKUP(MONTH(Tabla7[[#This Row],[Fecha del movimiento]]),Tablas!$O$4:$P$15,2,0)</f>
        <v>Ago</v>
      </c>
      <c r="K520" s="6">
        <f>YEAR(Tabla7[[#This Row],[Fecha del movimiento]])</f>
        <v>2018</v>
      </c>
    </row>
    <row r="521" spans="2:11" x14ac:dyDescent="0.2">
      <c r="B521" s="8">
        <v>43160</v>
      </c>
      <c r="C521" s="6" t="s">
        <v>1427</v>
      </c>
      <c r="D521" s="6">
        <v>300939</v>
      </c>
      <c r="E521" s="6" t="s">
        <v>74</v>
      </c>
      <c r="F521" s="6" t="s">
        <v>21</v>
      </c>
      <c r="G521" s="6" t="s">
        <v>13</v>
      </c>
      <c r="H521" s="6" t="s">
        <v>917</v>
      </c>
      <c r="I521" s="6">
        <v>-7</v>
      </c>
      <c r="J521" s="13" t="str">
        <f>VLOOKUP(MONTH(Tabla7[[#This Row],[Fecha del movimiento]]),Tablas!$O$4:$P$15,2,0)</f>
        <v>Mar</v>
      </c>
      <c r="K521" s="6">
        <f>YEAR(Tabla7[[#This Row],[Fecha del movimiento]])</f>
        <v>2018</v>
      </c>
    </row>
    <row r="522" spans="2:11" x14ac:dyDescent="0.2">
      <c r="B522" s="8">
        <v>43280</v>
      </c>
      <c r="C522" s="6" t="s">
        <v>1428</v>
      </c>
      <c r="D522" s="6">
        <v>301027</v>
      </c>
      <c r="E522" s="6" t="s">
        <v>50</v>
      </c>
      <c r="F522" s="6" t="s">
        <v>21</v>
      </c>
      <c r="G522" s="6" t="s">
        <v>13</v>
      </c>
      <c r="H522" s="6" t="s">
        <v>917</v>
      </c>
      <c r="I522" s="6">
        <v>-19</v>
      </c>
      <c r="J522" s="13" t="str">
        <f>VLOOKUP(MONTH(Tabla7[[#This Row],[Fecha del movimiento]]),Tablas!$O$4:$P$15,2,0)</f>
        <v>Jun</v>
      </c>
      <c r="K522" s="6">
        <f>YEAR(Tabla7[[#This Row],[Fecha del movimiento]])</f>
        <v>2018</v>
      </c>
    </row>
    <row r="523" spans="2:11" x14ac:dyDescent="0.2">
      <c r="B523" s="8">
        <v>43257</v>
      </c>
      <c r="C523" s="6" t="s">
        <v>1429</v>
      </c>
      <c r="D523" s="6">
        <v>300656</v>
      </c>
      <c r="E523" s="6" t="s">
        <v>177</v>
      </c>
      <c r="F523" s="6" t="s">
        <v>21</v>
      </c>
      <c r="G523" s="6" t="s">
        <v>9</v>
      </c>
      <c r="H523" s="6" t="s">
        <v>917</v>
      </c>
      <c r="I523" s="6">
        <v>-9</v>
      </c>
      <c r="J523" s="13" t="str">
        <f>VLOOKUP(MONTH(Tabla7[[#This Row],[Fecha del movimiento]]),Tablas!$O$4:$P$15,2,0)</f>
        <v>Jun</v>
      </c>
      <c r="K523" s="6">
        <f>YEAR(Tabla7[[#This Row],[Fecha del movimiento]])</f>
        <v>2018</v>
      </c>
    </row>
    <row r="524" spans="2:11" x14ac:dyDescent="0.2">
      <c r="B524" s="8">
        <v>43211</v>
      </c>
      <c r="C524" s="6" t="s">
        <v>1430</v>
      </c>
      <c r="D524" s="6">
        <v>300111</v>
      </c>
      <c r="E524" s="6" t="s">
        <v>766</v>
      </c>
      <c r="F524" s="6" t="s">
        <v>21</v>
      </c>
      <c r="G524" s="6" t="s">
        <v>13</v>
      </c>
      <c r="H524" s="6" t="s">
        <v>917</v>
      </c>
      <c r="I524" s="6">
        <v>-7</v>
      </c>
      <c r="J524" s="13" t="str">
        <f>VLOOKUP(MONTH(Tabla7[[#This Row],[Fecha del movimiento]]),Tablas!$O$4:$P$15,2,0)</f>
        <v>Abr</v>
      </c>
      <c r="K524" s="6">
        <f>YEAR(Tabla7[[#This Row],[Fecha del movimiento]])</f>
        <v>2018</v>
      </c>
    </row>
    <row r="525" spans="2:11" x14ac:dyDescent="0.2">
      <c r="B525" s="8">
        <v>43217</v>
      </c>
      <c r="C525" s="6" t="s">
        <v>1431</v>
      </c>
      <c r="D525" s="6">
        <v>300739</v>
      </c>
      <c r="E525" s="6" t="s">
        <v>320</v>
      </c>
      <c r="F525" s="6" t="s">
        <v>21</v>
      </c>
      <c r="G525" s="6" t="s">
        <v>2</v>
      </c>
      <c r="H525" s="6" t="s">
        <v>917</v>
      </c>
      <c r="I525" s="6">
        <v>-16</v>
      </c>
      <c r="J525" s="13" t="str">
        <f>VLOOKUP(MONTH(Tabla7[[#This Row],[Fecha del movimiento]]),Tablas!$O$4:$P$15,2,0)</f>
        <v>Abr</v>
      </c>
      <c r="K525" s="6">
        <f>YEAR(Tabla7[[#This Row],[Fecha del movimiento]])</f>
        <v>2018</v>
      </c>
    </row>
    <row r="526" spans="2:11" x14ac:dyDescent="0.2">
      <c r="B526" s="8">
        <v>43263</v>
      </c>
      <c r="C526" s="6" t="s">
        <v>1432</v>
      </c>
      <c r="D526" s="6">
        <v>300900</v>
      </c>
      <c r="E526" s="6" t="s">
        <v>172</v>
      </c>
      <c r="F526" s="6" t="s">
        <v>21</v>
      </c>
      <c r="G526" s="6" t="s">
        <v>2</v>
      </c>
      <c r="H526" s="6" t="s">
        <v>923</v>
      </c>
      <c r="I526" s="6">
        <v>12</v>
      </c>
      <c r="J526" s="13" t="str">
        <f>VLOOKUP(MONTH(Tabla7[[#This Row],[Fecha del movimiento]]),Tablas!$O$4:$P$15,2,0)</f>
        <v>Jun</v>
      </c>
      <c r="K526" s="6">
        <f>YEAR(Tabla7[[#This Row],[Fecha del movimiento]])</f>
        <v>2018</v>
      </c>
    </row>
    <row r="527" spans="2:11" x14ac:dyDescent="0.2">
      <c r="B527" s="8">
        <v>43225</v>
      </c>
      <c r="C527" s="6" t="s">
        <v>1433</v>
      </c>
      <c r="D527" s="6">
        <v>300935</v>
      </c>
      <c r="E527" s="6" t="s">
        <v>139</v>
      </c>
      <c r="F527" s="6" t="s">
        <v>21</v>
      </c>
      <c r="G527" s="6" t="s">
        <v>13</v>
      </c>
      <c r="H527" s="6" t="s">
        <v>923</v>
      </c>
      <c r="I527" s="6">
        <v>17</v>
      </c>
      <c r="J527" s="13" t="str">
        <f>VLOOKUP(MONTH(Tabla7[[#This Row],[Fecha del movimiento]]),Tablas!$O$4:$P$15,2,0)</f>
        <v>May</v>
      </c>
      <c r="K527" s="6">
        <f>YEAR(Tabla7[[#This Row],[Fecha del movimiento]])</f>
        <v>2018</v>
      </c>
    </row>
    <row r="528" spans="2:11" x14ac:dyDescent="0.2">
      <c r="B528" s="8">
        <v>43103</v>
      </c>
      <c r="C528" s="6" t="s">
        <v>1434</v>
      </c>
      <c r="D528" s="6">
        <v>300483</v>
      </c>
      <c r="E528" s="6" t="s">
        <v>537</v>
      </c>
      <c r="F528" s="6" t="s">
        <v>21</v>
      </c>
      <c r="G528" s="6" t="s">
        <v>4</v>
      </c>
      <c r="H528" s="6" t="s">
        <v>923</v>
      </c>
      <c r="I528" s="6">
        <v>19</v>
      </c>
      <c r="J528" s="13" t="str">
        <f>VLOOKUP(MONTH(Tabla7[[#This Row],[Fecha del movimiento]]),Tablas!$O$4:$P$15,2,0)</f>
        <v>Ene</v>
      </c>
      <c r="K528" s="6">
        <f>YEAR(Tabla7[[#This Row],[Fecha del movimiento]])</f>
        <v>2018</v>
      </c>
    </row>
    <row r="529" spans="2:11" x14ac:dyDescent="0.2">
      <c r="B529" s="8">
        <v>43262</v>
      </c>
      <c r="C529" s="6" t="s">
        <v>1435</v>
      </c>
      <c r="D529" s="6">
        <v>300328</v>
      </c>
      <c r="E529" s="6" t="s">
        <v>643</v>
      </c>
      <c r="F529" s="6" t="s">
        <v>21</v>
      </c>
      <c r="G529" s="6" t="s">
        <v>1</v>
      </c>
      <c r="H529" s="6" t="s">
        <v>923</v>
      </c>
      <c r="I529" s="6">
        <v>16</v>
      </c>
      <c r="J529" s="13" t="str">
        <f>VLOOKUP(MONTH(Tabla7[[#This Row],[Fecha del movimiento]]),Tablas!$O$4:$P$15,2,0)</f>
        <v>Jun</v>
      </c>
      <c r="K529" s="6">
        <f>YEAR(Tabla7[[#This Row],[Fecha del movimiento]])</f>
        <v>2018</v>
      </c>
    </row>
    <row r="530" spans="2:11" x14ac:dyDescent="0.2">
      <c r="B530" s="8">
        <v>43280</v>
      </c>
      <c r="C530" s="6" t="s">
        <v>1436</v>
      </c>
      <c r="D530" s="6">
        <v>300825</v>
      </c>
      <c r="E530" s="6" t="s">
        <v>244</v>
      </c>
      <c r="F530" s="6" t="s">
        <v>21</v>
      </c>
      <c r="G530" s="6" t="s">
        <v>6</v>
      </c>
      <c r="H530" s="6" t="s">
        <v>923</v>
      </c>
      <c r="I530" s="6">
        <v>17</v>
      </c>
      <c r="J530" s="13" t="str">
        <f>VLOOKUP(MONTH(Tabla7[[#This Row],[Fecha del movimiento]]),Tablas!$O$4:$P$15,2,0)</f>
        <v>Jun</v>
      </c>
      <c r="K530" s="6">
        <f>YEAR(Tabla7[[#This Row],[Fecha del movimiento]])</f>
        <v>2018</v>
      </c>
    </row>
    <row r="531" spans="2:11" x14ac:dyDescent="0.2">
      <c r="B531" s="8">
        <v>43297</v>
      </c>
      <c r="C531" s="6" t="s">
        <v>1437</v>
      </c>
      <c r="D531" s="6">
        <v>300823</v>
      </c>
      <c r="E531" s="6" t="s">
        <v>246</v>
      </c>
      <c r="F531" s="6" t="s">
        <v>21</v>
      </c>
      <c r="G531" s="6" t="s">
        <v>10</v>
      </c>
      <c r="H531" s="6" t="s">
        <v>923</v>
      </c>
      <c r="I531" s="6">
        <v>16</v>
      </c>
      <c r="J531" s="13" t="str">
        <f>VLOOKUP(MONTH(Tabla7[[#This Row],[Fecha del movimiento]]),Tablas!$O$4:$P$15,2,0)</f>
        <v>Jul</v>
      </c>
      <c r="K531" s="6">
        <f>YEAR(Tabla7[[#This Row],[Fecha del movimiento]])</f>
        <v>2018</v>
      </c>
    </row>
    <row r="532" spans="2:11" x14ac:dyDescent="0.2">
      <c r="B532" s="8">
        <v>43338</v>
      </c>
      <c r="C532" s="6" t="s">
        <v>1438</v>
      </c>
      <c r="D532" s="6">
        <v>300036</v>
      </c>
      <c r="E532" s="6" t="s">
        <v>657</v>
      </c>
      <c r="F532" s="6" t="s">
        <v>21</v>
      </c>
      <c r="G532" s="6" t="s">
        <v>13</v>
      </c>
      <c r="H532" s="6" t="s">
        <v>923</v>
      </c>
      <c r="I532" s="6">
        <v>17</v>
      </c>
      <c r="J532" s="13" t="str">
        <f>VLOOKUP(MONTH(Tabla7[[#This Row],[Fecha del movimiento]]),Tablas!$O$4:$P$15,2,0)</f>
        <v>Ago</v>
      </c>
      <c r="K532" s="6">
        <f>YEAR(Tabla7[[#This Row],[Fecha del movimiento]])</f>
        <v>2018</v>
      </c>
    </row>
    <row r="533" spans="2:11" x14ac:dyDescent="0.2">
      <c r="B533" s="8">
        <v>43151</v>
      </c>
      <c r="C533" s="6" t="s">
        <v>1439</v>
      </c>
      <c r="D533" s="6">
        <v>300671</v>
      </c>
      <c r="E533" s="6" t="s">
        <v>138</v>
      </c>
      <c r="F533" s="6" t="s">
        <v>21</v>
      </c>
      <c r="G533" s="6" t="s">
        <v>10</v>
      </c>
      <c r="H533" s="6" t="s">
        <v>917</v>
      </c>
      <c r="I533" s="6">
        <v>-11</v>
      </c>
      <c r="J533" s="13" t="str">
        <f>VLOOKUP(MONTH(Tabla7[[#This Row],[Fecha del movimiento]]),Tablas!$O$4:$P$15,2,0)</f>
        <v>Feb</v>
      </c>
      <c r="K533" s="6">
        <f>YEAR(Tabla7[[#This Row],[Fecha del movimiento]])</f>
        <v>2018</v>
      </c>
    </row>
    <row r="534" spans="2:11" x14ac:dyDescent="0.2">
      <c r="B534" s="8">
        <v>43250</v>
      </c>
      <c r="C534" s="6" t="s">
        <v>1440</v>
      </c>
      <c r="D534" s="6">
        <v>300814</v>
      </c>
      <c r="E534" s="6" t="s">
        <v>254</v>
      </c>
      <c r="F534" s="6" t="s">
        <v>21</v>
      </c>
      <c r="G534" s="6" t="s">
        <v>7</v>
      </c>
      <c r="H534" s="6" t="s">
        <v>917</v>
      </c>
      <c r="I534" s="6">
        <v>-8</v>
      </c>
      <c r="J534" s="13" t="str">
        <f>VLOOKUP(MONTH(Tabla7[[#This Row],[Fecha del movimiento]]),Tablas!$O$4:$P$15,2,0)</f>
        <v>May</v>
      </c>
      <c r="K534" s="6">
        <f>YEAR(Tabla7[[#This Row],[Fecha del movimiento]])</f>
        <v>2018</v>
      </c>
    </row>
    <row r="535" spans="2:11" x14ac:dyDescent="0.2">
      <c r="B535" s="8">
        <v>43255</v>
      </c>
      <c r="C535" s="6" t="s">
        <v>1441</v>
      </c>
      <c r="D535" s="6">
        <v>300894</v>
      </c>
      <c r="E535" s="6" t="s">
        <v>178</v>
      </c>
      <c r="F535" s="6" t="s">
        <v>21</v>
      </c>
      <c r="G535" s="6" t="s">
        <v>10</v>
      </c>
      <c r="H535" s="6" t="s">
        <v>917</v>
      </c>
      <c r="I535" s="6">
        <v>-17</v>
      </c>
      <c r="J535" s="13" t="str">
        <f>VLOOKUP(MONTH(Tabla7[[#This Row],[Fecha del movimiento]]),Tablas!$O$4:$P$15,2,0)</f>
        <v>Jun</v>
      </c>
      <c r="K535" s="6">
        <f>YEAR(Tabla7[[#This Row],[Fecha del movimiento]])</f>
        <v>2018</v>
      </c>
    </row>
    <row r="536" spans="2:11" x14ac:dyDescent="0.2">
      <c r="B536" s="8">
        <v>43342</v>
      </c>
      <c r="C536" s="6" t="s">
        <v>1442</v>
      </c>
      <c r="D536" s="6">
        <v>300438</v>
      </c>
      <c r="E536" s="6" t="s">
        <v>570</v>
      </c>
      <c r="F536" s="6" t="s">
        <v>21</v>
      </c>
      <c r="G536" s="6" t="s">
        <v>2</v>
      </c>
      <c r="H536" s="6" t="s">
        <v>917</v>
      </c>
      <c r="I536" s="6">
        <v>-15</v>
      </c>
      <c r="J536" s="13" t="str">
        <f>VLOOKUP(MONTH(Tabla7[[#This Row],[Fecha del movimiento]]),Tablas!$O$4:$P$15,2,0)</f>
        <v>Ago</v>
      </c>
      <c r="K536" s="6">
        <f>YEAR(Tabla7[[#This Row],[Fecha del movimiento]])</f>
        <v>2018</v>
      </c>
    </row>
    <row r="537" spans="2:11" x14ac:dyDescent="0.2">
      <c r="B537" s="8">
        <v>43106</v>
      </c>
      <c r="C537" s="6" t="s">
        <v>1443</v>
      </c>
      <c r="D537" s="6">
        <v>300060</v>
      </c>
      <c r="E537" s="6" t="s">
        <v>142</v>
      </c>
      <c r="F537" s="6" t="s">
        <v>21</v>
      </c>
      <c r="G537" s="6" t="s">
        <v>6</v>
      </c>
      <c r="H537" s="6" t="s">
        <v>917</v>
      </c>
      <c r="I537" s="6">
        <v>-16</v>
      </c>
      <c r="J537" s="13" t="str">
        <f>VLOOKUP(MONTH(Tabla7[[#This Row],[Fecha del movimiento]]),Tablas!$O$4:$P$15,2,0)</f>
        <v>Ene</v>
      </c>
      <c r="K537" s="6">
        <f>YEAR(Tabla7[[#This Row],[Fecha del movimiento]])</f>
        <v>2018</v>
      </c>
    </row>
    <row r="538" spans="2:11" x14ac:dyDescent="0.2">
      <c r="B538" s="8">
        <v>43120</v>
      </c>
      <c r="C538" s="6" t="s">
        <v>1444</v>
      </c>
      <c r="D538" s="6">
        <v>300376</v>
      </c>
      <c r="E538" s="6" t="s">
        <v>42</v>
      </c>
      <c r="F538" s="6" t="s">
        <v>21</v>
      </c>
      <c r="G538" s="6" t="s">
        <v>4</v>
      </c>
      <c r="H538" s="6" t="s">
        <v>917</v>
      </c>
      <c r="I538" s="6">
        <v>-10</v>
      </c>
      <c r="J538" s="13" t="str">
        <f>VLOOKUP(MONTH(Tabla7[[#This Row],[Fecha del movimiento]]),Tablas!$O$4:$P$15,2,0)</f>
        <v>Ene</v>
      </c>
      <c r="K538" s="6">
        <f>YEAR(Tabla7[[#This Row],[Fecha del movimiento]])</f>
        <v>2018</v>
      </c>
    </row>
    <row r="539" spans="2:11" x14ac:dyDescent="0.2">
      <c r="B539" s="8">
        <v>43182</v>
      </c>
      <c r="C539" s="6" t="s">
        <v>1445</v>
      </c>
      <c r="D539" s="6">
        <v>300480</v>
      </c>
      <c r="E539" s="6" t="s">
        <v>538</v>
      </c>
      <c r="F539" s="6" t="s">
        <v>21</v>
      </c>
      <c r="G539" s="6" t="s">
        <v>2</v>
      </c>
      <c r="H539" s="6" t="s">
        <v>917</v>
      </c>
      <c r="I539" s="6">
        <v>-20</v>
      </c>
      <c r="J539" s="13" t="str">
        <f>VLOOKUP(MONTH(Tabla7[[#This Row],[Fecha del movimiento]]),Tablas!$O$4:$P$15,2,0)</f>
        <v>Mar</v>
      </c>
      <c r="K539" s="6">
        <f>YEAR(Tabla7[[#This Row],[Fecha del movimiento]])</f>
        <v>2018</v>
      </c>
    </row>
    <row r="540" spans="2:11" x14ac:dyDescent="0.2">
      <c r="B540" s="8">
        <v>43255</v>
      </c>
      <c r="C540" s="6" t="s">
        <v>1446</v>
      </c>
      <c r="D540" s="6">
        <v>300923</v>
      </c>
      <c r="E540" s="6" t="s">
        <v>149</v>
      </c>
      <c r="F540" s="6" t="s">
        <v>21</v>
      </c>
      <c r="G540" s="6" t="s">
        <v>7</v>
      </c>
      <c r="H540" s="6" t="s">
        <v>923</v>
      </c>
      <c r="I540" s="6">
        <v>19</v>
      </c>
      <c r="J540" s="13" t="str">
        <f>VLOOKUP(MONTH(Tabla7[[#This Row],[Fecha del movimiento]]),Tablas!$O$4:$P$15,2,0)</f>
        <v>Jun</v>
      </c>
      <c r="K540" s="6">
        <f>YEAR(Tabla7[[#This Row],[Fecha del movimiento]])</f>
        <v>2018</v>
      </c>
    </row>
    <row r="541" spans="2:11" x14ac:dyDescent="0.2">
      <c r="B541" s="8">
        <v>43194</v>
      </c>
      <c r="C541" s="6" t="s">
        <v>1447</v>
      </c>
      <c r="D541" s="6">
        <v>300515</v>
      </c>
      <c r="E541" s="6" t="s">
        <v>231</v>
      </c>
      <c r="F541" s="6" t="s">
        <v>21</v>
      </c>
      <c r="G541" s="6" t="s">
        <v>2</v>
      </c>
      <c r="H541" s="6" t="s">
        <v>923</v>
      </c>
      <c r="I541" s="6">
        <v>20</v>
      </c>
      <c r="J541" s="13" t="str">
        <f>VLOOKUP(MONTH(Tabla7[[#This Row],[Fecha del movimiento]]),Tablas!$O$4:$P$15,2,0)</f>
        <v>Abr</v>
      </c>
      <c r="K541" s="6">
        <f>YEAR(Tabla7[[#This Row],[Fecha del movimiento]])</f>
        <v>2018</v>
      </c>
    </row>
    <row r="542" spans="2:11" x14ac:dyDescent="0.2">
      <c r="B542" s="8">
        <v>43191</v>
      </c>
      <c r="C542" s="6" t="s">
        <v>1448</v>
      </c>
      <c r="D542" s="6">
        <v>300072</v>
      </c>
      <c r="E542" s="6" t="s">
        <v>784</v>
      </c>
      <c r="F542" s="6" t="s">
        <v>21</v>
      </c>
      <c r="G542" s="6" t="s">
        <v>12</v>
      </c>
      <c r="H542" s="6" t="s">
        <v>917</v>
      </c>
      <c r="I542" s="6">
        <v>-9</v>
      </c>
      <c r="J542" s="13" t="str">
        <f>VLOOKUP(MONTH(Tabla7[[#This Row],[Fecha del movimiento]]),Tablas!$O$4:$P$15,2,0)</f>
        <v>Abr</v>
      </c>
      <c r="K542" s="6">
        <f>YEAR(Tabla7[[#This Row],[Fecha del movimiento]])</f>
        <v>2018</v>
      </c>
    </row>
    <row r="543" spans="2:11" x14ac:dyDescent="0.2">
      <c r="B543" s="8">
        <v>43101</v>
      </c>
      <c r="C543" s="6" t="s">
        <v>1449</v>
      </c>
      <c r="D543" s="6">
        <v>300662</v>
      </c>
      <c r="E543" s="6" t="s">
        <v>386</v>
      </c>
      <c r="F543" s="6" t="s">
        <v>21</v>
      </c>
      <c r="G543" s="6" t="s">
        <v>2</v>
      </c>
      <c r="H543" s="6" t="s">
        <v>923</v>
      </c>
      <c r="I543" s="6">
        <v>12</v>
      </c>
      <c r="J543" s="13" t="str">
        <f>VLOOKUP(MONTH(Tabla7[[#This Row],[Fecha del movimiento]]),Tablas!$O$4:$P$15,2,0)</f>
        <v>Ene</v>
      </c>
      <c r="K543" s="6">
        <f>YEAR(Tabla7[[#This Row],[Fecha del movimiento]])</f>
        <v>2018</v>
      </c>
    </row>
    <row r="544" spans="2:11" x14ac:dyDescent="0.2">
      <c r="B544" s="8">
        <v>43234</v>
      </c>
      <c r="C544" s="6" t="s">
        <v>1450</v>
      </c>
      <c r="D544" s="6">
        <v>300363</v>
      </c>
      <c r="E544" s="6" t="s">
        <v>189</v>
      </c>
      <c r="F544" s="6" t="s">
        <v>21</v>
      </c>
      <c r="G544" s="6" t="s">
        <v>11</v>
      </c>
      <c r="H544" s="6" t="s">
        <v>923</v>
      </c>
      <c r="I544" s="6">
        <v>17</v>
      </c>
      <c r="J544" s="13" t="str">
        <f>VLOOKUP(MONTH(Tabla7[[#This Row],[Fecha del movimiento]]),Tablas!$O$4:$P$15,2,0)</f>
        <v>May</v>
      </c>
      <c r="K544" s="6">
        <f>YEAR(Tabla7[[#This Row],[Fecha del movimiento]])</f>
        <v>2018</v>
      </c>
    </row>
    <row r="545" spans="2:11" x14ac:dyDescent="0.2">
      <c r="B545" s="8">
        <v>43102</v>
      </c>
      <c r="C545" s="6" t="s">
        <v>1451</v>
      </c>
      <c r="D545" s="6">
        <v>300480</v>
      </c>
      <c r="E545" s="6" t="s">
        <v>538</v>
      </c>
      <c r="F545" s="6" t="s">
        <v>21</v>
      </c>
      <c r="G545" s="6" t="s">
        <v>2</v>
      </c>
      <c r="H545" s="6" t="s">
        <v>917</v>
      </c>
      <c r="I545" s="6">
        <v>-19</v>
      </c>
      <c r="J545" s="13" t="str">
        <f>VLOOKUP(MONTH(Tabla7[[#This Row],[Fecha del movimiento]]),Tablas!$O$4:$P$15,2,0)</f>
        <v>Ene</v>
      </c>
      <c r="K545" s="6">
        <f>YEAR(Tabla7[[#This Row],[Fecha del movimiento]])</f>
        <v>2018</v>
      </c>
    </row>
    <row r="546" spans="2:11" x14ac:dyDescent="0.2">
      <c r="B546" s="8">
        <v>43141</v>
      </c>
      <c r="C546" s="6" t="s">
        <v>1452</v>
      </c>
      <c r="D546" s="6">
        <v>300097</v>
      </c>
      <c r="E546" s="6" t="s">
        <v>773</v>
      </c>
      <c r="F546" s="6" t="s">
        <v>21</v>
      </c>
      <c r="G546" s="6" t="s">
        <v>13</v>
      </c>
      <c r="H546" s="6" t="s">
        <v>917</v>
      </c>
      <c r="I546" s="6">
        <v>-20</v>
      </c>
      <c r="J546" s="13" t="str">
        <f>VLOOKUP(MONTH(Tabla7[[#This Row],[Fecha del movimiento]]),Tablas!$O$4:$P$15,2,0)</f>
        <v>Feb</v>
      </c>
      <c r="K546" s="6">
        <f>YEAR(Tabla7[[#This Row],[Fecha del movimiento]])</f>
        <v>2018</v>
      </c>
    </row>
    <row r="547" spans="2:11" x14ac:dyDescent="0.2">
      <c r="B547" s="8">
        <v>43276</v>
      </c>
      <c r="C547" s="6" t="s">
        <v>1453</v>
      </c>
      <c r="D547" s="6">
        <v>300732</v>
      </c>
      <c r="E547" s="6" t="s">
        <v>326</v>
      </c>
      <c r="F547" s="6" t="s">
        <v>21</v>
      </c>
      <c r="G547" s="6" t="s">
        <v>2</v>
      </c>
      <c r="H547" s="6" t="s">
        <v>923</v>
      </c>
      <c r="I547" s="6">
        <v>15</v>
      </c>
      <c r="J547" s="13" t="str">
        <f>VLOOKUP(MONTH(Tabla7[[#This Row],[Fecha del movimiento]]),Tablas!$O$4:$P$15,2,0)</f>
        <v>Jun</v>
      </c>
      <c r="K547" s="6">
        <f>YEAR(Tabla7[[#This Row],[Fecha del movimiento]])</f>
        <v>2018</v>
      </c>
    </row>
    <row r="548" spans="2:11" x14ac:dyDescent="0.2">
      <c r="B548" s="8">
        <v>43231</v>
      </c>
      <c r="C548" s="6" t="s">
        <v>1454</v>
      </c>
      <c r="D548" s="6">
        <v>300453</v>
      </c>
      <c r="E548" s="6" t="s">
        <v>558</v>
      </c>
      <c r="F548" s="6" t="s">
        <v>21</v>
      </c>
      <c r="G548" s="6" t="s">
        <v>13</v>
      </c>
      <c r="H548" s="6" t="s">
        <v>923</v>
      </c>
      <c r="I548" s="6">
        <v>12</v>
      </c>
      <c r="J548" s="13" t="str">
        <f>VLOOKUP(MONTH(Tabla7[[#This Row],[Fecha del movimiento]]),Tablas!$O$4:$P$15,2,0)</f>
        <v>May</v>
      </c>
      <c r="K548" s="6">
        <f>YEAR(Tabla7[[#This Row],[Fecha del movimiento]])</f>
        <v>2018</v>
      </c>
    </row>
    <row r="549" spans="2:11" x14ac:dyDescent="0.2">
      <c r="B549" s="8">
        <v>43239</v>
      </c>
      <c r="C549" s="6" t="s">
        <v>1455</v>
      </c>
      <c r="D549" s="6">
        <v>300922</v>
      </c>
      <c r="E549" s="6" t="s">
        <v>150</v>
      </c>
      <c r="F549" s="6" t="s">
        <v>21</v>
      </c>
      <c r="G549" s="6" t="s">
        <v>5</v>
      </c>
      <c r="H549" s="6" t="s">
        <v>923</v>
      </c>
      <c r="I549" s="6">
        <v>18</v>
      </c>
      <c r="J549" s="13" t="str">
        <f>VLOOKUP(MONTH(Tabla7[[#This Row],[Fecha del movimiento]]),Tablas!$O$4:$P$15,2,0)</f>
        <v>May</v>
      </c>
      <c r="K549" s="6">
        <f>YEAR(Tabla7[[#This Row],[Fecha del movimiento]])</f>
        <v>2018</v>
      </c>
    </row>
    <row r="550" spans="2:11" x14ac:dyDescent="0.2">
      <c r="B550" s="8">
        <v>43134</v>
      </c>
      <c r="C550" s="6" t="s">
        <v>1273</v>
      </c>
      <c r="D550" s="6">
        <v>300326</v>
      </c>
      <c r="E550" s="6" t="s">
        <v>644</v>
      </c>
      <c r="F550" s="6" t="s">
        <v>21</v>
      </c>
      <c r="G550" s="6" t="s">
        <v>12</v>
      </c>
      <c r="H550" s="6" t="s">
        <v>923</v>
      </c>
      <c r="I550" s="6">
        <v>19</v>
      </c>
      <c r="J550" s="13" t="str">
        <f>VLOOKUP(MONTH(Tabla7[[#This Row],[Fecha del movimiento]]),Tablas!$O$4:$P$15,2,0)</f>
        <v>Feb</v>
      </c>
      <c r="K550" s="6">
        <f>YEAR(Tabla7[[#This Row],[Fecha del movimiento]])</f>
        <v>2018</v>
      </c>
    </row>
    <row r="551" spans="2:11" x14ac:dyDescent="0.2">
      <c r="B551" s="8">
        <v>43187</v>
      </c>
      <c r="C551" s="6" t="s">
        <v>1456</v>
      </c>
      <c r="D551" s="6">
        <v>300256</v>
      </c>
      <c r="E551" s="6" t="s">
        <v>48</v>
      </c>
      <c r="F551" s="6" t="s">
        <v>21</v>
      </c>
      <c r="G551" s="6" t="s">
        <v>2</v>
      </c>
      <c r="H551" s="6" t="s">
        <v>917</v>
      </c>
      <c r="I551" s="6">
        <v>-20</v>
      </c>
      <c r="J551" s="13" t="str">
        <f>VLOOKUP(MONTH(Tabla7[[#This Row],[Fecha del movimiento]]),Tablas!$O$4:$P$15,2,0)</f>
        <v>Mar</v>
      </c>
      <c r="K551" s="6">
        <f>YEAR(Tabla7[[#This Row],[Fecha del movimiento]])</f>
        <v>2018</v>
      </c>
    </row>
    <row r="552" spans="2:11" x14ac:dyDescent="0.2">
      <c r="B552" s="8">
        <v>43309</v>
      </c>
      <c r="C552" s="6" t="s">
        <v>1457</v>
      </c>
      <c r="D552" s="6">
        <v>300210</v>
      </c>
      <c r="E552" s="6" t="s">
        <v>722</v>
      </c>
      <c r="F552" s="6" t="s">
        <v>21</v>
      </c>
      <c r="G552" s="6" t="s">
        <v>11</v>
      </c>
      <c r="H552" s="6" t="s">
        <v>923</v>
      </c>
      <c r="I552" s="6">
        <v>10</v>
      </c>
      <c r="J552" s="13" t="str">
        <f>VLOOKUP(MONTH(Tabla7[[#This Row],[Fecha del movimiento]]),Tablas!$O$4:$P$15,2,0)</f>
        <v>Jul</v>
      </c>
      <c r="K552" s="6">
        <f>YEAR(Tabla7[[#This Row],[Fecha del movimiento]])</f>
        <v>2018</v>
      </c>
    </row>
    <row r="553" spans="2:11" x14ac:dyDescent="0.2">
      <c r="B553" s="8">
        <v>43282</v>
      </c>
      <c r="C553" s="6" t="s">
        <v>1458</v>
      </c>
      <c r="D553" s="6">
        <v>300534</v>
      </c>
      <c r="E553" s="6" t="s">
        <v>494</v>
      </c>
      <c r="F553" s="6" t="s">
        <v>21</v>
      </c>
      <c r="G553" s="6" t="s">
        <v>13</v>
      </c>
      <c r="H553" s="6" t="s">
        <v>917</v>
      </c>
      <c r="I553" s="6">
        <v>-12</v>
      </c>
      <c r="J553" s="13" t="str">
        <f>VLOOKUP(MONTH(Tabla7[[#This Row],[Fecha del movimiento]]),Tablas!$O$4:$P$15,2,0)</f>
        <v>Jul</v>
      </c>
      <c r="K553" s="6">
        <f>YEAR(Tabla7[[#This Row],[Fecha del movimiento]])</f>
        <v>2018</v>
      </c>
    </row>
    <row r="554" spans="2:11" x14ac:dyDescent="0.2">
      <c r="B554" s="8">
        <v>43140</v>
      </c>
      <c r="C554" s="6" t="s">
        <v>1459</v>
      </c>
      <c r="D554" s="6">
        <v>300754</v>
      </c>
      <c r="E554" s="6" t="s">
        <v>308</v>
      </c>
      <c r="F554" s="6" t="s">
        <v>21</v>
      </c>
      <c r="G554" s="6" t="s">
        <v>12</v>
      </c>
      <c r="H554" s="6" t="s">
        <v>923</v>
      </c>
      <c r="I554" s="6">
        <v>13</v>
      </c>
      <c r="J554" s="13" t="str">
        <f>VLOOKUP(MONTH(Tabla7[[#This Row],[Fecha del movimiento]]),Tablas!$O$4:$P$15,2,0)</f>
        <v>Feb</v>
      </c>
      <c r="K554" s="6">
        <f>YEAR(Tabla7[[#This Row],[Fecha del movimiento]])</f>
        <v>2018</v>
      </c>
    </row>
    <row r="555" spans="2:11" x14ac:dyDescent="0.2">
      <c r="B555" s="8">
        <v>43334</v>
      </c>
      <c r="C555" s="6" t="s">
        <v>1460</v>
      </c>
      <c r="D555" s="6">
        <v>300240</v>
      </c>
      <c r="E555" s="6" t="s">
        <v>701</v>
      </c>
      <c r="F555" s="6" t="s">
        <v>21</v>
      </c>
      <c r="G555" s="6" t="s">
        <v>1</v>
      </c>
      <c r="H555" s="6" t="s">
        <v>923</v>
      </c>
      <c r="I555" s="6">
        <v>14</v>
      </c>
      <c r="J555" s="13" t="str">
        <f>VLOOKUP(MONTH(Tabla7[[#This Row],[Fecha del movimiento]]),Tablas!$O$4:$P$15,2,0)</f>
        <v>Ago</v>
      </c>
      <c r="K555" s="6">
        <f>YEAR(Tabla7[[#This Row],[Fecha del movimiento]])</f>
        <v>2018</v>
      </c>
    </row>
    <row r="556" spans="2:11" x14ac:dyDescent="0.2">
      <c r="B556" s="8">
        <v>43195</v>
      </c>
      <c r="C556" s="6" t="s">
        <v>1461</v>
      </c>
      <c r="D556" s="6">
        <v>300120</v>
      </c>
      <c r="E556" s="6" t="s">
        <v>251</v>
      </c>
      <c r="F556" s="6" t="s">
        <v>21</v>
      </c>
      <c r="G556" s="6" t="s">
        <v>12</v>
      </c>
      <c r="H556" s="6" t="s">
        <v>917</v>
      </c>
      <c r="I556" s="6">
        <v>-11</v>
      </c>
      <c r="J556" s="13" t="str">
        <f>VLOOKUP(MONTH(Tabla7[[#This Row],[Fecha del movimiento]]),Tablas!$O$4:$P$15,2,0)</f>
        <v>Abr</v>
      </c>
      <c r="K556" s="6">
        <f>YEAR(Tabla7[[#This Row],[Fecha del movimiento]])</f>
        <v>2018</v>
      </c>
    </row>
    <row r="557" spans="2:11" x14ac:dyDescent="0.2">
      <c r="B557" s="8">
        <v>43322</v>
      </c>
      <c r="C557" s="6" t="s">
        <v>1462</v>
      </c>
      <c r="D557" s="6">
        <v>300718</v>
      </c>
      <c r="E557" s="6" t="s">
        <v>340</v>
      </c>
      <c r="F557" s="6" t="s">
        <v>21</v>
      </c>
      <c r="G557" s="6" t="s">
        <v>13</v>
      </c>
      <c r="H557" s="6" t="s">
        <v>917</v>
      </c>
      <c r="I557" s="6">
        <v>-17</v>
      </c>
      <c r="J557" s="13" t="str">
        <f>VLOOKUP(MONTH(Tabla7[[#This Row],[Fecha del movimiento]]),Tablas!$O$4:$P$15,2,0)</f>
        <v>Ago</v>
      </c>
      <c r="K557" s="6">
        <f>YEAR(Tabla7[[#This Row],[Fecha del movimiento]])</f>
        <v>2018</v>
      </c>
    </row>
    <row r="558" spans="2:11" x14ac:dyDescent="0.2">
      <c r="B558" s="8">
        <v>43124</v>
      </c>
      <c r="C558" s="6" t="s">
        <v>1463</v>
      </c>
      <c r="D558" s="6">
        <v>300758</v>
      </c>
      <c r="E558" s="6" t="s">
        <v>305</v>
      </c>
      <c r="F558" s="6" t="s">
        <v>21</v>
      </c>
      <c r="G558" s="6" t="s">
        <v>5</v>
      </c>
      <c r="H558" s="6" t="s">
        <v>923</v>
      </c>
      <c r="I558" s="6">
        <v>13</v>
      </c>
      <c r="J558" s="13" t="str">
        <f>VLOOKUP(MONTH(Tabla7[[#This Row],[Fecha del movimiento]]),Tablas!$O$4:$P$15,2,0)</f>
        <v>Ene</v>
      </c>
      <c r="K558" s="6">
        <f>YEAR(Tabla7[[#This Row],[Fecha del movimiento]])</f>
        <v>2018</v>
      </c>
    </row>
    <row r="559" spans="2:11" x14ac:dyDescent="0.2">
      <c r="B559" s="8">
        <v>43238</v>
      </c>
      <c r="C559" s="6" t="s">
        <v>1464</v>
      </c>
      <c r="D559" s="6">
        <v>300611</v>
      </c>
      <c r="E559" s="6" t="s">
        <v>431</v>
      </c>
      <c r="F559" s="6" t="s">
        <v>21</v>
      </c>
      <c r="G559" s="6" t="s">
        <v>1</v>
      </c>
      <c r="H559" s="6" t="s">
        <v>917</v>
      </c>
      <c r="I559" s="6">
        <v>-8</v>
      </c>
      <c r="J559" s="13" t="str">
        <f>VLOOKUP(MONTH(Tabla7[[#This Row],[Fecha del movimiento]]),Tablas!$O$4:$P$15,2,0)</f>
        <v>May</v>
      </c>
      <c r="K559" s="6">
        <f>YEAR(Tabla7[[#This Row],[Fecha del movimiento]])</f>
        <v>2018</v>
      </c>
    </row>
    <row r="560" spans="2:11" x14ac:dyDescent="0.2">
      <c r="B560" s="8">
        <v>43211</v>
      </c>
      <c r="C560" s="6" t="s">
        <v>1465</v>
      </c>
      <c r="D560" s="6">
        <v>300982</v>
      </c>
      <c r="E560" s="6" t="s">
        <v>94</v>
      </c>
      <c r="F560" s="6" t="s">
        <v>21</v>
      </c>
      <c r="G560" s="6" t="s">
        <v>13</v>
      </c>
      <c r="H560" s="6" t="s">
        <v>917</v>
      </c>
      <c r="I560" s="6">
        <v>-18</v>
      </c>
      <c r="J560" s="13" t="str">
        <f>VLOOKUP(MONTH(Tabla7[[#This Row],[Fecha del movimiento]]),Tablas!$O$4:$P$15,2,0)</f>
        <v>Abr</v>
      </c>
      <c r="K560" s="6">
        <f>YEAR(Tabla7[[#This Row],[Fecha del movimiento]])</f>
        <v>2018</v>
      </c>
    </row>
    <row r="561" spans="2:11" x14ac:dyDescent="0.2">
      <c r="B561" s="8">
        <v>43111</v>
      </c>
      <c r="C561" s="6" t="s">
        <v>1466</v>
      </c>
      <c r="D561" s="6">
        <v>300140</v>
      </c>
      <c r="E561" s="6" t="s">
        <v>259</v>
      </c>
      <c r="F561" s="6" t="s">
        <v>21</v>
      </c>
      <c r="G561" s="6" t="s">
        <v>5</v>
      </c>
      <c r="H561" s="6" t="s">
        <v>923</v>
      </c>
      <c r="I561" s="6">
        <v>12</v>
      </c>
      <c r="J561" s="13" t="str">
        <f>VLOOKUP(MONTH(Tabla7[[#This Row],[Fecha del movimiento]]),Tablas!$O$4:$P$15,2,0)</f>
        <v>Ene</v>
      </c>
      <c r="K561" s="6">
        <f>YEAR(Tabla7[[#This Row],[Fecha del movimiento]])</f>
        <v>2018</v>
      </c>
    </row>
    <row r="562" spans="2:11" x14ac:dyDescent="0.2">
      <c r="B562" s="8">
        <v>43331</v>
      </c>
      <c r="C562" s="6" t="s">
        <v>1467</v>
      </c>
      <c r="D562" s="6">
        <v>300919</v>
      </c>
      <c r="E562" s="6" t="s">
        <v>153</v>
      </c>
      <c r="F562" s="6" t="s">
        <v>21</v>
      </c>
      <c r="G562" s="6" t="s">
        <v>4</v>
      </c>
      <c r="H562" s="6" t="s">
        <v>917</v>
      </c>
      <c r="I562" s="6">
        <v>-16</v>
      </c>
      <c r="J562" s="13" t="str">
        <f>VLOOKUP(MONTH(Tabla7[[#This Row],[Fecha del movimiento]]),Tablas!$O$4:$P$15,2,0)</f>
        <v>Ago</v>
      </c>
      <c r="K562" s="6">
        <f>YEAR(Tabla7[[#This Row],[Fecha del movimiento]])</f>
        <v>2018</v>
      </c>
    </row>
    <row r="563" spans="2:11" x14ac:dyDescent="0.2">
      <c r="B563" s="8">
        <v>43234</v>
      </c>
      <c r="C563" s="6" t="s">
        <v>1468</v>
      </c>
      <c r="D563" s="6">
        <v>300598</v>
      </c>
      <c r="E563" s="6" t="s">
        <v>444</v>
      </c>
      <c r="F563" s="6" t="s">
        <v>21</v>
      </c>
      <c r="G563" s="6" t="s">
        <v>6</v>
      </c>
      <c r="H563" s="6" t="s">
        <v>923</v>
      </c>
      <c r="I563" s="6">
        <v>13</v>
      </c>
      <c r="J563" s="13" t="str">
        <f>VLOOKUP(MONTH(Tabla7[[#This Row],[Fecha del movimiento]]),Tablas!$O$4:$P$15,2,0)</f>
        <v>May</v>
      </c>
      <c r="K563" s="6">
        <f>YEAR(Tabla7[[#This Row],[Fecha del movimiento]])</f>
        <v>2018</v>
      </c>
    </row>
    <row r="564" spans="2:11" x14ac:dyDescent="0.2">
      <c r="B564" s="8">
        <v>43281</v>
      </c>
      <c r="C564" s="6" t="s">
        <v>1469</v>
      </c>
      <c r="D564" s="6">
        <v>300827</v>
      </c>
      <c r="E564" s="6" t="s">
        <v>242</v>
      </c>
      <c r="F564" s="6" t="s">
        <v>21</v>
      </c>
      <c r="G564" s="6" t="s">
        <v>5</v>
      </c>
      <c r="H564" s="6" t="s">
        <v>917</v>
      </c>
      <c r="I564" s="6">
        <v>-7</v>
      </c>
      <c r="J564" s="13" t="str">
        <f>VLOOKUP(MONTH(Tabla7[[#This Row],[Fecha del movimiento]]),Tablas!$O$4:$P$15,2,0)</f>
        <v>Jun</v>
      </c>
      <c r="K564" s="6">
        <f>YEAR(Tabla7[[#This Row],[Fecha del movimiento]])</f>
        <v>2018</v>
      </c>
    </row>
    <row r="565" spans="2:11" x14ac:dyDescent="0.2">
      <c r="B565" s="8">
        <v>43108</v>
      </c>
      <c r="C565" s="6" t="s">
        <v>1470</v>
      </c>
      <c r="D565" s="6">
        <v>300835</v>
      </c>
      <c r="E565" s="6" t="s">
        <v>234</v>
      </c>
      <c r="F565" s="6" t="s">
        <v>21</v>
      </c>
      <c r="G565" s="6" t="s">
        <v>2</v>
      </c>
      <c r="H565" s="6" t="s">
        <v>923</v>
      </c>
      <c r="I565" s="6">
        <v>19</v>
      </c>
      <c r="J565" s="13" t="str">
        <f>VLOOKUP(MONTH(Tabla7[[#This Row],[Fecha del movimiento]]),Tablas!$O$4:$P$15,2,0)</f>
        <v>Ene</v>
      </c>
      <c r="K565" s="6">
        <f>YEAR(Tabla7[[#This Row],[Fecha del movimiento]])</f>
        <v>2018</v>
      </c>
    </row>
    <row r="566" spans="2:11" x14ac:dyDescent="0.2">
      <c r="B566" s="8">
        <v>43264</v>
      </c>
      <c r="C566" s="6" t="s">
        <v>1471</v>
      </c>
      <c r="D566" s="6">
        <v>300847</v>
      </c>
      <c r="E566" s="6" t="s">
        <v>223</v>
      </c>
      <c r="F566" s="6" t="s">
        <v>21</v>
      </c>
      <c r="G566" s="6" t="s">
        <v>6</v>
      </c>
      <c r="H566" s="6" t="s">
        <v>923</v>
      </c>
      <c r="I566" s="6">
        <v>18</v>
      </c>
      <c r="J566" s="13" t="str">
        <f>VLOOKUP(MONTH(Tabla7[[#This Row],[Fecha del movimiento]]),Tablas!$O$4:$P$15,2,0)</f>
        <v>Jun</v>
      </c>
      <c r="K566" s="6">
        <f>YEAR(Tabla7[[#This Row],[Fecha del movimiento]])</f>
        <v>2018</v>
      </c>
    </row>
    <row r="567" spans="2:11" x14ac:dyDescent="0.2">
      <c r="B567" s="8">
        <v>43165</v>
      </c>
      <c r="C567" s="6" t="s">
        <v>1472</v>
      </c>
      <c r="D567" s="6">
        <v>300213</v>
      </c>
      <c r="E567" s="6" t="s">
        <v>720</v>
      </c>
      <c r="F567" s="6" t="s">
        <v>21</v>
      </c>
      <c r="G567" s="6" t="s">
        <v>13</v>
      </c>
      <c r="H567" s="6" t="s">
        <v>917</v>
      </c>
      <c r="I567" s="6">
        <v>-13</v>
      </c>
      <c r="J567" s="13" t="str">
        <f>VLOOKUP(MONTH(Tabla7[[#This Row],[Fecha del movimiento]]),Tablas!$O$4:$P$15,2,0)</f>
        <v>Mar</v>
      </c>
      <c r="K567" s="6">
        <f>YEAR(Tabla7[[#This Row],[Fecha del movimiento]])</f>
        <v>2018</v>
      </c>
    </row>
    <row r="568" spans="2:11" x14ac:dyDescent="0.2">
      <c r="B568" s="8">
        <v>43119</v>
      </c>
      <c r="C568" s="6" t="s">
        <v>1473</v>
      </c>
      <c r="D568" s="6">
        <v>301028</v>
      </c>
      <c r="E568" s="6" t="s">
        <v>25</v>
      </c>
      <c r="F568" s="6" t="s">
        <v>21</v>
      </c>
      <c r="G568" s="6" t="s">
        <v>2</v>
      </c>
      <c r="H568" s="6" t="s">
        <v>917</v>
      </c>
      <c r="I568" s="6">
        <v>-18</v>
      </c>
      <c r="J568" s="13" t="str">
        <f>VLOOKUP(MONTH(Tabla7[[#This Row],[Fecha del movimiento]]),Tablas!$O$4:$P$15,2,0)</f>
        <v>Ene</v>
      </c>
      <c r="K568" s="6">
        <f>YEAR(Tabla7[[#This Row],[Fecha del movimiento]])</f>
        <v>2018</v>
      </c>
    </row>
    <row r="569" spans="2:11" x14ac:dyDescent="0.2">
      <c r="B569" s="8">
        <v>43210</v>
      </c>
      <c r="C569" s="6" t="s">
        <v>1474</v>
      </c>
      <c r="D569" s="6">
        <v>300129</v>
      </c>
      <c r="E569" s="6" t="s">
        <v>276</v>
      </c>
      <c r="F569" s="6" t="s">
        <v>21</v>
      </c>
      <c r="G569" s="6" t="s">
        <v>2</v>
      </c>
      <c r="H569" s="6" t="s">
        <v>923</v>
      </c>
      <c r="I569" s="6">
        <v>19</v>
      </c>
      <c r="J569" s="13" t="str">
        <f>VLOOKUP(MONTH(Tabla7[[#This Row],[Fecha del movimiento]]),Tablas!$O$4:$P$15,2,0)</f>
        <v>Abr</v>
      </c>
      <c r="K569" s="6">
        <f>YEAR(Tabla7[[#This Row],[Fecha del movimiento]])</f>
        <v>2018</v>
      </c>
    </row>
    <row r="570" spans="2:11" x14ac:dyDescent="0.2">
      <c r="B570" s="8">
        <v>43322</v>
      </c>
      <c r="C570" s="6" t="s">
        <v>1475</v>
      </c>
      <c r="D570" s="6">
        <v>300441</v>
      </c>
      <c r="E570" s="6" t="s">
        <v>567</v>
      </c>
      <c r="F570" s="6" t="s">
        <v>21</v>
      </c>
      <c r="G570" s="6" t="s">
        <v>13</v>
      </c>
      <c r="H570" s="6" t="s">
        <v>917</v>
      </c>
      <c r="I570" s="6">
        <v>-13</v>
      </c>
      <c r="J570" s="13" t="str">
        <f>VLOOKUP(MONTH(Tabla7[[#This Row],[Fecha del movimiento]]),Tablas!$O$4:$P$15,2,0)</f>
        <v>Ago</v>
      </c>
      <c r="K570" s="6">
        <f>YEAR(Tabla7[[#This Row],[Fecha del movimiento]])</f>
        <v>2018</v>
      </c>
    </row>
    <row r="571" spans="2:11" x14ac:dyDescent="0.2">
      <c r="B571" s="8">
        <v>43329</v>
      </c>
      <c r="C571" s="6" t="s">
        <v>1476</v>
      </c>
      <c r="D571" s="6">
        <v>300043</v>
      </c>
      <c r="E571" s="6" t="s">
        <v>631</v>
      </c>
      <c r="F571" s="6" t="s">
        <v>21</v>
      </c>
      <c r="G571" s="6" t="s">
        <v>6</v>
      </c>
      <c r="H571" s="6" t="s">
        <v>923</v>
      </c>
      <c r="I571" s="6">
        <v>12</v>
      </c>
      <c r="J571" s="13" t="str">
        <f>VLOOKUP(MONTH(Tabla7[[#This Row],[Fecha del movimiento]]),Tablas!$O$4:$P$15,2,0)</f>
        <v>Ago</v>
      </c>
      <c r="K571" s="6">
        <f>YEAR(Tabla7[[#This Row],[Fecha del movimiento]])</f>
        <v>2018</v>
      </c>
    </row>
    <row r="572" spans="2:11" x14ac:dyDescent="0.2">
      <c r="B572" s="8">
        <v>43141</v>
      </c>
      <c r="C572" s="6" t="s">
        <v>1477</v>
      </c>
      <c r="D572" s="6">
        <v>300282</v>
      </c>
      <c r="E572" s="6" t="s">
        <v>672</v>
      </c>
      <c r="F572" s="6" t="s">
        <v>21</v>
      </c>
      <c r="G572" s="6" t="s">
        <v>10</v>
      </c>
      <c r="H572" s="6" t="s">
        <v>917</v>
      </c>
      <c r="I572" s="6">
        <v>-17</v>
      </c>
      <c r="J572" s="13" t="str">
        <f>VLOOKUP(MONTH(Tabla7[[#This Row],[Fecha del movimiento]]),Tablas!$O$4:$P$15,2,0)</f>
        <v>Feb</v>
      </c>
      <c r="K572" s="6">
        <f>YEAR(Tabla7[[#This Row],[Fecha del movimiento]])</f>
        <v>2018</v>
      </c>
    </row>
    <row r="573" spans="2:11" x14ac:dyDescent="0.2">
      <c r="B573" s="8">
        <v>43194</v>
      </c>
      <c r="C573" s="6" t="s">
        <v>1478</v>
      </c>
      <c r="D573" s="6">
        <v>300562</v>
      </c>
      <c r="E573" s="6" t="s">
        <v>469</v>
      </c>
      <c r="F573" s="6" t="s">
        <v>21</v>
      </c>
      <c r="G573" s="6" t="s">
        <v>13</v>
      </c>
      <c r="H573" s="6" t="s">
        <v>917</v>
      </c>
      <c r="I573" s="6">
        <v>-18</v>
      </c>
      <c r="J573" s="13" t="str">
        <f>VLOOKUP(MONTH(Tabla7[[#This Row],[Fecha del movimiento]]),Tablas!$O$4:$P$15,2,0)</f>
        <v>Abr</v>
      </c>
      <c r="K573" s="6">
        <f>YEAR(Tabla7[[#This Row],[Fecha del movimiento]])</f>
        <v>2018</v>
      </c>
    </row>
    <row r="574" spans="2:11" x14ac:dyDescent="0.2">
      <c r="B574" s="8">
        <v>43174</v>
      </c>
      <c r="C574" s="6" t="s">
        <v>1479</v>
      </c>
      <c r="D574" s="6">
        <v>300828</v>
      </c>
      <c r="E574" s="6" t="s">
        <v>241</v>
      </c>
      <c r="F574" s="6" t="s">
        <v>21</v>
      </c>
      <c r="G574" s="6" t="s">
        <v>7</v>
      </c>
      <c r="H574" s="6" t="s">
        <v>917</v>
      </c>
      <c r="I574" s="6">
        <v>-9</v>
      </c>
      <c r="J574" s="13" t="str">
        <f>VLOOKUP(MONTH(Tabla7[[#This Row],[Fecha del movimiento]]),Tablas!$O$4:$P$15,2,0)</f>
        <v>Mar</v>
      </c>
      <c r="K574" s="6">
        <f>YEAR(Tabla7[[#This Row],[Fecha del movimiento]])</f>
        <v>2018</v>
      </c>
    </row>
    <row r="575" spans="2:11" x14ac:dyDescent="0.2">
      <c r="B575" s="8">
        <v>43302</v>
      </c>
      <c r="C575" s="6" t="s">
        <v>1480</v>
      </c>
      <c r="D575" s="6">
        <v>300136</v>
      </c>
      <c r="E575" s="6" t="s">
        <v>142</v>
      </c>
      <c r="F575" s="6" t="s">
        <v>21</v>
      </c>
      <c r="G575" s="6" t="s">
        <v>6</v>
      </c>
      <c r="H575" s="6" t="s">
        <v>923</v>
      </c>
      <c r="I575" s="6">
        <v>20</v>
      </c>
      <c r="J575" s="13" t="str">
        <f>VLOOKUP(MONTH(Tabla7[[#This Row],[Fecha del movimiento]]),Tablas!$O$4:$P$15,2,0)</f>
        <v>Jul</v>
      </c>
      <c r="K575" s="6">
        <f>YEAR(Tabla7[[#This Row],[Fecha del movimiento]])</f>
        <v>2018</v>
      </c>
    </row>
    <row r="576" spans="2:11" x14ac:dyDescent="0.2">
      <c r="B576" s="8">
        <v>43141</v>
      </c>
      <c r="C576" s="6" t="s">
        <v>1481</v>
      </c>
      <c r="D576" s="6">
        <v>300971</v>
      </c>
      <c r="E576" s="6" t="s">
        <v>104</v>
      </c>
      <c r="F576" s="6" t="s">
        <v>21</v>
      </c>
      <c r="G576" s="6" t="s">
        <v>10</v>
      </c>
      <c r="H576" s="6" t="s">
        <v>923</v>
      </c>
      <c r="I576" s="6">
        <v>13</v>
      </c>
      <c r="J576" s="13" t="str">
        <f>VLOOKUP(MONTH(Tabla7[[#This Row],[Fecha del movimiento]]),Tablas!$O$4:$P$15,2,0)</f>
        <v>Feb</v>
      </c>
      <c r="K576" s="6">
        <f>YEAR(Tabla7[[#This Row],[Fecha del movimiento]])</f>
        <v>2018</v>
      </c>
    </row>
    <row r="577" spans="2:11" x14ac:dyDescent="0.2">
      <c r="B577" s="8">
        <v>43264</v>
      </c>
      <c r="C577" s="6" t="s">
        <v>1482</v>
      </c>
      <c r="D577" s="6">
        <v>300772</v>
      </c>
      <c r="E577" s="6" t="s">
        <v>292</v>
      </c>
      <c r="F577" s="6" t="s">
        <v>21</v>
      </c>
      <c r="G577" s="6" t="s">
        <v>5</v>
      </c>
      <c r="H577" s="6" t="s">
        <v>917</v>
      </c>
      <c r="I577" s="6">
        <v>-16</v>
      </c>
      <c r="J577" s="13" t="str">
        <f>VLOOKUP(MONTH(Tabla7[[#This Row],[Fecha del movimiento]]),Tablas!$O$4:$P$15,2,0)</f>
        <v>Jun</v>
      </c>
      <c r="K577" s="6">
        <f>YEAR(Tabla7[[#This Row],[Fecha del movimiento]])</f>
        <v>2018</v>
      </c>
    </row>
    <row r="578" spans="2:11" x14ac:dyDescent="0.2">
      <c r="B578" s="8">
        <v>43191</v>
      </c>
      <c r="C578" s="6" t="s">
        <v>1483</v>
      </c>
      <c r="D578" s="6">
        <v>300742</v>
      </c>
      <c r="E578" s="6" t="s">
        <v>318</v>
      </c>
      <c r="F578" s="6" t="s">
        <v>21</v>
      </c>
      <c r="G578" s="6" t="s">
        <v>2</v>
      </c>
      <c r="H578" s="6" t="s">
        <v>923</v>
      </c>
      <c r="I578" s="6">
        <v>15</v>
      </c>
      <c r="J578" s="13" t="str">
        <f>VLOOKUP(MONTH(Tabla7[[#This Row],[Fecha del movimiento]]),Tablas!$O$4:$P$15,2,0)</f>
        <v>Abr</v>
      </c>
      <c r="K578" s="6">
        <f>YEAR(Tabla7[[#This Row],[Fecha del movimiento]])</f>
        <v>2018</v>
      </c>
    </row>
    <row r="579" spans="2:11" x14ac:dyDescent="0.2">
      <c r="B579" s="8">
        <v>43199</v>
      </c>
      <c r="C579" s="6" t="s">
        <v>1484</v>
      </c>
      <c r="D579" s="6">
        <v>300453</v>
      </c>
      <c r="E579" s="6" t="s">
        <v>558</v>
      </c>
      <c r="F579" s="6" t="s">
        <v>21</v>
      </c>
      <c r="G579" s="6" t="s">
        <v>13</v>
      </c>
      <c r="H579" s="6" t="s">
        <v>923</v>
      </c>
      <c r="I579" s="6">
        <v>11</v>
      </c>
      <c r="J579" s="13" t="str">
        <f>VLOOKUP(MONTH(Tabla7[[#This Row],[Fecha del movimiento]]),Tablas!$O$4:$P$15,2,0)</f>
        <v>Abr</v>
      </c>
      <c r="K579" s="6">
        <f>YEAR(Tabla7[[#This Row],[Fecha del movimiento]])</f>
        <v>2018</v>
      </c>
    </row>
    <row r="580" spans="2:11" x14ac:dyDescent="0.2">
      <c r="B580" s="8">
        <v>43306</v>
      </c>
      <c r="C580" s="6" t="s">
        <v>1485</v>
      </c>
      <c r="D580" s="6">
        <v>300714</v>
      </c>
      <c r="E580" s="6" t="s">
        <v>344</v>
      </c>
      <c r="F580" s="6" t="s">
        <v>21</v>
      </c>
      <c r="G580" s="6" t="s">
        <v>11</v>
      </c>
      <c r="H580" s="6" t="s">
        <v>917</v>
      </c>
      <c r="I580" s="6">
        <v>-11</v>
      </c>
      <c r="J580" s="13" t="str">
        <f>VLOOKUP(MONTH(Tabla7[[#This Row],[Fecha del movimiento]]),Tablas!$O$4:$P$15,2,0)</f>
        <v>Jul</v>
      </c>
      <c r="K580" s="6">
        <f>YEAR(Tabla7[[#This Row],[Fecha del movimiento]])</f>
        <v>2018</v>
      </c>
    </row>
    <row r="581" spans="2:11" x14ac:dyDescent="0.2">
      <c r="B581" s="8">
        <v>43136</v>
      </c>
      <c r="C581" s="6" t="s">
        <v>1486</v>
      </c>
      <c r="D581" s="6">
        <v>300115</v>
      </c>
      <c r="E581" s="6" t="s">
        <v>691</v>
      </c>
      <c r="F581" s="6" t="s">
        <v>21</v>
      </c>
      <c r="G581" s="6" t="s">
        <v>2</v>
      </c>
      <c r="H581" s="6" t="s">
        <v>917</v>
      </c>
      <c r="I581" s="6">
        <v>-6</v>
      </c>
      <c r="J581" s="13" t="str">
        <f>VLOOKUP(MONTH(Tabla7[[#This Row],[Fecha del movimiento]]),Tablas!$O$4:$P$15,2,0)</f>
        <v>Feb</v>
      </c>
      <c r="K581" s="6">
        <f>YEAR(Tabla7[[#This Row],[Fecha del movimiento]])</f>
        <v>2018</v>
      </c>
    </row>
    <row r="582" spans="2:11" x14ac:dyDescent="0.2">
      <c r="B582" s="8">
        <v>43229</v>
      </c>
      <c r="C582" s="6" t="s">
        <v>1487</v>
      </c>
      <c r="D582" s="6">
        <v>300081</v>
      </c>
      <c r="E582" s="6" t="s">
        <v>616</v>
      </c>
      <c r="F582" s="6" t="s">
        <v>21</v>
      </c>
      <c r="G582" s="6" t="s">
        <v>9</v>
      </c>
      <c r="H582" s="6" t="s">
        <v>917</v>
      </c>
      <c r="I582" s="6">
        <v>-17</v>
      </c>
      <c r="J582" s="13" t="str">
        <f>VLOOKUP(MONTH(Tabla7[[#This Row],[Fecha del movimiento]]),Tablas!$O$4:$P$15,2,0)</f>
        <v>May</v>
      </c>
      <c r="K582" s="6">
        <f>YEAR(Tabla7[[#This Row],[Fecha del movimiento]])</f>
        <v>2018</v>
      </c>
    </row>
    <row r="583" spans="2:11" x14ac:dyDescent="0.2">
      <c r="B583" s="8">
        <v>43123</v>
      </c>
      <c r="C583" s="6" t="s">
        <v>1488</v>
      </c>
      <c r="D583" s="6">
        <v>300789</v>
      </c>
      <c r="E583" s="6" t="s">
        <v>277</v>
      </c>
      <c r="F583" s="6" t="s">
        <v>21</v>
      </c>
      <c r="G583" s="6" t="s">
        <v>7</v>
      </c>
      <c r="H583" s="6" t="s">
        <v>917</v>
      </c>
      <c r="I583" s="6">
        <v>-12</v>
      </c>
      <c r="J583" s="13" t="str">
        <f>VLOOKUP(MONTH(Tabla7[[#This Row],[Fecha del movimiento]]),Tablas!$O$4:$P$15,2,0)</f>
        <v>Ene</v>
      </c>
      <c r="K583" s="6">
        <f>YEAR(Tabla7[[#This Row],[Fecha del movimiento]])</f>
        <v>2018</v>
      </c>
    </row>
    <row r="584" spans="2:11" x14ac:dyDescent="0.2">
      <c r="B584" s="8">
        <v>43229</v>
      </c>
      <c r="C584" s="6" t="s">
        <v>1489</v>
      </c>
      <c r="D584" s="6">
        <v>300816</v>
      </c>
      <c r="E584" s="6" t="s">
        <v>253</v>
      </c>
      <c r="F584" s="6" t="s">
        <v>21</v>
      </c>
      <c r="G584" s="6" t="s">
        <v>7</v>
      </c>
      <c r="H584" s="6" t="s">
        <v>923</v>
      </c>
      <c r="I584" s="6">
        <v>11</v>
      </c>
      <c r="J584" s="13" t="str">
        <f>VLOOKUP(MONTH(Tabla7[[#This Row],[Fecha del movimiento]]),Tablas!$O$4:$P$15,2,0)</f>
        <v>May</v>
      </c>
      <c r="K584" s="6">
        <f>YEAR(Tabla7[[#This Row],[Fecha del movimiento]])</f>
        <v>2018</v>
      </c>
    </row>
    <row r="585" spans="2:11" x14ac:dyDescent="0.2">
      <c r="B585" s="8">
        <v>43174</v>
      </c>
      <c r="C585" s="6" t="s">
        <v>1490</v>
      </c>
      <c r="D585" s="6">
        <v>300074</v>
      </c>
      <c r="E585" s="6" t="s">
        <v>783</v>
      </c>
      <c r="F585" s="6" t="s">
        <v>21</v>
      </c>
      <c r="G585" s="6" t="s">
        <v>13</v>
      </c>
      <c r="H585" s="6" t="s">
        <v>923</v>
      </c>
      <c r="I585" s="6">
        <v>20</v>
      </c>
      <c r="J585" s="13" t="str">
        <f>VLOOKUP(MONTH(Tabla7[[#This Row],[Fecha del movimiento]]),Tablas!$O$4:$P$15,2,0)</f>
        <v>Mar</v>
      </c>
      <c r="K585" s="6">
        <f>YEAR(Tabla7[[#This Row],[Fecha del movimiento]])</f>
        <v>2018</v>
      </c>
    </row>
    <row r="586" spans="2:11" x14ac:dyDescent="0.2">
      <c r="B586" s="8">
        <v>43106</v>
      </c>
      <c r="C586" s="6" t="s">
        <v>1491</v>
      </c>
      <c r="D586" s="6">
        <v>300132</v>
      </c>
      <c r="E586" s="6" t="s">
        <v>589</v>
      </c>
      <c r="F586" s="6" t="s">
        <v>21</v>
      </c>
      <c r="G586" s="6" t="s">
        <v>2</v>
      </c>
      <c r="H586" s="6" t="s">
        <v>917</v>
      </c>
      <c r="I586" s="6">
        <v>-16</v>
      </c>
      <c r="J586" s="13" t="str">
        <f>VLOOKUP(MONTH(Tabla7[[#This Row],[Fecha del movimiento]]),Tablas!$O$4:$P$15,2,0)</f>
        <v>Ene</v>
      </c>
      <c r="K586" s="6">
        <f>YEAR(Tabla7[[#This Row],[Fecha del movimiento]])</f>
        <v>2018</v>
      </c>
    </row>
    <row r="587" spans="2:11" x14ac:dyDescent="0.2">
      <c r="B587" s="8">
        <v>43340</v>
      </c>
      <c r="C587" s="6" t="s">
        <v>1492</v>
      </c>
      <c r="D587" s="6">
        <v>300623</v>
      </c>
      <c r="E587" s="6" t="s">
        <v>420</v>
      </c>
      <c r="F587" s="6" t="s">
        <v>21</v>
      </c>
      <c r="G587" s="6" t="s">
        <v>2</v>
      </c>
      <c r="H587" s="6" t="s">
        <v>923</v>
      </c>
      <c r="I587" s="6">
        <v>11</v>
      </c>
      <c r="J587" s="13" t="str">
        <f>VLOOKUP(MONTH(Tabla7[[#This Row],[Fecha del movimiento]]),Tablas!$O$4:$P$15,2,0)</f>
        <v>Ago</v>
      </c>
      <c r="K587" s="6">
        <f>YEAR(Tabla7[[#This Row],[Fecha del movimiento]])</f>
        <v>2018</v>
      </c>
    </row>
    <row r="588" spans="2:11" x14ac:dyDescent="0.2">
      <c r="B588" s="8">
        <v>43224</v>
      </c>
      <c r="C588" s="6" t="s">
        <v>1493</v>
      </c>
      <c r="D588" s="6">
        <v>300357</v>
      </c>
      <c r="E588" s="6" t="s">
        <v>624</v>
      </c>
      <c r="F588" s="6" t="s">
        <v>21</v>
      </c>
      <c r="G588" s="6" t="s">
        <v>10</v>
      </c>
      <c r="H588" s="6" t="s">
        <v>917</v>
      </c>
      <c r="I588" s="6">
        <v>-13</v>
      </c>
      <c r="J588" s="13" t="str">
        <f>VLOOKUP(MONTH(Tabla7[[#This Row],[Fecha del movimiento]]),Tablas!$O$4:$P$15,2,0)</f>
        <v>May</v>
      </c>
      <c r="K588" s="6">
        <f>YEAR(Tabla7[[#This Row],[Fecha del movimiento]])</f>
        <v>2018</v>
      </c>
    </row>
    <row r="589" spans="2:11" x14ac:dyDescent="0.2">
      <c r="B589" s="8">
        <v>43261</v>
      </c>
      <c r="C589" s="6" t="s">
        <v>1494</v>
      </c>
      <c r="D589" s="6">
        <v>300113</v>
      </c>
      <c r="E589" s="6" t="s">
        <v>764</v>
      </c>
      <c r="F589" s="6" t="s">
        <v>21</v>
      </c>
      <c r="G589" s="6" t="s">
        <v>13</v>
      </c>
      <c r="H589" s="6" t="s">
        <v>917</v>
      </c>
      <c r="I589" s="6">
        <v>-10</v>
      </c>
      <c r="J589" s="13" t="str">
        <f>VLOOKUP(MONTH(Tabla7[[#This Row],[Fecha del movimiento]]),Tablas!$O$4:$P$15,2,0)</f>
        <v>Jun</v>
      </c>
      <c r="K589" s="6">
        <f>YEAR(Tabla7[[#This Row],[Fecha del movimiento]])</f>
        <v>2018</v>
      </c>
    </row>
    <row r="590" spans="2:11" x14ac:dyDescent="0.2">
      <c r="B590" s="8">
        <v>43282</v>
      </c>
      <c r="C590" s="6" t="s">
        <v>1495</v>
      </c>
      <c r="D590" s="6">
        <v>300831</v>
      </c>
      <c r="E590" s="6" t="s">
        <v>238</v>
      </c>
      <c r="F590" s="6" t="s">
        <v>21</v>
      </c>
      <c r="G590" s="6" t="s">
        <v>10</v>
      </c>
      <c r="H590" s="6" t="s">
        <v>923</v>
      </c>
      <c r="I590" s="6">
        <v>13</v>
      </c>
      <c r="J590" s="13" t="str">
        <f>VLOOKUP(MONTH(Tabla7[[#This Row],[Fecha del movimiento]]),Tablas!$O$4:$P$15,2,0)</f>
        <v>Jul</v>
      </c>
      <c r="K590" s="6">
        <f>YEAR(Tabla7[[#This Row],[Fecha del movimiento]])</f>
        <v>2018</v>
      </c>
    </row>
    <row r="591" spans="2:11" x14ac:dyDescent="0.2">
      <c r="B591" s="8">
        <v>43251</v>
      </c>
      <c r="C591" s="6" t="s">
        <v>1496</v>
      </c>
      <c r="D591" s="6">
        <v>300909</v>
      </c>
      <c r="E591" s="6" t="s">
        <v>163</v>
      </c>
      <c r="F591" s="6" t="s">
        <v>21</v>
      </c>
      <c r="G591" s="6" t="s">
        <v>1</v>
      </c>
      <c r="H591" s="6" t="s">
        <v>917</v>
      </c>
      <c r="I591" s="6">
        <v>-20</v>
      </c>
      <c r="J591" s="13" t="str">
        <f>VLOOKUP(MONTH(Tabla7[[#This Row],[Fecha del movimiento]]),Tablas!$O$4:$P$15,2,0)</f>
        <v>May</v>
      </c>
      <c r="K591" s="6">
        <f>YEAR(Tabla7[[#This Row],[Fecha del movimiento]])</f>
        <v>2018</v>
      </c>
    </row>
    <row r="592" spans="2:11" x14ac:dyDescent="0.2">
      <c r="B592" s="8">
        <v>43224</v>
      </c>
      <c r="C592" s="6" t="s">
        <v>1497</v>
      </c>
      <c r="D592" s="6">
        <v>300461</v>
      </c>
      <c r="E592" s="6" t="s">
        <v>551</v>
      </c>
      <c r="F592" s="6" t="s">
        <v>21</v>
      </c>
      <c r="G592" s="6" t="s">
        <v>3</v>
      </c>
      <c r="H592" s="6" t="s">
        <v>917</v>
      </c>
      <c r="I592" s="6">
        <v>-8</v>
      </c>
      <c r="J592" s="13" t="str">
        <f>VLOOKUP(MONTH(Tabla7[[#This Row],[Fecha del movimiento]]),Tablas!$O$4:$P$15,2,0)</f>
        <v>May</v>
      </c>
      <c r="K592" s="6">
        <f>YEAR(Tabla7[[#This Row],[Fecha del movimiento]])</f>
        <v>2018</v>
      </c>
    </row>
    <row r="593" spans="2:11" x14ac:dyDescent="0.2">
      <c r="B593" s="8">
        <v>43175</v>
      </c>
      <c r="C593" s="6" t="s">
        <v>1498</v>
      </c>
      <c r="D593" s="6">
        <v>300478</v>
      </c>
      <c r="E593" s="6" t="s">
        <v>206</v>
      </c>
      <c r="F593" s="6" t="s">
        <v>21</v>
      </c>
      <c r="G593" s="6" t="s">
        <v>2</v>
      </c>
      <c r="H593" s="6" t="s">
        <v>917</v>
      </c>
      <c r="I593" s="6">
        <v>-6</v>
      </c>
      <c r="J593" s="13" t="str">
        <f>VLOOKUP(MONTH(Tabla7[[#This Row],[Fecha del movimiento]]),Tablas!$O$4:$P$15,2,0)</f>
        <v>Mar</v>
      </c>
      <c r="K593" s="6">
        <f>YEAR(Tabla7[[#This Row],[Fecha del movimiento]])</f>
        <v>2018</v>
      </c>
    </row>
    <row r="594" spans="2:11" x14ac:dyDescent="0.2">
      <c r="B594" s="8">
        <v>43340</v>
      </c>
      <c r="C594" s="6" t="s">
        <v>1499</v>
      </c>
      <c r="D594" s="6">
        <v>300041</v>
      </c>
      <c r="E594" s="6" t="s">
        <v>443</v>
      </c>
      <c r="F594" s="6" t="s">
        <v>21</v>
      </c>
      <c r="G594" s="6" t="s">
        <v>5</v>
      </c>
      <c r="H594" s="6" t="s">
        <v>923</v>
      </c>
      <c r="I594" s="6">
        <v>15</v>
      </c>
      <c r="J594" s="13" t="str">
        <f>VLOOKUP(MONTH(Tabla7[[#This Row],[Fecha del movimiento]]),Tablas!$O$4:$P$15,2,0)</f>
        <v>Ago</v>
      </c>
      <c r="K594" s="6">
        <f>YEAR(Tabla7[[#This Row],[Fecha del movimiento]])</f>
        <v>2018</v>
      </c>
    </row>
    <row r="595" spans="2:11" x14ac:dyDescent="0.2">
      <c r="B595" s="8">
        <v>43109</v>
      </c>
      <c r="C595" s="6" t="s">
        <v>1500</v>
      </c>
      <c r="D595" s="6">
        <v>300861</v>
      </c>
      <c r="E595" s="6" t="s">
        <v>210</v>
      </c>
      <c r="F595" s="6" t="s">
        <v>21</v>
      </c>
      <c r="G595" s="6" t="s">
        <v>11</v>
      </c>
      <c r="H595" s="6" t="s">
        <v>917</v>
      </c>
      <c r="I595" s="6">
        <v>-9</v>
      </c>
      <c r="J595" s="13" t="str">
        <f>VLOOKUP(MONTH(Tabla7[[#This Row],[Fecha del movimiento]]),Tablas!$O$4:$P$15,2,0)</f>
        <v>Ene</v>
      </c>
      <c r="K595" s="6">
        <f>YEAR(Tabla7[[#This Row],[Fecha del movimiento]])</f>
        <v>2018</v>
      </c>
    </row>
    <row r="596" spans="2:11" x14ac:dyDescent="0.2">
      <c r="B596" s="8">
        <v>43271</v>
      </c>
      <c r="C596" s="6" t="s">
        <v>1185</v>
      </c>
      <c r="D596" s="6">
        <v>300799</v>
      </c>
      <c r="E596" s="6" t="s">
        <v>267</v>
      </c>
      <c r="F596" s="6" t="s">
        <v>21</v>
      </c>
      <c r="G596" s="6" t="s">
        <v>7</v>
      </c>
      <c r="H596" s="6" t="s">
        <v>917</v>
      </c>
      <c r="I596" s="6">
        <v>-10</v>
      </c>
      <c r="J596" s="13" t="str">
        <f>VLOOKUP(MONTH(Tabla7[[#This Row],[Fecha del movimiento]]),Tablas!$O$4:$P$15,2,0)</f>
        <v>Jun</v>
      </c>
      <c r="K596" s="6">
        <f>YEAR(Tabla7[[#This Row],[Fecha del movimiento]])</f>
        <v>2018</v>
      </c>
    </row>
    <row r="597" spans="2:11" x14ac:dyDescent="0.2">
      <c r="B597" s="8">
        <v>43266</v>
      </c>
      <c r="C597" s="6" t="s">
        <v>1501</v>
      </c>
      <c r="D597" s="6">
        <v>300259</v>
      </c>
      <c r="E597" s="6" t="s">
        <v>689</v>
      </c>
      <c r="F597" s="6" t="s">
        <v>21</v>
      </c>
      <c r="G597" s="6" t="s">
        <v>1</v>
      </c>
      <c r="H597" s="6" t="s">
        <v>923</v>
      </c>
      <c r="I597" s="6">
        <v>17</v>
      </c>
      <c r="J597" s="13" t="str">
        <f>VLOOKUP(MONTH(Tabla7[[#This Row],[Fecha del movimiento]]),Tablas!$O$4:$P$15,2,0)</f>
        <v>Jun</v>
      </c>
      <c r="K597" s="6">
        <f>YEAR(Tabla7[[#This Row],[Fecha del movimiento]])</f>
        <v>2018</v>
      </c>
    </row>
    <row r="598" spans="2:11" x14ac:dyDescent="0.2">
      <c r="B598" s="8">
        <v>43138</v>
      </c>
      <c r="C598" s="6" t="s">
        <v>1502</v>
      </c>
      <c r="D598" s="6">
        <v>300010</v>
      </c>
      <c r="E598" s="6" t="s">
        <v>814</v>
      </c>
      <c r="F598" s="6" t="s">
        <v>21</v>
      </c>
      <c r="G598" s="6" t="s">
        <v>8</v>
      </c>
      <c r="H598" s="6" t="s">
        <v>917</v>
      </c>
      <c r="I598" s="6">
        <v>-19</v>
      </c>
      <c r="J598" s="13" t="str">
        <f>VLOOKUP(MONTH(Tabla7[[#This Row],[Fecha del movimiento]]),Tablas!$O$4:$P$15,2,0)</f>
        <v>Feb</v>
      </c>
      <c r="K598" s="6">
        <f>YEAR(Tabla7[[#This Row],[Fecha del movimiento]])</f>
        <v>2018</v>
      </c>
    </row>
    <row r="599" spans="2:11" x14ac:dyDescent="0.2">
      <c r="B599" s="8">
        <v>43330</v>
      </c>
      <c r="C599" s="6" t="s">
        <v>1503</v>
      </c>
      <c r="D599" s="6">
        <v>300428</v>
      </c>
      <c r="E599" s="6" t="s">
        <v>32</v>
      </c>
      <c r="F599" s="6" t="s">
        <v>21</v>
      </c>
      <c r="G599" s="6" t="s">
        <v>2</v>
      </c>
      <c r="H599" s="6" t="s">
        <v>923</v>
      </c>
      <c r="I599" s="6">
        <v>18</v>
      </c>
      <c r="J599" s="13" t="str">
        <f>VLOOKUP(MONTH(Tabla7[[#This Row],[Fecha del movimiento]]),Tablas!$O$4:$P$15,2,0)</f>
        <v>Ago</v>
      </c>
      <c r="K599" s="6">
        <f>YEAR(Tabla7[[#This Row],[Fecha del movimiento]])</f>
        <v>2018</v>
      </c>
    </row>
    <row r="600" spans="2:11" x14ac:dyDescent="0.2">
      <c r="B600" s="8">
        <v>43194</v>
      </c>
      <c r="C600" s="6" t="s">
        <v>1504</v>
      </c>
      <c r="D600" s="6">
        <v>300993</v>
      </c>
      <c r="E600" s="6" t="s">
        <v>83</v>
      </c>
      <c r="F600" s="6" t="s">
        <v>21</v>
      </c>
      <c r="G600" s="6" t="s">
        <v>2</v>
      </c>
      <c r="H600" s="6" t="s">
        <v>923</v>
      </c>
      <c r="I600" s="6">
        <v>15</v>
      </c>
      <c r="J600" s="13" t="str">
        <f>VLOOKUP(MONTH(Tabla7[[#This Row],[Fecha del movimiento]]),Tablas!$O$4:$P$15,2,0)</f>
        <v>Abr</v>
      </c>
      <c r="K600" s="6">
        <f>YEAR(Tabla7[[#This Row],[Fecha del movimiento]])</f>
        <v>2018</v>
      </c>
    </row>
    <row r="601" spans="2:11" x14ac:dyDescent="0.2">
      <c r="B601" s="8">
        <v>43272</v>
      </c>
      <c r="C601" s="6" t="s">
        <v>1505</v>
      </c>
      <c r="D601" s="6">
        <v>300792</v>
      </c>
      <c r="E601" s="6" t="s">
        <v>274</v>
      </c>
      <c r="F601" s="6" t="s">
        <v>21</v>
      </c>
      <c r="G601" s="6" t="s">
        <v>2</v>
      </c>
      <c r="H601" s="6" t="s">
        <v>923</v>
      </c>
      <c r="I601" s="6">
        <v>15</v>
      </c>
      <c r="J601" s="13" t="str">
        <f>VLOOKUP(MONTH(Tabla7[[#This Row],[Fecha del movimiento]]),Tablas!$O$4:$P$15,2,0)</f>
        <v>Jun</v>
      </c>
      <c r="K601" s="6">
        <f>YEAR(Tabla7[[#This Row],[Fecha del movimiento]])</f>
        <v>2018</v>
      </c>
    </row>
    <row r="602" spans="2:11" x14ac:dyDescent="0.2">
      <c r="B602" s="8">
        <v>43233</v>
      </c>
      <c r="C602" s="6" t="s">
        <v>1506</v>
      </c>
      <c r="D602" s="6">
        <v>300649</v>
      </c>
      <c r="E602" s="6" t="s">
        <v>396</v>
      </c>
      <c r="F602" s="6" t="s">
        <v>21</v>
      </c>
      <c r="G602" s="6" t="s">
        <v>13</v>
      </c>
      <c r="H602" s="6" t="s">
        <v>917</v>
      </c>
      <c r="I602" s="6">
        <v>-14</v>
      </c>
      <c r="J602" s="13" t="str">
        <f>VLOOKUP(MONTH(Tabla7[[#This Row],[Fecha del movimiento]]),Tablas!$O$4:$P$15,2,0)</f>
        <v>May</v>
      </c>
      <c r="K602" s="6">
        <f>YEAR(Tabla7[[#This Row],[Fecha del movimiento]])</f>
        <v>2018</v>
      </c>
    </row>
    <row r="603" spans="2:11" x14ac:dyDescent="0.2">
      <c r="B603" s="8">
        <v>43105</v>
      </c>
      <c r="C603" s="6" t="s">
        <v>1507</v>
      </c>
      <c r="D603" s="6">
        <v>301039</v>
      </c>
      <c r="E603" s="6" t="s">
        <v>40</v>
      </c>
      <c r="F603" s="6" t="s">
        <v>21</v>
      </c>
      <c r="G603" s="6" t="s">
        <v>13</v>
      </c>
      <c r="H603" s="6" t="s">
        <v>917</v>
      </c>
      <c r="I603" s="6">
        <v>-15</v>
      </c>
      <c r="J603" s="13" t="str">
        <f>VLOOKUP(MONTH(Tabla7[[#This Row],[Fecha del movimiento]]),Tablas!$O$4:$P$15,2,0)</f>
        <v>Ene</v>
      </c>
      <c r="K603" s="6">
        <f>YEAR(Tabla7[[#This Row],[Fecha del movimiento]])</f>
        <v>2018</v>
      </c>
    </row>
    <row r="604" spans="2:11" x14ac:dyDescent="0.2">
      <c r="B604" s="8">
        <v>43337</v>
      </c>
      <c r="C604" s="6" t="s">
        <v>1508</v>
      </c>
      <c r="D604" s="6">
        <v>300282</v>
      </c>
      <c r="E604" s="6" t="s">
        <v>672</v>
      </c>
      <c r="F604" s="6" t="s">
        <v>21</v>
      </c>
      <c r="G604" s="6" t="s">
        <v>10</v>
      </c>
      <c r="H604" s="6" t="s">
        <v>923</v>
      </c>
      <c r="I604" s="6">
        <v>10</v>
      </c>
      <c r="J604" s="13" t="str">
        <f>VLOOKUP(MONTH(Tabla7[[#This Row],[Fecha del movimiento]]),Tablas!$O$4:$P$15,2,0)</f>
        <v>Ago</v>
      </c>
      <c r="K604" s="6">
        <f>YEAR(Tabla7[[#This Row],[Fecha del movimiento]])</f>
        <v>2018</v>
      </c>
    </row>
    <row r="605" spans="2:11" x14ac:dyDescent="0.2">
      <c r="B605" s="8">
        <v>43158</v>
      </c>
      <c r="C605" s="6" t="s">
        <v>1509</v>
      </c>
      <c r="D605" s="6">
        <v>301032</v>
      </c>
      <c r="E605" s="6" t="s">
        <v>42</v>
      </c>
      <c r="F605" s="6" t="s">
        <v>21</v>
      </c>
      <c r="G605" s="6" t="s">
        <v>4</v>
      </c>
      <c r="H605" s="6" t="s">
        <v>917</v>
      </c>
      <c r="I605" s="6">
        <v>-14</v>
      </c>
      <c r="J605" s="13" t="str">
        <f>VLOOKUP(MONTH(Tabla7[[#This Row],[Fecha del movimiento]]),Tablas!$O$4:$P$15,2,0)</f>
        <v>Feb</v>
      </c>
      <c r="K605" s="6">
        <f>YEAR(Tabla7[[#This Row],[Fecha del movimiento]])</f>
        <v>2018</v>
      </c>
    </row>
    <row r="606" spans="2:11" x14ac:dyDescent="0.2">
      <c r="B606" s="8">
        <v>43123</v>
      </c>
      <c r="C606" s="6" t="s">
        <v>1510</v>
      </c>
      <c r="D606" s="6">
        <v>300411</v>
      </c>
      <c r="E606" s="6" t="s">
        <v>588</v>
      </c>
      <c r="F606" s="6" t="s">
        <v>21</v>
      </c>
      <c r="G606" s="6" t="s">
        <v>2</v>
      </c>
      <c r="H606" s="6" t="s">
        <v>923</v>
      </c>
      <c r="I606" s="6">
        <v>16</v>
      </c>
      <c r="J606" s="13" t="str">
        <f>VLOOKUP(MONTH(Tabla7[[#This Row],[Fecha del movimiento]]),Tablas!$O$4:$P$15,2,0)</f>
        <v>Ene</v>
      </c>
      <c r="K606" s="6">
        <f>YEAR(Tabla7[[#This Row],[Fecha del movimiento]])</f>
        <v>2018</v>
      </c>
    </row>
    <row r="607" spans="2:11" x14ac:dyDescent="0.2">
      <c r="B607" s="8">
        <v>43137</v>
      </c>
      <c r="C607" s="6" t="s">
        <v>1511</v>
      </c>
      <c r="D607" s="6">
        <v>300305</v>
      </c>
      <c r="E607" s="6" t="s">
        <v>659</v>
      </c>
      <c r="F607" s="6" t="s">
        <v>21</v>
      </c>
      <c r="G607" s="6" t="s">
        <v>13</v>
      </c>
      <c r="H607" s="6" t="s">
        <v>917</v>
      </c>
      <c r="I607" s="6">
        <v>-17</v>
      </c>
      <c r="J607" s="13" t="str">
        <f>VLOOKUP(MONTH(Tabla7[[#This Row],[Fecha del movimiento]]),Tablas!$O$4:$P$15,2,0)</f>
        <v>Feb</v>
      </c>
      <c r="K607" s="6">
        <f>YEAR(Tabla7[[#This Row],[Fecha del movimiento]])</f>
        <v>2018</v>
      </c>
    </row>
    <row r="608" spans="2:11" x14ac:dyDescent="0.2">
      <c r="B608" s="8">
        <v>43258</v>
      </c>
      <c r="C608" s="6" t="s">
        <v>1512</v>
      </c>
      <c r="D608" s="6">
        <v>300342</v>
      </c>
      <c r="E608" s="6" t="s">
        <v>636</v>
      </c>
      <c r="F608" s="6" t="s">
        <v>21</v>
      </c>
      <c r="G608" s="6" t="s">
        <v>13</v>
      </c>
      <c r="H608" s="6" t="s">
        <v>917</v>
      </c>
      <c r="I608" s="6">
        <v>-8</v>
      </c>
      <c r="J608" s="13" t="str">
        <f>VLOOKUP(MONTH(Tabla7[[#This Row],[Fecha del movimiento]]),Tablas!$O$4:$P$15,2,0)</f>
        <v>Jun</v>
      </c>
      <c r="K608" s="6">
        <f>YEAR(Tabla7[[#This Row],[Fecha del movimiento]])</f>
        <v>2018</v>
      </c>
    </row>
    <row r="609" spans="2:11" x14ac:dyDescent="0.2">
      <c r="B609" s="8">
        <v>43183</v>
      </c>
      <c r="C609" s="6" t="s">
        <v>1513</v>
      </c>
      <c r="D609" s="6">
        <v>300844</v>
      </c>
      <c r="E609" s="6" t="s">
        <v>225</v>
      </c>
      <c r="F609" s="6" t="s">
        <v>21</v>
      </c>
      <c r="G609" s="6" t="s">
        <v>7</v>
      </c>
      <c r="H609" s="6" t="s">
        <v>923</v>
      </c>
      <c r="I609" s="6">
        <v>18</v>
      </c>
      <c r="J609" s="13" t="str">
        <f>VLOOKUP(MONTH(Tabla7[[#This Row],[Fecha del movimiento]]),Tablas!$O$4:$P$15,2,0)</f>
        <v>Mar</v>
      </c>
      <c r="K609" s="6">
        <f>YEAR(Tabla7[[#This Row],[Fecha del movimiento]])</f>
        <v>2018</v>
      </c>
    </row>
    <row r="610" spans="2:11" x14ac:dyDescent="0.2">
      <c r="B610" s="8">
        <v>43120</v>
      </c>
      <c r="C610" s="6" t="s">
        <v>1514</v>
      </c>
      <c r="D610" s="6">
        <v>300835</v>
      </c>
      <c r="E610" s="6" t="s">
        <v>234</v>
      </c>
      <c r="F610" s="6" t="s">
        <v>21</v>
      </c>
      <c r="G610" s="6" t="s">
        <v>2</v>
      </c>
      <c r="H610" s="6" t="s">
        <v>917</v>
      </c>
      <c r="I610" s="6">
        <v>-18</v>
      </c>
      <c r="J610" s="13" t="str">
        <f>VLOOKUP(MONTH(Tabla7[[#This Row],[Fecha del movimiento]]),Tablas!$O$4:$P$15,2,0)</f>
        <v>Ene</v>
      </c>
      <c r="K610" s="6">
        <f>YEAR(Tabla7[[#This Row],[Fecha del movimiento]])</f>
        <v>2018</v>
      </c>
    </row>
    <row r="611" spans="2:11" x14ac:dyDescent="0.2">
      <c r="B611" s="8">
        <v>43184</v>
      </c>
      <c r="C611" s="6" t="s">
        <v>1515</v>
      </c>
      <c r="D611" s="6">
        <v>300854</v>
      </c>
      <c r="E611" s="6" t="s">
        <v>216</v>
      </c>
      <c r="F611" s="6" t="s">
        <v>21</v>
      </c>
      <c r="G611" s="6" t="s">
        <v>7</v>
      </c>
      <c r="H611" s="6" t="s">
        <v>917</v>
      </c>
      <c r="I611" s="6">
        <v>-8</v>
      </c>
      <c r="J611" s="13" t="str">
        <f>VLOOKUP(MONTH(Tabla7[[#This Row],[Fecha del movimiento]]),Tablas!$O$4:$P$15,2,0)</f>
        <v>Mar</v>
      </c>
      <c r="K611" s="6">
        <f>YEAR(Tabla7[[#This Row],[Fecha del movimiento]])</f>
        <v>2018</v>
      </c>
    </row>
    <row r="612" spans="2:11" x14ac:dyDescent="0.2">
      <c r="B612" s="8">
        <v>43132</v>
      </c>
      <c r="C612" s="6" t="s">
        <v>1516</v>
      </c>
      <c r="D612" s="6">
        <v>300011</v>
      </c>
      <c r="E612" s="6" t="s">
        <v>813</v>
      </c>
      <c r="F612" s="6" t="s">
        <v>21</v>
      </c>
      <c r="G612" s="6" t="s">
        <v>6</v>
      </c>
      <c r="H612" s="6" t="s">
        <v>923</v>
      </c>
      <c r="I612" s="6">
        <v>17</v>
      </c>
      <c r="J612" s="13" t="str">
        <f>VLOOKUP(MONTH(Tabla7[[#This Row],[Fecha del movimiento]]),Tablas!$O$4:$P$15,2,0)</f>
        <v>Feb</v>
      </c>
      <c r="K612" s="6">
        <f>YEAR(Tabla7[[#This Row],[Fecha del movimiento]])</f>
        <v>2018</v>
      </c>
    </row>
    <row r="613" spans="2:11" x14ac:dyDescent="0.2">
      <c r="B613" s="8">
        <v>43156</v>
      </c>
      <c r="C613" s="6" t="s">
        <v>1517</v>
      </c>
      <c r="D613" s="6">
        <v>300818</v>
      </c>
      <c r="E613" s="6" t="s">
        <v>251</v>
      </c>
      <c r="F613" s="6" t="s">
        <v>21</v>
      </c>
      <c r="G613" s="6" t="s">
        <v>12</v>
      </c>
      <c r="H613" s="6" t="s">
        <v>923</v>
      </c>
      <c r="I613" s="6">
        <v>15</v>
      </c>
      <c r="J613" s="13" t="str">
        <f>VLOOKUP(MONTH(Tabla7[[#This Row],[Fecha del movimiento]]),Tablas!$O$4:$P$15,2,0)</f>
        <v>Feb</v>
      </c>
      <c r="K613" s="6">
        <f>YEAR(Tabla7[[#This Row],[Fecha del movimiento]])</f>
        <v>2018</v>
      </c>
    </row>
    <row r="614" spans="2:11" x14ac:dyDescent="0.2">
      <c r="B614" s="8">
        <v>43252</v>
      </c>
      <c r="C614" s="6" t="s">
        <v>1518</v>
      </c>
      <c r="D614" s="6">
        <v>300299</v>
      </c>
      <c r="E614" s="6" t="s">
        <v>634</v>
      </c>
      <c r="F614" s="6" t="s">
        <v>21</v>
      </c>
      <c r="G614" s="6" t="s">
        <v>13</v>
      </c>
      <c r="H614" s="6" t="s">
        <v>917</v>
      </c>
      <c r="I614" s="6">
        <v>-6</v>
      </c>
      <c r="J614" s="13" t="str">
        <f>VLOOKUP(MONTH(Tabla7[[#This Row],[Fecha del movimiento]]),Tablas!$O$4:$P$15,2,0)</f>
        <v>Jun</v>
      </c>
      <c r="K614" s="6">
        <f>YEAR(Tabla7[[#This Row],[Fecha del movimiento]])</f>
        <v>2018</v>
      </c>
    </row>
    <row r="615" spans="2:11" x14ac:dyDescent="0.2">
      <c r="B615" s="8">
        <v>43127</v>
      </c>
      <c r="C615" s="6" t="s">
        <v>1519</v>
      </c>
      <c r="D615" s="6">
        <v>300776</v>
      </c>
      <c r="E615" s="6" t="s">
        <v>288</v>
      </c>
      <c r="F615" s="6" t="s">
        <v>21</v>
      </c>
      <c r="G615" s="6" t="s">
        <v>11</v>
      </c>
      <c r="H615" s="6" t="s">
        <v>917</v>
      </c>
      <c r="I615" s="6">
        <v>-20</v>
      </c>
      <c r="J615" s="13" t="str">
        <f>VLOOKUP(MONTH(Tabla7[[#This Row],[Fecha del movimiento]]),Tablas!$O$4:$P$15,2,0)</f>
        <v>Ene</v>
      </c>
      <c r="K615" s="6">
        <f>YEAR(Tabla7[[#This Row],[Fecha del movimiento]])</f>
        <v>2018</v>
      </c>
    </row>
    <row r="616" spans="2:11" x14ac:dyDescent="0.2">
      <c r="B616" s="8">
        <v>43144</v>
      </c>
      <c r="C616" s="6" t="s">
        <v>1173</v>
      </c>
      <c r="D616" s="6">
        <v>300389</v>
      </c>
      <c r="E616" s="6" t="s">
        <v>602</v>
      </c>
      <c r="F616" s="6" t="s">
        <v>21</v>
      </c>
      <c r="G616" s="6" t="s">
        <v>13</v>
      </c>
      <c r="H616" s="6" t="s">
        <v>923</v>
      </c>
      <c r="I616" s="6">
        <v>18</v>
      </c>
      <c r="J616" s="13" t="str">
        <f>VLOOKUP(MONTH(Tabla7[[#This Row],[Fecha del movimiento]]),Tablas!$O$4:$P$15,2,0)</f>
        <v>Feb</v>
      </c>
      <c r="K616" s="6">
        <f>YEAR(Tabla7[[#This Row],[Fecha del movimiento]])</f>
        <v>2018</v>
      </c>
    </row>
    <row r="617" spans="2:11" x14ac:dyDescent="0.2">
      <c r="B617" s="8">
        <v>43222</v>
      </c>
      <c r="C617" s="6" t="s">
        <v>1520</v>
      </c>
      <c r="D617" s="6">
        <v>300088</v>
      </c>
      <c r="E617" s="6" t="s">
        <v>230</v>
      </c>
      <c r="F617" s="6" t="s">
        <v>21</v>
      </c>
      <c r="G617" s="6" t="s">
        <v>2</v>
      </c>
      <c r="H617" s="6" t="s">
        <v>923</v>
      </c>
      <c r="I617" s="6">
        <v>19</v>
      </c>
      <c r="J617" s="13" t="str">
        <f>VLOOKUP(MONTH(Tabla7[[#This Row],[Fecha del movimiento]]),Tablas!$O$4:$P$15,2,0)</f>
        <v>May</v>
      </c>
      <c r="K617" s="6">
        <f>YEAR(Tabla7[[#This Row],[Fecha del movimiento]])</f>
        <v>2018</v>
      </c>
    </row>
    <row r="618" spans="2:11" x14ac:dyDescent="0.2">
      <c r="B618" s="8">
        <v>43313</v>
      </c>
      <c r="C618" s="6" t="s">
        <v>1521</v>
      </c>
      <c r="D618" s="6">
        <v>300710</v>
      </c>
      <c r="E618" s="6" t="s">
        <v>348</v>
      </c>
      <c r="F618" s="6" t="s">
        <v>21</v>
      </c>
      <c r="G618" s="6" t="s">
        <v>7</v>
      </c>
      <c r="H618" s="6" t="s">
        <v>923</v>
      </c>
      <c r="I618" s="6">
        <v>18</v>
      </c>
      <c r="J618" s="13" t="str">
        <f>VLOOKUP(MONTH(Tabla7[[#This Row],[Fecha del movimiento]]),Tablas!$O$4:$P$15,2,0)</f>
        <v>Ago</v>
      </c>
      <c r="K618" s="6">
        <f>YEAR(Tabla7[[#This Row],[Fecha del movimiento]])</f>
        <v>2018</v>
      </c>
    </row>
    <row r="619" spans="2:11" x14ac:dyDescent="0.2">
      <c r="B619" s="8">
        <v>43295</v>
      </c>
      <c r="C619" s="6" t="s">
        <v>1522</v>
      </c>
      <c r="D619" s="6">
        <v>300977</v>
      </c>
      <c r="E619" s="6" t="s">
        <v>89</v>
      </c>
      <c r="F619" s="6" t="s">
        <v>21</v>
      </c>
      <c r="G619" s="6" t="s">
        <v>10</v>
      </c>
      <c r="H619" s="6" t="s">
        <v>917</v>
      </c>
      <c r="I619" s="6">
        <v>-20</v>
      </c>
      <c r="J619" s="13" t="str">
        <f>VLOOKUP(MONTH(Tabla7[[#This Row],[Fecha del movimiento]]),Tablas!$O$4:$P$15,2,0)</f>
        <v>Jul</v>
      </c>
      <c r="K619" s="6">
        <f>YEAR(Tabla7[[#This Row],[Fecha del movimiento]])</f>
        <v>2018</v>
      </c>
    </row>
    <row r="620" spans="2:11" x14ac:dyDescent="0.2">
      <c r="B620" s="8">
        <v>43311</v>
      </c>
      <c r="C620" s="6" t="s">
        <v>1523</v>
      </c>
      <c r="D620" s="6">
        <v>300830</v>
      </c>
      <c r="E620" s="6" t="s">
        <v>239</v>
      </c>
      <c r="F620" s="6" t="s">
        <v>21</v>
      </c>
      <c r="G620" s="6" t="s">
        <v>2</v>
      </c>
      <c r="H620" s="6" t="s">
        <v>923</v>
      </c>
      <c r="I620" s="6">
        <v>14</v>
      </c>
      <c r="J620" s="13" t="str">
        <f>VLOOKUP(MONTH(Tabla7[[#This Row],[Fecha del movimiento]]),Tablas!$O$4:$P$15,2,0)</f>
        <v>Jul</v>
      </c>
      <c r="K620" s="6">
        <f>YEAR(Tabla7[[#This Row],[Fecha del movimiento]])</f>
        <v>2018</v>
      </c>
    </row>
    <row r="621" spans="2:11" x14ac:dyDescent="0.2">
      <c r="B621" s="8">
        <v>43256</v>
      </c>
      <c r="C621" s="6" t="s">
        <v>1524</v>
      </c>
      <c r="D621" s="6">
        <v>300627</v>
      </c>
      <c r="E621" s="6" t="s">
        <v>417</v>
      </c>
      <c r="F621" s="6" t="s">
        <v>21</v>
      </c>
      <c r="G621" s="6" t="s">
        <v>10</v>
      </c>
      <c r="H621" s="6" t="s">
        <v>917</v>
      </c>
      <c r="I621" s="6">
        <v>-20</v>
      </c>
      <c r="J621" s="13" t="str">
        <f>VLOOKUP(MONTH(Tabla7[[#This Row],[Fecha del movimiento]]),Tablas!$O$4:$P$15,2,0)</f>
        <v>Jun</v>
      </c>
      <c r="K621" s="6">
        <f>YEAR(Tabla7[[#This Row],[Fecha del movimiento]])</f>
        <v>2018</v>
      </c>
    </row>
    <row r="622" spans="2:11" x14ac:dyDescent="0.2">
      <c r="B622" s="8">
        <v>43142</v>
      </c>
      <c r="C622" s="6" t="s">
        <v>1525</v>
      </c>
      <c r="D622" s="6">
        <v>300988</v>
      </c>
      <c r="E622" s="6" t="s">
        <v>88</v>
      </c>
      <c r="F622" s="6" t="s">
        <v>21</v>
      </c>
      <c r="G622" s="6" t="s">
        <v>11</v>
      </c>
      <c r="H622" s="6" t="s">
        <v>923</v>
      </c>
      <c r="I622" s="6">
        <v>16</v>
      </c>
      <c r="J622" s="13" t="str">
        <f>VLOOKUP(MONTH(Tabla7[[#This Row],[Fecha del movimiento]]),Tablas!$O$4:$P$15,2,0)</f>
        <v>Feb</v>
      </c>
      <c r="K622" s="6">
        <f>YEAR(Tabla7[[#This Row],[Fecha del movimiento]])</f>
        <v>2018</v>
      </c>
    </row>
    <row r="623" spans="2:11" x14ac:dyDescent="0.2">
      <c r="B623" s="8">
        <v>43330</v>
      </c>
      <c r="C623" s="6" t="s">
        <v>1526</v>
      </c>
      <c r="D623" s="6">
        <v>300229</v>
      </c>
      <c r="E623" s="6" t="s">
        <v>709</v>
      </c>
      <c r="F623" s="6" t="s">
        <v>21</v>
      </c>
      <c r="G623" s="6" t="s">
        <v>13</v>
      </c>
      <c r="H623" s="6" t="s">
        <v>917</v>
      </c>
      <c r="I623" s="6">
        <v>-11</v>
      </c>
      <c r="J623" s="13" t="str">
        <f>VLOOKUP(MONTH(Tabla7[[#This Row],[Fecha del movimiento]]),Tablas!$O$4:$P$15,2,0)</f>
        <v>Ago</v>
      </c>
      <c r="K623" s="6">
        <f>YEAR(Tabla7[[#This Row],[Fecha del movimiento]])</f>
        <v>2018</v>
      </c>
    </row>
    <row r="624" spans="2:11" x14ac:dyDescent="0.2">
      <c r="B624" s="8">
        <v>43192</v>
      </c>
      <c r="C624" s="6" t="s">
        <v>1527</v>
      </c>
      <c r="D624" s="6">
        <v>300628</v>
      </c>
      <c r="E624" s="6" t="s">
        <v>416</v>
      </c>
      <c r="F624" s="6" t="s">
        <v>21</v>
      </c>
      <c r="G624" s="6" t="s">
        <v>13</v>
      </c>
      <c r="H624" s="6" t="s">
        <v>917</v>
      </c>
      <c r="I624" s="6">
        <v>-13</v>
      </c>
      <c r="J624" s="13" t="str">
        <f>VLOOKUP(MONTH(Tabla7[[#This Row],[Fecha del movimiento]]),Tablas!$O$4:$P$15,2,0)</f>
        <v>Abr</v>
      </c>
      <c r="K624" s="6">
        <f>YEAR(Tabla7[[#This Row],[Fecha del movimiento]])</f>
        <v>2018</v>
      </c>
    </row>
    <row r="625" spans="2:11" x14ac:dyDescent="0.2">
      <c r="B625" s="8">
        <v>43250</v>
      </c>
      <c r="C625" s="6" t="s">
        <v>1528</v>
      </c>
      <c r="D625" s="6">
        <v>300159</v>
      </c>
      <c r="E625" s="6" t="s">
        <v>98</v>
      </c>
      <c r="F625" s="6" t="s">
        <v>21</v>
      </c>
      <c r="G625" s="6" t="s">
        <v>10</v>
      </c>
      <c r="H625" s="6" t="s">
        <v>917</v>
      </c>
      <c r="I625" s="6">
        <v>-7</v>
      </c>
      <c r="J625" s="13" t="str">
        <f>VLOOKUP(MONTH(Tabla7[[#This Row],[Fecha del movimiento]]),Tablas!$O$4:$P$15,2,0)</f>
        <v>May</v>
      </c>
      <c r="K625" s="6">
        <f>YEAR(Tabla7[[#This Row],[Fecha del movimiento]])</f>
        <v>2018</v>
      </c>
    </row>
    <row r="626" spans="2:11" x14ac:dyDescent="0.2">
      <c r="B626" s="8">
        <v>43246</v>
      </c>
      <c r="C626" s="6" t="s">
        <v>1529</v>
      </c>
      <c r="D626" s="6">
        <v>300009</v>
      </c>
      <c r="E626" s="6" t="s">
        <v>608</v>
      </c>
      <c r="F626" s="6" t="s">
        <v>21</v>
      </c>
      <c r="G626" s="6" t="s">
        <v>6</v>
      </c>
      <c r="H626" s="6" t="s">
        <v>923</v>
      </c>
      <c r="I626" s="6">
        <v>18</v>
      </c>
      <c r="J626" s="13" t="str">
        <f>VLOOKUP(MONTH(Tabla7[[#This Row],[Fecha del movimiento]]),Tablas!$O$4:$P$15,2,0)</f>
        <v>May</v>
      </c>
      <c r="K626" s="6">
        <f>YEAR(Tabla7[[#This Row],[Fecha del movimiento]])</f>
        <v>2018</v>
      </c>
    </row>
    <row r="627" spans="2:11" x14ac:dyDescent="0.2">
      <c r="B627" s="8">
        <v>43103</v>
      </c>
      <c r="C627" s="6" t="s">
        <v>1530</v>
      </c>
      <c r="D627" s="6">
        <v>300910</v>
      </c>
      <c r="E627" s="6" t="s">
        <v>162</v>
      </c>
      <c r="F627" s="6" t="s">
        <v>21</v>
      </c>
      <c r="G627" s="6" t="s">
        <v>12</v>
      </c>
      <c r="H627" s="6" t="s">
        <v>923</v>
      </c>
      <c r="I627" s="6">
        <v>16</v>
      </c>
      <c r="J627" s="13" t="str">
        <f>VLOOKUP(MONTH(Tabla7[[#This Row],[Fecha del movimiento]]),Tablas!$O$4:$P$15,2,0)</f>
        <v>Ene</v>
      </c>
      <c r="K627" s="6">
        <f>YEAR(Tabla7[[#This Row],[Fecha del movimiento]])</f>
        <v>2018</v>
      </c>
    </row>
    <row r="628" spans="2:11" x14ac:dyDescent="0.2">
      <c r="B628" s="8">
        <v>43252</v>
      </c>
      <c r="C628" s="6" t="s">
        <v>1531</v>
      </c>
      <c r="D628" s="6">
        <v>300891</v>
      </c>
      <c r="E628" s="6" t="s">
        <v>181</v>
      </c>
      <c r="F628" s="6" t="s">
        <v>21</v>
      </c>
      <c r="G628" s="6" t="s">
        <v>6</v>
      </c>
      <c r="H628" s="6" t="s">
        <v>917</v>
      </c>
      <c r="I628" s="6">
        <v>-19</v>
      </c>
      <c r="J628" s="13" t="str">
        <f>VLOOKUP(MONTH(Tabla7[[#This Row],[Fecha del movimiento]]),Tablas!$O$4:$P$15,2,0)</f>
        <v>Jun</v>
      </c>
      <c r="K628" s="6">
        <f>YEAR(Tabla7[[#This Row],[Fecha del movimiento]])</f>
        <v>2018</v>
      </c>
    </row>
    <row r="629" spans="2:11" x14ac:dyDescent="0.2">
      <c r="B629" s="8">
        <v>43179</v>
      </c>
      <c r="C629" s="6" t="s">
        <v>1532</v>
      </c>
      <c r="D629" s="6">
        <v>300026</v>
      </c>
      <c r="E629" s="6" t="s">
        <v>806</v>
      </c>
      <c r="F629" s="6" t="s">
        <v>21</v>
      </c>
      <c r="G629" s="6" t="s">
        <v>13</v>
      </c>
      <c r="H629" s="6" t="s">
        <v>923</v>
      </c>
      <c r="I629" s="6">
        <v>15</v>
      </c>
      <c r="J629" s="13" t="str">
        <f>VLOOKUP(MONTH(Tabla7[[#This Row],[Fecha del movimiento]]),Tablas!$O$4:$P$15,2,0)</f>
        <v>Mar</v>
      </c>
      <c r="K629" s="6">
        <f>YEAR(Tabla7[[#This Row],[Fecha del movimiento]])</f>
        <v>2018</v>
      </c>
    </row>
    <row r="630" spans="2:11" x14ac:dyDescent="0.2">
      <c r="B630" s="8">
        <v>43120</v>
      </c>
      <c r="C630" s="6" t="s">
        <v>1533</v>
      </c>
      <c r="D630" s="6">
        <v>300191</v>
      </c>
      <c r="E630" s="6" t="s">
        <v>736</v>
      </c>
      <c r="F630" s="6" t="s">
        <v>21</v>
      </c>
      <c r="G630" s="6" t="s">
        <v>6</v>
      </c>
      <c r="H630" s="6" t="s">
        <v>923</v>
      </c>
      <c r="I630" s="6">
        <v>11</v>
      </c>
      <c r="J630" s="13" t="str">
        <f>VLOOKUP(MONTH(Tabla7[[#This Row],[Fecha del movimiento]]),Tablas!$O$4:$P$15,2,0)</f>
        <v>Ene</v>
      </c>
      <c r="K630" s="6">
        <f>YEAR(Tabla7[[#This Row],[Fecha del movimiento]])</f>
        <v>2018</v>
      </c>
    </row>
    <row r="631" spans="2:11" x14ac:dyDescent="0.2">
      <c r="B631" s="8">
        <v>43250</v>
      </c>
      <c r="C631" s="6" t="s">
        <v>1534</v>
      </c>
      <c r="D631" s="6">
        <v>300284</v>
      </c>
      <c r="E631" s="6" t="s">
        <v>670</v>
      </c>
      <c r="F631" s="6" t="s">
        <v>21</v>
      </c>
      <c r="G631" s="6" t="s">
        <v>13</v>
      </c>
      <c r="H631" s="6" t="s">
        <v>923</v>
      </c>
      <c r="I631" s="6">
        <v>18</v>
      </c>
      <c r="J631" s="13" t="str">
        <f>VLOOKUP(MONTH(Tabla7[[#This Row],[Fecha del movimiento]]),Tablas!$O$4:$P$15,2,0)</f>
        <v>May</v>
      </c>
      <c r="K631" s="6">
        <f>YEAR(Tabla7[[#This Row],[Fecha del movimiento]])</f>
        <v>2018</v>
      </c>
    </row>
    <row r="632" spans="2:11" x14ac:dyDescent="0.2">
      <c r="B632" s="8">
        <v>43137</v>
      </c>
      <c r="C632" s="6" t="s">
        <v>1535</v>
      </c>
      <c r="D632" s="6">
        <v>300812</v>
      </c>
      <c r="E632" s="6" t="s">
        <v>255</v>
      </c>
      <c r="F632" s="6" t="s">
        <v>21</v>
      </c>
      <c r="G632" s="6" t="s">
        <v>11</v>
      </c>
      <c r="H632" s="6" t="s">
        <v>923</v>
      </c>
      <c r="I632" s="6">
        <v>16</v>
      </c>
      <c r="J632" s="13" t="str">
        <f>VLOOKUP(MONTH(Tabla7[[#This Row],[Fecha del movimiento]]),Tablas!$O$4:$P$15,2,0)</f>
        <v>Feb</v>
      </c>
      <c r="K632" s="6">
        <f>YEAR(Tabla7[[#This Row],[Fecha del movimiento]])</f>
        <v>2018</v>
      </c>
    </row>
    <row r="633" spans="2:11" x14ac:dyDescent="0.2">
      <c r="B633" s="8">
        <v>43138</v>
      </c>
      <c r="C633" s="6" t="s">
        <v>1536</v>
      </c>
      <c r="D633" s="6">
        <v>300788</v>
      </c>
      <c r="E633" s="6" t="s">
        <v>278</v>
      </c>
      <c r="F633" s="6" t="s">
        <v>21</v>
      </c>
      <c r="G633" s="6" t="s">
        <v>2</v>
      </c>
      <c r="H633" s="6" t="s">
        <v>923</v>
      </c>
      <c r="I633" s="6">
        <v>16</v>
      </c>
      <c r="J633" s="13" t="str">
        <f>VLOOKUP(MONTH(Tabla7[[#This Row],[Fecha del movimiento]]),Tablas!$O$4:$P$15,2,0)</f>
        <v>Feb</v>
      </c>
      <c r="K633" s="6">
        <f>YEAR(Tabla7[[#This Row],[Fecha del movimiento]])</f>
        <v>2018</v>
      </c>
    </row>
    <row r="634" spans="2:11" x14ac:dyDescent="0.2">
      <c r="B634" s="8">
        <v>43225</v>
      </c>
      <c r="C634" s="6" t="s">
        <v>1537</v>
      </c>
      <c r="D634" s="6">
        <v>301004</v>
      </c>
      <c r="E634" s="6" t="s">
        <v>73</v>
      </c>
      <c r="F634" s="6" t="s">
        <v>21</v>
      </c>
      <c r="G634" s="6" t="s">
        <v>13</v>
      </c>
      <c r="H634" s="6" t="s">
        <v>923</v>
      </c>
      <c r="I634" s="6">
        <v>13</v>
      </c>
      <c r="J634" s="13" t="str">
        <f>VLOOKUP(MONTH(Tabla7[[#This Row],[Fecha del movimiento]]),Tablas!$O$4:$P$15,2,0)</f>
        <v>May</v>
      </c>
      <c r="K634" s="6">
        <f>YEAR(Tabla7[[#This Row],[Fecha del movimiento]])</f>
        <v>2018</v>
      </c>
    </row>
    <row r="635" spans="2:11" x14ac:dyDescent="0.2">
      <c r="B635" s="8">
        <v>43331</v>
      </c>
      <c r="C635" s="6" t="s">
        <v>1538</v>
      </c>
      <c r="D635" s="6">
        <v>300755</v>
      </c>
      <c r="E635" s="6" t="s">
        <v>307</v>
      </c>
      <c r="F635" s="6" t="s">
        <v>21</v>
      </c>
      <c r="G635" s="6" t="s">
        <v>10</v>
      </c>
      <c r="H635" s="6" t="s">
        <v>923</v>
      </c>
      <c r="I635" s="6">
        <v>16</v>
      </c>
      <c r="J635" s="13" t="str">
        <f>VLOOKUP(MONTH(Tabla7[[#This Row],[Fecha del movimiento]]),Tablas!$O$4:$P$15,2,0)</f>
        <v>Ago</v>
      </c>
      <c r="K635" s="6">
        <f>YEAR(Tabla7[[#This Row],[Fecha del movimiento]])</f>
        <v>2018</v>
      </c>
    </row>
    <row r="636" spans="2:11" x14ac:dyDescent="0.2">
      <c r="B636" s="8">
        <v>43269</v>
      </c>
      <c r="C636" s="6" t="s">
        <v>1539</v>
      </c>
      <c r="D636" s="6">
        <v>300239</v>
      </c>
      <c r="E636" s="6" t="s">
        <v>702</v>
      </c>
      <c r="F636" s="6" t="s">
        <v>21</v>
      </c>
      <c r="G636" s="6" t="s">
        <v>1</v>
      </c>
      <c r="H636" s="6" t="s">
        <v>917</v>
      </c>
      <c r="I636" s="6">
        <v>-12</v>
      </c>
      <c r="J636" s="13" t="str">
        <f>VLOOKUP(MONTH(Tabla7[[#This Row],[Fecha del movimiento]]),Tablas!$O$4:$P$15,2,0)</f>
        <v>Jun</v>
      </c>
      <c r="K636" s="6">
        <f>YEAR(Tabla7[[#This Row],[Fecha del movimiento]])</f>
        <v>2018</v>
      </c>
    </row>
    <row r="637" spans="2:11" x14ac:dyDescent="0.2">
      <c r="B637" s="8">
        <v>43210</v>
      </c>
      <c r="C637" s="6" t="s">
        <v>1540</v>
      </c>
      <c r="D637" s="6">
        <v>300858</v>
      </c>
      <c r="E637" s="6" t="s">
        <v>128</v>
      </c>
      <c r="F637" s="6" t="s">
        <v>21</v>
      </c>
      <c r="G637" s="6" t="s">
        <v>5</v>
      </c>
      <c r="H637" s="6" t="s">
        <v>917</v>
      </c>
      <c r="I637" s="6">
        <v>-18</v>
      </c>
      <c r="J637" s="13" t="str">
        <f>VLOOKUP(MONTH(Tabla7[[#This Row],[Fecha del movimiento]]),Tablas!$O$4:$P$15,2,0)</f>
        <v>Abr</v>
      </c>
      <c r="K637" s="6">
        <f>YEAR(Tabla7[[#This Row],[Fecha del movimiento]])</f>
        <v>2018</v>
      </c>
    </row>
    <row r="638" spans="2:11" x14ac:dyDescent="0.2">
      <c r="B638" s="8">
        <v>43333</v>
      </c>
      <c r="C638" s="6" t="s">
        <v>1541</v>
      </c>
      <c r="D638" s="6">
        <v>301012</v>
      </c>
      <c r="E638" s="6" t="s">
        <v>65</v>
      </c>
      <c r="F638" s="6" t="s">
        <v>21</v>
      </c>
      <c r="G638" s="6" t="s">
        <v>7</v>
      </c>
      <c r="H638" s="6" t="s">
        <v>917</v>
      </c>
      <c r="I638" s="6">
        <v>-6</v>
      </c>
      <c r="J638" s="13" t="str">
        <f>VLOOKUP(MONTH(Tabla7[[#This Row],[Fecha del movimiento]]),Tablas!$O$4:$P$15,2,0)</f>
        <v>Ago</v>
      </c>
      <c r="K638" s="6">
        <f>YEAR(Tabla7[[#This Row],[Fecha del movimiento]])</f>
        <v>2018</v>
      </c>
    </row>
    <row r="639" spans="2:11" x14ac:dyDescent="0.2">
      <c r="B639" s="8">
        <v>43176</v>
      </c>
      <c r="C639" s="6" t="s">
        <v>1542</v>
      </c>
      <c r="D639" s="6">
        <v>300712</v>
      </c>
      <c r="E639" s="6" t="s">
        <v>346</v>
      </c>
      <c r="F639" s="6" t="s">
        <v>21</v>
      </c>
      <c r="G639" s="6" t="s">
        <v>10</v>
      </c>
      <c r="H639" s="6" t="s">
        <v>917</v>
      </c>
      <c r="I639" s="6">
        <v>-13</v>
      </c>
      <c r="J639" s="13" t="str">
        <f>VLOOKUP(MONTH(Tabla7[[#This Row],[Fecha del movimiento]]),Tablas!$O$4:$P$15,2,0)</f>
        <v>Mar</v>
      </c>
      <c r="K639" s="6">
        <f>YEAR(Tabla7[[#This Row],[Fecha del movimiento]])</f>
        <v>2018</v>
      </c>
    </row>
    <row r="640" spans="2:11" x14ac:dyDescent="0.2">
      <c r="B640" s="8">
        <v>43235</v>
      </c>
      <c r="C640" s="6" t="s">
        <v>1543</v>
      </c>
      <c r="D640" s="6">
        <v>300001</v>
      </c>
      <c r="E640" s="6" t="s">
        <v>421</v>
      </c>
      <c r="F640" s="6" t="s">
        <v>21</v>
      </c>
      <c r="G640" s="6" t="s">
        <v>13</v>
      </c>
      <c r="H640" s="6" t="s">
        <v>917</v>
      </c>
      <c r="I640" s="6">
        <v>-18</v>
      </c>
      <c r="J640" s="13" t="str">
        <f>VLOOKUP(MONTH(Tabla7[[#This Row],[Fecha del movimiento]]),Tablas!$O$4:$P$15,2,0)</f>
        <v>May</v>
      </c>
      <c r="K640" s="6">
        <f>YEAR(Tabla7[[#This Row],[Fecha del movimiento]])</f>
        <v>2018</v>
      </c>
    </row>
    <row r="641" spans="2:11" x14ac:dyDescent="0.2">
      <c r="B641" s="8">
        <v>43192</v>
      </c>
      <c r="C641" s="6" t="s">
        <v>1544</v>
      </c>
      <c r="D641" s="6">
        <v>300999</v>
      </c>
      <c r="E641" s="6" t="s">
        <v>78</v>
      </c>
      <c r="F641" s="6" t="s">
        <v>21</v>
      </c>
      <c r="G641" s="6" t="s">
        <v>2</v>
      </c>
      <c r="H641" s="6" t="s">
        <v>917</v>
      </c>
      <c r="I641" s="6">
        <v>-15</v>
      </c>
      <c r="J641" s="13" t="str">
        <f>VLOOKUP(MONTH(Tabla7[[#This Row],[Fecha del movimiento]]),Tablas!$O$4:$P$15,2,0)</f>
        <v>Abr</v>
      </c>
      <c r="K641" s="6">
        <f>YEAR(Tabla7[[#This Row],[Fecha del movimiento]])</f>
        <v>2018</v>
      </c>
    </row>
    <row r="642" spans="2:11" x14ac:dyDescent="0.2">
      <c r="B642" s="8">
        <v>43190</v>
      </c>
      <c r="C642" s="6" t="s">
        <v>1545</v>
      </c>
      <c r="D642" s="6">
        <v>300383</v>
      </c>
      <c r="E642" s="6" t="s">
        <v>607</v>
      </c>
      <c r="F642" s="6" t="s">
        <v>21</v>
      </c>
      <c r="G642" s="6" t="s">
        <v>6</v>
      </c>
      <c r="H642" s="6" t="s">
        <v>923</v>
      </c>
      <c r="I642" s="6">
        <v>17</v>
      </c>
      <c r="J642" s="13" t="str">
        <f>VLOOKUP(MONTH(Tabla7[[#This Row],[Fecha del movimiento]]),Tablas!$O$4:$P$15,2,0)</f>
        <v>Mar</v>
      </c>
      <c r="K642" s="6">
        <f>YEAR(Tabla7[[#This Row],[Fecha del movimiento]])</f>
        <v>2018</v>
      </c>
    </row>
    <row r="643" spans="2:11" x14ac:dyDescent="0.2">
      <c r="B643" s="8">
        <v>43177</v>
      </c>
      <c r="C643" s="6" t="s">
        <v>1546</v>
      </c>
      <c r="D643" s="6">
        <v>300877</v>
      </c>
      <c r="E643" s="6" t="s">
        <v>138</v>
      </c>
      <c r="F643" s="6" t="s">
        <v>21</v>
      </c>
      <c r="G643" s="6" t="s">
        <v>10</v>
      </c>
      <c r="H643" s="6" t="s">
        <v>917</v>
      </c>
      <c r="I643" s="6">
        <v>-8</v>
      </c>
      <c r="J643" s="13" t="str">
        <f>VLOOKUP(MONTH(Tabla7[[#This Row],[Fecha del movimiento]]),Tablas!$O$4:$P$15,2,0)</f>
        <v>Mar</v>
      </c>
      <c r="K643" s="6">
        <f>YEAR(Tabla7[[#This Row],[Fecha del movimiento]])</f>
        <v>2018</v>
      </c>
    </row>
    <row r="644" spans="2:11" x14ac:dyDescent="0.2">
      <c r="B644" s="8">
        <v>43188</v>
      </c>
      <c r="C644" s="6" t="s">
        <v>1547</v>
      </c>
      <c r="D644" s="6">
        <v>300440</v>
      </c>
      <c r="E644" s="6" t="s">
        <v>568</v>
      </c>
      <c r="F644" s="6" t="s">
        <v>21</v>
      </c>
      <c r="G644" s="6" t="s">
        <v>13</v>
      </c>
      <c r="H644" s="6" t="s">
        <v>917</v>
      </c>
      <c r="I644" s="6">
        <v>-11</v>
      </c>
      <c r="J644" s="13" t="str">
        <f>VLOOKUP(MONTH(Tabla7[[#This Row],[Fecha del movimiento]]),Tablas!$O$4:$P$15,2,0)</f>
        <v>Mar</v>
      </c>
      <c r="K644" s="6">
        <f>YEAR(Tabla7[[#This Row],[Fecha del movimiento]])</f>
        <v>2018</v>
      </c>
    </row>
    <row r="645" spans="2:11" x14ac:dyDescent="0.2">
      <c r="B645" s="8">
        <v>43298</v>
      </c>
      <c r="C645" s="6" t="s">
        <v>1548</v>
      </c>
      <c r="D645" s="6">
        <v>300683</v>
      </c>
      <c r="E645" s="6" t="s">
        <v>370</v>
      </c>
      <c r="F645" s="6" t="s">
        <v>21</v>
      </c>
      <c r="G645" s="6" t="s">
        <v>13</v>
      </c>
      <c r="H645" s="6" t="s">
        <v>923</v>
      </c>
      <c r="I645" s="6">
        <v>15</v>
      </c>
      <c r="J645" s="13" t="str">
        <f>VLOOKUP(MONTH(Tabla7[[#This Row],[Fecha del movimiento]]),Tablas!$O$4:$P$15,2,0)</f>
        <v>Jul</v>
      </c>
      <c r="K645" s="6">
        <f>YEAR(Tabla7[[#This Row],[Fecha del movimiento]])</f>
        <v>2018</v>
      </c>
    </row>
    <row r="646" spans="2:11" x14ac:dyDescent="0.2">
      <c r="B646" s="8">
        <v>43121</v>
      </c>
      <c r="C646" s="6" t="s">
        <v>1549</v>
      </c>
      <c r="D646" s="6">
        <v>300474</v>
      </c>
      <c r="E646" s="6" t="s">
        <v>541</v>
      </c>
      <c r="F646" s="6" t="s">
        <v>21</v>
      </c>
      <c r="G646" s="6" t="s">
        <v>13</v>
      </c>
      <c r="H646" s="6" t="s">
        <v>917</v>
      </c>
      <c r="I646" s="6">
        <v>-15</v>
      </c>
      <c r="J646" s="13" t="str">
        <f>VLOOKUP(MONTH(Tabla7[[#This Row],[Fecha del movimiento]]),Tablas!$O$4:$P$15,2,0)</f>
        <v>Ene</v>
      </c>
      <c r="K646" s="6">
        <f>YEAR(Tabla7[[#This Row],[Fecha del movimiento]])</f>
        <v>2018</v>
      </c>
    </row>
    <row r="647" spans="2:11" x14ac:dyDescent="0.2">
      <c r="B647" s="8">
        <v>43105</v>
      </c>
      <c r="C647" s="6" t="s">
        <v>1550</v>
      </c>
      <c r="D647" s="6">
        <v>300128</v>
      </c>
      <c r="E647" s="6" t="s">
        <v>206</v>
      </c>
      <c r="F647" s="6" t="s">
        <v>21</v>
      </c>
      <c r="G647" s="6" t="s">
        <v>2</v>
      </c>
      <c r="H647" s="6" t="s">
        <v>923</v>
      </c>
      <c r="I647" s="6">
        <v>17</v>
      </c>
      <c r="J647" s="13" t="str">
        <f>VLOOKUP(MONTH(Tabla7[[#This Row],[Fecha del movimiento]]),Tablas!$O$4:$P$15,2,0)</f>
        <v>Ene</v>
      </c>
      <c r="K647" s="6">
        <f>YEAR(Tabla7[[#This Row],[Fecha del movimiento]])</f>
        <v>2018</v>
      </c>
    </row>
    <row r="648" spans="2:11" x14ac:dyDescent="0.2">
      <c r="B648" s="8">
        <v>43289</v>
      </c>
      <c r="C648" s="6" t="s">
        <v>1551</v>
      </c>
      <c r="D648" s="6">
        <v>300007</v>
      </c>
      <c r="E648" s="6" t="s">
        <v>815</v>
      </c>
      <c r="F648" s="6" t="s">
        <v>21</v>
      </c>
      <c r="G648" s="6" t="s">
        <v>8</v>
      </c>
      <c r="H648" s="6" t="s">
        <v>917</v>
      </c>
      <c r="I648" s="6">
        <v>-6</v>
      </c>
      <c r="J648" s="13" t="str">
        <f>VLOOKUP(MONTH(Tabla7[[#This Row],[Fecha del movimiento]]),Tablas!$O$4:$P$15,2,0)</f>
        <v>Jul</v>
      </c>
      <c r="K648" s="6">
        <f>YEAR(Tabla7[[#This Row],[Fecha del movimiento]])</f>
        <v>2018</v>
      </c>
    </row>
    <row r="649" spans="2:11" x14ac:dyDescent="0.2">
      <c r="B649" s="8">
        <v>43182</v>
      </c>
      <c r="C649" s="6" t="s">
        <v>1552</v>
      </c>
      <c r="D649" s="6">
        <v>300390</v>
      </c>
      <c r="E649" s="6" t="s">
        <v>601</v>
      </c>
      <c r="F649" s="6" t="s">
        <v>21</v>
      </c>
      <c r="G649" s="6" t="s">
        <v>12</v>
      </c>
      <c r="H649" s="6" t="s">
        <v>917</v>
      </c>
      <c r="I649" s="6">
        <v>-15</v>
      </c>
      <c r="J649" s="13" t="str">
        <f>VLOOKUP(MONTH(Tabla7[[#This Row],[Fecha del movimiento]]),Tablas!$O$4:$P$15,2,0)</f>
        <v>Mar</v>
      </c>
      <c r="K649" s="6">
        <f>YEAR(Tabla7[[#This Row],[Fecha del movimiento]])</f>
        <v>2018</v>
      </c>
    </row>
    <row r="650" spans="2:11" x14ac:dyDescent="0.2">
      <c r="B650" s="8">
        <v>43158</v>
      </c>
      <c r="C650" s="6" t="s">
        <v>1553</v>
      </c>
      <c r="D650" s="6">
        <v>300374</v>
      </c>
      <c r="E650" s="6" t="s">
        <v>104</v>
      </c>
      <c r="F650" s="6" t="s">
        <v>21</v>
      </c>
      <c r="G650" s="6" t="s">
        <v>10</v>
      </c>
      <c r="H650" s="6" t="s">
        <v>917</v>
      </c>
      <c r="I650" s="6">
        <v>-10</v>
      </c>
      <c r="J650" s="13" t="str">
        <f>VLOOKUP(MONTH(Tabla7[[#This Row],[Fecha del movimiento]]),Tablas!$O$4:$P$15,2,0)</f>
        <v>Feb</v>
      </c>
      <c r="K650" s="6">
        <f>YEAR(Tabla7[[#This Row],[Fecha del movimiento]])</f>
        <v>2018</v>
      </c>
    </row>
    <row r="651" spans="2:11" x14ac:dyDescent="0.2">
      <c r="B651" s="8">
        <v>43212</v>
      </c>
      <c r="C651" s="6" t="s">
        <v>1554</v>
      </c>
      <c r="D651" s="6">
        <v>300463</v>
      </c>
      <c r="E651" s="6" t="s">
        <v>549</v>
      </c>
      <c r="F651" s="6" t="s">
        <v>21</v>
      </c>
      <c r="G651" s="6" t="s">
        <v>2</v>
      </c>
      <c r="H651" s="6" t="s">
        <v>923</v>
      </c>
      <c r="I651" s="6">
        <v>10</v>
      </c>
      <c r="J651" s="13" t="str">
        <f>VLOOKUP(MONTH(Tabla7[[#This Row],[Fecha del movimiento]]),Tablas!$O$4:$P$15,2,0)</f>
        <v>Abr</v>
      </c>
      <c r="K651" s="6">
        <f>YEAR(Tabla7[[#This Row],[Fecha del movimiento]])</f>
        <v>2018</v>
      </c>
    </row>
    <row r="652" spans="2:11" x14ac:dyDescent="0.2">
      <c r="B652" s="8">
        <v>43154</v>
      </c>
      <c r="C652" s="6" t="s">
        <v>1555</v>
      </c>
      <c r="D652" s="6">
        <v>300871</v>
      </c>
      <c r="E652" s="6" t="s">
        <v>200</v>
      </c>
      <c r="F652" s="6" t="s">
        <v>21</v>
      </c>
      <c r="G652" s="6" t="s">
        <v>13</v>
      </c>
      <c r="H652" s="6" t="s">
        <v>923</v>
      </c>
      <c r="I652" s="6">
        <v>14</v>
      </c>
      <c r="J652" s="13" t="str">
        <f>VLOOKUP(MONTH(Tabla7[[#This Row],[Fecha del movimiento]]),Tablas!$O$4:$P$15,2,0)</f>
        <v>Feb</v>
      </c>
      <c r="K652" s="6">
        <f>YEAR(Tabla7[[#This Row],[Fecha del movimiento]])</f>
        <v>2018</v>
      </c>
    </row>
    <row r="653" spans="2:11" x14ac:dyDescent="0.2">
      <c r="B653" s="8">
        <v>43170</v>
      </c>
      <c r="C653" s="6" t="s">
        <v>1556</v>
      </c>
      <c r="D653" s="6">
        <v>300338</v>
      </c>
      <c r="E653" s="6" t="s">
        <v>638</v>
      </c>
      <c r="F653" s="6" t="s">
        <v>21</v>
      </c>
      <c r="G653" s="6" t="s">
        <v>7</v>
      </c>
      <c r="H653" s="6" t="s">
        <v>923</v>
      </c>
      <c r="I653" s="6">
        <v>20</v>
      </c>
      <c r="J653" s="13" t="str">
        <f>VLOOKUP(MONTH(Tabla7[[#This Row],[Fecha del movimiento]]),Tablas!$O$4:$P$15,2,0)</f>
        <v>Mar</v>
      </c>
      <c r="K653" s="6">
        <f>YEAR(Tabla7[[#This Row],[Fecha del movimiento]])</f>
        <v>2018</v>
      </c>
    </row>
    <row r="654" spans="2:11" x14ac:dyDescent="0.2">
      <c r="B654" s="8">
        <v>43147</v>
      </c>
      <c r="C654" s="6" t="s">
        <v>1557</v>
      </c>
      <c r="D654" s="6">
        <v>300950</v>
      </c>
      <c r="E654" s="6" t="s">
        <v>125</v>
      </c>
      <c r="F654" s="6" t="s">
        <v>21</v>
      </c>
      <c r="G654" s="6" t="s">
        <v>7</v>
      </c>
      <c r="H654" s="6" t="s">
        <v>917</v>
      </c>
      <c r="I654" s="6">
        <v>-8</v>
      </c>
      <c r="J654" s="13" t="str">
        <f>VLOOKUP(MONTH(Tabla7[[#This Row],[Fecha del movimiento]]),Tablas!$O$4:$P$15,2,0)</f>
        <v>Feb</v>
      </c>
      <c r="K654" s="6">
        <f>YEAR(Tabla7[[#This Row],[Fecha del movimiento]])</f>
        <v>2018</v>
      </c>
    </row>
    <row r="655" spans="2:11" x14ac:dyDescent="0.2">
      <c r="B655" s="8">
        <v>43322</v>
      </c>
      <c r="C655" s="6" t="s">
        <v>1558</v>
      </c>
      <c r="D655" s="6">
        <v>300748</v>
      </c>
      <c r="E655" s="6" t="s">
        <v>313</v>
      </c>
      <c r="F655" s="6" t="s">
        <v>21</v>
      </c>
      <c r="G655" s="6" t="s">
        <v>12</v>
      </c>
      <c r="H655" s="6" t="s">
        <v>923</v>
      </c>
      <c r="I655" s="6">
        <v>16</v>
      </c>
      <c r="J655" s="13" t="str">
        <f>VLOOKUP(MONTH(Tabla7[[#This Row],[Fecha del movimiento]]),Tablas!$O$4:$P$15,2,0)</f>
        <v>Ago</v>
      </c>
      <c r="K655" s="6">
        <f>YEAR(Tabla7[[#This Row],[Fecha del movimiento]])</f>
        <v>2018</v>
      </c>
    </row>
    <row r="656" spans="2:11" x14ac:dyDescent="0.2">
      <c r="B656" s="8">
        <v>43206</v>
      </c>
      <c r="C656" s="6" t="s">
        <v>1559</v>
      </c>
      <c r="D656" s="6">
        <v>300213</v>
      </c>
      <c r="E656" s="6" t="s">
        <v>720</v>
      </c>
      <c r="F656" s="6" t="s">
        <v>21</v>
      </c>
      <c r="G656" s="6" t="s">
        <v>13</v>
      </c>
      <c r="H656" s="6" t="s">
        <v>917</v>
      </c>
      <c r="I656" s="6">
        <v>-15</v>
      </c>
      <c r="J656" s="13" t="str">
        <f>VLOOKUP(MONTH(Tabla7[[#This Row],[Fecha del movimiento]]),Tablas!$O$4:$P$15,2,0)</f>
        <v>Abr</v>
      </c>
      <c r="K656" s="6">
        <f>YEAR(Tabla7[[#This Row],[Fecha del movimiento]])</f>
        <v>2018</v>
      </c>
    </row>
    <row r="657" spans="2:11" x14ac:dyDescent="0.2">
      <c r="B657" s="8">
        <v>43237</v>
      </c>
      <c r="C657" s="6" t="s">
        <v>1560</v>
      </c>
      <c r="D657" s="6">
        <v>301021</v>
      </c>
      <c r="E657" s="6" t="s">
        <v>56</v>
      </c>
      <c r="F657" s="6" t="s">
        <v>21</v>
      </c>
      <c r="G657" s="6" t="s">
        <v>13</v>
      </c>
      <c r="H657" s="6" t="s">
        <v>917</v>
      </c>
      <c r="I657" s="6">
        <v>-6</v>
      </c>
      <c r="J657" s="13" t="str">
        <f>VLOOKUP(MONTH(Tabla7[[#This Row],[Fecha del movimiento]]),Tablas!$O$4:$P$15,2,0)</f>
        <v>May</v>
      </c>
      <c r="K657" s="6">
        <f>YEAR(Tabla7[[#This Row],[Fecha del movimiento]])</f>
        <v>2018</v>
      </c>
    </row>
    <row r="658" spans="2:11" x14ac:dyDescent="0.2">
      <c r="B658" s="8">
        <v>43297</v>
      </c>
      <c r="C658" s="6" t="s">
        <v>1561</v>
      </c>
      <c r="D658" s="6">
        <v>301035</v>
      </c>
      <c r="E658" s="6" t="s">
        <v>44</v>
      </c>
      <c r="F658" s="6" t="s">
        <v>21</v>
      </c>
      <c r="G658" s="6" t="s">
        <v>5</v>
      </c>
      <c r="H658" s="6" t="s">
        <v>923</v>
      </c>
      <c r="I658" s="6">
        <v>14</v>
      </c>
      <c r="J658" s="13" t="str">
        <f>VLOOKUP(MONTH(Tabla7[[#This Row],[Fecha del movimiento]]),Tablas!$O$4:$P$15,2,0)</f>
        <v>Jul</v>
      </c>
      <c r="K658" s="6">
        <f>YEAR(Tabla7[[#This Row],[Fecha del movimiento]])</f>
        <v>2018</v>
      </c>
    </row>
    <row r="659" spans="2:11" x14ac:dyDescent="0.2">
      <c r="B659" s="8">
        <v>43306</v>
      </c>
      <c r="C659" s="6" t="s">
        <v>1562</v>
      </c>
      <c r="D659" s="6">
        <v>300109</v>
      </c>
      <c r="E659" s="6" t="s">
        <v>554</v>
      </c>
      <c r="F659" s="6" t="s">
        <v>21</v>
      </c>
      <c r="G659" s="6" t="s">
        <v>4</v>
      </c>
      <c r="H659" s="6" t="s">
        <v>923</v>
      </c>
      <c r="I659" s="6">
        <v>17</v>
      </c>
      <c r="J659" s="13" t="str">
        <f>VLOOKUP(MONTH(Tabla7[[#This Row],[Fecha del movimiento]]),Tablas!$O$4:$P$15,2,0)</f>
        <v>Jul</v>
      </c>
      <c r="K659" s="6">
        <f>YEAR(Tabla7[[#This Row],[Fecha del movimiento]])</f>
        <v>2018</v>
      </c>
    </row>
    <row r="660" spans="2:11" x14ac:dyDescent="0.2">
      <c r="B660" s="8">
        <v>43166</v>
      </c>
      <c r="C660" s="6" t="s">
        <v>1563</v>
      </c>
      <c r="D660" s="6">
        <v>300711</v>
      </c>
      <c r="E660" s="6" t="s">
        <v>347</v>
      </c>
      <c r="F660" s="6" t="s">
        <v>21</v>
      </c>
      <c r="G660" s="6" t="s">
        <v>9</v>
      </c>
      <c r="H660" s="6" t="s">
        <v>923</v>
      </c>
      <c r="I660" s="6">
        <v>10</v>
      </c>
      <c r="J660" s="13" t="str">
        <f>VLOOKUP(MONTH(Tabla7[[#This Row],[Fecha del movimiento]]),Tablas!$O$4:$P$15,2,0)</f>
        <v>Mar</v>
      </c>
      <c r="K660" s="6">
        <f>YEAR(Tabla7[[#This Row],[Fecha del movimiento]])</f>
        <v>2018</v>
      </c>
    </row>
    <row r="661" spans="2:11" x14ac:dyDescent="0.2">
      <c r="B661" s="8">
        <v>43110</v>
      </c>
      <c r="C661" s="6" t="s">
        <v>1564</v>
      </c>
      <c r="D661" s="6">
        <v>300458</v>
      </c>
      <c r="E661" s="6" t="s">
        <v>554</v>
      </c>
      <c r="F661" s="6" t="s">
        <v>21</v>
      </c>
      <c r="G661" s="6" t="s">
        <v>4</v>
      </c>
      <c r="H661" s="6" t="s">
        <v>923</v>
      </c>
      <c r="I661" s="6">
        <v>19</v>
      </c>
      <c r="J661" s="13" t="str">
        <f>VLOOKUP(MONTH(Tabla7[[#This Row],[Fecha del movimiento]]),Tablas!$O$4:$P$15,2,0)</f>
        <v>Ene</v>
      </c>
      <c r="K661" s="6">
        <f>YEAR(Tabla7[[#This Row],[Fecha del movimiento]])</f>
        <v>2018</v>
      </c>
    </row>
    <row r="662" spans="2:11" x14ac:dyDescent="0.2">
      <c r="B662" s="8">
        <v>43151</v>
      </c>
      <c r="C662" s="6" t="s">
        <v>1565</v>
      </c>
      <c r="D662" s="6">
        <v>300034</v>
      </c>
      <c r="E662" s="6" t="s">
        <v>693</v>
      </c>
      <c r="F662" s="6" t="s">
        <v>21</v>
      </c>
      <c r="G662" s="6" t="s">
        <v>13</v>
      </c>
      <c r="H662" s="6" t="s">
        <v>917</v>
      </c>
      <c r="I662" s="6">
        <v>-19</v>
      </c>
      <c r="J662" s="13" t="str">
        <f>VLOOKUP(MONTH(Tabla7[[#This Row],[Fecha del movimiento]]),Tablas!$O$4:$P$15,2,0)</f>
        <v>Feb</v>
      </c>
      <c r="K662" s="6">
        <f>YEAR(Tabla7[[#This Row],[Fecha del movimiento]])</f>
        <v>2018</v>
      </c>
    </row>
    <row r="663" spans="2:11" x14ac:dyDescent="0.2">
      <c r="B663" s="8">
        <v>43163</v>
      </c>
      <c r="C663" s="6" t="s">
        <v>1566</v>
      </c>
      <c r="D663" s="6">
        <v>300263</v>
      </c>
      <c r="E663" s="6" t="s">
        <v>685</v>
      </c>
      <c r="F663" s="6" t="s">
        <v>21</v>
      </c>
      <c r="G663" s="6" t="s">
        <v>13</v>
      </c>
      <c r="H663" s="6" t="s">
        <v>923</v>
      </c>
      <c r="I663" s="6">
        <v>14</v>
      </c>
      <c r="J663" s="13" t="str">
        <f>VLOOKUP(MONTH(Tabla7[[#This Row],[Fecha del movimiento]]),Tablas!$O$4:$P$15,2,0)</f>
        <v>Mar</v>
      </c>
      <c r="K663" s="6">
        <f>YEAR(Tabla7[[#This Row],[Fecha del movimiento]])</f>
        <v>2018</v>
      </c>
    </row>
    <row r="664" spans="2:11" x14ac:dyDescent="0.2">
      <c r="B664" s="8">
        <v>43303</v>
      </c>
      <c r="C664" s="6" t="s">
        <v>1567</v>
      </c>
      <c r="D664" s="6">
        <v>300095</v>
      </c>
      <c r="E664" s="6" t="s">
        <v>774</v>
      </c>
      <c r="F664" s="6" t="s">
        <v>21</v>
      </c>
      <c r="G664" s="6" t="s">
        <v>4</v>
      </c>
      <c r="H664" s="6" t="s">
        <v>917</v>
      </c>
      <c r="I664" s="6">
        <v>-18</v>
      </c>
      <c r="J664" s="13" t="str">
        <f>VLOOKUP(MONTH(Tabla7[[#This Row],[Fecha del movimiento]]),Tablas!$O$4:$P$15,2,0)</f>
        <v>Jul</v>
      </c>
      <c r="K664" s="6">
        <f>YEAR(Tabla7[[#This Row],[Fecha del movimiento]])</f>
        <v>2018</v>
      </c>
    </row>
    <row r="665" spans="2:11" x14ac:dyDescent="0.2">
      <c r="B665" s="8">
        <v>43287</v>
      </c>
      <c r="C665" s="6" t="s">
        <v>1568</v>
      </c>
      <c r="D665" s="6">
        <v>300018</v>
      </c>
      <c r="E665" s="6" t="s">
        <v>810</v>
      </c>
      <c r="F665" s="6" t="s">
        <v>21</v>
      </c>
      <c r="G665" s="6" t="s">
        <v>12</v>
      </c>
      <c r="H665" s="6" t="s">
        <v>923</v>
      </c>
      <c r="I665" s="6">
        <v>13</v>
      </c>
      <c r="J665" s="13" t="str">
        <f>VLOOKUP(MONTH(Tabla7[[#This Row],[Fecha del movimiento]]),Tablas!$O$4:$P$15,2,0)</f>
        <v>Jul</v>
      </c>
      <c r="K665" s="6">
        <f>YEAR(Tabla7[[#This Row],[Fecha del movimiento]])</f>
        <v>2018</v>
      </c>
    </row>
    <row r="666" spans="2:11" x14ac:dyDescent="0.2">
      <c r="B666" s="8">
        <v>43339</v>
      </c>
      <c r="C666" s="6" t="s">
        <v>1569</v>
      </c>
      <c r="D666" s="6">
        <v>300762</v>
      </c>
      <c r="E666" s="6" t="s">
        <v>301</v>
      </c>
      <c r="F666" s="6" t="s">
        <v>21</v>
      </c>
      <c r="G666" s="6" t="s">
        <v>5</v>
      </c>
      <c r="H666" s="6" t="s">
        <v>923</v>
      </c>
      <c r="I666" s="6">
        <v>11</v>
      </c>
      <c r="J666" s="13" t="str">
        <f>VLOOKUP(MONTH(Tabla7[[#This Row],[Fecha del movimiento]]),Tablas!$O$4:$P$15,2,0)</f>
        <v>Ago</v>
      </c>
      <c r="K666" s="6">
        <f>YEAR(Tabla7[[#This Row],[Fecha del movimiento]])</f>
        <v>2018</v>
      </c>
    </row>
    <row r="667" spans="2:11" x14ac:dyDescent="0.2">
      <c r="B667" s="8">
        <v>43338</v>
      </c>
      <c r="C667" s="6" t="s">
        <v>1570</v>
      </c>
      <c r="D667" s="6">
        <v>300555</v>
      </c>
      <c r="E667" s="6" t="s">
        <v>129</v>
      </c>
      <c r="F667" s="6" t="s">
        <v>21</v>
      </c>
      <c r="G667" s="6" t="s">
        <v>13</v>
      </c>
      <c r="H667" s="6" t="s">
        <v>923</v>
      </c>
      <c r="I667" s="6">
        <v>20</v>
      </c>
      <c r="J667" s="13" t="str">
        <f>VLOOKUP(MONTH(Tabla7[[#This Row],[Fecha del movimiento]]),Tablas!$O$4:$P$15,2,0)</f>
        <v>Ago</v>
      </c>
      <c r="K667" s="6">
        <f>YEAR(Tabla7[[#This Row],[Fecha del movimiento]])</f>
        <v>2018</v>
      </c>
    </row>
    <row r="668" spans="2:11" x14ac:dyDescent="0.2">
      <c r="B668" s="8">
        <v>43128</v>
      </c>
      <c r="C668" s="6" t="s">
        <v>1571</v>
      </c>
      <c r="D668" s="6">
        <v>300405</v>
      </c>
      <c r="E668" s="6" t="s">
        <v>145</v>
      </c>
      <c r="F668" s="6" t="s">
        <v>21</v>
      </c>
      <c r="G668" s="6" t="s">
        <v>13</v>
      </c>
      <c r="H668" s="6" t="s">
        <v>917</v>
      </c>
      <c r="I668" s="6">
        <v>-8</v>
      </c>
      <c r="J668" s="13" t="str">
        <f>VLOOKUP(MONTH(Tabla7[[#This Row],[Fecha del movimiento]]),Tablas!$O$4:$P$15,2,0)</f>
        <v>Ene</v>
      </c>
      <c r="K668" s="6">
        <f>YEAR(Tabla7[[#This Row],[Fecha del movimiento]])</f>
        <v>2018</v>
      </c>
    </row>
    <row r="669" spans="2:11" x14ac:dyDescent="0.2">
      <c r="B669" s="8">
        <v>43169</v>
      </c>
      <c r="C669" s="6" t="s">
        <v>1572</v>
      </c>
      <c r="D669" s="6">
        <v>300981</v>
      </c>
      <c r="E669" s="6" t="s">
        <v>95</v>
      </c>
      <c r="F669" s="6" t="s">
        <v>21</v>
      </c>
      <c r="G669" s="6" t="s">
        <v>13</v>
      </c>
      <c r="H669" s="6" t="s">
        <v>917</v>
      </c>
      <c r="I669" s="6">
        <v>-14</v>
      </c>
      <c r="J669" s="13" t="str">
        <f>VLOOKUP(MONTH(Tabla7[[#This Row],[Fecha del movimiento]]),Tablas!$O$4:$P$15,2,0)</f>
        <v>Mar</v>
      </c>
      <c r="K669" s="6">
        <f>YEAR(Tabla7[[#This Row],[Fecha del movimiento]])</f>
        <v>2018</v>
      </c>
    </row>
    <row r="670" spans="2:11" x14ac:dyDescent="0.2">
      <c r="B670" s="8">
        <v>43302</v>
      </c>
      <c r="C670" s="6" t="s">
        <v>1573</v>
      </c>
      <c r="D670" s="6">
        <v>300592</v>
      </c>
      <c r="E670" s="6" t="s">
        <v>447</v>
      </c>
      <c r="F670" s="6" t="s">
        <v>21</v>
      </c>
      <c r="G670" s="6" t="s">
        <v>11</v>
      </c>
      <c r="H670" s="6" t="s">
        <v>917</v>
      </c>
      <c r="I670" s="6">
        <v>-7</v>
      </c>
      <c r="J670" s="13" t="str">
        <f>VLOOKUP(MONTH(Tabla7[[#This Row],[Fecha del movimiento]]),Tablas!$O$4:$P$15,2,0)</f>
        <v>Jul</v>
      </c>
      <c r="K670" s="6">
        <f>YEAR(Tabla7[[#This Row],[Fecha del movimiento]])</f>
        <v>2018</v>
      </c>
    </row>
    <row r="671" spans="2:11" x14ac:dyDescent="0.2">
      <c r="B671" s="8">
        <v>43167</v>
      </c>
      <c r="C671" s="6" t="s">
        <v>1574</v>
      </c>
      <c r="D671" s="6">
        <v>300264</v>
      </c>
      <c r="E671" s="6" t="s">
        <v>684</v>
      </c>
      <c r="F671" s="6" t="s">
        <v>21</v>
      </c>
      <c r="G671" s="6" t="s">
        <v>13</v>
      </c>
      <c r="H671" s="6" t="s">
        <v>917</v>
      </c>
      <c r="I671" s="6">
        <v>-14</v>
      </c>
      <c r="J671" s="13" t="str">
        <f>VLOOKUP(MONTH(Tabla7[[#This Row],[Fecha del movimiento]]),Tablas!$O$4:$P$15,2,0)</f>
        <v>Mar</v>
      </c>
      <c r="K671" s="6">
        <f>YEAR(Tabla7[[#This Row],[Fecha del movimiento]])</f>
        <v>2018</v>
      </c>
    </row>
    <row r="672" spans="2:11" x14ac:dyDescent="0.2">
      <c r="B672" s="8">
        <v>43114</v>
      </c>
      <c r="C672" s="6" t="s">
        <v>1575</v>
      </c>
      <c r="D672" s="6">
        <v>300275</v>
      </c>
      <c r="E672" s="6" t="s">
        <v>677</v>
      </c>
      <c r="F672" s="6" t="s">
        <v>21</v>
      </c>
      <c r="G672" s="6" t="s">
        <v>13</v>
      </c>
      <c r="H672" s="6" t="s">
        <v>917</v>
      </c>
      <c r="I672" s="6">
        <v>-7</v>
      </c>
      <c r="J672" s="13" t="str">
        <f>VLOOKUP(MONTH(Tabla7[[#This Row],[Fecha del movimiento]]),Tablas!$O$4:$P$15,2,0)</f>
        <v>Ene</v>
      </c>
      <c r="K672" s="6">
        <f>YEAR(Tabla7[[#This Row],[Fecha del movimiento]])</f>
        <v>2018</v>
      </c>
    </row>
    <row r="673" spans="2:11" x14ac:dyDescent="0.2">
      <c r="B673" s="8">
        <v>43211</v>
      </c>
      <c r="C673" s="6" t="s">
        <v>1576</v>
      </c>
      <c r="D673" s="6">
        <v>300298</v>
      </c>
      <c r="E673" s="6" t="s">
        <v>662</v>
      </c>
      <c r="F673" s="6" t="s">
        <v>21</v>
      </c>
      <c r="G673" s="6" t="s">
        <v>12</v>
      </c>
      <c r="H673" s="6" t="s">
        <v>923</v>
      </c>
      <c r="I673" s="6">
        <v>12</v>
      </c>
      <c r="J673" s="13" t="str">
        <f>VLOOKUP(MONTH(Tabla7[[#This Row],[Fecha del movimiento]]),Tablas!$O$4:$P$15,2,0)</f>
        <v>Abr</v>
      </c>
      <c r="K673" s="6">
        <f>YEAR(Tabla7[[#This Row],[Fecha del movimiento]])</f>
        <v>2018</v>
      </c>
    </row>
    <row r="674" spans="2:11" x14ac:dyDescent="0.2">
      <c r="B674" s="8">
        <v>43242</v>
      </c>
      <c r="C674" s="6" t="s">
        <v>1577</v>
      </c>
      <c r="D674" s="6">
        <v>300495</v>
      </c>
      <c r="E674" s="6" t="s">
        <v>527</v>
      </c>
      <c r="F674" s="6" t="s">
        <v>21</v>
      </c>
      <c r="G674" s="6" t="s">
        <v>4</v>
      </c>
      <c r="H674" s="6" t="s">
        <v>917</v>
      </c>
      <c r="I674" s="6">
        <v>-5</v>
      </c>
      <c r="J674" s="13" t="str">
        <f>VLOOKUP(MONTH(Tabla7[[#This Row],[Fecha del movimiento]]),Tablas!$O$4:$P$15,2,0)</f>
        <v>May</v>
      </c>
      <c r="K674" s="6">
        <f>YEAR(Tabla7[[#This Row],[Fecha del movimiento]])</f>
        <v>2018</v>
      </c>
    </row>
    <row r="675" spans="2:11" x14ac:dyDescent="0.2">
      <c r="B675" s="8">
        <v>43156</v>
      </c>
      <c r="C675" s="6" t="s">
        <v>1578</v>
      </c>
      <c r="D675" s="6">
        <v>300315</v>
      </c>
      <c r="E675" s="6" t="s">
        <v>559</v>
      </c>
      <c r="F675" s="6" t="s">
        <v>21</v>
      </c>
      <c r="G675" s="6" t="s">
        <v>5</v>
      </c>
      <c r="H675" s="6" t="s">
        <v>917</v>
      </c>
      <c r="I675" s="6">
        <v>-18</v>
      </c>
      <c r="J675" s="13" t="str">
        <f>VLOOKUP(MONTH(Tabla7[[#This Row],[Fecha del movimiento]]),Tablas!$O$4:$P$15,2,0)</f>
        <v>Feb</v>
      </c>
      <c r="K675" s="6">
        <f>YEAR(Tabla7[[#This Row],[Fecha del movimiento]])</f>
        <v>2018</v>
      </c>
    </row>
    <row r="676" spans="2:11" x14ac:dyDescent="0.2">
      <c r="B676" s="8">
        <v>43125</v>
      </c>
      <c r="C676" s="6" t="s">
        <v>1579</v>
      </c>
      <c r="D676" s="6">
        <v>300465</v>
      </c>
      <c r="E676" s="6" t="s">
        <v>389</v>
      </c>
      <c r="F676" s="6" t="s">
        <v>21</v>
      </c>
      <c r="G676" s="6" t="s">
        <v>13</v>
      </c>
      <c r="H676" s="6" t="s">
        <v>917</v>
      </c>
      <c r="I676" s="6">
        <v>-16</v>
      </c>
      <c r="J676" s="13" t="str">
        <f>VLOOKUP(MONTH(Tabla7[[#This Row],[Fecha del movimiento]]),Tablas!$O$4:$P$15,2,0)</f>
        <v>Ene</v>
      </c>
      <c r="K676" s="6">
        <f>YEAR(Tabla7[[#This Row],[Fecha del movimiento]])</f>
        <v>2018</v>
      </c>
    </row>
    <row r="677" spans="2:11" x14ac:dyDescent="0.2">
      <c r="B677" s="8">
        <v>43168</v>
      </c>
      <c r="C677" s="6" t="s">
        <v>1580</v>
      </c>
      <c r="D677" s="6">
        <v>300166</v>
      </c>
      <c r="E677" s="6" t="s">
        <v>48</v>
      </c>
      <c r="F677" s="6" t="s">
        <v>21</v>
      </c>
      <c r="G677" s="6" t="s">
        <v>2</v>
      </c>
      <c r="H677" s="6" t="s">
        <v>917</v>
      </c>
      <c r="I677" s="6">
        <v>-13</v>
      </c>
      <c r="J677" s="13" t="str">
        <f>VLOOKUP(MONTH(Tabla7[[#This Row],[Fecha del movimiento]]),Tablas!$O$4:$P$15,2,0)</f>
        <v>Mar</v>
      </c>
      <c r="K677" s="6">
        <f>YEAR(Tabla7[[#This Row],[Fecha del movimiento]])</f>
        <v>2018</v>
      </c>
    </row>
    <row r="678" spans="2:11" x14ac:dyDescent="0.2">
      <c r="B678" s="8">
        <v>43324</v>
      </c>
      <c r="C678" s="6" t="s">
        <v>1581</v>
      </c>
      <c r="D678" s="6">
        <v>300700</v>
      </c>
      <c r="E678" s="6" t="s">
        <v>357</v>
      </c>
      <c r="F678" s="6" t="s">
        <v>21</v>
      </c>
      <c r="G678" s="6" t="s">
        <v>2</v>
      </c>
      <c r="H678" s="6" t="s">
        <v>923</v>
      </c>
      <c r="I678" s="6">
        <v>20</v>
      </c>
      <c r="J678" s="13" t="str">
        <f>VLOOKUP(MONTH(Tabla7[[#This Row],[Fecha del movimiento]]),Tablas!$O$4:$P$15,2,0)</f>
        <v>Ago</v>
      </c>
      <c r="K678" s="6">
        <f>YEAR(Tabla7[[#This Row],[Fecha del movimiento]])</f>
        <v>2018</v>
      </c>
    </row>
    <row r="679" spans="2:11" x14ac:dyDescent="0.2">
      <c r="B679" s="8">
        <v>43197</v>
      </c>
      <c r="C679" s="6" t="s">
        <v>1146</v>
      </c>
      <c r="D679" s="6">
        <v>300387</v>
      </c>
      <c r="E679" s="6" t="s">
        <v>233</v>
      </c>
      <c r="F679" s="6" t="s">
        <v>21</v>
      </c>
      <c r="G679" s="6" t="s">
        <v>2</v>
      </c>
      <c r="H679" s="6" t="s">
        <v>917</v>
      </c>
      <c r="I679" s="6">
        <v>-16</v>
      </c>
      <c r="J679" s="13" t="str">
        <f>VLOOKUP(MONTH(Tabla7[[#This Row],[Fecha del movimiento]]),Tablas!$O$4:$P$15,2,0)</f>
        <v>Abr</v>
      </c>
      <c r="K679" s="6">
        <f>YEAR(Tabla7[[#This Row],[Fecha del movimiento]])</f>
        <v>2018</v>
      </c>
    </row>
    <row r="680" spans="2:11" x14ac:dyDescent="0.2">
      <c r="B680" s="8">
        <v>43274</v>
      </c>
      <c r="C680" s="6" t="s">
        <v>1582</v>
      </c>
      <c r="D680" s="6">
        <v>300935</v>
      </c>
      <c r="E680" s="6" t="s">
        <v>139</v>
      </c>
      <c r="F680" s="6" t="s">
        <v>21</v>
      </c>
      <c r="G680" s="6" t="s">
        <v>13</v>
      </c>
      <c r="H680" s="6" t="s">
        <v>923</v>
      </c>
      <c r="I680" s="6">
        <v>12</v>
      </c>
      <c r="J680" s="13" t="str">
        <f>VLOOKUP(MONTH(Tabla7[[#This Row],[Fecha del movimiento]]),Tablas!$O$4:$P$15,2,0)</f>
        <v>Jun</v>
      </c>
      <c r="K680" s="6">
        <f>YEAR(Tabla7[[#This Row],[Fecha del movimiento]])</f>
        <v>2018</v>
      </c>
    </row>
    <row r="681" spans="2:11" x14ac:dyDescent="0.2">
      <c r="B681" s="8">
        <v>43137</v>
      </c>
      <c r="C681" s="6" t="s">
        <v>1583</v>
      </c>
      <c r="D681" s="6">
        <v>300056</v>
      </c>
      <c r="E681" s="6" t="s">
        <v>790</v>
      </c>
      <c r="F681" s="6" t="s">
        <v>21</v>
      </c>
      <c r="G681" s="6" t="s">
        <v>4</v>
      </c>
      <c r="H681" s="6" t="s">
        <v>923</v>
      </c>
      <c r="I681" s="6">
        <v>17</v>
      </c>
      <c r="J681" s="13" t="str">
        <f>VLOOKUP(MONTH(Tabla7[[#This Row],[Fecha del movimiento]]),Tablas!$O$4:$P$15,2,0)</f>
        <v>Feb</v>
      </c>
      <c r="K681" s="6">
        <f>YEAR(Tabla7[[#This Row],[Fecha del movimiento]])</f>
        <v>2018</v>
      </c>
    </row>
    <row r="682" spans="2:11" x14ac:dyDescent="0.2">
      <c r="B682" s="8">
        <v>43148</v>
      </c>
      <c r="C682" s="6" t="s">
        <v>1584</v>
      </c>
      <c r="D682" s="6">
        <v>300880</v>
      </c>
      <c r="E682" s="6" t="s">
        <v>192</v>
      </c>
      <c r="F682" s="6" t="s">
        <v>21</v>
      </c>
      <c r="G682" s="6" t="s">
        <v>7</v>
      </c>
      <c r="H682" s="6" t="s">
        <v>917</v>
      </c>
      <c r="I682" s="6">
        <v>-12</v>
      </c>
      <c r="J682" s="13" t="str">
        <f>VLOOKUP(MONTH(Tabla7[[#This Row],[Fecha del movimiento]]),Tablas!$O$4:$P$15,2,0)</f>
        <v>Feb</v>
      </c>
      <c r="K682" s="6">
        <f>YEAR(Tabla7[[#This Row],[Fecha del movimiento]])</f>
        <v>2018</v>
      </c>
    </row>
    <row r="683" spans="2:11" x14ac:dyDescent="0.2">
      <c r="B683" s="8">
        <v>43253</v>
      </c>
      <c r="C683" s="6" t="s">
        <v>1585</v>
      </c>
      <c r="D683" s="6">
        <v>300457</v>
      </c>
      <c r="E683" s="6" t="s">
        <v>555</v>
      </c>
      <c r="F683" s="6" t="s">
        <v>21</v>
      </c>
      <c r="G683" s="6" t="s">
        <v>10</v>
      </c>
      <c r="H683" s="6" t="s">
        <v>917</v>
      </c>
      <c r="I683" s="6">
        <v>-12</v>
      </c>
      <c r="J683" s="13" t="str">
        <f>VLOOKUP(MONTH(Tabla7[[#This Row],[Fecha del movimiento]]),Tablas!$O$4:$P$15,2,0)</f>
        <v>Jun</v>
      </c>
      <c r="K683" s="6">
        <f>YEAR(Tabla7[[#This Row],[Fecha del movimiento]])</f>
        <v>2018</v>
      </c>
    </row>
    <row r="684" spans="2:11" x14ac:dyDescent="0.2">
      <c r="B684" s="8">
        <v>43109</v>
      </c>
      <c r="C684" s="6" t="s">
        <v>1586</v>
      </c>
      <c r="D684" s="6">
        <v>300945</v>
      </c>
      <c r="E684" s="6" t="s">
        <v>130</v>
      </c>
      <c r="F684" s="6" t="s">
        <v>21</v>
      </c>
      <c r="G684" s="6" t="s">
        <v>2</v>
      </c>
      <c r="H684" s="6" t="s">
        <v>917</v>
      </c>
      <c r="I684" s="6">
        <v>-6</v>
      </c>
      <c r="J684" s="13" t="str">
        <f>VLOOKUP(MONTH(Tabla7[[#This Row],[Fecha del movimiento]]),Tablas!$O$4:$P$15,2,0)</f>
        <v>Ene</v>
      </c>
      <c r="K684" s="6">
        <f>YEAR(Tabla7[[#This Row],[Fecha del movimiento]])</f>
        <v>2018</v>
      </c>
    </row>
    <row r="685" spans="2:11" x14ac:dyDescent="0.2">
      <c r="B685" s="8">
        <v>43225</v>
      </c>
      <c r="C685" s="6" t="s">
        <v>1587</v>
      </c>
      <c r="D685" s="6">
        <v>300202</v>
      </c>
      <c r="E685" s="6" t="s">
        <v>322</v>
      </c>
      <c r="F685" s="6" t="s">
        <v>21</v>
      </c>
      <c r="G685" s="6" t="s">
        <v>2</v>
      </c>
      <c r="H685" s="6" t="s">
        <v>923</v>
      </c>
      <c r="I685" s="6">
        <v>13</v>
      </c>
      <c r="J685" s="13" t="str">
        <f>VLOOKUP(MONTH(Tabla7[[#This Row],[Fecha del movimiento]]),Tablas!$O$4:$P$15,2,0)</f>
        <v>May</v>
      </c>
      <c r="K685" s="6">
        <f>YEAR(Tabla7[[#This Row],[Fecha del movimiento]])</f>
        <v>2018</v>
      </c>
    </row>
    <row r="686" spans="2:11" x14ac:dyDescent="0.2">
      <c r="B686" s="8">
        <v>43249</v>
      </c>
      <c r="C686" s="6" t="s">
        <v>1588</v>
      </c>
      <c r="D686" s="6">
        <v>300259</v>
      </c>
      <c r="E686" s="6" t="s">
        <v>689</v>
      </c>
      <c r="F686" s="6" t="s">
        <v>21</v>
      </c>
      <c r="G686" s="6" t="s">
        <v>1</v>
      </c>
      <c r="H686" s="6" t="s">
        <v>917</v>
      </c>
      <c r="I686" s="6">
        <v>-6</v>
      </c>
      <c r="J686" s="13" t="str">
        <f>VLOOKUP(MONTH(Tabla7[[#This Row],[Fecha del movimiento]]),Tablas!$O$4:$P$15,2,0)</f>
        <v>May</v>
      </c>
      <c r="K686" s="6">
        <f>YEAR(Tabla7[[#This Row],[Fecha del movimiento]])</f>
        <v>2018</v>
      </c>
    </row>
    <row r="687" spans="2:11" x14ac:dyDescent="0.2">
      <c r="B687" s="8">
        <v>43186</v>
      </c>
      <c r="C687" s="6" t="s">
        <v>1589</v>
      </c>
      <c r="D687" s="6">
        <v>300882</v>
      </c>
      <c r="E687" s="6" t="s">
        <v>190</v>
      </c>
      <c r="F687" s="6" t="s">
        <v>21</v>
      </c>
      <c r="G687" s="6" t="s">
        <v>11</v>
      </c>
      <c r="H687" s="6" t="s">
        <v>917</v>
      </c>
      <c r="I687" s="6">
        <v>-6</v>
      </c>
      <c r="J687" s="13" t="str">
        <f>VLOOKUP(MONTH(Tabla7[[#This Row],[Fecha del movimiento]]),Tablas!$O$4:$P$15,2,0)</f>
        <v>Mar</v>
      </c>
      <c r="K687" s="6">
        <f>YEAR(Tabla7[[#This Row],[Fecha del movimiento]])</f>
        <v>2018</v>
      </c>
    </row>
    <row r="688" spans="2:11" x14ac:dyDescent="0.2">
      <c r="B688" s="8">
        <v>43250</v>
      </c>
      <c r="C688" s="6" t="s">
        <v>1590</v>
      </c>
      <c r="D688" s="6">
        <v>300935</v>
      </c>
      <c r="E688" s="6" t="s">
        <v>139</v>
      </c>
      <c r="F688" s="6" t="s">
        <v>21</v>
      </c>
      <c r="G688" s="6" t="s">
        <v>13</v>
      </c>
      <c r="H688" s="6" t="s">
        <v>917</v>
      </c>
      <c r="I688" s="6">
        <v>-11</v>
      </c>
      <c r="J688" s="13" t="str">
        <f>VLOOKUP(MONTH(Tabla7[[#This Row],[Fecha del movimiento]]),Tablas!$O$4:$P$15,2,0)</f>
        <v>May</v>
      </c>
      <c r="K688" s="6">
        <f>YEAR(Tabla7[[#This Row],[Fecha del movimiento]])</f>
        <v>2018</v>
      </c>
    </row>
    <row r="689" spans="2:11" x14ac:dyDescent="0.2">
      <c r="B689" s="8">
        <v>43247</v>
      </c>
      <c r="C689" s="6" t="s">
        <v>1591</v>
      </c>
      <c r="D689" s="6">
        <v>300463</v>
      </c>
      <c r="E689" s="6" t="s">
        <v>549</v>
      </c>
      <c r="F689" s="6" t="s">
        <v>21</v>
      </c>
      <c r="G689" s="6" t="s">
        <v>2</v>
      </c>
      <c r="H689" s="6" t="s">
        <v>923</v>
      </c>
      <c r="I689" s="6">
        <v>20</v>
      </c>
      <c r="J689" s="13" t="str">
        <f>VLOOKUP(MONTH(Tabla7[[#This Row],[Fecha del movimiento]]),Tablas!$O$4:$P$15,2,0)</f>
        <v>May</v>
      </c>
      <c r="K689" s="6">
        <f>YEAR(Tabla7[[#This Row],[Fecha del movimiento]])</f>
        <v>2018</v>
      </c>
    </row>
    <row r="690" spans="2:11" x14ac:dyDescent="0.2">
      <c r="B690" s="8">
        <v>43182</v>
      </c>
      <c r="C690" s="6" t="s">
        <v>1592</v>
      </c>
      <c r="D690" s="6">
        <v>300629</v>
      </c>
      <c r="E690" s="6" t="s">
        <v>415</v>
      </c>
      <c r="F690" s="6" t="s">
        <v>21</v>
      </c>
      <c r="G690" s="6" t="s">
        <v>13</v>
      </c>
      <c r="H690" s="6" t="s">
        <v>923</v>
      </c>
      <c r="I690" s="6">
        <v>12</v>
      </c>
      <c r="J690" s="13" t="str">
        <f>VLOOKUP(MONTH(Tabla7[[#This Row],[Fecha del movimiento]]),Tablas!$O$4:$P$15,2,0)</f>
        <v>Mar</v>
      </c>
      <c r="K690" s="6">
        <f>YEAR(Tabla7[[#This Row],[Fecha del movimiento]])</f>
        <v>2018</v>
      </c>
    </row>
    <row r="691" spans="2:11" x14ac:dyDescent="0.2">
      <c r="B691" s="8">
        <v>43258</v>
      </c>
      <c r="C691" s="6" t="s">
        <v>1593</v>
      </c>
      <c r="D691" s="6">
        <v>300694</v>
      </c>
      <c r="E691" s="6" t="s">
        <v>363</v>
      </c>
      <c r="F691" s="6" t="s">
        <v>21</v>
      </c>
      <c r="G691" s="6" t="s">
        <v>13</v>
      </c>
      <c r="H691" s="6" t="s">
        <v>917</v>
      </c>
      <c r="I691" s="6">
        <v>-9</v>
      </c>
      <c r="J691" s="13" t="str">
        <f>VLOOKUP(MONTH(Tabla7[[#This Row],[Fecha del movimiento]]),Tablas!$O$4:$P$15,2,0)</f>
        <v>Jun</v>
      </c>
      <c r="K691" s="6">
        <f>YEAR(Tabla7[[#This Row],[Fecha del movimiento]])</f>
        <v>2018</v>
      </c>
    </row>
    <row r="692" spans="2:11" x14ac:dyDescent="0.2">
      <c r="B692" s="8">
        <v>43141</v>
      </c>
      <c r="C692" s="6" t="s">
        <v>1594</v>
      </c>
      <c r="D692" s="6">
        <v>300143</v>
      </c>
      <c r="E692" s="6" t="s">
        <v>557</v>
      </c>
      <c r="F692" s="6" t="s">
        <v>21</v>
      </c>
      <c r="G692" s="6" t="s">
        <v>6</v>
      </c>
      <c r="H692" s="6" t="s">
        <v>923</v>
      </c>
      <c r="I692" s="6">
        <v>20</v>
      </c>
      <c r="J692" s="13" t="str">
        <f>VLOOKUP(MONTH(Tabla7[[#This Row],[Fecha del movimiento]]),Tablas!$O$4:$P$15,2,0)</f>
        <v>Feb</v>
      </c>
      <c r="K692" s="6">
        <f>YEAR(Tabla7[[#This Row],[Fecha del movimiento]])</f>
        <v>2018</v>
      </c>
    </row>
    <row r="693" spans="2:11" x14ac:dyDescent="0.2">
      <c r="B693" s="8">
        <v>43216</v>
      </c>
      <c r="C693" s="6" t="s">
        <v>1595</v>
      </c>
      <c r="D693" s="6">
        <v>300638</v>
      </c>
      <c r="E693" s="6" t="s">
        <v>406</v>
      </c>
      <c r="F693" s="6" t="s">
        <v>21</v>
      </c>
      <c r="G693" s="6" t="s">
        <v>1</v>
      </c>
      <c r="H693" s="6" t="s">
        <v>923</v>
      </c>
      <c r="I693" s="6">
        <v>18</v>
      </c>
      <c r="J693" s="13" t="str">
        <f>VLOOKUP(MONTH(Tabla7[[#This Row],[Fecha del movimiento]]),Tablas!$O$4:$P$15,2,0)</f>
        <v>Abr</v>
      </c>
      <c r="K693" s="6">
        <f>YEAR(Tabla7[[#This Row],[Fecha del movimiento]])</f>
        <v>2018</v>
      </c>
    </row>
    <row r="694" spans="2:11" x14ac:dyDescent="0.2">
      <c r="B694" s="8">
        <v>43206</v>
      </c>
      <c r="C694" s="6" t="s">
        <v>1596</v>
      </c>
      <c r="D694" s="6">
        <v>300119</v>
      </c>
      <c r="E694" s="6" t="s">
        <v>760</v>
      </c>
      <c r="F694" s="6" t="s">
        <v>21</v>
      </c>
      <c r="G694" s="6" t="s">
        <v>12</v>
      </c>
      <c r="H694" s="6" t="s">
        <v>923</v>
      </c>
      <c r="I694" s="6">
        <v>12</v>
      </c>
      <c r="J694" s="13" t="str">
        <f>VLOOKUP(MONTH(Tabla7[[#This Row],[Fecha del movimiento]]),Tablas!$O$4:$P$15,2,0)</f>
        <v>Abr</v>
      </c>
      <c r="K694" s="6">
        <f>YEAR(Tabla7[[#This Row],[Fecha del movimiento]])</f>
        <v>2018</v>
      </c>
    </row>
    <row r="695" spans="2:11" x14ac:dyDescent="0.2">
      <c r="B695" s="8">
        <v>43284</v>
      </c>
      <c r="C695" s="6" t="s">
        <v>1597</v>
      </c>
      <c r="D695" s="6">
        <v>300521</v>
      </c>
      <c r="E695" s="6" t="s">
        <v>506</v>
      </c>
      <c r="F695" s="6" t="s">
        <v>21</v>
      </c>
      <c r="G695" s="6" t="s">
        <v>7</v>
      </c>
      <c r="H695" s="6" t="s">
        <v>917</v>
      </c>
      <c r="I695" s="6">
        <v>-17</v>
      </c>
      <c r="J695" s="13" t="str">
        <f>VLOOKUP(MONTH(Tabla7[[#This Row],[Fecha del movimiento]]),Tablas!$O$4:$P$15,2,0)</f>
        <v>Jul</v>
      </c>
      <c r="K695" s="6">
        <f>YEAR(Tabla7[[#This Row],[Fecha del movimiento]])</f>
        <v>2018</v>
      </c>
    </row>
    <row r="696" spans="2:11" x14ac:dyDescent="0.2">
      <c r="B696" s="8">
        <v>43283</v>
      </c>
      <c r="C696" s="6" t="s">
        <v>1598</v>
      </c>
      <c r="D696" s="6">
        <v>300708</v>
      </c>
      <c r="E696" s="6" t="s">
        <v>224</v>
      </c>
      <c r="F696" s="6" t="s">
        <v>21</v>
      </c>
      <c r="G696" s="6" t="s">
        <v>2</v>
      </c>
      <c r="H696" s="6" t="s">
        <v>917</v>
      </c>
      <c r="I696" s="6">
        <v>-17</v>
      </c>
      <c r="J696" s="13" t="str">
        <f>VLOOKUP(MONTH(Tabla7[[#This Row],[Fecha del movimiento]]),Tablas!$O$4:$P$15,2,0)</f>
        <v>Jul</v>
      </c>
      <c r="K696" s="6">
        <f>YEAR(Tabla7[[#This Row],[Fecha del movimiento]])</f>
        <v>2018</v>
      </c>
    </row>
    <row r="697" spans="2:11" x14ac:dyDescent="0.2">
      <c r="B697" s="8">
        <v>43209</v>
      </c>
      <c r="C697" s="6" t="s">
        <v>1599</v>
      </c>
      <c r="D697" s="6">
        <v>300317</v>
      </c>
      <c r="E697" s="6" t="s">
        <v>652</v>
      </c>
      <c r="F697" s="6" t="s">
        <v>21</v>
      </c>
      <c r="G697" s="6" t="s">
        <v>5</v>
      </c>
      <c r="H697" s="6" t="s">
        <v>917</v>
      </c>
      <c r="I697" s="6">
        <v>-9</v>
      </c>
      <c r="J697" s="13" t="str">
        <f>VLOOKUP(MONTH(Tabla7[[#This Row],[Fecha del movimiento]]),Tablas!$O$4:$P$15,2,0)</f>
        <v>Abr</v>
      </c>
      <c r="K697" s="6">
        <f>YEAR(Tabla7[[#This Row],[Fecha del movimiento]])</f>
        <v>2018</v>
      </c>
    </row>
    <row r="698" spans="2:11" x14ac:dyDescent="0.2">
      <c r="B698" s="8">
        <v>43320</v>
      </c>
      <c r="C698" s="6" t="s">
        <v>1600</v>
      </c>
      <c r="D698" s="6">
        <v>300285</v>
      </c>
      <c r="E698" s="6" t="s">
        <v>669</v>
      </c>
      <c r="F698" s="6" t="s">
        <v>21</v>
      </c>
      <c r="G698" s="6" t="s">
        <v>13</v>
      </c>
      <c r="H698" s="6" t="s">
        <v>923</v>
      </c>
      <c r="I698" s="6">
        <v>12</v>
      </c>
      <c r="J698" s="13" t="str">
        <f>VLOOKUP(MONTH(Tabla7[[#This Row],[Fecha del movimiento]]),Tablas!$O$4:$P$15,2,0)</f>
        <v>Ago</v>
      </c>
      <c r="K698" s="6">
        <f>YEAR(Tabla7[[#This Row],[Fecha del movimiento]])</f>
        <v>2018</v>
      </c>
    </row>
    <row r="699" spans="2:11" x14ac:dyDescent="0.2">
      <c r="B699" s="8">
        <v>43263</v>
      </c>
      <c r="C699" s="6" t="s">
        <v>1601</v>
      </c>
      <c r="D699" s="6">
        <v>300348</v>
      </c>
      <c r="E699" s="6" t="s">
        <v>621</v>
      </c>
      <c r="F699" s="6" t="s">
        <v>21</v>
      </c>
      <c r="G699" s="6" t="s">
        <v>3</v>
      </c>
      <c r="H699" s="6" t="s">
        <v>923</v>
      </c>
      <c r="I699" s="6">
        <v>16</v>
      </c>
      <c r="J699" s="13" t="str">
        <f>VLOOKUP(MONTH(Tabla7[[#This Row],[Fecha del movimiento]]),Tablas!$O$4:$P$15,2,0)</f>
        <v>Jun</v>
      </c>
      <c r="K699" s="6">
        <f>YEAR(Tabla7[[#This Row],[Fecha del movimiento]])</f>
        <v>2018</v>
      </c>
    </row>
    <row r="700" spans="2:11" x14ac:dyDescent="0.2">
      <c r="B700" s="8">
        <v>43263</v>
      </c>
      <c r="C700" s="6" t="s">
        <v>1602</v>
      </c>
      <c r="D700" s="6">
        <v>300292</v>
      </c>
      <c r="E700" s="6" t="s">
        <v>630</v>
      </c>
      <c r="F700" s="6" t="s">
        <v>21</v>
      </c>
      <c r="G700" s="6" t="s">
        <v>5</v>
      </c>
      <c r="H700" s="6" t="s">
        <v>923</v>
      </c>
      <c r="I700" s="6">
        <v>12</v>
      </c>
      <c r="J700" s="13" t="str">
        <f>VLOOKUP(MONTH(Tabla7[[#This Row],[Fecha del movimiento]]),Tablas!$O$4:$P$15,2,0)</f>
        <v>Jun</v>
      </c>
      <c r="K700" s="6">
        <f>YEAR(Tabla7[[#This Row],[Fecha del movimiento]])</f>
        <v>2018</v>
      </c>
    </row>
    <row r="701" spans="2:11" x14ac:dyDescent="0.2">
      <c r="B701" s="8">
        <v>43197</v>
      </c>
      <c r="C701" s="6" t="s">
        <v>1603</v>
      </c>
      <c r="D701" s="6">
        <v>301002</v>
      </c>
      <c r="E701" s="6" t="s">
        <v>75</v>
      </c>
      <c r="F701" s="6" t="s">
        <v>21</v>
      </c>
      <c r="G701" s="6" t="s">
        <v>13</v>
      </c>
      <c r="H701" s="6" t="s">
        <v>917</v>
      </c>
      <c r="I701" s="6">
        <v>-19</v>
      </c>
      <c r="J701" s="13" t="str">
        <f>VLOOKUP(MONTH(Tabla7[[#This Row],[Fecha del movimiento]]),Tablas!$O$4:$P$15,2,0)</f>
        <v>Abr</v>
      </c>
      <c r="K701" s="6">
        <f>YEAR(Tabla7[[#This Row],[Fecha del movimiento]])</f>
        <v>2018</v>
      </c>
    </row>
    <row r="702" spans="2:11" x14ac:dyDescent="0.2">
      <c r="B702" s="8">
        <v>43282</v>
      </c>
      <c r="C702" s="6" t="s">
        <v>1604</v>
      </c>
      <c r="D702" s="6">
        <v>300516</v>
      </c>
      <c r="E702" s="6" t="s">
        <v>232</v>
      </c>
      <c r="F702" s="6" t="s">
        <v>21</v>
      </c>
      <c r="G702" s="6" t="s">
        <v>2</v>
      </c>
      <c r="H702" s="6" t="s">
        <v>917</v>
      </c>
      <c r="I702" s="6">
        <v>-5</v>
      </c>
      <c r="J702" s="13" t="str">
        <f>VLOOKUP(MONTH(Tabla7[[#This Row],[Fecha del movimiento]]),Tablas!$O$4:$P$15,2,0)</f>
        <v>Jul</v>
      </c>
      <c r="K702" s="6">
        <f>YEAR(Tabla7[[#This Row],[Fecha del movimiento]])</f>
        <v>2018</v>
      </c>
    </row>
    <row r="703" spans="2:11" x14ac:dyDescent="0.2">
      <c r="B703" s="8">
        <v>43115</v>
      </c>
      <c r="C703" s="6" t="s">
        <v>1605</v>
      </c>
      <c r="D703" s="6">
        <v>300286</v>
      </c>
      <c r="E703" s="6" t="s">
        <v>668</v>
      </c>
      <c r="F703" s="6" t="s">
        <v>21</v>
      </c>
      <c r="G703" s="6" t="s">
        <v>13</v>
      </c>
      <c r="H703" s="6" t="s">
        <v>923</v>
      </c>
      <c r="I703" s="6">
        <v>19</v>
      </c>
      <c r="J703" s="13" t="str">
        <f>VLOOKUP(MONTH(Tabla7[[#This Row],[Fecha del movimiento]]),Tablas!$O$4:$P$15,2,0)</f>
        <v>Ene</v>
      </c>
      <c r="K703" s="6">
        <f>YEAR(Tabla7[[#This Row],[Fecha del movimiento]])</f>
        <v>2018</v>
      </c>
    </row>
    <row r="704" spans="2:11" x14ac:dyDescent="0.2">
      <c r="B704" s="8">
        <v>43220</v>
      </c>
      <c r="C704" s="6" t="s">
        <v>1606</v>
      </c>
      <c r="D704" s="6">
        <v>300533</v>
      </c>
      <c r="E704" s="6" t="s">
        <v>495</v>
      </c>
      <c r="F704" s="6" t="s">
        <v>21</v>
      </c>
      <c r="G704" s="6" t="s">
        <v>13</v>
      </c>
      <c r="H704" s="6" t="s">
        <v>923</v>
      </c>
      <c r="I704" s="6">
        <v>14</v>
      </c>
      <c r="J704" s="13" t="str">
        <f>VLOOKUP(MONTH(Tabla7[[#This Row],[Fecha del movimiento]]),Tablas!$O$4:$P$15,2,0)</f>
        <v>Abr</v>
      </c>
      <c r="K704" s="6">
        <f>YEAR(Tabla7[[#This Row],[Fecha del movimiento]])</f>
        <v>2018</v>
      </c>
    </row>
    <row r="705" spans="2:11" x14ac:dyDescent="0.2">
      <c r="B705" s="8">
        <v>43292</v>
      </c>
      <c r="C705" s="6" t="s">
        <v>1607</v>
      </c>
      <c r="D705" s="6">
        <v>300621</v>
      </c>
      <c r="E705" s="6" t="s">
        <v>421</v>
      </c>
      <c r="F705" s="6" t="s">
        <v>21</v>
      </c>
      <c r="G705" s="6" t="s">
        <v>13</v>
      </c>
      <c r="H705" s="6" t="s">
        <v>917</v>
      </c>
      <c r="I705" s="6">
        <v>-12</v>
      </c>
      <c r="J705" s="13" t="str">
        <f>VLOOKUP(MONTH(Tabla7[[#This Row],[Fecha del movimiento]]),Tablas!$O$4:$P$15,2,0)</f>
        <v>Jul</v>
      </c>
      <c r="K705" s="6">
        <f>YEAR(Tabla7[[#This Row],[Fecha del movimiento]])</f>
        <v>2018</v>
      </c>
    </row>
    <row r="706" spans="2:11" x14ac:dyDescent="0.2">
      <c r="B706" s="8">
        <v>43149</v>
      </c>
      <c r="C706" s="6" t="s">
        <v>1608</v>
      </c>
      <c r="D706" s="6">
        <v>300634</v>
      </c>
      <c r="E706" s="6" t="s">
        <v>410</v>
      </c>
      <c r="F706" s="6" t="s">
        <v>21</v>
      </c>
      <c r="G706" s="6" t="s">
        <v>13</v>
      </c>
      <c r="H706" s="6" t="s">
        <v>923</v>
      </c>
      <c r="I706" s="6">
        <v>13</v>
      </c>
      <c r="J706" s="13" t="str">
        <f>VLOOKUP(MONTH(Tabla7[[#This Row],[Fecha del movimiento]]),Tablas!$O$4:$P$15,2,0)</f>
        <v>Feb</v>
      </c>
      <c r="K706" s="6">
        <f>YEAR(Tabla7[[#This Row],[Fecha del movimiento]])</f>
        <v>2018</v>
      </c>
    </row>
    <row r="707" spans="2:11" x14ac:dyDescent="0.2">
      <c r="B707" s="8">
        <v>43220</v>
      </c>
      <c r="C707" s="6" t="s">
        <v>1609</v>
      </c>
      <c r="D707" s="6">
        <v>300120</v>
      </c>
      <c r="E707" s="6" t="s">
        <v>251</v>
      </c>
      <c r="F707" s="6" t="s">
        <v>21</v>
      </c>
      <c r="G707" s="6" t="s">
        <v>12</v>
      </c>
      <c r="H707" s="6" t="s">
        <v>917</v>
      </c>
      <c r="I707" s="6">
        <v>-9</v>
      </c>
      <c r="J707" s="13" t="str">
        <f>VLOOKUP(MONTH(Tabla7[[#This Row],[Fecha del movimiento]]),Tablas!$O$4:$P$15,2,0)</f>
        <v>Abr</v>
      </c>
      <c r="K707" s="6">
        <f>YEAR(Tabla7[[#This Row],[Fecha del movimiento]])</f>
        <v>2018</v>
      </c>
    </row>
    <row r="708" spans="2:11" x14ac:dyDescent="0.2">
      <c r="B708" s="8">
        <v>43269</v>
      </c>
      <c r="C708" s="6" t="s">
        <v>1610</v>
      </c>
      <c r="D708" s="6">
        <v>300492</v>
      </c>
      <c r="E708" s="6" t="s">
        <v>529</v>
      </c>
      <c r="F708" s="6" t="s">
        <v>21</v>
      </c>
      <c r="G708" s="6" t="s">
        <v>2</v>
      </c>
      <c r="H708" s="6" t="s">
        <v>923</v>
      </c>
      <c r="I708" s="6">
        <v>19</v>
      </c>
      <c r="J708" s="13" t="str">
        <f>VLOOKUP(MONTH(Tabla7[[#This Row],[Fecha del movimiento]]),Tablas!$O$4:$P$15,2,0)</f>
        <v>Jun</v>
      </c>
      <c r="K708" s="6">
        <f>YEAR(Tabla7[[#This Row],[Fecha del movimiento]])</f>
        <v>2018</v>
      </c>
    </row>
    <row r="709" spans="2:11" x14ac:dyDescent="0.2">
      <c r="B709" s="8">
        <v>43260</v>
      </c>
      <c r="C709" s="6" t="s">
        <v>1611</v>
      </c>
      <c r="D709" s="6">
        <v>300083</v>
      </c>
      <c r="E709" s="6" t="s">
        <v>294</v>
      </c>
      <c r="F709" s="6" t="s">
        <v>21</v>
      </c>
      <c r="G709" s="6" t="s">
        <v>11</v>
      </c>
      <c r="H709" s="6" t="s">
        <v>917</v>
      </c>
      <c r="I709" s="6">
        <v>-6</v>
      </c>
      <c r="J709" s="13" t="str">
        <f>VLOOKUP(MONTH(Tabla7[[#This Row],[Fecha del movimiento]]),Tablas!$O$4:$P$15,2,0)</f>
        <v>Jun</v>
      </c>
      <c r="K709" s="6">
        <f>YEAR(Tabla7[[#This Row],[Fecha del movimiento]])</f>
        <v>2018</v>
      </c>
    </row>
    <row r="710" spans="2:11" x14ac:dyDescent="0.2">
      <c r="B710" s="8">
        <v>43104</v>
      </c>
      <c r="C710" s="6" t="s">
        <v>1612</v>
      </c>
      <c r="D710" s="6">
        <v>300876</v>
      </c>
      <c r="E710" s="6" t="s">
        <v>195</v>
      </c>
      <c r="F710" s="6" t="s">
        <v>21</v>
      </c>
      <c r="G710" s="6" t="s">
        <v>7</v>
      </c>
      <c r="H710" s="6" t="s">
        <v>917</v>
      </c>
      <c r="I710" s="6">
        <v>-17</v>
      </c>
      <c r="J710" s="13" t="str">
        <f>VLOOKUP(MONTH(Tabla7[[#This Row],[Fecha del movimiento]]),Tablas!$O$4:$P$15,2,0)</f>
        <v>Ene</v>
      </c>
      <c r="K710" s="6">
        <f>YEAR(Tabla7[[#This Row],[Fecha del movimiento]])</f>
        <v>2018</v>
      </c>
    </row>
    <row r="711" spans="2:11" x14ac:dyDescent="0.2">
      <c r="B711" s="8">
        <v>43127</v>
      </c>
      <c r="C711" s="6" t="s">
        <v>1613</v>
      </c>
      <c r="D711" s="6">
        <v>300963</v>
      </c>
      <c r="E711" s="6" t="s">
        <v>112</v>
      </c>
      <c r="F711" s="6" t="s">
        <v>21</v>
      </c>
      <c r="G711" s="6" t="s">
        <v>6</v>
      </c>
      <c r="H711" s="6" t="s">
        <v>917</v>
      </c>
      <c r="I711" s="6">
        <v>-11</v>
      </c>
      <c r="J711" s="13" t="str">
        <f>VLOOKUP(MONTH(Tabla7[[#This Row],[Fecha del movimiento]]),Tablas!$O$4:$P$15,2,0)</f>
        <v>Ene</v>
      </c>
      <c r="K711" s="6">
        <f>YEAR(Tabla7[[#This Row],[Fecha del movimiento]])</f>
        <v>2018</v>
      </c>
    </row>
    <row r="712" spans="2:11" x14ac:dyDescent="0.2">
      <c r="B712" s="8">
        <v>43164</v>
      </c>
      <c r="C712" s="6" t="s">
        <v>1614</v>
      </c>
      <c r="D712" s="6">
        <v>300807</v>
      </c>
      <c r="E712" s="6" t="s">
        <v>260</v>
      </c>
      <c r="F712" s="6" t="s">
        <v>21</v>
      </c>
      <c r="G712" s="6" t="s">
        <v>13</v>
      </c>
      <c r="H712" s="6" t="s">
        <v>917</v>
      </c>
      <c r="I712" s="6">
        <v>-18</v>
      </c>
      <c r="J712" s="13" t="str">
        <f>VLOOKUP(MONTH(Tabla7[[#This Row],[Fecha del movimiento]]),Tablas!$O$4:$P$15,2,0)</f>
        <v>Mar</v>
      </c>
      <c r="K712" s="6">
        <f>YEAR(Tabla7[[#This Row],[Fecha del movimiento]])</f>
        <v>2018</v>
      </c>
    </row>
    <row r="713" spans="2:11" x14ac:dyDescent="0.2">
      <c r="B713" s="8">
        <v>43140</v>
      </c>
      <c r="C713" s="6" t="s">
        <v>1615</v>
      </c>
      <c r="D713" s="6">
        <v>300200</v>
      </c>
      <c r="E713" s="6" t="s">
        <v>728</v>
      </c>
      <c r="F713" s="6" t="s">
        <v>21</v>
      </c>
      <c r="G713" s="6" t="s">
        <v>11</v>
      </c>
      <c r="H713" s="6" t="s">
        <v>917</v>
      </c>
      <c r="I713" s="6">
        <v>-20</v>
      </c>
      <c r="J713" s="13" t="str">
        <f>VLOOKUP(MONTH(Tabla7[[#This Row],[Fecha del movimiento]]),Tablas!$O$4:$P$15,2,0)</f>
        <v>Feb</v>
      </c>
      <c r="K713" s="6">
        <f>YEAR(Tabla7[[#This Row],[Fecha del movimiento]])</f>
        <v>2018</v>
      </c>
    </row>
    <row r="714" spans="2:11" x14ac:dyDescent="0.2">
      <c r="B714" s="8">
        <v>43172</v>
      </c>
      <c r="C714" s="6" t="s">
        <v>1616</v>
      </c>
      <c r="D714" s="6">
        <v>300849</v>
      </c>
      <c r="E714" s="6" t="s">
        <v>221</v>
      </c>
      <c r="F714" s="6" t="s">
        <v>21</v>
      </c>
      <c r="G714" s="6" t="s">
        <v>4</v>
      </c>
      <c r="H714" s="6" t="s">
        <v>923</v>
      </c>
      <c r="I714" s="6">
        <v>19</v>
      </c>
      <c r="J714" s="13" t="str">
        <f>VLOOKUP(MONTH(Tabla7[[#This Row],[Fecha del movimiento]]),Tablas!$O$4:$P$15,2,0)</f>
        <v>Mar</v>
      </c>
      <c r="K714" s="6">
        <f>YEAR(Tabla7[[#This Row],[Fecha del movimiento]])</f>
        <v>2018</v>
      </c>
    </row>
    <row r="715" spans="2:11" x14ac:dyDescent="0.2">
      <c r="B715" s="8">
        <v>43276</v>
      </c>
      <c r="C715" s="6" t="s">
        <v>1617</v>
      </c>
      <c r="D715" s="6">
        <v>300198</v>
      </c>
      <c r="E715" s="6" t="s">
        <v>729</v>
      </c>
      <c r="F715" s="6" t="s">
        <v>21</v>
      </c>
      <c r="G715" s="6" t="s">
        <v>4</v>
      </c>
      <c r="H715" s="6" t="s">
        <v>923</v>
      </c>
      <c r="I715" s="6">
        <v>17</v>
      </c>
      <c r="J715" s="13" t="str">
        <f>VLOOKUP(MONTH(Tabla7[[#This Row],[Fecha del movimiento]]),Tablas!$O$4:$P$15,2,0)</f>
        <v>Jun</v>
      </c>
      <c r="K715" s="6">
        <f>YEAR(Tabla7[[#This Row],[Fecha del movimiento]])</f>
        <v>2018</v>
      </c>
    </row>
    <row r="716" spans="2:11" x14ac:dyDescent="0.2">
      <c r="B716" s="8">
        <v>43312</v>
      </c>
      <c r="C716" s="6" t="s">
        <v>1618</v>
      </c>
      <c r="D716" s="6">
        <v>300032</v>
      </c>
      <c r="E716" s="6" t="s">
        <v>691</v>
      </c>
      <c r="F716" s="6" t="s">
        <v>21</v>
      </c>
      <c r="G716" s="6" t="s">
        <v>2</v>
      </c>
      <c r="H716" s="6" t="s">
        <v>923</v>
      </c>
      <c r="I716" s="6">
        <v>13</v>
      </c>
      <c r="J716" s="13" t="str">
        <f>VLOOKUP(MONTH(Tabla7[[#This Row],[Fecha del movimiento]]),Tablas!$O$4:$P$15,2,0)</f>
        <v>Jul</v>
      </c>
      <c r="K716" s="6">
        <f>YEAR(Tabla7[[#This Row],[Fecha del movimiento]])</f>
        <v>2018</v>
      </c>
    </row>
    <row r="717" spans="2:11" x14ac:dyDescent="0.2">
      <c r="B717" s="8">
        <v>43198</v>
      </c>
      <c r="C717" s="6" t="s">
        <v>1619</v>
      </c>
      <c r="D717" s="6">
        <v>300147</v>
      </c>
      <c r="E717" s="6" t="s">
        <v>62</v>
      </c>
      <c r="F717" s="6" t="s">
        <v>21</v>
      </c>
      <c r="G717" s="6" t="s">
        <v>3</v>
      </c>
      <c r="H717" s="6" t="s">
        <v>923</v>
      </c>
      <c r="I717" s="6">
        <v>11</v>
      </c>
      <c r="J717" s="13" t="str">
        <f>VLOOKUP(MONTH(Tabla7[[#This Row],[Fecha del movimiento]]),Tablas!$O$4:$P$15,2,0)</f>
        <v>Abr</v>
      </c>
      <c r="K717" s="6">
        <f>YEAR(Tabla7[[#This Row],[Fecha del movimiento]])</f>
        <v>2018</v>
      </c>
    </row>
    <row r="718" spans="2:11" x14ac:dyDescent="0.2">
      <c r="B718" s="8">
        <v>43321</v>
      </c>
      <c r="C718" s="6" t="s">
        <v>1620</v>
      </c>
      <c r="D718" s="6">
        <v>300171</v>
      </c>
      <c r="E718" s="6" t="s">
        <v>555</v>
      </c>
      <c r="F718" s="6" t="s">
        <v>21</v>
      </c>
      <c r="G718" s="6" t="s">
        <v>10</v>
      </c>
      <c r="H718" s="6" t="s">
        <v>923</v>
      </c>
      <c r="I718" s="6">
        <v>11</v>
      </c>
      <c r="J718" s="13" t="str">
        <f>VLOOKUP(MONTH(Tabla7[[#This Row],[Fecha del movimiento]]),Tablas!$O$4:$P$15,2,0)</f>
        <v>Ago</v>
      </c>
      <c r="K718" s="6">
        <f>YEAR(Tabla7[[#This Row],[Fecha del movimiento]])</f>
        <v>2018</v>
      </c>
    </row>
    <row r="719" spans="2:11" x14ac:dyDescent="0.2">
      <c r="B719" s="8">
        <v>43182</v>
      </c>
      <c r="C719" s="6" t="s">
        <v>1621</v>
      </c>
      <c r="D719" s="6">
        <v>300245</v>
      </c>
      <c r="E719" s="6" t="s">
        <v>698</v>
      </c>
      <c r="F719" s="6" t="s">
        <v>21</v>
      </c>
      <c r="G719" s="6" t="s">
        <v>12</v>
      </c>
      <c r="H719" s="6" t="s">
        <v>923</v>
      </c>
      <c r="I719" s="6">
        <v>18</v>
      </c>
      <c r="J719" s="13" t="str">
        <f>VLOOKUP(MONTH(Tabla7[[#This Row],[Fecha del movimiento]]),Tablas!$O$4:$P$15,2,0)</f>
        <v>Mar</v>
      </c>
      <c r="K719" s="6">
        <f>YEAR(Tabla7[[#This Row],[Fecha del movimiento]])</f>
        <v>2018</v>
      </c>
    </row>
    <row r="720" spans="2:11" x14ac:dyDescent="0.2">
      <c r="B720" s="8">
        <v>43343</v>
      </c>
      <c r="C720" s="6" t="s">
        <v>1622</v>
      </c>
      <c r="D720" s="6">
        <v>300604</v>
      </c>
      <c r="E720" s="6" t="s">
        <v>438</v>
      </c>
      <c r="F720" s="6" t="s">
        <v>21</v>
      </c>
      <c r="G720" s="6" t="s">
        <v>13</v>
      </c>
      <c r="H720" s="6" t="s">
        <v>917</v>
      </c>
      <c r="I720" s="6">
        <v>-6</v>
      </c>
      <c r="J720" s="13" t="str">
        <f>VLOOKUP(MONTH(Tabla7[[#This Row],[Fecha del movimiento]]),Tablas!$O$4:$P$15,2,0)</f>
        <v>Ago</v>
      </c>
      <c r="K720" s="6">
        <f>YEAR(Tabla7[[#This Row],[Fecha del movimiento]])</f>
        <v>2018</v>
      </c>
    </row>
    <row r="721" spans="2:11" x14ac:dyDescent="0.2">
      <c r="B721" s="8">
        <v>43103</v>
      </c>
      <c r="C721" s="6" t="s">
        <v>1623</v>
      </c>
      <c r="D721" s="6">
        <v>300038</v>
      </c>
      <c r="E721" s="6" t="s">
        <v>421</v>
      </c>
      <c r="F721" s="6" t="s">
        <v>21</v>
      </c>
      <c r="G721" s="6" t="s">
        <v>13</v>
      </c>
      <c r="H721" s="6" t="s">
        <v>917</v>
      </c>
      <c r="I721" s="6">
        <v>-19</v>
      </c>
      <c r="J721" s="13" t="str">
        <f>VLOOKUP(MONTH(Tabla7[[#This Row],[Fecha del movimiento]]),Tablas!$O$4:$P$15,2,0)</f>
        <v>Ene</v>
      </c>
      <c r="K721" s="6">
        <f>YEAR(Tabla7[[#This Row],[Fecha del movimiento]])</f>
        <v>2018</v>
      </c>
    </row>
    <row r="722" spans="2:11" x14ac:dyDescent="0.2">
      <c r="B722" s="8">
        <v>43180</v>
      </c>
      <c r="C722" s="6" t="s">
        <v>1624</v>
      </c>
      <c r="D722" s="6">
        <v>300534</v>
      </c>
      <c r="E722" s="6" t="s">
        <v>494</v>
      </c>
      <c r="F722" s="6" t="s">
        <v>21</v>
      </c>
      <c r="G722" s="6" t="s">
        <v>13</v>
      </c>
      <c r="H722" s="6" t="s">
        <v>917</v>
      </c>
      <c r="I722" s="6">
        <v>-12</v>
      </c>
      <c r="J722" s="13" t="str">
        <f>VLOOKUP(MONTH(Tabla7[[#This Row],[Fecha del movimiento]]),Tablas!$O$4:$P$15,2,0)</f>
        <v>Mar</v>
      </c>
      <c r="K722" s="6">
        <f>YEAR(Tabla7[[#This Row],[Fecha del movimiento]])</f>
        <v>2018</v>
      </c>
    </row>
    <row r="723" spans="2:11" x14ac:dyDescent="0.2">
      <c r="B723" s="8">
        <v>43196</v>
      </c>
      <c r="C723" s="6" t="s">
        <v>1625</v>
      </c>
      <c r="D723" s="6">
        <v>301051</v>
      </c>
      <c r="E723" s="6" t="s">
        <v>28</v>
      </c>
      <c r="F723" s="6" t="s">
        <v>21</v>
      </c>
      <c r="G723" s="6" t="s">
        <v>2</v>
      </c>
      <c r="H723" s="6" t="s">
        <v>923</v>
      </c>
      <c r="I723" s="6">
        <v>13</v>
      </c>
      <c r="J723" s="13" t="str">
        <f>VLOOKUP(MONTH(Tabla7[[#This Row],[Fecha del movimiento]]),Tablas!$O$4:$P$15,2,0)</f>
        <v>Abr</v>
      </c>
      <c r="K723" s="6">
        <f>YEAR(Tabla7[[#This Row],[Fecha del movimiento]])</f>
        <v>2018</v>
      </c>
    </row>
    <row r="724" spans="2:11" x14ac:dyDescent="0.2">
      <c r="B724" s="8">
        <v>43124</v>
      </c>
      <c r="C724" s="6" t="s">
        <v>1626</v>
      </c>
      <c r="D724" s="6">
        <v>300244</v>
      </c>
      <c r="E724" s="6" t="s">
        <v>699</v>
      </c>
      <c r="F724" s="6" t="s">
        <v>21</v>
      </c>
      <c r="G724" s="6" t="s">
        <v>4</v>
      </c>
      <c r="H724" s="6" t="s">
        <v>917</v>
      </c>
      <c r="I724" s="6">
        <v>-19</v>
      </c>
      <c r="J724" s="13" t="str">
        <f>VLOOKUP(MONTH(Tabla7[[#This Row],[Fecha del movimiento]]),Tablas!$O$4:$P$15,2,0)</f>
        <v>Ene</v>
      </c>
      <c r="K724" s="6">
        <f>YEAR(Tabla7[[#This Row],[Fecha del movimiento]])</f>
        <v>2018</v>
      </c>
    </row>
    <row r="725" spans="2:11" x14ac:dyDescent="0.2">
      <c r="B725" s="8">
        <v>43133</v>
      </c>
      <c r="C725" s="6" t="s">
        <v>1627</v>
      </c>
      <c r="D725" s="6">
        <v>300787</v>
      </c>
      <c r="E725" s="6" t="s">
        <v>279</v>
      </c>
      <c r="F725" s="6" t="s">
        <v>21</v>
      </c>
      <c r="G725" s="6" t="s">
        <v>10</v>
      </c>
      <c r="H725" s="6" t="s">
        <v>923</v>
      </c>
      <c r="I725" s="6">
        <v>13</v>
      </c>
      <c r="J725" s="13" t="str">
        <f>VLOOKUP(MONTH(Tabla7[[#This Row],[Fecha del movimiento]]),Tablas!$O$4:$P$15,2,0)</f>
        <v>Feb</v>
      </c>
      <c r="K725" s="6">
        <f>YEAR(Tabla7[[#This Row],[Fecha del movimiento]])</f>
        <v>2018</v>
      </c>
    </row>
    <row r="726" spans="2:11" x14ac:dyDescent="0.2">
      <c r="B726" s="8">
        <v>43118</v>
      </c>
      <c r="C726" s="6" t="s">
        <v>1628</v>
      </c>
      <c r="D726" s="6">
        <v>300953</v>
      </c>
      <c r="E726" s="6" t="s">
        <v>122</v>
      </c>
      <c r="F726" s="6" t="s">
        <v>21</v>
      </c>
      <c r="G726" s="6" t="s">
        <v>13</v>
      </c>
      <c r="H726" s="6" t="s">
        <v>923</v>
      </c>
      <c r="I726" s="6">
        <v>17</v>
      </c>
      <c r="J726" s="13" t="str">
        <f>VLOOKUP(MONTH(Tabla7[[#This Row],[Fecha del movimiento]]),Tablas!$O$4:$P$15,2,0)</f>
        <v>Ene</v>
      </c>
      <c r="K726" s="6">
        <f>YEAR(Tabla7[[#This Row],[Fecha del movimiento]])</f>
        <v>2018</v>
      </c>
    </row>
    <row r="727" spans="2:11" x14ac:dyDescent="0.2">
      <c r="B727" s="8">
        <v>43302</v>
      </c>
      <c r="C727" s="6" t="s">
        <v>1629</v>
      </c>
      <c r="D727" s="6">
        <v>300640</v>
      </c>
      <c r="E727" s="6" t="s">
        <v>62</v>
      </c>
      <c r="F727" s="6" t="s">
        <v>21</v>
      </c>
      <c r="G727" s="6" t="s">
        <v>3</v>
      </c>
      <c r="H727" s="6" t="s">
        <v>917</v>
      </c>
      <c r="I727" s="6">
        <v>-19</v>
      </c>
      <c r="J727" s="13" t="str">
        <f>VLOOKUP(MONTH(Tabla7[[#This Row],[Fecha del movimiento]]),Tablas!$O$4:$P$15,2,0)</f>
        <v>Jul</v>
      </c>
      <c r="K727" s="6">
        <f>YEAR(Tabla7[[#This Row],[Fecha del movimiento]])</f>
        <v>2018</v>
      </c>
    </row>
    <row r="728" spans="2:11" x14ac:dyDescent="0.2">
      <c r="B728" s="8">
        <v>43312</v>
      </c>
      <c r="C728" s="6" t="s">
        <v>1630</v>
      </c>
      <c r="D728" s="6">
        <v>300263</v>
      </c>
      <c r="E728" s="6" t="s">
        <v>685</v>
      </c>
      <c r="F728" s="6" t="s">
        <v>21</v>
      </c>
      <c r="G728" s="6" t="s">
        <v>13</v>
      </c>
      <c r="H728" s="6" t="s">
        <v>917</v>
      </c>
      <c r="I728" s="6">
        <v>-15</v>
      </c>
      <c r="J728" s="13" t="str">
        <f>VLOOKUP(MONTH(Tabla7[[#This Row],[Fecha del movimiento]]),Tablas!$O$4:$P$15,2,0)</f>
        <v>Jul</v>
      </c>
      <c r="K728" s="6">
        <f>YEAR(Tabla7[[#This Row],[Fecha del movimiento]])</f>
        <v>2018</v>
      </c>
    </row>
    <row r="729" spans="2:11" x14ac:dyDescent="0.2">
      <c r="B729" s="8">
        <v>43297</v>
      </c>
      <c r="C729" s="6" t="s">
        <v>1631</v>
      </c>
      <c r="D729" s="6">
        <v>300997</v>
      </c>
      <c r="E729" s="6" t="s">
        <v>79</v>
      </c>
      <c r="F729" s="6" t="s">
        <v>21</v>
      </c>
      <c r="G729" s="6" t="s">
        <v>7</v>
      </c>
      <c r="H729" s="6" t="s">
        <v>917</v>
      </c>
      <c r="I729" s="6">
        <v>-11</v>
      </c>
      <c r="J729" s="13" t="str">
        <f>VLOOKUP(MONTH(Tabla7[[#This Row],[Fecha del movimiento]]),Tablas!$O$4:$P$15,2,0)</f>
        <v>Jul</v>
      </c>
      <c r="K729" s="6">
        <f>YEAR(Tabla7[[#This Row],[Fecha del movimiento]])</f>
        <v>2018</v>
      </c>
    </row>
    <row r="730" spans="2:11" x14ac:dyDescent="0.2">
      <c r="B730" s="8">
        <v>43162</v>
      </c>
      <c r="C730" s="6" t="s">
        <v>1632</v>
      </c>
      <c r="D730" s="6">
        <v>300416</v>
      </c>
      <c r="E730" s="6" t="s">
        <v>586</v>
      </c>
      <c r="F730" s="6" t="s">
        <v>21</v>
      </c>
      <c r="G730" s="6" t="s">
        <v>4</v>
      </c>
      <c r="H730" s="6" t="s">
        <v>917</v>
      </c>
      <c r="I730" s="6">
        <v>-9</v>
      </c>
      <c r="J730" s="13" t="str">
        <f>VLOOKUP(MONTH(Tabla7[[#This Row],[Fecha del movimiento]]),Tablas!$O$4:$P$15,2,0)</f>
        <v>Mar</v>
      </c>
      <c r="K730" s="6">
        <f>YEAR(Tabla7[[#This Row],[Fecha del movimiento]])</f>
        <v>2018</v>
      </c>
    </row>
    <row r="731" spans="2:11" x14ac:dyDescent="0.2">
      <c r="B731" s="8">
        <v>43238</v>
      </c>
      <c r="C731" s="6" t="s">
        <v>1633</v>
      </c>
      <c r="D731" s="6">
        <v>300737</v>
      </c>
      <c r="E731" s="6" t="s">
        <v>322</v>
      </c>
      <c r="F731" s="6" t="s">
        <v>21</v>
      </c>
      <c r="G731" s="6" t="s">
        <v>2</v>
      </c>
      <c r="H731" s="6" t="s">
        <v>917</v>
      </c>
      <c r="I731" s="6">
        <v>-18</v>
      </c>
      <c r="J731" s="13" t="str">
        <f>VLOOKUP(MONTH(Tabla7[[#This Row],[Fecha del movimiento]]),Tablas!$O$4:$P$15,2,0)</f>
        <v>May</v>
      </c>
      <c r="K731" s="6">
        <f>YEAR(Tabla7[[#This Row],[Fecha del movimiento]])</f>
        <v>2018</v>
      </c>
    </row>
    <row r="732" spans="2:11" x14ac:dyDescent="0.2">
      <c r="B732" s="8">
        <v>43116</v>
      </c>
      <c r="C732" s="6" t="s">
        <v>1634</v>
      </c>
      <c r="D732" s="6">
        <v>300835</v>
      </c>
      <c r="E732" s="6" t="s">
        <v>234</v>
      </c>
      <c r="F732" s="6" t="s">
        <v>21</v>
      </c>
      <c r="G732" s="6" t="s">
        <v>2</v>
      </c>
      <c r="H732" s="6" t="s">
        <v>923</v>
      </c>
      <c r="I732" s="6">
        <v>17</v>
      </c>
      <c r="J732" s="13" t="str">
        <f>VLOOKUP(MONTH(Tabla7[[#This Row],[Fecha del movimiento]]),Tablas!$O$4:$P$15,2,0)</f>
        <v>Ene</v>
      </c>
      <c r="K732" s="6">
        <f>YEAR(Tabla7[[#This Row],[Fecha del movimiento]])</f>
        <v>2018</v>
      </c>
    </row>
    <row r="733" spans="2:11" x14ac:dyDescent="0.2">
      <c r="B733" s="8">
        <v>43205</v>
      </c>
      <c r="C733" s="6" t="s">
        <v>1635</v>
      </c>
      <c r="D733" s="6">
        <v>300249</v>
      </c>
      <c r="E733" s="6" t="s">
        <v>695</v>
      </c>
      <c r="F733" s="6" t="s">
        <v>21</v>
      </c>
      <c r="G733" s="6" t="s">
        <v>10</v>
      </c>
      <c r="H733" s="6" t="s">
        <v>923</v>
      </c>
      <c r="I733" s="6">
        <v>16</v>
      </c>
      <c r="J733" s="13" t="str">
        <f>VLOOKUP(MONTH(Tabla7[[#This Row],[Fecha del movimiento]]),Tablas!$O$4:$P$15,2,0)</f>
        <v>Abr</v>
      </c>
      <c r="K733" s="6">
        <f>YEAR(Tabla7[[#This Row],[Fecha del movimiento]])</f>
        <v>2018</v>
      </c>
    </row>
    <row r="734" spans="2:11" x14ac:dyDescent="0.2">
      <c r="B734" s="8">
        <v>43234</v>
      </c>
      <c r="C734" s="6" t="s">
        <v>1636</v>
      </c>
      <c r="D734" s="6">
        <v>300432</v>
      </c>
      <c r="E734" s="6" t="s">
        <v>573</v>
      </c>
      <c r="F734" s="6" t="s">
        <v>21</v>
      </c>
      <c r="G734" s="6" t="s">
        <v>2</v>
      </c>
      <c r="H734" s="6" t="s">
        <v>917</v>
      </c>
      <c r="I734" s="6">
        <v>-11</v>
      </c>
      <c r="J734" s="13" t="str">
        <f>VLOOKUP(MONTH(Tabla7[[#This Row],[Fecha del movimiento]]),Tablas!$O$4:$P$15,2,0)</f>
        <v>May</v>
      </c>
      <c r="K734" s="6">
        <f>YEAR(Tabla7[[#This Row],[Fecha del movimiento]])</f>
        <v>2018</v>
      </c>
    </row>
    <row r="735" spans="2:11" x14ac:dyDescent="0.2">
      <c r="B735" s="8">
        <v>43197</v>
      </c>
      <c r="C735" s="6" t="s">
        <v>1637</v>
      </c>
      <c r="D735" s="6">
        <v>300424</v>
      </c>
      <c r="E735" s="6" t="s">
        <v>529</v>
      </c>
      <c r="F735" s="6" t="s">
        <v>21</v>
      </c>
      <c r="G735" s="6" t="s">
        <v>2</v>
      </c>
      <c r="H735" s="6" t="s">
        <v>923</v>
      </c>
      <c r="I735" s="6">
        <v>20</v>
      </c>
      <c r="J735" s="13" t="str">
        <f>VLOOKUP(MONTH(Tabla7[[#This Row],[Fecha del movimiento]]),Tablas!$O$4:$P$15,2,0)</f>
        <v>Abr</v>
      </c>
      <c r="K735" s="6">
        <f>YEAR(Tabla7[[#This Row],[Fecha del movimiento]])</f>
        <v>2018</v>
      </c>
    </row>
    <row r="736" spans="2:11" x14ac:dyDescent="0.2">
      <c r="B736" s="8">
        <v>43151</v>
      </c>
      <c r="C736" s="6" t="s">
        <v>1638</v>
      </c>
      <c r="D736" s="6">
        <v>300052</v>
      </c>
      <c r="E736" s="6" t="s">
        <v>793</v>
      </c>
      <c r="F736" s="6" t="s">
        <v>21</v>
      </c>
      <c r="G736" s="6" t="s">
        <v>6</v>
      </c>
      <c r="H736" s="6" t="s">
        <v>923</v>
      </c>
      <c r="I736" s="6">
        <v>10</v>
      </c>
      <c r="J736" s="13" t="str">
        <f>VLOOKUP(MONTH(Tabla7[[#This Row],[Fecha del movimiento]]),Tablas!$O$4:$P$15,2,0)</f>
        <v>Feb</v>
      </c>
      <c r="K736" s="6">
        <f>YEAR(Tabla7[[#This Row],[Fecha del movimiento]])</f>
        <v>2018</v>
      </c>
    </row>
    <row r="737" spans="2:11" x14ac:dyDescent="0.2">
      <c r="B737" s="8">
        <v>43220</v>
      </c>
      <c r="C737" s="6" t="s">
        <v>1639</v>
      </c>
      <c r="D737" s="6">
        <v>300100</v>
      </c>
      <c r="E737" s="6" t="s">
        <v>772</v>
      </c>
      <c r="F737" s="6" t="s">
        <v>21</v>
      </c>
      <c r="G737" s="6" t="s">
        <v>13</v>
      </c>
      <c r="H737" s="6" t="s">
        <v>917</v>
      </c>
      <c r="I737" s="6">
        <v>-12</v>
      </c>
      <c r="J737" s="13" t="str">
        <f>VLOOKUP(MONTH(Tabla7[[#This Row],[Fecha del movimiento]]),Tablas!$O$4:$P$15,2,0)</f>
        <v>Abr</v>
      </c>
      <c r="K737" s="6">
        <f>YEAR(Tabla7[[#This Row],[Fecha del movimiento]])</f>
        <v>2018</v>
      </c>
    </row>
    <row r="738" spans="2:11" x14ac:dyDescent="0.2">
      <c r="B738" s="8">
        <v>43232</v>
      </c>
      <c r="C738" s="6" t="s">
        <v>1640</v>
      </c>
      <c r="D738" s="6">
        <v>300139</v>
      </c>
      <c r="E738" s="6" t="s">
        <v>223</v>
      </c>
      <c r="F738" s="6" t="s">
        <v>21</v>
      </c>
      <c r="G738" s="6" t="s">
        <v>5</v>
      </c>
      <c r="H738" s="6" t="s">
        <v>923</v>
      </c>
      <c r="I738" s="6">
        <v>15</v>
      </c>
      <c r="J738" s="13" t="str">
        <f>VLOOKUP(MONTH(Tabla7[[#This Row],[Fecha del movimiento]]),Tablas!$O$4:$P$15,2,0)</f>
        <v>May</v>
      </c>
      <c r="K738" s="6">
        <f>YEAR(Tabla7[[#This Row],[Fecha del movimiento]])</f>
        <v>2018</v>
      </c>
    </row>
    <row r="739" spans="2:11" x14ac:dyDescent="0.2">
      <c r="B739" s="8">
        <v>43138</v>
      </c>
      <c r="C739" s="6" t="s">
        <v>1641</v>
      </c>
      <c r="D739" s="6">
        <v>300637</v>
      </c>
      <c r="E739" s="6" t="s">
        <v>407</v>
      </c>
      <c r="F739" s="6" t="s">
        <v>21</v>
      </c>
      <c r="G739" s="6" t="s">
        <v>1</v>
      </c>
      <c r="H739" s="6" t="s">
        <v>923</v>
      </c>
      <c r="I739" s="6">
        <v>11</v>
      </c>
      <c r="J739" s="13" t="str">
        <f>VLOOKUP(MONTH(Tabla7[[#This Row],[Fecha del movimiento]]),Tablas!$O$4:$P$15,2,0)</f>
        <v>Feb</v>
      </c>
      <c r="K739" s="6">
        <f>YEAR(Tabla7[[#This Row],[Fecha del movimiento]])</f>
        <v>2018</v>
      </c>
    </row>
    <row r="740" spans="2:11" x14ac:dyDescent="0.2">
      <c r="B740" s="8">
        <v>43263</v>
      </c>
      <c r="C740" s="6" t="s">
        <v>1642</v>
      </c>
      <c r="D740" s="6">
        <v>300921</v>
      </c>
      <c r="E740" s="6" t="s">
        <v>151</v>
      </c>
      <c r="F740" s="6" t="s">
        <v>21</v>
      </c>
      <c r="G740" s="6" t="s">
        <v>9</v>
      </c>
      <c r="H740" s="6" t="s">
        <v>917</v>
      </c>
      <c r="I740" s="6">
        <v>-14</v>
      </c>
      <c r="J740" s="13" t="str">
        <f>VLOOKUP(MONTH(Tabla7[[#This Row],[Fecha del movimiento]]),Tablas!$O$4:$P$15,2,0)</f>
        <v>Jun</v>
      </c>
      <c r="K740" s="6">
        <f>YEAR(Tabla7[[#This Row],[Fecha del movimiento]])</f>
        <v>2018</v>
      </c>
    </row>
    <row r="741" spans="2:11" x14ac:dyDescent="0.2">
      <c r="B741" s="8">
        <v>43278</v>
      </c>
      <c r="C741" s="6" t="s">
        <v>1643</v>
      </c>
      <c r="D741" s="6">
        <v>300982</v>
      </c>
      <c r="E741" s="6" t="s">
        <v>94</v>
      </c>
      <c r="F741" s="6" t="s">
        <v>21</v>
      </c>
      <c r="G741" s="6" t="s">
        <v>13</v>
      </c>
      <c r="H741" s="6" t="s">
        <v>917</v>
      </c>
      <c r="I741" s="6">
        <v>-14</v>
      </c>
      <c r="J741" s="13" t="str">
        <f>VLOOKUP(MONTH(Tabla7[[#This Row],[Fecha del movimiento]]),Tablas!$O$4:$P$15,2,0)</f>
        <v>Jun</v>
      </c>
      <c r="K741" s="6">
        <f>YEAR(Tabla7[[#This Row],[Fecha del movimiento]])</f>
        <v>2018</v>
      </c>
    </row>
    <row r="742" spans="2:11" x14ac:dyDescent="0.2">
      <c r="B742" s="8">
        <v>43123</v>
      </c>
      <c r="C742" s="6" t="s">
        <v>1644</v>
      </c>
      <c r="D742" s="6">
        <v>300790</v>
      </c>
      <c r="E742" s="6" t="s">
        <v>276</v>
      </c>
      <c r="F742" s="6" t="s">
        <v>21</v>
      </c>
      <c r="G742" s="6" t="s">
        <v>2</v>
      </c>
      <c r="H742" s="6" t="s">
        <v>917</v>
      </c>
      <c r="I742" s="6">
        <v>-12</v>
      </c>
      <c r="J742" s="13" t="str">
        <f>VLOOKUP(MONTH(Tabla7[[#This Row],[Fecha del movimiento]]),Tablas!$O$4:$P$15,2,0)</f>
        <v>Ene</v>
      </c>
      <c r="K742" s="6">
        <f>YEAR(Tabla7[[#This Row],[Fecha del movimiento]])</f>
        <v>2018</v>
      </c>
    </row>
    <row r="743" spans="2:11" x14ac:dyDescent="0.2">
      <c r="B743" s="8">
        <v>43280</v>
      </c>
      <c r="C743" s="6" t="s">
        <v>1645</v>
      </c>
      <c r="D743" s="6">
        <v>300403</v>
      </c>
      <c r="E743" s="6" t="s">
        <v>592</v>
      </c>
      <c r="F743" s="6" t="s">
        <v>21</v>
      </c>
      <c r="G743" s="6" t="s">
        <v>2</v>
      </c>
      <c r="H743" s="6" t="s">
        <v>917</v>
      </c>
      <c r="I743" s="6">
        <v>-15</v>
      </c>
      <c r="J743" s="13" t="str">
        <f>VLOOKUP(MONTH(Tabla7[[#This Row],[Fecha del movimiento]]),Tablas!$O$4:$P$15,2,0)</f>
        <v>Jun</v>
      </c>
      <c r="K743" s="6">
        <f>YEAR(Tabla7[[#This Row],[Fecha del movimiento]])</f>
        <v>2018</v>
      </c>
    </row>
    <row r="744" spans="2:11" x14ac:dyDescent="0.2">
      <c r="B744" s="8">
        <v>43314</v>
      </c>
      <c r="C744" s="6" t="s">
        <v>1646</v>
      </c>
      <c r="D744" s="6">
        <v>300098</v>
      </c>
      <c r="E744" s="6" t="s">
        <v>423</v>
      </c>
      <c r="F744" s="6" t="s">
        <v>21</v>
      </c>
      <c r="G744" s="6" t="s">
        <v>4</v>
      </c>
      <c r="H744" s="6" t="s">
        <v>917</v>
      </c>
      <c r="I744" s="6">
        <v>-18</v>
      </c>
      <c r="J744" s="13" t="str">
        <f>VLOOKUP(MONTH(Tabla7[[#This Row],[Fecha del movimiento]]),Tablas!$O$4:$P$15,2,0)</f>
        <v>Ago</v>
      </c>
      <c r="K744" s="6">
        <f>YEAR(Tabla7[[#This Row],[Fecha del movimiento]])</f>
        <v>2018</v>
      </c>
    </row>
    <row r="745" spans="2:11" x14ac:dyDescent="0.2">
      <c r="B745" s="8">
        <v>43102</v>
      </c>
      <c r="C745" s="6" t="s">
        <v>1647</v>
      </c>
      <c r="D745" s="6">
        <v>300679</v>
      </c>
      <c r="E745" s="6" t="s">
        <v>374</v>
      </c>
      <c r="F745" s="6" t="s">
        <v>21</v>
      </c>
      <c r="G745" s="6" t="s">
        <v>7</v>
      </c>
      <c r="H745" s="6" t="s">
        <v>917</v>
      </c>
      <c r="I745" s="6">
        <v>-14</v>
      </c>
      <c r="J745" s="13" t="str">
        <f>VLOOKUP(MONTH(Tabla7[[#This Row],[Fecha del movimiento]]),Tablas!$O$4:$P$15,2,0)</f>
        <v>Ene</v>
      </c>
      <c r="K745" s="6">
        <f>YEAR(Tabla7[[#This Row],[Fecha del movimiento]])</f>
        <v>2018</v>
      </c>
    </row>
    <row r="746" spans="2:11" x14ac:dyDescent="0.2">
      <c r="B746" s="8">
        <v>43151</v>
      </c>
      <c r="C746" s="6" t="s">
        <v>1648</v>
      </c>
      <c r="D746" s="6">
        <v>300815</v>
      </c>
      <c r="E746" s="6" t="s">
        <v>203</v>
      </c>
      <c r="F746" s="6" t="s">
        <v>21</v>
      </c>
      <c r="G746" s="6" t="s">
        <v>6</v>
      </c>
      <c r="H746" s="6" t="s">
        <v>917</v>
      </c>
      <c r="I746" s="6">
        <v>-7</v>
      </c>
      <c r="J746" s="13" t="str">
        <f>VLOOKUP(MONTH(Tabla7[[#This Row],[Fecha del movimiento]]),Tablas!$O$4:$P$15,2,0)</f>
        <v>Feb</v>
      </c>
      <c r="K746" s="6">
        <f>YEAR(Tabla7[[#This Row],[Fecha del movimiento]])</f>
        <v>2018</v>
      </c>
    </row>
    <row r="747" spans="2:11" x14ac:dyDescent="0.2">
      <c r="B747" s="8">
        <v>43333</v>
      </c>
      <c r="C747" s="6" t="s">
        <v>1649</v>
      </c>
      <c r="D747" s="6">
        <v>300625</v>
      </c>
      <c r="E747" s="6" t="s">
        <v>418</v>
      </c>
      <c r="F747" s="6" t="s">
        <v>21</v>
      </c>
      <c r="G747" s="6" t="s">
        <v>6</v>
      </c>
      <c r="H747" s="6" t="s">
        <v>923</v>
      </c>
      <c r="I747" s="6">
        <v>14</v>
      </c>
      <c r="J747" s="13" t="str">
        <f>VLOOKUP(MONTH(Tabla7[[#This Row],[Fecha del movimiento]]),Tablas!$O$4:$P$15,2,0)</f>
        <v>Ago</v>
      </c>
      <c r="K747" s="6">
        <f>YEAR(Tabla7[[#This Row],[Fecha del movimiento]])</f>
        <v>2018</v>
      </c>
    </row>
    <row r="748" spans="2:11" x14ac:dyDescent="0.2">
      <c r="B748" s="8">
        <v>43176</v>
      </c>
      <c r="C748" s="6" t="s">
        <v>1650</v>
      </c>
      <c r="D748" s="6">
        <v>300395</v>
      </c>
      <c r="E748" s="6" t="s">
        <v>591</v>
      </c>
      <c r="F748" s="6" t="s">
        <v>21</v>
      </c>
      <c r="G748" s="6" t="s">
        <v>4</v>
      </c>
      <c r="H748" s="6" t="s">
        <v>923</v>
      </c>
      <c r="I748" s="6">
        <v>16</v>
      </c>
      <c r="J748" s="13" t="str">
        <f>VLOOKUP(MONTH(Tabla7[[#This Row],[Fecha del movimiento]]),Tablas!$O$4:$P$15,2,0)</f>
        <v>Mar</v>
      </c>
      <c r="K748" s="6">
        <f>YEAR(Tabla7[[#This Row],[Fecha del movimiento]])</f>
        <v>2018</v>
      </c>
    </row>
    <row r="749" spans="2:11" x14ac:dyDescent="0.2">
      <c r="B749" s="8">
        <v>43310</v>
      </c>
      <c r="C749" s="6" t="s">
        <v>1651</v>
      </c>
      <c r="D749" s="6">
        <v>300154</v>
      </c>
      <c r="E749" s="6" t="s">
        <v>751</v>
      </c>
      <c r="F749" s="6" t="s">
        <v>21</v>
      </c>
      <c r="G749" s="6" t="s">
        <v>13</v>
      </c>
      <c r="H749" s="6" t="s">
        <v>917</v>
      </c>
      <c r="I749" s="6">
        <v>-12</v>
      </c>
      <c r="J749" s="13" t="str">
        <f>VLOOKUP(MONTH(Tabla7[[#This Row],[Fecha del movimiento]]),Tablas!$O$4:$P$15,2,0)</f>
        <v>Jul</v>
      </c>
      <c r="K749" s="6">
        <f>YEAR(Tabla7[[#This Row],[Fecha del movimiento]])</f>
        <v>2018</v>
      </c>
    </row>
    <row r="750" spans="2:11" x14ac:dyDescent="0.2">
      <c r="B750" s="8">
        <v>43308</v>
      </c>
      <c r="C750" s="6" t="s">
        <v>1652</v>
      </c>
      <c r="D750" s="6">
        <v>300488</v>
      </c>
      <c r="E750" s="6" t="s">
        <v>532</v>
      </c>
      <c r="F750" s="6" t="s">
        <v>21</v>
      </c>
      <c r="G750" s="6" t="s">
        <v>12</v>
      </c>
      <c r="H750" s="6" t="s">
        <v>923</v>
      </c>
      <c r="I750" s="6">
        <v>12</v>
      </c>
      <c r="J750" s="13" t="str">
        <f>VLOOKUP(MONTH(Tabla7[[#This Row],[Fecha del movimiento]]),Tablas!$O$4:$P$15,2,0)</f>
        <v>Jul</v>
      </c>
      <c r="K750" s="6">
        <f>YEAR(Tabla7[[#This Row],[Fecha del movimiento]])</f>
        <v>2018</v>
      </c>
    </row>
    <row r="751" spans="2:11" x14ac:dyDescent="0.2">
      <c r="B751" s="8">
        <v>43276</v>
      </c>
      <c r="C751" s="6" t="s">
        <v>1653</v>
      </c>
      <c r="D751" s="6">
        <v>300331</v>
      </c>
      <c r="E751" s="6" t="s">
        <v>530</v>
      </c>
      <c r="F751" s="6" t="s">
        <v>21</v>
      </c>
      <c r="G751" s="6" t="s">
        <v>2</v>
      </c>
      <c r="H751" s="6" t="s">
        <v>917</v>
      </c>
      <c r="I751" s="6">
        <v>-10</v>
      </c>
      <c r="J751" s="13" t="str">
        <f>VLOOKUP(MONTH(Tabla7[[#This Row],[Fecha del movimiento]]),Tablas!$O$4:$P$15,2,0)</f>
        <v>Jun</v>
      </c>
      <c r="K751" s="6">
        <f>YEAR(Tabla7[[#This Row],[Fecha del movimiento]])</f>
        <v>2018</v>
      </c>
    </row>
    <row r="752" spans="2:11" x14ac:dyDescent="0.2">
      <c r="B752" s="8">
        <v>43189</v>
      </c>
      <c r="C752" s="6" t="s">
        <v>1654</v>
      </c>
      <c r="D752" s="6">
        <v>300231</v>
      </c>
      <c r="E752" s="6" t="s">
        <v>707</v>
      </c>
      <c r="F752" s="6" t="s">
        <v>21</v>
      </c>
      <c r="G752" s="6" t="s">
        <v>6</v>
      </c>
      <c r="H752" s="6" t="s">
        <v>917</v>
      </c>
      <c r="I752" s="6">
        <v>-15</v>
      </c>
      <c r="J752" s="13" t="str">
        <f>VLOOKUP(MONTH(Tabla7[[#This Row],[Fecha del movimiento]]),Tablas!$O$4:$P$15,2,0)</f>
        <v>Mar</v>
      </c>
      <c r="K752" s="6">
        <f>YEAR(Tabla7[[#This Row],[Fecha del movimiento]])</f>
        <v>2018</v>
      </c>
    </row>
    <row r="753" spans="2:11" x14ac:dyDescent="0.2">
      <c r="B753" s="8">
        <v>43143</v>
      </c>
      <c r="C753" s="6" t="s">
        <v>1655</v>
      </c>
      <c r="D753" s="6">
        <v>300526</v>
      </c>
      <c r="E753" s="6" t="s">
        <v>501</v>
      </c>
      <c r="F753" s="6" t="s">
        <v>21</v>
      </c>
      <c r="G753" s="6" t="s">
        <v>7</v>
      </c>
      <c r="H753" s="6" t="s">
        <v>917</v>
      </c>
      <c r="I753" s="6">
        <v>-20</v>
      </c>
      <c r="J753" s="13" t="str">
        <f>VLOOKUP(MONTH(Tabla7[[#This Row],[Fecha del movimiento]]),Tablas!$O$4:$P$15,2,0)</f>
        <v>Feb</v>
      </c>
      <c r="K753" s="6">
        <f>YEAR(Tabla7[[#This Row],[Fecha del movimiento]])</f>
        <v>2018</v>
      </c>
    </row>
    <row r="754" spans="2:11" x14ac:dyDescent="0.2">
      <c r="B754" s="8">
        <v>43213</v>
      </c>
      <c r="C754" s="6" t="s">
        <v>1656</v>
      </c>
      <c r="D754" s="6">
        <v>300956</v>
      </c>
      <c r="E754" s="6" t="s">
        <v>119</v>
      </c>
      <c r="F754" s="6" t="s">
        <v>21</v>
      </c>
      <c r="G754" s="6" t="s">
        <v>5</v>
      </c>
      <c r="H754" s="6" t="s">
        <v>923</v>
      </c>
      <c r="I754" s="6">
        <v>13</v>
      </c>
      <c r="J754" s="13" t="str">
        <f>VLOOKUP(MONTH(Tabla7[[#This Row],[Fecha del movimiento]]),Tablas!$O$4:$P$15,2,0)</f>
        <v>Abr</v>
      </c>
      <c r="K754" s="6">
        <f>YEAR(Tabla7[[#This Row],[Fecha del movimiento]])</f>
        <v>2018</v>
      </c>
    </row>
    <row r="755" spans="2:11" x14ac:dyDescent="0.2">
      <c r="B755" s="8">
        <v>43278</v>
      </c>
      <c r="C755" s="6" t="s">
        <v>1657</v>
      </c>
      <c r="D755" s="6">
        <v>300559</v>
      </c>
      <c r="E755" s="6" t="s">
        <v>471</v>
      </c>
      <c r="F755" s="6" t="s">
        <v>21</v>
      </c>
      <c r="G755" s="6" t="s">
        <v>13</v>
      </c>
      <c r="H755" s="6" t="s">
        <v>917</v>
      </c>
      <c r="I755" s="6">
        <v>-19</v>
      </c>
      <c r="J755" s="13" t="str">
        <f>VLOOKUP(MONTH(Tabla7[[#This Row],[Fecha del movimiento]]),Tablas!$O$4:$P$15,2,0)</f>
        <v>Jun</v>
      </c>
      <c r="K755" s="6">
        <f>YEAR(Tabla7[[#This Row],[Fecha del movimiento]])</f>
        <v>2018</v>
      </c>
    </row>
    <row r="756" spans="2:11" x14ac:dyDescent="0.2">
      <c r="B756" s="8">
        <v>43169</v>
      </c>
      <c r="C756" s="6" t="s">
        <v>1658</v>
      </c>
      <c r="D756" s="6">
        <v>300255</v>
      </c>
      <c r="E756" s="6" t="s">
        <v>692</v>
      </c>
      <c r="F756" s="6" t="s">
        <v>21</v>
      </c>
      <c r="G756" s="6" t="s">
        <v>2</v>
      </c>
      <c r="H756" s="6" t="s">
        <v>917</v>
      </c>
      <c r="I756" s="6">
        <v>-7</v>
      </c>
      <c r="J756" s="13" t="str">
        <f>VLOOKUP(MONTH(Tabla7[[#This Row],[Fecha del movimiento]]),Tablas!$O$4:$P$15,2,0)</f>
        <v>Mar</v>
      </c>
      <c r="K756" s="6">
        <f>YEAR(Tabla7[[#This Row],[Fecha del movimiento]])</f>
        <v>2018</v>
      </c>
    </row>
    <row r="757" spans="2:11" x14ac:dyDescent="0.2">
      <c r="B757" s="8">
        <v>43197</v>
      </c>
      <c r="C757" s="6" t="s">
        <v>1659</v>
      </c>
      <c r="D757" s="6">
        <v>300116</v>
      </c>
      <c r="E757" s="6" t="s">
        <v>90</v>
      </c>
      <c r="F757" s="6" t="s">
        <v>21</v>
      </c>
      <c r="G757" s="6" t="s">
        <v>4</v>
      </c>
      <c r="H757" s="6" t="s">
        <v>917</v>
      </c>
      <c r="I757" s="6">
        <v>-15</v>
      </c>
      <c r="J757" s="13" t="str">
        <f>VLOOKUP(MONTH(Tabla7[[#This Row],[Fecha del movimiento]]),Tablas!$O$4:$P$15,2,0)</f>
        <v>Abr</v>
      </c>
      <c r="K757" s="6">
        <f>YEAR(Tabla7[[#This Row],[Fecha del movimiento]])</f>
        <v>2018</v>
      </c>
    </row>
    <row r="758" spans="2:11" x14ac:dyDescent="0.2">
      <c r="B758" s="8">
        <v>43324</v>
      </c>
      <c r="C758" s="6" t="s">
        <v>1329</v>
      </c>
      <c r="D758" s="6">
        <v>300144</v>
      </c>
      <c r="E758" s="6" t="s">
        <v>756</v>
      </c>
      <c r="F758" s="6" t="s">
        <v>21</v>
      </c>
      <c r="G758" s="6" t="s">
        <v>2</v>
      </c>
      <c r="H758" s="6" t="s">
        <v>923</v>
      </c>
      <c r="I758" s="6">
        <v>20</v>
      </c>
      <c r="J758" s="13" t="str">
        <f>VLOOKUP(MONTH(Tabla7[[#This Row],[Fecha del movimiento]]),Tablas!$O$4:$P$15,2,0)</f>
        <v>Ago</v>
      </c>
      <c r="K758" s="6">
        <f>YEAR(Tabla7[[#This Row],[Fecha del movimiento]])</f>
        <v>2018</v>
      </c>
    </row>
    <row r="759" spans="2:11" x14ac:dyDescent="0.2">
      <c r="B759" s="8">
        <v>43339</v>
      </c>
      <c r="C759" s="6" t="s">
        <v>1660</v>
      </c>
      <c r="D759" s="6">
        <v>300888</v>
      </c>
      <c r="E759" s="6" t="s">
        <v>184</v>
      </c>
      <c r="F759" s="6" t="s">
        <v>21</v>
      </c>
      <c r="G759" s="6" t="s">
        <v>2</v>
      </c>
      <c r="H759" s="6" t="s">
        <v>917</v>
      </c>
      <c r="I759" s="6">
        <v>-13</v>
      </c>
      <c r="J759" s="13" t="str">
        <f>VLOOKUP(MONTH(Tabla7[[#This Row],[Fecha del movimiento]]),Tablas!$O$4:$P$15,2,0)</f>
        <v>Ago</v>
      </c>
      <c r="K759" s="6">
        <f>YEAR(Tabla7[[#This Row],[Fecha del movimiento]])</f>
        <v>2018</v>
      </c>
    </row>
    <row r="760" spans="2:11" x14ac:dyDescent="0.2">
      <c r="B760" s="8">
        <v>43294</v>
      </c>
      <c r="C760" s="6" t="s">
        <v>1661</v>
      </c>
      <c r="D760" s="6">
        <v>300074</v>
      </c>
      <c r="E760" s="6" t="s">
        <v>783</v>
      </c>
      <c r="F760" s="6" t="s">
        <v>21</v>
      </c>
      <c r="G760" s="6" t="s">
        <v>13</v>
      </c>
      <c r="H760" s="6" t="s">
        <v>917</v>
      </c>
      <c r="I760" s="6">
        <v>-8</v>
      </c>
      <c r="J760" s="13" t="str">
        <f>VLOOKUP(MONTH(Tabla7[[#This Row],[Fecha del movimiento]]),Tablas!$O$4:$P$15,2,0)</f>
        <v>Jul</v>
      </c>
      <c r="K760" s="6">
        <f>YEAR(Tabla7[[#This Row],[Fecha del movimiento]])</f>
        <v>2018</v>
      </c>
    </row>
    <row r="761" spans="2:11" x14ac:dyDescent="0.2">
      <c r="B761" s="8">
        <v>43314</v>
      </c>
      <c r="C761" s="6" t="s">
        <v>1662</v>
      </c>
      <c r="D761" s="6">
        <v>300151</v>
      </c>
      <c r="E761" s="6" t="s">
        <v>136</v>
      </c>
      <c r="F761" s="6" t="s">
        <v>21</v>
      </c>
      <c r="G761" s="6" t="s">
        <v>6</v>
      </c>
      <c r="H761" s="6" t="s">
        <v>917</v>
      </c>
      <c r="I761" s="6">
        <v>-13</v>
      </c>
      <c r="J761" s="13" t="str">
        <f>VLOOKUP(MONTH(Tabla7[[#This Row],[Fecha del movimiento]]),Tablas!$O$4:$P$15,2,0)</f>
        <v>Ago</v>
      </c>
      <c r="K761" s="6">
        <f>YEAR(Tabla7[[#This Row],[Fecha del movimiento]])</f>
        <v>2018</v>
      </c>
    </row>
    <row r="762" spans="2:11" x14ac:dyDescent="0.2">
      <c r="B762" s="8">
        <v>43138</v>
      </c>
      <c r="C762" s="6" t="s">
        <v>1663</v>
      </c>
      <c r="D762" s="6">
        <v>300100</v>
      </c>
      <c r="E762" s="6" t="s">
        <v>772</v>
      </c>
      <c r="F762" s="6" t="s">
        <v>21</v>
      </c>
      <c r="G762" s="6" t="s">
        <v>13</v>
      </c>
      <c r="H762" s="6" t="s">
        <v>917</v>
      </c>
      <c r="I762" s="6">
        <v>-20</v>
      </c>
      <c r="J762" s="13" t="str">
        <f>VLOOKUP(MONTH(Tabla7[[#This Row],[Fecha del movimiento]]),Tablas!$O$4:$P$15,2,0)</f>
        <v>Feb</v>
      </c>
      <c r="K762" s="6">
        <f>YEAR(Tabla7[[#This Row],[Fecha del movimiento]])</f>
        <v>2018</v>
      </c>
    </row>
    <row r="763" spans="2:11" x14ac:dyDescent="0.2">
      <c r="B763" s="8">
        <v>43339</v>
      </c>
      <c r="C763" s="6" t="s">
        <v>1664</v>
      </c>
      <c r="D763" s="6">
        <v>300371</v>
      </c>
      <c r="E763" s="6" t="s">
        <v>614</v>
      </c>
      <c r="F763" s="6" t="s">
        <v>21</v>
      </c>
      <c r="G763" s="6" t="s">
        <v>1</v>
      </c>
      <c r="H763" s="6" t="s">
        <v>917</v>
      </c>
      <c r="I763" s="6">
        <v>-7</v>
      </c>
      <c r="J763" s="13" t="str">
        <f>VLOOKUP(MONTH(Tabla7[[#This Row],[Fecha del movimiento]]),Tablas!$O$4:$P$15,2,0)</f>
        <v>Ago</v>
      </c>
      <c r="K763" s="6">
        <f>YEAR(Tabla7[[#This Row],[Fecha del movimiento]])</f>
        <v>2018</v>
      </c>
    </row>
    <row r="764" spans="2:11" x14ac:dyDescent="0.2">
      <c r="B764" s="8">
        <v>43102</v>
      </c>
      <c r="C764" s="6" t="s">
        <v>1665</v>
      </c>
      <c r="D764" s="6">
        <v>300308</v>
      </c>
      <c r="E764" s="6" t="s">
        <v>388</v>
      </c>
      <c r="F764" s="6" t="s">
        <v>21</v>
      </c>
      <c r="G764" s="6" t="s">
        <v>1</v>
      </c>
      <c r="H764" s="6" t="s">
        <v>917</v>
      </c>
      <c r="I764" s="6">
        <v>-20</v>
      </c>
      <c r="J764" s="13" t="str">
        <f>VLOOKUP(MONTH(Tabla7[[#This Row],[Fecha del movimiento]]),Tablas!$O$4:$P$15,2,0)</f>
        <v>Ene</v>
      </c>
      <c r="K764" s="6">
        <f>YEAR(Tabla7[[#This Row],[Fecha del movimiento]])</f>
        <v>2018</v>
      </c>
    </row>
    <row r="765" spans="2:11" x14ac:dyDescent="0.2">
      <c r="B765" s="8">
        <v>43267</v>
      </c>
      <c r="C765" s="6" t="s">
        <v>1666</v>
      </c>
      <c r="D765" s="6">
        <v>300742</v>
      </c>
      <c r="E765" s="6" t="s">
        <v>318</v>
      </c>
      <c r="F765" s="6" t="s">
        <v>21</v>
      </c>
      <c r="G765" s="6" t="s">
        <v>2</v>
      </c>
      <c r="H765" s="6" t="s">
        <v>923</v>
      </c>
      <c r="I765" s="6">
        <v>17</v>
      </c>
      <c r="J765" s="13" t="str">
        <f>VLOOKUP(MONTH(Tabla7[[#This Row],[Fecha del movimiento]]),Tablas!$O$4:$P$15,2,0)</f>
        <v>Jun</v>
      </c>
      <c r="K765" s="6">
        <f>YEAR(Tabla7[[#This Row],[Fecha del movimiento]])</f>
        <v>2018</v>
      </c>
    </row>
    <row r="766" spans="2:11" x14ac:dyDescent="0.2">
      <c r="B766" s="8">
        <v>43185</v>
      </c>
      <c r="C766" s="6" t="s">
        <v>1667</v>
      </c>
      <c r="D766" s="6">
        <v>300666</v>
      </c>
      <c r="E766" s="6" t="s">
        <v>383</v>
      </c>
      <c r="F766" s="6" t="s">
        <v>21</v>
      </c>
      <c r="G766" s="6" t="s">
        <v>12</v>
      </c>
      <c r="H766" s="6" t="s">
        <v>917</v>
      </c>
      <c r="I766" s="6">
        <v>-12</v>
      </c>
      <c r="J766" s="13" t="str">
        <f>VLOOKUP(MONTH(Tabla7[[#This Row],[Fecha del movimiento]]),Tablas!$O$4:$P$15,2,0)</f>
        <v>Mar</v>
      </c>
      <c r="K766" s="6">
        <f>YEAR(Tabla7[[#This Row],[Fecha del movimiento]])</f>
        <v>2018</v>
      </c>
    </row>
    <row r="767" spans="2:11" x14ac:dyDescent="0.2">
      <c r="B767" s="8">
        <v>43271</v>
      </c>
      <c r="C767" s="6" t="s">
        <v>1668</v>
      </c>
      <c r="D767" s="6">
        <v>300044</v>
      </c>
      <c r="E767" s="6" t="s">
        <v>799</v>
      </c>
      <c r="F767" s="6" t="s">
        <v>21</v>
      </c>
      <c r="G767" s="6" t="s">
        <v>5</v>
      </c>
      <c r="H767" s="6" t="s">
        <v>917</v>
      </c>
      <c r="I767" s="6">
        <v>-8</v>
      </c>
      <c r="J767" s="13" t="str">
        <f>VLOOKUP(MONTH(Tabla7[[#This Row],[Fecha del movimiento]]),Tablas!$O$4:$P$15,2,0)</f>
        <v>Jun</v>
      </c>
      <c r="K767" s="6">
        <f>YEAR(Tabla7[[#This Row],[Fecha del movimiento]])</f>
        <v>2018</v>
      </c>
    </row>
    <row r="768" spans="2:11" x14ac:dyDescent="0.2">
      <c r="B768" s="8">
        <v>43302</v>
      </c>
      <c r="C768" s="6" t="s">
        <v>1669</v>
      </c>
      <c r="D768" s="6">
        <v>300286</v>
      </c>
      <c r="E768" s="6" t="s">
        <v>668</v>
      </c>
      <c r="F768" s="6" t="s">
        <v>21</v>
      </c>
      <c r="G768" s="6" t="s">
        <v>13</v>
      </c>
      <c r="H768" s="6" t="s">
        <v>923</v>
      </c>
      <c r="I768" s="6">
        <v>10</v>
      </c>
      <c r="J768" s="13" t="str">
        <f>VLOOKUP(MONTH(Tabla7[[#This Row],[Fecha del movimiento]]),Tablas!$O$4:$P$15,2,0)</f>
        <v>Jul</v>
      </c>
      <c r="K768" s="6">
        <f>YEAR(Tabla7[[#This Row],[Fecha del movimiento]])</f>
        <v>2018</v>
      </c>
    </row>
    <row r="769" spans="2:11" x14ac:dyDescent="0.2">
      <c r="B769" s="8">
        <v>43268</v>
      </c>
      <c r="C769" s="6" t="s">
        <v>1670</v>
      </c>
      <c r="D769" s="6">
        <v>300755</v>
      </c>
      <c r="E769" s="6" t="s">
        <v>307</v>
      </c>
      <c r="F769" s="6" t="s">
        <v>21</v>
      </c>
      <c r="G769" s="6" t="s">
        <v>10</v>
      </c>
      <c r="H769" s="6" t="s">
        <v>917</v>
      </c>
      <c r="I769" s="6">
        <v>-19</v>
      </c>
      <c r="J769" s="13" t="str">
        <f>VLOOKUP(MONTH(Tabla7[[#This Row],[Fecha del movimiento]]),Tablas!$O$4:$P$15,2,0)</f>
        <v>Jun</v>
      </c>
      <c r="K769" s="6">
        <f>YEAR(Tabla7[[#This Row],[Fecha del movimiento]])</f>
        <v>2018</v>
      </c>
    </row>
    <row r="770" spans="2:11" x14ac:dyDescent="0.2">
      <c r="B770" s="8">
        <v>43186</v>
      </c>
      <c r="C770" s="6" t="s">
        <v>1671</v>
      </c>
      <c r="D770" s="6">
        <v>300195</v>
      </c>
      <c r="E770" s="6" t="s">
        <v>732</v>
      </c>
      <c r="F770" s="6" t="s">
        <v>21</v>
      </c>
      <c r="G770" s="6" t="s">
        <v>7</v>
      </c>
      <c r="H770" s="6" t="s">
        <v>917</v>
      </c>
      <c r="I770" s="6">
        <v>-10</v>
      </c>
      <c r="J770" s="13" t="str">
        <f>VLOOKUP(MONTH(Tabla7[[#This Row],[Fecha del movimiento]]),Tablas!$O$4:$P$15,2,0)</f>
        <v>Mar</v>
      </c>
      <c r="K770" s="6">
        <f>YEAR(Tabla7[[#This Row],[Fecha del movimiento]])</f>
        <v>2018</v>
      </c>
    </row>
    <row r="771" spans="2:11" x14ac:dyDescent="0.2">
      <c r="B771" s="8">
        <v>43103</v>
      </c>
      <c r="C771" s="6" t="s">
        <v>1672</v>
      </c>
      <c r="D771" s="6">
        <v>300186</v>
      </c>
      <c r="E771" s="6" t="s">
        <v>530</v>
      </c>
      <c r="F771" s="6" t="s">
        <v>21</v>
      </c>
      <c r="G771" s="6" t="s">
        <v>2</v>
      </c>
      <c r="H771" s="6" t="s">
        <v>923</v>
      </c>
      <c r="I771" s="6">
        <v>12</v>
      </c>
      <c r="J771" s="13" t="str">
        <f>VLOOKUP(MONTH(Tabla7[[#This Row],[Fecha del movimiento]]),Tablas!$O$4:$P$15,2,0)</f>
        <v>Ene</v>
      </c>
      <c r="K771" s="6">
        <f>YEAR(Tabla7[[#This Row],[Fecha del movimiento]])</f>
        <v>2018</v>
      </c>
    </row>
    <row r="772" spans="2:11" x14ac:dyDescent="0.2">
      <c r="B772" s="8">
        <v>43155</v>
      </c>
      <c r="C772" s="6" t="s">
        <v>1673</v>
      </c>
      <c r="D772" s="6">
        <v>300517</v>
      </c>
      <c r="E772" s="6" t="s">
        <v>510</v>
      </c>
      <c r="F772" s="6" t="s">
        <v>21</v>
      </c>
      <c r="G772" s="6" t="s">
        <v>2</v>
      </c>
      <c r="H772" s="6" t="s">
        <v>923</v>
      </c>
      <c r="I772" s="6">
        <v>20</v>
      </c>
      <c r="J772" s="13" t="str">
        <f>VLOOKUP(MONTH(Tabla7[[#This Row],[Fecha del movimiento]]),Tablas!$O$4:$P$15,2,0)</f>
        <v>Feb</v>
      </c>
      <c r="K772" s="6">
        <f>YEAR(Tabla7[[#This Row],[Fecha del movimiento]])</f>
        <v>2018</v>
      </c>
    </row>
    <row r="773" spans="2:11" x14ac:dyDescent="0.2">
      <c r="B773" s="8">
        <v>43104</v>
      </c>
      <c r="C773" s="6" t="s">
        <v>1674</v>
      </c>
      <c r="D773" s="6">
        <v>300148</v>
      </c>
      <c r="E773" s="6" t="s">
        <v>658</v>
      </c>
      <c r="F773" s="6" t="s">
        <v>21</v>
      </c>
      <c r="G773" s="6" t="s">
        <v>13</v>
      </c>
      <c r="H773" s="6" t="s">
        <v>923</v>
      </c>
      <c r="I773" s="6">
        <v>16</v>
      </c>
      <c r="J773" s="13" t="str">
        <f>VLOOKUP(MONTH(Tabla7[[#This Row],[Fecha del movimiento]]),Tablas!$O$4:$P$15,2,0)</f>
        <v>Ene</v>
      </c>
      <c r="K773" s="6">
        <f>YEAR(Tabla7[[#This Row],[Fecha del movimiento]])</f>
        <v>2018</v>
      </c>
    </row>
    <row r="774" spans="2:11" x14ac:dyDescent="0.2">
      <c r="B774" s="8">
        <v>43260</v>
      </c>
      <c r="C774" s="6" t="s">
        <v>1675</v>
      </c>
      <c r="D774" s="6">
        <v>300839</v>
      </c>
      <c r="E774" s="6" t="s">
        <v>230</v>
      </c>
      <c r="F774" s="6" t="s">
        <v>21</v>
      </c>
      <c r="G774" s="6" t="s">
        <v>2</v>
      </c>
      <c r="H774" s="6" t="s">
        <v>917</v>
      </c>
      <c r="I774" s="6">
        <v>-20</v>
      </c>
      <c r="J774" s="13" t="str">
        <f>VLOOKUP(MONTH(Tabla7[[#This Row],[Fecha del movimiento]]),Tablas!$O$4:$P$15,2,0)</f>
        <v>Jun</v>
      </c>
      <c r="K774" s="6">
        <f>YEAR(Tabla7[[#This Row],[Fecha del movimiento]])</f>
        <v>2018</v>
      </c>
    </row>
    <row r="775" spans="2:11" x14ac:dyDescent="0.2">
      <c r="B775" s="8">
        <v>43232</v>
      </c>
      <c r="C775" s="6" t="s">
        <v>1676</v>
      </c>
      <c r="D775" s="6">
        <v>300342</v>
      </c>
      <c r="E775" s="6" t="s">
        <v>636</v>
      </c>
      <c r="F775" s="6" t="s">
        <v>21</v>
      </c>
      <c r="G775" s="6" t="s">
        <v>13</v>
      </c>
      <c r="H775" s="6" t="s">
        <v>923</v>
      </c>
      <c r="I775" s="6">
        <v>17</v>
      </c>
      <c r="J775" s="13" t="str">
        <f>VLOOKUP(MONTH(Tabla7[[#This Row],[Fecha del movimiento]]),Tablas!$O$4:$P$15,2,0)</f>
        <v>May</v>
      </c>
      <c r="K775" s="6">
        <f>YEAR(Tabla7[[#This Row],[Fecha del movimiento]])</f>
        <v>2018</v>
      </c>
    </row>
    <row r="776" spans="2:11" x14ac:dyDescent="0.2">
      <c r="B776" s="8">
        <v>43261</v>
      </c>
      <c r="C776" s="6" t="s">
        <v>1677</v>
      </c>
      <c r="D776" s="6">
        <v>300977</v>
      </c>
      <c r="E776" s="6" t="s">
        <v>89</v>
      </c>
      <c r="F776" s="6" t="s">
        <v>21</v>
      </c>
      <c r="G776" s="6" t="s">
        <v>10</v>
      </c>
      <c r="H776" s="6" t="s">
        <v>923</v>
      </c>
      <c r="I776" s="6">
        <v>12</v>
      </c>
      <c r="J776" s="13" t="str">
        <f>VLOOKUP(MONTH(Tabla7[[#This Row],[Fecha del movimiento]]),Tablas!$O$4:$P$15,2,0)</f>
        <v>Jun</v>
      </c>
      <c r="K776" s="6">
        <f>YEAR(Tabla7[[#This Row],[Fecha del movimiento]])</f>
        <v>2018</v>
      </c>
    </row>
    <row r="777" spans="2:11" x14ac:dyDescent="0.2">
      <c r="B777" s="8">
        <v>43275</v>
      </c>
      <c r="C777" s="6" t="s">
        <v>1678</v>
      </c>
      <c r="D777" s="6">
        <v>300024</v>
      </c>
      <c r="E777" s="6" t="s">
        <v>808</v>
      </c>
      <c r="F777" s="6" t="s">
        <v>21</v>
      </c>
      <c r="G777" s="6" t="s">
        <v>13</v>
      </c>
      <c r="H777" s="6" t="s">
        <v>923</v>
      </c>
      <c r="I777" s="6">
        <v>14</v>
      </c>
      <c r="J777" s="13" t="str">
        <f>VLOOKUP(MONTH(Tabla7[[#This Row],[Fecha del movimiento]]),Tablas!$O$4:$P$15,2,0)</f>
        <v>Jun</v>
      </c>
      <c r="K777" s="6">
        <f>YEAR(Tabla7[[#This Row],[Fecha del movimiento]])</f>
        <v>2018</v>
      </c>
    </row>
    <row r="778" spans="2:11" x14ac:dyDescent="0.2">
      <c r="B778" s="8">
        <v>43112</v>
      </c>
      <c r="C778" s="6" t="s">
        <v>1679</v>
      </c>
      <c r="D778" s="6">
        <v>300533</v>
      </c>
      <c r="E778" s="6" t="s">
        <v>495</v>
      </c>
      <c r="F778" s="6" t="s">
        <v>21</v>
      </c>
      <c r="G778" s="6" t="s">
        <v>13</v>
      </c>
      <c r="H778" s="6" t="s">
        <v>923</v>
      </c>
      <c r="I778" s="6">
        <v>14</v>
      </c>
      <c r="J778" s="13" t="str">
        <f>VLOOKUP(MONTH(Tabla7[[#This Row],[Fecha del movimiento]]),Tablas!$O$4:$P$15,2,0)</f>
        <v>Ene</v>
      </c>
      <c r="K778" s="6">
        <f>YEAR(Tabla7[[#This Row],[Fecha del movimiento]])</f>
        <v>2018</v>
      </c>
    </row>
    <row r="779" spans="2:11" x14ac:dyDescent="0.2">
      <c r="B779" s="8">
        <v>43135</v>
      </c>
      <c r="C779" s="6" t="s">
        <v>1680</v>
      </c>
      <c r="D779" s="6">
        <v>300975</v>
      </c>
      <c r="E779" s="6" t="s">
        <v>100</v>
      </c>
      <c r="F779" s="6" t="s">
        <v>21</v>
      </c>
      <c r="G779" s="6" t="s">
        <v>13</v>
      </c>
      <c r="H779" s="6" t="s">
        <v>923</v>
      </c>
      <c r="I779" s="6">
        <v>19</v>
      </c>
      <c r="J779" s="13" t="str">
        <f>VLOOKUP(MONTH(Tabla7[[#This Row],[Fecha del movimiento]]),Tablas!$O$4:$P$15,2,0)</f>
        <v>Feb</v>
      </c>
      <c r="K779" s="6">
        <f>YEAR(Tabla7[[#This Row],[Fecha del movimiento]])</f>
        <v>2018</v>
      </c>
    </row>
    <row r="780" spans="2:11" x14ac:dyDescent="0.2">
      <c r="B780" s="8">
        <v>43274</v>
      </c>
      <c r="C780" s="6" t="s">
        <v>1681</v>
      </c>
      <c r="D780" s="6">
        <v>300671</v>
      </c>
      <c r="E780" s="6" t="s">
        <v>138</v>
      </c>
      <c r="F780" s="6" t="s">
        <v>21</v>
      </c>
      <c r="G780" s="6" t="s">
        <v>10</v>
      </c>
      <c r="H780" s="6" t="s">
        <v>917</v>
      </c>
      <c r="I780" s="6">
        <v>-12</v>
      </c>
      <c r="J780" s="13" t="str">
        <f>VLOOKUP(MONTH(Tabla7[[#This Row],[Fecha del movimiento]]),Tablas!$O$4:$P$15,2,0)</f>
        <v>Jun</v>
      </c>
      <c r="K780" s="6">
        <f>YEAR(Tabla7[[#This Row],[Fecha del movimiento]])</f>
        <v>2018</v>
      </c>
    </row>
    <row r="781" spans="2:11" x14ac:dyDescent="0.2">
      <c r="B781" s="8">
        <v>43178</v>
      </c>
      <c r="C781" s="6" t="s">
        <v>1682</v>
      </c>
      <c r="D781" s="6">
        <v>300210</v>
      </c>
      <c r="E781" s="6" t="s">
        <v>722</v>
      </c>
      <c r="F781" s="6" t="s">
        <v>21</v>
      </c>
      <c r="G781" s="6" t="s">
        <v>11</v>
      </c>
      <c r="H781" s="6" t="s">
        <v>923</v>
      </c>
      <c r="I781" s="6">
        <v>15</v>
      </c>
      <c r="J781" s="13" t="str">
        <f>VLOOKUP(MONTH(Tabla7[[#This Row],[Fecha del movimiento]]),Tablas!$O$4:$P$15,2,0)</f>
        <v>Mar</v>
      </c>
      <c r="K781" s="6">
        <f>YEAR(Tabla7[[#This Row],[Fecha del movimiento]])</f>
        <v>2018</v>
      </c>
    </row>
    <row r="782" spans="2:11" x14ac:dyDescent="0.2">
      <c r="B782" s="8">
        <v>43109</v>
      </c>
      <c r="C782" s="6" t="s">
        <v>1683</v>
      </c>
      <c r="D782" s="6">
        <v>300214</v>
      </c>
      <c r="E782" s="6" t="s">
        <v>719</v>
      </c>
      <c r="F782" s="6" t="s">
        <v>21</v>
      </c>
      <c r="G782" s="6" t="s">
        <v>13</v>
      </c>
      <c r="H782" s="6" t="s">
        <v>923</v>
      </c>
      <c r="I782" s="6">
        <v>14</v>
      </c>
      <c r="J782" s="13" t="str">
        <f>VLOOKUP(MONTH(Tabla7[[#This Row],[Fecha del movimiento]]),Tablas!$O$4:$P$15,2,0)</f>
        <v>Ene</v>
      </c>
      <c r="K782" s="6">
        <f>YEAR(Tabla7[[#This Row],[Fecha del movimiento]])</f>
        <v>2018</v>
      </c>
    </row>
    <row r="783" spans="2:11" x14ac:dyDescent="0.2">
      <c r="B783" s="8">
        <v>43109</v>
      </c>
      <c r="C783" s="6" t="s">
        <v>1684</v>
      </c>
      <c r="D783" s="6">
        <v>300634</v>
      </c>
      <c r="E783" s="6" t="s">
        <v>410</v>
      </c>
      <c r="F783" s="6" t="s">
        <v>21</v>
      </c>
      <c r="G783" s="6" t="s">
        <v>13</v>
      </c>
      <c r="H783" s="6" t="s">
        <v>917</v>
      </c>
      <c r="I783" s="6">
        <v>-15</v>
      </c>
      <c r="J783" s="13" t="str">
        <f>VLOOKUP(MONTH(Tabla7[[#This Row],[Fecha del movimiento]]),Tablas!$O$4:$P$15,2,0)</f>
        <v>Ene</v>
      </c>
      <c r="K783" s="6">
        <f>YEAR(Tabla7[[#This Row],[Fecha del movimiento]])</f>
        <v>2018</v>
      </c>
    </row>
    <row r="784" spans="2:11" x14ac:dyDescent="0.2">
      <c r="B784" s="8">
        <v>43259</v>
      </c>
      <c r="C784" s="6" t="s">
        <v>1685</v>
      </c>
      <c r="D784" s="6">
        <v>300969</v>
      </c>
      <c r="E784" s="6" t="s">
        <v>106</v>
      </c>
      <c r="F784" s="6" t="s">
        <v>21</v>
      </c>
      <c r="G784" s="6" t="s">
        <v>2</v>
      </c>
      <c r="H784" s="6" t="s">
        <v>923</v>
      </c>
      <c r="I784" s="6">
        <v>16</v>
      </c>
      <c r="J784" s="13" t="str">
        <f>VLOOKUP(MONTH(Tabla7[[#This Row],[Fecha del movimiento]]),Tablas!$O$4:$P$15,2,0)</f>
        <v>Jun</v>
      </c>
      <c r="K784" s="6">
        <f>YEAR(Tabla7[[#This Row],[Fecha del movimiento]])</f>
        <v>2018</v>
      </c>
    </row>
    <row r="785" spans="2:11" x14ac:dyDescent="0.2">
      <c r="B785" s="8">
        <v>43320</v>
      </c>
      <c r="C785" s="6" t="s">
        <v>1686</v>
      </c>
      <c r="D785" s="6">
        <v>300635</v>
      </c>
      <c r="E785" s="6" t="s">
        <v>409</v>
      </c>
      <c r="F785" s="6" t="s">
        <v>21</v>
      </c>
      <c r="G785" s="6" t="s">
        <v>13</v>
      </c>
      <c r="H785" s="6" t="s">
        <v>917</v>
      </c>
      <c r="I785" s="6">
        <v>-10</v>
      </c>
      <c r="J785" s="13" t="str">
        <f>VLOOKUP(MONTH(Tabla7[[#This Row],[Fecha del movimiento]]),Tablas!$O$4:$P$15,2,0)</f>
        <v>Ago</v>
      </c>
      <c r="K785" s="6">
        <f>YEAR(Tabla7[[#This Row],[Fecha del movimiento]])</f>
        <v>2018</v>
      </c>
    </row>
    <row r="786" spans="2:11" x14ac:dyDescent="0.2">
      <c r="B786" s="8">
        <v>43106</v>
      </c>
      <c r="C786" s="6" t="s">
        <v>1687</v>
      </c>
      <c r="D786" s="6">
        <v>300110</v>
      </c>
      <c r="E786" s="6" t="s">
        <v>767</v>
      </c>
      <c r="F786" s="6" t="s">
        <v>21</v>
      </c>
      <c r="G786" s="6" t="s">
        <v>13</v>
      </c>
      <c r="H786" s="6" t="s">
        <v>923</v>
      </c>
      <c r="I786" s="6">
        <v>11</v>
      </c>
      <c r="J786" s="13" t="str">
        <f>VLOOKUP(MONTH(Tabla7[[#This Row],[Fecha del movimiento]]),Tablas!$O$4:$P$15,2,0)</f>
        <v>Ene</v>
      </c>
      <c r="K786" s="6">
        <f>YEAR(Tabla7[[#This Row],[Fecha del movimiento]])</f>
        <v>2018</v>
      </c>
    </row>
    <row r="787" spans="2:11" x14ac:dyDescent="0.2">
      <c r="B787" s="8">
        <v>43102</v>
      </c>
      <c r="C787" s="6" t="s">
        <v>1688</v>
      </c>
      <c r="D787" s="6">
        <v>300508</v>
      </c>
      <c r="E787" s="6" t="s">
        <v>515</v>
      </c>
      <c r="F787" s="6" t="s">
        <v>21</v>
      </c>
      <c r="G787" s="6" t="s">
        <v>13</v>
      </c>
      <c r="H787" s="6" t="s">
        <v>923</v>
      </c>
      <c r="I787" s="6">
        <v>12</v>
      </c>
      <c r="J787" s="13" t="str">
        <f>VLOOKUP(MONTH(Tabla7[[#This Row],[Fecha del movimiento]]),Tablas!$O$4:$P$15,2,0)</f>
        <v>Ene</v>
      </c>
      <c r="K787" s="6">
        <f>YEAR(Tabla7[[#This Row],[Fecha del movimiento]])</f>
        <v>2018</v>
      </c>
    </row>
    <row r="788" spans="2:11" x14ac:dyDescent="0.2">
      <c r="B788" s="8">
        <v>43217</v>
      </c>
      <c r="C788" s="6" t="s">
        <v>1689</v>
      </c>
      <c r="D788" s="6">
        <v>300468</v>
      </c>
      <c r="E788" s="6" t="s">
        <v>528</v>
      </c>
      <c r="F788" s="6" t="s">
        <v>21</v>
      </c>
      <c r="G788" s="6" t="s">
        <v>7</v>
      </c>
      <c r="H788" s="6" t="s">
        <v>917</v>
      </c>
      <c r="I788" s="6">
        <v>-15</v>
      </c>
      <c r="J788" s="13" t="str">
        <f>VLOOKUP(MONTH(Tabla7[[#This Row],[Fecha del movimiento]]),Tablas!$O$4:$P$15,2,0)</f>
        <v>Abr</v>
      </c>
      <c r="K788" s="6">
        <f>YEAR(Tabla7[[#This Row],[Fecha del movimiento]])</f>
        <v>2018</v>
      </c>
    </row>
    <row r="789" spans="2:11" x14ac:dyDescent="0.2">
      <c r="B789" s="8">
        <v>43207</v>
      </c>
      <c r="C789" s="6" t="s">
        <v>1690</v>
      </c>
      <c r="D789" s="6">
        <v>300896</v>
      </c>
      <c r="E789" s="6" t="s">
        <v>176</v>
      </c>
      <c r="F789" s="6" t="s">
        <v>21</v>
      </c>
      <c r="G789" s="6" t="s">
        <v>12</v>
      </c>
      <c r="H789" s="6" t="s">
        <v>917</v>
      </c>
      <c r="I789" s="6">
        <v>-13</v>
      </c>
      <c r="J789" s="13" t="str">
        <f>VLOOKUP(MONTH(Tabla7[[#This Row],[Fecha del movimiento]]),Tablas!$O$4:$P$15,2,0)</f>
        <v>Abr</v>
      </c>
      <c r="K789" s="6">
        <f>YEAR(Tabla7[[#This Row],[Fecha del movimiento]])</f>
        <v>2018</v>
      </c>
    </row>
    <row r="790" spans="2:11" x14ac:dyDescent="0.2">
      <c r="B790" s="8">
        <v>43229</v>
      </c>
      <c r="C790" s="6" t="s">
        <v>1691</v>
      </c>
      <c r="D790" s="6">
        <v>300689</v>
      </c>
      <c r="E790" s="6" t="s">
        <v>279</v>
      </c>
      <c r="F790" s="6" t="s">
        <v>21</v>
      </c>
      <c r="G790" s="6" t="s">
        <v>10</v>
      </c>
      <c r="H790" s="6" t="s">
        <v>923</v>
      </c>
      <c r="I790" s="6">
        <v>10</v>
      </c>
      <c r="J790" s="13" t="str">
        <f>VLOOKUP(MONTH(Tabla7[[#This Row],[Fecha del movimiento]]),Tablas!$O$4:$P$15,2,0)</f>
        <v>May</v>
      </c>
      <c r="K790" s="6">
        <f>YEAR(Tabla7[[#This Row],[Fecha del movimiento]])</f>
        <v>2018</v>
      </c>
    </row>
    <row r="791" spans="2:11" x14ac:dyDescent="0.2">
      <c r="B791" s="8">
        <v>43141</v>
      </c>
      <c r="C791" s="6" t="s">
        <v>1692</v>
      </c>
      <c r="D791" s="6">
        <v>300835</v>
      </c>
      <c r="E791" s="6" t="s">
        <v>234</v>
      </c>
      <c r="F791" s="6" t="s">
        <v>21</v>
      </c>
      <c r="G791" s="6" t="s">
        <v>2</v>
      </c>
      <c r="H791" s="6" t="s">
        <v>917</v>
      </c>
      <c r="I791" s="6">
        <v>-6</v>
      </c>
      <c r="J791" s="13" t="str">
        <f>VLOOKUP(MONTH(Tabla7[[#This Row],[Fecha del movimiento]]),Tablas!$O$4:$P$15,2,0)</f>
        <v>Feb</v>
      </c>
      <c r="K791" s="6">
        <f>YEAR(Tabla7[[#This Row],[Fecha del movimiento]])</f>
        <v>2018</v>
      </c>
    </row>
    <row r="792" spans="2:11" x14ac:dyDescent="0.2">
      <c r="B792" s="8">
        <v>43249</v>
      </c>
      <c r="C792" s="6" t="s">
        <v>1693</v>
      </c>
      <c r="D792" s="6">
        <v>300316</v>
      </c>
      <c r="E792" s="6" t="s">
        <v>267</v>
      </c>
      <c r="F792" s="6" t="s">
        <v>21</v>
      </c>
      <c r="G792" s="6" t="s">
        <v>5</v>
      </c>
      <c r="H792" s="6" t="s">
        <v>923</v>
      </c>
      <c r="I792" s="6">
        <v>14</v>
      </c>
      <c r="J792" s="13" t="str">
        <f>VLOOKUP(MONTH(Tabla7[[#This Row],[Fecha del movimiento]]),Tablas!$O$4:$P$15,2,0)</f>
        <v>May</v>
      </c>
      <c r="K792" s="6">
        <f>YEAR(Tabla7[[#This Row],[Fecha del movimiento]])</f>
        <v>2018</v>
      </c>
    </row>
    <row r="793" spans="2:11" x14ac:dyDescent="0.2">
      <c r="B793" s="8">
        <v>43145</v>
      </c>
      <c r="C793" s="6" t="s">
        <v>1694</v>
      </c>
      <c r="D793" s="6">
        <v>300482</v>
      </c>
      <c r="E793" s="6" t="s">
        <v>289</v>
      </c>
      <c r="F793" s="6" t="s">
        <v>21</v>
      </c>
      <c r="G793" s="6" t="s">
        <v>7</v>
      </c>
      <c r="H793" s="6" t="s">
        <v>917</v>
      </c>
      <c r="I793" s="6">
        <v>-14</v>
      </c>
      <c r="J793" s="13" t="str">
        <f>VLOOKUP(MONTH(Tabla7[[#This Row],[Fecha del movimiento]]),Tablas!$O$4:$P$15,2,0)</f>
        <v>Feb</v>
      </c>
      <c r="K793" s="6">
        <f>YEAR(Tabla7[[#This Row],[Fecha del movimiento]])</f>
        <v>2018</v>
      </c>
    </row>
    <row r="794" spans="2:11" x14ac:dyDescent="0.2">
      <c r="B794" s="8">
        <v>43326</v>
      </c>
      <c r="C794" s="6" t="s">
        <v>1695</v>
      </c>
      <c r="D794" s="6">
        <v>300671</v>
      </c>
      <c r="E794" s="6" t="s">
        <v>138</v>
      </c>
      <c r="F794" s="6" t="s">
        <v>21</v>
      </c>
      <c r="G794" s="6" t="s">
        <v>10</v>
      </c>
      <c r="H794" s="6" t="s">
        <v>917</v>
      </c>
      <c r="I794" s="6">
        <v>-16</v>
      </c>
      <c r="J794" s="13" t="str">
        <f>VLOOKUP(MONTH(Tabla7[[#This Row],[Fecha del movimiento]]),Tablas!$O$4:$P$15,2,0)</f>
        <v>Ago</v>
      </c>
      <c r="K794" s="6">
        <f>YEAR(Tabla7[[#This Row],[Fecha del movimiento]])</f>
        <v>2018</v>
      </c>
    </row>
    <row r="795" spans="2:11" x14ac:dyDescent="0.2">
      <c r="B795" s="8">
        <v>43141</v>
      </c>
      <c r="C795" s="6" t="s">
        <v>1696</v>
      </c>
      <c r="D795" s="6">
        <v>300612</v>
      </c>
      <c r="E795" s="6" t="s">
        <v>430</v>
      </c>
      <c r="F795" s="6" t="s">
        <v>21</v>
      </c>
      <c r="G795" s="6" t="s">
        <v>2</v>
      </c>
      <c r="H795" s="6" t="s">
        <v>923</v>
      </c>
      <c r="I795" s="6">
        <v>14</v>
      </c>
      <c r="J795" s="13" t="str">
        <f>VLOOKUP(MONTH(Tabla7[[#This Row],[Fecha del movimiento]]),Tablas!$O$4:$P$15,2,0)</f>
        <v>Feb</v>
      </c>
      <c r="K795" s="6">
        <f>YEAR(Tabla7[[#This Row],[Fecha del movimiento]])</f>
        <v>2018</v>
      </c>
    </row>
    <row r="796" spans="2:11" x14ac:dyDescent="0.2">
      <c r="B796" s="8">
        <v>43304</v>
      </c>
      <c r="C796" s="6" t="s">
        <v>1697</v>
      </c>
      <c r="D796" s="6">
        <v>300894</v>
      </c>
      <c r="E796" s="6" t="s">
        <v>178</v>
      </c>
      <c r="F796" s="6" t="s">
        <v>21</v>
      </c>
      <c r="G796" s="6" t="s">
        <v>10</v>
      </c>
      <c r="H796" s="6" t="s">
        <v>923</v>
      </c>
      <c r="I796" s="6">
        <v>12</v>
      </c>
      <c r="J796" s="13" t="str">
        <f>VLOOKUP(MONTH(Tabla7[[#This Row],[Fecha del movimiento]]),Tablas!$O$4:$P$15,2,0)</f>
        <v>Jul</v>
      </c>
      <c r="K796" s="6">
        <f>YEAR(Tabla7[[#This Row],[Fecha del movimiento]])</f>
        <v>2018</v>
      </c>
    </row>
    <row r="797" spans="2:11" x14ac:dyDescent="0.2">
      <c r="B797" s="8">
        <v>43266</v>
      </c>
      <c r="C797" s="6" t="s">
        <v>1698</v>
      </c>
      <c r="D797" s="6">
        <v>300268</v>
      </c>
      <c r="E797" s="6" t="s">
        <v>31</v>
      </c>
      <c r="F797" s="6" t="s">
        <v>21</v>
      </c>
      <c r="G797" s="6" t="s">
        <v>4</v>
      </c>
      <c r="H797" s="6" t="s">
        <v>917</v>
      </c>
      <c r="I797" s="6">
        <v>-16</v>
      </c>
      <c r="J797" s="13" t="str">
        <f>VLOOKUP(MONTH(Tabla7[[#This Row],[Fecha del movimiento]]),Tablas!$O$4:$P$15,2,0)</f>
        <v>Jun</v>
      </c>
      <c r="K797" s="6">
        <f>YEAR(Tabla7[[#This Row],[Fecha del movimiento]])</f>
        <v>2018</v>
      </c>
    </row>
    <row r="798" spans="2:11" x14ac:dyDescent="0.2">
      <c r="B798" s="8">
        <v>43113</v>
      </c>
      <c r="C798" s="6" t="s">
        <v>1699</v>
      </c>
      <c r="D798" s="6">
        <v>300916</v>
      </c>
      <c r="E798" s="6" t="s">
        <v>156</v>
      </c>
      <c r="F798" s="6" t="s">
        <v>21</v>
      </c>
      <c r="G798" s="6" t="s">
        <v>10</v>
      </c>
      <c r="H798" s="6" t="s">
        <v>923</v>
      </c>
      <c r="I798" s="6">
        <v>17</v>
      </c>
      <c r="J798" s="13" t="str">
        <f>VLOOKUP(MONTH(Tabla7[[#This Row],[Fecha del movimiento]]),Tablas!$O$4:$P$15,2,0)</f>
        <v>Ene</v>
      </c>
      <c r="K798" s="6">
        <f>YEAR(Tabla7[[#This Row],[Fecha del movimiento]])</f>
        <v>2018</v>
      </c>
    </row>
    <row r="799" spans="2:11" x14ac:dyDescent="0.2">
      <c r="B799" s="8">
        <v>43108</v>
      </c>
      <c r="C799" s="6" t="s">
        <v>1700</v>
      </c>
      <c r="D799" s="6">
        <v>300607</v>
      </c>
      <c r="E799" s="6" t="s">
        <v>435</v>
      </c>
      <c r="F799" s="6" t="s">
        <v>21</v>
      </c>
      <c r="G799" s="6" t="s">
        <v>2</v>
      </c>
      <c r="H799" s="6" t="s">
        <v>923</v>
      </c>
      <c r="I799" s="6">
        <v>20</v>
      </c>
      <c r="J799" s="13" t="str">
        <f>VLOOKUP(MONTH(Tabla7[[#This Row],[Fecha del movimiento]]),Tablas!$O$4:$P$15,2,0)</f>
        <v>Ene</v>
      </c>
      <c r="K799" s="6">
        <f>YEAR(Tabla7[[#This Row],[Fecha del movimiento]])</f>
        <v>2018</v>
      </c>
    </row>
    <row r="800" spans="2:11" x14ac:dyDescent="0.2">
      <c r="B800" s="8">
        <v>43104</v>
      </c>
      <c r="C800" s="6" t="s">
        <v>1701</v>
      </c>
      <c r="D800" s="6">
        <v>300087</v>
      </c>
      <c r="E800" s="6" t="s">
        <v>779</v>
      </c>
      <c r="F800" s="6" t="s">
        <v>21</v>
      </c>
      <c r="G800" s="6" t="s">
        <v>7</v>
      </c>
      <c r="H800" s="6" t="s">
        <v>923</v>
      </c>
      <c r="I800" s="6">
        <v>10</v>
      </c>
      <c r="J800" s="13" t="str">
        <f>VLOOKUP(MONTH(Tabla7[[#This Row],[Fecha del movimiento]]),Tablas!$O$4:$P$15,2,0)</f>
        <v>Ene</v>
      </c>
      <c r="K800" s="6">
        <f>YEAR(Tabla7[[#This Row],[Fecha del movimiento]])</f>
        <v>2018</v>
      </c>
    </row>
    <row r="801" spans="2:11" x14ac:dyDescent="0.2">
      <c r="B801" s="8">
        <v>43182</v>
      </c>
      <c r="C801" s="6" t="s">
        <v>1702</v>
      </c>
      <c r="D801" s="6">
        <v>300755</v>
      </c>
      <c r="E801" s="6" t="s">
        <v>307</v>
      </c>
      <c r="F801" s="6" t="s">
        <v>21</v>
      </c>
      <c r="G801" s="6" t="s">
        <v>10</v>
      </c>
      <c r="H801" s="6" t="s">
        <v>923</v>
      </c>
      <c r="I801" s="6">
        <v>16</v>
      </c>
      <c r="J801" s="13" t="str">
        <f>VLOOKUP(MONTH(Tabla7[[#This Row],[Fecha del movimiento]]),Tablas!$O$4:$P$15,2,0)</f>
        <v>Mar</v>
      </c>
      <c r="K801" s="6">
        <f>YEAR(Tabla7[[#This Row],[Fecha del movimiento]])</f>
        <v>2018</v>
      </c>
    </row>
    <row r="802" spans="2:11" x14ac:dyDescent="0.2">
      <c r="B802" s="8">
        <v>43241</v>
      </c>
      <c r="C802" s="6" t="s">
        <v>1703</v>
      </c>
      <c r="D802" s="6">
        <v>300492</v>
      </c>
      <c r="E802" s="6" t="s">
        <v>529</v>
      </c>
      <c r="F802" s="6" t="s">
        <v>21</v>
      </c>
      <c r="G802" s="6" t="s">
        <v>2</v>
      </c>
      <c r="H802" s="6" t="s">
        <v>917</v>
      </c>
      <c r="I802" s="6">
        <v>-17</v>
      </c>
      <c r="J802" s="13" t="str">
        <f>VLOOKUP(MONTH(Tabla7[[#This Row],[Fecha del movimiento]]),Tablas!$O$4:$P$15,2,0)</f>
        <v>May</v>
      </c>
      <c r="K802" s="6">
        <f>YEAR(Tabla7[[#This Row],[Fecha del movimiento]])</f>
        <v>2018</v>
      </c>
    </row>
    <row r="803" spans="2:11" x14ac:dyDescent="0.2">
      <c r="B803" s="8">
        <v>43329</v>
      </c>
      <c r="C803" s="6" t="s">
        <v>1704</v>
      </c>
      <c r="D803" s="6">
        <v>300104</v>
      </c>
      <c r="E803" s="6" t="s">
        <v>769</v>
      </c>
      <c r="F803" s="6" t="s">
        <v>21</v>
      </c>
      <c r="G803" s="6" t="s">
        <v>5</v>
      </c>
      <c r="H803" s="6" t="s">
        <v>923</v>
      </c>
      <c r="I803" s="6">
        <v>18</v>
      </c>
      <c r="J803" s="13" t="str">
        <f>VLOOKUP(MONTH(Tabla7[[#This Row],[Fecha del movimiento]]),Tablas!$O$4:$P$15,2,0)</f>
        <v>Ago</v>
      </c>
      <c r="K803" s="6">
        <f>YEAR(Tabla7[[#This Row],[Fecha del movimiento]])</f>
        <v>2018</v>
      </c>
    </row>
    <row r="804" spans="2:11" x14ac:dyDescent="0.2">
      <c r="B804" s="8">
        <v>43276</v>
      </c>
      <c r="C804" s="6" t="s">
        <v>1705</v>
      </c>
      <c r="D804" s="6">
        <v>300778</v>
      </c>
      <c r="E804" s="6" t="s">
        <v>212</v>
      </c>
      <c r="F804" s="6" t="s">
        <v>21</v>
      </c>
      <c r="G804" s="6" t="s">
        <v>11</v>
      </c>
      <c r="H804" s="6" t="s">
        <v>923</v>
      </c>
      <c r="I804" s="6">
        <v>19</v>
      </c>
      <c r="J804" s="13" t="str">
        <f>VLOOKUP(MONTH(Tabla7[[#This Row],[Fecha del movimiento]]),Tablas!$O$4:$P$15,2,0)</f>
        <v>Jun</v>
      </c>
      <c r="K804" s="6">
        <f>YEAR(Tabla7[[#This Row],[Fecha del movimiento]])</f>
        <v>2018</v>
      </c>
    </row>
    <row r="805" spans="2:11" x14ac:dyDescent="0.2">
      <c r="B805" s="8">
        <v>43118</v>
      </c>
      <c r="C805" s="6" t="s">
        <v>1706</v>
      </c>
      <c r="D805" s="6">
        <v>300954</v>
      </c>
      <c r="E805" s="6" t="s">
        <v>121</v>
      </c>
      <c r="F805" s="6" t="s">
        <v>21</v>
      </c>
      <c r="G805" s="6" t="s">
        <v>13</v>
      </c>
      <c r="H805" s="6" t="s">
        <v>923</v>
      </c>
      <c r="I805" s="6">
        <v>17</v>
      </c>
      <c r="J805" s="13" t="str">
        <f>VLOOKUP(MONTH(Tabla7[[#This Row],[Fecha del movimiento]]),Tablas!$O$4:$P$15,2,0)</f>
        <v>Ene</v>
      </c>
      <c r="K805" s="6">
        <f>YEAR(Tabla7[[#This Row],[Fecha del movimiento]])</f>
        <v>2018</v>
      </c>
    </row>
    <row r="806" spans="2:11" x14ac:dyDescent="0.2">
      <c r="B806" s="8">
        <v>43115</v>
      </c>
      <c r="C806" s="6" t="s">
        <v>1707</v>
      </c>
      <c r="D806" s="6">
        <v>300092</v>
      </c>
      <c r="E806" s="6" t="s">
        <v>148</v>
      </c>
      <c r="F806" s="6" t="s">
        <v>21</v>
      </c>
      <c r="G806" s="6" t="s">
        <v>1</v>
      </c>
      <c r="H806" s="6" t="s">
        <v>923</v>
      </c>
      <c r="I806" s="6">
        <v>16</v>
      </c>
      <c r="J806" s="13" t="str">
        <f>VLOOKUP(MONTH(Tabla7[[#This Row],[Fecha del movimiento]]),Tablas!$O$4:$P$15,2,0)</f>
        <v>Ene</v>
      </c>
      <c r="K806" s="6">
        <f>YEAR(Tabla7[[#This Row],[Fecha del movimiento]])</f>
        <v>2018</v>
      </c>
    </row>
    <row r="807" spans="2:11" x14ac:dyDescent="0.2">
      <c r="B807" s="8">
        <v>43304</v>
      </c>
      <c r="C807" s="6" t="s">
        <v>1708</v>
      </c>
      <c r="D807" s="6">
        <v>300475</v>
      </c>
      <c r="E807" s="6" t="s">
        <v>540</v>
      </c>
      <c r="F807" s="6" t="s">
        <v>21</v>
      </c>
      <c r="G807" s="6" t="s">
        <v>2</v>
      </c>
      <c r="H807" s="6" t="s">
        <v>923</v>
      </c>
      <c r="I807" s="6">
        <v>11</v>
      </c>
      <c r="J807" s="13" t="str">
        <f>VLOOKUP(MONTH(Tabla7[[#This Row],[Fecha del movimiento]]),Tablas!$O$4:$P$15,2,0)</f>
        <v>Jul</v>
      </c>
      <c r="K807" s="6">
        <f>YEAR(Tabla7[[#This Row],[Fecha del movimiento]])</f>
        <v>2018</v>
      </c>
    </row>
    <row r="808" spans="2:11" x14ac:dyDescent="0.2">
      <c r="B808" s="8">
        <v>43262</v>
      </c>
      <c r="C808" s="6" t="s">
        <v>1709</v>
      </c>
      <c r="D808" s="6">
        <v>300342</v>
      </c>
      <c r="E808" s="6" t="s">
        <v>636</v>
      </c>
      <c r="F808" s="6" t="s">
        <v>21</v>
      </c>
      <c r="G808" s="6" t="s">
        <v>13</v>
      </c>
      <c r="H808" s="6" t="s">
        <v>923</v>
      </c>
      <c r="I808" s="6">
        <v>17</v>
      </c>
      <c r="J808" s="13" t="str">
        <f>VLOOKUP(MONTH(Tabla7[[#This Row],[Fecha del movimiento]]),Tablas!$O$4:$P$15,2,0)</f>
        <v>Jun</v>
      </c>
      <c r="K808" s="6">
        <f>YEAR(Tabla7[[#This Row],[Fecha del movimiento]])</f>
        <v>2018</v>
      </c>
    </row>
    <row r="809" spans="2:11" x14ac:dyDescent="0.2">
      <c r="B809" s="8">
        <v>43240</v>
      </c>
      <c r="C809" s="6" t="s">
        <v>1710</v>
      </c>
      <c r="D809" s="6">
        <v>300569</v>
      </c>
      <c r="E809" s="6" t="s">
        <v>465</v>
      </c>
      <c r="F809" s="6" t="s">
        <v>21</v>
      </c>
      <c r="G809" s="6" t="s">
        <v>6</v>
      </c>
      <c r="H809" s="6" t="s">
        <v>917</v>
      </c>
      <c r="I809" s="6">
        <v>-14</v>
      </c>
      <c r="J809" s="13" t="str">
        <f>VLOOKUP(MONTH(Tabla7[[#This Row],[Fecha del movimiento]]),Tablas!$O$4:$P$15,2,0)</f>
        <v>May</v>
      </c>
      <c r="K809" s="6">
        <f>YEAR(Tabla7[[#This Row],[Fecha del movimiento]])</f>
        <v>2018</v>
      </c>
    </row>
    <row r="810" spans="2:11" x14ac:dyDescent="0.2">
      <c r="B810" s="8">
        <v>43164</v>
      </c>
      <c r="C810" s="6" t="s">
        <v>1711</v>
      </c>
      <c r="D810" s="6">
        <v>300562</v>
      </c>
      <c r="E810" s="6" t="s">
        <v>469</v>
      </c>
      <c r="F810" s="6" t="s">
        <v>21</v>
      </c>
      <c r="G810" s="6" t="s">
        <v>13</v>
      </c>
      <c r="H810" s="6" t="s">
        <v>923</v>
      </c>
      <c r="I810" s="6">
        <v>18</v>
      </c>
      <c r="J810" s="13" t="str">
        <f>VLOOKUP(MONTH(Tabla7[[#This Row],[Fecha del movimiento]]),Tablas!$O$4:$P$15,2,0)</f>
        <v>Mar</v>
      </c>
      <c r="K810" s="6">
        <f>YEAR(Tabla7[[#This Row],[Fecha del movimiento]])</f>
        <v>2018</v>
      </c>
    </row>
    <row r="811" spans="2:11" x14ac:dyDescent="0.2">
      <c r="B811" s="8">
        <v>43204</v>
      </c>
      <c r="C811" s="6" t="s">
        <v>1712</v>
      </c>
      <c r="D811" s="6">
        <v>300444</v>
      </c>
      <c r="E811" s="6" t="s">
        <v>564</v>
      </c>
      <c r="F811" s="6" t="s">
        <v>21</v>
      </c>
      <c r="G811" s="6" t="s">
        <v>6</v>
      </c>
      <c r="H811" s="6" t="s">
        <v>923</v>
      </c>
      <c r="I811" s="6">
        <v>12</v>
      </c>
      <c r="J811" s="13" t="str">
        <f>VLOOKUP(MONTH(Tabla7[[#This Row],[Fecha del movimiento]]),Tablas!$O$4:$P$15,2,0)</f>
        <v>Abr</v>
      </c>
      <c r="K811" s="6">
        <f>YEAR(Tabla7[[#This Row],[Fecha del movimiento]])</f>
        <v>2018</v>
      </c>
    </row>
    <row r="812" spans="2:11" x14ac:dyDescent="0.2">
      <c r="B812" s="8">
        <v>43281</v>
      </c>
      <c r="C812" s="6" t="s">
        <v>1713</v>
      </c>
      <c r="D812" s="6">
        <v>300940</v>
      </c>
      <c r="E812" s="6" t="s">
        <v>135</v>
      </c>
      <c r="F812" s="6" t="s">
        <v>21</v>
      </c>
      <c r="G812" s="6" t="s">
        <v>7</v>
      </c>
      <c r="H812" s="6" t="s">
        <v>917</v>
      </c>
      <c r="I812" s="6">
        <v>-5</v>
      </c>
      <c r="J812" s="13" t="str">
        <f>VLOOKUP(MONTH(Tabla7[[#This Row],[Fecha del movimiento]]),Tablas!$O$4:$P$15,2,0)</f>
        <v>Jun</v>
      </c>
      <c r="K812" s="6">
        <f>YEAR(Tabla7[[#This Row],[Fecha del movimiento]])</f>
        <v>2018</v>
      </c>
    </row>
    <row r="813" spans="2:11" x14ac:dyDescent="0.2">
      <c r="B813" s="8">
        <v>43129</v>
      </c>
      <c r="C813" s="6" t="s">
        <v>1714</v>
      </c>
      <c r="D813" s="6">
        <v>300827</v>
      </c>
      <c r="E813" s="6" t="s">
        <v>242</v>
      </c>
      <c r="F813" s="6" t="s">
        <v>21</v>
      </c>
      <c r="G813" s="6" t="s">
        <v>5</v>
      </c>
      <c r="H813" s="6" t="s">
        <v>923</v>
      </c>
      <c r="I813" s="6">
        <v>20</v>
      </c>
      <c r="J813" s="13" t="str">
        <f>VLOOKUP(MONTH(Tabla7[[#This Row],[Fecha del movimiento]]),Tablas!$O$4:$P$15,2,0)</f>
        <v>Ene</v>
      </c>
      <c r="K813" s="6">
        <f>YEAR(Tabla7[[#This Row],[Fecha del movimiento]])</f>
        <v>2018</v>
      </c>
    </row>
    <row r="814" spans="2:11" x14ac:dyDescent="0.2">
      <c r="B814" s="8">
        <v>43124</v>
      </c>
      <c r="C814" s="6" t="s">
        <v>1715</v>
      </c>
      <c r="D814" s="6">
        <v>300779</v>
      </c>
      <c r="E814" s="6" t="s">
        <v>286</v>
      </c>
      <c r="F814" s="6" t="s">
        <v>21</v>
      </c>
      <c r="G814" s="6" t="s">
        <v>12</v>
      </c>
      <c r="H814" s="6" t="s">
        <v>917</v>
      </c>
      <c r="I814" s="6">
        <v>-7</v>
      </c>
      <c r="J814" s="13" t="str">
        <f>VLOOKUP(MONTH(Tabla7[[#This Row],[Fecha del movimiento]]),Tablas!$O$4:$P$15,2,0)</f>
        <v>Ene</v>
      </c>
      <c r="K814" s="6">
        <f>YEAR(Tabla7[[#This Row],[Fecha del movimiento]])</f>
        <v>2018</v>
      </c>
    </row>
    <row r="815" spans="2:11" x14ac:dyDescent="0.2">
      <c r="B815" s="8">
        <v>43297</v>
      </c>
      <c r="C815" s="6" t="s">
        <v>1716</v>
      </c>
      <c r="D815" s="6">
        <v>300026</v>
      </c>
      <c r="E815" s="6" t="s">
        <v>806</v>
      </c>
      <c r="F815" s="6" t="s">
        <v>21</v>
      </c>
      <c r="G815" s="6" t="s">
        <v>13</v>
      </c>
      <c r="H815" s="6" t="s">
        <v>923</v>
      </c>
      <c r="I815" s="6">
        <v>12</v>
      </c>
      <c r="J815" s="13" t="str">
        <f>VLOOKUP(MONTH(Tabla7[[#This Row],[Fecha del movimiento]]),Tablas!$O$4:$P$15,2,0)</f>
        <v>Jul</v>
      </c>
      <c r="K815" s="6">
        <f>YEAR(Tabla7[[#This Row],[Fecha del movimiento]])</f>
        <v>2018</v>
      </c>
    </row>
    <row r="816" spans="2:11" x14ac:dyDescent="0.2">
      <c r="B816" s="8">
        <v>43104</v>
      </c>
      <c r="C816" s="6" t="s">
        <v>1717</v>
      </c>
      <c r="D816" s="6">
        <v>301018</v>
      </c>
      <c r="E816" s="6" t="s">
        <v>59</v>
      </c>
      <c r="F816" s="6" t="s">
        <v>21</v>
      </c>
      <c r="G816" s="6" t="s">
        <v>9</v>
      </c>
      <c r="H816" s="6" t="s">
        <v>923</v>
      </c>
      <c r="I816" s="6">
        <v>18</v>
      </c>
      <c r="J816" s="13" t="str">
        <f>VLOOKUP(MONTH(Tabla7[[#This Row],[Fecha del movimiento]]),Tablas!$O$4:$P$15,2,0)</f>
        <v>Ene</v>
      </c>
      <c r="K816" s="6">
        <f>YEAR(Tabla7[[#This Row],[Fecha del movimiento]])</f>
        <v>2018</v>
      </c>
    </row>
    <row r="817" spans="2:11" x14ac:dyDescent="0.2">
      <c r="B817" s="8">
        <v>43224</v>
      </c>
      <c r="C817" s="6" t="s">
        <v>1718</v>
      </c>
      <c r="D817" s="6">
        <v>300595</v>
      </c>
      <c r="E817" s="6" t="s">
        <v>446</v>
      </c>
      <c r="F817" s="6" t="s">
        <v>21</v>
      </c>
      <c r="G817" s="6" t="s">
        <v>9</v>
      </c>
      <c r="H817" s="6" t="s">
        <v>923</v>
      </c>
      <c r="I817" s="6">
        <v>13</v>
      </c>
      <c r="J817" s="13" t="str">
        <f>VLOOKUP(MONTH(Tabla7[[#This Row],[Fecha del movimiento]]),Tablas!$O$4:$P$15,2,0)</f>
        <v>May</v>
      </c>
      <c r="K817" s="6">
        <f>YEAR(Tabla7[[#This Row],[Fecha del movimiento]])</f>
        <v>2018</v>
      </c>
    </row>
    <row r="818" spans="2:11" x14ac:dyDescent="0.2">
      <c r="B818" s="8">
        <v>43251</v>
      </c>
      <c r="C818" s="6" t="s">
        <v>1719</v>
      </c>
      <c r="D818" s="6">
        <v>300908</v>
      </c>
      <c r="E818" s="6" t="s">
        <v>164</v>
      </c>
      <c r="F818" s="6" t="s">
        <v>21</v>
      </c>
      <c r="G818" s="6" t="s">
        <v>3</v>
      </c>
      <c r="H818" s="6" t="s">
        <v>923</v>
      </c>
      <c r="I818" s="6">
        <v>10</v>
      </c>
      <c r="J818" s="13" t="str">
        <f>VLOOKUP(MONTH(Tabla7[[#This Row],[Fecha del movimiento]]),Tablas!$O$4:$P$15,2,0)</f>
        <v>May</v>
      </c>
      <c r="K818" s="6">
        <f>YEAR(Tabla7[[#This Row],[Fecha del movimiento]])</f>
        <v>2018</v>
      </c>
    </row>
    <row r="819" spans="2:11" x14ac:dyDescent="0.2">
      <c r="B819" s="8">
        <v>43133</v>
      </c>
      <c r="C819" s="6" t="s">
        <v>1720</v>
      </c>
      <c r="D819" s="6">
        <v>300754</v>
      </c>
      <c r="E819" s="6" t="s">
        <v>308</v>
      </c>
      <c r="F819" s="6" t="s">
        <v>21</v>
      </c>
      <c r="G819" s="6" t="s">
        <v>12</v>
      </c>
      <c r="H819" s="6" t="s">
        <v>917</v>
      </c>
      <c r="I819" s="6">
        <v>-17</v>
      </c>
      <c r="J819" s="13" t="str">
        <f>VLOOKUP(MONTH(Tabla7[[#This Row],[Fecha del movimiento]]),Tablas!$O$4:$P$15,2,0)</f>
        <v>Feb</v>
      </c>
      <c r="K819" s="6">
        <f>YEAR(Tabla7[[#This Row],[Fecha del movimiento]])</f>
        <v>2018</v>
      </c>
    </row>
    <row r="820" spans="2:11" x14ac:dyDescent="0.2">
      <c r="B820" s="8">
        <v>43324</v>
      </c>
      <c r="C820" s="6" t="s">
        <v>1721</v>
      </c>
      <c r="D820" s="6">
        <v>301019</v>
      </c>
      <c r="E820" s="6" t="s">
        <v>58</v>
      </c>
      <c r="F820" s="6" t="s">
        <v>21</v>
      </c>
      <c r="G820" s="6" t="s">
        <v>2</v>
      </c>
      <c r="H820" s="6" t="s">
        <v>923</v>
      </c>
      <c r="I820" s="6">
        <v>12</v>
      </c>
      <c r="J820" s="13" t="str">
        <f>VLOOKUP(MONTH(Tabla7[[#This Row],[Fecha del movimiento]]),Tablas!$O$4:$P$15,2,0)</f>
        <v>Ago</v>
      </c>
      <c r="K820" s="6">
        <f>YEAR(Tabla7[[#This Row],[Fecha del movimiento]])</f>
        <v>2018</v>
      </c>
    </row>
    <row r="821" spans="2:11" x14ac:dyDescent="0.2">
      <c r="B821" s="8">
        <v>43301</v>
      </c>
      <c r="C821" s="6" t="s">
        <v>1722</v>
      </c>
      <c r="D821" s="6">
        <v>300796</v>
      </c>
      <c r="E821" s="6" t="s">
        <v>270</v>
      </c>
      <c r="F821" s="6" t="s">
        <v>21</v>
      </c>
      <c r="G821" s="6" t="s">
        <v>13</v>
      </c>
      <c r="H821" s="6" t="s">
        <v>923</v>
      </c>
      <c r="I821" s="6">
        <v>13</v>
      </c>
      <c r="J821" s="13" t="str">
        <f>VLOOKUP(MONTH(Tabla7[[#This Row],[Fecha del movimiento]]),Tablas!$O$4:$P$15,2,0)</f>
        <v>Jul</v>
      </c>
      <c r="K821" s="6">
        <f>YEAR(Tabla7[[#This Row],[Fecha del movimiento]])</f>
        <v>2018</v>
      </c>
    </row>
    <row r="822" spans="2:11" x14ac:dyDescent="0.2">
      <c r="B822" s="8">
        <v>43204</v>
      </c>
      <c r="C822" s="6" t="s">
        <v>1723</v>
      </c>
      <c r="D822" s="6">
        <v>300966</v>
      </c>
      <c r="E822" s="6" t="s">
        <v>109</v>
      </c>
      <c r="F822" s="6" t="s">
        <v>21</v>
      </c>
      <c r="G822" s="6" t="s">
        <v>13</v>
      </c>
      <c r="H822" s="6" t="s">
        <v>923</v>
      </c>
      <c r="I822" s="6">
        <v>11</v>
      </c>
      <c r="J822" s="13" t="str">
        <f>VLOOKUP(MONTH(Tabla7[[#This Row],[Fecha del movimiento]]),Tablas!$O$4:$P$15,2,0)</f>
        <v>Abr</v>
      </c>
      <c r="K822" s="6">
        <f>YEAR(Tabla7[[#This Row],[Fecha del movimiento]])</f>
        <v>2018</v>
      </c>
    </row>
    <row r="823" spans="2:11" x14ac:dyDescent="0.2">
      <c r="B823" s="8">
        <v>43172</v>
      </c>
      <c r="C823" s="6" t="s">
        <v>1724</v>
      </c>
      <c r="D823" s="6">
        <v>300953</v>
      </c>
      <c r="E823" s="6" t="s">
        <v>122</v>
      </c>
      <c r="F823" s="6" t="s">
        <v>21</v>
      </c>
      <c r="G823" s="6" t="s">
        <v>13</v>
      </c>
      <c r="H823" s="6" t="s">
        <v>917</v>
      </c>
      <c r="I823" s="6">
        <v>-8</v>
      </c>
      <c r="J823" s="13" t="str">
        <f>VLOOKUP(MONTH(Tabla7[[#This Row],[Fecha del movimiento]]),Tablas!$O$4:$P$15,2,0)</f>
        <v>Mar</v>
      </c>
      <c r="K823" s="6">
        <f>YEAR(Tabla7[[#This Row],[Fecha del movimiento]])</f>
        <v>2018</v>
      </c>
    </row>
    <row r="824" spans="2:11" x14ac:dyDescent="0.2">
      <c r="B824" s="8">
        <v>43151</v>
      </c>
      <c r="C824" s="6" t="s">
        <v>1725</v>
      </c>
      <c r="D824" s="6">
        <v>300157</v>
      </c>
      <c r="E824" s="6" t="s">
        <v>208</v>
      </c>
      <c r="F824" s="6" t="s">
        <v>21</v>
      </c>
      <c r="G824" s="6" t="s">
        <v>4</v>
      </c>
      <c r="H824" s="6" t="s">
        <v>917</v>
      </c>
      <c r="I824" s="6">
        <v>-15</v>
      </c>
      <c r="J824" s="13" t="str">
        <f>VLOOKUP(MONTH(Tabla7[[#This Row],[Fecha del movimiento]]),Tablas!$O$4:$P$15,2,0)</f>
        <v>Feb</v>
      </c>
      <c r="K824" s="6">
        <f>YEAR(Tabla7[[#This Row],[Fecha del movimiento]])</f>
        <v>2018</v>
      </c>
    </row>
    <row r="825" spans="2:11" x14ac:dyDescent="0.2">
      <c r="B825" s="8">
        <v>43191</v>
      </c>
      <c r="C825" s="6" t="s">
        <v>1726</v>
      </c>
      <c r="D825" s="6">
        <v>300766</v>
      </c>
      <c r="E825" s="6" t="s">
        <v>297</v>
      </c>
      <c r="F825" s="6" t="s">
        <v>21</v>
      </c>
      <c r="G825" s="6" t="s">
        <v>10</v>
      </c>
      <c r="H825" s="6" t="s">
        <v>917</v>
      </c>
      <c r="I825" s="6">
        <v>-5</v>
      </c>
      <c r="J825" s="13" t="str">
        <f>VLOOKUP(MONTH(Tabla7[[#This Row],[Fecha del movimiento]]),Tablas!$O$4:$P$15,2,0)</f>
        <v>Abr</v>
      </c>
      <c r="K825" s="6">
        <f>YEAR(Tabla7[[#This Row],[Fecha del movimiento]])</f>
        <v>2018</v>
      </c>
    </row>
    <row r="826" spans="2:11" x14ac:dyDescent="0.2">
      <c r="B826" s="8">
        <v>43257</v>
      </c>
      <c r="C826" s="6" t="s">
        <v>1727</v>
      </c>
      <c r="D826" s="6">
        <v>300940</v>
      </c>
      <c r="E826" s="6" t="s">
        <v>135</v>
      </c>
      <c r="F826" s="6" t="s">
        <v>21</v>
      </c>
      <c r="G826" s="6" t="s">
        <v>7</v>
      </c>
      <c r="H826" s="6" t="s">
        <v>917</v>
      </c>
      <c r="I826" s="6">
        <v>-8</v>
      </c>
      <c r="J826" s="13" t="str">
        <f>VLOOKUP(MONTH(Tabla7[[#This Row],[Fecha del movimiento]]),Tablas!$O$4:$P$15,2,0)</f>
        <v>Jun</v>
      </c>
      <c r="K826" s="6">
        <f>YEAR(Tabla7[[#This Row],[Fecha del movimiento]])</f>
        <v>2018</v>
      </c>
    </row>
    <row r="827" spans="2:11" x14ac:dyDescent="0.2">
      <c r="B827" s="8">
        <v>43185</v>
      </c>
      <c r="C827" s="6" t="s">
        <v>1728</v>
      </c>
      <c r="D827" s="6">
        <v>300871</v>
      </c>
      <c r="E827" s="6" t="s">
        <v>200</v>
      </c>
      <c r="F827" s="6" t="s">
        <v>21</v>
      </c>
      <c r="G827" s="6" t="s">
        <v>13</v>
      </c>
      <c r="H827" s="6" t="s">
        <v>917</v>
      </c>
      <c r="I827" s="6">
        <v>-15</v>
      </c>
      <c r="J827" s="13" t="str">
        <f>VLOOKUP(MONTH(Tabla7[[#This Row],[Fecha del movimiento]]),Tablas!$O$4:$P$15,2,0)</f>
        <v>Mar</v>
      </c>
      <c r="K827" s="6">
        <f>YEAR(Tabla7[[#This Row],[Fecha del movimiento]])</f>
        <v>2018</v>
      </c>
    </row>
    <row r="828" spans="2:11" x14ac:dyDescent="0.2">
      <c r="B828" s="8">
        <v>43214</v>
      </c>
      <c r="C828" s="6" t="s">
        <v>1729</v>
      </c>
      <c r="D828" s="6">
        <v>300677</v>
      </c>
      <c r="E828" s="6" t="s">
        <v>375</v>
      </c>
      <c r="F828" s="6" t="s">
        <v>21</v>
      </c>
      <c r="G828" s="6" t="s">
        <v>1</v>
      </c>
      <c r="H828" s="6" t="s">
        <v>917</v>
      </c>
      <c r="I828" s="6">
        <v>-9</v>
      </c>
      <c r="J828" s="13" t="str">
        <f>VLOOKUP(MONTH(Tabla7[[#This Row],[Fecha del movimiento]]),Tablas!$O$4:$P$15,2,0)</f>
        <v>Abr</v>
      </c>
      <c r="K828" s="6">
        <f>YEAR(Tabla7[[#This Row],[Fecha del movimiento]])</f>
        <v>2018</v>
      </c>
    </row>
    <row r="829" spans="2:11" x14ac:dyDescent="0.2">
      <c r="B829" s="8">
        <v>43211</v>
      </c>
      <c r="C829" s="6" t="s">
        <v>1730</v>
      </c>
      <c r="D829" s="6">
        <v>301011</v>
      </c>
      <c r="E829" s="6" t="s">
        <v>66</v>
      </c>
      <c r="F829" s="6" t="s">
        <v>21</v>
      </c>
      <c r="G829" s="6" t="s">
        <v>12</v>
      </c>
      <c r="H829" s="6" t="s">
        <v>917</v>
      </c>
      <c r="I829" s="6">
        <v>-7</v>
      </c>
      <c r="J829" s="13" t="str">
        <f>VLOOKUP(MONTH(Tabla7[[#This Row],[Fecha del movimiento]]),Tablas!$O$4:$P$15,2,0)</f>
        <v>Abr</v>
      </c>
      <c r="K829" s="6">
        <f>YEAR(Tabla7[[#This Row],[Fecha del movimiento]])</f>
        <v>2018</v>
      </c>
    </row>
    <row r="830" spans="2:11" x14ac:dyDescent="0.2">
      <c r="B830" s="8">
        <v>43128</v>
      </c>
      <c r="C830" s="6" t="s">
        <v>1731</v>
      </c>
      <c r="D830" s="6">
        <v>301036</v>
      </c>
      <c r="E830" s="6" t="s">
        <v>43</v>
      </c>
      <c r="F830" s="6" t="s">
        <v>21</v>
      </c>
      <c r="G830" s="6" t="s">
        <v>5</v>
      </c>
      <c r="H830" s="6" t="s">
        <v>923</v>
      </c>
      <c r="I830" s="6">
        <v>18</v>
      </c>
      <c r="J830" s="13" t="str">
        <f>VLOOKUP(MONTH(Tabla7[[#This Row],[Fecha del movimiento]]),Tablas!$O$4:$P$15,2,0)</f>
        <v>Ene</v>
      </c>
      <c r="K830" s="6">
        <f>YEAR(Tabla7[[#This Row],[Fecha del movimiento]])</f>
        <v>2018</v>
      </c>
    </row>
    <row r="831" spans="2:11" x14ac:dyDescent="0.2">
      <c r="B831" s="8">
        <v>43162</v>
      </c>
      <c r="C831" s="6" t="s">
        <v>1732</v>
      </c>
      <c r="D831" s="6">
        <v>300734</v>
      </c>
      <c r="E831" s="6" t="s">
        <v>300</v>
      </c>
      <c r="F831" s="6" t="s">
        <v>21</v>
      </c>
      <c r="G831" s="6" t="s">
        <v>10</v>
      </c>
      <c r="H831" s="6" t="s">
        <v>923</v>
      </c>
      <c r="I831" s="6">
        <v>19</v>
      </c>
      <c r="J831" s="13" t="str">
        <f>VLOOKUP(MONTH(Tabla7[[#This Row],[Fecha del movimiento]]),Tablas!$O$4:$P$15,2,0)</f>
        <v>Mar</v>
      </c>
      <c r="K831" s="6">
        <f>YEAR(Tabla7[[#This Row],[Fecha del movimiento]])</f>
        <v>2018</v>
      </c>
    </row>
    <row r="832" spans="2:11" x14ac:dyDescent="0.2">
      <c r="B832" s="8">
        <v>43193</v>
      </c>
      <c r="C832" s="6" t="s">
        <v>1733</v>
      </c>
      <c r="D832" s="6">
        <v>301030</v>
      </c>
      <c r="E832" s="6" t="s">
        <v>48</v>
      </c>
      <c r="F832" s="6" t="s">
        <v>21</v>
      </c>
      <c r="G832" s="6" t="s">
        <v>2</v>
      </c>
      <c r="H832" s="6" t="s">
        <v>917</v>
      </c>
      <c r="I832" s="6">
        <v>-17</v>
      </c>
      <c r="J832" s="13" t="str">
        <f>VLOOKUP(MONTH(Tabla7[[#This Row],[Fecha del movimiento]]),Tablas!$O$4:$P$15,2,0)</f>
        <v>Abr</v>
      </c>
      <c r="K832" s="6">
        <f>YEAR(Tabla7[[#This Row],[Fecha del movimiento]])</f>
        <v>2018</v>
      </c>
    </row>
    <row r="833" spans="2:11" x14ac:dyDescent="0.2">
      <c r="B833" s="8">
        <v>43272</v>
      </c>
      <c r="C833" s="6" t="s">
        <v>1734</v>
      </c>
      <c r="D833" s="6">
        <v>300466</v>
      </c>
      <c r="E833" s="6" t="s">
        <v>547</v>
      </c>
      <c r="F833" s="6" t="s">
        <v>21</v>
      </c>
      <c r="G833" s="6" t="s">
        <v>2</v>
      </c>
      <c r="H833" s="6" t="s">
        <v>917</v>
      </c>
      <c r="I833" s="6">
        <v>-17</v>
      </c>
      <c r="J833" s="13" t="str">
        <f>VLOOKUP(MONTH(Tabla7[[#This Row],[Fecha del movimiento]]),Tablas!$O$4:$P$15,2,0)</f>
        <v>Jun</v>
      </c>
      <c r="K833" s="6">
        <f>YEAR(Tabla7[[#This Row],[Fecha del movimiento]])</f>
        <v>2018</v>
      </c>
    </row>
    <row r="834" spans="2:11" x14ac:dyDescent="0.2">
      <c r="B834" s="8">
        <v>43206</v>
      </c>
      <c r="C834" s="6" t="s">
        <v>1735</v>
      </c>
      <c r="D834" s="6">
        <v>300312</v>
      </c>
      <c r="E834" s="6" t="s">
        <v>655</v>
      </c>
      <c r="F834" s="6" t="s">
        <v>21</v>
      </c>
      <c r="G834" s="6" t="s">
        <v>13</v>
      </c>
      <c r="H834" s="6" t="s">
        <v>923</v>
      </c>
      <c r="I834" s="6">
        <v>12</v>
      </c>
      <c r="J834" s="13" t="str">
        <f>VLOOKUP(MONTH(Tabla7[[#This Row],[Fecha del movimiento]]),Tablas!$O$4:$P$15,2,0)</f>
        <v>Abr</v>
      </c>
      <c r="K834" s="6">
        <f>YEAR(Tabla7[[#This Row],[Fecha del movimiento]])</f>
        <v>2018</v>
      </c>
    </row>
    <row r="835" spans="2:11" x14ac:dyDescent="0.2">
      <c r="B835" s="8">
        <v>43124</v>
      </c>
      <c r="C835" s="6" t="s">
        <v>1736</v>
      </c>
      <c r="D835" s="6">
        <v>300315</v>
      </c>
      <c r="E835" s="6" t="s">
        <v>559</v>
      </c>
      <c r="F835" s="6" t="s">
        <v>21</v>
      </c>
      <c r="G835" s="6" t="s">
        <v>5</v>
      </c>
      <c r="H835" s="6" t="s">
        <v>917</v>
      </c>
      <c r="I835" s="6">
        <v>-12</v>
      </c>
      <c r="J835" s="13" t="str">
        <f>VLOOKUP(MONTH(Tabla7[[#This Row],[Fecha del movimiento]]),Tablas!$O$4:$P$15,2,0)</f>
        <v>Ene</v>
      </c>
      <c r="K835" s="6">
        <f>YEAR(Tabla7[[#This Row],[Fecha del movimiento]])</f>
        <v>2018</v>
      </c>
    </row>
    <row r="836" spans="2:11" x14ac:dyDescent="0.2">
      <c r="B836" s="8">
        <v>43148</v>
      </c>
      <c r="C836" s="6" t="s">
        <v>1737</v>
      </c>
      <c r="D836" s="6">
        <v>300803</v>
      </c>
      <c r="E836" s="6" t="s">
        <v>263</v>
      </c>
      <c r="F836" s="6" t="s">
        <v>21</v>
      </c>
      <c r="G836" s="6" t="s">
        <v>11</v>
      </c>
      <c r="H836" s="6" t="s">
        <v>917</v>
      </c>
      <c r="I836" s="6">
        <v>-6</v>
      </c>
      <c r="J836" s="13" t="str">
        <f>VLOOKUP(MONTH(Tabla7[[#This Row],[Fecha del movimiento]]),Tablas!$O$4:$P$15,2,0)</f>
        <v>Feb</v>
      </c>
      <c r="K836" s="6">
        <f>YEAR(Tabla7[[#This Row],[Fecha del movimiento]])</f>
        <v>2018</v>
      </c>
    </row>
    <row r="837" spans="2:11" x14ac:dyDescent="0.2">
      <c r="B837" s="8">
        <v>43138</v>
      </c>
      <c r="C837" s="6" t="s">
        <v>1738</v>
      </c>
      <c r="D837" s="6">
        <v>300285</v>
      </c>
      <c r="E837" s="6" t="s">
        <v>669</v>
      </c>
      <c r="F837" s="6" t="s">
        <v>21</v>
      </c>
      <c r="G837" s="6" t="s">
        <v>13</v>
      </c>
      <c r="H837" s="6" t="s">
        <v>923</v>
      </c>
      <c r="I837" s="6">
        <v>13</v>
      </c>
      <c r="J837" s="13" t="str">
        <f>VLOOKUP(MONTH(Tabla7[[#This Row],[Fecha del movimiento]]),Tablas!$O$4:$P$15,2,0)</f>
        <v>Feb</v>
      </c>
      <c r="K837" s="6">
        <f>YEAR(Tabla7[[#This Row],[Fecha del movimiento]])</f>
        <v>2018</v>
      </c>
    </row>
    <row r="838" spans="2:11" x14ac:dyDescent="0.2">
      <c r="B838" s="8">
        <v>43181</v>
      </c>
      <c r="C838" s="6" t="s">
        <v>1739</v>
      </c>
      <c r="D838" s="6">
        <v>300910</v>
      </c>
      <c r="E838" s="6" t="s">
        <v>162</v>
      </c>
      <c r="F838" s="6" t="s">
        <v>21</v>
      </c>
      <c r="G838" s="6" t="s">
        <v>12</v>
      </c>
      <c r="H838" s="6" t="s">
        <v>923</v>
      </c>
      <c r="I838" s="6">
        <v>18</v>
      </c>
      <c r="J838" s="13" t="str">
        <f>VLOOKUP(MONTH(Tabla7[[#This Row],[Fecha del movimiento]]),Tablas!$O$4:$P$15,2,0)</f>
        <v>Mar</v>
      </c>
      <c r="K838" s="6">
        <f>YEAR(Tabla7[[#This Row],[Fecha del movimiento]])</f>
        <v>2018</v>
      </c>
    </row>
    <row r="839" spans="2:11" x14ac:dyDescent="0.2">
      <c r="B839" s="8">
        <v>43195</v>
      </c>
      <c r="C839" s="6" t="s">
        <v>1740</v>
      </c>
      <c r="D839" s="6">
        <v>300531</v>
      </c>
      <c r="E839" s="6" t="s">
        <v>497</v>
      </c>
      <c r="F839" s="6" t="s">
        <v>21</v>
      </c>
      <c r="G839" s="6" t="s">
        <v>13</v>
      </c>
      <c r="H839" s="6" t="s">
        <v>917</v>
      </c>
      <c r="I839" s="6">
        <v>-16</v>
      </c>
      <c r="J839" s="13" t="str">
        <f>VLOOKUP(MONTH(Tabla7[[#This Row],[Fecha del movimiento]]),Tablas!$O$4:$P$15,2,0)</f>
        <v>Abr</v>
      </c>
      <c r="K839" s="6">
        <f>YEAR(Tabla7[[#This Row],[Fecha del movimiento]])</f>
        <v>2018</v>
      </c>
    </row>
    <row r="840" spans="2:11" x14ac:dyDescent="0.2">
      <c r="B840" s="8">
        <v>43267</v>
      </c>
      <c r="C840" s="6" t="s">
        <v>1741</v>
      </c>
      <c r="D840" s="6">
        <v>300202</v>
      </c>
      <c r="E840" s="6" t="s">
        <v>322</v>
      </c>
      <c r="F840" s="6" t="s">
        <v>21</v>
      </c>
      <c r="G840" s="6" t="s">
        <v>2</v>
      </c>
      <c r="H840" s="6" t="s">
        <v>917</v>
      </c>
      <c r="I840" s="6">
        <v>-5</v>
      </c>
      <c r="J840" s="13" t="str">
        <f>VLOOKUP(MONTH(Tabla7[[#This Row],[Fecha del movimiento]]),Tablas!$O$4:$P$15,2,0)</f>
        <v>Jun</v>
      </c>
      <c r="K840" s="6">
        <f>YEAR(Tabla7[[#This Row],[Fecha del movimiento]])</f>
        <v>2018</v>
      </c>
    </row>
    <row r="841" spans="2:11" x14ac:dyDescent="0.2">
      <c r="B841" s="8">
        <v>43339</v>
      </c>
      <c r="C841" s="6" t="s">
        <v>1742</v>
      </c>
      <c r="D841" s="6">
        <v>300388</v>
      </c>
      <c r="E841" s="6" t="s">
        <v>603</v>
      </c>
      <c r="F841" s="6" t="s">
        <v>21</v>
      </c>
      <c r="G841" s="6" t="s">
        <v>13</v>
      </c>
      <c r="H841" s="6" t="s">
        <v>917</v>
      </c>
      <c r="I841" s="6">
        <v>-19</v>
      </c>
      <c r="J841" s="13" t="str">
        <f>VLOOKUP(MONTH(Tabla7[[#This Row],[Fecha del movimiento]]),Tablas!$O$4:$P$15,2,0)</f>
        <v>Ago</v>
      </c>
      <c r="K841" s="6">
        <f>YEAR(Tabla7[[#This Row],[Fecha del movimiento]])</f>
        <v>2018</v>
      </c>
    </row>
    <row r="842" spans="2:11" x14ac:dyDescent="0.2">
      <c r="B842" s="8">
        <v>43241</v>
      </c>
      <c r="C842" s="6" t="s">
        <v>1743</v>
      </c>
      <c r="D842" s="6">
        <v>300673</v>
      </c>
      <c r="E842" s="6" t="s">
        <v>178</v>
      </c>
      <c r="F842" s="6" t="s">
        <v>21</v>
      </c>
      <c r="G842" s="6" t="s">
        <v>10</v>
      </c>
      <c r="H842" s="6" t="s">
        <v>917</v>
      </c>
      <c r="I842" s="6">
        <v>-7</v>
      </c>
      <c r="J842" s="13" t="str">
        <f>VLOOKUP(MONTH(Tabla7[[#This Row],[Fecha del movimiento]]),Tablas!$O$4:$P$15,2,0)</f>
        <v>May</v>
      </c>
      <c r="K842" s="6">
        <f>YEAR(Tabla7[[#This Row],[Fecha del movimiento]])</f>
        <v>2018</v>
      </c>
    </row>
    <row r="843" spans="2:11" x14ac:dyDescent="0.2">
      <c r="B843" s="8">
        <v>43150</v>
      </c>
      <c r="C843" s="6" t="s">
        <v>1744</v>
      </c>
      <c r="D843" s="6">
        <v>300831</v>
      </c>
      <c r="E843" s="6" t="s">
        <v>238</v>
      </c>
      <c r="F843" s="6" t="s">
        <v>21</v>
      </c>
      <c r="G843" s="6" t="s">
        <v>10</v>
      </c>
      <c r="H843" s="6" t="s">
        <v>923</v>
      </c>
      <c r="I843" s="6">
        <v>14</v>
      </c>
      <c r="J843" s="13" t="str">
        <f>VLOOKUP(MONTH(Tabla7[[#This Row],[Fecha del movimiento]]),Tablas!$O$4:$P$15,2,0)</f>
        <v>Feb</v>
      </c>
      <c r="K843" s="6">
        <f>YEAR(Tabla7[[#This Row],[Fecha del movimiento]])</f>
        <v>2018</v>
      </c>
    </row>
    <row r="844" spans="2:11" x14ac:dyDescent="0.2">
      <c r="B844" s="8">
        <v>43197</v>
      </c>
      <c r="C844" s="6" t="s">
        <v>1745</v>
      </c>
      <c r="D844" s="6">
        <v>300912</v>
      </c>
      <c r="E844" s="6" t="s">
        <v>160</v>
      </c>
      <c r="F844" s="6" t="s">
        <v>21</v>
      </c>
      <c r="G844" s="6" t="s">
        <v>3</v>
      </c>
      <c r="H844" s="6" t="s">
        <v>923</v>
      </c>
      <c r="I844" s="6">
        <v>15</v>
      </c>
      <c r="J844" s="13" t="str">
        <f>VLOOKUP(MONTH(Tabla7[[#This Row],[Fecha del movimiento]]),Tablas!$O$4:$P$15,2,0)</f>
        <v>Abr</v>
      </c>
      <c r="K844" s="6">
        <f>YEAR(Tabla7[[#This Row],[Fecha del movimiento]])</f>
        <v>2018</v>
      </c>
    </row>
    <row r="845" spans="2:11" x14ac:dyDescent="0.2">
      <c r="B845" s="8">
        <v>43273</v>
      </c>
      <c r="C845" s="6" t="s">
        <v>1746</v>
      </c>
      <c r="D845" s="6">
        <v>300917</v>
      </c>
      <c r="E845" s="6" t="s">
        <v>155</v>
      </c>
      <c r="F845" s="6" t="s">
        <v>21</v>
      </c>
      <c r="G845" s="6" t="s">
        <v>13</v>
      </c>
      <c r="H845" s="6" t="s">
        <v>917</v>
      </c>
      <c r="I845" s="6">
        <v>-11</v>
      </c>
      <c r="J845" s="13" t="str">
        <f>VLOOKUP(MONTH(Tabla7[[#This Row],[Fecha del movimiento]]),Tablas!$O$4:$P$15,2,0)</f>
        <v>Jun</v>
      </c>
      <c r="K845" s="6">
        <f>YEAR(Tabla7[[#This Row],[Fecha del movimiento]])</f>
        <v>2018</v>
      </c>
    </row>
    <row r="846" spans="2:11" x14ac:dyDescent="0.2">
      <c r="B846" s="8">
        <v>43237</v>
      </c>
      <c r="C846" s="6" t="s">
        <v>1747</v>
      </c>
      <c r="D846" s="6">
        <v>300201</v>
      </c>
      <c r="E846" s="6" t="s">
        <v>318</v>
      </c>
      <c r="F846" s="6" t="s">
        <v>21</v>
      </c>
      <c r="G846" s="6" t="s">
        <v>2</v>
      </c>
      <c r="H846" s="6" t="s">
        <v>923</v>
      </c>
      <c r="I846" s="6">
        <v>11</v>
      </c>
      <c r="J846" s="13" t="str">
        <f>VLOOKUP(MONTH(Tabla7[[#This Row],[Fecha del movimiento]]),Tablas!$O$4:$P$15,2,0)</f>
        <v>May</v>
      </c>
      <c r="K846" s="6">
        <f>YEAR(Tabla7[[#This Row],[Fecha del movimiento]])</f>
        <v>2018</v>
      </c>
    </row>
    <row r="847" spans="2:11" x14ac:dyDescent="0.2">
      <c r="B847" s="8">
        <v>43249</v>
      </c>
      <c r="C847" s="6" t="s">
        <v>1748</v>
      </c>
      <c r="D847" s="6">
        <v>300023</v>
      </c>
      <c r="E847" s="6" t="s">
        <v>809</v>
      </c>
      <c r="F847" s="6" t="s">
        <v>21</v>
      </c>
      <c r="G847" s="6" t="s">
        <v>13</v>
      </c>
      <c r="H847" s="6" t="s">
        <v>917</v>
      </c>
      <c r="I847" s="6">
        <v>-9</v>
      </c>
      <c r="J847" s="13" t="str">
        <f>VLOOKUP(MONTH(Tabla7[[#This Row],[Fecha del movimiento]]),Tablas!$O$4:$P$15,2,0)</f>
        <v>May</v>
      </c>
      <c r="K847" s="6">
        <f>YEAR(Tabla7[[#This Row],[Fecha del movimiento]])</f>
        <v>2018</v>
      </c>
    </row>
    <row r="848" spans="2:11" x14ac:dyDescent="0.2">
      <c r="B848" s="8">
        <v>43284</v>
      </c>
      <c r="C848" s="6" t="s">
        <v>1749</v>
      </c>
      <c r="D848" s="6">
        <v>300910</v>
      </c>
      <c r="E848" s="6" t="s">
        <v>162</v>
      </c>
      <c r="F848" s="6" t="s">
        <v>21</v>
      </c>
      <c r="G848" s="6" t="s">
        <v>12</v>
      </c>
      <c r="H848" s="6" t="s">
        <v>917</v>
      </c>
      <c r="I848" s="6">
        <v>-17</v>
      </c>
      <c r="J848" s="13" t="str">
        <f>VLOOKUP(MONTH(Tabla7[[#This Row],[Fecha del movimiento]]),Tablas!$O$4:$P$15,2,0)</f>
        <v>Jul</v>
      </c>
      <c r="K848" s="6">
        <f>YEAR(Tabla7[[#This Row],[Fecha del movimiento]])</f>
        <v>2018</v>
      </c>
    </row>
    <row r="849" spans="2:11" x14ac:dyDescent="0.2">
      <c r="B849" s="8">
        <v>43282</v>
      </c>
      <c r="C849" s="6" t="s">
        <v>1750</v>
      </c>
      <c r="D849" s="6">
        <v>300132</v>
      </c>
      <c r="E849" s="6" t="s">
        <v>589</v>
      </c>
      <c r="F849" s="6" t="s">
        <v>21</v>
      </c>
      <c r="G849" s="6" t="s">
        <v>2</v>
      </c>
      <c r="H849" s="6" t="s">
        <v>923</v>
      </c>
      <c r="I849" s="6">
        <v>20</v>
      </c>
      <c r="J849" s="13" t="str">
        <f>VLOOKUP(MONTH(Tabla7[[#This Row],[Fecha del movimiento]]),Tablas!$O$4:$P$15,2,0)</f>
        <v>Jul</v>
      </c>
      <c r="K849" s="6">
        <f>YEAR(Tabla7[[#This Row],[Fecha del movimiento]])</f>
        <v>2018</v>
      </c>
    </row>
    <row r="850" spans="2:11" x14ac:dyDescent="0.2">
      <c r="B850" s="8">
        <v>43214</v>
      </c>
      <c r="C850" s="6" t="s">
        <v>1751</v>
      </c>
      <c r="D850" s="6">
        <v>301042</v>
      </c>
      <c r="E850" s="6" t="s">
        <v>37</v>
      </c>
      <c r="F850" s="6" t="s">
        <v>21</v>
      </c>
      <c r="G850" s="6" t="s">
        <v>12</v>
      </c>
      <c r="H850" s="6" t="s">
        <v>917</v>
      </c>
      <c r="I850" s="6">
        <v>-8</v>
      </c>
      <c r="J850" s="13" t="str">
        <f>VLOOKUP(MONTH(Tabla7[[#This Row],[Fecha del movimiento]]),Tablas!$O$4:$P$15,2,0)</f>
        <v>Abr</v>
      </c>
      <c r="K850" s="6">
        <f>YEAR(Tabla7[[#This Row],[Fecha del movimiento]])</f>
        <v>2018</v>
      </c>
    </row>
    <row r="851" spans="2:11" x14ac:dyDescent="0.2">
      <c r="B851" s="8">
        <v>43302</v>
      </c>
      <c r="C851" s="6" t="s">
        <v>1752</v>
      </c>
      <c r="D851" s="6">
        <v>300624</v>
      </c>
      <c r="E851" s="6" t="s">
        <v>419</v>
      </c>
      <c r="F851" s="6" t="s">
        <v>21</v>
      </c>
      <c r="G851" s="6" t="s">
        <v>2</v>
      </c>
      <c r="H851" s="6" t="s">
        <v>923</v>
      </c>
      <c r="I851" s="6">
        <v>20</v>
      </c>
      <c r="J851" s="13" t="str">
        <f>VLOOKUP(MONTH(Tabla7[[#This Row],[Fecha del movimiento]]),Tablas!$O$4:$P$15,2,0)</f>
        <v>Jul</v>
      </c>
      <c r="K851" s="6">
        <f>YEAR(Tabla7[[#This Row],[Fecha del movimiento]])</f>
        <v>2018</v>
      </c>
    </row>
    <row r="852" spans="2:11" x14ac:dyDescent="0.2">
      <c r="B852" s="8">
        <v>43265</v>
      </c>
      <c r="C852" s="6" t="s">
        <v>1753</v>
      </c>
      <c r="D852" s="6">
        <v>300177</v>
      </c>
      <c r="E852" s="6" t="s">
        <v>744</v>
      </c>
      <c r="F852" s="6" t="s">
        <v>21</v>
      </c>
      <c r="G852" s="6" t="s">
        <v>2</v>
      </c>
      <c r="H852" s="6" t="s">
        <v>923</v>
      </c>
      <c r="I852" s="6">
        <v>19</v>
      </c>
      <c r="J852" s="13" t="str">
        <f>VLOOKUP(MONTH(Tabla7[[#This Row],[Fecha del movimiento]]),Tablas!$O$4:$P$15,2,0)</f>
        <v>Jun</v>
      </c>
      <c r="K852" s="6">
        <f>YEAR(Tabla7[[#This Row],[Fecha del movimiento]])</f>
        <v>2018</v>
      </c>
    </row>
    <row r="853" spans="2:11" x14ac:dyDescent="0.2">
      <c r="B853" s="8">
        <v>43172</v>
      </c>
      <c r="C853" s="6" t="s">
        <v>1754</v>
      </c>
      <c r="D853" s="6">
        <v>300174</v>
      </c>
      <c r="E853" s="6" t="s">
        <v>581</v>
      </c>
      <c r="F853" s="6" t="s">
        <v>21</v>
      </c>
      <c r="G853" s="6" t="s">
        <v>2</v>
      </c>
      <c r="H853" s="6" t="s">
        <v>917</v>
      </c>
      <c r="I853" s="6">
        <v>-13</v>
      </c>
      <c r="J853" s="13" t="str">
        <f>VLOOKUP(MONTH(Tabla7[[#This Row],[Fecha del movimiento]]),Tablas!$O$4:$P$15,2,0)</f>
        <v>Mar</v>
      </c>
      <c r="K853" s="6">
        <f>YEAR(Tabla7[[#This Row],[Fecha del movimiento]])</f>
        <v>2018</v>
      </c>
    </row>
    <row r="854" spans="2:11" x14ac:dyDescent="0.2">
      <c r="B854" s="8">
        <v>43216</v>
      </c>
      <c r="C854" s="6" t="s">
        <v>1755</v>
      </c>
      <c r="D854" s="6">
        <v>300314</v>
      </c>
      <c r="E854" s="6" t="s">
        <v>653</v>
      </c>
      <c r="F854" s="6" t="s">
        <v>21</v>
      </c>
      <c r="G854" s="6" t="s">
        <v>13</v>
      </c>
      <c r="H854" s="6" t="s">
        <v>923</v>
      </c>
      <c r="I854" s="6">
        <v>20</v>
      </c>
      <c r="J854" s="13" t="str">
        <f>VLOOKUP(MONTH(Tabla7[[#This Row],[Fecha del movimiento]]),Tablas!$O$4:$P$15,2,0)</f>
        <v>Abr</v>
      </c>
      <c r="K854" s="6">
        <f>YEAR(Tabla7[[#This Row],[Fecha del movimiento]])</f>
        <v>2018</v>
      </c>
    </row>
    <row r="855" spans="2:11" x14ac:dyDescent="0.2">
      <c r="B855" s="8">
        <v>43110</v>
      </c>
      <c r="C855" s="6" t="s">
        <v>1756</v>
      </c>
      <c r="D855" s="6">
        <v>300077</v>
      </c>
      <c r="E855" s="6" t="s">
        <v>154</v>
      </c>
      <c r="F855" s="6" t="s">
        <v>21</v>
      </c>
      <c r="G855" s="6" t="s">
        <v>6</v>
      </c>
      <c r="H855" s="6" t="s">
        <v>923</v>
      </c>
      <c r="I855" s="6">
        <v>15</v>
      </c>
      <c r="J855" s="13" t="str">
        <f>VLOOKUP(MONTH(Tabla7[[#This Row],[Fecha del movimiento]]),Tablas!$O$4:$P$15,2,0)</f>
        <v>Ene</v>
      </c>
      <c r="K855" s="6">
        <f>YEAR(Tabla7[[#This Row],[Fecha del movimiento]])</f>
        <v>2018</v>
      </c>
    </row>
    <row r="856" spans="2:11" x14ac:dyDescent="0.2">
      <c r="B856" s="8">
        <v>43186</v>
      </c>
      <c r="C856" s="6" t="s">
        <v>1757</v>
      </c>
      <c r="D856" s="6">
        <v>300663</v>
      </c>
      <c r="E856" s="6" t="s">
        <v>244</v>
      </c>
      <c r="F856" s="6" t="s">
        <v>21</v>
      </c>
      <c r="G856" s="6" t="s">
        <v>6</v>
      </c>
      <c r="H856" s="6" t="s">
        <v>917</v>
      </c>
      <c r="I856" s="6">
        <v>-5</v>
      </c>
      <c r="J856" s="13" t="str">
        <f>VLOOKUP(MONTH(Tabla7[[#This Row],[Fecha del movimiento]]),Tablas!$O$4:$P$15,2,0)</f>
        <v>Mar</v>
      </c>
      <c r="K856" s="6">
        <f>YEAR(Tabla7[[#This Row],[Fecha del movimiento]])</f>
        <v>2018</v>
      </c>
    </row>
    <row r="857" spans="2:11" x14ac:dyDescent="0.2">
      <c r="B857" s="8">
        <v>43127</v>
      </c>
      <c r="C857" s="6" t="s">
        <v>1758</v>
      </c>
      <c r="D857" s="6">
        <v>300404</v>
      </c>
      <c r="E857" s="6" t="s">
        <v>591</v>
      </c>
      <c r="F857" s="6" t="s">
        <v>21</v>
      </c>
      <c r="G857" s="6" t="s">
        <v>4</v>
      </c>
      <c r="H857" s="6" t="s">
        <v>923</v>
      </c>
      <c r="I857" s="6">
        <v>12</v>
      </c>
      <c r="J857" s="13" t="str">
        <f>VLOOKUP(MONTH(Tabla7[[#This Row],[Fecha del movimiento]]),Tablas!$O$4:$P$15,2,0)</f>
        <v>Ene</v>
      </c>
      <c r="K857" s="6">
        <f>YEAR(Tabla7[[#This Row],[Fecha del movimiento]])</f>
        <v>2018</v>
      </c>
    </row>
    <row r="858" spans="2:11" x14ac:dyDescent="0.2">
      <c r="B858" s="8">
        <v>43142</v>
      </c>
      <c r="C858" s="6" t="s">
        <v>1759</v>
      </c>
      <c r="D858" s="6">
        <v>300451</v>
      </c>
      <c r="E858" s="6" t="s">
        <v>192</v>
      </c>
      <c r="F858" s="6" t="s">
        <v>21</v>
      </c>
      <c r="G858" s="6" t="s">
        <v>7</v>
      </c>
      <c r="H858" s="6" t="s">
        <v>923</v>
      </c>
      <c r="I858" s="6">
        <v>12</v>
      </c>
      <c r="J858" s="13" t="str">
        <f>VLOOKUP(MONTH(Tabla7[[#This Row],[Fecha del movimiento]]),Tablas!$O$4:$P$15,2,0)</f>
        <v>Feb</v>
      </c>
      <c r="K858" s="6">
        <f>YEAR(Tabla7[[#This Row],[Fecha del movimiento]])</f>
        <v>2018</v>
      </c>
    </row>
    <row r="859" spans="2:11" x14ac:dyDescent="0.2">
      <c r="B859" s="8">
        <v>43172</v>
      </c>
      <c r="C859" s="6" t="s">
        <v>1760</v>
      </c>
      <c r="D859" s="6">
        <v>300041</v>
      </c>
      <c r="E859" s="6" t="s">
        <v>443</v>
      </c>
      <c r="F859" s="6" t="s">
        <v>21</v>
      </c>
      <c r="G859" s="6" t="s">
        <v>5</v>
      </c>
      <c r="H859" s="6" t="s">
        <v>923</v>
      </c>
      <c r="I859" s="6">
        <v>17</v>
      </c>
      <c r="J859" s="13" t="str">
        <f>VLOOKUP(MONTH(Tabla7[[#This Row],[Fecha del movimiento]]),Tablas!$O$4:$P$15,2,0)</f>
        <v>Mar</v>
      </c>
      <c r="K859" s="6">
        <f>YEAR(Tabla7[[#This Row],[Fecha del movimiento]])</f>
        <v>2018</v>
      </c>
    </row>
    <row r="860" spans="2:11" x14ac:dyDescent="0.2">
      <c r="B860" s="8">
        <v>43106</v>
      </c>
      <c r="C860" s="6" t="s">
        <v>1761</v>
      </c>
      <c r="D860" s="6">
        <v>300732</v>
      </c>
      <c r="E860" s="6" t="s">
        <v>326</v>
      </c>
      <c r="F860" s="6" t="s">
        <v>21</v>
      </c>
      <c r="G860" s="6" t="s">
        <v>2</v>
      </c>
      <c r="H860" s="6" t="s">
        <v>923</v>
      </c>
      <c r="I860" s="6">
        <v>12</v>
      </c>
      <c r="J860" s="13" t="str">
        <f>VLOOKUP(MONTH(Tabla7[[#This Row],[Fecha del movimiento]]),Tablas!$O$4:$P$15,2,0)</f>
        <v>Ene</v>
      </c>
      <c r="K860" s="6">
        <f>YEAR(Tabla7[[#This Row],[Fecha del movimiento]])</f>
        <v>2018</v>
      </c>
    </row>
    <row r="861" spans="2:11" x14ac:dyDescent="0.2">
      <c r="B861" s="8">
        <v>43293</v>
      </c>
      <c r="C861" s="6" t="s">
        <v>1762</v>
      </c>
      <c r="D861" s="6">
        <v>301015</v>
      </c>
      <c r="E861" s="6" t="s">
        <v>62</v>
      </c>
      <c r="F861" s="6" t="s">
        <v>21</v>
      </c>
      <c r="G861" s="6" t="s">
        <v>3</v>
      </c>
      <c r="H861" s="6" t="s">
        <v>917</v>
      </c>
      <c r="I861" s="6">
        <v>-13</v>
      </c>
      <c r="J861" s="13" t="str">
        <f>VLOOKUP(MONTH(Tabla7[[#This Row],[Fecha del movimiento]]),Tablas!$O$4:$P$15,2,0)</f>
        <v>Jul</v>
      </c>
      <c r="K861" s="6">
        <f>YEAR(Tabla7[[#This Row],[Fecha del movimiento]])</f>
        <v>2018</v>
      </c>
    </row>
    <row r="862" spans="2:11" x14ac:dyDescent="0.2">
      <c r="B862" s="8">
        <v>43121</v>
      </c>
      <c r="C862" s="6" t="s">
        <v>1763</v>
      </c>
      <c r="D862" s="6">
        <v>300851</v>
      </c>
      <c r="E862" s="6" t="s">
        <v>219</v>
      </c>
      <c r="F862" s="6" t="s">
        <v>21</v>
      </c>
      <c r="G862" s="6" t="s">
        <v>7</v>
      </c>
      <c r="H862" s="6" t="s">
        <v>923</v>
      </c>
      <c r="I862" s="6">
        <v>20</v>
      </c>
      <c r="J862" s="13" t="str">
        <f>VLOOKUP(MONTH(Tabla7[[#This Row],[Fecha del movimiento]]),Tablas!$O$4:$P$15,2,0)</f>
        <v>Ene</v>
      </c>
      <c r="K862" s="6">
        <f>YEAR(Tabla7[[#This Row],[Fecha del movimiento]])</f>
        <v>2018</v>
      </c>
    </row>
    <row r="863" spans="2:11" x14ac:dyDescent="0.2">
      <c r="B863" s="8">
        <v>43247</v>
      </c>
      <c r="C863" s="6" t="s">
        <v>1764</v>
      </c>
      <c r="D863" s="6">
        <v>300460</v>
      </c>
      <c r="E863" s="6" t="s">
        <v>552</v>
      </c>
      <c r="F863" s="6" t="s">
        <v>21</v>
      </c>
      <c r="G863" s="6" t="s">
        <v>7</v>
      </c>
      <c r="H863" s="6" t="s">
        <v>923</v>
      </c>
      <c r="I863" s="6">
        <v>10</v>
      </c>
      <c r="J863" s="13" t="str">
        <f>VLOOKUP(MONTH(Tabla7[[#This Row],[Fecha del movimiento]]),Tablas!$O$4:$P$15,2,0)</f>
        <v>May</v>
      </c>
      <c r="K863" s="6">
        <f>YEAR(Tabla7[[#This Row],[Fecha del movimiento]])</f>
        <v>2018</v>
      </c>
    </row>
    <row r="864" spans="2:11" x14ac:dyDescent="0.2">
      <c r="B864" s="8">
        <v>43150</v>
      </c>
      <c r="C864" s="6" t="s">
        <v>1283</v>
      </c>
      <c r="D864" s="6">
        <v>300334</v>
      </c>
      <c r="E864" s="6" t="s">
        <v>641</v>
      </c>
      <c r="F864" s="6" t="s">
        <v>21</v>
      </c>
      <c r="G864" s="6" t="s">
        <v>5</v>
      </c>
      <c r="H864" s="6" t="s">
        <v>923</v>
      </c>
      <c r="I864" s="6">
        <v>18</v>
      </c>
      <c r="J864" s="13" t="str">
        <f>VLOOKUP(MONTH(Tabla7[[#This Row],[Fecha del movimiento]]),Tablas!$O$4:$P$15,2,0)</f>
        <v>Feb</v>
      </c>
      <c r="K864" s="6">
        <f>YEAR(Tabla7[[#This Row],[Fecha del movimiento]])</f>
        <v>2018</v>
      </c>
    </row>
    <row r="865" spans="2:11" x14ac:dyDescent="0.2">
      <c r="B865" s="8">
        <v>43294</v>
      </c>
      <c r="C865" s="6" t="s">
        <v>1765</v>
      </c>
      <c r="D865" s="6">
        <v>300473</v>
      </c>
      <c r="E865" s="6" t="s">
        <v>542</v>
      </c>
      <c r="F865" s="6" t="s">
        <v>21</v>
      </c>
      <c r="G865" s="6" t="s">
        <v>13</v>
      </c>
      <c r="H865" s="6" t="s">
        <v>917</v>
      </c>
      <c r="I865" s="6">
        <v>-16</v>
      </c>
      <c r="J865" s="13" t="str">
        <f>VLOOKUP(MONTH(Tabla7[[#This Row],[Fecha del movimiento]]),Tablas!$O$4:$P$15,2,0)</f>
        <v>Jul</v>
      </c>
      <c r="K865" s="6">
        <f>YEAR(Tabla7[[#This Row],[Fecha del movimiento]])</f>
        <v>2018</v>
      </c>
    </row>
    <row r="866" spans="2:11" x14ac:dyDescent="0.2">
      <c r="B866" s="8">
        <v>43172</v>
      </c>
      <c r="C866" s="6" t="s">
        <v>1766</v>
      </c>
      <c r="D866" s="6">
        <v>300894</v>
      </c>
      <c r="E866" s="6" t="s">
        <v>178</v>
      </c>
      <c r="F866" s="6" t="s">
        <v>21</v>
      </c>
      <c r="G866" s="6" t="s">
        <v>10</v>
      </c>
      <c r="H866" s="6" t="s">
        <v>917</v>
      </c>
      <c r="I866" s="6">
        <v>-9</v>
      </c>
      <c r="J866" s="13" t="str">
        <f>VLOOKUP(MONTH(Tabla7[[#This Row],[Fecha del movimiento]]),Tablas!$O$4:$P$15,2,0)</f>
        <v>Mar</v>
      </c>
      <c r="K866" s="6">
        <f>YEAR(Tabla7[[#This Row],[Fecha del movimiento]])</f>
        <v>2018</v>
      </c>
    </row>
    <row r="867" spans="2:11" x14ac:dyDescent="0.2">
      <c r="B867" s="8">
        <v>43155</v>
      </c>
      <c r="C867" s="6" t="s">
        <v>1767</v>
      </c>
      <c r="D867" s="6">
        <v>301027</v>
      </c>
      <c r="E867" s="6" t="s">
        <v>50</v>
      </c>
      <c r="F867" s="6" t="s">
        <v>21</v>
      </c>
      <c r="G867" s="6" t="s">
        <v>13</v>
      </c>
      <c r="H867" s="6" t="s">
        <v>923</v>
      </c>
      <c r="I867" s="6">
        <v>17</v>
      </c>
      <c r="J867" s="13" t="str">
        <f>VLOOKUP(MONTH(Tabla7[[#This Row],[Fecha del movimiento]]),Tablas!$O$4:$P$15,2,0)</f>
        <v>Feb</v>
      </c>
      <c r="K867" s="6">
        <f>YEAR(Tabla7[[#This Row],[Fecha del movimiento]])</f>
        <v>2018</v>
      </c>
    </row>
    <row r="868" spans="2:11" x14ac:dyDescent="0.2">
      <c r="B868" s="8">
        <v>43335</v>
      </c>
      <c r="C868" s="6" t="s">
        <v>1768</v>
      </c>
      <c r="D868" s="6">
        <v>300106</v>
      </c>
      <c r="E868" s="6" t="s">
        <v>768</v>
      </c>
      <c r="F868" s="6" t="s">
        <v>21</v>
      </c>
      <c r="G868" s="6" t="s">
        <v>4</v>
      </c>
      <c r="H868" s="6" t="s">
        <v>923</v>
      </c>
      <c r="I868" s="6">
        <v>18</v>
      </c>
      <c r="J868" s="13" t="str">
        <f>VLOOKUP(MONTH(Tabla7[[#This Row],[Fecha del movimiento]]),Tablas!$O$4:$P$15,2,0)</f>
        <v>Ago</v>
      </c>
      <c r="K868" s="6">
        <f>YEAR(Tabla7[[#This Row],[Fecha del movimiento]])</f>
        <v>2018</v>
      </c>
    </row>
    <row r="869" spans="2:11" x14ac:dyDescent="0.2">
      <c r="B869" s="8">
        <v>43140</v>
      </c>
      <c r="C869" s="6" t="s">
        <v>1769</v>
      </c>
      <c r="D869" s="6">
        <v>300468</v>
      </c>
      <c r="E869" s="6" t="s">
        <v>528</v>
      </c>
      <c r="F869" s="6" t="s">
        <v>21</v>
      </c>
      <c r="G869" s="6" t="s">
        <v>7</v>
      </c>
      <c r="H869" s="6" t="s">
        <v>923</v>
      </c>
      <c r="I869" s="6">
        <v>18</v>
      </c>
      <c r="J869" s="13" t="str">
        <f>VLOOKUP(MONTH(Tabla7[[#This Row],[Fecha del movimiento]]),Tablas!$O$4:$P$15,2,0)</f>
        <v>Feb</v>
      </c>
      <c r="K869" s="6">
        <f>YEAR(Tabla7[[#This Row],[Fecha del movimiento]])</f>
        <v>2018</v>
      </c>
    </row>
    <row r="870" spans="2:11" x14ac:dyDescent="0.2">
      <c r="B870" s="8">
        <v>43228</v>
      </c>
      <c r="C870" s="6" t="s">
        <v>1770</v>
      </c>
      <c r="D870" s="6">
        <v>300436</v>
      </c>
      <c r="E870" s="6" t="s">
        <v>571</v>
      </c>
      <c r="F870" s="6" t="s">
        <v>21</v>
      </c>
      <c r="G870" s="6" t="s">
        <v>13</v>
      </c>
      <c r="H870" s="6" t="s">
        <v>923</v>
      </c>
      <c r="I870" s="6">
        <v>10</v>
      </c>
      <c r="J870" s="13" t="str">
        <f>VLOOKUP(MONTH(Tabla7[[#This Row],[Fecha del movimiento]]),Tablas!$O$4:$P$15,2,0)</f>
        <v>May</v>
      </c>
      <c r="K870" s="6">
        <f>YEAR(Tabla7[[#This Row],[Fecha del movimiento]])</f>
        <v>2018</v>
      </c>
    </row>
    <row r="871" spans="2:11" x14ac:dyDescent="0.2">
      <c r="B871" s="8">
        <v>43104</v>
      </c>
      <c r="C871" s="6" t="s">
        <v>1771</v>
      </c>
      <c r="D871" s="6">
        <v>300296</v>
      </c>
      <c r="E871" s="6" t="s">
        <v>663</v>
      </c>
      <c r="F871" s="6" t="s">
        <v>21</v>
      </c>
      <c r="G871" s="6" t="s">
        <v>4</v>
      </c>
      <c r="H871" s="6" t="s">
        <v>923</v>
      </c>
      <c r="I871" s="6">
        <v>13</v>
      </c>
      <c r="J871" s="13" t="str">
        <f>VLOOKUP(MONTH(Tabla7[[#This Row],[Fecha del movimiento]]),Tablas!$O$4:$P$15,2,0)</f>
        <v>Ene</v>
      </c>
      <c r="K871" s="6">
        <f>YEAR(Tabla7[[#This Row],[Fecha del movimiento]])</f>
        <v>2018</v>
      </c>
    </row>
    <row r="872" spans="2:11" x14ac:dyDescent="0.2">
      <c r="B872" s="8">
        <v>43196</v>
      </c>
      <c r="C872" s="6" t="s">
        <v>1772</v>
      </c>
      <c r="D872" s="6">
        <v>300070</v>
      </c>
      <c r="E872" s="6" t="s">
        <v>786</v>
      </c>
      <c r="F872" s="6" t="s">
        <v>21</v>
      </c>
      <c r="G872" s="6" t="s">
        <v>8</v>
      </c>
      <c r="H872" s="6" t="s">
        <v>923</v>
      </c>
      <c r="I872" s="6">
        <v>14</v>
      </c>
      <c r="J872" s="13" t="str">
        <f>VLOOKUP(MONTH(Tabla7[[#This Row],[Fecha del movimiento]]),Tablas!$O$4:$P$15,2,0)</f>
        <v>Abr</v>
      </c>
      <c r="K872" s="6">
        <f>YEAR(Tabla7[[#This Row],[Fecha del movimiento]])</f>
        <v>2018</v>
      </c>
    </row>
    <row r="873" spans="2:11" x14ac:dyDescent="0.2">
      <c r="B873" s="8">
        <v>43201</v>
      </c>
      <c r="C873" s="6" t="s">
        <v>1773</v>
      </c>
      <c r="D873" s="6">
        <v>301010</v>
      </c>
      <c r="E873" s="6" t="s">
        <v>67</v>
      </c>
      <c r="F873" s="6" t="s">
        <v>21</v>
      </c>
      <c r="G873" s="6" t="s">
        <v>13</v>
      </c>
      <c r="H873" s="6" t="s">
        <v>923</v>
      </c>
      <c r="I873" s="6">
        <v>11</v>
      </c>
      <c r="J873" s="13" t="str">
        <f>VLOOKUP(MONTH(Tabla7[[#This Row],[Fecha del movimiento]]),Tablas!$O$4:$P$15,2,0)</f>
        <v>Abr</v>
      </c>
      <c r="K873" s="6">
        <f>YEAR(Tabla7[[#This Row],[Fecha del movimiento]])</f>
        <v>2018</v>
      </c>
    </row>
    <row r="874" spans="2:11" x14ac:dyDescent="0.2">
      <c r="B874" s="8">
        <v>43315</v>
      </c>
      <c r="C874" s="6" t="s">
        <v>1774</v>
      </c>
      <c r="D874" s="6">
        <v>300841</v>
      </c>
      <c r="E874" s="6" t="s">
        <v>228</v>
      </c>
      <c r="F874" s="6" t="s">
        <v>21</v>
      </c>
      <c r="G874" s="6" t="s">
        <v>7</v>
      </c>
      <c r="H874" s="6" t="s">
        <v>917</v>
      </c>
      <c r="I874" s="6">
        <v>-17</v>
      </c>
      <c r="J874" s="13" t="str">
        <f>VLOOKUP(MONTH(Tabla7[[#This Row],[Fecha del movimiento]]),Tablas!$O$4:$P$15,2,0)</f>
        <v>Ago</v>
      </c>
      <c r="K874" s="6">
        <f>YEAR(Tabla7[[#This Row],[Fecha del movimiento]])</f>
        <v>2018</v>
      </c>
    </row>
    <row r="875" spans="2:11" x14ac:dyDescent="0.2">
      <c r="B875" s="8">
        <v>43106</v>
      </c>
      <c r="C875" s="6" t="s">
        <v>1775</v>
      </c>
      <c r="D875" s="6">
        <v>300130</v>
      </c>
      <c r="E875" s="6" t="s">
        <v>436</v>
      </c>
      <c r="F875" s="6" t="s">
        <v>21</v>
      </c>
      <c r="G875" s="6" t="s">
        <v>2</v>
      </c>
      <c r="H875" s="6" t="s">
        <v>917</v>
      </c>
      <c r="I875" s="6">
        <v>-12</v>
      </c>
      <c r="J875" s="13" t="str">
        <f>VLOOKUP(MONTH(Tabla7[[#This Row],[Fecha del movimiento]]),Tablas!$O$4:$P$15,2,0)</f>
        <v>Ene</v>
      </c>
      <c r="K875" s="6">
        <f>YEAR(Tabla7[[#This Row],[Fecha del movimiento]])</f>
        <v>2018</v>
      </c>
    </row>
    <row r="876" spans="2:11" x14ac:dyDescent="0.2">
      <c r="B876" s="8">
        <v>43164</v>
      </c>
      <c r="C876" s="6" t="s">
        <v>1776</v>
      </c>
      <c r="D876" s="6">
        <v>300228</v>
      </c>
      <c r="E876" s="6" t="s">
        <v>710</v>
      </c>
      <c r="F876" s="6" t="s">
        <v>21</v>
      </c>
      <c r="G876" s="6" t="s">
        <v>13</v>
      </c>
      <c r="H876" s="6" t="s">
        <v>917</v>
      </c>
      <c r="I876" s="6">
        <v>-8</v>
      </c>
      <c r="J876" s="13" t="str">
        <f>VLOOKUP(MONTH(Tabla7[[#This Row],[Fecha del movimiento]]),Tablas!$O$4:$P$15,2,0)</f>
        <v>Mar</v>
      </c>
      <c r="K876" s="6">
        <f>YEAR(Tabla7[[#This Row],[Fecha del movimiento]])</f>
        <v>2018</v>
      </c>
    </row>
    <row r="877" spans="2:11" x14ac:dyDescent="0.2">
      <c r="B877" s="8">
        <v>43267</v>
      </c>
      <c r="C877" s="6" t="s">
        <v>1777</v>
      </c>
      <c r="D877" s="6">
        <v>300283</v>
      </c>
      <c r="E877" s="6" t="s">
        <v>671</v>
      </c>
      <c r="F877" s="6" t="s">
        <v>21</v>
      </c>
      <c r="G877" s="6" t="s">
        <v>7</v>
      </c>
      <c r="H877" s="6" t="s">
        <v>917</v>
      </c>
      <c r="I877" s="6">
        <v>-7</v>
      </c>
      <c r="J877" s="13" t="str">
        <f>VLOOKUP(MONTH(Tabla7[[#This Row],[Fecha del movimiento]]),Tablas!$O$4:$P$15,2,0)</f>
        <v>Jun</v>
      </c>
      <c r="K877" s="6">
        <f>YEAR(Tabla7[[#This Row],[Fecha del movimiento]])</f>
        <v>2018</v>
      </c>
    </row>
    <row r="878" spans="2:11" x14ac:dyDescent="0.2">
      <c r="B878" s="8">
        <v>43202</v>
      </c>
      <c r="C878" s="6" t="s">
        <v>1778</v>
      </c>
      <c r="D878" s="6">
        <v>300831</v>
      </c>
      <c r="E878" s="6" t="s">
        <v>238</v>
      </c>
      <c r="F878" s="6" t="s">
        <v>21</v>
      </c>
      <c r="G878" s="6" t="s">
        <v>10</v>
      </c>
      <c r="H878" s="6" t="s">
        <v>923</v>
      </c>
      <c r="I878" s="6">
        <v>11</v>
      </c>
      <c r="J878" s="13" t="str">
        <f>VLOOKUP(MONTH(Tabla7[[#This Row],[Fecha del movimiento]]),Tablas!$O$4:$P$15,2,0)</f>
        <v>Abr</v>
      </c>
      <c r="K878" s="6">
        <f>YEAR(Tabla7[[#This Row],[Fecha del movimiento]])</f>
        <v>2018</v>
      </c>
    </row>
    <row r="879" spans="2:11" x14ac:dyDescent="0.2">
      <c r="B879" s="8">
        <v>43249</v>
      </c>
      <c r="C879" s="6" t="s">
        <v>1779</v>
      </c>
      <c r="D879" s="6">
        <v>300558</v>
      </c>
      <c r="E879" s="6" t="s">
        <v>472</v>
      </c>
      <c r="F879" s="6" t="s">
        <v>21</v>
      </c>
      <c r="G879" s="6" t="s">
        <v>7</v>
      </c>
      <c r="H879" s="6" t="s">
        <v>917</v>
      </c>
      <c r="I879" s="6">
        <v>-7</v>
      </c>
      <c r="J879" s="13" t="str">
        <f>VLOOKUP(MONTH(Tabla7[[#This Row],[Fecha del movimiento]]),Tablas!$O$4:$P$15,2,0)</f>
        <v>May</v>
      </c>
      <c r="K879" s="6">
        <f>YEAR(Tabla7[[#This Row],[Fecha del movimiento]])</f>
        <v>2018</v>
      </c>
    </row>
    <row r="880" spans="2:11" x14ac:dyDescent="0.2">
      <c r="B880" s="8">
        <v>43101</v>
      </c>
      <c r="C880" s="6" t="s">
        <v>1780</v>
      </c>
      <c r="D880" s="6">
        <v>300517</v>
      </c>
      <c r="E880" s="6" t="s">
        <v>510</v>
      </c>
      <c r="F880" s="6" t="s">
        <v>21</v>
      </c>
      <c r="G880" s="6" t="s">
        <v>2</v>
      </c>
      <c r="H880" s="6" t="s">
        <v>917</v>
      </c>
      <c r="I880" s="6">
        <v>-19</v>
      </c>
      <c r="J880" s="13" t="str">
        <f>VLOOKUP(MONTH(Tabla7[[#This Row],[Fecha del movimiento]]),Tablas!$O$4:$P$15,2,0)</f>
        <v>Ene</v>
      </c>
      <c r="K880" s="6">
        <f>YEAR(Tabla7[[#This Row],[Fecha del movimiento]])</f>
        <v>2018</v>
      </c>
    </row>
    <row r="881" spans="2:11" x14ac:dyDescent="0.2">
      <c r="B881" s="8">
        <v>43233</v>
      </c>
      <c r="C881" s="6" t="s">
        <v>1781</v>
      </c>
      <c r="D881" s="6">
        <v>300246</v>
      </c>
      <c r="E881" s="6" t="s">
        <v>591</v>
      </c>
      <c r="F881" s="6" t="s">
        <v>21</v>
      </c>
      <c r="G881" s="6" t="s">
        <v>4</v>
      </c>
      <c r="H881" s="6" t="s">
        <v>923</v>
      </c>
      <c r="I881" s="6">
        <v>16</v>
      </c>
      <c r="J881" s="13" t="str">
        <f>VLOOKUP(MONTH(Tabla7[[#This Row],[Fecha del movimiento]]),Tablas!$O$4:$P$15,2,0)</f>
        <v>May</v>
      </c>
      <c r="K881" s="6">
        <f>YEAR(Tabla7[[#This Row],[Fecha del movimiento]])</f>
        <v>2018</v>
      </c>
    </row>
    <row r="882" spans="2:11" x14ac:dyDescent="0.2">
      <c r="B882" s="8">
        <v>43338</v>
      </c>
      <c r="C882" s="6" t="s">
        <v>1782</v>
      </c>
      <c r="D882" s="6">
        <v>300118</v>
      </c>
      <c r="E882" s="6" t="s">
        <v>761</v>
      </c>
      <c r="F882" s="6" t="s">
        <v>21</v>
      </c>
      <c r="G882" s="6" t="s">
        <v>11</v>
      </c>
      <c r="H882" s="6" t="s">
        <v>923</v>
      </c>
      <c r="I882" s="6">
        <v>14</v>
      </c>
      <c r="J882" s="13" t="str">
        <f>VLOOKUP(MONTH(Tabla7[[#This Row],[Fecha del movimiento]]),Tablas!$O$4:$P$15,2,0)</f>
        <v>Ago</v>
      </c>
      <c r="K882" s="6">
        <f>YEAR(Tabla7[[#This Row],[Fecha del movimiento]])</f>
        <v>2018</v>
      </c>
    </row>
    <row r="883" spans="2:11" x14ac:dyDescent="0.2">
      <c r="B883" s="8">
        <v>43331</v>
      </c>
      <c r="C883" s="6" t="s">
        <v>1783</v>
      </c>
      <c r="D883" s="6">
        <v>300995</v>
      </c>
      <c r="E883" s="6" t="s">
        <v>81</v>
      </c>
      <c r="F883" s="6" t="s">
        <v>21</v>
      </c>
      <c r="G883" s="6" t="s">
        <v>7</v>
      </c>
      <c r="H883" s="6" t="s">
        <v>917</v>
      </c>
      <c r="I883" s="6">
        <v>-8</v>
      </c>
      <c r="J883" s="13" t="str">
        <f>VLOOKUP(MONTH(Tabla7[[#This Row],[Fecha del movimiento]]),Tablas!$O$4:$P$15,2,0)</f>
        <v>Ago</v>
      </c>
      <c r="K883" s="6">
        <f>YEAR(Tabla7[[#This Row],[Fecha del movimiento]])</f>
        <v>2018</v>
      </c>
    </row>
    <row r="884" spans="2:11" x14ac:dyDescent="0.2">
      <c r="B884" s="8">
        <v>43219</v>
      </c>
      <c r="C884" s="6" t="s">
        <v>1784</v>
      </c>
      <c r="D884" s="6">
        <v>300950</v>
      </c>
      <c r="E884" s="6" t="s">
        <v>125</v>
      </c>
      <c r="F884" s="6" t="s">
        <v>21</v>
      </c>
      <c r="G884" s="6" t="s">
        <v>7</v>
      </c>
      <c r="H884" s="6" t="s">
        <v>923</v>
      </c>
      <c r="I884" s="6">
        <v>10</v>
      </c>
      <c r="J884" s="13" t="str">
        <f>VLOOKUP(MONTH(Tabla7[[#This Row],[Fecha del movimiento]]),Tablas!$O$4:$P$15,2,0)</f>
        <v>Abr</v>
      </c>
      <c r="K884" s="6">
        <f>YEAR(Tabla7[[#This Row],[Fecha del movimiento]])</f>
        <v>2018</v>
      </c>
    </row>
    <row r="885" spans="2:11" x14ac:dyDescent="0.2">
      <c r="B885" s="8">
        <v>43122</v>
      </c>
      <c r="C885" s="6" t="s">
        <v>1785</v>
      </c>
      <c r="D885" s="6">
        <v>301005</v>
      </c>
      <c r="E885" s="6" t="s">
        <v>72</v>
      </c>
      <c r="F885" s="6" t="s">
        <v>21</v>
      </c>
      <c r="G885" s="6" t="s">
        <v>3</v>
      </c>
      <c r="H885" s="6" t="s">
        <v>917</v>
      </c>
      <c r="I885" s="6">
        <v>-8</v>
      </c>
      <c r="J885" s="13" t="str">
        <f>VLOOKUP(MONTH(Tabla7[[#This Row],[Fecha del movimiento]]),Tablas!$O$4:$P$15,2,0)</f>
        <v>Ene</v>
      </c>
      <c r="K885" s="6">
        <f>YEAR(Tabla7[[#This Row],[Fecha del movimiento]])</f>
        <v>2018</v>
      </c>
    </row>
    <row r="886" spans="2:11" x14ac:dyDescent="0.2">
      <c r="B886" s="8">
        <v>43214</v>
      </c>
      <c r="C886" s="6" t="s">
        <v>1786</v>
      </c>
      <c r="D886" s="6">
        <v>300392</v>
      </c>
      <c r="E886" s="6" t="s">
        <v>533</v>
      </c>
      <c r="F886" s="6" t="s">
        <v>21</v>
      </c>
      <c r="G886" s="6" t="s">
        <v>9</v>
      </c>
      <c r="H886" s="6" t="s">
        <v>923</v>
      </c>
      <c r="I886" s="6">
        <v>20</v>
      </c>
      <c r="J886" s="13" t="str">
        <f>VLOOKUP(MONTH(Tabla7[[#This Row],[Fecha del movimiento]]),Tablas!$O$4:$P$15,2,0)</f>
        <v>Abr</v>
      </c>
      <c r="K886" s="6">
        <f>YEAR(Tabla7[[#This Row],[Fecha del movimiento]])</f>
        <v>2018</v>
      </c>
    </row>
    <row r="887" spans="2:11" x14ac:dyDescent="0.2">
      <c r="B887" s="8">
        <v>43301</v>
      </c>
      <c r="C887" s="6" t="s">
        <v>1787</v>
      </c>
      <c r="D887" s="6">
        <v>300858</v>
      </c>
      <c r="E887" s="6" t="s">
        <v>128</v>
      </c>
      <c r="F887" s="6" t="s">
        <v>21</v>
      </c>
      <c r="G887" s="6" t="s">
        <v>5</v>
      </c>
      <c r="H887" s="6" t="s">
        <v>923</v>
      </c>
      <c r="I887" s="6">
        <v>18</v>
      </c>
      <c r="J887" s="13" t="str">
        <f>VLOOKUP(MONTH(Tabla7[[#This Row],[Fecha del movimiento]]),Tablas!$O$4:$P$15,2,0)</f>
        <v>Jul</v>
      </c>
      <c r="K887" s="6">
        <f>YEAR(Tabla7[[#This Row],[Fecha del movimiento]])</f>
        <v>2018</v>
      </c>
    </row>
    <row r="888" spans="2:11" x14ac:dyDescent="0.2">
      <c r="B888" s="8">
        <v>43184</v>
      </c>
      <c r="C888" s="6" t="s">
        <v>1788</v>
      </c>
      <c r="D888" s="6">
        <v>300909</v>
      </c>
      <c r="E888" s="6" t="s">
        <v>163</v>
      </c>
      <c r="F888" s="6" t="s">
        <v>21</v>
      </c>
      <c r="G888" s="6" t="s">
        <v>1</v>
      </c>
      <c r="H888" s="6" t="s">
        <v>923</v>
      </c>
      <c r="I888" s="6">
        <v>10</v>
      </c>
      <c r="J888" s="13" t="str">
        <f>VLOOKUP(MONTH(Tabla7[[#This Row],[Fecha del movimiento]]),Tablas!$O$4:$P$15,2,0)</f>
        <v>Mar</v>
      </c>
      <c r="K888" s="6">
        <f>YEAR(Tabla7[[#This Row],[Fecha del movimiento]])</f>
        <v>2018</v>
      </c>
    </row>
    <row r="889" spans="2:11" x14ac:dyDescent="0.2">
      <c r="B889" s="8">
        <v>43338</v>
      </c>
      <c r="C889" s="6" t="s">
        <v>1789</v>
      </c>
      <c r="D889" s="6">
        <v>300191</v>
      </c>
      <c r="E889" s="6" t="s">
        <v>736</v>
      </c>
      <c r="F889" s="6" t="s">
        <v>21</v>
      </c>
      <c r="G889" s="6" t="s">
        <v>6</v>
      </c>
      <c r="H889" s="6" t="s">
        <v>923</v>
      </c>
      <c r="I889" s="6">
        <v>20</v>
      </c>
      <c r="J889" s="13" t="str">
        <f>VLOOKUP(MONTH(Tabla7[[#This Row],[Fecha del movimiento]]),Tablas!$O$4:$P$15,2,0)</f>
        <v>Ago</v>
      </c>
      <c r="K889" s="6">
        <f>YEAR(Tabla7[[#This Row],[Fecha del movimiento]])</f>
        <v>2018</v>
      </c>
    </row>
    <row r="890" spans="2:11" x14ac:dyDescent="0.2">
      <c r="B890" s="8">
        <v>43231</v>
      </c>
      <c r="C890" s="6" t="s">
        <v>1790</v>
      </c>
      <c r="D890" s="6">
        <v>300452</v>
      </c>
      <c r="E890" s="6" t="s">
        <v>559</v>
      </c>
      <c r="F890" s="6" t="s">
        <v>21</v>
      </c>
      <c r="G890" s="6" t="s">
        <v>5</v>
      </c>
      <c r="H890" s="6" t="s">
        <v>917</v>
      </c>
      <c r="I890" s="6">
        <v>-7</v>
      </c>
      <c r="J890" s="13" t="str">
        <f>VLOOKUP(MONTH(Tabla7[[#This Row],[Fecha del movimiento]]),Tablas!$O$4:$P$15,2,0)</f>
        <v>May</v>
      </c>
      <c r="K890" s="6">
        <f>YEAR(Tabla7[[#This Row],[Fecha del movimiento]])</f>
        <v>2018</v>
      </c>
    </row>
    <row r="891" spans="2:11" x14ac:dyDescent="0.2">
      <c r="B891" s="8">
        <v>43154</v>
      </c>
      <c r="C891" s="6" t="s">
        <v>974</v>
      </c>
      <c r="D891" s="6">
        <v>300028</v>
      </c>
      <c r="E891" s="6" t="s">
        <v>804</v>
      </c>
      <c r="F891" s="6" t="s">
        <v>21</v>
      </c>
      <c r="G891" s="6" t="s">
        <v>9</v>
      </c>
      <c r="H891" s="6" t="s">
        <v>923</v>
      </c>
      <c r="I891" s="6">
        <v>11</v>
      </c>
      <c r="J891" s="13" t="str">
        <f>VLOOKUP(MONTH(Tabla7[[#This Row],[Fecha del movimiento]]),Tablas!$O$4:$P$15,2,0)</f>
        <v>Feb</v>
      </c>
      <c r="K891" s="6">
        <f>YEAR(Tabla7[[#This Row],[Fecha del movimiento]])</f>
        <v>2018</v>
      </c>
    </row>
    <row r="892" spans="2:11" x14ac:dyDescent="0.2">
      <c r="B892" s="8">
        <v>43310</v>
      </c>
      <c r="C892" s="6" t="s">
        <v>1791</v>
      </c>
      <c r="D892" s="6">
        <v>301041</v>
      </c>
      <c r="E892" s="6" t="s">
        <v>38</v>
      </c>
      <c r="F892" s="6" t="s">
        <v>21</v>
      </c>
      <c r="G892" s="6" t="s">
        <v>11</v>
      </c>
      <c r="H892" s="6" t="s">
        <v>923</v>
      </c>
      <c r="I892" s="6">
        <v>10</v>
      </c>
      <c r="J892" s="13" t="str">
        <f>VLOOKUP(MONTH(Tabla7[[#This Row],[Fecha del movimiento]]),Tablas!$O$4:$P$15,2,0)</f>
        <v>Jul</v>
      </c>
      <c r="K892" s="6">
        <f>YEAR(Tabla7[[#This Row],[Fecha del movimiento]])</f>
        <v>2018</v>
      </c>
    </row>
    <row r="893" spans="2:11" x14ac:dyDescent="0.2">
      <c r="B893" s="8">
        <v>43256</v>
      </c>
      <c r="C893" s="6" t="s">
        <v>1792</v>
      </c>
      <c r="D893" s="6">
        <v>300656</v>
      </c>
      <c r="E893" s="6" t="s">
        <v>177</v>
      </c>
      <c r="F893" s="6" t="s">
        <v>21</v>
      </c>
      <c r="G893" s="6" t="s">
        <v>9</v>
      </c>
      <c r="H893" s="6" t="s">
        <v>923</v>
      </c>
      <c r="I893" s="6">
        <v>14</v>
      </c>
      <c r="J893" s="13" t="str">
        <f>VLOOKUP(MONTH(Tabla7[[#This Row],[Fecha del movimiento]]),Tablas!$O$4:$P$15,2,0)</f>
        <v>Jun</v>
      </c>
      <c r="K893" s="6">
        <f>YEAR(Tabla7[[#This Row],[Fecha del movimiento]])</f>
        <v>2018</v>
      </c>
    </row>
    <row r="894" spans="2:11" x14ac:dyDescent="0.2">
      <c r="B894" s="8">
        <v>43330</v>
      </c>
      <c r="C894" s="6" t="s">
        <v>1793</v>
      </c>
      <c r="D894" s="6">
        <v>300102</v>
      </c>
      <c r="E894" s="6" t="s">
        <v>770</v>
      </c>
      <c r="F894" s="6" t="s">
        <v>21</v>
      </c>
      <c r="G894" s="6" t="s">
        <v>5</v>
      </c>
      <c r="H894" s="6" t="s">
        <v>917</v>
      </c>
      <c r="I894" s="6">
        <v>-10</v>
      </c>
      <c r="J894" s="13" t="str">
        <f>VLOOKUP(MONTH(Tabla7[[#This Row],[Fecha del movimiento]]),Tablas!$O$4:$P$15,2,0)</f>
        <v>Ago</v>
      </c>
      <c r="K894" s="6">
        <f>YEAR(Tabla7[[#This Row],[Fecha del movimiento]])</f>
        <v>2018</v>
      </c>
    </row>
    <row r="895" spans="2:11" x14ac:dyDescent="0.2">
      <c r="B895" s="8">
        <v>43273</v>
      </c>
      <c r="C895" s="6" t="s">
        <v>1794</v>
      </c>
      <c r="D895" s="6">
        <v>300395</v>
      </c>
      <c r="E895" s="6" t="s">
        <v>591</v>
      </c>
      <c r="F895" s="6" t="s">
        <v>21</v>
      </c>
      <c r="G895" s="6" t="s">
        <v>4</v>
      </c>
      <c r="H895" s="6" t="s">
        <v>917</v>
      </c>
      <c r="I895" s="6">
        <v>-11</v>
      </c>
      <c r="J895" s="13" t="str">
        <f>VLOOKUP(MONTH(Tabla7[[#This Row],[Fecha del movimiento]]),Tablas!$O$4:$P$15,2,0)</f>
        <v>Jun</v>
      </c>
      <c r="K895" s="6">
        <f>YEAR(Tabla7[[#This Row],[Fecha del movimiento]])</f>
        <v>2018</v>
      </c>
    </row>
    <row r="896" spans="2:11" x14ac:dyDescent="0.2">
      <c r="B896" s="8">
        <v>43205</v>
      </c>
      <c r="C896" s="6" t="s">
        <v>1795</v>
      </c>
      <c r="D896" s="6">
        <v>300316</v>
      </c>
      <c r="E896" s="6" t="s">
        <v>267</v>
      </c>
      <c r="F896" s="6" t="s">
        <v>21</v>
      </c>
      <c r="G896" s="6" t="s">
        <v>5</v>
      </c>
      <c r="H896" s="6" t="s">
        <v>923</v>
      </c>
      <c r="I896" s="6">
        <v>14</v>
      </c>
      <c r="J896" s="13" t="str">
        <f>VLOOKUP(MONTH(Tabla7[[#This Row],[Fecha del movimiento]]),Tablas!$O$4:$P$15,2,0)</f>
        <v>Abr</v>
      </c>
      <c r="K896" s="6">
        <f>YEAR(Tabla7[[#This Row],[Fecha del movimiento]])</f>
        <v>2018</v>
      </c>
    </row>
    <row r="897" spans="2:11" x14ac:dyDescent="0.2">
      <c r="B897" s="8">
        <v>43264</v>
      </c>
      <c r="C897" s="6" t="s">
        <v>1796</v>
      </c>
      <c r="D897" s="6">
        <v>300828</v>
      </c>
      <c r="E897" s="6" t="s">
        <v>241</v>
      </c>
      <c r="F897" s="6" t="s">
        <v>21</v>
      </c>
      <c r="G897" s="6" t="s">
        <v>7</v>
      </c>
      <c r="H897" s="6" t="s">
        <v>923</v>
      </c>
      <c r="I897" s="6">
        <v>15</v>
      </c>
      <c r="J897" s="13" t="str">
        <f>VLOOKUP(MONTH(Tabla7[[#This Row],[Fecha del movimiento]]),Tablas!$O$4:$P$15,2,0)</f>
        <v>Jun</v>
      </c>
      <c r="K897" s="6">
        <f>YEAR(Tabla7[[#This Row],[Fecha del movimiento]])</f>
        <v>2018</v>
      </c>
    </row>
    <row r="898" spans="2:11" x14ac:dyDescent="0.2">
      <c r="B898" s="8">
        <v>43311</v>
      </c>
      <c r="C898" s="6" t="s">
        <v>1797</v>
      </c>
      <c r="D898" s="6">
        <v>300983</v>
      </c>
      <c r="E898" s="6" t="s">
        <v>93</v>
      </c>
      <c r="F898" s="6" t="s">
        <v>21</v>
      </c>
      <c r="G898" s="6" t="s">
        <v>13</v>
      </c>
      <c r="H898" s="6" t="s">
        <v>917</v>
      </c>
      <c r="I898" s="6">
        <v>-18</v>
      </c>
      <c r="J898" s="13" t="str">
        <f>VLOOKUP(MONTH(Tabla7[[#This Row],[Fecha del movimiento]]),Tablas!$O$4:$P$15,2,0)</f>
        <v>Jul</v>
      </c>
      <c r="K898" s="6">
        <f>YEAR(Tabla7[[#This Row],[Fecha del movimiento]])</f>
        <v>2018</v>
      </c>
    </row>
    <row r="899" spans="2:11" x14ac:dyDescent="0.2">
      <c r="B899" s="8">
        <v>43323</v>
      </c>
      <c r="C899" s="6" t="s">
        <v>1798</v>
      </c>
      <c r="D899" s="6">
        <v>300700</v>
      </c>
      <c r="E899" s="6" t="s">
        <v>357</v>
      </c>
      <c r="F899" s="6" t="s">
        <v>21</v>
      </c>
      <c r="G899" s="6" t="s">
        <v>2</v>
      </c>
      <c r="H899" s="6" t="s">
        <v>917</v>
      </c>
      <c r="I899" s="6">
        <v>-13</v>
      </c>
      <c r="J899" s="13" t="str">
        <f>VLOOKUP(MONTH(Tabla7[[#This Row],[Fecha del movimiento]]),Tablas!$O$4:$P$15,2,0)</f>
        <v>Ago</v>
      </c>
      <c r="K899" s="6">
        <f>YEAR(Tabla7[[#This Row],[Fecha del movimiento]])</f>
        <v>2018</v>
      </c>
    </row>
    <row r="900" spans="2:11" x14ac:dyDescent="0.2">
      <c r="B900" s="8">
        <v>43298</v>
      </c>
      <c r="C900" s="6" t="s">
        <v>1799</v>
      </c>
      <c r="D900" s="6">
        <v>300476</v>
      </c>
      <c r="E900" s="6" t="s">
        <v>160</v>
      </c>
      <c r="F900" s="6" t="s">
        <v>21</v>
      </c>
      <c r="G900" s="6" t="s">
        <v>3</v>
      </c>
      <c r="H900" s="6" t="s">
        <v>923</v>
      </c>
      <c r="I900" s="6">
        <v>10</v>
      </c>
      <c r="J900" s="13" t="str">
        <f>VLOOKUP(MONTH(Tabla7[[#This Row],[Fecha del movimiento]]),Tablas!$O$4:$P$15,2,0)</f>
        <v>Jul</v>
      </c>
      <c r="K900" s="6">
        <f>YEAR(Tabla7[[#This Row],[Fecha del movimiento]])</f>
        <v>2018</v>
      </c>
    </row>
    <row r="901" spans="2:11" x14ac:dyDescent="0.2">
      <c r="B901" s="8">
        <v>43309</v>
      </c>
      <c r="C901" s="6" t="s">
        <v>1800</v>
      </c>
      <c r="D901" s="6">
        <v>300714</v>
      </c>
      <c r="E901" s="6" t="s">
        <v>344</v>
      </c>
      <c r="F901" s="6" t="s">
        <v>21</v>
      </c>
      <c r="G901" s="6" t="s">
        <v>11</v>
      </c>
      <c r="H901" s="6" t="s">
        <v>917</v>
      </c>
      <c r="I901" s="6">
        <v>-18</v>
      </c>
      <c r="J901" s="13" t="str">
        <f>VLOOKUP(MONTH(Tabla7[[#This Row],[Fecha del movimiento]]),Tablas!$O$4:$P$15,2,0)</f>
        <v>Jul</v>
      </c>
      <c r="K901" s="6">
        <f>YEAR(Tabla7[[#This Row],[Fecha del movimiento]])</f>
        <v>2018</v>
      </c>
    </row>
    <row r="902" spans="2:11" x14ac:dyDescent="0.2">
      <c r="B902" s="8">
        <v>43321</v>
      </c>
      <c r="C902" s="6" t="s">
        <v>1801</v>
      </c>
      <c r="D902" s="6">
        <v>300799</v>
      </c>
      <c r="E902" s="6" t="s">
        <v>267</v>
      </c>
      <c r="F902" s="6" t="s">
        <v>21</v>
      </c>
      <c r="G902" s="6" t="s">
        <v>7</v>
      </c>
      <c r="H902" s="6" t="s">
        <v>923</v>
      </c>
      <c r="I902" s="6">
        <v>18</v>
      </c>
      <c r="J902" s="13" t="str">
        <f>VLOOKUP(MONTH(Tabla7[[#This Row],[Fecha del movimiento]]),Tablas!$O$4:$P$15,2,0)</f>
        <v>Ago</v>
      </c>
      <c r="K902" s="6">
        <f>YEAR(Tabla7[[#This Row],[Fecha del movimiento]])</f>
        <v>2018</v>
      </c>
    </row>
    <row r="903" spans="2:11" x14ac:dyDescent="0.2">
      <c r="B903" s="8">
        <v>43293</v>
      </c>
      <c r="C903" s="6" t="s">
        <v>1802</v>
      </c>
      <c r="D903" s="6">
        <v>300808</v>
      </c>
      <c r="E903" s="6" t="s">
        <v>259</v>
      </c>
      <c r="F903" s="6" t="s">
        <v>21</v>
      </c>
      <c r="G903" s="6" t="s">
        <v>5</v>
      </c>
      <c r="H903" s="6" t="s">
        <v>917</v>
      </c>
      <c r="I903" s="6">
        <v>-8</v>
      </c>
      <c r="J903" s="13" t="str">
        <f>VLOOKUP(MONTH(Tabla7[[#This Row],[Fecha del movimiento]]),Tablas!$O$4:$P$15,2,0)</f>
        <v>Jul</v>
      </c>
      <c r="K903" s="6">
        <f>YEAR(Tabla7[[#This Row],[Fecha del movimiento]])</f>
        <v>2018</v>
      </c>
    </row>
    <row r="904" spans="2:11" x14ac:dyDescent="0.2">
      <c r="B904" s="8">
        <v>43139</v>
      </c>
      <c r="C904" s="6" t="s">
        <v>1803</v>
      </c>
      <c r="D904" s="6">
        <v>300818</v>
      </c>
      <c r="E904" s="6" t="s">
        <v>251</v>
      </c>
      <c r="F904" s="6" t="s">
        <v>21</v>
      </c>
      <c r="G904" s="6" t="s">
        <v>12</v>
      </c>
      <c r="H904" s="6" t="s">
        <v>917</v>
      </c>
      <c r="I904" s="6">
        <v>-15</v>
      </c>
      <c r="J904" s="13" t="str">
        <f>VLOOKUP(MONTH(Tabla7[[#This Row],[Fecha del movimiento]]),Tablas!$O$4:$P$15,2,0)</f>
        <v>Feb</v>
      </c>
      <c r="K904" s="6">
        <f>YEAR(Tabla7[[#This Row],[Fecha del movimiento]])</f>
        <v>2018</v>
      </c>
    </row>
    <row r="905" spans="2:11" x14ac:dyDescent="0.2">
      <c r="B905" s="8">
        <v>43130</v>
      </c>
      <c r="C905" s="6" t="s">
        <v>1804</v>
      </c>
      <c r="D905" s="6">
        <v>300809</v>
      </c>
      <c r="E905" s="6" t="s">
        <v>258</v>
      </c>
      <c r="F905" s="6" t="s">
        <v>21</v>
      </c>
      <c r="G905" s="6" t="s">
        <v>2</v>
      </c>
      <c r="H905" s="6" t="s">
        <v>917</v>
      </c>
      <c r="I905" s="6">
        <v>-6</v>
      </c>
      <c r="J905" s="13" t="str">
        <f>VLOOKUP(MONTH(Tabla7[[#This Row],[Fecha del movimiento]]),Tablas!$O$4:$P$15,2,0)</f>
        <v>Ene</v>
      </c>
      <c r="K905" s="6">
        <f>YEAR(Tabla7[[#This Row],[Fecha del movimiento]])</f>
        <v>2018</v>
      </c>
    </row>
    <row r="906" spans="2:11" x14ac:dyDescent="0.2">
      <c r="B906" s="8">
        <v>43271</v>
      </c>
      <c r="C906" s="6" t="s">
        <v>1805</v>
      </c>
      <c r="D906" s="6">
        <v>300101</v>
      </c>
      <c r="E906" s="6" t="s">
        <v>771</v>
      </c>
      <c r="F906" s="6" t="s">
        <v>21</v>
      </c>
      <c r="G906" s="6" t="s">
        <v>13</v>
      </c>
      <c r="H906" s="6" t="s">
        <v>923</v>
      </c>
      <c r="I906" s="6">
        <v>18</v>
      </c>
      <c r="J906" s="13" t="str">
        <f>VLOOKUP(MONTH(Tabla7[[#This Row],[Fecha del movimiento]]),Tablas!$O$4:$P$15,2,0)</f>
        <v>Jun</v>
      </c>
      <c r="K906" s="6">
        <f>YEAR(Tabla7[[#This Row],[Fecha del movimiento]])</f>
        <v>2018</v>
      </c>
    </row>
    <row r="907" spans="2:11" x14ac:dyDescent="0.2">
      <c r="B907" s="8">
        <v>43298</v>
      </c>
      <c r="C907" s="6" t="s">
        <v>1806</v>
      </c>
      <c r="D907" s="6">
        <v>300080</v>
      </c>
      <c r="E907" s="6" t="s">
        <v>780</v>
      </c>
      <c r="F907" s="6" t="s">
        <v>21</v>
      </c>
      <c r="G907" s="6" t="s">
        <v>9</v>
      </c>
      <c r="H907" s="6" t="s">
        <v>917</v>
      </c>
      <c r="I907" s="6">
        <v>-14</v>
      </c>
      <c r="J907" s="13" t="str">
        <f>VLOOKUP(MONTH(Tabla7[[#This Row],[Fecha del movimiento]]),Tablas!$O$4:$P$15,2,0)</f>
        <v>Jul</v>
      </c>
      <c r="K907" s="6">
        <f>YEAR(Tabla7[[#This Row],[Fecha del movimiento]])</f>
        <v>2018</v>
      </c>
    </row>
    <row r="908" spans="2:11" x14ac:dyDescent="0.2">
      <c r="B908" s="8">
        <v>43309</v>
      </c>
      <c r="C908" s="6" t="s">
        <v>1807</v>
      </c>
      <c r="D908" s="6">
        <v>300996</v>
      </c>
      <c r="E908" s="6" t="s">
        <v>80</v>
      </c>
      <c r="F908" s="6" t="s">
        <v>21</v>
      </c>
      <c r="G908" s="6" t="s">
        <v>10</v>
      </c>
      <c r="H908" s="6" t="s">
        <v>923</v>
      </c>
      <c r="I908" s="6">
        <v>16</v>
      </c>
      <c r="J908" s="13" t="str">
        <f>VLOOKUP(MONTH(Tabla7[[#This Row],[Fecha del movimiento]]),Tablas!$O$4:$P$15,2,0)</f>
        <v>Jul</v>
      </c>
      <c r="K908" s="6">
        <f>YEAR(Tabla7[[#This Row],[Fecha del movimiento]])</f>
        <v>2018</v>
      </c>
    </row>
    <row r="909" spans="2:11" x14ac:dyDescent="0.2">
      <c r="B909" s="8">
        <v>43261</v>
      </c>
      <c r="C909" s="6" t="s">
        <v>1808</v>
      </c>
      <c r="D909" s="6">
        <v>300505</v>
      </c>
      <c r="E909" s="6" t="s">
        <v>518</v>
      </c>
      <c r="F909" s="6" t="s">
        <v>21</v>
      </c>
      <c r="G909" s="6" t="s">
        <v>13</v>
      </c>
      <c r="H909" s="6" t="s">
        <v>917</v>
      </c>
      <c r="I909" s="6">
        <v>-18</v>
      </c>
      <c r="J909" s="13" t="str">
        <f>VLOOKUP(MONTH(Tabla7[[#This Row],[Fecha del movimiento]]),Tablas!$O$4:$P$15,2,0)</f>
        <v>Jun</v>
      </c>
      <c r="K909" s="6">
        <f>YEAR(Tabla7[[#This Row],[Fecha del movimiento]])</f>
        <v>2018</v>
      </c>
    </row>
    <row r="910" spans="2:11" x14ac:dyDescent="0.2">
      <c r="B910" s="8">
        <v>43263</v>
      </c>
      <c r="C910" s="6" t="s">
        <v>1809</v>
      </c>
      <c r="D910" s="6">
        <v>300497</v>
      </c>
      <c r="E910" s="6" t="s">
        <v>526</v>
      </c>
      <c r="F910" s="6" t="s">
        <v>21</v>
      </c>
      <c r="G910" s="6" t="s">
        <v>13</v>
      </c>
      <c r="H910" s="6" t="s">
        <v>917</v>
      </c>
      <c r="I910" s="6">
        <v>-7</v>
      </c>
      <c r="J910" s="13" t="str">
        <f>VLOOKUP(MONTH(Tabla7[[#This Row],[Fecha del movimiento]]),Tablas!$O$4:$P$15,2,0)</f>
        <v>Jun</v>
      </c>
      <c r="K910" s="6">
        <f>YEAR(Tabla7[[#This Row],[Fecha del movimiento]])</f>
        <v>2018</v>
      </c>
    </row>
    <row r="911" spans="2:11" x14ac:dyDescent="0.2">
      <c r="B911" s="8">
        <v>43328</v>
      </c>
      <c r="C911" s="6" t="s">
        <v>1810</v>
      </c>
      <c r="D911" s="6">
        <v>300238</v>
      </c>
      <c r="E911" s="6" t="s">
        <v>357</v>
      </c>
      <c r="F911" s="6" t="s">
        <v>21</v>
      </c>
      <c r="G911" s="6" t="s">
        <v>2</v>
      </c>
      <c r="H911" s="6" t="s">
        <v>923</v>
      </c>
      <c r="I911" s="6">
        <v>15</v>
      </c>
      <c r="J911" s="13" t="str">
        <f>VLOOKUP(MONTH(Tabla7[[#This Row],[Fecha del movimiento]]),Tablas!$O$4:$P$15,2,0)</f>
        <v>Ago</v>
      </c>
      <c r="K911" s="6">
        <f>YEAR(Tabla7[[#This Row],[Fecha del movimiento]])</f>
        <v>2018</v>
      </c>
    </row>
    <row r="912" spans="2:11" x14ac:dyDescent="0.2">
      <c r="B912" s="8">
        <v>43106</v>
      </c>
      <c r="C912" s="6" t="s">
        <v>1811</v>
      </c>
      <c r="D912" s="6">
        <v>300522</v>
      </c>
      <c r="E912" s="6" t="s">
        <v>505</v>
      </c>
      <c r="F912" s="6" t="s">
        <v>21</v>
      </c>
      <c r="G912" s="6" t="s">
        <v>1</v>
      </c>
      <c r="H912" s="6" t="s">
        <v>917</v>
      </c>
      <c r="I912" s="6">
        <v>-10</v>
      </c>
      <c r="J912" s="13" t="str">
        <f>VLOOKUP(MONTH(Tabla7[[#This Row],[Fecha del movimiento]]),Tablas!$O$4:$P$15,2,0)</f>
        <v>Ene</v>
      </c>
      <c r="K912" s="6">
        <f>YEAR(Tabla7[[#This Row],[Fecha del movimiento]])</f>
        <v>2018</v>
      </c>
    </row>
    <row r="913" spans="2:11" x14ac:dyDescent="0.2">
      <c r="B913" s="8">
        <v>43250</v>
      </c>
      <c r="C913" s="6" t="s">
        <v>1812</v>
      </c>
      <c r="D913" s="6">
        <v>300892</v>
      </c>
      <c r="E913" s="6" t="s">
        <v>180</v>
      </c>
      <c r="F913" s="6" t="s">
        <v>21</v>
      </c>
      <c r="G913" s="6" t="s">
        <v>9</v>
      </c>
      <c r="H913" s="6" t="s">
        <v>917</v>
      </c>
      <c r="I913" s="6">
        <v>-8</v>
      </c>
      <c r="J913" s="13" t="str">
        <f>VLOOKUP(MONTH(Tabla7[[#This Row],[Fecha del movimiento]]),Tablas!$O$4:$P$15,2,0)</f>
        <v>May</v>
      </c>
      <c r="K913" s="6">
        <f>YEAR(Tabla7[[#This Row],[Fecha del movimiento]])</f>
        <v>2018</v>
      </c>
    </row>
    <row r="914" spans="2:11" x14ac:dyDescent="0.2">
      <c r="B914" s="8">
        <v>43246</v>
      </c>
      <c r="C914" s="6" t="s">
        <v>1813</v>
      </c>
      <c r="D914" s="6">
        <v>300513</v>
      </c>
      <c r="E914" s="6" t="s">
        <v>512</v>
      </c>
      <c r="F914" s="6" t="s">
        <v>21</v>
      </c>
      <c r="G914" s="6" t="s">
        <v>2</v>
      </c>
      <c r="H914" s="6" t="s">
        <v>923</v>
      </c>
      <c r="I914" s="6">
        <v>14</v>
      </c>
      <c r="J914" s="13" t="str">
        <f>VLOOKUP(MONTH(Tabla7[[#This Row],[Fecha del movimiento]]),Tablas!$O$4:$P$15,2,0)</f>
        <v>May</v>
      </c>
      <c r="K914" s="6">
        <f>YEAR(Tabla7[[#This Row],[Fecha del movimiento]])</f>
        <v>2018</v>
      </c>
    </row>
    <row r="915" spans="2:11" x14ac:dyDescent="0.2">
      <c r="B915" s="8">
        <v>43291</v>
      </c>
      <c r="C915" s="6" t="s">
        <v>1814</v>
      </c>
      <c r="D915" s="6">
        <v>300858</v>
      </c>
      <c r="E915" s="6" t="s">
        <v>128</v>
      </c>
      <c r="F915" s="6" t="s">
        <v>21</v>
      </c>
      <c r="G915" s="6" t="s">
        <v>5</v>
      </c>
      <c r="H915" s="6" t="s">
        <v>923</v>
      </c>
      <c r="I915" s="6">
        <v>20</v>
      </c>
      <c r="J915" s="13" t="str">
        <f>VLOOKUP(MONTH(Tabla7[[#This Row],[Fecha del movimiento]]),Tablas!$O$4:$P$15,2,0)</f>
        <v>Jul</v>
      </c>
      <c r="K915" s="6">
        <f>YEAR(Tabla7[[#This Row],[Fecha del movimiento]])</f>
        <v>2018</v>
      </c>
    </row>
    <row r="916" spans="2:11" x14ac:dyDescent="0.2">
      <c r="B916" s="8">
        <v>43175</v>
      </c>
      <c r="C916" s="6" t="s">
        <v>1815</v>
      </c>
      <c r="D916" s="6">
        <v>300697</v>
      </c>
      <c r="E916" s="6" t="s">
        <v>360</v>
      </c>
      <c r="F916" s="6" t="s">
        <v>21</v>
      </c>
      <c r="G916" s="6" t="s">
        <v>11</v>
      </c>
      <c r="H916" s="6" t="s">
        <v>917</v>
      </c>
      <c r="I916" s="6">
        <v>-19</v>
      </c>
      <c r="J916" s="13" t="str">
        <f>VLOOKUP(MONTH(Tabla7[[#This Row],[Fecha del movimiento]]),Tablas!$O$4:$P$15,2,0)</f>
        <v>Mar</v>
      </c>
      <c r="K916" s="6">
        <f>YEAR(Tabla7[[#This Row],[Fecha del movimiento]])</f>
        <v>2018</v>
      </c>
    </row>
    <row r="917" spans="2:11" x14ac:dyDescent="0.2">
      <c r="B917" s="8">
        <v>43307</v>
      </c>
      <c r="C917" s="6" t="s">
        <v>1816</v>
      </c>
      <c r="D917" s="6">
        <v>300298</v>
      </c>
      <c r="E917" s="6" t="s">
        <v>662</v>
      </c>
      <c r="F917" s="6" t="s">
        <v>21</v>
      </c>
      <c r="G917" s="6" t="s">
        <v>12</v>
      </c>
      <c r="H917" s="6" t="s">
        <v>923</v>
      </c>
      <c r="I917" s="6">
        <v>14</v>
      </c>
      <c r="J917" s="13" t="str">
        <f>VLOOKUP(MONTH(Tabla7[[#This Row],[Fecha del movimiento]]),Tablas!$O$4:$P$15,2,0)</f>
        <v>Jul</v>
      </c>
      <c r="K917" s="6">
        <f>YEAR(Tabla7[[#This Row],[Fecha del movimiento]])</f>
        <v>2018</v>
      </c>
    </row>
    <row r="918" spans="2:11" x14ac:dyDescent="0.2">
      <c r="B918" s="8">
        <v>43312</v>
      </c>
      <c r="C918" s="6" t="s">
        <v>1817</v>
      </c>
      <c r="D918" s="6">
        <v>300487</v>
      </c>
      <c r="E918" s="6" t="s">
        <v>533</v>
      </c>
      <c r="F918" s="6" t="s">
        <v>21</v>
      </c>
      <c r="G918" s="6" t="s">
        <v>9</v>
      </c>
      <c r="H918" s="6" t="s">
        <v>923</v>
      </c>
      <c r="I918" s="6">
        <v>20</v>
      </c>
      <c r="J918" s="13" t="str">
        <f>VLOOKUP(MONTH(Tabla7[[#This Row],[Fecha del movimiento]]),Tablas!$O$4:$P$15,2,0)</f>
        <v>Jul</v>
      </c>
      <c r="K918" s="6">
        <f>YEAR(Tabla7[[#This Row],[Fecha del movimiento]])</f>
        <v>2018</v>
      </c>
    </row>
    <row r="919" spans="2:11" x14ac:dyDescent="0.2">
      <c r="B919" s="8">
        <v>43109</v>
      </c>
      <c r="C919" s="6" t="s">
        <v>1818</v>
      </c>
      <c r="D919" s="6">
        <v>300856</v>
      </c>
      <c r="E919" s="6" t="s">
        <v>214</v>
      </c>
      <c r="F919" s="6" t="s">
        <v>21</v>
      </c>
      <c r="G919" s="6" t="s">
        <v>10</v>
      </c>
      <c r="H919" s="6" t="s">
        <v>917</v>
      </c>
      <c r="I919" s="6">
        <v>-20</v>
      </c>
      <c r="J919" s="13" t="str">
        <f>VLOOKUP(MONTH(Tabla7[[#This Row],[Fecha del movimiento]]),Tablas!$O$4:$P$15,2,0)</f>
        <v>Ene</v>
      </c>
      <c r="K919" s="6">
        <f>YEAR(Tabla7[[#This Row],[Fecha del movimiento]])</f>
        <v>2018</v>
      </c>
    </row>
    <row r="920" spans="2:11" x14ac:dyDescent="0.2">
      <c r="B920" s="8">
        <v>43299</v>
      </c>
      <c r="C920" s="6" t="s">
        <v>1819</v>
      </c>
      <c r="D920" s="6">
        <v>300347</v>
      </c>
      <c r="E920" s="6" t="s">
        <v>632</v>
      </c>
      <c r="F920" s="6" t="s">
        <v>21</v>
      </c>
      <c r="G920" s="6" t="s">
        <v>3</v>
      </c>
      <c r="H920" s="6" t="s">
        <v>917</v>
      </c>
      <c r="I920" s="6">
        <v>-8</v>
      </c>
      <c r="J920" s="13" t="str">
        <f>VLOOKUP(MONTH(Tabla7[[#This Row],[Fecha del movimiento]]),Tablas!$O$4:$P$15,2,0)</f>
        <v>Jul</v>
      </c>
      <c r="K920" s="6">
        <f>YEAR(Tabla7[[#This Row],[Fecha del movimiento]])</f>
        <v>2018</v>
      </c>
    </row>
    <row r="921" spans="2:11" x14ac:dyDescent="0.2">
      <c r="B921" s="8">
        <v>43196</v>
      </c>
      <c r="C921" s="6" t="s">
        <v>1820</v>
      </c>
      <c r="D921" s="6">
        <v>300063</v>
      </c>
      <c r="E921" s="6" t="s">
        <v>788</v>
      </c>
      <c r="F921" s="6" t="s">
        <v>21</v>
      </c>
      <c r="G921" s="6" t="s">
        <v>5</v>
      </c>
      <c r="H921" s="6" t="s">
        <v>917</v>
      </c>
      <c r="I921" s="6">
        <v>-18</v>
      </c>
      <c r="J921" s="13" t="str">
        <f>VLOOKUP(MONTH(Tabla7[[#This Row],[Fecha del movimiento]]),Tablas!$O$4:$P$15,2,0)</f>
        <v>Abr</v>
      </c>
      <c r="K921" s="6">
        <f>YEAR(Tabla7[[#This Row],[Fecha del movimiento]])</f>
        <v>2018</v>
      </c>
    </row>
    <row r="922" spans="2:11" x14ac:dyDescent="0.2">
      <c r="B922" s="8">
        <v>43310</v>
      </c>
      <c r="C922" s="6" t="s">
        <v>1821</v>
      </c>
      <c r="D922" s="6">
        <v>300984</v>
      </c>
      <c r="E922" s="6" t="s">
        <v>92</v>
      </c>
      <c r="F922" s="6" t="s">
        <v>21</v>
      </c>
      <c r="G922" s="6" t="s">
        <v>6</v>
      </c>
      <c r="H922" s="6" t="s">
        <v>917</v>
      </c>
      <c r="I922" s="6">
        <v>-19</v>
      </c>
      <c r="J922" s="13" t="str">
        <f>VLOOKUP(MONTH(Tabla7[[#This Row],[Fecha del movimiento]]),Tablas!$O$4:$P$15,2,0)</f>
        <v>Jul</v>
      </c>
      <c r="K922" s="6">
        <f>YEAR(Tabla7[[#This Row],[Fecha del movimiento]])</f>
        <v>2018</v>
      </c>
    </row>
    <row r="923" spans="2:11" x14ac:dyDescent="0.2">
      <c r="B923" s="8">
        <v>43159</v>
      </c>
      <c r="C923" s="6" t="s">
        <v>1822</v>
      </c>
      <c r="D923" s="6">
        <v>300454</v>
      </c>
      <c r="E923" s="6" t="s">
        <v>557</v>
      </c>
      <c r="F923" s="6" t="s">
        <v>21</v>
      </c>
      <c r="G923" s="6" t="s">
        <v>6</v>
      </c>
      <c r="H923" s="6" t="s">
        <v>923</v>
      </c>
      <c r="I923" s="6">
        <v>15</v>
      </c>
      <c r="J923" s="13" t="str">
        <f>VLOOKUP(MONTH(Tabla7[[#This Row],[Fecha del movimiento]]),Tablas!$O$4:$P$15,2,0)</f>
        <v>Feb</v>
      </c>
      <c r="K923" s="6">
        <f>YEAR(Tabla7[[#This Row],[Fecha del movimiento]])</f>
        <v>2018</v>
      </c>
    </row>
    <row r="924" spans="2:11" x14ac:dyDescent="0.2">
      <c r="B924" s="8">
        <v>43249</v>
      </c>
      <c r="C924" s="6" t="s">
        <v>1823</v>
      </c>
      <c r="D924" s="6">
        <v>300246</v>
      </c>
      <c r="E924" s="6" t="s">
        <v>591</v>
      </c>
      <c r="F924" s="6" t="s">
        <v>21</v>
      </c>
      <c r="G924" s="6" t="s">
        <v>4</v>
      </c>
      <c r="H924" s="6" t="s">
        <v>917</v>
      </c>
      <c r="I924" s="6">
        <v>-10</v>
      </c>
      <c r="J924" s="13" t="str">
        <f>VLOOKUP(MONTH(Tabla7[[#This Row],[Fecha del movimiento]]),Tablas!$O$4:$P$15,2,0)</f>
        <v>May</v>
      </c>
      <c r="K924" s="6">
        <f>YEAR(Tabla7[[#This Row],[Fecha del movimiento]])</f>
        <v>2018</v>
      </c>
    </row>
    <row r="925" spans="2:11" x14ac:dyDescent="0.2">
      <c r="B925" s="8">
        <v>43140</v>
      </c>
      <c r="C925" s="6" t="s">
        <v>1824</v>
      </c>
      <c r="D925" s="6">
        <v>300205</v>
      </c>
      <c r="E925" s="6" t="s">
        <v>157</v>
      </c>
      <c r="F925" s="6" t="s">
        <v>21</v>
      </c>
      <c r="G925" s="6" t="s">
        <v>2</v>
      </c>
      <c r="H925" s="6" t="s">
        <v>923</v>
      </c>
      <c r="I925" s="6">
        <v>13</v>
      </c>
      <c r="J925" s="13" t="str">
        <f>VLOOKUP(MONTH(Tabla7[[#This Row],[Fecha del movimiento]]),Tablas!$O$4:$P$15,2,0)</f>
        <v>Feb</v>
      </c>
      <c r="K925" s="6">
        <f>YEAR(Tabla7[[#This Row],[Fecha del movimiento]])</f>
        <v>2018</v>
      </c>
    </row>
    <row r="926" spans="2:11" x14ac:dyDescent="0.2">
      <c r="B926" s="8">
        <v>43283</v>
      </c>
      <c r="C926" s="6" t="s">
        <v>1825</v>
      </c>
      <c r="D926" s="6">
        <v>300090</v>
      </c>
      <c r="E926" s="6" t="s">
        <v>777</v>
      </c>
      <c r="F926" s="6" t="s">
        <v>21</v>
      </c>
      <c r="G926" s="6" t="s">
        <v>11</v>
      </c>
      <c r="H926" s="6" t="s">
        <v>923</v>
      </c>
      <c r="I926" s="6">
        <v>11</v>
      </c>
      <c r="J926" s="13" t="str">
        <f>VLOOKUP(MONTH(Tabla7[[#This Row],[Fecha del movimiento]]),Tablas!$O$4:$P$15,2,0)</f>
        <v>Jul</v>
      </c>
      <c r="K926" s="6">
        <f>YEAR(Tabla7[[#This Row],[Fecha del movimiento]])</f>
        <v>2018</v>
      </c>
    </row>
    <row r="927" spans="2:11" x14ac:dyDescent="0.2">
      <c r="B927" s="8">
        <v>43140</v>
      </c>
      <c r="C927" s="6" t="s">
        <v>1826</v>
      </c>
      <c r="D927" s="6">
        <v>300466</v>
      </c>
      <c r="E927" s="6" t="s">
        <v>547</v>
      </c>
      <c r="F927" s="6" t="s">
        <v>21</v>
      </c>
      <c r="G927" s="6" t="s">
        <v>2</v>
      </c>
      <c r="H927" s="6" t="s">
        <v>923</v>
      </c>
      <c r="I927" s="6">
        <v>14</v>
      </c>
      <c r="J927" s="13" t="str">
        <f>VLOOKUP(MONTH(Tabla7[[#This Row],[Fecha del movimiento]]),Tablas!$O$4:$P$15,2,0)</f>
        <v>Feb</v>
      </c>
      <c r="K927" s="6">
        <f>YEAR(Tabla7[[#This Row],[Fecha del movimiento]])</f>
        <v>2018</v>
      </c>
    </row>
    <row r="928" spans="2:11" x14ac:dyDescent="0.2">
      <c r="B928" s="8">
        <v>43215</v>
      </c>
      <c r="C928" s="6" t="s">
        <v>1827</v>
      </c>
      <c r="D928" s="6">
        <v>300020</v>
      </c>
      <c r="E928" s="6" t="s">
        <v>531</v>
      </c>
      <c r="F928" s="6" t="s">
        <v>21</v>
      </c>
      <c r="G928" s="6" t="s">
        <v>3</v>
      </c>
      <c r="H928" s="6" t="s">
        <v>923</v>
      </c>
      <c r="I928" s="6">
        <v>16</v>
      </c>
      <c r="J928" s="13" t="str">
        <f>VLOOKUP(MONTH(Tabla7[[#This Row],[Fecha del movimiento]]),Tablas!$O$4:$P$15,2,0)</f>
        <v>Abr</v>
      </c>
      <c r="K928" s="6">
        <f>YEAR(Tabla7[[#This Row],[Fecha del movimiento]])</f>
        <v>2018</v>
      </c>
    </row>
    <row r="929" spans="2:11" x14ac:dyDescent="0.2">
      <c r="B929" s="8">
        <v>43331</v>
      </c>
      <c r="C929" s="6" t="s">
        <v>1828</v>
      </c>
      <c r="D929" s="6">
        <v>300155</v>
      </c>
      <c r="E929" s="6" t="s">
        <v>750</v>
      </c>
      <c r="F929" s="6" t="s">
        <v>21</v>
      </c>
      <c r="G929" s="6" t="s">
        <v>6</v>
      </c>
      <c r="H929" s="6" t="s">
        <v>917</v>
      </c>
      <c r="I929" s="6">
        <v>-8</v>
      </c>
      <c r="J929" s="13" t="str">
        <f>VLOOKUP(MONTH(Tabla7[[#This Row],[Fecha del movimiento]]),Tablas!$O$4:$P$15,2,0)</f>
        <v>Ago</v>
      </c>
      <c r="K929" s="6">
        <f>YEAR(Tabla7[[#This Row],[Fecha del movimiento]])</f>
        <v>2018</v>
      </c>
    </row>
    <row r="930" spans="2:11" x14ac:dyDescent="0.2">
      <c r="B930" s="8">
        <v>43221</v>
      </c>
      <c r="C930" s="6" t="s">
        <v>1829</v>
      </c>
      <c r="D930" s="6">
        <v>300206</v>
      </c>
      <c r="E930" s="6" t="s">
        <v>427</v>
      </c>
      <c r="F930" s="6" t="s">
        <v>21</v>
      </c>
      <c r="G930" s="6" t="s">
        <v>2</v>
      </c>
      <c r="H930" s="6" t="s">
        <v>917</v>
      </c>
      <c r="I930" s="6">
        <v>-6</v>
      </c>
      <c r="J930" s="13" t="str">
        <f>VLOOKUP(MONTH(Tabla7[[#This Row],[Fecha del movimiento]]),Tablas!$O$4:$P$15,2,0)</f>
        <v>May</v>
      </c>
      <c r="K930" s="6">
        <f>YEAR(Tabla7[[#This Row],[Fecha del movimiento]])</f>
        <v>2018</v>
      </c>
    </row>
    <row r="931" spans="2:11" x14ac:dyDescent="0.2">
      <c r="B931" s="8">
        <v>43140</v>
      </c>
      <c r="C931" s="6" t="s">
        <v>1830</v>
      </c>
      <c r="D931" s="6">
        <v>300368</v>
      </c>
      <c r="E931" s="6" t="s">
        <v>617</v>
      </c>
      <c r="F931" s="6" t="s">
        <v>21</v>
      </c>
      <c r="G931" s="6" t="s">
        <v>9</v>
      </c>
      <c r="H931" s="6" t="s">
        <v>923</v>
      </c>
      <c r="I931" s="6">
        <v>10</v>
      </c>
      <c r="J931" s="13" t="str">
        <f>VLOOKUP(MONTH(Tabla7[[#This Row],[Fecha del movimiento]]),Tablas!$O$4:$P$15,2,0)</f>
        <v>Feb</v>
      </c>
      <c r="K931" s="6">
        <f>YEAR(Tabla7[[#This Row],[Fecha del movimiento]])</f>
        <v>2018</v>
      </c>
    </row>
    <row r="932" spans="2:11" x14ac:dyDescent="0.2">
      <c r="B932" s="8">
        <v>43271</v>
      </c>
      <c r="C932" s="6" t="s">
        <v>1831</v>
      </c>
      <c r="D932" s="6">
        <v>300881</v>
      </c>
      <c r="E932" s="6" t="s">
        <v>191</v>
      </c>
      <c r="F932" s="6" t="s">
        <v>21</v>
      </c>
      <c r="G932" s="6" t="s">
        <v>2</v>
      </c>
      <c r="H932" s="6" t="s">
        <v>923</v>
      </c>
      <c r="I932" s="6">
        <v>13</v>
      </c>
      <c r="J932" s="13" t="str">
        <f>VLOOKUP(MONTH(Tabla7[[#This Row],[Fecha del movimiento]]),Tablas!$O$4:$P$15,2,0)</f>
        <v>Jun</v>
      </c>
      <c r="K932" s="6">
        <f>YEAR(Tabla7[[#This Row],[Fecha del movimiento]])</f>
        <v>2018</v>
      </c>
    </row>
    <row r="933" spans="2:11" x14ac:dyDescent="0.2">
      <c r="B933" s="8">
        <v>43185</v>
      </c>
      <c r="C933" s="6" t="s">
        <v>1832</v>
      </c>
      <c r="D933" s="6">
        <v>300291</v>
      </c>
      <c r="E933" s="6" t="s">
        <v>666</v>
      </c>
      <c r="F933" s="6" t="s">
        <v>21</v>
      </c>
      <c r="G933" s="6" t="s">
        <v>12</v>
      </c>
      <c r="H933" s="6" t="s">
        <v>917</v>
      </c>
      <c r="I933" s="6">
        <v>-16</v>
      </c>
      <c r="J933" s="13" t="str">
        <f>VLOOKUP(MONTH(Tabla7[[#This Row],[Fecha del movimiento]]),Tablas!$O$4:$P$15,2,0)</f>
        <v>Mar</v>
      </c>
      <c r="K933" s="6">
        <f>YEAR(Tabla7[[#This Row],[Fecha del movimiento]])</f>
        <v>2018</v>
      </c>
    </row>
    <row r="934" spans="2:11" x14ac:dyDescent="0.2">
      <c r="B934" s="8">
        <v>43208</v>
      </c>
      <c r="C934" s="6" t="s">
        <v>1833</v>
      </c>
      <c r="D934" s="6">
        <v>301055</v>
      </c>
      <c r="E934" s="6" t="s">
        <v>24</v>
      </c>
      <c r="F934" s="6" t="s">
        <v>21</v>
      </c>
      <c r="G934" s="6" t="s">
        <v>13</v>
      </c>
      <c r="H934" s="6" t="s">
        <v>923</v>
      </c>
      <c r="I934" s="6">
        <v>17</v>
      </c>
      <c r="J934" s="13" t="str">
        <f>VLOOKUP(MONTH(Tabla7[[#This Row],[Fecha del movimiento]]),Tablas!$O$4:$P$15,2,0)</f>
        <v>Abr</v>
      </c>
      <c r="K934" s="6">
        <f>YEAR(Tabla7[[#This Row],[Fecha del movimiento]])</f>
        <v>2018</v>
      </c>
    </row>
    <row r="935" spans="2:11" x14ac:dyDescent="0.2">
      <c r="B935" s="8">
        <v>43172</v>
      </c>
      <c r="C935" s="6" t="s">
        <v>1834</v>
      </c>
      <c r="D935" s="6">
        <v>300605</v>
      </c>
      <c r="E935" s="6" t="s">
        <v>437</v>
      </c>
      <c r="F935" s="6" t="s">
        <v>21</v>
      </c>
      <c r="G935" s="6" t="s">
        <v>13</v>
      </c>
      <c r="H935" s="6" t="s">
        <v>917</v>
      </c>
      <c r="I935" s="6">
        <v>-20</v>
      </c>
      <c r="J935" s="13" t="str">
        <f>VLOOKUP(MONTH(Tabla7[[#This Row],[Fecha del movimiento]]),Tablas!$O$4:$P$15,2,0)</f>
        <v>Mar</v>
      </c>
      <c r="K935" s="6">
        <f>YEAR(Tabla7[[#This Row],[Fecha del movimiento]])</f>
        <v>2018</v>
      </c>
    </row>
    <row r="936" spans="2:11" x14ac:dyDescent="0.2">
      <c r="B936" s="8">
        <v>43255</v>
      </c>
      <c r="C936" s="6" t="s">
        <v>1835</v>
      </c>
      <c r="D936" s="6">
        <v>300735</v>
      </c>
      <c r="E936" s="6" t="s">
        <v>324</v>
      </c>
      <c r="F936" s="6" t="s">
        <v>21</v>
      </c>
      <c r="G936" s="6" t="s">
        <v>2</v>
      </c>
      <c r="H936" s="6" t="s">
        <v>923</v>
      </c>
      <c r="I936" s="6">
        <v>10</v>
      </c>
      <c r="J936" s="13" t="str">
        <f>VLOOKUP(MONTH(Tabla7[[#This Row],[Fecha del movimiento]]),Tablas!$O$4:$P$15,2,0)</f>
        <v>Jun</v>
      </c>
      <c r="K936" s="6">
        <f>YEAR(Tabla7[[#This Row],[Fecha del movimiento]])</f>
        <v>2018</v>
      </c>
    </row>
    <row r="937" spans="2:11" x14ac:dyDescent="0.2">
      <c r="B937" s="8">
        <v>43138</v>
      </c>
      <c r="C937" s="6" t="s">
        <v>1836</v>
      </c>
      <c r="D937" s="6">
        <v>300058</v>
      </c>
      <c r="E937" s="6" t="s">
        <v>31</v>
      </c>
      <c r="F937" s="6" t="s">
        <v>21</v>
      </c>
      <c r="G937" s="6" t="s">
        <v>4</v>
      </c>
      <c r="H937" s="6" t="s">
        <v>923</v>
      </c>
      <c r="I937" s="6">
        <v>18</v>
      </c>
      <c r="J937" s="13" t="str">
        <f>VLOOKUP(MONTH(Tabla7[[#This Row],[Fecha del movimiento]]),Tablas!$O$4:$P$15,2,0)</f>
        <v>Feb</v>
      </c>
      <c r="K937" s="6">
        <f>YEAR(Tabla7[[#This Row],[Fecha del movimiento]])</f>
        <v>2018</v>
      </c>
    </row>
    <row r="938" spans="2:11" x14ac:dyDescent="0.2">
      <c r="B938" s="8">
        <v>43171</v>
      </c>
      <c r="C938" s="6" t="s">
        <v>1837</v>
      </c>
      <c r="D938" s="6">
        <v>300986</v>
      </c>
      <c r="E938" s="6" t="s">
        <v>90</v>
      </c>
      <c r="F938" s="6" t="s">
        <v>21</v>
      </c>
      <c r="G938" s="6" t="s">
        <v>4</v>
      </c>
      <c r="H938" s="6" t="s">
        <v>923</v>
      </c>
      <c r="I938" s="6">
        <v>11</v>
      </c>
      <c r="J938" s="13" t="str">
        <f>VLOOKUP(MONTH(Tabla7[[#This Row],[Fecha del movimiento]]),Tablas!$O$4:$P$15,2,0)</f>
        <v>Mar</v>
      </c>
      <c r="K938" s="6">
        <f>YEAR(Tabla7[[#This Row],[Fecha del movimiento]])</f>
        <v>2018</v>
      </c>
    </row>
    <row r="939" spans="2:11" x14ac:dyDescent="0.2">
      <c r="B939" s="8">
        <v>43175</v>
      </c>
      <c r="C939" s="6" t="s">
        <v>1838</v>
      </c>
      <c r="D939" s="6">
        <v>300723</v>
      </c>
      <c r="E939" s="6" t="s">
        <v>335</v>
      </c>
      <c r="F939" s="6" t="s">
        <v>21</v>
      </c>
      <c r="G939" s="6" t="s">
        <v>2</v>
      </c>
      <c r="H939" s="6" t="s">
        <v>923</v>
      </c>
      <c r="I939" s="6">
        <v>17</v>
      </c>
      <c r="J939" s="13" t="str">
        <f>VLOOKUP(MONTH(Tabla7[[#This Row],[Fecha del movimiento]]),Tablas!$O$4:$P$15,2,0)</f>
        <v>Mar</v>
      </c>
      <c r="K939" s="6">
        <f>YEAR(Tabla7[[#This Row],[Fecha del movimiento]])</f>
        <v>2018</v>
      </c>
    </row>
    <row r="940" spans="2:11" x14ac:dyDescent="0.2">
      <c r="B940" s="8">
        <v>43270</v>
      </c>
      <c r="C940" s="6" t="s">
        <v>1839</v>
      </c>
      <c r="D940" s="6">
        <v>300016</v>
      </c>
      <c r="E940" s="6" t="s">
        <v>811</v>
      </c>
      <c r="F940" s="6" t="s">
        <v>21</v>
      </c>
      <c r="G940" s="6" t="s">
        <v>4</v>
      </c>
      <c r="H940" s="6" t="s">
        <v>923</v>
      </c>
      <c r="I940" s="6">
        <v>11</v>
      </c>
      <c r="J940" s="13" t="str">
        <f>VLOOKUP(MONTH(Tabla7[[#This Row],[Fecha del movimiento]]),Tablas!$O$4:$P$15,2,0)</f>
        <v>Jun</v>
      </c>
      <c r="K940" s="6">
        <f>YEAR(Tabla7[[#This Row],[Fecha del movimiento]])</f>
        <v>2018</v>
      </c>
    </row>
    <row r="941" spans="2:11" x14ac:dyDescent="0.2">
      <c r="B941" s="8">
        <v>43216</v>
      </c>
      <c r="C941" s="6" t="s">
        <v>1840</v>
      </c>
      <c r="D941" s="6">
        <v>300562</v>
      </c>
      <c r="E941" s="6" t="s">
        <v>469</v>
      </c>
      <c r="F941" s="6" t="s">
        <v>21</v>
      </c>
      <c r="G941" s="6" t="s">
        <v>13</v>
      </c>
      <c r="H941" s="6" t="s">
        <v>923</v>
      </c>
      <c r="I941" s="6">
        <v>17</v>
      </c>
      <c r="J941" s="13" t="str">
        <f>VLOOKUP(MONTH(Tabla7[[#This Row],[Fecha del movimiento]]),Tablas!$O$4:$P$15,2,0)</f>
        <v>Abr</v>
      </c>
      <c r="K941" s="6">
        <f>YEAR(Tabla7[[#This Row],[Fecha del movimiento]])</f>
        <v>2018</v>
      </c>
    </row>
    <row r="942" spans="2:11" x14ac:dyDescent="0.2">
      <c r="B942" s="8">
        <v>43257</v>
      </c>
      <c r="C942" s="6" t="s">
        <v>1841</v>
      </c>
      <c r="D942" s="6">
        <v>300048</v>
      </c>
      <c r="E942" s="6" t="s">
        <v>797</v>
      </c>
      <c r="F942" s="6" t="s">
        <v>21</v>
      </c>
      <c r="G942" s="6" t="s">
        <v>12</v>
      </c>
      <c r="H942" s="6" t="s">
        <v>917</v>
      </c>
      <c r="I942" s="6">
        <v>-14</v>
      </c>
      <c r="J942" s="13" t="str">
        <f>VLOOKUP(MONTH(Tabla7[[#This Row],[Fecha del movimiento]]),Tablas!$O$4:$P$15,2,0)</f>
        <v>Jun</v>
      </c>
      <c r="K942" s="6">
        <f>YEAR(Tabla7[[#This Row],[Fecha del movimiento]])</f>
        <v>2018</v>
      </c>
    </row>
    <row r="943" spans="2:11" x14ac:dyDescent="0.2">
      <c r="B943" s="8">
        <v>43157</v>
      </c>
      <c r="C943" s="6" t="s">
        <v>1842</v>
      </c>
      <c r="D943" s="6">
        <v>300421</v>
      </c>
      <c r="E943" s="6" t="s">
        <v>322</v>
      </c>
      <c r="F943" s="6" t="s">
        <v>21</v>
      </c>
      <c r="G943" s="6" t="s">
        <v>2</v>
      </c>
      <c r="H943" s="6" t="s">
        <v>917</v>
      </c>
      <c r="I943" s="6">
        <v>-12</v>
      </c>
      <c r="J943" s="13" t="str">
        <f>VLOOKUP(MONTH(Tabla7[[#This Row],[Fecha del movimiento]]),Tablas!$O$4:$P$15,2,0)</f>
        <v>Feb</v>
      </c>
      <c r="K943" s="6">
        <f>YEAR(Tabla7[[#This Row],[Fecha del movimiento]])</f>
        <v>2018</v>
      </c>
    </row>
    <row r="944" spans="2:11" x14ac:dyDescent="0.2">
      <c r="B944" s="8">
        <v>43110</v>
      </c>
      <c r="C944" s="6" t="s">
        <v>1843</v>
      </c>
      <c r="D944" s="6">
        <v>300454</v>
      </c>
      <c r="E944" s="6" t="s">
        <v>557</v>
      </c>
      <c r="F944" s="6" t="s">
        <v>21</v>
      </c>
      <c r="G944" s="6" t="s">
        <v>6</v>
      </c>
      <c r="H944" s="6" t="s">
        <v>917</v>
      </c>
      <c r="I944" s="6">
        <v>-6</v>
      </c>
      <c r="J944" s="13" t="str">
        <f>VLOOKUP(MONTH(Tabla7[[#This Row],[Fecha del movimiento]]),Tablas!$O$4:$P$15,2,0)</f>
        <v>Ene</v>
      </c>
      <c r="K944" s="6">
        <f>YEAR(Tabla7[[#This Row],[Fecha del movimiento]])</f>
        <v>2018</v>
      </c>
    </row>
    <row r="945" spans="2:11" x14ac:dyDescent="0.2">
      <c r="B945" s="8">
        <v>43246</v>
      </c>
      <c r="C945" s="6" t="s">
        <v>1844</v>
      </c>
      <c r="D945" s="6">
        <v>300426</v>
      </c>
      <c r="E945" s="6" t="s">
        <v>578</v>
      </c>
      <c r="F945" s="6" t="s">
        <v>21</v>
      </c>
      <c r="G945" s="6" t="s">
        <v>7</v>
      </c>
      <c r="H945" s="6" t="s">
        <v>923</v>
      </c>
      <c r="I945" s="6">
        <v>19</v>
      </c>
      <c r="J945" s="13" t="str">
        <f>VLOOKUP(MONTH(Tabla7[[#This Row],[Fecha del movimiento]]),Tablas!$O$4:$P$15,2,0)</f>
        <v>May</v>
      </c>
      <c r="K945" s="6">
        <f>YEAR(Tabla7[[#This Row],[Fecha del movimiento]])</f>
        <v>2018</v>
      </c>
    </row>
    <row r="946" spans="2:11" x14ac:dyDescent="0.2">
      <c r="B946" s="8">
        <v>43116</v>
      </c>
      <c r="C946" s="6" t="s">
        <v>1845</v>
      </c>
      <c r="D946" s="6">
        <v>300804</v>
      </c>
      <c r="E946" s="6" t="s">
        <v>34</v>
      </c>
      <c r="F946" s="6" t="s">
        <v>21</v>
      </c>
      <c r="G946" s="6" t="s">
        <v>3</v>
      </c>
      <c r="H946" s="6" t="s">
        <v>917</v>
      </c>
      <c r="I946" s="6">
        <v>-14</v>
      </c>
      <c r="J946" s="13" t="str">
        <f>VLOOKUP(MONTH(Tabla7[[#This Row],[Fecha del movimiento]]),Tablas!$O$4:$P$15,2,0)</f>
        <v>Ene</v>
      </c>
      <c r="K946" s="6">
        <f>YEAR(Tabla7[[#This Row],[Fecha del movimiento]])</f>
        <v>2018</v>
      </c>
    </row>
    <row r="947" spans="2:11" x14ac:dyDescent="0.2">
      <c r="B947" s="8">
        <v>43172</v>
      </c>
      <c r="C947" s="6" t="s">
        <v>1846</v>
      </c>
      <c r="D947" s="6">
        <v>301055</v>
      </c>
      <c r="E947" s="6" t="s">
        <v>24</v>
      </c>
      <c r="F947" s="6" t="s">
        <v>21</v>
      </c>
      <c r="G947" s="6" t="s">
        <v>13</v>
      </c>
      <c r="H947" s="6" t="s">
        <v>923</v>
      </c>
      <c r="I947" s="6">
        <v>13</v>
      </c>
      <c r="J947" s="13" t="str">
        <f>VLOOKUP(MONTH(Tabla7[[#This Row],[Fecha del movimiento]]),Tablas!$O$4:$P$15,2,0)</f>
        <v>Mar</v>
      </c>
      <c r="K947" s="6">
        <f>YEAR(Tabla7[[#This Row],[Fecha del movimiento]])</f>
        <v>2018</v>
      </c>
    </row>
    <row r="948" spans="2:11" x14ac:dyDescent="0.2">
      <c r="B948" s="8">
        <v>43177</v>
      </c>
      <c r="C948" s="6" t="s">
        <v>1847</v>
      </c>
      <c r="D948" s="6">
        <v>300892</v>
      </c>
      <c r="E948" s="6" t="s">
        <v>180</v>
      </c>
      <c r="F948" s="6" t="s">
        <v>21</v>
      </c>
      <c r="G948" s="6" t="s">
        <v>9</v>
      </c>
      <c r="H948" s="6" t="s">
        <v>917</v>
      </c>
      <c r="I948" s="6">
        <v>-13</v>
      </c>
      <c r="J948" s="13" t="str">
        <f>VLOOKUP(MONTH(Tabla7[[#This Row],[Fecha del movimiento]]),Tablas!$O$4:$P$15,2,0)</f>
        <v>Mar</v>
      </c>
      <c r="K948" s="6">
        <f>YEAR(Tabla7[[#This Row],[Fecha del movimiento]])</f>
        <v>2018</v>
      </c>
    </row>
    <row r="949" spans="2:11" x14ac:dyDescent="0.2">
      <c r="B949" s="8">
        <v>43173</v>
      </c>
      <c r="C949" s="6" t="s">
        <v>1848</v>
      </c>
      <c r="D949" s="6">
        <v>300417</v>
      </c>
      <c r="E949" s="6" t="s">
        <v>585</v>
      </c>
      <c r="F949" s="6" t="s">
        <v>21</v>
      </c>
      <c r="G949" s="6" t="s">
        <v>6</v>
      </c>
      <c r="H949" s="6" t="s">
        <v>923</v>
      </c>
      <c r="I949" s="6">
        <v>10</v>
      </c>
      <c r="J949" s="13" t="str">
        <f>VLOOKUP(MONTH(Tabla7[[#This Row],[Fecha del movimiento]]),Tablas!$O$4:$P$15,2,0)</f>
        <v>Mar</v>
      </c>
      <c r="K949" s="6">
        <f>YEAR(Tabla7[[#This Row],[Fecha del movimiento]])</f>
        <v>2018</v>
      </c>
    </row>
    <row r="950" spans="2:11" x14ac:dyDescent="0.2">
      <c r="B950" s="8">
        <v>43288</v>
      </c>
      <c r="C950" s="6" t="s">
        <v>1849</v>
      </c>
      <c r="D950" s="6">
        <v>300440</v>
      </c>
      <c r="E950" s="6" t="s">
        <v>568</v>
      </c>
      <c r="F950" s="6" t="s">
        <v>21</v>
      </c>
      <c r="G950" s="6" t="s">
        <v>13</v>
      </c>
      <c r="H950" s="6" t="s">
        <v>917</v>
      </c>
      <c r="I950" s="6">
        <v>-6</v>
      </c>
      <c r="J950" s="13" t="str">
        <f>VLOOKUP(MONTH(Tabla7[[#This Row],[Fecha del movimiento]]),Tablas!$O$4:$P$15,2,0)</f>
        <v>Jul</v>
      </c>
      <c r="K950" s="6">
        <f>YEAR(Tabla7[[#This Row],[Fecha del movimiento]])</f>
        <v>2018</v>
      </c>
    </row>
    <row r="951" spans="2:11" x14ac:dyDescent="0.2">
      <c r="B951" s="8">
        <v>43342</v>
      </c>
      <c r="C951" s="6" t="s">
        <v>1850</v>
      </c>
      <c r="D951" s="6">
        <v>300152</v>
      </c>
      <c r="E951" s="6" t="s">
        <v>92</v>
      </c>
      <c r="F951" s="6" t="s">
        <v>21</v>
      </c>
      <c r="G951" s="6" t="s">
        <v>6</v>
      </c>
      <c r="H951" s="6" t="s">
        <v>917</v>
      </c>
      <c r="I951" s="6">
        <v>-18</v>
      </c>
      <c r="J951" s="13" t="str">
        <f>VLOOKUP(MONTH(Tabla7[[#This Row],[Fecha del movimiento]]),Tablas!$O$4:$P$15,2,0)</f>
        <v>Ago</v>
      </c>
      <c r="K951" s="6">
        <f>YEAR(Tabla7[[#This Row],[Fecha del movimiento]])</f>
        <v>2018</v>
      </c>
    </row>
    <row r="952" spans="2:11" x14ac:dyDescent="0.2">
      <c r="B952" s="8">
        <v>43281</v>
      </c>
      <c r="C952" s="6" t="s">
        <v>1851</v>
      </c>
      <c r="D952" s="6">
        <v>300371</v>
      </c>
      <c r="E952" s="6" t="s">
        <v>614</v>
      </c>
      <c r="F952" s="6" t="s">
        <v>21</v>
      </c>
      <c r="G952" s="6" t="s">
        <v>1</v>
      </c>
      <c r="H952" s="6" t="s">
        <v>917</v>
      </c>
      <c r="I952" s="6">
        <v>-11</v>
      </c>
      <c r="J952" s="13" t="str">
        <f>VLOOKUP(MONTH(Tabla7[[#This Row],[Fecha del movimiento]]),Tablas!$O$4:$P$15,2,0)</f>
        <v>Jun</v>
      </c>
      <c r="K952" s="6">
        <f>YEAR(Tabla7[[#This Row],[Fecha del movimiento]])</f>
        <v>2018</v>
      </c>
    </row>
    <row r="953" spans="2:11" x14ac:dyDescent="0.2">
      <c r="B953" s="8">
        <v>43336</v>
      </c>
      <c r="C953" s="6" t="s">
        <v>1852</v>
      </c>
      <c r="D953" s="6">
        <v>300326</v>
      </c>
      <c r="E953" s="6" t="s">
        <v>644</v>
      </c>
      <c r="F953" s="6" t="s">
        <v>21</v>
      </c>
      <c r="G953" s="6" t="s">
        <v>12</v>
      </c>
      <c r="H953" s="6" t="s">
        <v>917</v>
      </c>
      <c r="I953" s="6">
        <v>-20</v>
      </c>
      <c r="J953" s="13" t="str">
        <f>VLOOKUP(MONTH(Tabla7[[#This Row],[Fecha del movimiento]]),Tablas!$O$4:$P$15,2,0)</f>
        <v>Ago</v>
      </c>
      <c r="K953" s="6">
        <f>YEAR(Tabla7[[#This Row],[Fecha del movimiento]])</f>
        <v>2018</v>
      </c>
    </row>
    <row r="954" spans="2:11" x14ac:dyDescent="0.2">
      <c r="B954" s="8">
        <v>43267</v>
      </c>
      <c r="C954" s="6" t="s">
        <v>1853</v>
      </c>
      <c r="D954" s="6">
        <v>300148</v>
      </c>
      <c r="E954" s="6" t="s">
        <v>658</v>
      </c>
      <c r="F954" s="6" t="s">
        <v>21</v>
      </c>
      <c r="G954" s="6" t="s">
        <v>13</v>
      </c>
      <c r="H954" s="6" t="s">
        <v>917</v>
      </c>
      <c r="I954" s="6">
        <v>-7</v>
      </c>
      <c r="J954" s="13" t="str">
        <f>VLOOKUP(MONTH(Tabla7[[#This Row],[Fecha del movimiento]]),Tablas!$O$4:$P$15,2,0)</f>
        <v>Jun</v>
      </c>
      <c r="K954" s="6">
        <f>YEAR(Tabla7[[#This Row],[Fecha del movimiento]])</f>
        <v>2018</v>
      </c>
    </row>
    <row r="955" spans="2:11" x14ac:dyDescent="0.2">
      <c r="B955" s="8">
        <v>43159</v>
      </c>
      <c r="C955" s="6" t="s">
        <v>1854</v>
      </c>
      <c r="D955" s="6">
        <v>300780</v>
      </c>
      <c r="E955" s="6" t="s">
        <v>285</v>
      </c>
      <c r="F955" s="6" t="s">
        <v>21</v>
      </c>
      <c r="G955" s="6" t="s">
        <v>12</v>
      </c>
      <c r="H955" s="6" t="s">
        <v>917</v>
      </c>
      <c r="I955" s="6">
        <v>-10</v>
      </c>
      <c r="J955" s="13" t="str">
        <f>VLOOKUP(MONTH(Tabla7[[#This Row],[Fecha del movimiento]]),Tablas!$O$4:$P$15,2,0)</f>
        <v>Feb</v>
      </c>
      <c r="K955" s="6">
        <f>YEAR(Tabla7[[#This Row],[Fecha del movimiento]])</f>
        <v>2018</v>
      </c>
    </row>
    <row r="956" spans="2:11" x14ac:dyDescent="0.2">
      <c r="B956" s="8">
        <v>43163</v>
      </c>
      <c r="C956" s="6" t="s">
        <v>1855</v>
      </c>
      <c r="D956" s="6">
        <v>300064</v>
      </c>
      <c r="E956" s="6" t="s">
        <v>137</v>
      </c>
      <c r="F956" s="6" t="s">
        <v>21</v>
      </c>
      <c r="G956" s="6" t="s">
        <v>6</v>
      </c>
      <c r="H956" s="6" t="s">
        <v>917</v>
      </c>
      <c r="I956" s="6">
        <v>-9</v>
      </c>
      <c r="J956" s="13" t="str">
        <f>VLOOKUP(MONTH(Tabla7[[#This Row],[Fecha del movimiento]]),Tablas!$O$4:$P$15,2,0)</f>
        <v>Mar</v>
      </c>
      <c r="K956" s="6">
        <f>YEAR(Tabla7[[#This Row],[Fecha del movimiento]])</f>
        <v>2018</v>
      </c>
    </row>
    <row r="957" spans="2:11" x14ac:dyDescent="0.2">
      <c r="B957" s="8">
        <v>43314</v>
      </c>
      <c r="C957" s="6" t="s">
        <v>1856</v>
      </c>
      <c r="D957" s="6">
        <v>300849</v>
      </c>
      <c r="E957" s="6" t="s">
        <v>221</v>
      </c>
      <c r="F957" s="6" t="s">
        <v>21</v>
      </c>
      <c r="G957" s="6" t="s">
        <v>4</v>
      </c>
      <c r="H957" s="6" t="s">
        <v>923</v>
      </c>
      <c r="I957" s="6">
        <v>17</v>
      </c>
      <c r="J957" s="13" t="str">
        <f>VLOOKUP(MONTH(Tabla7[[#This Row],[Fecha del movimiento]]),Tablas!$O$4:$P$15,2,0)</f>
        <v>Ago</v>
      </c>
      <c r="K957" s="6">
        <f>YEAR(Tabla7[[#This Row],[Fecha del movimiento]])</f>
        <v>2018</v>
      </c>
    </row>
    <row r="958" spans="2:11" x14ac:dyDescent="0.2">
      <c r="B958" s="8">
        <v>43110</v>
      </c>
      <c r="C958" s="6" t="s">
        <v>1857</v>
      </c>
      <c r="D958" s="6">
        <v>300863</v>
      </c>
      <c r="E958" s="6" t="s">
        <v>208</v>
      </c>
      <c r="F958" s="6" t="s">
        <v>21</v>
      </c>
      <c r="G958" s="6" t="s">
        <v>4</v>
      </c>
      <c r="H958" s="6" t="s">
        <v>923</v>
      </c>
      <c r="I958" s="6">
        <v>11</v>
      </c>
      <c r="J958" s="13" t="str">
        <f>VLOOKUP(MONTH(Tabla7[[#This Row],[Fecha del movimiento]]),Tablas!$O$4:$P$15,2,0)</f>
        <v>Ene</v>
      </c>
      <c r="K958" s="6">
        <f>YEAR(Tabla7[[#This Row],[Fecha del movimiento]])</f>
        <v>2018</v>
      </c>
    </row>
    <row r="959" spans="2:11" x14ac:dyDescent="0.2">
      <c r="B959" s="8">
        <v>43178</v>
      </c>
      <c r="C959" s="6" t="s">
        <v>1858</v>
      </c>
      <c r="D959" s="6">
        <v>300422</v>
      </c>
      <c r="E959" s="6" t="s">
        <v>581</v>
      </c>
      <c r="F959" s="6" t="s">
        <v>21</v>
      </c>
      <c r="G959" s="6" t="s">
        <v>2</v>
      </c>
      <c r="H959" s="6" t="s">
        <v>917</v>
      </c>
      <c r="I959" s="6">
        <v>-20</v>
      </c>
      <c r="J959" s="13" t="str">
        <f>VLOOKUP(MONTH(Tabla7[[#This Row],[Fecha del movimiento]]),Tablas!$O$4:$P$15,2,0)</f>
        <v>Mar</v>
      </c>
      <c r="K959" s="6">
        <f>YEAR(Tabla7[[#This Row],[Fecha del movimiento]])</f>
        <v>2018</v>
      </c>
    </row>
    <row r="960" spans="2:11" x14ac:dyDescent="0.2">
      <c r="B960" s="8">
        <v>43118</v>
      </c>
      <c r="C960" s="6" t="s">
        <v>1859</v>
      </c>
      <c r="D960" s="6">
        <v>300544</v>
      </c>
      <c r="E960" s="6" t="s">
        <v>84</v>
      </c>
      <c r="F960" s="6" t="s">
        <v>21</v>
      </c>
      <c r="G960" s="6" t="s">
        <v>2</v>
      </c>
      <c r="H960" s="6" t="s">
        <v>923</v>
      </c>
      <c r="I960" s="6">
        <v>17</v>
      </c>
      <c r="J960" s="13" t="str">
        <f>VLOOKUP(MONTH(Tabla7[[#This Row],[Fecha del movimiento]]),Tablas!$O$4:$P$15,2,0)</f>
        <v>Ene</v>
      </c>
      <c r="K960" s="6">
        <f>YEAR(Tabla7[[#This Row],[Fecha del movimiento]])</f>
        <v>2018</v>
      </c>
    </row>
    <row r="961" spans="2:11" x14ac:dyDescent="0.2">
      <c r="B961" s="8">
        <v>43342</v>
      </c>
      <c r="C961" s="6" t="s">
        <v>1860</v>
      </c>
      <c r="D961" s="6">
        <v>300204</v>
      </c>
      <c r="E961" s="6" t="s">
        <v>726</v>
      </c>
      <c r="F961" s="6" t="s">
        <v>21</v>
      </c>
      <c r="G961" s="6" t="s">
        <v>9</v>
      </c>
      <c r="H961" s="6" t="s">
        <v>917</v>
      </c>
      <c r="I961" s="6">
        <v>-5</v>
      </c>
      <c r="J961" s="13" t="str">
        <f>VLOOKUP(MONTH(Tabla7[[#This Row],[Fecha del movimiento]]),Tablas!$O$4:$P$15,2,0)</f>
        <v>Ago</v>
      </c>
      <c r="K961" s="6">
        <f>YEAR(Tabla7[[#This Row],[Fecha del movimiento]])</f>
        <v>2018</v>
      </c>
    </row>
    <row r="962" spans="2:11" x14ac:dyDescent="0.2">
      <c r="B962" s="8">
        <v>43343</v>
      </c>
      <c r="C962" s="6" t="s">
        <v>1861</v>
      </c>
      <c r="D962" s="6">
        <v>300287</v>
      </c>
      <c r="E962" s="6" t="s">
        <v>625</v>
      </c>
      <c r="F962" s="6" t="s">
        <v>21</v>
      </c>
      <c r="G962" s="6" t="s">
        <v>13</v>
      </c>
      <c r="H962" s="6" t="s">
        <v>923</v>
      </c>
      <c r="I962" s="6">
        <v>17</v>
      </c>
      <c r="J962" s="13" t="str">
        <f>VLOOKUP(MONTH(Tabla7[[#This Row],[Fecha del movimiento]]),Tablas!$O$4:$P$15,2,0)</f>
        <v>Ago</v>
      </c>
      <c r="K962" s="6">
        <f>YEAR(Tabla7[[#This Row],[Fecha del movimiento]])</f>
        <v>2018</v>
      </c>
    </row>
    <row r="963" spans="2:11" x14ac:dyDescent="0.2">
      <c r="B963" s="8">
        <v>43288</v>
      </c>
      <c r="C963" s="6" t="s">
        <v>1862</v>
      </c>
      <c r="D963" s="6">
        <v>300092</v>
      </c>
      <c r="E963" s="6" t="s">
        <v>148</v>
      </c>
      <c r="F963" s="6" t="s">
        <v>21</v>
      </c>
      <c r="G963" s="6" t="s">
        <v>1</v>
      </c>
      <c r="H963" s="6" t="s">
        <v>923</v>
      </c>
      <c r="I963" s="6">
        <v>18</v>
      </c>
      <c r="J963" s="13" t="str">
        <f>VLOOKUP(MONTH(Tabla7[[#This Row],[Fecha del movimiento]]),Tablas!$O$4:$P$15,2,0)</f>
        <v>Jul</v>
      </c>
      <c r="K963" s="6">
        <f>YEAR(Tabla7[[#This Row],[Fecha del movimiento]])</f>
        <v>2018</v>
      </c>
    </row>
    <row r="964" spans="2:11" x14ac:dyDescent="0.2">
      <c r="B964" s="8">
        <v>43305</v>
      </c>
      <c r="C964" s="6" t="s">
        <v>1863</v>
      </c>
      <c r="D964" s="6">
        <v>300249</v>
      </c>
      <c r="E964" s="6" t="s">
        <v>695</v>
      </c>
      <c r="F964" s="6" t="s">
        <v>21</v>
      </c>
      <c r="G964" s="6" t="s">
        <v>10</v>
      </c>
      <c r="H964" s="6" t="s">
        <v>923</v>
      </c>
      <c r="I964" s="6">
        <v>12</v>
      </c>
      <c r="J964" s="13" t="str">
        <f>VLOOKUP(MONTH(Tabla7[[#This Row],[Fecha del movimiento]]),Tablas!$O$4:$P$15,2,0)</f>
        <v>Jul</v>
      </c>
      <c r="K964" s="6">
        <f>YEAR(Tabla7[[#This Row],[Fecha del movimiento]])</f>
        <v>2018</v>
      </c>
    </row>
    <row r="965" spans="2:11" x14ac:dyDescent="0.2">
      <c r="B965" s="8">
        <v>43205</v>
      </c>
      <c r="C965" s="6" t="s">
        <v>1864</v>
      </c>
      <c r="D965" s="6">
        <v>300207</v>
      </c>
      <c r="E965" s="6" t="s">
        <v>725</v>
      </c>
      <c r="F965" s="6" t="s">
        <v>21</v>
      </c>
      <c r="G965" s="6" t="s">
        <v>2</v>
      </c>
      <c r="H965" s="6" t="s">
        <v>917</v>
      </c>
      <c r="I965" s="6">
        <v>-11</v>
      </c>
      <c r="J965" s="13" t="str">
        <f>VLOOKUP(MONTH(Tabla7[[#This Row],[Fecha del movimiento]]),Tablas!$O$4:$P$15,2,0)</f>
        <v>Abr</v>
      </c>
      <c r="K965" s="6">
        <f>YEAR(Tabla7[[#This Row],[Fecha del movimiento]])</f>
        <v>2018</v>
      </c>
    </row>
    <row r="966" spans="2:11" x14ac:dyDescent="0.2">
      <c r="B966" s="8">
        <v>43146</v>
      </c>
      <c r="C966" s="6" t="s">
        <v>1865</v>
      </c>
      <c r="D966" s="6">
        <v>301014</v>
      </c>
      <c r="E966" s="6" t="s">
        <v>63</v>
      </c>
      <c r="F966" s="6" t="s">
        <v>21</v>
      </c>
      <c r="G966" s="6" t="s">
        <v>9</v>
      </c>
      <c r="H966" s="6" t="s">
        <v>923</v>
      </c>
      <c r="I966" s="6">
        <v>18</v>
      </c>
      <c r="J966" s="13" t="str">
        <f>VLOOKUP(MONTH(Tabla7[[#This Row],[Fecha del movimiento]]),Tablas!$O$4:$P$15,2,0)</f>
        <v>Feb</v>
      </c>
      <c r="K966" s="6">
        <f>YEAR(Tabla7[[#This Row],[Fecha del movimiento]])</f>
        <v>2018</v>
      </c>
    </row>
    <row r="967" spans="2:11" x14ac:dyDescent="0.2">
      <c r="B967" s="8">
        <v>43279</v>
      </c>
      <c r="C967" s="6" t="s">
        <v>1866</v>
      </c>
      <c r="D967" s="6">
        <v>300176</v>
      </c>
      <c r="E967" s="6" t="s">
        <v>258</v>
      </c>
      <c r="F967" s="6" t="s">
        <v>21</v>
      </c>
      <c r="G967" s="6" t="s">
        <v>2</v>
      </c>
      <c r="H967" s="6" t="s">
        <v>917</v>
      </c>
      <c r="I967" s="6">
        <v>-14</v>
      </c>
      <c r="J967" s="13" t="str">
        <f>VLOOKUP(MONTH(Tabla7[[#This Row],[Fecha del movimiento]]),Tablas!$O$4:$P$15,2,0)</f>
        <v>Jun</v>
      </c>
      <c r="K967" s="6">
        <f>YEAR(Tabla7[[#This Row],[Fecha del movimiento]])</f>
        <v>2018</v>
      </c>
    </row>
    <row r="968" spans="2:11" x14ac:dyDescent="0.2">
      <c r="B968" s="8">
        <v>43194</v>
      </c>
      <c r="C968" s="6" t="s">
        <v>1867</v>
      </c>
      <c r="D968" s="6">
        <v>300155</v>
      </c>
      <c r="E968" s="6" t="s">
        <v>750</v>
      </c>
      <c r="F968" s="6" t="s">
        <v>21</v>
      </c>
      <c r="G968" s="6" t="s">
        <v>6</v>
      </c>
      <c r="H968" s="6" t="s">
        <v>923</v>
      </c>
      <c r="I968" s="6">
        <v>20</v>
      </c>
      <c r="J968" s="13" t="str">
        <f>VLOOKUP(MONTH(Tabla7[[#This Row],[Fecha del movimiento]]),Tablas!$O$4:$P$15,2,0)</f>
        <v>Abr</v>
      </c>
      <c r="K968" s="6">
        <f>YEAR(Tabla7[[#This Row],[Fecha del movimiento]])</f>
        <v>2018</v>
      </c>
    </row>
    <row r="969" spans="2:11" x14ac:dyDescent="0.2">
      <c r="B969" s="8">
        <v>43108</v>
      </c>
      <c r="C969" s="6" t="s">
        <v>1868</v>
      </c>
      <c r="D969" s="6">
        <v>300628</v>
      </c>
      <c r="E969" s="6" t="s">
        <v>416</v>
      </c>
      <c r="F969" s="6" t="s">
        <v>21</v>
      </c>
      <c r="G969" s="6" t="s">
        <v>13</v>
      </c>
      <c r="H969" s="6" t="s">
        <v>917</v>
      </c>
      <c r="I969" s="6">
        <v>-14</v>
      </c>
      <c r="J969" s="13" t="str">
        <f>VLOOKUP(MONTH(Tabla7[[#This Row],[Fecha del movimiento]]),Tablas!$O$4:$P$15,2,0)</f>
        <v>Ene</v>
      </c>
      <c r="K969" s="6">
        <f>YEAR(Tabla7[[#This Row],[Fecha del movimiento]])</f>
        <v>2018</v>
      </c>
    </row>
    <row r="970" spans="2:11" x14ac:dyDescent="0.2">
      <c r="B970" s="8">
        <v>43324</v>
      </c>
      <c r="C970" s="6" t="s">
        <v>1869</v>
      </c>
      <c r="D970" s="6">
        <v>300250</v>
      </c>
      <c r="E970" s="6" t="s">
        <v>694</v>
      </c>
      <c r="F970" s="6" t="s">
        <v>21</v>
      </c>
      <c r="G970" s="6" t="s">
        <v>13</v>
      </c>
      <c r="H970" s="6" t="s">
        <v>923</v>
      </c>
      <c r="I970" s="6">
        <v>12</v>
      </c>
      <c r="J970" s="13" t="str">
        <f>VLOOKUP(MONTH(Tabla7[[#This Row],[Fecha del movimiento]]),Tablas!$O$4:$P$15,2,0)</f>
        <v>Ago</v>
      </c>
      <c r="K970" s="6">
        <f>YEAR(Tabla7[[#This Row],[Fecha del movimiento]])</f>
        <v>2018</v>
      </c>
    </row>
    <row r="971" spans="2:11" x14ac:dyDescent="0.2">
      <c r="B971" s="8">
        <v>43247</v>
      </c>
      <c r="C971" s="6" t="s">
        <v>1870</v>
      </c>
      <c r="D971" s="6">
        <v>300972</v>
      </c>
      <c r="E971" s="6" t="s">
        <v>103</v>
      </c>
      <c r="F971" s="6" t="s">
        <v>21</v>
      </c>
      <c r="G971" s="6" t="s">
        <v>8</v>
      </c>
      <c r="H971" s="6" t="s">
        <v>923</v>
      </c>
      <c r="I971" s="6">
        <v>18</v>
      </c>
      <c r="J971" s="13" t="str">
        <f>VLOOKUP(MONTH(Tabla7[[#This Row],[Fecha del movimiento]]),Tablas!$O$4:$P$15,2,0)</f>
        <v>May</v>
      </c>
      <c r="K971" s="6">
        <f>YEAR(Tabla7[[#This Row],[Fecha del movimiento]])</f>
        <v>2018</v>
      </c>
    </row>
    <row r="972" spans="2:11" x14ac:dyDescent="0.2">
      <c r="B972" s="8">
        <v>43139</v>
      </c>
      <c r="C972" s="6" t="s">
        <v>1871</v>
      </c>
      <c r="D972" s="6">
        <v>300398</v>
      </c>
      <c r="E972" s="6" t="s">
        <v>596</v>
      </c>
      <c r="F972" s="6" t="s">
        <v>21</v>
      </c>
      <c r="G972" s="6" t="s">
        <v>13</v>
      </c>
      <c r="H972" s="6" t="s">
        <v>917</v>
      </c>
      <c r="I972" s="6">
        <v>-10</v>
      </c>
      <c r="J972" s="13" t="str">
        <f>VLOOKUP(MONTH(Tabla7[[#This Row],[Fecha del movimiento]]),Tablas!$O$4:$P$15,2,0)</f>
        <v>Feb</v>
      </c>
      <c r="K972" s="6">
        <f>YEAR(Tabla7[[#This Row],[Fecha del movimiento]])</f>
        <v>2018</v>
      </c>
    </row>
    <row r="973" spans="2:11" x14ac:dyDescent="0.2">
      <c r="B973" s="8">
        <v>43226</v>
      </c>
      <c r="C973" s="6" t="s">
        <v>1872</v>
      </c>
      <c r="D973" s="6">
        <v>300158</v>
      </c>
      <c r="E973" s="6" t="s">
        <v>748</v>
      </c>
      <c r="F973" s="6" t="s">
        <v>21</v>
      </c>
      <c r="G973" s="6" t="s">
        <v>2</v>
      </c>
      <c r="H973" s="6" t="s">
        <v>923</v>
      </c>
      <c r="I973" s="6">
        <v>15</v>
      </c>
      <c r="J973" s="13" t="str">
        <f>VLOOKUP(MONTH(Tabla7[[#This Row],[Fecha del movimiento]]),Tablas!$O$4:$P$15,2,0)</f>
        <v>May</v>
      </c>
      <c r="K973" s="6">
        <f>YEAR(Tabla7[[#This Row],[Fecha del movimiento]])</f>
        <v>2018</v>
      </c>
    </row>
    <row r="974" spans="2:11" x14ac:dyDescent="0.2">
      <c r="B974" s="8">
        <v>43187</v>
      </c>
      <c r="C974" s="6" t="s">
        <v>1873</v>
      </c>
      <c r="D974" s="6">
        <v>300694</v>
      </c>
      <c r="E974" s="6" t="s">
        <v>363</v>
      </c>
      <c r="F974" s="6" t="s">
        <v>21</v>
      </c>
      <c r="G974" s="6" t="s">
        <v>13</v>
      </c>
      <c r="H974" s="6" t="s">
        <v>923</v>
      </c>
      <c r="I974" s="6">
        <v>15</v>
      </c>
      <c r="J974" s="13" t="str">
        <f>VLOOKUP(MONTH(Tabla7[[#This Row],[Fecha del movimiento]]),Tablas!$O$4:$P$15,2,0)</f>
        <v>Mar</v>
      </c>
      <c r="K974" s="6">
        <f>YEAR(Tabla7[[#This Row],[Fecha del movimiento]])</f>
        <v>2018</v>
      </c>
    </row>
    <row r="975" spans="2:11" x14ac:dyDescent="0.2">
      <c r="B975" s="8">
        <v>43134</v>
      </c>
      <c r="C975" s="6" t="s">
        <v>1874</v>
      </c>
      <c r="D975" s="6">
        <v>300450</v>
      </c>
      <c r="E975" s="6" t="s">
        <v>560</v>
      </c>
      <c r="F975" s="6" t="s">
        <v>21</v>
      </c>
      <c r="G975" s="6" t="s">
        <v>13</v>
      </c>
      <c r="H975" s="6" t="s">
        <v>917</v>
      </c>
      <c r="I975" s="6">
        <v>-9</v>
      </c>
      <c r="J975" s="13" t="str">
        <f>VLOOKUP(MONTH(Tabla7[[#This Row],[Fecha del movimiento]]),Tablas!$O$4:$P$15,2,0)</f>
        <v>Feb</v>
      </c>
      <c r="K975" s="6">
        <f>YEAR(Tabla7[[#This Row],[Fecha del movimiento]])</f>
        <v>2018</v>
      </c>
    </row>
    <row r="976" spans="2:11" x14ac:dyDescent="0.2">
      <c r="B976" s="8">
        <v>43152</v>
      </c>
      <c r="C976" s="6" t="s">
        <v>1875</v>
      </c>
      <c r="D976" s="6">
        <v>300407</v>
      </c>
      <c r="E976" s="6" t="s">
        <v>584</v>
      </c>
      <c r="F976" s="6" t="s">
        <v>21</v>
      </c>
      <c r="G976" s="6" t="s">
        <v>2</v>
      </c>
      <c r="H976" s="6" t="s">
        <v>917</v>
      </c>
      <c r="I976" s="6">
        <v>-7</v>
      </c>
      <c r="J976" s="13" t="str">
        <f>VLOOKUP(MONTH(Tabla7[[#This Row],[Fecha del movimiento]]),Tablas!$O$4:$P$15,2,0)</f>
        <v>Feb</v>
      </c>
      <c r="K976" s="6">
        <f>YEAR(Tabla7[[#This Row],[Fecha del movimiento]])</f>
        <v>2018</v>
      </c>
    </row>
    <row r="977" spans="2:11" x14ac:dyDescent="0.2">
      <c r="B977" s="8">
        <v>43158</v>
      </c>
      <c r="C977" s="6" t="s">
        <v>1876</v>
      </c>
      <c r="D977" s="6">
        <v>301051</v>
      </c>
      <c r="E977" s="6" t="s">
        <v>28</v>
      </c>
      <c r="F977" s="6" t="s">
        <v>21</v>
      </c>
      <c r="G977" s="6" t="s">
        <v>2</v>
      </c>
      <c r="H977" s="6" t="s">
        <v>923</v>
      </c>
      <c r="I977" s="6">
        <v>13</v>
      </c>
      <c r="J977" s="13" t="str">
        <f>VLOOKUP(MONTH(Tabla7[[#This Row],[Fecha del movimiento]]),Tablas!$O$4:$P$15,2,0)</f>
        <v>Feb</v>
      </c>
      <c r="K977" s="6">
        <f>YEAR(Tabla7[[#This Row],[Fecha del movimiento]])</f>
        <v>2018</v>
      </c>
    </row>
    <row r="978" spans="2:11" x14ac:dyDescent="0.2">
      <c r="B978" s="8">
        <v>43245</v>
      </c>
      <c r="C978" s="6" t="s">
        <v>1877</v>
      </c>
      <c r="D978" s="6">
        <v>300666</v>
      </c>
      <c r="E978" s="6" t="s">
        <v>383</v>
      </c>
      <c r="F978" s="6" t="s">
        <v>21</v>
      </c>
      <c r="G978" s="6" t="s">
        <v>12</v>
      </c>
      <c r="H978" s="6" t="s">
        <v>917</v>
      </c>
      <c r="I978" s="6">
        <v>-15</v>
      </c>
      <c r="J978" s="13" t="str">
        <f>VLOOKUP(MONTH(Tabla7[[#This Row],[Fecha del movimiento]]),Tablas!$O$4:$P$15,2,0)</f>
        <v>May</v>
      </c>
      <c r="K978" s="6">
        <f>YEAR(Tabla7[[#This Row],[Fecha del movimiento]])</f>
        <v>2018</v>
      </c>
    </row>
    <row r="979" spans="2:11" x14ac:dyDescent="0.2">
      <c r="B979" s="8">
        <v>43331</v>
      </c>
      <c r="C979" s="6" t="s">
        <v>1878</v>
      </c>
      <c r="D979" s="6">
        <v>300342</v>
      </c>
      <c r="E979" s="6" t="s">
        <v>636</v>
      </c>
      <c r="F979" s="6" t="s">
        <v>21</v>
      </c>
      <c r="G979" s="6" t="s">
        <v>13</v>
      </c>
      <c r="H979" s="6" t="s">
        <v>923</v>
      </c>
      <c r="I979" s="6">
        <v>11</v>
      </c>
      <c r="J979" s="13" t="str">
        <f>VLOOKUP(MONTH(Tabla7[[#This Row],[Fecha del movimiento]]),Tablas!$O$4:$P$15,2,0)</f>
        <v>Ago</v>
      </c>
      <c r="K979" s="6">
        <f>YEAR(Tabla7[[#This Row],[Fecha del movimiento]])</f>
        <v>2018</v>
      </c>
    </row>
    <row r="980" spans="2:11" x14ac:dyDescent="0.2">
      <c r="B980" s="8">
        <v>43277</v>
      </c>
      <c r="C980" s="6" t="s">
        <v>1879</v>
      </c>
      <c r="D980" s="6">
        <v>300280</v>
      </c>
      <c r="E980" s="6" t="s">
        <v>673</v>
      </c>
      <c r="F980" s="6" t="s">
        <v>21</v>
      </c>
      <c r="G980" s="6" t="s">
        <v>11</v>
      </c>
      <c r="H980" s="6" t="s">
        <v>923</v>
      </c>
      <c r="I980" s="6">
        <v>10</v>
      </c>
      <c r="J980" s="13" t="str">
        <f>VLOOKUP(MONTH(Tabla7[[#This Row],[Fecha del movimiento]]),Tablas!$O$4:$P$15,2,0)</f>
        <v>Jun</v>
      </c>
      <c r="K980" s="6">
        <f>YEAR(Tabla7[[#This Row],[Fecha del movimiento]])</f>
        <v>2018</v>
      </c>
    </row>
    <row r="981" spans="2:11" x14ac:dyDescent="0.2">
      <c r="B981" s="8">
        <v>43199</v>
      </c>
      <c r="C981" s="6" t="s">
        <v>1880</v>
      </c>
      <c r="D981" s="6">
        <v>300658</v>
      </c>
      <c r="E981" s="6" t="s">
        <v>389</v>
      </c>
      <c r="F981" s="6" t="s">
        <v>21</v>
      </c>
      <c r="G981" s="6" t="s">
        <v>13</v>
      </c>
      <c r="H981" s="6" t="s">
        <v>923</v>
      </c>
      <c r="I981" s="6">
        <v>14</v>
      </c>
      <c r="J981" s="13" t="str">
        <f>VLOOKUP(MONTH(Tabla7[[#This Row],[Fecha del movimiento]]),Tablas!$O$4:$P$15,2,0)</f>
        <v>Abr</v>
      </c>
      <c r="K981" s="6">
        <f>YEAR(Tabla7[[#This Row],[Fecha del movimiento]])</f>
        <v>2018</v>
      </c>
    </row>
    <row r="982" spans="2:11" x14ac:dyDescent="0.2">
      <c r="B982" s="8">
        <v>43191</v>
      </c>
      <c r="C982" s="6" t="s">
        <v>1122</v>
      </c>
      <c r="D982" s="6">
        <v>301041</v>
      </c>
      <c r="E982" s="6" t="s">
        <v>38</v>
      </c>
      <c r="F982" s="6" t="s">
        <v>21</v>
      </c>
      <c r="G982" s="6" t="s">
        <v>11</v>
      </c>
      <c r="H982" s="6" t="s">
        <v>923</v>
      </c>
      <c r="I982" s="6">
        <v>14</v>
      </c>
      <c r="J982" s="13" t="str">
        <f>VLOOKUP(MONTH(Tabla7[[#This Row],[Fecha del movimiento]]),Tablas!$O$4:$P$15,2,0)</f>
        <v>Abr</v>
      </c>
      <c r="K982" s="6">
        <f>YEAR(Tabla7[[#This Row],[Fecha del movimiento]])</f>
        <v>2018</v>
      </c>
    </row>
    <row r="983" spans="2:11" x14ac:dyDescent="0.2">
      <c r="B983" s="8">
        <v>43252</v>
      </c>
      <c r="C983" s="6" t="s">
        <v>1881</v>
      </c>
      <c r="D983" s="6">
        <v>300916</v>
      </c>
      <c r="E983" s="6" t="s">
        <v>156</v>
      </c>
      <c r="F983" s="6" t="s">
        <v>21</v>
      </c>
      <c r="G983" s="6" t="s">
        <v>10</v>
      </c>
      <c r="H983" s="6" t="s">
        <v>917</v>
      </c>
      <c r="I983" s="6">
        <v>-9</v>
      </c>
      <c r="J983" s="13" t="str">
        <f>VLOOKUP(MONTH(Tabla7[[#This Row],[Fecha del movimiento]]),Tablas!$O$4:$P$15,2,0)</f>
        <v>Jun</v>
      </c>
      <c r="K983" s="6">
        <f>YEAR(Tabla7[[#This Row],[Fecha del movimiento]])</f>
        <v>2018</v>
      </c>
    </row>
    <row r="984" spans="2:11" x14ac:dyDescent="0.2">
      <c r="B984" s="8">
        <v>43270</v>
      </c>
      <c r="C984" s="6" t="s">
        <v>1171</v>
      </c>
      <c r="D984" s="6">
        <v>300905</v>
      </c>
      <c r="E984" s="6" t="s">
        <v>167</v>
      </c>
      <c r="F984" s="6" t="s">
        <v>21</v>
      </c>
      <c r="G984" s="6" t="s">
        <v>13</v>
      </c>
      <c r="H984" s="6" t="s">
        <v>923</v>
      </c>
      <c r="I984" s="6">
        <v>10</v>
      </c>
      <c r="J984" s="13" t="str">
        <f>VLOOKUP(MONTH(Tabla7[[#This Row],[Fecha del movimiento]]),Tablas!$O$4:$P$15,2,0)</f>
        <v>Jun</v>
      </c>
      <c r="K984" s="6">
        <f>YEAR(Tabla7[[#This Row],[Fecha del movimiento]])</f>
        <v>2018</v>
      </c>
    </row>
    <row r="985" spans="2:11" x14ac:dyDescent="0.2">
      <c r="B985" s="8">
        <v>43193</v>
      </c>
      <c r="C985" s="6" t="s">
        <v>1882</v>
      </c>
      <c r="D985" s="6">
        <v>300379</v>
      </c>
      <c r="E985" s="6" t="s">
        <v>611</v>
      </c>
      <c r="F985" s="6" t="s">
        <v>21</v>
      </c>
      <c r="G985" s="6" t="s">
        <v>6</v>
      </c>
      <c r="H985" s="6" t="s">
        <v>917</v>
      </c>
      <c r="I985" s="6">
        <v>-14</v>
      </c>
      <c r="J985" s="13" t="str">
        <f>VLOOKUP(MONTH(Tabla7[[#This Row],[Fecha del movimiento]]),Tablas!$O$4:$P$15,2,0)</f>
        <v>Abr</v>
      </c>
      <c r="K985" s="6">
        <f>YEAR(Tabla7[[#This Row],[Fecha del movimiento]])</f>
        <v>2018</v>
      </c>
    </row>
    <row r="986" spans="2:11" x14ac:dyDescent="0.2">
      <c r="B986" s="8">
        <v>43330</v>
      </c>
      <c r="C986" s="6" t="s">
        <v>1883</v>
      </c>
      <c r="D986" s="6">
        <v>300961</v>
      </c>
      <c r="E986" s="6" t="s">
        <v>114</v>
      </c>
      <c r="F986" s="6" t="s">
        <v>21</v>
      </c>
      <c r="G986" s="6" t="s">
        <v>5</v>
      </c>
      <c r="H986" s="6" t="s">
        <v>917</v>
      </c>
      <c r="I986" s="6">
        <v>-17</v>
      </c>
      <c r="J986" s="13" t="str">
        <f>VLOOKUP(MONTH(Tabla7[[#This Row],[Fecha del movimiento]]),Tablas!$O$4:$P$15,2,0)</f>
        <v>Ago</v>
      </c>
      <c r="K986" s="6">
        <f>YEAR(Tabla7[[#This Row],[Fecha del movimiento]])</f>
        <v>2018</v>
      </c>
    </row>
    <row r="987" spans="2:11" x14ac:dyDescent="0.2">
      <c r="B987" s="8">
        <v>43232</v>
      </c>
      <c r="C987" s="6" t="s">
        <v>1884</v>
      </c>
      <c r="D987" s="6">
        <v>300928</v>
      </c>
      <c r="E987" s="6" t="s">
        <v>131</v>
      </c>
      <c r="F987" s="6" t="s">
        <v>21</v>
      </c>
      <c r="G987" s="6" t="s">
        <v>7</v>
      </c>
      <c r="H987" s="6" t="s">
        <v>923</v>
      </c>
      <c r="I987" s="6">
        <v>13</v>
      </c>
      <c r="J987" s="13" t="str">
        <f>VLOOKUP(MONTH(Tabla7[[#This Row],[Fecha del movimiento]]),Tablas!$O$4:$P$15,2,0)</f>
        <v>May</v>
      </c>
      <c r="K987" s="6">
        <f>YEAR(Tabla7[[#This Row],[Fecha del movimiento]])</f>
        <v>2018</v>
      </c>
    </row>
    <row r="988" spans="2:11" x14ac:dyDescent="0.2">
      <c r="B988" s="8">
        <v>43327</v>
      </c>
      <c r="C988" s="6" t="s">
        <v>1885</v>
      </c>
      <c r="D988" s="6">
        <v>300788</v>
      </c>
      <c r="E988" s="6" t="s">
        <v>278</v>
      </c>
      <c r="F988" s="6" t="s">
        <v>21</v>
      </c>
      <c r="G988" s="6" t="s">
        <v>2</v>
      </c>
      <c r="H988" s="6" t="s">
        <v>917</v>
      </c>
      <c r="I988" s="6">
        <v>-5</v>
      </c>
      <c r="J988" s="13" t="str">
        <f>VLOOKUP(MONTH(Tabla7[[#This Row],[Fecha del movimiento]]),Tablas!$O$4:$P$15,2,0)</f>
        <v>Ago</v>
      </c>
      <c r="K988" s="6">
        <f>YEAR(Tabla7[[#This Row],[Fecha del movimiento]])</f>
        <v>2018</v>
      </c>
    </row>
    <row r="989" spans="2:11" x14ac:dyDescent="0.2">
      <c r="B989" s="8">
        <v>43146</v>
      </c>
      <c r="C989" s="6" t="s">
        <v>1886</v>
      </c>
      <c r="D989" s="6">
        <v>300880</v>
      </c>
      <c r="E989" s="6" t="s">
        <v>192</v>
      </c>
      <c r="F989" s="6" t="s">
        <v>21</v>
      </c>
      <c r="G989" s="6" t="s">
        <v>7</v>
      </c>
      <c r="H989" s="6" t="s">
        <v>917</v>
      </c>
      <c r="I989" s="6">
        <v>-10</v>
      </c>
      <c r="J989" s="13" t="str">
        <f>VLOOKUP(MONTH(Tabla7[[#This Row],[Fecha del movimiento]]),Tablas!$O$4:$P$15,2,0)</f>
        <v>Feb</v>
      </c>
      <c r="K989" s="6">
        <f>YEAR(Tabla7[[#This Row],[Fecha del movimiento]])</f>
        <v>2018</v>
      </c>
    </row>
    <row r="990" spans="2:11" x14ac:dyDescent="0.2">
      <c r="B990" s="8">
        <v>43192</v>
      </c>
      <c r="C990" s="6" t="s">
        <v>1887</v>
      </c>
      <c r="D990" s="6">
        <v>301052</v>
      </c>
      <c r="E990" s="6" t="s">
        <v>27</v>
      </c>
      <c r="F990" s="6" t="s">
        <v>21</v>
      </c>
      <c r="G990" s="6" t="s">
        <v>7</v>
      </c>
      <c r="H990" s="6" t="s">
        <v>917</v>
      </c>
      <c r="I990" s="6">
        <v>-10</v>
      </c>
      <c r="J990" s="13" t="str">
        <f>VLOOKUP(MONTH(Tabla7[[#This Row],[Fecha del movimiento]]),Tablas!$O$4:$P$15,2,0)</f>
        <v>Abr</v>
      </c>
      <c r="K990" s="6">
        <f>YEAR(Tabla7[[#This Row],[Fecha del movimiento]])</f>
        <v>2018</v>
      </c>
    </row>
    <row r="991" spans="2:11" x14ac:dyDescent="0.2">
      <c r="B991" s="8">
        <v>43232</v>
      </c>
      <c r="C991" s="6" t="s">
        <v>1888</v>
      </c>
      <c r="D991" s="6">
        <v>300567</v>
      </c>
      <c r="E991" s="6" t="s">
        <v>333</v>
      </c>
      <c r="F991" s="6" t="s">
        <v>21</v>
      </c>
      <c r="G991" s="6" t="s">
        <v>7</v>
      </c>
      <c r="H991" s="6" t="s">
        <v>923</v>
      </c>
      <c r="I991" s="6">
        <v>19</v>
      </c>
      <c r="J991" s="13" t="str">
        <f>VLOOKUP(MONTH(Tabla7[[#This Row],[Fecha del movimiento]]),Tablas!$O$4:$P$15,2,0)</f>
        <v>May</v>
      </c>
      <c r="K991" s="6">
        <f>YEAR(Tabla7[[#This Row],[Fecha del movimiento]])</f>
        <v>2018</v>
      </c>
    </row>
    <row r="992" spans="2:11" x14ac:dyDescent="0.2">
      <c r="B992" s="8">
        <v>43113</v>
      </c>
      <c r="C992" s="6" t="s">
        <v>1889</v>
      </c>
      <c r="D992" s="6">
        <v>300785</v>
      </c>
      <c r="E992" s="6" t="s">
        <v>264</v>
      </c>
      <c r="F992" s="6" t="s">
        <v>21</v>
      </c>
      <c r="G992" s="6" t="s">
        <v>11</v>
      </c>
      <c r="H992" s="6" t="s">
        <v>917</v>
      </c>
      <c r="I992" s="6">
        <v>-7</v>
      </c>
      <c r="J992" s="13" t="str">
        <f>VLOOKUP(MONTH(Tabla7[[#This Row],[Fecha del movimiento]]),Tablas!$O$4:$P$15,2,0)</f>
        <v>Ene</v>
      </c>
      <c r="K992" s="6">
        <f>YEAR(Tabla7[[#This Row],[Fecha del movimiento]])</f>
        <v>2018</v>
      </c>
    </row>
    <row r="993" spans="2:11" x14ac:dyDescent="0.2">
      <c r="B993" s="8">
        <v>43208</v>
      </c>
      <c r="C993" s="6" t="s">
        <v>1890</v>
      </c>
      <c r="D993" s="6">
        <v>300474</v>
      </c>
      <c r="E993" s="6" t="s">
        <v>541</v>
      </c>
      <c r="F993" s="6" t="s">
        <v>21</v>
      </c>
      <c r="G993" s="6" t="s">
        <v>13</v>
      </c>
      <c r="H993" s="6" t="s">
        <v>923</v>
      </c>
      <c r="I993" s="6">
        <v>12</v>
      </c>
      <c r="J993" s="13" t="str">
        <f>VLOOKUP(MONTH(Tabla7[[#This Row],[Fecha del movimiento]]),Tablas!$O$4:$P$15,2,0)</f>
        <v>Abr</v>
      </c>
      <c r="K993" s="6">
        <f>YEAR(Tabla7[[#This Row],[Fecha del movimiento]])</f>
        <v>2018</v>
      </c>
    </row>
    <row r="994" spans="2:11" x14ac:dyDescent="0.2">
      <c r="B994" s="8">
        <v>43267</v>
      </c>
      <c r="C994" s="6" t="s">
        <v>1891</v>
      </c>
      <c r="D994" s="6">
        <v>300816</v>
      </c>
      <c r="E994" s="6" t="s">
        <v>253</v>
      </c>
      <c r="F994" s="6" t="s">
        <v>21</v>
      </c>
      <c r="G994" s="6" t="s">
        <v>7</v>
      </c>
      <c r="H994" s="6" t="s">
        <v>923</v>
      </c>
      <c r="I994" s="6">
        <v>15</v>
      </c>
      <c r="J994" s="13" t="str">
        <f>VLOOKUP(MONTH(Tabla7[[#This Row],[Fecha del movimiento]]),Tablas!$O$4:$P$15,2,0)</f>
        <v>Jun</v>
      </c>
      <c r="K994" s="6">
        <f>YEAR(Tabla7[[#This Row],[Fecha del movimiento]])</f>
        <v>2018</v>
      </c>
    </row>
    <row r="995" spans="2:11" x14ac:dyDescent="0.2">
      <c r="B995" s="8">
        <v>43315</v>
      </c>
      <c r="C995" s="6" t="s">
        <v>1892</v>
      </c>
      <c r="D995" s="6">
        <v>300188</v>
      </c>
      <c r="E995" s="6" t="s">
        <v>562</v>
      </c>
      <c r="F995" s="6" t="s">
        <v>21</v>
      </c>
      <c r="G995" s="6" t="s">
        <v>12</v>
      </c>
      <c r="H995" s="6" t="s">
        <v>923</v>
      </c>
      <c r="I995" s="6">
        <v>11</v>
      </c>
      <c r="J995" s="13" t="str">
        <f>VLOOKUP(MONTH(Tabla7[[#This Row],[Fecha del movimiento]]),Tablas!$O$4:$P$15,2,0)</f>
        <v>Ago</v>
      </c>
      <c r="K995" s="6">
        <f>YEAR(Tabla7[[#This Row],[Fecha del movimiento]])</f>
        <v>2018</v>
      </c>
    </row>
    <row r="996" spans="2:11" x14ac:dyDescent="0.2">
      <c r="B996" s="8">
        <v>43103</v>
      </c>
      <c r="C996" s="6" t="s">
        <v>1893</v>
      </c>
      <c r="D996" s="6">
        <v>300540</v>
      </c>
      <c r="E996" s="6" t="s">
        <v>488</v>
      </c>
      <c r="F996" s="6" t="s">
        <v>21</v>
      </c>
      <c r="G996" s="6" t="s">
        <v>13</v>
      </c>
      <c r="H996" s="6" t="s">
        <v>923</v>
      </c>
      <c r="I996" s="6">
        <v>20</v>
      </c>
      <c r="J996" s="13" t="str">
        <f>VLOOKUP(MONTH(Tabla7[[#This Row],[Fecha del movimiento]]),Tablas!$O$4:$P$15,2,0)</f>
        <v>Ene</v>
      </c>
      <c r="K996" s="6">
        <f>YEAR(Tabla7[[#This Row],[Fecha del movimiento]])</f>
        <v>2018</v>
      </c>
    </row>
    <row r="997" spans="2:11" x14ac:dyDescent="0.2">
      <c r="B997" s="8">
        <v>43106</v>
      </c>
      <c r="C997" s="6" t="s">
        <v>1894</v>
      </c>
      <c r="D997" s="6">
        <v>300249</v>
      </c>
      <c r="E997" s="6" t="s">
        <v>695</v>
      </c>
      <c r="F997" s="6" t="s">
        <v>21</v>
      </c>
      <c r="G997" s="6" t="s">
        <v>10</v>
      </c>
      <c r="H997" s="6" t="s">
        <v>917</v>
      </c>
      <c r="I997" s="6">
        <v>-5</v>
      </c>
      <c r="J997" s="13" t="str">
        <f>VLOOKUP(MONTH(Tabla7[[#This Row],[Fecha del movimiento]]),Tablas!$O$4:$P$15,2,0)</f>
        <v>Ene</v>
      </c>
      <c r="K997" s="6">
        <f>YEAR(Tabla7[[#This Row],[Fecha del movimiento]])</f>
        <v>2018</v>
      </c>
    </row>
    <row r="998" spans="2:11" x14ac:dyDescent="0.2">
      <c r="B998" s="8">
        <v>43222</v>
      </c>
      <c r="C998" s="6" t="s">
        <v>1895</v>
      </c>
      <c r="D998" s="6">
        <v>300659</v>
      </c>
      <c r="E998" s="6" t="s">
        <v>158</v>
      </c>
      <c r="F998" s="6" t="s">
        <v>21</v>
      </c>
      <c r="G998" s="6" t="s">
        <v>11</v>
      </c>
      <c r="H998" s="6" t="s">
        <v>917</v>
      </c>
      <c r="I998" s="6">
        <v>-17</v>
      </c>
      <c r="J998" s="13" t="str">
        <f>VLOOKUP(MONTH(Tabla7[[#This Row],[Fecha del movimiento]]),Tablas!$O$4:$P$15,2,0)</f>
        <v>May</v>
      </c>
      <c r="K998" s="6">
        <f>YEAR(Tabla7[[#This Row],[Fecha del movimiento]])</f>
        <v>2018</v>
      </c>
    </row>
    <row r="999" spans="2:11" x14ac:dyDescent="0.2">
      <c r="B999" s="8">
        <v>43210</v>
      </c>
      <c r="C999" s="6" t="s">
        <v>1896</v>
      </c>
      <c r="D999" s="6">
        <v>300933</v>
      </c>
      <c r="E999" s="6" t="s">
        <v>141</v>
      </c>
      <c r="F999" s="6" t="s">
        <v>21</v>
      </c>
      <c r="G999" s="6" t="s">
        <v>2</v>
      </c>
      <c r="H999" s="6" t="s">
        <v>923</v>
      </c>
      <c r="I999" s="6">
        <v>11</v>
      </c>
      <c r="J999" s="13" t="str">
        <f>VLOOKUP(MONTH(Tabla7[[#This Row],[Fecha del movimiento]]),Tablas!$O$4:$P$15,2,0)</f>
        <v>Abr</v>
      </c>
      <c r="K999" s="6">
        <f>YEAR(Tabla7[[#This Row],[Fecha del movimiento]])</f>
        <v>2018</v>
      </c>
    </row>
    <row r="1000" spans="2:11" x14ac:dyDescent="0.2">
      <c r="B1000" s="8">
        <v>43105</v>
      </c>
      <c r="C1000" s="6" t="s">
        <v>1897</v>
      </c>
      <c r="D1000" s="6">
        <v>300715</v>
      </c>
      <c r="E1000" s="6" t="s">
        <v>343</v>
      </c>
      <c r="F1000" s="6" t="s">
        <v>21</v>
      </c>
      <c r="G1000" s="6" t="s">
        <v>11</v>
      </c>
      <c r="H1000" s="6" t="s">
        <v>923</v>
      </c>
      <c r="I1000" s="6">
        <v>12</v>
      </c>
      <c r="J1000" s="13" t="str">
        <f>VLOOKUP(MONTH(Tabla7[[#This Row],[Fecha del movimiento]]),Tablas!$O$4:$P$15,2,0)</f>
        <v>Ene</v>
      </c>
      <c r="K1000" s="6">
        <f>YEAR(Tabla7[[#This Row],[Fecha del movimiento]])</f>
        <v>2018</v>
      </c>
    </row>
    <row r="1001" spans="2:11" x14ac:dyDescent="0.2">
      <c r="B1001" s="8">
        <v>43260</v>
      </c>
      <c r="C1001" s="6" t="s">
        <v>1898</v>
      </c>
      <c r="D1001" s="6">
        <v>300333</v>
      </c>
      <c r="E1001" s="6" t="s">
        <v>382</v>
      </c>
      <c r="F1001" s="6" t="s">
        <v>21</v>
      </c>
      <c r="G1001" s="6" t="s">
        <v>3</v>
      </c>
      <c r="H1001" s="6" t="s">
        <v>917</v>
      </c>
      <c r="I1001" s="6">
        <v>-8</v>
      </c>
      <c r="J1001" s="13" t="str">
        <f>VLOOKUP(MONTH(Tabla7[[#This Row],[Fecha del movimiento]]),Tablas!$O$4:$P$15,2,0)</f>
        <v>Jun</v>
      </c>
      <c r="K1001" s="6">
        <f>YEAR(Tabla7[[#This Row],[Fecha del movimiento]])</f>
        <v>2018</v>
      </c>
    </row>
    <row r="1002" spans="2:11" x14ac:dyDescent="0.2">
      <c r="B1002" s="8">
        <v>43332</v>
      </c>
      <c r="C1002" s="6" t="s">
        <v>1899</v>
      </c>
      <c r="D1002" s="6">
        <v>300211</v>
      </c>
      <c r="E1002" s="6" t="s">
        <v>656</v>
      </c>
      <c r="F1002" s="6" t="s">
        <v>21</v>
      </c>
      <c r="G1002" s="6" t="s">
        <v>13</v>
      </c>
      <c r="H1002" s="6" t="s">
        <v>923</v>
      </c>
      <c r="I1002" s="6">
        <v>17</v>
      </c>
      <c r="J1002" s="13" t="str">
        <f>VLOOKUP(MONTH(Tabla7[[#This Row],[Fecha del movimiento]]),Tablas!$O$4:$P$15,2,0)</f>
        <v>Ago</v>
      </c>
      <c r="K1002" s="6">
        <f>YEAR(Tabla7[[#This Row],[Fecha del movimiento]])</f>
        <v>2018</v>
      </c>
    </row>
    <row r="1003" spans="2:11" x14ac:dyDescent="0.2">
      <c r="B1003" s="8">
        <v>43263</v>
      </c>
      <c r="C1003" s="6" t="s">
        <v>1900</v>
      </c>
      <c r="D1003" s="6">
        <v>300765</v>
      </c>
      <c r="E1003" s="6" t="s">
        <v>298</v>
      </c>
      <c r="F1003" s="6" t="s">
        <v>21</v>
      </c>
      <c r="G1003" s="6" t="s">
        <v>7</v>
      </c>
      <c r="H1003" s="6" t="s">
        <v>917</v>
      </c>
      <c r="I1003" s="6">
        <v>-10</v>
      </c>
      <c r="J1003" s="13" t="str">
        <f>VLOOKUP(MONTH(Tabla7[[#This Row],[Fecha del movimiento]]),Tablas!$O$4:$P$15,2,0)</f>
        <v>Jun</v>
      </c>
      <c r="K1003" s="6">
        <f>YEAR(Tabla7[[#This Row],[Fecha del movimiento]])</f>
        <v>2018</v>
      </c>
    </row>
    <row r="1004" spans="2:11" x14ac:dyDescent="0.2">
      <c r="B1004" s="8">
        <v>43175</v>
      </c>
      <c r="C1004" s="6" t="s">
        <v>1901</v>
      </c>
      <c r="D1004" s="6">
        <v>300172</v>
      </c>
      <c r="E1004" s="6" t="s">
        <v>357</v>
      </c>
      <c r="F1004" s="6" t="s">
        <v>21</v>
      </c>
      <c r="G1004" s="6" t="s">
        <v>2</v>
      </c>
      <c r="H1004" s="6" t="s">
        <v>923</v>
      </c>
      <c r="I1004" s="6">
        <v>12</v>
      </c>
      <c r="J1004" s="13" t="str">
        <f>VLOOKUP(MONTH(Tabla7[[#This Row],[Fecha del movimiento]]),Tablas!$O$4:$P$15,2,0)</f>
        <v>Mar</v>
      </c>
      <c r="K1004" s="6">
        <f>YEAR(Tabla7[[#This Row],[Fecha del movimiento]])</f>
        <v>2018</v>
      </c>
    </row>
    <row r="1005" spans="2:11" x14ac:dyDescent="0.2">
      <c r="B1005" s="8">
        <v>43227</v>
      </c>
      <c r="C1005" s="6" t="s">
        <v>1902</v>
      </c>
      <c r="D1005" s="6">
        <v>300689</v>
      </c>
      <c r="E1005" s="6" t="s">
        <v>279</v>
      </c>
      <c r="F1005" s="6" t="s">
        <v>21</v>
      </c>
      <c r="G1005" s="6" t="s">
        <v>10</v>
      </c>
      <c r="H1005" s="6" t="s">
        <v>917</v>
      </c>
      <c r="I1005" s="6">
        <v>-6</v>
      </c>
      <c r="J1005" s="13" t="str">
        <f>VLOOKUP(MONTH(Tabla7[[#This Row],[Fecha del movimiento]]),Tablas!$O$4:$P$15,2,0)</f>
        <v>May</v>
      </c>
      <c r="K1005" s="6">
        <f>YEAR(Tabla7[[#This Row],[Fecha del movimiento]])</f>
        <v>2018</v>
      </c>
    </row>
    <row r="1006" spans="2:11" x14ac:dyDescent="0.2">
      <c r="B1006" s="8">
        <v>43288</v>
      </c>
      <c r="C1006" s="6" t="s">
        <v>1903</v>
      </c>
      <c r="D1006" s="6">
        <v>300140</v>
      </c>
      <c r="E1006" s="6" t="s">
        <v>259</v>
      </c>
      <c r="F1006" s="6" t="s">
        <v>21</v>
      </c>
      <c r="G1006" s="6" t="s">
        <v>5</v>
      </c>
      <c r="H1006" s="6" t="s">
        <v>923</v>
      </c>
      <c r="I1006" s="6">
        <v>17</v>
      </c>
      <c r="J1006" s="13" t="str">
        <f>VLOOKUP(MONTH(Tabla7[[#This Row],[Fecha del movimiento]]),Tablas!$O$4:$P$15,2,0)</f>
        <v>Jul</v>
      </c>
      <c r="K1006" s="6">
        <f>YEAR(Tabla7[[#This Row],[Fecha del movimiento]])</f>
        <v>2018</v>
      </c>
    </row>
    <row r="1007" spans="2:11" x14ac:dyDescent="0.2">
      <c r="B1007" s="8">
        <v>43262</v>
      </c>
      <c r="C1007" s="6" t="s">
        <v>1904</v>
      </c>
      <c r="D1007" s="6">
        <v>300786</v>
      </c>
      <c r="E1007" s="6" t="s">
        <v>280</v>
      </c>
      <c r="F1007" s="6" t="s">
        <v>21</v>
      </c>
      <c r="G1007" s="6" t="s">
        <v>5</v>
      </c>
      <c r="H1007" s="6" t="s">
        <v>917</v>
      </c>
      <c r="I1007" s="6">
        <v>-11</v>
      </c>
      <c r="J1007" s="13" t="str">
        <f>VLOOKUP(MONTH(Tabla7[[#This Row],[Fecha del movimiento]]),Tablas!$O$4:$P$15,2,0)</f>
        <v>Jun</v>
      </c>
      <c r="K1007" s="6">
        <f>YEAR(Tabla7[[#This Row],[Fecha del movimiento]])</f>
        <v>2018</v>
      </c>
    </row>
    <row r="1008" spans="2:11" x14ac:dyDescent="0.2">
      <c r="B1008" s="8">
        <v>43266</v>
      </c>
      <c r="C1008" s="6" t="s">
        <v>1905</v>
      </c>
      <c r="D1008" s="6">
        <v>300326</v>
      </c>
      <c r="E1008" s="6" t="s">
        <v>644</v>
      </c>
      <c r="F1008" s="6" t="s">
        <v>21</v>
      </c>
      <c r="G1008" s="6" t="s">
        <v>12</v>
      </c>
      <c r="H1008" s="6" t="s">
        <v>917</v>
      </c>
      <c r="I1008" s="6">
        <v>-19</v>
      </c>
      <c r="J1008" s="13" t="str">
        <f>VLOOKUP(MONTH(Tabla7[[#This Row],[Fecha del movimiento]]),Tablas!$O$4:$P$15,2,0)</f>
        <v>Jun</v>
      </c>
      <c r="K1008" s="6">
        <f>YEAR(Tabla7[[#This Row],[Fecha del movimiento]])</f>
        <v>2018</v>
      </c>
    </row>
    <row r="1009" spans="2:11" x14ac:dyDescent="0.2">
      <c r="B1009" s="8">
        <v>43245</v>
      </c>
      <c r="C1009" s="6" t="s">
        <v>1906</v>
      </c>
      <c r="D1009" s="6">
        <v>301035</v>
      </c>
      <c r="E1009" s="6" t="s">
        <v>44</v>
      </c>
      <c r="F1009" s="6" t="s">
        <v>21</v>
      </c>
      <c r="G1009" s="6" t="s">
        <v>5</v>
      </c>
      <c r="H1009" s="6" t="s">
        <v>917</v>
      </c>
      <c r="I1009" s="6">
        <v>-12</v>
      </c>
      <c r="J1009" s="13" t="str">
        <f>VLOOKUP(MONTH(Tabla7[[#This Row],[Fecha del movimiento]]),Tablas!$O$4:$P$15,2,0)</f>
        <v>May</v>
      </c>
      <c r="K1009" s="6">
        <f>YEAR(Tabla7[[#This Row],[Fecha del movimiento]])</f>
        <v>2018</v>
      </c>
    </row>
    <row r="1010" spans="2:11" x14ac:dyDescent="0.2">
      <c r="B1010" s="8">
        <v>43167</v>
      </c>
      <c r="C1010" s="6" t="s">
        <v>1907</v>
      </c>
      <c r="D1010" s="6">
        <v>300582</v>
      </c>
      <c r="E1010" s="6" t="s">
        <v>455</v>
      </c>
      <c r="F1010" s="6" t="s">
        <v>21</v>
      </c>
      <c r="G1010" s="6" t="s">
        <v>13</v>
      </c>
      <c r="H1010" s="6" t="s">
        <v>917</v>
      </c>
      <c r="I1010" s="6">
        <v>-6</v>
      </c>
      <c r="J1010" s="13" t="str">
        <f>VLOOKUP(MONTH(Tabla7[[#This Row],[Fecha del movimiento]]),Tablas!$O$4:$P$15,2,0)</f>
        <v>Mar</v>
      </c>
      <c r="K1010" s="6">
        <f>YEAR(Tabla7[[#This Row],[Fecha del movimiento]])</f>
        <v>2018</v>
      </c>
    </row>
    <row r="1011" spans="2:11" x14ac:dyDescent="0.2">
      <c r="B1011" s="8">
        <v>43196</v>
      </c>
      <c r="C1011" s="6" t="s">
        <v>1908</v>
      </c>
      <c r="D1011" s="6">
        <v>300893</v>
      </c>
      <c r="E1011" s="6" t="s">
        <v>179</v>
      </c>
      <c r="F1011" s="6" t="s">
        <v>21</v>
      </c>
      <c r="G1011" s="6" t="s">
        <v>1</v>
      </c>
      <c r="H1011" s="6" t="s">
        <v>917</v>
      </c>
      <c r="I1011" s="6">
        <v>-17</v>
      </c>
      <c r="J1011" s="13" t="str">
        <f>VLOOKUP(MONTH(Tabla7[[#This Row],[Fecha del movimiento]]),Tablas!$O$4:$P$15,2,0)</f>
        <v>Abr</v>
      </c>
      <c r="K1011" s="6">
        <f>YEAR(Tabla7[[#This Row],[Fecha del movimiento]])</f>
        <v>2018</v>
      </c>
    </row>
    <row r="1012" spans="2:11" x14ac:dyDescent="0.2">
      <c r="B1012" s="8">
        <v>43231</v>
      </c>
      <c r="C1012" s="6" t="s">
        <v>1909</v>
      </c>
      <c r="D1012" s="6">
        <v>300831</v>
      </c>
      <c r="E1012" s="6" t="s">
        <v>238</v>
      </c>
      <c r="F1012" s="6" t="s">
        <v>21</v>
      </c>
      <c r="G1012" s="6" t="s">
        <v>10</v>
      </c>
      <c r="H1012" s="6" t="s">
        <v>923</v>
      </c>
      <c r="I1012" s="6">
        <v>20</v>
      </c>
      <c r="J1012" s="13" t="str">
        <f>VLOOKUP(MONTH(Tabla7[[#This Row],[Fecha del movimiento]]),Tablas!$O$4:$P$15,2,0)</f>
        <v>May</v>
      </c>
      <c r="K1012" s="6">
        <f>YEAR(Tabla7[[#This Row],[Fecha del movimiento]])</f>
        <v>2018</v>
      </c>
    </row>
    <row r="1013" spans="2:11" x14ac:dyDescent="0.2">
      <c r="B1013" s="8">
        <v>43109</v>
      </c>
      <c r="C1013" s="6" t="s">
        <v>1910</v>
      </c>
      <c r="D1013" s="6">
        <v>300465</v>
      </c>
      <c r="E1013" s="6" t="s">
        <v>389</v>
      </c>
      <c r="F1013" s="6" t="s">
        <v>21</v>
      </c>
      <c r="G1013" s="6" t="s">
        <v>13</v>
      </c>
      <c r="H1013" s="6" t="s">
        <v>917</v>
      </c>
      <c r="I1013" s="6">
        <v>-13</v>
      </c>
      <c r="J1013" s="13" t="str">
        <f>VLOOKUP(MONTH(Tabla7[[#This Row],[Fecha del movimiento]]),Tablas!$O$4:$P$15,2,0)</f>
        <v>Ene</v>
      </c>
      <c r="K1013" s="6">
        <f>YEAR(Tabla7[[#This Row],[Fecha del movimiento]])</f>
        <v>2018</v>
      </c>
    </row>
    <row r="1014" spans="2:11" x14ac:dyDescent="0.2">
      <c r="B1014" s="8">
        <v>43104</v>
      </c>
      <c r="C1014" s="6" t="s">
        <v>1911</v>
      </c>
      <c r="D1014" s="6">
        <v>300333</v>
      </c>
      <c r="E1014" s="6" t="s">
        <v>382</v>
      </c>
      <c r="F1014" s="6" t="s">
        <v>21</v>
      </c>
      <c r="G1014" s="6" t="s">
        <v>3</v>
      </c>
      <c r="H1014" s="6" t="s">
        <v>917</v>
      </c>
      <c r="I1014" s="6">
        <v>-6</v>
      </c>
      <c r="J1014" s="13" t="str">
        <f>VLOOKUP(MONTH(Tabla7[[#This Row],[Fecha del movimiento]]),Tablas!$O$4:$P$15,2,0)</f>
        <v>Ene</v>
      </c>
      <c r="K1014" s="6">
        <f>YEAR(Tabla7[[#This Row],[Fecha del movimiento]])</f>
        <v>2018</v>
      </c>
    </row>
    <row r="1015" spans="2:11" x14ac:dyDescent="0.2">
      <c r="B1015" s="8">
        <v>43245</v>
      </c>
      <c r="C1015" s="6" t="s">
        <v>1912</v>
      </c>
      <c r="D1015" s="6">
        <v>300105</v>
      </c>
      <c r="E1015" s="6" t="s">
        <v>272</v>
      </c>
      <c r="F1015" s="6" t="s">
        <v>21</v>
      </c>
      <c r="G1015" s="6" t="s">
        <v>5</v>
      </c>
      <c r="H1015" s="6" t="s">
        <v>917</v>
      </c>
      <c r="I1015" s="6">
        <v>-10</v>
      </c>
      <c r="J1015" s="13" t="str">
        <f>VLOOKUP(MONTH(Tabla7[[#This Row],[Fecha del movimiento]]),Tablas!$O$4:$P$15,2,0)</f>
        <v>May</v>
      </c>
      <c r="K1015" s="6">
        <f>YEAR(Tabla7[[#This Row],[Fecha del movimiento]])</f>
        <v>2018</v>
      </c>
    </row>
    <row r="1016" spans="2:11" x14ac:dyDescent="0.2">
      <c r="B1016" s="8">
        <v>43145</v>
      </c>
      <c r="C1016" s="6" t="s">
        <v>1913</v>
      </c>
      <c r="D1016" s="6">
        <v>300406</v>
      </c>
      <c r="E1016" s="6" t="s">
        <v>251</v>
      </c>
      <c r="F1016" s="6" t="s">
        <v>21</v>
      </c>
      <c r="G1016" s="6" t="s">
        <v>12</v>
      </c>
      <c r="H1016" s="6" t="s">
        <v>917</v>
      </c>
      <c r="I1016" s="6">
        <v>-18</v>
      </c>
      <c r="J1016" s="13" t="str">
        <f>VLOOKUP(MONTH(Tabla7[[#This Row],[Fecha del movimiento]]),Tablas!$O$4:$P$15,2,0)</f>
        <v>Feb</v>
      </c>
      <c r="K1016" s="6">
        <f>YEAR(Tabla7[[#This Row],[Fecha del movimiento]])</f>
        <v>2018</v>
      </c>
    </row>
    <row r="1017" spans="2:11" x14ac:dyDescent="0.2">
      <c r="B1017" s="8">
        <v>43337</v>
      </c>
      <c r="C1017" s="6" t="s">
        <v>1914</v>
      </c>
      <c r="D1017" s="6">
        <v>300556</v>
      </c>
      <c r="E1017" s="6" t="s">
        <v>474</v>
      </c>
      <c r="F1017" s="6" t="s">
        <v>21</v>
      </c>
      <c r="G1017" s="6" t="s">
        <v>7</v>
      </c>
      <c r="H1017" s="6" t="s">
        <v>923</v>
      </c>
      <c r="I1017" s="6">
        <v>15</v>
      </c>
      <c r="J1017" s="13" t="str">
        <f>VLOOKUP(MONTH(Tabla7[[#This Row],[Fecha del movimiento]]),Tablas!$O$4:$P$15,2,0)</f>
        <v>Ago</v>
      </c>
      <c r="K1017" s="6">
        <f>YEAR(Tabla7[[#This Row],[Fecha del movimiento]])</f>
        <v>2018</v>
      </c>
    </row>
    <row r="1018" spans="2:11" x14ac:dyDescent="0.2">
      <c r="B1018" s="8">
        <v>43211</v>
      </c>
      <c r="C1018" s="6" t="s">
        <v>1915</v>
      </c>
      <c r="D1018" s="6">
        <v>300488</v>
      </c>
      <c r="E1018" s="6" t="s">
        <v>532</v>
      </c>
      <c r="F1018" s="6" t="s">
        <v>21</v>
      </c>
      <c r="G1018" s="6" t="s">
        <v>12</v>
      </c>
      <c r="H1018" s="6" t="s">
        <v>923</v>
      </c>
      <c r="I1018" s="6">
        <v>14</v>
      </c>
      <c r="J1018" s="13" t="str">
        <f>VLOOKUP(MONTH(Tabla7[[#This Row],[Fecha del movimiento]]),Tablas!$O$4:$P$15,2,0)</f>
        <v>Abr</v>
      </c>
      <c r="K1018" s="6">
        <f>YEAR(Tabla7[[#This Row],[Fecha del movimiento]])</f>
        <v>2018</v>
      </c>
    </row>
    <row r="1019" spans="2:11" x14ac:dyDescent="0.2">
      <c r="B1019" s="8">
        <v>43287</v>
      </c>
      <c r="C1019" s="6" t="s">
        <v>1916</v>
      </c>
      <c r="D1019" s="6">
        <v>300764</v>
      </c>
      <c r="E1019" s="6" t="s">
        <v>299</v>
      </c>
      <c r="F1019" s="6" t="s">
        <v>21</v>
      </c>
      <c r="G1019" s="6" t="s">
        <v>7</v>
      </c>
      <c r="H1019" s="6" t="s">
        <v>917</v>
      </c>
      <c r="I1019" s="6">
        <v>-19</v>
      </c>
      <c r="J1019" s="13" t="str">
        <f>VLOOKUP(MONTH(Tabla7[[#This Row],[Fecha del movimiento]]),Tablas!$O$4:$P$15,2,0)</f>
        <v>Jul</v>
      </c>
      <c r="K1019" s="6">
        <f>YEAR(Tabla7[[#This Row],[Fecha del movimiento]])</f>
        <v>2018</v>
      </c>
    </row>
    <row r="1020" spans="2:11" x14ac:dyDescent="0.2">
      <c r="B1020" s="8">
        <v>43216</v>
      </c>
      <c r="C1020" s="6" t="s">
        <v>1917</v>
      </c>
      <c r="D1020" s="6">
        <v>300433</v>
      </c>
      <c r="E1020" s="6" t="s">
        <v>206</v>
      </c>
      <c r="F1020" s="6" t="s">
        <v>21</v>
      </c>
      <c r="G1020" s="6" t="s">
        <v>2</v>
      </c>
      <c r="H1020" s="6" t="s">
        <v>923</v>
      </c>
      <c r="I1020" s="6">
        <v>17</v>
      </c>
      <c r="J1020" s="13" t="str">
        <f>VLOOKUP(MONTH(Tabla7[[#This Row],[Fecha del movimiento]]),Tablas!$O$4:$P$15,2,0)</f>
        <v>Abr</v>
      </c>
      <c r="K1020" s="6">
        <f>YEAR(Tabla7[[#This Row],[Fecha del movimiento]])</f>
        <v>2018</v>
      </c>
    </row>
    <row r="1021" spans="2:11" x14ac:dyDescent="0.2">
      <c r="B1021" s="8">
        <v>43129</v>
      </c>
      <c r="C1021" s="6" t="s">
        <v>1918</v>
      </c>
      <c r="D1021" s="6">
        <v>300864</v>
      </c>
      <c r="E1021" s="6" t="s">
        <v>207</v>
      </c>
      <c r="F1021" s="6" t="s">
        <v>21</v>
      </c>
      <c r="G1021" s="6" t="s">
        <v>13</v>
      </c>
      <c r="H1021" s="6" t="s">
        <v>917</v>
      </c>
      <c r="I1021" s="6">
        <v>-20</v>
      </c>
      <c r="J1021" s="13" t="str">
        <f>VLOOKUP(MONTH(Tabla7[[#This Row],[Fecha del movimiento]]),Tablas!$O$4:$P$15,2,0)</f>
        <v>Ene</v>
      </c>
      <c r="K1021" s="6">
        <f>YEAR(Tabla7[[#This Row],[Fecha del movimiento]])</f>
        <v>2018</v>
      </c>
    </row>
    <row r="1022" spans="2:11" x14ac:dyDescent="0.2">
      <c r="B1022" s="8">
        <v>43261</v>
      </c>
      <c r="C1022" s="6" t="s">
        <v>1919</v>
      </c>
      <c r="D1022" s="6">
        <v>300687</v>
      </c>
      <c r="E1022" s="6" t="s">
        <v>367</v>
      </c>
      <c r="F1022" s="6" t="s">
        <v>21</v>
      </c>
      <c r="G1022" s="6" t="s">
        <v>1</v>
      </c>
      <c r="H1022" s="6" t="s">
        <v>917</v>
      </c>
      <c r="I1022" s="6">
        <v>-19</v>
      </c>
      <c r="J1022" s="13" t="str">
        <f>VLOOKUP(MONTH(Tabla7[[#This Row],[Fecha del movimiento]]),Tablas!$O$4:$P$15,2,0)</f>
        <v>Jun</v>
      </c>
      <c r="K1022" s="6">
        <f>YEAR(Tabla7[[#This Row],[Fecha del movimiento]])</f>
        <v>2018</v>
      </c>
    </row>
    <row r="1023" spans="2:11" x14ac:dyDescent="0.2">
      <c r="B1023" s="8">
        <v>43113</v>
      </c>
      <c r="C1023" s="6" t="s">
        <v>1920</v>
      </c>
      <c r="D1023" s="6">
        <v>300577</v>
      </c>
      <c r="E1023" s="6" t="s">
        <v>391</v>
      </c>
      <c r="F1023" s="6" t="s">
        <v>21</v>
      </c>
      <c r="G1023" s="6" t="s">
        <v>2</v>
      </c>
      <c r="H1023" s="6" t="s">
        <v>923</v>
      </c>
      <c r="I1023" s="6">
        <v>16</v>
      </c>
      <c r="J1023" s="13" t="str">
        <f>VLOOKUP(MONTH(Tabla7[[#This Row],[Fecha del movimiento]]),Tablas!$O$4:$P$15,2,0)</f>
        <v>Ene</v>
      </c>
      <c r="K1023" s="6">
        <f>YEAR(Tabla7[[#This Row],[Fecha del movimiento]])</f>
        <v>2018</v>
      </c>
    </row>
    <row r="1024" spans="2:11" x14ac:dyDescent="0.2">
      <c r="B1024" s="8">
        <v>43111</v>
      </c>
      <c r="C1024" s="6" t="s">
        <v>1921</v>
      </c>
      <c r="D1024" s="6">
        <v>300347</v>
      </c>
      <c r="E1024" s="6" t="s">
        <v>632</v>
      </c>
      <c r="F1024" s="6" t="s">
        <v>21</v>
      </c>
      <c r="G1024" s="6" t="s">
        <v>3</v>
      </c>
      <c r="H1024" s="6" t="s">
        <v>917</v>
      </c>
      <c r="I1024" s="6">
        <v>-5</v>
      </c>
      <c r="J1024" s="13" t="str">
        <f>VLOOKUP(MONTH(Tabla7[[#This Row],[Fecha del movimiento]]),Tablas!$O$4:$P$15,2,0)</f>
        <v>Ene</v>
      </c>
      <c r="K1024" s="6">
        <f>YEAR(Tabla7[[#This Row],[Fecha del movimiento]])</f>
        <v>2018</v>
      </c>
    </row>
    <row r="1025" spans="2:11" x14ac:dyDescent="0.2">
      <c r="B1025" s="8">
        <v>43208</v>
      </c>
      <c r="C1025" s="6" t="s">
        <v>1922</v>
      </c>
      <c r="D1025" s="6">
        <v>301004</v>
      </c>
      <c r="E1025" s="6" t="s">
        <v>73</v>
      </c>
      <c r="F1025" s="6" t="s">
        <v>21</v>
      </c>
      <c r="G1025" s="6" t="s">
        <v>13</v>
      </c>
      <c r="H1025" s="6" t="s">
        <v>923</v>
      </c>
      <c r="I1025" s="6">
        <v>13</v>
      </c>
      <c r="J1025" s="13" t="str">
        <f>VLOOKUP(MONTH(Tabla7[[#This Row],[Fecha del movimiento]]),Tablas!$O$4:$P$15,2,0)</f>
        <v>Abr</v>
      </c>
      <c r="K1025" s="6">
        <f>YEAR(Tabla7[[#This Row],[Fecha del movimiento]])</f>
        <v>2018</v>
      </c>
    </row>
    <row r="1026" spans="2:11" x14ac:dyDescent="0.2">
      <c r="B1026" s="8">
        <v>43123</v>
      </c>
      <c r="C1026" s="6" t="s">
        <v>1923</v>
      </c>
      <c r="D1026" s="6">
        <v>300290</v>
      </c>
      <c r="E1026" s="6" t="s">
        <v>412</v>
      </c>
      <c r="F1026" s="6" t="s">
        <v>21</v>
      </c>
      <c r="G1026" s="6" t="s">
        <v>7</v>
      </c>
      <c r="H1026" s="6" t="s">
        <v>917</v>
      </c>
      <c r="I1026" s="6">
        <v>-11</v>
      </c>
      <c r="J1026" s="13" t="str">
        <f>VLOOKUP(MONTH(Tabla7[[#This Row],[Fecha del movimiento]]),Tablas!$O$4:$P$15,2,0)</f>
        <v>Ene</v>
      </c>
      <c r="K1026" s="6">
        <f>YEAR(Tabla7[[#This Row],[Fecha del movimiento]])</f>
        <v>2018</v>
      </c>
    </row>
    <row r="1027" spans="2:11" x14ac:dyDescent="0.2">
      <c r="B1027" s="8">
        <v>43116</v>
      </c>
      <c r="C1027" s="6" t="s">
        <v>1924</v>
      </c>
      <c r="D1027" s="6">
        <v>300989</v>
      </c>
      <c r="E1027" s="6" t="s">
        <v>87</v>
      </c>
      <c r="F1027" s="6" t="s">
        <v>21</v>
      </c>
      <c r="G1027" s="6" t="s">
        <v>1</v>
      </c>
      <c r="H1027" s="6" t="s">
        <v>917</v>
      </c>
      <c r="I1027" s="6">
        <v>-17</v>
      </c>
      <c r="J1027" s="13" t="str">
        <f>VLOOKUP(MONTH(Tabla7[[#This Row],[Fecha del movimiento]]),Tablas!$O$4:$P$15,2,0)</f>
        <v>Ene</v>
      </c>
      <c r="K1027" s="6">
        <f>YEAR(Tabla7[[#This Row],[Fecha del movimiento]])</f>
        <v>2018</v>
      </c>
    </row>
    <row r="1028" spans="2:11" x14ac:dyDescent="0.2">
      <c r="B1028" s="8">
        <v>43239</v>
      </c>
      <c r="C1028" s="6" t="s">
        <v>1925</v>
      </c>
      <c r="D1028" s="6">
        <v>300066</v>
      </c>
      <c r="E1028" s="6" t="s">
        <v>46</v>
      </c>
      <c r="F1028" s="6" t="s">
        <v>21</v>
      </c>
      <c r="G1028" s="6" t="s">
        <v>5</v>
      </c>
      <c r="H1028" s="6" t="s">
        <v>917</v>
      </c>
      <c r="I1028" s="6">
        <v>-11</v>
      </c>
      <c r="J1028" s="13" t="str">
        <f>VLOOKUP(MONTH(Tabla7[[#This Row],[Fecha del movimiento]]),Tablas!$O$4:$P$15,2,0)</f>
        <v>May</v>
      </c>
      <c r="K1028" s="6">
        <f>YEAR(Tabla7[[#This Row],[Fecha del movimiento]])</f>
        <v>2018</v>
      </c>
    </row>
    <row r="1029" spans="2:11" x14ac:dyDescent="0.2">
      <c r="B1029" s="8">
        <v>43204</v>
      </c>
      <c r="C1029" s="6" t="s">
        <v>1926</v>
      </c>
      <c r="D1029" s="6">
        <v>300146</v>
      </c>
      <c r="E1029" s="6" t="s">
        <v>621</v>
      </c>
      <c r="F1029" s="6" t="s">
        <v>21</v>
      </c>
      <c r="G1029" s="6" t="s">
        <v>3</v>
      </c>
      <c r="H1029" s="6" t="s">
        <v>917</v>
      </c>
      <c r="I1029" s="6">
        <v>-19</v>
      </c>
      <c r="J1029" s="13" t="str">
        <f>VLOOKUP(MONTH(Tabla7[[#This Row],[Fecha del movimiento]]),Tablas!$O$4:$P$15,2,0)</f>
        <v>Abr</v>
      </c>
      <c r="K1029" s="6">
        <f>YEAR(Tabla7[[#This Row],[Fecha del movimiento]])</f>
        <v>2018</v>
      </c>
    </row>
    <row r="1030" spans="2:11" x14ac:dyDescent="0.2">
      <c r="B1030" s="8">
        <v>43124</v>
      </c>
      <c r="C1030" s="6" t="s">
        <v>1927</v>
      </c>
      <c r="D1030" s="6">
        <v>300838</v>
      </c>
      <c r="E1030" s="6" t="s">
        <v>231</v>
      </c>
      <c r="F1030" s="6" t="s">
        <v>21</v>
      </c>
      <c r="G1030" s="6" t="s">
        <v>2</v>
      </c>
      <c r="H1030" s="6" t="s">
        <v>923</v>
      </c>
      <c r="I1030" s="6">
        <v>16</v>
      </c>
      <c r="J1030" s="13" t="str">
        <f>VLOOKUP(MONTH(Tabla7[[#This Row],[Fecha del movimiento]]),Tablas!$O$4:$P$15,2,0)</f>
        <v>Ene</v>
      </c>
      <c r="K1030" s="6">
        <f>YEAR(Tabla7[[#This Row],[Fecha del movimiento]])</f>
        <v>2018</v>
      </c>
    </row>
    <row r="1031" spans="2:11" x14ac:dyDescent="0.2">
      <c r="B1031" s="8">
        <v>43307</v>
      </c>
      <c r="C1031" s="6" t="s">
        <v>1928</v>
      </c>
      <c r="D1031" s="6">
        <v>300887</v>
      </c>
      <c r="E1031" s="6" t="s">
        <v>185</v>
      </c>
      <c r="F1031" s="6" t="s">
        <v>21</v>
      </c>
      <c r="G1031" s="6" t="s">
        <v>7</v>
      </c>
      <c r="H1031" s="6" t="s">
        <v>923</v>
      </c>
      <c r="I1031" s="6">
        <v>19</v>
      </c>
      <c r="J1031" s="13" t="str">
        <f>VLOOKUP(MONTH(Tabla7[[#This Row],[Fecha del movimiento]]),Tablas!$O$4:$P$15,2,0)</f>
        <v>Jul</v>
      </c>
      <c r="K1031" s="6">
        <f>YEAR(Tabla7[[#This Row],[Fecha del movimiento]])</f>
        <v>2018</v>
      </c>
    </row>
    <row r="1032" spans="2:11" x14ac:dyDescent="0.2">
      <c r="B1032" s="8">
        <v>43246</v>
      </c>
      <c r="C1032" s="6" t="s">
        <v>1929</v>
      </c>
      <c r="D1032" s="6">
        <v>300128</v>
      </c>
      <c r="E1032" s="6" t="s">
        <v>206</v>
      </c>
      <c r="F1032" s="6" t="s">
        <v>21</v>
      </c>
      <c r="G1032" s="6" t="s">
        <v>2</v>
      </c>
      <c r="H1032" s="6" t="s">
        <v>917</v>
      </c>
      <c r="I1032" s="6">
        <v>-15</v>
      </c>
      <c r="J1032" s="13" t="str">
        <f>VLOOKUP(MONTH(Tabla7[[#This Row],[Fecha del movimiento]]),Tablas!$O$4:$P$15,2,0)</f>
        <v>May</v>
      </c>
      <c r="K1032" s="6">
        <f>YEAR(Tabla7[[#This Row],[Fecha del movimiento]])</f>
        <v>2018</v>
      </c>
    </row>
    <row r="1033" spans="2:11" x14ac:dyDescent="0.2">
      <c r="B1033" s="8">
        <v>43275</v>
      </c>
      <c r="C1033" s="6" t="s">
        <v>1930</v>
      </c>
      <c r="D1033" s="6">
        <v>300976</v>
      </c>
      <c r="E1033" s="6" t="s">
        <v>99</v>
      </c>
      <c r="F1033" s="6" t="s">
        <v>21</v>
      </c>
      <c r="G1033" s="6" t="s">
        <v>13</v>
      </c>
      <c r="H1033" s="6" t="s">
        <v>917</v>
      </c>
      <c r="I1033" s="6">
        <v>-18</v>
      </c>
      <c r="J1033" s="13" t="str">
        <f>VLOOKUP(MONTH(Tabla7[[#This Row],[Fecha del movimiento]]),Tablas!$O$4:$P$15,2,0)</f>
        <v>Jun</v>
      </c>
      <c r="K1033" s="6">
        <f>YEAR(Tabla7[[#This Row],[Fecha del movimiento]])</f>
        <v>2018</v>
      </c>
    </row>
    <row r="1034" spans="2:11" x14ac:dyDescent="0.2">
      <c r="B1034" s="8">
        <v>43171</v>
      </c>
      <c r="C1034" s="6" t="s">
        <v>1931</v>
      </c>
      <c r="D1034" s="6">
        <v>300569</v>
      </c>
      <c r="E1034" s="6" t="s">
        <v>465</v>
      </c>
      <c r="F1034" s="6" t="s">
        <v>21</v>
      </c>
      <c r="G1034" s="6" t="s">
        <v>6</v>
      </c>
      <c r="H1034" s="6" t="s">
        <v>923</v>
      </c>
      <c r="I1034" s="6">
        <v>19</v>
      </c>
      <c r="J1034" s="13" t="str">
        <f>VLOOKUP(MONTH(Tabla7[[#This Row],[Fecha del movimiento]]),Tablas!$O$4:$P$15,2,0)</f>
        <v>Mar</v>
      </c>
      <c r="K1034" s="6">
        <f>YEAR(Tabla7[[#This Row],[Fecha del movimiento]])</f>
        <v>2018</v>
      </c>
    </row>
    <row r="1035" spans="2:11" x14ac:dyDescent="0.2">
      <c r="B1035" s="8">
        <v>43132</v>
      </c>
      <c r="C1035" s="6" t="s">
        <v>1932</v>
      </c>
      <c r="D1035" s="6">
        <v>300051</v>
      </c>
      <c r="E1035" s="6" t="s">
        <v>794</v>
      </c>
      <c r="F1035" s="6" t="s">
        <v>21</v>
      </c>
      <c r="G1035" s="6" t="s">
        <v>12</v>
      </c>
      <c r="H1035" s="6" t="s">
        <v>917</v>
      </c>
      <c r="I1035" s="6">
        <v>-19</v>
      </c>
      <c r="J1035" s="13" t="str">
        <f>VLOOKUP(MONTH(Tabla7[[#This Row],[Fecha del movimiento]]),Tablas!$O$4:$P$15,2,0)</f>
        <v>Feb</v>
      </c>
      <c r="K1035" s="6">
        <f>YEAR(Tabla7[[#This Row],[Fecha del movimiento]])</f>
        <v>2018</v>
      </c>
    </row>
    <row r="1036" spans="2:11" x14ac:dyDescent="0.2">
      <c r="B1036" s="8">
        <v>43162</v>
      </c>
      <c r="C1036" s="6" t="s">
        <v>1933</v>
      </c>
      <c r="D1036" s="6">
        <v>300218</v>
      </c>
      <c r="E1036" s="6" t="s">
        <v>715</v>
      </c>
      <c r="F1036" s="6" t="s">
        <v>21</v>
      </c>
      <c r="G1036" s="6" t="s">
        <v>13</v>
      </c>
      <c r="H1036" s="6" t="s">
        <v>917</v>
      </c>
      <c r="I1036" s="6">
        <v>-14</v>
      </c>
      <c r="J1036" s="13" t="str">
        <f>VLOOKUP(MONTH(Tabla7[[#This Row],[Fecha del movimiento]]),Tablas!$O$4:$P$15,2,0)</f>
        <v>Mar</v>
      </c>
      <c r="K1036" s="6">
        <f>YEAR(Tabla7[[#This Row],[Fecha del movimiento]])</f>
        <v>2018</v>
      </c>
    </row>
    <row r="1037" spans="2:11" x14ac:dyDescent="0.2">
      <c r="B1037" s="8">
        <v>43120</v>
      </c>
      <c r="C1037" s="6" t="s">
        <v>1934</v>
      </c>
      <c r="D1037" s="6">
        <v>300300</v>
      </c>
      <c r="E1037" s="6" t="s">
        <v>582</v>
      </c>
      <c r="F1037" s="6" t="s">
        <v>21</v>
      </c>
      <c r="G1037" s="6" t="s">
        <v>0</v>
      </c>
      <c r="H1037" s="6" t="s">
        <v>923</v>
      </c>
      <c r="I1037" s="6">
        <v>16</v>
      </c>
      <c r="J1037" s="13" t="str">
        <f>VLOOKUP(MONTH(Tabla7[[#This Row],[Fecha del movimiento]]),Tablas!$O$4:$P$15,2,0)</f>
        <v>Ene</v>
      </c>
      <c r="K1037" s="6">
        <f>YEAR(Tabla7[[#This Row],[Fecha del movimiento]])</f>
        <v>2018</v>
      </c>
    </row>
    <row r="1038" spans="2:11" x14ac:dyDescent="0.2">
      <c r="B1038" s="8">
        <v>43205</v>
      </c>
      <c r="C1038" s="6" t="s">
        <v>1935</v>
      </c>
      <c r="D1038" s="6">
        <v>300606</v>
      </c>
      <c r="E1038" s="6" t="s">
        <v>436</v>
      </c>
      <c r="F1038" s="6" t="s">
        <v>21</v>
      </c>
      <c r="G1038" s="6" t="s">
        <v>2</v>
      </c>
      <c r="H1038" s="6" t="s">
        <v>923</v>
      </c>
      <c r="I1038" s="6">
        <v>13</v>
      </c>
      <c r="J1038" s="13" t="str">
        <f>VLOOKUP(MONTH(Tabla7[[#This Row],[Fecha del movimiento]]),Tablas!$O$4:$P$15,2,0)</f>
        <v>Abr</v>
      </c>
      <c r="K1038" s="6">
        <f>YEAR(Tabla7[[#This Row],[Fecha del movimiento]])</f>
        <v>2018</v>
      </c>
    </row>
    <row r="1039" spans="2:11" x14ac:dyDescent="0.2">
      <c r="B1039" s="8">
        <v>43217</v>
      </c>
      <c r="C1039" s="6" t="s">
        <v>1936</v>
      </c>
      <c r="D1039" s="6">
        <v>300037</v>
      </c>
      <c r="E1039" s="6" t="s">
        <v>801</v>
      </c>
      <c r="F1039" s="6" t="s">
        <v>21</v>
      </c>
      <c r="G1039" s="6" t="s">
        <v>7</v>
      </c>
      <c r="H1039" s="6" t="s">
        <v>917</v>
      </c>
      <c r="I1039" s="6">
        <v>-6</v>
      </c>
      <c r="J1039" s="13" t="str">
        <f>VLOOKUP(MONTH(Tabla7[[#This Row],[Fecha del movimiento]]),Tablas!$O$4:$P$15,2,0)</f>
        <v>Abr</v>
      </c>
      <c r="K1039" s="6">
        <f>YEAR(Tabla7[[#This Row],[Fecha del movimiento]])</f>
        <v>2018</v>
      </c>
    </row>
    <row r="1040" spans="2:11" x14ac:dyDescent="0.2">
      <c r="B1040" s="8">
        <v>43183</v>
      </c>
      <c r="C1040" s="6" t="s">
        <v>1937</v>
      </c>
      <c r="D1040" s="6">
        <v>300251</v>
      </c>
      <c r="E1040" s="6" t="s">
        <v>693</v>
      </c>
      <c r="F1040" s="6" t="s">
        <v>21</v>
      </c>
      <c r="G1040" s="6" t="s">
        <v>13</v>
      </c>
      <c r="H1040" s="6" t="s">
        <v>923</v>
      </c>
      <c r="I1040" s="6">
        <v>20</v>
      </c>
      <c r="J1040" s="13" t="str">
        <f>VLOOKUP(MONTH(Tabla7[[#This Row],[Fecha del movimiento]]),Tablas!$O$4:$P$15,2,0)</f>
        <v>Mar</v>
      </c>
      <c r="K1040" s="6">
        <f>YEAR(Tabla7[[#This Row],[Fecha del movimiento]])</f>
        <v>2018</v>
      </c>
    </row>
    <row r="1041" spans="2:11" x14ac:dyDescent="0.2">
      <c r="B1041" s="8">
        <v>43225</v>
      </c>
      <c r="C1041" s="6" t="s">
        <v>1938</v>
      </c>
      <c r="D1041" s="6">
        <v>300895</v>
      </c>
      <c r="E1041" s="6" t="s">
        <v>177</v>
      </c>
      <c r="F1041" s="6" t="s">
        <v>21</v>
      </c>
      <c r="G1041" s="6" t="s">
        <v>9</v>
      </c>
      <c r="H1041" s="6" t="s">
        <v>917</v>
      </c>
      <c r="I1041" s="6">
        <v>-8</v>
      </c>
      <c r="J1041" s="13" t="str">
        <f>VLOOKUP(MONTH(Tabla7[[#This Row],[Fecha del movimiento]]),Tablas!$O$4:$P$15,2,0)</f>
        <v>May</v>
      </c>
      <c r="K1041" s="6">
        <f>YEAR(Tabla7[[#This Row],[Fecha del movimiento]])</f>
        <v>2018</v>
      </c>
    </row>
    <row r="1042" spans="2:11" x14ac:dyDescent="0.2">
      <c r="B1042" s="8">
        <v>43341</v>
      </c>
      <c r="C1042" s="6" t="s">
        <v>1939</v>
      </c>
      <c r="D1042" s="6">
        <v>300657</v>
      </c>
      <c r="E1042" s="6" t="s">
        <v>390</v>
      </c>
      <c r="F1042" s="6" t="s">
        <v>21</v>
      </c>
      <c r="G1042" s="6" t="s">
        <v>2</v>
      </c>
      <c r="H1042" s="6" t="s">
        <v>923</v>
      </c>
      <c r="I1042" s="6">
        <v>15</v>
      </c>
      <c r="J1042" s="13" t="str">
        <f>VLOOKUP(MONTH(Tabla7[[#This Row],[Fecha del movimiento]]),Tablas!$O$4:$P$15,2,0)</f>
        <v>Ago</v>
      </c>
      <c r="K1042" s="6">
        <f>YEAR(Tabla7[[#This Row],[Fecha del movimiento]])</f>
        <v>2018</v>
      </c>
    </row>
    <row r="1043" spans="2:11" x14ac:dyDescent="0.2">
      <c r="B1043" s="8">
        <v>43247</v>
      </c>
      <c r="C1043" s="6" t="s">
        <v>1940</v>
      </c>
      <c r="D1043" s="6">
        <v>301034</v>
      </c>
      <c r="E1043" s="6" t="s">
        <v>45</v>
      </c>
      <c r="F1043" s="6" t="s">
        <v>21</v>
      </c>
      <c r="G1043" s="6" t="s">
        <v>13</v>
      </c>
      <c r="H1043" s="6" t="s">
        <v>917</v>
      </c>
      <c r="I1043" s="6">
        <v>-7</v>
      </c>
      <c r="J1043" s="13" t="str">
        <f>VLOOKUP(MONTH(Tabla7[[#This Row],[Fecha del movimiento]]),Tablas!$O$4:$P$15,2,0)</f>
        <v>May</v>
      </c>
      <c r="K1043" s="6">
        <f>YEAR(Tabla7[[#This Row],[Fecha del movimiento]])</f>
        <v>2018</v>
      </c>
    </row>
    <row r="1044" spans="2:11" x14ac:dyDescent="0.2">
      <c r="B1044" s="8">
        <v>43329</v>
      </c>
      <c r="C1044" s="6" t="s">
        <v>1941</v>
      </c>
      <c r="D1044" s="6">
        <v>300333</v>
      </c>
      <c r="E1044" s="6" t="s">
        <v>382</v>
      </c>
      <c r="F1044" s="6" t="s">
        <v>21</v>
      </c>
      <c r="G1044" s="6" t="s">
        <v>3</v>
      </c>
      <c r="H1044" s="6" t="s">
        <v>917</v>
      </c>
      <c r="I1044" s="6">
        <v>-8</v>
      </c>
      <c r="J1044" s="13" t="str">
        <f>VLOOKUP(MONTH(Tabla7[[#This Row],[Fecha del movimiento]]),Tablas!$O$4:$P$15,2,0)</f>
        <v>Ago</v>
      </c>
      <c r="K1044" s="6">
        <f>YEAR(Tabla7[[#This Row],[Fecha del movimiento]])</f>
        <v>2018</v>
      </c>
    </row>
    <row r="1045" spans="2:11" x14ac:dyDescent="0.2">
      <c r="B1045" s="8">
        <v>43321</v>
      </c>
      <c r="C1045" s="6" t="s">
        <v>1942</v>
      </c>
      <c r="D1045" s="6">
        <v>300499</v>
      </c>
      <c r="E1045" s="6" t="s">
        <v>524</v>
      </c>
      <c r="F1045" s="6" t="s">
        <v>21</v>
      </c>
      <c r="G1045" s="6" t="s">
        <v>11</v>
      </c>
      <c r="H1045" s="6" t="s">
        <v>917</v>
      </c>
      <c r="I1045" s="6">
        <v>-17</v>
      </c>
      <c r="J1045" s="13" t="str">
        <f>VLOOKUP(MONTH(Tabla7[[#This Row],[Fecha del movimiento]]),Tablas!$O$4:$P$15,2,0)</f>
        <v>Ago</v>
      </c>
      <c r="K1045" s="6">
        <f>YEAR(Tabla7[[#This Row],[Fecha del movimiento]])</f>
        <v>2018</v>
      </c>
    </row>
    <row r="1046" spans="2:11" x14ac:dyDescent="0.2">
      <c r="B1046" s="8">
        <v>43112</v>
      </c>
      <c r="C1046" s="6" t="s">
        <v>1943</v>
      </c>
      <c r="D1046" s="6">
        <v>300331</v>
      </c>
      <c r="E1046" s="6" t="s">
        <v>530</v>
      </c>
      <c r="F1046" s="6" t="s">
        <v>21</v>
      </c>
      <c r="G1046" s="6" t="s">
        <v>2</v>
      </c>
      <c r="H1046" s="6" t="s">
        <v>917</v>
      </c>
      <c r="I1046" s="6">
        <v>-7</v>
      </c>
      <c r="J1046" s="13" t="str">
        <f>VLOOKUP(MONTH(Tabla7[[#This Row],[Fecha del movimiento]]),Tablas!$O$4:$P$15,2,0)</f>
        <v>Ene</v>
      </c>
      <c r="K1046" s="6">
        <f>YEAR(Tabla7[[#This Row],[Fecha del movimiento]])</f>
        <v>2018</v>
      </c>
    </row>
    <row r="1047" spans="2:11" x14ac:dyDescent="0.2">
      <c r="B1047" s="8">
        <v>43134</v>
      </c>
      <c r="C1047" s="6" t="s">
        <v>1944</v>
      </c>
      <c r="D1047" s="6">
        <v>300480</v>
      </c>
      <c r="E1047" s="6" t="s">
        <v>538</v>
      </c>
      <c r="F1047" s="6" t="s">
        <v>21</v>
      </c>
      <c r="G1047" s="6" t="s">
        <v>2</v>
      </c>
      <c r="H1047" s="6" t="s">
        <v>923</v>
      </c>
      <c r="I1047" s="6">
        <v>20</v>
      </c>
      <c r="J1047" s="13" t="str">
        <f>VLOOKUP(MONTH(Tabla7[[#This Row],[Fecha del movimiento]]),Tablas!$O$4:$P$15,2,0)</f>
        <v>Feb</v>
      </c>
      <c r="K1047" s="6">
        <f>YEAR(Tabla7[[#This Row],[Fecha del movimiento]])</f>
        <v>2018</v>
      </c>
    </row>
    <row r="1048" spans="2:11" x14ac:dyDescent="0.2">
      <c r="B1048" s="8">
        <v>43213</v>
      </c>
      <c r="C1048" s="6" t="s">
        <v>1945</v>
      </c>
      <c r="D1048" s="6">
        <v>300134</v>
      </c>
      <c r="E1048" s="6" t="s">
        <v>757</v>
      </c>
      <c r="F1048" s="6" t="s">
        <v>21</v>
      </c>
      <c r="G1048" s="6" t="s">
        <v>9</v>
      </c>
      <c r="H1048" s="6" t="s">
        <v>917</v>
      </c>
      <c r="I1048" s="6">
        <v>-20</v>
      </c>
      <c r="J1048" s="13" t="str">
        <f>VLOOKUP(MONTH(Tabla7[[#This Row],[Fecha del movimiento]]),Tablas!$O$4:$P$15,2,0)</f>
        <v>Abr</v>
      </c>
      <c r="K1048" s="6">
        <f>YEAR(Tabla7[[#This Row],[Fecha del movimiento]])</f>
        <v>2018</v>
      </c>
    </row>
    <row r="1049" spans="2:11" x14ac:dyDescent="0.2">
      <c r="B1049" s="8">
        <v>43258</v>
      </c>
      <c r="C1049" s="6" t="s">
        <v>1946</v>
      </c>
      <c r="D1049" s="6">
        <v>300638</v>
      </c>
      <c r="E1049" s="6" t="s">
        <v>406</v>
      </c>
      <c r="F1049" s="6" t="s">
        <v>21</v>
      </c>
      <c r="G1049" s="6" t="s">
        <v>1</v>
      </c>
      <c r="H1049" s="6" t="s">
        <v>923</v>
      </c>
      <c r="I1049" s="6">
        <v>12</v>
      </c>
      <c r="J1049" s="13" t="str">
        <f>VLOOKUP(MONTH(Tabla7[[#This Row],[Fecha del movimiento]]),Tablas!$O$4:$P$15,2,0)</f>
        <v>Jun</v>
      </c>
      <c r="K1049" s="6">
        <f>YEAR(Tabla7[[#This Row],[Fecha del movimiento]])</f>
        <v>2018</v>
      </c>
    </row>
    <row r="1050" spans="2:11" x14ac:dyDescent="0.2">
      <c r="B1050" s="8">
        <v>43313</v>
      </c>
      <c r="C1050" s="6" t="s">
        <v>1947</v>
      </c>
      <c r="D1050" s="6">
        <v>300301</v>
      </c>
      <c r="E1050" s="6" t="s">
        <v>661</v>
      </c>
      <c r="F1050" s="6" t="s">
        <v>21</v>
      </c>
      <c r="G1050" s="6" t="s">
        <v>2</v>
      </c>
      <c r="H1050" s="6" t="s">
        <v>917</v>
      </c>
      <c r="I1050" s="6">
        <v>-19</v>
      </c>
      <c r="J1050" s="13" t="str">
        <f>VLOOKUP(MONTH(Tabla7[[#This Row],[Fecha del movimiento]]),Tablas!$O$4:$P$15,2,0)</f>
        <v>Ago</v>
      </c>
      <c r="K1050" s="6">
        <f>YEAR(Tabla7[[#This Row],[Fecha del movimiento]])</f>
        <v>2018</v>
      </c>
    </row>
    <row r="1051" spans="2:11" x14ac:dyDescent="0.2">
      <c r="B1051" s="8">
        <v>43186</v>
      </c>
      <c r="C1051" s="6" t="s">
        <v>1948</v>
      </c>
      <c r="D1051" s="6">
        <v>300492</v>
      </c>
      <c r="E1051" s="6" t="s">
        <v>529</v>
      </c>
      <c r="F1051" s="6" t="s">
        <v>21</v>
      </c>
      <c r="G1051" s="6" t="s">
        <v>2</v>
      </c>
      <c r="H1051" s="6" t="s">
        <v>923</v>
      </c>
      <c r="I1051" s="6">
        <v>20</v>
      </c>
      <c r="J1051" s="13" t="str">
        <f>VLOOKUP(MONTH(Tabla7[[#This Row],[Fecha del movimiento]]),Tablas!$O$4:$P$15,2,0)</f>
        <v>Mar</v>
      </c>
      <c r="K1051" s="6">
        <f>YEAR(Tabla7[[#This Row],[Fecha del movimiento]])</f>
        <v>2018</v>
      </c>
    </row>
    <row r="1052" spans="2:11" x14ac:dyDescent="0.2">
      <c r="B1052" s="8">
        <v>43316</v>
      </c>
      <c r="C1052" s="6" t="s">
        <v>1949</v>
      </c>
      <c r="D1052" s="6">
        <v>300962</v>
      </c>
      <c r="E1052" s="6" t="s">
        <v>113</v>
      </c>
      <c r="F1052" s="6" t="s">
        <v>21</v>
      </c>
      <c r="G1052" s="6" t="s">
        <v>6</v>
      </c>
      <c r="H1052" s="6" t="s">
        <v>923</v>
      </c>
      <c r="I1052" s="6">
        <v>15</v>
      </c>
      <c r="J1052" s="13" t="str">
        <f>VLOOKUP(MONTH(Tabla7[[#This Row],[Fecha del movimiento]]),Tablas!$O$4:$P$15,2,0)</f>
        <v>Ago</v>
      </c>
      <c r="K1052" s="6">
        <f>YEAR(Tabla7[[#This Row],[Fecha del movimiento]])</f>
        <v>2018</v>
      </c>
    </row>
    <row r="1053" spans="2:11" x14ac:dyDescent="0.2">
      <c r="B1053" s="8">
        <v>43160</v>
      </c>
      <c r="C1053" s="6" t="s">
        <v>1950</v>
      </c>
      <c r="D1053" s="6">
        <v>300270</v>
      </c>
      <c r="E1053" s="6" t="s">
        <v>615</v>
      </c>
      <c r="F1053" s="6" t="s">
        <v>21</v>
      </c>
      <c r="G1053" s="6" t="s">
        <v>12</v>
      </c>
      <c r="H1053" s="6" t="s">
        <v>917</v>
      </c>
      <c r="I1053" s="6">
        <v>-17</v>
      </c>
      <c r="J1053" s="13" t="str">
        <f>VLOOKUP(MONTH(Tabla7[[#This Row],[Fecha del movimiento]]),Tablas!$O$4:$P$15,2,0)</f>
        <v>Mar</v>
      </c>
      <c r="K1053" s="6">
        <f>YEAR(Tabla7[[#This Row],[Fecha del movimiento]])</f>
        <v>2018</v>
      </c>
    </row>
    <row r="1054" spans="2:11" x14ac:dyDescent="0.2">
      <c r="B1054" s="8">
        <v>43318</v>
      </c>
      <c r="C1054" s="6" t="s">
        <v>1911</v>
      </c>
      <c r="D1054" s="6">
        <v>301028</v>
      </c>
      <c r="E1054" s="6" t="s">
        <v>25</v>
      </c>
      <c r="F1054" s="6" t="s">
        <v>21</v>
      </c>
      <c r="G1054" s="6" t="s">
        <v>2</v>
      </c>
      <c r="H1054" s="6" t="s">
        <v>917</v>
      </c>
      <c r="I1054" s="6">
        <v>-6</v>
      </c>
      <c r="J1054" s="13" t="str">
        <f>VLOOKUP(MONTH(Tabla7[[#This Row],[Fecha del movimiento]]),Tablas!$O$4:$P$15,2,0)</f>
        <v>Ago</v>
      </c>
      <c r="K1054" s="6">
        <f>YEAR(Tabla7[[#This Row],[Fecha del movimiento]])</f>
        <v>2018</v>
      </c>
    </row>
    <row r="1055" spans="2:11" x14ac:dyDescent="0.2">
      <c r="B1055" s="8">
        <v>43289</v>
      </c>
      <c r="C1055" s="6" t="s">
        <v>1951</v>
      </c>
      <c r="D1055" s="6">
        <v>300834</v>
      </c>
      <c r="E1055" s="6" t="s">
        <v>235</v>
      </c>
      <c r="F1055" s="6" t="s">
        <v>21</v>
      </c>
      <c r="G1055" s="6" t="s">
        <v>2</v>
      </c>
      <c r="H1055" s="6" t="s">
        <v>917</v>
      </c>
      <c r="I1055" s="6">
        <v>-17</v>
      </c>
      <c r="J1055" s="13" t="str">
        <f>VLOOKUP(MONTH(Tabla7[[#This Row],[Fecha del movimiento]]),Tablas!$O$4:$P$15,2,0)</f>
        <v>Jul</v>
      </c>
      <c r="K1055" s="6">
        <f>YEAR(Tabla7[[#This Row],[Fecha del movimiento]])</f>
        <v>2018</v>
      </c>
    </row>
    <row r="1056" spans="2:11" x14ac:dyDescent="0.2">
      <c r="B1056" s="8">
        <v>43130</v>
      </c>
      <c r="C1056" s="6" t="s">
        <v>1952</v>
      </c>
      <c r="D1056" s="6">
        <v>300389</v>
      </c>
      <c r="E1056" s="6" t="s">
        <v>602</v>
      </c>
      <c r="F1056" s="6" t="s">
        <v>21</v>
      </c>
      <c r="G1056" s="6" t="s">
        <v>13</v>
      </c>
      <c r="H1056" s="6" t="s">
        <v>917</v>
      </c>
      <c r="I1056" s="6">
        <v>-6</v>
      </c>
      <c r="J1056" s="13" t="str">
        <f>VLOOKUP(MONTH(Tabla7[[#This Row],[Fecha del movimiento]]),Tablas!$O$4:$P$15,2,0)</f>
        <v>Ene</v>
      </c>
      <c r="K1056" s="6">
        <f>YEAR(Tabla7[[#This Row],[Fecha del movimiento]])</f>
        <v>2018</v>
      </c>
    </row>
    <row r="1057" spans="2:11" x14ac:dyDescent="0.2">
      <c r="B1057" s="8">
        <v>43230</v>
      </c>
      <c r="C1057" s="6" t="s">
        <v>1953</v>
      </c>
      <c r="D1057" s="6">
        <v>300835</v>
      </c>
      <c r="E1057" s="6" t="s">
        <v>234</v>
      </c>
      <c r="F1057" s="6" t="s">
        <v>21</v>
      </c>
      <c r="G1057" s="6" t="s">
        <v>2</v>
      </c>
      <c r="H1057" s="6" t="s">
        <v>917</v>
      </c>
      <c r="I1057" s="6">
        <v>-6</v>
      </c>
      <c r="J1057" s="13" t="str">
        <f>VLOOKUP(MONTH(Tabla7[[#This Row],[Fecha del movimiento]]),Tablas!$O$4:$P$15,2,0)</f>
        <v>May</v>
      </c>
      <c r="K1057" s="6">
        <f>YEAR(Tabla7[[#This Row],[Fecha del movimiento]])</f>
        <v>2018</v>
      </c>
    </row>
    <row r="1058" spans="2:11" x14ac:dyDescent="0.2">
      <c r="B1058" s="8">
        <v>43214</v>
      </c>
      <c r="C1058" s="6" t="s">
        <v>1954</v>
      </c>
      <c r="D1058" s="6">
        <v>300889</v>
      </c>
      <c r="E1058" s="6" t="s">
        <v>183</v>
      </c>
      <c r="F1058" s="6" t="s">
        <v>21</v>
      </c>
      <c r="G1058" s="6" t="s">
        <v>1</v>
      </c>
      <c r="H1058" s="6" t="s">
        <v>917</v>
      </c>
      <c r="I1058" s="6">
        <v>-6</v>
      </c>
      <c r="J1058" s="13" t="str">
        <f>VLOOKUP(MONTH(Tabla7[[#This Row],[Fecha del movimiento]]),Tablas!$O$4:$P$15,2,0)</f>
        <v>Abr</v>
      </c>
      <c r="K1058" s="6">
        <f>YEAR(Tabla7[[#This Row],[Fecha del movimiento]])</f>
        <v>2018</v>
      </c>
    </row>
    <row r="1059" spans="2:11" x14ac:dyDescent="0.2">
      <c r="B1059" s="8">
        <v>43318</v>
      </c>
      <c r="C1059" s="6" t="s">
        <v>1955</v>
      </c>
      <c r="D1059" s="6">
        <v>300211</v>
      </c>
      <c r="E1059" s="6" t="s">
        <v>656</v>
      </c>
      <c r="F1059" s="6" t="s">
        <v>21</v>
      </c>
      <c r="G1059" s="6" t="s">
        <v>13</v>
      </c>
      <c r="H1059" s="6" t="s">
        <v>917</v>
      </c>
      <c r="I1059" s="6">
        <v>-12</v>
      </c>
      <c r="J1059" s="13" t="str">
        <f>VLOOKUP(MONTH(Tabla7[[#This Row],[Fecha del movimiento]]),Tablas!$O$4:$P$15,2,0)</f>
        <v>Ago</v>
      </c>
      <c r="K1059" s="6">
        <f>YEAR(Tabla7[[#This Row],[Fecha del movimiento]])</f>
        <v>2018</v>
      </c>
    </row>
    <row r="1060" spans="2:11" x14ac:dyDescent="0.2">
      <c r="B1060" s="8">
        <v>43158</v>
      </c>
      <c r="C1060" s="6" t="s">
        <v>1956</v>
      </c>
      <c r="D1060" s="6">
        <v>300335</v>
      </c>
      <c r="E1060" s="6" t="s">
        <v>280</v>
      </c>
      <c r="F1060" s="6" t="s">
        <v>21</v>
      </c>
      <c r="G1060" s="6" t="s">
        <v>5</v>
      </c>
      <c r="H1060" s="6" t="s">
        <v>923</v>
      </c>
      <c r="I1060" s="6">
        <v>10</v>
      </c>
      <c r="J1060" s="13" t="str">
        <f>VLOOKUP(MONTH(Tabla7[[#This Row],[Fecha del movimiento]]),Tablas!$O$4:$P$15,2,0)</f>
        <v>Feb</v>
      </c>
      <c r="K1060" s="6">
        <f>YEAR(Tabla7[[#This Row],[Fecha del movimiento]])</f>
        <v>2018</v>
      </c>
    </row>
    <row r="1061" spans="2:11" x14ac:dyDescent="0.2">
      <c r="B1061" s="8">
        <v>43123</v>
      </c>
      <c r="C1061" s="6" t="s">
        <v>1957</v>
      </c>
      <c r="D1061" s="6">
        <v>300488</v>
      </c>
      <c r="E1061" s="6" t="s">
        <v>532</v>
      </c>
      <c r="F1061" s="6" t="s">
        <v>21</v>
      </c>
      <c r="G1061" s="6" t="s">
        <v>12</v>
      </c>
      <c r="H1061" s="6" t="s">
        <v>917</v>
      </c>
      <c r="I1061" s="6">
        <v>-8</v>
      </c>
      <c r="J1061" s="13" t="str">
        <f>VLOOKUP(MONTH(Tabla7[[#This Row],[Fecha del movimiento]]),Tablas!$O$4:$P$15,2,0)</f>
        <v>Ene</v>
      </c>
      <c r="K1061" s="6">
        <f>YEAR(Tabla7[[#This Row],[Fecha del movimiento]])</f>
        <v>2018</v>
      </c>
    </row>
    <row r="1062" spans="2:11" x14ac:dyDescent="0.2">
      <c r="B1062" s="8">
        <v>43222</v>
      </c>
      <c r="C1062" s="6" t="s">
        <v>1958</v>
      </c>
      <c r="D1062" s="6">
        <v>300453</v>
      </c>
      <c r="E1062" s="6" t="s">
        <v>558</v>
      </c>
      <c r="F1062" s="6" t="s">
        <v>21</v>
      </c>
      <c r="G1062" s="6" t="s">
        <v>13</v>
      </c>
      <c r="H1062" s="6" t="s">
        <v>917</v>
      </c>
      <c r="I1062" s="6">
        <v>-5</v>
      </c>
      <c r="J1062" s="13" t="str">
        <f>VLOOKUP(MONTH(Tabla7[[#This Row],[Fecha del movimiento]]),Tablas!$O$4:$P$15,2,0)</f>
        <v>May</v>
      </c>
      <c r="K1062" s="6">
        <f>YEAR(Tabla7[[#This Row],[Fecha del movimiento]])</f>
        <v>2018</v>
      </c>
    </row>
    <row r="1063" spans="2:11" x14ac:dyDescent="0.2">
      <c r="B1063" s="8">
        <v>43314</v>
      </c>
      <c r="C1063" s="6" t="s">
        <v>1959</v>
      </c>
      <c r="D1063" s="6">
        <v>300617</v>
      </c>
      <c r="E1063" s="6" t="s">
        <v>425</v>
      </c>
      <c r="F1063" s="6" t="s">
        <v>21</v>
      </c>
      <c r="G1063" s="6" t="s">
        <v>2</v>
      </c>
      <c r="H1063" s="6" t="s">
        <v>923</v>
      </c>
      <c r="I1063" s="6">
        <v>11</v>
      </c>
      <c r="J1063" s="13" t="str">
        <f>VLOOKUP(MONTH(Tabla7[[#This Row],[Fecha del movimiento]]),Tablas!$O$4:$P$15,2,0)</f>
        <v>Ago</v>
      </c>
      <c r="K1063" s="6">
        <f>YEAR(Tabla7[[#This Row],[Fecha del movimiento]])</f>
        <v>2018</v>
      </c>
    </row>
    <row r="1064" spans="2:11" x14ac:dyDescent="0.2">
      <c r="B1064" s="8">
        <v>43280</v>
      </c>
      <c r="C1064" s="6" t="s">
        <v>1960</v>
      </c>
      <c r="D1064" s="6">
        <v>300704</v>
      </c>
      <c r="E1064" s="6" t="s">
        <v>353</v>
      </c>
      <c r="F1064" s="6" t="s">
        <v>21</v>
      </c>
      <c r="G1064" s="6" t="s">
        <v>13</v>
      </c>
      <c r="H1064" s="6" t="s">
        <v>917</v>
      </c>
      <c r="I1064" s="6">
        <v>-18</v>
      </c>
      <c r="J1064" s="13" t="str">
        <f>VLOOKUP(MONTH(Tabla7[[#This Row],[Fecha del movimiento]]),Tablas!$O$4:$P$15,2,0)</f>
        <v>Jun</v>
      </c>
      <c r="K1064" s="6">
        <f>YEAR(Tabla7[[#This Row],[Fecha del movimiento]])</f>
        <v>2018</v>
      </c>
    </row>
    <row r="1065" spans="2:11" x14ac:dyDescent="0.2">
      <c r="B1065" s="8">
        <v>43201</v>
      </c>
      <c r="C1065" s="6" t="s">
        <v>1961</v>
      </c>
      <c r="D1065" s="6">
        <v>300793</v>
      </c>
      <c r="E1065" s="6" t="s">
        <v>273</v>
      </c>
      <c r="F1065" s="6" t="s">
        <v>21</v>
      </c>
      <c r="G1065" s="6" t="s">
        <v>12</v>
      </c>
      <c r="H1065" s="6" t="s">
        <v>917</v>
      </c>
      <c r="I1065" s="6">
        <v>-15</v>
      </c>
      <c r="J1065" s="13" t="str">
        <f>VLOOKUP(MONTH(Tabla7[[#This Row],[Fecha del movimiento]]),Tablas!$O$4:$P$15,2,0)</f>
        <v>Abr</v>
      </c>
      <c r="K1065" s="6">
        <f>YEAR(Tabla7[[#This Row],[Fecha del movimiento]])</f>
        <v>2018</v>
      </c>
    </row>
    <row r="1066" spans="2:11" x14ac:dyDescent="0.2">
      <c r="B1066" s="8">
        <v>43138</v>
      </c>
      <c r="C1066" s="6" t="s">
        <v>1962</v>
      </c>
      <c r="D1066" s="6">
        <v>300356</v>
      </c>
      <c r="E1066" s="6" t="s">
        <v>625</v>
      </c>
      <c r="F1066" s="6" t="s">
        <v>21</v>
      </c>
      <c r="G1066" s="6" t="s">
        <v>10</v>
      </c>
      <c r="H1066" s="6" t="s">
        <v>917</v>
      </c>
      <c r="I1066" s="6">
        <v>-13</v>
      </c>
      <c r="J1066" s="13" t="str">
        <f>VLOOKUP(MONTH(Tabla7[[#This Row],[Fecha del movimiento]]),Tablas!$O$4:$P$15,2,0)</f>
        <v>Feb</v>
      </c>
      <c r="K1066" s="6">
        <f>YEAR(Tabla7[[#This Row],[Fecha del movimiento]])</f>
        <v>2018</v>
      </c>
    </row>
    <row r="1067" spans="2:11" x14ac:dyDescent="0.2">
      <c r="B1067" s="8">
        <v>43317</v>
      </c>
      <c r="C1067" s="6" t="s">
        <v>1963</v>
      </c>
      <c r="D1067" s="6">
        <v>300253</v>
      </c>
      <c r="E1067" s="6" t="s">
        <v>468</v>
      </c>
      <c r="F1067" s="6" t="s">
        <v>21</v>
      </c>
      <c r="G1067" s="6" t="s">
        <v>2</v>
      </c>
      <c r="H1067" s="6" t="s">
        <v>917</v>
      </c>
      <c r="I1067" s="6">
        <v>-5</v>
      </c>
      <c r="J1067" s="13" t="str">
        <f>VLOOKUP(MONTH(Tabla7[[#This Row],[Fecha del movimiento]]),Tablas!$O$4:$P$15,2,0)</f>
        <v>Ago</v>
      </c>
      <c r="K1067" s="6">
        <f>YEAR(Tabla7[[#This Row],[Fecha del movimiento]])</f>
        <v>2018</v>
      </c>
    </row>
    <row r="1068" spans="2:11" x14ac:dyDescent="0.2">
      <c r="B1068" s="8">
        <v>43156</v>
      </c>
      <c r="C1068" s="6" t="s">
        <v>1964</v>
      </c>
      <c r="D1068" s="6">
        <v>300029</v>
      </c>
      <c r="E1068" s="6" t="s">
        <v>803</v>
      </c>
      <c r="F1068" s="6" t="s">
        <v>21</v>
      </c>
      <c r="G1068" s="6" t="s">
        <v>2</v>
      </c>
      <c r="H1068" s="6" t="s">
        <v>917</v>
      </c>
      <c r="I1068" s="6">
        <v>-14</v>
      </c>
      <c r="J1068" s="13" t="str">
        <f>VLOOKUP(MONTH(Tabla7[[#This Row],[Fecha del movimiento]]),Tablas!$O$4:$P$15,2,0)</f>
        <v>Feb</v>
      </c>
      <c r="K1068" s="6">
        <f>YEAR(Tabla7[[#This Row],[Fecha del movimiento]])</f>
        <v>2018</v>
      </c>
    </row>
    <row r="1069" spans="2:11" x14ac:dyDescent="0.2">
      <c r="B1069" s="8">
        <v>43342</v>
      </c>
      <c r="C1069" s="6" t="s">
        <v>1965</v>
      </c>
      <c r="D1069" s="6">
        <v>300695</v>
      </c>
      <c r="E1069" s="6" t="s">
        <v>362</v>
      </c>
      <c r="F1069" s="6" t="s">
        <v>21</v>
      </c>
      <c r="G1069" s="6" t="s">
        <v>13</v>
      </c>
      <c r="H1069" s="6" t="s">
        <v>917</v>
      </c>
      <c r="I1069" s="6">
        <v>-14</v>
      </c>
      <c r="J1069" s="13" t="str">
        <f>VLOOKUP(MONTH(Tabla7[[#This Row],[Fecha del movimiento]]),Tablas!$O$4:$P$15,2,0)</f>
        <v>Ago</v>
      </c>
      <c r="K1069" s="6">
        <f>YEAR(Tabla7[[#This Row],[Fecha del movimiento]])</f>
        <v>2018</v>
      </c>
    </row>
    <row r="1070" spans="2:11" x14ac:dyDescent="0.2">
      <c r="B1070" s="8">
        <v>43127</v>
      </c>
      <c r="C1070" s="6" t="s">
        <v>1966</v>
      </c>
      <c r="D1070" s="6">
        <v>300729</v>
      </c>
      <c r="E1070" s="6" t="s">
        <v>329</v>
      </c>
      <c r="F1070" s="6" t="s">
        <v>21</v>
      </c>
      <c r="G1070" s="6" t="s">
        <v>7</v>
      </c>
      <c r="H1070" s="6" t="s">
        <v>917</v>
      </c>
      <c r="I1070" s="6">
        <v>-13</v>
      </c>
      <c r="J1070" s="13" t="str">
        <f>VLOOKUP(MONTH(Tabla7[[#This Row],[Fecha del movimiento]]),Tablas!$O$4:$P$15,2,0)</f>
        <v>Ene</v>
      </c>
      <c r="K1070" s="6">
        <f>YEAR(Tabla7[[#This Row],[Fecha del movimiento]])</f>
        <v>2018</v>
      </c>
    </row>
    <row r="1071" spans="2:11" x14ac:dyDescent="0.2">
      <c r="B1071" s="8">
        <v>43145</v>
      </c>
      <c r="C1071" s="6" t="s">
        <v>1967</v>
      </c>
      <c r="D1071" s="6">
        <v>300887</v>
      </c>
      <c r="E1071" s="6" t="s">
        <v>185</v>
      </c>
      <c r="F1071" s="6" t="s">
        <v>21</v>
      </c>
      <c r="G1071" s="6" t="s">
        <v>7</v>
      </c>
      <c r="H1071" s="6" t="s">
        <v>917</v>
      </c>
      <c r="I1071" s="6">
        <v>-12</v>
      </c>
      <c r="J1071" s="13" t="str">
        <f>VLOOKUP(MONTH(Tabla7[[#This Row],[Fecha del movimiento]]),Tablas!$O$4:$P$15,2,0)</f>
        <v>Feb</v>
      </c>
      <c r="K1071" s="6">
        <f>YEAR(Tabla7[[#This Row],[Fecha del movimiento]])</f>
        <v>2018</v>
      </c>
    </row>
    <row r="1072" spans="2:11" x14ac:dyDescent="0.2">
      <c r="B1072" s="8">
        <v>43169</v>
      </c>
      <c r="C1072" s="6" t="s">
        <v>1968</v>
      </c>
      <c r="D1072" s="6">
        <v>300938</v>
      </c>
      <c r="E1072" s="6" t="s">
        <v>136</v>
      </c>
      <c r="F1072" s="6" t="s">
        <v>21</v>
      </c>
      <c r="G1072" s="6" t="s">
        <v>6</v>
      </c>
      <c r="H1072" s="6" t="s">
        <v>923</v>
      </c>
      <c r="I1072" s="6">
        <v>20</v>
      </c>
      <c r="J1072" s="13" t="str">
        <f>VLOOKUP(MONTH(Tabla7[[#This Row],[Fecha del movimiento]]),Tablas!$O$4:$P$15,2,0)</f>
        <v>Mar</v>
      </c>
      <c r="K1072" s="6">
        <f>YEAR(Tabla7[[#This Row],[Fecha del movimiento]])</f>
        <v>2018</v>
      </c>
    </row>
    <row r="1073" spans="2:11" x14ac:dyDescent="0.2">
      <c r="B1073" s="8">
        <v>43253</v>
      </c>
      <c r="C1073" s="6" t="s">
        <v>1969</v>
      </c>
      <c r="D1073" s="6">
        <v>300917</v>
      </c>
      <c r="E1073" s="6" t="s">
        <v>155</v>
      </c>
      <c r="F1073" s="6" t="s">
        <v>21</v>
      </c>
      <c r="G1073" s="6" t="s">
        <v>13</v>
      </c>
      <c r="H1073" s="6" t="s">
        <v>923</v>
      </c>
      <c r="I1073" s="6">
        <v>11</v>
      </c>
      <c r="J1073" s="13" t="str">
        <f>VLOOKUP(MONTH(Tabla7[[#This Row],[Fecha del movimiento]]),Tablas!$O$4:$P$15,2,0)</f>
        <v>Jun</v>
      </c>
      <c r="K1073" s="6">
        <f>YEAR(Tabla7[[#This Row],[Fecha del movimiento]])</f>
        <v>2018</v>
      </c>
    </row>
    <row r="1074" spans="2:11" x14ac:dyDescent="0.2">
      <c r="B1074" s="8">
        <v>43220</v>
      </c>
      <c r="C1074" s="6" t="s">
        <v>1319</v>
      </c>
      <c r="D1074" s="6">
        <v>300200</v>
      </c>
      <c r="E1074" s="6" t="s">
        <v>728</v>
      </c>
      <c r="F1074" s="6" t="s">
        <v>21</v>
      </c>
      <c r="G1074" s="6" t="s">
        <v>11</v>
      </c>
      <c r="H1074" s="6" t="s">
        <v>917</v>
      </c>
      <c r="I1074" s="6">
        <v>-16</v>
      </c>
      <c r="J1074" s="13" t="str">
        <f>VLOOKUP(MONTH(Tabla7[[#This Row],[Fecha del movimiento]]),Tablas!$O$4:$P$15,2,0)</f>
        <v>Abr</v>
      </c>
      <c r="K1074" s="6">
        <f>YEAR(Tabla7[[#This Row],[Fecha del movimiento]])</f>
        <v>2018</v>
      </c>
    </row>
    <row r="1075" spans="2:11" x14ac:dyDescent="0.2">
      <c r="B1075" s="8">
        <v>43264</v>
      </c>
      <c r="C1075" s="6" t="s">
        <v>1970</v>
      </c>
      <c r="D1075" s="6">
        <v>300005</v>
      </c>
      <c r="E1075" s="6" t="s">
        <v>695</v>
      </c>
      <c r="F1075" s="6" t="s">
        <v>21</v>
      </c>
      <c r="G1075" s="6" t="s">
        <v>10</v>
      </c>
      <c r="H1075" s="6" t="s">
        <v>923</v>
      </c>
      <c r="I1075" s="6">
        <v>15</v>
      </c>
      <c r="J1075" s="13" t="str">
        <f>VLOOKUP(MONTH(Tabla7[[#This Row],[Fecha del movimiento]]),Tablas!$O$4:$P$15,2,0)</f>
        <v>Jun</v>
      </c>
      <c r="K1075" s="6">
        <f>YEAR(Tabla7[[#This Row],[Fecha del movimiento]])</f>
        <v>2018</v>
      </c>
    </row>
    <row r="1076" spans="2:11" x14ac:dyDescent="0.2">
      <c r="B1076" s="8">
        <v>43231</v>
      </c>
      <c r="C1076" s="6" t="s">
        <v>1971</v>
      </c>
      <c r="D1076" s="6">
        <v>300073</v>
      </c>
      <c r="E1076" s="6" t="s">
        <v>31</v>
      </c>
      <c r="F1076" s="6" t="s">
        <v>21</v>
      </c>
      <c r="G1076" s="6" t="s">
        <v>4</v>
      </c>
      <c r="H1076" s="6" t="s">
        <v>923</v>
      </c>
      <c r="I1076" s="6">
        <v>20</v>
      </c>
      <c r="J1076" s="13" t="str">
        <f>VLOOKUP(MONTH(Tabla7[[#This Row],[Fecha del movimiento]]),Tablas!$O$4:$P$15,2,0)</f>
        <v>May</v>
      </c>
      <c r="K1076" s="6">
        <f>YEAR(Tabla7[[#This Row],[Fecha del movimiento]])</f>
        <v>2018</v>
      </c>
    </row>
    <row r="1077" spans="2:11" x14ac:dyDescent="0.2">
      <c r="B1077" s="8">
        <v>43308</v>
      </c>
      <c r="C1077" s="6" t="s">
        <v>1972</v>
      </c>
      <c r="D1077" s="6">
        <v>300932</v>
      </c>
      <c r="E1077" s="6" t="s">
        <v>142</v>
      </c>
      <c r="F1077" s="6" t="s">
        <v>21</v>
      </c>
      <c r="G1077" s="6" t="s">
        <v>6</v>
      </c>
      <c r="H1077" s="6" t="s">
        <v>917</v>
      </c>
      <c r="I1077" s="6">
        <v>-15</v>
      </c>
      <c r="J1077" s="13" t="str">
        <f>VLOOKUP(MONTH(Tabla7[[#This Row],[Fecha del movimiento]]),Tablas!$O$4:$P$15,2,0)</f>
        <v>Jul</v>
      </c>
      <c r="K1077" s="6">
        <f>YEAR(Tabla7[[#This Row],[Fecha del movimiento]])</f>
        <v>2018</v>
      </c>
    </row>
    <row r="1078" spans="2:11" x14ac:dyDescent="0.2">
      <c r="B1078" s="8">
        <v>43125</v>
      </c>
      <c r="C1078" s="6" t="s">
        <v>1973</v>
      </c>
      <c r="D1078" s="6">
        <v>300349</v>
      </c>
      <c r="E1078" s="6" t="s">
        <v>631</v>
      </c>
      <c r="F1078" s="6" t="s">
        <v>21</v>
      </c>
      <c r="G1078" s="6" t="s">
        <v>6</v>
      </c>
      <c r="H1078" s="6" t="s">
        <v>917</v>
      </c>
      <c r="I1078" s="6">
        <v>-14</v>
      </c>
      <c r="J1078" s="13" t="str">
        <f>VLOOKUP(MONTH(Tabla7[[#This Row],[Fecha del movimiento]]),Tablas!$O$4:$P$15,2,0)</f>
        <v>Ene</v>
      </c>
      <c r="K1078" s="6">
        <f>YEAR(Tabla7[[#This Row],[Fecha del movimiento]])</f>
        <v>2018</v>
      </c>
    </row>
    <row r="1079" spans="2:11" x14ac:dyDescent="0.2">
      <c r="B1079" s="8">
        <v>43114</v>
      </c>
      <c r="C1079" s="6" t="s">
        <v>1974</v>
      </c>
      <c r="D1079" s="6">
        <v>300155</v>
      </c>
      <c r="E1079" s="6" t="s">
        <v>750</v>
      </c>
      <c r="F1079" s="6" t="s">
        <v>21</v>
      </c>
      <c r="G1079" s="6" t="s">
        <v>6</v>
      </c>
      <c r="H1079" s="6" t="s">
        <v>923</v>
      </c>
      <c r="I1079" s="6">
        <v>17</v>
      </c>
      <c r="J1079" s="13" t="str">
        <f>VLOOKUP(MONTH(Tabla7[[#This Row],[Fecha del movimiento]]),Tablas!$O$4:$P$15,2,0)</f>
        <v>Ene</v>
      </c>
      <c r="K1079" s="6">
        <f>YEAR(Tabla7[[#This Row],[Fecha del movimiento]])</f>
        <v>2018</v>
      </c>
    </row>
    <row r="1080" spans="2:11" x14ac:dyDescent="0.2">
      <c r="B1080" s="8">
        <v>43248</v>
      </c>
      <c r="C1080" s="6" t="s">
        <v>1975</v>
      </c>
      <c r="D1080" s="6">
        <v>300102</v>
      </c>
      <c r="E1080" s="6" t="s">
        <v>770</v>
      </c>
      <c r="F1080" s="6" t="s">
        <v>21</v>
      </c>
      <c r="G1080" s="6" t="s">
        <v>5</v>
      </c>
      <c r="H1080" s="6" t="s">
        <v>917</v>
      </c>
      <c r="I1080" s="6">
        <v>-16</v>
      </c>
      <c r="J1080" s="13" t="str">
        <f>VLOOKUP(MONTH(Tabla7[[#This Row],[Fecha del movimiento]]),Tablas!$O$4:$P$15,2,0)</f>
        <v>May</v>
      </c>
      <c r="K1080" s="6">
        <f>YEAR(Tabla7[[#This Row],[Fecha del movimiento]])</f>
        <v>2018</v>
      </c>
    </row>
    <row r="1081" spans="2:11" x14ac:dyDescent="0.2">
      <c r="B1081" s="8">
        <v>43255</v>
      </c>
      <c r="C1081" s="6" t="s">
        <v>1976</v>
      </c>
      <c r="D1081" s="6">
        <v>300319</v>
      </c>
      <c r="E1081" s="6" t="s">
        <v>650</v>
      </c>
      <c r="F1081" s="6" t="s">
        <v>21</v>
      </c>
      <c r="G1081" s="6" t="s">
        <v>7</v>
      </c>
      <c r="H1081" s="6" t="s">
        <v>917</v>
      </c>
      <c r="I1081" s="6">
        <v>-18</v>
      </c>
      <c r="J1081" s="13" t="str">
        <f>VLOOKUP(MONTH(Tabla7[[#This Row],[Fecha del movimiento]]),Tablas!$O$4:$P$15,2,0)</f>
        <v>Jun</v>
      </c>
      <c r="K1081" s="6">
        <f>YEAR(Tabla7[[#This Row],[Fecha del movimiento]])</f>
        <v>2018</v>
      </c>
    </row>
    <row r="1082" spans="2:11" x14ac:dyDescent="0.2">
      <c r="B1082" s="8">
        <v>43132</v>
      </c>
      <c r="C1082" s="6" t="s">
        <v>1977</v>
      </c>
      <c r="D1082" s="6">
        <v>300015</v>
      </c>
      <c r="E1082" s="6" t="s">
        <v>607</v>
      </c>
      <c r="F1082" s="6" t="s">
        <v>21</v>
      </c>
      <c r="G1082" s="6" t="s">
        <v>6</v>
      </c>
      <c r="H1082" s="6" t="s">
        <v>917</v>
      </c>
      <c r="I1082" s="6">
        <v>-12</v>
      </c>
      <c r="J1082" s="13" t="str">
        <f>VLOOKUP(MONTH(Tabla7[[#This Row],[Fecha del movimiento]]),Tablas!$O$4:$P$15,2,0)</f>
        <v>Feb</v>
      </c>
      <c r="K1082" s="6">
        <f>YEAR(Tabla7[[#This Row],[Fecha del movimiento]])</f>
        <v>2018</v>
      </c>
    </row>
    <row r="1083" spans="2:11" x14ac:dyDescent="0.2">
      <c r="B1083" s="8">
        <v>43243</v>
      </c>
      <c r="C1083" s="6" t="s">
        <v>1978</v>
      </c>
      <c r="D1083" s="6">
        <v>300507</v>
      </c>
      <c r="E1083" s="6" t="s">
        <v>516</v>
      </c>
      <c r="F1083" s="6" t="s">
        <v>21</v>
      </c>
      <c r="G1083" s="6" t="s">
        <v>13</v>
      </c>
      <c r="H1083" s="6" t="s">
        <v>923</v>
      </c>
      <c r="I1083" s="6">
        <v>15</v>
      </c>
      <c r="J1083" s="13" t="str">
        <f>VLOOKUP(MONTH(Tabla7[[#This Row],[Fecha del movimiento]]),Tablas!$O$4:$P$15,2,0)</f>
        <v>May</v>
      </c>
      <c r="K1083" s="6">
        <f>YEAR(Tabla7[[#This Row],[Fecha del movimiento]])</f>
        <v>2018</v>
      </c>
    </row>
    <row r="1084" spans="2:11" x14ac:dyDescent="0.2">
      <c r="B1084" s="8">
        <v>43318</v>
      </c>
      <c r="C1084" s="6" t="s">
        <v>1979</v>
      </c>
      <c r="D1084" s="6">
        <v>300078</v>
      </c>
      <c r="E1084" s="6" t="s">
        <v>782</v>
      </c>
      <c r="F1084" s="6" t="s">
        <v>21</v>
      </c>
      <c r="G1084" s="6" t="s">
        <v>2</v>
      </c>
      <c r="H1084" s="6" t="s">
        <v>917</v>
      </c>
      <c r="I1084" s="6">
        <v>-8</v>
      </c>
      <c r="J1084" s="13" t="str">
        <f>VLOOKUP(MONTH(Tabla7[[#This Row],[Fecha del movimiento]]),Tablas!$O$4:$P$15,2,0)</f>
        <v>Ago</v>
      </c>
      <c r="K1084" s="6">
        <f>YEAR(Tabla7[[#This Row],[Fecha del movimiento]])</f>
        <v>2018</v>
      </c>
    </row>
    <row r="1085" spans="2:11" x14ac:dyDescent="0.2">
      <c r="B1085" s="8">
        <v>43195</v>
      </c>
      <c r="C1085" s="6" t="s">
        <v>1980</v>
      </c>
      <c r="D1085" s="6">
        <v>300355</v>
      </c>
      <c r="E1085" s="6" t="s">
        <v>626</v>
      </c>
      <c r="F1085" s="6" t="s">
        <v>21</v>
      </c>
      <c r="G1085" s="6" t="s">
        <v>13</v>
      </c>
      <c r="H1085" s="6" t="s">
        <v>923</v>
      </c>
      <c r="I1085" s="6">
        <v>16</v>
      </c>
      <c r="J1085" s="13" t="str">
        <f>VLOOKUP(MONTH(Tabla7[[#This Row],[Fecha del movimiento]]),Tablas!$O$4:$P$15,2,0)</f>
        <v>Abr</v>
      </c>
      <c r="K1085" s="6">
        <f>YEAR(Tabla7[[#This Row],[Fecha del movimiento]])</f>
        <v>2018</v>
      </c>
    </row>
    <row r="1086" spans="2:11" x14ac:dyDescent="0.2">
      <c r="B1086" s="8">
        <v>43181</v>
      </c>
      <c r="C1086" s="6" t="s">
        <v>1981</v>
      </c>
      <c r="D1086" s="6">
        <v>300444</v>
      </c>
      <c r="E1086" s="6" t="s">
        <v>564</v>
      </c>
      <c r="F1086" s="6" t="s">
        <v>21</v>
      </c>
      <c r="G1086" s="6" t="s">
        <v>6</v>
      </c>
      <c r="H1086" s="6" t="s">
        <v>917</v>
      </c>
      <c r="I1086" s="6">
        <v>-12</v>
      </c>
      <c r="J1086" s="13" t="str">
        <f>VLOOKUP(MONTH(Tabla7[[#This Row],[Fecha del movimiento]]),Tablas!$O$4:$P$15,2,0)</f>
        <v>Mar</v>
      </c>
      <c r="K1086" s="6">
        <f>YEAR(Tabla7[[#This Row],[Fecha del movimiento]])</f>
        <v>2018</v>
      </c>
    </row>
    <row r="1087" spans="2:11" x14ac:dyDescent="0.2">
      <c r="B1087" s="8">
        <v>43263</v>
      </c>
      <c r="C1087" s="6" t="s">
        <v>1982</v>
      </c>
      <c r="D1087" s="6">
        <v>300550</v>
      </c>
      <c r="E1087" s="6" t="s">
        <v>479</v>
      </c>
      <c r="F1087" s="6" t="s">
        <v>21</v>
      </c>
      <c r="G1087" s="6" t="s">
        <v>1</v>
      </c>
      <c r="H1087" s="6" t="s">
        <v>917</v>
      </c>
      <c r="I1087" s="6">
        <v>-8</v>
      </c>
      <c r="J1087" s="13" t="str">
        <f>VLOOKUP(MONTH(Tabla7[[#This Row],[Fecha del movimiento]]),Tablas!$O$4:$P$15,2,0)</f>
        <v>Jun</v>
      </c>
      <c r="K1087" s="6">
        <f>YEAR(Tabla7[[#This Row],[Fecha del movimiento]])</f>
        <v>2018</v>
      </c>
    </row>
    <row r="1088" spans="2:11" x14ac:dyDescent="0.2">
      <c r="B1088" s="8">
        <v>43191</v>
      </c>
      <c r="C1088" s="6" t="s">
        <v>1983</v>
      </c>
      <c r="D1088" s="6">
        <v>300490</v>
      </c>
      <c r="E1088" s="6" t="s">
        <v>456</v>
      </c>
      <c r="F1088" s="6" t="s">
        <v>21</v>
      </c>
      <c r="G1088" s="6" t="s">
        <v>11</v>
      </c>
      <c r="H1088" s="6" t="s">
        <v>923</v>
      </c>
      <c r="I1088" s="6">
        <v>19</v>
      </c>
      <c r="J1088" s="13" t="str">
        <f>VLOOKUP(MONTH(Tabla7[[#This Row],[Fecha del movimiento]]),Tablas!$O$4:$P$15,2,0)</f>
        <v>Abr</v>
      </c>
      <c r="K1088" s="6">
        <f>YEAR(Tabla7[[#This Row],[Fecha del movimiento]])</f>
        <v>2018</v>
      </c>
    </row>
    <row r="1089" spans="2:11" x14ac:dyDescent="0.2">
      <c r="B1089" s="8">
        <v>43309</v>
      </c>
      <c r="C1089" s="6" t="s">
        <v>1984</v>
      </c>
      <c r="D1089" s="6">
        <v>300892</v>
      </c>
      <c r="E1089" s="6" t="s">
        <v>180</v>
      </c>
      <c r="F1089" s="6" t="s">
        <v>21</v>
      </c>
      <c r="G1089" s="6" t="s">
        <v>9</v>
      </c>
      <c r="H1089" s="6" t="s">
        <v>923</v>
      </c>
      <c r="I1089" s="6">
        <v>20</v>
      </c>
      <c r="J1089" s="13" t="str">
        <f>VLOOKUP(MONTH(Tabla7[[#This Row],[Fecha del movimiento]]),Tablas!$O$4:$P$15,2,0)</f>
        <v>Jul</v>
      </c>
      <c r="K1089" s="6">
        <f>YEAR(Tabla7[[#This Row],[Fecha del movimiento]])</f>
        <v>2018</v>
      </c>
    </row>
    <row r="1090" spans="2:11" x14ac:dyDescent="0.2">
      <c r="B1090" s="8">
        <v>43123</v>
      </c>
      <c r="C1090" s="6" t="s">
        <v>1985</v>
      </c>
      <c r="D1090" s="6">
        <v>300914</v>
      </c>
      <c r="E1090" s="6" t="s">
        <v>158</v>
      </c>
      <c r="F1090" s="6" t="s">
        <v>21</v>
      </c>
      <c r="G1090" s="6" t="s">
        <v>11</v>
      </c>
      <c r="H1090" s="6" t="s">
        <v>923</v>
      </c>
      <c r="I1090" s="6">
        <v>12</v>
      </c>
      <c r="J1090" s="13" t="str">
        <f>VLOOKUP(MONTH(Tabla7[[#This Row],[Fecha del movimiento]]),Tablas!$O$4:$P$15,2,0)</f>
        <v>Ene</v>
      </c>
      <c r="K1090" s="6">
        <f>YEAR(Tabla7[[#This Row],[Fecha del movimiento]])</f>
        <v>2018</v>
      </c>
    </row>
    <row r="1091" spans="2:11" x14ac:dyDescent="0.2">
      <c r="B1091" s="8">
        <v>43231</v>
      </c>
      <c r="C1091" s="6" t="s">
        <v>1986</v>
      </c>
      <c r="D1091" s="6">
        <v>300652</v>
      </c>
      <c r="E1091" s="6" t="s">
        <v>393</v>
      </c>
      <c r="F1091" s="6" t="s">
        <v>21</v>
      </c>
      <c r="G1091" s="6" t="s">
        <v>13</v>
      </c>
      <c r="H1091" s="6" t="s">
        <v>917</v>
      </c>
      <c r="I1091" s="6">
        <v>-13</v>
      </c>
      <c r="J1091" s="13" t="str">
        <f>VLOOKUP(MONTH(Tabla7[[#This Row],[Fecha del movimiento]]),Tablas!$O$4:$P$15,2,0)</f>
        <v>May</v>
      </c>
      <c r="K1091" s="6">
        <f>YEAR(Tabla7[[#This Row],[Fecha del movimiento]])</f>
        <v>2018</v>
      </c>
    </row>
    <row r="1092" spans="2:11" x14ac:dyDescent="0.2">
      <c r="B1092" s="8">
        <v>43102</v>
      </c>
      <c r="C1092" s="6" t="s">
        <v>1987</v>
      </c>
      <c r="D1092" s="6">
        <v>300545</v>
      </c>
      <c r="E1092" s="6" t="s">
        <v>484</v>
      </c>
      <c r="F1092" s="6" t="s">
        <v>21</v>
      </c>
      <c r="G1092" s="6" t="s">
        <v>6</v>
      </c>
      <c r="H1092" s="6" t="s">
        <v>917</v>
      </c>
      <c r="I1092" s="6">
        <v>-10</v>
      </c>
      <c r="J1092" s="13" t="str">
        <f>VLOOKUP(MONTH(Tabla7[[#This Row],[Fecha del movimiento]]),Tablas!$O$4:$P$15,2,0)</f>
        <v>Ene</v>
      </c>
      <c r="K1092" s="6">
        <f>YEAR(Tabla7[[#This Row],[Fecha del movimiento]])</f>
        <v>2018</v>
      </c>
    </row>
    <row r="1093" spans="2:11" x14ac:dyDescent="0.2">
      <c r="B1093" s="8">
        <v>43201</v>
      </c>
      <c r="C1093" s="6" t="s">
        <v>1988</v>
      </c>
      <c r="D1093" s="6">
        <v>300707</v>
      </c>
      <c r="E1093" s="6" t="s">
        <v>350</v>
      </c>
      <c r="F1093" s="6" t="s">
        <v>21</v>
      </c>
      <c r="G1093" s="6" t="s">
        <v>2</v>
      </c>
      <c r="H1093" s="6" t="s">
        <v>923</v>
      </c>
      <c r="I1093" s="6">
        <v>17</v>
      </c>
      <c r="J1093" s="13" t="str">
        <f>VLOOKUP(MONTH(Tabla7[[#This Row],[Fecha del movimiento]]),Tablas!$O$4:$P$15,2,0)</f>
        <v>Abr</v>
      </c>
      <c r="K1093" s="6">
        <f>YEAR(Tabla7[[#This Row],[Fecha del movimiento]])</f>
        <v>2018</v>
      </c>
    </row>
    <row r="1094" spans="2:11" x14ac:dyDescent="0.2">
      <c r="B1094" s="8">
        <v>43314</v>
      </c>
      <c r="C1094" s="6" t="s">
        <v>1989</v>
      </c>
      <c r="D1094" s="6">
        <v>300983</v>
      </c>
      <c r="E1094" s="6" t="s">
        <v>93</v>
      </c>
      <c r="F1094" s="6" t="s">
        <v>21</v>
      </c>
      <c r="G1094" s="6" t="s">
        <v>13</v>
      </c>
      <c r="H1094" s="6" t="s">
        <v>917</v>
      </c>
      <c r="I1094" s="6">
        <v>-16</v>
      </c>
      <c r="J1094" s="13" t="str">
        <f>VLOOKUP(MONTH(Tabla7[[#This Row],[Fecha del movimiento]]),Tablas!$O$4:$P$15,2,0)</f>
        <v>Ago</v>
      </c>
      <c r="K1094" s="6">
        <f>YEAR(Tabla7[[#This Row],[Fecha del movimiento]])</f>
        <v>2018</v>
      </c>
    </row>
    <row r="1095" spans="2:11" x14ac:dyDescent="0.2">
      <c r="B1095" s="8">
        <v>43201</v>
      </c>
      <c r="C1095" s="6" t="s">
        <v>1990</v>
      </c>
      <c r="D1095" s="6">
        <v>300589</v>
      </c>
      <c r="E1095" s="6" t="s">
        <v>449</v>
      </c>
      <c r="F1095" s="6" t="s">
        <v>21</v>
      </c>
      <c r="G1095" s="6" t="s">
        <v>13</v>
      </c>
      <c r="H1095" s="6" t="s">
        <v>923</v>
      </c>
      <c r="I1095" s="6">
        <v>11</v>
      </c>
      <c r="J1095" s="13" t="str">
        <f>VLOOKUP(MONTH(Tabla7[[#This Row],[Fecha del movimiento]]),Tablas!$O$4:$P$15,2,0)</f>
        <v>Abr</v>
      </c>
      <c r="K1095" s="6">
        <f>YEAR(Tabla7[[#This Row],[Fecha del movimiento]])</f>
        <v>2018</v>
      </c>
    </row>
    <row r="1096" spans="2:11" x14ac:dyDescent="0.2">
      <c r="B1096" s="8">
        <v>43134</v>
      </c>
      <c r="C1096" s="6" t="s">
        <v>1991</v>
      </c>
      <c r="D1096" s="6">
        <v>300322</v>
      </c>
      <c r="E1096" s="6" t="s">
        <v>647</v>
      </c>
      <c r="F1096" s="6" t="s">
        <v>21</v>
      </c>
      <c r="G1096" s="6" t="s">
        <v>10</v>
      </c>
      <c r="H1096" s="6" t="s">
        <v>923</v>
      </c>
      <c r="I1096" s="6">
        <v>20</v>
      </c>
      <c r="J1096" s="13" t="str">
        <f>VLOOKUP(MONTH(Tabla7[[#This Row],[Fecha del movimiento]]),Tablas!$O$4:$P$15,2,0)</f>
        <v>Feb</v>
      </c>
      <c r="K1096" s="6">
        <f>YEAR(Tabla7[[#This Row],[Fecha del movimiento]])</f>
        <v>2018</v>
      </c>
    </row>
    <row r="1097" spans="2:11" x14ac:dyDescent="0.2">
      <c r="B1097" s="8">
        <v>43256</v>
      </c>
      <c r="C1097" s="6" t="s">
        <v>1992</v>
      </c>
      <c r="D1097" s="6">
        <v>300756</v>
      </c>
      <c r="E1097" s="6" t="s">
        <v>84</v>
      </c>
      <c r="F1097" s="6" t="s">
        <v>21</v>
      </c>
      <c r="G1097" s="6" t="s">
        <v>2</v>
      </c>
      <c r="H1097" s="6" t="s">
        <v>923</v>
      </c>
      <c r="I1097" s="6">
        <v>16</v>
      </c>
      <c r="J1097" s="13" t="str">
        <f>VLOOKUP(MONTH(Tabla7[[#This Row],[Fecha del movimiento]]),Tablas!$O$4:$P$15,2,0)</f>
        <v>Jun</v>
      </c>
      <c r="K1097" s="6">
        <f>YEAR(Tabla7[[#This Row],[Fecha del movimiento]])</f>
        <v>2018</v>
      </c>
    </row>
    <row r="1098" spans="2:11" x14ac:dyDescent="0.2">
      <c r="B1098" s="8">
        <v>43194</v>
      </c>
      <c r="C1098" s="6" t="s">
        <v>1993</v>
      </c>
      <c r="D1098" s="6">
        <v>300796</v>
      </c>
      <c r="E1098" s="6" t="s">
        <v>270</v>
      </c>
      <c r="F1098" s="6" t="s">
        <v>21</v>
      </c>
      <c r="G1098" s="6" t="s">
        <v>13</v>
      </c>
      <c r="H1098" s="6" t="s">
        <v>923</v>
      </c>
      <c r="I1098" s="6">
        <v>18</v>
      </c>
      <c r="J1098" s="13" t="str">
        <f>VLOOKUP(MONTH(Tabla7[[#This Row],[Fecha del movimiento]]),Tablas!$O$4:$P$15,2,0)</f>
        <v>Abr</v>
      </c>
      <c r="K1098" s="6">
        <f>YEAR(Tabla7[[#This Row],[Fecha del movimiento]])</f>
        <v>2018</v>
      </c>
    </row>
    <row r="1099" spans="2:11" x14ac:dyDescent="0.2">
      <c r="B1099" s="8">
        <v>43197</v>
      </c>
      <c r="C1099" s="6" t="s">
        <v>1994</v>
      </c>
      <c r="D1099" s="6">
        <v>300803</v>
      </c>
      <c r="E1099" s="6" t="s">
        <v>263</v>
      </c>
      <c r="F1099" s="6" t="s">
        <v>21</v>
      </c>
      <c r="G1099" s="6" t="s">
        <v>11</v>
      </c>
      <c r="H1099" s="6" t="s">
        <v>917</v>
      </c>
      <c r="I1099" s="6">
        <v>-17</v>
      </c>
      <c r="J1099" s="13" t="str">
        <f>VLOOKUP(MONTH(Tabla7[[#This Row],[Fecha del movimiento]]),Tablas!$O$4:$P$15,2,0)</f>
        <v>Abr</v>
      </c>
      <c r="K1099" s="6">
        <f>YEAR(Tabla7[[#This Row],[Fecha del movimiento]])</f>
        <v>2018</v>
      </c>
    </row>
    <row r="1100" spans="2:11" x14ac:dyDescent="0.2">
      <c r="B1100" s="8">
        <v>43190</v>
      </c>
      <c r="C1100" s="6" t="s">
        <v>1995</v>
      </c>
      <c r="D1100" s="6">
        <v>300608</v>
      </c>
      <c r="E1100" s="6" t="s">
        <v>434</v>
      </c>
      <c r="F1100" s="6" t="s">
        <v>21</v>
      </c>
      <c r="G1100" s="6" t="s">
        <v>10</v>
      </c>
      <c r="H1100" s="6" t="s">
        <v>923</v>
      </c>
      <c r="I1100" s="6">
        <v>14</v>
      </c>
      <c r="J1100" s="13" t="str">
        <f>VLOOKUP(MONTH(Tabla7[[#This Row],[Fecha del movimiento]]),Tablas!$O$4:$P$15,2,0)</f>
        <v>Mar</v>
      </c>
      <c r="K1100" s="6">
        <f>YEAR(Tabla7[[#This Row],[Fecha del movimiento]])</f>
        <v>2018</v>
      </c>
    </row>
    <row r="1101" spans="2:11" x14ac:dyDescent="0.2">
      <c r="B1101" s="8">
        <v>43323</v>
      </c>
      <c r="C1101" s="6" t="s">
        <v>1996</v>
      </c>
      <c r="D1101" s="6">
        <v>300358</v>
      </c>
      <c r="E1101" s="6" t="s">
        <v>567</v>
      </c>
      <c r="F1101" s="6" t="s">
        <v>21</v>
      </c>
      <c r="G1101" s="6" t="s">
        <v>13</v>
      </c>
      <c r="H1101" s="6" t="s">
        <v>917</v>
      </c>
      <c r="I1101" s="6">
        <v>-14</v>
      </c>
      <c r="J1101" s="13" t="str">
        <f>VLOOKUP(MONTH(Tabla7[[#This Row],[Fecha del movimiento]]),Tablas!$O$4:$P$15,2,0)</f>
        <v>Ago</v>
      </c>
      <c r="K1101" s="6">
        <f>YEAR(Tabla7[[#This Row],[Fecha del movimiento]])</f>
        <v>2018</v>
      </c>
    </row>
    <row r="1102" spans="2:11" x14ac:dyDescent="0.2">
      <c r="B1102" s="8">
        <v>43114</v>
      </c>
      <c r="C1102" s="6" t="s">
        <v>1997</v>
      </c>
      <c r="D1102" s="6">
        <v>300135</v>
      </c>
      <c r="E1102" s="6" t="s">
        <v>262</v>
      </c>
      <c r="F1102" s="6" t="s">
        <v>21</v>
      </c>
      <c r="G1102" s="6" t="s">
        <v>2</v>
      </c>
      <c r="H1102" s="6" t="s">
        <v>923</v>
      </c>
      <c r="I1102" s="6">
        <v>14</v>
      </c>
      <c r="J1102" s="13" t="str">
        <f>VLOOKUP(MONTH(Tabla7[[#This Row],[Fecha del movimiento]]),Tablas!$O$4:$P$15,2,0)</f>
        <v>Ene</v>
      </c>
      <c r="K1102" s="6">
        <f>YEAR(Tabla7[[#This Row],[Fecha del movimiento]])</f>
        <v>2018</v>
      </c>
    </row>
    <row r="1103" spans="2:11" x14ac:dyDescent="0.2">
      <c r="B1103" s="8">
        <v>43159</v>
      </c>
      <c r="C1103" s="6" t="s">
        <v>1998</v>
      </c>
      <c r="D1103" s="6">
        <v>300916</v>
      </c>
      <c r="E1103" s="6" t="s">
        <v>156</v>
      </c>
      <c r="F1103" s="6" t="s">
        <v>21</v>
      </c>
      <c r="G1103" s="6" t="s">
        <v>10</v>
      </c>
      <c r="H1103" s="6" t="s">
        <v>923</v>
      </c>
      <c r="I1103" s="6">
        <v>17</v>
      </c>
      <c r="J1103" s="13" t="str">
        <f>VLOOKUP(MONTH(Tabla7[[#This Row],[Fecha del movimiento]]),Tablas!$O$4:$P$15,2,0)</f>
        <v>Feb</v>
      </c>
      <c r="K1103" s="6">
        <f>YEAR(Tabla7[[#This Row],[Fecha del movimiento]])</f>
        <v>2018</v>
      </c>
    </row>
    <row r="1104" spans="2:11" x14ac:dyDescent="0.2">
      <c r="B1104" s="8">
        <v>43274</v>
      </c>
      <c r="C1104" s="6" t="s">
        <v>1999</v>
      </c>
      <c r="D1104" s="6">
        <v>300773</v>
      </c>
      <c r="E1104" s="6" t="s">
        <v>291</v>
      </c>
      <c r="F1104" s="6" t="s">
        <v>21</v>
      </c>
      <c r="G1104" s="6" t="s">
        <v>2</v>
      </c>
      <c r="H1104" s="6" t="s">
        <v>917</v>
      </c>
      <c r="I1104" s="6">
        <v>-12</v>
      </c>
      <c r="J1104" s="13" t="str">
        <f>VLOOKUP(MONTH(Tabla7[[#This Row],[Fecha del movimiento]]),Tablas!$O$4:$P$15,2,0)</f>
        <v>Jun</v>
      </c>
      <c r="K1104" s="6">
        <f>YEAR(Tabla7[[#This Row],[Fecha del movimiento]])</f>
        <v>2018</v>
      </c>
    </row>
    <row r="1105" spans="2:11" x14ac:dyDescent="0.2">
      <c r="B1105" s="8">
        <v>43125</v>
      </c>
      <c r="C1105" s="6" t="s">
        <v>2000</v>
      </c>
      <c r="D1105" s="6">
        <v>300240</v>
      </c>
      <c r="E1105" s="6" t="s">
        <v>701</v>
      </c>
      <c r="F1105" s="6" t="s">
        <v>21</v>
      </c>
      <c r="G1105" s="6" t="s">
        <v>1</v>
      </c>
      <c r="H1105" s="6" t="s">
        <v>917</v>
      </c>
      <c r="I1105" s="6">
        <v>-19</v>
      </c>
      <c r="J1105" s="13" t="str">
        <f>VLOOKUP(MONTH(Tabla7[[#This Row],[Fecha del movimiento]]),Tablas!$O$4:$P$15,2,0)</f>
        <v>Ene</v>
      </c>
      <c r="K1105" s="6">
        <f>YEAR(Tabla7[[#This Row],[Fecha del movimiento]])</f>
        <v>2018</v>
      </c>
    </row>
    <row r="1106" spans="2:11" x14ac:dyDescent="0.2">
      <c r="B1106" s="8">
        <v>43131</v>
      </c>
      <c r="C1106" s="6" t="s">
        <v>2001</v>
      </c>
      <c r="D1106" s="6">
        <v>300623</v>
      </c>
      <c r="E1106" s="6" t="s">
        <v>420</v>
      </c>
      <c r="F1106" s="6" t="s">
        <v>21</v>
      </c>
      <c r="G1106" s="6" t="s">
        <v>2</v>
      </c>
      <c r="H1106" s="6" t="s">
        <v>917</v>
      </c>
      <c r="I1106" s="6">
        <v>-11</v>
      </c>
      <c r="J1106" s="13" t="str">
        <f>VLOOKUP(MONTH(Tabla7[[#This Row],[Fecha del movimiento]]),Tablas!$O$4:$P$15,2,0)</f>
        <v>Ene</v>
      </c>
      <c r="K1106" s="6">
        <f>YEAR(Tabla7[[#This Row],[Fecha del movimiento]])</f>
        <v>2018</v>
      </c>
    </row>
    <row r="1107" spans="2:11" x14ac:dyDescent="0.2">
      <c r="B1107" s="8">
        <v>43180</v>
      </c>
      <c r="C1107" s="6" t="s">
        <v>2002</v>
      </c>
      <c r="D1107" s="6">
        <v>300521</v>
      </c>
      <c r="E1107" s="6" t="s">
        <v>506</v>
      </c>
      <c r="F1107" s="6" t="s">
        <v>21</v>
      </c>
      <c r="G1107" s="6" t="s">
        <v>7</v>
      </c>
      <c r="H1107" s="6" t="s">
        <v>923</v>
      </c>
      <c r="I1107" s="6">
        <v>13</v>
      </c>
      <c r="J1107" s="13" t="str">
        <f>VLOOKUP(MONTH(Tabla7[[#This Row],[Fecha del movimiento]]),Tablas!$O$4:$P$15,2,0)</f>
        <v>Mar</v>
      </c>
      <c r="K1107" s="6">
        <f>YEAR(Tabla7[[#This Row],[Fecha del movimiento]])</f>
        <v>2018</v>
      </c>
    </row>
    <row r="1108" spans="2:11" x14ac:dyDescent="0.2">
      <c r="B1108" s="8">
        <v>43324</v>
      </c>
      <c r="C1108" s="6" t="s">
        <v>2003</v>
      </c>
      <c r="D1108" s="6">
        <v>300498</v>
      </c>
      <c r="E1108" s="6" t="s">
        <v>525</v>
      </c>
      <c r="F1108" s="6" t="s">
        <v>21</v>
      </c>
      <c r="G1108" s="6" t="s">
        <v>13</v>
      </c>
      <c r="H1108" s="6" t="s">
        <v>917</v>
      </c>
      <c r="I1108" s="6">
        <v>-17</v>
      </c>
      <c r="J1108" s="13" t="str">
        <f>VLOOKUP(MONTH(Tabla7[[#This Row],[Fecha del movimiento]]),Tablas!$O$4:$P$15,2,0)</f>
        <v>Ago</v>
      </c>
      <c r="K1108" s="6">
        <f>YEAR(Tabla7[[#This Row],[Fecha del movimiento]])</f>
        <v>2018</v>
      </c>
    </row>
    <row r="1109" spans="2:11" x14ac:dyDescent="0.2">
      <c r="B1109" s="8">
        <v>43189</v>
      </c>
      <c r="C1109" s="6" t="s">
        <v>2004</v>
      </c>
      <c r="D1109" s="6">
        <v>300350</v>
      </c>
      <c r="E1109" s="6" t="s">
        <v>630</v>
      </c>
      <c r="F1109" s="6" t="s">
        <v>21</v>
      </c>
      <c r="G1109" s="6" t="s">
        <v>5</v>
      </c>
      <c r="H1109" s="6" t="s">
        <v>917</v>
      </c>
      <c r="I1109" s="6">
        <v>-19</v>
      </c>
      <c r="J1109" s="13" t="str">
        <f>VLOOKUP(MONTH(Tabla7[[#This Row],[Fecha del movimiento]]),Tablas!$O$4:$P$15,2,0)</f>
        <v>Mar</v>
      </c>
      <c r="K1109" s="6">
        <f>YEAR(Tabla7[[#This Row],[Fecha del movimiento]])</f>
        <v>2018</v>
      </c>
    </row>
    <row r="1110" spans="2:11" x14ac:dyDescent="0.2">
      <c r="B1110" s="8">
        <v>43266</v>
      </c>
      <c r="C1110" s="6" t="s">
        <v>2005</v>
      </c>
      <c r="D1110" s="6">
        <v>301008</v>
      </c>
      <c r="E1110" s="6" t="s">
        <v>69</v>
      </c>
      <c r="F1110" s="6" t="s">
        <v>21</v>
      </c>
      <c r="G1110" s="6" t="s">
        <v>5</v>
      </c>
      <c r="H1110" s="6" t="s">
        <v>923</v>
      </c>
      <c r="I1110" s="6">
        <v>14</v>
      </c>
      <c r="J1110" s="13" t="str">
        <f>VLOOKUP(MONTH(Tabla7[[#This Row],[Fecha del movimiento]]),Tablas!$O$4:$P$15,2,0)</f>
        <v>Jun</v>
      </c>
      <c r="K1110" s="6">
        <f>YEAR(Tabla7[[#This Row],[Fecha del movimiento]])</f>
        <v>2018</v>
      </c>
    </row>
    <row r="1111" spans="2:11" x14ac:dyDescent="0.2">
      <c r="B1111" s="8">
        <v>43313</v>
      </c>
      <c r="C1111" s="6" t="s">
        <v>2006</v>
      </c>
      <c r="D1111" s="6">
        <v>300957</v>
      </c>
      <c r="E1111" s="6" t="s">
        <v>118</v>
      </c>
      <c r="F1111" s="6" t="s">
        <v>21</v>
      </c>
      <c r="G1111" s="6" t="s">
        <v>5</v>
      </c>
      <c r="H1111" s="6" t="s">
        <v>917</v>
      </c>
      <c r="I1111" s="6">
        <v>-17</v>
      </c>
      <c r="J1111" s="13" t="str">
        <f>VLOOKUP(MONTH(Tabla7[[#This Row],[Fecha del movimiento]]),Tablas!$O$4:$P$15,2,0)</f>
        <v>Ago</v>
      </c>
      <c r="K1111" s="6">
        <f>YEAR(Tabla7[[#This Row],[Fecha del movimiento]])</f>
        <v>2018</v>
      </c>
    </row>
    <row r="1112" spans="2:11" x14ac:dyDescent="0.2">
      <c r="B1112" s="8">
        <v>43222</v>
      </c>
      <c r="C1112" s="6" t="s">
        <v>2007</v>
      </c>
      <c r="D1112" s="6">
        <v>300949</v>
      </c>
      <c r="E1112" s="6" t="s">
        <v>126</v>
      </c>
      <c r="F1112" s="6" t="s">
        <v>21</v>
      </c>
      <c r="G1112" s="6" t="s">
        <v>6</v>
      </c>
      <c r="H1112" s="6" t="s">
        <v>917</v>
      </c>
      <c r="I1112" s="6">
        <v>-12</v>
      </c>
      <c r="J1112" s="13" t="str">
        <f>VLOOKUP(MONTH(Tabla7[[#This Row],[Fecha del movimiento]]),Tablas!$O$4:$P$15,2,0)</f>
        <v>May</v>
      </c>
      <c r="K1112" s="6">
        <f>YEAR(Tabla7[[#This Row],[Fecha del movimiento]])</f>
        <v>2018</v>
      </c>
    </row>
    <row r="1113" spans="2:11" x14ac:dyDescent="0.2">
      <c r="B1113" s="8">
        <v>43340</v>
      </c>
      <c r="C1113" s="6" t="s">
        <v>2008</v>
      </c>
      <c r="D1113" s="6">
        <v>301028</v>
      </c>
      <c r="E1113" s="6" t="s">
        <v>25</v>
      </c>
      <c r="F1113" s="6" t="s">
        <v>21</v>
      </c>
      <c r="G1113" s="6" t="s">
        <v>2</v>
      </c>
      <c r="H1113" s="6" t="s">
        <v>923</v>
      </c>
      <c r="I1113" s="6">
        <v>18</v>
      </c>
      <c r="J1113" s="13" t="str">
        <f>VLOOKUP(MONTH(Tabla7[[#This Row],[Fecha del movimiento]]),Tablas!$O$4:$P$15,2,0)</f>
        <v>Ago</v>
      </c>
      <c r="K1113" s="6">
        <f>YEAR(Tabla7[[#This Row],[Fecha del movimiento]])</f>
        <v>2018</v>
      </c>
    </row>
    <row r="1114" spans="2:11" x14ac:dyDescent="0.2">
      <c r="B1114" s="8">
        <v>43329</v>
      </c>
      <c r="C1114" s="6" t="s">
        <v>2009</v>
      </c>
      <c r="D1114" s="6">
        <v>300486</v>
      </c>
      <c r="E1114" s="6" t="s">
        <v>534</v>
      </c>
      <c r="F1114" s="6" t="s">
        <v>21</v>
      </c>
      <c r="G1114" s="6" t="s">
        <v>7</v>
      </c>
      <c r="H1114" s="6" t="s">
        <v>917</v>
      </c>
      <c r="I1114" s="6">
        <v>-9</v>
      </c>
      <c r="J1114" s="13" t="str">
        <f>VLOOKUP(MONTH(Tabla7[[#This Row],[Fecha del movimiento]]),Tablas!$O$4:$P$15,2,0)</f>
        <v>Ago</v>
      </c>
      <c r="K1114" s="6">
        <f>YEAR(Tabla7[[#This Row],[Fecha del movimiento]])</f>
        <v>2018</v>
      </c>
    </row>
    <row r="1115" spans="2:11" x14ac:dyDescent="0.2">
      <c r="B1115" s="8">
        <v>43129</v>
      </c>
      <c r="C1115" s="6" t="s">
        <v>2010</v>
      </c>
      <c r="D1115" s="6">
        <v>300258</v>
      </c>
      <c r="E1115" s="6" t="s">
        <v>690</v>
      </c>
      <c r="F1115" s="6" t="s">
        <v>21</v>
      </c>
      <c r="G1115" s="6" t="s">
        <v>11</v>
      </c>
      <c r="H1115" s="6" t="s">
        <v>923</v>
      </c>
      <c r="I1115" s="6">
        <v>12</v>
      </c>
      <c r="J1115" s="13" t="str">
        <f>VLOOKUP(MONTH(Tabla7[[#This Row],[Fecha del movimiento]]),Tablas!$O$4:$P$15,2,0)</f>
        <v>Ene</v>
      </c>
      <c r="K1115" s="6">
        <f>YEAR(Tabla7[[#This Row],[Fecha del movimiento]])</f>
        <v>2018</v>
      </c>
    </row>
    <row r="1116" spans="2:11" x14ac:dyDescent="0.2">
      <c r="B1116" s="8">
        <v>43141</v>
      </c>
      <c r="C1116" s="6" t="s">
        <v>2011</v>
      </c>
      <c r="D1116" s="6">
        <v>300726</v>
      </c>
      <c r="E1116" s="6" t="s">
        <v>332</v>
      </c>
      <c r="F1116" s="6" t="s">
        <v>21</v>
      </c>
      <c r="G1116" s="6" t="s">
        <v>3</v>
      </c>
      <c r="H1116" s="6" t="s">
        <v>923</v>
      </c>
      <c r="I1116" s="6">
        <v>12</v>
      </c>
      <c r="J1116" s="13" t="str">
        <f>VLOOKUP(MONTH(Tabla7[[#This Row],[Fecha del movimiento]]),Tablas!$O$4:$P$15,2,0)</f>
        <v>Feb</v>
      </c>
      <c r="K1116" s="6">
        <f>YEAR(Tabla7[[#This Row],[Fecha del movimiento]])</f>
        <v>2018</v>
      </c>
    </row>
    <row r="1117" spans="2:11" x14ac:dyDescent="0.2">
      <c r="B1117" s="8">
        <v>43131</v>
      </c>
      <c r="C1117" s="6" t="s">
        <v>2012</v>
      </c>
      <c r="D1117" s="6">
        <v>300721</v>
      </c>
      <c r="E1117" s="6" t="s">
        <v>337</v>
      </c>
      <c r="F1117" s="6" t="s">
        <v>21</v>
      </c>
      <c r="G1117" s="6" t="s">
        <v>2</v>
      </c>
      <c r="H1117" s="6" t="s">
        <v>923</v>
      </c>
      <c r="I1117" s="6">
        <v>18</v>
      </c>
      <c r="J1117" s="13" t="str">
        <f>VLOOKUP(MONTH(Tabla7[[#This Row],[Fecha del movimiento]]),Tablas!$O$4:$P$15,2,0)</f>
        <v>Ene</v>
      </c>
      <c r="K1117" s="6">
        <f>YEAR(Tabla7[[#This Row],[Fecha del movimiento]])</f>
        <v>2018</v>
      </c>
    </row>
    <row r="1118" spans="2:11" x14ac:dyDescent="0.2">
      <c r="B1118" s="8">
        <v>43295</v>
      </c>
      <c r="C1118" s="6" t="s">
        <v>2013</v>
      </c>
      <c r="D1118" s="6">
        <v>301046</v>
      </c>
      <c r="E1118" s="6" t="s">
        <v>33</v>
      </c>
      <c r="F1118" s="6" t="s">
        <v>21</v>
      </c>
      <c r="G1118" s="6" t="s">
        <v>13</v>
      </c>
      <c r="H1118" s="6" t="s">
        <v>917</v>
      </c>
      <c r="I1118" s="6">
        <v>-12</v>
      </c>
      <c r="J1118" s="13" t="str">
        <f>VLOOKUP(MONTH(Tabla7[[#This Row],[Fecha del movimiento]]),Tablas!$O$4:$P$15,2,0)</f>
        <v>Jul</v>
      </c>
      <c r="K1118" s="6">
        <f>YEAR(Tabla7[[#This Row],[Fecha del movimiento]])</f>
        <v>2018</v>
      </c>
    </row>
    <row r="1119" spans="2:11" x14ac:dyDescent="0.2">
      <c r="B1119" s="8">
        <v>43334</v>
      </c>
      <c r="C1119" s="6" t="s">
        <v>2014</v>
      </c>
      <c r="D1119" s="6">
        <v>300898</v>
      </c>
      <c r="E1119" s="6" t="s">
        <v>174</v>
      </c>
      <c r="F1119" s="6" t="s">
        <v>21</v>
      </c>
      <c r="G1119" s="6" t="s">
        <v>13</v>
      </c>
      <c r="H1119" s="6" t="s">
        <v>917</v>
      </c>
      <c r="I1119" s="6">
        <v>-16</v>
      </c>
      <c r="J1119" s="13" t="str">
        <f>VLOOKUP(MONTH(Tabla7[[#This Row],[Fecha del movimiento]]),Tablas!$O$4:$P$15,2,0)</f>
        <v>Ago</v>
      </c>
      <c r="K1119" s="6">
        <f>YEAR(Tabla7[[#This Row],[Fecha del movimiento]])</f>
        <v>2018</v>
      </c>
    </row>
    <row r="1120" spans="2:11" x14ac:dyDescent="0.2">
      <c r="B1120" s="8">
        <v>43255</v>
      </c>
      <c r="C1120" s="6" t="s">
        <v>2015</v>
      </c>
      <c r="D1120" s="6">
        <v>300461</v>
      </c>
      <c r="E1120" s="6" t="s">
        <v>551</v>
      </c>
      <c r="F1120" s="6" t="s">
        <v>21</v>
      </c>
      <c r="G1120" s="6" t="s">
        <v>3</v>
      </c>
      <c r="H1120" s="6" t="s">
        <v>917</v>
      </c>
      <c r="I1120" s="6">
        <v>-9</v>
      </c>
      <c r="J1120" s="13" t="str">
        <f>VLOOKUP(MONTH(Tabla7[[#This Row],[Fecha del movimiento]]),Tablas!$O$4:$P$15,2,0)</f>
        <v>Jun</v>
      </c>
      <c r="K1120" s="6">
        <f>YEAR(Tabla7[[#This Row],[Fecha del movimiento]])</f>
        <v>2018</v>
      </c>
    </row>
    <row r="1121" spans="2:11" x14ac:dyDescent="0.2">
      <c r="B1121" s="8">
        <v>43287</v>
      </c>
      <c r="C1121" s="6" t="s">
        <v>2016</v>
      </c>
      <c r="D1121" s="6">
        <v>300375</v>
      </c>
      <c r="E1121" s="6" t="s">
        <v>307</v>
      </c>
      <c r="F1121" s="6" t="s">
        <v>21</v>
      </c>
      <c r="G1121" s="6" t="s">
        <v>10</v>
      </c>
      <c r="H1121" s="6" t="s">
        <v>917</v>
      </c>
      <c r="I1121" s="6">
        <v>-17</v>
      </c>
      <c r="J1121" s="13" t="str">
        <f>VLOOKUP(MONTH(Tabla7[[#This Row],[Fecha del movimiento]]),Tablas!$O$4:$P$15,2,0)</f>
        <v>Jul</v>
      </c>
      <c r="K1121" s="6">
        <f>YEAR(Tabla7[[#This Row],[Fecha del movimiento]])</f>
        <v>2018</v>
      </c>
    </row>
    <row r="1122" spans="2:11" x14ac:dyDescent="0.2">
      <c r="B1122" s="8">
        <v>43248</v>
      </c>
      <c r="C1122" s="6" t="s">
        <v>2017</v>
      </c>
      <c r="D1122" s="6">
        <v>300191</v>
      </c>
      <c r="E1122" s="6" t="s">
        <v>736</v>
      </c>
      <c r="F1122" s="6" t="s">
        <v>21</v>
      </c>
      <c r="G1122" s="6" t="s">
        <v>6</v>
      </c>
      <c r="H1122" s="6" t="s">
        <v>923</v>
      </c>
      <c r="I1122" s="6">
        <v>15</v>
      </c>
      <c r="J1122" s="13" t="str">
        <f>VLOOKUP(MONTH(Tabla7[[#This Row],[Fecha del movimiento]]),Tablas!$O$4:$P$15,2,0)</f>
        <v>May</v>
      </c>
      <c r="K1122" s="6">
        <f>YEAR(Tabla7[[#This Row],[Fecha del movimiento]])</f>
        <v>2018</v>
      </c>
    </row>
    <row r="1123" spans="2:11" x14ac:dyDescent="0.2">
      <c r="B1123" s="8">
        <v>43279</v>
      </c>
      <c r="C1123" s="6" t="s">
        <v>2018</v>
      </c>
      <c r="D1123" s="6">
        <v>300497</v>
      </c>
      <c r="E1123" s="6" t="s">
        <v>526</v>
      </c>
      <c r="F1123" s="6" t="s">
        <v>21</v>
      </c>
      <c r="G1123" s="6" t="s">
        <v>13</v>
      </c>
      <c r="H1123" s="6" t="s">
        <v>923</v>
      </c>
      <c r="I1123" s="6">
        <v>15</v>
      </c>
      <c r="J1123" s="13" t="str">
        <f>VLOOKUP(MONTH(Tabla7[[#This Row],[Fecha del movimiento]]),Tablas!$O$4:$P$15,2,0)</f>
        <v>Jun</v>
      </c>
      <c r="K1123" s="6">
        <f>YEAR(Tabla7[[#This Row],[Fecha del movimiento]])</f>
        <v>2018</v>
      </c>
    </row>
    <row r="1124" spans="2:11" x14ac:dyDescent="0.2">
      <c r="B1124" s="8">
        <v>43212</v>
      </c>
      <c r="C1124" s="6" t="s">
        <v>2019</v>
      </c>
      <c r="D1124" s="6">
        <v>300800</v>
      </c>
      <c r="E1124" s="6" t="s">
        <v>266</v>
      </c>
      <c r="F1124" s="6" t="s">
        <v>21</v>
      </c>
      <c r="G1124" s="6" t="s">
        <v>7</v>
      </c>
      <c r="H1124" s="6" t="s">
        <v>917</v>
      </c>
      <c r="I1124" s="6">
        <v>-14</v>
      </c>
      <c r="J1124" s="13" t="str">
        <f>VLOOKUP(MONTH(Tabla7[[#This Row],[Fecha del movimiento]]),Tablas!$O$4:$P$15,2,0)</f>
        <v>Abr</v>
      </c>
      <c r="K1124" s="6">
        <f>YEAR(Tabla7[[#This Row],[Fecha del movimiento]])</f>
        <v>2018</v>
      </c>
    </row>
    <row r="1125" spans="2:11" x14ac:dyDescent="0.2">
      <c r="B1125" s="8">
        <v>43166</v>
      </c>
      <c r="C1125" s="6" t="s">
        <v>2020</v>
      </c>
      <c r="D1125" s="6">
        <v>300155</v>
      </c>
      <c r="E1125" s="6" t="s">
        <v>750</v>
      </c>
      <c r="F1125" s="6" t="s">
        <v>21</v>
      </c>
      <c r="G1125" s="6" t="s">
        <v>6</v>
      </c>
      <c r="H1125" s="6" t="s">
        <v>923</v>
      </c>
      <c r="I1125" s="6">
        <v>18</v>
      </c>
      <c r="J1125" s="13" t="str">
        <f>VLOOKUP(MONTH(Tabla7[[#This Row],[Fecha del movimiento]]),Tablas!$O$4:$P$15,2,0)</f>
        <v>Mar</v>
      </c>
      <c r="K1125" s="6">
        <f>YEAR(Tabla7[[#This Row],[Fecha del movimiento]])</f>
        <v>2018</v>
      </c>
    </row>
    <row r="1126" spans="2:11" x14ac:dyDescent="0.2">
      <c r="B1126" s="8">
        <v>43138</v>
      </c>
      <c r="C1126" s="6" t="s">
        <v>2021</v>
      </c>
      <c r="D1126" s="6">
        <v>300236</v>
      </c>
      <c r="E1126" s="6" t="s">
        <v>704</v>
      </c>
      <c r="F1126" s="6" t="s">
        <v>21</v>
      </c>
      <c r="G1126" s="6" t="s">
        <v>13</v>
      </c>
      <c r="H1126" s="6" t="s">
        <v>917</v>
      </c>
      <c r="I1126" s="6">
        <v>-7</v>
      </c>
      <c r="J1126" s="13" t="str">
        <f>VLOOKUP(MONTH(Tabla7[[#This Row],[Fecha del movimiento]]),Tablas!$O$4:$P$15,2,0)</f>
        <v>Feb</v>
      </c>
      <c r="K1126" s="6">
        <f>YEAR(Tabla7[[#This Row],[Fecha del movimiento]])</f>
        <v>2018</v>
      </c>
    </row>
    <row r="1127" spans="2:11" x14ac:dyDescent="0.2">
      <c r="B1127" s="8">
        <v>43241</v>
      </c>
      <c r="C1127" s="6" t="s">
        <v>2022</v>
      </c>
      <c r="D1127" s="6">
        <v>300034</v>
      </c>
      <c r="E1127" s="6" t="s">
        <v>693</v>
      </c>
      <c r="F1127" s="6" t="s">
        <v>21</v>
      </c>
      <c r="G1127" s="6" t="s">
        <v>13</v>
      </c>
      <c r="H1127" s="6" t="s">
        <v>917</v>
      </c>
      <c r="I1127" s="6">
        <v>-5</v>
      </c>
      <c r="J1127" s="13" t="str">
        <f>VLOOKUP(MONTH(Tabla7[[#This Row],[Fecha del movimiento]]),Tablas!$O$4:$P$15,2,0)</f>
        <v>May</v>
      </c>
      <c r="K1127" s="6">
        <f>YEAR(Tabla7[[#This Row],[Fecha del movimiento]])</f>
        <v>2018</v>
      </c>
    </row>
    <row r="1128" spans="2:11" x14ac:dyDescent="0.2">
      <c r="B1128" s="8">
        <v>43199</v>
      </c>
      <c r="C1128" s="6" t="s">
        <v>2023</v>
      </c>
      <c r="D1128" s="6">
        <v>300993</v>
      </c>
      <c r="E1128" s="6" t="s">
        <v>83</v>
      </c>
      <c r="F1128" s="6" t="s">
        <v>21</v>
      </c>
      <c r="G1128" s="6" t="s">
        <v>2</v>
      </c>
      <c r="H1128" s="6" t="s">
        <v>917</v>
      </c>
      <c r="I1128" s="6">
        <v>-19</v>
      </c>
      <c r="J1128" s="13" t="str">
        <f>VLOOKUP(MONTH(Tabla7[[#This Row],[Fecha del movimiento]]),Tablas!$O$4:$P$15,2,0)</f>
        <v>Abr</v>
      </c>
      <c r="K1128" s="6">
        <f>YEAR(Tabla7[[#This Row],[Fecha del movimiento]])</f>
        <v>2018</v>
      </c>
    </row>
    <row r="1129" spans="2:11" x14ac:dyDescent="0.2">
      <c r="B1129" s="8">
        <v>43314</v>
      </c>
      <c r="C1129" s="6" t="s">
        <v>2024</v>
      </c>
      <c r="D1129" s="6">
        <v>300300</v>
      </c>
      <c r="E1129" s="6" t="s">
        <v>582</v>
      </c>
      <c r="F1129" s="6" t="s">
        <v>21</v>
      </c>
      <c r="G1129" s="6" t="s">
        <v>0</v>
      </c>
      <c r="H1129" s="6" t="s">
        <v>917</v>
      </c>
      <c r="I1129" s="6">
        <v>-11</v>
      </c>
      <c r="J1129" s="13" t="str">
        <f>VLOOKUP(MONTH(Tabla7[[#This Row],[Fecha del movimiento]]),Tablas!$O$4:$P$15,2,0)</f>
        <v>Ago</v>
      </c>
      <c r="K1129" s="6">
        <f>YEAR(Tabla7[[#This Row],[Fecha del movimiento]])</f>
        <v>2018</v>
      </c>
    </row>
    <row r="1130" spans="2:11" x14ac:dyDescent="0.2">
      <c r="B1130" s="8">
        <v>43140</v>
      </c>
      <c r="C1130" s="6" t="s">
        <v>2025</v>
      </c>
      <c r="D1130" s="6">
        <v>300616</v>
      </c>
      <c r="E1130" s="6" t="s">
        <v>426</v>
      </c>
      <c r="F1130" s="6" t="s">
        <v>21</v>
      </c>
      <c r="G1130" s="6" t="s">
        <v>2</v>
      </c>
      <c r="H1130" s="6" t="s">
        <v>923</v>
      </c>
      <c r="I1130" s="6">
        <v>19</v>
      </c>
      <c r="J1130" s="13" t="str">
        <f>VLOOKUP(MONTH(Tabla7[[#This Row],[Fecha del movimiento]]),Tablas!$O$4:$P$15,2,0)</f>
        <v>Feb</v>
      </c>
      <c r="K1130" s="6">
        <f>YEAR(Tabla7[[#This Row],[Fecha del movimiento]])</f>
        <v>2018</v>
      </c>
    </row>
    <row r="1131" spans="2:11" x14ac:dyDescent="0.2">
      <c r="B1131" s="8">
        <v>43160</v>
      </c>
      <c r="C1131" s="6" t="s">
        <v>2026</v>
      </c>
      <c r="D1131" s="6">
        <v>300218</v>
      </c>
      <c r="E1131" s="6" t="s">
        <v>715</v>
      </c>
      <c r="F1131" s="6" t="s">
        <v>21</v>
      </c>
      <c r="G1131" s="6" t="s">
        <v>13</v>
      </c>
      <c r="H1131" s="6" t="s">
        <v>917</v>
      </c>
      <c r="I1131" s="6">
        <v>-11</v>
      </c>
      <c r="J1131" s="13" t="str">
        <f>VLOOKUP(MONTH(Tabla7[[#This Row],[Fecha del movimiento]]),Tablas!$O$4:$P$15,2,0)</f>
        <v>Mar</v>
      </c>
      <c r="K1131" s="6">
        <f>YEAR(Tabla7[[#This Row],[Fecha del movimiento]])</f>
        <v>2018</v>
      </c>
    </row>
    <row r="1132" spans="2:11" x14ac:dyDescent="0.2">
      <c r="B1132" s="8">
        <v>43197</v>
      </c>
      <c r="C1132" s="6" t="s">
        <v>2027</v>
      </c>
      <c r="D1132" s="6">
        <v>300995</v>
      </c>
      <c r="E1132" s="6" t="s">
        <v>81</v>
      </c>
      <c r="F1132" s="6" t="s">
        <v>21</v>
      </c>
      <c r="G1132" s="6" t="s">
        <v>7</v>
      </c>
      <c r="H1132" s="6" t="s">
        <v>917</v>
      </c>
      <c r="I1132" s="6">
        <v>-11</v>
      </c>
      <c r="J1132" s="13" t="str">
        <f>VLOOKUP(MONTH(Tabla7[[#This Row],[Fecha del movimiento]]),Tablas!$O$4:$P$15,2,0)</f>
        <v>Abr</v>
      </c>
      <c r="K1132" s="6">
        <f>YEAR(Tabla7[[#This Row],[Fecha del movimiento]])</f>
        <v>2018</v>
      </c>
    </row>
    <row r="1133" spans="2:11" x14ac:dyDescent="0.2">
      <c r="B1133" s="8">
        <v>43292</v>
      </c>
      <c r="C1133" s="6" t="s">
        <v>1418</v>
      </c>
      <c r="D1133" s="6">
        <v>300344</v>
      </c>
      <c r="E1133" s="6" t="s">
        <v>634</v>
      </c>
      <c r="F1133" s="6" t="s">
        <v>21</v>
      </c>
      <c r="G1133" s="6" t="s">
        <v>13</v>
      </c>
      <c r="H1133" s="6" t="s">
        <v>917</v>
      </c>
      <c r="I1133" s="6">
        <v>-11</v>
      </c>
      <c r="J1133" s="13" t="str">
        <f>VLOOKUP(MONTH(Tabla7[[#This Row],[Fecha del movimiento]]),Tablas!$O$4:$P$15,2,0)</f>
        <v>Jul</v>
      </c>
      <c r="K1133" s="6">
        <f>YEAR(Tabla7[[#This Row],[Fecha del movimiento]])</f>
        <v>2018</v>
      </c>
    </row>
    <row r="1134" spans="2:11" x14ac:dyDescent="0.2">
      <c r="B1134" s="8">
        <v>43214</v>
      </c>
      <c r="C1134" s="6" t="s">
        <v>2028</v>
      </c>
      <c r="D1134" s="6">
        <v>300640</v>
      </c>
      <c r="E1134" s="6" t="s">
        <v>62</v>
      </c>
      <c r="F1134" s="6" t="s">
        <v>21</v>
      </c>
      <c r="G1134" s="6" t="s">
        <v>3</v>
      </c>
      <c r="H1134" s="6" t="s">
        <v>923</v>
      </c>
      <c r="I1134" s="6">
        <v>13</v>
      </c>
      <c r="J1134" s="13" t="str">
        <f>VLOOKUP(MONTH(Tabla7[[#This Row],[Fecha del movimiento]]),Tablas!$O$4:$P$15,2,0)</f>
        <v>Abr</v>
      </c>
      <c r="K1134" s="6">
        <f>YEAR(Tabla7[[#This Row],[Fecha del movimiento]])</f>
        <v>2018</v>
      </c>
    </row>
    <row r="1135" spans="2:11" x14ac:dyDescent="0.2">
      <c r="B1135" s="8">
        <v>43204</v>
      </c>
      <c r="C1135" s="6" t="s">
        <v>2029</v>
      </c>
      <c r="D1135" s="6">
        <v>300738</v>
      </c>
      <c r="E1135" s="6" t="s">
        <v>321</v>
      </c>
      <c r="F1135" s="6" t="s">
        <v>21</v>
      </c>
      <c r="G1135" s="6" t="s">
        <v>2</v>
      </c>
      <c r="H1135" s="6" t="s">
        <v>923</v>
      </c>
      <c r="I1135" s="6">
        <v>11</v>
      </c>
      <c r="J1135" s="13" t="str">
        <f>VLOOKUP(MONTH(Tabla7[[#This Row],[Fecha del movimiento]]),Tablas!$O$4:$P$15,2,0)</f>
        <v>Abr</v>
      </c>
      <c r="K1135" s="6">
        <f>YEAR(Tabla7[[#This Row],[Fecha del movimiento]])</f>
        <v>2018</v>
      </c>
    </row>
    <row r="1136" spans="2:11" x14ac:dyDescent="0.2">
      <c r="B1136" s="8">
        <v>43293</v>
      </c>
      <c r="C1136" s="6" t="s">
        <v>2030</v>
      </c>
      <c r="D1136" s="6">
        <v>300834</v>
      </c>
      <c r="E1136" s="6" t="s">
        <v>235</v>
      </c>
      <c r="F1136" s="6" t="s">
        <v>21</v>
      </c>
      <c r="G1136" s="6" t="s">
        <v>2</v>
      </c>
      <c r="H1136" s="6" t="s">
        <v>923</v>
      </c>
      <c r="I1136" s="6">
        <v>17</v>
      </c>
      <c r="J1136" s="13" t="str">
        <f>VLOOKUP(MONTH(Tabla7[[#This Row],[Fecha del movimiento]]),Tablas!$O$4:$P$15,2,0)</f>
        <v>Jul</v>
      </c>
      <c r="K1136" s="6">
        <f>YEAR(Tabla7[[#This Row],[Fecha del movimiento]])</f>
        <v>2018</v>
      </c>
    </row>
    <row r="1137" spans="2:11" x14ac:dyDescent="0.2">
      <c r="B1137" s="8">
        <v>43307</v>
      </c>
      <c r="C1137" s="6" t="s">
        <v>2031</v>
      </c>
      <c r="D1137" s="6">
        <v>300118</v>
      </c>
      <c r="E1137" s="6" t="s">
        <v>761</v>
      </c>
      <c r="F1137" s="6" t="s">
        <v>21</v>
      </c>
      <c r="G1137" s="6" t="s">
        <v>11</v>
      </c>
      <c r="H1137" s="6" t="s">
        <v>917</v>
      </c>
      <c r="I1137" s="6">
        <v>-16</v>
      </c>
      <c r="J1137" s="13" t="str">
        <f>VLOOKUP(MONTH(Tabla7[[#This Row],[Fecha del movimiento]]),Tablas!$O$4:$P$15,2,0)</f>
        <v>Jul</v>
      </c>
      <c r="K1137" s="6">
        <f>YEAR(Tabla7[[#This Row],[Fecha del movimiento]])</f>
        <v>2018</v>
      </c>
    </row>
    <row r="1138" spans="2:11" x14ac:dyDescent="0.2">
      <c r="B1138" s="8">
        <v>43330</v>
      </c>
      <c r="C1138" s="6" t="s">
        <v>2032</v>
      </c>
      <c r="D1138" s="6">
        <v>301006</v>
      </c>
      <c r="E1138" s="6" t="s">
        <v>71</v>
      </c>
      <c r="F1138" s="6" t="s">
        <v>21</v>
      </c>
      <c r="G1138" s="6" t="s">
        <v>1</v>
      </c>
      <c r="H1138" s="6" t="s">
        <v>923</v>
      </c>
      <c r="I1138" s="6">
        <v>16</v>
      </c>
      <c r="J1138" s="13" t="str">
        <f>VLOOKUP(MONTH(Tabla7[[#This Row],[Fecha del movimiento]]),Tablas!$O$4:$P$15,2,0)</f>
        <v>Ago</v>
      </c>
      <c r="K1138" s="6">
        <f>YEAR(Tabla7[[#This Row],[Fecha del movimiento]])</f>
        <v>2018</v>
      </c>
    </row>
    <row r="1139" spans="2:11" x14ac:dyDescent="0.2">
      <c r="B1139" s="8">
        <v>43163</v>
      </c>
      <c r="C1139" s="6" t="s">
        <v>2033</v>
      </c>
      <c r="D1139" s="6">
        <v>300940</v>
      </c>
      <c r="E1139" s="6" t="s">
        <v>135</v>
      </c>
      <c r="F1139" s="6" t="s">
        <v>21</v>
      </c>
      <c r="G1139" s="6" t="s">
        <v>7</v>
      </c>
      <c r="H1139" s="6" t="s">
        <v>917</v>
      </c>
      <c r="I1139" s="6">
        <v>-11</v>
      </c>
      <c r="J1139" s="13" t="str">
        <f>VLOOKUP(MONTH(Tabla7[[#This Row],[Fecha del movimiento]]),Tablas!$O$4:$P$15,2,0)</f>
        <v>Mar</v>
      </c>
      <c r="K1139" s="6">
        <f>YEAR(Tabla7[[#This Row],[Fecha del movimiento]])</f>
        <v>2018</v>
      </c>
    </row>
    <row r="1140" spans="2:11" x14ac:dyDescent="0.2">
      <c r="B1140" s="8">
        <v>43263</v>
      </c>
      <c r="C1140" s="6" t="s">
        <v>2034</v>
      </c>
      <c r="D1140" s="6">
        <v>300788</v>
      </c>
      <c r="E1140" s="6" t="s">
        <v>278</v>
      </c>
      <c r="F1140" s="6" t="s">
        <v>21</v>
      </c>
      <c r="G1140" s="6" t="s">
        <v>2</v>
      </c>
      <c r="H1140" s="6" t="s">
        <v>923</v>
      </c>
      <c r="I1140" s="6">
        <v>18</v>
      </c>
      <c r="J1140" s="13" t="str">
        <f>VLOOKUP(MONTH(Tabla7[[#This Row],[Fecha del movimiento]]),Tablas!$O$4:$P$15,2,0)</f>
        <v>Jun</v>
      </c>
      <c r="K1140" s="6">
        <f>YEAR(Tabla7[[#This Row],[Fecha del movimiento]])</f>
        <v>2018</v>
      </c>
    </row>
    <row r="1141" spans="2:11" x14ac:dyDescent="0.2">
      <c r="B1141" s="8">
        <v>43297</v>
      </c>
      <c r="C1141" s="6" t="s">
        <v>2035</v>
      </c>
      <c r="D1141" s="6">
        <v>300195</v>
      </c>
      <c r="E1141" s="6" t="s">
        <v>732</v>
      </c>
      <c r="F1141" s="6" t="s">
        <v>21</v>
      </c>
      <c r="G1141" s="6" t="s">
        <v>7</v>
      </c>
      <c r="H1141" s="6" t="s">
        <v>923</v>
      </c>
      <c r="I1141" s="6">
        <v>18</v>
      </c>
      <c r="J1141" s="13" t="str">
        <f>VLOOKUP(MONTH(Tabla7[[#This Row],[Fecha del movimiento]]),Tablas!$O$4:$P$15,2,0)</f>
        <v>Jul</v>
      </c>
      <c r="K1141" s="6">
        <f>YEAR(Tabla7[[#This Row],[Fecha del movimiento]])</f>
        <v>2018</v>
      </c>
    </row>
    <row r="1142" spans="2:11" x14ac:dyDescent="0.2">
      <c r="B1142" s="8">
        <v>43298</v>
      </c>
      <c r="C1142" s="6" t="s">
        <v>2036</v>
      </c>
      <c r="D1142" s="6">
        <v>300494</v>
      </c>
      <c r="E1142" s="6" t="s">
        <v>528</v>
      </c>
      <c r="F1142" s="6" t="s">
        <v>21</v>
      </c>
      <c r="G1142" s="6" t="s">
        <v>7</v>
      </c>
      <c r="H1142" s="6" t="s">
        <v>923</v>
      </c>
      <c r="I1142" s="6">
        <v>10</v>
      </c>
      <c r="J1142" s="13" t="str">
        <f>VLOOKUP(MONTH(Tabla7[[#This Row],[Fecha del movimiento]]),Tablas!$O$4:$P$15,2,0)</f>
        <v>Jul</v>
      </c>
      <c r="K1142" s="6">
        <f>YEAR(Tabla7[[#This Row],[Fecha del movimiento]])</f>
        <v>2018</v>
      </c>
    </row>
    <row r="1143" spans="2:11" x14ac:dyDescent="0.2">
      <c r="B1143" s="8">
        <v>43331</v>
      </c>
      <c r="C1143" s="6" t="s">
        <v>2037</v>
      </c>
      <c r="D1143" s="6">
        <v>300609</v>
      </c>
      <c r="E1143" s="6" t="s">
        <v>433</v>
      </c>
      <c r="F1143" s="6" t="s">
        <v>21</v>
      </c>
      <c r="G1143" s="6" t="s">
        <v>10</v>
      </c>
      <c r="H1143" s="6" t="s">
        <v>923</v>
      </c>
      <c r="I1143" s="6">
        <v>11</v>
      </c>
      <c r="J1143" s="13" t="str">
        <f>VLOOKUP(MONTH(Tabla7[[#This Row],[Fecha del movimiento]]),Tablas!$O$4:$P$15,2,0)</f>
        <v>Ago</v>
      </c>
      <c r="K1143" s="6">
        <f>YEAR(Tabla7[[#This Row],[Fecha del movimiento]])</f>
        <v>2018</v>
      </c>
    </row>
    <row r="1144" spans="2:11" x14ac:dyDescent="0.2">
      <c r="B1144" s="8">
        <v>43167</v>
      </c>
      <c r="C1144" s="6" t="s">
        <v>2038</v>
      </c>
      <c r="D1144" s="6">
        <v>300820</v>
      </c>
      <c r="E1144" s="6" t="s">
        <v>249</v>
      </c>
      <c r="F1144" s="6" t="s">
        <v>21</v>
      </c>
      <c r="G1144" s="6" t="s">
        <v>11</v>
      </c>
      <c r="H1144" s="6" t="s">
        <v>917</v>
      </c>
      <c r="I1144" s="6">
        <v>-8</v>
      </c>
      <c r="J1144" s="13" t="str">
        <f>VLOOKUP(MONTH(Tabla7[[#This Row],[Fecha del movimiento]]),Tablas!$O$4:$P$15,2,0)</f>
        <v>Mar</v>
      </c>
      <c r="K1144" s="6">
        <f>YEAR(Tabla7[[#This Row],[Fecha del movimiento]])</f>
        <v>2018</v>
      </c>
    </row>
    <row r="1145" spans="2:11" x14ac:dyDescent="0.2">
      <c r="B1145" s="8">
        <v>43210</v>
      </c>
      <c r="C1145" s="6" t="s">
        <v>2039</v>
      </c>
      <c r="D1145" s="6">
        <v>300534</v>
      </c>
      <c r="E1145" s="6" t="s">
        <v>494</v>
      </c>
      <c r="F1145" s="6" t="s">
        <v>21</v>
      </c>
      <c r="G1145" s="6" t="s">
        <v>13</v>
      </c>
      <c r="H1145" s="6" t="s">
        <v>917</v>
      </c>
      <c r="I1145" s="6">
        <v>-17</v>
      </c>
      <c r="J1145" s="13" t="str">
        <f>VLOOKUP(MONTH(Tabla7[[#This Row],[Fecha del movimiento]]),Tablas!$O$4:$P$15,2,0)</f>
        <v>Abr</v>
      </c>
      <c r="K1145" s="6">
        <f>YEAR(Tabla7[[#This Row],[Fecha del movimiento]])</f>
        <v>2018</v>
      </c>
    </row>
    <row r="1146" spans="2:11" x14ac:dyDescent="0.2">
      <c r="B1146" s="8">
        <v>43265</v>
      </c>
      <c r="C1146" s="6" t="s">
        <v>2040</v>
      </c>
      <c r="D1146" s="6">
        <v>300277</v>
      </c>
      <c r="E1146" s="6" t="s">
        <v>675</v>
      </c>
      <c r="F1146" s="6" t="s">
        <v>21</v>
      </c>
      <c r="G1146" s="6" t="s">
        <v>7</v>
      </c>
      <c r="H1146" s="6" t="s">
        <v>917</v>
      </c>
      <c r="I1146" s="6">
        <v>-11</v>
      </c>
      <c r="J1146" s="13" t="str">
        <f>VLOOKUP(MONTH(Tabla7[[#This Row],[Fecha del movimiento]]),Tablas!$O$4:$P$15,2,0)</f>
        <v>Jun</v>
      </c>
      <c r="K1146" s="6">
        <f>YEAR(Tabla7[[#This Row],[Fecha del movimiento]])</f>
        <v>2018</v>
      </c>
    </row>
    <row r="1147" spans="2:11" x14ac:dyDescent="0.2">
      <c r="B1147" s="8">
        <v>43114</v>
      </c>
      <c r="C1147" s="6" t="s">
        <v>1811</v>
      </c>
      <c r="D1147" s="6">
        <v>300635</v>
      </c>
      <c r="E1147" s="6" t="s">
        <v>409</v>
      </c>
      <c r="F1147" s="6" t="s">
        <v>21</v>
      </c>
      <c r="G1147" s="6" t="s">
        <v>13</v>
      </c>
      <c r="H1147" s="6" t="s">
        <v>923</v>
      </c>
      <c r="I1147" s="6">
        <v>17</v>
      </c>
      <c r="J1147" s="13" t="str">
        <f>VLOOKUP(MONTH(Tabla7[[#This Row],[Fecha del movimiento]]),Tablas!$O$4:$P$15,2,0)</f>
        <v>Ene</v>
      </c>
      <c r="K1147" s="6">
        <f>YEAR(Tabla7[[#This Row],[Fecha del movimiento]])</f>
        <v>2018</v>
      </c>
    </row>
    <row r="1148" spans="2:11" x14ac:dyDescent="0.2">
      <c r="B1148" s="8">
        <v>43323</v>
      </c>
      <c r="C1148" s="6" t="s">
        <v>2041</v>
      </c>
      <c r="D1148" s="6">
        <v>300577</v>
      </c>
      <c r="E1148" s="6" t="s">
        <v>391</v>
      </c>
      <c r="F1148" s="6" t="s">
        <v>21</v>
      </c>
      <c r="G1148" s="6" t="s">
        <v>2</v>
      </c>
      <c r="H1148" s="6" t="s">
        <v>917</v>
      </c>
      <c r="I1148" s="6">
        <v>-5</v>
      </c>
      <c r="J1148" s="13" t="str">
        <f>VLOOKUP(MONTH(Tabla7[[#This Row],[Fecha del movimiento]]),Tablas!$O$4:$P$15,2,0)</f>
        <v>Ago</v>
      </c>
      <c r="K1148" s="6">
        <f>YEAR(Tabla7[[#This Row],[Fecha del movimiento]])</f>
        <v>2018</v>
      </c>
    </row>
    <row r="1149" spans="2:11" x14ac:dyDescent="0.2">
      <c r="B1149" s="8">
        <v>43187</v>
      </c>
      <c r="C1149" s="6" t="s">
        <v>2042</v>
      </c>
      <c r="D1149" s="6">
        <v>300166</v>
      </c>
      <c r="E1149" s="6" t="s">
        <v>48</v>
      </c>
      <c r="F1149" s="6" t="s">
        <v>21</v>
      </c>
      <c r="G1149" s="6" t="s">
        <v>2</v>
      </c>
      <c r="H1149" s="6" t="s">
        <v>923</v>
      </c>
      <c r="I1149" s="6">
        <v>17</v>
      </c>
      <c r="J1149" s="13" t="str">
        <f>VLOOKUP(MONTH(Tabla7[[#This Row],[Fecha del movimiento]]),Tablas!$O$4:$P$15,2,0)</f>
        <v>Mar</v>
      </c>
      <c r="K1149" s="6">
        <f>YEAR(Tabla7[[#This Row],[Fecha del movimiento]])</f>
        <v>2018</v>
      </c>
    </row>
    <row r="1150" spans="2:11" x14ac:dyDescent="0.2">
      <c r="B1150" s="8">
        <v>43269</v>
      </c>
      <c r="C1150" s="6" t="s">
        <v>2043</v>
      </c>
      <c r="D1150" s="6">
        <v>300719</v>
      </c>
      <c r="E1150" s="6" t="s">
        <v>339</v>
      </c>
      <c r="F1150" s="6" t="s">
        <v>21</v>
      </c>
      <c r="G1150" s="6" t="s">
        <v>2</v>
      </c>
      <c r="H1150" s="6" t="s">
        <v>917</v>
      </c>
      <c r="I1150" s="6">
        <v>-8</v>
      </c>
      <c r="J1150" s="13" t="str">
        <f>VLOOKUP(MONTH(Tabla7[[#This Row],[Fecha del movimiento]]),Tablas!$O$4:$P$15,2,0)</f>
        <v>Jun</v>
      </c>
      <c r="K1150" s="6">
        <f>YEAR(Tabla7[[#This Row],[Fecha del movimiento]])</f>
        <v>2018</v>
      </c>
    </row>
    <row r="1151" spans="2:11" x14ac:dyDescent="0.2">
      <c r="B1151" s="8">
        <v>43219</v>
      </c>
      <c r="C1151" s="6" t="s">
        <v>2044</v>
      </c>
      <c r="D1151" s="6">
        <v>300011</v>
      </c>
      <c r="E1151" s="6" t="s">
        <v>813</v>
      </c>
      <c r="F1151" s="6" t="s">
        <v>21</v>
      </c>
      <c r="G1151" s="6" t="s">
        <v>6</v>
      </c>
      <c r="H1151" s="6" t="s">
        <v>917</v>
      </c>
      <c r="I1151" s="6">
        <v>-11</v>
      </c>
      <c r="J1151" s="13" t="str">
        <f>VLOOKUP(MONTH(Tabla7[[#This Row],[Fecha del movimiento]]),Tablas!$O$4:$P$15,2,0)</f>
        <v>Abr</v>
      </c>
      <c r="K1151" s="6">
        <f>YEAR(Tabla7[[#This Row],[Fecha del movimiento]])</f>
        <v>2018</v>
      </c>
    </row>
    <row r="1152" spans="2:11" x14ac:dyDescent="0.2">
      <c r="B1152" s="8">
        <v>43119</v>
      </c>
      <c r="C1152" s="6" t="s">
        <v>1669</v>
      </c>
      <c r="D1152" s="6">
        <v>300794</v>
      </c>
      <c r="E1152" s="6" t="s">
        <v>272</v>
      </c>
      <c r="F1152" s="6" t="s">
        <v>21</v>
      </c>
      <c r="G1152" s="6" t="s">
        <v>7</v>
      </c>
      <c r="H1152" s="6" t="s">
        <v>923</v>
      </c>
      <c r="I1152" s="6">
        <v>10</v>
      </c>
      <c r="J1152" s="13" t="str">
        <f>VLOOKUP(MONTH(Tabla7[[#This Row],[Fecha del movimiento]]),Tablas!$O$4:$P$15,2,0)</f>
        <v>Ene</v>
      </c>
      <c r="K1152" s="6">
        <f>YEAR(Tabla7[[#This Row],[Fecha del movimiento]])</f>
        <v>2018</v>
      </c>
    </row>
    <row r="1153" spans="2:11" x14ac:dyDescent="0.2">
      <c r="B1153" s="8">
        <v>43340</v>
      </c>
      <c r="C1153" s="6" t="s">
        <v>2045</v>
      </c>
      <c r="D1153" s="6">
        <v>300683</v>
      </c>
      <c r="E1153" s="6" t="s">
        <v>370</v>
      </c>
      <c r="F1153" s="6" t="s">
        <v>21</v>
      </c>
      <c r="G1153" s="6" t="s">
        <v>13</v>
      </c>
      <c r="H1153" s="6" t="s">
        <v>917</v>
      </c>
      <c r="I1153" s="6">
        <v>-17</v>
      </c>
      <c r="J1153" s="13" t="str">
        <f>VLOOKUP(MONTH(Tabla7[[#This Row],[Fecha del movimiento]]),Tablas!$O$4:$P$15,2,0)</f>
        <v>Ago</v>
      </c>
      <c r="K1153" s="6">
        <f>YEAR(Tabla7[[#This Row],[Fecha del movimiento]])</f>
        <v>2018</v>
      </c>
    </row>
    <row r="1154" spans="2:11" x14ac:dyDescent="0.2">
      <c r="B1154" s="8">
        <v>43115</v>
      </c>
      <c r="C1154" s="6" t="s">
        <v>2046</v>
      </c>
      <c r="D1154" s="6">
        <v>300950</v>
      </c>
      <c r="E1154" s="6" t="s">
        <v>125</v>
      </c>
      <c r="F1154" s="6" t="s">
        <v>21</v>
      </c>
      <c r="G1154" s="6" t="s">
        <v>7</v>
      </c>
      <c r="H1154" s="6" t="s">
        <v>917</v>
      </c>
      <c r="I1154" s="6">
        <v>-16</v>
      </c>
      <c r="J1154" s="13" t="str">
        <f>VLOOKUP(MONTH(Tabla7[[#This Row],[Fecha del movimiento]]),Tablas!$O$4:$P$15,2,0)</f>
        <v>Ene</v>
      </c>
      <c r="K1154" s="6">
        <f>YEAR(Tabla7[[#This Row],[Fecha del movimiento]])</f>
        <v>2018</v>
      </c>
    </row>
    <row r="1155" spans="2:11" x14ac:dyDescent="0.2">
      <c r="B1155" s="8">
        <v>43323</v>
      </c>
      <c r="C1155" s="6" t="s">
        <v>2047</v>
      </c>
      <c r="D1155" s="6">
        <v>300693</v>
      </c>
      <c r="E1155" s="6" t="s">
        <v>280</v>
      </c>
      <c r="F1155" s="6" t="s">
        <v>21</v>
      </c>
      <c r="G1155" s="6" t="s">
        <v>5</v>
      </c>
      <c r="H1155" s="6" t="s">
        <v>917</v>
      </c>
      <c r="I1155" s="6">
        <v>-13</v>
      </c>
      <c r="J1155" s="13" t="str">
        <f>VLOOKUP(MONTH(Tabla7[[#This Row],[Fecha del movimiento]]),Tablas!$O$4:$P$15,2,0)</f>
        <v>Ago</v>
      </c>
      <c r="K1155" s="6">
        <f>YEAR(Tabla7[[#This Row],[Fecha del movimiento]])</f>
        <v>2018</v>
      </c>
    </row>
    <row r="1156" spans="2:11" x14ac:dyDescent="0.2">
      <c r="B1156" s="8">
        <v>43284</v>
      </c>
      <c r="C1156" s="6" t="s">
        <v>2048</v>
      </c>
      <c r="D1156" s="6">
        <v>301002</v>
      </c>
      <c r="E1156" s="6" t="s">
        <v>75</v>
      </c>
      <c r="F1156" s="6" t="s">
        <v>21</v>
      </c>
      <c r="G1156" s="6" t="s">
        <v>13</v>
      </c>
      <c r="H1156" s="6" t="s">
        <v>923</v>
      </c>
      <c r="I1156" s="6">
        <v>16</v>
      </c>
      <c r="J1156" s="13" t="str">
        <f>VLOOKUP(MONTH(Tabla7[[#This Row],[Fecha del movimiento]]),Tablas!$O$4:$P$15,2,0)</f>
        <v>Jul</v>
      </c>
      <c r="K1156" s="6">
        <f>YEAR(Tabla7[[#This Row],[Fecha del movimiento]])</f>
        <v>2018</v>
      </c>
    </row>
    <row r="1157" spans="2:11" x14ac:dyDescent="0.2">
      <c r="B1157" s="8">
        <v>43170</v>
      </c>
      <c r="C1157" s="6" t="s">
        <v>2049</v>
      </c>
      <c r="D1157" s="6">
        <v>300116</v>
      </c>
      <c r="E1157" s="6" t="s">
        <v>90</v>
      </c>
      <c r="F1157" s="6" t="s">
        <v>21</v>
      </c>
      <c r="G1157" s="6" t="s">
        <v>4</v>
      </c>
      <c r="H1157" s="6" t="s">
        <v>917</v>
      </c>
      <c r="I1157" s="6">
        <v>-8</v>
      </c>
      <c r="J1157" s="13" t="str">
        <f>VLOOKUP(MONTH(Tabla7[[#This Row],[Fecha del movimiento]]),Tablas!$O$4:$P$15,2,0)</f>
        <v>Mar</v>
      </c>
      <c r="K1157" s="6">
        <f>YEAR(Tabla7[[#This Row],[Fecha del movimiento]])</f>
        <v>2018</v>
      </c>
    </row>
    <row r="1158" spans="2:11" x14ac:dyDescent="0.2">
      <c r="B1158" s="8">
        <v>43183</v>
      </c>
      <c r="C1158" s="6" t="s">
        <v>2050</v>
      </c>
      <c r="D1158" s="6">
        <v>301042</v>
      </c>
      <c r="E1158" s="6" t="s">
        <v>37</v>
      </c>
      <c r="F1158" s="6" t="s">
        <v>21</v>
      </c>
      <c r="G1158" s="6" t="s">
        <v>12</v>
      </c>
      <c r="H1158" s="6" t="s">
        <v>917</v>
      </c>
      <c r="I1158" s="6">
        <v>-7</v>
      </c>
      <c r="J1158" s="13" t="str">
        <f>VLOOKUP(MONTH(Tabla7[[#This Row],[Fecha del movimiento]]),Tablas!$O$4:$P$15,2,0)</f>
        <v>Mar</v>
      </c>
      <c r="K1158" s="6">
        <f>YEAR(Tabla7[[#This Row],[Fecha del movimiento]])</f>
        <v>2018</v>
      </c>
    </row>
    <row r="1159" spans="2:11" x14ac:dyDescent="0.2">
      <c r="B1159" s="8">
        <v>43179</v>
      </c>
      <c r="C1159" s="6" t="s">
        <v>2051</v>
      </c>
      <c r="D1159" s="6">
        <v>300997</v>
      </c>
      <c r="E1159" s="6" t="s">
        <v>79</v>
      </c>
      <c r="F1159" s="6" t="s">
        <v>21</v>
      </c>
      <c r="G1159" s="6" t="s">
        <v>7</v>
      </c>
      <c r="H1159" s="6" t="s">
        <v>917</v>
      </c>
      <c r="I1159" s="6">
        <v>-20</v>
      </c>
      <c r="J1159" s="13" t="str">
        <f>VLOOKUP(MONTH(Tabla7[[#This Row],[Fecha del movimiento]]),Tablas!$O$4:$P$15,2,0)</f>
        <v>Mar</v>
      </c>
      <c r="K1159" s="6">
        <f>YEAR(Tabla7[[#This Row],[Fecha del movimiento]])</f>
        <v>2018</v>
      </c>
    </row>
    <row r="1160" spans="2:11" x14ac:dyDescent="0.2">
      <c r="B1160" s="8">
        <v>43301</v>
      </c>
      <c r="C1160" s="6" t="s">
        <v>936</v>
      </c>
      <c r="D1160" s="6">
        <v>300264</v>
      </c>
      <c r="E1160" s="6" t="s">
        <v>684</v>
      </c>
      <c r="F1160" s="6" t="s">
        <v>21</v>
      </c>
      <c r="G1160" s="6" t="s">
        <v>13</v>
      </c>
      <c r="H1160" s="6" t="s">
        <v>923</v>
      </c>
      <c r="I1160" s="6">
        <v>13</v>
      </c>
      <c r="J1160" s="13" t="str">
        <f>VLOOKUP(MONTH(Tabla7[[#This Row],[Fecha del movimiento]]),Tablas!$O$4:$P$15,2,0)</f>
        <v>Jul</v>
      </c>
      <c r="K1160" s="6">
        <f>YEAR(Tabla7[[#This Row],[Fecha del movimiento]])</f>
        <v>2018</v>
      </c>
    </row>
    <row r="1161" spans="2:11" x14ac:dyDescent="0.2">
      <c r="B1161" s="8">
        <v>43321</v>
      </c>
      <c r="C1161" s="6" t="s">
        <v>2052</v>
      </c>
      <c r="D1161" s="6">
        <v>300238</v>
      </c>
      <c r="E1161" s="6" t="s">
        <v>357</v>
      </c>
      <c r="F1161" s="6" t="s">
        <v>21</v>
      </c>
      <c r="G1161" s="6" t="s">
        <v>2</v>
      </c>
      <c r="H1161" s="6" t="s">
        <v>923</v>
      </c>
      <c r="I1161" s="6">
        <v>17</v>
      </c>
      <c r="J1161" s="13" t="str">
        <f>VLOOKUP(MONTH(Tabla7[[#This Row],[Fecha del movimiento]]),Tablas!$O$4:$P$15,2,0)</f>
        <v>Ago</v>
      </c>
      <c r="K1161" s="6">
        <f>YEAR(Tabla7[[#This Row],[Fecha del movimiento]])</f>
        <v>2018</v>
      </c>
    </row>
    <row r="1162" spans="2:11" x14ac:dyDescent="0.2">
      <c r="B1162" s="8">
        <v>43327</v>
      </c>
      <c r="C1162" s="6" t="s">
        <v>2053</v>
      </c>
      <c r="D1162" s="6">
        <v>300131</v>
      </c>
      <c r="E1162" s="6" t="s">
        <v>529</v>
      </c>
      <c r="F1162" s="6" t="s">
        <v>21</v>
      </c>
      <c r="G1162" s="6" t="s">
        <v>2</v>
      </c>
      <c r="H1162" s="6" t="s">
        <v>923</v>
      </c>
      <c r="I1162" s="6">
        <v>11</v>
      </c>
      <c r="J1162" s="13" t="str">
        <f>VLOOKUP(MONTH(Tabla7[[#This Row],[Fecha del movimiento]]),Tablas!$O$4:$P$15,2,0)</f>
        <v>Ago</v>
      </c>
      <c r="K1162" s="6">
        <f>YEAR(Tabla7[[#This Row],[Fecha del movimiento]])</f>
        <v>2018</v>
      </c>
    </row>
    <row r="1163" spans="2:11" x14ac:dyDescent="0.2">
      <c r="B1163" s="8">
        <v>43342</v>
      </c>
      <c r="C1163" s="6" t="s">
        <v>2054</v>
      </c>
      <c r="D1163" s="6">
        <v>300222</v>
      </c>
      <c r="E1163" s="6" t="s">
        <v>279</v>
      </c>
      <c r="F1163" s="6" t="s">
        <v>21</v>
      </c>
      <c r="G1163" s="6" t="s">
        <v>10</v>
      </c>
      <c r="H1163" s="6" t="s">
        <v>923</v>
      </c>
      <c r="I1163" s="6">
        <v>12</v>
      </c>
      <c r="J1163" s="13" t="str">
        <f>VLOOKUP(MONTH(Tabla7[[#This Row],[Fecha del movimiento]]),Tablas!$O$4:$P$15,2,0)</f>
        <v>Ago</v>
      </c>
      <c r="K1163" s="6">
        <f>YEAR(Tabla7[[#This Row],[Fecha del movimiento]])</f>
        <v>2018</v>
      </c>
    </row>
    <row r="1164" spans="2:11" x14ac:dyDescent="0.2">
      <c r="B1164" s="8">
        <v>43286</v>
      </c>
      <c r="C1164" s="6" t="s">
        <v>2055</v>
      </c>
      <c r="D1164" s="6">
        <v>300632</v>
      </c>
      <c r="E1164" s="6" t="s">
        <v>412</v>
      </c>
      <c r="F1164" s="6" t="s">
        <v>21</v>
      </c>
      <c r="G1164" s="6" t="s">
        <v>7</v>
      </c>
      <c r="H1164" s="6" t="s">
        <v>917</v>
      </c>
      <c r="I1164" s="6">
        <v>-14</v>
      </c>
      <c r="J1164" s="13" t="str">
        <f>VLOOKUP(MONTH(Tabla7[[#This Row],[Fecha del movimiento]]),Tablas!$O$4:$P$15,2,0)</f>
        <v>Jul</v>
      </c>
      <c r="K1164" s="6">
        <f>YEAR(Tabla7[[#This Row],[Fecha del movimiento]])</f>
        <v>2018</v>
      </c>
    </row>
    <row r="1165" spans="2:11" x14ac:dyDescent="0.2">
      <c r="B1165" s="8">
        <v>43270</v>
      </c>
      <c r="C1165" s="6" t="s">
        <v>2056</v>
      </c>
      <c r="D1165" s="6">
        <v>300325</v>
      </c>
      <c r="E1165" s="6" t="s">
        <v>645</v>
      </c>
      <c r="F1165" s="6" t="s">
        <v>21</v>
      </c>
      <c r="G1165" s="6" t="s">
        <v>13</v>
      </c>
      <c r="H1165" s="6" t="s">
        <v>923</v>
      </c>
      <c r="I1165" s="6">
        <v>16</v>
      </c>
      <c r="J1165" s="13" t="str">
        <f>VLOOKUP(MONTH(Tabla7[[#This Row],[Fecha del movimiento]]),Tablas!$O$4:$P$15,2,0)</f>
        <v>Jun</v>
      </c>
      <c r="K1165" s="6">
        <f>YEAR(Tabla7[[#This Row],[Fecha del movimiento]])</f>
        <v>2018</v>
      </c>
    </row>
    <row r="1166" spans="2:11" x14ac:dyDescent="0.2">
      <c r="B1166" s="8">
        <v>43135</v>
      </c>
      <c r="C1166" s="6" t="s">
        <v>2057</v>
      </c>
      <c r="D1166" s="6">
        <v>300504</v>
      </c>
      <c r="E1166" s="6" t="s">
        <v>519</v>
      </c>
      <c r="F1166" s="6" t="s">
        <v>21</v>
      </c>
      <c r="G1166" s="6" t="s">
        <v>13</v>
      </c>
      <c r="H1166" s="6" t="s">
        <v>917</v>
      </c>
      <c r="I1166" s="6">
        <v>-6</v>
      </c>
      <c r="J1166" s="13" t="str">
        <f>VLOOKUP(MONTH(Tabla7[[#This Row],[Fecha del movimiento]]),Tablas!$O$4:$P$15,2,0)</f>
        <v>Feb</v>
      </c>
      <c r="K1166" s="6">
        <f>YEAR(Tabla7[[#This Row],[Fecha del movimiento]])</f>
        <v>2018</v>
      </c>
    </row>
    <row r="1167" spans="2:11" x14ac:dyDescent="0.2">
      <c r="B1167" s="8">
        <v>43158</v>
      </c>
      <c r="C1167" s="6" t="s">
        <v>2058</v>
      </c>
      <c r="D1167" s="6">
        <v>300439</v>
      </c>
      <c r="E1167" s="6" t="s">
        <v>569</v>
      </c>
      <c r="F1167" s="6" t="s">
        <v>21</v>
      </c>
      <c r="G1167" s="6" t="s">
        <v>13</v>
      </c>
      <c r="H1167" s="6" t="s">
        <v>923</v>
      </c>
      <c r="I1167" s="6">
        <v>18</v>
      </c>
      <c r="J1167" s="13" t="str">
        <f>VLOOKUP(MONTH(Tabla7[[#This Row],[Fecha del movimiento]]),Tablas!$O$4:$P$15,2,0)</f>
        <v>Feb</v>
      </c>
      <c r="K1167" s="6">
        <f>YEAR(Tabla7[[#This Row],[Fecha del movimiento]])</f>
        <v>2018</v>
      </c>
    </row>
    <row r="1168" spans="2:11" x14ac:dyDescent="0.2">
      <c r="B1168" s="8">
        <v>43336</v>
      </c>
      <c r="C1168" s="6" t="s">
        <v>2059</v>
      </c>
      <c r="D1168" s="6">
        <v>300564</v>
      </c>
      <c r="E1168" s="6" t="s">
        <v>391</v>
      </c>
      <c r="F1168" s="6" t="s">
        <v>21</v>
      </c>
      <c r="G1168" s="6" t="s">
        <v>2</v>
      </c>
      <c r="H1168" s="6" t="s">
        <v>917</v>
      </c>
      <c r="I1168" s="6">
        <v>-11</v>
      </c>
      <c r="J1168" s="13" t="str">
        <f>VLOOKUP(MONTH(Tabla7[[#This Row],[Fecha del movimiento]]),Tablas!$O$4:$P$15,2,0)</f>
        <v>Ago</v>
      </c>
      <c r="K1168" s="6">
        <f>YEAR(Tabla7[[#This Row],[Fecha del movimiento]])</f>
        <v>2018</v>
      </c>
    </row>
    <row r="1169" spans="2:11" x14ac:dyDescent="0.2">
      <c r="B1169" s="8">
        <v>43282</v>
      </c>
      <c r="C1169" s="6" t="s">
        <v>1061</v>
      </c>
      <c r="D1169" s="6">
        <v>300566</v>
      </c>
      <c r="E1169" s="6" t="s">
        <v>359</v>
      </c>
      <c r="F1169" s="6" t="s">
        <v>21</v>
      </c>
      <c r="G1169" s="6" t="s">
        <v>9</v>
      </c>
      <c r="H1169" s="6" t="s">
        <v>923</v>
      </c>
      <c r="I1169" s="6">
        <v>14</v>
      </c>
      <c r="J1169" s="13" t="str">
        <f>VLOOKUP(MONTH(Tabla7[[#This Row],[Fecha del movimiento]]),Tablas!$O$4:$P$15,2,0)</f>
        <v>Jul</v>
      </c>
      <c r="K1169" s="6">
        <f>YEAR(Tabla7[[#This Row],[Fecha del movimiento]])</f>
        <v>2018</v>
      </c>
    </row>
    <row r="1170" spans="2:11" x14ac:dyDescent="0.2">
      <c r="B1170" s="8">
        <v>43207</v>
      </c>
      <c r="C1170" s="6" t="s">
        <v>2060</v>
      </c>
      <c r="D1170" s="6">
        <v>300668</v>
      </c>
      <c r="E1170" s="6" t="s">
        <v>381</v>
      </c>
      <c r="F1170" s="6" t="s">
        <v>21</v>
      </c>
      <c r="G1170" s="6" t="s">
        <v>2</v>
      </c>
      <c r="H1170" s="6" t="s">
        <v>923</v>
      </c>
      <c r="I1170" s="6">
        <v>11</v>
      </c>
      <c r="J1170" s="13" t="str">
        <f>VLOOKUP(MONTH(Tabla7[[#This Row],[Fecha del movimiento]]),Tablas!$O$4:$P$15,2,0)</f>
        <v>Abr</v>
      </c>
      <c r="K1170" s="6">
        <f>YEAR(Tabla7[[#This Row],[Fecha del movimiento]])</f>
        <v>2018</v>
      </c>
    </row>
    <row r="1171" spans="2:11" x14ac:dyDescent="0.2">
      <c r="B1171" s="8">
        <v>43126</v>
      </c>
      <c r="C1171" s="6" t="s">
        <v>2061</v>
      </c>
      <c r="D1171" s="6">
        <v>300892</v>
      </c>
      <c r="E1171" s="6" t="s">
        <v>180</v>
      </c>
      <c r="F1171" s="6" t="s">
        <v>21</v>
      </c>
      <c r="G1171" s="6" t="s">
        <v>9</v>
      </c>
      <c r="H1171" s="6" t="s">
        <v>917</v>
      </c>
      <c r="I1171" s="6">
        <v>-18</v>
      </c>
      <c r="J1171" s="13" t="str">
        <f>VLOOKUP(MONTH(Tabla7[[#This Row],[Fecha del movimiento]]),Tablas!$O$4:$P$15,2,0)</f>
        <v>Ene</v>
      </c>
      <c r="K1171" s="6">
        <f>YEAR(Tabla7[[#This Row],[Fecha del movimiento]])</f>
        <v>2018</v>
      </c>
    </row>
    <row r="1172" spans="2:11" x14ac:dyDescent="0.2">
      <c r="B1172" s="8">
        <v>43327</v>
      </c>
      <c r="C1172" s="6" t="s">
        <v>2062</v>
      </c>
      <c r="D1172" s="6">
        <v>300157</v>
      </c>
      <c r="E1172" s="6" t="s">
        <v>208</v>
      </c>
      <c r="F1172" s="6" t="s">
        <v>21</v>
      </c>
      <c r="G1172" s="6" t="s">
        <v>4</v>
      </c>
      <c r="H1172" s="6" t="s">
        <v>923</v>
      </c>
      <c r="I1172" s="6">
        <v>16</v>
      </c>
      <c r="J1172" s="13" t="str">
        <f>VLOOKUP(MONTH(Tabla7[[#This Row],[Fecha del movimiento]]),Tablas!$O$4:$P$15,2,0)</f>
        <v>Ago</v>
      </c>
      <c r="K1172" s="6">
        <f>YEAR(Tabla7[[#This Row],[Fecha del movimiento]])</f>
        <v>2018</v>
      </c>
    </row>
    <row r="1173" spans="2:11" x14ac:dyDescent="0.2">
      <c r="B1173" s="8">
        <v>43122</v>
      </c>
      <c r="C1173" s="6" t="s">
        <v>2063</v>
      </c>
      <c r="D1173" s="6">
        <v>300095</v>
      </c>
      <c r="E1173" s="6" t="s">
        <v>774</v>
      </c>
      <c r="F1173" s="6" t="s">
        <v>21</v>
      </c>
      <c r="G1173" s="6" t="s">
        <v>4</v>
      </c>
      <c r="H1173" s="6" t="s">
        <v>917</v>
      </c>
      <c r="I1173" s="6">
        <v>-20</v>
      </c>
      <c r="J1173" s="13" t="str">
        <f>VLOOKUP(MONTH(Tabla7[[#This Row],[Fecha del movimiento]]),Tablas!$O$4:$P$15,2,0)</f>
        <v>Ene</v>
      </c>
      <c r="K1173" s="6">
        <f>YEAR(Tabla7[[#This Row],[Fecha del movimiento]])</f>
        <v>2018</v>
      </c>
    </row>
    <row r="1174" spans="2:11" x14ac:dyDescent="0.2">
      <c r="B1174" s="8">
        <v>43206</v>
      </c>
      <c r="C1174" s="6" t="s">
        <v>2064</v>
      </c>
      <c r="D1174" s="6">
        <v>300577</v>
      </c>
      <c r="E1174" s="6" t="s">
        <v>391</v>
      </c>
      <c r="F1174" s="6" t="s">
        <v>21</v>
      </c>
      <c r="G1174" s="6" t="s">
        <v>2</v>
      </c>
      <c r="H1174" s="6" t="s">
        <v>923</v>
      </c>
      <c r="I1174" s="6">
        <v>20</v>
      </c>
      <c r="J1174" s="13" t="str">
        <f>VLOOKUP(MONTH(Tabla7[[#This Row],[Fecha del movimiento]]),Tablas!$O$4:$P$15,2,0)</f>
        <v>Abr</v>
      </c>
      <c r="K1174" s="6">
        <f>YEAR(Tabla7[[#This Row],[Fecha del movimiento]])</f>
        <v>2018</v>
      </c>
    </row>
    <row r="1175" spans="2:11" x14ac:dyDescent="0.2">
      <c r="B1175" s="8">
        <v>43171</v>
      </c>
      <c r="C1175" s="6" t="s">
        <v>2065</v>
      </c>
      <c r="D1175" s="6">
        <v>300288</v>
      </c>
      <c r="E1175" s="6" t="s">
        <v>624</v>
      </c>
      <c r="F1175" s="6" t="s">
        <v>21</v>
      </c>
      <c r="G1175" s="6" t="s">
        <v>13</v>
      </c>
      <c r="H1175" s="6" t="s">
        <v>917</v>
      </c>
      <c r="I1175" s="6">
        <v>-15</v>
      </c>
      <c r="J1175" s="13" t="str">
        <f>VLOOKUP(MONTH(Tabla7[[#This Row],[Fecha del movimiento]]),Tablas!$O$4:$P$15,2,0)</f>
        <v>Mar</v>
      </c>
      <c r="K1175" s="6">
        <f>YEAR(Tabla7[[#This Row],[Fecha del movimiento]])</f>
        <v>2018</v>
      </c>
    </row>
    <row r="1176" spans="2:11" x14ac:dyDescent="0.2">
      <c r="B1176" s="8">
        <v>43213</v>
      </c>
      <c r="C1176" s="6" t="s">
        <v>2066</v>
      </c>
      <c r="D1176" s="6">
        <v>300680</v>
      </c>
      <c r="E1176" s="6" t="s">
        <v>373</v>
      </c>
      <c r="F1176" s="6" t="s">
        <v>21</v>
      </c>
      <c r="G1176" s="6" t="s">
        <v>13</v>
      </c>
      <c r="H1176" s="6" t="s">
        <v>923</v>
      </c>
      <c r="I1176" s="6">
        <v>20</v>
      </c>
      <c r="J1176" s="13" t="str">
        <f>VLOOKUP(MONTH(Tabla7[[#This Row],[Fecha del movimiento]]),Tablas!$O$4:$P$15,2,0)</f>
        <v>Abr</v>
      </c>
      <c r="K1176" s="6">
        <f>YEAR(Tabla7[[#This Row],[Fecha del movimiento]])</f>
        <v>2018</v>
      </c>
    </row>
    <row r="1177" spans="2:11" x14ac:dyDescent="0.2">
      <c r="B1177" s="8">
        <v>43250</v>
      </c>
      <c r="C1177" s="6" t="s">
        <v>2067</v>
      </c>
      <c r="D1177" s="6">
        <v>300753</v>
      </c>
      <c r="E1177" s="6" t="s">
        <v>309</v>
      </c>
      <c r="F1177" s="6" t="s">
        <v>21</v>
      </c>
      <c r="G1177" s="6" t="s">
        <v>2</v>
      </c>
      <c r="H1177" s="6" t="s">
        <v>923</v>
      </c>
      <c r="I1177" s="6">
        <v>19</v>
      </c>
      <c r="J1177" s="13" t="str">
        <f>VLOOKUP(MONTH(Tabla7[[#This Row],[Fecha del movimiento]]),Tablas!$O$4:$P$15,2,0)</f>
        <v>May</v>
      </c>
      <c r="K1177" s="6">
        <f>YEAR(Tabla7[[#This Row],[Fecha del movimiento]])</f>
        <v>2018</v>
      </c>
    </row>
    <row r="1178" spans="2:11" x14ac:dyDescent="0.2">
      <c r="B1178" s="8">
        <v>43217</v>
      </c>
      <c r="C1178" s="6" t="s">
        <v>2068</v>
      </c>
      <c r="D1178" s="6">
        <v>301042</v>
      </c>
      <c r="E1178" s="6" t="s">
        <v>37</v>
      </c>
      <c r="F1178" s="6" t="s">
        <v>21</v>
      </c>
      <c r="G1178" s="6" t="s">
        <v>12</v>
      </c>
      <c r="H1178" s="6" t="s">
        <v>917</v>
      </c>
      <c r="I1178" s="6">
        <v>-8</v>
      </c>
      <c r="J1178" s="13" t="str">
        <f>VLOOKUP(MONTH(Tabla7[[#This Row],[Fecha del movimiento]]),Tablas!$O$4:$P$15,2,0)</f>
        <v>Abr</v>
      </c>
      <c r="K1178" s="6">
        <f>YEAR(Tabla7[[#This Row],[Fecha del movimiento]])</f>
        <v>2018</v>
      </c>
    </row>
    <row r="1179" spans="2:11" x14ac:dyDescent="0.2">
      <c r="B1179" s="8">
        <v>43143</v>
      </c>
      <c r="C1179" s="6" t="s">
        <v>2069</v>
      </c>
      <c r="D1179" s="6">
        <v>300480</v>
      </c>
      <c r="E1179" s="6" t="s">
        <v>538</v>
      </c>
      <c r="F1179" s="6" t="s">
        <v>21</v>
      </c>
      <c r="G1179" s="6" t="s">
        <v>2</v>
      </c>
      <c r="H1179" s="6" t="s">
        <v>923</v>
      </c>
      <c r="I1179" s="6">
        <v>14</v>
      </c>
      <c r="J1179" s="13" t="str">
        <f>VLOOKUP(MONTH(Tabla7[[#This Row],[Fecha del movimiento]]),Tablas!$O$4:$P$15,2,0)</f>
        <v>Feb</v>
      </c>
      <c r="K1179" s="6">
        <f>YEAR(Tabla7[[#This Row],[Fecha del movimiento]])</f>
        <v>2018</v>
      </c>
    </row>
    <row r="1180" spans="2:11" x14ac:dyDescent="0.2">
      <c r="B1180" s="8">
        <v>43290</v>
      </c>
      <c r="C1180" s="6" t="s">
        <v>2070</v>
      </c>
      <c r="D1180" s="6">
        <v>300801</v>
      </c>
      <c r="E1180" s="6" t="s">
        <v>265</v>
      </c>
      <c r="F1180" s="6" t="s">
        <v>21</v>
      </c>
      <c r="G1180" s="6" t="s">
        <v>11</v>
      </c>
      <c r="H1180" s="6" t="s">
        <v>923</v>
      </c>
      <c r="I1180" s="6">
        <v>17</v>
      </c>
      <c r="J1180" s="13" t="str">
        <f>VLOOKUP(MONTH(Tabla7[[#This Row],[Fecha del movimiento]]),Tablas!$O$4:$P$15,2,0)</f>
        <v>Jul</v>
      </c>
      <c r="K1180" s="6">
        <f>YEAR(Tabla7[[#This Row],[Fecha del movimiento]])</f>
        <v>2018</v>
      </c>
    </row>
    <row r="1181" spans="2:11" x14ac:dyDescent="0.2">
      <c r="B1181" s="8">
        <v>43309</v>
      </c>
      <c r="C1181" s="6" t="s">
        <v>2071</v>
      </c>
      <c r="D1181" s="6">
        <v>300325</v>
      </c>
      <c r="E1181" s="6" t="s">
        <v>645</v>
      </c>
      <c r="F1181" s="6" t="s">
        <v>21</v>
      </c>
      <c r="G1181" s="6" t="s">
        <v>13</v>
      </c>
      <c r="H1181" s="6" t="s">
        <v>923</v>
      </c>
      <c r="I1181" s="6">
        <v>16</v>
      </c>
      <c r="J1181" s="13" t="str">
        <f>VLOOKUP(MONTH(Tabla7[[#This Row],[Fecha del movimiento]]),Tablas!$O$4:$P$15,2,0)</f>
        <v>Jul</v>
      </c>
      <c r="K1181" s="6">
        <f>YEAR(Tabla7[[#This Row],[Fecha del movimiento]])</f>
        <v>2018</v>
      </c>
    </row>
    <row r="1182" spans="2:11" x14ac:dyDescent="0.2">
      <c r="B1182" s="8">
        <v>43141</v>
      </c>
      <c r="C1182" s="6" t="s">
        <v>2072</v>
      </c>
      <c r="D1182" s="6">
        <v>300538</v>
      </c>
      <c r="E1182" s="6" t="s">
        <v>490</v>
      </c>
      <c r="F1182" s="6" t="s">
        <v>21</v>
      </c>
      <c r="G1182" s="6" t="s">
        <v>7</v>
      </c>
      <c r="H1182" s="6" t="s">
        <v>917</v>
      </c>
      <c r="I1182" s="6">
        <v>-9</v>
      </c>
      <c r="J1182" s="13" t="str">
        <f>VLOOKUP(MONTH(Tabla7[[#This Row],[Fecha del movimiento]]),Tablas!$O$4:$P$15,2,0)</f>
        <v>Feb</v>
      </c>
      <c r="K1182" s="6">
        <f>YEAR(Tabla7[[#This Row],[Fecha del movimiento]])</f>
        <v>2018</v>
      </c>
    </row>
    <row r="1183" spans="2:11" x14ac:dyDescent="0.2">
      <c r="B1183" s="8">
        <v>43329</v>
      </c>
      <c r="C1183" s="6" t="s">
        <v>2073</v>
      </c>
      <c r="D1183" s="6">
        <v>300725</v>
      </c>
      <c r="E1183" s="6" t="s">
        <v>333</v>
      </c>
      <c r="F1183" s="6" t="s">
        <v>21</v>
      </c>
      <c r="G1183" s="6" t="s">
        <v>7</v>
      </c>
      <c r="H1183" s="6" t="s">
        <v>917</v>
      </c>
      <c r="I1183" s="6">
        <v>-10</v>
      </c>
      <c r="J1183" s="13" t="str">
        <f>VLOOKUP(MONTH(Tabla7[[#This Row],[Fecha del movimiento]]),Tablas!$O$4:$P$15,2,0)</f>
        <v>Ago</v>
      </c>
      <c r="K1183" s="6">
        <f>YEAR(Tabla7[[#This Row],[Fecha del movimiento]])</f>
        <v>2018</v>
      </c>
    </row>
    <row r="1184" spans="2:11" x14ac:dyDescent="0.2">
      <c r="B1184" s="8">
        <v>43273</v>
      </c>
      <c r="C1184" s="6" t="s">
        <v>2074</v>
      </c>
      <c r="D1184" s="6">
        <v>300990</v>
      </c>
      <c r="E1184" s="6" t="s">
        <v>86</v>
      </c>
      <c r="F1184" s="6" t="s">
        <v>21</v>
      </c>
      <c r="G1184" s="6" t="s">
        <v>13</v>
      </c>
      <c r="H1184" s="6" t="s">
        <v>923</v>
      </c>
      <c r="I1184" s="6">
        <v>15</v>
      </c>
      <c r="J1184" s="13" t="str">
        <f>VLOOKUP(MONTH(Tabla7[[#This Row],[Fecha del movimiento]]),Tablas!$O$4:$P$15,2,0)</f>
        <v>Jun</v>
      </c>
      <c r="K1184" s="6">
        <f>YEAR(Tabla7[[#This Row],[Fecha del movimiento]])</f>
        <v>2018</v>
      </c>
    </row>
    <row r="1185" spans="2:11" x14ac:dyDescent="0.2">
      <c r="B1185" s="8">
        <v>43175</v>
      </c>
      <c r="C1185" s="6" t="s">
        <v>2075</v>
      </c>
      <c r="D1185" s="6">
        <v>300027</v>
      </c>
      <c r="E1185" s="6" t="s">
        <v>805</v>
      </c>
      <c r="F1185" s="6" t="s">
        <v>21</v>
      </c>
      <c r="G1185" s="6" t="s">
        <v>11</v>
      </c>
      <c r="H1185" s="6" t="s">
        <v>923</v>
      </c>
      <c r="I1185" s="6">
        <v>13</v>
      </c>
      <c r="J1185" s="13" t="str">
        <f>VLOOKUP(MONTH(Tabla7[[#This Row],[Fecha del movimiento]]),Tablas!$O$4:$P$15,2,0)</f>
        <v>Mar</v>
      </c>
      <c r="K1185" s="6">
        <f>YEAR(Tabla7[[#This Row],[Fecha del movimiento]])</f>
        <v>2018</v>
      </c>
    </row>
    <row r="1186" spans="2:11" x14ac:dyDescent="0.2">
      <c r="B1186" s="8">
        <v>43243</v>
      </c>
      <c r="C1186" s="6" t="s">
        <v>2076</v>
      </c>
      <c r="D1186" s="6">
        <v>300035</v>
      </c>
      <c r="E1186" s="6" t="s">
        <v>802</v>
      </c>
      <c r="F1186" s="6" t="s">
        <v>21</v>
      </c>
      <c r="G1186" s="6" t="s">
        <v>13</v>
      </c>
      <c r="H1186" s="6" t="s">
        <v>917</v>
      </c>
      <c r="I1186" s="6">
        <v>-19</v>
      </c>
      <c r="J1186" s="13" t="str">
        <f>VLOOKUP(MONTH(Tabla7[[#This Row],[Fecha del movimiento]]),Tablas!$O$4:$P$15,2,0)</f>
        <v>May</v>
      </c>
      <c r="K1186" s="6">
        <f>YEAR(Tabla7[[#This Row],[Fecha del movimiento]])</f>
        <v>2018</v>
      </c>
    </row>
    <row r="1187" spans="2:11" x14ac:dyDescent="0.2">
      <c r="B1187" s="8">
        <v>43282</v>
      </c>
      <c r="C1187" s="6" t="s">
        <v>2077</v>
      </c>
      <c r="D1187" s="6">
        <v>300313</v>
      </c>
      <c r="E1187" s="6" t="s">
        <v>654</v>
      </c>
      <c r="F1187" s="6" t="s">
        <v>21</v>
      </c>
      <c r="G1187" s="6" t="s">
        <v>13</v>
      </c>
      <c r="H1187" s="6" t="s">
        <v>917</v>
      </c>
      <c r="I1187" s="6">
        <v>-8</v>
      </c>
      <c r="J1187" s="13" t="str">
        <f>VLOOKUP(MONTH(Tabla7[[#This Row],[Fecha del movimiento]]),Tablas!$O$4:$P$15,2,0)</f>
        <v>Jul</v>
      </c>
      <c r="K1187" s="6">
        <f>YEAR(Tabla7[[#This Row],[Fecha del movimiento]])</f>
        <v>2018</v>
      </c>
    </row>
    <row r="1188" spans="2:11" x14ac:dyDescent="0.2">
      <c r="B1188" s="8">
        <v>43258</v>
      </c>
      <c r="C1188" s="6" t="s">
        <v>2078</v>
      </c>
      <c r="D1188" s="6">
        <v>300205</v>
      </c>
      <c r="E1188" s="6" t="s">
        <v>157</v>
      </c>
      <c r="F1188" s="6" t="s">
        <v>21</v>
      </c>
      <c r="G1188" s="6" t="s">
        <v>2</v>
      </c>
      <c r="H1188" s="6" t="s">
        <v>917</v>
      </c>
      <c r="I1188" s="6">
        <v>-15</v>
      </c>
      <c r="J1188" s="13" t="str">
        <f>VLOOKUP(MONTH(Tabla7[[#This Row],[Fecha del movimiento]]),Tablas!$O$4:$P$15,2,0)</f>
        <v>Jun</v>
      </c>
      <c r="K1188" s="6">
        <f>YEAR(Tabla7[[#This Row],[Fecha del movimiento]])</f>
        <v>2018</v>
      </c>
    </row>
    <row r="1189" spans="2:11" x14ac:dyDescent="0.2">
      <c r="B1189" s="8">
        <v>43233</v>
      </c>
      <c r="C1189" s="6" t="s">
        <v>2079</v>
      </c>
      <c r="D1189" s="6">
        <v>300424</v>
      </c>
      <c r="E1189" s="6" t="s">
        <v>529</v>
      </c>
      <c r="F1189" s="6" t="s">
        <v>21</v>
      </c>
      <c r="G1189" s="6" t="s">
        <v>2</v>
      </c>
      <c r="H1189" s="6" t="s">
        <v>923</v>
      </c>
      <c r="I1189" s="6">
        <v>14</v>
      </c>
      <c r="J1189" s="13" t="str">
        <f>VLOOKUP(MONTH(Tabla7[[#This Row],[Fecha del movimiento]]),Tablas!$O$4:$P$15,2,0)</f>
        <v>May</v>
      </c>
      <c r="K1189" s="6">
        <f>YEAR(Tabla7[[#This Row],[Fecha del movimiento]])</f>
        <v>2018</v>
      </c>
    </row>
    <row r="1190" spans="2:11" x14ac:dyDescent="0.2">
      <c r="B1190" s="8">
        <v>43228</v>
      </c>
      <c r="C1190" s="6" t="s">
        <v>2080</v>
      </c>
      <c r="D1190" s="6">
        <v>300622</v>
      </c>
      <c r="E1190" s="6" t="s">
        <v>133</v>
      </c>
      <c r="F1190" s="6" t="s">
        <v>21</v>
      </c>
      <c r="G1190" s="6" t="s">
        <v>2</v>
      </c>
      <c r="H1190" s="6" t="s">
        <v>917</v>
      </c>
      <c r="I1190" s="6">
        <v>-5</v>
      </c>
      <c r="J1190" s="13" t="str">
        <f>VLOOKUP(MONTH(Tabla7[[#This Row],[Fecha del movimiento]]),Tablas!$O$4:$P$15,2,0)</f>
        <v>May</v>
      </c>
      <c r="K1190" s="6">
        <f>YEAR(Tabla7[[#This Row],[Fecha del movimiento]])</f>
        <v>2018</v>
      </c>
    </row>
    <row r="1191" spans="2:11" x14ac:dyDescent="0.2">
      <c r="B1191" s="8">
        <v>43181</v>
      </c>
      <c r="C1191" s="6" t="s">
        <v>2081</v>
      </c>
      <c r="D1191" s="6">
        <v>300359</v>
      </c>
      <c r="E1191" s="6" t="s">
        <v>623</v>
      </c>
      <c r="F1191" s="6" t="s">
        <v>21</v>
      </c>
      <c r="G1191" s="6" t="s">
        <v>7</v>
      </c>
      <c r="H1191" s="6" t="s">
        <v>923</v>
      </c>
      <c r="I1191" s="6">
        <v>16</v>
      </c>
      <c r="J1191" s="13" t="str">
        <f>VLOOKUP(MONTH(Tabla7[[#This Row],[Fecha del movimiento]]),Tablas!$O$4:$P$15,2,0)</f>
        <v>Mar</v>
      </c>
      <c r="K1191" s="6">
        <f>YEAR(Tabla7[[#This Row],[Fecha del movimiento]])</f>
        <v>2018</v>
      </c>
    </row>
    <row r="1192" spans="2:11" x14ac:dyDescent="0.2">
      <c r="B1192" s="8">
        <v>43289</v>
      </c>
      <c r="C1192" s="6" t="s">
        <v>2082</v>
      </c>
      <c r="D1192" s="6">
        <v>300182</v>
      </c>
      <c r="E1192" s="6" t="s">
        <v>740</v>
      </c>
      <c r="F1192" s="6" t="s">
        <v>21</v>
      </c>
      <c r="G1192" s="6" t="s">
        <v>9</v>
      </c>
      <c r="H1192" s="6" t="s">
        <v>917</v>
      </c>
      <c r="I1192" s="6">
        <v>-17</v>
      </c>
      <c r="J1192" s="13" t="str">
        <f>VLOOKUP(MONTH(Tabla7[[#This Row],[Fecha del movimiento]]),Tablas!$O$4:$P$15,2,0)</f>
        <v>Jul</v>
      </c>
      <c r="K1192" s="6">
        <f>YEAR(Tabla7[[#This Row],[Fecha del movimiento]])</f>
        <v>2018</v>
      </c>
    </row>
    <row r="1193" spans="2:11" x14ac:dyDescent="0.2">
      <c r="B1193" s="8">
        <v>43279</v>
      </c>
      <c r="C1193" s="6" t="s">
        <v>2083</v>
      </c>
      <c r="D1193" s="6">
        <v>300520</v>
      </c>
      <c r="E1193" s="6" t="s">
        <v>507</v>
      </c>
      <c r="F1193" s="6" t="s">
        <v>21</v>
      </c>
      <c r="G1193" s="6" t="s">
        <v>13</v>
      </c>
      <c r="H1193" s="6" t="s">
        <v>923</v>
      </c>
      <c r="I1193" s="6">
        <v>10</v>
      </c>
      <c r="J1193" s="13" t="str">
        <f>VLOOKUP(MONTH(Tabla7[[#This Row],[Fecha del movimiento]]),Tablas!$O$4:$P$15,2,0)</f>
        <v>Jun</v>
      </c>
      <c r="K1193" s="6">
        <f>YEAR(Tabla7[[#This Row],[Fecha del movimiento]])</f>
        <v>2018</v>
      </c>
    </row>
    <row r="1194" spans="2:11" x14ac:dyDescent="0.2">
      <c r="B1194" s="8">
        <v>43204</v>
      </c>
      <c r="C1194" s="6" t="s">
        <v>2084</v>
      </c>
      <c r="D1194" s="6">
        <v>300939</v>
      </c>
      <c r="E1194" s="6" t="s">
        <v>74</v>
      </c>
      <c r="F1194" s="6" t="s">
        <v>21</v>
      </c>
      <c r="G1194" s="6" t="s">
        <v>13</v>
      </c>
      <c r="H1194" s="6" t="s">
        <v>923</v>
      </c>
      <c r="I1194" s="6">
        <v>19</v>
      </c>
      <c r="J1194" s="13" t="str">
        <f>VLOOKUP(MONTH(Tabla7[[#This Row],[Fecha del movimiento]]),Tablas!$O$4:$P$15,2,0)</f>
        <v>Abr</v>
      </c>
      <c r="K1194" s="6">
        <f>YEAR(Tabla7[[#This Row],[Fecha del movimiento]])</f>
        <v>2018</v>
      </c>
    </row>
    <row r="1195" spans="2:11" x14ac:dyDescent="0.2">
      <c r="B1195" s="8">
        <v>43108</v>
      </c>
      <c r="C1195" s="6" t="s">
        <v>2085</v>
      </c>
      <c r="D1195" s="6">
        <v>300332</v>
      </c>
      <c r="E1195" s="6" t="s">
        <v>215</v>
      </c>
      <c r="F1195" s="6" t="s">
        <v>21</v>
      </c>
      <c r="G1195" s="6" t="s">
        <v>2</v>
      </c>
      <c r="H1195" s="6" t="s">
        <v>923</v>
      </c>
      <c r="I1195" s="6">
        <v>18</v>
      </c>
      <c r="J1195" s="13" t="str">
        <f>VLOOKUP(MONTH(Tabla7[[#This Row],[Fecha del movimiento]]),Tablas!$O$4:$P$15,2,0)</f>
        <v>Ene</v>
      </c>
      <c r="K1195" s="6">
        <f>YEAR(Tabla7[[#This Row],[Fecha del movimiento]])</f>
        <v>2018</v>
      </c>
    </row>
    <row r="1196" spans="2:11" x14ac:dyDescent="0.2">
      <c r="B1196" s="8">
        <v>43334</v>
      </c>
      <c r="C1196" s="6" t="s">
        <v>2086</v>
      </c>
      <c r="D1196" s="6">
        <v>300188</v>
      </c>
      <c r="E1196" s="6" t="s">
        <v>562</v>
      </c>
      <c r="F1196" s="6" t="s">
        <v>21</v>
      </c>
      <c r="G1196" s="6" t="s">
        <v>12</v>
      </c>
      <c r="H1196" s="6" t="s">
        <v>923</v>
      </c>
      <c r="I1196" s="6">
        <v>10</v>
      </c>
      <c r="J1196" s="13" t="str">
        <f>VLOOKUP(MONTH(Tabla7[[#This Row],[Fecha del movimiento]]),Tablas!$O$4:$P$15,2,0)</f>
        <v>Ago</v>
      </c>
      <c r="K1196" s="6">
        <f>YEAR(Tabla7[[#This Row],[Fecha del movimiento]])</f>
        <v>2018</v>
      </c>
    </row>
    <row r="1197" spans="2:11" x14ac:dyDescent="0.2">
      <c r="B1197" s="8">
        <v>43158</v>
      </c>
      <c r="C1197" s="6" t="s">
        <v>2087</v>
      </c>
      <c r="D1197" s="6">
        <v>300758</v>
      </c>
      <c r="E1197" s="6" t="s">
        <v>305</v>
      </c>
      <c r="F1197" s="6" t="s">
        <v>21</v>
      </c>
      <c r="G1197" s="6" t="s">
        <v>5</v>
      </c>
      <c r="H1197" s="6" t="s">
        <v>923</v>
      </c>
      <c r="I1197" s="6">
        <v>16</v>
      </c>
      <c r="J1197" s="13" t="str">
        <f>VLOOKUP(MONTH(Tabla7[[#This Row],[Fecha del movimiento]]),Tablas!$O$4:$P$15,2,0)</f>
        <v>Feb</v>
      </c>
      <c r="K1197" s="6">
        <f>YEAR(Tabla7[[#This Row],[Fecha del movimiento]])</f>
        <v>2018</v>
      </c>
    </row>
    <row r="1198" spans="2:11" x14ac:dyDescent="0.2">
      <c r="B1198" s="8">
        <v>43188</v>
      </c>
      <c r="C1198" s="6" t="s">
        <v>2088</v>
      </c>
      <c r="D1198" s="6">
        <v>300948</v>
      </c>
      <c r="E1198" s="6" t="s">
        <v>127</v>
      </c>
      <c r="F1198" s="6" t="s">
        <v>21</v>
      </c>
      <c r="G1198" s="6" t="s">
        <v>13</v>
      </c>
      <c r="H1198" s="6" t="s">
        <v>923</v>
      </c>
      <c r="I1198" s="6">
        <v>15</v>
      </c>
      <c r="J1198" s="13" t="str">
        <f>VLOOKUP(MONTH(Tabla7[[#This Row],[Fecha del movimiento]]),Tablas!$O$4:$P$15,2,0)</f>
        <v>Mar</v>
      </c>
      <c r="K1198" s="6">
        <f>YEAR(Tabla7[[#This Row],[Fecha del movimiento]])</f>
        <v>2018</v>
      </c>
    </row>
    <row r="1199" spans="2:11" x14ac:dyDescent="0.2">
      <c r="B1199" s="8">
        <v>43132</v>
      </c>
      <c r="C1199" s="6" t="s">
        <v>2089</v>
      </c>
      <c r="D1199" s="6">
        <v>300143</v>
      </c>
      <c r="E1199" s="6" t="s">
        <v>557</v>
      </c>
      <c r="F1199" s="6" t="s">
        <v>21</v>
      </c>
      <c r="G1199" s="6" t="s">
        <v>6</v>
      </c>
      <c r="H1199" s="6" t="s">
        <v>923</v>
      </c>
      <c r="I1199" s="6">
        <v>18</v>
      </c>
      <c r="J1199" s="13" t="str">
        <f>VLOOKUP(MONTH(Tabla7[[#This Row],[Fecha del movimiento]]),Tablas!$O$4:$P$15,2,0)</f>
        <v>Feb</v>
      </c>
      <c r="K1199" s="6">
        <f>YEAR(Tabla7[[#This Row],[Fecha del movimiento]])</f>
        <v>2018</v>
      </c>
    </row>
    <row r="1200" spans="2:11" x14ac:dyDescent="0.2">
      <c r="B1200" s="8">
        <v>43268</v>
      </c>
      <c r="C1200" s="6" t="s">
        <v>2090</v>
      </c>
      <c r="D1200" s="6">
        <v>300699</v>
      </c>
      <c r="E1200" s="6" t="s">
        <v>358</v>
      </c>
      <c r="F1200" s="6" t="s">
        <v>21</v>
      </c>
      <c r="G1200" s="6" t="s">
        <v>5</v>
      </c>
      <c r="H1200" s="6" t="s">
        <v>923</v>
      </c>
      <c r="I1200" s="6">
        <v>17</v>
      </c>
      <c r="J1200" s="13" t="str">
        <f>VLOOKUP(MONTH(Tabla7[[#This Row],[Fecha del movimiento]]),Tablas!$O$4:$P$15,2,0)</f>
        <v>Jun</v>
      </c>
      <c r="K1200" s="6">
        <f>YEAR(Tabla7[[#This Row],[Fecha del movimiento]])</f>
        <v>2018</v>
      </c>
    </row>
    <row r="1201" spans="2:11" x14ac:dyDescent="0.2">
      <c r="B1201" s="8">
        <v>43330</v>
      </c>
      <c r="C1201" s="6" t="s">
        <v>2091</v>
      </c>
      <c r="D1201" s="6">
        <v>300598</v>
      </c>
      <c r="E1201" s="6" t="s">
        <v>444</v>
      </c>
      <c r="F1201" s="6" t="s">
        <v>21</v>
      </c>
      <c r="G1201" s="6" t="s">
        <v>6</v>
      </c>
      <c r="H1201" s="6" t="s">
        <v>923</v>
      </c>
      <c r="I1201" s="6">
        <v>20</v>
      </c>
      <c r="J1201" s="13" t="str">
        <f>VLOOKUP(MONTH(Tabla7[[#This Row],[Fecha del movimiento]]),Tablas!$O$4:$P$15,2,0)</f>
        <v>Ago</v>
      </c>
      <c r="K1201" s="6">
        <f>YEAR(Tabla7[[#This Row],[Fecha del movimiento]])</f>
        <v>2018</v>
      </c>
    </row>
    <row r="1202" spans="2:11" x14ac:dyDescent="0.2">
      <c r="B1202" s="8">
        <v>43319</v>
      </c>
      <c r="C1202" s="6" t="s">
        <v>2092</v>
      </c>
      <c r="D1202" s="6">
        <v>300242</v>
      </c>
      <c r="E1202" s="6" t="s">
        <v>700</v>
      </c>
      <c r="F1202" s="6" t="s">
        <v>21</v>
      </c>
      <c r="G1202" s="6" t="s">
        <v>13</v>
      </c>
      <c r="H1202" s="6" t="s">
        <v>917</v>
      </c>
      <c r="I1202" s="6">
        <v>-8</v>
      </c>
      <c r="J1202" s="13" t="str">
        <f>VLOOKUP(MONTH(Tabla7[[#This Row],[Fecha del movimiento]]),Tablas!$O$4:$P$15,2,0)</f>
        <v>Ago</v>
      </c>
      <c r="K1202" s="6">
        <f>YEAR(Tabla7[[#This Row],[Fecha del movimiento]])</f>
        <v>2018</v>
      </c>
    </row>
    <row r="1203" spans="2:11" x14ac:dyDescent="0.2">
      <c r="B1203" s="8">
        <v>43268</v>
      </c>
      <c r="C1203" s="6" t="s">
        <v>2093</v>
      </c>
      <c r="D1203" s="6">
        <v>300618</v>
      </c>
      <c r="E1203" s="6" t="s">
        <v>424</v>
      </c>
      <c r="F1203" s="6" t="s">
        <v>21</v>
      </c>
      <c r="G1203" s="6" t="s">
        <v>2</v>
      </c>
      <c r="H1203" s="6" t="s">
        <v>917</v>
      </c>
      <c r="I1203" s="6">
        <v>-5</v>
      </c>
      <c r="J1203" s="13" t="str">
        <f>VLOOKUP(MONTH(Tabla7[[#This Row],[Fecha del movimiento]]),Tablas!$O$4:$P$15,2,0)</f>
        <v>Jun</v>
      </c>
      <c r="K1203" s="6">
        <f>YEAR(Tabla7[[#This Row],[Fecha del movimiento]])</f>
        <v>2018</v>
      </c>
    </row>
    <row r="1204" spans="2:11" x14ac:dyDescent="0.2">
      <c r="B1204" s="8">
        <v>43218</v>
      </c>
      <c r="C1204" s="6" t="s">
        <v>2094</v>
      </c>
      <c r="D1204" s="6">
        <v>300697</v>
      </c>
      <c r="E1204" s="6" t="s">
        <v>360</v>
      </c>
      <c r="F1204" s="6" t="s">
        <v>21</v>
      </c>
      <c r="G1204" s="6" t="s">
        <v>11</v>
      </c>
      <c r="H1204" s="6" t="s">
        <v>917</v>
      </c>
      <c r="I1204" s="6">
        <v>-12</v>
      </c>
      <c r="J1204" s="13" t="str">
        <f>VLOOKUP(MONTH(Tabla7[[#This Row],[Fecha del movimiento]]),Tablas!$O$4:$P$15,2,0)</f>
        <v>Abr</v>
      </c>
      <c r="K1204" s="6">
        <f>YEAR(Tabla7[[#This Row],[Fecha del movimiento]])</f>
        <v>2018</v>
      </c>
    </row>
    <row r="1205" spans="2:11" x14ac:dyDescent="0.2">
      <c r="B1205" s="8">
        <v>43327</v>
      </c>
      <c r="C1205" s="6" t="s">
        <v>2095</v>
      </c>
      <c r="D1205" s="6">
        <v>300634</v>
      </c>
      <c r="E1205" s="6" t="s">
        <v>410</v>
      </c>
      <c r="F1205" s="6" t="s">
        <v>21</v>
      </c>
      <c r="G1205" s="6" t="s">
        <v>13</v>
      </c>
      <c r="H1205" s="6" t="s">
        <v>923</v>
      </c>
      <c r="I1205" s="6">
        <v>10</v>
      </c>
      <c r="J1205" s="13" t="str">
        <f>VLOOKUP(MONTH(Tabla7[[#This Row],[Fecha del movimiento]]),Tablas!$O$4:$P$15,2,0)</f>
        <v>Ago</v>
      </c>
      <c r="K1205" s="6">
        <f>YEAR(Tabla7[[#This Row],[Fecha del movimiento]])</f>
        <v>2018</v>
      </c>
    </row>
    <row r="1206" spans="2:11" x14ac:dyDescent="0.2">
      <c r="B1206" s="8">
        <v>43284</v>
      </c>
      <c r="C1206" s="6" t="s">
        <v>2096</v>
      </c>
      <c r="D1206" s="6">
        <v>300025</v>
      </c>
      <c r="E1206" s="6" t="s">
        <v>807</v>
      </c>
      <c r="F1206" s="6" t="s">
        <v>21</v>
      </c>
      <c r="G1206" s="6" t="s">
        <v>11</v>
      </c>
      <c r="H1206" s="6" t="s">
        <v>917</v>
      </c>
      <c r="I1206" s="6">
        <v>-11</v>
      </c>
      <c r="J1206" s="13" t="str">
        <f>VLOOKUP(MONTH(Tabla7[[#This Row],[Fecha del movimiento]]),Tablas!$O$4:$P$15,2,0)</f>
        <v>Jul</v>
      </c>
      <c r="K1206" s="6">
        <f>YEAR(Tabla7[[#This Row],[Fecha del movimiento]])</f>
        <v>2018</v>
      </c>
    </row>
    <row r="1207" spans="2:11" x14ac:dyDescent="0.2">
      <c r="B1207" s="8">
        <v>43270</v>
      </c>
      <c r="C1207" s="6" t="s">
        <v>2097</v>
      </c>
      <c r="D1207" s="6">
        <v>300566</v>
      </c>
      <c r="E1207" s="6" t="s">
        <v>359</v>
      </c>
      <c r="F1207" s="6" t="s">
        <v>21</v>
      </c>
      <c r="G1207" s="6" t="s">
        <v>9</v>
      </c>
      <c r="H1207" s="6" t="s">
        <v>917</v>
      </c>
      <c r="I1207" s="6">
        <v>-17</v>
      </c>
      <c r="J1207" s="13" t="str">
        <f>VLOOKUP(MONTH(Tabla7[[#This Row],[Fecha del movimiento]]),Tablas!$O$4:$P$15,2,0)</f>
        <v>Jun</v>
      </c>
      <c r="K1207" s="6">
        <f>YEAR(Tabla7[[#This Row],[Fecha del movimiento]])</f>
        <v>2018</v>
      </c>
    </row>
    <row r="1208" spans="2:11" x14ac:dyDescent="0.2">
      <c r="B1208" s="8">
        <v>43156</v>
      </c>
      <c r="C1208" s="6" t="s">
        <v>2098</v>
      </c>
      <c r="D1208" s="6">
        <v>300730</v>
      </c>
      <c r="E1208" s="6" t="s">
        <v>328</v>
      </c>
      <c r="F1208" s="6" t="s">
        <v>21</v>
      </c>
      <c r="G1208" s="6" t="s">
        <v>1</v>
      </c>
      <c r="H1208" s="6" t="s">
        <v>917</v>
      </c>
      <c r="I1208" s="6">
        <v>-10</v>
      </c>
      <c r="J1208" s="13" t="str">
        <f>VLOOKUP(MONTH(Tabla7[[#This Row],[Fecha del movimiento]]),Tablas!$O$4:$P$15,2,0)</f>
        <v>Feb</v>
      </c>
      <c r="K1208" s="6">
        <f>YEAR(Tabla7[[#This Row],[Fecha del movimiento]])</f>
        <v>2018</v>
      </c>
    </row>
    <row r="1209" spans="2:11" x14ac:dyDescent="0.2">
      <c r="B1209" s="8">
        <v>43338</v>
      </c>
      <c r="C1209" s="6" t="s">
        <v>2099</v>
      </c>
      <c r="D1209" s="6">
        <v>300128</v>
      </c>
      <c r="E1209" s="6" t="s">
        <v>206</v>
      </c>
      <c r="F1209" s="6" t="s">
        <v>21</v>
      </c>
      <c r="G1209" s="6" t="s">
        <v>2</v>
      </c>
      <c r="H1209" s="6" t="s">
        <v>923</v>
      </c>
      <c r="I1209" s="6">
        <v>12</v>
      </c>
      <c r="J1209" s="13" t="str">
        <f>VLOOKUP(MONTH(Tabla7[[#This Row],[Fecha del movimiento]]),Tablas!$O$4:$P$15,2,0)</f>
        <v>Ago</v>
      </c>
      <c r="K1209" s="6">
        <f>YEAR(Tabla7[[#This Row],[Fecha del movimiento]])</f>
        <v>2018</v>
      </c>
    </row>
    <row r="1210" spans="2:11" x14ac:dyDescent="0.2">
      <c r="B1210" s="8">
        <v>43163</v>
      </c>
      <c r="C1210" s="6" t="s">
        <v>2100</v>
      </c>
      <c r="D1210" s="6">
        <v>300981</v>
      </c>
      <c r="E1210" s="6" t="s">
        <v>95</v>
      </c>
      <c r="F1210" s="6" t="s">
        <v>21</v>
      </c>
      <c r="G1210" s="6" t="s">
        <v>13</v>
      </c>
      <c r="H1210" s="6" t="s">
        <v>917</v>
      </c>
      <c r="I1210" s="6">
        <v>-7</v>
      </c>
      <c r="J1210" s="13" t="str">
        <f>VLOOKUP(MONTH(Tabla7[[#This Row],[Fecha del movimiento]]),Tablas!$O$4:$P$15,2,0)</f>
        <v>Mar</v>
      </c>
      <c r="K1210" s="6">
        <f>YEAR(Tabla7[[#This Row],[Fecha del movimiento]])</f>
        <v>2018</v>
      </c>
    </row>
    <row r="1211" spans="2:11" x14ac:dyDescent="0.2">
      <c r="B1211" s="8">
        <v>43220</v>
      </c>
      <c r="C1211" s="6" t="s">
        <v>2101</v>
      </c>
      <c r="D1211" s="6">
        <v>300388</v>
      </c>
      <c r="E1211" s="6" t="s">
        <v>603</v>
      </c>
      <c r="F1211" s="6" t="s">
        <v>21</v>
      </c>
      <c r="G1211" s="6" t="s">
        <v>13</v>
      </c>
      <c r="H1211" s="6" t="s">
        <v>923</v>
      </c>
      <c r="I1211" s="6">
        <v>17</v>
      </c>
      <c r="J1211" s="13" t="str">
        <f>VLOOKUP(MONTH(Tabla7[[#This Row],[Fecha del movimiento]]),Tablas!$O$4:$P$15,2,0)</f>
        <v>Abr</v>
      </c>
      <c r="K1211" s="6">
        <f>YEAR(Tabla7[[#This Row],[Fecha del movimiento]])</f>
        <v>2018</v>
      </c>
    </row>
    <row r="1212" spans="2:11" x14ac:dyDescent="0.2">
      <c r="B1212" s="8">
        <v>43160</v>
      </c>
      <c r="C1212" s="6" t="s">
        <v>2102</v>
      </c>
      <c r="D1212" s="6">
        <v>300652</v>
      </c>
      <c r="E1212" s="6" t="s">
        <v>393</v>
      </c>
      <c r="F1212" s="6" t="s">
        <v>21</v>
      </c>
      <c r="G1212" s="6" t="s">
        <v>13</v>
      </c>
      <c r="H1212" s="6" t="s">
        <v>923</v>
      </c>
      <c r="I1212" s="6">
        <v>13</v>
      </c>
      <c r="J1212" s="13" t="str">
        <f>VLOOKUP(MONTH(Tabla7[[#This Row],[Fecha del movimiento]]),Tablas!$O$4:$P$15,2,0)</f>
        <v>Mar</v>
      </c>
      <c r="K1212" s="6">
        <f>YEAR(Tabla7[[#This Row],[Fecha del movimiento]])</f>
        <v>2018</v>
      </c>
    </row>
    <row r="1213" spans="2:11" x14ac:dyDescent="0.2">
      <c r="B1213" s="8">
        <v>43153</v>
      </c>
      <c r="C1213" s="6" t="s">
        <v>2103</v>
      </c>
      <c r="D1213" s="6">
        <v>300840</v>
      </c>
      <c r="E1213" s="6" t="s">
        <v>229</v>
      </c>
      <c r="F1213" s="6" t="s">
        <v>21</v>
      </c>
      <c r="G1213" s="6" t="s">
        <v>7</v>
      </c>
      <c r="H1213" s="6" t="s">
        <v>923</v>
      </c>
      <c r="I1213" s="6">
        <v>10</v>
      </c>
      <c r="J1213" s="13" t="str">
        <f>VLOOKUP(MONTH(Tabla7[[#This Row],[Fecha del movimiento]]),Tablas!$O$4:$P$15,2,0)</f>
        <v>Feb</v>
      </c>
      <c r="K1213" s="6">
        <f>YEAR(Tabla7[[#This Row],[Fecha del movimiento]])</f>
        <v>2018</v>
      </c>
    </row>
    <row r="1214" spans="2:11" x14ac:dyDescent="0.2">
      <c r="B1214" s="8">
        <v>43106</v>
      </c>
      <c r="C1214" s="6" t="s">
        <v>2104</v>
      </c>
      <c r="D1214" s="6">
        <v>300192</v>
      </c>
      <c r="E1214" s="6" t="s">
        <v>735</v>
      </c>
      <c r="F1214" s="6" t="s">
        <v>21</v>
      </c>
      <c r="G1214" s="6" t="s">
        <v>13</v>
      </c>
      <c r="H1214" s="6" t="s">
        <v>923</v>
      </c>
      <c r="I1214" s="6">
        <v>14</v>
      </c>
      <c r="J1214" s="13" t="str">
        <f>VLOOKUP(MONTH(Tabla7[[#This Row],[Fecha del movimiento]]),Tablas!$O$4:$P$15,2,0)</f>
        <v>Ene</v>
      </c>
      <c r="K1214" s="6">
        <f>YEAR(Tabla7[[#This Row],[Fecha del movimiento]])</f>
        <v>2018</v>
      </c>
    </row>
    <row r="1215" spans="2:11" x14ac:dyDescent="0.2">
      <c r="B1215" s="8">
        <v>43105</v>
      </c>
      <c r="C1215" s="6" t="s">
        <v>2105</v>
      </c>
      <c r="D1215" s="6">
        <v>300763</v>
      </c>
      <c r="E1215" s="6" t="s">
        <v>300</v>
      </c>
      <c r="F1215" s="6" t="s">
        <v>21</v>
      </c>
      <c r="G1215" s="6" t="s">
        <v>10</v>
      </c>
      <c r="H1215" s="6" t="s">
        <v>917</v>
      </c>
      <c r="I1215" s="6">
        <v>-5</v>
      </c>
      <c r="J1215" s="13" t="str">
        <f>VLOOKUP(MONTH(Tabla7[[#This Row],[Fecha del movimiento]]),Tablas!$O$4:$P$15,2,0)</f>
        <v>Ene</v>
      </c>
      <c r="K1215" s="6">
        <f>YEAR(Tabla7[[#This Row],[Fecha del movimiento]])</f>
        <v>2018</v>
      </c>
    </row>
    <row r="1216" spans="2:11" x14ac:dyDescent="0.2">
      <c r="B1216" s="8">
        <v>43197</v>
      </c>
      <c r="C1216" s="6" t="s">
        <v>2106</v>
      </c>
      <c r="D1216" s="6">
        <v>300239</v>
      </c>
      <c r="E1216" s="6" t="s">
        <v>702</v>
      </c>
      <c r="F1216" s="6" t="s">
        <v>21</v>
      </c>
      <c r="G1216" s="6" t="s">
        <v>1</v>
      </c>
      <c r="H1216" s="6" t="s">
        <v>923</v>
      </c>
      <c r="I1216" s="6">
        <v>13</v>
      </c>
      <c r="J1216" s="13" t="str">
        <f>VLOOKUP(MONTH(Tabla7[[#This Row],[Fecha del movimiento]]),Tablas!$O$4:$P$15,2,0)</f>
        <v>Abr</v>
      </c>
      <c r="K1216" s="6">
        <f>YEAR(Tabla7[[#This Row],[Fecha del movimiento]])</f>
        <v>2018</v>
      </c>
    </row>
    <row r="1217" spans="2:11" x14ac:dyDescent="0.2">
      <c r="B1217" s="8">
        <v>43294</v>
      </c>
      <c r="C1217" s="6" t="s">
        <v>2107</v>
      </c>
      <c r="D1217" s="6">
        <v>300756</v>
      </c>
      <c r="E1217" s="6" t="s">
        <v>84</v>
      </c>
      <c r="F1217" s="6" t="s">
        <v>21</v>
      </c>
      <c r="G1217" s="6" t="s">
        <v>2</v>
      </c>
      <c r="H1217" s="6" t="s">
        <v>923</v>
      </c>
      <c r="I1217" s="6">
        <v>15</v>
      </c>
      <c r="J1217" s="13" t="str">
        <f>VLOOKUP(MONTH(Tabla7[[#This Row],[Fecha del movimiento]]),Tablas!$O$4:$P$15,2,0)</f>
        <v>Jul</v>
      </c>
      <c r="K1217" s="6">
        <f>YEAR(Tabla7[[#This Row],[Fecha del movimiento]])</f>
        <v>2018</v>
      </c>
    </row>
    <row r="1218" spans="2:11" x14ac:dyDescent="0.2">
      <c r="B1218" s="8">
        <v>43191</v>
      </c>
      <c r="C1218" s="6" t="s">
        <v>2108</v>
      </c>
      <c r="D1218" s="6">
        <v>300100</v>
      </c>
      <c r="E1218" s="6" t="s">
        <v>772</v>
      </c>
      <c r="F1218" s="6" t="s">
        <v>21</v>
      </c>
      <c r="G1218" s="6" t="s">
        <v>13</v>
      </c>
      <c r="H1218" s="6" t="s">
        <v>917</v>
      </c>
      <c r="I1218" s="6">
        <v>-9</v>
      </c>
      <c r="J1218" s="13" t="str">
        <f>VLOOKUP(MONTH(Tabla7[[#This Row],[Fecha del movimiento]]),Tablas!$O$4:$P$15,2,0)</f>
        <v>Abr</v>
      </c>
      <c r="K1218" s="6">
        <f>YEAR(Tabla7[[#This Row],[Fecha del movimiento]])</f>
        <v>2018</v>
      </c>
    </row>
    <row r="1219" spans="2:11" x14ac:dyDescent="0.2">
      <c r="B1219" s="8">
        <v>43245</v>
      </c>
      <c r="C1219" s="6" t="s">
        <v>2109</v>
      </c>
      <c r="D1219" s="6">
        <v>300808</v>
      </c>
      <c r="E1219" s="6" t="s">
        <v>259</v>
      </c>
      <c r="F1219" s="6" t="s">
        <v>21</v>
      </c>
      <c r="G1219" s="6" t="s">
        <v>5</v>
      </c>
      <c r="H1219" s="6" t="s">
        <v>917</v>
      </c>
      <c r="I1219" s="6">
        <v>-15</v>
      </c>
      <c r="J1219" s="13" t="str">
        <f>VLOOKUP(MONTH(Tabla7[[#This Row],[Fecha del movimiento]]),Tablas!$O$4:$P$15,2,0)</f>
        <v>May</v>
      </c>
      <c r="K1219" s="6">
        <f>YEAR(Tabla7[[#This Row],[Fecha del movimiento]])</f>
        <v>2018</v>
      </c>
    </row>
    <row r="1220" spans="2:11" x14ac:dyDescent="0.2">
      <c r="B1220" s="8">
        <v>43286</v>
      </c>
      <c r="C1220" s="6" t="s">
        <v>2110</v>
      </c>
      <c r="D1220" s="6">
        <v>300246</v>
      </c>
      <c r="E1220" s="6" t="s">
        <v>591</v>
      </c>
      <c r="F1220" s="6" t="s">
        <v>21</v>
      </c>
      <c r="G1220" s="6" t="s">
        <v>4</v>
      </c>
      <c r="H1220" s="6" t="s">
        <v>917</v>
      </c>
      <c r="I1220" s="6">
        <v>-16</v>
      </c>
      <c r="J1220" s="13" t="str">
        <f>VLOOKUP(MONTH(Tabla7[[#This Row],[Fecha del movimiento]]),Tablas!$O$4:$P$15,2,0)</f>
        <v>Jul</v>
      </c>
      <c r="K1220" s="6">
        <f>YEAR(Tabla7[[#This Row],[Fecha del movimiento]])</f>
        <v>2018</v>
      </c>
    </row>
    <row r="1221" spans="2:11" x14ac:dyDescent="0.2">
      <c r="B1221" s="8">
        <v>43135</v>
      </c>
      <c r="C1221" s="6" t="s">
        <v>2111</v>
      </c>
      <c r="D1221" s="6">
        <v>300075</v>
      </c>
      <c r="E1221" s="6" t="s">
        <v>417</v>
      </c>
      <c r="F1221" s="6" t="s">
        <v>21</v>
      </c>
      <c r="G1221" s="6" t="s">
        <v>10</v>
      </c>
      <c r="H1221" s="6" t="s">
        <v>917</v>
      </c>
      <c r="I1221" s="6">
        <v>-16</v>
      </c>
      <c r="J1221" s="13" t="str">
        <f>VLOOKUP(MONTH(Tabla7[[#This Row],[Fecha del movimiento]]),Tablas!$O$4:$P$15,2,0)</f>
        <v>Feb</v>
      </c>
      <c r="K1221" s="6">
        <f>YEAR(Tabla7[[#This Row],[Fecha del movimiento]])</f>
        <v>2018</v>
      </c>
    </row>
    <row r="1222" spans="2:11" x14ac:dyDescent="0.2">
      <c r="B1222" s="8">
        <v>43118</v>
      </c>
      <c r="C1222" s="6" t="s">
        <v>2112</v>
      </c>
      <c r="D1222" s="6">
        <v>300159</v>
      </c>
      <c r="E1222" s="6" t="s">
        <v>98</v>
      </c>
      <c r="F1222" s="6" t="s">
        <v>21</v>
      </c>
      <c r="G1222" s="6" t="s">
        <v>10</v>
      </c>
      <c r="H1222" s="6" t="s">
        <v>917</v>
      </c>
      <c r="I1222" s="6">
        <v>-15</v>
      </c>
      <c r="J1222" s="13" t="str">
        <f>VLOOKUP(MONTH(Tabla7[[#This Row],[Fecha del movimiento]]),Tablas!$O$4:$P$15,2,0)</f>
        <v>Ene</v>
      </c>
      <c r="K1222" s="6">
        <f>YEAR(Tabla7[[#This Row],[Fecha del movimiento]])</f>
        <v>2018</v>
      </c>
    </row>
    <row r="1223" spans="2:11" x14ac:dyDescent="0.2">
      <c r="B1223" s="8">
        <v>43204</v>
      </c>
      <c r="C1223" s="6" t="s">
        <v>2113</v>
      </c>
      <c r="D1223" s="6">
        <v>300724</v>
      </c>
      <c r="E1223" s="6" t="s">
        <v>334</v>
      </c>
      <c r="F1223" s="6" t="s">
        <v>21</v>
      </c>
      <c r="G1223" s="6" t="s">
        <v>13</v>
      </c>
      <c r="H1223" s="6" t="s">
        <v>917</v>
      </c>
      <c r="I1223" s="6">
        <v>-15</v>
      </c>
      <c r="J1223" s="13" t="str">
        <f>VLOOKUP(MONTH(Tabla7[[#This Row],[Fecha del movimiento]]),Tablas!$O$4:$P$15,2,0)</f>
        <v>Abr</v>
      </c>
      <c r="K1223" s="6">
        <f>YEAR(Tabla7[[#This Row],[Fecha del movimiento]])</f>
        <v>2018</v>
      </c>
    </row>
    <row r="1224" spans="2:11" x14ac:dyDescent="0.2">
      <c r="B1224" s="8">
        <v>43212</v>
      </c>
      <c r="C1224" s="6" t="s">
        <v>2114</v>
      </c>
      <c r="D1224" s="6">
        <v>300295</v>
      </c>
      <c r="E1224" s="6" t="s">
        <v>515</v>
      </c>
      <c r="F1224" s="6" t="s">
        <v>21</v>
      </c>
      <c r="G1224" s="6" t="s">
        <v>13</v>
      </c>
      <c r="H1224" s="6" t="s">
        <v>923</v>
      </c>
      <c r="I1224" s="6">
        <v>16</v>
      </c>
      <c r="J1224" s="13" t="str">
        <f>VLOOKUP(MONTH(Tabla7[[#This Row],[Fecha del movimiento]]),Tablas!$O$4:$P$15,2,0)</f>
        <v>Abr</v>
      </c>
      <c r="K1224" s="6">
        <f>YEAR(Tabla7[[#This Row],[Fecha del movimiento]])</f>
        <v>2018</v>
      </c>
    </row>
    <row r="1225" spans="2:11" x14ac:dyDescent="0.2">
      <c r="B1225" s="8">
        <v>43304</v>
      </c>
      <c r="C1225" s="6" t="s">
        <v>2115</v>
      </c>
      <c r="D1225" s="6">
        <v>300082</v>
      </c>
      <c r="E1225" s="6" t="s">
        <v>453</v>
      </c>
      <c r="F1225" s="6" t="s">
        <v>21</v>
      </c>
      <c r="G1225" s="6" t="s">
        <v>1</v>
      </c>
      <c r="H1225" s="6" t="s">
        <v>923</v>
      </c>
      <c r="I1225" s="6">
        <v>10</v>
      </c>
      <c r="J1225" s="13" t="str">
        <f>VLOOKUP(MONTH(Tabla7[[#This Row],[Fecha del movimiento]]),Tablas!$O$4:$P$15,2,0)</f>
        <v>Jul</v>
      </c>
      <c r="K1225" s="6">
        <f>YEAR(Tabla7[[#This Row],[Fecha del movimiento]])</f>
        <v>2018</v>
      </c>
    </row>
    <row r="1226" spans="2:11" x14ac:dyDescent="0.2">
      <c r="B1226" s="8">
        <v>43278</v>
      </c>
      <c r="C1226" s="6" t="s">
        <v>2116</v>
      </c>
      <c r="D1226" s="6">
        <v>300786</v>
      </c>
      <c r="E1226" s="6" t="s">
        <v>280</v>
      </c>
      <c r="F1226" s="6" t="s">
        <v>21</v>
      </c>
      <c r="G1226" s="6" t="s">
        <v>5</v>
      </c>
      <c r="H1226" s="6" t="s">
        <v>917</v>
      </c>
      <c r="I1226" s="6">
        <v>-5</v>
      </c>
      <c r="J1226" s="13" t="str">
        <f>VLOOKUP(MONTH(Tabla7[[#This Row],[Fecha del movimiento]]),Tablas!$O$4:$P$15,2,0)</f>
        <v>Jun</v>
      </c>
      <c r="K1226" s="6">
        <f>YEAR(Tabla7[[#This Row],[Fecha del movimiento]])</f>
        <v>2018</v>
      </c>
    </row>
    <row r="1227" spans="2:11" x14ac:dyDescent="0.2">
      <c r="B1227" s="8">
        <v>43231</v>
      </c>
      <c r="C1227" s="6" t="s">
        <v>2117</v>
      </c>
      <c r="D1227" s="6">
        <v>300892</v>
      </c>
      <c r="E1227" s="6" t="s">
        <v>180</v>
      </c>
      <c r="F1227" s="6" t="s">
        <v>21</v>
      </c>
      <c r="G1227" s="6" t="s">
        <v>9</v>
      </c>
      <c r="H1227" s="6" t="s">
        <v>917</v>
      </c>
      <c r="I1227" s="6">
        <v>-13</v>
      </c>
      <c r="J1227" s="13" t="str">
        <f>VLOOKUP(MONTH(Tabla7[[#This Row],[Fecha del movimiento]]),Tablas!$O$4:$P$15,2,0)</f>
        <v>May</v>
      </c>
      <c r="K1227" s="6">
        <f>YEAR(Tabla7[[#This Row],[Fecha del movimiento]])</f>
        <v>2018</v>
      </c>
    </row>
    <row r="1228" spans="2:11" x14ac:dyDescent="0.2">
      <c r="B1228" s="8">
        <v>43195</v>
      </c>
      <c r="C1228" s="6" t="s">
        <v>2118</v>
      </c>
      <c r="D1228" s="6">
        <v>300337</v>
      </c>
      <c r="E1228" s="6" t="s">
        <v>639</v>
      </c>
      <c r="F1228" s="6" t="s">
        <v>21</v>
      </c>
      <c r="G1228" s="6" t="s">
        <v>13</v>
      </c>
      <c r="H1228" s="6" t="s">
        <v>917</v>
      </c>
      <c r="I1228" s="6">
        <v>-11</v>
      </c>
      <c r="J1228" s="13" t="str">
        <f>VLOOKUP(MONTH(Tabla7[[#This Row],[Fecha del movimiento]]),Tablas!$O$4:$P$15,2,0)</f>
        <v>Abr</v>
      </c>
      <c r="K1228" s="6">
        <f>YEAR(Tabla7[[#This Row],[Fecha del movimiento]])</f>
        <v>2018</v>
      </c>
    </row>
    <row r="1229" spans="2:11" x14ac:dyDescent="0.2">
      <c r="B1229" s="8">
        <v>43155</v>
      </c>
      <c r="C1229" s="6" t="s">
        <v>2119</v>
      </c>
      <c r="D1229" s="6">
        <v>300913</v>
      </c>
      <c r="E1229" s="6" t="s">
        <v>159</v>
      </c>
      <c r="F1229" s="6" t="s">
        <v>21</v>
      </c>
      <c r="G1229" s="6" t="s">
        <v>2</v>
      </c>
      <c r="H1229" s="6" t="s">
        <v>917</v>
      </c>
      <c r="I1229" s="6">
        <v>-17</v>
      </c>
      <c r="J1229" s="13" t="str">
        <f>VLOOKUP(MONTH(Tabla7[[#This Row],[Fecha del movimiento]]),Tablas!$O$4:$P$15,2,0)</f>
        <v>Feb</v>
      </c>
      <c r="K1229" s="6">
        <f>YEAR(Tabla7[[#This Row],[Fecha del movimiento]])</f>
        <v>2018</v>
      </c>
    </row>
    <row r="1230" spans="2:11" x14ac:dyDescent="0.2">
      <c r="B1230" s="8">
        <v>43318</v>
      </c>
      <c r="C1230" s="6" t="s">
        <v>2120</v>
      </c>
      <c r="D1230" s="6">
        <v>300348</v>
      </c>
      <c r="E1230" s="6" t="s">
        <v>621</v>
      </c>
      <c r="F1230" s="6" t="s">
        <v>21</v>
      </c>
      <c r="G1230" s="6" t="s">
        <v>3</v>
      </c>
      <c r="H1230" s="6" t="s">
        <v>917</v>
      </c>
      <c r="I1230" s="6">
        <v>-6</v>
      </c>
      <c r="J1230" s="13" t="str">
        <f>VLOOKUP(MONTH(Tabla7[[#This Row],[Fecha del movimiento]]),Tablas!$O$4:$P$15,2,0)</f>
        <v>Ago</v>
      </c>
      <c r="K1230" s="6">
        <f>YEAR(Tabla7[[#This Row],[Fecha del movimiento]])</f>
        <v>2018</v>
      </c>
    </row>
    <row r="1231" spans="2:11" x14ac:dyDescent="0.2">
      <c r="B1231" s="8">
        <v>43197</v>
      </c>
      <c r="C1231" s="6" t="s">
        <v>2121</v>
      </c>
      <c r="D1231" s="6">
        <v>300634</v>
      </c>
      <c r="E1231" s="6" t="s">
        <v>410</v>
      </c>
      <c r="F1231" s="6" t="s">
        <v>21</v>
      </c>
      <c r="G1231" s="6" t="s">
        <v>13</v>
      </c>
      <c r="H1231" s="6" t="s">
        <v>923</v>
      </c>
      <c r="I1231" s="6">
        <v>17</v>
      </c>
      <c r="J1231" s="13" t="str">
        <f>VLOOKUP(MONTH(Tabla7[[#This Row],[Fecha del movimiento]]),Tablas!$O$4:$P$15,2,0)</f>
        <v>Abr</v>
      </c>
      <c r="K1231" s="6">
        <f>YEAR(Tabla7[[#This Row],[Fecha del movimiento]])</f>
        <v>2018</v>
      </c>
    </row>
    <row r="1232" spans="2:11" x14ac:dyDescent="0.2">
      <c r="B1232" s="8">
        <v>43215</v>
      </c>
      <c r="C1232" s="6" t="s">
        <v>2122</v>
      </c>
      <c r="D1232" s="6">
        <v>300674</v>
      </c>
      <c r="E1232" s="6" t="s">
        <v>284</v>
      </c>
      <c r="F1232" s="6" t="s">
        <v>21</v>
      </c>
      <c r="G1232" s="6" t="s">
        <v>9</v>
      </c>
      <c r="H1232" s="6" t="s">
        <v>917</v>
      </c>
      <c r="I1232" s="6">
        <v>-16</v>
      </c>
      <c r="J1232" s="13" t="str">
        <f>VLOOKUP(MONTH(Tabla7[[#This Row],[Fecha del movimiento]]),Tablas!$O$4:$P$15,2,0)</f>
        <v>Abr</v>
      </c>
      <c r="K1232" s="6">
        <f>YEAR(Tabla7[[#This Row],[Fecha del movimiento]])</f>
        <v>2018</v>
      </c>
    </row>
    <row r="1233" spans="2:11" x14ac:dyDescent="0.2">
      <c r="B1233" s="8">
        <v>43137</v>
      </c>
      <c r="C1233" s="6" t="s">
        <v>2123</v>
      </c>
      <c r="D1233" s="6">
        <v>301035</v>
      </c>
      <c r="E1233" s="6" t="s">
        <v>44</v>
      </c>
      <c r="F1233" s="6" t="s">
        <v>21</v>
      </c>
      <c r="G1233" s="6" t="s">
        <v>5</v>
      </c>
      <c r="H1233" s="6" t="s">
        <v>923</v>
      </c>
      <c r="I1233" s="6">
        <v>10</v>
      </c>
      <c r="J1233" s="13" t="str">
        <f>VLOOKUP(MONTH(Tabla7[[#This Row],[Fecha del movimiento]]),Tablas!$O$4:$P$15,2,0)</f>
        <v>Feb</v>
      </c>
      <c r="K1233" s="6">
        <f>YEAR(Tabla7[[#This Row],[Fecha del movimiento]])</f>
        <v>2018</v>
      </c>
    </row>
    <row r="1234" spans="2:11" x14ac:dyDescent="0.2">
      <c r="B1234" s="8">
        <v>43150</v>
      </c>
      <c r="C1234" s="6" t="s">
        <v>2124</v>
      </c>
      <c r="D1234" s="6">
        <v>300095</v>
      </c>
      <c r="E1234" s="6" t="s">
        <v>774</v>
      </c>
      <c r="F1234" s="6" t="s">
        <v>21</v>
      </c>
      <c r="G1234" s="6" t="s">
        <v>4</v>
      </c>
      <c r="H1234" s="6" t="s">
        <v>923</v>
      </c>
      <c r="I1234" s="6">
        <v>13</v>
      </c>
      <c r="J1234" s="13" t="str">
        <f>VLOOKUP(MONTH(Tabla7[[#This Row],[Fecha del movimiento]]),Tablas!$O$4:$P$15,2,0)</f>
        <v>Feb</v>
      </c>
      <c r="K1234" s="6">
        <f>YEAR(Tabla7[[#This Row],[Fecha del movimiento]])</f>
        <v>2018</v>
      </c>
    </row>
    <row r="1235" spans="2:11" x14ac:dyDescent="0.2">
      <c r="B1235" s="8">
        <v>43184</v>
      </c>
      <c r="C1235" s="6" t="s">
        <v>2125</v>
      </c>
      <c r="D1235" s="6">
        <v>301048</v>
      </c>
      <c r="E1235" s="6" t="s">
        <v>31</v>
      </c>
      <c r="F1235" s="6" t="s">
        <v>21</v>
      </c>
      <c r="G1235" s="6" t="s">
        <v>4</v>
      </c>
      <c r="H1235" s="6" t="s">
        <v>917</v>
      </c>
      <c r="I1235" s="6">
        <v>-6</v>
      </c>
      <c r="J1235" s="13" t="str">
        <f>VLOOKUP(MONTH(Tabla7[[#This Row],[Fecha del movimiento]]),Tablas!$O$4:$P$15,2,0)</f>
        <v>Mar</v>
      </c>
      <c r="K1235" s="6">
        <f>YEAR(Tabla7[[#This Row],[Fecha del movimiento]])</f>
        <v>2018</v>
      </c>
    </row>
    <row r="1236" spans="2:11" x14ac:dyDescent="0.2">
      <c r="B1236" s="8">
        <v>43214</v>
      </c>
      <c r="C1236" s="6" t="s">
        <v>2126</v>
      </c>
      <c r="D1236" s="6">
        <v>300776</v>
      </c>
      <c r="E1236" s="6" t="s">
        <v>288</v>
      </c>
      <c r="F1236" s="6" t="s">
        <v>21</v>
      </c>
      <c r="G1236" s="6" t="s">
        <v>11</v>
      </c>
      <c r="H1236" s="6" t="s">
        <v>917</v>
      </c>
      <c r="I1236" s="6">
        <v>-17</v>
      </c>
      <c r="J1236" s="13" t="str">
        <f>VLOOKUP(MONTH(Tabla7[[#This Row],[Fecha del movimiento]]),Tablas!$O$4:$P$15,2,0)</f>
        <v>Abr</v>
      </c>
      <c r="K1236" s="6">
        <f>YEAR(Tabla7[[#This Row],[Fecha del movimiento]])</f>
        <v>2018</v>
      </c>
    </row>
    <row r="1237" spans="2:11" x14ac:dyDescent="0.2">
      <c r="B1237" s="8">
        <v>43278</v>
      </c>
      <c r="C1237" s="6" t="s">
        <v>2127</v>
      </c>
      <c r="D1237" s="6">
        <v>301048</v>
      </c>
      <c r="E1237" s="6" t="s">
        <v>31</v>
      </c>
      <c r="F1237" s="6" t="s">
        <v>21</v>
      </c>
      <c r="G1237" s="6" t="s">
        <v>4</v>
      </c>
      <c r="H1237" s="6" t="s">
        <v>917</v>
      </c>
      <c r="I1237" s="6">
        <v>-16</v>
      </c>
      <c r="J1237" s="13" t="str">
        <f>VLOOKUP(MONTH(Tabla7[[#This Row],[Fecha del movimiento]]),Tablas!$O$4:$P$15,2,0)</f>
        <v>Jun</v>
      </c>
      <c r="K1237" s="6">
        <f>YEAR(Tabla7[[#This Row],[Fecha del movimiento]])</f>
        <v>2018</v>
      </c>
    </row>
    <row r="1238" spans="2:11" x14ac:dyDescent="0.2">
      <c r="B1238" s="8">
        <v>43107</v>
      </c>
      <c r="C1238" s="6" t="s">
        <v>2128</v>
      </c>
      <c r="D1238" s="6">
        <v>300765</v>
      </c>
      <c r="E1238" s="6" t="s">
        <v>298</v>
      </c>
      <c r="F1238" s="6" t="s">
        <v>21</v>
      </c>
      <c r="G1238" s="6" t="s">
        <v>7</v>
      </c>
      <c r="H1238" s="6" t="s">
        <v>917</v>
      </c>
      <c r="I1238" s="6">
        <v>-14</v>
      </c>
      <c r="J1238" s="13" t="str">
        <f>VLOOKUP(MONTH(Tabla7[[#This Row],[Fecha del movimiento]]),Tablas!$O$4:$P$15,2,0)</f>
        <v>Ene</v>
      </c>
      <c r="K1238" s="6">
        <f>YEAR(Tabla7[[#This Row],[Fecha del movimiento]])</f>
        <v>2018</v>
      </c>
    </row>
    <row r="1239" spans="2:11" x14ac:dyDescent="0.2">
      <c r="B1239" s="8">
        <v>43244</v>
      </c>
      <c r="C1239" s="6" t="s">
        <v>2129</v>
      </c>
      <c r="D1239" s="6">
        <v>300951</v>
      </c>
      <c r="E1239" s="6" t="s">
        <v>124</v>
      </c>
      <c r="F1239" s="6" t="s">
        <v>21</v>
      </c>
      <c r="G1239" s="6" t="s">
        <v>7</v>
      </c>
      <c r="H1239" s="6" t="s">
        <v>923</v>
      </c>
      <c r="I1239" s="6">
        <v>10</v>
      </c>
      <c r="J1239" s="13" t="str">
        <f>VLOOKUP(MONTH(Tabla7[[#This Row],[Fecha del movimiento]]),Tablas!$O$4:$P$15,2,0)</f>
        <v>May</v>
      </c>
      <c r="K1239" s="6">
        <f>YEAR(Tabla7[[#This Row],[Fecha del movimiento]])</f>
        <v>2018</v>
      </c>
    </row>
    <row r="1240" spans="2:11" x14ac:dyDescent="0.2">
      <c r="B1240" s="8">
        <v>43150</v>
      </c>
      <c r="C1240" s="6" t="s">
        <v>2130</v>
      </c>
      <c r="D1240" s="6">
        <v>300334</v>
      </c>
      <c r="E1240" s="6" t="s">
        <v>641</v>
      </c>
      <c r="F1240" s="6" t="s">
        <v>21</v>
      </c>
      <c r="G1240" s="6" t="s">
        <v>5</v>
      </c>
      <c r="H1240" s="6" t="s">
        <v>923</v>
      </c>
      <c r="I1240" s="6">
        <v>12</v>
      </c>
      <c r="J1240" s="13" t="str">
        <f>VLOOKUP(MONTH(Tabla7[[#This Row],[Fecha del movimiento]]),Tablas!$O$4:$P$15,2,0)</f>
        <v>Feb</v>
      </c>
      <c r="K1240" s="6">
        <f>YEAR(Tabla7[[#This Row],[Fecha del movimiento]])</f>
        <v>2018</v>
      </c>
    </row>
    <row r="1241" spans="2:11" x14ac:dyDescent="0.2">
      <c r="B1241" s="8">
        <v>43236</v>
      </c>
      <c r="C1241" s="6" t="s">
        <v>2131</v>
      </c>
      <c r="D1241" s="6">
        <v>300507</v>
      </c>
      <c r="E1241" s="6" t="s">
        <v>516</v>
      </c>
      <c r="F1241" s="6" t="s">
        <v>21</v>
      </c>
      <c r="G1241" s="6" t="s">
        <v>13</v>
      </c>
      <c r="H1241" s="6" t="s">
        <v>917</v>
      </c>
      <c r="I1241" s="6">
        <v>-6</v>
      </c>
      <c r="J1241" s="13" t="str">
        <f>VLOOKUP(MONTH(Tabla7[[#This Row],[Fecha del movimiento]]),Tablas!$O$4:$P$15,2,0)</f>
        <v>May</v>
      </c>
      <c r="K1241" s="6">
        <f>YEAR(Tabla7[[#This Row],[Fecha del movimiento]])</f>
        <v>2018</v>
      </c>
    </row>
    <row r="1242" spans="2:11" x14ac:dyDescent="0.2">
      <c r="B1242" s="8">
        <v>43325</v>
      </c>
      <c r="C1242" s="6" t="s">
        <v>2132</v>
      </c>
      <c r="D1242" s="6">
        <v>300946</v>
      </c>
      <c r="E1242" s="6" t="s">
        <v>129</v>
      </c>
      <c r="F1242" s="6" t="s">
        <v>21</v>
      </c>
      <c r="G1242" s="6" t="s">
        <v>13</v>
      </c>
      <c r="H1242" s="6" t="s">
        <v>917</v>
      </c>
      <c r="I1242" s="6">
        <v>-16</v>
      </c>
      <c r="J1242" s="13" t="str">
        <f>VLOOKUP(MONTH(Tabla7[[#This Row],[Fecha del movimiento]]),Tablas!$O$4:$P$15,2,0)</f>
        <v>Ago</v>
      </c>
      <c r="K1242" s="6">
        <f>YEAR(Tabla7[[#This Row],[Fecha del movimiento]])</f>
        <v>2018</v>
      </c>
    </row>
    <row r="1243" spans="2:11" x14ac:dyDescent="0.2">
      <c r="B1243" s="8">
        <v>43240</v>
      </c>
      <c r="C1243" s="6" t="s">
        <v>2133</v>
      </c>
      <c r="D1243" s="6">
        <v>301026</v>
      </c>
      <c r="E1243" s="6" t="s">
        <v>51</v>
      </c>
      <c r="F1243" s="6" t="s">
        <v>21</v>
      </c>
      <c r="G1243" s="6" t="s">
        <v>13</v>
      </c>
      <c r="H1243" s="6" t="s">
        <v>917</v>
      </c>
      <c r="I1243" s="6">
        <v>-19</v>
      </c>
      <c r="J1243" s="13" t="str">
        <f>VLOOKUP(MONTH(Tabla7[[#This Row],[Fecha del movimiento]]),Tablas!$O$4:$P$15,2,0)</f>
        <v>May</v>
      </c>
      <c r="K1243" s="6">
        <f>YEAR(Tabla7[[#This Row],[Fecha del movimiento]])</f>
        <v>2018</v>
      </c>
    </row>
    <row r="1244" spans="2:11" x14ac:dyDescent="0.2">
      <c r="B1244" s="8">
        <v>43300</v>
      </c>
      <c r="C1244" s="6" t="s">
        <v>2134</v>
      </c>
      <c r="D1244" s="6">
        <v>300582</v>
      </c>
      <c r="E1244" s="6" t="s">
        <v>455</v>
      </c>
      <c r="F1244" s="6" t="s">
        <v>21</v>
      </c>
      <c r="G1244" s="6" t="s">
        <v>13</v>
      </c>
      <c r="H1244" s="6" t="s">
        <v>923</v>
      </c>
      <c r="I1244" s="6">
        <v>11</v>
      </c>
      <c r="J1244" s="13" t="str">
        <f>VLOOKUP(MONTH(Tabla7[[#This Row],[Fecha del movimiento]]),Tablas!$O$4:$P$15,2,0)</f>
        <v>Jul</v>
      </c>
      <c r="K1244" s="6">
        <f>YEAR(Tabla7[[#This Row],[Fecha del movimiento]])</f>
        <v>2018</v>
      </c>
    </row>
    <row r="1245" spans="2:11" x14ac:dyDescent="0.2">
      <c r="B1245" s="8">
        <v>43172</v>
      </c>
      <c r="C1245" s="6" t="s">
        <v>2135</v>
      </c>
      <c r="D1245" s="6">
        <v>300181</v>
      </c>
      <c r="E1245" s="6" t="s">
        <v>531</v>
      </c>
      <c r="F1245" s="6" t="s">
        <v>21</v>
      </c>
      <c r="G1245" s="6" t="s">
        <v>3</v>
      </c>
      <c r="H1245" s="6" t="s">
        <v>917</v>
      </c>
      <c r="I1245" s="6">
        <v>-18</v>
      </c>
      <c r="J1245" s="13" t="str">
        <f>VLOOKUP(MONTH(Tabla7[[#This Row],[Fecha del movimiento]]),Tablas!$O$4:$P$15,2,0)</f>
        <v>Mar</v>
      </c>
      <c r="K1245" s="6">
        <f>YEAR(Tabla7[[#This Row],[Fecha del movimiento]])</f>
        <v>2018</v>
      </c>
    </row>
    <row r="1246" spans="2:11" x14ac:dyDescent="0.2">
      <c r="B1246" s="8">
        <v>43138</v>
      </c>
      <c r="C1246" s="6" t="s">
        <v>2136</v>
      </c>
      <c r="D1246" s="6">
        <v>300635</v>
      </c>
      <c r="E1246" s="6" t="s">
        <v>409</v>
      </c>
      <c r="F1246" s="6" t="s">
        <v>21</v>
      </c>
      <c r="G1246" s="6" t="s">
        <v>13</v>
      </c>
      <c r="H1246" s="6" t="s">
        <v>917</v>
      </c>
      <c r="I1246" s="6">
        <v>-19</v>
      </c>
      <c r="J1246" s="13" t="str">
        <f>VLOOKUP(MONTH(Tabla7[[#This Row],[Fecha del movimiento]]),Tablas!$O$4:$P$15,2,0)</f>
        <v>Feb</v>
      </c>
      <c r="K1246" s="6">
        <f>YEAR(Tabla7[[#This Row],[Fecha del movimiento]])</f>
        <v>2018</v>
      </c>
    </row>
    <row r="1247" spans="2:11" x14ac:dyDescent="0.2">
      <c r="B1247" s="8">
        <v>43241</v>
      </c>
      <c r="C1247" s="6" t="s">
        <v>2137</v>
      </c>
      <c r="D1247" s="6">
        <v>300818</v>
      </c>
      <c r="E1247" s="6" t="s">
        <v>251</v>
      </c>
      <c r="F1247" s="6" t="s">
        <v>21</v>
      </c>
      <c r="G1247" s="6" t="s">
        <v>12</v>
      </c>
      <c r="H1247" s="6" t="s">
        <v>917</v>
      </c>
      <c r="I1247" s="6">
        <v>-5</v>
      </c>
      <c r="J1247" s="13" t="str">
        <f>VLOOKUP(MONTH(Tabla7[[#This Row],[Fecha del movimiento]]),Tablas!$O$4:$P$15,2,0)</f>
        <v>May</v>
      </c>
      <c r="K1247" s="6">
        <f>YEAR(Tabla7[[#This Row],[Fecha del movimiento]])</f>
        <v>2018</v>
      </c>
    </row>
    <row r="1248" spans="2:11" x14ac:dyDescent="0.2">
      <c r="B1248" s="8">
        <v>43276</v>
      </c>
      <c r="C1248" s="6" t="s">
        <v>1252</v>
      </c>
      <c r="D1248" s="6">
        <v>300477</v>
      </c>
      <c r="E1248" s="6" t="s">
        <v>539</v>
      </c>
      <c r="F1248" s="6" t="s">
        <v>21</v>
      </c>
      <c r="G1248" s="6" t="s">
        <v>6</v>
      </c>
      <c r="H1248" s="6" t="s">
        <v>923</v>
      </c>
      <c r="I1248" s="6">
        <v>15</v>
      </c>
      <c r="J1248" s="13" t="str">
        <f>VLOOKUP(MONTH(Tabla7[[#This Row],[Fecha del movimiento]]),Tablas!$O$4:$P$15,2,0)</f>
        <v>Jun</v>
      </c>
      <c r="K1248" s="6">
        <f>YEAR(Tabla7[[#This Row],[Fecha del movimiento]])</f>
        <v>2018</v>
      </c>
    </row>
    <row r="1249" spans="2:11" x14ac:dyDescent="0.2">
      <c r="B1249" s="8">
        <v>43217</v>
      </c>
      <c r="C1249" s="6" t="s">
        <v>2138</v>
      </c>
      <c r="D1249" s="6">
        <v>300431</v>
      </c>
      <c r="E1249" s="6" t="s">
        <v>574</v>
      </c>
      <c r="F1249" s="6" t="s">
        <v>21</v>
      </c>
      <c r="G1249" s="6" t="s">
        <v>2</v>
      </c>
      <c r="H1249" s="6" t="s">
        <v>917</v>
      </c>
      <c r="I1249" s="6">
        <v>-8</v>
      </c>
      <c r="J1249" s="13" t="str">
        <f>VLOOKUP(MONTH(Tabla7[[#This Row],[Fecha del movimiento]]),Tablas!$O$4:$P$15,2,0)</f>
        <v>Abr</v>
      </c>
      <c r="K1249" s="6">
        <f>YEAR(Tabla7[[#This Row],[Fecha del movimiento]])</f>
        <v>2018</v>
      </c>
    </row>
    <row r="1250" spans="2:11" x14ac:dyDescent="0.2">
      <c r="B1250" s="8">
        <v>43342</v>
      </c>
      <c r="C1250" s="6" t="s">
        <v>2139</v>
      </c>
      <c r="D1250" s="6">
        <v>300093</v>
      </c>
      <c r="E1250" s="6" t="s">
        <v>415</v>
      </c>
      <c r="F1250" s="6" t="s">
        <v>21</v>
      </c>
      <c r="G1250" s="6" t="s">
        <v>13</v>
      </c>
      <c r="H1250" s="6" t="s">
        <v>923</v>
      </c>
      <c r="I1250" s="6">
        <v>20</v>
      </c>
      <c r="J1250" s="13" t="str">
        <f>VLOOKUP(MONTH(Tabla7[[#This Row],[Fecha del movimiento]]),Tablas!$O$4:$P$15,2,0)</f>
        <v>Ago</v>
      </c>
      <c r="K1250" s="6">
        <f>YEAR(Tabla7[[#This Row],[Fecha del movimiento]])</f>
        <v>2018</v>
      </c>
    </row>
    <row r="1251" spans="2:11" x14ac:dyDescent="0.2">
      <c r="B1251" s="8">
        <v>43266</v>
      </c>
      <c r="C1251" s="6" t="s">
        <v>2140</v>
      </c>
      <c r="D1251" s="6">
        <v>300987</v>
      </c>
      <c r="E1251" s="6" t="s">
        <v>89</v>
      </c>
      <c r="F1251" s="6" t="s">
        <v>21</v>
      </c>
      <c r="G1251" s="6" t="s">
        <v>10</v>
      </c>
      <c r="H1251" s="6" t="s">
        <v>917</v>
      </c>
      <c r="I1251" s="6">
        <v>-11</v>
      </c>
      <c r="J1251" s="13" t="str">
        <f>VLOOKUP(MONTH(Tabla7[[#This Row],[Fecha del movimiento]]),Tablas!$O$4:$P$15,2,0)</f>
        <v>Jun</v>
      </c>
      <c r="K1251" s="6">
        <f>YEAR(Tabla7[[#This Row],[Fecha del movimiento]])</f>
        <v>2018</v>
      </c>
    </row>
    <row r="1252" spans="2:11" x14ac:dyDescent="0.2">
      <c r="B1252" s="8">
        <v>43318</v>
      </c>
      <c r="C1252" s="6" t="s">
        <v>2141</v>
      </c>
      <c r="D1252" s="6">
        <v>300290</v>
      </c>
      <c r="E1252" s="6" t="s">
        <v>412</v>
      </c>
      <c r="F1252" s="6" t="s">
        <v>21</v>
      </c>
      <c r="G1252" s="6" t="s">
        <v>7</v>
      </c>
      <c r="H1252" s="6" t="s">
        <v>917</v>
      </c>
      <c r="I1252" s="6">
        <v>-18</v>
      </c>
      <c r="J1252" s="13" t="str">
        <f>VLOOKUP(MONTH(Tabla7[[#This Row],[Fecha del movimiento]]),Tablas!$O$4:$P$15,2,0)</f>
        <v>Ago</v>
      </c>
      <c r="K1252" s="6">
        <f>YEAR(Tabla7[[#This Row],[Fecha del movimiento]])</f>
        <v>2018</v>
      </c>
    </row>
    <row r="1253" spans="2:11" x14ac:dyDescent="0.2">
      <c r="B1253" s="8">
        <v>43201</v>
      </c>
      <c r="C1253" s="6" t="s">
        <v>2142</v>
      </c>
      <c r="D1253" s="6">
        <v>300695</v>
      </c>
      <c r="E1253" s="6" t="s">
        <v>362</v>
      </c>
      <c r="F1253" s="6" t="s">
        <v>21</v>
      </c>
      <c r="G1253" s="6" t="s">
        <v>13</v>
      </c>
      <c r="H1253" s="6" t="s">
        <v>917</v>
      </c>
      <c r="I1253" s="6">
        <v>-6</v>
      </c>
      <c r="J1253" s="13" t="str">
        <f>VLOOKUP(MONTH(Tabla7[[#This Row],[Fecha del movimiento]]),Tablas!$O$4:$P$15,2,0)</f>
        <v>Abr</v>
      </c>
      <c r="K1253" s="6">
        <f>YEAR(Tabla7[[#This Row],[Fecha del movimiento]])</f>
        <v>2018</v>
      </c>
    </row>
    <row r="1254" spans="2:11" x14ac:dyDescent="0.2">
      <c r="B1254" s="8">
        <v>43339</v>
      </c>
      <c r="C1254" s="6" t="s">
        <v>2143</v>
      </c>
      <c r="D1254" s="6">
        <v>300844</v>
      </c>
      <c r="E1254" s="6" t="s">
        <v>225</v>
      </c>
      <c r="F1254" s="6" t="s">
        <v>21</v>
      </c>
      <c r="G1254" s="6" t="s">
        <v>7</v>
      </c>
      <c r="H1254" s="6" t="s">
        <v>917</v>
      </c>
      <c r="I1254" s="6">
        <v>-13</v>
      </c>
      <c r="J1254" s="13" t="str">
        <f>VLOOKUP(MONTH(Tabla7[[#This Row],[Fecha del movimiento]]),Tablas!$O$4:$P$15,2,0)</f>
        <v>Ago</v>
      </c>
      <c r="K1254" s="6">
        <f>YEAR(Tabla7[[#This Row],[Fecha del movimiento]])</f>
        <v>2018</v>
      </c>
    </row>
    <row r="1255" spans="2:11" x14ac:dyDescent="0.2">
      <c r="B1255" s="8">
        <v>43264</v>
      </c>
      <c r="C1255" s="6" t="s">
        <v>2144</v>
      </c>
      <c r="D1255" s="6">
        <v>300114</v>
      </c>
      <c r="E1255" s="6" t="s">
        <v>763</v>
      </c>
      <c r="F1255" s="6" t="s">
        <v>21</v>
      </c>
      <c r="G1255" s="6" t="s">
        <v>13</v>
      </c>
      <c r="H1255" s="6" t="s">
        <v>923</v>
      </c>
      <c r="I1255" s="6">
        <v>11</v>
      </c>
      <c r="J1255" s="13" t="str">
        <f>VLOOKUP(MONTH(Tabla7[[#This Row],[Fecha del movimiento]]),Tablas!$O$4:$P$15,2,0)</f>
        <v>Jun</v>
      </c>
      <c r="K1255" s="6">
        <f>YEAR(Tabla7[[#This Row],[Fecha del movimiento]])</f>
        <v>2018</v>
      </c>
    </row>
    <row r="1256" spans="2:11" x14ac:dyDescent="0.2">
      <c r="B1256" s="8">
        <v>43181</v>
      </c>
      <c r="C1256" s="6" t="s">
        <v>2145</v>
      </c>
      <c r="D1256" s="6">
        <v>300674</v>
      </c>
      <c r="E1256" s="6" t="s">
        <v>284</v>
      </c>
      <c r="F1256" s="6" t="s">
        <v>21</v>
      </c>
      <c r="G1256" s="6" t="s">
        <v>9</v>
      </c>
      <c r="H1256" s="6" t="s">
        <v>917</v>
      </c>
      <c r="I1256" s="6">
        <v>-16</v>
      </c>
      <c r="J1256" s="13" t="str">
        <f>VLOOKUP(MONTH(Tabla7[[#This Row],[Fecha del movimiento]]),Tablas!$O$4:$P$15,2,0)</f>
        <v>Mar</v>
      </c>
      <c r="K1256" s="6">
        <f>YEAR(Tabla7[[#This Row],[Fecha del movimiento]])</f>
        <v>2018</v>
      </c>
    </row>
    <row r="1257" spans="2:11" x14ac:dyDescent="0.2">
      <c r="B1257" s="8">
        <v>43335</v>
      </c>
      <c r="C1257" s="6" t="s">
        <v>2146</v>
      </c>
      <c r="D1257" s="6">
        <v>300254</v>
      </c>
      <c r="E1257" s="6" t="s">
        <v>456</v>
      </c>
      <c r="F1257" s="6" t="s">
        <v>21</v>
      </c>
      <c r="G1257" s="6" t="s">
        <v>2</v>
      </c>
      <c r="H1257" s="6" t="s">
        <v>923</v>
      </c>
      <c r="I1257" s="6">
        <v>17</v>
      </c>
      <c r="J1257" s="13" t="str">
        <f>VLOOKUP(MONTH(Tabla7[[#This Row],[Fecha del movimiento]]),Tablas!$O$4:$P$15,2,0)</f>
        <v>Ago</v>
      </c>
      <c r="K1257" s="6">
        <f>YEAR(Tabla7[[#This Row],[Fecha del movimiento]])</f>
        <v>2018</v>
      </c>
    </row>
    <row r="1258" spans="2:11" x14ac:dyDescent="0.2">
      <c r="B1258" s="8">
        <v>43196</v>
      </c>
      <c r="C1258" s="6" t="s">
        <v>2147</v>
      </c>
      <c r="D1258" s="6">
        <v>300918</v>
      </c>
      <c r="E1258" s="6" t="s">
        <v>154</v>
      </c>
      <c r="F1258" s="6" t="s">
        <v>21</v>
      </c>
      <c r="G1258" s="6" t="s">
        <v>6</v>
      </c>
      <c r="H1258" s="6" t="s">
        <v>917</v>
      </c>
      <c r="I1258" s="6">
        <v>-11</v>
      </c>
      <c r="J1258" s="13" t="str">
        <f>VLOOKUP(MONTH(Tabla7[[#This Row],[Fecha del movimiento]]),Tablas!$O$4:$P$15,2,0)</f>
        <v>Abr</v>
      </c>
      <c r="K1258" s="6">
        <f>YEAR(Tabla7[[#This Row],[Fecha del movimiento]])</f>
        <v>2018</v>
      </c>
    </row>
    <row r="1259" spans="2:11" x14ac:dyDescent="0.2">
      <c r="B1259" s="8">
        <v>43174</v>
      </c>
      <c r="C1259" s="6" t="s">
        <v>2148</v>
      </c>
      <c r="D1259" s="6">
        <v>300153</v>
      </c>
      <c r="E1259" s="6" t="s">
        <v>752</v>
      </c>
      <c r="F1259" s="6" t="s">
        <v>21</v>
      </c>
      <c r="G1259" s="6" t="s">
        <v>6</v>
      </c>
      <c r="H1259" s="6" t="s">
        <v>923</v>
      </c>
      <c r="I1259" s="6">
        <v>12</v>
      </c>
      <c r="J1259" s="13" t="str">
        <f>VLOOKUP(MONTH(Tabla7[[#This Row],[Fecha del movimiento]]),Tablas!$O$4:$P$15,2,0)</f>
        <v>Mar</v>
      </c>
      <c r="K1259" s="6">
        <f>YEAR(Tabla7[[#This Row],[Fecha del movimiento]])</f>
        <v>2018</v>
      </c>
    </row>
    <row r="1260" spans="2:11" x14ac:dyDescent="0.2">
      <c r="B1260" s="8">
        <v>43238</v>
      </c>
      <c r="C1260" s="6" t="s">
        <v>2149</v>
      </c>
      <c r="D1260" s="6">
        <v>300479</v>
      </c>
      <c r="E1260" s="6" t="s">
        <v>276</v>
      </c>
      <c r="F1260" s="6" t="s">
        <v>21</v>
      </c>
      <c r="G1260" s="6" t="s">
        <v>2</v>
      </c>
      <c r="H1260" s="6" t="s">
        <v>917</v>
      </c>
      <c r="I1260" s="6">
        <v>-13</v>
      </c>
      <c r="J1260" s="13" t="str">
        <f>VLOOKUP(MONTH(Tabla7[[#This Row],[Fecha del movimiento]]),Tablas!$O$4:$P$15,2,0)</f>
        <v>May</v>
      </c>
      <c r="K1260" s="6">
        <f>YEAR(Tabla7[[#This Row],[Fecha del movimiento]])</f>
        <v>2018</v>
      </c>
    </row>
    <row r="1261" spans="2:11" x14ac:dyDescent="0.2">
      <c r="B1261" s="8">
        <v>43111</v>
      </c>
      <c r="C1261" s="6" t="s">
        <v>2150</v>
      </c>
      <c r="D1261" s="6">
        <v>300910</v>
      </c>
      <c r="E1261" s="6" t="s">
        <v>162</v>
      </c>
      <c r="F1261" s="6" t="s">
        <v>21</v>
      </c>
      <c r="G1261" s="6" t="s">
        <v>12</v>
      </c>
      <c r="H1261" s="6" t="s">
        <v>923</v>
      </c>
      <c r="I1261" s="6">
        <v>13</v>
      </c>
      <c r="J1261" s="13" t="str">
        <f>VLOOKUP(MONTH(Tabla7[[#This Row],[Fecha del movimiento]]),Tablas!$O$4:$P$15,2,0)</f>
        <v>Ene</v>
      </c>
      <c r="K1261" s="6">
        <f>YEAR(Tabla7[[#This Row],[Fecha del movimiento]])</f>
        <v>2018</v>
      </c>
    </row>
    <row r="1262" spans="2:11" x14ac:dyDescent="0.2">
      <c r="B1262" s="8">
        <v>43319</v>
      </c>
      <c r="C1262" s="6" t="s">
        <v>2151</v>
      </c>
      <c r="D1262" s="6">
        <v>300037</v>
      </c>
      <c r="E1262" s="6" t="s">
        <v>801</v>
      </c>
      <c r="F1262" s="6" t="s">
        <v>21</v>
      </c>
      <c r="G1262" s="6" t="s">
        <v>7</v>
      </c>
      <c r="H1262" s="6" t="s">
        <v>917</v>
      </c>
      <c r="I1262" s="6">
        <v>-7</v>
      </c>
      <c r="J1262" s="13" t="str">
        <f>VLOOKUP(MONTH(Tabla7[[#This Row],[Fecha del movimiento]]),Tablas!$O$4:$P$15,2,0)</f>
        <v>Ago</v>
      </c>
      <c r="K1262" s="6">
        <f>YEAR(Tabla7[[#This Row],[Fecha del movimiento]])</f>
        <v>2018</v>
      </c>
    </row>
    <row r="1263" spans="2:11" x14ac:dyDescent="0.2">
      <c r="B1263" s="8">
        <v>43199</v>
      </c>
      <c r="C1263" s="6" t="s">
        <v>2152</v>
      </c>
      <c r="D1263" s="6">
        <v>300716</v>
      </c>
      <c r="E1263" s="6" t="s">
        <v>342</v>
      </c>
      <c r="F1263" s="6" t="s">
        <v>21</v>
      </c>
      <c r="G1263" s="6" t="s">
        <v>2</v>
      </c>
      <c r="H1263" s="6" t="s">
        <v>917</v>
      </c>
      <c r="I1263" s="6">
        <v>-7</v>
      </c>
      <c r="J1263" s="13" t="str">
        <f>VLOOKUP(MONTH(Tabla7[[#This Row],[Fecha del movimiento]]),Tablas!$O$4:$P$15,2,0)</f>
        <v>Abr</v>
      </c>
      <c r="K1263" s="6">
        <f>YEAR(Tabla7[[#This Row],[Fecha del movimiento]])</f>
        <v>2018</v>
      </c>
    </row>
    <row r="1264" spans="2:11" x14ac:dyDescent="0.2">
      <c r="B1264" s="8">
        <v>43217</v>
      </c>
      <c r="C1264" s="6" t="s">
        <v>2153</v>
      </c>
      <c r="D1264" s="6">
        <v>300703</v>
      </c>
      <c r="E1264" s="6" t="s">
        <v>354</v>
      </c>
      <c r="F1264" s="6" t="s">
        <v>21</v>
      </c>
      <c r="G1264" s="6" t="s">
        <v>13</v>
      </c>
      <c r="H1264" s="6" t="s">
        <v>923</v>
      </c>
      <c r="I1264" s="6">
        <v>19</v>
      </c>
      <c r="J1264" s="13" t="str">
        <f>VLOOKUP(MONTH(Tabla7[[#This Row],[Fecha del movimiento]]),Tablas!$O$4:$P$15,2,0)</f>
        <v>Abr</v>
      </c>
      <c r="K1264" s="6">
        <f>YEAR(Tabla7[[#This Row],[Fecha del movimiento]])</f>
        <v>2018</v>
      </c>
    </row>
    <row r="1265" spans="2:11" x14ac:dyDescent="0.2">
      <c r="B1265" s="8">
        <v>43315</v>
      </c>
      <c r="C1265" s="6" t="s">
        <v>2154</v>
      </c>
      <c r="D1265" s="6">
        <v>300288</v>
      </c>
      <c r="E1265" s="6" t="s">
        <v>624</v>
      </c>
      <c r="F1265" s="6" t="s">
        <v>21</v>
      </c>
      <c r="G1265" s="6" t="s">
        <v>13</v>
      </c>
      <c r="H1265" s="6" t="s">
        <v>923</v>
      </c>
      <c r="I1265" s="6">
        <v>13</v>
      </c>
      <c r="J1265" s="13" t="str">
        <f>VLOOKUP(MONTH(Tabla7[[#This Row],[Fecha del movimiento]]),Tablas!$O$4:$P$15,2,0)</f>
        <v>Ago</v>
      </c>
      <c r="K1265" s="6">
        <f>YEAR(Tabla7[[#This Row],[Fecha del movimiento]])</f>
        <v>2018</v>
      </c>
    </row>
    <row r="1266" spans="2:11" x14ac:dyDescent="0.2">
      <c r="B1266" s="8">
        <v>43295</v>
      </c>
      <c r="C1266" s="6" t="s">
        <v>2155</v>
      </c>
      <c r="D1266" s="6">
        <v>300370</v>
      </c>
      <c r="E1266" s="6" t="s">
        <v>615</v>
      </c>
      <c r="F1266" s="6" t="s">
        <v>21</v>
      </c>
      <c r="G1266" s="6" t="s">
        <v>12</v>
      </c>
      <c r="H1266" s="6" t="s">
        <v>923</v>
      </c>
      <c r="I1266" s="6">
        <v>10</v>
      </c>
      <c r="J1266" s="13" t="str">
        <f>VLOOKUP(MONTH(Tabla7[[#This Row],[Fecha del movimiento]]),Tablas!$O$4:$P$15,2,0)</f>
        <v>Jul</v>
      </c>
      <c r="K1266" s="6">
        <f>YEAR(Tabla7[[#This Row],[Fecha del movimiento]])</f>
        <v>2018</v>
      </c>
    </row>
    <row r="1267" spans="2:11" x14ac:dyDescent="0.2">
      <c r="B1267" s="8">
        <v>43343</v>
      </c>
      <c r="C1267" s="6" t="s">
        <v>2156</v>
      </c>
      <c r="D1267" s="6">
        <v>300681</v>
      </c>
      <c r="E1267" s="6" t="s">
        <v>372</v>
      </c>
      <c r="F1267" s="6" t="s">
        <v>21</v>
      </c>
      <c r="G1267" s="6" t="s">
        <v>13</v>
      </c>
      <c r="H1267" s="6" t="s">
        <v>923</v>
      </c>
      <c r="I1267" s="6">
        <v>19</v>
      </c>
      <c r="J1267" s="13" t="str">
        <f>VLOOKUP(MONTH(Tabla7[[#This Row],[Fecha del movimiento]]),Tablas!$O$4:$P$15,2,0)</f>
        <v>Ago</v>
      </c>
      <c r="K1267" s="6">
        <f>YEAR(Tabla7[[#This Row],[Fecha del movimiento]])</f>
        <v>2018</v>
      </c>
    </row>
    <row r="1268" spans="2:11" x14ac:dyDescent="0.2">
      <c r="B1268" s="8">
        <v>43145</v>
      </c>
      <c r="C1268" s="6" t="s">
        <v>2157</v>
      </c>
      <c r="D1268" s="6">
        <v>300911</v>
      </c>
      <c r="E1268" s="6" t="s">
        <v>161</v>
      </c>
      <c r="F1268" s="6" t="s">
        <v>21</v>
      </c>
      <c r="G1268" s="6" t="s">
        <v>7</v>
      </c>
      <c r="H1268" s="6" t="s">
        <v>923</v>
      </c>
      <c r="I1268" s="6">
        <v>20</v>
      </c>
      <c r="J1268" s="13" t="str">
        <f>VLOOKUP(MONTH(Tabla7[[#This Row],[Fecha del movimiento]]),Tablas!$O$4:$P$15,2,0)</f>
        <v>Feb</v>
      </c>
      <c r="K1268" s="6">
        <f>YEAR(Tabla7[[#This Row],[Fecha del movimiento]])</f>
        <v>2018</v>
      </c>
    </row>
    <row r="1269" spans="2:11" x14ac:dyDescent="0.2">
      <c r="B1269" s="8">
        <v>43153</v>
      </c>
      <c r="C1269" s="6" t="s">
        <v>2158</v>
      </c>
      <c r="D1269" s="6">
        <v>300372</v>
      </c>
      <c r="E1269" s="6" t="s">
        <v>104</v>
      </c>
      <c r="F1269" s="6" t="s">
        <v>21</v>
      </c>
      <c r="G1269" s="6" t="s">
        <v>10</v>
      </c>
      <c r="H1269" s="6" t="s">
        <v>923</v>
      </c>
      <c r="I1269" s="6">
        <v>20</v>
      </c>
      <c r="J1269" s="13" t="str">
        <f>VLOOKUP(MONTH(Tabla7[[#This Row],[Fecha del movimiento]]),Tablas!$O$4:$P$15,2,0)</f>
        <v>Feb</v>
      </c>
      <c r="K1269" s="6">
        <f>YEAR(Tabla7[[#This Row],[Fecha del movimiento]])</f>
        <v>2018</v>
      </c>
    </row>
    <row r="1270" spans="2:11" x14ac:dyDescent="0.2">
      <c r="B1270" s="8">
        <v>43332</v>
      </c>
      <c r="C1270" s="6" t="s">
        <v>2159</v>
      </c>
      <c r="D1270" s="6">
        <v>300792</v>
      </c>
      <c r="E1270" s="6" t="s">
        <v>274</v>
      </c>
      <c r="F1270" s="6" t="s">
        <v>21</v>
      </c>
      <c r="G1270" s="6" t="s">
        <v>2</v>
      </c>
      <c r="H1270" s="6" t="s">
        <v>923</v>
      </c>
      <c r="I1270" s="6">
        <v>16</v>
      </c>
      <c r="J1270" s="13" t="str">
        <f>VLOOKUP(MONTH(Tabla7[[#This Row],[Fecha del movimiento]]),Tablas!$O$4:$P$15,2,0)</f>
        <v>Ago</v>
      </c>
      <c r="K1270" s="6">
        <f>YEAR(Tabla7[[#This Row],[Fecha del movimiento]])</f>
        <v>2018</v>
      </c>
    </row>
    <row r="1271" spans="2:11" x14ac:dyDescent="0.2">
      <c r="B1271" s="8">
        <v>43169</v>
      </c>
      <c r="C1271" s="6" t="s">
        <v>2160</v>
      </c>
      <c r="D1271" s="6">
        <v>300077</v>
      </c>
      <c r="E1271" s="6" t="s">
        <v>154</v>
      </c>
      <c r="F1271" s="6" t="s">
        <v>21</v>
      </c>
      <c r="G1271" s="6" t="s">
        <v>6</v>
      </c>
      <c r="H1271" s="6" t="s">
        <v>917</v>
      </c>
      <c r="I1271" s="6">
        <v>-11</v>
      </c>
      <c r="J1271" s="13" t="str">
        <f>VLOOKUP(MONTH(Tabla7[[#This Row],[Fecha del movimiento]]),Tablas!$O$4:$P$15,2,0)</f>
        <v>Mar</v>
      </c>
      <c r="K1271" s="6">
        <f>YEAR(Tabla7[[#This Row],[Fecha del movimiento]])</f>
        <v>2018</v>
      </c>
    </row>
    <row r="1272" spans="2:11" x14ac:dyDescent="0.2">
      <c r="B1272" s="8">
        <v>43274</v>
      </c>
      <c r="C1272" s="6" t="s">
        <v>2161</v>
      </c>
      <c r="D1272" s="6">
        <v>300640</v>
      </c>
      <c r="E1272" s="6" t="s">
        <v>62</v>
      </c>
      <c r="F1272" s="6" t="s">
        <v>21</v>
      </c>
      <c r="G1272" s="6" t="s">
        <v>3</v>
      </c>
      <c r="H1272" s="6" t="s">
        <v>917</v>
      </c>
      <c r="I1272" s="6">
        <v>-9</v>
      </c>
      <c r="J1272" s="13" t="str">
        <f>VLOOKUP(MONTH(Tabla7[[#This Row],[Fecha del movimiento]]),Tablas!$O$4:$P$15,2,0)</f>
        <v>Jun</v>
      </c>
      <c r="K1272" s="6">
        <f>YEAR(Tabla7[[#This Row],[Fecha del movimiento]])</f>
        <v>2018</v>
      </c>
    </row>
    <row r="1273" spans="2:11" x14ac:dyDescent="0.2">
      <c r="B1273" s="8">
        <v>43330</v>
      </c>
      <c r="C1273" s="6" t="s">
        <v>2162</v>
      </c>
      <c r="D1273" s="6">
        <v>300789</v>
      </c>
      <c r="E1273" s="6" t="s">
        <v>277</v>
      </c>
      <c r="F1273" s="6" t="s">
        <v>21</v>
      </c>
      <c r="G1273" s="6" t="s">
        <v>7</v>
      </c>
      <c r="H1273" s="6" t="s">
        <v>923</v>
      </c>
      <c r="I1273" s="6">
        <v>16</v>
      </c>
      <c r="J1273" s="13" t="str">
        <f>VLOOKUP(MONTH(Tabla7[[#This Row],[Fecha del movimiento]]),Tablas!$O$4:$P$15,2,0)</f>
        <v>Ago</v>
      </c>
      <c r="K1273" s="6">
        <f>YEAR(Tabla7[[#This Row],[Fecha del movimiento]])</f>
        <v>2018</v>
      </c>
    </row>
    <row r="1274" spans="2:11" x14ac:dyDescent="0.2">
      <c r="B1274" s="8">
        <v>43304</v>
      </c>
      <c r="C1274" s="6" t="s">
        <v>2163</v>
      </c>
      <c r="D1274" s="6">
        <v>300906</v>
      </c>
      <c r="E1274" s="6" t="s">
        <v>166</v>
      </c>
      <c r="F1274" s="6" t="s">
        <v>21</v>
      </c>
      <c r="G1274" s="6" t="s">
        <v>7</v>
      </c>
      <c r="H1274" s="6" t="s">
        <v>923</v>
      </c>
      <c r="I1274" s="6">
        <v>10</v>
      </c>
      <c r="J1274" s="13" t="str">
        <f>VLOOKUP(MONTH(Tabla7[[#This Row],[Fecha del movimiento]]),Tablas!$O$4:$P$15,2,0)</f>
        <v>Jul</v>
      </c>
      <c r="K1274" s="6">
        <f>YEAR(Tabla7[[#This Row],[Fecha del movimiento]])</f>
        <v>2018</v>
      </c>
    </row>
    <row r="1275" spans="2:11" x14ac:dyDescent="0.2">
      <c r="B1275" s="8">
        <v>43290</v>
      </c>
      <c r="C1275" s="6" t="s">
        <v>2164</v>
      </c>
      <c r="D1275" s="6">
        <v>300550</v>
      </c>
      <c r="E1275" s="6" t="s">
        <v>479</v>
      </c>
      <c r="F1275" s="6" t="s">
        <v>21</v>
      </c>
      <c r="G1275" s="6" t="s">
        <v>1</v>
      </c>
      <c r="H1275" s="6" t="s">
        <v>917</v>
      </c>
      <c r="I1275" s="6">
        <v>-6</v>
      </c>
      <c r="J1275" s="13" t="str">
        <f>VLOOKUP(MONTH(Tabla7[[#This Row],[Fecha del movimiento]]),Tablas!$O$4:$P$15,2,0)</f>
        <v>Jul</v>
      </c>
      <c r="K1275" s="6">
        <f>YEAR(Tabla7[[#This Row],[Fecha del movimiento]])</f>
        <v>2018</v>
      </c>
    </row>
    <row r="1276" spans="2:11" x14ac:dyDescent="0.2">
      <c r="B1276" s="8">
        <v>43186</v>
      </c>
      <c r="C1276" s="6" t="s">
        <v>2165</v>
      </c>
      <c r="D1276" s="6">
        <v>300750</v>
      </c>
      <c r="E1276" s="6" t="s">
        <v>311</v>
      </c>
      <c r="F1276" s="6" t="s">
        <v>21</v>
      </c>
      <c r="G1276" s="6" t="s">
        <v>13</v>
      </c>
      <c r="H1276" s="6" t="s">
        <v>917</v>
      </c>
      <c r="I1276" s="6">
        <v>-12</v>
      </c>
      <c r="J1276" s="13" t="str">
        <f>VLOOKUP(MONTH(Tabla7[[#This Row],[Fecha del movimiento]]),Tablas!$O$4:$P$15,2,0)</f>
        <v>Mar</v>
      </c>
      <c r="K1276" s="6">
        <f>YEAR(Tabla7[[#This Row],[Fecha del movimiento]])</f>
        <v>2018</v>
      </c>
    </row>
    <row r="1277" spans="2:11" x14ac:dyDescent="0.2">
      <c r="B1277" s="8">
        <v>43103</v>
      </c>
      <c r="C1277" s="6" t="s">
        <v>2166</v>
      </c>
      <c r="D1277" s="6">
        <v>300272</v>
      </c>
      <c r="E1277" s="6" t="s">
        <v>680</v>
      </c>
      <c r="F1277" s="6" t="s">
        <v>21</v>
      </c>
      <c r="G1277" s="6" t="s">
        <v>13</v>
      </c>
      <c r="H1277" s="6" t="s">
        <v>923</v>
      </c>
      <c r="I1277" s="6">
        <v>10</v>
      </c>
      <c r="J1277" s="13" t="str">
        <f>VLOOKUP(MONTH(Tabla7[[#This Row],[Fecha del movimiento]]),Tablas!$O$4:$P$15,2,0)</f>
        <v>Ene</v>
      </c>
      <c r="K1277" s="6">
        <f>YEAR(Tabla7[[#This Row],[Fecha del movimiento]])</f>
        <v>2018</v>
      </c>
    </row>
    <row r="1278" spans="2:11" x14ac:dyDescent="0.2">
      <c r="B1278" s="8">
        <v>43119</v>
      </c>
      <c r="C1278" s="6" t="s">
        <v>2167</v>
      </c>
      <c r="D1278" s="6">
        <v>300047</v>
      </c>
      <c r="E1278" s="6" t="s">
        <v>798</v>
      </c>
      <c r="F1278" s="6" t="s">
        <v>21</v>
      </c>
      <c r="G1278" s="6" t="s">
        <v>8</v>
      </c>
      <c r="H1278" s="6" t="s">
        <v>917</v>
      </c>
      <c r="I1278" s="6">
        <v>-19</v>
      </c>
      <c r="J1278" s="13" t="str">
        <f>VLOOKUP(MONTH(Tabla7[[#This Row],[Fecha del movimiento]]),Tablas!$O$4:$P$15,2,0)</f>
        <v>Ene</v>
      </c>
      <c r="K1278" s="6">
        <f>YEAR(Tabla7[[#This Row],[Fecha del movimiento]])</f>
        <v>2018</v>
      </c>
    </row>
    <row r="1279" spans="2:11" x14ac:dyDescent="0.2">
      <c r="B1279" s="8">
        <v>43113</v>
      </c>
      <c r="C1279" s="6" t="s">
        <v>2168</v>
      </c>
      <c r="D1279" s="6">
        <v>300316</v>
      </c>
      <c r="E1279" s="6" t="s">
        <v>267</v>
      </c>
      <c r="F1279" s="6" t="s">
        <v>21</v>
      </c>
      <c r="G1279" s="6" t="s">
        <v>5</v>
      </c>
      <c r="H1279" s="6" t="s">
        <v>923</v>
      </c>
      <c r="I1279" s="6">
        <v>14</v>
      </c>
      <c r="J1279" s="13" t="str">
        <f>VLOOKUP(MONTH(Tabla7[[#This Row],[Fecha del movimiento]]),Tablas!$O$4:$P$15,2,0)</f>
        <v>Ene</v>
      </c>
      <c r="K1279" s="6">
        <f>YEAR(Tabla7[[#This Row],[Fecha del movimiento]])</f>
        <v>2018</v>
      </c>
    </row>
    <row r="1280" spans="2:11" x14ac:dyDescent="0.2">
      <c r="B1280" s="8">
        <v>43315</v>
      </c>
      <c r="C1280" s="6" t="s">
        <v>2169</v>
      </c>
      <c r="D1280" s="6">
        <v>300401</v>
      </c>
      <c r="E1280" s="6" t="s">
        <v>593</v>
      </c>
      <c r="F1280" s="6" t="s">
        <v>21</v>
      </c>
      <c r="G1280" s="6" t="s">
        <v>2</v>
      </c>
      <c r="H1280" s="6" t="s">
        <v>917</v>
      </c>
      <c r="I1280" s="6">
        <v>-6</v>
      </c>
      <c r="J1280" s="13" t="str">
        <f>VLOOKUP(MONTH(Tabla7[[#This Row],[Fecha del movimiento]]),Tablas!$O$4:$P$15,2,0)</f>
        <v>Ago</v>
      </c>
      <c r="K1280" s="6">
        <f>YEAR(Tabla7[[#This Row],[Fecha del movimiento]])</f>
        <v>2018</v>
      </c>
    </row>
    <row r="1281" spans="2:11" x14ac:dyDescent="0.2">
      <c r="B1281" s="8">
        <v>43256</v>
      </c>
      <c r="C1281" s="6" t="s">
        <v>2170</v>
      </c>
      <c r="D1281" s="6">
        <v>300279</v>
      </c>
      <c r="E1281" s="6" t="s">
        <v>295</v>
      </c>
      <c r="F1281" s="6" t="s">
        <v>21</v>
      </c>
      <c r="G1281" s="6" t="s">
        <v>11</v>
      </c>
      <c r="H1281" s="6" t="s">
        <v>923</v>
      </c>
      <c r="I1281" s="6">
        <v>16</v>
      </c>
      <c r="J1281" s="13" t="str">
        <f>VLOOKUP(MONTH(Tabla7[[#This Row],[Fecha del movimiento]]),Tablas!$O$4:$P$15,2,0)</f>
        <v>Jun</v>
      </c>
      <c r="K1281" s="6">
        <f>YEAR(Tabla7[[#This Row],[Fecha del movimiento]])</f>
        <v>2018</v>
      </c>
    </row>
    <row r="1282" spans="2:11" x14ac:dyDescent="0.2">
      <c r="B1282" s="8">
        <v>43286</v>
      </c>
      <c r="C1282" s="6" t="s">
        <v>2171</v>
      </c>
      <c r="D1282" s="6">
        <v>300394</v>
      </c>
      <c r="E1282" s="6" t="s">
        <v>598</v>
      </c>
      <c r="F1282" s="6" t="s">
        <v>21</v>
      </c>
      <c r="G1282" s="6" t="s">
        <v>2</v>
      </c>
      <c r="H1282" s="6" t="s">
        <v>917</v>
      </c>
      <c r="I1282" s="6">
        <v>-6</v>
      </c>
      <c r="J1282" s="13" t="str">
        <f>VLOOKUP(MONTH(Tabla7[[#This Row],[Fecha del movimiento]]),Tablas!$O$4:$P$15,2,0)</f>
        <v>Jul</v>
      </c>
      <c r="K1282" s="6">
        <f>YEAR(Tabla7[[#This Row],[Fecha del movimiento]])</f>
        <v>2018</v>
      </c>
    </row>
    <row r="1283" spans="2:11" x14ac:dyDescent="0.2">
      <c r="B1283" s="8">
        <v>43326</v>
      </c>
      <c r="C1283" s="6" t="s">
        <v>2172</v>
      </c>
      <c r="D1283" s="6">
        <v>300037</v>
      </c>
      <c r="E1283" s="6" t="s">
        <v>801</v>
      </c>
      <c r="F1283" s="6" t="s">
        <v>21</v>
      </c>
      <c r="G1283" s="6" t="s">
        <v>7</v>
      </c>
      <c r="H1283" s="6" t="s">
        <v>917</v>
      </c>
      <c r="I1283" s="6">
        <v>-11</v>
      </c>
      <c r="J1283" s="13" t="str">
        <f>VLOOKUP(MONTH(Tabla7[[#This Row],[Fecha del movimiento]]),Tablas!$O$4:$P$15,2,0)</f>
        <v>Ago</v>
      </c>
      <c r="K1283" s="6">
        <f>YEAR(Tabla7[[#This Row],[Fecha del movimiento]])</f>
        <v>2018</v>
      </c>
    </row>
    <row r="1284" spans="2:11" x14ac:dyDescent="0.2">
      <c r="B1284" s="8">
        <v>43270</v>
      </c>
      <c r="C1284" s="6" t="s">
        <v>2173</v>
      </c>
      <c r="D1284" s="6">
        <v>300457</v>
      </c>
      <c r="E1284" s="6" t="s">
        <v>555</v>
      </c>
      <c r="F1284" s="6" t="s">
        <v>21</v>
      </c>
      <c r="G1284" s="6" t="s">
        <v>10</v>
      </c>
      <c r="H1284" s="6" t="s">
        <v>917</v>
      </c>
      <c r="I1284" s="6">
        <v>-12</v>
      </c>
      <c r="J1284" s="13" t="str">
        <f>VLOOKUP(MONTH(Tabla7[[#This Row],[Fecha del movimiento]]),Tablas!$O$4:$P$15,2,0)</f>
        <v>Jun</v>
      </c>
      <c r="K1284" s="6">
        <f>YEAR(Tabla7[[#This Row],[Fecha del movimiento]])</f>
        <v>2018</v>
      </c>
    </row>
    <row r="1285" spans="2:11" x14ac:dyDescent="0.2">
      <c r="B1285" s="8">
        <v>43185</v>
      </c>
      <c r="C1285" s="6" t="s">
        <v>2174</v>
      </c>
      <c r="D1285" s="6">
        <v>300619</v>
      </c>
      <c r="E1285" s="6" t="s">
        <v>423</v>
      </c>
      <c r="F1285" s="6" t="s">
        <v>21</v>
      </c>
      <c r="G1285" s="6" t="s">
        <v>4</v>
      </c>
      <c r="H1285" s="6" t="s">
        <v>923</v>
      </c>
      <c r="I1285" s="6">
        <v>15</v>
      </c>
      <c r="J1285" s="13" t="str">
        <f>VLOOKUP(MONTH(Tabla7[[#This Row],[Fecha del movimiento]]),Tablas!$O$4:$P$15,2,0)</f>
        <v>Mar</v>
      </c>
      <c r="K1285" s="6">
        <f>YEAR(Tabla7[[#This Row],[Fecha del movimiento]])</f>
        <v>2018</v>
      </c>
    </row>
    <row r="1286" spans="2:11" x14ac:dyDescent="0.2">
      <c r="B1286" s="8">
        <v>43108</v>
      </c>
      <c r="C1286" s="6" t="s">
        <v>2175</v>
      </c>
      <c r="D1286" s="6">
        <v>300919</v>
      </c>
      <c r="E1286" s="6" t="s">
        <v>153</v>
      </c>
      <c r="F1286" s="6" t="s">
        <v>21</v>
      </c>
      <c r="G1286" s="6" t="s">
        <v>4</v>
      </c>
      <c r="H1286" s="6" t="s">
        <v>917</v>
      </c>
      <c r="I1286" s="6">
        <v>-18</v>
      </c>
      <c r="J1286" s="13" t="str">
        <f>VLOOKUP(MONTH(Tabla7[[#This Row],[Fecha del movimiento]]),Tablas!$O$4:$P$15,2,0)</f>
        <v>Ene</v>
      </c>
      <c r="K1286" s="6">
        <f>YEAR(Tabla7[[#This Row],[Fecha del movimiento]])</f>
        <v>2018</v>
      </c>
    </row>
    <row r="1287" spans="2:11" x14ac:dyDescent="0.2">
      <c r="B1287" s="8">
        <v>43275</v>
      </c>
      <c r="C1287" s="6" t="s">
        <v>2176</v>
      </c>
      <c r="D1287" s="6">
        <v>300722</v>
      </c>
      <c r="E1287" s="6" t="s">
        <v>336</v>
      </c>
      <c r="F1287" s="6" t="s">
        <v>21</v>
      </c>
      <c r="G1287" s="6" t="s">
        <v>4</v>
      </c>
      <c r="H1287" s="6" t="s">
        <v>923</v>
      </c>
      <c r="I1287" s="6">
        <v>19</v>
      </c>
      <c r="J1287" s="13" t="str">
        <f>VLOOKUP(MONTH(Tabla7[[#This Row],[Fecha del movimiento]]),Tablas!$O$4:$P$15,2,0)</f>
        <v>Jun</v>
      </c>
      <c r="K1287" s="6">
        <f>YEAR(Tabla7[[#This Row],[Fecha del movimiento]])</f>
        <v>2018</v>
      </c>
    </row>
    <row r="1288" spans="2:11" x14ac:dyDescent="0.2">
      <c r="B1288" s="8">
        <v>43256</v>
      </c>
      <c r="C1288" s="6" t="s">
        <v>2177</v>
      </c>
      <c r="D1288" s="6">
        <v>300231</v>
      </c>
      <c r="E1288" s="6" t="s">
        <v>707</v>
      </c>
      <c r="F1288" s="6" t="s">
        <v>21</v>
      </c>
      <c r="G1288" s="6" t="s">
        <v>6</v>
      </c>
      <c r="H1288" s="6" t="s">
        <v>923</v>
      </c>
      <c r="I1288" s="6">
        <v>18</v>
      </c>
      <c r="J1288" s="13" t="str">
        <f>VLOOKUP(MONTH(Tabla7[[#This Row],[Fecha del movimiento]]),Tablas!$O$4:$P$15,2,0)</f>
        <v>Jun</v>
      </c>
      <c r="K1288" s="6">
        <f>YEAR(Tabla7[[#This Row],[Fecha del movimiento]])</f>
        <v>2018</v>
      </c>
    </row>
    <row r="1289" spans="2:11" x14ac:dyDescent="0.2">
      <c r="B1289" s="8">
        <v>43249</v>
      </c>
      <c r="C1289" s="6" t="s">
        <v>2178</v>
      </c>
      <c r="D1289" s="6">
        <v>300666</v>
      </c>
      <c r="E1289" s="6" t="s">
        <v>383</v>
      </c>
      <c r="F1289" s="6" t="s">
        <v>21</v>
      </c>
      <c r="G1289" s="6" t="s">
        <v>12</v>
      </c>
      <c r="H1289" s="6" t="s">
        <v>923</v>
      </c>
      <c r="I1289" s="6">
        <v>18</v>
      </c>
      <c r="J1289" s="13" t="str">
        <f>VLOOKUP(MONTH(Tabla7[[#This Row],[Fecha del movimiento]]),Tablas!$O$4:$P$15,2,0)</f>
        <v>May</v>
      </c>
      <c r="K1289" s="6">
        <f>YEAR(Tabla7[[#This Row],[Fecha del movimiento]])</f>
        <v>2018</v>
      </c>
    </row>
    <row r="1290" spans="2:11" x14ac:dyDescent="0.2">
      <c r="B1290" s="8">
        <v>43268</v>
      </c>
      <c r="C1290" s="6" t="s">
        <v>2179</v>
      </c>
      <c r="D1290" s="6">
        <v>300850</v>
      </c>
      <c r="E1290" s="6" t="s">
        <v>220</v>
      </c>
      <c r="F1290" s="6" t="s">
        <v>21</v>
      </c>
      <c r="G1290" s="6" t="s">
        <v>7</v>
      </c>
      <c r="H1290" s="6" t="s">
        <v>917</v>
      </c>
      <c r="I1290" s="6">
        <v>-9</v>
      </c>
      <c r="J1290" s="13" t="str">
        <f>VLOOKUP(MONTH(Tabla7[[#This Row],[Fecha del movimiento]]),Tablas!$O$4:$P$15,2,0)</f>
        <v>Jun</v>
      </c>
      <c r="K1290" s="6">
        <f>YEAR(Tabla7[[#This Row],[Fecha del movimiento]])</f>
        <v>2018</v>
      </c>
    </row>
    <row r="1291" spans="2:11" x14ac:dyDescent="0.2">
      <c r="B1291" s="8">
        <v>43257</v>
      </c>
      <c r="C1291" s="6" t="s">
        <v>2180</v>
      </c>
      <c r="D1291" s="6">
        <v>300091</v>
      </c>
      <c r="E1291" s="6" t="s">
        <v>776</v>
      </c>
      <c r="F1291" s="6" t="s">
        <v>21</v>
      </c>
      <c r="G1291" s="6" t="s">
        <v>1</v>
      </c>
      <c r="H1291" s="6" t="s">
        <v>923</v>
      </c>
      <c r="I1291" s="6">
        <v>19</v>
      </c>
      <c r="J1291" s="13" t="str">
        <f>VLOOKUP(MONTH(Tabla7[[#This Row],[Fecha del movimiento]]),Tablas!$O$4:$P$15,2,0)</f>
        <v>Jun</v>
      </c>
      <c r="K1291" s="6">
        <f>YEAR(Tabla7[[#This Row],[Fecha del movimiento]])</f>
        <v>2018</v>
      </c>
    </row>
    <row r="1292" spans="2:11" x14ac:dyDescent="0.2">
      <c r="B1292" s="8">
        <v>43284</v>
      </c>
      <c r="C1292" s="6" t="s">
        <v>2181</v>
      </c>
      <c r="D1292" s="6">
        <v>301015</v>
      </c>
      <c r="E1292" s="6" t="s">
        <v>62</v>
      </c>
      <c r="F1292" s="6" t="s">
        <v>21</v>
      </c>
      <c r="G1292" s="6" t="s">
        <v>3</v>
      </c>
      <c r="H1292" s="6" t="s">
        <v>923</v>
      </c>
      <c r="I1292" s="6">
        <v>10</v>
      </c>
      <c r="J1292" s="13" t="str">
        <f>VLOOKUP(MONTH(Tabla7[[#This Row],[Fecha del movimiento]]),Tablas!$O$4:$P$15,2,0)</f>
        <v>Jul</v>
      </c>
      <c r="K1292" s="6">
        <f>YEAR(Tabla7[[#This Row],[Fecha del movimiento]])</f>
        <v>2018</v>
      </c>
    </row>
    <row r="1293" spans="2:11" x14ac:dyDescent="0.2">
      <c r="B1293" s="8">
        <v>43265</v>
      </c>
      <c r="C1293" s="6" t="s">
        <v>2182</v>
      </c>
      <c r="D1293" s="6">
        <v>300063</v>
      </c>
      <c r="E1293" s="6" t="s">
        <v>788</v>
      </c>
      <c r="F1293" s="6" t="s">
        <v>21</v>
      </c>
      <c r="G1293" s="6" t="s">
        <v>5</v>
      </c>
      <c r="H1293" s="6" t="s">
        <v>923</v>
      </c>
      <c r="I1293" s="6">
        <v>12</v>
      </c>
      <c r="J1293" s="13" t="str">
        <f>VLOOKUP(MONTH(Tabla7[[#This Row],[Fecha del movimiento]]),Tablas!$O$4:$P$15,2,0)</f>
        <v>Jun</v>
      </c>
      <c r="K1293" s="6">
        <f>YEAR(Tabla7[[#This Row],[Fecha del movimiento]])</f>
        <v>2018</v>
      </c>
    </row>
    <row r="1294" spans="2:11" x14ac:dyDescent="0.2">
      <c r="B1294" s="8">
        <v>43135</v>
      </c>
      <c r="C1294" s="6" t="s">
        <v>2183</v>
      </c>
      <c r="D1294" s="6">
        <v>300854</v>
      </c>
      <c r="E1294" s="6" t="s">
        <v>216</v>
      </c>
      <c r="F1294" s="6" t="s">
        <v>21</v>
      </c>
      <c r="G1294" s="6" t="s">
        <v>7</v>
      </c>
      <c r="H1294" s="6" t="s">
        <v>923</v>
      </c>
      <c r="I1294" s="6">
        <v>12</v>
      </c>
      <c r="J1294" s="13" t="str">
        <f>VLOOKUP(MONTH(Tabla7[[#This Row],[Fecha del movimiento]]),Tablas!$O$4:$P$15,2,0)</f>
        <v>Feb</v>
      </c>
      <c r="K1294" s="6">
        <f>YEAR(Tabla7[[#This Row],[Fecha del movimiento]])</f>
        <v>2018</v>
      </c>
    </row>
    <row r="1295" spans="2:11" x14ac:dyDescent="0.2">
      <c r="B1295" s="8">
        <v>43203</v>
      </c>
      <c r="C1295" s="6" t="s">
        <v>2184</v>
      </c>
      <c r="D1295" s="6">
        <v>300774</v>
      </c>
      <c r="E1295" s="6" t="s">
        <v>290</v>
      </c>
      <c r="F1295" s="6" t="s">
        <v>21</v>
      </c>
      <c r="G1295" s="6" t="s">
        <v>3</v>
      </c>
      <c r="H1295" s="6" t="s">
        <v>917</v>
      </c>
      <c r="I1295" s="6">
        <v>-20</v>
      </c>
      <c r="J1295" s="13" t="str">
        <f>VLOOKUP(MONTH(Tabla7[[#This Row],[Fecha del movimiento]]),Tablas!$O$4:$P$15,2,0)</f>
        <v>Abr</v>
      </c>
      <c r="K1295" s="6">
        <f>YEAR(Tabla7[[#This Row],[Fecha del movimiento]])</f>
        <v>2018</v>
      </c>
    </row>
    <row r="1296" spans="2:11" x14ac:dyDescent="0.2">
      <c r="B1296" s="8">
        <v>43121</v>
      </c>
      <c r="C1296" s="6" t="s">
        <v>2185</v>
      </c>
      <c r="D1296" s="6">
        <v>300216</v>
      </c>
      <c r="E1296" s="6" t="s">
        <v>717</v>
      </c>
      <c r="F1296" s="6" t="s">
        <v>21</v>
      </c>
      <c r="G1296" s="6" t="s">
        <v>11</v>
      </c>
      <c r="H1296" s="6" t="s">
        <v>923</v>
      </c>
      <c r="I1296" s="6">
        <v>14</v>
      </c>
      <c r="J1296" s="13" t="str">
        <f>VLOOKUP(MONTH(Tabla7[[#This Row],[Fecha del movimiento]]),Tablas!$O$4:$P$15,2,0)</f>
        <v>Ene</v>
      </c>
      <c r="K1296" s="6">
        <f>YEAR(Tabla7[[#This Row],[Fecha del movimiento]])</f>
        <v>2018</v>
      </c>
    </row>
    <row r="1297" spans="2:11" x14ac:dyDescent="0.2">
      <c r="B1297" s="8">
        <v>43139</v>
      </c>
      <c r="C1297" s="6" t="s">
        <v>2186</v>
      </c>
      <c r="D1297" s="6">
        <v>301022</v>
      </c>
      <c r="E1297" s="6" t="s">
        <v>55</v>
      </c>
      <c r="F1297" s="6" t="s">
        <v>21</v>
      </c>
      <c r="G1297" s="6" t="s">
        <v>11</v>
      </c>
      <c r="H1297" s="6" t="s">
        <v>923</v>
      </c>
      <c r="I1297" s="6">
        <v>12</v>
      </c>
      <c r="J1297" s="13" t="str">
        <f>VLOOKUP(MONTH(Tabla7[[#This Row],[Fecha del movimiento]]),Tablas!$O$4:$P$15,2,0)</f>
        <v>Feb</v>
      </c>
      <c r="K1297" s="6">
        <f>YEAR(Tabla7[[#This Row],[Fecha del movimiento]])</f>
        <v>2018</v>
      </c>
    </row>
    <row r="1298" spans="2:11" x14ac:dyDescent="0.2">
      <c r="B1298" s="8">
        <v>43239</v>
      </c>
      <c r="C1298" s="6" t="s">
        <v>2187</v>
      </c>
      <c r="D1298" s="6">
        <v>300556</v>
      </c>
      <c r="E1298" s="6" t="s">
        <v>474</v>
      </c>
      <c r="F1298" s="6" t="s">
        <v>21</v>
      </c>
      <c r="G1298" s="6" t="s">
        <v>7</v>
      </c>
      <c r="H1298" s="6" t="s">
        <v>917</v>
      </c>
      <c r="I1298" s="6">
        <v>-16</v>
      </c>
      <c r="J1298" s="13" t="str">
        <f>VLOOKUP(MONTH(Tabla7[[#This Row],[Fecha del movimiento]]),Tablas!$O$4:$P$15,2,0)</f>
        <v>May</v>
      </c>
      <c r="K1298" s="6">
        <f>YEAR(Tabla7[[#This Row],[Fecha del movimiento]])</f>
        <v>2018</v>
      </c>
    </row>
    <row r="1299" spans="2:11" x14ac:dyDescent="0.2">
      <c r="B1299" s="8">
        <v>43293</v>
      </c>
      <c r="C1299" s="6" t="s">
        <v>2188</v>
      </c>
      <c r="D1299" s="6">
        <v>300299</v>
      </c>
      <c r="E1299" s="6" t="s">
        <v>634</v>
      </c>
      <c r="F1299" s="6" t="s">
        <v>21</v>
      </c>
      <c r="G1299" s="6" t="s">
        <v>13</v>
      </c>
      <c r="H1299" s="6" t="s">
        <v>923</v>
      </c>
      <c r="I1299" s="6">
        <v>14</v>
      </c>
      <c r="J1299" s="13" t="str">
        <f>VLOOKUP(MONTH(Tabla7[[#This Row],[Fecha del movimiento]]),Tablas!$O$4:$P$15,2,0)</f>
        <v>Jul</v>
      </c>
      <c r="K1299" s="6">
        <f>YEAR(Tabla7[[#This Row],[Fecha del movimiento]])</f>
        <v>2018</v>
      </c>
    </row>
    <row r="1300" spans="2:11" x14ac:dyDescent="0.2">
      <c r="B1300" s="8">
        <v>43177</v>
      </c>
      <c r="C1300" s="6" t="s">
        <v>2189</v>
      </c>
      <c r="D1300" s="6">
        <v>300231</v>
      </c>
      <c r="E1300" s="6" t="s">
        <v>707</v>
      </c>
      <c r="F1300" s="6" t="s">
        <v>21</v>
      </c>
      <c r="G1300" s="6" t="s">
        <v>6</v>
      </c>
      <c r="H1300" s="6" t="s">
        <v>917</v>
      </c>
      <c r="I1300" s="6">
        <v>-6</v>
      </c>
      <c r="J1300" s="13" t="str">
        <f>VLOOKUP(MONTH(Tabla7[[#This Row],[Fecha del movimiento]]),Tablas!$O$4:$P$15,2,0)</f>
        <v>Mar</v>
      </c>
      <c r="K1300" s="6">
        <f>YEAR(Tabla7[[#This Row],[Fecha del movimiento]])</f>
        <v>2018</v>
      </c>
    </row>
    <row r="1301" spans="2:11" x14ac:dyDescent="0.2">
      <c r="B1301" s="8">
        <v>43281</v>
      </c>
      <c r="C1301" s="6" t="s">
        <v>2190</v>
      </c>
      <c r="D1301" s="6">
        <v>300882</v>
      </c>
      <c r="E1301" s="6" t="s">
        <v>190</v>
      </c>
      <c r="F1301" s="6" t="s">
        <v>21</v>
      </c>
      <c r="G1301" s="6" t="s">
        <v>11</v>
      </c>
      <c r="H1301" s="6" t="s">
        <v>917</v>
      </c>
      <c r="I1301" s="6">
        <v>-13</v>
      </c>
      <c r="J1301" s="13" t="str">
        <f>VLOOKUP(MONTH(Tabla7[[#This Row],[Fecha del movimiento]]),Tablas!$O$4:$P$15,2,0)</f>
        <v>Jun</v>
      </c>
      <c r="K1301" s="6">
        <f>YEAR(Tabla7[[#This Row],[Fecha del movimiento]])</f>
        <v>2018</v>
      </c>
    </row>
    <row r="1302" spans="2:11" x14ac:dyDescent="0.2">
      <c r="B1302" s="8">
        <v>43240</v>
      </c>
      <c r="C1302" s="6" t="s">
        <v>2191</v>
      </c>
      <c r="D1302" s="6">
        <v>300841</v>
      </c>
      <c r="E1302" s="6" t="s">
        <v>228</v>
      </c>
      <c r="F1302" s="6" t="s">
        <v>21</v>
      </c>
      <c r="G1302" s="6" t="s">
        <v>7</v>
      </c>
      <c r="H1302" s="6" t="s">
        <v>923</v>
      </c>
      <c r="I1302" s="6">
        <v>18</v>
      </c>
      <c r="J1302" s="13" t="str">
        <f>VLOOKUP(MONTH(Tabla7[[#This Row],[Fecha del movimiento]]),Tablas!$O$4:$P$15,2,0)</f>
        <v>May</v>
      </c>
      <c r="K1302" s="6">
        <f>YEAR(Tabla7[[#This Row],[Fecha del movimiento]])</f>
        <v>2018</v>
      </c>
    </row>
    <row r="1303" spans="2:11" x14ac:dyDescent="0.2">
      <c r="B1303" s="8">
        <v>43300</v>
      </c>
      <c r="C1303" s="6" t="s">
        <v>2192</v>
      </c>
      <c r="D1303" s="6">
        <v>300285</v>
      </c>
      <c r="E1303" s="6" t="s">
        <v>669</v>
      </c>
      <c r="F1303" s="6" t="s">
        <v>21</v>
      </c>
      <c r="G1303" s="6" t="s">
        <v>13</v>
      </c>
      <c r="H1303" s="6" t="s">
        <v>917</v>
      </c>
      <c r="I1303" s="6">
        <v>-10</v>
      </c>
      <c r="J1303" s="13" t="str">
        <f>VLOOKUP(MONTH(Tabla7[[#This Row],[Fecha del movimiento]]),Tablas!$O$4:$P$15,2,0)</f>
        <v>Jul</v>
      </c>
      <c r="K1303" s="6">
        <f>YEAR(Tabla7[[#This Row],[Fecha del movimiento]])</f>
        <v>2018</v>
      </c>
    </row>
    <row r="1304" spans="2:11" x14ac:dyDescent="0.2">
      <c r="B1304" s="8">
        <v>43174</v>
      </c>
      <c r="C1304" s="6" t="s">
        <v>2193</v>
      </c>
      <c r="D1304" s="6">
        <v>300716</v>
      </c>
      <c r="E1304" s="6" t="s">
        <v>342</v>
      </c>
      <c r="F1304" s="6" t="s">
        <v>21</v>
      </c>
      <c r="G1304" s="6" t="s">
        <v>2</v>
      </c>
      <c r="H1304" s="6" t="s">
        <v>923</v>
      </c>
      <c r="I1304" s="6">
        <v>13</v>
      </c>
      <c r="J1304" s="13" t="str">
        <f>VLOOKUP(MONTH(Tabla7[[#This Row],[Fecha del movimiento]]),Tablas!$O$4:$P$15,2,0)</f>
        <v>Mar</v>
      </c>
      <c r="K1304" s="6">
        <f>YEAR(Tabla7[[#This Row],[Fecha del movimiento]])</f>
        <v>2018</v>
      </c>
    </row>
    <row r="1305" spans="2:11" x14ac:dyDescent="0.2">
      <c r="B1305" s="8">
        <v>43106</v>
      </c>
      <c r="C1305" s="6" t="s">
        <v>2194</v>
      </c>
      <c r="D1305" s="6">
        <v>300185</v>
      </c>
      <c r="E1305" s="6" t="s">
        <v>738</v>
      </c>
      <c r="F1305" s="6" t="s">
        <v>21</v>
      </c>
      <c r="G1305" s="6" t="s">
        <v>1</v>
      </c>
      <c r="H1305" s="6" t="s">
        <v>923</v>
      </c>
      <c r="I1305" s="6">
        <v>15</v>
      </c>
      <c r="J1305" s="13" t="str">
        <f>VLOOKUP(MONTH(Tabla7[[#This Row],[Fecha del movimiento]]),Tablas!$O$4:$P$15,2,0)</f>
        <v>Ene</v>
      </c>
      <c r="K1305" s="6">
        <f>YEAR(Tabla7[[#This Row],[Fecha del movimiento]])</f>
        <v>2018</v>
      </c>
    </row>
    <row r="1306" spans="2:11" x14ac:dyDescent="0.2">
      <c r="B1306" s="8">
        <v>43182</v>
      </c>
      <c r="C1306" s="6" t="s">
        <v>2195</v>
      </c>
      <c r="D1306" s="6">
        <v>300203</v>
      </c>
      <c r="E1306" s="6" t="s">
        <v>727</v>
      </c>
      <c r="F1306" s="6" t="s">
        <v>21</v>
      </c>
      <c r="G1306" s="6" t="s">
        <v>2</v>
      </c>
      <c r="H1306" s="6" t="s">
        <v>917</v>
      </c>
      <c r="I1306" s="6">
        <v>-5</v>
      </c>
      <c r="J1306" s="13" t="str">
        <f>VLOOKUP(MONTH(Tabla7[[#This Row],[Fecha del movimiento]]),Tablas!$O$4:$P$15,2,0)</f>
        <v>Mar</v>
      </c>
      <c r="K1306" s="6">
        <f>YEAR(Tabla7[[#This Row],[Fecha del movimiento]])</f>
        <v>2018</v>
      </c>
    </row>
    <row r="1307" spans="2:11" x14ac:dyDescent="0.2">
      <c r="B1307" s="8">
        <v>43291</v>
      </c>
      <c r="C1307" s="6" t="s">
        <v>2196</v>
      </c>
      <c r="D1307" s="6">
        <v>300071</v>
      </c>
      <c r="E1307" s="6" t="s">
        <v>785</v>
      </c>
      <c r="F1307" s="6" t="s">
        <v>21</v>
      </c>
      <c r="G1307" s="6" t="s">
        <v>12</v>
      </c>
      <c r="H1307" s="6" t="s">
        <v>923</v>
      </c>
      <c r="I1307" s="6">
        <v>11</v>
      </c>
      <c r="J1307" s="13" t="str">
        <f>VLOOKUP(MONTH(Tabla7[[#This Row],[Fecha del movimiento]]),Tablas!$O$4:$P$15,2,0)</f>
        <v>Jul</v>
      </c>
      <c r="K1307" s="6">
        <f>YEAR(Tabla7[[#This Row],[Fecha del movimiento]])</f>
        <v>2018</v>
      </c>
    </row>
    <row r="1308" spans="2:11" x14ac:dyDescent="0.2">
      <c r="B1308" s="8">
        <v>43221</v>
      </c>
      <c r="C1308" s="6" t="s">
        <v>2197</v>
      </c>
      <c r="D1308" s="6">
        <v>300626</v>
      </c>
      <c r="E1308" s="6" t="s">
        <v>82</v>
      </c>
      <c r="F1308" s="6" t="s">
        <v>21</v>
      </c>
      <c r="G1308" s="6" t="s">
        <v>10</v>
      </c>
      <c r="H1308" s="6" t="s">
        <v>923</v>
      </c>
      <c r="I1308" s="6">
        <v>18</v>
      </c>
      <c r="J1308" s="13" t="str">
        <f>VLOOKUP(MONTH(Tabla7[[#This Row],[Fecha del movimiento]]),Tablas!$O$4:$P$15,2,0)</f>
        <v>May</v>
      </c>
      <c r="K1308" s="6">
        <f>YEAR(Tabla7[[#This Row],[Fecha del movimiento]])</f>
        <v>2018</v>
      </c>
    </row>
    <row r="1309" spans="2:11" x14ac:dyDescent="0.2">
      <c r="B1309" s="8">
        <v>43114</v>
      </c>
      <c r="C1309" s="6" t="s">
        <v>2198</v>
      </c>
      <c r="D1309" s="6">
        <v>300719</v>
      </c>
      <c r="E1309" s="6" t="s">
        <v>339</v>
      </c>
      <c r="F1309" s="6" t="s">
        <v>21</v>
      </c>
      <c r="G1309" s="6" t="s">
        <v>2</v>
      </c>
      <c r="H1309" s="6" t="s">
        <v>917</v>
      </c>
      <c r="I1309" s="6">
        <v>-14</v>
      </c>
      <c r="J1309" s="13" t="str">
        <f>VLOOKUP(MONTH(Tabla7[[#This Row],[Fecha del movimiento]]),Tablas!$O$4:$P$15,2,0)</f>
        <v>Ene</v>
      </c>
      <c r="K1309" s="6">
        <f>YEAR(Tabla7[[#This Row],[Fecha del movimiento]])</f>
        <v>2018</v>
      </c>
    </row>
    <row r="1310" spans="2:11" x14ac:dyDescent="0.2">
      <c r="B1310" s="8">
        <v>43325</v>
      </c>
      <c r="C1310" s="6" t="s">
        <v>1864</v>
      </c>
      <c r="D1310" s="6">
        <v>300994</v>
      </c>
      <c r="E1310" s="6" t="s">
        <v>82</v>
      </c>
      <c r="F1310" s="6" t="s">
        <v>21</v>
      </c>
      <c r="G1310" s="6" t="s">
        <v>10</v>
      </c>
      <c r="H1310" s="6" t="s">
        <v>923</v>
      </c>
      <c r="I1310" s="6">
        <v>19</v>
      </c>
      <c r="J1310" s="13" t="str">
        <f>VLOOKUP(MONTH(Tabla7[[#This Row],[Fecha del movimiento]]),Tablas!$O$4:$P$15,2,0)</f>
        <v>Ago</v>
      </c>
      <c r="K1310" s="6">
        <f>YEAR(Tabla7[[#This Row],[Fecha del movimiento]])</f>
        <v>2018</v>
      </c>
    </row>
    <row r="1311" spans="2:11" x14ac:dyDescent="0.2">
      <c r="B1311" s="8">
        <v>43147</v>
      </c>
      <c r="C1311" s="6" t="s">
        <v>2199</v>
      </c>
      <c r="D1311" s="6">
        <v>300876</v>
      </c>
      <c r="E1311" s="6" t="s">
        <v>195</v>
      </c>
      <c r="F1311" s="6" t="s">
        <v>21</v>
      </c>
      <c r="G1311" s="6" t="s">
        <v>7</v>
      </c>
      <c r="H1311" s="6" t="s">
        <v>917</v>
      </c>
      <c r="I1311" s="6">
        <v>-13</v>
      </c>
      <c r="J1311" s="13" t="str">
        <f>VLOOKUP(MONTH(Tabla7[[#This Row],[Fecha del movimiento]]),Tablas!$O$4:$P$15,2,0)</f>
        <v>Feb</v>
      </c>
      <c r="K1311" s="6">
        <f>YEAR(Tabla7[[#This Row],[Fecha del movimiento]])</f>
        <v>2018</v>
      </c>
    </row>
    <row r="1312" spans="2:11" x14ac:dyDescent="0.2">
      <c r="B1312" s="8">
        <v>43132</v>
      </c>
      <c r="C1312" s="6" t="s">
        <v>2200</v>
      </c>
      <c r="D1312" s="6">
        <v>300232</v>
      </c>
      <c r="E1312" s="6" t="s">
        <v>706</v>
      </c>
      <c r="F1312" s="6" t="s">
        <v>21</v>
      </c>
      <c r="G1312" s="6" t="s">
        <v>2</v>
      </c>
      <c r="H1312" s="6" t="s">
        <v>917</v>
      </c>
      <c r="I1312" s="6">
        <v>-7</v>
      </c>
      <c r="J1312" s="13" t="str">
        <f>VLOOKUP(MONTH(Tabla7[[#This Row],[Fecha del movimiento]]),Tablas!$O$4:$P$15,2,0)</f>
        <v>Feb</v>
      </c>
      <c r="K1312" s="6">
        <f>YEAR(Tabla7[[#This Row],[Fecha del movimiento]])</f>
        <v>2018</v>
      </c>
    </row>
    <row r="1313" spans="2:11" x14ac:dyDescent="0.2">
      <c r="B1313" s="8">
        <v>43294</v>
      </c>
      <c r="C1313" s="6" t="s">
        <v>2201</v>
      </c>
      <c r="D1313" s="6">
        <v>300821</v>
      </c>
      <c r="E1313" s="6" t="s">
        <v>248</v>
      </c>
      <c r="F1313" s="6" t="s">
        <v>21</v>
      </c>
      <c r="G1313" s="6" t="s">
        <v>11</v>
      </c>
      <c r="H1313" s="6" t="s">
        <v>917</v>
      </c>
      <c r="I1313" s="6">
        <v>-6</v>
      </c>
      <c r="J1313" s="13" t="str">
        <f>VLOOKUP(MONTH(Tabla7[[#This Row],[Fecha del movimiento]]),Tablas!$O$4:$P$15,2,0)</f>
        <v>Jul</v>
      </c>
      <c r="K1313" s="6">
        <f>YEAR(Tabla7[[#This Row],[Fecha del movimiento]])</f>
        <v>2018</v>
      </c>
    </row>
    <row r="1314" spans="2:11" x14ac:dyDescent="0.2">
      <c r="B1314" s="8">
        <v>43232</v>
      </c>
      <c r="C1314" s="6" t="s">
        <v>2202</v>
      </c>
      <c r="D1314" s="6">
        <v>300866</v>
      </c>
      <c r="E1314" s="6" t="s">
        <v>205</v>
      </c>
      <c r="F1314" s="6" t="s">
        <v>21</v>
      </c>
      <c r="G1314" s="6" t="s">
        <v>5</v>
      </c>
      <c r="H1314" s="6" t="s">
        <v>923</v>
      </c>
      <c r="I1314" s="6">
        <v>13</v>
      </c>
      <c r="J1314" s="13" t="str">
        <f>VLOOKUP(MONTH(Tabla7[[#This Row],[Fecha del movimiento]]),Tablas!$O$4:$P$15,2,0)</f>
        <v>May</v>
      </c>
      <c r="K1314" s="6">
        <f>YEAR(Tabla7[[#This Row],[Fecha del movimiento]])</f>
        <v>2018</v>
      </c>
    </row>
    <row r="1315" spans="2:11" x14ac:dyDescent="0.2">
      <c r="B1315" s="8">
        <v>43342</v>
      </c>
      <c r="C1315" s="6" t="s">
        <v>2203</v>
      </c>
      <c r="D1315" s="6">
        <v>300225</v>
      </c>
      <c r="E1315" s="6" t="s">
        <v>712</v>
      </c>
      <c r="F1315" s="6" t="s">
        <v>21</v>
      </c>
      <c r="G1315" s="6" t="s">
        <v>13</v>
      </c>
      <c r="H1315" s="6" t="s">
        <v>917</v>
      </c>
      <c r="I1315" s="6">
        <v>-6</v>
      </c>
      <c r="J1315" s="13" t="str">
        <f>VLOOKUP(MONTH(Tabla7[[#This Row],[Fecha del movimiento]]),Tablas!$O$4:$P$15,2,0)</f>
        <v>Ago</v>
      </c>
      <c r="K1315" s="6">
        <f>YEAR(Tabla7[[#This Row],[Fecha del movimiento]])</f>
        <v>2018</v>
      </c>
    </row>
    <row r="1316" spans="2:11" x14ac:dyDescent="0.2">
      <c r="B1316" s="8">
        <v>43256</v>
      </c>
      <c r="C1316" s="6" t="s">
        <v>2204</v>
      </c>
      <c r="D1316" s="6">
        <v>300257</v>
      </c>
      <c r="E1316" s="6" t="s">
        <v>691</v>
      </c>
      <c r="F1316" s="6" t="s">
        <v>21</v>
      </c>
      <c r="G1316" s="6" t="s">
        <v>2</v>
      </c>
      <c r="H1316" s="6" t="s">
        <v>923</v>
      </c>
      <c r="I1316" s="6">
        <v>13</v>
      </c>
      <c r="J1316" s="13" t="str">
        <f>VLOOKUP(MONTH(Tabla7[[#This Row],[Fecha del movimiento]]),Tablas!$O$4:$P$15,2,0)</f>
        <v>Jun</v>
      </c>
      <c r="K1316" s="6">
        <f>YEAR(Tabla7[[#This Row],[Fecha del movimiento]])</f>
        <v>2018</v>
      </c>
    </row>
    <row r="1317" spans="2:11" x14ac:dyDescent="0.2">
      <c r="B1317" s="8">
        <v>43242</v>
      </c>
      <c r="C1317" s="6" t="s">
        <v>2205</v>
      </c>
      <c r="D1317" s="6">
        <v>300190</v>
      </c>
      <c r="E1317" s="6" t="s">
        <v>737</v>
      </c>
      <c r="F1317" s="6" t="s">
        <v>21</v>
      </c>
      <c r="G1317" s="6" t="s">
        <v>9</v>
      </c>
      <c r="H1317" s="6" t="s">
        <v>923</v>
      </c>
      <c r="I1317" s="6">
        <v>15</v>
      </c>
      <c r="J1317" s="13" t="str">
        <f>VLOOKUP(MONTH(Tabla7[[#This Row],[Fecha del movimiento]]),Tablas!$O$4:$P$15,2,0)</f>
        <v>May</v>
      </c>
      <c r="K1317" s="6">
        <f>YEAR(Tabla7[[#This Row],[Fecha del movimiento]])</f>
        <v>2018</v>
      </c>
    </row>
    <row r="1318" spans="2:11" x14ac:dyDescent="0.2">
      <c r="B1318" s="8">
        <v>43334</v>
      </c>
      <c r="C1318" s="6" t="s">
        <v>2206</v>
      </c>
      <c r="D1318" s="6">
        <v>300935</v>
      </c>
      <c r="E1318" s="6" t="s">
        <v>139</v>
      </c>
      <c r="F1318" s="6" t="s">
        <v>21</v>
      </c>
      <c r="G1318" s="6" t="s">
        <v>13</v>
      </c>
      <c r="H1318" s="6" t="s">
        <v>917</v>
      </c>
      <c r="I1318" s="6">
        <v>-5</v>
      </c>
      <c r="J1318" s="13" t="str">
        <f>VLOOKUP(MONTH(Tabla7[[#This Row],[Fecha del movimiento]]),Tablas!$O$4:$P$15,2,0)</f>
        <v>Ago</v>
      </c>
      <c r="K1318" s="6">
        <f>YEAR(Tabla7[[#This Row],[Fecha del movimiento]])</f>
        <v>2018</v>
      </c>
    </row>
    <row r="1319" spans="2:11" x14ac:dyDescent="0.2">
      <c r="B1319" s="8">
        <v>43120</v>
      </c>
      <c r="C1319" s="6" t="s">
        <v>2207</v>
      </c>
      <c r="D1319" s="6">
        <v>300352</v>
      </c>
      <c r="E1319" s="6" t="s">
        <v>629</v>
      </c>
      <c r="F1319" s="6" t="s">
        <v>21</v>
      </c>
      <c r="G1319" s="6" t="s">
        <v>11</v>
      </c>
      <c r="H1319" s="6" t="s">
        <v>917</v>
      </c>
      <c r="I1319" s="6">
        <v>-14</v>
      </c>
      <c r="J1319" s="13" t="str">
        <f>VLOOKUP(MONTH(Tabla7[[#This Row],[Fecha del movimiento]]),Tablas!$O$4:$P$15,2,0)</f>
        <v>Ene</v>
      </c>
      <c r="K1319" s="6">
        <f>YEAR(Tabla7[[#This Row],[Fecha del movimiento]])</f>
        <v>2018</v>
      </c>
    </row>
    <row r="1320" spans="2:11" x14ac:dyDescent="0.2">
      <c r="B1320" s="8">
        <v>43133</v>
      </c>
      <c r="C1320" s="6" t="s">
        <v>2208</v>
      </c>
      <c r="D1320" s="6">
        <v>300161</v>
      </c>
      <c r="E1320" s="6" t="s">
        <v>319</v>
      </c>
      <c r="F1320" s="6" t="s">
        <v>21</v>
      </c>
      <c r="G1320" s="6" t="s">
        <v>2</v>
      </c>
      <c r="H1320" s="6" t="s">
        <v>923</v>
      </c>
      <c r="I1320" s="6">
        <v>17</v>
      </c>
      <c r="J1320" s="13" t="str">
        <f>VLOOKUP(MONTH(Tabla7[[#This Row],[Fecha del movimiento]]),Tablas!$O$4:$P$15,2,0)</f>
        <v>Feb</v>
      </c>
      <c r="K1320" s="6">
        <f>YEAR(Tabla7[[#This Row],[Fecha del movimiento]])</f>
        <v>2018</v>
      </c>
    </row>
    <row r="1321" spans="2:11" x14ac:dyDescent="0.2">
      <c r="B1321" s="8">
        <v>43193</v>
      </c>
      <c r="C1321" s="6" t="s">
        <v>2209</v>
      </c>
      <c r="D1321" s="6">
        <v>300031</v>
      </c>
      <c r="E1321" s="6" t="s">
        <v>589</v>
      </c>
      <c r="F1321" s="6" t="s">
        <v>21</v>
      </c>
      <c r="G1321" s="6" t="s">
        <v>2</v>
      </c>
      <c r="H1321" s="6" t="s">
        <v>917</v>
      </c>
      <c r="I1321" s="6">
        <v>-11</v>
      </c>
      <c r="J1321" s="13" t="str">
        <f>VLOOKUP(MONTH(Tabla7[[#This Row],[Fecha del movimiento]]),Tablas!$O$4:$P$15,2,0)</f>
        <v>Abr</v>
      </c>
      <c r="K1321" s="6">
        <f>YEAR(Tabla7[[#This Row],[Fecha del movimiento]])</f>
        <v>2018</v>
      </c>
    </row>
    <row r="1322" spans="2:11" x14ac:dyDescent="0.2">
      <c r="B1322" s="8">
        <v>43265</v>
      </c>
      <c r="C1322" s="6" t="s">
        <v>2210</v>
      </c>
      <c r="D1322" s="6">
        <v>300963</v>
      </c>
      <c r="E1322" s="6" t="s">
        <v>112</v>
      </c>
      <c r="F1322" s="6" t="s">
        <v>21</v>
      </c>
      <c r="G1322" s="6" t="s">
        <v>6</v>
      </c>
      <c r="H1322" s="6" t="s">
        <v>923</v>
      </c>
      <c r="I1322" s="6">
        <v>15</v>
      </c>
      <c r="J1322" s="13" t="str">
        <f>VLOOKUP(MONTH(Tabla7[[#This Row],[Fecha del movimiento]]),Tablas!$O$4:$P$15,2,0)</f>
        <v>Jun</v>
      </c>
      <c r="K1322" s="6">
        <f>YEAR(Tabla7[[#This Row],[Fecha del movimiento]])</f>
        <v>2018</v>
      </c>
    </row>
    <row r="1323" spans="2:11" x14ac:dyDescent="0.2">
      <c r="B1323" s="8">
        <v>43170</v>
      </c>
      <c r="C1323" s="6" t="s">
        <v>2211</v>
      </c>
      <c r="D1323" s="6">
        <v>300224</v>
      </c>
      <c r="E1323" s="6" t="s">
        <v>545</v>
      </c>
      <c r="F1323" s="6" t="s">
        <v>21</v>
      </c>
      <c r="G1323" s="6" t="s">
        <v>13</v>
      </c>
      <c r="H1323" s="6" t="s">
        <v>923</v>
      </c>
      <c r="I1323" s="6">
        <v>17</v>
      </c>
      <c r="J1323" s="13" t="str">
        <f>VLOOKUP(MONTH(Tabla7[[#This Row],[Fecha del movimiento]]),Tablas!$O$4:$P$15,2,0)</f>
        <v>Mar</v>
      </c>
      <c r="K1323" s="6">
        <f>YEAR(Tabla7[[#This Row],[Fecha del movimiento]])</f>
        <v>2018</v>
      </c>
    </row>
    <row r="1324" spans="2:11" x14ac:dyDescent="0.2">
      <c r="B1324" s="8">
        <v>43270</v>
      </c>
      <c r="C1324" s="6" t="s">
        <v>1335</v>
      </c>
      <c r="D1324" s="6">
        <v>300647</v>
      </c>
      <c r="E1324" s="6" t="s">
        <v>398</v>
      </c>
      <c r="F1324" s="6" t="s">
        <v>21</v>
      </c>
      <c r="G1324" s="6" t="s">
        <v>12</v>
      </c>
      <c r="H1324" s="6" t="s">
        <v>917</v>
      </c>
      <c r="I1324" s="6">
        <v>-6</v>
      </c>
      <c r="J1324" s="13" t="str">
        <f>VLOOKUP(MONTH(Tabla7[[#This Row],[Fecha del movimiento]]),Tablas!$O$4:$P$15,2,0)</f>
        <v>Jun</v>
      </c>
      <c r="K1324" s="6">
        <f>YEAR(Tabla7[[#This Row],[Fecha del movimiento]])</f>
        <v>2018</v>
      </c>
    </row>
    <row r="1325" spans="2:11" x14ac:dyDescent="0.2">
      <c r="B1325" s="8">
        <v>43217</v>
      </c>
      <c r="C1325" s="6" t="s">
        <v>2212</v>
      </c>
      <c r="D1325" s="6">
        <v>300303</v>
      </c>
      <c r="E1325" s="6" t="s">
        <v>621</v>
      </c>
      <c r="F1325" s="6" t="s">
        <v>21</v>
      </c>
      <c r="G1325" s="6" t="s">
        <v>3</v>
      </c>
      <c r="H1325" s="6" t="s">
        <v>923</v>
      </c>
      <c r="I1325" s="6">
        <v>17</v>
      </c>
      <c r="J1325" s="13" t="str">
        <f>VLOOKUP(MONTH(Tabla7[[#This Row],[Fecha del movimiento]]),Tablas!$O$4:$P$15,2,0)</f>
        <v>Abr</v>
      </c>
      <c r="K1325" s="6">
        <f>YEAR(Tabla7[[#This Row],[Fecha del movimiento]])</f>
        <v>2018</v>
      </c>
    </row>
    <row r="1326" spans="2:11" x14ac:dyDescent="0.2">
      <c r="B1326" s="8">
        <v>43198</v>
      </c>
      <c r="C1326" s="6" t="s">
        <v>2213</v>
      </c>
      <c r="D1326" s="6">
        <v>300396</v>
      </c>
      <c r="E1326" s="6" t="s">
        <v>586</v>
      </c>
      <c r="F1326" s="6" t="s">
        <v>21</v>
      </c>
      <c r="G1326" s="6" t="s">
        <v>4</v>
      </c>
      <c r="H1326" s="6" t="s">
        <v>923</v>
      </c>
      <c r="I1326" s="6">
        <v>12</v>
      </c>
      <c r="J1326" s="13" t="str">
        <f>VLOOKUP(MONTH(Tabla7[[#This Row],[Fecha del movimiento]]),Tablas!$O$4:$P$15,2,0)</f>
        <v>Abr</v>
      </c>
      <c r="K1326" s="6">
        <f>YEAR(Tabla7[[#This Row],[Fecha del movimiento]])</f>
        <v>2018</v>
      </c>
    </row>
    <row r="1327" spans="2:11" x14ac:dyDescent="0.2">
      <c r="B1327" s="8">
        <v>43112</v>
      </c>
      <c r="C1327" s="6" t="s">
        <v>2214</v>
      </c>
      <c r="D1327" s="6">
        <v>300736</v>
      </c>
      <c r="E1327" s="6" t="s">
        <v>323</v>
      </c>
      <c r="F1327" s="6" t="s">
        <v>21</v>
      </c>
      <c r="G1327" s="6" t="s">
        <v>2</v>
      </c>
      <c r="H1327" s="6" t="s">
        <v>917</v>
      </c>
      <c r="I1327" s="6">
        <v>-16</v>
      </c>
      <c r="J1327" s="13" t="str">
        <f>VLOOKUP(MONTH(Tabla7[[#This Row],[Fecha del movimiento]]),Tablas!$O$4:$P$15,2,0)</f>
        <v>Ene</v>
      </c>
      <c r="K1327" s="6">
        <f>YEAR(Tabla7[[#This Row],[Fecha del movimiento]])</f>
        <v>2018</v>
      </c>
    </row>
    <row r="1328" spans="2:11" x14ac:dyDescent="0.2">
      <c r="B1328" s="8">
        <v>43241</v>
      </c>
      <c r="C1328" s="6" t="s">
        <v>2215</v>
      </c>
      <c r="D1328" s="6">
        <v>300339</v>
      </c>
      <c r="E1328" s="6" t="s">
        <v>579</v>
      </c>
      <c r="F1328" s="6" t="s">
        <v>21</v>
      </c>
      <c r="G1328" s="6" t="s">
        <v>11</v>
      </c>
      <c r="H1328" s="6" t="s">
        <v>917</v>
      </c>
      <c r="I1328" s="6">
        <v>-15</v>
      </c>
      <c r="J1328" s="13" t="str">
        <f>VLOOKUP(MONTH(Tabla7[[#This Row],[Fecha del movimiento]]),Tablas!$O$4:$P$15,2,0)</f>
        <v>May</v>
      </c>
      <c r="K1328" s="6">
        <f>YEAR(Tabla7[[#This Row],[Fecha del movimiento]])</f>
        <v>2018</v>
      </c>
    </row>
    <row r="1329" spans="2:11" x14ac:dyDescent="0.2">
      <c r="B1329" s="8">
        <v>43250</v>
      </c>
      <c r="C1329" s="6" t="s">
        <v>2216</v>
      </c>
      <c r="D1329" s="6">
        <v>300879</v>
      </c>
      <c r="E1329" s="6" t="s">
        <v>193</v>
      </c>
      <c r="F1329" s="6" t="s">
        <v>21</v>
      </c>
      <c r="G1329" s="6" t="s">
        <v>11</v>
      </c>
      <c r="H1329" s="6" t="s">
        <v>917</v>
      </c>
      <c r="I1329" s="6">
        <v>-7</v>
      </c>
      <c r="J1329" s="13" t="str">
        <f>VLOOKUP(MONTH(Tabla7[[#This Row],[Fecha del movimiento]]),Tablas!$O$4:$P$15,2,0)</f>
        <v>May</v>
      </c>
      <c r="K1329" s="6">
        <f>YEAR(Tabla7[[#This Row],[Fecha del movimiento]])</f>
        <v>2018</v>
      </c>
    </row>
    <row r="1330" spans="2:11" x14ac:dyDescent="0.2">
      <c r="B1330" s="8">
        <v>43298</v>
      </c>
      <c r="C1330" s="6" t="s">
        <v>2217</v>
      </c>
      <c r="D1330" s="6">
        <v>300404</v>
      </c>
      <c r="E1330" s="6" t="s">
        <v>591</v>
      </c>
      <c r="F1330" s="6" t="s">
        <v>21</v>
      </c>
      <c r="G1330" s="6" t="s">
        <v>4</v>
      </c>
      <c r="H1330" s="6" t="s">
        <v>917</v>
      </c>
      <c r="I1330" s="6">
        <v>-18</v>
      </c>
      <c r="J1330" s="13" t="str">
        <f>VLOOKUP(MONTH(Tabla7[[#This Row],[Fecha del movimiento]]),Tablas!$O$4:$P$15,2,0)</f>
        <v>Jul</v>
      </c>
      <c r="K1330" s="6">
        <f>YEAR(Tabla7[[#This Row],[Fecha del movimiento]])</f>
        <v>2018</v>
      </c>
    </row>
    <row r="1331" spans="2:11" x14ac:dyDescent="0.2">
      <c r="B1331" s="8">
        <v>43237</v>
      </c>
      <c r="C1331" s="6" t="s">
        <v>2218</v>
      </c>
      <c r="D1331" s="6">
        <v>300806</v>
      </c>
      <c r="E1331" s="6" t="s">
        <v>261</v>
      </c>
      <c r="F1331" s="6" t="s">
        <v>21</v>
      </c>
      <c r="G1331" s="6" t="s">
        <v>6</v>
      </c>
      <c r="H1331" s="6" t="s">
        <v>917</v>
      </c>
      <c r="I1331" s="6">
        <v>-13</v>
      </c>
      <c r="J1331" s="13" t="str">
        <f>VLOOKUP(MONTH(Tabla7[[#This Row],[Fecha del movimiento]]),Tablas!$O$4:$P$15,2,0)</f>
        <v>May</v>
      </c>
      <c r="K1331" s="6">
        <f>YEAR(Tabla7[[#This Row],[Fecha del movimiento]])</f>
        <v>2018</v>
      </c>
    </row>
    <row r="1332" spans="2:11" x14ac:dyDescent="0.2">
      <c r="B1332" s="8">
        <v>43298</v>
      </c>
      <c r="C1332" s="6" t="s">
        <v>2219</v>
      </c>
      <c r="D1332" s="6">
        <v>300772</v>
      </c>
      <c r="E1332" s="6" t="s">
        <v>292</v>
      </c>
      <c r="F1332" s="6" t="s">
        <v>21</v>
      </c>
      <c r="G1332" s="6" t="s">
        <v>5</v>
      </c>
      <c r="H1332" s="6" t="s">
        <v>923</v>
      </c>
      <c r="I1332" s="6">
        <v>20</v>
      </c>
      <c r="J1332" s="13" t="str">
        <f>VLOOKUP(MONTH(Tabla7[[#This Row],[Fecha del movimiento]]),Tablas!$O$4:$P$15,2,0)</f>
        <v>Jul</v>
      </c>
      <c r="K1332" s="6">
        <f>YEAR(Tabla7[[#This Row],[Fecha del movimiento]])</f>
        <v>2018</v>
      </c>
    </row>
    <row r="1333" spans="2:11" x14ac:dyDescent="0.2">
      <c r="B1333" s="8">
        <v>43110</v>
      </c>
      <c r="C1333" s="6" t="s">
        <v>2220</v>
      </c>
      <c r="D1333" s="6">
        <v>300395</v>
      </c>
      <c r="E1333" s="6" t="s">
        <v>591</v>
      </c>
      <c r="F1333" s="6" t="s">
        <v>21</v>
      </c>
      <c r="G1333" s="6" t="s">
        <v>4</v>
      </c>
      <c r="H1333" s="6" t="s">
        <v>923</v>
      </c>
      <c r="I1333" s="6">
        <v>19</v>
      </c>
      <c r="J1333" s="13" t="str">
        <f>VLOOKUP(MONTH(Tabla7[[#This Row],[Fecha del movimiento]]),Tablas!$O$4:$P$15,2,0)</f>
        <v>Ene</v>
      </c>
      <c r="K1333" s="6">
        <f>YEAR(Tabla7[[#This Row],[Fecha del movimiento]])</f>
        <v>2018</v>
      </c>
    </row>
    <row r="1334" spans="2:11" x14ac:dyDescent="0.2">
      <c r="B1334" s="8">
        <v>43110</v>
      </c>
      <c r="C1334" s="6" t="s">
        <v>2221</v>
      </c>
      <c r="D1334" s="6">
        <v>300162</v>
      </c>
      <c r="E1334" s="6" t="s">
        <v>747</v>
      </c>
      <c r="F1334" s="6" t="s">
        <v>21</v>
      </c>
      <c r="G1334" s="6" t="s">
        <v>2</v>
      </c>
      <c r="H1334" s="6" t="s">
        <v>923</v>
      </c>
      <c r="I1334" s="6">
        <v>11</v>
      </c>
      <c r="J1334" s="13" t="str">
        <f>VLOOKUP(MONTH(Tabla7[[#This Row],[Fecha del movimiento]]),Tablas!$O$4:$P$15,2,0)</f>
        <v>Ene</v>
      </c>
      <c r="K1334" s="6">
        <f>YEAR(Tabla7[[#This Row],[Fecha del movimiento]])</f>
        <v>2018</v>
      </c>
    </row>
    <row r="1335" spans="2:11" x14ac:dyDescent="0.2">
      <c r="B1335" s="8">
        <v>43170</v>
      </c>
      <c r="C1335" s="6" t="s">
        <v>2222</v>
      </c>
      <c r="D1335" s="6">
        <v>300104</v>
      </c>
      <c r="E1335" s="6" t="s">
        <v>769</v>
      </c>
      <c r="F1335" s="6" t="s">
        <v>21</v>
      </c>
      <c r="G1335" s="6" t="s">
        <v>5</v>
      </c>
      <c r="H1335" s="6" t="s">
        <v>923</v>
      </c>
      <c r="I1335" s="6">
        <v>14</v>
      </c>
      <c r="J1335" s="13" t="str">
        <f>VLOOKUP(MONTH(Tabla7[[#This Row],[Fecha del movimiento]]),Tablas!$O$4:$P$15,2,0)</f>
        <v>Mar</v>
      </c>
      <c r="K1335" s="6">
        <f>YEAR(Tabla7[[#This Row],[Fecha del movimiento]])</f>
        <v>2018</v>
      </c>
    </row>
    <row r="1336" spans="2:11" x14ac:dyDescent="0.2">
      <c r="B1336" s="8">
        <v>43181</v>
      </c>
      <c r="C1336" s="6" t="s">
        <v>2223</v>
      </c>
      <c r="D1336" s="6">
        <v>300564</v>
      </c>
      <c r="E1336" s="6" t="s">
        <v>391</v>
      </c>
      <c r="F1336" s="6" t="s">
        <v>21</v>
      </c>
      <c r="G1336" s="6" t="s">
        <v>2</v>
      </c>
      <c r="H1336" s="6" t="s">
        <v>917</v>
      </c>
      <c r="I1336" s="6">
        <v>-6</v>
      </c>
      <c r="J1336" s="13" t="str">
        <f>VLOOKUP(MONTH(Tabla7[[#This Row],[Fecha del movimiento]]),Tablas!$O$4:$P$15,2,0)</f>
        <v>Mar</v>
      </c>
      <c r="K1336" s="6">
        <f>YEAR(Tabla7[[#This Row],[Fecha del movimiento]])</f>
        <v>2018</v>
      </c>
    </row>
    <row r="1337" spans="2:11" x14ac:dyDescent="0.2">
      <c r="B1337" s="8">
        <v>43235</v>
      </c>
      <c r="C1337" s="6" t="s">
        <v>2224</v>
      </c>
      <c r="D1337" s="6">
        <v>300989</v>
      </c>
      <c r="E1337" s="6" t="s">
        <v>87</v>
      </c>
      <c r="F1337" s="6" t="s">
        <v>21</v>
      </c>
      <c r="G1337" s="6" t="s">
        <v>1</v>
      </c>
      <c r="H1337" s="6" t="s">
        <v>923</v>
      </c>
      <c r="I1337" s="6">
        <v>17</v>
      </c>
      <c r="J1337" s="13" t="str">
        <f>VLOOKUP(MONTH(Tabla7[[#This Row],[Fecha del movimiento]]),Tablas!$O$4:$P$15,2,0)</f>
        <v>May</v>
      </c>
      <c r="K1337" s="6">
        <f>YEAR(Tabla7[[#This Row],[Fecha del movimiento]])</f>
        <v>2018</v>
      </c>
    </row>
    <row r="1338" spans="2:11" x14ac:dyDescent="0.2">
      <c r="B1338" s="8">
        <v>43186</v>
      </c>
      <c r="C1338" s="6" t="s">
        <v>2225</v>
      </c>
      <c r="D1338" s="6">
        <v>300136</v>
      </c>
      <c r="E1338" s="6" t="s">
        <v>142</v>
      </c>
      <c r="F1338" s="6" t="s">
        <v>21</v>
      </c>
      <c r="G1338" s="6" t="s">
        <v>6</v>
      </c>
      <c r="H1338" s="6" t="s">
        <v>923</v>
      </c>
      <c r="I1338" s="6">
        <v>13</v>
      </c>
      <c r="J1338" s="13" t="str">
        <f>VLOOKUP(MONTH(Tabla7[[#This Row],[Fecha del movimiento]]),Tablas!$O$4:$P$15,2,0)</f>
        <v>Mar</v>
      </c>
      <c r="K1338" s="6">
        <f>YEAR(Tabla7[[#This Row],[Fecha del movimiento]])</f>
        <v>2018</v>
      </c>
    </row>
    <row r="1339" spans="2:11" x14ac:dyDescent="0.2">
      <c r="B1339" s="8">
        <v>43271</v>
      </c>
      <c r="C1339" s="6" t="s">
        <v>1322</v>
      </c>
      <c r="D1339" s="6">
        <v>300353</v>
      </c>
      <c r="E1339" s="6" t="s">
        <v>628</v>
      </c>
      <c r="F1339" s="6" t="s">
        <v>21</v>
      </c>
      <c r="G1339" s="6" t="s">
        <v>4</v>
      </c>
      <c r="H1339" s="6" t="s">
        <v>923</v>
      </c>
      <c r="I1339" s="6">
        <v>10</v>
      </c>
      <c r="J1339" s="13" t="str">
        <f>VLOOKUP(MONTH(Tabla7[[#This Row],[Fecha del movimiento]]),Tablas!$O$4:$P$15,2,0)</f>
        <v>Jun</v>
      </c>
      <c r="K1339" s="6">
        <f>YEAR(Tabla7[[#This Row],[Fecha del movimiento]])</f>
        <v>2018</v>
      </c>
    </row>
    <row r="1340" spans="2:11" x14ac:dyDescent="0.2">
      <c r="B1340" s="8">
        <v>43119</v>
      </c>
      <c r="C1340" s="6" t="s">
        <v>2226</v>
      </c>
      <c r="D1340" s="6">
        <v>300309</v>
      </c>
      <c r="E1340" s="6" t="s">
        <v>658</v>
      </c>
      <c r="F1340" s="6" t="s">
        <v>21</v>
      </c>
      <c r="G1340" s="6" t="s">
        <v>13</v>
      </c>
      <c r="H1340" s="6" t="s">
        <v>917</v>
      </c>
      <c r="I1340" s="6">
        <v>-20</v>
      </c>
      <c r="J1340" s="13" t="str">
        <f>VLOOKUP(MONTH(Tabla7[[#This Row],[Fecha del movimiento]]),Tablas!$O$4:$P$15,2,0)</f>
        <v>Ene</v>
      </c>
      <c r="K1340" s="6">
        <f>YEAR(Tabla7[[#This Row],[Fecha del movimiento]])</f>
        <v>2018</v>
      </c>
    </row>
    <row r="1341" spans="2:11" x14ac:dyDescent="0.2">
      <c r="B1341" s="8">
        <v>43175</v>
      </c>
      <c r="C1341" s="6" t="s">
        <v>2227</v>
      </c>
      <c r="D1341" s="6">
        <v>300062</v>
      </c>
      <c r="E1341" s="6" t="s">
        <v>789</v>
      </c>
      <c r="F1341" s="6" t="s">
        <v>21</v>
      </c>
      <c r="G1341" s="6" t="s">
        <v>5</v>
      </c>
      <c r="H1341" s="6" t="s">
        <v>917</v>
      </c>
      <c r="I1341" s="6">
        <v>-5</v>
      </c>
      <c r="J1341" s="13" t="str">
        <f>VLOOKUP(MONTH(Tabla7[[#This Row],[Fecha del movimiento]]),Tablas!$O$4:$P$15,2,0)</f>
        <v>Mar</v>
      </c>
      <c r="K1341" s="6">
        <f>YEAR(Tabla7[[#This Row],[Fecha del movimiento]])</f>
        <v>2018</v>
      </c>
    </row>
    <row r="1342" spans="2:11" x14ac:dyDescent="0.2">
      <c r="B1342" s="8">
        <v>43326</v>
      </c>
      <c r="C1342" s="6" t="s">
        <v>2228</v>
      </c>
      <c r="D1342" s="6">
        <v>300374</v>
      </c>
      <c r="E1342" s="6" t="s">
        <v>104</v>
      </c>
      <c r="F1342" s="6" t="s">
        <v>21</v>
      </c>
      <c r="G1342" s="6" t="s">
        <v>10</v>
      </c>
      <c r="H1342" s="6" t="s">
        <v>917</v>
      </c>
      <c r="I1342" s="6">
        <v>-12</v>
      </c>
      <c r="J1342" s="13" t="str">
        <f>VLOOKUP(MONTH(Tabla7[[#This Row],[Fecha del movimiento]]),Tablas!$O$4:$P$15,2,0)</f>
        <v>Ago</v>
      </c>
      <c r="K1342" s="6">
        <f>YEAR(Tabla7[[#This Row],[Fecha del movimiento]])</f>
        <v>2018</v>
      </c>
    </row>
    <row r="1343" spans="2:11" x14ac:dyDescent="0.2">
      <c r="B1343" s="8">
        <v>43160</v>
      </c>
      <c r="C1343" s="6" t="s">
        <v>2229</v>
      </c>
      <c r="D1343" s="6">
        <v>300499</v>
      </c>
      <c r="E1343" s="6" t="s">
        <v>524</v>
      </c>
      <c r="F1343" s="6" t="s">
        <v>21</v>
      </c>
      <c r="G1343" s="6" t="s">
        <v>11</v>
      </c>
      <c r="H1343" s="6" t="s">
        <v>917</v>
      </c>
      <c r="I1343" s="6">
        <v>-12</v>
      </c>
      <c r="J1343" s="13" t="str">
        <f>VLOOKUP(MONTH(Tabla7[[#This Row],[Fecha del movimiento]]),Tablas!$O$4:$P$15,2,0)</f>
        <v>Mar</v>
      </c>
      <c r="K1343" s="6">
        <f>YEAR(Tabla7[[#This Row],[Fecha del movimiento]])</f>
        <v>2018</v>
      </c>
    </row>
    <row r="1344" spans="2:11" x14ac:dyDescent="0.2">
      <c r="B1344" s="8">
        <v>43136</v>
      </c>
      <c r="C1344" s="6" t="s">
        <v>2230</v>
      </c>
      <c r="D1344" s="6">
        <v>300783</v>
      </c>
      <c r="E1344" s="6" t="s">
        <v>282</v>
      </c>
      <c r="F1344" s="6" t="s">
        <v>21</v>
      </c>
      <c r="G1344" s="6" t="s">
        <v>9</v>
      </c>
      <c r="H1344" s="6" t="s">
        <v>917</v>
      </c>
      <c r="I1344" s="6">
        <v>-6</v>
      </c>
      <c r="J1344" s="13" t="str">
        <f>VLOOKUP(MONTH(Tabla7[[#This Row],[Fecha del movimiento]]),Tablas!$O$4:$P$15,2,0)</f>
        <v>Feb</v>
      </c>
      <c r="K1344" s="6">
        <f>YEAR(Tabla7[[#This Row],[Fecha del movimiento]])</f>
        <v>2018</v>
      </c>
    </row>
    <row r="1345" spans="2:11" x14ac:dyDescent="0.2">
      <c r="B1345" s="8">
        <v>43327</v>
      </c>
      <c r="C1345" s="6" t="s">
        <v>2231</v>
      </c>
      <c r="D1345" s="6">
        <v>300368</v>
      </c>
      <c r="E1345" s="6" t="s">
        <v>617</v>
      </c>
      <c r="F1345" s="6" t="s">
        <v>21</v>
      </c>
      <c r="G1345" s="6" t="s">
        <v>9</v>
      </c>
      <c r="H1345" s="6" t="s">
        <v>923</v>
      </c>
      <c r="I1345" s="6">
        <v>16</v>
      </c>
      <c r="J1345" s="13" t="str">
        <f>VLOOKUP(MONTH(Tabla7[[#This Row],[Fecha del movimiento]]),Tablas!$O$4:$P$15,2,0)</f>
        <v>Ago</v>
      </c>
      <c r="K1345" s="6">
        <f>YEAR(Tabla7[[#This Row],[Fecha del movimiento]])</f>
        <v>2018</v>
      </c>
    </row>
    <row r="1346" spans="2:11" x14ac:dyDescent="0.2">
      <c r="B1346" s="8">
        <v>43250</v>
      </c>
      <c r="C1346" s="6" t="s">
        <v>2232</v>
      </c>
      <c r="D1346" s="6">
        <v>300697</v>
      </c>
      <c r="E1346" s="6" t="s">
        <v>360</v>
      </c>
      <c r="F1346" s="6" t="s">
        <v>21</v>
      </c>
      <c r="G1346" s="6" t="s">
        <v>11</v>
      </c>
      <c r="H1346" s="6" t="s">
        <v>923</v>
      </c>
      <c r="I1346" s="6">
        <v>12</v>
      </c>
      <c r="J1346" s="13" t="str">
        <f>VLOOKUP(MONTH(Tabla7[[#This Row],[Fecha del movimiento]]),Tablas!$O$4:$P$15,2,0)</f>
        <v>May</v>
      </c>
      <c r="K1346" s="6">
        <f>YEAR(Tabla7[[#This Row],[Fecha del movimiento]])</f>
        <v>2018</v>
      </c>
    </row>
    <row r="1347" spans="2:11" x14ac:dyDescent="0.2">
      <c r="B1347" s="8">
        <v>43304</v>
      </c>
      <c r="C1347" s="6" t="s">
        <v>2233</v>
      </c>
      <c r="D1347" s="6">
        <v>300052</v>
      </c>
      <c r="E1347" s="6" t="s">
        <v>793</v>
      </c>
      <c r="F1347" s="6" t="s">
        <v>21</v>
      </c>
      <c r="G1347" s="6" t="s">
        <v>6</v>
      </c>
      <c r="H1347" s="6" t="s">
        <v>917</v>
      </c>
      <c r="I1347" s="6">
        <v>-9</v>
      </c>
      <c r="J1347" s="13" t="str">
        <f>VLOOKUP(MONTH(Tabla7[[#This Row],[Fecha del movimiento]]),Tablas!$O$4:$P$15,2,0)</f>
        <v>Jul</v>
      </c>
      <c r="K1347" s="6">
        <f>YEAR(Tabla7[[#This Row],[Fecha del movimiento]])</f>
        <v>2018</v>
      </c>
    </row>
    <row r="1348" spans="2:11" x14ac:dyDescent="0.2">
      <c r="B1348" s="8">
        <v>43260</v>
      </c>
      <c r="C1348" s="6" t="s">
        <v>2234</v>
      </c>
      <c r="D1348" s="6">
        <v>300563</v>
      </c>
      <c r="E1348" s="6" t="s">
        <v>468</v>
      </c>
      <c r="F1348" s="6" t="s">
        <v>21</v>
      </c>
      <c r="G1348" s="6" t="s">
        <v>2</v>
      </c>
      <c r="H1348" s="6" t="s">
        <v>923</v>
      </c>
      <c r="I1348" s="6">
        <v>14</v>
      </c>
      <c r="J1348" s="13" t="str">
        <f>VLOOKUP(MONTH(Tabla7[[#This Row],[Fecha del movimiento]]),Tablas!$O$4:$P$15,2,0)</f>
        <v>Jun</v>
      </c>
      <c r="K1348" s="6">
        <f>YEAR(Tabla7[[#This Row],[Fecha del movimiento]])</f>
        <v>2018</v>
      </c>
    </row>
    <row r="1349" spans="2:11" x14ac:dyDescent="0.2">
      <c r="B1349" s="8">
        <v>43300</v>
      </c>
      <c r="C1349" s="6" t="s">
        <v>2193</v>
      </c>
      <c r="D1349" s="6">
        <v>301011</v>
      </c>
      <c r="E1349" s="6" t="s">
        <v>66</v>
      </c>
      <c r="F1349" s="6" t="s">
        <v>21</v>
      </c>
      <c r="G1349" s="6" t="s">
        <v>12</v>
      </c>
      <c r="H1349" s="6" t="s">
        <v>917</v>
      </c>
      <c r="I1349" s="6">
        <v>-14</v>
      </c>
      <c r="J1349" s="13" t="str">
        <f>VLOOKUP(MONTH(Tabla7[[#This Row],[Fecha del movimiento]]),Tablas!$O$4:$P$15,2,0)</f>
        <v>Jul</v>
      </c>
      <c r="K1349" s="6">
        <f>YEAR(Tabla7[[#This Row],[Fecha del movimiento]])</f>
        <v>2018</v>
      </c>
    </row>
    <row r="1350" spans="2:11" x14ac:dyDescent="0.2">
      <c r="B1350" s="8">
        <v>43168</v>
      </c>
      <c r="C1350" s="6" t="s">
        <v>2235</v>
      </c>
      <c r="D1350" s="6">
        <v>300962</v>
      </c>
      <c r="E1350" s="6" t="s">
        <v>113</v>
      </c>
      <c r="F1350" s="6" t="s">
        <v>21</v>
      </c>
      <c r="G1350" s="6" t="s">
        <v>6</v>
      </c>
      <c r="H1350" s="6" t="s">
        <v>917</v>
      </c>
      <c r="I1350" s="6">
        <v>-5</v>
      </c>
      <c r="J1350" s="13" t="str">
        <f>VLOOKUP(MONTH(Tabla7[[#This Row],[Fecha del movimiento]]),Tablas!$O$4:$P$15,2,0)</f>
        <v>Mar</v>
      </c>
      <c r="K1350" s="6">
        <f>YEAR(Tabla7[[#This Row],[Fecha del movimiento]])</f>
        <v>2018</v>
      </c>
    </row>
    <row r="1351" spans="2:11" x14ac:dyDescent="0.2">
      <c r="B1351" s="8">
        <v>43112</v>
      </c>
      <c r="C1351" s="6" t="s">
        <v>2236</v>
      </c>
      <c r="D1351" s="6">
        <v>300115</v>
      </c>
      <c r="E1351" s="6" t="s">
        <v>691</v>
      </c>
      <c r="F1351" s="6" t="s">
        <v>21</v>
      </c>
      <c r="G1351" s="6" t="s">
        <v>2</v>
      </c>
      <c r="H1351" s="6" t="s">
        <v>923</v>
      </c>
      <c r="I1351" s="6">
        <v>13</v>
      </c>
      <c r="J1351" s="13" t="str">
        <f>VLOOKUP(MONTH(Tabla7[[#This Row],[Fecha del movimiento]]),Tablas!$O$4:$P$15,2,0)</f>
        <v>Ene</v>
      </c>
      <c r="K1351" s="6">
        <f>YEAR(Tabla7[[#This Row],[Fecha del movimiento]])</f>
        <v>2018</v>
      </c>
    </row>
    <row r="1352" spans="2:11" x14ac:dyDescent="0.2">
      <c r="B1352" s="8">
        <v>43296</v>
      </c>
      <c r="C1352" s="6" t="s">
        <v>2237</v>
      </c>
      <c r="D1352" s="6">
        <v>300040</v>
      </c>
      <c r="E1352" s="6" t="s">
        <v>591</v>
      </c>
      <c r="F1352" s="6" t="s">
        <v>21</v>
      </c>
      <c r="G1352" s="6" t="s">
        <v>4</v>
      </c>
      <c r="H1352" s="6" t="s">
        <v>923</v>
      </c>
      <c r="I1352" s="6">
        <v>12</v>
      </c>
      <c r="J1352" s="13" t="str">
        <f>VLOOKUP(MONTH(Tabla7[[#This Row],[Fecha del movimiento]]),Tablas!$O$4:$P$15,2,0)</f>
        <v>Jul</v>
      </c>
      <c r="K1352" s="6">
        <f>YEAR(Tabla7[[#This Row],[Fecha del movimiento]])</f>
        <v>2018</v>
      </c>
    </row>
    <row r="1353" spans="2:11" x14ac:dyDescent="0.2">
      <c r="B1353" s="8">
        <v>43273</v>
      </c>
      <c r="C1353" s="6" t="s">
        <v>2238</v>
      </c>
      <c r="D1353" s="6">
        <v>300366</v>
      </c>
      <c r="E1353" s="6" t="s">
        <v>618</v>
      </c>
      <c r="F1353" s="6" t="s">
        <v>21</v>
      </c>
      <c r="G1353" s="6" t="s">
        <v>11</v>
      </c>
      <c r="H1353" s="6" t="s">
        <v>917</v>
      </c>
      <c r="I1353" s="6">
        <v>-15</v>
      </c>
      <c r="J1353" s="13" t="str">
        <f>VLOOKUP(MONTH(Tabla7[[#This Row],[Fecha del movimiento]]),Tablas!$O$4:$P$15,2,0)</f>
        <v>Jun</v>
      </c>
      <c r="K1353" s="6">
        <f>YEAR(Tabla7[[#This Row],[Fecha del movimiento]])</f>
        <v>2018</v>
      </c>
    </row>
    <row r="1354" spans="2:11" x14ac:dyDescent="0.2">
      <c r="B1354" s="8">
        <v>43343</v>
      </c>
      <c r="C1354" s="6" t="s">
        <v>2239</v>
      </c>
      <c r="D1354" s="6">
        <v>300640</v>
      </c>
      <c r="E1354" s="6" t="s">
        <v>62</v>
      </c>
      <c r="F1354" s="6" t="s">
        <v>21</v>
      </c>
      <c r="G1354" s="6" t="s">
        <v>3</v>
      </c>
      <c r="H1354" s="6" t="s">
        <v>923</v>
      </c>
      <c r="I1354" s="6">
        <v>13</v>
      </c>
      <c r="J1354" s="13" t="str">
        <f>VLOOKUP(MONTH(Tabla7[[#This Row],[Fecha del movimiento]]),Tablas!$O$4:$P$15,2,0)</f>
        <v>Ago</v>
      </c>
      <c r="K1354" s="6">
        <f>YEAR(Tabla7[[#This Row],[Fecha del movimiento]])</f>
        <v>2018</v>
      </c>
    </row>
    <row r="1355" spans="2:11" x14ac:dyDescent="0.2">
      <c r="B1355" s="8">
        <v>43118</v>
      </c>
      <c r="C1355" s="6" t="s">
        <v>2240</v>
      </c>
      <c r="D1355" s="6">
        <v>300090</v>
      </c>
      <c r="E1355" s="6" t="s">
        <v>777</v>
      </c>
      <c r="F1355" s="6" t="s">
        <v>21</v>
      </c>
      <c r="G1355" s="6" t="s">
        <v>11</v>
      </c>
      <c r="H1355" s="6" t="s">
        <v>917</v>
      </c>
      <c r="I1355" s="6">
        <v>-13</v>
      </c>
      <c r="J1355" s="13" t="str">
        <f>VLOOKUP(MONTH(Tabla7[[#This Row],[Fecha del movimiento]]),Tablas!$O$4:$P$15,2,0)</f>
        <v>Ene</v>
      </c>
      <c r="K1355" s="6">
        <f>YEAR(Tabla7[[#This Row],[Fecha del movimiento]])</f>
        <v>2018</v>
      </c>
    </row>
    <row r="1356" spans="2:11" x14ac:dyDescent="0.2">
      <c r="B1356" s="8">
        <v>43327</v>
      </c>
      <c r="C1356" s="6" t="s">
        <v>2241</v>
      </c>
      <c r="D1356" s="6">
        <v>300718</v>
      </c>
      <c r="E1356" s="6" t="s">
        <v>340</v>
      </c>
      <c r="F1356" s="6" t="s">
        <v>21</v>
      </c>
      <c r="G1356" s="6" t="s">
        <v>13</v>
      </c>
      <c r="H1356" s="6" t="s">
        <v>923</v>
      </c>
      <c r="I1356" s="6">
        <v>13</v>
      </c>
      <c r="J1356" s="13" t="str">
        <f>VLOOKUP(MONTH(Tabla7[[#This Row],[Fecha del movimiento]]),Tablas!$O$4:$P$15,2,0)</f>
        <v>Ago</v>
      </c>
      <c r="K1356" s="6">
        <f>YEAR(Tabla7[[#This Row],[Fecha del movimiento]])</f>
        <v>2018</v>
      </c>
    </row>
    <row r="1357" spans="2:11" x14ac:dyDescent="0.2">
      <c r="B1357" s="8">
        <v>43221</v>
      </c>
      <c r="C1357" s="6" t="s">
        <v>2242</v>
      </c>
      <c r="D1357" s="6">
        <v>300720</v>
      </c>
      <c r="E1357" s="6" t="s">
        <v>338</v>
      </c>
      <c r="F1357" s="6" t="s">
        <v>21</v>
      </c>
      <c r="G1357" s="6" t="s">
        <v>10</v>
      </c>
      <c r="H1357" s="6" t="s">
        <v>923</v>
      </c>
      <c r="I1357" s="6">
        <v>13</v>
      </c>
      <c r="J1357" s="13" t="str">
        <f>VLOOKUP(MONTH(Tabla7[[#This Row],[Fecha del movimiento]]),Tablas!$O$4:$P$15,2,0)</f>
        <v>May</v>
      </c>
      <c r="K1357" s="6">
        <f>YEAR(Tabla7[[#This Row],[Fecha del movimiento]])</f>
        <v>2018</v>
      </c>
    </row>
    <row r="1358" spans="2:11" x14ac:dyDescent="0.2">
      <c r="B1358" s="8">
        <v>43288</v>
      </c>
      <c r="C1358" s="6" t="s">
        <v>2243</v>
      </c>
      <c r="D1358" s="6">
        <v>300183</v>
      </c>
      <c r="E1358" s="6" t="s">
        <v>739</v>
      </c>
      <c r="F1358" s="6" t="s">
        <v>21</v>
      </c>
      <c r="G1358" s="6" t="s">
        <v>12</v>
      </c>
      <c r="H1358" s="6" t="s">
        <v>917</v>
      </c>
      <c r="I1358" s="6">
        <v>-13</v>
      </c>
      <c r="J1358" s="13" t="str">
        <f>VLOOKUP(MONTH(Tabla7[[#This Row],[Fecha del movimiento]]),Tablas!$O$4:$P$15,2,0)</f>
        <v>Jul</v>
      </c>
      <c r="K1358" s="6">
        <f>YEAR(Tabla7[[#This Row],[Fecha del movimiento]])</f>
        <v>2018</v>
      </c>
    </row>
    <row r="1359" spans="2:11" x14ac:dyDescent="0.2">
      <c r="B1359" s="8">
        <v>43293</v>
      </c>
      <c r="C1359" s="6" t="s">
        <v>2244</v>
      </c>
      <c r="D1359" s="6">
        <v>300337</v>
      </c>
      <c r="E1359" s="6" t="s">
        <v>639</v>
      </c>
      <c r="F1359" s="6" t="s">
        <v>21</v>
      </c>
      <c r="G1359" s="6" t="s">
        <v>13</v>
      </c>
      <c r="H1359" s="6" t="s">
        <v>917</v>
      </c>
      <c r="I1359" s="6">
        <v>-13</v>
      </c>
      <c r="J1359" s="13" t="str">
        <f>VLOOKUP(MONTH(Tabla7[[#This Row],[Fecha del movimiento]]),Tablas!$O$4:$P$15,2,0)</f>
        <v>Jul</v>
      </c>
      <c r="K1359" s="6">
        <f>YEAR(Tabla7[[#This Row],[Fecha del movimiento]])</f>
        <v>2018</v>
      </c>
    </row>
    <row r="1360" spans="2:11" x14ac:dyDescent="0.2">
      <c r="B1360" s="8">
        <v>43287</v>
      </c>
      <c r="C1360" s="6" t="s">
        <v>2245</v>
      </c>
      <c r="D1360" s="6">
        <v>300627</v>
      </c>
      <c r="E1360" s="6" t="s">
        <v>417</v>
      </c>
      <c r="F1360" s="6" t="s">
        <v>21</v>
      </c>
      <c r="G1360" s="6" t="s">
        <v>10</v>
      </c>
      <c r="H1360" s="6" t="s">
        <v>917</v>
      </c>
      <c r="I1360" s="6">
        <v>-18</v>
      </c>
      <c r="J1360" s="13" t="str">
        <f>VLOOKUP(MONTH(Tabla7[[#This Row],[Fecha del movimiento]]),Tablas!$O$4:$P$15,2,0)</f>
        <v>Jul</v>
      </c>
      <c r="K1360" s="6">
        <f>YEAR(Tabla7[[#This Row],[Fecha del movimiento]])</f>
        <v>2018</v>
      </c>
    </row>
    <row r="1361" spans="2:11" x14ac:dyDescent="0.2">
      <c r="B1361" s="8">
        <v>43168</v>
      </c>
      <c r="C1361" s="6" t="s">
        <v>2246</v>
      </c>
      <c r="D1361" s="6">
        <v>300090</v>
      </c>
      <c r="E1361" s="6" t="s">
        <v>777</v>
      </c>
      <c r="F1361" s="6" t="s">
        <v>21</v>
      </c>
      <c r="G1361" s="6" t="s">
        <v>11</v>
      </c>
      <c r="H1361" s="6" t="s">
        <v>917</v>
      </c>
      <c r="I1361" s="6">
        <v>-19</v>
      </c>
      <c r="J1361" s="13" t="str">
        <f>VLOOKUP(MONTH(Tabla7[[#This Row],[Fecha del movimiento]]),Tablas!$O$4:$P$15,2,0)</f>
        <v>Mar</v>
      </c>
      <c r="K1361" s="6">
        <f>YEAR(Tabla7[[#This Row],[Fecha del movimiento]])</f>
        <v>2018</v>
      </c>
    </row>
    <row r="1362" spans="2:11" x14ac:dyDescent="0.2">
      <c r="B1362" s="8">
        <v>43218</v>
      </c>
      <c r="C1362" s="6" t="s">
        <v>2247</v>
      </c>
      <c r="D1362" s="6">
        <v>300582</v>
      </c>
      <c r="E1362" s="6" t="s">
        <v>455</v>
      </c>
      <c r="F1362" s="6" t="s">
        <v>21</v>
      </c>
      <c r="G1362" s="6" t="s">
        <v>13</v>
      </c>
      <c r="H1362" s="6" t="s">
        <v>923</v>
      </c>
      <c r="I1362" s="6">
        <v>20</v>
      </c>
      <c r="J1362" s="13" t="str">
        <f>VLOOKUP(MONTH(Tabla7[[#This Row],[Fecha del movimiento]]),Tablas!$O$4:$P$15,2,0)</f>
        <v>Abr</v>
      </c>
      <c r="K1362" s="6">
        <f>YEAR(Tabla7[[#This Row],[Fecha del movimiento]])</f>
        <v>2018</v>
      </c>
    </row>
    <row r="1363" spans="2:11" x14ac:dyDescent="0.2">
      <c r="B1363" s="8">
        <v>43232</v>
      </c>
      <c r="C1363" s="6" t="s">
        <v>2248</v>
      </c>
      <c r="D1363" s="6">
        <v>300580</v>
      </c>
      <c r="E1363" s="6" t="s">
        <v>457</v>
      </c>
      <c r="F1363" s="6" t="s">
        <v>21</v>
      </c>
      <c r="G1363" s="6" t="s">
        <v>3</v>
      </c>
      <c r="H1363" s="6" t="s">
        <v>923</v>
      </c>
      <c r="I1363" s="6">
        <v>10</v>
      </c>
      <c r="J1363" s="13" t="str">
        <f>VLOOKUP(MONTH(Tabla7[[#This Row],[Fecha del movimiento]]),Tablas!$O$4:$P$15,2,0)</f>
        <v>May</v>
      </c>
      <c r="K1363" s="6">
        <f>YEAR(Tabla7[[#This Row],[Fecha del movimiento]])</f>
        <v>2018</v>
      </c>
    </row>
    <row r="1364" spans="2:11" x14ac:dyDescent="0.2">
      <c r="B1364" s="8">
        <v>43314</v>
      </c>
      <c r="C1364" s="6" t="s">
        <v>2249</v>
      </c>
      <c r="D1364" s="6">
        <v>301015</v>
      </c>
      <c r="E1364" s="6" t="s">
        <v>62</v>
      </c>
      <c r="F1364" s="6" t="s">
        <v>21</v>
      </c>
      <c r="G1364" s="6" t="s">
        <v>3</v>
      </c>
      <c r="H1364" s="6" t="s">
        <v>917</v>
      </c>
      <c r="I1364" s="6">
        <v>-13</v>
      </c>
      <c r="J1364" s="13" t="str">
        <f>VLOOKUP(MONTH(Tabla7[[#This Row],[Fecha del movimiento]]),Tablas!$O$4:$P$15,2,0)</f>
        <v>Ago</v>
      </c>
      <c r="K1364" s="6">
        <f>YEAR(Tabla7[[#This Row],[Fecha del movimiento]])</f>
        <v>2018</v>
      </c>
    </row>
    <row r="1365" spans="2:11" x14ac:dyDescent="0.2">
      <c r="B1365" s="8">
        <v>43282</v>
      </c>
      <c r="C1365" s="6" t="s">
        <v>2250</v>
      </c>
      <c r="D1365" s="6">
        <v>300245</v>
      </c>
      <c r="E1365" s="6" t="s">
        <v>698</v>
      </c>
      <c r="F1365" s="6" t="s">
        <v>21</v>
      </c>
      <c r="G1365" s="6" t="s">
        <v>12</v>
      </c>
      <c r="H1365" s="6" t="s">
        <v>917</v>
      </c>
      <c r="I1365" s="6">
        <v>-8</v>
      </c>
      <c r="J1365" s="13" t="str">
        <f>VLOOKUP(MONTH(Tabla7[[#This Row],[Fecha del movimiento]]),Tablas!$O$4:$P$15,2,0)</f>
        <v>Jul</v>
      </c>
      <c r="K1365" s="6">
        <f>YEAR(Tabla7[[#This Row],[Fecha del movimiento]])</f>
        <v>2018</v>
      </c>
    </row>
    <row r="1366" spans="2:11" x14ac:dyDescent="0.2">
      <c r="B1366" s="8">
        <v>43256</v>
      </c>
      <c r="C1366" s="6" t="s">
        <v>2251</v>
      </c>
      <c r="D1366" s="6">
        <v>300015</v>
      </c>
      <c r="E1366" s="6" t="s">
        <v>607</v>
      </c>
      <c r="F1366" s="6" t="s">
        <v>21</v>
      </c>
      <c r="G1366" s="6" t="s">
        <v>6</v>
      </c>
      <c r="H1366" s="6" t="s">
        <v>917</v>
      </c>
      <c r="I1366" s="6">
        <v>-19</v>
      </c>
      <c r="J1366" s="13" t="str">
        <f>VLOOKUP(MONTH(Tabla7[[#This Row],[Fecha del movimiento]]),Tablas!$O$4:$P$15,2,0)</f>
        <v>Jun</v>
      </c>
      <c r="K1366" s="6">
        <f>YEAR(Tabla7[[#This Row],[Fecha del movimiento]])</f>
        <v>2018</v>
      </c>
    </row>
    <row r="1367" spans="2:11" x14ac:dyDescent="0.2">
      <c r="B1367" s="8">
        <v>43168</v>
      </c>
      <c r="C1367" s="6" t="s">
        <v>2252</v>
      </c>
      <c r="D1367" s="6">
        <v>300122</v>
      </c>
      <c r="E1367" s="6" t="s">
        <v>759</v>
      </c>
      <c r="F1367" s="6" t="s">
        <v>21</v>
      </c>
      <c r="G1367" s="6" t="s">
        <v>6</v>
      </c>
      <c r="H1367" s="6" t="s">
        <v>917</v>
      </c>
      <c r="I1367" s="6">
        <v>-15</v>
      </c>
      <c r="J1367" s="13" t="str">
        <f>VLOOKUP(MONTH(Tabla7[[#This Row],[Fecha del movimiento]]),Tablas!$O$4:$P$15,2,0)</f>
        <v>Mar</v>
      </c>
      <c r="K1367" s="6">
        <f>YEAR(Tabla7[[#This Row],[Fecha del movimiento]])</f>
        <v>2018</v>
      </c>
    </row>
    <row r="1368" spans="2:11" x14ac:dyDescent="0.2">
      <c r="B1368" s="8">
        <v>43252</v>
      </c>
      <c r="C1368" s="6" t="s">
        <v>2253</v>
      </c>
      <c r="D1368" s="6">
        <v>300440</v>
      </c>
      <c r="E1368" s="6" t="s">
        <v>568</v>
      </c>
      <c r="F1368" s="6" t="s">
        <v>21</v>
      </c>
      <c r="G1368" s="6" t="s">
        <v>13</v>
      </c>
      <c r="H1368" s="6" t="s">
        <v>923</v>
      </c>
      <c r="I1368" s="6">
        <v>10</v>
      </c>
      <c r="J1368" s="13" t="str">
        <f>VLOOKUP(MONTH(Tabla7[[#This Row],[Fecha del movimiento]]),Tablas!$O$4:$P$15,2,0)</f>
        <v>Jun</v>
      </c>
      <c r="K1368" s="6">
        <f>YEAR(Tabla7[[#This Row],[Fecha del movimiento]])</f>
        <v>2018</v>
      </c>
    </row>
    <row r="1369" spans="2:11" x14ac:dyDescent="0.2">
      <c r="B1369" s="8">
        <v>43242</v>
      </c>
      <c r="C1369" s="6" t="s">
        <v>2254</v>
      </c>
      <c r="D1369" s="6">
        <v>301040</v>
      </c>
      <c r="E1369" s="6" t="s">
        <v>39</v>
      </c>
      <c r="F1369" s="6" t="s">
        <v>21</v>
      </c>
      <c r="G1369" s="6" t="s">
        <v>2</v>
      </c>
      <c r="H1369" s="6" t="s">
        <v>917</v>
      </c>
      <c r="I1369" s="6">
        <v>-17</v>
      </c>
      <c r="J1369" s="13" t="str">
        <f>VLOOKUP(MONTH(Tabla7[[#This Row],[Fecha del movimiento]]),Tablas!$O$4:$P$15,2,0)</f>
        <v>May</v>
      </c>
      <c r="K1369" s="6">
        <f>YEAR(Tabla7[[#This Row],[Fecha del movimiento]])</f>
        <v>2018</v>
      </c>
    </row>
    <row r="1370" spans="2:11" x14ac:dyDescent="0.2">
      <c r="B1370" s="8">
        <v>43205</v>
      </c>
      <c r="C1370" s="6" t="s">
        <v>2255</v>
      </c>
      <c r="D1370" s="6">
        <v>300535</v>
      </c>
      <c r="E1370" s="6" t="s">
        <v>493</v>
      </c>
      <c r="F1370" s="6" t="s">
        <v>21</v>
      </c>
      <c r="G1370" s="6" t="s">
        <v>13</v>
      </c>
      <c r="H1370" s="6" t="s">
        <v>923</v>
      </c>
      <c r="I1370" s="6">
        <v>15</v>
      </c>
      <c r="J1370" s="13" t="str">
        <f>VLOOKUP(MONTH(Tabla7[[#This Row],[Fecha del movimiento]]),Tablas!$O$4:$P$15,2,0)</f>
        <v>Abr</v>
      </c>
      <c r="K1370" s="6">
        <f>YEAR(Tabla7[[#This Row],[Fecha del movimiento]])</f>
        <v>2018</v>
      </c>
    </row>
    <row r="1371" spans="2:11" x14ac:dyDescent="0.2">
      <c r="B1371" s="8">
        <v>43259</v>
      </c>
      <c r="C1371" s="6" t="s">
        <v>2256</v>
      </c>
      <c r="D1371" s="6">
        <v>301057</v>
      </c>
      <c r="E1371" s="6" t="s">
        <v>22</v>
      </c>
      <c r="F1371" s="6" t="s">
        <v>21</v>
      </c>
      <c r="G1371" s="6" t="s">
        <v>12</v>
      </c>
      <c r="H1371" s="6" t="s">
        <v>923</v>
      </c>
      <c r="I1371" s="6">
        <v>15</v>
      </c>
      <c r="J1371" s="13" t="str">
        <f>VLOOKUP(MONTH(Tabla7[[#This Row],[Fecha del movimiento]]),Tablas!$O$4:$P$15,2,0)</f>
        <v>Jun</v>
      </c>
      <c r="K1371" s="6">
        <f>YEAR(Tabla7[[#This Row],[Fecha del movimiento]])</f>
        <v>2018</v>
      </c>
    </row>
    <row r="1372" spans="2:11" x14ac:dyDescent="0.2">
      <c r="B1372" s="8">
        <v>43229</v>
      </c>
      <c r="C1372" s="6" t="s">
        <v>2257</v>
      </c>
      <c r="D1372" s="6">
        <v>300826</v>
      </c>
      <c r="E1372" s="6" t="s">
        <v>243</v>
      </c>
      <c r="F1372" s="6" t="s">
        <v>21</v>
      </c>
      <c r="G1372" s="6" t="s">
        <v>13</v>
      </c>
      <c r="H1372" s="6" t="s">
        <v>917</v>
      </c>
      <c r="I1372" s="6">
        <v>-5</v>
      </c>
      <c r="J1372" s="13" t="str">
        <f>VLOOKUP(MONTH(Tabla7[[#This Row],[Fecha del movimiento]]),Tablas!$O$4:$P$15,2,0)</f>
        <v>May</v>
      </c>
      <c r="K1372" s="6">
        <f>YEAR(Tabla7[[#This Row],[Fecha del movimiento]])</f>
        <v>2018</v>
      </c>
    </row>
    <row r="1373" spans="2:11" x14ac:dyDescent="0.2">
      <c r="B1373" s="8">
        <v>43269</v>
      </c>
      <c r="C1373" s="6" t="s">
        <v>2258</v>
      </c>
      <c r="D1373" s="6">
        <v>300248</v>
      </c>
      <c r="E1373" s="6" t="s">
        <v>696</v>
      </c>
      <c r="F1373" s="6" t="s">
        <v>21</v>
      </c>
      <c r="G1373" s="6" t="s">
        <v>13</v>
      </c>
      <c r="H1373" s="6" t="s">
        <v>923</v>
      </c>
      <c r="I1373" s="6">
        <v>18</v>
      </c>
      <c r="J1373" s="13" t="str">
        <f>VLOOKUP(MONTH(Tabla7[[#This Row],[Fecha del movimiento]]),Tablas!$O$4:$P$15,2,0)</f>
        <v>Jun</v>
      </c>
      <c r="K1373" s="6">
        <f>YEAR(Tabla7[[#This Row],[Fecha del movimiento]])</f>
        <v>2018</v>
      </c>
    </row>
    <row r="1374" spans="2:11" x14ac:dyDescent="0.2">
      <c r="B1374" s="8">
        <v>43292</v>
      </c>
      <c r="C1374" s="6" t="s">
        <v>2259</v>
      </c>
      <c r="D1374" s="6">
        <v>300771</v>
      </c>
      <c r="E1374" s="6" t="s">
        <v>293</v>
      </c>
      <c r="F1374" s="6" t="s">
        <v>21</v>
      </c>
      <c r="G1374" s="6" t="s">
        <v>5</v>
      </c>
      <c r="H1374" s="6" t="s">
        <v>917</v>
      </c>
      <c r="I1374" s="6">
        <v>-6</v>
      </c>
      <c r="J1374" s="13" t="str">
        <f>VLOOKUP(MONTH(Tabla7[[#This Row],[Fecha del movimiento]]),Tablas!$O$4:$P$15,2,0)</f>
        <v>Jul</v>
      </c>
      <c r="K1374" s="6">
        <f>YEAR(Tabla7[[#This Row],[Fecha del movimiento]])</f>
        <v>2018</v>
      </c>
    </row>
    <row r="1375" spans="2:11" x14ac:dyDescent="0.2">
      <c r="B1375" s="8">
        <v>43336</v>
      </c>
      <c r="C1375" s="6" t="s">
        <v>2260</v>
      </c>
      <c r="D1375" s="6">
        <v>300106</v>
      </c>
      <c r="E1375" s="6" t="s">
        <v>768</v>
      </c>
      <c r="F1375" s="6" t="s">
        <v>21</v>
      </c>
      <c r="G1375" s="6" t="s">
        <v>4</v>
      </c>
      <c r="H1375" s="6" t="s">
        <v>917</v>
      </c>
      <c r="I1375" s="6">
        <v>-17</v>
      </c>
      <c r="J1375" s="13" t="str">
        <f>VLOOKUP(MONTH(Tabla7[[#This Row],[Fecha del movimiento]]),Tablas!$O$4:$P$15,2,0)</f>
        <v>Ago</v>
      </c>
      <c r="K1375" s="6">
        <f>YEAR(Tabla7[[#This Row],[Fecha del movimiento]])</f>
        <v>2018</v>
      </c>
    </row>
    <row r="1376" spans="2:11" x14ac:dyDescent="0.2">
      <c r="B1376" s="8">
        <v>43191</v>
      </c>
      <c r="C1376" s="6" t="s">
        <v>2261</v>
      </c>
      <c r="D1376" s="6">
        <v>300625</v>
      </c>
      <c r="E1376" s="6" t="s">
        <v>418</v>
      </c>
      <c r="F1376" s="6" t="s">
        <v>21</v>
      </c>
      <c r="G1376" s="6" t="s">
        <v>6</v>
      </c>
      <c r="H1376" s="6" t="s">
        <v>917</v>
      </c>
      <c r="I1376" s="6">
        <v>-5</v>
      </c>
      <c r="J1376" s="13" t="str">
        <f>VLOOKUP(MONTH(Tabla7[[#This Row],[Fecha del movimiento]]),Tablas!$O$4:$P$15,2,0)</f>
        <v>Abr</v>
      </c>
      <c r="K1376" s="6">
        <f>YEAR(Tabla7[[#This Row],[Fecha del movimiento]])</f>
        <v>2018</v>
      </c>
    </row>
    <row r="1377" spans="2:11" x14ac:dyDescent="0.2">
      <c r="B1377" s="8">
        <v>43319</v>
      </c>
      <c r="C1377" s="6" t="s">
        <v>2262</v>
      </c>
      <c r="D1377" s="6">
        <v>300824</v>
      </c>
      <c r="E1377" s="6" t="s">
        <v>245</v>
      </c>
      <c r="F1377" s="6" t="s">
        <v>21</v>
      </c>
      <c r="G1377" s="6" t="s">
        <v>10</v>
      </c>
      <c r="H1377" s="6" t="s">
        <v>923</v>
      </c>
      <c r="I1377" s="6">
        <v>15</v>
      </c>
      <c r="J1377" s="13" t="str">
        <f>VLOOKUP(MONTH(Tabla7[[#This Row],[Fecha del movimiento]]),Tablas!$O$4:$P$15,2,0)</f>
        <v>Ago</v>
      </c>
      <c r="K1377" s="6">
        <f>YEAR(Tabla7[[#This Row],[Fecha del movimiento]])</f>
        <v>2018</v>
      </c>
    </row>
    <row r="1378" spans="2:11" x14ac:dyDescent="0.2">
      <c r="B1378" s="8">
        <v>43182</v>
      </c>
      <c r="C1378" s="6" t="s">
        <v>2263</v>
      </c>
      <c r="D1378" s="6">
        <v>300696</v>
      </c>
      <c r="E1378" s="6" t="s">
        <v>361</v>
      </c>
      <c r="F1378" s="6" t="s">
        <v>21</v>
      </c>
      <c r="G1378" s="6" t="s">
        <v>13</v>
      </c>
      <c r="H1378" s="6" t="s">
        <v>923</v>
      </c>
      <c r="I1378" s="6">
        <v>20</v>
      </c>
      <c r="J1378" s="13" t="str">
        <f>VLOOKUP(MONTH(Tabla7[[#This Row],[Fecha del movimiento]]),Tablas!$O$4:$P$15,2,0)</f>
        <v>Mar</v>
      </c>
      <c r="K1378" s="6">
        <f>YEAR(Tabla7[[#This Row],[Fecha del movimiento]])</f>
        <v>2018</v>
      </c>
    </row>
    <row r="1379" spans="2:11" x14ac:dyDescent="0.2">
      <c r="B1379" s="8">
        <v>43308</v>
      </c>
      <c r="C1379" s="6" t="s">
        <v>2264</v>
      </c>
      <c r="D1379" s="6">
        <v>300889</v>
      </c>
      <c r="E1379" s="6" t="s">
        <v>183</v>
      </c>
      <c r="F1379" s="6" t="s">
        <v>21</v>
      </c>
      <c r="G1379" s="6" t="s">
        <v>1</v>
      </c>
      <c r="H1379" s="6" t="s">
        <v>923</v>
      </c>
      <c r="I1379" s="6">
        <v>12</v>
      </c>
      <c r="J1379" s="13" t="str">
        <f>VLOOKUP(MONTH(Tabla7[[#This Row],[Fecha del movimiento]]),Tablas!$O$4:$P$15,2,0)</f>
        <v>Jul</v>
      </c>
      <c r="K1379" s="6">
        <f>YEAR(Tabla7[[#This Row],[Fecha del movimiento]])</f>
        <v>2018</v>
      </c>
    </row>
    <row r="1380" spans="2:11" x14ac:dyDescent="0.2">
      <c r="B1380" s="8">
        <v>43256</v>
      </c>
      <c r="C1380" s="6" t="s">
        <v>2265</v>
      </c>
      <c r="D1380" s="6">
        <v>300771</v>
      </c>
      <c r="E1380" s="6" t="s">
        <v>293</v>
      </c>
      <c r="F1380" s="6" t="s">
        <v>21</v>
      </c>
      <c r="G1380" s="6" t="s">
        <v>5</v>
      </c>
      <c r="H1380" s="6" t="s">
        <v>923</v>
      </c>
      <c r="I1380" s="6">
        <v>17</v>
      </c>
      <c r="J1380" s="13" t="str">
        <f>VLOOKUP(MONTH(Tabla7[[#This Row],[Fecha del movimiento]]),Tablas!$O$4:$P$15,2,0)</f>
        <v>Jun</v>
      </c>
      <c r="K1380" s="6">
        <f>YEAR(Tabla7[[#This Row],[Fecha del movimiento]])</f>
        <v>2018</v>
      </c>
    </row>
    <row r="1381" spans="2:11" x14ac:dyDescent="0.2">
      <c r="B1381" s="8">
        <v>43251</v>
      </c>
      <c r="C1381" s="6" t="s">
        <v>2266</v>
      </c>
      <c r="D1381" s="6">
        <v>300287</v>
      </c>
      <c r="E1381" s="6" t="s">
        <v>625</v>
      </c>
      <c r="F1381" s="6" t="s">
        <v>21</v>
      </c>
      <c r="G1381" s="6" t="s">
        <v>13</v>
      </c>
      <c r="H1381" s="6" t="s">
        <v>917</v>
      </c>
      <c r="I1381" s="6">
        <v>-15</v>
      </c>
      <c r="J1381" s="13" t="str">
        <f>VLOOKUP(MONTH(Tabla7[[#This Row],[Fecha del movimiento]]),Tablas!$O$4:$P$15,2,0)</f>
        <v>May</v>
      </c>
      <c r="K1381" s="6">
        <f>YEAR(Tabla7[[#This Row],[Fecha del movimiento]])</f>
        <v>2018</v>
      </c>
    </row>
    <row r="1382" spans="2:11" x14ac:dyDescent="0.2">
      <c r="B1382" s="8">
        <v>43135</v>
      </c>
      <c r="C1382" s="6" t="s">
        <v>2267</v>
      </c>
      <c r="D1382" s="6">
        <v>300121</v>
      </c>
      <c r="E1382" s="6" t="s">
        <v>562</v>
      </c>
      <c r="F1382" s="6" t="s">
        <v>21</v>
      </c>
      <c r="G1382" s="6" t="s">
        <v>12</v>
      </c>
      <c r="H1382" s="6" t="s">
        <v>917</v>
      </c>
      <c r="I1382" s="6">
        <v>-16</v>
      </c>
      <c r="J1382" s="13" t="str">
        <f>VLOOKUP(MONTH(Tabla7[[#This Row],[Fecha del movimiento]]),Tablas!$O$4:$P$15,2,0)</f>
        <v>Feb</v>
      </c>
      <c r="K1382" s="6">
        <f>YEAR(Tabla7[[#This Row],[Fecha del movimiento]])</f>
        <v>2018</v>
      </c>
    </row>
    <row r="1383" spans="2:11" x14ac:dyDescent="0.2">
      <c r="B1383" s="8">
        <v>43116</v>
      </c>
      <c r="C1383" s="6" t="s">
        <v>2268</v>
      </c>
      <c r="D1383" s="6">
        <v>300723</v>
      </c>
      <c r="E1383" s="6" t="s">
        <v>335</v>
      </c>
      <c r="F1383" s="6" t="s">
        <v>21</v>
      </c>
      <c r="G1383" s="6" t="s">
        <v>2</v>
      </c>
      <c r="H1383" s="6" t="s">
        <v>917</v>
      </c>
      <c r="I1383" s="6">
        <v>-14</v>
      </c>
      <c r="J1383" s="13" t="str">
        <f>VLOOKUP(MONTH(Tabla7[[#This Row],[Fecha del movimiento]]),Tablas!$O$4:$P$15,2,0)</f>
        <v>Ene</v>
      </c>
      <c r="K1383" s="6">
        <f>YEAR(Tabla7[[#This Row],[Fecha del movimiento]])</f>
        <v>2018</v>
      </c>
    </row>
    <row r="1384" spans="2:11" x14ac:dyDescent="0.2">
      <c r="B1384" s="8">
        <v>43322</v>
      </c>
      <c r="C1384" s="6" t="s">
        <v>2269</v>
      </c>
      <c r="D1384" s="6">
        <v>300906</v>
      </c>
      <c r="E1384" s="6" t="s">
        <v>166</v>
      </c>
      <c r="F1384" s="6" t="s">
        <v>21</v>
      </c>
      <c r="G1384" s="6" t="s">
        <v>7</v>
      </c>
      <c r="H1384" s="6" t="s">
        <v>923</v>
      </c>
      <c r="I1384" s="6">
        <v>14</v>
      </c>
      <c r="J1384" s="13" t="str">
        <f>VLOOKUP(MONTH(Tabla7[[#This Row],[Fecha del movimiento]]),Tablas!$O$4:$P$15,2,0)</f>
        <v>Ago</v>
      </c>
      <c r="K1384" s="6">
        <f>YEAR(Tabla7[[#This Row],[Fecha del movimiento]])</f>
        <v>2018</v>
      </c>
    </row>
    <row r="1385" spans="2:11" x14ac:dyDescent="0.2">
      <c r="B1385" s="8">
        <v>43320</v>
      </c>
      <c r="C1385" s="6" t="s">
        <v>2270</v>
      </c>
      <c r="D1385" s="6">
        <v>300923</v>
      </c>
      <c r="E1385" s="6" t="s">
        <v>149</v>
      </c>
      <c r="F1385" s="6" t="s">
        <v>21</v>
      </c>
      <c r="G1385" s="6" t="s">
        <v>7</v>
      </c>
      <c r="H1385" s="6" t="s">
        <v>923</v>
      </c>
      <c r="I1385" s="6">
        <v>17</v>
      </c>
      <c r="J1385" s="13" t="str">
        <f>VLOOKUP(MONTH(Tabla7[[#This Row],[Fecha del movimiento]]),Tablas!$O$4:$P$15,2,0)</f>
        <v>Ago</v>
      </c>
      <c r="K1385" s="6">
        <f>YEAR(Tabla7[[#This Row],[Fecha del movimiento]])</f>
        <v>2018</v>
      </c>
    </row>
    <row r="1386" spans="2:11" x14ac:dyDescent="0.2">
      <c r="B1386" s="8">
        <v>43311</v>
      </c>
      <c r="C1386" s="6" t="s">
        <v>1085</v>
      </c>
      <c r="D1386" s="6">
        <v>300834</v>
      </c>
      <c r="E1386" s="6" t="s">
        <v>235</v>
      </c>
      <c r="F1386" s="6" t="s">
        <v>21</v>
      </c>
      <c r="G1386" s="6" t="s">
        <v>2</v>
      </c>
      <c r="H1386" s="6" t="s">
        <v>923</v>
      </c>
      <c r="I1386" s="6">
        <v>11</v>
      </c>
      <c r="J1386" s="13" t="str">
        <f>VLOOKUP(MONTH(Tabla7[[#This Row],[Fecha del movimiento]]),Tablas!$O$4:$P$15,2,0)</f>
        <v>Jul</v>
      </c>
      <c r="K1386" s="6">
        <f>YEAR(Tabla7[[#This Row],[Fecha del movimiento]])</f>
        <v>2018</v>
      </c>
    </row>
    <row r="1387" spans="2:11" x14ac:dyDescent="0.2">
      <c r="B1387" s="8">
        <v>43132</v>
      </c>
      <c r="C1387" s="6" t="s">
        <v>2271</v>
      </c>
      <c r="D1387" s="6">
        <v>300371</v>
      </c>
      <c r="E1387" s="6" t="s">
        <v>614</v>
      </c>
      <c r="F1387" s="6" t="s">
        <v>21</v>
      </c>
      <c r="G1387" s="6" t="s">
        <v>1</v>
      </c>
      <c r="H1387" s="6" t="s">
        <v>923</v>
      </c>
      <c r="I1387" s="6">
        <v>10</v>
      </c>
      <c r="J1387" s="13" t="str">
        <f>VLOOKUP(MONTH(Tabla7[[#This Row],[Fecha del movimiento]]),Tablas!$O$4:$P$15,2,0)</f>
        <v>Feb</v>
      </c>
      <c r="K1387" s="6">
        <f>YEAR(Tabla7[[#This Row],[Fecha del movimiento]])</f>
        <v>2018</v>
      </c>
    </row>
    <row r="1388" spans="2:11" x14ac:dyDescent="0.2">
      <c r="B1388" s="8">
        <v>43115</v>
      </c>
      <c r="C1388" s="6" t="s">
        <v>2272</v>
      </c>
      <c r="D1388" s="6">
        <v>300790</v>
      </c>
      <c r="E1388" s="6" t="s">
        <v>276</v>
      </c>
      <c r="F1388" s="6" t="s">
        <v>21</v>
      </c>
      <c r="G1388" s="6" t="s">
        <v>2</v>
      </c>
      <c r="H1388" s="6" t="s">
        <v>917</v>
      </c>
      <c r="I1388" s="6">
        <v>-20</v>
      </c>
      <c r="J1388" s="13" t="str">
        <f>VLOOKUP(MONTH(Tabla7[[#This Row],[Fecha del movimiento]]),Tablas!$O$4:$P$15,2,0)</f>
        <v>Ene</v>
      </c>
      <c r="K1388" s="6">
        <f>YEAR(Tabla7[[#This Row],[Fecha del movimiento]])</f>
        <v>2018</v>
      </c>
    </row>
    <row r="1389" spans="2:11" x14ac:dyDescent="0.2">
      <c r="B1389" s="8">
        <v>43142</v>
      </c>
      <c r="C1389" s="6" t="s">
        <v>2273</v>
      </c>
      <c r="D1389" s="6">
        <v>300620</v>
      </c>
      <c r="E1389" s="6" t="s">
        <v>422</v>
      </c>
      <c r="F1389" s="6" t="s">
        <v>21</v>
      </c>
      <c r="G1389" s="6" t="s">
        <v>13</v>
      </c>
      <c r="H1389" s="6" t="s">
        <v>923</v>
      </c>
      <c r="I1389" s="6">
        <v>14</v>
      </c>
      <c r="J1389" s="13" t="str">
        <f>VLOOKUP(MONTH(Tabla7[[#This Row],[Fecha del movimiento]]),Tablas!$O$4:$P$15,2,0)</f>
        <v>Feb</v>
      </c>
      <c r="K1389" s="6">
        <f>YEAR(Tabla7[[#This Row],[Fecha del movimiento]])</f>
        <v>2018</v>
      </c>
    </row>
    <row r="1390" spans="2:11" x14ac:dyDescent="0.2">
      <c r="B1390" s="8">
        <v>43214</v>
      </c>
      <c r="C1390" s="6" t="s">
        <v>2274</v>
      </c>
      <c r="D1390" s="6">
        <v>300675</v>
      </c>
      <c r="E1390" s="6" t="s">
        <v>377</v>
      </c>
      <c r="F1390" s="6" t="s">
        <v>21</v>
      </c>
      <c r="G1390" s="6" t="s">
        <v>9</v>
      </c>
      <c r="H1390" s="6" t="s">
        <v>923</v>
      </c>
      <c r="I1390" s="6">
        <v>13</v>
      </c>
      <c r="J1390" s="13" t="str">
        <f>VLOOKUP(MONTH(Tabla7[[#This Row],[Fecha del movimiento]]),Tablas!$O$4:$P$15,2,0)</f>
        <v>Abr</v>
      </c>
      <c r="K1390" s="6">
        <f>YEAR(Tabla7[[#This Row],[Fecha del movimiento]])</f>
        <v>2018</v>
      </c>
    </row>
    <row r="1391" spans="2:11" x14ac:dyDescent="0.2">
      <c r="B1391" s="8">
        <v>43307</v>
      </c>
      <c r="C1391" s="6" t="s">
        <v>2275</v>
      </c>
      <c r="D1391" s="6">
        <v>300923</v>
      </c>
      <c r="E1391" s="6" t="s">
        <v>149</v>
      </c>
      <c r="F1391" s="6" t="s">
        <v>21</v>
      </c>
      <c r="G1391" s="6" t="s">
        <v>7</v>
      </c>
      <c r="H1391" s="6" t="s">
        <v>923</v>
      </c>
      <c r="I1391" s="6">
        <v>19</v>
      </c>
      <c r="J1391" s="13" t="str">
        <f>VLOOKUP(MONTH(Tabla7[[#This Row],[Fecha del movimiento]]),Tablas!$O$4:$P$15,2,0)</f>
        <v>Jul</v>
      </c>
      <c r="K1391" s="6">
        <f>YEAR(Tabla7[[#This Row],[Fecha del movimiento]])</f>
        <v>2018</v>
      </c>
    </row>
    <row r="1392" spans="2:11" x14ac:dyDescent="0.2">
      <c r="B1392" s="8">
        <v>43195</v>
      </c>
      <c r="C1392" s="6" t="s">
        <v>2276</v>
      </c>
      <c r="D1392" s="6">
        <v>300605</v>
      </c>
      <c r="E1392" s="6" t="s">
        <v>437</v>
      </c>
      <c r="F1392" s="6" t="s">
        <v>21</v>
      </c>
      <c r="G1392" s="6" t="s">
        <v>13</v>
      </c>
      <c r="H1392" s="6" t="s">
        <v>917</v>
      </c>
      <c r="I1392" s="6">
        <v>-9</v>
      </c>
      <c r="J1392" s="13" t="str">
        <f>VLOOKUP(MONTH(Tabla7[[#This Row],[Fecha del movimiento]]),Tablas!$O$4:$P$15,2,0)</f>
        <v>Abr</v>
      </c>
      <c r="K1392" s="6">
        <f>YEAR(Tabla7[[#This Row],[Fecha del movimiento]])</f>
        <v>2018</v>
      </c>
    </row>
    <row r="1393" spans="2:11" x14ac:dyDescent="0.2">
      <c r="B1393" s="8">
        <v>43110</v>
      </c>
      <c r="C1393" s="6" t="s">
        <v>2277</v>
      </c>
      <c r="D1393" s="6">
        <v>300593</v>
      </c>
      <c r="E1393" s="6" t="s">
        <v>82</v>
      </c>
      <c r="F1393" s="6" t="s">
        <v>21</v>
      </c>
      <c r="G1393" s="6" t="s">
        <v>10</v>
      </c>
      <c r="H1393" s="6" t="s">
        <v>917</v>
      </c>
      <c r="I1393" s="6">
        <v>-10</v>
      </c>
      <c r="J1393" s="13" t="str">
        <f>VLOOKUP(MONTH(Tabla7[[#This Row],[Fecha del movimiento]]),Tablas!$O$4:$P$15,2,0)</f>
        <v>Ene</v>
      </c>
      <c r="K1393" s="6">
        <f>YEAR(Tabla7[[#This Row],[Fecha del movimiento]])</f>
        <v>2018</v>
      </c>
    </row>
    <row r="1394" spans="2:11" x14ac:dyDescent="0.2">
      <c r="B1394" s="8">
        <v>43278</v>
      </c>
      <c r="C1394" s="6" t="s">
        <v>1007</v>
      </c>
      <c r="D1394" s="6">
        <v>300677</v>
      </c>
      <c r="E1394" s="6" t="s">
        <v>375</v>
      </c>
      <c r="F1394" s="6" t="s">
        <v>21</v>
      </c>
      <c r="G1394" s="6" t="s">
        <v>1</v>
      </c>
      <c r="H1394" s="6" t="s">
        <v>917</v>
      </c>
      <c r="I1394" s="6">
        <v>-16</v>
      </c>
      <c r="J1394" s="13" t="str">
        <f>VLOOKUP(MONTH(Tabla7[[#This Row],[Fecha del movimiento]]),Tablas!$O$4:$P$15,2,0)</f>
        <v>Jun</v>
      </c>
      <c r="K1394" s="6">
        <f>YEAR(Tabla7[[#This Row],[Fecha del movimiento]])</f>
        <v>2018</v>
      </c>
    </row>
    <row r="1395" spans="2:11" x14ac:dyDescent="0.2">
      <c r="B1395" s="8">
        <v>43319</v>
      </c>
      <c r="C1395" s="6" t="s">
        <v>2278</v>
      </c>
      <c r="D1395" s="6">
        <v>300987</v>
      </c>
      <c r="E1395" s="6" t="s">
        <v>89</v>
      </c>
      <c r="F1395" s="6" t="s">
        <v>21</v>
      </c>
      <c r="G1395" s="6" t="s">
        <v>10</v>
      </c>
      <c r="H1395" s="6" t="s">
        <v>917</v>
      </c>
      <c r="I1395" s="6">
        <v>-17</v>
      </c>
      <c r="J1395" s="13" t="str">
        <f>VLOOKUP(MONTH(Tabla7[[#This Row],[Fecha del movimiento]]),Tablas!$O$4:$P$15,2,0)</f>
        <v>Ago</v>
      </c>
      <c r="K1395" s="6">
        <f>YEAR(Tabla7[[#This Row],[Fecha del movimiento]])</f>
        <v>2018</v>
      </c>
    </row>
    <row r="1396" spans="2:11" x14ac:dyDescent="0.2">
      <c r="B1396" s="8">
        <v>43337</v>
      </c>
      <c r="C1396" s="6" t="s">
        <v>2279</v>
      </c>
      <c r="D1396" s="6">
        <v>300977</v>
      </c>
      <c r="E1396" s="6" t="s">
        <v>89</v>
      </c>
      <c r="F1396" s="6" t="s">
        <v>21</v>
      </c>
      <c r="G1396" s="6" t="s">
        <v>10</v>
      </c>
      <c r="H1396" s="6" t="s">
        <v>917</v>
      </c>
      <c r="I1396" s="6">
        <v>-10</v>
      </c>
      <c r="J1396" s="13" t="str">
        <f>VLOOKUP(MONTH(Tabla7[[#This Row],[Fecha del movimiento]]),Tablas!$O$4:$P$15,2,0)</f>
        <v>Ago</v>
      </c>
      <c r="K1396" s="6">
        <f>YEAR(Tabla7[[#This Row],[Fecha del movimiento]])</f>
        <v>2018</v>
      </c>
    </row>
    <row r="1397" spans="2:11" x14ac:dyDescent="0.2">
      <c r="B1397" s="8">
        <v>43279</v>
      </c>
      <c r="C1397" s="6" t="s">
        <v>2280</v>
      </c>
      <c r="D1397" s="6">
        <v>300603</v>
      </c>
      <c r="E1397" s="6" t="s">
        <v>439</v>
      </c>
      <c r="F1397" s="6" t="s">
        <v>21</v>
      </c>
      <c r="G1397" s="6" t="s">
        <v>13</v>
      </c>
      <c r="H1397" s="6" t="s">
        <v>917</v>
      </c>
      <c r="I1397" s="6">
        <v>-13</v>
      </c>
      <c r="J1397" s="13" t="str">
        <f>VLOOKUP(MONTH(Tabla7[[#This Row],[Fecha del movimiento]]),Tablas!$O$4:$P$15,2,0)</f>
        <v>Jun</v>
      </c>
      <c r="K1397" s="6">
        <f>YEAR(Tabla7[[#This Row],[Fecha del movimiento]])</f>
        <v>2018</v>
      </c>
    </row>
    <row r="1398" spans="2:11" x14ac:dyDescent="0.2">
      <c r="B1398" s="8">
        <v>43232</v>
      </c>
      <c r="C1398" s="6" t="s">
        <v>2281</v>
      </c>
      <c r="D1398" s="6">
        <v>300460</v>
      </c>
      <c r="E1398" s="6" t="s">
        <v>552</v>
      </c>
      <c r="F1398" s="6" t="s">
        <v>21</v>
      </c>
      <c r="G1398" s="6" t="s">
        <v>7</v>
      </c>
      <c r="H1398" s="6" t="s">
        <v>917</v>
      </c>
      <c r="I1398" s="6">
        <v>-11</v>
      </c>
      <c r="J1398" s="13" t="str">
        <f>VLOOKUP(MONTH(Tabla7[[#This Row],[Fecha del movimiento]]),Tablas!$O$4:$P$15,2,0)</f>
        <v>May</v>
      </c>
      <c r="K1398" s="6">
        <f>YEAR(Tabla7[[#This Row],[Fecha del movimiento]])</f>
        <v>2018</v>
      </c>
    </row>
    <row r="1399" spans="2:11" x14ac:dyDescent="0.2">
      <c r="B1399" s="8">
        <v>43260</v>
      </c>
      <c r="C1399" s="6" t="s">
        <v>2282</v>
      </c>
      <c r="D1399" s="6">
        <v>300178</v>
      </c>
      <c r="E1399" s="6" t="s">
        <v>743</v>
      </c>
      <c r="F1399" s="6" t="s">
        <v>21</v>
      </c>
      <c r="G1399" s="6" t="s">
        <v>2</v>
      </c>
      <c r="H1399" s="6" t="s">
        <v>923</v>
      </c>
      <c r="I1399" s="6">
        <v>16</v>
      </c>
      <c r="J1399" s="13" t="str">
        <f>VLOOKUP(MONTH(Tabla7[[#This Row],[Fecha del movimiento]]),Tablas!$O$4:$P$15,2,0)</f>
        <v>Jun</v>
      </c>
      <c r="K1399" s="6">
        <f>YEAR(Tabla7[[#This Row],[Fecha del movimiento]])</f>
        <v>2018</v>
      </c>
    </row>
    <row r="1400" spans="2:11" x14ac:dyDescent="0.2">
      <c r="B1400" s="8">
        <v>43179</v>
      </c>
      <c r="C1400" s="6" t="s">
        <v>1526</v>
      </c>
      <c r="D1400" s="6">
        <v>300972</v>
      </c>
      <c r="E1400" s="6" t="s">
        <v>103</v>
      </c>
      <c r="F1400" s="6" t="s">
        <v>21</v>
      </c>
      <c r="G1400" s="6" t="s">
        <v>8</v>
      </c>
      <c r="H1400" s="6" t="s">
        <v>923</v>
      </c>
      <c r="I1400" s="6">
        <v>15</v>
      </c>
      <c r="J1400" s="13" t="str">
        <f>VLOOKUP(MONTH(Tabla7[[#This Row],[Fecha del movimiento]]),Tablas!$O$4:$P$15,2,0)</f>
        <v>Mar</v>
      </c>
      <c r="K1400" s="6">
        <f>YEAR(Tabla7[[#This Row],[Fecha del movimiento]])</f>
        <v>2018</v>
      </c>
    </row>
    <row r="1401" spans="2:11" x14ac:dyDescent="0.2">
      <c r="B1401" s="8">
        <v>43158</v>
      </c>
      <c r="C1401" s="6" t="s">
        <v>2283</v>
      </c>
      <c r="D1401" s="6">
        <v>300157</v>
      </c>
      <c r="E1401" s="6" t="s">
        <v>208</v>
      </c>
      <c r="F1401" s="6" t="s">
        <v>21</v>
      </c>
      <c r="G1401" s="6" t="s">
        <v>4</v>
      </c>
      <c r="H1401" s="6" t="s">
        <v>917</v>
      </c>
      <c r="I1401" s="6">
        <v>-5</v>
      </c>
      <c r="J1401" s="13" t="str">
        <f>VLOOKUP(MONTH(Tabla7[[#This Row],[Fecha del movimiento]]),Tablas!$O$4:$P$15,2,0)</f>
        <v>Feb</v>
      </c>
      <c r="K1401" s="6">
        <f>YEAR(Tabla7[[#This Row],[Fecha del movimiento]])</f>
        <v>2018</v>
      </c>
    </row>
    <row r="1402" spans="2:11" x14ac:dyDescent="0.2">
      <c r="B1402" s="8">
        <v>43287</v>
      </c>
      <c r="C1402" s="6" t="s">
        <v>2284</v>
      </c>
      <c r="D1402" s="6">
        <v>300814</v>
      </c>
      <c r="E1402" s="6" t="s">
        <v>254</v>
      </c>
      <c r="F1402" s="6" t="s">
        <v>21</v>
      </c>
      <c r="G1402" s="6" t="s">
        <v>7</v>
      </c>
      <c r="H1402" s="6" t="s">
        <v>923</v>
      </c>
      <c r="I1402" s="6">
        <v>15</v>
      </c>
      <c r="J1402" s="13" t="str">
        <f>VLOOKUP(MONTH(Tabla7[[#This Row],[Fecha del movimiento]]),Tablas!$O$4:$P$15,2,0)</f>
        <v>Jul</v>
      </c>
      <c r="K1402" s="6">
        <f>YEAR(Tabla7[[#This Row],[Fecha del movimiento]])</f>
        <v>2018</v>
      </c>
    </row>
    <row r="1403" spans="2:11" x14ac:dyDescent="0.2">
      <c r="B1403" s="8">
        <v>43188</v>
      </c>
      <c r="C1403" s="6" t="s">
        <v>2285</v>
      </c>
      <c r="D1403" s="6">
        <v>300720</v>
      </c>
      <c r="E1403" s="6" t="s">
        <v>338</v>
      </c>
      <c r="F1403" s="6" t="s">
        <v>21</v>
      </c>
      <c r="G1403" s="6" t="s">
        <v>10</v>
      </c>
      <c r="H1403" s="6" t="s">
        <v>917</v>
      </c>
      <c r="I1403" s="6">
        <v>-5</v>
      </c>
      <c r="J1403" s="13" t="str">
        <f>VLOOKUP(MONTH(Tabla7[[#This Row],[Fecha del movimiento]]),Tablas!$O$4:$P$15,2,0)</f>
        <v>Mar</v>
      </c>
      <c r="K1403" s="6">
        <f>YEAR(Tabla7[[#This Row],[Fecha del movimiento]])</f>
        <v>2018</v>
      </c>
    </row>
    <row r="1404" spans="2:11" x14ac:dyDescent="0.2">
      <c r="B1404" s="8">
        <v>43106</v>
      </c>
      <c r="C1404" s="6" t="s">
        <v>2286</v>
      </c>
      <c r="D1404" s="6">
        <v>300861</v>
      </c>
      <c r="E1404" s="6" t="s">
        <v>210</v>
      </c>
      <c r="F1404" s="6" t="s">
        <v>21</v>
      </c>
      <c r="G1404" s="6" t="s">
        <v>11</v>
      </c>
      <c r="H1404" s="6" t="s">
        <v>917</v>
      </c>
      <c r="I1404" s="6">
        <v>-5</v>
      </c>
      <c r="J1404" s="13" t="str">
        <f>VLOOKUP(MONTH(Tabla7[[#This Row],[Fecha del movimiento]]),Tablas!$O$4:$P$15,2,0)</f>
        <v>Ene</v>
      </c>
      <c r="K1404" s="6">
        <f>YEAR(Tabla7[[#This Row],[Fecha del movimiento]])</f>
        <v>2018</v>
      </c>
    </row>
    <row r="1405" spans="2:11" x14ac:dyDescent="0.2">
      <c r="B1405" s="8">
        <v>43137</v>
      </c>
      <c r="C1405" s="6" t="s">
        <v>2287</v>
      </c>
      <c r="D1405" s="6">
        <v>300541</v>
      </c>
      <c r="E1405" s="6" t="s">
        <v>487</v>
      </c>
      <c r="F1405" s="6" t="s">
        <v>21</v>
      </c>
      <c r="G1405" s="6" t="s">
        <v>6</v>
      </c>
      <c r="H1405" s="6" t="s">
        <v>917</v>
      </c>
      <c r="I1405" s="6">
        <v>-11</v>
      </c>
      <c r="J1405" s="13" t="str">
        <f>VLOOKUP(MONTH(Tabla7[[#This Row],[Fecha del movimiento]]),Tablas!$O$4:$P$15,2,0)</f>
        <v>Feb</v>
      </c>
      <c r="K1405" s="6">
        <f>YEAR(Tabla7[[#This Row],[Fecha del movimiento]])</f>
        <v>2018</v>
      </c>
    </row>
    <row r="1406" spans="2:11" x14ac:dyDescent="0.2">
      <c r="B1406" s="8">
        <v>43248</v>
      </c>
      <c r="C1406" s="6" t="s">
        <v>2288</v>
      </c>
      <c r="D1406" s="6">
        <v>300813</v>
      </c>
      <c r="E1406" s="6" t="s">
        <v>209</v>
      </c>
      <c r="F1406" s="6" t="s">
        <v>21</v>
      </c>
      <c r="G1406" s="6" t="s">
        <v>11</v>
      </c>
      <c r="H1406" s="6" t="s">
        <v>917</v>
      </c>
      <c r="I1406" s="6">
        <v>-5</v>
      </c>
      <c r="J1406" s="13" t="str">
        <f>VLOOKUP(MONTH(Tabla7[[#This Row],[Fecha del movimiento]]),Tablas!$O$4:$P$15,2,0)</f>
        <v>May</v>
      </c>
      <c r="K1406" s="6">
        <f>YEAR(Tabla7[[#This Row],[Fecha del movimiento]])</f>
        <v>2018</v>
      </c>
    </row>
    <row r="1407" spans="2:11" x14ac:dyDescent="0.2">
      <c r="B1407" s="8">
        <v>43174</v>
      </c>
      <c r="C1407" s="6" t="s">
        <v>2289</v>
      </c>
      <c r="D1407" s="6">
        <v>300415</v>
      </c>
      <c r="E1407" s="6" t="s">
        <v>587</v>
      </c>
      <c r="F1407" s="6" t="s">
        <v>21</v>
      </c>
      <c r="G1407" s="6" t="s">
        <v>11</v>
      </c>
      <c r="H1407" s="6" t="s">
        <v>917</v>
      </c>
      <c r="I1407" s="6">
        <v>-13</v>
      </c>
      <c r="J1407" s="13" t="str">
        <f>VLOOKUP(MONTH(Tabla7[[#This Row],[Fecha del movimiento]]),Tablas!$O$4:$P$15,2,0)</f>
        <v>Mar</v>
      </c>
      <c r="K1407" s="6">
        <f>YEAR(Tabla7[[#This Row],[Fecha del movimiento]])</f>
        <v>2018</v>
      </c>
    </row>
    <row r="1408" spans="2:11" x14ac:dyDescent="0.2">
      <c r="B1408" s="8">
        <v>43330</v>
      </c>
      <c r="C1408" s="6" t="s">
        <v>2290</v>
      </c>
      <c r="D1408" s="6">
        <v>300345</v>
      </c>
      <c r="E1408" s="6" t="s">
        <v>633</v>
      </c>
      <c r="F1408" s="6" t="s">
        <v>21</v>
      </c>
      <c r="G1408" s="6" t="s">
        <v>13</v>
      </c>
      <c r="H1408" s="6" t="s">
        <v>923</v>
      </c>
      <c r="I1408" s="6">
        <v>13</v>
      </c>
      <c r="J1408" s="13" t="str">
        <f>VLOOKUP(MONTH(Tabla7[[#This Row],[Fecha del movimiento]]),Tablas!$O$4:$P$15,2,0)</f>
        <v>Ago</v>
      </c>
      <c r="K1408" s="6">
        <f>YEAR(Tabla7[[#This Row],[Fecha del movimiento]])</f>
        <v>2018</v>
      </c>
    </row>
    <row r="1409" spans="2:11" x14ac:dyDescent="0.2">
      <c r="B1409" s="8">
        <v>43116</v>
      </c>
      <c r="C1409" s="6" t="s">
        <v>2291</v>
      </c>
      <c r="D1409" s="6">
        <v>300689</v>
      </c>
      <c r="E1409" s="6" t="s">
        <v>279</v>
      </c>
      <c r="F1409" s="6" t="s">
        <v>21</v>
      </c>
      <c r="G1409" s="6" t="s">
        <v>10</v>
      </c>
      <c r="H1409" s="6" t="s">
        <v>923</v>
      </c>
      <c r="I1409" s="6">
        <v>19</v>
      </c>
      <c r="J1409" s="13" t="str">
        <f>VLOOKUP(MONTH(Tabla7[[#This Row],[Fecha del movimiento]]),Tablas!$O$4:$P$15,2,0)</f>
        <v>Ene</v>
      </c>
      <c r="K1409" s="6">
        <f>YEAR(Tabla7[[#This Row],[Fecha del movimiento]])</f>
        <v>2018</v>
      </c>
    </row>
    <row r="1410" spans="2:11" x14ac:dyDescent="0.2">
      <c r="B1410" s="8">
        <v>43240</v>
      </c>
      <c r="C1410" s="6" t="s">
        <v>2292</v>
      </c>
      <c r="D1410" s="6">
        <v>300796</v>
      </c>
      <c r="E1410" s="6" t="s">
        <v>270</v>
      </c>
      <c r="F1410" s="6" t="s">
        <v>21</v>
      </c>
      <c r="G1410" s="6" t="s">
        <v>13</v>
      </c>
      <c r="H1410" s="6" t="s">
        <v>917</v>
      </c>
      <c r="I1410" s="6">
        <v>-7</v>
      </c>
      <c r="J1410" s="13" t="str">
        <f>VLOOKUP(MONTH(Tabla7[[#This Row],[Fecha del movimiento]]),Tablas!$O$4:$P$15,2,0)</f>
        <v>May</v>
      </c>
      <c r="K1410" s="6">
        <f>YEAR(Tabla7[[#This Row],[Fecha del movimiento]])</f>
        <v>2018</v>
      </c>
    </row>
    <row r="1411" spans="2:11" x14ac:dyDescent="0.2">
      <c r="B1411" s="8">
        <v>43319</v>
      </c>
      <c r="C1411" s="6" t="s">
        <v>2293</v>
      </c>
      <c r="D1411" s="6">
        <v>300494</v>
      </c>
      <c r="E1411" s="6" t="s">
        <v>528</v>
      </c>
      <c r="F1411" s="6" t="s">
        <v>21</v>
      </c>
      <c r="G1411" s="6" t="s">
        <v>7</v>
      </c>
      <c r="H1411" s="6" t="s">
        <v>917</v>
      </c>
      <c r="I1411" s="6">
        <v>-14</v>
      </c>
      <c r="J1411" s="13" t="str">
        <f>VLOOKUP(MONTH(Tabla7[[#This Row],[Fecha del movimiento]]),Tablas!$O$4:$P$15,2,0)</f>
        <v>Ago</v>
      </c>
      <c r="K1411" s="6">
        <f>YEAR(Tabla7[[#This Row],[Fecha del movimiento]])</f>
        <v>2018</v>
      </c>
    </row>
    <row r="1412" spans="2:11" x14ac:dyDescent="0.2">
      <c r="B1412" s="8">
        <v>43116</v>
      </c>
      <c r="C1412" s="6" t="s">
        <v>2294</v>
      </c>
      <c r="D1412" s="6">
        <v>300628</v>
      </c>
      <c r="E1412" s="6" t="s">
        <v>416</v>
      </c>
      <c r="F1412" s="6" t="s">
        <v>21</v>
      </c>
      <c r="G1412" s="6" t="s">
        <v>13</v>
      </c>
      <c r="H1412" s="6" t="s">
        <v>923</v>
      </c>
      <c r="I1412" s="6">
        <v>20</v>
      </c>
      <c r="J1412" s="13" t="str">
        <f>VLOOKUP(MONTH(Tabla7[[#This Row],[Fecha del movimiento]]),Tablas!$O$4:$P$15,2,0)</f>
        <v>Ene</v>
      </c>
      <c r="K1412" s="6">
        <f>YEAR(Tabla7[[#This Row],[Fecha del movimiento]])</f>
        <v>2018</v>
      </c>
    </row>
    <row r="1413" spans="2:11" x14ac:dyDescent="0.2">
      <c r="B1413" s="8">
        <v>43228</v>
      </c>
      <c r="C1413" s="6" t="s">
        <v>2295</v>
      </c>
      <c r="D1413" s="6">
        <v>300777</v>
      </c>
      <c r="E1413" s="6" t="s">
        <v>287</v>
      </c>
      <c r="F1413" s="6" t="s">
        <v>21</v>
      </c>
      <c r="G1413" s="6" t="s">
        <v>5</v>
      </c>
      <c r="H1413" s="6" t="s">
        <v>917</v>
      </c>
      <c r="I1413" s="6">
        <v>-20</v>
      </c>
      <c r="J1413" s="13" t="str">
        <f>VLOOKUP(MONTH(Tabla7[[#This Row],[Fecha del movimiento]]),Tablas!$O$4:$P$15,2,0)</f>
        <v>May</v>
      </c>
      <c r="K1413" s="6">
        <f>YEAR(Tabla7[[#This Row],[Fecha del movimiento]])</f>
        <v>2018</v>
      </c>
    </row>
    <row r="1414" spans="2:11" x14ac:dyDescent="0.2">
      <c r="B1414" s="8">
        <v>43207</v>
      </c>
      <c r="C1414" s="6" t="s">
        <v>2296</v>
      </c>
      <c r="D1414" s="6">
        <v>300695</v>
      </c>
      <c r="E1414" s="6" t="s">
        <v>362</v>
      </c>
      <c r="F1414" s="6" t="s">
        <v>21</v>
      </c>
      <c r="G1414" s="6" t="s">
        <v>13</v>
      </c>
      <c r="H1414" s="6" t="s">
        <v>923</v>
      </c>
      <c r="I1414" s="6">
        <v>11</v>
      </c>
      <c r="J1414" s="13" t="str">
        <f>VLOOKUP(MONTH(Tabla7[[#This Row],[Fecha del movimiento]]),Tablas!$O$4:$P$15,2,0)</f>
        <v>Abr</v>
      </c>
      <c r="K1414" s="6">
        <f>YEAR(Tabla7[[#This Row],[Fecha del movimiento]])</f>
        <v>2018</v>
      </c>
    </row>
    <row r="1415" spans="2:11" x14ac:dyDescent="0.2">
      <c r="B1415" s="8">
        <v>43144</v>
      </c>
      <c r="C1415" s="6" t="s">
        <v>2297</v>
      </c>
      <c r="D1415" s="6">
        <v>300080</v>
      </c>
      <c r="E1415" s="6" t="s">
        <v>780</v>
      </c>
      <c r="F1415" s="6" t="s">
        <v>21</v>
      </c>
      <c r="G1415" s="6" t="s">
        <v>9</v>
      </c>
      <c r="H1415" s="6" t="s">
        <v>917</v>
      </c>
      <c r="I1415" s="6">
        <v>-18</v>
      </c>
      <c r="J1415" s="13" t="str">
        <f>VLOOKUP(MONTH(Tabla7[[#This Row],[Fecha del movimiento]]),Tablas!$O$4:$P$15,2,0)</f>
        <v>Feb</v>
      </c>
      <c r="K1415" s="6">
        <f>YEAR(Tabla7[[#This Row],[Fecha del movimiento]])</f>
        <v>2018</v>
      </c>
    </row>
    <row r="1416" spans="2:11" x14ac:dyDescent="0.2">
      <c r="B1416" s="8">
        <v>43160</v>
      </c>
      <c r="C1416" s="6" t="s">
        <v>2298</v>
      </c>
      <c r="D1416" s="6">
        <v>300582</v>
      </c>
      <c r="E1416" s="6" t="s">
        <v>455</v>
      </c>
      <c r="F1416" s="6" t="s">
        <v>21</v>
      </c>
      <c r="G1416" s="6" t="s">
        <v>13</v>
      </c>
      <c r="H1416" s="6" t="s">
        <v>917</v>
      </c>
      <c r="I1416" s="6">
        <v>-20</v>
      </c>
      <c r="J1416" s="13" t="str">
        <f>VLOOKUP(MONTH(Tabla7[[#This Row],[Fecha del movimiento]]),Tablas!$O$4:$P$15,2,0)</f>
        <v>Mar</v>
      </c>
      <c r="K1416" s="6">
        <f>YEAR(Tabla7[[#This Row],[Fecha del movimiento]])</f>
        <v>2018</v>
      </c>
    </row>
    <row r="1417" spans="2:11" x14ac:dyDescent="0.2">
      <c r="B1417" s="8">
        <v>43297</v>
      </c>
      <c r="C1417" s="6" t="s">
        <v>2299</v>
      </c>
      <c r="D1417" s="6">
        <v>300294</v>
      </c>
      <c r="E1417" s="6" t="s">
        <v>664</v>
      </c>
      <c r="F1417" s="6" t="s">
        <v>21</v>
      </c>
      <c r="G1417" s="6" t="s">
        <v>13</v>
      </c>
      <c r="H1417" s="6" t="s">
        <v>923</v>
      </c>
      <c r="I1417" s="6">
        <v>18</v>
      </c>
      <c r="J1417" s="13" t="str">
        <f>VLOOKUP(MONTH(Tabla7[[#This Row],[Fecha del movimiento]]),Tablas!$O$4:$P$15,2,0)</f>
        <v>Jul</v>
      </c>
      <c r="K1417" s="6">
        <f>YEAR(Tabla7[[#This Row],[Fecha del movimiento]])</f>
        <v>2018</v>
      </c>
    </row>
    <row r="1418" spans="2:11" x14ac:dyDescent="0.2">
      <c r="B1418" s="8">
        <v>43218</v>
      </c>
      <c r="C1418" s="6" t="s">
        <v>2300</v>
      </c>
      <c r="D1418" s="6">
        <v>300064</v>
      </c>
      <c r="E1418" s="6" t="s">
        <v>137</v>
      </c>
      <c r="F1418" s="6" t="s">
        <v>21</v>
      </c>
      <c r="G1418" s="6" t="s">
        <v>6</v>
      </c>
      <c r="H1418" s="6" t="s">
        <v>917</v>
      </c>
      <c r="I1418" s="6">
        <v>-13</v>
      </c>
      <c r="J1418" s="13" t="str">
        <f>VLOOKUP(MONTH(Tabla7[[#This Row],[Fecha del movimiento]]),Tablas!$O$4:$P$15,2,0)</f>
        <v>Abr</v>
      </c>
      <c r="K1418" s="6">
        <f>YEAR(Tabla7[[#This Row],[Fecha del movimiento]])</f>
        <v>2018</v>
      </c>
    </row>
    <row r="1419" spans="2:11" x14ac:dyDescent="0.2">
      <c r="B1419" s="8">
        <v>43230</v>
      </c>
      <c r="C1419" s="6" t="s">
        <v>2301</v>
      </c>
      <c r="D1419" s="6">
        <v>300422</v>
      </c>
      <c r="E1419" s="6" t="s">
        <v>581</v>
      </c>
      <c r="F1419" s="6" t="s">
        <v>21</v>
      </c>
      <c r="G1419" s="6" t="s">
        <v>2</v>
      </c>
      <c r="H1419" s="6" t="s">
        <v>923</v>
      </c>
      <c r="I1419" s="6">
        <v>10</v>
      </c>
      <c r="J1419" s="13" t="str">
        <f>VLOOKUP(MONTH(Tabla7[[#This Row],[Fecha del movimiento]]),Tablas!$O$4:$P$15,2,0)</f>
        <v>May</v>
      </c>
      <c r="K1419" s="6">
        <f>YEAR(Tabla7[[#This Row],[Fecha del movimiento]])</f>
        <v>2018</v>
      </c>
    </row>
    <row r="1420" spans="2:11" x14ac:dyDescent="0.2">
      <c r="B1420" s="8">
        <v>43248</v>
      </c>
      <c r="C1420" s="6" t="s">
        <v>2302</v>
      </c>
      <c r="D1420" s="6">
        <v>300411</v>
      </c>
      <c r="E1420" s="6" t="s">
        <v>588</v>
      </c>
      <c r="F1420" s="6" t="s">
        <v>21</v>
      </c>
      <c r="G1420" s="6" t="s">
        <v>2</v>
      </c>
      <c r="H1420" s="6" t="s">
        <v>923</v>
      </c>
      <c r="I1420" s="6">
        <v>14</v>
      </c>
      <c r="J1420" s="13" t="str">
        <f>VLOOKUP(MONTH(Tabla7[[#This Row],[Fecha del movimiento]]),Tablas!$O$4:$P$15,2,0)</f>
        <v>May</v>
      </c>
      <c r="K1420" s="6">
        <f>YEAR(Tabla7[[#This Row],[Fecha del movimiento]])</f>
        <v>2018</v>
      </c>
    </row>
    <row r="1421" spans="2:11" x14ac:dyDescent="0.2">
      <c r="B1421" s="8">
        <v>43307</v>
      </c>
      <c r="C1421" s="6" t="s">
        <v>2303</v>
      </c>
      <c r="D1421" s="6">
        <v>300282</v>
      </c>
      <c r="E1421" s="6" t="s">
        <v>672</v>
      </c>
      <c r="F1421" s="6" t="s">
        <v>21</v>
      </c>
      <c r="G1421" s="6" t="s">
        <v>10</v>
      </c>
      <c r="H1421" s="6" t="s">
        <v>923</v>
      </c>
      <c r="I1421" s="6">
        <v>20</v>
      </c>
      <c r="J1421" s="13" t="str">
        <f>VLOOKUP(MONTH(Tabla7[[#This Row],[Fecha del movimiento]]),Tablas!$O$4:$P$15,2,0)</f>
        <v>Jul</v>
      </c>
      <c r="K1421" s="6">
        <f>YEAR(Tabla7[[#This Row],[Fecha del movimiento]])</f>
        <v>2018</v>
      </c>
    </row>
    <row r="1422" spans="2:11" x14ac:dyDescent="0.2">
      <c r="B1422" s="8">
        <v>43165</v>
      </c>
      <c r="C1422" s="6" t="s">
        <v>2304</v>
      </c>
      <c r="D1422" s="6">
        <v>301052</v>
      </c>
      <c r="E1422" s="6" t="s">
        <v>27</v>
      </c>
      <c r="F1422" s="6" t="s">
        <v>21</v>
      </c>
      <c r="G1422" s="6" t="s">
        <v>7</v>
      </c>
      <c r="H1422" s="6" t="s">
        <v>923</v>
      </c>
      <c r="I1422" s="6">
        <v>18</v>
      </c>
      <c r="J1422" s="13" t="str">
        <f>VLOOKUP(MONTH(Tabla7[[#This Row],[Fecha del movimiento]]),Tablas!$O$4:$P$15,2,0)</f>
        <v>Mar</v>
      </c>
      <c r="K1422" s="6">
        <f>YEAR(Tabla7[[#This Row],[Fecha del movimiento]])</f>
        <v>2018</v>
      </c>
    </row>
    <row r="1423" spans="2:11" x14ac:dyDescent="0.2">
      <c r="B1423" s="8">
        <v>43316</v>
      </c>
      <c r="C1423" s="6" t="s">
        <v>2305</v>
      </c>
      <c r="D1423" s="6">
        <v>300368</v>
      </c>
      <c r="E1423" s="6" t="s">
        <v>617</v>
      </c>
      <c r="F1423" s="6" t="s">
        <v>21</v>
      </c>
      <c r="G1423" s="6" t="s">
        <v>9</v>
      </c>
      <c r="H1423" s="6" t="s">
        <v>917</v>
      </c>
      <c r="I1423" s="6">
        <v>-9</v>
      </c>
      <c r="J1423" s="13" t="str">
        <f>VLOOKUP(MONTH(Tabla7[[#This Row],[Fecha del movimiento]]),Tablas!$O$4:$P$15,2,0)</f>
        <v>Ago</v>
      </c>
      <c r="K1423" s="6">
        <f>YEAR(Tabla7[[#This Row],[Fecha del movimiento]])</f>
        <v>2018</v>
      </c>
    </row>
    <row r="1424" spans="2:11" x14ac:dyDescent="0.2">
      <c r="B1424" s="8">
        <v>43294</v>
      </c>
      <c r="C1424" s="6" t="s">
        <v>2306</v>
      </c>
      <c r="D1424" s="6">
        <v>301055</v>
      </c>
      <c r="E1424" s="6" t="s">
        <v>24</v>
      </c>
      <c r="F1424" s="6" t="s">
        <v>21</v>
      </c>
      <c r="G1424" s="6" t="s">
        <v>13</v>
      </c>
      <c r="H1424" s="6" t="s">
        <v>923</v>
      </c>
      <c r="I1424" s="6">
        <v>14</v>
      </c>
      <c r="J1424" s="13" t="str">
        <f>VLOOKUP(MONTH(Tabla7[[#This Row],[Fecha del movimiento]]),Tablas!$O$4:$P$15,2,0)</f>
        <v>Jul</v>
      </c>
      <c r="K1424" s="6">
        <f>YEAR(Tabla7[[#This Row],[Fecha del movimiento]])</f>
        <v>2018</v>
      </c>
    </row>
    <row r="1425" spans="2:11" x14ac:dyDescent="0.2">
      <c r="B1425" s="8">
        <v>43291</v>
      </c>
      <c r="C1425" s="6" t="s">
        <v>2307</v>
      </c>
      <c r="D1425" s="6">
        <v>300163</v>
      </c>
      <c r="E1425" s="6" t="s">
        <v>746</v>
      </c>
      <c r="F1425" s="6" t="s">
        <v>21</v>
      </c>
      <c r="G1425" s="6" t="s">
        <v>2</v>
      </c>
      <c r="H1425" s="6" t="s">
        <v>917</v>
      </c>
      <c r="I1425" s="6">
        <v>-20</v>
      </c>
      <c r="J1425" s="13" t="str">
        <f>VLOOKUP(MONTH(Tabla7[[#This Row],[Fecha del movimiento]]),Tablas!$O$4:$P$15,2,0)</f>
        <v>Jul</v>
      </c>
      <c r="K1425" s="6">
        <f>YEAR(Tabla7[[#This Row],[Fecha del movimiento]])</f>
        <v>2018</v>
      </c>
    </row>
    <row r="1426" spans="2:11" x14ac:dyDescent="0.2">
      <c r="B1426" s="8">
        <v>43159</v>
      </c>
      <c r="C1426" s="6" t="s">
        <v>2308</v>
      </c>
      <c r="D1426" s="6">
        <v>300190</v>
      </c>
      <c r="E1426" s="6" t="s">
        <v>737</v>
      </c>
      <c r="F1426" s="6" t="s">
        <v>21</v>
      </c>
      <c r="G1426" s="6" t="s">
        <v>9</v>
      </c>
      <c r="H1426" s="6" t="s">
        <v>923</v>
      </c>
      <c r="I1426" s="6">
        <v>18</v>
      </c>
      <c r="J1426" s="13" t="str">
        <f>VLOOKUP(MONTH(Tabla7[[#This Row],[Fecha del movimiento]]),Tablas!$O$4:$P$15,2,0)</f>
        <v>Feb</v>
      </c>
      <c r="K1426" s="6">
        <f>YEAR(Tabla7[[#This Row],[Fecha del movimiento]])</f>
        <v>2018</v>
      </c>
    </row>
    <row r="1427" spans="2:11" x14ac:dyDescent="0.2">
      <c r="B1427" s="8">
        <v>43105</v>
      </c>
      <c r="C1427" s="6" t="s">
        <v>2309</v>
      </c>
      <c r="D1427" s="6">
        <v>300667</v>
      </c>
      <c r="E1427" s="6" t="s">
        <v>382</v>
      </c>
      <c r="F1427" s="6" t="s">
        <v>21</v>
      </c>
      <c r="G1427" s="6" t="s">
        <v>2</v>
      </c>
      <c r="H1427" s="6" t="s">
        <v>923</v>
      </c>
      <c r="I1427" s="6">
        <v>20</v>
      </c>
      <c r="J1427" s="13" t="str">
        <f>VLOOKUP(MONTH(Tabla7[[#This Row],[Fecha del movimiento]]),Tablas!$O$4:$P$15,2,0)</f>
        <v>Ene</v>
      </c>
      <c r="K1427" s="6">
        <f>YEAR(Tabla7[[#This Row],[Fecha del movimiento]])</f>
        <v>2018</v>
      </c>
    </row>
    <row r="1428" spans="2:11" x14ac:dyDescent="0.2">
      <c r="B1428" s="8">
        <v>43208</v>
      </c>
      <c r="C1428" s="6" t="s">
        <v>2310</v>
      </c>
      <c r="D1428" s="6">
        <v>301025</v>
      </c>
      <c r="E1428" s="6" t="s">
        <v>52</v>
      </c>
      <c r="F1428" s="6" t="s">
        <v>21</v>
      </c>
      <c r="G1428" s="6" t="s">
        <v>1</v>
      </c>
      <c r="H1428" s="6" t="s">
        <v>917</v>
      </c>
      <c r="I1428" s="6">
        <v>-16</v>
      </c>
      <c r="J1428" s="13" t="str">
        <f>VLOOKUP(MONTH(Tabla7[[#This Row],[Fecha del movimiento]]),Tablas!$O$4:$P$15,2,0)</f>
        <v>Abr</v>
      </c>
      <c r="K1428" s="6">
        <f>YEAR(Tabla7[[#This Row],[Fecha del movimiento]])</f>
        <v>2018</v>
      </c>
    </row>
    <row r="1429" spans="2:11" x14ac:dyDescent="0.2">
      <c r="B1429" s="8">
        <v>43216</v>
      </c>
      <c r="C1429" s="6" t="s">
        <v>2311</v>
      </c>
      <c r="D1429" s="6">
        <v>300971</v>
      </c>
      <c r="E1429" s="6" t="s">
        <v>104</v>
      </c>
      <c r="F1429" s="6" t="s">
        <v>21</v>
      </c>
      <c r="G1429" s="6" t="s">
        <v>10</v>
      </c>
      <c r="H1429" s="6" t="s">
        <v>923</v>
      </c>
      <c r="I1429" s="6">
        <v>10</v>
      </c>
      <c r="J1429" s="13" t="str">
        <f>VLOOKUP(MONTH(Tabla7[[#This Row],[Fecha del movimiento]]),Tablas!$O$4:$P$15,2,0)</f>
        <v>Abr</v>
      </c>
      <c r="K1429" s="6">
        <f>YEAR(Tabla7[[#This Row],[Fecha del movimiento]])</f>
        <v>2018</v>
      </c>
    </row>
    <row r="1430" spans="2:11" x14ac:dyDescent="0.2">
      <c r="B1430" s="8">
        <v>43120</v>
      </c>
      <c r="C1430" s="6" t="s">
        <v>2312</v>
      </c>
      <c r="D1430" s="6">
        <v>300966</v>
      </c>
      <c r="E1430" s="6" t="s">
        <v>109</v>
      </c>
      <c r="F1430" s="6" t="s">
        <v>21</v>
      </c>
      <c r="G1430" s="6" t="s">
        <v>13</v>
      </c>
      <c r="H1430" s="6" t="s">
        <v>917</v>
      </c>
      <c r="I1430" s="6">
        <v>-7</v>
      </c>
      <c r="J1430" s="13" t="str">
        <f>VLOOKUP(MONTH(Tabla7[[#This Row],[Fecha del movimiento]]),Tablas!$O$4:$P$15,2,0)</f>
        <v>Ene</v>
      </c>
      <c r="K1430" s="6">
        <f>YEAR(Tabla7[[#This Row],[Fecha del movimiento]])</f>
        <v>2018</v>
      </c>
    </row>
    <row r="1431" spans="2:11" x14ac:dyDescent="0.2">
      <c r="B1431" s="8">
        <v>43161</v>
      </c>
      <c r="C1431" s="6" t="s">
        <v>2313</v>
      </c>
      <c r="D1431" s="6">
        <v>300165</v>
      </c>
      <c r="E1431" s="6" t="s">
        <v>322</v>
      </c>
      <c r="F1431" s="6" t="s">
        <v>21</v>
      </c>
      <c r="G1431" s="6" t="s">
        <v>2</v>
      </c>
      <c r="H1431" s="6" t="s">
        <v>917</v>
      </c>
      <c r="I1431" s="6">
        <v>-20</v>
      </c>
      <c r="J1431" s="13" t="str">
        <f>VLOOKUP(MONTH(Tabla7[[#This Row],[Fecha del movimiento]]),Tablas!$O$4:$P$15,2,0)</f>
        <v>Mar</v>
      </c>
      <c r="K1431" s="6">
        <f>YEAR(Tabla7[[#This Row],[Fecha del movimiento]])</f>
        <v>2018</v>
      </c>
    </row>
    <row r="1432" spans="2:11" x14ac:dyDescent="0.2">
      <c r="B1432" s="8">
        <v>43200</v>
      </c>
      <c r="C1432" s="6" t="s">
        <v>2314</v>
      </c>
      <c r="D1432" s="6">
        <v>300858</v>
      </c>
      <c r="E1432" s="6" t="s">
        <v>128</v>
      </c>
      <c r="F1432" s="6" t="s">
        <v>21</v>
      </c>
      <c r="G1432" s="6" t="s">
        <v>5</v>
      </c>
      <c r="H1432" s="6" t="s">
        <v>917</v>
      </c>
      <c r="I1432" s="6">
        <v>-20</v>
      </c>
      <c r="J1432" s="13" t="str">
        <f>VLOOKUP(MONTH(Tabla7[[#This Row],[Fecha del movimiento]]),Tablas!$O$4:$P$15,2,0)</f>
        <v>Abr</v>
      </c>
      <c r="K1432" s="6">
        <f>YEAR(Tabla7[[#This Row],[Fecha del movimiento]])</f>
        <v>2018</v>
      </c>
    </row>
    <row r="1433" spans="2:11" x14ac:dyDescent="0.2">
      <c r="B1433" s="8">
        <v>43103</v>
      </c>
      <c r="C1433" s="6" t="s">
        <v>2315</v>
      </c>
      <c r="D1433" s="6">
        <v>300599</v>
      </c>
      <c r="E1433" s="6" t="s">
        <v>443</v>
      </c>
      <c r="F1433" s="6" t="s">
        <v>21</v>
      </c>
      <c r="G1433" s="6" t="s">
        <v>5</v>
      </c>
      <c r="H1433" s="6" t="s">
        <v>917</v>
      </c>
      <c r="I1433" s="6">
        <v>-8</v>
      </c>
      <c r="J1433" s="13" t="str">
        <f>VLOOKUP(MONTH(Tabla7[[#This Row],[Fecha del movimiento]]),Tablas!$O$4:$P$15,2,0)</f>
        <v>Ene</v>
      </c>
      <c r="K1433" s="6">
        <f>YEAR(Tabla7[[#This Row],[Fecha del movimiento]])</f>
        <v>2018</v>
      </c>
    </row>
    <row r="1434" spans="2:11" x14ac:dyDescent="0.2">
      <c r="B1434" s="8">
        <v>43286</v>
      </c>
      <c r="C1434" s="6" t="s">
        <v>2316</v>
      </c>
      <c r="D1434" s="6">
        <v>301018</v>
      </c>
      <c r="E1434" s="6" t="s">
        <v>59</v>
      </c>
      <c r="F1434" s="6" t="s">
        <v>21</v>
      </c>
      <c r="G1434" s="6" t="s">
        <v>9</v>
      </c>
      <c r="H1434" s="6" t="s">
        <v>923</v>
      </c>
      <c r="I1434" s="6">
        <v>16</v>
      </c>
      <c r="J1434" s="13" t="str">
        <f>VLOOKUP(MONTH(Tabla7[[#This Row],[Fecha del movimiento]]),Tablas!$O$4:$P$15,2,0)</f>
        <v>Jul</v>
      </c>
      <c r="K1434" s="6">
        <f>YEAR(Tabla7[[#This Row],[Fecha del movimiento]])</f>
        <v>2018</v>
      </c>
    </row>
    <row r="1435" spans="2:11" x14ac:dyDescent="0.2">
      <c r="B1435" s="8">
        <v>43280</v>
      </c>
      <c r="C1435" s="6" t="s">
        <v>2317</v>
      </c>
      <c r="D1435" s="6">
        <v>300211</v>
      </c>
      <c r="E1435" s="6" t="s">
        <v>656</v>
      </c>
      <c r="F1435" s="6" t="s">
        <v>21</v>
      </c>
      <c r="G1435" s="6" t="s">
        <v>13</v>
      </c>
      <c r="H1435" s="6" t="s">
        <v>917</v>
      </c>
      <c r="I1435" s="6">
        <v>-8</v>
      </c>
      <c r="J1435" s="13" t="str">
        <f>VLOOKUP(MONTH(Tabla7[[#This Row],[Fecha del movimiento]]),Tablas!$O$4:$P$15,2,0)</f>
        <v>Jun</v>
      </c>
      <c r="K1435" s="6">
        <f>YEAR(Tabla7[[#This Row],[Fecha del movimiento]])</f>
        <v>2018</v>
      </c>
    </row>
    <row r="1436" spans="2:11" x14ac:dyDescent="0.2">
      <c r="B1436" s="8">
        <v>43221</v>
      </c>
      <c r="C1436" s="6" t="s">
        <v>2318</v>
      </c>
      <c r="D1436" s="6">
        <v>300133</v>
      </c>
      <c r="E1436" s="6" t="s">
        <v>377</v>
      </c>
      <c r="F1436" s="6" t="s">
        <v>21</v>
      </c>
      <c r="G1436" s="6" t="s">
        <v>9</v>
      </c>
      <c r="H1436" s="6" t="s">
        <v>923</v>
      </c>
      <c r="I1436" s="6">
        <v>14</v>
      </c>
      <c r="J1436" s="13" t="str">
        <f>VLOOKUP(MONTH(Tabla7[[#This Row],[Fecha del movimiento]]),Tablas!$O$4:$P$15,2,0)</f>
        <v>May</v>
      </c>
      <c r="K1436" s="6">
        <f>YEAR(Tabla7[[#This Row],[Fecha del movimiento]])</f>
        <v>2018</v>
      </c>
    </row>
    <row r="1437" spans="2:11" x14ac:dyDescent="0.2">
      <c r="B1437" s="8">
        <v>43209</v>
      </c>
      <c r="C1437" s="6" t="s">
        <v>2319</v>
      </c>
      <c r="D1437" s="6">
        <v>300828</v>
      </c>
      <c r="E1437" s="6" t="s">
        <v>241</v>
      </c>
      <c r="F1437" s="6" t="s">
        <v>21</v>
      </c>
      <c r="G1437" s="6" t="s">
        <v>7</v>
      </c>
      <c r="H1437" s="6" t="s">
        <v>917</v>
      </c>
      <c r="I1437" s="6">
        <v>-9</v>
      </c>
      <c r="J1437" s="13" t="str">
        <f>VLOOKUP(MONTH(Tabla7[[#This Row],[Fecha del movimiento]]),Tablas!$O$4:$P$15,2,0)</f>
        <v>Abr</v>
      </c>
      <c r="K1437" s="6">
        <f>YEAR(Tabla7[[#This Row],[Fecha del movimiento]])</f>
        <v>2018</v>
      </c>
    </row>
    <row r="1438" spans="2:11" x14ac:dyDescent="0.2">
      <c r="B1438" s="8">
        <v>43206</v>
      </c>
      <c r="C1438" s="6" t="s">
        <v>2320</v>
      </c>
      <c r="D1438" s="6">
        <v>301049</v>
      </c>
      <c r="E1438" s="6" t="s">
        <v>30</v>
      </c>
      <c r="F1438" s="6" t="s">
        <v>21</v>
      </c>
      <c r="G1438" s="6" t="s">
        <v>2</v>
      </c>
      <c r="H1438" s="6" t="s">
        <v>923</v>
      </c>
      <c r="I1438" s="6">
        <v>16</v>
      </c>
      <c r="J1438" s="13" t="str">
        <f>VLOOKUP(MONTH(Tabla7[[#This Row],[Fecha del movimiento]]),Tablas!$O$4:$P$15,2,0)</f>
        <v>Abr</v>
      </c>
      <c r="K1438" s="6">
        <f>YEAR(Tabla7[[#This Row],[Fecha del movimiento]])</f>
        <v>2018</v>
      </c>
    </row>
    <row r="1439" spans="2:11" x14ac:dyDescent="0.2">
      <c r="B1439" s="8">
        <v>43135</v>
      </c>
      <c r="C1439" s="6" t="s">
        <v>2321</v>
      </c>
      <c r="D1439" s="6">
        <v>300314</v>
      </c>
      <c r="E1439" s="6" t="s">
        <v>653</v>
      </c>
      <c r="F1439" s="6" t="s">
        <v>21</v>
      </c>
      <c r="G1439" s="6" t="s">
        <v>13</v>
      </c>
      <c r="H1439" s="6" t="s">
        <v>917</v>
      </c>
      <c r="I1439" s="6">
        <v>-8</v>
      </c>
      <c r="J1439" s="13" t="str">
        <f>VLOOKUP(MONTH(Tabla7[[#This Row],[Fecha del movimiento]]),Tablas!$O$4:$P$15,2,0)</f>
        <v>Feb</v>
      </c>
      <c r="K1439" s="6">
        <f>YEAR(Tabla7[[#This Row],[Fecha del movimiento]])</f>
        <v>2018</v>
      </c>
    </row>
    <row r="1440" spans="2:11" x14ac:dyDescent="0.2">
      <c r="B1440" s="8">
        <v>43107</v>
      </c>
      <c r="C1440" s="6" t="s">
        <v>2322</v>
      </c>
      <c r="D1440" s="6">
        <v>300112</v>
      </c>
      <c r="E1440" s="6" t="s">
        <v>765</v>
      </c>
      <c r="F1440" s="6" t="s">
        <v>21</v>
      </c>
      <c r="G1440" s="6" t="s">
        <v>13</v>
      </c>
      <c r="H1440" s="6" t="s">
        <v>923</v>
      </c>
      <c r="I1440" s="6">
        <v>19</v>
      </c>
      <c r="J1440" s="13" t="str">
        <f>VLOOKUP(MONTH(Tabla7[[#This Row],[Fecha del movimiento]]),Tablas!$O$4:$P$15,2,0)</f>
        <v>Ene</v>
      </c>
      <c r="K1440" s="6">
        <f>YEAR(Tabla7[[#This Row],[Fecha del movimiento]])</f>
        <v>2018</v>
      </c>
    </row>
    <row r="1441" spans="2:11" x14ac:dyDescent="0.2">
      <c r="B1441" s="8">
        <v>43108</v>
      </c>
      <c r="C1441" s="6" t="s">
        <v>2323</v>
      </c>
      <c r="D1441" s="6">
        <v>300870</v>
      </c>
      <c r="E1441" s="6" t="s">
        <v>201</v>
      </c>
      <c r="F1441" s="6" t="s">
        <v>21</v>
      </c>
      <c r="G1441" s="6" t="s">
        <v>13</v>
      </c>
      <c r="H1441" s="6" t="s">
        <v>923</v>
      </c>
      <c r="I1441" s="6">
        <v>15</v>
      </c>
      <c r="J1441" s="13" t="str">
        <f>VLOOKUP(MONTH(Tabla7[[#This Row],[Fecha del movimiento]]),Tablas!$O$4:$P$15,2,0)</f>
        <v>Ene</v>
      </c>
      <c r="K1441" s="6">
        <f>YEAR(Tabla7[[#This Row],[Fecha del movimiento]])</f>
        <v>2018</v>
      </c>
    </row>
    <row r="1442" spans="2:11" x14ac:dyDescent="0.2">
      <c r="B1442" s="8">
        <v>43209</v>
      </c>
      <c r="C1442" s="6" t="s">
        <v>2324</v>
      </c>
      <c r="D1442" s="6">
        <v>300133</v>
      </c>
      <c r="E1442" s="6" t="s">
        <v>377</v>
      </c>
      <c r="F1442" s="6" t="s">
        <v>21</v>
      </c>
      <c r="G1442" s="6" t="s">
        <v>9</v>
      </c>
      <c r="H1442" s="6" t="s">
        <v>917</v>
      </c>
      <c r="I1442" s="6">
        <v>-19</v>
      </c>
      <c r="J1442" s="13" t="str">
        <f>VLOOKUP(MONTH(Tabla7[[#This Row],[Fecha del movimiento]]),Tablas!$O$4:$P$15,2,0)</f>
        <v>Abr</v>
      </c>
      <c r="K1442" s="6">
        <f>YEAR(Tabla7[[#This Row],[Fecha del movimiento]])</f>
        <v>2018</v>
      </c>
    </row>
    <row r="1443" spans="2:11" x14ac:dyDescent="0.2">
      <c r="B1443" s="8">
        <v>43285</v>
      </c>
      <c r="C1443" s="6" t="s">
        <v>2325</v>
      </c>
      <c r="D1443" s="6">
        <v>300677</v>
      </c>
      <c r="E1443" s="6" t="s">
        <v>375</v>
      </c>
      <c r="F1443" s="6" t="s">
        <v>21</v>
      </c>
      <c r="G1443" s="6" t="s">
        <v>1</v>
      </c>
      <c r="H1443" s="6" t="s">
        <v>923</v>
      </c>
      <c r="I1443" s="6">
        <v>16</v>
      </c>
      <c r="J1443" s="13" t="str">
        <f>VLOOKUP(MONTH(Tabla7[[#This Row],[Fecha del movimiento]]),Tablas!$O$4:$P$15,2,0)</f>
        <v>Jul</v>
      </c>
      <c r="K1443" s="6">
        <f>YEAR(Tabla7[[#This Row],[Fecha del movimiento]])</f>
        <v>2018</v>
      </c>
    </row>
    <row r="1444" spans="2:11" x14ac:dyDescent="0.2">
      <c r="B1444" s="8">
        <v>43207</v>
      </c>
      <c r="C1444" s="6" t="s">
        <v>2326</v>
      </c>
      <c r="D1444" s="6">
        <v>300733</v>
      </c>
      <c r="E1444" s="6" t="s">
        <v>325</v>
      </c>
      <c r="F1444" s="6" t="s">
        <v>21</v>
      </c>
      <c r="G1444" s="6" t="s">
        <v>12</v>
      </c>
      <c r="H1444" s="6" t="s">
        <v>917</v>
      </c>
      <c r="I1444" s="6">
        <v>-15</v>
      </c>
      <c r="J1444" s="13" t="str">
        <f>VLOOKUP(MONTH(Tabla7[[#This Row],[Fecha del movimiento]]),Tablas!$O$4:$P$15,2,0)</f>
        <v>Abr</v>
      </c>
      <c r="K1444" s="6">
        <f>YEAR(Tabla7[[#This Row],[Fecha del movimiento]])</f>
        <v>2018</v>
      </c>
    </row>
    <row r="1445" spans="2:11" x14ac:dyDescent="0.2">
      <c r="B1445" s="8">
        <v>43144</v>
      </c>
      <c r="C1445" s="6" t="s">
        <v>2327</v>
      </c>
      <c r="D1445" s="6">
        <v>300321</v>
      </c>
      <c r="E1445" s="6" t="s">
        <v>648</v>
      </c>
      <c r="F1445" s="6" t="s">
        <v>21</v>
      </c>
      <c r="G1445" s="6" t="s">
        <v>12</v>
      </c>
      <c r="H1445" s="6" t="s">
        <v>917</v>
      </c>
      <c r="I1445" s="6">
        <v>-16</v>
      </c>
      <c r="J1445" s="13" t="str">
        <f>VLOOKUP(MONTH(Tabla7[[#This Row],[Fecha del movimiento]]),Tablas!$O$4:$P$15,2,0)</f>
        <v>Feb</v>
      </c>
      <c r="K1445" s="6">
        <f>YEAR(Tabla7[[#This Row],[Fecha del movimiento]])</f>
        <v>2018</v>
      </c>
    </row>
    <row r="1446" spans="2:11" x14ac:dyDescent="0.2">
      <c r="B1446" s="8">
        <v>43275</v>
      </c>
      <c r="C1446" s="6" t="s">
        <v>2328</v>
      </c>
      <c r="D1446" s="6">
        <v>300930</v>
      </c>
      <c r="E1446" s="6" t="s">
        <v>46</v>
      </c>
      <c r="F1446" s="6" t="s">
        <v>21</v>
      </c>
      <c r="G1446" s="6" t="s">
        <v>5</v>
      </c>
      <c r="H1446" s="6" t="s">
        <v>923</v>
      </c>
      <c r="I1446" s="6">
        <v>15</v>
      </c>
      <c r="J1446" s="13" t="str">
        <f>VLOOKUP(MONTH(Tabla7[[#This Row],[Fecha del movimiento]]),Tablas!$O$4:$P$15,2,0)</f>
        <v>Jun</v>
      </c>
      <c r="K1446" s="6">
        <f>YEAR(Tabla7[[#This Row],[Fecha del movimiento]])</f>
        <v>2018</v>
      </c>
    </row>
    <row r="1447" spans="2:11" x14ac:dyDescent="0.2">
      <c r="B1447" s="8">
        <v>43140</v>
      </c>
      <c r="C1447" s="6" t="s">
        <v>2329</v>
      </c>
      <c r="D1447" s="6">
        <v>300065</v>
      </c>
      <c r="E1447" s="6" t="s">
        <v>787</v>
      </c>
      <c r="F1447" s="6" t="s">
        <v>21</v>
      </c>
      <c r="G1447" s="6" t="s">
        <v>13</v>
      </c>
      <c r="H1447" s="6" t="s">
        <v>923</v>
      </c>
      <c r="I1447" s="6">
        <v>20</v>
      </c>
      <c r="J1447" s="13" t="str">
        <f>VLOOKUP(MONTH(Tabla7[[#This Row],[Fecha del movimiento]]),Tablas!$O$4:$P$15,2,0)</f>
        <v>Feb</v>
      </c>
      <c r="K1447" s="6">
        <f>YEAR(Tabla7[[#This Row],[Fecha del movimiento]])</f>
        <v>2018</v>
      </c>
    </row>
    <row r="1448" spans="2:11" x14ac:dyDescent="0.2">
      <c r="B1448" s="8">
        <v>43210</v>
      </c>
      <c r="C1448" s="6" t="s">
        <v>2330</v>
      </c>
      <c r="D1448" s="6">
        <v>300206</v>
      </c>
      <c r="E1448" s="6" t="s">
        <v>427</v>
      </c>
      <c r="F1448" s="6" t="s">
        <v>21</v>
      </c>
      <c r="G1448" s="6" t="s">
        <v>2</v>
      </c>
      <c r="H1448" s="6" t="s">
        <v>923</v>
      </c>
      <c r="I1448" s="6">
        <v>18</v>
      </c>
      <c r="J1448" s="13" t="str">
        <f>VLOOKUP(MONTH(Tabla7[[#This Row],[Fecha del movimiento]]),Tablas!$O$4:$P$15,2,0)</f>
        <v>Abr</v>
      </c>
      <c r="K1448" s="6">
        <f>YEAR(Tabla7[[#This Row],[Fecha del movimiento]])</f>
        <v>2018</v>
      </c>
    </row>
    <row r="1449" spans="2:11" x14ac:dyDescent="0.2">
      <c r="B1449" s="8">
        <v>43211</v>
      </c>
      <c r="C1449" s="6" t="s">
        <v>2331</v>
      </c>
      <c r="D1449" s="6">
        <v>300083</v>
      </c>
      <c r="E1449" s="6" t="s">
        <v>294</v>
      </c>
      <c r="F1449" s="6" t="s">
        <v>21</v>
      </c>
      <c r="G1449" s="6" t="s">
        <v>11</v>
      </c>
      <c r="H1449" s="6" t="s">
        <v>923</v>
      </c>
      <c r="I1449" s="6">
        <v>11</v>
      </c>
      <c r="J1449" s="13" t="str">
        <f>VLOOKUP(MONTH(Tabla7[[#This Row],[Fecha del movimiento]]),Tablas!$O$4:$P$15,2,0)</f>
        <v>Abr</v>
      </c>
      <c r="K1449" s="6">
        <f>YEAR(Tabla7[[#This Row],[Fecha del movimiento]])</f>
        <v>2018</v>
      </c>
    </row>
    <row r="1450" spans="2:11" x14ac:dyDescent="0.2">
      <c r="B1450" s="8">
        <v>43116</v>
      </c>
      <c r="C1450" s="6" t="s">
        <v>2332</v>
      </c>
      <c r="D1450" s="6">
        <v>300528</v>
      </c>
      <c r="E1450" s="6" t="s">
        <v>500</v>
      </c>
      <c r="F1450" s="6" t="s">
        <v>21</v>
      </c>
      <c r="G1450" s="6" t="s">
        <v>13</v>
      </c>
      <c r="H1450" s="6" t="s">
        <v>917</v>
      </c>
      <c r="I1450" s="6">
        <v>-10</v>
      </c>
      <c r="J1450" s="13" t="str">
        <f>VLOOKUP(MONTH(Tabla7[[#This Row],[Fecha del movimiento]]),Tablas!$O$4:$P$15,2,0)</f>
        <v>Ene</v>
      </c>
      <c r="K1450" s="6">
        <f>YEAR(Tabla7[[#This Row],[Fecha del movimiento]])</f>
        <v>2018</v>
      </c>
    </row>
    <row r="1451" spans="2:11" x14ac:dyDescent="0.2">
      <c r="B1451" s="8">
        <v>43306</v>
      </c>
      <c r="C1451" s="6" t="s">
        <v>2333</v>
      </c>
      <c r="D1451" s="6">
        <v>300268</v>
      </c>
      <c r="E1451" s="6" t="s">
        <v>31</v>
      </c>
      <c r="F1451" s="6" t="s">
        <v>21</v>
      </c>
      <c r="G1451" s="6" t="s">
        <v>4</v>
      </c>
      <c r="H1451" s="6" t="s">
        <v>917</v>
      </c>
      <c r="I1451" s="6">
        <v>-16</v>
      </c>
      <c r="J1451" s="13" t="str">
        <f>VLOOKUP(MONTH(Tabla7[[#This Row],[Fecha del movimiento]]),Tablas!$O$4:$P$15,2,0)</f>
        <v>Jul</v>
      </c>
      <c r="K1451" s="6">
        <f>YEAR(Tabla7[[#This Row],[Fecha del movimiento]])</f>
        <v>2018</v>
      </c>
    </row>
    <row r="1452" spans="2:11" x14ac:dyDescent="0.2">
      <c r="B1452" s="8">
        <v>43303</v>
      </c>
      <c r="C1452" s="6" t="s">
        <v>2334</v>
      </c>
      <c r="D1452" s="6">
        <v>300428</v>
      </c>
      <c r="E1452" s="6" t="s">
        <v>32</v>
      </c>
      <c r="F1452" s="6" t="s">
        <v>21</v>
      </c>
      <c r="G1452" s="6" t="s">
        <v>2</v>
      </c>
      <c r="H1452" s="6" t="s">
        <v>923</v>
      </c>
      <c r="I1452" s="6">
        <v>11</v>
      </c>
      <c r="J1452" s="13" t="str">
        <f>VLOOKUP(MONTH(Tabla7[[#This Row],[Fecha del movimiento]]),Tablas!$O$4:$P$15,2,0)</f>
        <v>Jul</v>
      </c>
      <c r="K1452" s="6">
        <f>YEAR(Tabla7[[#This Row],[Fecha del movimiento]])</f>
        <v>2018</v>
      </c>
    </row>
    <row r="1453" spans="2:11" x14ac:dyDescent="0.2">
      <c r="B1453" s="8">
        <v>43342</v>
      </c>
      <c r="C1453" s="6" t="s">
        <v>2335</v>
      </c>
      <c r="D1453" s="6">
        <v>300669</v>
      </c>
      <c r="E1453" s="6" t="s">
        <v>380</v>
      </c>
      <c r="F1453" s="6" t="s">
        <v>21</v>
      </c>
      <c r="G1453" s="6" t="s">
        <v>13</v>
      </c>
      <c r="H1453" s="6" t="s">
        <v>917</v>
      </c>
      <c r="I1453" s="6">
        <v>-10</v>
      </c>
      <c r="J1453" s="13" t="str">
        <f>VLOOKUP(MONTH(Tabla7[[#This Row],[Fecha del movimiento]]),Tablas!$O$4:$P$15,2,0)</f>
        <v>Ago</v>
      </c>
      <c r="K1453" s="6">
        <f>YEAR(Tabla7[[#This Row],[Fecha del movimiento]])</f>
        <v>2018</v>
      </c>
    </row>
    <row r="1454" spans="2:11" x14ac:dyDescent="0.2">
      <c r="B1454" s="8">
        <v>43301</v>
      </c>
      <c r="C1454" s="6" t="s">
        <v>2336</v>
      </c>
      <c r="D1454" s="6">
        <v>300613</v>
      </c>
      <c r="E1454" s="6" t="s">
        <v>429</v>
      </c>
      <c r="F1454" s="6" t="s">
        <v>21</v>
      </c>
      <c r="G1454" s="6" t="s">
        <v>2</v>
      </c>
      <c r="H1454" s="6" t="s">
        <v>917</v>
      </c>
      <c r="I1454" s="6">
        <v>-10</v>
      </c>
      <c r="J1454" s="13" t="str">
        <f>VLOOKUP(MONTH(Tabla7[[#This Row],[Fecha del movimiento]]),Tablas!$O$4:$P$15,2,0)</f>
        <v>Jul</v>
      </c>
      <c r="K1454" s="6">
        <f>YEAR(Tabla7[[#This Row],[Fecha del movimiento]])</f>
        <v>2018</v>
      </c>
    </row>
    <row r="1455" spans="2:11" x14ac:dyDescent="0.2">
      <c r="B1455" s="8">
        <v>43118</v>
      </c>
      <c r="C1455" s="6" t="s">
        <v>2337</v>
      </c>
      <c r="D1455" s="6">
        <v>300063</v>
      </c>
      <c r="E1455" s="6" t="s">
        <v>788</v>
      </c>
      <c r="F1455" s="6" t="s">
        <v>21</v>
      </c>
      <c r="G1455" s="6" t="s">
        <v>5</v>
      </c>
      <c r="H1455" s="6" t="s">
        <v>917</v>
      </c>
      <c r="I1455" s="6">
        <v>-15</v>
      </c>
      <c r="J1455" s="13" t="str">
        <f>VLOOKUP(MONTH(Tabla7[[#This Row],[Fecha del movimiento]]),Tablas!$O$4:$P$15,2,0)</f>
        <v>Ene</v>
      </c>
      <c r="K1455" s="6">
        <f>YEAR(Tabla7[[#This Row],[Fecha del movimiento]])</f>
        <v>2018</v>
      </c>
    </row>
    <row r="1456" spans="2:11" x14ac:dyDescent="0.2">
      <c r="B1456" s="8">
        <v>43209</v>
      </c>
      <c r="C1456" s="6" t="s">
        <v>2338</v>
      </c>
      <c r="D1456" s="6">
        <v>300322</v>
      </c>
      <c r="E1456" s="6" t="s">
        <v>647</v>
      </c>
      <c r="F1456" s="6" t="s">
        <v>21</v>
      </c>
      <c r="G1456" s="6" t="s">
        <v>10</v>
      </c>
      <c r="H1456" s="6" t="s">
        <v>923</v>
      </c>
      <c r="I1456" s="6">
        <v>15</v>
      </c>
      <c r="J1456" s="13" t="str">
        <f>VLOOKUP(MONTH(Tabla7[[#This Row],[Fecha del movimiento]]),Tablas!$O$4:$P$15,2,0)</f>
        <v>Abr</v>
      </c>
      <c r="K1456" s="6">
        <f>YEAR(Tabla7[[#This Row],[Fecha del movimiento]])</f>
        <v>2018</v>
      </c>
    </row>
    <row r="1457" spans="2:11" x14ac:dyDescent="0.2">
      <c r="B1457" s="8">
        <v>43191</v>
      </c>
      <c r="C1457" s="6" t="s">
        <v>2339</v>
      </c>
      <c r="D1457" s="6">
        <v>301024</v>
      </c>
      <c r="E1457" s="6" t="s">
        <v>53</v>
      </c>
      <c r="F1457" s="6" t="s">
        <v>21</v>
      </c>
      <c r="G1457" s="6" t="s">
        <v>13</v>
      </c>
      <c r="H1457" s="6" t="s">
        <v>923</v>
      </c>
      <c r="I1457" s="6">
        <v>18</v>
      </c>
      <c r="J1457" s="13" t="str">
        <f>VLOOKUP(MONTH(Tabla7[[#This Row],[Fecha del movimiento]]),Tablas!$O$4:$P$15,2,0)</f>
        <v>Abr</v>
      </c>
      <c r="K1457" s="6">
        <f>YEAR(Tabla7[[#This Row],[Fecha del movimiento]])</f>
        <v>2018</v>
      </c>
    </row>
    <row r="1458" spans="2:11" x14ac:dyDescent="0.2">
      <c r="B1458" s="8">
        <v>43301</v>
      </c>
      <c r="C1458" s="6" t="s">
        <v>2340</v>
      </c>
      <c r="D1458" s="6">
        <v>300076</v>
      </c>
      <c r="E1458" s="6" t="s">
        <v>137</v>
      </c>
      <c r="F1458" s="6" t="s">
        <v>21</v>
      </c>
      <c r="G1458" s="6" t="s">
        <v>6</v>
      </c>
      <c r="H1458" s="6" t="s">
        <v>923</v>
      </c>
      <c r="I1458" s="6">
        <v>19</v>
      </c>
      <c r="J1458" s="13" t="str">
        <f>VLOOKUP(MONTH(Tabla7[[#This Row],[Fecha del movimiento]]),Tablas!$O$4:$P$15,2,0)</f>
        <v>Jul</v>
      </c>
      <c r="K1458" s="6">
        <f>YEAR(Tabla7[[#This Row],[Fecha del movimiento]])</f>
        <v>2018</v>
      </c>
    </row>
    <row r="1459" spans="2:11" x14ac:dyDescent="0.2">
      <c r="B1459" s="8">
        <v>43197</v>
      </c>
      <c r="C1459" s="6" t="s">
        <v>2341</v>
      </c>
      <c r="D1459" s="6">
        <v>300931</v>
      </c>
      <c r="E1459" s="6" t="s">
        <v>143</v>
      </c>
      <c r="F1459" s="6" t="s">
        <v>21</v>
      </c>
      <c r="G1459" s="6" t="s">
        <v>6</v>
      </c>
      <c r="H1459" s="6" t="s">
        <v>923</v>
      </c>
      <c r="I1459" s="6">
        <v>12</v>
      </c>
      <c r="J1459" s="13" t="str">
        <f>VLOOKUP(MONTH(Tabla7[[#This Row],[Fecha del movimiento]]),Tablas!$O$4:$P$15,2,0)</f>
        <v>Abr</v>
      </c>
      <c r="K1459" s="6">
        <f>YEAR(Tabla7[[#This Row],[Fecha del movimiento]])</f>
        <v>2018</v>
      </c>
    </row>
    <row r="1460" spans="2:11" x14ac:dyDescent="0.2">
      <c r="B1460" s="8">
        <v>43281</v>
      </c>
      <c r="C1460" s="6" t="s">
        <v>2342</v>
      </c>
      <c r="D1460" s="6">
        <v>300989</v>
      </c>
      <c r="E1460" s="6" t="s">
        <v>87</v>
      </c>
      <c r="F1460" s="6" t="s">
        <v>21</v>
      </c>
      <c r="G1460" s="6" t="s">
        <v>1</v>
      </c>
      <c r="H1460" s="6" t="s">
        <v>917</v>
      </c>
      <c r="I1460" s="6">
        <v>-18</v>
      </c>
      <c r="J1460" s="13" t="str">
        <f>VLOOKUP(MONTH(Tabla7[[#This Row],[Fecha del movimiento]]),Tablas!$O$4:$P$15,2,0)</f>
        <v>Jun</v>
      </c>
      <c r="K1460" s="6">
        <f>YEAR(Tabla7[[#This Row],[Fecha del movimiento]])</f>
        <v>2018</v>
      </c>
    </row>
    <row r="1461" spans="2:11" x14ac:dyDescent="0.2">
      <c r="B1461" s="8">
        <v>43107</v>
      </c>
      <c r="C1461" s="6" t="s">
        <v>2343</v>
      </c>
      <c r="D1461" s="6">
        <v>300581</v>
      </c>
      <c r="E1461" s="6" t="s">
        <v>456</v>
      </c>
      <c r="F1461" s="6" t="s">
        <v>21</v>
      </c>
      <c r="G1461" s="6" t="s">
        <v>2</v>
      </c>
      <c r="H1461" s="6" t="s">
        <v>923</v>
      </c>
      <c r="I1461" s="6">
        <v>18</v>
      </c>
      <c r="J1461" s="13" t="str">
        <f>VLOOKUP(MONTH(Tabla7[[#This Row],[Fecha del movimiento]]),Tablas!$O$4:$P$15,2,0)</f>
        <v>Ene</v>
      </c>
      <c r="K1461" s="6">
        <f>YEAR(Tabla7[[#This Row],[Fecha del movimiento]])</f>
        <v>2018</v>
      </c>
    </row>
    <row r="1462" spans="2:11" x14ac:dyDescent="0.2">
      <c r="B1462" s="8">
        <v>43311</v>
      </c>
      <c r="C1462" s="6" t="s">
        <v>2344</v>
      </c>
      <c r="D1462" s="6">
        <v>300372</v>
      </c>
      <c r="E1462" s="6" t="s">
        <v>104</v>
      </c>
      <c r="F1462" s="6" t="s">
        <v>21</v>
      </c>
      <c r="G1462" s="6" t="s">
        <v>10</v>
      </c>
      <c r="H1462" s="6" t="s">
        <v>917</v>
      </c>
      <c r="I1462" s="6">
        <v>-20</v>
      </c>
      <c r="J1462" s="13" t="str">
        <f>VLOOKUP(MONTH(Tabla7[[#This Row],[Fecha del movimiento]]),Tablas!$O$4:$P$15,2,0)</f>
        <v>Jul</v>
      </c>
      <c r="K1462" s="6">
        <f>YEAR(Tabla7[[#This Row],[Fecha del movimiento]])</f>
        <v>2018</v>
      </c>
    </row>
    <row r="1463" spans="2:11" x14ac:dyDescent="0.2">
      <c r="B1463" s="8">
        <v>43134</v>
      </c>
      <c r="C1463" s="6" t="s">
        <v>2345</v>
      </c>
      <c r="D1463" s="6">
        <v>300855</v>
      </c>
      <c r="E1463" s="6" t="s">
        <v>215</v>
      </c>
      <c r="F1463" s="6" t="s">
        <v>21</v>
      </c>
      <c r="G1463" s="6" t="s">
        <v>2</v>
      </c>
      <c r="H1463" s="6" t="s">
        <v>917</v>
      </c>
      <c r="I1463" s="6">
        <v>-9</v>
      </c>
      <c r="J1463" s="13" t="str">
        <f>VLOOKUP(MONTH(Tabla7[[#This Row],[Fecha del movimiento]]),Tablas!$O$4:$P$15,2,0)</f>
        <v>Feb</v>
      </c>
      <c r="K1463" s="6">
        <f>YEAR(Tabla7[[#This Row],[Fecha del movimiento]])</f>
        <v>2018</v>
      </c>
    </row>
    <row r="1464" spans="2:11" x14ac:dyDescent="0.2">
      <c r="B1464" s="8">
        <v>43141</v>
      </c>
      <c r="C1464" s="6" t="s">
        <v>1528</v>
      </c>
      <c r="D1464" s="6">
        <v>300105</v>
      </c>
      <c r="E1464" s="6" t="s">
        <v>272</v>
      </c>
      <c r="F1464" s="6" t="s">
        <v>21</v>
      </c>
      <c r="G1464" s="6" t="s">
        <v>5</v>
      </c>
      <c r="H1464" s="6" t="s">
        <v>917</v>
      </c>
      <c r="I1464" s="6">
        <v>-6</v>
      </c>
      <c r="J1464" s="13" t="str">
        <f>VLOOKUP(MONTH(Tabla7[[#This Row],[Fecha del movimiento]]),Tablas!$O$4:$P$15,2,0)</f>
        <v>Feb</v>
      </c>
      <c r="K1464" s="6">
        <f>YEAR(Tabla7[[#This Row],[Fecha del movimiento]])</f>
        <v>2018</v>
      </c>
    </row>
    <row r="1465" spans="2:11" x14ac:dyDescent="0.2">
      <c r="B1465" s="8">
        <v>43162</v>
      </c>
      <c r="C1465" s="6" t="s">
        <v>2346</v>
      </c>
      <c r="D1465" s="6">
        <v>300411</v>
      </c>
      <c r="E1465" s="6" t="s">
        <v>588</v>
      </c>
      <c r="F1465" s="6" t="s">
        <v>21</v>
      </c>
      <c r="G1465" s="6" t="s">
        <v>2</v>
      </c>
      <c r="H1465" s="6" t="s">
        <v>917</v>
      </c>
      <c r="I1465" s="6">
        <v>-9</v>
      </c>
      <c r="J1465" s="13" t="str">
        <f>VLOOKUP(MONTH(Tabla7[[#This Row],[Fecha del movimiento]]),Tablas!$O$4:$P$15,2,0)</f>
        <v>Mar</v>
      </c>
      <c r="K1465" s="6">
        <f>YEAR(Tabla7[[#This Row],[Fecha del movimiento]])</f>
        <v>2018</v>
      </c>
    </row>
    <row r="1466" spans="2:11" x14ac:dyDescent="0.2">
      <c r="B1466" s="8">
        <v>43286</v>
      </c>
      <c r="C1466" s="6" t="s">
        <v>2347</v>
      </c>
      <c r="D1466" s="6">
        <v>301048</v>
      </c>
      <c r="E1466" s="6" t="s">
        <v>31</v>
      </c>
      <c r="F1466" s="6" t="s">
        <v>21</v>
      </c>
      <c r="G1466" s="6" t="s">
        <v>4</v>
      </c>
      <c r="H1466" s="6" t="s">
        <v>917</v>
      </c>
      <c r="I1466" s="6">
        <v>-10</v>
      </c>
      <c r="J1466" s="13" t="str">
        <f>VLOOKUP(MONTH(Tabla7[[#This Row],[Fecha del movimiento]]),Tablas!$O$4:$P$15,2,0)</f>
        <v>Jul</v>
      </c>
      <c r="K1466" s="6">
        <f>YEAR(Tabla7[[#This Row],[Fecha del movimiento]])</f>
        <v>2018</v>
      </c>
    </row>
    <row r="1467" spans="2:11" x14ac:dyDescent="0.2">
      <c r="B1467" s="8">
        <v>43223</v>
      </c>
      <c r="C1467" s="6" t="s">
        <v>2348</v>
      </c>
      <c r="D1467" s="6">
        <v>300751</v>
      </c>
      <c r="E1467" s="6" t="s">
        <v>58</v>
      </c>
      <c r="F1467" s="6" t="s">
        <v>21</v>
      </c>
      <c r="G1467" s="6" t="s">
        <v>2</v>
      </c>
      <c r="H1467" s="6" t="s">
        <v>923</v>
      </c>
      <c r="I1467" s="6">
        <v>15</v>
      </c>
      <c r="J1467" s="13" t="str">
        <f>VLOOKUP(MONTH(Tabla7[[#This Row],[Fecha del movimiento]]),Tablas!$O$4:$P$15,2,0)</f>
        <v>May</v>
      </c>
      <c r="K1467" s="6">
        <f>YEAR(Tabla7[[#This Row],[Fecha del movimiento]])</f>
        <v>2018</v>
      </c>
    </row>
    <row r="1468" spans="2:11" x14ac:dyDescent="0.2">
      <c r="B1468" s="8">
        <v>43202</v>
      </c>
      <c r="C1468" s="6" t="s">
        <v>2349</v>
      </c>
      <c r="D1468" s="6">
        <v>300013</v>
      </c>
      <c r="E1468" s="6" t="s">
        <v>768</v>
      </c>
      <c r="F1468" s="6" t="s">
        <v>21</v>
      </c>
      <c r="G1468" s="6" t="s">
        <v>4</v>
      </c>
      <c r="H1468" s="6" t="s">
        <v>923</v>
      </c>
      <c r="I1468" s="6">
        <v>11</v>
      </c>
      <c r="J1468" s="13" t="str">
        <f>VLOOKUP(MONTH(Tabla7[[#This Row],[Fecha del movimiento]]),Tablas!$O$4:$P$15,2,0)</f>
        <v>Abr</v>
      </c>
      <c r="K1468" s="6">
        <f>YEAR(Tabla7[[#This Row],[Fecha del movimiento]])</f>
        <v>2018</v>
      </c>
    </row>
    <row r="1469" spans="2:11" x14ac:dyDescent="0.2">
      <c r="B1469" s="8">
        <v>43171</v>
      </c>
      <c r="C1469" s="6" t="s">
        <v>1520</v>
      </c>
      <c r="D1469" s="6">
        <v>300166</v>
      </c>
      <c r="E1469" s="6" t="s">
        <v>48</v>
      </c>
      <c r="F1469" s="6" t="s">
        <v>21</v>
      </c>
      <c r="G1469" s="6" t="s">
        <v>2</v>
      </c>
      <c r="H1469" s="6" t="s">
        <v>917</v>
      </c>
      <c r="I1469" s="6">
        <v>-17</v>
      </c>
      <c r="J1469" s="13" t="str">
        <f>VLOOKUP(MONTH(Tabla7[[#This Row],[Fecha del movimiento]]),Tablas!$O$4:$P$15,2,0)</f>
        <v>Mar</v>
      </c>
      <c r="K1469" s="6">
        <f>YEAR(Tabla7[[#This Row],[Fecha del movimiento]])</f>
        <v>2018</v>
      </c>
    </row>
    <row r="1470" spans="2:11" x14ac:dyDescent="0.2">
      <c r="B1470" s="8">
        <v>43110</v>
      </c>
      <c r="C1470" s="6" t="s">
        <v>2350</v>
      </c>
      <c r="D1470" s="6">
        <v>300281</v>
      </c>
      <c r="E1470" s="6" t="s">
        <v>259</v>
      </c>
      <c r="F1470" s="6" t="s">
        <v>21</v>
      </c>
      <c r="G1470" s="6" t="s">
        <v>5</v>
      </c>
      <c r="H1470" s="6" t="s">
        <v>917</v>
      </c>
      <c r="I1470" s="6">
        <v>-11</v>
      </c>
      <c r="J1470" s="13" t="str">
        <f>VLOOKUP(MONTH(Tabla7[[#This Row],[Fecha del movimiento]]),Tablas!$O$4:$P$15,2,0)</f>
        <v>Ene</v>
      </c>
      <c r="K1470" s="6">
        <f>YEAR(Tabla7[[#This Row],[Fecha del movimiento]])</f>
        <v>2018</v>
      </c>
    </row>
    <row r="1471" spans="2:11" x14ac:dyDescent="0.2">
      <c r="B1471" s="8">
        <v>43264</v>
      </c>
      <c r="C1471" s="6" t="s">
        <v>2351</v>
      </c>
      <c r="D1471" s="6">
        <v>300266</v>
      </c>
      <c r="E1471" s="6" t="s">
        <v>617</v>
      </c>
      <c r="F1471" s="6" t="s">
        <v>21</v>
      </c>
      <c r="G1471" s="6" t="s">
        <v>9</v>
      </c>
      <c r="H1471" s="6" t="s">
        <v>923</v>
      </c>
      <c r="I1471" s="6">
        <v>11</v>
      </c>
      <c r="J1471" s="13" t="str">
        <f>VLOOKUP(MONTH(Tabla7[[#This Row],[Fecha del movimiento]]),Tablas!$O$4:$P$15,2,0)</f>
        <v>Jun</v>
      </c>
      <c r="K1471" s="6">
        <f>YEAR(Tabla7[[#This Row],[Fecha del movimiento]])</f>
        <v>2018</v>
      </c>
    </row>
    <row r="1472" spans="2:11" x14ac:dyDescent="0.2">
      <c r="B1472" s="8">
        <v>43123</v>
      </c>
      <c r="C1472" s="6" t="s">
        <v>2352</v>
      </c>
      <c r="D1472" s="6">
        <v>300881</v>
      </c>
      <c r="E1472" s="6" t="s">
        <v>191</v>
      </c>
      <c r="F1472" s="6" t="s">
        <v>21</v>
      </c>
      <c r="G1472" s="6" t="s">
        <v>2</v>
      </c>
      <c r="H1472" s="6" t="s">
        <v>923</v>
      </c>
      <c r="I1472" s="6">
        <v>12</v>
      </c>
      <c r="J1472" s="13" t="str">
        <f>VLOOKUP(MONTH(Tabla7[[#This Row],[Fecha del movimiento]]),Tablas!$O$4:$P$15,2,0)</f>
        <v>Ene</v>
      </c>
      <c r="K1472" s="6">
        <f>YEAR(Tabla7[[#This Row],[Fecha del movimiento]])</f>
        <v>2018</v>
      </c>
    </row>
    <row r="1473" spans="2:11" x14ac:dyDescent="0.2">
      <c r="B1473" s="8">
        <v>43127</v>
      </c>
      <c r="C1473" s="6" t="s">
        <v>2353</v>
      </c>
      <c r="D1473" s="6">
        <v>300126</v>
      </c>
      <c r="E1473" s="6" t="s">
        <v>62</v>
      </c>
      <c r="F1473" s="6" t="s">
        <v>21</v>
      </c>
      <c r="G1473" s="6" t="s">
        <v>3</v>
      </c>
      <c r="H1473" s="6" t="s">
        <v>923</v>
      </c>
      <c r="I1473" s="6">
        <v>20</v>
      </c>
      <c r="J1473" s="13" t="str">
        <f>VLOOKUP(MONTH(Tabla7[[#This Row],[Fecha del movimiento]]),Tablas!$O$4:$P$15,2,0)</f>
        <v>Ene</v>
      </c>
      <c r="K1473" s="6">
        <f>YEAR(Tabla7[[#This Row],[Fecha del movimiento]])</f>
        <v>2018</v>
      </c>
    </row>
    <row r="1474" spans="2:11" x14ac:dyDescent="0.2">
      <c r="B1474" s="8">
        <v>43135</v>
      </c>
      <c r="C1474" s="6" t="s">
        <v>2354</v>
      </c>
      <c r="D1474" s="6">
        <v>300840</v>
      </c>
      <c r="E1474" s="6" t="s">
        <v>229</v>
      </c>
      <c r="F1474" s="6" t="s">
        <v>21</v>
      </c>
      <c r="G1474" s="6" t="s">
        <v>7</v>
      </c>
      <c r="H1474" s="6" t="s">
        <v>917</v>
      </c>
      <c r="I1474" s="6">
        <v>-17</v>
      </c>
      <c r="J1474" s="13" t="str">
        <f>VLOOKUP(MONTH(Tabla7[[#This Row],[Fecha del movimiento]]),Tablas!$O$4:$P$15,2,0)</f>
        <v>Feb</v>
      </c>
      <c r="K1474" s="6">
        <f>YEAR(Tabla7[[#This Row],[Fecha del movimiento]])</f>
        <v>2018</v>
      </c>
    </row>
    <row r="1475" spans="2:11" x14ac:dyDescent="0.2">
      <c r="B1475" s="8">
        <v>43163</v>
      </c>
      <c r="C1475" s="6" t="s">
        <v>2355</v>
      </c>
      <c r="D1475" s="6">
        <v>300528</v>
      </c>
      <c r="E1475" s="6" t="s">
        <v>500</v>
      </c>
      <c r="F1475" s="6" t="s">
        <v>21</v>
      </c>
      <c r="G1475" s="6" t="s">
        <v>13</v>
      </c>
      <c r="H1475" s="6" t="s">
        <v>923</v>
      </c>
      <c r="I1475" s="6">
        <v>14</v>
      </c>
      <c r="J1475" s="13" t="str">
        <f>VLOOKUP(MONTH(Tabla7[[#This Row],[Fecha del movimiento]]),Tablas!$O$4:$P$15,2,0)</f>
        <v>Mar</v>
      </c>
      <c r="K1475" s="6">
        <f>YEAR(Tabla7[[#This Row],[Fecha del movimiento]])</f>
        <v>2018</v>
      </c>
    </row>
    <row r="1476" spans="2:11" x14ac:dyDescent="0.2">
      <c r="B1476" s="8">
        <v>43124</v>
      </c>
      <c r="C1476" s="6" t="s">
        <v>2356</v>
      </c>
      <c r="D1476" s="6">
        <v>300078</v>
      </c>
      <c r="E1476" s="6" t="s">
        <v>782</v>
      </c>
      <c r="F1476" s="6" t="s">
        <v>21</v>
      </c>
      <c r="G1476" s="6" t="s">
        <v>2</v>
      </c>
      <c r="H1476" s="6" t="s">
        <v>917</v>
      </c>
      <c r="I1476" s="6">
        <v>-18</v>
      </c>
      <c r="J1476" s="13" t="str">
        <f>VLOOKUP(MONTH(Tabla7[[#This Row],[Fecha del movimiento]]),Tablas!$O$4:$P$15,2,0)</f>
        <v>Ene</v>
      </c>
      <c r="K1476" s="6">
        <f>YEAR(Tabla7[[#This Row],[Fecha del movimiento]])</f>
        <v>2018</v>
      </c>
    </row>
    <row r="1477" spans="2:11" x14ac:dyDescent="0.2">
      <c r="B1477" s="8">
        <v>43205</v>
      </c>
      <c r="C1477" s="6" t="s">
        <v>2357</v>
      </c>
      <c r="D1477" s="6">
        <v>300515</v>
      </c>
      <c r="E1477" s="6" t="s">
        <v>231</v>
      </c>
      <c r="F1477" s="6" t="s">
        <v>21</v>
      </c>
      <c r="G1477" s="6" t="s">
        <v>2</v>
      </c>
      <c r="H1477" s="6" t="s">
        <v>923</v>
      </c>
      <c r="I1477" s="6">
        <v>12</v>
      </c>
      <c r="J1477" s="13" t="str">
        <f>VLOOKUP(MONTH(Tabla7[[#This Row],[Fecha del movimiento]]),Tablas!$O$4:$P$15,2,0)</f>
        <v>Abr</v>
      </c>
      <c r="K1477" s="6">
        <f>YEAR(Tabla7[[#This Row],[Fecha del movimiento]])</f>
        <v>2018</v>
      </c>
    </row>
    <row r="1478" spans="2:11" x14ac:dyDescent="0.2">
      <c r="B1478" s="8">
        <v>43158</v>
      </c>
      <c r="C1478" s="6" t="s">
        <v>2358</v>
      </c>
      <c r="D1478" s="6">
        <v>300840</v>
      </c>
      <c r="E1478" s="6" t="s">
        <v>229</v>
      </c>
      <c r="F1478" s="6" t="s">
        <v>21</v>
      </c>
      <c r="G1478" s="6" t="s">
        <v>7</v>
      </c>
      <c r="H1478" s="6" t="s">
        <v>923</v>
      </c>
      <c r="I1478" s="6">
        <v>11</v>
      </c>
      <c r="J1478" s="13" t="str">
        <f>VLOOKUP(MONTH(Tabla7[[#This Row],[Fecha del movimiento]]),Tablas!$O$4:$P$15,2,0)</f>
        <v>Feb</v>
      </c>
      <c r="K1478" s="6">
        <f>YEAR(Tabla7[[#This Row],[Fecha del movimiento]])</f>
        <v>2018</v>
      </c>
    </row>
    <row r="1479" spans="2:11" x14ac:dyDescent="0.2">
      <c r="B1479" s="8">
        <v>43280</v>
      </c>
      <c r="C1479" s="6" t="s">
        <v>2359</v>
      </c>
      <c r="D1479" s="6">
        <v>300869</v>
      </c>
      <c r="E1479" s="6" t="s">
        <v>202</v>
      </c>
      <c r="F1479" s="6" t="s">
        <v>21</v>
      </c>
      <c r="G1479" s="6" t="s">
        <v>13</v>
      </c>
      <c r="H1479" s="6" t="s">
        <v>923</v>
      </c>
      <c r="I1479" s="6">
        <v>15</v>
      </c>
      <c r="J1479" s="13" t="str">
        <f>VLOOKUP(MONTH(Tabla7[[#This Row],[Fecha del movimiento]]),Tablas!$O$4:$P$15,2,0)</f>
        <v>Jun</v>
      </c>
      <c r="K1479" s="6">
        <f>YEAR(Tabla7[[#This Row],[Fecha del movimiento]])</f>
        <v>2018</v>
      </c>
    </row>
    <row r="1480" spans="2:11" x14ac:dyDescent="0.2">
      <c r="B1480" s="8">
        <v>43137</v>
      </c>
      <c r="C1480" s="6" t="s">
        <v>2360</v>
      </c>
      <c r="D1480" s="6">
        <v>300521</v>
      </c>
      <c r="E1480" s="6" t="s">
        <v>506</v>
      </c>
      <c r="F1480" s="6" t="s">
        <v>21</v>
      </c>
      <c r="G1480" s="6" t="s">
        <v>7</v>
      </c>
      <c r="H1480" s="6" t="s">
        <v>917</v>
      </c>
      <c r="I1480" s="6">
        <v>-8</v>
      </c>
      <c r="J1480" s="13" t="str">
        <f>VLOOKUP(MONTH(Tabla7[[#This Row],[Fecha del movimiento]]),Tablas!$O$4:$P$15,2,0)</f>
        <v>Feb</v>
      </c>
      <c r="K1480" s="6">
        <f>YEAR(Tabla7[[#This Row],[Fecha del movimiento]])</f>
        <v>2018</v>
      </c>
    </row>
    <row r="1481" spans="2:11" x14ac:dyDescent="0.2">
      <c r="B1481" s="8">
        <v>43153</v>
      </c>
      <c r="C1481" s="6" t="s">
        <v>2361</v>
      </c>
      <c r="D1481" s="6">
        <v>300842</v>
      </c>
      <c r="E1481" s="6" t="s">
        <v>227</v>
      </c>
      <c r="F1481" s="6" t="s">
        <v>21</v>
      </c>
      <c r="G1481" s="6" t="s">
        <v>4</v>
      </c>
      <c r="H1481" s="6" t="s">
        <v>917</v>
      </c>
      <c r="I1481" s="6">
        <v>-9</v>
      </c>
      <c r="J1481" s="13" t="str">
        <f>VLOOKUP(MONTH(Tabla7[[#This Row],[Fecha del movimiento]]),Tablas!$O$4:$P$15,2,0)</f>
        <v>Feb</v>
      </c>
      <c r="K1481" s="6">
        <f>YEAR(Tabla7[[#This Row],[Fecha del movimiento]])</f>
        <v>2018</v>
      </c>
    </row>
    <row r="1482" spans="2:11" x14ac:dyDescent="0.2">
      <c r="B1482" s="8">
        <v>43165</v>
      </c>
      <c r="C1482" s="6" t="s">
        <v>2362</v>
      </c>
      <c r="D1482" s="6">
        <v>300484</v>
      </c>
      <c r="E1482" s="6" t="s">
        <v>536</v>
      </c>
      <c r="F1482" s="6" t="s">
        <v>21</v>
      </c>
      <c r="G1482" s="6" t="s">
        <v>7</v>
      </c>
      <c r="H1482" s="6" t="s">
        <v>923</v>
      </c>
      <c r="I1482" s="6">
        <v>19</v>
      </c>
      <c r="J1482" s="13" t="str">
        <f>VLOOKUP(MONTH(Tabla7[[#This Row],[Fecha del movimiento]]),Tablas!$O$4:$P$15,2,0)</f>
        <v>Mar</v>
      </c>
      <c r="K1482" s="6">
        <f>YEAR(Tabla7[[#This Row],[Fecha del movimiento]])</f>
        <v>2018</v>
      </c>
    </row>
    <row r="1483" spans="2:11" x14ac:dyDescent="0.2">
      <c r="B1483" s="8">
        <v>43209</v>
      </c>
      <c r="C1483" s="6" t="s">
        <v>2363</v>
      </c>
      <c r="D1483" s="6">
        <v>300345</v>
      </c>
      <c r="E1483" s="6" t="s">
        <v>633</v>
      </c>
      <c r="F1483" s="6" t="s">
        <v>21</v>
      </c>
      <c r="G1483" s="6" t="s">
        <v>13</v>
      </c>
      <c r="H1483" s="6" t="s">
        <v>917</v>
      </c>
      <c r="I1483" s="6">
        <v>-19</v>
      </c>
      <c r="J1483" s="13" t="str">
        <f>VLOOKUP(MONTH(Tabla7[[#This Row],[Fecha del movimiento]]),Tablas!$O$4:$P$15,2,0)</f>
        <v>Abr</v>
      </c>
      <c r="K1483" s="6">
        <f>YEAR(Tabla7[[#This Row],[Fecha del movimiento]])</f>
        <v>2018</v>
      </c>
    </row>
    <row r="1484" spans="2:11" x14ac:dyDescent="0.2">
      <c r="B1484" s="8">
        <v>43122</v>
      </c>
      <c r="C1484" s="6" t="s">
        <v>2364</v>
      </c>
      <c r="D1484" s="6">
        <v>300825</v>
      </c>
      <c r="E1484" s="6" t="s">
        <v>244</v>
      </c>
      <c r="F1484" s="6" t="s">
        <v>21</v>
      </c>
      <c r="G1484" s="6" t="s">
        <v>6</v>
      </c>
      <c r="H1484" s="6" t="s">
        <v>917</v>
      </c>
      <c r="I1484" s="6">
        <v>-18</v>
      </c>
      <c r="J1484" s="13" t="str">
        <f>VLOOKUP(MONTH(Tabla7[[#This Row],[Fecha del movimiento]]),Tablas!$O$4:$P$15,2,0)</f>
        <v>Ene</v>
      </c>
      <c r="K1484" s="6">
        <f>YEAR(Tabla7[[#This Row],[Fecha del movimiento]])</f>
        <v>2018</v>
      </c>
    </row>
    <row r="1485" spans="2:11" x14ac:dyDescent="0.2">
      <c r="B1485" s="8">
        <v>43145</v>
      </c>
      <c r="C1485" s="6" t="s">
        <v>2365</v>
      </c>
      <c r="D1485" s="6">
        <v>300388</v>
      </c>
      <c r="E1485" s="6" t="s">
        <v>603</v>
      </c>
      <c r="F1485" s="6" t="s">
        <v>21</v>
      </c>
      <c r="G1485" s="6" t="s">
        <v>13</v>
      </c>
      <c r="H1485" s="6" t="s">
        <v>917</v>
      </c>
      <c r="I1485" s="6">
        <v>-6</v>
      </c>
      <c r="J1485" s="13" t="str">
        <f>VLOOKUP(MONTH(Tabla7[[#This Row],[Fecha del movimiento]]),Tablas!$O$4:$P$15,2,0)</f>
        <v>Feb</v>
      </c>
      <c r="K1485" s="6">
        <f>YEAR(Tabla7[[#This Row],[Fecha del movimiento]])</f>
        <v>2018</v>
      </c>
    </row>
    <row r="1486" spans="2:11" x14ac:dyDescent="0.2">
      <c r="B1486" s="8">
        <v>43261</v>
      </c>
      <c r="C1486" s="6" t="s">
        <v>2366</v>
      </c>
      <c r="D1486" s="6">
        <v>300342</v>
      </c>
      <c r="E1486" s="6" t="s">
        <v>636</v>
      </c>
      <c r="F1486" s="6" t="s">
        <v>21</v>
      </c>
      <c r="G1486" s="6" t="s">
        <v>13</v>
      </c>
      <c r="H1486" s="6" t="s">
        <v>917</v>
      </c>
      <c r="I1486" s="6">
        <v>-10</v>
      </c>
      <c r="J1486" s="13" t="str">
        <f>VLOOKUP(MONTH(Tabla7[[#This Row],[Fecha del movimiento]]),Tablas!$O$4:$P$15,2,0)</f>
        <v>Jun</v>
      </c>
      <c r="K1486" s="6">
        <f>YEAR(Tabla7[[#This Row],[Fecha del movimiento]])</f>
        <v>2018</v>
      </c>
    </row>
    <row r="1487" spans="2:11" x14ac:dyDescent="0.2">
      <c r="B1487" s="8">
        <v>43188</v>
      </c>
      <c r="C1487" s="6" t="s">
        <v>2367</v>
      </c>
      <c r="D1487" s="6">
        <v>300897</v>
      </c>
      <c r="E1487" s="6" t="s">
        <v>175</v>
      </c>
      <c r="F1487" s="6" t="s">
        <v>21</v>
      </c>
      <c r="G1487" s="6" t="s">
        <v>11</v>
      </c>
      <c r="H1487" s="6" t="s">
        <v>923</v>
      </c>
      <c r="I1487" s="6">
        <v>19</v>
      </c>
      <c r="J1487" s="13" t="str">
        <f>VLOOKUP(MONTH(Tabla7[[#This Row],[Fecha del movimiento]]),Tablas!$O$4:$P$15,2,0)</f>
        <v>Mar</v>
      </c>
      <c r="K1487" s="6">
        <f>YEAR(Tabla7[[#This Row],[Fecha del movimiento]])</f>
        <v>2018</v>
      </c>
    </row>
    <row r="1488" spans="2:11" x14ac:dyDescent="0.2">
      <c r="B1488" s="8">
        <v>43133</v>
      </c>
      <c r="C1488" s="6" t="s">
        <v>2368</v>
      </c>
      <c r="D1488" s="6">
        <v>301010</v>
      </c>
      <c r="E1488" s="6" t="s">
        <v>67</v>
      </c>
      <c r="F1488" s="6" t="s">
        <v>21</v>
      </c>
      <c r="G1488" s="6" t="s">
        <v>13</v>
      </c>
      <c r="H1488" s="6" t="s">
        <v>923</v>
      </c>
      <c r="I1488" s="6">
        <v>17</v>
      </c>
      <c r="J1488" s="13" t="str">
        <f>VLOOKUP(MONTH(Tabla7[[#This Row],[Fecha del movimiento]]),Tablas!$O$4:$P$15,2,0)</f>
        <v>Feb</v>
      </c>
      <c r="K1488" s="6">
        <f>YEAR(Tabla7[[#This Row],[Fecha del movimiento]])</f>
        <v>2018</v>
      </c>
    </row>
    <row r="1489" spans="2:11" x14ac:dyDescent="0.2">
      <c r="B1489" s="8">
        <v>43244</v>
      </c>
      <c r="C1489" s="6" t="s">
        <v>2369</v>
      </c>
      <c r="D1489" s="6">
        <v>300024</v>
      </c>
      <c r="E1489" s="6" t="s">
        <v>808</v>
      </c>
      <c r="F1489" s="6" t="s">
        <v>21</v>
      </c>
      <c r="G1489" s="6" t="s">
        <v>13</v>
      </c>
      <c r="H1489" s="6" t="s">
        <v>917</v>
      </c>
      <c r="I1489" s="6">
        <v>-20</v>
      </c>
      <c r="J1489" s="13" t="str">
        <f>VLOOKUP(MONTH(Tabla7[[#This Row],[Fecha del movimiento]]),Tablas!$O$4:$P$15,2,0)</f>
        <v>May</v>
      </c>
      <c r="K1489" s="6">
        <f>YEAR(Tabla7[[#This Row],[Fecha del movimiento]])</f>
        <v>2018</v>
      </c>
    </row>
    <row r="1490" spans="2:11" x14ac:dyDescent="0.2">
      <c r="B1490" s="8">
        <v>43315</v>
      </c>
      <c r="C1490" s="6" t="s">
        <v>2370</v>
      </c>
      <c r="D1490" s="6">
        <v>300880</v>
      </c>
      <c r="E1490" s="6" t="s">
        <v>192</v>
      </c>
      <c r="F1490" s="6" t="s">
        <v>21</v>
      </c>
      <c r="G1490" s="6" t="s">
        <v>7</v>
      </c>
      <c r="H1490" s="6" t="s">
        <v>923</v>
      </c>
      <c r="I1490" s="6">
        <v>20</v>
      </c>
      <c r="J1490" s="13" t="str">
        <f>VLOOKUP(MONTH(Tabla7[[#This Row],[Fecha del movimiento]]),Tablas!$O$4:$P$15,2,0)</f>
        <v>Ago</v>
      </c>
      <c r="K1490" s="6">
        <f>YEAR(Tabla7[[#This Row],[Fecha del movimiento]])</f>
        <v>2018</v>
      </c>
    </row>
    <row r="1491" spans="2:11" x14ac:dyDescent="0.2">
      <c r="B1491" s="8">
        <v>43219</v>
      </c>
      <c r="C1491" s="6" t="s">
        <v>2371</v>
      </c>
      <c r="D1491" s="6">
        <v>300366</v>
      </c>
      <c r="E1491" s="6" t="s">
        <v>618</v>
      </c>
      <c r="F1491" s="6" t="s">
        <v>21</v>
      </c>
      <c r="G1491" s="6" t="s">
        <v>11</v>
      </c>
      <c r="H1491" s="6" t="s">
        <v>917</v>
      </c>
      <c r="I1491" s="6">
        <v>-7</v>
      </c>
      <c r="J1491" s="13" t="str">
        <f>VLOOKUP(MONTH(Tabla7[[#This Row],[Fecha del movimiento]]),Tablas!$O$4:$P$15,2,0)</f>
        <v>Abr</v>
      </c>
      <c r="K1491" s="6">
        <f>YEAR(Tabla7[[#This Row],[Fecha del movimiento]])</f>
        <v>2018</v>
      </c>
    </row>
    <row r="1492" spans="2:11" x14ac:dyDescent="0.2">
      <c r="B1492" s="8">
        <v>43343</v>
      </c>
      <c r="C1492" s="6" t="s">
        <v>2372</v>
      </c>
      <c r="D1492" s="6">
        <v>300487</v>
      </c>
      <c r="E1492" s="6" t="s">
        <v>533</v>
      </c>
      <c r="F1492" s="6" t="s">
        <v>21</v>
      </c>
      <c r="G1492" s="6" t="s">
        <v>9</v>
      </c>
      <c r="H1492" s="6" t="s">
        <v>923</v>
      </c>
      <c r="I1492" s="6">
        <v>15</v>
      </c>
      <c r="J1492" s="13" t="str">
        <f>VLOOKUP(MONTH(Tabla7[[#This Row],[Fecha del movimiento]]),Tablas!$O$4:$P$15,2,0)</f>
        <v>Ago</v>
      </c>
      <c r="K1492" s="6">
        <f>YEAR(Tabla7[[#This Row],[Fecha del movimiento]])</f>
        <v>2018</v>
      </c>
    </row>
    <row r="1493" spans="2:11" x14ac:dyDescent="0.2">
      <c r="B1493" s="8">
        <v>43214</v>
      </c>
      <c r="C1493" s="6" t="s">
        <v>2373</v>
      </c>
      <c r="D1493" s="6">
        <v>300917</v>
      </c>
      <c r="E1493" s="6" t="s">
        <v>155</v>
      </c>
      <c r="F1493" s="6" t="s">
        <v>21</v>
      </c>
      <c r="G1493" s="6" t="s">
        <v>13</v>
      </c>
      <c r="H1493" s="6" t="s">
        <v>917</v>
      </c>
      <c r="I1493" s="6">
        <v>-10</v>
      </c>
      <c r="J1493" s="13" t="str">
        <f>VLOOKUP(MONTH(Tabla7[[#This Row],[Fecha del movimiento]]),Tablas!$O$4:$P$15,2,0)</f>
        <v>Abr</v>
      </c>
      <c r="K1493" s="6">
        <f>YEAR(Tabla7[[#This Row],[Fecha del movimiento]])</f>
        <v>2018</v>
      </c>
    </row>
    <row r="1494" spans="2:11" x14ac:dyDescent="0.2">
      <c r="B1494" s="8">
        <v>43196</v>
      </c>
      <c r="C1494" s="6" t="s">
        <v>2374</v>
      </c>
      <c r="D1494" s="6">
        <v>300926</v>
      </c>
      <c r="E1494" s="6" t="s">
        <v>146</v>
      </c>
      <c r="F1494" s="6" t="s">
        <v>21</v>
      </c>
      <c r="G1494" s="6" t="s">
        <v>2</v>
      </c>
      <c r="H1494" s="6" t="s">
        <v>923</v>
      </c>
      <c r="I1494" s="6">
        <v>17</v>
      </c>
      <c r="J1494" s="13" t="str">
        <f>VLOOKUP(MONTH(Tabla7[[#This Row],[Fecha del movimiento]]),Tablas!$O$4:$P$15,2,0)</f>
        <v>Abr</v>
      </c>
      <c r="K1494" s="6">
        <f>YEAR(Tabla7[[#This Row],[Fecha del movimiento]])</f>
        <v>2018</v>
      </c>
    </row>
    <row r="1495" spans="2:11" x14ac:dyDescent="0.2">
      <c r="B1495" s="8">
        <v>43259</v>
      </c>
      <c r="C1495" s="6" t="s">
        <v>2375</v>
      </c>
      <c r="D1495" s="6">
        <v>300136</v>
      </c>
      <c r="E1495" s="6" t="s">
        <v>142</v>
      </c>
      <c r="F1495" s="6" t="s">
        <v>21</v>
      </c>
      <c r="G1495" s="6" t="s">
        <v>6</v>
      </c>
      <c r="H1495" s="6" t="s">
        <v>917</v>
      </c>
      <c r="I1495" s="6">
        <v>-12</v>
      </c>
      <c r="J1495" s="13" t="str">
        <f>VLOOKUP(MONTH(Tabla7[[#This Row],[Fecha del movimiento]]),Tablas!$O$4:$P$15,2,0)</f>
        <v>Jun</v>
      </c>
      <c r="K1495" s="6">
        <f>YEAR(Tabla7[[#This Row],[Fecha del movimiento]])</f>
        <v>2018</v>
      </c>
    </row>
    <row r="1496" spans="2:11" x14ac:dyDescent="0.2">
      <c r="B1496" s="8">
        <v>43203</v>
      </c>
      <c r="C1496" s="6" t="s">
        <v>2376</v>
      </c>
      <c r="D1496" s="6">
        <v>300023</v>
      </c>
      <c r="E1496" s="6" t="s">
        <v>809</v>
      </c>
      <c r="F1496" s="6" t="s">
        <v>21</v>
      </c>
      <c r="G1496" s="6" t="s">
        <v>13</v>
      </c>
      <c r="H1496" s="6" t="s">
        <v>917</v>
      </c>
      <c r="I1496" s="6">
        <v>-16</v>
      </c>
      <c r="J1496" s="13" t="str">
        <f>VLOOKUP(MONTH(Tabla7[[#This Row],[Fecha del movimiento]]),Tablas!$O$4:$P$15,2,0)</f>
        <v>Abr</v>
      </c>
      <c r="K1496" s="6">
        <f>YEAR(Tabla7[[#This Row],[Fecha del movimiento]])</f>
        <v>2018</v>
      </c>
    </row>
    <row r="1497" spans="2:11" x14ac:dyDescent="0.2">
      <c r="B1497" s="8">
        <v>43262</v>
      </c>
      <c r="C1497" s="6" t="s">
        <v>2377</v>
      </c>
      <c r="D1497" s="6">
        <v>300674</v>
      </c>
      <c r="E1497" s="6" t="s">
        <v>284</v>
      </c>
      <c r="F1497" s="6" t="s">
        <v>21</v>
      </c>
      <c r="G1497" s="6" t="s">
        <v>9</v>
      </c>
      <c r="H1497" s="6" t="s">
        <v>917</v>
      </c>
      <c r="I1497" s="6">
        <v>-17</v>
      </c>
      <c r="J1497" s="13" t="str">
        <f>VLOOKUP(MONTH(Tabla7[[#This Row],[Fecha del movimiento]]),Tablas!$O$4:$P$15,2,0)</f>
        <v>Jun</v>
      </c>
      <c r="K1497" s="6">
        <f>YEAR(Tabla7[[#This Row],[Fecha del movimiento]])</f>
        <v>2018</v>
      </c>
    </row>
    <row r="1498" spans="2:11" x14ac:dyDescent="0.2">
      <c r="B1498" s="8">
        <v>43214</v>
      </c>
      <c r="C1498" s="6" t="s">
        <v>2378</v>
      </c>
      <c r="D1498" s="6">
        <v>301027</v>
      </c>
      <c r="E1498" s="6" t="s">
        <v>50</v>
      </c>
      <c r="F1498" s="6" t="s">
        <v>21</v>
      </c>
      <c r="G1498" s="6" t="s">
        <v>13</v>
      </c>
      <c r="H1498" s="6" t="s">
        <v>917</v>
      </c>
      <c r="I1498" s="6">
        <v>-17</v>
      </c>
      <c r="J1498" s="13" t="str">
        <f>VLOOKUP(MONTH(Tabla7[[#This Row],[Fecha del movimiento]]),Tablas!$O$4:$P$15,2,0)</f>
        <v>Abr</v>
      </c>
      <c r="K1498" s="6">
        <f>YEAR(Tabla7[[#This Row],[Fecha del movimiento]])</f>
        <v>2018</v>
      </c>
    </row>
    <row r="1499" spans="2:11" x14ac:dyDescent="0.2">
      <c r="B1499" s="8">
        <v>43282</v>
      </c>
      <c r="C1499" s="6" t="s">
        <v>2379</v>
      </c>
      <c r="D1499" s="6">
        <v>300148</v>
      </c>
      <c r="E1499" s="6" t="s">
        <v>658</v>
      </c>
      <c r="F1499" s="6" t="s">
        <v>21</v>
      </c>
      <c r="G1499" s="6" t="s">
        <v>13</v>
      </c>
      <c r="H1499" s="6" t="s">
        <v>923</v>
      </c>
      <c r="I1499" s="6">
        <v>14</v>
      </c>
      <c r="J1499" s="13" t="str">
        <f>VLOOKUP(MONTH(Tabla7[[#This Row],[Fecha del movimiento]]),Tablas!$O$4:$P$15,2,0)</f>
        <v>Jul</v>
      </c>
      <c r="K1499" s="6">
        <f>YEAR(Tabla7[[#This Row],[Fecha del movimiento]])</f>
        <v>2018</v>
      </c>
    </row>
    <row r="1500" spans="2:11" x14ac:dyDescent="0.2">
      <c r="B1500" s="8">
        <v>43308</v>
      </c>
      <c r="C1500" s="6" t="s">
        <v>2380</v>
      </c>
      <c r="D1500" s="6">
        <v>301033</v>
      </c>
      <c r="E1500" s="6" t="s">
        <v>46</v>
      </c>
      <c r="F1500" s="6" t="s">
        <v>21</v>
      </c>
      <c r="G1500" s="6" t="s">
        <v>5</v>
      </c>
      <c r="H1500" s="6" t="s">
        <v>917</v>
      </c>
      <c r="I1500" s="6">
        <v>-8</v>
      </c>
      <c r="J1500" s="13" t="str">
        <f>VLOOKUP(MONTH(Tabla7[[#This Row],[Fecha del movimiento]]),Tablas!$O$4:$P$15,2,0)</f>
        <v>Jul</v>
      </c>
      <c r="K1500" s="6">
        <f>YEAR(Tabla7[[#This Row],[Fecha del movimiento]])</f>
        <v>2018</v>
      </c>
    </row>
    <row r="1501" spans="2:11" x14ac:dyDescent="0.2">
      <c r="B1501" s="8">
        <v>43301</v>
      </c>
      <c r="C1501" s="6" t="s">
        <v>1529</v>
      </c>
      <c r="D1501" s="6">
        <v>300038</v>
      </c>
      <c r="E1501" s="6" t="s">
        <v>421</v>
      </c>
      <c r="F1501" s="6" t="s">
        <v>21</v>
      </c>
      <c r="G1501" s="6" t="s">
        <v>13</v>
      </c>
      <c r="H1501" s="6" t="s">
        <v>923</v>
      </c>
      <c r="I1501" s="6">
        <v>12</v>
      </c>
      <c r="J1501" s="13" t="str">
        <f>VLOOKUP(MONTH(Tabla7[[#This Row],[Fecha del movimiento]]),Tablas!$O$4:$P$15,2,0)</f>
        <v>Jul</v>
      </c>
      <c r="K1501" s="6">
        <f>YEAR(Tabla7[[#This Row],[Fecha del movimiento]])</f>
        <v>2018</v>
      </c>
    </row>
    <row r="1502" spans="2:11" x14ac:dyDescent="0.2">
      <c r="B1502" s="8">
        <v>43127</v>
      </c>
      <c r="C1502" s="6" t="s">
        <v>2381</v>
      </c>
      <c r="D1502" s="6">
        <v>300014</v>
      </c>
      <c r="E1502" s="6" t="s">
        <v>31</v>
      </c>
      <c r="F1502" s="6" t="s">
        <v>21</v>
      </c>
      <c r="G1502" s="6" t="s">
        <v>4</v>
      </c>
      <c r="H1502" s="6" t="s">
        <v>917</v>
      </c>
      <c r="I1502" s="6">
        <v>-19</v>
      </c>
      <c r="J1502" s="13" t="str">
        <f>VLOOKUP(MONTH(Tabla7[[#This Row],[Fecha del movimiento]]),Tablas!$O$4:$P$15,2,0)</f>
        <v>Ene</v>
      </c>
      <c r="K1502" s="6">
        <f>YEAR(Tabla7[[#This Row],[Fecha del movimiento]])</f>
        <v>2018</v>
      </c>
    </row>
    <row r="1503" spans="2:11" x14ac:dyDescent="0.2">
      <c r="B1503" s="8">
        <v>43153</v>
      </c>
      <c r="C1503" s="6" t="s">
        <v>2382</v>
      </c>
      <c r="D1503" s="6">
        <v>300330</v>
      </c>
      <c r="E1503" s="6" t="s">
        <v>468</v>
      </c>
      <c r="F1503" s="6" t="s">
        <v>21</v>
      </c>
      <c r="G1503" s="6" t="s">
        <v>2</v>
      </c>
      <c r="H1503" s="6" t="s">
        <v>917</v>
      </c>
      <c r="I1503" s="6">
        <v>-10</v>
      </c>
      <c r="J1503" s="13" t="str">
        <f>VLOOKUP(MONTH(Tabla7[[#This Row],[Fecha del movimiento]]),Tablas!$O$4:$P$15,2,0)</f>
        <v>Feb</v>
      </c>
      <c r="K1503" s="6">
        <f>YEAR(Tabla7[[#This Row],[Fecha del movimiento]])</f>
        <v>2018</v>
      </c>
    </row>
    <row r="1504" spans="2:11" x14ac:dyDescent="0.2">
      <c r="B1504" s="8">
        <v>43284</v>
      </c>
      <c r="C1504" s="6" t="s">
        <v>2383</v>
      </c>
      <c r="D1504" s="6">
        <v>300264</v>
      </c>
      <c r="E1504" s="6" t="s">
        <v>684</v>
      </c>
      <c r="F1504" s="6" t="s">
        <v>21</v>
      </c>
      <c r="G1504" s="6" t="s">
        <v>13</v>
      </c>
      <c r="H1504" s="6" t="s">
        <v>923</v>
      </c>
      <c r="I1504" s="6">
        <v>12</v>
      </c>
      <c r="J1504" s="13" t="str">
        <f>VLOOKUP(MONTH(Tabla7[[#This Row],[Fecha del movimiento]]),Tablas!$O$4:$P$15,2,0)</f>
        <v>Jul</v>
      </c>
      <c r="K1504" s="6">
        <f>YEAR(Tabla7[[#This Row],[Fecha del movimiento]])</f>
        <v>2018</v>
      </c>
    </row>
    <row r="1505" spans="2:11" x14ac:dyDescent="0.2">
      <c r="B1505" s="8">
        <v>43118</v>
      </c>
      <c r="C1505" s="6" t="s">
        <v>2384</v>
      </c>
      <c r="D1505" s="6">
        <v>300946</v>
      </c>
      <c r="E1505" s="6" t="s">
        <v>129</v>
      </c>
      <c r="F1505" s="6" t="s">
        <v>21</v>
      </c>
      <c r="G1505" s="6" t="s">
        <v>13</v>
      </c>
      <c r="H1505" s="6" t="s">
        <v>923</v>
      </c>
      <c r="I1505" s="6">
        <v>15</v>
      </c>
      <c r="J1505" s="13" t="str">
        <f>VLOOKUP(MONTH(Tabla7[[#This Row],[Fecha del movimiento]]),Tablas!$O$4:$P$15,2,0)</f>
        <v>Ene</v>
      </c>
      <c r="K1505" s="6">
        <f>YEAR(Tabla7[[#This Row],[Fecha del movimiento]])</f>
        <v>2018</v>
      </c>
    </row>
    <row r="1506" spans="2:11" x14ac:dyDescent="0.2">
      <c r="B1506" s="8">
        <v>43324</v>
      </c>
      <c r="C1506" s="6" t="s">
        <v>2385</v>
      </c>
      <c r="D1506" s="6">
        <v>300133</v>
      </c>
      <c r="E1506" s="6" t="s">
        <v>377</v>
      </c>
      <c r="F1506" s="6" t="s">
        <v>21</v>
      </c>
      <c r="G1506" s="6" t="s">
        <v>9</v>
      </c>
      <c r="H1506" s="6" t="s">
        <v>917</v>
      </c>
      <c r="I1506" s="6">
        <v>-19</v>
      </c>
      <c r="J1506" s="13" t="str">
        <f>VLOOKUP(MONTH(Tabla7[[#This Row],[Fecha del movimiento]]),Tablas!$O$4:$P$15,2,0)</f>
        <v>Ago</v>
      </c>
      <c r="K1506" s="6">
        <f>YEAR(Tabla7[[#This Row],[Fecha del movimiento]])</f>
        <v>2018</v>
      </c>
    </row>
    <row r="1507" spans="2:11" x14ac:dyDescent="0.2">
      <c r="B1507" s="8">
        <v>43262</v>
      </c>
      <c r="C1507" s="6" t="s">
        <v>2386</v>
      </c>
      <c r="D1507" s="6">
        <v>300289</v>
      </c>
      <c r="E1507" s="6" t="s">
        <v>667</v>
      </c>
      <c r="F1507" s="6" t="s">
        <v>21</v>
      </c>
      <c r="G1507" s="6" t="s">
        <v>13</v>
      </c>
      <c r="H1507" s="6" t="s">
        <v>917</v>
      </c>
      <c r="I1507" s="6">
        <v>-8</v>
      </c>
      <c r="J1507" s="13" t="str">
        <f>VLOOKUP(MONTH(Tabla7[[#This Row],[Fecha del movimiento]]),Tablas!$O$4:$P$15,2,0)</f>
        <v>Jun</v>
      </c>
      <c r="K1507" s="6">
        <f>YEAR(Tabla7[[#This Row],[Fecha del movimiento]])</f>
        <v>2018</v>
      </c>
    </row>
    <row r="1508" spans="2:11" x14ac:dyDescent="0.2">
      <c r="B1508" s="8">
        <v>43266</v>
      </c>
      <c r="C1508" s="6" t="s">
        <v>1519</v>
      </c>
      <c r="D1508" s="6">
        <v>300972</v>
      </c>
      <c r="E1508" s="6" t="s">
        <v>103</v>
      </c>
      <c r="F1508" s="6" t="s">
        <v>21</v>
      </c>
      <c r="G1508" s="6" t="s">
        <v>8</v>
      </c>
      <c r="H1508" s="6" t="s">
        <v>923</v>
      </c>
      <c r="I1508" s="6">
        <v>11</v>
      </c>
      <c r="J1508" s="13" t="str">
        <f>VLOOKUP(MONTH(Tabla7[[#This Row],[Fecha del movimiento]]),Tablas!$O$4:$P$15,2,0)</f>
        <v>Jun</v>
      </c>
      <c r="K1508" s="6">
        <f>YEAR(Tabla7[[#This Row],[Fecha del movimiento]])</f>
        <v>2018</v>
      </c>
    </row>
    <row r="1509" spans="2:11" x14ac:dyDescent="0.2">
      <c r="B1509" s="8">
        <v>43244</v>
      </c>
      <c r="C1509" s="6" t="s">
        <v>2387</v>
      </c>
      <c r="D1509" s="6">
        <v>300371</v>
      </c>
      <c r="E1509" s="6" t="s">
        <v>614</v>
      </c>
      <c r="F1509" s="6" t="s">
        <v>21</v>
      </c>
      <c r="G1509" s="6" t="s">
        <v>1</v>
      </c>
      <c r="H1509" s="6" t="s">
        <v>923</v>
      </c>
      <c r="I1509" s="6">
        <v>13</v>
      </c>
      <c r="J1509" s="13" t="str">
        <f>VLOOKUP(MONTH(Tabla7[[#This Row],[Fecha del movimiento]]),Tablas!$O$4:$P$15,2,0)</f>
        <v>May</v>
      </c>
      <c r="K1509" s="6">
        <f>YEAR(Tabla7[[#This Row],[Fecha del movimiento]])</f>
        <v>2018</v>
      </c>
    </row>
    <row r="1510" spans="2:11" x14ac:dyDescent="0.2">
      <c r="B1510" s="8">
        <v>43186</v>
      </c>
      <c r="C1510" s="6" t="s">
        <v>2388</v>
      </c>
      <c r="D1510" s="6">
        <v>300043</v>
      </c>
      <c r="E1510" s="6" t="s">
        <v>631</v>
      </c>
      <c r="F1510" s="6" t="s">
        <v>21</v>
      </c>
      <c r="G1510" s="6" t="s">
        <v>6</v>
      </c>
      <c r="H1510" s="6" t="s">
        <v>917</v>
      </c>
      <c r="I1510" s="6">
        <v>-16</v>
      </c>
      <c r="J1510" s="13" t="str">
        <f>VLOOKUP(MONTH(Tabla7[[#This Row],[Fecha del movimiento]]),Tablas!$O$4:$P$15,2,0)</f>
        <v>Mar</v>
      </c>
      <c r="K1510" s="6">
        <f>YEAR(Tabla7[[#This Row],[Fecha del movimiento]])</f>
        <v>2018</v>
      </c>
    </row>
    <row r="1511" spans="2:11" x14ac:dyDescent="0.2">
      <c r="B1511" s="8">
        <v>43285</v>
      </c>
      <c r="C1511" s="6" t="s">
        <v>2389</v>
      </c>
      <c r="D1511" s="6">
        <v>300723</v>
      </c>
      <c r="E1511" s="6" t="s">
        <v>335</v>
      </c>
      <c r="F1511" s="6" t="s">
        <v>21</v>
      </c>
      <c r="G1511" s="6" t="s">
        <v>2</v>
      </c>
      <c r="H1511" s="6" t="s">
        <v>923</v>
      </c>
      <c r="I1511" s="6">
        <v>14</v>
      </c>
      <c r="J1511" s="13" t="str">
        <f>VLOOKUP(MONTH(Tabla7[[#This Row],[Fecha del movimiento]]),Tablas!$O$4:$P$15,2,0)</f>
        <v>Jul</v>
      </c>
      <c r="K1511" s="6">
        <f>YEAR(Tabla7[[#This Row],[Fecha del movimiento]])</f>
        <v>2018</v>
      </c>
    </row>
    <row r="1512" spans="2:11" x14ac:dyDescent="0.2">
      <c r="B1512" s="8">
        <v>43298</v>
      </c>
      <c r="C1512" s="6" t="s">
        <v>2390</v>
      </c>
      <c r="D1512" s="6">
        <v>300356</v>
      </c>
      <c r="E1512" s="6" t="s">
        <v>625</v>
      </c>
      <c r="F1512" s="6" t="s">
        <v>21</v>
      </c>
      <c r="G1512" s="6" t="s">
        <v>10</v>
      </c>
      <c r="H1512" s="6" t="s">
        <v>917</v>
      </c>
      <c r="I1512" s="6">
        <v>-7</v>
      </c>
      <c r="J1512" s="13" t="str">
        <f>VLOOKUP(MONTH(Tabla7[[#This Row],[Fecha del movimiento]]),Tablas!$O$4:$P$15,2,0)</f>
        <v>Jul</v>
      </c>
      <c r="K1512" s="6">
        <f>YEAR(Tabla7[[#This Row],[Fecha del movimiento]])</f>
        <v>2018</v>
      </c>
    </row>
    <row r="1513" spans="2:11" x14ac:dyDescent="0.2">
      <c r="B1513" s="8">
        <v>43261</v>
      </c>
      <c r="C1513" s="6" t="s">
        <v>2391</v>
      </c>
      <c r="D1513" s="6">
        <v>300771</v>
      </c>
      <c r="E1513" s="6" t="s">
        <v>293</v>
      </c>
      <c r="F1513" s="6" t="s">
        <v>21</v>
      </c>
      <c r="G1513" s="6" t="s">
        <v>5</v>
      </c>
      <c r="H1513" s="6" t="s">
        <v>923</v>
      </c>
      <c r="I1513" s="6">
        <v>18</v>
      </c>
      <c r="J1513" s="13" t="str">
        <f>VLOOKUP(MONTH(Tabla7[[#This Row],[Fecha del movimiento]]),Tablas!$O$4:$P$15,2,0)</f>
        <v>Jun</v>
      </c>
      <c r="K1513" s="6">
        <f>YEAR(Tabla7[[#This Row],[Fecha del movimiento]])</f>
        <v>2018</v>
      </c>
    </row>
    <row r="1514" spans="2:11" x14ac:dyDescent="0.2">
      <c r="B1514" s="8">
        <v>43252</v>
      </c>
      <c r="C1514" s="6" t="s">
        <v>2392</v>
      </c>
      <c r="D1514" s="6">
        <v>300852</v>
      </c>
      <c r="E1514" s="6" t="s">
        <v>218</v>
      </c>
      <c r="F1514" s="6" t="s">
        <v>21</v>
      </c>
      <c r="G1514" s="6" t="s">
        <v>13</v>
      </c>
      <c r="H1514" s="6" t="s">
        <v>923</v>
      </c>
      <c r="I1514" s="6">
        <v>17</v>
      </c>
      <c r="J1514" s="13" t="str">
        <f>VLOOKUP(MONTH(Tabla7[[#This Row],[Fecha del movimiento]]),Tablas!$O$4:$P$15,2,0)</f>
        <v>Jun</v>
      </c>
      <c r="K1514" s="6">
        <f>YEAR(Tabla7[[#This Row],[Fecha del movimiento]])</f>
        <v>2018</v>
      </c>
    </row>
    <row r="1515" spans="2:11" x14ac:dyDescent="0.2">
      <c r="B1515" s="8">
        <v>43247</v>
      </c>
      <c r="C1515" s="6" t="s">
        <v>2393</v>
      </c>
      <c r="D1515" s="6">
        <v>300863</v>
      </c>
      <c r="E1515" s="6" t="s">
        <v>208</v>
      </c>
      <c r="F1515" s="6" t="s">
        <v>21</v>
      </c>
      <c r="G1515" s="6" t="s">
        <v>4</v>
      </c>
      <c r="H1515" s="6" t="s">
        <v>923</v>
      </c>
      <c r="I1515" s="6">
        <v>11</v>
      </c>
      <c r="J1515" s="13" t="str">
        <f>VLOOKUP(MONTH(Tabla7[[#This Row],[Fecha del movimiento]]),Tablas!$O$4:$P$15,2,0)</f>
        <v>May</v>
      </c>
      <c r="K1515" s="6">
        <f>YEAR(Tabla7[[#This Row],[Fecha del movimiento]])</f>
        <v>2018</v>
      </c>
    </row>
    <row r="1516" spans="2:11" x14ac:dyDescent="0.2">
      <c r="B1516" s="8">
        <v>43307</v>
      </c>
      <c r="C1516" s="6" t="s">
        <v>2394</v>
      </c>
      <c r="D1516" s="6">
        <v>300520</v>
      </c>
      <c r="E1516" s="6" t="s">
        <v>507</v>
      </c>
      <c r="F1516" s="6" t="s">
        <v>21</v>
      </c>
      <c r="G1516" s="6" t="s">
        <v>13</v>
      </c>
      <c r="H1516" s="6" t="s">
        <v>923</v>
      </c>
      <c r="I1516" s="6">
        <v>17</v>
      </c>
      <c r="J1516" s="13" t="str">
        <f>VLOOKUP(MONTH(Tabla7[[#This Row],[Fecha del movimiento]]),Tablas!$O$4:$P$15,2,0)</f>
        <v>Jul</v>
      </c>
      <c r="K1516" s="6">
        <f>YEAR(Tabla7[[#This Row],[Fecha del movimiento]])</f>
        <v>2018</v>
      </c>
    </row>
    <row r="1517" spans="2:11" x14ac:dyDescent="0.2">
      <c r="B1517" s="8">
        <v>43258</v>
      </c>
      <c r="C1517" s="6" t="s">
        <v>2395</v>
      </c>
      <c r="D1517" s="6">
        <v>300657</v>
      </c>
      <c r="E1517" s="6" t="s">
        <v>390</v>
      </c>
      <c r="F1517" s="6" t="s">
        <v>21</v>
      </c>
      <c r="G1517" s="6" t="s">
        <v>2</v>
      </c>
      <c r="H1517" s="6" t="s">
        <v>923</v>
      </c>
      <c r="I1517" s="6">
        <v>18</v>
      </c>
      <c r="J1517" s="13" t="str">
        <f>VLOOKUP(MONTH(Tabla7[[#This Row],[Fecha del movimiento]]),Tablas!$O$4:$P$15,2,0)</f>
        <v>Jun</v>
      </c>
      <c r="K1517" s="6">
        <f>YEAR(Tabla7[[#This Row],[Fecha del movimiento]])</f>
        <v>2018</v>
      </c>
    </row>
    <row r="1518" spans="2:11" x14ac:dyDescent="0.2">
      <c r="B1518" s="8">
        <v>43270</v>
      </c>
      <c r="C1518" s="6" t="s">
        <v>2396</v>
      </c>
      <c r="D1518" s="6">
        <v>300036</v>
      </c>
      <c r="E1518" s="6" t="s">
        <v>657</v>
      </c>
      <c r="F1518" s="6" t="s">
        <v>21</v>
      </c>
      <c r="G1518" s="6" t="s">
        <v>13</v>
      </c>
      <c r="H1518" s="6" t="s">
        <v>917</v>
      </c>
      <c r="I1518" s="6">
        <v>-20</v>
      </c>
      <c r="J1518" s="13" t="str">
        <f>VLOOKUP(MONTH(Tabla7[[#This Row],[Fecha del movimiento]]),Tablas!$O$4:$P$15,2,0)</f>
        <v>Jun</v>
      </c>
      <c r="K1518" s="6">
        <f>YEAR(Tabla7[[#This Row],[Fecha del movimiento]])</f>
        <v>2018</v>
      </c>
    </row>
    <row r="1519" spans="2:11" x14ac:dyDescent="0.2">
      <c r="B1519" s="8">
        <v>43130</v>
      </c>
      <c r="C1519" s="6" t="s">
        <v>2397</v>
      </c>
      <c r="D1519" s="6">
        <v>300249</v>
      </c>
      <c r="E1519" s="6" t="s">
        <v>695</v>
      </c>
      <c r="F1519" s="6" t="s">
        <v>21</v>
      </c>
      <c r="G1519" s="6" t="s">
        <v>10</v>
      </c>
      <c r="H1519" s="6" t="s">
        <v>923</v>
      </c>
      <c r="I1519" s="6">
        <v>13</v>
      </c>
      <c r="J1519" s="13" t="str">
        <f>VLOOKUP(MONTH(Tabla7[[#This Row],[Fecha del movimiento]]),Tablas!$O$4:$P$15,2,0)</f>
        <v>Ene</v>
      </c>
      <c r="K1519" s="6">
        <f>YEAR(Tabla7[[#This Row],[Fecha del movimiento]])</f>
        <v>2018</v>
      </c>
    </row>
    <row r="1520" spans="2:11" x14ac:dyDescent="0.2">
      <c r="B1520" s="8">
        <v>43323</v>
      </c>
      <c r="C1520" s="6" t="s">
        <v>2398</v>
      </c>
      <c r="D1520" s="6">
        <v>300099</v>
      </c>
      <c r="E1520" s="6" t="s">
        <v>657</v>
      </c>
      <c r="F1520" s="6" t="s">
        <v>21</v>
      </c>
      <c r="G1520" s="6" t="s">
        <v>13</v>
      </c>
      <c r="H1520" s="6" t="s">
        <v>917</v>
      </c>
      <c r="I1520" s="6">
        <v>-5</v>
      </c>
      <c r="J1520" s="13" t="str">
        <f>VLOOKUP(MONTH(Tabla7[[#This Row],[Fecha del movimiento]]),Tablas!$O$4:$P$15,2,0)</f>
        <v>Ago</v>
      </c>
      <c r="K1520" s="6">
        <f>YEAR(Tabla7[[#This Row],[Fecha del movimiento]])</f>
        <v>2018</v>
      </c>
    </row>
    <row r="1521" spans="2:11" x14ac:dyDescent="0.2">
      <c r="B1521" s="8">
        <v>43303</v>
      </c>
      <c r="C1521" s="6" t="s">
        <v>2399</v>
      </c>
      <c r="D1521" s="6">
        <v>300939</v>
      </c>
      <c r="E1521" s="6" t="s">
        <v>74</v>
      </c>
      <c r="F1521" s="6" t="s">
        <v>21</v>
      </c>
      <c r="G1521" s="6" t="s">
        <v>13</v>
      </c>
      <c r="H1521" s="6" t="s">
        <v>917</v>
      </c>
      <c r="I1521" s="6">
        <v>-14</v>
      </c>
      <c r="J1521" s="13" t="str">
        <f>VLOOKUP(MONTH(Tabla7[[#This Row],[Fecha del movimiento]]),Tablas!$O$4:$P$15,2,0)</f>
        <v>Jul</v>
      </c>
      <c r="K1521" s="6">
        <f>YEAR(Tabla7[[#This Row],[Fecha del movimiento]])</f>
        <v>2018</v>
      </c>
    </row>
    <row r="1522" spans="2:11" x14ac:dyDescent="0.2">
      <c r="B1522" s="8">
        <v>43148</v>
      </c>
      <c r="C1522" s="6" t="s">
        <v>2400</v>
      </c>
      <c r="D1522" s="6">
        <v>300461</v>
      </c>
      <c r="E1522" s="6" t="s">
        <v>551</v>
      </c>
      <c r="F1522" s="6" t="s">
        <v>21</v>
      </c>
      <c r="G1522" s="6" t="s">
        <v>3</v>
      </c>
      <c r="H1522" s="6" t="s">
        <v>923</v>
      </c>
      <c r="I1522" s="6">
        <v>12</v>
      </c>
      <c r="J1522" s="13" t="str">
        <f>VLOOKUP(MONTH(Tabla7[[#This Row],[Fecha del movimiento]]),Tablas!$O$4:$P$15,2,0)</f>
        <v>Feb</v>
      </c>
      <c r="K1522" s="6">
        <f>YEAR(Tabla7[[#This Row],[Fecha del movimiento]])</f>
        <v>2018</v>
      </c>
    </row>
    <row r="1523" spans="2:11" x14ac:dyDescent="0.2">
      <c r="B1523" s="8">
        <v>43244</v>
      </c>
      <c r="C1523" s="6" t="s">
        <v>2401</v>
      </c>
      <c r="D1523" s="6">
        <v>300650</v>
      </c>
      <c r="E1523" s="6" t="s">
        <v>395</v>
      </c>
      <c r="F1523" s="6" t="s">
        <v>21</v>
      </c>
      <c r="G1523" s="6" t="s">
        <v>13</v>
      </c>
      <c r="H1523" s="6" t="s">
        <v>923</v>
      </c>
      <c r="I1523" s="6">
        <v>20</v>
      </c>
      <c r="J1523" s="13" t="str">
        <f>VLOOKUP(MONTH(Tabla7[[#This Row],[Fecha del movimiento]]),Tablas!$O$4:$P$15,2,0)</f>
        <v>May</v>
      </c>
      <c r="K1523" s="6">
        <f>YEAR(Tabla7[[#This Row],[Fecha del movimiento]])</f>
        <v>2018</v>
      </c>
    </row>
    <row r="1524" spans="2:11" x14ac:dyDescent="0.2">
      <c r="B1524" s="8">
        <v>43143</v>
      </c>
      <c r="C1524" s="6" t="s">
        <v>2402</v>
      </c>
      <c r="D1524" s="6">
        <v>300641</v>
      </c>
      <c r="E1524" s="6" t="s">
        <v>404</v>
      </c>
      <c r="F1524" s="6" t="s">
        <v>21</v>
      </c>
      <c r="G1524" s="6" t="s">
        <v>13</v>
      </c>
      <c r="H1524" s="6" t="s">
        <v>917</v>
      </c>
      <c r="I1524" s="6">
        <v>-5</v>
      </c>
      <c r="J1524" s="13" t="str">
        <f>VLOOKUP(MONTH(Tabla7[[#This Row],[Fecha del movimiento]]),Tablas!$O$4:$P$15,2,0)</f>
        <v>Feb</v>
      </c>
      <c r="K1524" s="6">
        <f>YEAR(Tabla7[[#This Row],[Fecha del movimiento]])</f>
        <v>2018</v>
      </c>
    </row>
    <row r="1525" spans="2:11" x14ac:dyDescent="0.2">
      <c r="B1525" s="8">
        <v>43128</v>
      </c>
      <c r="C1525" s="6" t="s">
        <v>2403</v>
      </c>
      <c r="D1525" s="6">
        <v>300323</v>
      </c>
      <c r="E1525" s="6" t="s">
        <v>646</v>
      </c>
      <c r="F1525" s="6" t="s">
        <v>21</v>
      </c>
      <c r="G1525" s="6" t="s">
        <v>13</v>
      </c>
      <c r="H1525" s="6" t="s">
        <v>923</v>
      </c>
      <c r="I1525" s="6">
        <v>16</v>
      </c>
      <c r="J1525" s="13" t="str">
        <f>VLOOKUP(MONTH(Tabla7[[#This Row],[Fecha del movimiento]]),Tablas!$O$4:$P$15,2,0)</f>
        <v>Ene</v>
      </c>
      <c r="K1525" s="6">
        <f>YEAR(Tabla7[[#This Row],[Fecha del movimiento]])</f>
        <v>2018</v>
      </c>
    </row>
    <row r="1526" spans="2:11" x14ac:dyDescent="0.2">
      <c r="B1526" s="8">
        <v>43310</v>
      </c>
      <c r="C1526" s="6" t="s">
        <v>2404</v>
      </c>
      <c r="D1526" s="6">
        <v>300916</v>
      </c>
      <c r="E1526" s="6" t="s">
        <v>156</v>
      </c>
      <c r="F1526" s="6" t="s">
        <v>21</v>
      </c>
      <c r="G1526" s="6" t="s">
        <v>10</v>
      </c>
      <c r="H1526" s="6" t="s">
        <v>917</v>
      </c>
      <c r="I1526" s="6">
        <v>-9</v>
      </c>
      <c r="J1526" s="13" t="str">
        <f>VLOOKUP(MONTH(Tabla7[[#This Row],[Fecha del movimiento]]),Tablas!$O$4:$P$15,2,0)</f>
        <v>Jul</v>
      </c>
      <c r="K1526" s="6">
        <f>YEAR(Tabla7[[#This Row],[Fecha del movimiento]])</f>
        <v>2018</v>
      </c>
    </row>
    <row r="1527" spans="2:11" x14ac:dyDescent="0.2">
      <c r="B1527" s="8">
        <v>43170</v>
      </c>
      <c r="C1527" s="6" t="s">
        <v>2405</v>
      </c>
      <c r="D1527" s="6">
        <v>300262</v>
      </c>
      <c r="E1527" s="6" t="s">
        <v>686</v>
      </c>
      <c r="F1527" s="6" t="s">
        <v>21</v>
      </c>
      <c r="G1527" s="6" t="s">
        <v>7</v>
      </c>
      <c r="H1527" s="6" t="s">
        <v>923</v>
      </c>
      <c r="I1527" s="6">
        <v>20</v>
      </c>
      <c r="J1527" s="13" t="str">
        <f>VLOOKUP(MONTH(Tabla7[[#This Row],[Fecha del movimiento]]),Tablas!$O$4:$P$15,2,0)</f>
        <v>Mar</v>
      </c>
      <c r="K1527" s="6">
        <f>YEAR(Tabla7[[#This Row],[Fecha del movimiento]])</f>
        <v>2018</v>
      </c>
    </row>
    <row r="1528" spans="2:11" x14ac:dyDescent="0.2">
      <c r="B1528" s="8">
        <v>43120</v>
      </c>
      <c r="C1528" s="6" t="s">
        <v>2406</v>
      </c>
      <c r="D1528" s="6">
        <v>301027</v>
      </c>
      <c r="E1528" s="6" t="s">
        <v>50</v>
      </c>
      <c r="F1528" s="6" t="s">
        <v>21</v>
      </c>
      <c r="G1528" s="6" t="s">
        <v>13</v>
      </c>
      <c r="H1528" s="6" t="s">
        <v>917</v>
      </c>
      <c r="I1528" s="6">
        <v>-8</v>
      </c>
      <c r="J1528" s="13" t="str">
        <f>VLOOKUP(MONTH(Tabla7[[#This Row],[Fecha del movimiento]]),Tablas!$O$4:$P$15,2,0)</f>
        <v>Ene</v>
      </c>
      <c r="K1528" s="6">
        <f>YEAR(Tabla7[[#This Row],[Fecha del movimiento]])</f>
        <v>2018</v>
      </c>
    </row>
    <row r="1529" spans="2:11" x14ac:dyDescent="0.2">
      <c r="B1529" s="8">
        <v>43324</v>
      </c>
      <c r="C1529" s="6" t="s">
        <v>2407</v>
      </c>
      <c r="D1529" s="6">
        <v>300936</v>
      </c>
      <c r="E1529" s="6" t="s">
        <v>138</v>
      </c>
      <c r="F1529" s="6" t="s">
        <v>21</v>
      </c>
      <c r="G1529" s="6" t="s">
        <v>10</v>
      </c>
      <c r="H1529" s="6" t="s">
        <v>917</v>
      </c>
      <c r="I1529" s="6">
        <v>-19</v>
      </c>
      <c r="J1529" s="13" t="str">
        <f>VLOOKUP(MONTH(Tabla7[[#This Row],[Fecha del movimiento]]),Tablas!$O$4:$P$15,2,0)</f>
        <v>Ago</v>
      </c>
      <c r="K1529" s="6">
        <f>YEAR(Tabla7[[#This Row],[Fecha del movimiento]])</f>
        <v>2018</v>
      </c>
    </row>
    <row r="1530" spans="2:11" x14ac:dyDescent="0.2">
      <c r="B1530" s="8">
        <v>43295</v>
      </c>
      <c r="C1530" s="6" t="s">
        <v>2408</v>
      </c>
      <c r="D1530" s="6">
        <v>300311</v>
      </c>
      <c r="E1530" s="6" t="s">
        <v>656</v>
      </c>
      <c r="F1530" s="6" t="s">
        <v>21</v>
      </c>
      <c r="G1530" s="6" t="s">
        <v>13</v>
      </c>
      <c r="H1530" s="6" t="s">
        <v>917</v>
      </c>
      <c r="I1530" s="6">
        <v>-7</v>
      </c>
      <c r="J1530" s="13" t="str">
        <f>VLOOKUP(MONTH(Tabla7[[#This Row],[Fecha del movimiento]]),Tablas!$O$4:$P$15,2,0)</f>
        <v>Jul</v>
      </c>
      <c r="K1530" s="6">
        <f>YEAR(Tabla7[[#This Row],[Fecha del movimiento]])</f>
        <v>2018</v>
      </c>
    </row>
    <row r="1531" spans="2:11" x14ac:dyDescent="0.2">
      <c r="B1531" s="8">
        <v>43286</v>
      </c>
      <c r="C1531" s="6" t="s">
        <v>2409</v>
      </c>
      <c r="D1531" s="6">
        <v>300595</v>
      </c>
      <c r="E1531" s="6" t="s">
        <v>446</v>
      </c>
      <c r="F1531" s="6" t="s">
        <v>21</v>
      </c>
      <c r="G1531" s="6" t="s">
        <v>9</v>
      </c>
      <c r="H1531" s="6" t="s">
        <v>917</v>
      </c>
      <c r="I1531" s="6">
        <v>-7</v>
      </c>
      <c r="J1531" s="13" t="str">
        <f>VLOOKUP(MONTH(Tabla7[[#This Row],[Fecha del movimiento]]),Tablas!$O$4:$P$15,2,0)</f>
        <v>Jul</v>
      </c>
      <c r="K1531" s="6">
        <f>YEAR(Tabla7[[#This Row],[Fecha del movimiento]])</f>
        <v>2018</v>
      </c>
    </row>
    <row r="1532" spans="2:11" x14ac:dyDescent="0.2">
      <c r="B1532" s="8">
        <v>43238</v>
      </c>
      <c r="C1532" s="6" t="s">
        <v>2410</v>
      </c>
      <c r="D1532" s="6">
        <v>300007</v>
      </c>
      <c r="E1532" s="6" t="s">
        <v>815</v>
      </c>
      <c r="F1532" s="6" t="s">
        <v>21</v>
      </c>
      <c r="G1532" s="6" t="s">
        <v>8</v>
      </c>
      <c r="H1532" s="6" t="s">
        <v>917</v>
      </c>
      <c r="I1532" s="6">
        <v>-20</v>
      </c>
      <c r="J1532" s="13" t="str">
        <f>VLOOKUP(MONTH(Tabla7[[#This Row],[Fecha del movimiento]]),Tablas!$O$4:$P$15,2,0)</f>
        <v>May</v>
      </c>
      <c r="K1532" s="6">
        <f>YEAR(Tabla7[[#This Row],[Fecha del movimiento]])</f>
        <v>2018</v>
      </c>
    </row>
    <row r="1533" spans="2:11" x14ac:dyDescent="0.2">
      <c r="B1533" s="8">
        <v>43239</v>
      </c>
      <c r="C1533" s="6" t="s">
        <v>2411</v>
      </c>
      <c r="D1533" s="6">
        <v>300711</v>
      </c>
      <c r="E1533" s="6" t="s">
        <v>347</v>
      </c>
      <c r="F1533" s="6" t="s">
        <v>21</v>
      </c>
      <c r="G1533" s="6" t="s">
        <v>9</v>
      </c>
      <c r="H1533" s="6" t="s">
        <v>923</v>
      </c>
      <c r="I1533" s="6">
        <v>11</v>
      </c>
      <c r="J1533" s="13" t="str">
        <f>VLOOKUP(MONTH(Tabla7[[#This Row],[Fecha del movimiento]]),Tablas!$O$4:$P$15,2,0)</f>
        <v>May</v>
      </c>
      <c r="K1533" s="6">
        <f>YEAR(Tabla7[[#This Row],[Fecha del movimiento]])</f>
        <v>2018</v>
      </c>
    </row>
    <row r="1534" spans="2:11" x14ac:dyDescent="0.2">
      <c r="B1534" s="8">
        <v>43203</v>
      </c>
      <c r="C1534" s="6" t="s">
        <v>941</v>
      </c>
      <c r="D1534" s="6">
        <v>300991</v>
      </c>
      <c r="E1534" s="6" t="s">
        <v>85</v>
      </c>
      <c r="F1534" s="6" t="s">
        <v>21</v>
      </c>
      <c r="G1534" s="6" t="s">
        <v>7</v>
      </c>
      <c r="H1534" s="6" t="s">
        <v>923</v>
      </c>
      <c r="I1534" s="6">
        <v>16</v>
      </c>
      <c r="J1534" s="13" t="str">
        <f>VLOOKUP(MONTH(Tabla7[[#This Row],[Fecha del movimiento]]),Tablas!$O$4:$P$15,2,0)</f>
        <v>Abr</v>
      </c>
      <c r="K1534" s="6">
        <f>YEAR(Tabla7[[#This Row],[Fecha del movimiento]])</f>
        <v>2018</v>
      </c>
    </row>
    <row r="1535" spans="2:11" x14ac:dyDescent="0.2">
      <c r="B1535" s="8">
        <v>43161</v>
      </c>
      <c r="C1535" s="6" t="s">
        <v>2412</v>
      </c>
      <c r="D1535" s="6">
        <v>300869</v>
      </c>
      <c r="E1535" s="6" t="s">
        <v>202</v>
      </c>
      <c r="F1535" s="6" t="s">
        <v>21</v>
      </c>
      <c r="G1535" s="6" t="s">
        <v>13</v>
      </c>
      <c r="H1535" s="6" t="s">
        <v>917</v>
      </c>
      <c r="I1535" s="6">
        <v>-6</v>
      </c>
      <c r="J1535" s="13" t="str">
        <f>VLOOKUP(MONTH(Tabla7[[#This Row],[Fecha del movimiento]]),Tablas!$O$4:$P$15,2,0)</f>
        <v>Mar</v>
      </c>
      <c r="K1535" s="6">
        <f>YEAR(Tabla7[[#This Row],[Fecha del movimiento]])</f>
        <v>2018</v>
      </c>
    </row>
    <row r="1536" spans="2:11" x14ac:dyDescent="0.2">
      <c r="B1536" s="8">
        <v>43199</v>
      </c>
      <c r="C1536" s="6" t="s">
        <v>2413</v>
      </c>
      <c r="D1536" s="6">
        <v>300738</v>
      </c>
      <c r="E1536" s="6" t="s">
        <v>321</v>
      </c>
      <c r="F1536" s="6" t="s">
        <v>21</v>
      </c>
      <c r="G1536" s="6" t="s">
        <v>2</v>
      </c>
      <c r="H1536" s="6" t="s">
        <v>917</v>
      </c>
      <c r="I1536" s="6">
        <v>-16</v>
      </c>
      <c r="J1536" s="13" t="str">
        <f>VLOOKUP(MONTH(Tabla7[[#This Row],[Fecha del movimiento]]),Tablas!$O$4:$P$15,2,0)</f>
        <v>Abr</v>
      </c>
      <c r="K1536" s="6">
        <f>YEAR(Tabla7[[#This Row],[Fecha del movimiento]])</f>
        <v>2018</v>
      </c>
    </row>
    <row r="1537" spans="2:11" x14ac:dyDescent="0.2">
      <c r="B1537" s="8">
        <v>43129</v>
      </c>
      <c r="C1537" s="6" t="s">
        <v>2414</v>
      </c>
      <c r="D1537" s="6">
        <v>300148</v>
      </c>
      <c r="E1537" s="6" t="s">
        <v>658</v>
      </c>
      <c r="F1537" s="6" t="s">
        <v>21</v>
      </c>
      <c r="G1537" s="6" t="s">
        <v>13</v>
      </c>
      <c r="H1537" s="6" t="s">
        <v>923</v>
      </c>
      <c r="I1537" s="6">
        <v>12</v>
      </c>
      <c r="J1537" s="13" t="str">
        <f>VLOOKUP(MONTH(Tabla7[[#This Row],[Fecha del movimiento]]),Tablas!$O$4:$P$15,2,0)</f>
        <v>Ene</v>
      </c>
      <c r="K1537" s="6">
        <f>YEAR(Tabla7[[#This Row],[Fecha del movimiento]])</f>
        <v>2018</v>
      </c>
    </row>
    <row r="1538" spans="2:11" x14ac:dyDescent="0.2">
      <c r="B1538" s="8">
        <v>43231</v>
      </c>
      <c r="C1538" s="6" t="s">
        <v>2415</v>
      </c>
      <c r="D1538" s="6">
        <v>300714</v>
      </c>
      <c r="E1538" s="6" t="s">
        <v>344</v>
      </c>
      <c r="F1538" s="6" t="s">
        <v>21</v>
      </c>
      <c r="G1538" s="6" t="s">
        <v>11</v>
      </c>
      <c r="H1538" s="6" t="s">
        <v>923</v>
      </c>
      <c r="I1538" s="6">
        <v>14</v>
      </c>
      <c r="J1538" s="13" t="str">
        <f>VLOOKUP(MONTH(Tabla7[[#This Row],[Fecha del movimiento]]),Tablas!$O$4:$P$15,2,0)</f>
        <v>May</v>
      </c>
      <c r="K1538" s="6">
        <f>YEAR(Tabla7[[#This Row],[Fecha del movimiento]])</f>
        <v>2018</v>
      </c>
    </row>
    <row r="1539" spans="2:11" x14ac:dyDescent="0.2">
      <c r="B1539" s="8">
        <v>43338</v>
      </c>
      <c r="C1539" s="6" t="s">
        <v>2416</v>
      </c>
      <c r="D1539" s="6">
        <v>300546</v>
      </c>
      <c r="E1539" s="6" t="s">
        <v>483</v>
      </c>
      <c r="F1539" s="6" t="s">
        <v>21</v>
      </c>
      <c r="G1539" s="6" t="s">
        <v>7</v>
      </c>
      <c r="H1539" s="6" t="s">
        <v>917</v>
      </c>
      <c r="I1539" s="6">
        <v>-9</v>
      </c>
      <c r="J1539" s="13" t="str">
        <f>VLOOKUP(MONTH(Tabla7[[#This Row],[Fecha del movimiento]]),Tablas!$O$4:$P$15,2,0)</f>
        <v>Ago</v>
      </c>
      <c r="K1539" s="6">
        <f>YEAR(Tabla7[[#This Row],[Fecha del movimiento]])</f>
        <v>2018</v>
      </c>
    </row>
    <row r="1540" spans="2:11" x14ac:dyDescent="0.2">
      <c r="B1540" s="8">
        <v>43250</v>
      </c>
      <c r="C1540" s="6" t="s">
        <v>2417</v>
      </c>
      <c r="D1540" s="6">
        <v>300426</v>
      </c>
      <c r="E1540" s="6" t="s">
        <v>578</v>
      </c>
      <c r="F1540" s="6" t="s">
        <v>21</v>
      </c>
      <c r="G1540" s="6" t="s">
        <v>7</v>
      </c>
      <c r="H1540" s="6" t="s">
        <v>923</v>
      </c>
      <c r="I1540" s="6">
        <v>10</v>
      </c>
      <c r="J1540" s="13" t="str">
        <f>VLOOKUP(MONTH(Tabla7[[#This Row],[Fecha del movimiento]]),Tablas!$O$4:$P$15,2,0)</f>
        <v>May</v>
      </c>
      <c r="K1540" s="6">
        <f>YEAR(Tabla7[[#This Row],[Fecha del movimiento]])</f>
        <v>2018</v>
      </c>
    </row>
    <row r="1541" spans="2:11" x14ac:dyDescent="0.2">
      <c r="B1541" s="8">
        <v>43198</v>
      </c>
      <c r="C1541" s="6" t="s">
        <v>2418</v>
      </c>
      <c r="D1541" s="6">
        <v>300866</v>
      </c>
      <c r="E1541" s="6" t="s">
        <v>205</v>
      </c>
      <c r="F1541" s="6" t="s">
        <v>21</v>
      </c>
      <c r="G1541" s="6" t="s">
        <v>5</v>
      </c>
      <c r="H1541" s="6" t="s">
        <v>917</v>
      </c>
      <c r="I1541" s="6">
        <v>-18</v>
      </c>
      <c r="J1541" s="13" t="str">
        <f>VLOOKUP(MONTH(Tabla7[[#This Row],[Fecha del movimiento]]),Tablas!$O$4:$P$15,2,0)</f>
        <v>Abr</v>
      </c>
      <c r="K1541" s="6">
        <f>YEAR(Tabla7[[#This Row],[Fecha del movimiento]])</f>
        <v>2018</v>
      </c>
    </row>
    <row r="1542" spans="2:11" x14ac:dyDescent="0.2">
      <c r="B1542" s="8">
        <v>43239</v>
      </c>
      <c r="C1542" s="6" t="s">
        <v>2419</v>
      </c>
      <c r="D1542" s="6">
        <v>300551</v>
      </c>
      <c r="E1542" s="6" t="s">
        <v>478</v>
      </c>
      <c r="F1542" s="6" t="s">
        <v>21</v>
      </c>
      <c r="G1542" s="6" t="s">
        <v>1</v>
      </c>
      <c r="H1542" s="6" t="s">
        <v>923</v>
      </c>
      <c r="I1542" s="6">
        <v>20</v>
      </c>
      <c r="J1542" s="13" t="str">
        <f>VLOOKUP(MONTH(Tabla7[[#This Row],[Fecha del movimiento]]),Tablas!$O$4:$P$15,2,0)</f>
        <v>May</v>
      </c>
      <c r="K1542" s="6">
        <f>YEAR(Tabla7[[#This Row],[Fecha del movimiento]])</f>
        <v>2018</v>
      </c>
    </row>
    <row r="1543" spans="2:11" x14ac:dyDescent="0.2">
      <c r="B1543" s="8">
        <v>43311</v>
      </c>
      <c r="C1543" s="6" t="s">
        <v>2420</v>
      </c>
      <c r="D1543" s="6">
        <v>300618</v>
      </c>
      <c r="E1543" s="6" t="s">
        <v>424</v>
      </c>
      <c r="F1543" s="6" t="s">
        <v>21</v>
      </c>
      <c r="G1543" s="6" t="s">
        <v>2</v>
      </c>
      <c r="H1543" s="6" t="s">
        <v>923</v>
      </c>
      <c r="I1543" s="6">
        <v>17</v>
      </c>
      <c r="J1543" s="13" t="str">
        <f>VLOOKUP(MONTH(Tabla7[[#This Row],[Fecha del movimiento]]),Tablas!$O$4:$P$15,2,0)</f>
        <v>Jul</v>
      </c>
      <c r="K1543" s="6">
        <f>YEAR(Tabla7[[#This Row],[Fecha del movimiento]])</f>
        <v>2018</v>
      </c>
    </row>
    <row r="1544" spans="2:11" x14ac:dyDescent="0.2">
      <c r="B1544" s="8">
        <v>43239</v>
      </c>
      <c r="C1544" s="6" t="s">
        <v>2421</v>
      </c>
      <c r="D1544" s="6">
        <v>300706</v>
      </c>
      <c r="E1544" s="6" t="s">
        <v>351</v>
      </c>
      <c r="F1544" s="6" t="s">
        <v>21</v>
      </c>
      <c r="G1544" s="6" t="s">
        <v>11</v>
      </c>
      <c r="H1544" s="6" t="s">
        <v>917</v>
      </c>
      <c r="I1544" s="6">
        <v>-9</v>
      </c>
      <c r="J1544" s="13" t="str">
        <f>VLOOKUP(MONTH(Tabla7[[#This Row],[Fecha del movimiento]]),Tablas!$O$4:$P$15,2,0)</f>
        <v>May</v>
      </c>
      <c r="K1544" s="6">
        <f>YEAR(Tabla7[[#This Row],[Fecha del movimiento]])</f>
        <v>2018</v>
      </c>
    </row>
    <row r="1545" spans="2:11" x14ac:dyDescent="0.2">
      <c r="B1545" s="8">
        <v>43147</v>
      </c>
      <c r="C1545" s="6" t="s">
        <v>2422</v>
      </c>
      <c r="D1545" s="6">
        <v>300681</v>
      </c>
      <c r="E1545" s="6" t="s">
        <v>372</v>
      </c>
      <c r="F1545" s="6" t="s">
        <v>21</v>
      </c>
      <c r="G1545" s="6" t="s">
        <v>13</v>
      </c>
      <c r="H1545" s="6" t="s">
        <v>917</v>
      </c>
      <c r="I1545" s="6">
        <v>-13</v>
      </c>
      <c r="J1545" s="13" t="str">
        <f>VLOOKUP(MONTH(Tabla7[[#This Row],[Fecha del movimiento]]),Tablas!$O$4:$P$15,2,0)</f>
        <v>Feb</v>
      </c>
      <c r="K1545" s="6">
        <f>YEAR(Tabla7[[#This Row],[Fecha del movimiento]])</f>
        <v>2018</v>
      </c>
    </row>
    <row r="1546" spans="2:11" x14ac:dyDescent="0.2">
      <c r="B1546" s="8">
        <v>43101</v>
      </c>
      <c r="C1546" s="6" t="s">
        <v>2423</v>
      </c>
      <c r="D1546" s="6">
        <v>300249</v>
      </c>
      <c r="E1546" s="6" t="s">
        <v>695</v>
      </c>
      <c r="F1546" s="6" t="s">
        <v>21</v>
      </c>
      <c r="G1546" s="6" t="s">
        <v>10</v>
      </c>
      <c r="H1546" s="6" t="s">
        <v>917</v>
      </c>
      <c r="I1546" s="6">
        <v>-7</v>
      </c>
      <c r="J1546" s="13" t="str">
        <f>VLOOKUP(MONTH(Tabla7[[#This Row],[Fecha del movimiento]]),Tablas!$O$4:$P$15,2,0)</f>
        <v>Ene</v>
      </c>
      <c r="K1546" s="6">
        <f>YEAR(Tabla7[[#This Row],[Fecha del movimiento]])</f>
        <v>2018</v>
      </c>
    </row>
    <row r="1547" spans="2:11" x14ac:dyDescent="0.2">
      <c r="B1547" s="8">
        <v>43174</v>
      </c>
      <c r="C1547" s="6" t="s">
        <v>2424</v>
      </c>
      <c r="D1547" s="6">
        <v>300041</v>
      </c>
      <c r="E1547" s="6" t="s">
        <v>443</v>
      </c>
      <c r="F1547" s="6" t="s">
        <v>21</v>
      </c>
      <c r="G1547" s="6" t="s">
        <v>5</v>
      </c>
      <c r="H1547" s="6" t="s">
        <v>917</v>
      </c>
      <c r="I1547" s="6">
        <v>-5</v>
      </c>
      <c r="J1547" s="13" t="str">
        <f>VLOOKUP(MONTH(Tabla7[[#This Row],[Fecha del movimiento]]),Tablas!$O$4:$P$15,2,0)</f>
        <v>Mar</v>
      </c>
      <c r="K1547" s="6">
        <f>YEAR(Tabla7[[#This Row],[Fecha del movimiento]])</f>
        <v>2018</v>
      </c>
    </row>
    <row r="1548" spans="2:11" x14ac:dyDescent="0.2">
      <c r="B1548" s="8">
        <v>43197</v>
      </c>
      <c r="C1548" s="6" t="s">
        <v>2425</v>
      </c>
      <c r="D1548" s="6">
        <v>300230</v>
      </c>
      <c r="E1548" s="6" t="s">
        <v>708</v>
      </c>
      <c r="F1548" s="6" t="s">
        <v>21</v>
      </c>
      <c r="G1548" s="6" t="s">
        <v>6</v>
      </c>
      <c r="H1548" s="6" t="s">
        <v>923</v>
      </c>
      <c r="I1548" s="6">
        <v>11</v>
      </c>
      <c r="J1548" s="13" t="str">
        <f>VLOOKUP(MONTH(Tabla7[[#This Row],[Fecha del movimiento]]),Tablas!$O$4:$P$15,2,0)</f>
        <v>Abr</v>
      </c>
      <c r="K1548" s="6">
        <f>YEAR(Tabla7[[#This Row],[Fecha del movimiento]])</f>
        <v>2018</v>
      </c>
    </row>
    <row r="1549" spans="2:11" x14ac:dyDescent="0.2">
      <c r="B1549" s="8">
        <v>43264</v>
      </c>
      <c r="C1549" s="6" t="s">
        <v>2426</v>
      </c>
      <c r="D1549" s="6">
        <v>300827</v>
      </c>
      <c r="E1549" s="6" t="s">
        <v>242</v>
      </c>
      <c r="F1549" s="6" t="s">
        <v>21</v>
      </c>
      <c r="G1549" s="6" t="s">
        <v>5</v>
      </c>
      <c r="H1549" s="6" t="s">
        <v>923</v>
      </c>
      <c r="I1549" s="6">
        <v>16</v>
      </c>
      <c r="J1549" s="13" t="str">
        <f>VLOOKUP(MONTH(Tabla7[[#This Row],[Fecha del movimiento]]),Tablas!$O$4:$P$15,2,0)</f>
        <v>Jun</v>
      </c>
      <c r="K1549" s="6">
        <f>YEAR(Tabla7[[#This Row],[Fecha del movimiento]])</f>
        <v>2018</v>
      </c>
    </row>
    <row r="1550" spans="2:11" x14ac:dyDescent="0.2">
      <c r="B1550" s="8">
        <v>43105</v>
      </c>
      <c r="C1550" s="6" t="s">
        <v>2427</v>
      </c>
      <c r="D1550" s="6">
        <v>300965</v>
      </c>
      <c r="E1550" s="6" t="s">
        <v>110</v>
      </c>
      <c r="F1550" s="6" t="s">
        <v>21</v>
      </c>
      <c r="G1550" s="6" t="s">
        <v>11</v>
      </c>
      <c r="H1550" s="6" t="s">
        <v>917</v>
      </c>
      <c r="I1550" s="6">
        <v>-11</v>
      </c>
      <c r="J1550" s="13" t="str">
        <f>VLOOKUP(MONTH(Tabla7[[#This Row],[Fecha del movimiento]]),Tablas!$O$4:$P$15,2,0)</f>
        <v>Ene</v>
      </c>
      <c r="K1550" s="6">
        <f>YEAR(Tabla7[[#This Row],[Fecha del movimiento]])</f>
        <v>2018</v>
      </c>
    </row>
    <row r="1551" spans="2:11" x14ac:dyDescent="0.2">
      <c r="B1551" s="8">
        <v>43143</v>
      </c>
      <c r="C1551" s="6" t="s">
        <v>2428</v>
      </c>
      <c r="D1551" s="6">
        <v>300362</v>
      </c>
      <c r="E1551" s="6" t="s">
        <v>620</v>
      </c>
      <c r="F1551" s="6" t="s">
        <v>21</v>
      </c>
      <c r="G1551" s="6" t="s">
        <v>12</v>
      </c>
      <c r="H1551" s="6" t="s">
        <v>917</v>
      </c>
      <c r="I1551" s="6">
        <v>-10</v>
      </c>
      <c r="J1551" s="13" t="str">
        <f>VLOOKUP(MONTH(Tabla7[[#This Row],[Fecha del movimiento]]),Tablas!$O$4:$P$15,2,0)</f>
        <v>Feb</v>
      </c>
      <c r="K1551" s="6">
        <f>YEAR(Tabla7[[#This Row],[Fecha del movimiento]])</f>
        <v>2018</v>
      </c>
    </row>
    <row r="1552" spans="2:11" x14ac:dyDescent="0.2">
      <c r="B1552" s="8">
        <v>43320</v>
      </c>
      <c r="C1552" s="6" t="s">
        <v>2429</v>
      </c>
      <c r="D1552" s="6">
        <v>300294</v>
      </c>
      <c r="E1552" s="6" t="s">
        <v>664</v>
      </c>
      <c r="F1552" s="6" t="s">
        <v>21</v>
      </c>
      <c r="G1552" s="6" t="s">
        <v>13</v>
      </c>
      <c r="H1552" s="6" t="s">
        <v>923</v>
      </c>
      <c r="I1552" s="6">
        <v>10</v>
      </c>
      <c r="J1552" s="13" t="str">
        <f>VLOOKUP(MONTH(Tabla7[[#This Row],[Fecha del movimiento]]),Tablas!$O$4:$P$15,2,0)</f>
        <v>Ago</v>
      </c>
      <c r="K1552" s="6">
        <f>YEAR(Tabla7[[#This Row],[Fecha del movimiento]])</f>
        <v>2018</v>
      </c>
    </row>
    <row r="1553" spans="2:11" x14ac:dyDescent="0.2">
      <c r="B1553" s="8">
        <v>43124</v>
      </c>
      <c r="C1553" s="6" t="s">
        <v>2430</v>
      </c>
      <c r="D1553" s="6">
        <v>300720</v>
      </c>
      <c r="E1553" s="6" t="s">
        <v>338</v>
      </c>
      <c r="F1553" s="6" t="s">
        <v>21</v>
      </c>
      <c r="G1553" s="6" t="s">
        <v>10</v>
      </c>
      <c r="H1553" s="6" t="s">
        <v>917</v>
      </c>
      <c r="I1553" s="6">
        <v>-13</v>
      </c>
      <c r="J1553" s="13" t="str">
        <f>VLOOKUP(MONTH(Tabla7[[#This Row],[Fecha del movimiento]]),Tablas!$O$4:$P$15,2,0)</f>
        <v>Ene</v>
      </c>
      <c r="K1553" s="6">
        <f>YEAR(Tabla7[[#This Row],[Fecha del movimiento]])</f>
        <v>2018</v>
      </c>
    </row>
    <row r="1554" spans="2:11" x14ac:dyDescent="0.2">
      <c r="B1554" s="8">
        <v>43198</v>
      </c>
      <c r="C1554" s="6" t="s">
        <v>2431</v>
      </c>
      <c r="D1554" s="6">
        <v>300059</v>
      </c>
      <c r="E1554" s="6" t="s">
        <v>548</v>
      </c>
      <c r="F1554" s="6" t="s">
        <v>21</v>
      </c>
      <c r="G1554" s="6" t="s">
        <v>7</v>
      </c>
      <c r="H1554" s="6" t="s">
        <v>923</v>
      </c>
      <c r="I1554" s="6">
        <v>10</v>
      </c>
      <c r="J1554" s="13" t="str">
        <f>VLOOKUP(MONTH(Tabla7[[#This Row],[Fecha del movimiento]]),Tablas!$O$4:$P$15,2,0)</f>
        <v>Abr</v>
      </c>
      <c r="K1554" s="6">
        <f>YEAR(Tabla7[[#This Row],[Fecha del movimiento]])</f>
        <v>2018</v>
      </c>
    </row>
    <row r="1555" spans="2:11" x14ac:dyDescent="0.2">
      <c r="B1555" s="8">
        <v>43162</v>
      </c>
      <c r="C1555" s="6" t="s">
        <v>2432</v>
      </c>
      <c r="D1555" s="6">
        <v>301029</v>
      </c>
      <c r="E1555" s="6" t="s">
        <v>49</v>
      </c>
      <c r="F1555" s="6" t="s">
        <v>21</v>
      </c>
      <c r="G1555" s="6" t="s">
        <v>2</v>
      </c>
      <c r="H1555" s="6" t="s">
        <v>923</v>
      </c>
      <c r="I1555" s="6">
        <v>12</v>
      </c>
      <c r="J1555" s="13" t="str">
        <f>VLOOKUP(MONTH(Tabla7[[#This Row],[Fecha del movimiento]]),Tablas!$O$4:$P$15,2,0)</f>
        <v>Mar</v>
      </c>
      <c r="K1555" s="6">
        <f>YEAR(Tabla7[[#This Row],[Fecha del movimiento]])</f>
        <v>2018</v>
      </c>
    </row>
    <row r="1556" spans="2:11" x14ac:dyDescent="0.2">
      <c r="B1556" s="8">
        <v>43118</v>
      </c>
      <c r="C1556" s="6" t="s">
        <v>2433</v>
      </c>
      <c r="D1556" s="6">
        <v>300559</v>
      </c>
      <c r="E1556" s="6" t="s">
        <v>471</v>
      </c>
      <c r="F1556" s="6" t="s">
        <v>21</v>
      </c>
      <c r="G1556" s="6" t="s">
        <v>13</v>
      </c>
      <c r="H1556" s="6" t="s">
        <v>923</v>
      </c>
      <c r="I1556" s="6">
        <v>11</v>
      </c>
      <c r="J1556" s="13" t="str">
        <f>VLOOKUP(MONTH(Tabla7[[#This Row],[Fecha del movimiento]]),Tablas!$O$4:$P$15,2,0)</f>
        <v>Ene</v>
      </c>
      <c r="K1556" s="6">
        <f>YEAR(Tabla7[[#This Row],[Fecha del movimiento]])</f>
        <v>2018</v>
      </c>
    </row>
    <row r="1557" spans="2:11" x14ac:dyDescent="0.2">
      <c r="B1557" s="8">
        <v>43305</v>
      </c>
      <c r="C1557" s="6" t="s">
        <v>2434</v>
      </c>
      <c r="D1557" s="6">
        <v>300105</v>
      </c>
      <c r="E1557" s="6" t="s">
        <v>272</v>
      </c>
      <c r="F1557" s="6" t="s">
        <v>21</v>
      </c>
      <c r="G1557" s="6" t="s">
        <v>5</v>
      </c>
      <c r="H1557" s="6" t="s">
        <v>923</v>
      </c>
      <c r="I1557" s="6">
        <v>16</v>
      </c>
      <c r="J1557" s="13" t="str">
        <f>VLOOKUP(MONTH(Tabla7[[#This Row],[Fecha del movimiento]]),Tablas!$O$4:$P$15,2,0)</f>
        <v>Jul</v>
      </c>
      <c r="K1557" s="6">
        <f>YEAR(Tabla7[[#This Row],[Fecha del movimiento]])</f>
        <v>2018</v>
      </c>
    </row>
    <row r="1558" spans="2:11" x14ac:dyDescent="0.2">
      <c r="B1558" s="8">
        <v>43117</v>
      </c>
      <c r="C1558" s="6" t="s">
        <v>2435</v>
      </c>
      <c r="D1558" s="6">
        <v>300352</v>
      </c>
      <c r="E1558" s="6" t="s">
        <v>629</v>
      </c>
      <c r="F1558" s="6" t="s">
        <v>21</v>
      </c>
      <c r="G1558" s="6" t="s">
        <v>11</v>
      </c>
      <c r="H1558" s="6" t="s">
        <v>923</v>
      </c>
      <c r="I1558" s="6">
        <v>12</v>
      </c>
      <c r="J1558" s="13" t="str">
        <f>VLOOKUP(MONTH(Tabla7[[#This Row],[Fecha del movimiento]]),Tablas!$O$4:$P$15,2,0)</f>
        <v>Ene</v>
      </c>
      <c r="K1558" s="6">
        <f>YEAR(Tabla7[[#This Row],[Fecha del movimiento]])</f>
        <v>2018</v>
      </c>
    </row>
    <row r="1559" spans="2:11" x14ac:dyDescent="0.2">
      <c r="B1559" s="8">
        <v>43178</v>
      </c>
      <c r="C1559" s="6" t="s">
        <v>2436</v>
      </c>
      <c r="D1559" s="6">
        <v>300408</v>
      </c>
      <c r="E1559" s="6" t="s">
        <v>84</v>
      </c>
      <c r="F1559" s="6" t="s">
        <v>21</v>
      </c>
      <c r="G1559" s="6" t="s">
        <v>2</v>
      </c>
      <c r="H1559" s="6" t="s">
        <v>923</v>
      </c>
      <c r="I1559" s="6">
        <v>11</v>
      </c>
      <c r="J1559" s="13" t="str">
        <f>VLOOKUP(MONTH(Tabla7[[#This Row],[Fecha del movimiento]]),Tablas!$O$4:$P$15,2,0)</f>
        <v>Mar</v>
      </c>
      <c r="K1559" s="6">
        <f>YEAR(Tabla7[[#This Row],[Fecha del movimiento]])</f>
        <v>2018</v>
      </c>
    </row>
    <row r="1560" spans="2:11" x14ac:dyDescent="0.2">
      <c r="B1560" s="8">
        <v>43336</v>
      </c>
      <c r="C1560" s="6" t="s">
        <v>2437</v>
      </c>
      <c r="D1560" s="6">
        <v>300381</v>
      </c>
      <c r="E1560" s="6" t="s">
        <v>609</v>
      </c>
      <c r="F1560" s="6" t="s">
        <v>21</v>
      </c>
      <c r="G1560" s="6" t="s">
        <v>2</v>
      </c>
      <c r="H1560" s="6" t="s">
        <v>923</v>
      </c>
      <c r="I1560" s="6">
        <v>12</v>
      </c>
      <c r="J1560" s="13" t="str">
        <f>VLOOKUP(MONTH(Tabla7[[#This Row],[Fecha del movimiento]]),Tablas!$O$4:$P$15,2,0)</f>
        <v>Ago</v>
      </c>
      <c r="K1560" s="6">
        <f>YEAR(Tabla7[[#This Row],[Fecha del movimiento]])</f>
        <v>2018</v>
      </c>
    </row>
    <row r="1561" spans="2:11" x14ac:dyDescent="0.2">
      <c r="B1561" s="8">
        <v>43237</v>
      </c>
      <c r="C1561" s="6" t="s">
        <v>2438</v>
      </c>
      <c r="D1561" s="6">
        <v>300547</v>
      </c>
      <c r="E1561" s="6" t="s">
        <v>482</v>
      </c>
      <c r="F1561" s="6" t="s">
        <v>21</v>
      </c>
      <c r="G1561" s="6" t="s">
        <v>7</v>
      </c>
      <c r="H1561" s="6" t="s">
        <v>923</v>
      </c>
      <c r="I1561" s="6">
        <v>18</v>
      </c>
      <c r="J1561" s="13" t="str">
        <f>VLOOKUP(MONTH(Tabla7[[#This Row],[Fecha del movimiento]]),Tablas!$O$4:$P$15,2,0)</f>
        <v>May</v>
      </c>
      <c r="K1561" s="6">
        <f>YEAR(Tabla7[[#This Row],[Fecha del movimiento]])</f>
        <v>2018</v>
      </c>
    </row>
    <row r="1562" spans="2:11" x14ac:dyDescent="0.2">
      <c r="B1562" s="8">
        <v>43277</v>
      </c>
      <c r="C1562" s="6" t="s">
        <v>2439</v>
      </c>
      <c r="D1562" s="6">
        <v>300854</v>
      </c>
      <c r="E1562" s="6" t="s">
        <v>216</v>
      </c>
      <c r="F1562" s="6" t="s">
        <v>21</v>
      </c>
      <c r="G1562" s="6" t="s">
        <v>7</v>
      </c>
      <c r="H1562" s="6" t="s">
        <v>917</v>
      </c>
      <c r="I1562" s="6">
        <v>-14</v>
      </c>
      <c r="J1562" s="13" t="str">
        <f>VLOOKUP(MONTH(Tabla7[[#This Row],[Fecha del movimiento]]),Tablas!$O$4:$P$15,2,0)</f>
        <v>Jun</v>
      </c>
      <c r="K1562" s="6">
        <f>YEAR(Tabla7[[#This Row],[Fecha del movimiento]])</f>
        <v>2018</v>
      </c>
    </row>
    <row r="1563" spans="2:11" x14ac:dyDescent="0.2">
      <c r="B1563" s="8">
        <v>43243</v>
      </c>
      <c r="C1563" s="6" t="s">
        <v>2440</v>
      </c>
      <c r="D1563" s="6">
        <v>300889</v>
      </c>
      <c r="E1563" s="6" t="s">
        <v>183</v>
      </c>
      <c r="F1563" s="6" t="s">
        <v>21</v>
      </c>
      <c r="G1563" s="6" t="s">
        <v>1</v>
      </c>
      <c r="H1563" s="6" t="s">
        <v>917</v>
      </c>
      <c r="I1563" s="6">
        <v>-13</v>
      </c>
      <c r="J1563" s="13" t="str">
        <f>VLOOKUP(MONTH(Tabla7[[#This Row],[Fecha del movimiento]]),Tablas!$O$4:$P$15,2,0)</f>
        <v>May</v>
      </c>
      <c r="K1563" s="6">
        <f>YEAR(Tabla7[[#This Row],[Fecha del movimiento]])</f>
        <v>2018</v>
      </c>
    </row>
    <row r="1564" spans="2:11" x14ac:dyDescent="0.2">
      <c r="B1564" s="8">
        <v>43334</v>
      </c>
      <c r="C1564" s="6" t="s">
        <v>2441</v>
      </c>
      <c r="D1564" s="6">
        <v>301052</v>
      </c>
      <c r="E1564" s="6" t="s">
        <v>27</v>
      </c>
      <c r="F1564" s="6" t="s">
        <v>21</v>
      </c>
      <c r="G1564" s="6" t="s">
        <v>7</v>
      </c>
      <c r="H1564" s="6" t="s">
        <v>923</v>
      </c>
      <c r="I1564" s="6">
        <v>10</v>
      </c>
      <c r="J1564" s="13" t="str">
        <f>VLOOKUP(MONTH(Tabla7[[#This Row],[Fecha del movimiento]]),Tablas!$O$4:$P$15,2,0)</f>
        <v>Ago</v>
      </c>
      <c r="K1564" s="6">
        <f>YEAR(Tabla7[[#This Row],[Fecha del movimiento]])</f>
        <v>2018</v>
      </c>
    </row>
    <row r="1565" spans="2:11" x14ac:dyDescent="0.2">
      <c r="B1565" s="8">
        <v>43243</v>
      </c>
      <c r="C1565" s="6" t="s">
        <v>2442</v>
      </c>
      <c r="D1565" s="6">
        <v>300012</v>
      </c>
      <c r="E1565" s="6" t="s">
        <v>812</v>
      </c>
      <c r="F1565" s="6" t="s">
        <v>21</v>
      </c>
      <c r="G1565" s="6" t="s">
        <v>0</v>
      </c>
      <c r="H1565" s="6" t="s">
        <v>917</v>
      </c>
      <c r="I1565" s="6">
        <v>-16</v>
      </c>
      <c r="J1565" s="13" t="str">
        <f>VLOOKUP(MONTH(Tabla7[[#This Row],[Fecha del movimiento]]),Tablas!$O$4:$P$15,2,0)</f>
        <v>May</v>
      </c>
      <c r="K1565" s="6">
        <f>YEAR(Tabla7[[#This Row],[Fecha del movimiento]])</f>
        <v>2018</v>
      </c>
    </row>
    <row r="1566" spans="2:11" x14ac:dyDescent="0.2">
      <c r="B1566" s="8">
        <v>43272</v>
      </c>
      <c r="C1566" s="6" t="s">
        <v>2443</v>
      </c>
      <c r="D1566" s="6">
        <v>300644</v>
      </c>
      <c r="E1566" s="6" t="s">
        <v>401</v>
      </c>
      <c r="F1566" s="6" t="s">
        <v>21</v>
      </c>
      <c r="G1566" s="6" t="s">
        <v>13</v>
      </c>
      <c r="H1566" s="6" t="s">
        <v>923</v>
      </c>
      <c r="I1566" s="6">
        <v>10</v>
      </c>
      <c r="J1566" s="13" t="str">
        <f>VLOOKUP(MONTH(Tabla7[[#This Row],[Fecha del movimiento]]),Tablas!$O$4:$P$15,2,0)</f>
        <v>Jun</v>
      </c>
      <c r="K1566" s="6">
        <f>YEAR(Tabla7[[#This Row],[Fecha del movimiento]])</f>
        <v>2018</v>
      </c>
    </row>
    <row r="1567" spans="2:11" x14ac:dyDescent="0.2">
      <c r="B1567" s="8">
        <v>43125</v>
      </c>
      <c r="C1567" s="6" t="s">
        <v>2444</v>
      </c>
      <c r="D1567" s="6">
        <v>300268</v>
      </c>
      <c r="E1567" s="6" t="s">
        <v>31</v>
      </c>
      <c r="F1567" s="6" t="s">
        <v>21</v>
      </c>
      <c r="G1567" s="6" t="s">
        <v>4</v>
      </c>
      <c r="H1567" s="6" t="s">
        <v>923</v>
      </c>
      <c r="I1567" s="6">
        <v>17</v>
      </c>
      <c r="J1567" s="13" t="str">
        <f>VLOOKUP(MONTH(Tabla7[[#This Row],[Fecha del movimiento]]),Tablas!$O$4:$P$15,2,0)</f>
        <v>Ene</v>
      </c>
      <c r="K1567" s="6">
        <f>YEAR(Tabla7[[#This Row],[Fecha del movimiento]])</f>
        <v>2018</v>
      </c>
    </row>
    <row r="1568" spans="2:11" x14ac:dyDescent="0.2">
      <c r="B1568" s="8">
        <v>43159</v>
      </c>
      <c r="C1568" s="6" t="s">
        <v>2445</v>
      </c>
      <c r="D1568" s="6">
        <v>300470</v>
      </c>
      <c r="E1568" s="6" t="s">
        <v>545</v>
      </c>
      <c r="F1568" s="6" t="s">
        <v>21</v>
      </c>
      <c r="G1568" s="6" t="s">
        <v>13</v>
      </c>
      <c r="H1568" s="6" t="s">
        <v>917</v>
      </c>
      <c r="I1568" s="6">
        <v>-6</v>
      </c>
      <c r="J1568" s="13" t="str">
        <f>VLOOKUP(MONTH(Tabla7[[#This Row],[Fecha del movimiento]]),Tablas!$O$4:$P$15,2,0)</f>
        <v>Feb</v>
      </c>
      <c r="K1568" s="6">
        <f>YEAR(Tabla7[[#This Row],[Fecha del movimiento]])</f>
        <v>2018</v>
      </c>
    </row>
    <row r="1569" spans="2:11" x14ac:dyDescent="0.2">
      <c r="B1569" s="8">
        <v>43134</v>
      </c>
      <c r="C1569" s="6" t="s">
        <v>2446</v>
      </c>
      <c r="D1569" s="6">
        <v>300499</v>
      </c>
      <c r="E1569" s="6" t="s">
        <v>524</v>
      </c>
      <c r="F1569" s="6" t="s">
        <v>21</v>
      </c>
      <c r="G1569" s="6" t="s">
        <v>11</v>
      </c>
      <c r="H1569" s="6" t="s">
        <v>917</v>
      </c>
      <c r="I1569" s="6">
        <v>-10</v>
      </c>
      <c r="J1569" s="13" t="str">
        <f>VLOOKUP(MONTH(Tabla7[[#This Row],[Fecha del movimiento]]),Tablas!$O$4:$P$15,2,0)</f>
        <v>Feb</v>
      </c>
      <c r="K1569" s="6">
        <f>YEAR(Tabla7[[#This Row],[Fecha del movimiento]])</f>
        <v>2018</v>
      </c>
    </row>
    <row r="1570" spans="2:11" x14ac:dyDescent="0.2">
      <c r="B1570" s="8">
        <v>43330</v>
      </c>
      <c r="C1570" s="6" t="s">
        <v>2447</v>
      </c>
      <c r="D1570" s="6">
        <v>300599</v>
      </c>
      <c r="E1570" s="6" t="s">
        <v>443</v>
      </c>
      <c r="F1570" s="6" t="s">
        <v>21</v>
      </c>
      <c r="G1570" s="6" t="s">
        <v>5</v>
      </c>
      <c r="H1570" s="6" t="s">
        <v>923</v>
      </c>
      <c r="I1570" s="6">
        <v>12</v>
      </c>
      <c r="J1570" s="13" t="str">
        <f>VLOOKUP(MONTH(Tabla7[[#This Row],[Fecha del movimiento]]),Tablas!$O$4:$P$15,2,0)</f>
        <v>Ago</v>
      </c>
      <c r="K1570" s="6">
        <f>YEAR(Tabla7[[#This Row],[Fecha del movimiento]])</f>
        <v>2018</v>
      </c>
    </row>
    <row r="1571" spans="2:11" x14ac:dyDescent="0.2">
      <c r="B1571" s="8">
        <v>43150</v>
      </c>
      <c r="C1571" s="6" t="s">
        <v>2448</v>
      </c>
      <c r="D1571" s="6">
        <v>300797</v>
      </c>
      <c r="E1571" s="6" t="s">
        <v>269</v>
      </c>
      <c r="F1571" s="6" t="s">
        <v>21</v>
      </c>
      <c r="G1571" s="6" t="s">
        <v>7</v>
      </c>
      <c r="H1571" s="6" t="s">
        <v>923</v>
      </c>
      <c r="I1571" s="6">
        <v>16</v>
      </c>
      <c r="J1571" s="13" t="str">
        <f>VLOOKUP(MONTH(Tabla7[[#This Row],[Fecha del movimiento]]),Tablas!$O$4:$P$15,2,0)</f>
        <v>Feb</v>
      </c>
      <c r="K1571" s="6">
        <f>YEAR(Tabla7[[#This Row],[Fecha del movimiento]])</f>
        <v>2018</v>
      </c>
    </row>
    <row r="1572" spans="2:11" x14ac:dyDescent="0.2">
      <c r="B1572" s="8">
        <v>43309</v>
      </c>
      <c r="C1572" s="6" t="s">
        <v>2271</v>
      </c>
      <c r="D1572" s="6">
        <v>300442</v>
      </c>
      <c r="E1572" s="6" t="s">
        <v>566</v>
      </c>
      <c r="F1572" s="6" t="s">
        <v>21</v>
      </c>
      <c r="G1572" s="6" t="s">
        <v>13</v>
      </c>
      <c r="H1572" s="6" t="s">
        <v>923</v>
      </c>
      <c r="I1572" s="6">
        <v>18</v>
      </c>
      <c r="J1572" s="13" t="str">
        <f>VLOOKUP(MONTH(Tabla7[[#This Row],[Fecha del movimiento]]),Tablas!$O$4:$P$15,2,0)</f>
        <v>Jul</v>
      </c>
      <c r="K1572" s="6">
        <f>YEAR(Tabla7[[#This Row],[Fecha del movimiento]])</f>
        <v>2018</v>
      </c>
    </row>
    <row r="1573" spans="2:11" x14ac:dyDescent="0.2">
      <c r="B1573" s="8">
        <v>43155</v>
      </c>
      <c r="C1573" s="6" t="s">
        <v>2449</v>
      </c>
      <c r="D1573" s="6">
        <v>300981</v>
      </c>
      <c r="E1573" s="6" t="s">
        <v>95</v>
      </c>
      <c r="F1573" s="6" t="s">
        <v>21</v>
      </c>
      <c r="G1573" s="6" t="s">
        <v>13</v>
      </c>
      <c r="H1573" s="6" t="s">
        <v>923</v>
      </c>
      <c r="I1573" s="6">
        <v>19</v>
      </c>
      <c r="J1573" s="13" t="str">
        <f>VLOOKUP(MONTH(Tabla7[[#This Row],[Fecha del movimiento]]),Tablas!$O$4:$P$15,2,0)</f>
        <v>Feb</v>
      </c>
      <c r="K1573" s="6">
        <f>YEAR(Tabla7[[#This Row],[Fecha del movimiento]])</f>
        <v>2018</v>
      </c>
    </row>
    <row r="1574" spans="2:11" x14ac:dyDescent="0.2">
      <c r="B1574" s="8">
        <v>43103</v>
      </c>
      <c r="C1574" s="6" t="s">
        <v>2450</v>
      </c>
      <c r="D1574" s="6">
        <v>300445</v>
      </c>
      <c r="E1574" s="6" t="s">
        <v>32</v>
      </c>
      <c r="F1574" s="6" t="s">
        <v>21</v>
      </c>
      <c r="G1574" s="6" t="s">
        <v>2</v>
      </c>
      <c r="H1574" s="6" t="s">
        <v>917</v>
      </c>
      <c r="I1574" s="6">
        <v>-20</v>
      </c>
      <c r="J1574" s="13" t="str">
        <f>VLOOKUP(MONTH(Tabla7[[#This Row],[Fecha del movimiento]]),Tablas!$O$4:$P$15,2,0)</f>
        <v>Ene</v>
      </c>
      <c r="K1574" s="6">
        <f>YEAR(Tabla7[[#This Row],[Fecha del movimiento]])</f>
        <v>2018</v>
      </c>
    </row>
    <row r="1575" spans="2:11" x14ac:dyDescent="0.2">
      <c r="B1575" s="8">
        <v>43209</v>
      </c>
      <c r="C1575" s="6" t="s">
        <v>2451</v>
      </c>
      <c r="D1575" s="6">
        <v>300516</v>
      </c>
      <c r="E1575" s="6" t="s">
        <v>232</v>
      </c>
      <c r="F1575" s="6" t="s">
        <v>21</v>
      </c>
      <c r="G1575" s="6" t="s">
        <v>2</v>
      </c>
      <c r="H1575" s="6" t="s">
        <v>917</v>
      </c>
      <c r="I1575" s="6">
        <v>-11</v>
      </c>
      <c r="J1575" s="13" t="str">
        <f>VLOOKUP(MONTH(Tabla7[[#This Row],[Fecha del movimiento]]),Tablas!$O$4:$P$15,2,0)</f>
        <v>Abr</v>
      </c>
      <c r="K1575" s="6">
        <f>YEAR(Tabla7[[#This Row],[Fecha del movimiento]])</f>
        <v>2018</v>
      </c>
    </row>
    <row r="1576" spans="2:11" x14ac:dyDescent="0.2">
      <c r="B1576" s="8">
        <v>43297</v>
      </c>
      <c r="C1576" s="6" t="s">
        <v>2452</v>
      </c>
      <c r="D1576" s="6">
        <v>300356</v>
      </c>
      <c r="E1576" s="6" t="s">
        <v>625</v>
      </c>
      <c r="F1576" s="6" t="s">
        <v>21</v>
      </c>
      <c r="G1576" s="6" t="s">
        <v>10</v>
      </c>
      <c r="H1576" s="6" t="s">
        <v>917</v>
      </c>
      <c r="I1576" s="6">
        <v>-20</v>
      </c>
      <c r="J1576" s="13" t="str">
        <f>VLOOKUP(MONTH(Tabla7[[#This Row],[Fecha del movimiento]]),Tablas!$O$4:$P$15,2,0)</f>
        <v>Jul</v>
      </c>
      <c r="K1576" s="6">
        <f>YEAR(Tabla7[[#This Row],[Fecha del movimiento]])</f>
        <v>2018</v>
      </c>
    </row>
    <row r="1577" spans="2:11" x14ac:dyDescent="0.2">
      <c r="B1577" s="8">
        <v>43146</v>
      </c>
      <c r="C1577" s="6" t="s">
        <v>2453</v>
      </c>
      <c r="D1577" s="6">
        <v>300515</v>
      </c>
      <c r="E1577" s="6" t="s">
        <v>231</v>
      </c>
      <c r="F1577" s="6" t="s">
        <v>21</v>
      </c>
      <c r="G1577" s="6" t="s">
        <v>2</v>
      </c>
      <c r="H1577" s="6" t="s">
        <v>923</v>
      </c>
      <c r="I1577" s="6">
        <v>19</v>
      </c>
      <c r="J1577" s="13" t="str">
        <f>VLOOKUP(MONTH(Tabla7[[#This Row],[Fecha del movimiento]]),Tablas!$O$4:$P$15,2,0)</f>
        <v>Feb</v>
      </c>
      <c r="K1577" s="6">
        <f>YEAR(Tabla7[[#This Row],[Fecha del movimiento]])</f>
        <v>2018</v>
      </c>
    </row>
    <row r="1578" spans="2:11" x14ac:dyDescent="0.2">
      <c r="B1578" s="8">
        <v>43187</v>
      </c>
      <c r="C1578" s="6" t="s">
        <v>2454</v>
      </c>
      <c r="D1578" s="6">
        <v>300507</v>
      </c>
      <c r="E1578" s="6" t="s">
        <v>516</v>
      </c>
      <c r="F1578" s="6" t="s">
        <v>21</v>
      </c>
      <c r="G1578" s="6" t="s">
        <v>13</v>
      </c>
      <c r="H1578" s="6" t="s">
        <v>917</v>
      </c>
      <c r="I1578" s="6">
        <v>-8</v>
      </c>
      <c r="J1578" s="13" t="str">
        <f>VLOOKUP(MONTH(Tabla7[[#This Row],[Fecha del movimiento]]),Tablas!$O$4:$P$15,2,0)</f>
        <v>Mar</v>
      </c>
      <c r="K1578" s="6">
        <f>YEAR(Tabla7[[#This Row],[Fecha del movimiento]])</f>
        <v>2018</v>
      </c>
    </row>
    <row r="1579" spans="2:11" x14ac:dyDescent="0.2">
      <c r="B1579" s="8">
        <v>43122</v>
      </c>
      <c r="C1579" s="6" t="s">
        <v>2455</v>
      </c>
      <c r="D1579" s="6">
        <v>300514</v>
      </c>
      <c r="E1579" s="6" t="s">
        <v>511</v>
      </c>
      <c r="F1579" s="6" t="s">
        <v>21</v>
      </c>
      <c r="G1579" s="6" t="s">
        <v>2</v>
      </c>
      <c r="H1579" s="6" t="s">
        <v>923</v>
      </c>
      <c r="I1579" s="6">
        <v>16</v>
      </c>
      <c r="J1579" s="13" t="str">
        <f>VLOOKUP(MONTH(Tabla7[[#This Row],[Fecha del movimiento]]),Tablas!$O$4:$P$15,2,0)</f>
        <v>Ene</v>
      </c>
      <c r="K1579" s="6">
        <f>YEAR(Tabla7[[#This Row],[Fecha del movimiento]])</f>
        <v>2018</v>
      </c>
    </row>
    <row r="1580" spans="2:11" x14ac:dyDescent="0.2">
      <c r="B1580" s="8">
        <v>43163</v>
      </c>
      <c r="C1580" s="6" t="s">
        <v>1383</v>
      </c>
      <c r="D1580" s="6">
        <v>300528</v>
      </c>
      <c r="E1580" s="6" t="s">
        <v>500</v>
      </c>
      <c r="F1580" s="6" t="s">
        <v>21</v>
      </c>
      <c r="G1580" s="6" t="s">
        <v>13</v>
      </c>
      <c r="H1580" s="6" t="s">
        <v>917</v>
      </c>
      <c r="I1580" s="6">
        <v>-10</v>
      </c>
      <c r="J1580" s="13" t="str">
        <f>VLOOKUP(MONTH(Tabla7[[#This Row],[Fecha del movimiento]]),Tablas!$O$4:$P$15,2,0)</f>
        <v>Mar</v>
      </c>
      <c r="K1580" s="6">
        <f>YEAR(Tabla7[[#This Row],[Fecha del movimiento]])</f>
        <v>2018</v>
      </c>
    </row>
    <row r="1581" spans="2:11" x14ac:dyDescent="0.2">
      <c r="B1581" s="8">
        <v>43286</v>
      </c>
      <c r="C1581" s="6" t="s">
        <v>2456</v>
      </c>
      <c r="D1581" s="6">
        <v>300436</v>
      </c>
      <c r="E1581" s="6" t="s">
        <v>571</v>
      </c>
      <c r="F1581" s="6" t="s">
        <v>21</v>
      </c>
      <c r="G1581" s="6" t="s">
        <v>13</v>
      </c>
      <c r="H1581" s="6" t="s">
        <v>923</v>
      </c>
      <c r="I1581" s="6">
        <v>12</v>
      </c>
      <c r="J1581" s="13" t="str">
        <f>VLOOKUP(MONTH(Tabla7[[#This Row],[Fecha del movimiento]]),Tablas!$O$4:$P$15,2,0)</f>
        <v>Jul</v>
      </c>
      <c r="K1581" s="6">
        <f>YEAR(Tabla7[[#This Row],[Fecha del movimiento]])</f>
        <v>2018</v>
      </c>
    </row>
    <row r="1582" spans="2:11" x14ac:dyDescent="0.2">
      <c r="B1582" s="8">
        <v>43253</v>
      </c>
      <c r="C1582" s="6" t="s">
        <v>2457</v>
      </c>
      <c r="D1582" s="6">
        <v>300877</v>
      </c>
      <c r="E1582" s="6" t="s">
        <v>138</v>
      </c>
      <c r="F1582" s="6" t="s">
        <v>21</v>
      </c>
      <c r="G1582" s="6" t="s">
        <v>10</v>
      </c>
      <c r="H1582" s="6" t="s">
        <v>917</v>
      </c>
      <c r="I1582" s="6">
        <v>-20</v>
      </c>
      <c r="J1582" s="13" t="str">
        <f>VLOOKUP(MONTH(Tabla7[[#This Row],[Fecha del movimiento]]),Tablas!$O$4:$P$15,2,0)</f>
        <v>Jun</v>
      </c>
      <c r="K1582" s="6">
        <f>YEAR(Tabla7[[#This Row],[Fecha del movimiento]])</f>
        <v>2018</v>
      </c>
    </row>
    <row r="1583" spans="2:11" x14ac:dyDescent="0.2">
      <c r="B1583" s="8">
        <v>43170</v>
      </c>
      <c r="C1583" s="6" t="s">
        <v>1281</v>
      </c>
      <c r="D1583" s="6">
        <v>300363</v>
      </c>
      <c r="E1583" s="6" t="s">
        <v>189</v>
      </c>
      <c r="F1583" s="6" t="s">
        <v>21</v>
      </c>
      <c r="G1583" s="6" t="s">
        <v>11</v>
      </c>
      <c r="H1583" s="6" t="s">
        <v>923</v>
      </c>
      <c r="I1583" s="6">
        <v>10</v>
      </c>
      <c r="J1583" s="13" t="str">
        <f>VLOOKUP(MONTH(Tabla7[[#This Row],[Fecha del movimiento]]),Tablas!$O$4:$P$15,2,0)</f>
        <v>Mar</v>
      </c>
      <c r="K1583" s="6">
        <f>YEAR(Tabla7[[#This Row],[Fecha del movimiento]])</f>
        <v>2018</v>
      </c>
    </row>
    <row r="1584" spans="2:11" x14ac:dyDescent="0.2">
      <c r="B1584" s="8">
        <v>43327</v>
      </c>
      <c r="C1584" s="6" t="s">
        <v>1124</v>
      </c>
      <c r="D1584" s="6">
        <v>300526</v>
      </c>
      <c r="E1584" s="6" t="s">
        <v>501</v>
      </c>
      <c r="F1584" s="6" t="s">
        <v>21</v>
      </c>
      <c r="G1584" s="6" t="s">
        <v>7</v>
      </c>
      <c r="H1584" s="6" t="s">
        <v>923</v>
      </c>
      <c r="I1584" s="6">
        <v>15</v>
      </c>
      <c r="J1584" s="13" t="str">
        <f>VLOOKUP(MONTH(Tabla7[[#This Row],[Fecha del movimiento]]),Tablas!$O$4:$P$15,2,0)</f>
        <v>Ago</v>
      </c>
      <c r="K1584" s="6">
        <f>YEAR(Tabla7[[#This Row],[Fecha del movimiento]])</f>
        <v>2018</v>
      </c>
    </row>
    <row r="1585" spans="2:11" x14ac:dyDescent="0.2">
      <c r="B1585" s="8">
        <v>43140</v>
      </c>
      <c r="C1585" s="6" t="s">
        <v>2458</v>
      </c>
      <c r="D1585" s="6">
        <v>300891</v>
      </c>
      <c r="E1585" s="6" t="s">
        <v>181</v>
      </c>
      <c r="F1585" s="6" t="s">
        <v>21</v>
      </c>
      <c r="G1585" s="6" t="s">
        <v>6</v>
      </c>
      <c r="H1585" s="6" t="s">
        <v>917</v>
      </c>
      <c r="I1585" s="6">
        <v>-19</v>
      </c>
      <c r="J1585" s="13" t="str">
        <f>VLOOKUP(MONTH(Tabla7[[#This Row],[Fecha del movimiento]]),Tablas!$O$4:$P$15,2,0)</f>
        <v>Feb</v>
      </c>
      <c r="K1585" s="6">
        <f>YEAR(Tabla7[[#This Row],[Fecha del movimiento]])</f>
        <v>2018</v>
      </c>
    </row>
    <row r="1586" spans="2:11" x14ac:dyDescent="0.2">
      <c r="B1586" s="8">
        <v>43189</v>
      </c>
      <c r="C1586" s="6" t="s">
        <v>2459</v>
      </c>
      <c r="D1586" s="6">
        <v>300521</v>
      </c>
      <c r="E1586" s="6" t="s">
        <v>506</v>
      </c>
      <c r="F1586" s="6" t="s">
        <v>21</v>
      </c>
      <c r="G1586" s="6" t="s">
        <v>7</v>
      </c>
      <c r="H1586" s="6" t="s">
        <v>923</v>
      </c>
      <c r="I1586" s="6">
        <v>14</v>
      </c>
      <c r="J1586" s="13" t="str">
        <f>VLOOKUP(MONTH(Tabla7[[#This Row],[Fecha del movimiento]]),Tablas!$O$4:$P$15,2,0)</f>
        <v>Mar</v>
      </c>
      <c r="K1586" s="6">
        <f>YEAR(Tabla7[[#This Row],[Fecha del movimiento]])</f>
        <v>2018</v>
      </c>
    </row>
    <row r="1587" spans="2:11" x14ac:dyDescent="0.2">
      <c r="B1587" s="8">
        <v>43172</v>
      </c>
      <c r="C1587" s="6" t="s">
        <v>2460</v>
      </c>
      <c r="D1587" s="6">
        <v>300668</v>
      </c>
      <c r="E1587" s="6" t="s">
        <v>381</v>
      </c>
      <c r="F1587" s="6" t="s">
        <v>21</v>
      </c>
      <c r="G1587" s="6" t="s">
        <v>2</v>
      </c>
      <c r="H1587" s="6" t="s">
        <v>917</v>
      </c>
      <c r="I1587" s="6">
        <v>-5</v>
      </c>
      <c r="J1587" s="13" t="str">
        <f>VLOOKUP(MONTH(Tabla7[[#This Row],[Fecha del movimiento]]),Tablas!$O$4:$P$15,2,0)</f>
        <v>Mar</v>
      </c>
      <c r="K1587" s="6">
        <f>YEAR(Tabla7[[#This Row],[Fecha del movimiento]])</f>
        <v>2018</v>
      </c>
    </row>
    <row r="1588" spans="2:11" x14ac:dyDescent="0.2">
      <c r="B1588" s="8">
        <v>43267</v>
      </c>
      <c r="C1588" s="6" t="s">
        <v>1850</v>
      </c>
      <c r="D1588" s="6">
        <v>300597</v>
      </c>
      <c r="E1588" s="6" t="s">
        <v>137</v>
      </c>
      <c r="F1588" s="6" t="s">
        <v>21</v>
      </c>
      <c r="G1588" s="6" t="s">
        <v>6</v>
      </c>
      <c r="H1588" s="6" t="s">
        <v>923</v>
      </c>
      <c r="I1588" s="6">
        <v>11</v>
      </c>
      <c r="J1588" s="13" t="str">
        <f>VLOOKUP(MONTH(Tabla7[[#This Row],[Fecha del movimiento]]),Tablas!$O$4:$P$15,2,0)</f>
        <v>Jun</v>
      </c>
      <c r="K1588" s="6">
        <f>YEAR(Tabla7[[#This Row],[Fecha del movimiento]])</f>
        <v>2018</v>
      </c>
    </row>
    <row r="1589" spans="2:11" x14ac:dyDescent="0.2">
      <c r="B1589" s="8">
        <v>43242</v>
      </c>
      <c r="C1589" s="6" t="s">
        <v>2461</v>
      </c>
      <c r="D1589" s="6">
        <v>300834</v>
      </c>
      <c r="E1589" s="6" t="s">
        <v>235</v>
      </c>
      <c r="F1589" s="6" t="s">
        <v>21</v>
      </c>
      <c r="G1589" s="6" t="s">
        <v>2</v>
      </c>
      <c r="H1589" s="6" t="s">
        <v>917</v>
      </c>
      <c r="I1589" s="6">
        <v>-8</v>
      </c>
      <c r="J1589" s="13" t="str">
        <f>VLOOKUP(MONTH(Tabla7[[#This Row],[Fecha del movimiento]]),Tablas!$O$4:$P$15,2,0)</f>
        <v>May</v>
      </c>
      <c r="K1589" s="6">
        <f>YEAR(Tabla7[[#This Row],[Fecha del movimiento]])</f>
        <v>2018</v>
      </c>
    </row>
    <row r="1590" spans="2:11" x14ac:dyDescent="0.2">
      <c r="B1590" s="8">
        <v>43198</v>
      </c>
      <c r="C1590" s="6" t="s">
        <v>2462</v>
      </c>
      <c r="D1590" s="6">
        <v>300439</v>
      </c>
      <c r="E1590" s="6" t="s">
        <v>569</v>
      </c>
      <c r="F1590" s="6" t="s">
        <v>21</v>
      </c>
      <c r="G1590" s="6" t="s">
        <v>13</v>
      </c>
      <c r="H1590" s="6" t="s">
        <v>917</v>
      </c>
      <c r="I1590" s="6">
        <v>-20</v>
      </c>
      <c r="J1590" s="13" t="str">
        <f>VLOOKUP(MONTH(Tabla7[[#This Row],[Fecha del movimiento]]),Tablas!$O$4:$P$15,2,0)</f>
        <v>Abr</v>
      </c>
      <c r="K1590" s="6">
        <f>YEAR(Tabla7[[#This Row],[Fecha del movimiento]])</f>
        <v>2018</v>
      </c>
    </row>
    <row r="1591" spans="2:11" x14ac:dyDescent="0.2">
      <c r="B1591" s="8">
        <v>43161</v>
      </c>
      <c r="C1591" s="6" t="s">
        <v>2463</v>
      </c>
      <c r="D1591" s="6">
        <v>300592</v>
      </c>
      <c r="E1591" s="6" t="s">
        <v>447</v>
      </c>
      <c r="F1591" s="6" t="s">
        <v>21</v>
      </c>
      <c r="G1591" s="6" t="s">
        <v>11</v>
      </c>
      <c r="H1591" s="6" t="s">
        <v>917</v>
      </c>
      <c r="I1591" s="6">
        <v>-16</v>
      </c>
      <c r="J1591" s="13" t="str">
        <f>VLOOKUP(MONTH(Tabla7[[#This Row],[Fecha del movimiento]]),Tablas!$O$4:$P$15,2,0)</f>
        <v>Mar</v>
      </c>
      <c r="K1591" s="6">
        <f>YEAR(Tabla7[[#This Row],[Fecha del movimiento]])</f>
        <v>2018</v>
      </c>
    </row>
    <row r="1592" spans="2:11" x14ac:dyDescent="0.2">
      <c r="B1592" s="8">
        <v>43228</v>
      </c>
      <c r="C1592" s="6" t="s">
        <v>2464</v>
      </c>
      <c r="D1592" s="6">
        <v>300080</v>
      </c>
      <c r="E1592" s="6" t="s">
        <v>780</v>
      </c>
      <c r="F1592" s="6" t="s">
        <v>21</v>
      </c>
      <c r="G1592" s="6" t="s">
        <v>9</v>
      </c>
      <c r="H1592" s="6" t="s">
        <v>923</v>
      </c>
      <c r="I1592" s="6">
        <v>10</v>
      </c>
      <c r="J1592" s="13" t="str">
        <f>VLOOKUP(MONTH(Tabla7[[#This Row],[Fecha del movimiento]]),Tablas!$O$4:$P$15,2,0)</f>
        <v>May</v>
      </c>
      <c r="K1592" s="6">
        <f>YEAR(Tabla7[[#This Row],[Fecha del movimiento]])</f>
        <v>2018</v>
      </c>
    </row>
    <row r="1593" spans="2:11" x14ac:dyDescent="0.2">
      <c r="B1593" s="8">
        <v>43305</v>
      </c>
      <c r="C1593" s="6" t="s">
        <v>2465</v>
      </c>
      <c r="D1593" s="6">
        <v>300654</v>
      </c>
      <c r="E1593" s="6" t="s">
        <v>392</v>
      </c>
      <c r="F1593" s="6" t="s">
        <v>21</v>
      </c>
      <c r="G1593" s="6" t="s">
        <v>11</v>
      </c>
      <c r="H1593" s="6" t="s">
        <v>923</v>
      </c>
      <c r="I1593" s="6">
        <v>14</v>
      </c>
      <c r="J1593" s="13" t="str">
        <f>VLOOKUP(MONTH(Tabla7[[#This Row],[Fecha del movimiento]]),Tablas!$O$4:$P$15,2,0)</f>
        <v>Jul</v>
      </c>
      <c r="K1593" s="6">
        <f>YEAR(Tabla7[[#This Row],[Fecha del movimiento]])</f>
        <v>2018</v>
      </c>
    </row>
    <row r="1594" spans="2:11" x14ac:dyDescent="0.2">
      <c r="B1594" s="8">
        <v>43276</v>
      </c>
      <c r="C1594" s="6" t="s">
        <v>2466</v>
      </c>
      <c r="D1594" s="6">
        <v>300471</v>
      </c>
      <c r="E1594" s="6" t="s">
        <v>544</v>
      </c>
      <c r="F1594" s="6" t="s">
        <v>21</v>
      </c>
      <c r="G1594" s="6" t="s">
        <v>13</v>
      </c>
      <c r="H1594" s="6" t="s">
        <v>923</v>
      </c>
      <c r="I1594" s="6">
        <v>17</v>
      </c>
      <c r="J1594" s="13" t="str">
        <f>VLOOKUP(MONTH(Tabla7[[#This Row],[Fecha del movimiento]]),Tablas!$O$4:$P$15,2,0)</f>
        <v>Jun</v>
      </c>
      <c r="K1594" s="6">
        <f>YEAR(Tabla7[[#This Row],[Fecha del movimiento]])</f>
        <v>2018</v>
      </c>
    </row>
    <row r="1595" spans="2:11" x14ac:dyDescent="0.2">
      <c r="B1595" s="8">
        <v>43267</v>
      </c>
      <c r="C1595" s="6" t="s">
        <v>2467</v>
      </c>
      <c r="D1595" s="6">
        <v>300368</v>
      </c>
      <c r="E1595" s="6" t="s">
        <v>617</v>
      </c>
      <c r="F1595" s="6" t="s">
        <v>21</v>
      </c>
      <c r="G1595" s="6" t="s">
        <v>9</v>
      </c>
      <c r="H1595" s="6" t="s">
        <v>923</v>
      </c>
      <c r="I1595" s="6">
        <v>12</v>
      </c>
      <c r="J1595" s="13" t="str">
        <f>VLOOKUP(MONTH(Tabla7[[#This Row],[Fecha del movimiento]]),Tablas!$O$4:$P$15,2,0)</f>
        <v>Jun</v>
      </c>
      <c r="K1595" s="6">
        <f>YEAR(Tabla7[[#This Row],[Fecha del movimiento]])</f>
        <v>2018</v>
      </c>
    </row>
    <row r="1596" spans="2:11" x14ac:dyDescent="0.2">
      <c r="B1596" s="8">
        <v>43254</v>
      </c>
      <c r="C1596" s="6" t="s">
        <v>2468</v>
      </c>
      <c r="D1596" s="6">
        <v>300180</v>
      </c>
      <c r="E1596" s="6" t="s">
        <v>741</v>
      </c>
      <c r="F1596" s="6" t="s">
        <v>21</v>
      </c>
      <c r="G1596" s="6" t="s">
        <v>13</v>
      </c>
      <c r="H1596" s="6" t="s">
        <v>917</v>
      </c>
      <c r="I1596" s="6">
        <v>-12</v>
      </c>
      <c r="J1596" s="13" t="str">
        <f>VLOOKUP(MONTH(Tabla7[[#This Row],[Fecha del movimiento]]),Tablas!$O$4:$P$15,2,0)</f>
        <v>Jun</v>
      </c>
      <c r="K1596" s="6">
        <f>YEAR(Tabla7[[#This Row],[Fecha del movimiento]])</f>
        <v>2018</v>
      </c>
    </row>
    <row r="1597" spans="2:11" x14ac:dyDescent="0.2">
      <c r="B1597" s="8">
        <v>43234</v>
      </c>
      <c r="C1597" s="6" t="s">
        <v>2469</v>
      </c>
      <c r="D1597" s="6">
        <v>300517</v>
      </c>
      <c r="E1597" s="6" t="s">
        <v>510</v>
      </c>
      <c r="F1597" s="6" t="s">
        <v>21</v>
      </c>
      <c r="G1597" s="6" t="s">
        <v>2</v>
      </c>
      <c r="H1597" s="6" t="s">
        <v>923</v>
      </c>
      <c r="I1597" s="6">
        <v>15</v>
      </c>
      <c r="J1597" s="13" t="str">
        <f>VLOOKUP(MONTH(Tabla7[[#This Row],[Fecha del movimiento]]),Tablas!$O$4:$P$15,2,0)</f>
        <v>May</v>
      </c>
      <c r="K1597" s="6">
        <f>YEAR(Tabla7[[#This Row],[Fecha del movimiento]])</f>
        <v>2018</v>
      </c>
    </row>
    <row r="1598" spans="2:11" x14ac:dyDescent="0.2">
      <c r="B1598" s="8">
        <v>43229</v>
      </c>
      <c r="C1598" s="6" t="s">
        <v>2470</v>
      </c>
      <c r="D1598" s="6">
        <v>300811</v>
      </c>
      <c r="E1598" s="6" t="s">
        <v>256</v>
      </c>
      <c r="F1598" s="6" t="s">
        <v>21</v>
      </c>
      <c r="G1598" s="6" t="s">
        <v>12</v>
      </c>
      <c r="H1598" s="6" t="s">
        <v>923</v>
      </c>
      <c r="I1598" s="6">
        <v>19</v>
      </c>
      <c r="J1598" s="13" t="str">
        <f>VLOOKUP(MONTH(Tabla7[[#This Row],[Fecha del movimiento]]),Tablas!$O$4:$P$15,2,0)</f>
        <v>May</v>
      </c>
      <c r="K1598" s="6">
        <f>YEAR(Tabla7[[#This Row],[Fecha del movimiento]])</f>
        <v>2018</v>
      </c>
    </row>
    <row r="1599" spans="2:11" x14ac:dyDescent="0.2">
      <c r="B1599" s="8">
        <v>43268</v>
      </c>
      <c r="C1599" s="6" t="s">
        <v>2471</v>
      </c>
      <c r="D1599" s="6">
        <v>300326</v>
      </c>
      <c r="E1599" s="6" t="s">
        <v>644</v>
      </c>
      <c r="F1599" s="6" t="s">
        <v>21</v>
      </c>
      <c r="G1599" s="6" t="s">
        <v>12</v>
      </c>
      <c r="H1599" s="6" t="s">
        <v>923</v>
      </c>
      <c r="I1599" s="6">
        <v>20</v>
      </c>
      <c r="J1599" s="13" t="str">
        <f>VLOOKUP(MONTH(Tabla7[[#This Row],[Fecha del movimiento]]),Tablas!$O$4:$P$15,2,0)</f>
        <v>Jun</v>
      </c>
      <c r="K1599" s="6">
        <f>YEAR(Tabla7[[#This Row],[Fecha del movimiento]])</f>
        <v>2018</v>
      </c>
    </row>
    <row r="1600" spans="2:11" x14ac:dyDescent="0.2">
      <c r="B1600" s="8">
        <v>43306</v>
      </c>
      <c r="C1600" s="6" t="s">
        <v>2472</v>
      </c>
      <c r="D1600" s="6">
        <v>300521</v>
      </c>
      <c r="E1600" s="6" t="s">
        <v>506</v>
      </c>
      <c r="F1600" s="6" t="s">
        <v>21</v>
      </c>
      <c r="G1600" s="6" t="s">
        <v>7</v>
      </c>
      <c r="H1600" s="6" t="s">
        <v>917</v>
      </c>
      <c r="I1600" s="6">
        <v>-14</v>
      </c>
      <c r="J1600" s="13" t="str">
        <f>VLOOKUP(MONTH(Tabla7[[#This Row],[Fecha del movimiento]]),Tablas!$O$4:$P$15,2,0)</f>
        <v>Jul</v>
      </c>
      <c r="K1600" s="6">
        <f>YEAR(Tabla7[[#This Row],[Fecha del movimiento]])</f>
        <v>2018</v>
      </c>
    </row>
    <row r="1601" spans="2:11" x14ac:dyDescent="0.2">
      <c r="B1601" s="8">
        <v>43144</v>
      </c>
      <c r="C1601" s="6" t="s">
        <v>2473</v>
      </c>
      <c r="D1601" s="6">
        <v>300647</v>
      </c>
      <c r="E1601" s="6" t="s">
        <v>398</v>
      </c>
      <c r="F1601" s="6" t="s">
        <v>21</v>
      </c>
      <c r="G1601" s="6" t="s">
        <v>12</v>
      </c>
      <c r="H1601" s="6" t="s">
        <v>917</v>
      </c>
      <c r="I1601" s="6">
        <v>-7</v>
      </c>
      <c r="J1601" s="13" t="str">
        <f>VLOOKUP(MONTH(Tabla7[[#This Row],[Fecha del movimiento]]),Tablas!$O$4:$P$15,2,0)</f>
        <v>Feb</v>
      </c>
      <c r="K1601" s="6">
        <f>YEAR(Tabla7[[#This Row],[Fecha del movimiento]])</f>
        <v>2018</v>
      </c>
    </row>
    <row r="1602" spans="2:11" x14ac:dyDescent="0.2">
      <c r="B1602" s="8">
        <v>43332</v>
      </c>
      <c r="C1602" s="6" t="s">
        <v>2474</v>
      </c>
      <c r="D1602" s="6">
        <v>300615</v>
      </c>
      <c r="E1602" s="6" t="s">
        <v>427</v>
      </c>
      <c r="F1602" s="6" t="s">
        <v>21</v>
      </c>
      <c r="G1602" s="6" t="s">
        <v>2</v>
      </c>
      <c r="H1602" s="6" t="s">
        <v>923</v>
      </c>
      <c r="I1602" s="6">
        <v>13</v>
      </c>
      <c r="J1602" s="13" t="str">
        <f>VLOOKUP(MONTH(Tabla7[[#This Row],[Fecha del movimiento]]),Tablas!$O$4:$P$15,2,0)</f>
        <v>Ago</v>
      </c>
      <c r="K1602" s="6">
        <f>YEAR(Tabla7[[#This Row],[Fecha del movimiento]])</f>
        <v>2018</v>
      </c>
    </row>
    <row r="1603" spans="2:11" x14ac:dyDescent="0.2">
      <c r="B1603" s="8">
        <v>43113</v>
      </c>
      <c r="C1603" s="6" t="s">
        <v>2475</v>
      </c>
      <c r="D1603" s="6">
        <v>300504</v>
      </c>
      <c r="E1603" s="6" t="s">
        <v>519</v>
      </c>
      <c r="F1603" s="6" t="s">
        <v>21</v>
      </c>
      <c r="G1603" s="6" t="s">
        <v>13</v>
      </c>
      <c r="H1603" s="6" t="s">
        <v>917</v>
      </c>
      <c r="I1603" s="6">
        <v>-14</v>
      </c>
      <c r="J1603" s="13" t="str">
        <f>VLOOKUP(MONTH(Tabla7[[#This Row],[Fecha del movimiento]]),Tablas!$O$4:$P$15,2,0)</f>
        <v>Ene</v>
      </c>
      <c r="K1603" s="6">
        <f>YEAR(Tabla7[[#This Row],[Fecha del movimiento]])</f>
        <v>2018</v>
      </c>
    </row>
    <row r="1604" spans="2:11" x14ac:dyDescent="0.2">
      <c r="B1604" s="8">
        <v>43106</v>
      </c>
      <c r="C1604" s="6" t="s">
        <v>2476</v>
      </c>
      <c r="D1604" s="6">
        <v>300628</v>
      </c>
      <c r="E1604" s="6" t="s">
        <v>416</v>
      </c>
      <c r="F1604" s="6" t="s">
        <v>21</v>
      </c>
      <c r="G1604" s="6" t="s">
        <v>13</v>
      </c>
      <c r="H1604" s="6" t="s">
        <v>923</v>
      </c>
      <c r="I1604" s="6">
        <v>12</v>
      </c>
      <c r="J1604" s="13" t="str">
        <f>VLOOKUP(MONTH(Tabla7[[#This Row],[Fecha del movimiento]]),Tablas!$O$4:$P$15,2,0)</f>
        <v>Ene</v>
      </c>
      <c r="K1604" s="6">
        <f>YEAR(Tabla7[[#This Row],[Fecha del movimiento]])</f>
        <v>2018</v>
      </c>
    </row>
    <row r="1605" spans="2:11" x14ac:dyDescent="0.2">
      <c r="B1605" s="8">
        <v>43149</v>
      </c>
      <c r="C1605" s="6" t="s">
        <v>2477</v>
      </c>
      <c r="D1605" s="6">
        <v>300416</v>
      </c>
      <c r="E1605" s="6" t="s">
        <v>586</v>
      </c>
      <c r="F1605" s="6" t="s">
        <v>21</v>
      </c>
      <c r="G1605" s="6" t="s">
        <v>4</v>
      </c>
      <c r="H1605" s="6" t="s">
        <v>917</v>
      </c>
      <c r="I1605" s="6">
        <v>-14</v>
      </c>
      <c r="J1605" s="13" t="str">
        <f>VLOOKUP(MONTH(Tabla7[[#This Row],[Fecha del movimiento]]),Tablas!$O$4:$P$15,2,0)</f>
        <v>Feb</v>
      </c>
      <c r="K1605" s="6">
        <f>YEAR(Tabla7[[#This Row],[Fecha del movimiento]])</f>
        <v>2018</v>
      </c>
    </row>
    <row r="1606" spans="2:11" x14ac:dyDescent="0.2">
      <c r="B1606" s="8">
        <v>43119</v>
      </c>
      <c r="C1606" s="6" t="s">
        <v>2478</v>
      </c>
      <c r="D1606" s="6">
        <v>300667</v>
      </c>
      <c r="E1606" s="6" t="s">
        <v>382</v>
      </c>
      <c r="F1606" s="6" t="s">
        <v>21</v>
      </c>
      <c r="G1606" s="6" t="s">
        <v>2</v>
      </c>
      <c r="H1606" s="6" t="s">
        <v>917</v>
      </c>
      <c r="I1606" s="6">
        <v>-16</v>
      </c>
      <c r="J1606" s="13" t="str">
        <f>VLOOKUP(MONTH(Tabla7[[#This Row],[Fecha del movimiento]]),Tablas!$O$4:$P$15,2,0)</f>
        <v>Ene</v>
      </c>
      <c r="K1606" s="6">
        <f>YEAR(Tabla7[[#This Row],[Fecha del movimiento]])</f>
        <v>2018</v>
      </c>
    </row>
    <row r="1607" spans="2:11" x14ac:dyDescent="0.2">
      <c r="B1607" s="8">
        <v>43221</v>
      </c>
      <c r="C1607" s="6" t="s">
        <v>2479</v>
      </c>
      <c r="D1607" s="6">
        <v>300276</v>
      </c>
      <c r="E1607" s="6" t="s">
        <v>676</v>
      </c>
      <c r="F1607" s="6" t="s">
        <v>21</v>
      </c>
      <c r="G1607" s="6" t="s">
        <v>13</v>
      </c>
      <c r="H1607" s="6" t="s">
        <v>917</v>
      </c>
      <c r="I1607" s="6">
        <v>-20</v>
      </c>
      <c r="J1607" s="13" t="str">
        <f>VLOOKUP(MONTH(Tabla7[[#This Row],[Fecha del movimiento]]),Tablas!$O$4:$P$15,2,0)</f>
        <v>May</v>
      </c>
      <c r="K1607" s="6">
        <f>YEAR(Tabla7[[#This Row],[Fecha del movimiento]])</f>
        <v>2018</v>
      </c>
    </row>
    <row r="1608" spans="2:11" x14ac:dyDescent="0.2">
      <c r="B1608" s="8">
        <v>43123</v>
      </c>
      <c r="C1608" s="6" t="s">
        <v>2480</v>
      </c>
      <c r="D1608" s="6">
        <v>300372</v>
      </c>
      <c r="E1608" s="6" t="s">
        <v>104</v>
      </c>
      <c r="F1608" s="6" t="s">
        <v>21</v>
      </c>
      <c r="G1608" s="6" t="s">
        <v>10</v>
      </c>
      <c r="H1608" s="6" t="s">
        <v>923</v>
      </c>
      <c r="I1608" s="6">
        <v>10</v>
      </c>
      <c r="J1608" s="13" t="str">
        <f>VLOOKUP(MONTH(Tabla7[[#This Row],[Fecha del movimiento]]),Tablas!$O$4:$P$15,2,0)</f>
        <v>Ene</v>
      </c>
      <c r="K1608" s="6">
        <f>YEAR(Tabla7[[#This Row],[Fecha del movimiento]])</f>
        <v>2018</v>
      </c>
    </row>
    <row r="1609" spans="2:11" x14ac:dyDescent="0.2">
      <c r="B1609" s="8">
        <v>43217</v>
      </c>
      <c r="C1609" s="6" t="s">
        <v>2481</v>
      </c>
      <c r="D1609" s="6">
        <v>300751</v>
      </c>
      <c r="E1609" s="6" t="s">
        <v>58</v>
      </c>
      <c r="F1609" s="6" t="s">
        <v>21</v>
      </c>
      <c r="G1609" s="6" t="s">
        <v>2</v>
      </c>
      <c r="H1609" s="6" t="s">
        <v>923</v>
      </c>
      <c r="I1609" s="6">
        <v>11</v>
      </c>
      <c r="J1609" s="13" t="str">
        <f>VLOOKUP(MONTH(Tabla7[[#This Row],[Fecha del movimiento]]),Tablas!$O$4:$P$15,2,0)</f>
        <v>Abr</v>
      </c>
      <c r="K1609" s="6">
        <f>YEAR(Tabla7[[#This Row],[Fecha del movimiento]])</f>
        <v>2018</v>
      </c>
    </row>
    <row r="1610" spans="2:11" x14ac:dyDescent="0.2">
      <c r="B1610" s="8">
        <v>43277</v>
      </c>
      <c r="C1610" s="6" t="s">
        <v>1335</v>
      </c>
      <c r="D1610" s="6">
        <v>300683</v>
      </c>
      <c r="E1610" s="6" t="s">
        <v>370</v>
      </c>
      <c r="F1610" s="6" t="s">
        <v>21</v>
      </c>
      <c r="G1610" s="6" t="s">
        <v>13</v>
      </c>
      <c r="H1610" s="6" t="s">
        <v>923</v>
      </c>
      <c r="I1610" s="6">
        <v>11</v>
      </c>
      <c r="J1610" s="13" t="str">
        <f>VLOOKUP(MONTH(Tabla7[[#This Row],[Fecha del movimiento]]),Tablas!$O$4:$P$15,2,0)</f>
        <v>Jun</v>
      </c>
      <c r="K1610" s="6">
        <f>YEAR(Tabla7[[#This Row],[Fecha del movimiento]])</f>
        <v>2018</v>
      </c>
    </row>
    <row r="1611" spans="2:11" x14ac:dyDescent="0.2">
      <c r="B1611" s="8">
        <v>43178</v>
      </c>
      <c r="C1611" s="6" t="s">
        <v>2482</v>
      </c>
      <c r="D1611" s="6">
        <v>300987</v>
      </c>
      <c r="E1611" s="6" t="s">
        <v>89</v>
      </c>
      <c r="F1611" s="6" t="s">
        <v>21</v>
      </c>
      <c r="G1611" s="6" t="s">
        <v>10</v>
      </c>
      <c r="H1611" s="6" t="s">
        <v>923</v>
      </c>
      <c r="I1611" s="6">
        <v>19</v>
      </c>
      <c r="J1611" s="13" t="str">
        <f>VLOOKUP(MONTH(Tabla7[[#This Row],[Fecha del movimiento]]),Tablas!$O$4:$P$15,2,0)</f>
        <v>Mar</v>
      </c>
      <c r="K1611" s="6">
        <f>YEAR(Tabla7[[#This Row],[Fecha del movimiento]])</f>
        <v>2018</v>
      </c>
    </row>
    <row r="1612" spans="2:11" x14ac:dyDescent="0.2">
      <c r="B1612" s="8">
        <v>43197</v>
      </c>
      <c r="C1612" s="6" t="s">
        <v>2483</v>
      </c>
      <c r="D1612" s="6">
        <v>300668</v>
      </c>
      <c r="E1612" s="6" t="s">
        <v>381</v>
      </c>
      <c r="F1612" s="6" t="s">
        <v>21</v>
      </c>
      <c r="G1612" s="6" t="s">
        <v>2</v>
      </c>
      <c r="H1612" s="6" t="s">
        <v>917</v>
      </c>
      <c r="I1612" s="6">
        <v>-20</v>
      </c>
      <c r="J1612" s="13" t="str">
        <f>VLOOKUP(MONTH(Tabla7[[#This Row],[Fecha del movimiento]]),Tablas!$O$4:$P$15,2,0)</f>
        <v>Abr</v>
      </c>
      <c r="K1612" s="6">
        <f>YEAR(Tabla7[[#This Row],[Fecha del movimiento]])</f>
        <v>2018</v>
      </c>
    </row>
    <row r="1613" spans="2:11" x14ac:dyDescent="0.2">
      <c r="B1613" s="8">
        <v>43259</v>
      </c>
      <c r="C1613" s="6" t="s">
        <v>2484</v>
      </c>
      <c r="D1613" s="6">
        <v>300694</v>
      </c>
      <c r="E1613" s="6" t="s">
        <v>363</v>
      </c>
      <c r="F1613" s="6" t="s">
        <v>21</v>
      </c>
      <c r="G1613" s="6" t="s">
        <v>13</v>
      </c>
      <c r="H1613" s="6" t="s">
        <v>923</v>
      </c>
      <c r="I1613" s="6">
        <v>20</v>
      </c>
      <c r="J1613" s="13" t="str">
        <f>VLOOKUP(MONTH(Tabla7[[#This Row],[Fecha del movimiento]]),Tablas!$O$4:$P$15,2,0)</f>
        <v>Jun</v>
      </c>
      <c r="K1613" s="6">
        <f>YEAR(Tabla7[[#This Row],[Fecha del movimiento]])</f>
        <v>2018</v>
      </c>
    </row>
    <row r="1614" spans="2:11" x14ac:dyDescent="0.2">
      <c r="B1614" s="8">
        <v>43313</v>
      </c>
      <c r="C1614" s="6" t="s">
        <v>2485</v>
      </c>
      <c r="D1614" s="6">
        <v>300519</v>
      </c>
      <c r="E1614" s="6" t="s">
        <v>508</v>
      </c>
      <c r="F1614" s="6" t="s">
        <v>21</v>
      </c>
      <c r="G1614" s="6" t="s">
        <v>7</v>
      </c>
      <c r="H1614" s="6" t="s">
        <v>923</v>
      </c>
      <c r="I1614" s="6">
        <v>11</v>
      </c>
      <c r="J1614" s="13" t="str">
        <f>VLOOKUP(MONTH(Tabla7[[#This Row],[Fecha del movimiento]]),Tablas!$O$4:$P$15,2,0)</f>
        <v>Ago</v>
      </c>
      <c r="K1614" s="6">
        <f>YEAR(Tabla7[[#This Row],[Fecha del movimiento]])</f>
        <v>2018</v>
      </c>
    </row>
    <row r="1615" spans="2:11" x14ac:dyDescent="0.2">
      <c r="B1615" s="8">
        <v>43192</v>
      </c>
      <c r="C1615" s="6" t="s">
        <v>2486</v>
      </c>
      <c r="D1615" s="6">
        <v>300655</v>
      </c>
      <c r="E1615" s="6" t="s">
        <v>391</v>
      </c>
      <c r="F1615" s="6" t="s">
        <v>21</v>
      </c>
      <c r="G1615" s="6" t="s">
        <v>2</v>
      </c>
      <c r="H1615" s="6" t="s">
        <v>923</v>
      </c>
      <c r="I1615" s="6">
        <v>18</v>
      </c>
      <c r="J1615" s="13" t="str">
        <f>VLOOKUP(MONTH(Tabla7[[#This Row],[Fecha del movimiento]]),Tablas!$O$4:$P$15,2,0)</f>
        <v>Abr</v>
      </c>
      <c r="K1615" s="6">
        <f>YEAR(Tabla7[[#This Row],[Fecha del movimiento]])</f>
        <v>2018</v>
      </c>
    </row>
    <row r="1616" spans="2:11" x14ac:dyDescent="0.2">
      <c r="B1616" s="8">
        <v>43203</v>
      </c>
      <c r="C1616" s="6" t="s">
        <v>2487</v>
      </c>
      <c r="D1616" s="6">
        <v>300700</v>
      </c>
      <c r="E1616" s="6" t="s">
        <v>357</v>
      </c>
      <c r="F1616" s="6" t="s">
        <v>21</v>
      </c>
      <c r="G1616" s="6" t="s">
        <v>2</v>
      </c>
      <c r="H1616" s="6" t="s">
        <v>917</v>
      </c>
      <c r="I1616" s="6">
        <v>-18</v>
      </c>
      <c r="J1616" s="13" t="str">
        <f>VLOOKUP(MONTH(Tabla7[[#This Row],[Fecha del movimiento]]),Tablas!$O$4:$P$15,2,0)</f>
        <v>Abr</v>
      </c>
      <c r="K1616" s="6">
        <f>YEAR(Tabla7[[#This Row],[Fecha del movimiento]])</f>
        <v>2018</v>
      </c>
    </row>
    <row r="1617" spans="2:11" x14ac:dyDescent="0.2">
      <c r="B1617" s="8">
        <v>43174</v>
      </c>
      <c r="C1617" s="6" t="s">
        <v>2488</v>
      </c>
      <c r="D1617" s="6">
        <v>300091</v>
      </c>
      <c r="E1617" s="6" t="s">
        <v>776</v>
      </c>
      <c r="F1617" s="6" t="s">
        <v>21</v>
      </c>
      <c r="G1617" s="6" t="s">
        <v>1</v>
      </c>
      <c r="H1617" s="6" t="s">
        <v>917</v>
      </c>
      <c r="I1617" s="6">
        <v>-17</v>
      </c>
      <c r="J1617" s="13" t="str">
        <f>VLOOKUP(MONTH(Tabla7[[#This Row],[Fecha del movimiento]]),Tablas!$O$4:$P$15,2,0)</f>
        <v>Mar</v>
      </c>
      <c r="K1617" s="6">
        <f>YEAR(Tabla7[[#This Row],[Fecha del movimiento]])</f>
        <v>2018</v>
      </c>
    </row>
    <row r="1618" spans="2:11" x14ac:dyDescent="0.2">
      <c r="B1618" s="8">
        <v>43292</v>
      </c>
      <c r="C1618" s="6" t="s">
        <v>2489</v>
      </c>
      <c r="D1618" s="6">
        <v>300070</v>
      </c>
      <c r="E1618" s="6" t="s">
        <v>786</v>
      </c>
      <c r="F1618" s="6" t="s">
        <v>21</v>
      </c>
      <c r="G1618" s="6" t="s">
        <v>8</v>
      </c>
      <c r="H1618" s="6" t="s">
        <v>923</v>
      </c>
      <c r="I1618" s="6">
        <v>11</v>
      </c>
      <c r="J1618" s="13" t="str">
        <f>VLOOKUP(MONTH(Tabla7[[#This Row],[Fecha del movimiento]]),Tablas!$O$4:$P$15,2,0)</f>
        <v>Jul</v>
      </c>
      <c r="K1618" s="6">
        <f>YEAR(Tabla7[[#This Row],[Fecha del movimiento]])</f>
        <v>2018</v>
      </c>
    </row>
    <row r="1619" spans="2:11" x14ac:dyDescent="0.2">
      <c r="B1619" s="8">
        <v>43119</v>
      </c>
      <c r="C1619" s="6" t="s">
        <v>2490</v>
      </c>
      <c r="D1619" s="6">
        <v>300009</v>
      </c>
      <c r="E1619" s="6" t="s">
        <v>608</v>
      </c>
      <c r="F1619" s="6" t="s">
        <v>21</v>
      </c>
      <c r="G1619" s="6" t="s">
        <v>6</v>
      </c>
      <c r="H1619" s="6" t="s">
        <v>917</v>
      </c>
      <c r="I1619" s="6">
        <v>-12</v>
      </c>
      <c r="J1619" s="13" t="str">
        <f>VLOOKUP(MONTH(Tabla7[[#This Row],[Fecha del movimiento]]),Tablas!$O$4:$P$15,2,0)</f>
        <v>Ene</v>
      </c>
      <c r="K1619" s="6">
        <f>YEAR(Tabla7[[#This Row],[Fecha del movimiento]])</f>
        <v>2018</v>
      </c>
    </row>
    <row r="1620" spans="2:11" x14ac:dyDescent="0.2">
      <c r="B1620" s="8">
        <v>43266</v>
      </c>
      <c r="C1620" s="6" t="s">
        <v>2491</v>
      </c>
      <c r="D1620" s="6">
        <v>300790</v>
      </c>
      <c r="E1620" s="6" t="s">
        <v>276</v>
      </c>
      <c r="F1620" s="6" t="s">
        <v>21</v>
      </c>
      <c r="G1620" s="6" t="s">
        <v>2</v>
      </c>
      <c r="H1620" s="6" t="s">
        <v>923</v>
      </c>
      <c r="I1620" s="6">
        <v>15</v>
      </c>
      <c r="J1620" s="13" t="str">
        <f>VLOOKUP(MONTH(Tabla7[[#This Row],[Fecha del movimiento]]),Tablas!$O$4:$P$15,2,0)</f>
        <v>Jun</v>
      </c>
      <c r="K1620" s="6">
        <f>YEAR(Tabla7[[#This Row],[Fecha del movimiento]])</f>
        <v>2018</v>
      </c>
    </row>
    <row r="1621" spans="2:11" x14ac:dyDescent="0.2">
      <c r="B1621" s="8">
        <v>43227</v>
      </c>
      <c r="C1621" s="6" t="s">
        <v>2492</v>
      </c>
      <c r="D1621" s="6">
        <v>300890</v>
      </c>
      <c r="E1621" s="6" t="s">
        <v>182</v>
      </c>
      <c r="F1621" s="6" t="s">
        <v>21</v>
      </c>
      <c r="G1621" s="6" t="s">
        <v>1</v>
      </c>
      <c r="H1621" s="6" t="s">
        <v>923</v>
      </c>
      <c r="I1621" s="6">
        <v>10</v>
      </c>
      <c r="J1621" s="13" t="str">
        <f>VLOOKUP(MONTH(Tabla7[[#This Row],[Fecha del movimiento]]),Tablas!$O$4:$P$15,2,0)</f>
        <v>May</v>
      </c>
      <c r="K1621" s="6">
        <f>YEAR(Tabla7[[#This Row],[Fecha del movimiento]])</f>
        <v>2018</v>
      </c>
    </row>
    <row r="1622" spans="2:11" x14ac:dyDescent="0.2">
      <c r="B1622" s="8">
        <v>43328</v>
      </c>
      <c r="C1622" s="6" t="s">
        <v>2493</v>
      </c>
      <c r="D1622" s="6">
        <v>300679</v>
      </c>
      <c r="E1622" s="6" t="s">
        <v>374</v>
      </c>
      <c r="F1622" s="6" t="s">
        <v>21</v>
      </c>
      <c r="G1622" s="6" t="s">
        <v>7</v>
      </c>
      <c r="H1622" s="6" t="s">
        <v>917</v>
      </c>
      <c r="I1622" s="6">
        <v>-8</v>
      </c>
      <c r="J1622" s="13" t="str">
        <f>VLOOKUP(MONTH(Tabla7[[#This Row],[Fecha del movimiento]]),Tablas!$O$4:$P$15,2,0)</f>
        <v>Ago</v>
      </c>
      <c r="K1622" s="6">
        <f>YEAR(Tabla7[[#This Row],[Fecha del movimiento]])</f>
        <v>2018</v>
      </c>
    </row>
    <row r="1623" spans="2:11" x14ac:dyDescent="0.2">
      <c r="B1623" s="8">
        <v>43232</v>
      </c>
      <c r="C1623" s="6" t="s">
        <v>2494</v>
      </c>
      <c r="D1623" s="6">
        <v>300708</v>
      </c>
      <c r="E1623" s="6" t="s">
        <v>224</v>
      </c>
      <c r="F1623" s="6" t="s">
        <v>21</v>
      </c>
      <c r="G1623" s="6" t="s">
        <v>2</v>
      </c>
      <c r="H1623" s="6" t="s">
        <v>917</v>
      </c>
      <c r="I1623" s="6">
        <v>-18</v>
      </c>
      <c r="J1623" s="13" t="str">
        <f>VLOOKUP(MONTH(Tabla7[[#This Row],[Fecha del movimiento]]),Tablas!$O$4:$P$15,2,0)</f>
        <v>May</v>
      </c>
      <c r="K1623" s="6">
        <f>YEAR(Tabla7[[#This Row],[Fecha del movimiento]])</f>
        <v>2018</v>
      </c>
    </row>
    <row r="1624" spans="2:11" x14ac:dyDescent="0.2">
      <c r="B1624" s="8">
        <v>43326</v>
      </c>
      <c r="C1624" s="6" t="s">
        <v>2495</v>
      </c>
      <c r="D1624" s="6">
        <v>300153</v>
      </c>
      <c r="E1624" s="6" t="s">
        <v>752</v>
      </c>
      <c r="F1624" s="6" t="s">
        <v>21</v>
      </c>
      <c r="G1624" s="6" t="s">
        <v>6</v>
      </c>
      <c r="H1624" s="6" t="s">
        <v>917</v>
      </c>
      <c r="I1624" s="6">
        <v>-5</v>
      </c>
      <c r="J1624" s="13" t="str">
        <f>VLOOKUP(MONTH(Tabla7[[#This Row],[Fecha del movimiento]]),Tablas!$O$4:$P$15,2,0)</f>
        <v>Ago</v>
      </c>
      <c r="K1624" s="6">
        <f>YEAR(Tabla7[[#This Row],[Fecha del movimiento]])</f>
        <v>2018</v>
      </c>
    </row>
    <row r="1625" spans="2:11" x14ac:dyDescent="0.2">
      <c r="B1625" s="8">
        <v>43172</v>
      </c>
      <c r="C1625" s="6" t="s">
        <v>2496</v>
      </c>
      <c r="D1625" s="6">
        <v>301054</v>
      </c>
      <c r="E1625" s="6" t="s">
        <v>25</v>
      </c>
      <c r="F1625" s="6" t="s">
        <v>21</v>
      </c>
      <c r="G1625" s="6" t="s">
        <v>2</v>
      </c>
      <c r="H1625" s="6" t="s">
        <v>917</v>
      </c>
      <c r="I1625" s="6">
        <v>-6</v>
      </c>
      <c r="J1625" s="13" t="str">
        <f>VLOOKUP(MONTH(Tabla7[[#This Row],[Fecha del movimiento]]),Tablas!$O$4:$P$15,2,0)</f>
        <v>Mar</v>
      </c>
      <c r="K1625" s="6">
        <f>YEAR(Tabla7[[#This Row],[Fecha del movimiento]])</f>
        <v>2018</v>
      </c>
    </row>
    <row r="1626" spans="2:11" x14ac:dyDescent="0.2">
      <c r="B1626" s="8">
        <v>43220</v>
      </c>
      <c r="C1626" s="6" t="s">
        <v>2497</v>
      </c>
      <c r="D1626" s="6">
        <v>300053</v>
      </c>
      <c r="E1626" s="6" t="s">
        <v>792</v>
      </c>
      <c r="F1626" s="6" t="s">
        <v>21</v>
      </c>
      <c r="G1626" s="6" t="s">
        <v>6</v>
      </c>
      <c r="H1626" s="6" t="s">
        <v>917</v>
      </c>
      <c r="I1626" s="6">
        <v>-18</v>
      </c>
      <c r="J1626" s="13" t="str">
        <f>VLOOKUP(MONTH(Tabla7[[#This Row],[Fecha del movimiento]]),Tablas!$O$4:$P$15,2,0)</f>
        <v>Abr</v>
      </c>
      <c r="K1626" s="6">
        <f>YEAR(Tabla7[[#This Row],[Fecha del movimiento]])</f>
        <v>2018</v>
      </c>
    </row>
    <row r="1627" spans="2:11" x14ac:dyDescent="0.2">
      <c r="B1627" s="8">
        <v>43102</v>
      </c>
      <c r="C1627" s="6" t="s">
        <v>2498</v>
      </c>
      <c r="D1627" s="6">
        <v>301000</v>
      </c>
      <c r="E1627" s="6" t="s">
        <v>77</v>
      </c>
      <c r="F1627" s="6" t="s">
        <v>21</v>
      </c>
      <c r="G1627" s="6" t="s">
        <v>13</v>
      </c>
      <c r="H1627" s="6" t="s">
        <v>923</v>
      </c>
      <c r="I1627" s="6">
        <v>20</v>
      </c>
      <c r="J1627" s="13" t="str">
        <f>VLOOKUP(MONTH(Tabla7[[#This Row],[Fecha del movimiento]]),Tablas!$O$4:$P$15,2,0)</f>
        <v>Ene</v>
      </c>
      <c r="K1627" s="6">
        <f>YEAR(Tabla7[[#This Row],[Fecha del movimiento]])</f>
        <v>2018</v>
      </c>
    </row>
    <row r="1628" spans="2:11" x14ac:dyDescent="0.2">
      <c r="B1628" s="8">
        <v>43280</v>
      </c>
      <c r="C1628" s="6" t="s">
        <v>2499</v>
      </c>
      <c r="D1628" s="6">
        <v>300391</v>
      </c>
      <c r="E1628" s="6" t="s">
        <v>600</v>
      </c>
      <c r="F1628" s="6" t="s">
        <v>21</v>
      </c>
      <c r="G1628" s="6" t="s">
        <v>12</v>
      </c>
      <c r="H1628" s="6" t="s">
        <v>917</v>
      </c>
      <c r="I1628" s="6">
        <v>-16</v>
      </c>
      <c r="J1628" s="13" t="str">
        <f>VLOOKUP(MONTH(Tabla7[[#This Row],[Fecha del movimiento]]),Tablas!$O$4:$P$15,2,0)</f>
        <v>Jun</v>
      </c>
      <c r="K1628" s="6">
        <f>YEAR(Tabla7[[#This Row],[Fecha del movimiento]])</f>
        <v>2018</v>
      </c>
    </row>
    <row r="1629" spans="2:11" x14ac:dyDescent="0.2">
      <c r="B1629" s="8">
        <v>43276</v>
      </c>
      <c r="C1629" s="6" t="s">
        <v>2500</v>
      </c>
      <c r="D1629" s="6">
        <v>300960</v>
      </c>
      <c r="E1629" s="6" t="s">
        <v>115</v>
      </c>
      <c r="F1629" s="6" t="s">
        <v>21</v>
      </c>
      <c r="G1629" s="6" t="s">
        <v>4</v>
      </c>
      <c r="H1629" s="6" t="s">
        <v>917</v>
      </c>
      <c r="I1629" s="6">
        <v>-10</v>
      </c>
      <c r="J1629" s="13" t="str">
        <f>VLOOKUP(MONTH(Tabla7[[#This Row],[Fecha del movimiento]]),Tablas!$O$4:$P$15,2,0)</f>
        <v>Jun</v>
      </c>
      <c r="K1629" s="6">
        <f>YEAR(Tabla7[[#This Row],[Fecha del movimiento]])</f>
        <v>2018</v>
      </c>
    </row>
    <row r="1630" spans="2:11" x14ac:dyDescent="0.2">
      <c r="B1630" s="8">
        <v>43291</v>
      </c>
      <c r="C1630" s="6" t="s">
        <v>2501</v>
      </c>
      <c r="D1630" s="6">
        <v>300207</v>
      </c>
      <c r="E1630" s="6" t="s">
        <v>725</v>
      </c>
      <c r="F1630" s="6" t="s">
        <v>21</v>
      </c>
      <c r="G1630" s="6" t="s">
        <v>2</v>
      </c>
      <c r="H1630" s="6" t="s">
        <v>917</v>
      </c>
      <c r="I1630" s="6">
        <v>-10</v>
      </c>
      <c r="J1630" s="13" t="str">
        <f>VLOOKUP(MONTH(Tabla7[[#This Row],[Fecha del movimiento]]),Tablas!$O$4:$P$15,2,0)</f>
        <v>Jul</v>
      </c>
      <c r="K1630" s="6">
        <f>YEAR(Tabla7[[#This Row],[Fecha del movimiento]])</f>
        <v>2018</v>
      </c>
    </row>
    <row r="1631" spans="2:11" x14ac:dyDescent="0.2">
      <c r="B1631" s="8">
        <v>43178</v>
      </c>
      <c r="C1631" s="6" t="s">
        <v>2502</v>
      </c>
      <c r="D1631" s="6">
        <v>300083</v>
      </c>
      <c r="E1631" s="6" t="s">
        <v>294</v>
      </c>
      <c r="F1631" s="6" t="s">
        <v>21</v>
      </c>
      <c r="G1631" s="6" t="s">
        <v>11</v>
      </c>
      <c r="H1631" s="6" t="s">
        <v>917</v>
      </c>
      <c r="I1631" s="6">
        <v>-16</v>
      </c>
      <c r="J1631" s="13" t="str">
        <f>VLOOKUP(MONTH(Tabla7[[#This Row],[Fecha del movimiento]]),Tablas!$O$4:$P$15,2,0)</f>
        <v>Mar</v>
      </c>
      <c r="K1631" s="6">
        <f>YEAR(Tabla7[[#This Row],[Fecha del movimiento]])</f>
        <v>2018</v>
      </c>
    </row>
    <row r="1632" spans="2:11" x14ac:dyDescent="0.2">
      <c r="B1632" s="8">
        <v>43338</v>
      </c>
      <c r="C1632" s="6" t="s">
        <v>2503</v>
      </c>
      <c r="D1632" s="6">
        <v>300374</v>
      </c>
      <c r="E1632" s="6" t="s">
        <v>104</v>
      </c>
      <c r="F1632" s="6" t="s">
        <v>21</v>
      </c>
      <c r="G1632" s="6" t="s">
        <v>10</v>
      </c>
      <c r="H1632" s="6" t="s">
        <v>923</v>
      </c>
      <c r="I1632" s="6">
        <v>13</v>
      </c>
      <c r="J1632" s="13" t="str">
        <f>VLOOKUP(MONTH(Tabla7[[#This Row],[Fecha del movimiento]]),Tablas!$O$4:$P$15,2,0)</f>
        <v>Ago</v>
      </c>
      <c r="K1632" s="6">
        <f>YEAR(Tabla7[[#This Row],[Fecha del movimiento]])</f>
        <v>2018</v>
      </c>
    </row>
    <row r="1633" spans="2:11" x14ac:dyDescent="0.2">
      <c r="B1633" s="8">
        <v>43187</v>
      </c>
      <c r="C1633" s="6" t="s">
        <v>2504</v>
      </c>
      <c r="D1633" s="6">
        <v>300634</v>
      </c>
      <c r="E1633" s="6" t="s">
        <v>410</v>
      </c>
      <c r="F1633" s="6" t="s">
        <v>21</v>
      </c>
      <c r="G1633" s="6" t="s">
        <v>13</v>
      </c>
      <c r="H1633" s="6" t="s">
        <v>923</v>
      </c>
      <c r="I1633" s="6">
        <v>17</v>
      </c>
      <c r="J1633" s="13" t="str">
        <f>VLOOKUP(MONTH(Tabla7[[#This Row],[Fecha del movimiento]]),Tablas!$O$4:$P$15,2,0)</f>
        <v>Mar</v>
      </c>
      <c r="K1633" s="6">
        <f>YEAR(Tabla7[[#This Row],[Fecha del movimiento]])</f>
        <v>2018</v>
      </c>
    </row>
    <row r="1634" spans="2:11" x14ac:dyDescent="0.2">
      <c r="B1634" s="8">
        <v>43210</v>
      </c>
      <c r="C1634" s="6" t="s">
        <v>2505</v>
      </c>
      <c r="D1634" s="6">
        <v>300421</v>
      </c>
      <c r="E1634" s="6" t="s">
        <v>322</v>
      </c>
      <c r="F1634" s="6" t="s">
        <v>21</v>
      </c>
      <c r="G1634" s="6" t="s">
        <v>2</v>
      </c>
      <c r="H1634" s="6" t="s">
        <v>923</v>
      </c>
      <c r="I1634" s="6">
        <v>20</v>
      </c>
      <c r="J1634" s="13" t="str">
        <f>VLOOKUP(MONTH(Tabla7[[#This Row],[Fecha del movimiento]]),Tablas!$O$4:$P$15,2,0)</f>
        <v>Abr</v>
      </c>
      <c r="K1634" s="6">
        <f>YEAR(Tabla7[[#This Row],[Fecha del movimiento]])</f>
        <v>2018</v>
      </c>
    </row>
    <row r="1635" spans="2:11" x14ac:dyDescent="0.2">
      <c r="B1635" s="8">
        <v>43225</v>
      </c>
      <c r="C1635" s="6" t="s">
        <v>2506</v>
      </c>
      <c r="D1635" s="6">
        <v>300723</v>
      </c>
      <c r="E1635" s="6" t="s">
        <v>335</v>
      </c>
      <c r="F1635" s="6" t="s">
        <v>21</v>
      </c>
      <c r="G1635" s="6" t="s">
        <v>2</v>
      </c>
      <c r="H1635" s="6" t="s">
        <v>917</v>
      </c>
      <c r="I1635" s="6">
        <v>-7</v>
      </c>
      <c r="J1635" s="13" t="str">
        <f>VLOOKUP(MONTH(Tabla7[[#This Row],[Fecha del movimiento]]),Tablas!$O$4:$P$15,2,0)</f>
        <v>May</v>
      </c>
      <c r="K1635" s="6">
        <f>YEAR(Tabla7[[#This Row],[Fecha del movimiento]])</f>
        <v>2018</v>
      </c>
    </row>
    <row r="1636" spans="2:11" x14ac:dyDescent="0.2">
      <c r="B1636" s="8">
        <v>43131</v>
      </c>
      <c r="C1636" s="6" t="s">
        <v>2507</v>
      </c>
      <c r="D1636" s="6">
        <v>300903</v>
      </c>
      <c r="E1636" s="6" t="s">
        <v>169</v>
      </c>
      <c r="F1636" s="6" t="s">
        <v>21</v>
      </c>
      <c r="G1636" s="6" t="s">
        <v>2</v>
      </c>
      <c r="H1636" s="6" t="s">
        <v>917</v>
      </c>
      <c r="I1636" s="6">
        <v>-14</v>
      </c>
      <c r="J1636" s="13" t="str">
        <f>VLOOKUP(MONTH(Tabla7[[#This Row],[Fecha del movimiento]]),Tablas!$O$4:$P$15,2,0)</f>
        <v>Ene</v>
      </c>
      <c r="K1636" s="6">
        <f>YEAR(Tabla7[[#This Row],[Fecha del movimiento]])</f>
        <v>2018</v>
      </c>
    </row>
    <row r="1637" spans="2:11" x14ac:dyDescent="0.2">
      <c r="B1637" s="8">
        <v>43269</v>
      </c>
      <c r="C1637" s="6" t="s">
        <v>2508</v>
      </c>
      <c r="D1637" s="6">
        <v>300668</v>
      </c>
      <c r="E1637" s="6" t="s">
        <v>381</v>
      </c>
      <c r="F1637" s="6" t="s">
        <v>21</v>
      </c>
      <c r="G1637" s="6" t="s">
        <v>2</v>
      </c>
      <c r="H1637" s="6" t="s">
        <v>923</v>
      </c>
      <c r="I1637" s="6">
        <v>17</v>
      </c>
      <c r="J1637" s="13" t="str">
        <f>VLOOKUP(MONTH(Tabla7[[#This Row],[Fecha del movimiento]]),Tablas!$O$4:$P$15,2,0)</f>
        <v>Jun</v>
      </c>
      <c r="K1637" s="6">
        <f>YEAR(Tabla7[[#This Row],[Fecha del movimiento]])</f>
        <v>2018</v>
      </c>
    </row>
    <row r="1638" spans="2:11" x14ac:dyDescent="0.2">
      <c r="B1638" s="8">
        <v>43149</v>
      </c>
      <c r="C1638" s="6" t="s">
        <v>2509</v>
      </c>
      <c r="D1638" s="6">
        <v>300273</v>
      </c>
      <c r="E1638" s="6" t="s">
        <v>679</v>
      </c>
      <c r="F1638" s="6" t="s">
        <v>21</v>
      </c>
      <c r="G1638" s="6" t="s">
        <v>13</v>
      </c>
      <c r="H1638" s="6" t="s">
        <v>923</v>
      </c>
      <c r="I1638" s="6">
        <v>15</v>
      </c>
      <c r="J1638" s="13" t="str">
        <f>VLOOKUP(MONTH(Tabla7[[#This Row],[Fecha del movimiento]]),Tablas!$O$4:$P$15,2,0)</f>
        <v>Feb</v>
      </c>
      <c r="K1638" s="6">
        <f>YEAR(Tabla7[[#This Row],[Fecha del movimiento]])</f>
        <v>2018</v>
      </c>
    </row>
    <row r="1639" spans="2:11" x14ac:dyDescent="0.2">
      <c r="B1639" s="8">
        <v>43197</v>
      </c>
      <c r="C1639" s="6" t="s">
        <v>2510</v>
      </c>
      <c r="D1639" s="6">
        <v>300301</v>
      </c>
      <c r="E1639" s="6" t="s">
        <v>661</v>
      </c>
      <c r="F1639" s="6" t="s">
        <v>21</v>
      </c>
      <c r="G1639" s="6" t="s">
        <v>2</v>
      </c>
      <c r="H1639" s="6" t="s">
        <v>917</v>
      </c>
      <c r="I1639" s="6">
        <v>-10</v>
      </c>
      <c r="J1639" s="13" t="str">
        <f>VLOOKUP(MONTH(Tabla7[[#This Row],[Fecha del movimiento]]),Tablas!$O$4:$P$15,2,0)</f>
        <v>Abr</v>
      </c>
      <c r="K1639" s="6">
        <f>YEAR(Tabla7[[#This Row],[Fecha del movimiento]])</f>
        <v>2018</v>
      </c>
    </row>
    <row r="1640" spans="2:11" x14ac:dyDescent="0.2">
      <c r="B1640" s="8">
        <v>43105</v>
      </c>
      <c r="C1640" s="6" t="s">
        <v>2511</v>
      </c>
      <c r="D1640" s="6">
        <v>300632</v>
      </c>
      <c r="E1640" s="6" t="s">
        <v>412</v>
      </c>
      <c r="F1640" s="6" t="s">
        <v>21</v>
      </c>
      <c r="G1640" s="6" t="s">
        <v>7</v>
      </c>
      <c r="H1640" s="6" t="s">
        <v>923</v>
      </c>
      <c r="I1640" s="6">
        <v>17</v>
      </c>
      <c r="J1640" s="13" t="str">
        <f>VLOOKUP(MONTH(Tabla7[[#This Row],[Fecha del movimiento]]),Tablas!$O$4:$P$15,2,0)</f>
        <v>Ene</v>
      </c>
      <c r="K1640" s="6">
        <f>YEAR(Tabla7[[#This Row],[Fecha del movimiento]])</f>
        <v>2018</v>
      </c>
    </row>
    <row r="1641" spans="2:11" x14ac:dyDescent="0.2">
      <c r="B1641" s="8">
        <v>43151</v>
      </c>
      <c r="C1641" s="6" t="s">
        <v>2512</v>
      </c>
      <c r="D1641" s="6">
        <v>300154</v>
      </c>
      <c r="E1641" s="6" t="s">
        <v>751</v>
      </c>
      <c r="F1641" s="6" t="s">
        <v>21</v>
      </c>
      <c r="G1641" s="6" t="s">
        <v>13</v>
      </c>
      <c r="H1641" s="6" t="s">
        <v>917</v>
      </c>
      <c r="I1641" s="6">
        <v>-8</v>
      </c>
      <c r="J1641" s="13" t="str">
        <f>VLOOKUP(MONTH(Tabla7[[#This Row],[Fecha del movimiento]]),Tablas!$O$4:$P$15,2,0)</f>
        <v>Feb</v>
      </c>
      <c r="K1641" s="6">
        <f>YEAR(Tabla7[[#This Row],[Fecha del movimiento]])</f>
        <v>2018</v>
      </c>
    </row>
    <row r="1642" spans="2:11" x14ac:dyDescent="0.2">
      <c r="B1642" s="8">
        <v>43116</v>
      </c>
      <c r="C1642" s="6" t="s">
        <v>2513</v>
      </c>
      <c r="D1642" s="6">
        <v>300799</v>
      </c>
      <c r="E1642" s="6" t="s">
        <v>267</v>
      </c>
      <c r="F1642" s="6" t="s">
        <v>21</v>
      </c>
      <c r="G1642" s="6" t="s">
        <v>7</v>
      </c>
      <c r="H1642" s="6" t="s">
        <v>917</v>
      </c>
      <c r="I1642" s="6">
        <v>-19</v>
      </c>
      <c r="J1642" s="13" t="str">
        <f>VLOOKUP(MONTH(Tabla7[[#This Row],[Fecha del movimiento]]),Tablas!$O$4:$P$15,2,0)</f>
        <v>Ene</v>
      </c>
      <c r="K1642" s="6">
        <f>YEAR(Tabla7[[#This Row],[Fecha del movimiento]])</f>
        <v>2018</v>
      </c>
    </row>
    <row r="1643" spans="2:11" x14ac:dyDescent="0.2">
      <c r="B1643" s="8">
        <v>43226</v>
      </c>
      <c r="C1643" s="6" t="s">
        <v>2069</v>
      </c>
      <c r="D1643" s="6">
        <v>300957</v>
      </c>
      <c r="E1643" s="6" t="s">
        <v>118</v>
      </c>
      <c r="F1643" s="6" t="s">
        <v>21</v>
      </c>
      <c r="G1643" s="6" t="s">
        <v>5</v>
      </c>
      <c r="H1643" s="6" t="s">
        <v>917</v>
      </c>
      <c r="I1643" s="6">
        <v>-18</v>
      </c>
      <c r="J1643" s="13" t="str">
        <f>VLOOKUP(MONTH(Tabla7[[#This Row],[Fecha del movimiento]]),Tablas!$O$4:$P$15,2,0)</f>
        <v>May</v>
      </c>
      <c r="K1643" s="6">
        <f>YEAR(Tabla7[[#This Row],[Fecha del movimiento]])</f>
        <v>2018</v>
      </c>
    </row>
    <row r="1644" spans="2:11" x14ac:dyDescent="0.2">
      <c r="B1644" s="8">
        <v>43129</v>
      </c>
      <c r="C1644" s="6" t="s">
        <v>2514</v>
      </c>
      <c r="D1644" s="6">
        <v>300959</v>
      </c>
      <c r="E1644" s="6" t="s">
        <v>116</v>
      </c>
      <c r="F1644" s="6" t="s">
        <v>21</v>
      </c>
      <c r="G1644" s="6" t="s">
        <v>7</v>
      </c>
      <c r="H1644" s="6" t="s">
        <v>917</v>
      </c>
      <c r="I1644" s="6">
        <v>-11</v>
      </c>
      <c r="J1644" s="13" t="str">
        <f>VLOOKUP(MONTH(Tabla7[[#This Row],[Fecha del movimiento]]),Tablas!$O$4:$P$15,2,0)</f>
        <v>Ene</v>
      </c>
      <c r="K1644" s="6">
        <f>YEAR(Tabla7[[#This Row],[Fecha del movimiento]])</f>
        <v>2018</v>
      </c>
    </row>
    <row r="1645" spans="2:11" x14ac:dyDescent="0.2">
      <c r="B1645" s="8">
        <v>43179</v>
      </c>
      <c r="C1645" s="6" t="s">
        <v>2515</v>
      </c>
      <c r="D1645" s="6">
        <v>300443</v>
      </c>
      <c r="E1645" s="6" t="s">
        <v>565</v>
      </c>
      <c r="F1645" s="6" t="s">
        <v>21</v>
      </c>
      <c r="G1645" s="6" t="s">
        <v>5</v>
      </c>
      <c r="H1645" s="6" t="s">
        <v>917</v>
      </c>
      <c r="I1645" s="6">
        <v>-11</v>
      </c>
      <c r="J1645" s="13" t="str">
        <f>VLOOKUP(MONTH(Tabla7[[#This Row],[Fecha del movimiento]]),Tablas!$O$4:$P$15,2,0)</f>
        <v>Mar</v>
      </c>
      <c r="K1645" s="6">
        <f>YEAR(Tabla7[[#This Row],[Fecha del movimiento]])</f>
        <v>2018</v>
      </c>
    </row>
    <row r="1646" spans="2:11" x14ac:dyDescent="0.2">
      <c r="B1646" s="8">
        <v>43226</v>
      </c>
      <c r="C1646" s="6" t="s">
        <v>2516</v>
      </c>
      <c r="D1646" s="6">
        <v>300208</v>
      </c>
      <c r="E1646" s="6" t="s">
        <v>724</v>
      </c>
      <c r="F1646" s="6" t="s">
        <v>21</v>
      </c>
      <c r="G1646" s="6" t="s">
        <v>13</v>
      </c>
      <c r="H1646" s="6" t="s">
        <v>923</v>
      </c>
      <c r="I1646" s="6">
        <v>20</v>
      </c>
      <c r="J1646" s="13" t="str">
        <f>VLOOKUP(MONTH(Tabla7[[#This Row],[Fecha del movimiento]]),Tablas!$O$4:$P$15,2,0)</f>
        <v>May</v>
      </c>
      <c r="K1646" s="6">
        <f>YEAR(Tabla7[[#This Row],[Fecha del movimiento]])</f>
        <v>2018</v>
      </c>
    </row>
    <row r="1647" spans="2:11" x14ac:dyDescent="0.2">
      <c r="B1647" s="8">
        <v>43145</v>
      </c>
      <c r="C1647" s="6" t="s">
        <v>2517</v>
      </c>
      <c r="D1647" s="6">
        <v>300328</v>
      </c>
      <c r="E1647" s="6" t="s">
        <v>643</v>
      </c>
      <c r="F1647" s="6" t="s">
        <v>21</v>
      </c>
      <c r="G1647" s="6" t="s">
        <v>1</v>
      </c>
      <c r="H1647" s="6" t="s">
        <v>917</v>
      </c>
      <c r="I1647" s="6">
        <v>-12</v>
      </c>
      <c r="J1647" s="13" t="str">
        <f>VLOOKUP(MONTH(Tabla7[[#This Row],[Fecha del movimiento]]),Tablas!$O$4:$P$15,2,0)</f>
        <v>Feb</v>
      </c>
      <c r="K1647" s="6">
        <f>YEAR(Tabla7[[#This Row],[Fecha del movimiento]])</f>
        <v>2018</v>
      </c>
    </row>
    <row r="1648" spans="2:11" x14ac:dyDescent="0.2">
      <c r="B1648" s="8">
        <v>43116</v>
      </c>
      <c r="C1648" s="6" t="s">
        <v>2518</v>
      </c>
      <c r="D1648" s="6">
        <v>301026</v>
      </c>
      <c r="E1648" s="6" t="s">
        <v>51</v>
      </c>
      <c r="F1648" s="6" t="s">
        <v>21</v>
      </c>
      <c r="G1648" s="6" t="s">
        <v>13</v>
      </c>
      <c r="H1648" s="6" t="s">
        <v>917</v>
      </c>
      <c r="I1648" s="6">
        <v>-8</v>
      </c>
      <c r="J1648" s="13" t="str">
        <f>VLOOKUP(MONTH(Tabla7[[#This Row],[Fecha del movimiento]]),Tablas!$O$4:$P$15,2,0)</f>
        <v>Ene</v>
      </c>
      <c r="K1648" s="6">
        <f>YEAR(Tabla7[[#This Row],[Fecha del movimiento]])</f>
        <v>2018</v>
      </c>
    </row>
    <row r="1649" spans="2:11" x14ac:dyDescent="0.2">
      <c r="B1649" s="8">
        <v>43211</v>
      </c>
      <c r="C1649" s="6" t="s">
        <v>2519</v>
      </c>
      <c r="D1649" s="6">
        <v>300809</v>
      </c>
      <c r="E1649" s="6" t="s">
        <v>258</v>
      </c>
      <c r="F1649" s="6" t="s">
        <v>21</v>
      </c>
      <c r="G1649" s="6" t="s">
        <v>2</v>
      </c>
      <c r="H1649" s="6" t="s">
        <v>923</v>
      </c>
      <c r="I1649" s="6">
        <v>15</v>
      </c>
      <c r="J1649" s="13" t="str">
        <f>VLOOKUP(MONTH(Tabla7[[#This Row],[Fecha del movimiento]]),Tablas!$O$4:$P$15,2,0)</f>
        <v>Abr</v>
      </c>
      <c r="K1649" s="6">
        <f>YEAR(Tabla7[[#This Row],[Fecha del movimiento]])</f>
        <v>2018</v>
      </c>
    </row>
    <row r="1650" spans="2:11" x14ac:dyDescent="0.2">
      <c r="B1650" s="8">
        <v>43305</v>
      </c>
      <c r="C1650" s="6" t="s">
        <v>2520</v>
      </c>
      <c r="D1650" s="6">
        <v>300678</v>
      </c>
      <c r="E1650" s="6" t="s">
        <v>279</v>
      </c>
      <c r="F1650" s="6" t="s">
        <v>21</v>
      </c>
      <c r="G1650" s="6" t="s">
        <v>10</v>
      </c>
      <c r="H1650" s="6" t="s">
        <v>923</v>
      </c>
      <c r="I1650" s="6">
        <v>16</v>
      </c>
      <c r="J1650" s="13" t="str">
        <f>VLOOKUP(MONTH(Tabla7[[#This Row],[Fecha del movimiento]]),Tablas!$O$4:$P$15,2,0)</f>
        <v>Jul</v>
      </c>
      <c r="K1650" s="6">
        <f>YEAR(Tabla7[[#This Row],[Fecha del movimiento]])</f>
        <v>2018</v>
      </c>
    </row>
    <row r="1651" spans="2:11" x14ac:dyDescent="0.2">
      <c r="B1651" s="8">
        <v>43300</v>
      </c>
      <c r="C1651" s="6" t="s">
        <v>2521</v>
      </c>
      <c r="D1651" s="6">
        <v>300991</v>
      </c>
      <c r="E1651" s="6" t="s">
        <v>85</v>
      </c>
      <c r="F1651" s="6" t="s">
        <v>21</v>
      </c>
      <c r="G1651" s="6" t="s">
        <v>7</v>
      </c>
      <c r="H1651" s="6" t="s">
        <v>917</v>
      </c>
      <c r="I1651" s="6">
        <v>-12</v>
      </c>
      <c r="J1651" s="13" t="str">
        <f>VLOOKUP(MONTH(Tabla7[[#This Row],[Fecha del movimiento]]),Tablas!$O$4:$P$15,2,0)</f>
        <v>Jul</v>
      </c>
      <c r="K1651" s="6">
        <f>YEAR(Tabla7[[#This Row],[Fecha del movimiento]])</f>
        <v>2018</v>
      </c>
    </row>
    <row r="1652" spans="2:11" x14ac:dyDescent="0.2">
      <c r="B1652" s="8">
        <v>43125</v>
      </c>
      <c r="C1652" s="6" t="s">
        <v>2522</v>
      </c>
      <c r="D1652" s="6">
        <v>300243</v>
      </c>
      <c r="E1652" s="6" t="s">
        <v>62</v>
      </c>
      <c r="F1652" s="6" t="s">
        <v>21</v>
      </c>
      <c r="G1652" s="6" t="s">
        <v>3</v>
      </c>
      <c r="H1652" s="6" t="s">
        <v>917</v>
      </c>
      <c r="I1652" s="6">
        <v>-19</v>
      </c>
      <c r="J1652" s="13" t="str">
        <f>VLOOKUP(MONTH(Tabla7[[#This Row],[Fecha del movimiento]]),Tablas!$O$4:$P$15,2,0)</f>
        <v>Ene</v>
      </c>
      <c r="K1652" s="6">
        <f>YEAR(Tabla7[[#This Row],[Fecha del movimiento]])</f>
        <v>2018</v>
      </c>
    </row>
    <row r="1653" spans="2:11" x14ac:dyDescent="0.2">
      <c r="B1653" s="8">
        <v>43229</v>
      </c>
      <c r="C1653" s="6" t="s">
        <v>2523</v>
      </c>
      <c r="D1653" s="6">
        <v>300418</v>
      </c>
      <c r="E1653" s="6" t="s">
        <v>584</v>
      </c>
      <c r="F1653" s="6" t="s">
        <v>21</v>
      </c>
      <c r="G1653" s="6" t="s">
        <v>2</v>
      </c>
      <c r="H1653" s="6" t="s">
        <v>923</v>
      </c>
      <c r="I1653" s="6">
        <v>18</v>
      </c>
      <c r="J1653" s="13" t="str">
        <f>VLOOKUP(MONTH(Tabla7[[#This Row],[Fecha del movimiento]]),Tablas!$O$4:$P$15,2,0)</f>
        <v>May</v>
      </c>
      <c r="K1653" s="6">
        <f>YEAR(Tabla7[[#This Row],[Fecha del movimiento]])</f>
        <v>2018</v>
      </c>
    </row>
    <row r="1654" spans="2:11" x14ac:dyDescent="0.2">
      <c r="B1654" s="8">
        <v>43200</v>
      </c>
      <c r="C1654" s="6" t="s">
        <v>2524</v>
      </c>
      <c r="D1654" s="6">
        <v>300626</v>
      </c>
      <c r="E1654" s="6" t="s">
        <v>82</v>
      </c>
      <c r="F1654" s="6" t="s">
        <v>21</v>
      </c>
      <c r="G1654" s="6" t="s">
        <v>10</v>
      </c>
      <c r="H1654" s="6" t="s">
        <v>923</v>
      </c>
      <c r="I1654" s="6">
        <v>19</v>
      </c>
      <c r="J1654" s="13" t="str">
        <f>VLOOKUP(MONTH(Tabla7[[#This Row],[Fecha del movimiento]]),Tablas!$O$4:$P$15,2,0)</f>
        <v>Abr</v>
      </c>
      <c r="K1654" s="6">
        <f>YEAR(Tabla7[[#This Row],[Fecha del movimiento]])</f>
        <v>2018</v>
      </c>
    </row>
    <row r="1655" spans="2:11" x14ac:dyDescent="0.2">
      <c r="B1655" s="8">
        <v>43305</v>
      </c>
      <c r="C1655" s="6" t="s">
        <v>2525</v>
      </c>
      <c r="D1655" s="6">
        <v>301053</v>
      </c>
      <c r="E1655" s="6" t="s">
        <v>26</v>
      </c>
      <c r="F1655" s="6" t="s">
        <v>21</v>
      </c>
      <c r="G1655" s="6" t="s">
        <v>2</v>
      </c>
      <c r="H1655" s="6" t="s">
        <v>923</v>
      </c>
      <c r="I1655" s="6">
        <v>17</v>
      </c>
      <c r="J1655" s="13" t="str">
        <f>VLOOKUP(MONTH(Tabla7[[#This Row],[Fecha del movimiento]]),Tablas!$O$4:$P$15,2,0)</f>
        <v>Jul</v>
      </c>
      <c r="K1655" s="6">
        <f>YEAR(Tabla7[[#This Row],[Fecha del movimiento]])</f>
        <v>2018</v>
      </c>
    </row>
    <row r="1656" spans="2:11" x14ac:dyDescent="0.2">
      <c r="B1656" s="8">
        <v>43112</v>
      </c>
      <c r="C1656" s="6" t="s">
        <v>2526</v>
      </c>
      <c r="D1656" s="6">
        <v>301023</v>
      </c>
      <c r="E1656" s="6" t="s">
        <v>54</v>
      </c>
      <c r="F1656" s="6" t="s">
        <v>21</v>
      </c>
      <c r="G1656" s="6" t="s">
        <v>7</v>
      </c>
      <c r="H1656" s="6" t="s">
        <v>917</v>
      </c>
      <c r="I1656" s="6">
        <v>-7</v>
      </c>
      <c r="J1656" s="13" t="str">
        <f>VLOOKUP(MONTH(Tabla7[[#This Row],[Fecha del movimiento]]),Tablas!$O$4:$P$15,2,0)</f>
        <v>Ene</v>
      </c>
      <c r="K1656" s="6">
        <f>YEAR(Tabla7[[#This Row],[Fecha del movimiento]])</f>
        <v>2018</v>
      </c>
    </row>
    <row r="1657" spans="2:11" x14ac:dyDescent="0.2">
      <c r="B1657" s="8">
        <v>43165</v>
      </c>
      <c r="C1657" s="6" t="s">
        <v>2527</v>
      </c>
      <c r="D1657" s="6">
        <v>301020</v>
      </c>
      <c r="E1657" s="6" t="s">
        <v>57</v>
      </c>
      <c r="F1657" s="6" t="s">
        <v>21</v>
      </c>
      <c r="G1657" s="6" t="s">
        <v>7</v>
      </c>
      <c r="H1657" s="6" t="s">
        <v>923</v>
      </c>
      <c r="I1657" s="6">
        <v>15</v>
      </c>
      <c r="J1657" s="13" t="str">
        <f>VLOOKUP(MONTH(Tabla7[[#This Row],[Fecha del movimiento]]),Tablas!$O$4:$P$15,2,0)</f>
        <v>Mar</v>
      </c>
      <c r="K1657" s="6">
        <f>YEAR(Tabla7[[#This Row],[Fecha del movimiento]])</f>
        <v>2018</v>
      </c>
    </row>
    <row r="1658" spans="2:11" x14ac:dyDescent="0.2">
      <c r="B1658" s="8">
        <v>43238</v>
      </c>
      <c r="C1658" s="6" t="s">
        <v>2528</v>
      </c>
      <c r="D1658" s="6">
        <v>300733</v>
      </c>
      <c r="E1658" s="6" t="s">
        <v>325</v>
      </c>
      <c r="F1658" s="6" t="s">
        <v>21</v>
      </c>
      <c r="G1658" s="6" t="s">
        <v>12</v>
      </c>
      <c r="H1658" s="6" t="s">
        <v>917</v>
      </c>
      <c r="I1658" s="6">
        <v>-17</v>
      </c>
      <c r="J1658" s="13" t="str">
        <f>VLOOKUP(MONTH(Tabla7[[#This Row],[Fecha del movimiento]]),Tablas!$O$4:$P$15,2,0)</f>
        <v>May</v>
      </c>
      <c r="K1658" s="6">
        <f>YEAR(Tabla7[[#This Row],[Fecha del movimiento]])</f>
        <v>2018</v>
      </c>
    </row>
    <row r="1659" spans="2:11" x14ac:dyDescent="0.2">
      <c r="B1659" s="8">
        <v>43199</v>
      </c>
      <c r="C1659" s="6" t="s">
        <v>2529</v>
      </c>
      <c r="D1659" s="6">
        <v>300024</v>
      </c>
      <c r="E1659" s="6" t="s">
        <v>808</v>
      </c>
      <c r="F1659" s="6" t="s">
        <v>21</v>
      </c>
      <c r="G1659" s="6" t="s">
        <v>13</v>
      </c>
      <c r="H1659" s="6" t="s">
        <v>923</v>
      </c>
      <c r="I1659" s="6">
        <v>13</v>
      </c>
      <c r="J1659" s="13" t="str">
        <f>VLOOKUP(MONTH(Tabla7[[#This Row],[Fecha del movimiento]]),Tablas!$O$4:$P$15,2,0)</f>
        <v>Abr</v>
      </c>
      <c r="K1659" s="6">
        <f>YEAR(Tabla7[[#This Row],[Fecha del movimiento]])</f>
        <v>2018</v>
      </c>
    </row>
    <row r="1660" spans="2:11" x14ac:dyDescent="0.2">
      <c r="B1660" s="8">
        <v>43173</v>
      </c>
      <c r="C1660" s="6" t="s">
        <v>2530</v>
      </c>
      <c r="D1660" s="6">
        <v>300373</v>
      </c>
      <c r="E1660" s="6" t="s">
        <v>245</v>
      </c>
      <c r="F1660" s="6" t="s">
        <v>21</v>
      </c>
      <c r="G1660" s="6" t="s">
        <v>10</v>
      </c>
      <c r="H1660" s="6" t="s">
        <v>917</v>
      </c>
      <c r="I1660" s="6">
        <v>-9</v>
      </c>
      <c r="J1660" s="13" t="str">
        <f>VLOOKUP(MONTH(Tabla7[[#This Row],[Fecha del movimiento]]),Tablas!$O$4:$P$15,2,0)</f>
        <v>Mar</v>
      </c>
      <c r="K1660" s="6">
        <f>YEAR(Tabla7[[#This Row],[Fecha del movimiento]])</f>
        <v>2018</v>
      </c>
    </row>
    <row r="1661" spans="2:11" x14ac:dyDescent="0.2">
      <c r="B1661" s="8">
        <v>43133</v>
      </c>
      <c r="C1661" s="6" t="s">
        <v>2531</v>
      </c>
      <c r="D1661" s="6">
        <v>300386</v>
      </c>
      <c r="E1661" s="6" t="s">
        <v>604</v>
      </c>
      <c r="F1661" s="6" t="s">
        <v>21</v>
      </c>
      <c r="G1661" s="6" t="s">
        <v>13</v>
      </c>
      <c r="H1661" s="6" t="s">
        <v>917</v>
      </c>
      <c r="I1661" s="6">
        <v>-13</v>
      </c>
      <c r="J1661" s="13" t="str">
        <f>VLOOKUP(MONTH(Tabla7[[#This Row],[Fecha del movimiento]]),Tablas!$O$4:$P$15,2,0)</f>
        <v>Feb</v>
      </c>
      <c r="K1661" s="6">
        <f>YEAR(Tabla7[[#This Row],[Fecha del movimiento]])</f>
        <v>2018</v>
      </c>
    </row>
    <row r="1662" spans="2:11" x14ac:dyDescent="0.2">
      <c r="B1662" s="8">
        <v>43182</v>
      </c>
      <c r="C1662" s="6" t="s">
        <v>2532</v>
      </c>
      <c r="D1662" s="6">
        <v>300888</v>
      </c>
      <c r="E1662" s="6" t="s">
        <v>184</v>
      </c>
      <c r="F1662" s="6" t="s">
        <v>21</v>
      </c>
      <c r="G1662" s="6" t="s">
        <v>2</v>
      </c>
      <c r="H1662" s="6" t="s">
        <v>917</v>
      </c>
      <c r="I1662" s="6">
        <v>-14</v>
      </c>
      <c r="J1662" s="13" t="str">
        <f>VLOOKUP(MONTH(Tabla7[[#This Row],[Fecha del movimiento]]),Tablas!$O$4:$P$15,2,0)</f>
        <v>Mar</v>
      </c>
      <c r="K1662" s="6">
        <f>YEAR(Tabla7[[#This Row],[Fecha del movimiento]])</f>
        <v>2018</v>
      </c>
    </row>
    <row r="1663" spans="2:11" x14ac:dyDescent="0.2">
      <c r="B1663" s="8">
        <v>43162</v>
      </c>
      <c r="C1663" s="6" t="s">
        <v>2533</v>
      </c>
      <c r="D1663" s="6">
        <v>300062</v>
      </c>
      <c r="E1663" s="6" t="s">
        <v>789</v>
      </c>
      <c r="F1663" s="6" t="s">
        <v>21</v>
      </c>
      <c r="G1663" s="6" t="s">
        <v>5</v>
      </c>
      <c r="H1663" s="6" t="s">
        <v>917</v>
      </c>
      <c r="I1663" s="6">
        <v>-13</v>
      </c>
      <c r="J1663" s="13" t="str">
        <f>VLOOKUP(MONTH(Tabla7[[#This Row],[Fecha del movimiento]]),Tablas!$O$4:$P$15,2,0)</f>
        <v>Mar</v>
      </c>
      <c r="K1663" s="6">
        <f>YEAR(Tabla7[[#This Row],[Fecha del movimiento]])</f>
        <v>2018</v>
      </c>
    </row>
    <row r="1664" spans="2:11" x14ac:dyDescent="0.2">
      <c r="B1664" s="8">
        <v>43107</v>
      </c>
      <c r="C1664" s="6" t="s">
        <v>2534</v>
      </c>
      <c r="D1664" s="6">
        <v>300726</v>
      </c>
      <c r="E1664" s="6" t="s">
        <v>332</v>
      </c>
      <c r="F1664" s="6" t="s">
        <v>21</v>
      </c>
      <c r="G1664" s="6" t="s">
        <v>3</v>
      </c>
      <c r="H1664" s="6" t="s">
        <v>923</v>
      </c>
      <c r="I1664" s="6">
        <v>14</v>
      </c>
      <c r="J1664" s="13" t="str">
        <f>VLOOKUP(MONTH(Tabla7[[#This Row],[Fecha del movimiento]]),Tablas!$O$4:$P$15,2,0)</f>
        <v>Ene</v>
      </c>
      <c r="K1664" s="6">
        <f>YEAR(Tabla7[[#This Row],[Fecha del movimiento]])</f>
        <v>2018</v>
      </c>
    </row>
    <row r="1665" spans="2:11" x14ac:dyDescent="0.2">
      <c r="B1665" s="8">
        <v>43218</v>
      </c>
      <c r="C1665" s="6" t="s">
        <v>2535</v>
      </c>
      <c r="D1665" s="6">
        <v>300924</v>
      </c>
      <c r="E1665" s="6" t="s">
        <v>148</v>
      </c>
      <c r="F1665" s="6" t="s">
        <v>21</v>
      </c>
      <c r="G1665" s="6" t="s">
        <v>1</v>
      </c>
      <c r="H1665" s="6" t="s">
        <v>917</v>
      </c>
      <c r="I1665" s="6">
        <v>-18</v>
      </c>
      <c r="J1665" s="13" t="str">
        <f>VLOOKUP(MONTH(Tabla7[[#This Row],[Fecha del movimiento]]),Tablas!$O$4:$P$15,2,0)</f>
        <v>Abr</v>
      </c>
      <c r="K1665" s="6">
        <f>YEAR(Tabla7[[#This Row],[Fecha del movimiento]])</f>
        <v>2018</v>
      </c>
    </row>
    <row r="1666" spans="2:11" x14ac:dyDescent="0.2">
      <c r="B1666" s="8">
        <v>43212</v>
      </c>
      <c r="C1666" s="6" t="s">
        <v>2536</v>
      </c>
      <c r="D1666" s="6">
        <v>300709</v>
      </c>
      <c r="E1666" s="6" t="s">
        <v>349</v>
      </c>
      <c r="F1666" s="6" t="s">
        <v>21</v>
      </c>
      <c r="G1666" s="6" t="s">
        <v>7</v>
      </c>
      <c r="H1666" s="6" t="s">
        <v>917</v>
      </c>
      <c r="I1666" s="6">
        <v>-5</v>
      </c>
      <c r="J1666" s="13" t="str">
        <f>VLOOKUP(MONTH(Tabla7[[#This Row],[Fecha del movimiento]]),Tablas!$O$4:$P$15,2,0)</f>
        <v>Abr</v>
      </c>
      <c r="K1666" s="6">
        <f>YEAR(Tabla7[[#This Row],[Fecha del movimiento]])</f>
        <v>2018</v>
      </c>
    </row>
    <row r="1667" spans="2:11" x14ac:dyDescent="0.2">
      <c r="B1667" s="8">
        <v>43160</v>
      </c>
      <c r="C1667" s="6" t="s">
        <v>2537</v>
      </c>
      <c r="D1667" s="6">
        <v>300296</v>
      </c>
      <c r="E1667" s="6" t="s">
        <v>663</v>
      </c>
      <c r="F1667" s="6" t="s">
        <v>21</v>
      </c>
      <c r="G1667" s="6" t="s">
        <v>4</v>
      </c>
      <c r="H1667" s="6" t="s">
        <v>923</v>
      </c>
      <c r="I1667" s="6">
        <v>16</v>
      </c>
      <c r="J1667" s="13" t="str">
        <f>VLOOKUP(MONTH(Tabla7[[#This Row],[Fecha del movimiento]]),Tablas!$O$4:$P$15,2,0)</f>
        <v>Mar</v>
      </c>
      <c r="K1667" s="6">
        <f>YEAR(Tabla7[[#This Row],[Fecha del movimiento]])</f>
        <v>2018</v>
      </c>
    </row>
    <row r="1668" spans="2:11" x14ac:dyDescent="0.2">
      <c r="B1668" s="8">
        <v>43150</v>
      </c>
      <c r="C1668" s="6" t="s">
        <v>2538</v>
      </c>
      <c r="D1668" s="6">
        <v>300444</v>
      </c>
      <c r="E1668" s="6" t="s">
        <v>564</v>
      </c>
      <c r="F1668" s="6" t="s">
        <v>21</v>
      </c>
      <c r="G1668" s="6" t="s">
        <v>6</v>
      </c>
      <c r="H1668" s="6" t="s">
        <v>923</v>
      </c>
      <c r="I1668" s="6">
        <v>16</v>
      </c>
      <c r="J1668" s="13" t="str">
        <f>VLOOKUP(MONTH(Tabla7[[#This Row],[Fecha del movimiento]]),Tablas!$O$4:$P$15,2,0)</f>
        <v>Feb</v>
      </c>
      <c r="K1668" s="6">
        <f>YEAR(Tabla7[[#This Row],[Fecha del movimiento]])</f>
        <v>2018</v>
      </c>
    </row>
    <row r="1669" spans="2:11" x14ac:dyDescent="0.2">
      <c r="B1669" s="8">
        <v>43144</v>
      </c>
      <c r="C1669" s="6" t="s">
        <v>1553</v>
      </c>
      <c r="D1669" s="6">
        <v>301029</v>
      </c>
      <c r="E1669" s="6" t="s">
        <v>49</v>
      </c>
      <c r="F1669" s="6" t="s">
        <v>21</v>
      </c>
      <c r="G1669" s="6" t="s">
        <v>2</v>
      </c>
      <c r="H1669" s="6" t="s">
        <v>923</v>
      </c>
      <c r="I1669" s="6">
        <v>20</v>
      </c>
      <c r="J1669" s="13" t="str">
        <f>VLOOKUP(MONTH(Tabla7[[#This Row],[Fecha del movimiento]]),Tablas!$O$4:$P$15,2,0)</f>
        <v>Feb</v>
      </c>
      <c r="K1669" s="6">
        <f>YEAR(Tabla7[[#This Row],[Fecha del movimiento]])</f>
        <v>2018</v>
      </c>
    </row>
    <row r="1670" spans="2:11" x14ac:dyDescent="0.2">
      <c r="B1670" s="8">
        <v>43148</v>
      </c>
      <c r="C1670" s="6" t="s">
        <v>2539</v>
      </c>
      <c r="D1670" s="6">
        <v>300354</v>
      </c>
      <c r="E1670" s="6" t="s">
        <v>627</v>
      </c>
      <c r="F1670" s="6" t="s">
        <v>21</v>
      </c>
      <c r="G1670" s="6" t="s">
        <v>13</v>
      </c>
      <c r="H1670" s="6" t="s">
        <v>923</v>
      </c>
      <c r="I1670" s="6">
        <v>11</v>
      </c>
      <c r="J1670" s="13" t="str">
        <f>VLOOKUP(MONTH(Tabla7[[#This Row],[Fecha del movimiento]]),Tablas!$O$4:$P$15,2,0)</f>
        <v>Feb</v>
      </c>
      <c r="K1670" s="6">
        <f>YEAR(Tabla7[[#This Row],[Fecha del movimiento]])</f>
        <v>2018</v>
      </c>
    </row>
    <row r="1671" spans="2:11" x14ac:dyDescent="0.2">
      <c r="B1671" s="8">
        <v>43343</v>
      </c>
      <c r="C1671" s="6" t="s">
        <v>2540</v>
      </c>
      <c r="D1671" s="6">
        <v>300479</v>
      </c>
      <c r="E1671" s="6" t="s">
        <v>276</v>
      </c>
      <c r="F1671" s="6" t="s">
        <v>21</v>
      </c>
      <c r="G1671" s="6" t="s">
        <v>2</v>
      </c>
      <c r="H1671" s="6" t="s">
        <v>917</v>
      </c>
      <c r="I1671" s="6">
        <v>-15</v>
      </c>
      <c r="J1671" s="13" t="str">
        <f>VLOOKUP(MONTH(Tabla7[[#This Row],[Fecha del movimiento]]),Tablas!$O$4:$P$15,2,0)</f>
        <v>Ago</v>
      </c>
      <c r="K1671" s="6">
        <f>YEAR(Tabla7[[#This Row],[Fecha del movimiento]])</f>
        <v>2018</v>
      </c>
    </row>
    <row r="1672" spans="2:11" x14ac:dyDescent="0.2">
      <c r="B1672" s="8">
        <v>43259</v>
      </c>
      <c r="C1672" s="6" t="s">
        <v>2541</v>
      </c>
      <c r="D1672" s="6">
        <v>300199</v>
      </c>
      <c r="E1672" s="6" t="s">
        <v>619</v>
      </c>
      <c r="F1672" s="6" t="s">
        <v>21</v>
      </c>
      <c r="G1672" s="6" t="s">
        <v>12</v>
      </c>
      <c r="H1672" s="6" t="s">
        <v>917</v>
      </c>
      <c r="I1672" s="6">
        <v>-11</v>
      </c>
      <c r="J1672" s="13" t="str">
        <f>VLOOKUP(MONTH(Tabla7[[#This Row],[Fecha del movimiento]]),Tablas!$O$4:$P$15,2,0)</f>
        <v>Jun</v>
      </c>
      <c r="K1672" s="6">
        <f>YEAR(Tabla7[[#This Row],[Fecha del movimiento]])</f>
        <v>2018</v>
      </c>
    </row>
    <row r="1673" spans="2:11" x14ac:dyDescent="0.2">
      <c r="B1673" s="8">
        <v>43243</v>
      </c>
      <c r="C1673" s="6" t="s">
        <v>2542</v>
      </c>
      <c r="D1673" s="6">
        <v>300033</v>
      </c>
      <c r="E1673" s="6" t="s">
        <v>588</v>
      </c>
      <c r="F1673" s="6" t="s">
        <v>21</v>
      </c>
      <c r="G1673" s="6" t="s">
        <v>2</v>
      </c>
      <c r="H1673" s="6" t="s">
        <v>923</v>
      </c>
      <c r="I1673" s="6">
        <v>17</v>
      </c>
      <c r="J1673" s="13" t="str">
        <f>VLOOKUP(MONTH(Tabla7[[#This Row],[Fecha del movimiento]]),Tablas!$O$4:$P$15,2,0)</f>
        <v>May</v>
      </c>
      <c r="K1673" s="6">
        <f>YEAR(Tabla7[[#This Row],[Fecha del movimiento]])</f>
        <v>2018</v>
      </c>
    </row>
    <row r="1674" spans="2:11" x14ac:dyDescent="0.2">
      <c r="B1674" s="8">
        <v>43159</v>
      </c>
      <c r="C1674" s="6" t="s">
        <v>2543</v>
      </c>
      <c r="D1674" s="6">
        <v>300978</v>
      </c>
      <c r="E1674" s="6" t="s">
        <v>98</v>
      </c>
      <c r="F1674" s="6" t="s">
        <v>21</v>
      </c>
      <c r="G1674" s="6" t="s">
        <v>10</v>
      </c>
      <c r="H1674" s="6" t="s">
        <v>917</v>
      </c>
      <c r="I1674" s="6">
        <v>-17</v>
      </c>
      <c r="J1674" s="13" t="str">
        <f>VLOOKUP(MONTH(Tabla7[[#This Row],[Fecha del movimiento]]),Tablas!$O$4:$P$15,2,0)</f>
        <v>Feb</v>
      </c>
      <c r="K1674" s="6">
        <f>YEAR(Tabla7[[#This Row],[Fecha del movimiento]])</f>
        <v>2018</v>
      </c>
    </row>
    <row r="1675" spans="2:11" x14ac:dyDescent="0.2">
      <c r="B1675" s="8">
        <v>43114</v>
      </c>
      <c r="C1675" s="6" t="s">
        <v>2544</v>
      </c>
      <c r="D1675" s="6">
        <v>300245</v>
      </c>
      <c r="E1675" s="6" t="s">
        <v>698</v>
      </c>
      <c r="F1675" s="6" t="s">
        <v>21</v>
      </c>
      <c r="G1675" s="6" t="s">
        <v>12</v>
      </c>
      <c r="H1675" s="6" t="s">
        <v>923</v>
      </c>
      <c r="I1675" s="6">
        <v>12</v>
      </c>
      <c r="J1675" s="13" t="str">
        <f>VLOOKUP(MONTH(Tabla7[[#This Row],[Fecha del movimiento]]),Tablas!$O$4:$P$15,2,0)</f>
        <v>Ene</v>
      </c>
      <c r="K1675" s="6">
        <f>YEAR(Tabla7[[#This Row],[Fecha del movimiento]])</f>
        <v>2018</v>
      </c>
    </row>
    <row r="1676" spans="2:11" x14ac:dyDescent="0.2">
      <c r="B1676" s="8">
        <v>43315</v>
      </c>
      <c r="C1676" s="6" t="s">
        <v>2545</v>
      </c>
      <c r="D1676" s="6">
        <v>300297</v>
      </c>
      <c r="E1676" s="6" t="s">
        <v>90</v>
      </c>
      <c r="F1676" s="6" t="s">
        <v>21</v>
      </c>
      <c r="G1676" s="6" t="s">
        <v>4</v>
      </c>
      <c r="H1676" s="6" t="s">
        <v>923</v>
      </c>
      <c r="I1676" s="6">
        <v>12</v>
      </c>
      <c r="J1676" s="13" t="str">
        <f>VLOOKUP(MONTH(Tabla7[[#This Row],[Fecha del movimiento]]),Tablas!$O$4:$P$15,2,0)</f>
        <v>Ago</v>
      </c>
      <c r="K1676" s="6">
        <f>YEAR(Tabla7[[#This Row],[Fecha del movimiento]])</f>
        <v>2018</v>
      </c>
    </row>
    <row r="1677" spans="2:11" x14ac:dyDescent="0.2">
      <c r="B1677" s="8">
        <v>43194</v>
      </c>
      <c r="C1677" s="6" t="s">
        <v>2546</v>
      </c>
      <c r="D1677" s="6">
        <v>300546</v>
      </c>
      <c r="E1677" s="6" t="s">
        <v>483</v>
      </c>
      <c r="F1677" s="6" t="s">
        <v>21</v>
      </c>
      <c r="G1677" s="6" t="s">
        <v>7</v>
      </c>
      <c r="H1677" s="6" t="s">
        <v>917</v>
      </c>
      <c r="I1677" s="6">
        <v>-8</v>
      </c>
      <c r="J1677" s="13" t="str">
        <f>VLOOKUP(MONTH(Tabla7[[#This Row],[Fecha del movimiento]]),Tablas!$O$4:$P$15,2,0)</f>
        <v>Abr</v>
      </c>
      <c r="K1677" s="6">
        <f>YEAR(Tabla7[[#This Row],[Fecha del movimiento]])</f>
        <v>2018</v>
      </c>
    </row>
    <row r="1678" spans="2:11" x14ac:dyDescent="0.2">
      <c r="B1678" s="8">
        <v>43113</v>
      </c>
      <c r="C1678" s="6" t="s">
        <v>2547</v>
      </c>
      <c r="D1678" s="6">
        <v>300072</v>
      </c>
      <c r="E1678" s="6" t="s">
        <v>784</v>
      </c>
      <c r="F1678" s="6" t="s">
        <v>21</v>
      </c>
      <c r="G1678" s="6" t="s">
        <v>12</v>
      </c>
      <c r="H1678" s="6" t="s">
        <v>917</v>
      </c>
      <c r="I1678" s="6">
        <v>-9</v>
      </c>
      <c r="J1678" s="13" t="str">
        <f>VLOOKUP(MONTH(Tabla7[[#This Row],[Fecha del movimiento]]),Tablas!$O$4:$P$15,2,0)</f>
        <v>Ene</v>
      </c>
      <c r="K1678" s="6">
        <f>YEAR(Tabla7[[#This Row],[Fecha del movimiento]])</f>
        <v>2018</v>
      </c>
    </row>
    <row r="1679" spans="2:11" x14ac:dyDescent="0.2">
      <c r="B1679" s="8">
        <v>43174</v>
      </c>
      <c r="C1679" s="6" t="s">
        <v>2548</v>
      </c>
      <c r="D1679" s="6">
        <v>300404</v>
      </c>
      <c r="E1679" s="6" t="s">
        <v>591</v>
      </c>
      <c r="F1679" s="6" t="s">
        <v>21</v>
      </c>
      <c r="G1679" s="6" t="s">
        <v>4</v>
      </c>
      <c r="H1679" s="6" t="s">
        <v>917</v>
      </c>
      <c r="I1679" s="6">
        <v>-15</v>
      </c>
      <c r="J1679" s="13" t="str">
        <f>VLOOKUP(MONTH(Tabla7[[#This Row],[Fecha del movimiento]]),Tablas!$O$4:$P$15,2,0)</f>
        <v>Mar</v>
      </c>
      <c r="K1679" s="6">
        <f>YEAR(Tabla7[[#This Row],[Fecha del movimiento]])</f>
        <v>2018</v>
      </c>
    </row>
    <row r="1680" spans="2:11" x14ac:dyDescent="0.2">
      <c r="B1680" s="8">
        <v>43101</v>
      </c>
      <c r="C1680" s="6" t="s">
        <v>2549</v>
      </c>
      <c r="D1680" s="6">
        <v>300565</v>
      </c>
      <c r="E1680" s="6" t="s">
        <v>467</v>
      </c>
      <c r="F1680" s="6" t="s">
        <v>21</v>
      </c>
      <c r="G1680" s="6" t="s">
        <v>2</v>
      </c>
      <c r="H1680" s="6" t="s">
        <v>923</v>
      </c>
      <c r="I1680" s="6">
        <v>13</v>
      </c>
      <c r="J1680" s="13" t="str">
        <f>VLOOKUP(MONTH(Tabla7[[#This Row],[Fecha del movimiento]]),Tablas!$O$4:$P$15,2,0)</f>
        <v>Ene</v>
      </c>
      <c r="K1680" s="6">
        <f>YEAR(Tabla7[[#This Row],[Fecha del movimiento]])</f>
        <v>2018</v>
      </c>
    </row>
    <row r="1681" spans="2:11" x14ac:dyDescent="0.2">
      <c r="B1681" s="8">
        <v>43133</v>
      </c>
      <c r="C1681" s="6" t="s">
        <v>2550</v>
      </c>
      <c r="D1681" s="6">
        <v>300838</v>
      </c>
      <c r="E1681" s="6" t="s">
        <v>231</v>
      </c>
      <c r="F1681" s="6" t="s">
        <v>21</v>
      </c>
      <c r="G1681" s="6" t="s">
        <v>2</v>
      </c>
      <c r="H1681" s="6" t="s">
        <v>923</v>
      </c>
      <c r="I1681" s="6">
        <v>20</v>
      </c>
      <c r="J1681" s="13" t="str">
        <f>VLOOKUP(MONTH(Tabla7[[#This Row],[Fecha del movimiento]]),Tablas!$O$4:$P$15,2,0)</f>
        <v>Feb</v>
      </c>
      <c r="K1681" s="6">
        <f>YEAR(Tabla7[[#This Row],[Fecha del movimiento]])</f>
        <v>2018</v>
      </c>
    </row>
    <row r="1682" spans="2:11" x14ac:dyDescent="0.2">
      <c r="B1682" s="8">
        <v>43159</v>
      </c>
      <c r="C1682" s="6" t="s">
        <v>2551</v>
      </c>
      <c r="D1682" s="6">
        <v>300946</v>
      </c>
      <c r="E1682" s="6" t="s">
        <v>129</v>
      </c>
      <c r="F1682" s="6" t="s">
        <v>21</v>
      </c>
      <c r="G1682" s="6" t="s">
        <v>13</v>
      </c>
      <c r="H1682" s="6" t="s">
        <v>923</v>
      </c>
      <c r="I1682" s="6">
        <v>11</v>
      </c>
      <c r="J1682" s="13" t="str">
        <f>VLOOKUP(MONTH(Tabla7[[#This Row],[Fecha del movimiento]]),Tablas!$O$4:$P$15,2,0)</f>
        <v>Feb</v>
      </c>
      <c r="K1682" s="6">
        <f>YEAR(Tabla7[[#This Row],[Fecha del movimiento]])</f>
        <v>2018</v>
      </c>
    </row>
    <row r="1683" spans="2:11" x14ac:dyDescent="0.2">
      <c r="B1683" s="8">
        <v>43281</v>
      </c>
      <c r="C1683" s="6" t="s">
        <v>2552</v>
      </c>
      <c r="D1683" s="6">
        <v>300248</v>
      </c>
      <c r="E1683" s="6" t="s">
        <v>696</v>
      </c>
      <c r="F1683" s="6" t="s">
        <v>21</v>
      </c>
      <c r="G1683" s="6" t="s">
        <v>13</v>
      </c>
      <c r="H1683" s="6" t="s">
        <v>923</v>
      </c>
      <c r="I1683" s="6">
        <v>13</v>
      </c>
      <c r="J1683" s="13" t="str">
        <f>VLOOKUP(MONTH(Tabla7[[#This Row],[Fecha del movimiento]]),Tablas!$O$4:$P$15,2,0)</f>
        <v>Jun</v>
      </c>
      <c r="K1683" s="6">
        <f>YEAR(Tabla7[[#This Row],[Fecha del movimiento]])</f>
        <v>2018</v>
      </c>
    </row>
    <row r="1684" spans="2:11" x14ac:dyDescent="0.2">
      <c r="B1684" s="8">
        <v>43238</v>
      </c>
      <c r="C1684" s="6" t="s">
        <v>2553</v>
      </c>
      <c r="D1684" s="6">
        <v>300253</v>
      </c>
      <c r="E1684" s="6" t="s">
        <v>468</v>
      </c>
      <c r="F1684" s="6" t="s">
        <v>21</v>
      </c>
      <c r="G1684" s="6" t="s">
        <v>2</v>
      </c>
      <c r="H1684" s="6" t="s">
        <v>917</v>
      </c>
      <c r="I1684" s="6">
        <v>-17</v>
      </c>
      <c r="J1684" s="13" t="str">
        <f>VLOOKUP(MONTH(Tabla7[[#This Row],[Fecha del movimiento]]),Tablas!$O$4:$P$15,2,0)</f>
        <v>May</v>
      </c>
      <c r="K1684" s="6">
        <f>YEAR(Tabla7[[#This Row],[Fecha del movimiento]])</f>
        <v>2018</v>
      </c>
    </row>
    <row r="1685" spans="2:11" x14ac:dyDescent="0.2">
      <c r="B1685" s="8">
        <v>43131</v>
      </c>
      <c r="C1685" s="6" t="s">
        <v>2554</v>
      </c>
      <c r="D1685" s="6">
        <v>300788</v>
      </c>
      <c r="E1685" s="6" t="s">
        <v>278</v>
      </c>
      <c r="F1685" s="6" t="s">
        <v>21</v>
      </c>
      <c r="G1685" s="6" t="s">
        <v>2</v>
      </c>
      <c r="H1685" s="6" t="s">
        <v>917</v>
      </c>
      <c r="I1685" s="6">
        <v>-20</v>
      </c>
      <c r="J1685" s="13" t="str">
        <f>VLOOKUP(MONTH(Tabla7[[#This Row],[Fecha del movimiento]]),Tablas!$O$4:$P$15,2,0)</f>
        <v>Ene</v>
      </c>
      <c r="K1685" s="6">
        <f>YEAR(Tabla7[[#This Row],[Fecha del movimiento]])</f>
        <v>2018</v>
      </c>
    </row>
    <row r="1686" spans="2:11" x14ac:dyDescent="0.2">
      <c r="B1686" s="8">
        <v>43111</v>
      </c>
      <c r="C1686" s="6" t="s">
        <v>2555</v>
      </c>
      <c r="D1686" s="6">
        <v>301056</v>
      </c>
      <c r="E1686" s="6" t="s">
        <v>23</v>
      </c>
      <c r="F1686" s="6" t="s">
        <v>21</v>
      </c>
      <c r="G1686" s="6" t="s">
        <v>2</v>
      </c>
      <c r="H1686" s="6" t="s">
        <v>923</v>
      </c>
      <c r="I1686" s="6">
        <v>19</v>
      </c>
      <c r="J1686" s="13" t="str">
        <f>VLOOKUP(MONTH(Tabla7[[#This Row],[Fecha del movimiento]]),Tablas!$O$4:$P$15,2,0)</f>
        <v>Ene</v>
      </c>
      <c r="K1686" s="6">
        <f>YEAR(Tabla7[[#This Row],[Fecha del movimiento]])</f>
        <v>2018</v>
      </c>
    </row>
    <row r="1687" spans="2:11" x14ac:dyDescent="0.2">
      <c r="B1687" s="8">
        <v>43301</v>
      </c>
      <c r="C1687" s="6" t="s">
        <v>2556</v>
      </c>
      <c r="D1687" s="6">
        <v>300093</v>
      </c>
      <c r="E1687" s="6" t="s">
        <v>415</v>
      </c>
      <c r="F1687" s="6" t="s">
        <v>21</v>
      </c>
      <c r="G1687" s="6" t="s">
        <v>13</v>
      </c>
      <c r="H1687" s="6" t="s">
        <v>923</v>
      </c>
      <c r="I1687" s="6">
        <v>13</v>
      </c>
      <c r="J1687" s="13" t="str">
        <f>VLOOKUP(MONTH(Tabla7[[#This Row],[Fecha del movimiento]]),Tablas!$O$4:$P$15,2,0)</f>
        <v>Jul</v>
      </c>
      <c r="K1687" s="6">
        <f>YEAR(Tabla7[[#This Row],[Fecha del movimiento]])</f>
        <v>2018</v>
      </c>
    </row>
    <row r="1688" spans="2:11" x14ac:dyDescent="0.2">
      <c r="B1688" s="8">
        <v>43273</v>
      </c>
      <c r="C1688" s="6" t="s">
        <v>2311</v>
      </c>
      <c r="D1688" s="6">
        <v>300560</v>
      </c>
      <c r="E1688" s="6" t="s">
        <v>470</v>
      </c>
      <c r="F1688" s="6" t="s">
        <v>21</v>
      </c>
      <c r="G1688" s="6" t="s">
        <v>2</v>
      </c>
      <c r="H1688" s="6" t="s">
        <v>917</v>
      </c>
      <c r="I1688" s="6">
        <v>-20</v>
      </c>
      <c r="J1688" s="13" t="str">
        <f>VLOOKUP(MONTH(Tabla7[[#This Row],[Fecha del movimiento]]),Tablas!$O$4:$P$15,2,0)</f>
        <v>Jun</v>
      </c>
      <c r="K1688" s="6">
        <f>YEAR(Tabla7[[#This Row],[Fecha del movimiento]])</f>
        <v>2018</v>
      </c>
    </row>
    <row r="1689" spans="2:11" x14ac:dyDescent="0.2">
      <c r="B1689" s="8">
        <v>43148</v>
      </c>
      <c r="C1689" s="6" t="s">
        <v>2557</v>
      </c>
      <c r="D1689" s="6">
        <v>300755</v>
      </c>
      <c r="E1689" s="6" t="s">
        <v>307</v>
      </c>
      <c r="F1689" s="6" t="s">
        <v>21</v>
      </c>
      <c r="G1689" s="6" t="s">
        <v>10</v>
      </c>
      <c r="H1689" s="6" t="s">
        <v>923</v>
      </c>
      <c r="I1689" s="6">
        <v>13</v>
      </c>
      <c r="J1689" s="13" t="str">
        <f>VLOOKUP(MONTH(Tabla7[[#This Row],[Fecha del movimiento]]),Tablas!$O$4:$P$15,2,0)</f>
        <v>Feb</v>
      </c>
      <c r="K1689" s="6">
        <f>YEAR(Tabla7[[#This Row],[Fecha del movimiento]])</f>
        <v>2018</v>
      </c>
    </row>
    <row r="1690" spans="2:11" x14ac:dyDescent="0.2">
      <c r="B1690" s="8">
        <v>43136</v>
      </c>
      <c r="C1690" s="6" t="s">
        <v>2558</v>
      </c>
      <c r="D1690" s="6">
        <v>300419</v>
      </c>
      <c r="E1690" s="6" t="s">
        <v>583</v>
      </c>
      <c r="F1690" s="6" t="s">
        <v>21</v>
      </c>
      <c r="G1690" s="6" t="s">
        <v>1</v>
      </c>
      <c r="H1690" s="6" t="s">
        <v>917</v>
      </c>
      <c r="I1690" s="6">
        <v>-8</v>
      </c>
      <c r="J1690" s="13" t="str">
        <f>VLOOKUP(MONTH(Tabla7[[#This Row],[Fecha del movimiento]]),Tablas!$O$4:$P$15,2,0)</f>
        <v>Feb</v>
      </c>
      <c r="K1690" s="6">
        <f>YEAR(Tabla7[[#This Row],[Fecha del movimiento]])</f>
        <v>2018</v>
      </c>
    </row>
    <row r="1691" spans="2:11" x14ac:dyDescent="0.2">
      <c r="B1691" s="8">
        <v>43171</v>
      </c>
      <c r="C1691" s="6" t="s">
        <v>2175</v>
      </c>
      <c r="D1691" s="6">
        <v>300106</v>
      </c>
      <c r="E1691" s="6" t="s">
        <v>768</v>
      </c>
      <c r="F1691" s="6" t="s">
        <v>21</v>
      </c>
      <c r="G1691" s="6" t="s">
        <v>4</v>
      </c>
      <c r="H1691" s="6" t="s">
        <v>917</v>
      </c>
      <c r="I1691" s="6">
        <v>-14</v>
      </c>
      <c r="J1691" s="13" t="str">
        <f>VLOOKUP(MONTH(Tabla7[[#This Row],[Fecha del movimiento]]),Tablas!$O$4:$P$15,2,0)</f>
        <v>Mar</v>
      </c>
      <c r="K1691" s="6">
        <f>YEAR(Tabla7[[#This Row],[Fecha del movimiento]])</f>
        <v>2018</v>
      </c>
    </row>
    <row r="1692" spans="2:11" x14ac:dyDescent="0.2">
      <c r="B1692" s="8">
        <v>43308</v>
      </c>
      <c r="C1692" s="6" t="s">
        <v>2559</v>
      </c>
      <c r="D1692" s="6">
        <v>300403</v>
      </c>
      <c r="E1692" s="6" t="s">
        <v>592</v>
      </c>
      <c r="F1692" s="6" t="s">
        <v>21</v>
      </c>
      <c r="G1692" s="6" t="s">
        <v>2</v>
      </c>
      <c r="H1692" s="6" t="s">
        <v>923</v>
      </c>
      <c r="I1692" s="6">
        <v>12</v>
      </c>
      <c r="J1692" s="13" t="str">
        <f>VLOOKUP(MONTH(Tabla7[[#This Row],[Fecha del movimiento]]),Tablas!$O$4:$P$15,2,0)</f>
        <v>Jul</v>
      </c>
      <c r="K1692" s="6">
        <f>YEAR(Tabla7[[#This Row],[Fecha del movimiento]])</f>
        <v>2018</v>
      </c>
    </row>
    <row r="1693" spans="2:11" x14ac:dyDescent="0.2">
      <c r="B1693" s="8">
        <v>43317</v>
      </c>
      <c r="C1693" s="6" t="s">
        <v>2560</v>
      </c>
      <c r="D1693" s="6">
        <v>300969</v>
      </c>
      <c r="E1693" s="6" t="s">
        <v>106</v>
      </c>
      <c r="F1693" s="6" t="s">
        <v>21</v>
      </c>
      <c r="G1693" s="6" t="s">
        <v>2</v>
      </c>
      <c r="H1693" s="6" t="s">
        <v>917</v>
      </c>
      <c r="I1693" s="6">
        <v>-14</v>
      </c>
      <c r="J1693" s="13" t="str">
        <f>VLOOKUP(MONTH(Tabla7[[#This Row],[Fecha del movimiento]]),Tablas!$O$4:$P$15,2,0)</f>
        <v>Ago</v>
      </c>
      <c r="K1693" s="6">
        <f>YEAR(Tabla7[[#This Row],[Fecha del movimiento]])</f>
        <v>2018</v>
      </c>
    </row>
    <row r="1694" spans="2:11" x14ac:dyDescent="0.2">
      <c r="B1694" s="8">
        <v>43142</v>
      </c>
      <c r="C1694" s="6" t="s">
        <v>2561</v>
      </c>
      <c r="D1694" s="6">
        <v>300431</v>
      </c>
      <c r="E1694" s="6" t="s">
        <v>574</v>
      </c>
      <c r="F1694" s="6" t="s">
        <v>21</v>
      </c>
      <c r="G1694" s="6" t="s">
        <v>2</v>
      </c>
      <c r="H1694" s="6" t="s">
        <v>923</v>
      </c>
      <c r="I1694" s="6">
        <v>14</v>
      </c>
      <c r="J1694" s="13" t="str">
        <f>VLOOKUP(MONTH(Tabla7[[#This Row],[Fecha del movimiento]]),Tablas!$O$4:$P$15,2,0)</f>
        <v>Feb</v>
      </c>
      <c r="K1694" s="6">
        <f>YEAR(Tabla7[[#This Row],[Fecha del movimiento]])</f>
        <v>2018</v>
      </c>
    </row>
    <row r="1695" spans="2:11" x14ac:dyDescent="0.2">
      <c r="B1695" s="8">
        <v>43303</v>
      </c>
      <c r="C1695" s="6" t="s">
        <v>2562</v>
      </c>
      <c r="D1695" s="6">
        <v>300234</v>
      </c>
      <c r="E1695" s="6" t="s">
        <v>539</v>
      </c>
      <c r="F1695" s="6" t="s">
        <v>21</v>
      </c>
      <c r="G1695" s="6" t="s">
        <v>6</v>
      </c>
      <c r="H1695" s="6" t="s">
        <v>923</v>
      </c>
      <c r="I1695" s="6">
        <v>17</v>
      </c>
      <c r="J1695" s="13" t="str">
        <f>VLOOKUP(MONTH(Tabla7[[#This Row],[Fecha del movimiento]]),Tablas!$O$4:$P$15,2,0)</f>
        <v>Jul</v>
      </c>
      <c r="K1695" s="6">
        <f>YEAR(Tabla7[[#This Row],[Fecha del movimiento]])</f>
        <v>2018</v>
      </c>
    </row>
    <row r="1696" spans="2:11" x14ac:dyDescent="0.2">
      <c r="B1696" s="8">
        <v>43168</v>
      </c>
      <c r="C1696" s="6" t="s">
        <v>2563</v>
      </c>
      <c r="D1696" s="6">
        <v>300157</v>
      </c>
      <c r="E1696" s="6" t="s">
        <v>208</v>
      </c>
      <c r="F1696" s="6" t="s">
        <v>21</v>
      </c>
      <c r="G1696" s="6" t="s">
        <v>4</v>
      </c>
      <c r="H1696" s="6" t="s">
        <v>923</v>
      </c>
      <c r="I1696" s="6">
        <v>17</v>
      </c>
      <c r="J1696" s="13" t="str">
        <f>VLOOKUP(MONTH(Tabla7[[#This Row],[Fecha del movimiento]]),Tablas!$O$4:$P$15,2,0)</f>
        <v>Mar</v>
      </c>
      <c r="K1696" s="6">
        <f>YEAR(Tabla7[[#This Row],[Fecha del movimiento]])</f>
        <v>2018</v>
      </c>
    </row>
    <row r="1697" spans="2:11" x14ac:dyDescent="0.2">
      <c r="B1697" s="8">
        <v>43157</v>
      </c>
      <c r="C1697" s="6" t="s">
        <v>2564</v>
      </c>
      <c r="D1697" s="6">
        <v>300467</v>
      </c>
      <c r="E1697" s="6" t="s">
        <v>535</v>
      </c>
      <c r="F1697" s="6" t="s">
        <v>21</v>
      </c>
      <c r="G1697" s="6" t="s">
        <v>2</v>
      </c>
      <c r="H1697" s="6" t="s">
        <v>923</v>
      </c>
      <c r="I1697" s="6">
        <v>14</v>
      </c>
      <c r="J1697" s="13" t="str">
        <f>VLOOKUP(MONTH(Tabla7[[#This Row],[Fecha del movimiento]]),Tablas!$O$4:$P$15,2,0)</f>
        <v>Feb</v>
      </c>
      <c r="K1697" s="6">
        <f>YEAR(Tabla7[[#This Row],[Fecha del movimiento]])</f>
        <v>2018</v>
      </c>
    </row>
    <row r="1698" spans="2:11" x14ac:dyDescent="0.2">
      <c r="B1698" s="8">
        <v>43280</v>
      </c>
      <c r="C1698" s="6" t="s">
        <v>2565</v>
      </c>
      <c r="D1698" s="6">
        <v>300945</v>
      </c>
      <c r="E1698" s="6" t="s">
        <v>130</v>
      </c>
      <c r="F1698" s="6" t="s">
        <v>21</v>
      </c>
      <c r="G1698" s="6" t="s">
        <v>2</v>
      </c>
      <c r="H1698" s="6" t="s">
        <v>923</v>
      </c>
      <c r="I1698" s="6">
        <v>20</v>
      </c>
      <c r="J1698" s="13" t="str">
        <f>VLOOKUP(MONTH(Tabla7[[#This Row],[Fecha del movimiento]]),Tablas!$O$4:$P$15,2,0)</f>
        <v>Jun</v>
      </c>
      <c r="K1698" s="6">
        <f>YEAR(Tabla7[[#This Row],[Fecha del movimiento]])</f>
        <v>2018</v>
      </c>
    </row>
    <row r="1699" spans="2:11" x14ac:dyDescent="0.2">
      <c r="B1699" s="8">
        <v>43299</v>
      </c>
      <c r="C1699" s="6" t="s">
        <v>2566</v>
      </c>
      <c r="D1699" s="6">
        <v>300397</v>
      </c>
      <c r="E1699" s="6" t="s">
        <v>597</v>
      </c>
      <c r="F1699" s="6" t="s">
        <v>21</v>
      </c>
      <c r="G1699" s="6" t="s">
        <v>1</v>
      </c>
      <c r="H1699" s="6" t="s">
        <v>917</v>
      </c>
      <c r="I1699" s="6">
        <v>-8</v>
      </c>
      <c r="J1699" s="13" t="str">
        <f>VLOOKUP(MONTH(Tabla7[[#This Row],[Fecha del movimiento]]),Tablas!$O$4:$P$15,2,0)</f>
        <v>Jul</v>
      </c>
      <c r="K1699" s="6">
        <f>YEAR(Tabla7[[#This Row],[Fecha del movimiento]])</f>
        <v>2018</v>
      </c>
    </row>
    <row r="1700" spans="2:11" x14ac:dyDescent="0.2">
      <c r="B1700" s="8">
        <v>43138</v>
      </c>
      <c r="C1700" s="6" t="s">
        <v>2567</v>
      </c>
      <c r="D1700" s="6">
        <v>300354</v>
      </c>
      <c r="E1700" s="6" t="s">
        <v>627</v>
      </c>
      <c r="F1700" s="6" t="s">
        <v>21</v>
      </c>
      <c r="G1700" s="6" t="s">
        <v>13</v>
      </c>
      <c r="H1700" s="6" t="s">
        <v>917</v>
      </c>
      <c r="I1700" s="6">
        <v>-14</v>
      </c>
      <c r="J1700" s="13" t="str">
        <f>VLOOKUP(MONTH(Tabla7[[#This Row],[Fecha del movimiento]]),Tablas!$O$4:$P$15,2,0)</f>
        <v>Feb</v>
      </c>
      <c r="K1700" s="6">
        <f>YEAR(Tabla7[[#This Row],[Fecha del movimiento]])</f>
        <v>2018</v>
      </c>
    </row>
    <row r="1701" spans="2:11" x14ac:dyDescent="0.2">
      <c r="B1701" s="8">
        <v>43134</v>
      </c>
      <c r="C1701" s="6" t="s">
        <v>2568</v>
      </c>
      <c r="D1701" s="6">
        <v>300183</v>
      </c>
      <c r="E1701" s="6" t="s">
        <v>739</v>
      </c>
      <c r="F1701" s="6" t="s">
        <v>21</v>
      </c>
      <c r="G1701" s="6" t="s">
        <v>12</v>
      </c>
      <c r="H1701" s="6" t="s">
        <v>917</v>
      </c>
      <c r="I1701" s="6">
        <v>-16</v>
      </c>
      <c r="J1701" s="13" t="str">
        <f>VLOOKUP(MONTH(Tabla7[[#This Row],[Fecha del movimiento]]),Tablas!$O$4:$P$15,2,0)</f>
        <v>Feb</v>
      </c>
      <c r="K1701" s="6">
        <f>YEAR(Tabla7[[#This Row],[Fecha del movimiento]])</f>
        <v>2018</v>
      </c>
    </row>
    <row r="1702" spans="2:11" x14ac:dyDescent="0.2">
      <c r="B1702" s="8">
        <v>43201</v>
      </c>
      <c r="C1702" s="6" t="s">
        <v>2569</v>
      </c>
      <c r="D1702" s="6">
        <v>300409</v>
      </c>
      <c r="E1702" s="6" t="s">
        <v>590</v>
      </c>
      <c r="F1702" s="6" t="s">
        <v>21</v>
      </c>
      <c r="G1702" s="6" t="s">
        <v>11</v>
      </c>
      <c r="H1702" s="6" t="s">
        <v>923</v>
      </c>
      <c r="I1702" s="6">
        <v>10</v>
      </c>
      <c r="J1702" s="13" t="str">
        <f>VLOOKUP(MONTH(Tabla7[[#This Row],[Fecha del movimiento]]),Tablas!$O$4:$P$15,2,0)</f>
        <v>Abr</v>
      </c>
      <c r="K1702" s="6">
        <f>YEAR(Tabla7[[#This Row],[Fecha del movimiento]])</f>
        <v>2018</v>
      </c>
    </row>
    <row r="1703" spans="2:11" x14ac:dyDescent="0.2">
      <c r="B1703" s="8">
        <v>43271</v>
      </c>
      <c r="C1703" s="6" t="s">
        <v>2570</v>
      </c>
      <c r="D1703" s="6">
        <v>300436</v>
      </c>
      <c r="E1703" s="6" t="s">
        <v>571</v>
      </c>
      <c r="F1703" s="6" t="s">
        <v>21</v>
      </c>
      <c r="G1703" s="6" t="s">
        <v>13</v>
      </c>
      <c r="H1703" s="6" t="s">
        <v>917</v>
      </c>
      <c r="I1703" s="6">
        <v>-15</v>
      </c>
      <c r="J1703" s="13" t="str">
        <f>VLOOKUP(MONTH(Tabla7[[#This Row],[Fecha del movimiento]]),Tablas!$O$4:$P$15,2,0)</f>
        <v>Jun</v>
      </c>
      <c r="K1703" s="6">
        <f>YEAR(Tabla7[[#This Row],[Fecha del movimiento]])</f>
        <v>2018</v>
      </c>
    </row>
    <row r="1704" spans="2:11" x14ac:dyDescent="0.2">
      <c r="B1704" s="8">
        <v>43286</v>
      </c>
      <c r="C1704" s="6" t="s">
        <v>2571</v>
      </c>
      <c r="D1704" s="6">
        <v>300165</v>
      </c>
      <c r="E1704" s="6" t="s">
        <v>322</v>
      </c>
      <c r="F1704" s="6" t="s">
        <v>21</v>
      </c>
      <c r="G1704" s="6" t="s">
        <v>2</v>
      </c>
      <c r="H1704" s="6" t="s">
        <v>923</v>
      </c>
      <c r="I1704" s="6">
        <v>14</v>
      </c>
      <c r="J1704" s="13" t="str">
        <f>VLOOKUP(MONTH(Tabla7[[#This Row],[Fecha del movimiento]]),Tablas!$O$4:$P$15,2,0)</f>
        <v>Jul</v>
      </c>
      <c r="K1704" s="6">
        <f>YEAR(Tabla7[[#This Row],[Fecha del movimiento]])</f>
        <v>2018</v>
      </c>
    </row>
    <row r="1705" spans="2:11" x14ac:dyDescent="0.2">
      <c r="B1705" s="8">
        <v>43107</v>
      </c>
      <c r="C1705" s="6" t="s">
        <v>2572</v>
      </c>
      <c r="D1705" s="6">
        <v>300653</v>
      </c>
      <c r="E1705" s="6" t="s">
        <v>269</v>
      </c>
      <c r="F1705" s="6" t="s">
        <v>21</v>
      </c>
      <c r="G1705" s="6" t="s">
        <v>10</v>
      </c>
      <c r="H1705" s="6" t="s">
        <v>923</v>
      </c>
      <c r="I1705" s="6">
        <v>11</v>
      </c>
      <c r="J1705" s="13" t="str">
        <f>VLOOKUP(MONTH(Tabla7[[#This Row],[Fecha del movimiento]]),Tablas!$O$4:$P$15,2,0)</f>
        <v>Ene</v>
      </c>
      <c r="K1705" s="6">
        <f>YEAR(Tabla7[[#This Row],[Fecha del movimiento]])</f>
        <v>2018</v>
      </c>
    </row>
    <row r="1706" spans="2:11" x14ac:dyDescent="0.2">
      <c r="B1706" s="8">
        <v>43291</v>
      </c>
      <c r="C1706" s="6" t="s">
        <v>2573</v>
      </c>
      <c r="D1706" s="6">
        <v>300986</v>
      </c>
      <c r="E1706" s="6" t="s">
        <v>90</v>
      </c>
      <c r="F1706" s="6" t="s">
        <v>21</v>
      </c>
      <c r="G1706" s="6" t="s">
        <v>4</v>
      </c>
      <c r="H1706" s="6" t="s">
        <v>923</v>
      </c>
      <c r="I1706" s="6">
        <v>15</v>
      </c>
      <c r="J1706" s="13" t="str">
        <f>VLOOKUP(MONTH(Tabla7[[#This Row],[Fecha del movimiento]]),Tablas!$O$4:$P$15,2,0)</f>
        <v>Jul</v>
      </c>
      <c r="K1706" s="6">
        <f>YEAR(Tabla7[[#This Row],[Fecha del movimiento]])</f>
        <v>2018</v>
      </c>
    </row>
    <row r="1707" spans="2:11" x14ac:dyDescent="0.2">
      <c r="B1707" s="8">
        <v>43131</v>
      </c>
      <c r="C1707" s="6" t="s">
        <v>2574</v>
      </c>
      <c r="D1707" s="6">
        <v>300872</v>
      </c>
      <c r="E1707" s="6" t="s">
        <v>199</v>
      </c>
      <c r="F1707" s="6" t="s">
        <v>21</v>
      </c>
      <c r="G1707" s="6" t="s">
        <v>13</v>
      </c>
      <c r="H1707" s="6" t="s">
        <v>917</v>
      </c>
      <c r="I1707" s="6">
        <v>-12</v>
      </c>
      <c r="J1707" s="13" t="str">
        <f>VLOOKUP(MONTH(Tabla7[[#This Row],[Fecha del movimiento]]),Tablas!$O$4:$P$15,2,0)</f>
        <v>Ene</v>
      </c>
      <c r="K1707" s="6">
        <f>YEAR(Tabla7[[#This Row],[Fecha del movimiento]])</f>
        <v>2018</v>
      </c>
    </row>
    <row r="1708" spans="2:11" x14ac:dyDescent="0.2">
      <c r="B1708" s="8">
        <v>43313</v>
      </c>
      <c r="C1708" s="6" t="s">
        <v>2575</v>
      </c>
      <c r="D1708" s="6">
        <v>300415</v>
      </c>
      <c r="E1708" s="6" t="s">
        <v>587</v>
      </c>
      <c r="F1708" s="6" t="s">
        <v>21</v>
      </c>
      <c r="G1708" s="6" t="s">
        <v>11</v>
      </c>
      <c r="H1708" s="6" t="s">
        <v>917</v>
      </c>
      <c r="I1708" s="6">
        <v>-10</v>
      </c>
      <c r="J1708" s="13" t="str">
        <f>VLOOKUP(MONTH(Tabla7[[#This Row],[Fecha del movimiento]]),Tablas!$O$4:$P$15,2,0)</f>
        <v>Ago</v>
      </c>
      <c r="K1708" s="6">
        <f>YEAR(Tabla7[[#This Row],[Fecha del movimiento]])</f>
        <v>2018</v>
      </c>
    </row>
    <row r="1709" spans="2:11" x14ac:dyDescent="0.2">
      <c r="B1709" s="8">
        <v>43170</v>
      </c>
      <c r="C1709" s="6" t="s">
        <v>2576</v>
      </c>
      <c r="D1709" s="6">
        <v>300183</v>
      </c>
      <c r="E1709" s="6" t="s">
        <v>739</v>
      </c>
      <c r="F1709" s="6" t="s">
        <v>21</v>
      </c>
      <c r="G1709" s="6" t="s">
        <v>12</v>
      </c>
      <c r="H1709" s="6" t="s">
        <v>917</v>
      </c>
      <c r="I1709" s="6">
        <v>-20</v>
      </c>
      <c r="J1709" s="13" t="str">
        <f>VLOOKUP(MONTH(Tabla7[[#This Row],[Fecha del movimiento]]),Tablas!$O$4:$P$15,2,0)</f>
        <v>Mar</v>
      </c>
      <c r="K1709" s="6">
        <f>YEAR(Tabla7[[#This Row],[Fecha del movimiento]])</f>
        <v>2018</v>
      </c>
    </row>
    <row r="1710" spans="2:11" x14ac:dyDescent="0.2">
      <c r="B1710" s="8">
        <v>43237</v>
      </c>
      <c r="C1710" s="6" t="s">
        <v>2577</v>
      </c>
      <c r="D1710" s="6">
        <v>300482</v>
      </c>
      <c r="E1710" s="6" t="s">
        <v>289</v>
      </c>
      <c r="F1710" s="6" t="s">
        <v>21</v>
      </c>
      <c r="G1710" s="6" t="s">
        <v>7</v>
      </c>
      <c r="H1710" s="6" t="s">
        <v>917</v>
      </c>
      <c r="I1710" s="6">
        <v>-16</v>
      </c>
      <c r="J1710" s="13" t="str">
        <f>VLOOKUP(MONTH(Tabla7[[#This Row],[Fecha del movimiento]]),Tablas!$O$4:$P$15,2,0)</f>
        <v>May</v>
      </c>
      <c r="K1710" s="6">
        <f>YEAR(Tabla7[[#This Row],[Fecha del movimiento]])</f>
        <v>2018</v>
      </c>
    </row>
    <row r="1711" spans="2:11" x14ac:dyDescent="0.2">
      <c r="B1711" s="8">
        <v>43137</v>
      </c>
      <c r="C1711" s="6" t="s">
        <v>2578</v>
      </c>
      <c r="D1711" s="6">
        <v>300383</v>
      </c>
      <c r="E1711" s="6" t="s">
        <v>607</v>
      </c>
      <c r="F1711" s="6" t="s">
        <v>21</v>
      </c>
      <c r="G1711" s="6" t="s">
        <v>6</v>
      </c>
      <c r="H1711" s="6" t="s">
        <v>917</v>
      </c>
      <c r="I1711" s="6">
        <v>-20</v>
      </c>
      <c r="J1711" s="13" t="str">
        <f>VLOOKUP(MONTH(Tabla7[[#This Row],[Fecha del movimiento]]),Tablas!$O$4:$P$15,2,0)</f>
        <v>Feb</v>
      </c>
      <c r="K1711" s="6">
        <f>YEAR(Tabla7[[#This Row],[Fecha del movimiento]])</f>
        <v>2018</v>
      </c>
    </row>
    <row r="1712" spans="2:11" x14ac:dyDescent="0.2">
      <c r="B1712" s="8">
        <v>43271</v>
      </c>
      <c r="C1712" s="6" t="s">
        <v>2579</v>
      </c>
      <c r="D1712" s="6">
        <v>300913</v>
      </c>
      <c r="E1712" s="6" t="s">
        <v>159</v>
      </c>
      <c r="F1712" s="6" t="s">
        <v>21</v>
      </c>
      <c r="G1712" s="6" t="s">
        <v>2</v>
      </c>
      <c r="H1712" s="6" t="s">
        <v>917</v>
      </c>
      <c r="I1712" s="6">
        <v>-17</v>
      </c>
      <c r="J1712" s="13" t="str">
        <f>VLOOKUP(MONTH(Tabla7[[#This Row],[Fecha del movimiento]]),Tablas!$O$4:$P$15,2,0)</f>
        <v>Jun</v>
      </c>
      <c r="K1712" s="6">
        <f>YEAR(Tabla7[[#This Row],[Fecha del movimiento]])</f>
        <v>2018</v>
      </c>
    </row>
    <row r="1713" spans="2:11" x14ac:dyDescent="0.2">
      <c r="B1713" s="8">
        <v>43177</v>
      </c>
      <c r="C1713" s="6" t="s">
        <v>2580</v>
      </c>
      <c r="D1713" s="6">
        <v>300305</v>
      </c>
      <c r="E1713" s="6" t="s">
        <v>659</v>
      </c>
      <c r="F1713" s="6" t="s">
        <v>21</v>
      </c>
      <c r="G1713" s="6" t="s">
        <v>13</v>
      </c>
      <c r="H1713" s="6" t="s">
        <v>923</v>
      </c>
      <c r="I1713" s="6">
        <v>11</v>
      </c>
      <c r="J1713" s="13" t="str">
        <f>VLOOKUP(MONTH(Tabla7[[#This Row],[Fecha del movimiento]]),Tablas!$O$4:$P$15,2,0)</f>
        <v>Mar</v>
      </c>
      <c r="K1713" s="6">
        <f>YEAR(Tabla7[[#This Row],[Fecha del movimiento]])</f>
        <v>2018</v>
      </c>
    </row>
    <row r="1714" spans="2:11" x14ac:dyDescent="0.2">
      <c r="B1714" s="8">
        <v>43104</v>
      </c>
      <c r="C1714" s="6" t="s">
        <v>2581</v>
      </c>
      <c r="D1714" s="6">
        <v>300657</v>
      </c>
      <c r="E1714" s="6" t="s">
        <v>390</v>
      </c>
      <c r="F1714" s="6" t="s">
        <v>21</v>
      </c>
      <c r="G1714" s="6" t="s">
        <v>2</v>
      </c>
      <c r="H1714" s="6" t="s">
        <v>923</v>
      </c>
      <c r="I1714" s="6">
        <v>18</v>
      </c>
      <c r="J1714" s="13" t="str">
        <f>VLOOKUP(MONTH(Tabla7[[#This Row],[Fecha del movimiento]]),Tablas!$O$4:$P$15,2,0)</f>
        <v>Ene</v>
      </c>
      <c r="K1714" s="6">
        <f>YEAR(Tabla7[[#This Row],[Fecha del movimiento]])</f>
        <v>2018</v>
      </c>
    </row>
    <row r="1715" spans="2:11" x14ac:dyDescent="0.2">
      <c r="B1715" s="8">
        <v>43137</v>
      </c>
      <c r="C1715" s="6" t="s">
        <v>2582</v>
      </c>
      <c r="D1715" s="6">
        <v>300060</v>
      </c>
      <c r="E1715" s="6" t="s">
        <v>142</v>
      </c>
      <c r="F1715" s="6" t="s">
        <v>21</v>
      </c>
      <c r="G1715" s="6" t="s">
        <v>6</v>
      </c>
      <c r="H1715" s="6" t="s">
        <v>923</v>
      </c>
      <c r="I1715" s="6">
        <v>18</v>
      </c>
      <c r="J1715" s="13" t="str">
        <f>VLOOKUP(MONTH(Tabla7[[#This Row],[Fecha del movimiento]]),Tablas!$O$4:$P$15,2,0)</f>
        <v>Feb</v>
      </c>
      <c r="K1715" s="6">
        <f>YEAR(Tabla7[[#This Row],[Fecha del movimiento]])</f>
        <v>2018</v>
      </c>
    </row>
    <row r="1716" spans="2:11" x14ac:dyDescent="0.2">
      <c r="B1716" s="8">
        <v>43321</v>
      </c>
      <c r="C1716" s="6" t="s">
        <v>2583</v>
      </c>
      <c r="D1716" s="6">
        <v>300743</v>
      </c>
      <c r="E1716" s="6" t="s">
        <v>317</v>
      </c>
      <c r="F1716" s="6" t="s">
        <v>21</v>
      </c>
      <c r="G1716" s="6" t="s">
        <v>2</v>
      </c>
      <c r="H1716" s="6" t="s">
        <v>917</v>
      </c>
      <c r="I1716" s="6">
        <v>-18</v>
      </c>
      <c r="J1716" s="13" t="str">
        <f>VLOOKUP(MONTH(Tabla7[[#This Row],[Fecha del movimiento]]),Tablas!$O$4:$P$15,2,0)</f>
        <v>Ago</v>
      </c>
      <c r="K1716" s="6">
        <f>YEAR(Tabla7[[#This Row],[Fecha del movimiento]])</f>
        <v>2018</v>
      </c>
    </row>
    <row r="1717" spans="2:11" x14ac:dyDescent="0.2">
      <c r="B1717" s="8">
        <v>43118</v>
      </c>
      <c r="C1717" s="6" t="s">
        <v>2584</v>
      </c>
      <c r="D1717" s="6">
        <v>300373</v>
      </c>
      <c r="E1717" s="6" t="s">
        <v>245</v>
      </c>
      <c r="F1717" s="6" t="s">
        <v>21</v>
      </c>
      <c r="G1717" s="6" t="s">
        <v>10</v>
      </c>
      <c r="H1717" s="6" t="s">
        <v>923</v>
      </c>
      <c r="I1717" s="6">
        <v>19</v>
      </c>
      <c r="J1717" s="13" t="str">
        <f>VLOOKUP(MONTH(Tabla7[[#This Row],[Fecha del movimiento]]),Tablas!$O$4:$P$15,2,0)</f>
        <v>Ene</v>
      </c>
      <c r="K1717" s="6">
        <f>YEAR(Tabla7[[#This Row],[Fecha del movimiento]])</f>
        <v>2018</v>
      </c>
    </row>
    <row r="1718" spans="2:11" x14ac:dyDescent="0.2">
      <c r="B1718" s="8">
        <v>43193</v>
      </c>
      <c r="C1718" s="6" t="s">
        <v>2585</v>
      </c>
      <c r="D1718" s="6">
        <v>301016</v>
      </c>
      <c r="E1718" s="6" t="s">
        <v>61</v>
      </c>
      <c r="F1718" s="6" t="s">
        <v>21</v>
      </c>
      <c r="G1718" s="6" t="s">
        <v>9</v>
      </c>
      <c r="H1718" s="6" t="s">
        <v>917</v>
      </c>
      <c r="I1718" s="6">
        <v>-6</v>
      </c>
      <c r="J1718" s="13" t="str">
        <f>VLOOKUP(MONTH(Tabla7[[#This Row],[Fecha del movimiento]]),Tablas!$O$4:$P$15,2,0)</f>
        <v>Abr</v>
      </c>
      <c r="K1718" s="6">
        <f>YEAR(Tabla7[[#This Row],[Fecha del movimiento]])</f>
        <v>2018</v>
      </c>
    </row>
    <row r="1719" spans="2:11" x14ac:dyDescent="0.2">
      <c r="B1719" s="8">
        <v>43219</v>
      </c>
      <c r="C1719" s="6" t="s">
        <v>2586</v>
      </c>
      <c r="D1719" s="6">
        <v>300636</v>
      </c>
      <c r="E1719" s="6" t="s">
        <v>408</v>
      </c>
      <c r="F1719" s="6" t="s">
        <v>21</v>
      </c>
      <c r="G1719" s="6" t="s">
        <v>7</v>
      </c>
      <c r="H1719" s="6" t="s">
        <v>923</v>
      </c>
      <c r="I1719" s="6">
        <v>15</v>
      </c>
      <c r="J1719" s="13" t="str">
        <f>VLOOKUP(MONTH(Tabla7[[#This Row],[Fecha del movimiento]]),Tablas!$O$4:$P$15,2,0)</f>
        <v>Abr</v>
      </c>
      <c r="K1719" s="6">
        <f>YEAR(Tabla7[[#This Row],[Fecha del movimiento]])</f>
        <v>2018</v>
      </c>
    </row>
    <row r="1720" spans="2:11" x14ac:dyDescent="0.2">
      <c r="B1720" s="8">
        <v>43141</v>
      </c>
      <c r="C1720" s="6" t="s">
        <v>2587</v>
      </c>
      <c r="D1720" s="6">
        <v>300542</v>
      </c>
      <c r="E1720" s="6" t="s">
        <v>486</v>
      </c>
      <c r="F1720" s="6" t="s">
        <v>21</v>
      </c>
      <c r="G1720" s="6" t="s">
        <v>10</v>
      </c>
      <c r="H1720" s="6" t="s">
        <v>923</v>
      </c>
      <c r="I1720" s="6">
        <v>17</v>
      </c>
      <c r="J1720" s="13" t="str">
        <f>VLOOKUP(MONTH(Tabla7[[#This Row],[Fecha del movimiento]]),Tablas!$O$4:$P$15,2,0)</f>
        <v>Feb</v>
      </c>
      <c r="K1720" s="6">
        <f>YEAR(Tabla7[[#This Row],[Fecha del movimiento]])</f>
        <v>2018</v>
      </c>
    </row>
    <row r="1721" spans="2:11" x14ac:dyDescent="0.2">
      <c r="B1721" s="8">
        <v>43318</v>
      </c>
      <c r="C1721" s="6" t="s">
        <v>2588</v>
      </c>
      <c r="D1721" s="6">
        <v>300638</v>
      </c>
      <c r="E1721" s="6" t="s">
        <v>406</v>
      </c>
      <c r="F1721" s="6" t="s">
        <v>21</v>
      </c>
      <c r="G1721" s="6" t="s">
        <v>1</v>
      </c>
      <c r="H1721" s="6" t="s">
        <v>923</v>
      </c>
      <c r="I1721" s="6">
        <v>17</v>
      </c>
      <c r="J1721" s="13" t="str">
        <f>VLOOKUP(MONTH(Tabla7[[#This Row],[Fecha del movimiento]]),Tablas!$O$4:$P$15,2,0)</f>
        <v>Ago</v>
      </c>
      <c r="K1721" s="6">
        <f>YEAR(Tabla7[[#This Row],[Fecha del movimiento]])</f>
        <v>2018</v>
      </c>
    </row>
    <row r="1722" spans="2:11" x14ac:dyDescent="0.2">
      <c r="B1722" s="8">
        <v>43125</v>
      </c>
      <c r="C1722" s="6" t="s">
        <v>2589</v>
      </c>
      <c r="D1722" s="6">
        <v>301044</v>
      </c>
      <c r="E1722" s="6" t="s">
        <v>35</v>
      </c>
      <c r="F1722" s="6" t="s">
        <v>21</v>
      </c>
      <c r="G1722" s="6" t="s">
        <v>13</v>
      </c>
      <c r="H1722" s="6" t="s">
        <v>923</v>
      </c>
      <c r="I1722" s="6">
        <v>15</v>
      </c>
      <c r="J1722" s="13" t="str">
        <f>VLOOKUP(MONTH(Tabla7[[#This Row],[Fecha del movimiento]]),Tablas!$O$4:$P$15,2,0)</f>
        <v>Ene</v>
      </c>
      <c r="K1722" s="6">
        <f>YEAR(Tabla7[[#This Row],[Fecha del movimiento]])</f>
        <v>2018</v>
      </c>
    </row>
    <row r="1723" spans="2:11" x14ac:dyDescent="0.2">
      <c r="B1723" s="8">
        <v>43302</v>
      </c>
      <c r="C1723" s="6" t="s">
        <v>2590</v>
      </c>
      <c r="D1723" s="6">
        <v>300727</v>
      </c>
      <c r="E1723" s="6" t="s">
        <v>331</v>
      </c>
      <c r="F1723" s="6" t="s">
        <v>21</v>
      </c>
      <c r="G1723" s="6" t="s">
        <v>10</v>
      </c>
      <c r="H1723" s="6" t="s">
        <v>923</v>
      </c>
      <c r="I1723" s="6">
        <v>15</v>
      </c>
      <c r="J1723" s="13" t="str">
        <f>VLOOKUP(MONTH(Tabla7[[#This Row],[Fecha del movimiento]]),Tablas!$O$4:$P$15,2,0)</f>
        <v>Jul</v>
      </c>
      <c r="K1723" s="6">
        <f>YEAR(Tabla7[[#This Row],[Fecha del movimiento]])</f>
        <v>2018</v>
      </c>
    </row>
    <row r="1724" spans="2:11" x14ac:dyDescent="0.2">
      <c r="B1724" s="8">
        <v>43319</v>
      </c>
      <c r="C1724" s="6" t="s">
        <v>2591</v>
      </c>
      <c r="D1724" s="6">
        <v>300040</v>
      </c>
      <c r="E1724" s="6" t="s">
        <v>591</v>
      </c>
      <c r="F1724" s="6" t="s">
        <v>21</v>
      </c>
      <c r="G1724" s="6" t="s">
        <v>4</v>
      </c>
      <c r="H1724" s="6" t="s">
        <v>917</v>
      </c>
      <c r="I1724" s="6">
        <v>-15</v>
      </c>
      <c r="J1724" s="13" t="str">
        <f>VLOOKUP(MONTH(Tabla7[[#This Row],[Fecha del movimiento]]),Tablas!$O$4:$P$15,2,0)</f>
        <v>Ago</v>
      </c>
      <c r="K1724" s="6">
        <f>YEAR(Tabla7[[#This Row],[Fecha del movimiento]])</f>
        <v>2018</v>
      </c>
    </row>
    <row r="1725" spans="2:11" x14ac:dyDescent="0.2">
      <c r="B1725" s="8">
        <v>43318</v>
      </c>
      <c r="C1725" s="6" t="s">
        <v>2592</v>
      </c>
      <c r="D1725" s="6">
        <v>300816</v>
      </c>
      <c r="E1725" s="6" t="s">
        <v>253</v>
      </c>
      <c r="F1725" s="6" t="s">
        <v>21</v>
      </c>
      <c r="G1725" s="6" t="s">
        <v>7</v>
      </c>
      <c r="H1725" s="6" t="s">
        <v>917</v>
      </c>
      <c r="I1725" s="6">
        <v>-11</v>
      </c>
      <c r="J1725" s="13" t="str">
        <f>VLOOKUP(MONTH(Tabla7[[#This Row],[Fecha del movimiento]]),Tablas!$O$4:$P$15,2,0)</f>
        <v>Ago</v>
      </c>
      <c r="K1725" s="6">
        <f>YEAR(Tabla7[[#This Row],[Fecha del movimiento]])</f>
        <v>2018</v>
      </c>
    </row>
    <row r="1726" spans="2:11" x14ac:dyDescent="0.2">
      <c r="B1726" s="8">
        <v>43105</v>
      </c>
      <c r="C1726" s="6" t="s">
        <v>2593</v>
      </c>
      <c r="D1726" s="6">
        <v>300930</v>
      </c>
      <c r="E1726" s="6" t="s">
        <v>46</v>
      </c>
      <c r="F1726" s="6" t="s">
        <v>21</v>
      </c>
      <c r="G1726" s="6" t="s">
        <v>5</v>
      </c>
      <c r="H1726" s="6" t="s">
        <v>923</v>
      </c>
      <c r="I1726" s="6">
        <v>18</v>
      </c>
      <c r="J1726" s="13" t="str">
        <f>VLOOKUP(MONTH(Tabla7[[#This Row],[Fecha del movimiento]]),Tablas!$O$4:$P$15,2,0)</f>
        <v>Ene</v>
      </c>
      <c r="K1726" s="6">
        <f>YEAR(Tabla7[[#This Row],[Fecha del movimiento]])</f>
        <v>2018</v>
      </c>
    </row>
    <row r="1727" spans="2:11" x14ac:dyDescent="0.2">
      <c r="B1727" s="8">
        <v>43183</v>
      </c>
      <c r="C1727" s="6" t="s">
        <v>2594</v>
      </c>
      <c r="D1727" s="6">
        <v>300558</v>
      </c>
      <c r="E1727" s="6" t="s">
        <v>472</v>
      </c>
      <c r="F1727" s="6" t="s">
        <v>21</v>
      </c>
      <c r="G1727" s="6" t="s">
        <v>7</v>
      </c>
      <c r="H1727" s="6" t="s">
        <v>923</v>
      </c>
      <c r="I1727" s="6">
        <v>12</v>
      </c>
      <c r="J1727" s="13" t="str">
        <f>VLOOKUP(MONTH(Tabla7[[#This Row],[Fecha del movimiento]]),Tablas!$O$4:$P$15,2,0)</f>
        <v>Mar</v>
      </c>
      <c r="K1727" s="6">
        <f>YEAR(Tabla7[[#This Row],[Fecha del movimiento]])</f>
        <v>2018</v>
      </c>
    </row>
    <row r="1728" spans="2:11" x14ac:dyDescent="0.2">
      <c r="B1728" s="8">
        <v>43335</v>
      </c>
      <c r="C1728" s="6" t="s">
        <v>2595</v>
      </c>
      <c r="D1728" s="6">
        <v>300942</v>
      </c>
      <c r="E1728" s="6" t="s">
        <v>133</v>
      </c>
      <c r="F1728" s="6" t="s">
        <v>21</v>
      </c>
      <c r="G1728" s="6" t="s">
        <v>2</v>
      </c>
      <c r="H1728" s="6" t="s">
        <v>917</v>
      </c>
      <c r="I1728" s="6">
        <v>-13</v>
      </c>
      <c r="J1728" s="13" t="str">
        <f>VLOOKUP(MONTH(Tabla7[[#This Row],[Fecha del movimiento]]),Tablas!$O$4:$P$15,2,0)</f>
        <v>Ago</v>
      </c>
      <c r="K1728" s="6">
        <f>YEAR(Tabla7[[#This Row],[Fecha del movimiento]])</f>
        <v>2018</v>
      </c>
    </row>
    <row r="1729" spans="2:11" x14ac:dyDescent="0.2">
      <c r="B1729" s="8">
        <v>43236</v>
      </c>
      <c r="C1729" s="6" t="s">
        <v>2596</v>
      </c>
      <c r="D1729" s="6">
        <v>300064</v>
      </c>
      <c r="E1729" s="6" t="s">
        <v>137</v>
      </c>
      <c r="F1729" s="6" t="s">
        <v>21</v>
      </c>
      <c r="G1729" s="6" t="s">
        <v>6</v>
      </c>
      <c r="H1729" s="6" t="s">
        <v>917</v>
      </c>
      <c r="I1729" s="6">
        <v>-20</v>
      </c>
      <c r="J1729" s="13" t="str">
        <f>VLOOKUP(MONTH(Tabla7[[#This Row],[Fecha del movimiento]]),Tablas!$O$4:$P$15,2,0)</f>
        <v>May</v>
      </c>
      <c r="K1729" s="6">
        <f>YEAR(Tabla7[[#This Row],[Fecha del movimiento]])</f>
        <v>2018</v>
      </c>
    </row>
    <row r="1730" spans="2:11" x14ac:dyDescent="0.2">
      <c r="B1730" s="8">
        <v>43134</v>
      </c>
      <c r="C1730" s="6" t="s">
        <v>2597</v>
      </c>
      <c r="D1730" s="6">
        <v>300412</v>
      </c>
      <c r="E1730" s="6" t="s">
        <v>206</v>
      </c>
      <c r="F1730" s="6" t="s">
        <v>21</v>
      </c>
      <c r="G1730" s="6" t="s">
        <v>2</v>
      </c>
      <c r="H1730" s="6" t="s">
        <v>923</v>
      </c>
      <c r="I1730" s="6">
        <v>11</v>
      </c>
      <c r="J1730" s="13" t="str">
        <f>VLOOKUP(MONTH(Tabla7[[#This Row],[Fecha del movimiento]]),Tablas!$O$4:$P$15,2,0)</f>
        <v>Feb</v>
      </c>
      <c r="K1730" s="6">
        <f>YEAR(Tabla7[[#This Row],[Fecha del movimiento]])</f>
        <v>2018</v>
      </c>
    </row>
    <row r="1731" spans="2:11" x14ac:dyDescent="0.2">
      <c r="B1731" s="8">
        <v>43248</v>
      </c>
      <c r="C1731" s="6" t="s">
        <v>2598</v>
      </c>
      <c r="D1731" s="6">
        <v>300272</v>
      </c>
      <c r="E1731" s="6" t="s">
        <v>680</v>
      </c>
      <c r="F1731" s="6" t="s">
        <v>21</v>
      </c>
      <c r="G1731" s="6" t="s">
        <v>13</v>
      </c>
      <c r="H1731" s="6" t="s">
        <v>923</v>
      </c>
      <c r="I1731" s="6">
        <v>13</v>
      </c>
      <c r="J1731" s="13" t="str">
        <f>VLOOKUP(MONTH(Tabla7[[#This Row],[Fecha del movimiento]]),Tablas!$O$4:$P$15,2,0)</f>
        <v>May</v>
      </c>
      <c r="K1731" s="6">
        <f>YEAR(Tabla7[[#This Row],[Fecha del movimiento]])</f>
        <v>2018</v>
      </c>
    </row>
    <row r="1732" spans="2:11" x14ac:dyDescent="0.2">
      <c r="B1732" s="8">
        <v>43302</v>
      </c>
      <c r="C1732" s="6" t="s">
        <v>2599</v>
      </c>
      <c r="D1732" s="6">
        <v>300005</v>
      </c>
      <c r="E1732" s="6" t="s">
        <v>695</v>
      </c>
      <c r="F1732" s="6" t="s">
        <v>21</v>
      </c>
      <c r="G1732" s="6" t="s">
        <v>10</v>
      </c>
      <c r="H1732" s="6" t="s">
        <v>923</v>
      </c>
      <c r="I1732" s="6">
        <v>16</v>
      </c>
      <c r="J1732" s="13" t="str">
        <f>VLOOKUP(MONTH(Tabla7[[#This Row],[Fecha del movimiento]]),Tablas!$O$4:$P$15,2,0)</f>
        <v>Jul</v>
      </c>
      <c r="K1732" s="6">
        <f>YEAR(Tabla7[[#This Row],[Fecha del movimiento]])</f>
        <v>2018</v>
      </c>
    </row>
    <row r="1733" spans="2:11" x14ac:dyDescent="0.2">
      <c r="B1733" s="8">
        <v>43123</v>
      </c>
      <c r="C1733" s="6" t="s">
        <v>2600</v>
      </c>
      <c r="D1733" s="6">
        <v>300346</v>
      </c>
      <c r="E1733" s="6" t="s">
        <v>342</v>
      </c>
      <c r="F1733" s="6" t="s">
        <v>21</v>
      </c>
      <c r="G1733" s="6" t="s">
        <v>2</v>
      </c>
      <c r="H1733" s="6" t="s">
        <v>917</v>
      </c>
      <c r="I1733" s="6">
        <v>-6</v>
      </c>
      <c r="J1733" s="13" t="str">
        <f>VLOOKUP(MONTH(Tabla7[[#This Row],[Fecha del movimiento]]),Tablas!$O$4:$P$15,2,0)</f>
        <v>Ene</v>
      </c>
      <c r="K1733" s="6">
        <f>YEAR(Tabla7[[#This Row],[Fecha del movimiento]])</f>
        <v>2018</v>
      </c>
    </row>
    <row r="1734" spans="2:11" x14ac:dyDescent="0.2">
      <c r="B1734" s="8">
        <v>43304</v>
      </c>
      <c r="C1734" s="6" t="s">
        <v>2601</v>
      </c>
      <c r="D1734" s="6">
        <v>300817</v>
      </c>
      <c r="E1734" s="6" t="s">
        <v>252</v>
      </c>
      <c r="F1734" s="6" t="s">
        <v>21</v>
      </c>
      <c r="G1734" s="6" t="s">
        <v>1</v>
      </c>
      <c r="H1734" s="6" t="s">
        <v>917</v>
      </c>
      <c r="I1734" s="6">
        <v>-10</v>
      </c>
      <c r="J1734" s="13" t="str">
        <f>VLOOKUP(MONTH(Tabla7[[#This Row],[Fecha del movimiento]]),Tablas!$O$4:$P$15,2,0)</f>
        <v>Jul</v>
      </c>
      <c r="K1734" s="6">
        <f>YEAR(Tabla7[[#This Row],[Fecha del movimiento]])</f>
        <v>2018</v>
      </c>
    </row>
    <row r="1735" spans="2:11" x14ac:dyDescent="0.2">
      <c r="B1735" s="8">
        <v>43307</v>
      </c>
      <c r="C1735" s="6" t="s">
        <v>2602</v>
      </c>
      <c r="D1735" s="6">
        <v>300348</v>
      </c>
      <c r="E1735" s="6" t="s">
        <v>621</v>
      </c>
      <c r="F1735" s="6" t="s">
        <v>21</v>
      </c>
      <c r="G1735" s="6" t="s">
        <v>3</v>
      </c>
      <c r="H1735" s="6" t="s">
        <v>917</v>
      </c>
      <c r="I1735" s="6">
        <v>-11</v>
      </c>
      <c r="J1735" s="13" t="str">
        <f>VLOOKUP(MONTH(Tabla7[[#This Row],[Fecha del movimiento]]),Tablas!$O$4:$P$15,2,0)</f>
        <v>Jul</v>
      </c>
      <c r="K1735" s="6">
        <f>YEAR(Tabla7[[#This Row],[Fecha del movimiento]])</f>
        <v>2018</v>
      </c>
    </row>
    <row r="1736" spans="2:11" x14ac:dyDescent="0.2">
      <c r="B1736" s="8">
        <v>43337</v>
      </c>
      <c r="C1736" s="6" t="s">
        <v>2603</v>
      </c>
      <c r="D1736" s="6">
        <v>300500</v>
      </c>
      <c r="E1736" s="6" t="s">
        <v>523</v>
      </c>
      <c r="F1736" s="6" t="s">
        <v>21</v>
      </c>
      <c r="G1736" s="6" t="s">
        <v>1</v>
      </c>
      <c r="H1736" s="6" t="s">
        <v>917</v>
      </c>
      <c r="I1736" s="6">
        <v>-14</v>
      </c>
      <c r="J1736" s="13" t="str">
        <f>VLOOKUP(MONTH(Tabla7[[#This Row],[Fecha del movimiento]]),Tablas!$O$4:$P$15,2,0)</f>
        <v>Ago</v>
      </c>
      <c r="K1736" s="6">
        <f>YEAR(Tabla7[[#This Row],[Fecha del movimiento]])</f>
        <v>2018</v>
      </c>
    </row>
    <row r="1737" spans="2:11" x14ac:dyDescent="0.2">
      <c r="B1737" s="8">
        <v>43114</v>
      </c>
      <c r="C1737" s="6" t="s">
        <v>2604</v>
      </c>
      <c r="D1737" s="6">
        <v>300946</v>
      </c>
      <c r="E1737" s="6" t="s">
        <v>129</v>
      </c>
      <c r="F1737" s="6" t="s">
        <v>21</v>
      </c>
      <c r="G1737" s="6" t="s">
        <v>13</v>
      </c>
      <c r="H1737" s="6" t="s">
        <v>917</v>
      </c>
      <c r="I1737" s="6">
        <v>-12</v>
      </c>
      <c r="J1737" s="13" t="str">
        <f>VLOOKUP(MONTH(Tabla7[[#This Row],[Fecha del movimiento]]),Tablas!$O$4:$P$15,2,0)</f>
        <v>Ene</v>
      </c>
      <c r="K1737" s="6">
        <f>YEAR(Tabla7[[#This Row],[Fecha del movimiento]])</f>
        <v>2018</v>
      </c>
    </row>
    <row r="1738" spans="2:11" x14ac:dyDescent="0.2">
      <c r="B1738" s="8">
        <v>43118</v>
      </c>
      <c r="C1738" s="6" t="s">
        <v>2605</v>
      </c>
      <c r="D1738" s="6">
        <v>300249</v>
      </c>
      <c r="E1738" s="6" t="s">
        <v>695</v>
      </c>
      <c r="F1738" s="6" t="s">
        <v>21</v>
      </c>
      <c r="G1738" s="6" t="s">
        <v>10</v>
      </c>
      <c r="H1738" s="6" t="s">
        <v>923</v>
      </c>
      <c r="I1738" s="6">
        <v>13</v>
      </c>
      <c r="J1738" s="13" t="str">
        <f>VLOOKUP(MONTH(Tabla7[[#This Row],[Fecha del movimiento]]),Tablas!$O$4:$P$15,2,0)</f>
        <v>Ene</v>
      </c>
      <c r="K1738" s="6">
        <f>YEAR(Tabla7[[#This Row],[Fecha del movimiento]])</f>
        <v>2018</v>
      </c>
    </row>
    <row r="1739" spans="2:11" x14ac:dyDescent="0.2">
      <c r="B1739" s="8">
        <v>43122</v>
      </c>
      <c r="C1739" s="6" t="s">
        <v>2606</v>
      </c>
      <c r="D1739" s="6">
        <v>300879</v>
      </c>
      <c r="E1739" s="6" t="s">
        <v>193</v>
      </c>
      <c r="F1739" s="6" t="s">
        <v>21</v>
      </c>
      <c r="G1739" s="6" t="s">
        <v>11</v>
      </c>
      <c r="H1739" s="6" t="s">
        <v>923</v>
      </c>
      <c r="I1739" s="6">
        <v>13</v>
      </c>
      <c r="J1739" s="13" t="str">
        <f>VLOOKUP(MONTH(Tabla7[[#This Row],[Fecha del movimiento]]),Tablas!$O$4:$P$15,2,0)</f>
        <v>Ene</v>
      </c>
      <c r="K1739" s="6">
        <f>YEAR(Tabla7[[#This Row],[Fecha del movimiento]])</f>
        <v>2018</v>
      </c>
    </row>
    <row r="1740" spans="2:11" x14ac:dyDescent="0.2">
      <c r="B1740" s="8">
        <v>43283</v>
      </c>
      <c r="C1740" s="6" t="s">
        <v>2607</v>
      </c>
      <c r="D1740" s="6">
        <v>300416</v>
      </c>
      <c r="E1740" s="6" t="s">
        <v>586</v>
      </c>
      <c r="F1740" s="6" t="s">
        <v>21</v>
      </c>
      <c r="G1740" s="6" t="s">
        <v>4</v>
      </c>
      <c r="H1740" s="6" t="s">
        <v>917</v>
      </c>
      <c r="I1740" s="6">
        <v>-14</v>
      </c>
      <c r="J1740" s="13" t="str">
        <f>VLOOKUP(MONTH(Tabla7[[#This Row],[Fecha del movimiento]]),Tablas!$O$4:$P$15,2,0)</f>
        <v>Jul</v>
      </c>
      <c r="K1740" s="6">
        <f>YEAR(Tabla7[[#This Row],[Fecha del movimiento]])</f>
        <v>2018</v>
      </c>
    </row>
    <row r="1741" spans="2:11" x14ac:dyDescent="0.2">
      <c r="B1741" s="8">
        <v>43263</v>
      </c>
      <c r="C1741" s="6" t="s">
        <v>2608</v>
      </c>
      <c r="D1741" s="6">
        <v>300566</v>
      </c>
      <c r="E1741" s="6" t="s">
        <v>359</v>
      </c>
      <c r="F1741" s="6" t="s">
        <v>21</v>
      </c>
      <c r="G1741" s="6" t="s">
        <v>9</v>
      </c>
      <c r="H1741" s="6" t="s">
        <v>923</v>
      </c>
      <c r="I1741" s="6">
        <v>13</v>
      </c>
      <c r="J1741" s="13" t="str">
        <f>VLOOKUP(MONTH(Tabla7[[#This Row],[Fecha del movimiento]]),Tablas!$O$4:$P$15,2,0)</f>
        <v>Jun</v>
      </c>
      <c r="K1741" s="6">
        <f>YEAR(Tabla7[[#This Row],[Fecha del movimiento]])</f>
        <v>2018</v>
      </c>
    </row>
    <row r="1742" spans="2:11" x14ac:dyDescent="0.2">
      <c r="B1742" s="8">
        <v>43233</v>
      </c>
      <c r="C1742" s="6" t="s">
        <v>2609</v>
      </c>
      <c r="D1742" s="6">
        <v>300560</v>
      </c>
      <c r="E1742" s="6" t="s">
        <v>470</v>
      </c>
      <c r="F1742" s="6" t="s">
        <v>21</v>
      </c>
      <c r="G1742" s="6" t="s">
        <v>2</v>
      </c>
      <c r="H1742" s="6" t="s">
        <v>917</v>
      </c>
      <c r="I1742" s="6">
        <v>-18</v>
      </c>
      <c r="J1742" s="13" t="str">
        <f>VLOOKUP(MONTH(Tabla7[[#This Row],[Fecha del movimiento]]),Tablas!$O$4:$P$15,2,0)</f>
        <v>May</v>
      </c>
      <c r="K1742" s="6">
        <f>YEAR(Tabla7[[#This Row],[Fecha del movimiento]])</f>
        <v>2018</v>
      </c>
    </row>
    <row r="1743" spans="2:11" x14ac:dyDescent="0.2">
      <c r="B1743" s="8">
        <v>43179</v>
      </c>
      <c r="C1743" s="6" t="s">
        <v>2610</v>
      </c>
      <c r="D1743" s="6">
        <v>300029</v>
      </c>
      <c r="E1743" s="6" t="s">
        <v>803</v>
      </c>
      <c r="F1743" s="6" t="s">
        <v>21</v>
      </c>
      <c r="G1743" s="6" t="s">
        <v>2</v>
      </c>
      <c r="H1743" s="6" t="s">
        <v>923</v>
      </c>
      <c r="I1743" s="6">
        <v>11</v>
      </c>
      <c r="J1743" s="13" t="str">
        <f>VLOOKUP(MONTH(Tabla7[[#This Row],[Fecha del movimiento]]),Tablas!$O$4:$P$15,2,0)</f>
        <v>Mar</v>
      </c>
      <c r="K1743" s="6">
        <f>YEAR(Tabla7[[#This Row],[Fecha del movimiento]])</f>
        <v>2018</v>
      </c>
    </row>
    <row r="1744" spans="2:11" x14ac:dyDescent="0.2">
      <c r="B1744" s="8">
        <v>43320</v>
      </c>
      <c r="C1744" s="6" t="s">
        <v>2611</v>
      </c>
      <c r="D1744" s="6">
        <v>300907</v>
      </c>
      <c r="E1744" s="6" t="s">
        <v>165</v>
      </c>
      <c r="F1744" s="6" t="s">
        <v>21</v>
      </c>
      <c r="G1744" s="6" t="s">
        <v>7</v>
      </c>
      <c r="H1744" s="6" t="s">
        <v>923</v>
      </c>
      <c r="I1744" s="6">
        <v>13</v>
      </c>
      <c r="J1744" s="13" t="str">
        <f>VLOOKUP(MONTH(Tabla7[[#This Row],[Fecha del movimiento]]),Tablas!$O$4:$P$15,2,0)</f>
        <v>Ago</v>
      </c>
      <c r="K1744" s="6">
        <f>YEAR(Tabla7[[#This Row],[Fecha del movimiento]])</f>
        <v>2018</v>
      </c>
    </row>
    <row r="1745" spans="2:11" x14ac:dyDescent="0.2">
      <c r="B1745" s="8">
        <v>43132</v>
      </c>
      <c r="C1745" s="6" t="s">
        <v>2612</v>
      </c>
      <c r="D1745" s="6">
        <v>300944</v>
      </c>
      <c r="E1745" s="6" t="s">
        <v>131</v>
      </c>
      <c r="F1745" s="6" t="s">
        <v>21</v>
      </c>
      <c r="G1745" s="6" t="s">
        <v>7</v>
      </c>
      <c r="H1745" s="6" t="s">
        <v>917</v>
      </c>
      <c r="I1745" s="6">
        <v>-12</v>
      </c>
      <c r="J1745" s="13" t="str">
        <f>VLOOKUP(MONTH(Tabla7[[#This Row],[Fecha del movimiento]]),Tablas!$O$4:$P$15,2,0)</f>
        <v>Feb</v>
      </c>
      <c r="K1745" s="6">
        <f>YEAR(Tabla7[[#This Row],[Fecha del movimiento]])</f>
        <v>2018</v>
      </c>
    </row>
    <row r="1746" spans="2:11" x14ac:dyDescent="0.2">
      <c r="B1746" s="8">
        <v>43275</v>
      </c>
      <c r="C1746" s="6" t="s">
        <v>2613</v>
      </c>
      <c r="D1746" s="6">
        <v>300015</v>
      </c>
      <c r="E1746" s="6" t="s">
        <v>607</v>
      </c>
      <c r="F1746" s="6" t="s">
        <v>21</v>
      </c>
      <c r="G1746" s="6" t="s">
        <v>6</v>
      </c>
      <c r="H1746" s="6" t="s">
        <v>917</v>
      </c>
      <c r="I1746" s="6">
        <v>-15</v>
      </c>
      <c r="J1746" s="13" t="str">
        <f>VLOOKUP(MONTH(Tabla7[[#This Row],[Fecha del movimiento]]),Tablas!$O$4:$P$15,2,0)</f>
        <v>Jun</v>
      </c>
      <c r="K1746" s="6">
        <f>YEAR(Tabla7[[#This Row],[Fecha del movimiento]])</f>
        <v>2018</v>
      </c>
    </row>
    <row r="1747" spans="2:11" x14ac:dyDescent="0.2">
      <c r="B1747" s="8">
        <v>43182</v>
      </c>
      <c r="C1747" s="6" t="s">
        <v>2614</v>
      </c>
      <c r="D1747" s="6">
        <v>300644</v>
      </c>
      <c r="E1747" s="6" t="s">
        <v>401</v>
      </c>
      <c r="F1747" s="6" t="s">
        <v>21</v>
      </c>
      <c r="G1747" s="6" t="s">
        <v>13</v>
      </c>
      <c r="H1747" s="6" t="s">
        <v>917</v>
      </c>
      <c r="I1747" s="6">
        <v>-18</v>
      </c>
      <c r="J1747" s="13" t="str">
        <f>VLOOKUP(MONTH(Tabla7[[#This Row],[Fecha del movimiento]]),Tablas!$O$4:$P$15,2,0)</f>
        <v>Mar</v>
      </c>
      <c r="K1747" s="6">
        <f>YEAR(Tabla7[[#This Row],[Fecha del movimiento]])</f>
        <v>2018</v>
      </c>
    </row>
    <row r="1748" spans="2:11" x14ac:dyDescent="0.2">
      <c r="B1748" s="8">
        <v>43274</v>
      </c>
      <c r="C1748" s="6" t="s">
        <v>2615</v>
      </c>
      <c r="D1748" s="6">
        <v>300005</v>
      </c>
      <c r="E1748" s="6" t="s">
        <v>695</v>
      </c>
      <c r="F1748" s="6" t="s">
        <v>21</v>
      </c>
      <c r="G1748" s="6" t="s">
        <v>10</v>
      </c>
      <c r="H1748" s="6" t="s">
        <v>923</v>
      </c>
      <c r="I1748" s="6">
        <v>10</v>
      </c>
      <c r="J1748" s="13" t="str">
        <f>VLOOKUP(MONTH(Tabla7[[#This Row],[Fecha del movimiento]]),Tablas!$O$4:$P$15,2,0)</f>
        <v>Jun</v>
      </c>
      <c r="K1748" s="6">
        <f>YEAR(Tabla7[[#This Row],[Fecha del movimiento]])</f>
        <v>2018</v>
      </c>
    </row>
    <row r="1749" spans="2:11" x14ac:dyDescent="0.2">
      <c r="B1749" s="8">
        <v>43150</v>
      </c>
      <c r="C1749" s="6" t="s">
        <v>2616</v>
      </c>
      <c r="D1749" s="6">
        <v>300982</v>
      </c>
      <c r="E1749" s="6" t="s">
        <v>94</v>
      </c>
      <c r="F1749" s="6" t="s">
        <v>21</v>
      </c>
      <c r="G1749" s="6" t="s">
        <v>13</v>
      </c>
      <c r="H1749" s="6" t="s">
        <v>917</v>
      </c>
      <c r="I1749" s="6">
        <v>-20</v>
      </c>
      <c r="J1749" s="13" t="str">
        <f>VLOOKUP(MONTH(Tabla7[[#This Row],[Fecha del movimiento]]),Tablas!$O$4:$P$15,2,0)</f>
        <v>Feb</v>
      </c>
      <c r="K1749" s="6">
        <f>YEAR(Tabla7[[#This Row],[Fecha del movimiento]])</f>
        <v>2018</v>
      </c>
    </row>
    <row r="1750" spans="2:11" x14ac:dyDescent="0.2">
      <c r="B1750" s="8">
        <v>43264</v>
      </c>
      <c r="C1750" s="6" t="s">
        <v>2617</v>
      </c>
      <c r="D1750" s="6">
        <v>300193</v>
      </c>
      <c r="E1750" s="6" t="s">
        <v>734</v>
      </c>
      <c r="F1750" s="6" t="s">
        <v>21</v>
      </c>
      <c r="G1750" s="6" t="s">
        <v>7</v>
      </c>
      <c r="H1750" s="6" t="s">
        <v>917</v>
      </c>
      <c r="I1750" s="6">
        <v>-5</v>
      </c>
      <c r="J1750" s="13" t="str">
        <f>VLOOKUP(MONTH(Tabla7[[#This Row],[Fecha del movimiento]]),Tablas!$O$4:$P$15,2,0)</f>
        <v>Jun</v>
      </c>
      <c r="K1750" s="6">
        <f>YEAR(Tabla7[[#This Row],[Fecha del movimiento]])</f>
        <v>2018</v>
      </c>
    </row>
    <row r="1751" spans="2:11" x14ac:dyDescent="0.2">
      <c r="B1751" s="8">
        <v>43159</v>
      </c>
      <c r="C1751" s="6" t="s">
        <v>2618</v>
      </c>
      <c r="D1751" s="6">
        <v>300229</v>
      </c>
      <c r="E1751" s="6" t="s">
        <v>709</v>
      </c>
      <c r="F1751" s="6" t="s">
        <v>21</v>
      </c>
      <c r="G1751" s="6" t="s">
        <v>13</v>
      </c>
      <c r="H1751" s="6" t="s">
        <v>917</v>
      </c>
      <c r="I1751" s="6">
        <v>-9</v>
      </c>
      <c r="J1751" s="13" t="str">
        <f>VLOOKUP(MONTH(Tabla7[[#This Row],[Fecha del movimiento]]),Tablas!$O$4:$P$15,2,0)</f>
        <v>Feb</v>
      </c>
      <c r="K1751" s="6">
        <f>YEAR(Tabla7[[#This Row],[Fecha del movimiento]])</f>
        <v>2018</v>
      </c>
    </row>
    <row r="1752" spans="2:11" x14ac:dyDescent="0.2">
      <c r="B1752" s="8">
        <v>43190</v>
      </c>
      <c r="C1752" s="6" t="s">
        <v>2619</v>
      </c>
      <c r="D1752" s="6">
        <v>301029</v>
      </c>
      <c r="E1752" s="6" t="s">
        <v>49</v>
      </c>
      <c r="F1752" s="6" t="s">
        <v>21</v>
      </c>
      <c r="G1752" s="6" t="s">
        <v>2</v>
      </c>
      <c r="H1752" s="6" t="s">
        <v>917</v>
      </c>
      <c r="I1752" s="6">
        <v>-12</v>
      </c>
      <c r="J1752" s="13" t="str">
        <f>VLOOKUP(MONTH(Tabla7[[#This Row],[Fecha del movimiento]]),Tablas!$O$4:$P$15,2,0)</f>
        <v>Mar</v>
      </c>
      <c r="K1752" s="6">
        <f>YEAR(Tabla7[[#This Row],[Fecha del movimiento]])</f>
        <v>2018</v>
      </c>
    </row>
    <row r="1753" spans="2:11" x14ac:dyDescent="0.2">
      <c r="B1753" s="8">
        <v>43312</v>
      </c>
      <c r="C1753" s="6" t="s">
        <v>2620</v>
      </c>
      <c r="D1753" s="6">
        <v>300265</v>
      </c>
      <c r="E1753" s="6" t="s">
        <v>683</v>
      </c>
      <c r="F1753" s="6" t="s">
        <v>21</v>
      </c>
      <c r="G1753" s="6" t="s">
        <v>13</v>
      </c>
      <c r="H1753" s="6" t="s">
        <v>917</v>
      </c>
      <c r="I1753" s="6">
        <v>-5</v>
      </c>
      <c r="J1753" s="13" t="str">
        <f>VLOOKUP(MONTH(Tabla7[[#This Row],[Fecha del movimiento]]),Tablas!$O$4:$P$15,2,0)</f>
        <v>Jul</v>
      </c>
      <c r="K1753" s="6">
        <f>YEAR(Tabla7[[#This Row],[Fecha del movimiento]])</f>
        <v>2018</v>
      </c>
    </row>
    <row r="1754" spans="2:11" x14ac:dyDescent="0.2">
      <c r="B1754" s="8">
        <v>43217</v>
      </c>
      <c r="C1754" s="6" t="s">
        <v>2621</v>
      </c>
      <c r="D1754" s="6">
        <v>300679</v>
      </c>
      <c r="E1754" s="6" t="s">
        <v>374</v>
      </c>
      <c r="F1754" s="6" t="s">
        <v>21</v>
      </c>
      <c r="G1754" s="6" t="s">
        <v>7</v>
      </c>
      <c r="H1754" s="6" t="s">
        <v>917</v>
      </c>
      <c r="I1754" s="6">
        <v>-7</v>
      </c>
      <c r="J1754" s="13" t="str">
        <f>VLOOKUP(MONTH(Tabla7[[#This Row],[Fecha del movimiento]]),Tablas!$O$4:$P$15,2,0)</f>
        <v>Abr</v>
      </c>
      <c r="K1754" s="6">
        <f>YEAR(Tabla7[[#This Row],[Fecha del movimiento]])</f>
        <v>2018</v>
      </c>
    </row>
    <row r="1755" spans="2:11" x14ac:dyDescent="0.2">
      <c r="B1755" s="8">
        <v>43213</v>
      </c>
      <c r="C1755" s="6" t="s">
        <v>2622</v>
      </c>
      <c r="D1755" s="6">
        <v>300332</v>
      </c>
      <c r="E1755" s="6" t="s">
        <v>215</v>
      </c>
      <c r="F1755" s="6" t="s">
        <v>21</v>
      </c>
      <c r="G1755" s="6" t="s">
        <v>2</v>
      </c>
      <c r="H1755" s="6" t="s">
        <v>923</v>
      </c>
      <c r="I1755" s="6">
        <v>18</v>
      </c>
      <c r="J1755" s="13" t="str">
        <f>VLOOKUP(MONTH(Tabla7[[#This Row],[Fecha del movimiento]]),Tablas!$O$4:$P$15,2,0)</f>
        <v>Abr</v>
      </c>
      <c r="K1755" s="6">
        <f>YEAR(Tabla7[[#This Row],[Fecha del movimiento]])</f>
        <v>2018</v>
      </c>
    </row>
    <row r="1756" spans="2:11" x14ac:dyDescent="0.2">
      <c r="B1756" s="8">
        <v>43112</v>
      </c>
      <c r="C1756" s="6" t="s">
        <v>2623</v>
      </c>
      <c r="D1756" s="6">
        <v>300523</v>
      </c>
      <c r="E1756" s="6" t="s">
        <v>504</v>
      </c>
      <c r="F1756" s="6" t="s">
        <v>21</v>
      </c>
      <c r="G1756" s="6" t="s">
        <v>13</v>
      </c>
      <c r="H1756" s="6" t="s">
        <v>923</v>
      </c>
      <c r="I1756" s="6">
        <v>13</v>
      </c>
      <c r="J1756" s="13" t="str">
        <f>VLOOKUP(MONTH(Tabla7[[#This Row],[Fecha del movimiento]]),Tablas!$O$4:$P$15,2,0)</f>
        <v>Ene</v>
      </c>
      <c r="K1756" s="6">
        <f>YEAR(Tabla7[[#This Row],[Fecha del movimiento]])</f>
        <v>2018</v>
      </c>
    </row>
    <row r="1757" spans="2:11" x14ac:dyDescent="0.2">
      <c r="B1757" s="8">
        <v>43334</v>
      </c>
      <c r="C1757" s="6" t="s">
        <v>2624</v>
      </c>
      <c r="D1757" s="6">
        <v>300848</v>
      </c>
      <c r="E1757" s="6" t="s">
        <v>222</v>
      </c>
      <c r="F1757" s="6" t="s">
        <v>21</v>
      </c>
      <c r="G1757" s="6" t="s">
        <v>6</v>
      </c>
      <c r="H1757" s="6" t="s">
        <v>917</v>
      </c>
      <c r="I1757" s="6">
        <v>-13</v>
      </c>
      <c r="J1757" s="13" t="str">
        <f>VLOOKUP(MONTH(Tabla7[[#This Row],[Fecha del movimiento]]),Tablas!$O$4:$P$15,2,0)</f>
        <v>Ago</v>
      </c>
      <c r="K1757" s="6">
        <f>YEAR(Tabla7[[#This Row],[Fecha del movimiento]])</f>
        <v>2018</v>
      </c>
    </row>
    <row r="1758" spans="2:11" x14ac:dyDescent="0.2">
      <c r="B1758" s="8">
        <v>43256</v>
      </c>
      <c r="C1758" s="6" t="s">
        <v>2625</v>
      </c>
      <c r="D1758" s="6">
        <v>300994</v>
      </c>
      <c r="E1758" s="6" t="s">
        <v>82</v>
      </c>
      <c r="F1758" s="6" t="s">
        <v>21</v>
      </c>
      <c r="G1758" s="6" t="s">
        <v>10</v>
      </c>
      <c r="H1758" s="6" t="s">
        <v>923</v>
      </c>
      <c r="I1758" s="6">
        <v>11</v>
      </c>
      <c r="J1758" s="13" t="str">
        <f>VLOOKUP(MONTH(Tabla7[[#This Row],[Fecha del movimiento]]),Tablas!$O$4:$P$15,2,0)</f>
        <v>Jun</v>
      </c>
      <c r="K1758" s="6">
        <f>YEAR(Tabla7[[#This Row],[Fecha del movimiento]])</f>
        <v>2018</v>
      </c>
    </row>
    <row r="1759" spans="2:11" x14ac:dyDescent="0.2">
      <c r="B1759" s="8">
        <v>43205</v>
      </c>
      <c r="C1759" s="6" t="s">
        <v>2626</v>
      </c>
      <c r="D1759" s="6">
        <v>300002</v>
      </c>
      <c r="E1759" s="6" t="s">
        <v>817</v>
      </c>
      <c r="F1759" s="6" t="s">
        <v>21</v>
      </c>
      <c r="G1759" s="6" t="s">
        <v>12</v>
      </c>
      <c r="H1759" s="6" t="s">
        <v>923</v>
      </c>
      <c r="I1759" s="6">
        <v>13</v>
      </c>
      <c r="J1759" s="13" t="str">
        <f>VLOOKUP(MONTH(Tabla7[[#This Row],[Fecha del movimiento]]),Tablas!$O$4:$P$15,2,0)</f>
        <v>Abr</v>
      </c>
      <c r="K1759" s="6">
        <f>YEAR(Tabla7[[#This Row],[Fecha del movimiento]])</f>
        <v>2018</v>
      </c>
    </row>
    <row r="1760" spans="2:11" x14ac:dyDescent="0.2">
      <c r="B1760" s="8">
        <v>43271</v>
      </c>
      <c r="C1760" s="6" t="s">
        <v>2627</v>
      </c>
      <c r="D1760" s="6">
        <v>300632</v>
      </c>
      <c r="E1760" s="6" t="s">
        <v>412</v>
      </c>
      <c r="F1760" s="6" t="s">
        <v>21</v>
      </c>
      <c r="G1760" s="6" t="s">
        <v>7</v>
      </c>
      <c r="H1760" s="6" t="s">
        <v>917</v>
      </c>
      <c r="I1760" s="6">
        <v>-16</v>
      </c>
      <c r="J1760" s="13" t="str">
        <f>VLOOKUP(MONTH(Tabla7[[#This Row],[Fecha del movimiento]]),Tablas!$O$4:$P$15,2,0)</f>
        <v>Jun</v>
      </c>
      <c r="K1760" s="6">
        <f>YEAR(Tabla7[[#This Row],[Fecha del movimiento]])</f>
        <v>2018</v>
      </c>
    </row>
    <row r="1761" spans="2:11" x14ac:dyDescent="0.2">
      <c r="B1761" s="8">
        <v>43169</v>
      </c>
      <c r="C1761" s="6" t="s">
        <v>2628</v>
      </c>
      <c r="D1761" s="6">
        <v>300268</v>
      </c>
      <c r="E1761" s="6" t="s">
        <v>31</v>
      </c>
      <c r="F1761" s="6" t="s">
        <v>21</v>
      </c>
      <c r="G1761" s="6" t="s">
        <v>4</v>
      </c>
      <c r="H1761" s="6" t="s">
        <v>917</v>
      </c>
      <c r="I1761" s="6">
        <v>-17</v>
      </c>
      <c r="J1761" s="13" t="str">
        <f>VLOOKUP(MONTH(Tabla7[[#This Row],[Fecha del movimiento]]),Tablas!$O$4:$P$15,2,0)</f>
        <v>Mar</v>
      </c>
      <c r="K1761" s="6">
        <f>YEAR(Tabla7[[#This Row],[Fecha del movimiento]])</f>
        <v>2018</v>
      </c>
    </row>
    <row r="1762" spans="2:11" x14ac:dyDescent="0.2">
      <c r="B1762" s="8">
        <v>43187</v>
      </c>
      <c r="C1762" s="6" t="s">
        <v>2629</v>
      </c>
      <c r="D1762" s="6">
        <v>300898</v>
      </c>
      <c r="E1762" s="6" t="s">
        <v>174</v>
      </c>
      <c r="F1762" s="6" t="s">
        <v>21</v>
      </c>
      <c r="G1762" s="6" t="s">
        <v>13</v>
      </c>
      <c r="H1762" s="6" t="s">
        <v>923</v>
      </c>
      <c r="I1762" s="6">
        <v>15</v>
      </c>
      <c r="J1762" s="13" t="str">
        <f>VLOOKUP(MONTH(Tabla7[[#This Row],[Fecha del movimiento]]),Tablas!$O$4:$P$15,2,0)</f>
        <v>Mar</v>
      </c>
      <c r="K1762" s="6">
        <f>YEAR(Tabla7[[#This Row],[Fecha del movimiento]])</f>
        <v>2018</v>
      </c>
    </row>
    <row r="1763" spans="2:11" x14ac:dyDescent="0.2">
      <c r="B1763" s="8">
        <v>43224</v>
      </c>
      <c r="C1763" s="6" t="s">
        <v>2630</v>
      </c>
      <c r="D1763" s="6">
        <v>300457</v>
      </c>
      <c r="E1763" s="6" t="s">
        <v>555</v>
      </c>
      <c r="F1763" s="6" t="s">
        <v>21</v>
      </c>
      <c r="G1763" s="6" t="s">
        <v>10</v>
      </c>
      <c r="H1763" s="6" t="s">
        <v>917</v>
      </c>
      <c r="I1763" s="6">
        <v>-18</v>
      </c>
      <c r="J1763" s="13" t="str">
        <f>VLOOKUP(MONTH(Tabla7[[#This Row],[Fecha del movimiento]]),Tablas!$O$4:$P$15,2,0)</f>
        <v>May</v>
      </c>
      <c r="K1763" s="6">
        <f>YEAR(Tabla7[[#This Row],[Fecha del movimiento]])</f>
        <v>2018</v>
      </c>
    </row>
    <row r="1764" spans="2:11" x14ac:dyDescent="0.2">
      <c r="B1764" s="8">
        <v>43229</v>
      </c>
      <c r="C1764" s="6" t="s">
        <v>2631</v>
      </c>
      <c r="D1764" s="6">
        <v>300308</v>
      </c>
      <c r="E1764" s="6" t="s">
        <v>388</v>
      </c>
      <c r="F1764" s="6" t="s">
        <v>21</v>
      </c>
      <c r="G1764" s="6" t="s">
        <v>1</v>
      </c>
      <c r="H1764" s="6" t="s">
        <v>917</v>
      </c>
      <c r="I1764" s="6">
        <v>-12</v>
      </c>
      <c r="J1764" s="13" t="str">
        <f>VLOOKUP(MONTH(Tabla7[[#This Row],[Fecha del movimiento]]),Tablas!$O$4:$P$15,2,0)</f>
        <v>May</v>
      </c>
      <c r="K1764" s="6">
        <f>YEAR(Tabla7[[#This Row],[Fecha del movimiento]])</f>
        <v>2018</v>
      </c>
    </row>
    <row r="1765" spans="2:11" x14ac:dyDescent="0.2">
      <c r="B1765" s="8">
        <v>43175</v>
      </c>
      <c r="C1765" s="6" t="s">
        <v>2632</v>
      </c>
      <c r="D1765" s="6">
        <v>300368</v>
      </c>
      <c r="E1765" s="6" t="s">
        <v>617</v>
      </c>
      <c r="F1765" s="6" t="s">
        <v>21</v>
      </c>
      <c r="G1765" s="6" t="s">
        <v>9</v>
      </c>
      <c r="H1765" s="6" t="s">
        <v>917</v>
      </c>
      <c r="I1765" s="6">
        <v>-5</v>
      </c>
      <c r="J1765" s="13" t="str">
        <f>VLOOKUP(MONTH(Tabla7[[#This Row],[Fecha del movimiento]]),Tablas!$O$4:$P$15,2,0)</f>
        <v>Mar</v>
      </c>
      <c r="K1765" s="6">
        <f>YEAR(Tabla7[[#This Row],[Fecha del movimiento]])</f>
        <v>2018</v>
      </c>
    </row>
    <row r="1766" spans="2:11" x14ac:dyDescent="0.2">
      <c r="B1766" s="8">
        <v>43140</v>
      </c>
      <c r="C1766" s="6" t="s">
        <v>2633</v>
      </c>
      <c r="D1766" s="6">
        <v>300802</v>
      </c>
      <c r="E1766" s="6" t="s">
        <v>264</v>
      </c>
      <c r="F1766" s="6" t="s">
        <v>21</v>
      </c>
      <c r="G1766" s="6" t="s">
        <v>11</v>
      </c>
      <c r="H1766" s="6" t="s">
        <v>917</v>
      </c>
      <c r="I1766" s="6">
        <v>-19</v>
      </c>
      <c r="J1766" s="13" t="str">
        <f>VLOOKUP(MONTH(Tabla7[[#This Row],[Fecha del movimiento]]),Tablas!$O$4:$P$15,2,0)</f>
        <v>Feb</v>
      </c>
      <c r="K1766" s="6">
        <f>YEAR(Tabla7[[#This Row],[Fecha del movimiento]])</f>
        <v>2018</v>
      </c>
    </row>
    <row r="1767" spans="2:11" x14ac:dyDescent="0.2">
      <c r="B1767" s="8">
        <v>43239</v>
      </c>
      <c r="C1767" s="6" t="s">
        <v>2634</v>
      </c>
      <c r="D1767" s="6">
        <v>301016</v>
      </c>
      <c r="E1767" s="6" t="s">
        <v>61</v>
      </c>
      <c r="F1767" s="6" t="s">
        <v>21</v>
      </c>
      <c r="G1767" s="6" t="s">
        <v>9</v>
      </c>
      <c r="H1767" s="6" t="s">
        <v>923</v>
      </c>
      <c r="I1767" s="6">
        <v>15</v>
      </c>
      <c r="J1767" s="13" t="str">
        <f>VLOOKUP(MONTH(Tabla7[[#This Row],[Fecha del movimiento]]),Tablas!$O$4:$P$15,2,0)</f>
        <v>May</v>
      </c>
      <c r="K1767" s="6">
        <f>YEAR(Tabla7[[#This Row],[Fecha del movimiento]])</f>
        <v>2018</v>
      </c>
    </row>
    <row r="1768" spans="2:11" x14ac:dyDescent="0.2">
      <c r="B1768" s="8">
        <v>43200</v>
      </c>
      <c r="C1768" s="6" t="s">
        <v>2635</v>
      </c>
      <c r="D1768" s="6">
        <v>301028</v>
      </c>
      <c r="E1768" s="6" t="s">
        <v>25</v>
      </c>
      <c r="F1768" s="6" t="s">
        <v>21</v>
      </c>
      <c r="G1768" s="6" t="s">
        <v>2</v>
      </c>
      <c r="H1768" s="6" t="s">
        <v>923</v>
      </c>
      <c r="I1768" s="6">
        <v>10</v>
      </c>
      <c r="J1768" s="13" t="str">
        <f>VLOOKUP(MONTH(Tabla7[[#This Row],[Fecha del movimiento]]),Tablas!$O$4:$P$15,2,0)</f>
        <v>Abr</v>
      </c>
      <c r="K1768" s="6">
        <f>YEAR(Tabla7[[#This Row],[Fecha del movimiento]])</f>
        <v>2018</v>
      </c>
    </row>
    <row r="1769" spans="2:11" x14ac:dyDescent="0.2">
      <c r="B1769" s="8">
        <v>43218</v>
      </c>
      <c r="C1769" s="6" t="s">
        <v>2636</v>
      </c>
      <c r="D1769" s="6">
        <v>300388</v>
      </c>
      <c r="E1769" s="6" t="s">
        <v>603</v>
      </c>
      <c r="F1769" s="6" t="s">
        <v>21</v>
      </c>
      <c r="G1769" s="6" t="s">
        <v>13</v>
      </c>
      <c r="H1769" s="6" t="s">
        <v>917</v>
      </c>
      <c r="I1769" s="6">
        <v>-14</v>
      </c>
      <c r="J1769" s="13" t="str">
        <f>VLOOKUP(MONTH(Tabla7[[#This Row],[Fecha del movimiento]]),Tablas!$O$4:$P$15,2,0)</f>
        <v>Abr</v>
      </c>
      <c r="K1769" s="6">
        <f>YEAR(Tabla7[[#This Row],[Fecha del movimiento]])</f>
        <v>2018</v>
      </c>
    </row>
    <row r="1770" spans="2:11" x14ac:dyDescent="0.2">
      <c r="B1770" s="8">
        <v>43118</v>
      </c>
      <c r="C1770" s="6" t="s">
        <v>2637</v>
      </c>
      <c r="D1770" s="6">
        <v>300154</v>
      </c>
      <c r="E1770" s="6" t="s">
        <v>751</v>
      </c>
      <c r="F1770" s="6" t="s">
        <v>21</v>
      </c>
      <c r="G1770" s="6" t="s">
        <v>13</v>
      </c>
      <c r="H1770" s="6" t="s">
        <v>917</v>
      </c>
      <c r="I1770" s="6">
        <v>-9</v>
      </c>
      <c r="J1770" s="13" t="str">
        <f>VLOOKUP(MONTH(Tabla7[[#This Row],[Fecha del movimiento]]),Tablas!$O$4:$P$15,2,0)</f>
        <v>Ene</v>
      </c>
      <c r="K1770" s="6">
        <f>YEAR(Tabla7[[#This Row],[Fecha del movimiento]])</f>
        <v>2018</v>
      </c>
    </row>
    <row r="1771" spans="2:11" x14ac:dyDescent="0.2">
      <c r="B1771" s="8">
        <v>43312</v>
      </c>
      <c r="C1771" s="6" t="s">
        <v>2638</v>
      </c>
      <c r="D1771" s="6">
        <v>300125</v>
      </c>
      <c r="E1771" s="6" t="s">
        <v>682</v>
      </c>
      <c r="F1771" s="6" t="s">
        <v>21</v>
      </c>
      <c r="G1771" s="6" t="s">
        <v>11</v>
      </c>
      <c r="H1771" s="6" t="s">
        <v>917</v>
      </c>
      <c r="I1771" s="6">
        <v>-20</v>
      </c>
      <c r="J1771" s="13" t="str">
        <f>VLOOKUP(MONTH(Tabla7[[#This Row],[Fecha del movimiento]]),Tablas!$O$4:$P$15,2,0)</f>
        <v>Jul</v>
      </c>
      <c r="K1771" s="6">
        <f>YEAR(Tabla7[[#This Row],[Fecha del movimiento]])</f>
        <v>2018</v>
      </c>
    </row>
    <row r="1772" spans="2:11" x14ac:dyDescent="0.2">
      <c r="B1772" s="8">
        <v>43220</v>
      </c>
      <c r="C1772" s="6" t="s">
        <v>2639</v>
      </c>
      <c r="D1772" s="6">
        <v>300419</v>
      </c>
      <c r="E1772" s="6" t="s">
        <v>583</v>
      </c>
      <c r="F1772" s="6" t="s">
        <v>21</v>
      </c>
      <c r="G1772" s="6" t="s">
        <v>1</v>
      </c>
      <c r="H1772" s="6" t="s">
        <v>917</v>
      </c>
      <c r="I1772" s="6">
        <v>-11</v>
      </c>
      <c r="J1772" s="13" t="str">
        <f>VLOOKUP(MONTH(Tabla7[[#This Row],[Fecha del movimiento]]),Tablas!$O$4:$P$15,2,0)</f>
        <v>Abr</v>
      </c>
      <c r="K1772" s="6">
        <f>YEAR(Tabla7[[#This Row],[Fecha del movimiento]])</f>
        <v>2018</v>
      </c>
    </row>
    <row r="1773" spans="2:11" x14ac:dyDescent="0.2">
      <c r="B1773" s="8">
        <v>43286</v>
      </c>
      <c r="C1773" s="6" t="s">
        <v>2640</v>
      </c>
      <c r="D1773" s="6">
        <v>300860</v>
      </c>
      <c r="E1773" s="6" t="s">
        <v>211</v>
      </c>
      <c r="F1773" s="6" t="s">
        <v>21</v>
      </c>
      <c r="G1773" s="6" t="s">
        <v>7</v>
      </c>
      <c r="H1773" s="6" t="s">
        <v>917</v>
      </c>
      <c r="I1773" s="6">
        <v>-13</v>
      </c>
      <c r="J1773" s="13" t="str">
        <f>VLOOKUP(MONTH(Tabla7[[#This Row],[Fecha del movimiento]]),Tablas!$O$4:$P$15,2,0)</f>
        <v>Jul</v>
      </c>
      <c r="K1773" s="6">
        <f>YEAR(Tabla7[[#This Row],[Fecha del movimiento]])</f>
        <v>2018</v>
      </c>
    </row>
    <row r="1774" spans="2:11" x14ac:dyDescent="0.2">
      <c r="B1774" s="8">
        <v>43250</v>
      </c>
      <c r="C1774" s="6" t="s">
        <v>2641</v>
      </c>
      <c r="D1774" s="6">
        <v>300858</v>
      </c>
      <c r="E1774" s="6" t="s">
        <v>128</v>
      </c>
      <c r="F1774" s="6" t="s">
        <v>21</v>
      </c>
      <c r="G1774" s="6" t="s">
        <v>5</v>
      </c>
      <c r="H1774" s="6" t="s">
        <v>923</v>
      </c>
      <c r="I1774" s="6">
        <v>10</v>
      </c>
      <c r="J1774" s="13" t="str">
        <f>VLOOKUP(MONTH(Tabla7[[#This Row],[Fecha del movimiento]]),Tablas!$O$4:$P$15,2,0)</f>
        <v>May</v>
      </c>
      <c r="K1774" s="6">
        <f>YEAR(Tabla7[[#This Row],[Fecha del movimiento]])</f>
        <v>2018</v>
      </c>
    </row>
    <row r="1775" spans="2:11" x14ac:dyDescent="0.2">
      <c r="B1775" s="8">
        <v>43164</v>
      </c>
      <c r="C1775" s="6" t="s">
        <v>2642</v>
      </c>
      <c r="D1775" s="6">
        <v>300573</v>
      </c>
      <c r="E1775" s="6" t="s">
        <v>462</v>
      </c>
      <c r="F1775" s="6" t="s">
        <v>21</v>
      </c>
      <c r="G1775" s="6" t="s">
        <v>12</v>
      </c>
      <c r="H1775" s="6" t="s">
        <v>923</v>
      </c>
      <c r="I1775" s="6">
        <v>12</v>
      </c>
      <c r="J1775" s="13" t="str">
        <f>VLOOKUP(MONTH(Tabla7[[#This Row],[Fecha del movimiento]]),Tablas!$O$4:$P$15,2,0)</f>
        <v>Mar</v>
      </c>
      <c r="K1775" s="6">
        <f>YEAR(Tabla7[[#This Row],[Fecha del movimiento]])</f>
        <v>2018</v>
      </c>
    </row>
    <row r="1776" spans="2:11" x14ac:dyDescent="0.2">
      <c r="B1776" s="8">
        <v>43226</v>
      </c>
      <c r="C1776" s="6" t="s">
        <v>2643</v>
      </c>
      <c r="D1776" s="6">
        <v>300516</v>
      </c>
      <c r="E1776" s="6" t="s">
        <v>232</v>
      </c>
      <c r="F1776" s="6" t="s">
        <v>21</v>
      </c>
      <c r="G1776" s="6" t="s">
        <v>2</v>
      </c>
      <c r="H1776" s="6" t="s">
        <v>923</v>
      </c>
      <c r="I1776" s="6">
        <v>10</v>
      </c>
      <c r="J1776" s="13" t="str">
        <f>VLOOKUP(MONTH(Tabla7[[#This Row],[Fecha del movimiento]]),Tablas!$O$4:$P$15,2,0)</f>
        <v>May</v>
      </c>
      <c r="K1776" s="6">
        <f>YEAR(Tabla7[[#This Row],[Fecha del movimiento]])</f>
        <v>2018</v>
      </c>
    </row>
    <row r="1777" spans="2:11" x14ac:dyDescent="0.2">
      <c r="B1777" s="8">
        <v>43124</v>
      </c>
      <c r="C1777" s="6" t="s">
        <v>2644</v>
      </c>
      <c r="D1777" s="6">
        <v>300167</v>
      </c>
      <c r="E1777" s="6" t="s">
        <v>581</v>
      </c>
      <c r="F1777" s="6" t="s">
        <v>21</v>
      </c>
      <c r="G1777" s="6" t="s">
        <v>2</v>
      </c>
      <c r="H1777" s="6" t="s">
        <v>917</v>
      </c>
      <c r="I1777" s="6">
        <v>-5</v>
      </c>
      <c r="J1777" s="13" t="str">
        <f>VLOOKUP(MONTH(Tabla7[[#This Row],[Fecha del movimiento]]),Tablas!$O$4:$P$15,2,0)</f>
        <v>Ene</v>
      </c>
      <c r="K1777" s="6">
        <f>YEAR(Tabla7[[#This Row],[Fecha del movimiento]])</f>
        <v>2018</v>
      </c>
    </row>
    <row r="1778" spans="2:11" x14ac:dyDescent="0.2">
      <c r="B1778" s="8">
        <v>43281</v>
      </c>
      <c r="C1778" s="6" t="s">
        <v>2645</v>
      </c>
      <c r="D1778" s="6">
        <v>300406</v>
      </c>
      <c r="E1778" s="6" t="s">
        <v>251</v>
      </c>
      <c r="F1778" s="6" t="s">
        <v>21</v>
      </c>
      <c r="G1778" s="6" t="s">
        <v>12</v>
      </c>
      <c r="H1778" s="6" t="s">
        <v>917</v>
      </c>
      <c r="I1778" s="6">
        <v>-16</v>
      </c>
      <c r="J1778" s="13" t="str">
        <f>VLOOKUP(MONTH(Tabla7[[#This Row],[Fecha del movimiento]]),Tablas!$O$4:$P$15,2,0)</f>
        <v>Jun</v>
      </c>
      <c r="K1778" s="6">
        <f>YEAR(Tabla7[[#This Row],[Fecha del movimiento]])</f>
        <v>2018</v>
      </c>
    </row>
    <row r="1779" spans="2:11" x14ac:dyDescent="0.2">
      <c r="B1779" s="8">
        <v>43163</v>
      </c>
      <c r="C1779" s="6" t="s">
        <v>2646</v>
      </c>
      <c r="D1779" s="6">
        <v>300433</v>
      </c>
      <c r="E1779" s="6" t="s">
        <v>206</v>
      </c>
      <c r="F1779" s="6" t="s">
        <v>21</v>
      </c>
      <c r="G1779" s="6" t="s">
        <v>2</v>
      </c>
      <c r="H1779" s="6" t="s">
        <v>923</v>
      </c>
      <c r="I1779" s="6">
        <v>20</v>
      </c>
      <c r="J1779" s="13" t="str">
        <f>VLOOKUP(MONTH(Tabla7[[#This Row],[Fecha del movimiento]]),Tablas!$O$4:$P$15,2,0)</f>
        <v>Mar</v>
      </c>
      <c r="K1779" s="6">
        <f>YEAR(Tabla7[[#This Row],[Fecha del movimiento]])</f>
        <v>2018</v>
      </c>
    </row>
    <row r="1780" spans="2:11" x14ac:dyDescent="0.2">
      <c r="B1780" s="8">
        <v>43258</v>
      </c>
      <c r="C1780" s="6" t="s">
        <v>2647</v>
      </c>
      <c r="D1780" s="6">
        <v>300356</v>
      </c>
      <c r="E1780" s="6" t="s">
        <v>625</v>
      </c>
      <c r="F1780" s="6" t="s">
        <v>21</v>
      </c>
      <c r="G1780" s="6" t="s">
        <v>10</v>
      </c>
      <c r="H1780" s="6" t="s">
        <v>923</v>
      </c>
      <c r="I1780" s="6">
        <v>11</v>
      </c>
      <c r="J1780" s="13" t="str">
        <f>VLOOKUP(MONTH(Tabla7[[#This Row],[Fecha del movimiento]]),Tablas!$O$4:$P$15,2,0)</f>
        <v>Jun</v>
      </c>
      <c r="K1780" s="6">
        <f>YEAR(Tabla7[[#This Row],[Fecha del movimiento]])</f>
        <v>2018</v>
      </c>
    </row>
    <row r="1781" spans="2:11" x14ac:dyDescent="0.2">
      <c r="B1781" s="8">
        <v>43107</v>
      </c>
      <c r="C1781" s="6" t="s">
        <v>1751</v>
      </c>
      <c r="D1781" s="6">
        <v>300531</v>
      </c>
      <c r="E1781" s="6" t="s">
        <v>497</v>
      </c>
      <c r="F1781" s="6" t="s">
        <v>21</v>
      </c>
      <c r="G1781" s="6" t="s">
        <v>13</v>
      </c>
      <c r="H1781" s="6" t="s">
        <v>917</v>
      </c>
      <c r="I1781" s="6">
        <v>-12</v>
      </c>
      <c r="J1781" s="13" t="str">
        <f>VLOOKUP(MONTH(Tabla7[[#This Row],[Fecha del movimiento]]),Tablas!$O$4:$P$15,2,0)</f>
        <v>Ene</v>
      </c>
      <c r="K1781" s="6">
        <f>YEAR(Tabla7[[#This Row],[Fecha del movimiento]])</f>
        <v>2018</v>
      </c>
    </row>
    <row r="1782" spans="2:11" x14ac:dyDescent="0.2">
      <c r="B1782" s="8">
        <v>43300</v>
      </c>
      <c r="C1782" s="6" t="s">
        <v>2648</v>
      </c>
      <c r="D1782" s="6">
        <v>300235</v>
      </c>
      <c r="E1782" s="6" t="s">
        <v>686</v>
      </c>
      <c r="F1782" s="6" t="s">
        <v>21</v>
      </c>
      <c r="G1782" s="6" t="s">
        <v>7</v>
      </c>
      <c r="H1782" s="6" t="s">
        <v>923</v>
      </c>
      <c r="I1782" s="6">
        <v>14</v>
      </c>
      <c r="J1782" s="13" t="str">
        <f>VLOOKUP(MONTH(Tabla7[[#This Row],[Fecha del movimiento]]),Tablas!$O$4:$P$15,2,0)</f>
        <v>Jul</v>
      </c>
      <c r="K1782" s="6">
        <f>YEAR(Tabla7[[#This Row],[Fecha del movimiento]])</f>
        <v>2018</v>
      </c>
    </row>
    <row r="1783" spans="2:11" x14ac:dyDescent="0.2">
      <c r="B1783" s="8">
        <v>43249</v>
      </c>
      <c r="C1783" s="6" t="s">
        <v>2649</v>
      </c>
      <c r="D1783" s="6">
        <v>300538</v>
      </c>
      <c r="E1783" s="6" t="s">
        <v>490</v>
      </c>
      <c r="F1783" s="6" t="s">
        <v>21</v>
      </c>
      <c r="G1783" s="6" t="s">
        <v>7</v>
      </c>
      <c r="H1783" s="6" t="s">
        <v>917</v>
      </c>
      <c r="I1783" s="6">
        <v>-6</v>
      </c>
      <c r="J1783" s="13" t="str">
        <f>VLOOKUP(MONTH(Tabla7[[#This Row],[Fecha del movimiento]]),Tablas!$O$4:$P$15,2,0)</f>
        <v>May</v>
      </c>
      <c r="K1783" s="6">
        <f>YEAR(Tabla7[[#This Row],[Fecha del movimiento]])</f>
        <v>2018</v>
      </c>
    </row>
    <row r="1784" spans="2:11" x14ac:dyDescent="0.2">
      <c r="B1784" s="8">
        <v>43328</v>
      </c>
      <c r="C1784" s="6" t="s">
        <v>2650</v>
      </c>
      <c r="D1784" s="6">
        <v>300945</v>
      </c>
      <c r="E1784" s="6" t="s">
        <v>130</v>
      </c>
      <c r="F1784" s="6" t="s">
        <v>21</v>
      </c>
      <c r="G1784" s="6" t="s">
        <v>2</v>
      </c>
      <c r="H1784" s="6" t="s">
        <v>917</v>
      </c>
      <c r="I1784" s="6">
        <v>-20</v>
      </c>
      <c r="J1784" s="13" t="str">
        <f>VLOOKUP(MONTH(Tabla7[[#This Row],[Fecha del movimiento]]),Tablas!$O$4:$P$15,2,0)</f>
        <v>Ago</v>
      </c>
      <c r="K1784" s="6">
        <f>YEAR(Tabla7[[#This Row],[Fecha del movimiento]])</f>
        <v>2018</v>
      </c>
    </row>
    <row r="1785" spans="2:11" x14ac:dyDescent="0.2">
      <c r="B1785" s="8">
        <v>43330</v>
      </c>
      <c r="C1785" s="6" t="s">
        <v>2651</v>
      </c>
      <c r="D1785" s="6">
        <v>300159</v>
      </c>
      <c r="E1785" s="6" t="s">
        <v>98</v>
      </c>
      <c r="F1785" s="6" t="s">
        <v>21</v>
      </c>
      <c r="G1785" s="6" t="s">
        <v>10</v>
      </c>
      <c r="H1785" s="6" t="s">
        <v>917</v>
      </c>
      <c r="I1785" s="6">
        <v>-10</v>
      </c>
      <c r="J1785" s="13" t="str">
        <f>VLOOKUP(MONTH(Tabla7[[#This Row],[Fecha del movimiento]]),Tablas!$O$4:$P$15,2,0)</f>
        <v>Ago</v>
      </c>
      <c r="K1785" s="6">
        <f>YEAR(Tabla7[[#This Row],[Fecha del movimiento]])</f>
        <v>2018</v>
      </c>
    </row>
    <row r="1786" spans="2:11" x14ac:dyDescent="0.2">
      <c r="B1786" s="8">
        <v>43305</v>
      </c>
      <c r="C1786" s="6" t="s">
        <v>2652</v>
      </c>
      <c r="D1786" s="6">
        <v>300265</v>
      </c>
      <c r="E1786" s="6" t="s">
        <v>683</v>
      </c>
      <c r="F1786" s="6" t="s">
        <v>21</v>
      </c>
      <c r="G1786" s="6" t="s">
        <v>13</v>
      </c>
      <c r="H1786" s="6" t="s">
        <v>923</v>
      </c>
      <c r="I1786" s="6">
        <v>19</v>
      </c>
      <c r="J1786" s="13" t="str">
        <f>VLOOKUP(MONTH(Tabla7[[#This Row],[Fecha del movimiento]]),Tablas!$O$4:$P$15,2,0)</f>
        <v>Jul</v>
      </c>
      <c r="K1786" s="6">
        <f>YEAR(Tabla7[[#This Row],[Fecha del movimiento]])</f>
        <v>2018</v>
      </c>
    </row>
    <row r="1787" spans="2:11" x14ac:dyDescent="0.2">
      <c r="B1787" s="8">
        <v>43324</v>
      </c>
      <c r="C1787" s="6" t="s">
        <v>2653</v>
      </c>
      <c r="D1787" s="6">
        <v>300319</v>
      </c>
      <c r="E1787" s="6" t="s">
        <v>650</v>
      </c>
      <c r="F1787" s="6" t="s">
        <v>21</v>
      </c>
      <c r="G1787" s="6" t="s">
        <v>7</v>
      </c>
      <c r="H1787" s="6" t="s">
        <v>923</v>
      </c>
      <c r="I1787" s="6">
        <v>18</v>
      </c>
      <c r="J1787" s="13" t="str">
        <f>VLOOKUP(MONTH(Tabla7[[#This Row],[Fecha del movimiento]]),Tablas!$O$4:$P$15,2,0)</f>
        <v>Ago</v>
      </c>
      <c r="K1787" s="6">
        <f>YEAR(Tabla7[[#This Row],[Fecha del movimiento]])</f>
        <v>2018</v>
      </c>
    </row>
    <row r="1788" spans="2:11" x14ac:dyDescent="0.2">
      <c r="B1788" s="8">
        <v>43110</v>
      </c>
      <c r="C1788" s="6" t="s">
        <v>2654</v>
      </c>
      <c r="D1788" s="6">
        <v>300304</v>
      </c>
      <c r="E1788" s="6" t="s">
        <v>660</v>
      </c>
      <c r="F1788" s="6" t="s">
        <v>21</v>
      </c>
      <c r="G1788" s="6" t="s">
        <v>13</v>
      </c>
      <c r="H1788" s="6" t="s">
        <v>923</v>
      </c>
      <c r="I1788" s="6">
        <v>18</v>
      </c>
      <c r="J1788" s="13" t="str">
        <f>VLOOKUP(MONTH(Tabla7[[#This Row],[Fecha del movimiento]]),Tablas!$O$4:$P$15,2,0)</f>
        <v>Ene</v>
      </c>
      <c r="K1788" s="6">
        <f>YEAR(Tabla7[[#This Row],[Fecha del movimiento]])</f>
        <v>2018</v>
      </c>
    </row>
    <row r="1789" spans="2:11" x14ac:dyDescent="0.2">
      <c r="B1789" s="8">
        <v>43233</v>
      </c>
      <c r="C1789" s="6" t="s">
        <v>2655</v>
      </c>
      <c r="D1789" s="6">
        <v>300834</v>
      </c>
      <c r="E1789" s="6" t="s">
        <v>235</v>
      </c>
      <c r="F1789" s="6" t="s">
        <v>21</v>
      </c>
      <c r="G1789" s="6" t="s">
        <v>2</v>
      </c>
      <c r="H1789" s="6" t="s">
        <v>923</v>
      </c>
      <c r="I1789" s="6">
        <v>18</v>
      </c>
      <c r="J1789" s="13" t="str">
        <f>VLOOKUP(MONTH(Tabla7[[#This Row],[Fecha del movimiento]]),Tablas!$O$4:$P$15,2,0)</f>
        <v>May</v>
      </c>
      <c r="K1789" s="6">
        <f>YEAR(Tabla7[[#This Row],[Fecha del movimiento]])</f>
        <v>2018</v>
      </c>
    </row>
    <row r="1790" spans="2:11" x14ac:dyDescent="0.2">
      <c r="B1790" s="8">
        <v>43208</v>
      </c>
      <c r="C1790" s="6" t="s">
        <v>2656</v>
      </c>
      <c r="D1790" s="6">
        <v>300318</v>
      </c>
      <c r="E1790" s="6" t="s">
        <v>651</v>
      </c>
      <c r="F1790" s="6" t="s">
        <v>21</v>
      </c>
      <c r="G1790" s="6" t="s">
        <v>7</v>
      </c>
      <c r="H1790" s="6" t="s">
        <v>917</v>
      </c>
      <c r="I1790" s="6">
        <v>-6</v>
      </c>
      <c r="J1790" s="13" t="str">
        <f>VLOOKUP(MONTH(Tabla7[[#This Row],[Fecha del movimiento]]),Tablas!$O$4:$P$15,2,0)</f>
        <v>Abr</v>
      </c>
      <c r="K1790" s="6">
        <f>YEAR(Tabla7[[#This Row],[Fecha del movimiento]])</f>
        <v>2018</v>
      </c>
    </row>
    <row r="1791" spans="2:11" x14ac:dyDescent="0.2">
      <c r="B1791" s="8">
        <v>43118</v>
      </c>
      <c r="C1791" s="6" t="s">
        <v>2657</v>
      </c>
      <c r="D1791" s="6">
        <v>300313</v>
      </c>
      <c r="E1791" s="6" t="s">
        <v>654</v>
      </c>
      <c r="F1791" s="6" t="s">
        <v>21</v>
      </c>
      <c r="G1791" s="6" t="s">
        <v>13</v>
      </c>
      <c r="H1791" s="6" t="s">
        <v>923</v>
      </c>
      <c r="I1791" s="6">
        <v>19</v>
      </c>
      <c r="J1791" s="13" t="str">
        <f>VLOOKUP(MONTH(Tabla7[[#This Row],[Fecha del movimiento]]),Tablas!$O$4:$P$15,2,0)</f>
        <v>Ene</v>
      </c>
      <c r="K1791" s="6">
        <f>YEAR(Tabla7[[#This Row],[Fecha del movimiento]])</f>
        <v>2018</v>
      </c>
    </row>
    <row r="1792" spans="2:11" x14ac:dyDescent="0.2">
      <c r="B1792" s="8">
        <v>43231</v>
      </c>
      <c r="C1792" s="6" t="s">
        <v>2658</v>
      </c>
      <c r="D1792" s="6">
        <v>300153</v>
      </c>
      <c r="E1792" s="6" t="s">
        <v>752</v>
      </c>
      <c r="F1792" s="6" t="s">
        <v>21</v>
      </c>
      <c r="G1792" s="6" t="s">
        <v>6</v>
      </c>
      <c r="H1792" s="6" t="s">
        <v>923</v>
      </c>
      <c r="I1792" s="6">
        <v>13</v>
      </c>
      <c r="J1792" s="13" t="str">
        <f>VLOOKUP(MONTH(Tabla7[[#This Row],[Fecha del movimiento]]),Tablas!$O$4:$P$15,2,0)</f>
        <v>May</v>
      </c>
      <c r="K1792" s="6">
        <f>YEAR(Tabla7[[#This Row],[Fecha del movimiento]])</f>
        <v>2018</v>
      </c>
    </row>
    <row r="1793" spans="2:11" x14ac:dyDescent="0.2">
      <c r="B1793" s="8">
        <v>43109</v>
      </c>
      <c r="C1793" s="6" t="s">
        <v>2659</v>
      </c>
      <c r="D1793" s="6">
        <v>300645</v>
      </c>
      <c r="E1793" s="6" t="s">
        <v>400</v>
      </c>
      <c r="F1793" s="6" t="s">
        <v>21</v>
      </c>
      <c r="G1793" s="6" t="s">
        <v>13</v>
      </c>
      <c r="H1793" s="6" t="s">
        <v>917</v>
      </c>
      <c r="I1793" s="6">
        <v>-9</v>
      </c>
      <c r="J1793" s="13" t="str">
        <f>VLOOKUP(MONTH(Tabla7[[#This Row],[Fecha del movimiento]]),Tablas!$O$4:$P$15,2,0)</f>
        <v>Ene</v>
      </c>
      <c r="K1793" s="6">
        <f>YEAR(Tabla7[[#This Row],[Fecha del movimiento]])</f>
        <v>2018</v>
      </c>
    </row>
    <row r="1794" spans="2:11" x14ac:dyDescent="0.2">
      <c r="B1794" s="8">
        <v>43315</v>
      </c>
      <c r="C1794" s="6" t="s">
        <v>2660</v>
      </c>
      <c r="D1794" s="6">
        <v>300272</v>
      </c>
      <c r="E1794" s="6" t="s">
        <v>680</v>
      </c>
      <c r="F1794" s="6" t="s">
        <v>21</v>
      </c>
      <c r="G1794" s="6" t="s">
        <v>13</v>
      </c>
      <c r="H1794" s="6" t="s">
        <v>917</v>
      </c>
      <c r="I1794" s="6">
        <v>-13</v>
      </c>
      <c r="J1794" s="13" t="str">
        <f>VLOOKUP(MONTH(Tabla7[[#This Row],[Fecha del movimiento]]),Tablas!$O$4:$P$15,2,0)</f>
        <v>Ago</v>
      </c>
      <c r="K1794" s="6">
        <f>YEAR(Tabla7[[#This Row],[Fecha del movimiento]])</f>
        <v>2018</v>
      </c>
    </row>
    <row r="1795" spans="2:11" x14ac:dyDescent="0.2">
      <c r="B1795" s="8">
        <v>43254</v>
      </c>
      <c r="C1795" s="6" t="s">
        <v>2661</v>
      </c>
      <c r="D1795" s="6">
        <v>301040</v>
      </c>
      <c r="E1795" s="6" t="s">
        <v>39</v>
      </c>
      <c r="F1795" s="6" t="s">
        <v>21</v>
      </c>
      <c r="G1795" s="6" t="s">
        <v>2</v>
      </c>
      <c r="H1795" s="6" t="s">
        <v>923</v>
      </c>
      <c r="I1795" s="6">
        <v>19</v>
      </c>
      <c r="J1795" s="13" t="str">
        <f>VLOOKUP(MONTH(Tabla7[[#This Row],[Fecha del movimiento]]),Tablas!$O$4:$P$15,2,0)</f>
        <v>Jun</v>
      </c>
      <c r="K1795" s="6">
        <f>YEAR(Tabla7[[#This Row],[Fecha del movimiento]])</f>
        <v>2018</v>
      </c>
    </row>
    <row r="1796" spans="2:11" x14ac:dyDescent="0.2">
      <c r="B1796" s="8">
        <v>43271</v>
      </c>
      <c r="C1796" s="6" t="s">
        <v>2662</v>
      </c>
      <c r="D1796" s="6">
        <v>300526</v>
      </c>
      <c r="E1796" s="6" t="s">
        <v>501</v>
      </c>
      <c r="F1796" s="6" t="s">
        <v>21</v>
      </c>
      <c r="G1796" s="6" t="s">
        <v>7</v>
      </c>
      <c r="H1796" s="6" t="s">
        <v>923</v>
      </c>
      <c r="I1796" s="6">
        <v>10</v>
      </c>
      <c r="J1796" s="13" t="str">
        <f>VLOOKUP(MONTH(Tabla7[[#This Row],[Fecha del movimiento]]),Tablas!$O$4:$P$15,2,0)</f>
        <v>Jun</v>
      </c>
      <c r="K1796" s="6">
        <f>YEAR(Tabla7[[#This Row],[Fecha del movimiento]])</f>
        <v>2018</v>
      </c>
    </row>
    <row r="1797" spans="2:11" x14ac:dyDescent="0.2">
      <c r="B1797" s="8">
        <v>43256</v>
      </c>
      <c r="C1797" s="6" t="s">
        <v>2663</v>
      </c>
      <c r="D1797" s="6">
        <v>300285</v>
      </c>
      <c r="E1797" s="6" t="s">
        <v>669</v>
      </c>
      <c r="F1797" s="6" t="s">
        <v>21</v>
      </c>
      <c r="G1797" s="6" t="s">
        <v>13</v>
      </c>
      <c r="H1797" s="6" t="s">
        <v>923</v>
      </c>
      <c r="I1797" s="6">
        <v>12</v>
      </c>
      <c r="J1797" s="13" t="str">
        <f>VLOOKUP(MONTH(Tabla7[[#This Row],[Fecha del movimiento]]),Tablas!$O$4:$P$15,2,0)</f>
        <v>Jun</v>
      </c>
      <c r="K1797" s="6">
        <f>YEAR(Tabla7[[#This Row],[Fecha del movimiento]])</f>
        <v>2018</v>
      </c>
    </row>
    <row r="1798" spans="2:11" x14ac:dyDescent="0.2">
      <c r="B1798" s="8">
        <v>43185</v>
      </c>
      <c r="C1798" s="6" t="s">
        <v>1399</v>
      </c>
      <c r="D1798" s="6">
        <v>300027</v>
      </c>
      <c r="E1798" s="6" t="s">
        <v>805</v>
      </c>
      <c r="F1798" s="6" t="s">
        <v>21</v>
      </c>
      <c r="G1798" s="6" t="s">
        <v>11</v>
      </c>
      <c r="H1798" s="6" t="s">
        <v>923</v>
      </c>
      <c r="I1798" s="6">
        <v>14</v>
      </c>
      <c r="J1798" s="13" t="str">
        <f>VLOOKUP(MONTH(Tabla7[[#This Row],[Fecha del movimiento]]),Tablas!$O$4:$P$15,2,0)</f>
        <v>Mar</v>
      </c>
      <c r="K1798" s="6">
        <f>YEAR(Tabla7[[#This Row],[Fecha del movimiento]])</f>
        <v>2018</v>
      </c>
    </row>
    <row r="1799" spans="2:11" x14ac:dyDescent="0.2">
      <c r="B1799" s="8">
        <v>43218</v>
      </c>
      <c r="C1799" s="6" t="s">
        <v>2664</v>
      </c>
      <c r="D1799" s="6">
        <v>300622</v>
      </c>
      <c r="E1799" s="6" t="s">
        <v>133</v>
      </c>
      <c r="F1799" s="6" t="s">
        <v>21</v>
      </c>
      <c r="G1799" s="6" t="s">
        <v>2</v>
      </c>
      <c r="H1799" s="6" t="s">
        <v>923</v>
      </c>
      <c r="I1799" s="6">
        <v>10</v>
      </c>
      <c r="J1799" s="13" t="str">
        <f>VLOOKUP(MONTH(Tabla7[[#This Row],[Fecha del movimiento]]),Tablas!$O$4:$P$15,2,0)</f>
        <v>Abr</v>
      </c>
      <c r="K1799" s="6">
        <f>YEAR(Tabla7[[#This Row],[Fecha del movimiento]])</f>
        <v>2018</v>
      </c>
    </row>
    <row r="1800" spans="2:11" x14ac:dyDescent="0.2">
      <c r="B1800" s="8">
        <v>43147</v>
      </c>
      <c r="C1800" s="6" t="s">
        <v>2665</v>
      </c>
      <c r="D1800" s="6">
        <v>300595</v>
      </c>
      <c r="E1800" s="6" t="s">
        <v>446</v>
      </c>
      <c r="F1800" s="6" t="s">
        <v>21</v>
      </c>
      <c r="G1800" s="6" t="s">
        <v>9</v>
      </c>
      <c r="H1800" s="6" t="s">
        <v>917</v>
      </c>
      <c r="I1800" s="6">
        <v>-10</v>
      </c>
      <c r="J1800" s="13" t="str">
        <f>VLOOKUP(MONTH(Tabla7[[#This Row],[Fecha del movimiento]]),Tablas!$O$4:$P$15,2,0)</f>
        <v>Feb</v>
      </c>
      <c r="K1800" s="6">
        <f>YEAR(Tabla7[[#This Row],[Fecha del movimiento]])</f>
        <v>2018</v>
      </c>
    </row>
    <row r="1801" spans="2:11" x14ac:dyDescent="0.2">
      <c r="B1801" s="8">
        <v>43122</v>
      </c>
      <c r="C1801" s="6" t="s">
        <v>2666</v>
      </c>
      <c r="D1801" s="6">
        <v>300215</v>
      </c>
      <c r="E1801" s="6" t="s">
        <v>718</v>
      </c>
      <c r="F1801" s="6" t="s">
        <v>21</v>
      </c>
      <c r="G1801" s="6" t="s">
        <v>13</v>
      </c>
      <c r="H1801" s="6" t="s">
        <v>917</v>
      </c>
      <c r="I1801" s="6">
        <v>-9</v>
      </c>
      <c r="J1801" s="13" t="str">
        <f>VLOOKUP(MONTH(Tabla7[[#This Row],[Fecha del movimiento]]),Tablas!$O$4:$P$15,2,0)</f>
        <v>Ene</v>
      </c>
      <c r="K1801" s="6">
        <f>YEAR(Tabla7[[#This Row],[Fecha del movimiento]])</f>
        <v>2018</v>
      </c>
    </row>
    <row r="1802" spans="2:11" x14ac:dyDescent="0.2">
      <c r="B1802" s="8">
        <v>43205</v>
      </c>
      <c r="C1802" s="6" t="s">
        <v>2667</v>
      </c>
      <c r="D1802" s="6">
        <v>300480</v>
      </c>
      <c r="E1802" s="6" t="s">
        <v>538</v>
      </c>
      <c r="F1802" s="6" t="s">
        <v>21</v>
      </c>
      <c r="G1802" s="6" t="s">
        <v>2</v>
      </c>
      <c r="H1802" s="6" t="s">
        <v>917</v>
      </c>
      <c r="I1802" s="6">
        <v>-9</v>
      </c>
      <c r="J1802" s="13" t="str">
        <f>VLOOKUP(MONTH(Tabla7[[#This Row],[Fecha del movimiento]]),Tablas!$O$4:$P$15,2,0)</f>
        <v>Abr</v>
      </c>
      <c r="K1802" s="6">
        <f>YEAR(Tabla7[[#This Row],[Fecha del movimiento]])</f>
        <v>2018</v>
      </c>
    </row>
    <row r="1803" spans="2:11" x14ac:dyDescent="0.2">
      <c r="B1803" s="8">
        <v>43165</v>
      </c>
      <c r="C1803" s="6" t="s">
        <v>2668</v>
      </c>
      <c r="D1803" s="6">
        <v>300501</v>
      </c>
      <c r="E1803" s="6" t="s">
        <v>522</v>
      </c>
      <c r="F1803" s="6" t="s">
        <v>21</v>
      </c>
      <c r="G1803" s="6" t="s">
        <v>1</v>
      </c>
      <c r="H1803" s="6" t="s">
        <v>917</v>
      </c>
      <c r="I1803" s="6">
        <v>-7</v>
      </c>
      <c r="J1803" s="13" t="str">
        <f>VLOOKUP(MONTH(Tabla7[[#This Row],[Fecha del movimiento]]),Tablas!$O$4:$P$15,2,0)</f>
        <v>Mar</v>
      </c>
      <c r="K1803" s="6">
        <f>YEAR(Tabla7[[#This Row],[Fecha del movimiento]])</f>
        <v>2018</v>
      </c>
    </row>
    <row r="1804" spans="2:11" x14ac:dyDescent="0.2">
      <c r="B1804" s="8">
        <v>43202</v>
      </c>
      <c r="C1804" s="6" t="s">
        <v>2669</v>
      </c>
      <c r="D1804" s="6">
        <v>300167</v>
      </c>
      <c r="E1804" s="6" t="s">
        <v>581</v>
      </c>
      <c r="F1804" s="6" t="s">
        <v>21</v>
      </c>
      <c r="G1804" s="6" t="s">
        <v>2</v>
      </c>
      <c r="H1804" s="6" t="s">
        <v>923</v>
      </c>
      <c r="I1804" s="6">
        <v>11</v>
      </c>
      <c r="J1804" s="13" t="str">
        <f>VLOOKUP(MONTH(Tabla7[[#This Row],[Fecha del movimiento]]),Tablas!$O$4:$P$15,2,0)</f>
        <v>Abr</v>
      </c>
      <c r="K1804" s="6">
        <f>YEAR(Tabla7[[#This Row],[Fecha del movimiento]])</f>
        <v>2018</v>
      </c>
    </row>
    <row r="1805" spans="2:11" x14ac:dyDescent="0.2">
      <c r="B1805" s="8">
        <v>43339</v>
      </c>
      <c r="C1805" s="6" t="s">
        <v>2670</v>
      </c>
      <c r="D1805" s="6">
        <v>300333</v>
      </c>
      <c r="E1805" s="6" t="s">
        <v>382</v>
      </c>
      <c r="F1805" s="6" t="s">
        <v>21</v>
      </c>
      <c r="G1805" s="6" t="s">
        <v>3</v>
      </c>
      <c r="H1805" s="6" t="s">
        <v>923</v>
      </c>
      <c r="I1805" s="6">
        <v>16</v>
      </c>
      <c r="J1805" s="13" t="str">
        <f>VLOOKUP(MONTH(Tabla7[[#This Row],[Fecha del movimiento]]),Tablas!$O$4:$P$15,2,0)</f>
        <v>Ago</v>
      </c>
      <c r="K1805" s="6">
        <f>YEAR(Tabla7[[#This Row],[Fecha del movimiento]])</f>
        <v>2018</v>
      </c>
    </row>
    <row r="1806" spans="2:11" x14ac:dyDescent="0.2">
      <c r="B1806" s="8">
        <v>43244</v>
      </c>
      <c r="C1806" s="6" t="s">
        <v>2671</v>
      </c>
      <c r="D1806" s="6">
        <v>300841</v>
      </c>
      <c r="E1806" s="6" t="s">
        <v>228</v>
      </c>
      <c r="F1806" s="6" t="s">
        <v>21</v>
      </c>
      <c r="G1806" s="6" t="s">
        <v>7</v>
      </c>
      <c r="H1806" s="6" t="s">
        <v>923</v>
      </c>
      <c r="I1806" s="6">
        <v>13</v>
      </c>
      <c r="J1806" s="13" t="str">
        <f>VLOOKUP(MONTH(Tabla7[[#This Row],[Fecha del movimiento]]),Tablas!$O$4:$P$15,2,0)</f>
        <v>May</v>
      </c>
      <c r="K1806" s="6">
        <f>YEAR(Tabla7[[#This Row],[Fecha del movimiento]])</f>
        <v>2018</v>
      </c>
    </row>
    <row r="1807" spans="2:11" x14ac:dyDescent="0.2">
      <c r="B1807" s="8">
        <v>43158</v>
      </c>
      <c r="C1807" s="6" t="s">
        <v>2672</v>
      </c>
      <c r="D1807" s="6">
        <v>300109</v>
      </c>
      <c r="E1807" s="6" t="s">
        <v>554</v>
      </c>
      <c r="F1807" s="6" t="s">
        <v>21</v>
      </c>
      <c r="G1807" s="6" t="s">
        <v>4</v>
      </c>
      <c r="H1807" s="6" t="s">
        <v>923</v>
      </c>
      <c r="I1807" s="6">
        <v>14</v>
      </c>
      <c r="J1807" s="13" t="str">
        <f>VLOOKUP(MONTH(Tabla7[[#This Row],[Fecha del movimiento]]),Tablas!$O$4:$P$15,2,0)</f>
        <v>Feb</v>
      </c>
      <c r="K1807" s="6">
        <f>YEAR(Tabla7[[#This Row],[Fecha del movimiento]])</f>
        <v>2018</v>
      </c>
    </row>
    <row r="1808" spans="2:11" x14ac:dyDescent="0.2">
      <c r="B1808" s="8">
        <v>43161</v>
      </c>
      <c r="C1808" s="6" t="s">
        <v>2673</v>
      </c>
      <c r="D1808" s="6">
        <v>300711</v>
      </c>
      <c r="E1808" s="6" t="s">
        <v>347</v>
      </c>
      <c r="F1808" s="6" t="s">
        <v>21</v>
      </c>
      <c r="G1808" s="6" t="s">
        <v>9</v>
      </c>
      <c r="H1808" s="6" t="s">
        <v>923</v>
      </c>
      <c r="I1808" s="6">
        <v>15</v>
      </c>
      <c r="J1808" s="13" t="str">
        <f>VLOOKUP(MONTH(Tabla7[[#This Row],[Fecha del movimiento]]),Tablas!$O$4:$P$15,2,0)</f>
        <v>Mar</v>
      </c>
      <c r="K1808" s="6">
        <f>YEAR(Tabla7[[#This Row],[Fecha del movimiento]])</f>
        <v>2018</v>
      </c>
    </row>
    <row r="1809" spans="2:11" x14ac:dyDescent="0.2">
      <c r="B1809" s="8">
        <v>43157</v>
      </c>
      <c r="C1809" s="6" t="s">
        <v>2674</v>
      </c>
      <c r="D1809" s="6">
        <v>300802</v>
      </c>
      <c r="E1809" s="6" t="s">
        <v>264</v>
      </c>
      <c r="F1809" s="6" t="s">
        <v>21</v>
      </c>
      <c r="G1809" s="6" t="s">
        <v>11</v>
      </c>
      <c r="H1809" s="6" t="s">
        <v>917</v>
      </c>
      <c r="I1809" s="6">
        <v>-14</v>
      </c>
      <c r="J1809" s="13" t="str">
        <f>VLOOKUP(MONTH(Tabla7[[#This Row],[Fecha del movimiento]]),Tablas!$O$4:$P$15,2,0)</f>
        <v>Feb</v>
      </c>
      <c r="K1809" s="6">
        <f>YEAR(Tabla7[[#This Row],[Fecha del movimiento]])</f>
        <v>2018</v>
      </c>
    </row>
    <row r="1810" spans="2:11" x14ac:dyDescent="0.2">
      <c r="B1810" s="8">
        <v>43259</v>
      </c>
      <c r="C1810" s="6" t="s">
        <v>2675</v>
      </c>
      <c r="D1810" s="6">
        <v>300768</v>
      </c>
      <c r="E1810" s="6" t="s">
        <v>296</v>
      </c>
      <c r="F1810" s="6" t="s">
        <v>21</v>
      </c>
      <c r="G1810" s="6" t="s">
        <v>1</v>
      </c>
      <c r="H1810" s="6" t="s">
        <v>923</v>
      </c>
      <c r="I1810" s="6">
        <v>13</v>
      </c>
      <c r="J1810" s="13" t="str">
        <f>VLOOKUP(MONTH(Tabla7[[#This Row],[Fecha del movimiento]]),Tablas!$O$4:$P$15,2,0)</f>
        <v>Jun</v>
      </c>
      <c r="K1810" s="6">
        <f>YEAR(Tabla7[[#This Row],[Fecha del movimiento]])</f>
        <v>2018</v>
      </c>
    </row>
    <row r="1811" spans="2:11" x14ac:dyDescent="0.2">
      <c r="B1811" s="8">
        <v>43335</v>
      </c>
      <c r="C1811" s="6" t="s">
        <v>2676</v>
      </c>
      <c r="D1811" s="6">
        <v>300881</v>
      </c>
      <c r="E1811" s="6" t="s">
        <v>191</v>
      </c>
      <c r="F1811" s="6" t="s">
        <v>21</v>
      </c>
      <c r="G1811" s="6" t="s">
        <v>2</v>
      </c>
      <c r="H1811" s="6" t="s">
        <v>923</v>
      </c>
      <c r="I1811" s="6">
        <v>19</v>
      </c>
      <c r="J1811" s="13" t="str">
        <f>VLOOKUP(MONTH(Tabla7[[#This Row],[Fecha del movimiento]]),Tablas!$O$4:$P$15,2,0)</f>
        <v>Ago</v>
      </c>
      <c r="K1811" s="6">
        <f>YEAR(Tabla7[[#This Row],[Fecha del movimiento]])</f>
        <v>2018</v>
      </c>
    </row>
    <row r="1812" spans="2:11" x14ac:dyDescent="0.2">
      <c r="B1812" s="8">
        <v>43158</v>
      </c>
      <c r="C1812" s="6" t="s">
        <v>2677</v>
      </c>
      <c r="D1812" s="6">
        <v>300696</v>
      </c>
      <c r="E1812" s="6" t="s">
        <v>361</v>
      </c>
      <c r="F1812" s="6" t="s">
        <v>21</v>
      </c>
      <c r="G1812" s="6" t="s">
        <v>13</v>
      </c>
      <c r="H1812" s="6" t="s">
        <v>923</v>
      </c>
      <c r="I1812" s="6">
        <v>10</v>
      </c>
      <c r="J1812" s="13" t="str">
        <f>VLOOKUP(MONTH(Tabla7[[#This Row],[Fecha del movimiento]]),Tablas!$O$4:$P$15,2,0)</f>
        <v>Feb</v>
      </c>
      <c r="K1812" s="6">
        <f>YEAR(Tabla7[[#This Row],[Fecha del movimiento]])</f>
        <v>2018</v>
      </c>
    </row>
    <row r="1813" spans="2:11" x14ac:dyDescent="0.2">
      <c r="B1813" s="8">
        <v>43286</v>
      </c>
      <c r="C1813" s="6" t="s">
        <v>2678</v>
      </c>
      <c r="D1813" s="6">
        <v>300080</v>
      </c>
      <c r="E1813" s="6" t="s">
        <v>780</v>
      </c>
      <c r="F1813" s="6" t="s">
        <v>21</v>
      </c>
      <c r="G1813" s="6" t="s">
        <v>9</v>
      </c>
      <c r="H1813" s="6" t="s">
        <v>917</v>
      </c>
      <c r="I1813" s="6">
        <v>-11</v>
      </c>
      <c r="J1813" s="13" t="str">
        <f>VLOOKUP(MONTH(Tabla7[[#This Row],[Fecha del movimiento]]),Tablas!$O$4:$P$15,2,0)</f>
        <v>Jul</v>
      </c>
      <c r="K1813" s="6">
        <f>YEAR(Tabla7[[#This Row],[Fecha del movimiento]])</f>
        <v>2018</v>
      </c>
    </row>
    <row r="1814" spans="2:11" x14ac:dyDescent="0.2">
      <c r="B1814" s="8">
        <v>43197</v>
      </c>
      <c r="C1814" s="6" t="s">
        <v>2679</v>
      </c>
      <c r="D1814" s="6">
        <v>300704</v>
      </c>
      <c r="E1814" s="6" t="s">
        <v>353</v>
      </c>
      <c r="F1814" s="6" t="s">
        <v>21</v>
      </c>
      <c r="G1814" s="6" t="s">
        <v>13</v>
      </c>
      <c r="H1814" s="6" t="s">
        <v>917</v>
      </c>
      <c r="I1814" s="6">
        <v>-13</v>
      </c>
      <c r="J1814" s="13" t="str">
        <f>VLOOKUP(MONTH(Tabla7[[#This Row],[Fecha del movimiento]]),Tablas!$O$4:$P$15,2,0)</f>
        <v>Abr</v>
      </c>
      <c r="K1814" s="6">
        <f>YEAR(Tabla7[[#This Row],[Fecha del movimiento]])</f>
        <v>2018</v>
      </c>
    </row>
    <row r="1815" spans="2:11" x14ac:dyDescent="0.2">
      <c r="B1815" s="8">
        <v>43306</v>
      </c>
      <c r="C1815" s="6" t="s">
        <v>2680</v>
      </c>
      <c r="D1815" s="6">
        <v>300357</v>
      </c>
      <c r="E1815" s="6" t="s">
        <v>624</v>
      </c>
      <c r="F1815" s="6" t="s">
        <v>21</v>
      </c>
      <c r="G1815" s="6" t="s">
        <v>10</v>
      </c>
      <c r="H1815" s="6" t="s">
        <v>923</v>
      </c>
      <c r="I1815" s="6">
        <v>20</v>
      </c>
      <c r="J1815" s="13" t="str">
        <f>VLOOKUP(MONTH(Tabla7[[#This Row],[Fecha del movimiento]]),Tablas!$O$4:$P$15,2,0)</f>
        <v>Jul</v>
      </c>
      <c r="K1815" s="6">
        <f>YEAR(Tabla7[[#This Row],[Fecha del movimiento]])</f>
        <v>2018</v>
      </c>
    </row>
    <row r="1816" spans="2:11" x14ac:dyDescent="0.2">
      <c r="B1816" s="8">
        <v>43249</v>
      </c>
      <c r="C1816" s="6" t="s">
        <v>2681</v>
      </c>
      <c r="D1816" s="6">
        <v>300420</v>
      </c>
      <c r="E1816" s="6" t="s">
        <v>582</v>
      </c>
      <c r="F1816" s="6" t="s">
        <v>21</v>
      </c>
      <c r="G1816" s="6" t="s">
        <v>0</v>
      </c>
      <c r="H1816" s="6" t="s">
        <v>917</v>
      </c>
      <c r="I1816" s="6">
        <v>-16</v>
      </c>
      <c r="J1816" s="13" t="str">
        <f>VLOOKUP(MONTH(Tabla7[[#This Row],[Fecha del movimiento]]),Tablas!$O$4:$P$15,2,0)</f>
        <v>May</v>
      </c>
      <c r="K1816" s="6">
        <f>YEAR(Tabla7[[#This Row],[Fecha del movimiento]])</f>
        <v>2018</v>
      </c>
    </row>
    <row r="1817" spans="2:11" x14ac:dyDescent="0.2">
      <c r="B1817" s="8">
        <v>43190</v>
      </c>
      <c r="C1817" s="6" t="s">
        <v>2682</v>
      </c>
      <c r="D1817" s="6">
        <v>300127</v>
      </c>
      <c r="E1817" s="6" t="s">
        <v>456</v>
      </c>
      <c r="F1817" s="6" t="s">
        <v>21</v>
      </c>
      <c r="G1817" s="6" t="s">
        <v>2</v>
      </c>
      <c r="H1817" s="6" t="s">
        <v>923</v>
      </c>
      <c r="I1817" s="6">
        <v>13</v>
      </c>
      <c r="J1817" s="13" t="str">
        <f>VLOOKUP(MONTH(Tabla7[[#This Row],[Fecha del movimiento]]),Tablas!$O$4:$P$15,2,0)</f>
        <v>Mar</v>
      </c>
      <c r="K1817" s="6">
        <f>YEAR(Tabla7[[#This Row],[Fecha del movimiento]])</f>
        <v>2018</v>
      </c>
    </row>
    <row r="1818" spans="2:11" x14ac:dyDescent="0.2">
      <c r="B1818" s="8">
        <v>43158</v>
      </c>
      <c r="C1818" s="6" t="s">
        <v>2683</v>
      </c>
      <c r="D1818" s="6">
        <v>300660</v>
      </c>
      <c r="E1818" s="6" t="s">
        <v>388</v>
      </c>
      <c r="F1818" s="6" t="s">
        <v>21</v>
      </c>
      <c r="G1818" s="6" t="s">
        <v>1</v>
      </c>
      <c r="H1818" s="6" t="s">
        <v>923</v>
      </c>
      <c r="I1818" s="6">
        <v>12</v>
      </c>
      <c r="J1818" s="13" t="str">
        <f>VLOOKUP(MONTH(Tabla7[[#This Row],[Fecha del movimiento]]),Tablas!$O$4:$P$15,2,0)</f>
        <v>Feb</v>
      </c>
      <c r="K1818" s="6">
        <f>YEAR(Tabla7[[#This Row],[Fecha del movimiento]])</f>
        <v>2018</v>
      </c>
    </row>
    <row r="1819" spans="2:11" x14ac:dyDescent="0.2">
      <c r="B1819" s="8">
        <v>43342</v>
      </c>
      <c r="C1819" s="6" t="s">
        <v>2684</v>
      </c>
      <c r="D1819" s="6">
        <v>300173</v>
      </c>
      <c r="E1819" s="6" t="s">
        <v>48</v>
      </c>
      <c r="F1819" s="6" t="s">
        <v>21</v>
      </c>
      <c r="G1819" s="6" t="s">
        <v>2</v>
      </c>
      <c r="H1819" s="6" t="s">
        <v>917</v>
      </c>
      <c r="I1819" s="6">
        <v>-15</v>
      </c>
      <c r="J1819" s="13" t="str">
        <f>VLOOKUP(MONTH(Tabla7[[#This Row],[Fecha del movimiento]]),Tablas!$O$4:$P$15,2,0)</f>
        <v>Ago</v>
      </c>
      <c r="K1819" s="6">
        <f>YEAR(Tabla7[[#This Row],[Fecha del movimiento]])</f>
        <v>2018</v>
      </c>
    </row>
    <row r="1820" spans="2:11" x14ac:dyDescent="0.2">
      <c r="B1820" s="8">
        <v>43249</v>
      </c>
      <c r="C1820" s="6" t="s">
        <v>2685</v>
      </c>
      <c r="D1820" s="6">
        <v>300863</v>
      </c>
      <c r="E1820" s="6" t="s">
        <v>208</v>
      </c>
      <c r="F1820" s="6" t="s">
        <v>21</v>
      </c>
      <c r="G1820" s="6" t="s">
        <v>4</v>
      </c>
      <c r="H1820" s="6" t="s">
        <v>917</v>
      </c>
      <c r="I1820" s="6">
        <v>-12</v>
      </c>
      <c r="J1820" s="13" t="str">
        <f>VLOOKUP(MONTH(Tabla7[[#This Row],[Fecha del movimiento]]),Tablas!$O$4:$P$15,2,0)</f>
        <v>May</v>
      </c>
      <c r="K1820" s="6">
        <f>YEAR(Tabla7[[#This Row],[Fecha del movimiento]])</f>
        <v>2018</v>
      </c>
    </row>
    <row r="1821" spans="2:11" x14ac:dyDescent="0.2">
      <c r="B1821" s="8">
        <v>43307</v>
      </c>
      <c r="C1821" s="6" t="s">
        <v>2686</v>
      </c>
      <c r="D1821" s="6">
        <v>300881</v>
      </c>
      <c r="E1821" s="6" t="s">
        <v>191</v>
      </c>
      <c r="F1821" s="6" t="s">
        <v>21</v>
      </c>
      <c r="G1821" s="6" t="s">
        <v>2</v>
      </c>
      <c r="H1821" s="6" t="s">
        <v>923</v>
      </c>
      <c r="I1821" s="6">
        <v>19</v>
      </c>
      <c r="J1821" s="13" t="str">
        <f>VLOOKUP(MONTH(Tabla7[[#This Row],[Fecha del movimiento]]),Tablas!$O$4:$P$15,2,0)</f>
        <v>Jul</v>
      </c>
      <c r="K1821" s="6">
        <f>YEAR(Tabla7[[#This Row],[Fecha del movimiento]])</f>
        <v>2018</v>
      </c>
    </row>
    <row r="1822" spans="2:11" x14ac:dyDescent="0.2">
      <c r="B1822" s="8">
        <v>43115</v>
      </c>
      <c r="C1822" s="6" t="s">
        <v>2687</v>
      </c>
      <c r="D1822" s="6">
        <v>300787</v>
      </c>
      <c r="E1822" s="6" t="s">
        <v>279</v>
      </c>
      <c r="F1822" s="6" t="s">
        <v>21</v>
      </c>
      <c r="G1822" s="6" t="s">
        <v>10</v>
      </c>
      <c r="H1822" s="6" t="s">
        <v>917</v>
      </c>
      <c r="I1822" s="6">
        <v>-16</v>
      </c>
      <c r="J1822" s="13" t="str">
        <f>VLOOKUP(MONTH(Tabla7[[#This Row],[Fecha del movimiento]]),Tablas!$O$4:$P$15,2,0)</f>
        <v>Ene</v>
      </c>
      <c r="K1822" s="6">
        <f>YEAR(Tabla7[[#This Row],[Fecha del movimiento]])</f>
        <v>2018</v>
      </c>
    </row>
    <row r="1823" spans="2:11" x14ac:dyDescent="0.2">
      <c r="B1823" s="8">
        <v>43305</v>
      </c>
      <c r="C1823" s="6" t="s">
        <v>2688</v>
      </c>
      <c r="D1823" s="6">
        <v>300536</v>
      </c>
      <c r="E1823" s="6" t="s">
        <v>492</v>
      </c>
      <c r="F1823" s="6" t="s">
        <v>21</v>
      </c>
      <c r="G1823" s="6" t="s">
        <v>13</v>
      </c>
      <c r="H1823" s="6" t="s">
        <v>917</v>
      </c>
      <c r="I1823" s="6">
        <v>-19</v>
      </c>
      <c r="J1823" s="13" t="str">
        <f>VLOOKUP(MONTH(Tabla7[[#This Row],[Fecha del movimiento]]),Tablas!$O$4:$P$15,2,0)</f>
        <v>Jul</v>
      </c>
      <c r="K1823" s="6">
        <f>YEAR(Tabla7[[#This Row],[Fecha del movimiento]])</f>
        <v>2018</v>
      </c>
    </row>
    <row r="1824" spans="2:11" x14ac:dyDescent="0.2">
      <c r="B1824" s="8">
        <v>43121</v>
      </c>
      <c r="C1824" s="6" t="s">
        <v>1274</v>
      </c>
      <c r="D1824" s="6">
        <v>300233</v>
      </c>
      <c r="E1824" s="6" t="s">
        <v>705</v>
      </c>
      <c r="F1824" s="6" t="s">
        <v>21</v>
      </c>
      <c r="G1824" s="6" t="s">
        <v>13</v>
      </c>
      <c r="H1824" s="6" t="s">
        <v>917</v>
      </c>
      <c r="I1824" s="6">
        <v>-5</v>
      </c>
      <c r="J1824" s="13" t="str">
        <f>VLOOKUP(MONTH(Tabla7[[#This Row],[Fecha del movimiento]]),Tablas!$O$4:$P$15,2,0)</f>
        <v>Ene</v>
      </c>
      <c r="K1824" s="6">
        <f>YEAR(Tabla7[[#This Row],[Fecha del movimiento]])</f>
        <v>2018</v>
      </c>
    </row>
    <row r="1825" spans="2:11" x14ac:dyDescent="0.2">
      <c r="B1825" s="8">
        <v>43156</v>
      </c>
      <c r="C1825" s="6" t="s">
        <v>2689</v>
      </c>
      <c r="D1825" s="6">
        <v>300943</v>
      </c>
      <c r="E1825" s="6" t="s">
        <v>132</v>
      </c>
      <c r="F1825" s="6" t="s">
        <v>21</v>
      </c>
      <c r="G1825" s="6" t="s">
        <v>7</v>
      </c>
      <c r="H1825" s="6" t="s">
        <v>923</v>
      </c>
      <c r="I1825" s="6">
        <v>19</v>
      </c>
      <c r="J1825" s="13" t="str">
        <f>VLOOKUP(MONTH(Tabla7[[#This Row],[Fecha del movimiento]]),Tablas!$O$4:$P$15,2,0)</f>
        <v>Feb</v>
      </c>
      <c r="K1825" s="6">
        <f>YEAR(Tabla7[[#This Row],[Fecha del movimiento]])</f>
        <v>2018</v>
      </c>
    </row>
    <row r="1826" spans="2:11" x14ac:dyDescent="0.2">
      <c r="B1826" s="8">
        <v>43177</v>
      </c>
      <c r="C1826" s="6" t="s">
        <v>2690</v>
      </c>
      <c r="D1826" s="6">
        <v>300516</v>
      </c>
      <c r="E1826" s="6" t="s">
        <v>232</v>
      </c>
      <c r="F1826" s="6" t="s">
        <v>21</v>
      </c>
      <c r="G1826" s="6" t="s">
        <v>2</v>
      </c>
      <c r="H1826" s="6" t="s">
        <v>923</v>
      </c>
      <c r="I1826" s="6">
        <v>14</v>
      </c>
      <c r="J1826" s="13" t="str">
        <f>VLOOKUP(MONTH(Tabla7[[#This Row],[Fecha del movimiento]]),Tablas!$O$4:$P$15,2,0)</f>
        <v>Mar</v>
      </c>
      <c r="K1826" s="6">
        <f>YEAR(Tabla7[[#This Row],[Fecha del movimiento]])</f>
        <v>2018</v>
      </c>
    </row>
    <row r="1827" spans="2:11" x14ac:dyDescent="0.2">
      <c r="B1827" s="8">
        <v>43267</v>
      </c>
      <c r="C1827" s="6" t="s">
        <v>2691</v>
      </c>
      <c r="D1827" s="6">
        <v>300333</v>
      </c>
      <c r="E1827" s="6" t="s">
        <v>382</v>
      </c>
      <c r="F1827" s="6" t="s">
        <v>21</v>
      </c>
      <c r="G1827" s="6" t="s">
        <v>3</v>
      </c>
      <c r="H1827" s="6" t="s">
        <v>923</v>
      </c>
      <c r="I1827" s="6">
        <v>10</v>
      </c>
      <c r="J1827" s="13" t="str">
        <f>VLOOKUP(MONTH(Tabla7[[#This Row],[Fecha del movimiento]]),Tablas!$O$4:$P$15,2,0)</f>
        <v>Jun</v>
      </c>
      <c r="K1827" s="6">
        <f>YEAR(Tabla7[[#This Row],[Fecha del movimiento]])</f>
        <v>2018</v>
      </c>
    </row>
    <row r="1828" spans="2:11" x14ac:dyDescent="0.2">
      <c r="B1828" s="8">
        <v>43283</v>
      </c>
      <c r="C1828" s="6" t="s">
        <v>2692</v>
      </c>
      <c r="D1828" s="6">
        <v>300752</v>
      </c>
      <c r="E1828" s="6" t="s">
        <v>310</v>
      </c>
      <c r="F1828" s="6" t="s">
        <v>21</v>
      </c>
      <c r="G1828" s="6" t="s">
        <v>12</v>
      </c>
      <c r="H1828" s="6" t="s">
        <v>917</v>
      </c>
      <c r="I1828" s="6">
        <v>-19</v>
      </c>
      <c r="J1828" s="13" t="str">
        <f>VLOOKUP(MONTH(Tabla7[[#This Row],[Fecha del movimiento]]),Tablas!$O$4:$P$15,2,0)</f>
        <v>Jul</v>
      </c>
      <c r="K1828" s="6">
        <f>YEAR(Tabla7[[#This Row],[Fecha del movimiento]])</f>
        <v>2018</v>
      </c>
    </row>
    <row r="1829" spans="2:11" x14ac:dyDescent="0.2">
      <c r="B1829" s="8">
        <v>43220</v>
      </c>
      <c r="C1829" s="6" t="s">
        <v>2693</v>
      </c>
      <c r="D1829" s="6">
        <v>300297</v>
      </c>
      <c r="E1829" s="6" t="s">
        <v>90</v>
      </c>
      <c r="F1829" s="6" t="s">
        <v>21</v>
      </c>
      <c r="G1829" s="6" t="s">
        <v>4</v>
      </c>
      <c r="H1829" s="6" t="s">
        <v>917</v>
      </c>
      <c r="I1829" s="6">
        <v>-20</v>
      </c>
      <c r="J1829" s="13" t="str">
        <f>VLOOKUP(MONTH(Tabla7[[#This Row],[Fecha del movimiento]]),Tablas!$O$4:$P$15,2,0)</f>
        <v>Abr</v>
      </c>
      <c r="K1829" s="6">
        <f>YEAR(Tabla7[[#This Row],[Fecha del movimiento]])</f>
        <v>2018</v>
      </c>
    </row>
    <row r="1830" spans="2:11" x14ac:dyDescent="0.2">
      <c r="B1830" s="8">
        <v>43323</v>
      </c>
      <c r="C1830" s="6" t="s">
        <v>2694</v>
      </c>
      <c r="D1830" s="6">
        <v>300116</v>
      </c>
      <c r="E1830" s="6" t="s">
        <v>90</v>
      </c>
      <c r="F1830" s="6" t="s">
        <v>21</v>
      </c>
      <c r="G1830" s="6" t="s">
        <v>4</v>
      </c>
      <c r="H1830" s="6" t="s">
        <v>923</v>
      </c>
      <c r="I1830" s="6">
        <v>16</v>
      </c>
      <c r="J1830" s="13" t="str">
        <f>VLOOKUP(MONTH(Tabla7[[#This Row],[Fecha del movimiento]]),Tablas!$O$4:$P$15,2,0)</f>
        <v>Ago</v>
      </c>
      <c r="K1830" s="6">
        <f>YEAR(Tabla7[[#This Row],[Fecha del movimiento]])</f>
        <v>2018</v>
      </c>
    </row>
    <row r="1831" spans="2:11" x14ac:dyDescent="0.2">
      <c r="B1831" s="8">
        <v>43283</v>
      </c>
      <c r="C1831" s="6" t="s">
        <v>2695</v>
      </c>
      <c r="D1831" s="6">
        <v>300702</v>
      </c>
      <c r="E1831" s="6" t="s">
        <v>355</v>
      </c>
      <c r="F1831" s="6" t="s">
        <v>21</v>
      </c>
      <c r="G1831" s="6" t="s">
        <v>2</v>
      </c>
      <c r="H1831" s="6" t="s">
        <v>917</v>
      </c>
      <c r="I1831" s="6">
        <v>-14</v>
      </c>
      <c r="J1831" s="13" t="str">
        <f>VLOOKUP(MONTH(Tabla7[[#This Row],[Fecha del movimiento]]),Tablas!$O$4:$P$15,2,0)</f>
        <v>Jul</v>
      </c>
      <c r="K1831" s="6">
        <f>YEAR(Tabla7[[#This Row],[Fecha del movimiento]])</f>
        <v>2018</v>
      </c>
    </row>
    <row r="1832" spans="2:11" x14ac:dyDescent="0.2">
      <c r="B1832" s="8">
        <v>43101</v>
      </c>
      <c r="C1832" s="6" t="s">
        <v>2696</v>
      </c>
      <c r="D1832" s="6">
        <v>300909</v>
      </c>
      <c r="E1832" s="6" t="s">
        <v>163</v>
      </c>
      <c r="F1832" s="6" t="s">
        <v>21</v>
      </c>
      <c r="G1832" s="6" t="s">
        <v>1</v>
      </c>
      <c r="H1832" s="6" t="s">
        <v>917</v>
      </c>
      <c r="I1832" s="6">
        <v>-10</v>
      </c>
      <c r="J1832" s="13" t="str">
        <f>VLOOKUP(MONTH(Tabla7[[#This Row],[Fecha del movimiento]]),Tablas!$O$4:$P$15,2,0)</f>
        <v>Ene</v>
      </c>
      <c r="K1832" s="6">
        <f>YEAR(Tabla7[[#This Row],[Fecha del movimiento]])</f>
        <v>2018</v>
      </c>
    </row>
    <row r="1833" spans="2:11" x14ac:dyDescent="0.2">
      <c r="B1833" s="8">
        <v>43224</v>
      </c>
      <c r="C1833" s="6" t="s">
        <v>2697</v>
      </c>
      <c r="D1833" s="6">
        <v>300253</v>
      </c>
      <c r="E1833" s="6" t="s">
        <v>468</v>
      </c>
      <c r="F1833" s="6" t="s">
        <v>21</v>
      </c>
      <c r="G1833" s="6" t="s">
        <v>2</v>
      </c>
      <c r="H1833" s="6" t="s">
        <v>917</v>
      </c>
      <c r="I1833" s="6">
        <v>-18</v>
      </c>
      <c r="J1833" s="13" t="str">
        <f>VLOOKUP(MONTH(Tabla7[[#This Row],[Fecha del movimiento]]),Tablas!$O$4:$P$15,2,0)</f>
        <v>May</v>
      </c>
      <c r="K1833" s="6">
        <f>YEAR(Tabla7[[#This Row],[Fecha del movimiento]])</f>
        <v>2018</v>
      </c>
    </row>
    <row r="1834" spans="2:11" x14ac:dyDescent="0.2">
      <c r="B1834" s="8">
        <v>43313</v>
      </c>
      <c r="C1834" s="6" t="s">
        <v>2698</v>
      </c>
      <c r="D1834" s="6">
        <v>300107</v>
      </c>
      <c r="E1834" s="6" t="s">
        <v>537</v>
      </c>
      <c r="F1834" s="6" t="s">
        <v>21</v>
      </c>
      <c r="G1834" s="6" t="s">
        <v>4</v>
      </c>
      <c r="H1834" s="6" t="s">
        <v>923</v>
      </c>
      <c r="I1834" s="6">
        <v>17</v>
      </c>
      <c r="J1834" s="13" t="str">
        <f>VLOOKUP(MONTH(Tabla7[[#This Row],[Fecha del movimiento]]),Tablas!$O$4:$P$15,2,0)</f>
        <v>Ago</v>
      </c>
      <c r="K1834" s="6">
        <f>YEAR(Tabla7[[#This Row],[Fecha del movimiento]])</f>
        <v>2018</v>
      </c>
    </row>
    <row r="1835" spans="2:11" x14ac:dyDescent="0.2">
      <c r="B1835" s="8">
        <v>43134</v>
      </c>
      <c r="C1835" s="6" t="s">
        <v>2699</v>
      </c>
      <c r="D1835" s="6">
        <v>300875</v>
      </c>
      <c r="E1835" s="6" t="s">
        <v>196</v>
      </c>
      <c r="F1835" s="6" t="s">
        <v>21</v>
      </c>
      <c r="G1835" s="6" t="s">
        <v>13</v>
      </c>
      <c r="H1835" s="6" t="s">
        <v>923</v>
      </c>
      <c r="I1835" s="6">
        <v>12</v>
      </c>
      <c r="J1835" s="13" t="str">
        <f>VLOOKUP(MONTH(Tabla7[[#This Row],[Fecha del movimiento]]),Tablas!$O$4:$P$15,2,0)</f>
        <v>Feb</v>
      </c>
      <c r="K1835" s="6">
        <f>YEAR(Tabla7[[#This Row],[Fecha del movimiento]])</f>
        <v>2018</v>
      </c>
    </row>
    <row r="1836" spans="2:11" x14ac:dyDescent="0.2">
      <c r="B1836" s="8">
        <v>43151</v>
      </c>
      <c r="C1836" s="6" t="s">
        <v>2700</v>
      </c>
      <c r="D1836" s="6">
        <v>300626</v>
      </c>
      <c r="E1836" s="6" t="s">
        <v>82</v>
      </c>
      <c r="F1836" s="6" t="s">
        <v>21</v>
      </c>
      <c r="G1836" s="6" t="s">
        <v>10</v>
      </c>
      <c r="H1836" s="6" t="s">
        <v>923</v>
      </c>
      <c r="I1836" s="6">
        <v>18</v>
      </c>
      <c r="J1836" s="13" t="str">
        <f>VLOOKUP(MONTH(Tabla7[[#This Row],[Fecha del movimiento]]),Tablas!$O$4:$P$15,2,0)</f>
        <v>Feb</v>
      </c>
      <c r="K1836" s="6">
        <f>YEAR(Tabla7[[#This Row],[Fecha del movimiento]])</f>
        <v>2018</v>
      </c>
    </row>
    <row r="1837" spans="2:11" x14ac:dyDescent="0.2">
      <c r="B1837" s="8">
        <v>43146</v>
      </c>
      <c r="C1837" s="6" t="s">
        <v>2701</v>
      </c>
      <c r="D1837" s="6">
        <v>300248</v>
      </c>
      <c r="E1837" s="6" t="s">
        <v>696</v>
      </c>
      <c r="F1837" s="6" t="s">
        <v>21</v>
      </c>
      <c r="G1837" s="6" t="s">
        <v>13</v>
      </c>
      <c r="H1837" s="6" t="s">
        <v>917</v>
      </c>
      <c r="I1837" s="6">
        <v>-15</v>
      </c>
      <c r="J1837" s="13" t="str">
        <f>VLOOKUP(MONTH(Tabla7[[#This Row],[Fecha del movimiento]]),Tablas!$O$4:$P$15,2,0)</f>
        <v>Feb</v>
      </c>
      <c r="K1837" s="6">
        <f>YEAR(Tabla7[[#This Row],[Fecha del movimiento]])</f>
        <v>2018</v>
      </c>
    </row>
    <row r="1838" spans="2:11" x14ac:dyDescent="0.2">
      <c r="B1838" s="8">
        <v>43263</v>
      </c>
      <c r="C1838" s="6" t="s">
        <v>2702</v>
      </c>
      <c r="D1838" s="6">
        <v>300670</v>
      </c>
      <c r="E1838" s="6" t="s">
        <v>379</v>
      </c>
      <c r="F1838" s="6" t="s">
        <v>21</v>
      </c>
      <c r="G1838" s="6" t="s">
        <v>9</v>
      </c>
      <c r="H1838" s="6" t="s">
        <v>923</v>
      </c>
      <c r="I1838" s="6">
        <v>11</v>
      </c>
      <c r="J1838" s="13" t="str">
        <f>VLOOKUP(MONTH(Tabla7[[#This Row],[Fecha del movimiento]]),Tablas!$O$4:$P$15,2,0)</f>
        <v>Jun</v>
      </c>
      <c r="K1838" s="6">
        <f>YEAR(Tabla7[[#This Row],[Fecha del movimiento]])</f>
        <v>2018</v>
      </c>
    </row>
    <row r="1839" spans="2:11" x14ac:dyDescent="0.2">
      <c r="B1839" s="8">
        <v>43145</v>
      </c>
      <c r="C1839" s="6" t="s">
        <v>2703</v>
      </c>
      <c r="D1839" s="6">
        <v>300782</v>
      </c>
      <c r="E1839" s="6" t="s">
        <v>283</v>
      </c>
      <c r="F1839" s="6" t="s">
        <v>21</v>
      </c>
      <c r="G1839" s="6" t="s">
        <v>5</v>
      </c>
      <c r="H1839" s="6" t="s">
        <v>917</v>
      </c>
      <c r="I1839" s="6">
        <v>-18</v>
      </c>
      <c r="J1839" s="13" t="str">
        <f>VLOOKUP(MONTH(Tabla7[[#This Row],[Fecha del movimiento]]),Tablas!$O$4:$P$15,2,0)</f>
        <v>Feb</v>
      </c>
      <c r="K1839" s="6">
        <f>YEAR(Tabla7[[#This Row],[Fecha del movimiento]])</f>
        <v>2018</v>
      </c>
    </row>
    <row r="1840" spans="2:11" x14ac:dyDescent="0.2">
      <c r="B1840" s="8">
        <v>43317</v>
      </c>
      <c r="C1840" s="6" t="s">
        <v>2704</v>
      </c>
      <c r="D1840" s="6">
        <v>300019</v>
      </c>
      <c r="E1840" s="6" t="s">
        <v>394</v>
      </c>
      <c r="F1840" s="6" t="s">
        <v>21</v>
      </c>
      <c r="G1840" s="6" t="s">
        <v>3</v>
      </c>
      <c r="H1840" s="6" t="s">
        <v>917</v>
      </c>
      <c r="I1840" s="6">
        <v>-14</v>
      </c>
      <c r="J1840" s="13" t="str">
        <f>VLOOKUP(MONTH(Tabla7[[#This Row],[Fecha del movimiento]]),Tablas!$O$4:$P$15,2,0)</f>
        <v>Ago</v>
      </c>
      <c r="K1840" s="6">
        <f>YEAR(Tabla7[[#This Row],[Fecha del movimiento]])</f>
        <v>2018</v>
      </c>
    </row>
    <row r="1841" spans="2:11" x14ac:dyDescent="0.2">
      <c r="B1841" s="8">
        <v>43164</v>
      </c>
      <c r="C1841" s="6" t="s">
        <v>2705</v>
      </c>
      <c r="D1841" s="6">
        <v>300132</v>
      </c>
      <c r="E1841" s="6" t="s">
        <v>589</v>
      </c>
      <c r="F1841" s="6" t="s">
        <v>21</v>
      </c>
      <c r="G1841" s="6" t="s">
        <v>2</v>
      </c>
      <c r="H1841" s="6" t="s">
        <v>923</v>
      </c>
      <c r="I1841" s="6">
        <v>10</v>
      </c>
      <c r="J1841" s="13" t="str">
        <f>VLOOKUP(MONTH(Tabla7[[#This Row],[Fecha del movimiento]]),Tablas!$O$4:$P$15,2,0)</f>
        <v>Mar</v>
      </c>
      <c r="K1841" s="6">
        <f>YEAR(Tabla7[[#This Row],[Fecha del movimiento]])</f>
        <v>2018</v>
      </c>
    </row>
    <row r="1842" spans="2:11" x14ac:dyDescent="0.2">
      <c r="B1842" s="8">
        <v>43248</v>
      </c>
      <c r="C1842" s="6" t="s">
        <v>2706</v>
      </c>
      <c r="D1842" s="6">
        <v>300372</v>
      </c>
      <c r="E1842" s="6" t="s">
        <v>104</v>
      </c>
      <c r="F1842" s="6" t="s">
        <v>21</v>
      </c>
      <c r="G1842" s="6" t="s">
        <v>10</v>
      </c>
      <c r="H1842" s="6" t="s">
        <v>923</v>
      </c>
      <c r="I1842" s="6">
        <v>18</v>
      </c>
      <c r="J1842" s="13" t="str">
        <f>VLOOKUP(MONTH(Tabla7[[#This Row],[Fecha del movimiento]]),Tablas!$O$4:$P$15,2,0)</f>
        <v>May</v>
      </c>
      <c r="K1842" s="6">
        <f>YEAR(Tabla7[[#This Row],[Fecha del movimiento]])</f>
        <v>2018</v>
      </c>
    </row>
    <row r="1843" spans="2:11" x14ac:dyDescent="0.2">
      <c r="B1843" s="8">
        <v>43204</v>
      </c>
      <c r="C1843" s="6" t="s">
        <v>2707</v>
      </c>
      <c r="D1843" s="6">
        <v>300388</v>
      </c>
      <c r="E1843" s="6" t="s">
        <v>603</v>
      </c>
      <c r="F1843" s="6" t="s">
        <v>21</v>
      </c>
      <c r="G1843" s="6" t="s">
        <v>13</v>
      </c>
      <c r="H1843" s="6" t="s">
        <v>923</v>
      </c>
      <c r="I1843" s="6">
        <v>10</v>
      </c>
      <c r="J1843" s="13" t="str">
        <f>VLOOKUP(MONTH(Tabla7[[#This Row],[Fecha del movimiento]]),Tablas!$O$4:$P$15,2,0)</f>
        <v>Abr</v>
      </c>
      <c r="K1843" s="6">
        <f>YEAR(Tabla7[[#This Row],[Fecha del movimiento]])</f>
        <v>2018</v>
      </c>
    </row>
    <row r="1844" spans="2:11" x14ac:dyDescent="0.2">
      <c r="B1844" s="8">
        <v>43101</v>
      </c>
      <c r="C1844" s="6" t="s">
        <v>2708</v>
      </c>
      <c r="D1844" s="6">
        <v>300679</v>
      </c>
      <c r="E1844" s="6" t="s">
        <v>374</v>
      </c>
      <c r="F1844" s="6" t="s">
        <v>21</v>
      </c>
      <c r="G1844" s="6" t="s">
        <v>7</v>
      </c>
      <c r="H1844" s="6" t="s">
        <v>917</v>
      </c>
      <c r="I1844" s="6">
        <v>-12</v>
      </c>
      <c r="J1844" s="13" t="str">
        <f>VLOOKUP(MONTH(Tabla7[[#This Row],[Fecha del movimiento]]),Tablas!$O$4:$P$15,2,0)</f>
        <v>Ene</v>
      </c>
      <c r="K1844" s="6">
        <f>YEAR(Tabla7[[#This Row],[Fecha del movimiento]])</f>
        <v>2018</v>
      </c>
    </row>
    <row r="1845" spans="2:11" x14ac:dyDescent="0.2">
      <c r="B1845" s="8">
        <v>43284</v>
      </c>
      <c r="C1845" s="6" t="s">
        <v>2709</v>
      </c>
      <c r="D1845" s="6">
        <v>300632</v>
      </c>
      <c r="E1845" s="6" t="s">
        <v>412</v>
      </c>
      <c r="F1845" s="6" t="s">
        <v>21</v>
      </c>
      <c r="G1845" s="6" t="s">
        <v>7</v>
      </c>
      <c r="H1845" s="6" t="s">
        <v>923</v>
      </c>
      <c r="I1845" s="6">
        <v>12</v>
      </c>
      <c r="J1845" s="13" t="str">
        <f>VLOOKUP(MONTH(Tabla7[[#This Row],[Fecha del movimiento]]),Tablas!$O$4:$P$15,2,0)</f>
        <v>Jul</v>
      </c>
      <c r="K1845" s="6">
        <f>YEAR(Tabla7[[#This Row],[Fecha del movimiento]])</f>
        <v>2018</v>
      </c>
    </row>
    <row r="1846" spans="2:11" x14ac:dyDescent="0.2">
      <c r="B1846" s="8">
        <v>43245</v>
      </c>
      <c r="C1846" s="6" t="s">
        <v>2035</v>
      </c>
      <c r="D1846" s="6">
        <v>300901</v>
      </c>
      <c r="E1846" s="6" t="s">
        <v>171</v>
      </c>
      <c r="F1846" s="6" t="s">
        <v>21</v>
      </c>
      <c r="G1846" s="6" t="s">
        <v>13</v>
      </c>
      <c r="H1846" s="6" t="s">
        <v>923</v>
      </c>
      <c r="I1846" s="6">
        <v>16</v>
      </c>
      <c r="J1846" s="13" t="str">
        <f>VLOOKUP(MONTH(Tabla7[[#This Row],[Fecha del movimiento]]),Tablas!$O$4:$P$15,2,0)</f>
        <v>May</v>
      </c>
      <c r="K1846" s="6">
        <f>YEAR(Tabla7[[#This Row],[Fecha del movimiento]])</f>
        <v>2018</v>
      </c>
    </row>
    <row r="1847" spans="2:11" x14ac:dyDescent="0.2">
      <c r="B1847" s="8">
        <v>43338</v>
      </c>
      <c r="C1847" s="6" t="s">
        <v>2710</v>
      </c>
      <c r="D1847" s="6">
        <v>300900</v>
      </c>
      <c r="E1847" s="6" t="s">
        <v>172</v>
      </c>
      <c r="F1847" s="6" t="s">
        <v>21</v>
      </c>
      <c r="G1847" s="6" t="s">
        <v>2</v>
      </c>
      <c r="H1847" s="6" t="s">
        <v>923</v>
      </c>
      <c r="I1847" s="6">
        <v>17</v>
      </c>
      <c r="J1847" s="13" t="str">
        <f>VLOOKUP(MONTH(Tabla7[[#This Row],[Fecha del movimiento]]),Tablas!$O$4:$P$15,2,0)</f>
        <v>Ago</v>
      </c>
      <c r="K1847" s="6">
        <f>YEAR(Tabla7[[#This Row],[Fecha del movimiento]])</f>
        <v>2018</v>
      </c>
    </row>
    <row r="1848" spans="2:11" x14ac:dyDescent="0.2">
      <c r="B1848" s="8">
        <v>43253</v>
      </c>
      <c r="C1848" s="6" t="s">
        <v>2019</v>
      </c>
      <c r="D1848" s="6">
        <v>300554</v>
      </c>
      <c r="E1848" s="6" t="s">
        <v>475</v>
      </c>
      <c r="F1848" s="6" t="s">
        <v>21</v>
      </c>
      <c r="G1848" s="6" t="s">
        <v>13</v>
      </c>
      <c r="H1848" s="6" t="s">
        <v>923</v>
      </c>
      <c r="I1848" s="6">
        <v>19</v>
      </c>
      <c r="J1848" s="13" t="str">
        <f>VLOOKUP(MONTH(Tabla7[[#This Row],[Fecha del movimiento]]),Tablas!$O$4:$P$15,2,0)</f>
        <v>Jun</v>
      </c>
      <c r="K1848" s="6">
        <f>YEAR(Tabla7[[#This Row],[Fecha del movimiento]])</f>
        <v>2018</v>
      </c>
    </row>
    <row r="1849" spans="2:11" x14ac:dyDescent="0.2">
      <c r="B1849" s="8">
        <v>43217</v>
      </c>
      <c r="C1849" s="6" t="s">
        <v>2711</v>
      </c>
      <c r="D1849" s="6">
        <v>300723</v>
      </c>
      <c r="E1849" s="6" t="s">
        <v>335</v>
      </c>
      <c r="F1849" s="6" t="s">
        <v>21</v>
      </c>
      <c r="G1849" s="6" t="s">
        <v>2</v>
      </c>
      <c r="H1849" s="6" t="s">
        <v>923</v>
      </c>
      <c r="I1849" s="6">
        <v>19</v>
      </c>
      <c r="J1849" s="13" t="str">
        <f>VLOOKUP(MONTH(Tabla7[[#This Row],[Fecha del movimiento]]),Tablas!$O$4:$P$15,2,0)</f>
        <v>Abr</v>
      </c>
      <c r="K1849" s="6">
        <f>YEAR(Tabla7[[#This Row],[Fecha del movimiento]])</f>
        <v>2018</v>
      </c>
    </row>
    <row r="1850" spans="2:11" x14ac:dyDescent="0.2">
      <c r="B1850" s="8">
        <v>43124</v>
      </c>
      <c r="C1850" s="6" t="s">
        <v>2712</v>
      </c>
      <c r="D1850" s="6">
        <v>300919</v>
      </c>
      <c r="E1850" s="6" t="s">
        <v>153</v>
      </c>
      <c r="F1850" s="6" t="s">
        <v>21</v>
      </c>
      <c r="G1850" s="6" t="s">
        <v>4</v>
      </c>
      <c r="H1850" s="6" t="s">
        <v>917</v>
      </c>
      <c r="I1850" s="6">
        <v>-12</v>
      </c>
      <c r="J1850" s="13" t="str">
        <f>VLOOKUP(MONTH(Tabla7[[#This Row],[Fecha del movimiento]]),Tablas!$O$4:$P$15,2,0)</f>
        <v>Ene</v>
      </c>
      <c r="K1850" s="6">
        <f>YEAR(Tabla7[[#This Row],[Fecha del movimiento]])</f>
        <v>2018</v>
      </c>
    </row>
    <row r="1851" spans="2:11" x14ac:dyDescent="0.2">
      <c r="B1851" s="8">
        <v>43273</v>
      </c>
      <c r="C1851" s="6" t="s">
        <v>2713</v>
      </c>
      <c r="D1851" s="6">
        <v>300583</v>
      </c>
      <c r="E1851" s="6" t="s">
        <v>454</v>
      </c>
      <c r="F1851" s="6" t="s">
        <v>21</v>
      </c>
      <c r="G1851" s="6" t="s">
        <v>13</v>
      </c>
      <c r="H1851" s="6" t="s">
        <v>923</v>
      </c>
      <c r="I1851" s="6">
        <v>13</v>
      </c>
      <c r="J1851" s="13" t="str">
        <f>VLOOKUP(MONTH(Tabla7[[#This Row],[Fecha del movimiento]]),Tablas!$O$4:$P$15,2,0)</f>
        <v>Jun</v>
      </c>
      <c r="K1851" s="6">
        <f>YEAR(Tabla7[[#This Row],[Fecha del movimiento]])</f>
        <v>2018</v>
      </c>
    </row>
    <row r="1852" spans="2:11" x14ac:dyDescent="0.2">
      <c r="B1852" s="8">
        <v>43120</v>
      </c>
      <c r="C1852" s="6" t="s">
        <v>2714</v>
      </c>
      <c r="D1852" s="6">
        <v>300396</v>
      </c>
      <c r="E1852" s="6" t="s">
        <v>586</v>
      </c>
      <c r="F1852" s="6" t="s">
        <v>21</v>
      </c>
      <c r="G1852" s="6" t="s">
        <v>4</v>
      </c>
      <c r="H1852" s="6" t="s">
        <v>923</v>
      </c>
      <c r="I1852" s="6">
        <v>10</v>
      </c>
      <c r="J1852" s="13" t="str">
        <f>VLOOKUP(MONTH(Tabla7[[#This Row],[Fecha del movimiento]]),Tablas!$O$4:$P$15,2,0)</f>
        <v>Ene</v>
      </c>
      <c r="K1852" s="6">
        <f>YEAR(Tabla7[[#This Row],[Fecha del movimiento]])</f>
        <v>2018</v>
      </c>
    </row>
    <row r="1853" spans="2:11" x14ac:dyDescent="0.2">
      <c r="B1853" s="8">
        <v>43101</v>
      </c>
      <c r="C1853" s="6" t="s">
        <v>2715</v>
      </c>
      <c r="D1853" s="6">
        <v>300569</v>
      </c>
      <c r="E1853" s="6" t="s">
        <v>465</v>
      </c>
      <c r="F1853" s="6" t="s">
        <v>21</v>
      </c>
      <c r="G1853" s="6" t="s">
        <v>6</v>
      </c>
      <c r="H1853" s="6" t="s">
        <v>923</v>
      </c>
      <c r="I1853" s="6">
        <v>11</v>
      </c>
      <c r="J1853" s="13" t="str">
        <f>VLOOKUP(MONTH(Tabla7[[#This Row],[Fecha del movimiento]]),Tablas!$O$4:$P$15,2,0)</f>
        <v>Ene</v>
      </c>
      <c r="K1853" s="6">
        <f>YEAR(Tabla7[[#This Row],[Fecha del movimiento]])</f>
        <v>2018</v>
      </c>
    </row>
    <row r="1854" spans="2:11" x14ac:dyDescent="0.2">
      <c r="B1854" s="8">
        <v>43251</v>
      </c>
      <c r="C1854" s="6" t="s">
        <v>2716</v>
      </c>
      <c r="D1854" s="6">
        <v>300364</v>
      </c>
      <c r="E1854" s="6" t="s">
        <v>187</v>
      </c>
      <c r="F1854" s="6" t="s">
        <v>21</v>
      </c>
      <c r="G1854" s="6" t="s">
        <v>11</v>
      </c>
      <c r="H1854" s="6" t="s">
        <v>917</v>
      </c>
      <c r="I1854" s="6">
        <v>-9</v>
      </c>
      <c r="J1854" s="13" t="str">
        <f>VLOOKUP(MONTH(Tabla7[[#This Row],[Fecha del movimiento]]),Tablas!$O$4:$P$15,2,0)</f>
        <v>May</v>
      </c>
      <c r="K1854" s="6">
        <f>YEAR(Tabla7[[#This Row],[Fecha del movimiento]])</f>
        <v>2018</v>
      </c>
    </row>
    <row r="1855" spans="2:11" x14ac:dyDescent="0.2">
      <c r="B1855" s="8">
        <v>43301</v>
      </c>
      <c r="C1855" s="6" t="s">
        <v>2717</v>
      </c>
      <c r="D1855" s="6">
        <v>300543</v>
      </c>
      <c r="E1855" s="6" t="s">
        <v>485</v>
      </c>
      <c r="F1855" s="6" t="s">
        <v>21</v>
      </c>
      <c r="G1855" s="6" t="s">
        <v>13</v>
      </c>
      <c r="H1855" s="6" t="s">
        <v>917</v>
      </c>
      <c r="I1855" s="6">
        <v>-9</v>
      </c>
      <c r="J1855" s="13" t="str">
        <f>VLOOKUP(MONTH(Tabla7[[#This Row],[Fecha del movimiento]]),Tablas!$O$4:$P$15,2,0)</f>
        <v>Jul</v>
      </c>
      <c r="K1855" s="6">
        <f>YEAR(Tabla7[[#This Row],[Fecha del movimiento]])</f>
        <v>2018</v>
      </c>
    </row>
    <row r="1856" spans="2:11" x14ac:dyDescent="0.2">
      <c r="B1856" s="8">
        <v>43259</v>
      </c>
      <c r="C1856" s="6" t="s">
        <v>2718</v>
      </c>
      <c r="D1856" s="6">
        <v>300929</v>
      </c>
      <c r="E1856" s="6" t="s">
        <v>144</v>
      </c>
      <c r="F1856" s="6" t="s">
        <v>21</v>
      </c>
      <c r="G1856" s="6" t="s">
        <v>3</v>
      </c>
      <c r="H1856" s="6" t="s">
        <v>917</v>
      </c>
      <c r="I1856" s="6">
        <v>-14</v>
      </c>
      <c r="J1856" s="13" t="str">
        <f>VLOOKUP(MONTH(Tabla7[[#This Row],[Fecha del movimiento]]),Tablas!$O$4:$P$15,2,0)</f>
        <v>Jun</v>
      </c>
      <c r="K1856" s="6">
        <f>YEAR(Tabla7[[#This Row],[Fecha del movimiento]])</f>
        <v>2018</v>
      </c>
    </row>
    <row r="1857" spans="2:11" x14ac:dyDescent="0.2">
      <c r="B1857" s="8">
        <v>43223</v>
      </c>
      <c r="C1857" s="6" t="s">
        <v>2719</v>
      </c>
      <c r="D1857" s="6">
        <v>300946</v>
      </c>
      <c r="E1857" s="6" t="s">
        <v>129</v>
      </c>
      <c r="F1857" s="6" t="s">
        <v>21</v>
      </c>
      <c r="G1857" s="6" t="s">
        <v>13</v>
      </c>
      <c r="H1857" s="6" t="s">
        <v>917</v>
      </c>
      <c r="I1857" s="6">
        <v>-16</v>
      </c>
      <c r="J1857" s="13" t="str">
        <f>VLOOKUP(MONTH(Tabla7[[#This Row],[Fecha del movimiento]]),Tablas!$O$4:$P$15,2,0)</f>
        <v>May</v>
      </c>
      <c r="K1857" s="6">
        <f>YEAR(Tabla7[[#This Row],[Fecha del movimiento]])</f>
        <v>2018</v>
      </c>
    </row>
    <row r="1858" spans="2:11" x14ac:dyDescent="0.2">
      <c r="B1858" s="8">
        <v>43222</v>
      </c>
      <c r="C1858" s="6" t="s">
        <v>2720</v>
      </c>
      <c r="D1858" s="6">
        <v>300098</v>
      </c>
      <c r="E1858" s="6" t="s">
        <v>423</v>
      </c>
      <c r="F1858" s="6" t="s">
        <v>21</v>
      </c>
      <c r="G1858" s="6" t="s">
        <v>4</v>
      </c>
      <c r="H1858" s="6" t="s">
        <v>923</v>
      </c>
      <c r="I1858" s="6">
        <v>14</v>
      </c>
      <c r="J1858" s="13" t="str">
        <f>VLOOKUP(MONTH(Tabla7[[#This Row],[Fecha del movimiento]]),Tablas!$O$4:$P$15,2,0)</f>
        <v>May</v>
      </c>
      <c r="K1858" s="6">
        <f>YEAR(Tabla7[[#This Row],[Fecha del movimiento]])</f>
        <v>2018</v>
      </c>
    </row>
    <row r="1859" spans="2:11" x14ac:dyDescent="0.2">
      <c r="B1859" s="8">
        <v>43204</v>
      </c>
      <c r="C1859" s="6" t="s">
        <v>2721</v>
      </c>
      <c r="D1859" s="6">
        <v>300322</v>
      </c>
      <c r="E1859" s="6" t="s">
        <v>647</v>
      </c>
      <c r="F1859" s="6" t="s">
        <v>21</v>
      </c>
      <c r="G1859" s="6" t="s">
        <v>10</v>
      </c>
      <c r="H1859" s="6" t="s">
        <v>917</v>
      </c>
      <c r="I1859" s="6">
        <v>-17</v>
      </c>
      <c r="J1859" s="13" t="str">
        <f>VLOOKUP(MONTH(Tabla7[[#This Row],[Fecha del movimiento]]),Tablas!$O$4:$P$15,2,0)</f>
        <v>Abr</v>
      </c>
      <c r="K1859" s="6">
        <f>YEAR(Tabla7[[#This Row],[Fecha del movimiento]])</f>
        <v>2018</v>
      </c>
    </row>
    <row r="1860" spans="2:11" x14ac:dyDescent="0.2">
      <c r="B1860" s="8">
        <v>43287</v>
      </c>
      <c r="C1860" s="6" t="s">
        <v>2722</v>
      </c>
      <c r="D1860" s="6">
        <v>300289</v>
      </c>
      <c r="E1860" s="6" t="s">
        <v>667</v>
      </c>
      <c r="F1860" s="6" t="s">
        <v>21</v>
      </c>
      <c r="G1860" s="6" t="s">
        <v>13</v>
      </c>
      <c r="H1860" s="6" t="s">
        <v>923</v>
      </c>
      <c r="I1860" s="6">
        <v>16</v>
      </c>
      <c r="J1860" s="13" t="str">
        <f>VLOOKUP(MONTH(Tabla7[[#This Row],[Fecha del movimiento]]),Tablas!$O$4:$P$15,2,0)</f>
        <v>Jul</v>
      </c>
      <c r="K1860" s="6">
        <f>YEAR(Tabla7[[#This Row],[Fecha del movimiento]])</f>
        <v>2018</v>
      </c>
    </row>
    <row r="1861" spans="2:11" x14ac:dyDescent="0.2">
      <c r="B1861" s="8">
        <v>43226</v>
      </c>
      <c r="C1861" s="6" t="s">
        <v>2723</v>
      </c>
      <c r="D1861" s="6">
        <v>300122</v>
      </c>
      <c r="E1861" s="6" t="s">
        <v>759</v>
      </c>
      <c r="F1861" s="6" t="s">
        <v>21</v>
      </c>
      <c r="G1861" s="6" t="s">
        <v>6</v>
      </c>
      <c r="H1861" s="6" t="s">
        <v>923</v>
      </c>
      <c r="I1861" s="6">
        <v>14</v>
      </c>
      <c r="J1861" s="13" t="str">
        <f>VLOOKUP(MONTH(Tabla7[[#This Row],[Fecha del movimiento]]),Tablas!$O$4:$P$15,2,0)</f>
        <v>May</v>
      </c>
      <c r="K1861" s="6">
        <f>YEAR(Tabla7[[#This Row],[Fecha del movimiento]])</f>
        <v>2018</v>
      </c>
    </row>
    <row r="1862" spans="2:11" x14ac:dyDescent="0.2">
      <c r="B1862" s="8">
        <v>43213</v>
      </c>
      <c r="C1862" s="6" t="s">
        <v>2724</v>
      </c>
      <c r="D1862" s="6">
        <v>300746</v>
      </c>
      <c r="E1862" s="6" t="s">
        <v>315</v>
      </c>
      <c r="F1862" s="6" t="s">
        <v>21</v>
      </c>
      <c r="G1862" s="6" t="s">
        <v>2</v>
      </c>
      <c r="H1862" s="6" t="s">
        <v>923</v>
      </c>
      <c r="I1862" s="6">
        <v>16</v>
      </c>
      <c r="J1862" s="13" t="str">
        <f>VLOOKUP(MONTH(Tabla7[[#This Row],[Fecha del movimiento]]),Tablas!$O$4:$P$15,2,0)</f>
        <v>Abr</v>
      </c>
      <c r="K1862" s="6">
        <f>YEAR(Tabla7[[#This Row],[Fecha del movimiento]])</f>
        <v>2018</v>
      </c>
    </row>
    <row r="1863" spans="2:11" x14ac:dyDescent="0.2">
      <c r="B1863" s="8">
        <v>43173</v>
      </c>
      <c r="C1863" s="6" t="s">
        <v>1689</v>
      </c>
      <c r="D1863" s="6">
        <v>300160</v>
      </c>
      <c r="E1863" s="6" t="s">
        <v>92</v>
      </c>
      <c r="F1863" s="6" t="s">
        <v>21</v>
      </c>
      <c r="G1863" s="6" t="s">
        <v>6</v>
      </c>
      <c r="H1863" s="6" t="s">
        <v>923</v>
      </c>
      <c r="I1863" s="6">
        <v>19</v>
      </c>
      <c r="J1863" s="13" t="str">
        <f>VLOOKUP(MONTH(Tabla7[[#This Row],[Fecha del movimiento]]),Tablas!$O$4:$P$15,2,0)</f>
        <v>Mar</v>
      </c>
      <c r="K1863" s="6">
        <f>YEAR(Tabla7[[#This Row],[Fecha del movimiento]])</f>
        <v>2018</v>
      </c>
    </row>
    <row r="1864" spans="2:11" x14ac:dyDescent="0.2">
      <c r="B1864" s="8">
        <v>43202</v>
      </c>
      <c r="C1864" s="6" t="s">
        <v>2725</v>
      </c>
      <c r="D1864" s="6">
        <v>300621</v>
      </c>
      <c r="E1864" s="6" t="s">
        <v>421</v>
      </c>
      <c r="F1864" s="6" t="s">
        <v>21</v>
      </c>
      <c r="G1864" s="6" t="s">
        <v>13</v>
      </c>
      <c r="H1864" s="6" t="s">
        <v>917</v>
      </c>
      <c r="I1864" s="6">
        <v>-9</v>
      </c>
      <c r="J1864" s="13" t="str">
        <f>VLOOKUP(MONTH(Tabla7[[#This Row],[Fecha del movimiento]]),Tablas!$O$4:$P$15,2,0)</f>
        <v>Abr</v>
      </c>
      <c r="K1864" s="6">
        <f>YEAR(Tabla7[[#This Row],[Fecha del movimiento]])</f>
        <v>2018</v>
      </c>
    </row>
    <row r="1865" spans="2:11" x14ac:dyDescent="0.2">
      <c r="B1865" s="8">
        <v>43150</v>
      </c>
      <c r="C1865" s="6" t="s">
        <v>2726</v>
      </c>
      <c r="D1865" s="6">
        <v>300717</v>
      </c>
      <c r="E1865" s="6" t="s">
        <v>341</v>
      </c>
      <c r="F1865" s="6" t="s">
        <v>21</v>
      </c>
      <c r="G1865" s="6" t="s">
        <v>13</v>
      </c>
      <c r="H1865" s="6" t="s">
        <v>917</v>
      </c>
      <c r="I1865" s="6">
        <v>-19</v>
      </c>
      <c r="J1865" s="13" t="str">
        <f>VLOOKUP(MONTH(Tabla7[[#This Row],[Fecha del movimiento]]),Tablas!$O$4:$P$15,2,0)</f>
        <v>Feb</v>
      </c>
      <c r="K1865" s="6">
        <f>YEAR(Tabla7[[#This Row],[Fecha del movimiento]])</f>
        <v>2018</v>
      </c>
    </row>
    <row r="1866" spans="2:11" x14ac:dyDescent="0.2">
      <c r="B1866" s="8">
        <v>43169</v>
      </c>
      <c r="C1866" s="6" t="s">
        <v>2727</v>
      </c>
      <c r="D1866" s="6">
        <v>300507</v>
      </c>
      <c r="E1866" s="6" t="s">
        <v>516</v>
      </c>
      <c r="F1866" s="6" t="s">
        <v>21</v>
      </c>
      <c r="G1866" s="6" t="s">
        <v>13</v>
      </c>
      <c r="H1866" s="6" t="s">
        <v>917</v>
      </c>
      <c r="I1866" s="6">
        <v>-10</v>
      </c>
      <c r="J1866" s="13" t="str">
        <f>VLOOKUP(MONTH(Tabla7[[#This Row],[Fecha del movimiento]]),Tablas!$O$4:$P$15,2,0)</f>
        <v>Mar</v>
      </c>
      <c r="K1866" s="6">
        <f>YEAR(Tabla7[[#This Row],[Fecha del movimiento]])</f>
        <v>2018</v>
      </c>
    </row>
    <row r="1867" spans="2:11" x14ac:dyDescent="0.2">
      <c r="B1867" s="8">
        <v>43185</v>
      </c>
      <c r="C1867" s="6" t="s">
        <v>2728</v>
      </c>
      <c r="D1867" s="6">
        <v>300417</v>
      </c>
      <c r="E1867" s="6" t="s">
        <v>585</v>
      </c>
      <c r="F1867" s="6" t="s">
        <v>21</v>
      </c>
      <c r="G1867" s="6" t="s">
        <v>6</v>
      </c>
      <c r="H1867" s="6" t="s">
        <v>917</v>
      </c>
      <c r="I1867" s="6">
        <v>-20</v>
      </c>
      <c r="J1867" s="13" t="str">
        <f>VLOOKUP(MONTH(Tabla7[[#This Row],[Fecha del movimiento]]),Tablas!$O$4:$P$15,2,0)</f>
        <v>Mar</v>
      </c>
      <c r="K1867" s="6">
        <f>YEAR(Tabla7[[#This Row],[Fecha del movimiento]])</f>
        <v>2018</v>
      </c>
    </row>
    <row r="1868" spans="2:11" x14ac:dyDescent="0.2">
      <c r="B1868" s="8">
        <v>43171</v>
      </c>
      <c r="C1868" s="6" t="s">
        <v>2729</v>
      </c>
      <c r="D1868" s="6">
        <v>300145</v>
      </c>
      <c r="E1868" s="6" t="s">
        <v>755</v>
      </c>
      <c r="F1868" s="6" t="s">
        <v>21</v>
      </c>
      <c r="G1868" s="6" t="s">
        <v>11</v>
      </c>
      <c r="H1868" s="6" t="s">
        <v>917</v>
      </c>
      <c r="I1868" s="6">
        <v>-9</v>
      </c>
      <c r="J1868" s="13" t="str">
        <f>VLOOKUP(MONTH(Tabla7[[#This Row],[Fecha del movimiento]]),Tablas!$O$4:$P$15,2,0)</f>
        <v>Mar</v>
      </c>
      <c r="K1868" s="6">
        <f>YEAR(Tabla7[[#This Row],[Fecha del movimiento]])</f>
        <v>2018</v>
      </c>
    </row>
    <row r="1869" spans="2:11" x14ac:dyDescent="0.2">
      <c r="B1869" s="8">
        <v>43302</v>
      </c>
      <c r="C1869" s="6" t="s">
        <v>2730</v>
      </c>
      <c r="D1869" s="6">
        <v>300882</v>
      </c>
      <c r="E1869" s="6" t="s">
        <v>190</v>
      </c>
      <c r="F1869" s="6" t="s">
        <v>21</v>
      </c>
      <c r="G1869" s="6" t="s">
        <v>11</v>
      </c>
      <c r="H1869" s="6" t="s">
        <v>923</v>
      </c>
      <c r="I1869" s="6">
        <v>13</v>
      </c>
      <c r="J1869" s="13" t="str">
        <f>VLOOKUP(MONTH(Tabla7[[#This Row],[Fecha del movimiento]]),Tablas!$O$4:$P$15,2,0)</f>
        <v>Jul</v>
      </c>
      <c r="K1869" s="6">
        <f>YEAR(Tabla7[[#This Row],[Fecha del movimiento]])</f>
        <v>2018</v>
      </c>
    </row>
    <row r="1870" spans="2:11" x14ac:dyDescent="0.2">
      <c r="B1870" s="8">
        <v>43234</v>
      </c>
      <c r="C1870" s="6" t="s">
        <v>2731</v>
      </c>
      <c r="D1870" s="6">
        <v>300490</v>
      </c>
      <c r="E1870" s="6" t="s">
        <v>456</v>
      </c>
      <c r="F1870" s="6" t="s">
        <v>21</v>
      </c>
      <c r="G1870" s="6" t="s">
        <v>11</v>
      </c>
      <c r="H1870" s="6" t="s">
        <v>917</v>
      </c>
      <c r="I1870" s="6">
        <v>-19</v>
      </c>
      <c r="J1870" s="13" t="str">
        <f>VLOOKUP(MONTH(Tabla7[[#This Row],[Fecha del movimiento]]),Tablas!$O$4:$P$15,2,0)</f>
        <v>May</v>
      </c>
      <c r="K1870" s="6">
        <f>YEAR(Tabla7[[#This Row],[Fecha del movimiento]])</f>
        <v>2018</v>
      </c>
    </row>
    <row r="1871" spans="2:11" x14ac:dyDescent="0.2">
      <c r="B1871" s="8">
        <v>43148</v>
      </c>
      <c r="C1871" s="6" t="s">
        <v>2732</v>
      </c>
      <c r="D1871" s="6">
        <v>300532</v>
      </c>
      <c r="E1871" s="6" t="s">
        <v>496</v>
      </c>
      <c r="F1871" s="6" t="s">
        <v>21</v>
      </c>
      <c r="G1871" s="6" t="s">
        <v>13</v>
      </c>
      <c r="H1871" s="6" t="s">
        <v>923</v>
      </c>
      <c r="I1871" s="6">
        <v>18</v>
      </c>
      <c r="J1871" s="13" t="str">
        <f>VLOOKUP(MONTH(Tabla7[[#This Row],[Fecha del movimiento]]),Tablas!$O$4:$P$15,2,0)</f>
        <v>Feb</v>
      </c>
      <c r="K1871" s="6">
        <f>YEAR(Tabla7[[#This Row],[Fecha del movimiento]])</f>
        <v>2018</v>
      </c>
    </row>
    <row r="1872" spans="2:11" x14ac:dyDescent="0.2">
      <c r="B1872" s="8">
        <v>43188</v>
      </c>
      <c r="C1872" s="6" t="s">
        <v>2733</v>
      </c>
      <c r="D1872" s="6">
        <v>300086</v>
      </c>
      <c r="E1872" s="6" t="s">
        <v>664</v>
      </c>
      <c r="F1872" s="6" t="s">
        <v>21</v>
      </c>
      <c r="G1872" s="6" t="s">
        <v>13</v>
      </c>
      <c r="H1872" s="6" t="s">
        <v>923</v>
      </c>
      <c r="I1872" s="6">
        <v>10</v>
      </c>
      <c r="J1872" s="13" t="str">
        <f>VLOOKUP(MONTH(Tabla7[[#This Row],[Fecha del movimiento]]),Tablas!$O$4:$P$15,2,0)</f>
        <v>Mar</v>
      </c>
      <c r="K1872" s="6">
        <f>YEAR(Tabla7[[#This Row],[Fecha del movimiento]])</f>
        <v>2018</v>
      </c>
    </row>
    <row r="1873" spans="2:11" x14ac:dyDescent="0.2">
      <c r="B1873" s="8">
        <v>43238</v>
      </c>
      <c r="C1873" s="6" t="s">
        <v>2734</v>
      </c>
      <c r="D1873" s="6">
        <v>300679</v>
      </c>
      <c r="E1873" s="6" t="s">
        <v>374</v>
      </c>
      <c r="F1873" s="6" t="s">
        <v>21</v>
      </c>
      <c r="G1873" s="6" t="s">
        <v>7</v>
      </c>
      <c r="H1873" s="6" t="s">
        <v>923</v>
      </c>
      <c r="I1873" s="6">
        <v>17</v>
      </c>
      <c r="J1873" s="13" t="str">
        <f>VLOOKUP(MONTH(Tabla7[[#This Row],[Fecha del movimiento]]),Tablas!$O$4:$P$15,2,0)</f>
        <v>May</v>
      </c>
      <c r="K1873" s="6">
        <f>YEAR(Tabla7[[#This Row],[Fecha del movimiento]])</f>
        <v>2018</v>
      </c>
    </row>
    <row r="1874" spans="2:11" x14ac:dyDescent="0.2">
      <c r="B1874" s="8">
        <v>43125</v>
      </c>
      <c r="C1874" s="6" t="s">
        <v>2735</v>
      </c>
      <c r="D1874" s="6">
        <v>300572</v>
      </c>
      <c r="E1874" s="6" t="s">
        <v>463</v>
      </c>
      <c r="F1874" s="6" t="s">
        <v>21</v>
      </c>
      <c r="G1874" s="6" t="s">
        <v>2</v>
      </c>
      <c r="H1874" s="6" t="s">
        <v>917</v>
      </c>
      <c r="I1874" s="6">
        <v>-18</v>
      </c>
      <c r="J1874" s="13" t="str">
        <f>VLOOKUP(MONTH(Tabla7[[#This Row],[Fecha del movimiento]]),Tablas!$O$4:$P$15,2,0)</f>
        <v>Ene</v>
      </c>
      <c r="K1874" s="6">
        <f>YEAR(Tabla7[[#This Row],[Fecha del movimiento]])</f>
        <v>2018</v>
      </c>
    </row>
    <row r="1875" spans="2:11" x14ac:dyDescent="0.2">
      <c r="B1875" s="8">
        <v>43295</v>
      </c>
      <c r="C1875" s="6" t="s">
        <v>2736</v>
      </c>
      <c r="D1875" s="6">
        <v>300202</v>
      </c>
      <c r="E1875" s="6" t="s">
        <v>322</v>
      </c>
      <c r="F1875" s="6" t="s">
        <v>21</v>
      </c>
      <c r="G1875" s="6" t="s">
        <v>2</v>
      </c>
      <c r="H1875" s="6" t="s">
        <v>923</v>
      </c>
      <c r="I1875" s="6">
        <v>14</v>
      </c>
      <c r="J1875" s="13" t="str">
        <f>VLOOKUP(MONTH(Tabla7[[#This Row],[Fecha del movimiento]]),Tablas!$O$4:$P$15,2,0)</f>
        <v>Jul</v>
      </c>
      <c r="K1875" s="6">
        <f>YEAR(Tabla7[[#This Row],[Fecha del movimiento]])</f>
        <v>2018</v>
      </c>
    </row>
    <row r="1876" spans="2:11" x14ac:dyDescent="0.2">
      <c r="B1876" s="8">
        <v>43140</v>
      </c>
      <c r="C1876" s="6" t="s">
        <v>2242</v>
      </c>
      <c r="D1876" s="6">
        <v>300657</v>
      </c>
      <c r="E1876" s="6" t="s">
        <v>390</v>
      </c>
      <c r="F1876" s="6" t="s">
        <v>21</v>
      </c>
      <c r="G1876" s="6" t="s">
        <v>2</v>
      </c>
      <c r="H1876" s="6" t="s">
        <v>917</v>
      </c>
      <c r="I1876" s="6">
        <v>-17</v>
      </c>
      <c r="J1876" s="13" t="str">
        <f>VLOOKUP(MONTH(Tabla7[[#This Row],[Fecha del movimiento]]),Tablas!$O$4:$P$15,2,0)</f>
        <v>Feb</v>
      </c>
      <c r="K1876" s="6">
        <f>YEAR(Tabla7[[#This Row],[Fecha del movimiento]])</f>
        <v>2018</v>
      </c>
    </row>
    <row r="1877" spans="2:11" x14ac:dyDescent="0.2">
      <c r="B1877" s="8">
        <v>43337</v>
      </c>
      <c r="C1877" s="6" t="s">
        <v>2737</v>
      </c>
      <c r="D1877" s="6">
        <v>300426</v>
      </c>
      <c r="E1877" s="6" t="s">
        <v>578</v>
      </c>
      <c r="F1877" s="6" t="s">
        <v>21</v>
      </c>
      <c r="G1877" s="6" t="s">
        <v>7</v>
      </c>
      <c r="H1877" s="6" t="s">
        <v>923</v>
      </c>
      <c r="I1877" s="6">
        <v>14</v>
      </c>
      <c r="J1877" s="13" t="str">
        <f>VLOOKUP(MONTH(Tabla7[[#This Row],[Fecha del movimiento]]),Tablas!$O$4:$P$15,2,0)</f>
        <v>Ago</v>
      </c>
      <c r="K1877" s="6">
        <f>YEAR(Tabla7[[#This Row],[Fecha del movimiento]])</f>
        <v>2018</v>
      </c>
    </row>
    <row r="1878" spans="2:11" x14ac:dyDescent="0.2">
      <c r="B1878" s="8">
        <v>43152</v>
      </c>
      <c r="C1878" s="6" t="s">
        <v>2738</v>
      </c>
      <c r="D1878" s="6">
        <v>300070</v>
      </c>
      <c r="E1878" s="6" t="s">
        <v>786</v>
      </c>
      <c r="F1878" s="6" t="s">
        <v>21</v>
      </c>
      <c r="G1878" s="6" t="s">
        <v>8</v>
      </c>
      <c r="H1878" s="6" t="s">
        <v>917</v>
      </c>
      <c r="I1878" s="6">
        <v>-12</v>
      </c>
      <c r="J1878" s="13" t="str">
        <f>VLOOKUP(MONTH(Tabla7[[#This Row],[Fecha del movimiento]]),Tablas!$O$4:$P$15,2,0)</f>
        <v>Feb</v>
      </c>
      <c r="K1878" s="6">
        <f>YEAR(Tabla7[[#This Row],[Fecha del movimiento]])</f>
        <v>2018</v>
      </c>
    </row>
    <row r="1879" spans="2:11" x14ac:dyDescent="0.2">
      <c r="B1879" s="8">
        <v>43203</v>
      </c>
      <c r="C1879" s="6" t="s">
        <v>2739</v>
      </c>
      <c r="D1879" s="6">
        <v>300198</v>
      </c>
      <c r="E1879" s="6" t="s">
        <v>729</v>
      </c>
      <c r="F1879" s="6" t="s">
        <v>21</v>
      </c>
      <c r="G1879" s="6" t="s">
        <v>4</v>
      </c>
      <c r="H1879" s="6" t="s">
        <v>917</v>
      </c>
      <c r="I1879" s="6">
        <v>-16</v>
      </c>
      <c r="J1879" s="13" t="str">
        <f>VLOOKUP(MONTH(Tabla7[[#This Row],[Fecha del movimiento]]),Tablas!$O$4:$P$15,2,0)</f>
        <v>Abr</v>
      </c>
      <c r="K1879" s="6">
        <f>YEAR(Tabla7[[#This Row],[Fecha del movimiento]])</f>
        <v>2018</v>
      </c>
    </row>
    <row r="1880" spans="2:11" x14ac:dyDescent="0.2">
      <c r="B1880" s="8">
        <v>43184</v>
      </c>
      <c r="C1880" s="6" t="s">
        <v>2740</v>
      </c>
      <c r="D1880" s="6">
        <v>300811</v>
      </c>
      <c r="E1880" s="6" t="s">
        <v>256</v>
      </c>
      <c r="F1880" s="6" t="s">
        <v>21</v>
      </c>
      <c r="G1880" s="6" t="s">
        <v>12</v>
      </c>
      <c r="H1880" s="6" t="s">
        <v>917</v>
      </c>
      <c r="I1880" s="6">
        <v>-11</v>
      </c>
      <c r="J1880" s="13" t="str">
        <f>VLOOKUP(MONTH(Tabla7[[#This Row],[Fecha del movimiento]]),Tablas!$O$4:$P$15,2,0)</f>
        <v>Mar</v>
      </c>
      <c r="K1880" s="6">
        <f>YEAR(Tabla7[[#This Row],[Fecha del movimiento]])</f>
        <v>2018</v>
      </c>
    </row>
    <row r="1881" spans="2:11" x14ac:dyDescent="0.2">
      <c r="B1881" s="8">
        <v>43333</v>
      </c>
      <c r="C1881" s="6" t="s">
        <v>2741</v>
      </c>
      <c r="D1881" s="6">
        <v>300230</v>
      </c>
      <c r="E1881" s="6" t="s">
        <v>708</v>
      </c>
      <c r="F1881" s="6" t="s">
        <v>21</v>
      </c>
      <c r="G1881" s="6" t="s">
        <v>6</v>
      </c>
      <c r="H1881" s="6" t="s">
        <v>923</v>
      </c>
      <c r="I1881" s="6">
        <v>17</v>
      </c>
      <c r="J1881" s="13" t="str">
        <f>VLOOKUP(MONTH(Tabla7[[#This Row],[Fecha del movimiento]]),Tablas!$O$4:$P$15,2,0)</f>
        <v>Ago</v>
      </c>
      <c r="K1881" s="6">
        <f>YEAR(Tabla7[[#This Row],[Fecha del movimiento]])</f>
        <v>2018</v>
      </c>
    </row>
    <row r="1882" spans="2:11" x14ac:dyDescent="0.2">
      <c r="B1882" s="8">
        <v>43151</v>
      </c>
      <c r="C1882" s="6" t="s">
        <v>2742</v>
      </c>
      <c r="D1882" s="6">
        <v>300893</v>
      </c>
      <c r="E1882" s="6" t="s">
        <v>179</v>
      </c>
      <c r="F1882" s="6" t="s">
        <v>21</v>
      </c>
      <c r="G1882" s="6" t="s">
        <v>1</v>
      </c>
      <c r="H1882" s="6" t="s">
        <v>923</v>
      </c>
      <c r="I1882" s="6">
        <v>19</v>
      </c>
      <c r="J1882" s="13" t="str">
        <f>VLOOKUP(MONTH(Tabla7[[#This Row],[Fecha del movimiento]]),Tablas!$O$4:$P$15,2,0)</f>
        <v>Feb</v>
      </c>
      <c r="K1882" s="6">
        <f>YEAR(Tabla7[[#This Row],[Fecha del movimiento]])</f>
        <v>2018</v>
      </c>
    </row>
    <row r="1883" spans="2:11" x14ac:dyDescent="0.2">
      <c r="B1883" s="8">
        <v>43181</v>
      </c>
      <c r="C1883" s="6" t="s">
        <v>2743</v>
      </c>
      <c r="D1883" s="6">
        <v>300872</v>
      </c>
      <c r="E1883" s="6" t="s">
        <v>199</v>
      </c>
      <c r="F1883" s="6" t="s">
        <v>21</v>
      </c>
      <c r="G1883" s="6" t="s">
        <v>13</v>
      </c>
      <c r="H1883" s="6" t="s">
        <v>923</v>
      </c>
      <c r="I1883" s="6">
        <v>13</v>
      </c>
      <c r="J1883" s="13" t="str">
        <f>VLOOKUP(MONTH(Tabla7[[#This Row],[Fecha del movimiento]]),Tablas!$O$4:$P$15,2,0)</f>
        <v>Mar</v>
      </c>
      <c r="K1883" s="6">
        <f>YEAR(Tabla7[[#This Row],[Fecha del movimiento]])</f>
        <v>2018</v>
      </c>
    </row>
    <row r="1884" spans="2:11" x14ac:dyDescent="0.2">
      <c r="B1884" s="8">
        <v>43269</v>
      </c>
      <c r="C1884" s="6" t="s">
        <v>2744</v>
      </c>
      <c r="D1884" s="6">
        <v>300497</v>
      </c>
      <c r="E1884" s="6" t="s">
        <v>526</v>
      </c>
      <c r="F1884" s="6" t="s">
        <v>21</v>
      </c>
      <c r="G1884" s="6" t="s">
        <v>13</v>
      </c>
      <c r="H1884" s="6" t="s">
        <v>923</v>
      </c>
      <c r="I1884" s="6">
        <v>19</v>
      </c>
      <c r="J1884" s="13" t="str">
        <f>VLOOKUP(MONTH(Tabla7[[#This Row],[Fecha del movimiento]]),Tablas!$O$4:$P$15,2,0)</f>
        <v>Jun</v>
      </c>
      <c r="K1884" s="6">
        <f>YEAR(Tabla7[[#This Row],[Fecha del movimiento]])</f>
        <v>2018</v>
      </c>
    </row>
    <row r="1885" spans="2:11" x14ac:dyDescent="0.2">
      <c r="B1885" s="8">
        <v>43118</v>
      </c>
      <c r="C1885" s="6" t="s">
        <v>2745</v>
      </c>
      <c r="D1885" s="6">
        <v>300522</v>
      </c>
      <c r="E1885" s="6" t="s">
        <v>505</v>
      </c>
      <c r="F1885" s="6" t="s">
        <v>21</v>
      </c>
      <c r="G1885" s="6" t="s">
        <v>1</v>
      </c>
      <c r="H1885" s="6" t="s">
        <v>923</v>
      </c>
      <c r="I1885" s="6">
        <v>12</v>
      </c>
      <c r="J1885" s="13" t="str">
        <f>VLOOKUP(MONTH(Tabla7[[#This Row],[Fecha del movimiento]]),Tablas!$O$4:$P$15,2,0)</f>
        <v>Ene</v>
      </c>
      <c r="K1885" s="6">
        <f>YEAR(Tabla7[[#This Row],[Fecha del movimiento]])</f>
        <v>2018</v>
      </c>
    </row>
    <row r="1886" spans="2:11" x14ac:dyDescent="0.2">
      <c r="B1886" s="8">
        <v>43103</v>
      </c>
      <c r="C1886" s="6" t="s">
        <v>2746</v>
      </c>
      <c r="D1886" s="6">
        <v>300030</v>
      </c>
      <c r="E1886" s="6" t="s">
        <v>581</v>
      </c>
      <c r="F1886" s="6" t="s">
        <v>21</v>
      </c>
      <c r="G1886" s="6" t="s">
        <v>2</v>
      </c>
      <c r="H1886" s="6" t="s">
        <v>917</v>
      </c>
      <c r="I1886" s="6">
        <v>-7</v>
      </c>
      <c r="J1886" s="13" t="str">
        <f>VLOOKUP(MONTH(Tabla7[[#This Row],[Fecha del movimiento]]),Tablas!$O$4:$P$15,2,0)</f>
        <v>Ene</v>
      </c>
      <c r="K1886" s="6">
        <f>YEAR(Tabla7[[#This Row],[Fecha del movimiento]])</f>
        <v>2018</v>
      </c>
    </row>
    <row r="1887" spans="2:11" x14ac:dyDescent="0.2">
      <c r="B1887" s="8">
        <v>43129</v>
      </c>
      <c r="C1887" s="6" t="s">
        <v>2747</v>
      </c>
      <c r="D1887" s="6">
        <v>300768</v>
      </c>
      <c r="E1887" s="6" t="s">
        <v>296</v>
      </c>
      <c r="F1887" s="6" t="s">
        <v>21</v>
      </c>
      <c r="G1887" s="6" t="s">
        <v>1</v>
      </c>
      <c r="H1887" s="6" t="s">
        <v>923</v>
      </c>
      <c r="I1887" s="6">
        <v>12</v>
      </c>
      <c r="J1887" s="13" t="str">
        <f>VLOOKUP(MONTH(Tabla7[[#This Row],[Fecha del movimiento]]),Tablas!$O$4:$P$15,2,0)</f>
        <v>Ene</v>
      </c>
      <c r="K1887" s="6">
        <f>YEAR(Tabla7[[#This Row],[Fecha del movimiento]])</f>
        <v>2018</v>
      </c>
    </row>
    <row r="1888" spans="2:11" x14ac:dyDescent="0.2">
      <c r="B1888" s="8">
        <v>43333</v>
      </c>
      <c r="C1888" s="6" t="s">
        <v>2748</v>
      </c>
      <c r="D1888" s="6">
        <v>300686</v>
      </c>
      <c r="E1888" s="6" t="s">
        <v>284</v>
      </c>
      <c r="F1888" s="6" t="s">
        <v>21</v>
      </c>
      <c r="G1888" s="6" t="s">
        <v>9</v>
      </c>
      <c r="H1888" s="6" t="s">
        <v>917</v>
      </c>
      <c r="I1888" s="6">
        <v>-5</v>
      </c>
      <c r="J1888" s="13" t="str">
        <f>VLOOKUP(MONTH(Tabla7[[#This Row],[Fecha del movimiento]]),Tablas!$O$4:$P$15,2,0)</f>
        <v>Ago</v>
      </c>
      <c r="K1888" s="6">
        <f>YEAR(Tabla7[[#This Row],[Fecha del movimiento]])</f>
        <v>2018</v>
      </c>
    </row>
    <row r="1889" spans="2:11" x14ac:dyDescent="0.2">
      <c r="B1889" s="8">
        <v>43315</v>
      </c>
      <c r="C1889" s="6" t="s">
        <v>2749</v>
      </c>
      <c r="D1889" s="6">
        <v>300554</v>
      </c>
      <c r="E1889" s="6" t="s">
        <v>475</v>
      </c>
      <c r="F1889" s="6" t="s">
        <v>21</v>
      </c>
      <c r="G1889" s="6" t="s">
        <v>13</v>
      </c>
      <c r="H1889" s="6" t="s">
        <v>917</v>
      </c>
      <c r="I1889" s="6">
        <v>-7</v>
      </c>
      <c r="J1889" s="13" t="str">
        <f>VLOOKUP(MONTH(Tabla7[[#This Row],[Fecha del movimiento]]),Tablas!$O$4:$P$15,2,0)</f>
        <v>Ago</v>
      </c>
      <c r="K1889" s="6">
        <f>YEAR(Tabla7[[#This Row],[Fecha del movimiento]])</f>
        <v>2018</v>
      </c>
    </row>
    <row r="1890" spans="2:11" x14ac:dyDescent="0.2">
      <c r="B1890" s="8">
        <v>43223</v>
      </c>
      <c r="C1890" s="6" t="s">
        <v>2750</v>
      </c>
      <c r="D1890" s="6">
        <v>300499</v>
      </c>
      <c r="E1890" s="6" t="s">
        <v>524</v>
      </c>
      <c r="F1890" s="6" t="s">
        <v>21</v>
      </c>
      <c r="G1890" s="6" t="s">
        <v>11</v>
      </c>
      <c r="H1890" s="6" t="s">
        <v>917</v>
      </c>
      <c r="I1890" s="6">
        <v>-14</v>
      </c>
      <c r="J1890" s="13" t="str">
        <f>VLOOKUP(MONTH(Tabla7[[#This Row],[Fecha del movimiento]]),Tablas!$O$4:$P$15,2,0)</f>
        <v>May</v>
      </c>
      <c r="K1890" s="6">
        <f>YEAR(Tabla7[[#This Row],[Fecha del movimiento]])</f>
        <v>2018</v>
      </c>
    </row>
    <row r="1891" spans="2:11" x14ac:dyDescent="0.2">
      <c r="B1891" s="8">
        <v>43116</v>
      </c>
      <c r="C1891" s="6" t="s">
        <v>2751</v>
      </c>
      <c r="D1891" s="6">
        <v>300360</v>
      </c>
      <c r="E1891" s="6" t="s">
        <v>622</v>
      </c>
      <c r="F1891" s="6" t="s">
        <v>21</v>
      </c>
      <c r="G1891" s="6" t="s">
        <v>3</v>
      </c>
      <c r="H1891" s="6" t="s">
        <v>917</v>
      </c>
      <c r="I1891" s="6">
        <v>-15</v>
      </c>
      <c r="J1891" s="13" t="str">
        <f>VLOOKUP(MONTH(Tabla7[[#This Row],[Fecha del movimiento]]),Tablas!$O$4:$P$15,2,0)</f>
        <v>Ene</v>
      </c>
      <c r="K1891" s="6">
        <f>YEAR(Tabla7[[#This Row],[Fecha del movimiento]])</f>
        <v>2018</v>
      </c>
    </row>
    <row r="1892" spans="2:11" x14ac:dyDescent="0.2">
      <c r="B1892" s="8">
        <v>43119</v>
      </c>
      <c r="C1892" s="6" t="s">
        <v>2752</v>
      </c>
      <c r="D1892" s="6">
        <v>300524</v>
      </c>
      <c r="E1892" s="6" t="s">
        <v>503</v>
      </c>
      <c r="F1892" s="6" t="s">
        <v>21</v>
      </c>
      <c r="G1892" s="6" t="s">
        <v>6</v>
      </c>
      <c r="H1892" s="6" t="s">
        <v>917</v>
      </c>
      <c r="I1892" s="6">
        <v>-14</v>
      </c>
      <c r="J1892" s="13" t="str">
        <f>VLOOKUP(MONTH(Tabla7[[#This Row],[Fecha del movimiento]]),Tablas!$O$4:$P$15,2,0)</f>
        <v>Ene</v>
      </c>
      <c r="K1892" s="6">
        <f>YEAR(Tabla7[[#This Row],[Fecha del movimiento]])</f>
        <v>2018</v>
      </c>
    </row>
    <row r="1893" spans="2:11" x14ac:dyDescent="0.2">
      <c r="B1893" s="8">
        <v>43253</v>
      </c>
      <c r="C1893" s="6" t="s">
        <v>2753</v>
      </c>
      <c r="D1893" s="6">
        <v>300207</v>
      </c>
      <c r="E1893" s="6" t="s">
        <v>725</v>
      </c>
      <c r="F1893" s="6" t="s">
        <v>21</v>
      </c>
      <c r="G1893" s="6" t="s">
        <v>2</v>
      </c>
      <c r="H1893" s="6" t="s">
        <v>917</v>
      </c>
      <c r="I1893" s="6">
        <v>-13</v>
      </c>
      <c r="J1893" s="13" t="str">
        <f>VLOOKUP(MONTH(Tabla7[[#This Row],[Fecha del movimiento]]),Tablas!$O$4:$P$15,2,0)</f>
        <v>Jun</v>
      </c>
      <c r="K1893" s="6">
        <f>YEAR(Tabla7[[#This Row],[Fecha del movimiento]])</f>
        <v>2018</v>
      </c>
    </row>
    <row r="1894" spans="2:11" x14ac:dyDescent="0.2">
      <c r="B1894" s="8">
        <v>43297</v>
      </c>
      <c r="C1894" s="6" t="s">
        <v>2754</v>
      </c>
      <c r="D1894" s="6">
        <v>300404</v>
      </c>
      <c r="E1894" s="6" t="s">
        <v>591</v>
      </c>
      <c r="F1894" s="6" t="s">
        <v>21</v>
      </c>
      <c r="G1894" s="6" t="s">
        <v>4</v>
      </c>
      <c r="H1894" s="6" t="s">
        <v>923</v>
      </c>
      <c r="I1894" s="6">
        <v>20</v>
      </c>
      <c r="J1894" s="13" t="str">
        <f>VLOOKUP(MONTH(Tabla7[[#This Row],[Fecha del movimiento]]),Tablas!$O$4:$P$15,2,0)</f>
        <v>Jul</v>
      </c>
      <c r="K1894" s="6">
        <f>YEAR(Tabla7[[#This Row],[Fecha del movimiento]])</f>
        <v>2018</v>
      </c>
    </row>
    <row r="1895" spans="2:11" x14ac:dyDescent="0.2">
      <c r="B1895" s="8">
        <v>43240</v>
      </c>
      <c r="C1895" s="6" t="s">
        <v>2755</v>
      </c>
      <c r="D1895" s="6">
        <v>300597</v>
      </c>
      <c r="E1895" s="6" t="s">
        <v>137</v>
      </c>
      <c r="F1895" s="6" t="s">
        <v>21</v>
      </c>
      <c r="G1895" s="6" t="s">
        <v>6</v>
      </c>
      <c r="H1895" s="6" t="s">
        <v>923</v>
      </c>
      <c r="I1895" s="6">
        <v>13</v>
      </c>
      <c r="J1895" s="13" t="str">
        <f>VLOOKUP(MONTH(Tabla7[[#This Row],[Fecha del movimiento]]),Tablas!$O$4:$P$15,2,0)</f>
        <v>May</v>
      </c>
      <c r="K1895" s="6">
        <f>YEAR(Tabla7[[#This Row],[Fecha del movimiento]])</f>
        <v>2018</v>
      </c>
    </row>
    <row r="1896" spans="2:11" x14ac:dyDescent="0.2">
      <c r="B1896" s="8">
        <v>43246</v>
      </c>
      <c r="C1896" s="6" t="s">
        <v>2756</v>
      </c>
      <c r="D1896" s="6">
        <v>300005</v>
      </c>
      <c r="E1896" s="6" t="s">
        <v>695</v>
      </c>
      <c r="F1896" s="6" t="s">
        <v>21</v>
      </c>
      <c r="G1896" s="6" t="s">
        <v>10</v>
      </c>
      <c r="H1896" s="6" t="s">
        <v>917</v>
      </c>
      <c r="I1896" s="6">
        <v>-16</v>
      </c>
      <c r="J1896" s="13" t="str">
        <f>VLOOKUP(MONTH(Tabla7[[#This Row],[Fecha del movimiento]]),Tablas!$O$4:$P$15,2,0)</f>
        <v>May</v>
      </c>
      <c r="K1896" s="6">
        <f>YEAR(Tabla7[[#This Row],[Fecha del movimiento]])</f>
        <v>2018</v>
      </c>
    </row>
    <row r="1897" spans="2:11" x14ac:dyDescent="0.2">
      <c r="B1897" s="8">
        <v>43116</v>
      </c>
      <c r="C1897" s="6" t="s">
        <v>2757</v>
      </c>
      <c r="D1897" s="6">
        <v>300764</v>
      </c>
      <c r="E1897" s="6" t="s">
        <v>299</v>
      </c>
      <c r="F1897" s="6" t="s">
        <v>21</v>
      </c>
      <c r="G1897" s="6" t="s">
        <v>7</v>
      </c>
      <c r="H1897" s="6" t="s">
        <v>923</v>
      </c>
      <c r="I1897" s="6">
        <v>14</v>
      </c>
      <c r="J1897" s="13" t="str">
        <f>VLOOKUP(MONTH(Tabla7[[#This Row],[Fecha del movimiento]]),Tablas!$O$4:$P$15,2,0)</f>
        <v>Ene</v>
      </c>
      <c r="K1897" s="6">
        <f>YEAR(Tabla7[[#This Row],[Fecha del movimiento]])</f>
        <v>2018</v>
      </c>
    </row>
    <row r="1898" spans="2:11" x14ac:dyDescent="0.2">
      <c r="B1898" s="8">
        <v>43305</v>
      </c>
      <c r="C1898" s="6" t="s">
        <v>2758</v>
      </c>
      <c r="D1898" s="6">
        <v>300994</v>
      </c>
      <c r="E1898" s="6" t="s">
        <v>82</v>
      </c>
      <c r="F1898" s="6" t="s">
        <v>21</v>
      </c>
      <c r="G1898" s="6" t="s">
        <v>10</v>
      </c>
      <c r="H1898" s="6" t="s">
        <v>917</v>
      </c>
      <c r="I1898" s="6">
        <v>-20</v>
      </c>
      <c r="J1898" s="13" t="str">
        <f>VLOOKUP(MONTH(Tabla7[[#This Row],[Fecha del movimiento]]),Tablas!$O$4:$P$15,2,0)</f>
        <v>Jul</v>
      </c>
      <c r="K1898" s="6">
        <f>YEAR(Tabla7[[#This Row],[Fecha del movimiento]])</f>
        <v>2018</v>
      </c>
    </row>
    <row r="1899" spans="2:11" x14ac:dyDescent="0.2">
      <c r="B1899" s="8">
        <v>43229</v>
      </c>
      <c r="C1899" s="6" t="s">
        <v>2759</v>
      </c>
      <c r="D1899" s="6">
        <v>300488</v>
      </c>
      <c r="E1899" s="6" t="s">
        <v>532</v>
      </c>
      <c r="F1899" s="6" t="s">
        <v>21</v>
      </c>
      <c r="G1899" s="6" t="s">
        <v>12</v>
      </c>
      <c r="H1899" s="6" t="s">
        <v>917</v>
      </c>
      <c r="I1899" s="6">
        <v>-11</v>
      </c>
      <c r="J1899" s="13" t="str">
        <f>VLOOKUP(MONTH(Tabla7[[#This Row],[Fecha del movimiento]]),Tablas!$O$4:$P$15,2,0)</f>
        <v>May</v>
      </c>
      <c r="K1899" s="6">
        <f>YEAR(Tabla7[[#This Row],[Fecha del movimiento]])</f>
        <v>2018</v>
      </c>
    </row>
    <row r="1900" spans="2:11" x14ac:dyDescent="0.2">
      <c r="B1900" s="8">
        <v>43240</v>
      </c>
      <c r="C1900" s="6" t="s">
        <v>2760</v>
      </c>
      <c r="D1900" s="6">
        <v>300623</v>
      </c>
      <c r="E1900" s="6" t="s">
        <v>420</v>
      </c>
      <c r="F1900" s="6" t="s">
        <v>21</v>
      </c>
      <c r="G1900" s="6" t="s">
        <v>2</v>
      </c>
      <c r="H1900" s="6" t="s">
        <v>917</v>
      </c>
      <c r="I1900" s="6">
        <v>-13</v>
      </c>
      <c r="J1900" s="13" t="str">
        <f>VLOOKUP(MONTH(Tabla7[[#This Row],[Fecha del movimiento]]),Tablas!$O$4:$P$15,2,0)</f>
        <v>May</v>
      </c>
      <c r="K1900" s="6">
        <f>YEAR(Tabla7[[#This Row],[Fecha del movimiento]])</f>
        <v>2018</v>
      </c>
    </row>
    <row r="1901" spans="2:11" x14ac:dyDescent="0.2">
      <c r="B1901" s="8">
        <v>43196</v>
      </c>
      <c r="C1901" s="6" t="s">
        <v>2761</v>
      </c>
      <c r="D1901" s="6">
        <v>300358</v>
      </c>
      <c r="E1901" s="6" t="s">
        <v>567</v>
      </c>
      <c r="F1901" s="6" t="s">
        <v>21</v>
      </c>
      <c r="G1901" s="6" t="s">
        <v>13</v>
      </c>
      <c r="H1901" s="6" t="s">
        <v>923</v>
      </c>
      <c r="I1901" s="6">
        <v>20</v>
      </c>
      <c r="J1901" s="13" t="str">
        <f>VLOOKUP(MONTH(Tabla7[[#This Row],[Fecha del movimiento]]),Tablas!$O$4:$P$15,2,0)</f>
        <v>Abr</v>
      </c>
      <c r="K1901" s="6">
        <f>YEAR(Tabla7[[#This Row],[Fecha del movimiento]])</f>
        <v>2018</v>
      </c>
    </row>
    <row r="1902" spans="2:11" x14ac:dyDescent="0.2">
      <c r="B1902" s="8">
        <v>43104</v>
      </c>
      <c r="C1902" s="6" t="s">
        <v>2762</v>
      </c>
      <c r="D1902" s="6">
        <v>300825</v>
      </c>
      <c r="E1902" s="6" t="s">
        <v>244</v>
      </c>
      <c r="F1902" s="6" t="s">
        <v>21</v>
      </c>
      <c r="G1902" s="6" t="s">
        <v>6</v>
      </c>
      <c r="H1902" s="6" t="s">
        <v>917</v>
      </c>
      <c r="I1902" s="6">
        <v>-7</v>
      </c>
      <c r="J1902" s="13" t="str">
        <f>VLOOKUP(MONTH(Tabla7[[#This Row],[Fecha del movimiento]]),Tablas!$O$4:$P$15,2,0)</f>
        <v>Ene</v>
      </c>
      <c r="K1902" s="6">
        <f>YEAR(Tabla7[[#This Row],[Fecha del movimiento]])</f>
        <v>2018</v>
      </c>
    </row>
    <row r="1903" spans="2:11" x14ac:dyDescent="0.2">
      <c r="B1903" s="8">
        <v>43266</v>
      </c>
      <c r="C1903" s="6" t="s">
        <v>2763</v>
      </c>
      <c r="D1903" s="6">
        <v>300377</v>
      </c>
      <c r="E1903" s="6" t="s">
        <v>613</v>
      </c>
      <c r="F1903" s="6" t="s">
        <v>21</v>
      </c>
      <c r="G1903" s="6" t="s">
        <v>11</v>
      </c>
      <c r="H1903" s="6" t="s">
        <v>923</v>
      </c>
      <c r="I1903" s="6">
        <v>11</v>
      </c>
      <c r="J1903" s="13" t="str">
        <f>VLOOKUP(MONTH(Tabla7[[#This Row],[Fecha del movimiento]]),Tablas!$O$4:$P$15,2,0)</f>
        <v>Jun</v>
      </c>
      <c r="K1903" s="6">
        <f>YEAR(Tabla7[[#This Row],[Fecha del movimiento]])</f>
        <v>2018</v>
      </c>
    </row>
    <row r="1904" spans="2:11" x14ac:dyDescent="0.2">
      <c r="B1904" s="8">
        <v>43315</v>
      </c>
      <c r="C1904" s="6" t="s">
        <v>2764</v>
      </c>
      <c r="D1904" s="6">
        <v>300782</v>
      </c>
      <c r="E1904" s="6" t="s">
        <v>283</v>
      </c>
      <c r="F1904" s="6" t="s">
        <v>21</v>
      </c>
      <c r="G1904" s="6" t="s">
        <v>5</v>
      </c>
      <c r="H1904" s="6" t="s">
        <v>923</v>
      </c>
      <c r="I1904" s="6">
        <v>11</v>
      </c>
      <c r="J1904" s="13" t="str">
        <f>VLOOKUP(MONTH(Tabla7[[#This Row],[Fecha del movimiento]]),Tablas!$O$4:$P$15,2,0)</f>
        <v>Ago</v>
      </c>
      <c r="K1904" s="6">
        <f>YEAR(Tabla7[[#This Row],[Fecha del movimiento]])</f>
        <v>2018</v>
      </c>
    </row>
    <row r="1905" spans="2:11" x14ac:dyDescent="0.2">
      <c r="B1905" s="8">
        <v>43228</v>
      </c>
      <c r="C1905" s="6" t="s">
        <v>2765</v>
      </c>
      <c r="D1905" s="6">
        <v>300051</v>
      </c>
      <c r="E1905" s="6" t="s">
        <v>794</v>
      </c>
      <c r="F1905" s="6" t="s">
        <v>21</v>
      </c>
      <c r="G1905" s="6" t="s">
        <v>12</v>
      </c>
      <c r="H1905" s="6" t="s">
        <v>923</v>
      </c>
      <c r="I1905" s="6">
        <v>19</v>
      </c>
      <c r="J1905" s="13" t="str">
        <f>VLOOKUP(MONTH(Tabla7[[#This Row],[Fecha del movimiento]]),Tablas!$O$4:$P$15,2,0)</f>
        <v>May</v>
      </c>
      <c r="K1905" s="6">
        <f>YEAR(Tabla7[[#This Row],[Fecha del movimiento]])</f>
        <v>2018</v>
      </c>
    </row>
    <row r="1906" spans="2:11" x14ac:dyDescent="0.2">
      <c r="B1906" s="8">
        <v>43324</v>
      </c>
      <c r="C1906" s="6" t="s">
        <v>2766</v>
      </c>
      <c r="D1906" s="6">
        <v>300314</v>
      </c>
      <c r="E1906" s="6" t="s">
        <v>653</v>
      </c>
      <c r="F1906" s="6" t="s">
        <v>21</v>
      </c>
      <c r="G1906" s="6" t="s">
        <v>13</v>
      </c>
      <c r="H1906" s="6" t="s">
        <v>923</v>
      </c>
      <c r="I1906" s="6">
        <v>14</v>
      </c>
      <c r="J1906" s="13" t="str">
        <f>VLOOKUP(MONTH(Tabla7[[#This Row],[Fecha del movimiento]]),Tablas!$O$4:$P$15,2,0)</f>
        <v>Ago</v>
      </c>
      <c r="K1906" s="6">
        <f>YEAR(Tabla7[[#This Row],[Fecha del movimiento]])</f>
        <v>2018</v>
      </c>
    </row>
    <row r="1907" spans="2:11" x14ac:dyDescent="0.2">
      <c r="B1907" s="8">
        <v>43176</v>
      </c>
      <c r="C1907" s="6" t="s">
        <v>2767</v>
      </c>
      <c r="D1907" s="6">
        <v>300702</v>
      </c>
      <c r="E1907" s="6" t="s">
        <v>355</v>
      </c>
      <c r="F1907" s="6" t="s">
        <v>21</v>
      </c>
      <c r="G1907" s="6" t="s">
        <v>2</v>
      </c>
      <c r="H1907" s="6" t="s">
        <v>917</v>
      </c>
      <c r="I1907" s="6">
        <v>-16</v>
      </c>
      <c r="J1907" s="13" t="str">
        <f>VLOOKUP(MONTH(Tabla7[[#This Row],[Fecha del movimiento]]),Tablas!$O$4:$P$15,2,0)</f>
        <v>Mar</v>
      </c>
      <c r="K1907" s="6">
        <f>YEAR(Tabla7[[#This Row],[Fecha del movimiento]])</f>
        <v>2018</v>
      </c>
    </row>
    <row r="1908" spans="2:11" x14ac:dyDescent="0.2">
      <c r="B1908" s="8">
        <v>43251</v>
      </c>
      <c r="C1908" s="6" t="s">
        <v>2768</v>
      </c>
      <c r="D1908" s="6">
        <v>300191</v>
      </c>
      <c r="E1908" s="6" t="s">
        <v>736</v>
      </c>
      <c r="F1908" s="6" t="s">
        <v>21</v>
      </c>
      <c r="G1908" s="6" t="s">
        <v>6</v>
      </c>
      <c r="H1908" s="6" t="s">
        <v>917</v>
      </c>
      <c r="I1908" s="6">
        <v>-13</v>
      </c>
      <c r="J1908" s="13" t="str">
        <f>VLOOKUP(MONTH(Tabla7[[#This Row],[Fecha del movimiento]]),Tablas!$O$4:$P$15,2,0)</f>
        <v>May</v>
      </c>
      <c r="K1908" s="6">
        <f>YEAR(Tabla7[[#This Row],[Fecha del movimiento]])</f>
        <v>2018</v>
      </c>
    </row>
    <row r="1909" spans="2:11" x14ac:dyDescent="0.2">
      <c r="B1909" s="8">
        <v>43184</v>
      </c>
      <c r="C1909" s="6" t="s">
        <v>2769</v>
      </c>
      <c r="D1909" s="6">
        <v>300052</v>
      </c>
      <c r="E1909" s="6" t="s">
        <v>793</v>
      </c>
      <c r="F1909" s="6" t="s">
        <v>21</v>
      </c>
      <c r="G1909" s="6" t="s">
        <v>6</v>
      </c>
      <c r="H1909" s="6" t="s">
        <v>923</v>
      </c>
      <c r="I1909" s="6">
        <v>20</v>
      </c>
      <c r="J1909" s="13" t="str">
        <f>VLOOKUP(MONTH(Tabla7[[#This Row],[Fecha del movimiento]]),Tablas!$O$4:$P$15,2,0)</f>
        <v>Mar</v>
      </c>
      <c r="K1909" s="6">
        <f>YEAR(Tabla7[[#This Row],[Fecha del movimiento]])</f>
        <v>2018</v>
      </c>
    </row>
    <row r="1910" spans="2:11" x14ac:dyDescent="0.2">
      <c r="B1910" s="8">
        <v>43305</v>
      </c>
      <c r="C1910" s="6" t="s">
        <v>2770</v>
      </c>
      <c r="D1910" s="6">
        <v>300861</v>
      </c>
      <c r="E1910" s="6" t="s">
        <v>210</v>
      </c>
      <c r="F1910" s="6" t="s">
        <v>21</v>
      </c>
      <c r="G1910" s="6" t="s">
        <v>11</v>
      </c>
      <c r="H1910" s="6" t="s">
        <v>923</v>
      </c>
      <c r="I1910" s="6">
        <v>10</v>
      </c>
      <c r="J1910" s="13" t="str">
        <f>VLOOKUP(MONTH(Tabla7[[#This Row],[Fecha del movimiento]]),Tablas!$O$4:$P$15,2,0)</f>
        <v>Jul</v>
      </c>
      <c r="K1910" s="6">
        <f>YEAR(Tabla7[[#This Row],[Fecha del movimiento]])</f>
        <v>2018</v>
      </c>
    </row>
    <row r="1911" spans="2:11" x14ac:dyDescent="0.2">
      <c r="B1911" s="8">
        <v>43221</v>
      </c>
      <c r="C1911" s="6" t="s">
        <v>2036</v>
      </c>
      <c r="D1911" s="6">
        <v>300573</v>
      </c>
      <c r="E1911" s="6" t="s">
        <v>462</v>
      </c>
      <c r="F1911" s="6" t="s">
        <v>21</v>
      </c>
      <c r="G1911" s="6" t="s">
        <v>12</v>
      </c>
      <c r="H1911" s="6" t="s">
        <v>923</v>
      </c>
      <c r="I1911" s="6">
        <v>12</v>
      </c>
      <c r="J1911" s="13" t="str">
        <f>VLOOKUP(MONTH(Tabla7[[#This Row],[Fecha del movimiento]]),Tablas!$O$4:$P$15,2,0)</f>
        <v>May</v>
      </c>
      <c r="K1911" s="6">
        <f>YEAR(Tabla7[[#This Row],[Fecha del movimiento]])</f>
        <v>2018</v>
      </c>
    </row>
    <row r="1912" spans="2:11" x14ac:dyDescent="0.2">
      <c r="B1912" s="8">
        <v>43241</v>
      </c>
      <c r="C1912" s="6" t="s">
        <v>2771</v>
      </c>
      <c r="D1912" s="6">
        <v>300807</v>
      </c>
      <c r="E1912" s="6" t="s">
        <v>260</v>
      </c>
      <c r="F1912" s="6" t="s">
        <v>21</v>
      </c>
      <c r="G1912" s="6" t="s">
        <v>13</v>
      </c>
      <c r="H1912" s="6" t="s">
        <v>917</v>
      </c>
      <c r="I1912" s="6">
        <v>-16</v>
      </c>
      <c r="J1912" s="13" t="str">
        <f>VLOOKUP(MONTH(Tabla7[[#This Row],[Fecha del movimiento]]),Tablas!$O$4:$P$15,2,0)</f>
        <v>May</v>
      </c>
      <c r="K1912" s="6">
        <f>YEAR(Tabla7[[#This Row],[Fecha del movimiento]])</f>
        <v>2018</v>
      </c>
    </row>
    <row r="1913" spans="2:11" x14ac:dyDescent="0.2">
      <c r="B1913" s="8">
        <v>43210</v>
      </c>
      <c r="C1913" s="6" t="s">
        <v>2772</v>
      </c>
      <c r="D1913" s="6">
        <v>300390</v>
      </c>
      <c r="E1913" s="6" t="s">
        <v>601</v>
      </c>
      <c r="F1913" s="6" t="s">
        <v>21</v>
      </c>
      <c r="G1913" s="6" t="s">
        <v>12</v>
      </c>
      <c r="H1913" s="6" t="s">
        <v>917</v>
      </c>
      <c r="I1913" s="6">
        <v>-16</v>
      </c>
      <c r="J1913" s="13" t="str">
        <f>VLOOKUP(MONTH(Tabla7[[#This Row],[Fecha del movimiento]]),Tablas!$O$4:$P$15,2,0)</f>
        <v>Abr</v>
      </c>
      <c r="K1913" s="6">
        <f>YEAR(Tabla7[[#This Row],[Fecha del movimiento]])</f>
        <v>2018</v>
      </c>
    </row>
    <row r="1914" spans="2:11" x14ac:dyDescent="0.2">
      <c r="B1914" s="8">
        <v>43178</v>
      </c>
      <c r="C1914" s="6" t="s">
        <v>2773</v>
      </c>
      <c r="D1914" s="6">
        <v>300251</v>
      </c>
      <c r="E1914" s="6" t="s">
        <v>693</v>
      </c>
      <c r="F1914" s="6" t="s">
        <v>21</v>
      </c>
      <c r="G1914" s="6" t="s">
        <v>13</v>
      </c>
      <c r="H1914" s="6" t="s">
        <v>923</v>
      </c>
      <c r="I1914" s="6">
        <v>15</v>
      </c>
      <c r="J1914" s="13" t="str">
        <f>VLOOKUP(MONTH(Tabla7[[#This Row],[Fecha del movimiento]]),Tablas!$O$4:$P$15,2,0)</f>
        <v>Mar</v>
      </c>
      <c r="K1914" s="6">
        <f>YEAR(Tabla7[[#This Row],[Fecha del movimiento]])</f>
        <v>2018</v>
      </c>
    </row>
    <row r="1915" spans="2:11" x14ac:dyDescent="0.2">
      <c r="B1915" s="8">
        <v>43264</v>
      </c>
      <c r="C1915" s="6" t="s">
        <v>2774</v>
      </c>
      <c r="D1915" s="6">
        <v>300343</v>
      </c>
      <c r="E1915" s="6" t="s">
        <v>635</v>
      </c>
      <c r="F1915" s="6" t="s">
        <v>21</v>
      </c>
      <c r="G1915" s="6" t="s">
        <v>13</v>
      </c>
      <c r="H1915" s="6" t="s">
        <v>923</v>
      </c>
      <c r="I1915" s="6">
        <v>20</v>
      </c>
      <c r="J1915" s="13" t="str">
        <f>VLOOKUP(MONTH(Tabla7[[#This Row],[Fecha del movimiento]]),Tablas!$O$4:$P$15,2,0)</f>
        <v>Jun</v>
      </c>
      <c r="K1915" s="6">
        <f>YEAR(Tabla7[[#This Row],[Fecha del movimiento]])</f>
        <v>2018</v>
      </c>
    </row>
    <row r="1916" spans="2:11" x14ac:dyDescent="0.2">
      <c r="B1916" s="8">
        <v>43187</v>
      </c>
      <c r="C1916" s="6" t="s">
        <v>2775</v>
      </c>
      <c r="D1916" s="6">
        <v>300721</v>
      </c>
      <c r="E1916" s="6" t="s">
        <v>337</v>
      </c>
      <c r="F1916" s="6" t="s">
        <v>21</v>
      </c>
      <c r="G1916" s="6" t="s">
        <v>2</v>
      </c>
      <c r="H1916" s="6" t="s">
        <v>917</v>
      </c>
      <c r="I1916" s="6">
        <v>-17</v>
      </c>
      <c r="J1916" s="13" t="str">
        <f>VLOOKUP(MONTH(Tabla7[[#This Row],[Fecha del movimiento]]),Tablas!$O$4:$P$15,2,0)</f>
        <v>Mar</v>
      </c>
      <c r="K1916" s="6">
        <f>YEAR(Tabla7[[#This Row],[Fecha del movimiento]])</f>
        <v>2018</v>
      </c>
    </row>
    <row r="1917" spans="2:11" x14ac:dyDescent="0.2">
      <c r="B1917" s="8">
        <v>43131</v>
      </c>
      <c r="C1917" s="6" t="s">
        <v>2776</v>
      </c>
      <c r="D1917" s="6">
        <v>300294</v>
      </c>
      <c r="E1917" s="6" t="s">
        <v>664</v>
      </c>
      <c r="F1917" s="6" t="s">
        <v>21</v>
      </c>
      <c r="G1917" s="6" t="s">
        <v>13</v>
      </c>
      <c r="H1917" s="6" t="s">
        <v>917</v>
      </c>
      <c r="I1917" s="6">
        <v>-13</v>
      </c>
      <c r="J1917" s="13" t="str">
        <f>VLOOKUP(MONTH(Tabla7[[#This Row],[Fecha del movimiento]]),Tablas!$O$4:$P$15,2,0)</f>
        <v>Ene</v>
      </c>
      <c r="K1917" s="6">
        <f>YEAR(Tabla7[[#This Row],[Fecha del movimiento]])</f>
        <v>2018</v>
      </c>
    </row>
    <row r="1918" spans="2:11" x14ac:dyDescent="0.2">
      <c r="B1918" s="8">
        <v>43196</v>
      </c>
      <c r="C1918" s="6" t="s">
        <v>2701</v>
      </c>
      <c r="D1918" s="6">
        <v>300540</v>
      </c>
      <c r="E1918" s="6" t="s">
        <v>488</v>
      </c>
      <c r="F1918" s="6" t="s">
        <v>21</v>
      </c>
      <c r="G1918" s="6" t="s">
        <v>13</v>
      </c>
      <c r="H1918" s="6" t="s">
        <v>917</v>
      </c>
      <c r="I1918" s="6">
        <v>-16</v>
      </c>
      <c r="J1918" s="13" t="str">
        <f>VLOOKUP(MONTH(Tabla7[[#This Row],[Fecha del movimiento]]),Tablas!$O$4:$P$15,2,0)</f>
        <v>Abr</v>
      </c>
      <c r="K1918" s="6">
        <f>YEAR(Tabla7[[#This Row],[Fecha del movimiento]])</f>
        <v>2018</v>
      </c>
    </row>
    <row r="1919" spans="2:11" x14ac:dyDescent="0.2">
      <c r="B1919" s="8">
        <v>43167</v>
      </c>
      <c r="C1919" s="6" t="s">
        <v>2777</v>
      </c>
      <c r="D1919" s="6">
        <v>300254</v>
      </c>
      <c r="E1919" s="6" t="s">
        <v>456</v>
      </c>
      <c r="F1919" s="6" t="s">
        <v>21</v>
      </c>
      <c r="G1919" s="6" t="s">
        <v>2</v>
      </c>
      <c r="H1919" s="6" t="s">
        <v>917</v>
      </c>
      <c r="I1919" s="6">
        <v>-11</v>
      </c>
      <c r="J1919" s="13" t="str">
        <f>VLOOKUP(MONTH(Tabla7[[#This Row],[Fecha del movimiento]]),Tablas!$O$4:$P$15,2,0)</f>
        <v>Mar</v>
      </c>
      <c r="K1919" s="6">
        <f>YEAR(Tabla7[[#This Row],[Fecha del movimiento]])</f>
        <v>2018</v>
      </c>
    </row>
    <row r="1920" spans="2:11" x14ac:dyDescent="0.2">
      <c r="B1920" s="8">
        <v>43126</v>
      </c>
      <c r="C1920" s="6" t="s">
        <v>2778</v>
      </c>
      <c r="D1920" s="6">
        <v>301055</v>
      </c>
      <c r="E1920" s="6" t="s">
        <v>24</v>
      </c>
      <c r="F1920" s="6" t="s">
        <v>21</v>
      </c>
      <c r="G1920" s="6" t="s">
        <v>13</v>
      </c>
      <c r="H1920" s="6" t="s">
        <v>923</v>
      </c>
      <c r="I1920" s="6">
        <v>18</v>
      </c>
      <c r="J1920" s="13" t="str">
        <f>VLOOKUP(MONTH(Tabla7[[#This Row],[Fecha del movimiento]]),Tablas!$O$4:$P$15,2,0)</f>
        <v>Ene</v>
      </c>
      <c r="K1920" s="6">
        <f>YEAR(Tabla7[[#This Row],[Fecha del movimiento]])</f>
        <v>2018</v>
      </c>
    </row>
    <row r="1921" spans="2:11" x14ac:dyDescent="0.2">
      <c r="B1921" s="8">
        <v>43254</v>
      </c>
      <c r="C1921" s="6" t="s">
        <v>2779</v>
      </c>
      <c r="D1921" s="6">
        <v>300756</v>
      </c>
      <c r="E1921" s="6" t="s">
        <v>84</v>
      </c>
      <c r="F1921" s="6" t="s">
        <v>21</v>
      </c>
      <c r="G1921" s="6" t="s">
        <v>2</v>
      </c>
      <c r="H1921" s="6" t="s">
        <v>923</v>
      </c>
      <c r="I1921" s="6">
        <v>20</v>
      </c>
      <c r="J1921" s="13" t="str">
        <f>VLOOKUP(MONTH(Tabla7[[#This Row],[Fecha del movimiento]]),Tablas!$O$4:$P$15,2,0)</f>
        <v>Jun</v>
      </c>
      <c r="K1921" s="6">
        <f>YEAR(Tabla7[[#This Row],[Fecha del movimiento]])</f>
        <v>2018</v>
      </c>
    </row>
    <row r="1922" spans="2:11" x14ac:dyDescent="0.2">
      <c r="B1922" s="8">
        <v>43324</v>
      </c>
      <c r="C1922" s="6" t="s">
        <v>2780</v>
      </c>
      <c r="D1922" s="6">
        <v>300073</v>
      </c>
      <c r="E1922" s="6" t="s">
        <v>31</v>
      </c>
      <c r="F1922" s="6" t="s">
        <v>21</v>
      </c>
      <c r="G1922" s="6" t="s">
        <v>4</v>
      </c>
      <c r="H1922" s="6" t="s">
        <v>917</v>
      </c>
      <c r="I1922" s="6">
        <v>-9</v>
      </c>
      <c r="J1922" s="13" t="str">
        <f>VLOOKUP(MONTH(Tabla7[[#This Row],[Fecha del movimiento]]),Tablas!$O$4:$P$15,2,0)</f>
        <v>Ago</v>
      </c>
      <c r="K1922" s="6">
        <f>YEAR(Tabla7[[#This Row],[Fecha del movimiento]])</f>
        <v>2018</v>
      </c>
    </row>
    <row r="1923" spans="2:11" x14ac:dyDescent="0.2">
      <c r="B1923" s="8">
        <v>43246</v>
      </c>
      <c r="C1923" s="6" t="s">
        <v>2781</v>
      </c>
      <c r="D1923" s="6">
        <v>300920</v>
      </c>
      <c r="E1923" s="6" t="s">
        <v>152</v>
      </c>
      <c r="F1923" s="6" t="s">
        <v>21</v>
      </c>
      <c r="G1923" s="6" t="s">
        <v>6</v>
      </c>
      <c r="H1923" s="6" t="s">
        <v>923</v>
      </c>
      <c r="I1923" s="6">
        <v>18</v>
      </c>
      <c r="J1923" s="13" t="str">
        <f>VLOOKUP(MONTH(Tabla7[[#This Row],[Fecha del movimiento]]),Tablas!$O$4:$P$15,2,0)</f>
        <v>May</v>
      </c>
      <c r="K1923" s="6">
        <f>YEAR(Tabla7[[#This Row],[Fecha del movimiento]])</f>
        <v>2018</v>
      </c>
    </row>
    <row r="1924" spans="2:11" x14ac:dyDescent="0.2">
      <c r="B1924" s="8">
        <v>43332</v>
      </c>
      <c r="C1924" s="6" t="s">
        <v>2782</v>
      </c>
      <c r="D1924" s="6">
        <v>300356</v>
      </c>
      <c r="E1924" s="6" t="s">
        <v>625</v>
      </c>
      <c r="F1924" s="6" t="s">
        <v>21</v>
      </c>
      <c r="G1924" s="6" t="s">
        <v>10</v>
      </c>
      <c r="H1924" s="6" t="s">
        <v>917</v>
      </c>
      <c r="I1924" s="6">
        <v>-18</v>
      </c>
      <c r="J1924" s="13" t="str">
        <f>VLOOKUP(MONTH(Tabla7[[#This Row],[Fecha del movimiento]]),Tablas!$O$4:$P$15,2,0)</f>
        <v>Ago</v>
      </c>
      <c r="K1924" s="6">
        <f>YEAR(Tabla7[[#This Row],[Fecha del movimiento]])</f>
        <v>2018</v>
      </c>
    </row>
    <row r="1925" spans="2:11" x14ac:dyDescent="0.2">
      <c r="B1925" s="8">
        <v>43243</v>
      </c>
      <c r="C1925" s="6" t="s">
        <v>2783</v>
      </c>
      <c r="D1925" s="6">
        <v>301036</v>
      </c>
      <c r="E1925" s="6" t="s">
        <v>43</v>
      </c>
      <c r="F1925" s="6" t="s">
        <v>21</v>
      </c>
      <c r="G1925" s="6" t="s">
        <v>5</v>
      </c>
      <c r="H1925" s="6" t="s">
        <v>917</v>
      </c>
      <c r="I1925" s="6">
        <v>-12</v>
      </c>
      <c r="J1925" s="13" t="str">
        <f>VLOOKUP(MONTH(Tabla7[[#This Row],[Fecha del movimiento]]),Tablas!$O$4:$P$15,2,0)</f>
        <v>May</v>
      </c>
      <c r="K1925" s="6">
        <f>YEAR(Tabla7[[#This Row],[Fecha del movimiento]])</f>
        <v>2018</v>
      </c>
    </row>
    <row r="1926" spans="2:11" x14ac:dyDescent="0.2">
      <c r="B1926" s="8">
        <v>43229</v>
      </c>
      <c r="C1926" s="6" t="s">
        <v>2784</v>
      </c>
      <c r="D1926" s="6">
        <v>300462</v>
      </c>
      <c r="E1926" s="6" t="s">
        <v>550</v>
      </c>
      <c r="F1926" s="6" t="s">
        <v>21</v>
      </c>
      <c r="G1926" s="6" t="s">
        <v>13</v>
      </c>
      <c r="H1926" s="6" t="s">
        <v>917</v>
      </c>
      <c r="I1926" s="6">
        <v>-15</v>
      </c>
      <c r="J1926" s="13" t="str">
        <f>VLOOKUP(MONTH(Tabla7[[#This Row],[Fecha del movimiento]]),Tablas!$O$4:$P$15,2,0)</f>
        <v>May</v>
      </c>
      <c r="K1926" s="6">
        <f>YEAR(Tabla7[[#This Row],[Fecha del movimiento]])</f>
        <v>2018</v>
      </c>
    </row>
    <row r="1927" spans="2:11" x14ac:dyDescent="0.2">
      <c r="B1927" s="8">
        <v>43222</v>
      </c>
      <c r="C1927" s="6" t="s">
        <v>2785</v>
      </c>
      <c r="D1927" s="6">
        <v>300747</v>
      </c>
      <c r="E1927" s="6" t="s">
        <v>314</v>
      </c>
      <c r="F1927" s="6" t="s">
        <v>21</v>
      </c>
      <c r="G1927" s="6" t="s">
        <v>7</v>
      </c>
      <c r="H1927" s="6" t="s">
        <v>917</v>
      </c>
      <c r="I1927" s="6">
        <v>-11</v>
      </c>
      <c r="J1927" s="13" t="str">
        <f>VLOOKUP(MONTH(Tabla7[[#This Row],[Fecha del movimiento]]),Tablas!$O$4:$P$15,2,0)</f>
        <v>May</v>
      </c>
      <c r="K1927" s="6">
        <f>YEAR(Tabla7[[#This Row],[Fecha del movimiento]])</f>
        <v>2018</v>
      </c>
    </row>
    <row r="1928" spans="2:11" x14ac:dyDescent="0.2">
      <c r="B1928" s="8">
        <v>43164</v>
      </c>
      <c r="C1928" s="6" t="s">
        <v>2786</v>
      </c>
      <c r="D1928" s="6">
        <v>300526</v>
      </c>
      <c r="E1928" s="6" t="s">
        <v>501</v>
      </c>
      <c r="F1928" s="6" t="s">
        <v>21</v>
      </c>
      <c r="G1928" s="6" t="s">
        <v>7</v>
      </c>
      <c r="H1928" s="6" t="s">
        <v>923</v>
      </c>
      <c r="I1928" s="6">
        <v>15</v>
      </c>
      <c r="J1928" s="13" t="str">
        <f>VLOOKUP(MONTH(Tabla7[[#This Row],[Fecha del movimiento]]),Tablas!$O$4:$P$15,2,0)</f>
        <v>Mar</v>
      </c>
      <c r="K1928" s="6">
        <f>YEAR(Tabla7[[#This Row],[Fecha del movimiento]])</f>
        <v>2018</v>
      </c>
    </row>
    <row r="1929" spans="2:11" x14ac:dyDescent="0.2">
      <c r="B1929" s="8">
        <v>43183</v>
      </c>
      <c r="C1929" s="6" t="s">
        <v>2787</v>
      </c>
      <c r="D1929" s="6">
        <v>300889</v>
      </c>
      <c r="E1929" s="6" t="s">
        <v>183</v>
      </c>
      <c r="F1929" s="6" t="s">
        <v>21</v>
      </c>
      <c r="G1929" s="6" t="s">
        <v>1</v>
      </c>
      <c r="H1929" s="6" t="s">
        <v>923</v>
      </c>
      <c r="I1929" s="6">
        <v>16</v>
      </c>
      <c r="J1929" s="13" t="str">
        <f>VLOOKUP(MONTH(Tabla7[[#This Row],[Fecha del movimiento]]),Tablas!$O$4:$P$15,2,0)</f>
        <v>Mar</v>
      </c>
      <c r="K1929" s="6">
        <f>YEAR(Tabla7[[#This Row],[Fecha del movimiento]])</f>
        <v>2018</v>
      </c>
    </row>
    <row r="1930" spans="2:11" x14ac:dyDescent="0.2">
      <c r="B1930" s="8">
        <v>43235</v>
      </c>
      <c r="C1930" s="6" t="s">
        <v>2788</v>
      </c>
      <c r="D1930" s="6">
        <v>300915</v>
      </c>
      <c r="E1930" s="6" t="s">
        <v>157</v>
      </c>
      <c r="F1930" s="6" t="s">
        <v>21</v>
      </c>
      <c r="G1930" s="6" t="s">
        <v>7</v>
      </c>
      <c r="H1930" s="6" t="s">
        <v>923</v>
      </c>
      <c r="I1930" s="6">
        <v>13</v>
      </c>
      <c r="J1930" s="13" t="str">
        <f>VLOOKUP(MONTH(Tabla7[[#This Row],[Fecha del movimiento]]),Tablas!$O$4:$P$15,2,0)</f>
        <v>May</v>
      </c>
      <c r="K1930" s="6">
        <f>YEAR(Tabla7[[#This Row],[Fecha del movimiento]])</f>
        <v>2018</v>
      </c>
    </row>
    <row r="1931" spans="2:11" x14ac:dyDescent="0.2">
      <c r="B1931" s="8">
        <v>43141</v>
      </c>
      <c r="C1931" s="6" t="s">
        <v>2789</v>
      </c>
      <c r="D1931" s="6">
        <v>300595</v>
      </c>
      <c r="E1931" s="6" t="s">
        <v>446</v>
      </c>
      <c r="F1931" s="6" t="s">
        <v>21</v>
      </c>
      <c r="G1931" s="6" t="s">
        <v>9</v>
      </c>
      <c r="H1931" s="6" t="s">
        <v>923</v>
      </c>
      <c r="I1931" s="6">
        <v>16</v>
      </c>
      <c r="J1931" s="13" t="str">
        <f>VLOOKUP(MONTH(Tabla7[[#This Row],[Fecha del movimiento]]),Tablas!$O$4:$P$15,2,0)</f>
        <v>Feb</v>
      </c>
      <c r="K1931" s="6">
        <f>YEAR(Tabla7[[#This Row],[Fecha del movimiento]])</f>
        <v>2018</v>
      </c>
    </row>
    <row r="1932" spans="2:11" x14ac:dyDescent="0.2">
      <c r="B1932" s="8">
        <v>43183</v>
      </c>
      <c r="C1932" s="6" t="s">
        <v>2790</v>
      </c>
      <c r="D1932" s="6">
        <v>300585</v>
      </c>
      <c r="E1932" s="6" t="s">
        <v>445</v>
      </c>
      <c r="F1932" s="6" t="s">
        <v>21</v>
      </c>
      <c r="G1932" s="6" t="s">
        <v>8</v>
      </c>
      <c r="H1932" s="6" t="s">
        <v>917</v>
      </c>
      <c r="I1932" s="6">
        <v>-6</v>
      </c>
      <c r="J1932" s="13" t="str">
        <f>VLOOKUP(MONTH(Tabla7[[#This Row],[Fecha del movimiento]]),Tablas!$O$4:$P$15,2,0)</f>
        <v>Mar</v>
      </c>
      <c r="K1932" s="6">
        <f>YEAR(Tabla7[[#This Row],[Fecha del movimiento]])</f>
        <v>2018</v>
      </c>
    </row>
    <row r="1933" spans="2:11" x14ac:dyDescent="0.2">
      <c r="B1933" s="8">
        <v>43136</v>
      </c>
      <c r="C1933" s="6" t="s">
        <v>2791</v>
      </c>
      <c r="D1933" s="6">
        <v>300872</v>
      </c>
      <c r="E1933" s="6" t="s">
        <v>199</v>
      </c>
      <c r="F1933" s="6" t="s">
        <v>21</v>
      </c>
      <c r="G1933" s="6" t="s">
        <v>13</v>
      </c>
      <c r="H1933" s="6" t="s">
        <v>923</v>
      </c>
      <c r="I1933" s="6">
        <v>20</v>
      </c>
      <c r="J1933" s="13" t="str">
        <f>VLOOKUP(MONTH(Tabla7[[#This Row],[Fecha del movimiento]]),Tablas!$O$4:$P$15,2,0)</f>
        <v>Feb</v>
      </c>
      <c r="K1933" s="6">
        <f>YEAR(Tabla7[[#This Row],[Fecha del movimiento]])</f>
        <v>2018</v>
      </c>
    </row>
    <row r="1934" spans="2:11" x14ac:dyDescent="0.2">
      <c r="B1934" s="8">
        <v>43321</v>
      </c>
      <c r="C1934" s="6" t="s">
        <v>2792</v>
      </c>
      <c r="D1934" s="6">
        <v>300208</v>
      </c>
      <c r="E1934" s="6" t="s">
        <v>724</v>
      </c>
      <c r="F1934" s="6" t="s">
        <v>21</v>
      </c>
      <c r="G1934" s="6" t="s">
        <v>13</v>
      </c>
      <c r="H1934" s="6" t="s">
        <v>923</v>
      </c>
      <c r="I1934" s="6">
        <v>12</v>
      </c>
      <c r="J1934" s="13" t="str">
        <f>VLOOKUP(MONTH(Tabla7[[#This Row],[Fecha del movimiento]]),Tablas!$O$4:$P$15,2,0)</f>
        <v>Ago</v>
      </c>
      <c r="K1934" s="6">
        <f>YEAR(Tabla7[[#This Row],[Fecha del movimiento]])</f>
        <v>2018</v>
      </c>
    </row>
    <row r="1935" spans="2:11" x14ac:dyDescent="0.2">
      <c r="B1935" s="8">
        <v>43109</v>
      </c>
      <c r="C1935" s="6" t="s">
        <v>2793</v>
      </c>
      <c r="D1935" s="6">
        <v>300205</v>
      </c>
      <c r="E1935" s="6" t="s">
        <v>157</v>
      </c>
      <c r="F1935" s="6" t="s">
        <v>21</v>
      </c>
      <c r="G1935" s="6" t="s">
        <v>2</v>
      </c>
      <c r="H1935" s="6" t="s">
        <v>917</v>
      </c>
      <c r="I1935" s="6">
        <v>-5</v>
      </c>
      <c r="J1935" s="13" t="str">
        <f>VLOOKUP(MONTH(Tabla7[[#This Row],[Fecha del movimiento]]),Tablas!$O$4:$P$15,2,0)</f>
        <v>Ene</v>
      </c>
      <c r="K1935" s="6">
        <f>YEAR(Tabla7[[#This Row],[Fecha del movimiento]])</f>
        <v>2018</v>
      </c>
    </row>
    <row r="1936" spans="2:11" x14ac:dyDescent="0.2">
      <c r="B1936" s="8">
        <v>43317</v>
      </c>
      <c r="C1936" s="6" t="s">
        <v>1687</v>
      </c>
      <c r="D1936" s="6">
        <v>300394</v>
      </c>
      <c r="E1936" s="6" t="s">
        <v>598</v>
      </c>
      <c r="F1936" s="6" t="s">
        <v>21</v>
      </c>
      <c r="G1936" s="6" t="s">
        <v>2</v>
      </c>
      <c r="H1936" s="6" t="s">
        <v>923</v>
      </c>
      <c r="I1936" s="6">
        <v>11</v>
      </c>
      <c r="J1936" s="13" t="str">
        <f>VLOOKUP(MONTH(Tabla7[[#This Row],[Fecha del movimiento]]),Tablas!$O$4:$P$15,2,0)</f>
        <v>Ago</v>
      </c>
      <c r="K1936" s="6">
        <f>YEAR(Tabla7[[#This Row],[Fecha del movimiento]])</f>
        <v>2018</v>
      </c>
    </row>
    <row r="1937" spans="2:11" x14ac:dyDescent="0.2">
      <c r="B1937" s="8">
        <v>43202</v>
      </c>
      <c r="C1937" s="6" t="s">
        <v>2514</v>
      </c>
      <c r="D1937" s="6">
        <v>300993</v>
      </c>
      <c r="E1937" s="6" t="s">
        <v>83</v>
      </c>
      <c r="F1937" s="6" t="s">
        <v>21</v>
      </c>
      <c r="G1937" s="6" t="s">
        <v>2</v>
      </c>
      <c r="H1937" s="6" t="s">
        <v>917</v>
      </c>
      <c r="I1937" s="6">
        <v>-8</v>
      </c>
      <c r="J1937" s="13" t="str">
        <f>VLOOKUP(MONTH(Tabla7[[#This Row],[Fecha del movimiento]]),Tablas!$O$4:$P$15,2,0)</f>
        <v>Abr</v>
      </c>
      <c r="K1937" s="6">
        <f>YEAR(Tabla7[[#This Row],[Fecha del movimiento]])</f>
        <v>2018</v>
      </c>
    </row>
    <row r="1938" spans="2:11" x14ac:dyDescent="0.2">
      <c r="B1938" s="8">
        <v>43290</v>
      </c>
      <c r="C1938" s="6" t="s">
        <v>2794</v>
      </c>
      <c r="D1938" s="6">
        <v>300373</v>
      </c>
      <c r="E1938" s="6" t="s">
        <v>245</v>
      </c>
      <c r="F1938" s="6" t="s">
        <v>21</v>
      </c>
      <c r="G1938" s="6" t="s">
        <v>10</v>
      </c>
      <c r="H1938" s="6" t="s">
        <v>923</v>
      </c>
      <c r="I1938" s="6">
        <v>13</v>
      </c>
      <c r="J1938" s="13" t="str">
        <f>VLOOKUP(MONTH(Tabla7[[#This Row],[Fecha del movimiento]]),Tablas!$O$4:$P$15,2,0)</f>
        <v>Jul</v>
      </c>
      <c r="K1938" s="6">
        <f>YEAR(Tabla7[[#This Row],[Fecha del movimiento]])</f>
        <v>2018</v>
      </c>
    </row>
    <row r="1939" spans="2:11" x14ac:dyDescent="0.2">
      <c r="B1939" s="8">
        <v>43214</v>
      </c>
      <c r="C1939" s="6" t="s">
        <v>2795</v>
      </c>
      <c r="D1939" s="6">
        <v>300526</v>
      </c>
      <c r="E1939" s="6" t="s">
        <v>501</v>
      </c>
      <c r="F1939" s="6" t="s">
        <v>21</v>
      </c>
      <c r="G1939" s="6" t="s">
        <v>7</v>
      </c>
      <c r="H1939" s="6" t="s">
        <v>917</v>
      </c>
      <c r="I1939" s="6">
        <v>-18</v>
      </c>
      <c r="J1939" s="13" t="str">
        <f>VLOOKUP(MONTH(Tabla7[[#This Row],[Fecha del movimiento]]),Tablas!$O$4:$P$15,2,0)</f>
        <v>Abr</v>
      </c>
      <c r="K1939" s="6">
        <f>YEAR(Tabla7[[#This Row],[Fecha del movimiento]])</f>
        <v>2018</v>
      </c>
    </row>
    <row r="1940" spans="2:11" x14ac:dyDescent="0.2">
      <c r="B1940" s="8">
        <v>43301</v>
      </c>
      <c r="C1940" s="6" t="s">
        <v>2796</v>
      </c>
      <c r="D1940" s="6">
        <v>300899</v>
      </c>
      <c r="E1940" s="6" t="s">
        <v>173</v>
      </c>
      <c r="F1940" s="6" t="s">
        <v>21</v>
      </c>
      <c r="G1940" s="6" t="s">
        <v>2</v>
      </c>
      <c r="H1940" s="6" t="s">
        <v>917</v>
      </c>
      <c r="I1940" s="6">
        <v>-17</v>
      </c>
      <c r="J1940" s="13" t="str">
        <f>VLOOKUP(MONTH(Tabla7[[#This Row],[Fecha del movimiento]]),Tablas!$O$4:$P$15,2,0)</f>
        <v>Jul</v>
      </c>
      <c r="K1940" s="6">
        <f>YEAR(Tabla7[[#This Row],[Fecha del movimiento]])</f>
        <v>2018</v>
      </c>
    </row>
    <row r="1941" spans="2:11" x14ac:dyDescent="0.2">
      <c r="B1941" s="8">
        <v>43195</v>
      </c>
      <c r="C1941" s="6" t="s">
        <v>2797</v>
      </c>
      <c r="D1941" s="6">
        <v>300810</v>
      </c>
      <c r="E1941" s="6" t="s">
        <v>257</v>
      </c>
      <c r="F1941" s="6" t="s">
        <v>21</v>
      </c>
      <c r="G1941" s="6" t="s">
        <v>7</v>
      </c>
      <c r="H1941" s="6" t="s">
        <v>923</v>
      </c>
      <c r="I1941" s="6">
        <v>12</v>
      </c>
      <c r="J1941" s="13" t="str">
        <f>VLOOKUP(MONTH(Tabla7[[#This Row],[Fecha del movimiento]]),Tablas!$O$4:$P$15,2,0)</f>
        <v>Abr</v>
      </c>
      <c r="K1941" s="6">
        <f>YEAR(Tabla7[[#This Row],[Fecha del movimiento]])</f>
        <v>2018</v>
      </c>
    </row>
    <row r="1942" spans="2:11" x14ac:dyDescent="0.2">
      <c r="B1942" s="8">
        <v>43255</v>
      </c>
      <c r="C1942" s="6" t="s">
        <v>2798</v>
      </c>
      <c r="D1942" s="6">
        <v>300403</v>
      </c>
      <c r="E1942" s="6" t="s">
        <v>592</v>
      </c>
      <c r="F1942" s="6" t="s">
        <v>21</v>
      </c>
      <c r="G1942" s="6" t="s">
        <v>2</v>
      </c>
      <c r="H1942" s="6" t="s">
        <v>923</v>
      </c>
      <c r="I1942" s="6">
        <v>11</v>
      </c>
      <c r="J1942" s="13" t="str">
        <f>VLOOKUP(MONTH(Tabla7[[#This Row],[Fecha del movimiento]]),Tablas!$O$4:$P$15,2,0)</f>
        <v>Jun</v>
      </c>
      <c r="K1942" s="6">
        <f>YEAR(Tabla7[[#This Row],[Fecha del movimiento]])</f>
        <v>2018</v>
      </c>
    </row>
    <row r="1943" spans="2:11" x14ac:dyDescent="0.2">
      <c r="B1943" s="8">
        <v>43257</v>
      </c>
      <c r="C1943" s="6" t="s">
        <v>2799</v>
      </c>
      <c r="D1943" s="6">
        <v>300793</v>
      </c>
      <c r="E1943" s="6" t="s">
        <v>273</v>
      </c>
      <c r="F1943" s="6" t="s">
        <v>21</v>
      </c>
      <c r="G1943" s="6" t="s">
        <v>12</v>
      </c>
      <c r="H1943" s="6" t="s">
        <v>923</v>
      </c>
      <c r="I1943" s="6">
        <v>18</v>
      </c>
      <c r="J1943" s="13" t="str">
        <f>VLOOKUP(MONTH(Tabla7[[#This Row],[Fecha del movimiento]]),Tablas!$O$4:$P$15,2,0)</f>
        <v>Jun</v>
      </c>
      <c r="K1943" s="6">
        <f>YEAR(Tabla7[[#This Row],[Fecha del movimiento]])</f>
        <v>2018</v>
      </c>
    </row>
    <row r="1944" spans="2:11" x14ac:dyDescent="0.2">
      <c r="B1944" s="8">
        <v>43225</v>
      </c>
      <c r="C1944" s="6" t="s">
        <v>2800</v>
      </c>
      <c r="D1944" s="6">
        <v>300731</v>
      </c>
      <c r="E1944" s="6" t="s">
        <v>327</v>
      </c>
      <c r="F1944" s="6" t="s">
        <v>21</v>
      </c>
      <c r="G1944" s="6" t="s">
        <v>9</v>
      </c>
      <c r="H1944" s="6" t="s">
        <v>917</v>
      </c>
      <c r="I1944" s="6">
        <v>-5</v>
      </c>
      <c r="J1944" s="13" t="str">
        <f>VLOOKUP(MONTH(Tabla7[[#This Row],[Fecha del movimiento]]),Tablas!$O$4:$P$15,2,0)</f>
        <v>May</v>
      </c>
      <c r="K1944" s="6">
        <f>YEAR(Tabla7[[#This Row],[Fecha del movimiento]])</f>
        <v>2018</v>
      </c>
    </row>
    <row r="1945" spans="2:11" x14ac:dyDescent="0.2">
      <c r="B1945" s="8">
        <v>43194</v>
      </c>
      <c r="C1945" s="6" t="s">
        <v>2801</v>
      </c>
      <c r="D1945" s="6">
        <v>301016</v>
      </c>
      <c r="E1945" s="6" t="s">
        <v>61</v>
      </c>
      <c r="F1945" s="6" t="s">
        <v>21</v>
      </c>
      <c r="G1945" s="6" t="s">
        <v>9</v>
      </c>
      <c r="H1945" s="6" t="s">
        <v>923</v>
      </c>
      <c r="I1945" s="6">
        <v>16</v>
      </c>
      <c r="J1945" s="13" t="str">
        <f>VLOOKUP(MONTH(Tabla7[[#This Row],[Fecha del movimiento]]),Tablas!$O$4:$P$15,2,0)</f>
        <v>Abr</v>
      </c>
      <c r="K1945" s="6">
        <f>YEAR(Tabla7[[#This Row],[Fecha del movimiento]])</f>
        <v>2018</v>
      </c>
    </row>
    <row r="1946" spans="2:11" x14ac:dyDescent="0.2">
      <c r="B1946" s="8">
        <v>43130</v>
      </c>
      <c r="C1946" s="6" t="s">
        <v>2802</v>
      </c>
      <c r="D1946" s="6">
        <v>300069</v>
      </c>
      <c r="E1946" s="6" t="s">
        <v>72</v>
      </c>
      <c r="F1946" s="6" t="s">
        <v>21</v>
      </c>
      <c r="G1946" s="6" t="s">
        <v>3</v>
      </c>
      <c r="H1946" s="6" t="s">
        <v>923</v>
      </c>
      <c r="I1946" s="6">
        <v>20</v>
      </c>
      <c r="J1946" s="13" t="str">
        <f>VLOOKUP(MONTH(Tabla7[[#This Row],[Fecha del movimiento]]),Tablas!$O$4:$P$15,2,0)</f>
        <v>Ene</v>
      </c>
      <c r="K1946" s="6">
        <f>YEAR(Tabla7[[#This Row],[Fecha del movimiento]])</f>
        <v>2018</v>
      </c>
    </row>
    <row r="1947" spans="2:11" x14ac:dyDescent="0.2">
      <c r="B1947" s="8">
        <v>43199</v>
      </c>
      <c r="C1947" s="6" t="s">
        <v>2803</v>
      </c>
      <c r="D1947" s="6">
        <v>300095</v>
      </c>
      <c r="E1947" s="6" t="s">
        <v>774</v>
      </c>
      <c r="F1947" s="6" t="s">
        <v>21</v>
      </c>
      <c r="G1947" s="6" t="s">
        <v>4</v>
      </c>
      <c r="H1947" s="6" t="s">
        <v>917</v>
      </c>
      <c r="I1947" s="6">
        <v>-13</v>
      </c>
      <c r="J1947" s="13" t="str">
        <f>VLOOKUP(MONTH(Tabla7[[#This Row],[Fecha del movimiento]]),Tablas!$O$4:$P$15,2,0)</f>
        <v>Abr</v>
      </c>
      <c r="K1947" s="6">
        <f>YEAR(Tabla7[[#This Row],[Fecha del movimiento]])</f>
        <v>2018</v>
      </c>
    </row>
    <row r="1948" spans="2:11" x14ac:dyDescent="0.2">
      <c r="B1948" s="8">
        <v>43247</v>
      </c>
      <c r="C1948" s="6" t="s">
        <v>2804</v>
      </c>
      <c r="D1948" s="6">
        <v>300706</v>
      </c>
      <c r="E1948" s="6" t="s">
        <v>351</v>
      </c>
      <c r="F1948" s="6" t="s">
        <v>21</v>
      </c>
      <c r="G1948" s="6" t="s">
        <v>11</v>
      </c>
      <c r="H1948" s="6" t="s">
        <v>923</v>
      </c>
      <c r="I1948" s="6">
        <v>15</v>
      </c>
      <c r="J1948" s="13" t="str">
        <f>VLOOKUP(MONTH(Tabla7[[#This Row],[Fecha del movimiento]]),Tablas!$O$4:$P$15,2,0)</f>
        <v>May</v>
      </c>
      <c r="K1948" s="6">
        <f>YEAR(Tabla7[[#This Row],[Fecha del movimiento]])</f>
        <v>2018</v>
      </c>
    </row>
    <row r="1949" spans="2:11" x14ac:dyDescent="0.2">
      <c r="B1949" s="8">
        <v>43231</v>
      </c>
      <c r="C1949" s="6" t="s">
        <v>2805</v>
      </c>
      <c r="D1949" s="6">
        <v>300428</v>
      </c>
      <c r="E1949" s="6" t="s">
        <v>32</v>
      </c>
      <c r="F1949" s="6" t="s">
        <v>21</v>
      </c>
      <c r="G1949" s="6" t="s">
        <v>2</v>
      </c>
      <c r="H1949" s="6" t="s">
        <v>923</v>
      </c>
      <c r="I1949" s="6">
        <v>13</v>
      </c>
      <c r="J1949" s="13" t="str">
        <f>VLOOKUP(MONTH(Tabla7[[#This Row],[Fecha del movimiento]]),Tablas!$O$4:$P$15,2,0)</f>
        <v>May</v>
      </c>
      <c r="K1949" s="6">
        <f>YEAR(Tabla7[[#This Row],[Fecha del movimiento]])</f>
        <v>2018</v>
      </c>
    </row>
    <row r="1950" spans="2:11" x14ac:dyDescent="0.2">
      <c r="B1950" s="8">
        <v>43264</v>
      </c>
      <c r="C1950" s="6" t="s">
        <v>2806</v>
      </c>
      <c r="D1950" s="6">
        <v>300679</v>
      </c>
      <c r="E1950" s="6" t="s">
        <v>374</v>
      </c>
      <c r="F1950" s="6" t="s">
        <v>21</v>
      </c>
      <c r="G1950" s="6" t="s">
        <v>7</v>
      </c>
      <c r="H1950" s="6" t="s">
        <v>917</v>
      </c>
      <c r="I1950" s="6">
        <v>-6</v>
      </c>
      <c r="J1950" s="13" t="str">
        <f>VLOOKUP(MONTH(Tabla7[[#This Row],[Fecha del movimiento]]),Tablas!$O$4:$P$15,2,0)</f>
        <v>Jun</v>
      </c>
      <c r="K1950" s="6">
        <f>YEAR(Tabla7[[#This Row],[Fecha del movimiento]])</f>
        <v>2018</v>
      </c>
    </row>
    <row r="1951" spans="2:11" x14ac:dyDescent="0.2">
      <c r="B1951" s="8">
        <v>43326</v>
      </c>
      <c r="C1951" s="6" t="s">
        <v>2807</v>
      </c>
      <c r="D1951" s="6">
        <v>300401</v>
      </c>
      <c r="E1951" s="6" t="s">
        <v>593</v>
      </c>
      <c r="F1951" s="6" t="s">
        <v>21</v>
      </c>
      <c r="G1951" s="6" t="s">
        <v>2</v>
      </c>
      <c r="H1951" s="6" t="s">
        <v>917</v>
      </c>
      <c r="I1951" s="6">
        <v>-20</v>
      </c>
      <c r="J1951" s="13" t="str">
        <f>VLOOKUP(MONTH(Tabla7[[#This Row],[Fecha del movimiento]]),Tablas!$O$4:$P$15,2,0)</f>
        <v>Ago</v>
      </c>
      <c r="K1951" s="6">
        <f>YEAR(Tabla7[[#This Row],[Fecha del movimiento]])</f>
        <v>2018</v>
      </c>
    </row>
    <row r="1952" spans="2:11" x14ac:dyDescent="0.2">
      <c r="B1952" s="8">
        <v>43338</v>
      </c>
      <c r="C1952" s="6" t="s">
        <v>2808</v>
      </c>
      <c r="D1952" s="6">
        <v>300853</v>
      </c>
      <c r="E1952" s="6" t="s">
        <v>217</v>
      </c>
      <c r="F1952" s="6" t="s">
        <v>21</v>
      </c>
      <c r="G1952" s="6" t="s">
        <v>9</v>
      </c>
      <c r="H1952" s="6" t="s">
        <v>923</v>
      </c>
      <c r="I1952" s="6">
        <v>11</v>
      </c>
      <c r="J1952" s="13" t="str">
        <f>VLOOKUP(MONTH(Tabla7[[#This Row],[Fecha del movimiento]]),Tablas!$O$4:$P$15,2,0)</f>
        <v>Ago</v>
      </c>
      <c r="K1952" s="6">
        <f>YEAR(Tabla7[[#This Row],[Fecha del movimiento]])</f>
        <v>2018</v>
      </c>
    </row>
    <row r="1953" spans="2:11" x14ac:dyDescent="0.2">
      <c r="B1953" s="8">
        <v>43134</v>
      </c>
      <c r="C1953" s="6" t="s">
        <v>2809</v>
      </c>
      <c r="D1953" s="6">
        <v>300087</v>
      </c>
      <c r="E1953" s="6" t="s">
        <v>779</v>
      </c>
      <c r="F1953" s="6" t="s">
        <v>21</v>
      </c>
      <c r="G1953" s="6" t="s">
        <v>7</v>
      </c>
      <c r="H1953" s="6" t="s">
        <v>917</v>
      </c>
      <c r="I1953" s="6">
        <v>-14</v>
      </c>
      <c r="J1953" s="13" t="str">
        <f>VLOOKUP(MONTH(Tabla7[[#This Row],[Fecha del movimiento]]),Tablas!$O$4:$P$15,2,0)</f>
        <v>Feb</v>
      </c>
      <c r="K1953" s="6">
        <f>YEAR(Tabla7[[#This Row],[Fecha del movimiento]])</f>
        <v>2018</v>
      </c>
    </row>
    <row r="1954" spans="2:11" x14ac:dyDescent="0.2">
      <c r="B1954" s="8">
        <v>43191</v>
      </c>
      <c r="C1954" s="6" t="s">
        <v>2810</v>
      </c>
      <c r="D1954" s="6">
        <v>300490</v>
      </c>
      <c r="E1954" s="6" t="s">
        <v>456</v>
      </c>
      <c r="F1954" s="6" t="s">
        <v>21</v>
      </c>
      <c r="G1954" s="6" t="s">
        <v>11</v>
      </c>
      <c r="H1954" s="6" t="s">
        <v>923</v>
      </c>
      <c r="I1954" s="6">
        <v>19</v>
      </c>
      <c r="J1954" s="13" t="str">
        <f>VLOOKUP(MONTH(Tabla7[[#This Row],[Fecha del movimiento]]),Tablas!$O$4:$P$15,2,0)</f>
        <v>Abr</v>
      </c>
      <c r="K1954" s="6">
        <f>YEAR(Tabla7[[#This Row],[Fecha del movimiento]])</f>
        <v>2018</v>
      </c>
    </row>
    <row r="1955" spans="2:11" x14ac:dyDescent="0.2">
      <c r="B1955" s="8">
        <v>43234</v>
      </c>
      <c r="C1955" s="6" t="s">
        <v>2811</v>
      </c>
      <c r="D1955" s="6">
        <v>300563</v>
      </c>
      <c r="E1955" s="6" t="s">
        <v>468</v>
      </c>
      <c r="F1955" s="6" t="s">
        <v>21</v>
      </c>
      <c r="G1955" s="6" t="s">
        <v>2</v>
      </c>
      <c r="H1955" s="6" t="s">
        <v>917</v>
      </c>
      <c r="I1955" s="6">
        <v>-12</v>
      </c>
      <c r="J1955" s="13" t="str">
        <f>VLOOKUP(MONTH(Tabla7[[#This Row],[Fecha del movimiento]]),Tablas!$O$4:$P$15,2,0)</f>
        <v>May</v>
      </c>
      <c r="K1955" s="6">
        <f>YEAR(Tabla7[[#This Row],[Fecha del movimiento]])</f>
        <v>2018</v>
      </c>
    </row>
    <row r="1956" spans="2:11" x14ac:dyDescent="0.2">
      <c r="B1956" s="8">
        <v>43328</v>
      </c>
      <c r="C1956" s="6" t="s">
        <v>2812</v>
      </c>
      <c r="D1956" s="6">
        <v>300287</v>
      </c>
      <c r="E1956" s="6" t="s">
        <v>625</v>
      </c>
      <c r="F1956" s="6" t="s">
        <v>21</v>
      </c>
      <c r="G1956" s="6" t="s">
        <v>13</v>
      </c>
      <c r="H1956" s="6" t="s">
        <v>923</v>
      </c>
      <c r="I1956" s="6">
        <v>13</v>
      </c>
      <c r="J1956" s="13" t="str">
        <f>VLOOKUP(MONTH(Tabla7[[#This Row],[Fecha del movimiento]]),Tablas!$O$4:$P$15,2,0)</f>
        <v>Ago</v>
      </c>
      <c r="K1956" s="6">
        <f>YEAR(Tabla7[[#This Row],[Fecha del movimiento]])</f>
        <v>2018</v>
      </c>
    </row>
    <row r="1957" spans="2:11" x14ac:dyDescent="0.2">
      <c r="B1957" s="8">
        <v>43116</v>
      </c>
      <c r="C1957" s="6" t="s">
        <v>2813</v>
      </c>
      <c r="D1957" s="6">
        <v>300378</v>
      </c>
      <c r="E1957" s="6" t="s">
        <v>612</v>
      </c>
      <c r="F1957" s="6" t="s">
        <v>21</v>
      </c>
      <c r="G1957" s="6" t="s">
        <v>11</v>
      </c>
      <c r="H1957" s="6" t="s">
        <v>917</v>
      </c>
      <c r="I1957" s="6">
        <v>-10</v>
      </c>
      <c r="J1957" s="13" t="str">
        <f>VLOOKUP(MONTH(Tabla7[[#This Row],[Fecha del movimiento]]),Tablas!$O$4:$P$15,2,0)</f>
        <v>Ene</v>
      </c>
      <c r="K1957" s="6">
        <f>YEAR(Tabla7[[#This Row],[Fecha del movimiento]])</f>
        <v>2018</v>
      </c>
    </row>
    <row r="1958" spans="2:11" x14ac:dyDescent="0.2">
      <c r="B1958" s="8">
        <v>43149</v>
      </c>
      <c r="C1958" s="6" t="s">
        <v>2347</v>
      </c>
      <c r="D1958" s="6">
        <v>300733</v>
      </c>
      <c r="E1958" s="6" t="s">
        <v>325</v>
      </c>
      <c r="F1958" s="6" t="s">
        <v>21</v>
      </c>
      <c r="G1958" s="6" t="s">
        <v>12</v>
      </c>
      <c r="H1958" s="6" t="s">
        <v>923</v>
      </c>
      <c r="I1958" s="6">
        <v>13</v>
      </c>
      <c r="J1958" s="13" t="str">
        <f>VLOOKUP(MONTH(Tabla7[[#This Row],[Fecha del movimiento]]),Tablas!$O$4:$P$15,2,0)</f>
        <v>Feb</v>
      </c>
      <c r="K1958" s="6">
        <f>YEAR(Tabla7[[#This Row],[Fecha del movimiento]])</f>
        <v>2018</v>
      </c>
    </row>
    <row r="1959" spans="2:11" x14ac:dyDescent="0.2">
      <c r="B1959" s="8">
        <v>43258</v>
      </c>
      <c r="C1959" s="6" t="s">
        <v>2814</v>
      </c>
      <c r="D1959" s="6">
        <v>300838</v>
      </c>
      <c r="E1959" s="6" t="s">
        <v>231</v>
      </c>
      <c r="F1959" s="6" t="s">
        <v>21</v>
      </c>
      <c r="G1959" s="6" t="s">
        <v>2</v>
      </c>
      <c r="H1959" s="6" t="s">
        <v>917</v>
      </c>
      <c r="I1959" s="6">
        <v>-11</v>
      </c>
      <c r="J1959" s="13" t="str">
        <f>VLOOKUP(MONTH(Tabla7[[#This Row],[Fecha del movimiento]]),Tablas!$O$4:$P$15,2,0)</f>
        <v>Jun</v>
      </c>
      <c r="K1959" s="6">
        <f>YEAR(Tabla7[[#This Row],[Fecha del movimiento]])</f>
        <v>2018</v>
      </c>
    </row>
    <row r="1960" spans="2:11" x14ac:dyDescent="0.2">
      <c r="B1960" s="8">
        <v>43126</v>
      </c>
      <c r="C1960" s="6" t="s">
        <v>2815</v>
      </c>
      <c r="D1960" s="6">
        <v>300334</v>
      </c>
      <c r="E1960" s="6" t="s">
        <v>641</v>
      </c>
      <c r="F1960" s="6" t="s">
        <v>21</v>
      </c>
      <c r="G1960" s="6" t="s">
        <v>5</v>
      </c>
      <c r="H1960" s="6" t="s">
        <v>923</v>
      </c>
      <c r="I1960" s="6">
        <v>17</v>
      </c>
      <c r="J1960" s="13" t="str">
        <f>VLOOKUP(MONTH(Tabla7[[#This Row],[Fecha del movimiento]]),Tablas!$O$4:$P$15,2,0)</f>
        <v>Ene</v>
      </c>
      <c r="K1960" s="6">
        <f>YEAR(Tabla7[[#This Row],[Fecha del movimiento]])</f>
        <v>2018</v>
      </c>
    </row>
    <row r="1961" spans="2:11" x14ac:dyDescent="0.2">
      <c r="B1961" s="8">
        <v>43279</v>
      </c>
      <c r="C1961" s="6" t="s">
        <v>2816</v>
      </c>
      <c r="D1961" s="6">
        <v>300845</v>
      </c>
      <c r="E1961" s="6" t="s">
        <v>103</v>
      </c>
      <c r="F1961" s="6" t="s">
        <v>21</v>
      </c>
      <c r="G1961" s="6" t="s">
        <v>8</v>
      </c>
      <c r="H1961" s="6" t="s">
        <v>923</v>
      </c>
      <c r="I1961" s="6">
        <v>14</v>
      </c>
      <c r="J1961" s="13" t="str">
        <f>VLOOKUP(MONTH(Tabla7[[#This Row],[Fecha del movimiento]]),Tablas!$O$4:$P$15,2,0)</f>
        <v>Jun</v>
      </c>
      <c r="K1961" s="6">
        <f>YEAR(Tabla7[[#This Row],[Fecha del movimiento]])</f>
        <v>2018</v>
      </c>
    </row>
    <row r="1962" spans="2:11" x14ac:dyDescent="0.2">
      <c r="B1962" s="8">
        <v>43140</v>
      </c>
      <c r="C1962" s="6" t="s">
        <v>2817</v>
      </c>
      <c r="D1962" s="6">
        <v>300542</v>
      </c>
      <c r="E1962" s="6" t="s">
        <v>486</v>
      </c>
      <c r="F1962" s="6" t="s">
        <v>21</v>
      </c>
      <c r="G1962" s="6" t="s">
        <v>10</v>
      </c>
      <c r="H1962" s="6" t="s">
        <v>923</v>
      </c>
      <c r="I1962" s="6">
        <v>18</v>
      </c>
      <c r="J1962" s="13" t="str">
        <f>VLOOKUP(MONTH(Tabla7[[#This Row],[Fecha del movimiento]]),Tablas!$O$4:$P$15,2,0)</f>
        <v>Feb</v>
      </c>
      <c r="K1962" s="6">
        <f>YEAR(Tabla7[[#This Row],[Fecha del movimiento]])</f>
        <v>2018</v>
      </c>
    </row>
    <row r="1963" spans="2:11" x14ac:dyDescent="0.2">
      <c r="B1963" s="8">
        <v>43183</v>
      </c>
      <c r="C1963" s="6" t="s">
        <v>2818</v>
      </c>
      <c r="D1963" s="6">
        <v>300830</v>
      </c>
      <c r="E1963" s="6" t="s">
        <v>239</v>
      </c>
      <c r="F1963" s="6" t="s">
        <v>21</v>
      </c>
      <c r="G1963" s="6" t="s">
        <v>2</v>
      </c>
      <c r="H1963" s="6" t="s">
        <v>917</v>
      </c>
      <c r="I1963" s="6">
        <v>-9</v>
      </c>
      <c r="J1963" s="13" t="str">
        <f>VLOOKUP(MONTH(Tabla7[[#This Row],[Fecha del movimiento]]),Tablas!$O$4:$P$15,2,0)</f>
        <v>Mar</v>
      </c>
      <c r="K1963" s="6">
        <f>YEAR(Tabla7[[#This Row],[Fecha del movimiento]])</f>
        <v>2018</v>
      </c>
    </row>
    <row r="1964" spans="2:11" x14ac:dyDescent="0.2">
      <c r="B1964" s="8">
        <v>43264</v>
      </c>
      <c r="C1964" s="6" t="s">
        <v>2819</v>
      </c>
      <c r="D1964" s="6">
        <v>300119</v>
      </c>
      <c r="E1964" s="6" t="s">
        <v>760</v>
      </c>
      <c r="F1964" s="6" t="s">
        <v>21</v>
      </c>
      <c r="G1964" s="6" t="s">
        <v>12</v>
      </c>
      <c r="H1964" s="6" t="s">
        <v>917</v>
      </c>
      <c r="I1964" s="6">
        <v>-12</v>
      </c>
      <c r="J1964" s="13" t="str">
        <f>VLOOKUP(MONTH(Tabla7[[#This Row],[Fecha del movimiento]]),Tablas!$O$4:$P$15,2,0)</f>
        <v>Jun</v>
      </c>
      <c r="K1964" s="6">
        <f>YEAR(Tabla7[[#This Row],[Fecha del movimiento]])</f>
        <v>2018</v>
      </c>
    </row>
    <row r="1965" spans="2:11" x14ac:dyDescent="0.2">
      <c r="B1965" s="8">
        <v>43148</v>
      </c>
      <c r="C1965" s="6" t="s">
        <v>2820</v>
      </c>
      <c r="D1965" s="6">
        <v>300721</v>
      </c>
      <c r="E1965" s="6" t="s">
        <v>337</v>
      </c>
      <c r="F1965" s="6" t="s">
        <v>21</v>
      </c>
      <c r="G1965" s="6" t="s">
        <v>2</v>
      </c>
      <c r="H1965" s="6" t="s">
        <v>917</v>
      </c>
      <c r="I1965" s="6">
        <v>-15</v>
      </c>
      <c r="J1965" s="13" t="str">
        <f>VLOOKUP(MONTH(Tabla7[[#This Row],[Fecha del movimiento]]),Tablas!$O$4:$P$15,2,0)</f>
        <v>Feb</v>
      </c>
      <c r="K1965" s="6">
        <f>YEAR(Tabla7[[#This Row],[Fecha del movimiento]])</f>
        <v>2018</v>
      </c>
    </row>
    <row r="1966" spans="2:11" x14ac:dyDescent="0.2">
      <c r="B1966" s="8">
        <v>43268</v>
      </c>
      <c r="C1966" s="6" t="s">
        <v>2821</v>
      </c>
      <c r="D1966" s="6">
        <v>300486</v>
      </c>
      <c r="E1966" s="6" t="s">
        <v>534</v>
      </c>
      <c r="F1966" s="6" t="s">
        <v>21</v>
      </c>
      <c r="G1966" s="6" t="s">
        <v>7</v>
      </c>
      <c r="H1966" s="6" t="s">
        <v>923</v>
      </c>
      <c r="I1966" s="6">
        <v>17</v>
      </c>
      <c r="J1966" s="13" t="str">
        <f>VLOOKUP(MONTH(Tabla7[[#This Row],[Fecha del movimiento]]),Tablas!$O$4:$P$15,2,0)</f>
        <v>Jun</v>
      </c>
      <c r="K1966" s="6">
        <f>YEAR(Tabla7[[#This Row],[Fecha del movimiento]])</f>
        <v>2018</v>
      </c>
    </row>
    <row r="1967" spans="2:11" x14ac:dyDescent="0.2">
      <c r="B1967" s="8">
        <v>43248</v>
      </c>
      <c r="C1967" s="6" t="s">
        <v>2822</v>
      </c>
      <c r="D1967" s="6">
        <v>300820</v>
      </c>
      <c r="E1967" s="6" t="s">
        <v>249</v>
      </c>
      <c r="F1967" s="6" t="s">
        <v>21</v>
      </c>
      <c r="G1967" s="6" t="s">
        <v>11</v>
      </c>
      <c r="H1967" s="6" t="s">
        <v>917</v>
      </c>
      <c r="I1967" s="6">
        <v>-16</v>
      </c>
      <c r="J1967" s="13" t="str">
        <f>VLOOKUP(MONTH(Tabla7[[#This Row],[Fecha del movimiento]]),Tablas!$O$4:$P$15,2,0)</f>
        <v>May</v>
      </c>
      <c r="K1967" s="6">
        <f>YEAR(Tabla7[[#This Row],[Fecha del movimiento]])</f>
        <v>2018</v>
      </c>
    </row>
    <row r="1968" spans="2:11" x14ac:dyDescent="0.2">
      <c r="B1968" s="8">
        <v>43135</v>
      </c>
      <c r="C1968" s="6" t="s">
        <v>2823</v>
      </c>
      <c r="D1968" s="6">
        <v>300842</v>
      </c>
      <c r="E1968" s="6" t="s">
        <v>227</v>
      </c>
      <c r="F1968" s="6" t="s">
        <v>21</v>
      </c>
      <c r="G1968" s="6" t="s">
        <v>4</v>
      </c>
      <c r="H1968" s="6" t="s">
        <v>923</v>
      </c>
      <c r="I1968" s="6">
        <v>18</v>
      </c>
      <c r="J1968" s="13" t="str">
        <f>VLOOKUP(MONTH(Tabla7[[#This Row],[Fecha del movimiento]]),Tablas!$O$4:$P$15,2,0)</f>
        <v>Feb</v>
      </c>
      <c r="K1968" s="6">
        <f>YEAR(Tabla7[[#This Row],[Fecha del movimiento]])</f>
        <v>2018</v>
      </c>
    </row>
    <row r="1969" spans="2:11" x14ac:dyDescent="0.2">
      <c r="B1969" s="8">
        <v>43261</v>
      </c>
      <c r="C1969" s="6" t="s">
        <v>2824</v>
      </c>
      <c r="D1969" s="6">
        <v>300315</v>
      </c>
      <c r="E1969" s="6" t="s">
        <v>559</v>
      </c>
      <c r="F1969" s="6" t="s">
        <v>21</v>
      </c>
      <c r="G1969" s="6" t="s">
        <v>5</v>
      </c>
      <c r="H1969" s="6" t="s">
        <v>917</v>
      </c>
      <c r="I1969" s="6">
        <v>-9</v>
      </c>
      <c r="J1969" s="13" t="str">
        <f>VLOOKUP(MONTH(Tabla7[[#This Row],[Fecha del movimiento]]),Tablas!$O$4:$P$15,2,0)</f>
        <v>Jun</v>
      </c>
      <c r="K1969" s="6">
        <f>YEAR(Tabla7[[#This Row],[Fecha del movimiento]])</f>
        <v>2018</v>
      </c>
    </row>
    <row r="1970" spans="2:11" x14ac:dyDescent="0.2">
      <c r="B1970" s="8">
        <v>43255</v>
      </c>
      <c r="C1970" s="6" t="s">
        <v>2825</v>
      </c>
      <c r="D1970" s="6">
        <v>300523</v>
      </c>
      <c r="E1970" s="6" t="s">
        <v>504</v>
      </c>
      <c r="F1970" s="6" t="s">
        <v>21</v>
      </c>
      <c r="G1970" s="6" t="s">
        <v>13</v>
      </c>
      <c r="H1970" s="6" t="s">
        <v>917</v>
      </c>
      <c r="I1970" s="6">
        <v>-9</v>
      </c>
      <c r="J1970" s="13" t="str">
        <f>VLOOKUP(MONTH(Tabla7[[#This Row],[Fecha del movimiento]]),Tablas!$O$4:$P$15,2,0)</f>
        <v>Jun</v>
      </c>
      <c r="K1970" s="6">
        <f>YEAR(Tabla7[[#This Row],[Fecha del movimiento]])</f>
        <v>2018</v>
      </c>
    </row>
    <row r="1971" spans="2:11" x14ac:dyDescent="0.2">
      <c r="B1971" s="8">
        <v>43289</v>
      </c>
      <c r="C1971" s="6" t="s">
        <v>2826</v>
      </c>
      <c r="D1971" s="6">
        <v>300962</v>
      </c>
      <c r="E1971" s="6" t="s">
        <v>113</v>
      </c>
      <c r="F1971" s="6" t="s">
        <v>21</v>
      </c>
      <c r="G1971" s="6" t="s">
        <v>6</v>
      </c>
      <c r="H1971" s="6" t="s">
        <v>923</v>
      </c>
      <c r="I1971" s="6">
        <v>16</v>
      </c>
      <c r="J1971" s="13" t="str">
        <f>VLOOKUP(MONTH(Tabla7[[#This Row],[Fecha del movimiento]]),Tablas!$O$4:$P$15,2,0)</f>
        <v>Jul</v>
      </c>
      <c r="K1971" s="6">
        <f>YEAR(Tabla7[[#This Row],[Fecha del movimiento]])</f>
        <v>2018</v>
      </c>
    </row>
    <row r="1972" spans="2:11" x14ac:dyDescent="0.2">
      <c r="B1972" s="8">
        <v>43282</v>
      </c>
      <c r="C1972" s="6" t="s">
        <v>2827</v>
      </c>
      <c r="D1972" s="6">
        <v>300710</v>
      </c>
      <c r="E1972" s="6" t="s">
        <v>348</v>
      </c>
      <c r="F1972" s="6" t="s">
        <v>21</v>
      </c>
      <c r="G1972" s="6" t="s">
        <v>7</v>
      </c>
      <c r="H1972" s="6" t="s">
        <v>917</v>
      </c>
      <c r="I1972" s="6">
        <v>-8</v>
      </c>
      <c r="J1972" s="13" t="str">
        <f>VLOOKUP(MONTH(Tabla7[[#This Row],[Fecha del movimiento]]),Tablas!$O$4:$P$15,2,0)</f>
        <v>Jul</v>
      </c>
      <c r="K1972" s="6">
        <f>YEAR(Tabla7[[#This Row],[Fecha del movimiento]])</f>
        <v>2018</v>
      </c>
    </row>
    <row r="1973" spans="2:11" x14ac:dyDescent="0.2">
      <c r="B1973" s="8">
        <v>43150</v>
      </c>
      <c r="C1973" s="6" t="s">
        <v>2828</v>
      </c>
      <c r="D1973" s="6">
        <v>300414</v>
      </c>
      <c r="E1973" s="6" t="s">
        <v>535</v>
      </c>
      <c r="F1973" s="6" t="s">
        <v>21</v>
      </c>
      <c r="G1973" s="6" t="s">
        <v>2</v>
      </c>
      <c r="H1973" s="6" t="s">
        <v>923</v>
      </c>
      <c r="I1973" s="6">
        <v>20</v>
      </c>
      <c r="J1973" s="13" t="str">
        <f>VLOOKUP(MONTH(Tabla7[[#This Row],[Fecha del movimiento]]),Tablas!$O$4:$P$15,2,0)</f>
        <v>Feb</v>
      </c>
      <c r="K1973" s="6">
        <f>YEAR(Tabla7[[#This Row],[Fecha del movimiento]])</f>
        <v>2018</v>
      </c>
    </row>
    <row r="1974" spans="2:11" x14ac:dyDescent="0.2">
      <c r="B1974" s="8">
        <v>43309</v>
      </c>
      <c r="C1974" s="6" t="s">
        <v>2829</v>
      </c>
      <c r="D1974" s="6">
        <v>300860</v>
      </c>
      <c r="E1974" s="6" t="s">
        <v>211</v>
      </c>
      <c r="F1974" s="6" t="s">
        <v>21</v>
      </c>
      <c r="G1974" s="6" t="s">
        <v>7</v>
      </c>
      <c r="H1974" s="6" t="s">
        <v>923</v>
      </c>
      <c r="I1974" s="6">
        <v>12</v>
      </c>
      <c r="J1974" s="13" t="str">
        <f>VLOOKUP(MONTH(Tabla7[[#This Row],[Fecha del movimiento]]),Tablas!$O$4:$P$15,2,0)</f>
        <v>Jul</v>
      </c>
      <c r="K1974" s="6">
        <f>YEAR(Tabla7[[#This Row],[Fecha del movimiento]])</f>
        <v>2018</v>
      </c>
    </row>
    <row r="1975" spans="2:11" x14ac:dyDescent="0.2">
      <c r="B1975" s="8">
        <v>43109</v>
      </c>
      <c r="C1975" s="6" t="s">
        <v>2830</v>
      </c>
      <c r="D1975" s="6">
        <v>300982</v>
      </c>
      <c r="E1975" s="6" t="s">
        <v>94</v>
      </c>
      <c r="F1975" s="6" t="s">
        <v>21</v>
      </c>
      <c r="G1975" s="6" t="s">
        <v>13</v>
      </c>
      <c r="H1975" s="6" t="s">
        <v>923</v>
      </c>
      <c r="I1975" s="6">
        <v>10</v>
      </c>
      <c r="J1975" s="13" t="str">
        <f>VLOOKUP(MONTH(Tabla7[[#This Row],[Fecha del movimiento]]),Tablas!$O$4:$P$15,2,0)</f>
        <v>Ene</v>
      </c>
      <c r="K1975" s="6">
        <f>YEAR(Tabla7[[#This Row],[Fecha del movimiento]])</f>
        <v>2018</v>
      </c>
    </row>
    <row r="1976" spans="2:11" x14ac:dyDescent="0.2">
      <c r="B1976" s="8">
        <v>43191</v>
      </c>
      <c r="C1976" s="6" t="s">
        <v>960</v>
      </c>
      <c r="D1976" s="6">
        <v>300879</v>
      </c>
      <c r="E1976" s="6" t="s">
        <v>193</v>
      </c>
      <c r="F1976" s="6" t="s">
        <v>21</v>
      </c>
      <c r="G1976" s="6" t="s">
        <v>11</v>
      </c>
      <c r="H1976" s="6" t="s">
        <v>923</v>
      </c>
      <c r="I1976" s="6">
        <v>19</v>
      </c>
      <c r="J1976" s="13" t="str">
        <f>VLOOKUP(MONTH(Tabla7[[#This Row],[Fecha del movimiento]]),Tablas!$O$4:$P$15,2,0)</f>
        <v>Abr</v>
      </c>
      <c r="K1976" s="6">
        <f>YEAR(Tabla7[[#This Row],[Fecha del movimiento]])</f>
        <v>2018</v>
      </c>
    </row>
    <row r="1977" spans="2:11" x14ac:dyDescent="0.2">
      <c r="B1977" s="8">
        <v>43241</v>
      </c>
      <c r="C1977" s="6" t="s">
        <v>2831</v>
      </c>
      <c r="D1977" s="6">
        <v>300711</v>
      </c>
      <c r="E1977" s="6" t="s">
        <v>347</v>
      </c>
      <c r="F1977" s="6" t="s">
        <v>21</v>
      </c>
      <c r="G1977" s="6" t="s">
        <v>9</v>
      </c>
      <c r="H1977" s="6" t="s">
        <v>917</v>
      </c>
      <c r="I1977" s="6">
        <v>-5</v>
      </c>
      <c r="J1977" s="13" t="str">
        <f>VLOOKUP(MONTH(Tabla7[[#This Row],[Fecha del movimiento]]),Tablas!$O$4:$P$15,2,0)</f>
        <v>May</v>
      </c>
      <c r="K1977" s="6">
        <f>YEAR(Tabla7[[#This Row],[Fecha del movimiento]])</f>
        <v>2018</v>
      </c>
    </row>
    <row r="1978" spans="2:11" x14ac:dyDescent="0.2">
      <c r="B1978" s="8">
        <v>43101</v>
      </c>
      <c r="C1978" s="6" t="s">
        <v>2832</v>
      </c>
      <c r="D1978" s="6">
        <v>300740</v>
      </c>
      <c r="E1978" s="6" t="s">
        <v>319</v>
      </c>
      <c r="F1978" s="6" t="s">
        <v>21</v>
      </c>
      <c r="G1978" s="6" t="s">
        <v>2</v>
      </c>
      <c r="H1978" s="6" t="s">
        <v>917</v>
      </c>
      <c r="I1978" s="6">
        <v>-11</v>
      </c>
      <c r="J1978" s="13" t="str">
        <f>VLOOKUP(MONTH(Tabla7[[#This Row],[Fecha del movimiento]]),Tablas!$O$4:$P$15,2,0)</f>
        <v>Ene</v>
      </c>
      <c r="K1978" s="6">
        <f>YEAR(Tabla7[[#This Row],[Fecha del movimiento]])</f>
        <v>2018</v>
      </c>
    </row>
    <row r="1979" spans="2:11" x14ac:dyDescent="0.2">
      <c r="B1979" s="8">
        <v>43325</v>
      </c>
      <c r="C1979" s="6" t="s">
        <v>2833</v>
      </c>
      <c r="D1979" s="6">
        <v>300544</v>
      </c>
      <c r="E1979" s="6" t="s">
        <v>84</v>
      </c>
      <c r="F1979" s="6" t="s">
        <v>21</v>
      </c>
      <c r="G1979" s="6" t="s">
        <v>2</v>
      </c>
      <c r="H1979" s="6" t="s">
        <v>923</v>
      </c>
      <c r="I1979" s="6">
        <v>13</v>
      </c>
      <c r="J1979" s="13" t="str">
        <f>VLOOKUP(MONTH(Tabla7[[#This Row],[Fecha del movimiento]]),Tablas!$O$4:$P$15,2,0)</f>
        <v>Ago</v>
      </c>
      <c r="K1979" s="6">
        <f>YEAR(Tabla7[[#This Row],[Fecha del movimiento]])</f>
        <v>2018</v>
      </c>
    </row>
    <row r="1980" spans="2:11" x14ac:dyDescent="0.2">
      <c r="B1980" s="8">
        <v>43332</v>
      </c>
      <c r="C1980" s="6" t="s">
        <v>2834</v>
      </c>
      <c r="D1980" s="6">
        <v>300531</v>
      </c>
      <c r="E1980" s="6" t="s">
        <v>497</v>
      </c>
      <c r="F1980" s="6" t="s">
        <v>21</v>
      </c>
      <c r="G1980" s="6" t="s">
        <v>13</v>
      </c>
      <c r="H1980" s="6" t="s">
        <v>917</v>
      </c>
      <c r="I1980" s="6">
        <v>-20</v>
      </c>
      <c r="J1980" s="13" t="str">
        <f>VLOOKUP(MONTH(Tabla7[[#This Row],[Fecha del movimiento]]),Tablas!$O$4:$P$15,2,0)</f>
        <v>Ago</v>
      </c>
      <c r="K1980" s="6">
        <f>YEAR(Tabla7[[#This Row],[Fecha del movimiento]])</f>
        <v>2018</v>
      </c>
    </row>
    <row r="1981" spans="2:11" x14ac:dyDescent="0.2">
      <c r="B1981" s="8">
        <v>43252</v>
      </c>
      <c r="C1981" s="6" t="s">
        <v>2835</v>
      </c>
      <c r="D1981" s="6">
        <v>300249</v>
      </c>
      <c r="E1981" s="6" t="s">
        <v>695</v>
      </c>
      <c r="F1981" s="6" t="s">
        <v>21</v>
      </c>
      <c r="G1981" s="6" t="s">
        <v>10</v>
      </c>
      <c r="H1981" s="6" t="s">
        <v>923</v>
      </c>
      <c r="I1981" s="6">
        <v>19</v>
      </c>
      <c r="J1981" s="13" t="str">
        <f>VLOOKUP(MONTH(Tabla7[[#This Row],[Fecha del movimiento]]),Tablas!$O$4:$P$15,2,0)</f>
        <v>Jun</v>
      </c>
      <c r="K1981" s="6">
        <f>YEAR(Tabla7[[#This Row],[Fecha del movimiento]])</f>
        <v>2018</v>
      </c>
    </row>
    <row r="1982" spans="2:11" x14ac:dyDescent="0.2">
      <c r="B1982" s="8">
        <v>43218</v>
      </c>
      <c r="C1982" s="6" t="s">
        <v>2836</v>
      </c>
      <c r="D1982" s="6">
        <v>300852</v>
      </c>
      <c r="E1982" s="6" t="s">
        <v>218</v>
      </c>
      <c r="F1982" s="6" t="s">
        <v>21</v>
      </c>
      <c r="G1982" s="6" t="s">
        <v>13</v>
      </c>
      <c r="H1982" s="6" t="s">
        <v>917</v>
      </c>
      <c r="I1982" s="6">
        <v>-13</v>
      </c>
      <c r="J1982" s="13" t="str">
        <f>VLOOKUP(MONTH(Tabla7[[#This Row],[Fecha del movimiento]]),Tablas!$O$4:$P$15,2,0)</f>
        <v>Abr</v>
      </c>
      <c r="K1982" s="6">
        <f>YEAR(Tabla7[[#This Row],[Fecha del movimiento]])</f>
        <v>2018</v>
      </c>
    </row>
    <row r="1983" spans="2:11" x14ac:dyDescent="0.2">
      <c r="B1983" s="8">
        <v>43118</v>
      </c>
      <c r="C1983" s="6" t="s">
        <v>2837</v>
      </c>
      <c r="D1983" s="6">
        <v>300800</v>
      </c>
      <c r="E1983" s="6" t="s">
        <v>266</v>
      </c>
      <c r="F1983" s="6" t="s">
        <v>21</v>
      </c>
      <c r="G1983" s="6" t="s">
        <v>7</v>
      </c>
      <c r="H1983" s="6" t="s">
        <v>917</v>
      </c>
      <c r="I1983" s="6">
        <v>-19</v>
      </c>
      <c r="J1983" s="13" t="str">
        <f>VLOOKUP(MONTH(Tabla7[[#This Row],[Fecha del movimiento]]),Tablas!$O$4:$P$15,2,0)</f>
        <v>Ene</v>
      </c>
      <c r="K1983" s="6">
        <f>YEAR(Tabla7[[#This Row],[Fecha del movimiento]])</f>
        <v>2018</v>
      </c>
    </row>
    <row r="1984" spans="2:11" x14ac:dyDescent="0.2">
      <c r="B1984" s="8">
        <v>43312</v>
      </c>
      <c r="C1984" s="6" t="s">
        <v>2838</v>
      </c>
      <c r="D1984" s="6">
        <v>300012</v>
      </c>
      <c r="E1984" s="6" t="s">
        <v>812</v>
      </c>
      <c r="F1984" s="6" t="s">
        <v>21</v>
      </c>
      <c r="G1984" s="6" t="s">
        <v>0</v>
      </c>
      <c r="H1984" s="6" t="s">
        <v>917</v>
      </c>
      <c r="I1984" s="6">
        <v>-7</v>
      </c>
      <c r="J1984" s="13" t="str">
        <f>VLOOKUP(MONTH(Tabla7[[#This Row],[Fecha del movimiento]]),Tablas!$O$4:$P$15,2,0)</f>
        <v>Jul</v>
      </c>
      <c r="K1984" s="6">
        <f>YEAR(Tabla7[[#This Row],[Fecha del movimiento]])</f>
        <v>2018</v>
      </c>
    </row>
    <row r="1985" spans="2:11" x14ac:dyDescent="0.2">
      <c r="B1985" s="8">
        <v>43218</v>
      </c>
      <c r="C1985" s="6" t="s">
        <v>2839</v>
      </c>
      <c r="D1985" s="6">
        <v>300221</v>
      </c>
      <c r="E1985" s="6" t="s">
        <v>565</v>
      </c>
      <c r="F1985" s="6" t="s">
        <v>21</v>
      </c>
      <c r="G1985" s="6" t="s">
        <v>5</v>
      </c>
      <c r="H1985" s="6" t="s">
        <v>917</v>
      </c>
      <c r="I1985" s="6">
        <v>-10</v>
      </c>
      <c r="J1985" s="13" t="str">
        <f>VLOOKUP(MONTH(Tabla7[[#This Row],[Fecha del movimiento]]),Tablas!$O$4:$P$15,2,0)</f>
        <v>Abr</v>
      </c>
      <c r="K1985" s="6">
        <f>YEAR(Tabla7[[#This Row],[Fecha del movimiento]])</f>
        <v>2018</v>
      </c>
    </row>
    <row r="1986" spans="2:11" x14ac:dyDescent="0.2">
      <c r="B1986" s="8">
        <v>43217</v>
      </c>
      <c r="C1986" s="6" t="s">
        <v>2840</v>
      </c>
      <c r="D1986" s="6">
        <v>300679</v>
      </c>
      <c r="E1986" s="6" t="s">
        <v>374</v>
      </c>
      <c r="F1986" s="6" t="s">
        <v>21</v>
      </c>
      <c r="G1986" s="6" t="s">
        <v>7</v>
      </c>
      <c r="H1986" s="6" t="s">
        <v>917</v>
      </c>
      <c r="I1986" s="6">
        <v>-10</v>
      </c>
      <c r="J1986" s="13" t="str">
        <f>VLOOKUP(MONTH(Tabla7[[#This Row],[Fecha del movimiento]]),Tablas!$O$4:$P$15,2,0)</f>
        <v>Abr</v>
      </c>
      <c r="K1986" s="6">
        <f>YEAR(Tabla7[[#This Row],[Fecha del movimiento]])</f>
        <v>2018</v>
      </c>
    </row>
    <row r="1987" spans="2:11" x14ac:dyDescent="0.2">
      <c r="B1987" s="8">
        <v>43308</v>
      </c>
      <c r="C1987" s="6" t="s">
        <v>2841</v>
      </c>
      <c r="D1987" s="6">
        <v>300704</v>
      </c>
      <c r="E1987" s="6" t="s">
        <v>353</v>
      </c>
      <c r="F1987" s="6" t="s">
        <v>21</v>
      </c>
      <c r="G1987" s="6" t="s">
        <v>13</v>
      </c>
      <c r="H1987" s="6" t="s">
        <v>917</v>
      </c>
      <c r="I1987" s="6">
        <v>-10</v>
      </c>
      <c r="J1987" s="13" t="str">
        <f>VLOOKUP(MONTH(Tabla7[[#This Row],[Fecha del movimiento]]),Tablas!$O$4:$P$15,2,0)</f>
        <v>Jul</v>
      </c>
      <c r="K1987" s="6">
        <f>YEAR(Tabla7[[#This Row],[Fecha del movimiento]])</f>
        <v>2018</v>
      </c>
    </row>
    <row r="1988" spans="2:11" x14ac:dyDescent="0.2">
      <c r="B1988" s="8">
        <v>43285</v>
      </c>
      <c r="C1988" s="6" t="s">
        <v>2842</v>
      </c>
      <c r="D1988" s="6">
        <v>300056</v>
      </c>
      <c r="E1988" s="6" t="s">
        <v>790</v>
      </c>
      <c r="F1988" s="6" t="s">
        <v>21</v>
      </c>
      <c r="G1988" s="6" t="s">
        <v>4</v>
      </c>
      <c r="H1988" s="6" t="s">
        <v>923</v>
      </c>
      <c r="I1988" s="6">
        <v>20</v>
      </c>
      <c r="J1988" s="13" t="str">
        <f>VLOOKUP(MONTH(Tabla7[[#This Row],[Fecha del movimiento]]),Tablas!$O$4:$P$15,2,0)</f>
        <v>Jul</v>
      </c>
      <c r="K1988" s="6">
        <f>YEAR(Tabla7[[#This Row],[Fecha del movimiento]])</f>
        <v>2018</v>
      </c>
    </row>
    <row r="1989" spans="2:11" x14ac:dyDescent="0.2">
      <c r="B1989" s="8">
        <v>43321</v>
      </c>
      <c r="C1989" s="6" t="s">
        <v>2843</v>
      </c>
      <c r="D1989" s="6">
        <v>300070</v>
      </c>
      <c r="E1989" s="6" t="s">
        <v>786</v>
      </c>
      <c r="F1989" s="6" t="s">
        <v>21</v>
      </c>
      <c r="G1989" s="6" t="s">
        <v>8</v>
      </c>
      <c r="H1989" s="6" t="s">
        <v>923</v>
      </c>
      <c r="I1989" s="6">
        <v>19</v>
      </c>
      <c r="J1989" s="13" t="str">
        <f>VLOOKUP(MONTH(Tabla7[[#This Row],[Fecha del movimiento]]),Tablas!$O$4:$P$15,2,0)</f>
        <v>Ago</v>
      </c>
      <c r="K1989" s="6">
        <f>YEAR(Tabla7[[#This Row],[Fecha del movimiento]])</f>
        <v>2018</v>
      </c>
    </row>
    <row r="1990" spans="2:11" x14ac:dyDescent="0.2">
      <c r="B1990" s="8">
        <v>43173</v>
      </c>
      <c r="C1990" s="6" t="s">
        <v>2844</v>
      </c>
      <c r="D1990" s="6">
        <v>300587</v>
      </c>
      <c r="E1990" s="6" t="s">
        <v>451</v>
      </c>
      <c r="F1990" s="6" t="s">
        <v>21</v>
      </c>
      <c r="G1990" s="6" t="s">
        <v>13</v>
      </c>
      <c r="H1990" s="6" t="s">
        <v>923</v>
      </c>
      <c r="I1990" s="6">
        <v>19</v>
      </c>
      <c r="J1990" s="13" t="str">
        <f>VLOOKUP(MONTH(Tabla7[[#This Row],[Fecha del movimiento]]),Tablas!$O$4:$P$15,2,0)</f>
        <v>Mar</v>
      </c>
      <c r="K1990" s="6">
        <f>YEAR(Tabla7[[#This Row],[Fecha del movimiento]])</f>
        <v>2018</v>
      </c>
    </row>
    <row r="1991" spans="2:11" x14ac:dyDescent="0.2">
      <c r="B1991" s="8">
        <v>43199</v>
      </c>
      <c r="C1991" s="6" t="s">
        <v>2324</v>
      </c>
      <c r="D1991" s="6">
        <v>300429</v>
      </c>
      <c r="E1991" s="6" t="s">
        <v>576</v>
      </c>
      <c r="F1991" s="6" t="s">
        <v>21</v>
      </c>
      <c r="G1991" s="6" t="s">
        <v>12</v>
      </c>
      <c r="H1991" s="6" t="s">
        <v>917</v>
      </c>
      <c r="I1991" s="6">
        <v>-20</v>
      </c>
      <c r="J1991" s="13" t="str">
        <f>VLOOKUP(MONTH(Tabla7[[#This Row],[Fecha del movimiento]]),Tablas!$O$4:$P$15,2,0)</f>
        <v>Abr</v>
      </c>
      <c r="K1991" s="6">
        <f>YEAR(Tabla7[[#This Row],[Fecha del movimiento]])</f>
        <v>2018</v>
      </c>
    </row>
    <row r="1992" spans="2:11" x14ac:dyDescent="0.2">
      <c r="B1992" s="8">
        <v>43339</v>
      </c>
      <c r="C1992" s="6" t="s">
        <v>2845</v>
      </c>
      <c r="D1992" s="6">
        <v>300225</v>
      </c>
      <c r="E1992" s="6" t="s">
        <v>712</v>
      </c>
      <c r="F1992" s="6" t="s">
        <v>21</v>
      </c>
      <c r="G1992" s="6" t="s">
        <v>13</v>
      </c>
      <c r="H1992" s="6" t="s">
        <v>917</v>
      </c>
      <c r="I1992" s="6">
        <v>-11</v>
      </c>
      <c r="J1992" s="13" t="str">
        <f>VLOOKUP(MONTH(Tabla7[[#This Row],[Fecha del movimiento]]),Tablas!$O$4:$P$15,2,0)</f>
        <v>Ago</v>
      </c>
      <c r="K1992" s="6">
        <f>YEAR(Tabla7[[#This Row],[Fecha del movimiento]])</f>
        <v>2018</v>
      </c>
    </row>
    <row r="1993" spans="2:11" x14ac:dyDescent="0.2">
      <c r="B1993" s="8">
        <v>43133</v>
      </c>
      <c r="C1993" s="6" t="s">
        <v>2846</v>
      </c>
      <c r="D1993" s="6">
        <v>300305</v>
      </c>
      <c r="E1993" s="6" t="s">
        <v>659</v>
      </c>
      <c r="F1993" s="6" t="s">
        <v>21</v>
      </c>
      <c r="G1993" s="6" t="s">
        <v>13</v>
      </c>
      <c r="H1993" s="6" t="s">
        <v>917</v>
      </c>
      <c r="I1993" s="6">
        <v>-20</v>
      </c>
      <c r="J1993" s="13" t="str">
        <f>VLOOKUP(MONTH(Tabla7[[#This Row],[Fecha del movimiento]]),Tablas!$O$4:$P$15,2,0)</f>
        <v>Feb</v>
      </c>
      <c r="K1993" s="6">
        <f>YEAR(Tabla7[[#This Row],[Fecha del movimiento]])</f>
        <v>2018</v>
      </c>
    </row>
    <row r="1994" spans="2:11" x14ac:dyDescent="0.2">
      <c r="B1994" s="8">
        <v>43132</v>
      </c>
      <c r="C1994" s="6" t="s">
        <v>2847</v>
      </c>
      <c r="D1994" s="6">
        <v>300322</v>
      </c>
      <c r="E1994" s="6" t="s">
        <v>647</v>
      </c>
      <c r="F1994" s="6" t="s">
        <v>21</v>
      </c>
      <c r="G1994" s="6" t="s">
        <v>10</v>
      </c>
      <c r="H1994" s="6" t="s">
        <v>923</v>
      </c>
      <c r="I1994" s="6">
        <v>19</v>
      </c>
      <c r="J1994" s="13" t="str">
        <f>VLOOKUP(MONTH(Tabla7[[#This Row],[Fecha del movimiento]]),Tablas!$O$4:$P$15,2,0)</f>
        <v>Feb</v>
      </c>
      <c r="K1994" s="6">
        <f>YEAR(Tabla7[[#This Row],[Fecha del movimiento]])</f>
        <v>2018</v>
      </c>
    </row>
    <row r="1995" spans="2:11" x14ac:dyDescent="0.2">
      <c r="B1995" s="8">
        <v>43337</v>
      </c>
      <c r="C1995" s="6" t="s">
        <v>2848</v>
      </c>
      <c r="D1995" s="6">
        <v>300279</v>
      </c>
      <c r="E1995" s="6" t="s">
        <v>295</v>
      </c>
      <c r="F1995" s="6" t="s">
        <v>21</v>
      </c>
      <c r="G1995" s="6" t="s">
        <v>11</v>
      </c>
      <c r="H1995" s="6" t="s">
        <v>917</v>
      </c>
      <c r="I1995" s="6">
        <v>-10</v>
      </c>
      <c r="J1995" s="13" t="str">
        <f>VLOOKUP(MONTH(Tabla7[[#This Row],[Fecha del movimiento]]),Tablas!$O$4:$P$15,2,0)</f>
        <v>Ago</v>
      </c>
      <c r="K1995" s="6">
        <f>YEAR(Tabla7[[#This Row],[Fecha del movimiento]])</f>
        <v>2018</v>
      </c>
    </row>
    <row r="1996" spans="2:11" x14ac:dyDescent="0.2">
      <c r="B1996" s="8">
        <v>43230</v>
      </c>
      <c r="C1996" s="6" t="s">
        <v>2849</v>
      </c>
      <c r="D1996" s="6">
        <v>300666</v>
      </c>
      <c r="E1996" s="6" t="s">
        <v>383</v>
      </c>
      <c r="F1996" s="6" t="s">
        <v>21</v>
      </c>
      <c r="G1996" s="6" t="s">
        <v>12</v>
      </c>
      <c r="H1996" s="6" t="s">
        <v>917</v>
      </c>
      <c r="I1996" s="6">
        <v>-9</v>
      </c>
      <c r="J1996" s="13" t="str">
        <f>VLOOKUP(MONTH(Tabla7[[#This Row],[Fecha del movimiento]]),Tablas!$O$4:$P$15,2,0)</f>
        <v>May</v>
      </c>
      <c r="K1996" s="6">
        <f>YEAR(Tabla7[[#This Row],[Fecha del movimiento]])</f>
        <v>2018</v>
      </c>
    </row>
    <row r="1997" spans="2:11" x14ac:dyDescent="0.2">
      <c r="B1997" s="8">
        <v>43181</v>
      </c>
      <c r="C1997" s="6" t="s">
        <v>2850</v>
      </c>
      <c r="D1997" s="6">
        <v>300523</v>
      </c>
      <c r="E1997" s="6" t="s">
        <v>504</v>
      </c>
      <c r="F1997" s="6" t="s">
        <v>21</v>
      </c>
      <c r="G1997" s="6" t="s">
        <v>13</v>
      </c>
      <c r="H1997" s="6" t="s">
        <v>923</v>
      </c>
      <c r="I1997" s="6">
        <v>12</v>
      </c>
      <c r="J1997" s="13" t="str">
        <f>VLOOKUP(MONTH(Tabla7[[#This Row],[Fecha del movimiento]]),Tablas!$O$4:$P$15,2,0)</f>
        <v>Mar</v>
      </c>
      <c r="K1997" s="6">
        <f>YEAR(Tabla7[[#This Row],[Fecha del movimiento]])</f>
        <v>2018</v>
      </c>
    </row>
    <row r="1998" spans="2:11" x14ac:dyDescent="0.2">
      <c r="B1998" s="8">
        <v>43220</v>
      </c>
      <c r="C1998" s="6" t="s">
        <v>2851</v>
      </c>
      <c r="D1998" s="6">
        <v>300069</v>
      </c>
      <c r="E1998" s="6" t="s">
        <v>72</v>
      </c>
      <c r="F1998" s="6" t="s">
        <v>21</v>
      </c>
      <c r="G1998" s="6" t="s">
        <v>3</v>
      </c>
      <c r="H1998" s="6" t="s">
        <v>923</v>
      </c>
      <c r="I1998" s="6">
        <v>20</v>
      </c>
      <c r="J1998" s="13" t="str">
        <f>VLOOKUP(MONTH(Tabla7[[#This Row],[Fecha del movimiento]]),Tablas!$O$4:$P$15,2,0)</f>
        <v>Abr</v>
      </c>
      <c r="K1998" s="6">
        <f>YEAR(Tabla7[[#This Row],[Fecha del movimiento]])</f>
        <v>2018</v>
      </c>
    </row>
    <row r="1999" spans="2:11" x14ac:dyDescent="0.2">
      <c r="B1999" s="8">
        <v>43210</v>
      </c>
      <c r="C1999" s="6" t="s">
        <v>2852</v>
      </c>
      <c r="D1999" s="6">
        <v>300622</v>
      </c>
      <c r="E1999" s="6" t="s">
        <v>133</v>
      </c>
      <c r="F1999" s="6" t="s">
        <v>21</v>
      </c>
      <c r="G1999" s="6" t="s">
        <v>2</v>
      </c>
      <c r="H1999" s="6" t="s">
        <v>917</v>
      </c>
      <c r="I1999" s="6">
        <v>-17</v>
      </c>
      <c r="J1999" s="13" t="str">
        <f>VLOOKUP(MONTH(Tabla7[[#This Row],[Fecha del movimiento]]),Tablas!$O$4:$P$15,2,0)</f>
        <v>Abr</v>
      </c>
      <c r="K1999" s="6">
        <f>YEAR(Tabla7[[#This Row],[Fecha del movimiento]])</f>
        <v>2018</v>
      </c>
    </row>
    <row r="2000" spans="2:11" x14ac:dyDescent="0.2">
      <c r="B2000" s="8">
        <v>43183</v>
      </c>
      <c r="C2000" s="6" t="s">
        <v>2853</v>
      </c>
      <c r="D2000" s="6">
        <v>300809</v>
      </c>
      <c r="E2000" s="6" t="s">
        <v>258</v>
      </c>
      <c r="F2000" s="6" t="s">
        <v>21</v>
      </c>
      <c r="G2000" s="6" t="s">
        <v>2</v>
      </c>
      <c r="H2000" s="6" t="s">
        <v>917</v>
      </c>
      <c r="I2000" s="6">
        <v>-15</v>
      </c>
      <c r="J2000" s="13" t="str">
        <f>VLOOKUP(MONTH(Tabla7[[#This Row],[Fecha del movimiento]]),Tablas!$O$4:$P$15,2,0)</f>
        <v>Mar</v>
      </c>
      <c r="K2000" s="6">
        <f>YEAR(Tabla7[[#This Row],[Fecha del movimiento]])</f>
        <v>2018</v>
      </c>
    </row>
    <row r="2001" spans="2:11" x14ac:dyDescent="0.2">
      <c r="B2001" s="8">
        <v>43196</v>
      </c>
      <c r="C2001" s="6" t="s">
        <v>2854</v>
      </c>
      <c r="D2001" s="6">
        <v>300500</v>
      </c>
      <c r="E2001" s="6" t="s">
        <v>523</v>
      </c>
      <c r="F2001" s="6" t="s">
        <v>21</v>
      </c>
      <c r="G2001" s="6" t="s">
        <v>1</v>
      </c>
      <c r="H2001" s="6" t="s">
        <v>917</v>
      </c>
      <c r="I2001" s="6">
        <v>-14</v>
      </c>
      <c r="J2001" s="13" t="str">
        <f>VLOOKUP(MONTH(Tabla7[[#This Row],[Fecha del movimiento]]),Tablas!$O$4:$P$15,2,0)</f>
        <v>Abr</v>
      </c>
      <c r="K2001" s="6">
        <f>YEAR(Tabla7[[#This Row],[Fecha del movimiento]])</f>
        <v>2018</v>
      </c>
    </row>
    <row r="2002" spans="2:11" x14ac:dyDescent="0.2">
      <c r="B2002" s="8">
        <v>43288</v>
      </c>
      <c r="C2002" s="6" t="s">
        <v>2855</v>
      </c>
      <c r="D2002" s="6">
        <v>300130</v>
      </c>
      <c r="E2002" s="6" t="s">
        <v>436</v>
      </c>
      <c r="F2002" s="6" t="s">
        <v>21</v>
      </c>
      <c r="G2002" s="6" t="s">
        <v>2</v>
      </c>
      <c r="H2002" s="6" t="s">
        <v>923</v>
      </c>
      <c r="I2002" s="6">
        <v>15</v>
      </c>
      <c r="J2002" s="13" t="str">
        <f>VLOOKUP(MONTH(Tabla7[[#This Row],[Fecha del movimiento]]),Tablas!$O$4:$P$15,2,0)</f>
        <v>Jul</v>
      </c>
      <c r="K2002" s="6">
        <f>YEAR(Tabla7[[#This Row],[Fecha del movimiento]])</f>
        <v>2018</v>
      </c>
    </row>
    <row r="2003" spans="2:11" x14ac:dyDescent="0.2">
      <c r="B2003" s="8">
        <v>43272</v>
      </c>
      <c r="C2003" s="6" t="s">
        <v>2856</v>
      </c>
      <c r="D2003" s="6">
        <v>300231</v>
      </c>
      <c r="E2003" s="6" t="s">
        <v>707</v>
      </c>
      <c r="F2003" s="6" t="s">
        <v>21</v>
      </c>
      <c r="G2003" s="6" t="s">
        <v>6</v>
      </c>
      <c r="H2003" s="6" t="s">
        <v>923</v>
      </c>
      <c r="I2003" s="6">
        <v>17</v>
      </c>
      <c r="J2003" s="13" t="str">
        <f>VLOOKUP(MONTH(Tabla7[[#This Row],[Fecha del movimiento]]),Tablas!$O$4:$P$15,2,0)</f>
        <v>Jun</v>
      </c>
      <c r="K2003" s="6">
        <f>YEAR(Tabla7[[#This Row],[Fecha del movimiento]])</f>
        <v>2018</v>
      </c>
    </row>
    <row r="2004" spans="2:11" x14ac:dyDescent="0.2">
      <c r="B2004" s="8">
        <v>43292</v>
      </c>
      <c r="C2004" s="6" t="s">
        <v>2857</v>
      </c>
      <c r="D2004" s="6">
        <v>300366</v>
      </c>
      <c r="E2004" s="6" t="s">
        <v>618</v>
      </c>
      <c r="F2004" s="6" t="s">
        <v>21</v>
      </c>
      <c r="G2004" s="6" t="s">
        <v>11</v>
      </c>
      <c r="H2004" s="6" t="s">
        <v>917</v>
      </c>
      <c r="I2004" s="6">
        <v>-11</v>
      </c>
      <c r="J2004" s="13" t="str">
        <f>VLOOKUP(MONTH(Tabla7[[#This Row],[Fecha del movimiento]]),Tablas!$O$4:$P$15,2,0)</f>
        <v>Jul</v>
      </c>
      <c r="K2004" s="6">
        <f>YEAR(Tabla7[[#This Row],[Fecha del movimiento]])</f>
        <v>2018</v>
      </c>
    </row>
    <row r="2005" spans="2:11" x14ac:dyDescent="0.2">
      <c r="B2005" s="8">
        <v>43332</v>
      </c>
      <c r="C2005" s="6" t="s">
        <v>2858</v>
      </c>
      <c r="D2005" s="6">
        <v>300785</v>
      </c>
      <c r="E2005" s="6" t="s">
        <v>264</v>
      </c>
      <c r="F2005" s="6" t="s">
        <v>21</v>
      </c>
      <c r="G2005" s="6" t="s">
        <v>11</v>
      </c>
      <c r="H2005" s="6" t="s">
        <v>923</v>
      </c>
      <c r="I2005" s="6">
        <v>18</v>
      </c>
      <c r="J2005" s="13" t="str">
        <f>VLOOKUP(MONTH(Tabla7[[#This Row],[Fecha del movimiento]]),Tablas!$O$4:$P$15,2,0)</f>
        <v>Ago</v>
      </c>
      <c r="K2005" s="6">
        <f>YEAR(Tabla7[[#This Row],[Fecha del movimiento]])</f>
        <v>2018</v>
      </c>
    </row>
    <row r="2006" spans="2:11" x14ac:dyDescent="0.2">
      <c r="B2006" s="8">
        <v>43123</v>
      </c>
      <c r="C2006" s="6" t="s">
        <v>2859</v>
      </c>
      <c r="D2006" s="6">
        <v>300723</v>
      </c>
      <c r="E2006" s="6" t="s">
        <v>335</v>
      </c>
      <c r="F2006" s="6" t="s">
        <v>21</v>
      </c>
      <c r="G2006" s="6" t="s">
        <v>2</v>
      </c>
      <c r="H2006" s="6" t="s">
        <v>917</v>
      </c>
      <c r="I2006" s="6">
        <v>-18</v>
      </c>
      <c r="J2006" s="13" t="str">
        <f>VLOOKUP(MONTH(Tabla7[[#This Row],[Fecha del movimiento]]),Tablas!$O$4:$P$15,2,0)</f>
        <v>Ene</v>
      </c>
      <c r="K2006" s="6">
        <f>YEAR(Tabla7[[#This Row],[Fecha del movimiento]])</f>
        <v>2018</v>
      </c>
    </row>
    <row r="2007" spans="2:11" x14ac:dyDescent="0.2">
      <c r="B2007" s="8">
        <v>43310</v>
      </c>
      <c r="C2007" s="6" t="s">
        <v>2860</v>
      </c>
      <c r="D2007" s="6">
        <v>300789</v>
      </c>
      <c r="E2007" s="6" t="s">
        <v>277</v>
      </c>
      <c r="F2007" s="6" t="s">
        <v>21</v>
      </c>
      <c r="G2007" s="6" t="s">
        <v>7</v>
      </c>
      <c r="H2007" s="6" t="s">
        <v>923</v>
      </c>
      <c r="I2007" s="6">
        <v>18</v>
      </c>
      <c r="J2007" s="13" t="str">
        <f>VLOOKUP(MONTH(Tabla7[[#This Row],[Fecha del movimiento]]),Tablas!$O$4:$P$15,2,0)</f>
        <v>Jul</v>
      </c>
      <c r="K2007" s="6">
        <f>YEAR(Tabla7[[#This Row],[Fecha del movimiento]])</f>
        <v>2018</v>
      </c>
    </row>
    <row r="2008" spans="2:11" x14ac:dyDescent="0.2">
      <c r="B2008" s="8">
        <v>43171</v>
      </c>
      <c r="C2008" s="6" t="s">
        <v>2861</v>
      </c>
      <c r="D2008" s="6">
        <v>300505</v>
      </c>
      <c r="E2008" s="6" t="s">
        <v>518</v>
      </c>
      <c r="F2008" s="6" t="s">
        <v>21</v>
      </c>
      <c r="G2008" s="6" t="s">
        <v>13</v>
      </c>
      <c r="H2008" s="6" t="s">
        <v>917</v>
      </c>
      <c r="I2008" s="6">
        <v>-19</v>
      </c>
      <c r="J2008" s="13" t="str">
        <f>VLOOKUP(MONTH(Tabla7[[#This Row],[Fecha del movimiento]]),Tablas!$O$4:$P$15,2,0)</f>
        <v>Mar</v>
      </c>
      <c r="K2008" s="6">
        <f>YEAR(Tabla7[[#This Row],[Fecha del movimiento]])</f>
        <v>2018</v>
      </c>
    </row>
    <row r="2009" spans="2:11" x14ac:dyDescent="0.2">
      <c r="B2009" s="8">
        <v>43334</v>
      </c>
      <c r="C2009" s="6" t="s">
        <v>2862</v>
      </c>
      <c r="D2009" s="6">
        <v>300643</v>
      </c>
      <c r="E2009" s="6" t="s">
        <v>402</v>
      </c>
      <c r="F2009" s="6" t="s">
        <v>21</v>
      </c>
      <c r="G2009" s="6" t="s">
        <v>7</v>
      </c>
      <c r="H2009" s="6" t="s">
        <v>923</v>
      </c>
      <c r="I2009" s="6">
        <v>16</v>
      </c>
      <c r="J2009" s="13" t="str">
        <f>VLOOKUP(MONTH(Tabla7[[#This Row],[Fecha del movimiento]]),Tablas!$O$4:$P$15,2,0)</f>
        <v>Ago</v>
      </c>
      <c r="K2009" s="6">
        <f>YEAR(Tabla7[[#This Row],[Fecha del movimiento]])</f>
        <v>2018</v>
      </c>
    </row>
    <row r="2010" spans="2:11" x14ac:dyDescent="0.2">
      <c r="B2010" s="8">
        <v>43211</v>
      </c>
      <c r="C2010" s="6" t="s">
        <v>2863</v>
      </c>
      <c r="D2010" s="6">
        <v>300621</v>
      </c>
      <c r="E2010" s="6" t="s">
        <v>421</v>
      </c>
      <c r="F2010" s="6" t="s">
        <v>21</v>
      </c>
      <c r="G2010" s="6" t="s">
        <v>13</v>
      </c>
      <c r="H2010" s="6" t="s">
        <v>917</v>
      </c>
      <c r="I2010" s="6">
        <v>-20</v>
      </c>
      <c r="J2010" s="13" t="str">
        <f>VLOOKUP(MONTH(Tabla7[[#This Row],[Fecha del movimiento]]),Tablas!$O$4:$P$15,2,0)</f>
        <v>Abr</v>
      </c>
      <c r="K2010" s="6">
        <f>YEAR(Tabla7[[#This Row],[Fecha del movimiento]])</f>
        <v>2018</v>
      </c>
    </row>
    <row r="2011" spans="2:11" x14ac:dyDescent="0.2">
      <c r="B2011" s="8">
        <v>43290</v>
      </c>
      <c r="C2011" s="6" t="s">
        <v>2864</v>
      </c>
      <c r="D2011" s="6">
        <v>300406</v>
      </c>
      <c r="E2011" s="6" t="s">
        <v>251</v>
      </c>
      <c r="F2011" s="6" t="s">
        <v>21</v>
      </c>
      <c r="G2011" s="6" t="s">
        <v>12</v>
      </c>
      <c r="H2011" s="6" t="s">
        <v>923</v>
      </c>
      <c r="I2011" s="6">
        <v>17</v>
      </c>
      <c r="J2011" s="13" t="str">
        <f>VLOOKUP(MONTH(Tabla7[[#This Row],[Fecha del movimiento]]),Tablas!$O$4:$P$15,2,0)</f>
        <v>Jul</v>
      </c>
      <c r="K2011" s="6">
        <f>YEAR(Tabla7[[#This Row],[Fecha del movimiento]])</f>
        <v>2018</v>
      </c>
    </row>
    <row r="2012" spans="2:11" x14ac:dyDescent="0.2">
      <c r="B2012" s="8">
        <v>43205</v>
      </c>
      <c r="C2012" s="6" t="s">
        <v>2865</v>
      </c>
      <c r="D2012" s="6">
        <v>300748</v>
      </c>
      <c r="E2012" s="6" t="s">
        <v>313</v>
      </c>
      <c r="F2012" s="6" t="s">
        <v>21</v>
      </c>
      <c r="G2012" s="6" t="s">
        <v>12</v>
      </c>
      <c r="H2012" s="6" t="s">
        <v>917</v>
      </c>
      <c r="I2012" s="6">
        <v>-11</v>
      </c>
      <c r="J2012" s="13" t="str">
        <f>VLOOKUP(MONTH(Tabla7[[#This Row],[Fecha del movimiento]]),Tablas!$O$4:$P$15,2,0)</f>
        <v>Abr</v>
      </c>
      <c r="K2012" s="6">
        <f>YEAR(Tabla7[[#This Row],[Fecha del movimiento]])</f>
        <v>2018</v>
      </c>
    </row>
    <row r="2013" spans="2:11" x14ac:dyDescent="0.2">
      <c r="B2013" s="8">
        <v>43155</v>
      </c>
      <c r="C2013" s="6" t="s">
        <v>2866</v>
      </c>
      <c r="D2013" s="6">
        <v>300231</v>
      </c>
      <c r="E2013" s="6" t="s">
        <v>707</v>
      </c>
      <c r="F2013" s="6" t="s">
        <v>21</v>
      </c>
      <c r="G2013" s="6" t="s">
        <v>6</v>
      </c>
      <c r="H2013" s="6" t="s">
        <v>923</v>
      </c>
      <c r="I2013" s="6">
        <v>19</v>
      </c>
      <c r="J2013" s="13" t="str">
        <f>VLOOKUP(MONTH(Tabla7[[#This Row],[Fecha del movimiento]]),Tablas!$O$4:$P$15,2,0)</f>
        <v>Feb</v>
      </c>
      <c r="K2013" s="6">
        <f>YEAR(Tabla7[[#This Row],[Fecha del movimiento]])</f>
        <v>2018</v>
      </c>
    </row>
    <row r="2014" spans="2:11" x14ac:dyDescent="0.2">
      <c r="B2014" s="8">
        <v>43206</v>
      </c>
      <c r="C2014" s="6" t="s">
        <v>2867</v>
      </c>
      <c r="D2014" s="6">
        <v>300846</v>
      </c>
      <c r="E2014" s="6" t="s">
        <v>224</v>
      </c>
      <c r="F2014" s="6" t="s">
        <v>21</v>
      </c>
      <c r="G2014" s="6" t="s">
        <v>2</v>
      </c>
      <c r="H2014" s="6" t="s">
        <v>923</v>
      </c>
      <c r="I2014" s="6">
        <v>19</v>
      </c>
      <c r="J2014" s="13" t="str">
        <f>VLOOKUP(MONTH(Tabla7[[#This Row],[Fecha del movimiento]]),Tablas!$O$4:$P$15,2,0)</f>
        <v>Abr</v>
      </c>
      <c r="K2014" s="6">
        <f>YEAR(Tabla7[[#This Row],[Fecha del movimiento]])</f>
        <v>2018</v>
      </c>
    </row>
    <row r="2015" spans="2:11" x14ac:dyDescent="0.2">
      <c r="B2015" s="8">
        <v>43302</v>
      </c>
      <c r="C2015" s="6" t="s">
        <v>2868</v>
      </c>
      <c r="D2015" s="6">
        <v>301019</v>
      </c>
      <c r="E2015" s="6" t="s">
        <v>58</v>
      </c>
      <c r="F2015" s="6" t="s">
        <v>21</v>
      </c>
      <c r="G2015" s="6" t="s">
        <v>2</v>
      </c>
      <c r="H2015" s="6" t="s">
        <v>917</v>
      </c>
      <c r="I2015" s="6">
        <v>-10</v>
      </c>
      <c r="J2015" s="13" t="str">
        <f>VLOOKUP(MONTH(Tabla7[[#This Row],[Fecha del movimiento]]),Tablas!$O$4:$P$15,2,0)</f>
        <v>Jul</v>
      </c>
      <c r="K2015" s="6">
        <f>YEAR(Tabla7[[#This Row],[Fecha del movimiento]])</f>
        <v>2018</v>
      </c>
    </row>
    <row r="2016" spans="2:11" x14ac:dyDescent="0.2">
      <c r="B2016" s="8">
        <v>43224</v>
      </c>
      <c r="C2016" s="6" t="s">
        <v>2869</v>
      </c>
      <c r="D2016" s="6">
        <v>300137</v>
      </c>
      <c r="E2016" s="6" t="s">
        <v>582</v>
      </c>
      <c r="F2016" s="6" t="s">
        <v>21</v>
      </c>
      <c r="G2016" s="6" t="s">
        <v>0</v>
      </c>
      <c r="H2016" s="6" t="s">
        <v>923</v>
      </c>
      <c r="I2016" s="6">
        <v>14</v>
      </c>
      <c r="J2016" s="13" t="str">
        <f>VLOOKUP(MONTH(Tabla7[[#This Row],[Fecha del movimiento]]),Tablas!$O$4:$P$15,2,0)</f>
        <v>May</v>
      </c>
      <c r="K2016" s="6">
        <f>YEAR(Tabla7[[#This Row],[Fecha del movimiento]])</f>
        <v>2018</v>
      </c>
    </row>
    <row r="2017" spans="2:11" x14ac:dyDescent="0.2">
      <c r="B2017" s="8">
        <v>43192</v>
      </c>
      <c r="C2017" s="6" t="s">
        <v>2870</v>
      </c>
      <c r="D2017" s="6">
        <v>301057</v>
      </c>
      <c r="E2017" s="6" t="s">
        <v>22</v>
      </c>
      <c r="F2017" s="6" t="s">
        <v>21</v>
      </c>
      <c r="G2017" s="6" t="s">
        <v>12</v>
      </c>
      <c r="H2017" s="6" t="s">
        <v>923</v>
      </c>
      <c r="I2017" s="6">
        <v>20</v>
      </c>
      <c r="J2017" s="13" t="str">
        <f>VLOOKUP(MONTH(Tabla7[[#This Row],[Fecha del movimiento]]),Tablas!$O$4:$P$15,2,0)</f>
        <v>Abr</v>
      </c>
      <c r="K2017" s="6">
        <f>YEAR(Tabla7[[#This Row],[Fecha del movimiento]])</f>
        <v>2018</v>
      </c>
    </row>
    <row r="2018" spans="2:11" x14ac:dyDescent="0.2">
      <c r="B2018" s="8">
        <v>43123</v>
      </c>
      <c r="C2018" s="6" t="s">
        <v>2871</v>
      </c>
      <c r="D2018" s="6">
        <v>300899</v>
      </c>
      <c r="E2018" s="6" t="s">
        <v>173</v>
      </c>
      <c r="F2018" s="6" t="s">
        <v>21</v>
      </c>
      <c r="G2018" s="6" t="s">
        <v>2</v>
      </c>
      <c r="H2018" s="6" t="s">
        <v>923</v>
      </c>
      <c r="I2018" s="6">
        <v>20</v>
      </c>
      <c r="J2018" s="13" t="str">
        <f>VLOOKUP(MONTH(Tabla7[[#This Row],[Fecha del movimiento]]),Tablas!$O$4:$P$15,2,0)</f>
        <v>Ene</v>
      </c>
      <c r="K2018" s="6">
        <f>YEAR(Tabla7[[#This Row],[Fecha del movimiento]])</f>
        <v>2018</v>
      </c>
    </row>
    <row r="2019" spans="2:11" x14ac:dyDescent="0.2">
      <c r="B2019" s="8">
        <v>43304</v>
      </c>
      <c r="C2019" s="6" t="s">
        <v>2738</v>
      </c>
      <c r="D2019" s="6">
        <v>300245</v>
      </c>
      <c r="E2019" s="6" t="s">
        <v>698</v>
      </c>
      <c r="F2019" s="6" t="s">
        <v>21</v>
      </c>
      <c r="G2019" s="6" t="s">
        <v>12</v>
      </c>
      <c r="H2019" s="6" t="s">
        <v>917</v>
      </c>
      <c r="I2019" s="6">
        <v>-11</v>
      </c>
      <c r="J2019" s="13" t="str">
        <f>VLOOKUP(MONTH(Tabla7[[#This Row],[Fecha del movimiento]]),Tablas!$O$4:$P$15,2,0)</f>
        <v>Jul</v>
      </c>
      <c r="K2019" s="6">
        <f>YEAR(Tabla7[[#This Row],[Fecha del movimiento]])</f>
        <v>2018</v>
      </c>
    </row>
    <row r="2020" spans="2:11" x14ac:dyDescent="0.2">
      <c r="B2020" s="8">
        <v>43210</v>
      </c>
      <c r="C2020" s="6" t="s">
        <v>2872</v>
      </c>
      <c r="D2020" s="6">
        <v>300221</v>
      </c>
      <c r="E2020" s="6" t="s">
        <v>565</v>
      </c>
      <c r="F2020" s="6" t="s">
        <v>21</v>
      </c>
      <c r="G2020" s="6" t="s">
        <v>5</v>
      </c>
      <c r="H2020" s="6" t="s">
        <v>917</v>
      </c>
      <c r="I2020" s="6">
        <v>-6</v>
      </c>
      <c r="J2020" s="13" t="str">
        <f>VLOOKUP(MONTH(Tabla7[[#This Row],[Fecha del movimiento]]),Tablas!$O$4:$P$15,2,0)</f>
        <v>Abr</v>
      </c>
      <c r="K2020" s="6">
        <f>YEAR(Tabla7[[#This Row],[Fecha del movimiento]])</f>
        <v>2018</v>
      </c>
    </row>
    <row r="2021" spans="2:11" x14ac:dyDescent="0.2">
      <c r="B2021" s="8">
        <v>43132</v>
      </c>
      <c r="C2021" s="6" t="s">
        <v>2873</v>
      </c>
      <c r="D2021" s="6">
        <v>300760</v>
      </c>
      <c r="E2021" s="6" t="s">
        <v>303</v>
      </c>
      <c r="F2021" s="6" t="s">
        <v>21</v>
      </c>
      <c r="G2021" s="6" t="s">
        <v>5</v>
      </c>
      <c r="H2021" s="6" t="s">
        <v>917</v>
      </c>
      <c r="I2021" s="6">
        <v>-5</v>
      </c>
      <c r="J2021" s="13" t="str">
        <f>VLOOKUP(MONTH(Tabla7[[#This Row],[Fecha del movimiento]]),Tablas!$O$4:$P$15,2,0)</f>
        <v>Feb</v>
      </c>
      <c r="K2021" s="6">
        <f>YEAR(Tabla7[[#This Row],[Fecha del movimiento]])</f>
        <v>2018</v>
      </c>
    </row>
    <row r="2022" spans="2:11" x14ac:dyDescent="0.2">
      <c r="B2022" s="8">
        <v>43179</v>
      </c>
      <c r="C2022" s="6" t="s">
        <v>2874</v>
      </c>
      <c r="D2022" s="6">
        <v>300784</v>
      </c>
      <c r="E2022" s="6" t="s">
        <v>281</v>
      </c>
      <c r="F2022" s="6" t="s">
        <v>21</v>
      </c>
      <c r="G2022" s="6" t="s">
        <v>1</v>
      </c>
      <c r="H2022" s="6" t="s">
        <v>917</v>
      </c>
      <c r="I2022" s="6">
        <v>-10</v>
      </c>
      <c r="J2022" s="13" t="str">
        <f>VLOOKUP(MONTH(Tabla7[[#This Row],[Fecha del movimiento]]),Tablas!$O$4:$P$15,2,0)</f>
        <v>Mar</v>
      </c>
      <c r="K2022" s="6">
        <f>YEAR(Tabla7[[#This Row],[Fecha del movimiento]])</f>
        <v>2018</v>
      </c>
    </row>
    <row r="2023" spans="2:11" x14ac:dyDescent="0.2">
      <c r="B2023" s="8">
        <v>43166</v>
      </c>
      <c r="C2023" s="6" t="s">
        <v>2875</v>
      </c>
      <c r="D2023" s="6">
        <v>301006</v>
      </c>
      <c r="E2023" s="6" t="s">
        <v>71</v>
      </c>
      <c r="F2023" s="6" t="s">
        <v>21</v>
      </c>
      <c r="G2023" s="6" t="s">
        <v>1</v>
      </c>
      <c r="H2023" s="6" t="s">
        <v>917</v>
      </c>
      <c r="I2023" s="6">
        <v>-16</v>
      </c>
      <c r="J2023" s="13" t="str">
        <f>VLOOKUP(MONTH(Tabla7[[#This Row],[Fecha del movimiento]]),Tablas!$O$4:$P$15,2,0)</f>
        <v>Mar</v>
      </c>
      <c r="K2023" s="6">
        <f>YEAR(Tabla7[[#This Row],[Fecha del movimiento]])</f>
        <v>2018</v>
      </c>
    </row>
    <row r="2024" spans="2:11" x14ac:dyDescent="0.2">
      <c r="B2024" s="8">
        <v>43166</v>
      </c>
      <c r="C2024" s="6" t="s">
        <v>2876</v>
      </c>
      <c r="D2024" s="6">
        <v>300184</v>
      </c>
      <c r="E2024" s="6" t="s">
        <v>539</v>
      </c>
      <c r="F2024" s="6" t="s">
        <v>21</v>
      </c>
      <c r="G2024" s="6" t="s">
        <v>6</v>
      </c>
      <c r="H2024" s="6" t="s">
        <v>917</v>
      </c>
      <c r="I2024" s="6">
        <v>-9</v>
      </c>
      <c r="J2024" s="13" t="str">
        <f>VLOOKUP(MONTH(Tabla7[[#This Row],[Fecha del movimiento]]),Tablas!$O$4:$P$15,2,0)</f>
        <v>Mar</v>
      </c>
      <c r="K2024" s="6">
        <f>YEAR(Tabla7[[#This Row],[Fecha del movimiento]])</f>
        <v>2018</v>
      </c>
    </row>
    <row r="2025" spans="2:11" x14ac:dyDescent="0.2">
      <c r="B2025" s="8">
        <v>43243</v>
      </c>
      <c r="C2025" s="6" t="s">
        <v>2877</v>
      </c>
      <c r="D2025" s="6">
        <v>300355</v>
      </c>
      <c r="E2025" s="6" t="s">
        <v>626</v>
      </c>
      <c r="F2025" s="6" t="s">
        <v>21</v>
      </c>
      <c r="G2025" s="6" t="s">
        <v>13</v>
      </c>
      <c r="H2025" s="6" t="s">
        <v>917</v>
      </c>
      <c r="I2025" s="6">
        <v>-10</v>
      </c>
      <c r="J2025" s="13" t="str">
        <f>VLOOKUP(MONTH(Tabla7[[#This Row],[Fecha del movimiento]]),Tablas!$O$4:$P$15,2,0)</f>
        <v>May</v>
      </c>
      <c r="K2025" s="6">
        <f>YEAR(Tabla7[[#This Row],[Fecha del movimiento]])</f>
        <v>2018</v>
      </c>
    </row>
    <row r="2026" spans="2:11" x14ac:dyDescent="0.2">
      <c r="B2026" s="8">
        <v>43213</v>
      </c>
      <c r="C2026" s="6" t="s">
        <v>2878</v>
      </c>
      <c r="D2026" s="6">
        <v>300927</v>
      </c>
      <c r="E2026" s="6" t="s">
        <v>145</v>
      </c>
      <c r="F2026" s="6" t="s">
        <v>21</v>
      </c>
      <c r="G2026" s="6" t="s">
        <v>13</v>
      </c>
      <c r="H2026" s="6" t="s">
        <v>923</v>
      </c>
      <c r="I2026" s="6">
        <v>10</v>
      </c>
      <c r="J2026" s="13" t="str">
        <f>VLOOKUP(MONTH(Tabla7[[#This Row],[Fecha del movimiento]]),Tablas!$O$4:$P$15,2,0)</f>
        <v>Abr</v>
      </c>
      <c r="K2026" s="6">
        <f>YEAR(Tabla7[[#This Row],[Fecha del movimiento]])</f>
        <v>2018</v>
      </c>
    </row>
    <row r="2027" spans="2:11" x14ac:dyDescent="0.2">
      <c r="B2027" s="8">
        <v>43163</v>
      </c>
      <c r="C2027" s="6" t="s">
        <v>2879</v>
      </c>
      <c r="D2027" s="6">
        <v>300278</v>
      </c>
      <c r="E2027" s="6" t="s">
        <v>674</v>
      </c>
      <c r="F2027" s="6" t="s">
        <v>21</v>
      </c>
      <c r="G2027" s="6" t="s">
        <v>2</v>
      </c>
      <c r="H2027" s="6" t="s">
        <v>923</v>
      </c>
      <c r="I2027" s="6">
        <v>12</v>
      </c>
      <c r="J2027" s="13" t="str">
        <f>VLOOKUP(MONTH(Tabla7[[#This Row],[Fecha del movimiento]]),Tablas!$O$4:$P$15,2,0)</f>
        <v>Mar</v>
      </c>
      <c r="K2027" s="6">
        <f>YEAR(Tabla7[[#This Row],[Fecha del movimiento]])</f>
        <v>2018</v>
      </c>
    </row>
    <row r="2028" spans="2:11" x14ac:dyDescent="0.2">
      <c r="B2028" s="8">
        <v>43222</v>
      </c>
      <c r="C2028" s="6" t="s">
        <v>2880</v>
      </c>
      <c r="D2028" s="6">
        <v>300608</v>
      </c>
      <c r="E2028" s="6" t="s">
        <v>434</v>
      </c>
      <c r="F2028" s="6" t="s">
        <v>21</v>
      </c>
      <c r="G2028" s="6" t="s">
        <v>10</v>
      </c>
      <c r="H2028" s="6" t="s">
        <v>923</v>
      </c>
      <c r="I2028" s="6">
        <v>19</v>
      </c>
      <c r="J2028" s="13" t="str">
        <f>VLOOKUP(MONTH(Tabla7[[#This Row],[Fecha del movimiento]]),Tablas!$O$4:$P$15,2,0)</f>
        <v>May</v>
      </c>
      <c r="K2028" s="6">
        <f>YEAR(Tabla7[[#This Row],[Fecha del movimiento]])</f>
        <v>2018</v>
      </c>
    </row>
    <row r="2029" spans="2:11" x14ac:dyDescent="0.2">
      <c r="B2029" s="8">
        <v>43172</v>
      </c>
      <c r="C2029" s="6" t="s">
        <v>2881</v>
      </c>
      <c r="D2029" s="6">
        <v>300554</v>
      </c>
      <c r="E2029" s="6" t="s">
        <v>475</v>
      </c>
      <c r="F2029" s="6" t="s">
        <v>21</v>
      </c>
      <c r="G2029" s="6" t="s">
        <v>13</v>
      </c>
      <c r="H2029" s="6" t="s">
        <v>923</v>
      </c>
      <c r="I2029" s="6">
        <v>10</v>
      </c>
      <c r="J2029" s="13" t="str">
        <f>VLOOKUP(MONTH(Tabla7[[#This Row],[Fecha del movimiento]]),Tablas!$O$4:$P$15,2,0)</f>
        <v>Mar</v>
      </c>
      <c r="K2029" s="6">
        <f>YEAR(Tabla7[[#This Row],[Fecha del movimiento]])</f>
        <v>2018</v>
      </c>
    </row>
    <row r="2030" spans="2:11" x14ac:dyDescent="0.2">
      <c r="B2030" s="8">
        <v>43183</v>
      </c>
      <c r="C2030" s="6" t="s">
        <v>2882</v>
      </c>
      <c r="D2030" s="6">
        <v>300750</v>
      </c>
      <c r="E2030" s="6" t="s">
        <v>311</v>
      </c>
      <c r="F2030" s="6" t="s">
        <v>21</v>
      </c>
      <c r="G2030" s="6" t="s">
        <v>13</v>
      </c>
      <c r="H2030" s="6" t="s">
        <v>923</v>
      </c>
      <c r="I2030" s="6">
        <v>10</v>
      </c>
      <c r="J2030" s="13" t="str">
        <f>VLOOKUP(MONTH(Tabla7[[#This Row],[Fecha del movimiento]]),Tablas!$O$4:$P$15,2,0)</f>
        <v>Mar</v>
      </c>
      <c r="K2030" s="6">
        <f>YEAR(Tabla7[[#This Row],[Fecha del movimiento]])</f>
        <v>2018</v>
      </c>
    </row>
    <row r="2031" spans="2:11" x14ac:dyDescent="0.2">
      <c r="B2031" s="8">
        <v>43120</v>
      </c>
      <c r="C2031" s="6" t="s">
        <v>2883</v>
      </c>
      <c r="D2031" s="6">
        <v>300133</v>
      </c>
      <c r="E2031" s="6" t="s">
        <v>377</v>
      </c>
      <c r="F2031" s="6" t="s">
        <v>21</v>
      </c>
      <c r="G2031" s="6" t="s">
        <v>9</v>
      </c>
      <c r="H2031" s="6" t="s">
        <v>923</v>
      </c>
      <c r="I2031" s="6">
        <v>17</v>
      </c>
      <c r="J2031" s="13" t="str">
        <f>VLOOKUP(MONTH(Tabla7[[#This Row],[Fecha del movimiento]]),Tablas!$O$4:$P$15,2,0)</f>
        <v>Ene</v>
      </c>
      <c r="K2031" s="6">
        <f>YEAR(Tabla7[[#This Row],[Fecha del movimiento]])</f>
        <v>2018</v>
      </c>
    </row>
    <row r="2032" spans="2:11" x14ac:dyDescent="0.2">
      <c r="B2032" s="8">
        <v>43262</v>
      </c>
      <c r="C2032" s="6" t="s">
        <v>2884</v>
      </c>
      <c r="D2032" s="6">
        <v>300073</v>
      </c>
      <c r="E2032" s="6" t="s">
        <v>31</v>
      </c>
      <c r="F2032" s="6" t="s">
        <v>21</v>
      </c>
      <c r="G2032" s="6" t="s">
        <v>4</v>
      </c>
      <c r="H2032" s="6" t="s">
        <v>923</v>
      </c>
      <c r="I2032" s="6">
        <v>10</v>
      </c>
      <c r="J2032" s="13" t="str">
        <f>VLOOKUP(MONTH(Tabla7[[#This Row],[Fecha del movimiento]]),Tablas!$O$4:$P$15,2,0)</f>
        <v>Jun</v>
      </c>
      <c r="K2032" s="6">
        <f>YEAR(Tabla7[[#This Row],[Fecha del movimiento]])</f>
        <v>2018</v>
      </c>
    </row>
    <row r="2033" spans="2:11" x14ac:dyDescent="0.2">
      <c r="B2033" s="8">
        <v>43124</v>
      </c>
      <c r="C2033" s="6" t="s">
        <v>2885</v>
      </c>
      <c r="D2033" s="6">
        <v>300003</v>
      </c>
      <c r="E2033" s="6" t="s">
        <v>816</v>
      </c>
      <c r="F2033" s="6" t="s">
        <v>21</v>
      </c>
      <c r="G2033" s="6" t="s">
        <v>11</v>
      </c>
      <c r="H2033" s="6" t="s">
        <v>923</v>
      </c>
      <c r="I2033" s="6">
        <v>15</v>
      </c>
      <c r="J2033" s="13" t="str">
        <f>VLOOKUP(MONTH(Tabla7[[#This Row],[Fecha del movimiento]]),Tablas!$O$4:$P$15,2,0)</f>
        <v>Ene</v>
      </c>
      <c r="K2033" s="6">
        <f>YEAR(Tabla7[[#This Row],[Fecha del movimiento]])</f>
        <v>2018</v>
      </c>
    </row>
    <row r="2034" spans="2:11" x14ac:dyDescent="0.2">
      <c r="B2034" s="8">
        <v>43150</v>
      </c>
      <c r="C2034" s="6" t="s">
        <v>2886</v>
      </c>
      <c r="D2034" s="6">
        <v>300936</v>
      </c>
      <c r="E2034" s="6" t="s">
        <v>138</v>
      </c>
      <c r="F2034" s="6" t="s">
        <v>21</v>
      </c>
      <c r="G2034" s="6" t="s">
        <v>10</v>
      </c>
      <c r="H2034" s="6" t="s">
        <v>917</v>
      </c>
      <c r="I2034" s="6">
        <v>-14</v>
      </c>
      <c r="J2034" s="13" t="str">
        <f>VLOOKUP(MONTH(Tabla7[[#This Row],[Fecha del movimiento]]),Tablas!$O$4:$P$15,2,0)</f>
        <v>Feb</v>
      </c>
      <c r="K2034" s="6">
        <f>YEAR(Tabla7[[#This Row],[Fecha del movimiento]])</f>
        <v>2018</v>
      </c>
    </row>
    <row r="2035" spans="2:11" x14ac:dyDescent="0.2">
      <c r="B2035" s="8">
        <v>43226</v>
      </c>
      <c r="C2035" s="6" t="s">
        <v>2887</v>
      </c>
      <c r="D2035" s="6">
        <v>300045</v>
      </c>
      <c r="E2035" s="6" t="s">
        <v>267</v>
      </c>
      <c r="F2035" s="6" t="s">
        <v>21</v>
      </c>
      <c r="G2035" s="6" t="s">
        <v>5</v>
      </c>
      <c r="H2035" s="6" t="s">
        <v>923</v>
      </c>
      <c r="I2035" s="6">
        <v>13</v>
      </c>
      <c r="J2035" s="13" t="str">
        <f>VLOOKUP(MONTH(Tabla7[[#This Row],[Fecha del movimiento]]),Tablas!$O$4:$P$15,2,0)</f>
        <v>May</v>
      </c>
      <c r="K2035" s="6">
        <f>YEAR(Tabla7[[#This Row],[Fecha del movimiento]])</f>
        <v>2018</v>
      </c>
    </row>
    <row r="2036" spans="2:11" x14ac:dyDescent="0.2">
      <c r="B2036" s="8">
        <v>43308</v>
      </c>
      <c r="C2036" s="6" t="s">
        <v>2888</v>
      </c>
      <c r="D2036" s="6">
        <v>300038</v>
      </c>
      <c r="E2036" s="6" t="s">
        <v>421</v>
      </c>
      <c r="F2036" s="6" t="s">
        <v>21</v>
      </c>
      <c r="G2036" s="6" t="s">
        <v>13</v>
      </c>
      <c r="H2036" s="6" t="s">
        <v>917</v>
      </c>
      <c r="I2036" s="6">
        <v>-16</v>
      </c>
      <c r="J2036" s="13" t="str">
        <f>VLOOKUP(MONTH(Tabla7[[#This Row],[Fecha del movimiento]]),Tablas!$O$4:$P$15,2,0)</f>
        <v>Jul</v>
      </c>
      <c r="K2036" s="6">
        <f>YEAR(Tabla7[[#This Row],[Fecha del movimiento]])</f>
        <v>2018</v>
      </c>
    </row>
    <row r="2037" spans="2:11" x14ac:dyDescent="0.2">
      <c r="B2037" s="8">
        <v>43248</v>
      </c>
      <c r="C2037" s="6" t="s">
        <v>2889</v>
      </c>
      <c r="D2037" s="6">
        <v>300185</v>
      </c>
      <c r="E2037" s="6" t="s">
        <v>738</v>
      </c>
      <c r="F2037" s="6" t="s">
        <v>21</v>
      </c>
      <c r="G2037" s="6" t="s">
        <v>1</v>
      </c>
      <c r="H2037" s="6" t="s">
        <v>917</v>
      </c>
      <c r="I2037" s="6">
        <v>-6</v>
      </c>
      <c r="J2037" s="13" t="str">
        <f>VLOOKUP(MONTH(Tabla7[[#This Row],[Fecha del movimiento]]),Tablas!$O$4:$P$15,2,0)</f>
        <v>May</v>
      </c>
      <c r="K2037" s="6">
        <f>YEAR(Tabla7[[#This Row],[Fecha del movimiento]])</f>
        <v>2018</v>
      </c>
    </row>
    <row r="2038" spans="2:11" x14ac:dyDescent="0.2">
      <c r="B2038" s="8">
        <v>43199</v>
      </c>
      <c r="C2038" s="6" t="s">
        <v>2890</v>
      </c>
      <c r="D2038" s="6">
        <v>301016</v>
      </c>
      <c r="E2038" s="6" t="s">
        <v>61</v>
      </c>
      <c r="F2038" s="6" t="s">
        <v>21</v>
      </c>
      <c r="G2038" s="6" t="s">
        <v>9</v>
      </c>
      <c r="H2038" s="6" t="s">
        <v>917</v>
      </c>
      <c r="I2038" s="6">
        <v>-8</v>
      </c>
      <c r="J2038" s="13" t="str">
        <f>VLOOKUP(MONTH(Tabla7[[#This Row],[Fecha del movimiento]]),Tablas!$O$4:$P$15,2,0)</f>
        <v>Abr</v>
      </c>
      <c r="K2038" s="6">
        <f>YEAR(Tabla7[[#This Row],[Fecha del movimiento]])</f>
        <v>2018</v>
      </c>
    </row>
    <row r="2039" spans="2:11" x14ac:dyDescent="0.2">
      <c r="B2039" s="8">
        <v>43114</v>
      </c>
      <c r="C2039" s="6" t="s">
        <v>2891</v>
      </c>
      <c r="D2039" s="6">
        <v>300675</v>
      </c>
      <c r="E2039" s="6" t="s">
        <v>377</v>
      </c>
      <c r="F2039" s="6" t="s">
        <v>21</v>
      </c>
      <c r="G2039" s="6" t="s">
        <v>9</v>
      </c>
      <c r="H2039" s="6" t="s">
        <v>917</v>
      </c>
      <c r="I2039" s="6">
        <v>-9</v>
      </c>
      <c r="J2039" s="13" t="str">
        <f>VLOOKUP(MONTH(Tabla7[[#This Row],[Fecha del movimiento]]),Tablas!$O$4:$P$15,2,0)</f>
        <v>Ene</v>
      </c>
      <c r="K2039" s="6">
        <f>YEAR(Tabla7[[#This Row],[Fecha del movimiento]])</f>
        <v>2018</v>
      </c>
    </row>
    <row r="2040" spans="2:11" x14ac:dyDescent="0.2">
      <c r="B2040" s="8">
        <v>43203</v>
      </c>
      <c r="C2040" s="6" t="s">
        <v>2892</v>
      </c>
      <c r="D2040" s="6">
        <v>300003</v>
      </c>
      <c r="E2040" s="6" t="s">
        <v>816</v>
      </c>
      <c r="F2040" s="6" t="s">
        <v>21</v>
      </c>
      <c r="G2040" s="6" t="s">
        <v>11</v>
      </c>
      <c r="H2040" s="6" t="s">
        <v>917</v>
      </c>
      <c r="I2040" s="6">
        <v>-6</v>
      </c>
      <c r="J2040" s="13" t="str">
        <f>VLOOKUP(MONTH(Tabla7[[#This Row],[Fecha del movimiento]]),Tablas!$O$4:$P$15,2,0)</f>
        <v>Abr</v>
      </c>
      <c r="K2040" s="6">
        <f>YEAR(Tabla7[[#This Row],[Fecha del movimiento]])</f>
        <v>2018</v>
      </c>
    </row>
    <row r="2041" spans="2:11" x14ac:dyDescent="0.2">
      <c r="B2041" s="8">
        <v>43250</v>
      </c>
      <c r="C2041" s="6" t="s">
        <v>2893</v>
      </c>
      <c r="D2041" s="6">
        <v>300889</v>
      </c>
      <c r="E2041" s="6" t="s">
        <v>183</v>
      </c>
      <c r="F2041" s="6" t="s">
        <v>21</v>
      </c>
      <c r="G2041" s="6" t="s">
        <v>1</v>
      </c>
      <c r="H2041" s="6" t="s">
        <v>923</v>
      </c>
      <c r="I2041" s="6">
        <v>20</v>
      </c>
      <c r="J2041" s="13" t="str">
        <f>VLOOKUP(MONTH(Tabla7[[#This Row],[Fecha del movimiento]]),Tablas!$O$4:$P$15,2,0)</f>
        <v>May</v>
      </c>
      <c r="K2041" s="6">
        <f>YEAR(Tabla7[[#This Row],[Fecha del movimiento]])</f>
        <v>2018</v>
      </c>
    </row>
    <row r="2042" spans="2:11" x14ac:dyDescent="0.2">
      <c r="B2042" s="8">
        <v>43109</v>
      </c>
      <c r="C2042" s="6" t="s">
        <v>2894</v>
      </c>
      <c r="D2042" s="6">
        <v>300506</v>
      </c>
      <c r="E2042" s="6" t="s">
        <v>517</v>
      </c>
      <c r="F2042" s="6" t="s">
        <v>21</v>
      </c>
      <c r="G2042" s="6" t="s">
        <v>13</v>
      </c>
      <c r="H2042" s="6" t="s">
        <v>923</v>
      </c>
      <c r="I2042" s="6">
        <v>11</v>
      </c>
      <c r="J2042" s="13" t="str">
        <f>VLOOKUP(MONTH(Tabla7[[#This Row],[Fecha del movimiento]]),Tablas!$O$4:$P$15,2,0)</f>
        <v>Ene</v>
      </c>
      <c r="K2042" s="6">
        <f>YEAR(Tabla7[[#This Row],[Fecha del movimiento]])</f>
        <v>2018</v>
      </c>
    </row>
    <row r="2043" spans="2:11" x14ac:dyDescent="0.2">
      <c r="B2043" s="8">
        <v>43291</v>
      </c>
      <c r="C2043" s="6" t="s">
        <v>2895</v>
      </c>
      <c r="D2043" s="6">
        <v>300911</v>
      </c>
      <c r="E2043" s="6" t="s">
        <v>161</v>
      </c>
      <c r="F2043" s="6" t="s">
        <v>21</v>
      </c>
      <c r="G2043" s="6" t="s">
        <v>7</v>
      </c>
      <c r="H2043" s="6" t="s">
        <v>923</v>
      </c>
      <c r="I2043" s="6">
        <v>11</v>
      </c>
      <c r="J2043" s="13" t="str">
        <f>VLOOKUP(MONTH(Tabla7[[#This Row],[Fecha del movimiento]]),Tablas!$O$4:$P$15,2,0)</f>
        <v>Jul</v>
      </c>
      <c r="K2043" s="6">
        <f>YEAR(Tabla7[[#This Row],[Fecha del movimiento]])</f>
        <v>2018</v>
      </c>
    </row>
    <row r="2044" spans="2:11" x14ac:dyDescent="0.2">
      <c r="B2044" s="8">
        <v>43294</v>
      </c>
      <c r="C2044" s="6" t="s">
        <v>2896</v>
      </c>
      <c r="D2044" s="6">
        <v>300896</v>
      </c>
      <c r="E2044" s="6" t="s">
        <v>176</v>
      </c>
      <c r="F2044" s="6" t="s">
        <v>21</v>
      </c>
      <c r="G2044" s="6" t="s">
        <v>12</v>
      </c>
      <c r="H2044" s="6" t="s">
        <v>917</v>
      </c>
      <c r="I2044" s="6">
        <v>-18</v>
      </c>
      <c r="J2044" s="13" t="str">
        <f>VLOOKUP(MONTH(Tabla7[[#This Row],[Fecha del movimiento]]),Tablas!$O$4:$P$15,2,0)</f>
        <v>Jul</v>
      </c>
      <c r="K2044" s="6">
        <f>YEAR(Tabla7[[#This Row],[Fecha del movimiento]])</f>
        <v>2018</v>
      </c>
    </row>
    <row r="2045" spans="2:11" x14ac:dyDescent="0.2">
      <c r="B2045" s="8">
        <v>43260</v>
      </c>
      <c r="C2045" s="6" t="s">
        <v>2897</v>
      </c>
      <c r="D2045" s="6">
        <v>300466</v>
      </c>
      <c r="E2045" s="6" t="s">
        <v>547</v>
      </c>
      <c r="F2045" s="6" t="s">
        <v>21</v>
      </c>
      <c r="G2045" s="6" t="s">
        <v>2</v>
      </c>
      <c r="H2045" s="6" t="s">
        <v>917</v>
      </c>
      <c r="I2045" s="6">
        <v>-13</v>
      </c>
      <c r="J2045" s="13" t="str">
        <f>VLOOKUP(MONTH(Tabla7[[#This Row],[Fecha del movimiento]]),Tablas!$O$4:$P$15,2,0)</f>
        <v>Jun</v>
      </c>
      <c r="K2045" s="6">
        <f>YEAR(Tabla7[[#This Row],[Fecha del movimiento]])</f>
        <v>2018</v>
      </c>
    </row>
    <row r="2046" spans="2:11" x14ac:dyDescent="0.2">
      <c r="B2046" s="8">
        <v>43320</v>
      </c>
      <c r="C2046" s="6" t="s">
        <v>2898</v>
      </c>
      <c r="D2046" s="6">
        <v>300666</v>
      </c>
      <c r="E2046" s="6" t="s">
        <v>383</v>
      </c>
      <c r="F2046" s="6" t="s">
        <v>21</v>
      </c>
      <c r="G2046" s="6" t="s">
        <v>12</v>
      </c>
      <c r="H2046" s="6" t="s">
        <v>917</v>
      </c>
      <c r="I2046" s="6">
        <v>-13</v>
      </c>
      <c r="J2046" s="13" t="str">
        <f>VLOOKUP(MONTH(Tabla7[[#This Row],[Fecha del movimiento]]),Tablas!$O$4:$P$15,2,0)</f>
        <v>Ago</v>
      </c>
      <c r="K2046" s="6">
        <f>YEAR(Tabla7[[#This Row],[Fecha del movimiento]])</f>
        <v>2018</v>
      </c>
    </row>
    <row r="2047" spans="2:11" x14ac:dyDescent="0.2">
      <c r="B2047" s="8">
        <v>43224</v>
      </c>
      <c r="C2047" s="6" t="s">
        <v>2899</v>
      </c>
      <c r="D2047" s="6">
        <v>300258</v>
      </c>
      <c r="E2047" s="6" t="s">
        <v>690</v>
      </c>
      <c r="F2047" s="6" t="s">
        <v>21</v>
      </c>
      <c r="G2047" s="6" t="s">
        <v>11</v>
      </c>
      <c r="H2047" s="6" t="s">
        <v>917</v>
      </c>
      <c r="I2047" s="6">
        <v>-19</v>
      </c>
      <c r="J2047" s="13" t="str">
        <f>VLOOKUP(MONTH(Tabla7[[#This Row],[Fecha del movimiento]]),Tablas!$O$4:$P$15,2,0)</f>
        <v>May</v>
      </c>
      <c r="K2047" s="6">
        <f>YEAR(Tabla7[[#This Row],[Fecha del movimiento]])</f>
        <v>2018</v>
      </c>
    </row>
    <row r="2048" spans="2:11" x14ac:dyDescent="0.2">
      <c r="B2048" s="8">
        <v>43248</v>
      </c>
      <c r="C2048" s="6" t="s">
        <v>2900</v>
      </c>
      <c r="D2048" s="6">
        <v>300164</v>
      </c>
      <c r="E2048" s="6" t="s">
        <v>468</v>
      </c>
      <c r="F2048" s="6" t="s">
        <v>21</v>
      </c>
      <c r="G2048" s="6" t="s">
        <v>2</v>
      </c>
      <c r="H2048" s="6" t="s">
        <v>923</v>
      </c>
      <c r="I2048" s="6">
        <v>18</v>
      </c>
      <c r="J2048" s="13" t="str">
        <f>VLOOKUP(MONTH(Tabla7[[#This Row],[Fecha del movimiento]]),Tablas!$O$4:$P$15,2,0)</f>
        <v>May</v>
      </c>
      <c r="K2048" s="6">
        <f>YEAR(Tabla7[[#This Row],[Fecha del movimiento]])</f>
        <v>2018</v>
      </c>
    </row>
    <row r="2049" spans="2:11" x14ac:dyDescent="0.2">
      <c r="B2049" s="8">
        <v>43273</v>
      </c>
      <c r="C2049" s="6" t="s">
        <v>2901</v>
      </c>
      <c r="D2049" s="6">
        <v>300309</v>
      </c>
      <c r="E2049" s="6" t="s">
        <v>658</v>
      </c>
      <c r="F2049" s="6" t="s">
        <v>21</v>
      </c>
      <c r="G2049" s="6" t="s">
        <v>13</v>
      </c>
      <c r="H2049" s="6" t="s">
        <v>917</v>
      </c>
      <c r="I2049" s="6">
        <v>-12</v>
      </c>
      <c r="J2049" s="13" t="str">
        <f>VLOOKUP(MONTH(Tabla7[[#This Row],[Fecha del movimiento]]),Tablas!$O$4:$P$15,2,0)</f>
        <v>Jun</v>
      </c>
      <c r="K2049" s="6">
        <f>YEAR(Tabla7[[#This Row],[Fecha del movimiento]])</f>
        <v>2018</v>
      </c>
    </row>
    <row r="2050" spans="2:11" x14ac:dyDescent="0.2">
      <c r="B2050" s="8">
        <v>43277</v>
      </c>
      <c r="C2050" s="6" t="s">
        <v>2902</v>
      </c>
      <c r="D2050" s="6">
        <v>300321</v>
      </c>
      <c r="E2050" s="6" t="s">
        <v>648</v>
      </c>
      <c r="F2050" s="6" t="s">
        <v>21</v>
      </c>
      <c r="G2050" s="6" t="s">
        <v>12</v>
      </c>
      <c r="H2050" s="6" t="s">
        <v>923</v>
      </c>
      <c r="I2050" s="6">
        <v>15</v>
      </c>
      <c r="J2050" s="13" t="str">
        <f>VLOOKUP(MONTH(Tabla7[[#This Row],[Fecha del movimiento]]),Tablas!$O$4:$P$15,2,0)</f>
        <v>Jun</v>
      </c>
      <c r="K2050" s="6">
        <f>YEAR(Tabla7[[#This Row],[Fecha del movimiento]])</f>
        <v>2018</v>
      </c>
    </row>
    <row r="2051" spans="2:11" x14ac:dyDescent="0.2">
      <c r="B2051" s="8">
        <v>43109</v>
      </c>
      <c r="C2051" s="6" t="s">
        <v>2903</v>
      </c>
      <c r="D2051" s="6">
        <v>300043</v>
      </c>
      <c r="E2051" s="6" t="s">
        <v>631</v>
      </c>
      <c r="F2051" s="6" t="s">
        <v>21</v>
      </c>
      <c r="G2051" s="6" t="s">
        <v>6</v>
      </c>
      <c r="H2051" s="6" t="s">
        <v>923</v>
      </c>
      <c r="I2051" s="6">
        <v>15</v>
      </c>
      <c r="J2051" s="13" t="str">
        <f>VLOOKUP(MONTH(Tabla7[[#This Row],[Fecha del movimiento]]),Tablas!$O$4:$P$15,2,0)</f>
        <v>Ene</v>
      </c>
      <c r="K2051" s="6">
        <f>YEAR(Tabla7[[#This Row],[Fecha del movimiento]])</f>
        <v>2018</v>
      </c>
    </row>
    <row r="2052" spans="2:11" x14ac:dyDescent="0.2">
      <c r="B2052" s="8">
        <v>43273</v>
      </c>
      <c r="C2052" s="6" t="s">
        <v>2904</v>
      </c>
      <c r="D2052" s="6">
        <v>300606</v>
      </c>
      <c r="E2052" s="6" t="s">
        <v>436</v>
      </c>
      <c r="F2052" s="6" t="s">
        <v>21</v>
      </c>
      <c r="G2052" s="6" t="s">
        <v>2</v>
      </c>
      <c r="H2052" s="6" t="s">
        <v>917</v>
      </c>
      <c r="I2052" s="6">
        <v>-18</v>
      </c>
      <c r="J2052" s="13" t="str">
        <f>VLOOKUP(MONTH(Tabla7[[#This Row],[Fecha del movimiento]]),Tablas!$O$4:$P$15,2,0)</f>
        <v>Jun</v>
      </c>
      <c r="K2052" s="6">
        <f>YEAR(Tabla7[[#This Row],[Fecha del movimiento]])</f>
        <v>2018</v>
      </c>
    </row>
    <row r="2053" spans="2:11" x14ac:dyDescent="0.2">
      <c r="B2053" s="8">
        <v>43260</v>
      </c>
      <c r="C2053" s="6" t="s">
        <v>2905</v>
      </c>
      <c r="D2053" s="6">
        <v>300219</v>
      </c>
      <c r="E2053" s="6" t="s">
        <v>714</v>
      </c>
      <c r="F2053" s="6" t="s">
        <v>21</v>
      </c>
      <c r="G2053" s="6" t="s">
        <v>11</v>
      </c>
      <c r="H2053" s="6" t="s">
        <v>917</v>
      </c>
      <c r="I2053" s="6">
        <v>-5</v>
      </c>
      <c r="J2053" s="13" t="str">
        <f>VLOOKUP(MONTH(Tabla7[[#This Row],[Fecha del movimiento]]),Tablas!$O$4:$P$15,2,0)</f>
        <v>Jun</v>
      </c>
      <c r="K2053" s="6">
        <f>YEAR(Tabla7[[#This Row],[Fecha del movimiento]])</f>
        <v>2018</v>
      </c>
    </row>
    <row r="2054" spans="2:11" x14ac:dyDescent="0.2">
      <c r="B2054" s="8">
        <v>43182</v>
      </c>
      <c r="C2054" s="6" t="s">
        <v>2906</v>
      </c>
      <c r="D2054" s="6">
        <v>300248</v>
      </c>
      <c r="E2054" s="6" t="s">
        <v>696</v>
      </c>
      <c r="F2054" s="6" t="s">
        <v>21</v>
      </c>
      <c r="G2054" s="6" t="s">
        <v>13</v>
      </c>
      <c r="H2054" s="6" t="s">
        <v>917</v>
      </c>
      <c r="I2054" s="6">
        <v>-16</v>
      </c>
      <c r="J2054" s="13" t="str">
        <f>VLOOKUP(MONTH(Tabla7[[#This Row],[Fecha del movimiento]]),Tablas!$O$4:$P$15,2,0)</f>
        <v>Mar</v>
      </c>
      <c r="K2054" s="6">
        <f>YEAR(Tabla7[[#This Row],[Fecha del movimiento]])</f>
        <v>2018</v>
      </c>
    </row>
    <row r="2055" spans="2:11" x14ac:dyDescent="0.2">
      <c r="B2055" s="8">
        <v>43196</v>
      </c>
      <c r="C2055" s="6" t="s">
        <v>2907</v>
      </c>
      <c r="D2055" s="6">
        <v>300381</v>
      </c>
      <c r="E2055" s="6" t="s">
        <v>609</v>
      </c>
      <c r="F2055" s="6" t="s">
        <v>21</v>
      </c>
      <c r="G2055" s="6" t="s">
        <v>2</v>
      </c>
      <c r="H2055" s="6" t="s">
        <v>923</v>
      </c>
      <c r="I2055" s="6">
        <v>10</v>
      </c>
      <c r="J2055" s="13" t="str">
        <f>VLOOKUP(MONTH(Tabla7[[#This Row],[Fecha del movimiento]]),Tablas!$O$4:$P$15,2,0)</f>
        <v>Abr</v>
      </c>
      <c r="K2055" s="6">
        <f>YEAR(Tabla7[[#This Row],[Fecha del movimiento]])</f>
        <v>2018</v>
      </c>
    </row>
    <row r="2056" spans="2:11" x14ac:dyDescent="0.2">
      <c r="B2056" s="8">
        <v>43207</v>
      </c>
      <c r="C2056" s="6" t="s">
        <v>2908</v>
      </c>
      <c r="D2056" s="6">
        <v>300148</v>
      </c>
      <c r="E2056" s="6" t="s">
        <v>658</v>
      </c>
      <c r="F2056" s="6" t="s">
        <v>21</v>
      </c>
      <c r="G2056" s="6" t="s">
        <v>13</v>
      </c>
      <c r="H2056" s="6" t="s">
        <v>917</v>
      </c>
      <c r="I2056" s="6">
        <v>-13</v>
      </c>
      <c r="J2056" s="13" t="str">
        <f>VLOOKUP(MONTH(Tabla7[[#This Row],[Fecha del movimiento]]),Tablas!$O$4:$P$15,2,0)</f>
        <v>Abr</v>
      </c>
      <c r="K2056" s="6">
        <f>YEAR(Tabla7[[#This Row],[Fecha del movimiento]])</f>
        <v>2018</v>
      </c>
    </row>
    <row r="2057" spans="2:11" x14ac:dyDescent="0.2">
      <c r="B2057" s="8">
        <v>43251</v>
      </c>
      <c r="C2057" s="6" t="s">
        <v>2909</v>
      </c>
      <c r="D2057" s="6">
        <v>300214</v>
      </c>
      <c r="E2057" s="6" t="s">
        <v>719</v>
      </c>
      <c r="F2057" s="6" t="s">
        <v>21</v>
      </c>
      <c r="G2057" s="6" t="s">
        <v>13</v>
      </c>
      <c r="H2057" s="6" t="s">
        <v>917</v>
      </c>
      <c r="I2057" s="6">
        <v>-12</v>
      </c>
      <c r="J2057" s="13" t="str">
        <f>VLOOKUP(MONTH(Tabla7[[#This Row],[Fecha del movimiento]]),Tablas!$O$4:$P$15,2,0)</f>
        <v>May</v>
      </c>
      <c r="K2057" s="6">
        <f>YEAR(Tabla7[[#This Row],[Fecha del movimiento]])</f>
        <v>2018</v>
      </c>
    </row>
    <row r="2058" spans="2:11" x14ac:dyDescent="0.2">
      <c r="B2058" s="8">
        <v>43229</v>
      </c>
      <c r="C2058" s="6" t="s">
        <v>2910</v>
      </c>
      <c r="D2058" s="6">
        <v>300728</v>
      </c>
      <c r="E2058" s="6" t="s">
        <v>330</v>
      </c>
      <c r="F2058" s="6" t="s">
        <v>21</v>
      </c>
      <c r="G2058" s="6" t="s">
        <v>7</v>
      </c>
      <c r="H2058" s="6" t="s">
        <v>923</v>
      </c>
      <c r="I2058" s="6">
        <v>12</v>
      </c>
      <c r="J2058" s="13" t="str">
        <f>VLOOKUP(MONTH(Tabla7[[#This Row],[Fecha del movimiento]]),Tablas!$O$4:$P$15,2,0)</f>
        <v>May</v>
      </c>
      <c r="K2058" s="6">
        <f>YEAR(Tabla7[[#This Row],[Fecha del movimiento]])</f>
        <v>2018</v>
      </c>
    </row>
    <row r="2059" spans="2:11" x14ac:dyDescent="0.2">
      <c r="B2059" s="8">
        <v>43316</v>
      </c>
      <c r="C2059" s="6" t="s">
        <v>2911</v>
      </c>
      <c r="D2059" s="6">
        <v>300983</v>
      </c>
      <c r="E2059" s="6" t="s">
        <v>93</v>
      </c>
      <c r="F2059" s="6" t="s">
        <v>21</v>
      </c>
      <c r="G2059" s="6" t="s">
        <v>13</v>
      </c>
      <c r="H2059" s="6" t="s">
        <v>923</v>
      </c>
      <c r="I2059" s="6">
        <v>19</v>
      </c>
      <c r="J2059" s="13" t="str">
        <f>VLOOKUP(MONTH(Tabla7[[#This Row],[Fecha del movimiento]]),Tablas!$O$4:$P$15,2,0)</f>
        <v>Ago</v>
      </c>
      <c r="K2059" s="6">
        <f>YEAR(Tabla7[[#This Row],[Fecha del movimiento]])</f>
        <v>2018</v>
      </c>
    </row>
    <row r="2060" spans="2:11" x14ac:dyDescent="0.2">
      <c r="B2060" s="8">
        <v>43188</v>
      </c>
      <c r="C2060" s="6" t="s">
        <v>2912</v>
      </c>
      <c r="D2060" s="6">
        <v>300541</v>
      </c>
      <c r="E2060" s="6" t="s">
        <v>487</v>
      </c>
      <c r="F2060" s="6" t="s">
        <v>21</v>
      </c>
      <c r="G2060" s="6" t="s">
        <v>6</v>
      </c>
      <c r="H2060" s="6" t="s">
        <v>923</v>
      </c>
      <c r="I2060" s="6">
        <v>14</v>
      </c>
      <c r="J2060" s="13" t="str">
        <f>VLOOKUP(MONTH(Tabla7[[#This Row],[Fecha del movimiento]]),Tablas!$O$4:$P$15,2,0)</f>
        <v>Mar</v>
      </c>
      <c r="K2060" s="6">
        <f>YEAR(Tabla7[[#This Row],[Fecha del movimiento]])</f>
        <v>2018</v>
      </c>
    </row>
    <row r="2061" spans="2:11" x14ac:dyDescent="0.2">
      <c r="B2061" s="8">
        <v>43168</v>
      </c>
      <c r="C2061" s="6" t="s">
        <v>2913</v>
      </c>
      <c r="D2061" s="6">
        <v>300694</v>
      </c>
      <c r="E2061" s="6" t="s">
        <v>363</v>
      </c>
      <c r="F2061" s="6" t="s">
        <v>21</v>
      </c>
      <c r="G2061" s="6" t="s">
        <v>13</v>
      </c>
      <c r="H2061" s="6" t="s">
        <v>923</v>
      </c>
      <c r="I2061" s="6">
        <v>18</v>
      </c>
      <c r="J2061" s="13" t="str">
        <f>VLOOKUP(MONTH(Tabla7[[#This Row],[Fecha del movimiento]]),Tablas!$O$4:$P$15,2,0)</f>
        <v>Mar</v>
      </c>
      <c r="K2061" s="6">
        <f>YEAR(Tabla7[[#This Row],[Fecha del movimiento]])</f>
        <v>2018</v>
      </c>
    </row>
    <row r="2062" spans="2:11" x14ac:dyDescent="0.2">
      <c r="B2062" s="8">
        <v>43118</v>
      </c>
      <c r="C2062" s="6" t="s">
        <v>2914</v>
      </c>
      <c r="D2062" s="6">
        <v>300437</v>
      </c>
      <c r="E2062" s="6" t="s">
        <v>542</v>
      </c>
      <c r="F2062" s="6" t="s">
        <v>21</v>
      </c>
      <c r="G2062" s="6" t="s">
        <v>13</v>
      </c>
      <c r="H2062" s="6" t="s">
        <v>917</v>
      </c>
      <c r="I2062" s="6">
        <v>-19</v>
      </c>
      <c r="J2062" s="13" t="str">
        <f>VLOOKUP(MONTH(Tabla7[[#This Row],[Fecha del movimiento]]),Tablas!$O$4:$P$15,2,0)</f>
        <v>Ene</v>
      </c>
      <c r="K2062" s="6">
        <f>YEAR(Tabla7[[#This Row],[Fecha del movimiento]])</f>
        <v>2018</v>
      </c>
    </row>
    <row r="2063" spans="2:11" x14ac:dyDescent="0.2">
      <c r="B2063" s="8">
        <v>43150</v>
      </c>
      <c r="C2063" s="6" t="s">
        <v>2915</v>
      </c>
      <c r="D2063" s="6">
        <v>300291</v>
      </c>
      <c r="E2063" s="6" t="s">
        <v>666</v>
      </c>
      <c r="F2063" s="6" t="s">
        <v>21</v>
      </c>
      <c r="G2063" s="6" t="s">
        <v>12</v>
      </c>
      <c r="H2063" s="6" t="s">
        <v>923</v>
      </c>
      <c r="I2063" s="6">
        <v>19</v>
      </c>
      <c r="J2063" s="13" t="str">
        <f>VLOOKUP(MONTH(Tabla7[[#This Row],[Fecha del movimiento]]),Tablas!$O$4:$P$15,2,0)</f>
        <v>Feb</v>
      </c>
      <c r="K2063" s="6">
        <f>YEAR(Tabla7[[#This Row],[Fecha del movimiento]])</f>
        <v>2018</v>
      </c>
    </row>
    <row r="2064" spans="2:11" x14ac:dyDescent="0.2">
      <c r="B2064" s="8">
        <v>43147</v>
      </c>
      <c r="C2064" s="6" t="s">
        <v>2916</v>
      </c>
      <c r="D2064" s="6">
        <v>300736</v>
      </c>
      <c r="E2064" s="6" t="s">
        <v>323</v>
      </c>
      <c r="F2064" s="6" t="s">
        <v>21</v>
      </c>
      <c r="G2064" s="6" t="s">
        <v>2</v>
      </c>
      <c r="H2064" s="6" t="s">
        <v>923</v>
      </c>
      <c r="I2064" s="6">
        <v>18</v>
      </c>
      <c r="J2064" s="13" t="str">
        <f>VLOOKUP(MONTH(Tabla7[[#This Row],[Fecha del movimiento]]),Tablas!$O$4:$P$15,2,0)</f>
        <v>Feb</v>
      </c>
      <c r="K2064" s="6">
        <f>YEAR(Tabla7[[#This Row],[Fecha del movimiento]])</f>
        <v>2018</v>
      </c>
    </row>
    <row r="2065" spans="2:11" x14ac:dyDescent="0.2">
      <c r="B2065" s="8">
        <v>43267</v>
      </c>
      <c r="C2065" s="6" t="s">
        <v>2917</v>
      </c>
      <c r="D2065" s="6">
        <v>300971</v>
      </c>
      <c r="E2065" s="6" t="s">
        <v>104</v>
      </c>
      <c r="F2065" s="6" t="s">
        <v>21</v>
      </c>
      <c r="G2065" s="6" t="s">
        <v>10</v>
      </c>
      <c r="H2065" s="6" t="s">
        <v>923</v>
      </c>
      <c r="I2065" s="6">
        <v>18</v>
      </c>
      <c r="J2065" s="13" t="str">
        <f>VLOOKUP(MONTH(Tabla7[[#This Row],[Fecha del movimiento]]),Tablas!$O$4:$P$15,2,0)</f>
        <v>Jun</v>
      </c>
      <c r="K2065" s="6">
        <f>YEAR(Tabla7[[#This Row],[Fecha del movimiento]])</f>
        <v>2018</v>
      </c>
    </row>
    <row r="2066" spans="2:11" x14ac:dyDescent="0.2">
      <c r="B2066" s="8">
        <v>43277</v>
      </c>
      <c r="C2066" s="6" t="s">
        <v>2918</v>
      </c>
      <c r="D2066" s="6">
        <v>300646</v>
      </c>
      <c r="E2066" s="6" t="s">
        <v>399</v>
      </c>
      <c r="F2066" s="6" t="s">
        <v>21</v>
      </c>
      <c r="G2066" s="6" t="s">
        <v>10</v>
      </c>
      <c r="H2066" s="6" t="s">
        <v>923</v>
      </c>
      <c r="I2066" s="6">
        <v>12</v>
      </c>
      <c r="J2066" s="13" t="str">
        <f>VLOOKUP(MONTH(Tabla7[[#This Row],[Fecha del movimiento]]),Tablas!$O$4:$P$15,2,0)</f>
        <v>Jun</v>
      </c>
      <c r="K2066" s="6">
        <f>YEAR(Tabla7[[#This Row],[Fecha del movimiento]])</f>
        <v>2018</v>
      </c>
    </row>
    <row r="2067" spans="2:11" x14ac:dyDescent="0.2">
      <c r="B2067" s="8">
        <v>43240</v>
      </c>
      <c r="C2067" s="6" t="s">
        <v>2919</v>
      </c>
      <c r="D2067" s="6">
        <v>300918</v>
      </c>
      <c r="E2067" s="6" t="s">
        <v>154</v>
      </c>
      <c r="F2067" s="6" t="s">
        <v>21</v>
      </c>
      <c r="G2067" s="6" t="s">
        <v>6</v>
      </c>
      <c r="H2067" s="6" t="s">
        <v>923</v>
      </c>
      <c r="I2067" s="6">
        <v>10</v>
      </c>
      <c r="J2067" s="13" t="str">
        <f>VLOOKUP(MONTH(Tabla7[[#This Row],[Fecha del movimiento]]),Tablas!$O$4:$P$15,2,0)</f>
        <v>May</v>
      </c>
      <c r="K2067" s="6">
        <f>YEAR(Tabla7[[#This Row],[Fecha del movimiento]])</f>
        <v>2018</v>
      </c>
    </row>
    <row r="2068" spans="2:11" x14ac:dyDescent="0.2">
      <c r="B2068" s="8">
        <v>43262</v>
      </c>
      <c r="C2068" s="6" t="s">
        <v>2920</v>
      </c>
      <c r="D2068" s="6">
        <v>300530</v>
      </c>
      <c r="E2068" s="6" t="s">
        <v>498</v>
      </c>
      <c r="F2068" s="6" t="s">
        <v>21</v>
      </c>
      <c r="G2068" s="6" t="s">
        <v>13</v>
      </c>
      <c r="H2068" s="6" t="s">
        <v>917</v>
      </c>
      <c r="I2068" s="6">
        <v>-11</v>
      </c>
      <c r="J2068" s="13" t="str">
        <f>VLOOKUP(MONTH(Tabla7[[#This Row],[Fecha del movimiento]]),Tablas!$O$4:$P$15,2,0)</f>
        <v>Jun</v>
      </c>
      <c r="K2068" s="6">
        <f>YEAR(Tabla7[[#This Row],[Fecha del movimiento]])</f>
        <v>2018</v>
      </c>
    </row>
    <row r="2069" spans="2:11" x14ac:dyDescent="0.2">
      <c r="B2069" s="8">
        <v>43276</v>
      </c>
      <c r="C2069" s="6" t="s">
        <v>2921</v>
      </c>
      <c r="D2069" s="6">
        <v>300641</v>
      </c>
      <c r="E2069" s="6" t="s">
        <v>404</v>
      </c>
      <c r="F2069" s="6" t="s">
        <v>21</v>
      </c>
      <c r="G2069" s="6" t="s">
        <v>13</v>
      </c>
      <c r="H2069" s="6" t="s">
        <v>923</v>
      </c>
      <c r="I2069" s="6">
        <v>13</v>
      </c>
      <c r="J2069" s="13" t="str">
        <f>VLOOKUP(MONTH(Tabla7[[#This Row],[Fecha del movimiento]]),Tablas!$O$4:$P$15,2,0)</f>
        <v>Jun</v>
      </c>
      <c r="K2069" s="6">
        <f>YEAR(Tabla7[[#This Row],[Fecha del movimiento]])</f>
        <v>2018</v>
      </c>
    </row>
    <row r="2070" spans="2:11" x14ac:dyDescent="0.2">
      <c r="B2070" s="8">
        <v>43131</v>
      </c>
      <c r="C2070" s="6" t="s">
        <v>2922</v>
      </c>
      <c r="D2070" s="6">
        <v>300991</v>
      </c>
      <c r="E2070" s="6" t="s">
        <v>85</v>
      </c>
      <c r="F2070" s="6" t="s">
        <v>21</v>
      </c>
      <c r="G2070" s="6" t="s">
        <v>7</v>
      </c>
      <c r="H2070" s="6" t="s">
        <v>923</v>
      </c>
      <c r="I2070" s="6">
        <v>19</v>
      </c>
      <c r="J2070" s="13" t="str">
        <f>VLOOKUP(MONTH(Tabla7[[#This Row],[Fecha del movimiento]]),Tablas!$O$4:$P$15,2,0)</f>
        <v>Ene</v>
      </c>
      <c r="K2070" s="6">
        <f>YEAR(Tabla7[[#This Row],[Fecha del movimiento]])</f>
        <v>2018</v>
      </c>
    </row>
    <row r="2071" spans="2:11" x14ac:dyDescent="0.2">
      <c r="B2071" s="8">
        <v>43253</v>
      </c>
      <c r="C2071" s="6" t="s">
        <v>2923</v>
      </c>
      <c r="D2071" s="6">
        <v>300633</v>
      </c>
      <c r="E2071" s="6" t="s">
        <v>411</v>
      </c>
      <c r="F2071" s="6" t="s">
        <v>21</v>
      </c>
      <c r="G2071" s="6" t="s">
        <v>10</v>
      </c>
      <c r="H2071" s="6" t="s">
        <v>923</v>
      </c>
      <c r="I2071" s="6">
        <v>16</v>
      </c>
      <c r="J2071" s="13" t="str">
        <f>VLOOKUP(MONTH(Tabla7[[#This Row],[Fecha del movimiento]]),Tablas!$O$4:$P$15,2,0)</f>
        <v>Jun</v>
      </c>
      <c r="K2071" s="6">
        <f>YEAR(Tabla7[[#This Row],[Fecha del movimiento]])</f>
        <v>2018</v>
      </c>
    </row>
    <row r="2072" spans="2:11" x14ac:dyDescent="0.2">
      <c r="B2072" s="8">
        <v>43259</v>
      </c>
      <c r="C2072" s="6" t="s">
        <v>2924</v>
      </c>
      <c r="D2072" s="6">
        <v>300149</v>
      </c>
      <c r="E2072" s="6" t="s">
        <v>754</v>
      </c>
      <c r="F2072" s="6" t="s">
        <v>21</v>
      </c>
      <c r="G2072" s="6" t="s">
        <v>7</v>
      </c>
      <c r="H2072" s="6" t="s">
        <v>917</v>
      </c>
      <c r="I2072" s="6">
        <v>-10</v>
      </c>
      <c r="J2072" s="13" t="str">
        <f>VLOOKUP(MONTH(Tabla7[[#This Row],[Fecha del movimiento]]),Tablas!$O$4:$P$15,2,0)</f>
        <v>Jun</v>
      </c>
      <c r="K2072" s="6">
        <f>YEAR(Tabla7[[#This Row],[Fecha del movimiento]])</f>
        <v>2018</v>
      </c>
    </row>
    <row r="2073" spans="2:11" x14ac:dyDescent="0.2">
      <c r="B2073" s="8">
        <v>43256</v>
      </c>
      <c r="C2073" s="6" t="s">
        <v>2925</v>
      </c>
      <c r="D2073" s="6">
        <v>300457</v>
      </c>
      <c r="E2073" s="6" t="s">
        <v>555</v>
      </c>
      <c r="F2073" s="6" t="s">
        <v>21</v>
      </c>
      <c r="G2073" s="6" t="s">
        <v>10</v>
      </c>
      <c r="H2073" s="6" t="s">
        <v>923</v>
      </c>
      <c r="I2073" s="6">
        <v>14</v>
      </c>
      <c r="J2073" s="13" t="str">
        <f>VLOOKUP(MONTH(Tabla7[[#This Row],[Fecha del movimiento]]),Tablas!$O$4:$P$15,2,0)</f>
        <v>Jun</v>
      </c>
      <c r="K2073" s="6">
        <f>YEAR(Tabla7[[#This Row],[Fecha del movimiento]])</f>
        <v>2018</v>
      </c>
    </row>
    <row r="2074" spans="2:11" x14ac:dyDescent="0.2">
      <c r="B2074" s="8">
        <v>43316</v>
      </c>
      <c r="C2074" s="6" t="s">
        <v>2926</v>
      </c>
      <c r="D2074" s="6">
        <v>300060</v>
      </c>
      <c r="E2074" s="6" t="s">
        <v>142</v>
      </c>
      <c r="F2074" s="6" t="s">
        <v>21</v>
      </c>
      <c r="G2074" s="6" t="s">
        <v>6</v>
      </c>
      <c r="H2074" s="6" t="s">
        <v>917</v>
      </c>
      <c r="I2074" s="6">
        <v>-9</v>
      </c>
      <c r="J2074" s="13" t="str">
        <f>VLOOKUP(MONTH(Tabla7[[#This Row],[Fecha del movimiento]]),Tablas!$O$4:$P$15,2,0)</f>
        <v>Ago</v>
      </c>
      <c r="K2074" s="6">
        <f>YEAR(Tabla7[[#This Row],[Fecha del movimiento]])</f>
        <v>2018</v>
      </c>
    </row>
    <row r="2075" spans="2:11" x14ac:dyDescent="0.2">
      <c r="B2075" s="8">
        <v>43329</v>
      </c>
      <c r="C2075" s="6" t="s">
        <v>2927</v>
      </c>
      <c r="D2075" s="6">
        <v>300271</v>
      </c>
      <c r="E2075" s="6" t="s">
        <v>681</v>
      </c>
      <c r="F2075" s="6" t="s">
        <v>21</v>
      </c>
      <c r="G2075" s="6" t="s">
        <v>13</v>
      </c>
      <c r="H2075" s="6" t="s">
        <v>917</v>
      </c>
      <c r="I2075" s="6">
        <v>-7</v>
      </c>
      <c r="J2075" s="13" t="str">
        <f>VLOOKUP(MONTH(Tabla7[[#This Row],[Fecha del movimiento]]),Tablas!$O$4:$P$15,2,0)</f>
        <v>Ago</v>
      </c>
      <c r="K2075" s="6">
        <f>YEAR(Tabla7[[#This Row],[Fecha del movimiento]])</f>
        <v>2018</v>
      </c>
    </row>
    <row r="2076" spans="2:11" x14ac:dyDescent="0.2">
      <c r="B2076" s="8">
        <v>43207</v>
      </c>
      <c r="C2076" s="6" t="s">
        <v>2928</v>
      </c>
      <c r="D2076" s="6">
        <v>300197</v>
      </c>
      <c r="E2076" s="6" t="s">
        <v>730</v>
      </c>
      <c r="F2076" s="6" t="s">
        <v>21</v>
      </c>
      <c r="G2076" s="6" t="s">
        <v>4</v>
      </c>
      <c r="H2076" s="6" t="s">
        <v>917</v>
      </c>
      <c r="I2076" s="6">
        <v>-18</v>
      </c>
      <c r="J2076" s="13" t="str">
        <f>VLOOKUP(MONTH(Tabla7[[#This Row],[Fecha del movimiento]]),Tablas!$O$4:$P$15,2,0)</f>
        <v>Abr</v>
      </c>
      <c r="K2076" s="6">
        <f>YEAR(Tabla7[[#This Row],[Fecha del movimiento]])</f>
        <v>2018</v>
      </c>
    </row>
    <row r="2077" spans="2:11" x14ac:dyDescent="0.2">
      <c r="B2077" s="8">
        <v>43134</v>
      </c>
      <c r="C2077" s="6" t="s">
        <v>2929</v>
      </c>
      <c r="D2077" s="6">
        <v>300655</v>
      </c>
      <c r="E2077" s="6" t="s">
        <v>391</v>
      </c>
      <c r="F2077" s="6" t="s">
        <v>21</v>
      </c>
      <c r="G2077" s="6" t="s">
        <v>2</v>
      </c>
      <c r="H2077" s="6" t="s">
        <v>923</v>
      </c>
      <c r="I2077" s="6">
        <v>12</v>
      </c>
      <c r="J2077" s="13" t="str">
        <f>VLOOKUP(MONTH(Tabla7[[#This Row],[Fecha del movimiento]]),Tablas!$O$4:$P$15,2,0)</f>
        <v>Feb</v>
      </c>
      <c r="K2077" s="6">
        <f>YEAR(Tabla7[[#This Row],[Fecha del movimiento]])</f>
        <v>2018</v>
      </c>
    </row>
    <row r="2078" spans="2:11" x14ac:dyDescent="0.2">
      <c r="B2078" s="8">
        <v>43121</v>
      </c>
      <c r="C2078" s="6" t="s">
        <v>2930</v>
      </c>
      <c r="D2078" s="6">
        <v>300201</v>
      </c>
      <c r="E2078" s="6" t="s">
        <v>318</v>
      </c>
      <c r="F2078" s="6" t="s">
        <v>21</v>
      </c>
      <c r="G2078" s="6" t="s">
        <v>2</v>
      </c>
      <c r="H2078" s="6" t="s">
        <v>917</v>
      </c>
      <c r="I2078" s="6">
        <v>-11</v>
      </c>
      <c r="J2078" s="13" t="str">
        <f>VLOOKUP(MONTH(Tabla7[[#This Row],[Fecha del movimiento]]),Tablas!$O$4:$P$15,2,0)</f>
        <v>Ene</v>
      </c>
      <c r="K2078" s="6">
        <f>YEAR(Tabla7[[#This Row],[Fecha del movimiento]])</f>
        <v>2018</v>
      </c>
    </row>
    <row r="2079" spans="2:11" x14ac:dyDescent="0.2">
      <c r="B2079" s="8">
        <v>43289</v>
      </c>
      <c r="C2079" s="6" t="s">
        <v>2931</v>
      </c>
      <c r="D2079" s="6">
        <v>300850</v>
      </c>
      <c r="E2079" s="6" t="s">
        <v>220</v>
      </c>
      <c r="F2079" s="6" t="s">
        <v>21</v>
      </c>
      <c r="G2079" s="6" t="s">
        <v>7</v>
      </c>
      <c r="H2079" s="6" t="s">
        <v>923</v>
      </c>
      <c r="I2079" s="6">
        <v>10</v>
      </c>
      <c r="J2079" s="13" t="str">
        <f>VLOOKUP(MONTH(Tabla7[[#This Row],[Fecha del movimiento]]),Tablas!$O$4:$P$15,2,0)</f>
        <v>Jul</v>
      </c>
      <c r="K2079" s="6">
        <f>YEAR(Tabla7[[#This Row],[Fecha del movimiento]])</f>
        <v>2018</v>
      </c>
    </row>
    <row r="2080" spans="2:11" x14ac:dyDescent="0.2">
      <c r="B2080" s="8">
        <v>43123</v>
      </c>
      <c r="C2080" s="6" t="s">
        <v>2932</v>
      </c>
      <c r="D2080" s="6">
        <v>300045</v>
      </c>
      <c r="E2080" s="6" t="s">
        <v>267</v>
      </c>
      <c r="F2080" s="6" t="s">
        <v>21</v>
      </c>
      <c r="G2080" s="6" t="s">
        <v>5</v>
      </c>
      <c r="H2080" s="6" t="s">
        <v>917</v>
      </c>
      <c r="I2080" s="6">
        <v>-10</v>
      </c>
      <c r="J2080" s="13" t="str">
        <f>VLOOKUP(MONTH(Tabla7[[#This Row],[Fecha del movimiento]]),Tablas!$O$4:$P$15,2,0)</f>
        <v>Ene</v>
      </c>
      <c r="K2080" s="6">
        <f>YEAR(Tabla7[[#This Row],[Fecha del movimiento]])</f>
        <v>2018</v>
      </c>
    </row>
    <row r="2081" spans="2:11" x14ac:dyDescent="0.2">
      <c r="B2081" s="8">
        <v>43247</v>
      </c>
      <c r="C2081" s="6" t="s">
        <v>2933</v>
      </c>
      <c r="D2081" s="6">
        <v>300519</v>
      </c>
      <c r="E2081" s="6" t="s">
        <v>508</v>
      </c>
      <c r="F2081" s="6" t="s">
        <v>21</v>
      </c>
      <c r="G2081" s="6" t="s">
        <v>7</v>
      </c>
      <c r="H2081" s="6" t="s">
        <v>923</v>
      </c>
      <c r="I2081" s="6">
        <v>11</v>
      </c>
      <c r="J2081" s="13" t="str">
        <f>VLOOKUP(MONTH(Tabla7[[#This Row],[Fecha del movimiento]]),Tablas!$O$4:$P$15,2,0)</f>
        <v>May</v>
      </c>
      <c r="K2081" s="6">
        <f>YEAR(Tabla7[[#This Row],[Fecha del movimiento]])</f>
        <v>2018</v>
      </c>
    </row>
    <row r="2082" spans="2:11" x14ac:dyDescent="0.2">
      <c r="B2082" s="8">
        <v>43152</v>
      </c>
      <c r="C2082" s="6" t="s">
        <v>2934</v>
      </c>
      <c r="D2082" s="6">
        <v>300752</v>
      </c>
      <c r="E2082" s="6" t="s">
        <v>310</v>
      </c>
      <c r="F2082" s="6" t="s">
        <v>21</v>
      </c>
      <c r="G2082" s="6" t="s">
        <v>12</v>
      </c>
      <c r="H2082" s="6" t="s">
        <v>917</v>
      </c>
      <c r="I2082" s="6">
        <v>-16</v>
      </c>
      <c r="J2082" s="13" t="str">
        <f>VLOOKUP(MONTH(Tabla7[[#This Row],[Fecha del movimiento]]),Tablas!$O$4:$P$15,2,0)</f>
        <v>Feb</v>
      </c>
      <c r="K2082" s="6">
        <f>YEAR(Tabla7[[#This Row],[Fecha del movimiento]])</f>
        <v>2018</v>
      </c>
    </row>
    <row r="2083" spans="2:11" x14ac:dyDescent="0.2">
      <c r="B2083" s="8">
        <v>43286</v>
      </c>
      <c r="C2083" s="6" t="s">
        <v>2935</v>
      </c>
      <c r="D2083" s="6">
        <v>300848</v>
      </c>
      <c r="E2083" s="6" t="s">
        <v>222</v>
      </c>
      <c r="F2083" s="6" t="s">
        <v>21</v>
      </c>
      <c r="G2083" s="6" t="s">
        <v>6</v>
      </c>
      <c r="H2083" s="6" t="s">
        <v>917</v>
      </c>
      <c r="I2083" s="6">
        <v>-19</v>
      </c>
      <c r="J2083" s="13" t="str">
        <f>VLOOKUP(MONTH(Tabla7[[#This Row],[Fecha del movimiento]]),Tablas!$O$4:$P$15,2,0)</f>
        <v>Jul</v>
      </c>
      <c r="K2083" s="6">
        <f>YEAR(Tabla7[[#This Row],[Fecha del movimiento]])</f>
        <v>2018</v>
      </c>
    </row>
    <row r="2084" spans="2:11" x14ac:dyDescent="0.2">
      <c r="B2084" s="8">
        <v>43320</v>
      </c>
      <c r="C2084" s="6" t="s">
        <v>2936</v>
      </c>
      <c r="D2084" s="6">
        <v>300308</v>
      </c>
      <c r="E2084" s="6" t="s">
        <v>388</v>
      </c>
      <c r="F2084" s="6" t="s">
        <v>21</v>
      </c>
      <c r="G2084" s="6" t="s">
        <v>1</v>
      </c>
      <c r="H2084" s="6" t="s">
        <v>923</v>
      </c>
      <c r="I2084" s="6">
        <v>16</v>
      </c>
      <c r="J2084" s="13" t="str">
        <f>VLOOKUP(MONTH(Tabla7[[#This Row],[Fecha del movimiento]]),Tablas!$O$4:$P$15,2,0)</f>
        <v>Ago</v>
      </c>
      <c r="K2084" s="6">
        <f>YEAR(Tabla7[[#This Row],[Fecha del movimiento]])</f>
        <v>2018</v>
      </c>
    </row>
    <row r="2085" spans="2:11" x14ac:dyDescent="0.2">
      <c r="B2085" s="8">
        <v>43247</v>
      </c>
      <c r="C2085" s="6" t="s">
        <v>2937</v>
      </c>
      <c r="D2085" s="6">
        <v>300874</v>
      </c>
      <c r="E2085" s="6" t="s">
        <v>197</v>
      </c>
      <c r="F2085" s="6" t="s">
        <v>21</v>
      </c>
      <c r="G2085" s="6" t="s">
        <v>13</v>
      </c>
      <c r="H2085" s="6" t="s">
        <v>917</v>
      </c>
      <c r="I2085" s="6">
        <v>-13</v>
      </c>
      <c r="J2085" s="13" t="str">
        <f>VLOOKUP(MONTH(Tabla7[[#This Row],[Fecha del movimiento]]),Tablas!$O$4:$P$15,2,0)</f>
        <v>May</v>
      </c>
      <c r="K2085" s="6">
        <f>YEAR(Tabla7[[#This Row],[Fecha del movimiento]])</f>
        <v>2018</v>
      </c>
    </row>
    <row r="2086" spans="2:11" x14ac:dyDescent="0.2">
      <c r="B2086" s="8">
        <v>43103</v>
      </c>
      <c r="C2086" s="6" t="s">
        <v>2938</v>
      </c>
      <c r="D2086" s="6">
        <v>300680</v>
      </c>
      <c r="E2086" s="6" t="s">
        <v>373</v>
      </c>
      <c r="F2086" s="6" t="s">
        <v>21</v>
      </c>
      <c r="G2086" s="6" t="s">
        <v>13</v>
      </c>
      <c r="H2086" s="6" t="s">
        <v>923</v>
      </c>
      <c r="I2086" s="6">
        <v>15</v>
      </c>
      <c r="J2086" s="13" t="str">
        <f>VLOOKUP(MONTH(Tabla7[[#This Row],[Fecha del movimiento]]),Tablas!$O$4:$P$15,2,0)</f>
        <v>Ene</v>
      </c>
      <c r="K2086" s="6">
        <f>YEAR(Tabla7[[#This Row],[Fecha del movimiento]])</f>
        <v>2018</v>
      </c>
    </row>
    <row r="2087" spans="2:11" x14ac:dyDescent="0.2">
      <c r="B2087" s="8">
        <v>43185</v>
      </c>
      <c r="C2087" s="6" t="s">
        <v>2939</v>
      </c>
      <c r="D2087" s="6">
        <v>300249</v>
      </c>
      <c r="E2087" s="6" t="s">
        <v>695</v>
      </c>
      <c r="F2087" s="6" t="s">
        <v>21</v>
      </c>
      <c r="G2087" s="6" t="s">
        <v>10</v>
      </c>
      <c r="H2087" s="6" t="s">
        <v>923</v>
      </c>
      <c r="I2087" s="6">
        <v>14</v>
      </c>
      <c r="J2087" s="13" t="str">
        <f>VLOOKUP(MONTH(Tabla7[[#This Row],[Fecha del movimiento]]),Tablas!$O$4:$P$15,2,0)</f>
        <v>Mar</v>
      </c>
      <c r="K2087" s="6">
        <f>YEAR(Tabla7[[#This Row],[Fecha del movimiento]])</f>
        <v>2018</v>
      </c>
    </row>
    <row r="2088" spans="2:11" x14ac:dyDescent="0.2">
      <c r="B2088" s="8">
        <v>43118</v>
      </c>
      <c r="C2088" s="6" t="s">
        <v>2940</v>
      </c>
      <c r="D2088" s="6">
        <v>300515</v>
      </c>
      <c r="E2088" s="6" t="s">
        <v>231</v>
      </c>
      <c r="F2088" s="6" t="s">
        <v>21</v>
      </c>
      <c r="G2088" s="6" t="s">
        <v>2</v>
      </c>
      <c r="H2088" s="6" t="s">
        <v>917</v>
      </c>
      <c r="I2088" s="6">
        <v>-5</v>
      </c>
      <c r="J2088" s="13" t="str">
        <f>VLOOKUP(MONTH(Tabla7[[#This Row],[Fecha del movimiento]]),Tablas!$O$4:$P$15,2,0)</f>
        <v>Ene</v>
      </c>
      <c r="K2088" s="6">
        <f>YEAR(Tabla7[[#This Row],[Fecha del movimiento]])</f>
        <v>2018</v>
      </c>
    </row>
    <row r="2089" spans="2:11" x14ac:dyDescent="0.2">
      <c r="B2089" s="8">
        <v>43306</v>
      </c>
      <c r="C2089" s="6" t="s">
        <v>2941</v>
      </c>
      <c r="D2089" s="6">
        <v>300100</v>
      </c>
      <c r="E2089" s="6" t="s">
        <v>772</v>
      </c>
      <c r="F2089" s="6" t="s">
        <v>21</v>
      </c>
      <c r="G2089" s="6" t="s">
        <v>13</v>
      </c>
      <c r="H2089" s="6" t="s">
        <v>917</v>
      </c>
      <c r="I2089" s="6">
        <v>-12</v>
      </c>
      <c r="J2089" s="13" t="str">
        <f>VLOOKUP(MONTH(Tabla7[[#This Row],[Fecha del movimiento]]),Tablas!$O$4:$P$15,2,0)</f>
        <v>Jul</v>
      </c>
      <c r="K2089" s="6">
        <f>YEAR(Tabla7[[#This Row],[Fecha del movimiento]])</f>
        <v>2018</v>
      </c>
    </row>
    <row r="2090" spans="2:11" x14ac:dyDescent="0.2">
      <c r="B2090" s="8">
        <v>43259</v>
      </c>
      <c r="C2090" s="6" t="s">
        <v>2942</v>
      </c>
      <c r="D2090" s="6">
        <v>300036</v>
      </c>
      <c r="E2090" s="6" t="s">
        <v>657</v>
      </c>
      <c r="F2090" s="6" t="s">
        <v>21</v>
      </c>
      <c r="G2090" s="6" t="s">
        <v>13</v>
      </c>
      <c r="H2090" s="6" t="s">
        <v>923</v>
      </c>
      <c r="I2090" s="6">
        <v>15</v>
      </c>
      <c r="J2090" s="13" t="str">
        <f>VLOOKUP(MONTH(Tabla7[[#This Row],[Fecha del movimiento]]),Tablas!$O$4:$P$15,2,0)</f>
        <v>Jun</v>
      </c>
      <c r="K2090" s="6">
        <f>YEAR(Tabla7[[#This Row],[Fecha del movimiento]])</f>
        <v>2018</v>
      </c>
    </row>
    <row r="2091" spans="2:11" x14ac:dyDescent="0.2">
      <c r="B2091" s="8">
        <v>43233</v>
      </c>
      <c r="C2091" s="6" t="s">
        <v>2943</v>
      </c>
      <c r="D2091" s="6">
        <v>300092</v>
      </c>
      <c r="E2091" s="6" t="s">
        <v>148</v>
      </c>
      <c r="F2091" s="6" t="s">
        <v>21</v>
      </c>
      <c r="G2091" s="6" t="s">
        <v>1</v>
      </c>
      <c r="H2091" s="6" t="s">
        <v>917</v>
      </c>
      <c r="I2091" s="6">
        <v>-9</v>
      </c>
      <c r="J2091" s="13" t="str">
        <f>VLOOKUP(MONTH(Tabla7[[#This Row],[Fecha del movimiento]]),Tablas!$O$4:$P$15,2,0)</f>
        <v>May</v>
      </c>
      <c r="K2091" s="6">
        <f>YEAR(Tabla7[[#This Row],[Fecha del movimiento]])</f>
        <v>2018</v>
      </c>
    </row>
    <row r="2092" spans="2:11" x14ac:dyDescent="0.2">
      <c r="B2092" s="8">
        <v>43113</v>
      </c>
      <c r="C2092" s="6" t="s">
        <v>2944</v>
      </c>
      <c r="D2092" s="6">
        <v>300994</v>
      </c>
      <c r="E2092" s="6" t="s">
        <v>82</v>
      </c>
      <c r="F2092" s="6" t="s">
        <v>21</v>
      </c>
      <c r="G2092" s="6" t="s">
        <v>10</v>
      </c>
      <c r="H2092" s="6" t="s">
        <v>917</v>
      </c>
      <c r="I2092" s="6">
        <v>-16</v>
      </c>
      <c r="J2092" s="13" t="str">
        <f>VLOOKUP(MONTH(Tabla7[[#This Row],[Fecha del movimiento]]),Tablas!$O$4:$P$15,2,0)</f>
        <v>Ene</v>
      </c>
      <c r="K2092" s="6">
        <f>YEAR(Tabla7[[#This Row],[Fecha del movimiento]])</f>
        <v>2018</v>
      </c>
    </row>
    <row r="2093" spans="2:11" x14ac:dyDescent="0.2">
      <c r="B2093" s="8">
        <v>43120</v>
      </c>
      <c r="C2093" s="6" t="s">
        <v>2945</v>
      </c>
      <c r="D2093" s="6">
        <v>300005</v>
      </c>
      <c r="E2093" s="6" t="s">
        <v>695</v>
      </c>
      <c r="F2093" s="6" t="s">
        <v>21</v>
      </c>
      <c r="G2093" s="6" t="s">
        <v>10</v>
      </c>
      <c r="H2093" s="6" t="s">
        <v>923</v>
      </c>
      <c r="I2093" s="6">
        <v>13</v>
      </c>
      <c r="J2093" s="13" t="str">
        <f>VLOOKUP(MONTH(Tabla7[[#This Row],[Fecha del movimiento]]),Tablas!$O$4:$P$15,2,0)</f>
        <v>Ene</v>
      </c>
      <c r="K2093" s="6">
        <f>YEAR(Tabla7[[#This Row],[Fecha del movimiento]])</f>
        <v>2018</v>
      </c>
    </row>
    <row r="2094" spans="2:11" x14ac:dyDescent="0.2">
      <c r="B2094" s="8">
        <v>43316</v>
      </c>
      <c r="C2094" s="6" t="s">
        <v>2946</v>
      </c>
      <c r="D2094" s="6">
        <v>300810</v>
      </c>
      <c r="E2094" s="6" t="s">
        <v>257</v>
      </c>
      <c r="F2094" s="6" t="s">
        <v>21</v>
      </c>
      <c r="G2094" s="6" t="s">
        <v>7</v>
      </c>
      <c r="H2094" s="6" t="s">
        <v>917</v>
      </c>
      <c r="I2094" s="6">
        <v>-15</v>
      </c>
      <c r="J2094" s="13" t="str">
        <f>VLOOKUP(MONTH(Tabla7[[#This Row],[Fecha del movimiento]]),Tablas!$O$4:$P$15,2,0)</f>
        <v>Ago</v>
      </c>
      <c r="K2094" s="6">
        <f>YEAR(Tabla7[[#This Row],[Fecha del movimiento]])</f>
        <v>2018</v>
      </c>
    </row>
    <row r="2095" spans="2:11" x14ac:dyDescent="0.2">
      <c r="B2095" s="8">
        <v>43236</v>
      </c>
      <c r="C2095" s="6" t="s">
        <v>2947</v>
      </c>
      <c r="D2095" s="6">
        <v>300600</v>
      </c>
      <c r="E2095" s="6" t="s">
        <v>442</v>
      </c>
      <c r="F2095" s="6" t="s">
        <v>21</v>
      </c>
      <c r="G2095" s="6" t="s">
        <v>2</v>
      </c>
      <c r="H2095" s="6" t="s">
        <v>917</v>
      </c>
      <c r="I2095" s="6">
        <v>-8</v>
      </c>
      <c r="J2095" s="13" t="str">
        <f>VLOOKUP(MONTH(Tabla7[[#This Row],[Fecha del movimiento]]),Tablas!$O$4:$P$15,2,0)</f>
        <v>May</v>
      </c>
      <c r="K2095" s="6">
        <f>YEAR(Tabla7[[#This Row],[Fecha del movimiento]])</f>
        <v>2018</v>
      </c>
    </row>
    <row r="2096" spans="2:11" x14ac:dyDescent="0.2">
      <c r="B2096" s="8">
        <v>43333</v>
      </c>
      <c r="C2096" s="6" t="s">
        <v>2948</v>
      </c>
      <c r="D2096" s="6">
        <v>300862</v>
      </c>
      <c r="E2096" s="6" t="s">
        <v>209</v>
      </c>
      <c r="F2096" s="6" t="s">
        <v>21</v>
      </c>
      <c r="G2096" s="6" t="s">
        <v>11</v>
      </c>
      <c r="H2096" s="6" t="s">
        <v>923</v>
      </c>
      <c r="I2096" s="6">
        <v>10</v>
      </c>
      <c r="J2096" s="13" t="str">
        <f>VLOOKUP(MONTH(Tabla7[[#This Row],[Fecha del movimiento]]),Tablas!$O$4:$P$15,2,0)</f>
        <v>Ago</v>
      </c>
      <c r="K2096" s="6">
        <f>YEAR(Tabla7[[#This Row],[Fecha del movimiento]])</f>
        <v>2018</v>
      </c>
    </row>
    <row r="2097" spans="2:11" x14ac:dyDescent="0.2">
      <c r="B2097" s="8">
        <v>43171</v>
      </c>
      <c r="C2097" s="6" t="s">
        <v>2949</v>
      </c>
      <c r="D2097" s="6">
        <v>300517</v>
      </c>
      <c r="E2097" s="6" t="s">
        <v>510</v>
      </c>
      <c r="F2097" s="6" t="s">
        <v>21</v>
      </c>
      <c r="G2097" s="6" t="s">
        <v>2</v>
      </c>
      <c r="H2097" s="6" t="s">
        <v>917</v>
      </c>
      <c r="I2097" s="6">
        <v>-5</v>
      </c>
      <c r="J2097" s="13" t="str">
        <f>VLOOKUP(MONTH(Tabla7[[#This Row],[Fecha del movimiento]]),Tablas!$O$4:$P$15,2,0)</f>
        <v>Mar</v>
      </c>
      <c r="K2097" s="6">
        <f>YEAR(Tabla7[[#This Row],[Fecha del movimiento]])</f>
        <v>2018</v>
      </c>
    </row>
    <row r="2098" spans="2:11" x14ac:dyDescent="0.2">
      <c r="B2098" s="8">
        <v>43117</v>
      </c>
      <c r="C2098" s="6" t="s">
        <v>2950</v>
      </c>
      <c r="D2098" s="6">
        <v>300498</v>
      </c>
      <c r="E2098" s="6" t="s">
        <v>525</v>
      </c>
      <c r="F2098" s="6" t="s">
        <v>21</v>
      </c>
      <c r="G2098" s="6" t="s">
        <v>13</v>
      </c>
      <c r="H2098" s="6" t="s">
        <v>917</v>
      </c>
      <c r="I2098" s="6">
        <v>-6</v>
      </c>
      <c r="J2098" s="13" t="str">
        <f>VLOOKUP(MONTH(Tabla7[[#This Row],[Fecha del movimiento]]),Tablas!$O$4:$P$15,2,0)</f>
        <v>Ene</v>
      </c>
      <c r="K2098" s="6">
        <f>YEAR(Tabla7[[#This Row],[Fecha del movimiento]])</f>
        <v>2018</v>
      </c>
    </row>
    <row r="2099" spans="2:11" x14ac:dyDescent="0.2">
      <c r="B2099" s="8">
        <v>43122</v>
      </c>
      <c r="C2099" s="6" t="s">
        <v>2951</v>
      </c>
      <c r="D2099" s="6">
        <v>300828</v>
      </c>
      <c r="E2099" s="6" t="s">
        <v>241</v>
      </c>
      <c r="F2099" s="6" t="s">
        <v>21</v>
      </c>
      <c r="G2099" s="6" t="s">
        <v>7</v>
      </c>
      <c r="H2099" s="6" t="s">
        <v>923</v>
      </c>
      <c r="I2099" s="6">
        <v>10</v>
      </c>
      <c r="J2099" s="13" t="str">
        <f>VLOOKUP(MONTH(Tabla7[[#This Row],[Fecha del movimiento]]),Tablas!$O$4:$P$15,2,0)</f>
        <v>Ene</v>
      </c>
      <c r="K2099" s="6">
        <f>YEAR(Tabla7[[#This Row],[Fecha del movimiento]])</f>
        <v>2018</v>
      </c>
    </row>
    <row r="2100" spans="2:11" x14ac:dyDescent="0.2">
      <c r="B2100" s="8">
        <v>43254</v>
      </c>
      <c r="C2100" s="6" t="s">
        <v>2952</v>
      </c>
      <c r="D2100" s="6">
        <v>300612</v>
      </c>
      <c r="E2100" s="6" t="s">
        <v>430</v>
      </c>
      <c r="F2100" s="6" t="s">
        <v>21</v>
      </c>
      <c r="G2100" s="6" t="s">
        <v>2</v>
      </c>
      <c r="H2100" s="6" t="s">
        <v>923</v>
      </c>
      <c r="I2100" s="6">
        <v>19</v>
      </c>
      <c r="J2100" s="13" t="str">
        <f>VLOOKUP(MONTH(Tabla7[[#This Row],[Fecha del movimiento]]),Tablas!$O$4:$P$15,2,0)</f>
        <v>Jun</v>
      </c>
      <c r="K2100" s="6">
        <f>YEAR(Tabla7[[#This Row],[Fecha del movimiento]])</f>
        <v>2018</v>
      </c>
    </row>
    <row r="2101" spans="2:11" x14ac:dyDescent="0.2">
      <c r="B2101" s="8">
        <v>43250</v>
      </c>
      <c r="C2101" s="6" t="s">
        <v>2953</v>
      </c>
      <c r="D2101" s="6">
        <v>300469</v>
      </c>
      <c r="E2101" s="6" t="s">
        <v>546</v>
      </c>
      <c r="F2101" s="6" t="s">
        <v>21</v>
      </c>
      <c r="G2101" s="6" t="s">
        <v>13</v>
      </c>
      <c r="H2101" s="6" t="s">
        <v>917</v>
      </c>
      <c r="I2101" s="6">
        <v>-19</v>
      </c>
      <c r="J2101" s="13" t="str">
        <f>VLOOKUP(MONTH(Tabla7[[#This Row],[Fecha del movimiento]]),Tablas!$O$4:$P$15,2,0)</f>
        <v>May</v>
      </c>
      <c r="K2101" s="6">
        <f>YEAR(Tabla7[[#This Row],[Fecha del movimiento]])</f>
        <v>2018</v>
      </c>
    </row>
    <row r="2102" spans="2:11" x14ac:dyDescent="0.2">
      <c r="B2102" s="8">
        <v>43113</v>
      </c>
      <c r="C2102" s="6" t="s">
        <v>2954</v>
      </c>
      <c r="D2102" s="6">
        <v>300187</v>
      </c>
      <c r="E2102" s="6" t="s">
        <v>565</v>
      </c>
      <c r="F2102" s="6" t="s">
        <v>21</v>
      </c>
      <c r="G2102" s="6" t="s">
        <v>5</v>
      </c>
      <c r="H2102" s="6" t="s">
        <v>917</v>
      </c>
      <c r="I2102" s="6">
        <v>-7</v>
      </c>
      <c r="J2102" s="13" t="str">
        <f>VLOOKUP(MONTH(Tabla7[[#This Row],[Fecha del movimiento]]),Tablas!$O$4:$P$15,2,0)</f>
        <v>Ene</v>
      </c>
      <c r="K2102" s="6">
        <f>YEAR(Tabla7[[#This Row],[Fecha del movimiento]])</f>
        <v>2018</v>
      </c>
    </row>
    <row r="2103" spans="2:11" x14ac:dyDescent="0.2">
      <c r="B2103" s="8">
        <v>43110</v>
      </c>
      <c r="C2103" s="6" t="s">
        <v>2955</v>
      </c>
      <c r="D2103" s="6">
        <v>300252</v>
      </c>
      <c r="E2103" s="6" t="s">
        <v>605</v>
      </c>
      <c r="F2103" s="6" t="s">
        <v>21</v>
      </c>
      <c r="G2103" s="6" t="s">
        <v>12</v>
      </c>
      <c r="H2103" s="6" t="s">
        <v>917</v>
      </c>
      <c r="I2103" s="6">
        <v>-5</v>
      </c>
      <c r="J2103" s="13" t="str">
        <f>VLOOKUP(MONTH(Tabla7[[#This Row],[Fecha del movimiento]]),Tablas!$O$4:$P$15,2,0)</f>
        <v>Ene</v>
      </c>
      <c r="K2103" s="6">
        <f>YEAR(Tabla7[[#This Row],[Fecha del movimiento]])</f>
        <v>2018</v>
      </c>
    </row>
    <row r="2104" spans="2:11" x14ac:dyDescent="0.2">
      <c r="B2104" s="8">
        <v>43102</v>
      </c>
      <c r="C2104" s="6" t="s">
        <v>2956</v>
      </c>
      <c r="D2104" s="6">
        <v>300624</v>
      </c>
      <c r="E2104" s="6" t="s">
        <v>419</v>
      </c>
      <c r="F2104" s="6" t="s">
        <v>21</v>
      </c>
      <c r="G2104" s="6" t="s">
        <v>2</v>
      </c>
      <c r="H2104" s="6" t="s">
        <v>917</v>
      </c>
      <c r="I2104" s="6">
        <v>-14</v>
      </c>
      <c r="J2104" s="13" t="str">
        <f>VLOOKUP(MONTH(Tabla7[[#This Row],[Fecha del movimiento]]),Tablas!$O$4:$P$15,2,0)</f>
        <v>Ene</v>
      </c>
      <c r="K2104" s="6">
        <f>YEAR(Tabla7[[#This Row],[Fecha del movimiento]])</f>
        <v>2018</v>
      </c>
    </row>
    <row r="2105" spans="2:11" x14ac:dyDescent="0.2">
      <c r="B2105" s="8">
        <v>43250</v>
      </c>
      <c r="C2105" s="6" t="s">
        <v>2957</v>
      </c>
      <c r="D2105" s="6">
        <v>300190</v>
      </c>
      <c r="E2105" s="6" t="s">
        <v>737</v>
      </c>
      <c r="F2105" s="6" t="s">
        <v>21</v>
      </c>
      <c r="G2105" s="6" t="s">
        <v>9</v>
      </c>
      <c r="H2105" s="6" t="s">
        <v>923</v>
      </c>
      <c r="I2105" s="6">
        <v>12</v>
      </c>
      <c r="J2105" s="13" t="str">
        <f>VLOOKUP(MONTH(Tabla7[[#This Row],[Fecha del movimiento]]),Tablas!$O$4:$P$15,2,0)</f>
        <v>May</v>
      </c>
      <c r="K2105" s="6">
        <f>YEAR(Tabla7[[#This Row],[Fecha del movimiento]])</f>
        <v>2018</v>
      </c>
    </row>
    <row r="2106" spans="2:11" x14ac:dyDescent="0.2">
      <c r="B2106" s="8">
        <v>43259</v>
      </c>
      <c r="C2106" s="6" t="s">
        <v>2958</v>
      </c>
      <c r="D2106" s="6">
        <v>300301</v>
      </c>
      <c r="E2106" s="6" t="s">
        <v>661</v>
      </c>
      <c r="F2106" s="6" t="s">
        <v>21</v>
      </c>
      <c r="G2106" s="6" t="s">
        <v>2</v>
      </c>
      <c r="H2106" s="6" t="s">
        <v>917</v>
      </c>
      <c r="I2106" s="6">
        <v>-18</v>
      </c>
      <c r="J2106" s="13" t="str">
        <f>VLOOKUP(MONTH(Tabla7[[#This Row],[Fecha del movimiento]]),Tablas!$O$4:$P$15,2,0)</f>
        <v>Jun</v>
      </c>
      <c r="K2106" s="6">
        <f>YEAR(Tabla7[[#This Row],[Fecha del movimiento]])</f>
        <v>2018</v>
      </c>
    </row>
    <row r="2107" spans="2:11" x14ac:dyDescent="0.2">
      <c r="B2107" s="8">
        <v>43299</v>
      </c>
      <c r="C2107" s="6" t="s">
        <v>2959</v>
      </c>
      <c r="D2107" s="6">
        <v>300789</v>
      </c>
      <c r="E2107" s="6" t="s">
        <v>277</v>
      </c>
      <c r="F2107" s="6" t="s">
        <v>21</v>
      </c>
      <c r="G2107" s="6" t="s">
        <v>7</v>
      </c>
      <c r="H2107" s="6" t="s">
        <v>917</v>
      </c>
      <c r="I2107" s="6">
        <v>-17</v>
      </c>
      <c r="J2107" s="13" t="str">
        <f>VLOOKUP(MONTH(Tabla7[[#This Row],[Fecha del movimiento]]),Tablas!$O$4:$P$15,2,0)</f>
        <v>Jul</v>
      </c>
      <c r="K2107" s="6">
        <f>YEAR(Tabla7[[#This Row],[Fecha del movimiento]])</f>
        <v>2018</v>
      </c>
    </row>
    <row r="2108" spans="2:11" x14ac:dyDescent="0.2">
      <c r="B2108" s="8">
        <v>43172</v>
      </c>
      <c r="C2108" s="6" t="s">
        <v>2960</v>
      </c>
      <c r="D2108" s="6">
        <v>300692</v>
      </c>
      <c r="E2108" s="6" t="s">
        <v>178</v>
      </c>
      <c r="F2108" s="6" t="s">
        <v>21</v>
      </c>
      <c r="G2108" s="6" t="s">
        <v>10</v>
      </c>
      <c r="H2108" s="6" t="s">
        <v>917</v>
      </c>
      <c r="I2108" s="6">
        <v>-8</v>
      </c>
      <c r="J2108" s="13" t="str">
        <f>VLOOKUP(MONTH(Tabla7[[#This Row],[Fecha del movimiento]]),Tablas!$O$4:$P$15,2,0)</f>
        <v>Mar</v>
      </c>
      <c r="K2108" s="6">
        <f>YEAR(Tabla7[[#This Row],[Fecha del movimiento]])</f>
        <v>2018</v>
      </c>
    </row>
    <row r="2109" spans="2:11" x14ac:dyDescent="0.2">
      <c r="B2109" s="8">
        <v>43247</v>
      </c>
      <c r="C2109" s="6" t="s">
        <v>2961</v>
      </c>
      <c r="D2109" s="6">
        <v>300749</v>
      </c>
      <c r="E2109" s="6" t="s">
        <v>312</v>
      </c>
      <c r="F2109" s="6" t="s">
        <v>21</v>
      </c>
      <c r="G2109" s="6" t="s">
        <v>6</v>
      </c>
      <c r="H2109" s="6" t="s">
        <v>923</v>
      </c>
      <c r="I2109" s="6">
        <v>12</v>
      </c>
      <c r="J2109" s="13" t="str">
        <f>VLOOKUP(MONTH(Tabla7[[#This Row],[Fecha del movimiento]]),Tablas!$O$4:$P$15,2,0)</f>
        <v>May</v>
      </c>
      <c r="K2109" s="6">
        <f>YEAR(Tabla7[[#This Row],[Fecha del movimiento]])</f>
        <v>2018</v>
      </c>
    </row>
    <row r="2110" spans="2:11" x14ac:dyDescent="0.2">
      <c r="B2110" s="8">
        <v>43180</v>
      </c>
      <c r="C2110" s="6" t="s">
        <v>2962</v>
      </c>
      <c r="D2110" s="6">
        <v>300718</v>
      </c>
      <c r="E2110" s="6" t="s">
        <v>340</v>
      </c>
      <c r="F2110" s="6" t="s">
        <v>21</v>
      </c>
      <c r="G2110" s="6" t="s">
        <v>13</v>
      </c>
      <c r="H2110" s="6" t="s">
        <v>917</v>
      </c>
      <c r="I2110" s="6">
        <v>-13</v>
      </c>
      <c r="J2110" s="13" t="str">
        <f>VLOOKUP(MONTH(Tabla7[[#This Row],[Fecha del movimiento]]),Tablas!$O$4:$P$15,2,0)</f>
        <v>Mar</v>
      </c>
      <c r="K2110" s="6">
        <f>YEAR(Tabla7[[#This Row],[Fecha del movimiento]])</f>
        <v>2018</v>
      </c>
    </row>
    <row r="2111" spans="2:11" x14ac:dyDescent="0.2">
      <c r="B2111" s="8">
        <v>43226</v>
      </c>
      <c r="C2111" s="6" t="s">
        <v>2963</v>
      </c>
      <c r="D2111" s="6">
        <v>300795</v>
      </c>
      <c r="E2111" s="6" t="s">
        <v>271</v>
      </c>
      <c r="F2111" s="6" t="s">
        <v>21</v>
      </c>
      <c r="G2111" s="6" t="s">
        <v>7</v>
      </c>
      <c r="H2111" s="6" t="s">
        <v>923</v>
      </c>
      <c r="I2111" s="6">
        <v>16</v>
      </c>
      <c r="J2111" s="13" t="str">
        <f>VLOOKUP(MONTH(Tabla7[[#This Row],[Fecha del movimiento]]),Tablas!$O$4:$P$15,2,0)</f>
        <v>May</v>
      </c>
      <c r="K2111" s="6">
        <f>YEAR(Tabla7[[#This Row],[Fecha del movimiento]])</f>
        <v>2018</v>
      </c>
    </row>
    <row r="2112" spans="2:11" x14ac:dyDescent="0.2">
      <c r="B2112" s="8">
        <v>43140</v>
      </c>
      <c r="C2112" s="6" t="s">
        <v>2964</v>
      </c>
      <c r="D2112" s="6">
        <v>300905</v>
      </c>
      <c r="E2112" s="6" t="s">
        <v>167</v>
      </c>
      <c r="F2112" s="6" t="s">
        <v>21</v>
      </c>
      <c r="G2112" s="6" t="s">
        <v>13</v>
      </c>
      <c r="H2112" s="6" t="s">
        <v>917</v>
      </c>
      <c r="I2112" s="6">
        <v>-15</v>
      </c>
      <c r="J2112" s="13" t="str">
        <f>VLOOKUP(MONTH(Tabla7[[#This Row],[Fecha del movimiento]]),Tablas!$O$4:$P$15,2,0)</f>
        <v>Feb</v>
      </c>
      <c r="K2112" s="6">
        <f>YEAR(Tabla7[[#This Row],[Fecha del movimiento]])</f>
        <v>2018</v>
      </c>
    </row>
    <row r="2113" spans="2:11" x14ac:dyDescent="0.2">
      <c r="B2113" s="8">
        <v>43116</v>
      </c>
      <c r="C2113" s="6" t="s">
        <v>2965</v>
      </c>
      <c r="D2113" s="6">
        <v>300116</v>
      </c>
      <c r="E2113" s="6" t="s">
        <v>90</v>
      </c>
      <c r="F2113" s="6" t="s">
        <v>21</v>
      </c>
      <c r="G2113" s="6" t="s">
        <v>4</v>
      </c>
      <c r="H2113" s="6" t="s">
        <v>923</v>
      </c>
      <c r="I2113" s="6">
        <v>11</v>
      </c>
      <c r="J2113" s="13" t="str">
        <f>VLOOKUP(MONTH(Tabla7[[#This Row],[Fecha del movimiento]]),Tablas!$O$4:$P$15,2,0)</f>
        <v>Ene</v>
      </c>
      <c r="K2113" s="6">
        <f>YEAR(Tabla7[[#This Row],[Fecha del movimiento]])</f>
        <v>2018</v>
      </c>
    </row>
    <row r="2114" spans="2:11" x14ac:dyDescent="0.2">
      <c r="B2114" s="8">
        <v>43156</v>
      </c>
      <c r="C2114" s="6" t="s">
        <v>2966</v>
      </c>
      <c r="D2114" s="6">
        <v>300077</v>
      </c>
      <c r="E2114" s="6" t="s">
        <v>154</v>
      </c>
      <c r="F2114" s="6" t="s">
        <v>21</v>
      </c>
      <c r="G2114" s="6" t="s">
        <v>6</v>
      </c>
      <c r="H2114" s="6" t="s">
        <v>917</v>
      </c>
      <c r="I2114" s="6">
        <v>-18</v>
      </c>
      <c r="J2114" s="13" t="str">
        <f>VLOOKUP(MONTH(Tabla7[[#This Row],[Fecha del movimiento]]),Tablas!$O$4:$P$15,2,0)</f>
        <v>Feb</v>
      </c>
      <c r="K2114" s="6">
        <f>YEAR(Tabla7[[#This Row],[Fecha del movimiento]])</f>
        <v>2018</v>
      </c>
    </row>
    <row r="2115" spans="2:11" x14ac:dyDescent="0.2">
      <c r="B2115" s="8">
        <v>43215</v>
      </c>
      <c r="C2115" s="6" t="s">
        <v>2967</v>
      </c>
      <c r="D2115" s="6">
        <v>300162</v>
      </c>
      <c r="E2115" s="6" t="s">
        <v>747</v>
      </c>
      <c r="F2115" s="6" t="s">
        <v>21</v>
      </c>
      <c r="G2115" s="6" t="s">
        <v>2</v>
      </c>
      <c r="H2115" s="6" t="s">
        <v>917</v>
      </c>
      <c r="I2115" s="6">
        <v>-19</v>
      </c>
      <c r="J2115" s="13" t="str">
        <f>VLOOKUP(MONTH(Tabla7[[#This Row],[Fecha del movimiento]]),Tablas!$O$4:$P$15,2,0)</f>
        <v>Abr</v>
      </c>
      <c r="K2115" s="6">
        <f>YEAR(Tabla7[[#This Row],[Fecha del movimiento]])</f>
        <v>2018</v>
      </c>
    </row>
    <row r="2116" spans="2:11" x14ac:dyDescent="0.2">
      <c r="B2116" s="8">
        <v>43275</v>
      </c>
      <c r="C2116" s="6" t="s">
        <v>2968</v>
      </c>
      <c r="D2116" s="6">
        <v>300657</v>
      </c>
      <c r="E2116" s="6" t="s">
        <v>390</v>
      </c>
      <c r="F2116" s="6" t="s">
        <v>21</v>
      </c>
      <c r="G2116" s="6" t="s">
        <v>2</v>
      </c>
      <c r="H2116" s="6" t="s">
        <v>917</v>
      </c>
      <c r="I2116" s="6">
        <v>-13</v>
      </c>
      <c r="J2116" s="13" t="str">
        <f>VLOOKUP(MONTH(Tabla7[[#This Row],[Fecha del movimiento]]),Tablas!$O$4:$P$15,2,0)</f>
        <v>Jun</v>
      </c>
      <c r="K2116" s="6">
        <f>YEAR(Tabla7[[#This Row],[Fecha del movimiento]])</f>
        <v>2018</v>
      </c>
    </row>
    <row r="2117" spans="2:11" x14ac:dyDescent="0.2">
      <c r="B2117" s="8">
        <v>43306</v>
      </c>
      <c r="C2117" s="6" t="s">
        <v>2453</v>
      </c>
      <c r="D2117" s="6">
        <v>300533</v>
      </c>
      <c r="E2117" s="6" t="s">
        <v>495</v>
      </c>
      <c r="F2117" s="6" t="s">
        <v>21</v>
      </c>
      <c r="G2117" s="6" t="s">
        <v>13</v>
      </c>
      <c r="H2117" s="6" t="s">
        <v>923</v>
      </c>
      <c r="I2117" s="6">
        <v>16</v>
      </c>
      <c r="J2117" s="13" t="str">
        <f>VLOOKUP(MONTH(Tabla7[[#This Row],[Fecha del movimiento]]),Tablas!$O$4:$P$15,2,0)</f>
        <v>Jul</v>
      </c>
      <c r="K2117" s="6">
        <f>YEAR(Tabla7[[#This Row],[Fecha del movimiento]])</f>
        <v>2018</v>
      </c>
    </row>
    <row r="2118" spans="2:11" x14ac:dyDescent="0.2">
      <c r="B2118" s="8">
        <v>43332</v>
      </c>
      <c r="C2118" s="6" t="s">
        <v>2969</v>
      </c>
      <c r="D2118" s="6">
        <v>300821</v>
      </c>
      <c r="E2118" s="6" t="s">
        <v>248</v>
      </c>
      <c r="F2118" s="6" t="s">
        <v>21</v>
      </c>
      <c r="G2118" s="6" t="s">
        <v>11</v>
      </c>
      <c r="H2118" s="6" t="s">
        <v>923</v>
      </c>
      <c r="I2118" s="6">
        <v>13</v>
      </c>
      <c r="J2118" s="13" t="str">
        <f>VLOOKUP(MONTH(Tabla7[[#This Row],[Fecha del movimiento]]),Tablas!$O$4:$P$15,2,0)</f>
        <v>Ago</v>
      </c>
      <c r="K2118" s="6">
        <f>YEAR(Tabla7[[#This Row],[Fecha del movimiento]])</f>
        <v>2018</v>
      </c>
    </row>
    <row r="2119" spans="2:11" x14ac:dyDescent="0.2">
      <c r="B2119" s="8">
        <v>43188</v>
      </c>
      <c r="C2119" s="6" t="s">
        <v>2970</v>
      </c>
      <c r="D2119" s="6">
        <v>300894</v>
      </c>
      <c r="E2119" s="6" t="s">
        <v>178</v>
      </c>
      <c r="F2119" s="6" t="s">
        <v>21</v>
      </c>
      <c r="G2119" s="6" t="s">
        <v>10</v>
      </c>
      <c r="H2119" s="6" t="s">
        <v>923</v>
      </c>
      <c r="I2119" s="6">
        <v>14</v>
      </c>
      <c r="J2119" s="13" t="str">
        <f>VLOOKUP(MONTH(Tabla7[[#This Row],[Fecha del movimiento]]),Tablas!$O$4:$P$15,2,0)</f>
        <v>Mar</v>
      </c>
      <c r="K2119" s="6">
        <f>YEAR(Tabla7[[#This Row],[Fecha del movimiento]])</f>
        <v>2018</v>
      </c>
    </row>
    <row r="2120" spans="2:11" x14ac:dyDescent="0.2">
      <c r="B2120" s="8">
        <v>43159</v>
      </c>
      <c r="C2120" s="6" t="s">
        <v>2971</v>
      </c>
      <c r="D2120" s="6">
        <v>300255</v>
      </c>
      <c r="E2120" s="6" t="s">
        <v>692</v>
      </c>
      <c r="F2120" s="6" t="s">
        <v>21</v>
      </c>
      <c r="G2120" s="6" t="s">
        <v>2</v>
      </c>
      <c r="H2120" s="6" t="s">
        <v>917</v>
      </c>
      <c r="I2120" s="6">
        <v>-20</v>
      </c>
      <c r="J2120" s="13" t="str">
        <f>VLOOKUP(MONTH(Tabla7[[#This Row],[Fecha del movimiento]]),Tablas!$O$4:$P$15,2,0)</f>
        <v>Feb</v>
      </c>
      <c r="K2120" s="6">
        <f>YEAR(Tabla7[[#This Row],[Fecha del movimiento]])</f>
        <v>2018</v>
      </c>
    </row>
    <row r="2121" spans="2:11" x14ac:dyDescent="0.2">
      <c r="B2121" s="8">
        <v>43210</v>
      </c>
      <c r="C2121" s="6" t="s">
        <v>2972</v>
      </c>
      <c r="D2121" s="6">
        <v>300124</v>
      </c>
      <c r="E2121" s="6" t="s">
        <v>758</v>
      </c>
      <c r="F2121" s="6" t="s">
        <v>21</v>
      </c>
      <c r="G2121" s="6" t="s">
        <v>13</v>
      </c>
      <c r="H2121" s="6" t="s">
        <v>917</v>
      </c>
      <c r="I2121" s="6">
        <v>-18</v>
      </c>
      <c r="J2121" s="13" t="str">
        <f>VLOOKUP(MONTH(Tabla7[[#This Row],[Fecha del movimiento]]),Tablas!$O$4:$P$15,2,0)</f>
        <v>Abr</v>
      </c>
      <c r="K2121" s="6">
        <f>YEAR(Tabla7[[#This Row],[Fecha del movimiento]])</f>
        <v>2018</v>
      </c>
    </row>
    <row r="2122" spans="2:11" x14ac:dyDescent="0.2">
      <c r="B2122" s="8">
        <v>43263</v>
      </c>
      <c r="C2122" s="6" t="s">
        <v>2973</v>
      </c>
      <c r="D2122" s="6">
        <v>300071</v>
      </c>
      <c r="E2122" s="6" t="s">
        <v>785</v>
      </c>
      <c r="F2122" s="6" t="s">
        <v>21</v>
      </c>
      <c r="G2122" s="6" t="s">
        <v>12</v>
      </c>
      <c r="H2122" s="6" t="s">
        <v>923</v>
      </c>
      <c r="I2122" s="6">
        <v>20</v>
      </c>
      <c r="J2122" s="13" t="str">
        <f>VLOOKUP(MONTH(Tabla7[[#This Row],[Fecha del movimiento]]),Tablas!$O$4:$P$15,2,0)</f>
        <v>Jun</v>
      </c>
      <c r="K2122" s="6">
        <f>YEAR(Tabla7[[#This Row],[Fecha del movimiento]])</f>
        <v>2018</v>
      </c>
    </row>
    <row r="2123" spans="2:11" x14ac:dyDescent="0.2">
      <c r="B2123" s="8">
        <v>43199</v>
      </c>
      <c r="C2123" s="6" t="s">
        <v>2974</v>
      </c>
      <c r="D2123" s="6">
        <v>300376</v>
      </c>
      <c r="E2123" s="6" t="s">
        <v>42</v>
      </c>
      <c r="F2123" s="6" t="s">
        <v>21</v>
      </c>
      <c r="G2123" s="6" t="s">
        <v>4</v>
      </c>
      <c r="H2123" s="6" t="s">
        <v>917</v>
      </c>
      <c r="I2123" s="6">
        <v>-20</v>
      </c>
      <c r="J2123" s="13" t="str">
        <f>VLOOKUP(MONTH(Tabla7[[#This Row],[Fecha del movimiento]]),Tablas!$O$4:$P$15,2,0)</f>
        <v>Abr</v>
      </c>
      <c r="K2123" s="6">
        <f>YEAR(Tabla7[[#This Row],[Fecha del movimiento]])</f>
        <v>2018</v>
      </c>
    </row>
    <row r="2124" spans="2:11" x14ac:dyDescent="0.2">
      <c r="B2124" s="8">
        <v>43249</v>
      </c>
      <c r="C2124" s="6" t="s">
        <v>2975</v>
      </c>
      <c r="D2124" s="6">
        <v>300187</v>
      </c>
      <c r="E2124" s="6" t="s">
        <v>565</v>
      </c>
      <c r="F2124" s="6" t="s">
        <v>21</v>
      </c>
      <c r="G2124" s="6" t="s">
        <v>5</v>
      </c>
      <c r="H2124" s="6" t="s">
        <v>923</v>
      </c>
      <c r="I2124" s="6">
        <v>14</v>
      </c>
      <c r="J2124" s="13" t="str">
        <f>VLOOKUP(MONTH(Tabla7[[#This Row],[Fecha del movimiento]]),Tablas!$O$4:$P$15,2,0)</f>
        <v>May</v>
      </c>
      <c r="K2124" s="6">
        <f>YEAR(Tabla7[[#This Row],[Fecha del movimiento]])</f>
        <v>2018</v>
      </c>
    </row>
    <row r="2125" spans="2:11" x14ac:dyDescent="0.2">
      <c r="B2125" s="8">
        <v>43232</v>
      </c>
      <c r="C2125" s="6" t="s">
        <v>2976</v>
      </c>
      <c r="D2125" s="6">
        <v>300136</v>
      </c>
      <c r="E2125" s="6" t="s">
        <v>142</v>
      </c>
      <c r="F2125" s="6" t="s">
        <v>21</v>
      </c>
      <c r="G2125" s="6" t="s">
        <v>6</v>
      </c>
      <c r="H2125" s="6" t="s">
        <v>917</v>
      </c>
      <c r="I2125" s="6">
        <v>-20</v>
      </c>
      <c r="J2125" s="13" t="str">
        <f>VLOOKUP(MONTH(Tabla7[[#This Row],[Fecha del movimiento]]),Tablas!$O$4:$P$15,2,0)</f>
        <v>May</v>
      </c>
      <c r="K2125" s="6">
        <f>YEAR(Tabla7[[#This Row],[Fecha del movimiento]])</f>
        <v>2018</v>
      </c>
    </row>
    <row r="2126" spans="2:11" x14ac:dyDescent="0.2">
      <c r="B2126" s="8">
        <v>43117</v>
      </c>
      <c r="C2126" s="6" t="s">
        <v>2977</v>
      </c>
      <c r="D2126" s="6">
        <v>300487</v>
      </c>
      <c r="E2126" s="6" t="s">
        <v>533</v>
      </c>
      <c r="F2126" s="6" t="s">
        <v>21</v>
      </c>
      <c r="G2126" s="6" t="s">
        <v>9</v>
      </c>
      <c r="H2126" s="6" t="s">
        <v>923</v>
      </c>
      <c r="I2126" s="6">
        <v>13</v>
      </c>
      <c r="J2126" s="13" t="str">
        <f>VLOOKUP(MONTH(Tabla7[[#This Row],[Fecha del movimiento]]),Tablas!$O$4:$P$15,2,0)</f>
        <v>Ene</v>
      </c>
      <c r="K2126" s="6">
        <f>YEAR(Tabla7[[#This Row],[Fecha del movimiento]])</f>
        <v>2018</v>
      </c>
    </row>
    <row r="2127" spans="2:11" x14ac:dyDescent="0.2">
      <c r="B2127" s="8">
        <v>43191</v>
      </c>
      <c r="C2127" s="6" t="s">
        <v>2978</v>
      </c>
      <c r="D2127" s="6">
        <v>300600</v>
      </c>
      <c r="E2127" s="6" t="s">
        <v>442</v>
      </c>
      <c r="F2127" s="6" t="s">
        <v>21</v>
      </c>
      <c r="G2127" s="6" t="s">
        <v>2</v>
      </c>
      <c r="H2127" s="6" t="s">
        <v>923</v>
      </c>
      <c r="I2127" s="6">
        <v>13</v>
      </c>
      <c r="J2127" s="13" t="str">
        <f>VLOOKUP(MONTH(Tabla7[[#This Row],[Fecha del movimiento]]),Tablas!$O$4:$P$15,2,0)</f>
        <v>Abr</v>
      </c>
      <c r="K2127" s="6">
        <f>YEAR(Tabla7[[#This Row],[Fecha del movimiento]])</f>
        <v>2018</v>
      </c>
    </row>
    <row r="2128" spans="2:11" x14ac:dyDescent="0.2">
      <c r="B2128" s="8">
        <v>43231</v>
      </c>
      <c r="C2128" s="6" t="s">
        <v>2979</v>
      </c>
      <c r="D2128" s="6">
        <v>300551</v>
      </c>
      <c r="E2128" s="6" t="s">
        <v>478</v>
      </c>
      <c r="F2128" s="6" t="s">
        <v>21</v>
      </c>
      <c r="G2128" s="6" t="s">
        <v>1</v>
      </c>
      <c r="H2128" s="6" t="s">
        <v>923</v>
      </c>
      <c r="I2128" s="6">
        <v>18</v>
      </c>
      <c r="J2128" s="13" t="str">
        <f>VLOOKUP(MONTH(Tabla7[[#This Row],[Fecha del movimiento]]),Tablas!$O$4:$P$15,2,0)</f>
        <v>May</v>
      </c>
      <c r="K2128" s="6">
        <f>YEAR(Tabla7[[#This Row],[Fecha del movimiento]])</f>
        <v>2018</v>
      </c>
    </row>
    <row r="2129" spans="2:11" x14ac:dyDescent="0.2">
      <c r="B2129" s="8">
        <v>43229</v>
      </c>
      <c r="C2129" s="6" t="s">
        <v>2980</v>
      </c>
      <c r="D2129" s="6">
        <v>300305</v>
      </c>
      <c r="E2129" s="6" t="s">
        <v>659</v>
      </c>
      <c r="F2129" s="6" t="s">
        <v>21</v>
      </c>
      <c r="G2129" s="6" t="s">
        <v>13</v>
      </c>
      <c r="H2129" s="6" t="s">
        <v>917</v>
      </c>
      <c r="I2129" s="6">
        <v>-5</v>
      </c>
      <c r="J2129" s="13" t="str">
        <f>VLOOKUP(MONTH(Tabla7[[#This Row],[Fecha del movimiento]]),Tablas!$O$4:$P$15,2,0)</f>
        <v>May</v>
      </c>
      <c r="K2129" s="6">
        <f>YEAR(Tabla7[[#This Row],[Fecha del movimiento]])</f>
        <v>2018</v>
      </c>
    </row>
    <row r="2130" spans="2:11" x14ac:dyDescent="0.2">
      <c r="B2130" s="8">
        <v>43339</v>
      </c>
      <c r="C2130" s="6" t="s">
        <v>2981</v>
      </c>
      <c r="D2130" s="6">
        <v>301033</v>
      </c>
      <c r="E2130" s="6" t="s">
        <v>46</v>
      </c>
      <c r="F2130" s="6" t="s">
        <v>21</v>
      </c>
      <c r="G2130" s="6" t="s">
        <v>5</v>
      </c>
      <c r="H2130" s="6" t="s">
        <v>923</v>
      </c>
      <c r="I2130" s="6">
        <v>14</v>
      </c>
      <c r="J2130" s="13" t="str">
        <f>VLOOKUP(MONTH(Tabla7[[#This Row],[Fecha del movimiento]]),Tablas!$O$4:$P$15,2,0)</f>
        <v>Ago</v>
      </c>
      <c r="K2130" s="6">
        <f>YEAR(Tabla7[[#This Row],[Fecha del movimiento]])</f>
        <v>2018</v>
      </c>
    </row>
    <row r="2131" spans="2:11" x14ac:dyDescent="0.2">
      <c r="B2131" s="8">
        <v>43257</v>
      </c>
      <c r="C2131" s="6" t="s">
        <v>2982</v>
      </c>
      <c r="D2131" s="6">
        <v>300576</v>
      </c>
      <c r="E2131" s="6" t="s">
        <v>459</v>
      </c>
      <c r="F2131" s="6" t="s">
        <v>21</v>
      </c>
      <c r="G2131" s="6" t="s">
        <v>2</v>
      </c>
      <c r="H2131" s="6" t="s">
        <v>923</v>
      </c>
      <c r="I2131" s="6">
        <v>19</v>
      </c>
      <c r="J2131" s="13" t="str">
        <f>VLOOKUP(MONTH(Tabla7[[#This Row],[Fecha del movimiento]]),Tablas!$O$4:$P$15,2,0)</f>
        <v>Jun</v>
      </c>
      <c r="K2131" s="6">
        <f>YEAR(Tabla7[[#This Row],[Fecha del movimiento]])</f>
        <v>2018</v>
      </c>
    </row>
    <row r="2132" spans="2:11" x14ac:dyDescent="0.2">
      <c r="B2132" s="8">
        <v>43111</v>
      </c>
      <c r="C2132" s="6" t="s">
        <v>2983</v>
      </c>
      <c r="D2132" s="6">
        <v>300026</v>
      </c>
      <c r="E2132" s="6" t="s">
        <v>806</v>
      </c>
      <c r="F2132" s="6" t="s">
        <v>21</v>
      </c>
      <c r="G2132" s="6" t="s">
        <v>13</v>
      </c>
      <c r="H2132" s="6" t="s">
        <v>917</v>
      </c>
      <c r="I2132" s="6">
        <v>-12</v>
      </c>
      <c r="J2132" s="13" t="str">
        <f>VLOOKUP(MONTH(Tabla7[[#This Row],[Fecha del movimiento]]),Tablas!$O$4:$P$15,2,0)</f>
        <v>Ene</v>
      </c>
      <c r="K2132" s="6">
        <f>YEAR(Tabla7[[#This Row],[Fecha del movimiento]])</f>
        <v>2018</v>
      </c>
    </row>
    <row r="2133" spans="2:11" x14ac:dyDescent="0.2">
      <c r="B2133" s="8">
        <v>43144</v>
      </c>
      <c r="C2133" s="6" t="s">
        <v>2984</v>
      </c>
      <c r="D2133" s="6">
        <v>300169</v>
      </c>
      <c r="E2133" s="6" t="s">
        <v>217</v>
      </c>
      <c r="F2133" s="6" t="s">
        <v>21</v>
      </c>
      <c r="G2133" s="6" t="s">
        <v>9</v>
      </c>
      <c r="H2133" s="6" t="s">
        <v>923</v>
      </c>
      <c r="I2133" s="6">
        <v>15</v>
      </c>
      <c r="J2133" s="13" t="str">
        <f>VLOOKUP(MONTH(Tabla7[[#This Row],[Fecha del movimiento]]),Tablas!$O$4:$P$15,2,0)</f>
        <v>Feb</v>
      </c>
      <c r="K2133" s="6">
        <f>YEAR(Tabla7[[#This Row],[Fecha del movimiento]])</f>
        <v>2018</v>
      </c>
    </row>
    <row r="2134" spans="2:11" x14ac:dyDescent="0.2">
      <c r="B2134" s="8">
        <v>43104</v>
      </c>
      <c r="C2134" s="6" t="s">
        <v>2985</v>
      </c>
      <c r="D2134" s="6">
        <v>300353</v>
      </c>
      <c r="E2134" s="6" t="s">
        <v>628</v>
      </c>
      <c r="F2134" s="6" t="s">
        <v>21</v>
      </c>
      <c r="G2134" s="6" t="s">
        <v>4</v>
      </c>
      <c r="H2134" s="6" t="s">
        <v>917</v>
      </c>
      <c r="I2134" s="6">
        <v>-19</v>
      </c>
      <c r="J2134" s="13" t="str">
        <f>VLOOKUP(MONTH(Tabla7[[#This Row],[Fecha del movimiento]]),Tablas!$O$4:$P$15,2,0)</f>
        <v>Ene</v>
      </c>
      <c r="K2134" s="6">
        <f>YEAR(Tabla7[[#This Row],[Fecha del movimiento]])</f>
        <v>2018</v>
      </c>
    </row>
    <row r="2135" spans="2:11" x14ac:dyDescent="0.2">
      <c r="B2135" s="8">
        <v>43244</v>
      </c>
      <c r="C2135" s="6" t="s">
        <v>2986</v>
      </c>
      <c r="D2135" s="6">
        <v>300160</v>
      </c>
      <c r="E2135" s="6" t="s">
        <v>92</v>
      </c>
      <c r="F2135" s="6" t="s">
        <v>21</v>
      </c>
      <c r="G2135" s="6" t="s">
        <v>6</v>
      </c>
      <c r="H2135" s="6" t="s">
        <v>917</v>
      </c>
      <c r="I2135" s="6">
        <v>-5</v>
      </c>
      <c r="J2135" s="13" t="str">
        <f>VLOOKUP(MONTH(Tabla7[[#This Row],[Fecha del movimiento]]),Tablas!$O$4:$P$15,2,0)</f>
        <v>May</v>
      </c>
      <c r="K2135" s="6">
        <f>YEAR(Tabla7[[#This Row],[Fecha del movimiento]])</f>
        <v>2018</v>
      </c>
    </row>
    <row r="2136" spans="2:11" x14ac:dyDescent="0.2">
      <c r="B2136" s="8">
        <v>43241</v>
      </c>
      <c r="C2136" s="6" t="s">
        <v>2987</v>
      </c>
      <c r="D2136" s="6">
        <v>300280</v>
      </c>
      <c r="E2136" s="6" t="s">
        <v>673</v>
      </c>
      <c r="F2136" s="6" t="s">
        <v>21</v>
      </c>
      <c r="G2136" s="6" t="s">
        <v>11</v>
      </c>
      <c r="H2136" s="6" t="s">
        <v>923</v>
      </c>
      <c r="I2136" s="6">
        <v>20</v>
      </c>
      <c r="J2136" s="13" t="str">
        <f>VLOOKUP(MONTH(Tabla7[[#This Row],[Fecha del movimiento]]),Tablas!$O$4:$P$15,2,0)</f>
        <v>May</v>
      </c>
      <c r="K2136" s="6">
        <f>YEAR(Tabla7[[#This Row],[Fecha del movimiento]])</f>
        <v>2018</v>
      </c>
    </row>
    <row r="2137" spans="2:11" x14ac:dyDescent="0.2">
      <c r="B2137" s="8">
        <v>43118</v>
      </c>
      <c r="C2137" s="6" t="s">
        <v>2988</v>
      </c>
      <c r="D2137" s="6">
        <v>300962</v>
      </c>
      <c r="E2137" s="6" t="s">
        <v>113</v>
      </c>
      <c r="F2137" s="6" t="s">
        <v>21</v>
      </c>
      <c r="G2137" s="6" t="s">
        <v>6</v>
      </c>
      <c r="H2137" s="6" t="s">
        <v>923</v>
      </c>
      <c r="I2137" s="6">
        <v>15</v>
      </c>
      <c r="J2137" s="13" t="str">
        <f>VLOOKUP(MONTH(Tabla7[[#This Row],[Fecha del movimiento]]),Tablas!$O$4:$P$15,2,0)</f>
        <v>Ene</v>
      </c>
      <c r="K2137" s="6">
        <f>YEAR(Tabla7[[#This Row],[Fecha del movimiento]])</f>
        <v>2018</v>
      </c>
    </row>
    <row r="2138" spans="2:11" x14ac:dyDescent="0.2">
      <c r="B2138" s="8">
        <v>43165</v>
      </c>
      <c r="C2138" s="6" t="s">
        <v>2989</v>
      </c>
      <c r="D2138" s="6">
        <v>300764</v>
      </c>
      <c r="E2138" s="6" t="s">
        <v>299</v>
      </c>
      <c r="F2138" s="6" t="s">
        <v>21</v>
      </c>
      <c r="G2138" s="6" t="s">
        <v>7</v>
      </c>
      <c r="H2138" s="6" t="s">
        <v>923</v>
      </c>
      <c r="I2138" s="6">
        <v>16</v>
      </c>
      <c r="J2138" s="13" t="str">
        <f>VLOOKUP(MONTH(Tabla7[[#This Row],[Fecha del movimiento]]),Tablas!$O$4:$P$15,2,0)</f>
        <v>Mar</v>
      </c>
      <c r="K2138" s="6">
        <f>YEAR(Tabla7[[#This Row],[Fecha del movimiento]])</f>
        <v>2018</v>
      </c>
    </row>
    <row r="2139" spans="2:11" x14ac:dyDescent="0.2">
      <c r="B2139" s="8">
        <v>43205</v>
      </c>
      <c r="C2139" s="6" t="s">
        <v>2990</v>
      </c>
      <c r="D2139" s="6">
        <v>300382</v>
      </c>
      <c r="E2139" s="6" t="s">
        <v>608</v>
      </c>
      <c r="F2139" s="6" t="s">
        <v>21</v>
      </c>
      <c r="G2139" s="6" t="s">
        <v>6</v>
      </c>
      <c r="H2139" s="6" t="s">
        <v>917</v>
      </c>
      <c r="I2139" s="6">
        <v>-6</v>
      </c>
      <c r="J2139" s="13" t="str">
        <f>VLOOKUP(MONTH(Tabla7[[#This Row],[Fecha del movimiento]]),Tablas!$O$4:$P$15,2,0)</f>
        <v>Abr</v>
      </c>
      <c r="K2139" s="6">
        <f>YEAR(Tabla7[[#This Row],[Fecha del movimiento]])</f>
        <v>2018</v>
      </c>
    </row>
    <row r="2140" spans="2:11" x14ac:dyDescent="0.2">
      <c r="B2140" s="8">
        <v>43214</v>
      </c>
      <c r="C2140" s="6" t="s">
        <v>2991</v>
      </c>
      <c r="D2140" s="6">
        <v>300169</v>
      </c>
      <c r="E2140" s="6" t="s">
        <v>217</v>
      </c>
      <c r="F2140" s="6" t="s">
        <v>21</v>
      </c>
      <c r="G2140" s="6" t="s">
        <v>9</v>
      </c>
      <c r="H2140" s="6" t="s">
        <v>923</v>
      </c>
      <c r="I2140" s="6">
        <v>19</v>
      </c>
      <c r="J2140" s="13" t="str">
        <f>VLOOKUP(MONTH(Tabla7[[#This Row],[Fecha del movimiento]]),Tablas!$O$4:$P$15,2,0)</f>
        <v>Abr</v>
      </c>
      <c r="K2140" s="6">
        <f>YEAR(Tabla7[[#This Row],[Fecha del movimiento]])</f>
        <v>2018</v>
      </c>
    </row>
    <row r="2141" spans="2:11" x14ac:dyDescent="0.2">
      <c r="B2141" s="8">
        <v>43226</v>
      </c>
      <c r="C2141" s="6" t="s">
        <v>2992</v>
      </c>
      <c r="D2141" s="6">
        <v>300015</v>
      </c>
      <c r="E2141" s="6" t="s">
        <v>607</v>
      </c>
      <c r="F2141" s="6" t="s">
        <v>21</v>
      </c>
      <c r="G2141" s="6" t="s">
        <v>6</v>
      </c>
      <c r="H2141" s="6" t="s">
        <v>917</v>
      </c>
      <c r="I2141" s="6">
        <v>-12</v>
      </c>
      <c r="J2141" s="13" t="str">
        <f>VLOOKUP(MONTH(Tabla7[[#This Row],[Fecha del movimiento]]),Tablas!$O$4:$P$15,2,0)</f>
        <v>May</v>
      </c>
      <c r="K2141" s="6">
        <f>YEAR(Tabla7[[#This Row],[Fecha del movimiento]])</f>
        <v>2018</v>
      </c>
    </row>
    <row r="2142" spans="2:11" x14ac:dyDescent="0.2">
      <c r="B2142" s="8">
        <v>43196</v>
      </c>
      <c r="C2142" s="6" t="s">
        <v>2993</v>
      </c>
      <c r="D2142" s="6">
        <v>300440</v>
      </c>
      <c r="E2142" s="6" t="s">
        <v>568</v>
      </c>
      <c r="F2142" s="6" t="s">
        <v>21</v>
      </c>
      <c r="G2142" s="6" t="s">
        <v>13</v>
      </c>
      <c r="H2142" s="6" t="s">
        <v>917</v>
      </c>
      <c r="I2142" s="6">
        <v>-16</v>
      </c>
      <c r="J2142" s="13" t="str">
        <f>VLOOKUP(MONTH(Tabla7[[#This Row],[Fecha del movimiento]]),Tablas!$O$4:$P$15,2,0)</f>
        <v>Abr</v>
      </c>
      <c r="K2142" s="6">
        <f>YEAR(Tabla7[[#This Row],[Fecha del movimiento]])</f>
        <v>2018</v>
      </c>
    </row>
    <row r="2143" spans="2:11" x14ac:dyDescent="0.2">
      <c r="B2143" s="8">
        <v>43305</v>
      </c>
      <c r="C2143" s="6" t="s">
        <v>2994</v>
      </c>
      <c r="D2143" s="6">
        <v>300334</v>
      </c>
      <c r="E2143" s="6" t="s">
        <v>641</v>
      </c>
      <c r="F2143" s="6" t="s">
        <v>21</v>
      </c>
      <c r="G2143" s="6" t="s">
        <v>5</v>
      </c>
      <c r="H2143" s="6" t="s">
        <v>923</v>
      </c>
      <c r="I2143" s="6">
        <v>14</v>
      </c>
      <c r="J2143" s="13" t="str">
        <f>VLOOKUP(MONTH(Tabla7[[#This Row],[Fecha del movimiento]]),Tablas!$O$4:$P$15,2,0)</f>
        <v>Jul</v>
      </c>
      <c r="K2143" s="6">
        <f>YEAR(Tabla7[[#This Row],[Fecha del movimiento]])</f>
        <v>2018</v>
      </c>
    </row>
    <row r="2144" spans="2:11" x14ac:dyDescent="0.2">
      <c r="B2144" s="8">
        <v>43298</v>
      </c>
      <c r="C2144" s="6" t="s">
        <v>2995</v>
      </c>
      <c r="D2144" s="6">
        <v>300827</v>
      </c>
      <c r="E2144" s="6" t="s">
        <v>242</v>
      </c>
      <c r="F2144" s="6" t="s">
        <v>21</v>
      </c>
      <c r="G2144" s="6" t="s">
        <v>5</v>
      </c>
      <c r="H2144" s="6" t="s">
        <v>923</v>
      </c>
      <c r="I2144" s="6">
        <v>14</v>
      </c>
      <c r="J2144" s="13" t="str">
        <f>VLOOKUP(MONTH(Tabla7[[#This Row],[Fecha del movimiento]]),Tablas!$O$4:$P$15,2,0)</f>
        <v>Jul</v>
      </c>
      <c r="K2144" s="6">
        <f>YEAR(Tabla7[[#This Row],[Fecha del movimiento]])</f>
        <v>2018</v>
      </c>
    </row>
    <row r="2145" spans="2:11" x14ac:dyDescent="0.2">
      <c r="B2145" s="8">
        <v>43200</v>
      </c>
      <c r="C2145" s="6" t="s">
        <v>2996</v>
      </c>
      <c r="D2145" s="6">
        <v>300663</v>
      </c>
      <c r="E2145" s="6" t="s">
        <v>244</v>
      </c>
      <c r="F2145" s="6" t="s">
        <v>21</v>
      </c>
      <c r="G2145" s="6" t="s">
        <v>6</v>
      </c>
      <c r="H2145" s="6" t="s">
        <v>917</v>
      </c>
      <c r="I2145" s="6">
        <v>-6</v>
      </c>
      <c r="J2145" s="13" t="str">
        <f>VLOOKUP(MONTH(Tabla7[[#This Row],[Fecha del movimiento]]),Tablas!$O$4:$P$15,2,0)</f>
        <v>Abr</v>
      </c>
      <c r="K2145" s="6">
        <f>YEAR(Tabla7[[#This Row],[Fecha del movimiento]])</f>
        <v>2018</v>
      </c>
    </row>
    <row r="2146" spans="2:11" x14ac:dyDescent="0.2">
      <c r="B2146" s="8">
        <v>43220</v>
      </c>
      <c r="C2146" s="6" t="s">
        <v>2997</v>
      </c>
      <c r="D2146" s="6">
        <v>300575</v>
      </c>
      <c r="E2146" s="6" t="s">
        <v>460</v>
      </c>
      <c r="F2146" s="6" t="s">
        <v>21</v>
      </c>
      <c r="G2146" s="6" t="s">
        <v>2</v>
      </c>
      <c r="H2146" s="6" t="s">
        <v>923</v>
      </c>
      <c r="I2146" s="6">
        <v>19</v>
      </c>
      <c r="J2146" s="13" t="str">
        <f>VLOOKUP(MONTH(Tabla7[[#This Row],[Fecha del movimiento]]),Tablas!$O$4:$P$15,2,0)</f>
        <v>Abr</v>
      </c>
      <c r="K2146" s="6">
        <f>YEAR(Tabla7[[#This Row],[Fecha del movimiento]])</f>
        <v>2018</v>
      </c>
    </row>
    <row r="2147" spans="2:11" x14ac:dyDescent="0.2">
      <c r="B2147" s="8">
        <v>43189</v>
      </c>
      <c r="C2147" s="6" t="s">
        <v>2998</v>
      </c>
      <c r="D2147" s="6">
        <v>300048</v>
      </c>
      <c r="E2147" s="6" t="s">
        <v>797</v>
      </c>
      <c r="F2147" s="6" t="s">
        <v>21</v>
      </c>
      <c r="G2147" s="6" t="s">
        <v>12</v>
      </c>
      <c r="H2147" s="6" t="s">
        <v>923</v>
      </c>
      <c r="I2147" s="6">
        <v>11</v>
      </c>
      <c r="J2147" s="13" t="str">
        <f>VLOOKUP(MONTH(Tabla7[[#This Row],[Fecha del movimiento]]),Tablas!$O$4:$P$15,2,0)</f>
        <v>Mar</v>
      </c>
      <c r="K2147" s="6">
        <f>YEAR(Tabla7[[#This Row],[Fecha del movimiento]])</f>
        <v>2018</v>
      </c>
    </row>
    <row r="2148" spans="2:11" x14ac:dyDescent="0.2">
      <c r="B2148" s="8">
        <v>43239</v>
      </c>
      <c r="C2148" s="6" t="s">
        <v>2999</v>
      </c>
      <c r="D2148" s="6">
        <v>300119</v>
      </c>
      <c r="E2148" s="6" t="s">
        <v>760</v>
      </c>
      <c r="F2148" s="6" t="s">
        <v>21</v>
      </c>
      <c r="G2148" s="6" t="s">
        <v>12</v>
      </c>
      <c r="H2148" s="6" t="s">
        <v>923</v>
      </c>
      <c r="I2148" s="6">
        <v>19</v>
      </c>
      <c r="J2148" s="13" t="str">
        <f>VLOOKUP(MONTH(Tabla7[[#This Row],[Fecha del movimiento]]),Tablas!$O$4:$P$15,2,0)</f>
        <v>May</v>
      </c>
      <c r="K2148" s="6">
        <f>YEAR(Tabla7[[#This Row],[Fecha del movimiento]])</f>
        <v>2018</v>
      </c>
    </row>
    <row r="2149" spans="2:11" x14ac:dyDescent="0.2">
      <c r="B2149" s="8">
        <v>43186</v>
      </c>
      <c r="C2149" s="6" t="s">
        <v>3000</v>
      </c>
      <c r="D2149" s="6">
        <v>300839</v>
      </c>
      <c r="E2149" s="6" t="s">
        <v>230</v>
      </c>
      <c r="F2149" s="6" t="s">
        <v>21</v>
      </c>
      <c r="G2149" s="6" t="s">
        <v>2</v>
      </c>
      <c r="H2149" s="6" t="s">
        <v>923</v>
      </c>
      <c r="I2149" s="6">
        <v>13</v>
      </c>
      <c r="J2149" s="13" t="str">
        <f>VLOOKUP(MONTH(Tabla7[[#This Row],[Fecha del movimiento]]),Tablas!$O$4:$P$15,2,0)</f>
        <v>Mar</v>
      </c>
      <c r="K2149" s="6">
        <f>YEAR(Tabla7[[#This Row],[Fecha del movimiento]])</f>
        <v>2018</v>
      </c>
    </row>
    <row r="2150" spans="2:11" x14ac:dyDescent="0.2">
      <c r="B2150" s="8">
        <v>43207</v>
      </c>
      <c r="C2150" s="6" t="s">
        <v>3001</v>
      </c>
      <c r="D2150" s="6">
        <v>300403</v>
      </c>
      <c r="E2150" s="6" t="s">
        <v>592</v>
      </c>
      <c r="F2150" s="6" t="s">
        <v>21</v>
      </c>
      <c r="G2150" s="6" t="s">
        <v>2</v>
      </c>
      <c r="H2150" s="6" t="s">
        <v>923</v>
      </c>
      <c r="I2150" s="6">
        <v>15</v>
      </c>
      <c r="J2150" s="13" t="str">
        <f>VLOOKUP(MONTH(Tabla7[[#This Row],[Fecha del movimiento]]),Tablas!$O$4:$P$15,2,0)</f>
        <v>Abr</v>
      </c>
      <c r="K2150" s="6">
        <f>YEAR(Tabla7[[#This Row],[Fecha del movimiento]])</f>
        <v>2018</v>
      </c>
    </row>
    <row r="2151" spans="2:11" x14ac:dyDescent="0.2">
      <c r="B2151" s="8">
        <v>43280</v>
      </c>
      <c r="C2151" s="6" t="s">
        <v>1320</v>
      </c>
      <c r="D2151" s="6">
        <v>300202</v>
      </c>
      <c r="E2151" s="6" t="s">
        <v>322</v>
      </c>
      <c r="F2151" s="6" t="s">
        <v>21</v>
      </c>
      <c r="G2151" s="6" t="s">
        <v>2</v>
      </c>
      <c r="H2151" s="6" t="s">
        <v>917</v>
      </c>
      <c r="I2151" s="6">
        <v>-10</v>
      </c>
      <c r="J2151" s="13" t="str">
        <f>VLOOKUP(MONTH(Tabla7[[#This Row],[Fecha del movimiento]]),Tablas!$O$4:$P$15,2,0)</f>
        <v>Jun</v>
      </c>
      <c r="K2151" s="6">
        <f>YEAR(Tabla7[[#This Row],[Fecha del movimiento]])</f>
        <v>2018</v>
      </c>
    </row>
    <row r="2152" spans="2:11" x14ac:dyDescent="0.2">
      <c r="B2152" s="8">
        <v>43307</v>
      </c>
      <c r="C2152" s="6" t="s">
        <v>3002</v>
      </c>
      <c r="D2152" s="6">
        <v>300940</v>
      </c>
      <c r="E2152" s="6" t="s">
        <v>135</v>
      </c>
      <c r="F2152" s="6" t="s">
        <v>21</v>
      </c>
      <c r="G2152" s="6" t="s">
        <v>7</v>
      </c>
      <c r="H2152" s="6" t="s">
        <v>917</v>
      </c>
      <c r="I2152" s="6">
        <v>-18</v>
      </c>
      <c r="J2152" s="13" t="str">
        <f>VLOOKUP(MONTH(Tabla7[[#This Row],[Fecha del movimiento]]),Tablas!$O$4:$P$15,2,0)</f>
        <v>Jul</v>
      </c>
      <c r="K2152" s="6">
        <f>YEAR(Tabla7[[#This Row],[Fecha del movimiento]])</f>
        <v>2018</v>
      </c>
    </row>
    <row r="2153" spans="2:11" x14ac:dyDescent="0.2">
      <c r="B2153" s="8">
        <v>43184</v>
      </c>
      <c r="C2153" s="6" t="s">
        <v>3003</v>
      </c>
      <c r="D2153" s="6">
        <v>300716</v>
      </c>
      <c r="E2153" s="6" t="s">
        <v>342</v>
      </c>
      <c r="F2153" s="6" t="s">
        <v>21</v>
      </c>
      <c r="G2153" s="6" t="s">
        <v>2</v>
      </c>
      <c r="H2153" s="6" t="s">
        <v>917</v>
      </c>
      <c r="I2153" s="6">
        <v>-5</v>
      </c>
      <c r="J2153" s="13" t="str">
        <f>VLOOKUP(MONTH(Tabla7[[#This Row],[Fecha del movimiento]]),Tablas!$O$4:$P$15,2,0)</f>
        <v>Mar</v>
      </c>
      <c r="K2153" s="6">
        <f>YEAR(Tabla7[[#This Row],[Fecha del movimiento]])</f>
        <v>2018</v>
      </c>
    </row>
    <row r="2154" spans="2:11" x14ac:dyDescent="0.2">
      <c r="B2154" s="8">
        <v>43106</v>
      </c>
      <c r="C2154" s="6" t="s">
        <v>3004</v>
      </c>
      <c r="D2154" s="6">
        <v>300542</v>
      </c>
      <c r="E2154" s="6" t="s">
        <v>486</v>
      </c>
      <c r="F2154" s="6" t="s">
        <v>21</v>
      </c>
      <c r="G2154" s="6" t="s">
        <v>10</v>
      </c>
      <c r="H2154" s="6" t="s">
        <v>923</v>
      </c>
      <c r="I2154" s="6">
        <v>17</v>
      </c>
      <c r="J2154" s="13" t="str">
        <f>VLOOKUP(MONTH(Tabla7[[#This Row],[Fecha del movimiento]]),Tablas!$O$4:$P$15,2,0)</f>
        <v>Ene</v>
      </c>
      <c r="K2154" s="6">
        <f>YEAR(Tabla7[[#This Row],[Fecha del movimiento]])</f>
        <v>2018</v>
      </c>
    </row>
    <row r="2155" spans="2:11" x14ac:dyDescent="0.2">
      <c r="B2155" s="8">
        <v>43261</v>
      </c>
      <c r="C2155" s="6" t="s">
        <v>3005</v>
      </c>
      <c r="D2155" s="6">
        <v>300655</v>
      </c>
      <c r="E2155" s="6" t="s">
        <v>391</v>
      </c>
      <c r="F2155" s="6" t="s">
        <v>21</v>
      </c>
      <c r="G2155" s="6" t="s">
        <v>2</v>
      </c>
      <c r="H2155" s="6" t="s">
        <v>923</v>
      </c>
      <c r="I2155" s="6">
        <v>14</v>
      </c>
      <c r="J2155" s="13" t="str">
        <f>VLOOKUP(MONTH(Tabla7[[#This Row],[Fecha del movimiento]]),Tablas!$O$4:$P$15,2,0)</f>
        <v>Jun</v>
      </c>
      <c r="K2155" s="6">
        <f>YEAR(Tabla7[[#This Row],[Fecha del movimiento]])</f>
        <v>2018</v>
      </c>
    </row>
    <row r="2156" spans="2:11" x14ac:dyDescent="0.2">
      <c r="B2156" s="8">
        <v>43123</v>
      </c>
      <c r="C2156" s="6" t="s">
        <v>3006</v>
      </c>
      <c r="D2156" s="6">
        <v>300724</v>
      </c>
      <c r="E2156" s="6" t="s">
        <v>334</v>
      </c>
      <c r="F2156" s="6" t="s">
        <v>21</v>
      </c>
      <c r="G2156" s="6" t="s">
        <v>13</v>
      </c>
      <c r="H2156" s="6" t="s">
        <v>917</v>
      </c>
      <c r="I2156" s="6">
        <v>-12</v>
      </c>
      <c r="J2156" s="13" t="str">
        <f>VLOOKUP(MONTH(Tabla7[[#This Row],[Fecha del movimiento]]),Tablas!$O$4:$P$15,2,0)</f>
        <v>Ene</v>
      </c>
      <c r="K2156" s="6">
        <f>YEAR(Tabla7[[#This Row],[Fecha del movimiento]])</f>
        <v>2018</v>
      </c>
    </row>
    <row r="2157" spans="2:11" x14ac:dyDescent="0.2">
      <c r="B2157" s="8">
        <v>43271</v>
      </c>
      <c r="C2157" s="6" t="s">
        <v>3007</v>
      </c>
      <c r="D2157" s="6">
        <v>301036</v>
      </c>
      <c r="E2157" s="6" t="s">
        <v>43</v>
      </c>
      <c r="F2157" s="6" t="s">
        <v>21</v>
      </c>
      <c r="G2157" s="6" t="s">
        <v>5</v>
      </c>
      <c r="H2157" s="6" t="s">
        <v>923</v>
      </c>
      <c r="I2157" s="6">
        <v>13</v>
      </c>
      <c r="J2157" s="13" t="str">
        <f>VLOOKUP(MONTH(Tabla7[[#This Row],[Fecha del movimiento]]),Tablas!$O$4:$P$15,2,0)</f>
        <v>Jun</v>
      </c>
      <c r="K2157" s="6">
        <f>YEAR(Tabla7[[#This Row],[Fecha del movimiento]])</f>
        <v>2018</v>
      </c>
    </row>
    <row r="2158" spans="2:11" x14ac:dyDescent="0.2">
      <c r="B2158" s="8">
        <v>43197</v>
      </c>
      <c r="C2158" s="6" t="s">
        <v>3008</v>
      </c>
      <c r="D2158" s="6">
        <v>300214</v>
      </c>
      <c r="E2158" s="6" t="s">
        <v>719</v>
      </c>
      <c r="F2158" s="6" t="s">
        <v>21</v>
      </c>
      <c r="G2158" s="6" t="s">
        <v>13</v>
      </c>
      <c r="H2158" s="6" t="s">
        <v>917</v>
      </c>
      <c r="I2158" s="6">
        <v>-8</v>
      </c>
      <c r="J2158" s="13" t="str">
        <f>VLOOKUP(MONTH(Tabla7[[#This Row],[Fecha del movimiento]]),Tablas!$O$4:$P$15,2,0)</f>
        <v>Abr</v>
      </c>
      <c r="K2158" s="6">
        <f>YEAR(Tabla7[[#This Row],[Fecha del movimiento]])</f>
        <v>2018</v>
      </c>
    </row>
    <row r="2159" spans="2:11" x14ac:dyDescent="0.2">
      <c r="B2159" s="8">
        <v>43194</v>
      </c>
      <c r="C2159" s="6" t="s">
        <v>3009</v>
      </c>
      <c r="D2159" s="6">
        <v>300376</v>
      </c>
      <c r="E2159" s="6" t="s">
        <v>42</v>
      </c>
      <c r="F2159" s="6" t="s">
        <v>21</v>
      </c>
      <c r="G2159" s="6" t="s">
        <v>4</v>
      </c>
      <c r="H2159" s="6" t="s">
        <v>923</v>
      </c>
      <c r="I2159" s="6">
        <v>20</v>
      </c>
      <c r="J2159" s="13" t="str">
        <f>VLOOKUP(MONTH(Tabla7[[#This Row],[Fecha del movimiento]]),Tablas!$O$4:$P$15,2,0)</f>
        <v>Abr</v>
      </c>
      <c r="K2159" s="6">
        <f>YEAR(Tabla7[[#This Row],[Fecha del movimiento]])</f>
        <v>2018</v>
      </c>
    </row>
    <row r="2160" spans="2:11" x14ac:dyDescent="0.2">
      <c r="B2160" s="8">
        <v>43176</v>
      </c>
      <c r="C2160" s="6" t="s">
        <v>1357</v>
      </c>
      <c r="D2160" s="6">
        <v>300886</v>
      </c>
      <c r="E2160" s="6" t="s">
        <v>186</v>
      </c>
      <c r="F2160" s="6" t="s">
        <v>21</v>
      </c>
      <c r="G2160" s="6" t="s">
        <v>11</v>
      </c>
      <c r="H2160" s="6" t="s">
        <v>917</v>
      </c>
      <c r="I2160" s="6">
        <v>-8</v>
      </c>
      <c r="J2160" s="13" t="str">
        <f>VLOOKUP(MONTH(Tabla7[[#This Row],[Fecha del movimiento]]),Tablas!$O$4:$P$15,2,0)</f>
        <v>Mar</v>
      </c>
      <c r="K2160" s="6">
        <f>YEAR(Tabla7[[#This Row],[Fecha del movimiento]])</f>
        <v>2018</v>
      </c>
    </row>
    <row r="2161" spans="2:11" x14ac:dyDescent="0.2">
      <c r="B2161" s="8">
        <v>43144</v>
      </c>
      <c r="C2161" s="6" t="s">
        <v>3010</v>
      </c>
      <c r="D2161" s="6">
        <v>300011</v>
      </c>
      <c r="E2161" s="6" t="s">
        <v>813</v>
      </c>
      <c r="F2161" s="6" t="s">
        <v>21</v>
      </c>
      <c r="G2161" s="6" t="s">
        <v>6</v>
      </c>
      <c r="H2161" s="6" t="s">
        <v>923</v>
      </c>
      <c r="I2161" s="6">
        <v>13</v>
      </c>
      <c r="J2161" s="13" t="str">
        <f>VLOOKUP(MONTH(Tabla7[[#This Row],[Fecha del movimiento]]),Tablas!$O$4:$P$15,2,0)</f>
        <v>Feb</v>
      </c>
      <c r="K2161" s="6">
        <f>YEAR(Tabla7[[#This Row],[Fecha del movimiento]])</f>
        <v>2018</v>
      </c>
    </row>
    <row r="2162" spans="2:11" x14ac:dyDescent="0.2">
      <c r="B2162" s="8">
        <v>43207</v>
      </c>
      <c r="C2162" s="6" t="s">
        <v>3011</v>
      </c>
      <c r="D2162" s="6">
        <v>300312</v>
      </c>
      <c r="E2162" s="6" t="s">
        <v>655</v>
      </c>
      <c r="F2162" s="6" t="s">
        <v>21</v>
      </c>
      <c r="G2162" s="6" t="s">
        <v>13</v>
      </c>
      <c r="H2162" s="6" t="s">
        <v>923</v>
      </c>
      <c r="I2162" s="6">
        <v>15</v>
      </c>
      <c r="J2162" s="13" t="str">
        <f>VLOOKUP(MONTH(Tabla7[[#This Row],[Fecha del movimiento]]),Tablas!$O$4:$P$15,2,0)</f>
        <v>Abr</v>
      </c>
      <c r="K2162" s="6">
        <f>YEAR(Tabla7[[#This Row],[Fecha del movimiento]])</f>
        <v>2018</v>
      </c>
    </row>
    <row r="2163" spans="2:11" x14ac:dyDescent="0.2">
      <c r="B2163" s="8">
        <v>43143</v>
      </c>
      <c r="C2163" s="6" t="s">
        <v>3012</v>
      </c>
      <c r="D2163" s="6">
        <v>300388</v>
      </c>
      <c r="E2163" s="6" t="s">
        <v>603</v>
      </c>
      <c r="F2163" s="6" t="s">
        <v>21</v>
      </c>
      <c r="G2163" s="6" t="s">
        <v>13</v>
      </c>
      <c r="H2163" s="6" t="s">
        <v>923</v>
      </c>
      <c r="I2163" s="6">
        <v>18</v>
      </c>
      <c r="J2163" s="13" t="str">
        <f>VLOOKUP(MONTH(Tabla7[[#This Row],[Fecha del movimiento]]),Tablas!$O$4:$P$15,2,0)</f>
        <v>Feb</v>
      </c>
      <c r="K2163" s="6">
        <f>YEAR(Tabla7[[#This Row],[Fecha del movimiento]])</f>
        <v>2018</v>
      </c>
    </row>
    <row r="2164" spans="2:11" x14ac:dyDescent="0.2">
      <c r="B2164" s="8">
        <v>43184</v>
      </c>
      <c r="C2164" s="6" t="s">
        <v>3013</v>
      </c>
      <c r="D2164" s="6">
        <v>300561</v>
      </c>
      <c r="E2164" s="6" t="s">
        <v>129</v>
      </c>
      <c r="F2164" s="6" t="s">
        <v>21</v>
      </c>
      <c r="G2164" s="6" t="s">
        <v>13</v>
      </c>
      <c r="H2164" s="6" t="s">
        <v>923</v>
      </c>
      <c r="I2164" s="6">
        <v>15</v>
      </c>
      <c r="J2164" s="13" t="str">
        <f>VLOOKUP(MONTH(Tabla7[[#This Row],[Fecha del movimiento]]),Tablas!$O$4:$P$15,2,0)</f>
        <v>Mar</v>
      </c>
      <c r="K2164" s="6">
        <f>YEAR(Tabla7[[#This Row],[Fecha del movimiento]])</f>
        <v>2018</v>
      </c>
    </row>
    <row r="2165" spans="2:11" x14ac:dyDescent="0.2">
      <c r="B2165" s="8">
        <v>43211</v>
      </c>
      <c r="C2165" s="6" t="s">
        <v>3014</v>
      </c>
      <c r="D2165" s="6">
        <v>300389</v>
      </c>
      <c r="E2165" s="6" t="s">
        <v>602</v>
      </c>
      <c r="F2165" s="6" t="s">
        <v>21</v>
      </c>
      <c r="G2165" s="6" t="s">
        <v>13</v>
      </c>
      <c r="H2165" s="6" t="s">
        <v>923</v>
      </c>
      <c r="I2165" s="6">
        <v>11</v>
      </c>
      <c r="J2165" s="13" t="str">
        <f>VLOOKUP(MONTH(Tabla7[[#This Row],[Fecha del movimiento]]),Tablas!$O$4:$P$15,2,0)</f>
        <v>Abr</v>
      </c>
      <c r="K2165" s="6">
        <f>YEAR(Tabla7[[#This Row],[Fecha del movimiento]])</f>
        <v>2018</v>
      </c>
    </row>
    <row r="2166" spans="2:11" x14ac:dyDescent="0.2">
      <c r="B2166" s="8">
        <v>43119</v>
      </c>
      <c r="C2166" s="6" t="s">
        <v>3015</v>
      </c>
      <c r="D2166" s="6">
        <v>300847</v>
      </c>
      <c r="E2166" s="6" t="s">
        <v>223</v>
      </c>
      <c r="F2166" s="6" t="s">
        <v>21</v>
      </c>
      <c r="G2166" s="6" t="s">
        <v>6</v>
      </c>
      <c r="H2166" s="6" t="s">
        <v>917</v>
      </c>
      <c r="I2166" s="6">
        <v>-6</v>
      </c>
      <c r="J2166" s="13" t="str">
        <f>VLOOKUP(MONTH(Tabla7[[#This Row],[Fecha del movimiento]]),Tablas!$O$4:$P$15,2,0)</f>
        <v>Ene</v>
      </c>
      <c r="K2166" s="6">
        <f>YEAR(Tabla7[[#This Row],[Fecha del movimiento]])</f>
        <v>2018</v>
      </c>
    </row>
    <row r="2167" spans="2:11" x14ac:dyDescent="0.2">
      <c r="B2167" s="8">
        <v>43212</v>
      </c>
      <c r="C2167" s="6" t="s">
        <v>3016</v>
      </c>
      <c r="D2167" s="6">
        <v>300832</v>
      </c>
      <c r="E2167" s="6" t="s">
        <v>237</v>
      </c>
      <c r="F2167" s="6" t="s">
        <v>21</v>
      </c>
      <c r="G2167" s="6" t="s">
        <v>13</v>
      </c>
      <c r="H2167" s="6" t="s">
        <v>917</v>
      </c>
      <c r="I2167" s="6">
        <v>-12</v>
      </c>
      <c r="J2167" s="13" t="str">
        <f>VLOOKUP(MONTH(Tabla7[[#This Row],[Fecha del movimiento]]),Tablas!$O$4:$P$15,2,0)</f>
        <v>Abr</v>
      </c>
      <c r="K2167" s="6">
        <f>YEAR(Tabla7[[#This Row],[Fecha del movimiento]])</f>
        <v>2018</v>
      </c>
    </row>
    <row r="2168" spans="2:11" x14ac:dyDescent="0.2">
      <c r="B2168" s="8">
        <v>43238</v>
      </c>
      <c r="C2168" s="6" t="s">
        <v>3017</v>
      </c>
      <c r="D2168" s="6">
        <v>300194</v>
      </c>
      <c r="E2168" s="6" t="s">
        <v>733</v>
      </c>
      <c r="F2168" s="6" t="s">
        <v>21</v>
      </c>
      <c r="G2168" s="6" t="s">
        <v>11</v>
      </c>
      <c r="H2168" s="6" t="s">
        <v>923</v>
      </c>
      <c r="I2168" s="6">
        <v>17</v>
      </c>
      <c r="J2168" s="13" t="str">
        <f>VLOOKUP(MONTH(Tabla7[[#This Row],[Fecha del movimiento]]),Tablas!$O$4:$P$15,2,0)</f>
        <v>May</v>
      </c>
      <c r="K2168" s="6">
        <f>YEAR(Tabla7[[#This Row],[Fecha del movimiento]])</f>
        <v>2018</v>
      </c>
    </row>
    <row r="2169" spans="2:11" x14ac:dyDescent="0.2">
      <c r="B2169" s="8">
        <v>43168</v>
      </c>
      <c r="C2169" s="6" t="s">
        <v>3018</v>
      </c>
      <c r="D2169" s="6">
        <v>300842</v>
      </c>
      <c r="E2169" s="6" t="s">
        <v>227</v>
      </c>
      <c r="F2169" s="6" t="s">
        <v>21</v>
      </c>
      <c r="G2169" s="6" t="s">
        <v>4</v>
      </c>
      <c r="H2169" s="6" t="s">
        <v>923</v>
      </c>
      <c r="I2169" s="6">
        <v>20</v>
      </c>
      <c r="J2169" s="13" t="str">
        <f>VLOOKUP(MONTH(Tabla7[[#This Row],[Fecha del movimiento]]),Tablas!$O$4:$P$15,2,0)</f>
        <v>Mar</v>
      </c>
      <c r="K2169" s="6">
        <f>YEAR(Tabla7[[#This Row],[Fecha del movimiento]])</f>
        <v>2018</v>
      </c>
    </row>
    <row r="2170" spans="2:11" x14ac:dyDescent="0.2">
      <c r="B2170" s="8">
        <v>43174</v>
      </c>
      <c r="C2170" s="6" t="s">
        <v>3019</v>
      </c>
      <c r="D2170" s="6">
        <v>300133</v>
      </c>
      <c r="E2170" s="6" t="s">
        <v>377</v>
      </c>
      <c r="F2170" s="6" t="s">
        <v>21</v>
      </c>
      <c r="G2170" s="6" t="s">
        <v>9</v>
      </c>
      <c r="H2170" s="6" t="s">
        <v>917</v>
      </c>
      <c r="I2170" s="6">
        <v>-18</v>
      </c>
      <c r="J2170" s="13" t="str">
        <f>VLOOKUP(MONTH(Tabla7[[#This Row],[Fecha del movimiento]]),Tablas!$O$4:$P$15,2,0)</f>
        <v>Mar</v>
      </c>
      <c r="K2170" s="6">
        <f>YEAR(Tabla7[[#This Row],[Fecha del movimiento]])</f>
        <v>2018</v>
      </c>
    </row>
    <row r="2171" spans="2:11" x14ac:dyDescent="0.2">
      <c r="B2171" s="8">
        <v>43103</v>
      </c>
      <c r="C2171" s="6" t="s">
        <v>3020</v>
      </c>
      <c r="D2171" s="6">
        <v>301020</v>
      </c>
      <c r="E2171" s="6" t="s">
        <v>57</v>
      </c>
      <c r="F2171" s="6" t="s">
        <v>21</v>
      </c>
      <c r="G2171" s="6" t="s">
        <v>7</v>
      </c>
      <c r="H2171" s="6" t="s">
        <v>917</v>
      </c>
      <c r="I2171" s="6">
        <v>-18</v>
      </c>
      <c r="J2171" s="13" t="str">
        <f>VLOOKUP(MONTH(Tabla7[[#This Row],[Fecha del movimiento]]),Tablas!$O$4:$P$15,2,0)</f>
        <v>Ene</v>
      </c>
      <c r="K2171" s="6">
        <f>YEAR(Tabla7[[#This Row],[Fecha del movimiento]])</f>
        <v>2018</v>
      </c>
    </row>
    <row r="2172" spans="2:11" x14ac:dyDescent="0.2">
      <c r="B2172" s="8">
        <v>43245</v>
      </c>
      <c r="C2172" s="6" t="s">
        <v>3021</v>
      </c>
      <c r="D2172" s="6">
        <v>300942</v>
      </c>
      <c r="E2172" s="6" t="s">
        <v>133</v>
      </c>
      <c r="F2172" s="6" t="s">
        <v>21</v>
      </c>
      <c r="G2172" s="6" t="s">
        <v>2</v>
      </c>
      <c r="H2172" s="6" t="s">
        <v>923</v>
      </c>
      <c r="I2172" s="6">
        <v>13</v>
      </c>
      <c r="J2172" s="13" t="str">
        <f>VLOOKUP(MONTH(Tabla7[[#This Row],[Fecha del movimiento]]),Tablas!$O$4:$P$15,2,0)</f>
        <v>May</v>
      </c>
      <c r="K2172" s="6">
        <f>YEAR(Tabla7[[#This Row],[Fecha del movimiento]])</f>
        <v>2018</v>
      </c>
    </row>
    <row r="2173" spans="2:11" x14ac:dyDescent="0.2">
      <c r="B2173" s="8">
        <v>43225</v>
      </c>
      <c r="C2173" s="6" t="s">
        <v>3022</v>
      </c>
      <c r="D2173" s="6">
        <v>300058</v>
      </c>
      <c r="E2173" s="6" t="s">
        <v>31</v>
      </c>
      <c r="F2173" s="6" t="s">
        <v>21</v>
      </c>
      <c r="G2173" s="6" t="s">
        <v>4</v>
      </c>
      <c r="H2173" s="6" t="s">
        <v>923</v>
      </c>
      <c r="I2173" s="6">
        <v>10</v>
      </c>
      <c r="J2173" s="13" t="str">
        <f>VLOOKUP(MONTH(Tabla7[[#This Row],[Fecha del movimiento]]),Tablas!$O$4:$P$15,2,0)</f>
        <v>May</v>
      </c>
      <c r="K2173" s="6">
        <f>YEAR(Tabla7[[#This Row],[Fecha del movimiento]])</f>
        <v>2018</v>
      </c>
    </row>
    <row r="2174" spans="2:11" x14ac:dyDescent="0.2">
      <c r="B2174" s="8">
        <v>43216</v>
      </c>
      <c r="C2174" s="6" t="s">
        <v>3023</v>
      </c>
      <c r="D2174" s="6">
        <v>300689</v>
      </c>
      <c r="E2174" s="6" t="s">
        <v>279</v>
      </c>
      <c r="F2174" s="6" t="s">
        <v>21</v>
      </c>
      <c r="G2174" s="6" t="s">
        <v>10</v>
      </c>
      <c r="H2174" s="6" t="s">
        <v>917</v>
      </c>
      <c r="I2174" s="6">
        <v>-18</v>
      </c>
      <c r="J2174" s="13" t="str">
        <f>VLOOKUP(MONTH(Tabla7[[#This Row],[Fecha del movimiento]]),Tablas!$O$4:$P$15,2,0)</f>
        <v>Abr</v>
      </c>
      <c r="K2174" s="6">
        <f>YEAR(Tabla7[[#This Row],[Fecha del movimiento]])</f>
        <v>2018</v>
      </c>
    </row>
    <row r="2175" spans="2:11" x14ac:dyDescent="0.2">
      <c r="B2175" s="8">
        <v>43153</v>
      </c>
      <c r="C2175" s="6" t="s">
        <v>3024</v>
      </c>
      <c r="D2175" s="6">
        <v>300265</v>
      </c>
      <c r="E2175" s="6" t="s">
        <v>683</v>
      </c>
      <c r="F2175" s="6" t="s">
        <v>21</v>
      </c>
      <c r="G2175" s="6" t="s">
        <v>13</v>
      </c>
      <c r="H2175" s="6" t="s">
        <v>923</v>
      </c>
      <c r="I2175" s="6">
        <v>16</v>
      </c>
      <c r="J2175" s="13" t="str">
        <f>VLOOKUP(MONTH(Tabla7[[#This Row],[Fecha del movimiento]]),Tablas!$O$4:$P$15,2,0)</f>
        <v>Feb</v>
      </c>
      <c r="K2175" s="6">
        <f>YEAR(Tabla7[[#This Row],[Fecha del movimiento]])</f>
        <v>2018</v>
      </c>
    </row>
    <row r="2176" spans="2:11" x14ac:dyDescent="0.2">
      <c r="B2176" s="8">
        <v>43108</v>
      </c>
      <c r="C2176" s="6" t="s">
        <v>3025</v>
      </c>
      <c r="D2176" s="6">
        <v>300454</v>
      </c>
      <c r="E2176" s="6" t="s">
        <v>557</v>
      </c>
      <c r="F2176" s="6" t="s">
        <v>21</v>
      </c>
      <c r="G2176" s="6" t="s">
        <v>6</v>
      </c>
      <c r="H2176" s="6" t="s">
        <v>917</v>
      </c>
      <c r="I2176" s="6">
        <v>-13</v>
      </c>
      <c r="J2176" s="13" t="str">
        <f>VLOOKUP(MONTH(Tabla7[[#This Row],[Fecha del movimiento]]),Tablas!$O$4:$P$15,2,0)</f>
        <v>Ene</v>
      </c>
      <c r="K2176" s="6">
        <f>YEAR(Tabla7[[#This Row],[Fecha del movimiento]])</f>
        <v>2018</v>
      </c>
    </row>
    <row r="2177" spans="2:11" x14ac:dyDescent="0.2">
      <c r="B2177" s="8">
        <v>43236</v>
      </c>
      <c r="C2177" s="6" t="s">
        <v>3026</v>
      </c>
      <c r="D2177" s="6">
        <v>300565</v>
      </c>
      <c r="E2177" s="6" t="s">
        <v>467</v>
      </c>
      <c r="F2177" s="6" t="s">
        <v>21</v>
      </c>
      <c r="G2177" s="6" t="s">
        <v>2</v>
      </c>
      <c r="H2177" s="6" t="s">
        <v>917</v>
      </c>
      <c r="I2177" s="6">
        <v>-16</v>
      </c>
      <c r="J2177" s="13" t="str">
        <f>VLOOKUP(MONTH(Tabla7[[#This Row],[Fecha del movimiento]]),Tablas!$O$4:$P$15,2,0)</f>
        <v>May</v>
      </c>
      <c r="K2177" s="6">
        <f>YEAR(Tabla7[[#This Row],[Fecha del movimiento]])</f>
        <v>2018</v>
      </c>
    </row>
    <row r="2178" spans="2:11" x14ac:dyDescent="0.2">
      <c r="B2178" s="8">
        <v>43116</v>
      </c>
      <c r="C2178" s="6" t="s">
        <v>3027</v>
      </c>
      <c r="D2178" s="6">
        <v>300448</v>
      </c>
      <c r="E2178" s="6" t="s">
        <v>192</v>
      </c>
      <c r="F2178" s="6" t="s">
        <v>21</v>
      </c>
      <c r="G2178" s="6" t="s">
        <v>7</v>
      </c>
      <c r="H2178" s="6" t="s">
        <v>917</v>
      </c>
      <c r="I2178" s="6">
        <v>-8</v>
      </c>
      <c r="J2178" s="13" t="str">
        <f>VLOOKUP(MONTH(Tabla7[[#This Row],[Fecha del movimiento]]),Tablas!$O$4:$P$15,2,0)</f>
        <v>Ene</v>
      </c>
      <c r="K2178" s="6">
        <f>YEAR(Tabla7[[#This Row],[Fecha del movimiento]])</f>
        <v>2018</v>
      </c>
    </row>
    <row r="2179" spans="2:11" x14ac:dyDescent="0.2">
      <c r="B2179" s="8">
        <v>43190</v>
      </c>
      <c r="C2179" s="6" t="s">
        <v>3028</v>
      </c>
      <c r="D2179" s="6">
        <v>300755</v>
      </c>
      <c r="E2179" s="6" t="s">
        <v>307</v>
      </c>
      <c r="F2179" s="6" t="s">
        <v>21</v>
      </c>
      <c r="G2179" s="6" t="s">
        <v>10</v>
      </c>
      <c r="H2179" s="6" t="s">
        <v>917</v>
      </c>
      <c r="I2179" s="6">
        <v>-7</v>
      </c>
      <c r="J2179" s="13" t="str">
        <f>VLOOKUP(MONTH(Tabla7[[#This Row],[Fecha del movimiento]]),Tablas!$O$4:$P$15,2,0)</f>
        <v>Mar</v>
      </c>
      <c r="K2179" s="6">
        <f>YEAR(Tabla7[[#This Row],[Fecha del movimiento]])</f>
        <v>2018</v>
      </c>
    </row>
    <row r="2180" spans="2:11" x14ac:dyDescent="0.2">
      <c r="B2180" s="8">
        <v>43137</v>
      </c>
      <c r="C2180" s="6" t="s">
        <v>3029</v>
      </c>
      <c r="D2180" s="6">
        <v>300219</v>
      </c>
      <c r="E2180" s="6" t="s">
        <v>714</v>
      </c>
      <c r="F2180" s="6" t="s">
        <v>21</v>
      </c>
      <c r="G2180" s="6" t="s">
        <v>11</v>
      </c>
      <c r="H2180" s="6" t="s">
        <v>923</v>
      </c>
      <c r="I2180" s="6">
        <v>14</v>
      </c>
      <c r="J2180" s="13" t="str">
        <f>VLOOKUP(MONTH(Tabla7[[#This Row],[Fecha del movimiento]]),Tablas!$O$4:$P$15,2,0)</f>
        <v>Feb</v>
      </c>
      <c r="K2180" s="6">
        <f>YEAR(Tabla7[[#This Row],[Fecha del movimiento]])</f>
        <v>2018</v>
      </c>
    </row>
    <row r="2181" spans="2:11" x14ac:dyDescent="0.2">
      <c r="B2181" s="8">
        <v>43193</v>
      </c>
      <c r="C2181" s="6" t="s">
        <v>3030</v>
      </c>
      <c r="D2181" s="6">
        <v>300665</v>
      </c>
      <c r="E2181" s="6" t="s">
        <v>384</v>
      </c>
      <c r="F2181" s="6" t="s">
        <v>21</v>
      </c>
      <c r="G2181" s="6" t="s">
        <v>12</v>
      </c>
      <c r="H2181" s="6" t="s">
        <v>923</v>
      </c>
      <c r="I2181" s="6">
        <v>18</v>
      </c>
      <c r="J2181" s="13" t="str">
        <f>VLOOKUP(MONTH(Tabla7[[#This Row],[Fecha del movimiento]]),Tablas!$O$4:$P$15,2,0)</f>
        <v>Abr</v>
      </c>
      <c r="K2181" s="6">
        <f>YEAR(Tabla7[[#This Row],[Fecha del movimiento]])</f>
        <v>2018</v>
      </c>
    </row>
    <row r="2182" spans="2:11" x14ac:dyDescent="0.2">
      <c r="B2182" s="8">
        <v>43303</v>
      </c>
      <c r="C2182" s="6" t="s">
        <v>3031</v>
      </c>
      <c r="D2182" s="6">
        <v>300301</v>
      </c>
      <c r="E2182" s="6" t="s">
        <v>661</v>
      </c>
      <c r="F2182" s="6" t="s">
        <v>21</v>
      </c>
      <c r="G2182" s="6" t="s">
        <v>2</v>
      </c>
      <c r="H2182" s="6" t="s">
        <v>917</v>
      </c>
      <c r="I2182" s="6">
        <v>-12</v>
      </c>
      <c r="J2182" s="13" t="str">
        <f>VLOOKUP(MONTH(Tabla7[[#This Row],[Fecha del movimiento]]),Tablas!$O$4:$P$15,2,0)</f>
        <v>Jul</v>
      </c>
      <c r="K2182" s="6">
        <f>YEAR(Tabla7[[#This Row],[Fecha del movimiento]])</f>
        <v>2018</v>
      </c>
    </row>
    <row r="2183" spans="2:11" x14ac:dyDescent="0.2">
      <c r="B2183" s="8">
        <v>43341</v>
      </c>
      <c r="C2183" s="6" t="s">
        <v>3032</v>
      </c>
      <c r="D2183" s="6">
        <v>300170</v>
      </c>
      <c r="E2183" s="6" t="s">
        <v>745</v>
      </c>
      <c r="F2183" s="6" t="s">
        <v>21</v>
      </c>
      <c r="G2183" s="6" t="s">
        <v>11</v>
      </c>
      <c r="H2183" s="6" t="s">
        <v>917</v>
      </c>
      <c r="I2183" s="6">
        <v>-19</v>
      </c>
      <c r="J2183" s="13" t="str">
        <f>VLOOKUP(MONTH(Tabla7[[#This Row],[Fecha del movimiento]]),Tablas!$O$4:$P$15,2,0)</f>
        <v>Ago</v>
      </c>
      <c r="K2183" s="6">
        <f>YEAR(Tabla7[[#This Row],[Fecha del movimiento]])</f>
        <v>2018</v>
      </c>
    </row>
    <row r="2184" spans="2:11" x14ac:dyDescent="0.2">
      <c r="B2184" s="8">
        <v>43168</v>
      </c>
      <c r="C2184" s="6" t="s">
        <v>3033</v>
      </c>
      <c r="D2184" s="6">
        <v>300566</v>
      </c>
      <c r="E2184" s="6" t="s">
        <v>359</v>
      </c>
      <c r="F2184" s="6" t="s">
        <v>21</v>
      </c>
      <c r="G2184" s="6" t="s">
        <v>9</v>
      </c>
      <c r="H2184" s="6" t="s">
        <v>923</v>
      </c>
      <c r="I2184" s="6">
        <v>16</v>
      </c>
      <c r="J2184" s="13" t="str">
        <f>VLOOKUP(MONTH(Tabla7[[#This Row],[Fecha del movimiento]]),Tablas!$O$4:$P$15,2,0)</f>
        <v>Mar</v>
      </c>
      <c r="K2184" s="6">
        <f>YEAR(Tabla7[[#This Row],[Fecha del movimiento]])</f>
        <v>2018</v>
      </c>
    </row>
    <row r="2185" spans="2:11" x14ac:dyDescent="0.2">
      <c r="B2185" s="8">
        <v>43227</v>
      </c>
      <c r="C2185" s="6" t="s">
        <v>3034</v>
      </c>
      <c r="D2185" s="6">
        <v>300527</v>
      </c>
      <c r="E2185" s="6" t="s">
        <v>245</v>
      </c>
      <c r="F2185" s="6" t="s">
        <v>21</v>
      </c>
      <c r="G2185" s="6" t="s">
        <v>10</v>
      </c>
      <c r="H2185" s="6" t="s">
        <v>917</v>
      </c>
      <c r="I2185" s="6">
        <v>-5</v>
      </c>
      <c r="J2185" s="13" t="str">
        <f>VLOOKUP(MONTH(Tabla7[[#This Row],[Fecha del movimiento]]),Tablas!$O$4:$P$15,2,0)</f>
        <v>May</v>
      </c>
      <c r="K2185" s="6">
        <f>YEAR(Tabla7[[#This Row],[Fecha del movimiento]])</f>
        <v>2018</v>
      </c>
    </row>
    <row r="2186" spans="2:11" x14ac:dyDescent="0.2">
      <c r="B2186" s="8">
        <v>43287</v>
      </c>
      <c r="C2186" s="6" t="s">
        <v>3035</v>
      </c>
      <c r="D2186" s="6">
        <v>300991</v>
      </c>
      <c r="E2186" s="6" t="s">
        <v>85</v>
      </c>
      <c r="F2186" s="6" t="s">
        <v>21</v>
      </c>
      <c r="G2186" s="6" t="s">
        <v>7</v>
      </c>
      <c r="H2186" s="6" t="s">
        <v>923</v>
      </c>
      <c r="I2186" s="6">
        <v>16</v>
      </c>
      <c r="J2186" s="13" t="str">
        <f>VLOOKUP(MONTH(Tabla7[[#This Row],[Fecha del movimiento]]),Tablas!$O$4:$P$15,2,0)</f>
        <v>Jul</v>
      </c>
      <c r="K2186" s="6">
        <f>YEAR(Tabla7[[#This Row],[Fecha del movimiento]])</f>
        <v>2018</v>
      </c>
    </row>
    <row r="2187" spans="2:11" x14ac:dyDescent="0.2">
      <c r="B2187" s="8">
        <v>43260</v>
      </c>
      <c r="C2187" s="6" t="s">
        <v>3036</v>
      </c>
      <c r="D2187" s="6">
        <v>300479</v>
      </c>
      <c r="E2187" s="6" t="s">
        <v>276</v>
      </c>
      <c r="F2187" s="6" t="s">
        <v>21</v>
      </c>
      <c r="G2187" s="6" t="s">
        <v>2</v>
      </c>
      <c r="H2187" s="6" t="s">
        <v>917</v>
      </c>
      <c r="I2187" s="6">
        <v>-5</v>
      </c>
      <c r="J2187" s="13" t="str">
        <f>VLOOKUP(MONTH(Tabla7[[#This Row],[Fecha del movimiento]]),Tablas!$O$4:$P$15,2,0)</f>
        <v>Jun</v>
      </c>
      <c r="K2187" s="6">
        <f>YEAR(Tabla7[[#This Row],[Fecha del movimiento]])</f>
        <v>2018</v>
      </c>
    </row>
    <row r="2188" spans="2:11" x14ac:dyDescent="0.2">
      <c r="B2188" s="8">
        <v>43149</v>
      </c>
      <c r="C2188" s="6" t="s">
        <v>3037</v>
      </c>
      <c r="D2188" s="6">
        <v>300527</v>
      </c>
      <c r="E2188" s="6" t="s">
        <v>245</v>
      </c>
      <c r="F2188" s="6" t="s">
        <v>21</v>
      </c>
      <c r="G2188" s="6" t="s">
        <v>10</v>
      </c>
      <c r="H2188" s="6" t="s">
        <v>917</v>
      </c>
      <c r="I2188" s="6">
        <v>-9</v>
      </c>
      <c r="J2188" s="13" t="str">
        <f>VLOOKUP(MONTH(Tabla7[[#This Row],[Fecha del movimiento]]),Tablas!$O$4:$P$15,2,0)</f>
        <v>Feb</v>
      </c>
      <c r="K2188" s="6">
        <f>YEAR(Tabla7[[#This Row],[Fecha del movimiento]])</f>
        <v>2018</v>
      </c>
    </row>
    <row r="2189" spans="2:11" x14ac:dyDescent="0.2">
      <c r="B2189" s="8">
        <v>43191</v>
      </c>
      <c r="C2189" s="6" t="s">
        <v>3038</v>
      </c>
      <c r="D2189" s="6">
        <v>300855</v>
      </c>
      <c r="E2189" s="6" t="s">
        <v>215</v>
      </c>
      <c r="F2189" s="6" t="s">
        <v>21</v>
      </c>
      <c r="G2189" s="6" t="s">
        <v>2</v>
      </c>
      <c r="H2189" s="6" t="s">
        <v>923</v>
      </c>
      <c r="I2189" s="6">
        <v>12</v>
      </c>
      <c r="J2189" s="13" t="str">
        <f>VLOOKUP(MONTH(Tabla7[[#This Row],[Fecha del movimiento]]),Tablas!$O$4:$P$15,2,0)</f>
        <v>Abr</v>
      </c>
      <c r="K2189" s="6">
        <f>YEAR(Tabla7[[#This Row],[Fecha del movimiento]])</f>
        <v>2018</v>
      </c>
    </row>
    <row r="2190" spans="2:11" x14ac:dyDescent="0.2">
      <c r="B2190" s="8">
        <v>43314</v>
      </c>
      <c r="C2190" s="6" t="s">
        <v>3039</v>
      </c>
      <c r="D2190" s="6">
        <v>300413</v>
      </c>
      <c r="E2190" s="6" t="s">
        <v>276</v>
      </c>
      <c r="F2190" s="6" t="s">
        <v>21</v>
      </c>
      <c r="G2190" s="6" t="s">
        <v>2</v>
      </c>
      <c r="H2190" s="6" t="s">
        <v>917</v>
      </c>
      <c r="I2190" s="6">
        <v>-12</v>
      </c>
      <c r="J2190" s="13" t="str">
        <f>VLOOKUP(MONTH(Tabla7[[#This Row],[Fecha del movimiento]]),Tablas!$O$4:$P$15,2,0)</f>
        <v>Ago</v>
      </c>
      <c r="K2190" s="6">
        <f>YEAR(Tabla7[[#This Row],[Fecha del movimiento]])</f>
        <v>2018</v>
      </c>
    </row>
    <row r="2191" spans="2:11" x14ac:dyDescent="0.2">
      <c r="B2191" s="8">
        <v>43136</v>
      </c>
      <c r="C2191" s="6" t="s">
        <v>3040</v>
      </c>
      <c r="D2191" s="6">
        <v>301025</v>
      </c>
      <c r="E2191" s="6" t="s">
        <v>52</v>
      </c>
      <c r="F2191" s="6" t="s">
        <v>21</v>
      </c>
      <c r="G2191" s="6" t="s">
        <v>1</v>
      </c>
      <c r="H2191" s="6" t="s">
        <v>923</v>
      </c>
      <c r="I2191" s="6">
        <v>10</v>
      </c>
      <c r="J2191" s="13" t="str">
        <f>VLOOKUP(MONTH(Tabla7[[#This Row],[Fecha del movimiento]]),Tablas!$O$4:$P$15,2,0)</f>
        <v>Feb</v>
      </c>
      <c r="K2191" s="6">
        <f>YEAR(Tabla7[[#This Row],[Fecha del movimiento]])</f>
        <v>2018</v>
      </c>
    </row>
    <row r="2192" spans="2:11" x14ac:dyDescent="0.2">
      <c r="B2192" s="8">
        <v>43249</v>
      </c>
      <c r="C2192" s="6" t="s">
        <v>3041</v>
      </c>
      <c r="D2192" s="6">
        <v>300898</v>
      </c>
      <c r="E2192" s="6" t="s">
        <v>174</v>
      </c>
      <c r="F2192" s="6" t="s">
        <v>21</v>
      </c>
      <c r="G2192" s="6" t="s">
        <v>13</v>
      </c>
      <c r="H2192" s="6" t="s">
        <v>917</v>
      </c>
      <c r="I2192" s="6">
        <v>-8</v>
      </c>
      <c r="J2192" s="13" t="str">
        <f>VLOOKUP(MONTH(Tabla7[[#This Row],[Fecha del movimiento]]),Tablas!$O$4:$P$15,2,0)</f>
        <v>May</v>
      </c>
      <c r="K2192" s="6">
        <f>YEAR(Tabla7[[#This Row],[Fecha del movimiento]])</f>
        <v>2018</v>
      </c>
    </row>
    <row r="2193" spans="2:11" x14ac:dyDescent="0.2">
      <c r="B2193" s="8">
        <v>43114</v>
      </c>
      <c r="C2193" s="6" t="s">
        <v>3042</v>
      </c>
      <c r="D2193" s="6">
        <v>300192</v>
      </c>
      <c r="E2193" s="6" t="s">
        <v>735</v>
      </c>
      <c r="F2193" s="6" t="s">
        <v>21</v>
      </c>
      <c r="G2193" s="6" t="s">
        <v>13</v>
      </c>
      <c r="H2193" s="6" t="s">
        <v>923</v>
      </c>
      <c r="I2193" s="6">
        <v>14</v>
      </c>
      <c r="J2193" s="13" t="str">
        <f>VLOOKUP(MONTH(Tabla7[[#This Row],[Fecha del movimiento]]),Tablas!$O$4:$P$15,2,0)</f>
        <v>Ene</v>
      </c>
      <c r="K2193" s="6">
        <f>YEAR(Tabla7[[#This Row],[Fecha del movimiento]])</f>
        <v>2018</v>
      </c>
    </row>
    <row r="2194" spans="2:11" x14ac:dyDescent="0.2">
      <c r="B2194" s="8">
        <v>43187</v>
      </c>
      <c r="C2194" s="6" t="s">
        <v>3043</v>
      </c>
      <c r="D2194" s="6">
        <v>300355</v>
      </c>
      <c r="E2194" s="6" t="s">
        <v>626</v>
      </c>
      <c r="F2194" s="6" t="s">
        <v>21</v>
      </c>
      <c r="G2194" s="6" t="s">
        <v>13</v>
      </c>
      <c r="H2194" s="6" t="s">
        <v>917</v>
      </c>
      <c r="I2194" s="6">
        <v>-17</v>
      </c>
      <c r="J2194" s="13" t="str">
        <f>VLOOKUP(MONTH(Tabla7[[#This Row],[Fecha del movimiento]]),Tablas!$O$4:$P$15,2,0)</f>
        <v>Mar</v>
      </c>
      <c r="K2194" s="6">
        <f>YEAR(Tabla7[[#This Row],[Fecha del movimiento]])</f>
        <v>2018</v>
      </c>
    </row>
    <row r="2195" spans="2:11" x14ac:dyDescent="0.2">
      <c r="B2195" s="8">
        <v>43165</v>
      </c>
      <c r="C2195" s="6" t="s">
        <v>3044</v>
      </c>
      <c r="D2195" s="6">
        <v>301034</v>
      </c>
      <c r="E2195" s="6" t="s">
        <v>45</v>
      </c>
      <c r="F2195" s="6" t="s">
        <v>21</v>
      </c>
      <c r="G2195" s="6" t="s">
        <v>13</v>
      </c>
      <c r="H2195" s="6" t="s">
        <v>917</v>
      </c>
      <c r="I2195" s="6">
        <v>-12</v>
      </c>
      <c r="J2195" s="13" t="str">
        <f>VLOOKUP(MONTH(Tabla7[[#This Row],[Fecha del movimiento]]),Tablas!$O$4:$P$15,2,0)</f>
        <v>Mar</v>
      </c>
      <c r="K2195" s="6">
        <f>YEAR(Tabla7[[#This Row],[Fecha del movimiento]])</f>
        <v>2018</v>
      </c>
    </row>
    <row r="2196" spans="2:11" x14ac:dyDescent="0.2">
      <c r="B2196" s="8">
        <v>43120</v>
      </c>
      <c r="C2196" s="6" t="s">
        <v>3045</v>
      </c>
      <c r="D2196" s="6">
        <v>300348</v>
      </c>
      <c r="E2196" s="6" t="s">
        <v>621</v>
      </c>
      <c r="F2196" s="6" t="s">
        <v>21</v>
      </c>
      <c r="G2196" s="6" t="s">
        <v>3</v>
      </c>
      <c r="H2196" s="6" t="s">
        <v>923</v>
      </c>
      <c r="I2196" s="6">
        <v>13</v>
      </c>
      <c r="J2196" s="13" t="str">
        <f>VLOOKUP(MONTH(Tabla7[[#This Row],[Fecha del movimiento]]),Tablas!$O$4:$P$15,2,0)</f>
        <v>Ene</v>
      </c>
      <c r="K2196" s="6">
        <f>YEAR(Tabla7[[#This Row],[Fecha del movimiento]])</f>
        <v>2018</v>
      </c>
    </row>
    <row r="2197" spans="2:11" x14ac:dyDescent="0.2">
      <c r="B2197" s="8">
        <v>43184</v>
      </c>
      <c r="C2197" s="6" t="s">
        <v>3046</v>
      </c>
      <c r="D2197" s="6">
        <v>300593</v>
      </c>
      <c r="E2197" s="6" t="s">
        <v>82</v>
      </c>
      <c r="F2197" s="6" t="s">
        <v>21</v>
      </c>
      <c r="G2197" s="6" t="s">
        <v>10</v>
      </c>
      <c r="H2197" s="6" t="s">
        <v>923</v>
      </c>
      <c r="I2197" s="6">
        <v>12</v>
      </c>
      <c r="J2197" s="13" t="str">
        <f>VLOOKUP(MONTH(Tabla7[[#This Row],[Fecha del movimiento]]),Tablas!$O$4:$P$15,2,0)</f>
        <v>Mar</v>
      </c>
      <c r="K2197" s="6">
        <f>YEAR(Tabla7[[#This Row],[Fecha del movimiento]])</f>
        <v>2018</v>
      </c>
    </row>
    <row r="2198" spans="2:11" x14ac:dyDescent="0.2">
      <c r="B2198" s="8">
        <v>43228</v>
      </c>
      <c r="C2198" s="6" t="s">
        <v>3047</v>
      </c>
      <c r="D2198" s="6">
        <v>300580</v>
      </c>
      <c r="E2198" s="6" t="s">
        <v>457</v>
      </c>
      <c r="F2198" s="6" t="s">
        <v>21</v>
      </c>
      <c r="G2198" s="6" t="s">
        <v>3</v>
      </c>
      <c r="H2198" s="6" t="s">
        <v>917</v>
      </c>
      <c r="I2198" s="6">
        <v>-11</v>
      </c>
      <c r="J2198" s="13" t="str">
        <f>VLOOKUP(MONTH(Tabla7[[#This Row],[Fecha del movimiento]]),Tablas!$O$4:$P$15,2,0)</f>
        <v>May</v>
      </c>
      <c r="K2198" s="6">
        <f>YEAR(Tabla7[[#This Row],[Fecha del movimiento]])</f>
        <v>2018</v>
      </c>
    </row>
    <row r="2199" spans="2:11" x14ac:dyDescent="0.2">
      <c r="B2199" s="8">
        <v>43106</v>
      </c>
      <c r="C2199" s="6" t="s">
        <v>3048</v>
      </c>
      <c r="D2199" s="6">
        <v>300734</v>
      </c>
      <c r="E2199" s="6" t="s">
        <v>300</v>
      </c>
      <c r="F2199" s="6" t="s">
        <v>21</v>
      </c>
      <c r="G2199" s="6" t="s">
        <v>10</v>
      </c>
      <c r="H2199" s="6" t="s">
        <v>923</v>
      </c>
      <c r="I2199" s="6">
        <v>14</v>
      </c>
      <c r="J2199" s="13" t="str">
        <f>VLOOKUP(MONTH(Tabla7[[#This Row],[Fecha del movimiento]]),Tablas!$O$4:$P$15,2,0)</f>
        <v>Ene</v>
      </c>
      <c r="K2199" s="6">
        <f>YEAR(Tabla7[[#This Row],[Fecha del movimiento]])</f>
        <v>2018</v>
      </c>
    </row>
    <row r="2200" spans="2:11" x14ac:dyDescent="0.2">
      <c r="B2200" s="8">
        <v>43238</v>
      </c>
      <c r="C2200" s="6" t="s">
        <v>3049</v>
      </c>
      <c r="D2200" s="6">
        <v>300999</v>
      </c>
      <c r="E2200" s="6" t="s">
        <v>78</v>
      </c>
      <c r="F2200" s="6" t="s">
        <v>21</v>
      </c>
      <c r="G2200" s="6" t="s">
        <v>2</v>
      </c>
      <c r="H2200" s="6" t="s">
        <v>923</v>
      </c>
      <c r="I2200" s="6">
        <v>19</v>
      </c>
      <c r="J2200" s="13" t="str">
        <f>VLOOKUP(MONTH(Tabla7[[#This Row],[Fecha del movimiento]]),Tablas!$O$4:$P$15,2,0)</f>
        <v>May</v>
      </c>
      <c r="K2200" s="6">
        <f>YEAR(Tabla7[[#This Row],[Fecha del movimiento]])</f>
        <v>2018</v>
      </c>
    </row>
    <row r="2201" spans="2:11" x14ac:dyDescent="0.2">
      <c r="B2201" s="8">
        <v>43191</v>
      </c>
      <c r="C2201" s="6" t="s">
        <v>3050</v>
      </c>
      <c r="D2201" s="6">
        <v>300833</v>
      </c>
      <c r="E2201" s="6" t="s">
        <v>236</v>
      </c>
      <c r="F2201" s="6" t="s">
        <v>21</v>
      </c>
      <c r="G2201" s="6" t="s">
        <v>2</v>
      </c>
      <c r="H2201" s="6" t="s">
        <v>923</v>
      </c>
      <c r="I2201" s="6">
        <v>18</v>
      </c>
      <c r="J2201" s="13" t="str">
        <f>VLOOKUP(MONTH(Tabla7[[#This Row],[Fecha del movimiento]]),Tablas!$O$4:$P$15,2,0)</f>
        <v>Abr</v>
      </c>
      <c r="K2201" s="6">
        <f>YEAR(Tabla7[[#This Row],[Fecha del movimiento]])</f>
        <v>2018</v>
      </c>
    </row>
    <row r="2202" spans="2:11" x14ac:dyDescent="0.2">
      <c r="B2202" s="8">
        <v>43284</v>
      </c>
      <c r="C2202" s="6" t="s">
        <v>3051</v>
      </c>
      <c r="D2202" s="6">
        <v>300637</v>
      </c>
      <c r="E2202" s="6" t="s">
        <v>407</v>
      </c>
      <c r="F2202" s="6" t="s">
        <v>21</v>
      </c>
      <c r="G2202" s="6" t="s">
        <v>1</v>
      </c>
      <c r="H2202" s="6" t="s">
        <v>923</v>
      </c>
      <c r="I2202" s="6">
        <v>20</v>
      </c>
      <c r="J2202" s="13" t="str">
        <f>VLOOKUP(MONTH(Tabla7[[#This Row],[Fecha del movimiento]]),Tablas!$O$4:$P$15,2,0)</f>
        <v>Jul</v>
      </c>
      <c r="K2202" s="6">
        <f>YEAR(Tabla7[[#This Row],[Fecha del movimiento]])</f>
        <v>2018</v>
      </c>
    </row>
    <row r="2203" spans="2:11" x14ac:dyDescent="0.2">
      <c r="B2203" s="8">
        <v>43225</v>
      </c>
      <c r="C2203" s="6" t="s">
        <v>3052</v>
      </c>
      <c r="D2203" s="6">
        <v>300369</v>
      </c>
      <c r="E2203" s="6" t="s">
        <v>616</v>
      </c>
      <c r="F2203" s="6" t="s">
        <v>21</v>
      </c>
      <c r="G2203" s="6" t="s">
        <v>9</v>
      </c>
      <c r="H2203" s="6" t="s">
        <v>917</v>
      </c>
      <c r="I2203" s="6">
        <v>-8</v>
      </c>
      <c r="J2203" s="13" t="str">
        <f>VLOOKUP(MONTH(Tabla7[[#This Row],[Fecha del movimiento]]),Tablas!$O$4:$P$15,2,0)</f>
        <v>May</v>
      </c>
      <c r="K2203" s="6">
        <f>YEAR(Tabla7[[#This Row],[Fecha del movimiento]])</f>
        <v>2018</v>
      </c>
    </row>
    <row r="2204" spans="2:11" x14ac:dyDescent="0.2">
      <c r="B2204" s="8">
        <v>43333</v>
      </c>
      <c r="C2204" s="6" t="s">
        <v>3053</v>
      </c>
      <c r="D2204" s="6">
        <v>300475</v>
      </c>
      <c r="E2204" s="6" t="s">
        <v>540</v>
      </c>
      <c r="F2204" s="6" t="s">
        <v>21</v>
      </c>
      <c r="G2204" s="6" t="s">
        <v>2</v>
      </c>
      <c r="H2204" s="6" t="s">
        <v>917</v>
      </c>
      <c r="I2204" s="6">
        <v>-19</v>
      </c>
      <c r="J2204" s="13" t="str">
        <f>VLOOKUP(MONTH(Tabla7[[#This Row],[Fecha del movimiento]]),Tablas!$O$4:$P$15,2,0)</f>
        <v>Ago</v>
      </c>
      <c r="K2204" s="6">
        <f>YEAR(Tabla7[[#This Row],[Fecha del movimiento]])</f>
        <v>2018</v>
      </c>
    </row>
    <row r="2205" spans="2:11" x14ac:dyDescent="0.2">
      <c r="B2205" s="8">
        <v>43189</v>
      </c>
      <c r="C2205" s="6" t="s">
        <v>3054</v>
      </c>
      <c r="D2205" s="6">
        <v>300756</v>
      </c>
      <c r="E2205" s="6" t="s">
        <v>84</v>
      </c>
      <c r="F2205" s="6" t="s">
        <v>21</v>
      </c>
      <c r="G2205" s="6" t="s">
        <v>2</v>
      </c>
      <c r="H2205" s="6" t="s">
        <v>923</v>
      </c>
      <c r="I2205" s="6">
        <v>18</v>
      </c>
      <c r="J2205" s="13" t="str">
        <f>VLOOKUP(MONTH(Tabla7[[#This Row],[Fecha del movimiento]]),Tablas!$O$4:$P$15,2,0)</f>
        <v>Mar</v>
      </c>
      <c r="K2205" s="6">
        <f>YEAR(Tabla7[[#This Row],[Fecha del movimiento]])</f>
        <v>2018</v>
      </c>
    </row>
    <row r="2206" spans="2:11" x14ac:dyDescent="0.2">
      <c r="B2206" s="8">
        <v>43318</v>
      </c>
      <c r="C2206" s="6" t="s">
        <v>1430</v>
      </c>
      <c r="D2206" s="6">
        <v>300452</v>
      </c>
      <c r="E2206" s="6" t="s">
        <v>559</v>
      </c>
      <c r="F2206" s="6" t="s">
        <v>21</v>
      </c>
      <c r="G2206" s="6" t="s">
        <v>5</v>
      </c>
      <c r="H2206" s="6" t="s">
        <v>923</v>
      </c>
      <c r="I2206" s="6">
        <v>16</v>
      </c>
      <c r="J2206" s="13" t="str">
        <f>VLOOKUP(MONTH(Tabla7[[#This Row],[Fecha del movimiento]]),Tablas!$O$4:$P$15,2,0)</f>
        <v>Ago</v>
      </c>
      <c r="K2206" s="6">
        <f>YEAR(Tabla7[[#This Row],[Fecha del movimiento]])</f>
        <v>2018</v>
      </c>
    </row>
    <row r="2207" spans="2:11" x14ac:dyDescent="0.2">
      <c r="B2207" s="8">
        <v>43122</v>
      </c>
      <c r="C2207" s="6" t="s">
        <v>3055</v>
      </c>
      <c r="D2207" s="6">
        <v>300508</v>
      </c>
      <c r="E2207" s="6" t="s">
        <v>515</v>
      </c>
      <c r="F2207" s="6" t="s">
        <v>21</v>
      </c>
      <c r="G2207" s="6" t="s">
        <v>13</v>
      </c>
      <c r="H2207" s="6" t="s">
        <v>917</v>
      </c>
      <c r="I2207" s="6">
        <v>-11</v>
      </c>
      <c r="J2207" s="13" t="str">
        <f>VLOOKUP(MONTH(Tabla7[[#This Row],[Fecha del movimiento]]),Tablas!$O$4:$P$15,2,0)</f>
        <v>Ene</v>
      </c>
      <c r="K2207" s="6">
        <f>YEAR(Tabla7[[#This Row],[Fecha del movimiento]])</f>
        <v>2018</v>
      </c>
    </row>
    <row r="2208" spans="2:11" x14ac:dyDescent="0.2">
      <c r="B2208" s="8">
        <v>43177</v>
      </c>
      <c r="C2208" s="6" t="s">
        <v>3056</v>
      </c>
      <c r="D2208" s="6">
        <v>300228</v>
      </c>
      <c r="E2208" s="6" t="s">
        <v>710</v>
      </c>
      <c r="F2208" s="6" t="s">
        <v>21</v>
      </c>
      <c r="G2208" s="6" t="s">
        <v>13</v>
      </c>
      <c r="H2208" s="6" t="s">
        <v>923</v>
      </c>
      <c r="I2208" s="6">
        <v>18</v>
      </c>
      <c r="J2208" s="13" t="str">
        <f>VLOOKUP(MONTH(Tabla7[[#This Row],[Fecha del movimiento]]),Tablas!$O$4:$P$15,2,0)</f>
        <v>Mar</v>
      </c>
      <c r="K2208" s="6">
        <f>YEAR(Tabla7[[#This Row],[Fecha del movimiento]])</f>
        <v>2018</v>
      </c>
    </row>
    <row r="2209" spans="2:11" x14ac:dyDescent="0.2">
      <c r="B2209" s="8">
        <v>43286</v>
      </c>
      <c r="C2209" s="6" t="s">
        <v>3057</v>
      </c>
      <c r="D2209" s="6">
        <v>300681</v>
      </c>
      <c r="E2209" s="6" t="s">
        <v>372</v>
      </c>
      <c r="F2209" s="6" t="s">
        <v>21</v>
      </c>
      <c r="G2209" s="6" t="s">
        <v>13</v>
      </c>
      <c r="H2209" s="6" t="s">
        <v>917</v>
      </c>
      <c r="I2209" s="6">
        <v>-5</v>
      </c>
      <c r="J2209" s="13" t="str">
        <f>VLOOKUP(MONTH(Tabla7[[#This Row],[Fecha del movimiento]]),Tablas!$O$4:$P$15,2,0)</f>
        <v>Jul</v>
      </c>
      <c r="K2209" s="6">
        <f>YEAR(Tabla7[[#This Row],[Fecha del movimiento]])</f>
        <v>2018</v>
      </c>
    </row>
    <row r="2210" spans="2:11" x14ac:dyDescent="0.2">
      <c r="B2210" s="8">
        <v>43283</v>
      </c>
      <c r="C2210" s="6" t="s">
        <v>3058</v>
      </c>
      <c r="D2210" s="6">
        <v>300499</v>
      </c>
      <c r="E2210" s="6" t="s">
        <v>524</v>
      </c>
      <c r="F2210" s="6" t="s">
        <v>21</v>
      </c>
      <c r="G2210" s="6" t="s">
        <v>11</v>
      </c>
      <c r="H2210" s="6" t="s">
        <v>917</v>
      </c>
      <c r="I2210" s="6">
        <v>-16</v>
      </c>
      <c r="J2210" s="13" t="str">
        <f>VLOOKUP(MONTH(Tabla7[[#This Row],[Fecha del movimiento]]),Tablas!$O$4:$P$15,2,0)</f>
        <v>Jul</v>
      </c>
      <c r="K2210" s="6">
        <f>YEAR(Tabla7[[#This Row],[Fecha del movimiento]])</f>
        <v>2018</v>
      </c>
    </row>
    <row r="2211" spans="2:11" x14ac:dyDescent="0.2">
      <c r="B2211" s="8">
        <v>43319</v>
      </c>
      <c r="C2211" s="6" t="s">
        <v>3059</v>
      </c>
      <c r="D2211" s="6">
        <v>300842</v>
      </c>
      <c r="E2211" s="6" t="s">
        <v>227</v>
      </c>
      <c r="F2211" s="6" t="s">
        <v>21</v>
      </c>
      <c r="G2211" s="6" t="s">
        <v>4</v>
      </c>
      <c r="H2211" s="6" t="s">
        <v>917</v>
      </c>
      <c r="I2211" s="6">
        <v>-14</v>
      </c>
      <c r="J2211" s="13" t="str">
        <f>VLOOKUP(MONTH(Tabla7[[#This Row],[Fecha del movimiento]]),Tablas!$O$4:$P$15,2,0)</f>
        <v>Ago</v>
      </c>
      <c r="K2211" s="6">
        <f>YEAR(Tabla7[[#This Row],[Fecha del movimiento]])</f>
        <v>2018</v>
      </c>
    </row>
    <row r="2212" spans="2:11" x14ac:dyDescent="0.2">
      <c r="B2212" s="8">
        <v>43215</v>
      </c>
      <c r="C2212" s="6" t="s">
        <v>3060</v>
      </c>
      <c r="D2212" s="6">
        <v>300008</v>
      </c>
      <c r="E2212" s="6" t="s">
        <v>672</v>
      </c>
      <c r="F2212" s="6" t="s">
        <v>21</v>
      </c>
      <c r="G2212" s="6" t="s">
        <v>7</v>
      </c>
      <c r="H2212" s="6" t="s">
        <v>917</v>
      </c>
      <c r="I2212" s="6">
        <v>-18</v>
      </c>
      <c r="J2212" s="13" t="str">
        <f>VLOOKUP(MONTH(Tabla7[[#This Row],[Fecha del movimiento]]),Tablas!$O$4:$P$15,2,0)</f>
        <v>Abr</v>
      </c>
      <c r="K2212" s="6">
        <f>YEAR(Tabla7[[#This Row],[Fecha del movimiento]])</f>
        <v>2018</v>
      </c>
    </row>
    <row r="2213" spans="2:11" x14ac:dyDescent="0.2">
      <c r="B2213" s="8">
        <v>43276</v>
      </c>
      <c r="C2213" s="6" t="s">
        <v>3061</v>
      </c>
      <c r="D2213" s="6">
        <v>300234</v>
      </c>
      <c r="E2213" s="6" t="s">
        <v>539</v>
      </c>
      <c r="F2213" s="6" t="s">
        <v>21</v>
      </c>
      <c r="G2213" s="6" t="s">
        <v>6</v>
      </c>
      <c r="H2213" s="6" t="s">
        <v>917</v>
      </c>
      <c r="I2213" s="6">
        <v>-15</v>
      </c>
      <c r="J2213" s="13" t="str">
        <f>VLOOKUP(MONTH(Tabla7[[#This Row],[Fecha del movimiento]]),Tablas!$O$4:$P$15,2,0)</f>
        <v>Jun</v>
      </c>
      <c r="K2213" s="6">
        <f>YEAR(Tabla7[[#This Row],[Fecha del movimiento]])</f>
        <v>2018</v>
      </c>
    </row>
    <row r="2214" spans="2:11" x14ac:dyDescent="0.2">
      <c r="B2214" s="8">
        <v>43256</v>
      </c>
      <c r="C2214" s="6" t="s">
        <v>3062</v>
      </c>
      <c r="D2214" s="6">
        <v>300261</v>
      </c>
      <c r="E2214" s="6" t="s">
        <v>687</v>
      </c>
      <c r="F2214" s="6" t="s">
        <v>21</v>
      </c>
      <c r="G2214" s="6" t="s">
        <v>13</v>
      </c>
      <c r="H2214" s="6" t="s">
        <v>917</v>
      </c>
      <c r="I2214" s="6">
        <v>-19</v>
      </c>
      <c r="J2214" s="13" t="str">
        <f>VLOOKUP(MONTH(Tabla7[[#This Row],[Fecha del movimiento]]),Tablas!$O$4:$P$15,2,0)</f>
        <v>Jun</v>
      </c>
      <c r="K2214" s="6">
        <f>YEAR(Tabla7[[#This Row],[Fecha del movimiento]])</f>
        <v>2018</v>
      </c>
    </row>
    <row r="2215" spans="2:11" x14ac:dyDescent="0.2">
      <c r="B2215" s="8">
        <v>43144</v>
      </c>
      <c r="C2215" s="6" t="s">
        <v>3063</v>
      </c>
      <c r="D2215" s="6">
        <v>300746</v>
      </c>
      <c r="E2215" s="6" t="s">
        <v>315</v>
      </c>
      <c r="F2215" s="6" t="s">
        <v>21</v>
      </c>
      <c r="G2215" s="6" t="s">
        <v>2</v>
      </c>
      <c r="H2215" s="6" t="s">
        <v>923</v>
      </c>
      <c r="I2215" s="6">
        <v>17</v>
      </c>
      <c r="J2215" s="13" t="str">
        <f>VLOOKUP(MONTH(Tabla7[[#This Row],[Fecha del movimiento]]),Tablas!$O$4:$P$15,2,0)</f>
        <v>Feb</v>
      </c>
      <c r="K2215" s="6">
        <f>YEAR(Tabla7[[#This Row],[Fecha del movimiento]])</f>
        <v>2018</v>
      </c>
    </row>
    <row r="2216" spans="2:11" x14ac:dyDescent="0.2">
      <c r="B2216" s="8">
        <v>43254</v>
      </c>
      <c r="C2216" s="6" t="s">
        <v>3064</v>
      </c>
      <c r="D2216" s="6">
        <v>300504</v>
      </c>
      <c r="E2216" s="6" t="s">
        <v>519</v>
      </c>
      <c r="F2216" s="6" t="s">
        <v>21</v>
      </c>
      <c r="G2216" s="6" t="s">
        <v>13</v>
      </c>
      <c r="H2216" s="6" t="s">
        <v>917</v>
      </c>
      <c r="I2216" s="6">
        <v>-11</v>
      </c>
      <c r="J2216" s="13" t="str">
        <f>VLOOKUP(MONTH(Tabla7[[#This Row],[Fecha del movimiento]]),Tablas!$O$4:$P$15,2,0)</f>
        <v>Jun</v>
      </c>
      <c r="K2216" s="6">
        <f>YEAR(Tabla7[[#This Row],[Fecha del movimiento]])</f>
        <v>2018</v>
      </c>
    </row>
    <row r="2217" spans="2:11" x14ac:dyDescent="0.2">
      <c r="B2217" s="8">
        <v>43284</v>
      </c>
      <c r="C2217" s="6" t="s">
        <v>3065</v>
      </c>
      <c r="D2217" s="6">
        <v>300190</v>
      </c>
      <c r="E2217" s="6" t="s">
        <v>737</v>
      </c>
      <c r="F2217" s="6" t="s">
        <v>21</v>
      </c>
      <c r="G2217" s="6" t="s">
        <v>9</v>
      </c>
      <c r="H2217" s="6" t="s">
        <v>917</v>
      </c>
      <c r="I2217" s="6">
        <v>-20</v>
      </c>
      <c r="J2217" s="13" t="str">
        <f>VLOOKUP(MONTH(Tabla7[[#This Row],[Fecha del movimiento]]),Tablas!$O$4:$P$15,2,0)</f>
        <v>Jul</v>
      </c>
      <c r="K2217" s="6">
        <f>YEAR(Tabla7[[#This Row],[Fecha del movimiento]])</f>
        <v>2018</v>
      </c>
    </row>
    <row r="2218" spans="2:11" x14ac:dyDescent="0.2">
      <c r="B2218" s="8">
        <v>43275</v>
      </c>
      <c r="C2218" s="6" t="s">
        <v>3066</v>
      </c>
      <c r="D2218" s="6">
        <v>300829</v>
      </c>
      <c r="E2218" s="6" t="s">
        <v>240</v>
      </c>
      <c r="F2218" s="6" t="s">
        <v>21</v>
      </c>
      <c r="G2218" s="6" t="s">
        <v>2</v>
      </c>
      <c r="H2218" s="6" t="s">
        <v>923</v>
      </c>
      <c r="I2218" s="6">
        <v>19</v>
      </c>
      <c r="J2218" s="13" t="str">
        <f>VLOOKUP(MONTH(Tabla7[[#This Row],[Fecha del movimiento]]),Tablas!$O$4:$P$15,2,0)</f>
        <v>Jun</v>
      </c>
      <c r="K2218" s="6">
        <f>YEAR(Tabla7[[#This Row],[Fecha del movimiento]])</f>
        <v>2018</v>
      </c>
    </row>
    <row r="2219" spans="2:11" x14ac:dyDescent="0.2">
      <c r="B2219" s="8">
        <v>43266</v>
      </c>
      <c r="C2219" s="6" t="s">
        <v>3067</v>
      </c>
      <c r="D2219" s="6">
        <v>300058</v>
      </c>
      <c r="E2219" s="6" t="s">
        <v>31</v>
      </c>
      <c r="F2219" s="6" t="s">
        <v>21</v>
      </c>
      <c r="G2219" s="6" t="s">
        <v>4</v>
      </c>
      <c r="H2219" s="6" t="s">
        <v>923</v>
      </c>
      <c r="I2219" s="6">
        <v>10</v>
      </c>
      <c r="J2219" s="13" t="str">
        <f>VLOOKUP(MONTH(Tabla7[[#This Row],[Fecha del movimiento]]),Tablas!$O$4:$P$15,2,0)</f>
        <v>Jun</v>
      </c>
      <c r="K2219" s="6">
        <f>YEAR(Tabla7[[#This Row],[Fecha del movimiento]])</f>
        <v>2018</v>
      </c>
    </row>
    <row r="2220" spans="2:11" x14ac:dyDescent="0.2">
      <c r="B2220" s="8">
        <v>43139</v>
      </c>
      <c r="C2220" s="6" t="s">
        <v>3068</v>
      </c>
      <c r="D2220" s="6">
        <v>300234</v>
      </c>
      <c r="E2220" s="6" t="s">
        <v>539</v>
      </c>
      <c r="F2220" s="6" t="s">
        <v>21</v>
      </c>
      <c r="G2220" s="6" t="s">
        <v>6</v>
      </c>
      <c r="H2220" s="6" t="s">
        <v>923</v>
      </c>
      <c r="I2220" s="6">
        <v>14</v>
      </c>
      <c r="J2220" s="13" t="str">
        <f>VLOOKUP(MONTH(Tabla7[[#This Row],[Fecha del movimiento]]),Tablas!$O$4:$P$15,2,0)</f>
        <v>Feb</v>
      </c>
      <c r="K2220" s="6">
        <f>YEAR(Tabla7[[#This Row],[Fecha del movimiento]])</f>
        <v>2018</v>
      </c>
    </row>
    <row r="2221" spans="2:11" x14ac:dyDescent="0.2">
      <c r="B2221" s="8">
        <v>43221</v>
      </c>
      <c r="C2221" s="6" t="s">
        <v>3069</v>
      </c>
      <c r="D2221" s="6">
        <v>300524</v>
      </c>
      <c r="E2221" s="6" t="s">
        <v>503</v>
      </c>
      <c r="F2221" s="6" t="s">
        <v>21</v>
      </c>
      <c r="G2221" s="6" t="s">
        <v>6</v>
      </c>
      <c r="H2221" s="6" t="s">
        <v>917</v>
      </c>
      <c r="I2221" s="6">
        <v>-6</v>
      </c>
      <c r="J2221" s="13" t="str">
        <f>VLOOKUP(MONTH(Tabla7[[#This Row],[Fecha del movimiento]]),Tablas!$O$4:$P$15,2,0)</f>
        <v>May</v>
      </c>
      <c r="K2221" s="6">
        <f>YEAR(Tabla7[[#This Row],[Fecha del movimiento]])</f>
        <v>2018</v>
      </c>
    </row>
    <row r="2222" spans="2:11" x14ac:dyDescent="0.2">
      <c r="B2222" s="8">
        <v>43119</v>
      </c>
      <c r="C2222" s="6" t="s">
        <v>3070</v>
      </c>
      <c r="D2222" s="6">
        <v>300114</v>
      </c>
      <c r="E2222" s="6" t="s">
        <v>763</v>
      </c>
      <c r="F2222" s="6" t="s">
        <v>21</v>
      </c>
      <c r="G2222" s="6" t="s">
        <v>13</v>
      </c>
      <c r="H2222" s="6" t="s">
        <v>917</v>
      </c>
      <c r="I2222" s="6">
        <v>-6</v>
      </c>
      <c r="J2222" s="13" t="str">
        <f>VLOOKUP(MONTH(Tabla7[[#This Row],[Fecha del movimiento]]),Tablas!$O$4:$P$15,2,0)</f>
        <v>Ene</v>
      </c>
      <c r="K2222" s="6">
        <f>YEAR(Tabla7[[#This Row],[Fecha del movimiento]])</f>
        <v>2018</v>
      </c>
    </row>
    <row r="2223" spans="2:11" x14ac:dyDescent="0.2">
      <c r="B2223" s="8">
        <v>43143</v>
      </c>
      <c r="C2223" s="6" t="s">
        <v>3071</v>
      </c>
      <c r="D2223" s="6">
        <v>300979</v>
      </c>
      <c r="E2223" s="6" t="s">
        <v>97</v>
      </c>
      <c r="F2223" s="6" t="s">
        <v>21</v>
      </c>
      <c r="G2223" s="6" t="s">
        <v>11</v>
      </c>
      <c r="H2223" s="6" t="s">
        <v>923</v>
      </c>
      <c r="I2223" s="6">
        <v>11</v>
      </c>
      <c r="J2223" s="13" t="str">
        <f>VLOOKUP(MONTH(Tabla7[[#This Row],[Fecha del movimiento]]),Tablas!$O$4:$P$15,2,0)</f>
        <v>Feb</v>
      </c>
      <c r="K2223" s="6">
        <f>YEAR(Tabla7[[#This Row],[Fecha del movimiento]])</f>
        <v>2018</v>
      </c>
    </row>
    <row r="2224" spans="2:11" x14ac:dyDescent="0.2">
      <c r="B2224" s="8">
        <v>43278</v>
      </c>
      <c r="C2224" s="6" t="s">
        <v>3072</v>
      </c>
      <c r="D2224" s="6">
        <v>300397</v>
      </c>
      <c r="E2224" s="6" t="s">
        <v>597</v>
      </c>
      <c r="F2224" s="6" t="s">
        <v>21</v>
      </c>
      <c r="G2224" s="6" t="s">
        <v>1</v>
      </c>
      <c r="H2224" s="6" t="s">
        <v>923</v>
      </c>
      <c r="I2224" s="6">
        <v>13</v>
      </c>
      <c r="J2224" s="13" t="str">
        <f>VLOOKUP(MONTH(Tabla7[[#This Row],[Fecha del movimiento]]),Tablas!$O$4:$P$15,2,0)</f>
        <v>Jun</v>
      </c>
      <c r="K2224" s="6">
        <f>YEAR(Tabla7[[#This Row],[Fecha del movimiento]])</f>
        <v>2018</v>
      </c>
    </row>
    <row r="2225" spans="2:11" x14ac:dyDescent="0.2">
      <c r="B2225" s="8">
        <v>43124</v>
      </c>
      <c r="C2225" s="6" t="s">
        <v>3073</v>
      </c>
      <c r="D2225" s="6">
        <v>300918</v>
      </c>
      <c r="E2225" s="6" t="s">
        <v>154</v>
      </c>
      <c r="F2225" s="6" t="s">
        <v>21</v>
      </c>
      <c r="G2225" s="6" t="s">
        <v>6</v>
      </c>
      <c r="H2225" s="6" t="s">
        <v>923</v>
      </c>
      <c r="I2225" s="6">
        <v>20</v>
      </c>
      <c r="J2225" s="13" t="str">
        <f>VLOOKUP(MONTH(Tabla7[[#This Row],[Fecha del movimiento]]),Tablas!$O$4:$P$15,2,0)</f>
        <v>Ene</v>
      </c>
      <c r="K2225" s="6">
        <f>YEAR(Tabla7[[#This Row],[Fecha del movimiento]])</f>
        <v>2018</v>
      </c>
    </row>
    <row r="2226" spans="2:11" x14ac:dyDescent="0.2">
      <c r="B2226" s="8">
        <v>43184</v>
      </c>
      <c r="C2226" s="6" t="s">
        <v>3074</v>
      </c>
      <c r="D2226" s="6">
        <v>300511</v>
      </c>
      <c r="E2226" s="6" t="s">
        <v>235</v>
      </c>
      <c r="F2226" s="6" t="s">
        <v>21</v>
      </c>
      <c r="G2226" s="6" t="s">
        <v>2</v>
      </c>
      <c r="H2226" s="6" t="s">
        <v>923</v>
      </c>
      <c r="I2226" s="6">
        <v>12</v>
      </c>
      <c r="J2226" s="13" t="str">
        <f>VLOOKUP(MONTH(Tabla7[[#This Row],[Fecha del movimiento]]),Tablas!$O$4:$P$15,2,0)</f>
        <v>Mar</v>
      </c>
      <c r="K2226" s="6">
        <f>YEAR(Tabla7[[#This Row],[Fecha del movimiento]])</f>
        <v>2018</v>
      </c>
    </row>
    <row r="2227" spans="2:11" x14ac:dyDescent="0.2">
      <c r="B2227" s="8">
        <v>43259</v>
      </c>
      <c r="C2227" s="6" t="s">
        <v>3075</v>
      </c>
      <c r="D2227" s="6">
        <v>300550</v>
      </c>
      <c r="E2227" s="6" t="s">
        <v>479</v>
      </c>
      <c r="F2227" s="6" t="s">
        <v>21</v>
      </c>
      <c r="G2227" s="6" t="s">
        <v>1</v>
      </c>
      <c r="H2227" s="6" t="s">
        <v>923</v>
      </c>
      <c r="I2227" s="6">
        <v>14</v>
      </c>
      <c r="J2227" s="13" t="str">
        <f>VLOOKUP(MONTH(Tabla7[[#This Row],[Fecha del movimiento]]),Tablas!$O$4:$P$15,2,0)</f>
        <v>Jun</v>
      </c>
      <c r="K2227" s="6">
        <f>YEAR(Tabla7[[#This Row],[Fecha del movimiento]])</f>
        <v>2018</v>
      </c>
    </row>
    <row r="2228" spans="2:11" x14ac:dyDescent="0.2">
      <c r="B2228" s="8">
        <v>43303</v>
      </c>
      <c r="C2228" s="6" t="s">
        <v>3076</v>
      </c>
      <c r="D2228" s="6">
        <v>300734</v>
      </c>
      <c r="E2228" s="6" t="s">
        <v>300</v>
      </c>
      <c r="F2228" s="6" t="s">
        <v>21</v>
      </c>
      <c r="G2228" s="6" t="s">
        <v>10</v>
      </c>
      <c r="H2228" s="6" t="s">
        <v>923</v>
      </c>
      <c r="I2228" s="6">
        <v>17</v>
      </c>
      <c r="J2228" s="13" t="str">
        <f>VLOOKUP(MONTH(Tabla7[[#This Row],[Fecha del movimiento]]),Tablas!$O$4:$P$15,2,0)</f>
        <v>Jul</v>
      </c>
      <c r="K2228" s="6">
        <f>YEAR(Tabla7[[#This Row],[Fecha del movimiento]])</f>
        <v>2018</v>
      </c>
    </row>
    <row r="2229" spans="2:11" x14ac:dyDescent="0.2">
      <c r="B2229" s="8">
        <v>43288</v>
      </c>
      <c r="C2229" s="6" t="s">
        <v>3077</v>
      </c>
      <c r="D2229" s="6">
        <v>301025</v>
      </c>
      <c r="E2229" s="6" t="s">
        <v>52</v>
      </c>
      <c r="F2229" s="6" t="s">
        <v>21</v>
      </c>
      <c r="G2229" s="6" t="s">
        <v>1</v>
      </c>
      <c r="H2229" s="6" t="s">
        <v>917</v>
      </c>
      <c r="I2229" s="6">
        <v>-6</v>
      </c>
      <c r="J2229" s="13" t="str">
        <f>VLOOKUP(MONTH(Tabla7[[#This Row],[Fecha del movimiento]]),Tablas!$O$4:$P$15,2,0)</f>
        <v>Jul</v>
      </c>
      <c r="K2229" s="6">
        <f>YEAR(Tabla7[[#This Row],[Fecha del movimiento]])</f>
        <v>2018</v>
      </c>
    </row>
    <row r="2230" spans="2:11" x14ac:dyDescent="0.2">
      <c r="B2230" s="8">
        <v>43246</v>
      </c>
      <c r="C2230" s="6" t="s">
        <v>3078</v>
      </c>
      <c r="D2230" s="6">
        <v>300736</v>
      </c>
      <c r="E2230" s="6" t="s">
        <v>323</v>
      </c>
      <c r="F2230" s="6" t="s">
        <v>21</v>
      </c>
      <c r="G2230" s="6" t="s">
        <v>2</v>
      </c>
      <c r="H2230" s="6" t="s">
        <v>917</v>
      </c>
      <c r="I2230" s="6">
        <v>-18</v>
      </c>
      <c r="J2230" s="13" t="str">
        <f>VLOOKUP(MONTH(Tabla7[[#This Row],[Fecha del movimiento]]),Tablas!$O$4:$P$15,2,0)</f>
        <v>May</v>
      </c>
      <c r="K2230" s="6">
        <f>YEAR(Tabla7[[#This Row],[Fecha del movimiento]])</f>
        <v>2018</v>
      </c>
    </row>
    <row r="2231" spans="2:11" x14ac:dyDescent="0.2">
      <c r="B2231" s="8">
        <v>43272</v>
      </c>
      <c r="C2231" s="6" t="s">
        <v>3079</v>
      </c>
      <c r="D2231" s="6">
        <v>300635</v>
      </c>
      <c r="E2231" s="6" t="s">
        <v>409</v>
      </c>
      <c r="F2231" s="6" t="s">
        <v>21</v>
      </c>
      <c r="G2231" s="6" t="s">
        <v>13</v>
      </c>
      <c r="H2231" s="6" t="s">
        <v>923</v>
      </c>
      <c r="I2231" s="6">
        <v>12</v>
      </c>
      <c r="J2231" s="13" t="str">
        <f>VLOOKUP(MONTH(Tabla7[[#This Row],[Fecha del movimiento]]),Tablas!$O$4:$P$15,2,0)</f>
        <v>Jun</v>
      </c>
      <c r="K2231" s="6">
        <f>YEAR(Tabla7[[#This Row],[Fecha del movimiento]])</f>
        <v>2018</v>
      </c>
    </row>
    <row r="2232" spans="2:11" x14ac:dyDescent="0.2">
      <c r="B2232" s="8">
        <v>43155</v>
      </c>
      <c r="C2232" s="6" t="s">
        <v>3080</v>
      </c>
      <c r="D2232" s="6">
        <v>300063</v>
      </c>
      <c r="E2232" s="6" t="s">
        <v>788</v>
      </c>
      <c r="F2232" s="6" t="s">
        <v>21</v>
      </c>
      <c r="G2232" s="6" t="s">
        <v>5</v>
      </c>
      <c r="H2232" s="6" t="s">
        <v>917</v>
      </c>
      <c r="I2232" s="6">
        <v>-17</v>
      </c>
      <c r="J2232" s="13" t="str">
        <f>VLOOKUP(MONTH(Tabla7[[#This Row],[Fecha del movimiento]]),Tablas!$O$4:$P$15,2,0)</f>
        <v>Feb</v>
      </c>
      <c r="K2232" s="6">
        <f>YEAR(Tabla7[[#This Row],[Fecha del movimiento]])</f>
        <v>2018</v>
      </c>
    </row>
    <row r="2233" spans="2:11" x14ac:dyDescent="0.2">
      <c r="B2233" s="8">
        <v>43112</v>
      </c>
      <c r="C2233" s="6" t="s">
        <v>3081</v>
      </c>
      <c r="D2233" s="6">
        <v>300615</v>
      </c>
      <c r="E2233" s="6" t="s">
        <v>427</v>
      </c>
      <c r="F2233" s="6" t="s">
        <v>21</v>
      </c>
      <c r="G2233" s="6" t="s">
        <v>2</v>
      </c>
      <c r="H2233" s="6" t="s">
        <v>923</v>
      </c>
      <c r="I2233" s="6">
        <v>19</v>
      </c>
      <c r="J2233" s="13" t="str">
        <f>VLOOKUP(MONTH(Tabla7[[#This Row],[Fecha del movimiento]]),Tablas!$O$4:$P$15,2,0)</f>
        <v>Ene</v>
      </c>
      <c r="K2233" s="6">
        <f>YEAR(Tabla7[[#This Row],[Fecha del movimiento]])</f>
        <v>2018</v>
      </c>
    </row>
    <row r="2234" spans="2:11" x14ac:dyDescent="0.2">
      <c r="B2234" s="8">
        <v>43332</v>
      </c>
      <c r="C2234" s="6" t="s">
        <v>3082</v>
      </c>
      <c r="D2234" s="6">
        <v>300630</v>
      </c>
      <c r="E2234" s="6" t="s">
        <v>414</v>
      </c>
      <c r="F2234" s="6" t="s">
        <v>21</v>
      </c>
      <c r="G2234" s="6" t="s">
        <v>13</v>
      </c>
      <c r="H2234" s="6" t="s">
        <v>917</v>
      </c>
      <c r="I2234" s="6">
        <v>-6</v>
      </c>
      <c r="J2234" s="13" t="str">
        <f>VLOOKUP(MONTH(Tabla7[[#This Row],[Fecha del movimiento]]),Tablas!$O$4:$P$15,2,0)</f>
        <v>Ago</v>
      </c>
      <c r="K2234" s="6">
        <f>YEAR(Tabla7[[#This Row],[Fecha del movimiento]])</f>
        <v>2018</v>
      </c>
    </row>
    <row r="2235" spans="2:11" x14ac:dyDescent="0.2">
      <c r="B2235" s="8">
        <v>43101</v>
      </c>
      <c r="C2235" s="6" t="s">
        <v>3083</v>
      </c>
      <c r="D2235" s="6">
        <v>300893</v>
      </c>
      <c r="E2235" s="6" t="s">
        <v>179</v>
      </c>
      <c r="F2235" s="6" t="s">
        <v>21</v>
      </c>
      <c r="G2235" s="6" t="s">
        <v>1</v>
      </c>
      <c r="H2235" s="6" t="s">
        <v>917</v>
      </c>
      <c r="I2235" s="6">
        <v>-19</v>
      </c>
      <c r="J2235" s="13" t="str">
        <f>VLOOKUP(MONTH(Tabla7[[#This Row],[Fecha del movimiento]]),Tablas!$O$4:$P$15,2,0)</f>
        <v>Ene</v>
      </c>
      <c r="K2235" s="6">
        <f>YEAR(Tabla7[[#This Row],[Fecha del movimiento]])</f>
        <v>2018</v>
      </c>
    </row>
    <row r="2236" spans="2:11" x14ac:dyDescent="0.2">
      <c r="B2236" s="8">
        <v>43330</v>
      </c>
      <c r="C2236" s="6" t="s">
        <v>3084</v>
      </c>
      <c r="D2236" s="6">
        <v>301009</v>
      </c>
      <c r="E2236" s="6" t="s">
        <v>68</v>
      </c>
      <c r="F2236" s="6" t="s">
        <v>21</v>
      </c>
      <c r="G2236" s="6" t="s">
        <v>13</v>
      </c>
      <c r="H2236" s="6" t="s">
        <v>917</v>
      </c>
      <c r="I2236" s="6">
        <v>-9</v>
      </c>
      <c r="J2236" s="13" t="str">
        <f>VLOOKUP(MONTH(Tabla7[[#This Row],[Fecha del movimiento]]),Tablas!$O$4:$P$15,2,0)</f>
        <v>Ago</v>
      </c>
      <c r="K2236" s="6">
        <f>YEAR(Tabla7[[#This Row],[Fecha del movimiento]])</f>
        <v>2018</v>
      </c>
    </row>
    <row r="2237" spans="2:11" x14ac:dyDescent="0.2">
      <c r="B2237" s="8">
        <v>43251</v>
      </c>
      <c r="C2237" s="6" t="s">
        <v>3085</v>
      </c>
      <c r="D2237" s="6">
        <v>300227</v>
      </c>
      <c r="E2237" s="6" t="s">
        <v>640</v>
      </c>
      <c r="F2237" s="6" t="s">
        <v>21</v>
      </c>
      <c r="G2237" s="6" t="s">
        <v>13</v>
      </c>
      <c r="H2237" s="6" t="s">
        <v>917</v>
      </c>
      <c r="I2237" s="6">
        <v>-5</v>
      </c>
      <c r="J2237" s="13" t="str">
        <f>VLOOKUP(MONTH(Tabla7[[#This Row],[Fecha del movimiento]]),Tablas!$O$4:$P$15,2,0)</f>
        <v>May</v>
      </c>
      <c r="K2237" s="6">
        <f>YEAR(Tabla7[[#This Row],[Fecha del movimiento]])</f>
        <v>2018</v>
      </c>
    </row>
    <row r="2238" spans="2:11" x14ac:dyDescent="0.2">
      <c r="B2238" s="8">
        <v>43242</v>
      </c>
      <c r="C2238" s="6" t="s">
        <v>3086</v>
      </c>
      <c r="D2238" s="6">
        <v>300879</v>
      </c>
      <c r="E2238" s="6" t="s">
        <v>193</v>
      </c>
      <c r="F2238" s="6" t="s">
        <v>21</v>
      </c>
      <c r="G2238" s="6" t="s">
        <v>11</v>
      </c>
      <c r="H2238" s="6" t="s">
        <v>923</v>
      </c>
      <c r="I2238" s="6">
        <v>12</v>
      </c>
      <c r="J2238" s="13" t="str">
        <f>VLOOKUP(MONTH(Tabla7[[#This Row],[Fecha del movimiento]]),Tablas!$O$4:$P$15,2,0)</f>
        <v>May</v>
      </c>
      <c r="K2238" s="6">
        <f>YEAR(Tabla7[[#This Row],[Fecha del movimiento]])</f>
        <v>2018</v>
      </c>
    </row>
    <row r="2239" spans="2:11" x14ac:dyDescent="0.2">
      <c r="B2239" s="8">
        <v>43108</v>
      </c>
      <c r="C2239" s="6" t="s">
        <v>3087</v>
      </c>
      <c r="D2239" s="6">
        <v>300912</v>
      </c>
      <c r="E2239" s="6" t="s">
        <v>160</v>
      </c>
      <c r="F2239" s="6" t="s">
        <v>21</v>
      </c>
      <c r="G2239" s="6" t="s">
        <v>3</v>
      </c>
      <c r="H2239" s="6" t="s">
        <v>923</v>
      </c>
      <c r="I2239" s="6">
        <v>12</v>
      </c>
      <c r="J2239" s="13" t="str">
        <f>VLOOKUP(MONTH(Tabla7[[#This Row],[Fecha del movimiento]]),Tablas!$O$4:$P$15,2,0)</f>
        <v>Ene</v>
      </c>
      <c r="K2239" s="6">
        <f>YEAR(Tabla7[[#This Row],[Fecha del movimiento]])</f>
        <v>2018</v>
      </c>
    </row>
    <row r="2240" spans="2:11" x14ac:dyDescent="0.2">
      <c r="B2240" s="8">
        <v>43251</v>
      </c>
      <c r="C2240" s="6" t="s">
        <v>3088</v>
      </c>
      <c r="D2240" s="6">
        <v>300595</v>
      </c>
      <c r="E2240" s="6" t="s">
        <v>446</v>
      </c>
      <c r="F2240" s="6" t="s">
        <v>21</v>
      </c>
      <c r="G2240" s="6" t="s">
        <v>9</v>
      </c>
      <c r="H2240" s="6" t="s">
        <v>917</v>
      </c>
      <c r="I2240" s="6">
        <v>-16</v>
      </c>
      <c r="J2240" s="13" t="str">
        <f>VLOOKUP(MONTH(Tabla7[[#This Row],[Fecha del movimiento]]),Tablas!$O$4:$P$15,2,0)</f>
        <v>May</v>
      </c>
      <c r="K2240" s="6">
        <f>YEAR(Tabla7[[#This Row],[Fecha del movimiento]])</f>
        <v>2018</v>
      </c>
    </row>
    <row r="2241" spans="2:11" x14ac:dyDescent="0.2">
      <c r="B2241" s="8">
        <v>43331</v>
      </c>
      <c r="C2241" s="6" t="s">
        <v>3089</v>
      </c>
      <c r="D2241" s="6">
        <v>300141</v>
      </c>
      <c r="E2241" s="6" t="s">
        <v>539</v>
      </c>
      <c r="F2241" s="6" t="s">
        <v>21</v>
      </c>
      <c r="G2241" s="6" t="s">
        <v>6</v>
      </c>
      <c r="H2241" s="6" t="s">
        <v>917</v>
      </c>
      <c r="I2241" s="6">
        <v>-6</v>
      </c>
      <c r="J2241" s="13" t="str">
        <f>VLOOKUP(MONTH(Tabla7[[#This Row],[Fecha del movimiento]]),Tablas!$O$4:$P$15,2,0)</f>
        <v>Ago</v>
      </c>
      <c r="K2241" s="6">
        <f>YEAR(Tabla7[[#This Row],[Fecha del movimiento]])</f>
        <v>2018</v>
      </c>
    </row>
    <row r="2242" spans="2:11" x14ac:dyDescent="0.2">
      <c r="B2242" s="8">
        <v>43324</v>
      </c>
      <c r="C2242" s="6" t="s">
        <v>3090</v>
      </c>
      <c r="D2242" s="6">
        <v>300299</v>
      </c>
      <c r="E2242" s="6" t="s">
        <v>634</v>
      </c>
      <c r="F2242" s="6" t="s">
        <v>21</v>
      </c>
      <c r="G2242" s="6" t="s">
        <v>13</v>
      </c>
      <c r="H2242" s="6" t="s">
        <v>923</v>
      </c>
      <c r="I2242" s="6">
        <v>17</v>
      </c>
      <c r="J2242" s="13" t="str">
        <f>VLOOKUP(MONTH(Tabla7[[#This Row],[Fecha del movimiento]]),Tablas!$O$4:$P$15,2,0)</f>
        <v>Ago</v>
      </c>
      <c r="K2242" s="6">
        <f>YEAR(Tabla7[[#This Row],[Fecha del movimiento]])</f>
        <v>2018</v>
      </c>
    </row>
    <row r="2243" spans="2:11" x14ac:dyDescent="0.2">
      <c r="B2243" s="8">
        <v>43277</v>
      </c>
      <c r="C2243" s="6" t="s">
        <v>3091</v>
      </c>
      <c r="D2243" s="6">
        <v>300524</v>
      </c>
      <c r="E2243" s="6" t="s">
        <v>503</v>
      </c>
      <c r="F2243" s="6" t="s">
        <v>21</v>
      </c>
      <c r="G2243" s="6" t="s">
        <v>6</v>
      </c>
      <c r="H2243" s="6" t="s">
        <v>917</v>
      </c>
      <c r="I2243" s="6">
        <v>-5</v>
      </c>
      <c r="J2243" s="13" t="str">
        <f>VLOOKUP(MONTH(Tabla7[[#This Row],[Fecha del movimiento]]),Tablas!$O$4:$P$15,2,0)</f>
        <v>Jun</v>
      </c>
      <c r="K2243" s="6">
        <f>YEAR(Tabla7[[#This Row],[Fecha del movimiento]])</f>
        <v>2018</v>
      </c>
    </row>
    <row r="2244" spans="2:11" x14ac:dyDescent="0.2">
      <c r="B2244" s="8">
        <v>43202</v>
      </c>
      <c r="C2244" s="6" t="s">
        <v>3092</v>
      </c>
      <c r="D2244" s="6">
        <v>300026</v>
      </c>
      <c r="E2244" s="6" t="s">
        <v>806</v>
      </c>
      <c r="F2244" s="6" t="s">
        <v>21</v>
      </c>
      <c r="G2244" s="6" t="s">
        <v>13</v>
      </c>
      <c r="H2244" s="6" t="s">
        <v>923</v>
      </c>
      <c r="I2244" s="6">
        <v>16</v>
      </c>
      <c r="J2244" s="13" t="str">
        <f>VLOOKUP(MONTH(Tabla7[[#This Row],[Fecha del movimiento]]),Tablas!$O$4:$P$15,2,0)</f>
        <v>Abr</v>
      </c>
      <c r="K2244" s="6">
        <f>YEAR(Tabla7[[#This Row],[Fecha del movimiento]])</f>
        <v>2018</v>
      </c>
    </row>
    <row r="2245" spans="2:11" x14ac:dyDescent="0.2">
      <c r="B2245" s="8">
        <v>43196</v>
      </c>
      <c r="C2245" s="6" t="s">
        <v>3093</v>
      </c>
      <c r="D2245" s="6">
        <v>300703</v>
      </c>
      <c r="E2245" s="6" t="s">
        <v>354</v>
      </c>
      <c r="F2245" s="6" t="s">
        <v>21</v>
      </c>
      <c r="G2245" s="6" t="s">
        <v>13</v>
      </c>
      <c r="H2245" s="6" t="s">
        <v>923</v>
      </c>
      <c r="I2245" s="6">
        <v>12</v>
      </c>
      <c r="J2245" s="13" t="str">
        <f>VLOOKUP(MONTH(Tabla7[[#This Row],[Fecha del movimiento]]),Tablas!$O$4:$P$15,2,0)</f>
        <v>Abr</v>
      </c>
      <c r="K2245" s="6">
        <f>YEAR(Tabla7[[#This Row],[Fecha del movimiento]])</f>
        <v>2018</v>
      </c>
    </row>
    <row r="2246" spans="2:11" x14ac:dyDescent="0.2">
      <c r="B2246" s="8">
        <v>43110</v>
      </c>
      <c r="C2246" s="6" t="s">
        <v>3094</v>
      </c>
      <c r="D2246" s="6">
        <v>301013</v>
      </c>
      <c r="E2246" s="6" t="s">
        <v>64</v>
      </c>
      <c r="F2246" s="6" t="s">
        <v>21</v>
      </c>
      <c r="G2246" s="6" t="s">
        <v>1</v>
      </c>
      <c r="H2246" s="6" t="s">
        <v>923</v>
      </c>
      <c r="I2246" s="6">
        <v>10</v>
      </c>
      <c r="J2246" s="13" t="str">
        <f>VLOOKUP(MONTH(Tabla7[[#This Row],[Fecha del movimiento]]),Tablas!$O$4:$P$15,2,0)</f>
        <v>Ene</v>
      </c>
      <c r="K2246" s="6">
        <f>YEAR(Tabla7[[#This Row],[Fecha del movimiento]])</f>
        <v>2018</v>
      </c>
    </row>
    <row r="2247" spans="2:11" x14ac:dyDescent="0.2">
      <c r="B2247" s="8">
        <v>43228</v>
      </c>
      <c r="C2247" s="6" t="s">
        <v>3095</v>
      </c>
      <c r="D2247" s="6">
        <v>300042</v>
      </c>
      <c r="E2247" s="6" t="s">
        <v>203</v>
      </c>
      <c r="F2247" s="6" t="s">
        <v>21</v>
      </c>
      <c r="G2247" s="6" t="s">
        <v>6</v>
      </c>
      <c r="H2247" s="6" t="s">
        <v>923</v>
      </c>
      <c r="I2247" s="6">
        <v>18</v>
      </c>
      <c r="J2247" s="13" t="str">
        <f>VLOOKUP(MONTH(Tabla7[[#This Row],[Fecha del movimiento]]),Tablas!$O$4:$P$15,2,0)</f>
        <v>May</v>
      </c>
      <c r="K2247" s="6">
        <f>YEAR(Tabla7[[#This Row],[Fecha del movimiento]])</f>
        <v>2018</v>
      </c>
    </row>
    <row r="2248" spans="2:11" x14ac:dyDescent="0.2">
      <c r="B2248" s="8">
        <v>43165</v>
      </c>
      <c r="C2248" s="6" t="s">
        <v>3096</v>
      </c>
      <c r="D2248" s="6">
        <v>300166</v>
      </c>
      <c r="E2248" s="6" t="s">
        <v>48</v>
      </c>
      <c r="F2248" s="6" t="s">
        <v>21</v>
      </c>
      <c r="G2248" s="6" t="s">
        <v>2</v>
      </c>
      <c r="H2248" s="6" t="s">
        <v>917</v>
      </c>
      <c r="I2248" s="6">
        <v>-13</v>
      </c>
      <c r="J2248" s="13" t="str">
        <f>VLOOKUP(MONTH(Tabla7[[#This Row],[Fecha del movimiento]]),Tablas!$O$4:$P$15,2,0)</f>
        <v>Mar</v>
      </c>
      <c r="K2248" s="6">
        <f>YEAR(Tabla7[[#This Row],[Fecha del movimiento]])</f>
        <v>2018</v>
      </c>
    </row>
    <row r="2249" spans="2:11" x14ac:dyDescent="0.2">
      <c r="B2249" s="8">
        <v>43276</v>
      </c>
      <c r="C2249" s="6" t="s">
        <v>3097</v>
      </c>
      <c r="D2249" s="6">
        <v>300060</v>
      </c>
      <c r="E2249" s="6" t="s">
        <v>142</v>
      </c>
      <c r="F2249" s="6" t="s">
        <v>21</v>
      </c>
      <c r="G2249" s="6" t="s">
        <v>6</v>
      </c>
      <c r="H2249" s="6" t="s">
        <v>923</v>
      </c>
      <c r="I2249" s="6">
        <v>15</v>
      </c>
      <c r="J2249" s="13" t="str">
        <f>VLOOKUP(MONTH(Tabla7[[#This Row],[Fecha del movimiento]]),Tablas!$O$4:$P$15,2,0)</f>
        <v>Jun</v>
      </c>
      <c r="K2249" s="6">
        <f>YEAR(Tabla7[[#This Row],[Fecha del movimiento]])</f>
        <v>2018</v>
      </c>
    </row>
    <row r="2250" spans="2:11" x14ac:dyDescent="0.2">
      <c r="B2250" s="8">
        <v>43190</v>
      </c>
      <c r="C2250" s="6" t="s">
        <v>3098</v>
      </c>
      <c r="D2250" s="6">
        <v>300384</v>
      </c>
      <c r="E2250" s="6" t="s">
        <v>606</v>
      </c>
      <c r="F2250" s="6" t="s">
        <v>21</v>
      </c>
      <c r="G2250" s="6" t="s">
        <v>1</v>
      </c>
      <c r="H2250" s="6" t="s">
        <v>917</v>
      </c>
      <c r="I2250" s="6">
        <v>-15</v>
      </c>
      <c r="J2250" s="13" t="str">
        <f>VLOOKUP(MONTH(Tabla7[[#This Row],[Fecha del movimiento]]),Tablas!$O$4:$P$15,2,0)</f>
        <v>Mar</v>
      </c>
      <c r="K2250" s="6">
        <f>YEAR(Tabla7[[#This Row],[Fecha del movimiento]])</f>
        <v>2018</v>
      </c>
    </row>
    <row r="2251" spans="2:11" x14ac:dyDescent="0.2">
      <c r="B2251" s="8">
        <v>43326</v>
      </c>
      <c r="C2251" s="6" t="s">
        <v>3099</v>
      </c>
      <c r="D2251" s="6">
        <v>300502</v>
      </c>
      <c r="E2251" s="6" t="s">
        <v>521</v>
      </c>
      <c r="F2251" s="6" t="s">
        <v>21</v>
      </c>
      <c r="G2251" s="6" t="s">
        <v>11</v>
      </c>
      <c r="H2251" s="6" t="s">
        <v>917</v>
      </c>
      <c r="I2251" s="6">
        <v>-9</v>
      </c>
      <c r="J2251" s="13" t="str">
        <f>VLOOKUP(MONTH(Tabla7[[#This Row],[Fecha del movimiento]]),Tablas!$O$4:$P$15,2,0)</f>
        <v>Ago</v>
      </c>
      <c r="K2251" s="6">
        <f>YEAR(Tabla7[[#This Row],[Fecha del movimiento]])</f>
        <v>2018</v>
      </c>
    </row>
    <row r="2252" spans="2:11" x14ac:dyDescent="0.2">
      <c r="B2252" s="8">
        <v>43231</v>
      </c>
      <c r="C2252" s="6" t="s">
        <v>3100</v>
      </c>
      <c r="D2252" s="6">
        <v>300808</v>
      </c>
      <c r="E2252" s="6" t="s">
        <v>259</v>
      </c>
      <c r="F2252" s="6" t="s">
        <v>21</v>
      </c>
      <c r="G2252" s="6" t="s">
        <v>5</v>
      </c>
      <c r="H2252" s="6" t="s">
        <v>917</v>
      </c>
      <c r="I2252" s="6">
        <v>-10</v>
      </c>
      <c r="J2252" s="13" t="str">
        <f>VLOOKUP(MONTH(Tabla7[[#This Row],[Fecha del movimiento]]),Tablas!$O$4:$P$15,2,0)</f>
        <v>May</v>
      </c>
      <c r="K2252" s="6">
        <f>YEAR(Tabla7[[#This Row],[Fecha del movimiento]])</f>
        <v>2018</v>
      </c>
    </row>
    <row r="2253" spans="2:11" x14ac:dyDescent="0.2">
      <c r="B2253" s="8">
        <v>43329</v>
      </c>
      <c r="C2253" s="6" t="s">
        <v>3101</v>
      </c>
      <c r="D2253" s="6">
        <v>300545</v>
      </c>
      <c r="E2253" s="6" t="s">
        <v>484</v>
      </c>
      <c r="F2253" s="6" t="s">
        <v>21</v>
      </c>
      <c r="G2253" s="6" t="s">
        <v>6</v>
      </c>
      <c r="H2253" s="6" t="s">
        <v>917</v>
      </c>
      <c r="I2253" s="6">
        <v>-12</v>
      </c>
      <c r="J2253" s="13" t="str">
        <f>VLOOKUP(MONTH(Tabla7[[#This Row],[Fecha del movimiento]]),Tablas!$O$4:$P$15,2,0)</f>
        <v>Ago</v>
      </c>
      <c r="K2253" s="6">
        <f>YEAR(Tabla7[[#This Row],[Fecha del movimiento]])</f>
        <v>2018</v>
      </c>
    </row>
    <row r="2254" spans="2:11" x14ac:dyDescent="0.2">
      <c r="B2254" s="8">
        <v>43256</v>
      </c>
      <c r="C2254" s="6" t="s">
        <v>3102</v>
      </c>
      <c r="D2254" s="6">
        <v>300091</v>
      </c>
      <c r="E2254" s="6" t="s">
        <v>776</v>
      </c>
      <c r="F2254" s="6" t="s">
        <v>21</v>
      </c>
      <c r="G2254" s="6" t="s">
        <v>1</v>
      </c>
      <c r="H2254" s="6" t="s">
        <v>923</v>
      </c>
      <c r="I2254" s="6">
        <v>17</v>
      </c>
      <c r="J2254" s="13" t="str">
        <f>VLOOKUP(MONTH(Tabla7[[#This Row],[Fecha del movimiento]]),Tablas!$O$4:$P$15,2,0)</f>
        <v>Jun</v>
      </c>
      <c r="K2254" s="6">
        <f>YEAR(Tabla7[[#This Row],[Fecha del movimiento]])</f>
        <v>2018</v>
      </c>
    </row>
    <row r="2255" spans="2:11" x14ac:dyDescent="0.2">
      <c r="B2255" s="8">
        <v>43130</v>
      </c>
      <c r="C2255" s="6" t="s">
        <v>3103</v>
      </c>
      <c r="D2255" s="6">
        <v>300595</v>
      </c>
      <c r="E2255" s="6" t="s">
        <v>446</v>
      </c>
      <c r="F2255" s="6" t="s">
        <v>21</v>
      </c>
      <c r="G2255" s="6" t="s">
        <v>9</v>
      </c>
      <c r="H2255" s="6" t="s">
        <v>917</v>
      </c>
      <c r="I2255" s="6">
        <v>-20</v>
      </c>
      <c r="J2255" s="13" t="str">
        <f>VLOOKUP(MONTH(Tabla7[[#This Row],[Fecha del movimiento]]),Tablas!$O$4:$P$15,2,0)</f>
        <v>Ene</v>
      </c>
      <c r="K2255" s="6">
        <f>YEAR(Tabla7[[#This Row],[Fecha del movimiento]])</f>
        <v>2018</v>
      </c>
    </row>
    <row r="2256" spans="2:11" x14ac:dyDescent="0.2">
      <c r="B2256" s="8">
        <v>43115</v>
      </c>
      <c r="C2256" s="6" t="s">
        <v>3104</v>
      </c>
      <c r="D2256" s="6">
        <v>300791</v>
      </c>
      <c r="E2256" s="6" t="s">
        <v>275</v>
      </c>
      <c r="F2256" s="6" t="s">
        <v>21</v>
      </c>
      <c r="G2256" s="6" t="s">
        <v>9</v>
      </c>
      <c r="H2256" s="6" t="s">
        <v>923</v>
      </c>
      <c r="I2256" s="6">
        <v>19</v>
      </c>
      <c r="J2256" s="13" t="str">
        <f>VLOOKUP(MONTH(Tabla7[[#This Row],[Fecha del movimiento]]),Tablas!$O$4:$P$15,2,0)</f>
        <v>Ene</v>
      </c>
      <c r="K2256" s="6">
        <f>YEAR(Tabla7[[#This Row],[Fecha del movimiento]])</f>
        <v>2018</v>
      </c>
    </row>
    <row r="2257" spans="2:11" x14ac:dyDescent="0.2">
      <c r="B2257" s="8">
        <v>43177</v>
      </c>
      <c r="C2257" s="6" t="s">
        <v>3105</v>
      </c>
      <c r="D2257" s="6">
        <v>300950</v>
      </c>
      <c r="E2257" s="6" t="s">
        <v>125</v>
      </c>
      <c r="F2257" s="6" t="s">
        <v>21</v>
      </c>
      <c r="G2257" s="6" t="s">
        <v>7</v>
      </c>
      <c r="H2257" s="6" t="s">
        <v>923</v>
      </c>
      <c r="I2257" s="6">
        <v>17</v>
      </c>
      <c r="J2257" s="13" t="str">
        <f>VLOOKUP(MONTH(Tabla7[[#This Row],[Fecha del movimiento]]),Tablas!$O$4:$P$15,2,0)</f>
        <v>Mar</v>
      </c>
      <c r="K2257" s="6">
        <f>YEAR(Tabla7[[#This Row],[Fecha del movimiento]])</f>
        <v>2018</v>
      </c>
    </row>
    <row r="2258" spans="2:11" x14ac:dyDescent="0.2">
      <c r="B2258" s="8">
        <v>43145</v>
      </c>
      <c r="C2258" s="6" t="s">
        <v>3106</v>
      </c>
      <c r="D2258" s="6">
        <v>300088</v>
      </c>
      <c r="E2258" s="6" t="s">
        <v>230</v>
      </c>
      <c r="F2258" s="6" t="s">
        <v>21</v>
      </c>
      <c r="G2258" s="6" t="s">
        <v>2</v>
      </c>
      <c r="H2258" s="6" t="s">
        <v>923</v>
      </c>
      <c r="I2258" s="6">
        <v>11</v>
      </c>
      <c r="J2258" s="13" t="str">
        <f>VLOOKUP(MONTH(Tabla7[[#This Row],[Fecha del movimiento]]),Tablas!$O$4:$P$15,2,0)</f>
        <v>Feb</v>
      </c>
      <c r="K2258" s="6">
        <f>YEAR(Tabla7[[#This Row],[Fecha del movimiento]])</f>
        <v>2018</v>
      </c>
    </row>
    <row r="2259" spans="2:11" x14ac:dyDescent="0.2">
      <c r="B2259" s="8">
        <v>43220</v>
      </c>
      <c r="C2259" s="6" t="s">
        <v>3107</v>
      </c>
      <c r="D2259" s="6">
        <v>300276</v>
      </c>
      <c r="E2259" s="6" t="s">
        <v>676</v>
      </c>
      <c r="F2259" s="6" t="s">
        <v>21</v>
      </c>
      <c r="G2259" s="6" t="s">
        <v>13</v>
      </c>
      <c r="H2259" s="6" t="s">
        <v>923</v>
      </c>
      <c r="I2259" s="6">
        <v>12</v>
      </c>
      <c r="J2259" s="13" t="str">
        <f>VLOOKUP(MONTH(Tabla7[[#This Row],[Fecha del movimiento]]),Tablas!$O$4:$P$15,2,0)</f>
        <v>Abr</v>
      </c>
      <c r="K2259" s="6">
        <f>YEAR(Tabla7[[#This Row],[Fecha del movimiento]])</f>
        <v>2018</v>
      </c>
    </row>
    <row r="2260" spans="2:11" x14ac:dyDescent="0.2">
      <c r="B2260" s="8">
        <v>43230</v>
      </c>
      <c r="C2260" s="6" t="s">
        <v>3108</v>
      </c>
      <c r="D2260" s="6">
        <v>300522</v>
      </c>
      <c r="E2260" s="6" t="s">
        <v>505</v>
      </c>
      <c r="F2260" s="6" t="s">
        <v>21</v>
      </c>
      <c r="G2260" s="6" t="s">
        <v>1</v>
      </c>
      <c r="H2260" s="6" t="s">
        <v>923</v>
      </c>
      <c r="I2260" s="6">
        <v>15</v>
      </c>
      <c r="J2260" s="13" t="str">
        <f>VLOOKUP(MONTH(Tabla7[[#This Row],[Fecha del movimiento]]),Tablas!$O$4:$P$15,2,0)</f>
        <v>May</v>
      </c>
      <c r="K2260" s="6">
        <f>YEAR(Tabla7[[#This Row],[Fecha del movimiento]])</f>
        <v>2018</v>
      </c>
    </row>
    <row r="2261" spans="2:11" x14ac:dyDescent="0.2">
      <c r="B2261" s="8">
        <v>43128</v>
      </c>
      <c r="C2261" s="6" t="s">
        <v>3109</v>
      </c>
      <c r="D2261" s="6">
        <v>301003</v>
      </c>
      <c r="E2261" s="6" t="s">
        <v>74</v>
      </c>
      <c r="F2261" s="6" t="s">
        <v>21</v>
      </c>
      <c r="G2261" s="6" t="s">
        <v>13</v>
      </c>
      <c r="H2261" s="6" t="s">
        <v>923</v>
      </c>
      <c r="I2261" s="6">
        <v>17</v>
      </c>
      <c r="J2261" s="13" t="str">
        <f>VLOOKUP(MONTH(Tabla7[[#This Row],[Fecha del movimiento]]),Tablas!$O$4:$P$15,2,0)</f>
        <v>Ene</v>
      </c>
      <c r="K2261" s="6">
        <f>YEAR(Tabla7[[#This Row],[Fecha del movimiento]])</f>
        <v>2018</v>
      </c>
    </row>
    <row r="2262" spans="2:11" x14ac:dyDescent="0.2">
      <c r="B2262" s="8">
        <v>43102</v>
      </c>
      <c r="C2262" s="6" t="s">
        <v>3110</v>
      </c>
      <c r="D2262" s="6">
        <v>300061</v>
      </c>
      <c r="E2262" s="6" t="s">
        <v>418</v>
      </c>
      <c r="F2262" s="6" t="s">
        <v>21</v>
      </c>
      <c r="G2262" s="6" t="s">
        <v>6</v>
      </c>
      <c r="H2262" s="6" t="s">
        <v>923</v>
      </c>
      <c r="I2262" s="6">
        <v>16</v>
      </c>
      <c r="J2262" s="13" t="str">
        <f>VLOOKUP(MONTH(Tabla7[[#This Row],[Fecha del movimiento]]),Tablas!$O$4:$P$15,2,0)</f>
        <v>Ene</v>
      </c>
      <c r="K2262" s="6">
        <f>YEAR(Tabla7[[#This Row],[Fecha del movimiento]])</f>
        <v>2018</v>
      </c>
    </row>
    <row r="2263" spans="2:11" x14ac:dyDescent="0.2">
      <c r="B2263" s="8">
        <v>43241</v>
      </c>
      <c r="C2263" s="6" t="s">
        <v>3111</v>
      </c>
      <c r="D2263" s="6">
        <v>300391</v>
      </c>
      <c r="E2263" s="6" t="s">
        <v>600</v>
      </c>
      <c r="F2263" s="6" t="s">
        <v>21</v>
      </c>
      <c r="G2263" s="6" t="s">
        <v>12</v>
      </c>
      <c r="H2263" s="6" t="s">
        <v>917</v>
      </c>
      <c r="I2263" s="6">
        <v>-7</v>
      </c>
      <c r="J2263" s="13" t="str">
        <f>VLOOKUP(MONTH(Tabla7[[#This Row],[Fecha del movimiento]]),Tablas!$O$4:$P$15,2,0)</f>
        <v>May</v>
      </c>
      <c r="K2263" s="6">
        <f>YEAR(Tabla7[[#This Row],[Fecha del movimiento]])</f>
        <v>2018</v>
      </c>
    </row>
    <row r="2264" spans="2:11" x14ac:dyDescent="0.2">
      <c r="B2264" s="8">
        <v>43326</v>
      </c>
      <c r="C2264" s="6" t="s">
        <v>1973</v>
      </c>
      <c r="D2264" s="6">
        <v>300089</v>
      </c>
      <c r="E2264" s="6" t="s">
        <v>778</v>
      </c>
      <c r="F2264" s="6" t="s">
        <v>21</v>
      </c>
      <c r="G2264" s="6" t="s">
        <v>9</v>
      </c>
      <c r="H2264" s="6" t="s">
        <v>923</v>
      </c>
      <c r="I2264" s="6">
        <v>18</v>
      </c>
      <c r="J2264" s="13" t="str">
        <f>VLOOKUP(MONTH(Tabla7[[#This Row],[Fecha del movimiento]]),Tablas!$O$4:$P$15,2,0)</f>
        <v>Ago</v>
      </c>
      <c r="K2264" s="6">
        <f>YEAR(Tabla7[[#This Row],[Fecha del movimiento]])</f>
        <v>2018</v>
      </c>
    </row>
    <row r="2265" spans="2:11" x14ac:dyDescent="0.2">
      <c r="B2265" s="8">
        <v>43339</v>
      </c>
      <c r="C2265" s="6" t="s">
        <v>3112</v>
      </c>
      <c r="D2265" s="6">
        <v>300513</v>
      </c>
      <c r="E2265" s="6" t="s">
        <v>512</v>
      </c>
      <c r="F2265" s="6" t="s">
        <v>21</v>
      </c>
      <c r="G2265" s="6" t="s">
        <v>2</v>
      </c>
      <c r="H2265" s="6" t="s">
        <v>917</v>
      </c>
      <c r="I2265" s="6">
        <v>-19</v>
      </c>
      <c r="J2265" s="13" t="str">
        <f>VLOOKUP(MONTH(Tabla7[[#This Row],[Fecha del movimiento]]),Tablas!$O$4:$P$15,2,0)</f>
        <v>Ago</v>
      </c>
      <c r="K2265" s="6">
        <f>YEAR(Tabla7[[#This Row],[Fecha del movimiento]])</f>
        <v>2018</v>
      </c>
    </row>
    <row r="2266" spans="2:11" x14ac:dyDescent="0.2">
      <c r="B2266" s="8">
        <v>43195</v>
      </c>
      <c r="C2266" s="6" t="s">
        <v>3113</v>
      </c>
      <c r="D2266" s="6">
        <v>300436</v>
      </c>
      <c r="E2266" s="6" t="s">
        <v>571</v>
      </c>
      <c r="F2266" s="6" t="s">
        <v>21</v>
      </c>
      <c r="G2266" s="6" t="s">
        <v>13</v>
      </c>
      <c r="H2266" s="6" t="s">
        <v>917</v>
      </c>
      <c r="I2266" s="6">
        <v>-13</v>
      </c>
      <c r="J2266" s="13" t="str">
        <f>VLOOKUP(MONTH(Tabla7[[#This Row],[Fecha del movimiento]]),Tablas!$O$4:$P$15,2,0)</f>
        <v>Abr</v>
      </c>
      <c r="K2266" s="6">
        <f>YEAR(Tabla7[[#This Row],[Fecha del movimiento]])</f>
        <v>2018</v>
      </c>
    </row>
    <row r="2267" spans="2:11" x14ac:dyDescent="0.2">
      <c r="B2267" s="8">
        <v>43177</v>
      </c>
      <c r="C2267" s="6" t="s">
        <v>3114</v>
      </c>
      <c r="D2267" s="6">
        <v>300163</v>
      </c>
      <c r="E2267" s="6" t="s">
        <v>746</v>
      </c>
      <c r="F2267" s="6" t="s">
        <v>21</v>
      </c>
      <c r="G2267" s="6" t="s">
        <v>2</v>
      </c>
      <c r="H2267" s="6" t="s">
        <v>917</v>
      </c>
      <c r="I2267" s="6">
        <v>-17</v>
      </c>
      <c r="J2267" s="13" t="str">
        <f>VLOOKUP(MONTH(Tabla7[[#This Row],[Fecha del movimiento]]),Tablas!$O$4:$P$15,2,0)</f>
        <v>Mar</v>
      </c>
      <c r="K2267" s="6">
        <f>YEAR(Tabla7[[#This Row],[Fecha del movimiento]])</f>
        <v>2018</v>
      </c>
    </row>
    <row r="2268" spans="2:11" x14ac:dyDescent="0.2">
      <c r="B2268" s="8">
        <v>43109</v>
      </c>
      <c r="C2268" s="6" t="s">
        <v>3115</v>
      </c>
      <c r="D2268" s="6">
        <v>300814</v>
      </c>
      <c r="E2268" s="6" t="s">
        <v>254</v>
      </c>
      <c r="F2268" s="6" t="s">
        <v>21</v>
      </c>
      <c r="G2268" s="6" t="s">
        <v>7</v>
      </c>
      <c r="H2268" s="6" t="s">
        <v>917</v>
      </c>
      <c r="I2268" s="6">
        <v>-17</v>
      </c>
      <c r="J2268" s="13" t="str">
        <f>VLOOKUP(MONTH(Tabla7[[#This Row],[Fecha del movimiento]]),Tablas!$O$4:$P$15,2,0)</f>
        <v>Ene</v>
      </c>
      <c r="K2268" s="6">
        <f>YEAR(Tabla7[[#This Row],[Fecha del movimiento]])</f>
        <v>2018</v>
      </c>
    </row>
    <row r="2269" spans="2:11" x14ac:dyDescent="0.2">
      <c r="B2269" s="8">
        <v>43231</v>
      </c>
      <c r="C2269" s="6" t="s">
        <v>3116</v>
      </c>
      <c r="D2269" s="6">
        <v>300463</v>
      </c>
      <c r="E2269" s="6" t="s">
        <v>549</v>
      </c>
      <c r="F2269" s="6" t="s">
        <v>21</v>
      </c>
      <c r="G2269" s="6" t="s">
        <v>2</v>
      </c>
      <c r="H2269" s="6" t="s">
        <v>917</v>
      </c>
      <c r="I2269" s="6">
        <v>-17</v>
      </c>
      <c r="J2269" s="13" t="str">
        <f>VLOOKUP(MONTH(Tabla7[[#This Row],[Fecha del movimiento]]),Tablas!$O$4:$P$15,2,0)</f>
        <v>May</v>
      </c>
      <c r="K2269" s="6">
        <f>YEAR(Tabla7[[#This Row],[Fecha del movimiento]])</f>
        <v>2018</v>
      </c>
    </row>
    <row r="2270" spans="2:11" x14ac:dyDescent="0.2">
      <c r="B2270" s="8">
        <v>43166</v>
      </c>
      <c r="C2270" s="6" t="s">
        <v>3117</v>
      </c>
      <c r="D2270" s="6">
        <v>300259</v>
      </c>
      <c r="E2270" s="6" t="s">
        <v>689</v>
      </c>
      <c r="F2270" s="6" t="s">
        <v>21</v>
      </c>
      <c r="G2270" s="6" t="s">
        <v>1</v>
      </c>
      <c r="H2270" s="6" t="s">
        <v>923</v>
      </c>
      <c r="I2270" s="6">
        <v>11</v>
      </c>
      <c r="J2270" s="13" t="str">
        <f>VLOOKUP(MONTH(Tabla7[[#This Row],[Fecha del movimiento]]),Tablas!$O$4:$P$15,2,0)</f>
        <v>Mar</v>
      </c>
      <c r="K2270" s="6">
        <f>YEAR(Tabla7[[#This Row],[Fecha del movimiento]])</f>
        <v>2018</v>
      </c>
    </row>
    <row r="2271" spans="2:11" x14ac:dyDescent="0.2">
      <c r="B2271" s="8">
        <v>43140</v>
      </c>
      <c r="C2271" s="6" t="s">
        <v>3118</v>
      </c>
      <c r="D2271" s="6">
        <v>300726</v>
      </c>
      <c r="E2271" s="6" t="s">
        <v>332</v>
      </c>
      <c r="F2271" s="6" t="s">
        <v>21</v>
      </c>
      <c r="G2271" s="6" t="s">
        <v>3</v>
      </c>
      <c r="H2271" s="6" t="s">
        <v>917</v>
      </c>
      <c r="I2271" s="6">
        <v>-10</v>
      </c>
      <c r="J2271" s="13" t="str">
        <f>VLOOKUP(MONTH(Tabla7[[#This Row],[Fecha del movimiento]]),Tablas!$O$4:$P$15,2,0)</f>
        <v>Feb</v>
      </c>
      <c r="K2271" s="6">
        <f>YEAR(Tabla7[[#This Row],[Fecha del movimiento]])</f>
        <v>2018</v>
      </c>
    </row>
    <row r="2272" spans="2:11" x14ac:dyDescent="0.2">
      <c r="B2272" s="8">
        <v>43212</v>
      </c>
      <c r="C2272" s="6" t="s">
        <v>3119</v>
      </c>
      <c r="D2272" s="6">
        <v>300612</v>
      </c>
      <c r="E2272" s="6" t="s">
        <v>430</v>
      </c>
      <c r="F2272" s="6" t="s">
        <v>21</v>
      </c>
      <c r="G2272" s="6" t="s">
        <v>2</v>
      </c>
      <c r="H2272" s="6" t="s">
        <v>923</v>
      </c>
      <c r="I2272" s="6">
        <v>17</v>
      </c>
      <c r="J2272" s="13" t="str">
        <f>VLOOKUP(MONTH(Tabla7[[#This Row],[Fecha del movimiento]]),Tablas!$O$4:$P$15,2,0)</f>
        <v>Abr</v>
      </c>
      <c r="K2272" s="6">
        <f>YEAR(Tabla7[[#This Row],[Fecha del movimiento]])</f>
        <v>2018</v>
      </c>
    </row>
    <row r="2273" spans="2:11" x14ac:dyDescent="0.2">
      <c r="B2273" s="8">
        <v>43282</v>
      </c>
      <c r="C2273" s="6" t="s">
        <v>3120</v>
      </c>
      <c r="D2273" s="6">
        <v>300880</v>
      </c>
      <c r="E2273" s="6" t="s">
        <v>192</v>
      </c>
      <c r="F2273" s="6" t="s">
        <v>21</v>
      </c>
      <c r="G2273" s="6" t="s">
        <v>7</v>
      </c>
      <c r="H2273" s="6" t="s">
        <v>917</v>
      </c>
      <c r="I2273" s="6">
        <v>-11</v>
      </c>
      <c r="J2273" s="13" t="str">
        <f>VLOOKUP(MONTH(Tabla7[[#This Row],[Fecha del movimiento]]),Tablas!$O$4:$P$15,2,0)</f>
        <v>Jul</v>
      </c>
      <c r="K2273" s="6">
        <f>YEAR(Tabla7[[#This Row],[Fecha del movimiento]])</f>
        <v>2018</v>
      </c>
    </row>
    <row r="2274" spans="2:11" x14ac:dyDescent="0.2">
      <c r="B2274" s="8">
        <v>43283</v>
      </c>
      <c r="C2274" s="6" t="s">
        <v>3121</v>
      </c>
      <c r="D2274" s="6">
        <v>300757</v>
      </c>
      <c r="E2274" s="6" t="s">
        <v>306</v>
      </c>
      <c r="F2274" s="6" t="s">
        <v>21</v>
      </c>
      <c r="G2274" s="6" t="s">
        <v>11</v>
      </c>
      <c r="H2274" s="6" t="s">
        <v>923</v>
      </c>
      <c r="I2274" s="6">
        <v>20</v>
      </c>
      <c r="J2274" s="13" t="str">
        <f>VLOOKUP(MONTH(Tabla7[[#This Row],[Fecha del movimiento]]),Tablas!$O$4:$P$15,2,0)</f>
        <v>Jul</v>
      </c>
      <c r="K2274" s="6">
        <f>YEAR(Tabla7[[#This Row],[Fecha del movimiento]])</f>
        <v>2018</v>
      </c>
    </row>
    <row r="2275" spans="2:11" x14ac:dyDescent="0.2">
      <c r="B2275" s="8">
        <v>43145</v>
      </c>
      <c r="C2275" s="6" t="s">
        <v>3122</v>
      </c>
      <c r="D2275" s="6">
        <v>300058</v>
      </c>
      <c r="E2275" s="6" t="s">
        <v>31</v>
      </c>
      <c r="F2275" s="6" t="s">
        <v>21</v>
      </c>
      <c r="G2275" s="6" t="s">
        <v>4</v>
      </c>
      <c r="H2275" s="6" t="s">
        <v>917</v>
      </c>
      <c r="I2275" s="6">
        <v>-5</v>
      </c>
      <c r="J2275" s="13" t="str">
        <f>VLOOKUP(MONTH(Tabla7[[#This Row],[Fecha del movimiento]]),Tablas!$O$4:$P$15,2,0)</f>
        <v>Feb</v>
      </c>
      <c r="K2275" s="6">
        <f>YEAR(Tabla7[[#This Row],[Fecha del movimiento]])</f>
        <v>2018</v>
      </c>
    </row>
    <row r="2276" spans="2:11" x14ac:dyDescent="0.2">
      <c r="B2276" s="8">
        <v>43113</v>
      </c>
      <c r="C2276" s="6" t="s">
        <v>3123</v>
      </c>
      <c r="D2276" s="6">
        <v>301056</v>
      </c>
      <c r="E2276" s="6" t="s">
        <v>23</v>
      </c>
      <c r="F2276" s="6" t="s">
        <v>21</v>
      </c>
      <c r="G2276" s="6" t="s">
        <v>2</v>
      </c>
      <c r="H2276" s="6" t="s">
        <v>923</v>
      </c>
      <c r="I2276" s="6">
        <v>18</v>
      </c>
      <c r="J2276" s="13" t="str">
        <f>VLOOKUP(MONTH(Tabla7[[#This Row],[Fecha del movimiento]]),Tablas!$O$4:$P$15,2,0)</f>
        <v>Ene</v>
      </c>
      <c r="K2276" s="6">
        <f>YEAR(Tabla7[[#This Row],[Fecha del movimiento]])</f>
        <v>2018</v>
      </c>
    </row>
    <row r="2277" spans="2:11" x14ac:dyDescent="0.2">
      <c r="B2277" s="8">
        <v>43322</v>
      </c>
      <c r="C2277" s="6" t="s">
        <v>3124</v>
      </c>
      <c r="D2277" s="6">
        <v>300498</v>
      </c>
      <c r="E2277" s="6" t="s">
        <v>525</v>
      </c>
      <c r="F2277" s="6" t="s">
        <v>21</v>
      </c>
      <c r="G2277" s="6" t="s">
        <v>13</v>
      </c>
      <c r="H2277" s="6" t="s">
        <v>923</v>
      </c>
      <c r="I2277" s="6">
        <v>17</v>
      </c>
      <c r="J2277" s="13" t="str">
        <f>VLOOKUP(MONTH(Tabla7[[#This Row],[Fecha del movimiento]]),Tablas!$O$4:$P$15,2,0)</f>
        <v>Ago</v>
      </c>
      <c r="K2277" s="6">
        <f>YEAR(Tabla7[[#This Row],[Fecha del movimiento]])</f>
        <v>2018</v>
      </c>
    </row>
    <row r="2278" spans="2:11" x14ac:dyDescent="0.2">
      <c r="B2278" s="8">
        <v>43120</v>
      </c>
      <c r="C2278" s="6" t="s">
        <v>3125</v>
      </c>
      <c r="D2278" s="6">
        <v>300460</v>
      </c>
      <c r="E2278" s="6" t="s">
        <v>552</v>
      </c>
      <c r="F2278" s="6" t="s">
        <v>21</v>
      </c>
      <c r="G2278" s="6" t="s">
        <v>7</v>
      </c>
      <c r="H2278" s="6" t="s">
        <v>917</v>
      </c>
      <c r="I2278" s="6">
        <v>-11</v>
      </c>
      <c r="J2278" s="13" t="str">
        <f>VLOOKUP(MONTH(Tabla7[[#This Row],[Fecha del movimiento]]),Tablas!$O$4:$P$15,2,0)</f>
        <v>Ene</v>
      </c>
      <c r="K2278" s="6">
        <f>YEAR(Tabla7[[#This Row],[Fecha del movimiento]])</f>
        <v>2018</v>
      </c>
    </row>
    <row r="2279" spans="2:11" x14ac:dyDescent="0.2">
      <c r="B2279" s="8">
        <v>43186</v>
      </c>
      <c r="C2279" s="6" t="s">
        <v>3126</v>
      </c>
      <c r="D2279" s="6">
        <v>300915</v>
      </c>
      <c r="E2279" s="6" t="s">
        <v>157</v>
      </c>
      <c r="F2279" s="6" t="s">
        <v>21</v>
      </c>
      <c r="G2279" s="6" t="s">
        <v>7</v>
      </c>
      <c r="H2279" s="6" t="s">
        <v>917</v>
      </c>
      <c r="I2279" s="6">
        <v>-20</v>
      </c>
      <c r="J2279" s="13" t="str">
        <f>VLOOKUP(MONTH(Tabla7[[#This Row],[Fecha del movimiento]]),Tablas!$O$4:$P$15,2,0)</f>
        <v>Mar</v>
      </c>
      <c r="K2279" s="6">
        <f>YEAR(Tabla7[[#This Row],[Fecha del movimiento]])</f>
        <v>2018</v>
      </c>
    </row>
    <row r="2280" spans="2:11" x14ac:dyDescent="0.2">
      <c r="B2280" s="8">
        <v>43323</v>
      </c>
      <c r="C2280" s="6" t="s">
        <v>3127</v>
      </c>
      <c r="D2280" s="6">
        <v>300113</v>
      </c>
      <c r="E2280" s="6" t="s">
        <v>764</v>
      </c>
      <c r="F2280" s="6" t="s">
        <v>21</v>
      </c>
      <c r="G2280" s="6" t="s">
        <v>13</v>
      </c>
      <c r="H2280" s="6" t="s">
        <v>917</v>
      </c>
      <c r="I2280" s="6">
        <v>-17</v>
      </c>
      <c r="J2280" s="13" t="str">
        <f>VLOOKUP(MONTH(Tabla7[[#This Row],[Fecha del movimiento]]),Tablas!$O$4:$P$15,2,0)</f>
        <v>Ago</v>
      </c>
      <c r="K2280" s="6">
        <f>YEAR(Tabla7[[#This Row],[Fecha del movimiento]])</f>
        <v>2018</v>
      </c>
    </row>
    <row r="2281" spans="2:11" x14ac:dyDescent="0.2">
      <c r="B2281" s="8">
        <v>43220</v>
      </c>
      <c r="C2281" s="6" t="s">
        <v>3128</v>
      </c>
      <c r="D2281" s="6">
        <v>301056</v>
      </c>
      <c r="E2281" s="6" t="s">
        <v>23</v>
      </c>
      <c r="F2281" s="6" t="s">
        <v>21</v>
      </c>
      <c r="G2281" s="6" t="s">
        <v>2</v>
      </c>
      <c r="H2281" s="6" t="s">
        <v>917</v>
      </c>
      <c r="I2281" s="6">
        <v>-10</v>
      </c>
      <c r="J2281" s="13" t="str">
        <f>VLOOKUP(MONTH(Tabla7[[#This Row],[Fecha del movimiento]]),Tablas!$O$4:$P$15,2,0)</f>
        <v>Abr</v>
      </c>
      <c r="K2281" s="6">
        <f>YEAR(Tabla7[[#This Row],[Fecha del movimiento]])</f>
        <v>2018</v>
      </c>
    </row>
    <row r="2282" spans="2:11" x14ac:dyDescent="0.2">
      <c r="B2282" s="8">
        <v>43316</v>
      </c>
      <c r="C2282" s="6" t="s">
        <v>3129</v>
      </c>
      <c r="D2282" s="6">
        <v>300542</v>
      </c>
      <c r="E2282" s="6" t="s">
        <v>486</v>
      </c>
      <c r="F2282" s="6" t="s">
        <v>21</v>
      </c>
      <c r="G2282" s="6" t="s">
        <v>10</v>
      </c>
      <c r="H2282" s="6" t="s">
        <v>923</v>
      </c>
      <c r="I2282" s="6">
        <v>19</v>
      </c>
      <c r="J2282" s="13" t="str">
        <f>VLOOKUP(MONTH(Tabla7[[#This Row],[Fecha del movimiento]]),Tablas!$O$4:$P$15,2,0)</f>
        <v>Ago</v>
      </c>
      <c r="K2282" s="6">
        <f>YEAR(Tabla7[[#This Row],[Fecha del movimiento]])</f>
        <v>2018</v>
      </c>
    </row>
    <row r="2283" spans="2:11" x14ac:dyDescent="0.2">
      <c r="B2283" s="8">
        <v>43305</v>
      </c>
      <c r="C2283" s="6" t="s">
        <v>3130</v>
      </c>
      <c r="D2283" s="6">
        <v>301050</v>
      </c>
      <c r="E2283" s="6" t="s">
        <v>29</v>
      </c>
      <c r="F2283" s="6" t="s">
        <v>21</v>
      </c>
      <c r="G2283" s="6" t="s">
        <v>2</v>
      </c>
      <c r="H2283" s="6" t="s">
        <v>917</v>
      </c>
      <c r="I2283" s="6">
        <v>-5</v>
      </c>
      <c r="J2283" s="13" t="str">
        <f>VLOOKUP(MONTH(Tabla7[[#This Row],[Fecha del movimiento]]),Tablas!$O$4:$P$15,2,0)</f>
        <v>Jul</v>
      </c>
      <c r="K2283" s="6">
        <f>YEAR(Tabla7[[#This Row],[Fecha del movimiento]])</f>
        <v>2018</v>
      </c>
    </row>
    <row r="2284" spans="2:11" x14ac:dyDescent="0.2">
      <c r="B2284" s="8">
        <v>43247</v>
      </c>
      <c r="C2284" s="6" t="s">
        <v>3131</v>
      </c>
      <c r="D2284" s="6">
        <v>300118</v>
      </c>
      <c r="E2284" s="6" t="s">
        <v>761</v>
      </c>
      <c r="F2284" s="6" t="s">
        <v>21</v>
      </c>
      <c r="G2284" s="6" t="s">
        <v>11</v>
      </c>
      <c r="H2284" s="6" t="s">
        <v>917</v>
      </c>
      <c r="I2284" s="6">
        <v>-19</v>
      </c>
      <c r="J2284" s="13" t="str">
        <f>VLOOKUP(MONTH(Tabla7[[#This Row],[Fecha del movimiento]]),Tablas!$O$4:$P$15,2,0)</f>
        <v>May</v>
      </c>
      <c r="K2284" s="6">
        <f>YEAR(Tabla7[[#This Row],[Fecha del movimiento]])</f>
        <v>2018</v>
      </c>
    </row>
    <row r="2285" spans="2:11" x14ac:dyDescent="0.2">
      <c r="B2285" s="8">
        <v>43159</v>
      </c>
      <c r="C2285" s="6" t="s">
        <v>3132</v>
      </c>
      <c r="D2285" s="6">
        <v>301034</v>
      </c>
      <c r="E2285" s="6" t="s">
        <v>45</v>
      </c>
      <c r="F2285" s="6" t="s">
        <v>21</v>
      </c>
      <c r="G2285" s="6" t="s">
        <v>13</v>
      </c>
      <c r="H2285" s="6" t="s">
        <v>917</v>
      </c>
      <c r="I2285" s="6">
        <v>-16</v>
      </c>
      <c r="J2285" s="13" t="str">
        <f>VLOOKUP(MONTH(Tabla7[[#This Row],[Fecha del movimiento]]),Tablas!$O$4:$P$15,2,0)</f>
        <v>Feb</v>
      </c>
      <c r="K2285" s="6">
        <f>YEAR(Tabla7[[#This Row],[Fecha del movimiento]])</f>
        <v>2018</v>
      </c>
    </row>
    <row r="2286" spans="2:11" x14ac:dyDescent="0.2">
      <c r="B2286" s="8">
        <v>43133</v>
      </c>
      <c r="C2286" s="6" t="s">
        <v>3133</v>
      </c>
      <c r="D2286" s="6">
        <v>300941</v>
      </c>
      <c r="E2286" s="6" t="s">
        <v>134</v>
      </c>
      <c r="F2286" s="6" t="s">
        <v>21</v>
      </c>
      <c r="G2286" s="6" t="s">
        <v>9</v>
      </c>
      <c r="H2286" s="6" t="s">
        <v>923</v>
      </c>
      <c r="I2286" s="6">
        <v>19</v>
      </c>
      <c r="J2286" s="13" t="str">
        <f>VLOOKUP(MONTH(Tabla7[[#This Row],[Fecha del movimiento]]),Tablas!$O$4:$P$15,2,0)</f>
        <v>Feb</v>
      </c>
      <c r="K2286" s="6">
        <f>YEAR(Tabla7[[#This Row],[Fecha del movimiento]])</f>
        <v>2018</v>
      </c>
    </row>
    <row r="2287" spans="2:11" x14ac:dyDescent="0.2">
      <c r="B2287" s="8">
        <v>43335</v>
      </c>
      <c r="C2287" s="6" t="s">
        <v>3134</v>
      </c>
      <c r="D2287" s="6">
        <v>300713</v>
      </c>
      <c r="E2287" s="6" t="s">
        <v>345</v>
      </c>
      <c r="F2287" s="6" t="s">
        <v>21</v>
      </c>
      <c r="G2287" s="6" t="s">
        <v>7</v>
      </c>
      <c r="H2287" s="6" t="s">
        <v>923</v>
      </c>
      <c r="I2287" s="6">
        <v>18</v>
      </c>
      <c r="J2287" s="13" t="str">
        <f>VLOOKUP(MONTH(Tabla7[[#This Row],[Fecha del movimiento]]),Tablas!$O$4:$P$15,2,0)</f>
        <v>Ago</v>
      </c>
      <c r="K2287" s="6">
        <f>YEAR(Tabla7[[#This Row],[Fecha del movimiento]])</f>
        <v>2018</v>
      </c>
    </row>
    <row r="2288" spans="2:11" x14ac:dyDescent="0.2">
      <c r="B2288" s="8">
        <v>43287</v>
      </c>
      <c r="C2288" s="6" t="s">
        <v>3135</v>
      </c>
      <c r="D2288" s="6">
        <v>300189</v>
      </c>
      <c r="E2288" s="6" t="s">
        <v>726</v>
      </c>
      <c r="F2288" s="6" t="s">
        <v>21</v>
      </c>
      <c r="G2288" s="6" t="s">
        <v>9</v>
      </c>
      <c r="H2288" s="6" t="s">
        <v>923</v>
      </c>
      <c r="I2288" s="6">
        <v>20</v>
      </c>
      <c r="J2288" s="13" t="str">
        <f>VLOOKUP(MONTH(Tabla7[[#This Row],[Fecha del movimiento]]),Tablas!$O$4:$P$15,2,0)</f>
        <v>Jul</v>
      </c>
      <c r="K2288" s="6">
        <f>YEAR(Tabla7[[#This Row],[Fecha del movimiento]])</f>
        <v>2018</v>
      </c>
    </row>
    <row r="2289" spans="2:11" x14ac:dyDescent="0.2">
      <c r="B2289" s="8">
        <v>43134</v>
      </c>
      <c r="C2289" s="6" t="s">
        <v>3136</v>
      </c>
      <c r="D2289" s="6">
        <v>300910</v>
      </c>
      <c r="E2289" s="6" t="s">
        <v>162</v>
      </c>
      <c r="F2289" s="6" t="s">
        <v>21</v>
      </c>
      <c r="G2289" s="6" t="s">
        <v>12</v>
      </c>
      <c r="H2289" s="6" t="s">
        <v>923</v>
      </c>
      <c r="I2289" s="6">
        <v>11</v>
      </c>
      <c r="J2289" s="13" t="str">
        <f>VLOOKUP(MONTH(Tabla7[[#This Row],[Fecha del movimiento]]),Tablas!$O$4:$P$15,2,0)</f>
        <v>Feb</v>
      </c>
      <c r="K2289" s="6">
        <f>YEAR(Tabla7[[#This Row],[Fecha del movimiento]])</f>
        <v>2018</v>
      </c>
    </row>
    <row r="2290" spans="2:11" x14ac:dyDescent="0.2">
      <c r="B2290" s="8">
        <v>43332</v>
      </c>
      <c r="C2290" s="6" t="s">
        <v>3137</v>
      </c>
      <c r="D2290" s="6">
        <v>300206</v>
      </c>
      <c r="E2290" s="6" t="s">
        <v>427</v>
      </c>
      <c r="F2290" s="6" t="s">
        <v>21</v>
      </c>
      <c r="G2290" s="6" t="s">
        <v>2</v>
      </c>
      <c r="H2290" s="6" t="s">
        <v>917</v>
      </c>
      <c r="I2290" s="6">
        <v>-10</v>
      </c>
      <c r="J2290" s="13" t="str">
        <f>VLOOKUP(MONTH(Tabla7[[#This Row],[Fecha del movimiento]]),Tablas!$O$4:$P$15,2,0)</f>
        <v>Ago</v>
      </c>
      <c r="K2290" s="6">
        <f>YEAR(Tabla7[[#This Row],[Fecha del movimiento]])</f>
        <v>2018</v>
      </c>
    </row>
    <row r="2291" spans="2:11" x14ac:dyDescent="0.2">
      <c r="B2291" s="8">
        <v>43196</v>
      </c>
      <c r="C2291" s="6" t="s">
        <v>3138</v>
      </c>
      <c r="D2291" s="6">
        <v>300402</v>
      </c>
      <c r="E2291" s="6" t="s">
        <v>39</v>
      </c>
      <c r="F2291" s="6" t="s">
        <v>21</v>
      </c>
      <c r="G2291" s="6" t="s">
        <v>2</v>
      </c>
      <c r="H2291" s="6" t="s">
        <v>923</v>
      </c>
      <c r="I2291" s="6">
        <v>18</v>
      </c>
      <c r="J2291" s="13" t="str">
        <f>VLOOKUP(MONTH(Tabla7[[#This Row],[Fecha del movimiento]]),Tablas!$O$4:$P$15,2,0)</f>
        <v>Abr</v>
      </c>
      <c r="K2291" s="6">
        <f>YEAR(Tabla7[[#This Row],[Fecha del movimiento]])</f>
        <v>2018</v>
      </c>
    </row>
    <row r="2292" spans="2:11" x14ac:dyDescent="0.2">
      <c r="B2292" s="8">
        <v>43170</v>
      </c>
      <c r="C2292" s="6" t="s">
        <v>3139</v>
      </c>
      <c r="D2292" s="6">
        <v>300001</v>
      </c>
      <c r="E2292" s="6" t="s">
        <v>421</v>
      </c>
      <c r="F2292" s="6" t="s">
        <v>21</v>
      </c>
      <c r="G2292" s="6" t="s">
        <v>13</v>
      </c>
      <c r="H2292" s="6" t="s">
        <v>923</v>
      </c>
      <c r="I2292" s="6">
        <v>18</v>
      </c>
      <c r="J2292" s="13" t="str">
        <f>VLOOKUP(MONTH(Tabla7[[#This Row],[Fecha del movimiento]]),Tablas!$O$4:$P$15,2,0)</f>
        <v>Mar</v>
      </c>
      <c r="K2292" s="6">
        <f>YEAR(Tabla7[[#This Row],[Fecha del movimiento]])</f>
        <v>2018</v>
      </c>
    </row>
    <row r="2293" spans="2:11" x14ac:dyDescent="0.2">
      <c r="B2293" s="8">
        <v>43291</v>
      </c>
      <c r="C2293" s="6" t="s">
        <v>3140</v>
      </c>
      <c r="D2293" s="6">
        <v>300137</v>
      </c>
      <c r="E2293" s="6" t="s">
        <v>582</v>
      </c>
      <c r="F2293" s="6" t="s">
        <v>21</v>
      </c>
      <c r="G2293" s="6" t="s">
        <v>0</v>
      </c>
      <c r="H2293" s="6" t="s">
        <v>917</v>
      </c>
      <c r="I2293" s="6">
        <v>-6</v>
      </c>
      <c r="J2293" s="13" t="str">
        <f>VLOOKUP(MONTH(Tabla7[[#This Row],[Fecha del movimiento]]),Tablas!$O$4:$P$15,2,0)</f>
        <v>Jul</v>
      </c>
      <c r="K2293" s="6">
        <f>YEAR(Tabla7[[#This Row],[Fecha del movimiento]])</f>
        <v>2018</v>
      </c>
    </row>
    <row r="2294" spans="2:11" x14ac:dyDescent="0.2">
      <c r="B2294" s="8">
        <v>43252</v>
      </c>
      <c r="C2294" s="6" t="s">
        <v>3141</v>
      </c>
      <c r="D2294" s="6">
        <v>300720</v>
      </c>
      <c r="E2294" s="6" t="s">
        <v>338</v>
      </c>
      <c r="F2294" s="6" t="s">
        <v>21</v>
      </c>
      <c r="G2294" s="6" t="s">
        <v>10</v>
      </c>
      <c r="H2294" s="6" t="s">
        <v>923</v>
      </c>
      <c r="I2294" s="6">
        <v>19</v>
      </c>
      <c r="J2294" s="13" t="str">
        <f>VLOOKUP(MONTH(Tabla7[[#This Row],[Fecha del movimiento]]),Tablas!$O$4:$P$15,2,0)</f>
        <v>Jun</v>
      </c>
      <c r="K2294" s="6">
        <f>YEAR(Tabla7[[#This Row],[Fecha del movimiento]])</f>
        <v>2018</v>
      </c>
    </row>
    <row r="2295" spans="2:11" x14ac:dyDescent="0.2">
      <c r="B2295" s="8">
        <v>43320</v>
      </c>
      <c r="C2295" s="6" t="s">
        <v>3142</v>
      </c>
      <c r="D2295" s="6">
        <v>300734</v>
      </c>
      <c r="E2295" s="6" t="s">
        <v>300</v>
      </c>
      <c r="F2295" s="6" t="s">
        <v>21</v>
      </c>
      <c r="G2295" s="6" t="s">
        <v>10</v>
      </c>
      <c r="H2295" s="6" t="s">
        <v>923</v>
      </c>
      <c r="I2295" s="6">
        <v>18</v>
      </c>
      <c r="J2295" s="13" t="str">
        <f>VLOOKUP(MONTH(Tabla7[[#This Row],[Fecha del movimiento]]),Tablas!$O$4:$P$15,2,0)</f>
        <v>Ago</v>
      </c>
      <c r="K2295" s="6">
        <f>YEAR(Tabla7[[#This Row],[Fecha del movimiento]])</f>
        <v>2018</v>
      </c>
    </row>
    <row r="2296" spans="2:11" x14ac:dyDescent="0.2">
      <c r="B2296" s="8">
        <v>43284</v>
      </c>
      <c r="C2296" s="6" t="s">
        <v>3143</v>
      </c>
      <c r="D2296" s="6">
        <v>300878</v>
      </c>
      <c r="E2296" s="6" t="s">
        <v>194</v>
      </c>
      <c r="F2296" s="6" t="s">
        <v>21</v>
      </c>
      <c r="G2296" s="6" t="s">
        <v>3</v>
      </c>
      <c r="H2296" s="6" t="s">
        <v>923</v>
      </c>
      <c r="I2296" s="6">
        <v>20</v>
      </c>
      <c r="J2296" s="13" t="str">
        <f>VLOOKUP(MONTH(Tabla7[[#This Row],[Fecha del movimiento]]),Tablas!$O$4:$P$15,2,0)</f>
        <v>Jul</v>
      </c>
      <c r="K2296" s="6">
        <f>YEAR(Tabla7[[#This Row],[Fecha del movimiento]])</f>
        <v>2018</v>
      </c>
    </row>
    <row r="2297" spans="2:11" x14ac:dyDescent="0.2">
      <c r="B2297" s="8">
        <v>43103</v>
      </c>
      <c r="C2297" s="6" t="s">
        <v>2578</v>
      </c>
      <c r="D2297" s="6">
        <v>300183</v>
      </c>
      <c r="E2297" s="6" t="s">
        <v>739</v>
      </c>
      <c r="F2297" s="6" t="s">
        <v>21</v>
      </c>
      <c r="G2297" s="6" t="s">
        <v>12</v>
      </c>
      <c r="H2297" s="6" t="s">
        <v>923</v>
      </c>
      <c r="I2297" s="6">
        <v>19</v>
      </c>
      <c r="J2297" s="13" t="str">
        <f>VLOOKUP(MONTH(Tabla7[[#This Row],[Fecha del movimiento]]),Tablas!$O$4:$P$15,2,0)</f>
        <v>Ene</v>
      </c>
      <c r="K2297" s="6">
        <f>YEAR(Tabla7[[#This Row],[Fecha del movimiento]])</f>
        <v>2018</v>
      </c>
    </row>
    <row r="2298" spans="2:11" x14ac:dyDescent="0.2">
      <c r="B2298" s="8">
        <v>43197</v>
      </c>
      <c r="C2298" s="6" t="s">
        <v>3144</v>
      </c>
      <c r="D2298" s="6">
        <v>300059</v>
      </c>
      <c r="E2298" s="6" t="s">
        <v>548</v>
      </c>
      <c r="F2298" s="6" t="s">
        <v>21</v>
      </c>
      <c r="G2298" s="6" t="s">
        <v>7</v>
      </c>
      <c r="H2298" s="6" t="s">
        <v>917</v>
      </c>
      <c r="I2298" s="6">
        <v>-12</v>
      </c>
      <c r="J2298" s="13" t="str">
        <f>VLOOKUP(MONTH(Tabla7[[#This Row],[Fecha del movimiento]]),Tablas!$O$4:$P$15,2,0)</f>
        <v>Abr</v>
      </c>
      <c r="K2298" s="6">
        <f>YEAR(Tabla7[[#This Row],[Fecha del movimiento]])</f>
        <v>2018</v>
      </c>
    </row>
    <row r="2299" spans="2:11" x14ac:dyDescent="0.2">
      <c r="B2299" s="8">
        <v>43314</v>
      </c>
      <c r="C2299" s="6" t="s">
        <v>3145</v>
      </c>
      <c r="D2299" s="6">
        <v>300259</v>
      </c>
      <c r="E2299" s="6" t="s">
        <v>689</v>
      </c>
      <c r="F2299" s="6" t="s">
        <v>21</v>
      </c>
      <c r="G2299" s="6" t="s">
        <v>1</v>
      </c>
      <c r="H2299" s="6" t="s">
        <v>917</v>
      </c>
      <c r="I2299" s="6">
        <v>-13</v>
      </c>
      <c r="J2299" s="13" t="str">
        <f>VLOOKUP(MONTH(Tabla7[[#This Row],[Fecha del movimiento]]),Tablas!$O$4:$P$15,2,0)</f>
        <v>Ago</v>
      </c>
      <c r="K2299" s="6">
        <f>YEAR(Tabla7[[#This Row],[Fecha del movimiento]])</f>
        <v>2018</v>
      </c>
    </row>
    <row r="2300" spans="2:11" x14ac:dyDescent="0.2">
      <c r="B2300" s="8">
        <v>43109</v>
      </c>
      <c r="C2300" s="6" t="s">
        <v>3146</v>
      </c>
      <c r="D2300" s="6">
        <v>300260</v>
      </c>
      <c r="E2300" s="6" t="s">
        <v>688</v>
      </c>
      <c r="F2300" s="6" t="s">
        <v>21</v>
      </c>
      <c r="G2300" s="6" t="s">
        <v>1</v>
      </c>
      <c r="H2300" s="6" t="s">
        <v>917</v>
      </c>
      <c r="I2300" s="6">
        <v>-12</v>
      </c>
      <c r="J2300" s="13" t="str">
        <f>VLOOKUP(MONTH(Tabla7[[#This Row],[Fecha del movimiento]]),Tablas!$O$4:$P$15,2,0)</f>
        <v>Ene</v>
      </c>
      <c r="K2300" s="6">
        <f>YEAR(Tabla7[[#This Row],[Fecha del movimiento]])</f>
        <v>2018</v>
      </c>
    </row>
    <row r="2301" spans="2:11" x14ac:dyDescent="0.2">
      <c r="B2301" s="8">
        <v>43330</v>
      </c>
      <c r="C2301" s="6" t="s">
        <v>3147</v>
      </c>
      <c r="D2301" s="6">
        <v>300508</v>
      </c>
      <c r="E2301" s="6" t="s">
        <v>515</v>
      </c>
      <c r="F2301" s="6" t="s">
        <v>21</v>
      </c>
      <c r="G2301" s="6" t="s">
        <v>13</v>
      </c>
      <c r="H2301" s="6" t="s">
        <v>923</v>
      </c>
      <c r="I2301" s="6">
        <v>10</v>
      </c>
      <c r="J2301" s="13" t="str">
        <f>VLOOKUP(MONTH(Tabla7[[#This Row],[Fecha del movimiento]]),Tablas!$O$4:$P$15,2,0)</f>
        <v>Ago</v>
      </c>
      <c r="K2301" s="6">
        <f>YEAR(Tabla7[[#This Row],[Fecha del movimiento]])</f>
        <v>2018</v>
      </c>
    </row>
    <row r="2302" spans="2:11" x14ac:dyDescent="0.2">
      <c r="B2302" s="8">
        <v>43178</v>
      </c>
      <c r="C2302" s="6" t="s">
        <v>3148</v>
      </c>
      <c r="D2302" s="6">
        <v>300285</v>
      </c>
      <c r="E2302" s="6" t="s">
        <v>669</v>
      </c>
      <c r="F2302" s="6" t="s">
        <v>21</v>
      </c>
      <c r="G2302" s="6" t="s">
        <v>13</v>
      </c>
      <c r="H2302" s="6" t="s">
        <v>917</v>
      </c>
      <c r="I2302" s="6">
        <v>-12</v>
      </c>
      <c r="J2302" s="13" t="str">
        <f>VLOOKUP(MONTH(Tabla7[[#This Row],[Fecha del movimiento]]),Tablas!$O$4:$P$15,2,0)</f>
        <v>Mar</v>
      </c>
      <c r="K2302" s="6">
        <f>YEAR(Tabla7[[#This Row],[Fecha del movimiento]])</f>
        <v>2018</v>
      </c>
    </row>
    <row r="2303" spans="2:11" x14ac:dyDescent="0.2">
      <c r="B2303" s="8">
        <v>43267</v>
      </c>
      <c r="C2303" s="6" t="s">
        <v>3149</v>
      </c>
      <c r="D2303" s="6">
        <v>300006</v>
      </c>
      <c r="E2303" s="6" t="s">
        <v>781</v>
      </c>
      <c r="F2303" s="6" t="s">
        <v>21</v>
      </c>
      <c r="G2303" s="6" t="s">
        <v>9</v>
      </c>
      <c r="H2303" s="6" t="s">
        <v>923</v>
      </c>
      <c r="I2303" s="6">
        <v>15</v>
      </c>
      <c r="J2303" s="13" t="str">
        <f>VLOOKUP(MONTH(Tabla7[[#This Row],[Fecha del movimiento]]),Tablas!$O$4:$P$15,2,0)</f>
        <v>Jun</v>
      </c>
      <c r="K2303" s="6">
        <f>YEAR(Tabla7[[#This Row],[Fecha del movimiento]])</f>
        <v>2018</v>
      </c>
    </row>
    <row r="2304" spans="2:11" x14ac:dyDescent="0.2">
      <c r="B2304" s="8">
        <v>43133</v>
      </c>
      <c r="C2304" s="6" t="s">
        <v>3150</v>
      </c>
      <c r="D2304" s="6">
        <v>300258</v>
      </c>
      <c r="E2304" s="6" t="s">
        <v>690</v>
      </c>
      <c r="F2304" s="6" t="s">
        <v>21</v>
      </c>
      <c r="G2304" s="6" t="s">
        <v>11</v>
      </c>
      <c r="H2304" s="6" t="s">
        <v>917</v>
      </c>
      <c r="I2304" s="6">
        <v>-11</v>
      </c>
      <c r="J2304" s="13" t="str">
        <f>VLOOKUP(MONTH(Tabla7[[#This Row],[Fecha del movimiento]]),Tablas!$O$4:$P$15,2,0)</f>
        <v>Feb</v>
      </c>
      <c r="K2304" s="6">
        <f>YEAR(Tabla7[[#This Row],[Fecha del movimiento]])</f>
        <v>2018</v>
      </c>
    </row>
    <row r="2305" spans="2:11" x14ac:dyDescent="0.2">
      <c r="B2305" s="8">
        <v>43218</v>
      </c>
      <c r="C2305" s="6" t="s">
        <v>3151</v>
      </c>
      <c r="D2305" s="6">
        <v>300974</v>
      </c>
      <c r="E2305" s="6" t="s">
        <v>101</v>
      </c>
      <c r="F2305" s="6" t="s">
        <v>21</v>
      </c>
      <c r="G2305" s="6" t="s">
        <v>13</v>
      </c>
      <c r="H2305" s="6" t="s">
        <v>917</v>
      </c>
      <c r="I2305" s="6">
        <v>-18</v>
      </c>
      <c r="J2305" s="13" t="str">
        <f>VLOOKUP(MONTH(Tabla7[[#This Row],[Fecha del movimiento]]),Tablas!$O$4:$P$15,2,0)</f>
        <v>Abr</v>
      </c>
      <c r="K2305" s="6">
        <f>YEAR(Tabla7[[#This Row],[Fecha del movimiento]])</f>
        <v>2018</v>
      </c>
    </row>
    <row r="2306" spans="2:11" x14ac:dyDescent="0.2">
      <c r="B2306" s="8">
        <v>43205</v>
      </c>
      <c r="C2306" s="6" t="s">
        <v>3152</v>
      </c>
      <c r="D2306" s="6">
        <v>301020</v>
      </c>
      <c r="E2306" s="6" t="s">
        <v>57</v>
      </c>
      <c r="F2306" s="6" t="s">
        <v>21</v>
      </c>
      <c r="G2306" s="6" t="s">
        <v>7</v>
      </c>
      <c r="H2306" s="6" t="s">
        <v>923</v>
      </c>
      <c r="I2306" s="6">
        <v>11</v>
      </c>
      <c r="J2306" s="13" t="str">
        <f>VLOOKUP(MONTH(Tabla7[[#This Row],[Fecha del movimiento]]),Tablas!$O$4:$P$15,2,0)</f>
        <v>Abr</v>
      </c>
      <c r="K2306" s="6">
        <f>YEAR(Tabla7[[#This Row],[Fecha del movimiento]])</f>
        <v>2018</v>
      </c>
    </row>
    <row r="2307" spans="2:11" x14ac:dyDescent="0.2">
      <c r="B2307" s="8">
        <v>43189</v>
      </c>
      <c r="C2307" s="6" t="s">
        <v>3153</v>
      </c>
      <c r="D2307" s="6">
        <v>300352</v>
      </c>
      <c r="E2307" s="6" t="s">
        <v>629</v>
      </c>
      <c r="F2307" s="6" t="s">
        <v>21</v>
      </c>
      <c r="G2307" s="6" t="s">
        <v>11</v>
      </c>
      <c r="H2307" s="6" t="s">
        <v>923</v>
      </c>
      <c r="I2307" s="6">
        <v>17</v>
      </c>
      <c r="J2307" s="13" t="str">
        <f>VLOOKUP(MONTH(Tabla7[[#This Row],[Fecha del movimiento]]),Tablas!$O$4:$P$15,2,0)</f>
        <v>Mar</v>
      </c>
      <c r="K2307" s="6">
        <f>YEAR(Tabla7[[#This Row],[Fecha del movimiento]])</f>
        <v>2018</v>
      </c>
    </row>
    <row r="2308" spans="2:11" x14ac:dyDescent="0.2">
      <c r="B2308" s="8">
        <v>43184</v>
      </c>
      <c r="C2308" s="6" t="s">
        <v>3154</v>
      </c>
      <c r="D2308" s="6">
        <v>300028</v>
      </c>
      <c r="E2308" s="6" t="s">
        <v>804</v>
      </c>
      <c r="F2308" s="6" t="s">
        <v>21</v>
      </c>
      <c r="G2308" s="6" t="s">
        <v>9</v>
      </c>
      <c r="H2308" s="6" t="s">
        <v>917</v>
      </c>
      <c r="I2308" s="6">
        <v>-17</v>
      </c>
      <c r="J2308" s="13" t="str">
        <f>VLOOKUP(MONTH(Tabla7[[#This Row],[Fecha del movimiento]]),Tablas!$O$4:$P$15,2,0)</f>
        <v>Mar</v>
      </c>
      <c r="K2308" s="6">
        <f>YEAR(Tabla7[[#This Row],[Fecha del movimiento]])</f>
        <v>2018</v>
      </c>
    </row>
    <row r="2309" spans="2:11" x14ac:dyDescent="0.2">
      <c r="B2309" s="8">
        <v>43106</v>
      </c>
      <c r="C2309" s="6" t="s">
        <v>3155</v>
      </c>
      <c r="D2309" s="6">
        <v>300354</v>
      </c>
      <c r="E2309" s="6" t="s">
        <v>627</v>
      </c>
      <c r="F2309" s="6" t="s">
        <v>21</v>
      </c>
      <c r="G2309" s="6" t="s">
        <v>13</v>
      </c>
      <c r="H2309" s="6" t="s">
        <v>917</v>
      </c>
      <c r="I2309" s="6">
        <v>-17</v>
      </c>
      <c r="J2309" s="13" t="str">
        <f>VLOOKUP(MONTH(Tabla7[[#This Row],[Fecha del movimiento]]),Tablas!$O$4:$P$15,2,0)</f>
        <v>Ene</v>
      </c>
      <c r="K2309" s="6">
        <f>YEAR(Tabla7[[#This Row],[Fecha del movimiento]])</f>
        <v>2018</v>
      </c>
    </row>
    <row r="2310" spans="2:11" x14ac:dyDescent="0.2">
      <c r="B2310" s="8">
        <v>43298</v>
      </c>
      <c r="C2310" s="6" t="s">
        <v>3156</v>
      </c>
      <c r="D2310" s="6">
        <v>300873</v>
      </c>
      <c r="E2310" s="6" t="s">
        <v>198</v>
      </c>
      <c r="F2310" s="6" t="s">
        <v>21</v>
      </c>
      <c r="G2310" s="6" t="s">
        <v>2</v>
      </c>
      <c r="H2310" s="6" t="s">
        <v>917</v>
      </c>
      <c r="I2310" s="6">
        <v>-12</v>
      </c>
      <c r="J2310" s="13" t="str">
        <f>VLOOKUP(MONTH(Tabla7[[#This Row],[Fecha del movimiento]]),Tablas!$O$4:$P$15,2,0)</f>
        <v>Jul</v>
      </c>
      <c r="K2310" s="6">
        <f>YEAR(Tabla7[[#This Row],[Fecha del movimiento]])</f>
        <v>2018</v>
      </c>
    </row>
    <row r="2311" spans="2:11" x14ac:dyDescent="0.2">
      <c r="B2311" s="8">
        <v>43192</v>
      </c>
      <c r="C2311" s="6" t="s">
        <v>3157</v>
      </c>
      <c r="D2311" s="6">
        <v>300095</v>
      </c>
      <c r="E2311" s="6" t="s">
        <v>774</v>
      </c>
      <c r="F2311" s="6" t="s">
        <v>21</v>
      </c>
      <c r="G2311" s="6" t="s">
        <v>4</v>
      </c>
      <c r="H2311" s="6" t="s">
        <v>917</v>
      </c>
      <c r="I2311" s="6">
        <v>-15</v>
      </c>
      <c r="J2311" s="13" t="str">
        <f>VLOOKUP(MONTH(Tabla7[[#This Row],[Fecha del movimiento]]),Tablas!$O$4:$P$15,2,0)</f>
        <v>Abr</v>
      </c>
      <c r="K2311" s="6">
        <f>YEAR(Tabla7[[#This Row],[Fecha del movimiento]])</f>
        <v>2018</v>
      </c>
    </row>
    <row r="2312" spans="2:11" x14ac:dyDescent="0.2">
      <c r="B2312" s="8">
        <v>43300</v>
      </c>
      <c r="C2312" s="6" t="s">
        <v>3158</v>
      </c>
      <c r="D2312" s="6">
        <v>300963</v>
      </c>
      <c r="E2312" s="6" t="s">
        <v>112</v>
      </c>
      <c r="F2312" s="6" t="s">
        <v>21</v>
      </c>
      <c r="G2312" s="6" t="s">
        <v>6</v>
      </c>
      <c r="H2312" s="6" t="s">
        <v>917</v>
      </c>
      <c r="I2312" s="6">
        <v>-17</v>
      </c>
      <c r="J2312" s="13" t="str">
        <f>VLOOKUP(MONTH(Tabla7[[#This Row],[Fecha del movimiento]]),Tablas!$O$4:$P$15,2,0)</f>
        <v>Jul</v>
      </c>
      <c r="K2312" s="6">
        <f>YEAR(Tabla7[[#This Row],[Fecha del movimiento]])</f>
        <v>2018</v>
      </c>
    </row>
    <row r="2313" spans="2:11" x14ac:dyDescent="0.2">
      <c r="B2313" s="8">
        <v>43114</v>
      </c>
      <c r="C2313" s="6" t="s">
        <v>3159</v>
      </c>
      <c r="D2313" s="6">
        <v>300894</v>
      </c>
      <c r="E2313" s="6" t="s">
        <v>178</v>
      </c>
      <c r="F2313" s="6" t="s">
        <v>21</v>
      </c>
      <c r="G2313" s="6" t="s">
        <v>10</v>
      </c>
      <c r="H2313" s="6" t="s">
        <v>923</v>
      </c>
      <c r="I2313" s="6">
        <v>16</v>
      </c>
      <c r="J2313" s="13" t="str">
        <f>VLOOKUP(MONTH(Tabla7[[#This Row],[Fecha del movimiento]]),Tablas!$O$4:$P$15,2,0)</f>
        <v>Ene</v>
      </c>
      <c r="K2313" s="6">
        <f>YEAR(Tabla7[[#This Row],[Fecha del movimiento]])</f>
        <v>2018</v>
      </c>
    </row>
    <row r="2314" spans="2:11" x14ac:dyDescent="0.2">
      <c r="B2314" s="8">
        <v>43142</v>
      </c>
      <c r="C2314" s="6" t="s">
        <v>3160</v>
      </c>
      <c r="D2314" s="6">
        <v>300834</v>
      </c>
      <c r="E2314" s="6" t="s">
        <v>235</v>
      </c>
      <c r="F2314" s="6" t="s">
        <v>21</v>
      </c>
      <c r="G2314" s="6" t="s">
        <v>2</v>
      </c>
      <c r="H2314" s="6" t="s">
        <v>917</v>
      </c>
      <c r="I2314" s="6">
        <v>-11</v>
      </c>
      <c r="J2314" s="13" t="str">
        <f>VLOOKUP(MONTH(Tabla7[[#This Row],[Fecha del movimiento]]),Tablas!$O$4:$P$15,2,0)</f>
        <v>Feb</v>
      </c>
      <c r="K2314" s="6">
        <f>YEAR(Tabla7[[#This Row],[Fecha del movimiento]])</f>
        <v>2018</v>
      </c>
    </row>
    <row r="2315" spans="2:11" x14ac:dyDescent="0.2">
      <c r="B2315" s="8">
        <v>43278</v>
      </c>
      <c r="C2315" s="6" t="s">
        <v>3161</v>
      </c>
      <c r="D2315" s="6">
        <v>300391</v>
      </c>
      <c r="E2315" s="6" t="s">
        <v>600</v>
      </c>
      <c r="F2315" s="6" t="s">
        <v>21</v>
      </c>
      <c r="G2315" s="6" t="s">
        <v>12</v>
      </c>
      <c r="H2315" s="6" t="s">
        <v>923</v>
      </c>
      <c r="I2315" s="6">
        <v>14</v>
      </c>
      <c r="J2315" s="13" t="str">
        <f>VLOOKUP(MONTH(Tabla7[[#This Row],[Fecha del movimiento]]),Tablas!$O$4:$P$15,2,0)</f>
        <v>Jun</v>
      </c>
      <c r="K2315" s="6">
        <f>YEAR(Tabla7[[#This Row],[Fecha del movimiento]])</f>
        <v>2018</v>
      </c>
    </row>
    <row r="2316" spans="2:11" x14ac:dyDescent="0.2">
      <c r="B2316" s="8">
        <v>43144</v>
      </c>
      <c r="C2316" s="6" t="s">
        <v>3162</v>
      </c>
      <c r="D2316" s="6">
        <v>300314</v>
      </c>
      <c r="E2316" s="6" t="s">
        <v>653</v>
      </c>
      <c r="F2316" s="6" t="s">
        <v>21</v>
      </c>
      <c r="G2316" s="6" t="s">
        <v>13</v>
      </c>
      <c r="H2316" s="6" t="s">
        <v>917</v>
      </c>
      <c r="I2316" s="6">
        <v>-9</v>
      </c>
      <c r="J2316" s="13" t="str">
        <f>VLOOKUP(MONTH(Tabla7[[#This Row],[Fecha del movimiento]]),Tablas!$O$4:$P$15,2,0)</f>
        <v>Feb</v>
      </c>
      <c r="K2316" s="6">
        <f>YEAR(Tabla7[[#This Row],[Fecha del movimiento]])</f>
        <v>2018</v>
      </c>
    </row>
    <row r="2317" spans="2:11" x14ac:dyDescent="0.2">
      <c r="B2317" s="8">
        <v>43313</v>
      </c>
      <c r="C2317" s="6" t="s">
        <v>3163</v>
      </c>
      <c r="D2317" s="6">
        <v>300246</v>
      </c>
      <c r="E2317" s="6" t="s">
        <v>591</v>
      </c>
      <c r="F2317" s="6" t="s">
        <v>21</v>
      </c>
      <c r="G2317" s="6" t="s">
        <v>4</v>
      </c>
      <c r="H2317" s="6" t="s">
        <v>917</v>
      </c>
      <c r="I2317" s="6">
        <v>-15</v>
      </c>
      <c r="J2317" s="13" t="str">
        <f>VLOOKUP(MONTH(Tabla7[[#This Row],[Fecha del movimiento]]),Tablas!$O$4:$P$15,2,0)</f>
        <v>Ago</v>
      </c>
      <c r="K2317" s="6">
        <f>YEAR(Tabla7[[#This Row],[Fecha del movimiento]])</f>
        <v>2018</v>
      </c>
    </row>
    <row r="2318" spans="2:11" x14ac:dyDescent="0.2">
      <c r="B2318" s="8">
        <v>43311</v>
      </c>
      <c r="C2318" s="6" t="s">
        <v>3164</v>
      </c>
      <c r="D2318" s="6">
        <v>300862</v>
      </c>
      <c r="E2318" s="6" t="s">
        <v>209</v>
      </c>
      <c r="F2318" s="6" t="s">
        <v>21</v>
      </c>
      <c r="G2318" s="6" t="s">
        <v>11</v>
      </c>
      <c r="H2318" s="6" t="s">
        <v>923</v>
      </c>
      <c r="I2318" s="6">
        <v>12</v>
      </c>
      <c r="J2318" s="13" t="str">
        <f>VLOOKUP(MONTH(Tabla7[[#This Row],[Fecha del movimiento]]),Tablas!$O$4:$P$15,2,0)</f>
        <v>Jul</v>
      </c>
      <c r="K2318" s="6">
        <f>YEAR(Tabla7[[#This Row],[Fecha del movimiento]])</f>
        <v>2018</v>
      </c>
    </row>
    <row r="2319" spans="2:11" x14ac:dyDescent="0.2">
      <c r="B2319" s="8">
        <v>43232</v>
      </c>
      <c r="C2319" s="6" t="s">
        <v>3165</v>
      </c>
      <c r="D2319" s="6">
        <v>300036</v>
      </c>
      <c r="E2319" s="6" t="s">
        <v>657</v>
      </c>
      <c r="F2319" s="6" t="s">
        <v>21</v>
      </c>
      <c r="G2319" s="6" t="s">
        <v>13</v>
      </c>
      <c r="H2319" s="6" t="s">
        <v>923</v>
      </c>
      <c r="I2319" s="6">
        <v>19</v>
      </c>
      <c r="J2319" s="13" t="str">
        <f>VLOOKUP(MONTH(Tabla7[[#This Row],[Fecha del movimiento]]),Tablas!$O$4:$P$15,2,0)</f>
        <v>May</v>
      </c>
      <c r="K2319" s="6">
        <f>YEAR(Tabla7[[#This Row],[Fecha del movimiento]])</f>
        <v>2018</v>
      </c>
    </row>
    <row r="2320" spans="2:11" x14ac:dyDescent="0.2">
      <c r="B2320" s="8">
        <v>43328</v>
      </c>
      <c r="C2320" s="6" t="s">
        <v>3166</v>
      </c>
      <c r="D2320" s="6">
        <v>300386</v>
      </c>
      <c r="E2320" s="6" t="s">
        <v>604</v>
      </c>
      <c r="F2320" s="6" t="s">
        <v>21</v>
      </c>
      <c r="G2320" s="6" t="s">
        <v>13</v>
      </c>
      <c r="H2320" s="6" t="s">
        <v>917</v>
      </c>
      <c r="I2320" s="6">
        <v>-19</v>
      </c>
      <c r="J2320" s="13" t="str">
        <f>VLOOKUP(MONTH(Tabla7[[#This Row],[Fecha del movimiento]]),Tablas!$O$4:$P$15,2,0)</f>
        <v>Ago</v>
      </c>
      <c r="K2320" s="6">
        <f>YEAR(Tabla7[[#This Row],[Fecha del movimiento]])</f>
        <v>2018</v>
      </c>
    </row>
    <row r="2321" spans="2:11" x14ac:dyDescent="0.2">
      <c r="B2321" s="8">
        <v>43228</v>
      </c>
      <c r="C2321" s="6" t="s">
        <v>3167</v>
      </c>
      <c r="D2321" s="6">
        <v>300651</v>
      </c>
      <c r="E2321" s="6" t="s">
        <v>394</v>
      </c>
      <c r="F2321" s="6" t="s">
        <v>21</v>
      </c>
      <c r="G2321" s="6" t="s">
        <v>3</v>
      </c>
      <c r="H2321" s="6" t="s">
        <v>917</v>
      </c>
      <c r="I2321" s="6">
        <v>-10</v>
      </c>
      <c r="J2321" s="13" t="str">
        <f>VLOOKUP(MONTH(Tabla7[[#This Row],[Fecha del movimiento]]),Tablas!$O$4:$P$15,2,0)</f>
        <v>May</v>
      </c>
      <c r="K2321" s="6">
        <f>YEAR(Tabla7[[#This Row],[Fecha del movimiento]])</f>
        <v>2018</v>
      </c>
    </row>
    <row r="2322" spans="2:11" x14ac:dyDescent="0.2">
      <c r="B2322" s="8">
        <v>43209</v>
      </c>
      <c r="C2322" s="6" t="s">
        <v>3168</v>
      </c>
      <c r="D2322" s="6">
        <v>300864</v>
      </c>
      <c r="E2322" s="6" t="s">
        <v>207</v>
      </c>
      <c r="F2322" s="6" t="s">
        <v>21</v>
      </c>
      <c r="G2322" s="6" t="s">
        <v>13</v>
      </c>
      <c r="H2322" s="6" t="s">
        <v>917</v>
      </c>
      <c r="I2322" s="6">
        <v>-17</v>
      </c>
      <c r="J2322" s="13" t="str">
        <f>VLOOKUP(MONTH(Tabla7[[#This Row],[Fecha del movimiento]]),Tablas!$O$4:$P$15,2,0)</f>
        <v>Abr</v>
      </c>
      <c r="K2322" s="6">
        <f>YEAR(Tabla7[[#This Row],[Fecha del movimiento]])</f>
        <v>2018</v>
      </c>
    </row>
    <row r="2323" spans="2:11" x14ac:dyDescent="0.2">
      <c r="B2323" s="8">
        <v>43292</v>
      </c>
      <c r="C2323" s="6" t="s">
        <v>2032</v>
      </c>
      <c r="D2323" s="6">
        <v>300265</v>
      </c>
      <c r="E2323" s="6" t="s">
        <v>683</v>
      </c>
      <c r="F2323" s="6" t="s">
        <v>21</v>
      </c>
      <c r="G2323" s="6" t="s">
        <v>13</v>
      </c>
      <c r="H2323" s="6" t="s">
        <v>917</v>
      </c>
      <c r="I2323" s="6">
        <v>-6</v>
      </c>
      <c r="J2323" s="13" t="str">
        <f>VLOOKUP(MONTH(Tabla7[[#This Row],[Fecha del movimiento]]),Tablas!$O$4:$P$15,2,0)</f>
        <v>Jul</v>
      </c>
      <c r="K2323" s="6">
        <f>YEAR(Tabla7[[#This Row],[Fecha del movimiento]])</f>
        <v>2018</v>
      </c>
    </row>
    <row r="2324" spans="2:11" x14ac:dyDescent="0.2">
      <c r="B2324" s="8">
        <v>43198</v>
      </c>
      <c r="C2324" s="6" t="s">
        <v>3169</v>
      </c>
      <c r="D2324" s="6">
        <v>300753</v>
      </c>
      <c r="E2324" s="6" t="s">
        <v>309</v>
      </c>
      <c r="F2324" s="6" t="s">
        <v>21</v>
      </c>
      <c r="G2324" s="6" t="s">
        <v>2</v>
      </c>
      <c r="H2324" s="6" t="s">
        <v>917</v>
      </c>
      <c r="I2324" s="6">
        <v>-10</v>
      </c>
      <c r="J2324" s="13" t="str">
        <f>VLOOKUP(MONTH(Tabla7[[#This Row],[Fecha del movimiento]]),Tablas!$O$4:$P$15,2,0)</f>
        <v>Abr</v>
      </c>
      <c r="K2324" s="6">
        <f>YEAR(Tabla7[[#This Row],[Fecha del movimiento]])</f>
        <v>2018</v>
      </c>
    </row>
    <row r="2325" spans="2:11" x14ac:dyDescent="0.2">
      <c r="B2325" s="8">
        <v>43139</v>
      </c>
      <c r="C2325" s="6" t="s">
        <v>3170</v>
      </c>
      <c r="D2325" s="6">
        <v>300620</v>
      </c>
      <c r="E2325" s="6" t="s">
        <v>422</v>
      </c>
      <c r="F2325" s="6" t="s">
        <v>21</v>
      </c>
      <c r="G2325" s="6" t="s">
        <v>13</v>
      </c>
      <c r="H2325" s="6" t="s">
        <v>923</v>
      </c>
      <c r="I2325" s="6">
        <v>18</v>
      </c>
      <c r="J2325" s="13" t="str">
        <f>VLOOKUP(MONTH(Tabla7[[#This Row],[Fecha del movimiento]]),Tablas!$O$4:$P$15,2,0)</f>
        <v>Feb</v>
      </c>
      <c r="K2325" s="6">
        <f>YEAR(Tabla7[[#This Row],[Fecha del movimiento]])</f>
        <v>2018</v>
      </c>
    </row>
    <row r="2326" spans="2:11" x14ac:dyDescent="0.2">
      <c r="B2326" s="8">
        <v>43257</v>
      </c>
      <c r="C2326" s="6" t="s">
        <v>3171</v>
      </c>
      <c r="D2326" s="6">
        <v>300916</v>
      </c>
      <c r="E2326" s="6" t="s">
        <v>156</v>
      </c>
      <c r="F2326" s="6" t="s">
        <v>21</v>
      </c>
      <c r="G2326" s="6" t="s">
        <v>10</v>
      </c>
      <c r="H2326" s="6" t="s">
        <v>917</v>
      </c>
      <c r="I2326" s="6">
        <v>-14</v>
      </c>
      <c r="J2326" s="13" t="str">
        <f>VLOOKUP(MONTH(Tabla7[[#This Row],[Fecha del movimiento]]),Tablas!$O$4:$P$15,2,0)</f>
        <v>Jun</v>
      </c>
      <c r="K2326" s="6">
        <f>YEAR(Tabla7[[#This Row],[Fecha del movimiento]])</f>
        <v>2018</v>
      </c>
    </row>
    <row r="2327" spans="2:11" x14ac:dyDescent="0.2">
      <c r="B2327" s="8">
        <v>43148</v>
      </c>
      <c r="C2327" s="6" t="s">
        <v>2771</v>
      </c>
      <c r="D2327" s="6">
        <v>300914</v>
      </c>
      <c r="E2327" s="6" t="s">
        <v>158</v>
      </c>
      <c r="F2327" s="6" t="s">
        <v>21</v>
      </c>
      <c r="G2327" s="6" t="s">
        <v>11</v>
      </c>
      <c r="H2327" s="6" t="s">
        <v>917</v>
      </c>
      <c r="I2327" s="6">
        <v>-12</v>
      </c>
      <c r="J2327" s="13" t="str">
        <f>VLOOKUP(MONTH(Tabla7[[#This Row],[Fecha del movimiento]]),Tablas!$O$4:$P$15,2,0)</f>
        <v>Feb</v>
      </c>
      <c r="K2327" s="6">
        <f>YEAR(Tabla7[[#This Row],[Fecha del movimiento]])</f>
        <v>2018</v>
      </c>
    </row>
    <row r="2328" spans="2:11" x14ac:dyDescent="0.2">
      <c r="B2328" s="8">
        <v>43326</v>
      </c>
      <c r="C2328" s="6" t="s">
        <v>3172</v>
      </c>
      <c r="D2328" s="6">
        <v>300631</v>
      </c>
      <c r="E2328" s="6" t="s">
        <v>413</v>
      </c>
      <c r="F2328" s="6" t="s">
        <v>21</v>
      </c>
      <c r="G2328" s="6" t="s">
        <v>13</v>
      </c>
      <c r="H2328" s="6" t="s">
        <v>923</v>
      </c>
      <c r="I2328" s="6">
        <v>13</v>
      </c>
      <c r="J2328" s="13" t="str">
        <f>VLOOKUP(MONTH(Tabla7[[#This Row],[Fecha del movimiento]]),Tablas!$O$4:$P$15,2,0)</f>
        <v>Ago</v>
      </c>
      <c r="K2328" s="6">
        <f>YEAR(Tabla7[[#This Row],[Fecha del movimiento]])</f>
        <v>2018</v>
      </c>
    </row>
    <row r="2329" spans="2:11" x14ac:dyDescent="0.2">
      <c r="B2329" s="8">
        <v>43193</v>
      </c>
      <c r="C2329" s="6" t="s">
        <v>3173</v>
      </c>
      <c r="D2329" s="6">
        <v>300263</v>
      </c>
      <c r="E2329" s="6" t="s">
        <v>685</v>
      </c>
      <c r="F2329" s="6" t="s">
        <v>21</v>
      </c>
      <c r="G2329" s="6" t="s">
        <v>13</v>
      </c>
      <c r="H2329" s="6" t="s">
        <v>917</v>
      </c>
      <c r="I2329" s="6">
        <v>-13</v>
      </c>
      <c r="J2329" s="13" t="str">
        <f>VLOOKUP(MONTH(Tabla7[[#This Row],[Fecha del movimiento]]),Tablas!$O$4:$P$15,2,0)</f>
        <v>Abr</v>
      </c>
      <c r="K2329" s="6">
        <f>YEAR(Tabla7[[#This Row],[Fecha del movimiento]])</f>
        <v>2018</v>
      </c>
    </row>
    <row r="2330" spans="2:11" x14ac:dyDescent="0.2">
      <c r="B2330" s="8">
        <v>43201</v>
      </c>
      <c r="C2330" s="6" t="s">
        <v>3174</v>
      </c>
      <c r="D2330" s="6">
        <v>301018</v>
      </c>
      <c r="E2330" s="6" t="s">
        <v>59</v>
      </c>
      <c r="F2330" s="6" t="s">
        <v>21</v>
      </c>
      <c r="G2330" s="6" t="s">
        <v>9</v>
      </c>
      <c r="H2330" s="6" t="s">
        <v>923</v>
      </c>
      <c r="I2330" s="6">
        <v>16</v>
      </c>
      <c r="J2330" s="13" t="str">
        <f>VLOOKUP(MONTH(Tabla7[[#This Row],[Fecha del movimiento]]),Tablas!$O$4:$P$15,2,0)</f>
        <v>Abr</v>
      </c>
      <c r="K2330" s="6">
        <f>YEAR(Tabla7[[#This Row],[Fecha del movimiento]])</f>
        <v>2018</v>
      </c>
    </row>
    <row r="2331" spans="2:11" x14ac:dyDescent="0.2">
      <c r="B2331" s="8">
        <v>43245</v>
      </c>
      <c r="C2331" s="6" t="s">
        <v>3175</v>
      </c>
      <c r="D2331" s="6">
        <v>300514</v>
      </c>
      <c r="E2331" s="6" t="s">
        <v>511</v>
      </c>
      <c r="F2331" s="6" t="s">
        <v>21</v>
      </c>
      <c r="G2331" s="6" t="s">
        <v>2</v>
      </c>
      <c r="H2331" s="6" t="s">
        <v>923</v>
      </c>
      <c r="I2331" s="6">
        <v>18</v>
      </c>
      <c r="J2331" s="13" t="str">
        <f>VLOOKUP(MONTH(Tabla7[[#This Row],[Fecha del movimiento]]),Tablas!$O$4:$P$15,2,0)</f>
        <v>May</v>
      </c>
      <c r="K2331" s="6">
        <f>YEAR(Tabla7[[#This Row],[Fecha del movimiento]])</f>
        <v>2018</v>
      </c>
    </row>
    <row r="2332" spans="2:11" x14ac:dyDescent="0.2">
      <c r="B2332" s="8">
        <v>43182</v>
      </c>
      <c r="C2332" s="6" t="s">
        <v>3176</v>
      </c>
      <c r="D2332" s="6">
        <v>301012</v>
      </c>
      <c r="E2332" s="6" t="s">
        <v>65</v>
      </c>
      <c r="F2332" s="6" t="s">
        <v>21</v>
      </c>
      <c r="G2332" s="6" t="s">
        <v>7</v>
      </c>
      <c r="H2332" s="6" t="s">
        <v>917</v>
      </c>
      <c r="I2332" s="6">
        <v>-6</v>
      </c>
      <c r="J2332" s="13" t="str">
        <f>VLOOKUP(MONTH(Tabla7[[#This Row],[Fecha del movimiento]]),Tablas!$O$4:$P$15,2,0)</f>
        <v>Mar</v>
      </c>
      <c r="K2332" s="6">
        <f>YEAR(Tabla7[[#This Row],[Fecha del movimiento]])</f>
        <v>2018</v>
      </c>
    </row>
    <row r="2333" spans="2:11" x14ac:dyDescent="0.2">
      <c r="B2333" s="8">
        <v>43140</v>
      </c>
      <c r="C2333" s="6" t="s">
        <v>3177</v>
      </c>
      <c r="D2333" s="6">
        <v>300380</v>
      </c>
      <c r="E2333" s="6" t="s">
        <v>610</v>
      </c>
      <c r="F2333" s="6" t="s">
        <v>21</v>
      </c>
      <c r="G2333" s="6" t="s">
        <v>1</v>
      </c>
      <c r="H2333" s="6" t="s">
        <v>923</v>
      </c>
      <c r="I2333" s="6">
        <v>14</v>
      </c>
      <c r="J2333" s="13" t="str">
        <f>VLOOKUP(MONTH(Tabla7[[#This Row],[Fecha del movimiento]]),Tablas!$O$4:$P$15,2,0)</f>
        <v>Feb</v>
      </c>
      <c r="K2333" s="6">
        <f>YEAR(Tabla7[[#This Row],[Fecha del movimiento]])</f>
        <v>2018</v>
      </c>
    </row>
    <row r="2334" spans="2:11" x14ac:dyDescent="0.2">
      <c r="B2334" s="8">
        <v>43249</v>
      </c>
      <c r="C2334" s="6" t="s">
        <v>3178</v>
      </c>
      <c r="D2334" s="6">
        <v>300781</v>
      </c>
      <c r="E2334" s="6" t="s">
        <v>284</v>
      </c>
      <c r="F2334" s="6" t="s">
        <v>21</v>
      </c>
      <c r="G2334" s="6" t="s">
        <v>9</v>
      </c>
      <c r="H2334" s="6" t="s">
        <v>917</v>
      </c>
      <c r="I2334" s="6">
        <v>-13</v>
      </c>
      <c r="J2334" s="13" t="str">
        <f>VLOOKUP(MONTH(Tabla7[[#This Row],[Fecha del movimiento]]),Tablas!$O$4:$P$15,2,0)</f>
        <v>May</v>
      </c>
      <c r="K2334" s="6">
        <f>YEAR(Tabla7[[#This Row],[Fecha del movimiento]])</f>
        <v>2018</v>
      </c>
    </row>
    <row r="2335" spans="2:11" x14ac:dyDescent="0.2">
      <c r="B2335" s="8">
        <v>43251</v>
      </c>
      <c r="C2335" s="6" t="s">
        <v>3179</v>
      </c>
      <c r="D2335" s="6">
        <v>300329</v>
      </c>
      <c r="E2335" s="6" t="s">
        <v>642</v>
      </c>
      <c r="F2335" s="6" t="s">
        <v>21</v>
      </c>
      <c r="G2335" s="6" t="s">
        <v>13</v>
      </c>
      <c r="H2335" s="6" t="s">
        <v>917</v>
      </c>
      <c r="I2335" s="6">
        <v>-20</v>
      </c>
      <c r="J2335" s="13" t="str">
        <f>VLOOKUP(MONTH(Tabla7[[#This Row],[Fecha del movimiento]]),Tablas!$O$4:$P$15,2,0)</f>
        <v>May</v>
      </c>
      <c r="K2335" s="6">
        <f>YEAR(Tabla7[[#This Row],[Fecha del movimiento]])</f>
        <v>2018</v>
      </c>
    </row>
    <row r="2336" spans="2:11" x14ac:dyDescent="0.2">
      <c r="B2336" s="8">
        <v>43208</v>
      </c>
      <c r="C2336" s="6" t="s">
        <v>3180</v>
      </c>
      <c r="D2336" s="6">
        <v>300895</v>
      </c>
      <c r="E2336" s="6" t="s">
        <v>177</v>
      </c>
      <c r="F2336" s="6" t="s">
        <v>21</v>
      </c>
      <c r="G2336" s="6" t="s">
        <v>9</v>
      </c>
      <c r="H2336" s="6" t="s">
        <v>923</v>
      </c>
      <c r="I2336" s="6">
        <v>14</v>
      </c>
      <c r="J2336" s="13" t="str">
        <f>VLOOKUP(MONTH(Tabla7[[#This Row],[Fecha del movimiento]]),Tablas!$O$4:$P$15,2,0)</f>
        <v>Abr</v>
      </c>
      <c r="K2336" s="6">
        <f>YEAR(Tabla7[[#This Row],[Fecha del movimiento]])</f>
        <v>2018</v>
      </c>
    </row>
    <row r="2337" spans="2:11" x14ac:dyDescent="0.2">
      <c r="B2337" s="8">
        <v>43145</v>
      </c>
      <c r="C2337" s="6" t="s">
        <v>3181</v>
      </c>
      <c r="D2337" s="6">
        <v>300813</v>
      </c>
      <c r="E2337" s="6" t="s">
        <v>209</v>
      </c>
      <c r="F2337" s="6" t="s">
        <v>21</v>
      </c>
      <c r="G2337" s="6" t="s">
        <v>11</v>
      </c>
      <c r="H2337" s="6" t="s">
        <v>917</v>
      </c>
      <c r="I2337" s="6">
        <v>-7</v>
      </c>
      <c r="J2337" s="13" t="str">
        <f>VLOOKUP(MONTH(Tabla7[[#This Row],[Fecha del movimiento]]),Tablas!$O$4:$P$15,2,0)</f>
        <v>Feb</v>
      </c>
      <c r="K2337" s="6">
        <f>YEAR(Tabla7[[#This Row],[Fecha del movimiento]])</f>
        <v>2018</v>
      </c>
    </row>
    <row r="2338" spans="2:11" x14ac:dyDescent="0.2">
      <c r="B2338" s="8">
        <v>43156</v>
      </c>
      <c r="C2338" s="6" t="s">
        <v>3182</v>
      </c>
      <c r="D2338" s="6">
        <v>300772</v>
      </c>
      <c r="E2338" s="6" t="s">
        <v>292</v>
      </c>
      <c r="F2338" s="6" t="s">
        <v>21</v>
      </c>
      <c r="G2338" s="6" t="s">
        <v>5</v>
      </c>
      <c r="H2338" s="6" t="s">
        <v>923</v>
      </c>
      <c r="I2338" s="6">
        <v>13</v>
      </c>
      <c r="J2338" s="13" t="str">
        <f>VLOOKUP(MONTH(Tabla7[[#This Row],[Fecha del movimiento]]),Tablas!$O$4:$P$15,2,0)</f>
        <v>Feb</v>
      </c>
      <c r="K2338" s="6">
        <f>YEAR(Tabla7[[#This Row],[Fecha del movimiento]])</f>
        <v>2018</v>
      </c>
    </row>
    <row r="2339" spans="2:11" x14ac:dyDescent="0.2">
      <c r="B2339" s="8">
        <v>43306</v>
      </c>
      <c r="C2339" s="6" t="s">
        <v>3183</v>
      </c>
      <c r="D2339" s="6">
        <v>300265</v>
      </c>
      <c r="E2339" s="6" t="s">
        <v>683</v>
      </c>
      <c r="F2339" s="6" t="s">
        <v>21</v>
      </c>
      <c r="G2339" s="6" t="s">
        <v>13</v>
      </c>
      <c r="H2339" s="6" t="s">
        <v>917</v>
      </c>
      <c r="I2339" s="6">
        <v>-9</v>
      </c>
      <c r="J2339" s="13" t="str">
        <f>VLOOKUP(MONTH(Tabla7[[#This Row],[Fecha del movimiento]]),Tablas!$O$4:$P$15,2,0)</f>
        <v>Jul</v>
      </c>
      <c r="K2339" s="6">
        <f>YEAR(Tabla7[[#This Row],[Fecha del movimiento]])</f>
        <v>2018</v>
      </c>
    </row>
    <row r="2340" spans="2:11" x14ac:dyDescent="0.2">
      <c r="B2340" s="8">
        <v>43114</v>
      </c>
      <c r="C2340" s="6" t="s">
        <v>3184</v>
      </c>
      <c r="D2340" s="6">
        <v>300680</v>
      </c>
      <c r="E2340" s="6" t="s">
        <v>373</v>
      </c>
      <c r="F2340" s="6" t="s">
        <v>21</v>
      </c>
      <c r="G2340" s="6" t="s">
        <v>13</v>
      </c>
      <c r="H2340" s="6" t="s">
        <v>923</v>
      </c>
      <c r="I2340" s="6">
        <v>19</v>
      </c>
      <c r="J2340" s="13" t="str">
        <f>VLOOKUP(MONTH(Tabla7[[#This Row],[Fecha del movimiento]]),Tablas!$O$4:$P$15,2,0)</f>
        <v>Ene</v>
      </c>
      <c r="K2340" s="6">
        <f>YEAR(Tabla7[[#This Row],[Fecha del movimiento]])</f>
        <v>2018</v>
      </c>
    </row>
    <row r="2341" spans="2:11" x14ac:dyDescent="0.2">
      <c r="B2341" s="8">
        <v>43155</v>
      </c>
      <c r="C2341" s="6" t="s">
        <v>3185</v>
      </c>
      <c r="D2341" s="6">
        <v>300327</v>
      </c>
      <c r="E2341" s="6" t="s">
        <v>92</v>
      </c>
      <c r="F2341" s="6" t="s">
        <v>21</v>
      </c>
      <c r="G2341" s="6" t="s">
        <v>6</v>
      </c>
      <c r="H2341" s="6" t="s">
        <v>917</v>
      </c>
      <c r="I2341" s="6">
        <v>-19</v>
      </c>
      <c r="J2341" s="13" t="str">
        <f>VLOOKUP(MONTH(Tabla7[[#This Row],[Fecha del movimiento]]),Tablas!$O$4:$P$15,2,0)</f>
        <v>Feb</v>
      </c>
      <c r="K2341" s="6">
        <f>YEAR(Tabla7[[#This Row],[Fecha del movimiento]])</f>
        <v>2018</v>
      </c>
    </row>
    <row r="2342" spans="2:11" x14ac:dyDescent="0.2">
      <c r="B2342" s="8">
        <v>43234</v>
      </c>
      <c r="C2342" s="6" t="s">
        <v>3186</v>
      </c>
      <c r="D2342" s="6">
        <v>300446</v>
      </c>
      <c r="E2342" s="6" t="s">
        <v>563</v>
      </c>
      <c r="F2342" s="6" t="s">
        <v>21</v>
      </c>
      <c r="G2342" s="6" t="s">
        <v>13</v>
      </c>
      <c r="H2342" s="6" t="s">
        <v>917</v>
      </c>
      <c r="I2342" s="6">
        <v>-6</v>
      </c>
      <c r="J2342" s="13" t="str">
        <f>VLOOKUP(MONTH(Tabla7[[#This Row],[Fecha del movimiento]]),Tablas!$O$4:$P$15,2,0)</f>
        <v>May</v>
      </c>
      <c r="K2342" s="6">
        <f>YEAR(Tabla7[[#This Row],[Fecha del movimiento]])</f>
        <v>2018</v>
      </c>
    </row>
    <row r="2343" spans="2:11" x14ac:dyDescent="0.2">
      <c r="B2343" s="8">
        <v>43201</v>
      </c>
      <c r="C2343" s="6" t="s">
        <v>3187</v>
      </c>
      <c r="D2343" s="6">
        <v>300851</v>
      </c>
      <c r="E2343" s="6" t="s">
        <v>219</v>
      </c>
      <c r="F2343" s="6" t="s">
        <v>21</v>
      </c>
      <c r="G2343" s="6" t="s">
        <v>7</v>
      </c>
      <c r="H2343" s="6" t="s">
        <v>917</v>
      </c>
      <c r="I2343" s="6">
        <v>-11</v>
      </c>
      <c r="J2343" s="13" t="str">
        <f>VLOOKUP(MONTH(Tabla7[[#This Row],[Fecha del movimiento]]),Tablas!$O$4:$P$15,2,0)</f>
        <v>Abr</v>
      </c>
      <c r="K2343" s="6">
        <f>YEAR(Tabla7[[#This Row],[Fecha del movimiento]])</f>
        <v>2018</v>
      </c>
    </row>
    <row r="2344" spans="2:11" x14ac:dyDescent="0.2">
      <c r="B2344" s="8">
        <v>43167</v>
      </c>
      <c r="C2344" s="6" t="s">
        <v>3188</v>
      </c>
      <c r="D2344" s="6">
        <v>300918</v>
      </c>
      <c r="E2344" s="6" t="s">
        <v>154</v>
      </c>
      <c r="F2344" s="6" t="s">
        <v>21</v>
      </c>
      <c r="G2344" s="6" t="s">
        <v>6</v>
      </c>
      <c r="H2344" s="6" t="s">
        <v>923</v>
      </c>
      <c r="I2344" s="6">
        <v>11</v>
      </c>
      <c r="J2344" s="13" t="str">
        <f>VLOOKUP(MONTH(Tabla7[[#This Row],[Fecha del movimiento]]),Tablas!$O$4:$P$15,2,0)</f>
        <v>Mar</v>
      </c>
      <c r="K2344" s="6">
        <f>YEAR(Tabla7[[#This Row],[Fecha del movimiento]])</f>
        <v>2018</v>
      </c>
    </row>
    <row r="2345" spans="2:11" x14ac:dyDescent="0.2">
      <c r="B2345" s="8">
        <v>43206</v>
      </c>
      <c r="C2345" s="6" t="s">
        <v>3189</v>
      </c>
      <c r="D2345" s="6">
        <v>300453</v>
      </c>
      <c r="E2345" s="6" t="s">
        <v>558</v>
      </c>
      <c r="F2345" s="6" t="s">
        <v>21</v>
      </c>
      <c r="G2345" s="6" t="s">
        <v>13</v>
      </c>
      <c r="H2345" s="6" t="s">
        <v>923</v>
      </c>
      <c r="I2345" s="6">
        <v>15</v>
      </c>
      <c r="J2345" s="13" t="str">
        <f>VLOOKUP(MONTH(Tabla7[[#This Row],[Fecha del movimiento]]),Tablas!$O$4:$P$15,2,0)</f>
        <v>Abr</v>
      </c>
      <c r="K2345" s="6">
        <f>YEAR(Tabla7[[#This Row],[Fecha del movimiento]])</f>
        <v>2018</v>
      </c>
    </row>
    <row r="2346" spans="2:11" x14ac:dyDescent="0.2">
      <c r="B2346" s="8">
        <v>43253</v>
      </c>
      <c r="C2346" s="6" t="s">
        <v>3190</v>
      </c>
      <c r="D2346" s="6">
        <v>300429</v>
      </c>
      <c r="E2346" s="6" t="s">
        <v>576</v>
      </c>
      <c r="F2346" s="6" t="s">
        <v>21</v>
      </c>
      <c r="G2346" s="6" t="s">
        <v>12</v>
      </c>
      <c r="H2346" s="6" t="s">
        <v>917</v>
      </c>
      <c r="I2346" s="6">
        <v>-10</v>
      </c>
      <c r="J2346" s="13" t="str">
        <f>VLOOKUP(MONTH(Tabla7[[#This Row],[Fecha del movimiento]]),Tablas!$O$4:$P$15,2,0)</f>
        <v>Jun</v>
      </c>
      <c r="K2346" s="6">
        <f>YEAR(Tabla7[[#This Row],[Fecha del movimiento]])</f>
        <v>2018</v>
      </c>
    </row>
    <row r="2347" spans="2:11" x14ac:dyDescent="0.2">
      <c r="B2347" s="8">
        <v>43119</v>
      </c>
      <c r="C2347" s="6" t="s">
        <v>3191</v>
      </c>
      <c r="D2347" s="6">
        <v>300926</v>
      </c>
      <c r="E2347" s="6" t="s">
        <v>146</v>
      </c>
      <c r="F2347" s="6" t="s">
        <v>21</v>
      </c>
      <c r="G2347" s="6" t="s">
        <v>2</v>
      </c>
      <c r="H2347" s="6" t="s">
        <v>917</v>
      </c>
      <c r="I2347" s="6">
        <v>-13</v>
      </c>
      <c r="J2347" s="13" t="str">
        <f>VLOOKUP(MONTH(Tabla7[[#This Row],[Fecha del movimiento]]),Tablas!$O$4:$P$15,2,0)</f>
        <v>Ene</v>
      </c>
      <c r="K2347" s="6">
        <f>YEAR(Tabla7[[#This Row],[Fecha del movimiento]])</f>
        <v>2018</v>
      </c>
    </row>
    <row r="2348" spans="2:11" x14ac:dyDescent="0.2">
      <c r="B2348" s="8">
        <v>43101</v>
      </c>
      <c r="C2348" s="6" t="s">
        <v>3192</v>
      </c>
      <c r="D2348" s="6">
        <v>300599</v>
      </c>
      <c r="E2348" s="6" t="s">
        <v>443</v>
      </c>
      <c r="F2348" s="6" t="s">
        <v>21</v>
      </c>
      <c r="G2348" s="6" t="s">
        <v>5</v>
      </c>
      <c r="H2348" s="6" t="s">
        <v>923</v>
      </c>
      <c r="I2348" s="6">
        <v>11</v>
      </c>
      <c r="J2348" s="13" t="str">
        <f>VLOOKUP(MONTH(Tabla7[[#This Row],[Fecha del movimiento]]),Tablas!$O$4:$P$15,2,0)</f>
        <v>Ene</v>
      </c>
      <c r="K2348" s="6">
        <f>YEAR(Tabla7[[#This Row],[Fecha del movimiento]])</f>
        <v>2018</v>
      </c>
    </row>
    <row r="2349" spans="2:11" x14ac:dyDescent="0.2">
      <c r="B2349" s="8">
        <v>43260</v>
      </c>
      <c r="C2349" s="6" t="s">
        <v>1290</v>
      </c>
      <c r="D2349" s="6">
        <v>300824</v>
      </c>
      <c r="E2349" s="6" t="s">
        <v>245</v>
      </c>
      <c r="F2349" s="6" t="s">
        <v>21</v>
      </c>
      <c r="G2349" s="6" t="s">
        <v>10</v>
      </c>
      <c r="H2349" s="6" t="s">
        <v>923</v>
      </c>
      <c r="I2349" s="6">
        <v>16</v>
      </c>
      <c r="J2349" s="13" t="str">
        <f>VLOOKUP(MONTH(Tabla7[[#This Row],[Fecha del movimiento]]),Tablas!$O$4:$P$15,2,0)</f>
        <v>Jun</v>
      </c>
      <c r="K2349" s="6">
        <f>YEAR(Tabla7[[#This Row],[Fecha del movimiento]])</f>
        <v>2018</v>
      </c>
    </row>
    <row r="2350" spans="2:11" x14ac:dyDescent="0.2">
      <c r="B2350" s="8">
        <v>43278</v>
      </c>
      <c r="C2350" s="6" t="s">
        <v>3193</v>
      </c>
      <c r="D2350" s="6">
        <v>301027</v>
      </c>
      <c r="E2350" s="6" t="s">
        <v>50</v>
      </c>
      <c r="F2350" s="6" t="s">
        <v>21</v>
      </c>
      <c r="G2350" s="6" t="s">
        <v>13</v>
      </c>
      <c r="H2350" s="6" t="s">
        <v>923</v>
      </c>
      <c r="I2350" s="6">
        <v>20</v>
      </c>
      <c r="J2350" s="13" t="str">
        <f>VLOOKUP(MONTH(Tabla7[[#This Row],[Fecha del movimiento]]),Tablas!$O$4:$P$15,2,0)</f>
        <v>Jun</v>
      </c>
      <c r="K2350" s="6">
        <f>YEAR(Tabla7[[#This Row],[Fecha del movimiento]])</f>
        <v>2018</v>
      </c>
    </row>
    <row r="2351" spans="2:11" x14ac:dyDescent="0.2">
      <c r="B2351" s="8">
        <v>43300</v>
      </c>
      <c r="C2351" s="6" t="s">
        <v>3194</v>
      </c>
      <c r="D2351" s="6">
        <v>300461</v>
      </c>
      <c r="E2351" s="6" t="s">
        <v>551</v>
      </c>
      <c r="F2351" s="6" t="s">
        <v>21</v>
      </c>
      <c r="G2351" s="6" t="s">
        <v>3</v>
      </c>
      <c r="H2351" s="6" t="s">
        <v>923</v>
      </c>
      <c r="I2351" s="6">
        <v>13</v>
      </c>
      <c r="J2351" s="13" t="str">
        <f>VLOOKUP(MONTH(Tabla7[[#This Row],[Fecha del movimiento]]),Tablas!$O$4:$P$15,2,0)</f>
        <v>Jul</v>
      </c>
      <c r="K2351" s="6">
        <f>YEAR(Tabla7[[#This Row],[Fecha del movimiento]])</f>
        <v>2018</v>
      </c>
    </row>
    <row r="2352" spans="2:11" x14ac:dyDescent="0.2">
      <c r="B2352" s="8">
        <v>43131</v>
      </c>
      <c r="C2352" s="6" t="s">
        <v>3195</v>
      </c>
      <c r="D2352" s="6">
        <v>300748</v>
      </c>
      <c r="E2352" s="6" t="s">
        <v>313</v>
      </c>
      <c r="F2352" s="6" t="s">
        <v>21</v>
      </c>
      <c r="G2352" s="6" t="s">
        <v>12</v>
      </c>
      <c r="H2352" s="6" t="s">
        <v>923</v>
      </c>
      <c r="I2352" s="6">
        <v>11</v>
      </c>
      <c r="J2352" s="13" t="str">
        <f>VLOOKUP(MONTH(Tabla7[[#This Row],[Fecha del movimiento]]),Tablas!$O$4:$P$15,2,0)</f>
        <v>Ene</v>
      </c>
      <c r="K2352" s="6">
        <f>YEAR(Tabla7[[#This Row],[Fecha del movimiento]])</f>
        <v>2018</v>
      </c>
    </row>
    <row r="2353" spans="2:11" x14ac:dyDescent="0.2">
      <c r="B2353" s="8">
        <v>43140</v>
      </c>
      <c r="C2353" s="6" t="s">
        <v>3196</v>
      </c>
      <c r="D2353" s="6">
        <v>300281</v>
      </c>
      <c r="E2353" s="6" t="s">
        <v>259</v>
      </c>
      <c r="F2353" s="6" t="s">
        <v>21</v>
      </c>
      <c r="G2353" s="6" t="s">
        <v>5</v>
      </c>
      <c r="H2353" s="6" t="s">
        <v>923</v>
      </c>
      <c r="I2353" s="6">
        <v>10</v>
      </c>
      <c r="J2353" s="13" t="str">
        <f>VLOOKUP(MONTH(Tabla7[[#This Row],[Fecha del movimiento]]),Tablas!$O$4:$P$15,2,0)</f>
        <v>Feb</v>
      </c>
      <c r="K2353" s="6">
        <f>YEAR(Tabla7[[#This Row],[Fecha del movimiento]])</f>
        <v>2018</v>
      </c>
    </row>
    <row r="2354" spans="2:11" x14ac:dyDescent="0.2">
      <c r="B2354" s="8">
        <v>43296</v>
      </c>
      <c r="C2354" s="6" t="s">
        <v>3197</v>
      </c>
      <c r="D2354" s="6">
        <v>300876</v>
      </c>
      <c r="E2354" s="6" t="s">
        <v>195</v>
      </c>
      <c r="F2354" s="6" t="s">
        <v>21</v>
      </c>
      <c r="G2354" s="6" t="s">
        <v>7</v>
      </c>
      <c r="H2354" s="6" t="s">
        <v>917</v>
      </c>
      <c r="I2354" s="6">
        <v>-17</v>
      </c>
      <c r="J2354" s="13" t="str">
        <f>VLOOKUP(MONTH(Tabla7[[#This Row],[Fecha del movimiento]]),Tablas!$O$4:$P$15,2,0)</f>
        <v>Jul</v>
      </c>
      <c r="K2354" s="6">
        <f>YEAR(Tabla7[[#This Row],[Fecha del movimiento]])</f>
        <v>2018</v>
      </c>
    </row>
    <row r="2355" spans="2:11" x14ac:dyDescent="0.2">
      <c r="B2355" s="8">
        <v>43191</v>
      </c>
      <c r="C2355" s="6" t="s">
        <v>3198</v>
      </c>
      <c r="D2355" s="6">
        <v>300951</v>
      </c>
      <c r="E2355" s="6" t="s">
        <v>124</v>
      </c>
      <c r="F2355" s="6" t="s">
        <v>21</v>
      </c>
      <c r="G2355" s="6" t="s">
        <v>7</v>
      </c>
      <c r="H2355" s="6" t="s">
        <v>917</v>
      </c>
      <c r="I2355" s="6">
        <v>-20</v>
      </c>
      <c r="J2355" s="13" t="str">
        <f>VLOOKUP(MONTH(Tabla7[[#This Row],[Fecha del movimiento]]),Tablas!$O$4:$P$15,2,0)</f>
        <v>Abr</v>
      </c>
      <c r="K2355" s="6">
        <f>YEAR(Tabla7[[#This Row],[Fecha del movimiento]])</f>
        <v>2018</v>
      </c>
    </row>
    <row r="2356" spans="2:11" x14ac:dyDescent="0.2">
      <c r="B2356" s="8">
        <v>43198</v>
      </c>
      <c r="C2356" s="6" t="s">
        <v>3199</v>
      </c>
      <c r="D2356" s="6">
        <v>300037</v>
      </c>
      <c r="E2356" s="6" t="s">
        <v>801</v>
      </c>
      <c r="F2356" s="6" t="s">
        <v>21</v>
      </c>
      <c r="G2356" s="6" t="s">
        <v>7</v>
      </c>
      <c r="H2356" s="6" t="s">
        <v>923</v>
      </c>
      <c r="I2356" s="6">
        <v>17</v>
      </c>
      <c r="J2356" s="13" t="str">
        <f>VLOOKUP(MONTH(Tabla7[[#This Row],[Fecha del movimiento]]),Tablas!$O$4:$P$15,2,0)</f>
        <v>Abr</v>
      </c>
      <c r="K2356" s="6">
        <f>YEAR(Tabla7[[#This Row],[Fecha del movimiento]])</f>
        <v>2018</v>
      </c>
    </row>
    <row r="2357" spans="2:11" x14ac:dyDescent="0.2">
      <c r="B2357" s="8">
        <v>43112</v>
      </c>
      <c r="C2357" s="6" t="s">
        <v>3200</v>
      </c>
      <c r="D2357" s="6">
        <v>300582</v>
      </c>
      <c r="E2357" s="6" t="s">
        <v>455</v>
      </c>
      <c r="F2357" s="6" t="s">
        <v>21</v>
      </c>
      <c r="G2357" s="6" t="s">
        <v>13</v>
      </c>
      <c r="H2357" s="6" t="s">
        <v>923</v>
      </c>
      <c r="I2357" s="6">
        <v>13</v>
      </c>
      <c r="J2357" s="13" t="str">
        <f>VLOOKUP(MONTH(Tabla7[[#This Row],[Fecha del movimiento]]),Tablas!$O$4:$P$15,2,0)</f>
        <v>Ene</v>
      </c>
      <c r="K2357" s="6">
        <f>YEAR(Tabla7[[#This Row],[Fecha del movimiento]])</f>
        <v>2018</v>
      </c>
    </row>
    <row r="2358" spans="2:11" x14ac:dyDescent="0.2">
      <c r="B2358" s="8">
        <v>43242</v>
      </c>
      <c r="C2358" s="6" t="s">
        <v>3201</v>
      </c>
      <c r="D2358" s="6">
        <v>300767</v>
      </c>
      <c r="E2358" s="6" t="s">
        <v>133</v>
      </c>
      <c r="F2358" s="6" t="s">
        <v>21</v>
      </c>
      <c r="G2358" s="6" t="s">
        <v>2</v>
      </c>
      <c r="H2358" s="6" t="s">
        <v>917</v>
      </c>
      <c r="I2358" s="6">
        <v>-17</v>
      </c>
      <c r="J2358" s="13" t="str">
        <f>VLOOKUP(MONTH(Tabla7[[#This Row],[Fecha del movimiento]]),Tablas!$O$4:$P$15,2,0)</f>
        <v>May</v>
      </c>
      <c r="K2358" s="6">
        <f>YEAR(Tabla7[[#This Row],[Fecha del movimiento]])</f>
        <v>2018</v>
      </c>
    </row>
    <row r="2359" spans="2:11" x14ac:dyDescent="0.2">
      <c r="B2359" s="8">
        <v>43298</v>
      </c>
      <c r="C2359" s="6" t="s">
        <v>3202</v>
      </c>
      <c r="D2359" s="6">
        <v>300903</v>
      </c>
      <c r="E2359" s="6" t="s">
        <v>169</v>
      </c>
      <c r="F2359" s="6" t="s">
        <v>21</v>
      </c>
      <c r="G2359" s="6" t="s">
        <v>2</v>
      </c>
      <c r="H2359" s="6" t="s">
        <v>917</v>
      </c>
      <c r="I2359" s="6">
        <v>-12</v>
      </c>
      <c r="J2359" s="13" t="str">
        <f>VLOOKUP(MONTH(Tabla7[[#This Row],[Fecha del movimiento]]),Tablas!$O$4:$P$15,2,0)</f>
        <v>Jul</v>
      </c>
      <c r="K2359" s="6">
        <f>YEAR(Tabla7[[#This Row],[Fecha del movimiento]])</f>
        <v>2018</v>
      </c>
    </row>
    <row r="2360" spans="2:11" x14ac:dyDescent="0.2">
      <c r="B2360" s="8">
        <v>43112</v>
      </c>
      <c r="C2360" s="6" t="s">
        <v>3203</v>
      </c>
      <c r="D2360" s="6">
        <v>300082</v>
      </c>
      <c r="E2360" s="6" t="s">
        <v>453</v>
      </c>
      <c r="F2360" s="6" t="s">
        <v>21</v>
      </c>
      <c r="G2360" s="6" t="s">
        <v>1</v>
      </c>
      <c r="H2360" s="6" t="s">
        <v>923</v>
      </c>
      <c r="I2360" s="6">
        <v>20</v>
      </c>
      <c r="J2360" s="13" t="str">
        <f>VLOOKUP(MONTH(Tabla7[[#This Row],[Fecha del movimiento]]),Tablas!$O$4:$P$15,2,0)</f>
        <v>Ene</v>
      </c>
      <c r="K2360" s="6">
        <f>YEAR(Tabla7[[#This Row],[Fecha del movimiento]])</f>
        <v>2018</v>
      </c>
    </row>
    <row r="2361" spans="2:11" x14ac:dyDescent="0.2">
      <c r="B2361" s="8">
        <v>43184</v>
      </c>
      <c r="C2361" s="6" t="s">
        <v>3204</v>
      </c>
      <c r="D2361" s="6">
        <v>300785</v>
      </c>
      <c r="E2361" s="6" t="s">
        <v>264</v>
      </c>
      <c r="F2361" s="6" t="s">
        <v>21</v>
      </c>
      <c r="G2361" s="6" t="s">
        <v>11</v>
      </c>
      <c r="H2361" s="6" t="s">
        <v>917</v>
      </c>
      <c r="I2361" s="6">
        <v>-18</v>
      </c>
      <c r="J2361" s="13" t="str">
        <f>VLOOKUP(MONTH(Tabla7[[#This Row],[Fecha del movimiento]]),Tablas!$O$4:$P$15,2,0)</f>
        <v>Mar</v>
      </c>
      <c r="K2361" s="6">
        <f>YEAR(Tabla7[[#This Row],[Fecha del movimiento]])</f>
        <v>2018</v>
      </c>
    </row>
    <row r="2362" spans="2:11" x14ac:dyDescent="0.2">
      <c r="B2362" s="8">
        <v>43288</v>
      </c>
      <c r="C2362" s="6" t="s">
        <v>2838</v>
      </c>
      <c r="D2362" s="6">
        <v>300771</v>
      </c>
      <c r="E2362" s="6" t="s">
        <v>293</v>
      </c>
      <c r="F2362" s="6" t="s">
        <v>21</v>
      </c>
      <c r="G2362" s="6" t="s">
        <v>5</v>
      </c>
      <c r="H2362" s="6" t="s">
        <v>917</v>
      </c>
      <c r="I2362" s="6">
        <v>-16</v>
      </c>
      <c r="J2362" s="13" t="str">
        <f>VLOOKUP(MONTH(Tabla7[[#This Row],[Fecha del movimiento]]),Tablas!$O$4:$P$15,2,0)</f>
        <v>Jul</v>
      </c>
      <c r="K2362" s="6">
        <f>YEAR(Tabla7[[#This Row],[Fecha del movimiento]])</f>
        <v>2018</v>
      </c>
    </row>
    <row r="2363" spans="2:11" x14ac:dyDescent="0.2">
      <c r="B2363" s="8">
        <v>43133</v>
      </c>
      <c r="C2363" s="6" t="s">
        <v>3205</v>
      </c>
      <c r="D2363" s="6">
        <v>300362</v>
      </c>
      <c r="E2363" s="6" t="s">
        <v>620</v>
      </c>
      <c r="F2363" s="6" t="s">
        <v>21</v>
      </c>
      <c r="G2363" s="6" t="s">
        <v>12</v>
      </c>
      <c r="H2363" s="6" t="s">
        <v>917</v>
      </c>
      <c r="I2363" s="6">
        <v>-15</v>
      </c>
      <c r="J2363" s="13" t="str">
        <f>VLOOKUP(MONTH(Tabla7[[#This Row],[Fecha del movimiento]]),Tablas!$O$4:$P$15,2,0)</f>
        <v>Feb</v>
      </c>
      <c r="K2363" s="6">
        <f>YEAR(Tabla7[[#This Row],[Fecha del movimiento]])</f>
        <v>2018</v>
      </c>
    </row>
    <row r="2364" spans="2:11" x14ac:dyDescent="0.2">
      <c r="B2364" s="8">
        <v>43271</v>
      </c>
      <c r="C2364" s="6" t="s">
        <v>3206</v>
      </c>
      <c r="D2364" s="6">
        <v>300360</v>
      </c>
      <c r="E2364" s="6" t="s">
        <v>622</v>
      </c>
      <c r="F2364" s="6" t="s">
        <v>21</v>
      </c>
      <c r="G2364" s="6" t="s">
        <v>3</v>
      </c>
      <c r="H2364" s="6" t="s">
        <v>917</v>
      </c>
      <c r="I2364" s="6">
        <v>-12</v>
      </c>
      <c r="J2364" s="13" t="str">
        <f>VLOOKUP(MONTH(Tabla7[[#This Row],[Fecha del movimiento]]),Tablas!$O$4:$P$15,2,0)</f>
        <v>Jun</v>
      </c>
      <c r="K2364" s="6">
        <f>YEAR(Tabla7[[#This Row],[Fecha del movimiento]])</f>
        <v>2018</v>
      </c>
    </row>
    <row r="2365" spans="2:11" x14ac:dyDescent="0.2">
      <c r="B2365" s="8">
        <v>43210</v>
      </c>
      <c r="C2365" s="6" t="s">
        <v>3207</v>
      </c>
      <c r="D2365" s="6">
        <v>300840</v>
      </c>
      <c r="E2365" s="6" t="s">
        <v>229</v>
      </c>
      <c r="F2365" s="6" t="s">
        <v>21</v>
      </c>
      <c r="G2365" s="6" t="s">
        <v>7</v>
      </c>
      <c r="H2365" s="6" t="s">
        <v>917</v>
      </c>
      <c r="I2365" s="6">
        <v>-6</v>
      </c>
      <c r="J2365" s="13" t="str">
        <f>VLOOKUP(MONTH(Tabla7[[#This Row],[Fecha del movimiento]]),Tablas!$O$4:$P$15,2,0)</f>
        <v>Abr</v>
      </c>
      <c r="K2365" s="6">
        <f>YEAR(Tabla7[[#This Row],[Fecha del movimiento]])</f>
        <v>2018</v>
      </c>
    </row>
    <row r="2366" spans="2:11" x14ac:dyDescent="0.2">
      <c r="B2366" s="8">
        <v>43316</v>
      </c>
      <c r="C2366" s="6" t="s">
        <v>3208</v>
      </c>
      <c r="D2366" s="6">
        <v>300024</v>
      </c>
      <c r="E2366" s="6" t="s">
        <v>808</v>
      </c>
      <c r="F2366" s="6" t="s">
        <v>21</v>
      </c>
      <c r="G2366" s="6" t="s">
        <v>13</v>
      </c>
      <c r="H2366" s="6" t="s">
        <v>917</v>
      </c>
      <c r="I2366" s="6">
        <v>-17</v>
      </c>
      <c r="J2366" s="13" t="str">
        <f>VLOOKUP(MONTH(Tabla7[[#This Row],[Fecha del movimiento]]),Tablas!$O$4:$P$15,2,0)</f>
        <v>Ago</v>
      </c>
      <c r="K2366" s="6">
        <f>YEAR(Tabla7[[#This Row],[Fecha del movimiento]])</f>
        <v>2018</v>
      </c>
    </row>
    <row r="2367" spans="2:11" x14ac:dyDescent="0.2">
      <c r="B2367" s="8">
        <v>43310</v>
      </c>
      <c r="C2367" s="6" t="s">
        <v>3209</v>
      </c>
      <c r="D2367" s="6">
        <v>300092</v>
      </c>
      <c r="E2367" s="6" t="s">
        <v>148</v>
      </c>
      <c r="F2367" s="6" t="s">
        <v>21</v>
      </c>
      <c r="G2367" s="6" t="s">
        <v>1</v>
      </c>
      <c r="H2367" s="6" t="s">
        <v>917</v>
      </c>
      <c r="I2367" s="6">
        <v>-5</v>
      </c>
      <c r="J2367" s="13" t="str">
        <f>VLOOKUP(MONTH(Tabla7[[#This Row],[Fecha del movimiento]]),Tablas!$O$4:$P$15,2,0)</f>
        <v>Jul</v>
      </c>
      <c r="K2367" s="6">
        <f>YEAR(Tabla7[[#This Row],[Fecha del movimiento]])</f>
        <v>2018</v>
      </c>
    </row>
    <row r="2368" spans="2:11" x14ac:dyDescent="0.2">
      <c r="B2368" s="8">
        <v>43130</v>
      </c>
      <c r="C2368" s="6" t="s">
        <v>3210</v>
      </c>
      <c r="D2368" s="6">
        <v>300615</v>
      </c>
      <c r="E2368" s="6" t="s">
        <v>427</v>
      </c>
      <c r="F2368" s="6" t="s">
        <v>21</v>
      </c>
      <c r="G2368" s="6" t="s">
        <v>2</v>
      </c>
      <c r="H2368" s="6" t="s">
        <v>923</v>
      </c>
      <c r="I2368" s="6">
        <v>13</v>
      </c>
      <c r="J2368" s="13" t="str">
        <f>VLOOKUP(MONTH(Tabla7[[#This Row],[Fecha del movimiento]]),Tablas!$O$4:$P$15,2,0)</f>
        <v>Ene</v>
      </c>
      <c r="K2368" s="6">
        <f>YEAR(Tabla7[[#This Row],[Fecha del movimiento]])</f>
        <v>2018</v>
      </c>
    </row>
    <row r="2369" spans="2:11" x14ac:dyDescent="0.2">
      <c r="B2369" s="8">
        <v>43331</v>
      </c>
      <c r="C2369" s="6" t="s">
        <v>3211</v>
      </c>
      <c r="D2369" s="6">
        <v>300327</v>
      </c>
      <c r="E2369" s="6" t="s">
        <v>92</v>
      </c>
      <c r="F2369" s="6" t="s">
        <v>21</v>
      </c>
      <c r="G2369" s="6" t="s">
        <v>6</v>
      </c>
      <c r="H2369" s="6" t="s">
        <v>923</v>
      </c>
      <c r="I2369" s="6">
        <v>16</v>
      </c>
      <c r="J2369" s="13" t="str">
        <f>VLOOKUP(MONTH(Tabla7[[#This Row],[Fecha del movimiento]]),Tablas!$O$4:$P$15,2,0)</f>
        <v>Ago</v>
      </c>
      <c r="K2369" s="6">
        <f>YEAR(Tabla7[[#This Row],[Fecha del movimiento]])</f>
        <v>2018</v>
      </c>
    </row>
    <row r="2370" spans="2:11" x14ac:dyDescent="0.2">
      <c r="B2370" s="8">
        <v>43231</v>
      </c>
      <c r="C2370" s="6" t="s">
        <v>3212</v>
      </c>
      <c r="D2370" s="6">
        <v>300974</v>
      </c>
      <c r="E2370" s="6" t="s">
        <v>101</v>
      </c>
      <c r="F2370" s="6" t="s">
        <v>21</v>
      </c>
      <c r="G2370" s="6" t="s">
        <v>13</v>
      </c>
      <c r="H2370" s="6" t="s">
        <v>917</v>
      </c>
      <c r="I2370" s="6">
        <v>-19</v>
      </c>
      <c r="J2370" s="13" t="str">
        <f>VLOOKUP(MONTH(Tabla7[[#This Row],[Fecha del movimiento]]),Tablas!$O$4:$P$15,2,0)</f>
        <v>May</v>
      </c>
      <c r="K2370" s="6">
        <f>YEAR(Tabla7[[#This Row],[Fecha del movimiento]])</f>
        <v>2018</v>
      </c>
    </row>
    <row r="2371" spans="2:11" x14ac:dyDescent="0.2">
      <c r="B2371" s="8">
        <v>43193</v>
      </c>
      <c r="C2371" s="6" t="s">
        <v>3213</v>
      </c>
      <c r="D2371" s="6">
        <v>300776</v>
      </c>
      <c r="E2371" s="6" t="s">
        <v>288</v>
      </c>
      <c r="F2371" s="6" t="s">
        <v>21</v>
      </c>
      <c r="G2371" s="6" t="s">
        <v>11</v>
      </c>
      <c r="H2371" s="6" t="s">
        <v>917</v>
      </c>
      <c r="I2371" s="6">
        <v>-8</v>
      </c>
      <c r="J2371" s="13" t="str">
        <f>VLOOKUP(MONTH(Tabla7[[#This Row],[Fecha del movimiento]]),Tablas!$O$4:$P$15,2,0)</f>
        <v>Abr</v>
      </c>
      <c r="K2371" s="6">
        <f>YEAR(Tabla7[[#This Row],[Fecha del movimiento]])</f>
        <v>2018</v>
      </c>
    </row>
    <row r="2372" spans="2:11" x14ac:dyDescent="0.2">
      <c r="B2372" s="8">
        <v>43186</v>
      </c>
      <c r="C2372" s="6" t="s">
        <v>3214</v>
      </c>
      <c r="D2372" s="6">
        <v>300029</v>
      </c>
      <c r="E2372" s="6" t="s">
        <v>803</v>
      </c>
      <c r="F2372" s="6" t="s">
        <v>21</v>
      </c>
      <c r="G2372" s="6" t="s">
        <v>2</v>
      </c>
      <c r="H2372" s="6" t="s">
        <v>923</v>
      </c>
      <c r="I2372" s="6">
        <v>11</v>
      </c>
      <c r="J2372" s="13" t="str">
        <f>VLOOKUP(MONTH(Tabla7[[#This Row],[Fecha del movimiento]]),Tablas!$O$4:$P$15,2,0)</f>
        <v>Mar</v>
      </c>
      <c r="K2372" s="6">
        <f>YEAR(Tabla7[[#This Row],[Fecha del movimiento]])</f>
        <v>2018</v>
      </c>
    </row>
    <row r="2373" spans="2:11" x14ac:dyDescent="0.2">
      <c r="B2373" s="8">
        <v>43300</v>
      </c>
      <c r="C2373" s="6" t="s">
        <v>3215</v>
      </c>
      <c r="D2373" s="6">
        <v>300447</v>
      </c>
      <c r="E2373" s="6" t="s">
        <v>562</v>
      </c>
      <c r="F2373" s="6" t="s">
        <v>21</v>
      </c>
      <c r="G2373" s="6" t="s">
        <v>12</v>
      </c>
      <c r="H2373" s="6" t="s">
        <v>917</v>
      </c>
      <c r="I2373" s="6">
        <v>-15</v>
      </c>
      <c r="J2373" s="13" t="str">
        <f>VLOOKUP(MONTH(Tabla7[[#This Row],[Fecha del movimiento]]),Tablas!$O$4:$P$15,2,0)</f>
        <v>Jul</v>
      </c>
      <c r="K2373" s="6">
        <f>YEAR(Tabla7[[#This Row],[Fecha del movimiento]])</f>
        <v>2018</v>
      </c>
    </row>
    <row r="2374" spans="2:11" x14ac:dyDescent="0.2">
      <c r="B2374" s="8">
        <v>43273</v>
      </c>
      <c r="C2374" s="6" t="s">
        <v>3216</v>
      </c>
      <c r="D2374" s="6">
        <v>300796</v>
      </c>
      <c r="E2374" s="6" t="s">
        <v>270</v>
      </c>
      <c r="F2374" s="6" t="s">
        <v>21</v>
      </c>
      <c r="G2374" s="6" t="s">
        <v>13</v>
      </c>
      <c r="H2374" s="6" t="s">
        <v>917</v>
      </c>
      <c r="I2374" s="6">
        <v>-5</v>
      </c>
      <c r="J2374" s="13" t="str">
        <f>VLOOKUP(MONTH(Tabla7[[#This Row],[Fecha del movimiento]]),Tablas!$O$4:$P$15,2,0)</f>
        <v>Jun</v>
      </c>
      <c r="K2374" s="6">
        <f>YEAR(Tabla7[[#This Row],[Fecha del movimiento]])</f>
        <v>2018</v>
      </c>
    </row>
    <row r="2375" spans="2:11" x14ac:dyDescent="0.2">
      <c r="B2375" s="8">
        <v>43343</v>
      </c>
      <c r="C2375" s="6" t="s">
        <v>3217</v>
      </c>
      <c r="D2375" s="6">
        <v>300987</v>
      </c>
      <c r="E2375" s="6" t="s">
        <v>89</v>
      </c>
      <c r="F2375" s="6" t="s">
        <v>21</v>
      </c>
      <c r="G2375" s="6" t="s">
        <v>10</v>
      </c>
      <c r="H2375" s="6" t="s">
        <v>917</v>
      </c>
      <c r="I2375" s="6">
        <v>-16</v>
      </c>
      <c r="J2375" s="13" t="str">
        <f>VLOOKUP(MONTH(Tabla7[[#This Row],[Fecha del movimiento]]),Tablas!$O$4:$P$15,2,0)</f>
        <v>Ago</v>
      </c>
      <c r="K2375" s="6">
        <f>YEAR(Tabla7[[#This Row],[Fecha del movimiento]])</f>
        <v>2018</v>
      </c>
    </row>
    <row r="2376" spans="2:11" x14ac:dyDescent="0.2">
      <c r="B2376" s="8">
        <v>43337</v>
      </c>
      <c r="C2376" s="6" t="s">
        <v>3218</v>
      </c>
      <c r="D2376" s="6">
        <v>300438</v>
      </c>
      <c r="E2376" s="6" t="s">
        <v>570</v>
      </c>
      <c r="F2376" s="6" t="s">
        <v>21</v>
      </c>
      <c r="G2376" s="6" t="s">
        <v>2</v>
      </c>
      <c r="H2376" s="6" t="s">
        <v>923</v>
      </c>
      <c r="I2376" s="6">
        <v>18</v>
      </c>
      <c r="J2376" s="13" t="str">
        <f>VLOOKUP(MONTH(Tabla7[[#This Row],[Fecha del movimiento]]),Tablas!$O$4:$P$15,2,0)</f>
        <v>Ago</v>
      </c>
      <c r="K2376" s="6">
        <f>YEAR(Tabla7[[#This Row],[Fecha del movimiento]])</f>
        <v>2018</v>
      </c>
    </row>
    <row r="2377" spans="2:11" x14ac:dyDescent="0.2">
      <c r="B2377" s="8">
        <v>43108</v>
      </c>
      <c r="C2377" s="6" t="s">
        <v>3219</v>
      </c>
      <c r="D2377" s="6">
        <v>300501</v>
      </c>
      <c r="E2377" s="6" t="s">
        <v>522</v>
      </c>
      <c r="F2377" s="6" t="s">
        <v>21</v>
      </c>
      <c r="G2377" s="6" t="s">
        <v>1</v>
      </c>
      <c r="H2377" s="6" t="s">
        <v>917</v>
      </c>
      <c r="I2377" s="6">
        <v>-13</v>
      </c>
      <c r="J2377" s="13" t="str">
        <f>VLOOKUP(MONTH(Tabla7[[#This Row],[Fecha del movimiento]]),Tablas!$O$4:$P$15,2,0)</f>
        <v>Ene</v>
      </c>
      <c r="K2377" s="6">
        <f>YEAR(Tabla7[[#This Row],[Fecha del movimiento]])</f>
        <v>2018</v>
      </c>
    </row>
    <row r="2378" spans="2:11" x14ac:dyDescent="0.2">
      <c r="B2378" s="8">
        <v>43261</v>
      </c>
      <c r="C2378" s="6" t="s">
        <v>3220</v>
      </c>
      <c r="D2378" s="6">
        <v>300428</v>
      </c>
      <c r="E2378" s="6" t="s">
        <v>32</v>
      </c>
      <c r="F2378" s="6" t="s">
        <v>21</v>
      </c>
      <c r="G2378" s="6" t="s">
        <v>2</v>
      </c>
      <c r="H2378" s="6" t="s">
        <v>923</v>
      </c>
      <c r="I2378" s="6">
        <v>17</v>
      </c>
      <c r="J2378" s="13" t="str">
        <f>VLOOKUP(MONTH(Tabla7[[#This Row],[Fecha del movimiento]]),Tablas!$O$4:$P$15,2,0)</f>
        <v>Jun</v>
      </c>
      <c r="K2378" s="6">
        <f>YEAR(Tabla7[[#This Row],[Fecha del movimiento]])</f>
        <v>2018</v>
      </c>
    </row>
    <row r="2379" spans="2:11" x14ac:dyDescent="0.2">
      <c r="B2379" s="8">
        <v>43166</v>
      </c>
      <c r="C2379" s="6" t="s">
        <v>3221</v>
      </c>
      <c r="D2379" s="6">
        <v>300381</v>
      </c>
      <c r="E2379" s="6" t="s">
        <v>609</v>
      </c>
      <c r="F2379" s="6" t="s">
        <v>21</v>
      </c>
      <c r="G2379" s="6" t="s">
        <v>2</v>
      </c>
      <c r="H2379" s="6" t="s">
        <v>917</v>
      </c>
      <c r="I2379" s="6">
        <v>-18</v>
      </c>
      <c r="J2379" s="13" t="str">
        <f>VLOOKUP(MONTH(Tabla7[[#This Row],[Fecha del movimiento]]),Tablas!$O$4:$P$15,2,0)</f>
        <v>Mar</v>
      </c>
      <c r="K2379" s="6">
        <f>YEAR(Tabla7[[#This Row],[Fecha del movimiento]])</f>
        <v>2018</v>
      </c>
    </row>
    <row r="2380" spans="2:11" x14ac:dyDescent="0.2">
      <c r="B2380" s="8">
        <v>43195</v>
      </c>
      <c r="C2380" s="6" t="s">
        <v>3222</v>
      </c>
      <c r="D2380" s="6">
        <v>301054</v>
      </c>
      <c r="E2380" s="6" t="s">
        <v>25</v>
      </c>
      <c r="F2380" s="6" t="s">
        <v>21</v>
      </c>
      <c r="G2380" s="6" t="s">
        <v>2</v>
      </c>
      <c r="H2380" s="6" t="s">
        <v>923</v>
      </c>
      <c r="I2380" s="6">
        <v>17</v>
      </c>
      <c r="J2380" s="13" t="str">
        <f>VLOOKUP(MONTH(Tabla7[[#This Row],[Fecha del movimiento]]),Tablas!$O$4:$P$15,2,0)</f>
        <v>Abr</v>
      </c>
      <c r="K2380" s="6">
        <f>YEAR(Tabla7[[#This Row],[Fecha del movimiento]])</f>
        <v>2018</v>
      </c>
    </row>
    <row r="2381" spans="2:11" x14ac:dyDescent="0.2">
      <c r="B2381" s="8">
        <v>43134</v>
      </c>
      <c r="C2381" s="6" t="s">
        <v>2322</v>
      </c>
      <c r="D2381" s="6">
        <v>300850</v>
      </c>
      <c r="E2381" s="6" t="s">
        <v>220</v>
      </c>
      <c r="F2381" s="6" t="s">
        <v>21</v>
      </c>
      <c r="G2381" s="6" t="s">
        <v>7</v>
      </c>
      <c r="H2381" s="6" t="s">
        <v>923</v>
      </c>
      <c r="I2381" s="6">
        <v>16</v>
      </c>
      <c r="J2381" s="13" t="str">
        <f>VLOOKUP(MONTH(Tabla7[[#This Row],[Fecha del movimiento]]),Tablas!$O$4:$P$15,2,0)</f>
        <v>Feb</v>
      </c>
      <c r="K2381" s="6">
        <f>YEAR(Tabla7[[#This Row],[Fecha del movimiento]])</f>
        <v>2018</v>
      </c>
    </row>
    <row r="2382" spans="2:11" x14ac:dyDescent="0.2">
      <c r="B2382" s="8">
        <v>43166</v>
      </c>
      <c r="C2382" s="6" t="s">
        <v>3223</v>
      </c>
      <c r="D2382" s="6">
        <v>300507</v>
      </c>
      <c r="E2382" s="6" t="s">
        <v>516</v>
      </c>
      <c r="F2382" s="6" t="s">
        <v>21</v>
      </c>
      <c r="G2382" s="6" t="s">
        <v>13</v>
      </c>
      <c r="H2382" s="6" t="s">
        <v>923</v>
      </c>
      <c r="I2382" s="6">
        <v>14</v>
      </c>
      <c r="J2382" s="13" t="str">
        <f>VLOOKUP(MONTH(Tabla7[[#This Row],[Fecha del movimiento]]),Tablas!$O$4:$P$15,2,0)</f>
        <v>Mar</v>
      </c>
      <c r="K2382" s="6">
        <f>YEAR(Tabla7[[#This Row],[Fecha del movimiento]])</f>
        <v>2018</v>
      </c>
    </row>
    <row r="2383" spans="2:11" x14ac:dyDescent="0.2">
      <c r="B2383" s="8">
        <v>43287</v>
      </c>
      <c r="C2383" s="6" t="s">
        <v>3224</v>
      </c>
      <c r="D2383" s="6">
        <v>300261</v>
      </c>
      <c r="E2383" s="6" t="s">
        <v>687</v>
      </c>
      <c r="F2383" s="6" t="s">
        <v>21</v>
      </c>
      <c r="G2383" s="6" t="s">
        <v>13</v>
      </c>
      <c r="H2383" s="6" t="s">
        <v>923</v>
      </c>
      <c r="I2383" s="6">
        <v>18</v>
      </c>
      <c r="J2383" s="13" t="str">
        <f>VLOOKUP(MONTH(Tabla7[[#This Row],[Fecha del movimiento]]),Tablas!$O$4:$P$15,2,0)</f>
        <v>Jul</v>
      </c>
      <c r="K2383" s="6">
        <f>YEAR(Tabla7[[#This Row],[Fecha del movimiento]])</f>
        <v>2018</v>
      </c>
    </row>
    <row r="2384" spans="2:11" x14ac:dyDescent="0.2">
      <c r="B2384" s="8">
        <v>43166</v>
      </c>
      <c r="C2384" s="6" t="s">
        <v>3225</v>
      </c>
      <c r="D2384" s="6">
        <v>300348</v>
      </c>
      <c r="E2384" s="6" t="s">
        <v>621</v>
      </c>
      <c r="F2384" s="6" t="s">
        <v>21</v>
      </c>
      <c r="G2384" s="6" t="s">
        <v>3</v>
      </c>
      <c r="H2384" s="6" t="s">
        <v>917</v>
      </c>
      <c r="I2384" s="6">
        <v>-13</v>
      </c>
      <c r="J2384" s="13" t="str">
        <f>VLOOKUP(MONTH(Tabla7[[#This Row],[Fecha del movimiento]]),Tablas!$O$4:$P$15,2,0)</f>
        <v>Mar</v>
      </c>
      <c r="K2384" s="6">
        <f>YEAR(Tabla7[[#This Row],[Fecha del movimiento]])</f>
        <v>2018</v>
      </c>
    </row>
    <row r="2385" spans="2:11" x14ac:dyDescent="0.2">
      <c r="B2385" s="8">
        <v>43263</v>
      </c>
      <c r="C2385" s="6" t="s">
        <v>3226</v>
      </c>
      <c r="D2385" s="6">
        <v>300273</v>
      </c>
      <c r="E2385" s="6" t="s">
        <v>679</v>
      </c>
      <c r="F2385" s="6" t="s">
        <v>21</v>
      </c>
      <c r="G2385" s="6" t="s">
        <v>13</v>
      </c>
      <c r="H2385" s="6" t="s">
        <v>923</v>
      </c>
      <c r="I2385" s="6">
        <v>13</v>
      </c>
      <c r="J2385" s="13" t="str">
        <f>VLOOKUP(MONTH(Tabla7[[#This Row],[Fecha del movimiento]]),Tablas!$O$4:$P$15,2,0)</f>
        <v>Jun</v>
      </c>
      <c r="K2385" s="6">
        <f>YEAR(Tabla7[[#This Row],[Fecha del movimiento]])</f>
        <v>2018</v>
      </c>
    </row>
    <row r="2386" spans="2:11" x14ac:dyDescent="0.2">
      <c r="B2386" s="8">
        <v>43221</v>
      </c>
      <c r="C2386" s="6" t="s">
        <v>3227</v>
      </c>
      <c r="D2386" s="6">
        <v>300688</v>
      </c>
      <c r="E2386" s="6" t="s">
        <v>366</v>
      </c>
      <c r="F2386" s="6" t="s">
        <v>21</v>
      </c>
      <c r="G2386" s="6" t="s">
        <v>1</v>
      </c>
      <c r="H2386" s="6" t="s">
        <v>923</v>
      </c>
      <c r="I2386" s="6">
        <v>17</v>
      </c>
      <c r="J2386" s="13" t="str">
        <f>VLOOKUP(MONTH(Tabla7[[#This Row],[Fecha del movimiento]]),Tablas!$O$4:$P$15,2,0)</f>
        <v>May</v>
      </c>
      <c r="K2386" s="6">
        <f>YEAR(Tabla7[[#This Row],[Fecha del movimiento]])</f>
        <v>2018</v>
      </c>
    </row>
    <row r="2387" spans="2:11" x14ac:dyDescent="0.2">
      <c r="B2387" s="8">
        <v>43224</v>
      </c>
      <c r="C2387" s="6" t="s">
        <v>3228</v>
      </c>
      <c r="D2387" s="6">
        <v>300781</v>
      </c>
      <c r="E2387" s="6" t="s">
        <v>284</v>
      </c>
      <c r="F2387" s="6" t="s">
        <v>21</v>
      </c>
      <c r="G2387" s="6" t="s">
        <v>9</v>
      </c>
      <c r="H2387" s="6" t="s">
        <v>923</v>
      </c>
      <c r="I2387" s="6">
        <v>11</v>
      </c>
      <c r="J2387" s="13" t="str">
        <f>VLOOKUP(MONTH(Tabla7[[#This Row],[Fecha del movimiento]]),Tablas!$O$4:$P$15,2,0)</f>
        <v>May</v>
      </c>
      <c r="K2387" s="6">
        <f>YEAR(Tabla7[[#This Row],[Fecha del movimiento]])</f>
        <v>2018</v>
      </c>
    </row>
    <row r="2388" spans="2:11" x14ac:dyDescent="0.2">
      <c r="B2388" s="8">
        <v>43225</v>
      </c>
      <c r="C2388" s="6" t="s">
        <v>3229</v>
      </c>
      <c r="D2388" s="6">
        <v>300420</v>
      </c>
      <c r="E2388" s="6" t="s">
        <v>582</v>
      </c>
      <c r="F2388" s="6" t="s">
        <v>21</v>
      </c>
      <c r="G2388" s="6" t="s">
        <v>0</v>
      </c>
      <c r="H2388" s="6" t="s">
        <v>917</v>
      </c>
      <c r="I2388" s="6">
        <v>-9</v>
      </c>
      <c r="J2388" s="13" t="str">
        <f>VLOOKUP(MONTH(Tabla7[[#This Row],[Fecha del movimiento]]),Tablas!$O$4:$P$15,2,0)</f>
        <v>May</v>
      </c>
      <c r="K2388" s="6">
        <f>YEAR(Tabla7[[#This Row],[Fecha del movimiento]])</f>
        <v>2018</v>
      </c>
    </row>
    <row r="2389" spans="2:11" x14ac:dyDescent="0.2">
      <c r="B2389" s="8">
        <v>43106</v>
      </c>
      <c r="C2389" s="6" t="s">
        <v>2366</v>
      </c>
      <c r="D2389" s="6">
        <v>300195</v>
      </c>
      <c r="E2389" s="6" t="s">
        <v>732</v>
      </c>
      <c r="F2389" s="6" t="s">
        <v>21</v>
      </c>
      <c r="G2389" s="6" t="s">
        <v>7</v>
      </c>
      <c r="H2389" s="6" t="s">
        <v>917</v>
      </c>
      <c r="I2389" s="6">
        <v>-20</v>
      </c>
      <c r="J2389" s="13" t="str">
        <f>VLOOKUP(MONTH(Tabla7[[#This Row],[Fecha del movimiento]]),Tablas!$O$4:$P$15,2,0)</f>
        <v>Ene</v>
      </c>
      <c r="K2389" s="6">
        <f>YEAR(Tabla7[[#This Row],[Fecha del movimiento]])</f>
        <v>2018</v>
      </c>
    </row>
    <row r="2390" spans="2:11" x14ac:dyDescent="0.2">
      <c r="B2390" s="8">
        <v>43170</v>
      </c>
      <c r="C2390" s="6" t="s">
        <v>3230</v>
      </c>
      <c r="D2390" s="6">
        <v>300364</v>
      </c>
      <c r="E2390" s="6" t="s">
        <v>187</v>
      </c>
      <c r="F2390" s="6" t="s">
        <v>21</v>
      </c>
      <c r="G2390" s="6" t="s">
        <v>11</v>
      </c>
      <c r="H2390" s="6" t="s">
        <v>923</v>
      </c>
      <c r="I2390" s="6">
        <v>10</v>
      </c>
      <c r="J2390" s="13" t="str">
        <f>VLOOKUP(MONTH(Tabla7[[#This Row],[Fecha del movimiento]]),Tablas!$O$4:$P$15,2,0)</f>
        <v>Mar</v>
      </c>
      <c r="K2390" s="6">
        <f>YEAR(Tabla7[[#This Row],[Fecha del movimiento]])</f>
        <v>2018</v>
      </c>
    </row>
    <row r="2391" spans="2:11" x14ac:dyDescent="0.2">
      <c r="B2391" s="8">
        <v>43101</v>
      </c>
      <c r="C2391" s="6" t="s">
        <v>3231</v>
      </c>
      <c r="D2391" s="6">
        <v>300828</v>
      </c>
      <c r="E2391" s="6" t="s">
        <v>241</v>
      </c>
      <c r="F2391" s="6" t="s">
        <v>21</v>
      </c>
      <c r="G2391" s="6" t="s">
        <v>7</v>
      </c>
      <c r="H2391" s="6" t="s">
        <v>923</v>
      </c>
      <c r="I2391" s="6">
        <v>14</v>
      </c>
      <c r="J2391" s="13" t="str">
        <f>VLOOKUP(MONTH(Tabla7[[#This Row],[Fecha del movimiento]]),Tablas!$O$4:$P$15,2,0)</f>
        <v>Ene</v>
      </c>
      <c r="K2391" s="6">
        <f>YEAR(Tabla7[[#This Row],[Fecha del movimiento]])</f>
        <v>2018</v>
      </c>
    </row>
    <row r="2392" spans="2:11" x14ac:dyDescent="0.2">
      <c r="B2392" s="8">
        <v>43231</v>
      </c>
      <c r="C2392" s="6" t="s">
        <v>3232</v>
      </c>
      <c r="D2392" s="6">
        <v>300161</v>
      </c>
      <c r="E2392" s="6" t="s">
        <v>319</v>
      </c>
      <c r="F2392" s="6" t="s">
        <v>21</v>
      </c>
      <c r="G2392" s="6" t="s">
        <v>2</v>
      </c>
      <c r="H2392" s="6" t="s">
        <v>923</v>
      </c>
      <c r="I2392" s="6">
        <v>12</v>
      </c>
      <c r="J2392" s="13" t="str">
        <f>VLOOKUP(MONTH(Tabla7[[#This Row],[Fecha del movimiento]]),Tablas!$O$4:$P$15,2,0)</f>
        <v>May</v>
      </c>
      <c r="K2392" s="6">
        <f>YEAR(Tabla7[[#This Row],[Fecha del movimiento]])</f>
        <v>2018</v>
      </c>
    </row>
    <row r="2393" spans="2:11" x14ac:dyDescent="0.2">
      <c r="B2393" s="8">
        <v>43198</v>
      </c>
      <c r="C2393" s="6" t="s">
        <v>3233</v>
      </c>
      <c r="D2393" s="6">
        <v>300093</v>
      </c>
      <c r="E2393" s="6" t="s">
        <v>415</v>
      </c>
      <c r="F2393" s="6" t="s">
        <v>21</v>
      </c>
      <c r="G2393" s="6" t="s">
        <v>13</v>
      </c>
      <c r="H2393" s="6" t="s">
        <v>923</v>
      </c>
      <c r="I2393" s="6">
        <v>15</v>
      </c>
      <c r="J2393" s="13" t="str">
        <f>VLOOKUP(MONTH(Tabla7[[#This Row],[Fecha del movimiento]]),Tablas!$O$4:$P$15,2,0)</f>
        <v>Abr</v>
      </c>
      <c r="K2393" s="6">
        <f>YEAR(Tabla7[[#This Row],[Fecha del movimiento]])</f>
        <v>2018</v>
      </c>
    </row>
    <row r="2394" spans="2:11" x14ac:dyDescent="0.2">
      <c r="B2394" s="8">
        <v>43285</v>
      </c>
      <c r="C2394" s="6" t="s">
        <v>3234</v>
      </c>
      <c r="D2394" s="6">
        <v>300617</v>
      </c>
      <c r="E2394" s="6" t="s">
        <v>425</v>
      </c>
      <c r="F2394" s="6" t="s">
        <v>21</v>
      </c>
      <c r="G2394" s="6" t="s">
        <v>2</v>
      </c>
      <c r="H2394" s="6" t="s">
        <v>917</v>
      </c>
      <c r="I2394" s="6">
        <v>-8</v>
      </c>
      <c r="J2394" s="13" t="str">
        <f>VLOOKUP(MONTH(Tabla7[[#This Row],[Fecha del movimiento]]),Tablas!$O$4:$P$15,2,0)</f>
        <v>Jul</v>
      </c>
      <c r="K2394" s="6">
        <f>YEAR(Tabla7[[#This Row],[Fecha del movimiento]])</f>
        <v>2018</v>
      </c>
    </row>
    <row r="2395" spans="2:11" x14ac:dyDescent="0.2">
      <c r="B2395" s="8">
        <v>43142</v>
      </c>
      <c r="C2395" s="6" t="s">
        <v>1021</v>
      </c>
      <c r="D2395" s="6">
        <v>300397</v>
      </c>
      <c r="E2395" s="6" t="s">
        <v>597</v>
      </c>
      <c r="F2395" s="6" t="s">
        <v>21</v>
      </c>
      <c r="G2395" s="6" t="s">
        <v>1</v>
      </c>
      <c r="H2395" s="6" t="s">
        <v>917</v>
      </c>
      <c r="I2395" s="6">
        <v>-16</v>
      </c>
      <c r="J2395" s="13" t="str">
        <f>VLOOKUP(MONTH(Tabla7[[#This Row],[Fecha del movimiento]]),Tablas!$O$4:$P$15,2,0)</f>
        <v>Feb</v>
      </c>
      <c r="K2395" s="6">
        <f>YEAR(Tabla7[[#This Row],[Fecha del movimiento]])</f>
        <v>2018</v>
      </c>
    </row>
    <row r="2396" spans="2:11" x14ac:dyDescent="0.2">
      <c r="B2396" s="8">
        <v>43292</v>
      </c>
      <c r="C2396" s="6" t="s">
        <v>3235</v>
      </c>
      <c r="D2396" s="6">
        <v>300806</v>
      </c>
      <c r="E2396" s="6" t="s">
        <v>261</v>
      </c>
      <c r="F2396" s="6" t="s">
        <v>21</v>
      </c>
      <c r="G2396" s="6" t="s">
        <v>6</v>
      </c>
      <c r="H2396" s="6" t="s">
        <v>917</v>
      </c>
      <c r="I2396" s="6">
        <v>-17</v>
      </c>
      <c r="J2396" s="13" t="str">
        <f>VLOOKUP(MONTH(Tabla7[[#This Row],[Fecha del movimiento]]),Tablas!$O$4:$P$15,2,0)</f>
        <v>Jul</v>
      </c>
      <c r="K2396" s="6">
        <f>YEAR(Tabla7[[#This Row],[Fecha del movimiento]])</f>
        <v>2018</v>
      </c>
    </row>
    <row r="2397" spans="2:11" x14ac:dyDescent="0.2">
      <c r="B2397" s="8">
        <v>43258</v>
      </c>
      <c r="C2397" s="6" t="s">
        <v>3236</v>
      </c>
      <c r="D2397" s="6">
        <v>300243</v>
      </c>
      <c r="E2397" s="6" t="s">
        <v>62</v>
      </c>
      <c r="F2397" s="6" t="s">
        <v>21</v>
      </c>
      <c r="G2397" s="6" t="s">
        <v>3</v>
      </c>
      <c r="H2397" s="6" t="s">
        <v>917</v>
      </c>
      <c r="I2397" s="6">
        <v>-20</v>
      </c>
      <c r="J2397" s="13" t="str">
        <f>VLOOKUP(MONTH(Tabla7[[#This Row],[Fecha del movimiento]]),Tablas!$O$4:$P$15,2,0)</f>
        <v>Jun</v>
      </c>
      <c r="K2397" s="6">
        <f>YEAR(Tabla7[[#This Row],[Fecha del movimiento]])</f>
        <v>2018</v>
      </c>
    </row>
    <row r="2398" spans="2:11" x14ac:dyDescent="0.2">
      <c r="B2398" s="8">
        <v>43291</v>
      </c>
      <c r="C2398" s="6" t="s">
        <v>3237</v>
      </c>
      <c r="D2398" s="6">
        <v>300859</v>
      </c>
      <c r="E2398" s="6" t="s">
        <v>212</v>
      </c>
      <c r="F2398" s="6" t="s">
        <v>21</v>
      </c>
      <c r="G2398" s="6" t="s">
        <v>11</v>
      </c>
      <c r="H2398" s="6" t="s">
        <v>917</v>
      </c>
      <c r="I2398" s="6">
        <v>-18</v>
      </c>
      <c r="J2398" s="13" t="str">
        <f>VLOOKUP(MONTH(Tabla7[[#This Row],[Fecha del movimiento]]),Tablas!$O$4:$P$15,2,0)</f>
        <v>Jul</v>
      </c>
      <c r="K2398" s="6">
        <f>YEAR(Tabla7[[#This Row],[Fecha del movimiento]])</f>
        <v>2018</v>
      </c>
    </row>
    <row r="2399" spans="2:11" x14ac:dyDescent="0.2">
      <c r="B2399" s="8">
        <v>43106</v>
      </c>
      <c r="C2399" s="6" t="s">
        <v>2138</v>
      </c>
      <c r="D2399" s="6">
        <v>300726</v>
      </c>
      <c r="E2399" s="6" t="s">
        <v>332</v>
      </c>
      <c r="F2399" s="6" t="s">
        <v>21</v>
      </c>
      <c r="G2399" s="6" t="s">
        <v>3</v>
      </c>
      <c r="H2399" s="6" t="s">
        <v>923</v>
      </c>
      <c r="I2399" s="6">
        <v>12</v>
      </c>
      <c r="J2399" s="13" t="str">
        <f>VLOOKUP(MONTH(Tabla7[[#This Row],[Fecha del movimiento]]),Tablas!$O$4:$P$15,2,0)</f>
        <v>Ene</v>
      </c>
      <c r="K2399" s="6">
        <f>YEAR(Tabla7[[#This Row],[Fecha del movimiento]])</f>
        <v>2018</v>
      </c>
    </row>
    <row r="2400" spans="2:11" x14ac:dyDescent="0.2">
      <c r="B2400" s="8">
        <v>43198</v>
      </c>
      <c r="C2400" s="6" t="s">
        <v>2013</v>
      </c>
      <c r="D2400" s="6">
        <v>301041</v>
      </c>
      <c r="E2400" s="6" t="s">
        <v>38</v>
      </c>
      <c r="F2400" s="6" t="s">
        <v>21</v>
      </c>
      <c r="G2400" s="6" t="s">
        <v>11</v>
      </c>
      <c r="H2400" s="6" t="s">
        <v>923</v>
      </c>
      <c r="I2400" s="6">
        <v>12</v>
      </c>
      <c r="J2400" s="13" t="str">
        <f>VLOOKUP(MONTH(Tabla7[[#This Row],[Fecha del movimiento]]),Tablas!$O$4:$P$15,2,0)</f>
        <v>Abr</v>
      </c>
      <c r="K2400" s="6">
        <f>YEAR(Tabla7[[#This Row],[Fecha del movimiento]])</f>
        <v>2018</v>
      </c>
    </row>
    <row r="2401" spans="2:11" x14ac:dyDescent="0.2">
      <c r="B2401" s="8">
        <v>43333</v>
      </c>
      <c r="C2401" s="6" t="s">
        <v>3238</v>
      </c>
      <c r="D2401" s="6">
        <v>300564</v>
      </c>
      <c r="E2401" s="6" t="s">
        <v>391</v>
      </c>
      <c r="F2401" s="6" t="s">
        <v>21</v>
      </c>
      <c r="G2401" s="6" t="s">
        <v>2</v>
      </c>
      <c r="H2401" s="6" t="s">
        <v>917</v>
      </c>
      <c r="I2401" s="6">
        <v>-17</v>
      </c>
      <c r="J2401" s="13" t="str">
        <f>VLOOKUP(MONTH(Tabla7[[#This Row],[Fecha del movimiento]]),Tablas!$O$4:$P$15,2,0)</f>
        <v>Ago</v>
      </c>
      <c r="K2401" s="6">
        <f>YEAR(Tabla7[[#This Row],[Fecha del movimiento]])</f>
        <v>2018</v>
      </c>
    </row>
    <row r="2402" spans="2:11" x14ac:dyDescent="0.2">
      <c r="B2402" s="8">
        <v>43177</v>
      </c>
      <c r="C2402" s="6" t="s">
        <v>3239</v>
      </c>
      <c r="D2402" s="6">
        <v>300104</v>
      </c>
      <c r="E2402" s="6" t="s">
        <v>769</v>
      </c>
      <c r="F2402" s="6" t="s">
        <v>21</v>
      </c>
      <c r="G2402" s="6" t="s">
        <v>5</v>
      </c>
      <c r="H2402" s="6" t="s">
        <v>923</v>
      </c>
      <c r="I2402" s="6">
        <v>14</v>
      </c>
      <c r="J2402" s="13" t="str">
        <f>VLOOKUP(MONTH(Tabla7[[#This Row],[Fecha del movimiento]]),Tablas!$O$4:$P$15,2,0)</f>
        <v>Mar</v>
      </c>
      <c r="K2402" s="6">
        <f>YEAR(Tabla7[[#This Row],[Fecha del movimiento]])</f>
        <v>2018</v>
      </c>
    </row>
    <row r="2403" spans="2:11" x14ac:dyDescent="0.2">
      <c r="B2403" s="8">
        <v>43169</v>
      </c>
      <c r="C2403" s="6" t="s">
        <v>3240</v>
      </c>
      <c r="D2403" s="6">
        <v>300051</v>
      </c>
      <c r="E2403" s="6" t="s">
        <v>794</v>
      </c>
      <c r="F2403" s="6" t="s">
        <v>21</v>
      </c>
      <c r="G2403" s="6" t="s">
        <v>12</v>
      </c>
      <c r="H2403" s="6" t="s">
        <v>917</v>
      </c>
      <c r="I2403" s="6">
        <v>-20</v>
      </c>
      <c r="J2403" s="13" t="str">
        <f>VLOOKUP(MONTH(Tabla7[[#This Row],[Fecha del movimiento]]),Tablas!$O$4:$P$15,2,0)</f>
        <v>Mar</v>
      </c>
      <c r="K2403" s="6">
        <f>YEAR(Tabla7[[#This Row],[Fecha del movimiento]])</f>
        <v>2018</v>
      </c>
    </row>
    <row r="2404" spans="2:11" x14ac:dyDescent="0.2">
      <c r="B2404" s="8">
        <v>43250</v>
      </c>
      <c r="C2404" s="6" t="s">
        <v>3241</v>
      </c>
      <c r="D2404" s="6">
        <v>300688</v>
      </c>
      <c r="E2404" s="6" t="s">
        <v>366</v>
      </c>
      <c r="F2404" s="6" t="s">
        <v>21</v>
      </c>
      <c r="G2404" s="6" t="s">
        <v>1</v>
      </c>
      <c r="H2404" s="6" t="s">
        <v>917</v>
      </c>
      <c r="I2404" s="6">
        <v>-14</v>
      </c>
      <c r="J2404" s="13" t="str">
        <f>VLOOKUP(MONTH(Tabla7[[#This Row],[Fecha del movimiento]]),Tablas!$O$4:$P$15,2,0)</f>
        <v>May</v>
      </c>
      <c r="K2404" s="6">
        <f>YEAR(Tabla7[[#This Row],[Fecha del movimiento]])</f>
        <v>2018</v>
      </c>
    </row>
    <row r="2405" spans="2:11" x14ac:dyDescent="0.2">
      <c r="B2405" s="8">
        <v>43190</v>
      </c>
      <c r="C2405" s="6" t="s">
        <v>3242</v>
      </c>
      <c r="D2405" s="6">
        <v>301042</v>
      </c>
      <c r="E2405" s="6" t="s">
        <v>37</v>
      </c>
      <c r="F2405" s="6" t="s">
        <v>21</v>
      </c>
      <c r="G2405" s="6" t="s">
        <v>12</v>
      </c>
      <c r="H2405" s="6" t="s">
        <v>923</v>
      </c>
      <c r="I2405" s="6">
        <v>11</v>
      </c>
      <c r="J2405" s="13" t="str">
        <f>VLOOKUP(MONTH(Tabla7[[#This Row],[Fecha del movimiento]]),Tablas!$O$4:$P$15,2,0)</f>
        <v>Mar</v>
      </c>
      <c r="K2405" s="6">
        <f>YEAR(Tabla7[[#This Row],[Fecha del movimiento]])</f>
        <v>2018</v>
      </c>
    </row>
    <row r="2406" spans="2:11" x14ac:dyDescent="0.2">
      <c r="B2406" s="8">
        <v>43119</v>
      </c>
      <c r="C2406" s="6" t="s">
        <v>3243</v>
      </c>
      <c r="D2406" s="6">
        <v>300970</v>
      </c>
      <c r="E2406" s="6" t="s">
        <v>105</v>
      </c>
      <c r="F2406" s="6" t="s">
        <v>21</v>
      </c>
      <c r="G2406" s="6" t="s">
        <v>13</v>
      </c>
      <c r="H2406" s="6" t="s">
        <v>917</v>
      </c>
      <c r="I2406" s="6">
        <v>-6</v>
      </c>
      <c r="J2406" s="13" t="str">
        <f>VLOOKUP(MONTH(Tabla7[[#This Row],[Fecha del movimiento]]),Tablas!$O$4:$P$15,2,0)</f>
        <v>Ene</v>
      </c>
      <c r="K2406" s="6">
        <f>YEAR(Tabla7[[#This Row],[Fecha del movimiento]])</f>
        <v>2018</v>
      </c>
    </row>
    <row r="2407" spans="2:11" x14ac:dyDescent="0.2">
      <c r="B2407" s="8">
        <v>43289</v>
      </c>
      <c r="C2407" s="6" t="s">
        <v>3244</v>
      </c>
      <c r="D2407" s="6">
        <v>300417</v>
      </c>
      <c r="E2407" s="6" t="s">
        <v>585</v>
      </c>
      <c r="F2407" s="6" t="s">
        <v>21</v>
      </c>
      <c r="G2407" s="6" t="s">
        <v>6</v>
      </c>
      <c r="H2407" s="6" t="s">
        <v>917</v>
      </c>
      <c r="I2407" s="6">
        <v>-18</v>
      </c>
      <c r="J2407" s="13" t="str">
        <f>VLOOKUP(MONTH(Tabla7[[#This Row],[Fecha del movimiento]]),Tablas!$O$4:$P$15,2,0)</f>
        <v>Jul</v>
      </c>
      <c r="K2407" s="6">
        <f>YEAR(Tabla7[[#This Row],[Fecha del movimiento]])</f>
        <v>2018</v>
      </c>
    </row>
    <row r="2408" spans="2:11" x14ac:dyDescent="0.2">
      <c r="B2408" s="8">
        <v>43288</v>
      </c>
      <c r="C2408" s="6" t="s">
        <v>3245</v>
      </c>
      <c r="D2408" s="6">
        <v>300231</v>
      </c>
      <c r="E2408" s="6" t="s">
        <v>707</v>
      </c>
      <c r="F2408" s="6" t="s">
        <v>21</v>
      </c>
      <c r="G2408" s="6" t="s">
        <v>6</v>
      </c>
      <c r="H2408" s="6" t="s">
        <v>923</v>
      </c>
      <c r="I2408" s="6">
        <v>13</v>
      </c>
      <c r="J2408" s="13" t="str">
        <f>VLOOKUP(MONTH(Tabla7[[#This Row],[Fecha del movimiento]]),Tablas!$O$4:$P$15,2,0)</f>
        <v>Jul</v>
      </c>
      <c r="K2408" s="6">
        <f>YEAR(Tabla7[[#This Row],[Fecha del movimiento]])</f>
        <v>2018</v>
      </c>
    </row>
    <row r="2409" spans="2:11" x14ac:dyDescent="0.2">
      <c r="B2409" s="8">
        <v>43278</v>
      </c>
      <c r="C2409" s="6" t="s">
        <v>3246</v>
      </c>
      <c r="D2409" s="6">
        <v>300436</v>
      </c>
      <c r="E2409" s="6" t="s">
        <v>571</v>
      </c>
      <c r="F2409" s="6" t="s">
        <v>21</v>
      </c>
      <c r="G2409" s="6" t="s">
        <v>13</v>
      </c>
      <c r="H2409" s="6" t="s">
        <v>923</v>
      </c>
      <c r="I2409" s="6">
        <v>16</v>
      </c>
      <c r="J2409" s="13" t="str">
        <f>VLOOKUP(MONTH(Tabla7[[#This Row],[Fecha del movimiento]]),Tablas!$O$4:$P$15,2,0)</f>
        <v>Jun</v>
      </c>
      <c r="K2409" s="6">
        <f>YEAR(Tabla7[[#This Row],[Fecha del movimiento]])</f>
        <v>2018</v>
      </c>
    </row>
    <row r="2410" spans="2:11" x14ac:dyDescent="0.2">
      <c r="B2410" s="8">
        <v>43332</v>
      </c>
      <c r="C2410" s="6" t="s">
        <v>3247</v>
      </c>
      <c r="D2410" s="6">
        <v>300829</v>
      </c>
      <c r="E2410" s="6" t="s">
        <v>240</v>
      </c>
      <c r="F2410" s="6" t="s">
        <v>21</v>
      </c>
      <c r="G2410" s="6" t="s">
        <v>2</v>
      </c>
      <c r="H2410" s="6" t="s">
        <v>923</v>
      </c>
      <c r="I2410" s="6">
        <v>10</v>
      </c>
      <c r="J2410" s="13" t="str">
        <f>VLOOKUP(MONTH(Tabla7[[#This Row],[Fecha del movimiento]]),Tablas!$O$4:$P$15,2,0)</f>
        <v>Ago</v>
      </c>
      <c r="K2410" s="6">
        <f>YEAR(Tabla7[[#This Row],[Fecha del movimiento]])</f>
        <v>2018</v>
      </c>
    </row>
    <row r="2411" spans="2:11" x14ac:dyDescent="0.2">
      <c r="B2411" s="8">
        <v>43101</v>
      </c>
      <c r="C2411" s="6" t="s">
        <v>3248</v>
      </c>
      <c r="D2411" s="6">
        <v>300745</v>
      </c>
      <c r="E2411" s="6" t="s">
        <v>269</v>
      </c>
      <c r="F2411" s="6" t="s">
        <v>21</v>
      </c>
      <c r="G2411" s="6" t="s">
        <v>10</v>
      </c>
      <c r="H2411" s="6" t="s">
        <v>923</v>
      </c>
      <c r="I2411" s="6">
        <v>20</v>
      </c>
      <c r="J2411" s="13" t="str">
        <f>VLOOKUP(MONTH(Tabla7[[#This Row],[Fecha del movimiento]]),Tablas!$O$4:$P$15,2,0)</f>
        <v>Ene</v>
      </c>
      <c r="K2411" s="6">
        <f>YEAR(Tabla7[[#This Row],[Fecha del movimiento]])</f>
        <v>2018</v>
      </c>
    </row>
    <row r="2412" spans="2:11" x14ac:dyDescent="0.2">
      <c r="B2412" s="8">
        <v>43102</v>
      </c>
      <c r="C2412" s="6" t="s">
        <v>3249</v>
      </c>
      <c r="D2412" s="6">
        <v>301034</v>
      </c>
      <c r="E2412" s="6" t="s">
        <v>45</v>
      </c>
      <c r="F2412" s="6" t="s">
        <v>21</v>
      </c>
      <c r="G2412" s="6" t="s">
        <v>13</v>
      </c>
      <c r="H2412" s="6" t="s">
        <v>917</v>
      </c>
      <c r="I2412" s="6">
        <v>-8</v>
      </c>
      <c r="J2412" s="13" t="str">
        <f>VLOOKUP(MONTH(Tabla7[[#This Row],[Fecha del movimiento]]),Tablas!$O$4:$P$15,2,0)</f>
        <v>Ene</v>
      </c>
      <c r="K2412" s="6">
        <f>YEAR(Tabla7[[#This Row],[Fecha del movimiento]])</f>
        <v>2018</v>
      </c>
    </row>
    <row r="2413" spans="2:11" x14ac:dyDescent="0.2">
      <c r="B2413" s="8">
        <v>43247</v>
      </c>
      <c r="C2413" s="6" t="s">
        <v>3250</v>
      </c>
      <c r="D2413" s="6">
        <v>300837</v>
      </c>
      <c r="E2413" s="6" t="s">
        <v>232</v>
      </c>
      <c r="F2413" s="6" t="s">
        <v>21</v>
      </c>
      <c r="G2413" s="6" t="s">
        <v>2</v>
      </c>
      <c r="H2413" s="6" t="s">
        <v>923</v>
      </c>
      <c r="I2413" s="6">
        <v>13</v>
      </c>
      <c r="J2413" s="13" t="str">
        <f>VLOOKUP(MONTH(Tabla7[[#This Row],[Fecha del movimiento]]),Tablas!$O$4:$P$15,2,0)</f>
        <v>May</v>
      </c>
      <c r="K2413" s="6">
        <f>YEAR(Tabla7[[#This Row],[Fecha del movimiento]])</f>
        <v>2018</v>
      </c>
    </row>
    <row r="2414" spans="2:11" x14ac:dyDescent="0.2">
      <c r="B2414" s="8">
        <v>43265</v>
      </c>
      <c r="C2414" s="6" t="s">
        <v>3251</v>
      </c>
      <c r="D2414" s="6">
        <v>300731</v>
      </c>
      <c r="E2414" s="6" t="s">
        <v>327</v>
      </c>
      <c r="F2414" s="6" t="s">
        <v>21</v>
      </c>
      <c r="G2414" s="6" t="s">
        <v>9</v>
      </c>
      <c r="H2414" s="6" t="s">
        <v>917</v>
      </c>
      <c r="I2414" s="6">
        <v>-9</v>
      </c>
      <c r="J2414" s="13" t="str">
        <f>VLOOKUP(MONTH(Tabla7[[#This Row],[Fecha del movimiento]]),Tablas!$O$4:$P$15,2,0)</f>
        <v>Jun</v>
      </c>
      <c r="K2414" s="6">
        <f>YEAR(Tabla7[[#This Row],[Fecha del movimiento]])</f>
        <v>2018</v>
      </c>
    </row>
    <row r="2415" spans="2:11" x14ac:dyDescent="0.2">
      <c r="B2415" s="8">
        <v>43278</v>
      </c>
      <c r="C2415" s="6" t="s">
        <v>3252</v>
      </c>
      <c r="D2415" s="6">
        <v>300775</v>
      </c>
      <c r="E2415" s="6" t="s">
        <v>289</v>
      </c>
      <c r="F2415" s="6" t="s">
        <v>21</v>
      </c>
      <c r="G2415" s="6" t="s">
        <v>7</v>
      </c>
      <c r="H2415" s="6" t="s">
        <v>923</v>
      </c>
      <c r="I2415" s="6">
        <v>14</v>
      </c>
      <c r="J2415" s="13" t="str">
        <f>VLOOKUP(MONTH(Tabla7[[#This Row],[Fecha del movimiento]]),Tablas!$O$4:$P$15,2,0)</f>
        <v>Jun</v>
      </c>
      <c r="K2415" s="6">
        <f>YEAR(Tabla7[[#This Row],[Fecha del movimiento]])</f>
        <v>2018</v>
      </c>
    </row>
    <row r="2416" spans="2:11" x14ac:dyDescent="0.2">
      <c r="B2416" s="8">
        <v>43220</v>
      </c>
      <c r="C2416" s="6" t="s">
        <v>3253</v>
      </c>
      <c r="D2416" s="6">
        <v>300449</v>
      </c>
      <c r="E2416" s="6" t="s">
        <v>561</v>
      </c>
      <c r="F2416" s="6" t="s">
        <v>21</v>
      </c>
      <c r="G2416" s="6" t="s">
        <v>13</v>
      </c>
      <c r="H2416" s="6" t="s">
        <v>917</v>
      </c>
      <c r="I2416" s="6">
        <v>-8</v>
      </c>
      <c r="J2416" s="13" t="str">
        <f>VLOOKUP(MONTH(Tabla7[[#This Row],[Fecha del movimiento]]),Tablas!$O$4:$P$15,2,0)</f>
        <v>Abr</v>
      </c>
      <c r="K2416" s="6">
        <f>YEAR(Tabla7[[#This Row],[Fecha del movimiento]])</f>
        <v>2018</v>
      </c>
    </row>
    <row r="2417" spans="2:11" x14ac:dyDescent="0.2">
      <c r="B2417" s="8">
        <v>43174</v>
      </c>
      <c r="C2417" s="6" t="s">
        <v>3254</v>
      </c>
      <c r="D2417" s="6">
        <v>300920</v>
      </c>
      <c r="E2417" s="6" t="s">
        <v>152</v>
      </c>
      <c r="F2417" s="6" t="s">
        <v>21</v>
      </c>
      <c r="G2417" s="6" t="s">
        <v>6</v>
      </c>
      <c r="H2417" s="6" t="s">
        <v>917</v>
      </c>
      <c r="I2417" s="6">
        <v>-6</v>
      </c>
      <c r="J2417" s="13" t="str">
        <f>VLOOKUP(MONTH(Tabla7[[#This Row],[Fecha del movimiento]]),Tablas!$O$4:$P$15,2,0)</f>
        <v>Mar</v>
      </c>
      <c r="K2417" s="6">
        <f>YEAR(Tabla7[[#This Row],[Fecha del movimiento]])</f>
        <v>2018</v>
      </c>
    </row>
    <row r="2418" spans="2:11" x14ac:dyDescent="0.2">
      <c r="B2418" s="8">
        <v>43168</v>
      </c>
      <c r="C2418" s="6" t="s">
        <v>3255</v>
      </c>
      <c r="D2418" s="6">
        <v>300457</v>
      </c>
      <c r="E2418" s="6" t="s">
        <v>555</v>
      </c>
      <c r="F2418" s="6" t="s">
        <v>21</v>
      </c>
      <c r="G2418" s="6" t="s">
        <v>10</v>
      </c>
      <c r="H2418" s="6" t="s">
        <v>917</v>
      </c>
      <c r="I2418" s="6">
        <v>-7</v>
      </c>
      <c r="J2418" s="13" t="str">
        <f>VLOOKUP(MONTH(Tabla7[[#This Row],[Fecha del movimiento]]),Tablas!$O$4:$P$15,2,0)</f>
        <v>Mar</v>
      </c>
      <c r="K2418" s="6">
        <f>YEAR(Tabla7[[#This Row],[Fecha del movimiento]])</f>
        <v>2018</v>
      </c>
    </row>
    <row r="2419" spans="2:11" x14ac:dyDescent="0.2">
      <c r="B2419" s="8">
        <v>43268</v>
      </c>
      <c r="C2419" s="6" t="s">
        <v>2348</v>
      </c>
      <c r="D2419" s="6">
        <v>300745</v>
      </c>
      <c r="E2419" s="6" t="s">
        <v>269</v>
      </c>
      <c r="F2419" s="6" t="s">
        <v>21</v>
      </c>
      <c r="G2419" s="6" t="s">
        <v>10</v>
      </c>
      <c r="H2419" s="6" t="s">
        <v>917</v>
      </c>
      <c r="I2419" s="6">
        <v>-11</v>
      </c>
      <c r="J2419" s="13" t="str">
        <f>VLOOKUP(MONTH(Tabla7[[#This Row],[Fecha del movimiento]]),Tablas!$O$4:$P$15,2,0)</f>
        <v>Jun</v>
      </c>
      <c r="K2419" s="6">
        <f>YEAR(Tabla7[[#This Row],[Fecha del movimiento]])</f>
        <v>2018</v>
      </c>
    </row>
    <row r="2420" spans="2:11" x14ac:dyDescent="0.2">
      <c r="B2420" s="8">
        <v>43149</v>
      </c>
      <c r="C2420" s="6" t="s">
        <v>3256</v>
      </c>
      <c r="D2420" s="6">
        <v>300952</v>
      </c>
      <c r="E2420" s="6" t="s">
        <v>123</v>
      </c>
      <c r="F2420" s="6" t="s">
        <v>21</v>
      </c>
      <c r="G2420" s="6" t="s">
        <v>2</v>
      </c>
      <c r="H2420" s="6" t="s">
        <v>917</v>
      </c>
      <c r="I2420" s="6">
        <v>-9</v>
      </c>
      <c r="J2420" s="13" t="str">
        <f>VLOOKUP(MONTH(Tabla7[[#This Row],[Fecha del movimiento]]),Tablas!$O$4:$P$15,2,0)</f>
        <v>Feb</v>
      </c>
      <c r="K2420" s="6">
        <f>YEAR(Tabla7[[#This Row],[Fecha del movimiento]])</f>
        <v>2018</v>
      </c>
    </row>
    <row r="2421" spans="2:11" x14ac:dyDescent="0.2">
      <c r="B2421" s="8">
        <v>43283</v>
      </c>
      <c r="C2421" s="6" t="s">
        <v>3257</v>
      </c>
      <c r="D2421" s="6">
        <v>300901</v>
      </c>
      <c r="E2421" s="6" t="s">
        <v>171</v>
      </c>
      <c r="F2421" s="6" t="s">
        <v>21</v>
      </c>
      <c r="G2421" s="6" t="s">
        <v>13</v>
      </c>
      <c r="H2421" s="6" t="s">
        <v>917</v>
      </c>
      <c r="I2421" s="6">
        <v>-6</v>
      </c>
      <c r="J2421" s="13" t="str">
        <f>VLOOKUP(MONTH(Tabla7[[#This Row],[Fecha del movimiento]]),Tablas!$O$4:$P$15,2,0)</f>
        <v>Jul</v>
      </c>
      <c r="K2421" s="6">
        <f>YEAR(Tabla7[[#This Row],[Fecha del movimiento]])</f>
        <v>2018</v>
      </c>
    </row>
    <row r="2422" spans="2:11" x14ac:dyDescent="0.2">
      <c r="B2422" s="8">
        <v>43269</v>
      </c>
      <c r="C2422" s="6" t="s">
        <v>3258</v>
      </c>
      <c r="D2422" s="6">
        <v>300055</v>
      </c>
      <c r="E2422" s="6" t="s">
        <v>616</v>
      </c>
      <c r="F2422" s="6" t="s">
        <v>21</v>
      </c>
      <c r="G2422" s="6" t="s">
        <v>9</v>
      </c>
      <c r="H2422" s="6" t="s">
        <v>917</v>
      </c>
      <c r="I2422" s="6">
        <v>-17</v>
      </c>
      <c r="J2422" s="13" t="str">
        <f>VLOOKUP(MONTH(Tabla7[[#This Row],[Fecha del movimiento]]),Tablas!$O$4:$P$15,2,0)</f>
        <v>Jun</v>
      </c>
      <c r="K2422" s="6">
        <f>YEAR(Tabla7[[#This Row],[Fecha del movimiento]])</f>
        <v>2018</v>
      </c>
    </row>
    <row r="2423" spans="2:11" x14ac:dyDescent="0.2">
      <c r="B2423" s="8">
        <v>43191</v>
      </c>
      <c r="C2423" s="6" t="s">
        <v>3259</v>
      </c>
      <c r="D2423" s="6">
        <v>300427</v>
      </c>
      <c r="E2423" s="6" t="s">
        <v>577</v>
      </c>
      <c r="F2423" s="6" t="s">
        <v>21</v>
      </c>
      <c r="G2423" s="6" t="s">
        <v>7</v>
      </c>
      <c r="H2423" s="6" t="s">
        <v>917</v>
      </c>
      <c r="I2423" s="6">
        <v>-15</v>
      </c>
      <c r="J2423" s="13" t="str">
        <f>VLOOKUP(MONTH(Tabla7[[#This Row],[Fecha del movimiento]]),Tablas!$O$4:$P$15,2,0)</f>
        <v>Abr</v>
      </c>
      <c r="K2423" s="6">
        <f>YEAR(Tabla7[[#This Row],[Fecha del movimiento]])</f>
        <v>2018</v>
      </c>
    </row>
    <row r="2424" spans="2:11" x14ac:dyDescent="0.2">
      <c r="B2424" s="8">
        <v>43283</v>
      </c>
      <c r="C2424" s="6" t="s">
        <v>3260</v>
      </c>
      <c r="D2424" s="6">
        <v>300316</v>
      </c>
      <c r="E2424" s="6" t="s">
        <v>267</v>
      </c>
      <c r="F2424" s="6" t="s">
        <v>21</v>
      </c>
      <c r="G2424" s="6" t="s">
        <v>5</v>
      </c>
      <c r="H2424" s="6" t="s">
        <v>923</v>
      </c>
      <c r="I2424" s="6">
        <v>11</v>
      </c>
      <c r="J2424" s="13" t="str">
        <f>VLOOKUP(MONTH(Tabla7[[#This Row],[Fecha del movimiento]]),Tablas!$O$4:$P$15,2,0)</f>
        <v>Jul</v>
      </c>
      <c r="K2424" s="6">
        <f>YEAR(Tabla7[[#This Row],[Fecha del movimiento]])</f>
        <v>2018</v>
      </c>
    </row>
    <row r="2425" spans="2:11" x14ac:dyDescent="0.2">
      <c r="B2425" s="8">
        <v>43173</v>
      </c>
      <c r="C2425" s="6" t="s">
        <v>2414</v>
      </c>
      <c r="D2425" s="6">
        <v>300483</v>
      </c>
      <c r="E2425" s="6" t="s">
        <v>537</v>
      </c>
      <c r="F2425" s="6" t="s">
        <v>21</v>
      </c>
      <c r="G2425" s="6" t="s">
        <v>4</v>
      </c>
      <c r="H2425" s="6" t="s">
        <v>917</v>
      </c>
      <c r="I2425" s="6">
        <v>-10</v>
      </c>
      <c r="J2425" s="13" t="str">
        <f>VLOOKUP(MONTH(Tabla7[[#This Row],[Fecha del movimiento]]),Tablas!$O$4:$P$15,2,0)</f>
        <v>Mar</v>
      </c>
      <c r="K2425" s="6">
        <f>YEAR(Tabla7[[#This Row],[Fecha del movimiento]])</f>
        <v>2018</v>
      </c>
    </row>
    <row r="2426" spans="2:11" x14ac:dyDescent="0.2">
      <c r="B2426" s="8">
        <v>43215</v>
      </c>
      <c r="C2426" s="6" t="s">
        <v>3261</v>
      </c>
      <c r="D2426" s="6">
        <v>300556</v>
      </c>
      <c r="E2426" s="6" t="s">
        <v>474</v>
      </c>
      <c r="F2426" s="6" t="s">
        <v>21</v>
      </c>
      <c r="G2426" s="6" t="s">
        <v>7</v>
      </c>
      <c r="H2426" s="6" t="s">
        <v>917</v>
      </c>
      <c r="I2426" s="6">
        <v>-14</v>
      </c>
      <c r="J2426" s="13" t="str">
        <f>VLOOKUP(MONTH(Tabla7[[#This Row],[Fecha del movimiento]]),Tablas!$O$4:$P$15,2,0)</f>
        <v>Abr</v>
      </c>
      <c r="K2426" s="6">
        <f>YEAR(Tabla7[[#This Row],[Fecha del movimiento]])</f>
        <v>2018</v>
      </c>
    </row>
    <row r="2427" spans="2:11" x14ac:dyDescent="0.2">
      <c r="B2427" s="8">
        <v>43277</v>
      </c>
      <c r="C2427" s="6" t="s">
        <v>3262</v>
      </c>
      <c r="D2427" s="6">
        <v>300053</v>
      </c>
      <c r="E2427" s="6" t="s">
        <v>792</v>
      </c>
      <c r="F2427" s="6" t="s">
        <v>21</v>
      </c>
      <c r="G2427" s="6" t="s">
        <v>6</v>
      </c>
      <c r="H2427" s="6" t="s">
        <v>923</v>
      </c>
      <c r="I2427" s="6">
        <v>10</v>
      </c>
      <c r="J2427" s="13" t="str">
        <f>VLOOKUP(MONTH(Tabla7[[#This Row],[Fecha del movimiento]]),Tablas!$O$4:$P$15,2,0)</f>
        <v>Jun</v>
      </c>
      <c r="K2427" s="6">
        <f>YEAR(Tabla7[[#This Row],[Fecha del movimiento]])</f>
        <v>2018</v>
      </c>
    </row>
    <row r="2428" spans="2:11" x14ac:dyDescent="0.2">
      <c r="B2428" s="8">
        <v>43309</v>
      </c>
      <c r="C2428" s="6" t="s">
        <v>3263</v>
      </c>
      <c r="D2428" s="6">
        <v>300078</v>
      </c>
      <c r="E2428" s="6" t="s">
        <v>782</v>
      </c>
      <c r="F2428" s="6" t="s">
        <v>21</v>
      </c>
      <c r="G2428" s="6" t="s">
        <v>2</v>
      </c>
      <c r="H2428" s="6" t="s">
        <v>917</v>
      </c>
      <c r="I2428" s="6">
        <v>-16</v>
      </c>
      <c r="J2428" s="13" t="str">
        <f>VLOOKUP(MONTH(Tabla7[[#This Row],[Fecha del movimiento]]),Tablas!$O$4:$P$15,2,0)</f>
        <v>Jul</v>
      </c>
      <c r="K2428" s="6">
        <f>YEAR(Tabla7[[#This Row],[Fecha del movimiento]])</f>
        <v>2018</v>
      </c>
    </row>
    <row r="2429" spans="2:11" x14ac:dyDescent="0.2">
      <c r="B2429" s="8">
        <v>43296</v>
      </c>
      <c r="C2429" s="6" t="s">
        <v>3264</v>
      </c>
      <c r="D2429" s="6">
        <v>300798</v>
      </c>
      <c r="E2429" s="6" t="s">
        <v>268</v>
      </c>
      <c r="F2429" s="6" t="s">
        <v>21</v>
      </c>
      <c r="G2429" s="6" t="s">
        <v>5</v>
      </c>
      <c r="H2429" s="6" t="s">
        <v>923</v>
      </c>
      <c r="I2429" s="6">
        <v>13</v>
      </c>
      <c r="J2429" s="13" t="str">
        <f>VLOOKUP(MONTH(Tabla7[[#This Row],[Fecha del movimiento]]),Tablas!$O$4:$P$15,2,0)</f>
        <v>Jul</v>
      </c>
      <c r="K2429" s="6">
        <f>YEAR(Tabla7[[#This Row],[Fecha del movimiento]])</f>
        <v>2018</v>
      </c>
    </row>
    <row r="2430" spans="2:11" x14ac:dyDescent="0.2">
      <c r="B2430" s="8">
        <v>43109</v>
      </c>
      <c r="C2430" s="6" t="s">
        <v>3265</v>
      </c>
      <c r="D2430" s="6">
        <v>300748</v>
      </c>
      <c r="E2430" s="6" t="s">
        <v>313</v>
      </c>
      <c r="F2430" s="6" t="s">
        <v>21</v>
      </c>
      <c r="G2430" s="6" t="s">
        <v>12</v>
      </c>
      <c r="H2430" s="6" t="s">
        <v>923</v>
      </c>
      <c r="I2430" s="6">
        <v>16</v>
      </c>
      <c r="J2430" s="13" t="str">
        <f>VLOOKUP(MONTH(Tabla7[[#This Row],[Fecha del movimiento]]),Tablas!$O$4:$P$15,2,0)</f>
        <v>Ene</v>
      </c>
      <c r="K2430" s="6">
        <f>YEAR(Tabla7[[#This Row],[Fecha del movimiento]])</f>
        <v>2018</v>
      </c>
    </row>
    <row r="2431" spans="2:11" x14ac:dyDescent="0.2">
      <c r="B2431" s="8">
        <v>43167</v>
      </c>
      <c r="C2431" s="6" t="s">
        <v>3266</v>
      </c>
      <c r="D2431" s="6">
        <v>300102</v>
      </c>
      <c r="E2431" s="6" t="s">
        <v>770</v>
      </c>
      <c r="F2431" s="6" t="s">
        <v>21</v>
      </c>
      <c r="G2431" s="6" t="s">
        <v>5</v>
      </c>
      <c r="H2431" s="6" t="s">
        <v>917</v>
      </c>
      <c r="I2431" s="6">
        <v>-16</v>
      </c>
      <c r="J2431" s="13" t="str">
        <f>VLOOKUP(MONTH(Tabla7[[#This Row],[Fecha del movimiento]]),Tablas!$O$4:$P$15,2,0)</f>
        <v>Mar</v>
      </c>
      <c r="K2431" s="6">
        <f>YEAR(Tabla7[[#This Row],[Fecha del movimiento]])</f>
        <v>2018</v>
      </c>
    </row>
    <row r="2432" spans="2:11" x14ac:dyDescent="0.2">
      <c r="B2432" s="8">
        <v>43242</v>
      </c>
      <c r="C2432" s="6" t="s">
        <v>1615</v>
      </c>
      <c r="D2432" s="6">
        <v>300221</v>
      </c>
      <c r="E2432" s="6" t="s">
        <v>565</v>
      </c>
      <c r="F2432" s="6" t="s">
        <v>21</v>
      </c>
      <c r="G2432" s="6" t="s">
        <v>5</v>
      </c>
      <c r="H2432" s="6" t="s">
        <v>917</v>
      </c>
      <c r="I2432" s="6">
        <v>-12</v>
      </c>
      <c r="J2432" s="13" t="str">
        <f>VLOOKUP(MONTH(Tabla7[[#This Row],[Fecha del movimiento]]),Tablas!$O$4:$P$15,2,0)</f>
        <v>May</v>
      </c>
      <c r="K2432" s="6">
        <f>YEAR(Tabla7[[#This Row],[Fecha del movimiento]])</f>
        <v>2018</v>
      </c>
    </row>
    <row r="2433" spans="2:11" x14ac:dyDescent="0.2">
      <c r="B2433" s="8">
        <v>43210</v>
      </c>
      <c r="C2433" s="6" t="s">
        <v>3267</v>
      </c>
      <c r="D2433" s="6">
        <v>300813</v>
      </c>
      <c r="E2433" s="6" t="s">
        <v>209</v>
      </c>
      <c r="F2433" s="6" t="s">
        <v>21</v>
      </c>
      <c r="G2433" s="6" t="s">
        <v>11</v>
      </c>
      <c r="H2433" s="6" t="s">
        <v>923</v>
      </c>
      <c r="I2433" s="6">
        <v>17</v>
      </c>
      <c r="J2433" s="13" t="str">
        <f>VLOOKUP(MONTH(Tabla7[[#This Row],[Fecha del movimiento]]),Tablas!$O$4:$P$15,2,0)</f>
        <v>Abr</v>
      </c>
      <c r="K2433" s="6">
        <f>YEAR(Tabla7[[#This Row],[Fecha del movimiento]])</f>
        <v>2018</v>
      </c>
    </row>
    <row r="2434" spans="2:11" x14ac:dyDescent="0.2">
      <c r="B2434" s="8">
        <v>43325</v>
      </c>
      <c r="C2434" s="6" t="s">
        <v>3268</v>
      </c>
      <c r="D2434" s="6">
        <v>300234</v>
      </c>
      <c r="E2434" s="6" t="s">
        <v>539</v>
      </c>
      <c r="F2434" s="6" t="s">
        <v>21</v>
      </c>
      <c r="G2434" s="6" t="s">
        <v>6</v>
      </c>
      <c r="H2434" s="6" t="s">
        <v>923</v>
      </c>
      <c r="I2434" s="6">
        <v>17</v>
      </c>
      <c r="J2434" s="13" t="str">
        <f>VLOOKUP(MONTH(Tabla7[[#This Row],[Fecha del movimiento]]),Tablas!$O$4:$P$15,2,0)</f>
        <v>Ago</v>
      </c>
      <c r="K2434" s="6">
        <f>YEAR(Tabla7[[#This Row],[Fecha del movimiento]])</f>
        <v>2018</v>
      </c>
    </row>
    <row r="2435" spans="2:11" x14ac:dyDescent="0.2">
      <c r="B2435" s="8">
        <v>43281</v>
      </c>
      <c r="C2435" s="6" t="s">
        <v>3269</v>
      </c>
      <c r="D2435" s="6">
        <v>300733</v>
      </c>
      <c r="E2435" s="6" t="s">
        <v>325</v>
      </c>
      <c r="F2435" s="6" t="s">
        <v>21</v>
      </c>
      <c r="G2435" s="6" t="s">
        <v>12</v>
      </c>
      <c r="H2435" s="6" t="s">
        <v>917</v>
      </c>
      <c r="I2435" s="6">
        <v>-18</v>
      </c>
      <c r="J2435" s="13" t="str">
        <f>VLOOKUP(MONTH(Tabla7[[#This Row],[Fecha del movimiento]]),Tablas!$O$4:$P$15,2,0)</f>
        <v>Jun</v>
      </c>
      <c r="K2435" s="6">
        <f>YEAR(Tabla7[[#This Row],[Fecha del movimiento]])</f>
        <v>2018</v>
      </c>
    </row>
    <row r="2436" spans="2:11" x14ac:dyDescent="0.2">
      <c r="B2436" s="8">
        <v>43322</v>
      </c>
      <c r="C2436" s="6" t="s">
        <v>3270</v>
      </c>
      <c r="D2436" s="6">
        <v>300642</v>
      </c>
      <c r="E2436" s="6" t="s">
        <v>403</v>
      </c>
      <c r="F2436" s="6" t="s">
        <v>21</v>
      </c>
      <c r="G2436" s="6" t="s">
        <v>3</v>
      </c>
      <c r="H2436" s="6" t="s">
        <v>923</v>
      </c>
      <c r="I2436" s="6">
        <v>17</v>
      </c>
      <c r="J2436" s="13" t="str">
        <f>VLOOKUP(MONTH(Tabla7[[#This Row],[Fecha del movimiento]]),Tablas!$O$4:$P$15,2,0)</f>
        <v>Ago</v>
      </c>
      <c r="K2436" s="6">
        <f>YEAR(Tabla7[[#This Row],[Fecha del movimiento]])</f>
        <v>2018</v>
      </c>
    </row>
    <row r="2437" spans="2:11" x14ac:dyDescent="0.2">
      <c r="B2437" s="8">
        <v>43190</v>
      </c>
      <c r="C2437" s="6" t="s">
        <v>3271</v>
      </c>
      <c r="D2437" s="6">
        <v>300475</v>
      </c>
      <c r="E2437" s="6" t="s">
        <v>540</v>
      </c>
      <c r="F2437" s="6" t="s">
        <v>21</v>
      </c>
      <c r="G2437" s="6" t="s">
        <v>2</v>
      </c>
      <c r="H2437" s="6" t="s">
        <v>917</v>
      </c>
      <c r="I2437" s="6">
        <v>-16</v>
      </c>
      <c r="J2437" s="13" t="str">
        <f>VLOOKUP(MONTH(Tabla7[[#This Row],[Fecha del movimiento]]),Tablas!$O$4:$P$15,2,0)</f>
        <v>Mar</v>
      </c>
      <c r="K2437" s="6">
        <f>YEAR(Tabla7[[#This Row],[Fecha del movimiento]])</f>
        <v>2018</v>
      </c>
    </row>
    <row r="2438" spans="2:11" x14ac:dyDescent="0.2">
      <c r="B2438" s="8">
        <v>43239</v>
      </c>
      <c r="C2438" s="6" t="s">
        <v>3272</v>
      </c>
      <c r="D2438" s="6">
        <v>300218</v>
      </c>
      <c r="E2438" s="6" t="s">
        <v>715</v>
      </c>
      <c r="F2438" s="6" t="s">
        <v>21</v>
      </c>
      <c r="G2438" s="6" t="s">
        <v>13</v>
      </c>
      <c r="H2438" s="6" t="s">
        <v>917</v>
      </c>
      <c r="I2438" s="6">
        <v>-10</v>
      </c>
      <c r="J2438" s="13" t="str">
        <f>VLOOKUP(MONTH(Tabla7[[#This Row],[Fecha del movimiento]]),Tablas!$O$4:$P$15,2,0)</f>
        <v>May</v>
      </c>
      <c r="K2438" s="6">
        <f>YEAR(Tabla7[[#This Row],[Fecha del movimiento]])</f>
        <v>2018</v>
      </c>
    </row>
    <row r="2439" spans="2:11" x14ac:dyDescent="0.2">
      <c r="B2439" s="8">
        <v>43127</v>
      </c>
      <c r="C2439" s="6" t="s">
        <v>3273</v>
      </c>
      <c r="D2439" s="6">
        <v>301019</v>
      </c>
      <c r="E2439" s="6" t="s">
        <v>58</v>
      </c>
      <c r="F2439" s="6" t="s">
        <v>21</v>
      </c>
      <c r="G2439" s="6" t="s">
        <v>2</v>
      </c>
      <c r="H2439" s="6" t="s">
        <v>923</v>
      </c>
      <c r="I2439" s="6">
        <v>20</v>
      </c>
      <c r="J2439" s="13" t="str">
        <f>VLOOKUP(MONTH(Tabla7[[#This Row],[Fecha del movimiento]]),Tablas!$O$4:$P$15,2,0)</f>
        <v>Ene</v>
      </c>
      <c r="K2439" s="6">
        <f>YEAR(Tabla7[[#This Row],[Fecha del movimiento]])</f>
        <v>2018</v>
      </c>
    </row>
    <row r="2440" spans="2:11" x14ac:dyDescent="0.2">
      <c r="B2440" s="8">
        <v>43292</v>
      </c>
      <c r="C2440" s="6" t="s">
        <v>3274</v>
      </c>
      <c r="D2440" s="6">
        <v>300412</v>
      </c>
      <c r="E2440" s="6" t="s">
        <v>206</v>
      </c>
      <c r="F2440" s="6" t="s">
        <v>21</v>
      </c>
      <c r="G2440" s="6" t="s">
        <v>2</v>
      </c>
      <c r="H2440" s="6" t="s">
        <v>917</v>
      </c>
      <c r="I2440" s="6">
        <v>-5</v>
      </c>
      <c r="J2440" s="13" t="str">
        <f>VLOOKUP(MONTH(Tabla7[[#This Row],[Fecha del movimiento]]),Tablas!$O$4:$P$15,2,0)</f>
        <v>Jul</v>
      </c>
      <c r="K2440" s="6">
        <f>YEAR(Tabla7[[#This Row],[Fecha del movimiento]])</f>
        <v>2018</v>
      </c>
    </row>
    <row r="2441" spans="2:11" x14ac:dyDescent="0.2">
      <c r="B2441" s="8">
        <v>43301</v>
      </c>
      <c r="C2441" s="6" t="s">
        <v>3275</v>
      </c>
      <c r="D2441" s="6">
        <v>300202</v>
      </c>
      <c r="E2441" s="6" t="s">
        <v>322</v>
      </c>
      <c r="F2441" s="6" t="s">
        <v>21</v>
      </c>
      <c r="G2441" s="6" t="s">
        <v>2</v>
      </c>
      <c r="H2441" s="6" t="s">
        <v>917</v>
      </c>
      <c r="I2441" s="6">
        <v>-15</v>
      </c>
      <c r="J2441" s="13" t="str">
        <f>VLOOKUP(MONTH(Tabla7[[#This Row],[Fecha del movimiento]]),Tablas!$O$4:$P$15,2,0)</f>
        <v>Jul</v>
      </c>
      <c r="K2441" s="6">
        <f>YEAR(Tabla7[[#This Row],[Fecha del movimiento]])</f>
        <v>2018</v>
      </c>
    </row>
    <row r="2442" spans="2:11" x14ac:dyDescent="0.2">
      <c r="B2442" s="8">
        <v>43148</v>
      </c>
      <c r="C2442" s="6" t="s">
        <v>3276</v>
      </c>
      <c r="D2442" s="6">
        <v>300573</v>
      </c>
      <c r="E2442" s="6" t="s">
        <v>462</v>
      </c>
      <c r="F2442" s="6" t="s">
        <v>21</v>
      </c>
      <c r="G2442" s="6" t="s">
        <v>12</v>
      </c>
      <c r="H2442" s="6" t="s">
        <v>923</v>
      </c>
      <c r="I2442" s="6">
        <v>10</v>
      </c>
      <c r="J2442" s="13" t="str">
        <f>VLOOKUP(MONTH(Tabla7[[#This Row],[Fecha del movimiento]]),Tablas!$O$4:$P$15,2,0)</f>
        <v>Feb</v>
      </c>
      <c r="K2442" s="6">
        <f>YEAR(Tabla7[[#This Row],[Fecha del movimiento]])</f>
        <v>2018</v>
      </c>
    </row>
    <row r="2443" spans="2:11" x14ac:dyDescent="0.2">
      <c r="B2443" s="8">
        <v>43289</v>
      </c>
      <c r="C2443" s="6" t="s">
        <v>3277</v>
      </c>
      <c r="D2443" s="6">
        <v>300074</v>
      </c>
      <c r="E2443" s="6" t="s">
        <v>783</v>
      </c>
      <c r="F2443" s="6" t="s">
        <v>21</v>
      </c>
      <c r="G2443" s="6" t="s">
        <v>13</v>
      </c>
      <c r="H2443" s="6" t="s">
        <v>917</v>
      </c>
      <c r="I2443" s="6">
        <v>-10</v>
      </c>
      <c r="J2443" s="13" t="str">
        <f>VLOOKUP(MONTH(Tabla7[[#This Row],[Fecha del movimiento]]),Tablas!$O$4:$P$15,2,0)</f>
        <v>Jul</v>
      </c>
      <c r="K2443" s="6">
        <f>YEAR(Tabla7[[#This Row],[Fecha del movimiento]])</f>
        <v>2018</v>
      </c>
    </row>
    <row r="2444" spans="2:11" x14ac:dyDescent="0.2">
      <c r="B2444" s="8">
        <v>43192</v>
      </c>
      <c r="C2444" s="6" t="s">
        <v>3278</v>
      </c>
      <c r="D2444" s="6">
        <v>300892</v>
      </c>
      <c r="E2444" s="6" t="s">
        <v>180</v>
      </c>
      <c r="F2444" s="6" t="s">
        <v>21</v>
      </c>
      <c r="G2444" s="6" t="s">
        <v>9</v>
      </c>
      <c r="H2444" s="6" t="s">
        <v>917</v>
      </c>
      <c r="I2444" s="6">
        <v>-6</v>
      </c>
      <c r="J2444" s="13" t="str">
        <f>VLOOKUP(MONTH(Tabla7[[#This Row],[Fecha del movimiento]]),Tablas!$O$4:$P$15,2,0)</f>
        <v>Abr</v>
      </c>
      <c r="K2444" s="6">
        <f>YEAR(Tabla7[[#This Row],[Fecha del movimiento]])</f>
        <v>2018</v>
      </c>
    </row>
    <row r="2445" spans="2:11" x14ac:dyDescent="0.2">
      <c r="B2445" s="8">
        <v>43166</v>
      </c>
      <c r="C2445" s="6" t="s">
        <v>3279</v>
      </c>
      <c r="D2445" s="6">
        <v>300470</v>
      </c>
      <c r="E2445" s="6" t="s">
        <v>545</v>
      </c>
      <c r="F2445" s="6" t="s">
        <v>21</v>
      </c>
      <c r="G2445" s="6" t="s">
        <v>13</v>
      </c>
      <c r="H2445" s="6" t="s">
        <v>923</v>
      </c>
      <c r="I2445" s="6">
        <v>12</v>
      </c>
      <c r="J2445" s="13" t="str">
        <f>VLOOKUP(MONTH(Tabla7[[#This Row],[Fecha del movimiento]]),Tablas!$O$4:$P$15,2,0)</f>
        <v>Mar</v>
      </c>
      <c r="K2445" s="6">
        <f>YEAR(Tabla7[[#This Row],[Fecha del movimiento]])</f>
        <v>2018</v>
      </c>
    </row>
    <row r="2446" spans="2:11" x14ac:dyDescent="0.2">
      <c r="B2446" s="8">
        <v>43237</v>
      </c>
      <c r="C2446" s="6" t="s">
        <v>3280</v>
      </c>
      <c r="D2446" s="6">
        <v>300799</v>
      </c>
      <c r="E2446" s="6" t="s">
        <v>267</v>
      </c>
      <c r="F2446" s="6" t="s">
        <v>21</v>
      </c>
      <c r="G2446" s="6" t="s">
        <v>7</v>
      </c>
      <c r="H2446" s="6" t="s">
        <v>917</v>
      </c>
      <c r="I2446" s="6">
        <v>-14</v>
      </c>
      <c r="J2446" s="13" t="str">
        <f>VLOOKUP(MONTH(Tabla7[[#This Row],[Fecha del movimiento]]),Tablas!$O$4:$P$15,2,0)</f>
        <v>May</v>
      </c>
      <c r="K2446" s="6">
        <f>YEAR(Tabla7[[#This Row],[Fecha del movimiento]])</f>
        <v>2018</v>
      </c>
    </row>
    <row r="2447" spans="2:11" x14ac:dyDescent="0.2">
      <c r="B2447" s="8">
        <v>43334</v>
      </c>
      <c r="C2447" s="6" t="s">
        <v>3281</v>
      </c>
      <c r="D2447" s="6">
        <v>300833</v>
      </c>
      <c r="E2447" s="6" t="s">
        <v>236</v>
      </c>
      <c r="F2447" s="6" t="s">
        <v>21</v>
      </c>
      <c r="G2447" s="6" t="s">
        <v>2</v>
      </c>
      <c r="H2447" s="6" t="s">
        <v>923</v>
      </c>
      <c r="I2447" s="6">
        <v>15</v>
      </c>
      <c r="J2447" s="13" t="str">
        <f>VLOOKUP(MONTH(Tabla7[[#This Row],[Fecha del movimiento]]),Tablas!$O$4:$P$15,2,0)</f>
        <v>Ago</v>
      </c>
      <c r="K2447" s="6">
        <f>YEAR(Tabla7[[#This Row],[Fecha del movimiento]])</f>
        <v>2018</v>
      </c>
    </row>
    <row r="2448" spans="2:11" x14ac:dyDescent="0.2">
      <c r="B2448" s="8">
        <v>43201</v>
      </c>
      <c r="C2448" s="6" t="s">
        <v>3282</v>
      </c>
      <c r="D2448" s="6">
        <v>300893</v>
      </c>
      <c r="E2448" s="6" t="s">
        <v>179</v>
      </c>
      <c r="F2448" s="6" t="s">
        <v>21</v>
      </c>
      <c r="G2448" s="6" t="s">
        <v>1</v>
      </c>
      <c r="H2448" s="6" t="s">
        <v>923</v>
      </c>
      <c r="I2448" s="6">
        <v>14</v>
      </c>
      <c r="J2448" s="13" t="str">
        <f>VLOOKUP(MONTH(Tabla7[[#This Row],[Fecha del movimiento]]),Tablas!$O$4:$P$15,2,0)</f>
        <v>Abr</v>
      </c>
      <c r="K2448" s="6">
        <f>YEAR(Tabla7[[#This Row],[Fecha del movimiento]])</f>
        <v>2018</v>
      </c>
    </row>
    <row r="2449" spans="2:11" x14ac:dyDescent="0.2">
      <c r="B2449" s="8">
        <v>43306</v>
      </c>
      <c r="C2449" s="6" t="s">
        <v>3283</v>
      </c>
      <c r="D2449" s="6">
        <v>300950</v>
      </c>
      <c r="E2449" s="6" t="s">
        <v>125</v>
      </c>
      <c r="F2449" s="6" t="s">
        <v>21</v>
      </c>
      <c r="G2449" s="6" t="s">
        <v>7</v>
      </c>
      <c r="H2449" s="6" t="s">
        <v>917</v>
      </c>
      <c r="I2449" s="6">
        <v>-18</v>
      </c>
      <c r="J2449" s="13" t="str">
        <f>VLOOKUP(MONTH(Tabla7[[#This Row],[Fecha del movimiento]]),Tablas!$O$4:$P$15,2,0)</f>
        <v>Jul</v>
      </c>
      <c r="K2449" s="6">
        <f>YEAR(Tabla7[[#This Row],[Fecha del movimiento]])</f>
        <v>2018</v>
      </c>
    </row>
    <row r="2450" spans="2:11" x14ac:dyDescent="0.2">
      <c r="B2450" s="8">
        <v>43322</v>
      </c>
      <c r="C2450" s="6" t="s">
        <v>2367</v>
      </c>
      <c r="D2450" s="6">
        <v>300650</v>
      </c>
      <c r="E2450" s="6" t="s">
        <v>395</v>
      </c>
      <c r="F2450" s="6" t="s">
        <v>21</v>
      </c>
      <c r="G2450" s="6" t="s">
        <v>13</v>
      </c>
      <c r="H2450" s="6" t="s">
        <v>923</v>
      </c>
      <c r="I2450" s="6">
        <v>11</v>
      </c>
      <c r="J2450" s="13" t="str">
        <f>VLOOKUP(MONTH(Tabla7[[#This Row],[Fecha del movimiento]]),Tablas!$O$4:$P$15,2,0)</f>
        <v>Ago</v>
      </c>
      <c r="K2450" s="6">
        <f>YEAR(Tabla7[[#This Row],[Fecha del movimiento]])</f>
        <v>2018</v>
      </c>
    </row>
    <row r="2451" spans="2:11" x14ac:dyDescent="0.2">
      <c r="B2451" s="8">
        <v>43217</v>
      </c>
      <c r="C2451" s="6" t="s">
        <v>3284</v>
      </c>
      <c r="D2451" s="6">
        <v>300296</v>
      </c>
      <c r="E2451" s="6" t="s">
        <v>663</v>
      </c>
      <c r="F2451" s="6" t="s">
        <v>21</v>
      </c>
      <c r="G2451" s="6" t="s">
        <v>4</v>
      </c>
      <c r="H2451" s="6" t="s">
        <v>923</v>
      </c>
      <c r="I2451" s="6">
        <v>16</v>
      </c>
      <c r="J2451" s="13" t="str">
        <f>VLOOKUP(MONTH(Tabla7[[#This Row],[Fecha del movimiento]]),Tablas!$O$4:$P$15,2,0)</f>
        <v>Abr</v>
      </c>
      <c r="K2451" s="6">
        <f>YEAR(Tabla7[[#This Row],[Fecha del movimiento]])</f>
        <v>2018</v>
      </c>
    </row>
    <row r="2452" spans="2:11" x14ac:dyDescent="0.2">
      <c r="B2452" s="8">
        <v>43298</v>
      </c>
      <c r="C2452" s="6" t="s">
        <v>3285</v>
      </c>
      <c r="D2452" s="6">
        <v>300218</v>
      </c>
      <c r="E2452" s="6" t="s">
        <v>715</v>
      </c>
      <c r="F2452" s="6" t="s">
        <v>21</v>
      </c>
      <c r="G2452" s="6" t="s">
        <v>13</v>
      </c>
      <c r="H2452" s="6" t="s">
        <v>923</v>
      </c>
      <c r="I2452" s="6">
        <v>12</v>
      </c>
      <c r="J2452" s="13" t="str">
        <f>VLOOKUP(MONTH(Tabla7[[#This Row],[Fecha del movimiento]]),Tablas!$O$4:$P$15,2,0)</f>
        <v>Jul</v>
      </c>
      <c r="K2452" s="6">
        <f>YEAR(Tabla7[[#This Row],[Fecha del movimiento]])</f>
        <v>2018</v>
      </c>
    </row>
    <row r="2453" spans="2:11" x14ac:dyDescent="0.2">
      <c r="B2453" s="8">
        <v>43280</v>
      </c>
      <c r="C2453" s="6" t="s">
        <v>3286</v>
      </c>
      <c r="D2453" s="6">
        <v>300510</v>
      </c>
      <c r="E2453" s="6" t="s">
        <v>234</v>
      </c>
      <c r="F2453" s="6" t="s">
        <v>21</v>
      </c>
      <c r="G2453" s="6" t="s">
        <v>2</v>
      </c>
      <c r="H2453" s="6" t="s">
        <v>923</v>
      </c>
      <c r="I2453" s="6">
        <v>17</v>
      </c>
      <c r="J2453" s="13" t="str">
        <f>VLOOKUP(MONTH(Tabla7[[#This Row],[Fecha del movimiento]]),Tablas!$O$4:$P$15,2,0)</f>
        <v>Jun</v>
      </c>
      <c r="K2453" s="6">
        <f>YEAR(Tabla7[[#This Row],[Fecha del movimiento]])</f>
        <v>2018</v>
      </c>
    </row>
    <row r="2454" spans="2:11" x14ac:dyDescent="0.2">
      <c r="B2454" s="8">
        <v>43187</v>
      </c>
      <c r="C2454" s="6" t="s">
        <v>3287</v>
      </c>
      <c r="D2454" s="6">
        <v>300120</v>
      </c>
      <c r="E2454" s="6" t="s">
        <v>251</v>
      </c>
      <c r="F2454" s="6" t="s">
        <v>21</v>
      </c>
      <c r="G2454" s="6" t="s">
        <v>12</v>
      </c>
      <c r="H2454" s="6" t="s">
        <v>917</v>
      </c>
      <c r="I2454" s="6">
        <v>-10</v>
      </c>
      <c r="J2454" s="13" t="str">
        <f>VLOOKUP(MONTH(Tabla7[[#This Row],[Fecha del movimiento]]),Tablas!$O$4:$P$15,2,0)</f>
        <v>Mar</v>
      </c>
      <c r="K2454" s="6">
        <f>YEAR(Tabla7[[#This Row],[Fecha del movimiento]])</f>
        <v>2018</v>
      </c>
    </row>
    <row r="2455" spans="2:11" x14ac:dyDescent="0.2">
      <c r="B2455" s="8">
        <v>43313</v>
      </c>
      <c r="C2455" s="6" t="s">
        <v>3288</v>
      </c>
      <c r="D2455" s="6">
        <v>300094</v>
      </c>
      <c r="E2455" s="6" t="s">
        <v>775</v>
      </c>
      <c r="F2455" s="6" t="s">
        <v>21</v>
      </c>
      <c r="G2455" s="6" t="s">
        <v>6</v>
      </c>
      <c r="H2455" s="6" t="s">
        <v>923</v>
      </c>
      <c r="I2455" s="6">
        <v>13</v>
      </c>
      <c r="J2455" s="13" t="str">
        <f>VLOOKUP(MONTH(Tabla7[[#This Row],[Fecha del movimiento]]),Tablas!$O$4:$P$15,2,0)</f>
        <v>Ago</v>
      </c>
      <c r="K2455" s="6">
        <f>YEAR(Tabla7[[#This Row],[Fecha del movimiento]])</f>
        <v>2018</v>
      </c>
    </row>
    <row r="2456" spans="2:11" x14ac:dyDescent="0.2">
      <c r="B2456" s="8">
        <v>43283</v>
      </c>
      <c r="C2456" s="6" t="s">
        <v>3289</v>
      </c>
      <c r="D2456" s="6">
        <v>300352</v>
      </c>
      <c r="E2456" s="6" t="s">
        <v>629</v>
      </c>
      <c r="F2456" s="6" t="s">
        <v>21</v>
      </c>
      <c r="G2456" s="6" t="s">
        <v>11</v>
      </c>
      <c r="H2456" s="6" t="s">
        <v>923</v>
      </c>
      <c r="I2456" s="6">
        <v>18</v>
      </c>
      <c r="J2456" s="13" t="str">
        <f>VLOOKUP(MONTH(Tabla7[[#This Row],[Fecha del movimiento]]),Tablas!$O$4:$P$15,2,0)</f>
        <v>Jul</v>
      </c>
      <c r="K2456" s="6">
        <f>YEAR(Tabla7[[#This Row],[Fecha del movimiento]])</f>
        <v>2018</v>
      </c>
    </row>
    <row r="2457" spans="2:11" x14ac:dyDescent="0.2">
      <c r="B2457" s="8">
        <v>43255</v>
      </c>
      <c r="C2457" s="6" t="s">
        <v>3290</v>
      </c>
      <c r="D2457" s="6">
        <v>300440</v>
      </c>
      <c r="E2457" s="6" t="s">
        <v>568</v>
      </c>
      <c r="F2457" s="6" t="s">
        <v>21</v>
      </c>
      <c r="G2457" s="6" t="s">
        <v>13</v>
      </c>
      <c r="H2457" s="6" t="s">
        <v>917</v>
      </c>
      <c r="I2457" s="6">
        <v>-15</v>
      </c>
      <c r="J2457" s="13" t="str">
        <f>VLOOKUP(MONTH(Tabla7[[#This Row],[Fecha del movimiento]]),Tablas!$O$4:$P$15,2,0)</f>
        <v>Jun</v>
      </c>
      <c r="K2457" s="6">
        <f>YEAR(Tabla7[[#This Row],[Fecha del movimiento]])</f>
        <v>2018</v>
      </c>
    </row>
    <row r="2458" spans="2:11" x14ac:dyDescent="0.2">
      <c r="B2458" s="8">
        <v>43333</v>
      </c>
      <c r="C2458" s="6" t="s">
        <v>3291</v>
      </c>
      <c r="D2458" s="6">
        <v>300954</v>
      </c>
      <c r="E2458" s="6" t="s">
        <v>121</v>
      </c>
      <c r="F2458" s="6" t="s">
        <v>21</v>
      </c>
      <c r="G2458" s="6" t="s">
        <v>13</v>
      </c>
      <c r="H2458" s="6" t="s">
        <v>917</v>
      </c>
      <c r="I2458" s="6">
        <v>-13</v>
      </c>
      <c r="J2458" s="13" t="str">
        <f>VLOOKUP(MONTH(Tabla7[[#This Row],[Fecha del movimiento]]),Tablas!$O$4:$P$15,2,0)</f>
        <v>Ago</v>
      </c>
      <c r="K2458" s="6">
        <f>YEAR(Tabla7[[#This Row],[Fecha del movimiento]])</f>
        <v>2018</v>
      </c>
    </row>
    <row r="2459" spans="2:11" x14ac:dyDescent="0.2">
      <c r="B2459" s="8">
        <v>43263</v>
      </c>
      <c r="C2459" s="6" t="s">
        <v>3292</v>
      </c>
      <c r="D2459" s="6">
        <v>300753</v>
      </c>
      <c r="E2459" s="6" t="s">
        <v>309</v>
      </c>
      <c r="F2459" s="6" t="s">
        <v>21</v>
      </c>
      <c r="G2459" s="6" t="s">
        <v>2</v>
      </c>
      <c r="H2459" s="6" t="s">
        <v>917</v>
      </c>
      <c r="I2459" s="6">
        <v>-19</v>
      </c>
      <c r="J2459" s="13" t="str">
        <f>VLOOKUP(MONTH(Tabla7[[#This Row],[Fecha del movimiento]]),Tablas!$O$4:$P$15,2,0)</f>
        <v>Jun</v>
      </c>
      <c r="K2459" s="6">
        <f>YEAR(Tabla7[[#This Row],[Fecha del movimiento]])</f>
        <v>2018</v>
      </c>
    </row>
    <row r="2460" spans="2:11" x14ac:dyDescent="0.2">
      <c r="B2460" s="8">
        <v>43323</v>
      </c>
      <c r="C2460" s="6" t="s">
        <v>3293</v>
      </c>
      <c r="D2460" s="6">
        <v>300057</v>
      </c>
      <c r="E2460" s="6" t="s">
        <v>153</v>
      </c>
      <c r="F2460" s="6" t="s">
        <v>21</v>
      </c>
      <c r="G2460" s="6" t="s">
        <v>4</v>
      </c>
      <c r="H2460" s="6" t="s">
        <v>923</v>
      </c>
      <c r="I2460" s="6">
        <v>10</v>
      </c>
      <c r="J2460" s="13" t="str">
        <f>VLOOKUP(MONTH(Tabla7[[#This Row],[Fecha del movimiento]]),Tablas!$O$4:$P$15,2,0)</f>
        <v>Ago</v>
      </c>
      <c r="K2460" s="6">
        <f>YEAR(Tabla7[[#This Row],[Fecha del movimiento]])</f>
        <v>2018</v>
      </c>
    </row>
    <row r="2461" spans="2:11" x14ac:dyDescent="0.2">
      <c r="B2461" s="8">
        <v>43333</v>
      </c>
      <c r="C2461" s="6" t="s">
        <v>3294</v>
      </c>
      <c r="D2461" s="6">
        <v>301011</v>
      </c>
      <c r="E2461" s="6" t="s">
        <v>66</v>
      </c>
      <c r="F2461" s="6" t="s">
        <v>21</v>
      </c>
      <c r="G2461" s="6" t="s">
        <v>12</v>
      </c>
      <c r="H2461" s="6" t="s">
        <v>917</v>
      </c>
      <c r="I2461" s="6">
        <v>-11</v>
      </c>
      <c r="J2461" s="13" t="str">
        <f>VLOOKUP(MONTH(Tabla7[[#This Row],[Fecha del movimiento]]),Tablas!$O$4:$P$15,2,0)</f>
        <v>Ago</v>
      </c>
      <c r="K2461" s="6">
        <f>YEAR(Tabla7[[#This Row],[Fecha del movimiento]])</f>
        <v>2018</v>
      </c>
    </row>
    <row r="2462" spans="2:11" x14ac:dyDescent="0.2">
      <c r="B2462" s="8">
        <v>43269</v>
      </c>
      <c r="C2462" s="6" t="s">
        <v>3295</v>
      </c>
      <c r="D2462" s="6">
        <v>300628</v>
      </c>
      <c r="E2462" s="6" t="s">
        <v>416</v>
      </c>
      <c r="F2462" s="6" t="s">
        <v>21</v>
      </c>
      <c r="G2462" s="6" t="s">
        <v>13</v>
      </c>
      <c r="H2462" s="6" t="s">
        <v>917</v>
      </c>
      <c r="I2462" s="6">
        <v>-11</v>
      </c>
      <c r="J2462" s="13" t="str">
        <f>VLOOKUP(MONTH(Tabla7[[#This Row],[Fecha del movimiento]]),Tablas!$O$4:$P$15,2,0)</f>
        <v>Jun</v>
      </c>
      <c r="K2462" s="6">
        <f>YEAR(Tabla7[[#This Row],[Fecha del movimiento]])</f>
        <v>2018</v>
      </c>
    </row>
    <row r="2463" spans="2:11" x14ac:dyDescent="0.2">
      <c r="B2463" s="8">
        <v>43320</v>
      </c>
      <c r="C2463" s="6" t="s">
        <v>3296</v>
      </c>
      <c r="D2463" s="6">
        <v>300603</v>
      </c>
      <c r="E2463" s="6" t="s">
        <v>439</v>
      </c>
      <c r="F2463" s="6" t="s">
        <v>21</v>
      </c>
      <c r="G2463" s="6" t="s">
        <v>13</v>
      </c>
      <c r="H2463" s="6" t="s">
        <v>917</v>
      </c>
      <c r="I2463" s="6">
        <v>-15</v>
      </c>
      <c r="J2463" s="13" t="str">
        <f>VLOOKUP(MONTH(Tabla7[[#This Row],[Fecha del movimiento]]),Tablas!$O$4:$P$15,2,0)</f>
        <v>Ago</v>
      </c>
      <c r="K2463" s="6">
        <f>YEAR(Tabla7[[#This Row],[Fecha del movimiento]])</f>
        <v>2018</v>
      </c>
    </row>
    <row r="2464" spans="2:11" x14ac:dyDescent="0.2">
      <c r="B2464" s="8">
        <v>43111</v>
      </c>
      <c r="C2464" s="6" t="s">
        <v>3297</v>
      </c>
      <c r="D2464" s="6">
        <v>300741</v>
      </c>
      <c r="E2464" s="6" t="s">
        <v>84</v>
      </c>
      <c r="F2464" s="6" t="s">
        <v>21</v>
      </c>
      <c r="G2464" s="6" t="s">
        <v>2</v>
      </c>
      <c r="H2464" s="6" t="s">
        <v>923</v>
      </c>
      <c r="I2464" s="6">
        <v>16</v>
      </c>
      <c r="J2464" s="13" t="str">
        <f>VLOOKUP(MONTH(Tabla7[[#This Row],[Fecha del movimiento]]),Tablas!$O$4:$P$15,2,0)</f>
        <v>Ene</v>
      </c>
      <c r="K2464" s="6">
        <f>YEAR(Tabla7[[#This Row],[Fecha del movimiento]])</f>
        <v>2018</v>
      </c>
    </row>
    <row r="2465" spans="2:11" x14ac:dyDescent="0.2">
      <c r="B2465" s="8">
        <v>43334</v>
      </c>
      <c r="C2465" s="6" t="s">
        <v>3298</v>
      </c>
      <c r="D2465" s="6">
        <v>300251</v>
      </c>
      <c r="E2465" s="6" t="s">
        <v>693</v>
      </c>
      <c r="F2465" s="6" t="s">
        <v>21</v>
      </c>
      <c r="G2465" s="6" t="s">
        <v>13</v>
      </c>
      <c r="H2465" s="6" t="s">
        <v>917</v>
      </c>
      <c r="I2465" s="6">
        <v>-12</v>
      </c>
      <c r="J2465" s="13" t="str">
        <f>VLOOKUP(MONTH(Tabla7[[#This Row],[Fecha del movimiento]]),Tablas!$O$4:$P$15,2,0)</f>
        <v>Ago</v>
      </c>
      <c r="K2465" s="6">
        <f>YEAR(Tabla7[[#This Row],[Fecha del movimiento]])</f>
        <v>2018</v>
      </c>
    </row>
    <row r="2466" spans="2:11" x14ac:dyDescent="0.2">
      <c r="B2466" s="8">
        <v>43304</v>
      </c>
      <c r="C2466" s="6" t="s">
        <v>3299</v>
      </c>
      <c r="D2466" s="6">
        <v>300712</v>
      </c>
      <c r="E2466" s="6" t="s">
        <v>346</v>
      </c>
      <c r="F2466" s="6" t="s">
        <v>21</v>
      </c>
      <c r="G2466" s="6" t="s">
        <v>10</v>
      </c>
      <c r="H2466" s="6" t="s">
        <v>917</v>
      </c>
      <c r="I2466" s="6">
        <v>-12</v>
      </c>
      <c r="J2466" s="13" t="str">
        <f>VLOOKUP(MONTH(Tabla7[[#This Row],[Fecha del movimiento]]),Tablas!$O$4:$P$15,2,0)</f>
        <v>Jul</v>
      </c>
      <c r="K2466" s="6">
        <f>YEAR(Tabla7[[#This Row],[Fecha del movimiento]])</f>
        <v>2018</v>
      </c>
    </row>
    <row r="2467" spans="2:11" x14ac:dyDescent="0.2">
      <c r="B2467" s="8">
        <v>43340</v>
      </c>
      <c r="C2467" s="6" t="s">
        <v>3300</v>
      </c>
      <c r="D2467" s="6">
        <v>300933</v>
      </c>
      <c r="E2467" s="6" t="s">
        <v>141</v>
      </c>
      <c r="F2467" s="6" t="s">
        <v>21</v>
      </c>
      <c r="G2467" s="6" t="s">
        <v>2</v>
      </c>
      <c r="H2467" s="6" t="s">
        <v>917</v>
      </c>
      <c r="I2467" s="6">
        <v>-6</v>
      </c>
      <c r="J2467" s="13" t="str">
        <f>VLOOKUP(MONTH(Tabla7[[#This Row],[Fecha del movimiento]]),Tablas!$O$4:$P$15,2,0)</f>
        <v>Ago</v>
      </c>
      <c r="K2467" s="6">
        <f>YEAR(Tabla7[[#This Row],[Fecha del movimiento]])</f>
        <v>2018</v>
      </c>
    </row>
    <row r="2468" spans="2:11" x14ac:dyDescent="0.2">
      <c r="B2468" s="8">
        <v>43342</v>
      </c>
      <c r="C2468" s="6" t="s">
        <v>3301</v>
      </c>
      <c r="D2468" s="6">
        <v>301000</v>
      </c>
      <c r="E2468" s="6" t="s">
        <v>77</v>
      </c>
      <c r="F2468" s="6" t="s">
        <v>21</v>
      </c>
      <c r="G2468" s="6" t="s">
        <v>13</v>
      </c>
      <c r="H2468" s="6" t="s">
        <v>923</v>
      </c>
      <c r="I2468" s="6">
        <v>13</v>
      </c>
      <c r="J2468" s="13" t="str">
        <f>VLOOKUP(MONTH(Tabla7[[#This Row],[Fecha del movimiento]]),Tablas!$O$4:$P$15,2,0)</f>
        <v>Ago</v>
      </c>
      <c r="K2468" s="6">
        <f>YEAR(Tabla7[[#This Row],[Fecha del movimiento]])</f>
        <v>2018</v>
      </c>
    </row>
    <row r="2469" spans="2:11" x14ac:dyDescent="0.2">
      <c r="B2469" s="8">
        <v>43303</v>
      </c>
      <c r="C2469" s="6" t="s">
        <v>3302</v>
      </c>
      <c r="D2469" s="6">
        <v>300479</v>
      </c>
      <c r="E2469" s="6" t="s">
        <v>276</v>
      </c>
      <c r="F2469" s="6" t="s">
        <v>21</v>
      </c>
      <c r="G2469" s="6" t="s">
        <v>2</v>
      </c>
      <c r="H2469" s="6" t="s">
        <v>917</v>
      </c>
      <c r="I2469" s="6">
        <v>-17</v>
      </c>
      <c r="J2469" s="13" t="str">
        <f>VLOOKUP(MONTH(Tabla7[[#This Row],[Fecha del movimiento]]),Tablas!$O$4:$P$15,2,0)</f>
        <v>Jul</v>
      </c>
      <c r="K2469" s="6">
        <f>YEAR(Tabla7[[#This Row],[Fecha del movimiento]])</f>
        <v>2018</v>
      </c>
    </row>
    <row r="2470" spans="2:11" x14ac:dyDescent="0.2">
      <c r="B2470" s="8">
        <v>43209</v>
      </c>
      <c r="C2470" s="6" t="s">
        <v>2540</v>
      </c>
      <c r="D2470" s="6">
        <v>300597</v>
      </c>
      <c r="E2470" s="6" t="s">
        <v>137</v>
      </c>
      <c r="F2470" s="6" t="s">
        <v>21</v>
      </c>
      <c r="G2470" s="6" t="s">
        <v>6</v>
      </c>
      <c r="H2470" s="6" t="s">
        <v>923</v>
      </c>
      <c r="I2470" s="6">
        <v>14</v>
      </c>
      <c r="J2470" s="13" t="str">
        <f>VLOOKUP(MONTH(Tabla7[[#This Row],[Fecha del movimiento]]),Tablas!$O$4:$P$15,2,0)</f>
        <v>Abr</v>
      </c>
      <c r="K2470" s="6">
        <f>YEAR(Tabla7[[#This Row],[Fecha del movimiento]])</f>
        <v>2018</v>
      </c>
    </row>
    <row r="2471" spans="2:11" x14ac:dyDescent="0.2">
      <c r="B2471" s="8">
        <v>43140</v>
      </c>
      <c r="C2471" s="6" t="s">
        <v>1297</v>
      </c>
      <c r="D2471" s="6">
        <v>300017</v>
      </c>
      <c r="E2471" s="6" t="s">
        <v>501</v>
      </c>
      <c r="F2471" s="6" t="s">
        <v>21</v>
      </c>
      <c r="G2471" s="6" t="s">
        <v>7</v>
      </c>
      <c r="H2471" s="6" t="s">
        <v>917</v>
      </c>
      <c r="I2471" s="6">
        <v>-5</v>
      </c>
      <c r="J2471" s="13" t="str">
        <f>VLOOKUP(MONTH(Tabla7[[#This Row],[Fecha del movimiento]]),Tablas!$O$4:$P$15,2,0)</f>
        <v>Feb</v>
      </c>
      <c r="K2471" s="6">
        <f>YEAR(Tabla7[[#This Row],[Fecha del movimiento]])</f>
        <v>2018</v>
      </c>
    </row>
    <row r="2472" spans="2:11" x14ac:dyDescent="0.2">
      <c r="B2472" s="8">
        <v>43325</v>
      </c>
      <c r="C2472" s="6" t="s">
        <v>3303</v>
      </c>
      <c r="D2472" s="6">
        <v>300571</v>
      </c>
      <c r="E2472" s="6" t="s">
        <v>464</v>
      </c>
      <c r="F2472" s="6" t="s">
        <v>21</v>
      </c>
      <c r="G2472" s="6" t="s">
        <v>2</v>
      </c>
      <c r="H2472" s="6" t="s">
        <v>917</v>
      </c>
      <c r="I2472" s="6">
        <v>-19</v>
      </c>
      <c r="J2472" s="13" t="str">
        <f>VLOOKUP(MONTH(Tabla7[[#This Row],[Fecha del movimiento]]),Tablas!$O$4:$P$15,2,0)</f>
        <v>Ago</v>
      </c>
      <c r="K2472" s="6">
        <f>YEAR(Tabla7[[#This Row],[Fecha del movimiento]])</f>
        <v>2018</v>
      </c>
    </row>
    <row r="2473" spans="2:11" x14ac:dyDescent="0.2">
      <c r="B2473" s="8">
        <v>43195</v>
      </c>
      <c r="C2473" s="6" t="s">
        <v>3304</v>
      </c>
      <c r="D2473" s="6">
        <v>301001</v>
      </c>
      <c r="E2473" s="6" t="s">
        <v>76</v>
      </c>
      <c r="F2473" s="6" t="s">
        <v>21</v>
      </c>
      <c r="G2473" s="6" t="s">
        <v>13</v>
      </c>
      <c r="H2473" s="6" t="s">
        <v>917</v>
      </c>
      <c r="I2473" s="6">
        <v>-17</v>
      </c>
      <c r="J2473" s="13" t="str">
        <f>VLOOKUP(MONTH(Tabla7[[#This Row],[Fecha del movimiento]]),Tablas!$O$4:$P$15,2,0)</f>
        <v>Abr</v>
      </c>
      <c r="K2473" s="6">
        <f>YEAR(Tabla7[[#This Row],[Fecha del movimiento]])</f>
        <v>2018</v>
      </c>
    </row>
    <row r="2474" spans="2:11" x14ac:dyDescent="0.2">
      <c r="B2474" s="8">
        <v>43196</v>
      </c>
      <c r="C2474" s="6" t="s">
        <v>3305</v>
      </c>
      <c r="D2474" s="6">
        <v>300262</v>
      </c>
      <c r="E2474" s="6" t="s">
        <v>686</v>
      </c>
      <c r="F2474" s="6" t="s">
        <v>21</v>
      </c>
      <c r="G2474" s="6" t="s">
        <v>7</v>
      </c>
      <c r="H2474" s="6" t="s">
        <v>923</v>
      </c>
      <c r="I2474" s="6">
        <v>18</v>
      </c>
      <c r="J2474" s="13" t="str">
        <f>VLOOKUP(MONTH(Tabla7[[#This Row],[Fecha del movimiento]]),Tablas!$O$4:$P$15,2,0)</f>
        <v>Abr</v>
      </c>
      <c r="K2474" s="6">
        <f>YEAR(Tabla7[[#This Row],[Fecha del movimiento]])</f>
        <v>2018</v>
      </c>
    </row>
    <row r="2475" spans="2:11" x14ac:dyDescent="0.2">
      <c r="B2475" s="8">
        <v>43111</v>
      </c>
      <c r="C2475" s="6" t="s">
        <v>3306</v>
      </c>
      <c r="D2475" s="6">
        <v>300610</v>
      </c>
      <c r="E2475" s="6" t="s">
        <v>432</v>
      </c>
      <c r="F2475" s="6" t="s">
        <v>21</v>
      </c>
      <c r="G2475" s="6" t="s">
        <v>7</v>
      </c>
      <c r="H2475" s="6" t="s">
        <v>917</v>
      </c>
      <c r="I2475" s="6">
        <v>-8</v>
      </c>
      <c r="J2475" s="13" t="str">
        <f>VLOOKUP(MONTH(Tabla7[[#This Row],[Fecha del movimiento]]),Tablas!$O$4:$P$15,2,0)</f>
        <v>Ene</v>
      </c>
      <c r="K2475" s="6">
        <f>YEAR(Tabla7[[#This Row],[Fecha del movimiento]])</f>
        <v>2018</v>
      </c>
    </row>
    <row r="2476" spans="2:11" x14ac:dyDescent="0.2">
      <c r="B2476" s="8">
        <v>43199</v>
      </c>
      <c r="C2476" s="6" t="s">
        <v>3307</v>
      </c>
      <c r="D2476" s="6">
        <v>300554</v>
      </c>
      <c r="E2476" s="6" t="s">
        <v>475</v>
      </c>
      <c r="F2476" s="6" t="s">
        <v>21</v>
      </c>
      <c r="G2476" s="6" t="s">
        <v>13</v>
      </c>
      <c r="H2476" s="6" t="s">
        <v>917</v>
      </c>
      <c r="I2476" s="6">
        <v>-9</v>
      </c>
      <c r="J2476" s="13" t="str">
        <f>VLOOKUP(MONTH(Tabla7[[#This Row],[Fecha del movimiento]]),Tablas!$O$4:$P$15,2,0)</f>
        <v>Abr</v>
      </c>
      <c r="K2476" s="6">
        <f>YEAR(Tabla7[[#This Row],[Fecha del movimiento]])</f>
        <v>2018</v>
      </c>
    </row>
    <row r="2477" spans="2:11" x14ac:dyDescent="0.2">
      <c r="B2477" s="8">
        <v>43256</v>
      </c>
      <c r="C2477" s="6" t="s">
        <v>2417</v>
      </c>
      <c r="D2477" s="6">
        <v>300705</v>
      </c>
      <c r="E2477" s="6" t="s">
        <v>352</v>
      </c>
      <c r="F2477" s="6" t="s">
        <v>21</v>
      </c>
      <c r="G2477" s="6" t="s">
        <v>11</v>
      </c>
      <c r="H2477" s="6" t="s">
        <v>923</v>
      </c>
      <c r="I2477" s="6">
        <v>15</v>
      </c>
      <c r="J2477" s="13" t="str">
        <f>VLOOKUP(MONTH(Tabla7[[#This Row],[Fecha del movimiento]]),Tablas!$O$4:$P$15,2,0)</f>
        <v>Jun</v>
      </c>
      <c r="K2477" s="6">
        <f>YEAR(Tabla7[[#This Row],[Fecha del movimiento]])</f>
        <v>2018</v>
      </c>
    </row>
    <row r="2478" spans="2:11" x14ac:dyDescent="0.2">
      <c r="B2478" s="8">
        <v>43179</v>
      </c>
      <c r="C2478" s="6" t="s">
        <v>3308</v>
      </c>
      <c r="D2478" s="6">
        <v>300994</v>
      </c>
      <c r="E2478" s="6" t="s">
        <v>82</v>
      </c>
      <c r="F2478" s="6" t="s">
        <v>21</v>
      </c>
      <c r="G2478" s="6" t="s">
        <v>10</v>
      </c>
      <c r="H2478" s="6" t="s">
        <v>917</v>
      </c>
      <c r="I2478" s="6">
        <v>-9</v>
      </c>
      <c r="J2478" s="13" t="str">
        <f>VLOOKUP(MONTH(Tabla7[[#This Row],[Fecha del movimiento]]),Tablas!$O$4:$P$15,2,0)</f>
        <v>Mar</v>
      </c>
      <c r="K2478" s="6">
        <f>YEAR(Tabla7[[#This Row],[Fecha del movimiento]])</f>
        <v>2018</v>
      </c>
    </row>
    <row r="2479" spans="2:11" x14ac:dyDescent="0.2">
      <c r="B2479" s="8">
        <v>43332</v>
      </c>
      <c r="C2479" s="6" t="s">
        <v>3309</v>
      </c>
      <c r="D2479" s="6">
        <v>300529</v>
      </c>
      <c r="E2479" s="6" t="s">
        <v>499</v>
      </c>
      <c r="F2479" s="6" t="s">
        <v>21</v>
      </c>
      <c r="G2479" s="6" t="s">
        <v>13</v>
      </c>
      <c r="H2479" s="6" t="s">
        <v>923</v>
      </c>
      <c r="I2479" s="6">
        <v>11</v>
      </c>
      <c r="J2479" s="13" t="str">
        <f>VLOOKUP(MONTH(Tabla7[[#This Row],[Fecha del movimiento]]),Tablas!$O$4:$P$15,2,0)</f>
        <v>Ago</v>
      </c>
      <c r="K2479" s="6">
        <f>YEAR(Tabla7[[#This Row],[Fecha del movimiento]])</f>
        <v>2018</v>
      </c>
    </row>
    <row r="2480" spans="2:11" x14ac:dyDescent="0.2">
      <c r="B2480" s="8">
        <v>43125</v>
      </c>
      <c r="C2480" s="6" t="s">
        <v>3310</v>
      </c>
      <c r="D2480" s="6">
        <v>300545</v>
      </c>
      <c r="E2480" s="6" t="s">
        <v>484</v>
      </c>
      <c r="F2480" s="6" t="s">
        <v>21</v>
      </c>
      <c r="G2480" s="6" t="s">
        <v>6</v>
      </c>
      <c r="H2480" s="6" t="s">
        <v>917</v>
      </c>
      <c r="I2480" s="6">
        <v>-14</v>
      </c>
      <c r="J2480" s="13" t="str">
        <f>VLOOKUP(MONTH(Tabla7[[#This Row],[Fecha del movimiento]]),Tablas!$O$4:$P$15,2,0)</f>
        <v>Ene</v>
      </c>
      <c r="K2480" s="6">
        <f>YEAR(Tabla7[[#This Row],[Fecha del movimiento]])</f>
        <v>2018</v>
      </c>
    </row>
    <row r="2481" spans="2:11" x14ac:dyDescent="0.2">
      <c r="B2481" s="8">
        <v>43315</v>
      </c>
      <c r="C2481" s="6" t="s">
        <v>3311</v>
      </c>
      <c r="D2481" s="6">
        <v>300791</v>
      </c>
      <c r="E2481" s="6" t="s">
        <v>275</v>
      </c>
      <c r="F2481" s="6" t="s">
        <v>21</v>
      </c>
      <c r="G2481" s="6" t="s">
        <v>9</v>
      </c>
      <c r="H2481" s="6" t="s">
        <v>923</v>
      </c>
      <c r="I2481" s="6">
        <v>17</v>
      </c>
      <c r="J2481" s="13" t="str">
        <f>VLOOKUP(MONTH(Tabla7[[#This Row],[Fecha del movimiento]]),Tablas!$O$4:$P$15,2,0)</f>
        <v>Ago</v>
      </c>
      <c r="K2481" s="6">
        <f>YEAR(Tabla7[[#This Row],[Fecha del movimiento]])</f>
        <v>2018</v>
      </c>
    </row>
    <row r="2482" spans="2:11" x14ac:dyDescent="0.2">
      <c r="B2482" s="8">
        <v>43247</v>
      </c>
      <c r="C2482" s="6" t="s">
        <v>1597</v>
      </c>
      <c r="D2482" s="6">
        <v>301001</v>
      </c>
      <c r="E2482" s="6" t="s">
        <v>76</v>
      </c>
      <c r="F2482" s="6" t="s">
        <v>21</v>
      </c>
      <c r="G2482" s="6" t="s">
        <v>13</v>
      </c>
      <c r="H2482" s="6" t="s">
        <v>917</v>
      </c>
      <c r="I2482" s="6">
        <v>-8</v>
      </c>
      <c r="J2482" s="13" t="str">
        <f>VLOOKUP(MONTH(Tabla7[[#This Row],[Fecha del movimiento]]),Tablas!$O$4:$P$15,2,0)</f>
        <v>May</v>
      </c>
      <c r="K2482" s="6">
        <f>YEAR(Tabla7[[#This Row],[Fecha del movimiento]])</f>
        <v>2018</v>
      </c>
    </row>
    <row r="2483" spans="2:11" x14ac:dyDescent="0.2">
      <c r="B2483" s="8">
        <v>43231</v>
      </c>
      <c r="C2483" s="6" t="s">
        <v>3312</v>
      </c>
      <c r="D2483" s="6">
        <v>300746</v>
      </c>
      <c r="E2483" s="6" t="s">
        <v>315</v>
      </c>
      <c r="F2483" s="6" t="s">
        <v>21</v>
      </c>
      <c r="G2483" s="6" t="s">
        <v>2</v>
      </c>
      <c r="H2483" s="6" t="s">
        <v>917</v>
      </c>
      <c r="I2483" s="6">
        <v>-8</v>
      </c>
      <c r="J2483" s="13" t="str">
        <f>VLOOKUP(MONTH(Tabla7[[#This Row],[Fecha del movimiento]]),Tablas!$O$4:$P$15,2,0)</f>
        <v>May</v>
      </c>
      <c r="K2483" s="6">
        <f>YEAR(Tabla7[[#This Row],[Fecha del movimiento]])</f>
        <v>2018</v>
      </c>
    </row>
    <row r="2484" spans="2:11" x14ac:dyDescent="0.2">
      <c r="B2484" s="8">
        <v>43142</v>
      </c>
      <c r="C2484" s="6" t="s">
        <v>3313</v>
      </c>
      <c r="D2484" s="6">
        <v>300525</v>
      </c>
      <c r="E2484" s="6" t="s">
        <v>502</v>
      </c>
      <c r="F2484" s="6" t="s">
        <v>21</v>
      </c>
      <c r="G2484" s="6" t="s">
        <v>4</v>
      </c>
      <c r="H2484" s="6" t="s">
        <v>917</v>
      </c>
      <c r="I2484" s="6">
        <v>-7</v>
      </c>
      <c r="J2484" s="13" t="str">
        <f>VLOOKUP(MONTH(Tabla7[[#This Row],[Fecha del movimiento]]),Tablas!$O$4:$P$15,2,0)</f>
        <v>Feb</v>
      </c>
      <c r="K2484" s="6">
        <f>YEAR(Tabla7[[#This Row],[Fecha del movimiento]])</f>
        <v>2018</v>
      </c>
    </row>
    <row r="2485" spans="2:11" x14ac:dyDescent="0.2">
      <c r="B2485" s="8">
        <v>43250</v>
      </c>
      <c r="C2485" s="6" t="s">
        <v>3314</v>
      </c>
      <c r="D2485" s="6">
        <v>300378</v>
      </c>
      <c r="E2485" s="6" t="s">
        <v>612</v>
      </c>
      <c r="F2485" s="6" t="s">
        <v>21</v>
      </c>
      <c r="G2485" s="6" t="s">
        <v>11</v>
      </c>
      <c r="H2485" s="6" t="s">
        <v>923</v>
      </c>
      <c r="I2485" s="6">
        <v>18</v>
      </c>
      <c r="J2485" s="13" t="str">
        <f>VLOOKUP(MONTH(Tabla7[[#This Row],[Fecha del movimiento]]),Tablas!$O$4:$P$15,2,0)</f>
        <v>May</v>
      </c>
      <c r="K2485" s="6">
        <f>YEAR(Tabla7[[#This Row],[Fecha del movimiento]])</f>
        <v>2018</v>
      </c>
    </row>
    <row r="2486" spans="2:11" x14ac:dyDescent="0.2">
      <c r="B2486" s="8">
        <v>43162</v>
      </c>
      <c r="C2486" s="6" t="s">
        <v>3315</v>
      </c>
      <c r="D2486" s="6">
        <v>300055</v>
      </c>
      <c r="E2486" s="6" t="s">
        <v>616</v>
      </c>
      <c r="F2486" s="6" t="s">
        <v>21</v>
      </c>
      <c r="G2486" s="6" t="s">
        <v>9</v>
      </c>
      <c r="H2486" s="6" t="s">
        <v>917</v>
      </c>
      <c r="I2486" s="6">
        <v>-18</v>
      </c>
      <c r="J2486" s="13" t="str">
        <f>VLOOKUP(MONTH(Tabla7[[#This Row],[Fecha del movimiento]]),Tablas!$O$4:$P$15,2,0)</f>
        <v>Mar</v>
      </c>
      <c r="K2486" s="6">
        <f>YEAR(Tabla7[[#This Row],[Fecha del movimiento]])</f>
        <v>2018</v>
      </c>
    </row>
    <row r="2487" spans="2:11" x14ac:dyDescent="0.2">
      <c r="B2487" s="8">
        <v>43207</v>
      </c>
      <c r="C2487" s="6" t="s">
        <v>3316</v>
      </c>
      <c r="D2487" s="6">
        <v>300203</v>
      </c>
      <c r="E2487" s="6" t="s">
        <v>727</v>
      </c>
      <c r="F2487" s="6" t="s">
        <v>21</v>
      </c>
      <c r="G2487" s="6" t="s">
        <v>2</v>
      </c>
      <c r="H2487" s="6" t="s">
        <v>917</v>
      </c>
      <c r="I2487" s="6">
        <v>-8</v>
      </c>
      <c r="J2487" s="13" t="str">
        <f>VLOOKUP(MONTH(Tabla7[[#This Row],[Fecha del movimiento]]),Tablas!$O$4:$P$15,2,0)</f>
        <v>Abr</v>
      </c>
      <c r="K2487" s="6">
        <f>YEAR(Tabla7[[#This Row],[Fecha del movimiento]])</f>
        <v>2018</v>
      </c>
    </row>
    <row r="2488" spans="2:11" x14ac:dyDescent="0.2">
      <c r="B2488" s="8">
        <v>43174</v>
      </c>
      <c r="C2488" s="6" t="s">
        <v>3317</v>
      </c>
      <c r="D2488" s="6">
        <v>300708</v>
      </c>
      <c r="E2488" s="6" t="s">
        <v>224</v>
      </c>
      <c r="F2488" s="6" t="s">
        <v>21</v>
      </c>
      <c r="G2488" s="6" t="s">
        <v>2</v>
      </c>
      <c r="H2488" s="6" t="s">
        <v>923</v>
      </c>
      <c r="I2488" s="6">
        <v>17</v>
      </c>
      <c r="J2488" s="13" t="str">
        <f>VLOOKUP(MONTH(Tabla7[[#This Row],[Fecha del movimiento]]),Tablas!$O$4:$P$15,2,0)</f>
        <v>Mar</v>
      </c>
      <c r="K2488" s="6">
        <f>YEAR(Tabla7[[#This Row],[Fecha del movimiento]])</f>
        <v>2018</v>
      </c>
    </row>
    <row r="2489" spans="2:11" x14ac:dyDescent="0.2">
      <c r="B2489" s="8">
        <v>43197</v>
      </c>
      <c r="C2489" s="6" t="s">
        <v>3318</v>
      </c>
      <c r="D2489" s="6">
        <v>300499</v>
      </c>
      <c r="E2489" s="6" t="s">
        <v>524</v>
      </c>
      <c r="F2489" s="6" t="s">
        <v>21</v>
      </c>
      <c r="G2489" s="6" t="s">
        <v>11</v>
      </c>
      <c r="H2489" s="6" t="s">
        <v>917</v>
      </c>
      <c r="I2489" s="6">
        <v>-17</v>
      </c>
      <c r="J2489" s="13" t="str">
        <f>VLOOKUP(MONTH(Tabla7[[#This Row],[Fecha del movimiento]]),Tablas!$O$4:$P$15,2,0)</f>
        <v>Abr</v>
      </c>
      <c r="K2489" s="6">
        <f>YEAR(Tabla7[[#This Row],[Fecha del movimiento]])</f>
        <v>2018</v>
      </c>
    </row>
    <row r="2490" spans="2:11" x14ac:dyDescent="0.2">
      <c r="B2490" s="8">
        <v>43246</v>
      </c>
      <c r="C2490" s="6" t="s">
        <v>3319</v>
      </c>
      <c r="D2490" s="6">
        <v>300553</v>
      </c>
      <c r="E2490" s="6" t="s">
        <v>476</v>
      </c>
      <c r="F2490" s="6" t="s">
        <v>21</v>
      </c>
      <c r="G2490" s="6" t="s">
        <v>13</v>
      </c>
      <c r="H2490" s="6" t="s">
        <v>923</v>
      </c>
      <c r="I2490" s="6">
        <v>15</v>
      </c>
      <c r="J2490" s="13" t="str">
        <f>VLOOKUP(MONTH(Tabla7[[#This Row],[Fecha del movimiento]]),Tablas!$O$4:$P$15,2,0)</f>
        <v>May</v>
      </c>
      <c r="K2490" s="6">
        <f>YEAR(Tabla7[[#This Row],[Fecha del movimiento]])</f>
        <v>2018</v>
      </c>
    </row>
    <row r="2491" spans="2:11" x14ac:dyDescent="0.2">
      <c r="B2491" s="8">
        <v>43179</v>
      </c>
      <c r="C2491" s="6" t="s">
        <v>3320</v>
      </c>
      <c r="D2491" s="6">
        <v>300617</v>
      </c>
      <c r="E2491" s="6" t="s">
        <v>425</v>
      </c>
      <c r="F2491" s="6" t="s">
        <v>21</v>
      </c>
      <c r="G2491" s="6" t="s">
        <v>2</v>
      </c>
      <c r="H2491" s="6" t="s">
        <v>917</v>
      </c>
      <c r="I2491" s="6">
        <v>-16</v>
      </c>
      <c r="J2491" s="13" t="str">
        <f>VLOOKUP(MONTH(Tabla7[[#This Row],[Fecha del movimiento]]),Tablas!$O$4:$P$15,2,0)</f>
        <v>Mar</v>
      </c>
      <c r="K2491" s="6">
        <f>YEAR(Tabla7[[#This Row],[Fecha del movimiento]])</f>
        <v>2018</v>
      </c>
    </row>
    <row r="2492" spans="2:11" x14ac:dyDescent="0.2">
      <c r="B2492" s="8">
        <v>43259</v>
      </c>
      <c r="C2492" s="6" t="s">
        <v>3321</v>
      </c>
      <c r="D2492" s="6">
        <v>300553</v>
      </c>
      <c r="E2492" s="6" t="s">
        <v>476</v>
      </c>
      <c r="F2492" s="6" t="s">
        <v>21</v>
      </c>
      <c r="G2492" s="6" t="s">
        <v>13</v>
      </c>
      <c r="H2492" s="6" t="s">
        <v>923</v>
      </c>
      <c r="I2492" s="6">
        <v>10</v>
      </c>
      <c r="J2492" s="13" t="str">
        <f>VLOOKUP(MONTH(Tabla7[[#This Row],[Fecha del movimiento]]),Tablas!$O$4:$P$15,2,0)</f>
        <v>Jun</v>
      </c>
      <c r="K2492" s="6">
        <f>YEAR(Tabla7[[#This Row],[Fecha del movimiento]])</f>
        <v>2018</v>
      </c>
    </row>
    <row r="2493" spans="2:11" x14ac:dyDescent="0.2">
      <c r="B2493" s="8">
        <v>43107</v>
      </c>
      <c r="C2493" s="6" t="s">
        <v>3322</v>
      </c>
      <c r="D2493" s="6">
        <v>300354</v>
      </c>
      <c r="E2493" s="6" t="s">
        <v>627</v>
      </c>
      <c r="F2493" s="6" t="s">
        <v>21</v>
      </c>
      <c r="G2493" s="6" t="s">
        <v>13</v>
      </c>
      <c r="H2493" s="6" t="s">
        <v>923</v>
      </c>
      <c r="I2493" s="6">
        <v>16</v>
      </c>
      <c r="J2493" s="13" t="str">
        <f>VLOOKUP(MONTH(Tabla7[[#This Row],[Fecha del movimiento]]),Tablas!$O$4:$P$15,2,0)</f>
        <v>Ene</v>
      </c>
      <c r="K2493" s="6">
        <f>YEAR(Tabla7[[#This Row],[Fecha del movimiento]])</f>
        <v>2018</v>
      </c>
    </row>
    <row r="2494" spans="2:11" x14ac:dyDescent="0.2">
      <c r="B2494" s="8">
        <v>43192</v>
      </c>
      <c r="C2494" s="6" t="s">
        <v>3323</v>
      </c>
      <c r="D2494" s="6">
        <v>300265</v>
      </c>
      <c r="E2494" s="6" t="s">
        <v>683</v>
      </c>
      <c r="F2494" s="6" t="s">
        <v>21</v>
      </c>
      <c r="G2494" s="6" t="s">
        <v>13</v>
      </c>
      <c r="H2494" s="6" t="s">
        <v>923</v>
      </c>
      <c r="I2494" s="6">
        <v>15</v>
      </c>
      <c r="J2494" s="13" t="str">
        <f>VLOOKUP(MONTH(Tabla7[[#This Row],[Fecha del movimiento]]),Tablas!$O$4:$P$15,2,0)</f>
        <v>Abr</v>
      </c>
      <c r="K2494" s="6">
        <f>YEAR(Tabla7[[#This Row],[Fecha del movimiento]])</f>
        <v>2018</v>
      </c>
    </row>
    <row r="2495" spans="2:11" x14ac:dyDescent="0.2">
      <c r="B2495" s="8">
        <v>43165</v>
      </c>
      <c r="C2495" s="6" t="s">
        <v>2876</v>
      </c>
      <c r="D2495" s="6">
        <v>300764</v>
      </c>
      <c r="E2495" s="6" t="s">
        <v>299</v>
      </c>
      <c r="F2495" s="6" t="s">
        <v>21</v>
      </c>
      <c r="G2495" s="6" t="s">
        <v>7</v>
      </c>
      <c r="H2495" s="6" t="s">
        <v>923</v>
      </c>
      <c r="I2495" s="6">
        <v>18</v>
      </c>
      <c r="J2495" s="13" t="str">
        <f>VLOOKUP(MONTH(Tabla7[[#This Row],[Fecha del movimiento]]),Tablas!$O$4:$P$15,2,0)</f>
        <v>Mar</v>
      </c>
      <c r="K2495" s="6">
        <f>YEAR(Tabla7[[#This Row],[Fecha del movimiento]])</f>
        <v>2018</v>
      </c>
    </row>
    <row r="2496" spans="2:11" x14ac:dyDescent="0.2">
      <c r="B2496" s="8">
        <v>43212</v>
      </c>
      <c r="C2496" s="6" t="s">
        <v>3324</v>
      </c>
      <c r="D2496" s="6">
        <v>300472</v>
      </c>
      <c r="E2496" s="6" t="s">
        <v>543</v>
      </c>
      <c r="F2496" s="6" t="s">
        <v>21</v>
      </c>
      <c r="G2496" s="6" t="s">
        <v>13</v>
      </c>
      <c r="H2496" s="6" t="s">
        <v>923</v>
      </c>
      <c r="I2496" s="6">
        <v>13</v>
      </c>
      <c r="J2496" s="13" t="str">
        <f>VLOOKUP(MONTH(Tabla7[[#This Row],[Fecha del movimiento]]),Tablas!$O$4:$P$15,2,0)</f>
        <v>Abr</v>
      </c>
      <c r="K2496" s="6">
        <f>YEAR(Tabla7[[#This Row],[Fecha del movimiento]])</f>
        <v>2018</v>
      </c>
    </row>
    <row r="2497" spans="2:11" x14ac:dyDescent="0.2">
      <c r="B2497" s="8">
        <v>43176</v>
      </c>
      <c r="C2497" s="6" t="s">
        <v>3325</v>
      </c>
      <c r="D2497" s="6">
        <v>300112</v>
      </c>
      <c r="E2497" s="6" t="s">
        <v>765</v>
      </c>
      <c r="F2497" s="6" t="s">
        <v>21</v>
      </c>
      <c r="G2497" s="6" t="s">
        <v>13</v>
      </c>
      <c r="H2497" s="6" t="s">
        <v>923</v>
      </c>
      <c r="I2497" s="6">
        <v>18</v>
      </c>
      <c r="J2497" s="13" t="str">
        <f>VLOOKUP(MONTH(Tabla7[[#This Row],[Fecha del movimiento]]),Tablas!$O$4:$P$15,2,0)</f>
        <v>Mar</v>
      </c>
      <c r="K2497" s="6">
        <f>YEAR(Tabla7[[#This Row],[Fecha del movimiento]])</f>
        <v>2018</v>
      </c>
    </row>
    <row r="2498" spans="2:11" x14ac:dyDescent="0.2">
      <c r="B2498" s="8">
        <v>43253</v>
      </c>
      <c r="C2498" s="6" t="s">
        <v>3326</v>
      </c>
      <c r="D2498" s="6">
        <v>300113</v>
      </c>
      <c r="E2498" s="6" t="s">
        <v>764</v>
      </c>
      <c r="F2498" s="6" t="s">
        <v>21</v>
      </c>
      <c r="G2498" s="6" t="s">
        <v>13</v>
      </c>
      <c r="H2498" s="6" t="s">
        <v>923</v>
      </c>
      <c r="I2498" s="6">
        <v>10</v>
      </c>
      <c r="J2498" s="13" t="str">
        <f>VLOOKUP(MONTH(Tabla7[[#This Row],[Fecha del movimiento]]),Tablas!$O$4:$P$15,2,0)</f>
        <v>Jun</v>
      </c>
      <c r="K2498" s="6">
        <f>YEAR(Tabla7[[#This Row],[Fecha del movimiento]])</f>
        <v>2018</v>
      </c>
    </row>
    <row r="2499" spans="2:11" x14ac:dyDescent="0.2">
      <c r="B2499" s="8">
        <v>43234</v>
      </c>
      <c r="C2499" s="6" t="s">
        <v>3327</v>
      </c>
      <c r="D2499" s="6">
        <v>300245</v>
      </c>
      <c r="E2499" s="6" t="s">
        <v>698</v>
      </c>
      <c r="F2499" s="6" t="s">
        <v>21</v>
      </c>
      <c r="G2499" s="6" t="s">
        <v>12</v>
      </c>
      <c r="H2499" s="6" t="s">
        <v>923</v>
      </c>
      <c r="I2499" s="6">
        <v>12</v>
      </c>
      <c r="J2499" s="13" t="str">
        <f>VLOOKUP(MONTH(Tabla7[[#This Row],[Fecha del movimiento]]),Tablas!$O$4:$P$15,2,0)</f>
        <v>May</v>
      </c>
      <c r="K2499" s="6">
        <f>YEAR(Tabla7[[#This Row],[Fecha del movimiento]])</f>
        <v>2018</v>
      </c>
    </row>
    <row r="2500" spans="2:11" x14ac:dyDescent="0.2">
      <c r="B2500" s="8">
        <v>43158</v>
      </c>
      <c r="C2500" s="6" t="s">
        <v>3328</v>
      </c>
      <c r="D2500" s="6">
        <v>300867</v>
      </c>
      <c r="E2500" s="6" t="s">
        <v>204</v>
      </c>
      <c r="F2500" s="6" t="s">
        <v>21</v>
      </c>
      <c r="G2500" s="6" t="s">
        <v>7</v>
      </c>
      <c r="H2500" s="6" t="s">
        <v>917</v>
      </c>
      <c r="I2500" s="6">
        <v>-13</v>
      </c>
      <c r="J2500" s="13" t="str">
        <f>VLOOKUP(MONTH(Tabla7[[#This Row],[Fecha del movimiento]]),Tablas!$O$4:$P$15,2,0)</f>
        <v>Feb</v>
      </c>
      <c r="K2500" s="6">
        <f>YEAR(Tabla7[[#This Row],[Fecha del movimiento]])</f>
        <v>2018</v>
      </c>
    </row>
    <row r="2501" spans="2:11" x14ac:dyDescent="0.2">
      <c r="B2501" s="8">
        <v>43248</v>
      </c>
      <c r="C2501" s="6" t="s">
        <v>3329</v>
      </c>
      <c r="D2501" s="6">
        <v>300552</v>
      </c>
      <c r="E2501" s="6" t="s">
        <v>477</v>
      </c>
      <c r="F2501" s="6" t="s">
        <v>21</v>
      </c>
      <c r="G2501" s="6" t="s">
        <v>6</v>
      </c>
      <c r="H2501" s="6" t="s">
        <v>917</v>
      </c>
      <c r="I2501" s="6">
        <v>-20</v>
      </c>
      <c r="J2501" s="13" t="str">
        <f>VLOOKUP(MONTH(Tabla7[[#This Row],[Fecha del movimiento]]),Tablas!$O$4:$P$15,2,0)</f>
        <v>May</v>
      </c>
      <c r="K2501" s="6">
        <f>YEAR(Tabla7[[#This Row],[Fecha del movimiento]])</f>
        <v>2018</v>
      </c>
    </row>
    <row r="2502" spans="2:11" x14ac:dyDescent="0.2">
      <c r="B2502" s="8">
        <v>43302</v>
      </c>
      <c r="C2502" s="6" t="s">
        <v>2062</v>
      </c>
      <c r="D2502" s="6">
        <v>300788</v>
      </c>
      <c r="E2502" s="6" t="s">
        <v>278</v>
      </c>
      <c r="F2502" s="6" t="s">
        <v>21</v>
      </c>
      <c r="G2502" s="6" t="s">
        <v>2</v>
      </c>
      <c r="H2502" s="6" t="s">
        <v>917</v>
      </c>
      <c r="I2502" s="6">
        <v>-13</v>
      </c>
      <c r="J2502" s="13" t="str">
        <f>VLOOKUP(MONTH(Tabla7[[#This Row],[Fecha del movimiento]]),Tablas!$O$4:$P$15,2,0)</f>
        <v>Jul</v>
      </c>
      <c r="K2502" s="6">
        <f>YEAR(Tabla7[[#This Row],[Fecha del movimiento]])</f>
        <v>2018</v>
      </c>
    </row>
    <row r="2503" spans="2:11" x14ac:dyDescent="0.2">
      <c r="B2503" s="8">
        <v>43283</v>
      </c>
      <c r="C2503" s="6" t="s">
        <v>3330</v>
      </c>
      <c r="D2503" s="6">
        <v>300111</v>
      </c>
      <c r="E2503" s="6" t="s">
        <v>766</v>
      </c>
      <c r="F2503" s="6" t="s">
        <v>21</v>
      </c>
      <c r="G2503" s="6" t="s">
        <v>13</v>
      </c>
      <c r="H2503" s="6" t="s">
        <v>917</v>
      </c>
      <c r="I2503" s="6">
        <v>-18</v>
      </c>
      <c r="J2503" s="13" t="str">
        <f>VLOOKUP(MONTH(Tabla7[[#This Row],[Fecha del movimiento]]),Tablas!$O$4:$P$15,2,0)</f>
        <v>Jul</v>
      </c>
      <c r="K2503" s="6">
        <f>YEAR(Tabla7[[#This Row],[Fecha del movimiento]])</f>
        <v>2018</v>
      </c>
    </row>
    <row r="2504" spans="2:11" x14ac:dyDescent="0.2">
      <c r="B2504" s="8">
        <v>43150</v>
      </c>
      <c r="C2504" s="6" t="s">
        <v>3331</v>
      </c>
      <c r="D2504" s="6">
        <v>300493</v>
      </c>
      <c r="E2504" s="6" t="s">
        <v>177</v>
      </c>
      <c r="F2504" s="6" t="s">
        <v>21</v>
      </c>
      <c r="G2504" s="6" t="s">
        <v>9</v>
      </c>
      <c r="H2504" s="6" t="s">
        <v>917</v>
      </c>
      <c r="I2504" s="6">
        <v>-16</v>
      </c>
      <c r="J2504" s="13" t="str">
        <f>VLOOKUP(MONTH(Tabla7[[#This Row],[Fecha del movimiento]]),Tablas!$O$4:$P$15,2,0)</f>
        <v>Feb</v>
      </c>
      <c r="K2504" s="6">
        <f>YEAR(Tabla7[[#This Row],[Fecha del movimiento]])</f>
        <v>2018</v>
      </c>
    </row>
    <row r="2505" spans="2:11" x14ac:dyDescent="0.2">
      <c r="B2505" s="8">
        <v>43196</v>
      </c>
      <c r="C2505" s="6" t="s">
        <v>3332</v>
      </c>
      <c r="D2505" s="6">
        <v>300644</v>
      </c>
      <c r="E2505" s="6" t="s">
        <v>401</v>
      </c>
      <c r="F2505" s="6" t="s">
        <v>21</v>
      </c>
      <c r="G2505" s="6" t="s">
        <v>13</v>
      </c>
      <c r="H2505" s="6" t="s">
        <v>923</v>
      </c>
      <c r="I2505" s="6">
        <v>11</v>
      </c>
      <c r="J2505" s="13" t="str">
        <f>VLOOKUP(MONTH(Tabla7[[#This Row],[Fecha del movimiento]]),Tablas!$O$4:$P$15,2,0)</f>
        <v>Abr</v>
      </c>
      <c r="K2505" s="6">
        <f>YEAR(Tabla7[[#This Row],[Fecha del movimiento]])</f>
        <v>2018</v>
      </c>
    </row>
    <row r="2506" spans="2:11" x14ac:dyDescent="0.2">
      <c r="B2506" s="8">
        <v>43321</v>
      </c>
      <c r="C2506" s="6" t="s">
        <v>3333</v>
      </c>
      <c r="D2506" s="6">
        <v>300900</v>
      </c>
      <c r="E2506" s="6" t="s">
        <v>172</v>
      </c>
      <c r="F2506" s="6" t="s">
        <v>21</v>
      </c>
      <c r="G2506" s="6" t="s">
        <v>2</v>
      </c>
      <c r="H2506" s="6" t="s">
        <v>917</v>
      </c>
      <c r="I2506" s="6">
        <v>-14</v>
      </c>
      <c r="J2506" s="13" t="str">
        <f>VLOOKUP(MONTH(Tabla7[[#This Row],[Fecha del movimiento]]),Tablas!$O$4:$P$15,2,0)</f>
        <v>Ago</v>
      </c>
      <c r="K2506" s="6">
        <f>YEAR(Tabla7[[#This Row],[Fecha del movimiento]])</f>
        <v>2018</v>
      </c>
    </row>
    <row r="2507" spans="2:11" x14ac:dyDescent="0.2">
      <c r="B2507" s="8">
        <v>43297</v>
      </c>
      <c r="C2507" s="6" t="s">
        <v>3334</v>
      </c>
      <c r="D2507" s="6">
        <v>300825</v>
      </c>
      <c r="E2507" s="6" t="s">
        <v>244</v>
      </c>
      <c r="F2507" s="6" t="s">
        <v>21</v>
      </c>
      <c r="G2507" s="6" t="s">
        <v>6</v>
      </c>
      <c r="H2507" s="6" t="s">
        <v>917</v>
      </c>
      <c r="I2507" s="6">
        <v>-15</v>
      </c>
      <c r="J2507" s="13" t="str">
        <f>VLOOKUP(MONTH(Tabla7[[#This Row],[Fecha del movimiento]]),Tablas!$O$4:$P$15,2,0)</f>
        <v>Jul</v>
      </c>
      <c r="K2507" s="6">
        <f>YEAR(Tabla7[[#This Row],[Fecha del movimiento]])</f>
        <v>2018</v>
      </c>
    </row>
    <row r="2508" spans="2:11" x14ac:dyDescent="0.2">
      <c r="B2508" s="8">
        <v>43184</v>
      </c>
      <c r="C2508" s="6" t="s">
        <v>3335</v>
      </c>
      <c r="D2508" s="6">
        <v>300109</v>
      </c>
      <c r="E2508" s="6" t="s">
        <v>554</v>
      </c>
      <c r="F2508" s="6" t="s">
        <v>21</v>
      </c>
      <c r="G2508" s="6" t="s">
        <v>4</v>
      </c>
      <c r="H2508" s="6" t="s">
        <v>923</v>
      </c>
      <c r="I2508" s="6">
        <v>17</v>
      </c>
      <c r="J2508" s="13" t="str">
        <f>VLOOKUP(MONTH(Tabla7[[#This Row],[Fecha del movimiento]]),Tablas!$O$4:$P$15,2,0)</f>
        <v>Mar</v>
      </c>
      <c r="K2508" s="6">
        <f>YEAR(Tabla7[[#This Row],[Fecha del movimiento]])</f>
        <v>2018</v>
      </c>
    </row>
    <row r="2509" spans="2:11" x14ac:dyDescent="0.2">
      <c r="B2509" s="8">
        <v>43160</v>
      </c>
      <c r="C2509" s="6" t="s">
        <v>3336</v>
      </c>
      <c r="D2509" s="6">
        <v>300276</v>
      </c>
      <c r="E2509" s="6" t="s">
        <v>676</v>
      </c>
      <c r="F2509" s="6" t="s">
        <v>21</v>
      </c>
      <c r="G2509" s="6" t="s">
        <v>13</v>
      </c>
      <c r="H2509" s="6" t="s">
        <v>923</v>
      </c>
      <c r="I2509" s="6">
        <v>14</v>
      </c>
      <c r="J2509" s="13" t="str">
        <f>VLOOKUP(MONTH(Tabla7[[#This Row],[Fecha del movimiento]]),Tablas!$O$4:$P$15,2,0)</f>
        <v>Mar</v>
      </c>
      <c r="K2509" s="6">
        <f>YEAR(Tabla7[[#This Row],[Fecha del movimiento]])</f>
        <v>2018</v>
      </c>
    </row>
    <row r="2510" spans="2:11" x14ac:dyDescent="0.2">
      <c r="B2510" s="8">
        <v>43213</v>
      </c>
      <c r="C2510" s="6" t="s">
        <v>3337</v>
      </c>
      <c r="D2510" s="6">
        <v>300403</v>
      </c>
      <c r="E2510" s="6" t="s">
        <v>592</v>
      </c>
      <c r="F2510" s="6" t="s">
        <v>21</v>
      </c>
      <c r="G2510" s="6" t="s">
        <v>2</v>
      </c>
      <c r="H2510" s="6" t="s">
        <v>923</v>
      </c>
      <c r="I2510" s="6">
        <v>17</v>
      </c>
      <c r="J2510" s="13" t="str">
        <f>VLOOKUP(MONTH(Tabla7[[#This Row],[Fecha del movimiento]]),Tablas!$O$4:$P$15,2,0)</f>
        <v>Abr</v>
      </c>
      <c r="K2510" s="6">
        <f>YEAR(Tabla7[[#This Row],[Fecha del movimiento]])</f>
        <v>2018</v>
      </c>
    </row>
    <row r="2511" spans="2:11" x14ac:dyDescent="0.2">
      <c r="B2511" s="8">
        <v>43280</v>
      </c>
      <c r="C2511" s="6" t="s">
        <v>996</v>
      </c>
      <c r="D2511" s="6">
        <v>300664</v>
      </c>
      <c r="E2511" s="6" t="s">
        <v>385</v>
      </c>
      <c r="F2511" s="6" t="s">
        <v>21</v>
      </c>
      <c r="G2511" s="6" t="s">
        <v>2</v>
      </c>
      <c r="H2511" s="6" t="s">
        <v>923</v>
      </c>
      <c r="I2511" s="6">
        <v>11</v>
      </c>
      <c r="J2511" s="13" t="str">
        <f>VLOOKUP(MONTH(Tabla7[[#This Row],[Fecha del movimiento]]),Tablas!$O$4:$P$15,2,0)</f>
        <v>Jun</v>
      </c>
      <c r="K2511" s="6">
        <f>YEAR(Tabla7[[#This Row],[Fecha del movimiento]])</f>
        <v>2018</v>
      </c>
    </row>
    <row r="2512" spans="2:11" x14ac:dyDescent="0.2">
      <c r="B2512" s="8">
        <v>43307</v>
      </c>
      <c r="C2512" s="6" t="s">
        <v>3338</v>
      </c>
      <c r="D2512" s="6">
        <v>300963</v>
      </c>
      <c r="E2512" s="6" t="s">
        <v>112</v>
      </c>
      <c r="F2512" s="6" t="s">
        <v>21</v>
      </c>
      <c r="G2512" s="6" t="s">
        <v>6</v>
      </c>
      <c r="H2512" s="6" t="s">
        <v>923</v>
      </c>
      <c r="I2512" s="6">
        <v>14</v>
      </c>
      <c r="J2512" s="13" t="str">
        <f>VLOOKUP(MONTH(Tabla7[[#This Row],[Fecha del movimiento]]),Tablas!$O$4:$P$15,2,0)</f>
        <v>Jul</v>
      </c>
      <c r="K2512" s="6">
        <f>YEAR(Tabla7[[#This Row],[Fecha del movimiento]])</f>
        <v>2018</v>
      </c>
    </row>
    <row r="2513" spans="2:11" x14ac:dyDescent="0.2">
      <c r="B2513" s="8">
        <v>43269</v>
      </c>
      <c r="C2513" s="6" t="s">
        <v>3339</v>
      </c>
      <c r="D2513" s="6">
        <v>300343</v>
      </c>
      <c r="E2513" s="6" t="s">
        <v>635</v>
      </c>
      <c r="F2513" s="6" t="s">
        <v>21</v>
      </c>
      <c r="G2513" s="6" t="s">
        <v>13</v>
      </c>
      <c r="H2513" s="6" t="s">
        <v>917</v>
      </c>
      <c r="I2513" s="6">
        <v>-8</v>
      </c>
      <c r="J2513" s="13" t="str">
        <f>VLOOKUP(MONTH(Tabla7[[#This Row],[Fecha del movimiento]]),Tablas!$O$4:$P$15,2,0)</f>
        <v>Jun</v>
      </c>
      <c r="K2513" s="6">
        <f>YEAR(Tabla7[[#This Row],[Fecha del movimiento]])</f>
        <v>2018</v>
      </c>
    </row>
    <row r="2514" spans="2:11" x14ac:dyDescent="0.2">
      <c r="B2514" s="8">
        <v>43161</v>
      </c>
      <c r="C2514" s="6" t="s">
        <v>3340</v>
      </c>
      <c r="D2514" s="6">
        <v>300950</v>
      </c>
      <c r="E2514" s="6" t="s">
        <v>125</v>
      </c>
      <c r="F2514" s="6" t="s">
        <v>21</v>
      </c>
      <c r="G2514" s="6" t="s">
        <v>7</v>
      </c>
      <c r="H2514" s="6" t="s">
        <v>917</v>
      </c>
      <c r="I2514" s="6">
        <v>-7</v>
      </c>
      <c r="J2514" s="13" t="str">
        <f>VLOOKUP(MONTH(Tabla7[[#This Row],[Fecha del movimiento]]),Tablas!$O$4:$P$15,2,0)</f>
        <v>Mar</v>
      </c>
      <c r="K2514" s="6">
        <f>YEAR(Tabla7[[#This Row],[Fecha del movimiento]])</f>
        <v>2018</v>
      </c>
    </row>
    <row r="2515" spans="2:11" x14ac:dyDescent="0.2">
      <c r="B2515" s="8">
        <v>43106</v>
      </c>
      <c r="C2515" s="6" t="s">
        <v>3341</v>
      </c>
      <c r="D2515" s="6">
        <v>300412</v>
      </c>
      <c r="E2515" s="6" t="s">
        <v>206</v>
      </c>
      <c r="F2515" s="6" t="s">
        <v>21</v>
      </c>
      <c r="G2515" s="6" t="s">
        <v>2</v>
      </c>
      <c r="H2515" s="6" t="s">
        <v>917</v>
      </c>
      <c r="I2515" s="6">
        <v>-10</v>
      </c>
      <c r="J2515" s="13" t="str">
        <f>VLOOKUP(MONTH(Tabla7[[#This Row],[Fecha del movimiento]]),Tablas!$O$4:$P$15,2,0)</f>
        <v>Ene</v>
      </c>
      <c r="K2515" s="6">
        <f>YEAR(Tabla7[[#This Row],[Fecha del movimiento]])</f>
        <v>2018</v>
      </c>
    </row>
    <row r="2516" spans="2:11" x14ac:dyDescent="0.2">
      <c r="B2516" s="8">
        <v>43185</v>
      </c>
      <c r="C2516" s="6" t="s">
        <v>3342</v>
      </c>
      <c r="D2516" s="6">
        <v>300919</v>
      </c>
      <c r="E2516" s="6" t="s">
        <v>153</v>
      </c>
      <c r="F2516" s="6" t="s">
        <v>21</v>
      </c>
      <c r="G2516" s="6" t="s">
        <v>4</v>
      </c>
      <c r="H2516" s="6" t="s">
        <v>923</v>
      </c>
      <c r="I2516" s="6">
        <v>18</v>
      </c>
      <c r="J2516" s="13" t="str">
        <f>VLOOKUP(MONTH(Tabla7[[#This Row],[Fecha del movimiento]]),Tablas!$O$4:$P$15,2,0)</f>
        <v>Mar</v>
      </c>
      <c r="K2516" s="6">
        <f>YEAR(Tabla7[[#This Row],[Fecha del movimiento]])</f>
        <v>2018</v>
      </c>
    </row>
    <row r="2517" spans="2:11" x14ac:dyDescent="0.2">
      <c r="B2517" s="8">
        <v>43336</v>
      </c>
      <c r="C2517" s="6" t="s">
        <v>3343</v>
      </c>
      <c r="D2517" s="6">
        <v>300303</v>
      </c>
      <c r="E2517" s="6" t="s">
        <v>621</v>
      </c>
      <c r="F2517" s="6" t="s">
        <v>21</v>
      </c>
      <c r="G2517" s="6" t="s">
        <v>3</v>
      </c>
      <c r="H2517" s="6" t="s">
        <v>923</v>
      </c>
      <c r="I2517" s="6">
        <v>13</v>
      </c>
      <c r="J2517" s="13" t="str">
        <f>VLOOKUP(MONTH(Tabla7[[#This Row],[Fecha del movimiento]]),Tablas!$O$4:$P$15,2,0)</f>
        <v>Ago</v>
      </c>
      <c r="K2517" s="6">
        <f>YEAR(Tabla7[[#This Row],[Fecha del movimiento]])</f>
        <v>2018</v>
      </c>
    </row>
    <row r="2518" spans="2:11" x14ac:dyDescent="0.2">
      <c r="B2518" s="8">
        <v>43130</v>
      </c>
      <c r="C2518" s="6" t="s">
        <v>3344</v>
      </c>
      <c r="D2518" s="6">
        <v>300068</v>
      </c>
      <c r="E2518" s="6" t="s">
        <v>669</v>
      </c>
      <c r="F2518" s="6" t="s">
        <v>21</v>
      </c>
      <c r="G2518" s="6" t="s">
        <v>13</v>
      </c>
      <c r="H2518" s="6" t="s">
        <v>923</v>
      </c>
      <c r="I2518" s="6">
        <v>10</v>
      </c>
      <c r="J2518" s="13" t="str">
        <f>VLOOKUP(MONTH(Tabla7[[#This Row],[Fecha del movimiento]]),Tablas!$O$4:$P$15,2,0)</f>
        <v>Ene</v>
      </c>
      <c r="K2518" s="6">
        <f>YEAR(Tabla7[[#This Row],[Fecha del movimiento]])</f>
        <v>2018</v>
      </c>
    </row>
    <row r="2519" spans="2:11" x14ac:dyDescent="0.2">
      <c r="B2519" s="8">
        <v>43241</v>
      </c>
      <c r="C2519" s="6" t="s">
        <v>3345</v>
      </c>
      <c r="D2519" s="6">
        <v>300332</v>
      </c>
      <c r="E2519" s="6" t="s">
        <v>215</v>
      </c>
      <c r="F2519" s="6" t="s">
        <v>21</v>
      </c>
      <c r="G2519" s="6" t="s">
        <v>2</v>
      </c>
      <c r="H2519" s="6" t="s">
        <v>923</v>
      </c>
      <c r="I2519" s="6">
        <v>13</v>
      </c>
      <c r="J2519" s="13" t="str">
        <f>VLOOKUP(MONTH(Tabla7[[#This Row],[Fecha del movimiento]]),Tablas!$O$4:$P$15,2,0)</f>
        <v>May</v>
      </c>
      <c r="K2519" s="6">
        <f>YEAR(Tabla7[[#This Row],[Fecha del movimiento]])</f>
        <v>2018</v>
      </c>
    </row>
    <row r="2520" spans="2:11" x14ac:dyDescent="0.2">
      <c r="B2520" s="8">
        <v>43267</v>
      </c>
      <c r="C2520" s="6" t="s">
        <v>3346</v>
      </c>
      <c r="D2520" s="6">
        <v>300597</v>
      </c>
      <c r="E2520" s="6" t="s">
        <v>137</v>
      </c>
      <c r="F2520" s="6" t="s">
        <v>21</v>
      </c>
      <c r="G2520" s="6" t="s">
        <v>6</v>
      </c>
      <c r="H2520" s="6" t="s">
        <v>923</v>
      </c>
      <c r="I2520" s="6">
        <v>10</v>
      </c>
      <c r="J2520" s="13" t="str">
        <f>VLOOKUP(MONTH(Tabla7[[#This Row],[Fecha del movimiento]]),Tablas!$O$4:$P$15,2,0)</f>
        <v>Jun</v>
      </c>
      <c r="K2520" s="6">
        <f>YEAR(Tabla7[[#This Row],[Fecha del movimiento]])</f>
        <v>2018</v>
      </c>
    </row>
    <row r="2521" spans="2:11" x14ac:dyDescent="0.2">
      <c r="B2521" s="8">
        <v>43153</v>
      </c>
      <c r="C2521" s="6" t="s">
        <v>3347</v>
      </c>
      <c r="D2521" s="6">
        <v>300907</v>
      </c>
      <c r="E2521" s="6" t="s">
        <v>165</v>
      </c>
      <c r="F2521" s="6" t="s">
        <v>21</v>
      </c>
      <c r="G2521" s="6" t="s">
        <v>7</v>
      </c>
      <c r="H2521" s="6" t="s">
        <v>917</v>
      </c>
      <c r="I2521" s="6">
        <v>-14</v>
      </c>
      <c r="J2521" s="13" t="str">
        <f>VLOOKUP(MONTH(Tabla7[[#This Row],[Fecha del movimiento]]),Tablas!$O$4:$P$15,2,0)</f>
        <v>Feb</v>
      </c>
      <c r="K2521" s="6">
        <f>YEAR(Tabla7[[#This Row],[Fecha del movimiento]])</f>
        <v>2018</v>
      </c>
    </row>
    <row r="2522" spans="2:11" x14ac:dyDescent="0.2">
      <c r="B2522" s="8">
        <v>43218</v>
      </c>
      <c r="C2522" s="6" t="s">
        <v>3348</v>
      </c>
      <c r="D2522" s="6">
        <v>300997</v>
      </c>
      <c r="E2522" s="6" t="s">
        <v>79</v>
      </c>
      <c r="F2522" s="6" t="s">
        <v>21</v>
      </c>
      <c r="G2522" s="6" t="s">
        <v>7</v>
      </c>
      <c r="H2522" s="6" t="s">
        <v>917</v>
      </c>
      <c r="I2522" s="6">
        <v>-20</v>
      </c>
      <c r="J2522" s="13" t="str">
        <f>VLOOKUP(MONTH(Tabla7[[#This Row],[Fecha del movimiento]]),Tablas!$O$4:$P$15,2,0)</f>
        <v>Abr</v>
      </c>
      <c r="K2522" s="6">
        <f>YEAR(Tabla7[[#This Row],[Fecha del movimiento]])</f>
        <v>2018</v>
      </c>
    </row>
    <row r="2523" spans="2:11" x14ac:dyDescent="0.2">
      <c r="B2523" s="8">
        <v>43288</v>
      </c>
      <c r="C2523" s="6" t="s">
        <v>3349</v>
      </c>
      <c r="D2523" s="6">
        <v>300601</v>
      </c>
      <c r="E2523" s="6" t="s">
        <v>441</v>
      </c>
      <c r="F2523" s="6" t="s">
        <v>21</v>
      </c>
      <c r="G2523" s="6" t="s">
        <v>7</v>
      </c>
      <c r="H2523" s="6" t="s">
        <v>923</v>
      </c>
      <c r="I2523" s="6">
        <v>14</v>
      </c>
      <c r="J2523" s="13" t="str">
        <f>VLOOKUP(MONTH(Tabla7[[#This Row],[Fecha del movimiento]]),Tablas!$O$4:$P$15,2,0)</f>
        <v>Jul</v>
      </c>
      <c r="K2523" s="6">
        <f>YEAR(Tabla7[[#This Row],[Fecha del movimiento]])</f>
        <v>2018</v>
      </c>
    </row>
    <row r="2524" spans="2:11" x14ac:dyDescent="0.2">
      <c r="B2524" s="8">
        <v>43131</v>
      </c>
      <c r="C2524" s="6" t="s">
        <v>3350</v>
      </c>
      <c r="D2524" s="6">
        <v>300155</v>
      </c>
      <c r="E2524" s="6" t="s">
        <v>750</v>
      </c>
      <c r="F2524" s="6" t="s">
        <v>21</v>
      </c>
      <c r="G2524" s="6" t="s">
        <v>6</v>
      </c>
      <c r="H2524" s="6" t="s">
        <v>917</v>
      </c>
      <c r="I2524" s="6">
        <v>-9</v>
      </c>
      <c r="J2524" s="13" t="str">
        <f>VLOOKUP(MONTH(Tabla7[[#This Row],[Fecha del movimiento]]),Tablas!$O$4:$P$15,2,0)</f>
        <v>Ene</v>
      </c>
      <c r="K2524" s="6">
        <f>YEAR(Tabla7[[#This Row],[Fecha del movimiento]])</f>
        <v>2018</v>
      </c>
    </row>
    <row r="2525" spans="2:11" x14ac:dyDescent="0.2">
      <c r="B2525" s="8">
        <v>43258</v>
      </c>
      <c r="C2525" s="6" t="s">
        <v>3351</v>
      </c>
      <c r="D2525" s="6">
        <v>300698</v>
      </c>
      <c r="E2525" s="6" t="s">
        <v>359</v>
      </c>
      <c r="F2525" s="6" t="s">
        <v>21</v>
      </c>
      <c r="G2525" s="6" t="s">
        <v>9</v>
      </c>
      <c r="H2525" s="6" t="s">
        <v>923</v>
      </c>
      <c r="I2525" s="6">
        <v>12</v>
      </c>
      <c r="J2525" s="13" t="str">
        <f>VLOOKUP(MONTH(Tabla7[[#This Row],[Fecha del movimiento]]),Tablas!$O$4:$P$15,2,0)</f>
        <v>Jun</v>
      </c>
      <c r="K2525" s="6">
        <f>YEAR(Tabla7[[#This Row],[Fecha del movimiento]])</f>
        <v>2018</v>
      </c>
    </row>
    <row r="2526" spans="2:11" x14ac:dyDescent="0.2">
      <c r="B2526" s="8">
        <v>43238</v>
      </c>
      <c r="C2526" s="6" t="s">
        <v>3352</v>
      </c>
      <c r="D2526" s="6">
        <v>300607</v>
      </c>
      <c r="E2526" s="6" t="s">
        <v>435</v>
      </c>
      <c r="F2526" s="6" t="s">
        <v>21</v>
      </c>
      <c r="G2526" s="6" t="s">
        <v>2</v>
      </c>
      <c r="H2526" s="6" t="s">
        <v>917</v>
      </c>
      <c r="I2526" s="6">
        <v>-12</v>
      </c>
      <c r="J2526" s="13" t="str">
        <f>VLOOKUP(MONTH(Tabla7[[#This Row],[Fecha del movimiento]]),Tablas!$O$4:$P$15,2,0)</f>
        <v>May</v>
      </c>
      <c r="K2526" s="6">
        <f>YEAR(Tabla7[[#This Row],[Fecha del movimiento]])</f>
        <v>2018</v>
      </c>
    </row>
    <row r="2527" spans="2:11" x14ac:dyDescent="0.2">
      <c r="B2527" s="8">
        <v>43218</v>
      </c>
      <c r="C2527" s="6" t="s">
        <v>3353</v>
      </c>
      <c r="D2527" s="6">
        <v>300544</v>
      </c>
      <c r="E2527" s="6" t="s">
        <v>84</v>
      </c>
      <c r="F2527" s="6" t="s">
        <v>21</v>
      </c>
      <c r="G2527" s="6" t="s">
        <v>2</v>
      </c>
      <c r="H2527" s="6" t="s">
        <v>917</v>
      </c>
      <c r="I2527" s="6">
        <v>-9</v>
      </c>
      <c r="J2527" s="13" t="str">
        <f>VLOOKUP(MONTH(Tabla7[[#This Row],[Fecha del movimiento]]),Tablas!$O$4:$P$15,2,0)</f>
        <v>Abr</v>
      </c>
      <c r="K2527" s="6">
        <f>YEAR(Tabla7[[#This Row],[Fecha del movimiento]])</f>
        <v>2018</v>
      </c>
    </row>
    <row r="2528" spans="2:11" x14ac:dyDescent="0.2">
      <c r="B2528" s="8">
        <v>43152</v>
      </c>
      <c r="C2528" s="6" t="s">
        <v>3354</v>
      </c>
      <c r="D2528" s="6">
        <v>300066</v>
      </c>
      <c r="E2528" s="6" t="s">
        <v>46</v>
      </c>
      <c r="F2528" s="6" t="s">
        <v>21</v>
      </c>
      <c r="G2528" s="6" t="s">
        <v>5</v>
      </c>
      <c r="H2528" s="6" t="s">
        <v>917</v>
      </c>
      <c r="I2528" s="6">
        <v>-13</v>
      </c>
      <c r="J2528" s="13" t="str">
        <f>VLOOKUP(MONTH(Tabla7[[#This Row],[Fecha del movimiento]]),Tablas!$O$4:$P$15,2,0)</f>
        <v>Feb</v>
      </c>
      <c r="K2528" s="6">
        <f>YEAR(Tabla7[[#This Row],[Fecha del movimiento]])</f>
        <v>2018</v>
      </c>
    </row>
    <row r="2529" spans="2:11" x14ac:dyDescent="0.2">
      <c r="B2529" s="8">
        <v>43154</v>
      </c>
      <c r="C2529" s="6" t="s">
        <v>3355</v>
      </c>
      <c r="D2529" s="6">
        <v>300701</v>
      </c>
      <c r="E2529" s="6" t="s">
        <v>356</v>
      </c>
      <c r="F2529" s="6" t="s">
        <v>21</v>
      </c>
      <c r="G2529" s="6" t="s">
        <v>13</v>
      </c>
      <c r="H2529" s="6" t="s">
        <v>917</v>
      </c>
      <c r="I2529" s="6">
        <v>-15</v>
      </c>
      <c r="J2529" s="13" t="str">
        <f>VLOOKUP(MONTH(Tabla7[[#This Row],[Fecha del movimiento]]),Tablas!$O$4:$P$15,2,0)</f>
        <v>Feb</v>
      </c>
      <c r="K2529" s="6">
        <f>YEAR(Tabla7[[#This Row],[Fecha del movimiento]])</f>
        <v>2018</v>
      </c>
    </row>
    <row r="2530" spans="2:11" x14ac:dyDescent="0.2">
      <c r="B2530" s="8">
        <v>43243</v>
      </c>
      <c r="C2530" s="6" t="s">
        <v>3356</v>
      </c>
      <c r="D2530" s="6">
        <v>300355</v>
      </c>
      <c r="E2530" s="6" t="s">
        <v>626</v>
      </c>
      <c r="F2530" s="6" t="s">
        <v>21</v>
      </c>
      <c r="G2530" s="6" t="s">
        <v>13</v>
      </c>
      <c r="H2530" s="6" t="s">
        <v>917</v>
      </c>
      <c r="I2530" s="6">
        <v>-12</v>
      </c>
      <c r="J2530" s="13" t="str">
        <f>VLOOKUP(MONTH(Tabla7[[#This Row],[Fecha del movimiento]]),Tablas!$O$4:$P$15,2,0)</f>
        <v>May</v>
      </c>
      <c r="K2530" s="6">
        <f>YEAR(Tabla7[[#This Row],[Fecha del movimiento]])</f>
        <v>2018</v>
      </c>
    </row>
    <row r="2531" spans="2:11" x14ac:dyDescent="0.2">
      <c r="B2531" s="8">
        <v>43119</v>
      </c>
      <c r="C2531" s="6" t="s">
        <v>3357</v>
      </c>
      <c r="D2531" s="6">
        <v>300978</v>
      </c>
      <c r="E2531" s="6" t="s">
        <v>98</v>
      </c>
      <c r="F2531" s="6" t="s">
        <v>21</v>
      </c>
      <c r="G2531" s="6" t="s">
        <v>10</v>
      </c>
      <c r="H2531" s="6" t="s">
        <v>923</v>
      </c>
      <c r="I2531" s="6">
        <v>11</v>
      </c>
      <c r="J2531" s="13" t="str">
        <f>VLOOKUP(MONTH(Tabla7[[#This Row],[Fecha del movimiento]]),Tablas!$O$4:$P$15,2,0)</f>
        <v>Ene</v>
      </c>
      <c r="K2531" s="6">
        <f>YEAR(Tabla7[[#This Row],[Fecha del movimiento]])</f>
        <v>2018</v>
      </c>
    </row>
    <row r="2532" spans="2:11" x14ac:dyDescent="0.2">
      <c r="B2532" s="8">
        <v>43332</v>
      </c>
      <c r="C2532" s="6" t="s">
        <v>3358</v>
      </c>
      <c r="D2532" s="6">
        <v>300787</v>
      </c>
      <c r="E2532" s="6" t="s">
        <v>279</v>
      </c>
      <c r="F2532" s="6" t="s">
        <v>21</v>
      </c>
      <c r="G2532" s="6" t="s">
        <v>10</v>
      </c>
      <c r="H2532" s="6" t="s">
        <v>917</v>
      </c>
      <c r="I2532" s="6">
        <v>-15</v>
      </c>
      <c r="J2532" s="13" t="str">
        <f>VLOOKUP(MONTH(Tabla7[[#This Row],[Fecha del movimiento]]),Tablas!$O$4:$P$15,2,0)</f>
        <v>Ago</v>
      </c>
      <c r="K2532" s="6">
        <f>YEAR(Tabla7[[#This Row],[Fecha del movimiento]])</f>
        <v>2018</v>
      </c>
    </row>
    <row r="2533" spans="2:11" x14ac:dyDescent="0.2">
      <c r="B2533" s="8">
        <v>43109</v>
      </c>
      <c r="C2533" s="6" t="s">
        <v>3359</v>
      </c>
      <c r="D2533" s="6">
        <v>300520</v>
      </c>
      <c r="E2533" s="6" t="s">
        <v>507</v>
      </c>
      <c r="F2533" s="6" t="s">
        <v>21</v>
      </c>
      <c r="G2533" s="6" t="s">
        <v>13</v>
      </c>
      <c r="H2533" s="6" t="s">
        <v>923</v>
      </c>
      <c r="I2533" s="6">
        <v>13</v>
      </c>
      <c r="J2533" s="13" t="str">
        <f>VLOOKUP(MONTH(Tabla7[[#This Row],[Fecha del movimiento]]),Tablas!$O$4:$P$15,2,0)</f>
        <v>Ene</v>
      </c>
      <c r="K2533" s="6">
        <f>YEAR(Tabla7[[#This Row],[Fecha del movimiento]])</f>
        <v>2018</v>
      </c>
    </row>
    <row r="2534" spans="2:11" x14ac:dyDescent="0.2">
      <c r="B2534" s="8">
        <v>43185</v>
      </c>
      <c r="C2534" s="6" t="s">
        <v>2517</v>
      </c>
      <c r="D2534" s="6">
        <v>300102</v>
      </c>
      <c r="E2534" s="6" t="s">
        <v>770</v>
      </c>
      <c r="F2534" s="6" t="s">
        <v>21</v>
      </c>
      <c r="G2534" s="6" t="s">
        <v>5</v>
      </c>
      <c r="H2534" s="6" t="s">
        <v>917</v>
      </c>
      <c r="I2534" s="6">
        <v>-15</v>
      </c>
      <c r="J2534" s="13" t="str">
        <f>VLOOKUP(MONTH(Tabla7[[#This Row],[Fecha del movimiento]]),Tablas!$O$4:$P$15,2,0)</f>
        <v>Mar</v>
      </c>
      <c r="K2534" s="6">
        <f>YEAR(Tabla7[[#This Row],[Fecha del movimiento]])</f>
        <v>2018</v>
      </c>
    </row>
    <row r="2535" spans="2:11" x14ac:dyDescent="0.2">
      <c r="B2535" s="8">
        <v>43327</v>
      </c>
      <c r="C2535" s="6" t="s">
        <v>3360</v>
      </c>
      <c r="D2535" s="6">
        <v>300314</v>
      </c>
      <c r="E2535" s="6" t="s">
        <v>653</v>
      </c>
      <c r="F2535" s="6" t="s">
        <v>21</v>
      </c>
      <c r="G2535" s="6" t="s">
        <v>13</v>
      </c>
      <c r="H2535" s="6" t="s">
        <v>923</v>
      </c>
      <c r="I2535" s="6">
        <v>11</v>
      </c>
      <c r="J2535" s="13" t="str">
        <f>VLOOKUP(MONTH(Tabla7[[#This Row],[Fecha del movimiento]]),Tablas!$O$4:$P$15,2,0)</f>
        <v>Ago</v>
      </c>
      <c r="K2535" s="6">
        <f>YEAR(Tabla7[[#This Row],[Fecha del movimiento]])</f>
        <v>2018</v>
      </c>
    </row>
    <row r="2536" spans="2:11" x14ac:dyDescent="0.2">
      <c r="B2536" s="8">
        <v>43325</v>
      </c>
      <c r="C2536" s="6" t="s">
        <v>3361</v>
      </c>
      <c r="D2536" s="6">
        <v>300649</v>
      </c>
      <c r="E2536" s="6" t="s">
        <v>396</v>
      </c>
      <c r="F2536" s="6" t="s">
        <v>21</v>
      </c>
      <c r="G2536" s="6" t="s">
        <v>13</v>
      </c>
      <c r="H2536" s="6" t="s">
        <v>923</v>
      </c>
      <c r="I2536" s="6">
        <v>17</v>
      </c>
      <c r="J2536" s="13" t="str">
        <f>VLOOKUP(MONTH(Tabla7[[#This Row],[Fecha del movimiento]]),Tablas!$O$4:$P$15,2,0)</f>
        <v>Ago</v>
      </c>
      <c r="K2536" s="6">
        <f>YEAR(Tabla7[[#This Row],[Fecha del movimiento]])</f>
        <v>2018</v>
      </c>
    </row>
    <row r="2537" spans="2:11" x14ac:dyDescent="0.2">
      <c r="B2537" s="8">
        <v>43116</v>
      </c>
      <c r="C2537" s="6" t="s">
        <v>3362</v>
      </c>
      <c r="D2537" s="6">
        <v>300335</v>
      </c>
      <c r="E2537" s="6" t="s">
        <v>280</v>
      </c>
      <c r="F2537" s="6" t="s">
        <v>21</v>
      </c>
      <c r="G2537" s="6" t="s">
        <v>5</v>
      </c>
      <c r="H2537" s="6" t="s">
        <v>917</v>
      </c>
      <c r="I2537" s="6">
        <v>-14</v>
      </c>
      <c r="J2537" s="13" t="str">
        <f>VLOOKUP(MONTH(Tabla7[[#This Row],[Fecha del movimiento]]),Tablas!$O$4:$P$15,2,0)</f>
        <v>Ene</v>
      </c>
      <c r="K2537" s="6">
        <f>YEAR(Tabla7[[#This Row],[Fecha del movimiento]])</f>
        <v>2018</v>
      </c>
    </row>
    <row r="2538" spans="2:11" x14ac:dyDescent="0.2">
      <c r="B2538" s="8">
        <v>43206</v>
      </c>
      <c r="C2538" s="6" t="s">
        <v>3363</v>
      </c>
      <c r="D2538" s="6">
        <v>300494</v>
      </c>
      <c r="E2538" s="6" t="s">
        <v>528</v>
      </c>
      <c r="F2538" s="6" t="s">
        <v>21</v>
      </c>
      <c r="G2538" s="6" t="s">
        <v>7</v>
      </c>
      <c r="H2538" s="6" t="s">
        <v>917</v>
      </c>
      <c r="I2538" s="6">
        <v>-18</v>
      </c>
      <c r="J2538" s="13" t="str">
        <f>VLOOKUP(MONTH(Tabla7[[#This Row],[Fecha del movimiento]]),Tablas!$O$4:$P$15,2,0)</f>
        <v>Abr</v>
      </c>
      <c r="K2538" s="6">
        <f>YEAR(Tabla7[[#This Row],[Fecha del movimiento]])</f>
        <v>2018</v>
      </c>
    </row>
    <row r="2539" spans="2:11" x14ac:dyDescent="0.2">
      <c r="B2539" s="8">
        <v>43133</v>
      </c>
      <c r="C2539" s="6" t="s">
        <v>3364</v>
      </c>
      <c r="D2539" s="6">
        <v>300233</v>
      </c>
      <c r="E2539" s="6" t="s">
        <v>705</v>
      </c>
      <c r="F2539" s="6" t="s">
        <v>21</v>
      </c>
      <c r="G2539" s="6" t="s">
        <v>13</v>
      </c>
      <c r="H2539" s="6" t="s">
        <v>917</v>
      </c>
      <c r="I2539" s="6">
        <v>-6</v>
      </c>
      <c r="J2539" s="13" t="str">
        <f>VLOOKUP(MONTH(Tabla7[[#This Row],[Fecha del movimiento]]),Tablas!$O$4:$P$15,2,0)</f>
        <v>Feb</v>
      </c>
      <c r="K2539" s="6">
        <f>YEAR(Tabla7[[#This Row],[Fecha del movimiento]])</f>
        <v>2018</v>
      </c>
    </row>
    <row r="2540" spans="2:11" x14ac:dyDescent="0.2">
      <c r="B2540" s="8">
        <v>43265</v>
      </c>
      <c r="C2540" s="6" t="s">
        <v>3365</v>
      </c>
      <c r="D2540" s="6">
        <v>300073</v>
      </c>
      <c r="E2540" s="6" t="s">
        <v>31</v>
      </c>
      <c r="F2540" s="6" t="s">
        <v>21</v>
      </c>
      <c r="G2540" s="6" t="s">
        <v>4</v>
      </c>
      <c r="H2540" s="6" t="s">
        <v>923</v>
      </c>
      <c r="I2540" s="6">
        <v>20</v>
      </c>
      <c r="J2540" s="13" t="str">
        <f>VLOOKUP(MONTH(Tabla7[[#This Row],[Fecha del movimiento]]),Tablas!$O$4:$P$15,2,0)</f>
        <v>Jun</v>
      </c>
      <c r="K2540" s="6">
        <f>YEAR(Tabla7[[#This Row],[Fecha del movimiento]])</f>
        <v>2018</v>
      </c>
    </row>
    <row r="2541" spans="2:11" x14ac:dyDescent="0.2">
      <c r="B2541" s="8">
        <v>43326</v>
      </c>
      <c r="C2541" s="6" t="s">
        <v>3366</v>
      </c>
      <c r="D2541" s="6">
        <v>300855</v>
      </c>
      <c r="E2541" s="6" t="s">
        <v>215</v>
      </c>
      <c r="F2541" s="6" t="s">
        <v>21</v>
      </c>
      <c r="G2541" s="6" t="s">
        <v>2</v>
      </c>
      <c r="H2541" s="6" t="s">
        <v>917</v>
      </c>
      <c r="I2541" s="6">
        <v>-19</v>
      </c>
      <c r="J2541" s="13" t="str">
        <f>VLOOKUP(MONTH(Tabla7[[#This Row],[Fecha del movimiento]]),Tablas!$O$4:$P$15,2,0)</f>
        <v>Ago</v>
      </c>
      <c r="K2541" s="6">
        <f>YEAR(Tabla7[[#This Row],[Fecha del movimiento]])</f>
        <v>2018</v>
      </c>
    </row>
    <row r="2542" spans="2:11" x14ac:dyDescent="0.2">
      <c r="B2542" s="8">
        <v>43193</v>
      </c>
      <c r="C2542" s="6" t="s">
        <v>3367</v>
      </c>
      <c r="D2542" s="6">
        <v>301043</v>
      </c>
      <c r="E2542" s="6" t="s">
        <v>36</v>
      </c>
      <c r="F2542" s="6" t="s">
        <v>21</v>
      </c>
      <c r="G2542" s="6" t="s">
        <v>2</v>
      </c>
      <c r="H2542" s="6" t="s">
        <v>917</v>
      </c>
      <c r="I2542" s="6">
        <v>-10</v>
      </c>
      <c r="J2542" s="13" t="str">
        <f>VLOOKUP(MONTH(Tabla7[[#This Row],[Fecha del movimiento]]),Tablas!$O$4:$P$15,2,0)</f>
        <v>Abr</v>
      </c>
      <c r="K2542" s="6">
        <f>YEAR(Tabla7[[#This Row],[Fecha del movimiento]])</f>
        <v>2018</v>
      </c>
    </row>
    <row r="2543" spans="2:11" x14ac:dyDescent="0.2">
      <c r="B2543" s="8">
        <v>43232</v>
      </c>
      <c r="C2543" s="6" t="s">
        <v>3368</v>
      </c>
      <c r="D2543" s="6">
        <v>300191</v>
      </c>
      <c r="E2543" s="6" t="s">
        <v>736</v>
      </c>
      <c r="F2543" s="6" t="s">
        <v>21</v>
      </c>
      <c r="G2543" s="6" t="s">
        <v>6</v>
      </c>
      <c r="H2543" s="6" t="s">
        <v>923</v>
      </c>
      <c r="I2543" s="6">
        <v>10</v>
      </c>
      <c r="J2543" s="13" t="str">
        <f>VLOOKUP(MONTH(Tabla7[[#This Row],[Fecha del movimiento]]),Tablas!$O$4:$P$15,2,0)</f>
        <v>May</v>
      </c>
      <c r="K2543" s="6">
        <f>YEAR(Tabla7[[#This Row],[Fecha del movimiento]])</f>
        <v>2018</v>
      </c>
    </row>
    <row r="2544" spans="2:11" x14ac:dyDescent="0.2">
      <c r="B2544" s="8">
        <v>43138</v>
      </c>
      <c r="C2544" s="6" t="s">
        <v>3369</v>
      </c>
      <c r="D2544" s="6">
        <v>300106</v>
      </c>
      <c r="E2544" s="6" t="s">
        <v>768</v>
      </c>
      <c r="F2544" s="6" t="s">
        <v>21</v>
      </c>
      <c r="G2544" s="6" t="s">
        <v>4</v>
      </c>
      <c r="H2544" s="6" t="s">
        <v>923</v>
      </c>
      <c r="I2544" s="6">
        <v>11</v>
      </c>
      <c r="J2544" s="13" t="str">
        <f>VLOOKUP(MONTH(Tabla7[[#This Row],[Fecha del movimiento]]),Tablas!$O$4:$P$15,2,0)</f>
        <v>Feb</v>
      </c>
      <c r="K2544" s="6">
        <f>YEAR(Tabla7[[#This Row],[Fecha del movimiento]])</f>
        <v>2018</v>
      </c>
    </row>
    <row r="2545" spans="2:11" x14ac:dyDescent="0.2">
      <c r="B2545" s="8">
        <v>43102</v>
      </c>
      <c r="C2545" s="6" t="s">
        <v>3370</v>
      </c>
      <c r="D2545" s="6">
        <v>300571</v>
      </c>
      <c r="E2545" s="6" t="s">
        <v>464</v>
      </c>
      <c r="F2545" s="6" t="s">
        <v>21</v>
      </c>
      <c r="G2545" s="6" t="s">
        <v>2</v>
      </c>
      <c r="H2545" s="6" t="s">
        <v>917</v>
      </c>
      <c r="I2545" s="6">
        <v>-12</v>
      </c>
      <c r="J2545" s="13" t="str">
        <f>VLOOKUP(MONTH(Tabla7[[#This Row],[Fecha del movimiento]]),Tablas!$O$4:$P$15,2,0)</f>
        <v>Ene</v>
      </c>
      <c r="K2545" s="6">
        <f>YEAR(Tabla7[[#This Row],[Fecha del movimiento]])</f>
        <v>2018</v>
      </c>
    </row>
    <row r="2546" spans="2:11" x14ac:dyDescent="0.2">
      <c r="B2546" s="8">
        <v>43153</v>
      </c>
      <c r="C2546" s="6" t="s">
        <v>3371</v>
      </c>
      <c r="D2546" s="6">
        <v>300513</v>
      </c>
      <c r="E2546" s="6" t="s">
        <v>512</v>
      </c>
      <c r="F2546" s="6" t="s">
        <v>21</v>
      </c>
      <c r="G2546" s="6" t="s">
        <v>2</v>
      </c>
      <c r="H2546" s="6" t="s">
        <v>923</v>
      </c>
      <c r="I2546" s="6">
        <v>13</v>
      </c>
      <c r="J2546" s="13" t="str">
        <f>VLOOKUP(MONTH(Tabla7[[#This Row],[Fecha del movimiento]]),Tablas!$O$4:$P$15,2,0)</f>
        <v>Feb</v>
      </c>
      <c r="K2546" s="6">
        <f>YEAR(Tabla7[[#This Row],[Fecha del movimiento]])</f>
        <v>2018</v>
      </c>
    </row>
    <row r="2547" spans="2:11" x14ac:dyDescent="0.2">
      <c r="B2547" s="8">
        <v>43303</v>
      </c>
      <c r="C2547" s="6" t="s">
        <v>3372</v>
      </c>
      <c r="D2547" s="6">
        <v>300172</v>
      </c>
      <c r="E2547" s="6" t="s">
        <v>357</v>
      </c>
      <c r="F2547" s="6" t="s">
        <v>21</v>
      </c>
      <c r="G2547" s="6" t="s">
        <v>2</v>
      </c>
      <c r="H2547" s="6" t="s">
        <v>923</v>
      </c>
      <c r="I2547" s="6">
        <v>12</v>
      </c>
      <c r="J2547" s="13" t="str">
        <f>VLOOKUP(MONTH(Tabla7[[#This Row],[Fecha del movimiento]]),Tablas!$O$4:$P$15,2,0)</f>
        <v>Jul</v>
      </c>
      <c r="K2547" s="6">
        <f>YEAR(Tabla7[[#This Row],[Fecha del movimiento]])</f>
        <v>2018</v>
      </c>
    </row>
    <row r="2548" spans="2:11" x14ac:dyDescent="0.2">
      <c r="B2548" s="8">
        <v>43111</v>
      </c>
      <c r="C2548" s="6" t="s">
        <v>3373</v>
      </c>
      <c r="D2548" s="6">
        <v>300727</v>
      </c>
      <c r="E2548" s="6" t="s">
        <v>331</v>
      </c>
      <c r="F2548" s="6" t="s">
        <v>21</v>
      </c>
      <c r="G2548" s="6" t="s">
        <v>10</v>
      </c>
      <c r="H2548" s="6" t="s">
        <v>917</v>
      </c>
      <c r="I2548" s="6">
        <v>-7</v>
      </c>
      <c r="J2548" s="13" t="str">
        <f>VLOOKUP(MONTH(Tabla7[[#This Row],[Fecha del movimiento]]),Tablas!$O$4:$P$15,2,0)</f>
        <v>Ene</v>
      </c>
      <c r="K2548" s="6">
        <f>YEAR(Tabla7[[#This Row],[Fecha del movimiento]])</f>
        <v>2018</v>
      </c>
    </row>
    <row r="2549" spans="2:11" x14ac:dyDescent="0.2">
      <c r="B2549" s="8">
        <v>43314</v>
      </c>
      <c r="C2549" s="6" t="s">
        <v>3374</v>
      </c>
      <c r="D2549" s="6">
        <v>300309</v>
      </c>
      <c r="E2549" s="6" t="s">
        <v>658</v>
      </c>
      <c r="F2549" s="6" t="s">
        <v>21</v>
      </c>
      <c r="G2549" s="6" t="s">
        <v>13</v>
      </c>
      <c r="H2549" s="6" t="s">
        <v>923</v>
      </c>
      <c r="I2549" s="6">
        <v>14</v>
      </c>
      <c r="J2549" s="13" t="str">
        <f>VLOOKUP(MONTH(Tabla7[[#This Row],[Fecha del movimiento]]),Tablas!$O$4:$P$15,2,0)</f>
        <v>Ago</v>
      </c>
      <c r="K2549" s="6">
        <f>YEAR(Tabla7[[#This Row],[Fecha del movimiento]])</f>
        <v>2018</v>
      </c>
    </row>
    <row r="2550" spans="2:11" x14ac:dyDescent="0.2">
      <c r="B2550" s="8">
        <v>43302</v>
      </c>
      <c r="C2550" s="6" t="s">
        <v>3375</v>
      </c>
      <c r="D2550" s="6">
        <v>300520</v>
      </c>
      <c r="E2550" s="6" t="s">
        <v>507</v>
      </c>
      <c r="F2550" s="6" t="s">
        <v>21</v>
      </c>
      <c r="G2550" s="6" t="s">
        <v>13</v>
      </c>
      <c r="H2550" s="6" t="s">
        <v>923</v>
      </c>
      <c r="I2550" s="6">
        <v>12</v>
      </c>
      <c r="J2550" s="13" t="str">
        <f>VLOOKUP(MONTH(Tabla7[[#This Row],[Fecha del movimiento]]),Tablas!$O$4:$P$15,2,0)</f>
        <v>Jul</v>
      </c>
      <c r="K2550" s="6">
        <f>YEAR(Tabla7[[#This Row],[Fecha del movimiento]])</f>
        <v>2018</v>
      </c>
    </row>
    <row r="2551" spans="2:11" x14ac:dyDescent="0.2">
      <c r="B2551" s="8">
        <v>43256</v>
      </c>
      <c r="C2551" s="6" t="s">
        <v>3210</v>
      </c>
      <c r="D2551" s="6">
        <v>300456</v>
      </c>
      <c r="E2551" s="6" t="s">
        <v>556</v>
      </c>
      <c r="F2551" s="6" t="s">
        <v>21</v>
      </c>
      <c r="G2551" s="6" t="s">
        <v>12</v>
      </c>
      <c r="H2551" s="6" t="s">
        <v>917</v>
      </c>
      <c r="I2551" s="6">
        <v>-14</v>
      </c>
      <c r="J2551" s="13" t="str">
        <f>VLOOKUP(MONTH(Tabla7[[#This Row],[Fecha del movimiento]]),Tablas!$O$4:$P$15,2,0)</f>
        <v>Jun</v>
      </c>
      <c r="K2551" s="6">
        <f>YEAR(Tabla7[[#This Row],[Fecha del movimiento]])</f>
        <v>2018</v>
      </c>
    </row>
    <row r="2552" spans="2:11" x14ac:dyDescent="0.2">
      <c r="B2552" s="8">
        <v>43159</v>
      </c>
      <c r="C2552" s="6" t="s">
        <v>1381</v>
      </c>
      <c r="D2552" s="6">
        <v>300726</v>
      </c>
      <c r="E2552" s="6" t="s">
        <v>332</v>
      </c>
      <c r="F2552" s="6" t="s">
        <v>21</v>
      </c>
      <c r="G2552" s="6" t="s">
        <v>3</v>
      </c>
      <c r="H2552" s="6" t="s">
        <v>923</v>
      </c>
      <c r="I2552" s="6">
        <v>12</v>
      </c>
      <c r="J2552" s="13" t="str">
        <f>VLOOKUP(MONTH(Tabla7[[#This Row],[Fecha del movimiento]]),Tablas!$O$4:$P$15,2,0)</f>
        <v>Feb</v>
      </c>
      <c r="K2552" s="6">
        <f>YEAR(Tabla7[[#This Row],[Fecha del movimiento]])</f>
        <v>2018</v>
      </c>
    </row>
    <row r="2553" spans="2:11" x14ac:dyDescent="0.2">
      <c r="B2553" s="8">
        <v>43187</v>
      </c>
      <c r="C2553" s="6" t="s">
        <v>3376</v>
      </c>
      <c r="D2553" s="6">
        <v>300404</v>
      </c>
      <c r="E2553" s="6" t="s">
        <v>591</v>
      </c>
      <c r="F2553" s="6" t="s">
        <v>21</v>
      </c>
      <c r="G2553" s="6" t="s">
        <v>4</v>
      </c>
      <c r="H2553" s="6" t="s">
        <v>923</v>
      </c>
      <c r="I2553" s="6">
        <v>18</v>
      </c>
      <c r="J2553" s="13" t="str">
        <f>VLOOKUP(MONTH(Tabla7[[#This Row],[Fecha del movimiento]]),Tablas!$O$4:$P$15,2,0)</f>
        <v>Mar</v>
      </c>
      <c r="K2553" s="6">
        <f>YEAR(Tabla7[[#This Row],[Fecha del movimiento]])</f>
        <v>2018</v>
      </c>
    </row>
    <row r="2554" spans="2:11" x14ac:dyDescent="0.2">
      <c r="B2554" s="8">
        <v>43248</v>
      </c>
      <c r="C2554" s="6" t="s">
        <v>3377</v>
      </c>
      <c r="D2554" s="6">
        <v>300141</v>
      </c>
      <c r="E2554" s="6" t="s">
        <v>539</v>
      </c>
      <c r="F2554" s="6" t="s">
        <v>21</v>
      </c>
      <c r="G2554" s="6" t="s">
        <v>6</v>
      </c>
      <c r="H2554" s="6" t="s">
        <v>917</v>
      </c>
      <c r="I2554" s="6">
        <v>-6</v>
      </c>
      <c r="J2554" s="13" t="str">
        <f>VLOOKUP(MONTH(Tabla7[[#This Row],[Fecha del movimiento]]),Tablas!$O$4:$P$15,2,0)</f>
        <v>May</v>
      </c>
      <c r="K2554" s="6">
        <f>YEAR(Tabla7[[#This Row],[Fecha del movimiento]])</f>
        <v>2018</v>
      </c>
    </row>
    <row r="2555" spans="2:11" x14ac:dyDescent="0.2">
      <c r="B2555" s="8">
        <v>43105</v>
      </c>
      <c r="C2555" s="6" t="s">
        <v>1824</v>
      </c>
      <c r="D2555" s="6">
        <v>300814</v>
      </c>
      <c r="E2555" s="6" t="s">
        <v>254</v>
      </c>
      <c r="F2555" s="6" t="s">
        <v>21</v>
      </c>
      <c r="G2555" s="6" t="s">
        <v>7</v>
      </c>
      <c r="H2555" s="6" t="s">
        <v>917</v>
      </c>
      <c r="I2555" s="6">
        <v>-13</v>
      </c>
      <c r="J2555" s="13" t="str">
        <f>VLOOKUP(MONTH(Tabla7[[#This Row],[Fecha del movimiento]]),Tablas!$O$4:$P$15,2,0)</f>
        <v>Ene</v>
      </c>
      <c r="K2555" s="6">
        <f>YEAR(Tabla7[[#This Row],[Fecha del movimiento]])</f>
        <v>2018</v>
      </c>
    </row>
    <row r="2556" spans="2:11" x14ac:dyDescent="0.2">
      <c r="B2556" s="8">
        <v>43155</v>
      </c>
      <c r="C2556" s="6" t="s">
        <v>1948</v>
      </c>
      <c r="D2556" s="6">
        <v>300543</v>
      </c>
      <c r="E2556" s="6" t="s">
        <v>485</v>
      </c>
      <c r="F2556" s="6" t="s">
        <v>21</v>
      </c>
      <c r="G2556" s="6" t="s">
        <v>13</v>
      </c>
      <c r="H2556" s="6" t="s">
        <v>917</v>
      </c>
      <c r="I2556" s="6">
        <v>-14</v>
      </c>
      <c r="J2556" s="13" t="str">
        <f>VLOOKUP(MONTH(Tabla7[[#This Row],[Fecha del movimiento]]),Tablas!$O$4:$P$15,2,0)</f>
        <v>Feb</v>
      </c>
      <c r="K2556" s="6">
        <f>YEAR(Tabla7[[#This Row],[Fecha del movimiento]])</f>
        <v>2018</v>
      </c>
    </row>
    <row r="2557" spans="2:11" x14ac:dyDescent="0.2">
      <c r="B2557" s="8">
        <v>43223</v>
      </c>
      <c r="C2557" s="6" t="s">
        <v>3378</v>
      </c>
      <c r="D2557" s="6">
        <v>300203</v>
      </c>
      <c r="E2557" s="6" t="s">
        <v>727</v>
      </c>
      <c r="F2557" s="6" t="s">
        <v>21</v>
      </c>
      <c r="G2557" s="6" t="s">
        <v>2</v>
      </c>
      <c r="H2557" s="6" t="s">
        <v>917</v>
      </c>
      <c r="I2557" s="6">
        <v>-16</v>
      </c>
      <c r="J2557" s="13" t="str">
        <f>VLOOKUP(MONTH(Tabla7[[#This Row],[Fecha del movimiento]]),Tablas!$O$4:$P$15,2,0)</f>
        <v>May</v>
      </c>
      <c r="K2557" s="6">
        <f>YEAR(Tabla7[[#This Row],[Fecha del movimiento]])</f>
        <v>2018</v>
      </c>
    </row>
    <row r="2558" spans="2:11" x14ac:dyDescent="0.2">
      <c r="B2558" s="8">
        <v>43199</v>
      </c>
      <c r="C2558" s="6" t="s">
        <v>3379</v>
      </c>
      <c r="D2558" s="6">
        <v>300211</v>
      </c>
      <c r="E2558" s="6" t="s">
        <v>656</v>
      </c>
      <c r="F2558" s="6" t="s">
        <v>21</v>
      </c>
      <c r="G2558" s="6" t="s">
        <v>13</v>
      </c>
      <c r="H2558" s="6" t="s">
        <v>923</v>
      </c>
      <c r="I2558" s="6">
        <v>14</v>
      </c>
      <c r="J2558" s="13" t="str">
        <f>VLOOKUP(MONTH(Tabla7[[#This Row],[Fecha del movimiento]]),Tablas!$O$4:$P$15,2,0)</f>
        <v>Abr</v>
      </c>
      <c r="K2558" s="6">
        <f>YEAR(Tabla7[[#This Row],[Fecha del movimiento]])</f>
        <v>2018</v>
      </c>
    </row>
    <row r="2559" spans="2:11" x14ac:dyDescent="0.2">
      <c r="B2559" s="8">
        <v>43264</v>
      </c>
      <c r="C2559" s="6" t="s">
        <v>3380</v>
      </c>
      <c r="D2559" s="6">
        <v>300775</v>
      </c>
      <c r="E2559" s="6" t="s">
        <v>289</v>
      </c>
      <c r="F2559" s="6" t="s">
        <v>21</v>
      </c>
      <c r="G2559" s="6" t="s">
        <v>7</v>
      </c>
      <c r="H2559" s="6" t="s">
        <v>923</v>
      </c>
      <c r="I2559" s="6">
        <v>15</v>
      </c>
      <c r="J2559" s="13" t="str">
        <f>VLOOKUP(MONTH(Tabla7[[#This Row],[Fecha del movimiento]]),Tablas!$O$4:$P$15,2,0)</f>
        <v>Jun</v>
      </c>
      <c r="K2559" s="6">
        <f>YEAR(Tabla7[[#This Row],[Fecha del movimiento]])</f>
        <v>2018</v>
      </c>
    </row>
    <row r="2560" spans="2:11" x14ac:dyDescent="0.2">
      <c r="B2560" s="8">
        <v>43274</v>
      </c>
      <c r="C2560" s="6" t="s">
        <v>3381</v>
      </c>
      <c r="D2560" s="6">
        <v>300045</v>
      </c>
      <c r="E2560" s="6" t="s">
        <v>267</v>
      </c>
      <c r="F2560" s="6" t="s">
        <v>21</v>
      </c>
      <c r="G2560" s="6" t="s">
        <v>5</v>
      </c>
      <c r="H2560" s="6" t="s">
        <v>923</v>
      </c>
      <c r="I2560" s="6">
        <v>14</v>
      </c>
      <c r="J2560" s="13" t="str">
        <f>VLOOKUP(MONTH(Tabla7[[#This Row],[Fecha del movimiento]]),Tablas!$O$4:$P$15,2,0)</f>
        <v>Jun</v>
      </c>
      <c r="K2560" s="6">
        <f>YEAR(Tabla7[[#This Row],[Fecha del movimiento]])</f>
        <v>2018</v>
      </c>
    </row>
    <row r="2561" spans="2:11" x14ac:dyDescent="0.2">
      <c r="B2561" s="8">
        <v>43309</v>
      </c>
      <c r="C2561" s="6" t="s">
        <v>3382</v>
      </c>
      <c r="D2561" s="6">
        <v>300066</v>
      </c>
      <c r="E2561" s="6" t="s">
        <v>46</v>
      </c>
      <c r="F2561" s="6" t="s">
        <v>21</v>
      </c>
      <c r="G2561" s="6" t="s">
        <v>5</v>
      </c>
      <c r="H2561" s="6" t="s">
        <v>923</v>
      </c>
      <c r="I2561" s="6">
        <v>15</v>
      </c>
      <c r="J2561" s="13" t="str">
        <f>VLOOKUP(MONTH(Tabla7[[#This Row],[Fecha del movimiento]]),Tablas!$O$4:$P$15,2,0)</f>
        <v>Jul</v>
      </c>
      <c r="K2561" s="6">
        <f>YEAR(Tabla7[[#This Row],[Fecha del movimiento]])</f>
        <v>2018</v>
      </c>
    </row>
    <row r="2562" spans="2:11" x14ac:dyDescent="0.2">
      <c r="B2562" s="8">
        <v>43181</v>
      </c>
      <c r="C2562" s="6" t="s">
        <v>3383</v>
      </c>
      <c r="D2562" s="6">
        <v>300156</v>
      </c>
      <c r="E2562" s="6" t="s">
        <v>749</v>
      </c>
      <c r="F2562" s="6" t="s">
        <v>21</v>
      </c>
      <c r="G2562" s="6" t="s">
        <v>6</v>
      </c>
      <c r="H2562" s="6" t="s">
        <v>917</v>
      </c>
      <c r="I2562" s="6">
        <v>-10</v>
      </c>
      <c r="J2562" s="13" t="str">
        <f>VLOOKUP(MONTH(Tabla7[[#This Row],[Fecha del movimiento]]),Tablas!$O$4:$P$15,2,0)</f>
        <v>Mar</v>
      </c>
      <c r="K2562" s="6">
        <f>YEAR(Tabla7[[#This Row],[Fecha del movimiento]])</f>
        <v>2018</v>
      </c>
    </row>
    <row r="2563" spans="2:11" x14ac:dyDescent="0.2">
      <c r="B2563" s="8">
        <v>43310</v>
      </c>
      <c r="C2563" s="6" t="s">
        <v>3384</v>
      </c>
      <c r="D2563" s="6">
        <v>300204</v>
      </c>
      <c r="E2563" s="6" t="s">
        <v>726</v>
      </c>
      <c r="F2563" s="6" t="s">
        <v>21</v>
      </c>
      <c r="G2563" s="6" t="s">
        <v>9</v>
      </c>
      <c r="H2563" s="6" t="s">
        <v>917</v>
      </c>
      <c r="I2563" s="6">
        <v>-10</v>
      </c>
      <c r="J2563" s="13" t="str">
        <f>VLOOKUP(MONTH(Tabla7[[#This Row],[Fecha del movimiento]]),Tablas!$O$4:$P$15,2,0)</f>
        <v>Jul</v>
      </c>
      <c r="K2563" s="6">
        <f>YEAR(Tabla7[[#This Row],[Fecha del movimiento]])</f>
        <v>2018</v>
      </c>
    </row>
    <row r="2564" spans="2:11" x14ac:dyDescent="0.2">
      <c r="B2564" s="8">
        <v>43160</v>
      </c>
      <c r="C2564" s="6" t="s">
        <v>3385</v>
      </c>
      <c r="D2564" s="6">
        <v>300908</v>
      </c>
      <c r="E2564" s="6" t="s">
        <v>164</v>
      </c>
      <c r="F2564" s="6" t="s">
        <v>21</v>
      </c>
      <c r="G2564" s="6" t="s">
        <v>3</v>
      </c>
      <c r="H2564" s="6" t="s">
        <v>923</v>
      </c>
      <c r="I2564" s="6">
        <v>14</v>
      </c>
      <c r="J2564" s="13" t="str">
        <f>VLOOKUP(MONTH(Tabla7[[#This Row],[Fecha del movimiento]]),Tablas!$O$4:$P$15,2,0)</f>
        <v>Mar</v>
      </c>
      <c r="K2564" s="6">
        <f>YEAR(Tabla7[[#This Row],[Fecha del movimiento]])</f>
        <v>2018</v>
      </c>
    </row>
    <row r="2565" spans="2:11" x14ac:dyDescent="0.2">
      <c r="B2565" s="8">
        <v>43146</v>
      </c>
      <c r="C2565" s="6" t="s">
        <v>3386</v>
      </c>
      <c r="D2565" s="6">
        <v>301013</v>
      </c>
      <c r="E2565" s="6" t="s">
        <v>64</v>
      </c>
      <c r="F2565" s="6" t="s">
        <v>21</v>
      </c>
      <c r="G2565" s="6" t="s">
        <v>1</v>
      </c>
      <c r="H2565" s="6" t="s">
        <v>923</v>
      </c>
      <c r="I2565" s="6">
        <v>15</v>
      </c>
      <c r="J2565" s="13" t="str">
        <f>VLOOKUP(MONTH(Tabla7[[#This Row],[Fecha del movimiento]]),Tablas!$O$4:$P$15,2,0)</f>
        <v>Feb</v>
      </c>
      <c r="K2565" s="6">
        <f>YEAR(Tabla7[[#This Row],[Fecha del movimiento]])</f>
        <v>2018</v>
      </c>
    </row>
    <row r="2566" spans="2:11" x14ac:dyDescent="0.2">
      <c r="B2566" s="8">
        <v>43144</v>
      </c>
      <c r="C2566" s="6" t="s">
        <v>3387</v>
      </c>
      <c r="D2566" s="6">
        <v>300657</v>
      </c>
      <c r="E2566" s="6" t="s">
        <v>390</v>
      </c>
      <c r="F2566" s="6" t="s">
        <v>21</v>
      </c>
      <c r="G2566" s="6" t="s">
        <v>2</v>
      </c>
      <c r="H2566" s="6" t="s">
        <v>917</v>
      </c>
      <c r="I2566" s="6">
        <v>-11</v>
      </c>
      <c r="J2566" s="13" t="str">
        <f>VLOOKUP(MONTH(Tabla7[[#This Row],[Fecha del movimiento]]),Tablas!$O$4:$P$15,2,0)</f>
        <v>Feb</v>
      </c>
      <c r="K2566" s="6">
        <f>YEAR(Tabla7[[#This Row],[Fecha del movimiento]])</f>
        <v>2018</v>
      </c>
    </row>
    <row r="2567" spans="2:11" x14ac:dyDescent="0.2">
      <c r="B2567" s="8">
        <v>43101</v>
      </c>
      <c r="C2567" s="6" t="s">
        <v>3388</v>
      </c>
      <c r="D2567" s="6">
        <v>300745</v>
      </c>
      <c r="E2567" s="6" t="s">
        <v>269</v>
      </c>
      <c r="F2567" s="6" t="s">
        <v>21</v>
      </c>
      <c r="G2567" s="6" t="s">
        <v>10</v>
      </c>
      <c r="H2567" s="6" t="s">
        <v>923</v>
      </c>
      <c r="I2567" s="6">
        <v>16</v>
      </c>
      <c r="J2567" s="13" t="str">
        <f>VLOOKUP(MONTH(Tabla7[[#This Row],[Fecha del movimiento]]),Tablas!$O$4:$P$15,2,0)</f>
        <v>Ene</v>
      </c>
      <c r="K2567" s="6">
        <f>YEAR(Tabla7[[#This Row],[Fecha del movimiento]])</f>
        <v>2018</v>
      </c>
    </row>
    <row r="2568" spans="2:11" x14ac:dyDescent="0.2">
      <c r="B2568" s="8">
        <v>43258</v>
      </c>
      <c r="C2568" s="6" t="s">
        <v>3389</v>
      </c>
      <c r="D2568" s="6">
        <v>300991</v>
      </c>
      <c r="E2568" s="6" t="s">
        <v>85</v>
      </c>
      <c r="F2568" s="6" t="s">
        <v>21</v>
      </c>
      <c r="G2568" s="6" t="s">
        <v>7</v>
      </c>
      <c r="H2568" s="6" t="s">
        <v>917</v>
      </c>
      <c r="I2568" s="6">
        <v>-7</v>
      </c>
      <c r="J2568" s="13" t="str">
        <f>VLOOKUP(MONTH(Tabla7[[#This Row],[Fecha del movimiento]]),Tablas!$O$4:$P$15,2,0)</f>
        <v>Jun</v>
      </c>
      <c r="K2568" s="6">
        <f>YEAR(Tabla7[[#This Row],[Fecha del movimiento]])</f>
        <v>2018</v>
      </c>
    </row>
    <row r="2569" spans="2:11" x14ac:dyDescent="0.2">
      <c r="B2569" s="8">
        <v>43210</v>
      </c>
      <c r="C2569" s="6" t="s">
        <v>3390</v>
      </c>
      <c r="D2569" s="6">
        <v>300029</v>
      </c>
      <c r="E2569" s="6" t="s">
        <v>803</v>
      </c>
      <c r="F2569" s="6" t="s">
        <v>21</v>
      </c>
      <c r="G2569" s="6" t="s">
        <v>2</v>
      </c>
      <c r="H2569" s="6" t="s">
        <v>917</v>
      </c>
      <c r="I2569" s="6">
        <v>-15</v>
      </c>
      <c r="J2569" s="13" t="str">
        <f>VLOOKUP(MONTH(Tabla7[[#This Row],[Fecha del movimiento]]),Tablas!$O$4:$P$15,2,0)</f>
        <v>Abr</v>
      </c>
      <c r="K2569" s="6">
        <f>YEAR(Tabla7[[#This Row],[Fecha del movimiento]])</f>
        <v>2018</v>
      </c>
    </row>
    <row r="2570" spans="2:11" x14ac:dyDescent="0.2">
      <c r="B2570" s="8">
        <v>43108</v>
      </c>
      <c r="C2570" s="6" t="s">
        <v>3391</v>
      </c>
      <c r="D2570" s="6">
        <v>300170</v>
      </c>
      <c r="E2570" s="6" t="s">
        <v>745</v>
      </c>
      <c r="F2570" s="6" t="s">
        <v>21</v>
      </c>
      <c r="G2570" s="6" t="s">
        <v>11</v>
      </c>
      <c r="H2570" s="6" t="s">
        <v>917</v>
      </c>
      <c r="I2570" s="6">
        <v>-18</v>
      </c>
      <c r="J2570" s="13" t="str">
        <f>VLOOKUP(MONTH(Tabla7[[#This Row],[Fecha del movimiento]]),Tablas!$O$4:$P$15,2,0)</f>
        <v>Ene</v>
      </c>
      <c r="K2570" s="6">
        <f>YEAR(Tabla7[[#This Row],[Fecha del movimiento]])</f>
        <v>2018</v>
      </c>
    </row>
    <row r="2571" spans="2:11" x14ac:dyDescent="0.2">
      <c r="B2571" s="8">
        <v>43189</v>
      </c>
      <c r="C2571" s="6" t="s">
        <v>3392</v>
      </c>
      <c r="D2571" s="6">
        <v>300164</v>
      </c>
      <c r="E2571" s="6" t="s">
        <v>468</v>
      </c>
      <c r="F2571" s="6" t="s">
        <v>21</v>
      </c>
      <c r="G2571" s="6" t="s">
        <v>2</v>
      </c>
      <c r="H2571" s="6" t="s">
        <v>923</v>
      </c>
      <c r="I2571" s="6">
        <v>17</v>
      </c>
      <c r="J2571" s="13" t="str">
        <f>VLOOKUP(MONTH(Tabla7[[#This Row],[Fecha del movimiento]]),Tablas!$O$4:$P$15,2,0)</f>
        <v>Mar</v>
      </c>
      <c r="K2571" s="6">
        <f>YEAR(Tabla7[[#This Row],[Fecha del movimiento]])</f>
        <v>2018</v>
      </c>
    </row>
    <row r="2572" spans="2:11" x14ac:dyDescent="0.2">
      <c r="B2572" s="8">
        <v>43302</v>
      </c>
      <c r="C2572" s="6" t="s">
        <v>3393</v>
      </c>
      <c r="D2572" s="6">
        <v>300857</v>
      </c>
      <c r="E2572" s="6" t="s">
        <v>213</v>
      </c>
      <c r="F2572" s="6" t="s">
        <v>21</v>
      </c>
      <c r="G2572" s="6" t="s">
        <v>7</v>
      </c>
      <c r="H2572" s="6" t="s">
        <v>923</v>
      </c>
      <c r="I2572" s="6">
        <v>13</v>
      </c>
      <c r="J2572" s="13" t="str">
        <f>VLOOKUP(MONTH(Tabla7[[#This Row],[Fecha del movimiento]]),Tablas!$O$4:$P$15,2,0)</f>
        <v>Jul</v>
      </c>
      <c r="K2572" s="6">
        <f>YEAR(Tabla7[[#This Row],[Fecha del movimiento]])</f>
        <v>2018</v>
      </c>
    </row>
    <row r="2573" spans="2:11" x14ac:dyDescent="0.2">
      <c r="B2573" s="8">
        <v>43169</v>
      </c>
      <c r="C2573" s="6" t="s">
        <v>3394</v>
      </c>
      <c r="D2573" s="6">
        <v>300828</v>
      </c>
      <c r="E2573" s="6" t="s">
        <v>241</v>
      </c>
      <c r="F2573" s="6" t="s">
        <v>21</v>
      </c>
      <c r="G2573" s="6" t="s">
        <v>7</v>
      </c>
      <c r="H2573" s="6" t="s">
        <v>917</v>
      </c>
      <c r="I2573" s="6">
        <v>-5</v>
      </c>
      <c r="J2573" s="13" t="str">
        <f>VLOOKUP(MONTH(Tabla7[[#This Row],[Fecha del movimiento]]),Tablas!$O$4:$P$15,2,0)</f>
        <v>Mar</v>
      </c>
      <c r="K2573" s="6">
        <f>YEAR(Tabla7[[#This Row],[Fecha del movimiento]])</f>
        <v>2018</v>
      </c>
    </row>
    <row r="2574" spans="2:11" x14ac:dyDescent="0.2">
      <c r="B2574" s="8">
        <v>43246</v>
      </c>
      <c r="C2574" s="6" t="s">
        <v>3395</v>
      </c>
      <c r="D2574" s="6">
        <v>300455</v>
      </c>
      <c r="E2574" s="6" t="s">
        <v>308</v>
      </c>
      <c r="F2574" s="6" t="s">
        <v>21</v>
      </c>
      <c r="G2574" s="6" t="s">
        <v>7</v>
      </c>
      <c r="H2574" s="6" t="s">
        <v>917</v>
      </c>
      <c r="I2574" s="6">
        <v>-19</v>
      </c>
      <c r="J2574" s="13" t="str">
        <f>VLOOKUP(MONTH(Tabla7[[#This Row],[Fecha del movimiento]]),Tablas!$O$4:$P$15,2,0)</f>
        <v>May</v>
      </c>
      <c r="K2574" s="6">
        <f>YEAR(Tabla7[[#This Row],[Fecha del movimiento]])</f>
        <v>2018</v>
      </c>
    </row>
    <row r="2575" spans="2:11" x14ac:dyDescent="0.2">
      <c r="B2575" s="8">
        <v>43228</v>
      </c>
      <c r="C2575" s="6" t="s">
        <v>3396</v>
      </c>
      <c r="D2575" s="6">
        <v>300938</v>
      </c>
      <c r="E2575" s="6" t="s">
        <v>136</v>
      </c>
      <c r="F2575" s="6" t="s">
        <v>21</v>
      </c>
      <c r="G2575" s="6" t="s">
        <v>6</v>
      </c>
      <c r="H2575" s="6" t="s">
        <v>923</v>
      </c>
      <c r="I2575" s="6">
        <v>10</v>
      </c>
      <c r="J2575" s="13" t="str">
        <f>VLOOKUP(MONTH(Tabla7[[#This Row],[Fecha del movimiento]]),Tablas!$O$4:$P$15,2,0)</f>
        <v>May</v>
      </c>
      <c r="K2575" s="6">
        <f>YEAR(Tabla7[[#This Row],[Fecha del movimiento]])</f>
        <v>2018</v>
      </c>
    </row>
    <row r="2576" spans="2:11" x14ac:dyDescent="0.2">
      <c r="B2576" s="8">
        <v>43133</v>
      </c>
      <c r="C2576" s="6" t="s">
        <v>3397</v>
      </c>
      <c r="D2576" s="6">
        <v>300689</v>
      </c>
      <c r="E2576" s="6" t="s">
        <v>279</v>
      </c>
      <c r="F2576" s="6" t="s">
        <v>21</v>
      </c>
      <c r="G2576" s="6" t="s">
        <v>10</v>
      </c>
      <c r="H2576" s="6" t="s">
        <v>917</v>
      </c>
      <c r="I2576" s="6">
        <v>-16</v>
      </c>
      <c r="J2576" s="13" t="str">
        <f>VLOOKUP(MONTH(Tabla7[[#This Row],[Fecha del movimiento]]),Tablas!$O$4:$P$15,2,0)</f>
        <v>Feb</v>
      </c>
      <c r="K2576" s="6">
        <f>YEAR(Tabla7[[#This Row],[Fecha del movimiento]])</f>
        <v>2018</v>
      </c>
    </row>
    <row r="2577" spans="2:11" x14ac:dyDescent="0.2">
      <c r="B2577" s="8">
        <v>43237</v>
      </c>
      <c r="C2577" s="6" t="s">
        <v>3398</v>
      </c>
      <c r="D2577" s="6">
        <v>300359</v>
      </c>
      <c r="E2577" s="6" t="s">
        <v>623</v>
      </c>
      <c r="F2577" s="6" t="s">
        <v>21</v>
      </c>
      <c r="G2577" s="6" t="s">
        <v>7</v>
      </c>
      <c r="H2577" s="6" t="s">
        <v>917</v>
      </c>
      <c r="I2577" s="6">
        <v>-20</v>
      </c>
      <c r="J2577" s="13" t="str">
        <f>VLOOKUP(MONTH(Tabla7[[#This Row],[Fecha del movimiento]]),Tablas!$O$4:$P$15,2,0)</f>
        <v>May</v>
      </c>
      <c r="K2577" s="6">
        <f>YEAR(Tabla7[[#This Row],[Fecha del movimiento]])</f>
        <v>2018</v>
      </c>
    </row>
    <row r="2578" spans="2:11" x14ac:dyDescent="0.2">
      <c r="B2578" s="8">
        <v>43135</v>
      </c>
      <c r="C2578" s="6" t="s">
        <v>2374</v>
      </c>
      <c r="D2578" s="6">
        <v>300961</v>
      </c>
      <c r="E2578" s="6" t="s">
        <v>114</v>
      </c>
      <c r="F2578" s="6" t="s">
        <v>21</v>
      </c>
      <c r="G2578" s="6" t="s">
        <v>5</v>
      </c>
      <c r="H2578" s="6" t="s">
        <v>917</v>
      </c>
      <c r="I2578" s="6">
        <v>-11</v>
      </c>
      <c r="J2578" s="13" t="str">
        <f>VLOOKUP(MONTH(Tabla7[[#This Row],[Fecha del movimiento]]),Tablas!$O$4:$P$15,2,0)</f>
        <v>Feb</v>
      </c>
      <c r="K2578" s="6">
        <f>YEAR(Tabla7[[#This Row],[Fecha del movimiento]])</f>
        <v>2018</v>
      </c>
    </row>
    <row r="2579" spans="2:11" x14ac:dyDescent="0.2">
      <c r="B2579" s="8">
        <v>43262</v>
      </c>
      <c r="C2579" s="6" t="s">
        <v>3399</v>
      </c>
      <c r="D2579" s="6">
        <v>300213</v>
      </c>
      <c r="E2579" s="6" t="s">
        <v>720</v>
      </c>
      <c r="F2579" s="6" t="s">
        <v>21</v>
      </c>
      <c r="G2579" s="6" t="s">
        <v>13</v>
      </c>
      <c r="H2579" s="6" t="s">
        <v>923</v>
      </c>
      <c r="I2579" s="6">
        <v>13</v>
      </c>
      <c r="J2579" s="13" t="str">
        <f>VLOOKUP(MONTH(Tabla7[[#This Row],[Fecha del movimiento]]),Tablas!$O$4:$P$15,2,0)</f>
        <v>Jun</v>
      </c>
      <c r="K2579" s="6">
        <f>YEAR(Tabla7[[#This Row],[Fecha del movimiento]])</f>
        <v>2018</v>
      </c>
    </row>
    <row r="2580" spans="2:11" x14ac:dyDescent="0.2">
      <c r="B2580" s="8">
        <v>43158</v>
      </c>
      <c r="C2580" s="6" t="s">
        <v>3400</v>
      </c>
      <c r="D2580" s="6">
        <v>300081</v>
      </c>
      <c r="E2580" s="6" t="s">
        <v>616</v>
      </c>
      <c r="F2580" s="6" t="s">
        <v>21</v>
      </c>
      <c r="G2580" s="6" t="s">
        <v>9</v>
      </c>
      <c r="H2580" s="6" t="s">
        <v>923</v>
      </c>
      <c r="I2580" s="6">
        <v>12</v>
      </c>
      <c r="J2580" s="13" t="str">
        <f>VLOOKUP(MONTH(Tabla7[[#This Row],[Fecha del movimiento]]),Tablas!$O$4:$P$15,2,0)</f>
        <v>Feb</v>
      </c>
      <c r="K2580" s="6">
        <f>YEAR(Tabla7[[#This Row],[Fecha del movimiento]])</f>
        <v>2018</v>
      </c>
    </row>
    <row r="2581" spans="2:11" x14ac:dyDescent="0.2">
      <c r="B2581" s="8">
        <v>43115</v>
      </c>
      <c r="C2581" s="6" t="s">
        <v>3401</v>
      </c>
      <c r="D2581" s="6">
        <v>300010</v>
      </c>
      <c r="E2581" s="6" t="s">
        <v>814</v>
      </c>
      <c r="F2581" s="6" t="s">
        <v>21</v>
      </c>
      <c r="G2581" s="6" t="s">
        <v>8</v>
      </c>
      <c r="H2581" s="6" t="s">
        <v>917</v>
      </c>
      <c r="I2581" s="6">
        <v>-6</v>
      </c>
      <c r="J2581" s="13" t="str">
        <f>VLOOKUP(MONTH(Tabla7[[#This Row],[Fecha del movimiento]]),Tablas!$O$4:$P$15,2,0)</f>
        <v>Ene</v>
      </c>
      <c r="K2581" s="6">
        <f>YEAR(Tabla7[[#This Row],[Fecha del movimiento]])</f>
        <v>2018</v>
      </c>
    </row>
    <row r="2582" spans="2:11" x14ac:dyDescent="0.2">
      <c r="B2582" s="8">
        <v>43330</v>
      </c>
      <c r="C2582" s="6" t="s">
        <v>3402</v>
      </c>
      <c r="D2582" s="6">
        <v>300610</v>
      </c>
      <c r="E2582" s="6" t="s">
        <v>432</v>
      </c>
      <c r="F2582" s="6" t="s">
        <v>21</v>
      </c>
      <c r="G2582" s="6" t="s">
        <v>7</v>
      </c>
      <c r="H2582" s="6" t="s">
        <v>923</v>
      </c>
      <c r="I2582" s="6">
        <v>10</v>
      </c>
      <c r="J2582" s="13" t="str">
        <f>VLOOKUP(MONTH(Tabla7[[#This Row],[Fecha del movimiento]]),Tablas!$O$4:$P$15,2,0)</f>
        <v>Ago</v>
      </c>
      <c r="K2582" s="6">
        <f>YEAR(Tabla7[[#This Row],[Fecha del movimiento]])</f>
        <v>2018</v>
      </c>
    </row>
    <row r="2583" spans="2:11" x14ac:dyDescent="0.2">
      <c r="B2583" s="8">
        <v>43308</v>
      </c>
      <c r="C2583" s="6" t="s">
        <v>3403</v>
      </c>
      <c r="D2583" s="6">
        <v>300074</v>
      </c>
      <c r="E2583" s="6" t="s">
        <v>783</v>
      </c>
      <c r="F2583" s="6" t="s">
        <v>21</v>
      </c>
      <c r="G2583" s="6" t="s">
        <v>13</v>
      </c>
      <c r="H2583" s="6" t="s">
        <v>923</v>
      </c>
      <c r="I2583" s="6">
        <v>11</v>
      </c>
      <c r="J2583" s="13" t="str">
        <f>VLOOKUP(MONTH(Tabla7[[#This Row],[Fecha del movimiento]]),Tablas!$O$4:$P$15,2,0)</f>
        <v>Jul</v>
      </c>
      <c r="K2583" s="6">
        <f>YEAR(Tabla7[[#This Row],[Fecha del movimiento]])</f>
        <v>2018</v>
      </c>
    </row>
    <row r="2584" spans="2:11" x14ac:dyDescent="0.2">
      <c r="B2584" s="8">
        <v>43305</v>
      </c>
      <c r="C2584" s="6" t="s">
        <v>3404</v>
      </c>
      <c r="D2584" s="6">
        <v>300406</v>
      </c>
      <c r="E2584" s="6" t="s">
        <v>251</v>
      </c>
      <c r="F2584" s="6" t="s">
        <v>21</v>
      </c>
      <c r="G2584" s="6" t="s">
        <v>12</v>
      </c>
      <c r="H2584" s="6" t="s">
        <v>917</v>
      </c>
      <c r="I2584" s="6">
        <v>-14</v>
      </c>
      <c r="J2584" s="13" t="str">
        <f>VLOOKUP(MONTH(Tabla7[[#This Row],[Fecha del movimiento]]),Tablas!$O$4:$P$15,2,0)</f>
        <v>Jul</v>
      </c>
      <c r="K2584" s="6">
        <f>YEAR(Tabla7[[#This Row],[Fecha del movimiento]])</f>
        <v>2018</v>
      </c>
    </row>
    <row r="2585" spans="2:11" x14ac:dyDescent="0.2">
      <c r="B2585" s="8">
        <v>43210</v>
      </c>
      <c r="C2585" s="6" t="s">
        <v>3405</v>
      </c>
      <c r="D2585" s="6">
        <v>300355</v>
      </c>
      <c r="E2585" s="6" t="s">
        <v>626</v>
      </c>
      <c r="F2585" s="6" t="s">
        <v>21</v>
      </c>
      <c r="G2585" s="6" t="s">
        <v>13</v>
      </c>
      <c r="H2585" s="6" t="s">
        <v>917</v>
      </c>
      <c r="I2585" s="6">
        <v>-20</v>
      </c>
      <c r="J2585" s="13" t="str">
        <f>VLOOKUP(MONTH(Tabla7[[#This Row],[Fecha del movimiento]]),Tablas!$O$4:$P$15,2,0)</f>
        <v>Abr</v>
      </c>
      <c r="K2585" s="6">
        <f>YEAR(Tabla7[[#This Row],[Fecha del movimiento]])</f>
        <v>2018</v>
      </c>
    </row>
    <row r="2586" spans="2:11" x14ac:dyDescent="0.2">
      <c r="B2586" s="8">
        <v>43127</v>
      </c>
      <c r="C2586" s="6" t="s">
        <v>3406</v>
      </c>
      <c r="D2586" s="6">
        <v>300978</v>
      </c>
      <c r="E2586" s="6" t="s">
        <v>98</v>
      </c>
      <c r="F2586" s="6" t="s">
        <v>21</v>
      </c>
      <c r="G2586" s="6" t="s">
        <v>10</v>
      </c>
      <c r="H2586" s="6" t="s">
        <v>923</v>
      </c>
      <c r="I2586" s="6">
        <v>19</v>
      </c>
      <c r="J2586" s="13" t="str">
        <f>VLOOKUP(MONTH(Tabla7[[#This Row],[Fecha del movimiento]]),Tablas!$O$4:$P$15,2,0)</f>
        <v>Ene</v>
      </c>
      <c r="K2586" s="6">
        <f>YEAR(Tabla7[[#This Row],[Fecha del movimiento]])</f>
        <v>2018</v>
      </c>
    </row>
    <row r="2587" spans="2:11" x14ac:dyDescent="0.2">
      <c r="B2587" s="8">
        <v>43238</v>
      </c>
      <c r="C2587" s="6" t="s">
        <v>3407</v>
      </c>
      <c r="D2587" s="6">
        <v>300333</v>
      </c>
      <c r="E2587" s="6" t="s">
        <v>382</v>
      </c>
      <c r="F2587" s="6" t="s">
        <v>21</v>
      </c>
      <c r="G2587" s="6" t="s">
        <v>3</v>
      </c>
      <c r="H2587" s="6" t="s">
        <v>923</v>
      </c>
      <c r="I2587" s="6">
        <v>10</v>
      </c>
      <c r="J2587" s="13" t="str">
        <f>VLOOKUP(MONTH(Tabla7[[#This Row],[Fecha del movimiento]]),Tablas!$O$4:$P$15,2,0)</f>
        <v>May</v>
      </c>
      <c r="K2587" s="6">
        <f>YEAR(Tabla7[[#This Row],[Fecha del movimiento]])</f>
        <v>2018</v>
      </c>
    </row>
    <row r="2588" spans="2:11" x14ac:dyDescent="0.2">
      <c r="B2588" s="8">
        <v>43172</v>
      </c>
      <c r="C2588" s="6" t="s">
        <v>3408</v>
      </c>
      <c r="D2588" s="6">
        <v>300532</v>
      </c>
      <c r="E2588" s="6" t="s">
        <v>496</v>
      </c>
      <c r="F2588" s="6" t="s">
        <v>21</v>
      </c>
      <c r="G2588" s="6" t="s">
        <v>13</v>
      </c>
      <c r="H2588" s="6" t="s">
        <v>917</v>
      </c>
      <c r="I2588" s="6">
        <v>-18</v>
      </c>
      <c r="J2588" s="13" t="str">
        <f>VLOOKUP(MONTH(Tabla7[[#This Row],[Fecha del movimiento]]),Tablas!$O$4:$P$15,2,0)</f>
        <v>Mar</v>
      </c>
      <c r="K2588" s="6">
        <f>YEAR(Tabla7[[#This Row],[Fecha del movimiento]])</f>
        <v>2018</v>
      </c>
    </row>
    <row r="2589" spans="2:11" x14ac:dyDescent="0.2">
      <c r="B2589" s="8">
        <v>43246</v>
      </c>
      <c r="C2589" s="6" t="s">
        <v>3409</v>
      </c>
      <c r="D2589" s="6">
        <v>300117</v>
      </c>
      <c r="E2589" s="6" t="s">
        <v>762</v>
      </c>
      <c r="F2589" s="6" t="s">
        <v>21</v>
      </c>
      <c r="G2589" s="6" t="s">
        <v>1</v>
      </c>
      <c r="H2589" s="6" t="s">
        <v>917</v>
      </c>
      <c r="I2589" s="6">
        <v>-7</v>
      </c>
      <c r="J2589" s="13" t="str">
        <f>VLOOKUP(MONTH(Tabla7[[#This Row],[Fecha del movimiento]]),Tablas!$O$4:$P$15,2,0)</f>
        <v>May</v>
      </c>
      <c r="K2589" s="6">
        <f>YEAR(Tabla7[[#This Row],[Fecha del movimiento]])</f>
        <v>2018</v>
      </c>
    </row>
    <row r="2590" spans="2:11" x14ac:dyDescent="0.2">
      <c r="B2590" s="8">
        <v>43280</v>
      </c>
      <c r="C2590" s="6" t="s">
        <v>3410</v>
      </c>
      <c r="D2590" s="6">
        <v>300428</v>
      </c>
      <c r="E2590" s="6" t="s">
        <v>32</v>
      </c>
      <c r="F2590" s="6" t="s">
        <v>21</v>
      </c>
      <c r="G2590" s="6" t="s">
        <v>2</v>
      </c>
      <c r="H2590" s="6" t="s">
        <v>923</v>
      </c>
      <c r="I2590" s="6">
        <v>20</v>
      </c>
      <c r="J2590" s="13" t="str">
        <f>VLOOKUP(MONTH(Tabla7[[#This Row],[Fecha del movimiento]]),Tablas!$O$4:$P$15,2,0)</f>
        <v>Jun</v>
      </c>
      <c r="K2590" s="6">
        <f>YEAR(Tabla7[[#This Row],[Fecha del movimiento]])</f>
        <v>2018</v>
      </c>
    </row>
    <row r="2591" spans="2:11" x14ac:dyDescent="0.2">
      <c r="B2591" s="8">
        <v>43132</v>
      </c>
      <c r="C2591" s="6" t="s">
        <v>3411</v>
      </c>
      <c r="D2591" s="6">
        <v>300843</v>
      </c>
      <c r="E2591" s="6" t="s">
        <v>226</v>
      </c>
      <c r="F2591" s="6" t="s">
        <v>21</v>
      </c>
      <c r="G2591" s="6" t="s">
        <v>5</v>
      </c>
      <c r="H2591" s="6" t="s">
        <v>917</v>
      </c>
      <c r="I2591" s="6">
        <v>-5</v>
      </c>
      <c r="J2591" s="13" t="str">
        <f>VLOOKUP(MONTH(Tabla7[[#This Row],[Fecha del movimiento]]),Tablas!$O$4:$P$15,2,0)</f>
        <v>Feb</v>
      </c>
      <c r="K2591" s="6">
        <f>YEAR(Tabla7[[#This Row],[Fecha del movimiento]])</f>
        <v>2018</v>
      </c>
    </row>
    <row r="2592" spans="2:11" x14ac:dyDescent="0.2">
      <c r="B2592" s="8">
        <v>43300</v>
      </c>
      <c r="C2592" s="6" t="s">
        <v>3412</v>
      </c>
      <c r="D2592" s="6">
        <v>300894</v>
      </c>
      <c r="E2592" s="6" t="s">
        <v>178</v>
      </c>
      <c r="F2592" s="6" t="s">
        <v>21</v>
      </c>
      <c r="G2592" s="6" t="s">
        <v>10</v>
      </c>
      <c r="H2592" s="6" t="s">
        <v>923</v>
      </c>
      <c r="I2592" s="6">
        <v>14</v>
      </c>
      <c r="J2592" s="13" t="str">
        <f>VLOOKUP(MONTH(Tabla7[[#This Row],[Fecha del movimiento]]),Tablas!$O$4:$P$15,2,0)</f>
        <v>Jul</v>
      </c>
      <c r="K2592" s="6">
        <f>YEAR(Tabla7[[#This Row],[Fecha del movimiento]])</f>
        <v>2018</v>
      </c>
    </row>
    <row r="2593" spans="2:11" x14ac:dyDescent="0.2">
      <c r="B2593" s="8">
        <v>43307</v>
      </c>
      <c r="C2593" s="6" t="s">
        <v>3413</v>
      </c>
      <c r="D2593" s="6">
        <v>300152</v>
      </c>
      <c r="E2593" s="6" t="s">
        <v>92</v>
      </c>
      <c r="F2593" s="6" t="s">
        <v>21</v>
      </c>
      <c r="G2593" s="6" t="s">
        <v>6</v>
      </c>
      <c r="H2593" s="6" t="s">
        <v>917</v>
      </c>
      <c r="I2593" s="6">
        <v>-6</v>
      </c>
      <c r="J2593" s="13" t="str">
        <f>VLOOKUP(MONTH(Tabla7[[#This Row],[Fecha del movimiento]]),Tablas!$O$4:$P$15,2,0)</f>
        <v>Jul</v>
      </c>
      <c r="K2593" s="6">
        <f>YEAR(Tabla7[[#This Row],[Fecha del movimiento]])</f>
        <v>2018</v>
      </c>
    </row>
    <row r="2594" spans="2:11" x14ac:dyDescent="0.2">
      <c r="B2594" s="8">
        <v>43335</v>
      </c>
      <c r="C2594" s="6" t="s">
        <v>3414</v>
      </c>
      <c r="D2594" s="6">
        <v>300142</v>
      </c>
      <c r="E2594" s="6" t="s">
        <v>177</v>
      </c>
      <c r="F2594" s="6" t="s">
        <v>21</v>
      </c>
      <c r="G2594" s="6" t="s">
        <v>9</v>
      </c>
      <c r="H2594" s="6" t="s">
        <v>923</v>
      </c>
      <c r="I2594" s="6">
        <v>16</v>
      </c>
      <c r="J2594" s="13" t="str">
        <f>VLOOKUP(MONTH(Tabla7[[#This Row],[Fecha del movimiento]]),Tablas!$O$4:$P$15,2,0)</f>
        <v>Ago</v>
      </c>
      <c r="K2594" s="6">
        <f>YEAR(Tabla7[[#This Row],[Fecha del movimiento]])</f>
        <v>2018</v>
      </c>
    </row>
    <row r="2595" spans="2:11" x14ac:dyDescent="0.2">
      <c r="B2595" s="8">
        <v>43302</v>
      </c>
      <c r="C2595" s="6" t="s">
        <v>3415</v>
      </c>
      <c r="D2595" s="6">
        <v>300979</v>
      </c>
      <c r="E2595" s="6" t="s">
        <v>97</v>
      </c>
      <c r="F2595" s="6" t="s">
        <v>21</v>
      </c>
      <c r="G2595" s="6" t="s">
        <v>11</v>
      </c>
      <c r="H2595" s="6" t="s">
        <v>917</v>
      </c>
      <c r="I2595" s="6">
        <v>-18</v>
      </c>
      <c r="J2595" s="13" t="str">
        <f>VLOOKUP(MONTH(Tabla7[[#This Row],[Fecha del movimiento]]),Tablas!$O$4:$P$15,2,0)</f>
        <v>Jul</v>
      </c>
      <c r="K2595" s="6">
        <f>YEAR(Tabla7[[#This Row],[Fecha del movimiento]])</f>
        <v>2018</v>
      </c>
    </row>
    <row r="2596" spans="2:11" x14ac:dyDescent="0.2">
      <c r="B2596" s="8">
        <v>43198</v>
      </c>
      <c r="C2596" s="6" t="s">
        <v>3416</v>
      </c>
      <c r="D2596" s="6">
        <v>300462</v>
      </c>
      <c r="E2596" s="6" t="s">
        <v>550</v>
      </c>
      <c r="F2596" s="6" t="s">
        <v>21</v>
      </c>
      <c r="G2596" s="6" t="s">
        <v>13</v>
      </c>
      <c r="H2596" s="6" t="s">
        <v>917</v>
      </c>
      <c r="I2596" s="6">
        <v>-8</v>
      </c>
      <c r="J2596" s="13" t="str">
        <f>VLOOKUP(MONTH(Tabla7[[#This Row],[Fecha del movimiento]]),Tablas!$O$4:$P$15,2,0)</f>
        <v>Abr</v>
      </c>
      <c r="K2596" s="6">
        <f>YEAR(Tabla7[[#This Row],[Fecha del movimiento]])</f>
        <v>2018</v>
      </c>
    </row>
    <row r="2597" spans="2:11" x14ac:dyDescent="0.2">
      <c r="B2597" s="8">
        <v>43247</v>
      </c>
      <c r="C2597" s="6" t="s">
        <v>3417</v>
      </c>
      <c r="D2597" s="6">
        <v>300152</v>
      </c>
      <c r="E2597" s="6" t="s">
        <v>92</v>
      </c>
      <c r="F2597" s="6" t="s">
        <v>21</v>
      </c>
      <c r="G2597" s="6" t="s">
        <v>6</v>
      </c>
      <c r="H2597" s="6" t="s">
        <v>923</v>
      </c>
      <c r="I2597" s="6">
        <v>19</v>
      </c>
      <c r="J2597" s="13" t="str">
        <f>VLOOKUP(MONTH(Tabla7[[#This Row],[Fecha del movimiento]]),Tablas!$O$4:$P$15,2,0)</f>
        <v>May</v>
      </c>
      <c r="K2597" s="6">
        <f>YEAR(Tabla7[[#This Row],[Fecha del movimiento]])</f>
        <v>2018</v>
      </c>
    </row>
    <row r="2598" spans="2:11" x14ac:dyDescent="0.2">
      <c r="B2598" s="8">
        <v>43324</v>
      </c>
      <c r="C2598" s="6" t="s">
        <v>3418</v>
      </c>
      <c r="D2598" s="6">
        <v>300064</v>
      </c>
      <c r="E2598" s="6" t="s">
        <v>137</v>
      </c>
      <c r="F2598" s="6" t="s">
        <v>21</v>
      </c>
      <c r="G2598" s="6" t="s">
        <v>6</v>
      </c>
      <c r="H2598" s="6" t="s">
        <v>917</v>
      </c>
      <c r="I2598" s="6">
        <v>-10</v>
      </c>
      <c r="J2598" s="13" t="str">
        <f>VLOOKUP(MONTH(Tabla7[[#This Row],[Fecha del movimiento]]),Tablas!$O$4:$P$15,2,0)</f>
        <v>Ago</v>
      </c>
      <c r="K2598" s="6">
        <f>YEAR(Tabla7[[#This Row],[Fecha del movimiento]])</f>
        <v>2018</v>
      </c>
    </row>
    <row r="2599" spans="2:11" x14ac:dyDescent="0.2">
      <c r="B2599" s="8">
        <v>43134</v>
      </c>
      <c r="C2599" s="6" t="s">
        <v>3419</v>
      </c>
      <c r="D2599" s="6">
        <v>300406</v>
      </c>
      <c r="E2599" s="6" t="s">
        <v>251</v>
      </c>
      <c r="F2599" s="6" t="s">
        <v>21</v>
      </c>
      <c r="G2599" s="6" t="s">
        <v>12</v>
      </c>
      <c r="H2599" s="6" t="s">
        <v>917</v>
      </c>
      <c r="I2599" s="6">
        <v>-18</v>
      </c>
      <c r="J2599" s="13" t="str">
        <f>VLOOKUP(MONTH(Tabla7[[#This Row],[Fecha del movimiento]]),Tablas!$O$4:$P$15,2,0)</f>
        <v>Feb</v>
      </c>
      <c r="K2599" s="6">
        <f>YEAR(Tabla7[[#This Row],[Fecha del movimiento]])</f>
        <v>2018</v>
      </c>
    </row>
    <row r="2600" spans="2:11" x14ac:dyDescent="0.2">
      <c r="B2600" s="8">
        <v>43278</v>
      </c>
      <c r="C2600" s="6" t="s">
        <v>3420</v>
      </c>
      <c r="D2600" s="6">
        <v>300573</v>
      </c>
      <c r="E2600" s="6" t="s">
        <v>462</v>
      </c>
      <c r="F2600" s="6" t="s">
        <v>21</v>
      </c>
      <c r="G2600" s="6" t="s">
        <v>12</v>
      </c>
      <c r="H2600" s="6" t="s">
        <v>917</v>
      </c>
      <c r="I2600" s="6">
        <v>-17</v>
      </c>
      <c r="J2600" s="13" t="str">
        <f>VLOOKUP(MONTH(Tabla7[[#This Row],[Fecha del movimiento]]),Tablas!$O$4:$P$15,2,0)</f>
        <v>Jun</v>
      </c>
      <c r="K2600" s="6">
        <f>YEAR(Tabla7[[#This Row],[Fecha del movimiento]])</f>
        <v>2018</v>
      </c>
    </row>
    <row r="2601" spans="2:11" x14ac:dyDescent="0.2">
      <c r="B2601" s="8">
        <v>43221</v>
      </c>
      <c r="C2601" s="6" t="s">
        <v>3421</v>
      </c>
      <c r="D2601" s="6">
        <v>300174</v>
      </c>
      <c r="E2601" s="6" t="s">
        <v>581</v>
      </c>
      <c r="F2601" s="6" t="s">
        <v>21</v>
      </c>
      <c r="G2601" s="6" t="s">
        <v>2</v>
      </c>
      <c r="H2601" s="6" t="s">
        <v>917</v>
      </c>
      <c r="I2601" s="6">
        <v>-6</v>
      </c>
      <c r="J2601" s="13" t="str">
        <f>VLOOKUP(MONTH(Tabla7[[#This Row],[Fecha del movimiento]]),Tablas!$O$4:$P$15,2,0)</f>
        <v>May</v>
      </c>
      <c r="K2601" s="6">
        <f>YEAR(Tabla7[[#This Row],[Fecha del movimiento]])</f>
        <v>2018</v>
      </c>
    </row>
    <row r="2602" spans="2:11" x14ac:dyDescent="0.2">
      <c r="B2602" s="8">
        <v>43213</v>
      </c>
      <c r="C2602" s="6" t="s">
        <v>3422</v>
      </c>
      <c r="D2602" s="6">
        <v>300022</v>
      </c>
      <c r="E2602" s="6" t="s">
        <v>82</v>
      </c>
      <c r="F2602" s="6" t="s">
        <v>21</v>
      </c>
      <c r="G2602" s="6" t="s">
        <v>10</v>
      </c>
      <c r="H2602" s="6" t="s">
        <v>917</v>
      </c>
      <c r="I2602" s="6">
        <v>-13</v>
      </c>
      <c r="J2602" s="13" t="str">
        <f>VLOOKUP(MONTH(Tabla7[[#This Row],[Fecha del movimiento]]),Tablas!$O$4:$P$15,2,0)</f>
        <v>Abr</v>
      </c>
      <c r="K2602" s="6">
        <f>YEAR(Tabla7[[#This Row],[Fecha del movimiento]])</f>
        <v>2018</v>
      </c>
    </row>
    <row r="2603" spans="2:11" x14ac:dyDescent="0.2">
      <c r="B2603" s="8">
        <v>43261</v>
      </c>
      <c r="C2603" s="6" t="s">
        <v>2465</v>
      </c>
      <c r="D2603" s="6">
        <v>300250</v>
      </c>
      <c r="E2603" s="6" t="s">
        <v>694</v>
      </c>
      <c r="F2603" s="6" t="s">
        <v>21</v>
      </c>
      <c r="G2603" s="6" t="s">
        <v>13</v>
      </c>
      <c r="H2603" s="6" t="s">
        <v>917</v>
      </c>
      <c r="I2603" s="6">
        <v>-12</v>
      </c>
      <c r="J2603" s="13" t="str">
        <f>VLOOKUP(MONTH(Tabla7[[#This Row],[Fecha del movimiento]]),Tablas!$O$4:$P$15,2,0)</f>
        <v>Jun</v>
      </c>
      <c r="K2603" s="6">
        <f>YEAR(Tabla7[[#This Row],[Fecha del movimiento]])</f>
        <v>2018</v>
      </c>
    </row>
    <row r="2604" spans="2:11" x14ac:dyDescent="0.2">
      <c r="B2604" s="8">
        <v>43142</v>
      </c>
      <c r="C2604" s="6" t="s">
        <v>3423</v>
      </c>
      <c r="D2604" s="6">
        <v>300947</v>
      </c>
      <c r="E2604" s="6" t="s">
        <v>128</v>
      </c>
      <c r="F2604" s="6" t="s">
        <v>21</v>
      </c>
      <c r="G2604" s="6" t="s">
        <v>5</v>
      </c>
      <c r="H2604" s="6" t="s">
        <v>923</v>
      </c>
      <c r="I2604" s="6">
        <v>18</v>
      </c>
      <c r="J2604" s="13" t="str">
        <f>VLOOKUP(MONTH(Tabla7[[#This Row],[Fecha del movimiento]]),Tablas!$O$4:$P$15,2,0)</f>
        <v>Feb</v>
      </c>
      <c r="K2604" s="6">
        <f>YEAR(Tabla7[[#This Row],[Fecha del movimiento]])</f>
        <v>2018</v>
      </c>
    </row>
    <row r="2605" spans="2:11" x14ac:dyDescent="0.2">
      <c r="B2605" s="8">
        <v>43184</v>
      </c>
      <c r="C2605" s="6" t="s">
        <v>3424</v>
      </c>
      <c r="D2605" s="6">
        <v>300607</v>
      </c>
      <c r="E2605" s="6" t="s">
        <v>435</v>
      </c>
      <c r="F2605" s="6" t="s">
        <v>21</v>
      </c>
      <c r="G2605" s="6" t="s">
        <v>2</v>
      </c>
      <c r="H2605" s="6" t="s">
        <v>917</v>
      </c>
      <c r="I2605" s="6">
        <v>-10</v>
      </c>
      <c r="J2605" s="13" t="str">
        <f>VLOOKUP(MONTH(Tabla7[[#This Row],[Fecha del movimiento]]),Tablas!$O$4:$P$15,2,0)</f>
        <v>Mar</v>
      </c>
      <c r="K2605" s="6">
        <f>YEAR(Tabla7[[#This Row],[Fecha del movimiento]])</f>
        <v>2018</v>
      </c>
    </row>
    <row r="2606" spans="2:11" x14ac:dyDescent="0.2">
      <c r="B2606" s="8">
        <v>43187</v>
      </c>
      <c r="C2606" s="6" t="s">
        <v>3425</v>
      </c>
      <c r="D2606" s="6">
        <v>300180</v>
      </c>
      <c r="E2606" s="6" t="s">
        <v>741</v>
      </c>
      <c r="F2606" s="6" t="s">
        <v>21</v>
      </c>
      <c r="G2606" s="6" t="s">
        <v>13</v>
      </c>
      <c r="H2606" s="6" t="s">
        <v>923</v>
      </c>
      <c r="I2606" s="6">
        <v>18</v>
      </c>
      <c r="J2606" s="13" t="str">
        <f>VLOOKUP(MONTH(Tabla7[[#This Row],[Fecha del movimiento]]),Tablas!$O$4:$P$15,2,0)</f>
        <v>Mar</v>
      </c>
      <c r="K2606" s="6">
        <f>YEAR(Tabla7[[#This Row],[Fecha del movimiento]])</f>
        <v>2018</v>
      </c>
    </row>
    <row r="2607" spans="2:11" x14ac:dyDescent="0.2">
      <c r="B2607" s="8">
        <v>43136</v>
      </c>
      <c r="C2607" s="6" t="s">
        <v>3426</v>
      </c>
      <c r="D2607" s="6">
        <v>300550</v>
      </c>
      <c r="E2607" s="6" t="s">
        <v>479</v>
      </c>
      <c r="F2607" s="6" t="s">
        <v>21</v>
      </c>
      <c r="G2607" s="6" t="s">
        <v>1</v>
      </c>
      <c r="H2607" s="6" t="s">
        <v>917</v>
      </c>
      <c r="I2607" s="6">
        <v>-11</v>
      </c>
      <c r="J2607" s="13" t="str">
        <f>VLOOKUP(MONTH(Tabla7[[#This Row],[Fecha del movimiento]]),Tablas!$O$4:$P$15,2,0)</f>
        <v>Feb</v>
      </c>
      <c r="K2607" s="6">
        <f>YEAR(Tabla7[[#This Row],[Fecha del movimiento]])</f>
        <v>2018</v>
      </c>
    </row>
    <row r="2608" spans="2:11" x14ac:dyDescent="0.2">
      <c r="B2608" s="8">
        <v>43201</v>
      </c>
      <c r="C2608" s="6" t="s">
        <v>3427</v>
      </c>
      <c r="D2608" s="6">
        <v>300012</v>
      </c>
      <c r="E2608" s="6" t="s">
        <v>812</v>
      </c>
      <c r="F2608" s="6" t="s">
        <v>21</v>
      </c>
      <c r="G2608" s="6" t="s">
        <v>0</v>
      </c>
      <c r="H2608" s="6" t="s">
        <v>923</v>
      </c>
      <c r="I2608" s="6">
        <v>18</v>
      </c>
      <c r="J2608" s="13" t="str">
        <f>VLOOKUP(MONTH(Tabla7[[#This Row],[Fecha del movimiento]]),Tablas!$O$4:$P$15,2,0)</f>
        <v>Abr</v>
      </c>
      <c r="K2608" s="6">
        <f>YEAR(Tabla7[[#This Row],[Fecha del movimiento]])</f>
        <v>2018</v>
      </c>
    </row>
    <row r="2609" spans="2:11" x14ac:dyDescent="0.2">
      <c r="B2609" s="8">
        <v>43188</v>
      </c>
      <c r="C2609" s="6" t="s">
        <v>3428</v>
      </c>
      <c r="D2609" s="6">
        <v>300830</v>
      </c>
      <c r="E2609" s="6" t="s">
        <v>239</v>
      </c>
      <c r="F2609" s="6" t="s">
        <v>21</v>
      </c>
      <c r="G2609" s="6" t="s">
        <v>2</v>
      </c>
      <c r="H2609" s="6" t="s">
        <v>917</v>
      </c>
      <c r="I2609" s="6">
        <v>-6</v>
      </c>
      <c r="J2609" s="13" t="str">
        <f>VLOOKUP(MONTH(Tabla7[[#This Row],[Fecha del movimiento]]),Tablas!$O$4:$P$15,2,0)</f>
        <v>Mar</v>
      </c>
      <c r="K2609" s="6">
        <f>YEAR(Tabla7[[#This Row],[Fecha del movimiento]])</f>
        <v>2018</v>
      </c>
    </row>
    <row r="2610" spans="2:11" x14ac:dyDescent="0.2">
      <c r="B2610" s="8">
        <v>43191</v>
      </c>
      <c r="C2610" s="6" t="s">
        <v>3429</v>
      </c>
      <c r="D2610" s="6">
        <v>300282</v>
      </c>
      <c r="E2610" s="6" t="s">
        <v>672</v>
      </c>
      <c r="F2610" s="6" t="s">
        <v>21</v>
      </c>
      <c r="G2610" s="6" t="s">
        <v>10</v>
      </c>
      <c r="H2610" s="6" t="s">
        <v>923</v>
      </c>
      <c r="I2610" s="6">
        <v>18</v>
      </c>
      <c r="J2610" s="13" t="str">
        <f>VLOOKUP(MONTH(Tabla7[[#This Row],[Fecha del movimiento]]),Tablas!$O$4:$P$15,2,0)</f>
        <v>Abr</v>
      </c>
      <c r="K2610" s="6">
        <f>YEAR(Tabla7[[#This Row],[Fecha del movimiento]])</f>
        <v>2018</v>
      </c>
    </row>
    <row r="2611" spans="2:11" x14ac:dyDescent="0.2">
      <c r="B2611" s="8">
        <v>43252</v>
      </c>
      <c r="C2611" s="6" t="s">
        <v>3430</v>
      </c>
      <c r="D2611" s="6">
        <v>300078</v>
      </c>
      <c r="E2611" s="6" t="s">
        <v>782</v>
      </c>
      <c r="F2611" s="6" t="s">
        <v>21</v>
      </c>
      <c r="G2611" s="6" t="s">
        <v>2</v>
      </c>
      <c r="H2611" s="6" t="s">
        <v>923</v>
      </c>
      <c r="I2611" s="6">
        <v>17</v>
      </c>
      <c r="J2611" s="13" t="str">
        <f>VLOOKUP(MONTH(Tabla7[[#This Row],[Fecha del movimiento]]),Tablas!$O$4:$P$15,2,0)</f>
        <v>Jun</v>
      </c>
      <c r="K2611" s="6">
        <f>YEAR(Tabla7[[#This Row],[Fecha del movimiento]])</f>
        <v>2018</v>
      </c>
    </row>
    <row r="2612" spans="2:11" x14ac:dyDescent="0.2">
      <c r="B2612" s="8">
        <v>43244</v>
      </c>
      <c r="C2612" s="6" t="s">
        <v>3431</v>
      </c>
      <c r="D2612" s="6">
        <v>300520</v>
      </c>
      <c r="E2612" s="6" t="s">
        <v>507</v>
      </c>
      <c r="F2612" s="6" t="s">
        <v>21</v>
      </c>
      <c r="G2612" s="6" t="s">
        <v>13</v>
      </c>
      <c r="H2612" s="6" t="s">
        <v>917</v>
      </c>
      <c r="I2612" s="6">
        <v>-9</v>
      </c>
      <c r="J2612" s="13" t="str">
        <f>VLOOKUP(MONTH(Tabla7[[#This Row],[Fecha del movimiento]]),Tablas!$O$4:$P$15,2,0)</f>
        <v>May</v>
      </c>
      <c r="K2612" s="6">
        <f>YEAR(Tabla7[[#This Row],[Fecha del movimiento]])</f>
        <v>2018</v>
      </c>
    </row>
    <row r="2613" spans="2:11" x14ac:dyDescent="0.2">
      <c r="B2613" s="8">
        <v>43306</v>
      </c>
      <c r="C2613" s="6" t="s">
        <v>1224</v>
      </c>
      <c r="D2613" s="6">
        <v>300983</v>
      </c>
      <c r="E2613" s="6" t="s">
        <v>93</v>
      </c>
      <c r="F2613" s="6" t="s">
        <v>21</v>
      </c>
      <c r="G2613" s="6" t="s">
        <v>13</v>
      </c>
      <c r="H2613" s="6" t="s">
        <v>917</v>
      </c>
      <c r="I2613" s="6">
        <v>-13</v>
      </c>
      <c r="J2613" s="13" t="str">
        <f>VLOOKUP(MONTH(Tabla7[[#This Row],[Fecha del movimiento]]),Tablas!$O$4:$P$15,2,0)</f>
        <v>Jul</v>
      </c>
      <c r="K2613" s="6">
        <f>YEAR(Tabla7[[#This Row],[Fecha del movimiento]])</f>
        <v>2018</v>
      </c>
    </row>
    <row r="2614" spans="2:11" x14ac:dyDescent="0.2">
      <c r="B2614" s="8">
        <v>43258</v>
      </c>
      <c r="C2614" s="6" t="s">
        <v>3432</v>
      </c>
      <c r="D2614" s="6">
        <v>300917</v>
      </c>
      <c r="E2614" s="6" t="s">
        <v>155</v>
      </c>
      <c r="F2614" s="6" t="s">
        <v>21</v>
      </c>
      <c r="G2614" s="6" t="s">
        <v>13</v>
      </c>
      <c r="H2614" s="6" t="s">
        <v>917</v>
      </c>
      <c r="I2614" s="6">
        <v>-16</v>
      </c>
      <c r="J2614" s="13" t="str">
        <f>VLOOKUP(MONTH(Tabla7[[#This Row],[Fecha del movimiento]]),Tablas!$O$4:$P$15,2,0)</f>
        <v>Jun</v>
      </c>
      <c r="K2614" s="6">
        <f>YEAR(Tabla7[[#This Row],[Fecha del movimiento]])</f>
        <v>2018</v>
      </c>
    </row>
    <row r="2615" spans="2:11" x14ac:dyDescent="0.2">
      <c r="B2615" s="8">
        <v>43119</v>
      </c>
      <c r="C2615" s="6" t="s">
        <v>3433</v>
      </c>
      <c r="D2615" s="6">
        <v>300993</v>
      </c>
      <c r="E2615" s="6" t="s">
        <v>83</v>
      </c>
      <c r="F2615" s="6" t="s">
        <v>21</v>
      </c>
      <c r="G2615" s="6" t="s">
        <v>2</v>
      </c>
      <c r="H2615" s="6" t="s">
        <v>917</v>
      </c>
      <c r="I2615" s="6">
        <v>-9</v>
      </c>
      <c r="J2615" s="13" t="str">
        <f>VLOOKUP(MONTH(Tabla7[[#This Row],[Fecha del movimiento]]),Tablas!$O$4:$P$15,2,0)</f>
        <v>Ene</v>
      </c>
      <c r="K2615" s="6">
        <f>YEAR(Tabla7[[#This Row],[Fecha del movimiento]])</f>
        <v>2018</v>
      </c>
    </row>
    <row r="2616" spans="2:11" x14ac:dyDescent="0.2">
      <c r="B2616" s="8">
        <v>43140</v>
      </c>
      <c r="C2616" s="6" t="s">
        <v>3434</v>
      </c>
      <c r="D2616" s="6">
        <v>300730</v>
      </c>
      <c r="E2616" s="6" t="s">
        <v>328</v>
      </c>
      <c r="F2616" s="6" t="s">
        <v>21</v>
      </c>
      <c r="G2616" s="6" t="s">
        <v>1</v>
      </c>
      <c r="H2616" s="6" t="s">
        <v>917</v>
      </c>
      <c r="I2616" s="6">
        <v>-19</v>
      </c>
      <c r="J2616" s="13" t="str">
        <f>VLOOKUP(MONTH(Tabla7[[#This Row],[Fecha del movimiento]]),Tablas!$O$4:$P$15,2,0)</f>
        <v>Feb</v>
      </c>
      <c r="K2616" s="6">
        <f>YEAR(Tabla7[[#This Row],[Fecha del movimiento]])</f>
        <v>2018</v>
      </c>
    </row>
    <row r="2617" spans="2:11" x14ac:dyDescent="0.2">
      <c r="B2617" s="8">
        <v>43200</v>
      </c>
      <c r="C2617" s="6" t="s">
        <v>3435</v>
      </c>
      <c r="D2617" s="6">
        <v>300698</v>
      </c>
      <c r="E2617" s="6" t="s">
        <v>359</v>
      </c>
      <c r="F2617" s="6" t="s">
        <v>21</v>
      </c>
      <c r="G2617" s="6" t="s">
        <v>9</v>
      </c>
      <c r="H2617" s="6" t="s">
        <v>923</v>
      </c>
      <c r="I2617" s="6">
        <v>19</v>
      </c>
      <c r="J2617" s="13" t="str">
        <f>VLOOKUP(MONTH(Tabla7[[#This Row],[Fecha del movimiento]]),Tablas!$O$4:$P$15,2,0)</f>
        <v>Abr</v>
      </c>
      <c r="K2617" s="6">
        <f>YEAR(Tabla7[[#This Row],[Fecha del movimiento]])</f>
        <v>2018</v>
      </c>
    </row>
    <row r="2618" spans="2:11" x14ac:dyDescent="0.2">
      <c r="B2618" s="8">
        <v>43121</v>
      </c>
      <c r="C2618" s="6" t="s">
        <v>3436</v>
      </c>
      <c r="D2618" s="6">
        <v>300551</v>
      </c>
      <c r="E2618" s="6" t="s">
        <v>478</v>
      </c>
      <c r="F2618" s="6" t="s">
        <v>21</v>
      </c>
      <c r="G2618" s="6" t="s">
        <v>1</v>
      </c>
      <c r="H2618" s="6" t="s">
        <v>917</v>
      </c>
      <c r="I2618" s="6">
        <v>-9</v>
      </c>
      <c r="J2618" s="13" t="str">
        <f>VLOOKUP(MONTH(Tabla7[[#This Row],[Fecha del movimiento]]),Tablas!$O$4:$P$15,2,0)</f>
        <v>Ene</v>
      </c>
      <c r="K2618" s="6">
        <f>YEAR(Tabla7[[#This Row],[Fecha del movimiento]])</f>
        <v>2018</v>
      </c>
    </row>
    <row r="2619" spans="2:11" x14ac:dyDescent="0.2">
      <c r="B2619" s="8">
        <v>43332</v>
      </c>
      <c r="C2619" s="6" t="s">
        <v>3437</v>
      </c>
      <c r="D2619" s="6">
        <v>300828</v>
      </c>
      <c r="E2619" s="6" t="s">
        <v>241</v>
      </c>
      <c r="F2619" s="6" t="s">
        <v>21</v>
      </c>
      <c r="G2619" s="6" t="s">
        <v>7</v>
      </c>
      <c r="H2619" s="6" t="s">
        <v>917</v>
      </c>
      <c r="I2619" s="6">
        <v>-19</v>
      </c>
      <c r="J2619" s="13" t="str">
        <f>VLOOKUP(MONTH(Tabla7[[#This Row],[Fecha del movimiento]]),Tablas!$O$4:$P$15,2,0)</f>
        <v>Ago</v>
      </c>
      <c r="K2619" s="6">
        <f>YEAR(Tabla7[[#This Row],[Fecha del movimiento]])</f>
        <v>2018</v>
      </c>
    </row>
    <row r="2620" spans="2:11" x14ac:dyDescent="0.2">
      <c r="B2620" s="8">
        <v>43196</v>
      </c>
      <c r="C2620" s="6" t="s">
        <v>3438</v>
      </c>
      <c r="D2620" s="6">
        <v>300012</v>
      </c>
      <c r="E2620" s="6" t="s">
        <v>812</v>
      </c>
      <c r="F2620" s="6" t="s">
        <v>21</v>
      </c>
      <c r="G2620" s="6" t="s">
        <v>0</v>
      </c>
      <c r="H2620" s="6" t="s">
        <v>923</v>
      </c>
      <c r="I2620" s="6">
        <v>12</v>
      </c>
      <c r="J2620" s="13" t="str">
        <f>VLOOKUP(MONTH(Tabla7[[#This Row],[Fecha del movimiento]]),Tablas!$O$4:$P$15,2,0)</f>
        <v>Abr</v>
      </c>
      <c r="K2620" s="6">
        <f>YEAR(Tabla7[[#This Row],[Fecha del movimiento]])</f>
        <v>2018</v>
      </c>
    </row>
    <row r="2621" spans="2:11" x14ac:dyDescent="0.2">
      <c r="B2621" s="8">
        <v>43161</v>
      </c>
      <c r="C2621" s="6" t="s">
        <v>3439</v>
      </c>
      <c r="D2621" s="6">
        <v>300908</v>
      </c>
      <c r="E2621" s="6" t="s">
        <v>164</v>
      </c>
      <c r="F2621" s="6" t="s">
        <v>21</v>
      </c>
      <c r="G2621" s="6" t="s">
        <v>3</v>
      </c>
      <c r="H2621" s="6" t="s">
        <v>923</v>
      </c>
      <c r="I2621" s="6">
        <v>20</v>
      </c>
      <c r="J2621" s="13" t="str">
        <f>VLOOKUP(MONTH(Tabla7[[#This Row],[Fecha del movimiento]]),Tablas!$O$4:$P$15,2,0)</f>
        <v>Mar</v>
      </c>
      <c r="K2621" s="6">
        <f>YEAR(Tabla7[[#This Row],[Fecha del movimiento]])</f>
        <v>2018</v>
      </c>
    </row>
    <row r="2622" spans="2:11" x14ac:dyDescent="0.2">
      <c r="B2622" s="8">
        <v>43109</v>
      </c>
      <c r="C2622" s="6" t="s">
        <v>3440</v>
      </c>
      <c r="D2622" s="6">
        <v>300728</v>
      </c>
      <c r="E2622" s="6" t="s">
        <v>330</v>
      </c>
      <c r="F2622" s="6" t="s">
        <v>21</v>
      </c>
      <c r="G2622" s="6" t="s">
        <v>7</v>
      </c>
      <c r="H2622" s="6" t="s">
        <v>923</v>
      </c>
      <c r="I2622" s="6">
        <v>16</v>
      </c>
      <c r="J2622" s="13" t="str">
        <f>VLOOKUP(MONTH(Tabla7[[#This Row],[Fecha del movimiento]]),Tablas!$O$4:$P$15,2,0)</f>
        <v>Ene</v>
      </c>
      <c r="K2622" s="6">
        <f>YEAR(Tabla7[[#This Row],[Fecha del movimiento]])</f>
        <v>2018</v>
      </c>
    </row>
    <row r="2623" spans="2:11" x14ac:dyDescent="0.2">
      <c r="B2623" s="8">
        <v>43224</v>
      </c>
      <c r="C2623" s="6" t="s">
        <v>3441</v>
      </c>
      <c r="D2623" s="6">
        <v>300106</v>
      </c>
      <c r="E2623" s="6" t="s">
        <v>768</v>
      </c>
      <c r="F2623" s="6" t="s">
        <v>21</v>
      </c>
      <c r="G2623" s="6" t="s">
        <v>4</v>
      </c>
      <c r="H2623" s="6" t="s">
        <v>923</v>
      </c>
      <c r="I2623" s="6">
        <v>19</v>
      </c>
      <c r="J2623" s="13" t="str">
        <f>VLOOKUP(MONTH(Tabla7[[#This Row],[Fecha del movimiento]]),Tablas!$O$4:$P$15,2,0)</f>
        <v>May</v>
      </c>
      <c r="K2623" s="6">
        <f>YEAR(Tabla7[[#This Row],[Fecha del movimiento]])</f>
        <v>2018</v>
      </c>
    </row>
    <row r="2624" spans="2:11" x14ac:dyDescent="0.2">
      <c r="B2624" s="8">
        <v>43328</v>
      </c>
      <c r="C2624" s="6" t="s">
        <v>3442</v>
      </c>
      <c r="D2624" s="6">
        <v>300406</v>
      </c>
      <c r="E2624" s="6" t="s">
        <v>251</v>
      </c>
      <c r="F2624" s="6" t="s">
        <v>21</v>
      </c>
      <c r="G2624" s="6" t="s">
        <v>12</v>
      </c>
      <c r="H2624" s="6" t="s">
        <v>917</v>
      </c>
      <c r="I2624" s="6">
        <v>-10</v>
      </c>
      <c r="J2624" s="13" t="str">
        <f>VLOOKUP(MONTH(Tabla7[[#This Row],[Fecha del movimiento]]),Tablas!$O$4:$P$15,2,0)</f>
        <v>Ago</v>
      </c>
      <c r="K2624" s="6">
        <f>YEAR(Tabla7[[#This Row],[Fecha del movimiento]])</f>
        <v>2018</v>
      </c>
    </row>
    <row r="2625" spans="2:11" x14ac:dyDescent="0.2">
      <c r="B2625" s="8">
        <v>43244</v>
      </c>
      <c r="C2625" s="6" t="s">
        <v>3443</v>
      </c>
      <c r="D2625" s="6">
        <v>300552</v>
      </c>
      <c r="E2625" s="6" t="s">
        <v>477</v>
      </c>
      <c r="F2625" s="6" t="s">
        <v>21</v>
      </c>
      <c r="G2625" s="6" t="s">
        <v>6</v>
      </c>
      <c r="H2625" s="6" t="s">
        <v>917</v>
      </c>
      <c r="I2625" s="6">
        <v>-15</v>
      </c>
      <c r="J2625" s="13" t="str">
        <f>VLOOKUP(MONTH(Tabla7[[#This Row],[Fecha del movimiento]]),Tablas!$O$4:$P$15,2,0)</f>
        <v>May</v>
      </c>
      <c r="K2625" s="6">
        <f>YEAR(Tabla7[[#This Row],[Fecha del movimiento]])</f>
        <v>2018</v>
      </c>
    </row>
    <row r="2626" spans="2:11" x14ac:dyDescent="0.2">
      <c r="B2626" s="8">
        <v>43150</v>
      </c>
      <c r="C2626" s="6" t="s">
        <v>3444</v>
      </c>
      <c r="D2626" s="6">
        <v>300375</v>
      </c>
      <c r="E2626" s="6" t="s">
        <v>307</v>
      </c>
      <c r="F2626" s="6" t="s">
        <v>21</v>
      </c>
      <c r="G2626" s="6" t="s">
        <v>10</v>
      </c>
      <c r="H2626" s="6" t="s">
        <v>917</v>
      </c>
      <c r="I2626" s="6">
        <v>-6</v>
      </c>
      <c r="J2626" s="13" t="str">
        <f>VLOOKUP(MONTH(Tabla7[[#This Row],[Fecha del movimiento]]),Tablas!$O$4:$P$15,2,0)</f>
        <v>Feb</v>
      </c>
      <c r="K2626" s="6">
        <f>YEAR(Tabla7[[#This Row],[Fecha del movimiento]])</f>
        <v>2018</v>
      </c>
    </row>
    <row r="2627" spans="2:11" x14ac:dyDescent="0.2">
      <c r="B2627" s="8">
        <v>43269</v>
      </c>
      <c r="C2627" s="6" t="s">
        <v>3445</v>
      </c>
      <c r="D2627" s="6">
        <v>300988</v>
      </c>
      <c r="E2627" s="6" t="s">
        <v>88</v>
      </c>
      <c r="F2627" s="6" t="s">
        <v>21</v>
      </c>
      <c r="G2627" s="6" t="s">
        <v>11</v>
      </c>
      <c r="H2627" s="6" t="s">
        <v>917</v>
      </c>
      <c r="I2627" s="6">
        <v>-15</v>
      </c>
      <c r="J2627" s="13" t="str">
        <f>VLOOKUP(MONTH(Tabla7[[#This Row],[Fecha del movimiento]]),Tablas!$O$4:$P$15,2,0)</f>
        <v>Jun</v>
      </c>
      <c r="K2627" s="6">
        <f>YEAR(Tabla7[[#This Row],[Fecha del movimiento]])</f>
        <v>2018</v>
      </c>
    </row>
    <row r="2628" spans="2:11" x14ac:dyDescent="0.2">
      <c r="B2628" s="8">
        <v>43180</v>
      </c>
      <c r="C2628" s="6" t="s">
        <v>3446</v>
      </c>
      <c r="D2628" s="6">
        <v>300301</v>
      </c>
      <c r="E2628" s="6" t="s">
        <v>661</v>
      </c>
      <c r="F2628" s="6" t="s">
        <v>21</v>
      </c>
      <c r="G2628" s="6" t="s">
        <v>2</v>
      </c>
      <c r="H2628" s="6" t="s">
        <v>923</v>
      </c>
      <c r="I2628" s="6">
        <v>12</v>
      </c>
      <c r="J2628" s="13" t="str">
        <f>VLOOKUP(MONTH(Tabla7[[#This Row],[Fecha del movimiento]]),Tablas!$O$4:$P$15,2,0)</f>
        <v>Mar</v>
      </c>
      <c r="K2628" s="6">
        <f>YEAR(Tabla7[[#This Row],[Fecha del movimiento]])</f>
        <v>2018</v>
      </c>
    </row>
    <row r="2629" spans="2:11" x14ac:dyDescent="0.2">
      <c r="B2629" s="8">
        <v>43239</v>
      </c>
      <c r="C2629" s="6" t="s">
        <v>3447</v>
      </c>
      <c r="D2629" s="6">
        <v>300978</v>
      </c>
      <c r="E2629" s="6" t="s">
        <v>98</v>
      </c>
      <c r="F2629" s="6" t="s">
        <v>21</v>
      </c>
      <c r="G2629" s="6" t="s">
        <v>10</v>
      </c>
      <c r="H2629" s="6" t="s">
        <v>917</v>
      </c>
      <c r="I2629" s="6">
        <v>-14</v>
      </c>
      <c r="J2629" s="13" t="str">
        <f>VLOOKUP(MONTH(Tabla7[[#This Row],[Fecha del movimiento]]),Tablas!$O$4:$P$15,2,0)</f>
        <v>May</v>
      </c>
      <c r="K2629" s="6">
        <f>YEAR(Tabla7[[#This Row],[Fecha del movimiento]])</f>
        <v>2018</v>
      </c>
    </row>
    <row r="2630" spans="2:11" x14ac:dyDescent="0.2">
      <c r="B2630" s="8">
        <v>43281</v>
      </c>
      <c r="C2630" s="6" t="s">
        <v>3448</v>
      </c>
      <c r="D2630" s="6">
        <v>300538</v>
      </c>
      <c r="E2630" s="6" t="s">
        <v>490</v>
      </c>
      <c r="F2630" s="6" t="s">
        <v>21</v>
      </c>
      <c r="G2630" s="6" t="s">
        <v>7</v>
      </c>
      <c r="H2630" s="6" t="s">
        <v>917</v>
      </c>
      <c r="I2630" s="6">
        <v>-15</v>
      </c>
      <c r="J2630" s="13" t="str">
        <f>VLOOKUP(MONTH(Tabla7[[#This Row],[Fecha del movimiento]]),Tablas!$O$4:$P$15,2,0)</f>
        <v>Jun</v>
      </c>
      <c r="K2630" s="6">
        <f>YEAR(Tabla7[[#This Row],[Fecha del movimiento]])</f>
        <v>2018</v>
      </c>
    </row>
    <row r="2631" spans="2:11" x14ac:dyDescent="0.2">
      <c r="B2631" s="8">
        <v>43286</v>
      </c>
      <c r="C2631" s="6" t="s">
        <v>2015</v>
      </c>
      <c r="D2631" s="6">
        <v>301054</v>
      </c>
      <c r="E2631" s="6" t="s">
        <v>25</v>
      </c>
      <c r="F2631" s="6" t="s">
        <v>21</v>
      </c>
      <c r="G2631" s="6" t="s">
        <v>2</v>
      </c>
      <c r="H2631" s="6" t="s">
        <v>917</v>
      </c>
      <c r="I2631" s="6">
        <v>-10</v>
      </c>
      <c r="J2631" s="13" t="str">
        <f>VLOOKUP(MONTH(Tabla7[[#This Row],[Fecha del movimiento]]),Tablas!$O$4:$P$15,2,0)</f>
        <v>Jul</v>
      </c>
      <c r="K2631" s="6">
        <f>YEAR(Tabla7[[#This Row],[Fecha del movimiento]])</f>
        <v>2018</v>
      </c>
    </row>
    <row r="2632" spans="2:11" x14ac:dyDescent="0.2">
      <c r="B2632" s="8">
        <v>43149</v>
      </c>
      <c r="C2632" s="6" t="s">
        <v>3449</v>
      </c>
      <c r="D2632" s="6">
        <v>300167</v>
      </c>
      <c r="E2632" s="6" t="s">
        <v>581</v>
      </c>
      <c r="F2632" s="6" t="s">
        <v>21</v>
      </c>
      <c r="G2632" s="6" t="s">
        <v>2</v>
      </c>
      <c r="H2632" s="6" t="s">
        <v>917</v>
      </c>
      <c r="I2632" s="6">
        <v>-17</v>
      </c>
      <c r="J2632" s="13" t="str">
        <f>VLOOKUP(MONTH(Tabla7[[#This Row],[Fecha del movimiento]]),Tablas!$O$4:$P$15,2,0)</f>
        <v>Feb</v>
      </c>
      <c r="K2632" s="6">
        <f>YEAR(Tabla7[[#This Row],[Fecha del movimiento]])</f>
        <v>2018</v>
      </c>
    </row>
    <row r="2633" spans="2:11" x14ac:dyDescent="0.2">
      <c r="B2633" s="8">
        <v>43147</v>
      </c>
      <c r="C2633" s="6" t="s">
        <v>3450</v>
      </c>
      <c r="D2633" s="6">
        <v>300907</v>
      </c>
      <c r="E2633" s="6" t="s">
        <v>165</v>
      </c>
      <c r="F2633" s="6" t="s">
        <v>21</v>
      </c>
      <c r="G2633" s="6" t="s">
        <v>7</v>
      </c>
      <c r="H2633" s="6" t="s">
        <v>917</v>
      </c>
      <c r="I2633" s="6">
        <v>-6</v>
      </c>
      <c r="J2633" s="13" t="str">
        <f>VLOOKUP(MONTH(Tabla7[[#This Row],[Fecha del movimiento]]),Tablas!$O$4:$P$15,2,0)</f>
        <v>Feb</v>
      </c>
      <c r="K2633" s="6">
        <f>YEAR(Tabla7[[#This Row],[Fecha del movimiento]])</f>
        <v>2018</v>
      </c>
    </row>
    <row r="2634" spans="2:11" x14ac:dyDescent="0.2">
      <c r="B2634" s="8">
        <v>43218</v>
      </c>
      <c r="C2634" s="6" t="s">
        <v>3451</v>
      </c>
      <c r="D2634" s="6">
        <v>300817</v>
      </c>
      <c r="E2634" s="6" t="s">
        <v>252</v>
      </c>
      <c r="F2634" s="6" t="s">
        <v>21</v>
      </c>
      <c r="G2634" s="6" t="s">
        <v>1</v>
      </c>
      <c r="H2634" s="6" t="s">
        <v>923</v>
      </c>
      <c r="I2634" s="6">
        <v>19</v>
      </c>
      <c r="J2634" s="13" t="str">
        <f>VLOOKUP(MONTH(Tabla7[[#This Row],[Fecha del movimiento]]),Tablas!$O$4:$P$15,2,0)</f>
        <v>Abr</v>
      </c>
      <c r="K2634" s="6">
        <f>YEAR(Tabla7[[#This Row],[Fecha del movimiento]])</f>
        <v>2018</v>
      </c>
    </row>
    <row r="2635" spans="2:11" x14ac:dyDescent="0.2">
      <c r="B2635" s="8">
        <v>43122</v>
      </c>
      <c r="C2635" s="6" t="s">
        <v>3452</v>
      </c>
      <c r="D2635" s="6">
        <v>300517</v>
      </c>
      <c r="E2635" s="6" t="s">
        <v>510</v>
      </c>
      <c r="F2635" s="6" t="s">
        <v>21</v>
      </c>
      <c r="G2635" s="6" t="s">
        <v>2</v>
      </c>
      <c r="H2635" s="6" t="s">
        <v>917</v>
      </c>
      <c r="I2635" s="6">
        <v>-13</v>
      </c>
      <c r="J2635" s="13" t="str">
        <f>VLOOKUP(MONTH(Tabla7[[#This Row],[Fecha del movimiento]]),Tablas!$O$4:$P$15,2,0)</f>
        <v>Ene</v>
      </c>
      <c r="K2635" s="6">
        <f>YEAR(Tabla7[[#This Row],[Fecha del movimiento]])</f>
        <v>2018</v>
      </c>
    </row>
    <row r="2636" spans="2:11" x14ac:dyDescent="0.2">
      <c r="B2636" s="8">
        <v>43224</v>
      </c>
      <c r="C2636" s="6" t="s">
        <v>3453</v>
      </c>
      <c r="D2636" s="6">
        <v>300020</v>
      </c>
      <c r="E2636" s="6" t="s">
        <v>531</v>
      </c>
      <c r="F2636" s="6" t="s">
        <v>21</v>
      </c>
      <c r="G2636" s="6" t="s">
        <v>3</v>
      </c>
      <c r="H2636" s="6" t="s">
        <v>917</v>
      </c>
      <c r="I2636" s="6">
        <v>-15</v>
      </c>
      <c r="J2636" s="13" t="str">
        <f>VLOOKUP(MONTH(Tabla7[[#This Row],[Fecha del movimiento]]),Tablas!$O$4:$P$15,2,0)</f>
        <v>May</v>
      </c>
      <c r="K2636" s="6">
        <f>YEAR(Tabla7[[#This Row],[Fecha del movimiento]])</f>
        <v>2018</v>
      </c>
    </row>
    <row r="2637" spans="2:11" x14ac:dyDescent="0.2">
      <c r="B2637" s="8">
        <v>43326</v>
      </c>
      <c r="C2637" s="6" t="s">
        <v>3454</v>
      </c>
      <c r="D2637" s="6">
        <v>300799</v>
      </c>
      <c r="E2637" s="6" t="s">
        <v>267</v>
      </c>
      <c r="F2637" s="6" t="s">
        <v>21</v>
      </c>
      <c r="G2637" s="6" t="s">
        <v>7</v>
      </c>
      <c r="H2637" s="6" t="s">
        <v>923</v>
      </c>
      <c r="I2637" s="6">
        <v>11</v>
      </c>
      <c r="J2637" s="13" t="str">
        <f>VLOOKUP(MONTH(Tabla7[[#This Row],[Fecha del movimiento]]),Tablas!$O$4:$P$15,2,0)</f>
        <v>Ago</v>
      </c>
      <c r="K2637" s="6">
        <f>YEAR(Tabla7[[#This Row],[Fecha del movimiento]])</f>
        <v>2018</v>
      </c>
    </row>
    <row r="2638" spans="2:11" x14ac:dyDescent="0.2">
      <c r="B2638" s="8">
        <v>43280</v>
      </c>
      <c r="C2638" s="6" t="s">
        <v>3455</v>
      </c>
      <c r="D2638" s="6">
        <v>300825</v>
      </c>
      <c r="E2638" s="6" t="s">
        <v>244</v>
      </c>
      <c r="F2638" s="6" t="s">
        <v>21</v>
      </c>
      <c r="G2638" s="6" t="s">
        <v>6</v>
      </c>
      <c r="H2638" s="6" t="s">
        <v>917</v>
      </c>
      <c r="I2638" s="6">
        <v>-18</v>
      </c>
      <c r="J2638" s="13" t="str">
        <f>VLOOKUP(MONTH(Tabla7[[#This Row],[Fecha del movimiento]]),Tablas!$O$4:$P$15,2,0)</f>
        <v>Jun</v>
      </c>
      <c r="K2638" s="6">
        <f>YEAR(Tabla7[[#This Row],[Fecha del movimiento]])</f>
        <v>2018</v>
      </c>
    </row>
    <row r="2639" spans="2:11" x14ac:dyDescent="0.2">
      <c r="B2639" s="8">
        <v>43158</v>
      </c>
      <c r="C2639" s="6" t="s">
        <v>3456</v>
      </c>
      <c r="D2639" s="6">
        <v>300076</v>
      </c>
      <c r="E2639" s="6" t="s">
        <v>137</v>
      </c>
      <c r="F2639" s="6" t="s">
        <v>21</v>
      </c>
      <c r="G2639" s="6" t="s">
        <v>6</v>
      </c>
      <c r="H2639" s="6" t="s">
        <v>917</v>
      </c>
      <c r="I2639" s="6">
        <v>-9</v>
      </c>
      <c r="J2639" s="13" t="str">
        <f>VLOOKUP(MONTH(Tabla7[[#This Row],[Fecha del movimiento]]),Tablas!$O$4:$P$15,2,0)</f>
        <v>Feb</v>
      </c>
      <c r="K2639" s="6">
        <f>YEAR(Tabla7[[#This Row],[Fecha del movimiento]])</f>
        <v>2018</v>
      </c>
    </row>
    <row r="2640" spans="2:11" x14ac:dyDescent="0.2">
      <c r="B2640" s="8">
        <v>43210</v>
      </c>
      <c r="C2640" s="6" t="s">
        <v>3457</v>
      </c>
      <c r="D2640" s="6">
        <v>300354</v>
      </c>
      <c r="E2640" s="6" t="s">
        <v>627</v>
      </c>
      <c r="F2640" s="6" t="s">
        <v>21</v>
      </c>
      <c r="G2640" s="6" t="s">
        <v>13</v>
      </c>
      <c r="H2640" s="6" t="s">
        <v>923</v>
      </c>
      <c r="I2640" s="6">
        <v>17</v>
      </c>
      <c r="J2640" s="13" t="str">
        <f>VLOOKUP(MONTH(Tabla7[[#This Row],[Fecha del movimiento]]),Tablas!$O$4:$P$15,2,0)</f>
        <v>Abr</v>
      </c>
      <c r="K2640" s="6">
        <f>YEAR(Tabla7[[#This Row],[Fecha del movimiento]])</f>
        <v>2018</v>
      </c>
    </row>
    <row r="2641" spans="2:11" x14ac:dyDescent="0.2">
      <c r="B2641" s="8">
        <v>43244</v>
      </c>
      <c r="C2641" s="6" t="s">
        <v>3458</v>
      </c>
      <c r="D2641" s="6">
        <v>300731</v>
      </c>
      <c r="E2641" s="6" t="s">
        <v>327</v>
      </c>
      <c r="F2641" s="6" t="s">
        <v>21</v>
      </c>
      <c r="G2641" s="6" t="s">
        <v>9</v>
      </c>
      <c r="H2641" s="6" t="s">
        <v>923</v>
      </c>
      <c r="I2641" s="6">
        <v>20</v>
      </c>
      <c r="J2641" s="13" t="str">
        <f>VLOOKUP(MONTH(Tabla7[[#This Row],[Fecha del movimiento]]),Tablas!$O$4:$P$15,2,0)</f>
        <v>May</v>
      </c>
      <c r="K2641" s="6">
        <f>YEAR(Tabla7[[#This Row],[Fecha del movimiento]])</f>
        <v>2018</v>
      </c>
    </row>
    <row r="2642" spans="2:11" x14ac:dyDescent="0.2">
      <c r="B2642" s="8">
        <v>43168</v>
      </c>
      <c r="C2642" s="6" t="s">
        <v>3459</v>
      </c>
      <c r="D2642" s="6">
        <v>300636</v>
      </c>
      <c r="E2642" s="6" t="s">
        <v>408</v>
      </c>
      <c r="F2642" s="6" t="s">
        <v>21</v>
      </c>
      <c r="G2642" s="6" t="s">
        <v>7</v>
      </c>
      <c r="H2642" s="6" t="s">
        <v>923</v>
      </c>
      <c r="I2642" s="6">
        <v>19</v>
      </c>
      <c r="J2642" s="13" t="str">
        <f>VLOOKUP(MONTH(Tabla7[[#This Row],[Fecha del movimiento]]),Tablas!$O$4:$P$15,2,0)</f>
        <v>Mar</v>
      </c>
      <c r="K2642" s="6">
        <f>YEAR(Tabla7[[#This Row],[Fecha del movimiento]])</f>
        <v>2018</v>
      </c>
    </row>
    <row r="2643" spans="2:11" x14ac:dyDescent="0.2">
      <c r="B2643" s="8">
        <v>43195</v>
      </c>
      <c r="C2643" s="6" t="s">
        <v>3460</v>
      </c>
      <c r="D2643" s="6">
        <v>300006</v>
      </c>
      <c r="E2643" s="6" t="s">
        <v>781</v>
      </c>
      <c r="F2643" s="6" t="s">
        <v>21</v>
      </c>
      <c r="G2643" s="6" t="s">
        <v>9</v>
      </c>
      <c r="H2643" s="6" t="s">
        <v>917</v>
      </c>
      <c r="I2643" s="6">
        <v>-15</v>
      </c>
      <c r="J2643" s="13" t="str">
        <f>VLOOKUP(MONTH(Tabla7[[#This Row],[Fecha del movimiento]]),Tablas!$O$4:$P$15,2,0)</f>
        <v>Abr</v>
      </c>
      <c r="K2643" s="6">
        <f>YEAR(Tabla7[[#This Row],[Fecha del movimiento]])</f>
        <v>2018</v>
      </c>
    </row>
    <row r="2644" spans="2:11" x14ac:dyDescent="0.2">
      <c r="B2644" s="8">
        <v>43141</v>
      </c>
      <c r="C2644" s="6" t="s">
        <v>3461</v>
      </c>
      <c r="D2644" s="6">
        <v>300514</v>
      </c>
      <c r="E2644" s="6" t="s">
        <v>511</v>
      </c>
      <c r="F2644" s="6" t="s">
        <v>21</v>
      </c>
      <c r="G2644" s="6" t="s">
        <v>2</v>
      </c>
      <c r="H2644" s="6" t="s">
        <v>917</v>
      </c>
      <c r="I2644" s="6">
        <v>-16</v>
      </c>
      <c r="J2644" s="13" t="str">
        <f>VLOOKUP(MONTH(Tabla7[[#This Row],[Fecha del movimiento]]),Tablas!$O$4:$P$15,2,0)</f>
        <v>Feb</v>
      </c>
      <c r="K2644" s="6">
        <f>YEAR(Tabla7[[#This Row],[Fecha del movimiento]])</f>
        <v>2018</v>
      </c>
    </row>
    <row r="2645" spans="2:11" x14ac:dyDescent="0.2">
      <c r="B2645" s="8">
        <v>43318</v>
      </c>
      <c r="C2645" s="6" t="s">
        <v>3462</v>
      </c>
      <c r="D2645" s="6">
        <v>300303</v>
      </c>
      <c r="E2645" s="6" t="s">
        <v>621</v>
      </c>
      <c r="F2645" s="6" t="s">
        <v>21</v>
      </c>
      <c r="G2645" s="6" t="s">
        <v>3</v>
      </c>
      <c r="H2645" s="6" t="s">
        <v>917</v>
      </c>
      <c r="I2645" s="6">
        <v>-15</v>
      </c>
      <c r="J2645" s="13" t="str">
        <f>VLOOKUP(MONTH(Tabla7[[#This Row],[Fecha del movimiento]]),Tablas!$O$4:$P$15,2,0)</f>
        <v>Ago</v>
      </c>
      <c r="K2645" s="6">
        <f>YEAR(Tabla7[[#This Row],[Fecha del movimiento]])</f>
        <v>2018</v>
      </c>
    </row>
    <row r="2646" spans="2:11" x14ac:dyDescent="0.2">
      <c r="B2646" s="8">
        <v>43181</v>
      </c>
      <c r="C2646" s="6" t="s">
        <v>3463</v>
      </c>
      <c r="D2646" s="6">
        <v>300492</v>
      </c>
      <c r="E2646" s="6" t="s">
        <v>529</v>
      </c>
      <c r="F2646" s="6" t="s">
        <v>21</v>
      </c>
      <c r="G2646" s="6" t="s">
        <v>2</v>
      </c>
      <c r="H2646" s="6" t="s">
        <v>917</v>
      </c>
      <c r="I2646" s="6">
        <v>-11</v>
      </c>
      <c r="J2646" s="13" t="str">
        <f>VLOOKUP(MONTH(Tabla7[[#This Row],[Fecha del movimiento]]),Tablas!$O$4:$P$15,2,0)</f>
        <v>Mar</v>
      </c>
      <c r="K2646" s="6">
        <f>YEAR(Tabla7[[#This Row],[Fecha del movimiento]])</f>
        <v>2018</v>
      </c>
    </row>
    <row r="2647" spans="2:11" x14ac:dyDescent="0.2">
      <c r="B2647" s="8">
        <v>43124</v>
      </c>
      <c r="C2647" s="6" t="s">
        <v>3464</v>
      </c>
      <c r="D2647" s="6">
        <v>301048</v>
      </c>
      <c r="E2647" s="6" t="s">
        <v>31</v>
      </c>
      <c r="F2647" s="6" t="s">
        <v>21</v>
      </c>
      <c r="G2647" s="6" t="s">
        <v>4</v>
      </c>
      <c r="H2647" s="6" t="s">
        <v>923</v>
      </c>
      <c r="I2647" s="6">
        <v>12</v>
      </c>
      <c r="J2647" s="13" t="str">
        <f>VLOOKUP(MONTH(Tabla7[[#This Row],[Fecha del movimiento]]),Tablas!$O$4:$P$15,2,0)</f>
        <v>Ene</v>
      </c>
      <c r="K2647" s="6">
        <f>YEAR(Tabla7[[#This Row],[Fecha del movimiento]])</f>
        <v>2018</v>
      </c>
    </row>
    <row r="2648" spans="2:11" x14ac:dyDescent="0.2">
      <c r="B2648" s="8">
        <v>43259</v>
      </c>
      <c r="C2648" s="6" t="s">
        <v>1499</v>
      </c>
      <c r="D2648" s="6">
        <v>300662</v>
      </c>
      <c r="E2648" s="6" t="s">
        <v>386</v>
      </c>
      <c r="F2648" s="6" t="s">
        <v>21</v>
      </c>
      <c r="G2648" s="6" t="s">
        <v>2</v>
      </c>
      <c r="H2648" s="6" t="s">
        <v>917</v>
      </c>
      <c r="I2648" s="6">
        <v>-14</v>
      </c>
      <c r="J2648" s="13" t="str">
        <f>VLOOKUP(MONTH(Tabla7[[#This Row],[Fecha del movimiento]]),Tablas!$O$4:$P$15,2,0)</f>
        <v>Jun</v>
      </c>
      <c r="K2648" s="6">
        <f>YEAR(Tabla7[[#This Row],[Fecha del movimiento]])</f>
        <v>2018</v>
      </c>
    </row>
    <row r="2649" spans="2:11" x14ac:dyDescent="0.2">
      <c r="B2649" s="8">
        <v>43165</v>
      </c>
      <c r="C2649" s="6" t="s">
        <v>3465</v>
      </c>
      <c r="D2649" s="6">
        <v>300489</v>
      </c>
      <c r="E2649" s="6" t="s">
        <v>531</v>
      </c>
      <c r="F2649" s="6" t="s">
        <v>21</v>
      </c>
      <c r="G2649" s="6" t="s">
        <v>3</v>
      </c>
      <c r="H2649" s="6" t="s">
        <v>917</v>
      </c>
      <c r="I2649" s="6">
        <v>-19</v>
      </c>
      <c r="J2649" s="13" t="str">
        <f>VLOOKUP(MONTH(Tabla7[[#This Row],[Fecha del movimiento]]),Tablas!$O$4:$P$15,2,0)</f>
        <v>Mar</v>
      </c>
      <c r="K2649" s="6">
        <f>YEAR(Tabla7[[#This Row],[Fecha del movimiento]])</f>
        <v>2018</v>
      </c>
    </row>
    <row r="2650" spans="2:11" x14ac:dyDescent="0.2">
      <c r="B2650" s="8">
        <v>43283</v>
      </c>
      <c r="C2650" s="6" t="s">
        <v>3466</v>
      </c>
      <c r="D2650" s="6">
        <v>300611</v>
      </c>
      <c r="E2650" s="6" t="s">
        <v>431</v>
      </c>
      <c r="F2650" s="6" t="s">
        <v>21</v>
      </c>
      <c r="G2650" s="6" t="s">
        <v>1</v>
      </c>
      <c r="H2650" s="6" t="s">
        <v>923</v>
      </c>
      <c r="I2650" s="6">
        <v>19</v>
      </c>
      <c r="J2650" s="13" t="str">
        <f>VLOOKUP(MONTH(Tabla7[[#This Row],[Fecha del movimiento]]),Tablas!$O$4:$P$15,2,0)</f>
        <v>Jul</v>
      </c>
      <c r="K2650" s="6">
        <f>YEAR(Tabla7[[#This Row],[Fecha del movimiento]])</f>
        <v>2018</v>
      </c>
    </row>
    <row r="2651" spans="2:11" x14ac:dyDescent="0.2">
      <c r="B2651" s="8">
        <v>43277</v>
      </c>
      <c r="C2651" s="6" t="s">
        <v>3467</v>
      </c>
      <c r="D2651" s="6">
        <v>300396</v>
      </c>
      <c r="E2651" s="6" t="s">
        <v>586</v>
      </c>
      <c r="F2651" s="6" t="s">
        <v>21</v>
      </c>
      <c r="G2651" s="6" t="s">
        <v>4</v>
      </c>
      <c r="H2651" s="6" t="s">
        <v>923</v>
      </c>
      <c r="I2651" s="6">
        <v>17</v>
      </c>
      <c r="J2651" s="13" t="str">
        <f>VLOOKUP(MONTH(Tabla7[[#This Row],[Fecha del movimiento]]),Tablas!$O$4:$P$15,2,0)</f>
        <v>Jun</v>
      </c>
      <c r="K2651" s="6">
        <f>YEAR(Tabla7[[#This Row],[Fecha del movimiento]])</f>
        <v>2018</v>
      </c>
    </row>
    <row r="2652" spans="2:11" x14ac:dyDescent="0.2">
      <c r="B2652" s="8">
        <v>43168</v>
      </c>
      <c r="C2652" s="6" t="s">
        <v>3468</v>
      </c>
      <c r="D2652" s="6">
        <v>300959</v>
      </c>
      <c r="E2652" s="6" t="s">
        <v>116</v>
      </c>
      <c r="F2652" s="6" t="s">
        <v>21</v>
      </c>
      <c r="G2652" s="6" t="s">
        <v>7</v>
      </c>
      <c r="H2652" s="6" t="s">
        <v>917</v>
      </c>
      <c r="I2652" s="6">
        <v>-19</v>
      </c>
      <c r="J2652" s="13" t="str">
        <f>VLOOKUP(MONTH(Tabla7[[#This Row],[Fecha del movimiento]]),Tablas!$O$4:$P$15,2,0)</f>
        <v>Mar</v>
      </c>
      <c r="K2652" s="6">
        <f>YEAR(Tabla7[[#This Row],[Fecha del movimiento]])</f>
        <v>2018</v>
      </c>
    </row>
    <row r="2653" spans="2:11" x14ac:dyDescent="0.2">
      <c r="B2653" s="8">
        <v>43116</v>
      </c>
      <c r="C2653" s="6" t="s">
        <v>3469</v>
      </c>
      <c r="D2653" s="6">
        <v>300949</v>
      </c>
      <c r="E2653" s="6" t="s">
        <v>126</v>
      </c>
      <c r="F2653" s="6" t="s">
        <v>21</v>
      </c>
      <c r="G2653" s="6" t="s">
        <v>6</v>
      </c>
      <c r="H2653" s="6" t="s">
        <v>923</v>
      </c>
      <c r="I2653" s="6">
        <v>12</v>
      </c>
      <c r="J2653" s="13" t="str">
        <f>VLOOKUP(MONTH(Tabla7[[#This Row],[Fecha del movimiento]]),Tablas!$O$4:$P$15,2,0)</f>
        <v>Ene</v>
      </c>
      <c r="K2653" s="6">
        <f>YEAR(Tabla7[[#This Row],[Fecha del movimiento]])</f>
        <v>2018</v>
      </c>
    </row>
    <row r="2654" spans="2:11" x14ac:dyDescent="0.2">
      <c r="B2654" s="8">
        <v>43235</v>
      </c>
      <c r="C2654" s="6" t="s">
        <v>3470</v>
      </c>
      <c r="D2654" s="6">
        <v>300478</v>
      </c>
      <c r="E2654" s="6" t="s">
        <v>206</v>
      </c>
      <c r="F2654" s="6" t="s">
        <v>21</v>
      </c>
      <c r="G2654" s="6" t="s">
        <v>2</v>
      </c>
      <c r="H2654" s="6" t="s">
        <v>923</v>
      </c>
      <c r="I2654" s="6">
        <v>17</v>
      </c>
      <c r="J2654" s="13" t="str">
        <f>VLOOKUP(MONTH(Tabla7[[#This Row],[Fecha del movimiento]]),Tablas!$O$4:$P$15,2,0)</f>
        <v>May</v>
      </c>
      <c r="K2654" s="6">
        <f>YEAR(Tabla7[[#This Row],[Fecha del movimiento]])</f>
        <v>2018</v>
      </c>
    </row>
    <row r="2655" spans="2:11" x14ac:dyDescent="0.2">
      <c r="B2655" s="8">
        <v>43187</v>
      </c>
      <c r="C2655" s="6" t="s">
        <v>3471</v>
      </c>
      <c r="D2655" s="6">
        <v>300984</v>
      </c>
      <c r="E2655" s="6" t="s">
        <v>92</v>
      </c>
      <c r="F2655" s="6" t="s">
        <v>21</v>
      </c>
      <c r="G2655" s="6" t="s">
        <v>6</v>
      </c>
      <c r="H2655" s="6" t="s">
        <v>923</v>
      </c>
      <c r="I2655" s="6">
        <v>15</v>
      </c>
      <c r="J2655" s="13" t="str">
        <f>VLOOKUP(MONTH(Tabla7[[#This Row],[Fecha del movimiento]]),Tablas!$O$4:$P$15,2,0)</f>
        <v>Mar</v>
      </c>
      <c r="K2655" s="6">
        <f>YEAR(Tabla7[[#This Row],[Fecha del movimiento]])</f>
        <v>2018</v>
      </c>
    </row>
    <row r="2656" spans="2:11" x14ac:dyDescent="0.2">
      <c r="B2656" s="8">
        <v>43124</v>
      </c>
      <c r="C2656" s="6" t="s">
        <v>3472</v>
      </c>
      <c r="D2656" s="6">
        <v>300032</v>
      </c>
      <c r="E2656" s="6" t="s">
        <v>691</v>
      </c>
      <c r="F2656" s="6" t="s">
        <v>21</v>
      </c>
      <c r="G2656" s="6" t="s">
        <v>2</v>
      </c>
      <c r="H2656" s="6" t="s">
        <v>923</v>
      </c>
      <c r="I2656" s="6">
        <v>20</v>
      </c>
      <c r="J2656" s="13" t="str">
        <f>VLOOKUP(MONTH(Tabla7[[#This Row],[Fecha del movimiento]]),Tablas!$O$4:$P$15,2,0)</f>
        <v>Ene</v>
      </c>
      <c r="K2656" s="6">
        <f>YEAR(Tabla7[[#This Row],[Fecha del movimiento]])</f>
        <v>2018</v>
      </c>
    </row>
    <row r="2657" spans="2:11" x14ac:dyDescent="0.2">
      <c r="B2657" s="8">
        <v>43234</v>
      </c>
      <c r="C2657" s="6" t="s">
        <v>3473</v>
      </c>
      <c r="D2657" s="6">
        <v>300388</v>
      </c>
      <c r="E2657" s="6" t="s">
        <v>603</v>
      </c>
      <c r="F2657" s="6" t="s">
        <v>21</v>
      </c>
      <c r="G2657" s="6" t="s">
        <v>13</v>
      </c>
      <c r="H2657" s="6" t="s">
        <v>917</v>
      </c>
      <c r="I2657" s="6">
        <v>-8</v>
      </c>
      <c r="J2657" s="13" t="str">
        <f>VLOOKUP(MONTH(Tabla7[[#This Row],[Fecha del movimiento]]),Tablas!$O$4:$P$15,2,0)</f>
        <v>May</v>
      </c>
      <c r="K2657" s="6">
        <f>YEAR(Tabla7[[#This Row],[Fecha del movimiento]])</f>
        <v>2018</v>
      </c>
    </row>
    <row r="2658" spans="2:11" x14ac:dyDescent="0.2">
      <c r="B2658" s="8">
        <v>43102</v>
      </c>
      <c r="C2658" s="6" t="s">
        <v>3474</v>
      </c>
      <c r="D2658" s="6">
        <v>300610</v>
      </c>
      <c r="E2658" s="6" t="s">
        <v>432</v>
      </c>
      <c r="F2658" s="6" t="s">
        <v>21</v>
      </c>
      <c r="G2658" s="6" t="s">
        <v>7</v>
      </c>
      <c r="H2658" s="6" t="s">
        <v>923</v>
      </c>
      <c r="I2658" s="6">
        <v>19</v>
      </c>
      <c r="J2658" s="13" t="str">
        <f>VLOOKUP(MONTH(Tabla7[[#This Row],[Fecha del movimiento]]),Tablas!$O$4:$P$15,2,0)</f>
        <v>Ene</v>
      </c>
      <c r="K2658" s="6">
        <f>YEAR(Tabla7[[#This Row],[Fecha del movimiento]])</f>
        <v>2018</v>
      </c>
    </row>
    <row r="2659" spans="2:11" x14ac:dyDescent="0.2">
      <c r="B2659" s="8">
        <v>43280</v>
      </c>
      <c r="C2659" s="6" t="s">
        <v>3475</v>
      </c>
      <c r="D2659" s="6">
        <v>300344</v>
      </c>
      <c r="E2659" s="6" t="s">
        <v>634</v>
      </c>
      <c r="F2659" s="6" t="s">
        <v>21</v>
      </c>
      <c r="G2659" s="6" t="s">
        <v>13</v>
      </c>
      <c r="H2659" s="6" t="s">
        <v>917</v>
      </c>
      <c r="I2659" s="6">
        <v>-15</v>
      </c>
      <c r="J2659" s="13" t="str">
        <f>VLOOKUP(MONTH(Tabla7[[#This Row],[Fecha del movimiento]]),Tablas!$O$4:$P$15,2,0)</f>
        <v>Jun</v>
      </c>
      <c r="K2659" s="6">
        <f>YEAR(Tabla7[[#This Row],[Fecha del movimiento]])</f>
        <v>2018</v>
      </c>
    </row>
    <row r="2660" spans="2:11" x14ac:dyDescent="0.2">
      <c r="B2660" s="8">
        <v>43173</v>
      </c>
      <c r="C2660" s="6" t="s">
        <v>3476</v>
      </c>
      <c r="D2660" s="6">
        <v>300445</v>
      </c>
      <c r="E2660" s="6" t="s">
        <v>32</v>
      </c>
      <c r="F2660" s="6" t="s">
        <v>21</v>
      </c>
      <c r="G2660" s="6" t="s">
        <v>2</v>
      </c>
      <c r="H2660" s="6" t="s">
        <v>917</v>
      </c>
      <c r="I2660" s="6">
        <v>-17</v>
      </c>
      <c r="J2660" s="13" t="str">
        <f>VLOOKUP(MONTH(Tabla7[[#This Row],[Fecha del movimiento]]),Tablas!$O$4:$P$15,2,0)</f>
        <v>Mar</v>
      </c>
      <c r="K2660" s="6">
        <f>YEAR(Tabla7[[#This Row],[Fecha del movimiento]])</f>
        <v>2018</v>
      </c>
    </row>
    <row r="2661" spans="2:11" x14ac:dyDescent="0.2">
      <c r="B2661" s="8">
        <v>43142</v>
      </c>
      <c r="C2661" s="6" t="s">
        <v>3477</v>
      </c>
      <c r="D2661" s="6">
        <v>300603</v>
      </c>
      <c r="E2661" s="6" t="s">
        <v>439</v>
      </c>
      <c r="F2661" s="6" t="s">
        <v>21</v>
      </c>
      <c r="G2661" s="6" t="s">
        <v>13</v>
      </c>
      <c r="H2661" s="6" t="s">
        <v>923</v>
      </c>
      <c r="I2661" s="6">
        <v>19</v>
      </c>
      <c r="J2661" s="13" t="str">
        <f>VLOOKUP(MONTH(Tabla7[[#This Row],[Fecha del movimiento]]),Tablas!$O$4:$P$15,2,0)</f>
        <v>Feb</v>
      </c>
      <c r="K2661" s="6">
        <f>YEAR(Tabla7[[#This Row],[Fecha del movimiento]])</f>
        <v>2018</v>
      </c>
    </row>
    <row r="2662" spans="2:11" x14ac:dyDescent="0.2">
      <c r="B2662" s="8">
        <v>43281</v>
      </c>
      <c r="C2662" s="6" t="s">
        <v>1281</v>
      </c>
      <c r="D2662" s="6">
        <v>300607</v>
      </c>
      <c r="E2662" s="6" t="s">
        <v>435</v>
      </c>
      <c r="F2662" s="6" t="s">
        <v>21</v>
      </c>
      <c r="G2662" s="6" t="s">
        <v>2</v>
      </c>
      <c r="H2662" s="6" t="s">
        <v>923</v>
      </c>
      <c r="I2662" s="6">
        <v>14</v>
      </c>
      <c r="J2662" s="13" t="str">
        <f>VLOOKUP(MONTH(Tabla7[[#This Row],[Fecha del movimiento]]),Tablas!$O$4:$P$15,2,0)</f>
        <v>Jun</v>
      </c>
      <c r="K2662" s="6">
        <f>YEAR(Tabla7[[#This Row],[Fecha del movimiento]])</f>
        <v>2018</v>
      </c>
    </row>
    <row r="2663" spans="2:11" x14ac:dyDescent="0.2">
      <c r="B2663" s="8">
        <v>43291</v>
      </c>
      <c r="C2663" s="6" t="s">
        <v>3478</v>
      </c>
      <c r="D2663" s="6">
        <v>300010</v>
      </c>
      <c r="E2663" s="6" t="s">
        <v>814</v>
      </c>
      <c r="F2663" s="6" t="s">
        <v>21</v>
      </c>
      <c r="G2663" s="6" t="s">
        <v>8</v>
      </c>
      <c r="H2663" s="6" t="s">
        <v>923</v>
      </c>
      <c r="I2663" s="6">
        <v>13</v>
      </c>
      <c r="J2663" s="13" t="str">
        <f>VLOOKUP(MONTH(Tabla7[[#This Row],[Fecha del movimiento]]),Tablas!$O$4:$P$15,2,0)</f>
        <v>Jul</v>
      </c>
      <c r="K2663" s="6">
        <f>YEAR(Tabla7[[#This Row],[Fecha del movimiento]])</f>
        <v>2018</v>
      </c>
    </row>
    <row r="2664" spans="2:11" x14ac:dyDescent="0.2">
      <c r="B2664" s="8">
        <v>43118</v>
      </c>
      <c r="C2664" s="6" t="s">
        <v>3479</v>
      </c>
      <c r="D2664" s="6">
        <v>300348</v>
      </c>
      <c r="E2664" s="6" t="s">
        <v>621</v>
      </c>
      <c r="F2664" s="6" t="s">
        <v>21</v>
      </c>
      <c r="G2664" s="6" t="s">
        <v>3</v>
      </c>
      <c r="H2664" s="6" t="s">
        <v>917</v>
      </c>
      <c r="I2664" s="6">
        <v>-9</v>
      </c>
      <c r="J2664" s="13" t="str">
        <f>VLOOKUP(MONTH(Tabla7[[#This Row],[Fecha del movimiento]]),Tablas!$O$4:$P$15,2,0)</f>
        <v>Ene</v>
      </c>
      <c r="K2664" s="6">
        <f>YEAR(Tabla7[[#This Row],[Fecha del movimiento]])</f>
        <v>2018</v>
      </c>
    </row>
    <row r="2665" spans="2:11" x14ac:dyDescent="0.2">
      <c r="B2665" s="8">
        <v>43308</v>
      </c>
      <c r="C2665" s="6" t="s">
        <v>3480</v>
      </c>
      <c r="D2665" s="6">
        <v>300178</v>
      </c>
      <c r="E2665" s="6" t="s">
        <v>743</v>
      </c>
      <c r="F2665" s="6" t="s">
        <v>21</v>
      </c>
      <c r="G2665" s="6" t="s">
        <v>2</v>
      </c>
      <c r="H2665" s="6" t="s">
        <v>917</v>
      </c>
      <c r="I2665" s="6">
        <v>-10</v>
      </c>
      <c r="J2665" s="13" t="str">
        <f>VLOOKUP(MONTH(Tabla7[[#This Row],[Fecha del movimiento]]),Tablas!$O$4:$P$15,2,0)</f>
        <v>Jul</v>
      </c>
      <c r="K2665" s="6">
        <f>YEAR(Tabla7[[#This Row],[Fecha del movimiento]])</f>
        <v>2018</v>
      </c>
    </row>
    <row r="2666" spans="2:11" x14ac:dyDescent="0.2">
      <c r="B2666" s="8">
        <v>43170</v>
      </c>
      <c r="C2666" s="6" t="s">
        <v>3481</v>
      </c>
      <c r="D2666" s="6">
        <v>300328</v>
      </c>
      <c r="E2666" s="6" t="s">
        <v>643</v>
      </c>
      <c r="F2666" s="6" t="s">
        <v>21</v>
      </c>
      <c r="G2666" s="6" t="s">
        <v>1</v>
      </c>
      <c r="H2666" s="6" t="s">
        <v>923</v>
      </c>
      <c r="I2666" s="6">
        <v>15</v>
      </c>
      <c r="J2666" s="13" t="str">
        <f>VLOOKUP(MONTH(Tabla7[[#This Row],[Fecha del movimiento]]),Tablas!$O$4:$P$15,2,0)</f>
        <v>Mar</v>
      </c>
      <c r="K2666" s="6">
        <f>YEAR(Tabla7[[#This Row],[Fecha del movimiento]])</f>
        <v>2018</v>
      </c>
    </row>
    <row r="2667" spans="2:11" x14ac:dyDescent="0.2">
      <c r="B2667" s="8">
        <v>43281</v>
      </c>
      <c r="C2667" s="6" t="s">
        <v>3482</v>
      </c>
      <c r="D2667" s="6">
        <v>300499</v>
      </c>
      <c r="E2667" s="6" t="s">
        <v>524</v>
      </c>
      <c r="F2667" s="6" t="s">
        <v>21</v>
      </c>
      <c r="G2667" s="6" t="s">
        <v>11</v>
      </c>
      <c r="H2667" s="6" t="s">
        <v>917</v>
      </c>
      <c r="I2667" s="6">
        <v>-11</v>
      </c>
      <c r="J2667" s="13" t="str">
        <f>VLOOKUP(MONTH(Tabla7[[#This Row],[Fecha del movimiento]]),Tablas!$O$4:$P$15,2,0)</f>
        <v>Jun</v>
      </c>
      <c r="K2667" s="6">
        <f>YEAR(Tabla7[[#This Row],[Fecha del movimiento]])</f>
        <v>2018</v>
      </c>
    </row>
    <row r="2668" spans="2:11" x14ac:dyDescent="0.2">
      <c r="B2668" s="8">
        <v>43188</v>
      </c>
      <c r="C2668" s="6" t="s">
        <v>2464</v>
      </c>
      <c r="D2668" s="6">
        <v>300953</v>
      </c>
      <c r="E2668" s="6" t="s">
        <v>122</v>
      </c>
      <c r="F2668" s="6" t="s">
        <v>21</v>
      </c>
      <c r="G2668" s="6" t="s">
        <v>13</v>
      </c>
      <c r="H2668" s="6" t="s">
        <v>923</v>
      </c>
      <c r="I2668" s="6">
        <v>13</v>
      </c>
      <c r="J2668" s="13" t="str">
        <f>VLOOKUP(MONTH(Tabla7[[#This Row],[Fecha del movimiento]]),Tablas!$O$4:$P$15,2,0)</f>
        <v>Mar</v>
      </c>
      <c r="K2668" s="6">
        <f>YEAR(Tabla7[[#This Row],[Fecha del movimiento]])</f>
        <v>2018</v>
      </c>
    </row>
    <row r="2669" spans="2:11" x14ac:dyDescent="0.2">
      <c r="B2669" s="8">
        <v>43259</v>
      </c>
      <c r="C2669" s="6" t="s">
        <v>3483</v>
      </c>
      <c r="D2669" s="6">
        <v>300994</v>
      </c>
      <c r="E2669" s="6" t="s">
        <v>82</v>
      </c>
      <c r="F2669" s="6" t="s">
        <v>21</v>
      </c>
      <c r="G2669" s="6" t="s">
        <v>10</v>
      </c>
      <c r="H2669" s="6" t="s">
        <v>917</v>
      </c>
      <c r="I2669" s="6">
        <v>-8</v>
      </c>
      <c r="J2669" s="13" t="str">
        <f>VLOOKUP(MONTH(Tabla7[[#This Row],[Fecha del movimiento]]),Tablas!$O$4:$P$15,2,0)</f>
        <v>Jun</v>
      </c>
      <c r="K2669" s="6">
        <f>YEAR(Tabla7[[#This Row],[Fecha del movimiento]])</f>
        <v>2018</v>
      </c>
    </row>
    <row r="2670" spans="2:11" x14ac:dyDescent="0.2">
      <c r="B2670" s="8">
        <v>43162</v>
      </c>
      <c r="C2670" s="6" t="s">
        <v>3484</v>
      </c>
      <c r="D2670" s="6">
        <v>300173</v>
      </c>
      <c r="E2670" s="6" t="s">
        <v>48</v>
      </c>
      <c r="F2670" s="6" t="s">
        <v>21</v>
      </c>
      <c r="G2670" s="6" t="s">
        <v>2</v>
      </c>
      <c r="H2670" s="6" t="s">
        <v>917</v>
      </c>
      <c r="I2670" s="6">
        <v>-10</v>
      </c>
      <c r="J2670" s="13" t="str">
        <f>VLOOKUP(MONTH(Tabla7[[#This Row],[Fecha del movimiento]]),Tablas!$O$4:$P$15,2,0)</f>
        <v>Mar</v>
      </c>
      <c r="K2670" s="6">
        <f>YEAR(Tabla7[[#This Row],[Fecha del movimiento]])</f>
        <v>2018</v>
      </c>
    </row>
    <row r="2671" spans="2:11" x14ac:dyDescent="0.2">
      <c r="B2671" s="8">
        <v>43323</v>
      </c>
      <c r="C2671" s="6" t="s">
        <v>3485</v>
      </c>
      <c r="D2671" s="6">
        <v>300040</v>
      </c>
      <c r="E2671" s="6" t="s">
        <v>591</v>
      </c>
      <c r="F2671" s="6" t="s">
        <v>21</v>
      </c>
      <c r="G2671" s="6" t="s">
        <v>4</v>
      </c>
      <c r="H2671" s="6" t="s">
        <v>923</v>
      </c>
      <c r="I2671" s="6">
        <v>11</v>
      </c>
      <c r="J2671" s="13" t="str">
        <f>VLOOKUP(MONTH(Tabla7[[#This Row],[Fecha del movimiento]]),Tablas!$O$4:$P$15,2,0)</f>
        <v>Ago</v>
      </c>
      <c r="K2671" s="6">
        <f>YEAR(Tabla7[[#This Row],[Fecha del movimiento]])</f>
        <v>2018</v>
      </c>
    </row>
    <row r="2672" spans="2:11" x14ac:dyDescent="0.2">
      <c r="B2672" s="8">
        <v>43323</v>
      </c>
      <c r="C2672" s="6" t="s">
        <v>3486</v>
      </c>
      <c r="D2672" s="6">
        <v>300590</v>
      </c>
      <c r="E2672" s="6" t="s">
        <v>445</v>
      </c>
      <c r="F2672" s="6" t="s">
        <v>21</v>
      </c>
      <c r="G2672" s="6" t="s">
        <v>8</v>
      </c>
      <c r="H2672" s="6" t="s">
        <v>917</v>
      </c>
      <c r="I2672" s="6">
        <v>-14</v>
      </c>
      <c r="J2672" s="13" t="str">
        <f>VLOOKUP(MONTH(Tabla7[[#This Row],[Fecha del movimiento]]),Tablas!$O$4:$P$15,2,0)</f>
        <v>Ago</v>
      </c>
      <c r="K2672" s="6">
        <f>YEAR(Tabla7[[#This Row],[Fecha del movimiento]])</f>
        <v>2018</v>
      </c>
    </row>
    <row r="2673" spans="2:11" x14ac:dyDescent="0.2">
      <c r="B2673" s="8">
        <v>43316</v>
      </c>
      <c r="C2673" s="6" t="s">
        <v>3487</v>
      </c>
      <c r="D2673" s="6">
        <v>300458</v>
      </c>
      <c r="E2673" s="6" t="s">
        <v>554</v>
      </c>
      <c r="F2673" s="6" t="s">
        <v>21</v>
      </c>
      <c r="G2673" s="6" t="s">
        <v>4</v>
      </c>
      <c r="H2673" s="6" t="s">
        <v>917</v>
      </c>
      <c r="I2673" s="6">
        <v>-13</v>
      </c>
      <c r="J2673" s="13" t="str">
        <f>VLOOKUP(MONTH(Tabla7[[#This Row],[Fecha del movimiento]]),Tablas!$O$4:$P$15,2,0)</f>
        <v>Ago</v>
      </c>
      <c r="K2673" s="6">
        <f>YEAR(Tabla7[[#This Row],[Fecha del movimiento]])</f>
        <v>2018</v>
      </c>
    </row>
    <row r="2674" spans="2:11" x14ac:dyDescent="0.2">
      <c r="B2674" s="8">
        <v>43283</v>
      </c>
      <c r="C2674" s="6" t="s">
        <v>3488</v>
      </c>
      <c r="D2674" s="6">
        <v>300115</v>
      </c>
      <c r="E2674" s="6" t="s">
        <v>691</v>
      </c>
      <c r="F2674" s="6" t="s">
        <v>21</v>
      </c>
      <c r="G2674" s="6" t="s">
        <v>2</v>
      </c>
      <c r="H2674" s="6" t="s">
        <v>923</v>
      </c>
      <c r="I2674" s="6">
        <v>19</v>
      </c>
      <c r="J2674" s="13" t="str">
        <f>VLOOKUP(MONTH(Tabla7[[#This Row],[Fecha del movimiento]]),Tablas!$O$4:$P$15,2,0)</f>
        <v>Jul</v>
      </c>
      <c r="K2674" s="6">
        <f>YEAR(Tabla7[[#This Row],[Fecha del movimiento]])</f>
        <v>2018</v>
      </c>
    </row>
    <row r="2675" spans="2:11" x14ac:dyDescent="0.2">
      <c r="B2675" s="8">
        <v>43167</v>
      </c>
      <c r="C2675" s="6" t="s">
        <v>3489</v>
      </c>
      <c r="D2675" s="6">
        <v>301000</v>
      </c>
      <c r="E2675" s="6" t="s">
        <v>77</v>
      </c>
      <c r="F2675" s="6" t="s">
        <v>21</v>
      </c>
      <c r="G2675" s="6" t="s">
        <v>13</v>
      </c>
      <c r="H2675" s="6" t="s">
        <v>923</v>
      </c>
      <c r="I2675" s="6">
        <v>11</v>
      </c>
      <c r="J2675" s="13" t="str">
        <f>VLOOKUP(MONTH(Tabla7[[#This Row],[Fecha del movimiento]]),Tablas!$O$4:$P$15,2,0)</f>
        <v>Mar</v>
      </c>
      <c r="K2675" s="6">
        <f>YEAR(Tabla7[[#This Row],[Fecha del movimiento]])</f>
        <v>2018</v>
      </c>
    </row>
    <row r="2676" spans="2:11" x14ac:dyDescent="0.2">
      <c r="B2676" s="8">
        <v>43281</v>
      </c>
      <c r="C2676" s="6" t="s">
        <v>3490</v>
      </c>
      <c r="D2676" s="6">
        <v>300545</v>
      </c>
      <c r="E2676" s="6" t="s">
        <v>484</v>
      </c>
      <c r="F2676" s="6" t="s">
        <v>21</v>
      </c>
      <c r="G2676" s="6" t="s">
        <v>6</v>
      </c>
      <c r="H2676" s="6" t="s">
        <v>917</v>
      </c>
      <c r="I2676" s="6">
        <v>-6</v>
      </c>
      <c r="J2676" s="13" t="str">
        <f>VLOOKUP(MONTH(Tabla7[[#This Row],[Fecha del movimiento]]),Tablas!$O$4:$P$15,2,0)</f>
        <v>Jun</v>
      </c>
      <c r="K2676" s="6">
        <f>YEAR(Tabla7[[#This Row],[Fecha del movimiento]])</f>
        <v>2018</v>
      </c>
    </row>
    <row r="2677" spans="2:11" x14ac:dyDescent="0.2">
      <c r="B2677" s="8">
        <v>43212</v>
      </c>
      <c r="C2677" s="6" t="s">
        <v>1288</v>
      </c>
      <c r="D2677" s="6">
        <v>300518</v>
      </c>
      <c r="E2677" s="6" t="s">
        <v>509</v>
      </c>
      <c r="F2677" s="6" t="s">
        <v>21</v>
      </c>
      <c r="G2677" s="6" t="s">
        <v>7</v>
      </c>
      <c r="H2677" s="6" t="s">
        <v>923</v>
      </c>
      <c r="I2677" s="6">
        <v>20</v>
      </c>
      <c r="J2677" s="13" t="str">
        <f>VLOOKUP(MONTH(Tabla7[[#This Row],[Fecha del movimiento]]),Tablas!$O$4:$P$15,2,0)</f>
        <v>Abr</v>
      </c>
      <c r="K2677" s="6">
        <f>YEAR(Tabla7[[#This Row],[Fecha del movimiento]])</f>
        <v>2018</v>
      </c>
    </row>
    <row r="2678" spans="2:11" x14ac:dyDescent="0.2">
      <c r="B2678" s="8">
        <v>43261</v>
      </c>
      <c r="C2678" s="6" t="s">
        <v>3491</v>
      </c>
      <c r="D2678" s="6">
        <v>300551</v>
      </c>
      <c r="E2678" s="6" t="s">
        <v>478</v>
      </c>
      <c r="F2678" s="6" t="s">
        <v>21</v>
      </c>
      <c r="G2678" s="6" t="s">
        <v>1</v>
      </c>
      <c r="H2678" s="6" t="s">
        <v>917</v>
      </c>
      <c r="I2678" s="6">
        <v>-6</v>
      </c>
      <c r="J2678" s="13" t="str">
        <f>VLOOKUP(MONTH(Tabla7[[#This Row],[Fecha del movimiento]]),Tablas!$O$4:$P$15,2,0)</f>
        <v>Jun</v>
      </c>
      <c r="K2678" s="6">
        <f>YEAR(Tabla7[[#This Row],[Fecha del movimiento]])</f>
        <v>2018</v>
      </c>
    </row>
    <row r="2679" spans="2:11" x14ac:dyDescent="0.2">
      <c r="B2679" s="8">
        <v>43132</v>
      </c>
      <c r="C2679" s="6" t="s">
        <v>3492</v>
      </c>
      <c r="D2679" s="6">
        <v>300175</v>
      </c>
      <c r="E2679" s="6" t="s">
        <v>691</v>
      </c>
      <c r="F2679" s="6" t="s">
        <v>21</v>
      </c>
      <c r="G2679" s="6" t="s">
        <v>2</v>
      </c>
      <c r="H2679" s="6" t="s">
        <v>923</v>
      </c>
      <c r="I2679" s="6">
        <v>12</v>
      </c>
      <c r="J2679" s="13" t="str">
        <f>VLOOKUP(MONTH(Tabla7[[#This Row],[Fecha del movimiento]]),Tablas!$O$4:$P$15,2,0)</f>
        <v>Feb</v>
      </c>
      <c r="K2679" s="6">
        <f>YEAR(Tabla7[[#This Row],[Fecha del movimiento]])</f>
        <v>2018</v>
      </c>
    </row>
    <row r="2680" spans="2:11" x14ac:dyDescent="0.2">
      <c r="B2680" s="8">
        <v>43126</v>
      </c>
      <c r="C2680" s="6" t="s">
        <v>3493</v>
      </c>
      <c r="D2680" s="6">
        <v>300972</v>
      </c>
      <c r="E2680" s="6" t="s">
        <v>103</v>
      </c>
      <c r="F2680" s="6" t="s">
        <v>21</v>
      </c>
      <c r="G2680" s="6" t="s">
        <v>8</v>
      </c>
      <c r="H2680" s="6" t="s">
        <v>923</v>
      </c>
      <c r="I2680" s="6">
        <v>17</v>
      </c>
      <c r="J2680" s="13" t="str">
        <f>VLOOKUP(MONTH(Tabla7[[#This Row],[Fecha del movimiento]]),Tablas!$O$4:$P$15,2,0)</f>
        <v>Ene</v>
      </c>
      <c r="K2680" s="6">
        <f>YEAR(Tabla7[[#This Row],[Fecha del movimiento]])</f>
        <v>2018</v>
      </c>
    </row>
    <row r="2681" spans="2:11" x14ac:dyDescent="0.2">
      <c r="B2681" s="8">
        <v>43213</v>
      </c>
      <c r="C2681" s="6" t="s">
        <v>3494</v>
      </c>
      <c r="D2681" s="6">
        <v>300789</v>
      </c>
      <c r="E2681" s="6" t="s">
        <v>277</v>
      </c>
      <c r="F2681" s="6" t="s">
        <v>21</v>
      </c>
      <c r="G2681" s="6" t="s">
        <v>7</v>
      </c>
      <c r="H2681" s="6" t="s">
        <v>917</v>
      </c>
      <c r="I2681" s="6">
        <v>-6</v>
      </c>
      <c r="J2681" s="13" t="str">
        <f>VLOOKUP(MONTH(Tabla7[[#This Row],[Fecha del movimiento]]),Tablas!$O$4:$P$15,2,0)</f>
        <v>Abr</v>
      </c>
      <c r="K2681" s="6">
        <f>YEAR(Tabla7[[#This Row],[Fecha del movimiento]])</f>
        <v>2018</v>
      </c>
    </row>
    <row r="2682" spans="2:11" x14ac:dyDescent="0.2">
      <c r="B2682" s="8">
        <v>43204</v>
      </c>
      <c r="C2682" s="6" t="s">
        <v>3495</v>
      </c>
      <c r="D2682" s="6">
        <v>300280</v>
      </c>
      <c r="E2682" s="6" t="s">
        <v>673</v>
      </c>
      <c r="F2682" s="6" t="s">
        <v>21</v>
      </c>
      <c r="G2682" s="6" t="s">
        <v>11</v>
      </c>
      <c r="H2682" s="6" t="s">
        <v>923</v>
      </c>
      <c r="I2682" s="6">
        <v>20</v>
      </c>
      <c r="J2682" s="13" t="str">
        <f>VLOOKUP(MONTH(Tabla7[[#This Row],[Fecha del movimiento]]),Tablas!$O$4:$P$15,2,0)</f>
        <v>Abr</v>
      </c>
      <c r="K2682" s="6">
        <f>YEAR(Tabla7[[#This Row],[Fecha del movimiento]])</f>
        <v>2018</v>
      </c>
    </row>
    <row r="2683" spans="2:11" x14ac:dyDescent="0.2">
      <c r="B2683" s="8">
        <v>43276</v>
      </c>
      <c r="C2683" s="6" t="s">
        <v>3496</v>
      </c>
      <c r="D2683" s="6">
        <v>300400</v>
      </c>
      <c r="E2683" s="6" t="s">
        <v>594</v>
      </c>
      <c r="F2683" s="6" t="s">
        <v>21</v>
      </c>
      <c r="G2683" s="6" t="s">
        <v>5</v>
      </c>
      <c r="H2683" s="6" t="s">
        <v>923</v>
      </c>
      <c r="I2683" s="6">
        <v>16</v>
      </c>
      <c r="J2683" s="13" t="str">
        <f>VLOOKUP(MONTH(Tabla7[[#This Row],[Fecha del movimiento]]),Tablas!$O$4:$P$15,2,0)</f>
        <v>Jun</v>
      </c>
      <c r="K2683" s="6">
        <f>YEAR(Tabla7[[#This Row],[Fecha del movimiento]])</f>
        <v>2018</v>
      </c>
    </row>
    <row r="2684" spans="2:11" x14ac:dyDescent="0.2">
      <c r="B2684" s="8">
        <v>43306</v>
      </c>
      <c r="C2684" s="6" t="s">
        <v>3497</v>
      </c>
      <c r="D2684" s="6">
        <v>300512</v>
      </c>
      <c r="E2684" s="6" t="s">
        <v>513</v>
      </c>
      <c r="F2684" s="6" t="s">
        <v>21</v>
      </c>
      <c r="G2684" s="6" t="s">
        <v>2</v>
      </c>
      <c r="H2684" s="6" t="s">
        <v>923</v>
      </c>
      <c r="I2684" s="6">
        <v>10</v>
      </c>
      <c r="J2684" s="13" t="str">
        <f>VLOOKUP(MONTH(Tabla7[[#This Row],[Fecha del movimiento]]),Tablas!$O$4:$P$15,2,0)</f>
        <v>Jul</v>
      </c>
      <c r="K2684" s="6">
        <f>YEAR(Tabla7[[#This Row],[Fecha del movimiento]])</f>
        <v>2018</v>
      </c>
    </row>
    <row r="2685" spans="2:11" x14ac:dyDescent="0.2">
      <c r="B2685" s="8">
        <v>43253</v>
      </c>
      <c r="C2685" s="6" t="s">
        <v>3498</v>
      </c>
      <c r="D2685" s="6">
        <v>300586</v>
      </c>
      <c r="E2685" s="6" t="s">
        <v>452</v>
      </c>
      <c r="F2685" s="6" t="s">
        <v>21</v>
      </c>
      <c r="G2685" s="6" t="s">
        <v>13</v>
      </c>
      <c r="H2685" s="6" t="s">
        <v>923</v>
      </c>
      <c r="I2685" s="6">
        <v>17</v>
      </c>
      <c r="J2685" s="13" t="str">
        <f>VLOOKUP(MONTH(Tabla7[[#This Row],[Fecha del movimiento]]),Tablas!$O$4:$P$15,2,0)</f>
        <v>Jun</v>
      </c>
      <c r="K2685" s="6">
        <f>YEAR(Tabla7[[#This Row],[Fecha del movimiento]])</f>
        <v>2018</v>
      </c>
    </row>
    <row r="2686" spans="2:11" x14ac:dyDescent="0.2">
      <c r="B2686" s="8">
        <v>43293</v>
      </c>
      <c r="C2686" s="6" t="s">
        <v>3499</v>
      </c>
      <c r="D2686" s="6">
        <v>300974</v>
      </c>
      <c r="E2686" s="6" t="s">
        <v>101</v>
      </c>
      <c r="F2686" s="6" t="s">
        <v>21</v>
      </c>
      <c r="G2686" s="6" t="s">
        <v>13</v>
      </c>
      <c r="H2686" s="6" t="s">
        <v>923</v>
      </c>
      <c r="I2686" s="6">
        <v>13</v>
      </c>
      <c r="J2686" s="13" t="str">
        <f>VLOOKUP(MONTH(Tabla7[[#This Row],[Fecha del movimiento]]),Tablas!$O$4:$P$15,2,0)</f>
        <v>Jul</v>
      </c>
      <c r="K2686" s="6">
        <f>YEAR(Tabla7[[#This Row],[Fecha del movimiento]])</f>
        <v>2018</v>
      </c>
    </row>
    <row r="2687" spans="2:11" x14ac:dyDescent="0.2">
      <c r="B2687" s="8">
        <v>43291</v>
      </c>
      <c r="C2687" s="6" t="s">
        <v>3500</v>
      </c>
      <c r="D2687" s="6">
        <v>300231</v>
      </c>
      <c r="E2687" s="6" t="s">
        <v>707</v>
      </c>
      <c r="F2687" s="6" t="s">
        <v>21</v>
      </c>
      <c r="G2687" s="6" t="s">
        <v>6</v>
      </c>
      <c r="H2687" s="6" t="s">
        <v>923</v>
      </c>
      <c r="I2687" s="6">
        <v>12</v>
      </c>
      <c r="J2687" s="13" t="str">
        <f>VLOOKUP(MONTH(Tabla7[[#This Row],[Fecha del movimiento]]),Tablas!$O$4:$P$15,2,0)</f>
        <v>Jul</v>
      </c>
      <c r="K2687" s="6">
        <f>YEAR(Tabla7[[#This Row],[Fecha del movimiento]])</f>
        <v>2018</v>
      </c>
    </row>
    <row r="2688" spans="2:11" x14ac:dyDescent="0.2">
      <c r="B2688" s="8">
        <v>43297</v>
      </c>
      <c r="C2688" s="6" t="s">
        <v>3501</v>
      </c>
      <c r="D2688" s="6">
        <v>300188</v>
      </c>
      <c r="E2688" s="6" t="s">
        <v>562</v>
      </c>
      <c r="F2688" s="6" t="s">
        <v>21</v>
      </c>
      <c r="G2688" s="6" t="s">
        <v>12</v>
      </c>
      <c r="H2688" s="6" t="s">
        <v>923</v>
      </c>
      <c r="I2688" s="6">
        <v>20</v>
      </c>
      <c r="J2688" s="13" t="str">
        <f>VLOOKUP(MONTH(Tabla7[[#This Row],[Fecha del movimiento]]),Tablas!$O$4:$P$15,2,0)</f>
        <v>Jul</v>
      </c>
      <c r="K2688" s="6">
        <f>YEAR(Tabla7[[#This Row],[Fecha del movimiento]])</f>
        <v>2018</v>
      </c>
    </row>
    <row r="2689" spans="2:11" x14ac:dyDescent="0.2">
      <c r="B2689" s="8">
        <v>43202</v>
      </c>
      <c r="C2689" s="6" t="s">
        <v>3502</v>
      </c>
      <c r="D2689" s="6">
        <v>300964</v>
      </c>
      <c r="E2689" s="6" t="s">
        <v>111</v>
      </c>
      <c r="F2689" s="6" t="s">
        <v>21</v>
      </c>
      <c r="G2689" s="6" t="s">
        <v>6</v>
      </c>
      <c r="H2689" s="6" t="s">
        <v>917</v>
      </c>
      <c r="I2689" s="6">
        <v>-14</v>
      </c>
      <c r="J2689" s="13" t="str">
        <f>VLOOKUP(MONTH(Tabla7[[#This Row],[Fecha del movimiento]]),Tablas!$O$4:$P$15,2,0)</f>
        <v>Abr</v>
      </c>
      <c r="K2689" s="6">
        <f>YEAR(Tabla7[[#This Row],[Fecha del movimiento]])</f>
        <v>2018</v>
      </c>
    </row>
    <row r="2690" spans="2:11" x14ac:dyDescent="0.2">
      <c r="B2690" s="8">
        <v>43300</v>
      </c>
      <c r="C2690" s="6" t="s">
        <v>3503</v>
      </c>
      <c r="D2690" s="6">
        <v>300038</v>
      </c>
      <c r="E2690" s="6" t="s">
        <v>421</v>
      </c>
      <c r="F2690" s="6" t="s">
        <v>21</v>
      </c>
      <c r="G2690" s="6" t="s">
        <v>13</v>
      </c>
      <c r="H2690" s="6" t="s">
        <v>923</v>
      </c>
      <c r="I2690" s="6">
        <v>14</v>
      </c>
      <c r="J2690" s="13" t="str">
        <f>VLOOKUP(MONTH(Tabla7[[#This Row],[Fecha del movimiento]]),Tablas!$O$4:$P$15,2,0)</f>
        <v>Jul</v>
      </c>
      <c r="K2690" s="6">
        <f>YEAR(Tabla7[[#This Row],[Fecha del movimiento]])</f>
        <v>2018</v>
      </c>
    </row>
    <row r="2691" spans="2:11" x14ac:dyDescent="0.2">
      <c r="B2691" s="8">
        <v>43264</v>
      </c>
      <c r="C2691" s="6" t="s">
        <v>3504</v>
      </c>
      <c r="D2691" s="6">
        <v>300858</v>
      </c>
      <c r="E2691" s="6" t="s">
        <v>128</v>
      </c>
      <c r="F2691" s="6" t="s">
        <v>21</v>
      </c>
      <c r="G2691" s="6" t="s">
        <v>5</v>
      </c>
      <c r="H2691" s="6" t="s">
        <v>923</v>
      </c>
      <c r="I2691" s="6">
        <v>18</v>
      </c>
      <c r="J2691" s="13" t="str">
        <f>VLOOKUP(MONTH(Tabla7[[#This Row],[Fecha del movimiento]]),Tablas!$O$4:$P$15,2,0)</f>
        <v>Jun</v>
      </c>
      <c r="K2691" s="6">
        <f>YEAR(Tabla7[[#This Row],[Fecha del movimiento]])</f>
        <v>2018</v>
      </c>
    </row>
    <row r="2692" spans="2:11" x14ac:dyDescent="0.2">
      <c r="B2692" s="8">
        <v>43285</v>
      </c>
      <c r="C2692" s="6" t="s">
        <v>3505</v>
      </c>
      <c r="D2692" s="6">
        <v>300402</v>
      </c>
      <c r="E2692" s="6" t="s">
        <v>39</v>
      </c>
      <c r="F2692" s="6" t="s">
        <v>21</v>
      </c>
      <c r="G2692" s="6" t="s">
        <v>2</v>
      </c>
      <c r="H2692" s="6" t="s">
        <v>923</v>
      </c>
      <c r="I2692" s="6">
        <v>16</v>
      </c>
      <c r="J2692" s="13" t="str">
        <f>VLOOKUP(MONTH(Tabla7[[#This Row],[Fecha del movimiento]]),Tablas!$O$4:$P$15,2,0)</f>
        <v>Jul</v>
      </c>
      <c r="K2692" s="6">
        <f>YEAR(Tabla7[[#This Row],[Fecha del movimiento]])</f>
        <v>2018</v>
      </c>
    </row>
    <row r="2693" spans="2:11" x14ac:dyDescent="0.2">
      <c r="B2693" s="8">
        <v>43207</v>
      </c>
      <c r="C2693" s="6" t="s">
        <v>3506</v>
      </c>
      <c r="D2693" s="6">
        <v>300833</v>
      </c>
      <c r="E2693" s="6" t="s">
        <v>236</v>
      </c>
      <c r="F2693" s="6" t="s">
        <v>21</v>
      </c>
      <c r="G2693" s="6" t="s">
        <v>2</v>
      </c>
      <c r="H2693" s="6" t="s">
        <v>923</v>
      </c>
      <c r="I2693" s="6">
        <v>20</v>
      </c>
      <c r="J2693" s="13" t="str">
        <f>VLOOKUP(MONTH(Tabla7[[#This Row],[Fecha del movimiento]]),Tablas!$O$4:$P$15,2,0)</f>
        <v>Abr</v>
      </c>
      <c r="K2693" s="6">
        <f>YEAR(Tabla7[[#This Row],[Fecha del movimiento]])</f>
        <v>2018</v>
      </c>
    </row>
    <row r="2694" spans="2:11" x14ac:dyDescent="0.2">
      <c r="B2694" s="8">
        <v>43339</v>
      </c>
      <c r="C2694" s="6" t="s">
        <v>3507</v>
      </c>
      <c r="D2694" s="6">
        <v>300608</v>
      </c>
      <c r="E2694" s="6" t="s">
        <v>434</v>
      </c>
      <c r="F2694" s="6" t="s">
        <v>21</v>
      </c>
      <c r="G2694" s="6" t="s">
        <v>10</v>
      </c>
      <c r="H2694" s="6" t="s">
        <v>923</v>
      </c>
      <c r="I2694" s="6">
        <v>19</v>
      </c>
      <c r="J2694" s="13" t="str">
        <f>VLOOKUP(MONTH(Tabla7[[#This Row],[Fecha del movimiento]]),Tablas!$O$4:$P$15,2,0)</f>
        <v>Ago</v>
      </c>
      <c r="K2694" s="6">
        <f>YEAR(Tabla7[[#This Row],[Fecha del movimiento]])</f>
        <v>2018</v>
      </c>
    </row>
    <row r="2695" spans="2:11" x14ac:dyDescent="0.2">
      <c r="B2695" s="8">
        <v>43183</v>
      </c>
      <c r="C2695" s="6" t="s">
        <v>3508</v>
      </c>
      <c r="D2695" s="6">
        <v>300167</v>
      </c>
      <c r="E2695" s="6" t="s">
        <v>581</v>
      </c>
      <c r="F2695" s="6" t="s">
        <v>21</v>
      </c>
      <c r="G2695" s="6" t="s">
        <v>2</v>
      </c>
      <c r="H2695" s="6" t="s">
        <v>917</v>
      </c>
      <c r="I2695" s="6">
        <v>-13</v>
      </c>
      <c r="J2695" s="13" t="str">
        <f>VLOOKUP(MONTH(Tabla7[[#This Row],[Fecha del movimiento]]),Tablas!$O$4:$P$15,2,0)</f>
        <v>Mar</v>
      </c>
      <c r="K2695" s="6">
        <f>YEAR(Tabla7[[#This Row],[Fecha del movimiento]])</f>
        <v>2018</v>
      </c>
    </row>
    <row r="2696" spans="2:11" x14ac:dyDescent="0.2">
      <c r="B2696" s="8">
        <v>43171</v>
      </c>
      <c r="C2696" s="6" t="s">
        <v>3509</v>
      </c>
      <c r="D2696" s="6">
        <v>300531</v>
      </c>
      <c r="E2696" s="6" t="s">
        <v>497</v>
      </c>
      <c r="F2696" s="6" t="s">
        <v>21</v>
      </c>
      <c r="G2696" s="6" t="s">
        <v>13</v>
      </c>
      <c r="H2696" s="6" t="s">
        <v>923</v>
      </c>
      <c r="I2696" s="6">
        <v>18</v>
      </c>
      <c r="J2696" s="13" t="str">
        <f>VLOOKUP(MONTH(Tabla7[[#This Row],[Fecha del movimiento]]),Tablas!$O$4:$P$15,2,0)</f>
        <v>Mar</v>
      </c>
      <c r="K2696" s="6">
        <f>YEAR(Tabla7[[#This Row],[Fecha del movimiento]])</f>
        <v>2018</v>
      </c>
    </row>
    <row r="2697" spans="2:11" x14ac:dyDescent="0.2">
      <c r="B2697" s="8">
        <v>43107</v>
      </c>
      <c r="C2697" s="6" t="s">
        <v>3510</v>
      </c>
      <c r="D2697" s="6">
        <v>300063</v>
      </c>
      <c r="E2697" s="6" t="s">
        <v>788</v>
      </c>
      <c r="F2697" s="6" t="s">
        <v>21</v>
      </c>
      <c r="G2697" s="6" t="s">
        <v>5</v>
      </c>
      <c r="H2697" s="6" t="s">
        <v>923</v>
      </c>
      <c r="I2697" s="6">
        <v>14</v>
      </c>
      <c r="J2697" s="13" t="str">
        <f>VLOOKUP(MONTH(Tabla7[[#This Row],[Fecha del movimiento]]),Tablas!$O$4:$P$15,2,0)</f>
        <v>Ene</v>
      </c>
      <c r="K2697" s="6">
        <f>YEAR(Tabla7[[#This Row],[Fecha del movimiento]])</f>
        <v>2018</v>
      </c>
    </row>
    <row r="2698" spans="2:11" x14ac:dyDescent="0.2">
      <c r="B2698" s="8">
        <v>43167</v>
      </c>
      <c r="C2698" s="6" t="s">
        <v>3511</v>
      </c>
      <c r="D2698" s="6">
        <v>300837</v>
      </c>
      <c r="E2698" s="6" t="s">
        <v>232</v>
      </c>
      <c r="F2698" s="6" t="s">
        <v>21</v>
      </c>
      <c r="G2698" s="6" t="s">
        <v>2</v>
      </c>
      <c r="H2698" s="6" t="s">
        <v>923</v>
      </c>
      <c r="I2698" s="6">
        <v>13</v>
      </c>
      <c r="J2698" s="13" t="str">
        <f>VLOOKUP(MONTH(Tabla7[[#This Row],[Fecha del movimiento]]),Tablas!$O$4:$P$15,2,0)</f>
        <v>Mar</v>
      </c>
      <c r="K2698" s="6">
        <f>YEAR(Tabla7[[#This Row],[Fecha del movimiento]])</f>
        <v>2018</v>
      </c>
    </row>
    <row r="2699" spans="2:11" x14ac:dyDescent="0.2">
      <c r="B2699" s="8">
        <v>43167</v>
      </c>
      <c r="C2699" s="6" t="s">
        <v>3512</v>
      </c>
      <c r="D2699" s="6">
        <v>300228</v>
      </c>
      <c r="E2699" s="6" t="s">
        <v>710</v>
      </c>
      <c r="F2699" s="6" t="s">
        <v>21</v>
      </c>
      <c r="G2699" s="6" t="s">
        <v>13</v>
      </c>
      <c r="H2699" s="6" t="s">
        <v>917</v>
      </c>
      <c r="I2699" s="6">
        <v>-17</v>
      </c>
      <c r="J2699" s="13" t="str">
        <f>VLOOKUP(MONTH(Tabla7[[#This Row],[Fecha del movimiento]]),Tablas!$O$4:$P$15,2,0)</f>
        <v>Mar</v>
      </c>
      <c r="K2699" s="6">
        <f>YEAR(Tabla7[[#This Row],[Fecha del movimiento]])</f>
        <v>2018</v>
      </c>
    </row>
    <row r="2700" spans="2:11" x14ac:dyDescent="0.2">
      <c r="B2700" s="8">
        <v>43101</v>
      </c>
      <c r="C2700" s="6" t="s">
        <v>3513</v>
      </c>
      <c r="D2700" s="6">
        <v>300035</v>
      </c>
      <c r="E2700" s="6" t="s">
        <v>802</v>
      </c>
      <c r="F2700" s="6" t="s">
        <v>21</v>
      </c>
      <c r="G2700" s="6" t="s">
        <v>13</v>
      </c>
      <c r="H2700" s="6" t="s">
        <v>923</v>
      </c>
      <c r="I2700" s="6">
        <v>17</v>
      </c>
      <c r="J2700" s="13" t="str">
        <f>VLOOKUP(MONTH(Tabla7[[#This Row],[Fecha del movimiento]]),Tablas!$O$4:$P$15,2,0)</f>
        <v>Ene</v>
      </c>
      <c r="K2700" s="6">
        <f>YEAR(Tabla7[[#This Row],[Fecha del movimiento]])</f>
        <v>2018</v>
      </c>
    </row>
    <row r="2701" spans="2:11" x14ac:dyDescent="0.2">
      <c r="B2701" s="8">
        <v>43275</v>
      </c>
      <c r="C2701" s="6" t="s">
        <v>3514</v>
      </c>
      <c r="D2701" s="6">
        <v>300244</v>
      </c>
      <c r="E2701" s="6" t="s">
        <v>699</v>
      </c>
      <c r="F2701" s="6" t="s">
        <v>21</v>
      </c>
      <c r="G2701" s="6" t="s">
        <v>4</v>
      </c>
      <c r="H2701" s="6" t="s">
        <v>923</v>
      </c>
      <c r="I2701" s="6">
        <v>18</v>
      </c>
      <c r="J2701" s="13" t="str">
        <f>VLOOKUP(MONTH(Tabla7[[#This Row],[Fecha del movimiento]]),Tablas!$O$4:$P$15,2,0)</f>
        <v>Jun</v>
      </c>
      <c r="K2701" s="6">
        <f>YEAR(Tabla7[[#This Row],[Fecha del movimiento]])</f>
        <v>2018</v>
      </c>
    </row>
    <row r="2702" spans="2:11" x14ac:dyDescent="0.2">
      <c r="B2702" s="8">
        <v>43240</v>
      </c>
      <c r="C2702" s="6" t="s">
        <v>3515</v>
      </c>
      <c r="D2702" s="6">
        <v>300019</v>
      </c>
      <c r="E2702" s="6" t="s">
        <v>394</v>
      </c>
      <c r="F2702" s="6" t="s">
        <v>21</v>
      </c>
      <c r="G2702" s="6" t="s">
        <v>3</v>
      </c>
      <c r="H2702" s="6" t="s">
        <v>923</v>
      </c>
      <c r="I2702" s="6">
        <v>12</v>
      </c>
      <c r="J2702" s="13" t="str">
        <f>VLOOKUP(MONTH(Tabla7[[#This Row],[Fecha del movimiento]]),Tablas!$O$4:$P$15,2,0)</f>
        <v>May</v>
      </c>
      <c r="K2702" s="6">
        <f>YEAR(Tabla7[[#This Row],[Fecha del movimiento]])</f>
        <v>2018</v>
      </c>
    </row>
    <row r="2703" spans="2:11" x14ac:dyDescent="0.2">
      <c r="B2703" s="8">
        <v>43118</v>
      </c>
      <c r="C2703" s="6" t="s">
        <v>3516</v>
      </c>
      <c r="D2703" s="6">
        <v>300337</v>
      </c>
      <c r="E2703" s="6" t="s">
        <v>639</v>
      </c>
      <c r="F2703" s="6" t="s">
        <v>21</v>
      </c>
      <c r="G2703" s="6" t="s">
        <v>13</v>
      </c>
      <c r="H2703" s="6" t="s">
        <v>917</v>
      </c>
      <c r="I2703" s="6">
        <v>-10</v>
      </c>
      <c r="J2703" s="13" t="str">
        <f>VLOOKUP(MONTH(Tabla7[[#This Row],[Fecha del movimiento]]),Tablas!$O$4:$P$15,2,0)</f>
        <v>Ene</v>
      </c>
      <c r="K2703" s="6">
        <f>YEAR(Tabla7[[#This Row],[Fecha del movimiento]])</f>
        <v>2018</v>
      </c>
    </row>
    <row r="2704" spans="2:11" x14ac:dyDescent="0.2">
      <c r="B2704" s="8">
        <v>43240</v>
      </c>
      <c r="C2704" s="6" t="s">
        <v>3517</v>
      </c>
      <c r="D2704" s="6">
        <v>300180</v>
      </c>
      <c r="E2704" s="6" t="s">
        <v>741</v>
      </c>
      <c r="F2704" s="6" t="s">
        <v>21</v>
      </c>
      <c r="G2704" s="6" t="s">
        <v>13</v>
      </c>
      <c r="H2704" s="6" t="s">
        <v>917</v>
      </c>
      <c r="I2704" s="6">
        <v>-19</v>
      </c>
      <c r="J2704" s="13" t="str">
        <f>VLOOKUP(MONTH(Tabla7[[#This Row],[Fecha del movimiento]]),Tablas!$O$4:$P$15,2,0)</f>
        <v>May</v>
      </c>
      <c r="K2704" s="6">
        <f>YEAR(Tabla7[[#This Row],[Fecha del movimiento]])</f>
        <v>2018</v>
      </c>
    </row>
    <row r="2705" spans="2:11" x14ac:dyDescent="0.2">
      <c r="B2705" s="8">
        <v>43216</v>
      </c>
      <c r="C2705" s="6" t="s">
        <v>3518</v>
      </c>
      <c r="D2705" s="6">
        <v>300852</v>
      </c>
      <c r="E2705" s="6" t="s">
        <v>218</v>
      </c>
      <c r="F2705" s="6" t="s">
        <v>21</v>
      </c>
      <c r="G2705" s="6" t="s">
        <v>13</v>
      </c>
      <c r="H2705" s="6" t="s">
        <v>923</v>
      </c>
      <c r="I2705" s="6">
        <v>12</v>
      </c>
      <c r="J2705" s="13" t="str">
        <f>VLOOKUP(MONTH(Tabla7[[#This Row],[Fecha del movimiento]]),Tablas!$O$4:$P$15,2,0)</f>
        <v>Abr</v>
      </c>
      <c r="K2705" s="6">
        <f>YEAR(Tabla7[[#This Row],[Fecha del movimiento]])</f>
        <v>2018</v>
      </c>
    </row>
    <row r="2706" spans="2:11" x14ac:dyDescent="0.2">
      <c r="B2706" s="8">
        <v>43120</v>
      </c>
      <c r="C2706" s="6" t="s">
        <v>3519</v>
      </c>
      <c r="D2706" s="6">
        <v>300366</v>
      </c>
      <c r="E2706" s="6" t="s">
        <v>618</v>
      </c>
      <c r="F2706" s="6" t="s">
        <v>21</v>
      </c>
      <c r="G2706" s="6" t="s">
        <v>11</v>
      </c>
      <c r="H2706" s="6" t="s">
        <v>917</v>
      </c>
      <c r="I2706" s="6">
        <v>-18</v>
      </c>
      <c r="J2706" s="13" t="str">
        <f>VLOOKUP(MONTH(Tabla7[[#This Row],[Fecha del movimiento]]),Tablas!$O$4:$P$15,2,0)</f>
        <v>Ene</v>
      </c>
      <c r="K2706" s="6">
        <f>YEAR(Tabla7[[#This Row],[Fecha del movimiento]])</f>
        <v>2018</v>
      </c>
    </row>
    <row r="2707" spans="2:11" x14ac:dyDescent="0.2">
      <c r="B2707" s="8">
        <v>43116</v>
      </c>
      <c r="C2707" s="6" t="s">
        <v>3520</v>
      </c>
      <c r="D2707" s="6">
        <v>300900</v>
      </c>
      <c r="E2707" s="6" t="s">
        <v>172</v>
      </c>
      <c r="F2707" s="6" t="s">
        <v>21</v>
      </c>
      <c r="G2707" s="6" t="s">
        <v>2</v>
      </c>
      <c r="H2707" s="6" t="s">
        <v>917</v>
      </c>
      <c r="I2707" s="6">
        <v>-15</v>
      </c>
      <c r="J2707" s="13" t="str">
        <f>VLOOKUP(MONTH(Tabla7[[#This Row],[Fecha del movimiento]]),Tablas!$O$4:$P$15,2,0)</f>
        <v>Ene</v>
      </c>
      <c r="K2707" s="6">
        <f>YEAR(Tabla7[[#This Row],[Fecha del movimiento]])</f>
        <v>2018</v>
      </c>
    </row>
    <row r="2708" spans="2:11" x14ac:dyDescent="0.2">
      <c r="B2708" s="8">
        <v>43226</v>
      </c>
      <c r="C2708" s="6" t="s">
        <v>3521</v>
      </c>
      <c r="D2708" s="6">
        <v>300003</v>
      </c>
      <c r="E2708" s="6" t="s">
        <v>816</v>
      </c>
      <c r="F2708" s="6" t="s">
        <v>21</v>
      </c>
      <c r="G2708" s="6" t="s">
        <v>11</v>
      </c>
      <c r="H2708" s="6" t="s">
        <v>917</v>
      </c>
      <c r="I2708" s="6">
        <v>-6</v>
      </c>
      <c r="J2708" s="13" t="str">
        <f>VLOOKUP(MONTH(Tabla7[[#This Row],[Fecha del movimiento]]),Tablas!$O$4:$P$15,2,0)</f>
        <v>May</v>
      </c>
      <c r="K2708" s="6">
        <f>YEAR(Tabla7[[#This Row],[Fecha del movimiento]])</f>
        <v>2018</v>
      </c>
    </row>
    <row r="2709" spans="2:11" x14ac:dyDescent="0.2">
      <c r="B2709" s="8">
        <v>43268</v>
      </c>
      <c r="C2709" s="6" t="s">
        <v>3522</v>
      </c>
      <c r="D2709" s="6">
        <v>300972</v>
      </c>
      <c r="E2709" s="6" t="s">
        <v>103</v>
      </c>
      <c r="F2709" s="6" t="s">
        <v>21</v>
      </c>
      <c r="G2709" s="6" t="s">
        <v>8</v>
      </c>
      <c r="H2709" s="6" t="s">
        <v>923</v>
      </c>
      <c r="I2709" s="6">
        <v>16</v>
      </c>
      <c r="J2709" s="13" t="str">
        <f>VLOOKUP(MONTH(Tabla7[[#This Row],[Fecha del movimiento]]),Tablas!$O$4:$P$15,2,0)</f>
        <v>Jun</v>
      </c>
      <c r="K2709" s="6">
        <f>YEAR(Tabla7[[#This Row],[Fecha del movimiento]])</f>
        <v>2018</v>
      </c>
    </row>
    <row r="2710" spans="2:11" x14ac:dyDescent="0.2">
      <c r="B2710" s="8">
        <v>43304</v>
      </c>
      <c r="C2710" s="6" t="s">
        <v>3523</v>
      </c>
      <c r="D2710" s="6">
        <v>300609</v>
      </c>
      <c r="E2710" s="6" t="s">
        <v>433</v>
      </c>
      <c r="F2710" s="6" t="s">
        <v>21</v>
      </c>
      <c r="G2710" s="6" t="s">
        <v>10</v>
      </c>
      <c r="H2710" s="6" t="s">
        <v>917</v>
      </c>
      <c r="I2710" s="6">
        <v>-12</v>
      </c>
      <c r="J2710" s="13" t="str">
        <f>VLOOKUP(MONTH(Tabla7[[#This Row],[Fecha del movimiento]]),Tablas!$O$4:$P$15,2,0)</f>
        <v>Jul</v>
      </c>
      <c r="K2710" s="6">
        <f>YEAR(Tabla7[[#This Row],[Fecha del movimiento]])</f>
        <v>2018</v>
      </c>
    </row>
    <row r="2711" spans="2:11" x14ac:dyDescent="0.2">
      <c r="B2711" s="8">
        <v>43321</v>
      </c>
      <c r="C2711" s="6" t="s">
        <v>3524</v>
      </c>
      <c r="D2711" s="6">
        <v>300483</v>
      </c>
      <c r="E2711" s="6" t="s">
        <v>537</v>
      </c>
      <c r="F2711" s="6" t="s">
        <v>21</v>
      </c>
      <c r="G2711" s="6" t="s">
        <v>4</v>
      </c>
      <c r="H2711" s="6" t="s">
        <v>917</v>
      </c>
      <c r="I2711" s="6">
        <v>-5</v>
      </c>
      <c r="J2711" s="13" t="str">
        <f>VLOOKUP(MONTH(Tabla7[[#This Row],[Fecha del movimiento]]),Tablas!$O$4:$P$15,2,0)</f>
        <v>Ago</v>
      </c>
      <c r="K2711" s="6">
        <f>YEAR(Tabla7[[#This Row],[Fecha del movimiento]])</f>
        <v>2018</v>
      </c>
    </row>
    <row r="2712" spans="2:11" x14ac:dyDescent="0.2">
      <c r="B2712" s="8">
        <v>43310</v>
      </c>
      <c r="C2712" s="6" t="s">
        <v>3525</v>
      </c>
      <c r="D2712" s="6">
        <v>300726</v>
      </c>
      <c r="E2712" s="6" t="s">
        <v>332</v>
      </c>
      <c r="F2712" s="6" t="s">
        <v>21</v>
      </c>
      <c r="G2712" s="6" t="s">
        <v>3</v>
      </c>
      <c r="H2712" s="6" t="s">
        <v>917</v>
      </c>
      <c r="I2712" s="6">
        <v>-13</v>
      </c>
      <c r="J2712" s="13" t="str">
        <f>VLOOKUP(MONTH(Tabla7[[#This Row],[Fecha del movimiento]]),Tablas!$O$4:$P$15,2,0)</f>
        <v>Jul</v>
      </c>
      <c r="K2712" s="6">
        <f>YEAR(Tabla7[[#This Row],[Fecha del movimiento]])</f>
        <v>2018</v>
      </c>
    </row>
    <row r="2713" spans="2:11" x14ac:dyDescent="0.2">
      <c r="B2713" s="8">
        <v>43272</v>
      </c>
      <c r="C2713" s="6" t="s">
        <v>3526</v>
      </c>
      <c r="D2713" s="6">
        <v>301040</v>
      </c>
      <c r="E2713" s="6" t="s">
        <v>39</v>
      </c>
      <c r="F2713" s="6" t="s">
        <v>21</v>
      </c>
      <c r="G2713" s="6" t="s">
        <v>2</v>
      </c>
      <c r="H2713" s="6" t="s">
        <v>917</v>
      </c>
      <c r="I2713" s="6">
        <v>-16</v>
      </c>
      <c r="J2713" s="13" t="str">
        <f>VLOOKUP(MONTH(Tabla7[[#This Row],[Fecha del movimiento]]),Tablas!$O$4:$P$15,2,0)</f>
        <v>Jun</v>
      </c>
      <c r="K2713" s="6">
        <f>YEAR(Tabla7[[#This Row],[Fecha del movimiento]])</f>
        <v>2018</v>
      </c>
    </row>
    <row r="2714" spans="2:11" x14ac:dyDescent="0.2">
      <c r="B2714" s="8">
        <v>43293</v>
      </c>
      <c r="C2714" s="6" t="s">
        <v>3527</v>
      </c>
      <c r="D2714" s="6">
        <v>300614</v>
      </c>
      <c r="E2714" s="6" t="s">
        <v>428</v>
      </c>
      <c r="F2714" s="6" t="s">
        <v>21</v>
      </c>
      <c r="G2714" s="6" t="s">
        <v>2</v>
      </c>
      <c r="H2714" s="6" t="s">
        <v>923</v>
      </c>
      <c r="I2714" s="6">
        <v>20</v>
      </c>
      <c r="J2714" s="13" t="str">
        <f>VLOOKUP(MONTH(Tabla7[[#This Row],[Fecha del movimiento]]),Tablas!$O$4:$P$15,2,0)</f>
        <v>Jul</v>
      </c>
      <c r="K2714" s="6">
        <f>YEAR(Tabla7[[#This Row],[Fecha del movimiento]])</f>
        <v>2018</v>
      </c>
    </row>
    <row r="2715" spans="2:11" x14ac:dyDescent="0.2">
      <c r="B2715" s="8">
        <v>43195</v>
      </c>
      <c r="C2715" s="6" t="s">
        <v>3528</v>
      </c>
      <c r="D2715" s="6">
        <v>300317</v>
      </c>
      <c r="E2715" s="6" t="s">
        <v>652</v>
      </c>
      <c r="F2715" s="6" t="s">
        <v>21</v>
      </c>
      <c r="G2715" s="6" t="s">
        <v>5</v>
      </c>
      <c r="H2715" s="6" t="s">
        <v>917</v>
      </c>
      <c r="I2715" s="6">
        <v>-17</v>
      </c>
      <c r="J2715" s="13" t="str">
        <f>VLOOKUP(MONTH(Tabla7[[#This Row],[Fecha del movimiento]]),Tablas!$O$4:$P$15,2,0)</f>
        <v>Abr</v>
      </c>
      <c r="K2715" s="6">
        <f>YEAR(Tabla7[[#This Row],[Fecha del movimiento]])</f>
        <v>2018</v>
      </c>
    </row>
    <row r="2716" spans="2:11" x14ac:dyDescent="0.2">
      <c r="B2716" s="8">
        <v>43278</v>
      </c>
      <c r="C2716" s="6" t="s">
        <v>3529</v>
      </c>
      <c r="D2716" s="6">
        <v>300362</v>
      </c>
      <c r="E2716" s="6" t="s">
        <v>620</v>
      </c>
      <c r="F2716" s="6" t="s">
        <v>21</v>
      </c>
      <c r="G2716" s="6" t="s">
        <v>12</v>
      </c>
      <c r="H2716" s="6" t="s">
        <v>923</v>
      </c>
      <c r="I2716" s="6">
        <v>20</v>
      </c>
      <c r="J2716" s="13" t="str">
        <f>VLOOKUP(MONTH(Tabla7[[#This Row],[Fecha del movimiento]]),Tablas!$O$4:$P$15,2,0)</f>
        <v>Jun</v>
      </c>
      <c r="K2716" s="6">
        <f>YEAR(Tabla7[[#This Row],[Fecha del movimiento]])</f>
        <v>2018</v>
      </c>
    </row>
    <row r="2717" spans="2:11" x14ac:dyDescent="0.2">
      <c r="B2717" s="8">
        <v>43124</v>
      </c>
      <c r="C2717" s="6" t="s">
        <v>3530</v>
      </c>
      <c r="D2717" s="6">
        <v>301030</v>
      </c>
      <c r="E2717" s="6" t="s">
        <v>48</v>
      </c>
      <c r="F2717" s="6" t="s">
        <v>21</v>
      </c>
      <c r="G2717" s="6" t="s">
        <v>2</v>
      </c>
      <c r="H2717" s="6" t="s">
        <v>917</v>
      </c>
      <c r="I2717" s="6">
        <v>-6</v>
      </c>
      <c r="J2717" s="13" t="str">
        <f>VLOOKUP(MONTH(Tabla7[[#This Row],[Fecha del movimiento]]),Tablas!$O$4:$P$15,2,0)</f>
        <v>Ene</v>
      </c>
      <c r="K2717" s="6">
        <f>YEAR(Tabla7[[#This Row],[Fecha del movimiento]])</f>
        <v>2018</v>
      </c>
    </row>
    <row r="2718" spans="2:11" x14ac:dyDescent="0.2">
      <c r="B2718" s="8">
        <v>43303</v>
      </c>
      <c r="C2718" s="6" t="s">
        <v>3531</v>
      </c>
      <c r="D2718" s="6">
        <v>300688</v>
      </c>
      <c r="E2718" s="6" t="s">
        <v>366</v>
      </c>
      <c r="F2718" s="6" t="s">
        <v>21</v>
      </c>
      <c r="G2718" s="6" t="s">
        <v>1</v>
      </c>
      <c r="H2718" s="6" t="s">
        <v>917</v>
      </c>
      <c r="I2718" s="6">
        <v>-6</v>
      </c>
      <c r="J2718" s="13" t="str">
        <f>VLOOKUP(MONTH(Tabla7[[#This Row],[Fecha del movimiento]]),Tablas!$O$4:$P$15,2,0)</f>
        <v>Jul</v>
      </c>
      <c r="K2718" s="6">
        <f>YEAR(Tabla7[[#This Row],[Fecha del movimiento]])</f>
        <v>2018</v>
      </c>
    </row>
    <row r="2719" spans="2:11" x14ac:dyDescent="0.2">
      <c r="B2719" s="8">
        <v>43181</v>
      </c>
      <c r="C2719" s="6" t="s">
        <v>3532</v>
      </c>
      <c r="D2719" s="6">
        <v>300832</v>
      </c>
      <c r="E2719" s="6" t="s">
        <v>237</v>
      </c>
      <c r="F2719" s="6" t="s">
        <v>21</v>
      </c>
      <c r="G2719" s="6" t="s">
        <v>13</v>
      </c>
      <c r="H2719" s="6" t="s">
        <v>917</v>
      </c>
      <c r="I2719" s="6">
        <v>-8</v>
      </c>
      <c r="J2719" s="13" t="str">
        <f>VLOOKUP(MONTH(Tabla7[[#This Row],[Fecha del movimiento]]),Tablas!$O$4:$P$15,2,0)</f>
        <v>Mar</v>
      </c>
      <c r="K2719" s="6">
        <f>YEAR(Tabla7[[#This Row],[Fecha del movimiento]])</f>
        <v>2018</v>
      </c>
    </row>
    <row r="2720" spans="2:11" x14ac:dyDescent="0.2">
      <c r="B2720" s="8">
        <v>43305</v>
      </c>
      <c r="C2720" s="6" t="s">
        <v>3533</v>
      </c>
      <c r="D2720" s="6">
        <v>300476</v>
      </c>
      <c r="E2720" s="6" t="s">
        <v>160</v>
      </c>
      <c r="F2720" s="6" t="s">
        <v>21</v>
      </c>
      <c r="G2720" s="6" t="s">
        <v>3</v>
      </c>
      <c r="H2720" s="6" t="s">
        <v>917</v>
      </c>
      <c r="I2720" s="6">
        <v>-12</v>
      </c>
      <c r="J2720" s="13" t="str">
        <f>VLOOKUP(MONTH(Tabla7[[#This Row],[Fecha del movimiento]]),Tablas!$O$4:$P$15,2,0)</f>
        <v>Jul</v>
      </c>
      <c r="K2720" s="6">
        <f>YEAR(Tabla7[[#This Row],[Fecha del movimiento]])</f>
        <v>2018</v>
      </c>
    </row>
    <row r="2721" spans="2:11" x14ac:dyDescent="0.2">
      <c r="B2721" s="8">
        <v>43197</v>
      </c>
      <c r="C2721" s="6" t="s">
        <v>3534</v>
      </c>
      <c r="D2721" s="6">
        <v>300772</v>
      </c>
      <c r="E2721" s="6" t="s">
        <v>292</v>
      </c>
      <c r="F2721" s="6" t="s">
        <v>21</v>
      </c>
      <c r="G2721" s="6" t="s">
        <v>5</v>
      </c>
      <c r="H2721" s="6" t="s">
        <v>917</v>
      </c>
      <c r="I2721" s="6">
        <v>-5</v>
      </c>
      <c r="J2721" s="13" t="str">
        <f>VLOOKUP(MONTH(Tabla7[[#This Row],[Fecha del movimiento]]),Tablas!$O$4:$P$15,2,0)</f>
        <v>Abr</v>
      </c>
      <c r="K2721" s="6">
        <f>YEAR(Tabla7[[#This Row],[Fecha del movimiento]])</f>
        <v>2018</v>
      </c>
    </row>
    <row r="2722" spans="2:11" x14ac:dyDescent="0.2">
      <c r="B2722" s="8">
        <v>43231</v>
      </c>
      <c r="C2722" s="6" t="s">
        <v>3535</v>
      </c>
      <c r="D2722" s="6">
        <v>300019</v>
      </c>
      <c r="E2722" s="6" t="s">
        <v>394</v>
      </c>
      <c r="F2722" s="6" t="s">
        <v>21</v>
      </c>
      <c r="G2722" s="6" t="s">
        <v>3</v>
      </c>
      <c r="H2722" s="6" t="s">
        <v>917</v>
      </c>
      <c r="I2722" s="6">
        <v>-8</v>
      </c>
      <c r="J2722" s="13" t="str">
        <f>VLOOKUP(MONTH(Tabla7[[#This Row],[Fecha del movimiento]]),Tablas!$O$4:$P$15,2,0)</f>
        <v>May</v>
      </c>
      <c r="K2722" s="6">
        <f>YEAR(Tabla7[[#This Row],[Fecha del movimiento]])</f>
        <v>2018</v>
      </c>
    </row>
    <row r="2723" spans="2:11" x14ac:dyDescent="0.2">
      <c r="B2723" s="8">
        <v>43106</v>
      </c>
      <c r="C2723" s="6" t="s">
        <v>3536</v>
      </c>
      <c r="D2723" s="6">
        <v>300812</v>
      </c>
      <c r="E2723" s="6" t="s">
        <v>255</v>
      </c>
      <c r="F2723" s="6" t="s">
        <v>21</v>
      </c>
      <c r="G2723" s="6" t="s">
        <v>11</v>
      </c>
      <c r="H2723" s="6" t="s">
        <v>923</v>
      </c>
      <c r="I2723" s="6">
        <v>10</v>
      </c>
      <c r="J2723" s="13" t="str">
        <f>VLOOKUP(MONTH(Tabla7[[#This Row],[Fecha del movimiento]]),Tablas!$O$4:$P$15,2,0)</f>
        <v>Ene</v>
      </c>
      <c r="K2723" s="6">
        <f>YEAR(Tabla7[[#This Row],[Fecha del movimiento]])</f>
        <v>2018</v>
      </c>
    </row>
    <row r="2724" spans="2:11" x14ac:dyDescent="0.2">
      <c r="B2724" s="8">
        <v>43121</v>
      </c>
      <c r="C2724" s="6" t="s">
        <v>3537</v>
      </c>
      <c r="D2724" s="6">
        <v>300590</v>
      </c>
      <c r="E2724" s="6" t="s">
        <v>445</v>
      </c>
      <c r="F2724" s="6" t="s">
        <v>21</v>
      </c>
      <c r="G2724" s="6" t="s">
        <v>8</v>
      </c>
      <c r="H2724" s="6" t="s">
        <v>923</v>
      </c>
      <c r="I2724" s="6">
        <v>15</v>
      </c>
      <c r="J2724" s="13" t="str">
        <f>VLOOKUP(MONTH(Tabla7[[#This Row],[Fecha del movimiento]]),Tablas!$O$4:$P$15,2,0)</f>
        <v>Ene</v>
      </c>
      <c r="K2724" s="6">
        <f>YEAR(Tabla7[[#This Row],[Fecha del movimiento]])</f>
        <v>2018</v>
      </c>
    </row>
    <row r="2725" spans="2:11" x14ac:dyDescent="0.2">
      <c r="B2725" s="8">
        <v>43294</v>
      </c>
      <c r="C2725" s="6" t="s">
        <v>3538</v>
      </c>
      <c r="D2725" s="6">
        <v>300782</v>
      </c>
      <c r="E2725" s="6" t="s">
        <v>283</v>
      </c>
      <c r="F2725" s="6" t="s">
        <v>21</v>
      </c>
      <c r="G2725" s="6" t="s">
        <v>5</v>
      </c>
      <c r="H2725" s="6" t="s">
        <v>917</v>
      </c>
      <c r="I2725" s="6">
        <v>-15</v>
      </c>
      <c r="J2725" s="13" t="str">
        <f>VLOOKUP(MONTH(Tabla7[[#This Row],[Fecha del movimiento]]),Tablas!$O$4:$P$15,2,0)</f>
        <v>Jul</v>
      </c>
      <c r="K2725" s="6">
        <f>YEAR(Tabla7[[#This Row],[Fecha del movimiento]])</f>
        <v>2018</v>
      </c>
    </row>
    <row r="2726" spans="2:11" x14ac:dyDescent="0.2">
      <c r="B2726" s="8">
        <v>43200</v>
      </c>
      <c r="C2726" s="6" t="s">
        <v>3539</v>
      </c>
      <c r="D2726" s="6">
        <v>300889</v>
      </c>
      <c r="E2726" s="6" t="s">
        <v>183</v>
      </c>
      <c r="F2726" s="6" t="s">
        <v>21</v>
      </c>
      <c r="G2726" s="6" t="s">
        <v>1</v>
      </c>
      <c r="H2726" s="6" t="s">
        <v>917</v>
      </c>
      <c r="I2726" s="6">
        <v>-8</v>
      </c>
      <c r="J2726" s="13" t="str">
        <f>VLOOKUP(MONTH(Tabla7[[#This Row],[Fecha del movimiento]]),Tablas!$O$4:$P$15,2,0)</f>
        <v>Abr</v>
      </c>
      <c r="K2726" s="6">
        <f>YEAR(Tabla7[[#This Row],[Fecha del movimiento]])</f>
        <v>2018</v>
      </c>
    </row>
    <row r="2727" spans="2:11" x14ac:dyDescent="0.2">
      <c r="B2727" s="8">
        <v>43233</v>
      </c>
      <c r="C2727" s="6" t="s">
        <v>3540</v>
      </c>
      <c r="D2727" s="6">
        <v>301005</v>
      </c>
      <c r="E2727" s="6" t="s">
        <v>72</v>
      </c>
      <c r="F2727" s="6" t="s">
        <v>21</v>
      </c>
      <c r="G2727" s="6" t="s">
        <v>3</v>
      </c>
      <c r="H2727" s="6" t="s">
        <v>923</v>
      </c>
      <c r="I2727" s="6">
        <v>11</v>
      </c>
      <c r="J2727" s="13" t="str">
        <f>VLOOKUP(MONTH(Tabla7[[#This Row],[Fecha del movimiento]]),Tablas!$O$4:$P$15,2,0)</f>
        <v>May</v>
      </c>
      <c r="K2727" s="6">
        <f>YEAR(Tabla7[[#This Row],[Fecha del movimiento]])</f>
        <v>2018</v>
      </c>
    </row>
    <row r="2728" spans="2:11" x14ac:dyDescent="0.2">
      <c r="B2728" s="8">
        <v>43194</v>
      </c>
      <c r="C2728" s="6" t="s">
        <v>3541</v>
      </c>
      <c r="D2728" s="6">
        <v>300492</v>
      </c>
      <c r="E2728" s="6" t="s">
        <v>529</v>
      </c>
      <c r="F2728" s="6" t="s">
        <v>21</v>
      </c>
      <c r="G2728" s="6" t="s">
        <v>2</v>
      </c>
      <c r="H2728" s="6" t="s">
        <v>923</v>
      </c>
      <c r="I2728" s="6">
        <v>15</v>
      </c>
      <c r="J2728" s="13" t="str">
        <f>VLOOKUP(MONTH(Tabla7[[#This Row],[Fecha del movimiento]]),Tablas!$O$4:$P$15,2,0)</f>
        <v>Abr</v>
      </c>
      <c r="K2728" s="6">
        <f>YEAR(Tabla7[[#This Row],[Fecha del movimiento]])</f>
        <v>2018</v>
      </c>
    </row>
    <row r="2729" spans="2:11" x14ac:dyDescent="0.2">
      <c r="B2729" s="8">
        <v>43234</v>
      </c>
      <c r="C2729" s="6" t="s">
        <v>3542</v>
      </c>
      <c r="D2729" s="6">
        <v>300294</v>
      </c>
      <c r="E2729" s="6" t="s">
        <v>664</v>
      </c>
      <c r="F2729" s="6" t="s">
        <v>21</v>
      </c>
      <c r="G2729" s="6" t="s">
        <v>13</v>
      </c>
      <c r="H2729" s="6" t="s">
        <v>917</v>
      </c>
      <c r="I2729" s="6">
        <v>-6</v>
      </c>
      <c r="J2729" s="13" t="str">
        <f>VLOOKUP(MONTH(Tabla7[[#This Row],[Fecha del movimiento]]),Tablas!$O$4:$P$15,2,0)</f>
        <v>May</v>
      </c>
      <c r="K2729" s="6">
        <f>YEAR(Tabla7[[#This Row],[Fecha del movimiento]])</f>
        <v>2018</v>
      </c>
    </row>
    <row r="2730" spans="2:11" x14ac:dyDescent="0.2">
      <c r="B2730" s="8">
        <v>43192</v>
      </c>
      <c r="C2730" s="6" t="s">
        <v>3036</v>
      </c>
      <c r="D2730" s="6">
        <v>300756</v>
      </c>
      <c r="E2730" s="6" t="s">
        <v>84</v>
      </c>
      <c r="F2730" s="6" t="s">
        <v>21</v>
      </c>
      <c r="G2730" s="6" t="s">
        <v>2</v>
      </c>
      <c r="H2730" s="6" t="s">
        <v>923</v>
      </c>
      <c r="I2730" s="6">
        <v>20</v>
      </c>
      <c r="J2730" s="13" t="str">
        <f>VLOOKUP(MONTH(Tabla7[[#This Row],[Fecha del movimiento]]),Tablas!$O$4:$P$15,2,0)</f>
        <v>Abr</v>
      </c>
      <c r="K2730" s="6">
        <f>YEAR(Tabla7[[#This Row],[Fecha del movimiento]])</f>
        <v>2018</v>
      </c>
    </row>
    <row r="2731" spans="2:11" x14ac:dyDescent="0.2">
      <c r="B2731" s="8">
        <v>43242</v>
      </c>
      <c r="C2731" s="6" t="s">
        <v>3543</v>
      </c>
      <c r="D2731" s="6">
        <v>300173</v>
      </c>
      <c r="E2731" s="6" t="s">
        <v>48</v>
      </c>
      <c r="F2731" s="6" t="s">
        <v>21</v>
      </c>
      <c r="G2731" s="6" t="s">
        <v>2</v>
      </c>
      <c r="H2731" s="6" t="s">
        <v>917</v>
      </c>
      <c r="I2731" s="6">
        <v>-11</v>
      </c>
      <c r="J2731" s="13" t="str">
        <f>VLOOKUP(MONTH(Tabla7[[#This Row],[Fecha del movimiento]]),Tablas!$O$4:$P$15,2,0)</f>
        <v>May</v>
      </c>
      <c r="K2731" s="6">
        <f>YEAR(Tabla7[[#This Row],[Fecha del movimiento]])</f>
        <v>2018</v>
      </c>
    </row>
    <row r="2732" spans="2:11" x14ac:dyDescent="0.2">
      <c r="B2732" s="8">
        <v>43197</v>
      </c>
      <c r="C2732" s="6" t="s">
        <v>3544</v>
      </c>
      <c r="D2732" s="6">
        <v>301023</v>
      </c>
      <c r="E2732" s="6" t="s">
        <v>54</v>
      </c>
      <c r="F2732" s="6" t="s">
        <v>21</v>
      </c>
      <c r="G2732" s="6" t="s">
        <v>7</v>
      </c>
      <c r="H2732" s="6" t="s">
        <v>917</v>
      </c>
      <c r="I2732" s="6">
        <v>-10</v>
      </c>
      <c r="J2732" s="13" t="str">
        <f>VLOOKUP(MONTH(Tabla7[[#This Row],[Fecha del movimiento]]),Tablas!$O$4:$P$15,2,0)</f>
        <v>Abr</v>
      </c>
      <c r="K2732" s="6">
        <f>YEAR(Tabla7[[#This Row],[Fecha del movimiento]])</f>
        <v>2018</v>
      </c>
    </row>
    <row r="2733" spans="2:11" x14ac:dyDescent="0.2">
      <c r="B2733" s="8">
        <v>43288</v>
      </c>
      <c r="C2733" s="6" t="s">
        <v>3545</v>
      </c>
      <c r="D2733" s="6">
        <v>300019</v>
      </c>
      <c r="E2733" s="6" t="s">
        <v>394</v>
      </c>
      <c r="F2733" s="6" t="s">
        <v>21</v>
      </c>
      <c r="G2733" s="6" t="s">
        <v>3</v>
      </c>
      <c r="H2733" s="6" t="s">
        <v>917</v>
      </c>
      <c r="I2733" s="6">
        <v>-6</v>
      </c>
      <c r="J2733" s="13" t="str">
        <f>VLOOKUP(MONTH(Tabla7[[#This Row],[Fecha del movimiento]]),Tablas!$O$4:$P$15,2,0)</f>
        <v>Jul</v>
      </c>
      <c r="K2733" s="6">
        <f>YEAR(Tabla7[[#This Row],[Fecha del movimiento]])</f>
        <v>2018</v>
      </c>
    </row>
    <row r="2734" spans="2:11" x14ac:dyDescent="0.2">
      <c r="B2734" s="8">
        <v>43118</v>
      </c>
      <c r="C2734" s="6" t="s">
        <v>3546</v>
      </c>
      <c r="D2734" s="6">
        <v>300646</v>
      </c>
      <c r="E2734" s="6" t="s">
        <v>399</v>
      </c>
      <c r="F2734" s="6" t="s">
        <v>21</v>
      </c>
      <c r="G2734" s="6" t="s">
        <v>10</v>
      </c>
      <c r="H2734" s="6" t="s">
        <v>923</v>
      </c>
      <c r="I2734" s="6">
        <v>20</v>
      </c>
      <c r="J2734" s="13" t="str">
        <f>VLOOKUP(MONTH(Tabla7[[#This Row],[Fecha del movimiento]]),Tablas!$O$4:$P$15,2,0)</f>
        <v>Ene</v>
      </c>
      <c r="K2734" s="6">
        <f>YEAR(Tabla7[[#This Row],[Fecha del movimiento]])</f>
        <v>2018</v>
      </c>
    </row>
    <row r="2735" spans="2:11" x14ac:dyDescent="0.2">
      <c r="B2735" s="8">
        <v>43167</v>
      </c>
      <c r="C2735" s="6" t="s">
        <v>3547</v>
      </c>
      <c r="D2735" s="6">
        <v>300919</v>
      </c>
      <c r="E2735" s="6" t="s">
        <v>153</v>
      </c>
      <c r="F2735" s="6" t="s">
        <v>21</v>
      </c>
      <c r="G2735" s="6" t="s">
        <v>4</v>
      </c>
      <c r="H2735" s="6" t="s">
        <v>923</v>
      </c>
      <c r="I2735" s="6">
        <v>20</v>
      </c>
      <c r="J2735" s="13" t="str">
        <f>VLOOKUP(MONTH(Tabla7[[#This Row],[Fecha del movimiento]]),Tablas!$O$4:$P$15,2,0)</f>
        <v>Mar</v>
      </c>
      <c r="K2735" s="6">
        <f>YEAR(Tabla7[[#This Row],[Fecha del movimiento]])</f>
        <v>2018</v>
      </c>
    </row>
    <row r="2736" spans="2:11" x14ac:dyDescent="0.2">
      <c r="B2736" s="8">
        <v>43319</v>
      </c>
      <c r="C2736" s="6" t="s">
        <v>3548</v>
      </c>
      <c r="D2736" s="6">
        <v>300025</v>
      </c>
      <c r="E2736" s="6" t="s">
        <v>807</v>
      </c>
      <c r="F2736" s="6" t="s">
        <v>21</v>
      </c>
      <c r="G2736" s="6" t="s">
        <v>11</v>
      </c>
      <c r="H2736" s="6" t="s">
        <v>923</v>
      </c>
      <c r="I2736" s="6">
        <v>14</v>
      </c>
      <c r="J2736" s="13" t="str">
        <f>VLOOKUP(MONTH(Tabla7[[#This Row],[Fecha del movimiento]]),Tablas!$O$4:$P$15,2,0)</f>
        <v>Ago</v>
      </c>
      <c r="K2736" s="6">
        <f>YEAR(Tabla7[[#This Row],[Fecha del movimiento]])</f>
        <v>2018</v>
      </c>
    </row>
    <row r="2737" spans="2:11" x14ac:dyDescent="0.2">
      <c r="B2737" s="8">
        <v>43331</v>
      </c>
      <c r="C2737" s="6" t="s">
        <v>3549</v>
      </c>
      <c r="D2737" s="6">
        <v>300784</v>
      </c>
      <c r="E2737" s="6" t="s">
        <v>281</v>
      </c>
      <c r="F2737" s="6" t="s">
        <v>21</v>
      </c>
      <c r="G2737" s="6" t="s">
        <v>1</v>
      </c>
      <c r="H2737" s="6" t="s">
        <v>917</v>
      </c>
      <c r="I2737" s="6">
        <v>-9</v>
      </c>
      <c r="J2737" s="13" t="str">
        <f>VLOOKUP(MONTH(Tabla7[[#This Row],[Fecha del movimiento]]),Tablas!$O$4:$P$15,2,0)</f>
        <v>Ago</v>
      </c>
      <c r="K2737" s="6">
        <f>YEAR(Tabla7[[#This Row],[Fecha del movimiento]])</f>
        <v>2018</v>
      </c>
    </row>
    <row r="2738" spans="2:11" x14ac:dyDescent="0.2">
      <c r="B2738" s="8">
        <v>43188</v>
      </c>
      <c r="C2738" s="6" t="s">
        <v>3550</v>
      </c>
      <c r="D2738" s="6">
        <v>300348</v>
      </c>
      <c r="E2738" s="6" t="s">
        <v>621</v>
      </c>
      <c r="F2738" s="6" t="s">
        <v>21</v>
      </c>
      <c r="G2738" s="6" t="s">
        <v>3</v>
      </c>
      <c r="H2738" s="6" t="s">
        <v>923</v>
      </c>
      <c r="I2738" s="6">
        <v>11</v>
      </c>
      <c r="J2738" s="13" t="str">
        <f>VLOOKUP(MONTH(Tabla7[[#This Row],[Fecha del movimiento]]),Tablas!$O$4:$P$15,2,0)</f>
        <v>Mar</v>
      </c>
      <c r="K2738" s="6">
        <f>YEAR(Tabla7[[#This Row],[Fecha del movimiento]])</f>
        <v>2018</v>
      </c>
    </row>
    <row r="2739" spans="2:11" x14ac:dyDescent="0.2">
      <c r="B2739" s="8">
        <v>43127</v>
      </c>
      <c r="C2739" s="6" t="s">
        <v>3551</v>
      </c>
      <c r="D2739" s="6">
        <v>300094</v>
      </c>
      <c r="E2739" s="6" t="s">
        <v>775</v>
      </c>
      <c r="F2739" s="6" t="s">
        <v>21</v>
      </c>
      <c r="G2739" s="6" t="s">
        <v>6</v>
      </c>
      <c r="H2739" s="6" t="s">
        <v>923</v>
      </c>
      <c r="I2739" s="6">
        <v>17</v>
      </c>
      <c r="J2739" s="13" t="str">
        <f>VLOOKUP(MONTH(Tabla7[[#This Row],[Fecha del movimiento]]),Tablas!$O$4:$P$15,2,0)</f>
        <v>Ene</v>
      </c>
      <c r="K2739" s="6">
        <f>YEAR(Tabla7[[#This Row],[Fecha del movimiento]])</f>
        <v>2018</v>
      </c>
    </row>
    <row r="2740" spans="2:11" x14ac:dyDescent="0.2">
      <c r="B2740" s="8">
        <v>43264</v>
      </c>
      <c r="C2740" s="6" t="s">
        <v>3552</v>
      </c>
      <c r="D2740" s="6">
        <v>300027</v>
      </c>
      <c r="E2740" s="6" t="s">
        <v>805</v>
      </c>
      <c r="F2740" s="6" t="s">
        <v>21</v>
      </c>
      <c r="G2740" s="6" t="s">
        <v>11</v>
      </c>
      <c r="H2740" s="6" t="s">
        <v>917</v>
      </c>
      <c r="I2740" s="6">
        <v>-13</v>
      </c>
      <c r="J2740" s="13" t="str">
        <f>VLOOKUP(MONTH(Tabla7[[#This Row],[Fecha del movimiento]]),Tablas!$O$4:$P$15,2,0)</f>
        <v>Jun</v>
      </c>
      <c r="K2740" s="6">
        <f>YEAR(Tabla7[[#This Row],[Fecha del movimiento]])</f>
        <v>2018</v>
      </c>
    </row>
    <row r="2741" spans="2:11" x14ac:dyDescent="0.2">
      <c r="B2741" s="8">
        <v>43142</v>
      </c>
      <c r="C2741" s="6" t="s">
        <v>3553</v>
      </c>
      <c r="D2741" s="6">
        <v>300306</v>
      </c>
      <c r="E2741" s="6" t="s">
        <v>541</v>
      </c>
      <c r="F2741" s="6" t="s">
        <v>21</v>
      </c>
      <c r="G2741" s="6" t="s">
        <v>13</v>
      </c>
      <c r="H2741" s="6" t="s">
        <v>923</v>
      </c>
      <c r="I2741" s="6">
        <v>14</v>
      </c>
      <c r="J2741" s="13" t="str">
        <f>VLOOKUP(MONTH(Tabla7[[#This Row],[Fecha del movimiento]]),Tablas!$O$4:$P$15,2,0)</f>
        <v>Feb</v>
      </c>
      <c r="K2741" s="6">
        <f>YEAR(Tabla7[[#This Row],[Fecha del movimiento]])</f>
        <v>2018</v>
      </c>
    </row>
    <row r="2742" spans="2:11" x14ac:dyDescent="0.2">
      <c r="B2742" s="8">
        <v>43185</v>
      </c>
      <c r="C2742" s="6" t="s">
        <v>3554</v>
      </c>
      <c r="D2742" s="6">
        <v>300768</v>
      </c>
      <c r="E2742" s="6" t="s">
        <v>296</v>
      </c>
      <c r="F2742" s="6" t="s">
        <v>21</v>
      </c>
      <c r="G2742" s="6" t="s">
        <v>1</v>
      </c>
      <c r="H2742" s="6" t="s">
        <v>923</v>
      </c>
      <c r="I2742" s="6">
        <v>11</v>
      </c>
      <c r="J2742" s="13" t="str">
        <f>VLOOKUP(MONTH(Tabla7[[#This Row],[Fecha del movimiento]]),Tablas!$O$4:$P$15,2,0)</f>
        <v>Mar</v>
      </c>
      <c r="K2742" s="6">
        <f>YEAR(Tabla7[[#This Row],[Fecha del movimiento]])</f>
        <v>2018</v>
      </c>
    </row>
    <row r="2743" spans="2:11" x14ac:dyDescent="0.2">
      <c r="B2743" s="8">
        <v>43322</v>
      </c>
      <c r="C2743" s="6" t="s">
        <v>3555</v>
      </c>
      <c r="D2743" s="6">
        <v>300813</v>
      </c>
      <c r="E2743" s="6" t="s">
        <v>209</v>
      </c>
      <c r="F2743" s="6" t="s">
        <v>21</v>
      </c>
      <c r="G2743" s="6" t="s">
        <v>11</v>
      </c>
      <c r="H2743" s="6" t="s">
        <v>917</v>
      </c>
      <c r="I2743" s="6">
        <v>-5</v>
      </c>
      <c r="J2743" s="13" t="str">
        <f>VLOOKUP(MONTH(Tabla7[[#This Row],[Fecha del movimiento]]),Tablas!$O$4:$P$15,2,0)</f>
        <v>Ago</v>
      </c>
      <c r="K2743" s="6">
        <f>YEAR(Tabla7[[#This Row],[Fecha del movimiento]])</f>
        <v>2018</v>
      </c>
    </row>
    <row r="2744" spans="2:11" x14ac:dyDescent="0.2">
      <c r="B2744" s="8">
        <v>43240</v>
      </c>
      <c r="C2744" s="6" t="s">
        <v>3556</v>
      </c>
      <c r="D2744" s="6">
        <v>300303</v>
      </c>
      <c r="E2744" s="6" t="s">
        <v>621</v>
      </c>
      <c r="F2744" s="6" t="s">
        <v>21</v>
      </c>
      <c r="G2744" s="6" t="s">
        <v>3</v>
      </c>
      <c r="H2744" s="6" t="s">
        <v>917</v>
      </c>
      <c r="I2744" s="6">
        <v>-6</v>
      </c>
      <c r="J2744" s="13" t="str">
        <f>VLOOKUP(MONTH(Tabla7[[#This Row],[Fecha del movimiento]]),Tablas!$O$4:$P$15,2,0)</f>
        <v>May</v>
      </c>
      <c r="K2744" s="6">
        <f>YEAR(Tabla7[[#This Row],[Fecha del movimiento]])</f>
        <v>2018</v>
      </c>
    </row>
    <row r="2745" spans="2:11" x14ac:dyDescent="0.2">
      <c r="B2745" s="8">
        <v>43340</v>
      </c>
      <c r="C2745" s="6" t="s">
        <v>3557</v>
      </c>
      <c r="D2745" s="6">
        <v>300634</v>
      </c>
      <c r="E2745" s="6" t="s">
        <v>410</v>
      </c>
      <c r="F2745" s="6" t="s">
        <v>21</v>
      </c>
      <c r="G2745" s="6" t="s">
        <v>13</v>
      </c>
      <c r="H2745" s="6" t="s">
        <v>923</v>
      </c>
      <c r="I2745" s="6">
        <v>10</v>
      </c>
      <c r="J2745" s="13" t="str">
        <f>VLOOKUP(MONTH(Tabla7[[#This Row],[Fecha del movimiento]]),Tablas!$O$4:$P$15,2,0)</f>
        <v>Ago</v>
      </c>
      <c r="K2745" s="6">
        <f>YEAR(Tabla7[[#This Row],[Fecha del movimiento]])</f>
        <v>2018</v>
      </c>
    </row>
    <row r="2746" spans="2:11" x14ac:dyDescent="0.2">
      <c r="B2746" s="8">
        <v>43268</v>
      </c>
      <c r="C2746" s="6" t="s">
        <v>3558</v>
      </c>
      <c r="D2746" s="6">
        <v>300944</v>
      </c>
      <c r="E2746" s="6" t="s">
        <v>131</v>
      </c>
      <c r="F2746" s="6" t="s">
        <v>21</v>
      </c>
      <c r="G2746" s="6" t="s">
        <v>7</v>
      </c>
      <c r="H2746" s="6" t="s">
        <v>917</v>
      </c>
      <c r="I2746" s="6">
        <v>-14</v>
      </c>
      <c r="J2746" s="13" t="str">
        <f>VLOOKUP(MONTH(Tabla7[[#This Row],[Fecha del movimiento]]),Tablas!$O$4:$P$15,2,0)</f>
        <v>Jun</v>
      </c>
      <c r="K2746" s="6">
        <f>YEAR(Tabla7[[#This Row],[Fecha del movimiento]])</f>
        <v>2018</v>
      </c>
    </row>
    <row r="2747" spans="2:11" x14ac:dyDescent="0.2">
      <c r="B2747" s="8">
        <v>43194</v>
      </c>
      <c r="C2747" s="6" t="s">
        <v>3559</v>
      </c>
      <c r="D2747" s="6">
        <v>300880</v>
      </c>
      <c r="E2747" s="6" t="s">
        <v>192</v>
      </c>
      <c r="F2747" s="6" t="s">
        <v>21</v>
      </c>
      <c r="G2747" s="6" t="s">
        <v>7</v>
      </c>
      <c r="H2747" s="6" t="s">
        <v>917</v>
      </c>
      <c r="I2747" s="6">
        <v>-6</v>
      </c>
      <c r="J2747" s="13" t="str">
        <f>VLOOKUP(MONTH(Tabla7[[#This Row],[Fecha del movimiento]]),Tablas!$O$4:$P$15,2,0)</f>
        <v>Abr</v>
      </c>
      <c r="K2747" s="6">
        <f>YEAR(Tabla7[[#This Row],[Fecha del movimiento]])</f>
        <v>2018</v>
      </c>
    </row>
    <row r="2748" spans="2:11" x14ac:dyDescent="0.2">
      <c r="B2748" s="8">
        <v>43220</v>
      </c>
      <c r="C2748" s="6" t="s">
        <v>3560</v>
      </c>
      <c r="D2748" s="6">
        <v>300555</v>
      </c>
      <c r="E2748" s="6" t="s">
        <v>129</v>
      </c>
      <c r="F2748" s="6" t="s">
        <v>21</v>
      </c>
      <c r="G2748" s="6" t="s">
        <v>13</v>
      </c>
      <c r="H2748" s="6" t="s">
        <v>917</v>
      </c>
      <c r="I2748" s="6">
        <v>-10</v>
      </c>
      <c r="J2748" s="13" t="str">
        <f>VLOOKUP(MONTH(Tabla7[[#This Row],[Fecha del movimiento]]),Tablas!$O$4:$P$15,2,0)</f>
        <v>Abr</v>
      </c>
      <c r="K2748" s="6">
        <f>YEAR(Tabla7[[#This Row],[Fecha del movimiento]])</f>
        <v>2018</v>
      </c>
    </row>
    <row r="2749" spans="2:11" x14ac:dyDescent="0.2">
      <c r="B2749" s="8">
        <v>43336</v>
      </c>
      <c r="C2749" s="6" t="s">
        <v>3561</v>
      </c>
      <c r="D2749" s="6">
        <v>300377</v>
      </c>
      <c r="E2749" s="6" t="s">
        <v>613</v>
      </c>
      <c r="F2749" s="6" t="s">
        <v>21</v>
      </c>
      <c r="G2749" s="6" t="s">
        <v>11</v>
      </c>
      <c r="H2749" s="6" t="s">
        <v>923</v>
      </c>
      <c r="I2749" s="6">
        <v>11</v>
      </c>
      <c r="J2749" s="13" t="str">
        <f>VLOOKUP(MONTH(Tabla7[[#This Row],[Fecha del movimiento]]),Tablas!$O$4:$P$15,2,0)</f>
        <v>Ago</v>
      </c>
      <c r="K2749" s="6">
        <f>YEAR(Tabla7[[#This Row],[Fecha del movimiento]])</f>
        <v>2018</v>
      </c>
    </row>
    <row r="2750" spans="2:11" x14ac:dyDescent="0.2">
      <c r="B2750" s="8">
        <v>43146</v>
      </c>
      <c r="C2750" s="6" t="s">
        <v>3562</v>
      </c>
      <c r="D2750" s="6">
        <v>300300</v>
      </c>
      <c r="E2750" s="6" t="s">
        <v>582</v>
      </c>
      <c r="F2750" s="6" t="s">
        <v>21</v>
      </c>
      <c r="G2750" s="6" t="s">
        <v>0</v>
      </c>
      <c r="H2750" s="6" t="s">
        <v>923</v>
      </c>
      <c r="I2750" s="6">
        <v>11</v>
      </c>
      <c r="J2750" s="13" t="str">
        <f>VLOOKUP(MONTH(Tabla7[[#This Row],[Fecha del movimiento]]),Tablas!$O$4:$P$15,2,0)</f>
        <v>Feb</v>
      </c>
      <c r="K2750" s="6">
        <f>YEAR(Tabla7[[#This Row],[Fecha del movimiento]])</f>
        <v>2018</v>
      </c>
    </row>
    <row r="2751" spans="2:11" x14ac:dyDescent="0.2">
      <c r="B2751" s="8">
        <v>43264</v>
      </c>
      <c r="C2751" s="6" t="s">
        <v>3563</v>
      </c>
      <c r="D2751" s="6">
        <v>300877</v>
      </c>
      <c r="E2751" s="6" t="s">
        <v>138</v>
      </c>
      <c r="F2751" s="6" t="s">
        <v>21</v>
      </c>
      <c r="G2751" s="6" t="s">
        <v>10</v>
      </c>
      <c r="H2751" s="6" t="s">
        <v>923</v>
      </c>
      <c r="I2751" s="6">
        <v>13</v>
      </c>
      <c r="J2751" s="13" t="str">
        <f>VLOOKUP(MONTH(Tabla7[[#This Row],[Fecha del movimiento]]),Tablas!$O$4:$P$15,2,0)</f>
        <v>Jun</v>
      </c>
      <c r="K2751" s="6">
        <f>YEAR(Tabla7[[#This Row],[Fecha del movimiento]])</f>
        <v>2018</v>
      </c>
    </row>
    <row r="2752" spans="2:11" x14ac:dyDescent="0.2">
      <c r="B2752" s="8">
        <v>43231</v>
      </c>
      <c r="C2752" s="6" t="s">
        <v>3564</v>
      </c>
      <c r="D2752" s="6">
        <v>300493</v>
      </c>
      <c r="E2752" s="6" t="s">
        <v>177</v>
      </c>
      <c r="F2752" s="6" t="s">
        <v>21</v>
      </c>
      <c r="G2752" s="6" t="s">
        <v>9</v>
      </c>
      <c r="H2752" s="6" t="s">
        <v>923</v>
      </c>
      <c r="I2752" s="6">
        <v>15</v>
      </c>
      <c r="J2752" s="13" t="str">
        <f>VLOOKUP(MONTH(Tabla7[[#This Row],[Fecha del movimiento]]),Tablas!$O$4:$P$15,2,0)</f>
        <v>May</v>
      </c>
      <c r="K2752" s="6">
        <f>YEAR(Tabla7[[#This Row],[Fecha del movimiento]])</f>
        <v>2018</v>
      </c>
    </row>
    <row r="2753" spans="2:11" x14ac:dyDescent="0.2">
      <c r="B2753" s="8">
        <v>43194</v>
      </c>
      <c r="C2753" s="6" t="s">
        <v>3565</v>
      </c>
      <c r="D2753" s="6">
        <v>300878</v>
      </c>
      <c r="E2753" s="6" t="s">
        <v>194</v>
      </c>
      <c r="F2753" s="6" t="s">
        <v>21</v>
      </c>
      <c r="G2753" s="6" t="s">
        <v>3</v>
      </c>
      <c r="H2753" s="6" t="s">
        <v>917</v>
      </c>
      <c r="I2753" s="6">
        <v>-15</v>
      </c>
      <c r="J2753" s="13" t="str">
        <f>VLOOKUP(MONTH(Tabla7[[#This Row],[Fecha del movimiento]]),Tablas!$O$4:$P$15,2,0)</f>
        <v>Abr</v>
      </c>
      <c r="K2753" s="6">
        <f>YEAR(Tabla7[[#This Row],[Fecha del movimiento]])</f>
        <v>2018</v>
      </c>
    </row>
    <row r="2754" spans="2:11" x14ac:dyDescent="0.2">
      <c r="B2754" s="8">
        <v>43104</v>
      </c>
      <c r="C2754" s="6" t="s">
        <v>3566</v>
      </c>
      <c r="D2754" s="6">
        <v>300042</v>
      </c>
      <c r="E2754" s="6" t="s">
        <v>203</v>
      </c>
      <c r="F2754" s="6" t="s">
        <v>21</v>
      </c>
      <c r="G2754" s="6" t="s">
        <v>6</v>
      </c>
      <c r="H2754" s="6" t="s">
        <v>923</v>
      </c>
      <c r="I2754" s="6">
        <v>18</v>
      </c>
      <c r="J2754" s="13" t="str">
        <f>VLOOKUP(MONTH(Tabla7[[#This Row],[Fecha del movimiento]]),Tablas!$O$4:$P$15,2,0)</f>
        <v>Ene</v>
      </c>
      <c r="K2754" s="6">
        <f>YEAR(Tabla7[[#This Row],[Fecha del movimiento]])</f>
        <v>2018</v>
      </c>
    </row>
    <row r="2755" spans="2:11" x14ac:dyDescent="0.2">
      <c r="B2755" s="8">
        <v>43327</v>
      </c>
      <c r="C2755" s="6" t="s">
        <v>3567</v>
      </c>
      <c r="D2755" s="6">
        <v>300727</v>
      </c>
      <c r="E2755" s="6" t="s">
        <v>331</v>
      </c>
      <c r="F2755" s="6" t="s">
        <v>21</v>
      </c>
      <c r="G2755" s="6" t="s">
        <v>10</v>
      </c>
      <c r="H2755" s="6" t="s">
        <v>917</v>
      </c>
      <c r="I2755" s="6">
        <v>-20</v>
      </c>
      <c r="J2755" s="13" t="str">
        <f>VLOOKUP(MONTH(Tabla7[[#This Row],[Fecha del movimiento]]),Tablas!$O$4:$P$15,2,0)</f>
        <v>Ago</v>
      </c>
      <c r="K2755" s="6">
        <f>YEAR(Tabla7[[#This Row],[Fecha del movimiento]])</f>
        <v>2018</v>
      </c>
    </row>
    <row r="2756" spans="2:11" x14ac:dyDescent="0.2">
      <c r="B2756" s="8">
        <v>43297</v>
      </c>
      <c r="C2756" s="6" t="s">
        <v>3568</v>
      </c>
      <c r="D2756" s="6">
        <v>300073</v>
      </c>
      <c r="E2756" s="6" t="s">
        <v>31</v>
      </c>
      <c r="F2756" s="6" t="s">
        <v>21</v>
      </c>
      <c r="G2756" s="6" t="s">
        <v>4</v>
      </c>
      <c r="H2756" s="6" t="s">
        <v>917</v>
      </c>
      <c r="I2756" s="6">
        <v>-11</v>
      </c>
      <c r="J2756" s="13" t="str">
        <f>VLOOKUP(MONTH(Tabla7[[#This Row],[Fecha del movimiento]]),Tablas!$O$4:$P$15,2,0)</f>
        <v>Jul</v>
      </c>
      <c r="K2756" s="6">
        <f>YEAR(Tabla7[[#This Row],[Fecha del movimiento]])</f>
        <v>2018</v>
      </c>
    </row>
    <row r="2757" spans="2:11" x14ac:dyDescent="0.2">
      <c r="B2757" s="8">
        <v>43123</v>
      </c>
      <c r="C2757" s="6" t="s">
        <v>3569</v>
      </c>
      <c r="D2757" s="6">
        <v>300889</v>
      </c>
      <c r="E2757" s="6" t="s">
        <v>183</v>
      </c>
      <c r="F2757" s="6" t="s">
        <v>21</v>
      </c>
      <c r="G2757" s="6" t="s">
        <v>1</v>
      </c>
      <c r="H2757" s="6" t="s">
        <v>917</v>
      </c>
      <c r="I2757" s="6">
        <v>-5</v>
      </c>
      <c r="J2757" s="13" t="str">
        <f>VLOOKUP(MONTH(Tabla7[[#This Row],[Fecha del movimiento]]),Tablas!$O$4:$P$15,2,0)</f>
        <v>Ene</v>
      </c>
      <c r="K2757" s="6">
        <f>YEAR(Tabla7[[#This Row],[Fecha del movimiento]])</f>
        <v>2018</v>
      </c>
    </row>
    <row r="2758" spans="2:11" x14ac:dyDescent="0.2">
      <c r="B2758" s="8">
        <v>43290</v>
      </c>
      <c r="C2758" s="6" t="s">
        <v>3570</v>
      </c>
      <c r="D2758" s="6">
        <v>300408</v>
      </c>
      <c r="E2758" s="6" t="s">
        <v>84</v>
      </c>
      <c r="F2758" s="6" t="s">
        <v>21</v>
      </c>
      <c r="G2758" s="6" t="s">
        <v>2</v>
      </c>
      <c r="H2758" s="6" t="s">
        <v>917</v>
      </c>
      <c r="I2758" s="6">
        <v>-5</v>
      </c>
      <c r="J2758" s="13" t="str">
        <f>VLOOKUP(MONTH(Tabla7[[#This Row],[Fecha del movimiento]]),Tablas!$O$4:$P$15,2,0)</f>
        <v>Jul</v>
      </c>
      <c r="K2758" s="6">
        <f>YEAR(Tabla7[[#This Row],[Fecha del movimiento]])</f>
        <v>2018</v>
      </c>
    </row>
    <row r="2759" spans="2:11" x14ac:dyDescent="0.2">
      <c r="B2759" s="8">
        <v>43144</v>
      </c>
      <c r="C2759" s="6" t="s">
        <v>3571</v>
      </c>
      <c r="D2759" s="6">
        <v>301052</v>
      </c>
      <c r="E2759" s="6" t="s">
        <v>27</v>
      </c>
      <c r="F2759" s="6" t="s">
        <v>21</v>
      </c>
      <c r="G2759" s="6" t="s">
        <v>7</v>
      </c>
      <c r="H2759" s="6" t="s">
        <v>917</v>
      </c>
      <c r="I2759" s="6">
        <v>-6</v>
      </c>
      <c r="J2759" s="13" t="str">
        <f>VLOOKUP(MONTH(Tabla7[[#This Row],[Fecha del movimiento]]),Tablas!$O$4:$P$15,2,0)</f>
        <v>Feb</v>
      </c>
      <c r="K2759" s="6">
        <f>YEAR(Tabla7[[#This Row],[Fecha del movimiento]])</f>
        <v>2018</v>
      </c>
    </row>
    <row r="2760" spans="2:11" x14ac:dyDescent="0.2">
      <c r="B2760" s="8">
        <v>43271</v>
      </c>
      <c r="C2760" s="6" t="s">
        <v>3572</v>
      </c>
      <c r="D2760" s="6">
        <v>300170</v>
      </c>
      <c r="E2760" s="6" t="s">
        <v>745</v>
      </c>
      <c r="F2760" s="6" t="s">
        <v>21</v>
      </c>
      <c r="G2760" s="6" t="s">
        <v>11</v>
      </c>
      <c r="H2760" s="6" t="s">
        <v>917</v>
      </c>
      <c r="I2760" s="6">
        <v>-7</v>
      </c>
      <c r="J2760" s="13" t="str">
        <f>VLOOKUP(MONTH(Tabla7[[#This Row],[Fecha del movimiento]]),Tablas!$O$4:$P$15,2,0)</f>
        <v>Jun</v>
      </c>
      <c r="K2760" s="6">
        <f>YEAR(Tabla7[[#This Row],[Fecha del movimiento]])</f>
        <v>2018</v>
      </c>
    </row>
    <row r="2761" spans="2:11" x14ac:dyDescent="0.2">
      <c r="B2761" s="8">
        <v>43286</v>
      </c>
      <c r="C2761" s="6" t="s">
        <v>952</v>
      </c>
      <c r="D2761" s="6">
        <v>300663</v>
      </c>
      <c r="E2761" s="6" t="s">
        <v>244</v>
      </c>
      <c r="F2761" s="6" t="s">
        <v>21</v>
      </c>
      <c r="G2761" s="6" t="s">
        <v>6</v>
      </c>
      <c r="H2761" s="6" t="s">
        <v>917</v>
      </c>
      <c r="I2761" s="6">
        <v>-14</v>
      </c>
      <c r="J2761" s="13" t="str">
        <f>VLOOKUP(MONTH(Tabla7[[#This Row],[Fecha del movimiento]]),Tablas!$O$4:$P$15,2,0)</f>
        <v>Jul</v>
      </c>
      <c r="K2761" s="6">
        <f>YEAR(Tabla7[[#This Row],[Fecha del movimiento]])</f>
        <v>2018</v>
      </c>
    </row>
    <row r="2762" spans="2:11" x14ac:dyDescent="0.2">
      <c r="B2762" s="8">
        <v>43154</v>
      </c>
      <c r="C2762" s="6" t="s">
        <v>3573</v>
      </c>
      <c r="D2762" s="6">
        <v>300315</v>
      </c>
      <c r="E2762" s="6" t="s">
        <v>559</v>
      </c>
      <c r="F2762" s="6" t="s">
        <v>21</v>
      </c>
      <c r="G2762" s="6" t="s">
        <v>5</v>
      </c>
      <c r="H2762" s="6" t="s">
        <v>917</v>
      </c>
      <c r="I2762" s="6">
        <v>-15</v>
      </c>
      <c r="J2762" s="13" t="str">
        <f>VLOOKUP(MONTH(Tabla7[[#This Row],[Fecha del movimiento]]),Tablas!$O$4:$P$15,2,0)</f>
        <v>Feb</v>
      </c>
      <c r="K2762" s="6">
        <f>YEAR(Tabla7[[#This Row],[Fecha del movimiento]])</f>
        <v>2018</v>
      </c>
    </row>
    <row r="2763" spans="2:11" x14ac:dyDescent="0.2">
      <c r="B2763" s="8">
        <v>43190</v>
      </c>
      <c r="C2763" s="6" t="s">
        <v>3574</v>
      </c>
      <c r="D2763" s="6">
        <v>300696</v>
      </c>
      <c r="E2763" s="6" t="s">
        <v>361</v>
      </c>
      <c r="F2763" s="6" t="s">
        <v>21</v>
      </c>
      <c r="G2763" s="6" t="s">
        <v>13</v>
      </c>
      <c r="H2763" s="6" t="s">
        <v>917</v>
      </c>
      <c r="I2763" s="6">
        <v>-5</v>
      </c>
      <c r="J2763" s="13" t="str">
        <f>VLOOKUP(MONTH(Tabla7[[#This Row],[Fecha del movimiento]]),Tablas!$O$4:$P$15,2,0)</f>
        <v>Mar</v>
      </c>
      <c r="K2763" s="6">
        <f>YEAR(Tabla7[[#This Row],[Fecha del movimiento]])</f>
        <v>2018</v>
      </c>
    </row>
    <row r="2764" spans="2:11" x14ac:dyDescent="0.2">
      <c r="B2764" s="8">
        <v>43229</v>
      </c>
      <c r="C2764" s="6" t="s">
        <v>3575</v>
      </c>
      <c r="D2764" s="6">
        <v>300022</v>
      </c>
      <c r="E2764" s="6" t="s">
        <v>82</v>
      </c>
      <c r="F2764" s="6" t="s">
        <v>21</v>
      </c>
      <c r="G2764" s="6" t="s">
        <v>10</v>
      </c>
      <c r="H2764" s="6" t="s">
        <v>917</v>
      </c>
      <c r="I2764" s="6">
        <v>-15</v>
      </c>
      <c r="J2764" s="13" t="str">
        <f>VLOOKUP(MONTH(Tabla7[[#This Row],[Fecha del movimiento]]),Tablas!$O$4:$P$15,2,0)</f>
        <v>May</v>
      </c>
      <c r="K2764" s="6">
        <f>YEAR(Tabla7[[#This Row],[Fecha del movimiento]])</f>
        <v>2018</v>
      </c>
    </row>
    <row r="2765" spans="2:11" x14ac:dyDescent="0.2">
      <c r="B2765" s="8">
        <v>43335</v>
      </c>
      <c r="C2765" s="6" t="s">
        <v>3576</v>
      </c>
      <c r="D2765" s="6">
        <v>300484</v>
      </c>
      <c r="E2765" s="6" t="s">
        <v>536</v>
      </c>
      <c r="F2765" s="6" t="s">
        <v>21</v>
      </c>
      <c r="G2765" s="6" t="s">
        <v>7</v>
      </c>
      <c r="H2765" s="6" t="s">
        <v>923</v>
      </c>
      <c r="I2765" s="6">
        <v>16</v>
      </c>
      <c r="J2765" s="13" t="str">
        <f>VLOOKUP(MONTH(Tabla7[[#This Row],[Fecha del movimiento]]),Tablas!$O$4:$P$15,2,0)</f>
        <v>Ago</v>
      </c>
      <c r="K2765" s="6">
        <f>YEAR(Tabla7[[#This Row],[Fecha del movimiento]])</f>
        <v>2018</v>
      </c>
    </row>
    <row r="2766" spans="2:11" x14ac:dyDescent="0.2">
      <c r="B2766" s="8">
        <v>43253</v>
      </c>
      <c r="C2766" s="6" t="s">
        <v>3577</v>
      </c>
      <c r="D2766" s="6">
        <v>300953</v>
      </c>
      <c r="E2766" s="6" t="s">
        <v>122</v>
      </c>
      <c r="F2766" s="6" t="s">
        <v>21</v>
      </c>
      <c r="G2766" s="6" t="s">
        <v>13</v>
      </c>
      <c r="H2766" s="6" t="s">
        <v>923</v>
      </c>
      <c r="I2766" s="6">
        <v>14</v>
      </c>
      <c r="J2766" s="13" t="str">
        <f>VLOOKUP(MONTH(Tabla7[[#This Row],[Fecha del movimiento]]),Tablas!$O$4:$P$15,2,0)</f>
        <v>Jun</v>
      </c>
      <c r="K2766" s="6">
        <f>YEAR(Tabla7[[#This Row],[Fecha del movimiento]])</f>
        <v>2018</v>
      </c>
    </row>
    <row r="2767" spans="2:11" x14ac:dyDescent="0.2">
      <c r="B2767" s="8">
        <v>43267</v>
      </c>
      <c r="C2767" s="6" t="s">
        <v>3578</v>
      </c>
      <c r="D2767" s="6">
        <v>300835</v>
      </c>
      <c r="E2767" s="6" t="s">
        <v>234</v>
      </c>
      <c r="F2767" s="6" t="s">
        <v>21</v>
      </c>
      <c r="G2767" s="6" t="s">
        <v>2</v>
      </c>
      <c r="H2767" s="6" t="s">
        <v>923</v>
      </c>
      <c r="I2767" s="6">
        <v>17</v>
      </c>
      <c r="J2767" s="13" t="str">
        <f>VLOOKUP(MONTH(Tabla7[[#This Row],[Fecha del movimiento]]),Tablas!$O$4:$P$15,2,0)</f>
        <v>Jun</v>
      </c>
      <c r="K2767" s="6">
        <f>YEAR(Tabla7[[#This Row],[Fecha del movimiento]])</f>
        <v>2018</v>
      </c>
    </row>
    <row r="2768" spans="2:11" x14ac:dyDescent="0.2">
      <c r="B2768" s="8">
        <v>43262</v>
      </c>
      <c r="C2768" s="6" t="s">
        <v>3579</v>
      </c>
      <c r="D2768" s="6">
        <v>301023</v>
      </c>
      <c r="E2768" s="6" t="s">
        <v>54</v>
      </c>
      <c r="F2768" s="6" t="s">
        <v>21</v>
      </c>
      <c r="G2768" s="6" t="s">
        <v>7</v>
      </c>
      <c r="H2768" s="6" t="s">
        <v>923</v>
      </c>
      <c r="I2768" s="6">
        <v>12</v>
      </c>
      <c r="J2768" s="13" t="str">
        <f>VLOOKUP(MONTH(Tabla7[[#This Row],[Fecha del movimiento]]),Tablas!$O$4:$P$15,2,0)</f>
        <v>Jun</v>
      </c>
      <c r="K2768" s="6">
        <f>YEAR(Tabla7[[#This Row],[Fecha del movimiento]])</f>
        <v>2018</v>
      </c>
    </row>
    <row r="2769" spans="2:11" x14ac:dyDescent="0.2">
      <c r="B2769" s="8">
        <v>43176</v>
      </c>
      <c r="C2769" s="6" t="s">
        <v>3580</v>
      </c>
      <c r="D2769" s="6">
        <v>300781</v>
      </c>
      <c r="E2769" s="6" t="s">
        <v>284</v>
      </c>
      <c r="F2769" s="6" t="s">
        <v>21</v>
      </c>
      <c r="G2769" s="6" t="s">
        <v>9</v>
      </c>
      <c r="H2769" s="6" t="s">
        <v>923</v>
      </c>
      <c r="I2769" s="6">
        <v>15</v>
      </c>
      <c r="J2769" s="13" t="str">
        <f>VLOOKUP(MONTH(Tabla7[[#This Row],[Fecha del movimiento]]),Tablas!$O$4:$P$15,2,0)</f>
        <v>Mar</v>
      </c>
      <c r="K2769" s="6">
        <f>YEAR(Tabla7[[#This Row],[Fecha del movimiento]])</f>
        <v>2018</v>
      </c>
    </row>
    <row r="2770" spans="2:11" x14ac:dyDescent="0.2">
      <c r="B2770" s="8">
        <v>43248</v>
      </c>
      <c r="C2770" s="6" t="s">
        <v>3581</v>
      </c>
      <c r="D2770" s="6">
        <v>301003</v>
      </c>
      <c r="E2770" s="6" t="s">
        <v>74</v>
      </c>
      <c r="F2770" s="6" t="s">
        <v>21</v>
      </c>
      <c r="G2770" s="6" t="s">
        <v>13</v>
      </c>
      <c r="H2770" s="6" t="s">
        <v>923</v>
      </c>
      <c r="I2770" s="6">
        <v>16</v>
      </c>
      <c r="J2770" s="13" t="str">
        <f>VLOOKUP(MONTH(Tabla7[[#This Row],[Fecha del movimiento]]),Tablas!$O$4:$P$15,2,0)</f>
        <v>May</v>
      </c>
      <c r="K2770" s="6">
        <f>YEAR(Tabla7[[#This Row],[Fecha del movimiento]])</f>
        <v>2018</v>
      </c>
    </row>
    <row r="2771" spans="2:11" x14ac:dyDescent="0.2">
      <c r="B2771" s="8">
        <v>43110</v>
      </c>
      <c r="C2771" s="6" t="s">
        <v>3582</v>
      </c>
      <c r="D2771" s="6">
        <v>300221</v>
      </c>
      <c r="E2771" s="6" t="s">
        <v>565</v>
      </c>
      <c r="F2771" s="6" t="s">
        <v>21</v>
      </c>
      <c r="G2771" s="6" t="s">
        <v>5</v>
      </c>
      <c r="H2771" s="6" t="s">
        <v>917</v>
      </c>
      <c r="I2771" s="6">
        <v>-15</v>
      </c>
      <c r="J2771" s="13" t="str">
        <f>VLOOKUP(MONTH(Tabla7[[#This Row],[Fecha del movimiento]]),Tablas!$O$4:$P$15,2,0)</f>
        <v>Ene</v>
      </c>
      <c r="K2771" s="6">
        <f>YEAR(Tabla7[[#This Row],[Fecha del movimiento]])</f>
        <v>2018</v>
      </c>
    </row>
    <row r="2772" spans="2:11" x14ac:dyDescent="0.2">
      <c r="B2772" s="8">
        <v>43121</v>
      </c>
      <c r="C2772" s="6" t="s">
        <v>3583</v>
      </c>
      <c r="D2772" s="6">
        <v>300834</v>
      </c>
      <c r="E2772" s="6" t="s">
        <v>235</v>
      </c>
      <c r="F2772" s="6" t="s">
        <v>21</v>
      </c>
      <c r="G2772" s="6" t="s">
        <v>2</v>
      </c>
      <c r="H2772" s="6" t="s">
        <v>923</v>
      </c>
      <c r="I2772" s="6">
        <v>18</v>
      </c>
      <c r="J2772" s="13" t="str">
        <f>VLOOKUP(MONTH(Tabla7[[#This Row],[Fecha del movimiento]]),Tablas!$O$4:$P$15,2,0)</f>
        <v>Ene</v>
      </c>
      <c r="K2772" s="6">
        <f>YEAR(Tabla7[[#This Row],[Fecha del movimiento]])</f>
        <v>2018</v>
      </c>
    </row>
    <row r="2773" spans="2:11" x14ac:dyDescent="0.2">
      <c r="B2773" s="8">
        <v>43162</v>
      </c>
      <c r="C2773" s="6" t="s">
        <v>3584</v>
      </c>
      <c r="D2773" s="6">
        <v>300947</v>
      </c>
      <c r="E2773" s="6" t="s">
        <v>128</v>
      </c>
      <c r="F2773" s="6" t="s">
        <v>21</v>
      </c>
      <c r="G2773" s="6" t="s">
        <v>5</v>
      </c>
      <c r="H2773" s="6" t="s">
        <v>923</v>
      </c>
      <c r="I2773" s="6">
        <v>16</v>
      </c>
      <c r="J2773" s="13" t="str">
        <f>VLOOKUP(MONTH(Tabla7[[#This Row],[Fecha del movimiento]]),Tablas!$O$4:$P$15,2,0)</f>
        <v>Mar</v>
      </c>
      <c r="K2773" s="6">
        <f>YEAR(Tabla7[[#This Row],[Fecha del movimiento]])</f>
        <v>2018</v>
      </c>
    </row>
    <row r="2774" spans="2:11" x14ac:dyDescent="0.2">
      <c r="B2774" s="8">
        <v>43184</v>
      </c>
      <c r="C2774" s="6" t="s">
        <v>3585</v>
      </c>
      <c r="D2774" s="6">
        <v>300906</v>
      </c>
      <c r="E2774" s="6" t="s">
        <v>166</v>
      </c>
      <c r="F2774" s="6" t="s">
        <v>21</v>
      </c>
      <c r="G2774" s="6" t="s">
        <v>7</v>
      </c>
      <c r="H2774" s="6" t="s">
        <v>917</v>
      </c>
      <c r="I2774" s="6">
        <v>-17</v>
      </c>
      <c r="J2774" s="13" t="str">
        <f>VLOOKUP(MONTH(Tabla7[[#This Row],[Fecha del movimiento]]),Tablas!$O$4:$P$15,2,0)</f>
        <v>Mar</v>
      </c>
      <c r="K2774" s="6">
        <f>YEAR(Tabla7[[#This Row],[Fecha del movimiento]])</f>
        <v>2018</v>
      </c>
    </row>
    <row r="2775" spans="2:11" x14ac:dyDescent="0.2">
      <c r="B2775" s="8">
        <v>43324</v>
      </c>
      <c r="C2775" s="6" t="s">
        <v>3586</v>
      </c>
      <c r="D2775" s="6">
        <v>300591</v>
      </c>
      <c r="E2775" s="6" t="s">
        <v>448</v>
      </c>
      <c r="F2775" s="6" t="s">
        <v>21</v>
      </c>
      <c r="G2775" s="6" t="s">
        <v>13</v>
      </c>
      <c r="H2775" s="6" t="s">
        <v>917</v>
      </c>
      <c r="I2775" s="6">
        <v>-7</v>
      </c>
      <c r="J2775" s="13" t="str">
        <f>VLOOKUP(MONTH(Tabla7[[#This Row],[Fecha del movimiento]]),Tablas!$O$4:$P$15,2,0)</f>
        <v>Ago</v>
      </c>
      <c r="K2775" s="6">
        <f>YEAR(Tabla7[[#This Row],[Fecha del movimiento]])</f>
        <v>2018</v>
      </c>
    </row>
    <row r="2776" spans="2:11" x14ac:dyDescent="0.2">
      <c r="B2776" s="8">
        <v>43315</v>
      </c>
      <c r="C2776" s="6" t="s">
        <v>3587</v>
      </c>
      <c r="D2776" s="6">
        <v>300489</v>
      </c>
      <c r="E2776" s="6" t="s">
        <v>531</v>
      </c>
      <c r="F2776" s="6" t="s">
        <v>21</v>
      </c>
      <c r="G2776" s="6" t="s">
        <v>3</v>
      </c>
      <c r="H2776" s="6" t="s">
        <v>923</v>
      </c>
      <c r="I2776" s="6">
        <v>19</v>
      </c>
      <c r="J2776" s="13" t="str">
        <f>VLOOKUP(MONTH(Tabla7[[#This Row],[Fecha del movimiento]]),Tablas!$O$4:$P$15,2,0)</f>
        <v>Ago</v>
      </c>
      <c r="K2776" s="6">
        <f>YEAR(Tabla7[[#This Row],[Fecha del movimiento]])</f>
        <v>2018</v>
      </c>
    </row>
    <row r="2777" spans="2:11" x14ac:dyDescent="0.2">
      <c r="B2777" s="8">
        <v>43260</v>
      </c>
      <c r="C2777" s="6" t="s">
        <v>3588</v>
      </c>
      <c r="D2777" s="6">
        <v>300943</v>
      </c>
      <c r="E2777" s="6" t="s">
        <v>132</v>
      </c>
      <c r="F2777" s="6" t="s">
        <v>21</v>
      </c>
      <c r="G2777" s="6" t="s">
        <v>7</v>
      </c>
      <c r="H2777" s="6" t="s">
        <v>923</v>
      </c>
      <c r="I2777" s="6">
        <v>18</v>
      </c>
      <c r="J2777" s="13" t="str">
        <f>VLOOKUP(MONTH(Tabla7[[#This Row],[Fecha del movimiento]]),Tablas!$O$4:$P$15,2,0)</f>
        <v>Jun</v>
      </c>
      <c r="K2777" s="6">
        <f>YEAR(Tabla7[[#This Row],[Fecha del movimiento]])</f>
        <v>2018</v>
      </c>
    </row>
    <row r="2778" spans="2:11" x14ac:dyDescent="0.2">
      <c r="B2778" s="8">
        <v>43158</v>
      </c>
      <c r="C2778" s="6" t="s">
        <v>3589</v>
      </c>
      <c r="D2778" s="6">
        <v>300452</v>
      </c>
      <c r="E2778" s="6" t="s">
        <v>559</v>
      </c>
      <c r="F2778" s="6" t="s">
        <v>21</v>
      </c>
      <c r="G2778" s="6" t="s">
        <v>5</v>
      </c>
      <c r="H2778" s="6" t="s">
        <v>917</v>
      </c>
      <c r="I2778" s="6">
        <v>-10</v>
      </c>
      <c r="J2778" s="13" t="str">
        <f>VLOOKUP(MONTH(Tabla7[[#This Row],[Fecha del movimiento]]),Tablas!$O$4:$P$15,2,0)</f>
        <v>Feb</v>
      </c>
      <c r="K2778" s="6">
        <f>YEAR(Tabla7[[#This Row],[Fecha del movimiento]])</f>
        <v>2018</v>
      </c>
    </row>
    <row r="2779" spans="2:11" x14ac:dyDescent="0.2">
      <c r="B2779" s="8">
        <v>43249</v>
      </c>
      <c r="C2779" s="6" t="s">
        <v>3590</v>
      </c>
      <c r="D2779" s="6">
        <v>300642</v>
      </c>
      <c r="E2779" s="6" t="s">
        <v>403</v>
      </c>
      <c r="F2779" s="6" t="s">
        <v>21</v>
      </c>
      <c r="G2779" s="6" t="s">
        <v>3</v>
      </c>
      <c r="H2779" s="6" t="s">
        <v>917</v>
      </c>
      <c r="I2779" s="6">
        <v>-15</v>
      </c>
      <c r="J2779" s="13" t="str">
        <f>VLOOKUP(MONTH(Tabla7[[#This Row],[Fecha del movimiento]]),Tablas!$O$4:$P$15,2,0)</f>
        <v>May</v>
      </c>
      <c r="K2779" s="6">
        <f>YEAR(Tabla7[[#This Row],[Fecha del movimiento]])</f>
        <v>2018</v>
      </c>
    </row>
    <row r="2780" spans="2:11" x14ac:dyDescent="0.2">
      <c r="B2780" s="8">
        <v>43148</v>
      </c>
      <c r="C2780" s="6" t="s">
        <v>3591</v>
      </c>
      <c r="D2780" s="6">
        <v>300335</v>
      </c>
      <c r="E2780" s="6" t="s">
        <v>280</v>
      </c>
      <c r="F2780" s="6" t="s">
        <v>21</v>
      </c>
      <c r="G2780" s="6" t="s">
        <v>5</v>
      </c>
      <c r="H2780" s="6" t="s">
        <v>917</v>
      </c>
      <c r="I2780" s="6">
        <v>-9</v>
      </c>
      <c r="J2780" s="13" t="str">
        <f>VLOOKUP(MONTH(Tabla7[[#This Row],[Fecha del movimiento]]),Tablas!$O$4:$P$15,2,0)</f>
        <v>Feb</v>
      </c>
      <c r="K2780" s="6">
        <f>YEAR(Tabla7[[#This Row],[Fecha del movimiento]])</f>
        <v>2018</v>
      </c>
    </row>
    <row r="2781" spans="2:11" x14ac:dyDescent="0.2">
      <c r="B2781" s="8">
        <v>43334</v>
      </c>
      <c r="C2781" s="6" t="s">
        <v>3592</v>
      </c>
      <c r="D2781" s="6">
        <v>300876</v>
      </c>
      <c r="E2781" s="6" t="s">
        <v>195</v>
      </c>
      <c r="F2781" s="6" t="s">
        <v>21</v>
      </c>
      <c r="G2781" s="6" t="s">
        <v>7</v>
      </c>
      <c r="H2781" s="6" t="s">
        <v>923</v>
      </c>
      <c r="I2781" s="6">
        <v>13</v>
      </c>
      <c r="J2781" s="13" t="str">
        <f>VLOOKUP(MONTH(Tabla7[[#This Row],[Fecha del movimiento]]),Tablas!$O$4:$P$15,2,0)</f>
        <v>Ago</v>
      </c>
      <c r="K2781" s="6">
        <f>YEAR(Tabla7[[#This Row],[Fecha del movimiento]])</f>
        <v>2018</v>
      </c>
    </row>
    <row r="2782" spans="2:11" x14ac:dyDescent="0.2">
      <c r="B2782" s="8">
        <v>43322</v>
      </c>
      <c r="C2782" s="6" t="s">
        <v>3593</v>
      </c>
      <c r="D2782" s="6">
        <v>300011</v>
      </c>
      <c r="E2782" s="6" t="s">
        <v>813</v>
      </c>
      <c r="F2782" s="6" t="s">
        <v>21</v>
      </c>
      <c r="G2782" s="6" t="s">
        <v>6</v>
      </c>
      <c r="H2782" s="6" t="s">
        <v>917</v>
      </c>
      <c r="I2782" s="6">
        <v>-20</v>
      </c>
      <c r="J2782" s="13" t="str">
        <f>VLOOKUP(MONTH(Tabla7[[#This Row],[Fecha del movimiento]]),Tablas!$O$4:$P$15,2,0)</f>
        <v>Ago</v>
      </c>
      <c r="K2782" s="6">
        <f>YEAR(Tabla7[[#This Row],[Fecha del movimiento]])</f>
        <v>2018</v>
      </c>
    </row>
    <row r="2783" spans="2:11" x14ac:dyDescent="0.2">
      <c r="B2783" s="8">
        <v>43267</v>
      </c>
      <c r="C2783" s="6" t="s">
        <v>3594</v>
      </c>
      <c r="D2783" s="6">
        <v>300407</v>
      </c>
      <c r="E2783" s="6" t="s">
        <v>584</v>
      </c>
      <c r="F2783" s="6" t="s">
        <v>21</v>
      </c>
      <c r="G2783" s="6" t="s">
        <v>2</v>
      </c>
      <c r="H2783" s="6" t="s">
        <v>917</v>
      </c>
      <c r="I2783" s="6">
        <v>-15</v>
      </c>
      <c r="J2783" s="13" t="str">
        <f>VLOOKUP(MONTH(Tabla7[[#This Row],[Fecha del movimiento]]),Tablas!$O$4:$P$15,2,0)</f>
        <v>Jun</v>
      </c>
      <c r="K2783" s="6">
        <f>YEAR(Tabla7[[#This Row],[Fecha del movimiento]])</f>
        <v>2018</v>
      </c>
    </row>
    <row r="2784" spans="2:11" x14ac:dyDescent="0.2">
      <c r="B2784" s="8">
        <v>43111</v>
      </c>
      <c r="C2784" s="6" t="s">
        <v>3595</v>
      </c>
      <c r="D2784" s="6">
        <v>300667</v>
      </c>
      <c r="E2784" s="6" t="s">
        <v>382</v>
      </c>
      <c r="F2784" s="6" t="s">
        <v>21</v>
      </c>
      <c r="G2784" s="6" t="s">
        <v>2</v>
      </c>
      <c r="H2784" s="6" t="s">
        <v>923</v>
      </c>
      <c r="I2784" s="6">
        <v>13</v>
      </c>
      <c r="J2784" s="13" t="str">
        <f>VLOOKUP(MONTH(Tabla7[[#This Row],[Fecha del movimiento]]),Tablas!$O$4:$P$15,2,0)</f>
        <v>Ene</v>
      </c>
      <c r="K2784" s="6">
        <f>YEAR(Tabla7[[#This Row],[Fecha del movimiento]])</f>
        <v>2018</v>
      </c>
    </row>
    <row r="2785" spans="2:11" x14ac:dyDescent="0.2">
      <c r="B2785" s="8">
        <v>43186</v>
      </c>
      <c r="C2785" s="6" t="s">
        <v>3596</v>
      </c>
      <c r="D2785" s="6">
        <v>300304</v>
      </c>
      <c r="E2785" s="6" t="s">
        <v>660</v>
      </c>
      <c r="F2785" s="6" t="s">
        <v>21</v>
      </c>
      <c r="G2785" s="6" t="s">
        <v>13</v>
      </c>
      <c r="H2785" s="6" t="s">
        <v>917</v>
      </c>
      <c r="I2785" s="6">
        <v>-9</v>
      </c>
      <c r="J2785" s="13" t="str">
        <f>VLOOKUP(MONTH(Tabla7[[#This Row],[Fecha del movimiento]]),Tablas!$O$4:$P$15,2,0)</f>
        <v>Mar</v>
      </c>
      <c r="K2785" s="6">
        <f>YEAR(Tabla7[[#This Row],[Fecha del movimiento]])</f>
        <v>2018</v>
      </c>
    </row>
    <row r="2786" spans="2:11" x14ac:dyDescent="0.2">
      <c r="B2786" s="8">
        <v>43124</v>
      </c>
      <c r="C2786" s="6" t="s">
        <v>3597</v>
      </c>
      <c r="D2786" s="6">
        <v>300575</v>
      </c>
      <c r="E2786" s="6" t="s">
        <v>460</v>
      </c>
      <c r="F2786" s="6" t="s">
        <v>21</v>
      </c>
      <c r="G2786" s="6" t="s">
        <v>2</v>
      </c>
      <c r="H2786" s="6" t="s">
        <v>917</v>
      </c>
      <c r="I2786" s="6">
        <v>-14</v>
      </c>
      <c r="J2786" s="13" t="str">
        <f>VLOOKUP(MONTH(Tabla7[[#This Row],[Fecha del movimiento]]),Tablas!$O$4:$P$15,2,0)</f>
        <v>Ene</v>
      </c>
      <c r="K2786" s="6">
        <f>YEAR(Tabla7[[#This Row],[Fecha del movimiento]])</f>
        <v>2018</v>
      </c>
    </row>
    <row r="2787" spans="2:11" x14ac:dyDescent="0.2">
      <c r="B2787" s="8">
        <v>43111</v>
      </c>
      <c r="C2787" s="6" t="s">
        <v>3598</v>
      </c>
      <c r="D2787" s="6">
        <v>300172</v>
      </c>
      <c r="E2787" s="6" t="s">
        <v>357</v>
      </c>
      <c r="F2787" s="6" t="s">
        <v>21</v>
      </c>
      <c r="G2787" s="6" t="s">
        <v>2</v>
      </c>
      <c r="H2787" s="6" t="s">
        <v>917</v>
      </c>
      <c r="I2787" s="6">
        <v>-12</v>
      </c>
      <c r="J2787" s="13" t="str">
        <f>VLOOKUP(MONTH(Tabla7[[#This Row],[Fecha del movimiento]]),Tablas!$O$4:$P$15,2,0)</f>
        <v>Ene</v>
      </c>
      <c r="K2787" s="6">
        <f>YEAR(Tabla7[[#This Row],[Fecha del movimiento]])</f>
        <v>2018</v>
      </c>
    </row>
    <row r="2788" spans="2:11" x14ac:dyDescent="0.2">
      <c r="B2788" s="8">
        <v>43196</v>
      </c>
      <c r="C2788" s="6" t="s">
        <v>3599</v>
      </c>
      <c r="D2788" s="6">
        <v>300311</v>
      </c>
      <c r="E2788" s="6" t="s">
        <v>656</v>
      </c>
      <c r="F2788" s="6" t="s">
        <v>21</v>
      </c>
      <c r="G2788" s="6" t="s">
        <v>13</v>
      </c>
      <c r="H2788" s="6" t="s">
        <v>917</v>
      </c>
      <c r="I2788" s="6">
        <v>-6</v>
      </c>
      <c r="J2788" s="13" t="str">
        <f>VLOOKUP(MONTH(Tabla7[[#This Row],[Fecha del movimiento]]),Tablas!$O$4:$P$15,2,0)</f>
        <v>Abr</v>
      </c>
      <c r="K2788" s="6">
        <f>YEAR(Tabla7[[#This Row],[Fecha del movimiento]])</f>
        <v>2018</v>
      </c>
    </row>
    <row r="2789" spans="2:11" x14ac:dyDescent="0.2">
      <c r="B2789" s="8">
        <v>43149</v>
      </c>
      <c r="C2789" s="6" t="s">
        <v>3600</v>
      </c>
      <c r="D2789" s="6">
        <v>300847</v>
      </c>
      <c r="E2789" s="6" t="s">
        <v>223</v>
      </c>
      <c r="F2789" s="6" t="s">
        <v>21</v>
      </c>
      <c r="G2789" s="6" t="s">
        <v>6</v>
      </c>
      <c r="H2789" s="6" t="s">
        <v>917</v>
      </c>
      <c r="I2789" s="6">
        <v>-10</v>
      </c>
      <c r="J2789" s="13" t="str">
        <f>VLOOKUP(MONTH(Tabla7[[#This Row],[Fecha del movimiento]]),Tablas!$O$4:$P$15,2,0)</f>
        <v>Feb</v>
      </c>
      <c r="K2789" s="6">
        <f>YEAR(Tabla7[[#This Row],[Fecha del movimiento]])</f>
        <v>2018</v>
      </c>
    </row>
    <row r="2790" spans="2:11" x14ac:dyDescent="0.2">
      <c r="B2790" s="8">
        <v>43136</v>
      </c>
      <c r="C2790" s="6" t="s">
        <v>3601</v>
      </c>
      <c r="D2790" s="6">
        <v>300072</v>
      </c>
      <c r="E2790" s="6" t="s">
        <v>784</v>
      </c>
      <c r="F2790" s="6" t="s">
        <v>21</v>
      </c>
      <c r="G2790" s="6" t="s">
        <v>12</v>
      </c>
      <c r="H2790" s="6" t="s">
        <v>923</v>
      </c>
      <c r="I2790" s="6">
        <v>19</v>
      </c>
      <c r="J2790" s="13" t="str">
        <f>VLOOKUP(MONTH(Tabla7[[#This Row],[Fecha del movimiento]]),Tablas!$O$4:$P$15,2,0)</f>
        <v>Feb</v>
      </c>
      <c r="K2790" s="6">
        <f>YEAR(Tabla7[[#This Row],[Fecha del movimiento]])</f>
        <v>2018</v>
      </c>
    </row>
    <row r="2791" spans="2:11" x14ac:dyDescent="0.2">
      <c r="B2791" s="8">
        <v>43253</v>
      </c>
      <c r="C2791" s="6" t="s">
        <v>3602</v>
      </c>
      <c r="D2791" s="6">
        <v>300199</v>
      </c>
      <c r="E2791" s="6" t="s">
        <v>619</v>
      </c>
      <c r="F2791" s="6" t="s">
        <v>21</v>
      </c>
      <c r="G2791" s="6" t="s">
        <v>12</v>
      </c>
      <c r="H2791" s="6" t="s">
        <v>917</v>
      </c>
      <c r="I2791" s="6">
        <v>-18</v>
      </c>
      <c r="J2791" s="13" t="str">
        <f>VLOOKUP(MONTH(Tabla7[[#This Row],[Fecha del movimiento]]),Tablas!$O$4:$P$15,2,0)</f>
        <v>Jun</v>
      </c>
      <c r="K2791" s="6">
        <f>YEAR(Tabla7[[#This Row],[Fecha del movimiento]])</f>
        <v>2018</v>
      </c>
    </row>
    <row r="2792" spans="2:11" x14ac:dyDescent="0.2">
      <c r="B2792" s="8">
        <v>43120</v>
      </c>
      <c r="C2792" s="6" t="s">
        <v>3603</v>
      </c>
      <c r="D2792" s="6">
        <v>300385</v>
      </c>
      <c r="E2792" s="6" t="s">
        <v>605</v>
      </c>
      <c r="F2792" s="6" t="s">
        <v>21</v>
      </c>
      <c r="G2792" s="6" t="s">
        <v>12</v>
      </c>
      <c r="H2792" s="6" t="s">
        <v>923</v>
      </c>
      <c r="I2792" s="6">
        <v>19</v>
      </c>
      <c r="J2792" s="13" t="str">
        <f>VLOOKUP(MONTH(Tabla7[[#This Row],[Fecha del movimiento]]),Tablas!$O$4:$P$15,2,0)</f>
        <v>Ene</v>
      </c>
      <c r="K2792" s="6">
        <f>YEAR(Tabla7[[#This Row],[Fecha del movimiento]])</f>
        <v>2018</v>
      </c>
    </row>
    <row r="2793" spans="2:11" x14ac:dyDescent="0.2">
      <c r="B2793" s="8">
        <v>43120</v>
      </c>
      <c r="C2793" s="6" t="s">
        <v>2938</v>
      </c>
      <c r="D2793" s="6">
        <v>300677</v>
      </c>
      <c r="E2793" s="6" t="s">
        <v>375</v>
      </c>
      <c r="F2793" s="6" t="s">
        <v>21</v>
      </c>
      <c r="G2793" s="6" t="s">
        <v>1</v>
      </c>
      <c r="H2793" s="6" t="s">
        <v>923</v>
      </c>
      <c r="I2793" s="6">
        <v>20</v>
      </c>
      <c r="J2793" s="13" t="str">
        <f>VLOOKUP(MONTH(Tabla7[[#This Row],[Fecha del movimiento]]),Tablas!$O$4:$P$15,2,0)</f>
        <v>Ene</v>
      </c>
      <c r="K2793" s="6">
        <f>YEAR(Tabla7[[#This Row],[Fecha del movimiento]])</f>
        <v>2018</v>
      </c>
    </row>
    <row r="2794" spans="2:11" x14ac:dyDescent="0.2">
      <c r="B2794" s="8">
        <v>43305</v>
      </c>
      <c r="C2794" s="6" t="s">
        <v>3604</v>
      </c>
      <c r="D2794" s="6">
        <v>300678</v>
      </c>
      <c r="E2794" s="6" t="s">
        <v>279</v>
      </c>
      <c r="F2794" s="6" t="s">
        <v>21</v>
      </c>
      <c r="G2794" s="6" t="s">
        <v>10</v>
      </c>
      <c r="H2794" s="6" t="s">
        <v>923</v>
      </c>
      <c r="I2794" s="6">
        <v>17</v>
      </c>
      <c r="J2794" s="13" t="str">
        <f>VLOOKUP(MONTH(Tabla7[[#This Row],[Fecha del movimiento]]),Tablas!$O$4:$P$15,2,0)</f>
        <v>Jul</v>
      </c>
      <c r="K2794" s="6">
        <f>YEAR(Tabla7[[#This Row],[Fecha del movimiento]])</f>
        <v>2018</v>
      </c>
    </row>
    <row r="2795" spans="2:11" x14ac:dyDescent="0.2">
      <c r="B2795" s="8">
        <v>43263</v>
      </c>
      <c r="C2795" s="6" t="s">
        <v>3605</v>
      </c>
      <c r="D2795" s="6">
        <v>300205</v>
      </c>
      <c r="E2795" s="6" t="s">
        <v>157</v>
      </c>
      <c r="F2795" s="6" t="s">
        <v>21</v>
      </c>
      <c r="G2795" s="6" t="s">
        <v>2</v>
      </c>
      <c r="H2795" s="6" t="s">
        <v>923</v>
      </c>
      <c r="I2795" s="6">
        <v>19</v>
      </c>
      <c r="J2795" s="13" t="str">
        <f>VLOOKUP(MONTH(Tabla7[[#This Row],[Fecha del movimiento]]),Tablas!$O$4:$P$15,2,0)</f>
        <v>Jun</v>
      </c>
      <c r="K2795" s="6">
        <f>YEAR(Tabla7[[#This Row],[Fecha del movimiento]])</f>
        <v>2018</v>
      </c>
    </row>
    <row r="2796" spans="2:11" x14ac:dyDescent="0.2">
      <c r="B2796" s="8">
        <v>43182</v>
      </c>
      <c r="C2796" s="6" t="s">
        <v>3606</v>
      </c>
      <c r="D2796" s="6">
        <v>300186</v>
      </c>
      <c r="E2796" s="6" t="s">
        <v>530</v>
      </c>
      <c r="F2796" s="6" t="s">
        <v>21</v>
      </c>
      <c r="G2796" s="6" t="s">
        <v>2</v>
      </c>
      <c r="H2796" s="6" t="s">
        <v>923</v>
      </c>
      <c r="I2796" s="6">
        <v>12</v>
      </c>
      <c r="J2796" s="13" t="str">
        <f>VLOOKUP(MONTH(Tabla7[[#This Row],[Fecha del movimiento]]),Tablas!$O$4:$P$15,2,0)</f>
        <v>Mar</v>
      </c>
      <c r="K2796" s="6">
        <f>YEAR(Tabla7[[#This Row],[Fecha del movimiento]])</f>
        <v>2018</v>
      </c>
    </row>
    <row r="2797" spans="2:11" x14ac:dyDescent="0.2">
      <c r="B2797" s="8">
        <v>43216</v>
      </c>
      <c r="C2797" s="6" t="s">
        <v>3607</v>
      </c>
      <c r="D2797" s="6">
        <v>300325</v>
      </c>
      <c r="E2797" s="6" t="s">
        <v>645</v>
      </c>
      <c r="F2797" s="6" t="s">
        <v>21</v>
      </c>
      <c r="G2797" s="6" t="s">
        <v>13</v>
      </c>
      <c r="H2797" s="6" t="s">
        <v>923</v>
      </c>
      <c r="I2797" s="6">
        <v>17</v>
      </c>
      <c r="J2797" s="13" t="str">
        <f>VLOOKUP(MONTH(Tabla7[[#This Row],[Fecha del movimiento]]),Tablas!$O$4:$P$15,2,0)</f>
        <v>Abr</v>
      </c>
      <c r="K2797" s="6">
        <f>YEAR(Tabla7[[#This Row],[Fecha del movimiento]])</f>
        <v>2018</v>
      </c>
    </row>
    <row r="2798" spans="2:11" x14ac:dyDescent="0.2">
      <c r="B2798" s="8">
        <v>43236</v>
      </c>
      <c r="C2798" s="6" t="s">
        <v>3608</v>
      </c>
      <c r="D2798" s="6">
        <v>300699</v>
      </c>
      <c r="E2798" s="6" t="s">
        <v>358</v>
      </c>
      <c r="F2798" s="6" t="s">
        <v>21</v>
      </c>
      <c r="G2798" s="6" t="s">
        <v>5</v>
      </c>
      <c r="H2798" s="6" t="s">
        <v>923</v>
      </c>
      <c r="I2798" s="6">
        <v>17</v>
      </c>
      <c r="J2798" s="13" t="str">
        <f>VLOOKUP(MONTH(Tabla7[[#This Row],[Fecha del movimiento]]),Tablas!$O$4:$P$15,2,0)</f>
        <v>May</v>
      </c>
      <c r="K2798" s="6">
        <f>YEAR(Tabla7[[#This Row],[Fecha del movimiento]])</f>
        <v>2018</v>
      </c>
    </row>
    <row r="2799" spans="2:11" x14ac:dyDescent="0.2">
      <c r="B2799" s="8">
        <v>43221</v>
      </c>
      <c r="C2799" s="6" t="s">
        <v>3609</v>
      </c>
      <c r="D2799" s="6">
        <v>301004</v>
      </c>
      <c r="E2799" s="6" t="s">
        <v>73</v>
      </c>
      <c r="F2799" s="6" t="s">
        <v>21</v>
      </c>
      <c r="G2799" s="6" t="s">
        <v>13</v>
      </c>
      <c r="H2799" s="6" t="s">
        <v>923</v>
      </c>
      <c r="I2799" s="6">
        <v>19</v>
      </c>
      <c r="J2799" s="13" t="str">
        <f>VLOOKUP(MONTH(Tabla7[[#This Row],[Fecha del movimiento]]),Tablas!$O$4:$P$15,2,0)</f>
        <v>May</v>
      </c>
      <c r="K2799" s="6">
        <f>YEAR(Tabla7[[#This Row],[Fecha del movimiento]])</f>
        <v>2018</v>
      </c>
    </row>
    <row r="2800" spans="2:11" x14ac:dyDescent="0.2">
      <c r="B2800" s="8">
        <v>43340</v>
      </c>
      <c r="C2800" s="6" t="s">
        <v>3610</v>
      </c>
      <c r="D2800" s="6">
        <v>300379</v>
      </c>
      <c r="E2800" s="6" t="s">
        <v>611</v>
      </c>
      <c r="F2800" s="6" t="s">
        <v>21</v>
      </c>
      <c r="G2800" s="6" t="s">
        <v>6</v>
      </c>
      <c r="H2800" s="6" t="s">
        <v>923</v>
      </c>
      <c r="I2800" s="6">
        <v>18</v>
      </c>
      <c r="J2800" s="13" t="str">
        <f>VLOOKUP(MONTH(Tabla7[[#This Row],[Fecha del movimiento]]),Tablas!$O$4:$P$15,2,0)</f>
        <v>Ago</v>
      </c>
      <c r="K2800" s="6">
        <f>YEAR(Tabla7[[#This Row],[Fecha del movimiento]])</f>
        <v>2018</v>
      </c>
    </row>
    <row r="2801" spans="2:11" x14ac:dyDescent="0.2">
      <c r="B2801" s="8">
        <v>43234</v>
      </c>
      <c r="C2801" s="6" t="s">
        <v>3611</v>
      </c>
      <c r="D2801" s="6">
        <v>300912</v>
      </c>
      <c r="E2801" s="6" t="s">
        <v>160</v>
      </c>
      <c r="F2801" s="6" t="s">
        <v>21</v>
      </c>
      <c r="G2801" s="6" t="s">
        <v>3</v>
      </c>
      <c r="H2801" s="6" t="s">
        <v>923</v>
      </c>
      <c r="I2801" s="6">
        <v>10</v>
      </c>
      <c r="J2801" s="13" t="str">
        <f>VLOOKUP(MONTH(Tabla7[[#This Row],[Fecha del movimiento]]),Tablas!$O$4:$P$15,2,0)</f>
        <v>May</v>
      </c>
      <c r="K2801" s="6">
        <f>YEAR(Tabla7[[#This Row],[Fecha del movimiento]])</f>
        <v>2018</v>
      </c>
    </row>
    <row r="2802" spans="2:11" x14ac:dyDescent="0.2">
      <c r="B2802" s="8">
        <v>43181</v>
      </c>
      <c r="C2802" s="6" t="s">
        <v>3612</v>
      </c>
      <c r="D2802" s="6">
        <v>300415</v>
      </c>
      <c r="E2802" s="6" t="s">
        <v>587</v>
      </c>
      <c r="F2802" s="6" t="s">
        <v>21</v>
      </c>
      <c r="G2802" s="6" t="s">
        <v>11</v>
      </c>
      <c r="H2802" s="6" t="s">
        <v>923</v>
      </c>
      <c r="I2802" s="6">
        <v>11</v>
      </c>
      <c r="J2802" s="13" t="str">
        <f>VLOOKUP(MONTH(Tabla7[[#This Row],[Fecha del movimiento]]),Tablas!$O$4:$P$15,2,0)</f>
        <v>Mar</v>
      </c>
      <c r="K2802" s="6">
        <f>YEAR(Tabla7[[#This Row],[Fecha del movimiento]])</f>
        <v>2018</v>
      </c>
    </row>
    <row r="2803" spans="2:11" x14ac:dyDescent="0.2">
      <c r="B2803" s="8">
        <v>43188</v>
      </c>
      <c r="C2803" s="6" t="s">
        <v>3613</v>
      </c>
      <c r="D2803" s="6">
        <v>300061</v>
      </c>
      <c r="E2803" s="6" t="s">
        <v>418</v>
      </c>
      <c r="F2803" s="6" t="s">
        <v>21</v>
      </c>
      <c r="G2803" s="6" t="s">
        <v>6</v>
      </c>
      <c r="H2803" s="6" t="s">
        <v>923</v>
      </c>
      <c r="I2803" s="6">
        <v>13</v>
      </c>
      <c r="J2803" s="13" t="str">
        <f>VLOOKUP(MONTH(Tabla7[[#This Row],[Fecha del movimiento]]),Tablas!$O$4:$P$15,2,0)</f>
        <v>Mar</v>
      </c>
      <c r="K2803" s="6">
        <f>YEAR(Tabla7[[#This Row],[Fecha del movimiento]])</f>
        <v>2018</v>
      </c>
    </row>
    <row r="2804" spans="2:11" x14ac:dyDescent="0.2">
      <c r="B2804" s="8">
        <v>43197</v>
      </c>
      <c r="C2804" s="6" t="s">
        <v>3614</v>
      </c>
      <c r="D2804" s="6">
        <v>300217</v>
      </c>
      <c r="E2804" s="6" t="s">
        <v>716</v>
      </c>
      <c r="F2804" s="6" t="s">
        <v>21</v>
      </c>
      <c r="G2804" s="6" t="s">
        <v>13</v>
      </c>
      <c r="H2804" s="6" t="s">
        <v>923</v>
      </c>
      <c r="I2804" s="6">
        <v>19</v>
      </c>
      <c r="J2804" s="13" t="str">
        <f>VLOOKUP(MONTH(Tabla7[[#This Row],[Fecha del movimiento]]),Tablas!$O$4:$P$15,2,0)</f>
        <v>Abr</v>
      </c>
      <c r="K2804" s="6">
        <f>YEAR(Tabla7[[#This Row],[Fecha del movimiento]])</f>
        <v>2018</v>
      </c>
    </row>
    <row r="2805" spans="2:11" x14ac:dyDescent="0.2">
      <c r="B2805" s="8">
        <v>43333</v>
      </c>
      <c r="C2805" s="6" t="s">
        <v>3615</v>
      </c>
      <c r="D2805" s="6">
        <v>300526</v>
      </c>
      <c r="E2805" s="6" t="s">
        <v>501</v>
      </c>
      <c r="F2805" s="6" t="s">
        <v>21</v>
      </c>
      <c r="G2805" s="6" t="s">
        <v>7</v>
      </c>
      <c r="H2805" s="6" t="s">
        <v>923</v>
      </c>
      <c r="I2805" s="6">
        <v>19</v>
      </c>
      <c r="J2805" s="13" t="str">
        <f>VLOOKUP(MONTH(Tabla7[[#This Row],[Fecha del movimiento]]),Tablas!$O$4:$P$15,2,0)</f>
        <v>Ago</v>
      </c>
      <c r="K2805" s="6">
        <f>YEAR(Tabla7[[#This Row],[Fecha del movimiento]])</f>
        <v>2018</v>
      </c>
    </row>
    <row r="2806" spans="2:11" x14ac:dyDescent="0.2">
      <c r="B2806" s="8">
        <v>43333</v>
      </c>
      <c r="C2806" s="6" t="s">
        <v>3616</v>
      </c>
      <c r="D2806" s="6">
        <v>300149</v>
      </c>
      <c r="E2806" s="6" t="s">
        <v>754</v>
      </c>
      <c r="F2806" s="6" t="s">
        <v>21</v>
      </c>
      <c r="G2806" s="6" t="s">
        <v>7</v>
      </c>
      <c r="H2806" s="6" t="s">
        <v>923</v>
      </c>
      <c r="I2806" s="6">
        <v>10</v>
      </c>
      <c r="J2806" s="13" t="str">
        <f>VLOOKUP(MONTH(Tabla7[[#This Row],[Fecha del movimiento]]),Tablas!$O$4:$P$15,2,0)</f>
        <v>Ago</v>
      </c>
      <c r="K2806" s="6">
        <f>YEAR(Tabla7[[#This Row],[Fecha del movimiento]])</f>
        <v>2018</v>
      </c>
    </row>
    <row r="2807" spans="2:11" x14ac:dyDescent="0.2">
      <c r="B2807" s="8">
        <v>43252</v>
      </c>
      <c r="C2807" s="6" t="s">
        <v>3617</v>
      </c>
      <c r="D2807" s="6">
        <v>300577</v>
      </c>
      <c r="E2807" s="6" t="s">
        <v>391</v>
      </c>
      <c r="F2807" s="6" t="s">
        <v>21</v>
      </c>
      <c r="G2807" s="6" t="s">
        <v>2</v>
      </c>
      <c r="H2807" s="6" t="s">
        <v>923</v>
      </c>
      <c r="I2807" s="6">
        <v>11</v>
      </c>
      <c r="J2807" s="13" t="str">
        <f>VLOOKUP(MONTH(Tabla7[[#This Row],[Fecha del movimiento]]),Tablas!$O$4:$P$15,2,0)</f>
        <v>Jun</v>
      </c>
      <c r="K2807" s="6">
        <f>YEAR(Tabla7[[#This Row],[Fecha del movimiento]])</f>
        <v>2018</v>
      </c>
    </row>
    <row r="2808" spans="2:11" x14ac:dyDescent="0.2">
      <c r="B2808" s="8">
        <v>43265</v>
      </c>
      <c r="C2808" s="6" t="s">
        <v>3409</v>
      </c>
      <c r="D2808" s="6">
        <v>300031</v>
      </c>
      <c r="E2808" s="6" t="s">
        <v>589</v>
      </c>
      <c r="F2808" s="6" t="s">
        <v>21</v>
      </c>
      <c r="G2808" s="6" t="s">
        <v>2</v>
      </c>
      <c r="H2808" s="6" t="s">
        <v>923</v>
      </c>
      <c r="I2808" s="6">
        <v>16</v>
      </c>
      <c r="J2808" s="13" t="str">
        <f>VLOOKUP(MONTH(Tabla7[[#This Row],[Fecha del movimiento]]),Tablas!$O$4:$P$15,2,0)</f>
        <v>Jun</v>
      </c>
      <c r="K2808" s="6">
        <f>YEAR(Tabla7[[#This Row],[Fecha del movimiento]])</f>
        <v>2018</v>
      </c>
    </row>
    <row r="2809" spans="2:11" x14ac:dyDescent="0.2">
      <c r="B2809" s="8">
        <v>43265</v>
      </c>
      <c r="C2809" s="6" t="s">
        <v>3618</v>
      </c>
      <c r="D2809" s="6">
        <v>300858</v>
      </c>
      <c r="E2809" s="6" t="s">
        <v>128</v>
      </c>
      <c r="F2809" s="6" t="s">
        <v>21</v>
      </c>
      <c r="G2809" s="6" t="s">
        <v>5</v>
      </c>
      <c r="H2809" s="6" t="s">
        <v>917</v>
      </c>
      <c r="I2809" s="6">
        <v>-14</v>
      </c>
      <c r="J2809" s="13" t="str">
        <f>VLOOKUP(MONTH(Tabla7[[#This Row],[Fecha del movimiento]]),Tablas!$O$4:$P$15,2,0)</f>
        <v>Jun</v>
      </c>
      <c r="K2809" s="6">
        <f>YEAR(Tabla7[[#This Row],[Fecha del movimiento]])</f>
        <v>2018</v>
      </c>
    </row>
    <row r="2810" spans="2:11" x14ac:dyDescent="0.2">
      <c r="B2810" s="8">
        <v>43269</v>
      </c>
      <c r="C2810" s="6" t="s">
        <v>3619</v>
      </c>
      <c r="D2810" s="6">
        <v>300109</v>
      </c>
      <c r="E2810" s="6" t="s">
        <v>554</v>
      </c>
      <c r="F2810" s="6" t="s">
        <v>21</v>
      </c>
      <c r="G2810" s="6" t="s">
        <v>4</v>
      </c>
      <c r="H2810" s="6" t="s">
        <v>917</v>
      </c>
      <c r="I2810" s="6">
        <v>-7</v>
      </c>
      <c r="J2810" s="13" t="str">
        <f>VLOOKUP(MONTH(Tabla7[[#This Row],[Fecha del movimiento]]),Tablas!$O$4:$P$15,2,0)</f>
        <v>Jun</v>
      </c>
      <c r="K2810" s="6">
        <f>YEAR(Tabla7[[#This Row],[Fecha del movimiento]])</f>
        <v>2018</v>
      </c>
    </row>
    <row r="2811" spans="2:11" x14ac:dyDescent="0.2">
      <c r="B2811" s="8">
        <v>43245</v>
      </c>
      <c r="C2811" s="6" t="s">
        <v>3620</v>
      </c>
      <c r="D2811" s="6">
        <v>300345</v>
      </c>
      <c r="E2811" s="6" t="s">
        <v>633</v>
      </c>
      <c r="F2811" s="6" t="s">
        <v>21</v>
      </c>
      <c r="G2811" s="6" t="s">
        <v>13</v>
      </c>
      <c r="H2811" s="6" t="s">
        <v>917</v>
      </c>
      <c r="I2811" s="6">
        <v>-7</v>
      </c>
      <c r="J2811" s="13" t="str">
        <f>VLOOKUP(MONTH(Tabla7[[#This Row],[Fecha del movimiento]]),Tablas!$O$4:$P$15,2,0)</f>
        <v>May</v>
      </c>
      <c r="K2811" s="6">
        <f>YEAR(Tabla7[[#This Row],[Fecha del movimiento]])</f>
        <v>2018</v>
      </c>
    </row>
    <row r="2812" spans="2:11" x14ac:dyDescent="0.2">
      <c r="B2812" s="8">
        <v>43168</v>
      </c>
      <c r="C2812" s="6" t="s">
        <v>3621</v>
      </c>
      <c r="D2812" s="6">
        <v>300288</v>
      </c>
      <c r="E2812" s="6" t="s">
        <v>624</v>
      </c>
      <c r="F2812" s="6" t="s">
        <v>21</v>
      </c>
      <c r="G2812" s="6" t="s">
        <v>13</v>
      </c>
      <c r="H2812" s="6" t="s">
        <v>923</v>
      </c>
      <c r="I2812" s="6">
        <v>19</v>
      </c>
      <c r="J2812" s="13" t="str">
        <f>VLOOKUP(MONTH(Tabla7[[#This Row],[Fecha del movimiento]]),Tablas!$O$4:$P$15,2,0)</f>
        <v>Mar</v>
      </c>
      <c r="K2812" s="6">
        <f>YEAR(Tabla7[[#This Row],[Fecha del movimiento]])</f>
        <v>2018</v>
      </c>
    </row>
    <row r="2813" spans="2:11" x14ac:dyDescent="0.2">
      <c r="B2813" s="8">
        <v>43227</v>
      </c>
      <c r="C2813" s="6" t="s">
        <v>1688</v>
      </c>
      <c r="D2813" s="6">
        <v>300895</v>
      </c>
      <c r="E2813" s="6" t="s">
        <v>177</v>
      </c>
      <c r="F2813" s="6" t="s">
        <v>21</v>
      </c>
      <c r="G2813" s="6" t="s">
        <v>9</v>
      </c>
      <c r="H2813" s="6" t="s">
        <v>923</v>
      </c>
      <c r="I2813" s="6">
        <v>19</v>
      </c>
      <c r="J2813" s="13" t="str">
        <f>VLOOKUP(MONTH(Tabla7[[#This Row],[Fecha del movimiento]]),Tablas!$O$4:$P$15,2,0)</f>
        <v>May</v>
      </c>
      <c r="K2813" s="6">
        <f>YEAR(Tabla7[[#This Row],[Fecha del movimiento]])</f>
        <v>2018</v>
      </c>
    </row>
    <row r="2814" spans="2:11" x14ac:dyDescent="0.2">
      <c r="B2814" s="8">
        <v>43307</v>
      </c>
      <c r="C2814" s="6" t="s">
        <v>3622</v>
      </c>
      <c r="D2814" s="6">
        <v>300410</v>
      </c>
      <c r="E2814" s="6" t="s">
        <v>589</v>
      </c>
      <c r="F2814" s="6" t="s">
        <v>21</v>
      </c>
      <c r="G2814" s="6" t="s">
        <v>2</v>
      </c>
      <c r="H2814" s="6" t="s">
        <v>923</v>
      </c>
      <c r="I2814" s="6">
        <v>14</v>
      </c>
      <c r="J2814" s="13" t="str">
        <f>VLOOKUP(MONTH(Tabla7[[#This Row],[Fecha del movimiento]]),Tablas!$O$4:$P$15,2,0)</f>
        <v>Jul</v>
      </c>
      <c r="K2814" s="6">
        <f>YEAR(Tabla7[[#This Row],[Fecha del movimiento]])</f>
        <v>2018</v>
      </c>
    </row>
    <row r="2815" spans="2:11" x14ac:dyDescent="0.2">
      <c r="B2815" s="8">
        <v>43140</v>
      </c>
      <c r="C2815" s="6" t="s">
        <v>3623</v>
      </c>
      <c r="D2815" s="6">
        <v>300969</v>
      </c>
      <c r="E2815" s="6" t="s">
        <v>106</v>
      </c>
      <c r="F2815" s="6" t="s">
        <v>21</v>
      </c>
      <c r="G2815" s="6" t="s">
        <v>2</v>
      </c>
      <c r="H2815" s="6" t="s">
        <v>923</v>
      </c>
      <c r="I2815" s="6">
        <v>20</v>
      </c>
      <c r="J2815" s="13" t="str">
        <f>VLOOKUP(MONTH(Tabla7[[#This Row],[Fecha del movimiento]]),Tablas!$O$4:$P$15,2,0)</f>
        <v>Feb</v>
      </c>
      <c r="K2815" s="6">
        <f>YEAR(Tabla7[[#This Row],[Fecha del movimiento]])</f>
        <v>2018</v>
      </c>
    </row>
    <row r="2816" spans="2:11" x14ac:dyDescent="0.2">
      <c r="B2816" s="8">
        <v>43304</v>
      </c>
      <c r="C2816" s="6" t="s">
        <v>3624</v>
      </c>
      <c r="D2816" s="6">
        <v>300110</v>
      </c>
      <c r="E2816" s="6" t="s">
        <v>767</v>
      </c>
      <c r="F2816" s="6" t="s">
        <v>21</v>
      </c>
      <c r="G2816" s="6" t="s">
        <v>13</v>
      </c>
      <c r="H2816" s="6" t="s">
        <v>917</v>
      </c>
      <c r="I2816" s="6">
        <v>-9</v>
      </c>
      <c r="J2816" s="13" t="str">
        <f>VLOOKUP(MONTH(Tabla7[[#This Row],[Fecha del movimiento]]),Tablas!$O$4:$P$15,2,0)</f>
        <v>Jul</v>
      </c>
      <c r="K2816" s="6">
        <f>YEAR(Tabla7[[#This Row],[Fecha del movimiento]])</f>
        <v>2018</v>
      </c>
    </row>
    <row r="2817" spans="2:11" x14ac:dyDescent="0.2">
      <c r="B2817" s="8">
        <v>43224</v>
      </c>
      <c r="C2817" s="6" t="s">
        <v>2176</v>
      </c>
      <c r="D2817" s="6">
        <v>300093</v>
      </c>
      <c r="E2817" s="6" t="s">
        <v>415</v>
      </c>
      <c r="F2817" s="6" t="s">
        <v>21</v>
      </c>
      <c r="G2817" s="6" t="s">
        <v>13</v>
      </c>
      <c r="H2817" s="6" t="s">
        <v>923</v>
      </c>
      <c r="I2817" s="6">
        <v>14</v>
      </c>
      <c r="J2817" s="13" t="str">
        <f>VLOOKUP(MONTH(Tabla7[[#This Row],[Fecha del movimiento]]),Tablas!$O$4:$P$15,2,0)</f>
        <v>May</v>
      </c>
      <c r="K2817" s="6">
        <f>YEAR(Tabla7[[#This Row],[Fecha del movimiento]])</f>
        <v>2018</v>
      </c>
    </row>
    <row r="2818" spans="2:11" x14ac:dyDescent="0.2">
      <c r="B2818" s="8">
        <v>43153</v>
      </c>
      <c r="C2818" s="6" t="s">
        <v>3625</v>
      </c>
      <c r="D2818" s="6">
        <v>300287</v>
      </c>
      <c r="E2818" s="6" t="s">
        <v>625</v>
      </c>
      <c r="F2818" s="6" t="s">
        <v>21</v>
      </c>
      <c r="G2818" s="6" t="s">
        <v>13</v>
      </c>
      <c r="H2818" s="6" t="s">
        <v>917</v>
      </c>
      <c r="I2818" s="6">
        <v>-5</v>
      </c>
      <c r="J2818" s="13" t="str">
        <f>VLOOKUP(MONTH(Tabla7[[#This Row],[Fecha del movimiento]]),Tablas!$O$4:$P$15,2,0)</f>
        <v>Feb</v>
      </c>
      <c r="K2818" s="6">
        <f>YEAR(Tabla7[[#This Row],[Fecha del movimiento]])</f>
        <v>2018</v>
      </c>
    </row>
    <row r="2819" spans="2:11" x14ac:dyDescent="0.2">
      <c r="B2819" s="8">
        <v>43233</v>
      </c>
      <c r="C2819" s="6" t="s">
        <v>2379</v>
      </c>
      <c r="D2819" s="6">
        <v>300410</v>
      </c>
      <c r="E2819" s="6" t="s">
        <v>589</v>
      </c>
      <c r="F2819" s="6" t="s">
        <v>21</v>
      </c>
      <c r="G2819" s="6" t="s">
        <v>2</v>
      </c>
      <c r="H2819" s="6" t="s">
        <v>917</v>
      </c>
      <c r="I2819" s="6">
        <v>-20</v>
      </c>
      <c r="J2819" s="13" t="str">
        <f>VLOOKUP(MONTH(Tabla7[[#This Row],[Fecha del movimiento]]),Tablas!$O$4:$P$15,2,0)</f>
        <v>May</v>
      </c>
      <c r="K2819" s="6">
        <f>YEAR(Tabla7[[#This Row],[Fecha del movimiento]])</f>
        <v>2018</v>
      </c>
    </row>
    <row r="2820" spans="2:11" x14ac:dyDescent="0.2">
      <c r="B2820" s="8">
        <v>43302</v>
      </c>
      <c r="C2820" s="6" t="s">
        <v>3626</v>
      </c>
      <c r="D2820" s="6">
        <v>300863</v>
      </c>
      <c r="E2820" s="6" t="s">
        <v>208</v>
      </c>
      <c r="F2820" s="6" t="s">
        <v>21</v>
      </c>
      <c r="G2820" s="6" t="s">
        <v>4</v>
      </c>
      <c r="H2820" s="6" t="s">
        <v>923</v>
      </c>
      <c r="I2820" s="6">
        <v>15</v>
      </c>
      <c r="J2820" s="13" t="str">
        <f>VLOOKUP(MONTH(Tabla7[[#This Row],[Fecha del movimiento]]),Tablas!$O$4:$P$15,2,0)</f>
        <v>Jul</v>
      </c>
      <c r="K2820" s="6">
        <f>YEAR(Tabla7[[#This Row],[Fecha del movimiento]])</f>
        <v>2018</v>
      </c>
    </row>
    <row r="2821" spans="2:11" x14ac:dyDescent="0.2">
      <c r="B2821" s="8">
        <v>43302</v>
      </c>
      <c r="C2821" s="6" t="s">
        <v>3541</v>
      </c>
      <c r="D2821" s="6">
        <v>300919</v>
      </c>
      <c r="E2821" s="6" t="s">
        <v>153</v>
      </c>
      <c r="F2821" s="6" t="s">
        <v>21</v>
      </c>
      <c r="G2821" s="6" t="s">
        <v>4</v>
      </c>
      <c r="H2821" s="6" t="s">
        <v>917</v>
      </c>
      <c r="I2821" s="6">
        <v>-19</v>
      </c>
      <c r="J2821" s="13" t="str">
        <f>VLOOKUP(MONTH(Tabla7[[#This Row],[Fecha del movimiento]]),Tablas!$O$4:$P$15,2,0)</f>
        <v>Jul</v>
      </c>
      <c r="K2821" s="6">
        <f>YEAR(Tabla7[[#This Row],[Fecha del movimiento]])</f>
        <v>2018</v>
      </c>
    </row>
    <row r="2822" spans="2:11" x14ac:dyDescent="0.2">
      <c r="B2822" s="8">
        <v>43342</v>
      </c>
      <c r="C2822" s="6" t="s">
        <v>3627</v>
      </c>
      <c r="D2822" s="6">
        <v>300309</v>
      </c>
      <c r="E2822" s="6" t="s">
        <v>658</v>
      </c>
      <c r="F2822" s="6" t="s">
        <v>21</v>
      </c>
      <c r="G2822" s="6" t="s">
        <v>13</v>
      </c>
      <c r="H2822" s="6" t="s">
        <v>917</v>
      </c>
      <c r="I2822" s="6">
        <v>-10</v>
      </c>
      <c r="J2822" s="13" t="str">
        <f>VLOOKUP(MONTH(Tabla7[[#This Row],[Fecha del movimiento]]),Tablas!$O$4:$P$15,2,0)</f>
        <v>Ago</v>
      </c>
      <c r="K2822" s="6">
        <f>YEAR(Tabla7[[#This Row],[Fecha del movimiento]])</f>
        <v>2018</v>
      </c>
    </row>
    <row r="2823" spans="2:11" x14ac:dyDescent="0.2">
      <c r="B2823" s="8">
        <v>43287</v>
      </c>
      <c r="C2823" s="6" t="s">
        <v>3628</v>
      </c>
      <c r="D2823" s="6">
        <v>300779</v>
      </c>
      <c r="E2823" s="6" t="s">
        <v>286</v>
      </c>
      <c r="F2823" s="6" t="s">
        <v>21</v>
      </c>
      <c r="G2823" s="6" t="s">
        <v>12</v>
      </c>
      <c r="H2823" s="6" t="s">
        <v>917</v>
      </c>
      <c r="I2823" s="6">
        <v>-18</v>
      </c>
      <c r="J2823" s="13" t="str">
        <f>VLOOKUP(MONTH(Tabla7[[#This Row],[Fecha del movimiento]]),Tablas!$O$4:$P$15,2,0)</f>
        <v>Jul</v>
      </c>
      <c r="K2823" s="6">
        <f>YEAR(Tabla7[[#This Row],[Fecha del movimiento]])</f>
        <v>2018</v>
      </c>
    </row>
    <row r="2824" spans="2:11" x14ac:dyDescent="0.2">
      <c r="B2824" s="8">
        <v>43192</v>
      </c>
      <c r="C2824" s="6" t="s">
        <v>3629</v>
      </c>
      <c r="D2824" s="6">
        <v>300168</v>
      </c>
      <c r="E2824" s="6" t="s">
        <v>363</v>
      </c>
      <c r="F2824" s="6" t="s">
        <v>21</v>
      </c>
      <c r="G2824" s="6" t="s">
        <v>13</v>
      </c>
      <c r="H2824" s="6" t="s">
        <v>923</v>
      </c>
      <c r="I2824" s="6">
        <v>13</v>
      </c>
      <c r="J2824" s="13" t="str">
        <f>VLOOKUP(MONTH(Tabla7[[#This Row],[Fecha del movimiento]]),Tablas!$O$4:$P$15,2,0)</f>
        <v>Abr</v>
      </c>
      <c r="K2824" s="6">
        <f>YEAR(Tabla7[[#This Row],[Fecha del movimiento]])</f>
        <v>2018</v>
      </c>
    </row>
    <row r="2825" spans="2:11" x14ac:dyDescent="0.2">
      <c r="B2825" s="8">
        <v>43208</v>
      </c>
      <c r="C2825" s="6" t="s">
        <v>3630</v>
      </c>
      <c r="D2825" s="6">
        <v>300202</v>
      </c>
      <c r="E2825" s="6" t="s">
        <v>322</v>
      </c>
      <c r="F2825" s="6" t="s">
        <v>21</v>
      </c>
      <c r="G2825" s="6" t="s">
        <v>2</v>
      </c>
      <c r="H2825" s="6" t="s">
        <v>917</v>
      </c>
      <c r="I2825" s="6">
        <v>-12</v>
      </c>
      <c r="J2825" s="13" t="str">
        <f>VLOOKUP(MONTH(Tabla7[[#This Row],[Fecha del movimiento]]),Tablas!$O$4:$P$15,2,0)</f>
        <v>Abr</v>
      </c>
      <c r="K2825" s="6">
        <f>YEAR(Tabla7[[#This Row],[Fecha del movimiento]])</f>
        <v>2018</v>
      </c>
    </row>
    <row r="2826" spans="2:11" x14ac:dyDescent="0.2">
      <c r="B2826" s="8">
        <v>43119</v>
      </c>
      <c r="C2826" s="6" t="s">
        <v>3631</v>
      </c>
      <c r="D2826" s="6">
        <v>300166</v>
      </c>
      <c r="E2826" s="6" t="s">
        <v>48</v>
      </c>
      <c r="F2826" s="6" t="s">
        <v>21</v>
      </c>
      <c r="G2826" s="6" t="s">
        <v>2</v>
      </c>
      <c r="H2826" s="6" t="s">
        <v>923</v>
      </c>
      <c r="I2826" s="6">
        <v>13</v>
      </c>
      <c r="J2826" s="13" t="str">
        <f>VLOOKUP(MONTH(Tabla7[[#This Row],[Fecha del movimiento]]),Tablas!$O$4:$P$15,2,0)</f>
        <v>Ene</v>
      </c>
      <c r="K2826" s="6">
        <f>YEAR(Tabla7[[#This Row],[Fecha del movimiento]])</f>
        <v>2018</v>
      </c>
    </row>
    <row r="2827" spans="2:11" x14ac:dyDescent="0.2">
      <c r="B2827" s="8">
        <v>43223</v>
      </c>
      <c r="C2827" s="6" t="s">
        <v>3632</v>
      </c>
      <c r="D2827" s="6">
        <v>300681</v>
      </c>
      <c r="E2827" s="6" t="s">
        <v>372</v>
      </c>
      <c r="F2827" s="6" t="s">
        <v>21</v>
      </c>
      <c r="G2827" s="6" t="s">
        <v>13</v>
      </c>
      <c r="H2827" s="6" t="s">
        <v>923</v>
      </c>
      <c r="I2827" s="6">
        <v>11</v>
      </c>
      <c r="J2827" s="13" t="str">
        <f>VLOOKUP(MONTH(Tabla7[[#This Row],[Fecha del movimiento]]),Tablas!$O$4:$P$15,2,0)</f>
        <v>May</v>
      </c>
      <c r="K2827" s="6">
        <f>YEAR(Tabla7[[#This Row],[Fecha del movimiento]])</f>
        <v>2018</v>
      </c>
    </row>
    <row r="2828" spans="2:11" x14ac:dyDescent="0.2">
      <c r="B2828" s="8">
        <v>43267</v>
      </c>
      <c r="C2828" s="6" t="s">
        <v>3633</v>
      </c>
      <c r="D2828" s="6">
        <v>300225</v>
      </c>
      <c r="E2828" s="6" t="s">
        <v>712</v>
      </c>
      <c r="F2828" s="6" t="s">
        <v>21</v>
      </c>
      <c r="G2828" s="6" t="s">
        <v>13</v>
      </c>
      <c r="H2828" s="6" t="s">
        <v>917</v>
      </c>
      <c r="I2828" s="6">
        <v>-14</v>
      </c>
      <c r="J2828" s="13" t="str">
        <f>VLOOKUP(MONTH(Tabla7[[#This Row],[Fecha del movimiento]]),Tablas!$O$4:$P$15,2,0)</f>
        <v>Jun</v>
      </c>
      <c r="K2828" s="6">
        <f>YEAR(Tabla7[[#This Row],[Fecha del movimiento]])</f>
        <v>2018</v>
      </c>
    </row>
    <row r="2829" spans="2:11" x14ac:dyDescent="0.2">
      <c r="B2829" s="8">
        <v>43116</v>
      </c>
      <c r="C2829" s="6" t="s">
        <v>3634</v>
      </c>
      <c r="D2829" s="6">
        <v>300087</v>
      </c>
      <c r="E2829" s="6" t="s">
        <v>779</v>
      </c>
      <c r="F2829" s="6" t="s">
        <v>21</v>
      </c>
      <c r="G2829" s="6" t="s">
        <v>7</v>
      </c>
      <c r="H2829" s="6" t="s">
        <v>917</v>
      </c>
      <c r="I2829" s="6">
        <v>-7</v>
      </c>
      <c r="J2829" s="13" t="str">
        <f>VLOOKUP(MONTH(Tabla7[[#This Row],[Fecha del movimiento]]),Tablas!$O$4:$P$15,2,0)</f>
        <v>Ene</v>
      </c>
      <c r="K2829" s="6">
        <f>YEAR(Tabla7[[#This Row],[Fecha del movimiento]])</f>
        <v>2018</v>
      </c>
    </row>
    <row r="2830" spans="2:11" x14ac:dyDescent="0.2">
      <c r="B2830" s="8">
        <v>43134</v>
      </c>
      <c r="C2830" s="6" t="s">
        <v>3635</v>
      </c>
      <c r="D2830" s="6">
        <v>300801</v>
      </c>
      <c r="E2830" s="6" t="s">
        <v>265</v>
      </c>
      <c r="F2830" s="6" t="s">
        <v>21</v>
      </c>
      <c r="G2830" s="6" t="s">
        <v>11</v>
      </c>
      <c r="H2830" s="6" t="s">
        <v>923</v>
      </c>
      <c r="I2830" s="6">
        <v>19</v>
      </c>
      <c r="J2830" s="13" t="str">
        <f>VLOOKUP(MONTH(Tabla7[[#This Row],[Fecha del movimiento]]),Tablas!$O$4:$P$15,2,0)</f>
        <v>Feb</v>
      </c>
      <c r="K2830" s="6">
        <f>YEAR(Tabla7[[#This Row],[Fecha del movimiento]])</f>
        <v>2018</v>
      </c>
    </row>
    <row r="2831" spans="2:11" x14ac:dyDescent="0.2">
      <c r="B2831" s="8">
        <v>43286</v>
      </c>
      <c r="C2831" s="6" t="s">
        <v>3636</v>
      </c>
      <c r="D2831" s="6">
        <v>300893</v>
      </c>
      <c r="E2831" s="6" t="s">
        <v>179</v>
      </c>
      <c r="F2831" s="6" t="s">
        <v>21</v>
      </c>
      <c r="G2831" s="6" t="s">
        <v>1</v>
      </c>
      <c r="H2831" s="6" t="s">
        <v>923</v>
      </c>
      <c r="I2831" s="6">
        <v>16</v>
      </c>
      <c r="J2831" s="13" t="str">
        <f>VLOOKUP(MONTH(Tabla7[[#This Row],[Fecha del movimiento]]),Tablas!$O$4:$P$15,2,0)</f>
        <v>Jul</v>
      </c>
      <c r="K2831" s="6">
        <f>YEAR(Tabla7[[#This Row],[Fecha del movimiento]])</f>
        <v>2018</v>
      </c>
    </row>
    <row r="2832" spans="2:11" x14ac:dyDescent="0.2">
      <c r="B2832" s="8">
        <v>43268</v>
      </c>
      <c r="C2832" s="6" t="s">
        <v>3637</v>
      </c>
      <c r="D2832" s="6">
        <v>300629</v>
      </c>
      <c r="E2832" s="6" t="s">
        <v>415</v>
      </c>
      <c r="F2832" s="6" t="s">
        <v>21</v>
      </c>
      <c r="G2832" s="6" t="s">
        <v>13</v>
      </c>
      <c r="H2832" s="6" t="s">
        <v>923</v>
      </c>
      <c r="I2832" s="6">
        <v>20</v>
      </c>
      <c r="J2832" s="13" t="str">
        <f>VLOOKUP(MONTH(Tabla7[[#This Row],[Fecha del movimiento]]),Tablas!$O$4:$P$15,2,0)</f>
        <v>Jun</v>
      </c>
      <c r="K2832" s="6">
        <f>YEAR(Tabla7[[#This Row],[Fecha del movimiento]])</f>
        <v>2018</v>
      </c>
    </row>
    <row r="2833" spans="2:11" x14ac:dyDescent="0.2">
      <c r="B2833" s="8">
        <v>43209</v>
      </c>
      <c r="C2833" s="6" t="s">
        <v>3638</v>
      </c>
      <c r="D2833" s="6">
        <v>300269</v>
      </c>
      <c r="E2833" s="6" t="s">
        <v>134</v>
      </c>
      <c r="F2833" s="6" t="s">
        <v>21</v>
      </c>
      <c r="G2833" s="6" t="s">
        <v>9</v>
      </c>
      <c r="H2833" s="6" t="s">
        <v>917</v>
      </c>
      <c r="I2833" s="6">
        <v>-16</v>
      </c>
      <c r="J2833" s="13" t="str">
        <f>VLOOKUP(MONTH(Tabla7[[#This Row],[Fecha del movimiento]]),Tablas!$O$4:$P$15,2,0)</f>
        <v>Abr</v>
      </c>
      <c r="K2833" s="6">
        <f>YEAR(Tabla7[[#This Row],[Fecha del movimiento]])</f>
        <v>2018</v>
      </c>
    </row>
    <row r="2834" spans="2:11" x14ac:dyDescent="0.2">
      <c r="B2834" s="8">
        <v>43192</v>
      </c>
      <c r="C2834" s="6" t="s">
        <v>3639</v>
      </c>
      <c r="D2834" s="6">
        <v>300824</v>
      </c>
      <c r="E2834" s="6" t="s">
        <v>245</v>
      </c>
      <c r="F2834" s="6" t="s">
        <v>21</v>
      </c>
      <c r="G2834" s="6" t="s">
        <v>10</v>
      </c>
      <c r="H2834" s="6" t="s">
        <v>923</v>
      </c>
      <c r="I2834" s="6">
        <v>14</v>
      </c>
      <c r="J2834" s="13" t="str">
        <f>VLOOKUP(MONTH(Tabla7[[#This Row],[Fecha del movimiento]]),Tablas!$O$4:$P$15,2,0)</f>
        <v>Abr</v>
      </c>
      <c r="K2834" s="6">
        <f>YEAR(Tabla7[[#This Row],[Fecha del movimiento]])</f>
        <v>2018</v>
      </c>
    </row>
    <row r="2835" spans="2:11" x14ac:dyDescent="0.2">
      <c r="B2835" s="8">
        <v>43210</v>
      </c>
      <c r="C2835" s="6" t="s">
        <v>3640</v>
      </c>
      <c r="D2835" s="6">
        <v>300088</v>
      </c>
      <c r="E2835" s="6" t="s">
        <v>230</v>
      </c>
      <c r="F2835" s="6" t="s">
        <v>21</v>
      </c>
      <c r="G2835" s="6" t="s">
        <v>2</v>
      </c>
      <c r="H2835" s="6" t="s">
        <v>923</v>
      </c>
      <c r="I2835" s="6">
        <v>13</v>
      </c>
      <c r="J2835" s="13" t="str">
        <f>VLOOKUP(MONTH(Tabla7[[#This Row],[Fecha del movimiento]]),Tablas!$O$4:$P$15,2,0)</f>
        <v>Abr</v>
      </c>
      <c r="K2835" s="6">
        <f>YEAR(Tabla7[[#This Row],[Fecha del movimiento]])</f>
        <v>2018</v>
      </c>
    </row>
    <row r="2836" spans="2:11" x14ac:dyDescent="0.2">
      <c r="B2836" s="8">
        <v>43130</v>
      </c>
      <c r="C2836" s="6" t="s">
        <v>3641</v>
      </c>
      <c r="D2836" s="6">
        <v>300257</v>
      </c>
      <c r="E2836" s="6" t="s">
        <v>691</v>
      </c>
      <c r="F2836" s="6" t="s">
        <v>21</v>
      </c>
      <c r="G2836" s="6" t="s">
        <v>2</v>
      </c>
      <c r="H2836" s="6" t="s">
        <v>917</v>
      </c>
      <c r="I2836" s="6">
        <v>-11</v>
      </c>
      <c r="J2836" s="13" t="str">
        <f>VLOOKUP(MONTH(Tabla7[[#This Row],[Fecha del movimiento]]),Tablas!$O$4:$P$15,2,0)</f>
        <v>Ene</v>
      </c>
      <c r="K2836" s="6">
        <f>YEAR(Tabla7[[#This Row],[Fecha del movimiento]])</f>
        <v>2018</v>
      </c>
    </row>
    <row r="2837" spans="2:11" x14ac:dyDescent="0.2">
      <c r="B2837" s="8">
        <v>43308</v>
      </c>
      <c r="C2837" s="6" t="s">
        <v>3642</v>
      </c>
      <c r="D2837" s="6">
        <v>300786</v>
      </c>
      <c r="E2837" s="6" t="s">
        <v>280</v>
      </c>
      <c r="F2837" s="6" t="s">
        <v>21</v>
      </c>
      <c r="G2837" s="6" t="s">
        <v>5</v>
      </c>
      <c r="H2837" s="6" t="s">
        <v>917</v>
      </c>
      <c r="I2837" s="6">
        <v>-5</v>
      </c>
      <c r="J2837" s="13" t="str">
        <f>VLOOKUP(MONTH(Tabla7[[#This Row],[Fecha del movimiento]]),Tablas!$O$4:$P$15,2,0)</f>
        <v>Jul</v>
      </c>
      <c r="K2837" s="6">
        <f>YEAR(Tabla7[[#This Row],[Fecha del movimiento]])</f>
        <v>2018</v>
      </c>
    </row>
    <row r="2838" spans="2:11" x14ac:dyDescent="0.2">
      <c r="B2838" s="8">
        <v>43196</v>
      </c>
      <c r="C2838" s="6" t="s">
        <v>3643</v>
      </c>
      <c r="D2838" s="6">
        <v>300567</v>
      </c>
      <c r="E2838" s="6" t="s">
        <v>333</v>
      </c>
      <c r="F2838" s="6" t="s">
        <v>21</v>
      </c>
      <c r="G2838" s="6" t="s">
        <v>7</v>
      </c>
      <c r="H2838" s="6" t="s">
        <v>923</v>
      </c>
      <c r="I2838" s="6">
        <v>20</v>
      </c>
      <c r="J2838" s="13" t="str">
        <f>VLOOKUP(MONTH(Tabla7[[#This Row],[Fecha del movimiento]]),Tablas!$O$4:$P$15,2,0)</f>
        <v>Abr</v>
      </c>
      <c r="K2838" s="6">
        <f>YEAR(Tabla7[[#This Row],[Fecha del movimiento]])</f>
        <v>2018</v>
      </c>
    </row>
    <row r="2839" spans="2:11" x14ac:dyDescent="0.2">
      <c r="B2839" s="8">
        <v>43236</v>
      </c>
      <c r="C2839" s="6" t="s">
        <v>3644</v>
      </c>
      <c r="D2839" s="6">
        <v>300894</v>
      </c>
      <c r="E2839" s="6" t="s">
        <v>178</v>
      </c>
      <c r="F2839" s="6" t="s">
        <v>21</v>
      </c>
      <c r="G2839" s="6" t="s">
        <v>10</v>
      </c>
      <c r="H2839" s="6" t="s">
        <v>923</v>
      </c>
      <c r="I2839" s="6">
        <v>10</v>
      </c>
      <c r="J2839" s="13" t="str">
        <f>VLOOKUP(MONTH(Tabla7[[#This Row],[Fecha del movimiento]]),Tablas!$O$4:$P$15,2,0)</f>
        <v>May</v>
      </c>
      <c r="K2839" s="6">
        <f>YEAR(Tabla7[[#This Row],[Fecha del movimiento]])</f>
        <v>2018</v>
      </c>
    </row>
    <row r="2840" spans="2:11" x14ac:dyDescent="0.2">
      <c r="B2840" s="8">
        <v>43197</v>
      </c>
      <c r="C2840" s="6" t="s">
        <v>3645</v>
      </c>
      <c r="D2840" s="6">
        <v>300879</v>
      </c>
      <c r="E2840" s="6" t="s">
        <v>193</v>
      </c>
      <c r="F2840" s="6" t="s">
        <v>21</v>
      </c>
      <c r="G2840" s="6" t="s">
        <v>11</v>
      </c>
      <c r="H2840" s="6" t="s">
        <v>917</v>
      </c>
      <c r="I2840" s="6">
        <v>-7</v>
      </c>
      <c r="J2840" s="13" t="str">
        <f>VLOOKUP(MONTH(Tabla7[[#This Row],[Fecha del movimiento]]),Tablas!$O$4:$P$15,2,0)</f>
        <v>Abr</v>
      </c>
      <c r="K2840" s="6">
        <f>YEAR(Tabla7[[#This Row],[Fecha del movimiento]])</f>
        <v>2018</v>
      </c>
    </row>
    <row r="2841" spans="2:11" x14ac:dyDescent="0.2">
      <c r="B2841" s="8">
        <v>43103</v>
      </c>
      <c r="C2841" s="6" t="s">
        <v>3646</v>
      </c>
      <c r="D2841" s="6">
        <v>300882</v>
      </c>
      <c r="E2841" s="6" t="s">
        <v>190</v>
      </c>
      <c r="F2841" s="6" t="s">
        <v>21</v>
      </c>
      <c r="G2841" s="6" t="s">
        <v>11</v>
      </c>
      <c r="H2841" s="6" t="s">
        <v>923</v>
      </c>
      <c r="I2841" s="6">
        <v>10</v>
      </c>
      <c r="J2841" s="13" t="str">
        <f>VLOOKUP(MONTH(Tabla7[[#This Row],[Fecha del movimiento]]),Tablas!$O$4:$P$15,2,0)</f>
        <v>Ene</v>
      </c>
      <c r="K2841" s="6">
        <f>YEAR(Tabla7[[#This Row],[Fecha del movimiento]])</f>
        <v>2018</v>
      </c>
    </row>
    <row r="2842" spans="2:11" x14ac:dyDescent="0.2">
      <c r="B2842" s="8">
        <v>43132</v>
      </c>
      <c r="C2842" s="6" t="s">
        <v>3647</v>
      </c>
      <c r="D2842" s="6">
        <v>300653</v>
      </c>
      <c r="E2842" s="6" t="s">
        <v>269</v>
      </c>
      <c r="F2842" s="6" t="s">
        <v>21</v>
      </c>
      <c r="G2842" s="6" t="s">
        <v>10</v>
      </c>
      <c r="H2842" s="6" t="s">
        <v>923</v>
      </c>
      <c r="I2842" s="6">
        <v>12</v>
      </c>
      <c r="J2842" s="13" t="str">
        <f>VLOOKUP(MONTH(Tabla7[[#This Row],[Fecha del movimiento]]),Tablas!$O$4:$P$15,2,0)</f>
        <v>Feb</v>
      </c>
      <c r="K2842" s="6">
        <f>YEAR(Tabla7[[#This Row],[Fecha del movimiento]])</f>
        <v>2018</v>
      </c>
    </row>
    <row r="2843" spans="2:11" x14ac:dyDescent="0.2">
      <c r="B2843" s="8">
        <v>43267</v>
      </c>
      <c r="C2843" s="6" t="s">
        <v>3085</v>
      </c>
      <c r="D2843" s="6">
        <v>300789</v>
      </c>
      <c r="E2843" s="6" t="s">
        <v>277</v>
      </c>
      <c r="F2843" s="6" t="s">
        <v>21</v>
      </c>
      <c r="G2843" s="6" t="s">
        <v>7</v>
      </c>
      <c r="H2843" s="6" t="s">
        <v>923</v>
      </c>
      <c r="I2843" s="6">
        <v>16</v>
      </c>
      <c r="J2843" s="13" t="str">
        <f>VLOOKUP(MONTH(Tabla7[[#This Row],[Fecha del movimiento]]),Tablas!$O$4:$P$15,2,0)</f>
        <v>Jun</v>
      </c>
      <c r="K2843" s="6">
        <f>YEAR(Tabla7[[#This Row],[Fecha del movimiento]])</f>
        <v>2018</v>
      </c>
    </row>
    <row r="2844" spans="2:11" x14ac:dyDescent="0.2">
      <c r="B2844" s="8">
        <v>43220</v>
      </c>
      <c r="C2844" s="6" t="s">
        <v>2010</v>
      </c>
      <c r="D2844" s="6">
        <v>300241</v>
      </c>
      <c r="E2844" s="6" t="s">
        <v>680</v>
      </c>
      <c r="F2844" s="6" t="s">
        <v>21</v>
      </c>
      <c r="G2844" s="6" t="s">
        <v>13</v>
      </c>
      <c r="H2844" s="6" t="s">
        <v>917</v>
      </c>
      <c r="I2844" s="6">
        <v>-15</v>
      </c>
      <c r="J2844" s="13" t="str">
        <f>VLOOKUP(MONTH(Tabla7[[#This Row],[Fecha del movimiento]]),Tablas!$O$4:$P$15,2,0)</f>
        <v>Abr</v>
      </c>
      <c r="K2844" s="6">
        <f>YEAR(Tabla7[[#This Row],[Fecha del movimiento]])</f>
        <v>2018</v>
      </c>
    </row>
    <row r="2845" spans="2:11" x14ac:dyDescent="0.2">
      <c r="B2845" s="8">
        <v>43311</v>
      </c>
      <c r="C2845" s="6" t="s">
        <v>3648</v>
      </c>
      <c r="D2845" s="6">
        <v>300604</v>
      </c>
      <c r="E2845" s="6" t="s">
        <v>438</v>
      </c>
      <c r="F2845" s="6" t="s">
        <v>21</v>
      </c>
      <c r="G2845" s="6" t="s">
        <v>13</v>
      </c>
      <c r="H2845" s="6" t="s">
        <v>923</v>
      </c>
      <c r="I2845" s="6">
        <v>19</v>
      </c>
      <c r="J2845" s="13" t="str">
        <f>VLOOKUP(MONTH(Tabla7[[#This Row],[Fecha del movimiento]]),Tablas!$O$4:$P$15,2,0)</f>
        <v>Jul</v>
      </c>
      <c r="K2845" s="6">
        <f>YEAR(Tabla7[[#This Row],[Fecha del movimiento]])</f>
        <v>2018</v>
      </c>
    </row>
    <row r="2846" spans="2:11" x14ac:dyDescent="0.2">
      <c r="B2846" s="8">
        <v>43168</v>
      </c>
      <c r="C2846" s="6" t="s">
        <v>3649</v>
      </c>
      <c r="D2846" s="6">
        <v>300962</v>
      </c>
      <c r="E2846" s="6" t="s">
        <v>113</v>
      </c>
      <c r="F2846" s="6" t="s">
        <v>21</v>
      </c>
      <c r="G2846" s="6" t="s">
        <v>6</v>
      </c>
      <c r="H2846" s="6" t="s">
        <v>917</v>
      </c>
      <c r="I2846" s="6">
        <v>-15</v>
      </c>
      <c r="J2846" s="13" t="str">
        <f>VLOOKUP(MONTH(Tabla7[[#This Row],[Fecha del movimiento]]),Tablas!$O$4:$P$15,2,0)</f>
        <v>Mar</v>
      </c>
      <c r="K2846" s="6">
        <f>YEAR(Tabla7[[#This Row],[Fecha del movimiento]])</f>
        <v>2018</v>
      </c>
    </row>
    <row r="2847" spans="2:11" x14ac:dyDescent="0.2">
      <c r="B2847" s="8">
        <v>43265</v>
      </c>
      <c r="C2847" s="6" t="s">
        <v>3650</v>
      </c>
      <c r="D2847" s="6">
        <v>300944</v>
      </c>
      <c r="E2847" s="6" t="s">
        <v>131</v>
      </c>
      <c r="F2847" s="6" t="s">
        <v>21</v>
      </c>
      <c r="G2847" s="6" t="s">
        <v>7</v>
      </c>
      <c r="H2847" s="6" t="s">
        <v>917</v>
      </c>
      <c r="I2847" s="6">
        <v>-13</v>
      </c>
      <c r="J2847" s="13" t="str">
        <f>VLOOKUP(MONTH(Tabla7[[#This Row],[Fecha del movimiento]]),Tablas!$O$4:$P$15,2,0)</f>
        <v>Jun</v>
      </c>
      <c r="K2847" s="6">
        <f>YEAR(Tabla7[[#This Row],[Fecha del movimiento]])</f>
        <v>2018</v>
      </c>
    </row>
    <row r="2848" spans="2:11" x14ac:dyDescent="0.2">
      <c r="B2848" s="8">
        <v>43152</v>
      </c>
      <c r="C2848" s="6" t="s">
        <v>3651</v>
      </c>
      <c r="D2848" s="6">
        <v>300932</v>
      </c>
      <c r="E2848" s="6" t="s">
        <v>142</v>
      </c>
      <c r="F2848" s="6" t="s">
        <v>21</v>
      </c>
      <c r="G2848" s="6" t="s">
        <v>6</v>
      </c>
      <c r="H2848" s="6" t="s">
        <v>917</v>
      </c>
      <c r="I2848" s="6">
        <v>-14</v>
      </c>
      <c r="J2848" s="13" t="str">
        <f>VLOOKUP(MONTH(Tabla7[[#This Row],[Fecha del movimiento]]),Tablas!$O$4:$P$15,2,0)</f>
        <v>Feb</v>
      </c>
      <c r="K2848" s="6">
        <f>YEAR(Tabla7[[#This Row],[Fecha del movimiento]])</f>
        <v>2018</v>
      </c>
    </row>
    <row r="2849" spans="2:11" x14ac:dyDescent="0.2">
      <c r="B2849" s="8">
        <v>43294</v>
      </c>
      <c r="C2849" s="6" t="s">
        <v>3652</v>
      </c>
      <c r="D2849" s="6">
        <v>300450</v>
      </c>
      <c r="E2849" s="6" t="s">
        <v>560</v>
      </c>
      <c r="F2849" s="6" t="s">
        <v>21</v>
      </c>
      <c r="G2849" s="6" t="s">
        <v>13</v>
      </c>
      <c r="H2849" s="6" t="s">
        <v>917</v>
      </c>
      <c r="I2849" s="6">
        <v>-12</v>
      </c>
      <c r="J2849" s="13" t="str">
        <f>VLOOKUP(MONTH(Tabla7[[#This Row],[Fecha del movimiento]]),Tablas!$O$4:$P$15,2,0)</f>
        <v>Jul</v>
      </c>
      <c r="K2849" s="6">
        <f>YEAR(Tabla7[[#This Row],[Fecha del movimiento]])</f>
        <v>2018</v>
      </c>
    </row>
    <row r="2850" spans="2:11" x14ac:dyDescent="0.2">
      <c r="B2850" s="8">
        <v>43178</v>
      </c>
      <c r="C2850" s="6" t="s">
        <v>3653</v>
      </c>
      <c r="D2850" s="6">
        <v>300391</v>
      </c>
      <c r="E2850" s="6" t="s">
        <v>600</v>
      </c>
      <c r="F2850" s="6" t="s">
        <v>21</v>
      </c>
      <c r="G2850" s="6" t="s">
        <v>12</v>
      </c>
      <c r="H2850" s="6" t="s">
        <v>923</v>
      </c>
      <c r="I2850" s="6">
        <v>20</v>
      </c>
      <c r="J2850" s="13" t="str">
        <f>VLOOKUP(MONTH(Tabla7[[#This Row],[Fecha del movimiento]]),Tablas!$O$4:$P$15,2,0)</f>
        <v>Mar</v>
      </c>
      <c r="K2850" s="6">
        <f>YEAR(Tabla7[[#This Row],[Fecha del movimiento]])</f>
        <v>2018</v>
      </c>
    </row>
    <row r="2851" spans="2:11" x14ac:dyDescent="0.2">
      <c r="B2851" s="8">
        <v>43275</v>
      </c>
      <c r="C2851" s="6" t="s">
        <v>3654</v>
      </c>
      <c r="D2851" s="6">
        <v>300069</v>
      </c>
      <c r="E2851" s="6" t="s">
        <v>72</v>
      </c>
      <c r="F2851" s="6" t="s">
        <v>21</v>
      </c>
      <c r="G2851" s="6" t="s">
        <v>3</v>
      </c>
      <c r="H2851" s="6" t="s">
        <v>917</v>
      </c>
      <c r="I2851" s="6">
        <v>-5</v>
      </c>
      <c r="J2851" s="13" t="str">
        <f>VLOOKUP(MONTH(Tabla7[[#This Row],[Fecha del movimiento]]),Tablas!$O$4:$P$15,2,0)</f>
        <v>Jun</v>
      </c>
      <c r="K2851" s="6">
        <f>YEAR(Tabla7[[#This Row],[Fecha del movimiento]])</f>
        <v>2018</v>
      </c>
    </row>
    <row r="2852" spans="2:11" x14ac:dyDescent="0.2">
      <c r="B2852" s="8">
        <v>43152</v>
      </c>
      <c r="C2852" s="6" t="s">
        <v>3655</v>
      </c>
      <c r="D2852" s="6">
        <v>300046</v>
      </c>
      <c r="E2852" s="6" t="s">
        <v>779</v>
      </c>
      <c r="F2852" s="6" t="s">
        <v>21</v>
      </c>
      <c r="G2852" s="6" t="s">
        <v>7</v>
      </c>
      <c r="H2852" s="6" t="s">
        <v>923</v>
      </c>
      <c r="I2852" s="6">
        <v>12</v>
      </c>
      <c r="J2852" s="13" t="str">
        <f>VLOOKUP(MONTH(Tabla7[[#This Row],[Fecha del movimiento]]),Tablas!$O$4:$P$15,2,0)</f>
        <v>Feb</v>
      </c>
      <c r="K2852" s="6">
        <f>YEAR(Tabla7[[#This Row],[Fecha del movimiento]])</f>
        <v>2018</v>
      </c>
    </row>
    <row r="2853" spans="2:11" x14ac:dyDescent="0.2">
      <c r="B2853" s="8">
        <v>43133</v>
      </c>
      <c r="C2853" s="6" t="s">
        <v>3656</v>
      </c>
      <c r="D2853" s="6">
        <v>300600</v>
      </c>
      <c r="E2853" s="6" t="s">
        <v>442</v>
      </c>
      <c r="F2853" s="6" t="s">
        <v>21</v>
      </c>
      <c r="G2853" s="6" t="s">
        <v>2</v>
      </c>
      <c r="H2853" s="6" t="s">
        <v>923</v>
      </c>
      <c r="I2853" s="6">
        <v>17</v>
      </c>
      <c r="J2853" s="13" t="str">
        <f>VLOOKUP(MONTH(Tabla7[[#This Row],[Fecha del movimiento]]),Tablas!$O$4:$P$15,2,0)</f>
        <v>Feb</v>
      </c>
      <c r="K2853" s="6">
        <f>YEAR(Tabla7[[#This Row],[Fecha del movimiento]])</f>
        <v>2018</v>
      </c>
    </row>
    <row r="2854" spans="2:11" x14ac:dyDescent="0.2">
      <c r="B2854" s="8">
        <v>43231</v>
      </c>
      <c r="C2854" s="6" t="s">
        <v>3657</v>
      </c>
      <c r="D2854" s="6">
        <v>300529</v>
      </c>
      <c r="E2854" s="6" t="s">
        <v>499</v>
      </c>
      <c r="F2854" s="6" t="s">
        <v>21</v>
      </c>
      <c r="G2854" s="6" t="s">
        <v>13</v>
      </c>
      <c r="H2854" s="6" t="s">
        <v>917</v>
      </c>
      <c r="I2854" s="6">
        <v>-5</v>
      </c>
      <c r="J2854" s="13" t="str">
        <f>VLOOKUP(MONTH(Tabla7[[#This Row],[Fecha del movimiento]]),Tablas!$O$4:$P$15,2,0)</f>
        <v>May</v>
      </c>
      <c r="K2854" s="6">
        <f>YEAR(Tabla7[[#This Row],[Fecha del movimiento]])</f>
        <v>2018</v>
      </c>
    </row>
    <row r="2855" spans="2:11" x14ac:dyDescent="0.2">
      <c r="B2855" s="8">
        <v>43134</v>
      </c>
      <c r="C2855" s="6" t="s">
        <v>3658</v>
      </c>
      <c r="D2855" s="6">
        <v>300302</v>
      </c>
      <c r="E2855" s="6" t="s">
        <v>548</v>
      </c>
      <c r="F2855" s="6" t="s">
        <v>21</v>
      </c>
      <c r="G2855" s="6" t="s">
        <v>7</v>
      </c>
      <c r="H2855" s="6" t="s">
        <v>923</v>
      </c>
      <c r="I2855" s="6">
        <v>13</v>
      </c>
      <c r="J2855" s="13" t="str">
        <f>VLOOKUP(MONTH(Tabla7[[#This Row],[Fecha del movimiento]]),Tablas!$O$4:$P$15,2,0)</f>
        <v>Feb</v>
      </c>
      <c r="K2855" s="6">
        <f>YEAR(Tabla7[[#This Row],[Fecha del movimiento]])</f>
        <v>2018</v>
      </c>
    </row>
    <row r="2856" spans="2:11" x14ac:dyDescent="0.2">
      <c r="B2856" s="8">
        <v>43136</v>
      </c>
      <c r="C2856" s="6" t="s">
        <v>3659</v>
      </c>
      <c r="D2856" s="6">
        <v>300301</v>
      </c>
      <c r="E2856" s="6" t="s">
        <v>661</v>
      </c>
      <c r="F2856" s="6" t="s">
        <v>21</v>
      </c>
      <c r="G2856" s="6" t="s">
        <v>2</v>
      </c>
      <c r="H2856" s="6" t="s">
        <v>923</v>
      </c>
      <c r="I2856" s="6">
        <v>18</v>
      </c>
      <c r="J2856" s="13" t="str">
        <f>VLOOKUP(MONTH(Tabla7[[#This Row],[Fecha del movimiento]]),Tablas!$O$4:$P$15,2,0)</f>
        <v>Feb</v>
      </c>
      <c r="K2856" s="6">
        <f>YEAR(Tabla7[[#This Row],[Fecha del movimiento]])</f>
        <v>2018</v>
      </c>
    </row>
    <row r="2857" spans="2:11" x14ac:dyDescent="0.2">
      <c r="B2857" s="8">
        <v>43342</v>
      </c>
      <c r="C2857" s="6" t="s">
        <v>3660</v>
      </c>
      <c r="D2857" s="6">
        <v>300575</v>
      </c>
      <c r="E2857" s="6" t="s">
        <v>460</v>
      </c>
      <c r="F2857" s="6" t="s">
        <v>21</v>
      </c>
      <c r="G2857" s="6" t="s">
        <v>2</v>
      </c>
      <c r="H2857" s="6" t="s">
        <v>923</v>
      </c>
      <c r="I2857" s="6">
        <v>20</v>
      </c>
      <c r="J2857" s="13" t="str">
        <f>VLOOKUP(MONTH(Tabla7[[#This Row],[Fecha del movimiento]]),Tablas!$O$4:$P$15,2,0)</f>
        <v>Ago</v>
      </c>
      <c r="K2857" s="6">
        <f>YEAR(Tabla7[[#This Row],[Fecha del movimiento]])</f>
        <v>2018</v>
      </c>
    </row>
    <row r="2858" spans="2:11" x14ac:dyDescent="0.2">
      <c r="B2858" s="8">
        <v>43106</v>
      </c>
      <c r="C2858" s="6" t="s">
        <v>3661</v>
      </c>
      <c r="D2858" s="6">
        <v>300257</v>
      </c>
      <c r="E2858" s="6" t="s">
        <v>691</v>
      </c>
      <c r="F2858" s="6" t="s">
        <v>21</v>
      </c>
      <c r="G2858" s="6" t="s">
        <v>2</v>
      </c>
      <c r="H2858" s="6" t="s">
        <v>923</v>
      </c>
      <c r="I2858" s="6">
        <v>16</v>
      </c>
      <c r="J2858" s="13" t="str">
        <f>VLOOKUP(MONTH(Tabla7[[#This Row],[Fecha del movimiento]]),Tablas!$O$4:$P$15,2,0)</f>
        <v>Ene</v>
      </c>
      <c r="K2858" s="6">
        <f>YEAR(Tabla7[[#This Row],[Fecha del movimiento]])</f>
        <v>2018</v>
      </c>
    </row>
    <row r="2859" spans="2:11" x14ac:dyDescent="0.2">
      <c r="B2859" s="8">
        <v>43181</v>
      </c>
      <c r="C2859" s="6" t="s">
        <v>3662</v>
      </c>
      <c r="D2859" s="6">
        <v>301053</v>
      </c>
      <c r="E2859" s="6" t="s">
        <v>26</v>
      </c>
      <c r="F2859" s="6" t="s">
        <v>21</v>
      </c>
      <c r="G2859" s="6" t="s">
        <v>2</v>
      </c>
      <c r="H2859" s="6" t="s">
        <v>917</v>
      </c>
      <c r="I2859" s="6">
        <v>-12</v>
      </c>
      <c r="J2859" s="13" t="str">
        <f>VLOOKUP(MONTH(Tabla7[[#This Row],[Fecha del movimiento]]),Tablas!$O$4:$P$15,2,0)</f>
        <v>Mar</v>
      </c>
      <c r="K2859" s="6">
        <f>YEAR(Tabla7[[#This Row],[Fecha del movimiento]])</f>
        <v>2018</v>
      </c>
    </row>
    <row r="2860" spans="2:11" x14ac:dyDescent="0.2">
      <c r="B2860" s="8">
        <v>43341</v>
      </c>
      <c r="C2860" s="6" t="s">
        <v>3663</v>
      </c>
      <c r="D2860" s="6">
        <v>300332</v>
      </c>
      <c r="E2860" s="6" t="s">
        <v>215</v>
      </c>
      <c r="F2860" s="6" t="s">
        <v>21</v>
      </c>
      <c r="G2860" s="6" t="s">
        <v>2</v>
      </c>
      <c r="H2860" s="6" t="s">
        <v>923</v>
      </c>
      <c r="I2860" s="6">
        <v>14</v>
      </c>
      <c r="J2860" s="13" t="str">
        <f>VLOOKUP(MONTH(Tabla7[[#This Row],[Fecha del movimiento]]),Tablas!$O$4:$P$15,2,0)</f>
        <v>Ago</v>
      </c>
      <c r="K2860" s="6">
        <f>YEAR(Tabla7[[#This Row],[Fecha del movimiento]])</f>
        <v>2018</v>
      </c>
    </row>
    <row r="2861" spans="2:11" x14ac:dyDescent="0.2">
      <c r="B2861" s="8">
        <v>43205</v>
      </c>
      <c r="C2861" s="6" t="s">
        <v>3664</v>
      </c>
      <c r="D2861" s="6">
        <v>300549</v>
      </c>
      <c r="E2861" s="6" t="s">
        <v>480</v>
      </c>
      <c r="F2861" s="6" t="s">
        <v>21</v>
      </c>
      <c r="G2861" s="6" t="s">
        <v>10</v>
      </c>
      <c r="H2861" s="6" t="s">
        <v>923</v>
      </c>
      <c r="I2861" s="6">
        <v>16</v>
      </c>
      <c r="J2861" s="13" t="str">
        <f>VLOOKUP(MONTH(Tabla7[[#This Row],[Fecha del movimiento]]),Tablas!$O$4:$P$15,2,0)</f>
        <v>Abr</v>
      </c>
      <c r="K2861" s="6">
        <f>YEAR(Tabla7[[#This Row],[Fecha del movimiento]])</f>
        <v>2018</v>
      </c>
    </row>
    <row r="2862" spans="2:11" x14ac:dyDescent="0.2">
      <c r="B2862" s="8">
        <v>43207</v>
      </c>
      <c r="C2862" s="6" t="s">
        <v>3665</v>
      </c>
      <c r="D2862" s="6">
        <v>300784</v>
      </c>
      <c r="E2862" s="6" t="s">
        <v>281</v>
      </c>
      <c r="F2862" s="6" t="s">
        <v>21</v>
      </c>
      <c r="G2862" s="6" t="s">
        <v>1</v>
      </c>
      <c r="H2862" s="6" t="s">
        <v>923</v>
      </c>
      <c r="I2862" s="6">
        <v>14</v>
      </c>
      <c r="J2862" s="13" t="str">
        <f>VLOOKUP(MONTH(Tabla7[[#This Row],[Fecha del movimiento]]),Tablas!$O$4:$P$15,2,0)</f>
        <v>Abr</v>
      </c>
      <c r="K2862" s="6">
        <f>YEAR(Tabla7[[#This Row],[Fecha del movimiento]])</f>
        <v>2018</v>
      </c>
    </row>
    <row r="2863" spans="2:11" x14ac:dyDescent="0.2">
      <c r="B2863" s="8">
        <v>43228</v>
      </c>
      <c r="C2863" s="6" t="s">
        <v>3666</v>
      </c>
      <c r="D2863" s="6">
        <v>300031</v>
      </c>
      <c r="E2863" s="6" t="s">
        <v>589</v>
      </c>
      <c r="F2863" s="6" t="s">
        <v>21</v>
      </c>
      <c r="G2863" s="6" t="s">
        <v>2</v>
      </c>
      <c r="H2863" s="6" t="s">
        <v>917</v>
      </c>
      <c r="I2863" s="6">
        <v>-10</v>
      </c>
      <c r="J2863" s="13" t="str">
        <f>VLOOKUP(MONTH(Tabla7[[#This Row],[Fecha del movimiento]]),Tablas!$O$4:$P$15,2,0)</f>
        <v>May</v>
      </c>
      <c r="K2863" s="6">
        <f>YEAR(Tabla7[[#This Row],[Fecha del movimiento]])</f>
        <v>2018</v>
      </c>
    </row>
    <row r="2864" spans="2:11" x14ac:dyDescent="0.2">
      <c r="B2864" s="8">
        <v>43148</v>
      </c>
      <c r="C2864" s="6" t="s">
        <v>1762</v>
      </c>
      <c r="D2864" s="6">
        <v>300011</v>
      </c>
      <c r="E2864" s="6" t="s">
        <v>813</v>
      </c>
      <c r="F2864" s="6" t="s">
        <v>21</v>
      </c>
      <c r="G2864" s="6" t="s">
        <v>6</v>
      </c>
      <c r="H2864" s="6" t="s">
        <v>923</v>
      </c>
      <c r="I2864" s="6">
        <v>18</v>
      </c>
      <c r="J2864" s="13" t="str">
        <f>VLOOKUP(MONTH(Tabla7[[#This Row],[Fecha del movimiento]]),Tablas!$O$4:$P$15,2,0)</f>
        <v>Feb</v>
      </c>
      <c r="K2864" s="6">
        <f>YEAR(Tabla7[[#This Row],[Fecha del movimiento]])</f>
        <v>2018</v>
      </c>
    </row>
    <row r="2865" spans="2:11" x14ac:dyDescent="0.2">
      <c r="B2865" s="8">
        <v>43281</v>
      </c>
      <c r="C2865" s="6" t="s">
        <v>3667</v>
      </c>
      <c r="D2865" s="6">
        <v>300367</v>
      </c>
      <c r="E2865" s="6" t="s">
        <v>98</v>
      </c>
      <c r="F2865" s="6" t="s">
        <v>21</v>
      </c>
      <c r="G2865" s="6" t="s">
        <v>10</v>
      </c>
      <c r="H2865" s="6" t="s">
        <v>917</v>
      </c>
      <c r="I2865" s="6">
        <v>-10</v>
      </c>
      <c r="J2865" s="13" t="str">
        <f>VLOOKUP(MONTH(Tabla7[[#This Row],[Fecha del movimiento]]),Tablas!$O$4:$P$15,2,0)</f>
        <v>Jun</v>
      </c>
      <c r="K2865" s="6">
        <f>YEAR(Tabla7[[#This Row],[Fecha del movimiento]])</f>
        <v>2018</v>
      </c>
    </row>
    <row r="2866" spans="2:11" x14ac:dyDescent="0.2">
      <c r="B2866" s="8">
        <v>43292</v>
      </c>
      <c r="C2866" s="6" t="s">
        <v>3668</v>
      </c>
      <c r="D2866" s="6">
        <v>300647</v>
      </c>
      <c r="E2866" s="6" t="s">
        <v>398</v>
      </c>
      <c r="F2866" s="6" t="s">
        <v>21</v>
      </c>
      <c r="G2866" s="6" t="s">
        <v>12</v>
      </c>
      <c r="H2866" s="6" t="s">
        <v>923</v>
      </c>
      <c r="I2866" s="6">
        <v>16</v>
      </c>
      <c r="J2866" s="13" t="str">
        <f>VLOOKUP(MONTH(Tabla7[[#This Row],[Fecha del movimiento]]),Tablas!$O$4:$P$15,2,0)</f>
        <v>Jul</v>
      </c>
      <c r="K2866" s="6">
        <f>YEAR(Tabla7[[#This Row],[Fecha del movimiento]])</f>
        <v>2018</v>
      </c>
    </row>
    <row r="2867" spans="2:11" x14ac:dyDescent="0.2">
      <c r="B2867" s="8">
        <v>43234</v>
      </c>
      <c r="C2867" s="6" t="s">
        <v>3669</v>
      </c>
      <c r="D2867" s="6">
        <v>300450</v>
      </c>
      <c r="E2867" s="6" t="s">
        <v>560</v>
      </c>
      <c r="F2867" s="6" t="s">
        <v>21</v>
      </c>
      <c r="G2867" s="6" t="s">
        <v>13</v>
      </c>
      <c r="H2867" s="6" t="s">
        <v>917</v>
      </c>
      <c r="I2867" s="6">
        <v>-14</v>
      </c>
      <c r="J2867" s="13" t="str">
        <f>VLOOKUP(MONTH(Tabla7[[#This Row],[Fecha del movimiento]]),Tablas!$O$4:$P$15,2,0)</f>
        <v>May</v>
      </c>
      <c r="K2867" s="6">
        <f>YEAR(Tabla7[[#This Row],[Fecha del movimiento]])</f>
        <v>2018</v>
      </c>
    </row>
    <row r="2868" spans="2:11" x14ac:dyDescent="0.2">
      <c r="B2868" s="8">
        <v>43110</v>
      </c>
      <c r="C2868" s="6" t="s">
        <v>3670</v>
      </c>
      <c r="D2868" s="6">
        <v>300258</v>
      </c>
      <c r="E2868" s="6" t="s">
        <v>690</v>
      </c>
      <c r="F2868" s="6" t="s">
        <v>21</v>
      </c>
      <c r="G2868" s="6" t="s">
        <v>11</v>
      </c>
      <c r="H2868" s="6" t="s">
        <v>923</v>
      </c>
      <c r="I2868" s="6">
        <v>18</v>
      </c>
      <c r="J2868" s="13" t="str">
        <f>VLOOKUP(MONTH(Tabla7[[#This Row],[Fecha del movimiento]]),Tablas!$O$4:$P$15,2,0)</f>
        <v>Ene</v>
      </c>
      <c r="K2868" s="6">
        <f>YEAR(Tabla7[[#This Row],[Fecha del movimiento]])</f>
        <v>2018</v>
      </c>
    </row>
    <row r="2869" spans="2:11" x14ac:dyDescent="0.2">
      <c r="B2869" s="8">
        <v>43212</v>
      </c>
      <c r="C2869" s="6" t="s">
        <v>3671</v>
      </c>
      <c r="D2869" s="6">
        <v>300451</v>
      </c>
      <c r="E2869" s="6" t="s">
        <v>192</v>
      </c>
      <c r="F2869" s="6" t="s">
        <v>21</v>
      </c>
      <c r="G2869" s="6" t="s">
        <v>7</v>
      </c>
      <c r="H2869" s="6" t="s">
        <v>923</v>
      </c>
      <c r="I2869" s="6">
        <v>17</v>
      </c>
      <c r="J2869" s="13" t="str">
        <f>VLOOKUP(MONTH(Tabla7[[#This Row],[Fecha del movimiento]]),Tablas!$O$4:$P$15,2,0)</f>
        <v>Abr</v>
      </c>
      <c r="K2869" s="6">
        <f>YEAR(Tabla7[[#This Row],[Fecha del movimiento]])</f>
        <v>2018</v>
      </c>
    </row>
    <row r="2870" spans="2:11" x14ac:dyDescent="0.2">
      <c r="B2870" s="8">
        <v>43339</v>
      </c>
      <c r="C2870" s="6" t="s">
        <v>3672</v>
      </c>
      <c r="D2870" s="6">
        <v>300819</v>
      </c>
      <c r="E2870" s="6" t="s">
        <v>250</v>
      </c>
      <c r="F2870" s="6" t="s">
        <v>21</v>
      </c>
      <c r="G2870" s="6" t="s">
        <v>9</v>
      </c>
      <c r="H2870" s="6" t="s">
        <v>923</v>
      </c>
      <c r="I2870" s="6">
        <v>10</v>
      </c>
      <c r="J2870" s="13" t="str">
        <f>VLOOKUP(MONTH(Tabla7[[#This Row],[Fecha del movimiento]]),Tablas!$O$4:$P$15,2,0)</f>
        <v>Ago</v>
      </c>
      <c r="K2870" s="6">
        <f>YEAR(Tabla7[[#This Row],[Fecha del movimiento]])</f>
        <v>2018</v>
      </c>
    </row>
    <row r="2871" spans="2:11" x14ac:dyDescent="0.2">
      <c r="B2871" s="8">
        <v>43300</v>
      </c>
      <c r="C2871" s="6" t="s">
        <v>3673</v>
      </c>
      <c r="D2871" s="6">
        <v>300985</v>
      </c>
      <c r="E2871" s="6" t="s">
        <v>91</v>
      </c>
      <c r="F2871" s="6" t="s">
        <v>21</v>
      </c>
      <c r="G2871" s="6" t="s">
        <v>2</v>
      </c>
      <c r="H2871" s="6" t="s">
        <v>923</v>
      </c>
      <c r="I2871" s="6">
        <v>14</v>
      </c>
      <c r="J2871" s="13" t="str">
        <f>VLOOKUP(MONTH(Tabla7[[#This Row],[Fecha del movimiento]]),Tablas!$O$4:$P$15,2,0)</f>
        <v>Jul</v>
      </c>
      <c r="K2871" s="6">
        <f>YEAR(Tabla7[[#This Row],[Fecha del movimiento]])</f>
        <v>2018</v>
      </c>
    </row>
    <row r="2872" spans="2:11" x14ac:dyDescent="0.2">
      <c r="B2872" s="8">
        <v>43290</v>
      </c>
      <c r="C2872" s="6" t="s">
        <v>3674</v>
      </c>
      <c r="D2872" s="6">
        <v>300883</v>
      </c>
      <c r="E2872" s="6" t="s">
        <v>189</v>
      </c>
      <c r="F2872" s="6" t="s">
        <v>21</v>
      </c>
      <c r="G2872" s="6" t="s">
        <v>11</v>
      </c>
      <c r="H2872" s="6" t="s">
        <v>917</v>
      </c>
      <c r="I2872" s="6">
        <v>-10</v>
      </c>
      <c r="J2872" s="13" t="str">
        <f>VLOOKUP(MONTH(Tabla7[[#This Row],[Fecha del movimiento]]),Tablas!$O$4:$P$15,2,0)</f>
        <v>Jul</v>
      </c>
      <c r="K2872" s="6">
        <f>YEAR(Tabla7[[#This Row],[Fecha del movimiento]])</f>
        <v>2018</v>
      </c>
    </row>
    <row r="2873" spans="2:11" x14ac:dyDescent="0.2">
      <c r="B2873" s="8">
        <v>43166</v>
      </c>
      <c r="C2873" s="6" t="s">
        <v>3675</v>
      </c>
      <c r="D2873" s="6">
        <v>300181</v>
      </c>
      <c r="E2873" s="6" t="s">
        <v>531</v>
      </c>
      <c r="F2873" s="6" t="s">
        <v>21</v>
      </c>
      <c r="G2873" s="6" t="s">
        <v>3</v>
      </c>
      <c r="H2873" s="6" t="s">
        <v>923</v>
      </c>
      <c r="I2873" s="6">
        <v>14</v>
      </c>
      <c r="J2873" s="13" t="str">
        <f>VLOOKUP(MONTH(Tabla7[[#This Row],[Fecha del movimiento]]),Tablas!$O$4:$P$15,2,0)</f>
        <v>Mar</v>
      </c>
      <c r="K2873" s="6">
        <f>YEAR(Tabla7[[#This Row],[Fecha del movimiento]])</f>
        <v>2018</v>
      </c>
    </row>
    <row r="2874" spans="2:11" x14ac:dyDescent="0.2">
      <c r="B2874" s="8">
        <v>43320</v>
      </c>
      <c r="C2874" s="6" t="s">
        <v>3676</v>
      </c>
      <c r="D2874" s="6">
        <v>300338</v>
      </c>
      <c r="E2874" s="6" t="s">
        <v>638</v>
      </c>
      <c r="F2874" s="6" t="s">
        <v>21</v>
      </c>
      <c r="G2874" s="6" t="s">
        <v>7</v>
      </c>
      <c r="H2874" s="6" t="s">
        <v>923</v>
      </c>
      <c r="I2874" s="6">
        <v>20</v>
      </c>
      <c r="J2874" s="13" t="str">
        <f>VLOOKUP(MONTH(Tabla7[[#This Row],[Fecha del movimiento]]),Tablas!$O$4:$P$15,2,0)</f>
        <v>Ago</v>
      </c>
      <c r="K2874" s="6">
        <f>YEAR(Tabla7[[#This Row],[Fecha del movimiento]])</f>
        <v>2018</v>
      </c>
    </row>
    <row r="2875" spans="2:11" x14ac:dyDescent="0.2">
      <c r="B2875" s="8">
        <v>43137</v>
      </c>
      <c r="C2875" s="6" t="s">
        <v>3677</v>
      </c>
      <c r="D2875" s="6">
        <v>300052</v>
      </c>
      <c r="E2875" s="6" t="s">
        <v>793</v>
      </c>
      <c r="F2875" s="6" t="s">
        <v>21</v>
      </c>
      <c r="G2875" s="6" t="s">
        <v>6</v>
      </c>
      <c r="H2875" s="6" t="s">
        <v>917</v>
      </c>
      <c r="I2875" s="6">
        <v>-12</v>
      </c>
      <c r="J2875" s="13" t="str">
        <f>VLOOKUP(MONTH(Tabla7[[#This Row],[Fecha del movimiento]]),Tablas!$O$4:$P$15,2,0)</f>
        <v>Feb</v>
      </c>
      <c r="K2875" s="6">
        <f>YEAR(Tabla7[[#This Row],[Fecha del movimiento]])</f>
        <v>2018</v>
      </c>
    </row>
    <row r="2876" spans="2:11" x14ac:dyDescent="0.2">
      <c r="B2876" s="8">
        <v>43260</v>
      </c>
      <c r="C2876" s="6" t="s">
        <v>3678</v>
      </c>
      <c r="D2876" s="6">
        <v>300061</v>
      </c>
      <c r="E2876" s="6" t="s">
        <v>418</v>
      </c>
      <c r="F2876" s="6" t="s">
        <v>21</v>
      </c>
      <c r="G2876" s="6" t="s">
        <v>6</v>
      </c>
      <c r="H2876" s="6" t="s">
        <v>917</v>
      </c>
      <c r="I2876" s="6">
        <v>-9</v>
      </c>
      <c r="J2876" s="13" t="str">
        <f>VLOOKUP(MONTH(Tabla7[[#This Row],[Fecha del movimiento]]),Tablas!$O$4:$P$15,2,0)</f>
        <v>Jun</v>
      </c>
      <c r="K2876" s="6">
        <f>YEAR(Tabla7[[#This Row],[Fecha del movimiento]])</f>
        <v>2018</v>
      </c>
    </row>
    <row r="2877" spans="2:11" x14ac:dyDescent="0.2">
      <c r="B2877" s="8">
        <v>43180</v>
      </c>
      <c r="C2877" s="6" t="s">
        <v>3679</v>
      </c>
      <c r="D2877" s="6">
        <v>300765</v>
      </c>
      <c r="E2877" s="6" t="s">
        <v>298</v>
      </c>
      <c r="F2877" s="6" t="s">
        <v>21</v>
      </c>
      <c r="G2877" s="6" t="s">
        <v>7</v>
      </c>
      <c r="H2877" s="6" t="s">
        <v>923</v>
      </c>
      <c r="I2877" s="6">
        <v>17</v>
      </c>
      <c r="J2877" s="13" t="str">
        <f>VLOOKUP(MONTH(Tabla7[[#This Row],[Fecha del movimiento]]),Tablas!$O$4:$P$15,2,0)</f>
        <v>Mar</v>
      </c>
      <c r="K2877" s="6">
        <f>YEAR(Tabla7[[#This Row],[Fecha del movimiento]])</f>
        <v>2018</v>
      </c>
    </row>
    <row r="2878" spans="2:11" x14ac:dyDescent="0.2">
      <c r="B2878" s="8">
        <v>43320</v>
      </c>
      <c r="C2878" s="6" t="s">
        <v>3680</v>
      </c>
      <c r="D2878" s="6">
        <v>300428</v>
      </c>
      <c r="E2878" s="6" t="s">
        <v>32</v>
      </c>
      <c r="F2878" s="6" t="s">
        <v>21</v>
      </c>
      <c r="G2878" s="6" t="s">
        <v>2</v>
      </c>
      <c r="H2878" s="6" t="s">
        <v>917</v>
      </c>
      <c r="I2878" s="6">
        <v>-11</v>
      </c>
      <c r="J2878" s="13" t="str">
        <f>VLOOKUP(MONTH(Tabla7[[#This Row],[Fecha del movimiento]]),Tablas!$O$4:$P$15,2,0)</f>
        <v>Ago</v>
      </c>
      <c r="K2878" s="6">
        <f>YEAR(Tabla7[[#This Row],[Fecha del movimiento]])</f>
        <v>2018</v>
      </c>
    </row>
    <row r="2879" spans="2:11" x14ac:dyDescent="0.2">
      <c r="B2879" s="8">
        <v>43202</v>
      </c>
      <c r="C2879" s="6" t="s">
        <v>3681</v>
      </c>
      <c r="D2879" s="6">
        <v>300720</v>
      </c>
      <c r="E2879" s="6" t="s">
        <v>338</v>
      </c>
      <c r="F2879" s="6" t="s">
        <v>21</v>
      </c>
      <c r="G2879" s="6" t="s">
        <v>10</v>
      </c>
      <c r="H2879" s="6" t="s">
        <v>923</v>
      </c>
      <c r="I2879" s="6">
        <v>17</v>
      </c>
      <c r="J2879" s="13" t="str">
        <f>VLOOKUP(MONTH(Tabla7[[#This Row],[Fecha del movimiento]]),Tablas!$O$4:$P$15,2,0)</f>
        <v>Abr</v>
      </c>
      <c r="K2879" s="6">
        <f>YEAR(Tabla7[[#This Row],[Fecha del movimiento]])</f>
        <v>2018</v>
      </c>
    </row>
    <row r="2880" spans="2:11" x14ac:dyDescent="0.2">
      <c r="B2880" s="8">
        <v>43160</v>
      </c>
      <c r="C2880" s="6" t="s">
        <v>3682</v>
      </c>
      <c r="D2880" s="6">
        <v>300930</v>
      </c>
      <c r="E2880" s="6" t="s">
        <v>46</v>
      </c>
      <c r="F2880" s="6" t="s">
        <v>21</v>
      </c>
      <c r="G2880" s="6" t="s">
        <v>5</v>
      </c>
      <c r="H2880" s="6" t="s">
        <v>923</v>
      </c>
      <c r="I2880" s="6">
        <v>15</v>
      </c>
      <c r="J2880" s="13" t="str">
        <f>VLOOKUP(MONTH(Tabla7[[#This Row],[Fecha del movimiento]]),Tablas!$O$4:$P$15,2,0)</f>
        <v>Mar</v>
      </c>
      <c r="K2880" s="6">
        <f>YEAR(Tabla7[[#This Row],[Fecha del movimiento]])</f>
        <v>2018</v>
      </c>
    </row>
    <row r="2881" spans="2:11" x14ac:dyDescent="0.2">
      <c r="B2881" s="8">
        <v>43160</v>
      </c>
      <c r="C2881" s="6" t="s">
        <v>3683</v>
      </c>
      <c r="D2881" s="6">
        <v>300734</v>
      </c>
      <c r="E2881" s="6" t="s">
        <v>300</v>
      </c>
      <c r="F2881" s="6" t="s">
        <v>21</v>
      </c>
      <c r="G2881" s="6" t="s">
        <v>10</v>
      </c>
      <c r="H2881" s="6" t="s">
        <v>923</v>
      </c>
      <c r="I2881" s="6">
        <v>16</v>
      </c>
      <c r="J2881" s="13" t="str">
        <f>VLOOKUP(MONTH(Tabla7[[#This Row],[Fecha del movimiento]]),Tablas!$O$4:$P$15,2,0)</f>
        <v>Mar</v>
      </c>
      <c r="K2881" s="6">
        <f>YEAR(Tabla7[[#This Row],[Fecha del movimiento]])</f>
        <v>2018</v>
      </c>
    </row>
    <row r="2882" spans="2:11" x14ac:dyDescent="0.2">
      <c r="B2882" s="8">
        <v>43171</v>
      </c>
      <c r="C2882" s="6" t="s">
        <v>3684</v>
      </c>
      <c r="D2882" s="6">
        <v>300470</v>
      </c>
      <c r="E2882" s="6" t="s">
        <v>545</v>
      </c>
      <c r="F2882" s="6" t="s">
        <v>21</v>
      </c>
      <c r="G2882" s="6" t="s">
        <v>13</v>
      </c>
      <c r="H2882" s="6" t="s">
        <v>923</v>
      </c>
      <c r="I2882" s="6">
        <v>15</v>
      </c>
      <c r="J2882" s="13" t="str">
        <f>VLOOKUP(MONTH(Tabla7[[#This Row],[Fecha del movimiento]]),Tablas!$O$4:$P$15,2,0)</f>
        <v>Mar</v>
      </c>
      <c r="K2882" s="6">
        <f>YEAR(Tabla7[[#This Row],[Fecha del movimiento]])</f>
        <v>2018</v>
      </c>
    </row>
    <row r="2883" spans="2:11" x14ac:dyDescent="0.2">
      <c r="B2883" s="8">
        <v>43207</v>
      </c>
      <c r="C2883" s="6" t="s">
        <v>3685</v>
      </c>
      <c r="D2883" s="6">
        <v>300471</v>
      </c>
      <c r="E2883" s="6" t="s">
        <v>544</v>
      </c>
      <c r="F2883" s="6" t="s">
        <v>21</v>
      </c>
      <c r="G2883" s="6" t="s">
        <v>13</v>
      </c>
      <c r="H2883" s="6" t="s">
        <v>923</v>
      </c>
      <c r="I2883" s="6">
        <v>10</v>
      </c>
      <c r="J2883" s="13" t="str">
        <f>VLOOKUP(MONTH(Tabla7[[#This Row],[Fecha del movimiento]]),Tablas!$O$4:$P$15,2,0)</f>
        <v>Abr</v>
      </c>
      <c r="K2883" s="6">
        <f>YEAR(Tabla7[[#This Row],[Fecha del movimiento]])</f>
        <v>2018</v>
      </c>
    </row>
    <row r="2884" spans="2:11" x14ac:dyDescent="0.2">
      <c r="B2884" s="8">
        <v>43277</v>
      </c>
      <c r="C2884" s="6" t="s">
        <v>3686</v>
      </c>
      <c r="D2884" s="6">
        <v>300427</v>
      </c>
      <c r="E2884" s="6" t="s">
        <v>577</v>
      </c>
      <c r="F2884" s="6" t="s">
        <v>21</v>
      </c>
      <c r="G2884" s="6" t="s">
        <v>7</v>
      </c>
      <c r="H2884" s="6" t="s">
        <v>917</v>
      </c>
      <c r="I2884" s="6">
        <v>-19</v>
      </c>
      <c r="J2884" s="13" t="str">
        <f>VLOOKUP(MONTH(Tabla7[[#This Row],[Fecha del movimiento]]),Tablas!$O$4:$P$15,2,0)</f>
        <v>Jun</v>
      </c>
      <c r="K2884" s="6">
        <f>YEAR(Tabla7[[#This Row],[Fecha del movimiento]])</f>
        <v>2018</v>
      </c>
    </row>
    <row r="2885" spans="2:11" x14ac:dyDescent="0.2">
      <c r="B2885" s="8">
        <v>43224</v>
      </c>
      <c r="C2885" s="6" t="s">
        <v>3687</v>
      </c>
      <c r="D2885" s="6">
        <v>300347</v>
      </c>
      <c r="E2885" s="6" t="s">
        <v>632</v>
      </c>
      <c r="F2885" s="6" t="s">
        <v>21</v>
      </c>
      <c r="G2885" s="6" t="s">
        <v>3</v>
      </c>
      <c r="H2885" s="6" t="s">
        <v>917</v>
      </c>
      <c r="I2885" s="6">
        <v>-13</v>
      </c>
      <c r="J2885" s="13" t="str">
        <f>VLOOKUP(MONTH(Tabla7[[#This Row],[Fecha del movimiento]]),Tablas!$O$4:$P$15,2,0)</f>
        <v>May</v>
      </c>
      <c r="K2885" s="6">
        <f>YEAR(Tabla7[[#This Row],[Fecha del movimiento]])</f>
        <v>2018</v>
      </c>
    </row>
    <row r="2886" spans="2:11" x14ac:dyDescent="0.2">
      <c r="B2886" s="8">
        <v>43127</v>
      </c>
      <c r="C2886" s="6" t="s">
        <v>3688</v>
      </c>
      <c r="D2886" s="6">
        <v>300286</v>
      </c>
      <c r="E2886" s="6" t="s">
        <v>668</v>
      </c>
      <c r="F2886" s="6" t="s">
        <v>21</v>
      </c>
      <c r="G2886" s="6" t="s">
        <v>13</v>
      </c>
      <c r="H2886" s="6" t="s">
        <v>917</v>
      </c>
      <c r="I2886" s="6">
        <v>-5</v>
      </c>
      <c r="J2886" s="13" t="str">
        <f>VLOOKUP(MONTH(Tabla7[[#This Row],[Fecha del movimiento]]),Tablas!$O$4:$P$15,2,0)</f>
        <v>Ene</v>
      </c>
      <c r="K2886" s="6">
        <f>YEAR(Tabla7[[#This Row],[Fecha del movimiento]])</f>
        <v>2018</v>
      </c>
    </row>
    <row r="2887" spans="2:11" x14ac:dyDescent="0.2">
      <c r="B2887" s="8">
        <v>43275</v>
      </c>
      <c r="C2887" s="6" t="s">
        <v>3689</v>
      </c>
      <c r="D2887" s="6">
        <v>300833</v>
      </c>
      <c r="E2887" s="6" t="s">
        <v>236</v>
      </c>
      <c r="F2887" s="6" t="s">
        <v>21</v>
      </c>
      <c r="G2887" s="6" t="s">
        <v>2</v>
      </c>
      <c r="H2887" s="6" t="s">
        <v>923</v>
      </c>
      <c r="I2887" s="6">
        <v>12</v>
      </c>
      <c r="J2887" s="13" t="str">
        <f>VLOOKUP(MONTH(Tabla7[[#This Row],[Fecha del movimiento]]),Tablas!$O$4:$P$15,2,0)</f>
        <v>Jun</v>
      </c>
      <c r="K2887" s="6">
        <f>YEAR(Tabla7[[#This Row],[Fecha del movimiento]])</f>
        <v>2018</v>
      </c>
    </row>
    <row r="2888" spans="2:11" x14ac:dyDescent="0.2">
      <c r="B2888" s="8">
        <v>43175</v>
      </c>
      <c r="C2888" s="6" t="s">
        <v>3690</v>
      </c>
      <c r="D2888" s="6">
        <v>300462</v>
      </c>
      <c r="E2888" s="6" t="s">
        <v>550</v>
      </c>
      <c r="F2888" s="6" t="s">
        <v>21</v>
      </c>
      <c r="G2888" s="6" t="s">
        <v>13</v>
      </c>
      <c r="H2888" s="6" t="s">
        <v>923</v>
      </c>
      <c r="I2888" s="6">
        <v>13</v>
      </c>
      <c r="J2888" s="13" t="str">
        <f>VLOOKUP(MONTH(Tabla7[[#This Row],[Fecha del movimiento]]),Tablas!$O$4:$P$15,2,0)</f>
        <v>Mar</v>
      </c>
      <c r="K2888" s="6">
        <f>YEAR(Tabla7[[#This Row],[Fecha del movimiento]])</f>
        <v>2018</v>
      </c>
    </row>
    <row r="2889" spans="2:11" x14ac:dyDescent="0.2">
      <c r="B2889" s="8">
        <v>43293</v>
      </c>
      <c r="C2889" s="6" t="s">
        <v>3691</v>
      </c>
      <c r="D2889" s="6">
        <v>300733</v>
      </c>
      <c r="E2889" s="6" t="s">
        <v>325</v>
      </c>
      <c r="F2889" s="6" t="s">
        <v>21</v>
      </c>
      <c r="G2889" s="6" t="s">
        <v>12</v>
      </c>
      <c r="H2889" s="6" t="s">
        <v>923</v>
      </c>
      <c r="I2889" s="6">
        <v>11</v>
      </c>
      <c r="J2889" s="13" t="str">
        <f>VLOOKUP(MONTH(Tabla7[[#This Row],[Fecha del movimiento]]),Tablas!$O$4:$P$15,2,0)</f>
        <v>Jul</v>
      </c>
      <c r="K2889" s="6">
        <f>YEAR(Tabla7[[#This Row],[Fecha del movimiento]])</f>
        <v>2018</v>
      </c>
    </row>
    <row r="2890" spans="2:11" x14ac:dyDescent="0.2">
      <c r="B2890" s="8">
        <v>43177</v>
      </c>
      <c r="C2890" s="6" t="s">
        <v>3692</v>
      </c>
      <c r="D2890" s="6">
        <v>300804</v>
      </c>
      <c r="E2890" s="6" t="s">
        <v>34</v>
      </c>
      <c r="F2890" s="6" t="s">
        <v>21</v>
      </c>
      <c r="G2890" s="6" t="s">
        <v>3</v>
      </c>
      <c r="H2890" s="6" t="s">
        <v>917</v>
      </c>
      <c r="I2890" s="6">
        <v>-8</v>
      </c>
      <c r="J2890" s="13" t="str">
        <f>VLOOKUP(MONTH(Tabla7[[#This Row],[Fecha del movimiento]]),Tablas!$O$4:$P$15,2,0)</f>
        <v>Mar</v>
      </c>
      <c r="K2890" s="6">
        <f>YEAR(Tabla7[[#This Row],[Fecha del movimiento]])</f>
        <v>2018</v>
      </c>
    </row>
    <row r="2891" spans="2:11" x14ac:dyDescent="0.2">
      <c r="B2891" s="8">
        <v>43201</v>
      </c>
      <c r="C2891" s="6" t="s">
        <v>1462</v>
      </c>
      <c r="D2891" s="6">
        <v>301033</v>
      </c>
      <c r="E2891" s="6" t="s">
        <v>46</v>
      </c>
      <c r="F2891" s="6" t="s">
        <v>21</v>
      </c>
      <c r="G2891" s="6" t="s">
        <v>5</v>
      </c>
      <c r="H2891" s="6" t="s">
        <v>923</v>
      </c>
      <c r="I2891" s="6">
        <v>11</v>
      </c>
      <c r="J2891" s="13" t="str">
        <f>VLOOKUP(MONTH(Tabla7[[#This Row],[Fecha del movimiento]]),Tablas!$O$4:$P$15,2,0)</f>
        <v>Abr</v>
      </c>
      <c r="K2891" s="6">
        <f>YEAR(Tabla7[[#This Row],[Fecha del movimiento]])</f>
        <v>2018</v>
      </c>
    </row>
    <row r="2892" spans="2:11" x14ac:dyDescent="0.2">
      <c r="B2892" s="8">
        <v>43254</v>
      </c>
      <c r="C2892" s="6" t="s">
        <v>3693</v>
      </c>
      <c r="D2892" s="6">
        <v>300806</v>
      </c>
      <c r="E2892" s="6" t="s">
        <v>261</v>
      </c>
      <c r="F2892" s="6" t="s">
        <v>21</v>
      </c>
      <c r="G2892" s="6" t="s">
        <v>6</v>
      </c>
      <c r="H2892" s="6" t="s">
        <v>917</v>
      </c>
      <c r="I2892" s="6">
        <v>-18</v>
      </c>
      <c r="J2892" s="13" t="str">
        <f>VLOOKUP(MONTH(Tabla7[[#This Row],[Fecha del movimiento]]),Tablas!$O$4:$P$15,2,0)</f>
        <v>Jun</v>
      </c>
      <c r="K2892" s="6">
        <f>YEAR(Tabla7[[#This Row],[Fecha del movimiento]])</f>
        <v>2018</v>
      </c>
    </row>
    <row r="2893" spans="2:11" x14ac:dyDescent="0.2">
      <c r="B2893" s="8">
        <v>43103</v>
      </c>
      <c r="C2893" s="6" t="s">
        <v>3694</v>
      </c>
      <c r="D2893" s="6">
        <v>300243</v>
      </c>
      <c r="E2893" s="6" t="s">
        <v>62</v>
      </c>
      <c r="F2893" s="6" t="s">
        <v>21</v>
      </c>
      <c r="G2893" s="6" t="s">
        <v>3</v>
      </c>
      <c r="H2893" s="6" t="s">
        <v>917</v>
      </c>
      <c r="I2893" s="6">
        <v>-14</v>
      </c>
      <c r="J2893" s="13" t="str">
        <f>VLOOKUP(MONTH(Tabla7[[#This Row],[Fecha del movimiento]]),Tablas!$O$4:$P$15,2,0)</f>
        <v>Ene</v>
      </c>
      <c r="K2893" s="6">
        <f>YEAR(Tabla7[[#This Row],[Fecha del movimiento]])</f>
        <v>2018</v>
      </c>
    </row>
    <row r="2894" spans="2:11" x14ac:dyDescent="0.2">
      <c r="B2894" s="8">
        <v>43341</v>
      </c>
      <c r="C2894" s="6" t="s">
        <v>3695</v>
      </c>
      <c r="D2894" s="6">
        <v>300903</v>
      </c>
      <c r="E2894" s="6" t="s">
        <v>169</v>
      </c>
      <c r="F2894" s="6" t="s">
        <v>21</v>
      </c>
      <c r="G2894" s="6" t="s">
        <v>2</v>
      </c>
      <c r="H2894" s="6" t="s">
        <v>917</v>
      </c>
      <c r="I2894" s="6">
        <v>-14</v>
      </c>
      <c r="J2894" s="13" t="str">
        <f>VLOOKUP(MONTH(Tabla7[[#This Row],[Fecha del movimiento]]),Tablas!$O$4:$P$15,2,0)</f>
        <v>Ago</v>
      </c>
      <c r="K2894" s="6">
        <f>YEAR(Tabla7[[#This Row],[Fecha del movimiento]])</f>
        <v>2018</v>
      </c>
    </row>
    <row r="2895" spans="2:11" x14ac:dyDescent="0.2">
      <c r="B2895" s="8">
        <v>43285</v>
      </c>
      <c r="C2895" s="6" t="s">
        <v>3696</v>
      </c>
      <c r="D2895" s="6">
        <v>300553</v>
      </c>
      <c r="E2895" s="6" t="s">
        <v>476</v>
      </c>
      <c r="F2895" s="6" t="s">
        <v>21</v>
      </c>
      <c r="G2895" s="6" t="s">
        <v>13</v>
      </c>
      <c r="H2895" s="6" t="s">
        <v>917</v>
      </c>
      <c r="I2895" s="6">
        <v>-11</v>
      </c>
      <c r="J2895" s="13" t="str">
        <f>VLOOKUP(MONTH(Tabla7[[#This Row],[Fecha del movimiento]]),Tablas!$O$4:$P$15,2,0)</f>
        <v>Jul</v>
      </c>
      <c r="K2895" s="6">
        <f>YEAR(Tabla7[[#This Row],[Fecha del movimiento]])</f>
        <v>2018</v>
      </c>
    </row>
    <row r="2896" spans="2:11" x14ac:dyDescent="0.2">
      <c r="B2896" s="8">
        <v>43330</v>
      </c>
      <c r="C2896" s="6" t="s">
        <v>3697</v>
      </c>
      <c r="D2896" s="6">
        <v>301046</v>
      </c>
      <c r="E2896" s="6" t="s">
        <v>33</v>
      </c>
      <c r="F2896" s="6" t="s">
        <v>21</v>
      </c>
      <c r="G2896" s="6" t="s">
        <v>13</v>
      </c>
      <c r="H2896" s="6" t="s">
        <v>917</v>
      </c>
      <c r="I2896" s="6">
        <v>-19</v>
      </c>
      <c r="J2896" s="13" t="str">
        <f>VLOOKUP(MONTH(Tabla7[[#This Row],[Fecha del movimiento]]),Tablas!$O$4:$P$15,2,0)</f>
        <v>Ago</v>
      </c>
      <c r="K2896" s="6">
        <f>YEAR(Tabla7[[#This Row],[Fecha del movimiento]])</f>
        <v>2018</v>
      </c>
    </row>
    <row r="2897" spans="2:11" x14ac:dyDescent="0.2">
      <c r="B2897" s="8">
        <v>43171</v>
      </c>
      <c r="C2897" s="6" t="s">
        <v>3698</v>
      </c>
      <c r="D2897" s="6">
        <v>300636</v>
      </c>
      <c r="E2897" s="6" t="s">
        <v>408</v>
      </c>
      <c r="F2897" s="6" t="s">
        <v>21</v>
      </c>
      <c r="G2897" s="6" t="s">
        <v>7</v>
      </c>
      <c r="H2897" s="6" t="s">
        <v>917</v>
      </c>
      <c r="I2897" s="6">
        <v>-18</v>
      </c>
      <c r="J2897" s="13" t="str">
        <f>VLOOKUP(MONTH(Tabla7[[#This Row],[Fecha del movimiento]]),Tablas!$O$4:$P$15,2,0)</f>
        <v>Mar</v>
      </c>
      <c r="K2897" s="6">
        <f>YEAR(Tabla7[[#This Row],[Fecha del movimiento]])</f>
        <v>2018</v>
      </c>
    </row>
    <row r="2898" spans="2:11" x14ac:dyDescent="0.2">
      <c r="B2898" s="8">
        <v>43165</v>
      </c>
      <c r="C2898" s="6" t="s">
        <v>3699</v>
      </c>
      <c r="D2898" s="6">
        <v>300353</v>
      </c>
      <c r="E2898" s="6" t="s">
        <v>628</v>
      </c>
      <c r="F2898" s="6" t="s">
        <v>21</v>
      </c>
      <c r="G2898" s="6" t="s">
        <v>4</v>
      </c>
      <c r="H2898" s="6" t="s">
        <v>923</v>
      </c>
      <c r="I2898" s="6">
        <v>19</v>
      </c>
      <c r="J2898" s="13" t="str">
        <f>VLOOKUP(MONTH(Tabla7[[#This Row],[Fecha del movimiento]]),Tablas!$O$4:$P$15,2,0)</f>
        <v>Mar</v>
      </c>
      <c r="K2898" s="6">
        <f>YEAR(Tabla7[[#This Row],[Fecha del movimiento]])</f>
        <v>2018</v>
      </c>
    </row>
    <row r="2899" spans="2:11" x14ac:dyDescent="0.2">
      <c r="B2899" s="8">
        <v>43203</v>
      </c>
      <c r="C2899" s="6" t="s">
        <v>3700</v>
      </c>
      <c r="D2899" s="6">
        <v>300434</v>
      </c>
      <c r="E2899" s="6" t="s">
        <v>276</v>
      </c>
      <c r="F2899" s="6" t="s">
        <v>21</v>
      </c>
      <c r="G2899" s="6" t="s">
        <v>2</v>
      </c>
      <c r="H2899" s="6" t="s">
        <v>923</v>
      </c>
      <c r="I2899" s="6">
        <v>14</v>
      </c>
      <c r="J2899" s="13" t="str">
        <f>VLOOKUP(MONTH(Tabla7[[#This Row],[Fecha del movimiento]]),Tablas!$O$4:$P$15,2,0)</f>
        <v>Abr</v>
      </c>
      <c r="K2899" s="6">
        <f>YEAR(Tabla7[[#This Row],[Fecha del movimiento]])</f>
        <v>2018</v>
      </c>
    </row>
    <row r="2900" spans="2:11" x14ac:dyDescent="0.2">
      <c r="B2900" s="8">
        <v>43245</v>
      </c>
      <c r="C2900" s="6" t="s">
        <v>3701</v>
      </c>
      <c r="D2900" s="6">
        <v>300326</v>
      </c>
      <c r="E2900" s="6" t="s">
        <v>644</v>
      </c>
      <c r="F2900" s="6" t="s">
        <v>21</v>
      </c>
      <c r="G2900" s="6" t="s">
        <v>12</v>
      </c>
      <c r="H2900" s="6" t="s">
        <v>917</v>
      </c>
      <c r="I2900" s="6">
        <v>-7</v>
      </c>
      <c r="J2900" s="13" t="str">
        <f>VLOOKUP(MONTH(Tabla7[[#This Row],[Fecha del movimiento]]),Tablas!$O$4:$P$15,2,0)</f>
        <v>May</v>
      </c>
      <c r="K2900" s="6">
        <f>YEAR(Tabla7[[#This Row],[Fecha del movimiento]])</f>
        <v>2018</v>
      </c>
    </row>
    <row r="2901" spans="2:11" x14ac:dyDescent="0.2">
      <c r="B2901" s="8">
        <v>43229</v>
      </c>
      <c r="C2901" s="6" t="s">
        <v>3702</v>
      </c>
      <c r="D2901" s="6">
        <v>300923</v>
      </c>
      <c r="E2901" s="6" t="s">
        <v>149</v>
      </c>
      <c r="F2901" s="6" t="s">
        <v>21</v>
      </c>
      <c r="G2901" s="6" t="s">
        <v>7</v>
      </c>
      <c r="H2901" s="6" t="s">
        <v>917</v>
      </c>
      <c r="I2901" s="6">
        <v>-20</v>
      </c>
      <c r="J2901" s="13" t="str">
        <f>VLOOKUP(MONTH(Tabla7[[#This Row],[Fecha del movimiento]]),Tablas!$O$4:$P$15,2,0)</f>
        <v>May</v>
      </c>
      <c r="K2901" s="6">
        <f>YEAR(Tabla7[[#This Row],[Fecha del movimiento]])</f>
        <v>2018</v>
      </c>
    </row>
    <row r="2902" spans="2:11" x14ac:dyDescent="0.2">
      <c r="B2902" s="8">
        <v>43156</v>
      </c>
      <c r="C2902" s="6" t="s">
        <v>3703</v>
      </c>
      <c r="D2902" s="6">
        <v>300516</v>
      </c>
      <c r="E2902" s="6" t="s">
        <v>232</v>
      </c>
      <c r="F2902" s="6" t="s">
        <v>21</v>
      </c>
      <c r="G2902" s="6" t="s">
        <v>2</v>
      </c>
      <c r="H2902" s="6" t="s">
        <v>923</v>
      </c>
      <c r="I2902" s="6">
        <v>11</v>
      </c>
      <c r="J2902" s="13" t="str">
        <f>VLOOKUP(MONTH(Tabla7[[#This Row],[Fecha del movimiento]]),Tablas!$O$4:$P$15,2,0)</f>
        <v>Feb</v>
      </c>
      <c r="K2902" s="6">
        <f>YEAR(Tabla7[[#This Row],[Fecha del movimiento]])</f>
        <v>2018</v>
      </c>
    </row>
    <row r="2903" spans="2:11" x14ac:dyDescent="0.2">
      <c r="B2903" s="8">
        <v>43111</v>
      </c>
      <c r="C2903" s="6" t="s">
        <v>3704</v>
      </c>
      <c r="D2903" s="6">
        <v>300146</v>
      </c>
      <c r="E2903" s="6" t="s">
        <v>621</v>
      </c>
      <c r="F2903" s="6" t="s">
        <v>21</v>
      </c>
      <c r="G2903" s="6" t="s">
        <v>3</v>
      </c>
      <c r="H2903" s="6" t="s">
        <v>917</v>
      </c>
      <c r="I2903" s="6">
        <v>-5</v>
      </c>
      <c r="J2903" s="13" t="str">
        <f>VLOOKUP(MONTH(Tabla7[[#This Row],[Fecha del movimiento]]),Tablas!$O$4:$P$15,2,0)</f>
        <v>Ene</v>
      </c>
      <c r="K2903" s="6">
        <f>YEAR(Tabla7[[#This Row],[Fecha del movimiento]])</f>
        <v>2018</v>
      </c>
    </row>
    <row r="2904" spans="2:11" x14ac:dyDescent="0.2">
      <c r="B2904" s="8">
        <v>43318</v>
      </c>
      <c r="C2904" s="6" t="s">
        <v>3705</v>
      </c>
      <c r="D2904" s="6">
        <v>300379</v>
      </c>
      <c r="E2904" s="6" t="s">
        <v>611</v>
      </c>
      <c r="F2904" s="6" t="s">
        <v>21</v>
      </c>
      <c r="G2904" s="6" t="s">
        <v>6</v>
      </c>
      <c r="H2904" s="6" t="s">
        <v>917</v>
      </c>
      <c r="I2904" s="6">
        <v>-16</v>
      </c>
      <c r="J2904" s="13" t="str">
        <f>VLOOKUP(MONTH(Tabla7[[#This Row],[Fecha del movimiento]]),Tablas!$O$4:$P$15,2,0)</f>
        <v>Ago</v>
      </c>
      <c r="K2904" s="6">
        <f>YEAR(Tabla7[[#This Row],[Fecha del movimiento]])</f>
        <v>2018</v>
      </c>
    </row>
    <row r="2905" spans="2:11" x14ac:dyDescent="0.2">
      <c r="B2905" s="8">
        <v>43318</v>
      </c>
      <c r="C2905" s="6" t="s">
        <v>3706</v>
      </c>
      <c r="D2905" s="6">
        <v>300387</v>
      </c>
      <c r="E2905" s="6" t="s">
        <v>233</v>
      </c>
      <c r="F2905" s="6" t="s">
        <v>21</v>
      </c>
      <c r="G2905" s="6" t="s">
        <v>2</v>
      </c>
      <c r="H2905" s="6" t="s">
        <v>923</v>
      </c>
      <c r="I2905" s="6">
        <v>13</v>
      </c>
      <c r="J2905" s="13" t="str">
        <f>VLOOKUP(MONTH(Tabla7[[#This Row],[Fecha del movimiento]]),Tablas!$O$4:$P$15,2,0)</f>
        <v>Ago</v>
      </c>
      <c r="K2905" s="6">
        <f>YEAR(Tabla7[[#This Row],[Fecha del movimiento]])</f>
        <v>2018</v>
      </c>
    </row>
    <row r="2906" spans="2:11" x14ac:dyDescent="0.2">
      <c r="B2906" s="8">
        <v>43269</v>
      </c>
      <c r="C2906" s="6" t="s">
        <v>3707</v>
      </c>
      <c r="D2906" s="6">
        <v>300688</v>
      </c>
      <c r="E2906" s="6" t="s">
        <v>366</v>
      </c>
      <c r="F2906" s="6" t="s">
        <v>21</v>
      </c>
      <c r="G2906" s="6" t="s">
        <v>1</v>
      </c>
      <c r="H2906" s="6" t="s">
        <v>917</v>
      </c>
      <c r="I2906" s="6">
        <v>-9</v>
      </c>
      <c r="J2906" s="13" t="str">
        <f>VLOOKUP(MONTH(Tabla7[[#This Row],[Fecha del movimiento]]),Tablas!$O$4:$P$15,2,0)</f>
        <v>Jun</v>
      </c>
      <c r="K2906" s="6">
        <f>YEAR(Tabla7[[#This Row],[Fecha del movimiento]])</f>
        <v>2018</v>
      </c>
    </row>
    <row r="2907" spans="2:11" x14ac:dyDescent="0.2">
      <c r="B2907" s="8">
        <v>43142</v>
      </c>
      <c r="C2907" s="6" t="s">
        <v>3708</v>
      </c>
      <c r="D2907" s="6">
        <v>300090</v>
      </c>
      <c r="E2907" s="6" t="s">
        <v>777</v>
      </c>
      <c r="F2907" s="6" t="s">
        <v>21</v>
      </c>
      <c r="G2907" s="6" t="s">
        <v>11</v>
      </c>
      <c r="H2907" s="6" t="s">
        <v>917</v>
      </c>
      <c r="I2907" s="6">
        <v>-14</v>
      </c>
      <c r="J2907" s="13" t="str">
        <f>VLOOKUP(MONTH(Tabla7[[#This Row],[Fecha del movimiento]]),Tablas!$O$4:$P$15,2,0)</f>
        <v>Feb</v>
      </c>
      <c r="K2907" s="6">
        <f>YEAR(Tabla7[[#This Row],[Fecha del movimiento]])</f>
        <v>2018</v>
      </c>
    </row>
    <row r="2908" spans="2:11" x14ac:dyDescent="0.2">
      <c r="B2908" s="8">
        <v>43259</v>
      </c>
      <c r="C2908" s="6" t="s">
        <v>3709</v>
      </c>
      <c r="D2908" s="6">
        <v>301018</v>
      </c>
      <c r="E2908" s="6" t="s">
        <v>59</v>
      </c>
      <c r="F2908" s="6" t="s">
        <v>21</v>
      </c>
      <c r="G2908" s="6" t="s">
        <v>9</v>
      </c>
      <c r="H2908" s="6" t="s">
        <v>923</v>
      </c>
      <c r="I2908" s="6">
        <v>20</v>
      </c>
      <c r="J2908" s="13" t="str">
        <f>VLOOKUP(MONTH(Tabla7[[#This Row],[Fecha del movimiento]]),Tablas!$O$4:$P$15,2,0)</f>
        <v>Jun</v>
      </c>
      <c r="K2908" s="6">
        <f>YEAR(Tabla7[[#This Row],[Fecha del movimiento]])</f>
        <v>2018</v>
      </c>
    </row>
    <row r="2909" spans="2:11" x14ac:dyDescent="0.2">
      <c r="B2909" s="8">
        <v>43173</v>
      </c>
      <c r="C2909" s="6" t="s">
        <v>3710</v>
      </c>
      <c r="D2909" s="6">
        <v>300088</v>
      </c>
      <c r="E2909" s="6" t="s">
        <v>230</v>
      </c>
      <c r="F2909" s="6" t="s">
        <v>21</v>
      </c>
      <c r="G2909" s="6" t="s">
        <v>2</v>
      </c>
      <c r="H2909" s="6" t="s">
        <v>917</v>
      </c>
      <c r="I2909" s="6">
        <v>-17</v>
      </c>
      <c r="J2909" s="13" t="str">
        <f>VLOOKUP(MONTH(Tabla7[[#This Row],[Fecha del movimiento]]),Tablas!$O$4:$P$15,2,0)</f>
        <v>Mar</v>
      </c>
      <c r="K2909" s="6">
        <f>YEAR(Tabla7[[#This Row],[Fecha del movimiento]])</f>
        <v>2018</v>
      </c>
    </row>
    <row r="2910" spans="2:11" x14ac:dyDescent="0.2">
      <c r="B2910" s="8">
        <v>43305</v>
      </c>
      <c r="C2910" s="6" t="s">
        <v>3711</v>
      </c>
      <c r="D2910" s="6">
        <v>300389</v>
      </c>
      <c r="E2910" s="6" t="s">
        <v>602</v>
      </c>
      <c r="F2910" s="6" t="s">
        <v>21</v>
      </c>
      <c r="G2910" s="6" t="s">
        <v>13</v>
      </c>
      <c r="H2910" s="6" t="s">
        <v>917</v>
      </c>
      <c r="I2910" s="6">
        <v>-10</v>
      </c>
      <c r="J2910" s="13" t="str">
        <f>VLOOKUP(MONTH(Tabla7[[#This Row],[Fecha del movimiento]]),Tablas!$O$4:$P$15,2,0)</f>
        <v>Jul</v>
      </c>
      <c r="K2910" s="6">
        <f>YEAR(Tabla7[[#This Row],[Fecha del movimiento]])</f>
        <v>2018</v>
      </c>
    </row>
    <row r="2911" spans="2:11" x14ac:dyDescent="0.2">
      <c r="B2911" s="8">
        <v>43130</v>
      </c>
      <c r="C2911" s="6" t="s">
        <v>3712</v>
      </c>
      <c r="D2911" s="6">
        <v>300553</v>
      </c>
      <c r="E2911" s="6" t="s">
        <v>476</v>
      </c>
      <c r="F2911" s="6" t="s">
        <v>21</v>
      </c>
      <c r="G2911" s="6" t="s">
        <v>13</v>
      </c>
      <c r="H2911" s="6" t="s">
        <v>917</v>
      </c>
      <c r="I2911" s="6">
        <v>-13</v>
      </c>
      <c r="J2911" s="13" t="str">
        <f>VLOOKUP(MONTH(Tabla7[[#This Row],[Fecha del movimiento]]),Tablas!$O$4:$P$15,2,0)</f>
        <v>Ene</v>
      </c>
      <c r="K2911" s="6">
        <f>YEAR(Tabla7[[#This Row],[Fecha del movimiento]])</f>
        <v>2018</v>
      </c>
    </row>
    <row r="2912" spans="2:11" x14ac:dyDescent="0.2">
      <c r="B2912" s="8">
        <v>43123</v>
      </c>
      <c r="C2912" s="6" t="s">
        <v>3713</v>
      </c>
      <c r="D2912" s="6">
        <v>300724</v>
      </c>
      <c r="E2912" s="6" t="s">
        <v>334</v>
      </c>
      <c r="F2912" s="6" t="s">
        <v>21</v>
      </c>
      <c r="G2912" s="6" t="s">
        <v>13</v>
      </c>
      <c r="H2912" s="6" t="s">
        <v>917</v>
      </c>
      <c r="I2912" s="6">
        <v>-14</v>
      </c>
      <c r="J2912" s="13" t="str">
        <f>VLOOKUP(MONTH(Tabla7[[#This Row],[Fecha del movimiento]]),Tablas!$O$4:$P$15,2,0)</f>
        <v>Ene</v>
      </c>
      <c r="K2912" s="6">
        <f>YEAR(Tabla7[[#This Row],[Fecha del movimiento]])</f>
        <v>2018</v>
      </c>
    </row>
    <row r="2913" spans="2:11" x14ac:dyDescent="0.2">
      <c r="B2913" s="8">
        <v>43283</v>
      </c>
      <c r="C2913" s="6" t="s">
        <v>3714</v>
      </c>
      <c r="D2913" s="6">
        <v>300014</v>
      </c>
      <c r="E2913" s="6" t="s">
        <v>31</v>
      </c>
      <c r="F2913" s="6" t="s">
        <v>21</v>
      </c>
      <c r="G2913" s="6" t="s">
        <v>4</v>
      </c>
      <c r="H2913" s="6" t="s">
        <v>923</v>
      </c>
      <c r="I2913" s="6">
        <v>12</v>
      </c>
      <c r="J2913" s="13" t="str">
        <f>VLOOKUP(MONTH(Tabla7[[#This Row],[Fecha del movimiento]]),Tablas!$O$4:$P$15,2,0)</f>
        <v>Jul</v>
      </c>
      <c r="K2913" s="6">
        <f>YEAR(Tabla7[[#This Row],[Fecha del movimiento]])</f>
        <v>2018</v>
      </c>
    </row>
    <row r="2914" spans="2:11" x14ac:dyDescent="0.2">
      <c r="B2914" s="8">
        <v>43198</v>
      </c>
      <c r="C2914" s="6" t="s">
        <v>3715</v>
      </c>
      <c r="D2914" s="6">
        <v>300972</v>
      </c>
      <c r="E2914" s="6" t="s">
        <v>103</v>
      </c>
      <c r="F2914" s="6" t="s">
        <v>21</v>
      </c>
      <c r="G2914" s="6" t="s">
        <v>8</v>
      </c>
      <c r="H2914" s="6" t="s">
        <v>917</v>
      </c>
      <c r="I2914" s="6">
        <v>-5</v>
      </c>
      <c r="J2914" s="13" t="str">
        <f>VLOOKUP(MONTH(Tabla7[[#This Row],[Fecha del movimiento]]),Tablas!$O$4:$P$15,2,0)</f>
        <v>Abr</v>
      </c>
      <c r="K2914" s="6">
        <f>YEAR(Tabla7[[#This Row],[Fecha del movimiento]])</f>
        <v>2018</v>
      </c>
    </row>
    <row r="2915" spans="2:11" x14ac:dyDescent="0.2">
      <c r="B2915" s="8">
        <v>43265</v>
      </c>
      <c r="C2915" s="6" t="s">
        <v>3716</v>
      </c>
      <c r="D2915" s="6">
        <v>300349</v>
      </c>
      <c r="E2915" s="6" t="s">
        <v>631</v>
      </c>
      <c r="F2915" s="6" t="s">
        <v>21</v>
      </c>
      <c r="G2915" s="6" t="s">
        <v>6</v>
      </c>
      <c r="H2915" s="6" t="s">
        <v>917</v>
      </c>
      <c r="I2915" s="6">
        <v>-10</v>
      </c>
      <c r="J2915" s="13" t="str">
        <f>VLOOKUP(MONTH(Tabla7[[#This Row],[Fecha del movimiento]]),Tablas!$O$4:$P$15,2,0)</f>
        <v>Jun</v>
      </c>
      <c r="K2915" s="6">
        <f>YEAR(Tabla7[[#This Row],[Fecha del movimiento]])</f>
        <v>2018</v>
      </c>
    </row>
    <row r="2916" spans="2:11" x14ac:dyDescent="0.2">
      <c r="B2916" s="8">
        <v>43224</v>
      </c>
      <c r="C2916" s="6" t="s">
        <v>3717</v>
      </c>
      <c r="D2916" s="6">
        <v>300142</v>
      </c>
      <c r="E2916" s="6" t="s">
        <v>177</v>
      </c>
      <c r="F2916" s="6" t="s">
        <v>21</v>
      </c>
      <c r="G2916" s="6" t="s">
        <v>9</v>
      </c>
      <c r="H2916" s="6" t="s">
        <v>917</v>
      </c>
      <c r="I2916" s="6">
        <v>-16</v>
      </c>
      <c r="J2916" s="13" t="str">
        <f>VLOOKUP(MONTH(Tabla7[[#This Row],[Fecha del movimiento]]),Tablas!$O$4:$P$15,2,0)</f>
        <v>May</v>
      </c>
      <c r="K2916" s="6">
        <f>YEAR(Tabla7[[#This Row],[Fecha del movimiento]])</f>
        <v>2018</v>
      </c>
    </row>
    <row r="2917" spans="2:11" x14ac:dyDescent="0.2">
      <c r="B2917" s="8">
        <v>43190</v>
      </c>
      <c r="C2917" s="6" t="s">
        <v>3718</v>
      </c>
      <c r="D2917" s="6">
        <v>300220</v>
      </c>
      <c r="E2917" s="6" t="s">
        <v>46</v>
      </c>
      <c r="F2917" s="6" t="s">
        <v>21</v>
      </c>
      <c r="G2917" s="6" t="s">
        <v>5</v>
      </c>
      <c r="H2917" s="6" t="s">
        <v>923</v>
      </c>
      <c r="I2917" s="6">
        <v>13</v>
      </c>
      <c r="J2917" s="13" t="str">
        <f>VLOOKUP(MONTH(Tabla7[[#This Row],[Fecha del movimiento]]),Tablas!$O$4:$P$15,2,0)</f>
        <v>Mar</v>
      </c>
      <c r="K2917" s="6">
        <f>YEAR(Tabla7[[#This Row],[Fecha del movimiento]])</f>
        <v>2018</v>
      </c>
    </row>
    <row r="2918" spans="2:11" x14ac:dyDescent="0.2">
      <c r="B2918" s="8">
        <v>43192</v>
      </c>
      <c r="C2918" s="6" t="s">
        <v>3719</v>
      </c>
      <c r="D2918" s="6">
        <v>301012</v>
      </c>
      <c r="E2918" s="6" t="s">
        <v>65</v>
      </c>
      <c r="F2918" s="6" t="s">
        <v>21</v>
      </c>
      <c r="G2918" s="6" t="s">
        <v>7</v>
      </c>
      <c r="H2918" s="6" t="s">
        <v>917</v>
      </c>
      <c r="I2918" s="6">
        <v>-7</v>
      </c>
      <c r="J2918" s="13" t="str">
        <f>VLOOKUP(MONTH(Tabla7[[#This Row],[Fecha del movimiento]]),Tablas!$O$4:$P$15,2,0)</f>
        <v>Abr</v>
      </c>
      <c r="K2918" s="6">
        <f>YEAR(Tabla7[[#This Row],[Fecha del movimiento]])</f>
        <v>2018</v>
      </c>
    </row>
    <row r="2919" spans="2:11" x14ac:dyDescent="0.2">
      <c r="B2919" s="8">
        <v>43202</v>
      </c>
      <c r="C2919" s="6" t="s">
        <v>3720</v>
      </c>
      <c r="D2919" s="6">
        <v>300249</v>
      </c>
      <c r="E2919" s="6" t="s">
        <v>695</v>
      </c>
      <c r="F2919" s="6" t="s">
        <v>21</v>
      </c>
      <c r="G2919" s="6" t="s">
        <v>10</v>
      </c>
      <c r="H2919" s="6" t="s">
        <v>917</v>
      </c>
      <c r="I2919" s="6">
        <v>-10</v>
      </c>
      <c r="J2919" s="13" t="str">
        <f>VLOOKUP(MONTH(Tabla7[[#This Row],[Fecha del movimiento]]),Tablas!$O$4:$P$15,2,0)</f>
        <v>Abr</v>
      </c>
      <c r="K2919" s="6">
        <f>YEAR(Tabla7[[#This Row],[Fecha del movimiento]])</f>
        <v>2018</v>
      </c>
    </row>
    <row r="2920" spans="2:11" x14ac:dyDescent="0.2">
      <c r="B2920" s="8">
        <v>43136</v>
      </c>
      <c r="C2920" s="6" t="s">
        <v>3721</v>
      </c>
      <c r="D2920" s="6">
        <v>300166</v>
      </c>
      <c r="E2920" s="6" t="s">
        <v>48</v>
      </c>
      <c r="F2920" s="6" t="s">
        <v>21</v>
      </c>
      <c r="G2920" s="6" t="s">
        <v>2</v>
      </c>
      <c r="H2920" s="6" t="s">
        <v>923</v>
      </c>
      <c r="I2920" s="6">
        <v>10</v>
      </c>
      <c r="J2920" s="13" t="str">
        <f>VLOOKUP(MONTH(Tabla7[[#This Row],[Fecha del movimiento]]),Tablas!$O$4:$P$15,2,0)</f>
        <v>Feb</v>
      </c>
      <c r="K2920" s="6">
        <f>YEAR(Tabla7[[#This Row],[Fecha del movimiento]])</f>
        <v>2018</v>
      </c>
    </row>
    <row r="2921" spans="2:11" x14ac:dyDescent="0.2">
      <c r="B2921" s="8">
        <v>43112</v>
      </c>
      <c r="C2921" s="6" t="s">
        <v>3722</v>
      </c>
      <c r="D2921" s="6">
        <v>300483</v>
      </c>
      <c r="E2921" s="6" t="s">
        <v>537</v>
      </c>
      <c r="F2921" s="6" t="s">
        <v>21</v>
      </c>
      <c r="G2921" s="6" t="s">
        <v>4</v>
      </c>
      <c r="H2921" s="6" t="s">
        <v>917</v>
      </c>
      <c r="I2921" s="6">
        <v>-12</v>
      </c>
      <c r="J2921" s="13" t="str">
        <f>VLOOKUP(MONTH(Tabla7[[#This Row],[Fecha del movimiento]]),Tablas!$O$4:$P$15,2,0)</f>
        <v>Ene</v>
      </c>
      <c r="K2921" s="6">
        <f>YEAR(Tabla7[[#This Row],[Fecha del movimiento]])</f>
        <v>2018</v>
      </c>
    </row>
    <row r="2922" spans="2:11" x14ac:dyDescent="0.2">
      <c r="B2922" s="8">
        <v>43191</v>
      </c>
      <c r="C2922" s="6" t="s">
        <v>3723</v>
      </c>
      <c r="D2922" s="6">
        <v>300323</v>
      </c>
      <c r="E2922" s="6" t="s">
        <v>646</v>
      </c>
      <c r="F2922" s="6" t="s">
        <v>21</v>
      </c>
      <c r="G2922" s="6" t="s">
        <v>13</v>
      </c>
      <c r="H2922" s="6" t="s">
        <v>917</v>
      </c>
      <c r="I2922" s="6">
        <v>-8</v>
      </c>
      <c r="J2922" s="13" t="str">
        <f>VLOOKUP(MONTH(Tabla7[[#This Row],[Fecha del movimiento]]),Tablas!$O$4:$P$15,2,0)</f>
        <v>Abr</v>
      </c>
      <c r="K2922" s="6">
        <f>YEAR(Tabla7[[#This Row],[Fecha del movimiento]])</f>
        <v>2018</v>
      </c>
    </row>
    <row r="2923" spans="2:11" x14ac:dyDescent="0.2">
      <c r="B2923" s="8">
        <v>43310</v>
      </c>
      <c r="C2923" s="6" t="s">
        <v>3724</v>
      </c>
      <c r="D2923" s="6">
        <v>300840</v>
      </c>
      <c r="E2923" s="6" t="s">
        <v>229</v>
      </c>
      <c r="F2923" s="6" t="s">
        <v>21</v>
      </c>
      <c r="G2923" s="6" t="s">
        <v>7</v>
      </c>
      <c r="H2923" s="6" t="s">
        <v>917</v>
      </c>
      <c r="I2923" s="6">
        <v>-13</v>
      </c>
      <c r="J2923" s="13" t="str">
        <f>VLOOKUP(MONTH(Tabla7[[#This Row],[Fecha del movimiento]]),Tablas!$O$4:$P$15,2,0)</f>
        <v>Jul</v>
      </c>
      <c r="K2923" s="6">
        <f>YEAR(Tabla7[[#This Row],[Fecha del movimiento]])</f>
        <v>2018</v>
      </c>
    </row>
    <row r="2924" spans="2:11" x14ac:dyDescent="0.2">
      <c r="B2924" s="8">
        <v>43129</v>
      </c>
      <c r="C2924" s="6" t="s">
        <v>3725</v>
      </c>
      <c r="D2924" s="6">
        <v>300850</v>
      </c>
      <c r="E2924" s="6" t="s">
        <v>220</v>
      </c>
      <c r="F2924" s="6" t="s">
        <v>21</v>
      </c>
      <c r="G2924" s="6" t="s">
        <v>7</v>
      </c>
      <c r="H2924" s="6" t="s">
        <v>923</v>
      </c>
      <c r="I2924" s="6">
        <v>12</v>
      </c>
      <c r="J2924" s="13" t="str">
        <f>VLOOKUP(MONTH(Tabla7[[#This Row],[Fecha del movimiento]]),Tablas!$O$4:$P$15,2,0)</f>
        <v>Ene</v>
      </c>
      <c r="K2924" s="6">
        <f>YEAR(Tabla7[[#This Row],[Fecha del movimiento]])</f>
        <v>2018</v>
      </c>
    </row>
    <row r="2925" spans="2:11" x14ac:dyDescent="0.2">
      <c r="B2925" s="8">
        <v>43203</v>
      </c>
      <c r="C2925" s="6" t="s">
        <v>3726</v>
      </c>
      <c r="D2925" s="6">
        <v>300777</v>
      </c>
      <c r="E2925" s="6" t="s">
        <v>287</v>
      </c>
      <c r="F2925" s="6" t="s">
        <v>21</v>
      </c>
      <c r="G2925" s="6" t="s">
        <v>5</v>
      </c>
      <c r="H2925" s="6" t="s">
        <v>917</v>
      </c>
      <c r="I2925" s="6">
        <v>-8</v>
      </c>
      <c r="J2925" s="13" t="str">
        <f>VLOOKUP(MONTH(Tabla7[[#This Row],[Fecha del movimiento]]),Tablas!$O$4:$P$15,2,0)</f>
        <v>Abr</v>
      </c>
      <c r="K2925" s="6">
        <f>YEAR(Tabla7[[#This Row],[Fecha del movimiento]])</f>
        <v>2018</v>
      </c>
    </row>
    <row r="2926" spans="2:11" x14ac:dyDescent="0.2">
      <c r="B2926" s="8">
        <v>43213</v>
      </c>
      <c r="C2926" s="6" t="s">
        <v>3727</v>
      </c>
      <c r="D2926" s="6">
        <v>300113</v>
      </c>
      <c r="E2926" s="6" t="s">
        <v>764</v>
      </c>
      <c r="F2926" s="6" t="s">
        <v>21</v>
      </c>
      <c r="G2926" s="6" t="s">
        <v>13</v>
      </c>
      <c r="H2926" s="6" t="s">
        <v>923</v>
      </c>
      <c r="I2926" s="6">
        <v>16</v>
      </c>
      <c r="J2926" s="13" t="str">
        <f>VLOOKUP(MONTH(Tabla7[[#This Row],[Fecha del movimiento]]),Tablas!$O$4:$P$15,2,0)</f>
        <v>Abr</v>
      </c>
      <c r="K2926" s="6">
        <f>YEAR(Tabla7[[#This Row],[Fecha del movimiento]])</f>
        <v>2018</v>
      </c>
    </row>
    <row r="2927" spans="2:11" x14ac:dyDescent="0.2">
      <c r="B2927" s="8">
        <v>43318</v>
      </c>
      <c r="C2927" s="6" t="s">
        <v>3728</v>
      </c>
      <c r="D2927" s="6">
        <v>300018</v>
      </c>
      <c r="E2927" s="6" t="s">
        <v>810</v>
      </c>
      <c r="F2927" s="6" t="s">
        <v>21</v>
      </c>
      <c r="G2927" s="6" t="s">
        <v>12</v>
      </c>
      <c r="H2927" s="6" t="s">
        <v>923</v>
      </c>
      <c r="I2927" s="6">
        <v>20</v>
      </c>
      <c r="J2927" s="13" t="str">
        <f>VLOOKUP(MONTH(Tabla7[[#This Row],[Fecha del movimiento]]),Tablas!$O$4:$P$15,2,0)</f>
        <v>Ago</v>
      </c>
      <c r="K2927" s="6">
        <f>YEAR(Tabla7[[#This Row],[Fecha del movimiento]])</f>
        <v>2018</v>
      </c>
    </row>
    <row r="2928" spans="2:11" x14ac:dyDescent="0.2">
      <c r="B2928" s="8">
        <v>43326</v>
      </c>
      <c r="C2928" s="6" t="s">
        <v>3729</v>
      </c>
      <c r="D2928" s="6">
        <v>300677</v>
      </c>
      <c r="E2928" s="6" t="s">
        <v>375</v>
      </c>
      <c r="F2928" s="6" t="s">
        <v>21</v>
      </c>
      <c r="G2928" s="6" t="s">
        <v>1</v>
      </c>
      <c r="H2928" s="6" t="s">
        <v>917</v>
      </c>
      <c r="I2928" s="6">
        <v>-15</v>
      </c>
      <c r="J2928" s="13" t="str">
        <f>VLOOKUP(MONTH(Tabla7[[#This Row],[Fecha del movimiento]]),Tablas!$O$4:$P$15,2,0)</f>
        <v>Ago</v>
      </c>
      <c r="K2928" s="6">
        <f>YEAR(Tabla7[[#This Row],[Fecha del movimiento]])</f>
        <v>2018</v>
      </c>
    </row>
    <row r="2929" spans="2:11" x14ac:dyDescent="0.2">
      <c r="B2929" s="8">
        <v>43281</v>
      </c>
      <c r="C2929" s="6" t="s">
        <v>3730</v>
      </c>
      <c r="D2929" s="6">
        <v>300277</v>
      </c>
      <c r="E2929" s="6" t="s">
        <v>675</v>
      </c>
      <c r="F2929" s="6" t="s">
        <v>21</v>
      </c>
      <c r="G2929" s="6" t="s">
        <v>7</v>
      </c>
      <c r="H2929" s="6" t="s">
        <v>917</v>
      </c>
      <c r="I2929" s="6">
        <v>-15</v>
      </c>
      <c r="J2929" s="13" t="str">
        <f>VLOOKUP(MONTH(Tabla7[[#This Row],[Fecha del movimiento]]),Tablas!$O$4:$P$15,2,0)</f>
        <v>Jun</v>
      </c>
      <c r="K2929" s="6">
        <f>YEAR(Tabla7[[#This Row],[Fecha del movimiento]])</f>
        <v>2018</v>
      </c>
    </row>
    <row r="2930" spans="2:11" x14ac:dyDescent="0.2">
      <c r="B2930" s="8">
        <v>43206</v>
      </c>
      <c r="C2930" s="6" t="s">
        <v>3731</v>
      </c>
      <c r="D2930" s="6">
        <v>300161</v>
      </c>
      <c r="E2930" s="6" t="s">
        <v>319</v>
      </c>
      <c r="F2930" s="6" t="s">
        <v>21</v>
      </c>
      <c r="G2930" s="6" t="s">
        <v>2</v>
      </c>
      <c r="H2930" s="6" t="s">
        <v>923</v>
      </c>
      <c r="I2930" s="6">
        <v>18</v>
      </c>
      <c r="J2930" s="13" t="str">
        <f>VLOOKUP(MONTH(Tabla7[[#This Row],[Fecha del movimiento]]),Tablas!$O$4:$P$15,2,0)</f>
        <v>Abr</v>
      </c>
      <c r="K2930" s="6">
        <f>YEAR(Tabla7[[#This Row],[Fecha del movimiento]])</f>
        <v>2018</v>
      </c>
    </row>
    <row r="2931" spans="2:11" x14ac:dyDescent="0.2">
      <c r="B2931" s="8">
        <v>43141</v>
      </c>
      <c r="C2931" s="6" t="s">
        <v>3732</v>
      </c>
      <c r="D2931" s="6">
        <v>300199</v>
      </c>
      <c r="E2931" s="6" t="s">
        <v>619</v>
      </c>
      <c r="F2931" s="6" t="s">
        <v>21</v>
      </c>
      <c r="G2931" s="6" t="s">
        <v>12</v>
      </c>
      <c r="H2931" s="6" t="s">
        <v>917</v>
      </c>
      <c r="I2931" s="6">
        <v>-11</v>
      </c>
      <c r="J2931" s="13" t="str">
        <f>VLOOKUP(MONTH(Tabla7[[#This Row],[Fecha del movimiento]]),Tablas!$O$4:$P$15,2,0)</f>
        <v>Feb</v>
      </c>
      <c r="K2931" s="6">
        <f>YEAR(Tabla7[[#This Row],[Fecha del movimiento]])</f>
        <v>2018</v>
      </c>
    </row>
    <row r="2932" spans="2:11" x14ac:dyDescent="0.2">
      <c r="B2932" s="8">
        <v>43275</v>
      </c>
      <c r="C2932" s="6" t="s">
        <v>3733</v>
      </c>
      <c r="D2932" s="6">
        <v>300034</v>
      </c>
      <c r="E2932" s="6" t="s">
        <v>693</v>
      </c>
      <c r="F2932" s="6" t="s">
        <v>21</v>
      </c>
      <c r="G2932" s="6" t="s">
        <v>13</v>
      </c>
      <c r="H2932" s="6" t="s">
        <v>917</v>
      </c>
      <c r="I2932" s="6">
        <v>-14</v>
      </c>
      <c r="J2932" s="13" t="str">
        <f>VLOOKUP(MONTH(Tabla7[[#This Row],[Fecha del movimiento]]),Tablas!$O$4:$P$15,2,0)</f>
        <v>Jun</v>
      </c>
      <c r="K2932" s="6">
        <f>YEAR(Tabla7[[#This Row],[Fecha del movimiento]])</f>
        <v>2018</v>
      </c>
    </row>
    <row r="2933" spans="2:11" x14ac:dyDescent="0.2">
      <c r="B2933" s="8">
        <v>43103</v>
      </c>
      <c r="C2933" s="6" t="s">
        <v>3734</v>
      </c>
      <c r="D2933" s="6">
        <v>300617</v>
      </c>
      <c r="E2933" s="6" t="s">
        <v>425</v>
      </c>
      <c r="F2933" s="6" t="s">
        <v>21</v>
      </c>
      <c r="G2933" s="6" t="s">
        <v>2</v>
      </c>
      <c r="H2933" s="6" t="s">
        <v>917</v>
      </c>
      <c r="I2933" s="6">
        <v>-14</v>
      </c>
      <c r="J2933" s="13" t="str">
        <f>VLOOKUP(MONTH(Tabla7[[#This Row],[Fecha del movimiento]]),Tablas!$O$4:$P$15,2,0)</f>
        <v>Ene</v>
      </c>
      <c r="K2933" s="6">
        <f>YEAR(Tabla7[[#This Row],[Fecha del movimiento]])</f>
        <v>2018</v>
      </c>
    </row>
    <row r="2934" spans="2:11" x14ac:dyDescent="0.2">
      <c r="B2934" s="8">
        <v>43251</v>
      </c>
      <c r="C2934" s="6" t="s">
        <v>3735</v>
      </c>
      <c r="D2934" s="6">
        <v>300248</v>
      </c>
      <c r="E2934" s="6" t="s">
        <v>696</v>
      </c>
      <c r="F2934" s="6" t="s">
        <v>21</v>
      </c>
      <c r="G2934" s="6" t="s">
        <v>13</v>
      </c>
      <c r="H2934" s="6" t="s">
        <v>917</v>
      </c>
      <c r="I2934" s="6">
        <v>-12</v>
      </c>
      <c r="J2934" s="13" t="str">
        <f>VLOOKUP(MONTH(Tabla7[[#This Row],[Fecha del movimiento]]),Tablas!$O$4:$P$15,2,0)</f>
        <v>May</v>
      </c>
      <c r="K2934" s="6">
        <f>YEAR(Tabla7[[#This Row],[Fecha del movimiento]])</f>
        <v>2018</v>
      </c>
    </row>
    <row r="2935" spans="2:11" x14ac:dyDescent="0.2">
      <c r="B2935" s="8">
        <v>43185</v>
      </c>
      <c r="C2935" s="6" t="s">
        <v>3736</v>
      </c>
      <c r="D2935" s="6">
        <v>300151</v>
      </c>
      <c r="E2935" s="6" t="s">
        <v>136</v>
      </c>
      <c r="F2935" s="6" t="s">
        <v>21</v>
      </c>
      <c r="G2935" s="6" t="s">
        <v>6</v>
      </c>
      <c r="H2935" s="6" t="s">
        <v>923</v>
      </c>
      <c r="I2935" s="6">
        <v>10</v>
      </c>
      <c r="J2935" s="13" t="str">
        <f>VLOOKUP(MONTH(Tabla7[[#This Row],[Fecha del movimiento]]),Tablas!$O$4:$P$15,2,0)</f>
        <v>Mar</v>
      </c>
      <c r="K2935" s="6">
        <f>YEAR(Tabla7[[#This Row],[Fecha del movimiento]])</f>
        <v>2018</v>
      </c>
    </row>
    <row r="2936" spans="2:11" x14ac:dyDescent="0.2">
      <c r="B2936" s="8">
        <v>43284</v>
      </c>
      <c r="C2936" s="6" t="s">
        <v>3737</v>
      </c>
      <c r="D2936" s="6">
        <v>300273</v>
      </c>
      <c r="E2936" s="6" t="s">
        <v>679</v>
      </c>
      <c r="F2936" s="6" t="s">
        <v>21</v>
      </c>
      <c r="G2936" s="6" t="s">
        <v>13</v>
      </c>
      <c r="H2936" s="6" t="s">
        <v>923</v>
      </c>
      <c r="I2936" s="6">
        <v>18</v>
      </c>
      <c r="J2936" s="13" t="str">
        <f>VLOOKUP(MONTH(Tabla7[[#This Row],[Fecha del movimiento]]),Tablas!$O$4:$P$15,2,0)</f>
        <v>Jul</v>
      </c>
      <c r="K2936" s="6">
        <f>YEAR(Tabla7[[#This Row],[Fecha del movimiento]])</f>
        <v>2018</v>
      </c>
    </row>
    <row r="2937" spans="2:11" x14ac:dyDescent="0.2">
      <c r="B2937" s="8">
        <v>43228</v>
      </c>
      <c r="C2937" s="6" t="s">
        <v>3738</v>
      </c>
      <c r="D2937" s="6">
        <v>300682</v>
      </c>
      <c r="E2937" s="6" t="s">
        <v>371</v>
      </c>
      <c r="F2937" s="6" t="s">
        <v>21</v>
      </c>
      <c r="G2937" s="6" t="s">
        <v>13</v>
      </c>
      <c r="H2937" s="6" t="s">
        <v>923</v>
      </c>
      <c r="I2937" s="6">
        <v>15</v>
      </c>
      <c r="J2937" s="13" t="str">
        <f>VLOOKUP(MONTH(Tabla7[[#This Row],[Fecha del movimiento]]),Tablas!$O$4:$P$15,2,0)</f>
        <v>May</v>
      </c>
      <c r="K2937" s="6">
        <f>YEAR(Tabla7[[#This Row],[Fecha del movimiento]])</f>
        <v>2018</v>
      </c>
    </row>
    <row r="2938" spans="2:11" x14ac:dyDescent="0.2">
      <c r="B2938" s="8">
        <v>43161</v>
      </c>
      <c r="C2938" s="6" t="s">
        <v>3739</v>
      </c>
      <c r="D2938" s="6">
        <v>300696</v>
      </c>
      <c r="E2938" s="6" t="s">
        <v>361</v>
      </c>
      <c r="F2938" s="6" t="s">
        <v>21</v>
      </c>
      <c r="G2938" s="6" t="s">
        <v>13</v>
      </c>
      <c r="H2938" s="6" t="s">
        <v>923</v>
      </c>
      <c r="I2938" s="6">
        <v>20</v>
      </c>
      <c r="J2938" s="13" t="str">
        <f>VLOOKUP(MONTH(Tabla7[[#This Row],[Fecha del movimiento]]),Tablas!$O$4:$P$15,2,0)</f>
        <v>Mar</v>
      </c>
      <c r="K2938" s="6">
        <f>YEAR(Tabla7[[#This Row],[Fecha del movimiento]])</f>
        <v>2018</v>
      </c>
    </row>
    <row r="2939" spans="2:11" x14ac:dyDescent="0.2">
      <c r="B2939" s="8">
        <v>43237</v>
      </c>
      <c r="C2939" s="6" t="s">
        <v>3740</v>
      </c>
      <c r="D2939" s="6">
        <v>300327</v>
      </c>
      <c r="E2939" s="6" t="s">
        <v>92</v>
      </c>
      <c r="F2939" s="6" t="s">
        <v>21</v>
      </c>
      <c r="G2939" s="6" t="s">
        <v>6</v>
      </c>
      <c r="H2939" s="6" t="s">
        <v>923</v>
      </c>
      <c r="I2939" s="6">
        <v>13</v>
      </c>
      <c r="J2939" s="13" t="str">
        <f>VLOOKUP(MONTH(Tabla7[[#This Row],[Fecha del movimiento]]),Tablas!$O$4:$P$15,2,0)</f>
        <v>May</v>
      </c>
      <c r="K2939" s="6">
        <f>YEAR(Tabla7[[#This Row],[Fecha del movimiento]])</f>
        <v>2018</v>
      </c>
    </row>
    <row r="2940" spans="2:11" x14ac:dyDescent="0.2">
      <c r="B2940" s="8">
        <v>43145</v>
      </c>
      <c r="C2940" s="6" t="s">
        <v>3741</v>
      </c>
      <c r="D2940" s="6">
        <v>300053</v>
      </c>
      <c r="E2940" s="6" t="s">
        <v>792</v>
      </c>
      <c r="F2940" s="6" t="s">
        <v>21</v>
      </c>
      <c r="G2940" s="6" t="s">
        <v>6</v>
      </c>
      <c r="H2940" s="6" t="s">
        <v>923</v>
      </c>
      <c r="I2940" s="6">
        <v>14</v>
      </c>
      <c r="J2940" s="13" t="str">
        <f>VLOOKUP(MONTH(Tabla7[[#This Row],[Fecha del movimiento]]),Tablas!$O$4:$P$15,2,0)</f>
        <v>Feb</v>
      </c>
      <c r="K2940" s="6">
        <f>YEAR(Tabla7[[#This Row],[Fecha del movimiento]])</f>
        <v>2018</v>
      </c>
    </row>
    <row r="2941" spans="2:11" x14ac:dyDescent="0.2">
      <c r="B2941" s="8">
        <v>43129</v>
      </c>
      <c r="C2941" s="6" t="s">
        <v>1125</v>
      </c>
      <c r="D2941" s="6">
        <v>300546</v>
      </c>
      <c r="E2941" s="6" t="s">
        <v>483</v>
      </c>
      <c r="F2941" s="6" t="s">
        <v>21</v>
      </c>
      <c r="G2941" s="6" t="s">
        <v>7</v>
      </c>
      <c r="H2941" s="6" t="s">
        <v>923</v>
      </c>
      <c r="I2941" s="6">
        <v>20</v>
      </c>
      <c r="J2941" s="13" t="str">
        <f>VLOOKUP(MONTH(Tabla7[[#This Row],[Fecha del movimiento]]),Tablas!$O$4:$P$15,2,0)</f>
        <v>Ene</v>
      </c>
      <c r="K2941" s="6">
        <f>YEAR(Tabla7[[#This Row],[Fecha del movimiento]])</f>
        <v>2018</v>
      </c>
    </row>
    <row r="2942" spans="2:11" x14ac:dyDescent="0.2">
      <c r="B2942" s="8">
        <v>43319</v>
      </c>
      <c r="C2942" s="6" t="s">
        <v>3742</v>
      </c>
      <c r="D2942" s="6">
        <v>300526</v>
      </c>
      <c r="E2942" s="6" t="s">
        <v>501</v>
      </c>
      <c r="F2942" s="6" t="s">
        <v>21</v>
      </c>
      <c r="G2942" s="6" t="s">
        <v>7</v>
      </c>
      <c r="H2942" s="6" t="s">
        <v>917</v>
      </c>
      <c r="I2942" s="6">
        <v>-13</v>
      </c>
      <c r="J2942" s="13" t="str">
        <f>VLOOKUP(MONTH(Tabla7[[#This Row],[Fecha del movimiento]]),Tablas!$O$4:$P$15,2,0)</f>
        <v>Ago</v>
      </c>
      <c r="K2942" s="6">
        <f>YEAR(Tabla7[[#This Row],[Fecha del movimiento]])</f>
        <v>2018</v>
      </c>
    </row>
    <row r="2943" spans="2:11" x14ac:dyDescent="0.2">
      <c r="B2943" s="8">
        <v>43299</v>
      </c>
      <c r="C2943" s="6" t="s">
        <v>3743</v>
      </c>
      <c r="D2943" s="6">
        <v>300851</v>
      </c>
      <c r="E2943" s="6" t="s">
        <v>219</v>
      </c>
      <c r="F2943" s="6" t="s">
        <v>21</v>
      </c>
      <c r="G2943" s="6" t="s">
        <v>7</v>
      </c>
      <c r="H2943" s="6" t="s">
        <v>917</v>
      </c>
      <c r="I2943" s="6">
        <v>-10</v>
      </c>
      <c r="J2943" s="13" t="str">
        <f>VLOOKUP(MONTH(Tabla7[[#This Row],[Fecha del movimiento]]),Tablas!$O$4:$P$15,2,0)</f>
        <v>Jul</v>
      </c>
      <c r="K2943" s="6">
        <f>YEAR(Tabla7[[#This Row],[Fecha del movimiento]])</f>
        <v>2018</v>
      </c>
    </row>
    <row r="2944" spans="2:11" x14ac:dyDescent="0.2">
      <c r="B2944" s="8">
        <v>43176</v>
      </c>
      <c r="C2944" s="6" t="s">
        <v>3744</v>
      </c>
      <c r="D2944" s="6">
        <v>300021</v>
      </c>
      <c r="E2944" s="6" t="s">
        <v>448</v>
      </c>
      <c r="F2944" s="6" t="s">
        <v>21</v>
      </c>
      <c r="G2944" s="6" t="s">
        <v>0</v>
      </c>
      <c r="H2944" s="6" t="s">
        <v>917</v>
      </c>
      <c r="I2944" s="6">
        <v>-13</v>
      </c>
      <c r="J2944" s="13" t="str">
        <f>VLOOKUP(MONTH(Tabla7[[#This Row],[Fecha del movimiento]]),Tablas!$O$4:$P$15,2,0)</f>
        <v>Mar</v>
      </c>
      <c r="K2944" s="6">
        <f>YEAR(Tabla7[[#This Row],[Fecha del movimiento]])</f>
        <v>2018</v>
      </c>
    </row>
    <row r="2945" spans="2:11" x14ac:dyDescent="0.2">
      <c r="B2945" s="8">
        <v>43246</v>
      </c>
      <c r="C2945" s="6" t="s">
        <v>3745</v>
      </c>
      <c r="D2945" s="6">
        <v>300084</v>
      </c>
      <c r="E2945" s="6" t="s">
        <v>296</v>
      </c>
      <c r="F2945" s="6" t="s">
        <v>21</v>
      </c>
      <c r="G2945" s="6" t="s">
        <v>1</v>
      </c>
      <c r="H2945" s="6" t="s">
        <v>917</v>
      </c>
      <c r="I2945" s="6">
        <v>-10</v>
      </c>
      <c r="J2945" s="13" t="str">
        <f>VLOOKUP(MONTH(Tabla7[[#This Row],[Fecha del movimiento]]),Tablas!$O$4:$P$15,2,0)</f>
        <v>May</v>
      </c>
      <c r="K2945" s="6">
        <f>YEAR(Tabla7[[#This Row],[Fecha del movimiento]])</f>
        <v>2018</v>
      </c>
    </row>
    <row r="2946" spans="2:11" x14ac:dyDescent="0.2">
      <c r="B2946" s="8">
        <v>43254</v>
      </c>
      <c r="C2946" s="6" t="s">
        <v>3746</v>
      </c>
      <c r="D2946" s="6">
        <v>300676</v>
      </c>
      <c r="E2946" s="6" t="s">
        <v>376</v>
      </c>
      <c r="F2946" s="6" t="s">
        <v>21</v>
      </c>
      <c r="G2946" s="6" t="s">
        <v>1</v>
      </c>
      <c r="H2946" s="6" t="s">
        <v>917</v>
      </c>
      <c r="I2946" s="6">
        <v>-20</v>
      </c>
      <c r="J2946" s="13" t="str">
        <f>VLOOKUP(MONTH(Tabla7[[#This Row],[Fecha del movimiento]]),Tablas!$O$4:$P$15,2,0)</f>
        <v>Jun</v>
      </c>
      <c r="K2946" s="6">
        <f>YEAR(Tabla7[[#This Row],[Fecha del movimiento]])</f>
        <v>2018</v>
      </c>
    </row>
    <row r="2947" spans="2:11" x14ac:dyDescent="0.2">
      <c r="B2947" s="8">
        <v>43138</v>
      </c>
      <c r="C2947" s="6" t="s">
        <v>3747</v>
      </c>
      <c r="D2947" s="6">
        <v>300301</v>
      </c>
      <c r="E2947" s="6" t="s">
        <v>661</v>
      </c>
      <c r="F2947" s="6" t="s">
        <v>21</v>
      </c>
      <c r="G2947" s="6" t="s">
        <v>2</v>
      </c>
      <c r="H2947" s="6" t="s">
        <v>923</v>
      </c>
      <c r="I2947" s="6">
        <v>17</v>
      </c>
      <c r="J2947" s="13" t="str">
        <f>VLOOKUP(MONTH(Tabla7[[#This Row],[Fecha del movimiento]]),Tablas!$O$4:$P$15,2,0)</f>
        <v>Feb</v>
      </c>
      <c r="K2947" s="6">
        <f>YEAR(Tabla7[[#This Row],[Fecha del movimiento]])</f>
        <v>2018</v>
      </c>
    </row>
    <row r="2948" spans="2:11" x14ac:dyDescent="0.2">
      <c r="B2948" s="8">
        <v>43289</v>
      </c>
      <c r="C2948" s="6" t="s">
        <v>3748</v>
      </c>
      <c r="D2948" s="6">
        <v>300095</v>
      </c>
      <c r="E2948" s="6" t="s">
        <v>774</v>
      </c>
      <c r="F2948" s="6" t="s">
        <v>21</v>
      </c>
      <c r="G2948" s="6" t="s">
        <v>4</v>
      </c>
      <c r="H2948" s="6" t="s">
        <v>917</v>
      </c>
      <c r="I2948" s="6">
        <v>-5</v>
      </c>
      <c r="J2948" s="13" t="str">
        <f>VLOOKUP(MONTH(Tabla7[[#This Row],[Fecha del movimiento]]),Tablas!$O$4:$P$15,2,0)</f>
        <v>Jul</v>
      </c>
      <c r="K2948" s="6">
        <f>YEAR(Tabla7[[#This Row],[Fecha del movimiento]])</f>
        <v>2018</v>
      </c>
    </row>
    <row r="2949" spans="2:11" x14ac:dyDescent="0.2">
      <c r="B2949" s="8">
        <v>43110</v>
      </c>
      <c r="C2949" s="6" t="s">
        <v>2650</v>
      </c>
      <c r="D2949" s="6">
        <v>300291</v>
      </c>
      <c r="E2949" s="6" t="s">
        <v>666</v>
      </c>
      <c r="F2949" s="6" t="s">
        <v>21</v>
      </c>
      <c r="G2949" s="6" t="s">
        <v>12</v>
      </c>
      <c r="H2949" s="6" t="s">
        <v>923</v>
      </c>
      <c r="I2949" s="6">
        <v>11</v>
      </c>
      <c r="J2949" s="13" t="str">
        <f>VLOOKUP(MONTH(Tabla7[[#This Row],[Fecha del movimiento]]),Tablas!$O$4:$P$15,2,0)</f>
        <v>Ene</v>
      </c>
      <c r="K2949" s="6">
        <f>YEAR(Tabla7[[#This Row],[Fecha del movimiento]])</f>
        <v>2018</v>
      </c>
    </row>
    <row r="2950" spans="2:11" x14ac:dyDescent="0.2">
      <c r="B2950" s="8">
        <v>43150</v>
      </c>
      <c r="C2950" s="6" t="s">
        <v>3749</v>
      </c>
      <c r="D2950" s="6">
        <v>300284</v>
      </c>
      <c r="E2950" s="6" t="s">
        <v>670</v>
      </c>
      <c r="F2950" s="6" t="s">
        <v>21</v>
      </c>
      <c r="G2950" s="6" t="s">
        <v>13</v>
      </c>
      <c r="H2950" s="6" t="s">
        <v>917</v>
      </c>
      <c r="I2950" s="6">
        <v>-13</v>
      </c>
      <c r="J2950" s="13" t="str">
        <f>VLOOKUP(MONTH(Tabla7[[#This Row],[Fecha del movimiento]]),Tablas!$O$4:$P$15,2,0)</f>
        <v>Feb</v>
      </c>
      <c r="K2950" s="6">
        <f>YEAR(Tabla7[[#This Row],[Fecha del movimiento]])</f>
        <v>2018</v>
      </c>
    </row>
    <row r="2951" spans="2:11" x14ac:dyDescent="0.2">
      <c r="B2951" s="8">
        <v>43275</v>
      </c>
      <c r="C2951" s="6" t="s">
        <v>3750</v>
      </c>
      <c r="D2951" s="6">
        <v>300707</v>
      </c>
      <c r="E2951" s="6" t="s">
        <v>350</v>
      </c>
      <c r="F2951" s="6" t="s">
        <v>21</v>
      </c>
      <c r="G2951" s="6" t="s">
        <v>2</v>
      </c>
      <c r="H2951" s="6" t="s">
        <v>917</v>
      </c>
      <c r="I2951" s="6">
        <v>-6</v>
      </c>
      <c r="J2951" s="13" t="str">
        <f>VLOOKUP(MONTH(Tabla7[[#This Row],[Fecha del movimiento]]),Tablas!$O$4:$P$15,2,0)</f>
        <v>Jun</v>
      </c>
      <c r="K2951" s="6">
        <f>YEAR(Tabla7[[#This Row],[Fecha del movimiento]])</f>
        <v>2018</v>
      </c>
    </row>
    <row r="2952" spans="2:11" x14ac:dyDescent="0.2">
      <c r="B2952" s="8">
        <v>43263</v>
      </c>
      <c r="C2952" s="6" t="s">
        <v>3751</v>
      </c>
      <c r="D2952" s="6">
        <v>300872</v>
      </c>
      <c r="E2952" s="6" t="s">
        <v>199</v>
      </c>
      <c r="F2952" s="6" t="s">
        <v>21</v>
      </c>
      <c r="G2952" s="6" t="s">
        <v>13</v>
      </c>
      <c r="H2952" s="6" t="s">
        <v>917</v>
      </c>
      <c r="I2952" s="6">
        <v>-14</v>
      </c>
      <c r="J2952" s="13" t="str">
        <f>VLOOKUP(MONTH(Tabla7[[#This Row],[Fecha del movimiento]]),Tablas!$O$4:$P$15,2,0)</f>
        <v>Jun</v>
      </c>
      <c r="K2952" s="6">
        <f>YEAR(Tabla7[[#This Row],[Fecha del movimiento]])</f>
        <v>2018</v>
      </c>
    </row>
    <row r="2953" spans="2:11" x14ac:dyDescent="0.2">
      <c r="B2953" s="8">
        <v>43260</v>
      </c>
      <c r="C2953" s="6" t="s">
        <v>3752</v>
      </c>
      <c r="D2953" s="6">
        <v>300611</v>
      </c>
      <c r="E2953" s="6" t="s">
        <v>431</v>
      </c>
      <c r="F2953" s="6" t="s">
        <v>21</v>
      </c>
      <c r="G2953" s="6" t="s">
        <v>1</v>
      </c>
      <c r="H2953" s="6" t="s">
        <v>923</v>
      </c>
      <c r="I2953" s="6">
        <v>19</v>
      </c>
      <c r="J2953" s="13" t="str">
        <f>VLOOKUP(MONTH(Tabla7[[#This Row],[Fecha del movimiento]]),Tablas!$O$4:$P$15,2,0)</f>
        <v>Jun</v>
      </c>
      <c r="K2953" s="6">
        <f>YEAR(Tabla7[[#This Row],[Fecha del movimiento]])</f>
        <v>2018</v>
      </c>
    </row>
    <row r="2954" spans="2:11" x14ac:dyDescent="0.2">
      <c r="B2954" s="8">
        <v>43166</v>
      </c>
      <c r="C2954" s="6" t="s">
        <v>3753</v>
      </c>
      <c r="D2954" s="6">
        <v>300360</v>
      </c>
      <c r="E2954" s="6" t="s">
        <v>622</v>
      </c>
      <c r="F2954" s="6" t="s">
        <v>21</v>
      </c>
      <c r="G2954" s="6" t="s">
        <v>3</v>
      </c>
      <c r="H2954" s="6" t="s">
        <v>923</v>
      </c>
      <c r="I2954" s="6">
        <v>14</v>
      </c>
      <c r="J2954" s="13" t="str">
        <f>VLOOKUP(MONTH(Tabla7[[#This Row],[Fecha del movimiento]]),Tablas!$O$4:$P$15,2,0)</f>
        <v>Mar</v>
      </c>
      <c r="K2954" s="6">
        <f>YEAR(Tabla7[[#This Row],[Fecha del movimiento]])</f>
        <v>2018</v>
      </c>
    </row>
    <row r="2955" spans="2:11" x14ac:dyDescent="0.2">
      <c r="B2955" s="8">
        <v>43273</v>
      </c>
      <c r="C2955" s="6" t="s">
        <v>3754</v>
      </c>
      <c r="D2955" s="6">
        <v>300649</v>
      </c>
      <c r="E2955" s="6" t="s">
        <v>396</v>
      </c>
      <c r="F2955" s="6" t="s">
        <v>21</v>
      </c>
      <c r="G2955" s="6" t="s">
        <v>13</v>
      </c>
      <c r="H2955" s="6" t="s">
        <v>917</v>
      </c>
      <c r="I2955" s="6">
        <v>-16</v>
      </c>
      <c r="J2955" s="13" t="str">
        <f>VLOOKUP(MONTH(Tabla7[[#This Row],[Fecha del movimiento]]),Tablas!$O$4:$P$15,2,0)</f>
        <v>Jun</v>
      </c>
      <c r="K2955" s="6">
        <f>YEAR(Tabla7[[#This Row],[Fecha del movimiento]])</f>
        <v>2018</v>
      </c>
    </row>
    <row r="2956" spans="2:11" x14ac:dyDescent="0.2">
      <c r="B2956" s="8">
        <v>43185</v>
      </c>
      <c r="C2956" s="6" t="s">
        <v>3755</v>
      </c>
      <c r="D2956" s="6">
        <v>300345</v>
      </c>
      <c r="E2956" s="6" t="s">
        <v>633</v>
      </c>
      <c r="F2956" s="6" t="s">
        <v>21</v>
      </c>
      <c r="G2956" s="6" t="s">
        <v>13</v>
      </c>
      <c r="H2956" s="6" t="s">
        <v>917</v>
      </c>
      <c r="I2956" s="6">
        <v>-15</v>
      </c>
      <c r="J2956" s="13" t="str">
        <f>VLOOKUP(MONTH(Tabla7[[#This Row],[Fecha del movimiento]]),Tablas!$O$4:$P$15,2,0)</f>
        <v>Mar</v>
      </c>
      <c r="K2956" s="6">
        <f>YEAR(Tabla7[[#This Row],[Fecha del movimiento]])</f>
        <v>2018</v>
      </c>
    </row>
    <row r="2957" spans="2:11" x14ac:dyDescent="0.2">
      <c r="B2957" s="8">
        <v>43121</v>
      </c>
      <c r="C2957" s="6" t="s">
        <v>3756</v>
      </c>
      <c r="D2957" s="6">
        <v>300914</v>
      </c>
      <c r="E2957" s="6" t="s">
        <v>158</v>
      </c>
      <c r="F2957" s="6" t="s">
        <v>21</v>
      </c>
      <c r="G2957" s="6" t="s">
        <v>11</v>
      </c>
      <c r="H2957" s="6" t="s">
        <v>917</v>
      </c>
      <c r="I2957" s="6">
        <v>-17</v>
      </c>
      <c r="J2957" s="13" t="str">
        <f>VLOOKUP(MONTH(Tabla7[[#This Row],[Fecha del movimiento]]),Tablas!$O$4:$P$15,2,0)</f>
        <v>Ene</v>
      </c>
      <c r="K2957" s="6">
        <f>YEAR(Tabla7[[#This Row],[Fecha del movimiento]])</f>
        <v>2018</v>
      </c>
    </row>
    <row r="2958" spans="2:11" x14ac:dyDescent="0.2">
      <c r="B2958" s="8">
        <v>43187</v>
      </c>
      <c r="C2958" s="6" t="s">
        <v>3757</v>
      </c>
      <c r="D2958" s="6">
        <v>300770</v>
      </c>
      <c r="E2958" s="6" t="s">
        <v>294</v>
      </c>
      <c r="F2958" s="6" t="s">
        <v>21</v>
      </c>
      <c r="G2958" s="6" t="s">
        <v>11</v>
      </c>
      <c r="H2958" s="6" t="s">
        <v>923</v>
      </c>
      <c r="I2958" s="6">
        <v>13</v>
      </c>
      <c r="J2958" s="13" t="str">
        <f>VLOOKUP(MONTH(Tabla7[[#This Row],[Fecha del movimiento]]),Tablas!$O$4:$P$15,2,0)</f>
        <v>Mar</v>
      </c>
      <c r="K2958" s="6">
        <f>YEAR(Tabla7[[#This Row],[Fecha del movimiento]])</f>
        <v>2018</v>
      </c>
    </row>
    <row r="2959" spans="2:11" x14ac:dyDescent="0.2">
      <c r="B2959" s="8">
        <v>43110</v>
      </c>
      <c r="C2959" s="6" t="s">
        <v>3758</v>
      </c>
      <c r="D2959" s="6">
        <v>300837</v>
      </c>
      <c r="E2959" s="6" t="s">
        <v>232</v>
      </c>
      <c r="F2959" s="6" t="s">
        <v>21</v>
      </c>
      <c r="G2959" s="6" t="s">
        <v>2</v>
      </c>
      <c r="H2959" s="6" t="s">
        <v>917</v>
      </c>
      <c r="I2959" s="6">
        <v>-5</v>
      </c>
      <c r="J2959" s="13" t="str">
        <f>VLOOKUP(MONTH(Tabla7[[#This Row],[Fecha del movimiento]]),Tablas!$O$4:$P$15,2,0)</f>
        <v>Ene</v>
      </c>
      <c r="K2959" s="6">
        <f>YEAR(Tabla7[[#This Row],[Fecha del movimiento]])</f>
        <v>2018</v>
      </c>
    </row>
    <row r="2960" spans="2:11" x14ac:dyDescent="0.2">
      <c r="B2960" s="8">
        <v>43203</v>
      </c>
      <c r="C2960" s="6" t="s">
        <v>3759</v>
      </c>
      <c r="D2960" s="6">
        <v>300041</v>
      </c>
      <c r="E2960" s="6" t="s">
        <v>443</v>
      </c>
      <c r="F2960" s="6" t="s">
        <v>21</v>
      </c>
      <c r="G2960" s="6" t="s">
        <v>5</v>
      </c>
      <c r="H2960" s="6" t="s">
        <v>923</v>
      </c>
      <c r="I2960" s="6">
        <v>12</v>
      </c>
      <c r="J2960" s="13" t="str">
        <f>VLOOKUP(MONTH(Tabla7[[#This Row],[Fecha del movimiento]]),Tablas!$O$4:$P$15,2,0)</f>
        <v>Abr</v>
      </c>
      <c r="K2960" s="6">
        <f>YEAR(Tabla7[[#This Row],[Fecha del movimiento]])</f>
        <v>2018</v>
      </c>
    </row>
    <row r="2961" spans="2:11" x14ac:dyDescent="0.2">
      <c r="B2961" s="8">
        <v>43256</v>
      </c>
      <c r="C2961" s="6" t="s">
        <v>3760</v>
      </c>
      <c r="D2961" s="6">
        <v>300050</v>
      </c>
      <c r="E2961" s="6" t="s">
        <v>795</v>
      </c>
      <c r="F2961" s="6" t="s">
        <v>21</v>
      </c>
      <c r="G2961" s="6" t="s">
        <v>12</v>
      </c>
      <c r="H2961" s="6" t="s">
        <v>917</v>
      </c>
      <c r="I2961" s="6">
        <v>-15</v>
      </c>
      <c r="J2961" s="13" t="str">
        <f>VLOOKUP(MONTH(Tabla7[[#This Row],[Fecha del movimiento]]),Tablas!$O$4:$P$15,2,0)</f>
        <v>Jun</v>
      </c>
      <c r="K2961" s="6">
        <f>YEAR(Tabla7[[#This Row],[Fecha del movimiento]])</f>
        <v>2018</v>
      </c>
    </row>
    <row r="2962" spans="2:11" x14ac:dyDescent="0.2">
      <c r="B2962" s="8">
        <v>43260</v>
      </c>
      <c r="C2962" s="6" t="s">
        <v>3761</v>
      </c>
      <c r="D2962" s="6">
        <v>300124</v>
      </c>
      <c r="E2962" s="6" t="s">
        <v>758</v>
      </c>
      <c r="F2962" s="6" t="s">
        <v>21</v>
      </c>
      <c r="G2962" s="6" t="s">
        <v>13</v>
      </c>
      <c r="H2962" s="6" t="s">
        <v>917</v>
      </c>
      <c r="I2962" s="6">
        <v>-6</v>
      </c>
      <c r="J2962" s="13" t="str">
        <f>VLOOKUP(MONTH(Tabla7[[#This Row],[Fecha del movimiento]]),Tablas!$O$4:$P$15,2,0)</f>
        <v>Jun</v>
      </c>
      <c r="K2962" s="6">
        <f>YEAR(Tabla7[[#This Row],[Fecha del movimiento]])</f>
        <v>2018</v>
      </c>
    </row>
    <row r="2963" spans="2:11" x14ac:dyDescent="0.2">
      <c r="B2963" s="8">
        <v>43188</v>
      </c>
      <c r="C2963" s="6" t="s">
        <v>3762</v>
      </c>
      <c r="D2963" s="6">
        <v>300699</v>
      </c>
      <c r="E2963" s="6" t="s">
        <v>358</v>
      </c>
      <c r="F2963" s="6" t="s">
        <v>21</v>
      </c>
      <c r="G2963" s="6" t="s">
        <v>5</v>
      </c>
      <c r="H2963" s="6" t="s">
        <v>923</v>
      </c>
      <c r="I2963" s="6">
        <v>17</v>
      </c>
      <c r="J2963" s="13" t="str">
        <f>VLOOKUP(MONTH(Tabla7[[#This Row],[Fecha del movimiento]]),Tablas!$O$4:$P$15,2,0)</f>
        <v>Mar</v>
      </c>
      <c r="K2963" s="6">
        <f>YEAR(Tabla7[[#This Row],[Fecha del movimiento]])</f>
        <v>2018</v>
      </c>
    </row>
    <row r="2964" spans="2:11" x14ac:dyDescent="0.2">
      <c r="B2964" s="8">
        <v>43185</v>
      </c>
      <c r="C2964" s="6" t="s">
        <v>3763</v>
      </c>
      <c r="D2964" s="6">
        <v>300047</v>
      </c>
      <c r="E2964" s="6" t="s">
        <v>798</v>
      </c>
      <c r="F2964" s="6" t="s">
        <v>21</v>
      </c>
      <c r="G2964" s="6" t="s">
        <v>8</v>
      </c>
      <c r="H2964" s="6" t="s">
        <v>917</v>
      </c>
      <c r="I2964" s="6">
        <v>-17</v>
      </c>
      <c r="J2964" s="13" t="str">
        <f>VLOOKUP(MONTH(Tabla7[[#This Row],[Fecha del movimiento]]),Tablas!$O$4:$P$15,2,0)</f>
        <v>Mar</v>
      </c>
      <c r="K2964" s="6">
        <f>YEAR(Tabla7[[#This Row],[Fecha del movimiento]])</f>
        <v>2018</v>
      </c>
    </row>
    <row r="2965" spans="2:11" x14ac:dyDescent="0.2">
      <c r="B2965" s="8">
        <v>43202</v>
      </c>
      <c r="C2965" s="6" t="s">
        <v>3764</v>
      </c>
      <c r="D2965" s="6">
        <v>300162</v>
      </c>
      <c r="E2965" s="6" t="s">
        <v>747</v>
      </c>
      <c r="F2965" s="6" t="s">
        <v>21</v>
      </c>
      <c r="G2965" s="6" t="s">
        <v>2</v>
      </c>
      <c r="H2965" s="6" t="s">
        <v>917</v>
      </c>
      <c r="I2965" s="6">
        <v>-18</v>
      </c>
      <c r="J2965" s="13" t="str">
        <f>VLOOKUP(MONTH(Tabla7[[#This Row],[Fecha del movimiento]]),Tablas!$O$4:$P$15,2,0)</f>
        <v>Abr</v>
      </c>
      <c r="K2965" s="6">
        <f>YEAR(Tabla7[[#This Row],[Fecha del movimiento]])</f>
        <v>2018</v>
      </c>
    </row>
    <row r="2966" spans="2:11" x14ac:dyDescent="0.2">
      <c r="B2966" s="8">
        <v>43120</v>
      </c>
      <c r="C2966" s="6" t="s">
        <v>3765</v>
      </c>
      <c r="D2966" s="6">
        <v>300047</v>
      </c>
      <c r="E2966" s="6" t="s">
        <v>798</v>
      </c>
      <c r="F2966" s="6" t="s">
        <v>21</v>
      </c>
      <c r="G2966" s="6" t="s">
        <v>8</v>
      </c>
      <c r="H2966" s="6" t="s">
        <v>917</v>
      </c>
      <c r="I2966" s="6">
        <v>-20</v>
      </c>
      <c r="J2966" s="13" t="str">
        <f>VLOOKUP(MONTH(Tabla7[[#This Row],[Fecha del movimiento]]),Tablas!$O$4:$P$15,2,0)</f>
        <v>Ene</v>
      </c>
      <c r="K2966" s="6">
        <f>YEAR(Tabla7[[#This Row],[Fecha del movimiento]])</f>
        <v>2018</v>
      </c>
    </row>
    <row r="2967" spans="2:11" x14ac:dyDescent="0.2">
      <c r="B2967" s="8">
        <v>43221</v>
      </c>
      <c r="C2967" s="6" t="s">
        <v>3766</v>
      </c>
      <c r="D2967" s="6">
        <v>300542</v>
      </c>
      <c r="E2967" s="6" t="s">
        <v>486</v>
      </c>
      <c r="F2967" s="6" t="s">
        <v>21</v>
      </c>
      <c r="G2967" s="6" t="s">
        <v>10</v>
      </c>
      <c r="H2967" s="6" t="s">
        <v>917</v>
      </c>
      <c r="I2967" s="6">
        <v>-5</v>
      </c>
      <c r="J2967" s="13" t="str">
        <f>VLOOKUP(MONTH(Tabla7[[#This Row],[Fecha del movimiento]]),Tablas!$O$4:$P$15,2,0)</f>
        <v>May</v>
      </c>
      <c r="K2967" s="6">
        <f>YEAR(Tabla7[[#This Row],[Fecha del movimiento]])</f>
        <v>2018</v>
      </c>
    </row>
    <row r="2968" spans="2:11" x14ac:dyDescent="0.2">
      <c r="B2968" s="8">
        <v>43144</v>
      </c>
      <c r="C2968" s="6" t="s">
        <v>3767</v>
      </c>
      <c r="D2968" s="6">
        <v>300655</v>
      </c>
      <c r="E2968" s="6" t="s">
        <v>391</v>
      </c>
      <c r="F2968" s="6" t="s">
        <v>21</v>
      </c>
      <c r="G2968" s="6" t="s">
        <v>2</v>
      </c>
      <c r="H2968" s="6" t="s">
        <v>923</v>
      </c>
      <c r="I2968" s="6">
        <v>17</v>
      </c>
      <c r="J2968" s="13" t="str">
        <f>VLOOKUP(MONTH(Tabla7[[#This Row],[Fecha del movimiento]]),Tablas!$O$4:$P$15,2,0)</f>
        <v>Feb</v>
      </c>
      <c r="K2968" s="6">
        <f>YEAR(Tabla7[[#This Row],[Fecha del movimiento]])</f>
        <v>2018</v>
      </c>
    </row>
    <row r="2969" spans="2:11" x14ac:dyDescent="0.2">
      <c r="B2969" s="8">
        <v>43261</v>
      </c>
      <c r="C2969" s="6" t="s">
        <v>3768</v>
      </c>
      <c r="D2969" s="6">
        <v>301007</v>
      </c>
      <c r="E2969" s="6" t="s">
        <v>70</v>
      </c>
      <c r="F2969" s="6" t="s">
        <v>21</v>
      </c>
      <c r="G2969" s="6" t="s">
        <v>13</v>
      </c>
      <c r="H2969" s="6" t="s">
        <v>917</v>
      </c>
      <c r="I2969" s="6">
        <v>-8</v>
      </c>
      <c r="J2969" s="13" t="str">
        <f>VLOOKUP(MONTH(Tabla7[[#This Row],[Fecha del movimiento]]),Tablas!$O$4:$P$15,2,0)</f>
        <v>Jun</v>
      </c>
      <c r="K2969" s="6">
        <f>YEAR(Tabla7[[#This Row],[Fecha del movimiento]])</f>
        <v>2018</v>
      </c>
    </row>
    <row r="2970" spans="2:11" x14ac:dyDescent="0.2">
      <c r="B2970" s="8">
        <v>43235</v>
      </c>
      <c r="C2970" s="6" t="s">
        <v>3769</v>
      </c>
      <c r="D2970" s="6">
        <v>300587</v>
      </c>
      <c r="E2970" s="6" t="s">
        <v>451</v>
      </c>
      <c r="F2970" s="6" t="s">
        <v>21</v>
      </c>
      <c r="G2970" s="6" t="s">
        <v>13</v>
      </c>
      <c r="H2970" s="6" t="s">
        <v>923</v>
      </c>
      <c r="I2970" s="6">
        <v>11</v>
      </c>
      <c r="J2970" s="13" t="str">
        <f>VLOOKUP(MONTH(Tabla7[[#This Row],[Fecha del movimiento]]),Tablas!$O$4:$P$15,2,0)</f>
        <v>May</v>
      </c>
      <c r="K2970" s="6">
        <f>YEAR(Tabla7[[#This Row],[Fecha del movimiento]])</f>
        <v>2018</v>
      </c>
    </row>
    <row r="2971" spans="2:11" x14ac:dyDescent="0.2">
      <c r="B2971" s="8">
        <v>43191</v>
      </c>
      <c r="C2971" s="6" t="s">
        <v>3770</v>
      </c>
      <c r="D2971" s="6">
        <v>300764</v>
      </c>
      <c r="E2971" s="6" t="s">
        <v>299</v>
      </c>
      <c r="F2971" s="6" t="s">
        <v>21</v>
      </c>
      <c r="G2971" s="6" t="s">
        <v>7</v>
      </c>
      <c r="H2971" s="6" t="s">
        <v>923</v>
      </c>
      <c r="I2971" s="6">
        <v>20</v>
      </c>
      <c r="J2971" s="13" t="str">
        <f>VLOOKUP(MONTH(Tabla7[[#This Row],[Fecha del movimiento]]),Tablas!$O$4:$P$15,2,0)</f>
        <v>Abr</v>
      </c>
      <c r="K2971" s="6">
        <f>YEAR(Tabla7[[#This Row],[Fecha del movimiento]])</f>
        <v>2018</v>
      </c>
    </row>
    <row r="2972" spans="2:11" x14ac:dyDescent="0.2">
      <c r="B2972" s="8">
        <v>43244</v>
      </c>
      <c r="C2972" s="6" t="s">
        <v>3771</v>
      </c>
      <c r="D2972" s="6">
        <v>300510</v>
      </c>
      <c r="E2972" s="6" t="s">
        <v>234</v>
      </c>
      <c r="F2972" s="6" t="s">
        <v>21</v>
      </c>
      <c r="G2972" s="6" t="s">
        <v>2</v>
      </c>
      <c r="H2972" s="6" t="s">
        <v>923</v>
      </c>
      <c r="I2972" s="6">
        <v>14</v>
      </c>
      <c r="J2972" s="13" t="str">
        <f>VLOOKUP(MONTH(Tabla7[[#This Row],[Fecha del movimiento]]),Tablas!$O$4:$P$15,2,0)</f>
        <v>May</v>
      </c>
      <c r="K2972" s="6">
        <f>YEAR(Tabla7[[#This Row],[Fecha del movimiento]])</f>
        <v>2018</v>
      </c>
    </row>
    <row r="2973" spans="2:11" x14ac:dyDescent="0.2">
      <c r="B2973" s="8">
        <v>43126</v>
      </c>
      <c r="C2973" s="6" t="s">
        <v>3772</v>
      </c>
      <c r="D2973" s="6">
        <v>300307</v>
      </c>
      <c r="E2973" s="6" t="s">
        <v>421</v>
      </c>
      <c r="F2973" s="6" t="s">
        <v>21</v>
      </c>
      <c r="G2973" s="6" t="s">
        <v>13</v>
      </c>
      <c r="H2973" s="6" t="s">
        <v>923</v>
      </c>
      <c r="I2973" s="6">
        <v>10</v>
      </c>
      <c r="J2973" s="13" t="str">
        <f>VLOOKUP(MONTH(Tabla7[[#This Row],[Fecha del movimiento]]),Tablas!$O$4:$P$15,2,0)</f>
        <v>Ene</v>
      </c>
      <c r="K2973" s="6">
        <f>YEAR(Tabla7[[#This Row],[Fecha del movimiento]])</f>
        <v>2018</v>
      </c>
    </row>
    <row r="2974" spans="2:11" x14ac:dyDescent="0.2">
      <c r="B2974" s="8">
        <v>43186</v>
      </c>
      <c r="C2974" s="6" t="s">
        <v>2076</v>
      </c>
      <c r="D2974" s="6">
        <v>300023</v>
      </c>
      <c r="E2974" s="6" t="s">
        <v>809</v>
      </c>
      <c r="F2974" s="6" t="s">
        <v>21</v>
      </c>
      <c r="G2974" s="6" t="s">
        <v>13</v>
      </c>
      <c r="H2974" s="6" t="s">
        <v>917</v>
      </c>
      <c r="I2974" s="6">
        <v>-7</v>
      </c>
      <c r="J2974" s="13" t="str">
        <f>VLOOKUP(MONTH(Tabla7[[#This Row],[Fecha del movimiento]]),Tablas!$O$4:$P$15,2,0)</f>
        <v>Mar</v>
      </c>
      <c r="K2974" s="6">
        <f>YEAR(Tabla7[[#This Row],[Fecha del movimiento]])</f>
        <v>2018</v>
      </c>
    </row>
    <row r="2975" spans="2:11" x14ac:dyDescent="0.2">
      <c r="B2975" s="8">
        <v>43290</v>
      </c>
      <c r="C2975" s="6" t="s">
        <v>3773</v>
      </c>
      <c r="D2975" s="6">
        <v>300033</v>
      </c>
      <c r="E2975" s="6" t="s">
        <v>588</v>
      </c>
      <c r="F2975" s="6" t="s">
        <v>21</v>
      </c>
      <c r="G2975" s="6" t="s">
        <v>2</v>
      </c>
      <c r="H2975" s="6" t="s">
        <v>923</v>
      </c>
      <c r="I2975" s="6">
        <v>11</v>
      </c>
      <c r="J2975" s="13" t="str">
        <f>VLOOKUP(MONTH(Tabla7[[#This Row],[Fecha del movimiento]]),Tablas!$O$4:$P$15,2,0)</f>
        <v>Jul</v>
      </c>
      <c r="K2975" s="6">
        <f>YEAR(Tabla7[[#This Row],[Fecha del movimiento]])</f>
        <v>2018</v>
      </c>
    </row>
    <row r="2976" spans="2:11" x14ac:dyDescent="0.2">
      <c r="B2976" s="8">
        <v>43184</v>
      </c>
      <c r="C2976" s="6" t="s">
        <v>3774</v>
      </c>
      <c r="D2976" s="6">
        <v>301002</v>
      </c>
      <c r="E2976" s="6" t="s">
        <v>75</v>
      </c>
      <c r="F2976" s="6" t="s">
        <v>21</v>
      </c>
      <c r="G2976" s="6" t="s">
        <v>13</v>
      </c>
      <c r="H2976" s="6" t="s">
        <v>923</v>
      </c>
      <c r="I2976" s="6">
        <v>13</v>
      </c>
      <c r="J2976" s="13" t="str">
        <f>VLOOKUP(MONTH(Tabla7[[#This Row],[Fecha del movimiento]]),Tablas!$O$4:$P$15,2,0)</f>
        <v>Mar</v>
      </c>
      <c r="K2976" s="6">
        <f>YEAR(Tabla7[[#This Row],[Fecha del movimiento]])</f>
        <v>2018</v>
      </c>
    </row>
    <row r="2977" spans="2:11" x14ac:dyDescent="0.2">
      <c r="B2977" s="8">
        <v>43185</v>
      </c>
      <c r="C2977" s="6" t="s">
        <v>3775</v>
      </c>
      <c r="D2977" s="6">
        <v>300302</v>
      </c>
      <c r="E2977" s="6" t="s">
        <v>548</v>
      </c>
      <c r="F2977" s="6" t="s">
        <v>21</v>
      </c>
      <c r="G2977" s="6" t="s">
        <v>7</v>
      </c>
      <c r="H2977" s="6" t="s">
        <v>923</v>
      </c>
      <c r="I2977" s="6">
        <v>11</v>
      </c>
      <c r="J2977" s="13" t="str">
        <f>VLOOKUP(MONTH(Tabla7[[#This Row],[Fecha del movimiento]]),Tablas!$O$4:$P$15,2,0)</f>
        <v>Mar</v>
      </c>
      <c r="K2977" s="6">
        <f>YEAR(Tabla7[[#This Row],[Fecha del movimiento]])</f>
        <v>2018</v>
      </c>
    </row>
    <row r="2978" spans="2:11" x14ac:dyDescent="0.2">
      <c r="B2978" s="8">
        <v>43123</v>
      </c>
      <c r="C2978" s="6" t="s">
        <v>3776</v>
      </c>
      <c r="D2978" s="6">
        <v>301015</v>
      </c>
      <c r="E2978" s="6" t="s">
        <v>62</v>
      </c>
      <c r="F2978" s="6" t="s">
        <v>21</v>
      </c>
      <c r="G2978" s="6" t="s">
        <v>3</v>
      </c>
      <c r="H2978" s="6" t="s">
        <v>923</v>
      </c>
      <c r="I2978" s="6">
        <v>20</v>
      </c>
      <c r="J2978" s="13" t="str">
        <f>VLOOKUP(MONTH(Tabla7[[#This Row],[Fecha del movimiento]]),Tablas!$O$4:$P$15,2,0)</f>
        <v>Ene</v>
      </c>
      <c r="K2978" s="6">
        <f>YEAR(Tabla7[[#This Row],[Fecha del movimiento]])</f>
        <v>2018</v>
      </c>
    </row>
    <row r="2979" spans="2:11" x14ac:dyDescent="0.2">
      <c r="B2979" s="8">
        <v>43218</v>
      </c>
      <c r="C2979" s="6" t="s">
        <v>3777</v>
      </c>
      <c r="D2979" s="6">
        <v>300054</v>
      </c>
      <c r="E2979" s="6" t="s">
        <v>791</v>
      </c>
      <c r="F2979" s="6" t="s">
        <v>21</v>
      </c>
      <c r="G2979" s="6" t="s">
        <v>4</v>
      </c>
      <c r="H2979" s="6" t="s">
        <v>923</v>
      </c>
      <c r="I2979" s="6">
        <v>16</v>
      </c>
      <c r="J2979" s="13" t="str">
        <f>VLOOKUP(MONTH(Tabla7[[#This Row],[Fecha del movimiento]]),Tablas!$O$4:$P$15,2,0)</f>
        <v>Abr</v>
      </c>
      <c r="K2979" s="6">
        <f>YEAR(Tabla7[[#This Row],[Fecha del movimiento]])</f>
        <v>2018</v>
      </c>
    </row>
    <row r="2980" spans="2:11" x14ac:dyDescent="0.2">
      <c r="B2980" s="8">
        <v>43156</v>
      </c>
      <c r="C2980" s="6" t="s">
        <v>3778</v>
      </c>
      <c r="D2980" s="6">
        <v>300214</v>
      </c>
      <c r="E2980" s="6" t="s">
        <v>719</v>
      </c>
      <c r="F2980" s="6" t="s">
        <v>21</v>
      </c>
      <c r="G2980" s="6" t="s">
        <v>13</v>
      </c>
      <c r="H2980" s="6" t="s">
        <v>917</v>
      </c>
      <c r="I2980" s="6">
        <v>-19</v>
      </c>
      <c r="J2980" s="13" t="str">
        <f>VLOOKUP(MONTH(Tabla7[[#This Row],[Fecha del movimiento]]),Tablas!$O$4:$P$15,2,0)</f>
        <v>Feb</v>
      </c>
      <c r="K2980" s="6">
        <f>YEAR(Tabla7[[#This Row],[Fecha del movimiento]])</f>
        <v>2018</v>
      </c>
    </row>
    <row r="2981" spans="2:11" x14ac:dyDescent="0.2">
      <c r="B2981" s="8">
        <v>43177</v>
      </c>
      <c r="C2981" s="6" t="s">
        <v>3779</v>
      </c>
      <c r="D2981" s="6">
        <v>300565</v>
      </c>
      <c r="E2981" s="6" t="s">
        <v>467</v>
      </c>
      <c r="F2981" s="6" t="s">
        <v>21</v>
      </c>
      <c r="G2981" s="6" t="s">
        <v>2</v>
      </c>
      <c r="H2981" s="6" t="s">
        <v>923</v>
      </c>
      <c r="I2981" s="6">
        <v>17</v>
      </c>
      <c r="J2981" s="13" t="str">
        <f>VLOOKUP(MONTH(Tabla7[[#This Row],[Fecha del movimiento]]),Tablas!$O$4:$P$15,2,0)</f>
        <v>Mar</v>
      </c>
      <c r="K2981" s="6">
        <f>YEAR(Tabla7[[#This Row],[Fecha del movimiento]])</f>
        <v>2018</v>
      </c>
    </row>
    <row r="2982" spans="2:11" x14ac:dyDescent="0.2">
      <c r="B2982" s="8">
        <v>43191</v>
      </c>
      <c r="C2982" s="6" t="s">
        <v>3780</v>
      </c>
      <c r="D2982" s="6">
        <v>300914</v>
      </c>
      <c r="E2982" s="6" t="s">
        <v>158</v>
      </c>
      <c r="F2982" s="6" t="s">
        <v>21</v>
      </c>
      <c r="G2982" s="6" t="s">
        <v>11</v>
      </c>
      <c r="H2982" s="6" t="s">
        <v>917</v>
      </c>
      <c r="I2982" s="6">
        <v>-14</v>
      </c>
      <c r="J2982" s="13" t="str">
        <f>VLOOKUP(MONTH(Tabla7[[#This Row],[Fecha del movimiento]]),Tablas!$O$4:$P$15,2,0)</f>
        <v>Abr</v>
      </c>
      <c r="K2982" s="6">
        <f>YEAR(Tabla7[[#This Row],[Fecha del movimiento]])</f>
        <v>2018</v>
      </c>
    </row>
    <row r="2983" spans="2:11" x14ac:dyDescent="0.2">
      <c r="B2983" s="8">
        <v>43136</v>
      </c>
      <c r="C2983" s="6" t="s">
        <v>3781</v>
      </c>
      <c r="D2983" s="6">
        <v>300062</v>
      </c>
      <c r="E2983" s="6" t="s">
        <v>789</v>
      </c>
      <c r="F2983" s="6" t="s">
        <v>21</v>
      </c>
      <c r="G2983" s="6" t="s">
        <v>5</v>
      </c>
      <c r="H2983" s="6" t="s">
        <v>917</v>
      </c>
      <c r="I2983" s="6">
        <v>-16</v>
      </c>
      <c r="J2983" s="13" t="str">
        <f>VLOOKUP(MONTH(Tabla7[[#This Row],[Fecha del movimiento]]),Tablas!$O$4:$P$15,2,0)</f>
        <v>Feb</v>
      </c>
      <c r="K2983" s="6">
        <f>YEAR(Tabla7[[#This Row],[Fecha del movimiento]])</f>
        <v>2018</v>
      </c>
    </row>
    <row r="2984" spans="2:11" x14ac:dyDescent="0.2">
      <c r="B2984" s="8">
        <v>43193</v>
      </c>
      <c r="C2984" s="6" t="s">
        <v>3782</v>
      </c>
      <c r="D2984" s="6">
        <v>300236</v>
      </c>
      <c r="E2984" s="6" t="s">
        <v>704</v>
      </c>
      <c r="F2984" s="6" t="s">
        <v>21</v>
      </c>
      <c r="G2984" s="6" t="s">
        <v>13</v>
      </c>
      <c r="H2984" s="6" t="s">
        <v>917</v>
      </c>
      <c r="I2984" s="6">
        <v>-13</v>
      </c>
      <c r="J2984" s="13" t="str">
        <f>VLOOKUP(MONTH(Tabla7[[#This Row],[Fecha del movimiento]]),Tablas!$O$4:$P$15,2,0)</f>
        <v>Abr</v>
      </c>
      <c r="K2984" s="6">
        <f>YEAR(Tabla7[[#This Row],[Fecha del movimiento]])</f>
        <v>2018</v>
      </c>
    </row>
    <row r="2985" spans="2:11" x14ac:dyDescent="0.2">
      <c r="B2985" s="8">
        <v>43258</v>
      </c>
      <c r="C2985" s="6" t="s">
        <v>3783</v>
      </c>
      <c r="D2985" s="6">
        <v>300139</v>
      </c>
      <c r="E2985" s="6" t="s">
        <v>223</v>
      </c>
      <c r="F2985" s="6" t="s">
        <v>21</v>
      </c>
      <c r="G2985" s="6" t="s">
        <v>5</v>
      </c>
      <c r="H2985" s="6" t="s">
        <v>923</v>
      </c>
      <c r="I2985" s="6">
        <v>14</v>
      </c>
      <c r="J2985" s="13" t="str">
        <f>VLOOKUP(MONTH(Tabla7[[#This Row],[Fecha del movimiento]]),Tablas!$O$4:$P$15,2,0)</f>
        <v>Jun</v>
      </c>
      <c r="K2985" s="6">
        <f>YEAR(Tabla7[[#This Row],[Fecha del movimiento]])</f>
        <v>2018</v>
      </c>
    </row>
    <row r="2986" spans="2:11" x14ac:dyDescent="0.2">
      <c r="B2986" s="8">
        <v>43156</v>
      </c>
      <c r="C2986" s="6" t="s">
        <v>3784</v>
      </c>
      <c r="D2986" s="6">
        <v>300756</v>
      </c>
      <c r="E2986" s="6" t="s">
        <v>84</v>
      </c>
      <c r="F2986" s="6" t="s">
        <v>21</v>
      </c>
      <c r="G2986" s="6" t="s">
        <v>2</v>
      </c>
      <c r="H2986" s="6" t="s">
        <v>923</v>
      </c>
      <c r="I2986" s="6">
        <v>13</v>
      </c>
      <c r="J2986" s="13" t="str">
        <f>VLOOKUP(MONTH(Tabla7[[#This Row],[Fecha del movimiento]]),Tablas!$O$4:$P$15,2,0)</f>
        <v>Feb</v>
      </c>
      <c r="K2986" s="6">
        <f>YEAR(Tabla7[[#This Row],[Fecha del movimiento]])</f>
        <v>2018</v>
      </c>
    </row>
    <row r="2987" spans="2:11" x14ac:dyDescent="0.2">
      <c r="B2987" s="8">
        <v>43306</v>
      </c>
      <c r="C2987" s="6" t="s">
        <v>3785</v>
      </c>
      <c r="D2987" s="6">
        <v>300309</v>
      </c>
      <c r="E2987" s="6" t="s">
        <v>658</v>
      </c>
      <c r="F2987" s="6" t="s">
        <v>21</v>
      </c>
      <c r="G2987" s="6" t="s">
        <v>13</v>
      </c>
      <c r="H2987" s="6" t="s">
        <v>917</v>
      </c>
      <c r="I2987" s="6">
        <v>-14</v>
      </c>
      <c r="J2987" s="13" t="str">
        <f>VLOOKUP(MONTH(Tabla7[[#This Row],[Fecha del movimiento]]),Tablas!$O$4:$P$15,2,0)</f>
        <v>Jul</v>
      </c>
      <c r="K2987" s="6">
        <f>YEAR(Tabla7[[#This Row],[Fecha del movimiento]])</f>
        <v>2018</v>
      </c>
    </row>
    <row r="2988" spans="2:11" x14ac:dyDescent="0.2">
      <c r="B2988" s="8">
        <v>43292</v>
      </c>
      <c r="C2988" s="6" t="s">
        <v>3786</v>
      </c>
      <c r="D2988" s="6">
        <v>300224</v>
      </c>
      <c r="E2988" s="6" t="s">
        <v>545</v>
      </c>
      <c r="F2988" s="6" t="s">
        <v>21</v>
      </c>
      <c r="G2988" s="6" t="s">
        <v>13</v>
      </c>
      <c r="H2988" s="6" t="s">
        <v>923</v>
      </c>
      <c r="I2988" s="6">
        <v>16</v>
      </c>
      <c r="J2988" s="13" t="str">
        <f>VLOOKUP(MONTH(Tabla7[[#This Row],[Fecha del movimiento]]),Tablas!$O$4:$P$15,2,0)</f>
        <v>Jul</v>
      </c>
      <c r="K2988" s="6">
        <f>YEAR(Tabla7[[#This Row],[Fecha del movimiento]])</f>
        <v>2018</v>
      </c>
    </row>
    <row r="2989" spans="2:11" x14ac:dyDescent="0.2">
      <c r="B2989" s="8">
        <v>43252</v>
      </c>
      <c r="C2989" s="6" t="s">
        <v>3787</v>
      </c>
      <c r="D2989" s="6">
        <v>300914</v>
      </c>
      <c r="E2989" s="6" t="s">
        <v>158</v>
      </c>
      <c r="F2989" s="6" t="s">
        <v>21</v>
      </c>
      <c r="G2989" s="6" t="s">
        <v>11</v>
      </c>
      <c r="H2989" s="6" t="s">
        <v>923</v>
      </c>
      <c r="I2989" s="6">
        <v>13</v>
      </c>
      <c r="J2989" s="13" t="str">
        <f>VLOOKUP(MONTH(Tabla7[[#This Row],[Fecha del movimiento]]),Tablas!$O$4:$P$15,2,0)</f>
        <v>Jun</v>
      </c>
      <c r="K2989" s="6">
        <f>YEAR(Tabla7[[#This Row],[Fecha del movimiento]])</f>
        <v>2018</v>
      </c>
    </row>
    <row r="2990" spans="2:11" x14ac:dyDescent="0.2">
      <c r="B2990" s="8">
        <v>43178</v>
      </c>
      <c r="C2990" s="6" t="s">
        <v>3788</v>
      </c>
      <c r="D2990" s="6">
        <v>300803</v>
      </c>
      <c r="E2990" s="6" t="s">
        <v>263</v>
      </c>
      <c r="F2990" s="6" t="s">
        <v>21</v>
      </c>
      <c r="G2990" s="6" t="s">
        <v>11</v>
      </c>
      <c r="H2990" s="6" t="s">
        <v>923</v>
      </c>
      <c r="I2990" s="6">
        <v>18</v>
      </c>
      <c r="J2990" s="13" t="str">
        <f>VLOOKUP(MONTH(Tabla7[[#This Row],[Fecha del movimiento]]),Tablas!$O$4:$P$15,2,0)</f>
        <v>Mar</v>
      </c>
      <c r="K2990" s="6">
        <f>YEAR(Tabla7[[#This Row],[Fecha del movimiento]])</f>
        <v>2018</v>
      </c>
    </row>
    <row r="2991" spans="2:11" x14ac:dyDescent="0.2">
      <c r="B2991" s="8">
        <v>43278</v>
      </c>
      <c r="C2991" s="6" t="s">
        <v>3789</v>
      </c>
      <c r="D2991" s="6">
        <v>301052</v>
      </c>
      <c r="E2991" s="6" t="s">
        <v>27</v>
      </c>
      <c r="F2991" s="6" t="s">
        <v>21</v>
      </c>
      <c r="G2991" s="6" t="s">
        <v>7</v>
      </c>
      <c r="H2991" s="6" t="s">
        <v>923</v>
      </c>
      <c r="I2991" s="6">
        <v>12</v>
      </c>
      <c r="J2991" s="13" t="str">
        <f>VLOOKUP(MONTH(Tabla7[[#This Row],[Fecha del movimiento]]),Tablas!$O$4:$P$15,2,0)</f>
        <v>Jun</v>
      </c>
      <c r="K2991" s="6">
        <f>YEAR(Tabla7[[#This Row],[Fecha del movimiento]])</f>
        <v>2018</v>
      </c>
    </row>
    <row r="2992" spans="2:11" x14ac:dyDescent="0.2">
      <c r="B2992" s="8">
        <v>43312</v>
      </c>
      <c r="C2992" s="6" t="s">
        <v>3790</v>
      </c>
      <c r="D2992" s="6">
        <v>300554</v>
      </c>
      <c r="E2992" s="6" t="s">
        <v>475</v>
      </c>
      <c r="F2992" s="6" t="s">
        <v>21</v>
      </c>
      <c r="G2992" s="6" t="s">
        <v>13</v>
      </c>
      <c r="H2992" s="6" t="s">
        <v>917</v>
      </c>
      <c r="I2992" s="6">
        <v>-17</v>
      </c>
      <c r="J2992" s="13" t="str">
        <f>VLOOKUP(MONTH(Tabla7[[#This Row],[Fecha del movimiento]]),Tablas!$O$4:$P$15,2,0)</f>
        <v>Jul</v>
      </c>
      <c r="K2992" s="6">
        <f>YEAR(Tabla7[[#This Row],[Fecha del movimiento]])</f>
        <v>2018</v>
      </c>
    </row>
    <row r="2993" spans="2:11" x14ac:dyDescent="0.2">
      <c r="B2993" s="8">
        <v>43191</v>
      </c>
      <c r="C2993" s="6" t="s">
        <v>3791</v>
      </c>
      <c r="D2993" s="6">
        <v>300311</v>
      </c>
      <c r="E2993" s="6" t="s">
        <v>656</v>
      </c>
      <c r="F2993" s="6" t="s">
        <v>21</v>
      </c>
      <c r="G2993" s="6" t="s">
        <v>13</v>
      </c>
      <c r="H2993" s="6" t="s">
        <v>923</v>
      </c>
      <c r="I2993" s="6">
        <v>10</v>
      </c>
      <c r="J2993" s="13" t="str">
        <f>VLOOKUP(MONTH(Tabla7[[#This Row],[Fecha del movimiento]]),Tablas!$O$4:$P$15,2,0)</f>
        <v>Abr</v>
      </c>
      <c r="K2993" s="6">
        <f>YEAR(Tabla7[[#This Row],[Fecha del movimiento]])</f>
        <v>2018</v>
      </c>
    </row>
    <row r="2994" spans="2:11" x14ac:dyDescent="0.2">
      <c r="B2994" s="8">
        <v>43188</v>
      </c>
      <c r="C2994" s="6" t="s">
        <v>3792</v>
      </c>
      <c r="D2994" s="6">
        <v>300638</v>
      </c>
      <c r="E2994" s="6" t="s">
        <v>406</v>
      </c>
      <c r="F2994" s="6" t="s">
        <v>21</v>
      </c>
      <c r="G2994" s="6" t="s">
        <v>1</v>
      </c>
      <c r="H2994" s="6" t="s">
        <v>923</v>
      </c>
      <c r="I2994" s="6">
        <v>20</v>
      </c>
      <c r="J2994" s="13" t="str">
        <f>VLOOKUP(MONTH(Tabla7[[#This Row],[Fecha del movimiento]]),Tablas!$O$4:$P$15,2,0)</f>
        <v>Mar</v>
      </c>
      <c r="K2994" s="6">
        <f>YEAR(Tabla7[[#This Row],[Fecha del movimiento]])</f>
        <v>2018</v>
      </c>
    </row>
    <row r="2995" spans="2:11" x14ac:dyDescent="0.2">
      <c r="B2995" s="8">
        <v>43119</v>
      </c>
      <c r="C2995" s="6" t="s">
        <v>3793</v>
      </c>
      <c r="D2995" s="6">
        <v>300206</v>
      </c>
      <c r="E2995" s="6" t="s">
        <v>427</v>
      </c>
      <c r="F2995" s="6" t="s">
        <v>21</v>
      </c>
      <c r="G2995" s="6" t="s">
        <v>2</v>
      </c>
      <c r="H2995" s="6" t="s">
        <v>917</v>
      </c>
      <c r="I2995" s="6">
        <v>-16</v>
      </c>
      <c r="J2995" s="13" t="str">
        <f>VLOOKUP(MONTH(Tabla7[[#This Row],[Fecha del movimiento]]),Tablas!$O$4:$P$15,2,0)</f>
        <v>Ene</v>
      </c>
      <c r="K2995" s="6">
        <f>YEAR(Tabla7[[#This Row],[Fecha del movimiento]])</f>
        <v>2018</v>
      </c>
    </row>
    <row r="2996" spans="2:11" x14ac:dyDescent="0.2">
      <c r="B2996" s="8">
        <v>43253</v>
      </c>
      <c r="C2996" s="6" t="s">
        <v>3794</v>
      </c>
      <c r="D2996" s="6">
        <v>300245</v>
      </c>
      <c r="E2996" s="6" t="s">
        <v>698</v>
      </c>
      <c r="F2996" s="6" t="s">
        <v>21</v>
      </c>
      <c r="G2996" s="6" t="s">
        <v>12</v>
      </c>
      <c r="H2996" s="6" t="s">
        <v>923</v>
      </c>
      <c r="I2996" s="6">
        <v>16</v>
      </c>
      <c r="J2996" s="13" t="str">
        <f>VLOOKUP(MONTH(Tabla7[[#This Row],[Fecha del movimiento]]),Tablas!$O$4:$P$15,2,0)</f>
        <v>Jun</v>
      </c>
      <c r="K2996" s="6">
        <f>YEAR(Tabla7[[#This Row],[Fecha del movimiento]])</f>
        <v>2018</v>
      </c>
    </row>
    <row r="2997" spans="2:11" x14ac:dyDescent="0.2">
      <c r="B2997" s="8">
        <v>43312</v>
      </c>
      <c r="C2997" s="6" t="s">
        <v>3795</v>
      </c>
      <c r="D2997" s="6">
        <v>301023</v>
      </c>
      <c r="E2997" s="6" t="s">
        <v>54</v>
      </c>
      <c r="F2997" s="6" t="s">
        <v>21</v>
      </c>
      <c r="G2997" s="6" t="s">
        <v>7</v>
      </c>
      <c r="H2997" s="6" t="s">
        <v>923</v>
      </c>
      <c r="I2997" s="6">
        <v>14</v>
      </c>
      <c r="J2997" s="13" t="str">
        <f>VLOOKUP(MONTH(Tabla7[[#This Row],[Fecha del movimiento]]),Tablas!$O$4:$P$15,2,0)</f>
        <v>Jul</v>
      </c>
      <c r="K2997" s="6">
        <f>YEAR(Tabla7[[#This Row],[Fecha del movimiento]])</f>
        <v>2018</v>
      </c>
    </row>
    <row r="2998" spans="2:11" x14ac:dyDescent="0.2">
      <c r="B2998" s="8">
        <v>43160</v>
      </c>
      <c r="C2998" s="6" t="s">
        <v>3796</v>
      </c>
      <c r="D2998" s="6">
        <v>300927</v>
      </c>
      <c r="E2998" s="6" t="s">
        <v>145</v>
      </c>
      <c r="F2998" s="6" t="s">
        <v>21</v>
      </c>
      <c r="G2998" s="6" t="s">
        <v>13</v>
      </c>
      <c r="H2998" s="6" t="s">
        <v>917</v>
      </c>
      <c r="I2998" s="6">
        <v>-19</v>
      </c>
      <c r="J2998" s="13" t="str">
        <f>VLOOKUP(MONTH(Tabla7[[#This Row],[Fecha del movimiento]]),Tablas!$O$4:$P$15,2,0)</f>
        <v>Mar</v>
      </c>
      <c r="K2998" s="6">
        <f>YEAR(Tabla7[[#This Row],[Fecha del movimiento]])</f>
        <v>2018</v>
      </c>
    </row>
    <row r="2999" spans="2:11" x14ac:dyDescent="0.2">
      <c r="B2999" s="8">
        <v>43138</v>
      </c>
      <c r="C2999" s="6" t="s">
        <v>3797</v>
      </c>
      <c r="D2999" s="6">
        <v>300812</v>
      </c>
      <c r="E2999" s="6" t="s">
        <v>255</v>
      </c>
      <c r="F2999" s="6" t="s">
        <v>21</v>
      </c>
      <c r="G2999" s="6" t="s">
        <v>11</v>
      </c>
      <c r="H2999" s="6" t="s">
        <v>923</v>
      </c>
      <c r="I2999" s="6">
        <v>11</v>
      </c>
      <c r="J2999" s="13" t="str">
        <f>VLOOKUP(MONTH(Tabla7[[#This Row],[Fecha del movimiento]]),Tablas!$O$4:$P$15,2,0)</f>
        <v>Feb</v>
      </c>
      <c r="K2999" s="6">
        <f>YEAR(Tabla7[[#This Row],[Fecha del movimiento]])</f>
        <v>2018</v>
      </c>
    </row>
    <row r="3000" spans="2:11" x14ac:dyDescent="0.2">
      <c r="B3000" s="8">
        <v>43140</v>
      </c>
      <c r="C3000" s="6" t="s">
        <v>3798</v>
      </c>
      <c r="D3000" s="6">
        <v>300084</v>
      </c>
      <c r="E3000" s="6" t="s">
        <v>296</v>
      </c>
      <c r="F3000" s="6" t="s">
        <v>21</v>
      </c>
      <c r="G3000" s="6" t="s">
        <v>1</v>
      </c>
      <c r="H3000" s="6" t="s">
        <v>923</v>
      </c>
      <c r="I3000" s="6">
        <v>19</v>
      </c>
      <c r="J3000" s="13" t="str">
        <f>VLOOKUP(MONTH(Tabla7[[#This Row],[Fecha del movimiento]]),Tablas!$O$4:$P$15,2,0)</f>
        <v>Feb</v>
      </c>
      <c r="K3000" s="6">
        <f>YEAR(Tabla7[[#This Row],[Fecha del movimiento]])</f>
        <v>2018</v>
      </c>
    </row>
    <row r="3001" spans="2:11" x14ac:dyDescent="0.2">
      <c r="B3001" s="8">
        <v>43178</v>
      </c>
      <c r="C3001" s="6" t="s">
        <v>3799</v>
      </c>
      <c r="D3001" s="6">
        <v>300075</v>
      </c>
      <c r="E3001" s="6" t="s">
        <v>417</v>
      </c>
      <c r="F3001" s="6" t="s">
        <v>21</v>
      </c>
      <c r="G3001" s="6" t="s">
        <v>10</v>
      </c>
      <c r="H3001" s="6" t="s">
        <v>923</v>
      </c>
      <c r="I3001" s="6">
        <v>12</v>
      </c>
      <c r="J3001" s="13" t="str">
        <f>VLOOKUP(MONTH(Tabla7[[#This Row],[Fecha del movimiento]]),Tablas!$O$4:$P$15,2,0)</f>
        <v>Mar</v>
      </c>
      <c r="K3001" s="6">
        <f>YEAR(Tabla7[[#This Row],[Fecha del movimiento]])</f>
        <v>2018</v>
      </c>
    </row>
    <row r="3002" spans="2:11" x14ac:dyDescent="0.2">
      <c r="B3002" s="8">
        <v>43137</v>
      </c>
      <c r="C3002" s="6" t="s">
        <v>3800</v>
      </c>
      <c r="D3002" s="6">
        <v>300922</v>
      </c>
      <c r="E3002" s="6" t="s">
        <v>150</v>
      </c>
      <c r="F3002" s="6" t="s">
        <v>21</v>
      </c>
      <c r="G3002" s="6" t="s">
        <v>5</v>
      </c>
      <c r="H3002" s="6" t="s">
        <v>917</v>
      </c>
      <c r="I3002" s="6">
        <v>-6</v>
      </c>
      <c r="J3002" s="13" t="str">
        <f>VLOOKUP(MONTH(Tabla7[[#This Row],[Fecha del movimiento]]),Tablas!$O$4:$P$15,2,0)</f>
        <v>Feb</v>
      </c>
      <c r="K3002" s="6">
        <f>YEAR(Tabla7[[#This Row],[Fecha del movimiento]])</f>
        <v>2018</v>
      </c>
    </row>
    <row r="3003" spans="2:11" x14ac:dyDescent="0.2">
      <c r="B3003" s="8">
        <v>43166</v>
      </c>
      <c r="C3003" s="6" t="s">
        <v>3801</v>
      </c>
      <c r="D3003" s="6">
        <v>300112</v>
      </c>
      <c r="E3003" s="6" t="s">
        <v>765</v>
      </c>
      <c r="F3003" s="6" t="s">
        <v>21</v>
      </c>
      <c r="G3003" s="6" t="s">
        <v>13</v>
      </c>
      <c r="H3003" s="6" t="s">
        <v>923</v>
      </c>
      <c r="I3003" s="6">
        <v>10</v>
      </c>
      <c r="J3003" s="13" t="str">
        <f>VLOOKUP(MONTH(Tabla7[[#This Row],[Fecha del movimiento]]),Tablas!$O$4:$P$15,2,0)</f>
        <v>Mar</v>
      </c>
      <c r="K3003" s="6">
        <f>YEAR(Tabla7[[#This Row],[Fecha del movimiento]])</f>
        <v>2018</v>
      </c>
    </row>
    <row r="3004" spans="2:11" x14ac:dyDescent="0.2">
      <c r="B3004" s="8">
        <v>43257</v>
      </c>
      <c r="C3004" s="6" t="s">
        <v>3802</v>
      </c>
      <c r="D3004" s="6">
        <v>300216</v>
      </c>
      <c r="E3004" s="6" t="s">
        <v>717</v>
      </c>
      <c r="F3004" s="6" t="s">
        <v>21</v>
      </c>
      <c r="G3004" s="6" t="s">
        <v>11</v>
      </c>
      <c r="H3004" s="6" t="s">
        <v>917</v>
      </c>
      <c r="I3004" s="6">
        <v>-5</v>
      </c>
      <c r="J3004" s="13" t="str">
        <f>VLOOKUP(MONTH(Tabla7[[#This Row],[Fecha del movimiento]]),Tablas!$O$4:$P$15,2,0)</f>
        <v>Jun</v>
      </c>
      <c r="K3004" s="6">
        <f>YEAR(Tabla7[[#This Row],[Fecha del movimiento]])</f>
        <v>2018</v>
      </c>
    </row>
    <row r="3005" spans="2:11" x14ac:dyDescent="0.2">
      <c r="B3005" s="8">
        <v>43229</v>
      </c>
      <c r="C3005" s="6" t="s">
        <v>3803</v>
      </c>
      <c r="D3005" s="6">
        <v>300639</v>
      </c>
      <c r="E3005" s="6" t="s">
        <v>405</v>
      </c>
      <c r="F3005" s="6" t="s">
        <v>21</v>
      </c>
      <c r="G3005" s="6" t="s">
        <v>1</v>
      </c>
      <c r="H3005" s="6" t="s">
        <v>923</v>
      </c>
      <c r="I3005" s="6">
        <v>14</v>
      </c>
      <c r="J3005" s="13" t="str">
        <f>VLOOKUP(MONTH(Tabla7[[#This Row],[Fecha del movimiento]]),Tablas!$O$4:$P$15,2,0)</f>
        <v>May</v>
      </c>
      <c r="K3005" s="6">
        <f>YEAR(Tabla7[[#This Row],[Fecha del movimiento]])</f>
        <v>2018</v>
      </c>
    </row>
    <row r="3006" spans="2:11" x14ac:dyDescent="0.2">
      <c r="B3006" s="8">
        <v>43281</v>
      </c>
      <c r="C3006" s="6" t="s">
        <v>3804</v>
      </c>
      <c r="D3006" s="6">
        <v>300999</v>
      </c>
      <c r="E3006" s="6" t="s">
        <v>78</v>
      </c>
      <c r="F3006" s="6" t="s">
        <v>21</v>
      </c>
      <c r="G3006" s="6" t="s">
        <v>2</v>
      </c>
      <c r="H3006" s="6" t="s">
        <v>923</v>
      </c>
      <c r="I3006" s="6">
        <v>12</v>
      </c>
      <c r="J3006" s="13" t="str">
        <f>VLOOKUP(MONTH(Tabla7[[#This Row],[Fecha del movimiento]]),Tablas!$O$4:$P$15,2,0)</f>
        <v>Jun</v>
      </c>
      <c r="K3006" s="6">
        <f>YEAR(Tabla7[[#This Row],[Fecha del movimiento]])</f>
        <v>2018</v>
      </c>
    </row>
    <row r="3007" spans="2:11" x14ac:dyDescent="0.2">
      <c r="B3007" s="8">
        <v>43108</v>
      </c>
      <c r="C3007" s="6" t="s">
        <v>3805</v>
      </c>
      <c r="D3007" s="6">
        <v>300617</v>
      </c>
      <c r="E3007" s="6" t="s">
        <v>425</v>
      </c>
      <c r="F3007" s="6" t="s">
        <v>21</v>
      </c>
      <c r="G3007" s="6" t="s">
        <v>2</v>
      </c>
      <c r="H3007" s="6" t="s">
        <v>923</v>
      </c>
      <c r="I3007" s="6">
        <v>14</v>
      </c>
      <c r="J3007" s="13" t="str">
        <f>VLOOKUP(MONTH(Tabla7[[#This Row],[Fecha del movimiento]]),Tablas!$O$4:$P$15,2,0)</f>
        <v>Ene</v>
      </c>
      <c r="K3007" s="6">
        <f>YEAR(Tabla7[[#This Row],[Fecha del movimiento]])</f>
        <v>2018</v>
      </c>
    </row>
    <row r="3008" spans="2:11" x14ac:dyDescent="0.2">
      <c r="B3008" s="8">
        <v>43278</v>
      </c>
      <c r="C3008" s="6" t="s">
        <v>3806</v>
      </c>
      <c r="D3008" s="6">
        <v>300739</v>
      </c>
      <c r="E3008" s="6" t="s">
        <v>320</v>
      </c>
      <c r="F3008" s="6" t="s">
        <v>21</v>
      </c>
      <c r="G3008" s="6" t="s">
        <v>2</v>
      </c>
      <c r="H3008" s="6" t="s">
        <v>917</v>
      </c>
      <c r="I3008" s="6">
        <v>-8</v>
      </c>
      <c r="J3008" s="13" t="str">
        <f>VLOOKUP(MONTH(Tabla7[[#This Row],[Fecha del movimiento]]),Tablas!$O$4:$P$15,2,0)</f>
        <v>Jun</v>
      </c>
      <c r="K3008" s="6">
        <f>YEAR(Tabla7[[#This Row],[Fecha del movimiento]])</f>
        <v>2018</v>
      </c>
    </row>
    <row r="3009" spans="2:11" x14ac:dyDescent="0.2">
      <c r="B3009" s="8">
        <v>43154</v>
      </c>
      <c r="C3009" s="6" t="s">
        <v>3807</v>
      </c>
      <c r="D3009" s="6">
        <v>300766</v>
      </c>
      <c r="E3009" s="6" t="s">
        <v>297</v>
      </c>
      <c r="F3009" s="6" t="s">
        <v>21</v>
      </c>
      <c r="G3009" s="6" t="s">
        <v>10</v>
      </c>
      <c r="H3009" s="6" t="s">
        <v>923</v>
      </c>
      <c r="I3009" s="6">
        <v>20</v>
      </c>
      <c r="J3009" s="13" t="str">
        <f>VLOOKUP(MONTH(Tabla7[[#This Row],[Fecha del movimiento]]),Tablas!$O$4:$P$15,2,0)</f>
        <v>Feb</v>
      </c>
      <c r="K3009" s="6">
        <f>YEAR(Tabla7[[#This Row],[Fecha del movimiento]])</f>
        <v>2018</v>
      </c>
    </row>
    <row r="3010" spans="2:11" x14ac:dyDescent="0.2">
      <c r="B3010" s="8">
        <v>43299</v>
      </c>
      <c r="C3010" s="6" t="s">
        <v>3808</v>
      </c>
      <c r="D3010" s="6">
        <v>300451</v>
      </c>
      <c r="E3010" s="6" t="s">
        <v>192</v>
      </c>
      <c r="F3010" s="6" t="s">
        <v>21</v>
      </c>
      <c r="G3010" s="6" t="s">
        <v>7</v>
      </c>
      <c r="H3010" s="6" t="s">
        <v>923</v>
      </c>
      <c r="I3010" s="6">
        <v>13</v>
      </c>
      <c r="J3010" s="13" t="str">
        <f>VLOOKUP(MONTH(Tabla7[[#This Row],[Fecha del movimiento]]),Tablas!$O$4:$P$15,2,0)</f>
        <v>Jul</v>
      </c>
      <c r="K3010" s="6">
        <f>YEAR(Tabla7[[#This Row],[Fecha del movimiento]])</f>
        <v>2018</v>
      </c>
    </row>
    <row r="3011" spans="2:11" x14ac:dyDescent="0.2">
      <c r="B3011" s="8">
        <v>43139</v>
      </c>
      <c r="C3011" s="6" t="s">
        <v>3809</v>
      </c>
      <c r="D3011" s="6">
        <v>300394</v>
      </c>
      <c r="E3011" s="6" t="s">
        <v>598</v>
      </c>
      <c r="F3011" s="6" t="s">
        <v>21</v>
      </c>
      <c r="G3011" s="6" t="s">
        <v>2</v>
      </c>
      <c r="H3011" s="6" t="s">
        <v>917</v>
      </c>
      <c r="I3011" s="6">
        <v>-14</v>
      </c>
      <c r="J3011" s="13" t="str">
        <f>VLOOKUP(MONTH(Tabla7[[#This Row],[Fecha del movimiento]]),Tablas!$O$4:$P$15,2,0)</f>
        <v>Feb</v>
      </c>
      <c r="K3011" s="6">
        <f>YEAR(Tabla7[[#This Row],[Fecha del movimiento]])</f>
        <v>2018</v>
      </c>
    </row>
    <row r="3012" spans="2:11" x14ac:dyDescent="0.2">
      <c r="B3012" s="8">
        <v>43232</v>
      </c>
      <c r="C3012" s="6" t="s">
        <v>3810</v>
      </c>
      <c r="D3012" s="6">
        <v>300347</v>
      </c>
      <c r="E3012" s="6" t="s">
        <v>632</v>
      </c>
      <c r="F3012" s="6" t="s">
        <v>21</v>
      </c>
      <c r="G3012" s="6" t="s">
        <v>3</v>
      </c>
      <c r="H3012" s="6" t="s">
        <v>917</v>
      </c>
      <c r="I3012" s="6">
        <v>-11</v>
      </c>
      <c r="J3012" s="13" t="str">
        <f>VLOOKUP(MONTH(Tabla7[[#This Row],[Fecha del movimiento]]),Tablas!$O$4:$P$15,2,0)</f>
        <v>May</v>
      </c>
      <c r="K3012" s="6">
        <f>YEAR(Tabla7[[#This Row],[Fecha del movimiento]])</f>
        <v>2018</v>
      </c>
    </row>
    <row r="3013" spans="2:11" x14ac:dyDescent="0.2">
      <c r="B3013" s="8">
        <v>43262</v>
      </c>
      <c r="C3013" s="6" t="s">
        <v>3811</v>
      </c>
      <c r="D3013" s="6">
        <v>300515</v>
      </c>
      <c r="E3013" s="6" t="s">
        <v>231</v>
      </c>
      <c r="F3013" s="6" t="s">
        <v>21</v>
      </c>
      <c r="G3013" s="6" t="s">
        <v>2</v>
      </c>
      <c r="H3013" s="6" t="s">
        <v>923</v>
      </c>
      <c r="I3013" s="6">
        <v>19</v>
      </c>
      <c r="J3013" s="13" t="str">
        <f>VLOOKUP(MONTH(Tabla7[[#This Row],[Fecha del movimiento]]),Tablas!$O$4:$P$15,2,0)</f>
        <v>Jun</v>
      </c>
      <c r="K3013" s="6">
        <f>YEAR(Tabla7[[#This Row],[Fecha del movimiento]])</f>
        <v>2018</v>
      </c>
    </row>
    <row r="3014" spans="2:11" x14ac:dyDescent="0.2">
      <c r="B3014" s="8">
        <v>43120</v>
      </c>
      <c r="C3014" s="6" t="s">
        <v>3812</v>
      </c>
      <c r="D3014" s="6">
        <v>300911</v>
      </c>
      <c r="E3014" s="6" t="s">
        <v>161</v>
      </c>
      <c r="F3014" s="6" t="s">
        <v>21</v>
      </c>
      <c r="G3014" s="6" t="s">
        <v>7</v>
      </c>
      <c r="H3014" s="6" t="s">
        <v>917</v>
      </c>
      <c r="I3014" s="6">
        <v>-14</v>
      </c>
      <c r="J3014" s="13" t="str">
        <f>VLOOKUP(MONTH(Tabla7[[#This Row],[Fecha del movimiento]]),Tablas!$O$4:$P$15,2,0)</f>
        <v>Ene</v>
      </c>
      <c r="K3014" s="6">
        <f>YEAR(Tabla7[[#This Row],[Fecha del movimiento]])</f>
        <v>2018</v>
      </c>
    </row>
    <row r="3015" spans="2:11" x14ac:dyDescent="0.2">
      <c r="B3015" s="8">
        <v>43202</v>
      </c>
      <c r="C3015" s="6" t="s">
        <v>3813</v>
      </c>
      <c r="D3015" s="6">
        <v>300727</v>
      </c>
      <c r="E3015" s="6" t="s">
        <v>331</v>
      </c>
      <c r="F3015" s="6" t="s">
        <v>21</v>
      </c>
      <c r="G3015" s="6" t="s">
        <v>10</v>
      </c>
      <c r="H3015" s="6" t="s">
        <v>917</v>
      </c>
      <c r="I3015" s="6">
        <v>-20</v>
      </c>
      <c r="J3015" s="13" t="str">
        <f>VLOOKUP(MONTH(Tabla7[[#This Row],[Fecha del movimiento]]),Tablas!$O$4:$P$15,2,0)</f>
        <v>Abr</v>
      </c>
      <c r="K3015" s="6">
        <f>YEAR(Tabla7[[#This Row],[Fecha del movimiento]])</f>
        <v>2018</v>
      </c>
    </row>
    <row r="3016" spans="2:11" x14ac:dyDescent="0.2">
      <c r="B3016" s="8">
        <v>43213</v>
      </c>
      <c r="C3016" s="6" t="s">
        <v>3143</v>
      </c>
      <c r="D3016" s="6">
        <v>300722</v>
      </c>
      <c r="E3016" s="6" t="s">
        <v>336</v>
      </c>
      <c r="F3016" s="6" t="s">
        <v>21</v>
      </c>
      <c r="G3016" s="6" t="s">
        <v>4</v>
      </c>
      <c r="H3016" s="6" t="s">
        <v>917</v>
      </c>
      <c r="I3016" s="6">
        <v>-5</v>
      </c>
      <c r="J3016" s="13" t="str">
        <f>VLOOKUP(MONTH(Tabla7[[#This Row],[Fecha del movimiento]]),Tablas!$O$4:$P$15,2,0)</f>
        <v>Abr</v>
      </c>
      <c r="K3016" s="6">
        <f>YEAR(Tabla7[[#This Row],[Fecha del movimiento]])</f>
        <v>2018</v>
      </c>
    </row>
    <row r="3017" spans="2:11" x14ac:dyDescent="0.2">
      <c r="B3017" s="8">
        <v>43170</v>
      </c>
      <c r="C3017" s="6" t="s">
        <v>3814</v>
      </c>
      <c r="D3017" s="6">
        <v>300419</v>
      </c>
      <c r="E3017" s="6" t="s">
        <v>583</v>
      </c>
      <c r="F3017" s="6" t="s">
        <v>21</v>
      </c>
      <c r="G3017" s="6" t="s">
        <v>1</v>
      </c>
      <c r="H3017" s="6" t="s">
        <v>923</v>
      </c>
      <c r="I3017" s="6">
        <v>15</v>
      </c>
      <c r="J3017" s="13" t="str">
        <f>VLOOKUP(MONTH(Tabla7[[#This Row],[Fecha del movimiento]]),Tablas!$O$4:$P$15,2,0)</f>
        <v>Mar</v>
      </c>
      <c r="K3017" s="6">
        <f>YEAR(Tabla7[[#This Row],[Fecha del movimiento]])</f>
        <v>2018</v>
      </c>
    </row>
    <row r="3018" spans="2:11" x14ac:dyDescent="0.2">
      <c r="B3018" s="8">
        <v>43200</v>
      </c>
      <c r="C3018" s="6" t="s">
        <v>3815</v>
      </c>
      <c r="D3018" s="6">
        <v>300816</v>
      </c>
      <c r="E3018" s="6" t="s">
        <v>253</v>
      </c>
      <c r="F3018" s="6" t="s">
        <v>21</v>
      </c>
      <c r="G3018" s="6" t="s">
        <v>7</v>
      </c>
      <c r="H3018" s="6" t="s">
        <v>923</v>
      </c>
      <c r="I3018" s="6">
        <v>17</v>
      </c>
      <c r="J3018" s="13" t="str">
        <f>VLOOKUP(MONTH(Tabla7[[#This Row],[Fecha del movimiento]]),Tablas!$O$4:$P$15,2,0)</f>
        <v>Abr</v>
      </c>
      <c r="K3018" s="6">
        <f>YEAR(Tabla7[[#This Row],[Fecha del movimiento]])</f>
        <v>2018</v>
      </c>
    </row>
    <row r="3019" spans="2:11" x14ac:dyDescent="0.2">
      <c r="B3019" s="8">
        <v>43280</v>
      </c>
      <c r="C3019" s="6" t="s">
        <v>3816</v>
      </c>
      <c r="D3019" s="6">
        <v>300677</v>
      </c>
      <c r="E3019" s="6" t="s">
        <v>375</v>
      </c>
      <c r="F3019" s="6" t="s">
        <v>21</v>
      </c>
      <c r="G3019" s="6" t="s">
        <v>1</v>
      </c>
      <c r="H3019" s="6" t="s">
        <v>917</v>
      </c>
      <c r="I3019" s="6">
        <v>-7</v>
      </c>
      <c r="J3019" s="13" t="str">
        <f>VLOOKUP(MONTH(Tabla7[[#This Row],[Fecha del movimiento]]),Tablas!$O$4:$P$15,2,0)</f>
        <v>Jun</v>
      </c>
      <c r="K3019" s="6">
        <f>YEAR(Tabla7[[#This Row],[Fecha del movimiento]])</f>
        <v>2018</v>
      </c>
    </row>
    <row r="3020" spans="2:11" x14ac:dyDescent="0.2">
      <c r="B3020" s="8">
        <v>43199</v>
      </c>
      <c r="C3020" s="6" t="s">
        <v>3817</v>
      </c>
      <c r="D3020" s="6">
        <v>300351</v>
      </c>
      <c r="E3020" s="6" t="s">
        <v>346</v>
      </c>
      <c r="F3020" s="6" t="s">
        <v>21</v>
      </c>
      <c r="G3020" s="6" t="s">
        <v>9</v>
      </c>
      <c r="H3020" s="6" t="s">
        <v>917</v>
      </c>
      <c r="I3020" s="6">
        <v>-17</v>
      </c>
      <c r="J3020" s="13" t="str">
        <f>VLOOKUP(MONTH(Tabla7[[#This Row],[Fecha del movimiento]]),Tablas!$O$4:$P$15,2,0)</f>
        <v>Abr</v>
      </c>
      <c r="K3020" s="6">
        <f>YEAR(Tabla7[[#This Row],[Fecha del movimiento]])</f>
        <v>2018</v>
      </c>
    </row>
    <row r="3021" spans="2:11" x14ac:dyDescent="0.2">
      <c r="B3021" s="8">
        <v>43129</v>
      </c>
      <c r="C3021" s="6" t="s">
        <v>3818</v>
      </c>
      <c r="D3021" s="6">
        <v>300398</v>
      </c>
      <c r="E3021" s="6" t="s">
        <v>596</v>
      </c>
      <c r="F3021" s="6" t="s">
        <v>21</v>
      </c>
      <c r="G3021" s="6" t="s">
        <v>13</v>
      </c>
      <c r="H3021" s="6" t="s">
        <v>917</v>
      </c>
      <c r="I3021" s="6">
        <v>-12</v>
      </c>
      <c r="J3021" s="13" t="str">
        <f>VLOOKUP(MONTH(Tabla7[[#This Row],[Fecha del movimiento]]),Tablas!$O$4:$P$15,2,0)</f>
        <v>Ene</v>
      </c>
      <c r="K3021" s="6">
        <f>YEAR(Tabla7[[#This Row],[Fecha del movimiento]])</f>
        <v>2018</v>
      </c>
    </row>
    <row r="3022" spans="2:11" x14ac:dyDescent="0.2">
      <c r="B3022" s="8">
        <v>43187</v>
      </c>
      <c r="C3022" s="6" t="s">
        <v>3819</v>
      </c>
      <c r="D3022" s="6">
        <v>300048</v>
      </c>
      <c r="E3022" s="6" t="s">
        <v>797</v>
      </c>
      <c r="F3022" s="6" t="s">
        <v>21</v>
      </c>
      <c r="G3022" s="6" t="s">
        <v>12</v>
      </c>
      <c r="H3022" s="6" t="s">
        <v>923</v>
      </c>
      <c r="I3022" s="6">
        <v>18</v>
      </c>
      <c r="J3022" s="13" t="str">
        <f>VLOOKUP(MONTH(Tabla7[[#This Row],[Fecha del movimiento]]),Tablas!$O$4:$P$15,2,0)</f>
        <v>Mar</v>
      </c>
      <c r="K3022" s="6">
        <f>YEAR(Tabla7[[#This Row],[Fecha del movimiento]])</f>
        <v>2018</v>
      </c>
    </row>
    <row r="3023" spans="2:11" x14ac:dyDescent="0.2">
      <c r="B3023" s="8">
        <v>43129</v>
      </c>
      <c r="C3023" s="6" t="s">
        <v>3704</v>
      </c>
      <c r="D3023" s="6">
        <v>300117</v>
      </c>
      <c r="E3023" s="6" t="s">
        <v>762</v>
      </c>
      <c r="F3023" s="6" t="s">
        <v>21</v>
      </c>
      <c r="G3023" s="6" t="s">
        <v>1</v>
      </c>
      <c r="H3023" s="6" t="s">
        <v>923</v>
      </c>
      <c r="I3023" s="6">
        <v>19</v>
      </c>
      <c r="J3023" s="13" t="str">
        <f>VLOOKUP(MONTH(Tabla7[[#This Row],[Fecha del movimiento]]),Tablas!$O$4:$P$15,2,0)</f>
        <v>Ene</v>
      </c>
      <c r="K3023" s="6">
        <f>YEAR(Tabla7[[#This Row],[Fecha del movimiento]])</f>
        <v>2018</v>
      </c>
    </row>
    <row r="3024" spans="2:11" x14ac:dyDescent="0.2">
      <c r="B3024" s="8">
        <v>43173</v>
      </c>
      <c r="C3024" s="6" t="s">
        <v>3820</v>
      </c>
      <c r="D3024" s="6">
        <v>301027</v>
      </c>
      <c r="E3024" s="6" t="s">
        <v>50</v>
      </c>
      <c r="F3024" s="6" t="s">
        <v>21</v>
      </c>
      <c r="G3024" s="6" t="s">
        <v>13</v>
      </c>
      <c r="H3024" s="6" t="s">
        <v>917</v>
      </c>
      <c r="I3024" s="6">
        <v>-5</v>
      </c>
      <c r="J3024" s="13" t="str">
        <f>VLOOKUP(MONTH(Tabla7[[#This Row],[Fecha del movimiento]]),Tablas!$O$4:$P$15,2,0)</f>
        <v>Mar</v>
      </c>
      <c r="K3024" s="6">
        <f>YEAR(Tabla7[[#This Row],[Fecha del movimiento]])</f>
        <v>2018</v>
      </c>
    </row>
    <row r="3025" spans="2:11" x14ac:dyDescent="0.2">
      <c r="B3025" s="8">
        <v>43137</v>
      </c>
      <c r="C3025" s="6" t="s">
        <v>3821</v>
      </c>
      <c r="D3025" s="6">
        <v>300379</v>
      </c>
      <c r="E3025" s="6" t="s">
        <v>611</v>
      </c>
      <c r="F3025" s="6" t="s">
        <v>21</v>
      </c>
      <c r="G3025" s="6" t="s">
        <v>6</v>
      </c>
      <c r="H3025" s="6" t="s">
        <v>917</v>
      </c>
      <c r="I3025" s="6">
        <v>-16</v>
      </c>
      <c r="J3025" s="13" t="str">
        <f>VLOOKUP(MONTH(Tabla7[[#This Row],[Fecha del movimiento]]),Tablas!$O$4:$P$15,2,0)</f>
        <v>Feb</v>
      </c>
      <c r="K3025" s="6">
        <f>YEAR(Tabla7[[#This Row],[Fecha del movimiento]])</f>
        <v>2018</v>
      </c>
    </row>
    <row r="3026" spans="2:11" x14ac:dyDescent="0.2">
      <c r="B3026" s="8">
        <v>43113</v>
      </c>
      <c r="C3026" s="6" t="s">
        <v>3822</v>
      </c>
      <c r="D3026" s="6">
        <v>300329</v>
      </c>
      <c r="E3026" s="6" t="s">
        <v>642</v>
      </c>
      <c r="F3026" s="6" t="s">
        <v>21</v>
      </c>
      <c r="G3026" s="6" t="s">
        <v>13</v>
      </c>
      <c r="H3026" s="6" t="s">
        <v>923</v>
      </c>
      <c r="I3026" s="6">
        <v>18</v>
      </c>
      <c r="J3026" s="13" t="str">
        <f>VLOOKUP(MONTH(Tabla7[[#This Row],[Fecha del movimiento]]),Tablas!$O$4:$P$15,2,0)</f>
        <v>Ene</v>
      </c>
      <c r="K3026" s="6">
        <f>YEAR(Tabla7[[#This Row],[Fecha del movimiento]])</f>
        <v>2018</v>
      </c>
    </row>
    <row r="3027" spans="2:11" x14ac:dyDescent="0.2">
      <c r="B3027" s="8">
        <v>43337</v>
      </c>
      <c r="C3027" s="6" t="s">
        <v>3823</v>
      </c>
      <c r="D3027" s="6">
        <v>300189</v>
      </c>
      <c r="E3027" s="6" t="s">
        <v>726</v>
      </c>
      <c r="F3027" s="6" t="s">
        <v>21</v>
      </c>
      <c r="G3027" s="6" t="s">
        <v>9</v>
      </c>
      <c r="H3027" s="6" t="s">
        <v>923</v>
      </c>
      <c r="I3027" s="6">
        <v>20</v>
      </c>
      <c r="J3027" s="13" t="str">
        <f>VLOOKUP(MONTH(Tabla7[[#This Row],[Fecha del movimiento]]),Tablas!$O$4:$P$15,2,0)</f>
        <v>Ago</v>
      </c>
      <c r="K3027" s="6">
        <f>YEAR(Tabla7[[#This Row],[Fecha del movimiento]])</f>
        <v>2018</v>
      </c>
    </row>
    <row r="3028" spans="2:11" x14ac:dyDescent="0.2">
      <c r="B3028" s="8">
        <v>43226</v>
      </c>
      <c r="C3028" s="6" t="s">
        <v>3824</v>
      </c>
      <c r="D3028" s="6">
        <v>301039</v>
      </c>
      <c r="E3028" s="6" t="s">
        <v>40</v>
      </c>
      <c r="F3028" s="6" t="s">
        <v>21</v>
      </c>
      <c r="G3028" s="6" t="s">
        <v>13</v>
      </c>
      <c r="H3028" s="6" t="s">
        <v>923</v>
      </c>
      <c r="I3028" s="6">
        <v>17</v>
      </c>
      <c r="J3028" s="13" t="str">
        <f>VLOOKUP(MONTH(Tabla7[[#This Row],[Fecha del movimiento]]),Tablas!$O$4:$P$15,2,0)</f>
        <v>May</v>
      </c>
      <c r="K3028" s="6">
        <f>YEAR(Tabla7[[#This Row],[Fecha del movimiento]])</f>
        <v>2018</v>
      </c>
    </row>
    <row r="3029" spans="2:11" x14ac:dyDescent="0.2">
      <c r="B3029" s="8">
        <v>43155</v>
      </c>
      <c r="C3029" s="6" t="s">
        <v>3825</v>
      </c>
      <c r="D3029" s="6">
        <v>300076</v>
      </c>
      <c r="E3029" s="6" t="s">
        <v>137</v>
      </c>
      <c r="F3029" s="6" t="s">
        <v>21</v>
      </c>
      <c r="G3029" s="6" t="s">
        <v>6</v>
      </c>
      <c r="H3029" s="6" t="s">
        <v>917</v>
      </c>
      <c r="I3029" s="6">
        <v>-6</v>
      </c>
      <c r="J3029" s="13" t="str">
        <f>VLOOKUP(MONTH(Tabla7[[#This Row],[Fecha del movimiento]]),Tablas!$O$4:$P$15,2,0)</f>
        <v>Feb</v>
      </c>
      <c r="K3029" s="6">
        <f>YEAR(Tabla7[[#This Row],[Fecha del movimiento]])</f>
        <v>2018</v>
      </c>
    </row>
    <row r="3030" spans="2:11" x14ac:dyDescent="0.2">
      <c r="B3030" s="8">
        <v>43181</v>
      </c>
      <c r="C3030" s="6" t="s">
        <v>3005</v>
      </c>
      <c r="D3030" s="6">
        <v>300386</v>
      </c>
      <c r="E3030" s="6" t="s">
        <v>604</v>
      </c>
      <c r="F3030" s="6" t="s">
        <v>21</v>
      </c>
      <c r="G3030" s="6" t="s">
        <v>13</v>
      </c>
      <c r="H3030" s="6" t="s">
        <v>917</v>
      </c>
      <c r="I3030" s="6">
        <v>-18</v>
      </c>
      <c r="J3030" s="13" t="str">
        <f>VLOOKUP(MONTH(Tabla7[[#This Row],[Fecha del movimiento]]),Tablas!$O$4:$P$15,2,0)</f>
        <v>Mar</v>
      </c>
      <c r="K3030" s="6">
        <f>YEAR(Tabla7[[#This Row],[Fecha del movimiento]])</f>
        <v>2018</v>
      </c>
    </row>
    <row r="3031" spans="2:11" x14ac:dyDescent="0.2">
      <c r="B3031" s="8">
        <v>43227</v>
      </c>
      <c r="C3031" s="6" t="s">
        <v>3826</v>
      </c>
      <c r="D3031" s="6">
        <v>300077</v>
      </c>
      <c r="E3031" s="6" t="s">
        <v>154</v>
      </c>
      <c r="F3031" s="6" t="s">
        <v>21</v>
      </c>
      <c r="G3031" s="6" t="s">
        <v>6</v>
      </c>
      <c r="H3031" s="6" t="s">
        <v>917</v>
      </c>
      <c r="I3031" s="6">
        <v>-13</v>
      </c>
      <c r="J3031" s="13" t="str">
        <f>VLOOKUP(MONTH(Tabla7[[#This Row],[Fecha del movimiento]]),Tablas!$O$4:$P$15,2,0)</f>
        <v>May</v>
      </c>
      <c r="K3031" s="6">
        <f>YEAR(Tabla7[[#This Row],[Fecha del movimiento]])</f>
        <v>2018</v>
      </c>
    </row>
    <row r="3032" spans="2:11" x14ac:dyDescent="0.2">
      <c r="B3032" s="8">
        <v>43278</v>
      </c>
      <c r="C3032" s="6" t="s">
        <v>3827</v>
      </c>
      <c r="D3032" s="6">
        <v>300616</v>
      </c>
      <c r="E3032" s="6" t="s">
        <v>426</v>
      </c>
      <c r="F3032" s="6" t="s">
        <v>21</v>
      </c>
      <c r="G3032" s="6" t="s">
        <v>2</v>
      </c>
      <c r="H3032" s="6" t="s">
        <v>917</v>
      </c>
      <c r="I3032" s="6">
        <v>-6</v>
      </c>
      <c r="J3032" s="13" t="str">
        <f>VLOOKUP(MONTH(Tabla7[[#This Row],[Fecha del movimiento]]),Tablas!$O$4:$P$15,2,0)</f>
        <v>Jun</v>
      </c>
      <c r="K3032" s="6">
        <f>YEAR(Tabla7[[#This Row],[Fecha del movimiento]])</f>
        <v>2018</v>
      </c>
    </row>
    <row r="3033" spans="2:11" x14ac:dyDescent="0.2">
      <c r="B3033" s="8">
        <v>43154</v>
      </c>
      <c r="C3033" s="6" t="s">
        <v>3828</v>
      </c>
      <c r="D3033" s="6">
        <v>300202</v>
      </c>
      <c r="E3033" s="6" t="s">
        <v>322</v>
      </c>
      <c r="F3033" s="6" t="s">
        <v>21</v>
      </c>
      <c r="G3033" s="6" t="s">
        <v>2</v>
      </c>
      <c r="H3033" s="6" t="s">
        <v>923</v>
      </c>
      <c r="I3033" s="6">
        <v>17</v>
      </c>
      <c r="J3033" s="13" t="str">
        <f>VLOOKUP(MONTH(Tabla7[[#This Row],[Fecha del movimiento]]),Tablas!$O$4:$P$15,2,0)</f>
        <v>Feb</v>
      </c>
      <c r="K3033" s="6">
        <f>YEAR(Tabla7[[#This Row],[Fecha del movimiento]])</f>
        <v>2018</v>
      </c>
    </row>
    <row r="3034" spans="2:11" x14ac:dyDescent="0.2">
      <c r="B3034" s="8">
        <v>43151</v>
      </c>
      <c r="C3034" s="6" t="s">
        <v>3829</v>
      </c>
      <c r="D3034" s="6">
        <v>300883</v>
      </c>
      <c r="E3034" s="6" t="s">
        <v>189</v>
      </c>
      <c r="F3034" s="6" t="s">
        <v>21</v>
      </c>
      <c r="G3034" s="6" t="s">
        <v>11</v>
      </c>
      <c r="H3034" s="6" t="s">
        <v>917</v>
      </c>
      <c r="I3034" s="6">
        <v>-9</v>
      </c>
      <c r="J3034" s="13" t="str">
        <f>VLOOKUP(MONTH(Tabla7[[#This Row],[Fecha del movimiento]]),Tablas!$O$4:$P$15,2,0)</f>
        <v>Feb</v>
      </c>
      <c r="K3034" s="6">
        <f>YEAR(Tabla7[[#This Row],[Fecha del movimiento]])</f>
        <v>2018</v>
      </c>
    </row>
    <row r="3035" spans="2:11" x14ac:dyDescent="0.2">
      <c r="B3035" s="8">
        <v>43325</v>
      </c>
      <c r="C3035" s="6" t="s">
        <v>3830</v>
      </c>
      <c r="D3035" s="6">
        <v>300231</v>
      </c>
      <c r="E3035" s="6" t="s">
        <v>707</v>
      </c>
      <c r="F3035" s="6" t="s">
        <v>21</v>
      </c>
      <c r="G3035" s="6" t="s">
        <v>6</v>
      </c>
      <c r="H3035" s="6" t="s">
        <v>923</v>
      </c>
      <c r="I3035" s="6">
        <v>18</v>
      </c>
      <c r="J3035" s="13" t="str">
        <f>VLOOKUP(MONTH(Tabla7[[#This Row],[Fecha del movimiento]]),Tablas!$O$4:$P$15,2,0)</f>
        <v>Ago</v>
      </c>
      <c r="K3035" s="6">
        <f>YEAR(Tabla7[[#This Row],[Fecha del movimiento]])</f>
        <v>2018</v>
      </c>
    </row>
    <row r="3036" spans="2:11" x14ac:dyDescent="0.2">
      <c r="B3036" s="8">
        <v>43159</v>
      </c>
      <c r="C3036" s="6" t="s">
        <v>3831</v>
      </c>
      <c r="D3036" s="6">
        <v>300956</v>
      </c>
      <c r="E3036" s="6" t="s">
        <v>119</v>
      </c>
      <c r="F3036" s="6" t="s">
        <v>21</v>
      </c>
      <c r="G3036" s="6" t="s">
        <v>5</v>
      </c>
      <c r="H3036" s="6" t="s">
        <v>923</v>
      </c>
      <c r="I3036" s="6">
        <v>10</v>
      </c>
      <c r="J3036" s="13" t="str">
        <f>VLOOKUP(MONTH(Tabla7[[#This Row],[Fecha del movimiento]]),Tablas!$O$4:$P$15,2,0)</f>
        <v>Feb</v>
      </c>
      <c r="K3036" s="6">
        <f>YEAR(Tabla7[[#This Row],[Fecha del movimiento]])</f>
        <v>2018</v>
      </c>
    </row>
    <row r="3037" spans="2:11" x14ac:dyDescent="0.2">
      <c r="B3037" s="8">
        <v>43134</v>
      </c>
      <c r="C3037" s="6" t="s">
        <v>3832</v>
      </c>
      <c r="D3037" s="6">
        <v>300435</v>
      </c>
      <c r="E3037" s="6" t="s">
        <v>572</v>
      </c>
      <c r="F3037" s="6" t="s">
        <v>21</v>
      </c>
      <c r="G3037" s="6" t="s">
        <v>11</v>
      </c>
      <c r="H3037" s="6" t="s">
        <v>917</v>
      </c>
      <c r="I3037" s="6">
        <v>-18</v>
      </c>
      <c r="J3037" s="13" t="str">
        <f>VLOOKUP(MONTH(Tabla7[[#This Row],[Fecha del movimiento]]),Tablas!$O$4:$P$15,2,0)</f>
        <v>Feb</v>
      </c>
      <c r="K3037" s="6">
        <f>YEAR(Tabla7[[#This Row],[Fecha del movimiento]])</f>
        <v>2018</v>
      </c>
    </row>
    <row r="3038" spans="2:11" x14ac:dyDescent="0.2">
      <c r="B3038" s="8">
        <v>43184</v>
      </c>
      <c r="C3038" s="6" t="s">
        <v>3833</v>
      </c>
      <c r="D3038" s="6">
        <v>300768</v>
      </c>
      <c r="E3038" s="6" t="s">
        <v>296</v>
      </c>
      <c r="F3038" s="6" t="s">
        <v>21</v>
      </c>
      <c r="G3038" s="6" t="s">
        <v>1</v>
      </c>
      <c r="H3038" s="6" t="s">
        <v>923</v>
      </c>
      <c r="I3038" s="6">
        <v>13</v>
      </c>
      <c r="J3038" s="13" t="str">
        <f>VLOOKUP(MONTH(Tabla7[[#This Row],[Fecha del movimiento]]),Tablas!$O$4:$P$15,2,0)</f>
        <v>Mar</v>
      </c>
      <c r="K3038" s="6">
        <f>YEAR(Tabla7[[#This Row],[Fecha del movimiento]])</f>
        <v>2018</v>
      </c>
    </row>
    <row r="3039" spans="2:11" x14ac:dyDescent="0.2">
      <c r="B3039" s="8">
        <v>43193</v>
      </c>
      <c r="C3039" s="6" t="s">
        <v>3834</v>
      </c>
      <c r="D3039" s="6">
        <v>300680</v>
      </c>
      <c r="E3039" s="6" t="s">
        <v>373</v>
      </c>
      <c r="F3039" s="6" t="s">
        <v>21</v>
      </c>
      <c r="G3039" s="6" t="s">
        <v>13</v>
      </c>
      <c r="H3039" s="6" t="s">
        <v>923</v>
      </c>
      <c r="I3039" s="6">
        <v>12</v>
      </c>
      <c r="J3039" s="13" t="str">
        <f>VLOOKUP(MONTH(Tabla7[[#This Row],[Fecha del movimiento]]),Tablas!$O$4:$P$15,2,0)</f>
        <v>Abr</v>
      </c>
      <c r="K3039" s="6">
        <f>YEAR(Tabla7[[#This Row],[Fecha del movimiento]])</f>
        <v>2018</v>
      </c>
    </row>
    <row r="3040" spans="2:11" x14ac:dyDescent="0.2">
      <c r="B3040" s="8">
        <v>43216</v>
      </c>
      <c r="C3040" s="6" t="s">
        <v>3835</v>
      </c>
      <c r="D3040" s="6">
        <v>300537</v>
      </c>
      <c r="E3040" s="6" t="s">
        <v>491</v>
      </c>
      <c r="F3040" s="6" t="s">
        <v>21</v>
      </c>
      <c r="G3040" s="6" t="s">
        <v>13</v>
      </c>
      <c r="H3040" s="6" t="s">
        <v>923</v>
      </c>
      <c r="I3040" s="6">
        <v>12</v>
      </c>
      <c r="J3040" s="13" t="str">
        <f>VLOOKUP(MONTH(Tabla7[[#This Row],[Fecha del movimiento]]),Tablas!$O$4:$P$15,2,0)</f>
        <v>Abr</v>
      </c>
      <c r="K3040" s="6">
        <f>YEAR(Tabla7[[#This Row],[Fecha del movimiento]])</f>
        <v>2018</v>
      </c>
    </row>
    <row r="3041" spans="2:11" x14ac:dyDescent="0.2">
      <c r="B3041" s="8">
        <v>43130</v>
      </c>
      <c r="C3041" s="6" t="s">
        <v>3836</v>
      </c>
      <c r="D3041" s="6">
        <v>300997</v>
      </c>
      <c r="E3041" s="6" t="s">
        <v>79</v>
      </c>
      <c r="F3041" s="6" t="s">
        <v>21</v>
      </c>
      <c r="G3041" s="6" t="s">
        <v>7</v>
      </c>
      <c r="H3041" s="6" t="s">
        <v>917</v>
      </c>
      <c r="I3041" s="6">
        <v>-5</v>
      </c>
      <c r="J3041" s="13" t="str">
        <f>VLOOKUP(MONTH(Tabla7[[#This Row],[Fecha del movimiento]]),Tablas!$O$4:$P$15,2,0)</f>
        <v>Ene</v>
      </c>
      <c r="K3041" s="6">
        <f>YEAR(Tabla7[[#This Row],[Fecha del movimiento]])</f>
        <v>2018</v>
      </c>
    </row>
    <row r="3042" spans="2:11" x14ac:dyDescent="0.2">
      <c r="B3042" s="8">
        <v>43112</v>
      </c>
      <c r="C3042" s="6" t="s">
        <v>3837</v>
      </c>
      <c r="D3042" s="6">
        <v>300444</v>
      </c>
      <c r="E3042" s="6" t="s">
        <v>564</v>
      </c>
      <c r="F3042" s="6" t="s">
        <v>21</v>
      </c>
      <c r="G3042" s="6" t="s">
        <v>6</v>
      </c>
      <c r="H3042" s="6" t="s">
        <v>917</v>
      </c>
      <c r="I3042" s="6">
        <v>-8</v>
      </c>
      <c r="J3042" s="13" t="str">
        <f>VLOOKUP(MONTH(Tabla7[[#This Row],[Fecha del movimiento]]),Tablas!$O$4:$P$15,2,0)</f>
        <v>Ene</v>
      </c>
      <c r="K3042" s="6">
        <f>YEAR(Tabla7[[#This Row],[Fecha del movimiento]])</f>
        <v>2018</v>
      </c>
    </row>
    <row r="3043" spans="2:11" x14ac:dyDescent="0.2">
      <c r="B3043" s="8">
        <v>43343</v>
      </c>
      <c r="C3043" s="6" t="s">
        <v>3838</v>
      </c>
      <c r="D3043" s="6">
        <v>300417</v>
      </c>
      <c r="E3043" s="6" t="s">
        <v>585</v>
      </c>
      <c r="F3043" s="6" t="s">
        <v>21</v>
      </c>
      <c r="G3043" s="6" t="s">
        <v>6</v>
      </c>
      <c r="H3043" s="6" t="s">
        <v>917</v>
      </c>
      <c r="I3043" s="6">
        <v>-7</v>
      </c>
      <c r="J3043" s="13" t="str">
        <f>VLOOKUP(MONTH(Tabla7[[#This Row],[Fecha del movimiento]]),Tablas!$O$4:$P$15,2,0)</f>
        <v>Ago</v>
      </c>
      <c r="K3043" s="6">
        <f>YEAR(Tabla7[[#This Row],[Fecha del movimiento]])</f>
        <v>2018</v>
      </c>
    </row>
    <row r="3044" spans="2:11" x14ac:dyDescent="0.2">
      <c r="B3044" s="8">
        <v>43274</v>
      </c>
      <c r="C3044" s="6" t="s">
        <v>3839</v>
      </c>
      <c r="D3044" s="6">
        <v>301024</v>
      </c>
      <c r="E3044" s="6" t="s">
        <v>53</v>
      </c>
      <c r="F3044" s="6" t="s">
        <v>21</v>
      </c>
      <c r="G3044" s="6" t="s">
        <v>13</v>
      </c>
      <c r="H3044" s="6" t="s">
        <v>923</v>
      </c>
      <c r="I3044" s="6">
        <v>11</v>
      </c>
      <c r="J3044" s="13" t="str">
        <f>VLOOKUP(MONTH(Tabla7[[#This Row],[Fecha del movimiento]]),Tablas!$O$4:$P$15,2,0)</f>
        <v>Jun</v>
      </c>
      <c r="K3044" s="6">
        <f>YEAR(Tabla7[[#This Row],[Fecha del movimiento]])</f>
        <v>2018</v>
      </c>
    </row>
    <row r="3045" spans="2:11" x14ac:dyDescent="0.2">
      <c r="B3045" s="8">
        <v>43169</v>
      </c>
      <c r="C3045" s="6" t="s">
        <v>3840</v>
      </c>
      <c r="D3045" s="6">
        <v>300493</v>
      </c>
      <c r="E3045" s="6" t="s">
        <v>177</v>
      </c>
      <c r="F3045" s="6" t="s">
        <v>21</v>
      </c>
      <c r="G3045" s="6" t="s">
        <v>9</v>
      </c>
      <c r="H3045" s="6" t="s">
        <v>923</v>
      </c>
      <c r="I3045" s="6">
        <v>11</v>
      </c>
      <c r="J3045" s="13" t="str">
        <f>VLOOKUP(MONTH(Tabla7[[#This Row],[Fecha del movimiento]]),Tablas!$O$4:$P$15,2,0)</f>
        <v>Mar</v>
      </c>
      <c r="K3045" s="6">
        <f>YEAR(Tabla7[[#This Row],[Fecha del movimiento]])</f>
        <v>2018</v>
      </c>
    </row>
    <row r="3046" spans="2:11" x14ac:dyDescent="0.2">
      <c r="B3046" s="8">
        <v>43109</v>
      </c>
      <c r="C3046" s="6" t="s">
        <v>3841</v>
      </c>
      <c r="D3046" s="6">
        <v>300504</v>
      </c>
      <c r="E3046" s="6" t="s">
        <v>519</v>
      </c>
      <c r="F3046" s="6" t="s">
        <v>21</v>
      </c>
      <c r="G3046" s="6" t="s">
        <v>13</v>
      </c>
      <c r="H3046" s="6" t="s">
        <v>923</v>
      </c>
      <c r="I3046" s="6">
        <v>11</v>
      </c>
      <c r="J3046" s="13" t="str">
        <f>VLOOKUP(MONTH(Tabla7[[#This Row],[Fecha del movimiento]]),Tablas!$O$4:$P$15,2,0)</f>
        <v>Ene</v>
      </c>
      <c r="K3046" s="6">
        <f>YEAR(Tabla7[[#This Row],[Fecha del movimiento]])</f>
        <v>2018</v>
      </c>
    </row>
    <row r="3047" spans="2:11" x14ac:dyDescent="0.2">
      <c r="B3047" s="8">
        <v>43132</v>
      </c>
      <c r="C3047" s="6" t="s">
        <v>3842</v>
      </c>
      <c r="D3047" s="6">
        <v>300888</v>
      </c>
      <c r="E3047" s="6" t="s">
        <v>184</v>
      </c>
      <c r="F3047" s="6" t="s">
        <v>21</v>
      </c>
      <c r="G3047" s="6" t="s">
        <v>2</v>
      </c>
      <c r="H3047" s="6" t="s">
        <v>917</v>
      </c>
      <c r="I3047" s="6">
        <v>-18</v>
      </c>
      <c r="J3047" s="13" t="str">
        <f>VLOOKUP(MONTH(Tabla7[[#This Row],[Fecha del movimiento]]),Tablas!$O$4:$P$15,2,0)</f>
        <v>Feb</v>
      </c>
      <c r="K3047" s="6">
        <f>YEAR(Tabla7[[#This Row],[Fecha del movimiento]])</f>
        <v>2018</v>
      </c>
    </row>
    <row r="3048" spans="2:11" x14ac:dyDescent="0.2">
      <c r="B3048" s="8">
        <v>43248</v>
      </c>
      <c r="C3048" s="6" t="s">
        <v>3843</v>
      </c>
      <c r="D3048" s="6">
        <v>300162</v>
      </c>
      <c r="E3048" s="6" t="s">
        <v>747</v>
      </c>
      <c r="F3048" s="6" t="s">
        <v>21</v>
      </c>
      <c r="G3048" s="6" t="s">
        <v>2</v>
      </c>
      <c r="H3048" s="6" t="s">
        <v>917</v>
      </c>
      <c r="I3048" s="6">
        <v>-9</v>
      </c>
      <c r="J3048" s="13" t="str">
        <f>VLOOKUP(MONTH(Tabla7[[#This Row],[Fecha del movimiento]]),Tablas!$O$4:$P$15,2,0)</f>
        <v>May</v>
      </c>
      <c r="K3048" s="6">
        <f>YEAR(Tabla7[[#This Row],[Fecha del movimiento]])</f>
        <v>2018</v>
      </c>
    </row>
    <row r="3049" spans="2:11" x14ac:dyDescent="0.2">
      <c r="B3049" s="8">
        <v>43282</v>
      </c>
      <c r="C3049" s="6" t="s">
        <v>1102</v>
      </c>
      <c r="D3049" s="6">
        <v>300588</v>
      </c>
      <c r="E3049" s="6" t="s">
        <v>450</v>
      </c>
      <c r="F3049" s="6" t="s">
        <v>21</v>
      </c>
      <c r="G3049" s="6" t="s">
        <v>13</v>
      </c>
      <c r="H3049" s="6" t="s">
        <v>917</v>
      </c>
      <c r="I3049" s="6">
        <v>-11</v>
      </c>
      <c r="J3049" s="13" t="str">
        <f>VLOOKUP(MONTH(Tabla7[[#This Row],[Fecha del movimiento]]),Tablas!$O$4:$P$15,2,0)</f>
        <v>Jul</v>
      </c>
      <c r="K3049" s="6">
        <f>YEAR(Tabla7[[#This Row],[Fecha del movimiento]])</f>
        <v>2018</v>
      </c>
    </row>
    <row r="3050" spans="2:11" x14ac:dyDescent="0.2">
      <c r="B3050" s="8">
        <v>43116</v>
      </c>
      <c r="C3050" s="6" t="s">
        <v>3844</v>
      </c>
      <c r="D3050" s="6">
        <v>300854</v>
      </c>
      <c r="E3050" s="6" t="s">
        <v>216</v>
      </c>
      <c r="F3050" s="6" t="s">
        <v>21</v>
      </c>
      <c r="G3050" s="6" t="s">
        <v>7</v>
      </c>
      <c r="H3050" s="6" t="s">
        <v>923</v>
      </c>
      <c r="I3050" s="6">
        <v>14</v>
      </c>
      <c r="J3050" s="13" t="str">
        <f>VLOOKUP(MONTH(Tabla7[[#This Row],[Fecha del movimiento]]),Tablas!$O$4:$P$15,2,0)</f>
        <v>Ene</v>
      </c>
      <c r="K3050" s="6">
        <f>YEAR(Tabla7[[#This Row],[Fecha del movimiento]])</f>
        <v>2018</v>
      </c>
    </row>
    <row r="3051" spans="2:11" x14ac:dyDescent="0.2">
      <c r="B3051" s="8">
        <v>43245</v>
      </c>
      <c r="C3051" s="6" t="s">
        <v>3845</v>
      </c>
      <c r="D3051" s="6">
        <v>300233</v>
      </c>
      <c r="E3051" s="6" t="s">
        <v>705</v>
      </c>
      <c r="F3051" s="6" t="s">
        <v>21</v>
      </c>
      <c r="G3051" s="6" t="s">
        <v>13</v>
      </c>
      <c r="H3051" s="6" t="s">
        <v>917</v>
      </c>
      <c r="I3051" s="6">
        <v>-7</v>
      </c>
      <c r="J3051" s="13" t="str">
        <f>VLOOKUP(MONTH(Tabla7[[#This Row],[Fecha del movimiento]]),Tablas!$O$4:$P$15,2,0)</f>
        <v>May</v>
      </c>
      <c r="K3051" s="6">
        <f>YEAR(Tabla7[[#This Row],[Fecha del movimiento]])</f>
        <v>2018</v>
      </c>
    </row>
    <row r="3052" spans="2:11" x14ac:dyDescent="0.2">
      <c r="B3052" s="8">
        <v>43139</v>
      </c>
      <c r="C3052" s="6" t="s">
        <v>3846</v>
      </c>
      <c r="D3052" s="6">
        <v>300444</v>
      </c>
      <c r="E3052" s="6" t="s">
        <v>564</v>
      </c>
      <c r="F3052" s="6" t="s">
        <v>21</v>
      </c>
      <c r="G3052" s="6" t="s">
        <v>6</v>
      </c>
      <c r="H3052" s="6" t="s">
        <v>917</v>
      </c>
      <c r="I3052" s="6">
        <v>-14</v>
      </c>
      <c r="J3052" s="13" t="str">
        <f>VLOOKUP(MONTH(Tabla7[[#This Row],[Fecha del movimiento]]),Tablas!$O$4:$P$15,2,0)</f>
        <v>Feb</v>
      </c>
      <c r="K3052" s="6">
        <f>YEAR(Tabla7[[#This Row],[Fecha del movimiento]])</f>
        <v>2018</v>
      </c>
    </row>
    <row r="3053" spans="2:11" x14ac:dyDescent="0.2">
      <c r="B3053" s="8">
        <v>43120</v>
      </c>
      <c r="C3053" s="6" t="s">
        <v>3847</v>
      </c>
      <c r="D3053" s="6">
        <v>300832</v>
      </c>
      <c r="E3053" s="6" t="s">
        <v>237</v>
      </c>
      <c r="F3053" s="6" t="s">
        <v>21</v>
      </c>
      <c r="G3053" s="6" t="s">
        <v>13</v>
      </c>
      <c r="H3053" s="6" t="s">
        <v>917</v>
      </c>
      <c r="I3053" s="6">
        <v>-9</v>
      </c>
      <c r="J3053" s="13" t="str">
        <f>VLOOKUP(MONTH(Tabla7[[#This Row],[Fecha del movimiento]]),Tablas!$O$4:$P$15,2,0)</f>
        <v>Ene</v>
      </c>
      <c r="K3053" s="6">
        <f>YEAR(Tabla7[[#This Row],[Fecha del movimiento]])</f>
        <v>2018</v>
      </c>
    </row>
    <row r="3054" spans="2:11" x14ac:dyDescent="0.2">
      <c r="B3054" s="8">
        <v>43133</v>
      </c>
      <c r="C3054" s="6" t="s">
        <v>3848</v>
      </c>
      <c r="D3054" s="6">
        <v>300038</v>
      </c>
      <c r="E3054" s="6" t="s">
        <v>421</v>
      </c>
      <c r="F3054" s="6" t="s">
        <v>21</v>
      </c>
      <c r="G3054" s="6" t="s">
        <v>13</v>
      </c>
      <c r="H3054" s="6" t="s">
        <v>917</v>
      </c>
      <c r="I3054" s="6">
        <v>-14</v>
      </c>
      <c r="J3054" s="13" t="str">
        <f>VLOOKUP(MONTH(Tabla7[[#This Row],[Fecha del movimiento]]),Tablas!$O$4:$P$15,2,0)</f>
        <v>Feb</v>
      </c>
      <c r="K3054" s="6">
        <f>YEAR(Tabla7[[#This Row],[Fecha del movimiento]])</f>
        <v>2018</v>
      </c>
    </row>
    <row r="3055" spans="2:11" x14ac:dyDescent="0.2">
      <c r="B3055" s="8">
        <v>43298</v>
      </c>
      <c r="C3055" s="6" t="s">
        <v>3849</v>
      </c>
      <c r="D3055" s="6">
        <v>300995</v>
      </c>
      <c r="E3055" s="6" t="s">
        <v>81</v>
      </c>
      <c r="F3055" s="6" t="s">
        <v>21</v>
      </c>
      <c r="G3055" s="6" t="s">
        <v>7</v>
      </c>
      <c r="H3055" s="6" t="s">
        <v>917</v>
      </c>
      <c r="I3055" s="6">
        <v>-7</v>
      </c>
      <c r="J3055" s="13" t="str">
        <f>VLOOKUP(MONTH(Tabla7[[#This Row],[Fecha del movimiento]]),Tablas!$O$4:$P$15,2,0)</f>
        <v>Jul</v>
      </c>
      <c r="K3055" s="6">
        <f>YEAR(Tabla7[[#This Row],[Fecha del movimiento]])</f>
        <v>2018</v>
      </c>
    </row>
    <row r="3056" spans="2:11" x14ac:dyDescent="0.2">
      <c r="B3056" s="8">
        <v>43336</v>
      </c>
      <c r="C3056" s="6" t="s">
        <v>3850</v>
      </c>
      <c r="D3056" s="6">
        <v>300328</v>
      </c>
      <c r="E3056" s="6" t="s">
        <v>643</v>
      </c>
      <c r="F3056" s="6" t="s">
        <v>21</v>
      </c>
      <c r="G3056" s="6" t="s">
        <v>1</v>
      </c>
      <c r="H3056" s="6" t="s">
        <v>917</v>
      </c>
      <c r="I3056" s="6">
        <v>-14</v>
      </c>
      <c r="J3056" s="13" t="str">
        <f>VLOOKUP(MONTH(Tabla7[[#This Row],[Fecha del movimiento]]),Tablas!$O$4:$P$15,2,0)</f>
        <v>Ago</v>
      </c>
      <c r="K3056" s="6">
        <f>YEAR(Tabla7[[#This Row],[Fecha del movimiento]])</f>
        <v>2018</v>
      </c>
    </row>
    <row r="3057" spans="2:11" x14ac:dyDescent="0.2">
      <c r="B3057" s="8">
        <v>43219</v>
      </c>
      <c r="C3057" s="6" t="s">
        <v>3851</v>
      </c>
      <c r="D3057" s="6">
        <v>300675</v>
      </c>
      <c r="E3057" s="6" t="s">
        <v>377</v>
      </c>
      <c r="F3057" s="6" t="s">
        <v>21</v>
      </c>
      <c r="G3057" s="6" t="s">
        <v>9</v>
      </c>
      <c r="H3057" s="6" t="s">
        <v>917</v>
      </c>
      <c r="I3057" s="6">
        <v>-13</v>
      </c>
      <c r="J3057" s="13" t="str">
        <f>VLOOKUP(MONTH(Tabla7[[#This Row],[Fecha del movimiento]]),Tablas!$O$4:$P$15,2,0)</f>
        <v>Abr</v>
      </c>
      <c r="K3057" s="6">
        <f>YEAR(Tabla7[[#This Row],[Fecha del movimiento]])</f>
        <v>2018</v>
      </c>
    </row>
    <row r="3058" spans="2:11" x14ac:dyDescent="0.2">
      <c r="B3058" s="8">
        <v>43303</v>
      </c>
      <c r="C3058" s="6" t="s">
        <v>3852</v>
      </c>
      <c r="D3058" s="6">
        <v>300798</v>
      </c>
      <c r="E3058" s="6" t="s">
        <v>268</v>
      </c>
      <c r="F3058" s="6" t="s">
        <v>21</v>
      </c>
      <c r="G3058" s="6" t="s">
        <v>5</v>
      </c>
      <c r="H3058" s="6" t="s">
        <v>923</v>
      </c>
      <c r="I3058" s="6">
        <v>17</v>
      </c>
      <c r="J3058" s="13" t="str">
        <f>VLOOKUP(MONTH(Tabla7[[#This Row],[Fecha del movimiento]]),Tablas!$O$4:$P$15,2,0)</f>
        <v>Jul</v>
      </c>
      <c r="K3058" s="6">
        <f>YEAR(Tabla7[[#This Row],[Fecha del movimiento]])</f>
        <v>2018</v>
      </c>
    </row>
    <row r="3059" spans="2:11" x14ac:dyDescent="0.2">
      <c r="B3059" s="8">
        <v>43211</v>
      </c>
      <c r="C3059" s="6" t="s">
        <v>3853</v>
      </c>
      <c r="D3059" s="6">
        <v>300608</v>
      </c>
      <c r="E3059" s="6" t="s">
        <v>434</v>
      </c>
      <c r="F3059" s="6" t="s">
        <v>21</v>
      </c>
      <c r="G3059" s="6" t="s">
        <v>10</v>
      </c>
      <c r="H3059" s="6" t="s">
        <v>917</v>
      </c>
      <c r="I3059" s="6">
        <v>-12</v>
      </c>
      <c r="J3059" s="13" t="str">
        <f>VLOOKUP(MONTH(Tabla7[[#This Row],[Fecha del movimiento]]),Tablas!$O$4:$P$15,2,0)</f>
        <v>Abr</v>
      </c>
      <c r="K3059" s="6">
        <f>YEAR(Tabla7[[#This Row],[Fecha del movimiento]])</f>
        <v>2018</v>
      </c>
    </row>
    <row r="3060" spans="2:11" x14ac:dyDescent="0.2">
      <c r="B3060" s="8">
        <v>43256</v>
      </c>
      <c r="C3060" s="6" t="s">
        <v>3854</v>
      </c>
      <c r="D3060" s="6">
        <v>301033</v>
      </c>
      <c r="E3060" s="6" t="s">
        <v>46</v>
      </c>
      <c r="F3060" s="6" t="s">
        <v>21</v>
      </c>
      <c r="G3060" s="6" t="s">
        <v>5</v>
      </c>
      <c r="H3060" s="6" t="s">
        <v>923</v>
      </c>
      <c r="I3060" s="6">
        <v>18</v>
      </c>
      <c r="J3060" s="13" t="str">
        <f>VLOOKUP(MONTH(Tabla7[[#This Row],[Fecha del movimiento]]),Tablas!$O$4:$P$15,2,0)</f>
        <v>Jun</v>
      </c>
      <c r="K3060" s="6">
        <f>YEAR(Tabla7[[#This Row],[Fecha del movimiento]])</f>
        <v>2018</v>
      </c>
    </row>
    <row r="3061" spans="2:11" x14ac:dyDescent="0.2">
      <c r="B3061" s="8">
        <v>43204</v>
      </c>
      <c r="C3061" s="6" t="s">
        <v>3855</v>
      </c>
      <c r="D3061" s="6">
        <v>300591</v>
      </c>
      <c r="E3061" s="6" t="s">
        <v>448</v>
      </c>
      <c r="F3061" s="6" t="s">
        <v>21</v>
      </c>
      <c r="G3061" s="6" t="s">
        <v>13</v>
      </c>
      <c r="H3061" s="6" t="s">
        <v>917</v>
      </c>
      <c r="I3061" s="6">
        <v>-11</v>
      </c>
      <c r="J3061" s="13" t="str">
        <f>VLOOKUP(MONTH(Tabla7[[#This Row],[Fecha del movimiento]]),Tablas!$O$4:$P$15,2,0)</f>
        <v>Abr</v>
      </c>
      <c r="K3061" s="6">
        <f>YEAR(Tabla7[[#This Row],[Fecha del movimiento]])</f>
        <v>2018</v>
      </c>
    </row>
    <row r="3062" spans="2:11" x14ac:dyDescent="0.2">
      <c r="B3062" s="8">
        <v>43259</v>
      </c>
      <c r="C3062" s="6" t="s">
        <v>3856</v>
      </c>
      <c r="D3062" s="6">
        <v>300215</v>
      </c>
      <c r="E3062" s="6" t="s">
        <v>718</v>
      </c>
      <c r="F3062" s="6" t="s">
        <v>21</v>
      </c>
      <c r="G3062" s="6" t="s">
        <v>13</v>
      </c>
      <c r="H3062" s="6" t="s">
        <v>923</v>
      </c>
      <c r="I3062" s="6">
        <v>13</v>
      </c>
      <c r="J3062" s="13" t="str">
        <f>VLOOKUP(MONTH(Tabla7[[#This Row],[Fecha del movimiento]]),Tablas!$O$4:$P$15,2,0)</f>
        <v>Jun</v>
      </c>
      <c r="K3062" s="6">
        <f>YEAR(Tabla7[[#This Row],[Fecha del movimiento]])</f>
        <v>2018</v>
      </c>
    </row>
    <row r="3063" spans="2:11" x14ac:dyDescent="0.2">
      <c r="B3063" s="8">
        <v>43202</v>
      </c>
      <c r="C3063" s="6" t="s">
        <v>3857</v>
      </c>
      <c r="D3063" s="6">
        <v>300634</v>
      </c>
      <c r="E3063" s="6" t="s">
        <v>410</v>
      </c>
      <c r="F3063" s="6" t="s">
        <v>21</v>
      </c>
      <c r="G3063" s="6" t="s">
        <v>13</v>
      </c>
      <c r="H3063" s="6" t="s">
        <v>923</v>
      </c>
      <c r="I3063" s="6">
        <v>20</v>
      </c>
      <c r="J3063" s="13" t="str">
        <f>VLOOKUP(MONTH(Tabla7[[#This Row],[Fecha del movimiento]]),Tablas!$O$4:$P$15,2,0)</f>
        <v>Abr</v>
      </c>
      <c r="K3063" s="6">
        <f>YEAR(Tabla7[[#This Row],[Fecha del movimiento]])</f>
        <v>2018</v>
      </c>
    </row>
    <row r="3064" spans="2:11" x14ac:dyDescent="0.2">
      <c r="B3064" s="8">
        <v>43186</v>
      </c>
      <c r="C3064" s="6" t="s">
        <v>3858</v>
      </c>
      <c r="D3064" s="6">
        <v>300170</v>
      </c>
      <c r="E3064" s="6" t="s">
        <v>745</v>
      </c>
      <c r="F3064" s="6" t="s">
        <v>21</v>
      </c>
      <c r="G3064" s="6" t="s">
        <v>11</v>
      </c>
      <c r="H3064" s="6" t="s">
        <v>917</v>
      </c>
      <c r="I3064" s="6">
        <v>-9</v>
      </c>
      <c r="J3064" s="13" t="str">
        <f>VLOOKUP(MONTH(Tabla7[[#This Row],[Fecha del movimiento]]),Tablas!$O$4:$P$15,2,0)</f>
        <v>Mar</v>
      </c>
      <c r="K3064" s="6">
        <f>YEAR(Tabla7[[#This Row],[Fecha del movimiento]])</f>
        <v>2018</v>
      </c>
    </row>
    <row r="3065" spans="2:11" x14ac:dyDescent="0.2">
      <c r="B3065" s="8">
        <v>43218</v>
      </c>
      <c r="C3065" s="6" t="s">
        <v>3859</v>
      </c>
      <c r="D3065" s="6">
        <v>300289</v>
      </c>
      <c r="E3065" s="6" t="s">
        <v>667</v>
      </c>
      <c r="F3065" s="6" t="s">
        <v>21</v>
      </c>
      <c r="G3065" s="6" t="s">
        <v>13</v>
      </c>
      <c r="H3065" s="6" t="s">
        <v>923</v>
      </c>
      <c r="I3065" s="6">
        <v>10</v>
      </c>
      <c r="J3065" s="13" t="str">
        <f>VLOOKUP(MONTH(Tabla7[[#This Row],[Fecha del movimiento]]),Tablas!$O$4:$P$15,2,0)</f>
        <v>Abr</v>
      </c>
      <c r="K3065" s="6">
        <f>YEAR(Tabla7[[#This Row],[Fecha del movimiento]])</f>
        <v>2018</v>
      </c>
    </row>
    <row r="3066" spans="2:11" x14ac:dyDescent="0.2">
      <c r="B3066" s="8">
        <v>43329</v>
      </c>
      <c r="C3066" s="6" t="s">
        <v>3860</v>
      </c>
      <c r="D3066" s="6">
        <v>300937</v>
      </c>
      <c r="E3066" s="6" t="s">
        <v>137</v>
      </c>
      <c r="F3066" s="6" t="s">
        <v>21</v>
      </c>
      <c r="G3066" s="6" t="s">
        <v>6</v>
      </c>
      <c r="H3066" s="6" t="s">
        <v>923</v>
      </c>
      <c r="I3066" s="6">
        <v>18</v>
      </c>
      <c r="J3066" s="13" t="str">
        <f>VLOOKUP(MONTH(Tabla7[[#This Row],[Fecha del movimiento]]),Tablas!$O$4:$P$15,2,0)</f>
        <v>Ago</v>
      </c>
      <c r="K3066" s="6">
        <f>YEAR(Tabla7[[#This Row],[Fecha del movimiento]])</f>
        <v>2018</v>
      </c>
    </row>
    <row r="3067" spans="2:11" x14ac:dyDescent="0.2">
      <c r="B3067" s="8">
        <v>43128</v>
      </c>
      <c r="C3067" s="6" t="s">
        <v>3861</v>
      </c>
      <c r="D3067" s="6">
        <v>300723</v>
      </c>
      <c r="E3067" s="6" t="s">
        <v>335</v>
      </c>
      <c r="F3067" s="6" t="s">
        <v>21</v>
      </c>
      <c r="G3067" s="6" t="s">
        <v>2</v>
      </c>
      <c r="H3067" s="6" t="s">
        <v>917</v>
      </c>
      <c r="I3067" s="6">
        <v>-8</v>
      </c>
      <c r="J3067" s="13" t="str">
        <f>VLOOKUP(MONTH(Tabla7[[#This Row],[Fecha del movimiento]]),Tablas!$O$4:$P$15,2,0)</f>
        <v>Ene</v>
      </c>
      <c r="K3067" s="6">
        <f>YEAR(Tabla7[[#This Row],[Fecha del movimiento]])</f>
        <v>2018</v>
      </c>
    </row>
    <row r="3068" spans="2:11" x14ac:dyDescent="0.2">
      <c r="B3068" s="8">
        <v>43187</v>
      </c>
      <c r="C3068" s="6" t="s">
        <v>3862</v>
      </c>
      <c r="D3068" s="6">
        <v>300112</v>
      </c>
      <c r="E3068" s="6" t="s">
        <v>765</v>
      </c>
      <c r="F3068" s="6" t="s">
        <v>21</v>
      </c>
      <c r="G3068" s="6" t="s">
        <v>13</v>
      </c>
      <c r="H3068" s="6" t="s">
        <v>923</v>
      </c>
      <c r="I3068" s="6">
        <v>15</v>
      </c>
      <c r="J3068" s="13" t="str">
        <f>VLOOKUP(MONTH(Tabla7[[#This Row],[Fecha del movimiento]]),Tablas!$O$4:$P$15,2,0)</f>
        <v>Mar</v>
      </c>
      <c r="K3068" s="6">
        <f>YEAR(Tabla7[[#This Row],[Fecha del movimiento]])</f>
        <v>2018</v>
      </c>
    </row>
    <row r="3069" spans="2:11" x14ac:dyDescent="0.2">
      <c r="B3069" s="8">
        <v>43270</v>
      </c>
      <c r="C3069" s="6" t="s">
        <v>3863</v>
      </c>
      <c r="D3069" s="6">
        <v>300739</v>
      </c>
      <c r="E3069" s="6" t="s">
        <v>320</v>
      </c>
      <c r="F3069" s="6" t="s">
        <v>21</v>
      </c>
      <c r="G3069" s="6" t="s">
        <v>2</v>
      </c>
      <c r="H3069" s="6" t="s">
        <v>917</v>
      </c>
      <c r="I3069" s="6">
        <v>-10</v>
      </c>
      <c r="J3069" s="13" t="str">
        <f>VLOOKUP(MONTH(Tabla7[[#This Row],[Fecha del movimiento]]),Tablas!$O$4:$P$15,2,0)</f>
        <v>Jun</v>
      </c>
      <c r="K3069" s="6">
        <f>YEAR(Tabla7[[#This Row],[Fecha del movimiento]])</f>
        <v>2018</v>
      </c>
    </row>
    <row r="3070" spans="2:11" x14ac:dyDescent="0.2">
      <c r="B3070" s="8">
        <v>43159</v>
      </c>
      <c r="C3070" s="6" t="s">
        <v>3864</v>
      </c>
      <c r="D3070" s="6">
        <v>300815</v>
      </c>
      <c r="E3070" s="6" t="s">
        <v>203</v>
      </c>
      <c r="F3070" s="6" t="s">
        <v>21</v>
      </c>
      <c r="G3070" s="6" t="s">
        <v>6</v>
      </c>
      <c r="H3070" s="6" t="s">
        <v>923</v>
      </c>
      <c r="I3070" s="6">
        <v>14</v>
      </c>
      <c r="J3070" s="13" t="str">
        <f>VLOOKUP(MONTH(Tabla7[[#This Row],[Fecha del movimiento]]),Tablas!$O$4:$P$15,2,0)</f>
        <v>Feb</v>
      </c>
      <c r="K3070" s="6">
        <f>YEAR(Tabla7[[#This Row],[Fecha del movimiento]])</f>
        <v>2018</v>
      </c>
    </row>
    <row r="3071" spans="2:11" x14ac:dyDescent="0.2">
      <c r="B3071" s="8">
        <v>43146</v>
      </c>
      <c r="C3071" s="6" t="s">
        <v>1831</v>
      </c>
      <c r="D3071" s="6">
        <v>300041</v>
      </c>
      <c r="E3071" s="6" t="s">
        <v>443</v>
      </c>
      <c r="F3071" s="6" t="s">
        <v>21</v>
      </c>
      <c r="G3071" s="6" t="s">
        <v>5</v>
      </c>
      <c r="H3071" s="6" t="s">
        <v>923</v>
      </c>
      <c r="I3071" s="6">
        <v>15</v>
      </c>
      <c r="J3071" s="13" t="str">
        <f>VLOOKUP(MONTH(Tabla7[[#This Row],[Fecha del movimiento]]),Tablas!$O$4:$P$15,2,0)</f>
        <v>Feb</v>
      </c>
      <c r="K3071" s="6">
        <f>YEAR(Tabla7[[#This Row],[Fecha del movimiento]])</f>
        <v>2018</v>
      </c>
    </row>
    <row r="3072" spans="2:11" x14ac:dyDescent="0.2">
      <c r="B3072" s="8">
        <v>43103</v>
      </c>
      <c r="C3072" s="6" t="s">
        <v>3865</v>
      </c>
      <c r="D3072" s="6">
        <v>300122</v>
      </c>
      <c r="E3072" s="6" t="s">
        <v>759</v>
      </c>
      <c r="F3072" s="6" t="s">
        <v>21</v>
      </c>
      <c r="G3072" s="6" t="s">
        <v>6</v>
      </c>
      <c r="H3072" s="6" t="s">
        <v>923</v>
      </c>
      <c r="I3072" s="6">
        <v>16</v>
      </c>
      <c r="J3072" s="13" t="str">
        <f>VLOOKUP(MONTH(Tabla7[[#This Row],[Fecha del movimiento]]),Tablas!$O$4:$P$15,2,0)</f>
        <v>Ene</v>
      </c>
      <c r="K3072" s="6">
        <f>YEAR(Tabla7[[#This Row],[Fecha del movimiento]])</f>
        <v>2018</v>
      </c>
    </row>
    <row r="3073" spans="2:11" x14ac:dyDescent="0.2">
      <c r="B3073" s="8">
        <v>43244</v>
      </c>
      <c r="C3073" s="6" t="s">
        <v>3866</v>
      </c>
      <c r="D3073" s="6">
        <v>300945</v>
      </c>
      <c r="E3073" s="6" t="s">
        <v>130</v>
      </c>
      <c r="F3073" s="6" t="s">
        <v>21</v>
      </c>
      <c r="G3073" s="6" t="s">
        <v>2</v>
      </c>
      <c r="H3073" s="6" t="s">
        <v>917</v>
      </c>
      <c r="I3073" s="6">
        <v>-18</v>
      </c>
      <c r="J3073" s="13" t="str">
        <f>VLOOKUP(MONTH(Tabla7[[#This Row],[Fecha del movimiento]]),Tablas!$O$4:$P$15,2,0)</f>
        <v>May</v>
      </c>
      <c r="K3073" s="6">
        <f>YEAR(Tabla7[[#This Row],[Fecha del movimiento]])</f>
        <v>2018</v>
      </c>
    </row>
    <row r="3074" spans="2:11" x14ac:dyDescent="0.2">
      <c r="B3074" s="8">
        <v>43121</v>
      </c>
      <c r="C3074" s="6" t="s">
        <v>3867</v>
      </c>
      <c r="D3074" s="6">
        <v>300972</v>
      </c>
      <c r="E3074" s="6" t="s">
        <v>103</v>
      </c>
      <c r="F3074" s="6" t="s">
        <v>21</v>
      </c>
      <c r="G3074" s="6" t="s">
        <v>8</v>
      </c>
      <c r="H3074" s="6" t="s">
        <v>917</v>
      </c>
      <c r="I3074" s="6">
        <v>-13</v>
      </c>
      <c r="J3074" s="13" t="str">
        <f>VLOOKUP(MONTH(Tabla7[[#This Row],[Fecha del movimiento]]),Tablas!$O$4:$P$15,2,0)</f>
        <v>Ene</v>
      </c>
      <c r="K3074" s="6">
        <f>YEAR(Tabla7[[#This Row],[Fecha del movimiento]])</f>
        <v>2018</v>
      </c>
    </row>
    <row r="3075" spans="2:11" x14ac:dyDescent="0.2">
      <c r="B3075" s="8">
        <v>43330</v>
      </c>
      <c r="C3075" s="6" t="s">
        <v>3868</v>
      </c>
      <c r="D3075" s="6">
        <v>300326</v>
      </c>
      <c r="E3075" s="6" t="s">
        <v>644</v>
      </c>
      <c r="F3075" s="6" t="s">
        <v>21</v>
      </c>
      <c r="G3075" s="6" t="s">
        <v>12</v>
      </c>
      <c r="H3075" s="6" t="s">
        <v>917</v>
      </c>
      <c r="I3075" s="6">
        <v>-20</v>
      </c>
      <c r="J3075" s="13" t="str">
        <f>VLOOKUP(MONTH(Tabla7[[#This Row],[Fecha del movimiento]]),Tablas!$O$4:$P$15,2,0)</f>
        <v>Ago</v>
      </c>
      <c r="K3075" s="6">
        <f>YEAR(Tabla7[[#This Row],[Fecha del movimiento]])</f>
        <v>2018</v>
      </c>
    </row>
    <row r="3076" spans="2:11" x14ac:dyDescent="0.2">
      <c r="B3076" s="8">
        <v>43215</v>
      </c>
      <c r="C3076" s="6" t="s">
        <v>3869</v>
      </c>
      <c r="D3076" s="6">
        <v>300583</v>
      </c>
      <c r="E3076" s="6" t="s">
        <v>454</v>
      </c>
      <c r="F3076" s="6" t="s">
        <v>21</v>
      </c>
      <c r="G3076" s="6" t="s">
        <v>13</v>
      </c>
      <c r="H3076" s="6" t="s">
        <v>923</v>
      </c>
      <c r="I3076" s="6">
        <v>12</v>
      </c>
      <c r="J3076" s="13" t="str">
        <f>VLOOKUP(MONTH(Tabla7[[#This Row],[Fecha del movimiento]]),Tablas!$O$4:$P$15,2,0)</f>
        <v>Abr</v>
      </c>
      <c r="K3076" s="6">
        <f>YEAR(Tabla7[[#This Row],[Fecha del movimiento]])</f>
        <v>2018</v>
      </c>
    </row>
    <row r="3077" spans="2:11" x14ac:dyDescent="0.2">
      <c r="B3077" s="8">
        <v>43278</v>
      </c>
      <c r="C3077" s="6" t="s">
        <v>3870</v>
      </c>
      <c r="D3077" s="6">
        <v>300937</v>
      </c>
      <c r="E3077" s="6" t="s">
        <v>137</v>
      </c>
      <c r="F3077" s="6" t="s">
        <v>21</v>
      </c>
      <c r="G3077" s="6" t="s">
        <v>6</v>
      </c>
      <c r="H3077" s="6" t="s">
        <v>917</v>
      </c>
      <c r="I3077" s="6">
        <v>-7</v>
      </c>
      <c r="J3077" s="13" t="str">
        <f>VLOOKUP(MONTH(Tabla7[[#This Row],[Fecha del movimiento]]),Tablas!$O$4:$P$15,2,0)</f>
        <v>Jun</v>
      </c>
      <c r="K3077" s="6">
        <f>YEAR(Tabla7[[#This Row],[Fecha del movimiento]])</f>
        <v>2018</v>
      </c>
    </row>
    <row r="3078" spans="2:11" x14ac:dyDescent="0.2">
      <c r="B3078" s="8">
        <v>43137</v>
      </c>
      <c r="C3078" s="6" t="s">
        <v>3871</v>
      </c>
      <c r="D3078" s="6">
        <v>300418</v>
      </c>
      <c r="E3078" s="6" t="s">
        <v>584</v>
      </c>
      <c r="F3078" s="6" t="s">
        <v>21</v>
      </c>
      <c r="G3078" s="6" t="s">
        <v>2</v>
      </c>
      <c r="H3078" s="6" t="s">
        <v>917</v>
      </c>
      <c r="I3078" s="6">
        <v>-9</v>
      </c>
      <c r="J3078" s="13" t="str">
        <f>VLOOKUP(MONTH(Tabla7[[#This Row],[Fecha del movimiento]]),Tablas!$O$4:$P$15,2,0)</f>
        <v>Feb</v>
      </c>
      <c r="K3078" s="6">
        <f>YEAR(Tabla7[[#This Row],[Fecha del movimiento]])</f>
        <v>2018</v>
      </c>
    </row>
    <row r="3079" spans="2:11" x14ac:dyDescent="0.2">
      <c r="B3079" s="8">
        <v>43255</v>
      </c>
      <c r="C3079" s="6" t="s">
        <v>3872</v>
      </c>
      <c r="D3079" s="6">
        <v>300221</v>
      </c>
      <c r="E3079" s="6" t="s">
        <v>565</v>
      </c>
      <c r="F3079" s="6" t="s">
        <v>21</v>
      </c>
      <c r="G3079" s="6" t="s">
        <v>5</v>
      </c>
      <c r="H3079" s="6" t="s">
        <v>917</v>
      </c>
      <c r="I3079" s="6">
        <v>-5</v>
      </c>
      <c r="J3079" s="13" t="str">
        <f>VLOOKUP(MONTH(Tabla7[[#This Row],[Fecha del movimiento]]),Tablas!$O$4:$P$15,2,0)</f>
        <v>Jun</v>
      </c>
      <c r="K3079" s="6">
        <f>YEAR(Tabla7[[#This Row],[Fecha del movimiento]])</f>
        <v>2018</v>
      </c>
    </row>
    <row r="3080" spans="2:11" x14ac:dyDescent="0.2">
      <c r="B3080" s="8">
        <v>43141</v>
      </c>
      <c r="C3080" s="6" t="s">
        <v>3873</v>
      </c>
      <c r="D3080" s="6">
        <v>300108</v>
      </c>
      <c r="E3080" s="6" t="s">
        <v>502</v>
      </c>
      <c r="F3080" s="6" t="s">
        <v>21</v>
      </c>
      <c r="G3080" s="6" t="s">
        <v>4</v>
      </c>
      <c r="H3080" s="6" t="s">
        <v>917</v>
      </c>
      <c r="I3080" s="6">
        <v>-17</v>
      </c>
      <c r="J3080" s="13" t="str">
        <f>VLOOKUP(MONTH(Tabla7[[#This Row],[Fecha del movimiento]]),Tablas!$O$4:$P$15,2,0)</f>
        <v>Feb</v>
      </c>
      <c r="K3080" s="6">
        <f>YEAR(Tabla7[[#This Row],[Fecha del movimiento]])</f>
        <v>2018</v>
      </c>
    </row>
    <row r="3081" spans="2:11" x14ac:dyDescent="0.2">
      <c r="B3081" s="8">
        <v>43249</v>
      </c>
      <c r="C3081" s="6" t="s">
        <v>2124</v>
      </c>
      <c r="D3081" s="6">
        <v>300227</v>
      </c>
      <c r="E3081" s="6" t="s">
        <v>640</v>
      </c>
      <c r="F3081" s="6" t="s">
        <v>21</v>
      </c>
      <c r="G3081" s="6" t="s">
        <v>13</v>
      </c>
      <c r="H3081" s="6" t="s">
        <v>917</v>
      </c>
      <c r="I3081" s="6">
        <v>-17</v>
      </c>
      <c r="J3081" s="13" t="str">
        <f>VLOOKUP(MONTH(Tabla7[[#This Row],[Fecha del movimiento]]),Tablas!$O$4:$P$15,2,0)</f>
        <v>May</v>
      </c>
      <c r="K3081" s="6">
        <f>YEAR(Tabla7[[#This Row],[Fecha del movimiento]])</f>
        <v>2018</v>
      </c>
    </row>
    <row r="3082" spans="2:11" x14ac:dyDescent="0.2">
      <c r="B3082" s="8">
        <v>43185</v>
      </c>
      <c r="C3082" s="6" t="s">
        <v>3874</v>
      </c>
      <c r="D3082" s="6">
        <v>300525</v>
      </c>
      <c r="E3082" s="6" t="s">
        <v>502</v>
      </c>
      <c r="F3082" s="6" t="s">
        <v>21</v>
      </c>
      <c r="G3082" s="6" t="s">
        <v>4</v>
      </c>
      <c r="H3082" s="6" t="s">
        <v>917</v>
      </c>
      <c r="I3082" s="6">
        <v>-6</v>
      </c>
      <c r="J3082" s="13" t="str">
        <f>VLOOKUP(MONTH(Tabla7[[#This Row],[Fecha del movimiento]]),Tablas!$O$4:$P$15,2,0)</f>
        <v>Mar</v>
      </c>
      <c r="K3082" s="6">
        <f>YEAR(Tabla7[[#This Row],[Fecha del movimiento]])</f>
        <v>2018</v>
      </c>
    </row>
    <row r="3083" spans="2:11" x14ac:dyDescent="0.2">
      <c r="B3083" s="8">
        <v>43242</v>
      </c>
      <c r="C3083" s="6" t="s">
        <v>3875</v>
      </c>
      <c r="D3083" s="6">
        <v>300819</v>
      </c>
      <c r="E3083" s="6" t="s">
        <v>250</v>
      </c>
      <c r="F3083" s="6" t="s">
        <v>21</v>
      </c>
      <c r="G3083" s="6" t="s">
        <v>9</v>
      </c>
      <c r="H3083" s="6" t="s">
        <v>917</v>
      </c>
      <c r="I3083" s="6">
        <v>-16</v>
      </c>
      <c r="J3083" s="13" t="str">
        <f>VLOOKUP(MONTH(Tabla7[[#This Row],[Fecha del movimiento]]),Tablas!$O$4:$P$15,2,0)</f>
        <v>May</v>
      </c>
      <c r="K3083" s="6">
        <f>YEAR(Tabla7[[#This Row],[Fecha del movimiento]])</f>
        <v>2018</v>
      </c>
    </row>
    <row r="3084" spans="2:11" x14ac:dyDescent="0.2">
      <c r="B3084" s="8">
        <v>43164</v>
      </c>
      <c r="C3084" s="6" t="s">
        <v>3876</v>
      </c>
      <c r="D3084" s="6">
        <v>300497</v>
      </c>
      <c r="E3084" s="6" t="s">
        <v>526</v>
      </c>
      <c r="F3084" s="6" t="s">
        <v>21</v>
      </c>
      <c r="G3084" s="6" t="s">
        <v>13</v>
      </c>
      <c r="H3084" s="6" t="s">
        <v>923</v>
      </c>
      <c r="I3084" s="6">
        <v>16</v>
      </c>
      <c r="J3084" s="13" t="str">
        <f>VLOOKUP(MONTH(Tabla7[[#This Row],[Fecha del movimiento]]),Tablas!$O$4:$P$15,2,0)</f>
        <v>Mar</v>
      </c>
      <c r="K3084" s="6">
        <f>YEAR(Tabla7[[#This Row],[Fecha del movimiento]])</f>
        <v>2018</v>
      </c>
    </row>
    <row r="3085" spans="2:11" x14ac:dyDescent="0.2">
      <c r="B3085" s="8">
        <v>43201</v>
      </c>
      <c r="C3085" s="6" t="s">
        <v>3877</v>
      </c>
      <c r="D3085" s="6">
        <v>300919</v>
      </c>
      <c r="E3085" s="6" t="s">
        <v>153</v>
      </c>
      <c r="F3085" s="6" t="s">
        <v>21</v>
      </c>
      <c r="G3085" s="6" t="s">
        <v>4</v>
      </c>
      <c r="H3085" s="6" t="s">
        <v>923</v>
      </c>
      <c r="I3085" s="6">
        <v>15</v>
      </c>
      <c r="J3085" s="13" t="str">
        <f>VLOOKUP(MONTH(Tabla7[[#This Row],[Fecha del movimiento]]),Tablas!$O$4:$P$15,2,0)</f>
        <v>Abr</v>
      </c>
      <c r="K3085" s="6">
        <f>YEAR(Tabla7[[#This Row],[Fecha del movimiento]])</f>
        <v>2018</v>
      </c>
    </row>
    <row r="3086" spans="2:11" x14ac:dyDescent="0.2">
      <c r="B3086" s="8">
        <v>43207</v>
      </c>
      <c r="C3086" s="6" t="s">
        <v>3878</v>
      </c>
      <c r="D3086" s="6">
        <v>300675</v>
      </c>
      <c r="E3086" s="6" t="s">
        <v>377</v>
      </c>
      <c r="F3086" s="6" t="s">
        <v>21</v>
      </c>
      <c r="G3086" s="6" t="s">
        <v>9</v>
      </c>
      <c r="H3086" s="6" t="s">
        <v>917</v>
      </c>
      <c r="I3086" s="6">
        <v>-13</v>
      </c>
      <c r="J3086" s="13" t="str">
        <f>VLOOKUP(MONTH(Tabla7[[#This Row],[Fecha del movimiento]]),Tablas!$O$4:$P$15,2,0)</f>
        <v>Abr</v>
      </c>
      <c r="K3086" s="6">
        <f>YEAR(Tabla7[[#This Row],[Fecha del movimiento]])</f>
        <v>2018</v>
      </c>
    </row>
    <row r="3087" spans="2:11" x14ac:dyDescent="0.2">
      <c r="B3087" s="8">
        <v>43309</v>
      </c>
      <c r="C3087" s="6" t="s">
        <v>3879</v>
      </c>
      <c r="D3087" s="6">
        <v>300530</v>
      </c>
      <c r="E3087" s="6" t="s">
        <v>498</v>
      </c>
      <c r="F3087" s="6" t="s">
        <v>21</v>
      </c>
      <c r="G3087" s="6" t="s">
        <v>13</v>
      </c>
      <c r="H3087" s="6" t="s">
        <v>917</v>
      </c>
      <c r="I3087" s="6">
        <v>-19</v>
      </c>
      <c r="J3087" s="13" t="str">
        <f>VLOOKUP(MONTH(Tabla7[[#This Row],[Fecha del movimiento]]),Tablas!$O$4:$P$15,2,0)</f>
        <v>Jul</v>
      </c>
      <c r="K3087" s="6">
        <f>YEAR(Tabla7[[#This Row],[Fecha del movimiento]])</f>
        <v>2018</v>
      </c>
    </row>
    <row r="3088" spans="2:11" x14ac:dyDescent="0.2">
      <c r="B3088" s="8">
        <v>43132</v>
      </c>
      <c r="C3088" s="6" t="s">
        <v>3880</v>
      </c>
      <c r="D3088" s="6">
        <v>300587</v>
      </c>
      <c r="E3088" s="6" t="s">
        <v>451</v>
      </c>
      <c r="F3088" s="6" t="s">
        <v>21</v>
      </c>
      <c r="G3088" s="6" t="s">
        <v>13</v>
      </c>
      <c r="H3088" s="6" t="s">
        <v>923</v>
      </c>
      <c r="I3088" s="6">
        <v>17</v>
      </c>
      <c r="J3088" s="13" t="str">
        <f>VLOOKUP(MONTH(Tabla7[[#This Row],[Fecha del movimiento]]),Tablas!$O$4:$P$15,2,0)</f>
        <v>Feb</v>
      </c>
      <c r="K3088" s="6">
        <f>YEAR(Tabla7[[#This Row],[Fecha del movimiento]])</f>
        <v>2018</v>
      </c>
    </row>
    <row r="3089" spans="2:11" x14ac:dyDescent="0.2">
      <c r="B3089" s="8">
        <v>43245</v>
      </c>
      <c r="C3089" s="6" t="s">
        <v>3881</v>
      </c>
      <c r="D3089" s="6">
        <v>300519</v>
      </c>
      <c r="E3089" s="6" t="s">
        <v>508</v>
      </c>
      <c r="F3089" s="6" t="s">
        <v>21</v>
      </c>
      <c r="G3089" s="6" t="s">
        <v>7</v>
      </c>
      <c r="H3089" s="6" t="s">
        <v>923</v>
      </c>
      <c r="I3089" s="6">
        <v>13</v>
      </c>
      <c r="J3089" s="13" t="str">
        <f>VLOOKUP(MONTH(Tabla7[[#This Row],[Fecha del movimiento]]),Tablas!$O$4:$P$15,2,0)</f>
        <v>May</v>
      </c>
      <c r="K3089" s="6">
        <f>YEAR(Tabla7[[#This Row],[Fecha del movimiento]])</f>
        <v>2018</v>
      </c>
    </row>
    <row r="3090" spans="2:11" x14ac:dyDescent="0.2">
      <c r="B3090" s="8">
        <v>43130</v>
      </c>
      <c r="C3090" s="6" t="s">
        <v>3882</v>
      </c>
      <c r="D3090" s="6">
        <v>300315</v>
      </c>
      <c r="E3090" s="6" t="s">
        <v>559</v>
      </c>
      <c r="F3090" s="6" t="s">
        <v>21</v>
      </c>
      <c r="G3090" s="6" t="s">
        <v>5</v>
      </c>
      <c r="H3090" s="6" t="s">
        <v>923</v>
      </c>
      <c r="I3090" s="6">
        <v>11</v>
      </c>
      <c r="J3090" s="13" t="str">
        <f>VLOOKUP(MONTH(Tabla7[[#This Row],[Fecha del movimiento]]),Tablas!$O$4:$P$15,2,0)</f>
        <v>Ene</v>
      </c>
      <c r="K3090" s="6">
        <f>YEAR(Tabla7[[#This Row],[Fecha del movimiento]])</f>
        <v>2018</v>
      </c>
    </row>
    <row r="3091" spans="2:11" x14ac:dyDescent="0.2">
      <c r="B3091" s="8">
        <v>43183</v>
      </c>
      <c r="C3091" s="6" t="s">
        <v>3883</v>
      </c>
      <c r="D3091" s="6">
        <v>300112</v>
      </c>
      <c r="E3091" s="6" t="s">
        <v>765</v>
      </c>
      <c r="F3091" s="6" t="s">
        <v>21</v>
      </c>
      <c r="G3091" s="6" t="s">
        <v>13</v>
      </c>
      <c r="H3091" s="6" t="s">
        <v>923</v>
      </c>
      <c r="I3091" s="6">
        <v>11</v>
      </c>
      <c r="J3091" s="13" t="str">
        <f>VLOOKUP(MONTH(Tabla7[[#This Row],[Fecha del movimiento]]),Tablas!$O$4:$P$15,2,0)</f>
        <v>Mar</v>
      </c>
      <c r="K3091" s="6">
        <f>YEAR(Tabla7[[#This Row],[Fecha del movimiento]])</f>
        <v>2018</v>
      </c>
    </row>
    <row r="3092" spans="2:11" x14ac:dyDescent="0.2">
      <c r="B3092" s="8">
        <v>43341</v>
      </c>
      <c r="C3092" s="6" t="s">
        <v>3884</v>
      </c>
      <c r="D3092" s="6">
        <v>300989</v>
      </c>
      <c r="E3092" s="6" t="s">
        <v>87</v>
      </c>
      <c r="F3092" s="6" t="s">
        <v>21</v>
      </c>
      <c r="G3092" s="6" t="s">
        <v>1</v>
      </c>
      <c r="H3092" s="6" t="s">
        <v>923</v>
      </c>
      <c r="I3092" s="6">
        <v>20</v>
      </c>
      <c r="J3092" s="13" t="str">
        <f>VLOOKUP(MONTH(Tabla7[[#This Row],[Fecha del movimiento]]),Tablas!$O$4:$P$15,2,0)</f>
        <v>Ago</v>
      </c>
      <c r="K3092" s="6">
        <f>YEAR(Tabla7[[#This Row],[Fecha del movimiento]])</f>
        <v>2018</v>
      </c>
    </row>
    <row r="3093" spans="2:11" x14ac:dyDescent="0.2">
      <c r="B3093" s="8">
        <v>43177</v>
      </c>
      <c r="C3093" s="6" t="s">
        <v>3885</v>
      </c>
      <c r="D3093" s="6">
        <v>300930</v>
      </c>
      <c r="E3093" s="6" t="s">
        <v>46</v>
      </c>
      <c r="F3093" s="6" t="s">
        <v>21</v>
      </c>
      <c r="G3093" s="6" t="s">
        <v>5</v>
      </c>
      <c r="H3093" s="6" t="s">
        <v>917</v>
      </c>
      <c r="I3093" s="6">
        <v>-13</v>
      </c>
      <c r="J3093" s="13" t="str">
        <f>VLOOKUP(MONTH(Tabla7[[#This Row],[Fecha del movimiento]]),Tablas!$O$4:$P$15,2,0)</f>
        <v>Mar</v>
      </c>
      <c r="K3093" s="6">
        <f>YEAR(Tabla7[[#This Row],[Fecha del movimiento]])</f>
        <v>2018</v>
      </c>
    </row>
    <row r="3094" spans="2:11" x14ac:dyDescent="0.2">
      <c r="B3094" s="8">
        <v>43289</v>
      </c>
      <c r="C3094" s="6" t="s">
        <v>3886</v>
      </c>
      <c r="D3094" s="6">
        <v>300598</v>
      </c>
      <c r="E3094" s="6" t="s">
        <v>444</v>
      </c>
      <c r="F3094" s="6" t="s">
        <v>21</v>
      </c>
      <c r="G3094" s="6" t="s">
        <v>6</v>
      </c>
      <c r="H3094" s="6" t="s">
        <v>917</v>
      </c>
      <c r="I3094" s="6">
        <v>-7</v>
      </c>
      <c r="J3094" s="13" t="str">
        <f>VLOOKUP(MONTH(Tabla7[[#This Row],[Fecha del movimiento]]),Tablas!$O$4:$P$15,2,0)</f>
        <v>Jul</v>
      </c>
      <c r="K3094" s="6">
        <f>YEAR(Tabla7[[#This Row],[Fecha del movimiento]])</f>
        <v>2018</v>
      </c>
    </row>
    <row r="3095" spans="2:11" x14ac:dyDescent="0.2">
      <c r="B3095" s="8">
        <v>43114</v>
      </c>
      <c r="C3095" s="6" t="s">
        <v>1447</v>
      </c>
      <c r="D3095" s="6">
        <v>301034</v>
      </c>
      <c r="E3095" s="6" t="s">
        <v>45</v>
      </c>
      <c r="F3095" s="6" t="s">
        <v>21</v>
      </c>
      <c r="G3095" s="6" t="s">
        <v>13</v>
      </c>
      <c r="H3095" s="6" t="s">
        <v>917</v>
      </c>
      <c r="I3095" s="6">
        <v>-11</v>
      </c>
      <c r="J3095" s="13" t="str">
        <f>VLOOKUP(MONTH(Tabla7[[#This Row],[Fecha del movimiento]]),Tablas!$O$4:$P$15,2,0)</f>
        <v>Ene</v>
      </c>
      <c r="K3095" s="6">
        <f>YEAR(Tabla7[[#This Row],[Fecha del movimiento]])</f>
        <v>2018</v>
      </c>
    </row>
    <row r="3096" spans="2:11" x14ac:dyDescent="0.2">
      <c r="B3096" s="8">
        <v>43103</v>
      </c>
      <c r="C3096" s="6" t="s">
        <v>3887</v>
      </c>
      <c r="D3096" s="6">
        <v>300086</v>
      </c>
      <c r="E3096" s="6" t="s">
        <v>664</v>
      </c>
      <c r="F3096" s="6" t="s">
        <v>21</v>
      </c>
      <c r="G3096" s="6" t="s">
        <v>13</v>
      </c>
      <c r="H3096" s="6" t="s">
        <v>923</v>
      </c>
      <c r="I3096" s="6">
        <v>17</v>
      </c>
      <c r="J3096" s="13" t="str">
        <f>VLOOKUP(MONTH(Tabla7[[#This Row],[Fecha del movimiento]]),Tablas!$O$4:$P$15,2,0)</f>
        <v>Ene</v>
      </c>
      <c r="K3096" s="6">
        <f>YEAR(Tabla7[[#This Row],[Fecha del movimiento]])</f>
        <v>2018</v>
      </c>
    </row>
    <row r="3097" spans="2:11" x14ac:dyDescent="0.2">
      <c r="B3097" s="8">
        <v>43168</v>
      </c>
      <c r="C3097" s="6" t="s">
        <v>3888</v>
      </c>
      <c r="D3097" s="6">
        <v>300510</v>
      </c>
      <c r="E3097" s="6" t="s">
        <v>234</v>
      </c>
      <c r="F3097" s="6" t="s">
        <v>21</v>
      </c>
      <c r="G3097" s="6" t="s">
        <v>2</v>
      </c>
      <c r="H3097" s="6" t="s">
        <v>917</v>
      </c>
      <c r="I3097" s="6">
        <v>-16</v>
      </c>
      <c r="J3097" s="13" t="str">
        <f>VLOOKUP(MONTH(Tabla7[[#This Row],[Fecha del movimiento]]),Tablas!$O$4:$P$15,2,0)</f>
        <v>Mar</v>
      </c>
      <c r="K3097" s="6">
        <f>YEAR(Tabla7[[#This Row],[Fecha del movimiento]])</f>
        <v>2018</v>
      </c>
    </row>
    <row r="3098" spans="2:11" x14ac:dyDescent="0.2">
      <c r="B3098" s="8">
        <v>43181</v>
      </c>
      <c r="C3098" s="6" t="s">
        <v>3889</v>
      </c>
      <c r="D3098" s="6">
        <v>300801</v>
      </c>
      <c r="E3098" s="6" t="s">
        <v>265</v>
      </c>
      <c r="F3098" s="6" t="s">
        <v>21</v>
      </c>
      <c r="G3098" s="6" t="s">
        <v>11</v>
      </c>
      <c r="H3098" s="6" t="s">
        <v>917</v>
      </c>
      <c r="I3098" s="6">
        <v>-15</v>
      </c>
      <c r="J3098" s="13" t="str">
        <f>VLOOKUP(MONTH(Tabla7[[#This Row],[Fecha del movimiento]]),Tablas!$O$4:$P$15,2,0)</f>
        <v>Mar</v>
      </c>
      <c r="K3098" s="6">
        <f>YEAR(Tabla7[[#This Row],[Fecha del movimiento]])</f>
        <v>2018</v>
      </c>
    </row>
    <row r="3099" spans="2:11" x14ac:dyDescent="0.2">
      <c r="B3099" s="8">
        <v>43210</v>
      </c>
      <c r="C3099" s="6" t="s">
        <v>3890</v>
      </c>
      <c r="D3099" s="6">
        <v>300104</v>
      </c>
      <c r="E3099" s="6" t="s">
        <v>769</v>
      </c>
      <c r="F3099" s="6" t="s">
        <v>21</v>
      </c>
      <c r="G3099" s="6" t="s">
        <v>5</v>
      </c>
      <c r="H3099" s="6" t="s">
        <v>917</v>
      </c>
      <c r="I3099" s="6">
        <v>-9</v>
      </c>
      <c r="J3099" s="13" t="str">
        <f>VLOOKUP(MONTH(Tabla7[[#This Row],[Fecha del movimiento]]),Tablas!$O$4:$P$15,2,0)</f>
        <v>Abr</v>
      </c>
      <c r="K3099" s="6">
        <f>YEAR(Tabla7[[#This Row],[Fecha del movimiento]])</f>
        <v>2018</v>
      </c>
    </row>
    <row r="3100" spans="2:11" x14ac:dyDescent="0.2">
      <c r="B3100" s="8">
        <v>43308</v>
      </c>
      <c r="C3100" s="6" t="s">
        <v>3891</v>
      </c>
      <c r="D3100" s="6">
        <v>300896</v>
      </c>
      <c r="E3100" s="6" t="s">
        <v>176</v>
      </c>
      <c r="F3100" s="6" t="s">
        <v>21</v>
      </c>
      <c r="G3100" s="6" t="s">
        <v>12</v>
      </c>
      <c r="H3100" s="6" t="s">
        <v>923</v>
      </c>
      <c r="I3100" s="6">
        <v>11</v>
      </c>
      <c r="J3100" s="13" t="str">
        <f>VLOOKUP(MONTH(Tabla7[[#This Row],[Fecha del movimiento]]),Tablas!$O$4:$P$15,2,0)</f>
        <v>Jul</v>
      </c>
      <c r="K3100" s="6">
        <f>YEAR(Tabla7[[#This Row],[Fecha del movimiento]])</f>
        <v>2018</v>
      </c>
    </row>
    <row r="3101" spans="2:11" x14ac:dyDescent="0.2">
      <c r="B3101" s="8">
        <v>43233</v>
      </c>
      <c r="C3101" s="6" t="s">
        <v>3892</v>
      </c>
      <c r="D3101" s="6">
        <v>300669</v>
      </c>
      <c r="E3101" s="6" t="s">
        <v>380</v>
      </c>
      <c r="F3101" s="6" t="s">
        <v>21</v>
      </c>
      <c r="G3101" s="6" t="s">
        <v>13</v>
      </c>
      <c r="H3101" s="6" t="s">
        <v>923</v>
      </c>
      <c r="I3101" s="6">
        <v>11</v>
      </c>
      <c r="J3101" s="13" t="str">
        <f>VLOOKUP(MONTH(Tabla7[[#This Row],[Fecha del movimiento]]),Tablas!$O$4:$P$15,2,0)</f>
        <v>May</v>
      </c>
      <c r="K3101" s="6">
        <f>YEAR(Tabla7[[#This Row],[Fecha del movimiento]])</f>
        <v>2018</v>
      </c>
    </row>
    <row r="3102" spans="2:11" x14ac:dyDescent="0.2">
      <c r="B3102" s="8">
        <v>43192</v>
      </c>
      <c r="C3102" s="6" t="s">
        <v>3893</v>
      </c>
      <c r="D3102" s="6">
        <v>300410</v>
      </c>
      <c r="E3102" s="6" t="s">
        <v>589</v>
      </c>
      <c r="F3102" s="6" t="s">
        <v>21</v>
      </c>
      <c r="G3102" s="6" t="s">
        <v>2</v>
      </c>
      <c r="H3102" s="6" t="s">
        <v>917</v>
      </c>
      <c r="I3102" s="6">
        <v>-20</v>
      </c>
      <c r="J3102" s="13" t="str">
        <f>VLOOKUP(MONTH(Tabla7[[#This Row],[Fecha del movimiento]]),Tablas!$O$4:$P$15,2,0)</f>
        <v>Abr</v>
      </c>
      <c r="K3102" s="6">
        <f>YEAR(Tabla7[[#This Row],[Fecha del movimiento]])</f>
        <v>2018</v>
      </c>
    </row>
    <row r="3103" spans="2:11" x14ac:dyDescent="0.2">
      <c r="B3103" s="8">
        <v>43124</v>
      </c>
      <c r="C3103" s="6" t="s">
        <v>3894</v>
      </c>
      <c r="D3103" s="6">
        <v>300838</v>
      </c>
      <c r="E3103" s="6" t="s">
        <v>231</v>
      </c>
      <c r="F3103" s="6" t="s">
        <v>21</v>
      </c>
      <c r="G3103" s="6" t="s">
        <v>2</v>
      </c>
      <c r="H3103" s="6" t="s">
        <v>917</v>
      </c>
      <c r="I3103" s="6">
        <v>-16</v>
      </c>
      <c r="J3103" s="13" t="str">
        <f>VLOOKUP(MONTH(Tabla7[[#This Row],[Fecha del movimiento]]),Tablas!$O$4:$P$15,2,0)</f>
        <v>Ene</v>
      </c>
      <c r="K3103" s="6">
        <f>YEAR(Tabla7[[#This Row],[Fecha del movimiento]])</f>
        <v>2018</v>
      </c>
    </row>
    <row r="3104" spans="2:11" x14ac:dyDescent="0.2">
      <c r="B3104" s="8">
        <v>43184</v>
      </c>
      <c r="C3104" s="6" t="s">
        <v>3895</v>
      </c>
      <c r="D3104" s="6">
        <v>300935</v>
      </c>
      <c r="E3104" s="6" t="s">
        <v>139</v>
      </c>
      <c r="F3104" s="6" t="s">
        <v>21</v>
      </c>
      <c r="G3104" s="6" t="s">
        <v>13</v>
      </c>
      <c r="H3104" s="6" t="s">
        <v>917</v>
      </c>
      <c r="I3104" s="6">
        <v>-9</v>
      </c>
      <c r="J3104" s="13" t="str">
        <f>VLOOKUP(MONTH(Tabla7[[#This Row],[Fecha del movimiento]]),Tablas!$O$4:$P$15,2,0)</f>
        <v>Mar</v>
      </c>
      <c r="K3104" s="6">
        <f>YEAR(Tabla7[[#This Row],[Fecha del movimiento]])</f>
        <v>2018</v>
      </c>
    </row>
    <row r="3105" spans="2:11" x14ac:dyDescent="0.2">
      <c r="B3105" s="8">
        <v>43109</v>
      </c>
      <c r="C3105" s="6" t="s">
        <v>3896</v>
      </c>
      <c r="D3105" s="6">
        <v>300098</v>
      </c>
      <c r="E3105" s="6" t="s">
        <v>423</v>
      </c>
      <c r="F3105" s="6" t="s">
        <v>21</v>
      </c>
      <c r="G3105" s="6" t="s">
        <v>4</v>
      </c>
      <c r="H3105" s="6" t="s">
        <v>917</v>
      </c>
      <c r="I3105" s="6">
        <v>-15</v>
      </c>
      <c r="J3105" s="13" t="str">
        <f>VLOOKUP(MONTH(Tabla7[[#This Row],[Fecha del movimiento]]),Tablas!$O$4:$P$15,2,0)</f>
        <v>Ene</v>
      </c>
      <c r="K3105" s="6">
        <f>YEAR(Tabla7[[#This Row],[Fecha del movimiento]])</f>
        <v>2018</v>
      </c>
    </row>
    <row r="3106" spans="2:11" x14ac:dyDescent="0.2">
      <c r="B3106" s="8">
        <v>43340</v>
      </c>
      <c r="C3106" s="6" t="s">
        <v>3897</v>
      </c>
      <c r="D3106" s="6">
        <v>301057</v>
      </c>
      <c r="E3106" s="6" t="s">
        <v>22</v>
      </c>
      <c r="F3106" s="6" t="s">
        <v>21</v>
      </c>
      <c r="G3106" s="6" t="s">
        <v>12</v>
      </c>
      <c r="H3106" s="6" t="s">
        <v>917</v>
      </c>
      <c r="I3106" s="6">
        <v>-9</v>
      </c>
      <c r="J3106" s="13" t="str">
        <f>VLOOKUP(MONTH(Tabla7[[#This Row],[Fecha del movimiento]]),Tablas!$O$4:$P$15,2,0)</f>
        <v>Ago</v>
      </c>
      <c r="K3106" s="6">
        <f>YEAR(Tabla7[[#This Row],[Fecha del movimiento]])</f>
        <v>2018</v>
      </c>
    </row>
    <row r="3107" spans="2:11" x14ac:dyDescent="0.2">
      <c r="B3107" s="8">
        <v>43276</v>
      </c>
      <c r="C3107" s="6" t="s">
        <v>3898</v>
      </c>
      <c r="D3107" s="6">
        <v>300039</v>
      </c>
      <c r="E3107" s="6" t="s">
        <v>800</v>
      </c>
      <c r="F3107" s="6" t="s">
        <v>21</v>
      </c>
      <c r="G3107" s="6" t="s">
        <v>4</v>
      </c>
      <c r="H3107" s="6" t="s">
        <v>923</v>
      </c>
      <c r="I3107" s="6">
        <v>13</v>
      </c>
      <c r="J3107" s="13" t="str">
        <f>VLOOKUP(MONTH(Tabla7[[#This Row],[Fecha del movimiento]]),Tablas!$O$4:$P$15,2,0)</f>
        <v>Jun</v>
      </c>
      <c r="K3107" s="6">
        <f>YEAR(Tabla7[[#This Row],[Fecha del movimiento]])</f>
        <v>2018</v>
      </c>
    </row>
    <row r="3108" spans="2:11" x14ac:dyDescent="0.2">
      <c r="B3108" s="8">
        <v>43259</v>
      </c>
      <c r="C3108" s="6" t="s">
        <v>3899</v>
      </c>
      <c r="D3108" s="6">
        <v>300463</v>
      </c>
      <c r="E3108" s="6" t="s">
        <v>549</v>
      </c>
      <c r="F3108" s="6" t="s">
        <v>21</v>
      </c>
      <c r="G3108" s="6" t="s">
        <v>2</v>
      </c>
      <c r="H3108" s="6" t="s">
        <v>923</v>
      </c>
      <c r="I3108" s="6">
        <v>19</v>
      </c>
      <c r="J3108" s="13" t="str">
        <f>VLOOKUP(MONTH(Tabla7[[#This Row],[Fecha del movimiento]]),Tablas!$O$4:$P$15,2,0)</f>
        <v>Jun</v>
      </c>
      <c r="K3108" s="6">
        <f>YEAR(Tabla7[[#This Row],[Fecha del movimiento]])</f>
        <v>2018</v>
      </c>
    </row>
    <row r="3109" spans="2:11" x14ac:dyDescent="0.2">
      <c r="B3109" s="8">
        <v>43335</v>
      </c>
      <c r="C3109" s="6" t="s">
        <v>3900</v>
      </c>
      <c r="D3109" s="6">
        <v>300344</v>
      </c>
      <c r="E3109" s="6" t="s">
        <v>634</v>
      </c>
      <c r="F3109" s="6" t="s">
        <v>21</v>
      </c>
      <c r="G3109" s="6" t="s">
        <v>13</v>
      </c>
      <c r="H3109" s="6" t="s">
        <v>917</v>
      </c>
      <c r="I3109" s="6">
        <v>-9</v>
      </c>
      <c r="J3109" s="13" t="str">
        <f>VLOOKUP(MONTH(Tabla7[[#This Row],[Fecha del movimiento]]),Tablas!$O$4:$P$15,2,0)</f>
        <v>Ago</v>
      </c>
      <c r="K3109" s="6">
        <f>YEAR(Tabla7[[#This Row],[Fecha del movimiento]])</f>
        <v>2018</v>
      </c>
    </row>
    <row r="3110" spans="2:11" x14ac:dyDescent="0.2">
      <c r="B3110" s="8">
        <v>43155</v>
      </c>
      <c r="C3110" s="6" t="s">
        <v>3901</v>
      </c>
      <c r="D3110" s="6">
        <v>300363</v>
      </c>
      <c r="E3110" s="6" t="s">
        <v>189</v>
      </c>
      <c r="F3110" s="6" t="s">
        <v>21</v>
      </c>
      <c r="G3110" s="6" t="s">
        <v>11</v>
      </c>
      <c r="H3110" s="6" t="s">
        <v>917</v>
      </c>
      <c r="I3110" s="6">
        <v>-16</v>
      </c>
      <c r="J3110" s="13" t="str">
        <f>VLOOKUP(MONTH(Tabla7[[#This Row],[Fecha del movimiento]]),Tablas!$O$4:$P$15,2,0)</f>
        <v>Feb</v>
      </c>
      <c r="K3110" s="6">
        <f>YEAR(Tabla7[[#This Row],[Fecha del movimiento]])</f>
        <v>2018</v>
      </c>
    </row>
    <row r="3111" spans="2:11" x14ac:dyDescent="0.2">
      <c r="B3111" s="8">
        <v>43321</v>
      </c>
      <c r="C3111" s="6" t="s">
        <v>3902</v>
      </c>
      <c r="D3111" s="6">
        <v>300414</v>
      </c>
      <c r="E3111" s="6" t="s">
        <v>535</v>
      </c>
      <c r="F3111" s="6" t="s">
        <v>21</v>
      </c>
      <c r="G3111" s="6" t="s">
        <v>2</v>
      </c>
      <c r="H3111" s="6" t="s">
        <v>917</v>
      </c>
      <c r="I3111" s="6">
        <v>-16</v>
      </c>
      <c r="J3111" s="13" t="str">
        <f>VLOOKUP(MONTH(Tabla7[[#This Row],[Fecha del movimiento]]),Tablas!$O$4:$P$15,2,0)</f>
        <v>Ago</v>
      </c>
      <c r="K3111" s="6">
        <f>YEAR(Tabla7[[#This Row],[Fecha del movimiento]])</f>
        <v>2018</v>
      </c>
    </row>
    <row r="3112" spans="2:11" x14ac:dyDescent="0.2">
      <c r="B3112" s="8">
        <v>43283</v>
      </c>
      <c r="C3112" s="6" t="s">
        <v>3903</v>
      </c>
      <c r="D3112" s="6">
        <v>300567</v>
      </c>
      <c r="E3112" s="6" t="s">
        <v>333</v>
      </c>
      <c r="F3112" s="6" t="s">
        <v>21</v>
      </c>
      <c r="G3112" s="6" t="s">
        <v>7</v>
      </c>
      <c r="H3112" s="6" t="s">
        <v>917</v>
      </c>
      <c r="I3112" s="6">
        <v>-10</v>
      </c>
      <c r="J3112" s="13" t="str">
        <f>VLOOKUP(MONTH(Tabla7[[#This Row],[Fecha del movimiento]]),Tablas!$O$4:$P$15,2,0)</f>
        <v>Jul</v>
      </c>
      <c r="K3112" s="6">
        <f>YEAR(Tabla7[[#This Row],[Fecha del movimiento]])</f>
        <v>2018</v>
      </c>
    </row>
    <row r="3113" spans="2:11" x14ac:dyDescent="0.2">
      <c r="B3113" s="8">
        <v>43111</v>
      </c>
      <c r="C3113" s="6" t="s">
        <v>3904</v>
      </c>
      <c r="D3113" s="6">
        <v>300517</v>
      </c>
      <c r="E3113" s="6" t="s">
        <v>510</v>
      </c>
      <c r="F3113" s="6" t="s">
        <v>21</v>
      </c>
      <c r="G3113" s="6" t="s">
        <v>2</v>
      </c>
      <c r="H3113" s="6" t="s">
        <v>923</v>
      </c>
      <c r="I3113" s="6">
        <v>20</v>
      </c>
      <c r="J3113" s="13" t="str">
        <f>VLOOKUP(MONTH(Tabla7[[#This Row],[Fecha del movimiento]]),Tablas!$O$4:$P$15,2,0)</f>
        <v>Ene</v>
      </c>
      <c r="K3113" s="6">
        <f>YEAR(Tabla7[[#This Row],[Fecha del movimiento]])</f>
        <v>2018</v>
      </c>
    </row>
    <row r="3114" spans="2:11" x14ac:dyDescent="0.2">
      <c r="B3114" s="8">
        <v>43101</v>
      </c>
      <c r="C3114" s="6" t="s">
        <v>3905</v>
      </c>
      <c r="D3114" s="6">
        <v>300763</v>
      </c>
      <c r="E3114" s="6" t="s">
        <v>300</v>
      </c>
      <c r="F3114" s="6" t="s">
        <v>21</v>
      </c>
      <c r="G3114" s="6" t="s">
        <v>10</v>
      </c>
      <c r="H3114" s="6" t="s">
        <v>923</v>
      </c>
      <c r="I3114" s="6">
        <v>10</v>
      </c>
      <c r="J3114" s="13" t="str">
        <f>VLOOKUP(MONTH(Tabla7[[#This Row],[Fecha del movimiento]]),Tablas!$O$4:$P$15,2,0)</f>
        <v>Ene</v>
      </c>
      <c r="K3114" s="6">
        <f>YEAR(Tabla7[[#This Row],[Fecha del movimiento]])</f>
        <v>2018</v>
      </c>
    </row>
    <row r="3115" spans="2:11" x14ac:dyDescent="0.2">
      <c r="B3115" s="8">
        <v>43248</v>
      </c>
      <c r="C3115" s="6" t="s">
        <v>3906</v>
      </c>
      <c r="D3115" s="6">
        <v>300942</v>
      </c>
      <c r="E3115" s="6" t="s">
        <v>133</v>
      </c>
      <c r="F3115" s="6" t="s">
        <v>21</v>
      </c>
      <c r="G3115" s="6" t="s">
        <v>2</v>
      </c>
      <c r="H3115" s="6" t="s">
        <v>923</v>
      </c>
      <c r="I3115" s="6">
        <v>19</v>
      </c>
      <c r="J3115" s="13" t="str">
        <f>VLOOKUP(MONTH(Tabla7[[#This Row],[Fecha del movimiento]]),Tablas!$O$4:$P$15,2,0)</f>
        <v>May</v>
      </c>
      <c r="K3115" s="6">
        <f>YEAR(Tabla7[[#This Row],[Fecha del movimiento]])</f>
        <v>2018</v>
      </c>
    </row>
    <row r="3116" spans="2:11" x14ac:dyDescent="0.2">
      <c r="B3116" s="8">
        <v>43125</v>
      </c>
      <c r="C3116" s="6" t="s">
        <v>3907</v>
      </c>
      <c r="D3116" s="6">
        <v>300841</v>
      </c>
      <c r="E3116" s="6" t="s">
        <v>228</v>
      </c>
      <c r="F3116" s="6" t="s">
        <v>21</v>
      </c>
      <c r="G3116" s="6" t="s">
        <v>7</v>
      </c>
      <c r="H3116" s="6" t="s">
        <v>923</v>
      </c>
      <c r="I3116" s="6">
        <v>20</v>
      </c>
      <c r="J3116" s="13" t="str">
        <f>VLOOKUP(MONTH(Tabla7[[#This Row],[Fecha del movimiento]]),Tablas!$O$4:$P$15,2,0)</f>
        <v>Ene</v>
      </c>
      <c r="K3116" s="6">
        <f>YEAR(Tabla7[[#This Row],[Fecha del movimiento]])</f>
        <v>2018</v>
      </c>
    </row>
    <row r="3117" spans="2:11" x14ac:dyDescent="0.2">
      <c r="B3117" s="8">
        <v>43143</v>
      </c>
      <c r="C3117" s="6" t="s">
        <v>3908</v>
      </c>
      <c r="D3117" s="6">
        <v>300715</v>
      </c>
      <c r="E3117" s="6" t="s">
        <v>343</v>
      </c>
      <c r="F3117" s="6" t="s">
        <v>21</v>
      </c>
      <c r="G3117" s="6" t="s">
        <v>11</v>
      </c>
      <c r="H3117" s="6" t="s">
        <v>923</v>
      </c>
      <c r="I3117" s="6">
        <v>11</v>
      </c>
      <c r="J3117" s="13" t="str">
        <f>VLOOKUP(MONTH(Tabla7[[#This Row],[Fecha del movimiento]]),Tablas!$O$4:$P$15,2,0)</f>
        <v>Feb</v>
      </c>
      <c r="K3117" s="6">
        <f>YEAR(Tabla7[[#This Row],[Fecha del movimiento]])</f>
        <v>2018</v>
      </c>
    </row>
    <row r="3118" spans="2:11" x14ac:dyDescent="0.2">
      <c r="B3118" s="8">
        <v>43115</v>
      </c>
      <c r="C3118" s="6" t="s">
        <v>3909</v>
      </c>
      <c r="D3118" s="6">
        <v>300846</v>
      </c>
      <c r="E3118" s="6" t="s">
        <v>224</v>
      </c>
      <c r="F3118" s="6" t="s">
        <v>21</v>
      </c>
      <c r="G3118" s="6" t="s">
        <v>2</v>
      </c>
      <c r="H3118" s="6" t="s">
        <v>917</v>
      </c>
      <c r="I3118" s="6">
        <v>-7</v>
      </c>
      <c r="J3118" s="13" t="str">
        <f>VLOOKUP(MONTH(Tabla7[[#This Row],[Fecha del movimiento]]),Tablas!$O$4:$P$15,2,0)</f>
        <v>Ene</v>
      </c>
      <c r="K3118" s="6">
        <f>YEAR(Tabla7[[#This Row],[Fecha del movimiento]])</f>
        <v>2018</v>
      </c>
    </row>
    <row r="3119" spans="2:11" x14ac:dyDescent="0.2">
      <c r="B3119" s="8">
        <v>43238</v>
      </c>
      <c r="C3119" s="6" t="s">
        <v>3910</v>
      </c>
      <c r="D3119" s="6">
        <v>300647</v>
      </c>
      <c r="E3119" s="6" t="s">
        <v>398</v>
      </c>
      <c r="F3119" s="6" t="s">
        <v>21</v>
      </c>
      <c r="G3119" s="6" t="s">
        <v>12</v>
      </c>
      <c r="H3119" s="6" t="s">
        <v>917</v>
      </c>
      <c r="I3119" s="6">
        <v>-5</v>
      </c>
      <c r="J3119" s="13" t="str">
        <f>VLOOKUP(MONTH(Tabla7[[#This Row],[Fecha del movimiento]]),Tablas!$O$4:$P$15,2,0)</f>
        <v>May</v>
      </c>
      <c r="K3119" s="6">
        <f>YEAR(Tabla7[[#This Row],[Fecha del movimiento]])</f>
        <v>2018</v>
      </c>
    </row>
    <row r="3120" spans="2:11" x14ac:dyDescent="0.2">
      <c r="B3120" s="8">
        <v>43118</v>
      </c>
      <c r="C3120" s="6" t="s">
        <v>3911</v>
      </c>
      <c r="D3120" s="6">
        <v>300475</v>
      </c>
      <c r="E3120" s="6" t="s">
        <v>540</v>
      </c>
      <c r="F3120" s="6" t="s">
        <v>21</v>
      </c>
      <c r="G3120" s="6" t="s">
        <v>2</v>
      </c>
      <c r="H3120" s="6" t="s">
        <v>917</v>
      </c>
      <c r="I3120" s="6">
        <v>-19</v>
      </c>
      <c r="J3120" s="13" t="str">
        <f>VLOOKUP(MONTH(Tabla7[[#This Row],[Fecha del movimiento]]),Tablas!$O$4:$P$15,2,0)</f>
        <v>Ene</v>
      </c>
      <c r="K3120" s="6">
        <f>YEAR(Tabla7[[#This Row],[Fecha del movimiento]])</f>
        <v>2018</v>
      </c>
    </row>
    <row r="3121" spans="2:11" x14ac:dyDescent="0.2">
      <c r="B3121" s="8">
        <v>43129</v>
      </c>
      <c r="C3121" s="6" t="s">
        <v>3912</v>
      </c>
      <c r="D3121" s="6">
        <v>300889</v>
      </c>
      <c r="E3121" s="6" t="s">
        <v>183</v>
      </c>
      <c r="F3121" s="6" t="s">
        <v>21</v>
      </c>
      <c r="G3121" s="6" t="s">
        <v>1</v>
      </c>
      <c r="H3121" s="6" t="s">
        <v>923</v>
      </c>
      <c r="I3121" s="6">
        <v>16</v>
      </c>
      <c r="J3121" s="13" t="str">
        <f>VLOOKUP(MONTH(Tabla7[[#This Row],[Fecha del movimiento]]),Tablas!$O$4:$P$15,2,0)</f>
        <v>Ene</v>
      </c>
      <c r="K3121" s="6">
        <f>YEAR(Tabla7[[#This Row],[Fecha del movimiento]])</f>
        <v>2018</v>
      </c>
    </row>
    <row r="3122" spans="2:11" x14ac:dyDescent="0.2">
      <c r="B3122" s="8">
        <v>43137</v>
      </c>
      <c r="C3122" s="6" t="s">
        <v>3913</v>
      </c>
      <c r="D3122" s="6">
        <v>300503</v>
      </c>
      <c r="E3122" s="6" t="s">
        <v>520</v>
      </c>
      <c r="F3122" s="6" t="s">
        <v>21</v>
      </c>
      <c r="G3122" s="6" t="s">
        <v>13</v>
      </c>
      <c r="H3122" s="6" t="s">
        <v>917</v>
      </c>
      <c r="I3122" s="6">
        <v>-19</v>
      </c>
      <c r="J3122" s="13" t="str">
        <f>VLOOKUP(MONTH(Tabla7[[#This Row],[Fecha del movimiento]]),Tablas!$O$4:$P$15,2,0)</f>
        <v>Feb</v>
      </c>
      <c r="K3122" s="6">
        <f>YEAR(Tabla7[[#This Row],[Fecha del movimiento]])</f>
        <v>2018</v>
      </c>
    </row>
    <row r="3123" spans="2:11" x14ac:dyDescent="0.2">
      <c r="B3123" s="8">
        <v>43285</v>
      </c>
      <c r="C3123" s="6" t="s">
        <v>3914</v>
      </c>
      <c r="D3123" s="6">
        <v>300141</v>
      </c>
      <c r="E3123" s="6" t="s">
        <v>539</v>
      </c>
      <c r="F3123" s="6" t="s">
        <v>21</v>
      </c>
      <c r="G3123" s="6" t="s">
        <v>6</v>
      </c>
      <c r="H3123" s="6" t="s">
        <v>923</v>
      </c>
      <c r="I3123" s="6">
        <v>14</v>
      </c>
      <c r="J3123" s="13" t="str">
        <f>VLOOKUP(MONTH(Tabla7[[#This Row],[Fecha del movimiento]]),Tablas!$O$4:$P$15,2,0)</f>
        <v>Jul</v>
      </c>
      <c r="K3123" s="6">
        <f>YEAR(Tabla7[[#This Row],[Fecha del movimiento]])</f>
        <v>2018</v>
      </c>
    </row>
    <row r="3124" spans="2:11" x14ac:dyDescent="0.2">
      <c r="B3124" s="8">
        <v>43128</v>
      </c>
      <c r="C3124" s="6" t="s">
        <v>3915</v>
      </c>
      <c r="D3124" s="6">
        <v>300734</v>
      </c>
      <c r="E3124" s="6" t="s">
        <v>300</v>
      </c>
      <c r="F3124" s="6" t="s">
        <v>21</v>
      </c>
      <c r="G3124" s="6" t="s">
        <v>10</v>
      </c>
      <c r="H3124" s="6" t="s">
        <v>917</v>
      </c>
      <c r="I3124" s="6">
        <v>-14</v>
      </c>
      <c r="J3124" s="13" t="str">
        <f>VLOOKUP(MONTH(Tabla7[[#This Row],[Fecha del movimiento]]),Tablas!$O$4:$P$15,2,0)</f>
        <v>Ene</v>
      </c>
      <c r="K3124" s="6">
        <f>YEAR(Tabla7[[#This Row],[Fecha del movimiento]])</f>
        <v>2018</v>
      </c>
    </row>
    <row r="3125" spans="2:11" x14ac:dyDescent="0.2">
      <c r="B3125" s="8">
        <v>43216</v>
      </c>
      <c r="C3125" s="6" t="s">
        <v>3265</v>
      </c>
      <c r="D3125" s="6">
        <v>300147</v>
      </c>
      <c r="E3125" s="6" t="s">
        <v>62</v>
      </c>
      <c r="F3125" s="6" t="s">
        <v>21</v>
      </c>
      <c r="G3125" s="6" t="s">
        <v>3</v>
      </c>
      <c r="H3125" s="6" t="s">
        <v>923</v>
      </c>
      <c r="I3125" s="6">
        <v>14</v>
      </c>
      <c r="J3125" s="13" t="str">
        <f>VLOOKUP(MONTH(Tabla7[[#This Row],[Fecha del movimiento]]),Tablas!$O$4:$P$15,2,0)</f>
        <v>Abr</v>
      </c>
      <c r="K3125" s="6">
        <f>YEAR(Tabla7[[#This Row],[Fecha del movimiento]])</f>
        <v>2018</v>
      </c>
    </row>
    <row r="3126" spans="2:11" x14ac:dyDescent="0.2">
      <c r="B3126" s="8">
        <v>43218</v>
      </c>
      <c r="C3126" s="6" t="s">
        <v>3916</v>
      </c>
      <c r="D3126" s="6">
        <v>300964</v>
      </c>
      <c r="E3126" s="6" t="s">
        <v>111</v>
      </c>
      <c r="F3126" s="6" t="s">
        <v>21</v>
      </c>
      <c r="G3126" s="6" t="s">
        <v>6</v>
      </c>
      <c r="H3126" s="6" t="s">
        <v>917</v>
      </c>
      <c r="I3126" s="6">
        <v>-14</v>
      </c>
      <c r="J3126" s="13" t="str">
        <f>VLOOKUP(MONTH(Tabla7[[#This Row],[Fecha del movimiento]]),Tablas!$O$4:$P$15,2,0)</f>
        <v>Abr</v>
      </c>
      <c r="K3126" s="6">
        <f>YEAR(Tabla7[[#This Row],[Fecha del movimiento]])</f>
        <v>2018</v>
      </c>
    </row>
    <row r="3127" spans="2:11" x14ac:dyDescent="0.2">
      <c r="B3127" s="8">
        <v>43284</v>
      </c>
      <c r="C3127" s="6" t="s">
        <v>3917</v>
      </c>
      <c r="D3127" s="6">
        <v>301012</v>
      </c>
      <c r="E3127" s="6" t="s">
        <v>65</v>
      </c>
      <c r="F3127" s="6" t="s">
        <v>21</v>
      </c>
      <c r="G3127" s="6" t="s">
        <v>7</v>
      </c>
      <c r="H3127" s="6" t="s">
        <v>923</v>
      </c>
      <c r="I3127" s="6">
        <v>20</v>
      </c>
      <c r="J3127" s="13" t="str">
        <f>VLOOKUP(MONTH(Tabla7[[#This Row],[Fecha del movimiento]]),Tablas!$O$4:$P$15,2,0)</f>
        <v>Jul</v>
      </c>
      <c r="K3127" s="6">
        <f>YEAR(Tabla7[[#This Row],[Fecha del movimiento]])</f>
        <v>2018</v>
      </c>
    </row>
    <row r="3128" spans="2:11" x14ac:dyDescent="0.2">
      <c r="B3128" s="8">
        <v>43134</v>
      </c>
      <c r="C3128" s="6" t="s">
        <v>3918</v>
      </c>
      <c r="D3128" s="6">
        <v>300642</v>
      </c>
      <c r="E3128" s="6" t="s">
        <v>403</v>
      </c>
      <c r="F3128" s="6" t="s">
        <v>21</v>
      </c>
      <c r="G3128" s="6" t="s">
        <v>3</v>
      </c>
      <c r="H3128" s="6" t="s">
        <v>917</v>
      </c>
      <c r="I3128" s="6">
        <v>-8</v>
      </c>
      <c r="J3128" s="13" t="str">
        <f>VLOOKUP(MONTH(Tabla7[[#This Row],[Fecha del movimiento]]),Tablas!$O$4:$P$15,2,0)</f>
        <v>Feb</v>
      </c>
      <c r="K3128" s="6">
        <f>YEAR(Tabla7[[#This Row],[Fecha del movimiento]])</f>
        <v>2018</v>
      </c>
    </row>
    <row r="3129" spans="2:11" x14ac:dyDescent="0.2">
      <c r="B3129" s="8">
        <v>43213</v>
      </c>
      <c r="C3129" s="6" t="s">
        <v>3919</v>
      </c>
      <c r="D3129" s="6">
        <v>300373</v>
      </c>
      <c r="E3129" s="6" t="s">
        <v>245</v>
      </c>
      <c r="F3129" s="6" t="s">
        <v>21</v>
      </c>
      <c r="G3129" s="6" t="s">
        <v>10</v>
      </c>
      <c r="H3129" s="6" t="s">
        <v>923</v>
      </c>
      <c r="I3129" s="6">
        <v>17</v>
      </c>
      <c r="J3129" s="13" t="str">
        <f>VLOOKUP(MONTH(Tabla7[[#This Row],[Fecha del movimiento]]),Tablas!$O$4:$P$15,2,0)</f>
        <v>Abr</v>
      </c>
      <c r="K3129" s="6">
        <f>YEAR(Tabla7[[#This Row],[Fecha del movimiento]])</f>
        <v>2018</v>
      </c>
    </row>
    <row r="3130" spans="2:11" x14ac:dyDescent="0.2">
      <c r="B3130" s="8">
        <v>43247</v>
      </c>
      <c r="C3130" s="6" t="s">
        <v>3920</v>
      </c>
      <c r="D3130" s="6">
        <v>300450</v>
      </c>
      <c r="E3130" s="6" t="s">
        <v>560</v>
      </c>
      <c r="F3130" s="6" t="s">
        <v>21</v>
      </c>
      <c r="G3130" s="6" t="s">
        <v>13</v>
      </c>
      <c r="H3130" s="6" t="s">
        <v>917</v>
      </c>
      <c r="I3130" s="6">
        <v>-5</v>
      </c>
      <c r="J3130" s="13" t="str">
        <f>VLOOKUP(MONTH(Tabla7[[#This Row],[Fecha del movimiento]]),Tablas!$O$4:$P$15,2,0)</f>
        <v>May</v>
      </c>
      <c r="K3130" s="6">
        <f>YEAR(Tabla7[[#This Row],[Fecha del movimiento]])</f>
        <v>2018</v>
      </c>
    </row>
    <row r="3131" spans="2:11" x14ac:dyDescent="0.2">
      <c r="B3131" s="8">
        <v>43121</v>
      </c>
      <c r="C3131" s="6" t="s">
        <v>3387</v>
      </c>
      <c r="D3131" s="6">
        <v>300878</v>
      </c>
      <c r="E3131" s="6" t="s">
        <v>194</v>
      </c>
      <c r="F3131" s="6" t="s">
        <v>21</v>
      </c>
      <c r="G3131" s="6" t="s">
        <v>3</v>
      </c>
      <c r="H3131" s="6" t="s">
        <v>923</v>
      </c>
      <c r="I3131" s="6">
        <v>14</v>
      </c>
      <c r="J3131" s="13" t="str">
        <f>VLOOKUP(MONTH(Tabla7[[#This Row],[Fecha del movimiento]]),Tablas!$O$4:$P$15,2,0)</f>
        <v>Ene</v>
      </c>
      <c r="K3131" s="6">
        <f>YEAR(Tabla7[[#This Row],[Fecha del movimiento]])</f>
        <v>2018</v>
      </c>
    </row>
    <row r="3132" spans="2:11" x14ac:dyDescent="0.2">
      <c r="B3132" s="8">
        <v>43242</v>
      </c>
      <c r="C3132" s="6" t="s">
        <v>3921</v>
      </c>
      <c r="D3132" s="6">
        <v>301040</v>
      </c>
      <c r="E3132" s="6" t="s">
        <v>39</v>
      </c>
      <c r="F3132" s="6" t="s">
        <v>21</v>
      </c>
      <c r="G3132" s="6" t="s">
        <v>2</v>
      </c>
      <c r="H3132" s="6" t="s">
        <v>917</v>
      </c>
      <c r="I3132" s="6">
        <v>-14</v>
      </c>
      <c r="J3132" s="13" t="str">
        <f>VLOOKUP(MONTH(Tabla7[[#This Row],[Fecha del movimiento]]),Tablas!$O$4:$P$15,2,0)</f>
        <v>May</v>
      </c>
      <c r="K3132" s="6">
        <f>YEAR(Tabla7[[#This Row],[Fecha del movimiento]])</f>
        <v>2018</v>
      </c>
    </row>
    <row r="3133" spans="2:11" x14ac:dyDescent="0.2">
      <c r="B3133" s="8">
        <v>43308</v>
      </c>
      <c r="C3133" s="6" t="s">
        <v>3922</v>
      </c>
      <c r="D3133" s="6">
        <v>300444</v>
      </c>
      <c r="E3133" s="6" t="s">
        <v>564</v>
      </c>
      <c r="F3133" s="6" t="s">
        <v>21</v>
      </c>
      <c r="G3133" s="6" t="s">
        <v>6</v>
      </c>
      <c r="H3133" s="6" t="s">
        <v>917</v>
      </c>
      <c r="I3133" s="6">
        <v>-9</v>
      </c>
      <c r="J3133" s="13" t="str">
        <f>VLOOKUP(MONTH(Tabla7[[#This Row],[Fecha del movimiento]]),Tablas!$O$4:$P$15,2,0)</f>
        <v>Jul</v>
      </c>
      <c r="K3133" s="6">
        <f>YEAR(Tabla7[[#This Row],[Fecha del movimiento]])</f>
        <v>2018</v>
      </c>
    </row>
    <row r="3134" spans="2:11" x14ac:dyDescent="0.2">
      <c r="B3134" s="8">
        <v>43324</v>
      </c>
      <c r="C3134" s="6" t="s">
        <v>3923</v>
      </c>
      <c r="D3134" s="6">
        <v>301046</v>
      </c>
      <c r="E3134" s="6" t="s">
        <v>33</v>
      </c>
      <c r="F3134" s="6" t="s">
        <v>21</v>
      </c>
      <c r="G3134" s="6" t="s">
        <v>13</v>
      </c>
      <c r="H3134" s="6" t="s">
        <v>923</v>
      </c>
      <c r="I3134" s="6">
        <v>11</v>
      </c>
      <c r="J3134" s="13" t="str">
        <f>VLOOKUP(MONTH(Tabla7[[#This Row],[Fecha del movimiento]]),Tablas!$O$4:$P$15,2,0)</f>
        <v>Ago</v>
      </c>
      <c r="K3134" s="6">
        <f>YEAR(Tabla7[[#This Row],[Fecha del movimiento]])</f>
        <v>2018</v>
      </c>
    </row>
    <row r="3135" spans="2:11" x14ac:dyDescent="0.2">
      <c r="B3135" s="8">
        <v>43272</v>
      </c>
      <c r="C3135" s="6" t="s">
        <v>3924</v>
      </c>
      <c r="D3135" s="6">
        <v>300725</v>
      </c>
      <c r="E3135" s="6" t="s">
        <v>333</v>
      </c>
      <c r="F3135" s="6" t="s">
        <v>21</v>
      </c>
      <c r="G3135" s="6" t="s">
        <v>7</v>
      </c>
      <c r="H3135" s="6" t="s">
        <v>917</v>
      </c>
      <c r="I3135" s="6">
        <v>-12</v>
      </c>
      <c r="J3135" s="13" t="str">
        <f>VLOOKUP(MONTH(Tabla7[[#This Row],[Fecha del movimiento]]),Tablas!$O$4:$P$15,2,0)</f>
        <v>Jun</v>
      </c>
      <c r="K3135" s="6">
        <f>YEAR(Tabla7[[#This Row],[Fecha del movimiento]])</f>
        <v>2018</v>
      </c>
    </row>
    <row r="3136" spans="2:11" x14ac:dyDescent="0.2">
      <c r="B3136" s="8">
        <v>43248</v>
      </c>
      <c r="C3136" s="6" t="s">
        <v>3925</v>
      </c>
      <c r="D3136" s="6">
        <v>300301</v>
      </c>
      <c r="E3136" s="6" t="s">
        <v>661</v>
      </c>
      <c r="F3136" s="6" t="s">
        <v>21</v>
      </c>
      <c r="G3136" s="6" t="s">
        <v>2</v>
      </c>
      <c r="H3136" s="6" t="s">
        <v>923</v>
      </c>
      <c r="I3136" s="6">
        <v>11</v>
      </c>
      <c r="J3136" s="13" t="str">
        <f>VLOOKUP(MONTH(Tabla7[[#This Row],[Fecha del movimiento]]),Tablas!$O$4:$P$15,2,0)</f>
        <v>May</v>
      </c>
      <c r="K3136" s="6">
        <f>YEAR(Tabla7[[#This Row],[Fecha del movimiento]])</f>
        <v>2018</v>
      </c>
    </row>
    <row r="3137" spans="2:11" x14ac:dyDescent="0.2">
      <c r="B3137" s="8">
        <v>43212</v>
      </c>
      <c r="C3137" s="6" t="s">
        <v>3926</v>
      </c>
      <c r="D3137" s="6">
        <v>300698</v>
      </c>
      <c r="E3137" s="6" t="s">
        <v>359</v>
      </c>
      <c r="F3137" s="6" t="s">
        <v>21</v>
      </c>
      <c r="G3137" s="6" t="s">
        <v>9</v>
      </c>
      <c r="H3137" s="6" t="s">
        <v>917</v>
      </c>
      <c r="I3137" s="6">
        <v>-20</v>
      </c>
      <c r="J3137" s="13" t="str">
        <f>VLOOKUP(MONTH(Tabla7[[#This Row],[Fecha del movimiento]]),Tablas!$O$4:$P$15,2,0)</f>
        <v>Abr</v>
      </c>
      <c r="K3137" s="6">
        <f>YEAR(Tabla7[[#This Row],[Fecha del movimiento]])</f>
        <v>2018</v>
      </c>
    </row>
    <row r="3138" spans="2:11" x14ac:dyDescent="0.2">
      <c r="B3138" s="8">
        <v>43322</v>
      </c>
      <c r="C3138" s="6" t="s">
        <v>3927</v>
      </c>
      <c r="D3138" s="6">
        <v>300944</v>
      </c>
      <c r="E3138" s="6" t="s">
        <v>131</v>
      </c>
      <c r="F3138" s="6" t="s">
        <v>21</v>
      </c>
      <c r="G3138" s="6" t="s">
        <v>7</v>
      </c>
      <c r="H3138" s="6" t="s">
        <v>923</v>
      </c>
      <c r="I3138" s="6">
        <v>18</v>
      </c>
      <c r="J3138" s="13" t="str">
        <f>VLOOKUP(MONTH(Tabla7[[#This Row],[Fecha del movimiento]]),Tablas!$O$4:$P$15,2,0)</f>
        <v>Ago</v>
      </c>
      <c r="K3138" s="6">
        <f>YEAR(Tabla7[[#This Row],[Fecha del movimiento]])</f>
        <v>2018</v>
      </c>
    </row>
    <row r="3139" spans="2:11" x14ac:dyDescent="0.2">
      <c r="B3139" s="8">
        <v>43170</v>
      </c>
      <c r="C3139" s="6" t="s">
        <v>3928</v>
      </c>
      <c r="D3139" s="6">
        <v>300709</v>
      </c>
      <c r="E3139" s="6" t="s">
        <v>349</v>
      </c>
      <c r="F3139" s="6" t="s">
        <v>21</v>
      </c>
      <c r="G3139" s="6" t="s">
        <v>7</v>
      </c>
      <c r="H3139" s="6" t="s">
        <v>917</v>
      </c>
      <c r="I3139" s="6">
        <v>-14</v>
      </c>
      <c r="J3139" s="13" t="str">
        <f>VLOOKUP(MONTH(Tabla7[[#This Row],[Fecha del movimiento]]),Tablas!$O$4:$P$15,2,0)</f>
        <v>Mar</v>
      </c>
      <c r="K3139" s="6">
        <f>YEAR(Tabla7[[#This Row],[Fecha del movimiento]])</f>
        <v>2018</v>
      </c>
    </row>
    <row r="3140" spans="2:11" x14ac:dyDescent="0.2">
      <c r="B3140" s="8">
        <v>43281</v>
      </c>
      <c r="C3140" s="6" t="s">
        <v>3929</v>
      </c>
      <c r="D3140" s="6">
        <v>301017</v>
      </c>
      <c r="E3140" s="6" t="s">
        <v>60</v>
      </c>
      <c r="F3140" s="6" t="s">
        <v>21</v>
      </c>
      <c r="G3140" s="6" t="s">
        <v>9</v>
      </c>
      <c r="H3140" s="6" t="s">
        <v>923</v>
      </c>
      <c r="I3140" s="6">
        <v>10</v>
      </c>
      <c r="J3140" s="13" t="str">
        <f>VLOOKUP(MONTH(Tabla7[[#This Row],[Fecha del movimiento]]),Tablas!$O$4:$P$15,2,0)</f>
        <v>Jun</v>
      </c>
      <c r="K3140" s="6">
        <f>YEAR(Tabla7[[#This Row],[Fecha del movimiento]])</f>
        <v>2018</v>
      </c>
    </row>
    <row r="3141" spans="2:11" x14ac:dyDescent="0.2">
      <c r="B3141" s="8">
        <v>43199</v>
      </c>
      <c r="C3141" s="6" t="s">
        <v>3930</v>
      </c>
      <c r="D3141" s="6">
        <v>301042</v>
      </c>
      <c r="E3141" s="6" t="s">
        <v>37</v>
      </c>
      <c r="F3141" s="6" t="s">
        <v>21</v>
      </c>
      <c r="G3141" s="6" t="s">
        <v>12</v>
      </c>
      <c r="H3141" s="6" t="s">
        <v>923</v>
      </c>
      <c r="I3141" s="6">
        <v>18</v>
      </c>
      <c r="J3141" s="13" t="str">
        <f>VLOOKUP(MONTH(Tabla7[[#This Row],[Fecha del movimiento]]),Tablas!$O$4:$P$15,2,0)</f>
        <v>Abr</v>
      </c>
      <c r="K3141" s="6">
        <f>YEAR(Tabla7[[#This Row],[Fecha del movimiento]])</f>
        <v>2018</v>
      </c>
    </row>
    <row r="3142" spans="2:11" x14ac:dyDescent="0.2">
      <c r="B3142" s="8">
        <v>43157</v>
      </c>
      <c r="C3142" s="6" t="s">
        <v>3931</v>
      </c>
      <c r="D3142" s="6">
        <v>300623</v>
      </c>
      <c r="E3142" s="6" t="s">
        <v>420</v>
      </c>
      <c r="F3142" s="6" t="s">
        <v>21</v>
      </c>
      <c r="G3142" s="6" t="s">
        <v>2</v>
      </c>
      <c r="H3142" s="6" t="s">
        <v>917</v>
      </c>
      <c r="I3142" s="6">
        <v>-14</v>
      </c>
      <c r="J3142" s="13" t="str">
        <f>VLOOKUP(MONTH(Tabla7[[#This Row],[Fecha del movimiento]]),Tablas!$O$4:$P$15,2,0)</f>
        <v>Feb</v>
      </c>
      <c r="K3142" s="6">
        <f>YEAR(Tabla7[[#This Row],[Fecha del movimiento]])</f>
        <v>2018</v>
      </c>
    </row>
    <row r="3143" spans="2:11" x14ac:dyDescent="0.2">
      <c r="B3143" s="8">
        <v>43137</v>
      </c>
      <c r="C3143" s="6" t="s">
        <v>3932</v>
      </c>
      <c r="D3143" s="6">
        <v>300695</v>
      </c>
      <c r="E3143" s="6" t="s">
        <v>362</v>
      </c>
      <c r="F3143" s="6" t="s">
        <v>21</v>
      </c>
      <c r="G3143" s="6" t="s">
        <v>13</v>
      </c>
      <c r="H3143" s="6" t="s">
        <v>917</v>
      </c>
      <c r="I3143" s="6">
        <v>-7</v>
      </c>
      <c r="J3143" s="13" t="str">
        <f>VLOOKUP(MONTH(Tabla7[[#This Row],[Fecha del movimiento]]),Tablas!$O$4:$P$15,2,0)</f>
        <v>Feb</v>
      </c>
      <c r="K3143" s="6">
        <f>YEAR(Tabla7[[#This Row],[Fecha del movimiento]])</f>
        <v>2018</v>
      </c>
    </row>
    <row r="3144" spans="2:11" x14ac:dyDescent="0.2">
      <c r="B3144" s="8">
        <v>43274</v>
      </c>
      <c r="C3144" s="6" t="s">
        <v>3933</v>
      </c>
      <c r="D3144" s="6">
        <v>300985</v>
      </c>
      <c r="E3144" s="6" t="s">
        <v>91</v>
      </c>
      <c r="F3144" s="6" t="s">
        <v>21</v>
      </c>
      <c r="G3144" s="6" t="s">
        <v>2</v>
      </c>
      <c r="H3144" s="6" t="s">
        <v>917</v>
      </c>
      <c r="I3144" s="6">
        <v>-20</v>
      </c>
      <c r="J3144" s="13" t="str">
        <f>VLOOKUP(MONTH(Tabla7[[#This Row],[Fecha del movimiento]]),Tablas!$O$4:$P$15,2,0)</f>
        <v>Jun</v>
      </c>
      <c r="K3144" s="6">
        <f>YEAR(Tabla7[[#This Row],[Fecha del movimiento]])</f>
        <v>2018</v>
      </c>
    </row>
    <row r="3145" spans="2:11" x14ac:dyDescent="0.2">
      <c r="B3145" s="8">
        <v>43190</v>
      </c>
      <c r="C3145" s="6" t="s">
        <v>3934</v>
      </c>
      <c r="D3145" s="6">
        <v>301030</v>
      </c>
      <c r="E3145" s="6" t="s">
        <v>48</v>
      </c>
      <c r="F3145" s="6" t="s">
        <v>21</v>
      </c>
      <c r="G3145" s="6" t="s">
        <v>2</v>
      </c>
      <c r="H3145" s="6" t="s">
        <v>917</v>
      </c>
      <c r="I3145" s="6">
        <v>-8</v>
      </c>
      <c r="J3145" s="13" t="str">
        <f>VLOOKUP(MONTH(Tabla7[[#This Row],[Fecha del movimiento]]),Tablas!$O$4:$P$15,2,0)</f>
        <v>Mar</v>
      </c>
      <c r="K3145" s="6">
        <f>YEAR(Tabla7[[#This Row],[Fecha del movimiento]])</f>
        <v>2018</v>
      </c>
    </row>
    <row r="3146" spans="2:11" x14ac:dyDescent="0.2">
      <c r="B3146" s="8">
        <v>43172</v>
      </c>
      <c r="C3146" s="6" t="s">
        <v>3935</v>
      </c>
      <c r="D3146" s="6">
        <v>300154</v>
      </c>
      <c r="E3146" s="6" t="s">
        <v>751</v>
      </c>
      <c r="F3146" s="6" t="s">
        <v>21</v>
      </c>
      <c r="G3146" s="6" t="s">
        <v>13</v>
      </c>
      <c r="H3146" s="6" t="s">
        <v>923</v>
      </c>
      <c r="I3146" s="6">
        <v>13</v>
      </c>
      <c r="J3146" s="13" t="str">
        <f>VLOOKUP(MONTH(Tabla7[[#This Row],[Fecha del movimiento]]),Tablas!$O$4:$P$15,2,0)</f>
        <v>Mar</v>
      </c>
      <c r="K3146" s="6">
        <f>YEAR(Tabla7[[#This Row],[Fecha del movimiento]])</f>
        <v>2018</v>
      </c>
    </row>
    <row r="3147" spans="2:11" x14ac:dyDescent="0.2">
      <c r="B3147" s="8">
        <v>43314</v>
      </c>
      <c r="C3147" s="6" t="s">
        <v>2108</v>
      </c>
      <c r="D3147" s="6">
        <v>300388</v>
      </c>
      <c r="E3147" s="6" t="s">
        <v>603</v>
      </c>
      <c r="F3147" s="6" t="s">
        <v>21</v>
      </c>
      <c r="G3147" s="6" t="s">
        <v>13</v>
      </c>
      <c r="H3147" s="6" t="s">
        <v>917</v>
      </c>
      <c r="I3147" s="6">
        <v>-18</v>
      </c>
      <c r="J3147" s="13" t="str">
        <f>VLOOKUP(MONTH(Tabla7[[#This Row],[Fecha del movimiento]]),Tablas!$O$4:$P$15,2,0)</f>
        <v>Ago</v>
      </c>
      <c r="K3147" s="6">
        <f>YEAR(Tabla7[[#This Row],[Fecha del movimiento]])</f>
        <v>2018</v>
      </c>
    </row>
    <row r="3148" spans="2:11" x14ac:dyDescent="0.2">
      <c r="B3148" s="8">
        <v>43269</v>
      </c>
      <c r="C3148" s="6" t="s">
        <v>3936</v>
      </c>
      <c r="D3148" s="6">
        <v>300210</v>
      </c>
      <c r="E3148" s="6" t="s">
        <v>722</v>
      </c>
      <c r="F3148" s="6" t="s">
        <v>21</v>
      </c>
      <c r="G3148" s="6" t="s">
        <v>11</v>
      </c>
      <c r="H3148" s="6" t="s">
        <v>923</v>
      </c>
      <c r="I3148" s="6">
        <v>12</v>
      </c>
      <c r="J3148" s="13" t="str">
        <f>VLOOKUP(MONTH(Tabla7[[#This Row],[Fecha del movimiento]]),Tablas!$O$4:$P$15,2,0)</f>
        <v>Jun</v>
      </c>
      <c r="K3148" s="6">
        <f>YEAR(Tabla7[[#This Row],[Fecha del movimiento]])</f>
        <v>2018</v>
      </c>
    </row>
    <row r="3149" spans="2:11" x14ac:dyDescent="0.2">
      <c r="B3149" s="8">
        <v>43283</v>
      </c>
      <c r="C3149" s="6" t="s">
        <v>3937</v>
      </c>
      <c r="D3149" s="6">
        <v>300080</v>
      </c>
      <c r="E3149" s="6" t="s">
        <v>780</v>
      </c>
      <c r="F3149" s="6" t="s">
        <v>21</v>
      </c>
      <c r="G3149" s="6" t="s">
        <v>9</v>
      </c>
      <c r="H3149" s="6" t="s">
        <v>923</v>
      </c>
      <c r="I3149" s="6">
        <v>18</v>
      </c>
      <c r="J3149" s="13" t="str">
        <f>VLOOKUP(MONTH(Tabla7[[#This Row],[Fecha del movimiento]]),Tablas!$O$4:$P$15,2,0)</f>
        <v>Jul</v>
      </c>
      <c r="K3149" s="6">
        <f>YEAR(Tabla7[[#This Row],[Fecha del movimiento]])</f>
        <v>2018</v>
      </c>
    </row>
    <row r="3150" spans="2:11" x14ac:dyDescent="0.2">
      <c r="B3150" s="8">
        <v>43339</v>
      </c>
      <c r="C3150" s="6" t="s">
        <v>3938</v>
      </c>
      <c r="D3150" s="6">
        <v>300163</v>
      </c>
      <c r="E3150" s="6" t="s">
        <v>746</v>
      </c>
      <c r="F3150" s="6" t="s">
        <v>21</v>
      </c>
      <c r="G3150" s="6" t="s">
        <v>2</v>
      </c>
      <c r="H3150" s="6" t="s">
        <v>917</v>
      </c>
      <c r="I3150" s="6">
        <v>-8</v>
      </c>
      <c r="J3150" s="13" t="str">
        <f>VLOOKUP(MONTH(Tabla7[[#This Row],[Fecha del movimiento]]),Tablas!$O$4:$P$15,2,0)</f>
        <v>Ago</v>
      </c>
      <c r="K3150" s="6">
        <f>YEAR(Tabla7[[#This Row],[Fecha del movimiento]])</f>
        <v>2018</v>
      </c>
    </row>
    <row r="3151" spans="2:11" x14ac:dyDescent="0.2">
      <c r="B3151" s="8">
        <v>43147</v>
      </c>
      <c r="C3151" s="6" t="s">
        <v>3939</v>
      </c>
      <c r="D3151" s="6">
        <v>300613</v>
      </c>
      <c r="E3151" s="6" t="s">
        <v>429</v>
      </c>
      <c r="F3151" s="6" t="s">
        <v>21</v>
      </c>
      <c r="G3151" s="6" t="s">
        <v>2</v>
      </c>
      <c r="H3151" s="6" t="s">
        <v>923</v>
      </c>
      <c r="I3151" s="6">
        <v>19</v>
      </c>
      <c r="J3151" s="13" t="str">
        <f>VLOOKUP(MONTH(Tabla7[[#This Row],[Fecha del movimiento]]),Tablas!$O$4:$P$15,2,0)</f>
        <v>Feb</v>
      </c>
      <c r="K3151" s="6">
        <f>YEAR(Tabla7[[#This Row],[Fecha del movimiento]])</f>
        <v>2018</v>
      </c>
    </row>
    <row r="3152" spans="2:11" x14ac:dyDescent="0.2">
      <c r="B3152" s="8">
        <v>43105</v>
      </c>
      <c r="C3152" s="6" t="s">
        <v>3940</v>
      </c>
      <c r="D3152" s="6">
        <v>300085</v>
      </c>
      <c r="E3152" s="6" t="s">
        <v>109</v>
      </c>
      <c r="F3152" s="6" t="s">
        <v>21</v>
      </c>
      <c r="G3152" s="6" t="s">
        <v>13</v>
      </c>
      <c r="H3152" s="6" t="s">
        <v>923</v>
      </c>
      <c r="I3152" s="6">
        <v>16</v>
      </c>
      <c r="J3152" s="13" t="str">
        <f>VLOOKUP(MONTH(Tabla7[[#This Row],[Fecha del movimiento]]),Tablas!$O$4:$P$15,2,0)</f>
        <v>Ene</v>
      </c>
      <c r="K3152" s="6">
        <f>YEAR(Tabla7[[#This Row],[Fecha del movimiento]])</f>
        <v>2018</v>
      </c>
    </row>
    <row r="3153" spans="2:11" x14ac:dyDescent="0.2">
      <c r="B3153" s="8">
        <v>43121</v>
      </c>
      <c r="C3153" s="6" t="s">
        <v>3941</v>
      </c>
      <c r="D3153" s="6">
        <v>300675</v>
      </c>
      <c r="E3153" s="6" t="s">
        <v>377</v>
      </c>
      <c r="F3153" s="6" t="s">
        <v>21</v>
      </c>
      <c r="G3153" s="6" t="s">
        <v>9</v>
      </c>
      <c r="H3153" s="6" t="s">
        <v>923</v>
      </c>
      <c r="I3153" s="6">
        <v>13</v>
      </c>
      <c r="J3153" s="13" t="str">
        <f>VLOOKUP(MONTH(Tabla7[[#This Row],[Fecha del movimiento]]),Tablas!$O$4:$P$15,2,0)</f>
        <v>Ene</v>
      </c>
      <c r="K3153" s="6">
        <f>YEAR(Tabla7[[#This Row],[Fecha del movimiento]])</f>
        <v>2018</v>
      </c>
    </row>
    <row r="3154" spans="2:11" x14ac:dyDescent="0.2">
      <c r="B3154" s="8">
        <v>43204</v>
      </c>
      <c r="C3154" s="6" t="s">
        <v>3942</v>
      </c>
      <c r="D3154" s="6">
        <v>300226</v>
      </c>
      <c r="E3154" s="6" t="s">
        <v>711</v>
      </c>
      <c r="F3154" s="6" t="s">
        <v>21</v>
      </c>
      <c r="G3154" s="6" t="s">
        <v>13</v>
      </c>
      <c r="H3154" s="6" t="s">
        <v>923</v>
      </c>
      <c r="I3154" s="6">
        <v>18</v>
      </c>
      <c r="J3154" s="13" t="str">
        <f>VLOOKUP(MONTH(Tabla7[[#This Row],[Fecha del movimiento]]),Tablas!$O$4:$P$15,2,0)</f>
        <v>Abr</v>
      </c>
      <c r="K3154" s="6">
        <f>YEAR(Tabla7[[#This Row],[Fecha del movimiento]])</f>
        <v>2018</v>
      </c>
    </row>
    <row r="3155" spans="2:11" x14ac:dyDescent="0.2">
      <c r="B3155" s="8">
        <v>43316</v>
      </c>
      <c r="C3155" s="6" t="s">
        <v>3943</v>
      </c>
      <c r="D3155" s="6">
        <v>300451</v>
      </c>
      <c r="E3155" s="6" t="s">
        <v>192</v>
      </c>
      <c r="F3155" s="6" t="s">
        <v>21</v>
      </c>
      <c r="G3155" s="6" t="s">
        <v>7</v>
      </c>
      <c r="H3155" s="6" t="s">
        <v>917</v>
      </c>
      <c r="I3155" s="6">
        <v>-13</v>
      </c>
      <c r="J3155" s="13" t="str">
        <f>VLOOKUP(MONTH(Tabla7[[#This Row],[Fecha del movimiento]]),Tablas!$O$4:$P$15,2,0)</f>
        <v>Ago</v>
      </c>
      <c r="K3155" s="6">
        <f>YEAR(Tabla7[[#This Row],[Fecha del movimiento]])</f>
        <v>2018</v>
      </c>
    </row>
    <row r="3156" spans="2:11" x14ac:dyDescent="0.2">
      <c r="B3156" s="8">
        <v>43244</v>
      </c>
      <c r="C3156" s="6" t="s">
        <v>3944</v>
      </c>
      <c r="D3156" s="6">
        <v>300618</v>
      </c>
      <c r="E3156" s="6" t="s">
        <v>424</v>
      </c>
      <c r="F3156" s="6" t="s">
        <v>21</v>
      </c>
      <c r="G3156" s="6" t="s">
        <v>2</v>
      </c>
      <c r="H3156" s="6" t="s">
        <v>923</v>
      </c>
      <c r="I3156" s="6">
        <v>14</v>
      </c>
      <c r="J3156" s="13" t="str">
        <f>VLOOKUP(MONTH(Tabla7[[#This Row],[Fecha del movimiento]]),Tablas!$O$4:$P$15,2,0)</f>
        <v>May</v>
      </c>
      <c r="K3156" s="6">
        <f>YEAR(Tabla7[[#This Row],[Fecha del movimiento]])</f>
        <v>2018</v>
      </c>
    </row>
    <row r="3157" spans="2:11" x14ac:dyDescent="0.2">
      <c r="B3157" s="8">
        <v>43189</v>
      </c>
      <c r="C3157" s="6" t="s">
        <v>3945</v>
      </c>
      <c r="D3157" s="6">
        <v>300430</v>
      </c>
      <c r="E3157" s="6" t="s">
        <v>575</v>
      </c>
      <c r="F3157" s="6" t="s">
        <v>21</v>
      </c>
      <c r="G3157" s="6" t="s">
        <v>2</v>
      </c>
      <c r="H3157" s="6" t="s">
        <v>923</v>
      </c>
      <c r="I3157" s="6">
        <v>11</v>
      </c>
      <c r="J3157" s="13" t="str">
        <f>VLOOKUP(MONTH(Tabla7[[#This Row],[Fecha del movimiento]]),Tablas!$O$4:$P$15,2,0)</f>
        <v>Mar</v>
      </c>
      <c r="K3157" s="6">
        <f>YEAR(Tabla7[[#This Row],[Fecha del movimiento]])</f>
        <v>2018</v>
      </c>
    </row>
    <row r="3158" spans="2:11" x14ac:dyDescent="0.2">
      <c r="B3158" s="8">
        <v>43314</v>
      </c>
      <c r="C3158" s="6" t="s">
        <v>3946</v>
      </c>
      <c r="D3158" s="6">
        <v>300463</v>
      </c>
      <c r="E3158" s="6" t="s">
        <v>549</v>
      </c>
      <c r="F3158" s="6" t="s">
        <v>21</v>
      </c>
      <c r="G3158" s="6" t="s">
        <v>2</v>
      </c>
      <c r="H3158" s="6" t="s">
        <v>923</v>
      </c>
      <c r="I3158" s="6">
        <v>17</v>
      </c>
      <c r="J3158" s="13" t="str">
        <f>VLOOKUP(MONTH(Tabla7[[#This Row],[Fecha del movimiento]]),Tablas!$O$4:$P$15,2,0)</f>
        <v>Ago</v>
      </c>
      <c r="K3158" s="6">
        <f>YEAR(Tabla7[[#This Row],[Fecha del movimiento]])</f>
        <v>2018</v>
      </c>
    </row>
    <row r="3159" spans="2:11" x14ac:dyDescent="0.2">
      <c r="B3159" s="8">
        <v>43315</v>
      </c>
      <c r="C3159" s="6" t="s">
        <v>3947</v>
      </c>
      <c r="D3159" s="6">
        <v>300807</v>
      </c>
      <c r="E3159" s="6" t="s">
        <v>260</v>
      </c>
      <c r="F3159" s="6" t="s">
        <v>21</v>
      </c>
      <c r="G3159" s="6" t="s">
        <v>13</v>
      </c>
      <c r="H3159" s="6" t="s">
        <v>923</v>
      </c>
      <c r="I3159" s="6">
        <v>14</v>
      </c>
      <c r="J3159" s="13" t="str">
        <f>VLOOKUP(MONTH(Tabla7[[#This Row],[Fecha del movimiento]]),Tablas!$O$4:$P$15,2,0)</f>
        <v>Ago</v>
      </c>
      <c r="K3159" s="6">
        <f>YEAR(Tabla7[[#This Row],[Fecha del movimiento]])</f>
        <v>2018</v>
      </c>
    </row>
    <row r="3160" spans="2:11" x14ac:dyDescent="0.2">
      <c r="B3160" s="8">
        <v>43337</v>
      </c>
      <c r="C3160" s="6" t="s">
        <v>3948</v>
      </c>
      <c r="D3160" s="6">
        <v>300798</v>
      </c>
      <c r="E3160" s="6" t="s">
        <v>268</v>
      </c>
      <c r="F3160" s="6" t="s">
        <v>21</v>
      </c>
      <c r="G3160" s="6" t="s">
        <v>5</v>
      </c>
      <c r="H3160" s="6" t="s">
        <v>917</v>
      </c>
      <c r="I3160" s="6">
        <v>-20</v>
      </c>
      <c r="J3160" s="13" t="str">
        <f>VLOOKUP(MONTH(Tabla7[[#This Row],[Fecha del movimiento]]),Tablas!$O$4:$P$15,2,0)</f>
        <v>Ago</v>
      </c>
      <c r="K3160" s="6">
        <f>YEAR(Tabla7[[#This Row],[Fecha del movimiento]])</f>
        <v>2018</v>
      </c>
    </row>
    <row r="3161" spans="2:11" x14ac:dyDescent="0.2">
      <c r="B3161" s="8">
        <v>43143</v>
      </c>
      <c r="C3161" s="6" t="s">
        <v>3949</v>
      </c>
      <c r="D3161" s="6">
        <v>300284</v>
      </c>
      <c r="E3161" s="6" t="s">
        <v>670</v>
      </c>
      <c r="F3161" s="6" t="s">
        <v>21</v>
      </c>
      <c r="G3161" s="6" t="s">
        <v>13</v>
      </c>
      <c r="H3161" s="6" t="s">
        <v>917</v>
      </c>
      <c r="I3161" s="6">
        <v>-12</v>
      </c>
      <c r="J3161" s="13" t="str">
        <f>VLOOKUP(MONTH(Tabla7[[#This Row],[Fecha del movimiento]]),Tablas!$O$4:$P$15,2,0)</f>
        <v>Feb</v>
      </c>
      <c r="K3161" s="6">
        <f>YEAR(Tabla7[[#This Row],[Fecha del movimiento]])</f>
        <v>2018</v>
      </c>
    </row>
    <row r="3162" spans="2:11" x14ac:dyDescent="0.2">
      <c r="B3162" s="8">
        <v>43189</v>
      </c>
      <c r="C3162" s="6" t="s">
        <v>3950</v>
      </c>
      <c r="D3162" s="6">
        <v>300323</v>
      </c>
      <c r="E3162" s="6" t="s">
        <v>646</v>
      </c>
      <c r="F3162" s="6" t="s">
        <v>21</v>
      </c>
      <c r="G3162" s="6" t="s">
        <v>13</v>
      </c>
      <c r="H3162" s="6" t="s">
        <v>923</v>
      </c>
      <c r="I3162" s="6">
        <v>15</v>
      </c>
      <c r="J3162" s="13" t="str">
        <f>VLOOKUP(MONTH(Tabla7[[#This Row],[Fecha del movimiento]]),Tablas!$O$4:$P$15,2,0)</f>
        <v>Mar</v>
      </c>
      <c r="K3162" s="6">
        <f>YEAR(Tabla7[[#This Row],[Fecha del movimiento]])</f>
        <v>2018</v>
      </c>
    </row>
    <row r="3163" spans="2:11" x14ac:dyDescent="0.2">
      <c r="B3163" s="8">
        <v>43193</v>
      </c>
      <c r="C3163" s="6" t="s">
        <v>3951</v>
      </c>
      <c r="D3163" s="6">
        <v>300074</v>
      </c>
      <c r="E3163" s="6" t="s">
        <v>783</v>
      </c>
      <c r="F3163" s="6" t="s">
        <v>21</v>
      </c>
      <c r="G3163" s="6" t="s">
        <v>13</v>
      </c>
      <c r="H3163" s="6" t="s">
        <v>923</v>
      </c>
      <c r="I3163" s="6">
        <v>17</v>
      </c>
      <c r="J3163" s="13" t="str">
        <f>VLOOKUP(MONTH(Tabla7[[#This Row],[Fecha del movimiento]]),Tablas!$O$4:$P$15,2,0)</f>
        <v>Abr</v>
      </c>
      <c r="K3163" s="6">
        <f>YEAR(Tabla7[[#This Row],[Fecha del movimiento]])</f>
        <v>2018</v>
      </c>
    </row>
    <row r="3164" spans="2:11" x14ac:dyDescent="0.2">
      <c r="B3164" s="8">
        <v>43267</v>
      </c>
      <c r="C3164" s="6" t="s">
        <v>3284</v>
      </c>
      <c r="D3164" s="6">
        <v>300278</v>
      </c>
      <c r="E3164" s="6" t="s">
        <v>674</v>
      </c>
      <c r="F3164" s="6" t="s">
        <v>21</v>
      </c>
      <c r="G3164" s="6" t="s">
        <v>2</v>
      </c>
      <c r="H3164" s="6" t="s">
        <v>923</v>
      </c>
      <c r="I3164" s="6">
        <v>11</v>
      </c>
      <c r="J3164" s="13" t="str">
        <f>VLOOKUP(MONTH(Tabla7[[#This Row],[Fecha del movimiento]]),Tablas!$O$4:$P$15,2,0)</f>
        <v>Jun</v>
      </c>
      <c r="K3164" s="6">
        <f>YEAR(Tabla7[[#This Row],[Fecha del movimiento]])</f>
        <v>2018</v>
      </c>
    </row>
    <row r="3165" spans="2:11" x14ac:dyDescent="0.2">
      <c r="B3165" s="8">
        <v>43318</v>
      </c>
      <c r="C3165" s="6" t="s">
        <v>3952</v>
      </c>
      <c r="D3165" s="6">
        <v>300511</v>
      </c>
      <c r="E3165" s="6" t="s">
        <v>235</v>
      </c>
      <c r="F3165" s="6" t="s">
        <v>21</v>
      </c>
      <c r="G3165" s="6" t="s">
        <v>2</v>
      </c>
      <c r="H3165" s="6" t="s">
        <v>917</v>
      </c>
      <c r="I3165" s="6">
        <v>-18</v>
      </c>
      <c r="J3165" s="13" t="str">
        <f>VLOOKUP(MONTH(Tabla7[[#This Row],[Fecha del movimiento]]),Tablas!$O$4:$P$15,2,0)</f>
        <v>Ago</v>
      </c>
      <c r="K3165" s="6">
        <f>YEAR(Tabla7[[#This Row],[Fecha del movimiento]])</f>
        <v>2018</v>
      </c>
    </row>
    <row r="3166" spans="2:11" x14ac:dyDescent="0.2">
      <c r="B3166" s="8">
        <v>43194</v>
      </c>
      <c r="C3166" s="6" t="s">
        <v>3953</v>
      </c>
      <c r="D3166" s="6">
        <v>300544</v>
      </c>
      <c r="E3166" s="6" t="s">
        <v>84</v>
      </c>
      <c r="F3166" s="6" t="s">
        <v>21</v>
      </c>
      <c r="G3166" s="6" t="s">
        <v>2</v>
      </c>
      <c r="H3166" s="6" t="s">
        <v>923</v>
      </c>
      <c r="I3166" s="6">
        <v>14</v>
      </c>
      <c r="J3166" s="13" t="str">
        <f>VLOOKUP(MONTH(Tabla7[[#This Row],[Fecha del movimiento]]),Tablas!$O$4:$P$15,2,0)</f>
        <v>Abr</v>
      </c>
      <c r="K3166" s="6">
        <f>YEAR(Tabla7[[#This Row],[Fecha del movimiento]])</f>
        <v>2018</v>
      </c>
    </row>
    <row r="3167" spans="2:11" x14ac:dyDescent="0.2">
      <c r="B3167" s="8">
        <v>43102</v>
      </c>
      <c r="C3167" s="6" t="s">
        <v>1501</v>
      </c>
      <c r="D3167" s="6">
        <v>300950</v>
      </c>
      <c r="E3167" s="6" t="s">
        <v>125</v>
      </c>
      <c r="F3167" s="6" t="s">
        <v>21</v>
      </c>
      <c r="G3167" s="6" t="s">
        <v>7</v>
      </c>
      <c r="H3167" s="6" t="s">
        <v>917</v>
      </c>
      <c r="I3167" s="6">
        <v>-9</v>
      </c>
      <c r="J3167" s="13" t="str">
        <f>VLOOKUP(MONTH(Tabla7[[#This Row],[Fecha del movimiento]]),Tablas!$O$4:$P$15,2,0)</f>
        <v>Ene</v>
      </c>
      <c r="K3167" s="6">
        <f>YEAR(Tabla7[[#This Row],[Fecha del movimiento]])</f>
        <v>2018</v>
      </c>
    </row>
    <row r="3168" spans="2:11" x14ac:dyDescent="0.2">
      <c r="B3168" s="8">
        <v>43340</v>
      </c>
      <c r="C3168" s="6" t="s">
        <v>1334</v>
      </c>
      <c r="D3168" s="6">
        <v>300317</v>
      </c>
      <c r="E3168" s="6" t="s">
        <v>652</v>
      </c>
      <c r="F3168" s="6" t="s">
        <v>21</v>
      </c>
      <c r="G3168" s="6" t="s">
        <v>5</v>
      </c>
      <c r="H3168" s="6" t="s">
        <v>917</v>
      </c>
      <c r="I3168" s="6">
        <v>-17</v>
      </c>
      <c r="J3168" s="13" t="str">
        <f>VLOOKUP(MONTH(Tabla7[[#This Row],[Fecha del movimiento]]),Tablas!$O$4:$P$15,2,0)</f>
        <v>Ago</v>
      </c>
      <c r="K3168" s="6">
        <f>YEAR(Tabla7[[#This Row],[Fecha del movimiento]])</f>
        <v>2018</v>
      </c>
    </row>
    <row r="3169" spans="2:11" x14ac:dyDescent="0.2">
      <c r="B3169" s="8">
        <v>43170</v>
      </c>
      <c r="C3169" s="6" t="s">
        <v>3954</v>
      </c>
      <c r="D3169" s="6">
        <v>300058</v>
      </c>
      <c r="E3169" s="6" t="s">
        <v>31</v>
      </c>
      <c r="F3169" s="6" t="s">
        <v>21</v>
      </c>
      <c r="G3169" s="6" t="s">
        <v>4</v>
      </c>
      <c r="H3169" s="6" t="s">
        <v>917</v>
      </c>
      <c r="I3169" s="6">
        <v>-9</v>
      </c>
      <c r="J3169" s="13" t="str">
        <f>VLOOKUP(MONTH(Tabla7[[#This Row],[Fecha del movimiento]]),Tablas!$O$4:$P$15,2,0)</f>
        <v>Mar</v>
      </c>
      <c r="K3169" s="6">
        <f>YEAR(Tabla7[[#This Row],[Fecha del movimiento]])</f>
        <v>2018</v>
      </c>
    </row>
    <row r="3170" spans="2:11" x14ac:dyDescent="0.2">
      <c r="B3170" s="8">
        <v>43101</v>
      </c>
      <c r="C3170" s="6" t="s">
        <v>3955</v>
      </c>
      <c r="D3170" s="6">
        <v>300465</v>
      </c>
      <c r="E3170" s="6" t="s">
        <v>389</v>
      </c>
      <c r="F3170" s="6" t="s">
        <v>21</v>
      </c>
      <c r="G3170" s="6" t="s">
        <v>13</v>
      </c>
      <c r="H3170" s="6" t="s">
        <v>923</v>
      </c>
      <c r="I3170" s="6">
        <v>11</v>
      </c>
      <c r="J3170" s="13" t="str">
        <f>VLOOKUP(MONTH(Tabla7[[#This Row],[Fecha del movimiento]]),Tablas!$O$4:$P$15,2,0)</f>
        <v>Ene</v>
      </c>
      <c r="K3170" s="6">
        <f>YEAR(Tabla7[[#This Row],[Fecha del movimiento]])</f>
        <v>2018</v>
      </c>
    </row>
    <row r="3171" spans="2:11" x14ac:dyDescent="0.2">
      <c r="B3171" s="8">
        <v>43177</v>
      </c>
      <c r="C3171" s="6" t="s">
        <v>3956</v>
      </c>
      <c r="D3171" s="6">
        <v>300292</v>
      </c>
      <c r="E3171" s="6" t="s">
        <v>630</v>
      </c>
      <c r="F3171" s="6" t="s">
        <v>21</v>
      </c>
      <c r="G3171" s="6" t="s">
        <v>5</v>
      </c>
      <c r="H3171" s="6" t="s">
        <v>923</v>
      </c>
      <c r="I3171" s="6">
        <v>16</v>
      </c>
      <c r="J3171" s="13" t="str">
        <f>VLOOKUP(MONTH(Tabla7[[#This Row],[Fecha del movimiento]]),Tablas!$O$4:$P$15,2,0)</f>
        <v>Mar</v>
      </c>
      <c r="K3171" s="6">
        <f>YEAR(Tabla7[[#This Row],[Fecha del movimiento]])</f>
        <v>2018</v>
      </c>
    </row>
    <row r="3172" spans="2:11" x14ac:dyDescent="0.2">
      <c r="B3172" s="8">
        <v>43319</v>
      </c>
      <c r="C3172" s="6" t="s">
        <v>3957</v>
      </c>
      <c r="D3172" s="6">
        <v>300448</v>
      </c>
      <c r="E3172" s="6" t="s">
        <v>192</v>
      </c>
      <c r="F3172" s="6" t="s">
        <v>21</v>
      </c>
      <c r="G3172" s="6" t="s">
        <v>7</v>
      </c>
      <c r="H3172" s="6" t="s">
        <v>923</v>
      </c>
      <c r="I3172" s="6">
        <v>17</v>
      </c>
      <c r="J3172" s="13" t="str">
        <f>VLOOKUP(MONTH(Tabla7[[#This Row],[Fecha del movimiento]]),Tablas!$O$4:$P$15,2,0)</f>
        <v>Ago</v>
      </c>
      <c r="K3172" s="6">
        <f>YEAR(Tabla7[[#This Row],[Fecha del movimiento]])</f>
        <v>2018</v>
      </c>
    </row>
    <row r="3173" spans="2:11" x14ac:dyDescent="0.2">
      <c r="B3173" s="8">
        <v>43331</v>
      </c>
      <c r="C3173" s="6" t="s">
        <v>3958</v>
      </c>
      <c r="D3173" s="6">
        <v>300840</v>
      </c>
      <c r="E3173" s="6" t="s">
        <v>229</v>
      </c>
      <c r="F3173" s="6" t="s">
        <v>21</v>
      </c>
      <c r="G3173" s="6" t="s">
        <v>7</v>
      </c>
      <c r="H3173" s="6" t="s">
        <v>917</v>
      </c>
      <c r="I3173" s="6">
        <v>-14</v>
      </c>
      <c r="J3173" s="13" t="str">
        <f>VLOOKUP(MONTH(Tabla7[[#This Row],[Fecha del movimiento]]),Tablas!$O$4:$P$15,2,0)</f>
        <v>Ago</v>
      </c>
      <c r="K3173" s="6">
        <f>YEAR(Tabla7[[#This Row],[Fecha del movimiento]])</f>
        <v>2018</v>
      </c>
    </row>
    <row r="3174" spans="2:11" x14ac:dyDescent="0.2">
      <c r="B3174" s="8">
        <v>43128</v>
      </c>
      <c r="C3174" s="6" t="s">
        <v>3959</v>
      </c>
      <c r="D3174" s="6">
        <v>300269</v>
      </c>
      <c r="E3174" s="6" t="s">
        <v>134</v>
      </c>
      <c r="F3174" s="6" t="s">
        <v>21</v>
      </c>
      <c r="G3174" s="6" t="s">
        <v>9</v>
      </c>
      <c r="H3174" s="6" t="s">
        <v>923</v>
      </c>
      <c r="I3174" s="6">
        <v>10</v>
      </c>
      <c r="J3174" s="13" t="str">
        <f>VLOOKUP(MONTH(Tabla7[[#This Row],[Fecha del movimiento]]),Tablas!$O$4:$P$15,2,0)</f>
        <v>Ene</v>
      </c>
      <c r="K3174" s="6">
        <f>YEAR(Tabla7[[#This Row],[Fecha del movimiento]])</f>
        <v>2018</v>
      </c>
    </row>
    <row r="3175" spans="2:11" x14ac:dyDescent="0.2">
      <c r="B3175" s="8">
        <v>43125</v>
      </c>
      <c r="C3175" s="6" t="s">
        <v>3960</v>
      </c>
      <c r="D3175" s="6">
        <v>300991</v>
      </c>
      <c r="E3175" s="6" t="s">
        <v>85</v>
      </c>
      <c r="F3175" s="6" t="s">
        <v>21</v>
      </c>
      <c r="G3175" s="6" t="s">
        <v>7</v>
      </c>
      <c r="H3175" s="6" t="s">
        <v>917</v>
      </c>
      <c r="I3175" s="6">
        <v>-15</v>
      </c>
      <c r="J3175" s="13" t="str">
        <f>VLOOKUP(MONTH(Tabla7[[#This Row],[Fecha del movimiento]]),Tablas!$O$4:$P$15,2,0)</f>
        <v>Ene</v>
      </c>
      <c r="K3175" s="6">
        <f>YEAR(Tabla7[[#This Row],[Fecha del movimiento]])</f>
        <v>2018</v>
      </c>
    </row>
    <row r="3176" spans="2:11" x14ac:dyDescent="0.2">
      <c r="B3176" s="8">
        <v>43187</v>
      </c>
      <c r="C3176" s="6" t="s">
        <v>3961</v>
      </c>
      <c r="D3176" s="6">
        <v>300210</v>
      </c>
      <c r="E3176" s="6" t="s">
        <v>722</v>
      </c>
      <c r="F3176" s="6" t="s">
        <v>21</v>
      </c>
      <c r="G3176" s="6" t="s">
        <v>11</v>
      </c>
      <c r="H3176" s="6" t="s">
        <v>923</v>
      </c>
      <c r="I3176" s="6">
        <v>18</v>
      </c>
      <c r="J3176" s="13" t="str">
        <f>VLOOKUP(MONTH(Tabla7[[#This Row],[Fecha del movimiento]]),Tablas!$O$4:$P$15,2,0)</f>
        <v>Mar</v>
      </c>
      <c r="K3176" s="6">
        <f>YEAR(Tabla7[[#This Row],[Fecha del movimiento]])</f>
        <v>2018</v>
      </c>
    </row>
    <row r="3177" spans="2:11" x14ac:dyDescent="0.2">
      <c r="B3177" s="8">
        <v>43195</v>
      </c>
      <c r="C3177" s="6" t="s">
        <v>3962</v>
      </c>
      <c r="D3177" s="6">
        <v>300390</v>
      </c>
      <c r="E3177" s="6" t="s">
        <v>601</v>
      </c>
      <c r="F3177" s="6" t="s">
        <v>21</v>
      </c>
      <c r="G3177" s="6" t="s">
        <v>12</v>
      </c>
      <c r="H3177" s="6" t="s">
        <v>923</v>
      </c>
      <c r="I3177" s="6">
        <v>20</v>
      </c>
      <c r="J3177" s="13" t="str">
        <f>VLOOKUP(MONTH(Tabla7[[#This Row],[Fecha del movimiento]]),Tablas!$O$4:$P$15,2,0)</f>
        <v>Abr</v>
      </c>
      <c r="K3177" s="6">
        <f>YEAR(Tabla7[[#This Row],[Fecha del movimiento]])</f>
        <v>2018</v>
      </c>
    </row>
    <row r="3178" spans="2:11" x14ac:dyDescent="0.2">
      <c r="B3178" s="8">
        <v>43176</v>
      </c>
      <c r="C3178" s="6" t="s">
        <v>3963</v>
      </c>
      <c r="D3178" s="6">
        <v>300057</v>
      </c>
      <c r="E3178" s="6" t="s">
        <v>153</v>
      </c>
      <c r="F3178" s="6" t="s">
        <v>21</v>
      </c>
      <c r="G3178" s="6" t="s">
        <v>4</v>
      </c>
      <c r="H3178" s="6" t="s">
        <v>917</v>
      </c>
      <c r="I3178" s="6">
        <v>-6</v>
      </c>
      <c r="J3178" s="13" t="str">
        <f>VLOOKUP(MONTH(Tabla7[[#This Row],[Fecha del movimiento]]),Tablas!$O$4:$P$15,2,0)</f>
        <v>Mar</v>
      </c>
      <c r="K3178" s="6">
        <f>YEAR(Tabla7[[#This Row],[Fecha del movimiento]])</f>
        <v>2018</v>
      </c>
    </row>
    <row r="3179" spans="2:11" x14ac:dyDescent="0.2">
      <c r="B3179" s="8">
        <v>43105</v>
      </c>
      <c r="C3179" s="6" t="s">
        <v>2736</v>
      </c>
      <c r="D3179" s="6">
        <v>300291</v>
      </c>
      <c r="E3179" s="6" t="s">
        <v>666</v>
      </c>
      <c r="F3179" s="6" t="s">
        <v>21</v>
      </c>
      <c r="G3179" s="6" t="s">
        <v>12</v>
      </c>
      <c r="H3179" s="6" t="s">
        <v>917</v>
      </c>
      <c r="I3179" s="6">
        <v>-16</v>
      </c>
      <c r="J3179" s="13" t="str">
        <f>VLOOKUP(MONTH(Tabla7[[#This Row],[Fecha del movimiento]]),Tablas!$O$4:$P$15,2,0)</f>
        <v>Ene</v>
      </c>
      <c r="K3179" s="6">
        <f>YEAR(Tabla7[[#This Row],[Fecha del movimiento]])</f>
        <v>2018</v>
      </c>
    </row>
    <row r="3180" spans="2:11" x14ac:dyDescent="0.2">
      <c r="B3180" s="8">
        <v>43260</v>
      </c>
      <c r="C3180" s="6" t="s">
        <v>3964</v>
      </c>
      <c r="D3180" s="6">
        <v>300056</v>
      </c>
      <c r="E3180" s="6" t="s">
        <v>790</v>
      </c>
      <c r="F3180" s="6" t="s">
        <v>21</v>
      </c>
      <c r="G3180" s="6" t="s">
        <v>4</v>
      </c>
      <c r="H3180" s="6" t="s">
        <v>923</v>
      </c>
      <c r="I3180" s="6">
        <v>11</v>
      </c>
      <c r="J3180" s="13" t="str">
        <f>VLOOKUP(MONTH(Tabla7[[#This Row],[Fecha del movimiento]]),Tablas!$O$4:$P$15,2,0)</f>
        <v>Jun</v>
      </c>
      <c r="K3180" s="6">
        <f>YEAR(Tabla7[[#This Row],[Fecha del movimiento]])</f>
        <v>2018</v>
      </c>
    </row>
    <row r="3181" spans="2:11" x14ac:dyDescent="0.2">
      <c r="B3181" s="8">
        <v>43180</v>
      </c>
      <c r="C3181" s="6" t="s">
        <v>3965</v>
      </c>
      <c r="D3181" s="6">
        <v>300119</v>
      </c>
      <c r="E3181" s="6" t="s">
        <v>760</v>
      </c>
      <c r="F3181" s="6" t="s">
        <v>21</v>
      </c>
      <c r="G3181" s="6" t="s">
        <v>12</v>
      </c>
      <c r="H3181" s="6" t="s">
        <v>923</v>
      </c>
      <c r="I3181" s="6">
        <v>10</v>
      </c>
      <c r="J3181" s="13" t="str">
        <f>VLOOKUP(MONTH(Tabla7[[#This Row],[Fecha del movimiento]]),Tablas!$O$4:$P$15,2,0)</f>
        <v>Mar</v>
      </c>
      <c r="K3181" s="6">
        <f>YEAR(Tabla7[[#This Row],[Fecha del movimiento]])</f>
        <v>2018</v>
      </c>
    </row>
    <row r="3182" spans="2:11" x14ac:dyDescent="0.2">
      <c r="B3182" s="8">
        <v>43243</v>
      </c>
      <c r="C3182" s="6" t="s">
        <v>3966</v>
      </c>
      <c r="D3182" s="6">
        <v>300060</v>
      </c>
      <c r="E3182" s="6" t="s">
        <v>142</v>
      </c>
      <c r="F3182" s="6" t="s">
        <v>21</v>
      </c>
      <c r="G3182" s="6" t="s">
        <v>6</v>
      </c>
      <c r="H3182" s="6" t="s">
        <v>917</v>
      </c>
      <c r="I3182" s="6">
        <v>-11</v>
      </c>
      <c r="J3182" s="13" t="str">
        <f>VLOOKUP(MONTH(Tabla7[[#This Row],[Fecha del movimiento]]),Tablas!$O$4:$P$15,2,0)</f>
        <v>May</v>
      </c>
      <c r="K3182" s="6">
        <f>YEAR(Tabla7[[#This Row],[Fecha del movimiento]])</f>
        <v>2018</v>
      </c>
    </row>
    <row r="3183" spans="2:11" x14ac:dyDescent="0.2">
      <c r="B3183" s="8">
        <v>43241</v>
      </c>
      <c r="C3183" s="6" t="s">
        <v>3967</v>
      </c>
      <c r="D3183" s="6">
        <v>300492</v>
      </c>
      <c r="E3183" s="6" t="s">
        <v>529</v>
      </c>
      <c r="F3183" s="6" t="s">
        <v>21</v>
      </c>
      <c r="G3183" s="6" t="s">
        <v>2</v>
      </c>
      <c r="H3183" s="6" t="s">
        <v>923</v>
      </c>
      <c r="I3183" s="6">
        <v>16</v>
      </c>
      <c r="J3183" s="13" t="str">
        <f>VLOOKUP(MONTH(Tabla7[[#This Row],[Fecha del movimiento]]),Tablas!$O$4:$P$15,2,0)</f>
        <v>May</v>
      </c>
      <c r="K3183" s="6">
        <f>YEAR(Tabla7[[#This Row],[Fecha del movimiento]])</f>
        <v>2018</v>
      </c>
    </row>
    <row r="3184" spans="2:11" x14ac:dyDescent="0.2">
      <c r="B3184" s="8">
        <v>43222</v>
      </c>
      <c r="C3184" s="6" t="s">
        <v>3968</v>
      </c>
      <c r="D3184" s="6">
        <v>300085</v>
      </c>
      <c r="E3184" s="6" t="s">
        <v>109</v>
      </c>
      <c r="F3184" s="6" t="s">
        <v>21</v>
      </c>
      <c r="G3184" s="6" t="s">
        <v>13</v>
      </c>
      <c r="H3184" s="6" t="s">
        <v>917</v>
      </c>
      <c r="I3184" s="6">
        <v>-6</v>
      </c>
      <c r="J3184" s="13" t="str">
        <f>VLOOKUP(MONTH(Tabla7[[#This Row],[Fecha del movimiento]]),Tablas!$O$4:$P$15,2,0)</f>
        <v>May</v>
      </c>
      <c r="K3184" s="6">
        <f>YEAR(Tabla7[[#This Row],[Fecha del movimiento]])</f>
        <v>2018</v>
      </c>
    </row>
    <row r="3185" spans="2:11" x14ac:dyDescent="0.2">
      <c r="B3185" s="8">
        <v>43318</v>
      </c>
      <c r="C3185" s="6" t="s">
        <v>3969</v>
      </c>
      <c r="D3185" s="6">
        <v>300561</v>
      </c>
      <c r="E3185" s="6" t="s">
        <v>129</v>
      </c>
      <c r="F3185" s="6" t="s">
        <v>21</v>
      </c>
      <c r="G3185" s="6" t="s">
        <v>13</v>
      </c>
      <c r="H3185" s="6" t="s">
        <v>917</v>
      </c>
      <c r="I3185" s="6">
        <v>-6</v>
      </c>
      <c r="J3185" s="13" t="str">
        <f>VLOOKUP(MONTH(Tabla7[[#This Row],[Fecha del movimiento]]),Tablas!$O$4:$P$15,2,0)</f>
        <v>Ago</v>
      </c>
      <c r="K3185" s="6">
        <f>YEAR(Tabla7[[#This Row],[Fecha del movimiento]])</f>
        <v>2018</v>
      </c>
    </row>
    <row r="3186" spans="2:11" x14ac:dyDescent="0.2">
      <c r="B3186" s="8">
        <v>43232</v>
      </c>
      <c r="C3186" s="6" t="s">
        <v>3970</v>
      </c>
      <c r="D3186" s="6">
        <v>300933</v>
      </c>
      <c r="E3186" s="6" t="s">
        <v>141</v>
      </c>
      <c r="F3186" s="6" t="s">
        <v>21</v>
      </c>
      <c r="G3186" s="6" t="s">
        <v>2</v>
      </c>
      <c r="H3186" s="6" t="s">
        <v>917</v>
      </c>
      <c r="I3186" s="6">
        <v>-11</v>
      </c>
      <c r="J3186" s="13" t="str">
        <f>VLOOKUP(MONTH(Tabla7[[#This Row],[Fecha del movimiento]]),Tablas!$O$4:$P$15,2,0)</f>
        <v>May</v>
      </c>
      <c r="K3186" s="6">
        <f>YEAR(Tabla7[[#This Row],[Fecha del movimiento]])</f>
        <v>2018</v>
      </c>
    </row>
    <row r="3187" spans="2:11" x14ac:dyDescent="0.2">
      <c r="B3187" s="8">
        <v>43301</v>
      </c>
      <c r="C3187" s="6" t="s">
        <v>3971</v>
      </c>
      <c r="D3187" s="6">
        <v>300925</v>
      </c>
      <c r="E3187" s="6" t="s">
        <v>147</v>
      </c>
      <c r="F3187" s="6" t="s">
        <v>21</v>
      </c>
      <c r="G3187" s="6" t="s">
        <v>10</v>
      </c>
      <c r="H3187" s="6" t="s">
        <v>923</v>
      </c>
      <c r="I3187" s="6">
        <v>14</v>
      </c>
      <c r="J3187" s="13" t="str">
        <f>VLOOKUP(MONTH(Tabla7[[#This Row],[Fecha del movimiento]]),Tablas!$O$4:$P$15,2,0)</f>
        <v>Jul</v>
      </c>
      <c r="K3187" s="6">
        <f>YEAR(Tabla7[[#This Row],[Fecha del movimiento]])</f>
        <v>2018</v>
      </c>
    </row>
    <row r="3188" spans="2:11" x14ac:dyDescent="0.2">
      <c r="B3188" s="8">
        <v>43216</v>
      </c>
      <c r="C3188" s="6" t="s">
        <v>3972</v>
      </c>
      <c r="D3188" s="6">
        <v>300079</v>
      </c>
      <c r="E3188" s="6" t="s">
        <v>781</v>
      </c>
      <c r="F3188" s="6" t="s">
        <v>21</v>
      </c>
      <c r="G3188" s="6" t="s">
        <v>9</v>
      </c>
      <c r="H3188" s="6" t="s">
        <v>917</v>
      </c>
      <c r="I3188" s="6">
        <v>-20</v>
      </c>
      <c r="J3188" s="13" t="str">
        <f>VLOOKUP(MONTH(Tabla7[[#This Row],[Fecha del movimiento]]),Tablas!$O$4:$P$15,2,0)</f>
        <v>Abr</v>
      </c>
      <c r="K3188" s="6">
        <f>YEAR(Tabla7[[#This Row],[Fecha del movimiento]])</f>
        <v>2018</v>
      </c>
    </row>
    <row r="3189" spans="2:11" x14ac:dyDescent="0.2">
      <c r="B3189" s="8">
        <v>43247</v>
      </c>
      <c r="C3189" s="6" t="s">
        <v>3973</v>
      </c>
      <c r="D3189" s="6">
        <v>300156</v>
      </c>
      <c r="E3189" s="6" t="s">
        <v>749</v>
      </c>
      <c r="F3189" s="6" t="s">
        <v>21</v>
      </c>
      <c r="G3189" s="6" t="s">
        <v>6</v>
      </c>
      <c r="H3189" s="6" t="s">
        <v>917</v>
      </c>
      <c r="I3189" s="6">
        <v>-13</v>
      </c>
      <c r="J3189" s="13" t="str">
        <f>VLOOKUP(MONTH(Tabla7[[#This Row],[Fecha del movimiento]]),Tablas!$O$4:$P$15,2,0)</f>
        <v>May</v>
      </c>
      <c r="K3189" s="6">
        <f>YEAR(Tabla7[[#This Row],[Fecha del movimiento]])</f>
        <v>2018</v>
      </c>
    </row>
    <row r="3190" spans="2:11" x14ac:dyDescent="0.2">
      <c r="B3190" s="8">
        <v>43122</v>
      </c>
      <c r="C3190" s="6" t="s">
        <v>3974</v>
      </c>
      <c r="D3190" s="6">
        <v>301019</v>
      </c>
      <c r="E3190" s="6" t="s">
        <v>58</v>
      </c>
      <c r="F3190" s="6" t="s">
        <v>21</v>
      </c>
      <c r="G3190" s="6" t="s">
        <v>2</v>
      </c>
      <c r="H3190" s="6" t="s">
        <v>923</v>
      </c>
      <c r="I3190" s="6">
        <v>16</v>
      </c>
      <c r="J3190" s="13" t="str">
        <f>VLOOKUP(MONTH(Tabla7[[#This Row],[Fecha del movimiento]]),Tablas!$O$4:$P$15,2,0)</f>
        <v>Ene</v>
      </c>
      <c r="K3190" s="6">
        <f>YEAR(Tabla7[[#This Row],[Fecha del movimiento]])</f>
        <v>2018</v>
      </c>
    </row>
    <row r="3191" spans="2:11" x14ac:dyDescent="0.2">
      <c r="B3191" s="8">
        <v>43242</v>
      </c>
      <c r="C3191" s="6" t="s">
        <v>3975</v>
      </c>
      <c r="D3191" s="6">
        <v>300521</v>
      </c>
      <c r="E3191" s="6" t="s">
        <v>506</v>
      </c>
      <c r="F3191" s="6" t="s">
        <v>21</v>
      </c>
      <c r="G3191" s="6" t="s">
        <v>7</v>
      </c>
      <c r="H3191" s="6" t="s">
        <v>917</v>
      </c>
      <c r="I3191" s="6">
        <v>-18</v>
      </c>
      <c r="J3191" s="13" t="str">
        <f>VLOOKUP(MONTH(Tabla7[[#This Row],[Fecha del movimiento]]),Tablas!$O$4:$P$15,2,0)</f>
        <v>May</v>
      </c>
      <c r="K3191" s="6">
        <f>YEAR(Tabla7[[#This Row],[Fecha del movimiento]])</f>
        <v>2018</v>
      </c>
    </row>
    <row r="3192" spans="2:11" x14ac:dyDescent="0.2">
      <c r="B3192" s="8">
        <v>43256</v>
      </c>
      <c r="C3192" s="6" t="s">
        <v>3976</v>
      </c>
      <c r="D3192" s="6">
        <v>300107</v>
      </c>
      <c r="E3192" s="6" t="s">
        <v>537</v>
      </c>
      <c r="F3192" s="6" t="s">
        <v>21</v>
      </c>
      <c r="G3192" s="6" t="s">
        <v>4</v>
      </c>
      <c r="H3192" s="6" t="s">
        <v>923</v>
      </c>
      <c r="I3192" s="6">
        <v>19</v>
      </c>
      <c r="J3192" s="13" t="str">
        <f>VLOOKUP(MONTH(Tabla7[[#This Row],[Fecha del movimiento]]),Tablas!$O$4:$P$15,2,0)</f>
        <v>Jun</v>
      </c>
      <c r="K3192" s="6">
        <f>YEAR(Tabla7[[#This Row],[Fecha del movimiento]])</f>
        <v>2018</v>
      </c>
    </row>
    <row r="3193" spans="2:11" x14ac:dyDescent="0.2">
      <c r="B3193" s="8">
        <v>43135</v>
      </c>
      <c r="C3193" s="6" t="s">
        <v>3977</v>
      </c>
      <c r="D3193" s="6">
        <v>301037</v>
      </c>
      <c r="E3193" s="6" t="s">
        <v>42</v>
      </c>
      <c r="F3193" s="6" t="s">
        <v>21</v>
      </c>
      <c r="G3193" s="6" t="s">
        <v>4</v>
      </c>
      <c r="H3193" s="6" t="s">
        <v>917</v>
      </c>
      <c r="I3193" s="6">
        <v>-12</v>
      </c>
      <c r="J3193" s="13" t="str">
        <f>VLOOKUP(MONTH(Tabla7[[#This Row],[Fecha del movimiento]]),Tablas!$O$4:$P$15,2,0)</f>
        <v>Feb</v>
      </c>
      <c r="K3193" s="6">
        <f>YEAR(Tabla7[[#This Row],[Fecha del movimiento]])</f>
        <v>2018</v>
      </c>
    </row>
    <row r="3194" spans="2:11" x14ac:dyDescent="0.2">
      <c r="B3194" s="8">
        <v>43317</v>
      </c>
      <c r="C3194" s="6" t="s">
        <v>3978</v>
      </c>
      <c r="D3194" s="6">
        <v>300089</v>
      </c>
      <c r="E3194" s="6" t="s">
        <v>778</v>
      </c>
      <c r="F3194" s="6" t="s">
        <v>21</v>
      </c>
      <c r="G3194" s="6" t="s">
        <v>9</v>
      </c>
      <c r="H3194" s="6" t="s">
        <v>917</v>
      </c>
      <c r="I3194" s="6">
        <v>-13</v>
      </c>
      <c r="J3194" s="13" t="str">
        <f>VLOOKUP(MONTH(Tabla7[[#This Row],[Fecha del movimiento]]),Tablas!$O$4:$P$15,2,0)</f>
        <v>Ago</v>
      </c>
      <c r="K3194" s="6">
        <f>YEAR(Tabla7[[#This Row],[Fecha del movimiento]])</f>
        <v>2018</v>
      </c>
    </row>
    <row r="3195" spans="2:11" x14ac:dyDescent="0.2">
      <c r="B3195" s="8">
        <v>43112</v>
      </c>
      <c r="C3195" s="6" t="s">
        <v>3979</v>
      </c>
      <c r="D3195" s="6">
        <v>301043</v>
      </c>
      <c r="E3195" s="6" t="s">
        <v>36</v>
      </c>
      <c r="F3195" s="6" t="s">
        <v>21</v>
      </c>
      <c r="G3195" s="6" t="s">
        <v>2</v>
      </c>
      <c r="H3195" s="6" t="s">
        <v>923</v>
      </c>
      <c r="I3195" s="6">
        <v>14</v>
      </c>
      <c r="J3195" s="13" t="str">
        <f>VLOOKUP(MONTH(Tabla7[[#This Row],[Fecha del movimiento]]),Tablas!$O$4:$P$15,2,0)</f>
        <v>Ene</v>
      </c>
      <c r="K3195" s="6">
        <f>YEAR(Tabla7[[#This Row],[Fecha del movimiento]])</f>
        <v>2018</v>
      </c>
    </row>
    <row r="3196" spans="2:11" x14ac:dyDescent="0.2">
      <c r="B3196" s="8">
        <v>43135</v>
      </c>
      <c r="C3196" s="6" t="s">
        <v>1796</v>
      </c>
      <c r="D3196" s="6">
        <v>300971</v>
      </c>
      <c r="E3196" s="6" t="s">
        <v>104</v>
      </c>
      <c r="F3196" s="6" t="s">
        <v>21</v>
      </c>
      <c r="G3196" s="6" t="s">
        <v>10</v>
      </c>
      <c r="H3196" s="6" t="s">
        <v>917</v>
      </c>
      <c r="I3196" s="6">
        <v>-6</v>
      </c>
      <c r="J3196" s="13" t="str">
        <f>VLOOKUP(MONTH(Tabla7[[#This Row],[Fecha del movimiento]]),Tablas!$O$4:$P$15,2,0)</f>
        <v>Feb</v>
      </c>
      <c r="K3196" s="6">
        <f>YEAR(Tabla7[[#This Row],[Fecha del movimiento]])</f>
        <v>2018</v>
      </c>
    </row>
    <row r="3197" spans="2:11" x14ac:dyDescent="0.2">
      <c r="B3197" s="8">
        <v>43124</v>
      </c>
      <c r="C3197" s="6" t="s">
        <v>3980</v>
      </c>
      <c r="D3197" s="6">
        <v>300245</v>
      </c>
      <c r="E3197" s="6" t="s">
        <v>698</v>
      </c>
      <c r="F3197" s="6" t="s">
        <v>21</v>
      </c>
      <c r="G3197" s="6" t="s">
        <v>12</v>
      </c>
      <c r="H3197" s="6" t="s">
        <v>917</v>
      </c>
      <c r="I3197" s="6">
        <v>-17</v>
      </c>
      <c r="J3197" s="13" t="str">
        <f>VLOOKUP(MONTH(Tabla7[[#This Row],[Fecha del movimiento]]),Tablas!$O$4:$P$15,2,0)</f>
        <v>Ene</v>
      </c>
      <c r="K3197" s="6">
        <f>YEAR(Tabla7[[#This Row],[Fecha del movimiento]])</f>
        <v>2018</v>
      </c>
    </row>
    <row r="3198" spans="2:11" x14ac:dyDescent="0.2">
      <c r="B3198" s="8">
        <v>43150</v>
      </c>
      <c r="C3198" s="6" t="s">
        <v>3981</v>
      </c>
      <c r="D3198" s="6">
        <v>300227</v>
      </c>
      <c r="E3198" s="6" t="s">
        <v>640</v>
      </c>
      <c r="F3198" s="6" t="s">
        <v>21</v>
      </c>
      <c r="G3198" s="6" t="s">
        <v>13</v>
      </c>
      <c r="H3198" s="6" t="s">
        <v>923</v>
      </c>
      <c r="I3198" s="6">
        <v>18</v>
      </c>
      <c r="J3198" s="13" t="str">
        <f>VLOOKUP(MONTH(Tabla7[[#This Row],[Fecha del movimiento]]),Tablas!$O$4:$P$15,2,0)</f>
        <v>Feb</v>
      </c>
      <c r="K3198" s="6">
        <f>YEAR(Tabla7[[#This Row],[Fecha del movimiento]])</f>
        <v>2018</v>
      </c>
    </row>
    <row r="3199" spans="2:11" x14ac:dyDescent="0.2">
      <c r="B3199" s="8">
        <v>43337</v>
      </c>
      <c r="C3199" s="6" t="s">
        <v>3982</v>
      </c>
      <c r="D3199" s="6">
        <v>300916</v>
      </c>
      <c r="E3199" s="6" t="s">
        <v>156</v>
      </c>
      <c r="F3199" s="6" t="s">
        <v>21</v>
      </c>
      <c r="G3199" s="6" t="s">
        <v>10</v>
      </c>
      <c r="H3199" s="6" t="s">
        <v>923</v>
      </c>
      <c r="I3199" s="6">
        <v>12</v>
      </c>
      <c r="J3199" s="13" t="str">
        <f>VLOOKUP(MONTH(Tabla7[[#This Row],[Fecha del movimiento]]),Tablas!$O$4:$P$15,2,0)</f>
        <v>Ago</v>
      </c>
      <c r="K3199" s="6">
        <f>YEAR(Tabla7[[#This Row],[Fecha del movimiento]])</f>
        <v>2018</v>
      </c>
    </row>
    <row r="3200" spans="2:11" x14ac:dyDescent="0.2">
      <c r="B3200" s="8">
        <v>43331</v>
      </c>
      <c r="C3200" s="6" t="s">
        <v>3983</v>
      </c>
      <c r="D3200" s="6">
        <v>300850</v>
      </c>
      <c r="E3200" s="6" t="s">
        <v>220</v>
      </c>
      <c r="F3200" s="6" t="s">
        <v>21</v>
      </c>
      <c r="G3200" s="6" t="s">
        <v>7</v>
      </c>
      <c r="H3200" s="6" t="s">
        <v>923</v>
      </c>
      <c r="I3200" s="6">
        <v>12</v>
      </c>
      <c r="J3200" s="13" t="str">
        <f>VLOOKUP(MONTH(Tabla7[[#This Row],[Fecha del movimiento]]),Tablas!$O$4:$P$15,2,0)</f>
        <v>Ago</v>
      </c>
      <c r="K3200" s="6">
        <f>YEAR(Tabla7[[#This Row],[Fecha del movimiento]])</f>
        <v>2018</v>
      </c>
    </row>
    <row r="3201" spans="2:11" x14ac:dyDescent="0.2">
      <c r="B3201" s="8">
        <v>43179</v>
      </c>
      <c r="C3201" s="6" t="s">
        <v>3007</v>
      </c>
      <c r="D3201" s="6">
        <v>300828</v>
      </c>
      <c r="E3201" s="6" t="s">
        <v>241</v>
      </c>
      <c r="F3201" s="6" t="s">
        <v>21</v>
      </c>
      <c r="G3201" s="6" t="s">
        <v>7</v>
      </c>
      <c r="H3201" s="6" t="s">
        <v>923</v>
      </c>
      <c r="I3201" s="6">
        <v>11</v>
      </c>
      <c r="J3201" s="13" t="str">
        <f>VLOOKUP(MONTH(Tabla7[[#This Row],[Fecha del movimiento]]),Tablas!$O$4:$P$15,2,0)</f>
        <v>Mar</v>
      </c>
      <c r="K3201" s="6">
        <f>YEAR(Tabla7[[#This Row],[Fecha del movimiento]])</f>
        <v>2018</v>
      </c>
    </row>
    <row r="3202" spans="2:11" x14ac:dyDescent="0.2">
      <c r="B3202" s="8">
        <v>43309</v>
      </c>
      <c r="C3202" s="6" t="s">
        <v>3984</v>
      </c>
      <c r="D3202" s="6">
        <v>300766</v>
      </c>
      <c r="E3202" s="6" t="s">
        <v>297</v>
      </c>
      <c r="F3202" s="6" t="s">
        <v>21</v>
      </c>
      <c r="G3202" s="6" t="s">
        <v>10</v>
      </c>
      <c r="H3202" s="6" t="s">
        <v>923</v>
      </c>
      <c r="I3202" s="6">
        <v>16</v>
      </c>
      <c r="J3202" s="13" t="str">
        <f>VLOOKUP(MONTH(Tabla7[[#This Row],[Fecha del movimiento]]),Tablas!$O$4:$P$15,2,0)</f>
        <v>Jul</v>
      </c>
      <c r="K3202" s="6">
        <f>YEAR(Tabla7[[#This Row],[Fecha del movimiento]])</f>
        <v>2018</v>
      </c>
    </row>
    <row r="3203" spans="2:11" x14ac:dyDescent="0.2">
      <c r="B3203" s="8">
        <v>43210</v>
      </c>
      <c r="C3203" s="6" t="s">
        <v>3985</v>
      </c>
      <c r="D3203" s="6">
        <v>300230</v>
      </c>
      <c r="E3203" s="6" t="s">
        <v>708</v>
      </c>
      <c r="F3203" s="6" t="s">
        <v>21</v>
      </c>
      <c r="G3203" s="6" t="s">
        <v>6</v>
      </c>
      <c r="H3203" s="6" t="s">
        <v>917</v>
      </c>
      <c r="I3203" s="6">
        <v>-12</v>
      </c>
      <c r="J3203" s="13" t="str">
        <f>VLOOKUP(MONTH(Tabla7[[#This Row],[Fecha del movimiento]]),Tablas!$O$4:$P$15,2,0)</f>
        <v>Abr</v>
      </c>
      <c r="K3203" s="6">
        <f>YEAR(Tabla7[[#This Row],[Fecha del movimiento]])</f>
        <v>2018</v>
      </c>
    </row>
    <row r="3204" spans="2:11" x14ac:dyDescent="0.2">
      <c r="B3204" s="8">
        <v>43205</v>
      </c>
      <c r="C3204" s="6" t="s">
        <v>3986</v>
      </c>
      <c r="D3204" s="6">
        <v>301055</v>
      </c>
      <c r="E3204" s="6" t="s">
        <v>24</v>
      </c>
      <c r="F3204" s="6" t="s">
        <v>21</v>
      </c>
      <c r="G3204" s="6" t="s">
        <v>13</v>
      </c>
      <c r="H3204" s="6" t="s">
        <v>923</v>
      </c>
      <c r="I3204" s="6">
        <v>14</v>
      </c>
      <c r="J3204" s="13" t="str">
        <f>VLOOKUP(MONTH(Tabla7[[#This Row],[Fecha del movimiento]]),Tablas!$O$4:$P$15,2,0)</f>
        <v>Abr</v>
      </c>
      <c r="K3204" s="6">
        <f>YEAR(Tabla7[[#This Row],[Fecha del movimiento]])</f>
        <v>2018</v>
      </c>
    </row>
    <row r="3205" spans="2:11" x14ac:dyDescent="0.2">
      <c r="B3205" s="8">
        <v>43151</v>
      </c>
      <c r="C3205" s="6" t="s">
        <v>3987</v>
      </c>
      <c r="D3205" s="6">
        <v>300170</v>
      </c>
      <c r="E3205" s="6" t="s">
        <v>745</v>
      </c>
      <c r="F3205" s="6" t="s">
        <v>21</v>
      </c>
      <c r="G3205" s="6" t="s">
        <v>11</v>
      </c>
      <c r="H3205" s="6" t="s">
        <v>917</v>
      </c>
      <c r="I3205" s="6">
        <v>-11</v>
      </c>
      <c r="J3205" s="13" t="str">
        <f>VLOOKUP(MONTH(Tabla7[[#This Row],[Fecha del movimiento]]),Tablas!$O$4:$P$15,2,0)</f>
        <v>Feb</v>
      </c>
      <c r="K3205" s="6">
        <f>YEAR(Tabla7[[#This Row],[Fecha del movimiento]])</f>
        <v>2018</v>
      </c>
    </row>
    <row r="3206" spans="2:11" x14ac:dyDescent="0.2">
      <c r="B3206" s="8">
        <v>43322</v>
      </c>
      <c r="C3206" s="6" t="s">
        <v>3988</v>
      </c>
      <c r="D3206" s="6">
        <v>300829</v>
      </c>
      <c r="E3206" s="6" t="s">
        <v>240</v>
      </c>
      <c r="F3206" s="6" t="s">
        <v>21</v>
      </c>
      <c r="G3206" s="6" t="s">
        <v>2</v>
      </c>
      <c r="H3206" s="6" t="s">
        <v>923</v>
      </c>
      <c r="I3206" s="6">
        <v>11</v>
      </c>
      <c r="J3206" s="13" t="str">
        <f>VLOOKUP(MONTH(Tabla7[[#This Row],[Fecha del movimiento]]),Tablas!$O$4:$P$15,2,0)</f>
        <v>Ago</v>
      </c>
      <c r="K3206" s="6">
        <f>YEAR(Tabla7[[#This Row],[Fecha del movimiento]])</f>
        <v>2018</v>
      </c>
    </row>
    <row r="3207" spans="2:11" x14ac:dyDescent="0.2">
      <c r="B3207" s="8">
        <v>43286</v>
      </c>
      <c r="C3207" s="6" t="s">
        <v>3989</v>
      </c>
      <c r="D3207" s="6">
        <v>300134</v>
      </c>
      <c r="E3207" s="6" t="s">
        <v>757</v>
      </c>
      <c r="F3207" s="6" t="s">
        <v>21</v>
      </c>
      <c r="G3207" s="6" t="s">
        <v>9</v>
      </c>
      <c r="H3207" s="6" t="s">
        <v>917</v>
      </c>
      <c r="I3207" s="6">
        <v>-20</v>
      </c>
      <c r="J3207" s="13" t="str">
        <f>VLOOKUP(MONTH(Tabla7[[#This Row],[Fecha del movimiento]]),Tablas!$O$4:$P$15,2,0)</f>
        <v>Jul</v>
      </c>
      <c r="K3207" s="6">
        <f>YEAR(Tabla7[[#This Row],[Fecha del movimiento]])</f>
        <v>2018</v>
      </c>
    </row>
    <row r="3208" spans="2:11" x14ac:dyDescent="0.2">
      <c r="B3208" s="8">
        <v>43167</v>
      </c>
      <c r="C3208" s="6" t="s">
        <v>3990</v>
      </c>
      <c r="D3208" s="6">
        <v>300743</v>
      </c>
      <c r="E3208" s="6" t="s">
        <v>317</v>
      </c>
      <c r="F3208" s="6" t="s">
        <v>21</v>
      </c>
      <c r="G3208" s="6" t="s">
        <v>2</v>
      </c>
      <c r="H3208" s="6" t="s">
        <v>923</v>
      </c>
      <c r="I3208" s="6">
        <v>14</v>
      </c>
      <c r="J3208" s="13" t="str">
        <f>VLOOKUP(MONTH(Tabla7[[#This Row],[Fecha del movimiento]]),Tablas!$O$4:$P$15,2,0)</f>
        <v>Mar</v>
      </c>
      <c r="K3208" s="6">
        <f>YEAR(Tabla7[[#This Row],[Fecha del movimiento]])</f>
        <v>2018</v>
      </c>
    </row>
    <row r="3209" spans="2:11" x14ac:dyDescent="0.2">
      <c r="B3209" s="8">
        <v>43293</v>
      </c>
      <c r="C3209" s="6" t="s">
        <v>3991</v>
      </c>
      <c r="D3209" s="6">
        <v>300215</v>
      </c>
      <c r="E3209" s="6" t="s">
        <v>718</v>
      </c>
      <c r="F3209" s="6" t="s">
        <v>21</v>
      </c>
      <c r="G3209" s="6" t="s">
        <v>13</v>
      </c>
      <c r="H3209" s="6" t="s">
        <v>917</v>
      </c>
      <c r="I3209" s="6">
        <v>-7</v>
      </c>
      <c r="J3209" s="13" t="str">
        <f>VLOOKUP(MONTH(Tabla7[[#This Row],[Fecha del movimiento]]),Tablas!$O$4:$P$15,2,0)</f>
        <v>Jul</v>
      </c>
      <c r="K3209" s="6">
        <f>YEAR(Tabla7[[#This Row],[Fecha del movimiento]])</f>
        <v>2018</v>
      </c>
    </row>
    <row r="3210" spans="2:11" x14ac:dyDescent="0.2">
      <c r="B3210" s="8">
        <v>43141</v>
      </c>
      <c r="C3210" s="6" t="s">
        <v>3992</v>
      </c>
      <c r="D3210" s="6">
        <v>300757</v>
      </c>
      <c r="E3210" s="6" t="s">
        <v>306</v>
      </c>
      <c r="F3210" s="6" t="s">
        <v>21</v>
      </c>
      <c r="G3210" s="6" t="s">
        <v>11</v>
      </c>
      <c r="H3210" s="6" t="s">
        <v>917</v>
      </c>
      <c r="I3210" s="6">
        <v>-15</v>
      </c>
      <c r="J3210" s="13" t="str">
        <f>VLOOKUP(MONTH(Tabla7[[#This Row],[Fecha del movimiento]]),Tablas!$O$4:$P$15,2,0)</f>
        <v>Feb</v>
      </c>
      <c r="K3210" s="6">
        <f>YEAR(Tabla7[[#This Row],[Fecha del movimiento]])</f>
        <v>2018</v>
      </c>
    </row>
    <row r="3211" spans="2:11" x14ac:dyDescent="0.2">
      <c r="B3211" s="8">
        <v>43116</v>
      </c>
      <c r="C3211" s="6" t="s">
        <v>3993</v>
      </c>
      <c r="D3211" s="6">
        <v>300259</v>
      </c>
      <c r="E3211" s="6" t="s">
        <v>689</v>
      </c>
      <c r="F3211" s="6" t="s">
        <v>21</v>
      </c>
      <c r="G3211" s="6" t="s">
        <v>1</v>
      </c>
      <c r="H3211" s="6" t="s">
        <v>917</v>
      </c>
      <c r="I3211" s="6">
        <v>-10</v>
      </c>
      <c r="J3211" s="13" t="str">
        <f>VLOOKUP(MONTH(Tabla7[[#This Row],[Fecha del movimiento]]),Tablas!$O$4:$P$15,2,0)</f>
        <v>Ene</v>
      </c>
      <c r="K3211" s="6">
        <f>YEAR(Tabla7[[#This Row],[Fecha del movimiento]])</f>
        <v>2018</v>
      </c>
    </row>
    <row r="3212" spans="2:11" x14ac:dyDescent="0.2">
      <c r="B3212" s="8">
        <v>43274</v>
      </c>
      <c r="C3212" s="6" t="s">
        <v>3994</v>
      </c>
      <c r="D3212" s="6">
        <v>300270</v>
      </c>
      <c r="E3212" s="6" t="s">
        <v>615</v>
      </c>
      <c r="F3212" s="6" t="s">
        <v>21</v>
      </c>
      <c r="G3212" s="6" t="s">
        <v>12</v>
      </c>
      <c r="H3212" s="6" t="s">
        <v>923</v>
      </c>
      <c r="I3212" s="6">
        <v>15</v>
      </c>
      <c r="J3212" s="13" t="str">
        <f>VLOOKUP(MONTH(Tabla7[[#This Row],[Fecha del movimiento]]),Tablas!$O$4:$P$15,2,0)</f>
        <v>Jun</v>
      </c>
      <c r="K3212" s="6">
        <f>YEAR(Tabla7[[#This Row],[Fecha del movimiento]])</f>
        <v>2018</v>
      </c>
    </row>
    <row r="3213" spans="2:11" x14ac:dyDescent="0.2">
      <c r="B3213" s="8">
        <v>43336</v>
      </c>
      <c r="C3213" s="6" t="s">
        <v>3995</v>
      </c>
      <c r="D3213" s="6">
        <v>300385</v>
      </c>
      <c r="E3213" s="6" t="s">
        <v>605</v>
      </c>
      <c r="F3213" s="6" t="s">
        <v>21</v>
      </c>
      <c r="G3213" s="6" t="s">
        <v>12</v>
      </c>
      <c r="H3213" s="6" t="s">
        <v>917</v>
      </c>
      <c r="I3213" s="6">
        <v>-14</v>
      </c>
      <c r="J3213" s="13" t="str">
        <f>VLOOKUP(MONTH(Tabla7[[#This Row],[Fecha del movimiento]]),Tablas!$O$4:$P$15,2,0)</f>
        <v>Ago</v>
      </c>
      <c r="K3213" s="6">
        <f>YEAR(Tabla7[[#This Row],[Fecha del movimiento]])</f>
        <v>2018</v>
      </c>
    </row>
    <row r="3214" spans="2:11" x14ac:dyDescent="0.2">
      <c r="B3214" s="8">
        <v>43236</v>
      </c>
      <c r="C3214" s="6" t="s">
        <v>3996</v>
      </c>
      <c r="D3214" s="6">
        <v>300032</v>
      </c>
      <c r="E3214" s="6" t="s">
        <v>691</v>
      </c>
      <c r="F3214" s="6" t="s">
        <v>21</v>
      </c>
      <c r="G3214" s="6" t="s">
        <v>2</v>
      </c>
      <c r="H3214" s="6" t="s">
        <v>923</v>
      </c>
      <c r="I3214" s="6">
        <v>20</v>
      </c>
      <c r="J3214" s="13" t="str">
        <f>VLOOKUP(MONTH(Tabla7[[#This Row],[Fecha del movimiento]]),Tablas!$O$4:$P$15,2,0)</f>
        <v>May</v>
      </c>
      <c r="K3214" s="6">
        <f>YEAR(Tabla7[[#This Row],[Fecha del movimiento]])</f>
        <v>2018</v>
      </c>
    </row>
    <row r="3215" spans="2:11" x14ac:dyDescent="0.2">
      <c r="B3215" s="8">
        <v>43261</v>
      </c>
      <c r="C3215" s="6" t="s">
        <v>2029</v>
      </c>
      <c r="D3215" s="6">
        <v>300242</v>
      </c>
      <c r="E3215" s="6" t="s">
        <v>700</v>
      </c>
      <c r="F3215" s="6" t="s">
        <v>21</v>
      </c>
      <c r="G3215" s="6" t="s">
        <v>13</v>
      </c>
      <c r="H3215" s="6" t="s">
        <v>917</v>
      </c>
      <c r="I3215" s="6">
        <v>-5</v>
      </c>
      <c r="J3215" s="13" t="str">
        <f>VLOOKUP(MONTH(Tabla7[[#This Row],[Fecha del movimiento]]),Tablas!$O$4:$P$15,2,0)</f>
        <v>Jun</v>
      </c>
      <c r="K3215" s="6">
        <f>YEAR(Tabla7[[#This Row],[Fecha del movimiento]])</f>
        <v>2018</v>
      </c>
    </row>
    <row r="3216" spans="2:11" x14ac:dyDescent="0.2">
      <c r="B3216" s="8">
        <v>43301</v>
      </c>
      <c r="C3216" s="6" t="s">
        <v>3997</v>
      </c>
      <c r="D3216" s="6">
        <v>300320</v>
      </c>
      <c r="E3216" s="6" t="s">
        <v>649</v>
      </c>
      <c r="F3216" s="6" t="s">
        <v>21</v>
      </c>
      <c r="G3216" s="6" t="s">
        <v>1</v>
      </c>
      <c r="H3216" s="6" t="s">
        <v>917</v>
      </c>
      <c r="I3216" s="6">
        <v>-9</v>
      </c>
      <c r="J3216" s="13" t="str">
        <f>VLOOKUP(MONTH(Tabla7[[#This Row],[Fecha del movimiento]]),Tablas!$O$4:$P$15,2,0)</f>
        <v>Jul</v>
      </c>
      <c r="K3216" s="6">
        <f>YEAR(Tabla7[[#This Row],[Fecha del movimiento]])</f>
        <v>2018</v>
      </c>
    </row>
    <row r="3217" spans="2:11" x14ac:dyDescent="0.2">
      <c r="B3217" s="8">
        <v>43143</v>
      </c>
      <c r="C3217" s="6" t="s">
        <v>3998</v>
      </c>
      <c r="D3217" s="6">
        <v>300503</v>
      </c>
      <c r="E3217" s="6" t="s">
        <v>520</v>
      </c>
      <c r="F3217" s="6" t="s">
        <v>21</v>
      </c>
      <c r="G3217" s="6" t="s">
        <v>13</v>
      </c>
      <c r="H3217" s="6" t="s">
        <v>917</v>
      </c>
      <c r="I3217" s="6">
        <v>-17</v>
      </c>
      <c r="J3217" s="13" t="str">
        <f>VLOOKUP(MONTH(Tabla7[[#This Row],[Fecha del movimiento]]),Tablas!$O$4:$P$15,2,0)</f>
        <v>Feb</v>
      </c>
      <c r="K3217" s="6">
        <f>YEAR(Tabla7[[#This Row],[Fecha del movimiento]])</f>
        <v>2018</v>
      </c>
    </row>
    <row r="3218" spans="2:11" x14ac:dyDescent="0.2">
      <c r="B3218" s="8">
        <v>43230</v>
      </c>
      <c r="C3218" s="6" t="s">
        <v>3999</v>
      </c>
      <c r="D3218" s="6">
        <v>300778</v>
      </c>
      <c r="E3218" s="6" t="s">
        <v>212</v>
      </c>
      <c r="F3218" s="6" t="s">
        <v>21</v>
      </c>
      <c r="G3218" s="6" t="s">
        <v>11</v>
      </c>
      <c r="H3218" s="6" t="s">
        <v>917</v>
      </c>
      <c r="I3218" s="6">
        <v>-6</v>
      </c>
      <c r="J3218" s="13" t="str">
        <f>VLOOKUP(MONTH(Tabla7[[#This Row],[Fecha del movimiento]]),Tablas!$O$4:$P$15,2,0)</f>
        <v>May</v>
      </c>
      <c r="K3218" s="6">
        <f>YEAR(Tabla7[[#This Row],[Fecha del movimiento]])</f>
        <v>2018</v>
      </c>
    </row>
    <row r="3219" spans="2:11" x14ac:dyDescent="0.2">
      <c r="B3219" s="8">
        <v>43250</v>
      </c>
      <c r="C3219" s="6" t="s">
        <v>4000</v>
      </c>
      <c r="D3219" s="6">
        <v>300625</v>
      </c>
      <c r="E3219" s="6" t="s">
        <v>418</v>
      </c>
      <c r="F3219" s="6" t="s">
        <v>21</v>
      </c>
      <c r="G3219" s="6" t="s">
        <v>6</v>
      </c>
      <c r="H3219" s="6" t="s">
        <v>923</v>
      </c>
      <c r="I3219" s="6">
        <v>18</v>
      </c>
      <c r="J3219" s="13" t="str">
        <f>VLOOKUP(MONTH(Tabla7[[#This Row],[Fecha del movimiento]]),Tablas!$O$4:$P$15,2,0)</f>
        <v>May</v>
      </c>
      <c r="K3219" s="6">
        <f>YEAR(Tabla7[[#This Row],[Fecha del movimiento]])</f>
        <v>2018</v>
      </c>
    </row>
    <row r="3220" spans="2:11" x14ac:dyDescent="0.2">
      <c r="B3220" s="8">
        <v>43273</v>
      </c>
      <c r="C3220" s="6" t="s">
        <v>4001</v>
      </c>
      <c r="D3220" s="6">
        <v>301036</v>
      </c>
      <c r="E3220" s="6" t="s">
        <v>43</v>
      </c>
      <c r="F3220" s="6" t="s">
        <v>21</v>
      </c>
      <c r="G3220" s="6" t="s">
        <v>5</v>
      </c>
      <c r="H3220" s="6" t="s">
        <v>923</v>
      </c>
      <c r="I3220" s="6">
        <v>20</v>
      </c>
      <c r="J3220" s="13" t="str">
        <f>VLOOKUP(MONTH(Tabla7[[#This Row],[Fecha del movimiento]]),Tablas!$O$4:$P$15,2,0)</f>
        <v>Jun</v>
      </c>
      <c r="K3220" s="6">
        <f>YEAR(Tabla7[[#This Row],[Fecha del movimiento]])</f>
        <v>2018</v>
      </c>
    </row>
    <row r="3221" spans="2:11" x14ac:dyDescent="0.2">
      <c r="B3221" s="8">
        <v>43123</v>
      </c>
      <c r="C3221" s="6" t="s">
        <v>4002</v>
      </c>
      <c r="D3221" s="6">
        <v>300580</v>
      </c>
      <c r="E3221" s="6" t="s">
        <v>457</v>
      </c>
      <c r="F3221" s="6" t="s">
        <v>21</v>
      </c>
      <c r="G3221" s="6" t="s">
        <v>3</v>
      </c>
      <c r="H3221" s="6" t="s">
        <v>917</v>
      </c>
      <c r="I3221" s="6">
        <v>-18</v>
      </c>
      <c r="J3221" s="13" t="str">
        <f>VLOOKUP(MONTH(Tabla7[[#This Row],[Fecha del movimiento]]),Tablas!$O$4:$P$15,2,0)</f>
        <v>Ene</v>
      </c>
      <c r="K3221" s="6">
        <f>YEAR(Tabla7[[#This Row],[Fecha del movimiento]])</f>
        <v>2018</v>
      </c>
    </row>
    <row r="3222" spans="2:11" x14ac:dyDescent="0.2">
      <c r="B3222" s="8">
        <v>43119</v>
      </c>
      <c r="C3222" s="6" t="s">
        <v>4003</v>
      </c>
      <c r="D3222" s="6">
        <v>300185</v>
      </c>
      <c r="E3222" s="6" t="s">
        <v>738</v>
      </c>
      <c r="F3222" s="6" t="s">
        <v>21</v>
      </c>
      <c r="G3222" s="6" t="s">
        <v>1</v>
      </c>
      <c r="H3222" s="6" t="s">
        <v>923</v>
      </c>
      <c r="I3222" s="6">
        <v>17</v>
      </c>
      <c r="J3222" s="13" t="str">
        <f>VLOOKUP(MONTH(Tabla7[[#This Row],[Fecha del movimiento]]),Tablas!$O$4:$P$15,2,0)</f>
        <v>Ene</v>
      </c>
      <c r="K3222" s="6">
        <f>YEAR(Tabla7[[#This Row],[Fecha del movimiento]])</f>
        <v>2018</v>
      </c>
    </row>
    <row r="3223" spans="2:11" x14ac:dyDescent="0.2">
      <c r="B3223" s="8">
        <v>43297</v>
      </c>
      <c r="C3223" s="6" t="s">
        <v>4004</v>
      </c>
      <c r="D3223" s="6">
        <v>300639</v>
      </c>
      <c r="E3223" s="6" t="s">
        <v>405</v>
      </c>
      <c r="F3223" s="6" t="s">
        <v>21</v>
      </c>
      <c r="G3223" s="6" t="s">
        <v>1</v>
      </c>
      <c r="H3223" s="6" t="s">
        <v>917</v>
      </c>
      <c r="I3223" s="6">
        <v>-10</v>
      </c>
      <c r="J3223" s="13" t="str">
        <f>VLOOKUP(MONTH(Tabla7[[#This Row],[Fecha del movimiento]]),Tablas!$O$4:$P$15,2,0)</f>
        <v>Jul</v>
      </c>
      <c r="K3223" s="6">
        <f>YEAR(Tabla7[[#This Row],[Fecha del movimiento]])</f>
        <v>2018</v>
      </c>
    </row>
    <row r="3224" spans="2:11" x14ac:dyDescent="0.2">
      <c r="B3224" s="8">
        <v>43177</v>
      </c>
      <c r="C3224" s="6" t="s">
        <v>4005</v>
      </c>
      <c r="D3224" s="6">
        <v>300338</v>
      </c>
      <c r="E3224" s="6" t="s">
        <v>638</v>
      </c>
      <c r="F3224" s="6" t="s">
        <v>21</v>
      </c>
      <c r="G3224" s="6" t="s">
        <v>7</v>
      </c>
      <c r="H3224" s="6" t="s">
        <v>923</v>
      </c>
      <c r="I3224" s="6">
        <v>10</v>
      </c>
      <c r="J3224" s="13" t="str">
        <f>VLOOKUP(MONTH(Tabla7[[#This Row],[Fecha del movimiento]]),Tablas!$O$4:$P$15,2,0)</f>
        <v>Mar</v>
      </c>
      <c r="K3224" s="6">
        <f>YEAR(Tabla7[[#This Row],[Fecha del movimiento]])</f>
        <v>2018</v>
      </c>
    </row>
    <row r="3225" spans="2:11" x14ac:dyDescent="0.2">
      <c r="B3225" s="8">
        <v>43174</v>
      </c>
      <c r="C3225" s="6" t="s">
        <v>4006</v>
      </c>
      <c r="D3225" s="6">
        <v>300403</v>
      </c>
      <c r="E3225" s="6" t="s">
        <v>592</v>
      </c>
      <c r="F3225" s="6" t="s">
        <v>21</v>
      </c>
      <c r="G3225" s="6" t="s">
        <v>2</v>
      </c>
      <c r="H3225" s="6" t="s">
        <v>917</v>
      </c>
      <c r="I3225" s="6">
        <v>-6</v>
      </c>
      <c r="J3225" s="13" t="str">
        <f>VLOOKUP(MONTH(Tabla7[[#This Row],[Fecha del movimiento]]),Tablas!$O$4:$P$15,2,0)</f>
        <v>Mar</v>
      </c>
      <c r="K3225" s="6">
        <f>YEAR(Tabla7[[#This Row],[Fecha del movimiento]])</f>
        <v>2018</v>
      </c>
    </row>
    <row r="3226" spans="2:11" x14ac:dyDescent="0.2">
      <c r="B3226" s="8">
        <v>43249</v>
      </c>
      <c r="C3226" s="6" t="s">
        <v>4007</v>
      </c>
      <c r="D3226" s="6">
        <v>300233</v>
      </c>
      <c r="E3226" s="6" t="s">
        <v>705</v>
      </c>
      <c r="F3226" s="6" t="s">
        <v>21</v>
      </c>
      <c r="G3226" s="6" t="s">
        <v>13</v>
      </c>
      <c r="H3226" s="6" t="s">
        <v>917</v>
      </c>
      <c r="I3226" s="6">
        <v>-10</v>
      </c>
      <c r="J3226" s="13" t="str">
        <f>VLOOKUP(MONTH(Tabla7[[#This Row],[Fecha del movimiento]]),Tablas!$O$4:$P$15,2,0)</f>
        <v>May</v>
      </c>
      <c r="K3226" s="6">
        <f>YEAR(Tabla7[[#This Row],[Fecha del movimiento]])</f>
        <v>2018</v>
      </c>
    </row>
    <row r="3227" spans="2:11" x14ac:dyDescent="0.2">
      <c r="B3227" s="8">
        <v>43216</v>
      </c>
      <c r="C3227" s="6" t="s">
        <v>4008</v>
      </c>
      <c r="D3227" s="6">
        <v>300578</v>
      </c>
      <c r="E3227" s="6" t="s">
        <v>215</v>
      </c>
      <c r="F3227" s="6" t="s">
        <v>21</v>
      </c>
      <c r="G3227" s="6" t="s">
        <v>2</v>
      </c>
      <c r="H3227" s="6" t="s">
        <v>917</v>
      </c>
      <c r="I3227" s="6">
        <v>-12</v>
      </c>
      <c r="J3227" s="13" t="str">
        <f>VLOOKUP(MONTH(Tabla7[[#This Row],[Fecha del movimiento]]),Tablas!$O$4:$P$15,2,0)</f>
        <v>Abr</v>
      </c>
      <c r="K3227" s="6">
        <f>YEAR(Tabla7[[#This Row],[Fecha del movimiento]])</f>
        <v>2018</v>
      </c>
    </row>
    <row r="3228" spans="2:11" x14ac:dyDescent="0.2">
      <c r="B3228" s="8">
        <v>43314</v>
      </c>
      <c r="C3228" s="6" t="s">
        <v>4009</v>
      </c>
      <c r="D3228" s="6">
        <v>300264</v>
      </c>
      <c r="E3228" s="6" t="s">
        <v>684</v>
      </c>
      <c r="F3228" s="6" t="s">
        <v>21</v>
      </c>
      <c r="G3228" s="6" t="s">
        <v>13</v>
      </c>
      <c r="H3228" s="6" t="s">
        <v>917</v>
      </c>
      <c r="I3228" s="6">
        <v>-16</v>
      </c>
      <c r="J3228" s="13" t="str">
        <f>VLOOKUP(MONTH(Tabla7[[#This Row],[Fecha del movimiento]]),Tablas!$O$4:$P$15,2,0)</f>
        <v>Ago</v>
      </c>
      <c r="K3228" s="6">
        <f>YEAR(Tabla7[[#This Row],[Fecha del movimiento]])</f>
        <v>2018</v>
      </c>
    </row>
    <row r="3229" spans="2:11" x14ac:dyDescent="0.2">
      <c r="B3229" s="8">
        <v>43286</v>
      </c>
      <c r="C3229" s="6" t="s">
        <v>4010</v>
      </c>
      <c r="D3229" s="6">
        <v>300379</v>
      </c>
      <c r="E3229" s="6" t="s">
        <v>611</v>
      </c>
      <c r="F3229" s="6" t="s">
        <v>21</v>
      </c>
      <c r="G3229" s="6" t="s">
        <v>6</v>
      </c>
      <c r="H3229" s="6" t="s">
        <v>923</v>
      </c>
      <c r="I3229" s="6">
        <v>11</v>
      </c>
      <c r="J3229" s="13" t="str">
        <f>VLOOKUP(MONTH(Tabla7[[#This Row],[Fecha del movimiento]]),Tablas!$O$4:$P$15,2,0)</f>
        <v>Jul</v>
      </c>
      <c r="K3229" s="6">
        <f>YEAR(Tabla7[[#This Row],[Fecha del movimiento]])</f>
        <v>2018</v>
      </c>
    </row>
    <row r="3230" spans="2:11" x14ac:dyDescent="0.2">
      <c r="B3230" s="8">
        <v>43261</v>
      </c>
      <c r="C3230" s="6" t="s">
        <v>4011</v>
      </c>
      <c r="D3230" s="6">
        <v>300997</v>
      </c>
      <c r="E3230" s="6" t="s">
        <v>79</v>
      </c>
      <c r="F3230" s="6" t="s">
        <v>21</v>
      </c>
      <c r="G3230" s="6" t="s">
        <v>7</v>
      </c>
      <c r="H3230" s="6" t="s">
        <v>917</v>
      </c>
      <c r="I3230" s="6">
        <v>-19</v>
      </c>
      <c r="J3230" s="13" t="str">
        <f>VLOOKUP(MONTH(Tabla7[[#This Row],[Fecha del movimiento]]),Tablas!$O$4:$P$15,2,0)</f>
        <v>Jun</v>
      </c>
      <c r="K3230" s="6">
        <f>YEAR(Tabla7[[#This Row],[Fecha del movimiento]])</f>
        <v>2018</v>
      </c>
    </row>
    <row r="3231" spans="2:11" x14ac:dyDescent="0.2">
      <c r="B3231" s="8">
        <v>43180</v>
      </c>
      <c r="C3231" s="6" t="s">
        <v>4012</v>
      </c>
      <c r="D3231" s="6">
        <v>300615</v>
      </c>
      <c r="E3231" s="6" t="s">
        <v>427</v>
      </c>
      <c r="F3231" s="6" t="s">
        <v>21</v>
      </c>
      <c r="G3231" s="6" t="s">
        <v>2</v>
      </c>
      <c r="H3231" s="6" t="s">
        <v>917</v>
      </c>
      <c r="I3231" s="6">
        <v>-6</v>
      </c>
      <c r="J3231" s="13" t="str">
        <f>VLOOKUP(MONTH(Tabla7[[#This Row],[Fecha del movimiento]]),Tablas!$O$4:$P$15,2,0)</f>
        <v>Mar</v>
      </c>
      <c r="K3231" s="6">
        <f>YEAR(Tabla7[[#This Row],[Fecha del movimiento]])</f>
        <v>2018</v>
      </c>
    </row>
    <row r="3232" spans="2:11" x14ac:dyDescent="0.2">
      <c r="B3232" s="8">
        <v>43189</v>
      </c>
      <c r="C3232" s="6" t="s">
        <v>4013</v>
      </c>
      <c r="D3232" s="6">
        <v>300115</v>
      </c>
      <c r="E3232" s="6" t="s">
        <v>691</v>
      </c>
      <c r="F3232" s="6" t="s">
        <v>21</v>
      </c>
      <c r="G3232" s="6" t="s">
        <v>2</v>
      </c>
      <c r="H3232" s="6" t="s">
        <v>917</v>
      </c>
      <c r="I3232" s="6">
        <v>-12</v>
      </c>
      <c r="J3232" s="13" t="str">
        <f>VLOOKUP(MONTH(Tabla7[[#This Row],[Fecha del movimiento]]),Tablas!$O$4:$P$15,2,0)</f>
        <v>Mar</v>
      </c>
      <c r="K3232" s="6">
        <f>YEAR(Tabla7[[#This Row],[Fecha del movimiento]])</f>
        <v>2018</v>
      </c>
    </row>
    <row r="3233" spans="2:11" x14ac:dyDescent="0.2">
      <c r="B3233" s="8">
        <v>43209</v>
      </c>
      <c r="C3233" s="6" t="s">
        <v>4014</v>
      </c>
      <c r="D3233" s="6">
        <v>300888</v>
      </c>
      <c r="E3233" s="6" t="s">
        <v>184</v>
      </c>
      <c r="F3233" s="6" t="s">
        <v>21</v>
      </c>
      <c r="G3233" s="6" t="s">
        <v>2</v>
      </c>
      <c r="H3233" s="6" t="s">
        <v>923</v>
      </c>
      <c r="I3233" s="6">
        <v>12</v>
      </c>
      <c r="J3233" s="13" t="str">
        <f>VLOOKUP(MONTH(Tabla7[[#This Row],[Fecha del movimiento]]),Tablas!$O$4:$P$15,2,0)</f>
        <v>Abr</v>
      </c>
      <c r="K3233" s="6">
        <f>YEAR(Tabla7[[#This Row],[Fecha del movimiento]])</f>
        <v>2018</v>
      </c>
    </row>
    <row r="3234" spans="2:11" x14ac:dyDescent="0.2">
      <c r="B3234" s="8">
        <v>43200</v>
      </c>
      <c r="C3234" s="6" t="s">
        <v>4015</v>
      </c>
      <c r="D3234" s="6">
        <v>300304</v>
      </c>
      <c r="E3234" s="6" t="s">
        <v>660</v>
      </c>
      <c r="F3234" s="6" t="s">
        <v>21</v>
      </c>
      <c r="G3234" s="6" t="s">
        <v>13</v>
      </c>
      <c r="H3234" s="6" t="s">
        <v>923</v>
      </c>
      <c r="I3234" s="6">
        <v>11</v>
      </c>
      <c r="J3234" s="13" t="str">
        <f>VLOOKUP(MONTH(Tabla7[[#This Row],[Fecha del movimiento]]),Tablas!$O$4:$P$15,2,0)</f>
        <v>Abr</v>
      </c>
      <c r="K3234" s="6">
        <f>YEAR(Tabla7[[#This Row],[Fecha del movimiento]])</f>
        <v>2018</v>
      </c>
    </row>
    <row r="3235" spans="2:11" x14ac:dyDescent="0.2">
      <c r="B3235" s="8">
        <v>43306</v>
      </c>
      <c r="C3235" s="6" t="s">
        <v>4016</v>
      </c>
      <c r="D3235" s="6">
        <v>300470</v>
      </c>
      <c r="E3235" s="6" t="s">
        <v>545</v>
      </c>
      <c r="F3235" s="6" t="s">
        <v>21</v>
      </c>
      <c r="G3235" s="6" t="s">
        <v>13</v>
      </c>
      <c r="H3235" s="6" t="s">
        <v>923</v>
      </c>
      <c r="I3235" s="6">
        <v>18</v>
      </c>
      <c r="J3235" s="13" t="str">
        <f>VLOOKUP(MONTH(Tabla7[[#This Row],[Fecha del movimiento]]),Tablas!$O$4:$P$15,2,0)</f>
        <v>Jul</v>
      </c>
      <c r="K3235" s="6">
        <f>YEAR(Tabla7[[#This Row],[Fecha del movimiento]])</f>
        <v>2018</v>
      </c>
    </row>
    <row r="3236" spans="2:11" x14ac:dyDescent="0.2">
      <c r="B3236" s="8">
        <v>43155</v>
      </c>
      <c r="C3236" s="6" t="s">
        <v>4017</v>
      </c>
      <c r="D3236" s="6">
        <v>300611</v>
      </c>
      <c r="E3236" s="6" t="s">
        <v>431</v>
      </c>
      <c r="F3236" s="6" t="s">
        <v>21</v>
      </c>
      <c r="G3236" s="6" t="s">
        <v>1</v>
      </c>
      <c r="H3236" s="6" t="s">
        <v>923</v>
      </c>
      <c r="I3236" s="6">
        <v>18</v>
      </c>
      <c r="J3236" s="13" t="str">
        <f>VLOOKUP(MONTH(Tabla7[[#This Row],[Fecha del movimiento]]),Tablas!$O$4:$P$15,2,0)</f>
        <v>Feb</v>
      </c>
      <c r="K3236" s="6">
        <f>YEAR(Tabla7[[#This Row],[Fecha del movimiento]])</f>
        <v>2018</v>
      </c>
    </row>
    <row r="3237" spans="2:11" x14ac:dyDescent="0.2">
      <c r="B3237" s="8">
        <v>43173</v>
      </c>
      <c r="C3237" s="6" t="s">
        <v>4018</v>
      </c>
      <c r="D3237" s="6">
        <v>300653</v>
      </c>
      <c r="E3237" s="6" t="s">
        <v>269</v>
      </c>
      <c r="F3237" s="6" t="s">
        <v>21</v>
      </c>
      <c r="G3237" s="6" t="s">
        <v>10</v>
      </c>
      <c r="H3237" s="6" t="s">
        <v>923</v>
      </c>
      <c r="I3237" s="6">
        <v>11</v>
      </c>
      <c r="J3237" s="13" t="str">
        <f>VLOOKUP(MONTH(Tabla7[[#This Row],[Fecha del movimiento]]),Tablas!$O$4:$P$15,2,0)</f>
        <v>Mar</v>
      </c>
      <c r="K3237" s="6">
        <f>YEAR(Tabla7[[#This Row],[Fecha del movimiento]])</f>
        <v>2018</v>
      </c>
    </row>
    <row r="3238" spans="2:11" x14ac:dyDescent="0.2">
      <c r="B3238" s="8">
        <v>43141</v>
      </c>
      <c r="C3238" s="6" t="s">
        <v>4019</v>
      </c>
      <c r="D3238" s="6">
        <v>300762</v>
      </c>
      <c r="E3238" s="6" t="s">
        <v>301</v>
      </c>
      <c r="F3238" s="6" t="s">
        <v>21</v>
      </c>
      <c r="G3238" s="6" t="s">
        <v>5</v>
      </c>
      <c r="H3238" s="6" t="s">
        <v>923</v>
      </c>
      <c r="I3238" s="6">
        <v>19</v>
      </c>
      <c r="J3238" s="13" t="str">
        <f>VLOOKUP(MONTH(Tabla7[[#This Row],[Fecha del movimiento]]),Tablas!$O$4:$P$15,2,0)</f>
        <v>Feb</v>
      </c>
      <c r="K3238" s="6">
        <f>YEAR(Tabla7[[#This Row],[Fecha del movimiento]])</f>
        <v>2018</v>
      </c>
    </row>
    <row r="3239" spans="2:11" x14ac:dyDescent="0.2">
      <c r="B3239" s="8">
        <v>43192</v>
      </c>
      <c r="C3239" s="6" t="s">
        <v>4020</v>
      </c>
      <c r="D3239" s="6">
        <v>300166</v>
      </c>
      <c r="E3239" s="6" t="s">
        <v>48</v>
      </c>
      <c r="F3239" s="6" t="s">
        <v>21</v>
      </c>
      <c r="G3239" s="6" t="s">
        <v>2</v>
      </c>
      <c r="H3239" s="6" t="s">
        <v>917</v>
      </c>
      <c r="I3239" s="6">
        <v>-6</v>
      </c>
      <c r="J3239" s="13" t="str">
        <f>VLOOKUP(MONTH(Tabla7[[#This Row],[Fecha del movimiento]]),Tablas!$O$4:$P$15,2,0)</f>
        <v>Abr</v>
      </c>
      <c r="K3239" s="6">
        <f>YEAR(Tabla7[[#This Row],[Fecha del movimiento]])</f>
        <v>2018</v>
      </c>
    </row>
    <row r="3240" spans="2:11" x14ac:dyDescent="0.2">
      <c r="B3240" s="8">
        <v>43170</v>
      </c>
      <c r="C3240" s="6" t="s">
        <v>4021</v>
      </c>
      <c r="D3240" s="6">
        <v>300284</v>
      </c>
      <c r="E3240" s="6" t="s">
        <v>670</v>
      </c>
      <c r="F3240" s="6" t="s">
        <v>21</v>
      </c>
      <c r="G3240" s="6" t="s">
        <v>13</v>
      </c>
      <c r="H3240" s="6" t="s">
        <v>917</v>
      </c>
      <c r="I3240" s="6">
        <v>-6</v>
      </c>
      <c r="J3240" s="13" t="str">
        <f>VLOOKUP(MONTH(Tabla7[[#This Row],[Fecha del movimiento]]),Tablas!$O$4:$P$15,2,0)</f>
        <v>Mar</v>
      </c>
      <c r="K3240" s="6">
        <f>YEAR(Tabla7[[#This Row],[Fecha del movimiento]])</f>
        <v>2018</v>
      </c>
    </row>
    <row r="3241" spans="2:11" x14ac:dyDescent="0.2">
      <c r="B3241" s="8">
        <v>43326</v>
      </c>
      <c r="C3241" s="6" t="s">
        <v>4022</v>
      </c>
      <c r="D3241" s="6">
        <v>300099</v>
      </c>
      <c r="E3241" s="6" t="s">
        <v>657</v>
      </c>
      <c r="F3241" s="6" t="s">
        <v>21</v>
      </c>
      <c r="G3241" s="6" t="s">
        <v>13</v>
      </c>
      <c r="H3241" s="6" t="s">
        <v>917</v>
      </c>
      <c r="I3241" s="6">
        <v>-12</v>
      </c>
      <c r="J3241" s="13" t="str">
        <f>VLOOKUP(MONTH(Tabla7[[#This Row],[Fecha del movimiento]]),Tablas!$O$4:$P$15,2,0)</f>
        <v>Ago</v>
      </c>
      <c r="K3241" s="6">
        <f>YEAR(Tabla7[[#This Row],[Fecha del movimiento]])</f>
        <v>2018</v>
      </c>
    </row>
    <row r="3242" spans="2:11" x14ac:dyDescent="0.2">
      <c r="B3242" s="8">
        <v>43229</v>
      </c>
      <c r="C3242" s="6" t="s">
        <v>4023</v>
      </c>
      <c r="D3242" s="6">
        <v>300495</v>
      </c>
      <c r="E3242" s="6" t="s">
        <v>527</v>
      </c>
      <c r="F3242" s="6" t="s">
        <v>21</v>
      </c>
      <c r="G3242" s="6" t="s">
        <v>4</v>
      </c>
      <c r="H3242" s="6" t="s">
        <v>923</v>
      </c>
      <c r="I3242" s="6">
        <v>15</v>
      </c>
      <c r="J3242" s="13" t="str">
        <f>VLOOKUP(MONTH(Tabla7[[#This Row],[Fecha del movimiento]]),Tablas!$O$4:$P$15,2,0)</f>
        <v>May</v>
      </c>
      <c r="K3242" s="6">
        <f>YEAR(Tabla7[[#This Row],[Fecha del movimiento]])</f>
        <v>2018</v>
      </c>
    </row>
    <row r="3243" spans="2:11" x14ac:dyDescent="0.2">
      <c r="B3243" s="8">
        <v>43101</v>
      </c>
      <c r="C3243" s="6" t="s">
        <v>4024</v>
      </c>
      <c r="D3243" s="6">
        <v>300100</v>
      </c>
      <c r="E3243" s="6" t="s">
        <v>772</v>
      </c>
      <c r="F3243" s="6" t="s">
        <v>21</v>
      </c>
      <c r="G3243" s="6" t="s">
        <v>13</v>
      </c>
      <c r="H3243" s="6" t="s">
        <v>917</v>
      </c>
      <c r="I3243" s="6">
        <v>-13</v>
      </c>
      <c r="J3243" s="13" t="str">
        <f>VLOOKUP(MONTH(Tabla7[[#This Row],[Fecha del movimiento]]),Tablas!$O$4:$P$15,2,0)</f>
        <v>Ene</v>
      </c>
      <c r="K3243" s="6">
        <f>YEAR(Tabla7[[#This Row],[Fecha del movimiento]])</f>
        <v>2018</v>
      </c>
    </row>
    <row r="3244" spans="2:11" x14ac:dyDescent="0.2">
      <c r="B3244" s="8">
        <v>43202</v>
      </c>
      <c r="C3244" s="6" t="s">
        <v>4025</v>
      </c>
      <c r="D3244" s="6">
        <v>300273</v>
      </c>
      <c r="E3244" s="6" t="s">
        <v>679</v>
      </c>
      <c r="F3244" s="6" t="s">
        <v>21</v>
      </c>
      <c r="G3244" s="6" t="s">
        <v>13</v>
      </c>
      <c r="H3244" s="6" t="s">
        <v>917</v>
      </c>
      <c r="I3244" s="6">
        <v>-12</v>
      </c>
      <c r="J3244" s="13" t="str">
        <f>VLOOKUP(MONTH(Tabla7[[#This Row],[Fecha del movimiento]]),Tablas!$O$4:$P$15,2,0)</f>
        <v>Abr</v>
      </c>
      <c r="K3244" s="6">
        <f>YEAR(Tabla7[[#This Row],[Fecha del movimiento]])</f>
        <v>2018</v>
      </c>
    </row>
    <row r="3245" spans="2:11" x14ac:dyDescent="0.2">
      <c r="B3245" s="8">
        <v>43129</v>
      </c>
      <c r="C3245" s="6" t="s">
        <v>4026</v>
      </c>
      <c r="D3245" s="6">
        <v>300961</v>
      </c>
      <c r="E3245" s="6" t="s">
        <v>114</v>
      </c>
      <c r="F3245" s="6" t="s">
        <v>21</v>
      </c>
      <c r="G3245" s="6" t="s">
        <v>5</v>
      </c>
      <c r="H3245" s="6" t="s">
        <v>923</v>
      </c>
      <c r="I3245" s="6">
        <v>15</v>
      </c>
      <c r="J3245" s="13" t="str">
        <f>VLOOKUP(MONTH(Tabla7[[#This Row],[Fecha del movimiento]]),Tablas!$O$4:$P$15,2,0)</f>
        <v>Ene</v>
      </c>
      <c r="K3245" s="6">
        <f>YEAR(Tabla7[[#This Row],[Fecha del movimiento]])</f>
        <v>2018</v>
      </c>
    </row>
    <row r="3246" spans="2:11" x14ac:dyDescent="0.2">
      <c r="B3246" s="8">
        <v>43269</v>
      </c>
      <c r="C3246" s="6" t="s">
        <v>3593</v>
      </c>
      <c r="D3246" s="6">
        <v>300989</v>
      </c>
      <c r="E3246" s="6" t="s">
        <v>87</v>
      </c>
      <c r="F3246" s="6" t="s">
        <v>21</v>
      </c>
      <c r="G3246" s="6" t="s">
        <v>1</v>
      </c>
      <c r="H3246" s="6" t="s">
        <v>923</v>
      </c>
      <c r="I3246" s="6">
        <v>10</v>
      </c>
      <c r="J3246" s="13" t="str">
        <f>VLOOKUP(MONTH(Tabla7[[#This Row],[Fecha del movimiento]]),Tablas!$O$4:$P$15,2,0)</f>
        <v>Jun</v>
      </c>
      <c r="K3246" s="6">
        <f>YEAR(Tabla7[[#This Row],[Fecha del movimiento]])</f>
        <v>2018</v>
      </c>
    </row>
    <row r="3247" spans="2:11" x14ac:dyDescent="0.2">
      <c r="B3247" s="8">
        <v>43119</v>
      </c>
      <c r="C3247" s="6" t="s">
        <v>4027</v>
      </c>
      <c r="D3247" s="6">
        <v>300869</v>
      </c>
      <c r="E3247" s="6" t="s">
        <v>202</v>
      </c>
      <c r="F3247" s="6" t="s">
        <v>21</v>
      </c>
      <c r="G3247" s="6" t="s">
        <v>13</v>
      </c>
      <c r="H3247" s="6" t="s">
        <v>917</v>
      </c>
      <c r="I3247" s="6">
        <v>-13</v>
      </c>
      <c r="J3247" s="13" t="str">
        <f>VLOOKUP(MONTH(Tabla7[[#This Row],[Fecha del movimiento]]),Tablas!$O$4:$P$15,2,0)</f>
        <v>Ene</v>
      </c>
      <c r="K3247" s="6">
        <f>YEAR(Tabla7[[#This Row],[Fecha del movimiento]])</f>
        <v>2018</v>
      </c>
    </row>
    <row r="3248" spans="2:11" x14ac:dyDescent="0.2">
      <c r="B3248" s="8">
        <v>43297</v>
      </c>
      <c r="C3248" s="6" t="s">
        <v>4028</v>
      </c>
      <c r="D3248" s="6">
        <v>300734</v>
      </c>
      <c r="E3248" s="6" t="s">
        <v>300</v>
      </c>
      <c r="F3248" s="6" t="s">
        <v>21</v>
      </c>
      <c r="G3248" s="6" t="s">
        <v>10</v>
      </c>
      <c r="H3248" s="6" t="s">
        <v>917</v>
      </c>
      <c r="I3248" s="6">
        <v>-15</v>
      </c>
      <c r="J3248" s="13" t="str">
        <f>VLOOKUP(MONTH(Tabla7[[#This Row],[Fecha del movimiento]]),Tablas!$O$4:$P$15,2,0)</f>
        <v>Jul</v>
      </c>
      <c r="K3248" s="6">
        <f>YEAR(Tabla7[[#This Row],[Fecha del movimiento]])</f>
        <v>2018</v>
      </c>
    </row>
    <row r="3249" spans="2:11" x14ac:dyDescent="0.2">
      <c r="B3249" s="8">
        <v>43264</v>
      </c>
      <c r="C3249" s="6" t="s">
        <v>4029</v>
      </c>
      <c r="D3249" s="6">
        <v>300343</v>
      </c>
      <c r="E3249" s="6" t="s">
        <v>635</v>
      </c>
      <c r="F3249" s="6" t="s">
        <v>21</v>
      </c>
      <c r="G3249" s="6" t="s">
        <v>13</v>
      </c>
      <c r="H3249" s="6" t="s">
        <v>917</v>
      </c>
      <c r="I3249" s="6">
        <v>-18</v>
      </c>
      <c r="J3249" s="13" t="str">
        <f>VLOOKUP(MONTH(Tabla7[[#This Row],[Fecha del movimiento]]),Tablas!$O$4:$P$15,2,0)</f>
        <v>Jun</v>
      </c>
      <c r="K3249" s="6">
        <f>YEAR(Tabla7[[#This Row],[Fecha del movimiento]])</f>
        <v>2018</v>
      </c>
    </row>
    <row r="3250" spans="2:11" x14ac:dyDescent="0.2">
      <c r="B3250" s="8">
        <v>43252</v>
      </c>
      <c r="C3250" s="6" t="s">
        <v>4030</v>
      </c>
      <c r="D3250" s="6">
        <v>300824</v>
      </c>
      <c r="E3250" s="6" t="s">
        <v>245</v>
      </c>
      <c r="F3250" s="6" t="s">
        <v>21</v>
      </c>
      <c r="G3250" s="6" t="s">
        <v>10</v>
      </c>
      <c r="H3250" s="6" t="s">
        <v>923</v>
      </c>
      <c r="I3250" s="6">
        <v>15</v>
      </c>
      <c r="J3250" s="13" t="str">
        <f>VLOOKUP(MONTH(Tabla7[[#This Row],[Fecha del movimiento]]),Tablas!$O$4:$P$15,2,0)</f>
        <v>Jun</v>
      </c>
      <c r="K3250" s="6">
        <f>YEAR(Tabla7[[#This Row],[Fecha del movimiento]])</f>
        <v>2018</v>
      </c>
    </row>
    <row r="3251" spans="2:11" x14ac:dyDescent="0.2">
      <c r="B3251" s="8">
        <v>43274</v>
      </c>
      <c r="C3251" s="6" t="s">
        <v>4031</v>
      </c>
      <c r="D3251" s="6">
        <v>300209</v>
      </c>
      <c r="E3251" s="6" t="s">
        <v>723</v>
      </c>
      <c r="F3251" s="6" t="s">
        <v>21</v>
      </c>
      <c r="G3251" s="6" t="s">
        <v>6</v>
      </c>
      <c r="H3251" s="6" t="s">
        <v>917</v>
      </c>
      <c r="I3251" s="6">
        <v>-10</v>
      </c>
      <c r="J3251" s="13" t="str">
        <f>VLOOKUP(MONTH(Tabla7[[#This Row],[Fecha del movimiento]]),Tablas!$O$4:$P$15,2,0)</f>
        <v>Jun</v>
      </c>
      <c r="K3251" s="6">
        <f>YEAR(Tabla7[[#This Row],[Fecha del movimiento]])</f>
        <v>2018</v>
      </c>
    </row>
    <row r="3252" spans="2:11" x14ac:dyDescent="0.2">
      <c r="B3252" s="8">
        <v>43112</v>
      </c>
      <c r="C3252" s="6" t="s">
        <v>4032</v>
      </c>
      <c r="D3252" s="6">
        <v>300870</v>
      </c>
      <c r="E3252" s="6" t="s">
        <v>201</v>
      </c>
      <c r="F3252" s="6" t="s">
        <v>21</v>
      </c>
      <c r="G3252" s="6" t="s">
        <v>13</v>
      </c>
      <c r="H3252" s="6" t="s">
        <v>923</v>
      </c>
      <c r="I3252" s="6">
        <v>20</v>
      </c>
      <c r="J3252" s="13" t="str">
        <f>VLOOKUP(MONTH(Tabla7[[#This Row],[Fecha del movimiento]]),Tablas!$O$4:$P$15,2,0)</f>
        <v>Ene</v>
      </c>
      <c r="K3252" s="6">
        <f>YEAR(Tabla7[[#This Row],[Fecha del movimiento]])</f>
        <v>2018</v>
      </c>
    </row>
    <row r="3253" spans="2:11" x14ac:dyDescent="0.2">
      <c r="B3253" s="8">
        <v>43114</v>
      </c>
      <c r="C3253" s="6" t="s">
        <v>4033</v>
      </c>
      <c r="D3253" s="6">
        <v>301015</v>
      </c>
      <c r="E3253" s="6" t="s">
        <v>62</v>
      </c>
      <c r="F3253" s="6" t="s">
        <v>21</v>
      </c>
      <c r="G3253" s="6" t="s">
        <v>3</v>
      </c>
      <c r="H3253" s="6" t="s">
        <v>923</v>
      </c>
      <c r="I3253" s="6">
        <v>12</v>
      </c>
      <c r="J3253" s="13" t="str">
        <f>VLOOKUP(MONTH(Tabla7[[#This Row],[Fecha del movimiento]]),Tablas!$O$4:$P$15,2,0)</f>
        <v>Ene</v>
      </c>
      <c r="K3253" s="6">
        <f>YEAR(Tabla7[[#This Row],[Fecha del movimiento]])</f>
        <v>2018</v>
      </c>
    </row>
    <row r="3254" spans="2:11" x14ac:dyDescent="0.2">
      <c r="B3254" s="8">
        <v>43101</v>
      </c>
      <c r="C3254" s="6" t="s">
        <v>4034</v>
      </c>
      <c r="D3254" s="6">
        <v>300542</v>
      </c>
      <c r="E3254" s="6" t="s">
        <v>486</v>
      </c>
      <c r="F3254" s="6" t="s">
        <v>21</v>
      </c>
      <c r="G3254" s="6" t="s">
        <v>10</v>
      </c>
      <c r="H3254" s="6" t="s">
        <v>917</v>
      </c>
      <c r="I3254" s="6">
        <v>-13</v>
      </c>
      <c r="J3254" s="13" t="str">
        <f>VLOOKUP(MONTH(Tabla7[[#This Row],[Fecha del movimiento]]),Tablas!$O$4:$P$15,2,0)</f>
        <v>Ene</v>
      </c>
      <c r="K3254" s="6">
        <f>YEAR(Tabla7[[#This Row],[Fecha del movimiento]])</f>
        <v>2018</v>
      </c>
    </row>
    <row r="3255" spans="2:11" x14ac:dyDescent="0.2">
      <c r="B3255" s="8">
        <v>43339</v>
      </c>
      <c r="C3255" s="6" t="s">
        <v>4035</v>
      </c>
      <c r="D3255" s="6">
        <v>301049</v>
      </c>
      <c r="E3255" s="6" t="s">
        <v>30</v>
      </c>
      <c r="F3255" s="6" t="s">
        <v>21</v>
      </c>
      <c r="G3255" s="6" t="s">
        <v>2</v>
      </c>
      <c r="H3255" s="6" t="s">
        <v>923</v>
      </c>
      <c r="I3255" s="6">
        <v>19</v>
      </c>
      <c r="J3255" s="13" t="str">
        <f>VLOOKUP(MONTH(Tabla7[[#This Row],[Fecha del movimiento]]),Tablas!$O$4:$P$15,2,0)</f>
        <v>Ago</v>
      </c>
      <c r="K3255" s="6">
        <f>YEAR(Tabla7[[#This Row],[Fecha del movimiento]])</f>
        <v>2018</v>
      </c>
    </row>
    <row r="3256" spans="2:11" x14ac:dyDescent="0.2">
      <c r="B3256" s="8">
        <v>43258</v>
      </c>
      <c r="C3256" s="6" t="s">
        <v>4036</v>
      </c>
      <c r="D3256" s="6">
        <v>300798</v>
      </c>
      <c r="E3256" s="6" t="s">
        <v>268</v>
      </c>
      <c r="F3256" s="6" t="s">
        <v>21</v>
      </c>
      <c r="G3256" s="6" t="s">
        <v>5</v>
      </c>
      <c r="H3256" s="6" t="s">
        <v>917</v>
      </c>
      <c r="I3256" s="6">
        <v>-11</v>
      </c>
      <c r="J3256" s="13" t="str">
        <f>VLOOKUP(MONTH(Tabla7[[#This Row],[Fecha del movimiento]]),Tablas!$O$4:$P$15,2,0)</f>
        <v>Jun</v>
      </c>
      <c r="K3256" s="6">
        <f>YEAR(Tabla7[[#This Row],[Fecha del movimiento]])</f>
        <v>2018</v>
      </c>
    </row>
    <row r="3257" spans="2:11" x14ac:dyDescent="0.2">
      <c r="B3257" s="8">
        <v>43332</v>
      </c>
      <c r="C3257" s="6" t="s">
        <v>4037</v>
      </c>
      <c r="D3257" s="6">
        <v>300638</v>
      </c>
      <c r="E3257" s="6" t="s">
        <v>406</v>
      </c>
      <c r="F3257" s="6" t="s">
        <v>21</v>
      </c>
      <c r="G3257" s="6" t="s">
        <v>1</v>
      </c>
      <c r="H3257" s="6" t="s">
        <v>917</v>
      </c>
      <c r="I3257" s="6">
        <v>-9</v>
      </c>
      <c r="J3257" s="13" t="str">
        <f>VLOOKUP(MONTH(Tabla7[[#This Row],[Fecha del movimiento]]),Tablas!$O$4:$P$15,2,0)</f>
        <v>Ago</v>
      </c>
      <c r="K3257" s="6">
        <f>YEAR(Tabla7[[#This Row],[Fecha del movimiento]])</f>
        <v>2018</v>
      </c>
    </row>
    <row r="3258" spans="2:11" x14ac:dyDescent="0.2">
      <c r="B3258" s="8">
        <v>43256</v>
      </c>
      <c r="C3258" s="6" t="s">
        <v>4038</v>
      </c>
      <c r="D3258" s="6">
        <v>300953</v>
      </c>
      <c r="E3258" s="6" t="s">
        <v>122</v>
      </c>
      <c r="F3258" s="6" t="s">
        <v>21</v>
      </c>
      <c r="G3258" s="6" t="s">
        <v>13</v>
      </c>
      <c r="H3258" s="6" t="s">
        <v>923</v>
      </c>
      <c r="I3258" s="6">
        <v>13</v>
      </c>
      <c r="J3258" s="13" t="str">
        <f>VLOOKUP(MONTH(Tabla7[[#This Row],[Fecha del movimiento]]),Tablas!$O$4:$P$15,2,0)</f>
        <v>Jun</v>
      </c>
      <c r="K3258" s="6">
        <f>YEAR(Tabla7[[#This Row],[Fecha del movimiento]])</f>
        <v>2018</v>
      </c>
    </row>
    <row r="3259" spans="2:11" x14ac:dyDescent="0.2">
      <c r="B3259" s="8">
        <v>43184</v>
      </c>
      <c r="C3259" s="6" t="s">
        <v>4039</v>
      </c>
      <c r="D3259" s="6">
        <v>300951</v>
      </c>
      <c r="E3259" s="6" t="s">
        <v>124</v>
      </c>
      <c r="F3259" s="6" t="s">
        <v>21</v>
      </c>
      <c r="G3259" s="6" t="s">
        <v>7</v>
      </c>
      <c r="H3259" s="6" t="s">
        <v>923</v>
      </c>
      <c r="I3259" s="6">
        <v>12</v>
      </c>
      <c r="J3259" s="13" t="str">
        <f>VLOOKUP(MONTH(Tabla7[[#This Row],[Fecha del movimiento]]),Tablas!$O$4:$P$15,2,0)</f>
        <v>Mar</v>
      </c>
      <c r="K3259" s="6">
        <f>YEAR(Tabla7[[#This Row],[Fecha del movimiento]])</f>
        <v>2018</v>
      </c>
    </row>
    <row r="3260" spans="2:11" x14ac:dyDescent="0.2">
      <c r="B3260" s="8">
        <v>43245</v>
      </c>
      <c r="C3260" s="6" t="s">
        <v>4040</v>
      </c>
      <c r="D3260" s="6">
        <v>300520</v>
      </c>
      <c r="E3260" s="6" t="s">
        <v>507</v>
      </c>
      <c r="F3260" s="6" t="s">
        <v>21</v>
      </c>
      <c r="G3260" s="6" t="s">
        <v>13</v>
      </c>
      <c r="H3260" s="6" t="s">
        <v>917</v>
      </c>
      <c r="I3260" s="6">
        <v>-19</v>
      </c>
      <c r="J3260" s="13" t="str">
        <f>VLOOKUP(MONTH(Tabla7[[#This Row],[Fecha del movimiento]]),Tablas!$O$4:$P$15,2,0)</f>
        <v>May</v>
      </c>
      <c r="K3260" s="6">
        <f>YEAR(Tabla7[[#This Row],[Fecha del movimiento]])</f>
        <v>2018</v>
      </c>
    </row>
    <row r="3261" spans="2:11" x14ac:dyDescent="0.2">
      <c r="B3261" s="8">
        <v>43301</v>
      </c>
      <c r="C3261" s="6" t="s">
        <v>4041</v>
      </c>
      <c r="D3261" s="6">
        <v>300866</v>
      </c>
      <c r="E3261" s="6" t="s">
        <v>205</v>
      </c>
      <c r="F3261" s="6" t="s">
        <v>21</v>
      </c>
      <c r="G3261" s="6" t="s">
        <v>5</v>
      </c>
      <c r="H3261" s="6" t="s">
        <v>917</v>
      </c>
      <c r="I3261" s="6">
        <v>-14</v>
      </c>
      <c r="J3261" s="13" t="str">
        <f>VLOOKUP(MONTH(Tabla7[[#This Row],[Fecha del movimiento]]),Tablas!$O$4:$P$15,2,0)</f>
        <v>Jul</v>
      </c>
      <c r="K3261" s="6">
        <f>YEAR(Tabla7[[#This Row],[Fecha del movimiento]])</f>
        <v>2018</v>
      </c>
    </row>
    <row r="3262" spans="2:11" x14ac:dyDescent="0.2">
      <c r="B3262" s="8">
        <v>43330</v>
      </c>
      <c r="C3262" s="6" t="s">
        <v>4042</v>
      </c>
      <c r="D3262" s="6">
        <v>300053</v>
      </c>
      <c r="E3262" s="6" t="s">
        <v>792</v>
      </c>
      <c r="F3262" s="6" t="s">
        <v>21</v>
      </c>
      <c r="G3262" s="6" t="s">
        <v>6</v>
      </c>
      <c r="H3262" s="6" t="s">
        <v>917</v>
      </c>
      <c r="I3262" s="6">
        <v>-13</v>
      </c>
      <c r="J3262" s="13" t="str">
        <f>VLOOKUP(MONTH(Tabla7[[#This Row],[Fecha del movimiento]]),Tablas!$O$4:$P$15,2,0)</f>
        <v>Ago</v>
      </c>
      <c r="K3262" s="6">
        <f>YEAR(Tabla7[[#This Row],[Fecha del movimiento]])</f>
        <v>2018</v>
      </c>
    </row>
    <row r="3263" spans="2:11" x14ac:dyDescent="0.2">
      <c r="B3263" s="8">
        <v>43209</v>
      </c>
      <c r="C3263" s="6" t="s">
        <v>4043</v>
      </c>
      <c r="D3263" s="6">
        <v>300018</v>
      </c>
      <c r="E3263" s="6" t="s">
        <v>810</v>
      </c>
      <c r="F3263" s="6" t="s">
        <v>21</v>
      </c>
      <c r="G3263" s="6" t="s">
        <v>12</v>
      </c>
      <c r="H3263" s="6" t="s">
        <v>917</v>
      </c>
      <c r="I3263" s="6">
        <v>-7</v>
      </c>
      <c r="J3263" s="13" t="str">
        <f>VLOOKUP(MONTH(Tabla7[[#This Row],[Fecha del movimiento]]),Tablas!$O$4:$P$15,2,0)</f>
        <v>Abr</v>
      </c>
      <c r="K3263" s="6">
        <f>YEAR(Tabla7[[#This Row],[Fecha del movimiento]])</f>
        <v>2018</v>
      </c>
    </row>
    <row r="3264" spans="2:11" x14ac:dyDescent="0.2">
      <c r="B3264" s="8">
        <v>43177</v>
      </c>
      <c r="C3264" s="6" t="s">
        <v>4044</v>
      </c>
      <c r="D3264" s="6">
        <v>300724</v>
      </c>
      <c r="E3264" s="6" t="s">
        <v>334</v>
      </c>
      <c r="F3264" s="6" t="s">
        <v>21</v>
      </c>
      <c r="G3264" s="6" t="s">
        <v>13</v>
      </c>
      <c r="H3264" s="6" t="s">
        <v>923</v>
      </c>
      <c r="I3264" s="6">
        <v>12</v>
      </c>
      <c r="J3264" s="13" t="str">
        <f>VLOOKUP(MONTH(Tabla7[[#This Row],[Fecha del movimiento]]),Tablas!$O$4:$P$15,2,0)</f>
        <v>Mar</v>
      </c>
      <c r="K3264" s="6">
        <f>YEAR(Tabla7[[#This Row],[Fecha del movimiento]])</f>
        <v>2018</v>
      </c>
    </row>
    <row r="3265" spans="2:11" x14ac:dyDescent="0.2">
      <c r="B3265" s="8">
        <v>43111</v>
      </c>
      <c r="C3265" s="6" t="s">
        <v>4045</v>
      </c>
      <c r="D3265" s="6">
        <v>300543</v>
      </c>
      <c r="E3265" s="6" t="s">
        <v>485</v>
      </c>
      <c r="F3265" s="6" t="s">
        <v>21</v>
      </c>
      <c r="G3265" s="6" t="s">
        <v>13</v>
      </c>
      <c r="H3265" s="6" t="s">
        <v>917</v>
      </c>
      <c r="I3265" s="6">
        <v>-18</v>
      </c>
      <c r="J3265" s="13" t="str">
        <f>VLOOKUP(MONTH(Tabla7[[#This Row],[Fecha del movimiento]]),Tablas!$O$4:$P$15,2,0)</f>
        <v>Ene</v>
      </c>
      <c r="K3265" s="6">
        <f>YEAR(Tabla7[[#This Row],[Fecha del movimiento]])</f>
        <v>2018</v>
      </c>
    </row>
    <row r="3266" spans="2:11" x14ac:dyDescent="0.2">
      <c r="B3266" s="8">
        <v>43303</v>
      </c>
      <c r="C3266" s="6" t="s">
        <v>4046</v>
      </c>
      <c r="D3266" s="6">
        <v>300225</v>
      </c>
      <c r="E3266" s="6" t="s">
        <v>712</v>
      </c>
      <c r="F3266" s="6" t="s">
        <v>21</v>
      </c>
      <c r="G3266" s="6" t="s">
        <v>13</v>
      </c>
      <c r="H3266" s="6" t="s">
        <v>923</v>
      </c>
      <c r="I3266" s="6">
        <v>17</v>
      </c>
      <c r="J3266" s="13" t="str">
        <f>VLOOKUP(MONTH(Tabla7[[#This Row],[Fecha del movimiento]]),Tablas!$O$4:$P$15,2,0)</f>
        <v>Jul</v>
      </c>
      <c r="K3266" s="6">
        <f>YEAR(Tabla7[[#This Row],[Fecha del movimiento]])</f>
        <v>2018</v>
      </c>
    </row>
    <row r="3267" spans="2:11" x14ac:dyDescent="0.2">
      <c r="B3267" s="8">
        <v>43259</v>
      </c>
      <c r="C3267" s="6" t="s">
        <v>4047</v>
      </c>
      <c r="D3267" s="6">
        <v>300197</v>
      </c>
      <c r="E3267" s="6" t="s">
        <v>730</v>
      </c>
      <c r="F3267" s="6" t="s">
        <v>21</v>
      </c>
      <c r="G3267" s="6" t="s">
        <v>4</v>
      </c>
      <c r="H3267" s="6" t="s">
        <v>917</v>
      </c>
      <c r="I3267" s="6">
        <v>-19</v>
      </c>
      <c r="J3267" s="13" t="str">
        <f>VLOOKUP(MONTH(Tabla7[[#This Row],[Fecha del movimiento]]),Tablas!$O$4:$P$15,2,0)</f>
        <v>Jun</v>
      </c>
      <c r="K3267" s="6">
        <f>YEAR(Tabla7[[#This Row],[Fecha del movimiento]])</f>
        <v>2018</v>
      </c>
    </row>
    <row r="3268" spans="2:11" x14ac:dyDescent="0.2">
      <c r="B3268" s="8">
        <v>43112</v>
      </c>
      <c r="C3268" s="6" t="s">
        <v>4048</v>
      </c>
      <c r="D3268" s="6">
        <v>300159</v>
      </c>
      <c r="E3268" s="6" t="s">
        <v>98</v>
      </c>
      <c r="F3268" s="6" t="s">
        <v>21</v>
      </c>
      <c r="G3268" s="6" t="s">
        <v>10</v>
      </c>
      <c r="H3268" s="6" t="s">
        <v>917</v>
      </c>
      <c r="I3268" s="6">
        <v>-18</v>
      </c>
      <c r="J3268" s="13" t="str">
        <f>VLOOKUP(MONTH(Tabla7[[#This Row],[Fecha del movimiento]]),Tablas!$O$4:$P$15,2,0)</f>
        <v>Ene</v>
      </c>
      <c r="K3268" s="6">
        <f>YEAR(Tabla7[[#This Row],[Fecha del movimiento]])</f>
        <v>2018</v>
      </c>
    </row>
    <row r="3269" spans="2:11" x14ac:dyDescent="0.2">
      <c r="B3269" s="8">
        <v>43279</v>
      </c>
      <c r="C3269" s="6" t="s">
        <v>4049</v>
      </c>
      <c r="D3269" s="6">
        <v>300158</v>
      </c>
      <c r="E3269" s="6" t="s">
        <v>748</v>
      </c>
      <c r="F3269" s="6" t="s">
        <v>21</v>
      </c>
      <c r="G3269" s="6" t="s">
        <v>2</v>
      </c>
      <c r="H3269" s="6" t="s">
        <v>917</v>
      </c>
      <c r="I3269" s="6">
        <v>-10</v>
      </c>
      <c r="J3269" s="13" t="str">
        <f>VLOOKUP(MONTH(Tabla7[[#This Row],[Fecha del movimiento]]),Tablas!$O$4:$P$15,2,0)</f>
        <v>Jun</v>
      </c>
      <c r="K3269" s="6">
        <f>YEAR(Tabla7[[#This Row],[Fecha del movimiento]])</f>
        <v>2018</v>
      </c>
    </row>
    <row r="3270" spans="2:11" x14ac:dyDescent="0.2">
      <c r="B3270" s="8">
        <v>43341</v>
      </c>
      <c r="C3270" s="6" t="s">
        <v>4050</v>
      </c>
      <c r="D3270" s="6">
        <v>300829</v>
      </c>
      <c r="E3270" s="6" t="s">
        <v>240</v>
      </c>
      <c r="F3270" s="6" t="s">
        <v>21</v>
      </c>
      <c r="G3270" s="6" t="s">
        <v>2</v>
      </c>
      <c r="H3270" s="6" t="s">
        <v>917</v>
      </c>
      <c r="I3270" s="6">
        <v>-16</v>
      </c>
      <c r="J3270" s="13" t="str">
        <f>VLOOKUP(MONTH(Tabla7[[#This Row],[Fecha del movimiento]]),Tablas!$O$4:$P$15,2,0)</f>
        <v>Ago</v>
      </c>
      <c r="K3270" s="6">
        <f>YEAR(Tabla7[[#This Row],[Fecha del movimiento]])</f>
        <v>2018</v>
      </c>
    </row>
    <row r="3271" spans="2:11" x14ac:dyDescent="0.2">
      <c r="B3271" s="8">
        <v>43140</v>
      </c>
      <c r="C3271" s="6" t="s">
        <v>4051</v>
      </c>
      <c r="D3271" s="6">
        <v>300516</v>
      </c>
      <c r="E3271" s="6" t="s">
        <v>232</v>
      </c>
      <c r="F3271" s="6" t="s">
        <v>21</v>
      </c>
      <c r="G3271" s="6" t="s">
        <v>2</v>
      </c>
      <c r="H3271" s="6" t="s">
        <v>923</v>
      </c>
      <c r="I3271" s="6">
        <v>20</v>
      </c>
      <c r="J3271" s="13" t="str">
        <f>VLOOKUP(MONTH(Tabla7[[#This Row],[Fecha del movimiento]]),Tablas!$O$4:$P$15,2,0)</f>
        <v>Feb</v>
      </c>
      <c r="K3271" s="6">
        <f>YEAR(Tabla7[[#This Row],[Fecha del movimiento]])</f>
        <v>2018</v>
      </c>
    </row>
    <row r="3272" spans="2:11" x14ac:dyDescent="0.2">
      <c r="B3272" s="8">
        <v>43342</v>
      </c>
      <c r="C3272" s="6" t="s">
        <v>4052</v>
      </c>
      <c r="D3272" s="6">
        <v>300516</v>
      </c>
      <c r="E3272" s="6" t="s">
        <v>232</v>
      </c>
      <c r="F3272" s="6" t="s">
        <v>21</v>
      </c>
      <c r="G3272" s="6" t="s">
        <v>2</v>
      </c>
      <c r="H3272" s="6" t="s">
        <v>923</v>
      </c>
      <c r="I3272" s="6">
        <v>19</v>
      </c>
      <c r="J3272" s="13" t="str">
        <f>VLOOKUP(MONTH(Tabla7[[#This Row],[Fecha del movimiento]]),Tablas!$O$4:$P$15,2,0)</f>
        <v>Ago</v>
      </c>
      <c r="K3272" s="6">
        <f>YEAR(Tabla7[[#This Row],[Fecha del movimiento]])</f>
        <v>2018</v>
      </c>
    </row>
    <row r="3273" spans="2:11" x14ac:dyDescent="0.2">
      <c r="B3273" s="8">
        <v>43192</v>
      </c>
      <c r="C3273" s="6" t="s">
        <v>4053</v>
      </c>
      <c r="D3273" s="6">
        <v>300726</v>
      </c>
      <c r="E3273" s="6" t="s">
        <v>332</v>
      </c>
      <c r="F3273" s="6" t="s">
        <v>21</v>
      </c>
      <c r="G3273" s="6" t="s">
        <v>3</v>
      </c>
      <c r="H3273" s="6" t="s">
        <v>923</v>
      </c>
      <c r="I3273" s="6">
        <v>17</v>
      </c>
      <c r="J3273" s="13" t="str">
        <f>VLOOKUP(MONTH(Tabla7[[#This Row],[Fecha del movimiento]]),Tablas!$O$4:$P$15,2,0)</f>
        <v>Abr</v>
      </c>
      <c r="K3273" s="6">
        <f>YEAR(Tabla7[[#This Row],[Fecha del movimiento]])</f>
        <v>2018</v>
      </c>
    </row>
    <row r="3274" spans="2:11" x14ac:dyDescent="0.2">
      <c r="B3274" s="8">
        <v>43326</v>
      </c>
      <c r="C3274" s="6" t="s">
        <v>4054</v>
      </c>
      <c r="D3274" s="6">
        <v>300942</v>
      </c>
      <c r="E3274" s="6" t="s">
        <v>133</v>
      </c>
      <c r="F3274" s="6" t="s">
        <v>21</v>
      </c>
      <c r="G3274" s="6" t="s">
        <v>2</v>
      </c>
      <c r="H3274" s="6" t="s">
        <v>923</v>
      </c>
      <c r="I3274" s="6">
        <v>12</v>
      </c>
      <c r="J3274" s="13" t="str">
        <f>VLOOKUP(MONTH(Tabla7[[#This Row],[Fecha del movimiento]]),Tablas!$O$4:$P$15,2,0)</f>
        <v>Ago</v>
      </c>
      <c r="K3274" s="6">
        <f>YEAR(Tabla7[[#This Row],[Fecha del movimiento]])</f>
        <v>2018</v>
      </c>
    </row>
    <row r="3275" spans="2:11" x14ac:dyDescent="0.2">
      <c r="B3275" s="8">
        <v>43201</v>
      </c>
      <c r="C3275" s="6" t="s">
        <v>4055</v>
      </c>
      <c r="D3275" s="6">
        <v>300362</v>
      </c>
      <c r="E3275" s="6" t="s">
        <v>620</v>
      </c>
      <c r="F3275" s="6" t="s">
        <v>21</v>
      </c>
      <c r="G3275" s="6" t="s">
        <v>12</v>
      </c>
      <c r="H3275" s="6" t="s">
        <v>917</v>
      </c>
      <c r="I3275" s="6">
        <v>-20</v>
      </c>
      <c r="J3275" s="13" t="str">
        <f>VLOOKUP(MONTH(Tabla7[[#This Row],[Fecha del movimiento]]),Tablas!$O$4:$P$15,2,0)</f>
        <v>Abr</v>
      </c>
      <c r="K3275" s="6">
        <f>YEAR(Tabla7[[#This Row],[Fecha del movimiento]])</f>
        <v>2018</v>
      </c>
    </row>
    <row r="3276" spans="2:11" x14ac:dyDescent="0.2">
      <c r="B3276" s="8">
        <v>43198</v>
      </c>
      <c r="C3276" s="6" t="s">
        <v>4056</v>
      </c>
      <c r="D3276" s="6">
        <v>301012</v>
      </c>
      <c r="E3276" s="6" t="s">
        <v>65</v>
      </c>
      <c r="F3276" s="6" t="s">
        <v>21</v>
      </c>
      <c r="G3276" s="6" t="s">
        <v>7</v>
      </c>
      <c r="H3276" s="6" t="s">
        <v>917</v>
      </c>
      <c r="I3276" s="6">
        <v>-12</v>
      </c>
      <c r="J3276" s="13" t="str">
        <f>VLOOKUP(MONTH(Tabla7[[#This Row],[Fecha del movimiento]]),Tablas!$O$4:$P$15,2,0)</f>
        <v>Abr</v>
      </c>
      <c r="K3276" s="6">
        <f>YEAR(Tabla7[[#This Row],[Fecha del movimiento]])</f>
        <v>2018</v>
      </c>
    </row>
    <row r="3277" spans="2:11" x14ac:dyDescent="0.2">
      <c r="B3277" s="8">
        <v>43215</v>
      </c>
      <c r="C3277" s="6" t="s">
        <v>4057</v>
      </c>
      <c r="D3277" s="6">
        <v>300178</v>
      </c>
      <c r="E3277" s="6" t="s">
        <v>743</v>
      </c>
      <c r="F3277" s="6" t="s">
        <v>21</v>
      </c>
      <c r="G3277" s="6" t="s">
        <v>2</v>
      </c>
      <c r="H3277" s="6" t="s">
        <v>917</v>
      </c>
      <c r="I3277" s="6">
        <v>-16</v>
      </c>
      <c r="J3277" s="13" t="str">
        <f>VLOOKUP(MONTH(Tabla7[[#This Row],[Fecha del movimiento]]),Tablas!$O$4:$P$15,2,0)</f>
        <v>Abr</v>
      </c>
      <c r="K3277" s="6">
        <f>YEAR(Tabla7[[#This Row],[Fecha del movimiento]])</f>
        <v>2018</v>
      </c>
    </row>
    <row r="3278" spans="2:11" x14ac:dyDescent="0.2">
      <c r="B3278" s="8">
        <v>43279</v>
      </c>
      <c r="C3278" s="6" t="s">
        <v>4058</v>
      </c>
      <c r="D3278" s="6">
        <v>300463</v>
      </c>
      <c r="E3278" s="6" t="s">
        <v>549</v>
      </c>
      <c r="F3278" s="6" t="s">
        <v>21</v>
      </c>
      <c r="G3278" s="6" t="s">
        <v>2</v>
      </c>
      <c r="H3278" s="6" t="s">
        <v>923</v>
      </c>
      <c r="I3278" s="6">
        <v>11</v>
      </c>
      <c r="J3278" s="13" t="str">
        <f>VLOOKUP(MONTH(Tabla7[[#This Row],[Fecha del movimiento]]),Tablas!$O$4:$P$15,2,0)</f>
        <v>Jun</v>
      </c>
      <c r="K3278" s="6">
        <f>YEAR(Tabla7[[#This Row],[Fecha del movimiento]])</f>
        <v>2018</v>
      </c>
    </row>
    <row r="3279" spans="2:11" x14ac:dyDescent="0.2">
      <c r="B3279" s="8">
        <v>43259</v>
      </c>
      <c r="C3279" s="6" t="s">
        <v>4059</v>
      </c>
      <c r="D3279" s="6">
        <v>300670</v>
      </c>
      <c r="E3279" s="6" t="s">
        <v>379</v>
      </c>
      <c r="F3279" s="6" t="s">
        <v>21</v>
      </c>
      <c r="G3279" s="6" t="s">
        <v>9</v>
      </c>
      <c r="H3279" s="6" t="s">
        <v>923</v>
      </c>
      <c r="I3279" s="6">
        <v>17</v>
      </c>
      <c r="J3279" s="13" t="str">
        <f>VLOOKUP(MONTH(Tabla7[[#This Row],[Fecha del movimiento]]),Tablas!$O$4:$P$15,2,0)</f>
        <v>Jun</v>
      </c>
      <c r="K3279" s="6">
        <f>YEAR(Tabla7[[#This Row],[Fecha del movimiento]])</f>
        <v>2018</v>
      </c>
    </row>
    <row r="3280" spans="2:11" x14ac:dyDescent="0.2">
      <c r="B3280" s="8">
        <v>43135</v>
      </c>
      <c r="C3280" s="6" t="s">
        <v>2851</v>
      </c>
      <c r="D3280" s="6">
        <v>300142</v>
      </c>
      <c r="E3280" s="6" t="s">
        <v>177</v>
      </c>
      <c r="F3280" s="6" t="s">
        <v>21</v>
      </c>
      <c r="G3280" s="6" t="s">
        <v>9</v>
      </c>
      <c r="H3280" s="6" t="s">
        <v>923</v>
      </c>
      <c r="I3280" s="6">
        <v>10</v>
      </c>
      <c r="J3280" s="13" t="str">
        <f>VLOOKUP(MONTH(Tabla7[[#This Row],[Fecha del movimiento]]),Tablas!$O$4:$P$15,2,0)</f>
        <v>Feb</v>
      </c>
      <c r="K3280" s="6">
        <f>YEAR(Tabla7[[#This Row],[Fecha del movimiento]])</f>
        <v>2018</v>
      </c>
    </row>
    <row r="3281" spans="2:11" x14ac:dyDescent="0.2">
      <c r="B3281" s="8">
        <v>43237</v>
      </c>
      <c r="C3281" s="6" t="s">
        <v>4060</v>
      </c>
      <c r="D3281" s="6">
        <v>300825</v>
      </c>
      <c r="E3281" s="6" t="s">
        <v>244</v>
      </c>
      <c r="F3281" s="6" t="s">
        <v>21</v>
      </c>
      <c r="G3281" s="6" t="s">
        <v>6</v>
      </c>
      <c r="H3281" s="6" t="s">
        <v>923</v>
      </c>
      <c r="I3281" s="6">
        <v>12</v>
      </c>
      <c r="J3281" s="13" t="str">
        <f>VLOOKUP(MONTH(Tabla7[[#This Row],[Fecha del movimiento]]),Tablas!$O$4:$P$15,2,0)</f>
        <v>May</v>
      </c>
      <c r="K3281" s="6">
        <f>YEAR(Tabla7[[#This Row],[Fecha del movimiento]])</f>
        <v>2018</v>
      </c>
    </row>
    <row r="3282" spans="2:11" x14ac:dyDescent="0.2">
      <c r="B3282" s="8">
        <v>43288</v>
      </c>
      <c r="C3282" s="6" t="s">
        <v>4061</v>
      </c>
      <c r="D3282" s="6">
        <v>300441</v>
      </c>
      <c r="E3282" s="6" t="s">
        <v>567</v>
      </c>
      <c r="F3282" s="6" t="s">
        <v>21</v>
      </c>
      <c r="G3282" s="6" t="s">
        <v>13</v>
      </c>
      <c r="H3282" s="6" t="s">
        <v>923</v>
      </c>
      <c r="I3282" s="6">
        <v>16</v>
      </c>
      <c r="J3282" s="13" t="str">
        <f>VLOOKUP(MONTH(Tabla7[[#This Row],[Fecha del movimiento]]),Tablas!$O$4:$P$15,2,0)</f>
        <v>Jul</v>
      </c>
      <c r="K3282" s="6">
        <f>YEAR(Tabla7[[#This Row],[Fecha del movimiento]])</f>
        <v>2018</v>
      </c>
    </row>
    <row r="3283" spans="2:11" x14ac:dyDescent="0.2">
      <c r="B3283" s="8">
        <v>43167</v>
      </c>
      <c r="C3283" s="6" t="s">
        <v>4062</v>
      </c>
      <c r="D3283" s="6">
        <v>300207</v>
      </c>
      <c r="E3283" s="6" t="s">
        <v>725</v>
      </c>
      <c r="F3283" s="6" t="s">
        <v>21</v>
      </c>
      <c r="G3283" s="6" t="s">
        <v>2</v>
      </c>
      <c r="H3283" s="6" t="s">
        <v>917</v>
      </c>
      <c r="I3283" s="6">
        <v>-5</v>
      </c>
      <c r="J3283" s="13" t="str">
        <f>VLOOKUP(MONTH(Tabla7[[#This Row],[Fecha del movimiento]]),Tablas!$O$4:$P$15,2,0)</f>
        <v>Mar</v>
      </c>
      <c r="K3283" s="6">
        <f>YEAR(Tabla7[[#This Row],[Fecha del movimiento]])</f>
        <v>2018</v>
      </c>
    </row>
    <row r="3284" spans="2:11" x14ac:dyDescent="0.2">
      <c r="B3284" s="8">
        <v>43229</v>
      </c>
      <c r="C3284" s="6" t="s">
        <v>4063</v>
      </c>
      <c r="D3284" s="6">
        <v>300461</v>
      </c>
      <c r="E3284" s="6" t="s">
        <v>551</v>
      </c>
      <c r="F3284" s="6" t="s">
        <v>21</v>
      </c>
      <c r="G3284" s="6" t="s">
        <v>3</v>
      </c>
      <c r="H3284" s="6" t="s">
        <v>923</v>
      </c>
      <c r="I3284" s="6">
        <v>10</v>
      </c>
      <c r="J3284" s="13" t="str">
        <f>VLOOKUP(MONTH(Tabla7[[#This Row],[Fecha del movimiento]]),Tablas!$O$4:$P$15,2,0)</f>
        <v>May</v>
      </c>
      <c r="K3284" s="6">
        <f>YEAR(Tabla7[[#This Row],[Fecha del movimiento]])</f>
        <v>2018</v>
      </c>
    </row>
    <row r="3285" spans="2:11" x14ac:dyDescent="0.2">
      <c r="B3285" s="8">
        <v>43266</v>
      </c>
      <c r="C3285" s="6" t="s">
        <v>4064</v>
      </c>
      <c r="D3285" s="6">
        <v>300880</v>
      </c>
      <c r="E3285" s="6" t="s">
        <v>192</v>
      </c>
      <c r="F3285" s="6" t="s">
        <v>21</v>
      </c>
      <c r="G3285" s="6" t="s">
        <v>7</v>
      </c>
      <c r="H3285" s="6" t="s">
        <v>923</v>
      </c>
      <c r="I3285" s="6">
        <v>19</v>
      </c>
      <c r="J3285" s="13" t="str">
        <f>VLOOKUP(MONTH(Tabla7[[#This Row],[Fecha del movimiento]]),Tablas!$O$4:$P$15,2,0)</f>
        <v>Jun</v>
      </c>
      <c r="K3285" s="6">
        <f>YEAR(Tabla7[[#This Row],[Fecha del movimiento]])</f>
        <v>2018</v>
      </c>
    </row>
    <row r="3286" spans="2:11" x14ac:dyDescent="0.2">
      <c r="B3286" s="8">
        <v>43233</v>
      </c>
      <c r="C3286" s="6" t="s">
        <v>4065</v>
      </c>
      <c r="D3286" s="6">
        <v>300590</v>
      </c>
      <c r="E3286" s="6" t="s">
        <v>445</v>
      </c>
      <c r="F3286" s="6" t="s">
        <v>21</v>
      </c>
      <c r="G3286" s="6" t="s">
        <v>8</v>
      </c>
      <c r="H3286" s="6" t="s">
        <v>923</v>
      </c>
      <c r="I3286" s="6">
        <v>12</v>
      </c>
      <c r="J3286" s="13" t="str">
        <f>VLOOKUP(MONTH(Tabla7[[#This Row],[Fecha del movimiento]]),Tablas!$O$4:$P$15,2,0)</f>
        <v>May</v>
      </c>
      <c r="K3286" s="6">
        <f>YEAR(Tabla7[[#This Row],[Fecha del movimiento]])</f>
        <v>2018</v>
      </c>
    </row>
    <row r="3287" spans="2:11" x14ac:dyDescent="0.2">
      <c r="B3287" s="8">
        <v>43284</v>
      </c>
      <c r="C3287" s="6" t="s">
        <v>4066</v>
      </c>
      <c r="D3287" s="6">
        <v>300884</v>
      </c>
      <c r="E3287" s="6" t="s">
        <v>188</v>
      </c>
      <c r="F3287" s="6" t="s">
        <v>21</v>
      </c>
      <c r="G3287" s="6" t="s">
        <v>11</v>
      </c>
      <c r="H3287" s="6" t="s">
        <v>923</v>
      </c>
      <c r="I3287" s="6">
        <v>19</v>
      </c>
      <c r="J3287" s="13" t="str">
        <f>VLOOKUP(MONTH(Tabla7[[#This Row],[Fecha del movimiento]]),Tablas!$O$4:$P$15,2,0)</f>
        <v>Jul</v>
      </c>
      <c r="K3287" s="6">
        <f>YEAR(Tabla7[[#This Row],[Fecha del movimiento]])</f>
        <v>2018</v>
      </c>
    </row>
    <row r="3288" spans="2:11" x14ac:dyDescent="0.2">
      <c r="B3288" s="8">
        <v>43200</v>
      </c>
      <c r="C3288" s="6" t="s">
        <v>4067</v>
      </c>
      <c r="D3288" s="6">
        <v>300573</v>
      </c>
      <c r="E3288" s="6" t="s">
        <v>462</v>
      </c>
      <c r="F3288" s="6" t="s">
        <v>21</v>
      </c>
      <c r="G3288" s="6" t="s">
        <v>12</v>
      </c>
      <c r="H3288" s="6" t="s">
        <v>923</v>
      </c>
      <c r="I3288" s="6">
        <v>11</v>
      </c>
      <c r="J3288" s="13" t="str">
        <f>VLOOKUP(MONTH(Tabla7[[#This Row],[Fecha del movimiento]]),Tablas!$O$4:$P$15,2,0)</f>
        <v>Abr</v>
      </c>
      <c r="K3288" s="6">
        <f>YEAR(Tabla7[[#This Row],[Fecha del movimiento]])</f>
        <v>2018</v>
      </c>
    </row>
    <row r="3289" spans="2:11" x14ac:dyDescent="0.2">
      <c r="B3289" s="8">
        <v>43132</v>
      </c>
      <c r="C3289" s="6" t="s">
        <v>4068</v>
      </c>
      <c r="D3289" s="6">
        <v>300313</v>
      </c>
      <c r="E3289" s="6" t="s">
        <v>654</v>
      </c>
      <c r="F3289" s="6" t="s">
        <v>21</v>
      </c>
      <c r="G3289" s="6" t="s">
        <v>13</v>
      </c>
      <c r="H3289" s="6" t="s">
        <v>923</v>
      </c>
      <c r="I3289" s="6">
        <v>16</v>
      </c>
      <c r="J3289" s="13" t="str">
        <f>VLOOKUP(MONTH(Tabla7[[#This Row],[Fecha del movimiento]]),Tablas!$O$4:$P$15,2,0)</f>
        <v>Feb</v>
      </c>
      <c r="K3289" s="6">
        <f>YEAR(Tabla7[[#This Row],[Fecha del movimiento]])</f>
        <v>2018</v>
      </c>
    </row>
    <row r="3290" spans="2:11" x14ac:dyDescent="0.2">
      <c r="B3290" s="8">
        <v>43244</v>
      </c>
      <c r="C3290" s="6" t="s">
        <v>4069</v>
      </c>
      <c r="D3290" s="6">
        <v>300884</v>
      </c>
      <c r="E3290" s="6" t="s">
        <v>188</v>
      </c>
      <c r="F3290" s="6" t="s">
        <v>21</v>
      </c>
      <c r="G3290" s="6" t="s">
        <v>11</v>
      </c>
      <c r="H3290" s="6" t="s">
        <v>917</v>
      </c>
      <c r="I3290" s="6">
        <v>-7</v>
      </c>
      <c r="J3290" s="13" t="str">
        <f>VLOOKUP(MONTH(Tabla7[[#This Row],[Fecha del movimiento]]),Tablas!$O$4:$P$15,2,0)</f>
        <v>May</v>
      </c>
      <c r="K3290" s="6">
        <f>YEAR(Tabla7[[#This Row],[Fecha del movimiento]])</f>
        <v>2018</v>
      </c>
    </row>
    <row r="3291" spans="2:11" x14ac:dyDescent="0.2">
      <c r="B3291" s="8">
        <v>43141</v>
      </c>
      <c r="C3291" s="6" t="s">
        <v>4070</v>
      </c>
      <c r="D3291" s="6">
        <v>300618</v>
      </c>
      <c r="E3291" s="6" t="s">
        <v>424</v>
      </c>
      <c r="F3291" s="6" t="s">
        <v>21</v>
      </c>
      <c r="G3291" s="6" t="s">
        <v>2</v>
      </c>
      <c r="H3291" s="6" t="s">
        <v>923</v>
      </c>
      <c r="I3291" s="6">
        <v>18</v>
      </c>
      <c r="J3291" s="13" t="str">
        <f>VLOOKUP(MONTH(Tabla7[[#This Row],[Fecha del movimiento]]),Tablas!$O$4:$P$15,2,0)</f>
        <v>Feb</v>
      </c>
      <c r="K3291" s="6">
        <f>YEAR(Tabla7[[#This Row],[Fecha del movimiento]])</f>
        <v>2018</v>
      </c>
    </row>
    <row r="3292" spans="2:11" x14ac:dyDescent="0.2">
      <c r="B3292" s="8">
        <v>43173</v>
      </c>
      <c r="C3292" s="6" t="s">
        <v>4071</v>
      </c>
      <c r="D3292" s="6">
        <v>300468</v>
      </c>
      <c r="E3292" s="6" t="s">
        <v>528</v>
      </c>
      <c r="F3292" s="6" t="s">
        <v>21</v>
      </c>
      <c r="G3292" s="6" t="s">
        <v>7</v>
      </c>
      <c r="H3292" s="6" t="s">
        <v>923</v>
      </c>
      <c r="I3292" s="6">
        <v>15</v>
      </c>
      <c r="J3292" s="13" t="str">
        <f>VLOOKUP(MONTH(Tabla7[[#This Row],[Fecha del movimiento]]),Tablas!$O$4:$P$15,2,0)</f>
        <v>Mar</v>
      </c>
      <c r="K3292" s="6">
        <f>YEAR(Tabla7[[#This Row],[Fecha del movimiento]])</f>
        <v>2018</v>
      </c>
    </row>
    <row r="3293" spans="2:11" x14ac:dyDescent="0.2">
      <c r="B3293" s="8">
        <v>43166</v>
      </c>
      <c r="C3293" s="6" t="s">
        <v>3190</v>
      </c>
      <c r="D3293" s="6">
        <v>300397</v>
      </c>
      <c r="E3293" s="6" t="s">
        <v>597</v>
      </c>
      <c r="F3293" s="6" t="s">
        <v>21</v>
      </c>
      <c r="G3293" s="6" t="s">
        <v>1</v>
      </c>
      <c r="H3293" s="6" t="s">
        <v>917</v>
      </c>
      <c r="I3293" s="6">
        <v>-20</v>
      </c>
      <c r="J3293" s="13" t="str">
        <f>VLOOKUP(MONTH(Tabla7[[#This Row],[Fecha del movimiento]]),Tablas!$O$4:$P$15,2,0)</f>
        <v>Mar</v>
      </c>
      <c r="K3293" s="6">
        <f>YEAR(Tabla7[[#This Row],[Fecha del movimiento]])</f>
        <v>2018</v>
      </c>
    </row>
    <row r="3294" spans="2:11" x14ac:dyDescent="0.2">
      <c r="B3294" s="8">
        <v>43157</v>
      </c>
      <c r="C3294" s="6" t="s">
        <v>4072</v>
      </c>
      <c r="D3294" s="6">
        <v>301040</v>
      </c>
      <c r="E3294" s="6" t="s">
        <v>39</v>
      </c>
      <c r="F3294" s="6" t="s">
        <v>21</v>
      </c>
      <c r="G3294" s="6" t="s">
        <v>2</v>
      </c>
      <c r="H3294" s="6" t="s">
        <v>917</v>
      </c>
      <c r="I3294" s="6">
        <v>-8</v>
      </c>
      <c r="J3294" s="13" t="str">
        <f>VLOOKUP(MONTH(Tabla7[[#This Row],[Fecha del movimiento]]),Tablas!$O$4:$P$15,2,0)</f>
        <v>Feb</v>
      </c>
      <c r="K3294" s="6">
        <f>YEAR(Tabla7[[#This Row],[Fecha del movimiento]])</f>
        <v>2018</v>
      </c>
    </row>
    <row r="3295" spans="2:11" x14ac:dyDescent="0.2">
      <c r="B3295" s="8">
        <v>43326</v>
      </c>
      <c r="C3295" s="6" t="s">
        <v>4073</v>
      </c>
      <c r="D3295" s="6">
        <v>300775</v>
      </c>
      <c r="E3295" s="6" t="s">
        <v>289</v>
      </c>
      <c r="F3295" s="6" t="s">
        <v>21</v>
      </c>
      <c r="G3295" s="6" t="s">
        <v>7</v>
      </c>
      <c r="H3295" s="6" t="s">
        <v>923</v>
      </c>
      <c r="I3295" s="6">
        <v>14</v>
      </c>
      <c r="J3295" s="13" t="str">
        <f>VLOOKUP(MONTH(Tabla7[[#This Row],[Fecha del movimiento]]),Tablas!$O$4:$P$15,2,0)</f>
        <v>Ago</v>
      </c>
      <c r="K3295" s="6">
        <f>YEAR(Tabla7[[#This Row],[Fecha del movimiento]])</f>
        <v>2018</v>
      </c>
    </row>
    <row r="3296" spans="2:11" x14ac:dyDescent="0.2">
      <c r="B3296" s="8">
        <v>43314</v>
      </c>
      <c r="C3296" s="6" t="s">
        <v>4074</v>
      </c>
      <c r="D3296" s="6">
        <v>300267</v>
      </c>
      <c r="E3296" s="6" t="s">
        <v>682</v>
      </c>
      <c r="F3296" s="6" t="s">
        <v>21</v>
      </c>
      <c r="G3296" s="6" t="s">
        <v>11</v>
      </c>
      <c r="H3296" s="6" t="s">
        <v>917</v>
      </c>
      <c r="I3296" s="6">
        <v>-19</v>
      </c>
      <c r="J3296" s="13" t="str">
        <f>VLOOKUP(MONTH(Tabla7[[#This Row],[Fecha del movimiento]]),Tablas!$O$4:$P$15,2,0)</f>
        <v>Ago</v>
      </c>
      <c r="K3296" s="6">
        <f>YEAR(Tabla7[[#This Row],[Fecha del movimiento]])</f>
        <v>2018</v>
      </c>
    </row>
    <row r="3297" spans="2:11" x14ac:dyDescent="0.2">
      <c r="B3297" s="8">
        <v>43219</v>
      </c>
      <c r="C3297" s="6" t="s">
        <v>4075</v>
      </c>
      <c r="D3297" s="6">
        <v>300161</v>
      </c>
      <c r="E3297" s="6" t="s">
        <v>319</v>
      </c>
      <c r="F3297" s="6" t="s">
        <v>21</v>
      </c>
      <c r="G3297" s="6" t="s">
        <v>2</v>
      </c>
      <c r="H3297" s="6" t="s">
        <v>917</v>
      </c>
      <c r="I3297" s="6">
        <v>-20</v>
      </c>
      <c r="J3297" s="13" t="str">
        <f>VLOOKUP(MONTH(Tabla7[[#This Row],[Fecha del movimiento]]),Tablas!$O$4:$P$15,2,0)</f>
        <v>Abr</v>
      </c>
      <c r="K3297" s="6">
        <f>YEAR(Tabla7[[#This Row],[Fecha del movimiento]])</f>
        <v>2018</v>
      </c>
    </row>
    <row r="3298" spans="2:11" x14ac:dyDescent="0.2">
      <c r="B3298" s="8">
        <v>43258</v>
      </c>
      <c r="C3298" s="6" t="s">
        <v>4076</v>
      </c>
      <c r="D3298" s="6">
        <v>300214</v>
      </c>
      <c r="E3298" s="6" t="s">
        <v>719</v>
      </c>
      <c r="F3298" s="6" t="s">
        <v>21</v>
      </c>
      <c r="G3298" s="6" t="s">
        <v>13</v>
      </c>
      <c r="H3298" s="6" t="s">
        <v>917</v>
      </c>
      <c r="I3298" s="6">
        <v>-14</v>
      </c>
      <c r="J3298" s="13" t="str">
        <f>VLOOKUP(MONTH(Tabla7[[#This Row],[Fecha del movimiento]]),Tablas!$O$4:$P$15,2,0)</f>
        <v>Jun</v>
      </c>
      <c r="K3298" s="6">
        <f>YEAR(Tabla7[[#This Row],[Fecha del movimiento]])</f>
        <v>2018</v>
      </c>
    </row>
    <row r="3299" spans="2:11" x14ac:dyDescent="0.2">
      <c r="B3299" s="8">
        <v>43285</v>
      </c>
      <c r="C3299" s="6" t="s">
        <v>3260</v>
      </c>
      <c r="D3299" s="6">
        <v>300106</v>
      </c>
      <c r="E3299" s="6" t="s">
        <v>768</v>
      </c>
      <c r="F3299" s="6" t="s">
        <v>21</v>
      </c>
      <c r="G3299" s="6" t="s">
        <v>4</v>
      </c>
      <c r="H3299" s="6" t="s">
        <v>923</v>
      </c>
      <c r="I3299" s="6">
        <v>16</v>
      </c>
      <c r="J3299" s="13" t="str">
        <f>VLOOKUP(MONTH(Tabla7[[#This Row],[Fecha del movimiento]]),Tablas!$O$4:$P$15,2,0)</f>
        <v>Jul</v>
      </c>
      <c r="K3299" s="6">
        <f>YEAR(Tabla7[[#This Row],[Fecha del movimiento]])</f>
        <v>2018</v>
      </c>
    </row>
    <row r="3300" spans="2:11" x14ac:dyDescent="0.2">
      <c r="B3300" s="8">
        <v>43205</v>
      </c>
      <c r="C3300" s="6" t="s">
        <v>4077</v>
      </c>
      <c r="D3300" s="6">
        <v>300375</v>
      </c>
      <c r="E3300" s="6" t="s">
        <v>307</v>
      </c>
      <c r="F3300" s="6" t="s">
        <v>21</v>
      </c>
      <c r="G3300" s="6" t="s">
        <v>10</v>
      </c>
      <c r="H3300" s="6" t="s">
        <v>923</v>
      </c>
      <c r="I3300" s="6">
        <v>18</v>
      </c>
      <c r="J3300" s="13" t="str">
        <f>VLOOKUP(MONTH(Tabla7[[#This Row],[Fecha del movimiento]]),Tablas!$O$4:$P$15,2,0)</f>
        <v>Abr</v>
      </c>
      <c r="K3300" s="6">
        <f>YEAR(Tabla7[[#This Row],[Fecha del movimiento]])</f>
        <v>2018</v>
      </c>
    </row>
    <row r="3301" spans="2:11" x14ac:dyDescent="0.2">
      <c r="B3301" s="8">
        <v>43175</v>
      </c>
      <c r="C3301" s="6" t="s">
        <v>4078</v>
      </c>
      <c r="D3301" s="6">
        <v>300360</v>
      </c>
      <c r="E3301" s="6" t="s">
        <v>622</v>
      </c>
      <c r="F3301" s="6" t="s">
        <v>21</v>
      </c>
      <c r="G3301" s="6" t="s">
        <v>3</v>
      </c>
      <c r="H3301" s="6" t="s">
        <v>917</v>
      </c>
      <c r="I3301" s="6">
        <v>-9</v>
      </c>
      <c r="J3301" s="13" t="str">
        <f>VLOOKUP(MONTH(Tabla7[[#This Row],[Fecha del movimiento]]),Tablas!$O$4:$P$15,2,0)</f>
        <v>Mar</v>
      </c>
      <c r="K3301" s="6">
        <f>YEAR(Tabla7[[#This Row],[Fecha del movimiento]])</f>
        <v>2018</v>
      </c>
    </row>
    <row r="3302" spans="2:11" x14ac:dyDescent="0.2">
      <c r="B3302" s="8">
        <v>43192</v>
      </c>
      <c r="C3302" s="6" t="s">
        <v>4079</v>
      </c>
      <c r="D3302" s="6">
        <v>300009</v>
      </c>
      <c r="E3302" s="6" t="s">
        <v>608</v>
      </c>
      <c r="F3302" s="6" t="s">
        <v>21</v>
      </c>
      <c r="G3302" s="6" t="s">
        <v>6</v>
      </c>
      <c r="H3302" s="6" t="s">
        <v>923</v>
      </c>
      <c r="I3302" s="6">
        <v>19</v>
      </c>
      <c r="J3302" s="13" t="str">
        <f>VLOOKUP(MONTH(Tabla7[[#This Row],[Fecha del movimiento]]),Tablas!$O$4:$P$15,2,0)</f>
        <v>Abr</v>
      </c>
      <c r="K3302" s="6">
        <f>YEAR(Tabla7[[#This Row],[Fecha del movimiento]])</f>
        <v>2018</v>
      </c>
    </row>
    <row r="3303" spans="2:11" x14ac:dyDescent="0.2">
      <c r="B3303" s="8">
        <v>43333</v>
      </c>
      <c r="C3303" s="6" t="s">
        <v>4080</v>
      </c>
      <c r="D3303" s="6">
        <v>300703</v>
      </c>
      <c r="E3303" s="6" t="s">
        <v>354</v>
      </c>
      <c r="F3303" s="6" t="s">
        <v>21</v>
      </c>
      <c r="G3303" s="6" t="s">
        <v>13</v>
      </c>
      <c r="H3303" s="6" t="s">
        <v>923</v>
      </c>
      <c r="I3303" s="6">
        <v>15</v>
      </c>
      <c r="J3303" s="13" t="str">
        <f>VLOOKUP(MONTH(Tabla7[[#This Row],[Fecha del movimiento]]),Tablas!$O$4:$P$15,2,0)</f>
        <v>Ago</v>
      </c>
      <c r="K3303" s="6">
        <f>YEAR(Tabla7[[#This Row],[Fecha del movimiento]])</f>
        <v>2018</v>
      </c>
    </row>
    <row r="3304" spans="2:11" x14ac:dyDescent="0.2">
      <c r="B3304" s="8">
        <v>43149</v>
      </c>
      <c r="C3304" s="6" t="s">
        <v>4081</v>
      </c>
      <c r="D3304" s="6">
        <v>300270</v>
      </c>
      <c r="E3304" s="6" t="s">
        <v>615</v>
      </c>
      <c r="F3304" s="6" t="s">
        <v>21</v>
      </c>
      <c r="G3304" s="6" t="s">
        <v>12</v>
      </c>
      <c r="H3304" s="6" t="s">
        <v>917</v>
      </c>
      <c r="I3304" s="6">
        <v>-12</v>
      </c>
      <c r="J3304" s="13" t="str">
        <f>VLOOKUP(MONTH(Tabla7[[#This Row],[Fecha del movimiento]]),Tablas!$O$4:$P$15,2,0)</f>
        <v>Feb</v>
      </c>
      <c r="K3304" s="6">
        <f>YEAR(Tabla7[[#This Row],[Fecha del movimiento]])</f>
        <v>2018</v>
      </c>
    </row>
    <row r="3305" spans="2:11" x14ac:dyDescent="0.2">
      <c r="B3305" s="8">
        <v>43257</v>
      </c>
      <c r="C3305" s="6" t="s">
        <v>4082</v>
      </c>
      <c r="D3305" s="6">
        <v>300872</v>
      </c>
      <c r="E3305" s="6" t="s">
        <v>199</v>
      </c>
      <c r="F3305" s="6" t="s">
        <v>21</v>
      </c>
      <c r="G3305" s="6" t="s">
        <v>13</v>
      </c>
      <c r="H3305" s="6" t="s">
        <v>923</v>
      </c>
      <c r="I3305" s="6">
        <v>12</v>
      </c>
      <c r="J3305" s="13" t="str">
        <f>VLOOKUP(MONTH(Tabla7[[#This Row],[Fecha del movimiento]]),Tablas!$O$4:$P$15,2,0)</f>
        <v>Jun</v>
      </c>
      <c r="K3305" s="6">
        <f>YEAR(Tabla7[[#This Row],[Fecha del movimiento]])</f>
        <v>2018</v>
      </c>
    </row>
    <row r="3306" spans="2:11" x14ac:dyDescent="0.2">
      <c r="B3306" s="8">
        <v>43276</v>
      </c>
      <c r="C3306" s="6" t="s">
        <v>4083</v>
      </c>
      <c r="D3306" s="6">
        <v>300727</v>
      </c>
      <c r="E3306" s="6" t="s">
        <v>331</v>
      </c>
      <c r="F3306" s="6" t="s">
        <v>21</v>
      </c>
      <c r="G3306" s="6" t="s">
        <v>10</v>
      </c>
      <c r="H3306" s="6" t="s">
        <v>917</v>
      </c>
      <c r="I3306" s="6">
        <v>-20</v>
      </c>
      <c r="J3306" s="13" t="str">
        <f>VLOOKUP(MONTH(Tabla7[[#This Row],[Fecha del movimiento]]),Tablas!$O$4:$P$15,2,0)</f>
        <v>Jun</v>
      </c>
      <c r="K3306" s="6">
        <f>YEAR(Tabla7[[#This Row],[Fecha del movimiento]])</f>
        <v>2018</v>
      </c>
    </row>
    <row r="3307" spans="2:11" x14ac:dyDescent="0.2">
      <c r="B3307" s="8">
        <v>43331</v>
      </c>
      <c r="C3307" s="6" t="s">
        <v>4084</v>
      </c>
      <c r="D3307" s="6">
        <v>300028</v>
      </c>
      <c r="E3307" s="6" t="s">
        <v>804</v>
      </c>
      <c r="F3307" s="6" t="s">
        <v>21</v>
      </c>
      <c r="G3307" s="6" t="s">
        <v>9</v>
      </c>
      <c r="H3307" s="6" t="s">
        <v>917</v>
      </c>
      <c r="I3307" s="6">
        <v>-7</v>
      </c>
      <c r="J3307" s="13" t="str">
        <f>VLOOKUP(MONTH(Tabla7[[#This Row],[Fecha del movimiento]]),Tablas!$O$4:$P$15,2,0)</f>
        <v>Ago</v>
      </c>
      <c r="K3307" s="6">
        <f>YEAR(Tabla7[[#This Row],[Fecha del movimiento]])</f>
        <v>2018</v>
      </c>
    </row>
    <row r="3308" spans="2:11" x14ac:dyDescent="0.2">
      <c r="B3308" s="8">
        <v>43247</v>
      </c>
      <c r="C3308" s="6" t="s">
        <v>4085</v>
      </c>
      <c r="D3308" s="6">
        <v>300437</v>
      </c>
      <c r="E3308" s="6" t="s">
        <v>542</v>
      </c>
      <c r="F3308" s="6" t="s">
        <v>21</v>
      </c>
      <c r="G3308" s="6" t="s">
        <v>13</v>
      </c>
      <c r="H3308" s="6" t="s">
        <v>923</v>
      </c>
      <c r="I3308" s="6">
        <v>13</v>
      </c>
      <c r="J3308" s="13" t="str">
        <f>VLOOKUP(MONTH(Tabla7[[#This Row],[Fecha del movimiento]]),Tablas!$O$4:$P$15,2,0)</f>
        <v>May</v>
      </c>
      <c r="K3308" s="6">
        <f>YEAR(Tabla7[[#This Row],[Fecha del movimiento]])</f>
        <v>2018</v>
      </c>
    </row>
    <row r="3309" spans="2:11" x14ac:dyDescent="0.2">
      <c r="B3309" s="8">
        <v>43182</v>
      </c>
      <c r="C3309" s="6" t="s">
        <v>4086</v>
      </c>
      <c r="D3309" s="6">
        <v>300367</v>
      </c>
      <c r="E3309" s="6" t="s">
        <v>98</v>
      </c>
      <c r="F3309" s="6" t="s">
        <v>21</v>
      </c>
      <c r="G3309" s="6" t="s">
        <v>10</v>
      </c>
      <c r="H3309" s="6" t="s">
        <v>917</v>
      </c>
      <c r="I3309" s="6">
        <v>-17</v>
      </c>
      <c r="J3309" s="13" t="str">
        <f>VLOOKUP(MONTH(Tabla7[[#This Row],[Fecha del movimiento]]),Tablas!$O$4:$P$15,2,0)</f>
        <v>Mar</v>
      </c>
      <c r="K3309" s="6">
        <f>YEAR(Tabla7[[#This Row],[Fecha del movimiento]])</f>
        <v>2018</v>
      </c>
    </row>
    <row r="3310" spans="2:11" x14ac:dyDescent="0.2">
      <c r="B3310" s="8">
        <v>43252</v>
      </c>
      <c r="C3310" s="6" t="s">
        <v>3808</v>
      </c>
      <c r="D3310" s="6">
        <v>300409</v>
      </c>
      <c r="E3310" s="6" t="s">
        <v>590</v>
      </c>
      <c r="F3310" s="6" t="s">
        <v>21</v>
      </c>
      <c r="G3310" s="6" t="s">
        <v>11</v>
      </c>
      <c r="H3310" s="6" t="s">
        <v>923</v>
      </c>
      <c r="I3310" s="6">
        <v>12</v>
      </c>
      <c r="J3310" s="13" t="str">
        <f>VLOOKUP(MONTH(Tabla7[[#This Row],[Fecha del movimiento]]),Tablas!$O$4:$P$15,2,0)</f>
        <v>Jun</v>
      </c>
      <c r="K3310" s="6">
        <f>YEAR(Tabla7[[#This Row],[Fecha del movimiento]])</f>
        <v>2018</v>
      </c>
    </row>
    <row r="3311" spans="2:11" x14ac:dyDescent="0.2">
      <c r="B3311" s="8">
        <v>43315</v>
      </c>
      <c r="C3311" s="6" t="s">
        <v>4087</v>
      </c>
      <c r="D3311" s="6">
        <v>300413</v>
      </c>
      <c r="E3311" s="6" t="s">
        <v>276</v>
      </c>
      <c r="F3311" s="6" t="s">
        <v>21</v>
      </c>
      <c r="G3311" s="6" t="s">
        <v>2</v>
      </c>
      <c r="H3311" s="6" t="s">
        <v>917</v>
      </c>
      <c r="I3311" s="6">
        <v>-20</v>
      </c>
      <c r="J3311" s="13" t="str">
        <f>VLOOKUP(MONTH(Tabla7[[#This Row],[Fecha del movimiento]]),Tablas!$O$4:$P$15,2,0)</f>
        <v>Ago</v>
      </c>
      <c r="K3311" s="6">
        <f>YEAR(Tabla7[[#This Row],[Fecha del movimiento]])</f>
        <v>2018</v>
      </c>
    </row>
    <row r="3312" spans="2:11" x14ac:dyDescent="0.2">
      <c r="B3312" s="8">
        <v>43293</v>
      </c>
      <c r="C3312" s="6" t="s">
        <v>4088</v>
      </c>
      <c r="D3312" s="6">
        <v>300031</v>
      </c>
      <c r="E3312" s="6" t="s">
        <v>589</v>
      </c>
      <c r="F3312" s="6" t="s">
        <v>21</v>
      </c>
      <c r="G3312" s="6" t="s">
        <v>2</v>
      </c>
      <c r="H3312" s="6" t="s">
        <v>917</v>
      </c>
      <c r="I3312" s="6">
        <v>-16</v>
      </c>
      <c r="J3312" s="13" t="str">
        <f>VLOOKUP(MONTH(Tabla7[[#This Row],[Fecha del movimiento]]),Tablas!$O$4:$P$15,2,0)</f>
        <v>Jul</v>
      </c>
      <c r="K3312" s="6">
        <f>YEAR(Tabla7[[#This Row],[Fecha del movimiento]])</f>
        <v>2018</v>
      </c>
    </row>
    <row r="3313" spans="2:11" x14ac:dyDescent="0.2">
      <c r="B3313" s="8">
        <v>43149</v>
      </c>
      <c r="C3313" s="6" t="s">
        <v>4089</v>
      </c>
      <c r="D3313" s="6">
        <v>300942</v>
      </c>
      <c r="E3313" s="6" t="s">
        <v>133</v>
      </c>
      <c r="F3313" s="6" t="s">
        <v>21</v>
      </c>
      <c r="G3313" s="6" t="s">
        <v>2</v>
      </c>
      <c r="H3313" s="6" t="s">
        <v>917</v>
      </c>
      <c r="I3313" s="6">
        <v>-13</v>
      </c>
      <c r="J3313" s="13" t="str">
        <f>VLOOKUP(MONTH(Tabla7[[#This Row],[Fecha del movimiento]]),Tablas!$O$4:$P$15,2,0)</f>
        <v>Feb</v>
      </c>
      <c r="K3313" s="6">
        <f>YEAR(Tabla7[[#This Row],[Fecha del movimiento]])</f>
        <v>2018</v>
      </c>
    </row>
    <row r="3314" spans="2:11" x14ac:dyDescent="0.2">
      <c r="B3314" s="8">
        <v>43337</v>
      </c>
      <c r="C3314" s="6" t="s">
        <v>4090</v>
      </c>
      <c r="D3314" s="6">
        <v>300735</v>
      </c>
      <c r="E3314" s="6" t="s">
        <v>324</v>
      </c>
      <c r="F3314" s="6" t="s">
        <v>21</v>
      </c>
      <c r="G3314" s="6" t="s">
        <v>2</v>
      </c>
      <c r="H3314" s="6" t="s">
        <v>917</v>
      </c>
      <c r="I3314" s="6">
        <v>-12</v>
      </c>
      <c r="J3314" s="13" t="str">
        <f>VLOOKUP(MONTH(Tabla7[[#This Row],[Fecha del movimiento]]),Tablas!$O$4:$P$15,2,0)</f>
        <v>Ago</v>
      </c>
      <c r="K3314" s="6">
        <f>YEAR(Tabla7[[#This Row],[Fecha del movimiento]])</f>
        <v>2018</v>
      </c>
    </row>
    <row r="3315" spans="2:11" x14ac:dyDescent="0.2">
      <c r="B3315" s="8">
        <v>43104</v>
      </c>
      <c r="C3315" s="6" t="s">
        <v>4091</v>
      </c>
      <c r="D3315" s="6">
        <v>300537</v>
      </c>
      <c r="E3315" s="6" t="s">
        <v>491</v>
      </c>
      <c r="F3315" s="6" t="s">
        <v>21</v>
      </c>
      <c r="G3315" s="6" t="s">
        <v>13</v>
      </c>
      <c r="H3315" s="6" t="s">
        <v>917</v>
      </c>
      <c r="I3315" s="6">
        <v>-16</v>
      </c>
      <c r="J3315" s="13" t="str">
        <f>VLOOKUP(MONTH(Tabla7[[#This Row],[Fecha del movimiento]]),Tablas!$O$4:$P$15,2,0)</f>
        <v>Ene</v>
      </c>
      <c r="K3315" s="6">
        <f>YEAR(Tabla7[[#This Row],[Fecha del movimiento]])</f>
        <v>2018</v>
      </c>
    </row>
    <row r="3316" spans="2:11" x14ac:dyDescent="0.2">
      <c r="B3316" s="8">
        <v>43250</v>
      </c>
      <c r="C3316" s="6" t="s">
        <v>4092</v>
      </c>
      <c r="D3316" s="6">
        <v>300268</v>
      </c>
      <c r="E3316" s="6" t="s">
        <v>31</v>
      </c>
      <c r="F3316" s="6" t="s">
        <v>21</v>
      </c>
      <c r="G3316" s="6" t="s">
        <v>4</v>
      </c>
      <c r="H3316" s="6" t="s">
        <v>917</v>
      </c>
      <c r="I3316" s="6">
        <v>-5</v>
      </c>
      <c r="J3316" s="13" t="str">
        <f>VLOOKUP(MONTH(Tabla7[[#This Row],[Fecha del movimiento]]),Tablas!$O$4:$P$15,2,0)</f>
        <v>May</v>
      </c>
      <c r="K3316" s="6">
        <f>YEAR(Tabla7[[#This Row],[Fecha del movimiento]])</f>
        <v>2018</v>
      </c>
    </row>
    <row r="3317" spans="2:11" x14ac:dyDescent="0.2">
      <c r="B3317" s="8">
        <v>43161</v>
      </c>
      <c r="C3317" s="6" t="s">
        <v>4093</v>
      </c>
      <c r="D3317" s="6">
        <v>300381</v>
      </c>
      <c r="E3317" s="6" t="s">
        <v>609</v>
      </c>
      <c r="F3317" s="6" t="s">
        <v>21</v>
      </c>
      <c r="G3317" s="6" t="s">
        <v>2</v>
      </c>
      <c r="H3317" s="6" t="s">
        <v>917</v>
      </c>
      <c r="I3317" s="6">
        <v>-8</v>
      </c>
      <c r="J3317" s="13" t="str">
        <f>VLOOKUP(MONTH(Tabla7[[#This Row],[Fecha del movimiento]]),Tablas!$O$4:$P$15,2,0)</f>
        <v>Mar</v>
      </c>
      <c r="K3317" s="6">
        <f>YEAR(Tabla7[[#This Row],[Fecha del movimiento]])</f>
        <v>2018</v>
      </c>
    </row>
    <row r="3318" spans="2:11" x14ac:dyDescent="0.2">
      <c r="B3318" s="8">
        <v>43299</v>
      </c>
      <c r="C3318" s="6" t="s">
        <v>4094</v>
      </c>
      <c r="D3318" s="6">
        <v>300002</v>
      </c>
      <c r="E3318" s="6" t="s">
        <v>817</v>
      </c>
      <c r="F3318" s="6" t="s">
        <v>21</v>
      </c>
      <c r="G3318" s="6" t="s">
        <v>12</v>
      </c>
      <c r="H3318" s="6" t="s">
        <v>923</v>
      </c>
      <c r="I3318" s="6">
        <v>19</v>
      </c>
      <c r="J3318" s="13" t="str">
        <f>VLOOKUP(MONTH(Tabla7[[#This Row],[Fecha del movimiento]]),Tablas!$O$4:$P$15,2,0)</f>
        <v>Jul</v>
      </c>
      <c r="K3318" s="6">
        <f>YEAR(Tabla7[[#This Row],[Fecha del movimiento]])</f>
        <v>2018</v>
      </c>
    </row>
    <row r="3319" spans="2:11" x14ac:dyDescent="0.2">
      <c r="B3319" s="8">
        <v>43319</v>
      </c>
      <c r="C3319" s="6" t="s">
        <v>4095</v>
      </c>
      <c r="D3319" s="6">
        <v>301029</v>
      </c>
      <c r="E3319" s="6" t="s">
        <v>49</v>
      </c>
      <c r="F3319" s="6" t="s">
        <v>21</v>
      </c>
      <c r="G3319" s="6" t="s">
        <v>2</v>
      </c>
      <c r="H3319" s="6" t="s">
        <v>917</v>
      </c>
      <c r="I3319" s="6">
        <v>-19</v>
      </c>
      <c r="J3319" s="13" t="str">
        <f>VLOOKUP(MONTH(Tabla7[[#This Row],[Fecha del movimiento]]),Tablas!$O$4:$P$15,2,0)</f>
        <v>Ago</v>
      </c>
      <c r="K3319" s="6">
        <f>YEAR(Tabla7[[#This Row],[Fecha del movimiento]])</f>
        <v>2018</v>
      </c>
    </row>
    <row r="3320" spans="2:11" x14ac:dyDescent="0.2">
      <c r="B3320" s="8">
        <v>43190</v>
      </c>
      <c r="C3320" s="6" t="s">
        <v>4096</v>
      </c>
      <c r="D3320" s="6">
        <v>300422</v>
      </c>
      <c r="E3320" s="6" t="s">
        <v>581</v>
      </c>
      <c r="F3320" s="6" t="s">
        <v>21</v>
      </c>
      <c r="G3320" s="6" t="s">
        <v>2</v>
      </c>
      <c r="H3320" s="6" t="s">
        <v>923</v>
      </c>
      <c r="I3320" s="6">
        <v>20</v>
      </c>
      <c r="J3320" s="13" t="str">
        <f>VLOOKUP(MONTH(Tabla7[[#This Row],[Fecha del movimiento]]),Tablas!$O$4:$P$15,2,0)</f>
        <v>Mar</v>
      </c>
      <c r="K3320" s="6">
        <f>YEAR(Tabla7[[#This Row],[Fecha del movimiento]])</f>
        <v>2018</v>
      </c>
    </row>
    <row r="3321" spans="2:11" x14ac:dyDescent="0.2">
      <c r="B3321" s="8">
        <v>43200</v>
      </c>
      <c r="C3321" s="6" t="s">
        <v>4097</v>
      </c>
      <c r="D3321" s="6">
        <v>300281</v>
      </c>
      <c r="E3321" s="6" t="s">
        <v>259</v>
      </c>
      <c r="F3321" s="6" t="s">
        <v>21</v>
      </c>
      <c r="G3321" s="6" t="s">
        <v>5</v>
      </c>
      <c r="H3321" s="6" t="s">
        <v>923</v>
      </c>
      <c r="I3321" s="6">
        <v>15</v>
      </c>
      <c r="J3321" s="13" t="str">
        <f>VLOOKUP(MONTH(Tabla7[[#This Row],[Fecha del movimiento]]),Tablas!$O$4:$P$15,2,0)</f>
        <v>Abr</v>
      </c>
      <c r="K3321" s="6">
        <f>YEAR(Tabla7[[#This Row],[Fecha del movimiento]])</f>
        <v>2018</v>
      </c>
    </row>
    <row r="3322" spans="2:11" x14ac:dyDescent="0.2">
      <c r="B3322" s="8">
        <v>43296</v>
      </c>
      <c r="C3322" s="6" t="s">
        <v>4098</v>
      </c>
      <c r="D3322" s="6">
        <v>300186</v>
      </c>
      <c r="E3322" s="6" t="s">
        <v>530</v>
      </c>
      <c r="F3322" s="6" t="s">
        <v>21</v>
      </c>
      <c r="G3322" s="6" t="s">
        <v>2</v>
      </c>
      <c r="H3322" s="6" t="s">
        <v>917</v>
      </c>
      <c r="I3322" s="6">
        <v>-15</v>
      </c>
      <c r="J3322" s="13" t="str">
        <f>VLOOKUP(MONTH(Tabla7[[#This Row],[Fecha del movimiento]]),Tablas!$O$4:$P$15,2,0)</f>
        <v>Jul</v>
      </c>
      <c r="K3322" s="6">
        <f>YEAR(Tabla7[[#This Row],[Fecha del movimiento]])</f>
        <v>2018</v>
      </c>
    </row>
    <row r="3323" spans="2:11" x14ac:dyDescent="0.2">
      <c r="B3323" s="8">
        <v>43132</v>
      </c>
      <c r="C3323" s="6" t="s">
        <v>4099</v>
      </c>
      <c r="D3323" s="6">
        <v>300516</v>
      </c>
      <c r="E3323" s="6" t="s">
        <v>232</v>
      </c>
      <c r="F3323" s="6" t="s">
        <v>21</v>
      </c>
      <c r="G3323" s="6" t="s">
        <v>2</v>
      </c>
      <c r="H3323" s="6" t="s">
        <v>917</v>
      </c>
      <c r="I3323" s="6">
        <v>-11</v>
      </c>
      <c r="J3323" s="13" t="str">
        <f>VLOOKUP(MONTH(Tabla7[[#This Row],[Fecha del movimiento]]),Tablas!$O$4:$P$15,2,0)</f>
        <v>Feb</v>
      </c>
      <c r="K3323" s="6">
        <f>YEAR(Tabla7[[#This Row],[Fecha del movimiento]])</f>
        <v>2018</v>
      </c>
    </row>
    <row r="3324" spans="2:11" x14ac:dyDescent="0.2">
      <c r="B3324" s="8">
        <v>43137</v>
      </c>
      <c r="C3324" s="6" t="s">
        <v>4100</v>
      </c>
      <c r="D3324" s="6">
        <v>300820</v>
      </c>
      <c r="E3324" s="6" t="s">
        <v>249</v>
      </c>
      <c r="F3324" s="6" t="s">
        <v>21</v>
      </c>
      <c r="G3324" s="6" t="s">
        <v>11</v>
      </c>
      <c r="H3324" s="6" t="s">
        <v>917</v>
      </c>
      <c r="I3324" s="6">
        <v>-9</v>
      </c>
      <c r="J3324" s="13" t="str">
        <f>VLOOKUP(MONTH(Tabla7[[#This Row],[Fecha del movimiento]]),Tablas!$O$4:$P$15,2,0)</f>
        <v>Feb</v>
      </c>
      <c r="K3324" s="6">
        <f>YEAR(Tabla7[[#This Row],[Fecha del movimiento]])</f>
        <v>2018</v>
      </c>
    </row>
    <row r="3325" spans="2:11" x14ac:dyDescent="0.2">
      <c r="B3325" s="8">
        <v>43287</v>
      </c>
      <c r="C3325" s="6" t="s">
        <v>4101</v>
      </c>
      <c r="D3325" s="6">
        <v>300970</v>
      </c>
      <c r="E3325" s="6" t="s">
        <v>105</v>
      </c>
      <c r="F3325" s="6" t="s">
        <v>21</v>
      </c>
      <c r="G3325" s="6" t="s">
        <v>13</v>
      </c>
      <c r="H3325" s="6" t="s">
        <v>923</v>
      </c>
      <c r="I3325" s="6">
        <v>17</v>
      </c>
      <c r="J3325" s="13" t="str">
        <f>VLOOKUP(MONTH(Tabla7[[#This Row],[Fecha del movimiento]]),Tablas!$O$4:$P$15,2,0)</f>
        <v>Jul</v>
      </c>
      <c r="K3325" s="6">
        <f>YEAR(Tabla7[[#This Row],[Fecha del movimiento]])</f>
        <v>2018</v>
      </c>
    </row>
    <row r="3326" spans="2:11" x14ac:dyDescent="0.2">
      <c r="B3326" s="8">
        <v>43137</v>
      </c>
      <c r="C3326" s="6" t="s">
        <v>4102</v>
      </c>
      <c r="D3326" s="6">
        <v>300997</v>
      </c>
      <c r="E3326" s="6" t="s">
        <v>79</v>
      </c>
      <c r="F3326" s="6" t="s">
        <v>21</v>
      </c>
      <c r="G3326" s="6" t="s">
        <v>7</v>
      </c>
      <c r="H3326" s="6" t="s">
        <v>917</v>
      </c>
      <c r="I3326" s="6">
        <v>-10</v>
      </c>
      <c r="J3326" s="13" t="str">
        <f>VLOOKUP(MONTH(Tabla7[[#This Row],[Fecha del movimiento]]),Tablas!$O$4:$P$15,2,0)</f>
        <v>Feb</v>
      </c>
      <c r="K3326" s="6">
        <f>YEAR(Tabla7[[#This Row],[Fecha del movimiento]])</f>
        <v>2018</v>
      </c>
    </row>
    <row r="3327" spans="2:11" x14ac:dyDescent="0.2">
      <c r="B3327" s="8">
        <v>43330</v>
      </c>
      <c r="C3327" s="6" t="s">
        <v>4103</v>
      </c>
      <c r="D3327" s="6">
        <v>300202</v>
      </c>
      <c r="E3327" s="6" t="s">
        <v>322</v>
      </c>
      <c r="F3327" s="6" t="s">
        <v>21</v>
      </c>
      <c r="G3327" s="6" t="s">
        <v>2</v>
      </c>
      <c r="H3327" s="6" t="s">
        <v>923</v>
      </c>
      <c r="I3327" s="6">
        <v>19</v>
      </c>
      <c r="J3327" s="13" t="str">
        <f>VLOOKUP(MONTH(Tabla7[[#This Row],[Fecha del movimiento]]),Tablas!$O$4:$P$15,2,0)</f>
        <v>Ago</v>
      </c>
      <c r="K3327" s="6">
        <f>YEAR(Tabla7[[#This Row],[Fecha del movimiento]])</f>
        <v>2018</v>
      </c>
    </row>
    <row r="3328" spans="2:11" x14ac:dyDescent="0.2">
      <c r="B3328" s="8">
        <v>43141</v>
      </c>
      <c r="C3328" s="6" t="s">
        <v>4104</v>
      </c>
      <c r="D3328" s="6">
        <v>300076</v>
      </c>
      <c r="E3328" s="6" t="s">
        <v>137</v>
      </c>
      <c r="F3328" s="6" t="s">
        <v>21</v>
      </c>
      <c r="G3328" s="6" t="s">
        <v>6</v>
      </c>
      <c r="H3328" s="6" t="s">
        <v>923</v>
      </c>
      <c r="I3328" s="6">
        <v>15</v>
      </c>
      <c r="J3328" s="13" t="str">
        <f>VLOOKUP(MONTH(Tabla7[[#This Row],[Fecha del movimiento]]),Tablas!$O$4:$P$15,2,0)</f>
        <v>Feb</v>
      </c>
      <c r="K3328" s="6">
        <f>YEAR(Tabla7[[#This Row],[Fecha del movimiento]])</f>
        <v>2018</v>
      </c>
    </row>
    <row r="3329" spans="2:11" x14ac:dyDescent="0.2">
      <c r="B3329" s="8">
        <v>43329</v>
      </c>
      <c r="C3329" s="6" t="s">
        <v>4105</v>
      </c>
      <c r="D3329" s="6">
        <v>300327</v>
      </c>
      <c r="E3329" s="6" t="s">
        <v>92</v>
      </c>
      <c r="F3329" s="6" t="s">
        <v>21</v>
      </c>
      <c r="G3329" s="6" t="s">
        <v>6</v>
      </c>
      <c r="H3329" s="6" t="s">
        <v>917</v>
      </c>
      <c r="I3329" s="6">
        <v>-12</v>
      </c>
      <c r="J3329" s="13" t="str">
        <f>VLOOKUP(MONTH(Tabla7[[#This Row],[Fecha del movimiento]]),Tablas!$O$4:$P$15,2,0)</f>
        <v>Ago</v>
      </c>
      <c r="K3329" s="6">
        <f>YEAR(Tabla7[[#This Row],[Fecha del movimiento]])</f>
        <v>2018</v>
      </c>
    </row>
    <row r="3330" spans="2:11" x14ac:dyDescent="0.2">
      <c r="B3330" s="8">
        <v>43210</v>
      </c>
      <c r="C3330" s="6" t="s">
        <v>4106</v>
      </c>
      <c r="D3330" s="6">
        <v>300688</v>
      </c>
      <c r="E3330" s="6" t="s">
        <v>366</v>
      </c>
      <c r="F3330" s="6" t="s">
        <v>21</v>
      </c>
      <c r="G3330" s="6" t="s">
        <v>1</v>
      </c>
      <c r="H3330" s="6" t="s">
        <v>923</v>
      </c>
      <c r="I3330" s="6">
        <v>15</v>
      </c>
      <c r="J3330" s="13" t="str">
        <f>VLOOKUP(MONTH(Tabla7[[#This Row],[Fecha del movimiento]]),Tablas!$O$4:$P$15,2,0)</f>
        <v>Abr</v>
      </c>
      <c r="K3330" s="6">
        <f>YEAR(Tabla7[[#This Row],[Fecha del movimiento]])</f>
        <v>2018</v>
      </c>
    </row>
    <row r="3331" spans="2:11" x14ac:dyDescent="0.2">
      <c r="B3331" s="8">
        <v>43170</v>
      </c>
      <c r="C3331" s="6" t="s">
        <v>3433</v>
      </c>
      <c r="D3331" s="6">
        <v>300655</v>
      </c>
      <c r="E3331" s="6" t="s">
        <v>391</v>
      </c>
      <c r="F3331" s="6" t="s">
        <v>21</v>
      </c>
      <c r="G3331" s="6" t="s">
        <v>2</v>
      </c>
      <c r="H3331" s="6" t="s">
        <v>917</v>
      </c>
      <c r="I3331" s="6">
        <v>-10</v>
      </c>
      <c r="J3331" s="13" t="str">
        <f>VLOOKUP(MONTH(Tabla7[[#This Row],[Fecha del movimiento]]),Tablas!$O$4:$P$15,2,0)</f>
        <v>Mar</v>
      </c>
      <c r="K3331" s="6">
        <f>YEAR(Tabla7[[#This Row],[Fecha del movimiento]])</f>
        <v>2018</v>
      </c>
    </row>
    <row r="3332" spans="2:11" x14ac:dyDescent="0.2">
      <c r="B3332" s="8">
        <v>43155</v>
      </c>
      <c r="C3332" s="6" t="s">
        <v>3146</v>
      </c>
      <c r="D3332" s="6">
        <v>300364</v>
      </c>
      <c r="E3332" s="6" t="s">
        <v>187</v>
      </c>
      <c r="F3332" s="6" t="s">
        <v>21</v>
      </c>
      <c r="G3332" s="6" t="s">
        <v>11</v>
      </c>
      <c r="H3332" s="6" t="s">
        <v>923</v>
      </c>
      <c r="I3332" s="6">
        <v>12</v>
      </c>
      <c r="J3332" s="13" t="str">
        <f>VLOOKUP(MONTH(Tabla7[[#This Row],[Fecha del movimiento]]),Tablas!$O$4:$P$15,2,0)</f>
        <v>Feb</v>
      </c>
      <c r="K3332" s="6">
        <f>YEAR(Tabla7[[#This Row],[Fecha del movimiento]])</f>
        <v>2018</v>
      </c>
    </row>
    <row r="3333" spans="2:11" x14ac:dyDescent="0.2">
      <c r="B3333" s="8">
        <v>43233</v>
      </c>
      <c r="C3333" s="6" t="s">
        <v>4107</v>
      </c>
      <c r="D3333" s="6">
        <v>300029</v>
      </c>
      <c r="E3333" s="6" t="s">
        <v>803</v>
      </c>
      <c r="F3333" s="6" t="s">
        <v>21</v>
      </c>
      <c r="G3333" s="6" t="s">
        <v>2</v>
      </c>
      <c r="H3333" s="6" t="s">
        <v>917</v>
      </c>
      <c r="I3333" s="6">
        <v>-13</v>
      </c>
      <c r="J3333" s="13" t="str">
        <f>VLOOKUP(MONTH(Tabla7[[#This Row],[Fecha del movimiento]]),Tablas!$O$4:$P$15,2,0)</f>
        <v>May</v>
      </c>
      <c r="K3333" s="6">
        <f>YEAR(Tabla7[[#This Row],[Fecha del movimiento]])</f>
        <v>2018</v>
      </c>
    </row>
    <row r="3334" spans="2:11" x14ac:dyDescent="0.2">
      <c r="B3334" s="8">
        <v>43121</v>
      </c>
      <c r="C3334" s="6" t="s">
        <v>1866</v>
      </c>
      <c r="D3334" s="6">
        <v>300443</v>
      </c>
      <c r="E3334" s="6" t="s">
        <v>565</v>
      </c>
      <c r="F3334" s="6" t="s">
        <v>21</v>
      </c>
      <c r="G3334" s="6" t="s">
        <v>5</v>
      </c>
      <c r="H3334" s="6" t="s">
        <v>917</v>
      </c>
      <c r="I3334" s="6">
        <v>-14</v>
      </c>
      <c r="J3334" s="13" t="str">
        <f>VLOOKUP(MONTH(Tabla7[[#This Row],[Fecha del movimiento]]),Tablas!$O$4:$P$15,2,0)</f>
        <v>Ene</v>
      </c>
      <c r="K3334" s="6">
        <f>YEAR(Tabla7[[#This Row],[Fecha del movimiento]])</f>
        <v>2018</v>
      </c>
    </row>
    <row r="3335" spans="2:11" x14ac:dyDescent="0.2">
      <c r="B3335" s="8">
        <v>43147</v>
      </c>
      <c r="C3335" s="6" t="s">
        <v>4108</v>
      </c>
      <c r="D3335" s="6">
        <v>300560</v>
      </c>
      <c r="E3335" s="6" t="s">
        <v>470</v>
      </c>
      <c r="F3335" s="6" t="s">
        <v>21</v>
      </c>
      <c r="G3335" s="6" t="s">
        <v>2</v>
      </c>
      <c r="H3335" s="6" t="s">
        <v>917</v>
      </c>
      <c r="I3335" s="6">
        <v>-11</v>
      </c>
      <c r="J3335" s="13" t="str">
        <f>VLOOKUP(MONTH(Tabla7[[#This Row],[Fecha del movimiento]]),Tablas!$O$4:$P$15,2,0)</f>
        <v>Feb</v>
      </c>
      <c r="K3335" s="6">
        <f>YEAR(Tabla7[[#This Row],[Fecha del movimiento]])</f>
        <v>2018</v>
      </c>
    </row>
    <row r="3336" spans="2:11" x14ac:dyDescent="0.2">
      <c r="B3336" s="8">
        <v>43229</v>
      </c>
      <c r="C3336" s="6" t="s">
        <v>4109</v>
      </c>
      <c r="D3336" s="6">
        <v>300462</v>
      </c>
      <c r="E3336" s="6" t="s">
        <v>550</v>
      </c>
      <c r="F3336" s="6" t="s">
        <v>21</v>
      </c>
      <c r="G3336" s="6" t="s">
        <v>13</v>
      </c>
      <c r="H3336" s="6" t="s">
        <v>923</v>
      </c>
      <c r="I3336" s="6">
        <v>18</v>
      </c>
      <c r="J3336" s="13" t="str">
        <f>VLOOKUP(MONTH(Tabla7[[#This Row],[Fecha del movimiento]]),Tablas!$O$4:$P$15,2,0)</f>
        <v>May</v>
      </c>
      <c r="K3336" s="6">
        <f>YEAR(Tabla7[[#This Row],[Fecha del movimiento]])</f>
        <v>2018</v>
      </c>
    </row>
    <row r="3337" spans="2:11" x14ac:dyDescent="0.2">
      <c r="B3337" s="8">
        <v>43309</v>
      </c>
      <c r="C3337" s="6" t="s">
        <v>2084</v>
      </c>
      <c r="D3337" s="6">
        <v>300075</v>
      </c>
      <c r="E3337" s="6" t="s">
        <v>417</v>
      </c>
      <c r="F3337" s="6" t="s">
        <v>21</v>
      </c>
      <c r="G3337" s="6" t="s">
        <v>10</v>
      </c>
      <c r="H3337" s="6" t="s">
        <v>923</v>
      </c>
      <c r="I3337" s="6">
        <v>11</v>
      </c>
      <c r="J3337" s="13" t="str">
        <f>VLOOKUP(MONTH(Tabla7[[#This Row],[Fecha del movimiento]]),Tablas!$O$4:$P$15,2,0)</f>
        <v>Jul</v>
      </c>
      <c r="K3337" s="6">
        <f>YEAR(Tabla7[[#This Row],[Fecha del movimiento]])</f>
        <v>2018</v>
      </c>
    </row>
    <row r="3338" spans="2:11" x14ac:dyDescent="0.2">
      <c r="B3338" s="8">
        <v>43223</v>
      </c>
      <c r="C3338" s="6" t="s">
        <v>4110</v>
      </c>
      <c r="D3338" s="6">
        <v>300720</v>
      </c>
      <c r="E3338" s="6" t="s">
        <v>338</v>
      </c>
      <c r="F3338" s="6" t="s">
        <v>21</v>
      </c>
      <c r="G3338" s="6" t="s">
        <v>10</v>
      </c>
      <c r="H3338" s="6" t="s">
        <v>917</v>
      </c>
      <c r="I3338" s="6">
        <v>-13</v>
      </c>
      <c r="J3338" s="13" t="str">
        <f>VLOOKUP(MONTH(Tabla7[[#This Row],[Fecha del movimiento]]),Tablas!$O$4:$P$15,2,0)</f>
        <v>May</v>
      </c>
      <c r="K3338" s="6">
        <f>YEAR(Tabla7[[#This Row],[Fecha del movimiento]])</f>
        <v>2018</v>
      </c>
    </row>
    <row r="3339" spans="2:11" x14ac:dyDescent="0.2">
      <c r="B3339" s="8">
        <v>43127</v>
      </c>
      <c r="C3339" s="6" t="s">
        <v>4111</v>
      </c>
      <c r="D3339" s="6">
        <v>300213</v>
      </c>
      <c r="E3339" s="6" t="s">
        <v>720</v>
      </c>
      <c r="F3339" s="6" t="s">
        <v>21</v>
      </c>
      <c r="G3339" s="6" t="s">
        <v>13</v>
      </c>
      <c r="H3339" s="6" t="s">
        <v>923</v>
      </c>
      <c r="I3339" s="6">
        <v>11</v>
      </c>
      <c r="J3339" s="13" t="str">
        <f>VLOOKUP(MONTH(Tabla7[[#This Row],[Fecha del movimiento]]),Tablas!$O$4:$P$15,2,0)</f>
        <v>Ene</v>
      </c>
      <c r="K3339" s="6">
        <f>YEAR(Tabla7[[#This Row],[Fecha del movimiento]])</f>
        <v>2018</v>
      </c>
    </row>
    <row r="3340" spans="2:11" x14ac:dyDescent="0.2">
      <c r="B3340" s="8">
        <v>43281</v>
      </c>
      <c r="C3340" s="6" t="s">
        <v>4112</v>
      </c>
      <c r="D3340" s="6">
        <v>300912</v>
      </c>
      <c r="E3340" s="6" t="s">
        <v>160</v>
      </c>
      <c r="F3340" s="6" t="s">
        <v>21</v>
      </c>
      <c r="G3340" s="6" t="s">
        <v>3</v>
      </c>
      <c r="H3340" s="6" t="s">
        <v>917</v>
      </c>
      <c r="I3340" s="6">
        <v>-11</v>
      </c>
      <c r="J3340" s="13" t="str">
        <f>VLOOKUP(MONTH(Tabla7[[#This Row],[Fecha del movimiento]]),Tablas!$O$4:$P$15,2,0)</f>
        <v>Jun</v>
      </c>
      <c r="K3340" s="6">
        <f>YEAR(Tabla7[[#This Row],[Fecha del movimiento]])</f>
        <v>2018</v>
      </c>
    </row>
    <row r="3341" spans="2:11" x14ac:dyDescent="0.2">
      <c r="B3341" s="8">
        <v>43155</v>
      </c>
      <c r="C3341" s="6" t="s">
        <v>4113</v>
      </c>
      <c r="D3341" s="6">
        <v>300003</v>
      </c>
      <c r="E3341" s="6" t="s">
        <v>816</v>
      </c>
      <c r="F3341" s="6" t="s">
        <v>21</v>
      </c>
      <c r="G3341" s="6" t="s">
        <v>11</v>
      </c>
      <c r="H3341" s="6" t="s">
        <v>923</v>
      </c>
      <c r="I3341" s="6">
        <v>12</v>
      </c>
      <c r="J3341" s="13" t="str">
        <f>VLOOKUP(MONTH(Tabla7[[#This Row],[Fecha del movimiento]]),Tablas!$O$4:$P$15,2,0)</f>
        <v>Feb</v>
      </c>
      <c r="K3341" s="6">
        <f>YEAR(Tabla7[[#This Row],[Fecha del movimiento]])</f>
        <v>2018</v>
      </c>
    </row>
    <row r="3342" spans="2:11" x14ac:dyDescent="0.2">
      <c r="B3342" s="8">
        <v>43282</v>
      </c>
      <c r="C3342" s="6" t="s">
        <v>4114</v>
      </c>
      <c r="D3342" s="6">
        <v>300069</v>
      </c>
      <c r="E3342" s="6" t="s">
        <v>72</v>
      </c>
      <c r="F3342" s="6" t="s">
        <v>21</v>
      </c>
      <c r="G3342" s="6" t="s">
        <v>3</v>
      </c>
      <c r="H3342" s="6" t="s">
        <v>917</v>
      </c>
      <c r="I3342" s="6">
        <v>-9</v>
      </c>
      <c r="J3342" s="13" t="str">
        <f>VLOOKUP(MONTH(Tabla7[[#This Row],[Fecha del movimiento]]),Tablas!$O$4:$P$15,2,0)</f>
        <v>Jul</v>
      </c>
      <c r="K3342" s="6">
        <f>YEAR(Tabla7[[#This Row],[Fecha del movimiento]])</f>
        <v>2018</v>
      </c>
    </row>
    <row r="3343" spans="2:11" x14ac:dyDescent="0.2">
      <c r="B3343" s="8">
        <v>43193</v>
      </c>
      <c r="C3343" s="6" t="s">
        <v>4115</v>
      </c>
      <c r="D3343" s="6">
        <v>300105</v>
      </c>
      <c r="E3343" s="6" t="s">
        <v>272</v>
      </c>
      <c r="F3343" s="6" t="s">
        <v>21</v>
      </c>
      <c r="G3343" s="6" t="s">
        <v>5</v>
      </c>
      <c r="H3343" s="6" t="s">
        <v>923</v>
      </c>
      <c r="I3343" s="6">
        <v>10</v>
      </c>
      <c r="J3343" s="13" t="str">
        <f>VLOOKUP(MONTH(Tabla7[[#This Row],[Fecha del movimiento]]),Tablas!$O$4:$P$15,2,0)</f>
        <v>Abr</v>
      </c>
      <c r="K3343" s="6">
        <f>YEAR(Tabla7[[#This Row],[Fecha del movimiento]])</f>
        <v>2018</v>
      </c>
    </row>
    <row r="3344" spans="2:11" x14ac:dyDescent="0.2">
      <c r="B3344" s="8">
        <v>43119</v>
      </c>
      <c r="C3344" s="6" t="s">
        <v>4116</v>
      </c>
      <c r="D3344" s="6">
        <v>300413</v>
      </c>
      <c r="E3344" s="6" t="s">
        <v>276</v>
      </c>
      <c r="F3344" s="6" t="s">
        <v>21</v>
      </c>
      <c r="G3344" s="6" t="s">
        <v>2</v>
      </c>
      <c r="H3344" s="6" t="s">
        <v>917</v>
      </c>
      <c r="I3344" s="6">
        <v>-14</v>
      </c>
      <c r="J3344" s="13" t="str">
        <f>VLOOKUP(MONTH(Tabla7[[#This Row],[Fecha del movimiento]]),Tablas!$O$4:$P$15,2,0)</f>
        <v>Ene</v>
      </c>
      <c r="K3344" s="6">
        <f>YEAR(Tabla7[[#This Row],[Fecha del movimiento]])</f>
        <v>2018</v>
      </c>
    </row>
    <row r="3345" spans="2:11" x14ac:dyDescent="0.2">
      <c r="B3345" s="8">
        <v>43277</v>
      </c>
      <c r="C3345" s="6" t="s">
        <v>4117</v>
      </c>
      <c r="D3345" s="6">
        <v>300231</v>
      </c>
      <c r="E3345" s="6" t="s">
        <v>707</v>
      </c>
      <c r="F3345" s="6" t="s">
        <v>21</v>
      </c>
      <c r="G3345" s="6" t="s">
        <v>6</v>
      </c>
      <c r="H3345" s="6" t="s">
        <v>923</v>
      </c>
      <c r="I3345" s="6">
        <v>15</v>
      </c>
      <c r="J3345" s="13" t="str">
        <f>VLOOKUP(MONTH(Tabla7[[#This Row],[Fecha del movimiento]]),Tablas!$O$4:$P$15,2,0)</f>
        <v>Jun</v>
      </c>
      <c r="K3345" s="6">
        <f>YEAR(Tabla7[[#This Row],[Fecha del movimiento]])</f>
        <v>2018</v>
      </c>
    </row>
    <row r="3346" spans="2:11" x14ac:dyDescent="0.2">
      <c r="B3346" s="8">
        <v>43288</v>
      </c>
      <c r="C3346" s="6" t="s">
        <v>4118</v>
      </c>
      <c r="D3346" s="6">
        <v>300255</v>
      </c>
      <c r="E3346" s="6" t="s">
        <v>692</v>
      </c>
      <c r="F3346" s="6" t="s">
        <v>21</v>
      </c>
      <c r="G3346" s="6" t="s">
        <v>2</v>
      </c>
      <c r="H3346" s="6" t="s">
        <v>917</v>
      </c>
      <c r="I3346" s="6">
        <v>-16</v>
      </c>
      <c r="J3346" s="13" t="str">
        <f>VLOOKUP(MONTH(Tabla7[[#This Row],[Fecha del movimiento]]),Tablas!$O$4:$P$15,2,0)</f>
        <v>Jul</v>
      </c>
      <c r="K3346" s="6">
        <f>YEAR(Tabla7[[#This Row],[Fecha del movimiento]])</f>
        <v>2018</v>
      </c>
    </row>
    <row r="3347" spans="2:11" x14ac:dyDescent="0.2">
      <c r="B3347" s="8">
        <v>43299</v>
      </c>
      <c r="C3347" s="6" t="s">
        <v>2380</v>
      </c>
      <c r="D3347" s="6">
        <v>301011</v>
      </c>
      <c r="E3347" s="6" t="s">
        <v>66</v>
      </c>
      <c r="F3347" s="6" t="s">
        <v>21</v>
      </c>
      <c r="G3347" s="6" t="s">
        <v>12</v>
      </c>
      <c r="H3347" s="6" t="s">
        <v>917</v>
      </c>
      <c r="I3347" s="6">
        <v>-14</v>
      </c>
      <c r="J3347" s="13" t="str">
        <f>VLOOKUP(MONTH(Tabla7[[#This Row],[Fecha del movimiento]]),Tablas!$O$4:$P$15,2,0)</f>
        <v>Jul</v>
      </c>
      <c r="K3347" s="6">
        <f>YEAR(Tabla7[[#This Row],[Fecha del movimiento]])</f>
        <v>2018</v>
      </c>
    </row>
    <row r="3348" spans="2:11" x14ac:dyDescent="0.2">
      <c r="B3348" s="8">
        <v>43167</v>
      </c>
      <c r="C3348" s="6" t="s">
        <v>4064</v>
      </c>
      <c r="D3348" s="6">
        <v>300064</v>
      </c>
      <c r="E3348" s="6" t="s">
        <v>137</v>
      </c>
      <c r="F3348" s="6" t="s">
        <v>21</v>
      </c>
      <c r="G3348" s="6" t="s">
        <v>6</v>
      </c>
      <c r="H3348" s="6" t="s">
        <v>923</v>
      </c>
      <c r="I3348" s="6">
        <v>14</v>
      </c>
      <c r="J3348" s="13" t="str">
        <f>VLOOKUP(MONTH(Tabla7[[#This Row],[Fecha del movimiento]]),Tablas!$O$4:$P$15,2,0)</f>
        <v>Mar</v>
      </c>
      <c r="K3348" s="6">
        <f>YEAR(Tabla7[[#This Row],[Fecha del movimiento]])</f>
        <v>2018</v>
      </c>
    </row>
    <row r="3349" spans="2:11" x14ac:dyDescent="0.2">
      <c r="B3349" s="8">
        <v>43135</v>
      </c>
      <c r="C3349" s="6" t="s">
        <v>4119</v>
      </c>
      <c r="D3349" s="6">
        <v>300733</v>
      </c>
      <c r="E3349" s="6" t="s">
        <v>325</v>
      </c>
      <c r="F3349" s="6" t="s">
        <v>21</v>
      </c>
      <c r="G3349" s="6" t="s">
        <v>12</v>
      </c>
      <c r="H3349" s="6" t="s">
        <v>917</v>
      </c>
      <c r="I3349" s="6">
        <v>-8</v>
      </c>
      <c r="J3349" s="13" t="str">
        <f>VLOOKUP(MONTH(Tabla7[[#This Row],[Fecha del movimiento]]),Tablas!$O$4:$P$15,2,0)</f>
        <v>Feb</v>
      </c>
      <c r="K3349" s="6">
        <f>YEAR(Tabla7[[#This Row],[Fecha del movimiento]])</f>
        <v>2018</v>
      </c>
    </row>
    <row r="3350" spans="2:11" x14ac:dyDescent="0.2">
      <c r="B3350" s="8">
        <v>43220</v>
      </c>
      <c r="C3350" s="6" t="s">
        <v>4120</v>
      </c>
      <c r="D3350" s="6">
        <v>300642</v>
      </c>
      <c r="E3350" s="6" t="s">
        <v>403</v>
      </c>
      <c r="F3350" s="6" t="s">
        <v>21</v>
      </c>
      <c r="G3350" s="6" t="s">
        <v>3</v>
      </c>
      <c r="H3350" s="6" t="s">
        <v>923</v>
      </c>
      <c r="I3350" s="6">
        <v>17</v>
      </c>
      <c r="J3350" s="13" t="str">
        <f>VLOOKUP(MONTH(Tabla7[[#This Row],[Fecha del movimiento]]),Tablas!$O$4:$P$15,2,0)</f>
        <v>Abr</v>
      </c>
      <c r="K3350" s="6">
        <f>YEAR(Tabla7[[#This Row],[Fecha del movimiento]])</f>
        <v>2018</v>
      </c>
    </row>
    <row r="3351" spans="2:11" x14ac:dyDescent="0.2">
      <c r="B3351" s="8">
        <v>43304</v>
      </c>
      <c r="C3351" s="6" t="s">
        <v>4121</v>
      </c>
      <c r="D3351" s="6">
        <v>300230</v>
      </c>
      <c r="E3351" s="6" t="s">
        <v>708</v>
      </c>
      <c r="F3351" s="6" t="s">
        <v>21</v>
      </c>
      <c r="G3351" s="6" t="s">
        <v>6</v>
      </c>
      <c r="H3351" s="6" t="s">
        <v>917</v>
      </c>
      <c r="I3351" s="6">
        <v>-16</v>
      </c>
      <c r="J3351" s="13" t="str">
        <f>VLOOKUP(MONTH(Tabla7[[#This Row],[Fecha del movimiento]]),Tablas!$O$4:$P$15,2,0)</f>
        <v>Jul</v>
      </c>
      <c r="K3351" s="6">
        <f>YEAR(Tabla7[[#This Row],[Fecha del movimiento]])</f>
        <v>2018</v>
      </c>
    </row>
    <row r="3352" spans="2:11" x14ac:dyDescent="0.2">
      <c r="B3352" s="8">
        <v>43217</v>
      </c>
      <c r="C3352" s="6" t="s">
        <v>4122</v>
      </c>
      <c r="D3352" s="6">
        <v>301028</v>
      </c>
      <c r="E3352" s="6" t="s">
        <v>25</v>
      </c>
      <c r="F3352" s="6" t="s">
        <v>21</v>
      </c>
      <c r="G3352" s="6" t="s">
        <v>2</v>
      </c>
      <c r="H3352" s="6" t="s">
        <v>923</v>
      </c>
      <c r="I3352" s="6">
        <v>14</v>
      </c>
      <c r="J3352" s="13" t="str">
        <f>VLOOKUP(MONTH(Tabla7[[#This Row],[Fecha del movimiento]]),Tablas!$O$4:$P$15,2,0)</f>
        <v>Abr</v>
      </c>
      <c r="K3352" s="6">
        <f>YEAR(Tabla7[[#This Row],[Fecha del movimiento]])</f>
        <v>2018</v>
      </c>
    </row>
    <row r="3353" spans="2:11" x14ac:dyDescent="0.2">
      <c r="B3353" s="8">
        <v>43160</v>
      </c>
      <c r="C3353" s="6" t="s">
        <v>4123</v>
      </c>
      <c r="D3353" s="6">
        <v>300739</v>
      </c>
      <c r="E3353" s="6" t="s">
        <v>320</v>
      </c>
      <c r="F3353" s="6" t="s">
        <v>21</v>
      </c>
      <c r="G3353" s="6" t="s">
        <v>2</v>
      </c>
      <c r="H3353" s="6" t="s">
        <v>923</v>
      </c>
      <c r="I3353" s="6">
        <v>15</v>
      </c>
      <c r="J3353" s="13" t="str">
        <f>VLOOKUP(MONTH(Tabla7[[#This Row],[Fecha del movimiento]]),Tablas!$O$4:$P$15,2,0)</f>
        <v>Mar</v>
      </c>
      <c r="K3353" s="6">
        <f>YEAR(Tabla7[[#This Row],[Fecha del movimiento]])</f>
        <v>2018</v>
      </c>
    </row>
    <row r="3354" spans="2:11" x14ac:dyDescent="0.2">
      <c r="B3354" s="8">
        <v>43301</v>
      </c>
      <c r="C3354" s="6" t="s">
        <v>4124</v>
      </c>
      <c r="D3354" s="6">
        <v>300453</v>
      </c>
      <c r="E3354" s="6" t="s">
        <v>558</v>
      </c>
      <c r="F3354" s="6" t="s">
        <v>21</v>
      </c>
      <c r="G3354" s="6" t="s">
        <v>13</v>
      </c>
      <c r="H3354" s="6" t="s">
        <v>923</v>
      </c>
      <c r="I3354" s="6">
        <v>12</v>
      </c>
      <c r="J3354" s="13" t="str">
        <f>VLOOKUP(MONTH(Tabla7[[#This Row],[Fecha del movimiento]]),Tablas!$O$4:$P$15,2,0)</f>
        <v>Jul</v>
      </c>
      <c r="K3354" s="6">
        <f>YEAR(Tabla7[[#This Row],[Fecha del movimiento]])</f>
        <v>2018</v>
      </c>
    </row>
    <row r="3355" spans="2:11" x14ac:dyDescent="0.2">
      <c r="B3355" s="8">
        <v>43105</v>
      </c>
      <c r="C3355" s="6" t="s">
        <v>4125</v>
      </c>
      <c r="D3355" s="6">
        <v>300804</v>
      </c>
      <c r="E3355" s="6" t="s">
        <v>34</v>
      </c>
      <c r="F3355" s="6" t="s">
        <v>21</v>
      </c>
      <c r="G3355" s="6" t="s">
        <v>3</v>
      </c>
      <c r="H3355" s="6" t="s">
        <v>923</v>
      </c>
      <c r="I3355" s="6">
        <v>10</v>
      </c>
      <c r="J3355" s="13" t="str">
        <f>VLOOKUP(MONTH(Tabla7[[#This Row],[Fecha del movimiento]]),Tablas!$O$4:$P$15,2,0)</f>
        <v>Ene</v>
      </c>
      <c r="K3355" s="6">
        <f>YEAR(Tabla7[[#This Row],[Fecha del movimiento]])</f>
        <v>2018</v>
      </c>
    </row>
    <row r="3356" spans="2:11" x14ac:dyDescent="0.2">
      <c r="B3356" s="8">
        <v>43193</v>
      </c>
      <c r="C3356" s="6" t="s">
        <v>4126</v>
      </c>
      <c r="D3356" s="6">
        <v>300308</v>
      </c>
      <c r="E3356" s="6" t="s">
        <v>388</v>
      </c>
      <c r="F3356" s="6" t="s">
        <v>21</v>
      </c>
      <c r="G3356" s="6" t="s">
        <v>1</v>
      </c>
      <c r="H3356" s="6" t="s">
        <v>917</v>
      </c>
      <c r="I3356" s="6">
        <v>-7</v>
      </c>
      <c r="J3356" s="13" t="str">
        <f>VLOOKUP(MONTH(Tabla7[[#This Row],[Fecha del movimiento]]),Tablas!$O$4:$P$15,2,0)</f>
        <v>Abr</v>
      </c>
      <c r="K3356" s="6">
        <f>YEAR(Tabla7[[#This Row],[Fecha del movimiento]])</f>
        <v>2018</v>
      </c>
    </row>
    <row r="3357" spans="2:11" x14ac:dyDescent="0.2">
      <c r="B3357" s="8">
        <v>43112</v>
      </c>
      <c r="C3357" s="6" t="s">
        <v>4127</v>
      </c>
      <c r="D3357" s="6">
        <v>300500</v>
      </c>
      <c r="E3357" s="6" t="s">
        <v>523</v>
      </c>
      <c r="F3357" s="6" t="s">
        <v>21</v>
      </c>
      <c r="G3357" s="6" t="s">
        <v>1</v>
      </c>
      <c r="H3357" s="6" t="s">
        <v>917</v>
      </c>
      <c r="I3357" s="6">
        <v>-5</v>
      </c>
      <c r="J3357" s="13" t="str">
        <f>VLOOKUP(MONTH(Tabla7[[#This Row],[Fecha del movimiento]]),Tablas!$O$4:$P$15,2,0)</f>
        <v>Ene</v>
      </c>
      <c r="K3357" s="6">
        <f>YEAR(Tabla7[[#This Row],[Fecha del movimiento]])</f>
        <v>2018</v>
      </c>
    </row>
    <row r="3358" spans="2:11" x14ac:dyDescent="0.2">
      <c r="B3358" s="8">
        <v>43118</v>
      </c>
      <c r="C3358" s="6" t="s">
        <v>4128</v>
      </c>
      <c r="D3358" s="6">
        <v>300498</v>
      </c>
      <c r="E3358" s="6" t="s">
        <v>525</v>
      </c>
      <c r="F3358" s="6" t="s">
        <v>21</v>
      </c>
      <c r="G3358" s="6" t="s">
        <v>13</v>
      </c>
      <c r="H3358" s="6" t="s">
        <v>917</v>
      </c>
      <c r="I3358" s="6">
        <v>-19</v>
      </c>
      <c r="J3358" s="13" t="str">
        <f>VLOOKUP(MONTH(Tabla7[[#This Row],[Fecha del movimiento]]),Tablas!$O$4:$P$15,2,0)</f>
        <v>Ene</v>
      </c>
      <c r="K3358" s="6">
        <f>YEAR(Tabla7[[#This Row],[Fecha del movimiento]])</f>
        <v>2018</v>
      </c>
    </row>
    <row r="3359" spans="2:11" x14ac:dyDescent="0.2">
      <c r="B3359" s="8">
        <v>43282</v>
      </c>
      <c r="C3359" s="6" t="s">
        <v>4129</v>
      </c>
      <c r="D3359" s="6">
        <v>300907</v>
      </c>
      <c r="E3359" s="6" t="s">
        <v>165</v>
      </c>
      <c r="F3359" s="6" t="s">
        <v>21</v>
      </c>
      <c r="G3359" s="6" t="s">
        <v>7</v>
      </c>
      <c r="H3359" s="6" t="s">
        <v>917</v>
      </c>
      <c r="I3359" s="6">
        <v>-11</v>
      </c>
      <c r="J3359" s="13" t="str">
        <f>VLOOKUP(MONTH(Tabla7[[#This Row],[Fecha del movimiento]]),Tablas!$O$4:$P$15,2,0)</f>
        <v>Jul</v>
      </c>
      <c r="K3359" s="6">
        <f>YEAR(Tabla7[[#This Row],[Fecha del movimiento]])</f>
        <v>2018</v>
      </c>
    </row>
    <row r="3360" spans="2:11" x14ac:dyDescent="0.2">
      <c r="B3360" s="8">
        <v>43151</v>
      </c>
      <c r="C3360" s="6" t="s">
        <v>4130</v>
      </c>
      <c r="D3360" s="6">
        <v>301014</v>
      </c>
      <c r="E3360" s="6" t="s">
        <v>63</v>
      </c>
      <c r="F3360" s="6" t="s">
        <v>21</v>
      </c>
      <c r="G3360" s="6" t="s">
        <v>9</v>
      </c>
      <c r="H3360" s="6" t="s">
        <v>923</v>
      </c>
      <c r="I3360" s="6">
        <v>12</v>
      </c>
      <c r="J3360" s="13" t="str">
        <f>VLOOKUP(MONTH(Tabla7[[#This Row],[Fecha del movimiento]]),Tablas!$O$4:$P$15,2,0)</f>
        <v>Feb</v>
      </c>
      <c r="K3360" s="6">
        <f>YEAR(Tabla7[[#This Row],[Fecha del movimiento]])</f>
        <v>2018</v>
      </c>
    </row>
    <row r="3361" spans="2:11" x14ac:dyDescent="0.2">
      <c r="B3361" s="8">
        <v>43132</v>
      </c>
      <c r="C3361" s="6" t="s">
        <v>4131</v>
      </c>
      <c r="D3361" s="6">
        <v>300277</v>
      </c>
      <c r="E3361" s="6" t="s">
        <v>675</v>
      </c>
      <c r="F3361" s="6" t="s">
        <v>21</v>
      </c>
      <c r="G3361" s="6" t="s">
        <v>7</v>
      </c>
      <c r="H3361" s="6" t="s">
        <v>923</v>
      </c>
      <c r="I3361" s="6">
        <v>16</v>
      </c>
      <c r="J3361" s="13" t="str">
        <f>VLOOKUP(MONTH(Tabla7[[#This Row],[Fecha del movimiento]]),Tablas!$O$4:$P$15,2,0)</f>
        <v>Feb</v>
      </c>
      <c r="K3361" s="6">
        <f>YEAR(Tabla7[[#This Row],[Fecha del movimiento]])</f>
        <v>2018</v>
      </c>
    </row>
    <row r="3362" spans="2:11" x14ac:dyDescent="0.2">
      <c r="B3362" s="8">
        <v>43313</v>
      </c>
      <c r="C3362" s="6" t="s">
        <v>4132</v>
      </c>
      <c r="D3362" s="6">
        <v>300588</v>
      </c>
      <c r="E3362" s="6" t="s">
        <v>450</v>
      </c>
      <c r="F3362" s="6" t="s">
        <v>21</v>
      </c>
      <c r="G3362" s="6" t="s">
        <v>13</v>
      </c>
      <c r="H3362" s="6" t="s">
        <v>923</v>
      </c>
      <c r="I3362" s="6">
        <v>17</v>
      </c>
      <c r="J3362" s="13" t="str">
        <f>VLOOKUP(MONTH(Tabla7[[#This Row],[Fecha del movimiento]]),Tablas!$O$4:$P$15,2,0)</f>
        <v>Ago</v>
      </c>
      <c r="K3362" s="6">
        <f>YEAR(Tabla7[[#This Row],[Fecha del movimiento]])</f>
        <v>2018</v>
      </c>
    </row>
    <row r="3363" spans="2:11" x14ac:dyDescent="0.2">
      <c r="B3363" s="8">
        <v>43205</v>
      </c>
      <c r="C3363" s="6" t="s">
        <v>4133</v>
      </c>
      <c r="D3363" s="6">
        <v>300723</v>
      </c>
      <c r="E3363" s="6" t="s">
        <v>335</v>
      </c>
      <c r="F3363" s="6" t="s">
        <v>21</v>
      </c>
      <c r="G3363" s="6" t="s">
        <v>2</v>
      </c>
      <c r="H3363" s="6" t="s">
        <v>923</v>
      </c>
      <c r="I3363" s="6">
        <v>11</v>
      </c>
      <c r="J3363" s="13" t="str">
        <f>VLOOKUP(MONTH(Tabla7[[#This Row],[Fecha del movimiento]]),Tablas!$O$4:$P$15,2,0)</f>
        <v>Abr</v>
      </c>
      <c r="K3363" s="6">
        <f>YEAR(Tabla7[[#This Row],[Fecha del movimiento]])</f>
        <v>2018</v>
      </c>
    </row>
    <row r="3364" spans="2:11" x14ac:dyDescent="0.2">
      <c r="B3364" s="8">
        <v>43227</v>
      </c>
      <c r="C3364" s="6" t="s">
        <v>4134</v>
      </c>
      <c r="D3364" s="6">
        <v>300488</v>
      </c>
      <c r="E3364" s="6" t="s">
        <v>532</v>
      </c>
      <c r="F3364" s="6" t="s">
        <v>21</v>
      </c>
      <c r="G3364" s="6" t="s">
        <v>12</v>
      </c>
      <c r="H3364" s="6" t="s">
        <v>923</v>
      </c>
      <c r="I3364" s="6">
        <v>11</v>
      </c>
      <c r="J3364" s="13" t="str">
        <f>VLOOKUP(MONTH(Tabla7[[#This Row],[Fecha del movimiento]]),Tablas!$O$4:$P$15,2,0)</f>
        <v>May</v>
      </c>
      <c r="K3364" s="6">
        <f>YEAR(Tabla7[[#This Row],[Fecha del movimiento]])</f>
        <v>2018</v>
      </c>
    </row>
    <row r="3365" spans="2:11" x14ac:dyDescent="0.2">
      <c r="B3365" s="8">
        <v>43186</v>
      </c>
      <c r="C3365" s="6" t="s">
        <v>3387</v>
      </c>
      <c r="D3365" s="6">
        <v>300914</v>
      </c>
      <c r="E3365" s="6" t="s">
        <v>158</v>
      </c>
      <c r="F3365" s="6" t="s">
        <v>21</v>
      </c>
      <c r="G3365" s="6" t="s">
        <v>11</v>
      </c>
      <c r="H3365" s="6" t="s">
        <v>923</v>
      </c>
      <c r="I3365" s="6">
        <v>11</v>
      </c>
      <c r="J3365" s="13" t="str">
        <f>VLOOKUP(MONTH(Tabla7[[#This Row],[Fecha del movimiento]]),Tablas!$O$4:$P$15,2,0)</f>
        <v>Mar</v>
      </c>
      <c r="K3365" s="6">
        <f>YEAR(Tabla7[[#This Row],[Fecha del movimiento]])</f>
        <v>2018</v>
      </c>
    </row>
    <row r="3366" spans="2:11" x14ac:dyDescent="0.2">
      <c r="B3366" s="8">
        <v>43280</v>
      </c>
      <c r="C3366" s="6" t="s">
        <v>4135</v>
      </c>
      <c r="D3366" s="6">
        <v>300856</v>
      </c>
      <c r="E3366" s="6" t="s">
        <v>214</v>
      </c>
      <c r="F3366" s="6" t="s">
        <v>21</v>
      </c>
      <c r="G3366" s="6" t="s">
        <v>10</v>
      </c>
      <c r="H3366" s="6" t="s">
        <v>923</v>
      </c>
      <c r="I3366" s="6">
        <v>15</v>
      </c>
      <c r="J3366" s="13" t="str">
        <f>VLOOKUP(MONTH(Tabla7[[#This Row],[Fecha del movimiento]]),Tablas!$O$4:$P$15,2,0)</f>
        <v>Jun</v>
      </c>
      <c r="K3366" s="6">
        <f>YEAR(Tabla7[[#This Row],[Fecha del movimiento]])</f>
        <v>2018</v>
      </c>
    </row>
    <row r="3367" spans="2:11" x14ac:dyDescent="0.2">
      <c r="B3367" s="8">
        <v>43158</v>
      </c>
      <c r="C3367" s="6" t="s">
        <v>1709</v>
      </c>
      <c r="D3367" s="6">
        <v>300720</v>
      </c>
      <c r="E3367" s="6" t="s">
        <v>338</v>
      </c>
      <c r="F3367" s="6" t="s">
        <v>21</v>
      </c>
      <c r="G3367" s="6" t="s">
        <v>10</v>
      </c>
      <c r="H3367" s="6" t="s">
        <v>923</v>
      </c>
      <c r="I3367" s="6">
        <v>17</v>
      </c>
      <c r="J3367" s="13" t="str">
        <f>VLOOKUP(MONTH(Tabla7[[#This Row],[Fecha del movimiento]]),Tablas!$O$4:$P$15,2,0)</f>
        <v>Feb</v>
      </c>
      <c r="K3367" s="6">
        <f>YEAR(Tabla7[[#This Row],[Fecha del movimiento]])</f>
        <v>2018</v>
      </c>
    </row>
    <row r="3368" spans="2:11" x14ac:dyDescent="0.2">
      <c r="B3368" s="8">
        <v>43336</v>
      </c>
      <c r="C3368" s="6" t="s">
        <v>4136</v>
      </c>
      <c r="D3368" s="6">
        <v>300848</v>
      </c>
      <c r="E3368" s="6" t="s">
        <v>222</v>
      </c>
      <c r="F3368" s="6" t="s">
        <v>21</v>
      </c>
      <c r="G3368" s="6" t="s">
        <v>6</v>
      </c>
      <c r="H3368" s="6" t="s">
        <v>917</v>
      </c>
      <c r="I3368" s="6">
        <v>-10</v>
      </c>
      <c r="J3368" s="13" t="str">
        <f>VLOOKUP(MONTH(Tabla7[[#This Row],[Fecha del movimiento]]),Tablas!$O$4:$P$15,2,0)</f>
        <v>Ago</v>
      </c>
      <c r="K3368" s="6">
        <f>YEAR(Tabla7[[#This Row],[Fecha del movimiento]])</f>
        <v>2018</v>
      </c>
    </row>
    <row r="3369" spans="2:11" x14ac:dyDescent="0.2">
      <c r="B3369" s="8">
        <v>43253</v>
      </c>
      <c r="C3369" s="6" t="s">
        <v>4137</v>
      </c>
      <c r="D3369" s="6">
        <v>300553</v>
      </c>
      <c r="E3369" s="6" t="s">
        <v>476</v>
      </c>
      <c r="F3369" s="6" t="s">
        <v>21</v>
      </c>
      <c r="G3369" s="6" t="s">
        <v>13</v>
      </c>
      <c r="H3369" s="6" t="s">
        <v>917</v>
      </c>
      <c r="I3369" s="6">
        <v>-16</v>
      </c>
      <c r="J3369" s="13" t="str">
        <f>VLOOKUP(MONTH(Tabla7[[#This Row],[Fecha del movimiento]]),Tablas!$O$4:$P$15,2,0)</f>
        <v>Jun</v>
      </c>
      <c r="K3369" s="6">
        <f>YEAR(Tabla7[[#This Row],[Fecha del movimiento]])</f>
        <v>2018</v>
      </c>
    </row>
    <row r="3370" spans="2:11" x14ac:dyDescent="0.2">
      <c r="B3370" s="8">
        <v>43193</v>
      </c>
      <c r="C3370" s="6" t="s">
        <v>4138</v>
      </c>
      <c r="D3370" s="6">
        <v>300113</v>
      </c>
      <c r="E3370" s="6" t="s">
        <v>764</v>
      </c>
      <c r="F3370" s="6" t="s">
        <v>21</v>
      </c>
      <c r="G3370" s="6" t="s">
        <v>13</v>
      </c>
      <c r="H3370" s="6" t="s">
        <v>917</v>
      </c>
      <c r="I3370" s="6">
        <v>-20</v>
      </c>
      <c r="J3370" s="13" t="str">
        <f>VLOOKUP(MONTH(Tabla7[[#This Row],[Fecha del movimiento]]),Tablas!$O$4:$P$15,2,0)</f>
        <v>Abr</v>
      </c>
      <c r="K3370" s="6">
        <f>YEAR(Tabla7[[#This Row],[Fecha del movimiento]])</f>
        <v>2018</v>
      </c>
    </row>
    <row r="3371" spans="2:11" x14ac:dyDescent="0.2">
      <c r="B3371" s="8">
        <v>43101</v>
      </c>
      <c r="C3371" s="6" t="s">
        <v>4139</v>
      </c>
      <c r="D3371" s="6">
        <v>300240</v>
      </c>
      <c r="E3371" s="6" t="s">
        <v>701</v>
      </c>
      <c r="F3371" s="6" t="s">
        <v>21</v>
      </c>
      <c r="G3371" s="6" t="s">
        <v>1</v>
      </c>
      <c r="H3371" s="6" t="s">
        <v>923</v>
      </c>
      <c r="I3371" s="6">
        <v>10</v>
      </c>
      <c r="J3371" s="13" t="str">
        <f>VLOOKUP(MONTH(Tabla7[[#This Row],[Fecha del movimiento]]),Tablas!$O$4:$P$15,2,0)</f>
        <v>Ene</v>
      </c>
      <c r="K3371" s="6">
        <f>YEAR(Tabla7[[#This Row],[Fecha del movimiento]])</f>
        <v>2018</v>
      </c>
    </row>
    <row r="3372" spans="2:11" x14ac:dyDescent="0.2">
      <c r="B3372" s="8">
        <v>43126</v>
      </c>
      <c r="C3372" s="6" t="s">
        <v>4140</v>
      </c>
      <c r="D3372" s="6">
        <v>300647</v>
      </c>
      <c r="E3372" s="6" t="s">
        <v>398</v>
      </c>
      <c r="F3372" s="6" t="s">
        <v>21</v>
      </c>
      <c r="G3372" s="6" t="s">
        <v>12</v>
      </c>
      <c r="H3372" s="6" t="s">
        <v>917</v>
      </c>
      <c r="I3372" s="6">
        <v>-10</v>
      </c>
      <c r="J3372" s="13" t="str">
        <f>VLOOKUP(MONTH(Tabla7[[#This Row],[Fecha del movimiento]]),Tablas!$O$4:$P$15,2,0)</f>
        <v>Ene</v>
      </c>
      <c r="K3372" s="6">
        <f>YEAR(Tabla7[[#This Row],[Fecha del movimiento]])</f>
        <v>2018</v>
      </c>
    </row>
    <row r="3373" spans="2:11" x14ac:dyDescent="0.2">
      <c r="B3373" s="8">
        <v>43116</v>
      </c>
      <c r="C3373" s="6" t="s">
        <v>4141</v>
      </c>
      <c r="D3373" s="6">
        <v>300948</v>
      </c>
      <c r="E3373" s="6" t="s">
        <v>127</v>
      </c>
      <c r="F3373" s="6" t="s">
        <v>21</v>
      </c>
      <c r="G3373" s="6" t="s">
        <v>13</v>
      </c>
      <c r="H3373" s="6" t="s">
        <v>917</v>
      </c>
      <c r="I3373" s="6">
        <v>-15</v>
      </c>
      <c r="J3373" s="13" t="str">
        <f>VLOOKUP(MONTH(Tabla7[[#This Row],[Fecha del movimiento]]),Tablas!$O$4:$P$15,2,0)</f>
        <v>Ene</v>
      </c>
      <c r="K3373" s="6">
        <f>YEAR(Tabla7[[#This Row],[Fecha del movimiento]])</f>
        <v>2018</v>
      </c>
    </row>
    <row r="3374" spans="2:11" x14ac:dyDescent="0.2">
      <c r="B3374" s="8">
        <v>43240</v>
      </c>
      <c r="C3374" s="6" t="s">
        <v>4142</v>
      </c>
      <c r="D3374" s="6">
        <v>300158</v>
      </c>
      <c r="E3374" s="6" t="s">
        <v>748</v>
      </c>
      <c r="F3374" s="6" t="s">
        <v>21</v>
      </c>
      <c r="G3374" s="6" t="s">
        <v>2</v>
      </c>
      <c r="H3374" s="6" t="s">
        <v>923</v>
      </c>
      <c r="I3374" s="6">
        <v>18</v>
      </c>
      <c r="J3374" s="13" t="str">
        <f>VLOOKUP(MONTH(Tabla7[[#This Row],[Fecha del movimiento]]),Tablas!$O$4:$P$15,2,0)</f>
        <v>May</v>
      </c>
      <c r="K3374" s="6">
        <f>YEAR(Tabla7[[#This Row],[Fecha del movimiento]])</f>
        <v>2018</v>
      </c>
    </row>
    <row r="3375" spans="2:11" x14ac:dyDescent="0.2">
      <c r="B3375" s="8">
        <v>43124</v>
      </c>
      <c r="C3375" s="6" t="s">
        <v>4143</v>
      </c>
      <c r="D3375" s="6">
        <v>300821</v>
      </c>
      <c r="E3375" s="6" t="s">
        <v>248</v>
      </c>
      <c r="F3375" s="6" t="s">
        <v>21</v>
      </c>
      <c r="G3375" s="6" t="s">
        <v>11</v>
      </c>
      <c r="H3375" s="6" t="s">
        <v>917</v>
      </c>
      <c r="I3375" s="6">
        <v>-12</v>
      </c>
      <c r="J3375" s="13" t="str">
        <f>VLOOKUP(MONTH(Tabla7[[#This Row],[Fecha del movimiento]]),Tablas!$O$4:$P$15,2,0)</f>
        <v>Ene</v>
      </c>
      <c r="K3375" s="6">
        <f>YEAR(Tabla7[[#This Row],[Fecha del movimiento]])</f>
        <v>2018</v>
      </c>
    </row>
    <row r="3376" spans="2:11" x14ac:dyDescent="0.2">
      <c r="B3376" s="8">
        <v>43111</v>
      </c>
      <c r="C3376" s="6" t="s">
        <v>4144</v>
      </c>
      <c r="D3376" s="6">
        <v>300813</v>
      </c>
      <c r="E3376" s="6" t="s">
        <v>209</v>
      </c>
      <c r="F3376" s="6" t="s">
        <v>21</v>
      </c>
      <c r="G3376" s="6" t="s">
        <v>11</v>
      </c>
      <c r="H3376" s="6" t="s">
        <v>923</v>
      </c>
      <c r="I3376" s="6">
        <v>10</v>
      </c>
      <c r="J3376" s="13" t="str">
        <f>VLOOKUP(MONTH(Tabla7[[#This Row],[Fecha del movimiento]]),Tablas!$O$4:$P$15,2,0)</f>
        <v>Ene</v>
      </c>
      <c r="K3376" s="6">
        <f>YEAR(Tabla7[[#This Row],[Fecha del movimiento]])</f>
        <v>2018</v>
      </c>
    </row>
    <row r="3377" spans="2:11" x14ac:dyDescent="0.2">
      <c r="B3377" s="8">
        <v>43220</v>
      </c>
      <c r="C3377" s="6" t="s">
        <v>4145</v>
      </c>
      <c r="D3377" s="6">
        <v>300756</v>
      </c>
      <c r="E3377" s="6" t="s">
        <v>84</v>
      </c>
      <c r="F3377" s="6" t="s">
        <v>21</v>
      </c>
      <c r="G3377" s="6" t="s">
        <v>2</v>
      </c>
      <c r="H3377" s="6" t="s">
        <v>923</v>
      </c>
      <c r="I3377" s="6">
        <v>20</v>
      </c>
      <c r="J3377" s="13" t="str">
        <f>VLOOKUP(MONTH(Tabla7[[#This Row],[Fecha del movimiento]]),Tablas!$O$4:$P$15,2,0)</f>
        <v>Abr</v>
      </c>
      <c r="K3377" s="6">
        <f>YEAR(Tabla7[[#This Row],[Fecha del movimiento]])</f>
        <v>2018</v>
      </c>
    </row>
    <row r="3378" spans="2:11" x14ac:dyDescent="0.2">
      <c r="B3378" s="8">
        <v>43240</v>
      </c>
      <c r="C3378" s="6" t="s">
        <v>4146</v>
      </c>
      <c r="D3378" s="6">
        <v>300477</v>
      </c>
      <c r="E3378" s="6" t="s">
        <v>539</v>
      </c>
      <c r="F3378" s="6" t="s">
        <v>21</v>
      </c>
      <c r="G3378" s="6" t="s">
        <v>6</v>
      </c>
      <c r="H3378" s="6" t="s">
        <v>923</v>
      </c>
      <c r="I3378" s="6">
        <v>10</v>
      </c>
      <c r="J3378" s="13" t="str">
        <f>VLOOKUP(MONTH(Tabla7[[#This Row],[Fecha del movimiento]]),Tablas!$O$4:$P$15,2,0)</f>
        <v>May</v>
      </c>
      <c r="K3378" s="6">
        <f>YEAR(Tabla7[[#This Row],[Fecha del movimiento]])</f>
        <v>2018</v>
      </c>
    </row>
    <row r="3379" spans="2:11" x14ac:dyDescent="0.2">
      <c r="B3379" s="8">
        <v>43178</v>
      </c>
      <c r="C3379" s="6" t="s">
        <v>4147</v>
      </c>
      <c r="D3379" s="6">
        <v>300599</v>
      </c>
      <c r="E3379" s="6" t="s">
        <v>443</v>
      </c>
      <c r="F3379" s="6" t="s">
        <v>21</v>
      </c>
      <c r="G3379" s="6" t="s">
        <v>5</v>
      </c>
      <c r="H3379" s="6" t="s">
        <v>923</v>
      </c>
      <c r="I3379" s="6">
        <v>19</v>
      </c>
      <c r="J3379" s="13" t="str">
        <f>VLOOKUP(MONTH(Tabla7[[#This Row],[Fecha del movimiento]]),Tablas!$O$4:$P$15,2,0)</f>
        <v>Mar</v>
      </c>
      <c r="K3379" s="6">
        <f>YEAR(Tabla7[[#This Row],[Fecha del movimiento]])</f>
        <v>2018</v>
      </c>
    </row>
    <row r="3380" spans="2:11" x14ac:dyDescent="0.2">
      <c r="B3380" s="8">
        <v>43276</v>
      </c>
      <c r="C3380" s="6" t="s">
        <v>4148</v>
      </c>
      <c r="D3380" s="6">
        <v>300850</v>
      </c>
      <c r="E3380" s="6" t="s">
        <v>220</v>
      </c>
      <c r="F3380" s="6" t="s">
        <v>21</v>
      </c>
      <c r="G3380" s="6" t="s">
        <v>7</v>
      </c>
      <c r="H3380" s="6" t="s">
        <v>917</v>
      </c>
      <c r="I3380" s="6">
        <v>-17</v>
      </c>
      <c r="J3380" s="13" t="str">
        <f>VLOOKUP(MONTH(Tabla7[[#This Row],[Fecha del movimiento]]),Tablas!$O$4:$P$15,2,0)</f>
        <v>Jun</v>
      </c>
      <c r="K3380" s="6">
        <f>YEAR(Tabla7[[#This Row],[Fecha del movimiento]])</f>
        <v>2018</v>
      </c>
    </row>
    <row r="3381" spans="2:11" x14ac:dyDescent="0.2">
      <c r="B3381" s="8">
        <v>43228</v>
      </c>
      <c r="C3381" s="6" t="s">
        <v>4149</v>
      </c>
      <c r="D3381" s="6">
        <v>300331</v>
      </c>
      <c r="E3381" s="6" t="s">
        <v>530</v>
      </c>
      <c r="F3381" s="6" t="s">
        <v>21</v>
      </c>
      <c r="G3381" s="6" t="s">
        <v>2</v>
      </c>
      <c r="H3381" s="6" t="s">
        <v>917</v>
      </c>
      <c r="I3381" s="6">
        <v>-17</v>
      </c>
      <c r="J3381" s="13" t="str">
        <f>VLOOKUP(MONTH(Tabla7[[#This Row],[Fecha del movimiento]]),Tablas!$O$4:$P$15,2,0)</f>
        <v>May</v>
      </c>
      <c r="K3381" s="6">
        <f>YEAR(Tabla7[[#This Row],[Fecha del movimiento]])</f>
        <v>2018</v>
      </c>
    </row>
    <row r="3382" spans="2:11" x14ac:dyDescent="0.2">
      <c r="B3382" s="8">
        <v>43251</v>
      </c>
      <c r="C3382" s="6" t="s">
        <v>4150</v>
      </c>
      <c r="D3382" s="6">
        <v>300544</v>
      </c>
      <c r="E3382" s="6" t="s">
        <v>84</v>
      </c>
      <c r="F3382" s="6" t="s">
        <v>21</v>
      </c>
      <c r="G3382" s="6" t="s">
        <v>2</v>
      </c>
      <c r="H3382" s="6" t="s">
        <v>917</v>
      </c>
      <c r="I3382" s="6">
        <v>-12</v>
      </c>
      <c r="J3382" s="13" t="str">
        <f>VLOOKUP(MONTH(Tabla7[[#This Row],[Fecha del movimiento]]),Tablas!$O$4:$P$15,2,0)</f>
        <v>May</v>
      </c>
      <c r="K3382" s="6">
        <f>YEAR(Tabla7[[#This Row],[Fecha del movimiento]])</f>
        <v>2018</v>
      </c>
    </row>
    <row r="3383" spans="2:11" x14ac:dyDescent="0.2">
      <c r="B3383" s="8">
        <v>43256</v>
      </c>
      <c r="C3383" s="6" t="s">
        <v>4151</v>
      </c>
      <c r="D3383" s="6">
        <v>300380</v>
      </c>
      <c r="E3383" s="6" t="s">
        <v>610</v>
      </c>
      <c r="F3383" s="6" t="s">
        <v>21</v>
      </c>
      <c r="G3383" s="6" t="s">
        <v>1</v>
      </c>
      <c r="H3383" s="6" t="s">
        <v>917</v>
      </c>
      <c r="I3383" s="6">
        <v>-17</v>
      </c>
      <c r="J3383" s="13" t="str">
        <f>VLOOKUP(MONTH(Tabla7[[#This Row],[Fecha del movimiento]]),Tablas!$O$4:$P$15,2,0)</f>
        <v>Jun</v>
      </c>
      <c r="K3383" s="6">
        <f>YEAR(Tabla7[[#This Row],[Fecha del movimiento]])</f>
        <v>2018</v>
      </c>
    </row>
    <row r="3384" spans="2:11" x14ac:dyDescent="0.2">
      <c r="B3384" s="8">
        <v>43285</v>
      </c>
      <c r="C3384" s="6" t="s">
        <v>4152</v>
      </c>
      <c r="D3384" s="6">
        <v>300523</v>
      </c>
      <c r="E3384" s="6" t="s">
        <v>504</v>
      </c>
      <c r="F3384" s="6" t="s">
        <v>21</v>
      </c>
      <c r="G3384" s="6" t="s">
        <v>13</v>
      </c>
      <c r="H3384" s="6" t="s">
        <v>923</v>
      </c>
      <c r="I3384" s="6">
        <v>18</v>
      </c>
      <c r="J3384" s="13" t="str">
        <f>VLOOKUP(MONTH(Tabla7[[#This Row],[Fecha del movimiento]]),Tablas!$O$4:$P$15,2,0)</f>
        <v>Jul</v>
      </c>
      <c r="K3384" s="6">
        <f>YEAR(Tabla7[[#This Row],[Fecha del movimiento]])</f>
        <v>2018</v>
      </c>
    </row>
    <row r="3385" spans="2:11" x14ac:dyDescent="0.2">
      <c r="B3385" s="8">
        <v>43282</v>
      </c>
      <c r="C3385" s="6" t="s">
        <v>3363</v>
      </c>
      <c r="D3385" s="6">
        <v>300445</v>
      </c>
      <c r="E3385" s="6" t="s">
        <v>32</v>
      </c>
      <c r="F3385" s="6" t="s">
        <v>21</v>
      </c>
      <c r="G3385" s="6" t="s">
        <v>2</v>
      </c>
      <c r="H3385" s="6" t="s">
        <v>923</v>
      </c>
      <c r="I3385" s="6">
        <v>16</v>
      </c>
      <c r="J3385" s="13" t="str">
        <f>VLOOKUP(MONTH(Tabla7[[#This Row],[Fecha del movimiento]]),Tablas!$O$4:$P$15,2,0)</f>
        <v>Jul</v>
      </c>
      <c r="K3385" s="6">
        <f>YEAR(Tabla7[[#This Row],[Fecha del movimiento]])</f>
        <v>2018</v>
      </c>
    </row>
    <row r="3386" spans="2:11" x14ac:dyDescent="0.2">
      <c r="B3386" s="8">
        <v>43182</v>
      </c>
      <c r="C3386" s="6" t="s">
        <v>4153</v>
      </c>
      <c r="D3386" s="6">
        <v>300179</v>
      </c>
      <c r="E3386" s="6" t="s">
        <v>742</v>
      </c>
      <c r="F3386" s="6" t="s">
        <v>21</v>
      </c>
      <c r="G3386" s="6" t="s">
        <v>2</v>
      </c>
      <c r="H3386" s="6" t="s">
        <v>917</v>
      </c>
      <c r="I3386" s="6">
        <v>-10</v>
      </c>
      <c r="J3386" s="13" t="str">
        <f>VLOOKUP(MONTH(Tabla7[[#This Row],[Fecha del movimiento]]),Tablas!$O$4:$P$15,2,0)</f>
        <v>Mar</v>
      </c>
      <c r="K3386" s="6">
        <f>YEAR(Tabla7[[#This Row],[Fecha del movimiento]])</f>
        <v>2018</v>
      </c>
    </row>
    <row r="3387" spans="2:11" x14ac:dyDescent="0.2">
      <c r="B3387" s="8">
        <v>43233</v>
      </c>
      <c r="C3387" s="6" t="s">
        <v>4154</v>
      </c>
      <c r="D3387" s="6">
        <v>300065</v>
      </c>
      <c r="E3387" s="6" t="s">
        <v>787</v>
      </c>
      <c r="F3387" s="6" t="s">
        <v>21</v>
      </c>
      <c r="G3387" s="6" t="s">
        <v>13</v>
      </c>
      <c r="H3387" s="6" t="s">
        <v>923</v>
      </c>
      <c r="I3387" s="6">
        <v>19</v>
      </c>
      <c r="J3387" s="13" t="str">
        <f>VLOOKUP(MONTH(Tabla7[[#This Row],[Fecha del movimiento]]),Tablas!$O$4:$P$15,2,0)</f>
        <v>May</v>
      </c>
      <c r="K3387" s="6">
        <f>YEAR(Tabla7[[#This Row],[Fecha del movimiento]])</f>
        <v>2018</v>
      </c>
    </row>
    <row r="3388" spans="2:11" x14ac:dyDescent="0.2">
      <c r="B3388" s="8">
        <v>43149</v>
      </c>
      <c r="C3388" s="6" t="s">
        <v>4155</v>
      </c>
      <c r="D3388" s="6">
        <v>300212</v>
      </c>
      <c r="E3388" s="6" t="s">
        <v>721</v>
      </c>
      <c r="F3388" s="6" t="s">
        <v>21</v>
      </c>
      <c r="G3388" s="6" t="s">
        <v>12</v>
      </c>
      <c r="H3388" s="6" t="s">
        <v>917</v>
      </c>
      <c r="I3388" s="6">
        <v>-18</v>
      </c>
      <c r="J3388" s="13" t="str">
        <f>VLOOKUP(MONTH(Tabla7[[#This Row],[Fecha del movimiento]]),Tablas!$O$4:$P$15,2,0)</f>
        <v>Feb</v>
      </c>
      <c r="K3388" s="6">
        <f>YEAR(Tabla7[[#This Row],[Fecha del movimiento]])</f>
        <v>2018</v>
      </c>
    </row>
    <row r="3389" spans="2:11" x14ac:dyDescent="0.2">
      <c r="B3389" s="8">
        <v>43285</v>
      </c>
      <c r="C3389" s="6" t="s">
        <v>4156</v>
      </c>
      <c r="D3389" s="6">
        <v>300231</v>
      </c>
      <c r="E3389" s="6" t="s">
        <v>707</v>
      </c>
      <c r="F3389" s="6" t="s">
        <v>21</v>
      </c>
      <c r="G3389" s="6" t="s">
        <v>6</v>
      </c>
      <c r="H3389" s="6" t="s">
        <v>917</v>
      </c>
      <c r="I3389" s="6">
        <v>-16</v>
      </c>
      <c r="J3389" s="13" t="str">
        <f>VLOOKUP(MONTH(Tabla7[[#This Row],[Fecha del movimiento]]),Tablas!$O$4:$P$15,2,0)</f>
        <v>Jul</v>
      </c>
      <c r="K3389" s="6">
        <f>YEAR(Tabla7[[#This Row],[Fecha del movimiento]])</f>
        <v>2018</v>
      </c>
    </row>
    <row r="3390" spans="2:11" x14ac:dyDescent="0.2">
      <c r="B3390" s="8">
        <v>43152</v>
      </c>
      <c r="C3390" s="6" t="s">
        <v>2062</v>
      </c>
      <c r="D3390" s="6">
        <v>301006</v>
      </c>
      <c r="E3390" s="6" t="s">
        <v>71</v>
      </c>
      <c r="F3390" s="6" t="s">
        <v>21</v>
      </c>
      <c r="G3390" s="6" t="s">
        <v>1</v>
      </c>
      <c r="H3390" s="6" t="s">
        <v>917</v>
      </c>
      <c r="I3390" s="6">
        <v>-19</v>
      </c>
      <c r="J3390" s="13" t="str">
        <f>VLOOKUP(MONTH(Tabla7[[#This Row],[Fecha del movimiento]]),Tablas!$O$4:$P$15,2,0)</f>
        <v>Feb</v>
      </c>
      <c r="K3390" s="6">
        <f>YEAR(Tabla7[[#This Row],[Fecha del movimiento]])</f>
        <v>2018</v>
      </c>
    </row>
    <row r="3391" spans="2:11" x14ac:dyDescent="0.2">
      <c r="B3391" s="8">
        <v>43249</v>
      </c>
      <c r="C3391" s="6" t="s">
        <v>4157</v>
      </c>
      <c r="D3391" s="6">
        <v>300743</v>
      </c>
      <c r="E3391" s="6" t="s">
        <v>317</v>
      </c>
      <c r="F3391" s="6" t="s">
        <v>21</v>
      </c>
      <c r="G3391" s="6" t="s">
        <v>2</v>
      </c>
      <c r="H3391" s="6" t="s">
        <v>917</v>
      </c>
      <c r="I3391" s="6">
        <v>-12</v>
      </c>
      <c r="J3391" s="13" t="str">
        <f>VLOOKUP(MONTH(Tabla7[[#This Row],[Fecha del movimiento]]),Tablas!$O$4:$P$15,2,0)</f>
        <v>May</v>
      </c>
      <c r="K3391" s="6">
        <f>YEAR(Tabla7[[#This Row],[Fecha del movimiento]])</f>
        <v>2018</v>
      </c>
    </row>
    <row r="3392" spans="2:11" x14ac:dyDescent="0.2">
      <c r="B3392" s="8">
        <v>43154</v>
      </c>
      <c r="C3392" s="6" t="s">
        <v>4158</v>
      </c>
      <c r="D3392" s="6">
        <v>300367</v>
      </c>
      <c r="E3392" s="6" t="s">
        <v>98</v>
      </c>
      <c r="F3392" s="6" t="s">
        <v>21</v>
      </c>
      <c r="G3392" s="6" t="s">
        <v>10</v>
      </c>
      <c r="H3392" s="6" t="s">
        <v>923</v>
      </c>
      <c r="I3392" s="6">
        <v>14</v>
      </c>
      <c r="J3392" s="13" t="str">
        <f>VLOOKUP(MONTH(Tabla7[[#This Row],[Fecha del movimiento]]),Tablas!$O$4:$P$15,2,0)</f>
        <v>Feb</v>
      </c>
      <c r="K3392" s="6">
        <f>YEAR(Tabla7[[#This Row],[Fecha del movimiento]])</f>
        <v>2018</v>
      </c>
    </row>
    <row r="3393" spans="2:11" x14ac:dyDescent="0.2">
      <c r="B3393" s="8">
        <v>43195</v>
      </c>
      <c r="C3393" s="6" t="s">
        <v>951</v>
      </c>
      <c r="D3393" s="6">
        <v>300542</v>
      </c>
      <c r="E3393" s="6" t="s">
        <v>486</v>
      </c>
      <c r="F3393" s="6" t="s">
        <v>21</v>
      </c>
      <c r="G3393" s="6" t="s">
        <v>10</v>
      </c>
      <c r="H3393" s="6" t="s">
        <v>923</v>
      </c>
      <c r="I3393" s="6">
        <v>14</v>
      </c>
      <c r="J3393" s="13" t="str">
        <f>VLOOKUP(MONTH(Tabla7[[#This Row],[Fecha del movimiento]]),Tablas!$O$4:$P$15,2,0)</f>
        <v>Abr</v>
      </c>
      <c r="K3393" s="6">
        <f>YEAR(Tabla7[[#This Row],[Fecha del movimiento]])</f>
        <v>2018</v>
      </c>
    </row>
    <row r="3394" spans="2:11" x14ac:dyDescent="0.2">
      <c r="B3394" s="8">
        <v>43123</v>
      </c>
      <c r="C3394" s="6" t="s">
        <v>4159</v>
      </c>
      <c r="D3394" s="6">
        <v>300166</v>
      </c>
      <c r="E3394" s="6" t="s">
        <v>48</v>
      </c>
      <c r="F3394" s="6" t="s">
        <v>21</v>
      </c>
      <c r="G3394" s="6" t="s">
        <v>2</v>
      </c>
      <c r="H3394" s="6" t="s">
        <v>917</v>
      </c>
      <c r="I3394" s="6">
        <v>-11</v>
      </c>
      <c r="J3394" s="13" t="str">
        <f>VLOOKUP(MONTH(Tabla7[[#This Row],[Fecha del movimiento]]),Tablas!$O$4:$P$15,2,0)</f>
        <v>Ene</v>
      </c>
      <c r="K3394" s="6">
        <f>YEAR(Tabla7[[#This Row],[Fecha del movimiento]])</f>
        <v>2018</v>
      </c>
    </row>
    <row r="3395" spans="2:11" x14ac:dyDescent="0.2">
      <c r="B3395" s="8">
        <v>43335</v>
      </c>
      <c r="C3395" s="6" t="s">
        <v>4160</v>
      </c>
      <c r="D3395" s="6">
        <v>300090</v>
      </c>
      <c r="E3395" s="6" t="s">
        <v>777</v>
      </c>
      <c r="F3395" s="6" t="s">
        <v>21</v>
      </c>
      <c r="G3395" s="6" t="s">
        <v>11</v>
      </c>
      <c r="H3395" s="6" t="s">
        <v>917</v>
      </c>
      <c r="I3395" s="6">
        <v>-5</v>
      </c>
      <c r="J3395" s="13" t="str">
        <f>VLOOKUP(MONTH(Tabla7[[#This Row],[Fecha del movimiento]]),Tablas!$O$4:$P$15,2,0)</f>
        <v>Ago</v>
      </c>
      <c r="K3395" s="6">
        <f>YEAR(Tabla7[[#This Row],[Fecha del movimiento]])</f>
        <v>2018</v>
      </c>
    </row>
    <row r="3396" spans="2:11" x14ac:dyDescent="0.2">
      <c r="B3396" s="8">
        <v>43342</v>
      </c>
      <c r="C3396" s="6" t="s">
        <v>4161</v>
      </c>
      <c r="D3396" s="6">
        <v>301057</v>
      </c>
      <c r="E3396" s="6" t="s">
        <v>22</v>
      </c>
      <c r="F3396" s="6" t="s">
        <v>21</v>
      </c>
      <c r="G3396" s="6" t="s">
        <v>12</v>
      </c>
      <c r="H3396" s="6" t="s">
        <v>923</v>
      </c>
      <c r="I3396" s="6">
        <v>13</v>
      </c>
      <c r="J3396" s="13" t="str">
        <f>VLOOKUP(MONTH(Tabla7[[#This Row],[Fecha del movimiento]]),Tablas!$O$4:$P$15,2,0)</f>
        <v>Ago</v>
      </c>
      <c r="K3396" s="6">
        <f>YEAR(Tabla7[[#This Row],[Fecha del movimiento]])</f>
        <v>2018</v>
      </c>
    </row>
    <row r="3397" spans="2:11" x14ac:dyDescent="0.2">
      <c r="B3397" s="8">
        <v>43151</v>
      </c>
      <c r="C3397" s="6" t="s">
        <v>4162</v>
      </c>
      <c r="D3397" s="6">
        <v>300313</v>
      </c>
      <c r="E3397" s="6" t="s">
        <v>654</v>
      </c>
      <c r="F3397" s="6" t="s">
        <v>21</v>
      </c>
      <c r="G3397" s="6" t="s">
        <v>13</v>
      </c>
      <c r="H3397" s="6" t="s">
        <v>923</v>
      </c>
      <c r="I3397" s="6">
        <v>13</v>
      </c>
      <c r="J3397" s="13" t="str">
        <f>VLOOKUP(MONTH(Tabla7[[#This Row],[Fecha del movimiento]]),Tablas!$O$4:$P$15,2,0)</f>
        <v>Feb</v>
      </c>
      <c r="K3397" s="6">
        <f>YEAR(Tabla7[[#This Row],[Fecha del movimiento]])</f>
        <v>2018</v>
      </c>
    </row>
    <row r="3398" spans="2:11" x14ac:dyDescent="0.2">
      <c r="B3398" s="8">
        <v>43204</v>
      </c>
      <c r="C3398" s="6" t="s">
        <v>4163</v>
      </c>
      <c r="D3398" s="6">
        <v>300050</v>
      </c>
      <c r="E3398" s="6" t="s">
        <v>795</v>
      </c>
      <c r="F3398" s="6" t="s">
        <v>21</v>
      </c>
      <c r="G3398" s="6" t="s">
        <v>12</v>
      </c>
      <c r="H3398" s="6" t="s">
        <v>917</v>
      </c>
      <c r="I3398" s="6">
        <v>-11</v>
      </c>
      <c r="J3398" s="13" t="str">
        <f>VLOOKUP(MONTH(Tabla7[[#This Row],[Fecha del movimiento]]),Tablas!$O$4:$P$15,2,0)</f>
        <v>Abr</v>
      </c>
      <c r="K3398" s="6">
        <f>YEAR(Tabla7[[#This Row],[Fecha del movimiento]])</f>
        <v>2018</v>
      </c>
    </row>
    <row r="3399" spans="2:11" x14ac:dyDescent="0.2">
      <c r="B3399" s="8">
        <v>43248</v>
      </c>
      <c r="C3399" s="6" t="s">
        <v>4164</v>
      </c>
      <c r="D3399" s="6">
        <v>300159</v>
      </c>
      <c r="E3399" s="6" t="s">
        <v>98</v>
      </c>
      <c r="F3399" s="6" t="s">
        <v>21</v>
      </c>
      <c r="G3399" s="6" t="s">
        <v>10</v>
      </c>
      <c r="H3399" s="6" t="s">
        <v>917</v>
      </c>
      <c r="I3399" s="6">
        <v>-13</v>
      </c>
      <c r="J3399" s="13" t="str">
        <f>VLOOKUP(MONTH(Tabla7[[#This Row],[Fecha del movimiento]]),Tablas!$O$4:$P$15,2,0)</f>
        <v>May</v>
      </c>
      <c r="K3399" s="6">
        <f>YEAR(Tabla7[[#This Row],[Fecha del movimiento]])</f>
        <v>2018</v>
      </c>
    </row>
    <row r="3400" spans="2:11" x14ac:dyDescent="0.2">
      <c r="B3400" s="8">
        <v>43319</v>
      </c>
      <c r="C3400" s="6" t="s">
        <v>4165</v>
      </c>
      <c r="D3400" s="6">
        <v>301017</v>
      </c>
      <c r="E3400" s="6" t="s">
        <v>60</v>
      </c>
      <c r="F3400" s="6" t="s">
        <v>21</v>
      </c>
      <c r="G3400" s="6" t="s">
        <v>9</v>
      </c>
      <c r="H3400" s="6" t="s">
        <v>923</v>
      </c>
      <c r="I3400" s="6">
        <v>18</v>
      </c>
      <c r="J3400" s="13" t="str">
        <f>VLOOKUP(MONTH(Tabla7[[#This Row],[Fecha del movimiento]]),Tablas!$O$4:$P$15,2,0)</f>
        <v>Ago</v>
      </c>
      <c r="K3400" s="6">
        <f>YEAR(Tabla7[[#This Row],[Fecha del movimiento]])</f>
        <v>2018</v>
      </c>
    </row>
    <row r="3401" spans="2:11" x14ac:dyDescent="0.2">
      <c r="B3401" s="8">
        <v>43211</v>
      </c>
      <c r="C3401" s="6" t="s">
        <v>4166</v>
      </c>
      <c r="D3401" s="6">
        <v>300012</v>
      </c>
      <c r="E3401" s="6" t="s">
        <v>812</v>
      </c>
      <c r="F3401" s="6" t="s">
        <v>21</v>
      </c>
      <c r="G3401" s="6" t="s">
        <v>0</v>
      </c>
      <c r="H3401" s="6" t="s">
        <v>923</v>
      </c>
      <c r="I3401" s="6">
        <v>15</v>
      </c>
      <c r="J3401" s="13" t="str">
        <f>VLOOKUP(MONTH(Tabla7[[#This Row],[Fecha del movimiento]]),Tablas!$O$4:$P$15,2,0)</f>
        <v>Abr</v>
      </c>
      <c r="K3401" s="6">
        <f>YEAR(Tabla7[[#This Row],[Fecha del movimiento]])</f>
        <v>2018</v>
      </c>
    </row>
    <row r="3402" spans="2:11" x14ac:dyDescent="0.2">
      <c r="B3402" s="8">
        <v>43230</v>
      </c>
      <c r="C3402" s="6" t="s">
        <v>4167</v>
      </c>
      <c r="D3402" s="6">
        <v>300195</v>
      </c>
      <c r="E3402" s="6" t="s">
        <v>732</v>
      </c>
      <c r="F3402" s="6" t="s">
        <v>21</v>
      </c>
      <c r="G3402" s="6" t="s">
        <v>7</v>
      </c>
      <c r="H3402" s="6" t="s">
        <v>923</v>
      </c>
      <c r="I3402" s="6">
        <v>18</v>
      </c>
      <c r="J3402" s="13" t="str">
        <f>VLOOKUP(MONTH(Tabla7[[#This Row],[Fecha del movimiento]]),Tablas!$O$4:$P$15,2,0)</f>
        <v>May</v>
      </c>
      <c r="K3402" s="6">
        <f>YEAR(Tabla7[[#This Row],[Fecha del movimiento]])</f>
        <v>2018</v>
      </c>
    </row>
    <row r="3403" spans="2:11" x14ac:dyDescent="0.2">
      <c r="B3403" s="8">
        <v>43337</v>
      </c>
      <c r="C3403" s="6" t="s">
        <v>4168</v>
      </c>
      <c r="D3403" s="6">
        <v>300893</v>
      </c>
      <c r="E3403" s="6" t="s">
        <v>179</v>
      </c>
      <c r="F3403" s="6" t="s">
        <v>21</v>
      </c>
      <c r="G3403" s="6" t="s">
        <v>1</v>
      </c>
      <c r="H3403" s="6" t="s">
        <v>917</v>
      </c>
      <c r="I3403" s="6">
        <v>-13</v>
      </c>
      <c r="J3403" s="13" t="str">
        <f>VLOOKUP(MONTH(Tabla7[[#This Row],[Fecha del movimiento]]),Tablas!$O$4:$P$15,2,0)</f>
        <v>Ago</v>
      </c>
      <c r="K3403" s="6">
        <f>YEAR(Tabla7[[#This Row],[Fecha del movimiento]])</f>
        <v>2018</v>
      </c>
    </row>
    <row r="3404" spans="2:11" x14ac:dyDescent="0.2">
      <c r="B3404" s="8">
        <v>43115</v>
      </c>
      <c r="C3404" s="6" t="s">
        <v>4169</v>
      </c>
      <c r="D3404" s="6">
        <v>300561</v>
      </c>
      <c r="E3404" s="6" t="s">
        <v>129</v>
      </c>
      <c r="F3404" s="6" t="s">
        <v>21</v>
      </c>
      <c r="G3404" s="6" t="s">
        <v>13</v>
      </c>
      <c r="H3404" s="6" t="s">
        <v>917</v>
      </c>
      <c r="I3404" s="6">
        <v>-6</v>
      </c>
      <c r="J3404" s="13" t="str">
        <f>VLOOKUP(MONTH(Tabla7[[#This Row],[Fecha del movimiento]]),Tablas!$O$4:$P$15,2,0)</f>
        <v>Ene</v>
      </c>
      <c r="K3404" s="6">
        <f>YEAR(Tabla7[[#This Row],[Fecha del movimiento]])</f>
        <v>2018</v>
      </c>
    </row>
    <row r="3405" spans="2:11" x14ac:dyDescent="0.2">
      <c r="B3405" s="8">
        <v>43193</v>
      </c>
      <c r="C3405" s="6" t="s">
        <v>4170</v>
      </c>
      <c r="D3405" s="6">
        <v>300797</v>
      </c>
      <c r="E3405" s="6" t="s">
        <v>269</v>
      </c>
      <c r="F3405" s="6" t="s">
        <v>21</v>
      </c>
      <c r="G3405" s="6" t="s">
        <v>7</v>
      </c>
      <c r="H3405" s="6" t="s">
        <v>923</v>
      </c>
      <c r="I3405" s="6">
        <v>12</v>
      </c>
      <c r="J3405" s="13" t="str">
        <f>VLOOKUP(MONTH(Tabla7[[#This Row],[Fecha del movimiento]]),Tablas!$O$4:$P$15,2,0)</f>
        <v>Abr</v>
      </c>
      <c r="K3405" s="6">
        <f>YEAR(Tabla7[[#This Row],[Fecha del movimiento]])</f>
        <v>2018</v>
      </c>
    </row>
    <row r="3406" spans="2:11" x14ac:dyDescent="0.2">
      <c r="B3406" s="8">
        <v>43195</v>
      </c>
      <c r="C3406" s="6" t="s">
        <v>2783</v>
      </c>
      <c r="D3406" s="6">
        <v>300983</v>
      </c>
      <c r="E3406" s="6" t="s">
        <v>93</v>
      </c>
      <c r="F3406" s="6" t="s">
        <v>21</v>
      </c>
      <c r="G3406" s="6" t="s">
        <v>13</v>
      </c>
      <c r="H3406" s="6" t="s">
        <v>923</v>
      </c>
      <c r="I3406" s="6">
        <v>18</v>
      </c>
      <c r="J3406" s="13" t="str">
        <f>VLOOKUP(MONTH(Tabla7[[#This Row],[Fecha del movimiento]]),Tablas!$O$4:$P$15,2,0)</f>
        <v>Abr</v>
      </c>
      <c r="K3406" s="6">
        <f>YEAR(Tabla7[[#This Row],[Fecha del movimiento]])</f>
        <v>2018</v>
      </c>
    </row>
    <row r="3407" spans="2:11" x14ac:dyDescent="0.2">
      <c r="B3407" s="8">
        <v>43178</v>
      </c>
      <c r="C3407" s="6" t="s">
        <v>4171</v>
      </c>
      <c r="D3407" s="6">
        <v>300119</v>
      </c>
      <c r="E3407" s="6" t="s">
        <v>760</v>
      </c>
      <c r="F3407" s="6" t="s">
        <v>21</v>
      </c>
      <c r="G3407" s="6" t="s">
        <v>12</v>
      </c>
      <c r="H3407" s="6" t="s">
        <v>917</v>
      </c>
      <c r="I3407" s="6">
        <v>-7</v>
      </c>
      <c r="J3407" s="13" t="str">
        <f>VLOOKUP(MONTH(Tabla7[[#This Row],[Fecha del movimiento]]),Tablas!$O$4:$P$15,2,0)</f>
        <v>Mar</v>
      </c>
      <c r="K3407" s="6">
        <f>YEAR(Tabla7[[#This Row],[Fecha del movimiento]])</f>
        <v>2018</v>
      </c>
    </row>
    <row r="3408" spans="2:11" x14ac:dyDescent="0.2">
      <c r="B3408" s="8">
        <v>43274</v>
      </c>
      <c r="C3408" s="6" t="s">
        <v>4172</v>
      </c>
      <c r="D3408" s="6">
        <v>300917</v>
      </c>
      <c r="E3408" s="6" t="s">
        <v>155</v>
      </c>
      <c r="F3408" s="6" t="s">
        <v>21</v>
      </c>
      <c r="G3408" s="6" t="s">
        <v>13</v>
      </c>
      <c r="H3408" s="6" t="s">
        <v>923</v>
      </c>
      <c r="I3408" s="6">
        <v>17</v>
      </c>
      <c r="J3408" s="13" t="str">
        <f>VLOOKUP(MONTH(Tabla7[[#This Row],[Fecha del movimiento]]),Tablas!$O$4:$P$15,2,0)</f>
        <v>Jun</v>
      </c>
      <c r="K3408" s="6">
        <f>YEAR(Tabla7[[#This Row],[Fecha del movimiento]])</f>
        <v>2018</v>
      </c>
    </row>
    <row r="3409" spans="2:11" x14ac:dyDescent="0.2">
      <c r="B3409" s="8">
        <v>43270</v>
      </c>
      <c r="C3409" s="6" t="s">
        <v>4173</v>
      </c>
      <c r="D3409" s="6">
        <v>300783</v>
      </c>
      <c r="E3409" s="6" t="s">
        <v>282</v>
      </c>
      <c r="F3409" s="6" t="s">
        <v>21</v>
      </c>
      <c r="G3409" s="6" t="s">
        <v>9</v>
      </c>
      <c r="H3409" s="6" t="s">
        <v>923</v>
      </c>
      <c r="I3409" s="6">
        <v>17</v>
      </c>
      <c r="J3409" s="13" t="str">
        <f>VLOOKUP(MONTH(Tabla7[[#This Row],[Fecha del movimiento]]),Tablas!$O$4:$P$15,2,0)</f>
        <v>Jun</v>
      </c>
      <c r="K3409" s="6">
        <f>YEAR(Tabla7[[#This Row],[Fecha del movimiento]])</f>
        <v>2018</v>
      </c>
    </row>
    <row r="3410" spans="2:11" x14ac:dyDescent="0.2">
      <c r="B3410" s="8">
        <v>43282</v>
      </c>
      <c r="C3410" s="6" t="s">
        <v>4174</v>
      </c>
      <c r="D3410" s="6">
        <v>300943</v>
      </c>
      <c r="E3410" s="6" t="s">
        <v>132</v>
      </c>
      <c r="F3410" s="6" t="s">
        <v>21</v>
      </c>
      <c r="G3410" s="6" t="s">
        <v>7</v>
      </c>
      <c r="H3410" s="6" t="s">
        <v>923</v>
      </c>
      <c r="I3410" s="6">
        <v>15</v>
      </c>
      <c r="J3410" s="13" t="str">
        <f>VLOOKUP(MONTH(Tabla7[[#This Row],[Fecha del movimiento]]),Tablas!$O$4:$P$15,2,0)</f>
        <v>Jul</v>
      </c>
      <c r="K3410" s="6">
        <f>YEAR(Tabla7[[#This Row],[Fecha del movimiento]])</f>
        <v>2018</v>
      </c>
    </row>
    <row r="3411" spans="2:11" x14ac:dyDescent="0.2">
      <c r="B3411" s="8">
        <v>43279</v>
      </c>
      <c r="C3411" s="6" t="s">
        <v>4175</v>
      </c>
      <c r="D3411" s="6">
        <v>300679</v>
      </c>
      <c r="E3411" s="6" t="s">
        <v>374</v>
      </c>
      <c r="F3411" s="6" t="s">
        <v>21</v>
      </c>
      <c r="G3411" s="6" t="s">
        <v>7</v>
      </c>
      <c r="H3411" s="6" t="s">
        <v>923</v>
      </c>
      <c r="I3411" s="6">
        <v>16</v>
      </c>
      <c r="J3411" s="13" t="str">
        <f>VLOOKUP(MONTH(Tabla7[[#This Row],[Fecha del movimiento]]),Tablas!$O$4:$P$15,2,0)</f>
        <v>Jun</v>
      </c>
      <c r="K3411" s="6">
        <f>YEAR(Tabla7[[#This Row],[Fecha del movimiento]])</f>
        <v>2018</v>
      </c>
    </row>
    <row r="3412" spans="2:11" x14ac:dyDescent="0.2">
      <c r="B3412" s="8">
        <v>43274</v>
      </c>
      <c r="C3412" s="6" t="s">
        <v>4176</v>
      </c>
      <c r="D3412" s="6">
        <v>300215</v>
      </c>
      <c r="E3412" s="6" t="s">
        <v>718</v>
      </c>
      <c r="F3412" s="6" t="s">
        <v>21</v>
      </c>
      <c r="G3412" s="6" t="s">
        <v>13</v>
      </c>
      <c r="H3412" s="6" t="s">
        <v>917</v>
      </c>
      <c r="I3412" s="6">
        <v>-13</v>
      </c>
      <c r="J3412" s="13" t="str">
        <f>VLOOKUP(MONTH(Tabla7[[#This Row],[Fecha del movimiento]]),Tablas!$O$4:$P$15,2,0)</f>
        <v>Jun</v>
      </c>
      <c r="K3412" s="6">
        <f>YEAR(Tabla7[[#This Row],[Fecha del movimiento]])</f>
        <v>2018</v>
      </c>
    </row>
    <row r="3413" spans="2:11" x14ac:dyDescent="0.2">
      <c r="B3413" s="8">
        <v>43268</v>
      </c>
      <c r="C3413" s="6" t="s">
        <v>4177</v>
      </c>
      <c r="D3413" s="6">
        <v>300863</v>
      </c>
      <c r="E3413" s="6" t="s">
        <v>208</v>
      </c>
      <c r="F3413" s="6" t="s">
        <v>21</v>
      </c>
      <c r="G3413" s="6" t="s">
        <v>4</v>
      </c>
      <c r="H3413" s="6" t="s">
        <v>917</v>
      </c>
      <c r="I3413" s="6">
        <v>-7</v>
      </c>
      <c r="J3413" s="13" t="str">
        <f>VLOOKUP(MONTH(Tabla7[[#This Row],[Fecha del movimiento]]),Tablas!$O$4:$P$15,2,0)</f>
        <v>Jun</v>
      </c>
      <c r="K3413" s="6">
        <f>YEAR(Tabla7[[#This Row],[Fecha del movimiento]])</f>
        <v>2018</v>
      </c>
    </row>
    <row r="3414" spans="2:11" x14ac:dyDescent="0.2">
      <c r="B3414" s="8">
        <v>43320</v>
      </c>
      <c r="C3414" s="6" t="s">
        <v>4178</v>
      </c>
      <c r="D3414" s="6">
        <v>300604</v>
      </c>
      <c r="E3414" s="6" t="s">
        <v>438</v>
      </c>
      <c r="F3414" s="6" t="s">
        <v>21</v>
      </c>
      <c r="G3414" s="6" t="s">
        <v>13</v>
      </c>
      <c r="H3414" s="6" t="s">
        <v>923</v>
      </c>
      <c r="I3414" s="6">
        <v>15</v>
      </c>
      <c r="J3414" s="13" t="str">
        <f>VLOOKUP(MONTH(Tabla7[[#This Row],[Fecha del movimiento]]),Tablas!$O$4:$P$15,2,0)</f>
        <v>Ago</v>
      </c>
      <c r="K3414" s="6">
        <f>YEAR(Tabla7[[#This Row],[Fecha del movimiento]])</f>
        <v>2018</v>
      </c>
    </row>
    <row r="3415" spans="2:11" x14ac:dyDescent="0.2">
      <c r="B3415" s="8">
        <v>43237</v>
      </c>
      <c r="C3415" s="6" t="s">
        <v>4179</v>
      </c>
      <c r="D3415" s="6">
        <v>300575</v>
      </c>
      <c r="E3415" s="6" t="s">
        <v>460</v>
      </c>
      <c r="F3415" s="6" t="s">
        <v>21</v>
      </c>
      <c r="G3415" s="6" t="s">
        <v>2</v>
      </c>
      <c r="H3415" s="6" t="s">
        <v>923</v>
      </c>
      <c r="I3415" s="6">
        <v>15</v>
      </c>
      <c r="J3415" s="13" t="str">
        <f>VLOOKUP(MONTH(Tabla7[[#This Row],[Fecha del movimiento]]),Tablas!$O$4:$P$15,2,0)</f>
        <v>May</v>
      </c>
      <c r="K3415" s="6">
        <f>YEAR(Tabla7[[#This Row],[Fecha del movimiento]])</f>
        <v>2018</v>
      </c>
    </row>
    <row r="3416" spans="2:11" x14ac:dyDescent="0.2">
      <c r="B3416" s="8">
        <v>43279</v>
      </c>
      <c r="C3416" s="6" t="s">
        <v>4180</v>
      </c>
      <c r="D3416" s="6">
        <v>300477</v>
      </c>
      <c r="E3416" s="6" t="s">
        <v>539</v>
      </c>
      <c r="F3416" s="6" t="s">
        <v>21</v>
      </c>
      <c r="G3416" s="6" t="s">
        <v>6</v>
      </c>
      <c r="H3416" s="6" t="s">
        <v>923</v>
      </c>
      <c r="I3416" s="6">
        <v>13</v>
      </c>
      <c r="J3416" s="13" t="str">
        <f>VLOOKUP(MONTH(Tabla7[[#This Row],[Fecha del movimiento]]),Tablas!$O$4:$P$15,2,0)</f>
        <v>Jun</v>
      </c>
      <c r="K3416" s="6">
        <f>YEAR(Tabla7[[#This Row],[Fecha del movimiento]])</f>
        <v>2018</v>
      </c>
    </row>
    <row r="3417" spans="2:11" x14ac:dyDescent="0.2">
      <c r="B3417" s="8">
        <v>43208</v>
      </c>
      <c r="C3417" s="6" t="s">
        <v>4181</v>
      </c>
      <c r="D3417" s="6">
        <v>300892</v>
      </c>
      <c r="E3417" s="6" t="s">
        <v>180</v>
      </c>
      <c r="F3417" s="6" t="s">
        <v>21</v>
      </c>
      <c r="G3417" s="6" t="s">
        <v>9</v>
      </c>
      <c r="H3417" s="6" t="s">
        <v>923</v>
      </c>
      <c r="I3417" s="6">
        <v>13</v>
      </c>
      <c r="J3417" s="13" t="str">
        <f>VLOOKUP(MONTH(Tabla7[[#This Row],[Fecha del movimiento]]),Tablas!$O$4:$P$15,2,0)</f>
        <v>Abr</v>
      </c>
      <c r="K3417" s="6">
        <f>YEAR(Tabla7[[#This Row],[Fecha del movimiento]])</f>
        <v>2018</v>
      </c>
    </row>
    <row r="3418" spans="2:11" x14ac:dyDescent="0.2">
      <c r="B3418" s="8">
        <v>43178</v>
      </c>
      <c r="C3418" s="6" t="s">
        <v>4182</v>
      </c>
      <c r="D3418" s="6">
        <v>300592</v>
      </c>
      <c r="E3418" s="6" t="s">
        <v>447</v>
      </c>
      <c r="F3418" s="6" t="s">
        <v>21</v>
      </c>
      <c r="G3418" s="6" t="s">
        <v>11</v>
      </c>
      <c r="H3418" s="6" t="s">
        <v>917</v>
      </c>
      <c r="I3418" s="6">
        <v>-5</v>
      </c>
      <c r="J3418" s="13" t="str">
        <f>VLOOKUP(MONTH(Tabla7[[#This Row],[Fecha del movimiento]]),Tablas!$O$4:$P$15,2,0)</f>
        <v>Mar</v>
      </c>
      <c r="K3418" s="6">
        <f>YEAR(Tabla7[[#This Row],[Fecha del movimiento]])</f>
        <v>2018</v>
      </c>
    </row>
    <row r="3419" spans="2:11" x14ac:dyDescent="0.2">
      <c r="B3419" s="8">
        <v>43129</v>
      </c>
      <c r="C3419" s="6" t="s">
        <v>4183</v>
      </c>
      <c r="D3419" s="6">
        <v>300560</v>
      </c>
      <c r="E3419" s="6" t="s">
        <v>470</v>
      </c>
      <c r="F3419" s="6" t="s">
        <v>21</v>
      </c>
      <c r="G3419" s="6" t="s">
        <v>2</v>
      </c>
      <c r="H3419" s="6" t="s">
        <v>923</v>
      </c>
      <c r="I3419" s="6">
        <v>14</v>
      </c>
      <c r="J3419" s="13" t="str">
        <f>VLOOKUP(MONTH(Tabla7[[#This Row],[Fecha del movimiento]]),Tablas!$O$4:$P$15,2,0)</f>
        <v>Ene</v>
      </c>
      <c r="K3419" s="6">
        <f>YEAR(Tabla7[[#This Row],[Fecha del movimiento]])</f>
        <v>2018</v>
      </c>
    </row>
    <row r="3420" spans="2:11" x14ac:dyDescent="0.2">
      <c r="B3420" s="8">
        <v>43125</v>
      </c>
      <c r="C3420" s="6" t="s">
        <v>4184</v>
      </c>
      <c r="D3420" s="6">
        <v>300296</v>
      </c>
      <c r="E3420" s="6" t="s">
        <v>663</v>
      </c>
      <c r="F3420" s="6" t="s">
        <v>21</v>
      </c>
      <c r="G3420" s="6" t="s">
        <v>4</v>
      </c>
      <c r="H3420" s="6" t="s">
        <v>917</v>
      </c>
      <c r="I3420" s="6">
        <v>-18</v>
      </c>
      <c r="J3420" s="13" t="str">
        <f>VLOOKUP(MONTH(Tabla7[[#This Row],[Fecha del movimiento]]),Tablas!$O$4:$P$15,2,0)</f>
        <v>Ene</v>
      </c>
      <c r="K3420" s="6">
        <f>YEAR(Tabla7[[#This Row],[Fecha del movimiento]])</f>
        <v>2018</v>
      </c>
    </row>
    <row r="3421" spans="2:11" x14ac:dyDescent="0.2">
      <c r="B3421" s="8">
        <v>43186</v>
      </c>
      <c r="C3421" s="6" t="s">
        <v>4185</v>
      </c>
      <c r="D3421" s="6">
        <v>300022</v>
      </c>
      <c r="E3421" s="6" t="s">
        <v>82</v>
      </c>
      <c r="F3421" s="6" t="s">
        <v>21</v>
      </c>
      <c r="G3421" s="6" t="s">
        <v>10</v>
      </c>
      <c r="H3421" s="6" t="s">
        <v>917</v>
      </c>
      <c r="I3421" s="6">
        <v>-5</v>
      </c>
      <c r="J3421" s="13" t="str">
        <f>VLOOKUP(MONTH(Tabla7[[#This Row],[Fecha del movimiento]]),Tablas!$O$4:$P$15,2,0)</f>
        <v>Mar</v>
      </c>
      <c r="K3421" s="6">
        <f>YEAR(Tabla7[[#This Row],[Fecha del movimiento]])</f>
        <v>2018</v>
      </c>
    </row>
    <row r="3422" spans="2:11" x14ac:dyDescent="0.2">
      <c r="B3422" s="8">
        <v>43313</v>
      </c>
      <c r="C3422" s="6" t="s">
        <v>4186</v>
      </c>
      <c r="D3422" s="6">
        <v>300522</v>
      </c>
      <c r="E3422" s="6" t="s">
        <v>505</v>
      </c>
      <c r="F3422" s="6" t="s">
        <v>21</v>
      </c>
      <c r="G3422" s="6" t="s">
        <v>1</v>
      </c>
      <c r="H3422" s="6" t="s">
        <v>917</v>
      </c>
      <c r="I3422" s="6">
        <v>-9</v>
      </c>
      <c r="J3422" s="13" t="str">
        <f>VLOOKUP(MONTH(Tabla7[[#This Row],[Fecha del movimiento]]),Tablas!$O$4:$P$15,2,0)</f>
        <v>Ago</v>
      </c>
      <c r="K3422" s="6">
        <f>YEAR(Tabla7[[#This Row],[Fecha del movimiento]])</f>
        <v>2018</v>
      </c>
    </row>
    <row r="3423" spans="2:11" x14ac:dyDescent="0.2">
      <c r="B3423" s="8">
        <v>43239</v>
      </c>
      <c r="C3423" s="6" t="s">
        <v>4187</v>
      </c>
      <c r="D3423" s="6">
        <v>300443</v>
      </c>
      <c r="E3423" s="6" t="s">
        <v>565</v>
      </c>
      <c r="F3423" s="6" t="s">
        <v>21</v>
      </c>
      <c r="G3423" s="6" t="s">
        <v>5</v>
      </c>
      <c r="H3423" s="6" t="s">
        <v>923</v>
      </c>
      <c r="I3423" s="6">
        <v>16</v>
      </c>
      <c r="J3423" s="13" t="str">
        <f>VLOOKUP(MONTH(Tabla7[[#This Row],[Fecha del movimiento]]),Tablas!$O$4:$P$15,2,0)</f>
        <v>May</v>
      </c>
      <c r="K3423" s="6">
        <f>YEAR(Tabla7[[#This Row],[Fecha del movimiento]])</f>
        <v>2018</v>
      </c>
    </row>
    <row r="3424" spans="2:11" x14ac:dyDescent="0.2">
      <c r="B3424" s="8">
        <v>43317</v>
      </c>
      <c r="C3424" s="6" t="s">
        <v>4188</v>
      </c>
      <c r="D3424" s="6">
        <v>300377</v>
      </c>
      <c r="E3424" s="6" t="s">
        <v>613</v>
      </c>
      <c r="F3424" s="6" t="s">
        <v>21</v>
      </c>
      <c r="G3424" s="6" t="s">
        <v>11</v>
      </c>
      <c r="H3424" s="6" t="s">
        <v>917</v>
      </c>
      <c r="I3424" s="6">
        <v>-9</v>
      </c>
      <c r="J3424" s="13" t="str">
        <f>VLOOKUP(MONTH(Tabla7[[#This Row],[Fecha del movimiento]]),Tablas!$O$4:$P$15,2,0)</f>
        <v>Ago</v>
      </c>
      <c r="K3424" s="6">
        <f>YEAR(Tabla7[[#This Row],[Fecha del movimiento]])</f>
        <v>2018</v>
      </c>
    </row>
    <row r="3425" spans="2:11" x14ac:dyDescent="0.2">
      <c r="B3425" s="8">
        <v>43172</v>
      </c>
      <c r="C3425" s="6" t="s">
        <v>4189</v>
      </c>
      <c r="D3425" s="6">
        <v>300302</v>
      </c>
      <c r="E3425" s="6" t="s">
        <v>548</v>
      </c>
      <c r="F3425" s="6" t="s">
        <v>21</v>
      </c>
      <c r="G3425" s="6" t="s">
        <v>7</v>
      </c>
      <c r="H3425" s="6" t="s">
        <v>917</v>
      </c>
      <c r="I3425" s="6">
        <v>-15</v>
      </c>
      <c r="J3425" s="13" t="str">
        <f>VLOOKUP(MONTH(Tabla7[[#This Row],[Fecha del movimiento]]),Tablas!$O$4:$P$15,2,0)</f>
        <v>Mar</v>
      </c>
      <c r="K3425" s="6">
        <f>YEAR(Tabla7[[#This Row],[Fecha del movimiento]])</f>
        <v>2018</v>
      </c>
    </row>
    <row r="3426" spans="2:11" x14ac:dyDescent="0.2">
      <c r="B3426" s="8">
        <v>43121</v>
      </c>
      <c r="C3426" s="6" t="s">
        <v>4190</v>
      </c>
      <c r="D3426" s="6">
        <v>300056</v>
      </c>
      <c r="E3426" s="6" t="s">
        <v>790</v>
      </c>
      <c r="F3426" s="6" t="s">
        <v>21</v>
      </c>
      <c r="G3426" s="6" t="s">
        <v>4</v>
      </c>
      <c r="H3426" s="6" t="s">
        <v>917</v>
      </c>
      <c r="I3426" s="6">
        <v>-7</v>
      </c>
      <c r="J3426" s="13" t="str">
        <f>VLOOKUP(MONTH(Tabla7[[#This Row],[Fecha del movimiento]]),Tablas!$O$4:$P$15,2,0)</f>
        <v>Ene</v>
      </c>
      <c r="K3426" s="6">
        <f>YEAR(Tabla7[[#This Row],[Fecha del movimiento]])</f>
        <v>2018</v>
      </c>
    </row>
    <row r="3427" spans="2:11" x14ac:dyDescent="0.2">
      <c r="B3427" s="8">
        <v>43122</v>
      </c>
      <c r="C3427" s="6" t="s">
        <v>4191</v>
      </c>
      <c r="D3427" s="6">
        <v>300828</v>
      </c>
      <c r="E3427" s="6" t="s">
        <v>241</v>
      </c>
      <c r="F3427" s="6" t="s">
        <v>21</v>
      </c>
      <c r="G3427" s="6" t="s">
        <v>7</v>
      </c>
      <c r="H3427" s="6" t="s">
        <v>917</v>
      </c>
      <c r="I3427" s="6">
        <v>-20</v>
      </c>
      <c r="J3427" s="13" t="str">
        <f>VLOOKUP(MONTH(Tabla7[[#This Row],[Fecha del movimiento]]),Tablas!$O$4:$P$15,2,0)</f>
        <v>Ene</v>
      </c>
      <c r="K3427" s="6">
        <f>YEAR(Tabla7[[#This Row],[Fecha del movimiento]])</f>
        <v>2018</v>
      </c>
    </row>
    <row r="3428" spans="2:11" x14ac:dyDescent="0.2">
      <c r="B3428" s="8">
        <v>43114</v>
      </c>
      <c r="C3428" s="6" t="s">
        <v>4192</v>
      </c>
      <c r="D3428" s="6">
        <v>300655</v>
      </c>
      <c r="E3428" s="6" t="s">
        <v>391</v>
      </c>
      <c r="F3428" s="6" t="s">
        <v>21</v>
      </c>
      <c r="G3428" s="6" t="s">
        <v>2</v>
      </c>
      <c r="H3428" s="6" t="s">
        <v>923</v>
      </c>
      <c r="I3428" s="6">
        <v>12</v>
      </c>
      <c r="J3428" s="13" t="str">
        <f>VLOOKUP(MONTH(Tabla7[[#This Row],[Fecha del movimiento]]),Tablas!$O$4:$P$15,2,0)</f>
        <v>Ene</v>
      </c>
      <c r="K3428" s="6">
        <f>YEAR(Tabla7[[#This Row],[Fecha del movimiento]])</f>
        <v>2018</v>
      </c>
    </row>
    <row r="3429" spans="2:11" x14ac:dyDescent="0.2">
      <c r="B3429" s="8">
        <v>43132</v>
      </c>
      <c r="C3429" s="6" t="s">
        <v>4193</v>
      </c>
      <c r="D3429" s="6">
        <v>300389</v>
      </c>
      <c r="E3429" s="6" t="s">
        <v>602</v>
      </c>
      <c r="F3429" s="6" t="s">
        <v>21</v>
      </c>
      <c r="G3429" s="6" t="s">
        <v>13</v>
      </c>
      <c r="H3429" s="6" t="s">
        <v>923</v>
      </c>
      <c r="I3429" s="6">
        <v>17</v>
      </c>
      <c r="J3429" s="13" t="str">
        <f>VLOOKUP(MONTH(Tabla7[[#This Row],[Fecha del movimiento]]),Tablas!$O$4:$P$15,2,0)</f>
        <v>Feb</v>
      </c>
      <c r="K3429" s="6">
        <f>YEAR(Tabla7[[#This Row],[Fecha del movimiento]])</f>
        <v>2018</v>
      </c>
    </row>
    <row r="3430" spans="2:11" x14ac:dyDescent="0.2">
      <c r="B3430" s="8">
        <v>43204</v>
      </c>
      <c r="C3430" s="6" t="s">
        <v>4194</v>
      </c>
      <c r="D3430" s="6">
        <v>300209</v>
      </c>
      <c r="E3430" s="6" t="s">
        <v>723</v>
      </c>
      <c r="F3430" s="6" t="s">
        <v>21</v>
      </c>
      <c r="G3430" s="6" t="s">
        <v>6</v>
      </c>
      <c r="H3430" s="6" t="s">
        <v>923</v>
      </c>
      <c r="I3430" s="6">
        <v>12</v>
      </c>
      <c r="J3430" s="13" t="str">
        <f>VLOOKUP(MONTH(Tabla7[[#This Row],[Fecha del movimiento]]),Tablas!$O$4:$P$15,2,0)</f>
        <v>Abr</v>
      </c>
      <c r="K3430" s="6">
        <f>YEAR(Tabla7[[#This Row],[Fecha del movimiento]])</f>
        <v>2018</v>
      </c>
    </row>
    <row r="3431" spans="2:11" x14ac:dyDescent="0.2">
      <c r="B3431" s="8">
        <v>43213</v>
      </c>
      <c r="C3431" s="6" t="s">
        <v>4195</v>
      </c>
      <c r="D3431" s="6">
        <v>300986</v>
      </c>
      <c r="E3431" s="6" t="s">
        <v>90</v>
      </c>
      <c r="F3431" s="6" t="s">
        <v>21</v>
      </c>
      <c r="G3431" s="6" t="s">
        <v>4</v>
      </c>
      <c r="H3431" s="6" t="s">
        <v>923</v>
      </c>
      <c r="I3431" s="6">
        <v>17</v>
      </c>
      <c r="J3431" s="13" t="str">
        <f>VLOOKUP(MONTH(Tabla7[[#This Row],[Fecha del movimiento]]),Tablas!$O$4:$P$15,2,0)</f>
        <v>Abr</v>
      </c>
      <c r="K3431" s="6">
        <f>YEAR(Tabla7[[#This Row],[Fecha del movimiento]])</f>
        <v>2018</v>
      </c>
    </row>
    <row r="3432" spans="2:11" x14ac:dyDescent="0.2">
      <c r="B3432" s="8">
        <v>43161</v>
      </c>
      <c r="C3432" s="6" t="s">
        <v>4196</v>
      </c>
      <c r="D3432" s="6">
        <v>300694</v>
      </c>
      <c r="E3432" s="6" t="s">
        <v>363</v>
      </c>
      <c r="F3432" s="6" t="s">
        <v>21</v>
      </c>
      <c r="G3432" s="6" t="s">
        <v>13</v>
      </c>
      <c r="H3432" s="6" t="s">
        <v>923</v>
      </c>
      <c r="I3432" s="6">
        <v>13</v>
      </c>
      <c r="J3432" s="13" t="str">
        <f>VLOOKUP(MONTH(Tabla7[[#This Row],[Fecha del movimiento]]),Tablas!$O$4:$P$15,2,0)</f>
        <v>Mar</v>
      </c>
      <c r="K3432" s="6">
        <f>YEAR(Tabla7[[#This Row],[Fecha del movimiento]])</f>
        <v>2018</v>
      </c>
    </row>
    <row r="3433" spans="2:11" x14ac:dyDescent="0.2">
      <c r="B3433" s="8">
        <v>43158</v>
      </c>
      <c r="C3433" s="6" t="s">
        <v>4197</v>
      </c>
      <c r="D3433" s="6">
        <v>300860</v>
      </c>
      <c r="E3433" s="6" t="s">
        <v>211</v>
      </c>
      <c r="F3433" s="6" t="s">
        <v>21</v>
      </c>
      <c r="G3433" s="6" t="s">
        <v>7</v>
      </c>
      <c r="H3433" s="6" t="s">
        <v>923</v>
      </c>
      <c r="I3433" s="6">
        <v>15</v>
      </c>
      <c r="J3433" s="13" t="str">
        <f>VLOOKUP(MONTH(Tabla7[[#This Row],[Fecha del movimiento]]),Tablas!$O$4:$P$15,2,0)</f>
        <v>Feb</v>
      </c>
      <c r="K3433" s="6">
        <f>YEAR(Tabla7[[#This Row],[Fecha del movimiento]])</f>
        <v>2018</v>
      </c>
    </row>
    <row r="3434" spans="2:11" x14ac:dyDescent="0.2">
      <c r="B3434" s="8">
        <v>43124</v>
      </c>
      <c r="C3434" s="6" t="s">
        <v>4198</v>
      </c>
      <c r="D3434" s="6">
        <v>300327</v>
      </c>
      <c r="E3434" s="6" t="s">
        <v>92</v>
      </c>
      <c r="F3434" s="6" t="s">
        <v>21</v>
      </c>
      <c r="G3434" s="6" t="s">
        <v>6</v>
      </c>
      <c r="H3434" s="6" t="s">
        <v>917</v>
      </c>
      <c r="I3434" s="6">
        <v>-7</v>
      </c>
      <c r="J3434" s="13" t="str">
        <f>VLOOKUP(MONTH(Tabla7[[#This Row],[Fecha del movimiento]]),Tablas!$O$4:$P$15,2,0)</f>
        <v>Ene</v>
      </c>
      <c r="K3434" s="6">
        <f>YEAR(Tabla7[[#This Row],[Fecha del movimiento]])</f>
        <v>2018</v>
      </c>
    </row>
    <row r="3435" spans="2:11" x14ac:dyDescent="0.2">
      <c r="B3435" s="8">
        <v>43105</v>
      </c>
      <c r="C3435" s="6" t="s">
        <v>1611</v>
      </c>
      <c r="D3435" s="6">
        <v>300569</v>
      </c>
      <c r="E3435" s="6" t="s">
        <v>465</v>
      </c>
      <c r="F3435" s="6" t="s">
        <v>21</v>
      </c>
      <c r="G3435" s="6" t="s">
        <v>6</v>
      </c>
      <c r="H3435" s="6" t="s">
        <v>923</v>
      </c>
      <c r="I3435" s="6">
        <v>15</v>
      </c>
      <c r="J3435" s="13" t="str">
        <f>VLOOKUP(MONTH(Tabla7[[#This Row],[Fecha del movimiento]]),Tablas!$O$4:$P$15,2,0)</f>
        <v>Ene</v>
      </c>
      <c r="K3435" s="6">
        <f>YEAR(Tabla7[[#This Row],[Fecha del movimiento]])</f>
        <v>2018</v>
      </c>
    </row>
    <row r="3436" spans="2:11" x14ac:dyDescent="0.2">
      <c r="B3436" s="8">
        <v>43331</v>
      </c>
      <c r="C3436" s="6" t="s">
        <v>4199</v>
      </c>
      <c r="D3436" s="6">
        <v>300006</v>
      </c>
      <c r="E3436" s="6" t="s">
        <v>781</v>
      </c>
      <c r="F3436" s="6" t="s">
        <v>21</v>
      </c>
      <c r="G3436" s="6" t="s">
        <v>9</v>
      </c>
      <c r="H3436" s="6" t="s">
        <v>917</v>
      </c>
      <c r="I3436" s="6">
        <v>-17</v>
      </c>
      <c r="J3436" s="13" t="str">
        <f>VLOOKUP(MONTH(Tabla7[[#This Row],[Fecha del movimiento]]),Tablas!$O$4:$P$15,2,0)</f>
        <v>Ago</v>
      </c>
      <c r="K3436" s="6">
        <f>YEAR(Tabla7[[#This Row],[Fecha del movimiento]])</f>
        <v>2018</v>
      </c>
    </row>
    <row r="3437" spans="2:11" x14ac:dyDescent="0.2">
      <c r="B3437" s="8">
        <v>43311</v>
      </c>
      <c r="C3437" s="6" t="s">
        <v>4200</v>
      </c>
      <c r="D3437" s="6">
        <v>300677</v>
      </c>
      <c r="E3437" s="6" t="s">
        <v>375</v>
      </c>
      <c r="F3437" s="6" t="s">
        <v>21</v>
      </c>
      <c r="G3437" s="6" t="s">
        <v>1</v>
      </c>
      <c r="H3437" s="6" t="s">
        <v>923</v>
      </c>
      <c r="I3437" s="6">
        <v>13</v>
      </c>
      <c r="J3437" s="13" t="str">
        <f>VLOOKUP(MONTH(Tabla7[[#This Row],[Fecha del movimiento]]),Tablas!$O$4:$P$15,2,0)</f>
        <v>Jul</v>
      </c>
      <c r="K3437" s="6">
        <f>YEAR(Tabla7[[#This Row],[Fecha del movimiento]])</f>
        <v>2018</v>
      </c>
    </row>
    <row r="3438" spans="2:11" x14ac:dyDescent="0.2">
      <c r="B3438" s="8">
        <v>43127</v>
      </c>
      <c r="C3438" s="6" t="s">
        <v>4201</v>
      </c>
      <c r="D3438" s="6">
        <v>300981</v>
      </c>
      <c r="E3438" s="6" t="s">
        <v>95</v>
      </c>
      <c r="F3438" s="6" t="s">
        <v>21</v>
      </c>
      <c r="G3438" s="6" t="s">
        <v>13</v>
      </c>
      <c r="H3438" s="6" t="s">
        <v>923</v>
      </c>
      <c r="I3438" s="6">
        <v>16</v>
      </c>
      <c r="J3438" s="13" t="str">
        <f>VLOOKUP(MONTH(Tabla7[[#This Row],[Fecha del movimiento]]),Tablas!$O$4:$P$15,2,0)</f>
        <v>Ene</v>
      </c>
      <c r="K3438" s="6">
        <f>YEAR(Tabla7[[#This Row],[Fecha del movimiento]])</f>
        <v>2018</v>
      </c>
    </row>
    <row r="3439" spans="2:11" x14ac:dyDescent="0.2">
      <c r="B3439" s="8">
        <v>43223</v>
      </c>
      <c r="C3439" s="6" t="s">
        <v>4202</v>
      </c>
      <c r="D3439" s="6">
        <v>300700</v>
      </c>
      <c r="E3439" s="6" t="s">
        <v>357</v>
      </c>
      <c r="F3439" s="6" t="s">
        <v>21</v>
      </c>
      <c r="G3439" s="6" t="s">
        <v>2</v>
      </c>
      <c r="H3439" s="6" t="s">
        <v>923</v>
      </c>
      <c r="I3439" s="6">
        <v>12</v>
      </c>
      <c r="J3439" s="13" t="str">
        <f>VLOOKUP(MONTH(Tabla7[[#This Row],[Fecha del movimiento]]),Tablas!$O$4:$P$15,2,0)</f>
        <v>May</v>
      </c>
      <c r="K3439" s="6">
        <f>YEAR(Tabla7[[#This Row],[Fecha del movimiento]])</f>
        <v>2018</v>
      </c>
    </row>
    <row r="3440" spans="2:11" x14ac:dyDescent="0.2">
      <c r="B3440" s="8">
        <v>43210</v>
      </c>
      <c r="C3440" s="6" t="s">
        <v>4203</v>
      </c>
      <c r="D3440" s="6">
        <v>300214</v>
      </c>
      <c r="E3440" s="6" t="s">
        <v>719</v>
      </c>
      <c r="F3440" s="6" t="s">
        <v>21</v>
      </c>
      <c r="G3440" s="6" t="s">
        <v>13</v>
      </c>
      <c r="H3440" s="6" t="s">
        <v>917</v>
      </c>
      <c r="I3440" s="6">
        <v>-10</v>
      </c>
      <c r="J3440" s="13" t="str">
        <f>VLOOKUP(MONTH(Tabla7[[#This Row],[Fecha del movimiento]]),Tablas!$O$4:$P$15,2,0)</f>
        <v>Abr</v>
      </c>
      <c r="K3440" s="6">
        <f>YEAR(Tabla7[[#This Row],[Fecha del movimiento]])</f>
        <v>2018</v>
      </c>
    </row>
    <row r="3441" spans="2:11" x14ac:dyDescent="0.2">
      <c r="B3441" s="8">
        <v>43157</v>
      </c>
      <c r="C3441" s="6" t="s">
        <v>4204</v>
      </c>
      <c r="D3441" s="6">
        <v>300257</v>
      </c>
      <c r="E3441" s="6" t="s">
        <v>691</v>
      </c>
      <c r="F3441" s="6" t="s">
        <v>21</v>
      </c>
      <c r="G3441" s="6" t="s">
        <v>2</v>
      </c>
      <c r="H3441" s="6" t="s">
        <v>917</v>
      </c>
      <c r="I3441" s="6">
        <v>-20</v>
      </c>
      <c r="J3441" s="13" t="str">
        <f>VLOOKUP(MONTH(Tabla7[[#This Row],[Fecha del movimiento]]),Tablas!$O$4:$P$15,2,0)</f>
        <v>Feb</v>
      </c>
      <c r="K3441" s="6">
        <f>YEAR(Tabla7[[#This Row],[Fecha del movimiento]])</f>
        <v>2018</v>
      </c>
    </row>
    <row r="3442" spans="2:11" x14ac:dyDescent="0.2">
      <c r="B3442" s="8">
        <v>43272</v>
      </c>
      <c r="C3442" s="6" t="s">
        <v>4205</v>
      </c>
      <c r="D3442" s="6">
        <v>300251</v>
      </c>
      <c r="E3442" s="6" t="s">
        <v>693</v>
      </c>
      <c r="F3442" s="6" t="s">
        <v>21</v>
      </c>
      <c r="G3442" s="6" t="s">
        <v>13</v>
      </c>
      <c r="H3442" s="6" t="s">
        <v>923</v>
      </c>
      <c r="I3442" s="6">
        <v>20</v>
      </c>
      <c r="J3442" s="13" t="str">
        <f>VLOOKUP(MONTH(Tabla7[[#This Row],[Fecha del movimiento]]),Tablas!$O$4:$P$15,2,0)</f>
        <v>Jun</v>
      </c>
      <c r="K3442" s="6">
        <f>YEAR(Tabla7[[#This Row],[Fecha del movimiento]])</f>
        <v>2018</v>
      </c>
    </row>
    <row r="3443" spans="2:11" x14ac:dyDescent="0.2">
      <c r="B3443" s="8">
        <v>43209</v>
      </c>
      <c r="C3443" s="6" t="s">
        <v>4206</v>
      </c>
      <c r="D3443" s="6">
        <v>300857</v>
      </c>
      <c r="E3443" s="6" t="s">
        <v>213</v>
      </c>
      <c r="F3443" s="6" t="s">
        <v>21</v>
      </c>
      <c r="G3443" s="6" t="s">
        <v>7</v>
      </c>
      <c r="H3443" s="6" t="s">
        <v>917</v>
      </c>
      <c r="I3443" s="6">
        <v>-12</v>
      </c>
      <c r="J3443" s="13" t="str">
        <f>VLOOKUP(MONTH(Tabla7[[#This Row],[Fecha del movimiento]]),Tablas!$O$4:$P$15,2,0)</f>
        <v>Abr</v>
      </c>
      <c r="K3443" s="6">
        <f>YEAR(Tabla7[[#This Row],[Fecha del movimiento]])</f>
        <v>2018</v>
      </c>
    </row>
    <row r="3444" spans="2:11" x14ac:dyDescent="0.2">
      <c r="B3444" s="8">
        <v>43263</v>
      </c>
      <c r="C3444" s="6" t="s">
        <v>1672</v>
      </c>
      <c r="D3444" s="6">
        <v>300804</v>
      </c>
      <c r="E3444" s="6" t="s">
        <v>34</v>
      </c>
      <c r="F3444" s="6" t="s">
        <v>21</v>
      </c>
      <c r="G3444" s="6" t="s">
        <v>3</v>
      </c>
      <c r="H3444" s="6" t="s">
        <v>923</v>
      </c>
      <c r="I3444" s="6">
        <v>11</v>
      </c>
      <c r="J3444" s="13" t="str">
        <f>VLOOKUP(MONTH(Tabla7[[#This Row],[Fecha del movimiento]]),Tablas!$O$4:$P$15,2,0)</f>
        <v>Jun</v>
      </c>
      <c r="K3444" s="6">
        <f>YEAR(Tabla7[[#This Row],[Fecha del movimiento]])</f>
        <v>2018</v>
      </c>
    </row>
    <row r="3445" spans="2:11" x14ac:dyDescent="0.2">
      <c r="B3445" s="8">
        <v>43263</v>
      </c>
      <c r="C3445" s="6" t="s">
        <v>4207</v>
      </c>
      <c r="D3445" s="6">
        <v>300484</v>
      </c>
      <c r="E3445" s="6" t="s">
        <v>536</v>
      </c>
      <c r="F3445" s="6" t="s">
        <v>21</v>
      </c>
      <c r="G3445" s="6" t="s">
        <v>7</v>
      </c>
      <c r="H3445" s="6" t="s">
        <v>917</v>
      </c>
      <c r="I3445" s="6">
        <v>-16</v>
      </c>
      <c r="J3445" s="13" t="str">
        <f>VLOOKUP(MONTH(Tabla7[[#This Row],[Fecha del movimiento]]),Tablas!$O$4:$P$15,2,0)</f>
        <v>Jun</v>
      </c>
      <c r="K3445" s="6">
        <f>YEAR(Tabla7[[#This Row],[Fecha del movimiento]])</f>
        <v>2018</v>
      </c>
    </row>
    <row r="3446" spans="2:11" x14ac:dyDescent="0.2">
      <c r="B3446" s="8">
        <v>43329</v>
      </c>
      <c r="C3446" s="6" t="s">
        <v>4208</v>
      </c>
      <c r="D3446" s="6">
        <v>300074</v>
      </c>
      <c r="E3446" s="6" t="s">
        <v>783</v>
      </c>
      <c r="F3446" s="6" t="s">
        <v>21</v>
      </c>
      <c r="G3446" s="6" t="s">
        <v>13</v>
      </c>
      <c r="H3446" s="6" t="s">
        <v>917</v>
      </c>
      <c r="I3446" s="6">
        <v>-14</v>
      </c>
      <c r="J3446" s="13" t="str">
        <f>VLOOKUP(MONTH(Tabla7[[#This Row],[Fecha del movimiento]]),Tablas!$O$4:$P$15,2,0)</f>
        <v>Ago</v>
      </c>
      <c r="K3446" s="6">
        <f>YEAR(Tabla7[[#This Row],[Fecha del movimiento]])</f>
        <v>2018</v>
      </c>
    </row>
    <row r="3447" spans="2:11" x14ac:dyDescent="0.2">
      <c r="B3447" s="8">
        <v>43203</v>
      </c>
      <c r="C3447" s="6" t="s">
        <v>4209</v>
      </c>
      <c r="D3447" s="6">
        <v>300422</v>
      </c>
      <c r="E3447" s="6" t="s">
        <v>581</v>
      </c>
      <c r="F3447" s="6" t="s">
        <v>21</v>
      </c>
      <c r="G3447" s="6" t="s">
        <v>2</v>
      </c>
      <c r="H3447" s="6" t="s">
        <v>923</v>
      </c>
      <c r="I3447" s="6">
        <v>11</v>
      </c>
      <c r="J3447" s="13" t="str">
        <f>VLOOKUP(MONTH(Tabla7[[#This Row],[Fecha del movimiento]]),Tablas!$O$4:$P$15,2,0)</f>
        <v>Abr</v>
      </c>
      <c r="K3447" s="6">
        <f>YEAR(Tabla7[[#This Row],[Fecha del movimiento]])</f>
        <v>2018</v>
      </c>
    </row>
    <row r="3448" spans="2:11" x14ac:dyDescent="0.2">
      <c r="B3448" s="8">
        <v>43275</v>
      </c>
      <c r="C3448" s="6" t="s">
        <v>4210</v>
      </c>
      <c r="D3448" s="6">
        <v>300797</v>
      </c>
      <c r="E3448" s="6" t="s">
        <v>269</v>
      </c>
      <c r="F3448" s="6" t="s">
        <v>21</v>
      </c>
      <c r="G3448" s="6" t="s">
        <v>7</v>
      </c>
      <c r="H3448" s="6" t="s">
        <v>923</v>
      </c>
      <c r="I3448" s="6">
        <v>10</v>
      </c>
      <c r="J3448" s="13" t="str">
        <f>VLOOKUP(MONTH(Tabla7[[#This Row],[Fecha del movimiento]]),Tablas!$O$4:$P$15,2,0)</f>
        <v>Jun</v>
      </c>
      <c r="K3448" s="6">
        <f>YEAR(Tabla7[[#This Row],[Fecha del movimiento]])</f>
        <v>2018</v>
      </c>
    </row>
    <row r="3449" spans="2:11" x14ac:dyDescent="0.2">
      <c r="B3449" s="8">
        <v>43257</v>
      </c>
      <c r="C3449" s="6" t="s">
        <v>4211</v>
      </c>
      <c r="D3449" s="6">
        <v>300525</v>
      </c>
      <c r="E3449" s="6" t="s">
        <v>502</v>
      </c>
      <c r="F3449" s="6" t="s">
        <v>21</v>
      </c>
      <c r="G3449" s="6" t="s">
        <v>4</v>
      </c>
      <c r="H3449" s="6" t="s">
        <v>923</v>
      </c>
      <c r="I3449" s="6">
        <v>13</v>
      </c>
      <c r="J3449" s="13" t="str">
        <f>VLOOKUP(MONTH(Tabla7[[#This Row],[Fecha del movimiento]]),Tablas!$O$4:$P$15,2,0)</f>
        <v>Jun</v>
      </c>
      <c r="K3449" s="6">
        <f>YEAR(Tabla7[[#This Row],[Fecha del movimiento]])</f>
        <v>2018</v>
      </c>
    </row>
    <row r="3450" spans="2:11" x14ac:dyDescent="0.2">
      <c r="B3450" s="8">
        <v>43283</v>
      </c>
      <c r="C3450" s="6" t="s">
        <v>4212</v>
      </c>
      <c r="D3450" s="6">
        <v>300270</v>
      </c>
      <c r="E3450" s="6" t="s">
        <v>615</v>
      </c>
      <c r="F3450" s="6" t="s">
        <v>21</v>
      </c>
      <c r="G3450" s="6" t="s">
        <v>12</v>
      </c>
      <c r="H3450" s="6" t="s">
        <v>923</v>
      </c>
      <c r="I3450" s="6">
        <v>15</v>
      </c>
      <c r="J3450" s="13" t="str">
        <f>VLOOKUP(MONTH(Tabla7[[#This Row],[Fecha del movimiento]]),Tablas!$O$4:$P$15,2,0)</f>
        <v>Jul</v>
      </c>
      <c r="K3450" s="6">
        <f>YEAR(Tabla7[[#This Row],[Fecha del movimiento]])</f>
        <v>2018</v>
      </c>
    </row>
    <row r="3451" spans="2:11" x14ac:dyDescent="0.2">
      <c r="B3451" s="8">
        <v>43224</v>
      </c>
      <c r="C3451" s="6" t="s">
        <v>4213</v>
      </c>
      <c r="D3451" s="6">
        <v>301007</v>
      </c>
      <c r="E3451" s="6" t="s">
        <v>70</v>
      </c>
      <c r="F3451" s="6" t="s">
        <v>21</v>
      </c>
      <c r="G3451" s="6" t="s">
        <v>13</v>
      </c>
      <c r="H3451" s="6" t="s">
        <v>917</v>
      </c>
      <c r="I3451" s="6">
        <v>-8</v>
      </c>
      <c r="J3451" s="13" t="str">
        <f>VLOOKUP(MONTH(Tabla7[[#This Row],[Fecha del movimiento]]),Tablas!$O$4:$P$15,2,0)</f>
        <v>May</v>
      </c>
      <c r="K3451" s="6">
        <f>YEAR(Tabla7[[#This Row],[Fecha del movimiento]])</f>
        <v>2018</v>
      </c>
    </row>
    <row r="3452" spans="2:11" x14ac:dyDescent="0.2">
      <c r="B3452" s="8">
        <v>43263</v>
      </c>
      <c r="C3452" s="6" t="s">
        <v>4214</v>
      </c>
      <c r="D3452" s="6">
        <v>300590</v>
      </c>
      <c r="E3452" s="6" t="s">
        <v>445</v>
      </c>
      <c r="F3452" s="6" t="s">
        <v>21</v>
      </c>
      <c r="G3452" s="6" t="s">
        <v>8</v>
      </c>
      <c r="H3452" s="6" t="s">
        <v>923</v>
      </c>
      <c r="I3452" s="6">
        <v>10</v>
      </c>
      <c r="J3452" s="13" t="str">
        <f>VLOOKUP(MONTH(Tabla7[[#This Row],[Fecha del movimiento]]),Tablas!$O$4:$P$15,2,0)</f>
        <v>Jun</v>
      </c>
      <c r="K3452" s="6">
        <f>YEAR(Tabla7[[#This Row],[Fecha del movimiento]])</f>
        <v>2018</v>
      </c>
    </row>
    <row r="3453" spans="2:11" x14ac:dyDescent="0.2">
      <c r="B3453" s="8">
        <v>43306</v>
      </c>
      <c r="C3453" s="6" t="s">
        <v>4215</v>
      </c>
      <c r="D3453" s="6">
        <v>300990</v>
      </c>
      <c r="E3453" s="6" t="s">
        <v>86</v>
      </c>
      <c r="F3453" s="6" t="s">
        <v>21</v>
      </c>
      <c r="G3453" s="6" t="s">
        <v>13</v>
      </c>
      <c r="H3453" s="6" t="s">
        <v>917</v>
      </c>
      <c r="I3453" s="6">
        <v>-17</v>
      </c>
      <c r="J3453" s="13" t="str">
        <f>VLOOKUP(MONTH(Tabla7[[#This Row],[Fecha del movimiento]]),Tablas!$O$4:$P$15,2,0)</f>
        <v>Jul</v>
      </c>
      <c r="K3453" s="6">
        <f>YEAR(Tabla7[[#This Row],[Fecha del movimiento]])</f>
        <v>2018</v>
      </c>
    </row>
    <row r="3454" spans="2:11" x14ac:dyDescent="0.2">
      <c r="B3454" s="8">
        <v>43194</v>
      </c>
      <c r="C3454" s="6" t="s">
        <v>4216</v>
      </c>
      <c r="D3454" s="6">
        <v>300698</v>
      </c>
      <c r="E3454" s="6" t="s">
        <v>359</v>
      </c>
      <c r="F3454" s="6" t="s">
        <v>21</v>
      </c>
      <c r="G3454" s="6" t="s">
        <v>9</v>
      </c>
      <c r="H3454" s="6" t="s">
        <v>923</v>
      </c>
      <c r="I3454" s="6">
        <v>15</v>
      </c>
      <c r="J3454" s="13" t="str">
        <f>VLOOKUP(MONTH(Tabla7[[#This Row],[Fecha del movimiento]]),Tablas!$O$4:$P$15,2,0)</f>
        <v>Abr</v>
      </c>
      <c r="K3454" s="6">
        <f>YEAR(Tabla7[[#This Row],[Fecha del movimiento]])</f>
        <v>2018</v>
      </c>
    </row>
    <row r="3455" spans="2:11" x14ac:dyDescent="0.2">
      <c r="B3455" s="8">
        <v>43124</v>
      </c>
      <c r="C3455" s="6" t="s">
        <v>4217</v>
      </c>
      <c r="D3455" s="6">
        <v>300286</v>
      </c>
      <c r="E3455" s="6" t="s">
        <v>668</v>
      </c>
      <c r="F3455" s="6" t="s">
        <v>21</v>
      </c>
      <c r="G3455" s="6" t="s">
        <v>13</v>
      </c>
      <c r="H3455" s="6" t="s">
        <v>923</v>
      </c>
      <c r="I3455" s="6">
        <v>15</v>
      </c>
      <c r="J3455" s="13" t="str">
        <f>VLOOKUP(MONTH(Tabla7[[#This Row],[Fecha del movimiento]]),Tablas!$O$4:$P$15,2,0)</f>
        <v>Ene</v>
      </c>
      <c r="K3455" s="6">
        <f>YEAR(Tabla7[[#This Row],[Fecha del movimiento]])</f>
        <v>2018</v>
      </c>
    </row>
    <row r="3456" spans="2:11" x14ac:dyDescent="0.2">
      <c r="B3456" s="8">
        <v>43339</v>
      </c>
      <c r="C3456" s="6" t="s">
        <v>4218</v>
      </c>
      <c r="D3456" s="6">
        <v>300537</v>
      </c>
      <c r="E3456" s="6" t="s">
        <v>491</v>
      </c>
      <c r="F3456" s="6" t="s">
        <v>21</v>
      </c>
      <c r="G3456" s="6" t="s">
        <v>13</v>
      </c>
      <c r="H3456" s="6" t="s">
        <v>917</v>
      </c>
      <c r="I3456" s="6">
        <v>-14</v>
      </c>
      <c r="J3456" s="13" t="str">
        <f>VLOOKUP(MONTH(Tabla7[[#This Row],[Fecha del movimiento]]),Tablas!$O$4:$P$15,2,0)</f>
        <v>Ago</v>
      </c>
      <c r="K3456" s="6">
        <f>YEAR(Tabla7[[#This Row],[Fecha del movimiento]])</f>
        <v>2018</v>
      </c>
    </row>
    <row r="3457" spans="2:11" x14ac:dyDescent="0.2">
      <c r="B3457" s="8">
        <v>43225</v>
      </c>
      <c r="C3457" s="6" t="s">
        <v>4219</v>
      </c>
      <c r="D3457" s="6">
        <v>300107</v>
      </c>
      <c r="E3457" s="6" t="s">
        <v>537</v>
      </c>
      <c r="F3457" s="6" t="s">
        <v>21</v>
      </c>
      <c r="G3457" s="6" t="s">
        <v>4</v>
      </c>
      <c r="H3457" s="6" t="s">
        <v>917</v>
      </c>
      <c r="I3457" s="6">
        <v>-18</v>
      </c>
      <c r="J3457" s="13" t="str">
        <f>VLOOKUP(MONTH(Tabla7[[#This Row],[Fecha del movimiento]]),Tablas!$O$4:$P$15,2,0)</f>
        <v>May</v>
      </c>
      <c r="K3457" s="6">
        <f>YEAR(Tabla7[[#This Row],[Fecha del movimiento]])</f>
        <v>2018</v>
      </c>
    </row>
    <row r="3458" spans="2:11" x14ac:dyDescent="0.2">
      <c r="B3458" s="8">
        <v>43266</v>
      </c>
      <c r="C3458" s="6" t="s">
        <v>4220</v>
      </c>
      <c r="D3458" s="6">
        <v>300751</v>
      </c>
      <c r="E3458" s="6" t="s">
        <v>58</v>
      </c>
      <c r="F3458" s="6" t="s">
        <v>21</v>
      </c>
      <c r="G3458" s="6" t="s">
        <v>2</v>
      </c>
      <c r="H3458" s="6" t="s">
        <v>923</v>
      </c>
      <c r="I3458" s="6">
        <v>11</v>
      </c>
      <c r="J3458" s="13" t="str">
        <f>VLOOKUP(MONTH(Tabla7[[#This Row],[Fecha del movimiento]]),Tablas!$O$4:$P$15,2,0)</f>
        <v>Jun</v>
      </c>
      <c r="K3458" s="6">
        <f>YEAR(Tabla7[[#This Row],[Fecha del movimiento]])</f>
        <v>2018</v>
      </c>
    </row>
    <row r="3459" spans="2:11" x14ac:dyDescent="0.2">
      <c r="B3459" s="8">
        <v>43200</v>
      </c>
      <c r="C3459" s="6" t="s">
        <v>4221</v>
      </c>
      <c r="D3459" s="6">
        <v>300142</v>
      </c>
      <c r="E3459" s="6" t="s">
        <v>177</v>
      </c>
      <c r="F3459" s="6" t="s">
        <v>21</v>
      </c>
      <c r="G3459" s="6" t="s">
        <v>9</v>
      </c>
      <c r="H3459" s="6" t="s">
        <v>917</v>
      </c>
      <c r="I3459" s="6">
        <v>-8</v>
      </c>
      <c r="J3459" s="13" t="str">
        <f>VLOOKUP(MONTH(Tabla7[[#This Row],[Fecha del movimiento]]),Tablas!$O$4:$P$15,2,0)</f>
        <v>Abr</v>
      </c>
      <c r="K3459" s="6">
        <f>YEAR(Tabla7[[#This Row],[Fecha del movimiento]])</f>
        <v>2018</v>
      </c>
    </row>
    <row r="3460" spans="2:11" x14ac:dyDescent="0.2">
      <c r="B3460" s="8">
        <v>43165</v>
      </c>
      <c r="C3460" s="6" t="s">
        <v>4222</v>
      </c>
      <c r="D3460" s="6">
        <v>300512</v>
      </c>
      <c r="E3460" s="6" t="s">
        <v>513</v>
      </c>
      <c r="F3460" s="6" t="s">
        <v>21</v>
      </c>
      <c r="G3460" s="6" t="s">
        <v>2</v>
      </c>
      <c r="H3460" s="6" t="s">
        <v>917</v>
      </c>
      <c r="I3460" s="6">
        <v>-5</v>
      </c>
      <c r="J3460" s="13" t="str">
        <f>VLOOKUP(MONTH(Tabla7[[#This Row],[Fecha del movimiento]]),Tablas!$O$4:$P$15,2,0)</f>
        <v>Mar</v>
      </c>
      <c r="K3460" s="6">
        <f>YEAR(Tabla7[[#This Row],[Fecha del movimiento]])</f>
        <v>2018</v>
      </c>
    </row>
    <row r="3461" spans="2:11" x14ac:dyDescent="0.2">
      <c r="B3461" s="8">
        <v>43229</v>
      </c>
      <c r="C3461" s="6" t="s">
        <v>4223</v>
      </c>
      <c r="D3461" s="6">
        <v>300541</v>
      </c>
      <c r="E3461" s="6" t="s">
        <v>487</v>
      </c>
      <c r="F3461" s="6" t="s">
        <v>21</v>
      </c>
      <c r="G3461" s="6" t="s">
        <v>6</v>
      </c>
      <c r="H3461" s="6" t="s">
        <v>923</v>
      </c>
      <c r="I3461" s="6">
        <v>13</v>
      </c>
      <c r="J3461" s="13" t="str">
        <f>VLOOKUP(MONTH(Tabla7[[#This Row],[Fecha del movimiento]]),Tablas!$O$4:$P$15,2,0)</f>
        <v>May</v>
      </c>
      <c r="K3461" s="6">
        <f>YEAR(Tabla7[[#This Row],[Fecha del movimiento]])</f>
        <v>2018</v>
      </c>
    </row>
    <row r="3462" spans="2:11" x14ac:dyDescent="0.2">
      <c r="B3462" s="8">
        <v>43104</v>
      </c>
      <c r="C3462" s="6" t="s">
        <v>4224</v>
      </c>
      <c r="D3462" s="6">
        <v>300815</v>
      </c>
      <c r="E3462" s="6" t="s">
        <v>203</v>
      </c>
      <c r="F3462" s="6" t="s">
        <v>21</v>
      </c>
      <c r="G3462" s="6" t="s">
        <v>6</v>
      </c>
      <c r="H3462" s="6" t="s">
        <v>923</v>
      </c>
      <c r="I3462" s="6">
        <v>16</v>
      </c>
      <c r="J3462" s="13" t="str">
        <f>VLOOKUP(MONTH(Tabla7[[#This Row],[Fecha del movimiento]]),Tablas!$O$4:$P$15,2,0)</f>
        <v>Ene</v>
      </c>
      <c r="K3462" s="6">
        <f>YEAR(Tabla7[[#This Row],[Fecha del movimiento]])</f>
        <v>2018</v>
      </c>
    </row>
    <row r="3463" spans="2:11" x14ac:dyDescent="0.2">
      <c r="B3463" s="8">
        <v>43257</v>
      </c>
      <c r="C3463" s="6" t="s">
        <v>4225</v>
      </c>
      <c r="D3463" s="6">
        <v>300387</v>
      </c>
      <c r="E3463" s="6" t="s">
        <v>233</v>
      </c>
      <c r="F3463" s="6" t="s">
        <v>21</v>
      </c>
      <c r="G3463" s="6" t="s">
        <v>2</v>
      </c>
      <c r="H3463" s="6" t="s">
        <v>923</v>
      </c>
      <c r="I3463" s="6">
        <v>14</v>
      </c>
      <c r="J3463" s="13" t="str">
        <f>VLOOKUP(MONTH(Tabla7[[#This Row],[Fecha del movimiento]]),Tablas!$O$4:$P$15,2,0)</f>
        <v>Jun</v>
      </c>
      <c r="K3463" s="6">
        <f>YEAR(Tabla7[[#This Row],[Fecha del movimiento]])</f>
        <v>2018</v>
      </c>
    </row>
    <row r="3464" spans="2:11" x14ac:dyDescent="0.2">
      <c r="B3464" s="8">
        <v>43312</v>
      </c>
      <c r="C3464" s="6" t="s">
        <v>2985</v>
      </c>
      <c r="D3464" s="6">
        <v>300890</v>
      </c>
      <c r="E3464" s="6" t="s">
        <v>182</v>
      </c>
      <c r="F3464" s="6" t="s">
        <v>21</v>
      </c>
      <c r="G3464" s="6" t="s">
        <v>1</v>
      </c>
      <c r="H3464" s="6" t="s">
        <v>923</v>
      </c>
      <c r="I3464" s="6">
        <v>15</v>
      </c>
      <c r="J3464" s="13" t="str">
        <f>VLOOKUP(MONTH(Tabla7[[#This Row],[Fecha del movimiento]]),Tablas!$O$4:$P$15,2,0)</f>
        <v>Jul</v>
      </c>
      <c r="K3464" s="6">
        <f>YEAR(Tabla7[[#This Row],[Fecha del movimiento]])</f>
        <v>2018</v>
      </c>
    </row>
    <row r="3465" spans="2:11" x14ac:dyDescent="0.2">
      <c r="B3465" s="8">
        <v>43309</v>
      </c>
      <c r="C3465" s="6" t="s">
        <v>4226</v>
      </c>
      <c r="D3465" s="6">
        <v>300423</v>
      </c>
      <c r="E3465" s="6" t="s">
        <v>580</v>
      </c>
      <c r="F3465" s="6" t="s">
        <v>21</v>
      </c>
      <c r="G3465" s="6" t="s">
        <v>2</v>
      </c>
      <c r="H3465" s="6" t="s">
        <v>923</v>
      </c>
      <c r="I3465" s="6">
        <v>16</v>
      </c>
      <c r="J3465" s="13" t="str">
        <f>VLOOKUP(MONTH(Tabla7[[#This Row],[Fecha del movimiento]]),Tablas!$O$4:$P$15,2,0)</f>
        <v>Jul</v>
      </c>
      <c r="K3465" s="6">
        <f>YEAR(Tabla7[[#This Row],[Fecha del movimiento]])</f>
        <v>2018</v>
      </c>
    </row>
    <row r="3466" spans="2:11" x14ac:dyDescent="0.2">
      <c r="B3466" s="8">
        <v>43294</v>
      </c>
      <c r="C3466" s="6" t="s">
        <v>4227</v>
      </c>
      <c r="D3466" s="6">
        <v>300324</v>
      </c>
      <c r="E3466" s="6" t="s">
        <v>646</v>
      </c>
      <c r="F3466" s="6" t="s">
        <v>21</v>
      </c>
      <c r="G3466" s="6" t="s">
        <v>13</v>
      </c>
      <c r="H3466" s="6" t="s">
        <v>917</v>
      </c>
      <c r="I3466" s="6">
        <v>-16</v>
      </c>
      <c r="J3466" s="13" t="str">
        <f>VLOOKUP(MONTH(Tabla7[[#This Row],[Fecha del movimiento]]),Tablas!$O$4:$P$15,2,0)</f>
        <v>Jul</v>
      </c>
      <c r="K3466" s="6">
        <f>YEAR(Tabla7[[#This Row],[Fecha del movimiento]])</f>
        <v>2018</v>
      </c>
    </row>
    <row r="3467" spans="2:11" x14ac:dyDescent="0.2">
      <c r="B3467" s="8">
        <v>43327</v>
      </c>
      <c r="C3467" s="6" t="s">
        <v>4228</v>
      </c>
      <c r="D3467" s="6">
        <v>300103</v>
      </c>
      <c r="E3467" s="6" t="s">
        <v>571</v>
      </c>
      <c r="F3467" s="6" t="s">
        <v>21</v>
      </c>
      <c r="G3467" s="6" t="s">
        <v>13</v>
      </c>
      <c r="H3467" s="6" t="s">
        <v>923</v>
      </c>
      <c r="I3467" s="6">
        <v>15</v>
      </c>
      <c r="J3467" s="13" t="str">
        <f>VLOOKUP(MONTH(Tabla7[[#This Row],[Fecha del movimiento]]),Tablas!$O$4:$P$15,2,0)</f>
        <v>Ago</v>
      </c>
      <c r="K3467" s="6">
        <f>YEAR(Tabla7[[#This Row],[Fecha del movimiento]])</f>
        <v>2018</v>
      </c>
    </row>
    <row r="3468" spans="2:11" x14ac:dyDescent="0.2">
      <c r="B3468" s="8">
        <v>43185</v>
      </c>
      <c r="C3468" s="6" t="s">
        <v>4229</v>
      </c>
      <c r="D3468" s="6">
        <v>300143</v>
      </c>
      <c r="E3468" s="6" t="s">
        <v>557</v>
      </c>
      <c r="F3468" s="6" t="s">
        <v>21</v>
      </c>
      <c r="G3468" s="6" t="s">
        <v>6</v>
      </c>
      <c r="H3468" s="6" t="s">
        <v>917</v>
      </c>
      <c r="I3468" s="6">
        <v>-6</v>
      </c>
      <c r="J3468" s="13" t="str">
        <f>VLOOKUP(MONTH(Tabla7[[#This Row],[Fecha del movimiento]]),Tablas!$O$4:$P$15,2,0)</f>
        <v>Mar</v>
      </c>
      <c r="K3468" s="6">
        <f>YEAR(Tabla7[[#This Row],[Fecha del movimiento]])</f>
        <v>2018</v>
      </c>
    </row>
    <row r="3469" spans="2:11" x14ac:dyDescent="0.2">
      <c r="B3469" s="8">
        <v>43238</v>
      </c>
      <c r="C3469" s="6" t="s">
        <v>4230</v>
      </c>
      <c r="D3469" s="6">
        <v>300242</v>
      </c>
      <c r="E3469" s="6" t="s">
        <v>700</v>
      </c>
      <c r="F3469" s="6" t="s">
        <v>21</v>
      </c>
      <c r="G3469" s="6" t="s">
        <v>13</v>
      </c>
      <c r="H3469" s="6" t="s">
        <v>923</v>
      </c>
      <c r="I3469" s="6">
        <v>13</v>
      </c>
      <c r="J3469" s="13" t="str">
        <f>VLOOKUP(MONTH(Tabla7[[#This Row],[Fecha del movimiento]]),Tablas!$O$4:$P$15,2,0)</f>
        <v>May</v>
      </c>
      <c r="K3469" s="6">
        <f>YEAR(Tabla7[[#This Row],[Fecha del movimiento]])</f>
        <v>2018</v>
      </c>
    </row>
    <row r="3470" spans="2:11" x14ac:dyDescent="0.2">
      <c r="B3470" s="8">
        <v>43301</v>
      </c>
      <c r="C3470" s="6" t="s">
        <v>4231</v>
      </c>
      <c r="D3470" s="6">
        <v>300609</v>
      </c>
      <c r="E3470" s="6" t="s">
        <v>433</v>
      </c>
      <c r="F3470" s="6" t="s">
        <v>21</v>
      </c>
      <c r="G3470" s="6" t="s">
        <v>10</v>
      </c>
      <c r="H3470" s="6" t="s">
        <v>923</v>
      </c>
      <c r="I3470" s="6">
        <v>16</v>
      </c>
      <c r="J3470" s="13" t="str">
        <f>VLOOKUP(MONTH(Tabla7[[#This Row],[Fecha del movimiento]]),Tablas!$O$4:$P$15,2,0)</f>
        <v>Jul</v>
      </c>
      <c r="K3470" s="6">
        <f>YEAR(Tabla7[[#This Row],[Fecha del movimiento]])</f>
        <v>2018</v>
      </c>
    </row>
    <row r="3471" spans="2:11" x14ac:dyDescent="0.2">
      <c r="B3471" s="8">
        <v>43241</v>
      </c>
      <c r="C3471" s="6" t="s">
        <v>4232</v>
      </c>
      <c r="D3471" s="6">
        <v>300636</v>
      </c>
      <c r="E3471" s="6" t="s">
        <v>408</v>
      </c>
      <c r="F3471" s="6" t="s">
        <v>21</v>
      </c>
      <c r="G3471" s="6" t="s">
        <v>7</v>
      </c>
      <c r="H3471" s="6" t="s">
        <v>923</v>
      </c>
      <c r="I3471" s="6">
        <v>10</v>
      </c>
      <c r="J3471" s="13" t="str">
        <f>VLOOKUP(MONTH(Tabla7[[#This Row],[Fecha del movimiento]]),Tablas!$O$4:$P$15,2,0)</f>
        <v>May</v>
      </c>
      <c r="K3471" s="6">
        <f>YEAR(Tabla7[[#This Row],[Fecha del movimiento]])</f>
        <v>2018</v>
      </c>
    </row>
    <row r="3472" spans="2:11" x14ac:dyDescent="0.2">
      <c r="B3472" s="8">
        <v>43277</v>
      </c>
      <c r="C3472" s="6" t="s">
        <v>4233</v>
      </c>
      <c r="D3472" s="6">
        <v>300613</v>
      </c>
      <c r="E3472" s="6" t="s">
        <v>429</v>
      </c>
      <c r="F3472" s="6" t="s">
        <v>21</v>
      </c>
      <c r="G3472" s="6" t="s">
        <v>2</v>
      </c>
      <c r="H3472" s="6" t="s">
        <v>917</v>
      </c>
      <c r="I3472" s="6">
        <v>-14</v>
      </c>
      <c r="J3472" s="13" t="str">
        <f>VLOOKUP(MONTH(Tabla7[[#This Row],[Fecha del movimiento]]),Tablas!$O$4:$P$15,2,0)</f>
        <v>Jun</v>
      </c>
      <c r="K3472" s="6">
        <f>YEAR(Tabla7[[#This Row],[Fecha del movimiento]])</f>
        <v>2018</v>
      </c>
    </row>
    <row r="3473" spans="2:11" x14ac:dyDescent="0.2">
      <c r="B3473" s="8">
        <v>43230</v>
      </c>
      <c r="C3473" s="6" t="s">
        <v>4234</v>
      </c>
      <c r="D3473" s="6">
        <v>301022</v>
      </c>
      <c r="E3473" s="6" t="s">
        <v>55</v>
      </c>
      <c r="F3473" s="6" t="s">
        <v>21</v>
      </c>
      <c r="G3473" s="6" t="s">
        <v>11</v>
      </c>
      <c r="H3473" s="6" t="s">
        <v>923</v>
      </c>
      <c r="I3473" s="6">
        <v>10</v>
      </c>
      <c r="J3473" s="13" t="str">
        <f>VLOOKUP(MONTH(Tabla7[[#This Row],[Fecha del movimiento]]),Tablas!$O$4:$P$15,2,0)</f>
        <v>May</v>
      </c>
      <c r="K3473" s="6">
        <f>YEAR(Tabla7[[#This Row],[Fecha del movimiento]])</f>
        <v>2018</v>
      </c>
    </row>
    <row r="3474" spans="2:11" x14ac:dyDescent="0.2">
      <c r="B3474" s="8">
        <v>43232</v>
      </c>
      <c r="C3474" s="6" t="s">
        <v>4235</v>
      </c>
      <c r="D3474" s="6">
        <v>300027</v>
      </c>
      <c r="E3474" s="6" t="s">
        <v>805</v>
      </c>
      <c r="F3474" s="6" t="s">
        <v>21</v>
      </c>
      <c r="G3474" s="6" t="s">
        <v>11</v>
      </c>
      <c r="H3474" s="6" t="s">
        <v>917</v>
      </c>
      <c r="I3474" s="6">
        <v>-5</v>
      </c>
      <c r="J3474" s="13" t="str">
        <f>VLOOKUP(MONTH(Tabla7[[#This Row],[Fecha del movimiento]]),Tablas!$O$4:$P$15,2,0)</f>
        <v>May</v>
      </c>
      <c r="K3474" s="6">
        <f>YEAR(Tabla7[[#This Row],[Fecha del movimiento]])</f>
        <v>2018</v>
      </c>
    </row>
    <row r="3475" spans="2:11" x14ac:dyDescent="0.2">
      <c r="B3475" s="8">
        <v>43199</v>
      </c>
      <c r="C3475" s="6" t="s">
        <v>4236</v>
      </c>
      <c r="D3475" s="6">
        <v>300355</v>
      </c>
      <c r="E3475" s="6" t="s">
        <v>626</v>
      </c>
      <c r="F3475" s="6" t="s">
        <v>21</v>
      </c>
      <c r="G3475" s="6" t="s">
        <v>13</v>
      </c>
      <c r="H3475" s="6" t="s">
        <v>923</v>
      </c>
      <c r="I3475" s="6">
        <v>11</v>
      </c>
      <c r="J3475" s="13" t="str">
        <f>VLOOKUP(MONTH(Tabla7[[#This Row],[Fecha del movimiento]]),Tablas!$O$4:$P$15,2,0)</f>
        <v>Abr</v>
      </c>
      <c r="K3475" s="6">
        <f>YEAR(Tabla7[[#This Row],[Fecha del movimiento]])</f>
        <v>2018</v>
      </c>
    </row>
    <row r="3476" spans="2:11" x14ac:dyDescent="0.2">
      <c r="B3476" s="8">
        <v>43308</v>
      </c>
      <c r="C3476" s="6" t="s">
        <v>4237</v>
      </c>
      <c r="D3476" s="6">
        <v>300575</v>
      </c>
      <c r="E3476" s="6" t="s">
        <v>460</v>
      </c>
      <c r="F3476" s="6" t="s">
        <v>21</v>
      </c>
      <c r="G3476" s="6" t="s">
        <v>2</v>
      </c>
      <c r="H3476" s="6" t="s">
        <v>917</v>
      </c>
      <c r="I3476" s="6">
        <v>-6</v>
      </c>
      <c r="J3476" s="13" t="str">
        <f>VLOOKUP(MONTH(Tabla7[[#This Row],[Fecha del movimiento]]),Tablas!$O$4:$P$15,2,0)</f>
        <v>Jul</v>
      </c>
      <c r="K3476" s="6">
        <f>YEAR(Tabla7[[#This Row],[Fecha del movimiento]])</f>
        <v>2018</v>
      </c>
    </row>
    <row r="3477" spans="2:11" x14ac:dyDescent="0.2">
      <c r="B3477" s="8">
        <v>43149</v>
      </c>
      <c r="C3477" s="6" t="s">
        <v>4238</v>
      </c>
      <c r="D3477" s="6">
        <v>300086</v>
      </c>
      <c r="E3477" s="6" t="s">
        <v>664</v>
      </c>
      <c r="F3477" s="6" t="s">
        <v>21</v>
      </c>
      <c r="G3477" s="6" t="s">
        <v>13</v>
      </c>
      <c r="H3477" s="6" t="s">
        <v>917</v>
      </c>
      <c r="I3477" s="6">
        <v>-13</v>
      </c>
      <c r="J3477" s="13" t="str">
        <f>VLOOKUP(MONTH(Tabla7[[#This Row],[Fecha del movimiento]]),Tablas!$O$4:$P$15,2,0)</f>
        <v>Feb</v>
      </c>
      <c r="K3477" s="6">
        <f>YEAR(Tabla7[[#This Row],[Fecha del movimiento]])</f>
        <v>2018</v>
      </c>
    </row>
    <row r="3478" spans="2:11" x14ac:dyDescent="0.2">
      <c r="B3478" s="8">
        <v>43165</v>
      </c>
      <c r="C3478" s="6" t="s">
        <v>4239</v>
      </c>
      <c r="D3478" s="6">
        <v>300580</v>
      </c>
      <c r="E3478" s="6" t="s">
        <v>457</v>
      </c>
      <c r="F3478" s="6" t="s">
        <v>21</v>
      </c>
      <c r="G3478" s="6" t="s">
        <v>3</v>
      </c>
      <c r="H3478" s="6" t="s">
        <v>923</v>
      </c>
      <c r="I3478" s="6">
        <v>15</v>
      </c>
      <c r="J3478" s="13" t="str">
        <f>VLOOKUP(MONTH(Tabla7[[#This Row],[Fecha del movimiento]]),Tablas!$O$4:$P$15,2,0)</f>
        <v>Mar</v>
      </c>
      <c r="K3478" s="6">
        <f>YEAR(Tabla7[[#This Row],[Fecha del movimiento]])</f>
        <v>2018</v>
      </c>
    </row>
    <row r="3479" spans="2:11" x14ac:dyDescent="0.2">
      <c r="B3479" s="8">
        <v>43167</v>
      </c>
      <c r="C3479" s="6" t="s">
        <v>4240</v>
      </c>
      <c r="D3479" s="6">
        <v>300615</v>
      </c>
      <c r="E3479" s="6" t="s">
        <v>427</v>
      </c>
      <c r="F3479" s="6" t="s">
        <v>21</v>
      </c>
      <c r="G3479" s="6" t="s">
        <v>2</v>
      </c>
      <c r="H3479" s="6" t="s">
        <v>917</v>
      </c>
      <c r="I3479" s="6">
        <v>-13</v>
      </c>
      <c r="J3479" s="13" t="str">
        <f>VLOOKUP(MONTH(Tabla7[[#This Row],[Fecha del movimiento]]),Tablas!$O$4:$P$15,2,0)</f>
        <v>Mar</v>
      </c>
      <c r="K3479" s="6">
        <f>YEAR(Tabla7[[#This Row],[Fecha del movimiento]])</f>
        <v>2018</v>
      </c>
    </row>
    <row r="3480" spans="2:11" x14ac:dyDescent="0.2">
      <c r="B3480" s="8">
        <v>43327</v>
      </c>
      <c r="C3480" s="6" t="s">
        <v>1253</v>
      </c>
      <c r="D3480" s="6">
        <v>300949</v>
      </c>
      <c r="E3480" s="6" t="s">
        <v>126</v>
      </c>
      <c r="F3480" s="6" t="s">
        <v>21</v>
      </c>
      <c r="G3480" s="6" t="s">
        <v>6</v>
      </c>
      <c r="H3480" s="6" t="s">
        <v>917</v>
      </c>
      <c r="I3480" s="6">
        <v>-11</v>
      </c>
      <c r="J3480" s="13" t="str">
        <f>VLOOKUP(MONTH(Tabla7[[#This Row],[Fecha del movimiento]]),Tablas!$O$4:$P$15,2,0)</f>
        <v>Ago</v>
      </c>
      <c r="K3480" s="6">
        <f>YEAR(Tabla7[[#This Row],[Fecha del movimiento]])</f>
        <v>2018</v>
      </c>
    </row>
    <row r="3481" spans="2:11" x14ac:dyDescent="0.2">
      <c r="B3481" s="8">
        <v>43223</v>
      </c>
      <c r="C3481" s="6" t="s">
        <v>4241</v>
      </c>
      <c r="D3481" s="6">
        <v>300835</v>
      </c>
      <c r="E3481" s="6" t="s">
        <v>234</v>
      </c>
      <c r="F3481" s="6" t="s">
        <v>21</v>
      </c>
      <c r="G3481" s="6" t="s">
        <v>2</v>
      </c>
      <c r="H3481" s="6" t="s">
        <v>917</v>
      </c>
      <c r="I3481" s="6">
        <v>-10</v>
      </c>
      <c r="J3481" s="13" t="str">
        <f>VLOOKUP(MONTH(Tabla7[[#This Row],[Fecha del movimiento]]),Tablas!$O$4:$P$15,2,0)</f>
        <v>May</v>
      </c>
      <c r="K3481" s="6">
        <f>YEAR(Tabla7[[#This Row],[Fecha del movimiento]])</f>
        <v>2018</v>
      </c>
    </row>
    <row r="3482" spans="2:11" x14ac:dyDescent="0.2">
      <c r="B3482" s="8">
        <v>43245</v>
      </c>
      <c r="C3482" s="6" t="s">
        <v>4242</v>
      </c>
      <c r="D3482" s="6">
        <v>300586</v>
      </c>
      <c r="E3482" s="6" t="s">
        <v>452</v>
      </c>
      <c r="F3482" s="6" t="s">
        <v>21</v>
      </c>
      <c r="G3482" s="6" t="s">
        <v>13</v>
      </c>
      <c r="H3482" s="6" t="s">
        <v>917</v>
      </c>
      <c r="I3482" s="6">
        <v>-11</v>
      </c>
      <c r="J3482" s="13" t="str">
        <f>VLOOKUP(MONTH(Tabla7[[#This Row],[Fecha del movimiento]]),Tablas!$O$4:$P$15,2,0)</f>
        <v>May</v>
      </c>
      <c r="K3482" s="6">
        <f>YEAR(Tabla7[[#This Row],[Fecha del movimiento]])</f>
        <v>2018</v>
      </c>
    </row>
    <row r="3483" spans="2:11" x14ac:dyDescent="0.2">
      <c r="B3483" s="8">
        <v>43339</v>
      </c>
      <c r="C3483" s="6" t="s">
        <v>4243</v>
      </c>
      <c r="D3483" s="6">
        <v>300842</v>
      </c>
      <c r="E3483" s="6" t="s">
        <v>227</v>
      </c>
      <c r="F3483" s="6" t="s">
        <v>21</v>
      </c>
      <c r="G3483" s="6" t="s">
        <v>4</v>
      </c>
      <c r="H3483" s="6" t="s">
        <v>923</v>
      </c>
      <c r="I3483" s="6">
        <v>20</v>
      </c>
      <c r="J3483" s="13" t="str">
        <f>VLOOKUP(MONTH(Tabla7[[#This Row],[Fecha del movimiento]]),Tablas!$O$4:$P$15,2,0)</f>
        <v>Ago</v>
      </c>
      <c r="K3483" s="6">
        <f>YEAR(Tabla7[[#This Row],[Fecha del movimiento]])</f>
        <v>2018</v>
      </c>
    </row>
    <row r="3484" spans="2:11" x14ac:dyDescent="0.2">
      <c r="B3484" s="8">
        <v>43292</v>
      </c>
      <c r="C3484" s="6" t="s">
        <v>4244</v>
      </c>
      <c r="D3484" s="6">
        <v>301007</v>
      </c>
      <c r="E3484" s="6" t="s">
        <v>70</v>
      </c>
      <c r="F3484" s="6" t="s">
        <v>21</v>
      </c>
      <c r="G3484" s="6" t="s">
        <v>13</v>
      </c>
      <c r="H3484" s="6" t="s">
        <v>923</v>
      </c>
      <c r="I3484" s="6">
        <v>12</v>
      </c>
      <c r="J3484" s="13" t="str">
        <f>VLOOKUP(MONTH(Tabla7[[#This Row],[Fecha del movimiento]]),Tablas!$O$4:$P$15,2,0)</f>
        <v>Jul</v>
      </c>
      <c r="K3484" s="6">
        <f>YEAR(Tabla7[[#This Row],[Fecha del movimiento]])</f>
        <v>2018</v>
      </c>
    </row>
    <row r="3485" spans="2:11" x14ac:dyDescent="0.2">
      <c r="B3485" s="8">
        <v>43264</v>
      </c>
      <c r="C3485" s="6" t="s">
        <v>4245</v>
      </c>
      <c r="D3485" s="6">
        <v>300473</v>
      </c>
      <c r="E3485" s="6" t="s">
        <v>542</v>
      </c>
      <c r="F3485" s="6" t="s">
        <v>21</v>
      </c>
      <c r="G3485" s="6" t="s">
        <v>13</v>
      </c>
      <c r="H3485" s="6" t="s">
        <v>923</v>
      </c>
      <c r="I3485" s="6">
        <v>20</v>
      </c>
      <c r="J3485" s="13" t="str">
        <f>VLOOKUP(MONTH(Tabla7[[#This Row],[Fecha del movimiento]]),Tablas!$O$4:$P$15,2,0)</f>
        <v>Jun</v>
      </c>
      <c r="K3485" s="6">
        <f>YEAR(Tabla7[[#This Row],[Fecha del movimiento]])</f>
        <v>2018</v>
      </c>
    </row>
    <row r="3486" spans="2:11" x14ac:dyDescent="0.2">
      <c r="B3486" s="8">
        <v>43223</v>
      </c>
      <c r="C3486" s="6" t="s">
        <v>4246</v>
      </c>
      <c r="D3486" s="6">
        <v>300598</v>
      </c>
      <c r="E3486" s="6" t="s">
        <v>444</v>
      </c>
      <c r="F3486" s="6" t="s">
        <v>21</v>
      </c>
      <c r="G3486" s="6" t="s">
        <v>6</v>
      </c>
      <c r="H3486" s="6" t="s">
        <v>917</v>
      </c>
      <c r="I3486" s="6">
        <v>-11</v>
      </c>
      <c r="J3486" s="13" t="str">
        <f>VLOOKUP(MONTH(Tabla7[[#This Row],[Fecha del movimiento]]),Tablas!$O$4:$P$15,2,0)</f>
        <v>May</v>
      </c>
      <c r="K3486" s="6">
        <f>YEAR(Tabla7[[#This Row],[Fecha del movimiento]])</f>
        <v>2018</v>
      </c>
    </row>
    <row r="3487" spans="2:11" x14ac:dyDescent="0.2">
      <c r="B3487" s="8">
        <v>43288</v>
      </c>
      <c r="C3487" s="6" t="s">
        <v>4247</v>
      </c>
      <c r="D3487" s="6">
        <v>300674</v>
      </c>
      <c r="E3487" s="6" t="s">
        <v>284</v>
      </c>
      <c r="F3487" s="6" t="s">
        <v>21</v>
      </c>
      <c r="G3487" s="6" t="s">
        <v>9</v>
      </c>
      <c r="H3487" s="6" t="s">
        <v>917</v>
      </c>
      <c r="I3487" s="6">
        <v>-8</v>
      </c>
      <c r="J3487" s="13" t="str">
        <f>VLOOKUP(MONTH(Tabla7[[#This Row],[Fecha del movimiento]]),Tablas!$O$4:$P$15,2,0)</f>
        <v>Jul</v>
      </c>
      <c r="K3487" s="6">
        <f>YEAR(Tabla7[[#This Row],[Fecha del movimiento]])</f>
        <v>2018</v>
      </c>
    </row>
    <row r="3488" spans="2:11" x14ac:dyDescent="0.2">
      <c r="B3488" s="8">
        <v>43169</v>
      </c>
      <c r="C3488" s="6" t="s">
        <v>4248</v>
      </c>
      <c r="D3488" s="6">
        <v>300585</v>
      </c>
      <c r="E3488" s="6" t="s">
        <v>445</v>
      </c>
      <c r="F3488" s="6" t="s">
        <v>21</v>
      </c>
      <c r="G3488" s="6" t="s">
        <v>8</v>
      </c>
      <c r="H3488" s="6" t="s">
        <v>917</v>
      </c>
      <c r="I3488" s="6">
        <v>-12</v>
      </c>
      <c r="J3488" s="13" t="str">
        <f>VLOOKUP(MONTH(Tabla7[[#This Row],[Fecha del movimiento]]),Tablas!$O$4:$P$15,2,0)</f>
        <v>Mar</v>
      </c>
      <c r="K3488" s="6">
        <f>YEAR(Tabla7[[#This Row],[Fecha del movimiento]])</f>
        <v>2018</v>
      </c>
    </row>
    <row r="3489" spans="2:11" x14ac:dyDescent="0.2">
      <c r="B3489" s="8">
        <v>43334</v>
      </c>
      <c r="C3489" s="6" t="s">
        <v>4249</v>
      </c>
      <c r="D3489" s="6">
        <v>300524</v>
      </c>
      <c r="E3489" s="6" t="s">
        <v>503</v>
      </c>
      <c r="F3489" s="6" t="s">
        <v>21</v>
      </c>
      <c r="G3489" s="6" t="s">
        <v>6</v>
      </c>
      <c r="H3489" s="6" t="s">
        <v>917</v>
      </c>
      <c r="I3489" s="6">
        <v>-7</v>
      </c>
      <c r="J3489" s="13" t="str">
        <f>VLOOKUP(MONTH(Tabla7[[#This Row],[Fecha del movimiento]]),Tablas!$O$4:$P$15,2,0)</f>
        <v>Ago</v>
      </c>
      <c r="K3489" s="6">
        <f>YEAR(Tabla7[[#This Row],[Fecha del movimiento]])</f>
        <v>2018</v>
      </c>
    </row>
    <row r="3490" spans="2:11" x14ac:dyDescent="0.2">
      <c r="B3490" s="8">
        <v>43104</v>
      </c>
      <c r="C3490" s="6" t="s">
        <v>4250</v>
      </c>
      <c r="D3490" s="6">
        <v>300510</v>
      </c>
      <c r="E3490" s="6" t="s">
        <v>234</v>
      </c>
      <c r="F3490" s="6" t="s">
        <v>21</v>
      </c>
      <c r="G3490" s="6" t="s">
        <v>2</v>
      </c>
      <c r="H3490" s="6" t="s">
        <v>923</v>
      </c>
      <c r="I3490" s="6">
        <v>10</v>
      </c>
      <c r="J3490" s="13" t="str">
        <f>VLOOKUP(MONTH(Tabla7[[#This Row],[Fecha del movimiento]]),Tablas!$O$4:$P$15,2,0)</f>
        <v>Ene</v>
      </c>
      <c r="K3490" s="6">
        <f>YEAR(Tabla7[[#This Row],[Fecha del movimiento]])</f>
        <v>2018</v>
      </c>
    </row>
    <row r="3491" spans="2:11" x14ac:dyDescent="0.2">
      <c r="B3491" s="8">
        <v>43202</v>
      </c>
      <c r="C3491" s="6" t="s">
        <v>4251</v>
      </c>
      <c r="D3491" s="6">
        <v>300536</v>
      </c>
      <c r="E3491" s="6" t="s">
        <v>492</v>
      </c>
      <c r="F3491" s="6" t="s">
        <v>21</v>
      </c>
      <c r="G3491" s="6" t="s">
        <v>13</v>
      </c>
      <c r="H3491" s="6" t="s">
        <v>917</v>
      </c>
      <c r="I3491" s="6">
        <v>-6</v>
      </c>
      <c r="J3491" s="13" t="str">
        <f>VLOOKUP(MONTH(Tabla7[[#This Row],[Fecha del movimiento]]),Tablas!$O$4:$P$15,2,0)</f>
        <v>Abr</v>
      </c>
      <c r="K3491" s="6">
        <f>YEAR(Tabla7[[#This Row],[Fecha del movimiento]])</f>
        <v>2018</v>
      </c>
    </row>
    <row r="3492" spans="2:11" x14ac:dyDescent="0.2">
      <c r="B3492" s="8">
        <v>43198</v>
      </c>
      <c r="C3492" s="6" t="s">
        <v>4252</v>
      </c>
      <c r="D3492" s="6">
        <v>300588</v>
      </c>
      <c r="E3492" s="6" t="s">
        <v>450</v>
      </c>
      <c r="F3492" s="6" t="s">
        <v>21</v>
      </c>
      <c r="G3492" s="6" t="s">
        <v>13</v>
      </c>
      <c r="H3492" s="6" t="s">
        <v>923</v>
      </c>
      <c r="I3492" s="6">
        <v>11</v>
      </c>
      <c r="J3492" s="13" t="str">
        <f>VLOOKUP(MONTH(Tabla7[[#This Row],[Fecha del movimiento]]),Tablas!$O$4:$P$15,2,0)</f>
        <v>Abr</v>
      </c>
      <c r="K3492" s="6">
        <f>YEAR(Tabla7[[#This Row],[Fecha del movimiento]])</f>
        <v>2018</v>
      </c>
    </row>
    <row r="3493" spans="2:11" x14ac:dyDescent="0.2">
      <c r="B3493" s="8">
        <v>43140</v>
      </c>
      <c r="C3493" s="6" t="s">
        <v>4253</v>
      </c>
      <c r="D3493" s="6">
        <v>300466</v>
      </c>
      <c r="E3493" s="6" t="s">
        <v>547</v>
      </c>
      <c r="F3493" s="6" t="s">
        <v>21</v>
      </c>
      <c r="G3493" s="6" t="s">
        <v>2</v>
      </c>
      <c r="H3493" s="6" t="s">
        <v>923</v>
      </c>
      <c r="I3493" s="6">
        <v>19</v>
      </c>
      <c r="J3493" s="13" t="str">
        <f>VLOOKUP(MONTH(Tabla7[[#This Row],[Fecha del movimiento]]),Tablas!$O$4:$P$15,2,0)</f>
        <v>Feb</v>
      </c>
      <c r="K3493" s="6">
        <f>YEAR(Tabla7[[#This Row],[Fecha del movimiento]])</f>
        <v>2018</v>
      </c>
    </row>
    <row r="3494" spans="2:11" x14ac:dyDescent="0.2">
      <c r="B3494" s="8">
        <v>43260</v>
      </c>
      <c r="C3494" s="6" t="s">
        <v>4254</v>
      </c>
      <c r="D3494" s="6">
        <v>300866</v>
      </c>
      <c r="E3494" s="6" t="s">
        <v>205</v>
      </c>
      <c r="F3494" s="6" t="s">
        <v>21</v>
      </c>
      <c r="G3494" s="6" t="s">
        <v>5</v>
      </c>
      <c r="H3494" s="6" t="s">
        <v>923</v>
      </c>
      <c r="I3494" s="6">
        <v>10</v>
      </c>
      <c r="J3494" s="13" t="str">
        <f>VLOOKUP(MONTH(Tabla7[[#This Row],[Fecha del movimiento]]),Tablas!$O$4:$P$15,2,0)</f>
        <v>Jun</v>
      </c>
      <c r="K3494" s="6">
        <f>YEAR(Tabla7[[#This Row],[Fecha del movimiento]])</f>
        <v>2018</v>
      </c>
    </row>
    <row r="3495" spans="2:11" x14ac:dyDescent="0.2">
      <c r="B3495" s="8">
        <v>43251</v>
      </c>
      <c r="C3495" s="6" t="s">
        <v>4255</v>
      </c>
      <c r="D3495" s="6">
        <v>300831</v>
      </c>
      <c r="E3495" s="6" t="s">
        <v>238</v>
      </c>
      <c r="F3495" s="6" t="s">
        <v>21</v>
      </c>
      <c r="G3495" s="6" t="s">
        <v>10</v>
      </c>
      <c r="H3495" s="6" t="s">
        <v>917</v>
      </c>
      <c r="I3495" s="6">
        <v>-14</v>
      </c>
      <c r="J3495" s="13" t="str">
        <f>VLOOKUP(MONTH(Tabla7[[#This Row],[Fecha del movimiento]]),Tablas!$O$4:$P$15,2,0)</f>
        <v>May</v>
      </c>
      <c r="K3495" s="6">
        <f>YEAR(Tabla7[[#This Row],[Fecha del movimiento]])</f>
        <v>2018</v>
      </c>
    </row>
    <row r="3496" spans="2:11" x14ac:dyDescent="0.2">
      <c r="B3496" s="8">
        <v>43244</v>
      </c>
      <c r="C3496" s="6" t="s">
        <v>4256</v>
      </c>
      <c r="D3496" s="6">
        <v>300830</v>
      </c>
      <c r="E3496" s="6" t="s">
        <v>239</v>
      </c>
      <c r="F3496" s="6" t="s">
        <v>21</v>
      </c>
      <c r="G3496" s="6" t="s">
        <v>2</v>
      </c>
      <c r="H3496" s="6" t="s">
        <v>917</v>
      </c>
      <c r="I3496" s="6">
        <v>-20</v>
      </c>
      <c r="J3496" s="13" t="str">
        <f>VLOOKUP(MONTH(Tabla7[[#This Row],[Fecha del movimiento]]),Tablas!$O$4:$P$15,2,0)</f>
        <v>May</v>
      </c>
      <c r="K3496" s="6">
        <f>YEAR(Tabla7[[#This Row],[Fecha del movimiento]])</f>
        <v>2018</v>
      </c>
    </row>
    <row r="3497" spans="2:11" x14ac:dyDescent="0.2">
      <c r="B3497" s="8">
        <v>43290</v>
      </c>
      <c r="C3497" s="6" t="s">
        <v>4257</v>
      </c>
      <c r="D3497" s="6">
        <v>300408</v>
      </c>
      <c r="E3497" s="6" t="s">
        <v>84</v>
      </c>
      <c r="F3497" s="6" t="s">
        <v>21</v>
      </c>
      <c r="G3497" s="6" t="s">
        <v>2</v>
      </c>
      <c r="H3497" s="6" t="s">
        <v>923</v>
      </c>
      <c r="I3497" s="6">
        <v>12</v>
      </c>
      <c r="J3497" s="13" t="str">
        <f>VLOOKUP(MONTH(Tabla7[[#This Row],[Fecha del movimiento]]),Tablas!$O$4:$P$15,2,0)</f>
        <v>Jul</v>
      </c>
      <c r="K3497" s="6">
        <f>YEAR(Tabla7[[#This Row],[Fecha del movimiento]])</f>
        <v>2018</v>
      </c>
    </row>
    <row r="3498" spans="2:11" x14ac:dyDescent="0.2">
      <c r="B3498" s="8">
        <v>43173</v>
      </c>
      <c r="C3498" s="6" t="s">
        <v>4258</v>
      </c>
      <c r="D3498" s="6">
        <v>300901</v>
      </c>
      <c r="E3498" s="6" t="s">
        <v>171</v>
      </c>
      <c r="F3498" s="6" t="s">
        <v>21</v>
      </c>
      <c r="G3498" s="6" t="s">
        <v>13</v>
      </c>
      <c r="H3498" s="6" t="s">
        <v>923</v>
      </c>
      <c r="I3498" s="6">
        <v>13</v>
      </c>
      <c r="J3498" s="13" t="str">
        <f>VLOOKUP(MONTH(Tabla7[[#This Row],[Fecha del movimiento]]),Tablas!$O$4:$P$15,2,0)</f>
        <v>Mar</v>
      </c>
      <c r="K3498" s="6">
        <f>YEAR(Tabla7[[#This Row],[Fecha del movimiento]])</f>
        <v>2018</v>
      </c>
    </row>
    <row r="3499" spans="2:11" x14ac:dyDescent="0.2">
      <c r="B3499" s="8">
        <v>43306</v>
      </c>
      <c r="C3499" s="6" t="s">
        <v>4259</v>
      </c>
      <c r="D3499" s="6">
        <v>300929</v>
      </c>
      <c r="E3499" s="6" t="s">
        <v>144</v>
      </c>
      <c r="F3499" s="6" t="s">
        <v>21</v>
      </c>
      <c r="G3499" s="6" t="s">
        <v>3</v>
      </c>
      <c r="H3499" s="6" t="s">
        <v>923</v>
      </c>
      <c r="I3499" s="6">
        <v>20</v>
      </c>
      <c r="J3499" s="13" t="str">
        <f>VLOOKUP(MONTH(Tabla7[[#This Row],[Fecha del movimiento]]),Tablas!$O$4:$P$15,2,0)</f>
        <v>Jul</v>
      </c>
      <c r="K3499" s="6">
        <f>YEAR(Tabla7[[#This Row],[Fecha del movimiento]])</f>
        <v>2018</v>
      </c>
    </row>
    <row r="3500" spans="2:11" x14ac:dyDescent="0.2">
      <c r="B3500" s="8">
        <v>43129</v>
      </c>
      <c r="C3500" s="6" t="s">
        <v>4260</v>
      </c>
      <c r="D3500" s="6">
        <v>300615</v>
      </c>
      <c r="E3500" s="6" t="s">
        <v>427</v>
      </c>
      <c r="F3500" s="6" t="s">
        <v>21</v>
      </c>
      <c r="G3500" s="6" t="s">
        <v>2</v>
      </c>
      <c r="H3500" s="6" t="s">
        <v>923</v>
      </c>
      <c r="I3500" s="6">
        <v>15</v>
      </c>
      <c r="J3500" s="13" t="str">
        <f>VLOOKUP(MONTH(Tabla7[[#This Row],[Fecha del movimiento]]),Tablas!$O$4:$P$15,2,0)</f>
        <v>Ene</v>
      </c>
      <c r="K3500" s="6">
        <f>YEAR(Tabla7[[#This Row],[Fecha del movimiento]])</f>
        <v>2018</v>
      </c>
    </row>
    <row r="3501" spans="2:11" x14ac:dyDescent="0.2">
      <c r="B3501" s="8">
        <v>43134</v>
      </c>
      <c r="C3501" s="6" t="s">
        <v>4261</v>
      </c>
      <c r="D3501" s="6">
        <v>300882</v>
      </c>
      <c r="E3501" s="6" t="s">
        <v>190</v>
      </c>
      <c r="F3501" s="6" t="s">
        <v>21</v>
      </c>
      <c r="G3501" s="6" t="s">
        <v>11</v>
      </c>
      <c r="H3501" s="6" t="s">
        <v>923</v>
      </c>
      <c r="I3501" s="6">
        <v>17</v>
      </c>
      <c r="J3501" s="13" t="str">
        <f>VLOOKUP(MONTH(Tabla7[[#This Row],[Fecha del movimiento]]),Tablas!$O$4:$P$15,2,0)</f>
        <v>Feb</v>
      </c>
      <c r="K3501" s="6">
        <f>YEAR(Tabla7[[#This Row],[Fecha del movimiento]])</f>
        <v>2018</v>
      </c>
    </row>
    <row r="3502" spans="2:11" x14ac:dyDescent="0.2">
      <c r="B3502" s="8">
        <v>43310</v>
      </c>
      <c r="C3502" s="6" t="s">
        <v>2905</v>
      </c>
      <c r="D3502" s="6">
        <v>300016</v>
      </c>
      <c r="E3502" s="6" t="s">
        <v>811</v>
      </c>
      <c r="F3502" s="6" t="s">
        <v>21</v>
      </c>
      <c r="G3502" s="6" t="s">
        <v>4</v>
      </c>
      <c r="H3502" s="6" t="s">
        <v>917</v>
      </c>
      <c r="I3502" s="6">
        <v>-10</v>
      </c>
      <c r="J3502" s="13" t="str">
        <f>VLOOKUP(MONTH(Tabla7[[#This Row],[Fecha del movimiento]]),Tablas!$O$4:$P$15,2,0)</f>
        <v>Jul</v>
      </c>
      <c r="K3502" s="6">
        <f>YEAR(Tabla7[[#This Row],[Fecha del movimiento]])</f>
        <v>2018</v>
      </c>
    </row>
    <row r="3503" spans="2:11" x14ac:dyDescent="0.2">
      <c r="B3503" s="8">
        <v>43207</v>
      </c>
      <c r="C3503" s="6" t="s">
        <v>4262</v>
      </c>
      <c r="D3503" s="6">
        <v>300847</v>
      </c>
      <c r="E3503" s="6" t="s">
        <v>223</v>
      </c>
      <c r="F3503" s="6" t="s">
        <v>21</v>
      </c>
      <c r="G3503" s="6" t="s">
        <v>6</v>
      </c>
      <c r="H3503" s="6" t="s">
        <v>917</v>
      </c>
      <c r="I3503" s="6">
        <v>-10</v>
      </c>
      <c r="J3503" s="13" t="str">
        <f>VLOOKUP(MONTH(Tabla7[[#This Row],[Fecha del movimiento]]),Tablas!$O$4:$P$15,2,0)</f>
        <v>Abr</v>
      </c>
      <c r="K3503" s="6">
        <f>YEAR(Tabla7[[#This Row],[Fecha del movimiento]])</f>
        <v>2018</v>
      </c>
    </row>
    <row r="3504" spans="2:11" x14ac:dyDescent="0.2">
      <c r="B3504" s="8">
        <v>43119</v>
      </c>
      <c r="C3504" s="6" t="s">
        <v>4263</v>
      </c>
      <c r="D3504" s="6">
        <v>301016</v>
      </c>
      <c r="E3504" s="6" t="s">
        <v>61</v>
      </c>
      <c r="F3504" s="6" t="s">
        <v>21</v>
      </c>
      <c r="G3504" s="6" t="s">
        <v>9</v>
      </c>
      <c r="H3504" s="6" t="s">
        <v>917</v>
      </c>
      <c r="I3504" s="6">
        <v>-14</v>
      </c>
      <c r="J3504" s="13" t="str">
        <f>VLOOKUP(MONTH(Tabla7[[#This Row],[Fecha del movimiento]]),Tablas!$O$4:$P$15,2,0)</f>
        <v>Ene</v>
      </c>
      <c r="K3504" s="6">
        <f>YEAR(Tabla7[[#This Row],[Fecha del movimiento]])</f>
        <v>2018</v>
      </c>
    </row>
    <row r="3505" spans="2:11" x14ac:dyDescent="0.2">
      <c r="B3505" s="8">
        <v>43252</v>
      </c>
      <c r="C3505" s="6" t="s">
        <v>4264</v>
      </c>
      <c r="D3505" s="6">
        <v>300972</v>
      </c>
      <c r="E3505" s="6" t="s">
        <v>103</v>
      </c>
      <c r="F3505" s="6" t="s">
        <v>21</v>
      </c>
      <c r="G3505" s="6" t="s">
        <v>8</v>
      </c>
      <c r="H3505" s="6" t="s">
        <v>917</v>
      </c>
      <c r="I3505" s="6">
        <v>-5</v>
      </c>
      <c r="J3505" s="13" t="str">
        <f>VLOOKUP(MONTH(Tabla7[[#This Row],[Fecha del movimiento]]),Tablas!$O$4:$P$15,2,0)</f>
        <v>Jun</v>
      </c>
      <c r="K3505" s="6">
        <f>YEAR(Tabla7[[#This Row],[Fecha del movimiento]])</f>
        <v>2018</v>
      </c>
    </row>
    <row r="3506" spans="2:11" x14ac:dyDescent="0.2">
      <c r="B3506" s="8">
        <v>43312</v>
      </c>
      <c r="C3506" s="6" t="s">
        <v>4265</v>
      </c>
      <c r="D3506" s="6">
        <v>300332</v>
      </c>
      <c r="E3506" s="6" t="s">
        <v>215</v>
      </c>
      <c r="F3506" s="6" t="s">
        <v>21</v>
      </c>
      <c r="G3506" s="6" t="s">
        <v>2</v>
      </c>
      <c r="H3506" s="6" t="s">
        <v>923</v>
      </c>
      <c r="I3506" s="6">
        <v>17</v>
      </c>
      <c r="J3506" s="13" t="str">
        <f>VLOOKUP(MONTH(Tabla7[[#This Row],[Fecha del movimiento]]),Tablas!$O$4:$P$15,2,0)</f>
        <v>Jul</v>
      </c>
      <c r="K3506" s="6">
        <f>YEAR(Tabla7[[#This Row],[Fecha del movimiento]])</f>
        <v>2018</v>
      </c>
    </row>
    <row r="3507" spans="2:11" x14ac:dyDescent="0.2">
      <c r="B3507" s="8">
        <v>43284</v>
      </c>
      <c r="C3507" s="6" t="s">
        <v>4266</v>
      </c>
      <c r="D3507" s="6">
        <v>300356</v>
      </c>
      <c r="E3507" s="6" t="s">
        <v>625</v>
      </c>
      <c r="F3507" s="6" t="s">
        <v>21</v>
      </c>
      <c r="G3507" s="6" t="s">
        <v>10</v>
      </c>
      <c r="H3507" s="6" t="s">
        <v>917</v>
      </c>
      <c r="I3507" s="6">
        <v>-5</v>
      </c>
      <c r="J3507" s="13" t="str">
        <f>VLOOKUP(MONTH(Tabla7[[#This Row],[Fecha del movimiento]]),Tablas!$O$4:$P$15,2,0)</f>
        <v>Jul</v>
      </c>
      <c r="K3507" s="6">
        <f>YEAR(Tabla7[[#This Row],[Fecha del movimiento]])</f>
        <v>2018</v>
      </c>
    </row>
    <row r="3508" spans="2:11" x14ac:dyDescent="0.2">
      <c r="B3508" s="8">
        <v>43189</v>
      </c>
      <c r="C3508" s="6" t="s">
        <v>4267</v>
      </c>
      <c r="D3508" s="6">
        <v>300108</v>
      </c>
      <c r="E3508" s="6" t="s">
        <v>502</v>
      </c>
      <c r="F3508" s="6" t="s">
        <v>21</v>
      </c>
      <c r="G3508" s="6" t="s">
        <v>4</v>
      </c>
      <c r="H3508" s="6" t="s">
        <v>923</v>
      </c>
      <c r="I3508" s="6">
        <v>10</v>
      </c>
      <c r="J3508" s="13" t="str">
        <f>VLOOKUP(MONTH(Tabla7[[#This Row],[Fecha del movimiento]]),Tablas!$O$4:$P$15,2,0)</f>
        <v>Mar</v>
      </c>
      <c r="K3508" s="6">
        <f>YEAR(Tabla7[[#This Row],[Fecha del movimiento]])</f>
        <v>2018</v>
      </c>
    </row>
    <row r="3509" spans="2:11" x14ac:dyDescent="0.2">
      <c r="B3509" s="8">
        <v>43269</v>
      </c>
      <c r="C3509" s="6" t="s">
        <v>2850</v>
      </c>
      <c r="D3509" s="6">
        <v>300986</v>
      </c>
      <c r="E3509" s="6" t="s">
        <v>90</v>
      </c>
      <c r="F3509" s="6" t="s">
        <v>21</v>
      </c>
      <c r="G3509" s="6" t="s">
        <v>4</v>
      </c>
      <c r="H3509" s="6" t="s">
        <v>917</v>
      </c>
      <c r="I3509" s="6">
        <v>-9</v>
      </c>
      <c r="J3509" s="13" t="str">
        <f>VLOOKUP(MONTH(Tabla7[[#This Row],[Fecha del movimiento]]),Tablas!$O$4:$P$15,2,0)</f>
        <v>Jun</v>
      </c>
      <c r="K3509" s="6">
        <f>YEAR(Tabla7[[#This Row],[Fecha del movimiento]])</f>
        <v>2018</v>
      </c>
    </row>
    <row r="3510" spans="2:11" x14ac:dyDescent="0.2">
      <c r="B3510" s="8">
        <v>43180</v>
      </c>
      <c r="C3510" s="6" t="s">
        <v>4268</v>
      </c>
      <c r="D3510" s="6">
        <v>300462</v>
      </c>
      <c r="E3510" s="6" t="s">
        <v>550</v>
      </c>
      <c r="F3510" s="6" t="s">
        <v>21</v>
      </c>
      <c r="G3510" s="6" t="s">
        <v>13</v>
      </c>
      <c r="H3510" s="6" t="s">
        <v>917</v>
      </c>
      <c r="I3510" s="6">
        <v>-5</v>
      </c>
      <c r="J3510" s="13" t="str">
        <f>VLOOKUP(MONTH(Tabla7[[#This Row],[Fecha del movimiento]]),Tablas!$O$4:$P$15,2,0)</f>
        <v>Mar</v>
      </c>
      <c r="K3510" s="6">
        <f>YEAR(Tabla7[[#This Row],[Fecha del movimiento]])</f>
        <v>2018</v>
      </c>
    </row>
    <row r="3511" spans="2:11" x14ac:dyDescent="0.2">
      <c r="B3511" s="8">
        <v>43116</v>
      </c>
      <c r="C3511" s="6" t="s">
        <v>2516</v>
      </c>
      <c r="D3511" s="6">
        <v>300289</v>
      </c>
      <c r="E3511" s="6" t="s">
        <v>667</v>
      </c>
      <c r="F3511" s="6" t="s">
        <v>21</v>
      </c>
      <c r="G3511" s="6" t="s">
        <v>13</v>
      </c>
      <c r="H3511" s="6" t="s">
        <v>917</v>
      </c>
      <c r="I3511" s="6">
        <v>-16</v>
      </c>
      <c r="J3511" s="13" t="str">
        <f>VLOOKUP(MONTH(Tabla7[[#This Row],[Fecha del movimiento]]),Tablas!$O$4:$P$15,2,0)</f>
        <v>Ene</v>
      </c>
      <c r="K3511" s="6">
        <f>YEAR(Tabla7[[#This Row],[Fecha del movimiento]])</f>
        <v>2018</v>
      </c>
    </row>
    <row r="3512" spans="2:11" x14ac:dyDescent="0.2">
      <c r="B3512" s="8">
        <v>43154</v>
      </c>
      <c r="C3512" s="6" t="s">
        <v>4269</v>
      </c>
      <c r="D3512" s="6">
        <v>300715</v>
      </c>
      <c r="E3512" s="6" t="s">
        <v>343</v>
      </c>
      <c r="F3512" s="6" t="s">
        <v>21</v>
      </c>
      <c r="G3512" s="6" t="s">
        <v>11</v>
      </c>
      <c r="H3512" s="6" t="s">
        <v>923</v>
      </c>
      <c r="I3512" s="6">
        <v>13</v>
      </c>
      <c r="J3512" s="13" t="str">
        <f>VLOOKUP(MONTH(Tabla7[[#This Row],[Fecha del movimiento]]),Tablas!$O$4:$P$15,2,0)</f>
        <v>Feb</v>
      </c>
      <c r="K3512" s="6">
        <f>YEAR(Tabla7[[#This Row],[Fecha del movimiento]])</f>
        <v>2018</v>
      </c>
    </row>
    <row r="3513" spans="2:11" x14ac:dyDescent="0.2">
      <c r="B3513" s="8">
        <v>43237</v>
      </c>
      <c r="C3513" s="6" t="s">
        <v>3739</v>
      </c>
      <c r="D3513" s="6">
        <v>300260</v>
      </c>
      <c r="E3513" s="6" t="s">
        <v>688</v>
      </c>
      <c r="F3513" s="6" t="s">
        <v>21</v>
      </c>
      <c r="G3513" s="6" t="s">
        <v>1</v>
      </c>
      <c r="H3513" s="6" t="s">
        <v>923</v>
      </c>
      <c r="I3513" s="6">
        <v>16</v>
      </c>
      <c r="J3513" s="13" t="str">
        <f>VLOOKUP(MONTH(Tabla7[[#This Row],[Fecha del movimiento]]),Tablas!$O$4:$P$15,2,0)</f>
        <v>May</v>
      </c>
      <c r="K3513" s="6">
        <f>YEAR(Tabla7[[#This Row],[Fecha del movimiento]])</f>
        <v>2018</v>
      </c>
    </row>
    <row r="3514" spans="2:11" x14ac:dyDescent="0.2">
      <c r="B3514" s="8">
        <v>43313</v>
      </c>
      <c r="C3514" s="6" t="s">
        <v>4270</v>
      </c>
      <c r="D3514" s="6">
        <v>300555</v>
      </c>
      <c r="E3514" s="6" t="s">
        <v>129</v>
      </c>
      <c r="F3514" s="6" t="s">
        <v>21</v>
      </c>
      <c r="G3514" s="6" t="s">
        <v>13</v>
      </c>
      <c r="H3514" s="6" t="s">
        <v>917</v>
      </c>
      <c r="I3514" s="6">
        <v>-15</v>
      </c>
      <c r="J3514" s="13" t="str">
        <f>VLOOKUP(MONTH(Tabla7[[#This Row],[Fecha del movimiento]]),Tablas!$O$4:$P$15,2,0)</f>
        <v>Ago</v>
      </c>
      <c r="K3514" s="6">
        <f>YEAR(Tabla7[[#This Row],[Fecha del movimiento]])</f>
        <v>2018</v>
      </c>
    </row>
    <row r="3515" spans="2:11" x14ac:dyDescent="0.2">
      <c r="B3515" s="8">
        <v>43295</v>
      </c>
      <c r="C3515" s="6" t="s">
        <v>4271</v>
      </c>
      <c r="D3515" s="6">
        <v>300294</v>
      </c>
      <c r="E3515" s="6" t="s">
        <v>664</v>
      </c>
      <c r="F3515" s="6" t="s">
        <v>21</v>
      </c>
      <c r="G3515" s="6" t="s">
        <v>13</v>
      </c>
      <c r="H3515" s="6" t="s">
        <v>923</v>
      </c>
      <c r="I3515" s="6">
        <v>18</v>
      </c>
      <c r="J3515" s="13" t="str">
        <f>VLOOKUP(MONTH(Tabla7[[#This Row],[Fecha del movimiento]]),Tablas!$O$4:$P$15,2,0)</f>
        <v>Jul</v>
      </c>
      <c r="K3515" s="6">
        <f>YEAR(Tabla7[[#This Row],[Fecha del movimiento]])</f>
        <v>2018</v>
      </c>
    </row>
    <row r="3516" spans="2:11" x14ac:dyDescent="0.2">
      <c r="B3516" s="8">
        <v>43217</v>
      </c>
      <c r="C3516" s="6" t="s">
        <v>4272</v>
      </c>
      <c r="D3516" s="6">
        <v>300632</v>
      </c>
      <c r="E3516" s="6" t="s">
        <v>412</v>
      </c>
      <c r="F3516" s="6" t="s">
        <v>21</v>
      </c>
      <c r="G3516" s="6" t="s">
        <v>7</v>
      </c>
      <c r="H3516" s="6" t="s">
        <v>917</v>
      </c>
      <c r="I3516" s="6">
        <v>-16</v>
      </c>
      <c r="J3516" s="13" t="str">
        <f>VLOOKUP(MONTH(Tabla7[[#This Row],[Fecha del movimiento]]),Tablas!$O$4:$P$15,2,0)</f>
        <v>Abr</v>
      </c>
      <c r="K3516" s="6">
        <f>YEAR(Tabla7[[#This Row],[Fecha del movimiento]])</f>
        <v>2018</v>
      </c>
    </row>
    <row r="3517" spans="2:11" x14ac:dyDescent="0.2">
      <c r="B3517" s="8">
        <v>43109</v>
      </c>
      <c r="C3517" s="6" t="s">
        <v>4273</v>
      </c>
      <c r="D3517" s="6">
        <v>300797</v>
      </c>
      <c r="E3517" s="6" t="s">
        <v>269</v>
      </c>
      <c r="F3517" s="6" t="s">
        <v>21</v>
      </c>
      <c r="G3517" s="6" t="s">
        <v>7</v>
      </c>
      <c r="H3517" s="6" t="s">
        <v>923</v>
      </c>
      <c r="I3517" s="6">
        <v>17</v>
      </c>
      <c r="J3517" s="13" t="str">
        <f>VLOOKUP(MONTH(Tabla7[[#This Row],[Fecha del movimiento]]),Tablas!$O$4:$P$15,2,0)</f>
        <v>Ene</v>
      </c>
      <c r="K3517" s="6">
        <f>YEAR(Tabla7[[#This Row],[Fecha del movimiento]])</f>
        <v>2018</v>
      </c>
    </row>
    <row r="3518" spans="2:11" x14ac:dyDescent="0.2">
      <c r="B3518" s="8">
        <v>43250</v>
      </c>
      <c r="C3518" s="6" t="s">
        <v>4274</v>
      </c>
      <c r="D3518" s="6">
        <v>300194</v>
      </c>
      <c r="E3518" s="6" t="s">
        <v>733</v>
      </c>
      <c r="F3518" s="6" t="s">
        <v>21</v>
      </c>
      <c r="G3518" s="6" t="s">
        <v>11</v>
      </c>
      <c r="H3518" s="6" t="s">
        <v>917</v>
      </c>
      <c r="I3518" s="6">
        <v>-20</v>
      </c>
      <c r="J3518" s="13" t="str">
        <f>VLOOKUP(MONTH(Tabla7[[#This Row],[Fecha del movimiento]]),Tablas!$O$4:$P$15,2,0)</f>
        <v>May</v>
      </c>
      <c r="K3518" s="6">
        <f>YEAR(Tabla7[[#This Row],[Fecha del movimiento]])</f>
        <v>2018</v>
      </c>
    </row>
    <row r="3519" spans="2:11" x14ac:dyDescent="0.2">
      <c r="B3519" s="8">
        <v>43226</v>
      </c>
      <c r="C3519" s="6" t="s">
        <v>4275</v>
      </c>
      <c r="D3519" s="6">
        <v>300807</v>
      </c>
      <c r="E3519" s="6" t="s">
        <v>260</v>
      </c>
      <c r="F3519" s="6" t="s">
        <v>21</v>
      </c>
      <c r="G3519" s="6" t="s">
        <v>13</v>
      </c>
      <c r="H3519" s="6" t="s">
        <v>923</v>
      </c>
      <c r="I3519" s="6">
        <v>11</v>
      </c>
      <c r="J3519" s="13" t="str">
        <f>VLOOKUP(MONTH(Tabla7[[#This Row],[Fecha del movimiento]]),Tablas!$O$4:$P$15,2,0)</f>
        <v>May</v>
      </c>
      <c r="K3519" s="6">
        <f>YEAR(Tabla7[[#This Row],[Fecha del movimiento]])</f>
        <v>2018</v>
      </c>
    </row>
    <row r="3520" spans="2:11" x14ac:dyDescent="0.2">
      <c r="B3520" s="8">
        <v>43201</v>
      </c>
      <c r="C3520" s="6" t="s">
        <v>4276</v>
      </c>
      <c r="D3520" s="6">
        <v>300108</v>
      </c>
      <c r="E3520" s="6" t="s">
        <v>502</v>
      </c>
      <c r="F3520" s="6" t="s">
        <v>21</v>
      </c>
      <c r="G3520" s="6" t="s">
        <v>4</v>
      </c>
      <c r="H3520" s="6" t="s">
        <v>917</v>
      </c>
      <c r="I3520" s="6">
        <v>-11</v>
      </c>
      <c r="J3520" s="13" t="str">
        <f>VLOOKUP(MONTH(Tabla7[[#This Row],[Fecha del movimiento]]),Tablas!$O$4:$P$15,2,0)</f>
        <v>Abr</v>
      </c>
      <c r="K3520" s="6">
        <f>YEAR(Tabla7[[#This Row],[Fecha del movimiento]])</f>
        <v>2018</v>
      </c>
    </row>
    <row r="3521" spans="2:11" x14ac:dyDescent="0.2">
      <c r="B3521" s="8">
        <v>43238</v>
      </c>
      <c r="C3521" s="6" t="s">
        <v>4277</v>
      </c>
      <c r="D3521" s="6">
        <v>300820</v>
      </c>
      <c r="E3521" s="6" t="s">
        <v>249</v>
      </c>
      <c r="F3521" s="6" t="s">
        <v>21</v>
      </c>
      <c r="G3521" s="6" t="s">
        <v>11</v>
      </c>
      <c r="H3521" s="6" t="s">
        <v>917</v>
      </c>
      <c r="I3521" s="6">
        <v>-6</v>
      </c>
      <c r="J3521" s="13" t="str">
        <f>VLOOKUP(MONTH(Tabla7[[#This Row],[Fecha del movimiento]]),Tablas!$O$4:$P$15,2,0)</f>
        <v>May</v>
      </c>
      <c r="K3521" s="6">
        <f>YEAR(Tabla7[[#This Row],[Fecha del movimiento]])</f>
        <v>2018</v>
      </c>
    </row>
    <row r="3522" spans="2:11" x14ac:dyDescent="0.2">
      <c r="B3522" s="8">
        <v>43105</v>
      </c>
      <c r="C3522" s="6" t="s">
        <v>4278</v>
      </c>
      <c r="D3522" s="6">
        <v>300849</v>
      </c>
      <c r="E3522" s="6" t="s">
        <v>221</v>
      </c>
      <c r="F3522" s="6" t="s">
        <v>21</v>
      </c>
      <c r="G3522" s="6" t="s">
        <v>4</v>
      </c>
      <c r="H3522" s="6" t="s">
        <v>923</v>
      </c>
      <c r="I3522" s="6">
        <v>17</v>
      </c>
      <c r="J3522" s="13" t="str">
        <f>VLOOKUP(MONTH(Tabla7[[#This Row],[Fecha del movimiento]]),Tablas!$O$4:$P$15,2,0)</f>
        <v>Ene</v>
      </c>
      <c r="K3522" s="6">
        <f>YEAR(Tabla7[[#This Row],[Fecha del movimiento]])</f>
        <v>2018</v>
      </c>
    </row>
    <row r="3523" spans="2:11" x14ac:dyDescent="0.2">
      <c r="B3523" s="8">
        <v>43289</v>
      </c>
      <c r="C3523" s="6" t="s">
        <v>4279</v>
      </c>
      <c r="D3523" s="6">
        <v>300071</v>
      </c>
      <c r="E3523" s="6" t="s">
        <v>785</v>
      </c>
      <c r="F3523" s="6" t="s">
        <v>21</v>
      </c>
      <c r="G3523" s="6" t="s">
        <v>12</v>
      </c>
      <c r="H3523" s="6" t="s">
        <v>917</v>
      </c>
      <c r="I3523" s="6">
        <v>-12</v>
      </c>
      <c r="J3523" s="13" t="str">
        <f>VLOOKUP(MONTH(Tabla7[[#This Row],[Fecha del movimiento]]),Tablas!$O$4:$P$15,2,0)</f>
        <v>Jul</v>
      </c>
      <c r="K3523" s="6">
        <f>YEAR(Tabla7[[#This Row],[Fecha del movimiento]])</f>
        <v>2018</v>
      </c>
    </row>
    <row r="3524" spans="2:11" x14ac:dyDescent="0.2">
      <c r="B3524" s="8">
        <v>43234</v>
      </c>
      <c r="C3524" s="6" t="s">
        <v>4280</v>
      </c>
      <c r="D3524" s="6">
        <v>300207</v>
      </c>
      <c r="E3524" s="6" t="s">
        <v>725</v>
      </c>
      <c r="F3524" s="6" t="s">
        <v>21</v>
      </c>
      <c r="G3524" s="6" t="s">
        <v>2</v>
      </c>
      <c r="H3524" s="6" t="s">
        <v>923</v>
      </c>
      <c r="I3524" s="6">
        <v>14</v>
      </c>
      <c r="J3524" s="13" t="str">
        <f>VLOOKUP(MONTH(Tabla7[[#This Row],[Fecha del movimiento]]),Tablas!$O$4:$P$15,2,0)</f>
        <v>May</v>
      </c>
      <c r="K3524" s="6">
        <f>YEAR(Tabla7[[#This Row],[Fecha del movimiento]])</f>
        <v>2018</v>
      </c>
    </row>
    <row r="3525" spans="2:11" x14ac:dyDescent="0.2">
      <c r="B3525" s="8">
        <v>43283</v>
      </c>
      <c r="C3525" s="6" t="s">
        <v>3671</v>
      </c>
      <c r="D3525" s="6">
        <v>300666</v>
      </c>
      <c r="E3525" s="6" t="s">
        <v>383</v>
      </c>
      <c r="F3525" s="6" t="s">
        <v>21</v>
      </c>
      <c r="G3525" s="6" t="s">
        <v>12</v>
      </c>
      <c r="H3525" s="6" t="s">
        <v>917</v>
      </c>
      <c r="I3525" s="6">
        <v>-6</v>
      </c>
      <c r="J3525" s="13" t="str">
        <f>VLOOKUP(MONTH(Tabla7[[#This Row],[Fecha del movimiento]]),Tablas!$O$4:$P$15,2,0)</f>
        <v>Jul</v>
      </c>
      <c r="K3525" s="6">
        <f>YEAR(Tabla7[[#This Row],[Fecha del movimiento]])</f>
        <v>2018</v>
      </c>
    </row>
    <row r="3526" spans="2:11" x14ac:dyDescent="0.2">
      <c r="B3526" s="8">
        <v>43175</v>
      </c>
      <c r="C3526" s="6" t="s">
        <v>4281</v>
      </c>
      <c r="D3526" s="6">
        <v>300878</v>
      </c>
      <c r="E3526" s="6" t="s">
        <v>194</v>
      </c>
      <c r="F3526" s="6" t="s">
        <v>21</v>
      </c>
      <c r="G3526" s="6" t="s">
        <v>3</v>
      </c>
      <c r="H3526" s="6" t="s">
        <v>917</v>
      </c>
      <c r="I3526" s="6">
        <v>-5</v>
      </c>
      <c r="J3526" s="13" t="str">
        <f>VLOOKUP(MONTH(Tabla7[[#This Row],[Fecha del movimiento]]),Tablas!$O$4:$P$15,2,0)</f>
        <v>Mar</v>
      </c>
      <c r="K3526" s="6">
        <f>YEAR(Tabla7[[#This Row],[Fecha del movimiento]])</f>
        <v>2018</v>
      </c>
    </row>
    <row r="3527" spans="2:11" x14ac:dyDescent="0.2">
      <c r="B3527" s="8">
        <v>43332</v>
      </c>
      <c r="C3527" s="6" t="s">
        <v>4282</v>
      </c>
      <c r="D3527" s="6">
        <v>300086</v>
      </c>
      <c r="E3527" s="6" t="s">
        <v>664</v>
      </c>
      <c r="F3527" s="6" t="s">
        <v>21</v>
      </c>
      <c r="G3527" s="6" t="s">
        <v>13</v>
      </c>
      <c r="H3527" s="6" t="s">
        <v>923</v>
      </c>
      <c r="I3527" s="6">
        <v>15</v>
      </c>
      <c r="J3527" s="13" t="str">
        <f>VLOOKUP(MONTH(Tabla7[[#This Row],[Fecha del movimiento]]),Tablas!$O$4:$P$15,2,0)</f>
        <v>Ago</v>
      </c>
      <c r="K3527" s="6">
        <f>YEAR(Tabla7[[#This Row],[Fecha del movimiento]])</f>
        <v>2018</v>
      </c>
    </row>
    <row r="3528" spans="2:11" x14ac:dyDescent="0.2">
      <c r="B3528" s="8">
        <v>43118</v>
      </c>
      <c r="C3528" s="6" t="s">
        <v>4283</v>
      </c>
      <c r="D3528" s="6">
        <v>301020</v>
      </c>
      <c r="E3528" s="6" t="s">
        <v>57</v>
      </c>
      <c r="F3528" s="6" t="s">
        <v>21</v>
      </c>
      <c r="G3528" s="6" t="s">
        <v>7</v>
      </c>
      <c r="H3528" s="6" t="s">
        <v>923</v>
      </c>
      <c r="I3528" s="6">
        <v>20</v>
      </c>
      <c r="J3528" s="13" t="str">
        <f>VLOOKUP(MONTH(Tabla7[[#This Row],[Fecha del movimiento]]),Tablas!$O$4:$P$15,2,0)</f>
        <v>Ene</v>
      </c>
      <c r="K3528" s="6">
        <f>YEAR(Tabla7[[#This Row],[Fecha del movimiento]])</f>
        <v>2018</v>
      </c>
    </row>
    <row r="3529" spans="2:11" x14ac:dyDescent="0.2">
      <c r="B3529" s="8">
        <v>43109</v>
      </c>
      <c r="C3529" s="6" t="s">
        <v>4284</v>
      </c>
      <c r="D3529" s="6">
        <v>300848</v>
      </c>
      <c r="E3529" s="6" t="s">
        <v>222</v>
      </c>
      <c r="F3529" s="6" t="s">
        <v>21</v>
      </c>
      <c r="G3529" s="6" t="s">
        <v>6</v>
      </c>
      <c r="H3529" s="6" t="s">
        <v>917</v>
      </c>
      <c r="I3529" s="6">
        <v>-8</v>
      </c>
      <c r="J3529" s="13" t="str">
        <f>VLOOKUP(MONTH(Tabla7[[#This Row],[Fecha del movimiento]]),Tablas!$O$4:$P$15,2,0)</f>
        <v>Ene</v>
      </c>
      <c r="K3529" s="6">
        <f>YEAR(Tabla7[[#This Row],[Fecha del movimiento]])</f>
        <v>2018</v>
      </c>
    </row>
    <row r="3530" spans="2:11" x14ac:dyDescent="0.2">
      <c r="B3530" s="8">
        <v>43246</v>
      </c>
      <c r="C3530" s="6" t="s">
        <v>4285</v>
      </c>
      <c r="D3530" s="6">
        <v>300857</v>
      </c>
      <c r="E3530" s="6" t="s">
        <v>213</v>
      </c>
      <c r="F3530" s="6" t="s">
        <v>21</v>
      </c>
      <c r="G3530" s="6" t="s">
        <v>7</v>
      </c>
      <c r="H3530" s="6" t="s">
        <v>923</v>
      </c>
      <c r="I3530" s="6">
        <v>18</v>
      </c>
      <c r="J3530" s="13" t="str">
        <f>VLOOKUP(MONTH(Tabla7[[#This Row],[Fecha del movimiento]]),Tablas!$O$4:$P$15,2,0)</f>
        <v>May</v>
      </c>
      <c r="K3530" s="6">
        <f>YEAR(Tabla7[[#This Row],[Fecha del movimiento]])</f>
        <v>2018</v>
      </c>
    </row>
    <row r="3531" spans="2:11" x14ac:dyDescent="0.2">
      <c r="B3531" s="8">
        <v>43176</v>
      </c>
      <c r="C3531" s="6" t="s">
        <v>4286</v>
      </c>
      <c r="D3531" s="6">
        <v>300044</v>
      </c>
      <c r="E3531" s="6" t="s">
        <v>799</v>
      </c>
      <c r="F3531" s="6" t="s">
        <v>21</v>
      </c>
      <c r="G3531" s="6" t="s">
        <v>5</v>
      </c>
      <c r="H3531" s="6" t="s">
        <v>917</v>
      </c>
      <c r="I3531" s="6">
        <v>-16</v>
      </c>
      <c r="J3531" s="13" t="str">
        <f>VLOOKUP(MONTH(Tabla7[[#This Row],[Fecha del movimiento]]),Tablas!$O$4:$P$15,2,0)</f>
        <v>Mar</v>
      </c>
      <c r="K3531" s="6">
        <f>YEAR(Tabla7[[#This Row],[Fecha del movimiento]])</f>
        <v>2018</v>
      </c>
    </row>
    <row r="3532" spans="2:11" x14ac:dyDescent="0.2">
      <c r="B3532" s="8">
        <v>43167</v>
      </c>
      <c r="C3532" s="6" t="s">
        <v>4287</v>
      </c>
      <c r="D3532" s="6">
        <v>300985</v>
      </c>
      <c r="E3532" s="6" t="s">
        <v>91</v>
      </c>
      <c r="F3532" s="6" t="s">
        <v>21</v>
      </c>
      <c r="G3532" s="6" t="s">
        <v>2</v>
      </c>
      <c r="H3532" s="6" t="s">
        <v>917</v>
      </c>
      <c r="I3532" s="6">
        <v>-10</v>
      </c>
      <c r="J3532" s="13" t="str">
        <f>VLOOKUP(MONTH(Tabla7[[#This Row],[Fecha del movimiento]]),Tablas!$O$4:$P$15,2,0)</f>
        <v>Mar</v>
      </c>
      <c r="K3532" s="6">
        <f>YEAR(Tabla7[[#This Row],[Fecha del movimiento]])</f>
        <v>2018</v>
      </c>
    </row>
    <row r="3533" spans="2:11" x14ac:dyDescent="0.2">
      <c r="B3533" s="8">
        <v>43177</v>
      </c>
      <c r="C3533" s="6" t="s">
        <v>4288</v>
      </c>
      <c r="D3533" s="6">
        <v>300545</v>
      </c>
      <c r="E3533" s="6" t="s">
        <v>484</v>
      </c>
      <c r="F3533" s="6" t="s">
        <v>21</v>
      </c>
      <c r="G3533" s="6" t="s">
        <v>6</v>
      </c>
      <c r="H3533" s="6" t="s">
        <v>917</v>
      </c>
      <c r="I3533" s="6">
        <v>-13</v>
      </c>
      <c r="J3533" s="13" t="str">
        <f>VLOOKUP(MONTH(Tabla7[[#This Row],[Fecha del movimiento]]),Tablas!$O$4:$P$15,2,0)</f>
        <v>Mar</v>
      </c>
      <c r="K3533" s="6">
        <f>YEAR(Tabla7[[#This Row],[Fecha del movimiento]])</f>
        <v>2018</v>
      </c>
    </row>
    <row r="3534" spans="2:11" x14ac:dyDescent="0.2">
      <c r="B3534" s="8">
        <v>43267</v>
      </c>
      <c r="C3534" s="6" t="s">
        <v>4289</v>
      </c>
      <c r="D3534" s="6">
        <v>300503</v>
      </c>
      <c r="E3534" s="6" t="s">
        <v>520</v>
      </c>
      <c r="F3534" s="6" t="s">
        <v>21</v>
      </c>
      <c r="G3534" s="6" t="s">
        <v>13</v>
      </c>
      <c r="H3534" s="6" t="s">
        <v>917</v>
      </c>
      <c r="I3534" s="6">
        <v>-11</v>
      </c>
      <c r="J3534" s="13" t="str">
        <f>VLOOKUP(MONTH(Tabla7[[#This Row],[Fecha del movimiento]]),Tablas!$O$4:$P$15,2,0)</f>
        <v>Jun</v>
      </c>
      <c r="K3534" s="6">
        <f>YEAR(Tabla7[[#This Row],[Fecha del movimiento]])</f>
        <v>2018</v>
      </c>
    </row>
    <row r="3535" spans="2:11" x14ac:dyDescent="0.2">
      <c r="B3535" s="8">
        <v>43315</v>
      </c>
      <c r="C3535" s="6" t="s">
        <v>4290</v>
      </c>
      <c r="D3535" s="6">
        <v>301036</v>
      </c>
      <c r="E3535" s="6" t="s">
        <v>43</v>
      </c>
      <c r="F3535" s="6" t="s">
        <v>21</v>
      </c>
      <c r="G3535" s="6" t="s">
        <v>5</v>
      </c>
      <c r="H3535" s="6" t="s">
        <v>917</v>
      </c>
      <c r="I3535" s="6">
        <v>-12</v>
      </c>
      <c r="J3535" s="13" t="str">
        <f>VLOOKUP(MONTH(Tabla7[[#This Row],[Fecha del movimiento]]),Tablas!$O$4:$P$15,2,0)</f>
        <v>Ago</v>
      </c>
      <c r="K3535" s="6">
        <f>YEAR(Tabla7[[#This Row],[Fecha del movimiento]])</f>
        <v>2018</v>
      </c>
    </row>
    <row r="3536" spans="2:11" x14ac:dyDescent="0.2">
      <c r="B3536" s="8">
        <v>43323</v>
      </c>
      <c r="C3536" s="6" t="s">
        <v>4291</v>
      </c>
      <c r="D3536" s="6">
        <v>300181</v>
      </c>
      <c r="E3536" s="6" t="s">
        <v>531</v>
      </c>
      <c r="F3536" s="6" t="s">
        <v>21</v>
      </c>
      <c r="G3536" s="6" t="s">
        <v>3</v>
      </c>
      <c r="H3536" s="6" t="s">
        <v>923</v>
      </c>
      <c r="I3536" s="6">
        <v>10</v>
      </c>
      <c r="J3536" s="13" t="str">
        <f>VLOOKUP(MONTH(Tabla7[[#This Row],[Fecha del movimiento]]),Tablas!$O$4:$P$15,2,0)</f>
        <v>Ago</v>
      </c>
      <c r="K3536" s="6">
        <f>YEAR(Tabla7[[#This Row],[Fecha del movimiento]])</f>
        <v>2018</v>
      </c>
    </row>
    <row r="3537" spans="2:11" x14ac:dyDescent="0.2">
      <c r="B3537" s="8">
        <v>43163</v>
      </c>
      <c r="C3537" s="6" t="s">
        <v>4292</v>
      </c>
      <c r="D3537" s="6">
        <v>300037</v>
      </c>
      <c r="E3537" s="6" t="s">
        <v>801</v>
      </c>
      <c r="F3537" s="6" t="s">
        <v>21</v>
      </c>
      <c r="G3537" s="6" t="s">
        <v>7</v>
      </c>
      <c r="H3537" s="6" t="s">
        <v>917</v>
      </c>
      <c r="I3537" s="6">
        <v>-19</v>
      </c>
      <c r="J3537" s="13" t="str">
        <f>VLOOKUP(MONTH(Tabla7[[#This Row],[Fecha del movimiento]]),Tablas!$O$4:$P$15,2,0)</f>
        <v>Mar</v>
      </c>
      <c r="K3537" s="6">
        <f>YEAR(Tabla7[[#This Row],[Fecha del movimiento]])</f>
        <v>2018</v>
      </c>
    </row>
    <row r="3538" spans="2:11" x14ac:dyDescent="0.2">
      <c r="B3538" s="8">
        <v>43262</v>
      </c>
      <c r="C3538" s="6" t="s">
        <v>4293</v>
      </c>
      <c r="D3538" s="6">
        <v>301017</v>
      </c>
      <c r="E3538" s="6" t="s">
        <v>60</v>
      </c>
      <c r="F3538" s="6" t="s">
        <v>21</v>
      </c>
      <c r="G3538" s="6" t="s">
        <v>9</v>
      </c>
      <c r="H3538" s="6" t="s">
        <v>923</v>
      </c>
      <c r="I3538" s="6">
        <v>15</v>
      </c>
      <c r="J3538" s="13" t="str">
        <f>VLOOKUP(MONTH(Tabla7[[#This Row],[Fecha del movimiento]]),Tablas!$O$4:$P$15,2,0)</f>
        <v>Jun</v>
      </c>
      <c r="K3538" s="6">
        <f>YEAR(Tabla7[[#This Row],[Fecha del movimiento]])</f>
        <v>2018</v>
      </c>
    </row>
    <row r="3539" spans="2:11" x14ac:dyDescent="0.2">
      <c r="B3539" s="8">
        <v>43305</v>
      </c>
      <c r="C3539" s="6" t="s">
        <v>4294</v>
      </c>
      <c r="D3539" s="6">
        <v>300334</v>
      </c>
      <c r="E3539" s="6" t="s">
        <v>641</v>
      </c>
      <c r="F3539" s="6" t="s">
        <v>21</v>
      </c>
      <c r="G3539" s="6" t="s">
        <v>5</v>
      </c>
      <c r="H3539" s="6" t="s">
        <v>917</v>
      </c>
      <c r="I3539" s="6">
        <v>-6</v>
      </c>
      <c r="J3539" s="13" t="str">
        <f>VLOOKUP(MONTH(Tabla7[[#This Row],[Fecha del movimiento]]),Tablas!$O$4:$P$15,2,0)</f>
        <v>Jul</v>
      </c>
      <c r="K3539" s="6">
        <f>YEAR(Tabla7[[#This Row],[Fecha del movimiento]])</f>
        <v>2018</v>
      </c>
    </row>
    <row r="3540" spans="2:11" x14ac:dyDescent="0.2">
      <c r="B3540" s="8">
        <v>43198</v>
      </c>
      <c r="C3540" s="6" t="s">
        <v>4295</v>
      </c>
      <c r="D3540" s="6">
        <v>300892</v>
      </c>
      <c r="E3540" s="6" t="s">
        <v>180</v>
      </c>
      <c r="F3540" s="6" t="s">
        <v>21</v>
      </c>
      <c r="G3540" s="6" t="s">
        <v>9</v>
      </c>
      <c r="H3540" s="6" t="s">
        <v>923</v>
      </c>
      <c r="I3540" s="6">
        <v>10</v>
      </c>
      <c r="J3540" s="13" t="str">
        <f>VLOOKUP(MONTH(Tabla7[[#This Row],[Fecha del movimiento]]),Tablas!$O$4:$P$15,2,0)</f>
        <v>Abr</v>
      </c>
      <c r="K3540" s="6">
        <f>YEAR(Tabla7[[#This Row],[Fecha del movimiento]])</f>
        <v>2018</v>
      </c>
    </row>
    <row r="3541" spans="2:11" x14ac:dyDescent="0.2">
      <c r="B3541" s="8">
        <v>43181</v>
      </c>
      <c r="C3541" s="6" t="s">
        <v>4296</v>
      </c>
      <c r="D3541" s="6">
        <v>300145</v>
      </c>
      <c r="E3541" s="6" t="s">
        <v>755</v>
      </c>
      <c r="F3541" s="6" t="s">
        <v>21</v>
      </c>
      <c r="G3541" s="6" t="s">
        <v>11</v>
      </c>
      <c r="H3541" s="6" t="s">
        <v>923</v>
      </c>
      <c r="I3541" s="6">
        <v>13</v>
      </c>
      <c r="J3541" s="13" t="str">
        <f>VLOOKUP(MONTH(Tabla7[[#This Row],[Fecha del movimiento]]),Tablas!$O$4:$P$15,2,0)</f>
        <v>Mar</v>
      </c>
      <c r="K3541" s="6">
        <f>YEAR(Tabla7[[#This Row],[Fecha del movimiento]])</f>
        <v>2018</v>
      </c>
    </row>
    <row r="3542" spans="2:11" x14ac:dyDescent="0.2">
      <c r="B3542" s="8">
        <v>43160</v>
      </c>
      <c r="C3542" s="6" t="s">
        <v>4297</v>
      </c>
      <c r="D3542" s="6">
        <v>300038</v>
      </c>
      <c r="E3542" s="6" t="s">
        <v>421</v>
      </c>
      <c r="F3542" s="6" t="s">
        <v>21</v>
      </c>
      <c r="G3542" s="6" t="s">
        <v>13</v>
      </c>
      <c r="H3542" s="6" t="s">
        <v>923</v>
      </c>
      <c r="I3542" s="6">
        <v>13</v>
      </c>
      <c r="J3542" s="13" t="str">
        <f>VLOOKUP(MONTH(Tabla7[[#This Row],[Fecha del movimiento]]),Tablas!$O$4:$P$15,2,0)</f>
        <v>Mar</v>
      </c>
      <c r="K3542" s="6">
        <f>YEAR(Tabla7[[#This Row],[Fecha del movimiento]])</f>
        <v>2018</v>
      </c>
    </row>
    <row r="3543" spans="2:11" x14ac:dyDescent="0.2">
      <c r="B3543" s="8">
        <v>43244</v>
      </c>
      <c r="C3543" s="6" t="s">
        <v>4298</v>
      </c>
      <c r="D3543" s="6">
        <v>300939</v>
      </c>
      <c r="E3543" s="6" t="s">
        <v>74</v>
      </c>
      <c r="F3543" s="6" t="s">
        <v>21</v>
      </c>
      <c r="G3543" s="6" t="s">
        <v>13</v>
      </c>
      <c r="H3543" s="6" t="s">
        <v>923</v>
      </c>
      <c r="I3543" s="6">
        <v>18</v>
      </c>
      <c r="J3543" s="13" t="str">
        <f>VLOOKUP(MONTH(Tabla7[[#This Row],[Fecha del movimiento]]),Tablas!$O$4:$P$15,2,0)</f>
        <v>May</v>
      </c>
      <c r="K3543" s="6">
        <f>YEAR(Tabla7[[#This Row],[Fecha del movimiento]])</f>
        <v>2018</v>
      </c>
    </row>
    <row r="3544" spans="2:11" x14ac:dyDescent="0.2">
      <c r="B3544" s="8">
        <v>43328</v>
      </c>
      <c r="C3544" s="6" t="s">
        <v>4299</v>
      </c>
      <c r="D3544" s="6">
        <v>300351</v>
      </c>
      <c r="E3544" s="6" t="s">
        <v>346</v>
      </c>
      <c r="F3544" s="6" t="s">
        <v>21</v>
      </c>
      <c r="G3544" s="6" t="s">
        <v>9</v>
      </c>
      <c r="H3544" s="6" t="s">
        <v>923</v>
      </c>
      <c r="I3544" s="6">
        <v>15</v>
      </c>
      <c r="J3544" s="13" t="str">
        <f>VLOOKUP(MONTH(Tabla7[[#This Row],[Fecha del movimiento]]),Tablas!$O$4:$P$15,2,0)</f>
        <v>Ago</v>
      </c>
      <c r="K3544" s="6">
        <f>YEAR(Tabla7[[#This Row],[Fecha del movimiento]])</f>
        <v>2018</v>
      </c>
    </row>
    <row r="3545" spans="2:11" x14ac:dyDescent="0.2">
      <c r="B3545" s="8">
        <v>43230</v>
      </c>
      <c r="C3545" s="6" t="s">
        <v>4300</v>
      </c>
      <c r="D3545" s="6">
        <v>300673</v>
      </c>
      <c r="E3545" s="6" t="s">
        <v>178</v>
      </c>
      <c r="F3545" s="6" t="s">
        <v>21</v>
      </c>
      <c r="G3545" s="6" t="s">
        <v>10</v>
      </c>
      <c r="H3545" s="6" t="s">
        <v>917</v>
      </c>
      <c r="I3545" s="6">
        <v>-12</v>
      </c>
      <c r="J3545" s="13" t="str">
        <f>VLOOKUP(MONTH(Tabla7[[#This Row],[Fecha del movimiento]]),Tablas!$O$4:$P$15,2,0)</f>
        <v>May</v>
      </c>
      <c r="K3545" s="6">
        <f>YEAR(Tabla7[[#This Row],[Fecha del movimiento]])</f>
        <v>2018</v>
      </c>
    </row>
    <row r="3546" spans="2:11" x14ac:dyDescent="0.2">
      <c r="B3546" s="8">
        <v>43274</v>
      </c>
      <c r="C3546" s="6" t="s">
        <v>4301</v>
      </c>
      <c r="D3546" s="6">
        <v>300863</v>
      </c>
      <c r="E3546" s="6" t="s">
        <v>208</v>
      </c>
      <c r="F3546" s="6" t="s">
        <v>21</v>
      </c>
      <c r="G3546" s="6" t="s">
        <v>4</v>
      </c>
      <c r="H3546" s="6" t="s">
        <v>923</v>
      </c>
      <c r="I3546" s="6">
        <v>16</v>
      </c>
      <c r="J3546" s="13" t="str">
        <f>VLOOKUP(MONTH(Tabla7[[#This Row],[Fecha del movimiento]]),Tablas!$O$4:$P$15,2,0)</f>
        <v>Jun</v>
      </c>
      <c r="K3546" s="6">
        <f>YEAR(Tabla7[[#This Row],[Fecha del movimiento]])</f>
        <v>2018</v>
      </c>
    </row>
    <row r="3547" spans="2:11" x14ac:dyDescent="0.2">
      <c r="B3547" s="8">
        <v>43266</v>
      </c>
      <c r="C3547" s="6" t="s">
        <v>4302</v>
      </c>
      <c r="D3547" s="6">
        <v>300339</v>
      </c>
      <c r="E3547" s="6" t="s">
        <v>579</v>
      </c>
      <c r="F3547" s="6" t="s">
        <v>21</v>
      </c>
      <c r="G3547" s="6" t="s">
        <v>11</v>
      </c>
      <c r="H3547" s="6" t="s">
        <v>917</v>
      </c>
      <c r="I3547" s="6">
        <v>-15</v>
      </c>
      <c r="J3547" s="13" t="str">
        <f>VLOOKUP(MONTH(Tabla7[[#This Row],[Fecha del movimiento]]),Tablas!$O$4:$P$15,2,0)</f>
        <v>Jun</v>
      </c>
      <c r="K3547" s="6">
        <f>YEAR(Tabla7[[#This Row],[Fecha del movimiento]])</f>
        <v>2018</v>
      </c>
    </row>
    <row r="3548" spans="2:11" x14ac:dyDescent="0.2">
      <c r="B3548" s="8">
        <v>43334</v>
      </c>
      <c r="C3548" s="6" t="s">
        <v>4303</v>
      </c>
      <c r="D3548" s="6">
        <v>300654</v>
      </c>
      <c r="E3548" s="6" t="s">
        <v>392</v>
      </c>
      <c r="F3548" s="6" t="s">
        <v>21</v>
      </c>
      <c r="G3548" s="6" t="s">
        <v>11</v>
      </c>
      <c r="H3548" s="6" t="s">
        <v>917</v>
      </c>
      <c r="I3548" s="6">
        <v>-17</v>
      </c>
      <c r="J3548" s="13" t="str">
        <f>VLOOKUP(MONTH(Tabla7[[#This Row],[Fecha del movimiento]]),Tablas!$O$4:$P$15,2,0)</f>
        <v>Ago</v>
      </c>
      <c r="K3548" s="6">
        <f>YEAR(Tabla7[[#This Row],[Fecha del movimiento]])</f>
        <v>2018</v>
      </c>
    </row>
    <row r="3549" spans="2:11" x14ac:dyDescent="0.2">
      <c r="B3549" s="8">
        <v>43287</v>
      </c>
      <c r="C3549" s="6" t="s">
        <v>4304</v>
      </c>
      <c r="D3549" s="6">
        <v>300672</v>
      </c>
      <c r="E3549" s="6" t="s">
        <v>378</v>
      </c>
      <c r="F3549" s="6" t="s">
        <v>21</v>
      </c>
      <c r="G3549" s="6" t="s">
        <v>1</v>
      </c>
      <c r="H3549" s="6" t="s">
        <v>917</v>
      </c>
      <c r="I3549" s="6">
        <v>-5</v>
      </c>
      <c r="J3549" s="13" t="str">
        <f>VLOOKUP(MONTH(Tabla7[[#This Row],[Fecha del movimiento]]),Tablas!$O$4:$P$15,2,0)</f>
        <v>Jul</v>
      </c>
      <c r="K3549" s="6">
        <f>YEAR(Tabla7[[#This Row],[Fecha del movimiento]])</f>
        <v>2018</v>
      </c>
    </row>
    <row r="3550" spans="2:11" x14ac:dyDescent="0.2">
      <c r="B3550" s="8">
        <v>43163</v>
      </c>
      <c r="C3550" s="6" t="s">
        <v>4305</v>
      </c>
      <c r="D3550" s="6">
        <v>300417</v>
      </c>
      <c r="E3550" s="6" t="s">
        <v>585</v>
      </c>
      <c r="F3550" s="6" t="s">
        <v>21</v>
      </c>
      <c r="G3550" s="6" t="s">
        <v>6</v>
      </c>
      <c r="H3550" s="6" t="s">
        <v>917</v>
      </c>
      <c r="I3550" s="6">
        <v>-7</v>
      </c>
      <c r="J3550" s="13" t="str">
        <f>VLOOKUP(MONTH(Tabla7[[#This Row],[Fecha del movimiento]]),Tablas!$O$4:$P$15,2,0)</f>
        <v>Mar</v>
      </c>
      <c r="K3550" s="6">
        <f>YEAR(Tabla7[[#This Row],[Fecha del movimiento]])</f>
        <v>2018</v>
      </c>
    </row>
    <row r="3551" spans="2:11" x14ac:dyDescent="0.2">
      <c r="B3551" s="8">
        <v>43254</v>
      </c>
      <c r="C3551" s="6" t="s">
        <v>4306</v>
      </c>
      <c r="D3551" s="6">
        <v>300015</v>
      </c>
      <c r="E3551" s="6" t="s">
        <v>607</v>
      </c>
      <c r="F3551" s="6" t="s">
        <v>21</v>
      </c>
      <c r="G3551" s="6" t="s">
        <v>6</v>
      </c>
      <c r="H3551" s="6" t="s">
        <v>923</v>
      </c>
      <c r="I3551" s="6">
        <v>20</v>
      </c>
      <c r="J3551" s="13" t="str">
        <f>VLOOKUP(MONTH(Tabla7[[#This Row],[Fecha del movimiento]]),Tablas!$O$4:$P$15,2,0)</f>
        <v>Jun</v>
      </c>
      <c r="K3551" s="6">
        <f>YEAR(Tabla7[[#This Row],[Fecha del movimiento]])</f>
        <v>2018</v>
      </c>
    </row>
    <row r="3552" spans="2:11" x14ac:dyDescent="0.2">
      <c r="B3552" s="8">
        <v>43341</v>
      </c>
      <c r="C3552" s="6" t="s">
        <v>4307</v>
      </c>
      <c r="D3552" s="6">
        <v>300213</v>
      </c>
      <c r="E3552" s="6" t="s">
        <v>720</v>
      </c>
      <c r="F3552" s="6" t="s">
        <v>21</v>
      </c>
      <c r="G3552" s="6" t="s">
        <v>13</v>
      </c>
      <c r="H3552" s="6" t="s">
        <v>923</v>
      </c>
      <c r="I3552" s="6">
        <v>15</v>
      </c>
      <c r="J3552" s="13" t="str">
        <f>VLOOKUP(MONTH(Tabla7[[#This Row],[Fecha del movimiento]]),Tablas!$O$4:$P$15,2,0)</f>
        <v>Ago</v>
      </c>
      <c r="K3552" s="6">
        <f>YEAR(Tabla7[[#This Row],[Fecha del movimiento]])</f>
        <v>2018</v>
      </c>
    </row>
    <row r="3553" spans="2:11" x14ac:dyDescent="0.2">
      <c r="B3553" s="8">
        <v>43232</v>
      </c>
      <c r="C3553" s="6" t="s">
        <v>4308</v>
      </c>
      <c r="D3553" s="6">
        <v>300096</v>
      </c>
      <c r="E3553" s="6" t="s">
        <v>388</v>
      </c>
      <c r="F3553" s="6" t="s">
        <v>21</v>
      </c>
      <c r="G3553" s="6" t="s">
        <v>1</v>
      </c>
      <c r="H3553" s="6" t="s">
        <v>917</v>
      </c>
      <c r="I3553" s="6">
        <v>-17</v>
      </c>
      <c r="J3553" s="13" t="str">
        <f>VLOOKUP(MONTH(Tabla7[[#This Row],[Fecha del movimiento]]),Tablas!$O$4:$P$15,2,0)</f>
        <v>May</v>
      </c>
      <c r="K3553" s="6">
        <f>YEAR(Tabla7[[#This Row],[Fecha del movimiento]])</f>
        <v>2018</v>
      </c>
    </row>
    <row r="3554" spans="2:11" x14ac:dyDescent="0.2">
      <c r="B3554" s="8">
        <v>43130</v>
      </c>
      <c r="C3554" s="6" t="s">
        <v>4309</v>
      </c>
      <c r="D3554" s="6">
        <v>300882</v>
      </c>
      <c r="E3554" s="6" t="s">
        <v>190</v>
      </c>
      <c r="F3554" s="6" t="s">
        <v>21</v>
      </c>
      <c r="G3554" s="6" t="s">
        <v>11</v>
      </c>
      <c r="H3554" s="6" t="s">
        <v>923</v>
      </c>
      <c r="I3554" s="6">
        <v>12</v>
      </c>
      <c r="J3554" s="13" t="str">
        <f>VLOOKUP(MONTH(Tabla7[[#This Row],[Fecha del movimiento]]),Tablas!$O$4:$P$15,2,0)</f>
        <v>Ene</v>
      </c>
      <c r="K3554" s="6">
        <f>YEAR(Tabla7[[#This Row],[Fecha del movimiento]])</f>
        <v>2018</v>
      </c>
    </row>
    <row r="3555" spans="2:11" x14ac:dyDescent="0.2">
      <c r="B3555" s="8">
        <v>43128</v>
      </c>
      <c r="C3555" s="6" t="s">
        <v>4310</v>
      </c>
      <c r="D3555" s="6">
        <v>300643</v>
      </c>
      <c r="E3555" s="6" t="s">
        <v>402</v>
      </c>
      <c r="F3555" s="6" t="s">
        <v>21</v>
      </c>
      <c r="G3555" s="6" t="s">
        <v>7</v>
      </c>
      <c r="H3555" s="6" t="s">
        <v>917</v>
      </c>
      <c r="I3555" s="6">
        <v>-16</v>
      </c>
      <c r="J3555" s="13" t="str">
        <f>VLOOKUP(MONTH(Tabla7[[#This Row],[Fecha del movimiento]]),Tablas!$O$4:$P$15,2,0)</f>
        <v>Ene</v>
      </c>
      <c r="K3555" s="6">
        <f>YEAR(Tabla7[[#This Row],[Fecha del movimiento]])</f>
        <v>2018</v>
      </c>
    </row>
    <row r="3556" spans="2:11" x14ac:dyDescent="0.2">
      <c r="B3556" s="8">
        <v>43157</v>
      </c>
      <c r="C3556" s="6" t="s">
        <v>4311</v>
      </c>
      <c r="D3556" s="6">
        <v>300313</v>
      </c>
      <c r="E3556" s="6" t="s">
        <v>654</v>
      </c>
      <c r="F3556" s="6" t="s">
        <v>21</v>
      </c>
      <c r="G3556" s="6" t="s">
        <v>13</v>
      </c>
      <c r="H3556" s="6" t="s">
        <v>917</v>
      </c>
      <c r="I3556" s="6">
        <v>-5</v>
      </c>
      <c r="J3556" s="13" t="str">
        <f>VLOOKUP(MONTH(Tabla7[[#This Row],[Fecha del movimiento]]),Tablas!$O$4:$P$15,2,0)</f>
        <v>Feb</v>
      </c>
      <c r="K3556" s="6">
        <f>YEAR(Tabla7[[#This Row],[Fecha del movimiento]])</f>
        <v>2018</v>
      </c>
    </row>
    <row r="3557" spans="2:11" x14ac:dyDescent="0.2">
      <c r="B3557" s="8">
        <v>43256</v>
      </c>
      <c r="C3557" s="6" t="s">
        <v>4312</v>
      </c>
      <c r="D3557" s="6">
        <v>300158</v>
      </c>
      <c r="E3557" s="6" t="s">
        <v>748</v>
      </c>
      <c r="F3557" s="6" t="s">
        <v>21</v>
      </c>
      <c r="G3557" s="6" t="s">
        <v>2</v>
      </c>
      <c r="H3557" s="6" t="s">
        <v>917</v>
      </c>
      <c r="I3557" s="6">
        <v>-13</v>
      </c>
      <c r="J3557" s="13" t="str">
        <f>VLOOKUP(MONTH(Tabla7[[#This Row],[Fecha del movimiento]]),Tablas!$O$4:$P$15,2,0)</f>
        <v>Jun</v>
      </c>
      <c r="K3557" s="6">
        <f>YEAR(Tabla7[[#This Row],[Fecha del movimiento]])</f>
        <v>2018</v>
      </c>
    </row>
    <row r="3558" spans="2:11" x14ac:dyDescent="0.2">
      <c r="B3558" s="8">
        <v>43288</v>
      </c>
      <c r="C3558" s="6" t="s">
        <v>4313</v>
      </c>
      <c r="D3558" s="6">
        <v>300394</v>
      </c>
      <c r="E3558" s="6" t="s">
        <v>598</v>
      </c>
      <c r="F3558" s="6" t="s">
        <v>21</v>
      </c>
      <c r="G3558" s="6" t="s">
        <v>2</v>
      </c>
      <c r="H3558" s="6" t="s">
        <v>923</v>
      </c>
      <c r="I3558" s="6">
        <v>16</v>
      </c>
      <c r="J3558" s="13" t="str">
        <f>VLOOKUP(MONTH(Tabla7[[#This Row],[Fecha del movimiento]]),Tablas!$O$4:$P$15,2,0)</f>
        <v>Jul</v>
      </c>
      <c r="K3558" s="6">
        <f>YEAR(Tabla7[[#This Row],[Fecha del movimiento]])</f>
        <v>2018</v>
      </c>
    </row>
    <row r="3559" spans="2:11" x14ac:dyDescent="0.2">
      <c r="B3559" s="8">
        <v>43305</v>
      </c>
      <c r="C3559" s="6" t="s">
        <v>4314</v>
      </c>
      <c r="D3559" s="6">
        <v>300758</v>
      </c>
      <c r="E3559" s="6" t="s">
        <v>305</v>
      </c>
      <c r="F3559" s="6" t="s">
        <v>21</v>
      </c>
      <c r="G3559" s="6" t="s">
        <v>5</v>
      </c>
      <c r="H3559" s="6" t="s">
        <v>923</v>
      </c>
      <c r="I3559" s="6">
        <v>16</v>
      </c>
      <c r="J3559" s="13" t="str">
        <f>VLOOKUP(MONTH(Tabla7[[#This Row],[Fecha del movimiento]]),Tablas!$O$4:$P$15,2,0)</f>
        <v>Jul</v>
      </c>
      <c r="K3559" s="6">
        <f>YEAR(Tabla7[[#This Row],[Fecha del movimiento]])</f>
        <v>2018</v>
      </c>
    </row>
    <row r="3560" spans="2:11" x14ac:dyDescent="0.2">
      <c r="B3560" s="8">
        <v>43225</v>
      </c>
      <c r="C3560" s="6" t="s">
        <v>4315</v>
      </c>
      <c r="D3560" s="6">
        <v>300690</v>
      </c>
      <c r="E3560" s="6" t="s">
        <v>365</v>
      </c>
      <c r="F3560" s="6" t="s">
        <v>21</v>
      </c>
      <c r="G3560" s="6" t="s">
        <v>7</v>
      </c>
      <c r="H3560" s="6" t="s">
        <v>917</v>
      </c>
      <c r="I3560" s="6">
        <v>-14</v>
      </c>
      <c r="J3560" s="13" t="str">
        <f>VLOOKUP(MONTH(Tabla7[[#This Row],[Fecha del movimiento]]),Tablas!$O$4:$P$15,2,0)</f>
        <v>May</v>
      </c>
      <c r="K3560" s="6">
        <f>YEAR(Tabla7[[#This Row],[Fecha del movimiento]])</f>
        <v>2018</v>
      </c>
    </row>
    <row r="3561" spans="2:11" x14ac:dyDescent="0.2">
      <c r="B3561" s="8">
        <v>43161</v>
      </c>
      <c r="C3561" s="6" t="s">
        <v>4316</v>
      </c>
      <c r="D3561" s="6">
        <v>300065</v>
      </c>
      <c r="E3561" s="6" t="s">
        <v>787</v>
      </c>
      <c r="F3561" s="6" t="s">
        <v>21</v>
      </c>
      <c r="G3561" s="6" t="s">
        <v>13</v>
      </c>
      <c r="H3561" s="6" t="s">
        <v>923</v>
      </c>
      <c r="I3561" s="6">
        <v>16</v>
      </c>
      <c r="J3561" s="13" t="str">
        <f>VLOOKUP(MONTH(Tabla7[[#This Row],[Fecha del movimiento]]),Tablas!$O$4:$P$15,2,0)</f>
        <v>Mar</v>
      </c>
      <c r="K3561" s="6">
        <f>YEAR(Tabla7[[#This Row],[Fecha del movimiento]])</f>
        <v>2018</v>
      </c>
    </row>
    <row r="3562" spans="2:11" x14ac:dyDescent="0.2">
      <c r="B3562" s="8">
        <v>43137</v>
      </c>
      <c r="C3562" s="6" t="s">
        <v>4317</v>
      </c>
      <c r="D3562" s="6">
        <v>300033</v>
      </c>
      <c r="E3562" s="6" t="s">
        <v>588</v>
      </c>
      <c r="F3562" s="6" t="s">
        <v>21</v>
      </c>
      <c r="G3562" s="6" t="s">
        <v>2</v>
      </c>
      <c r="H3562" s="6" t="s">
        <v>917</v>
      </c>
      <c r="I3562" s="6">
        <v>-7</v>
      </c>
      <c r="J3562" s="13" t="str">
        <f>VLOOKUP(MONTH(Tabla7[[#This Row],[Fecha del movimiento]]),Tablas!$O$4:$P$15,2,0)</f>
        <v>Feb</v>
      </c>
      <c r="K3562" s="6">
        <f>YEAR(Tabla7[[#This Row],[Fecha del movimiento]])</f>
        <v>2018</v>
      </c>
    </row>
    <row r="3563" spans="2:11" x14ac:dyDescent="0.2">
      <c r="B3563" s="8">
        <v>43178</v>
      </c>
      <c r="C3563" s="6" t="s">
        <v>4318</v>
      </c>
      <c r="D3563" s="6">
        <v>301023</v>
      </c>
      <c r="E3563" s="6" t="s">
        <v>54</v>
      </c>
      <c r="F3563" s="6" t="s">
        <v>21</v>
      </c>
      <c r="G3563" s="6" t="s">
        <v>7</v>
      </c>
      <c r="H3563" s="6" t="s">
        <v>923</v>
      </c>
      <c r="I3563" s="6">
        <v>14</v>
      </c>
      <c r="J3563" s="13" t="str">
        <f>VLOOKUP(MONTH(Tabla7[[#This Row],[Fecha del movimiento]]),Tablas!$O$4:$P$15,2,0)</f>
        <v>Mar</v>
      </c>
      <c r="K3563" s="6">
        <f>YEAR(Tabla7[[#This Row],[Fecha del movimiento]])</f>
        <v>2018</v>
      </c>
    </row>
    <row r="3564" spans="2:11" x14ac:dyDescent="0.2">
      <c r="B3564" s="8">
        <v>43183</v>
      </c>
      <c r="C3564" s="6" t="s">
        <v>4319</v>
      </c>
      <c r="D3564" s="6">
        <v>300973</v>
      </c>
      <c r="E3564" s="6" t="s">
        <v>102</v>
      </c>
      <c r="F3564" s="6" t="s">
        <v>21</v>
      </c>
      <c r="G3564" s="6" t="s">
        <v>13</v>
      </c>
      <c r="H3564" s="6" t="s">
        <v>917</v>
      </c>
      <c r="I3564" s="6">
        <v>-9</v>
      </c>
      <c r="J3564" s="13" t="str">
        <f>VLOOKUP(MONTH(Tabla7[[#This Row],[Fecha del movimiento]]),Tablas!$O$4:$P$15,2,0)</f>
        <v>Mar</v>
      </c>
      <c r="K3564" s="6">
        <f>YEAR(Tabla7[[#This Row],[Fecha del movimiento]])</f>
        <v>2018</v>
      </c>
    </row>
    <row r="3565" spans="2:11" x14ac:dyDescent="0.2">
      <c r="B3565" s="8">
        <v>43220</v>
      </c>
      <c r="C3565" s="6" t="s">
        <v>3605</v>
      </c>
      <c r="D3565" s="6">
        <v>300652</v>
      </c>
      <c r="E3565" s="6" t="s">
        <v>393</v>
      </c>
      <c r="F3565" s="6" t="s">
        <v>21</v>
      </c>
      <c r="G3565" s="6" t="s">
        <v>13</v>
      </c>
      <c r="H3565" s="6" t="s">
        <v>923</v>
      </c>
      <c r="I3565" s="6">
        <v>14</v>
      </c>
      <c r="J3565" s="13" t="str">
        <f>VLOOKUP(MONTH(Tabla7[[#This Row],[Fecha del movimiento]]),Tablas!$O$4:$P$15,2,0)</f>
        <v>Abr</v>
      </c>
      <c r="K3565" s="6">
        <f>YEAR(Tabla7[[#This Row],[Fecha del movimiento]])</f>
        <v>2018</v>
      </c>
    </row>
    <row r="3566" spans="2:11" x14ac:dyDescent="0.2">
      <c r="B3566" s="8">
        <v>43298</v>
      </c>
      <c r="C3566" s="6" t="s">
        <v>4320</v>
      </c>
      <c r="D3566" s="6">
        <v>300354</v>
      </c>
      <c r="E3566" s="6" t="s">
        <v>627</v>
      </c>
      <c r="F3566" s="6" t="s">
        <v>21</v>
      </c>
      <c r="G3566" s="6" t="s">
        <v>13</v>
      </c>
      <c r="H3566" s="6" t="s">
        <v>923</v>
      </c>
      <c r="I3566" s="6">
        <v>15</v>
      </c>
      <c r="J3566" s="13" t="str">
        <f>VLOOKUP(MONTH(Tabla7[[#This Row],[Fecha del movimiento]]),Tablas!$O$4:$P$15,2,0)</f>
        <v>Jul</v>
      </c>
      <c r="K3566" s="6">
        <f>YEAR(Tabla7[[#This Row],[Fecha del movimiento]])</f>
        <v>2018</v>
      </c>
    </row>
    <row r="3567" spans="2:11" x14ac:dyDescent="0.2">
      <c r="B3567" s="8">
        <v>43109</v>
      </c>
      <c r="C3567" s="6" t="s">
        <v>4321</v>
      </c>
      <c r="D3567" s="6">
        <v>301000</v>
      </c>
      <c r="E3567" s="6" t="s">
        <v>77</v>
      </c>
      <c r="F3567" s="6" t="s">
        <v>21</v>
      </c>
      <c r="G3567" s="6" t="s">
        <v>13</v>
      </c>
      <c r="H3567" s="6" t="s">
        <v>923</v>
      </c>
      <c r="I3567" s="6">
        <v>19</v>
      </c>
      <c r="J3567" s="13" t="str">
        <f>VLOOKUP(MONTH(Tabla7[[#This Row],[Fecha del movimiento]]),Tablas!$O$4:$P$15,2,0)</f>
        <v>Ene</v>
      </c>
      <c r="K3567" s="6">
        <f>YEAR(Tabla7[[#This Row],[Fecha del movimiento]])</f>
        <v>2018</v>
      </c>
    </row>
    <row r="3568" spans="2:11" x14ac:dyDescent="0.2">
      <c r="B3568" s="8">
        <v>43332</v>
      </c>
      <c r="C3568" s="6" t="s">
        <v>4322</v>
      </c>
      <c r="D3568" s="6">
        <v>300184</v>
      </c>
      <c r="E3568" s="6" t="s">
        <v>539</v>
      </c>
      <c r="F3568" s="6" t="s">
        <v>21</v>
      </c>
      <c r="G3568" s="6" t="s">
        <v>6</v>
      </c>
      <c r="H3568" s="6" t="s">
        <v>917</v>
      </c>
      <c r="I3568" s="6">
        <v>-5</v>
      </c>
      <c r="J3568" s="13" t="str">
        <f>VLOOKUP(MONTH(Tabla7[[#This Row],[Fecha del movimiento]]),Tablas!$O$4:$P$15,2,0)</f>
        <v>Ago</v>
      </c>
      <c r="K3568" s="6">
        <f>YEAR(Tabla7[[#This Row],[Fecha del movimiento]])</f>
        <v>2018</v>
      </c>
    </row>
    <row r="3569" spans="2:11" x14ac:dyDescent="0.2">
      <c r="B3569" s="8">
        <v>43173</v>
      </c>
      <c r="C3569" s="6" t="s">
        <v>4323</v>
      </c>
      <c r="D3569" s="6">
        <v>300431</v>
      </c>
      <c r="E3569" s="6" t="s">
        <v>574</v>
      </c>
      <c r="F3569" s="6" t="s">
        <v>21</v>
      </c>
      <c r="G3569" s="6" t="s">
        <v>2</v>
      </c>
      <c r="H3569" s="6" t="s">
        <v>917</v>
      </c>
      <c r="I3569" s="6">
        <v>-17</v>
      </c>
      <c r="J3569" s="13" t="str">
        <f>VLOOKUP(MONTH(Tabla7[[#This Row],[Fecha del movimiento]]),Tablas!$O$4:$P$15,2,0)</f>
        <v>Mar</v>
      </c>
      <c r="K3569" s="6">
        <f>YEAR(Tabla7[[#This Row],[Fecha del movimiento]])</f>
        <v>2018</v>
      </c>
    </row>
    <row r="3570" spans="2:11" x14ac:dyDescent="0.2">
      <c r="B3570" s="8">
        <v>43140</v>
      </c>
      <c r="C3570" s="6" t="s">
        <v>4324</v>
      </c>
      <c r="D3570" s="6">
        <v>300200</v>
      </c>
      <c r="E3570" s="6" t="s">
        <v>728</v>
      </c>
      <c r="F3570" s="6" t="s">
        <v>21</v>
      </c>
      <c r="G3570" s="6" t="s">
        <v>11</v>
      </c>
      <c r="H3570" s="6" t="s">
        <v>923</v>
      </c>
      <c r="I3570" s="6">
        <v>17</v>
      </c>
      <c r="J3570" s="13" t="str">
        <f>VLOOKUP(MONTH(Tabla7[[#This Row],[Fecha del movimiento]]),Tablas!$O$4:$P$15,2,0)</f>
        <v>Feb</v>
      </c>
      <c r="K3570" s="6">
        <f>YEAR(Tabla7[[#This Row],[Fecha del movimiento]])</f>
        <v>2018</v>
      </c>
    </row>
    <row r="3571" spans="2:11" x14ac:dyDescent="0.2">
      <c r="B3571" s="8">
        <v>43138</v>
      </c>
      <c r="C3571" s="6" t="s">
        <v>1137</v>
      </c>
      <c r="D3571" s="6">
        <v>300092</v>
      </c>
      <c r="E3571" s="6" t="s">
        <v>148</v>
      </c>
      <c r="F3571" s="6" t="s">
        <v>21</v>
      </c>
      <c r="G3571" s="6" t="s">
        <v>1</v>
      </c>
      <c r="H3571" s="6" t="s">
        <v>923</v>
      </c>
      <c r="I3571" s="6">
        <v>10</v>
      </c>
      <c r="J3571" s="13" t="str">
        <f>VLOOKUP(MONTH(Tabla7[[#This Row],[Fecha del movimiento]]),Tablas!$O$4:$P$15,2,0)</f>
        <v>Feb</v>
      </c>
      <c r="K3571" s="6">
        <f>YEAR(Tabla7[[#This Row],[Fecha del movimiento]])</f>
        <v>2018</v>
      </c>
    </row>
    <row r="3572" spans="2:11" x14ac:dyDescent="0.2">
      <c r="B3572" s="8">
        <v>43319</v>
      </c>
      <c r="C3572" s="6" t="s">
        <v>1488</v>
      </c>
      <c r="D3572" s="6">
        <v>300383</v>
      </c>
      <c r="E3572" s="6" t="s">
        <v>607</v>
      </c>
      <c r="F3572" s="6" t="s">
        <v>21</v>
      </c>
      <c r="G3572" s="6" t="s">
        <v>6</v>
      </c>
      <c r="H3572" s="6" t="s">
        <v>917</v>
      </c>
      <c r="I3572" s="6">
        <v>-15</v>
      </c>
      <c r="J3572" s="13" t="str">
        <f>VLOOKUP(MONTH(Tabla7[[#This Row],[Fecha del movimiento]]),Tablas!$O$4:$P$15,2,0)</f>
        <v>Ago</v>
      </c>
      <c r="K3572" s="6">
        <f>YEAR(Tabla7[[#This Row],[Fecha del movimiento]])</f>
        <v>2018</v>
      </c>
    </row>
    <row r="3573" spans="2:11" x14ac:dyDescent="0.2">
      <c r="B3573" s="8">
        <v>43236</v>
      </c>
      <c r="C3573" s="6" t="s">
        <v>4325</v>
      </c>
      <c r="D3573" s="6">
        <v>300695</v>
      </c>
      <c r="E3573" s="6" t="s">
        <v>362</v>
      </c>
      <c r="F3573" s="6" t="s">
        <v>21</v>
      </c>
      <c r="G3573" s="6" t="s">
        <v>13</v>
      </c>
      <c r="H3573" s="6" t="s">
        <v>917</v>
      </c>
      <c r="I3573" s="6">
        <v>-18</v>
      </c>
      <c r="J3573" s="13" t="str">
        <f>VLOOKUP(MONTH(Tabla7[[#This Row],[Fecha del movimiento]]),Tablas!$O$4:$P$15,2,0)</f>
        <v>May</v>
      </c>
      <c r="K3573" s="6">
        <f>YEAR(Tabla7[[#This Row],[Fecha del movimiento]])</f>
        <v>2018</v>
      </c>
    </row>
    <row r="3574" spans="2:11" x14ac:dyDescent="0.2">
      <c r="B3574" s="8">
        <v>43115</v>
      </c>
      <c r="C3574" s="6" t="s">
        <v>3479</v>
      </c>
      <c r="D3574" s="6">
        <v>300557</v>
      </c>
      <c r="E3574" s="6" t="s">
        <v>473</v>
      </c>
      <c r="F3574" s="6" t="s">
        <v>21</v>
      </c>
      <c r="G3574" s="6" t="s">
        <v>7</v>
      </c>
      <c r="H3574" s="6" t="s">
        <v>923</v>
      </c>
      <c r="I3574" s="6">
        <v>15</v>
      </c>
      <c r="J3574" s="13" t="str">
        <f>VLOOKUP(MONTH(Tabla7[[#This Row],[Fecha del movimiento]]),Tablas!$O$4:$P$15,2,0)</f>
        <v>Ene</v>
      </c>
      <c r="K3574" s="6">
        <f>YEAR(Tabla7[[#This Row],[Fecha del movimiento]])</f>
        <v>2018</v>
      </c>
    </row>
    <row r="3575" spans="2:11" x14ac:dyDescent="0.2">
      <c r="B3575" s="8">
        <v>43159</v>
      </c>
      <c r="C3575" s="6" t="s">
        <v>4326</v>
      </c>
      <c r="D3575" s="6">
        <v>300466</v>
      </c>
      <c r="E3575" s="6" t="s">
        <v>547</v>
      </c>
      <c r="F3575" s="6" t="s">
        <v>21</v>
      </c>
      <c r="G3575" s="6" t="s">
        <v>2</v>
      </c>
      <c r="H3575" s="6" t="s">
        <v>923</v>
      </c>
      <c r="I3575" s="6">
        <v>10</v>
      </c>
      <c r="J3575" s="13" t="str">
        <f>VLOOKUP(MONTH(Tabla7[[#This Row],[Fecha del movimiento]]),Tablas!$O$4:$P$15,2,0)</f>
        <v>Feb</v>
      </c>
      <c r="K3575" s="6">
        <f>YEAR(Tabla7[[#This Row],[Fecha del movimiento]])</f>
        <v>2018</v>
      </c>
    </row>
    <row r="3576" spans="2:11" x14ac:dyDescent="0.2">
      <c r="B3576" s="8">
        <v>43213</v>
      </c>
      <c r="C3576" s="6" t="s">
        <v>4327</v>
      </c>
      <c r="D3576" s="6">
        <v>300582</v>
      </c>
      <c r="E3576" s="6" t="s">
        <v>455</v>
      </c>
      <c r="F3576" s="6" t="s">
        <v>21</v>
      </c>
      <c r="G3576" s="6" t="s">
        <v>13</v>
      </c>
      <c r="H3576" s="6" t="s">
        <v>923</v>
      </c>
      <c r="I3576" s="6">
        <v>14</v>
      </c>
      <c r="J3576" s="13" t="str">
        <f>VLOOKUP(MONTH(Tabla7[[#This Row],[Fecha del movimiento]]),Tablas!$O$4:$P$15,2,0)</f>
        <v>Abr</v>
      </c>
      <c r="K3576" s="6">
        <f>YEAR(Tabla7[[#This Row],[Fecha del movimiento]])</f>
        <v>2018</v>
      </c>
    </row>
    <row r="3577" spans="2:11" x14ac:dyDescent="0.2">
      <c r="B3577" s="8">
        <v>43176</v>
      </c>
      <c r="C3577" s="6" t="s">
        <v>3562</v>
      </c>
      <c r="D3577" s="6">
        <v>300604</v>
      </c>
      <c r="E3577" s="6" t="s">
        <v>438</v>
      </c>
      <c r="F3577" s="6" t="s">
        <v>21</v>
      </c>
      <c r="G3577" s="6" t="s">
        <v>13</v>
      </c>
      <c r="H3577" s="6" t="s">
        <v>923</v>
      </c>
      <c r="I3577" s="6">
        <v>17</v>
      </c>
      <c r="J3577" s="13" t="str">
        <f>VLOOKUP(MONTH(Tabla7[[#This Row],[Fecha del movimiento]]),Tablas!$O$4:$P$15,2,0)</f>
        <v>Mar</v>
      </c>
      <c r="K3577" s="6">
        <f>YEAR(Tabla7[[#This Row],[Fecha del movimiento]])</f>
        <v>2018</v>
      </c>
    </row>
    <row r="3578" spans="2:11" x14ac:dyDescent="0.2">
      <c r="B3578" s="8">
        <v>43239</v>
      </c>
      <c r="C3578" s="6" t="s">
        <v>4328</v>
      </c>
      <c r="D3578" s="6">
        <v>300861</v>
      </c>
      <c r="E3578" s="6" t="s">
        <v>210</v>
      </c>
      <c r="F3578" s="6" t="s">
        <v>21</v>
      </c>
      <c r="G3578" s="6" t="s">
        <v>11</v>
      </c>
      <c r="H3578" s="6" t="s">
        <v>917</v>
      </c>
      <c r="I3578" s="6">
        <v>-20</v>
      </c>
      <c r="J3578" s="13" t="str">
        <f>VLOOKUP(MONTH(Tabla7[[#This Row],[Fecha del movimiento]]),Tablas!$O$4:$P$15,2,0)</f>
        <v>May</v>
      </c>
      <c r="K3578" s="6">
        <f>YEAR(Tabla7[[#This Row],[Fecha del movimiento]])</f>
        <v>2018</v>
      </c>
    </row>
    <row r="3579" spans="2:11" x14ac:dyDescent="0.2">
      <c r="B3579" s="8">
        <v>43173</v>
      </c>
      <c r="C3579" s="6" t="s">
        <v>4329</v>
      </c>
      <c r="D3579" s="6">
        <v>300285</v>
      </c>
      <c r="E3579" s="6" t="s">
        <v>669</v>
      </c>
      <c r="F3579" s="6" t="s">
        <v>21</v>
      </c>
      <c r="G3579" s="6" t="s">
        <v>13</v>
      </c>
      <c r="H3579" s="6" t="s">
        <v>917</v>
      </c>
      <c r="I3579" s="6">
        <v>-11</v>
      </c>
      <c r="J3579" s="13" t="str">
        <f>VLOOKUP(MONTH(Tabla7[[#This Row],[Fecha del movimiento]]),Tablas!$O$4:$P$15,2,0)</f>
        <v>Mar</v>
      </c>
      <c r="K3579" s="6">
        <f>YEAR(Tabla7[[#This Row],[Fecha del movimiento]])</f>
        <v>2018</v>
      </c>
    </row>
    <row r="3580" spans="2:11" x14ac:dyDescent="0.2">
      <c r="B3580" s="8">
        <v>43290</v>
      </c>
      <c r="C3580" s="6" t="s">
        <v>4330</v>
      </c>
      <c r="D3580" s="6">
        <v>300559</v>
      </c>
      <c r="E3580" s="6" t="s">
        <v>471</v>
      </c>
      <c r="F3580" s="6" t="s">
        <v>21</v>
      </c>
      <c r="G3580" s="6" t="s">
        <v>13</v>
      </c>
      <c r="H3580" s="6" t="s">
        <v>917</v>
      </c>
      <c r="I3580" s="6">
        <v>-6</v>
      </c>
      <c r="J3580" s="13" t="str">
        <f>VLOOKUP(MONTH(Tabla7[[#This Row],[Fecha del movimiento]]),Tablas!$O$4:$P$15,2,0)</f>
        <v>Jul</v>
      </c>
      <c r="K3580" s="6">
        <f>YEAR(Tabla7[[#This Row],[Fecha del movimiento]])</f>
        <v>2018</v>
      </c>
    </row>
    <row r="3581" spans="2:11" x14ac:dyDescent="0.2">
      <c r="B3581" s="8">
        <v>43206</v>
      </c>
      <c r="C3581" s="6" t="s">
        <v>4331</v>
      </c>
      <c r="D3581" s="6">
        <v>300418</v>
      </c>
      <c r="E3581" s="6" t="s">
        <v>584</v>
      </c>
      <c r="F3581" s="6" t="s">
        <v>21</v>
      </c>
      <c r="G3581" s="6" t="s">
        <v>2</v>
      </c>
      <c r="H3581" s="6" t="s">
        <v>917</v>
      </c>
      <c r="I3581" s="6">
        <v>-20</v>
      </c>
      <c r="J3581" s="13" t="str">
        <f>VLOOKUP(MONTH(Tabla7[[#This Row],[Fecha del movimiento]]),Tablas!$O$4:$P$15,2,0)</f>
        <v>Abr</v>
      </c>
      <c r="K3581" s="6">
        <f>YEAR(Tabla7[[#This Row],[Fecha del movimiento]])</f>
        <v>2018</v>
      </c>
    </row>
    <row r="3582" spans="2:11" x14ac:dyDescent="0.2">
      <c r="B3582" s="8">
        <v>43304</v>
      </c>
      <c r="C3582" s="6" t="s">
        <v>4332</v>
      </c>
      <c r="D3582" s="6">
        <v>300284</v>
      </c>
      <c r="E3582" s="6" t="s">
        <v>670</v>
      </c>
      <c r="F3582" s="6" t="s">
        <v>21</v>
      </c>
      <c r="G3582" s="6" t="s">
        <v>13</v>
      </c>
      <c r="H3582" s="6" t="s">
        <v>917</v>
      </c>
      <c r="I3582" s="6">
        <v>-6</v>
      </c>
      <c r="J3582" s="13" t="str">
        <f>VLOOKUP(MONTH(Tabla7[[#This Row],[Fecha del movimiento]]),Tablas!$O$4:$P$15,2,0)</f>
        <v>Jul</v>
      </c>
      <c r="K3582" s="6">
        <f>YEAR(Tabla7[[#This Row],[Fecha del movimiento]])</f>
        <v>2018</v>
      </c>
    </row>
    <row r="3583" spans="2:11" x14ac:dyDescent="0.2">
      <c r="B3583" s="8">
        <v>43331</v>
      </c>
      <c r="C3583" s="6" t="s">
        <v>4333</v>
      </c>
      <c r="D3583" s="6">
        <v>300778</v>
      </c>
      <c r="E3583" s="6" t="s">
        <v>212</v>
      </c>
      <c r="F3583" s="6" t="s">
        <v>21</v>
      </c>
      <c r="G3583" s="6" t="s">
        <v>11</v>
      </c>
      <c r="H3583" s="6" t="s">
        <v>917</v>
      </c>
      <c r="I3583" s="6">
        <v>-18</v>
      </c>
      <c r="J3583" s="13" t="str">
        <f>VLOOKUP(MONTH(Tabla7[[#This Row],[Fecha del movimiento]]),Tablas!$O$4:$P$15,2,0)</f>
        <v>Ago</v>
      </c>
      <c r="K3583" s="6">
        <f>YEAR(Tabla7[[#This Row],[Fecha del movimiento]])</f>
        <v>2018</v>
      </c>
    </row>
    <row r="3584" spans="2:11" x14ac:dyDescent="0.2">
      <c r="B3584" s="8">
        <v>43313</v>
      </c>
      <c r="C3584" s="6" t="s">
        <v>4334</v>
      </c>
      <c r="D3584" s="6">
        <v>300630</v>
      </c>
      <c r="E3584" s="6" t="s">
        <v>414</v>
      </c>
      <c r="F3584" s="6" t="s">
        <v>21</v>
      </c>
      <c r="G3584" s="6" t="s">
        <v>13</v>
      </c>
      <c r="H3584" s="6" t="s">
        <v>917</v>
      </c>
      <c r="I3584" s="6">
        <v>-5</v>
      </c>
      <c r="J3584" s="13" t="str">
        <f>VLOOKUP(MONTH(Tabla7[[#This Row],[Fecha del movimiento]]),Tablas!$O$4:$P$15,2,0)</f>
        <v>Ago</v>
      </c>
      <c r="K3584" s="6">
        <f>YEAR(Tabla7[[#This Row],[Fecha del movimiento]])</f>
        <v>2018</v>
      </c>
    </row>
    <row r="3585" spans="2:11" x14ac:dyDescent="0.2">
      <c r="B3585" s="8">
        <v>43230</v>
      </c>
      <c r="C3585" s="6" t="s">
        <v>4335</v>
      </c>
      <c r="D3585" s="6">
        <v>300011</v>
      </c>
      <c r="E3585" s="6" t="s">
        <v>813</v>
      </c>
      <c r="F3585" s="6" t="s">
        <v>21</v>
      </c>
      <c r="G3585" s="6" t="s">
        <v>6</v>
      </c>
      <c r="H3585" s="6" t="s">
        <v>917</v>
      </c>
      <c r="I3585" s="6">
        <v>-19</v>
      </c>
      <c r="J3585" s="13" t="str">
        <f>VLOOKUP(MONTH(Tabla7[[#This Row],[Fecha del movimiento]]),Tablas!$O$4:$P$15,2,0)</f>
        <v>May</v>
      </c>
      <c r="K3585" s="6">
        <f>YEAR(Tabla7[[#This Row],[Fecha del movimiento]])</f>
        <v>2018</v>
      </c>
    </row>
    <row r="3586" spans="2:11" x14ac:dyDescent="0.2">
      <c r="B3586" s="8">
        <v>43128</v>
      </c>
      <c r="C3586" s="6" t="s">
        <v>4336</v>
      </c>
      <c r="D3586" s="6">
        <v>300753</v>
      </c>
      <c r="E3586" s="6" t="s">
        <v>309</v>
      </c>
      <c r="F3586" s="6" t="s">
        <v>21</v>
      </c>
      <c r="G3586" s="6" t="s">
        <v>2</v>
      </c>
      <c r="H3586" s="6" t="s">
        <v>923</v>
      </c>
      <c r="I3586" s="6">
        <v>10</v>
      </c>
      <c r="J3586" s="13" t="str">
        <f>VLOOKUP(MONTH(Tabla7[[#This Row],[Fecha del movimiento]]),Tablas!$O$4:$P$15,2,0)</f>
        <v>Ene</v>
      </c>
      <c r="K3586" s="6">
        <f>YEAR(Tabla7[[#This Row],[Fecha del movimiento]])</f>
        <v>2018</v>
      </c>
    </row>
    <row r="3587" spans="2:11" x14ac:dyDescent="0.2">
      <c r="B3587" s="8">
        <v>43168</v>
      </c>
      <c r="C3587" s="6" t="s">
        <v>1890</v>
      </c>
      <c r="D3587" s="6">
        <v>300339</v>
      </c>
      <c r="E3587" s="6" t="s">
        <v>579</v>
      </c>
      <c r="F3587" s="6" t="s">
        <v>21</v>
      </c>
      <c r="G3587" s="6" t="s">
        <v>11</v>
      </c>
      <c r="H3587" s="6" t="s">
        <v>917</v>
      </c>
      <c r="I3587" s="6">
        <v>-9</v>
      </c>
      <c r="J3587" s="13" t="str">
        <f>VLOOKUP(MONTH(Tabla7[[#This Row],[Fecha del movimiento]]),Tablas!$O$4:$P$15,2,0)</f>
        <v>Mar</v>
      </c>
      <c r="K3587" s="6">
        <f>YEAR(Tabla7[[#This Row],[Fecha del movimiento]])</f>
        <v>2018</v>
      </c>
    </row>
    <row r="3588" spans="2:11" x14ac:dyDescent="0.2">
      <c r="B3588" s="8">
        <v>43306</v>
      </c>
      <c r="C3588" s="6" t="s">
        <v>4337</v>
      </c>
      <c r="D3588" s="6">
        <v>300756</v>
      </c>
      <c r="E3588" s="6" t="s">
        <v>84</v>
      </c>
      <c r="F3588" s="6" t="s">
        <v>21</v>
      </c>
      <c r="G3588" s="6" t="s">
        <v>2</v>
      </c>
      <c r="H3588" s="6" t="s">
        <v>923</v>
      </c>
      <c r="I3588" s="6">
        <v>19</v>
      </c>
      <c r="J3588" s="13" t="str">
        <f>VLOOKUP(MONTH(Tabla7[[#This Row],[Fecha del movimiento]]),Tablas!$O$4:$P$15,2,0)</f>
        <v>Jul</v>
      </c>
      <c r="K3588" s="6">
        <f>YEAR(Tabla7[[#This Row],[Fecha del movimiento]])</f>
        <v>2018</v>
      </c>
    </row>
    <row r="3589" spans="2:11" x14ac:dyDescent="0.2">
      <c r="B3589" s="8">
        <v>43223</v>
      </c>
      <c r="C3589" s="6" t="s">
        <v>4338</v>
      </c>
      <c r="D3589" s="6">
        <v>300196</v>
      </c>
      <c r="E3589" s="6" t="s">
        <v>731</v>
      </c>
      <c r="F3589" s="6" t="s">
        <v>21</v>
      </c>
      <c r="G3589" s="6" t="s">
        <v>13</v>
      </c>
      <c r="H3589" s="6" t="s">
        <v>917</v>
      </c>
      <c r="I3589" s="6">
        <v>-18</v>
      </c>
      <c r="J3589" s="13" t="str">
        <f>VLOOKUP(MONTH(Tabla7[[#This Row],[Fecha del movimiento]]),Tablas!$O$4:$P$15,2,0)</f>
        <v>May</v>
      </c>
      <c r="K3589" s="6">
        <f>YEAR(Tabla7[[#This Row],[Fecha del movimiento]])</f>
        <v>2018</v>
      </c>
    </row>
    <row r="3590" spans="2:11" x14ac:dyDescent="0.2">
      <c r="B3590" s="8">
        <v>43276</v>
      </c>
      <c r="C3590" s="6" t="s">
        <v>4339</v>
      </c>
      <c r="D3590" s="6">
        <v>301035</v>
      </c>
      <c r="E3590" s="6" t="s">
        <v>44</v>
      </c>
      <c r="F3590" s="6" t="s">
        <v>21</v>
      </c>
      <c r="G3590" s="6" t="s">
        <v>5</v>
      </c>
      <c r="H3590" s="6" t="s">
        <v>917</v>
      </c>
      <c r="I3590" s="6">
        <v>-17</v>
      </c>
      <c r="J3590" s="13" t="str">
        <f>VLOOKUP(MONTH(Tabla7[[#This Row],[Fecha del movimiento]]),Tablas!$O$4:$P$15,2,0)</f>
        <v>Jun</v>
      </c>
      <c r="K3590" s="6">
        <f>YEAR(Tabla7[[#This Row],[Fecha del movimiento]])</f>
        <v>2018</v>
      </c>
    </row>
    <row r="3591" spans="2:11" x14ac:dyDescent="0.2">
      <c r="B3591" s="8">
        <v>43319</v>
      </c>
      <c r="C3591" s="6" t="s">
        <v>4340</v>
      </c>
      <c r="D3591" s="6">
        <v>300937</v>
      </c>
      <c r="E3591" s="6" t="s">
        <v>137</v>
      </c>
      <c r="F3591" s="6" t="s">
        <v>21</v>
      </c>
      <c r="G3591" s="6" t="s">
        <v>6</v>
      </c>
      <c r="H3591" s="6" t="s">
        <v>917</v>
      </c>
      <c r="I3591" s="6">
        <v>-13</v>
      </c>
      <c r="J3591" s="13" t="str">
        <f>VLOOKUP(MONTH(Tabla7[[#This Row],[Fecha del movimiento]]),Tablas!$O$4:$P$15,2,0)</f>
        <v>Ago</v>
      </c>
      <c r="K3591" s="6">
        <f>YEAR(Tabla7[[#This Row],[Fecha del movimiento]])</f>
        <v>2018</v>
      </c>
    </row>
    <row r="3592" spans="2:11" x14ac:dyDescent="0.2">
      <c r="B3592" s="8">
        <v>43263</v>
      </c>
      <c r="C3592" s="6" t="s">
        <v>4341</v>
      </c>
      <c r="D3592" s="6">
        <v>300849</v>
      </c>
      <c r="E3592" s="6" t="s">
        <v>221</v>
      </c>
      <c r="F3592" s="6" t="s">
        <v>21</v>
      </c>
      <c r="G3592" s="6" t="s">
        <v>4</v>
      </c>
      <c r="H3592" s="6" t="s">
        <v>917</v>
      </c>
      <c r="I3592" s="6">
        <v>-11</v>
      </c>
      <c r="J3592" s="13" t="str">
        <f>VLOOKUP(MONTH(Tabla7[[#This Row],[Fecha del movimiento]]),Tablas!$O$4:$P$15,2,0)</f>
        <v>Jun</v>
      </c>
      <c r="K3592" s="6">
        <f>YEAR(Tabla7[[#This Row],[Fecha del movimiento]])</f>
        <v>2018</v>
      </c>
    </row>
    <row r="3593" spans="2:11" x14ac:dyDescent="0.2">
      <c r="B3593" s="8">
        <v>43303</v>
      </c>
      <c r="C3593" s="6" t="s">
        <v>3593</v>
      </c>
      <c r="D3593" s="6">
        <v>300367</v>
      </c>
      <c r="E3593" s="6" t="s">
        <v>98</v>
      </c>
      <c r="F3593" s="6" t="s">
        <v>21</v>
      </c>
      <c r="G3593" s="6" t="s">
        <v>10</v>
      </c>
      <c r="H3593" s="6" t="s">
        <v>917</v>
      </c>
      <c r="I3593" s="6">
        <v>-20</v>
      </c>
      <c r="J3593" s="13" t="str">
        <f>VLOOKUP(MONTH(Tabla7[[#This Row],[Fecha del movimiento]]),Tablas!$O$4:$P$15,2,0)</f>
        <v>Jul</v>
      </c>
      <c r="K3593" s="6">
        <f>YEAR(Tabla7[[#This Row],[Fecha del movimiento]])</f>
        <v>2018</v>
      </c>
    </row>
    <row r="3594" spans="2:11" x14ac:dyDescent="0.2">
      <c r="B3594" s="8">
        <v>43234</v>
      </c>
      <c r="C3594" s="6" t="s">
        <v>4342</v>
      </c>
      <c r="D3594" s="6">
        <v>300737</v>
      </c>
      <c r="E3594" s="6" t="s">
        <v>322</v>
      </c>
      <c r="F3594" s="6" t="s">
        <v>21</v>
      </c>
      <c r="G3594" s="6" t="s">
        <v>2</v>
      </c>
      <c r="H3594" s="6" t="s">
        <v>917</v>
      </c>
      <c r="I3594" s="6">
        <v>-5</v>
      </c>
      <c r="J3594" s="13" t="str">
        <f>VLOOKUP(MONTH(Tabla7[[#This Row],[Fecha del movimiento]]),Tablas!$O$4:$P$15,2,0)</f>
        <v>May</v>
      </c>
      <c r="K3594" s="6">
        <f>YEAR(Tabla7[[#This Row],[Fecha del movimiento]])</f>
        <v>2018</v>
      </c>
    </row>
    <row r="3595" spans="2:11" x14ac:dyDescent="0.2">
      <c r="B3595" s="8">
        <v>43228</v>
      </c>
      <c r="C3595" s="6" t="s">
        <v>4343</v>
      </c>
      <c r="D3595" s="6">
        <v>300108</v>
      </c>
      <c r="E3595" s="6" t="s">
        <v>502</v>
      </c>
      <c r="F3595" s="6" t="s">
        <v>21</v>
      </c>
      <c r="G3595" s="6" t="s">
        <v>4</v>
      </c>
      <c r="H3595" s="6" t="s">
        <v>923</v>
      </c>
      <c r="I3595" s="6">
        <v>17</v>
      </c>
      <c r="J3595" s="13" t="str">
        <f>VLOOKUP(MONTH(Tabla7[[#This Row],[Fecha del movimiento]]),Tablas!$O$4:$P$15,2,0)</f>
        <v>May</v>
      </c>
      <c r="K3595" s="6">
        <f>YEAR(Tabla7[[#This Row],[Fecha del movimiento]])</f>
        <v>2018</v>
      </c>
    </row>
    <row r="3596" spans="2:11" x14ac:dyDescent="0.2">
      <c r="B3596" s="8">
        <v>43182</v>
      </c>
      <c r="C3596" s="6" t="s">
        <v>4344</v>
      </c>
      <c r="D3596" s="6">
        <v>300582</v>
      </c>
      <c r="E3596" s="6" t="s">
        <v>455</v>
      </c>
      <c r="F3596" s="6" t="s">
        <v>21</v>
      </c>
      <c r="G3596" s="6" t="s">
        <v>13</v>
      </c>
      <c r="H3596" s="6" t="s">
        <v>923</v>
      </c>
      <c r="I3596" s="6">
        <v>13</v>
      </c>
      <c r="J3596" s="13" t="str">
        <f>VLOOKUP(MONTH(Tabla7[[#This Row],[Fecha del movimiento]]),Tablas!$O$4:$P$15,2,0)</f>
        <v>Mar</v>
      </c>
      <c r="K3596" s="6">
        <f>YEAR(Tabla7[[#This Row],[Fecha del movimiento]])</f>
        <v>2018</v>
      </c>
    </row>
    <row r="3597" spans="2:11" x14ac:dyDescent="0.2">
      <c r="B3597" s="8">
        <v>43254</v>
      </c>
      <c r="C3597" s="6" t="s">
        <v>4345</v>
      </c>
      <c r="D3597" s="6">
        <v>300795</v>
      </c>
      <c r="E3597" s="6" t="s">
        <v>271</v>
      </c>
      <c r="F3597" s="6" t="s">
        <v>21</v>
      </c>
      <c r="G3597" s="6" t="s">
        <v>7</v>
      </c>
      <c r="H3597" s="6" t="s">
        <v>917</v>
      </c>
      <c r="I3597" s="6">
        <v>-20</v>
      </c>
      <c r="J3597" s="13" t="str">
        <f>VLOOKUP(MONTH(Tabla7[[#This Row],[Fecha del movimiento]]),Tablas!$O$4:$P$15,2,0)</f>
        <v>Jun</v>
      </c>
      <c r="K3597" s="6">
        <f>YEAR(Tabla7[[#This Row],[Fecha del movimiento]])</f>
        <v>2018</v>
      </c>
    </row>
    <row r="3598" spans="2:11" x14ac:dyDescent="0.2">
      <c r="B3598" s="8">
        <v>43170</v>
      </c>
      <c r="C3598" s="6" t="s">
        <v>4346</v>
      </c>
      <c r="D3598" s="6">
        <v>300398</v>
      </c>
      <c r="E3598" s="6" t="s">
        <v>596</v>
      </c>
      <c r="F3598" s="6" t="s">
        <v>21</v>
      </c>
      <c r="G3598" s="6" t="s">
        <v>13</v>
      </c>
      <c r="H3598" s="6" t="s">
        <v>923</v>
      </c>
      <c r="I3598" s="6">
        <v>11</v>
      </c>
      <c r="J3598" s="13" t="str">
        <f>VLOOKUP(MONTH(Tabla7[[#This Row],[Fecha del movimiento]]),Tablas!$O$4:$P$15,2,0)</f>
        <v>Mar</v>
      </c>
      <c r="K3598" s="6">
        <f>YEAR(Tabla7[[#This Row],[Fecha del movimiento]])</f>
        <v>2018</v>
      </c>
    </row>
    <row r="3599" spans="2:11" x14ac:dyDescent="0.2">
      <c r="B3599" s="8">
        <v>43294</v>
      </c>
      <c r="C3599" s="6" t="s">
        <v>4347</v>
      </c>
      <c r="D3599" s="6">
        <v>300423</v>
      </c>
      <c r="E3599" s="6" t="s">
        <v>580</v>
      </c>
      <c r="F3599" s="6" t="s">
        <v>21</v>
      </c>
      <c r="G3599" s="6" t="s">
        <v>2</v>
      </c>
      <c r="H3599" s="6" t="s">
        <v>917</v>
      </c>
      <c r="I3599" s="6">
        <v>-9</v>
      </c>
      <c r="J3599" s="13" t="str">
        <f>VLOOKUP(MONTH(Tabla7[[#This Row],[Fecha del movimiento]]),Tablas!$O$4:$P$15,2,0)</f>
        <v>Jul</v>
      </c>
      <c r="K3599" s="6">
        <f>YEAR(Tabla7[[#This Row],[Fecha del movimiento]])</f>
        <v>2018</v>
      </c>
    </row>
    <row r="3600" spans="2:11" x14ac:dyDescent="0.2">
      <c r="B3600" s="8">
        <v>43248</v>
      </c>
      <c r="C3600" s="6" t="s">
        <v>4348</v>
      </c>
      <c r="D3600" s="6">
        <v>300165</v>
      </c>
      <c r="E3600" s="6" t="s">
        <v>322</v>
      </c>
      <c r="F3600" s="6" t="s">
        <v>21</v>
      </c>
      <c r="G3600" s="6" t="s">
        <v>2</v>
      </c>
      <c r="H3600" s="6" t="s">
        <v>923</v>
      </c>
      <c r="I3600" s="6">
        <v>17</v>
      </c>
      <c r="J3600" s="13" t="str">
        <f>VLOOKUP(MONTH(Tabla7[[#This Row],[Fecha del movimiento]]),Tablas!$O$4:$P$15,2,0)</f>
        <v>May</v>
      </c>
      <c r="K3600" s="6">
        <f>YEAR(Tabla7[[#This Row],[Fecha del movimiento]])</f>
        <v>2018</v>
      </c>
    </row>
    <row r="3601" spans="2:11" x14ac:dyDescent="0.2">
      <c r="B3601" s="8">
        <v>43342</v>
      </c>
      <c r="C3601" s="6" t="s">
        <v>4349</v>
      </c>
      <c r="D3601" s="6">
        <v>300310</v>
      </c>
      <c r="E3601" s="6" t="s">
        <v>657</v>
      </c>
      <c r="F3601" s="6" t="s">
        <v>21</v>
      </c>
      <c r="G3601" s="6" t="s">
        <v>13</v>
      </c>
      <c r="H3601" s="6" t="s">
        <v>917</v>
      </c>
      <c r="I3601" s="6">
        <v>-16</v>
      </c>
      <c r="J3601" s="13" t="str">
        <f>VLOOKUP(MONTH(Tabla7[[#This Row],[Fecha del movimiento]]),Tablas!$O$4:$P$15,2,0)</f>
        <v>Ago</v>
      </c>
      <c r="K3601" s="6">
        <f>YEAR(Tabla7[[#This Row],[Fecha del movimiento]])</f>
        <v>2018</v>
      </c>
    </row>
    <row r="3602" spans="2:11" x14ac:dyDescent="0.2">
      <c r="B3602" s="8">
        <v>43149</v>
      </c>
      <c r="C3602" s="6" t="s">
        <v>4350</v>
      </c>
      <c r="D3602" s="6">
        <v>300558</v>
      </c>
      <c r="E3602" s="6" t="s">
        <v>472</v>
      </c>
      <c r="F3602" s="6" t="s">
        <v>21</v>
      </c>
      <c r="G3602" s="6" t="s">
        <v>7</v>
      </c>
      <c r="H3602" s="6" t="s">
        <v>917</v>
      </c>
      <c r="I3602" s="6">
        <v>-14</v>
      </c>
      <c r="J3602" s="13" t="str">
        <f>VLOOKUP(MONTH(Tabla7[[#This Row],[Fecha del movimiento]]),Tablas!$O$4:$P$15,2,0)</f>
        <v>Feb</v>
      </c>
      <c r="K3602" s="6">
        <f>YEAR(Tabla7[[#This Row],[Fecha del movimiento]])</f>
        <v>2018</v>
      </c>
    </row>
    <row r="3603" spans="2:11" x14ac:dyDescent="0.2">
      <c r="B3603" s="8">
        <v>43109</v>
      </c>
      <c r="C3603" s="6" t="s">
        <v>4351</v>
      </c>
      <c r="D3603" s="6">
        <v>300650</v>
      </c>
      <c r="E3603" s="6" t="s">
        <v>395</v>
      </c>
      <c r="F3603" s="6" t="s">
        <v>21</v>
      </c>
      <c r="G3603" s="6" t="s">
        <v>13</v>
      </c>
      <c r="H3603" s="6" t="s">
        <v>917</v>
      </c>
      <c r="I3603" s="6">
        <v>-16</v>
      </c>
      <c r="J3603" s="13" t="str">
        <f>VLOOKUP(MONTH(Tabla7[[#This Row],[Fecha del movimiento]]),Tablas!$O$4:$P$15,2,0)</f>
        <v>Ene</v>
      </c>
      <c r="K3603" s="6">
        <f>YEAR(Tabla7[[#This Row],[Fecha del movimiento]])</f>
        <v>2018</v>
      </c>
    </row>
    <row r="3604" spans="2:11" x14ac:dyDescent="0.2">
      <c r="B3604" s="8">
        <v>43177</v>
      </c>
      <c r="C3604" s="6" t="s">
        <v>4352</v>
      </c>
      <c r="D3604" s="6">
        <v>300195</v>
      </c>
      <c r="E3604" s="6" t="s">
        <v>732</v>
      </c>
      <c r="F3604" s="6" t="s">
        <v>21</v>
      </c>
      <c r="G3604" s="6" t="s">
        <v>7</v>
      </c>
      <c r="H3604" s="6" t="s">
        <v>923</v>
      </c>
      <c r="I3604" s="6">
        <v>16</v>
      </c>
      <c r="J3604" s="13" t="str">
        <f>VLOOKUP(MONTH(Tabla7[[#This Row],[Fecha del movimiento]]),Tablas!$O$4:$P$15,2,0)</f>
        <v>Mar</v>
      </c>
      <c r="K3604" s="6">
        <f>YEAR(Tabla7[[#This Row],[Fecha del movimiento]])</f>
        <v>2018</v>
      </c>
    </row>
    <row r="3605" spans="2:11" x14ac:dyDescent="0.2">
      <c r="B3605" s="8">
        <v>43193</v>
      </c>
      <c r="C3605" s="6" t="s">
        <v>4353</v>
      </c>
      <c r="D3605" s="6">
        <v>300945</v>
      </c>
      <c r="E3605" s="6" t="s">
        <v>130</v>
      </c>
      <c r="F3605" s="6" t="s">
        <v>21</v>
      </c>
      <c r="G3605" s="6" t="s">
        <v>2</v>
      </c>
      <c r="H3605" s="6" t="s">
        <v>923</v>
      </c>
      <c r="I3605" s="6">
        <v>12</v>
      </c>
      <c r="J3605" s="13" t="str">
        <f>VLOOKUP(MONTH(Tabla7[[#This Row],[Fecha del movimiento]]),Tablas!$O$4:$P$15,2,0)</f>
        <v>Abr</v>
      </c>
      <c r="K3605" s="6">
        <f>YEAR(Tabla7[[#This Row],[Fecha del movimiento]])</f>
        <v>2018</v>
      </c>
    </row>
    <row r="3606" spans="2:11" x14ac:dyDescent="0.2">
      <c r="B3606" s="8">
        <v>43227</v>
      </c>
      <c r="C3606" s="6" t="s">
        <v>4354</v>
      </c>
      <c r="D3606" s="6">
        <v>300485</v>
      </c>
      <c r="E3606" s="6" t="s">
        <v>535</v>
      </c>
      <c r="F3606" s="6" t="s">
        <v>21</v>
      </c>
      <c r="G3606" s="6" t="s">
        <v>2</v>
      </c>
      <c r="H3606" s="6" t="s">
        <v>923</v>
      </c>
      <c r="I3606" s="6">
        <v>19</v>
      </c>
      <c r="J3606" s="13" t="str">
        <f>VLOOKUP(MONTH(Tabla7[[#This Row],[Fecha del movimiento]]),Tablas!$O$4:$P$15,2,0)</f>
        <v>May</v>
      </c>
      <c r="K3606" s="6">
        <f>YEAR(Tabla7[[#This Row],[Fecha del movimiento]])</f>
        <v>2018</v>
      </c>
    </row>
    <row r="3607" spans="2:11" x14ac:dyDescent="0.2">
      <c r="B3607" s="8">
        <v>43223</v>
      </c>
      <c r="C3607" s="6" t="s">
        <v>4355</v>
      </c>
      <c r="D3607" s="6">
        <v>301029</v>
      </c>
      <c r="E3607" s="6" t="s">
        <v>49</v>
      </c>
      <c r="F3607" s="6" t="s">
        <v>21</v>
      </c>
      <c r="G3607" s="6" t="s">
        <v>2</v>
      </c>
      <c r="H3607" s="6" t="s">
        <v>923</v>
      </c>
      <c r="I3607" s="6">
        <v>18</v>
      </c>
      <c r="J3607" s="13" t="str">
        <f>VLOOKUP(MONTH(Tabla7[[#This Row],[Fecha del movimiento]]),Tablas!$O$4:$P$15,2,0)</f>
        <v>May</v>
      </c>
      <c r="K3607" s="6">
        <f>YEAR(Tabla7[[#This Row],[Fecha del movimiento]])</f>
        <v>2018</v>
      </c>
    </row>
    <row r="3608" spans="2:11" x14ac:dyDescent="0.2">
      <c r="B3608" s="8">
        <v>43174</v>
      </c>
      <c r="C3608" s="6" t="s">
        <v>4356</v>
      </c>
      <c r="D3608" s="6">
        <v>300031</v>
      </c>
      <c r="E3608" s="6" t="s">
        <v>589</v>
      </c>
      <c r="F3608" s="6" t="s">
        <v>21</v>
      </c>
      <c r="G3608" s="6" t="s">
        <v>2</v>
      </c>
      <c r="H3608" s="6" t="s">
        <v>923</v>
      </c>
      <c r="I3608" s="6">
        <v>11</v>
      </c>
      <c r="J3608" s="13" t="str">
        <f>VLOOKUP(MONTH(Tabla7[[#This Row],[Fecha del movimiento]]),Tablas!$O$4:$P$15,2,0)</f>
        <v>Mar</v>
      </c>
      <c r="K3608" s="6">
        <f>YEAR(Tabla7[[#This Row],[Fecha del movimiento]])</f>
        <v>2018</v>
      </c>
    </row>
    <row r="3609" spans="2:11" x14ac:dyDescent="0.2">
      <c r="B3609" s="8">
        <v>43276</v>
      </c>
      <c r="C3609" s="6" t="s">
        <v>3553</v>
      </c>
      <c r="D3609" s="6">
        <v>300213</v>
      </c>
      <c r="E3609" s="6" t="s">
        <v>720</v>
      </c>
      <c r="F3609" s="6" t="s">
        <v>21</v>
      </c>
      <c r="G3609" s="6" t="s">
        <v>13</v>
      </c>
      <c r="H3609" s="6" t="s">
        <v>917</v>
      </c>
      <c r="I3609" s="6">
        <v>-18</v>
      </c>
      <c r="J3609" s="13" t="str">
        <f>VLOOKUP(MONTH(Tabla7[[#This Row],[Fecha del movimiento]]),Tablas!$O$4:$P$15,2,0)</f>
        <v>Jun</v>
      </c>
      <c r="K3609" s="6">
        <f>YEAR(Tabla7[[#This Row],[Fecha del movimiento]])</f>
        <v>2018</v>
      </c>
    </row>
    <row r="3610" spans="2:11" x14ac:dyDescent="0.2">
      <c r="B3610" s="8">
        <v>43333</v>
      </c>
      <c r="C3610" s="6" t="s">
        <v>4357</v>
      </c>
      <c r="D3610" s="6">
        <v>300179</v>
      </c>
      <c r="E3610" s="6" t="s">
        <v>742</v>
      </c>
      <c r="F3610" s="6" t="s">
        <v>21</v>
      </c>
      <c r="G3610" s="6" t="s">
        <v>2</v>
      </c>
      <c r="H3610" s="6" t="s">
        <v>917</v>
      </c>
      <c r="I3610" s="6">
        <v>-11</v>
      </c>
      <c r="J3610" s="13" t="str">
        <f>VLOOKUP(MONTH(Tabla7[[#This Row],[Fecha del movimiento]]),Tablas!$O$4:$P$15,2,0)</f>
        <v>Ago</v>
      </c>
      <c r="K3610" s="6">
        <f>YEAR(Tabla7[[#This Row],[Fecha del movimiento]])</f>
        <v>2018</v>
      </c>
    </row>
    <row r="3611" spans="2:11" x14ac:dyDescent="0.2">
      <c r="B3611" s="8">
        <v>43183</v>
      </c>
      <c r="C3611" s="6" t="s">
        <v>4358</v>
      </c>
      <c r="D3611" s="6">
        <v>300739</v>
      </c>
      <c r="E3611" s="6" t="s">
        <v>320</v>
      </c>
      <c r="F3611" s="6" t="s">
        <v>21</v>
      </c>
      <c r="G3611" s="6" t="s">
        <v>2</v>
      </c>
      <c r="H3611" s="6" t="s">
        <v>917</v>
      </c>
      <c r="I3611" s="6">
        <v>-12</v>
      </c>
      <c r="J3611" s="13" t="str">
        <f>VLOOKUP(MONTH(Tabla7[[#This Row],[Fecha del movimiento]]),Tablas!$O$4:$P$15,2,0)</f>
        <v>Mar</v>
      </c>
      <c r="K3611" s="6">
        <f>YEAR(Tabla7[[#This Row],[Fecha del movimiento]])</f>
        <v>2018</v>
      </c>
    </row>
    <row r="3612" spans="2:11" x14ac:dyDescent="0.2">
      <c r="B3612" s="8">
        <v>43228</v>
      </c>
      <c r="C3612" s="6" t="s">
        <v>4359</v>
      </c>
      <c r="D3612" s="6">
        <v>300819</v>
      </c>
      <c r="E3612" s="6" t="s">
        <v>250</v>
      </c>
      <c r="F3612" s="6" t="s">
        <v>21</v>
      </c>
      <c r="G3612" s="6" t="s">
        <v>9</v>
      </c>
      <c r="H3612" s="6" t="s">
        <v>923</v>
      </c>
      <c r="I3612" s="6">
        <v>19</v>
      </c>
      <c r="J3612" s="13" t="str">
        <f>VLOOKUP(MONTH(Tabla7[[#This Row],[Fecha del movimiento]]),Tablas!$O$4:$P$15,2,0)</f>
        <v>May</v>
      </c>
      <c r="K3612" s="6">
        <f>YEAR(Tabla7[[#This Row],[Fecha del movimiento]])</f>
        <v>2018</v>
      </c>
    </row>
    <row r="3613" spans="2:11" x14ac:dyDescent="0.2">
      <c r="B3613" s="8">
        <v>43166</v>
      </c>
      <c r="C3613" s="6" t="s">
        <v>4360</v>
      </c>
      <c r="D3613" s="6">
        <v>300494</v>
      </c>
      <c r="E3613" s="6" t="s">
        <v>528</v>
      </c>
      <c r="F3613" s="6" t="s">
        <v>21</v>
      </c>
      <c r="G3613" s="6" t="s">
        <v>7</v>
      </c>
      <c r="H3613" s="6" t="s">
        <v>917</v>
      </c>
      <c r="I3613" s="6">
        <v>-8</v>
      </c>
      <c r="J3613" s="13" t="str">
        <f>VLOOKUP(MONTH(Tabla7[[#This Row],[Fecha del movimiento]]),Tablas!$O$4:$P$15,2,0)</f>
        <v>Mar</v>
      </c>
      <c r="K3613" s="6">
        <f>YEAR(Tabla7[[#This Row],[Fecha del movimiento]])</f>
        <v>2018</v>
      </c>
    </row>
    <row r="3614" spans="2:11" x14ac:dyDescent="0.2">
      <c r="B3614" s="8">
        <v>43267</v>
      </c>
      <c r="C3614" s="6" t="s">
        <v>4361</v>
      </c>
      <c r="D3614" s="6">
        <v>300126</v>
      </c>
      <c r="E3614" s="6" t="s">
        <v>62</v>
      </c>
      <c r="F3614" s="6" t="s">
        <v>21</v>
      </c>
      <c r="G3614" s="6" t="s">
        <v>3</v>
      </c>
      <c r="H3614" s="6" t="s">
        <v>917</v>
      </c>
      <c r="I3614" s="6">
        <v>-18</v>
      </c>
      <c r="J3614" s="13" t="str">
        <f>VLOOKUP(MONTH(Tabla7[[#This Row],[Fecha del movimiento]]),Tablas!$O$4:$P$15,2,0)</f>
        <v>Jun</v>
      </c>
      <c r="K3614" s="6">
        <f>YEAR(Tabla7[[#This Row],[Fecha del movimiento]])</f>
        <v>2018</v>
      </c>
    </row>
    <row r="3615" spans="2:11" x14ac:dyDescent="0.2">
      <c r="B3615" s="8">
        <v>43231</v>
      </c>
      <c r="C3615" s="6" t="s">
        <v>4362</v>
      </c>
      <c r="D3615" s="6">
        <v>300239</v>
      </c>
      <c r="E3615" s="6" t="s">
        <v>702</v>
      </c>
      <c r="F3615" s="6" t="s">
        <v>21</v>
      </c>
      <c r="G3615" s="6" t="s">
        <v>1</v>
      </c>
      <c r="H3615" s="6" t="s">
        <v>917</v>
      </c>
      <c r="I3615" s="6">
        <v>-16</v>
      </c>
      <c r="J3615" s="13" t="str">
        <f>VLOOKUP(MONTH(Tabla7[[#This Row],[Fecha del movimiento]]),Tablas!$O$4:$P$15,2,0)</f>
        <v>May</v>
      </c>
      <c r="K3615" s="6">
        <f>YEAR(Tabla7[[#This Row],[Fecha del movimiento]])</f>
        <v>2018</v>
      </c>
    </row>
    <row r="3616" spans="2:11" x14ac:dyDescent="0.2">
      <c r="B3616" s="8">
        <v>43130</v>
      </c>
      <c r="C3616" s="6" t="s">
        <v>4363</v>
      </c>
      <c r="D3616" s="6">
        <v>300099</v>
      </c>
      <c r="E3616" s="6" t="s">
        <v>657</v>
      </c>
      <c r="F3616" s="6" t="s">
        <v>21</v>
      </c>
      <c r="G3616" s="6" t="s">
        <v>13</v>
      </c>
      <c r="H3616" s="6" t="s">
        <v>923</v>
      </c>
      <c r="I3616" s="6">
        <v>16</v>
      </c>
      <c r="J3616" s="13" t="str">
        <f>VLOOKUP(MONTH(Tabla7[[#This Row],[Fecha del movimiento]]),Tablas!$O$4:$P$15,2,0)</f>
        <v>Ene</v>
      </c>
      <c r="K3616" s="6">
        <f>YEAR(Tabla7[[#This Row],[Fecha del movimiento]])</f>
        <v>2018</v>
      </c>
    </row>
    <row r="3617" spans="2:11" x14ac:dyDescent="0.2">
      <c r="B3617" s="8">
        <v>43271</v>
      </c>
      <c r="C3617" s="6" t="s">
        <v>4364</v>
      </c>
      <c r="D3617" s="6">
        <v>300884</v>
      </c>
      <c r="E3617" s="6" t="s">
        <v>188</v>
      </c>
      <c r="F3617" s="6" t="s">
        <v>21</v>
      </c>
      <c r="G3617" s="6" t="s">
        <v>11</v>
      </c>
      <c r="H3617" s="6" t="s">
        <v>923</v>
      </c>
      <c r="I3617" s="6">
        <v>16</v>
      </c>
      <c r="J3617" s="13" t="str">
        <f>VLOOKUP(MONTH(Tabla7[[#This Row],[Fecha del movimiento]]),Tablas!$O$4:$P$15,2,0)</f>
        <v>Jun</v>
      </c>
      <c r="K3617" s="6">
        <f>YEAR(Tabla7[[#This Row],[Fecha del movimiento]])</f>
        <v>2018</v>
      </c>
    </row>
    <row r="3618" spans="2:11" x14ac:dyDescent="0.2">
      <c r="B3618" s="8">
        <v>43341</v>
      </c>
      <c r="C3618" s="6" t="s">
        <v>4365</v>
      </c>
      <c r="D3618" s="6">
        <v>300975</v>
      </c>
      <c r="E3618" s="6" t="s">
        <v>100</v>
      </c>
      <c r="F3618" s="6" t="s">
        <v>21</v>
      </c>
      <c r="G3618" s="6" t="s">
        <v>13</v>
      </c>
      <c r="H3618" s="6" t="s">
        <v>917</v>
      </c>
      <c r="I3618" s="6">
        <v>-13</v>
      </c>
      <c r="J3618" s="13" t="str">
        <f>VLOOKUP(MONTH(Tabla7[[#This Row],[Fecha del movimiento]]),Tablas!$O$4:$P$15,2,0)</f>
        <v>Ago</v>
      </c>
      <c r="K3618" s="6">
        <f>YEAR(Tabla7[[#This Row],[Fecha del movimiento]])</f>
        <v>2018</v>
      </c>
    </row>
    <row r="3619" spans="2:11" x14ac:dyDescent="0.2">
      <c r="B3619" s="8">
        <v>43247</v>
      </c>
      <c r="C3619" s="6" t="s">
        <v>4366</v>
      </c>
      <c r="D3619" s="6">
        <v>300634</v>
      </c>
      <c r="E3619" s="6" t="s">
        <v>410</v>
      </c>
      <c r="F3619" s="6" t="s">
        <v>21</v>
      </c>
      <c r="G3619" s="6" t="s">
        <v>13</v>
      </c>
      <c r="H3619" s="6" t="s">
        <v>917</v>
      </c>
      <c r="I3619" s="6">
        <v>-7</v>
      </c>
      <c r="J3619" s="13" t="str">
        <f>VLOOKUP(MONTH(Tabla7[[#This Row],[Fecha del movimiento]]),Tablas!$O$4:$P$15,2,0)</f>
        <v>May</v>
      </c>
      <c r="K3619" s="6">
        <f>YEAR(Tabla7[[#This Row],[Fecha del movimiento]])</f>
        <v>2018</v>
      </c>
    </row>
    <row r="3620" spans="2:11" x14ac:dyDescent="0.2">
      <c r="B3620" s="8">
        <v>43236</v>
      </c>
      <c r="C3620" s="6" t="s">
        <v>4367</v>
      </c>
      <c r="D3620" s="6">
        <v>300006</v>
      </c>
      <c r="E3620" s="6" t="s">
        <v>781</v>
      </c>
      <c r="F3620" s="6" t="s">
        <v>21</v>
      </c>
      <c r="G3620" s="6" t="s">
        <v>9</v>
      </c>
      <c r="H3620" s="6" t="s">
        <v>923</v>
      </c>
      <c r="I3620" s="6">
        <v>11</v>
      </c>
      <c r="J3620" s="13" t="str">
        <f>VLOOKUP(MONTH(Tabla7[[#This Row],[Fecha del movimiento]]),Tablas!$O$4:$P$15,2,0)</f>
        <v>May</v>
      </c>
      <c r="K3620" s="6">
        <f>YEAR(Tabla7[[#This Row],[Fecha del movimiento]])</f>
        <v>2018</v>
      </c>
    </row>
    <row r="3621" spans="2:11" x14ac:dyDescent="0.2">
      <c r="B3621" s="8">
        <v>43137</v>
      </c>
      <c r="C3621" s="6" t="s">
        <v>4368</v>
      </c>
      <c r="D3621" s="6">
        <v>300770</v>
      </c>
      <c r="E3621" s="6" t="s">
        <v>294</v>
      </c>
      <c r="F3621" s="6" t="s">
        <v>21</v>
      </c>
      <c r="G3621" s="6" t="s">
        <v>11</v>
      </c>
      <c r="H3621" s="6" t="s">
        <v>917</v>
      </c>
      <c r="I3621" s="6">
        <v>-9</v>
      </c>
      <c r="J3621" s="13" t="str">
        <f>VLOOKUP(MONTH(Tabla7[[#This Row],[Fecha del movimiento]]),Tablas!$O$4:$P$15,2,0)</f>
        <v>Feb</v>
      </c>
      <c r="K3621" s="6">
        <f>YEAR(Tabla7[[#This Row],[Fecha del movimiento]])</f>
        <v>2018</v>
      </c>
    </row>
    <row r="3622" spans="2:11" x14ac:dyDescent="0.2">
      <c r="B3622" s="8">
        <v>43235</v>
      </c>
      <c r="C3622" s="6" t="s">
        <v>4369</v>
      </c>
      <c r="D3622" s="6">
        <v>300738</v>
      </c>
      <c r="E3622" s="6" t="s">
        <v>321</v>
      </c>
      <c r="F3622" s="6" t="s">
        <v>21</v>
      </c>
      <c r="G3622" s="6" t="s">
        <v>2</v>
      </c>
      <c r="H3622" s="6" t="s">
        <v>917</v>
      </c>
      <c r="I3622" s="6">
        <v>-17</v>
      </c>
      <c r="J3622" s="13" t="str">
        <f>VLOOKUP(MONTH(Tabla7[[#This Row],[Fecha del movimiento]]),Tablas!$O$4:$P$15,2,0)</f>
        <v>May</v>
      </c>
      <c r="K3622" s="6">
        <f>YEAR(Tabla7[[#This Row],[Fecha del movimiento]])</f>
        <v>2018</v>
      </c>
    </row>
    <row r="3623" spans="2:11" x14ac:dyDescent="0.2">
      <c r="B3623" s="8">
        <v>43272</v>
      </c>
      <c r="C3623" s="6" t="s">
        <v>4370</v>
      </c>
      <c r="D3623" s="6">
        <v>300283</v>
      </c>
      <c r="E3623" s="6" t="s">
        <v>671</v>
      </c>
      <c r="F3623" s="6" t="s">
        <v>21</v>
      </c>
      <c r="G3623" s="6" t="s">
        <v>7</v>
      </c>
      <c r="H3623" s="6" t="s">
        <v>917</v>
      </c>
      <c r="I3623" s="6">
        <v>-19</v>
      </c>
      <c r="J3623" s="13" t="str">
        <f>VLOOKUP(MONTH(Tabla7[[#This Row],[Fecha del movimiento]]),Tablas!$O$4:$P$15,2,0)</f>
        <v>Jun</v>
      </c>
      <c r="K3623" s="6">
        <f>YEAR(Tabla7[[#This Row],[Fecha del movimiento]])</f>
        <v>2018</v>
      </c>
    </row>
    <row r="3624" spans="2:11" x14ac:dyDescent="0.2">
      <c r="B3624" s="8">
        <v>43332</v>
      </c>
      <c r="C3624" s="6" t="s">
        <v>4371</v>
      </c>
      <c r="D3624" s="6">
        <v>300630</v>
      </c>
      <c r="E3624" s="6" t="s">
        <v>414</v>
      </c>
      <c r="F3624" s="6" t="s">
        <v>21</v>
      </c>
      <c r="G3624" s="6" t="s">
        <v>13</v>
      </c>
      <c r="H3624" s="6" t="s">
        <v>917</v>
      </c>
      <c r="I3624" s="6">
        <v>-6</v>
      </c>
      <c r="J3624" s="13" t="str">
        <f>VLOOKUP(MONTH(Tabla7[[#This Row],[Fecha del movimiento]]),Tablas!$O$4:$P$15,2,0)</f>
        <v>Ago</v>
      </c>
      <c r="K3624" s="6">
        <f>YEAR(Tabla7[[#This Row],[Fecha del movimiento]])</f>
        <v>2018</v>
      </c>
    </row>
    <row r="3625" spans="2:11" x14ac:dyDescent="0.2">
      <c r="B3625" s="8">
        <v>43238</v>
      </c>
      <c r="C3625" s="6" t="s">
        <v>4372</v>
      </c>
      <c r="D3625" s="6">
        <v>300904</v>
      </c>
      <c r="E3625" s="6" t="s">
        <v>168</v>
      </c>
      <c r="F3625" s="6" t="s">
        <v>21</v>
      </c>
      <c r="G3625" s="6" t="s">
        <v>7</v>
      </c>
      <c r="H3625" s="6" t="s">
        <v>917</v>
      </c>
      <c r="I3625" s="6">
        <v>-17</v>
      </c>
      <c r="J3625" s="13" t="str">
        <f>VLOOKUP(MONTH(Tabla7[[#This Row],[Fecha del movimiento]]),Tablas!$O$4:$P$15,2,0)</f>
        <v>May</v>
      </c>
      <c r="K3625" s="6">
        <f>YEAR(Tabla7[[#This Row],[Fecha del movimiento]])</f>
        <v>2018</v>
      </c>
    </row>
    <row r="3626" spans="2:11" x14ac:dyDescent="0.2">
      <c r="B3626" s="8">
        <v>43265</v>
      </c>
      <c r="C3626" s="6" t="s">
        <v>4373</v>
      </c>
      <c r="D3626" s="6">
        <v>300963</v>
      </c>
      <c r="E3626" s="6" t="s">
        <v>112</v>
      </c>
      <c r="F3626" s="6" t="s">
        <v>21</v>
      </c>
      <c r="G3626" s="6" t="s">
        <v>6</v>
      </c>
      <c r="H3626" s="6" t="s">
        <v>917</v>
      </c>
      <c r="I3626" s="6">
        <v>-6</v>
      </c>
      <c r="J3626" s="13" t="str">
        <f>VLOOKUP(MONTH(Tabla7[[#This Row],[Fecha del movimiento]]),Tablas!$O$4:$P$15,2,0)</f>
        <v>Jun</v>
      </c>
      <c r="K3626" s="6">
        <f>YEAR(Tabla7[[#This Row],[Fecha del movimiento]])</f>
        <v>2018</v>
      </c>
    </row>
    <row r="3627" spans="2:11" x14ac:dyDescent="0.2">
      <c r="B3627" s="8">
        <v>43294</v>
      </c>
      <c r="C3627" s="6" t="s">
        <v>4374</v>
      </c>
      <c r="D3627" s="6">
        <v>300696</v>
      </c>
      <c r="E3627" s="6" t="s">
        <v>361</v>
      </c>
      <c r="F3627" s="6" t="s">
        <v>21</v>
      </c>
      <c r="G3627" s="6" t="s">
        <v>13</v>
      </c>
      <c r="H3627" s="6" t="s">
        <v>923</v>
      </c>
      <c r="I3627" s="6">
        <v>17</v>
      </c>
      <c r="J3627" s="13" t="str">
        <f>VLOOKUP(MONTH(Tabla7[[#This Row],[Fecha del movimiento]]),Tablas!$O$4:$P$15,2,0)</f>
        <v>Jul</v>
      </c>
      <c r="K3627" s="6">
        <f>YEAR(Tabla7[[#This Row],[Fecha del movimiento]])</f>
        <v>2018</v>
      </c>
    </row>
    <row r="3628" spans="2:11" x14ac:dyDescent="0.2">
      <c r="B3628" s="8">
        <v>43336</v>
      </c>
      <c r="C3628" s="6" t="s">
        <v>4375</v>
      </c>
      <c r="D3628" s="6">
        <v>300729</v>
      </c>
      <c r="E3628" s="6" t="s">
        <v>329</v>
      </c>
      <c r="F3628" s="6" t="s">
        <v>21</v>
      </c>
      <c r="G3628" s="6" t="s">
        <v>7</v>
      </c>
      <c r="H3628" s="6" t="s">
        <v>923</v>
      </c>
      <c r="I3628" s="6">
        <v>15</v>
      </c>
      <c r="J3628" s="13" t="str">
        <f>VLOOKUP(MONTH(Tabla7[[#This Row],[Fecha del movimiento]]),Tablas!$O$4:$P$15,2,0)</f>
        <v>Ago</v>
      </c>
      <c r="K3628" s="6">
        <f>YEAR(Tabla7[[#This Row],[Fecha del movimiento]])</f>
        <v>2018</v>
      </c>
    </row>
    <row r="3629" spans="2:11" x14ac:dyDescent="0.2">
      <c r="B3629" s="8">
        <v>43181</v>
      </c>
      <c r="C3629" s="6" t="s">
        <v>4376</v>
      </c>
      <c r="D3629" s="6">
        <v>300220</v>
      </c>
      <c r="E3629" s="6" t="s">
        <v>46</v>
      </c>
      <c r="F3629" s="6" t="s">
        <v>21</v>
      </c>
      <c r="G3629" s="6" t="s">
        <v>5</v>
      </c>
      <c r="H3629" s="6" t="s">
        <v>917</v>
      </c>
      <c r="I3629" s="6">
        <v>-13</v>
      </c>
      <c r="J3629" s="13" t="str">
        <f>VLOOKUP(MONTH(Tabla7[[#This Row],[Fecha del movimiento]]),Tablas!$O$4:$P$15,2,0)</f>
        <v>Mar</v>
      </c>
      <c r="K3629" s="6">
        <f>YEAR(Tabla7[[#This Row],[Fecha del movimiento]])</f>
        <v>2018</v>
      </c>
    </row>
    <row r="3630" spans="2:11" x14ac:dyDescent="0.2">
      <c r="B3630" s="8">
        <v>43303</v>
      </c>
      <c r="C3630" s="6" t="s">
        <v>4377</v>
      </c>
      <c r="D3630" s="6">
        <v>300677</v>
      </c>
      <c r="E3630" s="6" t="s">
        <v>375</v>
      </c>
      <c r="F3630" s="6" t="s">
        <v>21</v>
      </c>
      <c r="G3630" s="6" t="s">
        <v>1</v>
      </c>
      <c r="H3630" s="6" t="s">
        <v>917</v>
      </c>
      <c r="I3630" s="6">
        <v>-8</v>
      </c>
      <c r="J3630" s="13" t="str">
        <f>VLOOKUP(MONTH(Tabla7[[#This Row],[Fecha del movimiento]]),Tablas!$O$4:$P$15,2,0)</f>
        <v>Jul</v>
      </c>
      <c r="K3630" s="6">
        <f>YEAR(Tabla7[[#This Row],[Fecha del movimiento]])</f>
        <v>2018</v>
      </c>
    </row>
    <row r="3631" spans="2:11" x14ac:dyDescent="0.2">
      <c r="B3631" s="8">
        <v>43209</v>
      </c>
      <c r="C3631" s="6" t="s">
        <v>4378</v>
      </c>
      <c r="D3631" s="6">
        <v>300619</v>
      </c>
      <c r="E3631" s="6" t="s">
        <v>423</v>
      </c>
      <c r="F3631" s="6" t="s">
        <v>21</v>
      </c>
      <c r="G3631" s="6" t="s">
        <v>4</v>
      </c>
      <c r="H3631" s="6" t="s">
        <v>923</v>
      </c>
      <c r="I3631" s="6">
        <v>15</v>
      </c>
      <c r="J3631" s="13" t="str">
        <f>VLOOKUP(MONTH(Tabla7[[#This Row],[Fecha del movimiento]]),Tablas!$O$4:$P$15,2,0)</f>
        <v>Abr</v>
      </c>
      <c r="K3631" s="6">
        <f>YEAR(Tabla7[[#This Row],[Fecha del movimiento]])</f>
        <v>2018</v>
      </c>
    </row>
    <row r="3632" spans="2:11" x14ac:dyDescent="0.2">
      <c r="B3632" s="8">
        <v>43199</v>
      </c>
      <c r="C3632" s="6" t="s">
        <v>4379</v>
      </c>
      <c r="D3632" s="6">
        <v>300944</v>
      </c>
      <c r="E3632" s="6" t="s">
        <v>131</v>
      </c>
      <c r="F3632" s="6" t="s">
        <v>21</v>
      </c>
      <c r="G3632" s="6" t="s">
        <v>7</v>
      </c>
      <c r="H3632" s="6" t="s">
        <v>923</v>
      </c>
      <c r="I3632" s="6">
        <v>20</v>
      </c>
      <c r="J3632" s="13" t="str">
        <f>VLOOKUP(MONTH(Tabla7[[#This Row],[Fecha del movimiento]]),Tablas!$O$4:$P$15,2,0)</f>
        <v>Abr</v>
      </c>
      <c r="K3632" s="6">
        <f>YEAR(Tabla7[[#This Row],[Fecha del movimiento]])</f>
        <v>2018</v>
      </c>
    </row>
    <row r="3633" spans="2:11" x14ac:dyDescent="0.2">
      <c r="B3633" s="8">
        <v>43259</v>
      </c>
      <c r="C3633" s="6" t="s">
        <v>4380</v>
      </c>
      <c r="D3633" s="6">
        <v>300185</v>
      </c>
      <c r="E3633" s="6" t="s">
        <v>738</v>
      </c>
      <c r="F3633" s="6" t="s">
        <v>21</v>
      </c>
      <c r="G3633" s="6" t="s">
        <v>1</v>
      </c>
      <c r="H3633" s="6" t="s">
        <v>917</v>
      </c>
      <c r="I3633" s="6">
        <v>-19</v>
      </c>
      <c r="J3633" s="13" t="str">
        <f>VLOOKUP(MONTH(Tabla7[[#This Row],[Fecha del movimiento]]),Tablas!$O$4:$P$15,2,0)</f>
        <v>Jun</v>
      </c>
      <c r="K3633" s="6">
        <f>YEAR(Tabla7[[#This Row],[Fecha del movimiento]])</f>
        <v>2018</v>
      </c>
    </row>
    <row r="3634" spans="2:11" x14ac:dyDescent="0.2">
      <c r="B3634" s="8">
        <v>43233</v>
      </c>
      <c r="C3634" s="6" t="s">
        <v>4381</v>
      </c>
      <c r="D3634" s="6">
        <v>300782</v>
      </c>
      <c r="E3634" s="6" t="s">
        <v>283</v>
      </c>
      <c r="F3634" s="6" t="s">
        <v>21</v>
      </c>
      <c r="G3634" s="6" t="s">
        <v>5</v>
      </c>
      <c r="H3634" s="6" t="s">
        <v>917</v>
      </c>
      <c r="I3634" s="6">
        <v>-12</v>
      </c>
      <c r="J3634" s="13" t="str">
        <f>VLOOKUP(MONTH(Tabla7[[#This Row],[Fecha del movimiento]]),Tablas!$O$4:$P$15,2,0)</f>
        <v>May</v>
      </c>
      <c r="K3634" s="6">
        <f>YEAR(Tabla7[[#This Row],[Fecha del movimiento]])</f>
        <v>2018</v>
      </c>
    </row>
    <row r="3635" spans="2:11" x14ac:dyDescent="0.2">
      <c r="B3635" s="8">
        <v>43200</v>
      </c>
      <c r="C3635" s="6" t="s">
        <v>4382</v>
      </c>
      <c r="D3635" s="6">
        <v>300032</v>
      </c>
      <c r="E3635" s="6" t="s">
        <v>691</v>
      </c>
      <c r="F3635" s="6" t="s">
        <v>21</v>
      </c>
      <c r="G3635" s="6" t="s">
        <v>2</v>
      </c>
      <c r="H3635" s="6" t="s">
        <v>917</v>
      </c>
      <c r="I3635" s="6">
        <v>-16</v>
      </c>
      <c r="J3635" s="13" t="str">
        <f>VLOOKUP(MONTH(Tabla7[[#This Row],[Fecha del movimiento]]),Tablas!$O$4:$P$15,2,0)</f>
        <v>Abr</v>
      </c>
      <c r="K3635" s="6">
        <f>YEAR(Tabla7[[#This Row],[Fecha del movimiento]])</f>
        <v>2018</v>
      </c>
    </row>
    <row r="3636" spans="2:11" x14ac:dyDescent="0.2">
      <c r="B3636" s="8">
        <v>43323</v>
      </c>
      <c r="C3636" s="6" t="s">
        <v>4383</v>
      </c>
      <c r="D3636" s="6">
        <v>300711</v>
      </c>
      <c r="E3636" s="6" t="s">
        <v>347</v>
      </c>
      <c r="F3636" s="6" t="s">
        <v>21</v>
      </c>
      <c r="G3636" s="6" t="s">
        <v>9</v>
      </c>
      <c r="H3636" s="6" t="s">
        <v>917</v>
      </c>
      <c r="I3636" s="6">
        <v>-9</v>
      </c>
      <c r="J3636" s="13" t="str">
        <f>VLOOKUP(MONTH(Tabla7[[#This Row],[Fecha del movimiento]]),Tablas!$O$4:$P$15,2,0)</f>
        <v>Ago</v>
      </c>
      <c r="K3636" s="6">
        <f>YEAR(Tabla7[[#This Row],[Fecha del movimiento]])</f>
        <v>2018</v>
      </c>
    </row>
    <row r="3637" spans="2:11" x14ac:dyDescent="0.2">
      <c r="B3637" s="8">
        <v>43315</v>
      </c>
      <c r="C3637" s="6" t="s">
        <v>4384</v>
      </c>
      <c r="D3637" s="6">
        <v>300798</v>
      </c>
      <c r="E3637" s="6" t="s">
        <v>268</v>
      </c>
      <c r="F3637" s="6" t="s">
        <v>21</v>
      </c>
      <c r="G3637" s="6" t="s">
        <v>5</v>
      </c>
      <c r="H3637" s="6" t="s">
        <v>923</v>
      </c>
      <c r="I3637" s="6">
        <v>20</v>
      </c>
      <c r="J3637" s="13" t="str">
        <f>VLOOKUP(MONTH(Tabla7[[#This Row],[Fecha del movimiento]]),Tablas!$O$4:$P$15,2,0)</f>
        <v>Ago</v>
      </c>
      <c r="K3637" s="6">
        <f>YEAR(Tabla7[[#This Row],[Fecha del movimiento]])</f>
        <v>2018</v>
      </c>
    </row>
    <row r="3638" spans="2:11" x14ac:dyDescent="0.2">
      <c r="B3638" s="8">
        <v>43122</v>
      </c>
      <c r="C3638" s="6" t="s">
        <v>4385</v>
      </c>
      <c r="D3638" s="6">
        <v>301031</v>
      </c>
      <c r="E3638" s="6" t="s">
        <v>47</v>
      </c>
      <c r="F3638" s="6" t="s">
        <v>21</v>
      </c>
      <c r="G3638" s="6" t="s">
        <v>13</v>
      </c>
      <c r="H3638" s="6" t="s">
        <v>917</v>
      </c>
      <c r="I3638" s="6">
        <v>-20</v>
      </c>
      <c r="J3638" s="13" t="str">
        <f>VLOOKUP(MONTH(Tabla7[[#This Row],[Fecha del movimiento]]),Tablas!$O$4:$P$15,2,0)</f>
        <v>Ene</v>
      </c>
      <c r="K3638" s="6">
        <f>YEAR(Tabla7[[#This Row],[Fecha del movimiento]])</f>
        <v>2018</v>
      </c>
    </row>
    <row r="3639" spans="2:11" x14ac:dyDescent="0.2">
      <c r="B3639" s="8">
        <v>43155</v>
      </c>
      <c r="C3639" s="6" t="s">
        <v>1076</v>
      </c>
      <c r="D3639" s="6">
        <v>301025</v>
      </c>
      <c r="E3639" s="6" t="s">
        <v>52</v>
      </c>
      <c r="F3639" s="6" t="s">
        <v>21</v>
      </c>
      <c r="G3639" s="6" t="s">
        <v>1</v>
      </c>
      <c r="H3639" s="6" t="s">
        <v>917</v>
      </c>
      <c r="I3639" s="6">
        <v>-16</v>
      </c>
      <c r="J3639" s="13" t="str">
        <f>VLOOKUP(MONTH(Tabla7[[#This Row],[Fecha del movimiento]]),Tablas!$O$4:$P$15,2,0)</f>
        <v>Feb</v>
      </c>
      <c r="K3639" s="6">
        <f>YEAR(Tabla7[[#This Row],[Fecha del movimiento]])</f>
        <v>2018</v>
      </c>
    </row>
    <row r="3640" spans="2:11" x14ac:dyDescent="0.2">
      <c r="B3640" s="8">
        <v>43125</v>
      </c>
      <c r="C3640" s="6" t="s">
        <v>4386</v>
      </c>
      <c r="D3640" s="6">
        <v>300658</v>
      </c>
      <c r="E3640" s="6" t="s">
        <v>389</v>
      </c>
      <c r="F3640" s="6" t="s">
        <v>21</v>
      </c>
      <c r="G3640" s="6" t="s">
        <v>13</v>
      </c>
      <c r="H3640" s="6" t="s">
        <v>923</v>
      </c>
      <c r="I3640" s="6">
        <v>16</v>
      </c>
      <c r="J3640" s="13" t="str">
        <f>VLOOKUP(MONTH(Tabla7[[#This Row],[Fecha del movimiento]]),Tablas!$O$4:$P$15,2,0)</f>
        <v>Ene</v>
      </c>
      <c r="K3640" s="6">
        <f>YEAR(Tabla7[[#This Row],[Fecha del movimiento]])</f>
        <v>2018</v>
      </c>
    </row>
    <row r="3641" spans="2:11" x14ac:dyDescent="0.2">
      <c r="B3641" s="8">
        <v>43107</v>
      </c>
      <c r="C3641" s="6" t="s">
        <v>4387</v>
      </c>
      <c r="D3641" s="6">
        <v>300419</v>
      </c>
      <c r="E3641" s="6" t="s">
        <v>583</v>
      </c>
      <c r="F3641" s="6" t="s">
        <v>21</v>
      </c>
      <c r="G3641" s="6" t="s">
        <v>1</v>
      </c>
      <c r="H3641" s="6" t="s">
        <v>923</v>
      </c>
      <c r="I3641" s="6">
        <v>11</v>
      </c>
      <c r="J3641" s="13" t="str">
        <f>VLOOKUP(MONTH(Tabla7[[#This Row],[Fecha del movimiento]]),Tablas!$O$4:$P$15,2,0)</f>
        <v>Ene</v>
      </c>
      <c r="K3641" s="6">
        <f>YEAR(Tabla7[[#This Row],[Fecha del movimiento]])</f>
        <v>2018</v>
      </c>
    </row>
    <row r="3642" spans="2:11" x14ac:dyDescent="0.2">
      <c r="B3642" s="8">
        <v>43244</v>
      </c>
      <c r="C3642" s="6" t="s">
        <v>4388</v>
      </c>
      <c r="D3642" s="6">
        <v>300919</v>
      </c>
      <c r="E3642" s="6" t="s">
        <v>153</v>
      </c>
      <c r="F3642" s="6" t="s">
        <v>21</v>
      </c>
      <c r="G3642" s="6" t="s">
        <v>4</v>
      </c>
      <c r="H3642" s="6" t="s">
        <v>917</v>
      </c>
      <c r="I3642" s="6">
        <v>-11</v>
      </c>
      <c r="J3642" s="13" t="str">
        <f>VLOOKUP(MONTH(Tabla7[[#This Row],[Fecha del movimiento]]),Tablas!$O$4:$P$15,2,0)</f>
        <v>May</v>
      </c>
      <c r="K3642" s="6">
        <f>YEAR(Tabla7[[#This Row],[Fecha del movimiento]])</f>
        <v>2018</v>
      </c>
    </row>
    <row r="3643" spans="2:11" x14ac:dyDescent="0.2">
      <c r="B3643" s="8">
        <v>43309</v>
      </c>
      <c r="C3643" s="6" t="s">
        <v>4389</v>
      </c>
      <c r="D3643" s="6">
        <v>300944</v>
      </c>
      <c r="E3643" s="6" t="s">
        <v>131</v>
      </c>
      <c r="F3643" s="6" t="s">
        <v>21</v>
      </c>
      <c r="G3643" s="6" t="s">
        <v>7</v>
      </c>
      <c r="H3643" s="6" t="s">
        <v>923</v>
      </c>
      <c r="I3643" s="6">
        <v>12</v>
      </c>
      <c r="J3643" s="13" t="str">
        <f>VLOOKUP(MONTH(Tabla7[[#This Row],[Fecha del movimiento]]),Tablas!$O$4:$P$15,2,0)</f>
        <v>Jul</v>
      </c>
      <c r="K3643" s="6">
        <f>YEAR(Tabla7[[#This Row],[Fecha del movimiento]])</f>
        <v>2018</v>
      </c>
    </row>
    <row r="3644" spans="2:11" x14ac:dyDescent="0.2">
      <c r="B3644" s="8">
        <v>43245</v>
      </c>
      <c r="C3644" s="6" t="s">
        <v>4390</v>
      </c>
      <c r="D3644" s="6">
        <v>300121</v>
      </c>
      <c r="E3644" s="6" t="s">
        <v>562</v>
      </c>
      <c r="F3644" s="6" t="s">
        <v>21</v>
      </c>
      <c r="G3644" s="6" t="s">
        <v>12</v>
      </c>
      <c r="H3644" s="6" t="s">
        <v>923</v>
      </c>
      <c r="I3644" s="6">
        <v>10</v>
      </c>
      <c r="J3644" s="13" t="str">
        <f>VLOOKUP(MONTH(Tabla7[[#This Row],[Fecha del movimiento]]),Tablas!$O$4:$P$15,2,0)</f>
        <v>May</v>
      </c>
      <c r="K3644" s="6">
        <f>YEAR(Tabla7[[#This Row],[Fecha del movimiento]])</f>
        <v>2018</v>
      </c>
    </row>
    <row r="3645" spans="2:11" x14ac:dyDescent="0.2">
      <c r="B3645" s="8">
        <v>43215</v>
      </c>
      <c r="C3645" s="6" t="s">
        <v>4391</v>
      </c>
      <c r="D3645" s="6">
        <v>300297</v>
      </c>
      <c r="E3645" s="6" t="s">
        <v>90</v>
      </c>
      <c r="F3645" s="6" t="s">
        <v>21</v>
      </c>
      <c r="G3645" s="6" t="s">
        <v>4</v>
      </c>
      <c r="H3645" s="6" t="s">
        <v>917</v>
      </c>
      <c r="I3645" s="6">
        <v>-13</v>
      </c>
      <c r="J3645" s="13" t="str">
        <f>VLOOKUP(MONTH(Tabla7[[#This Row],[Fecha del movimiento]]),Tablas!$O$4:$P$15,2,0)</f>
        <v>Abr</v>
      </c>
      <c r="K3645" s="6">
        <f>YEAR(Tabla7[[#This Row],[Fecha del movimiento]])</f>
        <v>2018</v>
      </c>
    </row>
    <row r="3646" spans="2:11" x14ac:dyDescent="0.2">
      <c r="B3646" s="8">
        <v>43126</v>
      </c>
      <c r="C3646" s="6" t="s">
        <v>4392</v>
      </c>
      <c r="D3646" s="6">
        <v>300695</v>
      </c>
      <c r="E3646" s="6" t="s">
        <v>362</v>
      </c>
      <c r="F3646" s="6" t="s">
        <v>21</v>
      </c>
      <c r="G3646" s="6" t="s">
        <v>13</v>
      </c>
      <c r="H3646" s="6" t="s">
        <v>917</v>
      </c>
      <c r="I3646" s="6">
        <v>-7</v>
      </c>
      <c r="J3646" s="13" t="str">
        <f>VLOOKUP(MONTH(Tabla7[[#This Row],[Fecha del movimiento]]),Tablas!$O$4:$P$15,2,0)</f>
        <v>Ene</v>
      </c>
      <c r="K3646" s="6">
        <f>YEAR(Tabla7[[#This Row],[Fecha del movimiento]])</f>
        <v>2018</v>
      </c>
    </row>
    <row r="3647" spans="2:11" x14ac:dyDescent="0.2">
      <c r="B3647" s="8">
        <v>43304</v>
      </c>
      <c r="C3647" s="6" t="s">
        <v>4393</v>
      </c>
      <c r="D3647" s="6">
        <v>300292</v>
      </c>
      <c r="E3647" s="6" t="s">
        <v>630</v>
      </c>
      <c r="F3647" s="6" t="s">
        <v>21</v>
      </c>
      <c r="G3647" s="6" t="s">
        <v>5</v>
      </c>
      <c r="H3647" s="6" t="s">
        <v>923</v>
      </c>
      <c r="I3647" s="6">
        <v>15</v>
      </c>
      <c r="J3647" s="13" t="str">
        <f>VLOOKUP(MONTH(Tabla7[[#This Row],[Fecha del movimiento]]),Tablas!$O$4:$P$15,2,0)</f>
        <v>Jul</v>
      </c>
      <c r="K3647" s="6">
        <f>YEAR(Tabla7[[#This Row],[Fecha del movimiento]])</f>
        <v>2018</v>
      </c>
    </row>
    <row r="3648" spans="2:11" x14ac:dyDescent="0.2">
      <c r="B3648" s="8">
        <v>43321</v>
      </c>
      <c r="C3648" s="6" t="s">
        <v>4394</v>
      </c>
      <c r="D3648" s="6">
        <v>300788</v>
      </c>
      <c r="E3648" s="6" t="s">
        <v>278</v>
      </c>
      <c r="F3648" s="6" t="s">
        <v>21</v>
      </c>
      <c r="G3648" s="6" t="s">
        <v>2</v>
      </c>
      <c r="H3648" s="6" t="s">
        <v>917</v>
      </c>
      <c r="I3648" s="6">
        <v>-13</v>
      </c>
      <c r="J3648" s="13" t="str">
        <f>VLOOKUP(MONTH(Tabla7[[#This Row],[Fecha del movimiento]]),Tablas!$O$4:$P$15,2,0)</f>
        <v>Ago</v>
      </c>
      <c r="K3648" s="6">
        <f>YEAR(Tabla7[[#This Row],[Fecha del movimiento]])</f>
        <v>2018</v>
      </c>
    </row>
    <row r="3649" spans="2:11" x14ac:dyDescent="0.2">
      <c r="B3649" s="8">
        <v>43212</v>
      </c>
      <c r="C3649" s="6" t="s">
        <v>4395</v>
      </c>
      <c r="D3649" s="6">
        <v>300083</v>
      </c>
      <c r="E3649" s="6" t="s">
        <v>294</v>
      </c>
      <c r="F3649" s="6" t="s">
        <v>21</v>
      </c>
      <c r="G3649" s="6" t="s">
        <v>11</v>
      </c>
      <c r="H3649" s="6" t="s">
        <v>923</v>
      </c>
      <c r="I3649" s="6">
        <v>13</v>
      </c>
      <c r="J3649" s="13" t="str">
        <f>VLOOKUP(MONTH(Tabla7[[#This Row],[Fecha del movimiento]]),Tablas!$O$4:$P$15,2,0)</f>
        <v>Abr</v>
      </c>
      <c r="K3649" s="6">
        <f>YEAR(Tabla7[[#This Row],[Fecha del movimiento]])</f>
        <v>2018</v>
      </c>
    </row>
    <row r="3650" spans="2:11" x14ac:dyDescent="0.2">
      <c r="B3650" s="8">
        <v>43174</v>
      </c>
      <c r="C3650" s="6" t="s">
        <v>4396</v>
      </c>
      <c r="D3650" s="6">
        <v>300941</v>
      </c>
      <c r="E3650" s="6" t="s">
        <v>134</v>
      </c>
      <c r="F3650" s="6" t="s">
        <v>21</v>
      </c>
      <c r="G3650" s="6" t="s">
        <v>9</v>
      </c>
      <c r="H3650" s="6" t="s">
        <v>923</v>
      </c>
      <c r="I3650" s="6">
        <v>13</v>
      </c>
      <c r="J3650" s="13" t="str">
        <f>VLOOKUP(MONTH(Tabla7[[#This Row],[Fecha del movimiento]]),Tablas!$O$4:$P$15,2,0)</f>
        <v>Mar</v>
      </c>
      <c r="K3650" s="6">
        <f>YEAR(Tabla7[[#This Row],[Fecha del movimiento]])</f>
        <v>2018</v>
      </c>
    </row>
    <row r="3651" spans="2:11" x14ac:dyDescent="0.2">
      <c r="B3651" s="8">
        <v>43247</v>
      </c>
      <c r="C3651" s="6" t="s">
        <v>4397</v>
      </c>
      <c r="D3651" s="6">
        <v>300336</v>
      </c>
      <c r="E3651" s="6" t="s">
        <v>640</v>
      </c>
      <c r="F3651" s="6" t="s">
        <v>21</v>
      </c>
      <c r="G3651" s="6" t="s">
        <v>13</v>
      </c>
      <c r="H3651" s="6" t="s">
        <v>923</v>
      </c>
      <c r="I3651" s="6">
        <v>19</v>
      </c>
      <c r="J3651" s="13" t="str">
        <f>VLOOKUP(MONTH(Tabla7[[#This Row],[Fecha del movimiento]]),Tablas!$O$4:$P$15,2,0)</f>
        <v>May</v>
      </c>
      <c r="K3651" s="6">
        <f>YEAR(Tabla7[[#This Row],[Fecha del movimiento]])</f>
        <v>2018</v>
      </c>
    </row>
    <row r="3652" spans="2:11" x14ac:dyDescent="0.2">
      <c r="B3652" s="8">
        <v>43250</v>
      </c>
      <c r="C3652" s="6" t="s">
        <v>4398</v>
      </c>
      <c r="D3652" s="6">
        <v>300610</v>
      </c>
      <c r="E3652" s="6" t="s">
        <v>432</v>
      </c>
      <c r="F3652" s="6" t="s">
        <v>21</v>
      </c>
      <c r="G3652" s="6" t="s">
        <v>7</v>
      </c>
      <c r="H3652" s="6" t="s">
        <v>917</v>
      </c>
      <c r="I3652" s="6">
        <v>-11</v>
      </c>
      <c r="J3652" s="13" t="str">
        <f>VLOOKUP(MONTH(Tabla7[[#This Row],[Fecha del movimiento]]),Tablas!$O$4:$P$15,2,0)</f>
        <v>May</v>
      </c>
      <c r="K3652" s="6">
        <f>YEAR(Tabla7[[#This Row],[Fecha del movimiento]])</f>
        <v>2018</v>
      </c>
    </row>
    <row r="3653" spans="2:11" x14ac:dyDescent="0.2">
      <c r="B3653" s="8">
        <v>43249</v>
      </c>
      <c r="C3653" s="6" t="s">
        <v>4399</v>
      </c>
      <c r="D3653" s="6">
        <v>300526</v>
      </c>
      <c r="E3653" s="6" t="s">
        <v>501</v>
      </c>
      <c r="F3653" s="6" t="s">
        <v>21</v>
      </c>
      <c r="G3653" s="6" t="s">
        <v>7</v>
      </c>
      <c r="H3653" s="6" t="s">
        <v>923</v>
      </c>
      <c r="I3653" s="6">
        <v>19</v>
      </c>
      <c r="J3653" s="13" t="str">
        <f>VLOOKUP(MONTH(Tabla7[[#This Row],[Fecha del movimiento]]),Tablas!$O$4:$P$15,2,0)</f>
        <v>May</v>
      </c>
      <c r="K3653" s="6">
        <f>YEAR(Tabla7[[#This Row],[Fecha del movimiento]])</f>
        <v>2018</v>
      </c>
    </row>
    <row r="3654" spans="2:11" x14ac:dyDescent="0.2">
      <c r="B3654" s="8">
        <v>43132</v>
      </c>
      <c r="C3654" s="6" t="s">
        <v>4400</v>
      </c>
      <c r="D3654" s="6">
        <v>300280</v>
      </c>
      <c r="E3654" s="6" t="s">
        <v>673</v>
      </c>
      <c r="F3654" s="6" t="s">
        <v>21</v>
      </c>
      <c r="G3654" s="6" t="s">
        <v>11</v>
      </c>
      <c r="H3654" s="6" t="s">
        <v>917</v>
      </c>
      <c r="I3654" s="6">
        <v>-18</v>
      </c>
      <c r="J3654" s="13" t="str">
        <f>VLOOKUP(MONTH(Tabla7[[#This Row],[Fecha del movimiento]]),Tablas!$O$4:$P$15,2,0)</f>
        <v>Feb</v>
      </c>
      <c r="K3654" s="6">
        <f>YEAR(Tabla7[[#This Row],[Fecha del movimiento]])</f>
        <v>2018</v>
      </c>
    </row>
    <row r="3655" spans="2:11" x14ac:dyDescent="0.2">
      <c r="B3655" s="8">
        <v>43281</v>
      </c>
      <c r="C3655" s="6" t="s">
        <v>4401</v>
      </c>
      <c r="D3655" s="6">
        <v>300918</v>
      </c>
      <c r="E3655" s="6" t="s">
        <v>154</v>
      </c>
      <c r="F3655" s="6" t="s">
        <v>21</v>
      </c>
      <c r="G3655" s="6" t="s">
        <v>6</v>
      </c>
      <c r="H3655" s="6" t="s">
        <v>917</v>
      </c>
      <c r="I3655" s="6">
        <v>-18</v>
      </c>
      <c r="J3655" s="13" t="str">
        <f>VLOOKUP(MONTH(Tabla7[[#This Row],[Fecha del movimiento]]),Tablas!$O$4:$P$15,2,0)</f>
        <v>Jun</v>
      </c>
      <c r="K3655" s="6">
        <f>YEAR(Tabla7[[#This Row],[Fecha del movimiento]])</f>
        <v>2018</v>
      </c>
    </row>
    <row r="3656" spans="2:11" x14ac:dyDescent="0.2">
      <c r="B3656" s="8">
        <v>43115</v>
      </c>
      <c r="C3656" s="6" t="s">
        <v>4402</v>
      </c>
      <c r="D3656" s="6">
        <v>300976</v>
      </c>
      <c r="E3656" s="6" t="s">
        <v>99</v>
      </c>
      <c r="F3656" s="6" t="s">
        <v>21</v>
      </c>
      <c r="G3656" s="6" t="s">
        <v>13</v>
      </c>
      <c r="H3656" s="6" t="s">
        <v>923</v>
      </c>
      <c r="I3656" s="6">
        <v>16</v>
      </c>
      <c r="J3656" s="13" t="str">
        <f>VLOOKUP(MONTH(Tabla7[[#This Row],[Fecha del movimiento]]),Tablas!$O$4:$P$15,2,0)</f>
        <v>Ene</v>
      </c>
      <c r="K3656" s="6">
        <f>YEAR(Tabla7[[#This Row],[Fecha del movimiento]])</f>
        <v>2018</v>
      </c>
    </row>
    <row r="3657" spans="2:11" x14ac:dyDescent="0.2">
      <c r="B3657" s="8">
        <v>43306</v>
      </c>
      <c r="C3657" s="6" t="s">
        <v>4403</v>
      </c>
      <c r="D3657" s="6">
        <v>300903</v>
      </c>
      <c r="E3657" s="6" t="s">
        <v>169</v>
      </c>
      <c r="F3657" s="6" t="s">
        <v>21</v>
      </c>
      <c r="G3657" s="6" t="s">
        <v>2</v>
      </c>
      <c r="H3657" s="6" t="s">
        <v>923</v>
      </c>
      <c r="I3657" s="6">
        <v>11</v>
      </c>
      <c r="J3657" s="13" t="str">
        <f>VLOOKUP(MONTH(Tabla7[[#This Row],[Fecha del movimiento]]),Tablas!$O$4:$P$15,2,0)</f>
        <v>Jul</v>
      </c>
      <c r="K3657" s="6">
        <f>YEAR(Tabla7[[#This Row],[Fecha del movimiento]])</f>
        <v>2018</v>
      </c>
    </row>
    <row r="3658" spans="2:11" x14ac:dyDescent="0.2">
      <c r="B3658" s="8">
        <v>43265</v>
      </c>
      <c r="C3658" s="6" t="s">
        <v>4404</v>
      </c>
      <c r="D3658" s="6">
        <v>300722</v>
      </c>
      <c r="E3658" s="6" t="s">
        <v>336</v>
      </c>
      <c r="F3658" s="6" t="s">
        <v>21</v>
      </c>
      <c r="G3658" s="6" t="s">
        <v>4</v>
      </c>
      <c r="H3658" s="6" t="s">
        <v>917</v>
      </c>
      <c r="I3658" s="6">
        <v>-17</v>
      </c>
      <c r="J3658" s="13" t="str">
        <f>VLOOKUP(MONTH(Tabla7[[#This Row],[Fecha del movimiento]]),Tablas!$O$4:$P$15,2,0)</f>
        <v>Jun</v>
      </c>
      <c r="K3658" s="6">
        <f>YEAR(Tabla7[[#This Row],[Fecha del movimiento]])</f>
        <v>2018</v>
      </c>
    </row>
    <row r="3659" spans="2:11" x14ac:dyDescent="0.2">
      <c r="B3659" s="8">
        <v>43242</v>
      </c>
      <c r="C3659" s="6" t="s">
        <v>4405</v>
      </c>
      <c r="D3659" s="6">
        <v>300310</v>
      </c>
      <c r="E3659" s="6" t="s">
        <v>657</v>
      </c>
      <c r="F3659" s="6" t="s">
        <v>21</v>
      </c>
      <c r="G3659" s="6" t="s">
        <v>13</v>
      </c>
      <c r="H3659" s="6" t="s">
        <v>917</v>
      </c>
      <c r="I3659" s="6">
        <v>-12</v>
      </c>
      <c r="J3659" s="13" t="str">
        <f>VLOOKUP(MONTH(Tabla7[[#This Row],[Fecha del movimiento]]),Tablas!$O$4:$P$15,2,0)</f>
        <v>May</v>
      </c>
      <c r="K3659" s="6">
        <f>YEAR(Tabla7[[#This Row],[Fecha del movimiento]])</f>
        <v>2018</v>
      </c>
    </row>
    <row r="3660" spans="2:11" x14ac:dyDescent="0.2">
      <c r="B3660" s="8">
        <v>43185</v>
      </c>
      <c r="C3660" s="6" t="s">
        <v>4406</v>
      </c>
      <c r="D3660" s="6">
        <v>300883</v>
      </c>
      <c r="E3660" s="6" t="s">
        <v>189</v>
      </c>
      <c r="F3660" s="6" t="s">
        <v>21</v>
      </c>
      <c r="G3660" s="6" t="s">
        <v>11</v>
      </c>
      <c r="H3660" s="6" t="s">
        <v>923</v>
      </c>
      <c r="I3660" s="6">
        <v>13</v>
      </c>
      <c r="J3660" s="13" t="str">
        <f>VLOOKUP(MONTH(Tabla7[[#This Row],[Fecha del movimiento]]),Tablas!$O$4:$P$15,2,0)</f>
        <v>Mar</v>
      </c>
      <c r="K3660" s="6">
        <f>YEAR(Tabla7[[#This Row],[Fecha del movimiento]])</f>
        <v>2018</v>
      </c>
    </row>
    <row r="3661" spans="2:11" x14ac:dyDescent="0.2">
      <c r="B3661" s="8">
        <v>43251</v>
      </c>
      <c r="C3661" s="6" t="s">
        <v>4407</v>
      </c>
      <c r="D3661" s="6">
        <v>300951</v>
      </c>
      <c r="E3661" s="6" t="s">
        <v>124</v>
      </c>
      <c r="F3661" s="6" t="s">
        <v>21</v>
      </c>
      <c r="G3661" s="6" t="s">
        <v>7</v>
      </c>
      <c r="H3661" s="6" t="s">
        <v>917</v>
      </c>
      <c r="I3661" s="6">
        <v>-12</v>
      </c>
      <c r="J3661" s="13" t="str">
        <f>VLOOKUP(MONTH(Tabla7[[#This Row],[Fecha del movimiento]]),Tablas!$O$4:$P$15,2,0)</f>
        <v>May</v>
      </c>
      <c r="K3661" s="6">
        <f>YEAR(Tabla7[[#This Row],[Fecha del movimiento]])</f>
        <v>2018</v>
      </c>
    </row>
    <row r="3662" spans="2:11" x14ac:dyDescent="0.2">
      <c r="B3662" s="8">
        <v>43215</v>
      </c>
      <c r="C3662" s="6" t="s">
        <v>4408</v>
      </c>
      <c r="D3662" s="6">
        <v>300491</v>
      </c>
      <c r="E3662" s="6" t="s">
        <v>530</v>
      </c>
      <c r="F3662" s="6" t="s">
        <v>21</v>
      </c>
      <c r="G3662" s="6" t="s">
        <v>2</v>
      </c>
      <c r="H3662" s="6" t="s">
        <v>923</v>
      </c>
      <c r="I3662" s="6">
        <v>13</v>
      </c>
      <c r="J3662" s="13" t="str">
        <f>VLOOKUP(MONTH(Tabla7[[#This Row],[Fecha del movimiento]]),Tablas!$O$4:$P$15,2,0)</f>
        <v>Abr</v>
      </c>
      <c r="K3662" s="6">
        <f>YEAR(Tabla7[[#This Row],[Fecha del movimiento]])</f>
        <v>2018</v>
      </c>
    </row>
    <row r="3663" spans="2:11" x14ac:dyDescent="0.2">
      <c r="B3663" s="8">
        <v>43113</v>
      </c>
      <c r="C3663" s="6" t="s">
        <v>4409</v>
      </c>
      <c r="D3663" s="6">
        <v>300616</v>
      </c>
      <c r="E3663" s="6" t="s">
        <v>426</v>
      </c>
      <c r="F3663" s="6" t="s">
        <v>21</v>
      </c>
      <c r="G3663" s="6" t="s">
        <v>2</v>
      </c>
      <c r="H3663" s="6" t="s">
        <v>923</v>
      </c>
      <c r="I3663" s="6">
        <v>16</v>
      </c>
      <c r="J3663" s="13" t="str">
        <f>VLOOKUP(MONTH(Tabla7[[#This Row],[Fecha del movimiento]]),Tablas!$O$4:$P$15,2,0)</f>
        <v>Ene</v>
      </c>
      <c r="K3663" s="6">
        <f>YEAR(Tabla7[[#This Row],[Fecha del movimiento]])</f>
        <v>2018</v>
      </c>
    </row>
    <row r="3664" spans="2:11" x14ac:dyDescent="0.2">
      <c r="B3664" s="8">
        <v>43224</v>
      </c>
      <c r="C3664" s="6" t="s">
        <v>4410</v>
      </c>
      <c r="D3664" s="6">
        <v>300905</v>
      </c>
      <c r="E3664" s="6" t="s">
        <v>167</v>
      </c>
      <c r="F3664" s="6" t="s">
        <v>21</v>
      </c>
      <c r="G3664" s="6" t="s">
        <v>13</v>
      </c>
      <c r="H3664" s="6" t="s">
        <v>923</v>
      </c>
      <c r="I3664" s="6">
        <v>11</v>
      </c>
      <c r="J3664" s="13" t="str">
        <f>VLOOKUP(MONTH(Tabla7[[#This Row],[Fecha del movimiento]]),Tablas!$O$4:$P$15,2,0)</f>
        <v>May</v>
      </c>
      <c r="K3664" s="6">
        <f>YEAR(Tabla7[[#This Row],[Fecha del movimiento]])</f>
        <v>2018</v>
      </c>
    </row>
    <row r="3665" spans="2:11" x14ac:dyDescent="0.2">
      <c r="B3665" s="8">
        <v>43275</v>
      </c>
      <c r="C3665" s="6" t="s">
        <v>4411</v>
      </c>
      <c r="D3665" s="6">
        <v>300241</v>
      </c>
      <c r="E3665" s="6" t="s">
        <v>680</v>
      </c>
      <c r="F3665" s="6" t="s">
        <v>21</v>
      </c>
      <c r="G3665" s="6" t="s">
        <v>13</v>
      </c>
      <c r="H3665" s="6" t="s">
        <v>923</v>
      </c>
      <c r="I3665" s="6">
        <v>16</v>
      </c>
      <c r="J3665" s="13" t="str">
        <f>VLOOKUP(MONTH(Tabla7[[#This Row],[Fecha del movimiento]]),Tablas!$O$4:$P$15,2,0)</f>
        <v>Jun</v>
      </c>
      <c r="K3665" s="6">
        <f>YEAR(Tabla7[[#This Row],[Fecha del movimiento]])</f>
        <v>2018</v>
      </c>
    </row>
    <row r="3666" spans="2:11" x14ac:dyDescent="0.2">
      <c r="B3666" s="8">
        <v>43149</v>
      </c>
      <c r="C3666" s="6" t="s">
        <v>4412</v>
      </c>
      <c r="D3666" s="6">
        <v>301035</v>
      </c>
      <c r="E3666" s="6" t="s">
        <v>44</v>
      </c>
      <c r="F3666" s="6" t="s">
        <v>21</v>
      </c>
      <c r="G3666" s="6" t="s">
        <v>5</v>
      </c>
      <c r="H3666" s="6" t="s">
        <v>923</v>
      </c>
      <c r="I3666" s="6">
        <v>10</v>
      </c>
      <c r="J3666" s="13" t="str">
        <f>VLOOKUP(MONTH(Tabla7[[#This Row],[Fecha del movimiento]]),Tablas!$O$4:$P$15,2,0)</f>
        <v>Feb</v>
      </c>
      <c r="K3666" s="6">
        <f>YEAR(Tabla7[[#This Row],[Fecha del movimiento]])</f>
        <v>2018</v>
      </c>
    </row>
    <row r="3667" spans="2:11" x14ac:dyDescent="0.2">
      <c r="B3667" s="8">
        <v>43284</v>
      </c>
      <c r="C3667" s="6" t="s">
        <v>4413</v>
      </c>
      <c r="D3667" s="6">
        <v>300152</v>
      </c>
      <c r="E3667" s="6" t="s">
        <v>92</v>
      </c>
      <c r="F3667" s="6" t="s">
        <v>21</v>
      </c>
      <c r="G3667" s="6" t="s">
        <v>6</v>
      </c>
      <c r="H3667" s="6" t="s">
        <v>917</v>
      </c>
      <c r="I3667" s="6">
        <v>-7</v>
      </c>
      <c r="J3667" s="13" t="str">
        <f>VLOOKUP(MONTH(Tabla7[[#This Row],[Fecha del movimiento]]),Tablas!$O$4:$P$15,2,0)</f>
        <v>Jul</v>
      </c>
      <c r="K3667" s="6">
        <f>YEAR(Tabla7[[#This Row],[Fecha del movimiento]])</f>
        <v>2018</v>
      </c>
    </row>
    <row r="3668" spans="2:11" x14ac:dyDescent="0.2">
      <c r="B3668" s="8">
        <v>43279</v>
      </c>
      <c r="C3668" s="6" t="s">
        <v>2099</v>
      </c>
      <c r="D3668" s="6">
        <v>300509</v>
      </c>
      <c r="E3668" s="6" t="s">
        <v>514</v>
      </c>
      <c r="F3668" s="6" t="s">
        <v>21</v>
      </c>
      <c r="G3668" s="6" t="s">
        <v>5</v>
      </c>
      <c r="H3668" s="6" t="s">
        <v>923</v>
      </c>
      <c r="I3668" s="6">
        <v>14</v>
      </c>
      <c r="J3668" s="13" t="str">
        <f>VLOOKUP(MONTH(Tabla7[[#This Row],[Fecha del movimiento]]),Tablas!$O$4:$P$15,2,0)</f>
        <v>Jun</v>
      </c>
      <c r="K3668" s="6">
        <f>YEAR(Tabla7[[#This Row],[Fecha del movimiento]])</f>
        <v>2018</v>
      </c>
    </row>
    <row r="3669" spans="2:11" x14ac:dyDescent="0.2">
      <c r="B3669" s="8">
        <v>43185</v>
      </c>
      <c r="C3669" s="6" t="s">
        <v>2205</v>
      </c>
      <c r="D3669" s="6">
        <v>300307</v>
      </c>
      <c r="E3669" s="6" t="s">
        <v>421</v>
      </c>
      <c r="F3669" s="6" t="s">
        <v>21</v>
      </c>
      <c r="G3669" s="6" t="s">
        <v>13</v>
      </c>
      <c r="H3669" s="6" t="s">
        <v>923</v>
      </c>
      <c r="I3669" s="6">
        <v>13</v>
      </c>
      <c r="J3669" s="13" t="str">
        <f>VLOOKUP(MONTH(Tabla7[[#This Row],[Fecha del movimiento]]),Tablas!$O$4:$P$15,2,0)</f>
        <v>Mar</v>
      </c>
      <c r="K3669" s="6">
        <f>YEAR(Tabla7[[#This Row],[Fecha del movimiento]])</f>
        <v>2018</v>
      </c>
    </row>
    <row r="3670" spans="2:11" x14ac:dyDescent="0.2">
      <c r="B3670" s="8">
        <v>43181</v>
      </c>
      <c r="C3670" s="6" t="s">
        <v>4414</v>
      </c>
      <c r="D3670" s="6">
        <v>300119</v>
      </c>
      <c r="E3670" s="6" t="s">
        <v>760</v>
      </c>
      <c r="F3670" s="6" t="s">
        <v>21</v>
      </c>
      <c r="G3670" s="6" t="s">
        <v>12</v>
      </c>
      <c r="H3670" s="6" t="s">
        <v>923</v>
      </c>
      <c r="I3670" s="6">
        <v>20</v>
      </c>
      <c r="J3670" s="13" t="str">
        <f>VLOOKUP(MONTH(Tabla7[[#This Row],[Fecha del movimiento]]),Tablas!$O$4:$P$15,2,0)</f>
        <v>Mar</v>
      </c>
      <c r="K3670" s="6">
        <f>YEAR(Tabla7[[#This Row],[Fecha del movimiento]])</f>
        <v>2018</v>
      </c>
    </row>
    <row r="3671" spans="2:11" x14ac:dyDescent="0.2">
      <c r="B3671" s="8">
        <v>43183</v>
      </c>
      <c r="C3671" s="6" t="s">
        <v>4415</v>
      </c>
      <c r="D3671" s="6">
        <v>300107</v>
      </c>
      <c r="E3671" s="6" t="s">
        <v>537</v>
      </c>
      <c r="F3671" s="6" t="s">
        <v>21</v>
      </c>
      <c r="G3671" s="6" t="s">
        <v>4</v>
      </c>
      <c r="H3671" s="6" t="s">
        <v>923</v>
      </c>
      <c r="I3671" s="6">
        <v>19</v>
      </c>
      <c r="J3671" s="13" t="str">
        <f>VLOOKUP(MONTH(Tabla7[[#This Row],[Fecha del movimiento]]),Tablas!$O$4:$P$15,2,0)</f>
        <v>Mar</v>
      </c>
      <c r="K3671" s="6">
        <f>YEAR(Tabla7[[#This Row],[Fecha del movimiento]])</f>
        <v>2018</v>
      </c>
    </row>
    <row r="3672" spans="2:11" x14ac:dyDescent="0.2">
      <c r="B3672" s="8">
        <v>43144</v>
      </c>
      <c r="C3672" s="6" t="s">
        <v>4416</v>
      </c>
      <c r="D3672" s="6">
        <v>300168</v>
      </c>
      <c r="E3672" s="6" t="s">
        <v>363</v>
      </c>
      <c r="F3672" s="6" t="s">
        <v>21</v>
      </c>
      <c r="G3672" s="6" t="s">
        <v>13</v>
      </c>
      <c r="H3672" s="6" t="s">
        <v>923</v>
      </c>
      <c r="I3672" s="6">
        <v>17</v>
      </c>
      <c r="J3672" s="13" t="str">
        <f>VLOOKUP(MONTH(Tabla7[[#This Row],[Fecha del movimiento]]),Tablas!$O$4:$P$15,2,0)</f>
        <v>Feb</v>
      </c>
      <c r="K3672" s="6">
        <f>YEAR(Tabla7[[#This Row],[Fecha del movimiento]])</f>
        <v>2018</v>
      </c>
    </row>
    <row r="3673" spans="2:11" x14ac:dyDescent="0.2">
      <c r="B3673" s="8">
        <v>43326</v>
      </c>
      <c r="C3673" s="6" t="s">
        <v>4417</v>
      </c>
      <c r="D3673" s="6">
        <v>300660</v>
      </c>
      <c r="E3673" s="6" t="s">
        <v>388</v>
      </c>
      <c r="F3673" s="6" t="s">
        <v>21</v>
      </c>
      <c r="G3673" s="6" t="s">
        <v>1</v>
      </c>
      <c r="H3673" s="6" t="s">
        <v>917</v>
      </c>
      <c r="I3673" s="6">
        <v>-16</v>
      </c>
      <c r="J3673" s="13" t="str">
        <f>VLOOKUP(MONTH(Tabla7[[#This Row],[Fecha del movimiento]]),Tablas!$O$4:$P$15,2,0)</f>
        <v>Ago</v>
      </c>
      <c r="K3673" s="6">
        <f>YEAR(Tabla7[[#This Row],[Fecha del movimiento]])</f>
        <v>2018</v>
      </c>
    </row>
    <row r="3674" spans="2:11" x14ac:dyDescent="0.2">
      <c r="B3674" s="8">
        <v>43150</v>
      </c>
      <c r="C3674" s="6" t="s">
        <v>4418</v>
      </c>
      <c r="D3674" s="6">
        <v>300316</v>
      </c>
      <c r="E3674" s="6" t="s">
        <v>267</v>
      </c>
      <c r="F3674" s="6" t="s">
        <v>21</v>
      </c>
      <c r="G3674" s="6" t="s">
        <v>5</v>
      </c>
      <c r="H3674" s="6" t="s">
        <v>923</v>
      </c>
      <c r="I3674" s="6">
        <v>17</v>
      </c>
      <c r="J3674" s="13" t="str">
        <f>VLOOKUP(MONTH(Tabla7[[#This Row],[Fecha del movimiento]]),Tablas!$O$4:$P$15,2,0)</f>
        <v>Feb</v>
      </c>
      <c r="K3674" s="6">
        <f>YEAR(Tabla7[[#This Row],[Fecha del movimiento]])</f>
        <v>2018</v>
      </c>
    </row>
    <row r="3675" spans="2:11" x14ac:dyDescent="0.2">
      <c r="B3675" s="8">
        <v>43114</v>
      </c>
      <c r="C3675" s="6" t="s">
        <v>4419</v>
      </c>
      <c r="D3675" s="6">
        <v>300439</v>
      </c>
      <c r="E3675" s="6" t="s">
        <v>569</v>
      </c>
      <c r="F3675" s="6" t="s">
        <v>21</v>
      </c>
      <c r="G3675" s="6" t="s">
        <v>13</v>
      </c>
      <c r="H3675" s="6" t="s">
        <v>917</v>
      </c>
      <c r="I3675" s="6">
        <v>-10</v>
      </c>
      <c r="J3675" s="13" t="str">
        <f>VLOOKUP(MONTH(Tabla7[[#This Row],[Fecha del movimiento]]),Tablas!$O$4:$P$15,2,0)</f>
        <v>Ene</v>
      </c>
      <c r="K3675" s="6">
        <f>YEAR(Tabla7[[#This Row],[Fecha del movimiento]])</f>
        <v>2018</v>
      </c>
    </row>
    <row r="3676" spans="2:11" x14ac:dyDescent="0.2">
      <c r="B3676" s="8">
        <v>43180</v>
      </c>
      <c r="C3676" s="6" t="s">
        <v>2263</v>
      </c>
      <c r="D3676" s="6">
        <v>300108</v>
      </c>
      <c r="E3676" s="6" t="s">
        <v>502</v>
      </c>
      <c r="F3676" s="6" t="s">
        <v>21</v>
      </c>
      <c r="G3676" s="6" t="s">
        <v>4</v>
      </c>
      <c r="H3676" s="6" t="s">
        <v>923</v>
      </c>
      <c r="I3676" s="6">
        <v>13</v>
      </c>
      <c r="J3676" s="13" t="str">
        <f>VLOOKUP(MONTH(Tabla7[[#This Row],[Fecha del movimiento]]),Tablas!$O$4:$P$15,2,0)</f>
        <v>Mar</v>
      </c>
      <c r="K3676" s="6">
        <f>YEAR(Tabla7[[#This Row],[Fecha del movimiento]])</f>
        <v>2018</v>
      </c>
    </row>
    <row r="3677" spans="2:11" x14ac:dyDescent="0.2">
      <c r="B3677" s="8">
        <v>43155</v>
      </c>
      <c r="C3677" s="6" t="s">
        <v>4420</v>
      </c>
      <c r="D3677" s="6">
        <v>300589</v>
      </c>
      <c r="E3677" s="6" t="s">
        <v>449</v>
      </c>
      <c r="F3677" s="6" t="s">
        <v>21</v>
      </c>
      <c r="G3677" s="6" t="s">
        <v>13</v>
      </c>
      <c r="H3677" s="6" t="s">
        <v>917</v>
      </c>
      <c r="I3677" s="6">
        <v>-18</v>
      </c>
      <c r="J3677" s="13" t="str">
        <f>VLOOKUP(MONTH(Tabla7[[#This Row],[Fecha del movimiento]]),Tablas!$O$4:$P$15,2,0)</f>
        <v>Feb</v>
      </c>
      <c r="K3677" s="6">
        <f>YEAR(Tabla7[[#This Row],[Fecha del movimiento]])</f>
        <v>2018</v>
      </c>
    </row>
    <row r="3678" spans="2:11" x14ac:dyDescent="0.2">
      <c r="B3678" s="8">
        <v>43101</v>
      </c>
      <c r="C3678" s="6" t="s">
        <v>4421</v>
      </c>
      <c r="D3678" s="6">
        <v>300923</v>
      </c>
      <c r="E3678" s="6" t="s">
        <v>149</v>
      </c>
      <c r="F3678" s="6" t="s">
        <v>21</v>
      </c>
      <c r="G3678" s="6" t="s">
        <v>7</v>
      </c>
      <c r="H3678" s="6" t="s">
        <v>923</v>
      </c>
      <c r="I3678" s="6">
        <v>11</v>
      </c>
      <c r="J3678" s="13" t="str">
        <f>VLOOKUP(MONTH(Tabla7[[#This Row],[Fecha del movimiento]]),Tablas!$O$4:$P$15,2,0)</f>
        <v>Ene</v>
      </c>
      <c r="K3678" s="6">
        <f>YEAR(Tabla7[[#This Row],[Fecha del movimiento]])</f>
        <v>2018</v>
      </c>
    </row>
    <row r="3679" spans="2:11" x14ac:dyDescent="0.2">
      <c r="B3679" s="8">
        <v>43336</v>
      </c>
      <c r="C3679" s="6" t="s">
        <v>4422</v>
      </c>
      <c r="D3679" s="6">
        <v>300447</v>
      </c>
      <c r="E3679" s="6" t="s">
        <v>562</v>
      </c>
      <c r="F3679" s="6" t="s">
        <v>21</v>
      </c>
      <c r="G3679" s="6" t="s">
        <v>12</v>
      </c>
      <c r="H3679" s="6" t="s">
        <v>917</v>
      </c>
      <c r="I3679" s="6">
        <v>-19</v>
      </c>
      <c r="J3679" s="13" t="str">
        <f>VLOOKUP(MONTH(Tabla7[[#This Row],[Fecha del movimiento]]),Tablas!$O$4:$P$15,2,0)</f>
        <v>Ago</v>
      </c>
      <c r="K3679" s="6">
        <f>YEAR(Tabla7[[#This Row],[Fecha del movimiento]])</f>
        <v>2018</v>
      </c>
    </row>
    <row r="3680" spans="2:11" x14ac:dyDescent="0.2">
      <c r="B3680" s="8">
        <v>43199</v>
      </c>
      <c r="C3680" s="6" t="s">
        <v>4423</v>
      </c>
      <c r="D3680" s="6">
        <v>300152</v>
      </c>
      <c r="E3680" s="6" t="s">
        <v>92</v>
      </c>
      <c r="F3680" s="6" t="s">
        <v>21</v>
      </c>
      <c r="G3680" s="6" t="s">
        <v>6</v>
      </c>
      <c r="H3680" s="6" t="s">
        <v>923</v>
      </c>
      <c r="I3680" s="6">
        <v>17</v>
      </c>
      <c r="J3680" s="13" t="str">
        <f>VLOOKUP(MONTH(Tabla7[[#This Row],[Fecha del movimiento]]),Tablas!$O$4:$P$15,2,0)</f>
        <v>Abr</v>
      </c>
      <c r="K3680" s="6">
        <f>YEAR(Tabla7[[#This Row],[Fecha del movimiento]])</f>
        <v>2018</v>
      </c>
    </row>
    <row r="3681" spans="2:11" x14ac:dyDescent="0.2">
      <c r="B3681" s="8">
        <v>43330</v>
      </c>
      <c r="C3681" s="6" t="s">
        <v>4424</v>
      </c>
      <c r="D3681" s="6">
        <v>300445</v>
      </c>
      <c r="E3681" s="6" t="s">
        <v>32</v>
      </c>
      <c r="F3681" s="6" t="s">
        <v>21</v>
      </c>
      <c r="G3681" s="6" t="s">
        <v>2</v>
      </c>
      <c r="H3681" s="6" t="s">
        <v>917</v>
      </c>
      <c r="I3681" s="6">
        <v>-18</v>
      </c>
      <c r="J3681" s="13" t="str">
        <f>VLOOKUP(MONTH(Tabla7[[#This Row],[Fecha del movimiento]]),Tablas!$O$4:$P$15,2,0)</f>
        <v>Ago</v>
      </c>
      <c r="K3681" s="6">
        <f>YEAR(Tabla7[[#This Row],[Fecha del movimiento]])</f>
        <v>2018</v>
      </c>
    </row>
    <row r="3682" spans="2:11" x14ac:dyDescent="0.2">
      <c r="B3682" s="8">
        <v>43188</v>
      </c>
      <c r="C3682" s="6" t="s">
        <v>4425</v>
      </c>
      <c r="D3682" s="6">
        <v>300607</v>
      </c>
      <c r="E3682" s="6" t="s">
        <v>435</v>
      </c>
      <c r="F3682" s="6" t="s">
        <v>21</v>
      </c>
      <c r="G3682" s="6" t="s">
        <v>2</v>
      </c>
      <c r="H3682" s="6" t="s">
        <v>923</v>
      </c>
      <c r="I3682" s="6">
        <v>11</v>
      </c>
      <c r="J3682" s="13" t="str">
        <f>VLOOKUP(MONTH(Tabla7[[#This Row],[Fecha del movimiento]]),Tablas!$O$4:$P$15,2,0)</f>
        <v>Mar</v>
      </c>
      <c r="K3682" s="6">
        <f>YEAR(Tabla7[[#This Row],[Fecha del movimiento]])</f>
        <v>2018</v>
      </c>
    </row>
    <row r="3683" spans="2:11" x14ac:dyDescent="0.2">
      <c r="B3683" s="8">
        <v>43116</v>
      </c>
      <c r="C3683" s="6" t="s">
        <v>4426</v>
      </c>
      <c r="D3683" s="6">
        <v>300274</v>
      </c>
      <c r="E3683" s="6" t="s">
        <v>678</v>
      </c>
      <c r="F3683" s="6" t="s">
        <v>21</v>
      </c>
      <c r="G3683" s="6" t="s">
        <v>13</v>
      </c>
      <c r="H3683" s="6" t="s">
        <v>923</v>
      </c>
      <c r="I3683" s="6">
        <v>16</v>
      </c>
      <c r="J3683" s="13" t="str">
        <f>VLOOKUP(MONTH(Tabla7[[#This Row],[Fecha del movimiento]]),Tablas!$O$4:$P$15,2,0)</f>
        <v>Ene</v>
      </c>
      <c r="K3683" s="6">
        <f>YEAR(Tabla7[[#This Row],[Fecha del movimiento]])</f>
        <v>2018</v>
      </c>
    </row>
    <row r="3684" spans="2:11" x14ac:dyDescent="0.2">
      <c r="B3684" s="8">
        <v>43307</v>
      </c>
      <c r="C3684" s="6" t="s">
        <v>3772</v>
      </c>
      <c r="D3684" s="6">
        <v>300237</v>
      </c>
      <c r="E3684" s="6" t="s">
        <v>703</v>
      </c>
      <c r="F3684" s="6" t="s">
        <v>21</v>
      </c>
      <c r="G3684" s="6" t="s">
        <v>11</v>
      </c>
      <c r="H3684" s="6" t="s">
        <v>923</v>
      </c>
      <c r="I3684" s="6">
        <v>18</v>
      </c>
      <c r="J3684" s="13" t="str">
        <f>VLOOKUP(MONTH(Tabla7[[#This Row],[Fecha del movimiento]]),Tablas!$O$4:$P$15,2,0)</f>
        <v>Jul</v>
      </c>
      <c r="K3684" s="6">
        <f>YEAR(Tabla7[[#This Row],[Fecha del movimiento]])</f>
        <v>2018</v>
      </c>
    </row>
    <row r="3685" spans="2:11" x14ac:dyDescent="0.2">
      <c r="B3685" s="8">
        <v>43262</v>
      </c>
      <c r="C3685" s="6" t="s">
        <v>1736</v>
      </c>
      <c r="D3685" s="6">
        <v>300654</v>
      </c>
      <c r="E3685" s="6" t="s">
        <v>392</v>
      </c>
      <c r="F3685" s="6" t="s">
        <v>21</v>
      </c>
      <c r="G3685" s="6" t="s">
        <v>11</v>
      </c>
      <c r="H3685" s="6" t="s">
        <v>917</v>
      </c>
      <c r="I3685" s="6">
        <v>-19</v>
      </c>
      <c r="J3685" s="13" t="str">
        <f>VLOOKUP(MONTH(Tabla7[[#This Row],[Fecha del movimiento]]),Tablas!$O$4:$P$15,2,0)</f>
        <v>Jun</v>
      </c>
      <c r="K3685" s="6">
        <f>YEAR(Tabla7[[#This Row],[Fecha del movimiento]])</f>
        <v>2018</v>
      </c>
    </row>
    <row r="3686" spans="2:11" x14ac:dyDescent="0.2">
      <c r="B3686" s="8">
        <v>43252</v>
      </c>
      <c r="C3686" s="6" t="s">
        <v>4427</v>
      </c>
      <c r="D3686" s="6">
        <v>300822</v>
      </c>
      <c r="E3686" s="6" t="s">
        <v>247</v>
      </c>
      <c r="F3686" s="6" t="s">
        <v>21</v>
      </c>
      <c r="G3686" s="6" t="s">
        <v>10</v>
      </c>
      <c r="H3686" s="6" t="s">
        <v>923</v>
      </c>
      <c r="I3686" s="6">
        <v>13</v>
      </c>
      <c r="J3686" s="13" t="str">
        <f>VLOOKUP(MONTH(Tabla7[[#This Row],[Fecha del movimiento]]),Tablas!$O$4:$P$15,2,0)</f>
        <v>Jun</v>
      </c>
      <c r="K3686" s="6">
        <f>YEAR(Tabla7[[#This Row],[Fecha del movimiento]])</f>
        <v>2018</v>
      </c>
    </row>
    <row r="3687" spans="2:11" x14ac:dyDescent="0.2">
      <c r="B3687" s="8">
        <v>43326</v>
      </c>
      <c r="C3687" s="6" t="s">
        <v>4428</v>
      </c>
      <c r="D3687" s="6">
        <v>300043</v>
      </c>
      <c r="E3687" s="6" t="s">
        <v>631</v>
      </c>
      <c r="F3687" s="6" t="s">
        <v>21</v>
      </c>
      <c r="G3687" s="6" t="s">
        <v>6</v>
      </c>
      <c r="H3687" s="6" t="s">
        <v>923</v>
      </c>
      <c r="I3687" s="6">
        <v>16</v>
      </c>
      <c r="J3687" s="13" t="str">
        <f>VLOOKUP(MONTH(Tabla7[[#This Row],[Fecha del movimiento]]),Tablas!$O$4:$P$15,2,0)</f>
        <v>Ago</v>
      </c>
      <c r="K3687" s="6">
        <f>YEAR(Tabla7[[#This Row],[Fecha del movimiento]])</f>
        <v>2018</v>
      </c>
    </row>
    <row r="3688" spans="2:11" x14ac:dyDescent="0.2">
      <c r="B3688" s="8">
        <v>43213</v>
      </c>
      <c r="C3688" s="6" t="s">
        <v>4429</v>
      </c>
      <c r="D3688" s="6">
        <v>300722</v>
      </c>
      <c r="E3688" s="6" t="s">
        <v>336</v>
      </c>
      <c r="F3688" s="6" t="s">
        <v>21</v>
      </c>
      <c r="G3688" s="6" t="s">
        <v>4</v>
      </c>
      <c r="H3688" s="6" t="s">
        <v>923</v>
      </c>
      <c r="I3688" s="6">
        <v>16</v>
      </c>
      <c r="J3688" s="13" t="str">
        <f>VLOOKUP(MONTH(Tabla7[[#This Row],[Fecha del movimiento]]),Tablas!$O$4:$P$15,2,0)</f>
        <v>Abr</v>
      </c>
      <c r="K3688" s="6">
        <f>YEAR(Tabla7[[#This Row],[Fecha del movimiento]])</f>
        <v>2018</v>
      </c>
    </row>
    <row r="3689" spans="2:11" x14ac:dyDescent="0.2">
      <c r="B3689" s="8">
        <v>43112</v>
      </c>
      <c r="C3689" s="6" t="s">
        <v>4430</v>
      </c>
      <c r="D3689" s="6">
        <v>300320</v>
      </c>
      <c r="E3689" s="6" t="s">
        <v>649</v>
      </c>
      <c r="F3689" s="6" t="s">
        <v>21</v>
      </c>
      <c r="G3689" s="6" t="s">
        <v>1</v>
      </c>
      <c r="H3689" s="6" t="s">
        <v>917</v>
      </c>
      <c r="I3689" s="6">
        <v>-9</v>
      </c>
      <c r="J3689" s="13" t="str">
        <f>VLOOKUP(MONTH(Tabla7[[#This Row],[Fecha del movimiento]]),Tablas!$O$4:$P$15,2,0)</f>
        <v>Ene</v>
      </c>
      <c r="K3689" s="6">
        <f>YEAR(Tabla7[[#This Row],[Fecha del movimiento]])</f>
        <v>2018</v>
      </c>
    </row>
    <row r="3690" spans="2:11" x14ac:dyDescent="0.2">
      <c r="B3690" s="8">
        <v>43253</v>
      </c>
      <c r="C3690" s="6" t="s">
        <v>4431</v>
      </c>
      <c r="D3690" s="6">
        <v>300635</v>
      </c>
      <c r="E3690" s="6" t="s">
        <v>409</v>
      </c>
      <c r="F3690" s="6" t="s">
        <v>21</v>
      </c>
      <c r="G3690" s="6" t="s">
        <v>13</v>
      </c>
      <c r="H3690" s="6" t="s">
        <v>923</v>
      </c>
      <c r="I3690" s="6">
        <v>18</v>
      </c>
      <c r="J3690" s="13" t="str">
        <f>VLOOKUP(MONTH(Tabla7[[#This Row],[Fecha del movimiento]]),Tablas!$O$4:$P$15,2,0)</f>
        <v>Jun</v>
      </c>
      <c r="K3690" s="6">
        <f>YEAR(Tabla7[[#This Row],[Fecha del movimiento]])</f>
        <v>2018</v>
      </c>
    </row>
    <row r="3691" spans="2:11" x14ac:dyDescent="0.2">
      <c r="B3691" s="8">
        <v>43258</v>
      </c>
      <c r="C3691" s="6" t="s">
        <v>4432</v>
      </c>
      <c r="D3691" s="6">
        <v>300605</v>
      </c>
      <c r="E3691" s="6" t="s">
        <v>437</v>
      </c>
      <c r="F3691" s="6" t="s">
        <v>21</v>
      </c>
      <c r="G3691" s="6" t="s">
        <v>13</v>
      </c>
      <c r="H3691" s="6" t="s">
        <v>923</v>
      </c>
      <c r="I3691" s="6">
        <v>14</v>
      </c>
      <c r="J3691" s="13" t="str">
        <f>VLOOKUP(MONTH(Tabla7[[#This Row],[Fecha del movimiento]]),Tablas!$O$4:$P$15,2,0)</f>
        <v>Jun</v>
      </c>
      <c r="K3691" s="6">
        <f>YEAR(Tabla7[[#This Row],[Fecha del movimiento]])</f>
        <v>2018</v>
      </c>
    </row>
    <row r="3692" spans="2:11" x14ac:dyDescent="0.2">
      <c r="B3692" s="8">
        <v>43109</v>
      </c>
      <c r="C3692" s="6" t="s">
        <v>4433</v>
      </c>
      <c r="D3692" s="6">
        <v>300416</v>
      </c>
      <c r="E3692" s="6" t="s">
        <v>586</v>
      </c>
      <c r="F3692" s="6" t="s">
        <v>21</v>
      </c>
      <c r="G3692" s="6" t="s">
        <v>4</v>
      </c>
      <c r="H3692" s="6" t="s">
        <v>917</v>
      </c>
      <c r="I3692" s="6">
        <v>-13</v>
      </c>
      <c r="J3692" s="13" t="str">
        <f>VLOOKUP(MONTH(Tabla7[[#This Row],[Fecha del movimiento]]),Tablas!$O$4:$P$15,2,0)</f>
        <v>Ene</v>
      </c>
      <c r="K3692" s="6">
        <f>YEAR(Tabla7[[#This Row],[Fecha del movimiento]])</f>
        <v>2018</v>
      </c>
    </row>
    <row r="3693" spans="2:11" x14ac:dyDescent="0.2">
      <c r="B3693" s="8">
        <v>43330</v>
      </c>
      <c r="C3693" s="6" t="s">
        <v>4434</v>
      </c>
      <c r="D3693" s="6">
        <v>300113</v>
      </c>
      <c r="E3693" s="6" t="s">
        <v>764</v>
      </c>
      <c r="F3693" s="6" t="s">
        <v>21</v>
      </c>
      <c r="G3693" s="6" t="s">
        <v>13</v>
      </c>
      <c r="H3693" s="6" t="s">
        <v>923</v>
      </c>
      <c r="I3693" s="6">
        <v>20</v>
      </c>
      <c r="J3693" s="13" t="str">
        <f>VLOOKUP(MONTH(Tabla7[[#This Row],[Fecha del movimiento]]),Tablas!$O$4:$P$15,2,0)</f>
        <v>Ago</v>
      </c>
      <c r="K3693" s="6">
        <f>YEAR(Tabla7[[#This Row],[Fecha del movimiento]])</f>
        <v>2018</v>
      </c>
    </row>
    <row r="3694" spans="2:11" x14ac:dyDescent="0.2">
      <c r="B3694" s="8">
        <v>43143</v>
      </c>
      <c r="C3694" s="6" t="s">
        <v>4435</v>
      </c>
      <c r="D3694" s="6">
        <v>300444</v>
      </c>
      <c r="E3694" s="6" t="s">
        <v>564</v>
      </c>
      <c r="F3694" s="6" t="s">
        <v>21</v>
      </c>
      <c r="G3694" s="6" t="s">
        <v>6</v>
      </c>
      <c r="H3694" s="6" t="s">
        <v>923</v>
      </c>
      <c r="I3694" s="6">
        <v>14</v>
      </c>
      <c r="J3694" s="13" t="str">
        <f>VLOOKUP(MONTH(Tabla7[[#This Row],[Fecha del movimiento]]),Tablas!$O$4:$P$15,2,0)</f>
        <v>Feb</v>
      </c>
      <c r="K3694" s="6">
        <f>YEAR(Tabla7[[#This Row],[Fecha del movimiento]])</f>
        <v>2018</v>
      </c>
    </row>
    <row r="3695" spans="2:11" x14ac:dyDescent="0.2">
      <c r="B3695" s="8">
        <v>43257</v>
      </c>
      <c r="C3695" s="6" t="s">
        <v>4436</v>
      </c>
      <c r="D3695" s="6">
        <v>300847</v>
      </c>
      <c r="E3695" s="6" t="s">
        <v>223</v>
      </c>
      <c r="F3695" s="6" t="s">
        <v>21</v>
      </c>
      <c r="G3695" s="6" t="s">
        <v>6</v>
      </c>
      <c r="H3695" s="6" t="s">
        <v>917</v>
      </c>
      <c r="I3695" s="6">
        <v>-6</v>
      </c>
      <c r="J3695" s="13" t="str">
        <f>VLOOKUP(MONTH(Tabla7[[#This Row],[Fecha del movimiento]]),Tablas!$O$4:$P$15,2,0)</f>
        <v>Jun</v>
      </c>
      <c r="K3695" s="6">
        <f>YEAR(Tabla7[[#This Row],[Fecha del movimiento]])</f>
        <v>2018</v>
      </c>
    </row>
    <row r="3696" spans="2:11" x14ac:dyDescent="0.2">
      <c r="B3696" s="8">
        <v>43201</v>
      </c>
      <c r="C3696" s="6" t="s">
        <v>4437</v>
      </c>
      <c r="D3696" s="6">
        <v>300354</v>
      </c>
      <c r="E3696" s="6" t="s">
        <v>627</v>
      </c>
      <c r="F3696" s="6" t="s">
        <v>21</v>
      </c>
      <c r="G3696" s="6" t="s">
        <v>13</v>
      </c>
      <c r="H3696" s="6" t="s">
        <v>923</v>
      </c>
      <c r="I3696" s="6">
        <v>16</v>
      </c>
      <c r="J3696" s="13" t="str">
        <f>VLOOKUP(MONTH(Tabla7[[#This Row],[Fecha del movimiento]]),Tablas!$O$4:$P$15,2,0)</f>
        <v>Abr</v>
      </c>
      <c r="K3696" s="6">
        <f>YEAR(Tabla7[[#This Row],[Fecha del movimiento]])</f>
        <v>2018</v>
      </c>
    </row>
    <row r="3697" spans="2:11" x14ac:dyDescent="0.2">
      <c r="B3697" s="8">
        <v>43204</v>
      </c>
      <c r="C3697" s="6" t="s">
        <v>4438</v>
      </c>
      <c r="D3697" s="6">
        <v>300539</v>
      </c>
      <c r="E3697" s="6" t="s">
        <v>489</v>
      </c>
      <c r="F3697" s="6" t="s">
        <v>21</v>
      </c>
      <c r="G3697" s="6" t="s">
        <v>1</v>
      </c>
      <c r="H3697" s="6" t="s">
        <v>917</v>
      </c>
      <c r="I3697" s="6">
        <v>-13</v>
      </c>
      <c r="J3697" s="13" t="str">
        <f>VLOOKUP(MONTH(Tabla7[[#This Row],[Fecha del movimiento]]),Tablas!$O$4:$P$15,2,0)</f>
        <v>Abr</v>
      </c>
      <c r="K3697" s="6">
        <f>YEAR(Tabla7[[#This Row],[Fecha del movimiento]])</f>
        <v>2018</v>
      </c>
    </row>
    <row r="3698" spans="2:11" x14ac:dyDescent="0.2">
      <c r="B3698" s="8">
        <v>43162</v>
      </c>
      <c r="C3698" s="6" t="s">
        <v>4439</v>
      </c>
      <c r="D3698" s="6">
        <v>300377</v>
      </c>
      <c r="E3698" s="6" t="s">
        <v>613</v>
      </c>
      <c r="F3698" s="6" t="s">
        <v>21</v>
      </c>
      <c r="G3698" s="6" t="s">
        <v>11</v>
      </c>
      <c r="H3698" s="6" t="s">
        <v>923</v>
      </c>
      <c r="I3698" s="6">
        <v>16</v>
      </c>
      <c r="J3698" s="13" t="str">
        <f>VLOOKUP(MONTH(Tabla7[[#This Row],[Fecha del movimiento]]),Tablas!$O$4:$P$15,2,0)</f>
        <v>Mar</v>
      </c>
      <c r="K3698" s="6">
        <f>YEAR(Tabla7[[#This Row],[Fecha del movimiento]])</f>
        <v>2018</v>
      </c>
    </row>
    <row r="3699" spans="2:11" x14ac:dyDescent="0.2">
      <c r="B3699" s="8">
        <v>43324</v>
      </c>
      <c r="C3699" s="6" t="s">
        <v>4440</v>
      </c>
      <c r="D3699" s="6">
        <v>301055</v>
      </c>
      <c r="E3699" s="6" t="s">
        <v>24</v>
      </c>
      <c r="F3699" s="6" t="s">
        <v>21</v>
      </c>
      <c r="G3699" s="6" t="s">
        <v>13</v>
      </c>
      <c r="H3699" s="6" t="s">
        <v>917</v>
      </c>
      <c r="I3699" s="6">
        <v>-7</v>
      </c>
      <c r="J3699" s="13" t="str">
        <f>VLOOKUP(MONTH(Tabla7[[#This Row],[Fecha del movimiento]]),Tablas!$O$4:$P$15,2,0)</f>
        <v>Ago</v>
      </c>
      <c r="K3699" s="6">
        <f>YEAR(Tabla7[[#This Row],[Fecha del movimiento]])</f>
        <v>2018</v>
      </c>
    </row>
    <row r="3700" spans="2:11" x14ac:dyDescent="0.2">
      <c r="B3700" s="8">
        <v>43189</v>
      </c>
      <c r="C3700" s="6" t="s">
        <v>4441</v>
      </c>
      <c r="D3700" s="6">
        <v>300673</v>
      </c>
      <c r="E3700" s="6" t="s">
        <v>178</v>
      </c>
      <c r="F3700" s="6" t="s">
        <v>21</v>
      </c>
      <c r="G3700" s="6" t="s">
        <v>10</v>
      </c>
      <c r="H3700" s="6" t="s">
        <v>923</v>
      </c>
      <c r="I3700" s="6">
        <v>13</v>
      </c>
      <c r="J3700" s="13" t="str">
        <f>VLOOKUP(MONTH(Tabla7[[#This Row],[Fecha del movimiento]]),Tablas!$O$4:$P$15,2,0)</f>
        <v>Mar</v>
      </c>
      <c r="K3700" s="6">
        <f>YEAR(Tabla7[[#This Row],[Fecha del movimiento]])</f>
        <v>2018</v>
      </c>
    </row>
    <row r="3701" spans="2:11" x14ac:dyDescent="0.2">
      <c r="B3701" s="8">
        <v>43290</v>
      </c>
      <c r="C3701" s="6" t="s">
        <v>3522</v>
      </c>
      <c r="D3701" s="6">
        <v>300370</v>
      </c>
      <c r="E3701" s="6" t="s">
        <v>615</v>
      </c>
      <c r="F3701" s="6" t="s">
        <v>21</v>
      </c>
      <c r="G3701" s="6" t="s">
        <v>12</v>
      </c>
      <c r="H3701" s="6" t="s">
        <v>923</v>
      </c>
      <c r="I3701" s="6">
        <v>18</v>
      </c>
      <c r="J3701" s="13" t="str">
        <f>VLOOKUP(MONTH(Tabla7[[#This Row],[Fecha del movimiento]]),Tablas!$O$4:$P$15,2,0)</f>
        <v>Jul</v>
      </c>
      <c r="K3701" s="6">
        <f>YEAR(Tabla7[[#This Row],[Fecha del movimiento]])</f>
        <v>2018</v>
      </c>
    </row>
    <row r="3702" spans="2:11" x14ac:dyDescent="0.2">
      <c r="B3702" s="8">
        <v>43195</v>
      </c>
      <c r="C3702" s="6" t="s">
        <v>4442</v>
      </c>
      <c r="D3702" s="6">
        <v>300453</v>
      </c>
      <c r="E3702" s="6" t="s">
        <v>558</v>
      </c>
      <c r="F3702" s="6" t="s">
        <v>21</v>
      </c>
      <c r="G3702" s="6" t="s">
        <v>13</v>
      </c>
      <c r="H3702" s="6" t="s">
        <v>923</v>
      </c>
      <c r="I3702" s="6">
        <v>20</v>
      </c>
      <c r="J3702" s="13" t="str">
        <f>VLOOKUP(MONTH(Tabla7[[#This Row],[Fecha del movimiento]]),Tablas!$O$4:$P$15,2,0)</f>
        <v>Abr</v>
      </c>
      <c r="K3702" s="6">
        <f>YEAR(Tabla7[[#This Row],[Fecha del movimiento]])</f>
        <v>2018</v>
      </c>
    </row>
    <row r="3703" spans="2:11" x14ac:dyDescent="0.2">
      <c r="B3703" s="8">
        <v>43211</v>
      </c>
      <c r="C3703" s="6" t="s">
        <v>4443</v>
      </c>
      <c r="D3703" s="6">
        <v>300641</v>
      </c>
      <c r="E3703" s="6" t="s">
        <v>404</v>
      </c>
      <c r="F3703" s="6" t="s">
        <v>21</v>
      </c>
      <c r="G3703" s="6" t="s">
        <v>13</v>
      </c>
      <c r="H3703" s="6" t="s">
        <v>923</v>
      </c>
      <c r="I3703" s="6">
        <v>12</v>
      </c>
      <c r="J3703" s="13" t="str">
        <f>VLOOKUP(MONTH(Tabla7[[#This Row],[Fecha del movimiento]]),Tablas!$O$4:$P$15,2,0)</f>
        <v>Abr</v>
      </c>
      <c r="K3703" s="6">
        <f>YEAR(Tabla7[[#This Row],[Fecha del movimiento]])</f>
        <v>2018</v>
      </c>
    </row>
    <row r="3704" spans="2:11" x14ac:dyDescent="0.2">
      <c r="B3704" s="8">
        <v>43343</v>
      </c>
      <c r="C3704" s="6" t="s">
        <v>4444</v>
      </c>
      <c r="D3704" s="6">
        <v>300683</v>
      </c>
      <c r="E3704" s="6" t="s">
        <v>370</v>
      </c>
      <c r="F3704" s="6" t="s">
        <v>21</v>
      </c>
      <c r="G3704" s="6" t="s">
        <v>13</v>
      </c>
      <c r="H3704" s="6" t="s">
        <v>923</v>
      </c>
      <c r="I3704" s="6">
        <v>15</v>
      </c>
      <c r="J3704" s="13" t="str">
        <f>VLOOKUP(MONTH(Tabla7[[#This Row],[Fecha del movimiento]]),Tablas!$O$4:$P$15,2,0)</f>
        <v>Ago</v>
      </c>
      <c r="K3704" s="6">
        <f>YEAR(Tabla7[[#This Row],[Fecha del movimiento]])</f>
        <v>2018</v>
      </c>
    </row>
    <row r="3705" spans="2:11" x14ac:dyDescent="0.2">
      <c r="B3705" s="8">
        <v>43160</v>
      </c>
      <c r="C3705" s="6" t="s">
        <v>4445</v>
      </c>
      <c r="D3705" s="6">
        <v>300082</v>
      </c>
      <c r="E3705" s="6" t="s">
        <v>453</v>
      </c>
      <c r="F3705" s="6" t="s">
        <v>21</v>
      </c>
      <c r="G3705" s="6" t="s">
        <v>1</v>
      </c>
      <c r="H3705" s="6" t="s">
        <v>917</v>
      </c>
      <c r="I3705" s="6">
        <v>-14</v>
      </c>
      <c r="J3705" s="13" t="str">
        <f>VLOOKUP(MONTH(Tabla7[[#This Row],[Fecha del movimiento]]),Tablas!$O$4:$P$15,2,0)</f>
        <v>Mar</v>
      </c>
      <c r="K3705" s="6">
        <f>YEAR(Tabla7[[#This Row],[Fecha del movimiento]])</f>
        <v>2018</v>
      </c>
    </row>
    <row r="3706" spans="2:11" x14ac:dyDescent="0.2">
      <c r="B3706" s="8">
        <v>43124</v>
      </c>
      <c r="C3706" s="6" t="s">
        <v>4446</v>
      </c>
      <c r="D3706" s="6">
        <v>300820</v>
      </c>
      <c r="E3706" s="6" t="s">
        <v>249</v>
      </c>
      <c r="F3706" s="6" t="s">
        <v>21</v>
      </c>
      <c r="G3706" s="6" t="s">
        <v>11</v>
      </c>
      <c r="H3706" s="6" t="s">
        <v>917</v>
      </c>
      <c r="I3706" s="6">
        <v>-6</v>
      </c>
      <c r="J3706" s="13" t="str">
        <f>VLOOKUP(MONTH(Tabla7[[#This Row],[Fecha del movimiento]]),Tablas!$O$4:$P$15,2,0)</f>
        <v>Ene</v>
      </c>
      <c r="K3706" s="6">
        <f>YEAR(Tabla7[[#This Row],[Fecha del movimiento]])</f>
        <v>2018</v>
      </c>
    </row>
    <row r="3707" spans="2:11" x14ac:dyDescent="0.2">
      <c r="B3707" s="8">
        <v>43126</v>
      </c>
      <c r="C3707" s="6" t="s">
        <v>4447</v>
      </c>
      <c r="D3707" s="6">
        <v>300074</v>
      </c>
      <c r="E3707" s="6" t="s">
        <v>783</v>
      </c>
      <c r="F3707" s="6" t="s">
        <v>21</v>
      </c>
      <c r="G3707" s="6" t="s">
        <v>13</v>
      </c>
      <c r="H3707" s="6" t="s">
        <v>917</v>
      </c>
      <c r="I3707" s="6">
        <v>-5</v>
      </c>
      <c r="J3707" s="13" t="str">
        <f>VLOOKUP(MONTH(Tabla7[[#This Row],[Fecha del movimiento]]),Tablas!$O$4:$P$15,2,0)</f>
        <v>Ene</v>
      </c>
      <c r="K3707" s="6">
        <f>YEAR(Tabla7[[#This Row],[Fecha del movimiento]])</f>
        <v>2018</v>
      </c>
    </row>
    <row r="3708" spans="2:11" x14ac:dyDescent="0.2">
      <c r="B3708" s="8">
        <v>43277</v>
      </c>
      <c r="C3708" s="6" t="s">
        <v>4448</v>
      </c>
      <c r="D3708" s="6">
        <v>300693</v>
      </c>
      <c r="E3708" s="6" t="s">
        <v>280</v>
      </c>
      <c r="F3708" s="6" t="s">
        <v>21</v>
      </c>
      <c r="G3708" s="6" t="s">
        <v>5</v>
      </c>
      <c r="H3708" s="6" t="s">
        <v>923</v>
      </c>
      <c r="I3708" s="6">
        <v>16</v>
      </c>
      <c r="J3708" s="13" t="str">
        <f>VLOOKUP(MONTH(Tabla7[[#This Row],[Fecha del movimiento]]),Tablas!$O$4:$P$15,2,0)</f>
        <v>Jun</v>
      </c>
      <c r="K3708" s="6">
        <f>YEAR(Tabla7[[#This Row],[Fecha del movimiento]])</f>
        <v>2018</v>
      </c>
    </row>
    <row r="3709" spans="2:11" x14ac:dyDescent="0.2">
      <c r="B3709" s="8">
        <v>43106</v>
      </c>
      <c r="C3709" s="6" t="s">
        <v>4449</v>
      </c>
      <c r="D3709" s="6">
        <v>300584</v>
      </c>
      <c r="E3709" s="6" t="s">
        <v>453</v>
      </c>
      <c r="F3709" s="6" t="s">
        <v>21</v>
      </c>
      <c r="G3709" s="6" t="s">
        <v>1</v>
      </c>
      <c r="H3709" s="6" t="s">
        <v>917</v>
      </c>
      <c r="I3709" s="6">
        <v>-9</v>
      </c>
      <c r="J3709" s="13" t="str">
        <f>VLOOKUP(MONTH(Tabla7[[#This Row],[Fecha del movimiento]]),Tablas!$O$4:$P$15,2,0)</f>
        <v>Ene</v>
      </c>
      <c r="K3709" s="6">
        <f>YEAR(Tabla7[[#This Row],[Fecha del movimiento]])</f>
        <v>2018</v>
      </c>
    </row>
    <row r="3710" spans="2:11" x14ac:dyDescent="0.2">
      <c r="B3710" s="8">
        <v>43269</v>
      </c>
      <c r="C3710" s="6" t="s">
        <v>4450</v>
      </c>
      <c r="D3710" s="6">
        <v>300331</v>
      </c>
      <c r="E3710" s="6" t="s">
        <v>530</v>
      </c>
      <c r="F3710" s="6" t="s">
        <v>21</v>
      </c>
      <c r="G3710" s="6" t="s">
        <v>2</v>
      </c>
      <c r="H3710" s="6" t="s">
        <v>917</v>
      </c>
      <c r="I3710" s="6">
        <v>-19</v>
      </c>
      <c r="J3710" s="13" t="str">
        <f>VLOOKUP(MONTH(Tabla7[[#This Row],[Fecha del movimiento]]),Tablas!$O$4:$P$15,2,0)</f>
        <v>Jun</v>
      </c>
      <c r="K3710" s="6">
        <f>YEAR(Tabla7[[#This Row],[Fecha del movimiento]])</f>
        <v>2018</v>
      </c>
    </row>
    <row r="3711" spans="2:11" x14ac:dyDescent="0.2">
      <c r="B3711" s="8">
        <v>43242</v>
      </c>
      <c r="C3711" s="6" t="s">
        <v>4451</v>
      </c>
      <c r="D3711" s="6">
        <v>300160</v>
      </c>
      <c r="E3711" s="6" t="s">
        <v>92</v>
      </c>
      <c r="F3711" s="6" t="s">
        <v>21</v>
      </c>
      <c r="G3711" s="6" t="s">
        <v>6</v>
      </c>
      <c r="H3711" s="6" t="s">
        <v>917</v>
      </c>
      <c r="I3711" s="6">
        <v>-16</v>
      </c>
      <c r="J3711" s="13" t="str">
        <f>VLOOKUP(MONTH(Tabla7[[#This Row],[Fecha del movimiento]]),Tablas!$O$4:$P$15,2,0)</f>
        <v>May</v>
      </c>
      <c r="K3711" s="6">
        <f>YEAR(Tabla7[[#This Row],[Fecha del movimiento]])</f>
        <v>2018</v>
      </c>
    </row>
    <row r="3712" spans="2:11" x14ac:dyDescent="0.2">
      <c r="B3712" s="8">
        <v>43292</v>
      </c>
      <c r="C3712" s="6" t="s">
        <v>4452</v>
      </c>
      <c r="D3712" s="6">
        <v>300525</v>
      </c>
      <c r="E3712" s="6" t="s">
        <v>502</v>
      </c>
      <c r="F3712" s="6" t="s">
        <v>21</v>
      </c>
      <c r="G3712" s="6" t="s">
        <v>4</v>
      </c>
      <c r="H3712" s="6" t="s">
        <v>917</v>
      </c>
      <c r="I3712" s="6">
        <v>-17</v>
      </c>
      <c r="J3712" s="13" t="str">
        <f>VLOOKUP(MONTH(Tabla7[[#This Row],[Fecha del movimiento]]),Tablas!$O$4:$P$15,2,0)</f>
        <v>Jul</v>
      </c>
      <c r="K3712" s="6">
        <f>YEAR(Tabla7[[#This Row],[Fecha del movimiento]])</f>
        <v>2018</v>
      </c>
    </row>
    <row r="3713" spans="2:11" x14ac:dyDescent="0.2">
      <c r="B3713" s="8">
        <v>43243</v>
      </c>
      <c r="C3713" s="6" t="s">
        <v>4453</v>
      </c>
      <c r="D3713" s="6">
        <v>300495</v>
      </c>
      <c r="E3713" s="6" t="s">
        <v>527</v>
      </c>
      <c r="F3713" s="6" t="s">
        <v>21</v>
      </c>
      <c r="G3713" s="6" t="s">
        <v>4</v>
      </c>
      <c r="H3713" s="6" t="s">
        <v>923</v>
      </c>
      <c r="I3713" s="6">
        <v>17</v>
      </c>
      <c r="J3713" s="13" t="str">
        <f>VLOOKUP(MONTH(Tabla7[[#This Row],[Fecha del movimiento]]),Tablas!$O$4:$P$15,2,0)</f>
        <v>May</v>
      </c>
      <c r="K3713" s="6">
        <f>YEAR(Tabla7[[#This Row],[Fecha del movimiento]])</f>
        <v>2018</v>
      </c>
    </row>
    <row r="3714" spans="2:11" x14ac:dyDescent="0.2">
      <c r="B3714" s="8">
        <v>43215</v>
      </c>
      <c r="C3714" s="6" t="s">
        <v>4454</v>
      </c>
      <c r="D3714" s="6">
        <v>300787</v>
      </c>
      <c r="E3714" s="6" t="s">
        <v>279</v>
      </c>
      <c r="F3714" s="6" t="s">
        <v>21</v>
      </c>
      <c r="G3714" s="6" t="s">
        <v>10</v>
      </c>
      <c r="H3714" s="6" t="s">
        <v>923</v>
      </c>
      <c r="I3714" s="6">
        <v>14</v>
      </c>
      <c r="J3714" s="13" t="str">
        <f>VLOOKUP(MONTH(Tabla7[[#This Row],[Fecha del movimiento]]),Tablas!$O$4:$P$15,2,0)</f>
        <v>Abr</v>
      </c>
      <c r="K3714" s="6">
        <f>YEAR(Tabla7[[#This Row],[Fecha del movimiento]])</f>
        <v>2018</v>
      </c>
    </row>
    <row r="3715" spans="2:11" x14ac:dyDescent="0.2">
      <c r="B3715" s="8">
        <v>43292</v>
      </c>
      <c r="C3715" s="6" t="s">
        <v>4455</v>
      </c>
      <c r="D3715" s="6">
        <v>300766</v>
      </c>
      <c r="E3715" s="6" t="s">
        <v>297</v>
      </c>
      <c r="F3715" s="6" t="s">
        <v>21</v>
      </c>
      <c r="G3715" s="6" t="s">
        <v>10</v>
      </c>
      <c r="H3715" s="6" t="s">
        <v>923</v>
      </c>
      <c r="I3715" s="6">
        <v>10</v>
      </c>
      <c r="J3715" s="13" t="str">
        <f>VLOOKUP(MONTH(Tabla7[[#This Row],[Fecha del movimiento]]),Tablas!$O$4:$P$15,2,0)</f>
        <v>Jul</v>
      </c>
      <c r="K3715" s="6">
        <f>YEAR(Tabla7[[#This Row],[Fecha del movimiento]])</f>
        <v>2018</v>
      </c>
    </row>
    <row r="3716" spans="2:11" x14ac:dyDescent="0.2">
      <c r="B3716" s="8">
        <v>43104</v>
      </c>
      <c r="C3716" s="6" t="s">
        <v>4456</v>
      </c>
      <c r="D3716" s="6">
        <v>300720</v>
      </c>
      <c r="E3716" s="6" t="s">
        <v>338</v>
      </c>
      <c r="F3716" s="6" t="s">
        <v>21</v>
      </c>
      <c r="G3716" s="6" t="s">
        <v>10</v>
      </c>
      <c r="H3716" s="6" t="s">
        <v>923</v>
      </c>
      <c r="I3716" s="6">
        <v>20</v>
      </c>
      <c r="J3716" s="13" t="str">
        <f>VLOOKUP(MONTH(Tabla7[[#This Row],[Fecha del movimiento]]),Tablas!$O$4:$P$15,2,0)</f>
        <v>Ene</v>
      </c>
      <c r="K3716" s="6">
        <f>YEAR(Tabla7[[#This Row],[Fecha del movimiento]])</f>
        <v>2018</v>
      </c>
    </row>
    <row r="3717" spans="2:11" x14ac:dyDescent="0.2">
      <c r="B3717" s="8">
        <v>43135</v>
      </c>
      <c r="C3717" s="6" t="s">
        <v>3470</v>
      </c>
      <c r="D3717" s="6">
        <v>300604</v>
      </c>
      <c r="E3717" s="6" t="s">
        <v>438</v>
      </c>
      <c r="F3717" s="6" t="s">
        <v>21</v>
      </c>
      <c r="G3717" s="6" t="s">
        <v>13</v>
      </c>
      <c r="H3717" s="6" t="s">
        <v>917</v>
      </c>
      <c r="I3717" s="6">
        <v>-6</v>
      </c>
      <c r="J3717" s="13" t="str">
        <f>VLOOKUP(MONTH(Tabla7[[#This Row],[Fecha del movimiento]]),Tablas!$O$4:$P$15,2,0)</f>
        <v>Feb</v>
      </c>
      <c r="K3717" s="6">
        <f>YEAR(Tabla7[[#This Row],[Fecha del movimiento]])</f>
        <v>2018</v>
      </c>
    </row>
    <row r="3718" spans="2:11" x14ac:dyDescent="0.2">
      <c r="B3718" s="8">
        <v>43288</v>
      </c>
      <c r="C3718" s="6" t="s">
        <v>2466</v>
      </c>
      <c r="D3718" s="6">
        <v>300452</v>
      </c>
      <c r="E3718" s="6" t="s">
        <v>559</v>
      </c>
      <c r="F3718" s="6" t="s">
        <v>21</v>
      </c>
      <c r="G3718" s="6" t="s">
        <v>5</v>
      </c>
      <c r="H3718" s="6" t="s">
        <v>923</v>
      </c>
      <c r="I3718" s="6">
        <v>13</v>
      </c>
      <c r="J3718" s="13" t="str">
        <f>VLOOKUP(MONTH(Tabla7[[#This Row],[Fecha del movimiento]]),Tablas!$O$4:$P$15,2,0)</f>
        <v>Jul</v>
      </c>
      <c r="K3718" s="6">
        <f>YEAR(Tabla7[[#This Row],[Fecha del movimiento]])</f>
        <v>2018</v>
      </c>
    </row>
    <row r="3719" spans="2:11" x14ac:dyDescent="0.2">
      <c r="B3719" s="8">
        <v>43336</v>
      </c>
      <c r="C3719" s="6" t="s">
        <v>4457</v>
      </c>
      <c r="D3719" s="6">
        <v>300151</v>
      </c>
      <c r="E3719" s="6" t="s">
        <v>136</v>
      </c>
      <c r="F3719" s="6" t="s">
        <v>21</v>
      </c>
      <c r="G3719" s="6" t="s">
        <v>6</v>
      </c>
      <c r="H3719" s="6" t="s">
        <v>923</v>
      </c>
      <c r="I3719" s="6">
        <v>20</v>
      </c>
      <c r="J3719" s="13" t="str">
        <f>VLOOKUP(MONTH(Tabla7[[#This Row],[Fecha del movimiento]]),Tablas!$O$4:$P$15,2,0)</f>
        <v>Ago</v>
      </c>
      <c r="K3719" s="6">
        <f>YEAR(Tabla7[[#This Row],[Fecha del movimiento]])</f>
        <v>2018</v>
      </c>
    </row>
    <row r="3720" spans="2:11" x14ac:dyDescent="0.2">
      <c r="B3720" s="8">
        <v>43267</v>
      </c>
      <c r="C3720" s="6" t="s">
        <v>4458</v>
      </c>
      <c r="D3720" s="6">
        <v>300558</v>
      </c>
      <c r="E3720" s="6" t="s">
        <v>472</v>
      </c>
      <c r="F3720" s="6" t="s">
        <v>21</v>
      </c>
      <c r="G3720" s="6" t="s">
        <v>7</v>
      </c>
      <c r="H3720" s="6" t="s">
        <v>917</v>
      </c>
      <c r="I3720" s="6">
        <v>-12</v>
      </c>
      <c r="J3720" s="13" t="str">
        <f>VLOOKUP(MONTH(Tabla7[[#This Row],[Fecha del movimiento]]),Tablas!$O$4:$P$15,2,0)</f>
        <v>Jun</v>
      </c>
      <c r="K3720" s="6">
        <f>YEAR(Tabla7[[#This Row],[Fecha del movimiento]])</f>
        <v>2018</v>
      </c>
    </row>
    <row r="3721" spans="2:11" x14ac:dyDescent="0.2">
      <c r="B3721" s="8">
        <v>43258</v>
      </c>
      <c r="C3721" s="6" t="s">
        <v>4459</v>
      </c>
      <c r="D3721" s="6">
        <v>300493</v>
      </c>
      <c r="E3721" s="6" t="s">
        <v>177</v>
      </c>
      <c r="F3721" s="6" t="s">
        <v>21</v>
      </c>
      <c r="G3721" s="6" t="s">
        <v>9</v>
      </c>
      <c r="H3721" s="6" t="s">
        <v>923</v>
      </c>
      <c r="I3721" s="6">
        <v>19</v>
      </c>
      <c r="J3721" s="13" t="str">
        <f>VLOOKUP(MONTH(Tabla7[[#This Row],[Fecha del movimiento]]),Tablas!$O$4:$P$15,2,0)</f>
        <v>Jun</v>
      </c>
      <c r="K3721" s="6">
        <f>YEAR(Tabla7[[#This Row],[Fecha del movimiento]])</f>
        <v>2018</v>
      </c>
    </row>
    <row r="3722" spans="2:11" x14ac:dyDescent="0.2">
      <c r="B3722" s="8">
        <v>43202</v>
      </c>
      <c r="C3722" s="6" t="s">
        <v>4460</v>
      </c>
      <c r="D3722" s="6">
        <v>300281</v>
      </c>
      <c r="E3722" s="6" t="s">
        <v>259</v>
      </c>
      <c r="F3722" s="6" t="s">
        <v>21</v>
      </c>
      <c r="G3722" s="6" t="s">
        <v>5</v>
      </c>
      <c r="H3722" s="6" t="s">
        <v>923</v>
      </c>
      <c r="I3722" s="6">
        <v>10</v>
      </c>
      <c r="J3722" s="13" t="str">
        <f>VLOOKUP(MONTH(Tabla7[[#This Row],[Fecha del movimiento]]),Tablas!$O$4:$P$15,2,0)</f>
        <v>Abr</v>
      </c>
      <c r="K3722" s="6">
        <f>YEAR(Tabla7[[#This Row],[Fecha del movimiento]])</f>
        <v>2018</v>
      </c>
    </row>
    <row r="3723" spans="2:11" x14ac:dyDescent="0.2">
      <c r="B3723" s="8">
        <v>43292</v>
      </c>
      <c r="C3723" s="6" t="s">
        <v>4461</v>
      </c>
      <c r="D3723" s="6">
        <v>300509</v>
      </c>
      <c r="E3723" s="6" t="s">
        <v>514</v>
      </c>
      <c r="F3723" s="6" t="s">
        <v>21</v>
      </c>
      <c r="G3723" s="6" t="s">
        <v>5</v>
      </c>
      <c r="H3723" s="6" t="s">
        <v>917</v>
      </c>
      <c r="I3723" s="6">
        <v>-6</v>
      </c>
      <c r="J3723" s="13" t="str">
        <f>VLOOKUP(MONTH(Tabla7[[#This Row],[Fecha del movimiento]]),Tablas!$O$4:$P$15,2,0)</f>
        <v>Jul</v>
      </c>
      <c r="K3723" s="6">
        <f>YEAR(Tabla7[[#This Row],[Fecha del movimiento]])</f>
        <v>2018</v>
      </c>
    </row>
    <row r="3724" spans="2:11" x14ac:dyDescent="0.2">
      <c r="B3724" s="8">
        <v>43188</v>
      </c>
      <c r="C3724" s="6" t="s">
        <v>4462</v>
      </c>
      <c r="D3724" s="6">
        <v>300703</v>
      </c>
      <c r="E3724" s="6" t="s">
        <v>354</v>
      </c>
      <c r="F3724" s="6" t="s">
        <v>21</v>
      </c>
      <c r="G3724" s="6" t="s">
        <v>13</v>
      </c>
      <c r="H3724" s="6" t="s">
        <v>923</v>
      </c>
      <c r="I3724" s="6">
        <v>19</v>
      </c>
      <c r="J3724" s="13" t="str">
        <f>VLOOKUP(MONTH(Tabla7[[#This Row],[Fecha del movimiento]]),Tablas!$O$4:$P$15,2,0)</f>
        <v>Mar</v>
      </c>
      <c r="K3724" s="6">
        <f>YEAR(Tabla7[[#This Row],[Fecha del movimiento]])</f>
        <v>2018</v>
      </c>
    </row>
    <row r="3725" spans="2:11" x14ac:dyDescent="0.2">
      <c r="B3725" s="8">
        <v>43158</v>
      </c>
      <c r="C3725" s="6" t="s">
        <v>4463</v>
      </c>
      <c r="D3725" s="6">
        <v>300319</v>
      </c>
      <c r="E3725" s="6" t="s">
        <v>650</v>
      </c>
      <c r="F3725" s="6" t="s">
        <v>21</v>
      </c>
      <c r="G3725" s="6" t="s">
        <v>7</v>
      </c>
      <c r="H3725" s="6" t="s">
        <v>923</v>
      </c>
      <c r="I3725" s="6">
        <v>11</v>
      </c>
      <c r="J3725" s="13" t="str">
        <f>VLOOKUP(MONTH(Tabla7[[#This Row],[Fecha del movimiento]]),Tablas!$O$4:$P$15,2,0)</f>
        <v>Feb</v>
      </c>
      <c r="K3725" s="6">
        <f>YEAR(Tabla7[[#This Row],[Fecha del movimiento]])</f>
        <v>2018</v>
      </c>
    </row>
    <row r="3726" spans="2:11" x14ac:dyDescent="0.2">
      <c r="B3726" s="8">
        <v>43208</v>
      </c>
      <c r="C3726" s="6" t="s">
        <v>4464</v>
      </c>
      <c r="D3726" s="6">
        <v>300091</v>
      </c>
      <c r="E3726" s="6" t="s">
        <v>776</v>
      </c>
      <c r="F3726" s="6" t="s">
        <v>21</v>
      </c>
      <c r="G3726" s="6" t="s">
        <v>1</v>
      </c>
      <c r="H3726" s="6" t="s">
        <v>923</v>
      </c>
      <c r="I3726" s="6">
        <v>16</v>
      </c>
      <c r="J3726" s="13" t="str">
        <f>VLOOKUP(MONTH(Tabla7[[#This Row],[Fecha del movimiento]]),Tablas!$O$4:$P$15,2,0)</f>
        <v>Abr</v>
      </c>
      <c r="K3726" s="6">
        <f>YEAR(Tabla7[[#This Row],[Fecha del movimiento]])</f>
        <v>2018</v>
      </c>
    </row>
    <row r="3727" spans="2:11" x14ac:dyDescent="0.2">
      <c r="B3727" s="8">
        <v>43172</v>
      </c>
      <c r="C3727" s="6" t="s">
        <v>4465</v>
      </c>
      <c r="D3727" s="6">
        <v>300871</v>
      </c>
      <c r="E3727" s="6" t="s">
        <v>200</v>
      </c>
      <c r="F3727" s="6" t="s">
        <v>21</v>
      </c>
      <c r="G3727" s="6" t="s">
        <v>13</v>
      </c>
      <c r="H3727" s="6" t="s">
        <v>917</v>
      </c>
      <c r="I3727" s="6">
        <v>-6</v>
      </c>
      <c r="J3727" s="13" t="str">
        <f>VLOOKUP(MONTH(Tabla7[[#This Row],[Fecha del movimiento]]),Tablas!$O$4:$P$15,2,0)</f>
        <v>Mar</v>
      </c>
      <c r="K3727" s="6">
        <f>YEAR(Tabla7[[#This Row],[Fecha del movimiento]])</f>
        <v>2018</v>
      </c>
    </row>
    <row r="3728" spans="2:11" x14ac:dyDescent="0.2">
      <c r="B3728" s="8">
        <v>43170</v>
      </c>
      <c r="C3728" s="6" t="s">
        <v>4466</v>
      </c>
      <c r="D3728" s="6">
        <v>300282</v>
      </c>
      <c r="E3728" s="6" t="s">
        <v>672</v>
      </c>
      <c r="F3728" s="6" t="s">
        <v>21</v>
      </c>
      <c r="G3728" s="6" t="s">
        <v>10</v>
      </c>
      <c r="H3728" s="6" t="s">
        <v>917</v>
      </c>
      <c r="I3728" s="6">
        <v>-17</v>
      </c>
      <c r="J3728" s="13" t="str">
        <f>VLOOKUP(MONTH(Tabla7[[#This Row],[Fecha del movimiento]]),Tablas!$O$4:$P$15,2,0)</f>
        <v>Mar</v>
      </c>
      <c r="K3728" s="6">
        <f>YEAR(Tabla7[[#This Row],[Fecha del movimiento]])</f>
        <v>2018</v>
      </c>
    </row>
    <row r="3729" spans="2:11" x14ac:dyDescent="0.2">
      <c r="B3729" s="8">
        <v>43317</v>
      </c>
      <c r="C3729" s="6" t="s">
        <v>4467</v>
      </c>
      <c r="D3729" s="6">
        <v>301055</v>
      </c>
      <c r="E3729" s="6" t="s">
        <v>24</v>
      </c>
      <c r="F3729" s="6" t="s">
        <v>21</v>
      </c>
      <c r="G3729" s="6" t="s">
        <v>13</v>
      </c>
      <c r="H3729" s="6" t="s">
        <v>917</v>
      </c>
      <c r="I3729" s="6">
        <v>-20</v>
      </c>
      <c r="J3729" s="13" t="str">
        <f>VLOOKUP(MONTH(Tabla7[[#This Row],[Fecha del movimiento]]),Tablas!$O$4:$P$15,2,0)</f>
        <v>Ago</v>
      </c>
      <c r="K3729" s="6">
        <f>YEAR(Tabla7[[#This Row],[Fecha del movimiento]])</f>
        <v>2018</v>
      </c>
    </row>
    <row r="3730" spans="2:11" x14ac:dyDescent="0.2">
      <c r="B3730" s="8">
        <v>43182</v>
      </c>
      <c r="C3730" s="6" t="s">
        <v>4468</v>
      </c>
      <c r="D3730" s="6">
        <v>300190</v>
      </c>
      <c r="E3730" s="6" t="s">
        <v>737</v>
      </c>
      <c r="F3730" s="6" t="s">
        <v>21</v>
      </c>
      <c r="G3730" s="6" t="s">
        <v>9</v>
      </c>
      <c r="H3730" s="6" t="s">
        <v>923</v>
      </c>
      <c r="I3730" s="6">
        <v>12</v>
      </c>
      <c r="J3730" s="13" t="str">
        <f>VLOOKUP(MONTH(Tabla7[[#This Row],[Fecha del movimiento]]),Tablas!$O$4:$P$15,2,0)</f>
        <v>Mar</v>
      </c>
      <c r="K3730" s="6">
        <f>YEAR(Tabla7[[#This Row],[Fecha del movimiento]])</f>
        <v>2018</v>
      </c>
    </row>
    <row r="3731" spans="2:11" x14ac:dyDescent="0.2">
      <c r="B3731" s="8">
        <v>43270</v>
      </c>
      <c r="C3731" s="6" t="s">
        <v>4469</v>
      </c>
      <c r="D3731" s="6">
        <v>300186</v>
      </c>
      <c r="E3731" s="6" t="s">
        <v>530</v>
      </c>
      <c r="F3731" s="6" t="s">
        <v>21</v>
      </c>
      <c r="G3731" s="6" t="s">
        <v>2</v>
      </c>
      <c r="H3731" s="6" t="s">
        <v>917</v>
      </c>
      <c r="I3731" s="6">
        <v>-6</v>
      </c>
      <c r="J3731" s="13" t="str">
        <f>VLOOKUP(MONTH(Tabla7[[#This Row],[Fecha del movimiento]]),Tablas!$O$4:$P$15,2,0)</f>
        <v>Jun</v>
      </c>
      <c r="K3731" s="6">
        <f>YEAR(Tabla7[[#This Row],[Fecha del movimiento]])</f>
        <v>2018</v>
      </c>
    </row>
    <row r="3732" spans="2:11" x14ac:dyDescent="0.2">
      <c r="B3732" s="8">
        <v>43211</v>
      </c>
      <c r="C3732" s="6" t="s">
        <v>4470</v>
      </c>
      <c r="D3732" s="6">
        <v>300019</v>
      </c>
      <c r="E3732" s="6" t="s">
        <v>394</v>
      </c>
      <c r="F3732" s="6" t="s">
        <v>21</v>
      </c>
      <c r="G3732" s="6" t="s">
        <v>3</v>
      </c>
      <c r="H3732" s="6" t="s">
        <v>923</v>
      </c>
      <c r="I3732" s="6">
        <v>18</v>
      </c>
      <c r="J3732" s="13" t="str">
        <f>VLOOKUP(MONTH(Tabla7[[#This Row],[Fecha del movimiento]]),Tablas!$O$4:$P$15,2,0)</f>
        <v>Abr</v>
      </c>
      <c r="K3732" s="6">
        <f>YEAR(Tabla7[[#This Row],[Fecha del movimiento]])</f>
        <v>2018</v>
      </c>
    </row>
    <row r="3733" spans="2:11" x14ac:dyDescent="0.2">
      <c r="B3733" s="8">
        <v>43109</v>
      </c>
      <c r="C3733" s="6" t="s">
        <v>4471</v>
      </c>
      <c r="D3733" s="6">
        <v>300914</v>
      </c>
      <c r="E3733" s="6" t="s">
        <v>158</v>
      </c>
      <c r="F3733" s="6" t="s">
        <v>21</v>
      </c>
      <c r="G3733" s="6" t="s">
        <v>11</v>
      </c>
      <c r="H3733" s="6" t="s">
        <v>917</v>
      </c>
      <c r="I3733" s="6">
        <v>-12</v>
      </c>
      <c r="J3733" s="13" t="str">
        <f>VLOOKUP(MONTH(Tabla7[[#This Row],[Fecha del movimiento]]),Tablas!$O$4:$P$15,2,0)</f>
        <v>Ene</v>
      </c>
      <c r="K3733" s="6">
        <f>YEAR(Tabla7[[#This Row],[Fecha del movimiento]])</f>
        <v>2018</v>
      </c>
    </row>
    <row r="3734" spans="2:11" x14ac:dyDescent="0.2">
      <c r="B3734" s="8">
        <v>43278</v>
      </c>
      <c r="C3734" s="6" t="s">
        <v>4472</v>
      </c>
      <c r="D3734" s="6">
        <v>300576</v>
      </c>
      <c r="E3734" s="6" t="s">
        <v>459</v>
      </c>
      <c r="F3734" s="6" t="s">
        <v>21</v>
      </c>
      <c r="G3734" s="6" t="s">
        <v>2</v>
      </c>
      <c r="H3734" s="6" t="s">
        <v>923</v>
      </c>
      <c r="I3734" s="6">
        <v>20</v>
      </c>
      <c r="J3734" s="13" t="str">
        <f>VLOOKUP(MONTH(Tabla7[[#This Row],[Fecha del movimiento]]),Tablas!$O$4:$P$15,2,0)</f>
        <v>Jun</v>
      </c>
      <c r="K3734" s="6">
        <f>YEAR(Tabla7[[#This Row],[Fecha del movimiento]])</f>
        <v>2018</v>
      </c>
    </row>
    <row r="3735" spans="2:11" x14ac:dyDescent="0.2">
      <c r="B3735" s="8">
        <v>43136</v>
      </c>
      <c r="C3735" s="6" t="s">
        <v>4473</v>
      </c>
      <c r="D3735" s="6">
        <v>300246</v>
      </c>
      <c r="E3735" s="6" t="s">
        <v>591</v>
      </c>
      <c r="F3735" s="6" t="s">
        <v>21</v>
      </c>
      <c r="G3735" s="6" t="s">
        <v>4</v>
      </c>
      <c r="H3735" s="6" t="s">
        <v>917</v>
      </c>
      <c r="I3735" s="6">
        <v>-12</v>
      </c>
      <c r="J3735" s="13" t="str">
        <f>VLOOKUP(MONTH(Tabla7[[#This Row],[Fecha del movimiento]]),Tablas!$O$4:$P$15,2,0)</f>
        <v>Feb</v>
      </c>
      <c r="K3735" s="6">
        <f>YEAR(Tabla7[[#This Row],[Fecha del movimiento]])</f>
        <v>2018</v>
      </c>
    </row>
    <row r="3736" spans="2:11" x14ac:dyDescent="0.2">
      <c r="B3736" s="8">
        <v>43343</v>
      </c>
      <c r="C3736" s="6" t="s">
        <v>4474</v>
      </c>
      <c r="D3736" s="6">
        <v>300126</v>
      </c>
      <c r="E3736" s="6" t="s">
        <v>62</v>
      </c>
      <c r="F3736" s="6" t="s">
        <v>21</v>
      </c>
      <c r="G3736" s="6" t="s">
        <v>3</v>
      </c>
      <c r="H3736" s="6" t="s">
        <v>923</v>
      </c>
      <c r="I3736" s="6">
        <v>20</v>
      </c>
      <c r="J3736" s="13" t="str">
        <f>VLOOKUP(MONTH(Tabla7[[#This Row],[Fecha del movimiento]]),Tablas!$O$4:$P$15,2,0)</f>
        <v>Ago</v>
      </c>
      <c r="K3736" s="6">
        <f>YEAR(Tabla7[[#This Row],[Fecha del movimiento]])</f>
        <v>2018</v>
      </c>
    </row>
    <row r="3737" spans="2:11" x14ac:dyDescent="0.2">
      <c r="B3737" s="8">
        <v>43310</v>
      </c>
      <c r="C3737" s="6" t="s">
        <v>4475</v>
      </c>
      <c r="D3737" s="6">
        <v>300796</v>
      </c>
      <c r="E3737" s="6" t="s">
        <v>270</v>
      </c>
      <c r="F3737" s="6" t="s">
        <v>21</v>
      </c>
      <c r="G3737" s="6" t="s">
        <v>13</v>
      </c>
      <c r="H3737" s="6" t="s">
        <v>917</v>
      </c>
      <c r="I3737" s="6">
        <v>-20</v>
      </c>
      <c r="J3737" s="13" t="str">
        <f>VLOOKUP(MONTH(Tabla7[[#This Row],[Fecha del movimiento]]),Tablas!$O$4:$P$15,2,0)</f>
        <v>Jul</v>
      </c>
      <c r="K3737" s="6">
        <f>YEAR(Tabla7[[#This Row],[Fecha del movimiento]])</f>
        <v>2018</v>
      </c>
    </row>
    <row r="3738" spans="2:11" x14ac:dyDescent="0.2">
      <c r="B3738" s="8">
        <v>43317</v>
      </c>
      <c r="C3738" s="6" t="s">
        <v>4476</v>
      </c>
      <c r="D3738" s="6">
        <v>300279</v>
      </c>
      <c r="E3738" s="6" t="s">
        <v>295</v>
      </c>
      <c r="F3738" s="6" t="s">
        <v>21</v>
      </c>
      <c r="G3738" s="6" t="s">
        <v>11</v>
      </c>
      <c r="H3738" s="6" t="s">
        <v>923</v>
      </c>
      <c r="I3738" s="6">
        <v>14</v>
      </c>
      <c r="J3738" s="13" t="str">
        <f>VLOOKUP(MONTH(Tabla7[[#This Row],[Fecha del movimiento]]),Tablas!$O$4:$P$15,2,0)</f>
        <v>Ago</v>
      </c>
      <c r="K3738" s="6">
        <f>YEAR(Tabla7[[#This Row],[Fecha del movimiento]])</f>
        <v>2018</v>
      </c>
    </row>
    <row r="3739" spans="2:11" x14ac:dyDescent="0.2">
      <c r="B3739" s="8">
        <v>43123</v>
      </c>
      <c r="C3739" s="6" t="s">
        <v>4477</v>
      </c>
      <c r="D3739" s="6">
        <v>300178</v>
      </c>
      <c r="E3739" s="6" t="s">
        <v>743</v>
      </c>
      <c r="F3739" s="6" t="s">
        <v>21</v>
      </c>
      <c r="G3739" s="6" t="s">
        <v>2</v>
      </c>
      <c r="H3739" s="6" t="s">
        <v>923</v>
      </c>
      <c r="I3739" s="6">
        <v>14</v>
      </c>
      <c r="J3739" s="13" t="str">
        <f>VLOOKUP(MONTH(Tabla7[[#This Row],[Fecha del movimiento]]),Tablas!$O$4:$P$15,2,0)</f>
        <v>Ene</v>
      </c>
      <c r="K3739" s="6">
        <f>YEAR(Tabla7[[#This Row],[Fecha del movimiento]])</f>
        <v>2018</v>
      </c>
    </row>
    <row r="3740" spans="2:11" x14ac:dyDescent="0.2">
      <c r="B3740" s="8">
        <v>43278</v>
      </c>
      <c r="C3740" s="6" t="s">
        <v>1176</v>
      </c>
      <c r="D3740" s="6">
        <v>300096</v>
      </c>
      <c r="E3740" s="6" t="s">
        <v>388</v>
      </c>
      <c r="F3740" s="6" t="s">
        <v>21</v>
      </c>
      <c r="G3740" s="6" t="s">
        <v>1</v>
      </c>
      <c r="H3740" s="6" t="s">
        <v>917</v>
      </c>
      <c r="I3740" s="6">
        <v>-16</v>
      </c>
      <c r="J3740" s="13" t="str">
        <f>VLOOKUP(MONTH(Tabla7[[#This Row],[Fecha del movimiento]]),Tablas!$O$4:$P$15,2,0)</f>
        <v>Jun</v>
      </c>
      <c r="K3740" s="6">
        <f>YEAR(Tabla7[[#This Row],[Fecha del movimiento]])</f>
        <v>2018</v>
      </c>
    </row>
    <row r="3741" spans="2:11" x14ac:dyDescent="0.2">
      <c r="B3741" s="8">
        <v>43193</v>
      </c>
      <c r="C3741" s="6" t="s">
        <v>4478</v>
      </c>
      <c r="D3741" s="6">
        <v>300890</v>
      </c>
      <c r="E3741" s="6" t="s">
        <v>182</v>
      </c>
      <c r="F3741" s="6" t="s">
        <v>21</v>
      </c>
      <c r="G3741" s="6" t="s">
        <v>1</v>
      </c>
      <c r="H3741" s="6" t="s">
        <v>917</v>
      </c>
      <c r="I3741" s="6">
        <v>-14</v>
      </c>
      <c r="J3741" s="13" t="str">
        <f>VLOOKUP(MONTH(Tabla7[[#This Row],[Fecha del movimiento]]),Tablas!$O$4:$P$15,2,0)</f>
        <v>Abr</v>
      </c>
      <c r="K3741" s="6">
        <f>YEAR(Tabla7[[#This Row],[Fecha del movimiento]])</f>
        <v>2018</v>
      </c>
    </row>
    <row r="3742" spans="2:11" x14ac:dyDescent="0.2">
      <c r="B3742" s="8">
        <v>43195</v>
      </c>
      <c r="C3742" s="6" t="s">
        <v>4479</v>
      </c>
      <c r="D3742" s="6">
        <v>300346</v>
      </c>
      <c r="E3742" s="6" t="s">
        <v>342</v>
      </c>
      <c r="F3742" s="6" t="s">
        <v>21</v>
      </c>
      <c r="G3742" s="6" t="s">
        <v>2</v>
      </c>
      <c r="H3742" s="6" t="s">
        <v>923</v>
      </c>
      <c r="I3742" s="6">
        <v>17</v>
      </c>
      <c r="J3742" s="13" t="str">
        <f>VLOOKUP(MONTH(Tabla7[[#This Row],[Fecha del movimiento]]),Tablas!$O$4:$P$15,2,0)</f>
        <v>Abr</v>
      </c>
      <c r="K3742" s="6">
        <f>YEAR(Tabla7[[#This Row],[Fecha del movimiento]])</f>
        <v>2018</v>
      </c>
    </row>
    <row r="3743" spans="2:11" x14ac:dyDescent="0.2">
      <c r="B3743" s="8">
        <v>43186</v>
      </c>
      <c r="C3743" s="6" t="s">
        <v>4480</v>
      </c>
      <c r="D3743" s="6">
        <v>300228</v>
      </c>
      <c r="E3743" s="6" t="s">
        <v>710</v>
      </c>
      <c r="F3743" s="6" t="s">
        <v>21</v>
      </c>
      <c r="G3743" s="6" t="s">
        <v>13</v>
      </c>
      <c r="H3743" s="6" t="s">
        <v>917</v>
      </c>
      <c r="I3743" s="6">
        <v>-20</v>
      </c>
      <c r="J3743" s="13" t="str">
        <f>VLOOKUP(MONTH(Tabla7[[#This Row],[Fecha del movimiento]]),Tablas!$O$4:$P$15,2,0)</f>
        <v>Mar</v>
      </c>
      <c r="K3743" s="6">
        <f>YEAR(Tabla7[[#This Row],[Fecha del movimiento]])</f>
        <v>2018</v>
      </c>
    </row>
    <row r="3744" spans="2:11" x14ac:dyDescent="0.2">
      <c r="B3744" s="8">
        <v>43119</v>
      </c>
      <c r="C3744" s="6" t="s">
        <v>4481</v>
      </c>
      <c r="D3744" s="6">
        <v>300261</v>
      </c>
      <c r="E3744" s="6" t="s">
        <v>687</v>
      </c>
      <c r="F3744" s="6" t="s">
        <v>21</v>
      </c>
      <c r="G3744" s="6" t="s">
        <v>13</v>
      </c>
      <c r="H3744" s="6" t="s">
        <v>917</v>
      </c>
      <c r="I3744" s="6">
        <v>-16</v>
      </c>
      <c r="J3744" s="13" t="str">
        <f>VLOOKUP(MONTH(Tabla7[[#This Row],[Fecha del movimiento]]),Tablas!$O$4:$P$15,2,0)</f>
        <v>Ene</v>
      </c>
      <c r="K3744" s="6">
        <f>YEAR(Tabla7[[#This Row],[Fecha del movimiento]])</f>
        <v>2018</v>
      </c>
    </row>
    <row r="3745" spans="2:11" x14ac:dyDescent="0.2">
      <c r="B3745" s="8">
        <v>43106</v>
      </c>
      <c r="C3745" s="6" t="s">
        <v>4482</v>
      </c>
      <c r="D3745" s="6">
        <v>300390</v>
      </c>
      <c r="E3745" s="6" t="s">
        <v>601</v>
      </c>
      <c r="F3745" s="6" t="s">
        <v>21</v>
      </c>
      <c r="G3745" s="6" t="s">
        <v>12</v>
      </c>
      <c r="H3745" s="6" t="s">
        <v>923</v>
      </c>
      <c r="I3745" s="6">
        <v>10</v>
      </c>
      <c r="J3745" s="13" t="str">
        <f>VLOOKUP(MONTH(Tabla7[[#This Row],[Fecha del movimiento]]),Tablas!$O$4:$P$15,2,0)</f>
        <v>Ene</v>
      </c>
      <c r="K3745" s="6">
        <f>YEAR(Tabla7[[#This Row],[Fecha del movimiento]])</f>
        <v>2018</v>
      </c>
    </row>
    <row r="3746" spans="2:11" x14ac:dyDescent="0.2">
      <c r="B3746" s="8">
        <v>43226</v>
      </c>
      <c r="C3746" s="6" t="s">
        <v>4483</v>
      </c>
      <c r="D3746" s="6">
        <v>300326</v>
      </c>
      <c r="E3746" s="6" t="s">
        <v>644</v>
      </c>
      <c r="F3746" s="6" t="s">
        <v>21</v>
      </c>
      <c r="G3746" s="6" t="s">
        <v>12</v>
      </c>
      <c r="H3746" s="6" t="s">
        <v>923</v>
      </c>
      <c r="I3746" s="6">
        <v>11</v>
      </c>
      <c r="J3746" s="13" t="str">
        <f>VLOOKUP(MONTH(Tabla7[[#This Row],[Fecha del movimiento]]),Tablas!$O$4:$P$15,2,0)</f>
        <v>May</v>
      </c>
      <c r="K3746" s="6">
        <f>YEAR(Tabla7[[#This Row],[Fecha del movimiento]])</f>
        <v>2018</v>
      </c>
    </row>
    <row r="3747" spans="2:11" x14ac:dyDescent="0.2">
      <c r="B3747" s="8">
        <v>43161</v>
      </c>
      <c r="C3747" s="6" t="s">
        <v>4484</v>
      </c>
      <c r="D3747" s="6">
        <v>300007</v>
      </c>
      <c r="E3747" s="6" t="s">
        <v>815</v>
      </c>
      <c r="F3747" s="6" t="s">
        <v>21</v>
      </c>
      <c r="G3747" s="6" t="s">
        <v>8</v>
      </c>
      <c r="H3747" s="6" t="s">
        <v>923</v>
      </c>
      <c r="I3747" s="6">
        <v>11</v>
      </c>
      <c r="J3747" s="13" t="str">
        <f>VLOOKUP(MONTH(Tabla7[[#This Row],[Fecha del movimiento]]),Tablas!$O$4:$P$15,2,0)</f>
        <v>Mar</v>
      </c>
      <c r="K3747" s="6">
        <f>YEAR(Tabla7[[#This Row],[Fecha del movimiento]])</f>
        <v>2018</v>
      </c>
    </row>
    <row r="3748" spans="2:11" x14ac:dyDescent="0.2">
      <c r="B3748" s="8">
        <v>43146</v>
      </c>
      <c r="C3748" s="6" t="s">
        <v>4485</v>
      </c>
      <c r="D3748" s="6">
        <v>300227</v>
      </c>
      <c r="E3748" s="6" t="s">
        <v>640</v>
      </c>
      <c r="F3748" s="6" t="s">
        <v>21</v>
      </c>
      <c r="G3748" s="6" t="s">
        <v>13</v>
      </c>
      <c r="H3748" s="6" t="s">
        <v>917</v>
      </c>
      <c r="I3748" s="6">
        <v>-14</v>
      </c>
      <c r="J3748" s="13" t="str">
        <f>VLOOKUP(MONTH(Tabla7[[#This Row],[Fecha del movimiento]]),Tablas!$O$4:$P$15,2,0)</f>
        <v>Feb</v>
      </c>
      <c r="K3748" s="6">
        <f>YEAR(Tabla7[[#This Row],[Fecha del movimiento]])</f>
        <v>2018</v>
      </c>
    </row>
    <row r="3749" spans="2:11" x14ac:dyDescent="0.2">
      <c r="B3749" s="8">
        <v>43273</v>
      </c>
      <c r="C3749" s="6" t="s">
        <v>2936</v>
      </c>
      <c r="D3749" s="6">
        <v>300351</v>
      </c>
      <c r="E3749" s="6" t="s">
        <v>346</v>
      </c>
      <c r="F3749" s="6" t="s">
        <v>21</v>
      </c>
      <c r="G3749" s="6" t="s">
        <v>9</v>
      </c>
      <c r="H3749" s="6" t="s">
        <v>923</v>
      </c>
      <c r="I3749" s="6">
        <v>11</v>
      </c>
      <c r="J3749" s="13" t="str">
        <f>VLOOKUP(MONTH(Tabla7[[#This Row],[Fecha del movimiento]]),Tablas!$O$4:$P$15,2,0)</f>
        <v>Jun</v>
      </c>
      <c r="K3749" s="6">
        <f>YEAR(Tabla7[[#This Row],[Fecha del movimiento]])</f>
        <v>2018</v>
      </c>
    </row>
    <row r="3750" spans="2:11" x14ac:dyDescent="0.2">
      <c r="B3750" s="8">
        <v>43162</v>
      </c>
      <c r="C3750" s="6" t="s">
        <v>4486</v>
      </c>
      <c r="D3750" s="6">
        <v>300964</v>
      </c>
      <c r="E3750" s="6" t="s">
        <v>111</v>
      </c>
      <c r="F3750" s="6" t="s">
        <v>21</v>
      </c>
      <c r="G3750" s="6" t="s">
        <v>6</v>
      </c>
      <c r="H3750" s="6" t="s">
        <v>923</v>
      </c>
      <c r="I3750" s="6">
        <v>15</v>
      </c>
      <c r="J3750" s="13" t="str">
        <f>VLOOKUP(MONTH(Tabla7[[#This Row],[Fecha del movimiento]]),Tablas!$O$4:$P$15,2,0)</f>
        <v>Mar</v>
      </c>
      <c r="K3750" s="6">
        <f>YEAR(Tabla7[[#This Row],[Fecha del movimiento]])</f>
        <v>2018</v>
      </c>
    </row>
    <row r="3751" spans="2:11" x14ac:dyDescent="0.2">
      <c r="B3751" s="8">
        <v>43268</v>
      </c>
      <c r="C3751" s="6" t="s">
        <v>2634</v>
      </c>
      <c r="D3751" s="6">
        <v>300621</v>
      </c>
      <c r="E3751" s="6" t="s">
        <v>421</v>
      </c>
      <c r="F3751" s="6" t="s">
        <v>21</v>
      </c>
      <c r="G3751" s="6" t="s">
        <v>13</v>
      </c>
      <c r="H3751" s="6" t="s">
        <v>917</v>
      </c>
      <c r="I3751" s="6">
        <v>-16</v>
      </c>
      <c r="J3751" s="13" t="str">
        <f>VLOOKUP(MONTH(Tabla7[[#This Row],[Fecha del movimiento]]),Tablas!$O$4:$P$15,2,0)</f>
        <v>Jun</v>
      </c>
      <c r="K3751" s="6">
        <f>YEAR(Tabla7[[#This Row],[Fecha del movimiento]])</f>
        <v>2018</v>
      </c>
    </row>
    <row r="3752" spans="2:11" x14ac:dyDescent="0.2">
      <c r="B3752" s="8">
        <v>43241</v>
      </c>
      <c r="C3752" s="6" t="s">
        <v>4487</v>
      </c>
      <c r="D3752" s="6">
        <v>300170</v>
      </c>
      <c r="E3752" s="6" t="s">
        <v>745</v>
      </c>
      <c r="F3752" s="6" t="s">
        <v>21</v>
      </c>
      <c r="G3752" s="6" t="s">
        <v>11</v>
      </c>
      <c r="H3752" s="6" t="s">
        <v>917</v>
      </c>
      <c r="I3752" s="6">
        <v>-14</v>
      </c>
      <c r="J3752" s="13" t="str">
        <f>VLOOKUP(MONTH(Tabla7[[#This Row],[Fecha del movimiento]]),Tablas!$O$4:$P$15,2,0)</f>
        <v>May</v>
      </c>
      <c r="K3752" s="6">
        <f>YEAR(Tabla7[[#This Row],[Fecha del movimiento]])</f>
        <v>2018</v>
      </c>
    </row>
    <row r="3753" spans="2:11" x14ac:dyDescent="0.2">
      <c r="B3753" s="8">
        <v>43136</v>
      </c>
      <c r="C3753" s="6" t="s">
        <v>4488</v>
      </c>
      <c r="D3753" s="6">
        <v>300378</v>
      </c>
      <c r="E3753" s="6" t="s">
        <v>612</v>
      </c>
      <c r="F3753" s="6" t="s">
        <v>21</v>
      </c>
      <c r="G3753" s="6" t="s">
        <v>11</v>
      </c>
      <c r="H3753" s="6" t="s">
        <v>923</v>
      </c>
      <c r="I3753" s="6">
        <v>19</v>
      </c>
      <c r="J3753" s="13" t="str">
        <f>VLOOKUP(MONTH(Tabla7[[#This Row],[Fecha del movimiento]]),Tablas!$O$4:$P$15,2,0)</f>
        <v>Feb</v>
      </c>
      <c r="K3753" s="6">
        <f>YEAR(Tabla7[[#This Row],[Fecha del movimiento]])</f>
        <v>2018</v>
      </c>
    </row>
    <row r="3754" spans="2:11" x14ac:dyDescent="0.2">
      <c r="B3754" s="8">
        <v>43165</v>
      </c>
      <c r="C3754" s="6" t="s">
        <v>4489</v>
      </c>
      <c r="D3754" s="6">
        <v>300637</v>
      </c>
      <c r="E3754" s="6" t="s">
        <v>407</v>
      </c>
      <c r="F3754" s="6" t="s">
        <v>21</v>
      </c>
      <c r="G3754" s="6" t="s">
        <v>1</v>
      </c>
      <c r="H3754" s="6" t="s">
        <v>923</v>
      </c>
      <c r="I3754" s="6">
        <v>16</v>
      </c>
      <c r="J3754" s="13" t="str">
        <f>VLOOKUP(MONTH(Tabla7[[#This Row],[Fecha del movimiento]]),Tablas!$O$4:$P$15,2,0)</f>
        <v>Mar</v>
      </c>
      <c r="K3754" s="6">
        <f>YEAR(Tabla7[[#This Row],[Fecha del movimiento]])</f>
        <v>2018</v>
      </c>
    </row>
    <row r="3755" spans="2:11" x14ac:dyDescent="0.2">
      <c r="B3755" s="8">
        <v>43105</v>
      </c>
      <c r="C3755" s="6" t="s">
        <v>4490</v>
      </c>
      <c r="D3755" s="6">
        <v>300695</v>
      </c>
      <c r="E3755" s="6" t="s">
        <v>362</v>
      </c>
      <c r="F3755" s="6" t="s">
        <v>21</v>
      </c>
      <c r="G3755" s="6" t="s">
        <v>13</v>
      </c>
      <c r="H3755" s="6" t="s">
        <v>917</v>
      </c>
      <c r="I3755" s="6">
        <v>-14</v>
      </c>
      <c r="J3755" s="13" t="str">
        <f>VLOOKUP(MONTH(Tabla7[[#This Row],[Fecha del movimiento]]),Tablas!$O$4:$P$15,2,0)</f>
        <v>Ene</v>
      </c>
      <c r="K3755" s="6">
        <f>YEAR(Tabla7[[#This Row],[Fecha del movimiento]])</f>
        <v>2018</v>
      </c>
    </row>
    <row r="3756" spans="2:11" x14ac:dyDescent="0.2">
      <c r="B3756" s="8">
        <v>43176</v>
      </c>
      <c r="C3756" s="6" t="s">
        <v>4491</v>
      </c>
      <c r="D3756" s="6">
        <v>300720</v>
      </c>
      <c r="E3756" s="6" t="s">
        <v>338</v>
      </c>
      <c r="F3756" s="6" t="s">
        <v>21</v>
      </c>
      <c r="G3756" s="6" t="s">
        <v>10</v>
      </c>
      <c r="H3756" s="6" t="s">
        <v>917</v>
      </c>
      <c r="I3756" s="6">
        <v>-17</v>
      </c>
      <c r="J3756" s="13" t="str">
        <f>VLOOKUP(MONTH(Tabla7[[#This Row],[Fecha del movimiento]]),Tablas!$O$4:$P$15,2,0)</f>
        <v>Mar</v>
      </c>
      <c r="K3756" s="6">
        <f>YEAR(Tabla7[[#This Row],[Fecha del movimiento]])</f>
        <v>2018</v>
      </c>
    </row>
    <row r="3757" spans="2:11" x14ac:dyDescent="0.2">
      <c r="B3757" s="8">
        <v>43286</v>
      </c>
      <c r="C3757" s="6" t="s">
        <v>4492</v>
      </c>
      <c r="D3757" s="6">
        <v>300366</v>
      </c>
      <c r="E3757" s="6" t="s">
        <v>618</v>
      </c>
      <c r="F3757" s="6" t="s">
        <v>21</v>
      </c>
      <c r="G3757" s="6" t="s">
        <v>11</v>
      </c>
      <c r="H3757" s="6" t="s">
        <v>917</v>
      </c>
      <c r="I3757" s="6">
        <v>-15</v>
      </c>
      <c r="J3757" s="13" t="str">
        <f>VLOOKUP(MONTH(Tabla7[[#This Row],[Fecha del movimiento]]),Tablas!$O$4:$P$15,2,0)</f>
        <v>Jul</v>
      </c>
      <c r="K3757" s="6">
        <f>YEAR(Tabla7[[#This Row],[Fecha del movimiento]])</f>
        <v>2018</v>
      </c>
    </row>
    <row r="3758" spans="2:11" x14ac:dyDescent="0.2">
      <c r="B3758" s="8">
        <v>43338</v>
      </c>
      <c r="C3758" s="6" t="s">
        <v>4493</v>
      </c>
      <c r="D3758" s="6">
        <v>300316</v>
      </c>
      <c r="E3758" s="6" t="s">
        <v>267</v>
      </c>
      <c r="F3758" s="6" t="s">
        <v>21</v>
      </c>
      <c r="G3758" s="6" t="s">
        <v>5</v>
      </c>
      <c r="H3758" s="6" t="s">
        <v>923</v>
      </c>
      <c r="I3758" s="6">
        <v>13</v>
      </c>
      <c r="J3758" s="13" t="str">
        <f>VLOOKUP(MONTH(Tabla7[[#This Row],[Fecha del movimiento]]),Tablas!$O$4:$P$15,2,0)</f>
        <v>Ago</v>
      </c>
      <c r="K3758" s="6">
        <f>YEAR(Tabla7[[#This Row],[Fecha del movimiento]])</f>
        <v>2018</v>
      </c>
    </row>
    <row r="3759" spans="2:11" x14ac:dyDescent="0.2">
      <c r="B3759" s="8">
        <v>43136</v>
      </c>
      <c r="C3759" s="6" t="s">
        <v>4494</v>
      </c>
      <c r="D3759" s="6">
        <v>300546</v>
      </c>
      <c r="E3759" s="6" t="s">
        <v>483</v>
      </c>
      <c r="F3759" s="6" t="s">
        <v>21</v>
      </c>
      <c r="G3759" s="6" t="s">
        <v>7</v>
      </c>
      <c r="H3759" s="6" t="s">
        <v>917</v>
      </c>
      <c r="I3759" s="6">
        <v>-6</v>
      </c>
      <c r="J3759" s="13" t="str">
        <f>VLOOKUP(MONTH(Tabla7[[#This Row],[Fecha del movimiento]]),Tablas!$O$4:$P$15,2,0)</f>
        <v>Feb</v>
      </c>
      <c r="K3759" s="6">
        <f>YEAR(Tabla7[[#This Row],[Fecha del movimiento]])</f>
        <v>2018</v>
      </c>
    </row>
    <row r="3760" spans="2:11" x14ac:dyDescent="0.2">
      <c r="B3760" s="8">
        <v>43321</v>
      </c>
      <c r="C3760" s="6" t="s">
        <v>4495</v>
      </c>
      <c r="D3760" s="6">
        <v>300770</v>
      </c>
      <c r="E3760" s="6" t="s">
        <v>294</v>
      </c>
      <c r="F3760" s="6" t="s">
        <v>21</v>
      </c>
      <c r="G3760" s="6" t="s">
        <v>11</v>
      </c>
      <c r="H3760" s="6" t="s">
        <v>917</v>
      </c>
      <c r="I3760" s="6">
        <v>-10</v>
      </c>
      <c r="J3760" s="13" t="str">
        <f>VLOOKUP(MONTH(Tabla7[[#This Row],[Fecha del movimiento]]),Tablas!$O$4:$P$15,2,0)</f>
        <v>Ago</v>
      </c>
      <c r="K3760" s="6">
        <f>YEAR(Tabla7[[#This Row],[Fecha del movimiento]])</f>
        <v>2018</v>
      </c>
    </row>
    <row r="3761" spans="2:11" x14ac:dyDescent="0.2">
      <c r="B3761" s="8">
        <v>43334</v>
      </c>
      <c r="C3761" s="6" t="s">
        <v>4496</v>
      </c>
      <c r="D3761" s="6">
        <v>300794</v>
      </c>
      <c r="E3761" s="6" t="s">
        <v>272</v>
      </c>
      <c r="F3761" s="6" t="s">
        <v>21</v>
      </c>
      <c r="G3761" s="6" t="s">
        <v>7</v>
      </c>
      <c r="H3761" s="6" t="s">
        <v>923</v>
      </c>
      <c r="I3761" s="6">
        <v>13</v>
      </c>
      <c r="J3761" s="13" t="str">
        <f>VLOOKUP(MONTH(Tabla7[[#This Row],[Fecha del movimiento]]),Tablas!$O$4:$P$15,2,0)</f>
        <v>Ago</v>
      </c>
      <c r="K3761" s="6">
        <f>YEAR(Tabla7[[#This Row],[Fecha del movimiento]])</f>
        <v>2018</v>
      </c>
    </row>
    <row r="3762" spans="2:11" x14ac:dyDescent="0.2">
      <c r="B3762" s="8">
        <v>43281</v>
      </c>
      <c r="C3762" s="6" t="s">
        <v>4497</v>
      </c>
      <c r="D3762" s="6">
        <v>300619</v>
      </c>
      <c r="E3762" s="6" t="s">
        <v>423</v>
      </c>
      <c r="F3762" s="6" t="s">
        <v>21</v>
      </c>
      <c r="G3762" s="6" t="s">
        <v>4</v>
      </c>
      <c r="H3762" s="6" t="s">
        <v>917</v>
      </c>
      <c r="I3762" s="6">
        <v>-19</v>
      </c>
      <c r="J3762" s="13" t="str">
        <f>VLOOKUP(MONTH(Tabla7[[#This Row],[Fecha del movimiento]]),Tablas!$O$4:$P$15,2,0)</f>
        <v>Jun</v>
      </c>
      <c r="K3762" s="6">
        <f>YEAR(Tabla7[[#This Row],[Fecha del movimiento]])</f>
        <v>2018</v>
      </c>
    </row>
    <row r="3763" spans="2:11" x14ac:dyDescent="0.2">
      <c r="B3763" s="8">
        <v>43151</v>
      </c>
      <c r="C3763" s="6" t="s">
        <v>4498</v>
      </c>
      <c r="D3763" s="6">
        <v>300731</v>
      </c>
      <c r="E3763" s="6" t="s">
        <v>327</v>
      </c>
      <c r="F3763" s="6" t="s">
        <v>21</v>
      </c>
      <c r="G3763" s="6" t="s">
        <v>9</v>
      </c>
      <c r="H3763" s="6" t="s">
        <v>923</v>
      </c>
      <c r="I3763" s="6">
        <v>19</v>
      </c>
      <c r="J3763" s="13" t="str">
        <f>VLOOKUP(MONTH(Tabla7[[#This Row],[Fecha del movimiento]]),Tablas!$O$4:$P$15,2,0)</f>
        <v>Feb</v>
      </c>
      <c r="K3763" s="6">
        <f>YEAR(Tabla7[[#This Row],[Fecha del movimiento]])</f>
        <v>2018</v>
      </c>
    </row>
    <row r="3764" spans="2:11" x14ac:dyDescent="0.2">
      <c r="B3764" s="8">
        <v>43220</v>
      </c>
      <c r="C3764" s="6" t="s">
        <v>4499</v>
      </c>
      <c r="D3764" s="6">
        <v>300899</v>
      </c>
      <c r="E3764" s="6" t="s">
        <v>173</v>
      </c>
      <c r="F3764" s="6" t="s">
        <v>21</v>
      </c>
      <c r="G3764" s="6" t="s">
        <v>2</v>
      </c>
      <c r="H3764" s="6" t="s">
        <v>923</v>
      </c>
      <c r="I3764" s="6">
        <v>19</v>
      </c>
      <c r="J3764" s="13" t="str">
        <f>VLOOKUP(MONTH(Tabla7[[#This Row],[Fecha del movimiento]]),Tablas!$O$4:$P$15,2,0)</f>
        <v>Abr</v>
      </c>
      <c r="K3764" s="6">
        <f>YEAR(Tabla7[[#This Row],[Fecha del movimiento]])</f>
        <v>2018</v>
      </c>
    </row>
    <row r="3765" spans="2:11" x14ac:dyDescent="0.2">
      <c r="B3765" s="8">
        <v>43223</v>
      </c>
      <c r="C3765" s="6" t="s">
        <v>4500</v>
      </c>
      <c r="D3765" s="6">
        <v>300921</v>
      </c>
      <c r="E3765" s="6" t="s">
        <v>151</v>
      </c>
      <c r="F3765" s="6" t="s">
        <v>21</v>
      </c>
      <c r="G3765" s="6" t="s">
        <v>9</v>
      </c>
      <c r="H3765" s="6" t="s">
        <v>923</v>
      </c>
      <c r="I3765" s="6">
        <v>15</v>
      </c>
      <c r="J3765" s="13" t="str">
        <f>VLOOKUP(MONTH(Tabla7[[#This Row],[Fecha del movimiento]]),Tablas!$O$4:$P$15,2,0)</f>
        <v>May</v>
      </c>
      <c r="K3765" s="6">
        <f>YEAR(Tabla7[[#This Row],[Fecha del movimiento]])</f>
        <v>2018</v>
      </c>
    </row>
    <row r="3766" spans="2:11" x14ac:dyDescent="0.2">
      <c r="B3766" s="8">
        <v>43178</v>
      </c>
      <c r="C3766" s="6" t="s">
        <v>4501</v>
      </c>
      <c r="D3766" s="6">
        <v>300128</v>
      </c>
      <c r="E3766" s="6" t="s">
        <v>206</v>
      </c>
      <c r="F3766" s="6" t="s">
        <v>21</v>
      </c>
      <c r="G3766" s="6" t="s">
        <v>2</v>
      </c>
      <c r="H3766" s="6" t="s">
        <v>923</v>
      </c>
      <c r="I3766" s="6">
        <v>20</v>
      </c>
      <c r="J3766" s="13" t="str">
        <f>VLOOKUP(MONTH(Tabla7[[#This Row],[Fecha del movimiento]]),Tablas!$O$4:$P$15,2,0)</f>
        <v>Mar</v>
      </c>
      <c r="K3766" s="6">
        <f>YEAR(Tabla7[[#This Row],[Fecha del movimiento]])</f>
        <v>2018</v>
      </c>
    </row>
    <row r="3767" spans="2:11" x14ac:dyDescent="0.2">
      <c r="B3767" s="8">
        <v>43102</v>
      </c>
      <c r="C3767" s="6" t="s">
        <v>4502</v>
      </c>
      <c r="D3767" s="6">
        <v>300255</v>
      </c>
      <c r="E3767" s="6" t="s">
        <v>692</v>
      </c>
      <c r="F3767" s="6" t="s">
        <v>21</v>
      </c>
      <c r="G3767" s="6" t="s">
        <v>2</v>
      </c>
      <c r="H3767" s="6" t="s">
        <v>923</v>
      </c>
      <c r="I3767" s="6">
        <v>18</v>
      </c>
      <c r="J3767" s="13" t="str">
        <f>VLOOKUP(MONTH(Tabla7[[#This Row],[Fecha del movimiento]]),Tablas!$O$4:$P$15,2,0)</f>
        <v>Ene</v>
      </c>
      <c r="K3767" s="6">
        <f>YEAR(Tabla7[[#This Row],[Fecha del movimiento]])</f>
        <v>2018</v>
      </c>
    </row>
    <row r="3768" spans="2:11" x14ac:dyDescent="0.2">
      <c r="B3768" s="8">
        <v>43117</v>
      </c>
      <c r="C3768" s="6" t="s">
        <v>4503</v>
      </c>
      <c r="D3768" s="6">
        <v>300579</v>
      </c>
      <c r="E3768" s="6" t="s">
        <v>458</v>
      </c>
      <c r="F3768" s="6" t="s">
        <v>21</v>
      </c>
      <c r="G3768" s="6" t="s">
        <v>2</v>
      </c>
      <c r="H3768" s="6" t="s">
        <v>923</v>
      </c>
      <c r="I3768" s="6">
        <v>14</v>
      </c>
      <c r="J3768" s="13" t="str">
        <f>VLOOKUP(MONTH(Tabla7[[#This Row],[Fecha del movimiento]]),Tablas!$O$4:$P$15,2,0)</f>
        <v>Ene</v>
      </c>
      <c r="K3768" s="6">
        <f>YEAR(Tabla7[[#This Row],[Fecha del movimiento]])</f>
        <v>2018</v>
      </c>
    </row>
    <row r="3769" spans="2:11" x14ac:dyDescent="0.2">
      <c r="B3769" s="8">
        <v>43313</v>
      </c>
      <c r="C3769" s="6" t="s">
        <v>4504</v>
      </c>
      <c r="D3769" s="6">
        <v>300500</v>
      </c>
      <c r="E3769" s="6" t="s">
        <v>523</v>
      </c>
      <c r="F3769" s="6" t="s">
        <v>21</v>
      </c>
      <c r="G3769" s="6" t="s">
        <v>1</v>
      </c>
      <c r="H3769" s="6" t="s">
        <v>917</v>
      </c>
      <c r="I3769" s="6">
        <v>-12</v>
      </c>
      <c r="J3769" s="13" t="str">
        <f>VLOOKUP(MONTH(Tabla7[[#This Row],[Fecha del movimiento]]),Tablas!$O$4:$P$15,2,0)</f>
        <v>Ago</v>
      </c>
      <c r="K3769" s="6">
        <f>YEAR(Tabla7[[#This Row],[Fecha del movimiento]])</f>
        <v>2018</v>
      </c>
    </row>
    <row r="3770" spans="2:11" x14ac:dyDescent="0.2">
      <c r="B3770" s="8">
        <v>43195</v>
      </c>
      <c r="C3770" s="6" t="s">
        <v>4505</v>
      </c>
      <c r="D3770" s="6">
        <v>300470</v>
      </c>
      <c r="E3770" s="6" t="s">
        <v>545</v>
      </c>
      <c r="F3770" s="6" t="s">
        <v>21</v>
      </c>
      <c r="G3770" s="6" t="s">
        <v>13</v>
      </c>
      <c r="H3770" s="6" t="s">
        <v>917</v>
      </c>
      <c r="I3770" s="6">
        <v>-20</v>
      </c>
      <c r="J3770" s="13" t="str">
        <f>VLOOKUP(MONTH(Tabla7[[#This Row],[Fecha del movimiento]]),Tablas!$O$4:$P$15,2,0)</f>
        <v>Abr</v>
      </c>
      <c r="K3770" s="6">
        <f>YEAR(Tabla7[[#This Row],[Fecha del movimiento]])</f>
        <v>2018</v>
      </c>
    </row>
    <row r="3771" spans="2:11" x14ac:dyDescent="0.2">
      <c r="B3771" s="8">
        <v>43216</v>
      </c>
      <c r="C3771" s="6" t="s">
        <v>4506</v>
      </c>
      <c r="D3771" s="6">
        <v>300091</v>
      </c>
      <c r="E3771" s="6" t="s">
        <v>776</v>
      </c>
      <c r="F3771" s="6" t="s">
        <v>21</v>
      </c>
      <c r="G3771" s="6" t="s">
        <v>1</v>
      </c>
      <c r="H3771" s="6" t="s">
        <v>917</v>
      </c>
      <c r="I3771" s="6">
        <v>-8</v>
      </c>
      <c r="J3771" s="13" t="str">
        <f>VLOOKUP(MONTH(Tabla7[[#This Row],[Fecha del movimiento]]),Tablas!$O$4:$P$15,2,0)</f>
        <v>Abr</v>
      </c>
      <c r="K3771" s="6">
        <f>YEAR(Tabla7[[#This Row],[Fecha del movimiento]])</f>
        <v>2018</v>
      </c>
    </row>
    <row r="3772" spans="2:11" x14ac:dyDescent="0.2">
      <c r="B3772" s="8">
        <v>43220</v>
      </c>
      <c r="C3772" s="6" t="s">
        <v>4507</v>
      </c>
      <c r="D3772" s="6">
        <v>300523</v>
      </c>
      <c r="E3772" s="6" t="s">
        <v>504</v>
      </c>
      <c r="F3772" s="6" t="s">
        <v>21</v>
      </c>
      <c r="G3772" s="6" t="s">
        <v>13</v>
      </c>
      <c r="H3772" s="6" t="s">
        <v>923</v>
      </c>
      <c r="I3772" s="6">
        <v>20</v>
      </c>
      <c r="J3772" s="13" t="str">
        <f>VLOOKUP(MONTH(Tabla7[[#This Row],[Fecha del movimiento]]),Tablas!$O$4:$P$15,2,0)</f>
        <v>Abr</v>
      </c>
      <c r="K3772" s="6">
        <f>YEAR(Tabla7[[#This Row],[Fecha del movimiento]])</f>
        <v>2018</v>
      </c>
    </row>
    <row r="3773" spans="2:11" x14ac:dyDescent="0.2">
      <c r="B3773" s="8">
        <v>43136</v>
      </c>
      <c r="C3773" s="6" t="s">
        <v>4508</v>
      </c>
      <c r="D3773" s="6">
        <v>300751</v>
      </c>
      <c r="E3773" s="6" t="s">
        <v>58</v>
      </c>
      <c r="F3773" s="6" t="s">
        <v>21</v>
      </c>
      <c r="G3773" s="6" t="s">
        <v>2</v>
      </c>
      <c r="H3773" s="6" t="s">
        <v>917</v>
      </c>
      <c r="I3773" s="6">
        <v>-10</v>
      </c>
      <c r="J3773" s="13" t="str">
        <f>VLOOKUP(MONTH(Tabla7[[#This Row],[Fecha del movimiento]]),Tablas!$O$4:$P$15,2,0)</f>
        <v>Feb</v>
      </c>
      <c r="K3773" s="6">
        <f>YEAR(Tabla7[[#This Row],[Fecha del movimiento]])</f>
        <v>2018</v>
      </c>
    </row>
    <row r="3774" spans="2:11" x14ac:dyDescent="0.2">
      <c r="B3774" s="8">
        <v>43337</v>
      </c>
      <c r="C3774" s="6" t="s">
        <v>4509</v>
      </c>
      <c r="D3774" s="6">
        <v>300382</v>
      </c>
      <c r="E3774" s="6" t="s">
        <v>608</v>
      </c>
      <c r="F3774" s="6" t="s">
        <v>21</v>
      </c>
      <c r="G3774" s="6" t="s">
        <v>6</v>
      </c>
      <c r="H3774" s="6" t="s">
        <v>923</v>
      </c>
      <c r="I3774" s="6">
        <v>18</v>
      </c>
      <c r="J3774" s="13" t="str">
        <f>VLOOKUP(MONTH(Tabla7[[#This Row],[Fecha del movimiento]]),Tablas!$O$4:$P$15,2,0)</f>
        <v>Ago</v>
      </c>
      <c r="K3774" s="6">
        <f>YEAR(Tabla7[[#This Row],[Fecha del movimiento]])</f>
        <v>2018</v>
      </c>
    </row>
    <row r="3775" spans="2:11" x14ac:dyDescent="0.2">
      <c r="B3775" s="8">
        <v>43172</v>
      </c>
      <c r="C3775" s="6" t="s">
        <v>4510</v>
      </c>
      <c r="D3775" s="6">
        <v>300475</v>
      </c>
      <c r="E3775" s="6" t="s">
        <v>540</v>
      </c>
      <c r="F3775" s="6" t="s">
        <v>21</v>
      </c>
      <c r="G3775" s="6" t="s">
        <v>2</v>
      </c>
      <c r="H3775" s="6" t="s">
        <v>923</v>
      </c>
      <c r="I3775" s="6">
        <v>15</v>
      </c>
      <c r="J3775" s="13" t="str">
        <f>VLOOKUP(MONTH(Tabla7[[#This Row],[Fecha del movimiento]]),Tablas!$O$4:$P$15,2,0)</f>
        <v>Mar</v>
      </c>
      <c r="K3775" s="6">
        <f>YEAR(Tabla7[[#This Row],[Fecha del movimiento]])</f>
        <v>2018</v>
      </c>
    </row>
    <row r="3776" spans="2:11" x14ac:dyDescent="0.2">
      <c r="B3776" s="8">
        <v>43142</v>
      </c>
      <c r="C3776" s="6" t="s">
        <v>1137</v>
      </c>
      <c r="D3776" s="6">
        <v>300427</v>
      </c>
      <c r="E3776" s="6" t="s">
        <v>577</v>
      </c>
      <c r="F3776" s="6" t="s">
        <v>21</v>
      </c>
      <c r="G3776" s="6" t="s">
        <v>7</v>
      </c>
      <c r="H3776" s="6" t="s">
        <v>923</v>
      </c>
      <c r="I3776" s="6">
        <v>15</v>
      </c>
      <c r="J3776" s="13" t="str">
        <f>VLOOKUP(MONTH(Tabla7[[#This Row],[Fecha del movimiento]]),Tablas!$O$4:$P$15,2,0)</f>
        <v>Feb</v>
      </c>
      <c r="K3776" s="6">
        <f>YEAR(Tabla7[[#This Row],[Fecha del movimiento]])</f>
        <v>2018</v>
      </c>
    </row>
    <row r="3777" spans="2:11" x14ac:dyDescent="0.2">
      <c r="B3777" s="8">
        <v>43254</v>
      </c>
      <c r="C3777" s="6" t="s">
        <v>4511</v>
      </c>
      <c r="D3777" s="6">
        <v>300732</v>
      </c>
      <c r="E3777" s="6" t="s">
        <v>326</v>
      </c>
      <c r="F3777" s="6" t="s">
        <v>21</v>
      </c>
      <c r="G3777" s="6" t="s">
        <v>2</v>
      </c>
      <c r="H3777" s="6" t="s">
        <v>923</v>
      </c>
      <c r="I3777" s="6">
        <v>12</v>
      </c>
      <c r="J3777" s="13" t="str">
        <f>VLOOKUP(MONTH(Tabla7[[#This Row],[Fecha del movimiento]]),Tablas!$O$4:$P$15,2,0)</f>
        <v>Jun</v>
      </c>
      <c r="K3777" s="6">
        <f>YEAR(Tabla7[[#This Row],[Fecha del movimiento]])</f>
        <v>2018</v>
      </c>
    </row>
    <row r="3778" spans="2:11" x14ac:dyDescent="0.2">
      <c r="B3778" s="8">
        <v>43288</v>
      </c>
      <c r="C3778" s="6" t="s">
        <v>4512</v>
      </c>
      <c r="D3778" s="6">
        <v>300343</v>
      </c>
      <c r="E3778" s="6" t="s">
        <v>635</v>
      </c>
      <c r="F3778" s="6" t="s">
        <v>21</v>
      </c>
      <c r="G3778" s="6" t="s">
        <v>13</v>
      </c>
      <c r="H3778" s="6" t="s">
        <v>917</v>
      </c>
      <c r="I3778" s="6">
        <v>-15</v>
      </c>
      <c r="J3778" s="13" t="str">
        <f>VLOOKUP(MONTH(Tabla7[[#This Row],[Fecha del movimiento]]),Tablas!$O$4:$P$15,2,0)</f>
        <v>Jul</v>
      </c>
      <c r="K3778" s="6">
        <f>YEAR(Tabla7[[#This Row],[Fecha del movimiento]])</f>
        <v>2018</v>
      </c>
    </row>
    <row r="3779" spans="2:11" x14ac:dyDescent="0.2">
      <c r="B3779" s="8">
        <v>43333</v>
      </c>
      <c r="C3779" s="6" t="s">
        <v>4513</v>
      </c>
      <c r="D3779" s="6">
        <v>300176</v>
      </c>
      <c r="E3779" s="6" t="s">
        <v>258</v>
      </c>
      <c r="F3779" s="6" t="s">
        <v>21</v>
      </c>
      <c r="G3779" s="6" t="s">
        <v>2</v>
      </c>
      <c r="H3779" s="6" t="s">
        <v>917</v>
      </c>
      <c r="I3779" s="6">
        <v>-15</v>
      </c>
      <c r="J3779" s="13" t="str">
        <f>VLOOKUP(MONTH(Tabla7[[#This Row],[Fecha del movimiento]]),Tablas!$O$4:$P$15,2,0)</f>
        <v>Ago</v>
      </c>
      <c r="K3779" s="6">
        <f>YEAR(Tabla7[[#This Row],[Fecha del movimiento]])</f>
        <v>2018</v>
      </c>
    </row>
    <row r="3780" spans="2:11" x14ac:dyDescent="0.2">
      <c r="B3780" s="8">
        <v>43105</v>
      </c>
      <c r="C3780" s="6" t="s">
        <v>4514</v>
      </c>
      <c r="D3780" s="6">
        <v>300180</v>
      </c>
      <c r="E3780" s="6" t="s">
        <v>741</v>
      </c>
      <c r="F3780" s="6" t="s">
        <v>21</v>
      </c>
      <c r="G3780" s="6" t="s">
        <v>13</v>
      </c>
      <c r="H3780" s="6" t="s">
        <v>923</v>
      </c>
      <c r="I3780" s="6">
        <v>18</v>
      </c>
      <c r="J3780" s="13" t="str">
        <f>VLOOKUP(MONTH(Tabla7[[#This Row],[Fecha del movimiento]]),Tablas!$O$4:$P$15,2,0)</f>
        <v>Ene</v>
      </c>
      <c r="K3780" s="6">
        <f>YEAR(Tabla7[[#This Row],[Fecha del movimiento]])</f>
        <v>2018</v>
      </c>
    </row>
    <row r="3781" spans="2:11" x14ac:dyDescent="0.2">
      <c r="B3781" s="8">
        <v>43138</v>
      </c>
      <c r="C3781" s="6" t="s">
        <v>4515</v>
      </c>
      <c r="D3781" s="6">
        <v>300762</v>
      </c>
      <c r="E3781" s="6" t="s">
        <v>301</v>
      </c>
      <c r="F3781" s="6" t="s">
        <v>21</v>
      </c>
      <c r="G3781" s="6" t="s">
        <v>5</v>
      </c>
      <c r="H3781" s="6" t="s">
        <v>923</v>
      </c>
      <c r="I3781" s="6">
        <v>16</v>
      </c>
      <c r="J3781" s="13" t="str">
        <f>VLOOKUP(MONTH(Tabla7[[#This Row],[Fecha del movimiento]]),Tablas!$O$4:$P$15,2,0)</f>
        <v>Feb</v>
      </c>
      <c r="K3781" s="6">
        <f>YEAR(Tabla7[[#This Row],[Fecha del movimiento]])</f>
        <v>2018</v>
      </c>
    </row>
    <row r="3782" spans="2:11" x14ac:dyDescent="0.2">
      <c r="B3782" s="8">
        <v>43316</v>
      </c>
      <c r="C3782" s="6" t="s">
        <v>4516</v>
      </c>
      <c r="D3782" s="6">
        <v>301029</v>
      </c>
      <c r="E3782" s="6" t="s">
        <v>49</v>
      </c>
      <c r="F3782" s="6" t="s">
        <v>21</v>
      </c>
      <c r="G3782" s="6" t="s">
        <v>2</v>
      </c>
      <c r="H3782" s="6" t="s">
        <v>917</v>
      </c>
      <c r="I3782" s="6">
        <v>-10</v>
      </c>
      <c r="J3782" s="13" t="str">
        <f>VLOOKUP(MONTH(Tabla7[[#This Row],[Fecha del movimiento]]),Tablas!$O$4:$P$15,2,0)</f>
        <v>Ago</v>
      </c>
      <c r="K3782" s="6">
        <f>YEAR(Tabla7[[#This Row],[Fecha del movimiento]])</f>
        <v>2018</v>
      </c>
    </row>
    <row r="3783" spans="2:11" x14ac:dyDescent="0.2">
      <c r="B3783" s="8">
        <v>43282</v>
      </c>
      <c r="C3783" s="6" t="s">
        <v>4517</v>
      </c>
      <c r="D3783" s="6">
        <v>300482</v>
      </c>
      <c r="E3783" s="6" t="s">
        <v>289</v>
      </c>
      <c r="F3783" s="6" t="s">
        <v>21</v>
      </c>
      <c r="G3783" s="6" t="s">
        <v>7</v>
      </c>
      <c r="H3783" s="6" t="s">
        <v>923</v>
      </c>
      <c r="I3783" s="6">
        <v>15</v>
      </c>
      <c r="J3783" s="13" t="str">
        <f>VLOOKUP(MONTH(Tabla7[[#This Row],[Fecha del movimiento]]),Tablas!$O$4:$P$15,2,0)</f>
        <v>Jul</v>
      </c>
      <c r="K3783" s="6">
        <f>YEAR(Tabla7[[#This Row],[Fecha del movimiento]])</f>
        <v>2018</v>
      </c>
    </row>
    <row r="3784" spans="2:11" x14ac:dyDescent="0.2">
      <c r="B3784" s="8">
        <v>43323</v>
      </c>
      <c r="C3784" s="6" t="s">
        <v>4518</v>
      </c>
      <c r="D3784" s="6">
        <v>300870</v>
      </c>
      <c r="E3784" s="6" t="s">
        <v>201</v>
      </c>
      <c r="F3784" s="6" t="s">
        <v>21</v>
      </c>
      <c r="G3784" s="6" t="s">
        <v>13</v>
      </c>
      <c r="H3784" s="6" t="s">
        <v>923</v>
      </c>
      <c r="I3784" s="6">
        <v>15</v>
      </c>
      <c r="J3784" s="13" t="str">
        <f>VLOOKUP(MONTH(Tabla7[[#This Row],[Fecha del movimiento]]),Tablas!$O$4:$P$15,2,0)</f>
        <v>Ago</v>
      </c>
      <c r="K3784" s="6">
        <f>YEAR(Tabla7[[#This Row],[Fecha del movimiento]])</f>
        <v>2018</v>
      </c>
    </row>
    <row r="3785" spans="2:11" x14ac:dyDescent="0.2">
      <c r="B3785" s="8">
        <v>43233</v>
      </c>
      <c r="C3785" s="6" t="s">
        <v>1852</v>
      </c>
      <c r="D3785" s="6">
        <v>300908</v>
      </c>
      <c r="E3785" s="6" t="s">
        <v>164</v>
      </c>
      <c r="F3785" s="6" t="s">
        <v>21</v>
      </c>
      <c r="G3785" s="6" t="s">
        <v>3</v>
      </c>
      <c r="H3785" s="6" t="s">
        <v>923</v>
      </c>
      <c r="I3785" s="6">
        <v>10</v>
      </c>
      <c r="J3785" s="13" t="str">
        <f>VLOOKUP(MONTH(Tabla7[[#This Row],[Fecha del movimiento]]),Tablas!$O$4:$P$15,2,0)</f>
        <v>May</v>
      </c>
      <c r="K3785" s="6">
        <f>YEAR(Tabla7[[#This Row],[Fecha del movimiento]])</f>
        <v>2018</v>
      </c>
    </row>
    <row r="3786" spans="2:11" x14ac:dyDescent="0.2">
      <c r="B3786" s="8">
        <v>43219</v>
      </c>
      <c r="C3786" s="6" t="s">
        <v>4519</v>
      </c>
      <c r="D3786" s="6">
        <v>300582</v>
      </c>
      <c r="E3786" s="6" t="s">
        <v>455</v>
      </c>
      <c r="F3786" s="6" t="s">
        <v>21</v>
      </c>
      <c r="G3786" s="6" t="s">
        <v>13</v>
      </c>
      <c r="H3786" s="6" t="s">
        <v>923</v>
      </c>
      <c r="I3786" s="6">
        <v>18</v>
      </c>
      <c r="J3786" s="13" t="str">
        <f>VLOOKUP(MONTH(Tabla7[[#This Row],[Fecha del movimiento]]),Tablas!$O$4:$P$15,2,0)</f>
        <v>Abr</v>
      </c>
      <c r="K3786" s="6">
        <f>YEAR(Tabla7[[#This Row],[Fecha del movimiento]])</f>
        <v>2018</v>
      </c>
    </row>
    <row r="3787" spans="2:11" x14ac:dyDescent="0.2">
      <c r="B3787" s="8">
        <v>43201</v>
      </c>
      <c r="C3787" s="6" t="s">
        <v>4520</v>
      </c>
      <c r="D3787" s="6">
        <v>300718</v>
      </c>
      <c r="E3787" s="6" t="s">
        <v>340</v>
      </c>
      <c r="F3787" s="6" t="s">
        <v>21</v>
      </c>
      <c r="G3787" s="6" t="s">
        <v>13</v>
      </c>
      <c r="H3787" s="6" t="s">
        <v>923</v>
      </c>
      <c r="I3787" s="6">
        <v>14</v>
      </c>
      <c r="J3787" s="13" t="str">
        <f>VLOOKUP(MONTH(Tabla7[[#This Row],[Fecha del movimiento]]),Tablas!$O$4:$P$15,2,0)</f>
        <v>Abr</v>
      </c>
      <c r="K3787" s="6">
        <f>YEAR(Tabla7[[#This Row],[Fecha del movimiento]])</f>
        <v>2018</v>
      </c>
    </row>
    <row r="3788" spans="2:11" x14ac:dyDescent="0.2">
      <c r="B3788" s="8">
        <v>43233</v>
      </c>
      <c r="C3788" s="6" t="s">
        <v>4521</v>
      </c>
      <c r="D3788" s="6">
        <v>300052</v>
      </c>
      <c r="E3788" s="6" t="s">
        <v>793</v>
      </c>
      <c r="F3788" s="6" t="s">
        <v>21</v>
      </c>
      <c r="G3788" s="6" t="s">
        <v>6</v>
      </c>
      <c r="H3788" s="6" t="s">
        <v>923</v>
      </c>
      <c r="I3788" s="6">
        <v>11</v>
      </c>
      <c r="J3788" s="13" t="str">
        <f>VLOOKUP(MONTH(Tabla7[[#This Row],[Fecha del movimiento]]),Tablas!$O$4:$P$15,2,0)</f>
        <v>May</v>
      </c>
      <c r="K3788" s="6">
        <f>YEAR(Tabla7[[#This Row],[Fecha del movimiento]])</f>
        <v>2018</v>
      </c>
    </row>
    <row r="3789" spans="2:11" x14ac:dyDescent="0.2">
      <c r="B3789" s="8">
        <v>43264</v>
      </c>
      <c r="C3789" s="6" t="s">
        <v>4522</v>
      </c>
      <c r="D3789" s="6">
        <v>301024</v>
      </c>
      <c r="E3789" s="6" t="s">
        <v>53</v>
      </c>
      <c r="F3789" s="6" t="s">
        <v>21</v>
      </c>
      <c r="G3789" s="6" t="s">
        <v>13</v>
      </c>
      <c r="H3789" s="6" t="s">
        <v>917</v>
      </c>
      <c r="I3789" s="6">
        <v>-20</v>
      </c>
      <c r="J3789" s="13" t="str">
        <f>VLOOKUP(MONTH(Tabla7[[#This Row],[Fecha del movimiento]]),Tablas!$O$4:$P$15,2,0)</f>
        <v>Jun</v>
      </c>
      <c r="K3789" s="6">
        <f>YEAR(Tabla7[[#This Row],[Fecha del movimiento]])</f>
        <v>2018</v>
      </c>
    </row>
    <row r="3790" spans="2:11" x14ac:dyDescent="0.2">
      <c r="B3790" s="8">
        <v>43181</v>
      </c>
      <c r="C3790" s="6" t="s">
        <v>4523</v>
      </c>
      <c r="D3790" s="6">
        <v>300146</v>
      </c>
      <c r="E3790" s="6" t="s">
        <v>621</v>
      </c>
      <c r="F3790" s="6" t="s">
        <v>21</v>
      </c>
      <c r="G3790" s="6" t="s">
        <v>3</v>
      </c>
      <c r="H3790" s="6" t="s">
        <v>917</v>
      </c>
      <c r="I3790" s="6">
        <v>-16</v>
      </c>
      <c r="J3790" s="13" t="str">
        <f>VLOOKUP(MONTH(Tabla7[[#This Row],[Fecha del movimiento]]),Tablas!$O$4:$P$15,2,0)</f>
        <v>Mar</v>
      </c>
      <c r="K3790" s="6">
        <f>YEAR(Tabla7[[#This Row],[Fecha del movimiento]])</f>
        <v>2018</v>
      </c>
    </row>
    <row r="3791" spans="2:11" x14ac:dyDescent="0.2">
      <c r="B3791" s="8">
        <v>43176</v>
      </c>
      <c r="C3791" s="6" t="s">
        <v>4524</v>
      </c>
      <c r="D3791" s="6">
        <v>300224</v>
      </c>
      <c r="E3791" s="6" t="s">
        <v>545</v>
      </c>
      <c r="F3791" s="6" t="s">
        <v>21</v>
      </c>
      <c r="G3791" s="6" t="s">
        <v>13</v>
      </c>
      <c r="H3791" s="6" t="s">
        <v>923</v>
      </c>
      <c r="I3791" s="6">
        <v>19</v>
      </c>
      <c r="J3791" s="13" t="str">
        <f>VLOOKUP(MONTH(Tabla7[[#This Row],[Fecha del movimiento]]),Tablas!$O$4:$P$15,2,0)</f>
        <v>Mar</v>
      </c>
      <c r="K3791" s="6">
        <f>YEAR(Tabla7[[#This Row],[Fecha del movimiento]])</f>
        <v>2018</v>
      </c>
    </row>
    <row r="3792" spans="2:11" x14ac:dyDescent="0.2">
      <c r="B3792" s="8">
        <v>43262</v>
      </c>
      <c r="C3792" s="6" t="s">
        <v>4525</v>
      </c>
      <c r="D3792" s="6">
        <v>300571</v>
      </c>
      <c r="E3792" s="6" t="s">
        <v>464</v>
      </c>
      <c r="F3792" s="6" t="s">
        <v>21</v>
      </c>
      <c r="G3792" s="6" t="s">
        <v>2</v>
      </c>
      <c r="H3792" s="6" t="s">
        <v>917</v>
      </c>
      <c r="I3792" s="6">
        <v>-11</v>
      </c>
      <c r="J3792" s="13" t="str">
        <f>VLOOKUP(MONTH(Tabla7[[#This Row],[Fecha del movimiento]]),Tablas!$O$4:$P$15,2,0)</f>
        <v>Jun</v>
      </c>
      <c r="K3792" s="6">
        <f>YEAR(Tabla7[[#This Row],[Fecha del movimiento]])</f>
        <v>2018</v>
      </c>
    </row>
    <row r="3793" spans="2:11" x14ac:dyDescent="0.2">
      <c r="B3793" s="8">
        <v>43231</v>
      </c>
      <c r="C3793" s="6" t="s">
        <v>4526</v>
      </c>
      <c r="D3793" s="6">
        <v>300777</v>
      </c>
      <c r="E3793" s="6" t="s">
        <v>287</v>
      </c>
      <c r="F3793" s="6" t="s">
        <v>21</v>
      </c>
      <c r="G3793" s="6" t="s">
        <v>5</v>
      </c>
      <c r="H3793" s="6" t="s">
        <v>917</v>
      </c>
      <c r="I3793" s="6">
        <v>-13</v>
      </c>
      <c r="J3793" s="13" t="str">
        <f>VLOOKUP(MONTH(Tabla7[[#This Row],[Fecha del movimiento]]),Tablas!$O$4:$P$15,2,0)</f>
        <v>May</v>
      </c>
      <c r="K3793" s="6">
        <f>YEAR(Tabla7[[#This Row],[Fecha del movimiento]])</f>
        <v>2018</v>
      </c>
    </row>
    <row r="3794" spans="2:11" x14ac:dyDescent="0.2">
      <c r="B3794" s="8">
        <v>43148</v>
      </c>
      <c r="C3794" s="6" t="s">
        <v>4527</v>
      </c>
      <c r="D3794" s="6">
        <v>300559</v>
      </c>
      <c r="E3794" s="6" t="s">
        <v>471</v>
      </c>
      <c r="F3794" s="6" t="s">
        <v>21</v>
      </c>
      <c r="G3794" s="6" t="s">
        <v>13</v>
      </c>
      <c r="H3794" s="6" t="s">
        <v>923</v>
      </c>
      <c r="I3794" s="6">
        <v>15</v>
      </c>
      <c r="J3794" s="13" t="str">
        <f>VLOOKUP(MONTH(Tabla7[[#This Row],[Fecha del movimiento]]),Tablas!$O$4:$P$15,2,0)</f>
        <v>Feb</v>
      </c>
      <c r="K3794" s="6">
        <f>YEAR(Tabla7[[#This Row],[Fecha del movimiento]])</f>
        <v>2018</v>
      </c>
    </row>
    <row r="3795" spans="2:11" x14ac:dyDescent="0.2">
      <c r="B3795" s="8">
        <v>43186</v>
      </c>
      <c r="C3795" s="6" t="s">
        <v>4528</v>
      </c>
      <c r="D3795" s="6">
        <v>300101</v>
      </c>
      <c r="E3795" s="6" t="s">
        <v>771</v>
      </c>
      <c r="F3795" s="6" t="s">
        <v>21</v>
      </c>
      <c r="G3795" s="6" t="s">
        <v>13</v>
      </c>
      <c r="H3795" s="6" t="s">
        <v>917</v>
      </c>
      <c r="I3795" s="6">
        <v>-8</v>
      </c>
      <c r="J3795" s="13" t="str">
        <f>VLOOKUP(MONTH(Tabla7[[#This Row],[Fecha del movimiento]]),Tablas!$O$4:$P$15,2,0)</f>
        <v>Mar</v>
      </c>
      <c r="K3795" s="6">
        <f>YEAR(Tabla7[[#This Row],[Fecha del movimiento]])</f>
        <v>2018</v>
      </c>
    </row>
    <row r="3796" spans="2:11" x14ac:dyDescent="0.2">
      <c r="B3796" s="8">
        <v>43166</v>
      </c>
      <c r="C3796" s="6" t="s">
        <v>4529</v>
      </c>
      <c r="D3796" s="6">
        <v>300014</v>
      </c>
      <c r="E3796" s="6" t="s">
        <v>31</v>
      </c>
      <c r="F3796" s="6" t="s">
        <v>21</v>
      </c>
      <c r="G3796" s="6" t="s">
        <v>4</v>
      </c>
      <c r="H3796" s="6" t="s">
        <v>917</v>
      </c>
      <c r="I3796" s="6">
        <v>-14</v>
      </c>
      <c r="J3796" s="13" t="str">
        <f>VLOOKUP(MONTH(Tabla7[[#This Row],[Fecha del movimiento]]),Tablas!$O$4:$P$15,2,0)</f>
        <v>Mar</v>
      </c>
      <c r="K3796" s="6">
        <f>YEAR(Tabla7[[#This Row],[Fecha del movimiento]])</f>
        <v>2018</v>
      </c>
    </row>
    <row r="3797" spans="2:11" x14ac:dyDescent="0.2">
      <c r="B3797" s="8">
        <v>43177</v>
      </c>
      <c r="C3797" s="6" t="s">
        <v>4530</v>
      </c>
      <c r="D3797" s="6">
        <v>300886</v>
      </c>
      <c r="E3797" s="6" t="s">
        <v>186</v>
      </c>
      <c r="F3797" s="6" t="s">
        <v>21</v>
      </c>
      <c r="G3797" s="6" t="s">
        <v>11</v>
      </c>
      <c r="H3797" s="6" t="s">
        <v>917</v>
      </c>
      <c r="I3797" s="6">
        <v>-17</v>
      </c>
      <c r="J3797" s="13" t="str">
        <f>VLOOKUP(MONTH(Tabla7[[#This Row],[Fecha del movimiento]]),Tablas!$O$4:$P$15,2,0)</f>
        <v>Mar</v>
      </c>
      <c r="K3797" s="6">
        <f>YEAR(Tabla7[[#This Row],[Fecha del movimiento]])</f>
        <v>2018</v>
      </c>
    </row>
    <row r="3798" spans="2:11" x14ac:dyDescent="0.2">
      <c r="B3798" s="8">
        <v>43343</v>
      </c>
      <c r="C3798" s="6" t="s">
        <v>4531</v>
      </c>
      <c r="D3798" s="6">
        <v>300128</v>
      </c>
      <c r="E3798" s="6" t="s">
        <v>206</v>
      </c>
      <c r="F3798" s="6" t="s">
        <v>21</v>
      </c>
      <c r="G3798" s="6" t="s">
        <v>2</v>
      </c>
      <c r="H3798" s="6" t="s">
        <v>923</v>
      </c>
      <c r="I3798" s="6">
        <v>15</v>
      </c>
      <c r="J3798" s="13" t="str">
        <f>VLOOKUP(MONTH(Tabla7[[#This Row],[Fecha del movimiento]]),Tablas!$O$4:$P$15,2,0)</f>
        <v>Ago</v>
      </c>
      <c r="K3798" s="6">
        <f>YEAR(Tabla7[[#This Row],[Fecha del movimiento]])</f>
        <v>2018</v>
      </c>
    </row>
    <row r="3799" spans="2:11" x14ac:dyDescent="0.2">
      <c r="B3799" s="8">
        <v>43320</v>
      </c>
      <c r="C3799" s="6" t="s">
        <v>2881</v>
      </c>
      <c r="D3799" s="6">
        <v>300190</v>
      </c>
      <c r="E3799" s="6" t="s">
        <v>737</v>
      </c>
      <c r="F3799" s="6" t="s">
        <v>21</v>
      </c>
      <c r="G3799" s="6" t="s">
        <v>9</v>
      </c>
      <c r="H3799" s="6" t="s">
        <v>917</v>
      </c>
      <c r="I3799" s="6">
        <v>-12</v>
      </c>
      <c r="J3799" s="13" t="str">
        <f>VLOOKUP(MONTH(Tabla7[[#This Row],[Fecha del movimiento]]),Tablas!$O$4:$P$15,2,0)</f>
        <v>Ago</v>
      </c>
      <c r="K3799" s="6">
        <f>YEAR(Tabla7[[#This Row],[Fecha del movimiento]])</f>
        <v>2018</v>
      </c>
    </row>
    <row r="3800" spans="2:11" x14ac:dyDescent="0.2">
      <c r="B3800" s="8">
        <v>43220</v>
      </c>
      <c r="C3800" s="6" t="s">
        <v>4532</v>
      </c>
      <c r="D3800" s="6">
        <v>300736</v>
      </c>
      <c r="E3800" s="6" t="s">
        <v>323</v>
      </c>
      <c r="F3800" s="6" t="s">
        <v>21</v>
      </c>
      <c r="G3800" s="6" t="s">
        <v>2</v>
      </c>
      <c r="H3800" s="6" t="s">
        <v>923</v>
      </c>
      <c r="I3800" s="6">
        <v>14</v>
      </c>
      <c r="J3800" s="13" t="str">
        <f>VLOOKUP(MONTH(Tabla7[[#This Row],[Fecha del movimiento]]),Tablas!$O$4:$P$15,2,0)</f>
        <v>Abr</v>
      </c>
      <c r="K3800" s="6">
        <f>YEAR(Tabla7[[#This Row],[Fecha del movimiento]])</f>
        <v>2018</v>
      </c>
    </row>
    <row r="3801" spans="2:11" x14ac:dyDescent="0.2">
      <c r="B3801" s="8">
        <v>43122</v>
      </c>
      <c r="C3801" s="6" t="s">
        <v>4533</v>
      </c>
      <c r="D3801" s="6">
        <v>300368</v>
      </c>
      <c r="E3801" s="6" t="s">
        <v>617</v>
      </c>
      <c r="F3801" s="6" t="s">
        <v>21</v>
      </c>
      <c r="G3801" s="6" t="s">
        <v>9</v>
      </c>
      <c r="H3801" s="6" t="s">
        <v>923</v>
      </c>
      <c r="I3801" s="6">
        <v>17</v>
      </c>
      <c r="J3801" s="13" t="str">
        <f>VLOOKUP(MONTH(Tabla7[[#This Row],[Fecha del movimiento]]),Tablas!$O$4:$P$15,2,0)</f>
        <v>Ene</v>
      </c>
      <c r="K3801" s="6">
        <f>YEAR(Tabla7[[#This Row],[Fecha del movimiento]])</f>
        <v>2018</v>
      </c>
    </row>
    <row r="3802" spans="2:11" x14ac:dyDescent="0.2">
      <c r="B3802" s="8">
        <v>43340</v>
      </c>
      <c r="C3802" s="6" t="s">
        <v>4534</v>
      </c>
      <c r="D3802" s="6">
        <v>300670</v>
      </c>
      <c r="E3802" s="6" t="s">
        <v>379</v>
      </c>
      <c r="F3802" s="6" t="s">
        <v>21</v>
      </c>
      <c r="G3802" s="6" t="s">
        <v>9</v>
      </c>
      <c r="H3802" s="6" t="s">
        <v>923</v>
      </c>
      <c r="I3802" s="6">
        <v>14</v>
      </c>
      <c r="J3802" s="13" t="str">
        <f>VLOOKUP(MONTH(Tabla7[[#This Row],[Fecha del movimiento]]),Tablas!$O$4:$P$15,2,0)</f>
        <v>Ago</v>
      </c>
      <c r="K3802" s="6">
        <f>YEAR(Tabla7[[#This Row],[Fecha del movimiento]])</f>
        <v>2018</v>
      </c>
    </row>
    <row r="3803" spans="2:11" x14ac:dyDescent="0.2">
      <c r="B3803" s="8">
        <v>43125</v>
      </c>
      <c r="C3803" s="6" t="s">
        <v>4535</v>
      </c>
      <c r="D3803" s="6">
        <v>300705</v>
      </c>
      <c r="E3803" s="6" t="s">
        <v>352</v>
      </c>
      <c r="F3803" s="6" t="s">
        <v>21</v>
      </c>
      <c r="G3803" s="6" t="s">
        <v>11</v>
      </c>
      <c r="H3803" s="6" t="s">
        <v>917</v>
      </c>
      <c r="I3803" s="6">
        <v>-14</v>
      </c>
      <c r="J3803" s="13" t="str">
        <f>VLOOKUP(MONTH(Tabla7[[#This Row],[Fecha del movimiento]]),Tablas!$O$4:$P$15,2,0)</f>
        <v>Ene</v>
      </c>
      <c r="K3803" s="6">
        <f>YEAR(Tabla7[[#This Row],[Fecha del movimiento]])</f>
        <v>2018</v>
      </c>
    </row>
    <row r="3804" spans="2:11" x14ac:dyDescent="0.2">
      <c r="B3804" s="8">
        <v>43224</v>
      </c>
      <c r="C3804" s="6" t="s">
        <v>4536</v>
      </c>
      <c r="D3804" s="6">
        <v>300203</v>
      </c>
      <c r="E3804" s="6" t="s">
        <v>727</v>
      </c>
      <c r="F3804" s="6" t="s">
        <v>21</v>
      </c>
      <c r="G3804" s="6" t="s">
        <v>2</v>
      </c>
      <c r="H3804" s="6" t="s">
        <v>917</v>
      </c>
      <c r="I3804" s="6">
        <v>-11</v>
      </c>
      <c r="J3804" s="13" t="str">
        <f>VLOOKUP(MONTH(Tabla7[[#This Row],[Fecha del movimiento]]),Tablas!$O$4:$P$15,2,0)</f>
        <v>May</v>
      </c>
      <c r="K3804" s="6">
        <f>YEAR(Tabla7[[#This Row],[Fecha del movimiento]])</f>
        <v>2018</v>
      </c>
    </row>
    <row r="3805" spans="2:11" x14ac:dyDescent="0.2">
      <c r="B3805" s="8">
        <v>43201</v>
      </c>
      <c r="C3805" s="6" t="s">
        <v>4537</v>
      </c>
      <c r="D3805" s="6">
        <v>300510</v>
      </c>
      <c r="E3805" s="6" t="s">
        <v>234</v>
      </c>
      <c r="F3805" s="6" t="s">
        <v>21</v>
      </c>
      <c r="G3805" s="6" t="s">
        <v>2</v>
      </c>
      <c r="H3805" s="6" t="s">
        <v>917</v>
      </c>
      <c r="I3805" s="6">
        <v>-7</v>
      </c>
      <c r="J3805" s="13" t="str">
        <f>VLOOKUP(MONTH(Tabla7[[#This Row],[Fecha del movimiento]]),Tablas!$O$4:$P$15,2,0)</f>
        <v>Abr</v>
      </c>
      <c r="K3805" s="6">
        <f>YEAR(Tabla7[[#This Row],[Fecha del movimiento]])</f>
        <v>2018</v>
      </c>
    </row>
    <row r="3806" spans="2:11" x14ac:dyDescent="0.2">
      <c r="B3806" s="8">
        <v>43107</v>
      </c>
      <c r="C3806" s="6" t="s">
        <v>4538</v>
      </c>
      <c r="D3806" s="6">
        <v>300252</v>
      </c>
      <c r="E3806" s="6" t="s">
        <v>605</v>
      </c>
      <c r="F3806" s="6" t="s">
        <v>21</v>
      </c>
      <c r="G3806" s="6" t="s">
        <v>12</v>
      </c>
      <c r="H3806" s="6" t="s">
        <v>923</v>
      </c>
      <c r="I3806" s="6">
        <v>12</v>
      </c>
      <c r="J3806" s="13" t="str">
        <f>VLOOKUP(MONTH(Tabla7[[#This Row],[Fecha del movimiento]]),Tablas!$O$4:$P$15,2,0)</f>
        <v>Ene</v>
      </c>
      <c r="K3806" s="6">
        <f>YEAR(Tabla7[[#This Row],[Fecha del movimiento]])</f>
        <v>2018</v>
      </c>
    </row>
    <row r="3807" spans="2:11" x14ac:dyDescent="0.2">
      <c r="B3807" s="8">
        <v>43131</v>
      </c>
      <c r="C3807" s="6" t="s">
        <v>4539</v>
      </c>
      <c r="D3807" s="6">
        <v>300832</v>
      </c>
      <c r="E3807" s="6" t="s">
        <v>237</v>
      </c>
      <c r="F3807" s="6" t="s">
        <v>21</v>
      </c>
      <c r="G3807" s="6" t="s">
        <v>13</v>
      </c>
      <c r="H3807" s="6" t="s">
        <v>917</v>
      </c>
      <c r="I3807" s="6">
        <v>-14</v>
      </c>
      <c r="J3807" s="13" t="str">
        <f>VLOOKUP(MONTH(Tabla7[[#This Row],[Fecha del movimiento]]),Tablas!$O$4:$P$15,2,0)</f>
        <v>Ene</v>
      </c>
      <c r="K3807" s="6">
        <f>YEAR(Tabla7[[#This Row],[Fecha del movimiento]])</f>
        <v>2018</v>
      </c>
    </row>
    <row r="3808" spans="2:11" x14ac:dyDescent="0.2">
      <c r="B3808" s="8">
        <v>43280</v>
      </c>
      <c r="C3808" s="6" t="s">
        <v>4540</v>
      </c>
      <c r="D3808" s="6">
        <v>300043</v>
      </c>
      <c r="E3808" s="6" t="s">
        <v>631</v>
      </c>
      <c r="F3808" s="6" t="s">
        <v>21</v>
      </c>
      <c r="G3808" s="6" t="s">
        <v>6</v>
      </c>
      <c r="H3808" s="6" t="s">
        <v>917</v>
      </c>
      <c r="I3808" s="6">
        <v>-16</v>
      </c>
      <c r="J3808" s="13" t="str">
        <f>VLOOKUP(MONTH(Tabla7[[#This Row],[Fecha del movimiento]]),Tablas!$O$4:$P$15,2,0)</f>
        <v>Jun</v>
      </c>
      <c r="K3808" s="6">
        <f>YEAR(Tabla7[[#This Row],[Fecha del movimiento]])</f>
        <v>2018</v>
      </c>
    </row>
    <row r="3809" spans="2:11" x14ac:dyDescent="0.2">
      <c r="B3809" s="8">
        <v>43260</v>
      </c>
      <c r="C3809" s="6" t="s">
        <v>4541</v>
      </c>
      <c r="D3809" s="6">
        <v>300420</v>
      </c>
      <c r="E3809" s="6" t="s">
        <v>582</v>
      </c>
      <c r="F3809" s="6" t="s">
        <v>21</v>
      </c>
      <c r="G3809" s="6" t="s">
        <v>0</v>
      </c>
      <c r="H3809" s="6" t="s">
        <v>923</v>
      </c>
      <c r="I3809" s="6">
        <v>18</v>
      </c>
      <c r="J3809" s="13" t="str">
        <f>VLOOKUP(MONTH(Tabla7[[#This Row],[Fecha del movimiento]]),Tablas!$O$4:$P$15,2,0)</f>
        <v>Jun</v>
      </c>
      <c r="K3809" s="6">
        <f>YEAR(Tabla7[[#This Row],[Fecha del movimiento]])</f>
        <v>2018</v>
      </c>
    </row>
    <row r="3810" spans="2:11" x14ac:dyDescent="0.2">
      <c r="B3810" s="8">
        <v>43307</v>
      </c>
      <c r="C3810" s="6" t="s">
        <v>4542</v>
      </c>
      <c r="D3810" s="6">
        <v>300501</v>
      </c>
      <c r="E3810" s="6" t="s">
        <v>522</v>
      </c>
      <c r="F3810" s="6" t="s">
        <v>21</v>
      </c>
      <c r="G3810" s="6" t="s">
        <v>1</v>
      </c>
      <c r="H3810" s="6" t="s">
        <v>917</v>
      </c>
      <c r="I3810" s="6">
        <v>-10</v>
      </c>
      <c r="J3810" s="13" t="str">
        <f>VLOOKUP(MONTH(Tabla7[[#This Row],[Fecha del movimiento]]),Tablas!$O$4:$P$15,2,0)</f>
        <v>Jul</v>
      </c>
      <c r="K3810" s="6">
        <f>YEAR(Tabla7[[#This Row],[Fecha del movimiento]])</f>
        <v>2018</v>
      </c>
    </row>
    <row r="3811" spans="2:11" x14ac:dyDescent="0.2">
      <c r="B3811" s="8">
        <v>43175</v>
      </c>
      <c r="C3811" s="6" t="s">
        <v>4543</v>
      </c>
      <c r="D3811" s="6">
        <v>300650</v>
      </c>
      <c r="E3811" s="6" t="s">
        <v>395</v>
      </c>
      <c r="F3811" s="6" t="s">
        <v>21</v>
      </c>
      <c r="G3811" s="6" t="s">
        <v>13</v>
      </c>
      <c r="H3811" s="6" t="s">
        <v>917</v>
      </c>
      <c r="I3811" s="6">
        <v>-6</v>
      </c>
      <c r="J3811" s="13" t="str">
        <f>VLOOKUP(MONTH(Tabla7[[#This Row],[Fecha del movimiento]]),Tablas!$O$4:$P$15,2,0)</f>
        <v>Mar</v>
      </c>
      <c r="K3811" s="6">
        <f>YEAR(Tabla7[[#This Row],[Fecha del movimiento]])</f>
        <v>2018</v>
      </c>
    </row>
    <row r="3812" spans="2:11" x14ac:dyDescent="0.2">
      <c r="B3812" s="8">
        <v>43104</v>
      </c>
      <c r="C3812" s="6" t="s">
        <v>4544</v>
      </c>
      <c r="D3812" s="6">
        <v>300708</v>
      </c>
      <c r="E3812" s="6" t="s">
        <v>224</v>
      </c>
      <c r="F3812" s="6" t="s">
        <v>21</v>
      </c>
      <c r="G3812" s="6" t="s">
        <v>2</v>
      </c>
      <c r="H3812" s="6" t="s">
        <v>923</v>
      </c>
      <c r="I3812" s="6">
        <v>19</v>
      </c>
      <c r="J3812" s="13" t="str">
        <f>VLOOKUP(MONTH(Tabla7[[#This Row],[Fecha del movimiento]]),Tablas!$O$4:$P$15,2,0)</f>
        <v>Ene</v>
      </c>
      <c r="K3812" s="6">
        <f>YEAR(Tabla7[[#This Row],[Fecha del movimiento]])</f>
        <v>2018</v>
      </c>
    </row>
    <row r="3813" spans="2:11" x14ac:dyDescent="0.2">
      <c r="B3813" s="8">
        <v>43133</v>
      </c>
      <c r="C3813" s="6" t="s">
        <v>4545</v>
      </c>
      <c r="D3813" s="6">
        <v>300081</v>
      </c>
      <c r="E3813" s="6" t="s">
        <v>616</v>
      </c>
      <c r="F3813" s="6" t="s">
        <v>21</v>
      </c>
      <c r="G3813" s="6" t="s">
        <v>9</v>
      </c>
      <c r="H3813" s="6" t="s">
        <v>917</v>
      </c>
      <c r="I3813" s="6">
        <v>-13</v>
      </c>
      <c r="J3813" s="13" t="str">
        <f>VLOOKUP(MONTH(Tabla7[[#This Row],[Fecha del movimiento]]),Tablas!$O$4:$P$15,2,0)</f>
        <v>Feb</v>
      </c>
      <c r="K3813" s="6">
        <f>YEAR(Tabla7[[#This Row],[Fecha del movimiento]])</f>
        <v>2018</v>
      </c>
    </row>
    <row r="3814" spans="2:11" x14ac:dyDescent="0.2">
      <c r="B3814" s="8">
        <v>43295</v>
      </c>
      <c r="C3814" s="6" t="s">
        <v>3428</v>
      </c>
      <c r="D3814" s="6">
        <v>300508</v>
      </c>
      <c r="E3814" s="6" t="s">
        <v>515</v>
      </c>
      <c r="F3814" s="6" t="s">
        <v>21</v>
      </c>
      <c r="G3814" s="6" t="s">
        <v>13</v>
      </c>
      <c r="H3814" s="6" t="s">
        <v>923</v>
      </c>
      <c r="I3814" s="6">
        <v>20</v>
      </c>
      <c r="J3814" s="13" t="str">
        <f>VLOOKUP(MONTH(Tabla7[[#This Row],[Fecha del movimiento]]),Tablas!$O$4:$P$15,2,0)</f>
        <v>Jul</v>
      </c>
      <c r="K3814" s="6">
        <f>YEAR(Tabla7[[#This Row],[Fecha del movimiento]])</f>
        <v>2018</v>
      </c>
    </row>
    <row r="3815" spans="2:11" x14ac:dyDescent="0.2">
      <c r="B3815" s="8">
        <v>43196</v>
      </c>
      <c r="C3815" s="6" t="s">
        <v>4546</v>
      </c>
      <c r="D3815" s="6">
        <v>300421</v>
      </c>
      <c r="E3815" s="6" t="s">
        <v>322</v>
      </c>
      <c r="F3815" s="6" t="s">
        <v>21</v>
      </c>
      <c r="G3815" s="6" t="s">
        <v>2</v>
      </c>
      <c r="H3815" s="6" t="s">
        <v>923</v>
      </c>
      <c r="I3815" s="6">
        <v>12</v>
      </c>
      <c r="J3815" s="13" t="str">
        <f>VLOOKUP(MONTH(Tabla7[[#This Row],[Fecha del movimiento]]),Tablas!$O$4:$P$15,2,0)</f>
        <v>Abr</v>
      </c>
      <c r="K3815" s="6">
        <f>YEAR(Tabla7[[#This Row],[Fecha del movimiento]])</f>
        <v>2018</v>
      </c>
    </row>
    <row r="3816" spans="2:11" x14ac:dyDescent="0.2">
      <c r="B3816" s="8">
        <v>43300</v>
      </c>
      <c r="C3816" s="6" t="s">
        <v>4547</v>
      </c>
      <c r="D3816" s="6">
        <v>300471</v>
      </c>
      <c r="E3816" s="6" t="s">
        <v>544</v>
      </c>
      <c r="F3816" s="6" t="s">
        <v>21</v>
      </c>
      <c r="G3816" s="6" t="s">
        <v>13</v>
      </c>
      <c r="H3816" s="6" t="s">
        <v>923</v>
      </c>
      <c r="I3816" s="6">
        <v>18</v>
      </c>
      <c r="J3816" s="13" t="str">
        <f>VLOOKUP(MONTH(Tabla7[[#This Row],[Fecha del movimiento]]),Tablas!$O$4:$P$15,2,0)</f>
        <v>Jul</v>
      </c>
      <c r="K3816" s="6">
        <f>YEAR(Tabla7[[#This Row],[Fecha del movimiento]])</f>
        <v>2018</v>
      </c>
    </row>
    <row r="3817" spans="2:11" x14ac:dyDescent="0.2">
      <c r="B3817" s="8">
        <v>43324</v>
      </c>
      <c r="C3817" s="6" t="s">
        <v>4548</v>
      </c>
      <c r="D3817" s="6">
        <v>300546</v>
      </c>
      <c r="E3817" s="6" t="s">
        <v>483</v>
      </c>
      <c r="F3817" s="6" t="s">
        <v>21</v>
      </c>
      <c r="G3817" s="6" t="s">
        <v>7</v>
      </c>
      <c r="H3817" s="6" t="s">
        <v>923</v>
      </c>
      <c r="I3817" s="6">
        <v>14</v>
      </c>
      <c r="J3817" s="13" t="str">
        <f>VLOOKUP(MONTH(Tabla7[[#This Row],[Fecha del movimiento]]),Tablas!$O$4:$P$15,2,0)</f>
        <v>Ago</v>
      </c>
      <c r="K3817" s="6">
        <f>YEAR(Tabla7[[#This Row],[Fecha del movimiento]])</f>
        <v>2018</v>
      </c>
    </row>
    <row r="3818" spans="2:11" x14ac:dyDescent="0.2">
      <c r="B3818" s="8">
        <v>43154</v>
      </c>
      <c r="C3818" s="6" t="s">
        <v>4549</v>
      </c>
      <c r="D3818" s="6">
        <v>300194</v>
      </c>
      <c r="E3818" s="6" t="s">
        <v>733</v>
      </c>
      <c r="F3818" s="6" t="s">
        <v>21</v>
      </c>
      <c r="G3818" s="6" t="s">
        <v>11</v>
      </c>
      <c r="H3818" s="6" t="s">
        <v>917</v>
      </c>
      <c r="I3818" s="6">
        <v>-18</v>
      </c>
      <c r="J3818" s="13" t="str">
        <f>VLOOKUP(MONTH(Tabla7[[#This Row],[Fecha del movimiento]]),Tablas!$O$4:$P$15,2,0)</f>
        <v>Feb</v>
      </c>
      <c r="K3818" s="6">
        <f>YEAR(Tabla7[[#This Row],[Fecha del movimiento]])</f>
        <v>2018</v>
      </c>
    </row>
    <row r="3819" spans="2:11" x14ac:dyDescent="0.2">
      <c r="B3819" s="8">
        <v>43168</v>
      </c>
      <c r="C3819" s="6" t="s">
        <v>1053</v>
      </c>
      <c r="D3819" s="6">
        <v>300084</v>
      </c>
      <c r="E3819" s="6" t="s">
        <v>296</v>
      </c>
      <c r="F3819" s="6" t="s">
        <v>21</v>
      </c>
      <c r="G3819" s="6" t="s">
        <v>1</v>
      </c>
      <c r="H3819" s="6" t="s">
        <v>923</v>
      </c>
      <c r="I3819" s="6">
        <v>20</v>
      </c>
      <c r="J3819" s="13" t="str">
        <f>VLOOKUP(MONTH(Tabla7[[#This Row],[Fecha del movimiento]]),Tablas!$O$4:$P$15,2,0)</f>
        <v>Mar</v>
      </c>
      <c r="K3819" s="6">
        <f>YEAR(Tabla7[[#This Row],[Fecha del movimiento]])</f>
        <v>2018</v>
      </c>
    </row>
    <row r="3820" spans="2:11" x14ac:dyDescent="0.2">
      <c r="B3820" s="8">
        <v>43256</v>
      </c>
      <c r="C3820" s="6" t="s">
        <v>4550</v>
      </c>
      <c r="D3820" s="6">
        <v>300338</v>
      </c>
      <c r="E3820" s="6" t="s">
        <v>638</v>
      </c>
      <c r="F3820" s="6" t="s">
        <v>21</v>
      </c>
      <c r="G3820" s="6" t="s">
        <v>7</v>
      </c>
      <c r="H3820" s="6" t="s">
        <v>917</v>
      </c>
      <c r="I3820" s="6">
        <v>-14</v>
      </c>
      <c r="J3820" s="13" t="str">
        <f>VLOOKUP(MONTH(Tabla7[[#This Row],[Fecha del movimiento]]),Tablas!$O$4:$P$15,2,0)</f>
        <v>Jun</v>
      </c>
      <c r="K3820" s="6">
        <f>YEAR(Tabla7[[#This Row],[Fecha del movimiento]])</f>
        <v>2018</v>
      </c>
    </row>
    <row r="3821" spans="2:11" x14ac:dyDescent="0.2">
      <c r="B3821" s="8">
        <v>43172</v>
      </c>
      <c r="C3821" s="6" t="s">
        <v>4551</v>
      </c>
      <c r="D3821" s="6">
        <v>300550</v>
      </c>
      <c r="E3821" s="6" t="s">
        <v>479</v>
      </c>
      <c r="F3821" s="6" t="s">
        <v>21</v>
      </c>
      <c r="G3821" s="6" t="s">
        <v>1</v>
      </c>
      <c r="H3821" s="6" t="s">
        <v>917</v>
      </c>
      <c r="I3821" s="6">
        <v>-19</v>
      </c>
      <c r="J3821" s="13" t="str">
        <f>VLOOKUP(MONTH(Tabla7[[#This Row],[Fecha del movimiento]]),Tablas!$O$4:$P$15,2,0)</f>
        <v>Mar</v>
      </c>
      <c r="K3821" s="6">
        <f>YEAR(Tabla7[[#This Row],[Fecha del movimiento]])</f>
        <v>2018</v>
      </c>
    </row>
    <row r="3822" spans="2:11" x14ac:dyDescent="0.2">
      <c r="B3822" s="8">
        <v>43289</v>
      </c>
      <c r="C3822" s="6" t="s">
        <v>4552</v>
      </c>
      <c r="D3822" s="6">
        <v>300754</v>
      </c>
      <c r="E3822" s="6" t="s">
        <v>308</v>
      </c>
      <c r="F3822" s="6" t="s">
        <v>21</v>
      </c>
      <c r="G3822" s="6" t="s">
        <v>12</v>
      </c>
      <c r="H3822" s="6" t="s">
        <v>923</v>
      </c>
      <c r="I3822" s="6">
        <v>13</v>
      </c>
      <c r="J3822" s="13" t="str">
        <f>VLOOKUP(MONTH(Tabla7[[#This Row],[Fecha del movimiento]]),Tablas!$O$4:$P$15,2,0)</f>
        <v>Jul</v>
      </c>
      <c r="K3822" s="6">
        <f>YEAR(Tabla7[[#This Row],[Fecha del movimiento]])</f>
        <v>2018</v>
      </c>
    </row>
    <row r="3823" spans="2:11" x14ac:dyDescent="0.2">
      <c r="B3823" s="8">
        <v>43146</v>
      </c>
      <c r="C3823" s="6" t="s">
        <v>4553</v>
      </c>
      <c r="D3823" s="6">
        <v>301031</v>
      </c>
      <c r="E3823" s="6" t="s">
        <v>47</v>
      </c>
      <c r="F3823" s="6" t="s">
        <v>21</v>
      </c>
      <c r="G3823" s="6" t="s">
        <v>13</v>
      </c>
      <c r="H3823" s="6" t="s">
        <v>917</v>
      </c>
      <c r="I3823" s="6">
        <v>-20</v>
      </c>
      <c r="J3823" s="13" t="str">
        <f>VLOOKUP(MONTH(Tabla7[[#This Row],[Fecha del movimiento]]),Tablas!$O$4:$P$15,2,0)</f>
        <v>Feb</v>
      </c>
      <c r="K3823" s="6">
        <f>YEAR(Tabla7[[#This Row],[Fecha del movimiento]])</f>
        <v>2018</v>
      </c>
    </row>
    <row r="3824" spans="2:11" x14ac:dyDescent="0.2">
      <c r="B3824" s="8">
        <v>43202</v>
      </c>
      <c r="C3824" s="6" t="s">
        <v>4554</v>
      </c>
      <c r="D3824" s="6">
        <v>300973</v>
      </c>
      <c r="E3824" s="6" t="s">
        <v>102</v>
      </c>
      <c r="F3824" s="6" t="s">
        <v>21</v>
      </c>
      <c r="G3824" s="6" t="s">
        <v>13</v>
      </c>
      <c r="H3824" s="6" t="s">
        <v>917</v>
      </c>
      <c r="I3824" s="6">
        <v>-12</v>
      </c>
      <c r="J3824" s="13" t="str">
        <f>VLOOKUP(MONTH(Tabla7[[#This Row],[Fecha del movimiento]]),Tablas!$O$4:$P$15,2,0)</f>
        <v>Abr</v>
      </c>
      <c r="K3824" s="6">
        <f>YEAR(Tabla7[[#This Row],[Fecha del movimiento]])</f>
        <v>2018</v>
      </c>
    </row>
    <row r="3825" spans="2:11" x14ac:dyDescent="0.2">
      <c r="B3825" s="8">
        <v>43321</v>
      </c>
      <c r="C3825" s="6" t="s">
        <v>4555</v>
      </c>
      <c r="D3825" s="6">
        <v>300561</v>
      </c>
      <c r="E3825" s="6" t="s">
        <v>129</v>
      </c>
      <c r="F3825" s="6" t="s">
        <v>21</v>
      </c>
      <c r="G3825" s="6" t="s">
        <v>13</v>
      </c>
      <c r="H3825" s="6" t="s">
        <v>917</v>
      </c>
      <c r="I3825" s="6">
        <v>-12</v>
      </c>
      <c r="J3825" s="13" t="str">
        <f>VLOOKUP(MONTH(Tabla7[[#This Row],[Fecha del movimiento]]),Tablas!$O$4:$P$15,2,0)</f>
        <v>Ago</v>
      </c>
      <c r="K3825" s="6">
        <f>YEAR(Tabla7[[#This Row],[Fecha del movimiento]])</f>
        <v>2018</v>
      </c>
    </row>
    <row r="3826" spans="2:11" x14ac:dyDescent="0.2">
      <c r="B3826" s="8">
        <v>43193</v>
      </c>
      <c r="C3826" s="6" t="s">
        <v>4556</v>
      </c>
      <c r="D3826" s="6">
        <v>300259</v>
      </c>
      <c r="E3826" s="6" t="s">
        <v>689</v>
      </c>
      <c r="F3826" s="6" t="s">
        <v>21</v>
      </c>
      <c r="G3826" s="6" t="s">
        <v>1</v>
      </c>
      <c r="H3826" s="6" t="s">
        <v>923</v>
      </c>
      <c r="I3826" s="6">
        <v>11</v>
      </c>
      <c r="J3826" s="13" t="str">
        <f>VLOOKUP(MONTH(Tabla7[[#This Row],[Fecha del movimiento]]),Tablas!$O$4:$P$15,2,0)</f>
        <v>Abr</v>
      </c>
      <c r="K3826" s="6">
        <f>YEAR(Tabla7[[#This Row],[Fecha del movimiento]])</f>
        <v>2018</v>
      </c>
    </row>
    <row r="3827" spans="2:11" x14ac:dyDescent="0.2">
      <c r="B3827" s="8">
        <v>43284</v>
      </c>
      <c r="C3827" s="6" t="s">
        <v>4557</v>
      </c>
      <c r="D3827" s="6">
        <v>300711</v>
      </c>
      <c r="E3827" s="6" t="s">
        <v>347</v>
      </c>
      <c r="F3827" s="6" t="s">
        <v>21</v>
      </c>
      <c r="G3827" s="6" t="s">
        <v>9</v>
      </c>
      <c r="H3827" s="6" t="s">
        <v>923</v>
      </c>
      <c r="I3827" s="6">
        <v>17</v>
      </c>
      <c r="J3827" s="13" t="str">
        <f>VLOOKUP(MONTH(Tabla7[[#This Row],[Fecha del movimiento]]),Tablas!$O$4:$P$15,2,0)</f>
        <v>Jul</v>
      </c>
      <c r="K3827" s="6">
        <f>YEAR(Tabla7[[#This Row],[Fecha del movimiento]])</f>
        <v>2018</v>
      </c>
    </row>
    <row r="3828" spans="2:11" x14ac:dyDescent="0.2">
      <c r="B3828" s="8">
        <v>43227</v>
      </c>
      <c r="C3828" s="6" t="s">
        <v>4558</v>
      </c>
      <c r="D3828" s="6">
        <v>300939</v>
      </c>
      <c r="E3828" s="6" t="s">
        <v>74</v>
      </c>
      <c r="F3828" s="6" t="s">
        <v>21</v>
      </c>
      <c r="G3828" s="6" t="s">
        <v>13</v>
      </c>
      <c r="H3828" s="6" t="s">
        <v>917</v>
      </c>
      <c r="I3828" s="6">
        <v>-18</v>
      </c>
      <c r="J3828" s="13" t="str">
        <f>VLOOKUP(MONTH(Tabla7[[#This Row],[Fecha del movimiento]]),Tablas!$O$4:$P$15,2,0)</f>
        <v>May</v>
      </c>
      <c r="K3828" s="6">
        <f>YEAR(Tabla7[[#This Row],[Fecha del movimiento]])</f>
        <v>2018</v>
      </c>
    </row>
    <row r="3829" spans="2:11" x14ac:dyDescent="0.2">
      <c r="B3829" s="8">
        <v>43232</v>
      </c>
      <c r="C3829" s="6" t="s">
        <v>4559</v>
      </c>
      <c r="D3829" s="6">
        <v>300773</v>
      </c>
      <c r="E3829" s="6" t="s">
        <v>291</v>
      </c>
      <c r="F3829" s="6" t="s">
        <v>21</v>
      </c>
      <c r="G3829" s="6" t="s">
        <v>2</v>
      </c>
      <c r="H3829" s="6" t="s">
        <v>923</v>
      </c>
      <c r="I3829" s="6">
        <v>18</v>
      </c>
      <c r="J3829" s="13" t="str">
        <f>VLOOKUP(MONTH(Tabla7[[#This Row],[Fecha del movimiento]]),Tablas!$O$4:$P$15,2,0)</f>
        <v>May</v>
      </c>
      <c r="K3829" s="6">
        <f>YEAR(Tabla7[[#This Row],[Fecha del movimiento]])</f>
        <v>2018</v>
      </c>
    </row>
    <row r="3830" spans="2:11" x14ac:dyDescent="0.2">
      <c r="B3830" s="8">
        <v>43229</v>
      </c>
      <c r="C3830" s="6" t="s">
        <v>4560</v>
      </c>
      <c r="D3830" s="6">
        <v>300108</v>
      </c>
      <c r="E3830" s="6" t="s">
        <v>502</v>
      </c>
      <c r="F3830" s="6" t="s">
        <v>21</v>
      </c>
      <c r="G3830" s="6" t="s">
        <v>4</v>
      </c>
      <c r="H3830" s="6" t="s">
        <v>923</v>
      </c>
      <c r="I3830" s="6">
        <v>19</v>
      </c>
      <c r="J3830" s="13" t="str">
        <f>VLOOKUP(MONTH(Tabla7[[#This Row],[Fecha del movimiento]]),Tablas!$O$4:$P$15,2,0)</f>
        <v>May</v>
      </c>
      <c r="K3830" s="6">
        <f>YEAR(Tabla7[[#This Row],[Fecha del movimiento]])</f>
        <v>2018</v>
      </c>
    </row>
    <row r="3831" spans="2:11" x14ac:dyDescent="0.2">
      <c r="B3831" s="8">
        <v>43269</v>
      </c>
      <c r="C3831" s="6" t="s">
        <v>4561</v>
      </c>
      <c r="D3831" s="6">
        <v>300677</v>
      </c>
      <c r="E3831" s="6" t="s">
        <v>375</v>
      </c>
      <c r="F3831" s="6" t="s">
        <v>21</v>
      </c>
      <c r="G3831" s="6" t="s">
        <v>1</v>
      </c>
      <c r="H3831" s="6" t="s">
        <v>917</v>
      </c>
      <c r="I3831" s="6">
        <v>-8</v>
      </c>
      <c r="J3831" s="13" t="str">
        <f>VLOOKUP(MONTH(Tabla7[[#This Row],[Fecha del movimiento]]),Tablas!$O$4:$P$15,2,0)</f>
        <v>Jun</v>
      </c>
      <c r="K3831" s="6">
        <f>YEAR(Tabla7[[#This Row],[Fecha del movimiento]])</f>
        <v>2018</v>
      </c>
    </row>
    <row r="3832" spans="2:11" x14ac:dyDescent="0.2">
      <c r="B3832" s="8">
        <v>43167</v>
      </c>
      <c r="C3832" s="6" t="s">
        <v>4562</v>
      </c>
      <c r="D3832" s="6">
        <v>300659</v>
      </c>
      <c r="E3832" s="6" t="s">
        <v>158</v>
      </c>
      <c r="F3832" s="6" t="s">
        <v>21</v>
      </c>
      <c r="G3832" s="6" t="s">
        <v>11</v>
      </c>
      <c r="H3832" s="6" t="s">
        <v>923</v>
      </c>
      <c r="I3832" s="6">
        <v>13</v>
      </c>
      <c r="J3832" s="13" t="str">
        <f>VLOOKUP(MONTH(Tabla7[[#This Row],[Fecha del movimiento]]),Tablas!$O$4:$P$15,2,0)</f>
        <v>Mar</v>
      </c>
      <c r="K3832" s="6">
        <f>YEAR(Tabla7[[#This Row],[Fecha del movimiento]])</f>
        <v>2018</v>
      </c>
    </row>
    <row r="3833" spans="2:11" x14ac:dyDescent="0.2">
      <c r="B3833" s="8">
        <v>43237</v>
      </c>
      <c r="C3833" s="6" t="s">
        <v>4563</v>
      </c>
      <c r="D3833" s="6">
        <v>300283</v>
      </c>
      <c r="E3833" s="6" t="s">
        <v>671</v>
      </c>
      <c r="F3833" s="6" t="s">
        <v>21</v>
      </c>
      <c r="G3833" s="6" t="s">
        <v>7</v>
      </c>
      <c r="H3833" s="6" t="s">
        <v>923</v>
      </c>
      <c r="I3833" s="6">
        <v>13</v>
      </c>
      <c r="J3833" s="13" t="str">
        <f>VLOOKUP(MONTH(Tabla7[[#This Row],[Fecha del movimiento]]),Tablas!$O$4:$P$15,2,0)</f>
        <v>May</v>
      </c>
      <c r="K3833" s="6">
        <f>YEAR(Tabla7[[#This Row],[Fecha del movimiento]])</f>
        <v>2018</v>
      </c>
    </row>
    <row r="3834" spans="2:11" x14ac:dyDescent="0.2">
      <c r="B3834" s="8">
        <v>43156</v>
      </c>
      <c r="C3834" s="6" t="s">
        <v>1055</v>
      </c>
      <c r="D3834" s="6">
        <v>300084</v>
      </c>
      <c r="E3834" s="6" t="s">
        <v>296</v>
      </c>
      <c r="F3834" s="6" t="s">
        <v>21</v>
      </c>
      <c r="G3834" s="6" t="s">
        <v>1</v>
      </c>
      <c r="H3834" s="6" t="s">
        <v>917</v>
      </c>
      <c r="I3834" s="6">
        <v>-15</v>
      </c>
      <c r="J3834" s="13" t="str">
        <f>VLOOKUP(MONTH(Tabla7[[#This Row],[Fecha del movimiento]]),Tablas!$O$4:$P$15,2,0)</f>
        <v>Feb</v>
      </c>
      <c r="K3834" s="6">
        <f>YEAR(Tabla7[[#This Row],[Fecha del movimiento]])</f>
        <v>2018</v>
      </c>
    </row>
    <row r="3835" spans="2:11" x14ac:dyDescent="0.2">
      <c r="B3835" s="8">
        <v>43244</v>
      </c>
      <c r="C3835" s="6" t="s">
        <v>4564</v>
      </c>
      <c r="D3835" s="6">
        <v>300536</v>
      </c>
      <c r="E3835" s="6" t="s">
        <v>492</v>
      </c>
      <c r="F3835" s="6" t="s">
        <v>21</v>
      </c>
      <c r="G3835" s="6" t="s">
        <v>13</v>
      </c>
      <c r="H3835" s="6" t="s">
        <v>917</v>
      </c>
      <c r="I3835" s="6">
        <v>-10</v>
      </c>
      <c r="J3835" s="13" t="str">
        <f>VLOOKUP(MONTH(Tabla7[[#This Row],[Fecha del movimiento]]),Tablas!$O$4:$P$15,2,0)</f>
        <v>May</v>
      </c>
      <c r="K3835" s="6">
        <f>YEAR(Tabla7[[#This Row],[Fecha del movimiento]])</f>
        <v>2018</v>
      </c>
    </row>
    <row r="3836" spans="2:11" x14ac:dyDescent="0.2">
      <c r="B3836" s="8">
        <v>43228</v>
      </c>
      <c r="C3836" s="6" t="s">
        <v>4565</v>
      </c>
      <c r="D3836" s="6">
        <v>301038</v>
      </c>
      <c r="E3836" s="6" t="s">
        <v>41</v>
      </c>
      <c r="F3836" s="6" t="s">
        <v>21</v>
      </c>
      <c r="G3836" s="6" t="s">
        <v>4</v>
      </c>
      <c r="H3836" s="6" t="s">
        <v>917</v>
      </c>
      <c r="I3836" s="6">
        <v>-11</v>
      </c>
      <c r="J3836" s="13" t="str">
        <f>VLOOKUP(MONTH(Tabla7[[#This Row],[Fecha del movimiento]]),Tablas!$O$4:$P$15,2,0)</f>
        <v>May</v>
      </c>
      <c r="K3836" s="6">
        <f>YEAR(Tabla7[[#This Row],[Fecha del movimiento]])</f>
        <v>2018</v>
      </c>
    </row>
    <row r="3837" spans="2:11" x14ac:dyDescent="0.2">
      <c r="B3837" s="8">
        <v>43147</v>
      </c>
      <c r="C3837" s="6" t="s">
        <v>4566</v>
      </c>
      <c r="D3837" s="6">
        <v>300653</v>
      </c>
      <c r="E3837" s="6" t="s">
        <v>269</v>
      </c>
      <c r="F3837" s="6" t="s">
        <v>21</v>
      </c>
      <c r="G3837" s="6" t="s">
        <v>10</v>
      </c>
      <c r="H3837" s="6" t="s">
        <v>917</v>
      </c>
      <c r="I3837" s="6">
        <v>-10</v>
      </c>
      <c r="J3837" s="13" t="str">
        <f>VLOOKUP(MONTH(Tabla7[[#This Row],[Fecha del movimiento]]),Tablas!$O$4:$P$15,2,0)</f>
        <v>Feb</v>
      </c>
      <c r="K3837" s="6">
        <f>YEAR(Tabla7[[#This Row],[Fecha del movimiento]])</f>
        <v>2018</v>
      </c>
    </row>
    <row r="3838" spans="2:11" x14ac:dyDescent="0.2">
      <c r="B3838" s="8">
        <v>43274</v>
      </c>
      <c r="C3838" s="6" t="s">
        <v>4567</v>
      </c>
      <c r="D3838" s="6">
        <v>300914</v>
      </c>
      <c r="E3838" s="6" t="s">
        <v>158</v>
      </c>
      <c r="F3838" s="6" t="s">
        <v>21</v>
      </c>
      <c r="G3838" s="6" t="s">
        <v>11</v>
      </c>
      <c r="H3838" s="6" t="s">
        <v>917</v>
      </c>
      <c r="I3838" s="6">
        <v>-14</v>
      </c>
      <c r="J3838" s="13" t="str">
        <f>VLOOKUP(MONTH(Tabla7[[#This Row],[Fecha del movimiento]]),Tablas!$O$4:$P$15,2,0)</f>
        <v>Jun</v>
      </c>
      <c r="K3838" s="6">
        <f>YEAR(Tabla7[[#This Row],[Fecha del movimiento]])</f>
        <v>2018</v>
      </c>
    </row>
    <row r="3839" spans="2:11" x14ac:dyDescent="0.2">
      <c r="B3839" s="8">
        <v>43258</v>
      </c>
      <c r="C3839" s="6" t="s">
        <v>4568</v>
      </c>
      <c r="D3839" s="6">
        <v>300232</v>
      </c>
      <c r="E3839" s="6" t="s">
        <v>706</v>
      </c>
      <c r="F3839" s="6" t="s">
        <v>21</v>
      </c>
      <c r="G3839" s="6" t="s">
        <v>2</v>
      </c>
      <c r="H3839" s="6" t="s">
        <v>917</v>
      </c>
      <c r="I3839" s="6">
        <v>-13</v>
      </c>
      <c r="J3839" s="13" t="str">
        <f>VLOOKUP(MONTH(Tabla7[[#This Row],[Fecha del movimiento]]),Tablas!$O$4:$P$15,2,0)</f>
        <v>Jun</v>
      </c>
      <c r="K3839" s="6">
        <f>YEAR(Tabla7[[#This Row],[Fecha del movimiento]])</f>
        <v>2018</v>
      </c>
    </row>
    <row r="3840" spans="2:11" x14ac:dyDescent="0.2">
      <c r="B3840" s="8">
        <v>43132</v>
      </c>
      <c r="C3840" s="6" t="s">
        <v>4569</v>
      </c>
      <c r="D3840" s="6">
        <v>300562</v>
      </c>
      <c r="E3840" s="6" t="s">
        <v>469</v>
      </c>
      <c r="F3840" s="6" t="s">
        <v>21</v>
      </c>
      <c r="G3840" s="6" t="s">
        <v>13</v>
      </c>
      <c r="H3840" s="6" t="s">
        <v>917</v>
      </c>
      <c r="I3840" s="6">
        <v>-20</v>
      </c>
      <c r="J3840" s="13" t="str">
        <f>VLOOKUP(MONTH(Tabla7[[#This Row],[Fecha del movimiento]]),Tablas!$O$4:$P$15,2,0)</f>
        <v>Feb</v>
      </c>
      <c r="K3840" s="6">
        <f>YEAR(Tabla7[[#This Row],[Fecha del movimiento]])</f>
        <v>2018</v>
      </c>
    </row>
    <row r="3841" spans="2:11" x14ac:dyDescent="0.2">
      <c r="B3841" s="8">
        <v>43102</v>
      </c>
      <c r="C3841" s="6" t="s">
        <v>4570</v>
      </c>
      <c r="D3841" s="6">
        <v>300668</v>
      </c>
      <c r="E3841" s="6" t="s">
        <v>381</v>
      </c>
      <c r="F3841" s="6" t="s">
        <v>21</v>
      </c>
      <c r="G3841" s="6" t="s">
        <v>2</v>
      </c>
      <c r="H3841" s="6" t="s">
        <v>923</v>
      </c>
      <c r="I3841" s="6">
        <v>20</v>
      </c>
      <c r="J3841" s="13" t="str">
        <f>VLOOKUP(MONTH(Tabla7[[#This Row],[Fecha del movimiento]]),Tablas!$O$4:$P$15,2,0)</f>
        <v>Ene</v>
      </c>
      <c r="K3841" s="6">
        <f>YEAR(Tabla7[[#This Row],[Fecha del movimiento]])</f>
        <v>2018</v>
      </c>
    </row>
    <row r="3842" spans="2:11" x14ac:dyDescent="0.2">
      <c r="B3842" s="8">
        <v>43133</v>
      </c>
      <c r="C3842" s="6" t="s">
        <v>3630</v>
      </c>
      <c r="D3842" s="6">
        <v>300478</v>
      </c>
      <c r="E3842" s="6" t="s">
        <v>206</v>
      </c>
      <c r="F3842" s="6" t="s">
        <v>21</v>
      </c>
      <c r="G3842" s="6" t="s">
        <v>2</v>
      </c>
      <c r="H3842" s="6" t="s">
        <v>917</v>
      </c>
      <c r="I3842" s="6">
        <v>-11</v>
      </c>
      <c r="J3842" s="13" t="str">
        <f>VLOOKUP(MONTH(Tabla7[[#This Row],[Fecha del movimiento]]),Tablas!$O$4:$P$15,2,0)</f>
        <v>Feb</v>
      </c>
      <c r="K3842" s="6">
        <f>YEAR(Tabla7[[#This Row],[Fecha del movimiento]])</f>
        <v>2018</v>
      </c>
    </row>
    <row r="3843" spans="2:11" x14ac:dyDescent="0.2">
      <c r="B3843" s="8">
        <v>43158</v>
      </c>
      <c r="C3843" s="6" t="s">
        <v>1227</v>
      </c>
      <c r="D3843" s="6">
        <v>300797</v>
      </c>
      <c r="E3843" s="6" t="s">
        <v>269</v>
      </c>
      <c r="F3843" s="6" t="s">
        <v>21</v>
      </c>
      <c r="G3843" s="6" t="s">
        <v>7</v>
      </c>
      <c r="H3843" s="6" t="s">
        <v>917</v>
      </c>
      <c r="I3843" s="6">
        <v>-18</v>
      </c>
      <c r="J3843" s="13" t="str">
        <f>VLOOKUP(MONTH(Tabla7[[#This Row],[Fecha del movimiento]]),Tablas!$O$4:$P$15,2,0)</f>
        <v>Feb</v>
      </c>
      <c r="K3843" s="6">
        <f>YEAR(Tabla7[[#This Row],[Fecha del movimiento]])</f>
        <v>2018</v>
      </c>
    </row>
    <row r="3844" spans="2:11" x14ac:dyDescent="0.2">
      <c r="B3844" s="8">
        <v>43252</v>
      </c>
      <c r="C3844" s="6" t="s">
        <v>4571</v>
      </c>
      <c r="D3844" s="6">
        <v>300985</v>
      </c>
      <c r="E3844" s="6" t="s">
        <v>91</v>
      </c>
      <c r="F3844" s="6" t="s">
        <v>21</v>
      </c>
      <c r="G3844" s="6" t="s">
        <v>2</v>
      </c>
      <c r="H3844" s="6" t="s">
        <v>917</v>
      </c>
      <c r="I3844" s="6">
        <v>-8</v>
      </c>
      <c r="J3844" s="13" t="str">
        <f>VLOOKUP(MONTH(Tabla7[[#This Row],[Fecha del movimiento]]),Tablas!$O$4:$P$15,2,0)</f>
        <v>Jun</v>
      </c>
      <c r="K3844" s="6">
        <f>YEAR(Tabla7[[#This Row],[Fecha del movimiento]])</f>
        <v>2018</v>
      </c>
    </row>
    <row r="3845" spans="2:11" x14ac:dyDescent="0.2">
      <c r="B3845" s="8">
        <v>43277</v>
      </c>
      <c r="C3845" s="6" t="s">
        <v>4572</v>
      </c>
      <c r="D3845" s="6">
        <v>300885</v>
      </c>
      <c r="E3845" s="6" t="s">
        <v>187</v>
      </c>
      <c r="F3845" s="6" t="s">
        <v>21</v>
      </c>
      <c r="G3845" s="6" t="s">
        <v>11</v>
      </c>
      <c r="H3845" s="6" t="s">
        <v>923</v>
      </c>
      <c r="I3845" s="6">
        <v>15</v>
      </c>
      <c r="J3845" s="13" t="str">
        <f>VLOOKUP(MONTH(Tabla7[[#This Row],[Fecha del movimiento]]),Tablas!$O$4:$P$15,2,0)</f>
        <v>Jun</v>
      </c>
      <c r="K3845" s="6">
        <f>YEAR(Tabla7[[#This Row],[Fecha del movimiento]])</f>
        <v>2018</v>
      </c>
    </row>
    <row r="3846" spans="2:11" x14ac:dyDescent="0.2">
      <c r="B3846" s="8">
        <v>43173</v>
      </c>
      <c r="C3846" s="6" t="s">
        <v>4573</v>
      </c>
      <c r="D3846" s="6">
        <v>300974</v>
      </c>
      <c r="E3846" s="6" t="s">
        <v>101</v>
      </c>
      <c r="F3846" s="6" t="s">
        <v>21</v>
      </c>
      <c r="G3846" s="6" t="s">
        <v>13</v>
      </c>
      <c r="H3846" s="6" t="s">
        <v>923</v>
      </c>
      <c r="I3846" s="6">
        <v>17</v>
      </c>
      <c r="J3846" s="13" t="str">
        <f>VLOOKUP(MONTH(Tabla7[[#This Row],[Fecha del movimiento]]),Tablas!$O$4:$P$15,2,0)</f>
        <v>Mar</v>
      </c>
      <c r="K3846" s="6">
        <f>YEAR(Tabla7[[#This Row],[Fecha del movimiento]])</f>
        <v>2018</v>
      </c>
    </row>
    <row r="3847" spans="2:11" x14ac:dyDescent="0.2">
      <c r="B3847" s="8">
        <v>43186</v>
      </c>
      <c r="C3847" s="6" t="s">
        <v>4574</v>
      </c>
      <c r="D3847" s="6">
        <v>301023</v>
      </c>
      <c r="E3847" s="6" t="s">
        <v>54</v>
      </c>
      <c r="F3847" s="6" t="s">
        <v>21</v>
      </c>
      <c r="G3847" s="6" t="s">
        <v>7</v>
      </c>
      <c r="H3847" s="6" t="s">
        <v>923</v>
      </c>
      <c r="I3847" s="6">
        <v>13</v>
      </c>
      <c r="J3847" s="13" t="str">
        <f>VLOOKUP(MONTH(Tabla7[[#This Row],[Fecha del movimiento]]),Tablas!$O$4:$P$15,2,0)</f>
        <v>Mar</v>
      </c>
      <c r="K3847" s="6">
        <f>YEAR(Tabla7[[#This Row],[Fecha del movimiento]])</f>
        <v>2018</v>
      </c>
    </row>
    <row r="3848" spans="2:11" x14ac:dyDescent="0.2">
      <c r="B3848" s="8">
        <v>43152</v>
      </c>
      <c r="C3848" s="6" t="s">
        <v>4575</v>
      </c>
      <c r="D3848" s="6">
        <v>300685</v>
      </c>
      <c r="E3848" s="6" t="s">
        <v>368</v>
      </c>
      <c r="F3848" s="6" t="s">
        <v>21</v>
      </c>
      <c r="G3848" s="6" t="s">
        <v>7</v>
      </c>
      <c r="H3848" s="6" t="s">
        <v>923</v>
      </c>
      <c r="I3848" s="6">
        <v>13</v>
      </c>
      <c r="J3848" s="13" t="str">
        <f>VLOOKUP(MONTH(Tabla7[[#This Row],[Fecha del movimiento]]),Tablas!$O$4:$P$15,2,0)</f>
        <v>Feb</v>
      </c>
      <c r="K3848" s="6">
        <f>YEAR(Tabla7[[#This Row],[Fecha del movimiento]])</f>
        <v>2018</v>
      </c>
    </row>
    <row r="3849" spans="2:11" x14ac:dyDescent="0.2">
      <c r="B3849" s="8">
        <v>43294</v>
      </c>
      <c r="C3849" s="6" t="s">
        <v>4576</v>
      </c>
      <c r="D3849" s="6">
        <v>301029</v>
      </c>
      <c r="E3849" s="6" t="s">
        <v>49</v>
      </c>
      <c r="F3849" s="6" t="s">
        <v>21</v>
      </c>
      <c r="G3849" s="6" t="s">
        <v>2</v>
      </c>
      <c r="H3849" s="6" t="s">
        <v>917</v>
      </c>
      <c r="I3849" s="6">
        <v>-12</v>
      </c>
      <c r="J3849" s="13" t="str">
        <f>VLOOKUP(MONTH(Tabla7[[#This Row],[Fecha del movimiento]]),Tablas!$O$4:$P$15,2,0)</f>
        <v>Jul</v>
      </c>
      <c r="K3849" s="6">
        <f>YEAR(Tabla7[[#This Row],[Fecha del movimiento]])</f>
        <v>2018</v>
      </c>
    </row>
    <row r="3850" spans="2:11" x14ac:dyDescent="0.2">
      <c r="B3850" s="8">
        <v>43157</v>
      </c>
      <c r="C3850" s="6" t="s">
        <v>4577</v>
      </c>
      <c r="D3850" s="6">
        <v>301018</v>
      </c>
      <c r="E3850" s="6" t="s">
        <v>59</v>
      </c>
      <c r="F3850" s="6" t="s">
        <v>21</v>
      </c>
      <c r="G3850" s="6" t="s">
        <v>9</v>
      </c>
      <c r="H3850" s="6" t="s">
        <v>917</v>
      </c>
      <c r="I3850" s="6">
        <v>-14</v>
      </c>
      <c r="J3850" s="13" t="str">
        <f>VLOOKUP(MONTH(Tabla7[[#This Row],[Fecha del movimiento]]),Tablas!$O$4:$P$15,2,0)</f>
        <v>Feb</v>
      </c>
      <c r="K3850" s="6">
        <f>YEAR(Tabla7[[#This Row],[Fecha del movimiento]])</f>
        <v>2018</v>
      </c>
    </row>
    <row r="3851" spans="2:11" x14ac:dyDescent="0.2">
      <c r="B3851" s="8">
        <v>43311</v>
      </c>
      <c r="C3851" s="6" t="s">
        <v>4578</v>
      </c>
      <c r="D3851" s="6">
        <v>300917</v>
      </c>
      <c r="E3851" s="6" t="s">
        <v>155</v>
      </c>
      <c r="F3851" s="6" t="s">
        <v>21</v>
      </c>
      <c r="G3851" s="6" t="s">
        <v>13</v>
      </c>
      <c r="H3851" s="6" t="s">
        <v>917</v>
      </c>
      <c r="I3851" s="6">
        <v>-17</v>
      </c>
      <c r="J3851" s="13" t="str">
        <f>VLOOKUP(MONTH(Tabla7[[#This Row],[Fecha del movimiento]]),Tablas!$O$4:$P$15,2,0)</f>
        <v>Jul</v>
      </c>
      <c r="K3851" s="6">
        <f>YEAR(Tabla7[[#This Row],[Fecha del movimiento]])</f>
        <v>2018</v>
      </c>
    </row>
    <row r="3852" spans="2:11" x14ac:dyDescent="0.2">
      <c r="B3852" s="8">
        <v>43342</v>
      </c>
      <c r="C3852" s="6" t="s">
        <v>4579</v>
      </c>
      <c r="D3852" s="6">
        <v>300823</v>
      </c>
      <c r="E3852" s="6" t="s">
        <v>246</v>
      </c>
      <c r="F3852" s="6" t="s">
        <v>21</v>
      </c>
      <c r="G3852" s="6" t="s">
        <v>10</v>
      </c>
      <c r="H3852" s="6" t="s">
        <v>923</v>
      </c>
      <c r="I3852" s="6">
        <v>10</v>
      </c>
      <c r="J3852" s="13" t="str">
        <f>VLOOKUP(MONTH(Tabla7[[#This Row],[Fecha del movimiento]]),Tablas!$O$4:$P$15,2,0)</f>
        <v>Ago</v>
      </c>
      <c r="K3852" s="6">
        <f>YEAR(Tabla7[[#This Row],[Fecha del movimiento]])</f>
        <v>2018</v>
      </c>
    </row>
    <row r="3853" spans="2:11" x14ac:dyDescent="0.2">
      <c r="B3853" s="8">
        <v>43283</v>
      </c>
      <c r="C3853" s="6" t="s">
        <v>4580</v>
      </c>
      <c r="D3853" s="6">
        <v>300099</v>
      </c>
      <c r="E3853" s="6" t="s">
        <v>657</v>
      </c>
      <c r="F3853" s="6" t="s">
        <v>21</v>
      </c>
      <c r="G3853" s="6" t="s">
        <v>13</v>
      </c>
      <c r="H3853" s="6" t="s">
        <v>923</v>
      </c>
      <c r="I3853" s="6">
        <v>17</v>
      </c>
      <c r="J3853" s="13" t="str">
        <f>VLOOKUP(MONTH(Tabla7[[#This Row],[Fecha del movimiento]]),Tablas!$O$4:$P$15,2,0)</f>
        <v>Jul</v>
      </c>
      <c r="K3853" s="6">
        <f>YEAR(Tabla7[[#This Row],[Fecha del movimiento]])</f>
        <v>2018</v>
      </c>
    </row>
    <row r="3854" spans="2:11" x14ac:dyDescent="0.2">
      <c r="B3854" s="8">
        <v>43193</v>
      </c>
      <c r="C3854" s="6" t="s">
        <v>4581</v>
      </c>
      <c r="D3854" s="6">
        <v>300057</v>
      </c>
      <c r="E3854" s="6" t="s">
        <v>153</v>
      </c>
      <c r="F3854" s="6" t="s">
        <v>21</v>
      </c>
      <c r="G3854" s="6" t="s">
        <v>4</v>
      </c>
      <c r="H3854" s="6" t="s">
        <v>917</v>
      </c>
      <c r="I3854" s="6">
        <v>-19</v>
      </c>
      <c r="J3854" s="13" t="str">
        <f>VLOOKUP(MONTH(Tabla7[[#This Row],[Fecha del movimiento]]),Tablas!$O$4:$P$15,2,0)</f>
        <v>Abr</v>
      </c>
      <c r="K3854" s="6">
        <f>YEAR(Tabla7[[#This Row],[Fecha del movimiento]])</f>
        <v>2018</v>
      </c>
    </row>
    <row r="3855" spans="2:11" x14ac:dyDescent="0.2">
      <c r="B3855" s="8">
        <v>43108</v>
      </c>
      <c r="C3855" s="6" t="s">
        <v>4582</v>
      </c>
      <c r="D3855" s="6">
        <v>300279</v>
      </c>
      <c r="E3855" s="6" t="s">
        <v>295</v>
      </c>
      <c r="F3855" s="6" t="s">
        <v>21</v>
      </c>
      <c r="G3855" s="6" t="s">
        <v>11</v>
      </c>
      <c r="H3855" s="6" t="s">
        <v>923</v>
      </c>
      <c r="I3855" s="6">
        <v>18</v>
      </c>
      <c r="J3855" s="13" t="str">
        <f>VLOOKUP(MONTH(Tabla7[[#This Row],[Fecha del movimiento]]),Tablas!$O$4:$P$15,2,0)</f>
        <v>Ene</v>
      </c>
      <c r="K3855" s="6">
        <f>YEAR(Tabla7[[#This Row],[Fecha del movimiento]])</f>
        <v>2018</v>
      </c>
    </row>
    <row r="3856" spans="2:11" x14ac:dyDescent="0.2">
      <c r="B3856" s="8">
        <v>43187</v>
      </c>
      <c r="C3856" s="6" t="s">
        <v>4583</v>
      </c>
      <c r="D3856" s="6">
        <v>300030</v>
      </c>
      <c r="E3856" s="6" t="s">
        <v>581</v>
      </c>
      <c r="F3856" s="6" t="s">
        <v>21</v>
      </c>
      <c r="G3856" s="6" t="s">
        <v>2</v>
      </c>
      <c r="H3856" s="6" t="s">
        <v>923</v>
      </c>
      <c r="I3856" s="6">
        <v>15</v>
      </c>
      <c r="J3856" s="13" t="str">
        <f>VLOOKUP(MONTH(Tabla7[[#This Row],[Fecha del movimiento]]),Tablas!$O$4:$P$15,2,0)</f>
        <v>Mar</v>
      </c>
      <c r="K3856" s="6">
        <f>YEAR(Tabla7[[#This Row],[Fecha del movimiento]])</f>
        <v>2018</v>
      </c>
    </row>
    <row r="3857" spans="2:11" x14ac:dyDescent="0.2">
      <c r="B3857" s="8">
        <v>43267</v>
      </c>
      <c r="C3857" s="6" t="s">
        <v>4584</v>
      </c>
      <c r="D3857" s="6">
        <v>300055</v>
      </c>
      <c r="E3857" s="6" t="s">
        <v>616</v>
      </c>
      <c r="F3857" s="6" t="s">
        <v>21</v>
      </c>
      <c r="G3857" s="6" t="s">
        <v>9</v>
      </c>
      <c r="H3857" s="6" t="s">
        <v>917</v>
      </c>
      <c r="I3857" s="6">
        <v>-11</v>
      </c>
      <c r="J3857" s="13" t="str">
        <f>VLOOKUP(MONTH(Tabla7[[#This Row],[Fecha del movimiento]]),Tablas!$O$4:$P$15,2,0)</f>
        <v>Jun</v>
      </c>
      <c r="K3857" s="6">
        <f>YEAR(Tabla7[[#This Row],[Fecha del movimiento]])</f>
        <v>2018</v>
      </c>
    </row>
    <row r="3858" spans="2:11" x14ac:dyDescent="0.2">
      <c r="B3858" s="8">
        <v>43130</v>
      </c>
      <c r="C3858" s="6" t="s">
        <v>4585</v>
      </c>
      <c r="D3858" s="6">
        <v>300580</v>
      </c>
      <c r="E3858" s="6" t="s">
        <v>457</v>
      </c>
      <c r="F3858" s="6" t="s">
        <v>21</v>
      </c>
      <c r="G3858" s="6" t="s">
        <v>3</v>
      </c>
      <c r="H3858" s="6" t="s">
        <v>923</v>
      </c>
      <c r="I3858" s="6">
        <v>17</v>
      </c>
      <c r="J3858" s="13" t="str">
        <f>VLOOKUP(MONTH(Tabla7[[#This Row],[Fecha del movimiento]]),Tablas!$O$4:$P$15,2,0)</f>
        <v>Ene</v>
      </c>
      <c r="K3858" s="6">
        <f>YEAR(Tabla7[[#This Row],[Fecha del movimiento]])</f>
        <v>2018</v>
      </c>
    </row>
    <row r="3859" spans="2:11" x14ac:dyDescent="0.2">
      <c r="B3859" s="8">
        <v>43287</v>
      </c>
      <c r="C3859" s="6" t="s">
        <v>4586</v>
      </c>
      <c r="D3859" s="6">
        <v>300076</v>
      </c>
      <c r="E3859" s="6" t="s">
        <v>137</v>
      </c>
      <c r="F3859" s="6" t="s">
        <v>21</v>
      </c>
      <c r="G3859" s="6" t="s">
        <v>6</v>
      </c>
      <c r="H3859" s="6" t="s">
        <v>923</v>
      </c>
      <c r="I3859" s="6">
        <v>13</v>
      </c>
      <c r="J3859" s="13" t="str">
        <f>VLOOKUP(MONTH(Tabla7[[#This Row],[Fecha del movimiento]]),Tablas!$O$4:$P$15,2,0)</f>
        <v>Jul</v>
      </c>
      <c r="K3859" s="6">
        <f>YEAR(Tabla7[[#This Row],[Fecha del movimiento]])</f>
        <v>2018</v>
      </c>
    </row>
    <row r="3860" spans="2:11" x14ac:dyDescent="0.2">
      <c r="B3860" s="8">
        <v>43145</v>
      </c>
      <c r="C3860" s="6" t="s">
        <v>4587</v>
      </c>
      <c r="D3860" s="6">
        <v>300105</v>
      </c>
      <c r="E3860" s="6" t="s">
        <v>272</v>
      </c>
      <c r="F3860" s="6" t="s">
        <v>21</v>
      </c>
      <c r="G3860" s="6" t="s">
        <v>5</v>
      </c>
      <c r="H3860" s="6" t="s">
        <v>917</v>
      </c>
      <c r="I3860" s="6">
        <v>-9</v>
      </c>
      <c r="J3860" s="13" t="str">
        <f>VLOOKUP(MONTH(Tabla7[[#This Row],[Fecha del movimiento]]),Tablas!$O$4:$P$15,2,0)</f>
        <v>Feb</v>
      </c>
      <c r="K3860" s="6">
        <f>YEAR(Tabla7[[#This Row],[Fecha del movimiento]])</f>
        <v>2018</v>
      </c>
    </row>
    <row r="3861" spans="2:11" x14ac:dyDescent="0.2">
      <c r="B3861" s="8">
        <v>43186</v>
      </c>
      <c r="C3861" s="6" t="s">
        <v>4588</v>
      </c>
      <c r="D3861" s="6">
        <v>301004</v>
      </c>
      <c r="E3861" s="6" t="s">
        <v>73</v>
      </c>
      <c r="F3861" s="6" t="s">
        <v>21</v>
      </c>
      <c r="G3861" s="6" t="s">
        <v>13</v>
      </c>
      <c r="H3861" s="6" t="s">
        <v>917</v>
      </c>
      <c r="I3861" s="6">
        <v>-17</v>
      </c>
      <c r="J3861" s="13" t="str">
        <f>VLOOKUP(MONTH(Tabla7[[#This Row],[Fecha del movimiento]]),Tablas!$O$4:$P$15,2,0)</f>
        <v>Mar</v>
      </c>
      <c r="K3861" s="6">
        <f>YEAR(Tabla7[[#This Row],[Fecha del movimiento]])</f>
        <v>2018</v>
      </c>
    </row>
    <row r="3862" spans="2:11" x14ac:dyDescent="0.2">
      <c r="B3862" s="8">
        <v>43111</v>
      </c>
      <c r="C3862" s="6" t="s">
        <v>4589</v>
      </c>
      <c r="D3862" s="6">
        <v>300906</v>
      </c>
      <c r="E3862" s="6" t="s">
        <v>166</v>
      </c>
      <c r="F3862" s="6" t="s">
        <v>21</v>
      </c>
      <c r="G3862" s="6" t="s">
        <v>7</v>
      </c>
      <c r="H3862" s="6" t="s">
        <v>923</v>
      </c>
      <c r="I3862" s="6">
        <v>10</v>
      </c>
      <c r="J3862" s="13" t="str">
        <f>VLOOKUP(MONTH(Tabla7[[#This Row],[Fecha del movimiento]]),Tablas!$O$4:$P$15,2,0)</f>
        <v>Ene</v>
      </c>
      <c r="K3862" s="6">
        <f>YEAR(Tabla7[[#This Row],[Fecha del movimiento]])</f>
        <v>2018</v>
      </c>
    </row>
    <row r="3863" spans="2:11" x14ac:dyDescent="0.2">
      <c r="B3863" s="8">
        <v>43102</v>
      </c>
      <c r="C3863" s="6" t="s">
        <v>4590</v>
      </c>
      <c r="D3863" s="6">
        <v>300679</v>
      </c>
      <c r="E3863" s="6" t="s">
        <v>374</v>
      </c>
      <c r="F3863" s="6" t="s">
        <v>21</v>
      </c>
      <c r="G3863" s="6" t="s">
        <v>7</v>
      </c>
      <c r="H3863" s="6" t="s">
        <v>917</v>
      </c>
      <c r="I3863" s="6">
        <v>-17</v>
      </c>
      <c r="J3863" s="13" t="str">
        <f>VLOOKUP(MONTH(Tabla7[[#This Row],[Fecha del movimiento]]),Tablas!$O$4:$P$15,2,0)</f>
        <v>Ene</v>
      </c>
      <c r="K3863" s="6">
        <f>YEAR(Tabla7[[#This Row],[Fecha del movimiento]])</f>
        <v>2018</v>
      </c>
    </row>
    <row r="3864" spans="2:11" x14ac:dyDescent="0.2">
      <c r="B3864" s="8">
        <v>43328</v>
      </c>
      <c r="C3864" s="6" t="s">
        <v>4591</v>
      </c>
      <c r="D3864" s="6">
        <v>300186</v>
      </c>
      <c r="E3864" s="6" t="s">
        <v>530</v>
      </c>
      <c r="F3864" s="6" t="s">
        <v>21</v>
      </c>
      <c r="G3864" s="6" t="s">
        <v>2</v>
      </c>
      <c r="H3864" s="6" t="s">
        <v>923</v>
      </c>
      <c r="I3864" s="6">
        <v>11</v>
      </c>
      <c r="J3864" s="13" t="str">
        <f>VLOOKUP(MONTH(Tabla7[[#This Row],[Fecha del movimiento]]),Tablas!$O$4:$P$15,2,0)</f>
        <v>Ago</v>
      </c>
      <c r="K3864" s="6">
        <f>YEAR(Tabla7[[#This Row],[Fecha del movimiento]])</f>
        <v>2018</v>
      </c>
    </row>
    <row r="3865" spans="2:11" x14ac:dyDescent="0.2">
      <c r="B3865" s="8">
        <v>43179</v>
      </c>
      <c r="C3865" s="6" t="s">
        <v>4592</v>
      </c>
      <c r="D3865" s="6">
        <v>300643</v>
      </c>
      <c r="E3865" s="6" t="s">
        <v>402</v>
      </c>
      <c r="F3865" s="6" t="s">
        <v>21</v>
      </c>
      <c r="G3865" s="6" t="s">
        <v>7</v>
      </c>
      <c r="H3865" s="6" t="s">
        <v>923</v>
      </c>
      <c r="I3865" s="6">
        <v>20</v>
      </c>
      <c r="J3865" s="13" t="str">
        <f>VLOOKUP(MONTH(Tabla7[[#This Row],[Fecha del movimiento]]),Tablas!$O$4:$P$15,2,0)</f>
        <v>Mar</v>
      </c>
      <c r="K3865" s="6">
        <f>YEAR(Tabla7[[#This Row],[Fecha del movimiento]])</f>
        <v>2018</v>
      </c>
    </row>
    <row r="3866" spans="2:11" x14ac:dyDescent="0.2">
      <c r="B3866" s="8">
        <v>43234</v>
      </c>
      <c r="C3866" s="6" t="s">
        <v>4593</v>
      </c>
      <c r="D3866" s="6">
        <v>300987</v>
      </c>
      <c r="E3866" s="6" t="s">
        <v>89</v>
      </c>
      <c r="F3866" s="6" t="s">
        <v>21</v>
      </c>
      <c r="G3866" s="6" t="s">
        <v>10</v>
      </c>
      <c r="H3866" s="6" t="s">
        <v>917</v>
      </c>
      <c r="I3866" s="6">
        <v>-11</v>
      </c>
      <c r="J3866" s="13" t="str">
        <f>VLOOKUP(MONTH(Tabla7[[#This Row],[Fecha del movimiento]]),Tablas!$O$4:$P$15,2,0)</f>
        <v>May</v>
      </c>
      <c r="K3866" s="6">
        <f>YEAR(Tabla7[[#This Row],[Fecha del movimiento]])</f>
        <v>2018</v>
      </c>
    </row>
    <row r="3867" spans="2:11" x14ac:dyDescent="0.2">
      <c r="B3867" s="8">
        <v>43206</v>
      </c>
      <c r="C3867" s="6" t="s">
        <v>4594</v>
      </c>
      <c r="D3867" s="6">
        <v>300185</v>
      </c>
      <c r="E3867" s="6" t="s">
        <v>738</v>
      </c>
      <c r="F3867" s="6" t="s">
        <v>21</v>
      </c>
      <c r="G3867" s="6" t="s">
        <v>1</v>
      </c>
      <c r="H3867" s="6" t="s">
        <v>923</v>
      </c>
      <c r="I3867" s="6">
        <v>20</v>
      </c>
      <c r="J3867" s="13" t="str">
        <f>VLOOKUP(MONTH(Tabla7[[#This Row],[Fecha del movimiento]]),Tablas!$O$4:$P$15,2,0)</f>
        <v>Abr</v>
      </c>
      <c r="K3867" s="6">
        <f>YEAR(Tabla7[[#This Row],[Fecha del movimiento]])</f>
        <v>2018</v>
      </c>
    </row>
    <row r="3868" spans="2:11" x14ac:dyDescent="0.2">
      <c r="B3868" s="8">
        <v>43144</v>
      </c>
      <c r="C3868" s="6" t="s">
        <v>4595</v>
      </c>
      <c r="D3868" s="6">
        <v>300610</v>
      </c>
      <c r="E3868" s="6" t="s">
        <v>432</v>
      </c>
      <c r="F3868" s="6" t="s">
        <v>21</v>
      </c>
      <c r="G3868" s="6" t="s">
        <v>7</v>
      </c>
      <c r="H3868" s="6" t="s">
        <v>923</v>
      </c>
      <c r="I3868" s="6">
        <v>10</v>
      </c>
      <c r="J3868" s="13" t="str">
        <f>VLOOKUP(MONTH(Tabla7[[#This Row],[Fecha del movimiento]]),Tablas!$O$4:$P$15,2,0)</f>
        <v>Feb</v>
      </c>
      <c r="K3868" s="6">
        <f>YEAR(Tabla7[[#This Row],[Fecha del movimiento]])</f>
        <v>2018</v>
      </c>
    </row>
    <row r="3869" spans="2:11" x14ac:dyDescent="0.2">
      <c r="B3869" s="8">
        <v>43287</v>
      </c>
      <c r="C3869" s="6" t="s">
        <v>4596</v>
      </c>
      <c r="D3869" s="6">
        <v>301016</v>
      </c>
      <c r="E3869" s="6" t="s">
        <v>61</v>
      </c>
      <c r="F3869" s="6" t="s">
        <v>21</v>
      </c>
      <c r="G3869" s="6" t="s">
        <v>9</v>
      </c>
      <c r="H3869" s="6" t="s">
        <v>917</v>
      </c>
      <c r="I3869" s="6">
        <v>-5</v>
      </c>
      <c r="J3869" s="13" t="str">
        <f>VLOOKUP(MONTH(Tabla7[[#This Row],[Fecha del movimiento]]),Tablas!$O$4:$P$15,2,0)</f>
        <v>Jul</v>
      </c>
      <c r="K3869" s="6">
        <f>YEAR(Tabla7[[#This Row],[Fecha del movimiento]])</f>
        <v>2018</v>
      </c>
    </row>
    <row r="3870" spans="2:11" x14ac:dyDescent="0.2">
      <c r="B3870" s="8">
        <v>43268</v>
      </c>
      <c r="C3870" s="6" t="s">
        <v>4597</v>
      </c>
      <c r="D3870" s="6">
        <v>300335</v>
      </c>
      <c r="E3870" s="6" t="s">
        <v>280</v>
      </c>
      <c r="F3870" s="6" t="s">
        <v>21</v>
      </c>
      <c r="G3870" s="6" t="s">
        <v>5</v>
      </c>
      <c r="H3870" s="6" t="s">
        <v>917</v>
      </c>
      <c r="I3870" s="6">
        <v>-14</v>
      </c>
      <c r="J3870" s="13" t="str">
        <f>VLOOKUP(MONTH(Tabla7[[#This Row],[Fecha del movimiento]]),Tablas!$O$4:$P$15,2,0)</f>
        <v>Jun</v>
      </c>
      <c r="K3870" s="6">
        <f>YEAR(Tabla7[[#This Row],[Fecha del movimiento]])</f>
        <v>2018</v>
      </c>
    </row>
    <row r="3871" spans="2:11" x14ac:dyDescent="0.2">
      <c r="B3871" s="8">
        <v>43283</v>
      </c>
      <c r="C3871" s="6" t="s">
        <v>4522</v>
      </c>
      <c r="D3871" s="6">
        <v>300401</v>
      </c>
      <c r="E3871" s="6" t="s">
        <v>593</v>
      </c>
      <c r="F3871" s="6" t="s">
        <v>21</v>
      </c>
      <c r="G3871" s="6" t="s">
        <v>2</v>
      </c>
      <c r="H3871" s="6" t="s">
        <v>923</v>
      </c>
      <c r="I3871" s="6">
        <v>11</v>
      </c>
      <c r="J3871" s="13" t="str">
        <f>VLOOKUP(MONTH(Tabla7[[#This Row],[Fecha del movimiento]]),Tablas!$O$4:$P$15,2,0)</f>
        <v>Jul</v>
      </c>
      <c r="K3871" s="6">
        <f>YEAR(Tabla7[[#This Row],[Fecha del movimiento]])</f>
        <v>2018</v>
      </c>
    </row>
    <row r="3872" spans="2:11" x14ac:dyDescent="0.2">
      <c r="B3872" s="8">
        <v>43164</v>
      </c>
      <c r="C3872" s="6" t="s">
        <v>4598</v>
      </c>
      <c r="D3872" s="6">
        <v>300698</v>
      </c>
      <c r="E3872" s="6" t="s">
        <v>359</v>
      </c>
      <c r="F3872" s="6" t="s">
        <v>21</v>
      </c>
      <c r="G3872" s="6" t="s">
        <v>9</v>
      </c>
      <c r="H3872" s="6" t="s">
        <v>923</v>
      </c>
      <c r="I3872" s="6">
        <v>10</v>
      </c>
      <c r="J3872" s="13" t="str">
        <f>VLOOKUP(MONTH(Tabla7[[#This Row],[Fecha del movimiento]]),Tablas!$O$4:$P$15,2,0)</f>
        <v>Mar</v>
      </c>
      <c r="K3872" s="6">
        <f>YEAR(Tabla7[[#This Row],[Fecha del movimiento]])</f>
        <v>2018</v>
      </c>
    </row>
    <row r="3873" spans="2:11" x14ac:dyDescent="0.2">
      <c r="B3873" s="8">
        <v>43270</v>
      </c>
      <c r="C3873" s="6" t="s">
        <v>4599</v>
      </c>
      <c r="D3873" s="6">
        <v>300938</v>
      </c>
      <c r="E3873" s="6" t="s">
        <v>136</v>
      </c>
      <c r="F3873" s="6" t="s">
        <v>21</v>
      </c>
      <c r="G3873" s="6" t="s">
        <v>6</v>
      </c>
      <c r="H3873" s="6" t="s">
        <v>917</v>
      </c>
      <c r="I3873" s="6">
        <v>-12</v>
      </c>
      <c r="J3873" s="13" t="str">
        <f>VLOOKUP(MONTH(Tabla7[[#This Row],[Fecha del movimiento]]),Tablas!$O$4:$P$15,2,0)</f>
        <v>Jun</v>
      </c>
      <c r="K3873" s="6">
        <f>YEAR(Tabla7[[#This Row],[Fecha del movimiento]])</f>
        <v>2018</v>
      </c>
    </row>
    <row r="3874" spans="2:11" x14ac:dyDescent="0.2">
      <c r="B3874" s="8">
        <v>43253</v>
      </c>
      <c r="C3874" s="6" t="s">
        <v>4600</v>
      </c>
      <c r="D3874" s="6">
        <v>300151</v>
      </c>
      <c r="E3874" s="6" t="s">
        <v>136</v>
      </c>
      <c r="F3874" s="6" t="s">
        <v>21</v>
      </c>
      <c r="G3874" s="6" t="s">
        <v>6</v>
      </c>
      <c r="H3874" s="6" t="s">
        <v>923</v>
      </c>
      <c r="I3874" s="6">
        <v>19</v>
      </c>
      <c r="J3874" s="13" t="str">
        <f>VLOOKUP(MONTH(Tabla7[[#This Row],[Fecha del movimiento]]),Tablas!$O$4:$P$15,2,0)</f>
        <v>Jun</v>
      </c>
      <c r="K3874" s="6">
        <f>YEAR(Tabla7[[#This Row],[Fecha del movimiento]])</f>
        <v>2018</v>
      </c>
    </row>
    <row r="3875" spans="2:11" x14ac:dyDescent="0.2">
      <c r="B3875" s="8">
        <v>43197</v>
      </c>
      <c r="C3875" s="6" t="s">
        <v>3401</v>
      </c>
      <c r="D3875" s="6">
        <v>300744</v>
      </c>
      <c r="E3875" s="6" t="s">
        <v>316</v>
      </c>
      <c r="F3875" s="6" t="s">
        <v>21</v>
      </c>
      <c r="G3875" s="6" t="s">
        <v>7</v>
      </c>
      <c r="H3875" s="6" t="s">
        <v>917</v>
      </c>
      <c r="I3875" s="6">
        <v>-16</v>
      </c>
      <c r="J3875" s="13" t="str">
        <f>VLOOKUP(MONTH(Tabla7[[#This Row],[Fecha del movimiento]]),Tablas!$O$4:$P$15,2,0)</f>
        <v>Abr</v>
      </c>
      <c r="K3875" s="6">
        <f>YEAR(Tabla7[[#This Row],[Fecha del movimiento]])</f>
        <v>2018</v>
      </c>
    </row>
    <row r="3876" spans="2:11" x14ac:dyDescent="0.2">
      <c r="B3876" s="8">
        <v>43312</v>
      </c>
      <c r="C3876" s="6" t="s">
        <v>4601</v>
      </c>
      <c r="D3876" s="6">
        <v>300728</v>
      </c>
      <c r="E3876" s="6" t="s">
        <v>330</v>
      </c>
      <c r="F3876" s="6" t="s">
        <v>21</v>
      </c>
      <c r="G3876" s="6" t="s">
        <v>7</v>
      </c>
      <c r="H3876" s="6" t="s">
        <v>917</v>
      </c>
      <c r="I3876" s="6">
        <v>-17</v>
      </c>
      <c r="J3876" s="13" t="str">
        <f>VLOOKUP(MONTH(Tabla7[[#This Row],[Fecha del movimiento]]),Tablas!$O$4:$P$15,2,0)</f>
        <v>Jul</v>
      </c>
      <c r="K3876" s="6">
        <f>YEAR(Tabla7[[#This Row],[Fecha del movimiento]])</f>
        <v>2018</v>
      </c>
    </row>
    <row r="3877" spans="2:11" x14ac:dyDescent="0.2">
      <c r="B3877" s="8">
        <v>43221</v>
      </c>
      <c r="C3877" s="6" t="s">
        <v>4602</v>
      </c>
      <c r="D3877" s="6">
        <v>300168</v>
      </c>
      <c r="E3877" s="6" t="s">
        <v>363</v>
      </c>
      <c r="F3877" s="6" t="s">
        <v>21</v>
      </c>
      <c r="G3877" s="6" t="s">
        <v>13</v>
      </c>
      <c r="H3877" s="6" t="s">
        <v>917</v>
      </c>
      <c r="I3877" s="6">
        <v>-13</v>
      </c>
      <c r="J3877" s="13" t="str">
        <f>VLOOKUP(MONTH(Tabla7[[#This Row],[Fecha del movimiento]]),Tablas!$O$4:$P$15,2,0)</f>
        <v>May</v>
      </c>
      <c r="K3877" s="6">
        <f>YEAR(Tabla7[[#This Row],[Fecha del movimiento]])</f>
        <v>2018</v>
      </c>
    </row>
    <row r="3878" spans="2:11" x14ac:dyDescent="0.2">
      <c r="B3878" s="8">
        <v>43223</v>
      </c>
      <c r="C3878" s="6" t="s">
        <v>4603</v>
      </c>
      <c r="D3878" s="6">
        <v>301043</v>
      </c>
      <c r="E3878" s="6" t="s">
        <v>36</v>
      </c>
      <c r="F3878" s="6" t="s">
        <v>21</v>
      </c>
      <c r="G3878" s="6" t="s">
        <v>2</v>
      </c>
      <c r="H3878" s="6" t="s">
        <v>923</v>
      </c>
      <c r="I3878" s="6">
        <v>18</v>
      </c>
      <c r="J3878" s="13" t="str">
        <f>VLOOKUP(MONTH(Tabla7[[#This Row],[Fecha del movimiento]]),Tablas!$O$4:$P$15,2,0)</f>
        <v>May</v>
      </c>
      <c r="K3878" s="6">
        <f>YEAR(Tabla7[[#This Row],[Fecha del movimiento]])</f>
        <v>2018</v>
      </c>
    </row>
    <row r="3879" spans="2:11" x14ac:dyDescent="0.2">
      <c r="B3879" s="8">
        <v>43112</v>
      </c>
      <c r="C3879" s="6" t="s">
        <v>4604</v>
      </c>
      <c r="D3879" s="6">
        <v>300514</v>
      </c>
      <c r="E3879" s="6" t="s">
        <v>511</v>
      </c>
      <c r="F3879" s="6" t="s">
        <v>21</v>
      </c>
      <c r="G3879" s="6" t="s">
        <v>2</v>
      </c>
      <c r="H3879" s="6" t="s">
        <v>917</v>
      </c>
      <c r="I3879" s="6">
        <v>-13</v>
      </c>
      <c r="J3879" s="13" t="str">
        <f>VLOOKUP(MONTH(Tabla7[[#This Row],[Fecha del movimiento]]),Tablas!$O$4:$P$15,2,0)</f>
        <v>Ene</v>
      </c>
      <c r="K3879" s="6">
        <f>YEAR(Tabla7[[#This Row],[Fecha del movimiento]])</f>
        <v>2018</v>
      </c>
    </row>
    <row r="3880" spans="2:11" x14ac:dyDescent="0.2">
      <c r="B3880" s="8">
        <v>43244</v>
      </c>
      <c r="C3880" s="6" t="s">
        <v>4605</v>
      </c>
      <c r="D3880" s="6">
        <v>300573</v>
      </c>
      <c r="E3880" s="6" t="s">
        <v>462</v>
      </c>
      <c r="F3880" s="6" t="s">
        <v>21</v>
      </c>
      <c r="G3880" s="6" t="s">
        <v>12</v>
      </c>
      <c r="H3880" s="6" t="s">
        <v>917</v>
      </c>
      <c r="I3880" s="6">
        <v>-19</v>
      </c>
      <c r="J3880" s="13" t="str">
        <f>VLOOKUP(MONTH(Tabla7[[#This Row],[Fecha del movimiento]]),Tablas!$O$4:$P$15,2,0)</f>
        <v>May</v>
      </c>
      <c r="K3880" s="6">
        <f>YEAR(Tabla7[[#This Row],[Fecha del movimiento]])</f>
        <v>2018</v>
      </c>
    </row>
    <row r="3881" spans="2:11" x14ac:dyDescent="0.2">
      <c r="B3881" s="8">
        <v>43328</v>
      </c>
      <c r="C3881" s="6" t="s">
        <v>4606</v>
      </c>
      <c r="D3881" s="6">
        <v>300171</v>
      </c>
      <c r="E3881" s="6" t="s">
        <v>555</v>
      </c>
      <c r="F3881" s="6" t="s">
        <v>21</v>
      </c>
      <c r="G3881" s="6" t="s">
        <v>10</v>
      </c>
      <c r="H3881" s="6" t="s">
        <v>923</v>
      </c>
      <c r="I3881" s="6">
        <v>20</v>
      </c>
      <c r="J3881" s="13" t="str">
        <f>VLOOKUP(MONTH(Tabla7[[#This Row],[Fecha del movimiento]]),Tablas!$O$4:$P$15,2,0)</f>
        <v>Ago</v>
      </c>
      <c r="K3881" s="6">
        <f>YEAR(Tabla7[[#This Row],[Fecha del movimiento]])</f>
        <v>2018</v>
      </c>
    </row>
    <row r="3882" spans="2:11" x14ac:dyDescent="0.2">
      <c r="B3882" s="8">
        <v>43248</v>
      </c>
      <c r="C3882" s="6" t="s">
        <v>4607</v>
      </c>
      <c r="D3882" s="6">
        <v>301032</v>
      </c>
      <c r="E3882" s="6" t="s">
        <v>42</v>
      </c>
      <c r="F3882" s="6" t="s">
        <v>21</v>
      </c>
      <c r="G3882" s="6" t="s">
        <v>4</v>
      </c>
      <c r="H3882" s="6" t="s">
        <v>923</v>
      </c>
      <c r="I3882" s="6">
        <v>13</v>
      </c>
      <c r="J3882" s="13" t="str">
        <f>VLOOKUP(MONTH(Tabla7[[#This Row],[Fecha del movimiento]]),Tablas!$O$4:$P$15,2,0)</f>
        <v>May</v>
      </c>
      <c r="K3882" s="6">
        <f>YEAR(Tabla7[[#This Row],[Fecha del movimiento]])</f>
        <v>2018</v>
      </c>
    </row>
    <row r="3883" spans="2:11" x14ac:dyDescent="0.2">
      <c r="B3883" s="8">
        <v>43117</v>
      </c>
      <c r="C3883" s="6" t="s">
        <v>3431</v>
      </c>
      <c r="D3883" s="6">
        <v>300243</v>
      </c>
      <c r="E3883" s="6" t="s">
        <v>62</v>
      </c>
      <c r="F3883" s="6" t="s">
        <v>21</v>
      </c>
      <c r="G3883" s="6" t="s">
        <v>3</v>
      </c>
      <c r="H3883" s="6" t="s">
        <v>917</v>
      </c>
      <c r="I3883" s="6">
        <v>-13</v>
      </c>
      <c r="J3883" s="13" t="str">
        <f>VLOOKUP(MONTH(Tabla7[[#This Row],[Fecha del movimiento]]),Tablas!$O$4:$P$15,2,0)</f>
        <v>Ene</v>
      </c>
      <c r="K3883" s="6">
        <f>YEAR(Tabla7[[#This Row],[Fecha del movimiento]])</f>
        <v>2018</v>
      </c>
    </row>
    <row r="3884" spans="2:11" x14ac:dyDescent="0.2">
      <c r="B3884" s="8">
        <v>43316</v>
      </c>
      <c r="C3884" s="6" t="s">
        <v>4608</v>
      </c>
      <c r="D3884" s="6">
        <v>301026</v>
      </c>
      <c r="E3884" s="6" t="s">
        <v>51</v>
      </c>
      <c r="F3884" s="6" t="s">
        <v>21</v>
      </c>
      <c r="G3884" s="6" t="s">
        <v>13</v>
      </c>
      <c r="H3884" s="6" t="s">
        <v>917</v>
      </c>
      <c r="I3884" s="6">
        <v>-16</v>
      </c>
      <c r="J3884" s="13" t="str">
        <f>VLOOKUP(MONTH(Tabla7[[#This Row],[Fecha del movimiento]]),Tablas!$O$4:$P$15,2,0)</f>
        <v>Ago</v>
      </c>
      <c r="K3884" s="6">
        <f>YEAR(Tabla7[[#This Row],[Fecha del movimiento]])</f>
        <v>2018</v>
      </c>
    </row>
    <row r="3885" spans="2:11" x14ac:dyDescent="0.2">
      <c r="B3885" s="8">
        <v>43292</v>
      </c>
      <c r="C3885" s="6" t="s">
        <v>4609</v>
      </c>
      <c r="D3885" s="6">
        <v>300679</v>
      </c>
      <c r="E3885" s="6" t="s">
        <v>374</v>
      </c>
      <c r="F3885" s="6" t="s">
        <v>21</v>
      </c>
      <c r="G3885" s="6" t="s">
        <v>7</v>
      </c>
      <c r="H3885" s="6" t="s">
        <v>917</v>
      </c>
      <c r="I3885" s="6">
        <v>-19</v>
      </c>
      <c r="J3885" s="13" t="str">
        <f>VLOOKUP(MONTH(Tabla7[[#This Row],[Fecha del movimiento]]),Tablas!$O$4:$P$15,2,0)</f>
        <v>Jul</v>
      </c>
      <c r="K3885" s="6">
        <f>YEAR(Tabla7[[#This Row],[Fecha del movimiento]])</f>
        <v>2018</v>
      </c>
    </row>
    <row r="3886" spans="2:11" x14ac:dyDescent="0.2">
      <c r="B3886" s="8">
        <v>43120</v>
      </c>
      <c r="C3886" s="6" t="s">
        <v>3357</v>
      </c>
      <c r="D3886" s="6">
        <v>300566</v>
      </c>
      <c r="E3886" s="6" t="s">
        <v>359</v>
      </c>
      <c r="F3886" s="6" t="s">
        <v>21</v>
      </c>
      <c r="G3886" s="6" t="s">
        <v>9</v>
      </c>
      <c r="H3886" s="6" t="s">
        <v>923</v>
      </c>
      <c r="I3886" s="6">
        <v>15</v>
      </c>
      <c r="J3886" s="13" t="str">
        <f>VLOOKUP(MONTH(Tabla7[[#This Row],[Fecha del movimiento]]),Tablas!$O$4:$P$15,2,0)</f>
        <v>Ene</v>
      </c>
      <c r="K3886" s="6">
        <f>YEAR(Tabla7[[#This Row],[Fecha del movimiento]])</f>
        <v>2018</v>
      </c>
    </row>
    <row r="3887" spans="2:11" x14ac:dyDescent="0.2">
      <c r="B3887" s="8">
        <v>43192</v>
      </c>
      <c r="C3887" s="6" t="s">
        <v>4610</v>
      </c>
      <c r="D3887" s="6">
        <v>301012</v>
      </c>
      <c r="E3887" s="6" t="s">
        <v>65</v>
      </c>
      <c r="F3887" s="6" t="s">
        <v>21</v>
      </c>
      <c r="G3887" s="6" t="s">
        <v>7</v>
      </c>
      <c r="H3887" s="6" t="s">
        <v>917</v>
      </c>
      <c r="I3887" s="6">
        <v>-13</v>
      </c>
      <c r="J3887" s="13" t="str">
        <f>VLOOKUP(MONTH(Tabla7[[#This Row],[Fecha del movimiento]]),Tablas!$O$4:$P$15,2,0)</f>
        <v>Abr</v>
      </c>
      <c r="K3887" s="6">
        <f>YEAR(Tabla7[[#This Row],[Fecha del movimiento]])</f>
        <v>2018</v>
      </c>
    </row>
    <row r="3888" spans="2:11" x14ac:dyDescent="0.2">
      <c r="B3888" s="8">
        <v>43297</v>
      </c>
      <c r="C3888" s="6" t="s">
        <v>4611</v>
      </c>
      <c r="D3888" s="6">
        <v>300791</v>
      </c>
      <c r="E3888" s="6" t="s">
        <v>275</v>
      </c>
      <c r="F3888" s="6" t="s">
        <v>21</v>
      </c>
      <c r="G3888" s="6" t="s">
        <v>9</v>
      </c>
      <c r="H3888" s="6" t="s">
        <v>923</v>
      </c>
      <c r="I3888" s="6">
        <v>16</v>
      </c>
      <c r="J3888" s="13" t="str">
        <f>VLOOKUP(MONTH(Tabla7[[#This Row],[Fecha del movimiento]]),Tablas!$O$4:$P$15,2,0)</f>
        <v>Jul</v>
      </c>
      <c r="K3888" s="6">
        <f>YEAR(Tabla7[[#This Row],[Fecha del movimiento]])</f>
        <v>2018</v>
      </c>
    </row>
    <row r="3889" spans="2:11" x14ac:dyDescent="0.2">
      <c r="B3889" s="8">
        <v>43263</v>
      </c>
      <c r="C3889" s="6" t="s">
        <v>4612</v>
      </c>
      <c r="D3889" s="6">
        <v>300851</v>
      </c>
      <c r="E3889" s="6" t="s">
        <v>219</v>
      </c>
      <c r="F3889" s="6" t="s">
        <v>21</v>
      </c>
      <c r="G3889" s="6" t="s">
        <v>7</v>
      </c>
      <c r="H3889" s="6" t="s">
        <v>917</v>
      </c>
      <c r="I3889" s="6">
        <v>-6</v>
      </c>
      <c r="J3889" s="13" t="str">
        <f>VLOOKUP(MONTH(Tabla7[[#This Row],[Fecha del movimiento]]),Tablas!$O$4:$P$15,2,0)</f>
        <v>Jun</v>
      </c>
      <c r="K3889" s="6">
        <f>YEAR(Tabla7[[#This Row],[Fecha del movimiento]])</f>
        <v>2018</v>
      </c>
    </row>
    <row r="3890" spans="2:11" x14ac:dyDescent="0.2">
      <c r="B3890" s="8">
        <v>43186</v>
      </c>
      <c r="C3890" s="6" t="s">
        <v>4613</v>
      </c>
      <c r="D3890" s="6">
        <v>300922</v>
      </c>
      <c r="E3890" s="6" t="s">
        <v>150</v>
      </c>
      <c r="F3890" s="6" t="s">
        <v>21</v>
      </c>
      <c r="G3890" s="6" t="s">
        <v>5</v>
      </c>
      <c r="H3890" s="6" t="s">
        <v>917</v>
      </c>
      <c r="I3890" s="6">
        <v>-13</v>
      </c>
      <c r="J3890" s="13" t="str">
        <f>VLOOKUP(MONTH(Tabla7[[#This Row],[Fecha del movimiento]]),Tablas!$O$4:$P$15,2,0)</f>
        <v>Mar</v>
      </c>
      <c r="K3890" s="6">
        <f>YEAR(Tabla7[[#This Row],[Fecha del movimiento]])</f>
        <v>2018</v>
      </c>
    </row>
    <row r="3891" spans="2:11" x14ac:dyDescent="0.2">
      <c r="B3891" s="8">
        <v>43234</v>
      </c>
      <c r="C3891" s="6" t="s">
        <v>4614</v>
      </c>
      <c r="D3891" s="6">
        <v>300790</v>
      </c>
      <c r="E3891" s="6" t="s">
        <v>276</v>
      </c>
      <c r="F3891" s="6" t="s">
        <v>21</v>
      </c>
      <c r="G3891" s="6" t="s">
        <v>2</v>
      </c>
      <c r="H3891" s="6" t="s">
        <v>923</v>
      </c>
      <c r="I3891" s="6">
        <v>10</v>
      </c>
      <c r="J3891" s="13" t="str">
        <f>VLOOKUP(MONTH(Tabla7[[#This Row],[Fecha del movimiento]]),Tablas!$O$4:$P$15,2,0)</f>
        <v>May</v>
      </c>
      <c r="K3891" s="6">
        <f>YEAR(Tabla7[[#This Row],[Fecha del movimiento]])</f>
        <v>2018</v>
      </c>
    </row>
    <row r="3892" spans="2:11" x14ac:dyDescent="0.2">
      <c r="B3892" s="8">
        <v>43336</v>
      </c>
      <c r="C3892" s="6" t="s">
        <v>4615</v>
      </c>
      <c r="D3892" s="6">
        <v>300936</v>
      </c>
      <c r="E3892" s="6" t="s">
        <v>138</v>
      </c>
      <c r="F3892" s="6" t="s">
        <v>21</v>
      </c>
      <c r="G3892" s="6" t="s">
        <v>10</v>
      </c>
      <c r="H3892" s="6" t="s">
        <v>917</v>
      </c>
      <c r="I3892" s="6">
        <v>-8</v>
      </c>
      <c r="J3892" s="13" t="str">
        <f>VLOOKUP(MONTH(Tabla7[[#This Row],[Fecha del movimiento]]),Tablas!$O$4:$P$15,2,0)</f>
        <v>Ago</v>
      </c>
      <c r="K3892" s="6">
        <f>YEAR(Tabla7[[#This Row],[Fecha del movimiento]])</f>
        <v>2018</v>
      </c>
    </row>
    <row r="3893" spans="2:11" x14ac:dyDescent="0.2">
      <c r="B3893" s="8">
        <v>43154</v>
      </c>
      <c r="C3893" s="6" t="s">
        <v>4616</v>
      </c>
      <c r="D3893" s="6">
        <v>300093</v>
      </c>
      <c r="E3893" s="6" t="s">
        <v>415</v>
      </c>
      <c r="F3893" s="6" t="s">
        <v>21</v>
      </c>
      <c r="G3893" s="6" t="s">
        <v>13</v>
      </c>
      <c r="H3893" s="6" t="s">
        <v>923</v>
      </c>
      <c r="I3893" s="6">
        <v>16</v>
      </c>
      <c r="J3893" s="13" t="str">
        <f>VLOOKUP(MONTH(Tabla7[[#This Row],[Fecha del movimiento]]),Tablas!$O$4:$P$15,2,0)</f>
        <v>Feb</v>
      </c>
      <c r="K3893" s="6">
        <f>YEAR(Tabla7[[#This Row],[Fecha del movimiento]])</f>
        <v>2018</v>
      </c>
    </row>
    <row r="3894" spans="2:11" x14ac:dyDescent="0.2">
      <c r="B3894" s="8">
        <v>43216</v>
      </c>
      <c r="C3894" s="6" t="s">
        <v>4617</v>
      </c>
      <c r="D3894" s="6">
        <v>300737</v>
      </c>
      <c r="E3894" s="6" t="s">
        <v>322</v>
      </c>
      <c r="F3894" s="6" t="s">
        <v>21</v>
      </c>
      <c r="G3894" s="6" t="s">
        <v>2</v>
      </c>
      <c r="H3894" s="6" t="s">
        <v>923</v>
      </c>
      <c r="I3894" s="6">
        <v>18</v>
      </c>
      <c r="J3894" s="13" t="str">
        <f>VLOOKUP(MONTH(Tabla7[[#This Row],[Fecha del movimiento]]),Tablas!$O$4:$P$15,2,0)</f>
        <v>Abr</v>
      </c>
      <c r="K3894" s="6">
        <f>YEAR(Tabla7[[#This Row],[Fecha del movimiento]])</f>
        <v>2018</v>
      </c>
    </row>
    <row r="3895" spans="2:11" x14ac:dyDescent="0.2">
      <c r="B3895" s="8">
        <v>43313</v>
      </c>
      <c r="C3895" s="6" t="s">
        <v>4618</v>
      </c>
      <c r="D3895" s="6">
        <v>300273</v>
      </c>
      <c r="E3895" s="6" t="s">
        <v>679</v>
      </c>
      <c r="F3895" s="6" t="s">
        <v>21</v>
      </c>
      <c r="G3895" s="6" t="s">
        <v>13</v>
      </c>
      <c r="H3895" s="6" t="s">
        <v>923</v>
      </c>
      <c r="I3895" s="6">
        <v>19</v>
      </c>
      <c r="J3895" s="13" t="str">
        <f>VLOOKUP(MONTH(Tabla7[[#This Row],[Fecha del movimiento]]),Tablas!$O$4:$P$15,2,0)</f>
        <v>Ago</v>
      </c>
      <c r="K3895" s="6">
        <f>YEAR(Tabla7[[#This Row],[Fecha del movimiento]])</f>
        <v>2018</v>
      </c>
    </row>
    <row r="3896" spans="2:11" x14ac:dyDescent="0.2">
      <c r="B3896" s="8">
        <v>43130</v>
      </c>
      <c r="C3896" s="6" t="s">
        <v>4619</v>
      </c>
      <c r="D3896" s="6">
        <v>300402</v>
      </c>
      <c r="E3896" s="6" t="s">
        <v>39</v>
      </c>
      <c r="F3896" s="6" t="s">
        <v>21</v>
      </c>
      <c r="G3896" s="6" t="s">
        <v>2</v>
      </c>
      <c r="H3896" s="6" t="s">
        <v>923</v>
      </c>
      <c r="I3896" s="6">
        <v>12</v>
      </c>
      <c r="J3896" s="13" t="str">
        <f>VLOOKUP(MONTH(Tabla7[[#This Row],[Fecha del movimiento]]),Tablas!$O$4:$P$15,2,0)</f>
        <v>Ene</v>
      </c>
      <c r="K3896" s="6">
        <f>YEAR(Tabla7[[#This Row],[Fecha del movimiento]])</f>
        <v>2018</v>
      </c>
    </row>
    <row r="3897" spans="2:11" x14ac:dyDescent="0.2">
      <c r="B3897" s="8">
        <v>43329</v>
      </c>
      <c r="C3897" s="6" t="s">
        <v>4620</v>
      </c>
      <c r="D3897" s="6">
        <v>300240</v>
      </c>
      <c r="E3897" s="6" t="s">
        <v>701</v>
      </c>
      <c r="F3897" s="6" t="s">
        <v>21</v>
      </c>
      <c r="G3897" s="6" t="s">
        <v>1</v>
      </c>
      <c r="H3897" s="6" t="s">
        <v>917</v>
      </c>
      <c r="I3897" s="6">
        <v>-9</v>
      </c>
      <c r="J3897" s="13" t="str">
        <f>VLOOKUP(MONTH(Tabla7[[#This Row],[Fecha del movimiento]]),Tablas!$O$4:$P$15,2,0)</f>
        <v>Ago</v>
      </c>
      <c r="K3897" s="6">
        <f>YEAR(Tabla7[[#This Row],[Fecha del movimiento]])</f>
        <v>2018</v>
      </c>
    </row>
    <row r="3898" spans="2:11" x14ac:dyDescent="0.2">
      <c r="B3898" s="8">
        <v>43108</v>
      </c>
      <c r="C3898" s="6" t="s">
        <v>4312</v>
      </c>
      <c r="D3898" s="6">
        <v>300162</v>
      </c>
      <c r="E3898" s="6" t="s">
        <v>747</v>
      </c>
      <c r="F3898" s="6" t="s">
        <v>21</v>
      </c>
      <c r="G3898" s="6" t="s">
        <v>2</v>
      </c>
      <c r="H3898" s="6" t="s">
        <v>917</v>
      </c>
      <c r="I3898" s="6">
        <v>-13</v>
      </c>
      <c r="J3898" s="13" t="str">
        <f>VLOOKUP(MONTH(Tabla7[[#This Row],[Fecha del movimiento]]),Tablas!$O$4:$P$15,2,0)</f>
        <v>Ene</v>
      </c>
      <c r="K3898" s="6">
        <f>YEAR(Tabla7[[#This Row],[Fecha del movimiento]])</f>
        <v>2018</v>
      </c>
    </row>
    <row r="3899" spans="2:11" x14ac:dyDescent="0.2">
      <c r="B3899" s="8">
        <v>43217</v>
      </c>
      <c r="C3899" s="6" t="s">
        <v>4621</v>
      </c>
      <c r="D3899" s="6">
        <v>300361</v>
      </c>
      <c r="E3899" s="6" t="s">
        <v>621</v>
      </c>
      <c r="F3899" s="6" t="s">
        <v>21</v>
      </c>
      <c r="G3899" s="6" t="s">
        <v>3</v>
      </c>
      <c r="H3899" s="6" t="s">
        <v>917</v>
      </c>
      <c r="I3899" s="6">
        <v>-15</v>
      </c>
      <c r="J3899" s="13" t="str">
        <f>VLOOKUP(MONTH(Tabla7[[#This Row],[Fecha del movimiento]]),Tablas!$O$4:$P$15,2,0)</f>
        <v>Abr</v>
      </c>
      <c r="K3899" s="6">
        <f>YEAR(Tabla7[[#This Row],[Fecha del movimiento]])</f>
        <v>2018</v>
      </c>
    </row>
    <row r="3900" spans="2:11" x14ac:dyDescent="0.2">
      <c r="B3900" s="8">
        <v>43272</v>
      </c>
      <c r="C3900" s="6" t="s">
        <v>4622</v>
      </c>
      <c r="D3900" s="6">
        <v>300145</v>
      </c>
      <c r="E3900" s="6" t="s">
        <v>755</v>
      </c>
      <c r="F3900" s="6" t="s">
        <v>21</v>
      </c>
      <c r="G3900" s="6" t="s">
        <v>11</v>
      </c>
      <c r="H3900" s="6" t="s">
        <v>917</v>
      </c>
      <c r="I3900" s="6">
        <v>-10</v>
      </c>
      <c r="J3900" s="13" t="str">
        <f>VLOOKUP(MONTH(Tabla7[[#This Row],[Fecha del movimiento]]),Tablas!$O$4:$P$15,2,0)</f>
        <v>Jun</v>
      </c>
      <c r="K3900" s="6">
        <f>YEAR(Tabla7[[#This Row],[Fecha del movimiento]])</f>
        <v>2018</v>
      </c>
    </row>
    <row r="3901" spans="2:11" x14ac:dyDescent="0.2">
      <c r="B3901" s="8">
        <v>43208</v>
      </c>
      <c r="C3901" s="6" t="s">
        <v>4623</v>
      </c>
      <c r="D3901" s="6">
        <v>300318</v>
      </c>
      <c r="E3901" s="6" t="s">
        <v>651</v>
      </c>
      <c r="F3901" s="6" t="s">
        <v>21</v>
      </c>
      <c r="G3901" s="6" t="s">
        <v>7</v>
      </c>
      <c r="H3901" s="6" t="s">
        <v>917</v>
      </c>
      <c r="I3901" s="6">
        <v>-7</v>
      </c>
      <c r="J3901" s="13" t="str">
        <f>VLOOKUP(MONTH(Tabla7[[#This Row],[Fecha del movimiento]]),Tablas!$O$4:$P$15,2,0)</f>
        <v>Abr</v>
      </c>
      <c r="K3901" s="6">
        <f>YEAR(Tabla7[[#This Row],[Fecha del movimiento]])</f>
        <v>2018</v>
      </c>
    </row>
    <row r="3902" spans="2:11" x14ac:dyDescent="0.2">
      <c r="B3902" s="8">
        <v>43326</v>
      </c>
      <c r="C3902" s="6" t="s">
        <v>3898</v>
      </c>
      <c r="D3902" s="6">
        <v>300389</v>
      </c>
      <c r="E3902" s="6" t="s">
        <v>602</v>
      </c>
      <c r="F3902" s="6" t="s">
        <v>21</v>
      </c>
      <c r="G3902" s="6" t="s">
        <v>13</v>
      </c>
      <c r="H3902" s="6" t="s">
        <v>917</v>
      </c>
      <c r="I3902" s="6">
        <v>-6</v>
      </c>
      <c r="J3902" s="13" t="str">
        <f>VLOOKUP(MONTH(Tabla7[[#This Row],[Fecha del movimiento]]),Tablas!$O$4:$P$15,2,0)</f>
        <v>Ago</v>
      </c>
      <c r="K3902" s="6">
        <f>YEAR(Tabla7[[#This Row],[Fecha del movimiento]])</f>
        <v>2018</v>
      </c>
    </row>
    <row r="3903" spans="2:11" x14ac:dyDescent="0.2">
      <c r="B3903" s="8">
        <v>43151</v>
      </c>
      <c r="C3903" s="6" t="s">
        <v>4624</v>
      </c>
      <c r="D3903" s="6">
        <v>300834</v>
      </c>
      <c r="E3903" s="6" t="s">
        <v>235</v>
      </c>
      <c r="F3903" s="6" t="s">
        <v>21</v>
      </c>
      <c r="G3903" s="6" t="s">
        <v>2</v>
      </c>
      <c r="H3903" s="6" t="s">
        <v>923</v>
      </c>
      <c r="I3903" s="6">
        <v>10</v>
      </c>
      <c r="J3903" s="13" t="str">
        <f>VLOOKUP(MONTH(Tabla7[[#This Row],[Fecha del movimiento]]),Tablas!$O$4:$P$15,2,0)</f>
        <v>Feb</v>
      </c>
      <c r="K3903" s="6">
        <f>YEAR(Tabla7[[#This Row],[Fecha del movimiento]])</f>
        <v>2018</v>
      </c>
    </row>
    <row r="3904" spans="2:11" x14ac:dyDescent="0.2">
      <c r="B3904" s="8">
        <v>43203</v>
      </c>
      <c r="C3904" s="6" t="s">
        <v>4625</v>
      </c>
      <c r="D3904" s="6">
        <v>300594</v>
      </c>
      <c r="E3904" s="6" t="s">
        <v>445</v>
      </c>
      <c r="F3904" s="6" t="s">
        <v>21</v>
      </c>
      <c r="G3904" s="6" t="s">
        <v>8</v>
      </c>
      <c r="H3904" s="6" t="s">
        <v>917</v>
      </c>
      <c r="I3904" s="6">
        <v>-6</v>
      </c>
      <c r="J3904" s="13" t="str">
        <f>VLOOKUP(MONTH(Tabla7[[#This Row],[Fecha del movimiento]]),Tablas!$O$4:$P$15,2,0)</f>
        <v>Abr</v>
      </c>
      <c r="K3904" s="6">
        <f>YEAR(Tabla7[[#This Row],[Fecha del movimiento]])</f>
        <v>2018</v>
      </c>
    </row>
    <row r="3905" spans="2:11" x14ac:dyDescent="0.2">
      <c r="B3905" s="8">
        <v>43150</v>
      </c>
      <c r="C3905" s="6" t="s">
        <v>4626</v>
      </c>
      <c r="D3905" s="6">
        <v>300196</v>
      </c>
      <c r="E3905" s="6" t="s">
        <v>731</v>
      </c>
      <c r="F3905" s="6" t="s">
        <v>21</v>
      </c>
      <c r="G3905" s="6" t="s">
        <v>13</v>
      </c>
      <c r="H3905" s="6" t="s">
        <v>923</v>
      </c>
      <c r="I3905" s="6">
        <v>15</v>
      </c>
      <c r="J3905" s="13" t="str">
        <f>VLOOKUP(MONTH(Tabla7[[#This Row],[Fecha del movimiento]]),Tablas!$O$4:$P$15,2,0)</f>
        <v>Feb</v>
      </c>
      <c r="K3905" s="6">
        <f>YEAR(Tabla7[[#This Row],[Fecha del movimiento]])</f>
        <v>2018</v>
      </c>
    </row>
    <row r="3906" spans="2:11" x14ac:dyDescent="0.2">
      <c r="B3906" s="8">
        <v>43161</v>
      </c>
      <c r="C3906" s="6" t="s">
        <v>4627</v>
      </c>
      <c r="D3906" s="6">
        <v>300804</v>
      </c>
      <c r="E3906" s="6" t="s">
        <v>34</v>
      </c>
      <c r="F3906" s="6" t="s">
        <v>21</v>
      </c>
      <c r="G3906" s="6" t="s">
        <v>3</v>
      </c>
      <c r="H3906" s="6" t="s">
        <v>917</v>
      </c>
      <c r="I3906" s="6">
        <v>-10</v>
      </c>
      <c r="J3906" s="13" t="str">
        <f>VLOOKUP(MONTH(Tabla7[[#This Row],[Fecha del movimiento]]),Tablas!$O$4:$P$15,2,0)</f>
        <v>Mar</v>
      </c>
      <c r="K3906" s="6">
        <f>YEAR(Tabla7[[#This Row],[Fecha del movimiento]])</f>
        <v>2018</v>
      </c>
    </row>
    <row r="3907" spans="2:11" x14ac:dyDescent="0.2">
      <c r="B3907" s="8">
        <v>43230</v>
      </c>
      <c r="C3907" s="6" t="s">
        <v>4628</v>
      </c>
      <c r="D3907" s="6">
        <v>300167</v>
      </c>
      <c r="E3907" s="6" t="s">
        <v>581</v>
      </c>
      <c r="F3907" s="6" t="s">
        <v>21</v>
      </c>
      <c r="G3907" s="6" t="s">
        <v>2</v>
      </c>
      <c r="H3907" s="6" t="s">
        <v>923</v>
      </c>
      <c r="I3907" s="6">
        <v>18</v>
      </c>
      <c r="J3907" s="13" t="str">
        <f>VLOOKUP(MONTH(Tabla7[[#This Row],[Fecha del movimiento]]),Tablas!$O$4:$P$15,2,0)</f>
        <v>May</v>
      </c>
      <c r="K3907" s="6">
        <f>YEAR(Tabla7[[#This Row],[Fecha del movimiento]])</f>
        <v>2018</v>
      </c>
    </row>
    <row r="3908" spans="2:11" x14ac:dyDescent="0.2">
      <c r="B3908" s="8">
        <v>43288</v>
      </c>
      <c r="C3908" s="6" t="s">
        <v>4629</v>
      </c>
      <c r="D3908" s="6">
        <v>300464</v>
      </c>
      <c r="E3908" s="6" t="s">
        <v>548</v>
      </c>
      <c r="F3908" s="6" t="s">
        <v>21</v>
      </c>
      <c r="G3908" s="6" t="s">
        <v>7</v>
      </c>
      <c r="H3908" s="6" t="s">
        <v>923</v>
      </c>
      <c r="I3908" s="6">
        <v>20</v>
      </c>
      <c r="J3908" s="13" t="str">
        <f>VLOOKUP(MONTH(Tabla7[[#This Row],[Fecha del movimiento]]),Tablas!$O$4:$P$15,2,0)</f>
        <v>Jul</v>
      </c>
      <c r="K3908" s="6">
        <f>YEAR(Tabla7[[#This Row],[Fecha del movimiento]])</f>
        <v>2018</v>
      </c>
    </row>
    <row r="3909" spans="2:11" x14ac:dyDescent="0.2">
      <c r="B3909" s="8">
        <v>43103</v>
      </c>
      <c r="C3909" s="6" t="s">
        <v>4630</v>
      </c>
      <c r="D3909" s="6">
        <v>300273</v>
      </c>
      <c r="E3909" s="6" t="s">
        <v>679</v>
      </c>
      <c r="F3909" s="6" t="s">
        <v>21</v>
      </c>
      <c r="G3909" s="6" t="s">
        <v>13</v>
      </c>
      <c r="H3909" s="6" t="s">
        <v>923</v>
      </c>
      <c r="I3909" s="6">
        <v>14</v>
      </c>
      <c r="J3909" s="13" t="str">
        <f>VLOOKUP(MONTH(Tabla7[[#This Row],[Fecha del movimiento]]),Tablas!$O$4:$P$15,2,0)</f>
        <v>Ene</v>
      </c>
      <c r="K3909" s="6">
        <f>YEAR(Tabla7[[#This Row],[Fecha del movimiento]])</f>
        <v>2018</v>
      </c>
    </row>
    <row r="3910" spans="2:11" x14ac:dyDescent="0.2">
      <c r="B3910" s="8">
        <v>43121</v>
      </c>
      <c r="C3910" s="6" t="s">
        <v>4631</v>
      </c>
      <c r="D3910" s="6">
        <v>300127</v>
      </c>
      <c r="E3910" s="6" t="s">
        <v>456</v>
      </c>
      <c r="F3910" s="6" t="s">
        <v>21</v>
      </c>
      <c r="G3910" s="6" t="s">
        <v>2</v>
      </c>
      <c r="H3910" s="6" t="s">
        <v>917</v>
      </c>
      <c r="I3910" s="6">
        <v>-11</v>
      </c>
      <c r="J3910" s="13" t="str">
        <f>VLOOKUP(MONTH(Tabla7[[#This Row],[Fecha del movimiento]]),Tablas!$O$4:$P$15,2,0)</f>
        <v>Ene</v>
      </c>
      <c r="K3910" s="6">
        <f>YEAR(Tabla7[[#This Row],[Fecha del movimiento]])</f>
        <v>2018</v>
      </c>
    </row>
    <row r="3911" spans="2:11" x14ac:dyDescent="0.2">
      <c r="B3911" s="8">
        <v>43144</v>
      </c>
      <c r="C3911" s="6" t="s">
        <v>4632</v>
      </c>
      <c r="D3911" s="6">
        <v>300740</v>
      </c>
      <c r="E3911" s="6" t="s">
        <v>319</v>
      </c>
      <c r="F3911" s="6" t="s">
        <v>21</v>
      </c>
      <c r="G3911" s="6" t="s">
        <v>2</v>
      </c>
      <c r="H3911" s="6" t="s">
        <v>917</v>
      </c>
      <c r="I3911" s="6">
        <v>-9</v>
      </c>
      <c r="J3911" s="13" t="str">
        <f>VLOOKUP(MONTH(Tabla7[[#This Row],[Fecha del movimiento]]),Tablas!$O$4:$P$15,2,0)</f>
        <v>Feb</v>
      </c>
      <c r="K3911" s="6">
        <f>YEAR(Tabla7[[#This Row],[Fecha del movimiento]])</f>
        <v>2018</v>
      </c>
    </row>
    <row r="3912" spans="2:11" x14ac:dyDescent="0.2">
      <c r="B3912" s="8">
        <v>43285</v>
      </c>
      <c r="C3912" s="6" t="s">
        <v>4633</v>
      </c>
      <c r="D3912" s="6">
        <v>300505</v>
      </c>
      <c r="E3912" s="6" t="s">
        <v>518</v>
      </c>
      <c r="F3912" s="6" t="s">
        <v>21</v>
      </c>
      <c r="G3912" s="6" t="s">
        <v>13</v>
      </c>
      <c r="H3912" s="6" t="s">
        <v>923</v>
      </c>
      <c r="I3912" s="6">
        <v>20</v>
      </c>
      <c r="J3912" s="13" t="str">
        <f>VLOOKUP(MONTH(Tabla7[[#This Row],[Fecha del movimiento]]),Tablas!$O$4:$P$15,2,0)</f>
        <v>Jul</v>
      </c>
      <c r="K3912" s="6">
        <f>YEAR(Tabla7[[#This Row],[Fecha del movimiento]])</f>
        <v>2018</v>
      </c>
    </row>
    <row r="3913" spans="2:11" x14ac:dyDescent="0.2">
      <c r="B3913" s="8">
        <v>43123</v>
      </c>
      <c r="C3913" s="6" t="s">
        <v>4634</v>
      </c>
      <c r="D3913" s="6">
        <v>300003</v>
      </c>
      <c r="E3913" s="6" t="s">
        <v>816</v>
      </c>
      <c r="F3913" s="6" t="s">
        <v>21</v>
      </c>
      <c r="G3913" s="6" t="s">
        <v>11</v>
      </c>
      <c r="H3913" s="6" t="s">
        <v>923</v>
      </c>
      <c r="I3913" s="6">
        <v>18</v>
      </c>
      <c r="J3913" s="13" t="str">
        <f>VLOOKUP(MONTH(Tabla7[[#This Row],[Fecha del movimiento]]),Tablas!$O$4:$P$15,2,0)</f>
        <v>Ene</v>
      </c>
      <c r="K3913" s="6">
        <f>YEAR(Tabla7[[#This Row],[Fecha del movimiento]])</f>
        <v>2018</v>
      </c>
    </row>
    <row r="3914" spans="2:11" x14ac:dyDescent="0.2">
      <c r="B3914" s="8">
        <v>43143</v>
      </c>
      <c r="C3914" s="6" t="s">
        <v>4635</v>
      </c>
      <c r="D3914" s="6">
        <v>300335</v>
      </c>
      <c r="E3914" s="6" t="s">
        <v>280</v>
      </c>
      <c r="F3914" s="6" t="s">
        <v>21</v>
      </c>
      <c r="G3914" s="6" t="s">
        <v>5</v>
      </c>
      <c r="H3914" s="6" t="s">
        <v>917</v>
      </c>
      <c r="I3914" s="6">
        <v>-9</v>
      </c>
      <c r="J3914" s="13" t="str">
        <f>VLOOKUP(MONTH(Tabla7[[#This Row],[Fecha del movimiento]]),Tablas!$O$4:$P$15,2,0)</f>
        <v>Feb</v>
      </c>
      <c r="K3914" s="6">
        <f>YEAR(Tabla7[[#This Row],[Fecha del movimiento]])</f>
        <v>2018</v>
      </c>
    </row>
    <row r="3915" spans="2:11" x14ac:dyDescent="0.2">
      <c r="B3915" s="8">
        <v>43261</v>
      </c>
      <c r="C3915" s="6" t="s">
        <v>4636</v>
      </c>
      <c r="D3915" s="6">
        <v>300742</v>
      </c>
      <c r="E3915" s="6" t="s">
        <v>318</v>
      </c>
      <c r="F3915" s="6" t="s">
        <v>21</v>
      </c>
      <c r="G3915" s="6" t="s">
        <v>2</v>
      </c>
      <c r="H3915" s="6" t="s">
        <v>923</v>
      </c>
      <c r="I3915" s="6">
        <v>10</v>
      </c>
      <c r="J3915" s="13" t="str">
        <f>VLOOKUP(MONTH(Tabla7[[#This Row],[Fecha del movimiento]]),Tablas!$O$4:$P$15,2,0)</f>
        <v>Jun</v>
      </c>
      <c r="K3915" s="6">
        <f>YEAR(Tabla7[[#This Row],[Fecha del movimiento]])</f>
        <v>2018</v>
      </c>
    </row>
    <row r="3916" spans="2:11" x14ac:dyDescent="0.2">
      <c r="B3916" s="8">
        <v>43163</v>
      </c>
      <c r="C3916" s="6" t="s">
        <v>2613</v>
      </c>
      <c r="D3916" s="6">
        <v>300174</v>
      </c>
      <c r="E3916" s="6" t="s">
        <v>581</v>
      </c>
      <c r="F3916" s="6" t="s">
        <v>21</v>
      </c>
      <c r="G3916" s="6" t="s">
        <v>2</v>
      </c>
      <c r="H3916" s="6" t="s">
        <v>917</v>
      </c>
      <c r="I3916" s="6">
        <v>-5</v>
      </c>
      <c r="J3916" s="13" t="str">
        <f>VLOOKUP(MONTH(Tabla7[[#This Row],[Fecha del movimiento]]),Tablas!$O$4:$P$15,2,0)</f>
        <v>Mar</v>
      </c>
      <c r="K3916" s="6">
        <f>YEAR(Tabla7[[#This Row],[Fecha del movimiento]])</f>
        <v>2018</v>
      </c>
    </row>
    <row r="3917" spans="2:11" x14ac:dyDescent="0.2">
      <c r="B3917" s="8">
        <v>43124</v>
      </c>
      <c r="C3917" s="6" t="s">
        <v>4637</v>
      </c>
      <c r="D3917" s="6">
        <v>300195</v>
      </c>
      <c r="E3917" s="6" t="s">
        <v>732</v>
      </c>
      <c r="F3917" s="6" t="s">
        <v>21</v>
      </c>
      <c r="G3917" s="6" t="s">
        <v>7</v>
      </c>
      <c r="H3917" s="6" t="s">
        <v>923</v>
      </c>
      <c r="I3917" s="6">
        <v>13</v>
      </c>
      <c r="J3917" s="13" t="str">
        <f>VLOOKUP(MONTH(Tabla7[[#This Row],[Fecha del movimiento]]),Tablas!$O$4:$P$15,2,0)</f>
        <v>Ene</v>
      </c>
      <c r="K3917" s="6">
        <f>YEAR(Tabla7[[#This Row],[Fecha del movimiento]])</f>
        <v>2018</v>
      </c>
    </row>
    <row r="3918" spans="2:11" x14ac:dyDescent="0.2">
      <c r="B3918" s="8">
        <v>43181</v>
      </c>
      <c r="C3918" s="6" t="s">
        <v>4638</v>
      </c>
      <c r="D3918" s="6">
        <v>300756</v>
      </c>
      <c r="E3918" s="6" t="s">
        <v>84</v>
      </c>
      <c r="F3918" s="6" t="s">
        <v>21</v>
      </c>
      <c r="G3918" s="6" t="s">
        <v>2</v>
      </c>
      <c r="H3918" s="6" t="s">
        <v>917</v>
      </c>
      <c r="I3918" s="6">
        <v>-11</v>
      </c>
      <c r="J3918" s="13" t="str">
        <f>VLOOKUP(MONTH(Tabla7[[#This Row],[Fecha del movimiento]]),Tablas!$O$4:$P$15,2,0)</f>
        <v>Mar</v>
      </c>
      <c r="K3918" s="6">
        <f>YEAR(Tabla7[[#This Row],[Fecha del movimiento]])</f>
        <v>2018</v>
      </c>
    </row>
    <row r="3919" spans="2:11" x14ac:dyDescent="0.2">
      <c r="B3919" s="8">
        <v>43297</v>
      </c>
      <c r="C3919" s="6" t="s">
        <v>4639</v>
      </c>
      <c r="D3919" s="6">
        <v>300990</v>
      </c>
      <c r="E3919" s="6" t="s">
        <v>86</v>
      </c>
      <c r="F3919" s="6" t="s">
        <v>21</v>
      </c>
      <c r="G3919" s="6" t="s">
        <v>13</v>
      </c>
      <c r="H3919" s="6" t="s">
        <v>923</v>
      </c>
      <c r="I3919" s="6">
        <v>10</v>
      </c>
      <c r="J3919" s="13" t="str">
        <f>VLOOKUP(MONTH(Tabla7[[#This Row],[Fecha del movimiento]]),Tablas!$O$4:$P$15,2,0)</f>
        <v>Jul</v>
      </c>
      <c r="K3919" s="6">
        <f>YEAR(Tabla7[[#This Row],[Fecha del movimiento]])</f>
        <v>2018</v>
      </c>
    </row>
    <row r="3920" spans="2:11" x14ac:dyDescent="0.2">
      <c r="B3920" s="8">
        <v>43281</v>
      </c>
      <c r="C3920" s="6" t="s">
        <v>4640</v>
      </c>
      <c r="D3920" s="6">
        <v>300297</v>
      </c>
      <c r="E3920" s="6" t="s">
        <v>90</v>
      </c>
      <c r="F3920" s="6" t="s">
        <v>21</v>
      </c>
      <c r="G3920" s="6" t="s">
        <v>4</v>
      </c>
      <c r="H3920" s="6" t="s">
        <v>923</v>
      </c>
      <c r="I3920" s="6">
        <v>18</v>
      </c>
      <c r="J3920" s="13" t="str">
        <f>VLOOKUP(MONTH(Tabla7[[#This Row],[Fecha del movimiento]]),Tablas!$O$4:$P$15,2,0)</f>
        <v>Jun</v>
      </c>
      <c r="K3920" s="6">
        <f>YEAR(Tabla7[[#This Row],[Fecha del movimiento]])</f>
        <v>2018</v>
      </c>
    </row>
    <row r="3921" spans="2:11" x14ac:dyDescent="0.2">
      <c r="B3921" s="8">
        <v>43322</v>
      </c>
      <c r="C3921" s="6" t="s">
        <v>4641</v>
      </c>
      <c r="D3921" s="6">
        <v>300096</v>
      </c>
      <c r="E3921" s="6" t="s">
        <v>388</v>
      </c>
      <c r="F3921" s="6" t="s">
        <v>21</v>
      </c>
      <c r="G3921" s="6" t="s">
        <v>1</v>
      </c>
      <c r="H3921" s="6" t="s">
        <v>923</v>
      </c>
      <c r="I3921" s="6">
        <v>13</v>
      </c>
      <c r="J3921" s="13" t="str">
        <f>VLOOKUP(MONTH(Tabla7[[#This Row],[Fecha del movimiento]]),Tablas!$O$4:$P$15,2,0)</f>
        <v>Ago</v>
      </c>
      <c r="K3921" s="6">
        <f>YEAR(Tabla7[[#This Row],[Fecha del movimiento]])</f>
        <v>2018</v>
      </c>
    </row>
    <row r="3922" spans="2:11" x14ac:dyDescent="0.2">
      <c r="B3922" s="8">
        <v>43308</v>
      </c>
      <c r="C3922" s="6" t="s">
        <v>4642</v>
      </c>
      <c r="D3922" s="6">
        <v>300568</v>
      </c>
      <c r="E3922" s="6" t="s">
        <v>466</v>
      </c>
      <c r="F3922" s="6" t="s">
        <v>21</v>
      </c>
      <c r="G3922" s="6" t="s">
        <v>11</v>
      </c>
      <c r="H3922" s="6" t="s">
        <v>923</v>
      </c>
      <c r="I3922" s="6">
        <v>11</v>
      </c>
      <c r="J3922" s="13" t="str">
        <f>VLOOKUP(MONTH(Tabla7[[#This Row],[Fecha del movimiento]]),Tablas!$O$4:$P$15,2,0)</f>
        <v>Jul</v>
      </c>
      <c r="K3922" s="6">
        <f>YEAR(Tabla7[[#This Row],[Fecha del movimiento]])</f>
        <v>2018</v>
      </c>
    </row>
    <row r="3923" spans="2:11" x14ac:dyDescent="0.2">
      <c r="B3923" s="8">
        <v>43180</v>
      </c>
      <c r="C3923" s="6" t="s">
        <v>4643</v>
      </c>
      <c r="D3923" s="6">
        <v>300082</v>
      </c>
      <c r="E3923" s="6" t="s">
        <v>453</v>
      </c>
      <c r="F3923" s="6" t="s">
        <v>21</v>
      </c>
      <c r="G3923" s="6" t="s">
        <v>1</v>
      </c>
      <c r="H3923" s="6" t="s">
        <v>923</v>
      </c>
      <c r="I3923" s="6">
        <v>16</v>
      </c>
      <c r="J3923" s="13" t="str">
        <f>VLOOKUP(MONTH(Tabla7[[#This Row],[Fecha del movimiento]]),Tablas!$O$4:$P$15,2,0)</f>
        <v>Mar</v>
      </c>
      <c r="K3923" s="6">
        <f>YEAR(Tabla7[[#This Row],[Fecha del movimiento]])</f>
        <v>2018</v>
      </c>
    </row>
    <row r="3924" spans="2:11" x14ac:dyDescent="0.2">
      <c r="B3924" s="8">
        <v>43158</v>
      </c>
      <c r="C3924" s="6" t="s">
        <v>4644</v>
      </c>
      <c r="D3924" s="6">
        <v>301042</v>
      </c>
      <c r="E3924" s="6" t="s">
        <v>37</v>
      </c>
      <c r="F3924" s="6" t="s">
        <v>21</v>
      </c>
      <c r="G3924" s="6" t="s">
        <v>12</v>
      </c>
      <c r="H3924" s="6" t="s">
        <v>917</v>
      </c>
      <c r="I3924" s="6">
        <v>-17</v>
      </c>
      <c r="J3924" s="13" t="str">
        <f>VLOOKUP(MONTH(Tabla7[[#This Row],[Fecha del movimiento]]),Tablas!$O$4:$P$15,2,0)</f>
        <v>Feb</v>
      </c>
      <c r="K3924" s="6">
        <f>YEAR(Tabla7[[#This Row],[Fecha del movimiento]])</f>
        <v>2018</v>
      </c>
    </row>
    <row r="3925" spans="2:11" x14ac:dyDescent="0.2">
      <c r="B3925" s="8">
        <v>43343</v>
      </c>
      <c r="C3925" s="6" t="s">
        <v>4645</v>
      </c>
      <c r="D3925" s="6">
        <v>300897</v>
      </c>
      <c r="E3925" s="6" t="s">
        <v>175</v>
      </c>
      <c r="F3925" s="6" t="s">
        <v>21</v>
      </c>
      <c r="G3925" s="6" t="s">
        <v>11</v>
      </c>
      <c r="H3925" s="6" t="s">
        <v>923</v>
      </c>
      <c r="I3925" s="6">
        <v>14</v>
      </c>
      <c r="J3925" s="13" t="str">
        <f>VLOOKUP(MONTH(Tabla7[[#This Row],[Fecha del movimiento]]),Tablas!$O$4:$P$15,2,0)</f>
        <v>Ago</v>
      </c>
      <c r="K3925" s="6">
        <f>YEAR(Tabla7[[#This Row],[Fecha del movimiento]])</f>
        <v>2018</v>
      </c>
    </row>
    <row r="3926" spans="2:11" x14ac:dyDescent="0.2">
      <c r="B3926" s="8">
        <v>43217</v>
      </c>
      <c r="C3926" s="6" t="s">
        <v>4646</v>
      </c>
      <c r="D3926" s="6">
        <v>300372</v>
      </c>
      <c r="E3926" s="6" t="s">
        <v>104</v>
      </c>
      <c r="F3926" s="6" t="s">
        <v>21</v>
      </c>
      <c r="G3926" s="6" t="s">
        <v>10</v>
      </c>
      <c r="H3926" s="6" t="s">
        <v>923</v>
      </c>
      <c r="I3926" s="6">
        <v>15</v>
      </c>
      <c r="J3926" s="13" t="str">
        <f>VLOOKUP(MONTH(Tabla7[[#This Row],[Fecha del movimiento]]),Tablas!$O$4:$P$15,2,0)</f>
        <v>Abr</v>
      </c>
      <c r="K3926" s="6">
        <f>YEAR(Tabla7[[#This Row],[Fecha del movimiento]])</f>
        <v>2018</v>
      </c>
    </row>
    <row r="3927" spans="2:11" x14ac:dyDescent="0.2">
      <c r="B3927" s="8">
        <v>43325</v>
      </c>
      <c r="C3927" s="6" t="s">
        <v>4647</v>
      </c>
      <c r="D3927" s="6">
        <v>300704</v>
      </c>
      <c r="E3927" s="6" t="s">
        <v>353</v>
      </c>
      <c r="F3927" s="6" t="s">
        <v>21</v>
      </c>
      <c r="G3927" s="6" t="s">
        <v>13</v>
      </c>
      <c r="H3927" s="6" t="s">
        <v>917</v>
      </c>
      <c r="I3927" s="6">
        <v>-16</v>
      </c>
      <c r="J3927" s="13" t="str">
        <f>VLOOKUP(MONTH(Tabla7[[#This Row],[Fecha del movimiento]]),Tablas!$O$4:$P$15,2,0)</f>
        <v>Ago</v>
      </c>
      <c r="K3927" s="6">
        <f>YEAR(Tabla7[[#This Row],[Fecha del movimiento]])</f>
        <v>2018</v>
      </c>
    </row>
    <row r="3928" spans="2:11" x14ac:dyDescent="0.2">
      <c r="B3928" s="8">
        <v>43115</v>
      </c>
      <c r="C3928" s="6" t="s">
        <v>4648</v>
      </c>
      <c r="D3928" s="6">
        <v>300665</v>
      </c>
      <c r="E3928" s="6" t="s">
        <v>384</v>
      </c>
      <c r="F3928" s="6" t="s">
        <v>21</v>
      </c>
      <c r="G3928" s="6" t="s">
        <v>12</v>
      </c>
      <c r="H3928" s="6" t="s">
        <v>923</v>
      </c>
      <c r="I3928" s="6">
        <v>19</v>
      </c>
      <c r="J3928" s="13" t="str">
        <f>VLOOKUP(MONTH(Tabla7[[#This Row],[Fecha del movimiento]]),Tablas!$O$4:$P$15,2,0)</f>
        <v>Ene</v>
      </c>
      <c r="K3928" s="6">
        <f>YEAR(Tabla7[[#This Row],[Fecha del movimiento]])</f>
        <v>2018</v>
      </c>
    </row>
    <row r="3929" spans="2:11" x14ac:dyDescent="0.2">
      <c r="B3929" s="8">
        <v>43120</v>
      </c>
      <c r="C3929" s="6" t="s">
        <v>4649</v>
      </c>
      <c r="D3929" s="6">
        <v>301025</v>
      </c>
      <c r="E3929" s="6" t="s">
        <v>52</v>
      </c>
      <c r="F3929" s="6" t="s">
        <v>21</v>
      </c>
      <c r="G3929" s="6" t="s">
        <v>1</v>
      </c>
      <c r="H3929" s="6" t="s">
        <v>917</v>
      </c>
      <c r="I3929" s="6">
        <v>-10</v>
      </c>
      <c r="J3929" s="13" t="str">
        <f>VLOOKUP(MONTH(Tabla7[[#This Row],[Fecha del movimiento]]),Tablas!$O$4:$P$15,2,0)</f>
        <v>Ene</v>
      </c>
      <c r="K3929" s="6">
        <f>YEAR(Tabla7[[#This Row],[Fecha del movimiento]])</f>
        <v>2018</v>
      </c>
    </row>
    <row r="3930" spans="2:11" x14ac:dyDescent="0.2">
      <c r="B3930" s="8">
        <v>43185</v>
      </c>
      <c r="C3930" s="6" t="s">
        <v>4650</v>
      </c>
      <c r="D3930" s="6">
        <v>300634</v>
      </c>
      <c r="E3930" s="6" t="s">
        <v>410</v>
      </c>
      <c r="F3930" s="6" t="s">
        <v>21</v>
      </c>
      <c r="G3930" s="6" t="s">
        <v>13</v>
      </c>
      <c r="H3930" s="6" t="s">
        <v>923</v>
      </c>
      <c r="I3930" s="6">
        <v>15</v>
      </c>
      <c r="J3930" s="13" t="str">
        <f>VLOOKUP(MONTH(Tabla7[[#This Row],[Fecha del movimiento]]),Tablas!$O$4:$P$15,2,0)</f>
        <v>Mar</v>
      </c>
      <c r="K3930" s="6">
        <f>YEAR(Tabla7[[#This Row],[Fecha del movimiento]])</f>
        <v>2018</v>
      </c>
    </row>
    <row r="3931" spans="2:11" x14ac:dyDescent="0.2">
      <c r="B3931" s="8">
        <v>43285</v>
      </c>
      <c r="C3931" s="6" t="s">
        <v>4651</v>
      </c>
      <c r="D3931" s="6">
        <v>300242</v>
      </c>
      <c r="E3931" s="6" t="s">
        <v>700</v>
      </c>
      <c r="F3931" s="6" t="s">
        <v>21</v>
      </c>
      <c r="G3931" s="6" t="s">
        <v>13</v>
      </c>
      <c r="H3931" s="6" t="s">
        <v>923</v>
      </c>
      <c r="I3931" s="6">
        <v>12</v>
      </c>
      <c r="J3931" s="13" t="str">
        <f>VLOOKUP(MONTH(Tabla7[[#This Row],[Fecha del movimiento]]),Tablas!$O$4:$P$15,2,0)</f>
        <v>Jul</v>
      </c>
      <c r="K3931" s="6">
        <f>YEAR(Tabla7[[#This Row],[Fecha del movimiento]])</f>
        <v>2018</v>
      </c>
    </row>
    <row r="3932" spans="2:11" x14ac:dyDescent="0.2">
      <c r="B3932" s="8">
        <v>43230</v>
      </c>
      <c r="C3932" s="6" t="s">
        <v>4652</v>
      </c>
      <c r="D3932" s="6">
        <v>300520</v>
      </c>
      <c r="E3932" s="6" t="s">
        <v>507</v>
      </c>
      <c r="F3932" s="6" t="s">
        <v>21</v>
      </c>
      <c r="G3932" s="6" t="s">
        <v>13</v>
      </c>
      <c r="H3932" s="6" t="s">
        <v>917</v>
      </c>
      <c r="I3932" s="6">
        <v>-14</v>
      </c>
      <c r="J3932" s="13" t="str">
        <f>VLOOKUP(MONTH(Tabla7[[#This Row],[Fecha del movimiento]]),Tablas!$O$4:$P$15,2,0)</f>
        <v>May</v>
      </c>
      <c r="K3932" s="6">
        <f>YEAR(Tabla7[[#This Row],[Fecha del movimiento]])</f>
        <v>2018</v>
      </c>
    </row>
    <row r="3933" spans="2:11" x14ac:dyDescent="0.2">
      <c r="B3933" s="8">
        <v>43248</v>
      </c>
      <c r="C3933" s="6" t="s">
        <v>4653</v>
      </c>
      <c r="D3933" s="6">
        <v>300757</v>
      </c>
      <c r="E3933" s="6" t="s">
        <v>306</v>
      </c>
      <c r="F3933" s="6" t="s">
        <v>21</v>
      </c>
      <c r="G3933" s="6" t="s">
        <v>11</v>
      </c>
      <c r="H3933" s="6" t="s">
        <v>923</v>
      </c>
      <c r="I3933" s="6">
        <v>18</v>
      </c>
      <c r="J3933" s="13" t="str">
        <f>VLOOKUP(MONTH(Tabla7[[#This Row],[Fecha del movimiento]]),Tablas!$O$4:$P$15,2,0)</f>
        <v>May</v>
      </c>
      <c r="K3933" s="6">
        <f>YEAR(Tabla7[[#This Row],[Fecha del movimiento]])</f>
        <v>2018</v>
      </c>
    </row>
    <row r="3934" spans="2:11" x14ac:dyDescent="0.2">
      <c r="B3934" s="8">
        <v>43135</v>
      </c>
      <c r="C3934" s="6" t="s">
        <v>4654</v>
      </c>
      <c r="D3934" s="6">
        <v>300521</v>
      </c>
      <c r="E3934" s="6" t="s">
        <v>506</v>
      </c>
      <c r="F3934" s="6" t="s">
        <v>21</v>
      </c>
      <c r="G3934" s="6" t="s">
        <v>7</v>
      </c>
      <c r="H3934" s="6" t="s">
        <v>923</v>
      </c>
      <c r="I3934" s="6">
        <v>16</v>
      </c>
      <c r="J3934" s="13" t="str">
        <f>VLOOKUP(MONTH(Tabla7[[#This Row],[Fecha del movimiento]]),Tablas!$O$4:$P$15,2,0)</f>
        <v>Feb</v>
      </c>
      <c r="K3934" s="6">
        <f>YEAR(Tabla7[[#This Row],[Fecha del movimiento]])</f>
        <v>2018</v>
      </c>
    </row>
    <row r="3935" spans="2:11" x14ac:dyDescent="0.2">
      <c r="B3935" s="8">
        <v>43174</v>
      </c>
      <c r="C3935" s="6" t="s">
        <v>4655</v>
      </c>
      <c r="D3935" s="6">
        <v>300215</v>
      </c>
      <c r="E3935" s="6" t="s">
        <v>718</v>
      </c>
      <c r="F3935" s="6" t="s">
        <v>21</v>
      </c>
      <c r="G3935" s="6" t="s">
        <v>13</v>
      </c>
      <c r="H3935" s="6" t="s">
        <v>917</v>
      </c>
      <c r="I3935" s="6">
        <v>-14</v>
      </c>
      <c r="J3935" s="13" t="str">
        <f>VLOOKUP(MONTH(Tabla7[[#This Row],[Fecha del movimiento]]),Tablas!$O$4:$P$15,2,0)</f>
        <v>Mar</v>
      </c>
      <c r="K3935" s="6">
        <f>YEAR(Tabla7[[#This Row],[Fecha del movimiento]])</f>
        <v>2018</v>
      </c>
    </row>
    <row r="3936" spans="2:11" x14ac:dyDescent="0.2">
      <c r="B3936" s="8">
        <v>43253</v>
      </c>
      <c r="C3936" s="6" t="s">
        <v>4656</v>
      </c>
      <c r="D3936" s="6">
        <v>300011</v>
      </c>
      <c r="E3936" s="6" t="s">
        <v>813</v>
      </c>
      <c r="F3936" s="6" t="s">
        <v>21</v>
      </c>
      <c r="G3936" s="6" t="s">
        <v>6</v>
      </c>
      <c r="H3936" s="6" t="s">
        <v>917</v>
      </c>
      <c r="I3936" s="6">
        <v>-18</v>
      </c>
      <c r="J3936" s="13" t="str">
        <f>VLOOKUP(MONTH(Tabla7[[#This Row],[Fecha del movimiento]]),Tablas!$O$4:$P$15,2,0)</f>
        <v>Jun</v>
      </c>
      <c r="K3936" s="6">
        <f>YEAR(Tabla7[[#This Row],[Fecha del movimiento]])</f>
        <v>2018</v>
      </c>
    </row>
    <row r="3937" spans="2:11" x14ac:dyDescent="0.2">
      <c r="B3937" s="8">
        <v>43139</v>
      </c>
      <c r="C3937" s="6" t="s">
        <v>4657</v>
      </c>
      <c r="D3937" s="6">
        <v>301016</v>
      </c>
      <c r="E3937" s="6" t="s">
        <v>61</v>
      </c>
      <c r="F3937" s="6" t="s">
        <v>21</v>
      </c>
      <c r="G3937" s="6" t="s">
        <v>9</v>
      </c>
      <c r="H3937" s="6" t="s">
        <v>923</v>
      </c>
      <c r="I3937" s="6">
        <v>10</v>
      </c>
      <c r="J3937" s="13" t="str">
        <f>VLOOKUP(MONTH(Tabla7[[#This Row],[Fecha del movimiento]]),Tablas!$O$4:$P$15,2,0)</f>
        <v>Feb</v>
      </c>
      <c r="K3937" s="6">
        <f>YEAR(Tabla7[[#This Row],[Fecha del movimiento]])</f>
        <v>2018</v>
      </c>
    </row>
    <row r="3938" spans="2:11" x14ac:dyDescent="0.2">
      <c r="B3938" s="8">
        <v>43339</v>
      </c>
      <c r="C3938" s="6" t="s">
        <v>4658</v>
      </c>
      <c r="D3938" s="6">
        <v>300585</v>
      </c>
      <c r="E3938" s="6" t="s">
        <v>445</v>
      </c>
      <c r="F3938" s="6" t="s">
        <v>21</v>
      </c>
      <c r="G3938" s="6" t="s">
        <v>8</v>
      </c>
      <c r="H3938" s="6" t="s">
        <v>923</v>
      </c>
      <c r="I3938" s="6">
        <v>13</v>
      </c>
      <c r="J3938" s="13" t="str">
        <f>VLOOKUP(MONTH(Tabla7[[#This Row],[Fecha del movimiento]]),Tablas!$O$4:$P$15,2,0)</f>
        <v>Ago</v>
      </c>
      <c r="K3938" s="6">
        <f>YEAR(Tabla7[[#This Row],[Fecha del movimiento]])</f>
        <v>2018</v>
      </c>
    </row>
    <row r="3939" spans="2:11" x14ac:dyDescent="0.2">
      <c r="B3939" s="8">
        <v>43213</v>
      </c>
      <c r="C3939" s="6" t="s">
        <v>4659</v>
      </c>
      <c r="D3939" s="6">
        <v>300364</v>
      </c>
      <c r="E3939" s="6" t="s">
        <v>187</v>
      </c>
      <c r="F3939" s="6" t="s">
        <v>21</v>
      </c>
      <c r="G3939" s="6" t="s">
        <v>11</v>
      </c>
      <c r="H3939" s="6" t="s">
        <v>923</v>
      </c>
      <c r="I3939" s="6">
        <v>15</v>
      </c>
      <c r="J3939" s="13" t="str">
        <f>VLOOKUP(MONTH(Tabla7[[#This Row],[Fecha del movimiento]]),Tablas!$O$4:$P$15,2,0)</f>
        <v>Abr</v>
      </c>
      <c r="K3939" s="6">
        <f>YEAR(Tabla7[[#This Row],[Fecha del movimiento]])</f>
        <v>2018</v>
      </c>
    </row>
    <row r="3940" spans="2:11" x14ac:dyDescent="0.2">
      <c r="B3940" s="8">
        <v>43307</v>
      </c>
      <c r="C3940" s="6" t="s">
        <v>4660</v>
      </c>
      <c r="D3940" s="6">
        <v>300507</v>
      </c>
      <c r="E3940" s="6" t="s">
        <v>516</v>
      </c>
      <c r="F3940" s="6" t="s">
        <v>21</v>
      </c>
      <c r="G3940" s="6" t="s">
        <v>13</v>
      </c>
      <c r="H3940" s="6" t="s">
        <v>923</v>
      </c>
      <c r="I3940" s="6">
        <v>14</v>
      </c>
      <c r="J3940" s="13" t="str">
        <f>VLOOKUP(MONTH(Tabla7[[#This Row],[Fecha del movimiento]]),Tablas!$O$4:$P$15,2,0)</f>
        <v>Jul</v>
      </c>
      <c r="K3940" s="6">
        <f>YEAR(Tabla7[[#This Row],[Fecha del movimiento]])</f>
        <v>2018</v>
      </c>
    </row>
    <row r="3941" spans="2:11" x14ac:dyDescent="0.2">
      <c r="B3941" s="8">
        <v>43255</v>
      </c>
      <c r="C3941" s="6" t="s">
        <v>4661</v>
      </c>
      <c r="D3941" s="6">
        <v>300317</v>
      </c>
      <c r="E3941" s="6" t="s">
        <v>652</v>
      </c>
      <c r="F3941" s="6" t="s">
        <v>21</v>
      </c>
      <c r="G3941" s="6" t="s">
        <v>5</v>
      </c>
      <c r="H3941" s="6" t="s">
        <v>917</v>
      </c>
      <c r="I3941" s="6">
        <v>-8</v>
      </c>
      <c r="J3941" s="13" t="str">
        <f>VLOOKUP(MONTH(Tabla7[[#This Row],[Fecha del movimiento]]),Tablas!$O$4:$P$15,2,0)</f>
        <v>Jun</v>
      </c>
      <c r="K3941" s="6">
        <f>YEAR(Tabla7[[#This Row],[Fecha del movimiento]])</f>
        <v>2018</v>
      </c>
    </row>
    <row r="3942" spans="2:11" x14ac:dyDescent="0.2">
      <c r="B3942" s="8">
        <v>43298</v>
      </c>
      <c r="C3942" s="6" t="s">
        <v>4662</v>
      </c>
      <c r="D3942" s="6">
        <v>300760</v>
      </c>
      <c r="E3942" s="6" t="s">
        <v>303</v>
      </c>
      <c r="F3942" s="6" t="s">
        <v>21</v>
      </c>
      <c r="G3942" s="6" t="s">
        <v>5</v>
      </c>
      <c r="H3942" s="6" t="s">
        <v>917</v>
      </c>
      <c r="I3942" s="6">
        <v>-8</v>
      </c>
      <c r="J3942" s="13" t="str">
        <f>VLOOKUP(MONTH(Tabla7[[#This Row],[Fecha del movimiento]]),Tablas!$O$4:$P$15,2,0)</f>
        <v>Jul</v>
      </c>
      <c r="K3942" s="6">
        <f>YEAR(Tabla7[[#This Row],[Fecha del movimiento]])</f>
        <v>2018</v>
      </c>
    </row>
    <row r="3943" spans="2:11" x14ac:dyDescent="0.2">
      <c r="B3943" s="8">
        <v>43313</v>
      </c>
      <c r="C3943" s="6" t="s">
        <v>4663</v>
      </c>
      <c r="D3943" s="6">
        <v>300175</v>
      </c>
      <c r="E3943" s="6" t="s">
        <v>691</v>
      </c>
      <c r="F3943" s="6" t="s">
        <v>21</v>
      </c>
      <c r="G3943" s="6" t="s">
        <v>2</v>
      </c>
      <c r="H3943" s="6" t="s">
        <v>923</v>
      </c>
      <c r="I3943" s="6">
        <v>14</v>
      </c>
      <c r="J3943" s="13" t="str">
        <f>VLOOKUP(MONTH(Tabla7[[#This Row],[Fecha del movimiento]]),Tablas!$O$4:$P$15,2,0)</f>
        <v>Ago</v>
      </c>
      <c r="K3943" s="6">
        <f>YEAR(Tabla7[[#This Row],[Fecha del movimiento]])</f>
        <v>2018</v>
      </c>
    </row>
    <row r="3944" spans="2:11" x14ac:dyDescent="0.2">
      <c r="B3944" s="8">
        <v>43249</v>
      </c>
      <c r="C3944" s="6" t="s">
        <v>4664</v>
      </c>
      <c r="D3944" s="6">
        <v>300477</v>
      </c>
      <c r="E3944" s="6" t="s">
        <v>539</v>
      </c>
      <c r="F3944" s="6" t="s">
        <v>21</v>
      </c>
      <c r="G3944" s="6" t="s">
        <v>6</v>
      </c>
      <c r="H3944" s="6" t="s">
        <v>917</v>
      </c>
      <c r="I3944" s="6">
        <v>-12</v>
      </c>
      <c r="J3944" s="13" t="str">
        <f>VLOOKUP(MONTH(Tabla7[[#This Row],[Fecha del movimiento]]),Tablas!$O$4:$P$15,2,0)</f>
        <v>May</v>
      </c>
      <c r="K3944" s="6">
        <f>YEAR(Tabla7[[#This Row],[Fecha del movimiento]])</f>
        <v>2018</v>
      </c>
    </row>
    <row r="3945" spans="2:11" x14ac:dyDescent="0.2">
      <c r="B3945" s="8">
        <v>43277</v>
      </c>
      <c r="C3945" s="6" t="s">
        <v>4665</v>
      </c>
      <c r="D3945" s="6">
        <v>300116</v>
      </c>
      <c r="E3945" s="6" t="s">
        <v>90</v>
      </c>
      <c r="F3945" s="6" t="s">
        <v>21</v>
      </c>
      <c r="G3945" s="6" t="s">
        <v>4</v>
      </c>
      <c r="H3945" s="6" t="s">
        <v>923</v>
      </c>
      <c r="I3945" s="6">
        <v>13</v>
      </c>
      <c r="J3945" s="13" t="str">
        <f>VLOOKUP(MONTH(Tabla7[[#This Row],[Fecha del movimiento]]),Tablas!$O$4:$P$15,2,0)</f>
        <v>Jun</v>
      </c>
      <c r="K3945" s="6">
        <f>YEAR(Tabla7[[#This Row],[Fecha del movimiento]])</f>
        <v>2018</v>
      </c>
    </row>
    <row r="3946" spans="2:11" x14ac:dyDescent="0.2">
      <c r="B3946" s="8">
        <v>43192</v>
      </c>
      <c r="C3946" s="6" t="s">
        <v>4666</v>
      </c>
      <c r="D3946" s="6">
        <v>300636</v>
      </c>
      <c r="E3946" s="6" t="s">
        <v>408</v>
      </c>
      <c r="F3946" s="6" t="s">
        <v>21</v>
      </c>
      <c r="G3946" s="6" t="s">
        <v>7</v>
      </c>
      <c r="H3946" s="6" t="s">
        <v>917</v>
      </c>
      <c r="I3946" s="6">
        <v>-9</v>
      </c>
      <c r="J3946" s="13" t="str">
        <f>VLOOKUP(MONTH(Tabla7[[#This Row],[Fecha del movimiento]]),Tablas!$O$4:$P$15,2,0)</f>
        <v>Abr</v>
      </c>
      <c r="K3946" s="6">
        <f>YEAR(Tabla7[[#This Row],[Fecha del movimiento]])</f>
        <v>2018</v>
      </c>
    </row>
    <row r="3947" spans="2:11" x14ac:dyDescent="0.2">
      <c r="B3947" s="8">
        <v>43264</v>
      </c>
      <c r="C3947" s="6" t="s">
        <v>4667</v>
      </c>
      <c r="D3947" s="6">
        <v>300291</v>
      </c>
      <c r="E3947" s="6" t="s">
        <v>666</v>
      </c>
      <c r="F3947" s="6" t="s">
        <v>21</v>
      </c>
      <c r="G3947" s="6" t="s">
        <v>12</v>
      </c>
      <c r="H3947" s="6" t="s">
        <v>917</v>
      </c>
      <c r="I3947" s="6">
        <v>-12</v>
      </c>
      <c r="J3947" s="13" t="str">
        <f>VLOOKUP(MONTH(Tabla7[[#This Row],[Fecha del movimiento]]),Tablas!$O$4:$P$15,2,0)</f>
        <v>Jun</v>
      </c>
      <c r="K3947" s="6">
        <f>YEAR(Tabla7[[#This Row],[Fecha del movimiento]])</f>
        <v>2018</v>
      </c>
    </row>
    <row r="3948" spans="2:11" x14ac:dyDescent="0.2">
      <c r="B3948" s="8">
        <v>43342</v>
      </c>
      <c r="C3948" s="6" t="s">
        <v>4029</v>
      </c>
      <c r="D3948" s="6">
        <v>300859</v>
      </c>
      <c r="E3948" s="6" t="s">
        <v>212</v>
      </c>
      <c r="F3948" s="6" t="s">
        <v>21</v>
      </c>
      <c r="G3948" s="6" t="s">
        <v>11</v>
      </c>
      <c r="H3948" s="6" t="s">
        <v>923</v>
      </c>
      <c r="I3948" s="6">
        <v>14</v>
      </c>
      <c r="J3948" s="13" t="str">
        <f>VLOOKUP(MONTH(Tabla7[[#This Row],[Fecha del movimiento]]),Tablas!$O$4:$P$15,2,0)</f>
        <v>Ago</v>
      </c>
      <c r="K3948" s="6">
        <f>YEAR(Tabla7[[#This Row],[Fecha del movimiento]])</f>
        <v>2018</v>
      </c>
    </row>
    <row r="3949" spans="2:11" x14ac:dyDescent="0.2">
      <c r="B3949" s="8">
        <v>43250</v>
      </c>
      <c r="C3949" s="6" t="s">
        <v>4668</v>
      </c>
      <c r="D3949" s="6">
        <v>301026</v>
      </c>
      <c r="E3949" s="6" t="s">
        <v>51</v>
      </c>
      <c r="F3949" s="6" t="s">
        <v>21</v>
      </c>
      <c r="G3949" s="6" t="s">
        <v>13</v>
      </c>
      <c r="H3949" s="6" t="s">
        <v>917</v>
      </c>
      <c r="I3949" s="6">
        <v>-11</v>
      </c>
      <c r="J3949" s="13" t="str">
        <f>VLOOKUP(MONTH(Tabla7[[#This Row],[Fecha del movimiento]]),Tablas!$O$4:$P$15,2,0)</f>
        <v>May</v>
      </c>
      <c r="K3949" s="6">
        <f>YEAR(Tabla7[[#This Row],[Fecha del movimiento]])</f>
        <v>2018</v>
      </c>
    </row>
    <row r="3950" spans="2:11" x14ac:dyDescent="0.2">
      <c r="B3950" s="8">
        <v>43210</v>
      </c>
      <c r="C3950" s="6" t="s">
        <v>1513</v>
      </c>
      <c r="D3950" s="6">
        <v>300295</v>
      </c>
      <c r="E3950" s="6" t="s">
        <v>515</v>
      </c>
      <c r="F3950" s="6" t="s">
        <v>21</v>
      </c>
      <c r="G3950" s="6" t="s">
        <v>13</v>
      </c>
      <c r="H3950" s="6" t="s">
        <v>917</v>
      </c>
      <c r="I3950" s="6">
        <v>-14</v>
      </c>
      <c r="J3950" s="13" t="str">
        <f>VLOOKUP(MONTH(Tabla7[[#This Row],[Fecha del movimiento]]),Tablas!$O$4:$P$15,2,0)</f>
        <v>Abr</v>
      </c>
      <c r="K3950" s="6">
        <f>YEAR(Tabla7[[#This Row],[Fecha del movimiento]])</f>
        <v>2018</v>
      </c>
    </row>
    <row r="3951" spans="2:11" x14ac:dyDescent="0.2">
      <c r="B3951" s="8">
        <v>43195</v>
      </c>
      <c r="C3951" s="6" t="s">
        <v>4669</v>
      </c>
      <c r="D3951" s="6">
        <v>300547</v>
      </c>
      <c r="E3951" s="6" t="s">
        <v>482</v>
      </c>
      <c r="F3951" s="6" t="s">
        <v>21</v>
      </c>
      <c r="G3951" s="6" t="s">
        <v>7</v>
      </c>
      <c r="H3951" s="6" t="s">
        <v>917</v>
      </c>
      <c r="I3951" s="6">
        <v>-13</v>
      </c>
      <c r="J3951" s="13" t="str">
        <f>VLOOKUP(MONTH(Tabla7[[#This Row],[Fecha del movimiento]]),Tablas!$O$4:$P$15,2,0)</f>
        <v>Abr</v>
      </c>
      <c r="K3951" s="6">
        <f>YEAR(Tabla7[[#This Row],[Fecha del movimiento]])</f>
        <v>2018</v>
      </c>
    </row>
    <row r="3952" spans="2:11" x14ac:dyDescent="0.2">
      <c r="B3952" s="8">
        <v>43200</v>
      </c>
      <c r="C3952" s="6" t="s">
        <v>4670</v>
      </c>
      <c r="D3952" s="6">
        <v>300655</v>
      </c>
      <c r="E3952" s="6" t="s">
        <v>391</v>
      </c>
      <c r="F3952" s="6" t="s">
        <v>21</v>
      </c>
      <c r="G3952" s="6" t="s">
        <v>2</v>
      </c>
      <c r="H3952" s="6" t="s">
        <v>917</v>
      </c>
      <c r="I3952" s="6">
        <v>-9</v>
      </c>
      <c r="J3952" s="13" t="str">
        <f>VLOOKUP(MONTH(Tabla7[[#This Row],[Fecha del movimiento]]),Tablas!$O$4:$P$15,2,0)</f>
        <v>Abr</v>
      </c>
      <c r="K3952" s="6">
        <f>YEAR(Tabla7[[#This Row],[Fecha del movimiento]])</f>
        <v>2018</v>
      </c>
    </row>
    <row r="3953" spans="2:11" x14ac:dyDescent="0.2">
      <c r="B3953" s="8">
        <v>43173</v>
      </c>
      <c r="C3953" s="6" t="s">
        <v>4671</v>
      </c>
      <c r="D3953" s="6">
        <v>300352</v>
      </c>
      <c r="E3953" s="6" t="s">
        <v>629</v>
      </c>
      <c r="F3953" s="6" t="s">
        <v>21</v>
      </c>
      <c r="G3953" s="6" t="s">
        <v>11</v>
      </c>
      <c r="H3953" s="6" t="s">
        <v>917</v>
      </c>
      <c r="I3953" s="6">
        <v>-9</v>
      </c>
      <c r="J3953" s="13" t="str">
        <f>VLOOKUP(MONTH(Tabla7[[#This Row],[Fecha del movimiento]]),Tablas!$O$4:$P$15,2,0)</f>
        <v>Mar</v>
      </c>
      <c r="K3953" s="6">
        <f>YEAR(Tabla7[[#This Row],[Fecha del movimiento]])</f>
        <v>2018</v>
      </c>
    </row>
    <row r="3954" spans="2:11" x14ac:dyDescent="0.2">
      <c r="B3954" s="8">
        <v>43288</v>
      </c>
      <c r="C3954" s="6" t="s">
        <v>4672</v>
      </c>
      <c r="D3954" s="6">
        <v>300648</v>
      </c>
      <c r="E3954" s="6" t="s">
        <v>397</v>
      </c>
      <c r="F3954" s="6" t="s">
        <v>21</v>
      </c>
      <c r="G3954" s="6" t="s">
        <v>13</v>
      </c>
      <c r="H3954" s="6" t="s">
        <v>923</v>
      </c>
      <c r="I3954" s="6">
        <v>18</v>
      </c>
      <c r="J3954" s="13" t="str">
        <f>VLOOKUP(MONTH(Tabla7[[#This Row],[Fecha del movimiento]]),Tablas!$O$4:$P$15,2,0)</f>
        <v>Jul</v>
      </c>
      <c r="K3954" s="6">
        <f>YEAR(Tabla7[[#This Row],[Fecha del movimiento]])</f>
        <v>2018</v>
      </c>
    </row>
    <row r="3955" spans="2:11" x14ac:dyDescent="0.2">
      <c r="B3955" s="8">
        <v>43269</v>
      </c>
      <c r="C3955" s="6" t="s">
        <v>4673</v>
      </c>
      <c r="D3955" s="6">
        <v>300711</v>
      </c>
      <c r="E3955" s="6" t="s">
        <v>347</v>
      </c>
      <c r="F3955" s="6" t="s">
        <v>21</v>
      </c>
      <c r="G3955" s="6" t="s">
        <v>9</v>
      </c>
      <c r="H3955" s="6" t="s">
        <v>923</v>
      </c>
      <c r="I3955" s="6">
        <v>10</v>
      </c>
      <c r="J3955" s="13" t="str">
        <f>VLOOKUP(MONTH(Tabla7[[#This Row],[Fecha del movimiento]]),Tablas!$O$4:$P$15,2,0)</f>
        <v>Jun</v>
      </c>
      <c r="K3955" s="6">
        <f>YEAR(Tabla7[[#This Row],[Fecha del movimiento]])</f>
        <v>2018</v>
      </c>
    </row>
    <row r="3956" spans="2:11" x14ac:dyDescent="0.2">
      <c r="B3956" s="8">
        <v>43278</v>
      </c>
      <c r="C3956" s="6" t="s">
        <v>4674</v>
      </c>
      <c r="D3956" s="6">
        <v>300709</v>
      </c>
      <c r="E3956" s="6" t="s">
        <v>349</v>
      </c>
      <c r="F3956" s="6" t="s">
        <v>21</v>
      </c>
      <c r="G3956" s="6" t="s">
        <v>7</v>
      </c>
      <c r="H3956" s="6" t="s">
        <v>923</v>
      </c>
      <c r="I3956" s="6">
        <v>18</v>
      </c>
      <c r="J3956" s="13" t="str">
        <f>VLOOKUP(MONTH(Tabla7[[#This Row],[Fecha del movimiento]]),Tablas!$O$4:$P$15,2,0)</f>
        <v>Jun</v>
      </c>
      <c r="K3956" s="6">
        <f>YEAR(Tabla7[[#This Row],[Fecha del movimiento]])</f>
        <v>2018</v>
      </c>
    </row>
    <row r="3957" spans="2:11" x14ac:dyDescent="0.2">
      <c r="B3957" s="8">
        <v>43133</v>
      </c>
      <c r="C3957" s="6" t="s">
        <v>4675</v>
      </c>
      <c r="D3957" s="6">
        <v>300607</v>
      </c>
      <c r="E3957" s="6" t="s">
        <v>435</v>
      </c>
      <c r="F3957" s="6" t="s">
        <v>21</v>
      </c>
      <c r="G3957" s="6" t="s">
        <v>2</v>
      </c>
      <c r="H3957" s="6" t="s">
        <v>923</v>
      </c>
      <c r="I3957" s="6">
        <v>15</v>
      </c>
      <c r="J3957" s="13" t="str">
        <f>VLOOKUP(MONTH(Tabla7[[#This Row],[Fecha del movimiento]]),Tablas!$O$4:$P$15,2,0)</f>
        <v>Feb</v>
      </c>
      <c r="K3957" s="6">
        <f>YEAR(Tabla7[[#This Row],[Fecha del movimiento]])</f>
        <v>2018</v>
      </c>
    </row>
    <row r="3958" spans="2:11" x14ac:dyDescent="0.2">
      <c r="B3958" s="8">
        <v>43192</v>
      </c>
      <c r="C3958" s="6" t="s">
        <v>4676</v>
      </c>
      <c r="D3958" s="6">
        <v>300355</v>
      </c>
      <c r="E3958" s="6" t="s">
        <v>626</v>
      </c>
      <c r="F3958" s="6" t="s">
        <v>21</v>
      </c>
      <c r="G3958" s="6" t="s">
        <v>13</v>
      </c>
      <c r="H3958" s="6" t="s">
        <v>917</v>
      </c>
      <c r="I3958" s="6">
        <v>-15</v>
      </c>
      <c r="J3958" s="13" t="str">
        <f>VLOOKUP(MONTH(Tabla7[[#This Row],[Fecha del movimiento]]),Tablas!$O$4:$P$15,2,0)</f>
        <v>Abr</v>
      </c>
      <c r="K3958" s="6">
        <f>YEAR(Tabla7[[#This Row],[Fecha del movimiento]])</f>
        <v>2018</v>
      </c>
    </row>
    <row r="3959" spans="2:11" x14ac:dyDescent="0.2">
      <c r="B3959" s="8">
        <v>43131</v>
      </c>
      <c r="C3959" s="6" t="s">
        <v>4677</v>
      </c>
      <c r="D3959" s="6">
        <v>300588</v>
      </c>
      <c r="E3959" s="6" t="s">
        <v>450</v>
      </c>
      <c r="F3959" s="6" t="s">
        <v>21</v>
      </c>
      <c r="G3959" s="6" t="s">
        <v>13</v>
      </c>
      <c r="H3959" s="6" t="s">
        <v>917</v>
      </c>
      <c r="I3959" s="6">
        <v>-19</v>
      </c>
      <c r="J3959" s="13" t="str">
        <f>VLOOKUP(MONTH(Tabla7[[#This Row],[Fecha del movimiento]]),Tablas!$O$4:$P$15,2,0)</f>
        <v>Ene</v>
      </c>
      <c r="K3959" s="6">
        <f>YEAR(Tabla7[[#This Row],[Fecha del movimiento]])</f>
        <v>2018</v>
      </c>
    </row>
    <row r="3960" spans="2:11" x14ac:dyDescent="0.2">
      <c r="B3960" s="8">
        <v>43141</v>
      </c>
      <c r="C3960" s="6" t="s">
        <v>4678</v>
      </c>
      <c r="D3960" s="6">
        <v>300772</v>
      </c>
      <c r="E3960" s="6" t="s">
        <v>292</v>
      </c>
      <c r="F3960" s="6" t="s">
        <v>21</v>
      </c>
      <c r="G3960" s="6" t="s">
        <v>5</v>
      </c>
      <c r="H3960" s="6" t="s">
        <v>917</v>
      </c>
      <c r="I3960" s="6">
        <v>-6</v>
      </c>
      <c r="J3960" s="13" t="str">
        <f>VLOOKUP(MONTH(Tabla7[[#This Row],[Fecha del movimiento]]),Tablas!$O$4:$P$15,2,0)</f>
        <v>Feb</v>
      </c>
      <c r="K3960" s="6">
        <f>YEAR(Tabla7[[#This Row],[Fecha del movimiento]])</f>
        <v>2018</v>
      </c>
    </row>
    <row r="3961" spans="2:11" x14ac:dyDescent="0.2">
      <c r="B3961" s="8">
        <v>43237</v>
      </c>
      <c r="C3961" s="6" t="s">
        <v>4679</v>
      </c>
      <c r="D3961" s="6">
        <v>300936</v>
      </c>
      <c r="E3961" s="6" t="s">
        <v>138</v>
      </c>
      <c r="F3961" s="6" t="s">
        <v>21</v>
      </c>
      <c r="G3961" s="6" t="s">
        <v>10</v>
      </c>
      <c r="H3961" s="6" t="s">
        <v>923</v>
      </c>
      <c r="I3961" s="6">
        <v>12</v>
      </c>
      <c r="J3961" s="13" t="str">
        <f>VLOOKUP(MONTH(Tabla7[[#This Row],[Fecha del movimiento]]),Tablas!$O$4:$P$15,2,0)</f>
        <v>May</v>
      </c>
      <c r="K3961" s="6">
        <f>YEAR(Tabla7[[#This Row],[Fecha del movimiento]])</f>
        <v>2018</v>
      </c>
    </row>
    <row r="3962" spans="2:11" x14ac:dyDescent="0.2">
      <c r="B3962" s="8">
        <v>43274</v>
      </c>
      <c r="C3962" s="6" t="s">
        <v>4680</v>
      </c>
      <c r="D3962" s="6">
        <v>300894</v>
      </c>
      <c r="E3962" s="6" t="s">
        <v>178</v>
      </c>
      <c r="F3962" s="6" t="s">
        <v>21</v>
      </c>
      <c r="G3962" s="6" t="s">
        <v>10</v>
      </c>
      <c r="H3962" s="6" t="s">
        <v>917</v>
      </c>
      <c r="I3962" s="6">
        <v>-19</v>
      </c>
      <c r="J3962" s="13" t="str">
        <f>VLOOKUP(MONTH(Tabla7[[#This Row],[Fecha del movimiento]]),Tablas!$O$4:$P$15,2,0)</f>
        <v>Jun</v>
      </c>
      <c r="K3962" s="6">
        <f>YEAR(Tabla7[[#This Row],[Fecha del movimiento]])</f>
        <v>2018</v>
      </c>
    </row>
    <row r="3963" spans="2:11" x14ac:dyDescent="0.2">
      <c r="B3963" s="8">
        <v>43307</v>
      </c>
      <c r="C3963" s="6" t="s">
        <v>2360</v>
      </c>
      <c r="D3963" s="6">
        <v>300426</v>
      </c>
      <c r="E3963" s="6" t="s">
        <v>578</v>
      </c>
      <c r="F3963" s="6" t="s">
        <v>21</v>
      </c>
      <c r="G3963" s="6" t="s">
        <v>7</v>
      </c>
      <c r="H3963" s="6" t="s">
        <v>917</v>
      </c>
      <c r="I3963" s="6">
        <v>-8</v>
      </c>
      <c r="J3963" s="13" t="str">
        <f>VLOOKUP(MONTH(Tabla7[[#This Row],[Fecha del movimiento]]),Tablas!$O$4:$P$15,2,0)</f>
        <v>Jul</v>
      </c>
      <c r="K3963" s="6">
        <f>YEAR(Tabla7[[#This Row],[Fecha del movimiento]])</f>
        <v>2018</v>
      </c>
    </row>
    <row r="3964" spans="2:11" x14ac:dyDescent="0.2">
      <c r="B3964" s="8">
        <v>43164</v>
      </c>
      <c r="C3964" s="6" t="s">
        <v>4681</v>
      </c>
      <c r="D3964" s="6">
        <v>300411</v>
      </c>
      <c r="E3964" s="6" t="s">
        <v>588</v>
      </c>
      <c r="F3964" s="6" t="s">
        <v>21</v>
      </c>
      <c r="G3964" s="6" t="s">
        <v>2</v>
      </c>
      <c r="H3964" s="6" t="s">
        <v>917</v>
      </c>
      <c r="I3964" s="6">
        <v>-20</v>
      </c>
      <c r="J3964" s="13" t="str">
        <f>VLOOKUP(MONTH(Tabla7[[#This Row],[Fecha del movimiento]]),Tablas!$O$4:$P$15,2,0)</f>
        <v>Mar</v>
      </c>
      <c r="K3964" s="6">
        <f>YEAR(Tabla7[[#This Row],[Fecha del movimiento]])</f>
        <v>2018</v>
      </c>
    </row>
    <row r="3965" spans="2:11" x14ac:dyDescent="0.2">
      <c r="B3965" s="8">
        <v>43340</v>
      </c>
      <c r="C3965" s="6" t="s">
        <v>4682</v>
      </c>
      <c r="D3965" s="6">
        <v>300779</v>
      </c>
      <c r="E3965" s="6" t="s">
        <v>286</v>
      </c>
      <c r="F3965" s="6" t="s">
        <v>21</v>
      </c>
      <c r="G3965" s="6" t="s">
        <v>12</v>
      </c>
      <c r="H3965" s="6" t="s">
        <v>923</v>
      </c>
      <c r="I3965" s="6">
        <v>12</v>
      </c>
      <c r="J3965" s="13" t="str">
        <f>VLOOKUP(MONTH(Tabla7[[#This Row],[Fecha del movimiento]]),Tablas!$O$4:$P$15,2,0)</f>
        <v>Ago</v>
      </c>
      <c r="K3965" s="6">
        <f>YEAR(Tabla7[[#This Row],[Fecha del movimiento]])</f>
        <v>2018</v>
      </c>
    </row>
    <row r="3966" spans="2:11" x14ac:dyDescent="0.2">
      <c r="B3966" s="8">
        <v>43179</v>
      </c>
      <c r="C3966" s="6" t="s">
        <v>4683</v>
      </c>
      <c r="D3966" s="6">
        <v>300832</v>
      </c>
      <c r="E3966" s="6" t="s">
        <v>237</v>
      </c>
      <c r="F3966" s="6" t="s">
        <v>21</v>
      </c>
      <c r="G3966" s="6" t="s">
        <v>13</v>
      </c>
      <c r="H3966" s="6" t="s">
        <v>923</v>
      </c>
      <c r="I3966" s="6">
        <v>18</v>
      </c>
      <c r="J3966" s="13" t="str">
        <f>VLOOKUP(MONTH(Tabla7[[#This Row],[Fecha del movimiento]]),Tablas!$O$4:$P$15,2,0)</f>
        <v>Mar</v>
      </c>
      <c r="K3966" s="6">
        <f>YEAR(Tabla7[[#This Row],[Fecha del movimiento]])</f>
        <v>2018</v>
      </c>
    </row>
    <row r="3967" spans="2:11" x14ac:dyDescent="0.2">
      <c r="B3967" s="8">
        <v>43222</v>
      </c>
      <c r="C3967" s="6" t="s">
        <v>3722</v>
      </c>
      <c r="D3967" s="6">
        <v>300836</v>
      </c>
      <c r="E3967" s="6" t="s">
        <v>233</v>
      </c>
      <c r="F3967" s="6" t="s">
        <v>21</v>
      </c>
      <c r="G3967" s="6" t="s">
        <v>2</v>
      </c>
      <c r="H3967" s="6" t="s">
        <v>917</v>
      </c>
      <c r="I3967" s="6">
        <v>-12</v>
      </c>
      <c r="J3967" s="13" t="str">
        <f>VLOOKUP(MONTH(Tabla7[[#This Row],[Fecha del movimiento]]),Tablas!$O$4:$P$15,2,0)</f>
        <v>May</v>
      </c>
      <c r="K3967" s="6">
        <f>YEAR(Tabla7[[#This Row],[Fecha del movimiento]])</f>
        <v>2018</v>
      </c>
    </row>
    <row r="3968" spans="2:11" x14ac:dyDescent="0.2">
      <c r="B3968" s="8">
        <v>43204</v>
      </c>
      <c r="C3968" s="6" t="s">
        <v>4684</v>
      </c>
      <c r="D3968" s="6">
        <v>301014</v>
      </c>
      <c r="E3968" s="6" t="s">
        <v>63</v>
      </c>
      <c r="F3968" s="6" t="s">
        <v>21</v>
      </c>
      <c r="G3968" s="6" t="s">
        <v>9</v>
      </c>
      <c r="H3968" s="6" t="s">
        <v>917</v>
      </c>
      <c r="I3968" s="6">
        <v>-13</v>
      </c>
      <c r="J3968" s="13" t="str">
        <f>VLOOKUP(MONTH(Tabla7[[#This Row],[Fecha del movimiento]]),Tablas!$O$4:$P$15,2,0)</f>
        <v>Abr</v>
      </c>
      <c r="K3968" s="6">
        <f>YEAR(Tabla7[[#This Row],[Fecha del movimiento]])</f>
        <v>2018</v>
      </c>
    </row>
    <row r="3969" spans="2:11" x14ac:dyDescent="0.2">
      <c r="B3969" s="8">
        <v>43198</v>
      </c>
      <c r="C3969" s="6" t="s">
        <v>2562</v>
      </c>
      <c r="D3969" s="6">
        <v>300555</v>
      </c>
      <c r="E3969" s="6" t="s">
        <v>129</v>
      </c>
      <c r="F3969" s="6" t="s">
        <v>21</v>
      </c>
      <c r="G3969" s="6" t="s">
        <v>13</v>
      </c>
      <c r="H3969" s="6" t="s">
        <v>923</v>
      </c>
      <c r="I3969" s="6">
        <v>10</v>
      </c>
      <c r="J3969" s="13" t="str">
        <f>VLOOKUP(MONTH(Tabla7[[#This Row],[Fecha del movimiento]]),Tablas!$O$4:$P$15,2,0)</f>
        <v>Abr</v>
      </c>
      <c r="K3969" s="6">
        <f>YEAR(Tabla7[[#This Row],[Fecha del movimiento]])</f>
        <v>2018</v>
      </c>
    </row>
    <row r="3970" spans="2:11" x14ac:dyDescent="0.2">
      <c r="B3970" s="8">
        <v>43191</v>
      </c>
      <c r="C3970" s="6" t="s">
        <v>2026</v>
      </c>
      <c r="D3970" s="6">
        <v>301036</v>
      </c>
      <c r="E3970" s="6" t="s">
        <v>43</v>
      </c>
      <c r="F3970" s="6" t="s">
        <v>21</v>
      </c>
      <c r="G3970" s="6" t="s">
        <v>5</v>
      </c>
      <c r="H3970" s="6" t="s">
        <v>923</v>
      </c>
      <c r="I3970" s="6">
        <v>16</v>
      </c>
      <c r="J3970" s="13" t="str">
        <f>VLOOKUP(MONTH(Tabla7[[#This Row],[Fecha del movimiento]]),Tablas!$O$4:$P$15,2,0)</f>
        <v>Abr</v>
      </c>
      <c r="K3970" s="6">
        <f>YEAR(Tabla7[[#This Row],[Fecha del movimiento]])</f>
        <v>2018</v>
      </c>
    </row>
    <row r="3971" spans="2:11" x14ac:dyDescent="0.2">
      <c r="B3971" s="8">
        <v>43270</v>
      </c>
      <c r="C3971" s="6" t="s">
        <v>4685</v>
      </c>
      <c r="D3971" s="6">
        <v>300690</v>
      </c>
      <c r="E3971" s="6" t="s">
        <v>365</v>
      </c>
      <c r="F3971" s="6" t="s">
        <v>21</v>
      </c>
      <c r="G3971" s="6" t="s">
        <v>7</v>
      </c>
      <c r="H3971" s="6" t="s">
        <v>917</v>
      </c>
      <c r="I3971" s="6">
        <v>-5</v>
      </c>
      <c r="J3971" s="13" t="str">
        <f>VLOOKUP(MONTH(Tabla7[[#This Row],[Fecha del movimiento]]),Tablas!$O$4:$P$15,2,0)</f>
        <v>Jun</v>
      </c>
      <c r="K3971" s="6">
        <f>YEAR(Tabla7[[#This Row],[Fecha del movimiento]])</f>
        <v>2018</v>
      </c>
    </row>
    <row r="3972" spans="2:11" x14ac:dyDescent="0.2">
      <c r="B3972" s="8">
        <v>43189</v>
      </c>
      <c r="C3972" s="6" t="s">
        <v>4686</v>
      </c>
      <c r="D3972" s="6">
        <v>300168</v>
      </c>
      <c r="E3972" s="6" t="s">
        <v>363</v>
      </c>
      <c r="F3972" s="6" t="s">
        <v>21</v>
      </c>
      <c r="G3972" s="6" t="s">
        <v>13</v>
      </c>
      <c r="H3972" s="6" t="s">
        <v>923</v>
      </c>
      <c r="I3972" s="6">
        <v>18</v>
      </c>
      <c r="J3972" s="13" t="str">
        <f>VLOOKUP(MONTH(Tabla7[[#This Row],[Fecha del movimiento]]),Tablas!$O$4:$P$15,2,0)</f>
        <v>Mar</v>
      </c>
      <c r="K3972" s="6">
        <f>YEAR(Tabla7[[#This Row],[Fecha del movimiento]])</f>
        <v>2018</v>
      </c>
    </row>
    <row r="3973" spans="2:11" x14ac:dyDescent="0.2">
      <c r="B3973" s="8">
        <v>43163</v>
      </c>
      <c r="C3973" s="6" t="s">
        <v>4687</v>
      </c>
      <c r="D3973" s="6">
        <v>300687</v>
      </c>
      <c r="E3973" s="6" t="s">
        <v>367</v>
      </c>
      <c r="F3973" s="6" t="s">
        <v>21</v>
      </c>
      <c r="G3973" s="6" t="s">
        <v>1</v>
      </c>
      <c r="H3973" s="6" t="s">
        <v>923</v>
      </c>
      <c r="I3973" s="6">
        <v>17</v>
      </c>
      <c r="J3973" s="13" t="str">
        <f>VLOOKUP(MONTH(Tabla7[[#This Row],[Fecha del movimiento]]),Tablas!$O$4:$P$15,2,0)</f>
        <v>Mar</v>
      </c>
      <c r="K3973" s="6">
        <f>YEAR(Tabla7[[#This Row],[Fecha del movimiento]])</f>
        <v>2018</v>
      </c>
    </row>
    <row r="3974" spans="2:11" x14ac:dyDescent="0.2">
      <c r="B3974" s="8">
        <v>43331</v>
      </c>
      <c r="C3974" s="6" t="s">
        <v>4688</v>
      </c>
      <c r="D3974" s="6">
        <v>300129</v>
      </c>
      <c r="E3974" s="6" t="s">
        <v>276</v>
      </c>
      <c r="F3974" s="6" t="s">
        <v>21</v>
      </c>
      <c r="G3974" s="6" t="s">
        <v>2</v>
      </c>
      <c r="H3974" s="6" t="s">
        <v>923</v>
      </c>
      <c r="I3974" s="6">
        <v>10</v>
      </c>
      <c r="J3974" s="13" t="str">
        <f>VLOOKUP(MONTH(Tabla7[[#This Row],[Fecha del movimiento]]),Tablas!$O$4:$P$15,2,0)</f>
        <v>Ago</v>
      </c>
      <c r="K3974" s="6">
        <f>YEAR(Tabla7[[#This Row],[Fecha del movimiento]])</f>
        <v>2018</v>
      </c>
    </row>
    <row r="3975" spans="2:11" x14ac:dyDescent="0.2">
      <c r="B3975" s="8">
        <v>43213</v>
      </c>
      <c r="C3975" s="6" t="s">
        <v>4689</v>
      </c>
      <c r="D3975" s="6">
        <v>300988</v>
      </c>
      <c r="E3975" s="6" t="s">
        <v>88</v>
      </c>
      <c r="F3975" s="6" t="s">
        <v>21</v>
      </c>
      <c r="G3975" s="6" t="s">
        <v>11</v>
      </c>
      <c r="H3975" s="6" t="s">
        <v>923</v>
      </c>
      <c r="I3975" s="6">
        <v>14</v>
      </c>
      <c r="J3975" s="13" t="str">
        <f>VLOOKUP(MONTH(Tabla7[[#This Row],[Fecha del movimiento]]),Tablas!$O$4:$P$15,2,0)</f>
        <v>Abr</v>
      </c>
      <c r="K3975" s="6">
        <f>YEAR(Tabla7[[#This Row],[Fecha del movimiento]])</f>
        <v>2018</v>
      </c>
    </row>
    <row r="3976" spans="2:11" x14ac:dyDescent="0.2">
      <c r="B3976" s="8">
        <v>43299</v>
      </c>
      <c r="C3976" s="6" t="s">
        <v>4690</v>
      </c>
      <c r="D3976" s="6">
        <v>300804</v>
      </c>
      <c r="E3976" s="6" t="s">
        <v>34</v>
      </c>
      <c r="F3976" s="6" t="s">
        <v>21</v>
      </c>
      <c r="G3976" s="6" t="s">
        <v>3</v>
      </c>
      <c r="H3976" s="6" t="s">
        <v>923</v>
      </c>
      <c r="I3976" s="6">
        <v>13</v>
      </c>
      <c r="J3976" s="13" t="str">
        <f>VLOOKUP(MONTH(Tabla7[[#This Row],[Fecha del movimiento]]),Tablas!$O$4:$P$15,2,0)</f>
        <v>Jul</v>
      </c>
      <c r="K3976" s="6">
        <f>YEAR(Tabla7[[#This Row],[Fecha del movimiento]])</f>
        <v>2018</v>
      </c>
    </row>
    <row r="3977" spans="2:11" x14ac:dyDescent="0.2">
      <c r="B3977" s="8">
        <v>43219</v>
      </c>
      <c r="C3977" s="6" t="s">
        <v>4691</v>
      </c>
      <c r="D3977" s="6">
        <v>300780</v>
      </c>
      <c r="E3977" s="6" t="s">
        <v>285</v>
      </c>
      <c r="F3977" s="6" t="s">
        <v>21</v>
      </c>
      <c r="G3977" s="6" t="s">
        <v>12</v>
      </c>
      <c r="H3977" s="6" t="s">
        <v>917</v>
      </c>
      <c r="I3977" s="6">
        <v>-11</v>
      </c>
      <c r="J3977" s="13" t="str">
        <f>VLOOKUP(MONTH(Tabla7[[#This Row],[Fecha del movimiento]]),Tablas!$O$4:$P$15,2,0)</f>
        <v>Abr</v>
      </c>
      <c r="K3977" s="6">
        <f>YEAR(Tabla7[[#This Row],[Fecha del movimiento]])</f>
        <v>2018</v>
      </c>
    </row>
    <row r="3978" spans="2:11" x14ac:dyDescent="0.2">
      <c r="B3978" s="8">
        <v>43110</v>
      </c>
      <c r="C3978" s="6" t="s">
        <v>4692</v>
      </c>
      <c r="D3978" s="6">
        <v>300257</v>
      </c>
      <c r="E3978" s="6" t="s">
        <v>691</v>
      </c>
      <c r="F3978" s="6" t="s">
        <v>21</v>
      </c>
      <c r="G3978" s="6" t="s">
        <v>2</v>
      </c>
      <c r="H3978" s="6" t="s">
        <v>917</v>
      </c>
      <c r="I3978" s="6">
        <v>-17</v>
      </c>
      <c r="J3978" s="13" t="str">
        <f>VLOOKUP(MONTH(Tabla7[[#This Row],[Fecha del movimiento]]),Tablas!$O$4:$P$15,2,0)</f>
        <v>Ene</v>
      </c>
      <c r="K3978" s="6">
        <f>YEAR(Tabla7[[#This Row],[Fecha del movimiento]])</f>
        <v>2018</v>
      </c>
    </row>
    <row r="3979" spans="2:11" x14ac:dyDescent="0.2">
      <c r="B3979" s="8">
        <v>43254</v>
      </c>
      <c r="C3979" s="6" t="s">
        <v>4693</v>
      </c>
      <c r="D3979" s="6">
        <v>300305</v>
      </c>
      <c r="E3979" s="6" t="s">
        <v>659</v>
      </c>
      <c r="F3979" s="6" t="s">
        <v>21</v>
      </c>
      <c r="G3979" s="6" t="s">
        <v>13</v>
      </c>
      <c r="H3979" s="6" t="s">
        <v>923</v>
      </c>
      <c r="I3979" s="6">
        <v>17</v>
      </c>
      <c r="J3979" s="13" t="str">
        <f>VLOOKUP(MONTH(Tabla7[[#This Row],[Fecha del movimiento]]),Tablas!$O$4:$P$15,2,0)</f>
        <v>Jun</v>
      </c>
      <c r="K3979" s="6">
        <f>YEAR(Tabla7[[#This Row],[Fecha del movimiento]])</f>
        <v>2018</v>
      </c>
    </row>
    <row r="3980" spans="2:11" x14ac:dyDescent="0.2">
      <c r="B3980" s="8">
        <v>43137</v>
      </c>
      <c r="C3980" s="6" t="s">
        <v>4694</v>
      </c>
      <c r="D3980" s="6">
        <v>300110</v>
      </c>
      <c r="E3980" s="6" t="s">
        <v>767</v>
      </c>
      <c r="F3980" s="6" t="s">
        <v>21</v>
      </c>
      <c r="G3980" s="6" t="s">
        <v>13</v>
      </c>
      <c r="H3980" s="6" t="s">
        <v>923</v>
      </c>
      <c r="I3980" s="6">
        <v>19</v>
      </c>
      <c r="J3980" s="13" t="str">
        <f>VLOOKUP(MONTH(Tabla7[[#This Row],[Fecha del movimiento]]),Tablas!$O$4:$P$15,2,0)</f>
        <v>Feb</v>
      </c>
      <c r="K3980" s="6">
        <f>YEAR(Tabla7[[#This Row],[Fecha del movimiento]])</f>
        <v>2018</v>
      </c>
    </row>
    <row r="3981" spans="2:11" x14ac:dyDescent="0.2">
      <c r="B3981" s="8">
        <v>43183</v>
      </c>
      <c r="C3981" s="6" t="s">
        <v>4695</v>
      </c>
      <c r="D3981" s="6">
        <v>300830</v>
      </c>
      <c r="E3981" s="6" t="s">
        <v>239</v>
      </c>
      <c r="F3981" s="6" t="s">
        <v>21</v>
      </c>
      <c r="G3981" s="6" t="s">
        <v>2</v>
      </c>
      <c r="H3981" s="6" t="s">
        <v>923</v>
      </c>
      <c r="I3981" s="6">
        <v>18</v>
      </c>
      <c r="J3981" s="13" t="str">
        <f>VLOOKUP(MONTH(Tabla7[[#This Row],[Fecha del movimiento]]),Tablas!$O$4:$P$15,2,0)</f>
        <v>Mar</v>
      </c>
      <c r="K3981" s="6">
        <f>YEAR(Tabla7[[#This Row],[Fecha del movimiento]])</f>
        <v>2018</v>
      </c>
    </row>
    <row r="3982" spans="2:11" x14ac:dyDescent="0.2">
      <c r="B3982" s="8">
        <v>43201</v>
      </c>
      <c r="C3982" s="6" t="s">
        <v>4696</v>
      </c>
      <c r="D3982" s="6">
        <v>300997</v>
      </c>
      <c r="E3982" s="6" t="s">
        <v>79</v>
      </c>
      <c r="F3982" s="6" t="s">
        <v>21</v>
      </c>
      <c r="G3982" s="6" t="s">
        <v>7</v>
      </c>
      <c r="H3982" s="6" t="s">
        <v>923</v>
      </c>
      <c r="I3982" s="6">
        <v>14</v>
      </c>
      <c r="J3982" s="13" t="str">
        <f>VLOOKUP(MONTH(Tabla7[[#This Row],[Fecha del movimiento]]),Tablas!$O$4:$P$15,2,0)</f>
        <v>Abr</v>
      </c>
      <c r="K3982" s="6">
        <f>YEAR(Tabla7[[#This Row],[Fecha del movimiento]])</f>
        <v>2018</v>
      </c>
    </row>
    <row r="3983" spans="2:11" x14ac:dyDescent="0.2">
      <c r="B3983" s="8">
        <v>43120</v>
      </c>
      <c r="C3983" s="6" t="s">
        <v>3605</v>
      </c>
      <c r="D3983" s="6">
        <v>300133</v>
      </c>
      <c r="E3983" s="6" t="s">
        <v>377</v>
      </c>
      <c r="F3983" s="6" t="s">
        <v>21</v>
      </c>
      <c r="G3983" s="6" t="s">
        <v>9</v>
      </c>
      <c r="H3983" s="6" t="s">
        <v>923</v>
      </c>
      <c r="I3983" s="6">
        <v>16</v>
      </c>
      <c r="J3983" s="13" t="str">
        <f>VLOOKUP(MONTH(Tabla7[[#This Row],[Fecha del movimiento]]),Tablas!$O$4:$P$15,2,0)</f>
        <v>Ene</v>
      </c>
      <c r="K3983" s="6">
        <f>YEAR(Tabla7[[#This Row],[Fecha del movimiento]])</f>
        <v>2018</v>
      </c>
    </row>
    <row r="3984" spans="2:11" x14ac:dyDescent="0.2">
      <c r="B3984" s="8">
        <v>43228</v>
      </c>
      <c r="C3984" s="6" t="s">
        <v>4697</v>
      </c>
      <c r="D3984" s="6">
        <v>300655</v>
      </c>
      <c r="E3984" s="6" t="s">
        <v>391</v>
      </c>
      <c r="F3984" s="6" t="s">
        <v>21</v>
      </c>
      <c r="G3984" s="6" t="s">
        <v>2</v>
      </c>
      <c r="H3984" s="6" t="s">
        <v>917</v>
      </c>
      <c r="I3984" s="6">
        <v>-15</v>
      </c>
      <c r="J3984" s="13" t="str">
        <f>VLOOKUP(MONTH(Tabla7[[#This Row],[Fecha del movimiento]]),Tablas!$O$4:$P$15,2,0)</f>
        <v>May</v>
      </c>
      <c r="K3984" s="6">
        <f>YEAR(Tabla7[[#This Row],[Fecha del movimiento]])</f>
        <v>2018</v>
      </c>
    </row>
    <row r="3985" spans="2:11" x14ac:dyDescent="0.2">
      <c r="B3985" s="8">
        <v>43336</v>
      </c>
      <c r="C3985" s="6" t="s">
        <v>4698</v>
      </c>
      <c r="D3985" s="6">
        <v>300549</v>
      </c>
      <c r="E3985" s="6" t="s">
        <v>480</v>
      </c>
      <c r="F3985" s="6" t="s">
        <v>21</v>
      </c>
      <c r="G3985" s="6" t="s">
        <v>10</v>
      </c>
      <c r="H3985" s="6" t="s">
        <v>917</v>
      </c>
      <c r="I3985" s="6">
        <v>-9</v>
      </c>
      <c r="J3985" s="13" t="str">
        <f>VLOOKUP(MONTH(Tabla7[[#This Row],[Fecha del movimiento]]),Tablas!$O$4:$P$15,2,0)</f>
        <v>Ago</v>
      </c>
      <c r="K3985" s="6">
        <f>YEAR(Tabla7[[#This Row],[Fecha del movimiento]])</f>
        <v>2018</v>
      </c>
    </row>
    <row r="3986" spans="2:11" x14ac:dyDescent="0.2">
      <c r="B3986" s="8">
        <v>43298</v>
      </c>
      <c r="C3986" s="6" t="s">
        <v>4699</v>
      </c>
      <c r="D3986" s="6">
        <v>300935</v>
      </c>
      <c r="E3986" s="6" t="s">
        <v>139</v>
      </c>
      <c r="F3986" s="6" t="s">
        <v>21</v>
      </c>
      <c r="G3986" s="6" t="s">
        <v>13</v>
      </c>
      <c r="H3986" s="6" t="s">
        <v>917</v>
      </c>
      <c r="I3986" s="6">
        <v>-7</v>
      </c>
      <c r="J3986" s="13" t="str">
        <f>VLOOKUP(MONTH(Tabla7[[#This Row],[Fecha del movimiento]]),Tablas!$O$4:$P$15,2,0)</f>
        <v>Jul</v>
      </c>
      <c r="K3986" s="6">
        <f>YEAR(Tabla7[[#This Row],[Fecha del movimiento]])</f>
        <v>2018</v>
      </c>
    </row>
    <row r="3987" spans="2:11" x14ac:dyDescent="0.2">
      <c r="B3987" s="8">
        <v>43270</v>
      </c>
      <c r="C3987" s="6" t="s">
        <v>4700</v>
      </c>
      <c r="D3987" s="6">
        <v>300829</v>
      </c>
      <c r="E3987" s="6" t="s">
        <v>240</v>
      </c>
      <c r="F3987" s="6" t="s">
        <v>21</v>
      </c>
      <c r="G3987" s="6" t="s">
        <v>2</v>
      </c>
      <c r="H3987" s="6" t="s">
        <v>917</v>
      </c>
      <c r="I3987" s="6">
        <v>-14</v>
      </c>
      <c r="J3987" s="13" t="str">
        <f>VLOOKUP(MONTH(Tabla7[[#This Row],[Fecha del movimiento]]),Tablas!$O$4:$P$15,2,0)</f>
        <v>Jun</v>
      </c>
      <c r="K3987" s="6">
        <f>YEAR(Tabla7[[#This Row],[Fecha del movimiento]])</f>
        <v>2018</v>
      </c>
    </row>
    <row r="3988" spans="2:11" x14ac:dyDescent="0.2">
      <c r="B3988" s="8">
        <v>43167</v>
      </c>
      <c r="C3988" s="6" t="s">
        <v>4701</v>
      </c>
      <c r="D3988" s="6">
        <v>300502</v>
      </c>
      <c r="E3988" s="6" t="s">
        <v>521</v>
      </c>
      <c r="F3988" s="6" t="s">
        <v>21</v>
      </c>
      <c r="G3988" s="6" t="s">
        <v>11</v>
      </c>
      <c r="H3988" s="6" t="s">
        <v>917</v>
      </c>
      <c r="I3988" s="6">
        <v>-14</v>
      </c>
      <c r="J3988" s="13" t="str">
        <f>VLOOKUP(MONTH(Tabla7[[#This Row],[Fecha del movimiento]]),Tablas!$O$4:$P$15,2,0)</f>
        <v>Mar</v>
      </c>
      <c r="K3988" s="6">
        <f>YEAR(Tabla7[[#This Row],[Fecha del movimiento]])</f>
        <v>2018</v>
      </c>
    </row>
    <row r="3989" spans="2:11" x14ac:dyDescent="0.2">
      <c r="B3989" s="8">
        <v>43171</v>
      </c>
      <c r="C3989" s="6" t="s">
        <v>4702</v>
      </c>
      <c r="D3989" s="6">
        <v>300478</v>
      </c>
      <c r="E3989" s="6" t="s">
        <v>206</v>
      </c>
      <c r="F3989" s="6" t="s">
        <v>21</v>
      </c>
      <c r="G3989" s="6" t="s">
        <v>2</v>
      </c>
      <c r="H3989" s="6" t="s">
        <v>923</v>
      </c>
      <c r="I3989" s="6">
        <v>11</v>
      </c>
      <c r="J3989" s="13" t="str">
        <f>VLOOKUP(MONTH(Tabla7[[#This Row],[Fecha del movimiento]]),Tablas!$O$4:$P$15,2,0)</f>
        <v>Mar</v>
      </c>
      <c r="K3989" s="6">
        <f>YEAR(Tabla7[[#This Row],[Fecha del movimiento]])</f>
        <v>2018</v>
      </c>
    </row>
    <row r="3990" spans="2:11" x14ac:dyDescent="0.2">
      <c r="B3990" s="8">
        <v>43146</v>
      </c>
      <c r="C3990" s="6" t="s">
        <v>4703</v>
      </c>
      <c r="D3990" s="6">
        <v>300151</v>
      </c>
      <c r="E3990" s="6" t="s">
        <v>136</v>
      </c>
      <c r="F3990" s="6" t="s">
        <v>21</v>
      </c>
      <c r="G3990" s="6" t="s">
        <v>6</v>
      </c>
      <c r="H3990" s="6" t="s">
        <v>917</v>
      </c>
      <c r="I3990" s="6">
        <v>-13</v>
      </c>
      <c r="J3990" s="13" t="str">
        <f>VLOOKUP(MONTH(Tabla7[[#This Row],[Fecha del movimiento]]),Tablas!$O$4:$P$15,2,0)</f>
        <v>Feb</v>
      </c>
      <c r="K3990" s="6">
        <f>YEAR(Tabla7[[#This Row],[Fecha del movimiento]])</f>
        <v>2018</v>
      </c>
    </row>
    <row r="3991" spans="2:11" x14ac:dyDescent="0.2">
      <c r="B3991" s="8">
        <v>43222</v>
      </c>
      <c r="C3991" s="6" t="s">
        <v>4704</v>
      </c>
      <c r="D3991" s="6">
        <v>300691</v>
      </c>
      <c r="E3991" s="6" t="s">
        <v>364</v>
      </c>
      <c r="F3991" s="6" t="s">
        <v>21</v>
      </c>
      <c r="G3991" s="6" t="s">
        <v>5</v>
      </c>
      <c r="H3991" s="6" t="s">
        <v>917</v>
      </c>
      <c r="I3991" s="6">
        <v>-17</v>
      </c>
      <c r="J3991" s="13" t="str">
        <f>VLOOKUP(MONTH(Tabla7[[#This Row],[Fecha del movimiento]]),Tablas!$O$4:$P$15,2,0)</f>
        <v>May</v>
      </c>
      <c r="K3991" s="6">
        <f>YEAR(Tabla7[[#This Row],[Fecha del movimiento]])</f>
        <v>2018</v>
      </c>
    </row>
    <row r="3992" spans="2:11" x14ac:dyDescent="0.2">
      <c r="B3992" s="8">
        <v>43316</v>
      </c>
      <c r="C3992" s="6" t="s">
        <v>4705</v>
      </c>
      <c r="D3992" s="6">
        <v>300737</v>
      </c>
      <c r="E3992" s="6" t="s">
        <v>322</v>
      </c>
      <c r="F3992" s="6" t="s">
        <v>21</v>
      </c>
      <c r="G3992" s="6" t="s">
        <v>2</v>
      </c>
      <c r="H3992" s="6" t="s">
        <v>917</v>
      </c>
      <c r="I3992" s="6">
        <v>-20</v>
      </c>
      <c r="J3992" s="13" t="str">
        <f>VLOOKUP(MONTH(Tabla7[[#This Row],[Fecha del movimiento]]),Tablas!$O$4:$P$15,2,0)</f>
        <v>Ago</v>
      </c>
      <c r="K3992" s="6">
        <f>YEAR(Tabla7[[#This Row],[Fecha del movimiento]])</f>
        <v>2018</v>
      </c>
    </row>
    <row r="3993" spans="2:11" x14ac:dyDescent="0.2">
      <c r="B3993" s="8">
        <v>43122</v>
      </c>
      <c r="C3993" s="6" t="s">
        <v>4706</v>
      </c>
      <c r="D3993" s="6">
        <v>300781</v>
      </c>
      <c r="E3993" s="6" t="s">
        <v>284</v>
      </c>
      <c r="F3993" s="6" t="s">
        <v>21</v>
      </c>
      <c r="G3993" s="6" t="s">
        <v>9</v>
      </c>
      <c r="H3993" s="6" t="s">
        <v>917</v>
      </c>
      <c r="I3993" s="6">
        <v>-10</v>
      </c>
      <c r="J3993" s="13" t="str">
        <f>VLOOKUP(MONTH(Tabla7[[#This Row],[Fecha del movimiento]]),Tablas!$O$4:$P$15,2,0)</f>
        <v>Ene</v>
      </c>
      <c r="K3993" s="6">
        <f>YEAR(Tabla7[[#This Row],[Fecha del movimiento]])</f>
        <v>2018</v>
      </c>
    </row>
    <row r="3994" spans="2:11" x14ac:dyDescent="0.2">
      <c r="B3994" s="8">
        <v>43238</v>
      </c>
      <c r="C3994" s="6" t="s">
        <v>4707</v>
      </c>
      <c r="D3994" s="6">
        <v>300748</v>
      </c>
      <c r="E3994" s="6" t="s">
        <v>313</v>
      </c>
      <c r="F3994" s="6" t="s">
        <v>21</v>
      </c>
      <c r="G3994" s="6" t="s">
        <v>12</v>
      </c>
      <c r="H3994" s="6" t="s">
        <v>923</v>
      </c>
      <c r="I3994" s="6">
        <v>11</v>
      </c>
      <c r="J3994" s="13" t="str">
        <f>VLOOKUP(MONTH(Tabla7[[#This Row],[Fecha del movimiento]]),Tablas!$O$4:$P$15,2,0)</f>
        <v>May</v>
      </c>
      <c r="K3994" s="6">
        <f>YEAR(Tabla7[[#This Row],[Fecha del movimiento]])</f>
        <v>2018</v>
      </c>
    </row>
    <row r="3995" spans="2:11" x14ac:dyDescent="0.2">
      <c r="B3995" s="8">
        <v>43208</v>
      </c>
      <c r="C3995" s="6" t="s">
        <v>4708</v>
      </c>
      <c r="D3995" s="6">
        <v>300732</v>
      </c>
      <c r="E3995" s="6" t="s">
        <v>326</v>
      </c>
      <c r="F3995" s="6" t="s">
        <v>21</v>
      </c>
      <c r="G3995" s="6" t="s">
        <v>2</v>
      </c>
      <c r="H3995" s="6" t="s">
        <v>923</v>
      </c>
      <c r="I3995" s="6">
        <v>16</v>
      </c>
      <c r="J3995" s="13" t="str">
        <f>VLOOKUP(MONTH(Tabla7[[#This Row],[Fecha del movimiento]]),Tablas!$O$4:$P$15,2,0)</f>
        <v>Abr</v>
      </c>
      <c r="K3995" s="6">
        <f>YEAR(Tabla7[[#This Row],[Fecha del movimiento]])</f>
        <v>2018</v>
      </c>
    </row>
    <row r="3996" spans="2:11" x14ac:dyDescent="0.2">
      <c r="B3996" s="8">
        <v>43329</v>
      </c>
      <c r="C3996" s="6" t="s">
        <v>4709</v>
      </c>
      <c r="D3996" s="6">
        <v>300984</v>
      </c>
      <c r="E3996" s="6" t="s">
        <v>92</v>
      </c>
      <c r="F3996" s="6" t="s">
        <v>21</v>
      </c>
      <c r="G3996" s="6" t="s">
        <v>6</v>
      </c>
      <c r="H3996" s="6" t="s">
        <v>917</v>
      </c>
      <c r="I3996" s="6">
        <v>-8</v>
      </c>
      <c r="J3996" s="13" t="str">
        <f>VLOOKUP(MONTH(Tabla7[[#This Row],[Fecha del movimiento]]),Tablas!$O$4:$P$15,2,0)</f>
        <v>Ago</v>
      </c>
      <c r="K3996" s="6">
        <f>YEAR(Tabla7[[#This Row],[Fecha del movimiento]])</f>
        <v>2018</v>
      </c>
    </row>
    <row r="3997" spans="2:11" x14ac:dyDescent="0.2">
      <c r="B3997" s="8">
        <v>43215</v>
      </c>
      <c r="C3997" s="6" t="s">
        <v>4710</v>
      </c>
      <c r="D3997" s="6">
        <v>300166</v>
      </c>
      <c r="E3997" s="6" t="s">
        <v>48</v>
      </c>
      <c r="F3997" s="6" t="s">
        <v>21</v>
      </c>
      <c r="G3997" s="6" t="s">
        <v>2</v>
      </c>
      <c r="H3997" s="6" t="s">
        <v>923</v>
      </c>
      <c r="I3997" s="6">
        <v>16</v>
      </c>
      <c r="J3997" s="13" t="str">
        <f>VLOOKUP(MONTH(Tabla7[[#This Row],[Fecha del movimiento]]),Tablas!$O$4:$P$15,2,0)</f>
        <v>Abr</v>
      </c>
      <c r="K3997" s="6">
        <f>YEAR(Tabla7[[#This Row],[Fecha del movimiento]])</f>
        <v>2018</v>
      </c>
    </row>
    <row r="3998" spans="2:11" x14ac:dyDescent="0.2">
      <c r="B3998" s="8">
        <v>43261</v>
      </c>
      <c r="C3998" s="6" t="s">
        <v>4711</v>
      </c>
      <c r="D3998" s="6">
        <v>301011</v>
      </c>
      <c r="E3998" s="6" t="s">
        <v>66</v>
      </c>
      <c r="F3998" s="6" t="s">
        <v>21</v>
      </c>
      <c r="G3998" s="6" t="s">
        <v>12</v>
      </c>
      <c r="H3998" s="6" t="s">
        <v>917</v>
      </c>
      <c r="I3998" s="6">
        <v>-9</v>
      </c>
      <c r="J3998" s="13" t="str">
        <f>VLOOKUP(MONTH(Tabla7[[#This Row],[Fecha del movimiento]]),Tablas!$O$4:$P$15,2,0)</f>
        <v>Jun</v>
      </c>
      <c r="K3998" s="6">
        <f>YEAR(Tabla7[[#This Row],[Fecha del movimiento]])</f>
        <v>2018</v>
      </c>
    </row>
    <row r="3999" spans="2:11" x14ac:dyDescent="0.2">
      <c r="B3999" s="8">
        <v>43326</v>
      </c>
      <c r="C3999" s="6" t="s">
        <v>4712</v>
      </c>
      <c r="D3999" s="6">
        <v>300440</v>
      </c>
      <c r="E3999" s="6" t="s">
        <v>568</v>
      </c>
      <c r="F3999" s="6" t="s">
        <v>21</v>
      </c>
      <c r="G3999" s="6" t="s">
        <v>13</v>
      </c>
      <c r="H3999" s="6" t="s">
        <v>917</v>
      </c>
      <c r="I3999" s="6">
        <v>-8</v>
      </c>
      <c r="J3999" s="13" t="str">
        <f>VLOOKUP(MONTH(Tabla7[[#This Row],[Fecha del movimiento]]),Tablas!$O$4:$P$15,2,0)</f>
        <v>Ago</v>
      </c>
      <c r="K3999" s="6">
        <f>YEAR(Tabla7[[#This Row],[Fecha del movimiento]])</f>
        <v>2018</v>
      </c>
    </row>
    <row r="4000" spans="2:11" x14ac:dyDescent="0.2">
      <c r="B4000" s="8">
        <v>43342</v>
      </c>
      <c r="C4000" s="6" t="s">
        <v>4713</v>
      </c>
      <c r="D4000" s="6">
        <v>300966</v>
      </c>
      <c r="E4000" s="6" t="s">
        <v>109</v>
      </c>
      <c r="F4000" s="6" t="s">
        <v>21</v>
      </c>
      <c r="G4000" s="6" t="s">
        <v>13</v>
      </c>
      <c r="H4000" s="6" t="s">
        <v>923</v>
      </c>
      <c r="I4000" s="6">
        <v>16</v>
      </c>
      <c r="J4000" s="13" t="str">
        <f>VLOOKUP(MONTH(Tabla7[[#This Row],[Fecha del movimiento]]),Tablas!$O$4:$P$15,2,0)</f>
        <v>Ago</v>
      </c>
      <c r="K4000" s="6">
        <f>YEAR(Tabla7[[#This Row],[Fecha del movimiento]])</f>
        <v>2018</v>
      </c>
    </row>
    <row r="4001" spans="2:11" x14ac:dyDescent="0.2">
      <c r="B4001" s="8">
        <v>43282</v>
      </c>
      <c r="C4001" s="6" t="s">
        <v>4714</v>
      </c>
      <c r="D4001" s="6">
        <v>300726</v>
      </c>
      <c r="E4001" s="6" t="s">
        <v>332</v>
      </c>
      <c r="F4001" s="6" t="s">
        <v>21</v>
      </c>
      <c r="G4001" s="6" t="s">
        <v>3</v>
      </c>
      <c r="H4001" s="6" t="s">
        <v>923</v>
      </c>
      <c r="I4001" s="6">
        <v>14</v>
      </c>
      <c r="J4001" s="13" t="str">
        <f>VLOOKUP(MONTH(Tabla7[[#This Row],[Fecha del movimiento]]),Tablas!$O$4:$P$15,2,0)</f>
        <v>Jul</v>
      </c>
      <c r="K4001" s="6">
        <f>YEAR(Tabla7[[#This Row],[Fecha del movimiento]])</f>
        <v>2018</v>
      </c>
    </row>
    <row r="4002" spans="2:11" x14ac:dyDescent="0.2">
      <c r="B4002" s="8">
        <v>43181</v>
      </c>
      <c r="C4002" s="6" t="s">
        <v>4715</v>
      </c>
      <c r="D4002" s="6">
        <v>300083</v>
      </c>
      <c r="E4002" s="6" t="s">
        <v>294</v>
      </c>
      <c r="F4002" s="6" t="s">
        <v>21</v>
      </c>
      <c r="G4002" s="6" t="s">
        <v>11</v>
      </c>
      <c r="H4002" s="6" t="s">
        <v>917</v>
      </c>
      <c r="I4002" s="6">
        <v>-9</v>
      </c>
      <c r="J4002" s="13" t="str">
        <f>VLOOKUP(MONTH(Tabla7[[#This Row],[Fecha del movimiento]]),Tablas!$O$4:$P$15,2,0)</f>
        <v>Mar</v>
      </c>
      <c r="K4002" s="6">
        <f>YEAR(Tabla7[[#This Row],[Fecha del movimiento]])</f>
        <v>2018</v>
      </c>
    </row>
    <row r="4003" spans="2:11" x14ac:dyDescent="0.2">
      <c r="B4003" s="8">
        <v>43274</v>
      </c>
      <c r="C4003" s="6" t="s">
        <v>4716</v>
      </c>
      <c r="D4003" s="6">
        <v>300710</v>
      </c>
      <c r="E4003" s="6" t="s">
        <v>348</v>
      </c>
      <c r="F4003" s="6" t="s">
        <v>21</v>
      </c>
      <c r="G4003" s="6" t="s">
        <v>7</v>
      </c>
      <c r="H4003" s="6" t="s">
        <v>923</v>
      </c>
      <c r="I4003" s="6">
        <v>10</v>
      </c>
      <c r="J4003" s="13" t="str">
        <f>VLOOKUP(MONTH(Tabla7[[#This Row],[Fecha del movimiento]]),Tablas!$O$4:$P$15,2,0)</f>
        <v>Jun</v>
      </c>
      <c r="K4003" s="6">
        <f>YEAR(Tabla7[[#This Row],[Fecha del movimiento]])</f>
        <v>2018</v>
      </c>
    </row>
    <row r="4004" spans="2:11" x14ac:dyDescent="0.2">
      <c r="B4004" s="8">
        <v>43299</v>
      </c>
      <c r="C4004" s="6" t="s">
        <v>4717</v>
      </c>
      <c r="D4004" s="6">
        <v>300649</v>
      </c>
      <c r="E4004" s="6" t="s">
        <v>396</v>
      </c>
      <c r="F4004" s="6" t="s">
        <v>21</v>
      </c>
      <c r="G4004" s="6" t="s">
        <v>13</v>
      </c>
      <c r="H4004" s="6" t="s">
        <v>923</v>
      </c>
      <c r="I4004" s="6">
        <v>19</v>
      </c>
      <c r="J4004" s="13" t="str">
        <f>VLOOKUP(MONTH(Tabla7[[#This Row],[Fecha del movimiento]]),Tablas!$O$4:$P$15,2,0)</f>
        <v>Jul</v>
      </c>
      <c r="K4004" s="6">
        <f>YEAR(Tabla7[[#This Row],[Fecha del movimiento]])</f>
        <v>2018</v>
      </c>
    </row>
    <row r="4005" spans="2:11" x14ac:dyDescent="0.2">
      <c r="B4005" s="8">
        <v>43215</v>
      </c>
      <c r="C4005" s="6" t="s">
        <v>4718</v>
      </c>
      <c r="D4005" s="6">
        <v>300947</v>
      </c>
      <c r="E4005" s="6" t="s">
        <v>128</v>
      </c>
      <c r="F4005" s="6" t="s">
        <v>21</v>
      </c>
      <c r="G4005" s="6" t="s">
        <v>5</v>
      </c>
      <c r="H4005" s="6" t="s">
        <v>917</v>
      </c>
      <c r="I4005" s="6">
        <v>-8</v>
      </c>
      <c r="J4005" s="13" t="str">
        <f>VLOOKUP(MONTH(Tabla7[[#This Row],[Fecha del movimiento]]),Tablas!$O$4:$P$15,2,0)</f>
        <v>Abr</v>
      </c>
      <c r="K4005" s="6">
        <f>YEAR(Tabla7[[#This Row],[Fecha del movimiento]])</f>
        <v>2018</v>
      </c>
    </row>
    <row r="4006" spans="2:11" x14ac:dyDescent="0.2">
      <c r="B4006" s="8">
        <v>43283</v>
      </c>
      <c r="C4006" s="6" t="s">
        <v>4719</v>
      </c>
      <c r="D4006" s="6">
        <v>301038</v>
      </c>
      <c r="E4006" s="6" t="s">
        <v>41</v>
      </c>
      <c r="F4006" s="6" t="s">
        <v>21</v>
      </c>
      <c r="G4006" s="6" t="s">
        <v>4</v>
      </c>
      <c r="H4006" s="6" t="s">
        <v>923</v>
      </c>
      <c r="I4006" s="6">
        <v>20</v>
      </c>
      <c r="J4006" s="13" t="str">
        <f>VLOOKUP(MONTH(Tabla7[[#This Row],[Fecha del movimiento]]),Tablas!$O$4:$P$15,2,0)</f>
        <v>Jul</v>
      </c>
      <c r="K4006" s="6">
        <f>YEAR(Tabla7[[#This Row],[Fecha del movimiento]])</f>
        <v>2018</v>
      </c>
    </row>
    <row r="4007" spans="2:11" x14ac:dyDescent="0.2">
      <c r="B4007" s="8">
        <v>43187</v>
      </c>
      <c r="C4007" s="6" t="s">
        <v>4720</v>
      </c>
      <c r="D4007" s="6">
        <v>300378</v>
      </c>
      <c r="E4007" s="6" t="s">
        <v>612</v>
      </c>
      <c r="F4007" s="6" t="s">
        <v>21</v>
      </c>
      <c r="G4007" s="6" t="s">
        <v>11</v>
      </c>
      <c r="H4007" s="6" t="s">
        <v>923</v>
      </c>
      <c r="I4007" s="6">
        <v>16</v>
      </c>
      <c r="J4007" s="13" t="str">
        <f>VLOOKUP(MONTH(Tabla7[[#This Row],[Fecha del movimiento]]),Tablas!$O$4:$P$15,2,0)</f>
        <v>Mar</v>
      </c>
      <c r="K4007" s="6">
        <f>YEAR(Tabla7[[#This Row],[Fecha del movimiento]])</f>
        <v>2018</v>
      </c>
    </row>
    <row r="4008" spans="2:11" x14ac:dyDescent="0.2">
      <c r="B4008" s="8">
        <v>43203</v>
      </c>
      <c r="C4008" s="6" t="s">
        <v>4721</v>
      </c>
      <c r="D4008" s="6">
        <v>300349</v>
      </c>
      <c r="E4008" s="6" t="s">
        <v>631</v>
      </c>
      <c r="F4008" s="6" t="s">
        <v>21</v>
      </c>
      <c r="G4008" s="6" t="s">
        <v>6</v>
      </c>
      <c r="H4008" s="6" t="s">
        <v>923</v>
      </c>
      <c r="I4008" s="6">
        <v>16</v>
      </c>
      <c r="J4008" s="13" t="str">
        <f>VLOOKUP(MONTH(Tabla7[[#This Row],[Fecha del movimiento]]),Tablas!$O$4:$P$15,2,0)</f>
        <v>Abr</v>
      </c>
      <c r="K4008" s="6">
        <f>YEAR(Tabla7[[#This Row],[Fecha del movimiento]])</f>
        <v>2018</v>
      </c>
    </row>
    <row r="4009" spans="2:11" x14ac:dyDescent="0.2">
      <c r="B4009" s="8">
        <v>43301</v>
      </c>
      <c r="C4009" s="6" t="s">
        <v>4722</v>
      </c>
      <c r="D4009" s="6">
        <v>300972</v>
      </c>
      <c r="E4009" s="6" t="s">
        <v>103</v>
      </c>
      <c r="F4009" s="6" t="s">
        <v>21</v>
      </c>
      <c r="G4009" s="6" t="s">
        <v>8</v>
      </c>
      <c r="H4009" s="6" t="s">
        <v>923</v>
      </c>
      <c r="I4009" s="6">
        <v>13</v>
      </c>
      <c r="J4009" s="13" t="str">
        <f>VLOOKUP(MONTH(Tabla7[[#This Row],[Fecha del movimiento]]),Tablas!$O$4:$P$15,2,0)</f>
        <v>Jul</v>
      </c>
      <c r="K4009" s="6">
        <f>YEAR(Tabla7[[#This Row],[Fecha del movimiento]])</f>
        <v>2018</v>
      </c>
    </row>
    <row r="4010" spans="2:11" x14ac:dyDescent="0.2">
      <c r="B4010" s="8">
        <v>43226</v>
      </c>
      <c r="C4010" s="6" t="s">
        <v>3137</v>
      </c>
      <c r="D4010" s="6">
        <v>300067</v>
      </c>
      <c r="E4010" s="6" t="s">
        <v>668</v>
      </c>
      <c r="F4010" s="6" t="s">
        <v>21</v>
      </c>
      <c r="G4010" s="6" t="s">
        <v>13</v>
      </c>
      <c r="H4010" s="6" t="s">
        <v>923</v>
      </c>
      <c r="I4010" s="6">
        <v>12</v>
      </c>
      <c r="J4010" s="13" t="str">
        <f>VLOOKUP(MONTH(Tabla7[[#This Row],[Fecha del movimiento]]),Tablas!$O$4:$P$15,2,0)</f>
        <v>May</v>
      </c>
      <c r="K4010" s="6">
        <f>YEAR(Tabla7[[#This Row],[Fecha del movimiento]])</f>
        <v>2018</v>
      </c>
    </row>
    <row r="4011" spans="2:11" x14ac:dyDescent="0.2">
      <c r="B4011" s="8">
        <v>43207</v>
      </c>
      <c r="C4011" s="6" t="s">
        <v>4723</v>
      </c>
      <c r="D4011" s="6">
        <v>300664</v>
      </c>
      <c r="E4011" s="6" t="s">
        <v>385</v>
      </c>
      <c r="F4011" s="6" t="s">
        <v>21</v>
      </c>
      <c r="G4011" s="6" t="s">
        <v>2</v>
      </c>
      <c r="H4011" s="6" t="s">
        <v>923</v>
      </c>
      <c r="I4011" s="6">
        <v>15</v>
      </c>
      <c r="J4011" s="13" t="str">
        <f>VLOOKUP(MONTH(Tabla7[[#This Row],[Fecha del movimiento]]),Tablas!$O$4:$P$15,2,0)</f>
        <v>Abr</v>
      </c>
      <c r="K4011" s="6">
        <f>YEAR(Tabla7[[#This Row],[Fecha del movimiento]])</f>
        <v>2018</v>
      </c>
    </row>
    <row r="4012" spans="2:11" x14ac:dyDescent="0.2">
      <c r="B4012" s="8">
        <v>43145</v>
      </c>
      <c r="C4012" s="6" t="s">
        <v>4724</v>
      </c>
      <c r="D4012" s="6">
        <v>300002</v>
      </c>
      <c r="E4012" s="6" t="s">
        <v>817</v>
      </c>
      <c r="F4012" s="6" t="s">
        <v>21</v>
      </c>
      <c r="G4012" s="6" t="s">
        <v>12</v>
      </c>
      <c r="H4012" s="6" t="s">
        <v>917</v>
      </c>
      <c r="I4012" s="6">
        <v>-15</v>
      </c>
      <c r="J4012" s="13" t="str">
        <f>VLOOKUP(MONTH(Tabla7[[#This Row],[Fecha del movimiento]]),Tablas!$O$4:$P$15,2,0)</f>
        <v>Feb</v>
      </c>
      <c r="K4012" s="6">
        <f>YEAR(Tabla7[[#This Row],[Fecha del movimiento]])</f>
        <v>2018</v>
      </c>
    </row>
    <row r="4013" spans="2:11" x14ac:dyDescent="0.2">
      <c r="B4013" s="8">
        <v>43302</v>
      </c>
      <c r="C4013" s="6" t="s">
        <v>4725</v>
      </c>
      <c r="D4013" s="6">
        <v>300494</v>
      </c>
      <c r="E4013" s="6" t="s">
        <v>528</v>
      </c>
      <c r="F4013" s="6" t="s">
        <v>21</v>
      </c>
      <c r="G4013" s="6" t="s">
        <v>7</v>
      </c>
      <c r="H4013" s="6" t="s">
        <v>917</v>
      </c>
      <c r="I4013" s="6">
        <v>-20</v>
      </c>
      <c r="J4013" s="13" t="str">
        <f>VLOOKUP(MONTH(Tabla7[[#This Row],[Fecha del movimiento]]),Tablas!$O$4:$P$15,2,0)</f>
        <v>Jul</v>
      </c>
      <c r="K4013" s="6">
        <f>YEAR(Tabla7[[#This Row],[Fecha del movimiento]])</f>
        <v>2018</v>
      </c>
    </row>
    <row r="4014" spans="2:11" x14ac:dyDescent="0.2">
      <c r="B4014" s="8">
        <v>43320</v>
      </c>
      <c r="C4014" s="6" t="s">
        <v>4726</v>
      </c>
      <c r="D4014" s="6">
        <v>300297</v>
      </c>
      <c r="E4014" s="6" t="s">
        <v>90</v>
      </c>
      <c r="F4014" s="6" t="s">
        <v>21</v>
      </c>
      <c r="G4014" s="6" t="s">
        <v>4</v>
      </c>
      <c r="H4014" s="6" t="s">
        <v>923</v>
      </c>
      <c r="I4014" s="6">
        <v>16</v>
      </c>
      <c r="J4014" s="13" t="str">
        <f>VLOOKUP(MONTH(Tabla7[[#This Row],[Fecha del movimiento]]),Tablas!$O$4:$P$15,2,0)</f>
        <v>Ago</v>
      </c>
      <c r="K4014" s="6">
        <f>YEAR(Tabla7[[#This Row],[Fecha del movimiento]])</f>
        <v>2018</v>
      </c>
    </row>
    <row r="4015" spans="2:11" x14ac:dyDescent="0.2">
      <c r="B4015" s="8">
        <v>43291</v>
      </c>
      <c r="C4015" s="6" t="s">
        <v>4727</v>
      </c>
      <c r="D4015" s="6">
        <v>300934</v>
      </c>
      <c r="E4015" s="6" t="s">
        <v>140</v>
      </c>
      <c r="F4015" s="6" t="s">
        <v>21</v>
      </c>
      <c r="G4015" s="6" t="s">
        <v>13</v>
      </c>
      <c r="H4015" s="6" t="s">
        <v>923</v>
      </c>
      <c r="I4015" s="6">
        <v>11</v>
      </c>
      <c r="J4015" s="13" t="str">
        <f>VLOOKUP(MONTH(Tabla7[[#This Row],[Fecha del movimiento]]),Tablas!$O$4:$P$15,2,0)</f>
        <v>Jul</v>
      </c>
      <c r="K4015" s="6">
        <f>YEAR(Tabla7[[#This Row],[Fecha del movimiento]])</f>
        <v>2018</v>
      </c>
    </row>
    <row r="4016" spans="2:11" x14ac:dyDescent="0.2">
      <c r="B4016" s="8">
        <v>43303</v>
      </c>
      <c r="C4016" s="6" t="s">
        <v>4728</v>
      </c>
      <c r="D4016" s="6">
        <v>300332</v>
      </c>
      <c r="E4016" s="6" t="s">
        <v>215</v>
      </c>
      <c r="F4016" s="6" t="s">
        <v>21</v>
      </c>
      <c r="G4016" s="6" t="s">
        <v>2</v>
      </c>
      <c r="H4016" s="6" t="s">
        <v>923</v>
      </c>
      <c r="I4016" s="6">
        <v>16</v>
      </c>
      <c r="J4016" s="13" t="str">
        <f>VLOOKUP(MONTH(Tabla7[[#This Row],[Fecha del movimiento]]),Tablas!$O$4:$P$15,2,0)</f>
        <v>Jul</v>
      </c>
      <c r="K4016" s="6">
        <f>YEAR(Tabla7[[#This Row],[Fecha del movimiento]])</f>
        <v>2018</v>
      </c>
    </row>
    <row r="4017" spans="2:11" x14ac:dyDescent="0.2">
      <c r="B4017" s="8">
        <v>43136</v>
      </c>
      <c r="C4017" s="6" t="s">
        <v>4729</v>
      </c>
      <c r="D4017" s="6">
        <v>300702</v>
      </c>
      <c r="E4017" s="6" t="s">
        <v>355</v>
      </c>
      <c r="F4017" s="6" t="s">
        <v>21</v>
      </c>
      <c r="G4017" s="6" t="s">
        <v>2</v>
      </c>
      <c r="H4017" s="6" t="s">
        <v>917</v>
      </c>
      <c r="I4017" s="6">
        <v>-15</v>
      </c>
      <c r="J4017" s="13" t="str">
        <f>VLOOKUP(MONTH(Tabla7[[#This Row],[Fecha del movimiento]]),Tablas!$O$4:$P$15,2,0)</f>
        <v>Feb</v>
      </c>
      <c r="K4017" s="6">
        <f>YEAR(Tabla7[[#This Row],[Fecha del movimiento]])</f>
        <v>2018</v>
      </c>
    </row>
    <row r="4018" spans="2:11" x14ac:dyDescent="0.2">
      <c r="B4018" s="8">
        <v>43333</v>
      </c>
      <c r="C4018" s="6" t="s">
        <v>4272</v>
      </c>
      <c r="D4018" s="6">
        <v>300452</v>
      </c>
      <c r="E4018" s="6" t="s">
        <v>559</v>
      </c>
      <c r="F4018" s="6" t="s">
        <v>21</v>
      </c>
      <c r="G4018" s="6" t="s">
        <v>5</v>
      </c>
      <c r="H4018" s="6" t="s">
        <v>917</v>
      </c>
      <c r="I4018" s="6">
        <v>-5</v>
      </c>
      <c r="J4018" s="13" t="str">
        <f>VLOOKUP(MONTH(Tabla7[[#This Row],[Fecha del movimiento]]),Tablas!$O$4:$P$15,2,0)</f>
        <v>Ago</v>
      </c>
      <c r="K4018" s="6">
        <f>YEAR(Tabla7[[#This Row],[Fecha del movimiento]])</f>
        <v>2018</v>
      </c>
    </row>
    <row r="4019" spans="2:11" x14ac:dyDescent="0.2">
      <c r="B4019" s="8">
        <v>43237</v>
      </c>
      <c r="C4019" s="6" t="s">
        <v>4730</v>
      </c>
      <c r="D4019" s="6">
        <v>300830</v>
      </c>
      <c r="E4019" s="6" t="s">
        <v>239</v>
      </c>
      <c r="F4019" s="6" t="s">
        <v>21</v>
      </c>
      <c r="G4019" s="6" t="s">
        <v>2</v>
      </c>
      <c r="H4019" s="6" t="s">
        <v>923</v>
      </c>
      <c r="I4019" s="6">
        <v>20</v>
      </c>
      <c r="J4019" s="13" t="str">
        <f>VLOOKUP(MONTH(Tabla7[[#This Row],[Fecha del movimiento]]),Tablas!$O$4:$P$15,2,0)</f>
        <v>May</v>
      </c>
      <c r="K4019" s="6">
        <f>YEAR(Tabla7[[#This Row],[Fecha del movimiento]])</f>
        <v>2018</v>
      </c>
    </row>
    <row r="4020" spans="2:11" x14ac:dyDescent="0.2">
      <c r="B4020" s="8">
        <v>43320</v>
      </c>
      <c r="C4020" s="6" t="s">
        <v>4731</v>
      </c>
      <c r="D4020" s="6">
        <v>300084</v>
      </c>
      <c r="E4020" s="6" t="s">
        <v>296</v>
      </c>
      <c r="F4020" s="6" t="s">
        <v>21</v>
      </c>
      <c r="G4020" s="6" t="s">
        <v>1</v>
      </c>
      <c r="H4020" s="6" t="s">
        <v>917</v>
      </c>
      <c r="I4020" s="6">
        <v>-7</v>
      </c>
      <c r="J4020" s="13" t="str">
        <f>VLOOKUP(MONTH(Tabla7[[#This Row],[Fecha del movimiento]]),Tablas!$O$4:$P$15,2,0)</f>
        <v>Ago</v>
      </c>
      <c r="K4020" s="6">
        <f>YEAR(Tabla7[[#This Row],[Fecha del movimiento]])</f>
        <v>2018</v>
      </c>
    </row>
    <row r="4021" spans="2:11" x14ac:dyDescent="0.2">
      <c r="B4021" s="8">
        <v>43121</v>
      </c>
      <c r="C4021" s="6" t="s">
        <v>4732</v>
      </c>
      <c r="D4021" s="6">
        <v>300182</v>
      </c>
      <c r="E4021" s="6" t="s">
        <v>740</v>
      </c>
      <c r="F4021" s="6" t="s">
        <v>21</v>
      </c>
      <c r="G4021" s="6" t="s">
        <v>9</v>
      </c>
      <c r="H4021" s="6" t="s">
        <v>917</v>
      </c>
      <c r="I4021" s="6">
        <v>-20</v>
      </c>
      <c r="J4021" s="13" t="str">
        <f>VLOOKUP(MONTH(Tabla7[[#This Row],[Fecha del movimiento]]),Tablas!$O$4:$P$15,2,0)</f>
        <v>Ene</v>
      </c>
      <c r="K4021" s="6">
        <f>YEAR(Tabla7[[#This Row],[Fecha del movimiento]])</f>
        <v>2018</v>
      </c>
    </row>
    <row r="4022" spans="2:11" x14ac:dyDescent="0.2">
      <c r="B4022" s="8">
        <v>43314</v>
      </c>
      <c r="C4022" s="6" t="s">
        <v>4733</v>
      </c>
      <c r="D4022" s="6">
        <v>300982</v>
      </c>
      <c r="E4022" s="6" t="s">
        <v>94</v>
      </c>
      <c r="F4022" s="6" t="s">
        <v>21</v>
      </c>
      <c r="G4022" s="6" t="s">
        <v>13</v>
      </c>
      <c r="H4022" s="6" t="s">
        <v>923</v>
      </c>
      <c r="I4022" s="6">
        <v>15</v>
      </c>
      <c r="J4022" s="13" t="str">
        <f>VLOOKUP(MONTH(Tabla7[[#This Row],[Fecha del movimiento]]),Tablas!$O$4:$P$15,2,0)</f>
        <v>Ago</v>
      </c>
      <c r="K4022" s="6">
        <f>YEAR(Tabla7[[#This Row],[Fecha del movimiento]])</f>
        <v>2018</v>
      </c>
    </row>
    <row r="4023" spans="2:11" x14ac:dyDescent="0.2">
      <c r="B4023" s="8">
        <v>43212</v>
      </c>
      <c r="C4023" s="6" t="s">
        <v>4734</v>
      </c>
      <c r="D4023" s="6">
        <v>300026</v>
      </c>
      <c r="E4023" s="6" t="s">
        <v>806</v>
      </c>
      <c r="F4023" s="6" t="s">
        <v>21</v>
      </c>
      <c r="G4023" s="6" t="s">
        <v>13</v>
      </c>
      <c r="H4023" s="6" t="s">
        <v>917</v>
      </c>
      <c r="I4023" s="6">
        <v>-18</v>
      </c>
      <c r="J4023" s="13" t="str">
        <f>VLOOKUP(MONTH(Tabla7[[#This Row],[Fecha del movimiento]]),Tablas!$O$4:$P$15,2,0)</f>
        <v>Abr</v>
      </c>
      <c r="K4023" s="6">
        <f>YEAR(Tabla7[[#This Row],[Fecha del movimiento]])</f>
        <v>2018</v>
      </c>
    </row>
    <row r="4024" spans="2:11" x14ac:dyDescent="0.2">
      <c r="B4024" s="8">
        <v>43282</v>
      </c>
      <c r="C4024" s="6" t="s">
        <v>4735</v>
      </c>
      <c r="D4024" s="6">
        <v>300156</v>
      </c>
      <c r="E4024" s="6" t="s">
        <v>749</v>
      </c>
      <c r="F4024" s="6" t="s">
        <v>21</v>
      </c>
      <c r="G4024" s="6" t="s">
        <v>6</v>
      </c>
      <c r="H4024" s="6" t="s">
        <v>923</v>
      </c>
      <c r="I4024" s="6">
        <v>10</v>
      </c>
      <c r="J4024" s="13" t="str">
        <f>VLOOKUP(MONTH(Tabla7[[#This Row],[Fecha del movimiento]]),Tablas!$O$4:$P$15,2,0)</f>
        <v>Jul</v>
      </c>
      <c r="K4024" s="6">
        <f>YEAR(Tabla7[[#This Row],[Fecha del movimiento]])</f>
        <v>2018</v>
      </c>
    </row>
    <row r="4025" spans="2:11" x14ac:dyDescent="0.2">
      <c r="B4025" s="8">
        <v>43275</v>
      </c>
      <c r="C4025" s="6" t="s">
        <v>4736</v>
      </c>
      <c r="D4025" s="6">
        <v>300186</v>
      </c>
      <c r="E4025" s="6" t="s">
        <v>530</v>
      </c>
      <c r="F4025" s="6" t="s">
        <v>21</v>
      </c>
      <c r="G4025" s="6" t="s">
        <v>2</v>
      </c>
      <c r="H4025" s="6" t="s">
        <v>923</v>
      </c>
      <c r="I4025" s="6">
        <v>19</v>
      </c>
      <c r="J4025" s="13" t="str">
        <f>VLOOKUP(MONTH(Tabla7[[#This Row],[Fecha del movimiento]]),Tablas!$O$4:$P$15,2,0)</f>
        <v>Jun</v>
      </c>
      <c r="K4025" s="6">
        <f>YEAR(Tabla7[[#This Row],[Fecha del movimiento]])</f>
        <v>2018</v>
      </c>
    </row>
    <row r="4026" spans="2:11" x14ac:dyDescent="0.2">
      <c r="B4026" s="8">
        <v>43221</v>
      </c>
      <c r="C4026" s="6" t="s">
        <v>4737</v>
      </c>
      <c r="D4026" s="6">
        <v>300920</v>
      </c>
      <c r="E4026" s="6" t="s">
        <v>152</v>
      </c>
      <c r="F4026" s="6" t="s">
        <v>21</v>
      </c>
      <c r="G4026" s="6" t="s">
        <v>6</v>
      </c>
      <c r="H4026" s="6" t="s">
        <v>923</v>
      </c>
      <c r="I4026" s="6">
        <v>16</v>
      </c>
      <c r="J4026" s="13" t="str">
        <f>VLOOKUP(MONTH(Tabla7[[#This Row],[Fecha del movimiento]]),Tablas!$O$4:$P$15,2,0)</f>
        <v>May</v>
      </c>
      <c r="K4026" s="6">
        <f>YEAR(Tabla7[[#This Row],[Fecha del movimiento]])</f>
        <v>2018</v>
      </c>
    </row>
    <row r="4027" spans="2:11" x14ac:dyDescent="0.2">
      <c r="B4027" s="8">
        <v>43288</v>
      </c>
      <c r="C4027" s="6" t="s">
        <v>4738</v>
      </c>
      <c r="D4027" s="6">
        <v>300804</v>
      </c>
      <c r="E4027" s="6" t="s">
        <v>34</v>
      </c>
      <c r="F4027" s="6" t="s">
        <v>21</v>
      </c>
      <c r="G4027" s="6" t="s">
        <v>3</v>
      </c>
      <c r="H4027" s="6" t="s">
        <v>917</v>
      </c>
      <c r="I4027" s="6">
        <v>-8</v>
      </c>
      <c r="J4027" s="13" t="str">
        <f>VLOOKUP(MONTH(Tabla7[[#This Row],[Fecha del movimiento]]),Tablas!$O$4:$P$15,2,0)</f>
        <v>Jul</v>
      </c>
      <c r="K4027" s="6">
        <f>YEAR(Tabla7[[#This Row],[Fecha del movimiento]])</f>
        <v>2018</v>
      </c>
    </row>
    <row r="4028" spans="2:11" x14ac:dyDescent="0.2">
      <c r="B4028" s="8">
        <v>43290</v>
      </c>
      <c r="C4028" s="6" t="s">
        <v>4739</v>
      </c>
      <c r="D4028" s="6">
        <v>300172</v>
      </c>
      <c r="E4028" s="6" t="s">
        <v>357</v>
      </c>
      <c r="F4028" s="6" t="s">
        <v>21</v>
      </c>
      <c r="G4028" s="6" t="s">
        <v>2</v>
      </c>
      <c r="H4028" s="6" t="s">
        <v>917</v>
      </c>
      <c r="I4028" s="6">
        <v>-11</v>
      </c>
      <c r="J4028" s="13" t="str">
        <f>VLOOKUP(MONTH(Tabla7[[#This Row],[Fecha del movimiento]]),Tablas!$O$4:$P$15,2,0)</f>
        <v>Jul</v>
      </c>
      <c r="K4028" s="6">
        <f>YEAR(Tabla7[[#This Row],[Fecha del movimiento]])</f>
        <v>2018</v>
      </c>
    </row>
    <row r="4029" spans="2:11" x14ac:dyDescent="0.2">
      <c r="B4029" s="8">
        <v>43272</v>
      </c>
      <c r="C4029" s="6" t="s">
        <v>4740</v>
      </c>
      <c r="D4029" s="6">
        <v>300549</v>
      </c>
      <c r="E4029" s="6" t="s">
        <v>480</v>
      </c>
      <c r="F4029" s="6" t="s">
        <v>21</v>
      </c>
      <c r="G4029" s="6" t="s">
        <v>10</v>
      </c>
      <c r="H4029" s="6" t="s">
        <v>917</v>
      </c>
      <c r="I4029" s="6">
        <v>-10</v>
      </c>
      <c r="J4029" s="13" t="str">
        <f>VLOOKUP(MONTH(Tabla7[[#This Row],[Fecha del movimiento]]),Tablas!$O$4:$P$15,2,0)</f>
        <v>Jun</v>
      </c>
      <c r="K4029" s="6">
        <f>YEAR(Tabla7[[#This Row],[Fecha del movimiento]])</f>
        <v>2018</v>
      </c>
    </row>
    <row r="4030" spans="2:11" x14ac:dyDescent="0.2">
      <c r="B4030" s="8">
        <v>43126</v>
      </c>
      <c r="C4030" s="6" t="s">
        <v>4741</v>
      </c>
      <c r="D4030" s="6">
        <v>300045</v>
      </c>
      <c r="E4030" s="6" t="s">
        <v>267</v>
      </c>
      <c r="F4030" s="6" t="s">
        <v>21</v>
      </c>
      <c r="G4030" s="6" t="s">
        <v>5</v>
      </c>
      <c r="H4030" s="6" t="s">
        <v>917</v>
      </c>
      <c r="I4030" s="6">
        <v>-18</v>
      </c>
      <c r="J4030" s="13" t="str">
        <f>VLOOKUP(MONTH(Tabla7[[#This Row],[Fecha del movimiento]]),Tablas!$O$4:$P$15,2,0)</f>
        <v>Ene</v>
      </c>
      <c r="K4030" s="6">
        <f>YEAR(Tabla7[[#This Row],[Fecha del movimiento]])</f>
        <v>2018</v>
      </c>
    </row>
    <row r="4031" spans="2:11" x14ac:dyDescent="0.2">
      <c r="B4031" s="8">
        <v>43336</v>
      </c>
      <c r="C4031" s="6" t="s">
        <v>4742</v>
      </c>
      <c r="D4031" s="6">
        <v>300465</v>
      </c>
      <c r="E4031" s="6" t="s">
        <v>389</v>
      </c>
      <c r="F4031" s="6" t="s">
        <v>21</v>
      </c>
      <c r="G4031" s="6" t="s">
        <v>13</v>
      </c>
      <c r="H4031" s="6" t="s">
        <v>917</v>
      </c>
      <c r="I4031" s="6">
        <v>-15</v>
      </c>
      <c r="J4031" s="13" t="str">
        <f>VLOOKUP(MONTH(Tabla7[[#This Row],[Fecha del movimiento]]),Tablas!$O$4:$P$15,2,0)</f>
        <v>Ago</v>
      </c>
      <c r="K4031" s="6">
        <f>YEAR(Tabla7[[#This Row],[Fecha del movimiento]])</f>
        <v>2018</v>
      </c>
    </row>
    <row r="4032" spans="2:11" x14ac:dyDescent="0.2">
      <c r="B4032" s="8">
        <v>43193</v>
      </c>
      <c r="C4032" s="6" t="s">
        <v>2971</v>
      </c>
      <c r="D4032" s="6">
        <v>300106</v>
      </c>
      <c r="E4032" s="6" t="s">
        <v>768</v>
      </c>
      <c r="F4032" s="6" t="s">
        <v>21</v>
      </c>
      <c r="G4032" s="6" t="s">
        <v>4</v>
      </c>
      <c r="H4032" s="6" t="s">
        <v>917</v>
      </c>
      <c r="I4032" s="6">
        <v>-17</v>
      </c>
      <c r="J4032" s="13" t="str">
        <f>VLOOKUP(MONTH(Tabla7[[#This Row],[Fecha del movimiento]]),Tablas!$O$4:$P$15,2,0)</f>
        <v>Abr</v>
      </c>
      <c r="K4032" s="6">
        <f>YEAR(Tabla7[[#This Row],[Fecha del movimiento]])</f>
        <v>2018</v>
      </c>
    </row>
    <row r="4033" spans="2:11" x14ac:dyDescent="0.2">
      <c r="B4033" s="8">
        <v>43320</v>
      </c>
      <c r="C4033" s="6" t="s">
        <v>4743</v>
      </c>
      <c r="D4033" s="6">
        <v>300518</v>
      </c>
      <c r="E4033" s="6" t="s">
        <v>509</v>
      </c>
      <c r="F4033" s="6" t="s">
        <v>21</v>
      </c>
      <c r="G4033" s="6" t="s">
        <v>7</v>
      </c>
      <c r="H4033" s="6" t="s">
        <v>917</v>
      </c>
      <c r="I4033" s="6">
        <v>-5</v>
      </c>
      <c r="J4033" s="13" t="str">
        <f>VLOOKUP(MONTH(Tabla7[[#This Row],[Fecha del movimiento]]),Tablas!$O$4:$P$15,2,0)</f>
        <v>Ago</v>
      </c>
      <c r="K4033" s="6">
        <f>YEAR(Tabla7[[#This Row],[Fecha del movimiento]])</f>
        <v>2018</v>
      </c>
    </row>
    <row r="4034" spans="2:11" x14ac:dyDescent="0.2">
      <c r="B4034" s="8">
        <v>43287</v>
      </c>
      <c r="C4034" s="6" t="s">
        <v>4744</v>
      </c>
      <c r="D4034" s="6">
        <v>300422</v>
      </c>
      <c r="E4034" s="6" t="s">
        <v>581</v>
      </c>
      <c r="F4034" s="6" t="s">
        <v>21</v>
      </c>
      <c r="G4034" s="6" t="s">
        <v>2</v>
      </c>
      <c r="H4034" s="6" t="s">
        <v>917</v>
      </c>
      <c r="I4034" s="6">
        <v>-7</v>
      </c>
      <c r="J4034" s="13" t="str">
        <f>VLOOKUP(MONTH(Tabla7[[#This Row],[Fecha del movimiento]]),Tablas!$O$4:$P$15,2,0)</f>
        <v>Jul</v>
      </c>
      <c r="K4034" s="6">
        <f>YEAR(Tabla7[[#This Row],[Fecha del movimiento]])</f>
        <v>2018</v>
      </c>
    </row>
    <row r="4035" spans="2:11" x14ac:dyDescent="0.2">
      <c r="B4035" s="8">
        <v>43165</v>
      </c>
      <c r="C4035" s="6" t="s">
        <v>4745</v>
      </c>
      <c r="D4035" s="6">
        <v>300868</v>
      </c>
      <c r="E4035" s="6" t="s">
        <v>203</v>
      </c>
      <c r="F4035" s="6" t="s">
        <v>21</v>
      </c>
      <c r="G4035" s="6" t="s">
        <v>6</v>
      </c>
      <c r="H4035" s="6" t="s">
        <v>923</v>
      </c>
      <c r="I4035" s="6">
        <v>19</v>
      </c>
      <c r="J4035" s="13" t="str">
        <f>VLOOKUP(MONTH(Tabla7[[#This Row],[Fecha del movimiento]]),Tablas!$O$4:$P$15,2,0)</f>
        <v>Mar</v>
      </c>
      <c r="K4035" s="6">
        <f>YEAR(Tabla7[[#This Row],[Fecha del movimiento]])</f>
        <v>2018</v>
      </c>
    </row>
    <row r="4036" spans="2:11" x14ac:dyDescent="0.2">
      <c r="B4036" s="8">
        <v>43334</v>
      </c>
      <c r="C4036" s="6" t="s">
        <v>4746</v>
      </c>
      <c r="D4036" s="6">
        <v>300598</v>
      </c>
      <c r="E4036" s="6" t="s">
        <v>444</v>
      </c>
      <c r="F4036" s="6" t="s">
        <v>21</v>
      </c>
      <c r="G4036" s="6" t="s">
        <v>6</v>
      </c>
      <c r="H4036" s="6" t="s">
        <v>923</v>
      </c>
      <c r="I4036" s="6">
        <v>17</v>
      </c>
      <c r="J4036" s="13" t="str">
        <f>VLOOKUP(MONTH(Tabla7[[#This Row],[Fecha del movimiento]]),Tablas!$O$4:$P$15,2,0)</f>
        <v>Ago</v>
      </c>
      <c r="K4036" s="6">
        <f>YEAR(Tabla7[[#This Row],[Fecha del movimiento]])</f>
        <v>2018</v>
      </c>
    </row>
    <row r="4037" spans="2:11" x14ac:dyDescent="0.2">
      <c r="B4037" s="8">
        <v>43142</v>
      </c>
      <c r="C4037" s="6" t="s">
        <v>4747</v>
      </c>
      <c r="D4037" s="6">
        <v>300111</v>
      </c>
      <c r="E4037" s="6" t="s">
        <v>766</v>
      </c>
      <c r="F4037" s="6" t="s">
        <v>21</v>
      </c>
      <c r="G4037" s="6" t="s">
        <v>13</v>
      </c>
      <c r="H4037" s="6" t="s">
        <v>923</v>
      </c>
      <c r="I4037" s="6">
        <v>14</v>
      </c>
      <c r="J4037" s="13" t="str">
        <f>VLOOKUP(MONTH(Tabla7[[#This Row],[Fecha del movimiento]]),Tablas!$O$4:$P$15,2,0)</f>
        <v>Feb</v>
      </c>
      <c r="K4037" s="6">
        <f>YEAR(Tabla7[[#This Row],[Fecha del movimiento]])</f>
        <v>2018</v>
      </c>
    </row>
    <row r="4038" spans="2:11" x14ac:dyDescent="0.2">
      <c r="B4038" s="8">
        <v>43327</v>
      </c>
      <c r="C4038" s="6" t="s">
        <v>4748</v>
      </c>
      <c r="D4038" s="6">
        <v>300750</v>
      </c>
      <c r="E4038" s="6" t="s">
        <v>311</v>
      </c>
      <c r="F4038" s="6" t="s">
        <v>21</v>
      </c>
      <c r="G4038" s="6" t="s">
        <v>13</v>
      </c>
      <c r="H4038" s="6" t="s">
        <v>923</v>
      </c>
      <c r="I4038" s="6">
        <v>14</v>
      </c>
      <c r="J4038" s="13" t="str">
        <f>VLOOKUP(MONTH(Tabla7[[#This Row],[Fecha del movimiento]]),Tablas!$O$4:$P$15,2,0)</f>
        <v>Ago</v>
      </c>
      <c r="K4038" s="6">
        <f>YEAR(Tabla7[[#This Row],[Fecha del movimiento]])</f>
        <v>2018</v>
      </c>
    </row>
    <row r="4039" spans="2:11" x14ac:dyDescent="0.2">
      <c r="B4039" s="8">
        <v>43259</v>
      </c>
      <c r="C4039" s="6" t="s">
        <v>4749</v>
      </c>
      <c r="D4039" s="6">
        <v>300711</v>
      </c>
      <c r="E4039" s="6" t="s">
        <v>347</v>
      </c>
      <c r="F4039" s="6" t="s">
        <v>21</v>
      </c>
      <c r="G4039" s="6" t="s">
        <v>9</v>
      </c>
      <c r="H4039" s="6" t="s">
        <v>917</v>
      </c>
      <c r="I4039" s="6">
        <v>-14</v>
      </c>
      <c r="J4039" s="13" t="str">
        <f>VLOOKUP(MONTH(Tabla7[[#This Row],[Fecha del movimiento]]),Tablas!$O$4:$P$15,2,0)</f>
        <v>Jun</v>
      </c>
      <c r="K4039" s="6">
        <f>YEAR(Tabla7[[#This Row],[Fecha del movimiento]])</f>
        <v>2018</v>
      </c>
    </row>
    <row r="4040" spans="2:11" x14ac:dyDescent="0.2">
      <c r="B4040" s="8">
        <v>43105</v>
      </c>
      <c r="C4040" s="6" t="s">
        <v>4750</v>
      </c>
      <c r="D4040" s="6">
        <v>300631</v>
      </c>
      <c r="E4040" s="6" t="s">
        <v>413</v>
      </c>
      <c r="F4040" s="6" t="s">
        <v>21</v>
      </c>
      <c r="G4040" s="6" t="s">
        <v>13</v>
      </c>
      <c r="H4040" s="6" t="s">
        <v>917</v>
      </c>
      <c r="I4040" s="6">
        <v>-19</v>
      </c>
      <c r="J4040" s="13" t="str">
        <f>VLOOKUP(MONTH(Tabla7[[#This Row],[Fecha del movimiento]]),Tablas!$O$4:$P$15,2,0)</f>
        <v>Ene</v>
      </c>
      <c r="K4040" s="6">
        <f>YEAR(Tabla7[[#This Row],[Fecha del movimiento]])</f>
        <v>2018</v>
      </c>
    </row>
    <row r="4041" spans="2:11" x14ac:dyDescent="0.2">
      <c r="B4041" s="8">
        <v>43187</v>
      </c>
      <c r="C4041" s="6" t="s">
        <v>4751</v>
      </c>
      <c r="D4041" s="6">
        <v>300945</v>
      </c>
      <c r="E4041" s="6" t="s">
        <v>130</v>
      </c>
      <c r="F4041" s="6" t="s">
        <v>21</v>
      </c>
      <c r="G4041" s="6" t="s">
        <v>2</v>
      </c>
      <c r="H4041" s="6" t="s">
        <v>923</v>
      </c>
      <c r="I4041" s="6">
        <v>12</v>
      </c>
      <c r="J4041" s="13" t="str">
        <f>VLOOKUP(MONTH(Tabla7[[#This Row],[Fecha del movimiento]]),Tablas!$O$4:$P$15,2,0)</f>
        <v>Mar</v>
      </c>
      <c r="K4041" s="6">
        <f>YEAR(Tabla7[[#This Row],[Fecha del movimiento]])</f>
        <v>2018</v>
      </c>
    </row>
    <row r="4042" spans="2:11" x14ac:dyDescent="0.2">
      <c r="B4042" s="8">
        <v>43331</v>
      </c>
      <c r="C4042" s="6" t="s">
        <v>4752</v>
      </c>
      <c r="D4042" s="6">
        <v>300117</v>
      </c>
      <c r="E4042" s="6" t="s">
        <v>762</v>
      </c>
      <c r="F4042" s="6" t="s">
        <v>21</v>
      </c>
      <c r="G4042" s="6" t="s">
        <v>1</v>
      </c>
      <c r="H4042" s="6" t="s">
        <v>917</v>
      </c>
      <c r="I4042" s="6">
        <v>-16</v>
      </c>
      <c r="J4042" s="13" t="str">
        <f>VLOOKUP(MONTH(Tabla7[[#This Row],[Fecha del movimiento]]),Tablas!$O$4:$P$15,2,0)</f>
        <v>Ago</v>
      </c>
      <c r="K4042" s="6">
        <f>YEAR(Tabla7[[#This Row],[Fecha del movimiento]])</f>
        <v>2018</v>
      </c>
    </row>
    <row r="4043" spans="2:11" x14ac:dyDescent="0.2">
      <c r="B4043" s="8">
        <v>43116</v>
      </c>
      <c r="C4043" s="6" t="s">
        <v>4753</v>
      </c>
      <c r="D4043" s="6">
        <v>300091</v>
      </c>
      <c r="E4043" s="6" t="s">
        <v>776</v>
      </c>
      <c r="F4043" s="6" t="s">
        <v>21</v>
      </c>
      <c r="G4043" s="6" t="s">
        <v>1</v>
      </c>
      <c r="H4043" s="6" t="s">
        <v>923</v>
      </c>
      <c r="I4043" s="6">
        <v>17</v>
      </c>
      <c r="J4043" s="13" t="str">
        <f>VLOOKUP(MONTH(Tabla7[[#This Row],[Fecha del movimiento]]),Tablas!$O$4:$P$15,2,0)</f>
        <v>Ene</v>
      </c>
      <c r="K4043" s="6">
        <f>YEAR(Tabla7[[#This Row],[Fecha del movimiento]])</f>
        <v>2018</v>
      </c>
    </row>
    <row r="4044" spans="2:11" x14ac:dyDescent="0.2">
      <c r="B4044" s="8">
        <v>43178</v>
      </c>
      <c r="C4044" s="6" t="s">
        <v>4754</v>
      </c>
      <c r="D4044" s="6">
        <v>301042</v>
      </c>
      <c r="E4044" s="6" t="s">
        <v>37</v>
      </c>
      <c r="F4044" s="6" t="s">
        <v>21</v>
      </c>
      <c r="G4044" s="6" t="s">
        <v>12</v>
      </c>
      <c r="H4044" s="6" t="s">
        <v>923</v>
      </c>
      <c r="I4044" s="6">
        <v>20</v>
      </c>
      <c r="J4044" s="13" t="str">
        <f>VLOOKUP(MONTH(Tabla7[[#This Row],[Fecha del movimiento]]),Tablas!$O$4:$P$15,2,0)</f>
        <v>Mar</v>
      </c>
      <c r="K4044" s="6">
        <f>YEAR(Tabla7[[#This Row],[Fecha del movimiento]])</f>
        <v>2018</v>
      </c>
    </row>
    <row r="4045" spans="2:11" x14ac:dyDescent="0.2">
      <c r="B4045" s="8">
        <v>43209</v>
      </c>
      <c r="C4045" s="6" t="s">
        <v>4755</v>
      </c>
      <c r="D4045" s="6">
        <v>300884</v>
      </c>
      <c r="E4045" s="6" t="s">
        <v>188</v>
      </c>
      <c r="F4045" s="6" t="s">
        <v>21</v>
      </c>
      <c r="G4045" s="6" t="s">
        <v>11</v>
      </c>
      <c r="H4045" s="6" t="s">
        <v>923</v>
      </c>
      <c r="I4045" s="6">
        <v>16</v>
      </c>
      <c r="J4045" s="13" t="str">
        <f>VLOOKUP(MONTH(Tabla7[[#This Row],[Fecha del movimiento]]),Tablas!$O$4:$P$15,2,0)</f>
        <v>Abr</v>
      </c>
      <c r="K4045" s="6">
        <f>YEAR(Tabla7[[#This Row],[Fecha del movimiento]])</f>
        <v>2018</v>
      </c>
    </row>
    <row r="4046" spans="2:11" x14ac:dyDescent="0.2">
      <c r="B4046" s="8">
        <v>43163</v>
      </c>
      <c r="C4046" s="6" t="s">
        <v>4756</v>
      </c>
      <c r="D4046" s="6">
        <v>300657</v>
      </c>
      <c r="E4046" s="6" t="s">
        <v>390</v>
      </c>
      <c r="F4046" s="6" t="s">
        <v>21</v>
      </c>
      <c r="G4046" s="6" t="s">
        <v>2</v>
      </c>
      <c r="H4046" s="6" t="s">
        <v>923</v>
      </c>
      <c r="I4046" s="6">
        <v>10</v>
      </c>
      <c r="J4046" s="13" t="str">
        <f>VLOOKUP(MONTH(Tabla7[[#This Row],[Fecha del movimiento]]),Tablas!$O$4:$P$15,2,0)</f>
        <v>Mar</v>
      </c>
      <c r="K4046" s="6">
        <f>YEAR(Tabla7[[#This Row],[Fecha del movimiento]])</f>
        <v>2018</v>
      </c>
    </row>
    <row r="4047" spans="2:11" x14ac:dyDescent="0.2">
      <c r="B4047" s="8">
        <v>43247</v>
      </c>
      <c r="C4047" s="6" t="s">
        <v>4757</v>
      </c>
      <c r="D4047" s="6">
        <v>300770</v>
      </c>
      <c r="E4047" s="6" t="s">
        <v>294</v>
      </c>
      <c r="F4047" s="6" t="s">
        <v>21</v>
      </c>
      <c r="G4047" s="6" t="s">
        <v>11</v>
      </c>
      <c r="H4047" s="6" t="s">
        <v>917</v>
      </c>
      <c r="I4047" s="6">
        <v>-7</v>
      </c>
      <c r="J4047" s="13" t="str">
        <f>VLOOKUP(MONTH(Tabla7[[#This Row],[Fecha del movimiento]]),Tablas!$O$4:$P$15,2,0)</f>
        <v>May</v>
      </c>
      <c r="K4047" s="6">
        <f>YEAR(Tabla7[[#This Row],[Fecha del movimiento]])</f>
        <v>2018</v>
      </c>
    </row>
    <row r="4048" spans="2:11" x14ac:dyDescent="0.2">
      <c r="B4048" s="8">
        <v>43317</v>
      </c>
      <c r="C4048" s="6" t="s">
        <v>4758</v>
      </c>
      <c r="D4048" s="6">
        <v>300396</v>
      </c>
      <c r="E4048" s="6" t="s">
        <v>586</v>
      </c>
      <c r="F4048" s="6" t="s">
        <v>21</v>
      </c>
      <c r="G4048" s="6" t="s">
        <v>4</v>
      </c>
      <c r="H4048" s="6" t="s">
        <v>917</v>
      </c>
      <c r="I4048" s="6">
        <v>-13</v>
      </c>
      <c r="J4048" s="13" t="str">
        <f>VLOOKUP(MONTH(Tabla7[[#This Row],[Fecha del movimiento]]),Tablas!$O$4:$P$15,2,0)</f>
        <v>Ago</v>
      </c>
      <c r="K4048" s="6">
        <f>YEAR(Tabla7[[#This Row],[Fecha del movimiento]])</f>
        <v>2018</v>
      </c>
    </row>
    <row r="4049" spans="2:11" x14ac:dyDescent="0.2">
      <c r="B4049" s="8">
        <v>43214</v>
      </c>
      <c r="C4049" s="6" t="s">
        <v>4759</v>
      </c>
      <c r="D4049" s="6">
        <v>300625</v>
      </c>
      <c r="E4049" s="6" t="s">
        <v>418</v>
      </c>
      <c r="F4049" s="6" t="s">
        <v>21</v>
      </c>
      <c r="G4049" s="6" t="s">
        <v>6</v>
      </c>
      <c r="H4049" s="6" t="s">
        <v>917</v>
      </c>
      <c r="I4049" s="6">
        <v>-5</v>
      </c>
      <c r="J4049" s="13" t="str">
        <f>VLOOKUP(MONTH(Tabla7[[#This Row],[Fecha del movimiento]]),Tablas!$O$4:$P$15,2,0)</f>
        <v>Abr</v>
      </c>
      <c r="K4049" s="6">
        <f>YEAR(Tabla7[[#This Row],[Fecha del movimiento]])</f>
        <v>2018</v>
      </c>
    </row>
    <row r="4050" spans="2:11" x14ac:dyDescent="0.2">
      <c r="B4050" s="8">
        <v>43168</v>
      </c>
      <c r="C4050" s="6" t="s">
        <v>4760</v>
      </c>
      <c r="D4050" s="6">
        <v>300405</v>
      </c>
      <c r="E4050" s="6" t="s">
        <v>145</v>
      </c>
      <c r="F4050" s="6" t="s">
        <v>21</v>
      </c>
      <c r="G4050" s="6" t="s">
        <v>13</v>
      </c>
      <c r="H4050" s="6" t="s">
        <v>917</v>
      </c>
      <c r="I4050" s="6">
        <v>-13</v>
      </c>
      <c r="J4050" s="13" t="str">
        <f>VLOOKUP(MONTH(Tabla7[[#This Row],[Fecha del movimiento]]),Tablas!$O$4:$P$15,2,0)</f>
        <v>Mar</v>
      </c>
      <c r="K4050" s="6">
        <f>YEAR(Tabla7[[#This Row],[Fecha del movimiento]])</f>
        <v>2018</v>
      </c>
    </row>
    <row r="4051" spans="2:11" x14ac:dyDescent="0.2">
      <c r="B4051" s="8">
        <v>43309</v>
      </c>
      <c r="C4051" s="6" t="s">
        <v>2345</v>
      </c>
      <c r="D4051" s="6">
        <v>300139</v>
      </c>
      <c r="E4051" s="6" t="s">
        <v>223</v>
      </c>
      <c r="F4051" s="6" t="s">
        <v>21</v>
      </c>
      <c r="G4051" s="6" t="s">
        <v>5</v>
      </c>
      <c r="H4051" s="6" t="s">
        <v>923</v>
      </c>
      <c r="I4051" s="6">
        <v>13</v>
      </c>
      <c r="J4051" s="13" t="str">
        <f>VLOOKUP(MONTH(Tabla7[[#This Row],[Fecha del movimiento]]),Tablas!$O$4:$P$15,2,0)</f>
        <v>Jul</v>
      </c>
      <c r="K4051" s="6">
        <f>YEAR(Tabla7[[#This Row],[Fecha del movimiento]])</f>
        <v>2018</v>
      </c>
    </row>
    <row r="4052" spans="2:11" x14ac:dyDescent="0.2">
      <c r="B4052" s="8">
        <v>43249</v>
      </c>
      <c r="C4052" s="6" t="s">
        <v>4761</v>
      </c>
      <c r="D4052" s="6">
        <v>300685</v>
      </c>
      <c r="E4052" s="6" t="s">
        <v>368</v>
      </c>
      <c r="F4052" s="6" t="s">
        <v>21</v>
      </c>
      <c r="G4052" s="6" t="s">
        <v>7</v>
      </c>
      <c r="H4052" s="6" t="s">
        <v>917</v>
      </c>
      <c r="I4052" s="6">
        <v>-20</v>
      </c>
      <c r="J4052" s="13" t="str">
        <f>VLOOKUP(MONTH(Tabla7[[#This Row],[Fecha del movimiento]]),Tablas!$O$4:$P$15,2,0)</f>
        <v>May</v>
      </c>
      <c r="K4052" s="6">
        <f>YEAR(Tabla7[[#This Row],[Fecha del movimiento]])</f>
        <v>2018</v>
      </c>
    </row>
    <row r="4053" spans="2:11" x14ac:dyDescent="0.2">
      <c r="B4053" s="8">
        <v>43120</v>
      </c>
      <c r="C4053" s="6" t="s">
        <v>4762</v>
      </c>
      <c r="D4053" s="6">
        <v>300179</v>
      </c>
      <c r="E4053" s="6" t="s">
        <v>742</v>
      </c>
      <c r="F4053" s="6" t="s">
        <v>21</v>
      </c>
      <c r="G4053" s="6" t="s">
        <v>2</v>
      </c>
      <c r="H4053" s="6" t="s">
        <v>917</v>
      </c>
      <c r="I4053" s="6">
        <v>-14</v>
      </c>
      <c r="J4053" s="13" t="str">
        <f>VLOOKUP(MONTH(Tabla7[[#This Row],[Fecha del movimiento]]),Tablas!$O$4:$P$15,2,0)</f>
        <v>Ene</v>
      </c>
      <c r="K4053" s="6">
        <f>YEAR(Tabla7[[#This Row],[Fecha del movimiento]])</f>
        <v>2018</v>
      </c>
    </row>
    <row r="4054" spans="2:11" x14ac:dyDescent="0.2">
      <c r="B4054" s="8">
        <v>43142</v>
      </c>
      <c r="C4054" s="6" t="s">
        <v>4763</v>
      </c>
      <c r="D4054" s="6">
        <v>300369</v>
      </c>
      <c r="E4054" s="6" t="s">
        <v>616</v>
      </c>
      <c r="F4054" s="6" t="s">
        <v>21</v>
      </c>
      <c r="G4054" s="6" t="s">
        <v>9</v>
      </c>
      <c r="H4054" s="6" t="s">
        <v>923</v>
      </c>
      <c r="I4054" s="6">
        <v>11</v>
      </c>
      <c r="J4054" s="13" t="str">
        <f>VLOOKUP(MONTH(Tabla7[[#This Row],[Fecha del movimiento]]),Tablas!$O$4:$P$15,2,0)</f>
        <v>Feb</v>
      </c>
      <c r="K4054" s="6">
        <f>YEAR(Tabla7[[#This Row],[Fecha del movimiento]])</f>
        <v>2018</v>
      </c>
    </row>
    <row r="4055" spans="2:11" x14ac:dyDescent="0.2">
      <c r="B4055" s="8">
        <v>43129</v>
      </c>
      <c r="C4055" s="6" t="s">
        <v>4764</v>
      </c>
      <c r="D4055" s="6">
        <v>300144</v>
      </c>
      <c r="E4055" s="6" t="s">
        <v>756</v>
      </c>
      <c r="F4055" s="6" t="s">
        <v>21</v>
      </c>
      <c r="G4055" s="6" t="s">
        <v>2</v>
      </c>
      <c r="H4055" s="6" t="s">
        <v>923</v>
      </c>
      <c r="I4055" s="6">
        <v>10</v>
      </c>
      <c r="J4055" s="13" t="str">
        <f>VLOOKUP(MONTH(Tabla7[[#This Row],[Fecha del movimiento]]),Tablas!$O$4:$P$15,2,0)</f>
        <v>Ene</v>
      </c>
      <c r="K4055" s="6">
        <f>YEAR(Tabla7[[#This Row],[Fecha del movimiento]])</f>
        <v>2018</v>
      </c>
    </row>
    <row r="4056" spans="2:11" x14ac:dyDescent="0.2">
      <c r="B4056" s="8">
        <v>43120</v>
      </c>
      <c r="C4056" s="6" t="s">
        <v>4765</v>
      </c>
      <c r="D4056" s="6">
        <v>300624</v>
      </c>
      <c r="E4056" s="6" t="s">
        <v>419</v>
      </c>
      <c r="F4056" s="6" t="s">
        <v>21</v>
      </c>
      <c r="G4056" s="6" t="s">
        <v>2</v>
      </c>
      <c r="H4056" s="6" t="s">
        <v>917</v>
      </c>
      <c r="I4056" s="6">
        <v>-13</v>
      </c>
      <c r="J4056" s="13" t="str">
        <f>VLOOKUP(MONTH(Tabla7[[#This Row],[Fecha del movimiento]]),Tablas!$O$4:$P$15,2,0)</f>
        <v>Ene</v>
      </c>
      <c r="K4056" s="6">
        <f>YEAR(Tabla7[[#This Row],[Fecha del movimiento]])</f>
        <v>2018</v>
      </c>
    </row>
    <row r="4057" spans="2:11" x14ac:dyDescent="0.2">
      <c r="B4057" s="8">
        <v>43101</v>
      </c>
      <c r="C4057" s="6" t="s">
        <v>4766</v>
      </c>
      <c r="D4057" s="6">
        <v>300502</v>
      </c>
      <c r="E4057" s="6" t="s">
        <v>521</v>
      </c>
      <c r="F4057" s="6" t="s">
        <v>21</v>
      </c>
      <c r="G4057" s="6" t="s">
        <v>11</v>
      </c>
      <c r="H4057" s="6" t="s">
        <v>923</v>
      </c>
      <c r="I4057" s="6">
        <v>18</v>
      </c>
      <c r="J4057" s="13" t="str">
        <f>VLOOKUP(MONTH(Tabla7[[#This Row],[Fecha del movimiento]]),Tablas!$O$4:$P$15,2,0)</f>
        <v>Ene</v>
      </c>
      <c r="K4057" s="6">
        <f>YEAR(Tabla7[[#This Row],[Fecha del movimiento]])</f>
        <v>2018</v>
      </c>
    </row>
    <row r="4058" spans="2:11" x14ac:dyDescent="0.2">
      <c r="B4058" s="8">
        <v>43280</v>
      </c>
      <c r="C4058" s="6" t="s">
        <v>4299</v>
      </c>
      <c r="D4058" s="6">
        <v>300557</v>
      </c>
      <c r="E4058" s="6" t="s">
        <v>473</v>
      </c>
      <c r="F4058" s="6" t="s">
        <v>21</v>
      </c>
      <c r="G4058" s="6" t="s">
        <v>7</v>
      </c>
      <c r="H4058" s="6" t="s">
        <v>923</v>
      </c>
      <c r="I4058" s="6">
        <v>15</v>
      </c>
      <c r="J4058" s="13" t="str">
        <f>VLOOKUP(MONTH(Tabla7[[#This Row],[Fecha del movimiento]]),Tablas!$O$4:$P$15,2,0)</f>
        <v>Jun</v>
      </c>
      <c r="K4058" s="6">
        <f>YEAR(Tabla7[[#This Row],[Fecha del movimiento]])</f>
        <v>2018</v>
      </c>
    </row>
    <row r="4059" spans="2:11" x14ac:dyDescent="0.2">
      <c r="B4059" s="8">
        <v>43179</v>
      </c>
      <c r="C4059" s="6" t="s">
        <v>4767</v>
      </c>
      <c r="D4059" s="6">
        <v>300695</v>
      </c>
      <c r="E4059" s="6" t="s">
        <v>362</v>
      </c>
      <c r="F4059" s="6" t="s">
        <v>21</v>
      </c>
      <c r="G4059" s="6" t="s">
        <v>13</v>
      </c>
      <c r="H4059" s="6" t="s">
        <v>917</v>
      </c>
      <c r="I4059" s="6">
        <v>-12</v>
      </c>
      <c r="J4059" s="13" t="str">
        <f>VLOOKUP(MONTH(Tabla7[[#This Row],[Fecha del movimiento]]),Tablas!$O$4:$P$15,2,0)</f>
        <v>Mar</v>
      </c>
      <c r="K4059" s="6">
        <f>YEAR(Tabla7[[#This Row],[Fecha del movimiento]])</f>
        <v>2018</v>
      </c>
    </row>
    <row r="4060" spans="2:11" x14ac:dyDescent="0.2">
      <c r="B4060" s="8">
        <v>43302</v>
      </c>
      <c r="C4060" s="6" t="s">
        <v>1582</v>
      </c>
      <c r="D4060" s="6">
        <v>300247</v>
      </c>
      <c r="E4060" s="6" t="s">
        <v>697</v>
      </c>
      <c r="F4060" s="6" t="s">
        <v>21</v>
      </c>
      <c r="G4060" s="6" t="s">
        <v>13</v>
      </c>
      <c r="H4060" s="6" t="s">
        <v>923</v>
      </c>
      <c r="I4060" s="6">
        <v>19</v>
      </c>
      <c r="J4060" s="13" t="str">
        <f>VLOOKUP(MONTH(Tabla7[[#This Row],[Fecha del movimiento]]),Tablas!$O$4:$P$15,2,0)</f>
        <v>Jul</v>
      </c>
      <c r="K4060" s="6">
        <f>YEAR(Tabla7[[#This Row],[Fecha del movimiento]])</f>
        <v>2018</v>
      </c>
    </row>
    <row r="4061" spans="2:11" x14ac:dyDescent="0.2">
      <c r="B4061" s="8">
        <v>43190</v>
      </c>
      <c r="C4061" s="6" t="s">
        <v>4768</v>
      </c>
      <c r="D4061" s="6">
        <v>300791</v>
      </c>
      <c r="E4061" s="6" t="s">
        <v>275</v>
      </c>
      <c r="F4061" s="6" t="s">
        <v>21</v>
      </c>
      <c r="G4061" s="6" t="s">
        <v>9</v>
      </c>
      <c r="H4061" s="6" t="s">
        <v>917</v>
      </c>
      <c r="I4061" s="6">
        <v>-14</v>
      </c>
      <c r="J4061" s="13" t="str">
        <f>VLOOKUP(MONTH(Tabla7[[#This Row],[Fecha del movimiento]]),Tablas!$O$4:$P$15,2,0)</f>
        <v>Mar</v>
      </c>
      <c r="K4061" s="6">
        <f>YEAR(Tabla7[[#This Row],[Fecha del movimiento]])</f>
        <v>2018</v>
      </c>
    </row>
    <row r="4062" spans="2:11" x14ac:dyDescent="0.2">
      <c r="B4062" s="8">
        <v>43271</v>
      </c>
      <c r="C4062" s="6" t="s">
        <v>4769</v>
      </c>
      <c r="D4062" s="6">
        <v>300467</v>
      </c>
      <c r="E4062" s="6" t="s">
        <v>535</v>
      </c>
      <c r="F4062" s="6" t="s">
        <v>21</v>
      </c>
      <c r="G4062" s="6" t="s">
        <v>2</v>
      </c>
      <c r="H4062" s="6" t="s">
        <v>923</v>
      </c>
      <c r="I4062" s="6">
        <v>18</v>
      </c>
      <c r="J4062" s="13" t="str">
        <f>VLOOKUP(MONTH(Tabla7[[#This Row],[Fecha del movimiento]]),Tablas!$O$4:$P$15,2,0)</f>
        <v>Jun</v>
      </c>
      <c r="K4062" s="6">
        <f>YEAR(Tabla7[[#This Row],[Fecha del movimiento]])</f>
        <v>2018</v>
      </c>
    </row>
    <row r="4063" spans="2:11" x14ac:dyDescent="0.2">
      <c r="B4063" s="8">
        <v>43239</v>
      </c>
      <c r="C4063" s="6" t="s">
        <v>4770</v>
      </c>
      <c r="D4063" s="6">
        <v>300262</v>
      </c>
      <c r="E4063" s="6" t="s">
        <v>686</v>
      </c>
      <c r="F4063" s="6" t="s">
        <v>21</v>
      </c>
      <c r="G4063" s="6" t="s">
        <v>7</v>
      </c>
      <c r="H4063" s="6" t="s">
        <v>917</v>
      </c>
      <c r="I4063" s="6">
        <v>-20</v>
      </c>
      <c r="J4063" s="13" t="str">
        <f>VLOOKUP(MONTH(Tabla7[[#This Row],[Fecha del movimiento]]),Tablas!$O$4:$P$15,2,0)</f>
        <v>May</v>
      </c>
      <c r="K4063" s="6">
        <f>YEAR(Tabla7[[#This Row],[Fecha del movimiento]])</f>
        <v>2018</v>
      </c>
    </row>
    <row r="4064" spans="2:11" x14ac:dyDescent="0.2">
      <c r="B4064" s="8">
        <v>43184</v>
      </c>
      <c r="C4064" s="6" t="s">
        <v>4771</v>
      </c>
      <c r="D4064" s="6">
        <v>300955</v>
      </c>
      <c r="E4064" s="6" t="s">
        <v>120</v>
      </c>
      <c r="F4064" s="6" t="s">
        <v>21</v>
      </c>
      <c r="G4064" s="6" t="s">
        <v>2</v>
      </c>
      <c r="H4064" s="6" t="s">
        <v>923</v>
      </c>
      <c r="I4064" s="6">
        <v>16</v>
      </c>
      <c r="J4064" s="13" t="str">
        <f>VLOOKUP(MONTH(Tabla7[[#This Row],[Fecha del movimiento]]),Tablas!$O$4:$P$15,2,0)</f>
        <v>Mar</v>
      </c>
      <c r="K4064" s="6">
        <f>YEAR(Tabla7[[#This Row],[Fecha del movimiento]])</f>
        <v>2018</v>
      </c>
    </row>
    <row r="4065" spans="2:11" x14ac:dyDescent="0.2">
      <c r="B4065" s="8">
        <v>43285</v>
      </c>
      <c r="C4065" s="6" t="s">
        <v>4772</v>
      </c>
      <c r="D4065" s="6">
        <v>300562</v>
      </c>
      <c r="E4065" s="6" t="s">
        <v>469</v>
      </c>
      <c r="F4065" s="6" t="s">
        <v>21</v>
      </c>
      <c r="G4065" s="6" t="s">
        <v>13</v>
      </c>
      <c r="H4065" s="6" t="s">
        <v>917</v>
      </c>
      <c r="I4065" s="6">
        <v>-13</v>
      </c>
      <c r="J4065" s="13" t="str">
        <f>VLOOKUP(MONTH(Tabla7[[#This Row],[Fecha del movimiento]]),Tablas!$O$4:$P$15,2,0)</f>
        <v>Jul</v>
      </c>
      <c r="K4065" s="6">
        <f>YEAR(Tabla7[[#This Row],[Fecha del movimiento]])</f>
        <v>2018</v>
      </c>
    </row>
    <row r="4066" spans="2:11" x14ac:dyDescent="0.2">
      <c r="B4066" s="8">
        <v>43136</v>
      </c>
      <c r="C4066" s="6" t="s">
        <v>4773</v>
      </c>
      <c r="D4066" s="6">
        <v>300171</v>
      </c>
      <c r="E4066" s="6" t="s">
        <v>555</v>
      </c>
      <c r="F4066" s="6" t="s">
        <v>21</v>
      </c>
      <c r="G4066" s="6" t="s">
        <v>10</v>
      </c>
      <c r="H4066" s="6" t="s">
        <v>923</v>
      </c>
      <c r="I4066" s="6">
        <v>15</v>
      </c>
      <c r="J4066" s="13" t="str">
        <f>VLOOKUP(MONTH(Tabla7[[#This Row],[Fecha del movimiento]]),Tablas!$O$4:$P$15,2,0)</f>
        <v>Feb</v>
      </c>
      <c r="K4066" s="6">
        <f>YEAR(Tabla7[[#This Row],[Fecha del movimiento]])</f>
        <v>2018</v>
      </c>
    </row>
    <row r="4067" spans="2:11" x14ac:dyDescent="0.2">
      <c r="B4067" s="8">
        <v>43241</v>
      </c>
      <c r="C4067" s="6" t="s">
        <v>4774</v>
      </c>
      <c r="D4067" s="6">
        <v>300279</v>
      </c>
      <c r="E4067" s="6" t="s">
        <v>295</v>
      </c>
      <c r="F4067" s="6" t="s">
        <v>21</v>
      </c>
      <c r="G4067" s="6" t="s">
        <v>11</v>
      </c>
      <c r="H4067" s="6" t="s">
        <v>923</v>
      </c>
      <c r="I4067" s="6">
        <v>19</v>
      </c>
      <c r="J4067" s="13" t="str">
        <f>VLOOKUP(MONTH(Tabla7[[#This Row],[Fecha del movimiento]]),Tablas!$O$4:$P$15,2,0)</f>
        <v>May</v>
      </c>
      <c r="K4067" s="6">
        <f>YEAR(Tabla7[[#This Row],[Fecha del movimiento]])</f>
        <v>2018</v>
      </c>
    </row>
    <row r="4068" spans="2:11" x14ac:dyDescent="0.2">
      <c r="B4068" s="8">
        <v>43343</v>
      </c>
      <c r="C4068" s="6" t="s">
        <v>4775</v>
      </c>
      <c r="D4068" s="6">
        <v>300751</v>
      </c>
      <c r="E4068" s="6" t="s">
        <v>58</v>
      </c>
      <c r="F4068" s="6" t="s">
        <v>21</v>
      </c>
      <c r="G4068" s="6" t="s">
        <v>2</v>
      </c>
      <c r="H4068" s="6" t="s">
        <v>917</v>
      </c>
      <c r="I4068" s="6">
        <v>-20</v>
      </c>
      <c r="J4068" s="13" t="str">
        <f>VLOOKUP(MONTH(Tabla7[[#This Row],[Fecha del movimiento]]),Tablas!$O$4:$P$15,2,0)</f>
        <v>Ago</v>
      </c>
      <c r="K4068" s="6">
        <f>YEAR(Tabla7[[#This Row],[Fecha del movimiento]])</f>
        <v>2018</v>
      </c>
    </row>
    <row r="4069" spans="2:11" x14ac:dyDescent="0.2">
      <c r="B4069" s="8">
        <v>43269</v>
      </c>
      <c r="C4069" s="6" t="s">
        <v>4776</v>
      </c>
      <c r="D4069" s="6">
        <v>300016</v>
      </c>
      <c r="E4069" s="6" t="s">
        <v>811</v>
      </c>
      <c r="F4069" s="6" t="s">
        <v>21</v>
      </c>
      <c r="G4069" s="6" t="s">
        <v>4</v>
      </c>
      <c r="H4069" s="6" t="s">
        <v>917</v>
      </c>
      <c r="I4069" s="6">
        <v>-11</v>
      </c>
      <c r="J4069" s="13" t="str">
        <f>VLOOKUP(MONTH(Tabla7[[#This Row],[Fecha del movimiento]]),Tablas!$O$4:$P$15,2,0)</f>
        <v>Jun</v>
      </c>
      <c r="K4069" s="6">
        <f>YEAR(Tabla7[[#This Row],[Fecha del movimiento]])</f>
        <v>2018</v>
      </c>
    </row>
    <row r="4070" spans="2:11" x14ac:dyDescent="0.2">
      <c r="B4070" s="8">
        <v>43145</v>
      </c>
      <c r="C4070" s="6" t="s">
        <v>4777</v>
      </c>
      <c r="D4070" s="6">
        <v>300045</v>
      </c>
      <c r="E4070" s="6" t="s">
        <v>267</v>
      </c>
      <c r="F4070" s="6" t="s">
        <v>21</v>
      </c>
      <c r="G4070" s="6" t="s">
        <v>5</v>
      </c>
      <c r="H4070" s="6" t="s">
        <v>923</v>
      </c>
      <c r="I4070" s="6">
        <v>17</v>
      </c>
      <c r="J4070" s="13" t="str">
        <f>VLOOKUP(MONTH(Tabla7[[#This Row],[Fecha del movimiento]]),Tablas!$O$4:$P$15,2,0)</f>
        <v>Feb</v>
      </c>
      <c r="K4070" s="6">
        <f>YEAR(Tabla7[[#This Row],[Fecha del movimiento]])</f>
        <v>2018</v>
      </c>
    </row>
    <row r="4071" spans="2:11" x14ac:dyDescent="0.2">
      <c r="B4071" s="8">
        <v>43262</v>
      </c>
      <c r="C4071" s="6" t="s">
        <v>4778</v>
      </c>
      <c r="D4071" s="6">
        <v>300548</v>
      </c>
      <c r="E4071" s="6" t="s">
        <v>481</v>
      </c>
      <c r="F4071" s="6" t="s">
        <v>21</v>
      </c>
      <c r="G4071" s="6" t="s">
        <v>7</v>
      </c>
      <c r="H4071" s="6" t="s">
        <v>917</v>
      </c>
      <c r="I4071" s="6">
        <v>-6</v>
      </c>
      <c r="J4071" s="13" t="str">
        <f>VLOOKUP(MONTH(Tabla7[[#This Row],[Fecha del movimiento]]),Tablas!$O$4:$P$15,2,0)</f>
        <v>Jun</v>
      </c>
      <c r="K4071" s="6">
        <f>YEAR(Tabla7[[#This Row],[Fecha del movimiento]])</f>
        <v>2018</v>
      </c>
    </row>
    <row r="4072" spans="2:11" x14ac:dyDescent="0.2">
      <c r="B4072" s="8">
        <v>43146</v>
      </c>
      <c r="C4072" s="6" t="s">
        <v>4779</v>
      </c>
      <c r="D4072" s="6">
        <v>300683</v>
      </c>
      <c r="E4072" s="6" t="s">
        <v>370</v>
      </c>
      <c r="F4072" s="6" t="s">
        <v>21</v>
      </c>
      <c r="G4072" s="6" t="s">
        <v>13</v>
      </c>
      <c r="H4072" s="6" t="s">
        <v>917</v>
      </c>
      <c r="I4072" s="6">
        <v>-11</v>
      </c>
      <c r="J4072" s="13" t="str">
        <f>VLOOKUP(MONTH(Tabla7[[#This Row],[Fecha del movimiento]]),Tablas!$O$4:$P$15,2,0)</f>
        <v>Feb</v>
      </c>
      <c r="K4072" s="6">
        <f>YEAR(Tabla7[[#This Row],[Fecha del movimiento]])</f>
        <v>2018</v>
      </c>
    </row>
    <row r="4073" spans="2:11" x14ac:dyDescent="0.2">
      <c r="B4073" s="8">
        <v>43338</v>
      </c>
      <c r="C4073" s="6" t="s">
        <v>4780</v>
      </c>
      <c r="D4073" s="6">
        <v>300042</v>
      </c>
      <c r="E4073" s="6" t="s">
        <v>203</v>
      </c>
      <c r="F4073" s="6" t="s">
        <v>21</v>
      </c>
      <c r="G4073" s="6" t="s">
        <v>6</v>
      </c>
      <c r="H4073" s="6" t="s">
        <v>923</v>
      </c>
      <c r="I4073" s="6">
        <v>13</v>
      </c>
      <c r="J4073" s="13" t="str">
        <f>VLOOKUP(MONTH(Tabla7[[#This Row],[Fecha del movimiento]]),Tablas!$O$4:$P$15,2,0)</f>
        <v>Ago</v>
      </c>
      <c r="K4073" s="6">
        <f>YEAR(Tabla7[[#This Row],[Fecha del movimiento]])</f>
        <v>2018</v>
      </c>
    </row>
    <row r="4074" spans="2:11" x14ac:dyDescent="0.2">
      <c r="B4074" s="8">
        <v>43303</v>
      </c>
      <c r="C4074" s="6" t="s">
        <v>4781</v>
      </c>
      <c r="D4074" s="6">
        <v>300835</v>
      </c>
      <c r="E4074" s="6" t="s">
        <v>234</v>
      </c>
      <c r="F4074" s="6" t="s">
        <v>21</v>
      </c>
      <c r="G4074" s="6" t="s">
        <v>2</v>
      </c>
      <c r="H4074" s="6" t="s">
        <v>923</v>
      </c>
      <c r="I4074" s="6">
        <v>11</v>
      </c>
      <c r="J4074" s="13" t="str">
        <f>VLOOKUP(MONTH(Tabla7[[#This Row],[Fecha del movimiento]]),Tablas!$O$4:$P$15,2,0)</f>
        <v>Jul</v>
      </c>
      <c r="K4074" s="6">
        <f>YEAR(Tabla7[[#This Row],[Fecha del movimiento]])</f>
        <v>2018</v>
      </c>
    </row>
    <row r="4075" spans="2:11" x14ac:dyDescent="0.2">
      <c r="B4075" s="8">
        <v>43271</v>
      </c>
      <c r="C4075" s="6" t="s">
        <v>2466</v>
      </c>
      <c r="D4075" s="6">
        <v>300418</v>
      </c>
      <c r="E4075" s="6" t="s">
        <v>584</v>
      </c>
      <c r="F4075" s="6" t="s">
        <v>21</v>
      </c>
      <c r="G4075" s="6" t="s">
        <v>2</v>
      </c>
      <c r="H4075" s="6" t="s">
        <v>917</v>
      </c>
      <c r="I4075" s="6">
        <v>-18</v>
      </c>
      <c r="J4075" s="13" t="str">
        <f>VLOOKUP(MONTH(Tabla7[[#This Row],[Fecha del movimiento]]),Tablas!$O$4:$P$15,2,0)</f>
        <v>Jun</v>
      </c>
      <c r="K4075" s="6">
        <f>YEAR(Tabla7[[#This Row],[Fecha del movimiento]])</f>
        <v>2018</v>
      </c>
    </row>
    <row r="4076" spans="2:11" x14ac:dyDescent="0.2">
      <c r="B4076" s="8">
        <v>43165</v>
      </c>
      <c r="C4076" s="6" t="s">
        <v>4782</v>
      </c>
      <c r="D4076" s="6">
        <v>300842</v>
      </c>
      <c r="E4076" s="6" t="s">
        <v>227</v>
      </c>
      <c r="F4076" s="6" t="s">
        <v>21</v>
      </c>
      <c r="G4076" s="6" t="s">
        <v>4</v>
      </c>
      <c r="H4076" s="6" t="s">
        <v>923</v>
      </c>
      <c r="I4076" s="6">
        <v>10</v>
      </c>
      <c r="J4076" s="13" t="str">
        <f>VLOOKUP(MONTH(Tabla7[[#This Row],[Fecha del movimiento]]),Tablas!$O$4:$P$15,2,0)</f>
        <v>Mar</v>
      </c>
      <c r="K4076" s="6">
        <f>YEAR(Tabla7[[#This Row],[Fecha del movimiento]])</f>
        <v>2018</v>
      </c>
    </row>
    <row r="4077" spans="2:11" x14ac:dyDescent="0.2">
      <c r="B4077" s="8">
        <v>43295</v>
      </c>
      <c r="C4077" s="6" t="s">
        <v>4783</v>
      </c>
      <c r="D4077" s="6">
        <v>300405</v>
      </c>
      <c r="E4077" s="6" t="s">
        <v>145</v>
      </c>
      <c r="F4077" s="6" t="s">
        <v>21</v>
      </c>
      <c r="G4077" s="6" t="s">
        <v>13</v>
      </c>
      <c r="H4077" s="6" t="s">
        <v>917</v>
      </c>
      <c r="I4077" s="6">
        <v>-16</v>
      </c>
      <c r="J4077" s="13" t="str">
        <f>VLOOKUP(MONTH(Tabla7[[#This Row],[Fecha del movimiento]]),Tablas!$O$4:$P$15,2,0)</f>
        <v>Jul</v>
      </c>
      <c r="K4077" s="6">
        <f>YEAR(Tabla7[[#This Row],[Fecha del movimiento]])</f>
        <v>2018</v>
      </c>
    </row>
    <row r="4078" spans="2:11" x14ac:dyDescent="0.2">
      <c r="B4078" s="8">
        <v>43189</v>
      </c>
      <c r="C4078" s="6" t="s">
        <v>4784</v>
      </c>
      <c r="D4078" s="6">
        <v>300758</v>
      </c>
      <c r="E4078" s="6" t="s">
        <v>305</v>
      </c>
      <c r="F4078" s="6" t="s">
        <v>21</v>
      </c>
      <c r="G4078" s="6" t="s">
        <v>5</v>
      </c>
      <c r="H4078" s="6" t="s">
        <v>923</v>
      </c>
      <c r="I4078" s="6">
        <v>13</v>
      </c>
      <c r="J4078" s="13" t="str">
        <f>VLOOKUP(MONTH(Tabla7[[#This Row],[Fecha del movimiento]]),Tablas!$O$4:$P$15,2,0)</f>
        <v>Mar</v>
      </c>
      <c r="K4078" s="6">
        <f>YEAR(Tabla7[[#This Row],[Fecha del movimiento]])</f>
        <v>2018</v>
      </c>
    </row>
    <row r="4079" spans="2:11" x14ac:dyDescent="0.2">
      <c r="B4079" s="8">
        <v>43181</v>
      </c>
      <c r="C4079" s="6" t="s">
        <v>4785</v>
      </c>
      <c r="D4079" s="6">
        <v>300118</v>
      </c>
      <c r="E4079" s="6" t="s">
        <v>761</v>
      </c>
      <c r="F4079" s="6" t="s">
        <v>21</v>
      </c>
      <c r="G4079" s="6" t="s">
        <v>11</v>
      </c>
      <c r="H4079" s="6" t="s">
        <v>923</v>
      </c>
      <c r="I4079" s="6">
        <v>16</v>
      </c>
      <c r="J4079" s="13" t="str">
        <f>VLOOKUP(MONTH(Tabla7[[#This Row],[Fecha del movimiento]]),Tablas!$O$4:$P$15,2,0)</f>
        <v>Mar</v>
      </c>
      <c r="K4079" s="6">
        <f>YEAR(Tabla7[[#This Row],[Fecha del movimiento]])</f>
        <v>2018</v>
      </c>
    </row>
    <row r="4080" spans="2:11" x14ac:dyDescent="0.2">
      <c r="B4080" s="8">
        <v>43215</v>
      </c>
      <c r="C4080" s="6" t="s">
        <v>4786</v>
      </c>
      <c r="D4080" s="6">
        <v>300435</v>
      </c>
      <c r="E4080" s="6" t="s">
        <v>572</v>
      </c>
      <c r="F4080" s="6" t="s">
        <v>21</v>
      </c>
      <c r="G4080" s="6" t="s">
        <v>11</v>
      </c>
      <c r="H4080" s="6" t="s">
        <v>923</v>
      </c>
      <c r="I4080" s="6">
        <v>12</v>
      </c>
      <c r="J4080" s="13" t="str">
        <f>VLOOKUP(MONTH(Tabla7[[#This Row],[Fecha del movimiento]]),Tablas!$O$4:$P$15,2,0)</f>
        <v>Abr</v>
      </c>
      <c r="K4080" s="6">
        <f>YEAR(Tabla7[[#This Row],[Fecha del movimiento]])</f>
        <v>2018</v>
      </c>
    </row>
    <row r="4081" spans="2:11" x14ac:dyDescent="0.2">
      <c r="B4081" s="8">
        <v>43144</v>
      </c>
      <c r="C4081" s="6" t="s">
        <v>4787</v>
      </c>
      <c r="D4081" s="6">
        <v>300500</v>
      </c>
      <c r="E4081" s="6" t="s">
        <v>523</v>
      </c>
      <c r="F4081" s="6" t="s">
        <v>21</v>
      </c>
      <c r="G4081" s="6" t="s">
        <v>1</v>
      </c>
      <c r="H4081" s="6" t="s">
        <v>923</v>
      </c>
      <c r="I4081" s="6">
        <v>10</v>
      </c>
      <c r="J4081" s="13" t="str">
        <f>VLOOKUP(MONTH(Tabla7[[#This Row],[Fecha del movimiento]]),Tablas!$O$4:$P$15,2,0)</f>
        <v>Feb</v>
      </c>
      <c r="K4081" s="6">
        <f>YEAR(Tabla7[[#This Row],[Fecha del movimiento]])</f>
        <v>2018</v>
      </c>
    </row>
    <row r="4082" spans="2:11" x14ac:dyDescent="0.2">
      <c r="B4082" s="8">
        <v>43185</v>
      </c>
      <c r="C4082" s="6" t="s">
        <v>4788</v>
      </c>
      <c r="D4082" s="6">
        <v>300573</v>
      </c>
      <c r="E4082" s="6" t="s">
        <v>462</v>
      </c>
      <c r="F4082" s="6" t="s">
        <v>21</v>
      </c>
      <c r="G4082" s="6" t="s">
        <v>12</v>
      </c>
      <c r="H4082" s="6" t="s">
        <v>917</v>
      </c>
      <c r="I4082" s="6">
        <v>-8</v>
      </c>
      <c r="J4082" s="13" t="str">
        <f>VLOOKUP(MONTH(Tabla7[[#This Row],[Fecha del movimiento]]),Tablas!$O$4:$P$15,2,0)</f>
        <v>Mar</v>
      </c>
      <c r="K4082" s="6">
        <f>YEAR(Tabla7[[#This Row],[Fecha del movimiento]])</f>
        <v>2018</v>
      </c>
    </row>
    <row r="4083" spans="2:11" x14ac:dyDescent="0.2">
      <c r="B4083" s="8">
        <v>43165</v>
      </c>
      <c r="C4083" s="6" t="s">
        <v>4789</v>
      </c>
      <c r="D4083" s="6">
        <v>300507</v>
      </c>
      <c r="E4083" s="6" t="s">
        <v>516</v>
      </c>
      <c r="F4083" s="6" t="s">
        <v>21</v>
      </c>
      <c r="G4083" s="6" t="s">
        <v>13</v>
      </c>
      <c r="H4083" s="6" t="s">
        <v>917</v>
      </c>
      <c r="I4083" s="6">
        <v>-12</v>
      </c>
      <c r="J4083" s="13" t="str">
        <f>VLOOKUP(MONTH(Tabla7[[#This Row],[Fecha del movimiento]]),Tablas!$O$4:$P$15,2,0)</f>
        <v>Mar</v>
      </c>
      <c r="K4083" s="6">
        <f>YEAR(Tabla7[[#This Row],[Fecha del movimiento]])</f>
        <v>2018</v>
      </c>
    </row>
    <row r="4084" spans="2:11" x14ac:dyDescent="0.2">
      <c r="B4084" s="8">
        <v>43319</v>
      </c>
      <c r="C4084" s="6" t="s">
        <v>4790</v>
      </c>
      <c r="D4084" s="6">
        <v>300461</v>
      </c>
      <c r="E4084" s="6" t="s">
        <v>551</v>
      </c>
      <c r="F4084" s="6" t="s">
        <v>21</v>
      </c>
      <c r="G4084" s="6" t="s">
        <v>3</v>
      </c>
      <c r="H4084" s="6" t="s">
        <v>923</v>
      </c>
      <c r="I4084" s="6">
        <v>14</v>
      </c>
      <c r="J4084" s="13" t="str">
        <f>VLOOKUP(MONTH(Tabla7[[#This Row],[Fecha del movimiento]]),Tablas!$O$4:$P$15,2,0)</f>
        <v>Ago</v>
      </c>
      <c r="K4084" s="6">
        <f>YEAR(Tabla7[[#This Row],[Fecha del movimiento]])</f>
        <v>2018</v>
      </c>
    </row>
    <row r="4085" spans="2:11" x14ac:dyDescent="0.2">
      <c r="B4085" s="8">
        <v>43209</v>
      </c>
      <c r="C4085" s="6" t="s">
        <v>4791</v>
      </c>
      <c r="D4085" s="6">
        <v>301020</v>
      </c>
      <c r="E4085" s="6" t="s">
        <v>57</v>
      </c>
      <c r="F4085" s="6" t="s">
        <v>21</v>
      </c>
      <c r="G4085" s="6" t="s">
        <v>7</v>
      </c>
      <c r="H4085" s="6" t="s">
        <v>923</v>
      </c>
      <c r="I4085" s="6">
        <v>19</v>
      </c>
      <c r="J4085" s="13" t="str">
        <f>VLOOKUP(MONTH(Tabla7[[#This Row],[Fecha del movimiento]]),Tablas!$O$4:$P$15,2,0)</f>
        <v>Abr</v>
      </c>
      <c r="K4085" s="6">
        <f>YEAR(Tabla7[[#This Row],[Fecha del movimiento]])</f>
        <v>2018</v>
      </c>
    </row>
    <row r="4086" spans="2:11" x14ac:dyDescent="0.2">
      <c r="B4086" s="8">
        <v>43302</v>
      </c>
      <c r="C4086" s="6" t="s">
        <v>4792</v>
      </c>
      <c r="D4086" s="6">
        <v>300765</v>
      </c>
      <c r="E4086" s="6" t="s">
        <v>298</v>
      </c>
      <c r="F4086" s="6" t="s">
        <v>21</v>
      </c>
      <c r="G4086" s="6" t="s">
        <v>7</v>
      </c>
      <c r="H4086" s="6" t="s">
        <v>923</v>
      </c>
      <c r="I4086" s="6">
        <v>20</v>
      </c>
      <c r="J4086" s="13" t="str">
        <f>VLOOKUP(MONTH(Tabla7[[#This Row],[Fecha del movimiento]]),Tablas!$O$4:$P$15,2,0)</f>
        <v>Jul</v>
      </c>
      <c r="K4086" s="6">
        <f>YEAR(Tabla7[[#This Row],[Fecha del movimiento]])</f>
        <v>2018</v>
      </c>
    </row>
    <row r="4087" spans="2:11" x14ac:dyDescent="0.2">
      <c r="B4087" s="8">
        <v>43182</v>
      </c>
      <c r="C4087" s="6" t="s">
        <v>4793</v>
      </c>
      <c r="D4087" s="6">
        <v>300502</v>
      </c>
      <c r="E4087" s="6" t="s">
        <v>521</v>
      </c>
      <c r="F4087" s="6" t="s">
        <v>21</v>
      </c>
      <c r="G4087" s="6" t="s">
        <v>11</v>
      </c>
      <c r="H4087" s="6" t="s">
        <v>917</v>
      </c>
      <c r="I4087" s="6">
        <v>-7</v>
      </c>
      <c r="J4087" s="13" t="str">
        <f>VLOOKUP(MONTH(Tabla7[[#This Row],[Fecha del movimiento]]),Tablas!$O$4:$P$15,2,0)</f>
        <v>Mar</v>
      </c>
      <c r="K4087" s="6">
        <f>YEAR(Tabla7[[#This Row],[Fecha del movimiento]])</f>
        <v>2018</v>
      </c>
    </row>
    <row r="4088" spans="2:11" x14ac:dyDescent="0.2">
      <c r="B4088" s="8">
        <v>43173</v>
      </c>
      <c r="C4088" s="6" t="s">
        <v>4794</v>
      </c>
      <c r="D4088" s="6">
        <v>300549</v>
      </c>
      <c r="E4088" s="6" t="s">
        <v>480</v>
      </c>
      <c r="F4088" s="6" t="s">
        <v>21</v>
      </c>
      <c r="G4088" s="6" t="s">
        <v>10</v>
      </c>
      <c r="H4088" s="6" t="s">
        <v>923</v>
      </c>
      <c r="I4088" s="6">
        <v>10</v>
      </c>
      <c r="J4088" s="13" t="str">
        <f>VLOOKUP(MONTH(Tabla7[[#This Row],[Fecha del movimiento]]),Tablas!$O$4:$P$15,2,0)</f>
        <v>Mar</v>
      </c>
      <c r="K4088" s="6">
        <f>YEAR(Tabla7[[#This Row],[Fecha del movimiento]])</f>
        <v>2018</v>
      </c>
    </row>
    <row r="4089" spans="2:11" x14ac:dyDescent="0.2">
      <c r="B4089" s="8">
        <v>43174</v>
      </c>
      <c r="C4089" s="6" t="s">
        <v>4795</v>
      </c>
      <c r="D4089" s="6">
        <v>300166</v>
      </c>
      <c r="E4089" s="6" t="s">
        <v>48</v>
      </c>
      <c r="F4089" s="6" t="s">
        <v>21</v>
      </c>
      <c r="G4089" s="6" t="s">
        <v>2</v>
      </c>
      <c r="H4089" s="6" t="s">
        <v>917</v>
      </c>
      <c r="I4089" s="6">
        <v>-6</v>
      </c>
      <c r="J4089" s="13" t="str">
        <f>VLOOKUP(MONTH(Tabla7[[#This Row],[Fecha del movimiento]]),Tablas!$O$4:$P$15,2,0)</f>
        <v>Mar</v>
      </c>
      <c r="K4089" s="6">
        <f>YEAR(Tabla7[[#This Row],[Fecha del movimiento]])</f>
        <v>2018</v>
      </c>
    </row>
    <row r="4090" spans="2:11" x14ac:dyDescent="0.2">
      <c r="B4090" s="8">
        <v>43108</v>
      </c>
      <c r="C4090" s="6" t="s">
        <v>4796</v>
      </c>
      <c r="D4090" s="6">
        <v>300707</v>
      </c>
      <c r="E4090" s="6" t="s">
        <v>350</v>
      </c>
      <c r="F4090" s="6" t="s">
        <v>21</v>
      </c>
      <c r="G4090" s="6" t="s">
        <v>2</v>
      </c>
      <c r="H4090" s="6" t="s">
        <v>917</v>
      </c>
      <c r="I4090" s="6">
        <v>-15</v>
      </c>
      <c r="J4090" s="13" t="str">
        <f>VLOOKUP(MONTH(Tabla7[[#This Row],[Fecha del movimiento]]),Tablas!$O$4:$P$15,2,0)</f>
        <v>Ene</v>
      </c>
      <c r="K4090" s="6">
        <f>YEAR(Tabla7[[#This Row],[Fecha del movimiento]])</f>
        <v>2018</v>
      </c>
    </row>
    <row r="4091" spans="2:11" x14ac:dyDescent="0.2">
      <c r="B4091" s="8">
        <v>43169</v>
      </c>
      <c r="C4091" s="6" t="s">
        <v>4797</v>
      </c>
      <c r="D4091" s="6">
        <v>300205</v>
      </c>
      <c r="E4091" s="6" t="s">
        <v>157</v>
      </c>
      <c r="F4091" s="6" t="s">
        <v>21</v>
      </c>
      <c r="G4091" s="6" t="s">
        <v>2</v>
      </c>
      <c r="H4091" s="6" t="s">
        <v>917</v>
      </c>
      <c r="I4091" s="6">
        <v>-11</v>
      </c>
      <c r="J4091" s="13" t="str">
        <f>VLOOKUP(MONTH(Tabla7[[#This Row],[Fecha del movimiento]]),Tablas!$O$4:$P$15,2,0)</f>
        <v>Mar</v>
      </c>
      <c r="K4091" s="6">
        <f>YEAR(Tabla7[[#This Row],[Fecha del movimiento]])</f>
        <v>2018</v>
      </c>
    </row>
    <row r="4092" spans="2:11" x14ac:dyDescent="0.2">
      <c r="B4092" s="8">
        <v>43190</v>
      </c>
      <c r="C4092" s="6" t="s">
        <v>4798</v>
      </c>
      <c r="D4092" s="6">
        <v>300278</v>
      </c>
      <c r="E4092" s="6" t="s">
        <v>674</v>
      </c>
      <c r="F4092" s="6" t="s">
        <v>21</v>
      </c>
      <c r="G4092" s="6" t="s">
        <v>2</v>
      </c>
      <c r="H4092" s="6" t="s">
        <v>923</v>
      </c>
      <c r="I4092" s="6">
        <v>18</v>
      </c>
      <c r="J4092" s="13" t="str">
        <f>VLOOKUP(MONTH(Tabla7[[#This Row],[Fecha del movimiento]]),Tablas!$O$4:$P$15,2,0)</f>
        <v>Mar</v>
      </c>
      <c r="K4092" s="6">
        <f>YEAR(Tabla7[[#This Row],[Fecha del movimiento]])</f>
        <v>2018</v>
      </c>
    </row>
    <row r="4093" spans="2:11" x14ac:dyDescent="0.2">
      <c r="B4093" s="8">
        <v>43245</v>
      </c>
      <c r="C4093" s="6" t="s">
        <v>4799</v>
      </c>
      <c r="D4093" s="6">
        <v>301037</v>
      </c>
      <c r="E4093" s="6" t="s">
        <v>42</v>
      </c>
      <c r="F4093" s="6" t="s">
        <v>21</v>
      </c>
      <c r="G4093" s="6" t="s">
        <v>4</v>
      </c>
      <c r="H4093" s="6" t="s">
        <v>923</v>
      </c>
      <c r="I4093" s="6">
        <v>10</v>
      </c>
      <c r="J4093" s="13" t="str">
        <f>VLOOKUP(MONTH(Tabla7[[#This Row],[Fecha del movimiento]]),Tablas!$O$4:$P$15,2,0)</f>
        <v>May</v>
      </c>
      <c r="K4093" s="6">
        <f>YEAR(Tabla7[[#This Row],[Fecha del movimiento]])</f>
        <v>2018</v>
      </c>
    </row>
    <row r="4094" spans="2:11" x14ac:dyDescent="0.2">
      <c r="B4094" s="8">
        <v>43288</v>
      </c>
      <c r="C4094" s="6" t="s">
        <v>4800</v>
      </c>
      <c r="D4094" s="6">
        <v>300659</v>
      </c>
      <c r="E4094" s="6" t="s">
        <v>158</v>
      </c>
      <c r="F4094" s="6" t="s">
        <v>21</v>
      </c>
      <c r="G4094" s="6" t="s">
        <v>11</v>
      </c>
      <c r="H4094" s="6" t="s">
        <v>923</v>
      </c>
      <c r="I4094" s="6">
        <v>16</v>
      </c>
      <c r="J4094" s="13" t="str">
        <f>VLOOKUP(MONTH(Tabla7[[#This Row],[Fecha del movimiento]]),Tablas!$O$4:$P$15,2,0)</f>
        <v>Jul</v>
      </c>
      <c r="K4094" s="6">
        <f>YEAR(Tabla7[[#This Row],[Fecha del movimiento]])</f>
        <v>2018</v>
      </c>
    </row>
    <row r="4095" spans="2:11" x14ac:dyDescent="0.2">
      <c r="B4095" s="8">
        <v>43245</v>
      </c>
      <c r="C4095" s="6" t="s">
        <v>4801</v>
      </c>
      <c r="D4095" s="6">
        <v>300135</v>
      </c>
      <c r="E4095" s="6" t="s">
        <v>262</v>
      </c>
      <c r="F4095" s="6" t="s">
        <v>21</v>
      </c>
      <c r="G4095" s="6" t="s">
        <v>2</v>
      </c>
      <c r="H4095" s="6" t="s">
        <v>917</v>
      </c>
      <c r="I4095" s="6">
        <v>-6</v>
      </c>
      <c r="J4095" s="13" t="str">
        <f>VLOOKUP(MONTH(Tabla7[[#This Row],[Fecha del movimiento]]),Tablas!$O$4:$P$15,2,0)</f>
        <v>May</v>
      </c>
      <c r="K4095" s="6">
        <f>YEAR(Tabla7[[#This Row],[Fecha del movimiento]])</f>
        <v>2018</v>
      </c>
    </row>
    <row r="4096" spans="2:11" x14ac:dyDescent="0.2">
      <c r="B4096" s="8">
        <v>43273</v>
      </c>
      <c r="C4096" s="6" t="s">
        <v>4802</v>
      </c>
      <c r="D4096" s="6">
        <v>300426</v>
      </c>
      <c r="E4096" s="6" t="s">
        <v>578</v>
      </c>
      <c r="F4096" s="6" t="s">
        <v>21</v>
      </c>
      <c r="G4096" s="6" t="s">
        <v>7</v>
      </c>
      <c r="H4096" s="6" t="s">
        <v>917</v>
      </c>
      <c r="I4096" s="6">
        <v>-10</v>
      </c>
      <c r="J4096" s="13" t="str">
        <f>VLOOKUP(MONTH(Tabla7[[#This Row],[Fecha del movimiento]]),Tablas!$O$4:$P$15,2,0)</f>
        <v>Jun</v>
      </c>
      <c r="K4096" s="6">
        <f>YEAR(Tabla7[[#This Row],[Fecha del movimiento]])</f>
        <v>2018</v>
      </c>
    </row>
    <row r="4097" spans="2:11" x14ac:dyDescent="0.2">
      <c r="B4097" s="8">
        <v>43197</v>
      </c>
      <c r="C4097" s="6" t="s">
        <v>4803</v>
      </c>
      <c r="D4097" s="6">
        <v>300979</v>
      </c>
      <c r="E4097" s="6" t="s">
        <v>97</v>
      </c>
      <c r="F4097" s="6" t="s">
        <v>21</v>
      </c>
      <c r="G4097" s="6" t="s">
        <v>11</v>
      </c>
      <c r="H4097" s="6" t="s">
        <v>923</v>
      </c>
      <c r="I4097" s="6">
        <v>11</v>
      </c>
      <c r="J4097" s="13" t="str">
        <f>VLOOKUP(MONTH(Tabla7[[#This Row],[Fecha del movimiento]]),Tablas!$O$4:$P$15,2,0)</f>
        <v>Abr</v>
      </c>
      <c r="K4097" s="6">
        <f>YEAR(Tabla7[[#This Row],[Fecha del movimiento]])</f>
        <v>2018</v>
      </c>
    </row>
    <row r="4098" spans="2:11" x14ac:dyDescent="0.2">
      <c r="B4098" s="8">
        <v>43140</v>
      </c>
      <c r="C4098" s="6" t="s">
        <v>4804</v>
      </c>
      <c r="D4098" s="6">
        <v>300925</v>
      </c>
      <c r="E4098" s="6" t="s">
        <v>147</v>
      </c>
      <c r="F4098" s="6" t="s">
        <v>21</v>
      </c>
      <c r="G4098" s="6" t="s">
        <v>10</v>
      </c>
      <c r="H4098" s="6" t="s">
        <v>917</v>
      </c>
      <c r="I4098" s="6">
        <v>-13</v>
      </c>
      <c r="J4098" s="13" t="str">
        <f>VLOOKUP(MONTH(Tabla7[[#This Row],[Fecha del movimiento]]),Tablas!$O$4:$P$15,2,0)</f>
        <v>Feb</v>
      </c>
      <c r="K4098" s="6">
        <f>YEAR(Tabla7[[#This Row],[Fecha del movimiento]])</f>
        <v>2018</v>
      </c>
    </row>
    <row r="4099" spans="2:11" x14ac:dyDescent="0.2">
      <c r="B4099" s="8">
        <v>43254</v>
      </c>
      <c r="C4099" s="6" t="s">
        <v>4805</v>
      </c>
      <c r="D4099" s="6">
        <v>300180</v>
      </c>
      <c r="E4099" s="6" t="s">
        <v>741</v>
      </c>
      <c r="F4099" s="6" t="s">
        <v>21</v>
      </c>
      <c r="G4099" s="6" t="s">
        <v>13</v>
      </c>
      <c r="H4099" s="6" t="s">
        <v>923</v>
      </c>
      <c r="I4099" s="6">
        <v>17</v>
      </c>
      <c r="J4099" s="13" t="str">
        <f>VLOOKUP(MONTH(Tabla7[[#This Row],[Fecha del movimiento]]),Tablas!$O$4:$P$15,2,0)</f>
        <v>Jun</v>
      </c>
      <c r="K4099" s="6">
        <f>YEAR(Tabla7[[#This Row],[Fecha del movimiento]])</f>
        <v>2018</v>
      </c>
    </row>
    <row r="4100" spans="2:11" x14ac:dyDescent="0.2">
      <c r="B4100" s="8">
        <v>43170</v>
      </c>
      <c r="C4100" s="6" t="s">
        <v>3533</v>
      </c>
      <c r="D4100" s="6">
        <v>301006</v>
      </c>
      <c r="E4100" s="6" t="s">
        <v>71</v>
      </c>
      <c r="F4100" s="6" t="s">
        <v>21</v>
      </c>
      <c r="G4100" s="6" t="s">
        <v>1</v>
      </c>
      <c r="H4100" s="6" t="s">
        <v>917</v>
      </c>
      <c r="I4100" s="6">
        <v>-12</v>
      </c>
      <c r="J4100" s="13" t="str">
        <f>VLOOKUP(MONTH(Tabla7[[#This Row],[Fecha del movimiento]]),Tablas!$O$4:$P$15,2,0)</f>
        <v>Mar</v>
      </c>
      <c r="K4100" s="6">
        <f>YEAR(Tabla7[[#This Row],[Fecha del movimiento]])</f>
        <v>2018</v>
      </c>
    </row>
    <row r="4101" spans="2:11" x14ac:dyDescent="0.2">
      <c r="B4101" s="8">
        <v>43101</v>
      </c>
      <c r="C4101" s="6" t="s">
        <v>4806</v>
      </c>
      <c r="D4101" s="6">
        <v>300533</v>
      </c>
      <c r="E4101" s="6" t="s">
        <v>495</v>
      </c>
      <c r="F4101" s="6" t="s">
        <v>21</v>
      </c>
      <c r="G4101" s="6" t="s">
        <v>13</v>
      </c>
      <c r="H4101" s="6" t="s">
        <v>917</v>
      </c>
      <c r="I4101" s="6">
        <v>-12</v>
      </c>
      <c r="J4101" s="13" t="str">
        <f>VLOOKUP(MONTH(Tabla7[[#This Row],[Fecha del movimiento]]),Tablas!$O$4:$P$15,2,0)</f>
        <v>Ene</v>
      </c>
      <c r="K4101" s="6">
        <f>YEAR(Tabla7[[#This Row],[Fecha del movimiento]])</f>
        <v>2018</v>
      </c>
    </row>
    <row r="4102" spans="2:11" x14ac:dyDescent="0.2">
      <c r="B4102" s="8">
        <v>43187</v>
      </c>
      <c r="C4102" s="6" t="s">
        <v>4807</v>
      </c>
      <c r="D4102" s="6">
        <v>301022</v>
      </c>
      <c r="E4102" s="6" t="s">
        <v>55</v>
      </c>
      <c r="F4102" s="6" t="s">
        <v>21</v>
      </c>
      <c r="G4102" s="6" t="s">
        <v>11</v>
      </c>
      <c r="H4102" s="6" t="s">
        <v>923</v>
      </c>
      <c r="I4102" s="6">
        <v>20</v>
      </c>
      <c r="J4102" s="13" t="str">
        <f>VLOOKUP(MONTH(Tabla7[[#This Row],[Fecha del movimiento]]),Tablas!$O$4:$P$15,2,0)</f>
        <v>Mar</v>
      </c>
      <c r="K4102" s="6">
        <f>YEAR(Tabla7[[#This Row],[Fecha del movimiento]])</f>
        <v>2018</v>
      </c>
    </row>
    <row r="4103" spans="2:11" x14ac:dyDescent="0.2">
      <c r="B4103" s="8">
        <v>43268</v>
      </c>
      <c r="C4103" s="6" t="s">
        <v>3072</v>
      </c>
      <c r="D4103" s="6">
        <v>300064</v>
      </c>
      <c r="E4103" s="6" t="s">
        <v>137</v>
      </c>
      <c r="F4103" s="6" t="s">
        <v>21</v>
      </c>
      <c r="G4103" s="6" t="s">
        <v>6</v>
      </c>
      <c r="H4103" s="6" t="s">
        <v>917</v>
      </c>
      <c r="I4103" s="6">
        <v>-9</v>
      </c>
      <c r="J4103" s="13" t="str">
        <f>VLOOKUP(MONTH(Tabla7[[#This Row],[Fecha del movimiento]]),Tablas!$O$4:$P$15,2,0)</f>
        <v>Jun</v>
      </c>
      <c r="K4103" s="6">
        <f>YEAR(Tabla7[[#This Row],[Fecha del movimiento]])</f>
        <v>2018</v>
      </c>
    </row>
    <row r="4104" spans="2:11" x14ac:dyDescent="0.2">
      <c r="B4104" s="8">
        <v>43201</v>
      </c>
      <c r="C4104" s="6" t="s">
        <v>4808</v>
      </c>
      <c r="D4104" s="6">
        <v>300250</v>
      </c>
      <c r="E4104" s="6" t="s">
        <v>694</v>
      </c>
      <c r="F4104" s="6" t="s">
        <v>21</v>
      </c>
      <c r="G4104" s="6" t="s">
        <v>13</v>
      </c>
      <c r="H4104" s="6" t="s">
        <v>923</v>
      </c>
      <c r="I4104" s="6">
        <v>15</v>
      </c>
      <c r="J4104" s="13" t="str">
        <f>VLOOKUP(MONTH(Tabla7[[#This Row],[Fecha del movimiento]]),Tablas!$O$4:$P$15,2,0)</f>
        <v>Abr</v>
      </c>
      <c r="K4104" s="6">
        <f>YEAR(Tabla7[[#This Row],[Fecha del movimiento]])</f>
        <v>2018</v>
      </c>
    </row>
    <row r="4105" spans="2:11" x14ac:dyDescent="0.2">
      <c r="B4105" s="8">
        <v>43204</v>
      </c>
      <c r="C4105" s="6" t="s">
        <v>4809</v>
      </c>
      <c r="D4105" s="6">
        <v>300501</v>
      </c>
      <c r="E4105" s="6" t="s">
        <v>522</v>
      </c>
      <c r="F4105" s="6" t="s">
        <v>21</v>
      </c>
      <c r="G4105" s="6" t="s">
        <v>1</v>
      </c>
      <c r="H4105" s="6" t="s">
        <v>923</v>
      </c>
      <c r="I4105" s="6">
        <v>16</v>
      </c>
      <c r="J4105" s="13" t="str">
        <f>VLOOKUP(MONTH(Tabla7[[#This Row],[Fecha del movimiento]]),Tablas!$O$4:$P$15,2,0)</f>
        <v>Abr</v>
      </c>
      <c r="K4105" s="6">
        <f>YEAR(Tabla7[[#This Row],[Fecha del movimiento]])</f>
        <v>2018</v>
      </c>
    </row>
    <row r="4106" spans="2:11" x14ac:dyDescent="0.2">
      <c r="B4106" s="8">
        <v>43104</v>
      </c>
      <c r="C4106" s="6" t="s">
        <v>4810</v>
      </c>
      <c r="D4106" s="6">
        <v>300826</v>
      </c>
      <c r="E4106" s="6" t="s">
        <v>243</v>
      </c>
      <c r="F4106" s="6" t="s">
        <v>21</v>
      </c>
      <c r="G4106" s="6" t="s">
        <v>13</v>
      </c>
      <c r="H4106" s="6" t="s">
        <v>923</v>
      </c>
      <c r="I4106" s="6">
        <v>11</v>
      </c>
      <c r="J4106" s="13" t="str">
        <f>VLOOKUP(MONTH(Tabla7[[#This Row],[Fecha del movimiento]]),Tablas!$O$4:$P$15,2,0)</f>
        <v>Ene</v>
      </c>
      <c r="K4106" s="6">
        <f>YEAR(Tabla7[[#This Row],[Fecha del movimiento]])</f>
        <v>2018</v>
      </c>
    </row>
    <row r="4107" spans="2:11" x14ac:dyDescent="0.2">
      <c r="B4107" s="8">
        <v>43257</v>
      </c>
      <c r="C4107" s="6" t="s">
        <v>4811</v>
      </c>
      <c r="D4107" s="6">
        <v>300749</v>
      </c>
      <c r="E4107" s="6" t="s">
        <v>312</v>
      </c>
      <c r="F4107" s="6" t="s">
        <v>21</v>
      </c>
      <c r="G4107" s="6" t="s">
        <v>6</v>
      </c>
      <c r="H4107" s="6" t="s">
        <v>923</v>
      </c>
      <c r="I4107" s="6">
        <v>18</v>
      </c>
      <c r="J4107" s="13" t="str">
        <f>VLOOKUP(MONTH(Tabla7[[#This Row],[Fecha del movimiento]]),Tablas!$O$4:$P$15,2,0)</f>
        <v>Jun</v>
      </c>
      <c r="K4107" s="6">
        <f>YEAR(Tabla7[[#This Row],[Fecha del movimiento]])</f>
        <v>2018</v>
      </c>
    </row>
    <row r="4108" spans="2:11" x14ac:dyDescent="0.2">
      <c r="B4108" s="8">
        <v>43317</v>
      </c>
      <c r="C4108" s="6" t="s">
        <v>4812</v>
      </c>
      <c r="D4108" s="6">
        <v>300189</v>
      </c>
      <c r="E4108" s="6" t="s">
        <v>726</v>
      </c>
      <c r="F4108" s="6" t="s">
        <v>21</v>
      </c>
      <c r="G4108" s="6" t="s">
        <v>9</v>
      </c>
      <c r="H4108" s="6" t="s">
        <v>917</v>
      </c>
      <c r="I4108" s="6">
        <v>-13</v>
      </c>
      <c r="J4108" s="13" t="str">
        <f>VLOOKUP(MONTH(Tabla7[[#This Row],[Fecha del movimiento]]),Tablas!$O$4:$P$15,2,0)</f>
        <v>Ago</v>
      </c>
      <c r="K4108" s="6">
        <f>YEAR(Tabla7[[#This Row],[Fecha del movimiento]])</f>
        <v>2018</v>
      </c>
    </row>
    <row r="4109" spans="2:11" x14ac:dyDescent="0.2">
      <c r="B4109" s="8">
        <v>43275</v>
      </c>
      <c r="C4109" s="6" t="s">
        <v>4813</v>
      </c>
      <c r="D4109" s="6">
        <v>300936</v>
      </c>
      <c r="E4109" s="6" t="s">
        <v>138</v>
      </c>
      <c r="F4109" s="6" t="s">
        <v>21</v>
      </c>
      <c r="G4109" s="6" t="s">
        <v>10</v>
      </c>
      <c r="H4109" s="6" t="s">
        <v>923</v>
      </c>
      <c r="I4109" s="6">
        <v>15</v>
      </c>
      <c r="J4109" s="13" t="str">
        <f>VLOOKUP(MONTH(Tabla7[[#This Row],[Fecha del movimiento]]),Tablas!$O$4:$P$15,2,0)</f>
        <v>Jun</v>
      </c>
      <c r="K4109" s="6">
        <f>YEAR(Tabla7[[#This Row],[Fecha del movimiento]])</f>
        <v>2018</v>
      </c>
    </row>
    <row r="4110" spans="2:11" x14ac:dyDescent="0.2">
      <c r="B4110" s="8">
        <v>43253</v>
      </c>
      <c r="C4110" s="6" t="s">
        <v>4814</v>
      </c>
      <c r="D4110" s="6">
        <v>300701</v>
      </c>
      <c r="E4110" s="6" t="s">
        <v>356</v>
      </c>
      <c r="F4110" s="6" t="s">
        <v>21</v>
      </c>
      <c r="G4110" s="6" t="s">
        <v>13</v>
      </c>
      <c r="H4110" s="6" t="s">
        <v>923</v>
      </c>
      <c r="I4110" s="6">
        <v>10</v>
      </c>
      <c r="J4110" s="13" t="str">
        <f>VLOOKUP(MONTH(Tabla7[[#This Row],[Fecha del movimiento]]),Tablas!$O$4:$P$15,2,0)</f>
        <v>Jun</v>
      </c>
      <c r="K4110" s="6">
        <f>YEAR(Tabla7[[#This Row],[Fecha del movimiento]])</f>
        <v>2018</v>
      </c>
    </row>
    <row r="4111" spans="2:11" x14ac:dyDescent="0.2">
      <c r="B4111" s="8">
        <v>43132</v>
      </c>
      <c r="C4111" s="6" t="s">
        <v>4815</v>
      </c>
      <c r="D4111" s="6">
        <v>300228</v>
      </c>
      <c r="E4111" s="6" t="s">
        <v>710</v>
      </c>
      <c r="F4111" s="6" t="s">
        <v>21</v>
      </c>
      <c r="G4111" s="6" t="s">
        <v>13</v>
      </c>
      <c r="H4111" s="6" t="s">
        <v>923</v>
      </c>
      <c r="I4111" s="6">
        <v>14</v>
      </c>
      <c r="J4111" s="13" t="str">
        <f>VLOOKUP(MONTH(Tabla7[[#This Row],[Fecha del movimiento]]),Tablas!$O$4:$P$15,2,0)</f>
        <v>Feb</v>
      </c>
      <c r="K4111" s="6">
        <f>YEAR(Tabla7[[#This Row],[Fecha del movimiento]])</f>
        <v>2018</v>
      </c>
    </row>
    <row r="4112" spans="2:11" x14ac:dyDescent="0.2">
      <c r="B4112" s="8">
        <v>43139</v>
      </c>
      <c r="C4112" s="6" t="s">
        <v>4816</v>
      </c>
      <c r="D4112" s="6">
        <v>300337</v>
      </c>
      <c r="E4112" s="6" t="s">
        <v>639</v>
      </c>
      <c r="F4112" s="6" t="s">
        <v>21</v>
      </c>
      <c r="G4112" s="6" t="s">
        <v>13</v>
      </c>
      <c r="H4112" s="6" t="s">
        <v>917</v>
      </c>
      <c r="I4112" s="6">
        <v>-8</v>
      </c>
      <c r="J4112" s="13" t="str">
        <f>VLOOKUP(MONTH(Tabla7[[#This Row],[Fecha del movimiento]]),Tablas!$O$4:$P$15,2,0)</f>
        <v>Feb</v>
      </c>
      <c r="K4112" s="6">
        <f>YEAR(Tabla7[[#This Row],[Fecha del movimiento]])</f>
        <v>2018</v>
      </c>
    </row>
    <row r="4113" spans="2:11" x14ac:dyDescent="0.2">
      <c r="B4113" s="8">
        <v>43133</v>
      </c>
      <c r="C4113" s="6" t="s">
        <v>4817</v>
      </c>
      <c r="D4113" s="6">
        <v>300159</v>
      </c>
      <c r="E4113" s="6" t="s">
        <v>98</v>
      </c>
      <c r="F4113" s="6" t="s">
        <v>21</v>
      </c>
      <c r="G4113" s="6" t="s">
        <v>10</v>
      </c>
      <c r="H4113" s="6" t="s">
        <v>923</v>
      </c>
      <c r="I4113" s="6">
        <v>14</v>
      </c>
      <c r="J4113" s="13" t="str">
        <f>VLOOKUP(MONTH(Tabla7[[#This Row],[Fecha del movimiento]]),Tablas!$O$4:$P$15,2,0)</f>
        <v>Feb</v>
      </c>
      <c r="K4113" s="6">
        <f>YEAR(Tabla7[[#This Row],[Fecha del movimiento]])</f>
        <v>2018</v>
      </c>
    </row>
    <row r="4114" spans="2:11" x14ac:dyDescent="0.2">
      <c r="B4114" s="8">
        <v>43260</v>
      </c>
      <c r="C4114" s="6" t="s">
        <v>4818</v>
      </c>
      <c r="D4114" s="6">
        <v>300694</v>
      </c>
      <c r="E4114" s="6" t="s">
        <v>363</v>
      </c>
      <c r="F4114" s="6" t="s">
        <v>21</v>
      </c>
      <c r="G4114" s="6" t="s">
        <v>13</v>
      </c>
      <c r="H4114" s="6" t="s">
        <v>923</v>
      </c>
      <c r="I4114" s="6">
        <v>14</v>
      </c>
      <c r="J4114" s="13" t="str">
        <f>VLOOKUP(MONTH(Tabla7[[#This Row],[Fecha del movimiento]]),Tablas!$O$4:$P$15,2,0)</f>
        <v>Jun</v>
      </c>
      <c r="K4114" s="6">
        <f>YEAR(Tabla7[[#This Row],[Fecha del movimiento]])</f>
        <v>2018</v>
      </c>
    </row>
    <row r="4115" spans="2:11" x14ac:dyDescent="0.2">
      <c r="B4115" s="8">
        <v>43128</v>
      </c>
      <c r="C4115" s="6" t="s">
        <v>4819</v>
      </c>
      <c r="D4115" s="6">
        <v>300809</v>
      </c>
      <c r="E4115" s="6" t="s">
        <v>258</v>
      </c>
      <c r="F4115" s="6" t="s">
        <v>21</v>
      </c>
      <c r="G4115" s="6" t="s">
        <v>2</v>
      </c>
      <c r="H4115" s="6" t="s">
        <v>923</v>
      </c>
      <c r="I4115" s="6">
        <v>14</v>
      </c>
      <c r="J4115" s="13" t="str">
        <f>VLOOKUP(MONTH(Tabla7[[#This Row],[Fecha del movimiento]]),Tablas!$O$4:$P$15,2,0)</f>
        <v>Ene</v>
      </c>
      <c r="K4115" s="6">
        <f>YEAR(Tabla7[[#This Row],[Fecha del movimiento]])</f>
        <v>2018</v>
      </c>
    </row>
    <row r="4116" spans="2:11" x14ac:dyDescent="0.2">
      <c r="B4116" s="8">
        <v>43280</v>
      </c>
      <c r="C4116" s="6" t="s">
        <v>4820</v>
      </c>
      <c r="D4116" s="6">
        <v>300384</v>
      </c>
      <c r="E4116" s="6" t="s">
        <v>606</v>
      </c>
      <c r="F4116" s="6" t="s">
        <v>21</v>
      </c>
      <c r="G4116" s="6" t="s">
        <v>1</v>
      </c>
      <c r="H4116" s="6" t="s">
        <v>923</v>
      </c>
      <c r="I4116" s="6">
        <v>18</v>
      </c>
      <c r="J4116" s="13" t="str">
        <f>VLOOKUP(MONTH(Tabla7[[#This Row],[Fecha del movimiento]]),Tablas!$O$4:$P$15,2,0)</f>
        <v>Jun</v>
      </c>
      <c r="K4116" s="6">
        <f>YEAR(Tabla7[[#This Row],[Fecha del movimiento]])</f>
        <v>2018</v>
      </c>
    </row>
    <row r="4117" spans="2:11" x14ac:dyDescent="0.2">
      <c r="B4117" s="8">
        <v>43277</v>
      </c>
      <c r="C4117" s="6" t="s">
        <v>4821</v>
      </c>
      <c r="D4117" s="6">
        <v>301006</v>
      </c>
      <c r="E4117" s="6" t="s">
        <v>71</v>
      </c>
      <c r="F4117" s="6" t="s">
        <v>21</v>
      </c>
      <c r="G4117" s="6" t="s">
        <v>1</v>
      </c>
      <c r="H4117" s="6" t="s">
        <v>917</v>
      </c>
      <c r="I4117" s="6">
        <v>-9</v>
      </c>
      <c r="J4117" s="13" t="str">
        <f>VLOOKUP(MONTH(Tabla7[[#This Row],[Fecha del movimiento]]),Tablas!$O$4:$P$15,2,0)</f>
        <v>Jun</v>
      </c>
      <c r="K4117" s="6">
        <f>YEAR(Tabla7[[#This Row],[Fecha del movimiento]])</f>
        <v>2018</v>
      </c>
    </row>
    <row r="4118" spans="2:11" x14ac:dyDescent="0.2">
      <c r="B4118" s="8">
        <v>43297</v>
      </c>
      <c r="C4118" s="6" t="s">
        <v>4822</v>
      </c>
      <c r="D4118" s="6">
        <v>300472</v>
      </c>
      <c r="E4118" s="6" t="s">
        <v>543</v>
      </c>
      <c r="F4118" s="6" t="s">
        <v>21</v>
      </c>
      <c r="G4118" s="6" t="s">
        <v>13</v>
      </c>
      <c r="H4118" s="6" t="s">
        <v>923</v>
      </c>
      <c r="I4118" s="6">
        <v>11</v>
      </c>
      <c r="J4118" s="13" t="str">
        <f>VLOOKUP(MONTH(Tabla7[[#This Row],[Fecha del movimiento]]),Tablas!$O$4:$P$15,2,0)</f>
        <v>Jul</v>
      </c>
      <c r="K4118" s="6">
        <f>YEAR(Tabla7[[#This Row],[Fecha del movimiento]])</f>
        <v>2018</v>
      </c>
    </row>
    <row r="4119" spans="2:11" x14ac:dyDescent="0.2">
      <c r="B4119" s="8">
        <v>43337</v>
      </c>
      <c r="C4119" s="6" t="s">
        <v>1577</v>
      </c>
      <c r="D4119" s="6">
        <v>300851</v>
      </c>
      <c r="E4119" s="6" t="s">
        <v>219</v>
      </c>
      <c r="F4119" s="6" t="s">
        <v>21</v>
      </c>
      <c r="G4119" s="6" t="s">
        <v>7</v>
      </c>
      <c r="H4119" s="6" t="s">
        <v>923</v>
      </c>
      <c r="I4119" s="6">
        <v>14</v>
      </c>
      <c r="J4119" s="13" t="str">
        <f>VLOOKUP(MONTH(Tabla7[[#This Row],[Fecha del movimiento]]),Tablas!$O$4:$P$15,2,0)</f>
        <v>Ago</v>
      </c>
      <c r="K4119" s="6">
        <f>YEAR(Tabla7[[#This Row],[Fecha del movimiento]])</f>
        <v>2018</v>
      </c>
    </row>
    <row r="4120" spans="2:11" x14ac:dyDescent="0.2">
      <c r="B4120" s="8">
        <v>43341</v>
      </c>
      <c r="C4120" s="6" t="s">
        <v>4823</v>
      </c>
      <c r="D4120" s="6">
        <v>300751</v>
      </c>
      <c r="E4120" s="6" t="s">
        <v>58</v>
      </c>
      <c r="F4120" s="6" t="s">
        <v>21</v>
      </c>
      <c r="G4120" s="6" t="s">
        <v>2</v>
      </c>
      <c r="H4120" s="6" t="s">
        <v>917</v>
      </c>
      <c r="I4120" s="6">
        <v>-5</v>
      </c>
      <c r="J4120" s="13" t="str">
        <f>VLOOKUP(MONTH(Tabla7[[#This Row],[Fecha del movimiento]]),Tablas!$O$4:$P$15,2,0)</f>
        <v>Ago</v>
      </c>
      <c r="K4120" s="6">
        <f>YEAR(Tabla7[[#This Row],[Fecha del movimiento]])</f>
        <v>2018</v>
      </c>
    </row>
    <row r="4121" spans="2:11" x14ac:dyDescent="0.2">
      <c r="B4121" s="8">
        <v>43324</v>
      </c>
      <c r="C4121" s="6" t="s">
        <v>4824</v>
      </c>
      <c r="D4121" s="6">
        <v>300196</v>
      </c>
      <c r="E4121" s="6" t="s">
        <v>731</v>
      </c>
      <c r="F4121" s="6" t="s">
        <v>21</v>
      </c>
      <c r="G4121" s="6" t="s">
        <v>13</v>
      </c>
      <c r="H4121" s="6" t="s">
        <v>917</v>
      </c>
      <c r="I4121" s="6">
        <v>-14</v>
      </c>
      <c r="J4121" s="13" t="str">
        <f>VLOOKUP(MONTH(Tabla7[[#This Row],[Fecha del movimiento]]),Tablas!$O$4:$P$15,2,0)</f>
        <v>Ago</v>
      </c>
      <c r="K4121" s="6">
        <f>YEAR(Tabla7[[#This Row],[Fecha del movimiento]])</f>
        <v>2018</v>
      </c>
    </row>
    <row r="4122" spans="2:11" x14ac:dyDescent="0.2">
      <c r="B4122" s="8">
        <v>43130</v>
      </c>
      <c r="C4122" s="6" t="s">
        <v>4825</v>
      </c>
      <c r="D4122" s="6">
        <v>300999</v>
      </c>
      <c r="E4122" s="6" t="s">
        <v>78</v>
      </c>
      <c r="F4122" s="6" t="s">
        <v>21</v>
      </c>
      <c r="G4122" s="6" t="s">
        <v>2</v>
      </c>
      <c r="H4122" s="6" t="s">
        <v>923</v>
      </c>
      <c r="I4122" s="6">
        <v>11</v>
      </c>
      <c r="J4122" s="13" t="str">
        <f>VLOOKUP(MONTH(Tabla7[[#This Row],[Fecha del movimiento]]),Tablas!$O$4:$P$15,2,0)</f>
        <v>Ene</v>
      </c>
      <c r="K4122" s="6">
        <f>YEAR(Tabla7[[#This Row],[Fecha del movimiento]])</f>
        <v>2018</v>
      </c>
    </row>
    <row r="4123" spans="2:11" x14ac:dyDescent="0.2">
      <c r="B4123" s="8">
        <v>43247</v>
      </c>
      <c r="C4123" s="6" t="s">
        <v>4826</v>
      </c>
      <c r="D4123" s="6">
        <v>300258</v>
      </c>
      <c r="E4123" s="6" t="s">
        <v>690</v>
      </c>
      <c r="F4123" s="6" t="s">
        <v>21</v>
      </c>
      <c r="G4123" s="6" t="s">
        <v>11</v>
      </c>
      <c r="H4123" s="6" t="s">
        <v>923</v>
      </c>
      <c r="I4123" s="6">
        <v>20</v>
      </c>
      <c r="J4123" s="13" t="str">
        <f>VLOOKUP(MONTH(Tabla7[[#This Row],[Fecha del movimiento]]),Tablas!$O$4:$P$15,2,0)</f>
        <v>May</v>
      </c>
      <c r="K4123" s="6">
        <f>YEAR(Tabla7[[#This Row],[Fecha del movimiento]])</f>
        <v>2018</v>
      </c>
    </row>
    <row r="4124" spans="2:11" x14ac:dyDescent="0.2">
      <c r="B4124" s="8">
        <v>43166</v>
      </c>
      <c r="C4124" s="6" t="s">
        <v>4827</v>
      </c>
      <c r="D4124" s="6">
        <v>300603</v>
      </c>
      <c r="E4124" s="6" t="s">
        <v>439</v>
      </c>
      <c r="F4124" s="6" t="s">
        <v>21</v>
      </c>
      <c r="G4124" s="6" t="s">
        <v>13</v>
      </c>
      <c r="H4124" s="6" t="s">
        <v>917</v>
      </c>
      <c r="I4124" s="6">
        <v>-19</v>
      </c>
      <c r="J4124" s="13" t="str">
        <f>VLOOKUP(MONTH(Tabla7[[#This Row],[Fecha del movimiento]]),Tablas!$O$4:$P$15,2,0)</f>
        <v>Mar</v>
      </c>
      <c r="K4124" s="6">
        <f>YEAR(Tabla7[[#This Row],[Fecha del movimiento]])</f>
        <v>2018</v>
      </c>
    </row>
    <row r="4125" spans="2:11" x14ac:dyDescent="0.2">
      <c r="B4125" s="8">
        <v>43254</v>
      </c>
      <c r="C4125" s="6" t="s">
        <v>4828</v>
      </c>
      <c r="D4125" s="6">
        <v>301050</v>
      </c>
      <c r="E4125" s="6" t="s">
        <v>29</v>
      </c>
      <c r="F4125" s="6" t="s">
        <v>21</v>
      </c>
      <c r="G4125" s="6" t="s">
        <v>2</v>
      </c>
      <c r="H4125" s="6" t="s">
        <v>917</v>
      </c>
      <c r="I4125" s="6">
        <v>-18</v>
      </c>
      <c r="J4125" s="13" t="str">
        <f>VLOOKUP(MONTH(Tabla7[[#This Row],[Fecha del movimiento]]),Tablas!$O$4:$P$15,2,0)</f>
        <v>Jun</v>
      </c>
      <c r="K4125" s="6">
        <f>YEAR(Tabla7[[#This Row],[Fecha del movimiento]])</f>
        <v>2018</v>
      </c>
    </row>
    <row r="4126" spans="2:11" x14ac:dyDescent="0.2">
      <c r="B4126" s="8">
        <v>43179</v>
      </c>
      <c r="C4126" s="6" t="s">
        <v>4829</v>
      </c>
      <c r="D4126" s="6">
        <v>300408</v>
      </c>
      <c r="E4126" s="6" t="s">
        <v>84</v>
      </c>
      <c r="F4126" s="6" t="s">
        <v>21</v>
      </c>
      <c r="G4126" s="6" t="s">
        <v>2</v>
      </c>
      <c r="H4126" s="6" t="s">
        <v>923</v>
      </c>
      <c r="I4126" s="6">
        <v>18</v>
      </c>
      <c r="J4126" s="13" t="str">
        <f>VLOOKUP(MONTH(Tabla7[[#This Row],[Fecha del movimiento]]),Tablas!$O$4:$P$15,2,0)</f>
        <v>Mar</v>
      </c>
      <c r="K4126" s="6">
        <f>YEAR(Tabla7[[#This Row],[Fecha del movimiento]])</f>
        <v>2018</v>
      </c>
    </row>
    <row r="4127" spans="2:11" x14ac:dyDescent="0.2">
      <c r="B4127" s="8">
        <v>43239</v>
      </c>
      <c r="C4127" s="6" t="s">
        <v>4830</v>
      </c>
      <c r="D4127" s="6">
        <v>300180</v>
      </c>
      <c r="E4127" s="6" t="s">
        <v>741</v>
      </c>
      <c r="F4127" s="6" t="s">
        <v>21</v>
      </c>
      <c r="G4127" s="6" t="s">
        <v>13</v>
      </c>
      <c r="H4127" s="6" t="s">
        <v>923</v>
      </c>
      <c r="I4127" s="6">
        <v>19</v>
      </c>
      <c r="J4127" s="13" t="str">
        <f>VLOOKUP(MONTH(Tabla7[[#This Row],[Fecha del movimiento]]),Tablas!$O$4:$P$15,2,0)</f>
        <v>May</v>
      </c>
      <c r="K4127" s="6">
        <f>YEAR(Tabla7[[#This Row],[Fecha del movimiento]])</f>
        <v>2018</v>
      </c>
    </row>
    <row r="4128" spans="2:11" x14ac:dyDescent="0.2">
      <c r="B4128" s="8">
        <v>43128</v>
      </c>
      <c r="C4128" s="6" t="s">
        <v>4831</v>
      </c>
      <c r="D4128" s="6">
        <v>300261</v>
      </c>
      <c r="E4128" s="6" t="s">
        <v>687</v>
      </c>
      <c r="F4128" s="6" t="s">
        <v>21</v>
      </c>
      <c r="G4128" s="6" t="s">
        <v>13</v>
      </c>
      <c r="H4128" s="6" t="s">
        <v>923</v>
      </c>
      <c r="I4128" s="6">
        <v>11</v>
      </c>
      <c r="J4128" s="13" t="str">
        <f>VLOOKUP(MONTH(Tabla7[[#This Row],[Fecha del movimiento]]),Tablas!$O$4:$P$15,2,0)</f>
        <v>Ene</v>
      </c>
      <c r="K4128" s="6">
        <f>YEAR(Tabla7[[#This Row],[Fecha del movimiento]])</f>
        <v>2018</v>
      </c>
    </row>
    <row r="4129" spans="2:11" x14ac:dyDescent="0.2">
      <c r="B4129" s="8">
        <v>43140</v>
      </c>
      <c r="C4129" s="6" t="s">
        <v>4832</v>
      </c>
      <c r="D4129" s="6">
        <v>300725</v>
      </c>
      <c r="E4129" s="6" t="s">
        <v>333</v>
      </c>
      <c r="F4129" s="6" t="s">
        <v>21</v>
      </c>
      <c r="G4129" s="6" t="s">
        <v>7</v>
      </c>
      <c r="H4129" s="6" t="s">
        <v>917</v>
      </c>
      <c r="I4129" s="6">
        <v>-15</v>
      </c>
      <c r="J4129" s="13" t="str">
        <f>VLOOKUP(MONTH(Tabla7[[#This Row],[Fecha del movimiento]]),Tablas!$O$4:$P$15,2,0)</f>
        <v>Feb</v>
      </c>
      <c r="K4129" s="6">
        <f>YEAR(Tabla7[[#This Row],[Fecha del movimiento]])</f>
        <v>2018</v>
      </c>
    </row>
    <row r="4130" spans="2:11" x14ac:dyDescent="0.2">
      <c r="B4130" s="8">
        <v>43178</v>
      </c>
      <c r="C4130" s="6" t="s">
        <v>4833</v>
      </c>
      <c r="D4130" s="6">
        <v>300167</v>
      </c>
      <c r="E4130" s="6" t="s">
        <v>581</v>
      </c>
      <c r="F4130" s="6" t="s">
        <v>21</v>
      </c>
      <c r="G4130" s="6" t="s">
        <v>2</v>
      </c>
      <c r="H4130" s="6" t="s">
        <v>917</v>
      </c>
      <c r="I4130" s="6">
        <v>-13</v>
      </c>
      <c r="J4130" s="13" t="str">
        <f>VLOOKUP(MONTH(Tabla7[[#This Row],[Fecha del movimiento]]),Tablas!$O$4:$P$15,2,0)</f>
        <v>Mar</v>
      </c>
      <c r="K4130" s="6">
        <f>YEAR(Tabla7[[#This Row],[Fecha del movimiento]])</f>
        <v>2018</v>
      </c>
    </row>
    <row r="4131" spans="2:11" x14ac:dyDescent="0.2">
      <c r="B4131" s="8">
        <v>43181</v>
      </c>
      <c r="C4131" s="6" t="s">
        <v>4834</v>
      </c>
      <c r="D4131" s="6">
        <v>300882</v>
      </c>
      <c r="E4131" s="6" t="s">
        <v>190</v>
      </c>
      <c r="F4131" s="6" t="s">
        <v>21</v>
      </c>
      <c r="G4131" s="6" t="s">
        <v>11</v>
      </c>
      <c r="H4131" s="6" t="s">
        <v>917</v>
      </c>
      <c r="I4131" s="6">
        <v>-15</v>
      </c>
      <c r="J4131" s="13" t="str">
        <f>VLOOKUP(MONTH(Tabla7[[#This Row],[Fecha del movimiento]]),Tablas!$O$4:$P$15,2,0)</f>
        <v>Mar</v>
      </c>
      <c r="K4131" s="6">
        <f>YEAR(Tabla7[[#This Row],[Fecha del movimiento]])</f>
        <v>2018</v>
      </c>
    </row>
    <row r="4132" spans="2:11" x14ac:dyDescent="0.2">
      <c r="B4132" s="8">
        <v>43170</v>
      </c>
      <c r="C4132" s="6" t="s">
        <v>4835</v>
      </c>
      <c r="D4132" s="6">
        <v>300709</v>
      </c>
      <c r="E4132" s="6" t="s">
        <v>349</v>
      </c>
      <c r="F4132" s="6" t="s">
        <v>21</v>
      </c>
      <c r="G4132" s="6" t="s">
        <v>7</v>
      </c>
      <c r="H4132" s="6" t="s">
        <v>923</v>
      </c>
      <c r="I4132" s="6">
        <v>18</v>
      </c>
      <c r="J4132" s="13" t="str">
        <f>VLOOKUP(MONTH(Tabla7[[#This Row],[Fecha del movimiento]]),Tablas!$O$4:$P$15,2,0)</f>
        <v>Mar</v>
      </c>
      <c r="K4132" s="6">
        <f>YEAR(Tabla7[[#This Row],[Fecha del movimiento]])</f>
        <v>2018</v>
      </c>
    </row>
    <row r="4133" spans="2:11" x14ac:dyDescent="0.2">
      <c r="B4133" s="8">
        <v>43127</v>
      </c>
      <c r="C4133" s="6" t="s">
        <v>4836</v>
      </c>
      <c r="D4133" s="6">
        <v>300639</v>
      </c>
      <c r="E4133" s="6" t="s">
        <v>405</v>
      </c>
      <c r="F4133" s="6" t="s">
        <v>21</v>
      </c>
      <c r="G4133" s="6" t="s">
        <v>1</v>
      </c>
      <c r="H4133" s="6" t="s">
        <v>917</v>
      </c>
      <c r="I4133" s="6">
        <v>-16</v>
      </c>
      <c r="J4133" s="13" t="str">
        <f>VLOOKUP(MONTH(Tabla7[[#This Row],[Fecha del movimiento]]),Tablas!$O$4:$P$15,2,0)</f>
        <v>Ene</v>
      </c>
      <c r="K4133" s="6">
        <f>YEAR(Tabla7[[#This Row],[Fecha del movimiento]])</f>
        <v>2018</v>
      </c>
    </row>
    <row r="4134" spans="2:11" x14ac:dyDescent="0.2">
      <c r="B4134" s="8">
        <v>43263</v>
      </c>
      <c r="C4134" s="6" t="s">
        <v>4837</v>
      </c>
      <c r="D4134" s="6">
        <v>300074</v>
      </c>
      <c r="E4134" s="6" t="s">
        <v>783</v>
      </c>
      <c r="F4134" s="6" t="s">
        <v>21</v>
      </c>
      <c r="G4134" s="6" t="s">
        <v>13</v>
      </c>
      <c r="H4134" s="6" t="s">
        <v>923</v>
      </c>
      <c r="I4134" s="6">
        <v>20</v>
      </c>
      <c r="J4134" s="13" t="str">
        <f>VLOOKUP(MONTH(Tabla7[[#This Row],[Fecha del movimiento]]),Tablas!$O$4:$P$15,2,0)</f>
        <v>Jun</v>
      </c>
      <c r="K4134" s="6">
        <f>YEAR(Tabla7[[#This Row],[Fecha del movimiento]])</f>
        <v>2018</v>
      </c>
    </row>
    <row r="4135" spans="2:11" x14ac:dyDescent="0.2">
      <c r="B4135" s="8">
        <v>43334</v>
      </c>
      <c r="C4135" s="6" t="s">
        <v>2698</v>
      </c>
      <c r="D4135" s="6">
        <v>300671</v>
      </c>
      <c r="E4135" s="6" t="s">
        <v>138</v>
      </c>
      <c r="F4135" s="6" t="s">
        <v>21</v>
      </c>
      <c r="G4135" s="6" t="s">
        <v>10</v>
      </c>
      <c r="H4135" s="6" t="s">
        <v>923</v>
      </c>
      <c r="I4135" s="6">
        <v>17</v>
      </c>
      <c r="J4135" s="13" t="str">
        <f>VLOOKUP(MONTH(Tabla7[[#This Row],[Fecha del movimiento]]),Tablas!$O$4:$P$15,2,0)</f>
        <v>Ago</v>
      </c>
      <c r="K4135" s="6">
        <f>YEAR(Tabla7[[#This Row],[Fecha del movimiento]])</f>
        <v>2018</v>
      </c>
    </row>
    <row r="4136" spans="2:11" x14ac:dyDescent="0.2">
      <c r="B4136" s="8">
        <v>43244</v>
      </c>
      <c r="C4136" s="6" t="s">
        <v>4838</v>
      </c>
      <c r="D4136" s="6">
        <v>300533</v>
      </c>
      <c r="E4136" s="6" t="s">
        <v>495</v>
      </c>
      <c r="F4136" s="6" t="s">
        <v>21</v>
      </c>
      <c r="G4136" s="6" t="s">
        <v>13</v>
      </c>
      <c r="H4136" s="6" t="s">
        <v>917</v>
      </c>
      <c r="I4136" s="6">
        <v>-18</v>
      </c>
      <c r="J4136" s="13" t="str">
        <f>VLOOKUP(MONTH(Tabla7[[#This Row],[Fecha del movimiento]]),Tablas!$O$4:$P$15,2,0)</f>
        <v>May</v>
      </c>
      <c r="K4136" s="6">
        <f>YEAR(Tabla7[[#This Row],[Fecha del movimiento]])</f>
        <v>2018</v>
      </c>
    </row>
    <row r="4137" spans="2:11" x14ac:dyDescent="0.2">
      <c r="B4137" s="8">
        <v>43262</v>
      </c>
      <c r="C4137" s="6" t="s">
        <v>4839</v>
      </c>
      <c r="D4137" s="6">
        <v>300111</v>
      </c>
      <c r="E4137" s="6" t="s">
        <v>766</v>
      </c>
      <c r="F4137" s="6" t="s">
        <v>21</v>
      </c>
      <c r="G4137" s="6" t="s">
        <v>13</v>
      </c>
      <c r="H4137" s="6" t="s">
        <v>917</v>
      </c>
      <c r="I4137" s="6">
        <v>-12</v>
      </c>
      <c r="J4137" s="13" t="str">
        <f>VLOOKUP(MONTH(Tabla7[[#This Row],[Fecha del movimiento]]),Tablas!$O$4:$P$15,2,0)</f>
        <v>Jun</v>
      </c>
      <c r="K4137" s="6">
        <f>YEAR(Tabla7[[#This Row],[Fecha del movimiento]])</f>
        <v>2018</v>
      </c>
    </row>
    <row r="4138" spans="2:11" x14ac:dyDescent="0.2">
      <c r="B4138" s="8">
        <v>43139</v>
      </c>
      <c r="C4138" s="6" t="s">
        <v>4840</v>
      </c>
      <c r="D4138" s="6">
        <v>300635</v>
      </c>
      <c r="E4138" s="6" t="s">
        <v>409</v>
      </c>
      <c r="F4138" s="6" t="s">
        <v>21</v>
      </c>
      <c r="G4138" s="6" t="s">
        <v>13</v>
      </c>
      <c r="H4138" s="6" t="s">
        <v>923</v>
      </c>
      <c r="I4138" s="6">
        <v>12</v>
      </c>
      <c r="J4138" s="13" t="str">
        <f>VLOOKUP(MONTH(Tabla7[[#This Row],[Fecha del movimiento]]),Tablas!$O$4:$P$15,2,0)</f>
        <v>Feb</v>
      </c>
      <c r="K4138" s="6">
        <f>YEAR(Tabla7[[#This Row],[Fecha del movimiento]])</f>
        <v>2018</v>
      </c>
    </row>
    <row r="4139" spans="2:11" x14ac:dyDescent="0.2">
      <c r="B4139" s="8">
        <v>43121</v>
      </c>
      <c r="C4139" s="6" t="s">
        <v>4841</v>
      </c>
      <c r="D4139" s="6">
        <v>301054</v>
      </c>
      <c r="E4139" s="6" t="s">
        <v>25</v>
      </c>
      <c r="F4139" s="6" t="s">
        <v>21</v>
      </c>
      <c r="G4139" s="6" t="s">
        <v>2</v>
      </c>
      <c r="H4139" s="6" t="s">
        <v>917</v>
      </c>
      <c r="I4139" s="6">
        <v>-12</v>
      </c>
      <c r="J4139" s="13" t="str">
        <f>VLOOKUP(MONTH(Tabla7[[#This Row],[Fecha del movimiento]]),Tablas!$O$4:$P$15,2,0)</f>
        <v>Ene</v>
      </c>
      <c r="K4139" s="6">
        <f>YEAR(Tabla7[[#This Row],[Fecha del movimiento]])</f>
        <v>2018</v>
      </c>
    </row>
    <row r="4140" spans="2:11" x14ac:dyDescent="0.2">
      <c r="B4140" s="8">
        <v>43316</v>
      </c>
      <c r="C4140" s="6" t="s">
        <v>4842</v>
      </c>
      <c r="D4140" s="6">
        <v>300507</v>
      </c>
      <c r="E4140" s="6" t="s">
        <v>516</v>
      </c>
      <c r="F4140" s="6" t="s">
        <v>21</v>
      </c>
      <c r="G4140" s="6" t="s">
        <v>13</v>
      </c>
      <c r="H4140" s="6" t="s">
        <v>923</v>
      </c>
      <c r="I4140" s="6">
        <v>16</v>
      </c>
      <c r="J4140" s="13" t="str">
        <f>VLOOKUP(MONTH(Tabla7[[#This Row],[Fecha del movimiento]]),Tablas!$O$4:$P$15,2,0)</f>
        <v>Ago</v>
      </c>
      <c r="K4140" s="6">
        <f>YEAR(Tabla7[[#This Row],[Fecha del movimiento]])</f>
        <v>2018</v>
      </c>
    </row>
    <row r="4141" spans="2:11" x14ac:dyDescent="0.2">
      <c r="B4141" s="8">
        <v>43234</v>
      </c>
      <c r="C4141" s="6" t="s">
        <v>4843</v>
      </c>
      <c r="D4141" s="6">
        <v>300656</v>
      </c>
      <c r="E4141" s="6" t="s">
        <v>177</v>
      </c>
      <c r="F4141" s="6" t="s">
        <v>21</v>
      </c>
      <c r="G4141" s="6" t="s">
        <v>9</v>
      </c>
      <c r="H4141" s="6" t="s">
        <v>917</v>
      </c>
      <c r="I4141" s="6">
        <v>-11</v>
      </c>
      <c r="J4141" s="13" t="str">
        <f>VLOOKUP(MONTH(Tabla7[[#This Row],[Fecha del movimiento]]),Tablas!$O$4:$P$15,2,0)</f>
        <v>May</v>
      </c>
      <c r="K4141" s="6">
        <f>YEAR(Tabla7[[#This Row],[Fecha del movimiento]])</f>
        <v>2018</v>
      </c>
    </row>
    <row r="4142" spans="2:11" x14ac:dyDescent="0.2">
      <c r="B4142" s="8">
        <v>43168</v>
      </c>
      <c r="C4142" s="6" t="s">
        <v>1082</v>
      </c>
      <c r="D4142" s="6">
        <v>300028</v>
      </c>
      <c r="E4142" s="6" t="s">
        <v>804</v>
      </c>
      <c r="F4142" s="6" t="s">
        <v>21</v>
      </c>
      <c r="G4142" s="6" t="s">
        <v>9</v>
      </c>
      <c r="H4142" s="6" t="s">
        <v>917</v>
      </c>
      <c r="I4142" s="6">
        <v>-9</v>
      </c>
      <c r="J4142" s="13" t="str">
        <f>VLOOKUP(MONTH(Tabla7[[#This Row],[Fecha del movimiento]]),Tablas!$O$4:$P$15,2,0)</f>
        <v>Mar</v>
      </c>
      <c r="K4142" s="6">
        <f>YEAR(Tabla7[[#This Row],[Fecha del movimiento]])</f>
        <v>2018</v>
      </c>
    </row>
    <row r="4143" spans="2:11" x14ac:dyDescent="0.2">
      <c r="B4143" s="8">
        <v>43331</v>
      </c>
      <c r="C4143" s="6" t="s">
        <v>3037</v>
      </c>
      <c r="D4143" s="6">
        <v>300406</v>
      </c>
      <c r="E4143" s="6" t="s">
        <v>251</v>
      </c>
      <c r="F4143" s="6" t="s">
        <v>21</v>
      </c>
      <c r="G4143" s="6" t="s">
        <v>12</v>
      </c>
      <c r="H4143" s="6" t="s">
        <v>923</v>
      </c>
      <c r="I4143" s="6">
        <v>12</v>
      </c>
      <c r="J4143" s="13" t="str">
        <f>VLOOKUP(MONTH(Tabla7[[#This Row],[Fecha del movimiento]]),Tablas!$O$4:$P$15,2,0)</f>
        <v>Ago</v>
      </c>
      <c r="K4143" s="6">
        <f>YEAR(Tabla7[[#This Row],[Fecha del movimiento]])</f>
        <v>2018</v>
      </c>
    </row>
    <row r="4144" spans="2:11" x14ac:dyDescent="0.2">
      <c r="B4144" s="8">
        <v>43287</v>
      </c>
      <c r="C4144" s="6" t="s">
        <v>4844</v>
      </c>
      <c r="D4144" s="6">
        <v>300593</v>
      </c>
      <c r="E4144" s="6" t="s">
        <v>82</v>
      </c>
      <c r="F4144" s="6" t="s">
        <v>21</v>
      </c>
      <c r="G4144" s="6" t="s">
        <v>10</v>
      </c>
      <c r="H4144" s="6" t="s">
        <v>923</v>
      </c>
      <c r="I4144" s="6">
        <v>19</v>
      </c>
      <c r="J4144" s="13" t="str">
        <f>VLOOKUP(MONTH(Tabla7[[#This Row],[Fecha del movimiento]]),Tablas!$O$4:$P$15,2,0)</f>
        <v>Jul</v>
      </c>
      <c r="K4144" s="6">
        <f>YEAR(Tabla7[[#This Row],[Fecha del movimiento]])</f>
        <v>2018</v>
      </c>
    </row>
    <row r="4145" spans="2:11" x14ac:dyDescent="0.2">
      <c r="B4145" s="8">
        <v>43136</v>
      </c>
      <c r="C4145" s="6" t="s">
        <v>4845</v>
      </c>
      <c r="D4145" s="6">
        <v>300917</v>
      </c>
      <c r="E4145" s="6" t="s">
        <v>155</v>
      </c>
      <c r="F4145" s="6" t="s">
        <v>21</v>
      </c>
      <c r="G4145" s="6" t="s">
        <v>13</v>
      </c>
      <c r="H4145" s="6" t="s">
        <v>917</v>
      </c>
      <c r="I4145" s="6">
        <v>-19</v>
      </c>
      <c r="J4145" s="13" t="str">
        <f>VLOOKUP(MONTH(Tabla7[[#This Row],[Fecha del movimiento]]),Tablas!$O$4:$P$15,2,0)</f>
        <v>Feb</v>
      </c>
      <c r="K4145" s="6">
        <f>YEAR(Tabla7[[#This Row],[Fecha del movimiento]])</f>
        <v>2018</v>
      </c>
    </row>
    <row r="4146" spans="2:11" x14ac:dyDescent="0.2">
      <c r="B4146" s="8">
        <v>43221</v>
      </c>
      <c r="C4146" s="6" t="s">
        <v>4846</v>
      </c>
      <c r="D4146" s="6">
        <v>300695</v>
      </c>
      <c r="E4146" s="6" t="s">
        <v>362</v>
      </c>
      <c r="F4146" s="6" t="s">
        <v>21</v>
      </c>
      <c r="G4146" s="6" t="s">
        <v>13</v>
      </c>
      <c r="H4146" s="6" t="s">
        <v>917</v>
      </c>
      <c r="I4146" s="6">
        <v>-20</v>
      </c>
      <c r="J4146" s="13" t="str">
        <f>VLOOKUP(MONTH(Tabla7[[#This Row],[Fecha del movimiento]]),Tablas!$O$4:$P$15,2,0)</f>
        <v>May</v>
      </c>
      <c r="K4146" s="6">
        <f>YEAR(Tabla7[[#This Row],[Fecha del movimiento]])</f>
        <v>2018</v>
      </c>
    </row>
    <row r="4147" spans="2:11" x14ac:dyDescent="0.2">
      <c r="B4147" s="8">
        <v>43196</v>
      </c>
      <c r="C4147" s="6" t="s">
        <v>4847</v>
      </c>
      <c r="D4147" s="6">
        <v>300254</v>
      </c>
      <c r="E4147" s="6" t="s">
        <v>456</v>
      </c>
      <c r="F4147" s="6" t="s">
        <v>21</v>
      </c>
      <c r="G4147" s="6" t="s">
        <v>2</v>
      </c>
      <c r="H4147" s="6" t="s">
        <v>917</v>
      </c>
      <c r="I4147" s="6">
        <v>-18</v>
      </c>
      <c r="J4147" s="13" t="str">
        <f>VLOOKUP(MONTH(Tabla7[[#This Row],[Fecha del movimiento]]),Tablas!$O$4:$P$15,2,0)</f>
        <v>Abr</v>
      </c>
      <c r="K4147" s="6">
        <f>YEAR(Tabla7[[#This Row],[Fecha del movimiento]])</f>
        <v>2018</v>
      </c>
    </row>
    <row r="4148" spans="2:11" x14ac:dyDescent="0.2">
      <c r="B4148" s="8">
        <v>43309</v>
      </c>
      <c r="C4148" s="6" t="s">
        <v>4848</v>
      </c>
      <c r="D4148" s="6">
        <v>300064</v>
      </c>
      <c r="E4148" s="6" t="s">
        <v>137</v>
      </c>
      <c r="F4148" s="6" t="s">
        <v>21</v>
      </c>
      <c r="G4148" s="6" t="s">
        <v>6</v>
      </c>
      <c r="H4148" s="6" t="s">
        <v>917</v>
      </c>
      <c r="I4148" s="6">
        <v>-16</v>
      </c>
      <c r="J4148" s="13" t="str">
        <f>VLOOKUP(MONTH(Tabla7[[#This Row],[Fecha del movimiento]]),Tablas!$O$4:$P$15,2,0)</f>
        <v>Jul</v>
      </c>
      <c r="K4148" s="6">
        <f>YEAR(Tabla7[[#This Row],[Fecha del movimiento]])</f>
        <v>2018</v>
      </c>
    </row>
    <row r="4149" spans="2:11" x14ac:dyDescent="0.2">
      <c r="B4149" s="8">
        <v>43340</v>
      </c>
      <c r="C4149" s="6" t="s">
        <v>4849</v>
      </c>
      <c r="D4149" s="6">
        <v>300342</v>
      </c>
      <c r="E4149" s="6" t="s">
        <v>636</v>
      </c>
      <c r="F4149" s="6" t="s">
        <v>21</v>
      </c>
      <c r="G4149" s="6" t="s">
        <v>13</v>
      </c>
      <c r="H4149" s="6" t="s">
        <v>923</v>
      </c>
      <c r="I4149" s="6">
        <v>12</v>
      </c>
      <c r="J4149" s="13" t="str">
        <f>VLOOKUP(MONTH(Tabla7[[#This Row],[Fecha del movimiento]]),Tablas!$O$4:$P$15,2,0)</f>
        <v>Ago</v>
      </c>
      <c r="K4149" s="6">
        <f>YEAR(Tabla7[[#This Row],[Fecha del movimiento]])</f>
        <v>2018</v>
      </c>
    </row>
    <row r="4150" spans="2:11" x14ac:dyDescent="0.2">
      <c r="B4150" s="8">
        <v>43335</v>
      </c>
      <c r="C4150" s="6" t="s">
        <v>4850</v>
      </c>
      <c r="D4150" s="6">
        <v>300424</v>
      </c>
      <c r="E4150" s="6" t="s">
        <v>529</v>
      </c>
      <c r="F4150" s="6" t="s">
        <v>21</v>
      </c>
      <c r="G4150" s="6" t="s">
        <v>2</v>
      </c>
      <c r="H4150" s="6" t="s">
        <v>923</v>
      </c>
      <c r="I4150" s="6">
        <v>19</v>
      </c>
      <c r="J4150" s="13" t="str">
        <f>VLOOKUP(MONTH(Tabla7[[#This Row],[Fecha del movimiento]]),Tablas!$O$4:$P$15,2,0)</f>
        <v>Ago</v>
      </c>
      <c r="K4150" s="6">
        <f>YEAR(Tabla7[[#This Row],[Fecha del movimiento]])</f>
        <v>2018</v>
      </c>
    </row>
    <row r="4151" spans="2:11" x14ac:dyDescent="0.2">
      <c r="B4151" s="8">
        <v>43339</v>
      </c>
      <c r="C4151" s="6" t="s">
        <v>4851</v>
      </c>
      <c r="D4151" s="6">
        <v>300232</v>
      </c>
      <c r="E4151" s="6" t="s">
        <v>706</v>
      </c>
      <c r="F4151" s="6" t="s">
        <v>21</v>
      </c>
      <c r="G4151" s="6" t="s">
        <v>2</v>
      </c>
      <c r="H4151" s="6" t="s">
        <v>917</v>
      </c>
      <c r="I4151" s="6">
        <v>-13</v>
      </c>
      <c r="J4151" s="13" t="str">
        <f>VLOOKUP(MONTH(Tabla7[[#This Row],[Fecha del movimiento]]),Tablas!$O$4:$P$15,2,0)</f>
        <v>Ago</v>
      </c>
      <c r="K4151" s="6">
        <f>YEAR(Tabla7[[#This Row],[Fecha del movimiento]])</f>
        <v>2018</v>
      </c>
    </row>
    <row r="4152" spans="2:11" x14ac:dyDescent="0.2">
      <c r="B4152" s="8">
        <v>43316</v>
      </c>
      <c r="C4152" s="6" t="s">
        <v>4852</v>
      </c>
      <c r="D4152" s="6">
        <v>300539</v>
      </c>
      <c r="E4152" s="6" t="s">
        <v>489</v>
      </c>
      <c r="F4152" s="6" t="s">
        <v>21</v>
      </c>
      <c r="G4152" s="6" t="s">
        <v>1</v>
      </c>
      <c r="H4152" s="6" t="s">
        <v>917</v>
      </c>
      <c r="I4152" s="6">
        <v>-7</v>
      </c>
      <c r="J4152" s="13" t="str">
        <f>VLOOKUP(MONTH(Tabla7[[#This Row],[Fecha del movimiento]]),Tablas!$O$4:$P$15,2,0)</f>
        <v>Ago</v>
      </c>
      <c r="K4152" s="6">
        <f>YEAR(Tabla7[[#This Row],[Fecha del movimiento]])</f>
        <v>2018</v>
      </c>
    </row>
    <row r="4153" spans="2:11" x14ac:dyDescent="0.2">
      <c r="B4153" s="8">
        <v>43159</v>
      </c>
      <c r="C4153" s="6" t="s">
        <v>1188</v>
      </c>
      <c r="D4153" s="6">
        <v>300287</v>
      </c>
      <c r="E4153" s="6" t="s">
        <v>625</v>
      </c>
      <c r="F4153" s="6" t="s">
        <v>21</v>
      </c>
      <c r="G4153" s="6" t="s">
        <v>13</v>
      </c>
      <c r="H4153" s="6" t="s">
        <v>917</v>
      </c>
      <c r="I4153" s="6">
        <v>-17</v>
      </c>
      <c r="J4153" s="13" t="str">
        <f>VLOOKUP(MONTH(Tabla7[[#This Row],[Fecha del movimiento]]),Tablas!$O$4:$P$15,2,0)</f>
        <v>Feb</v>
      </c>
      <c r="K4153" s="6">
        <f>YEAR(Tabla7[[#This Row],[Fecha del movimiento]])</f>
        <v>2018</v>
      </c>
    </row>
    <row r="4154" spans="2:11" x14ac:dyDescent="0.2">
      <c r="B4154" s="8">
        <v>43177</v>
      </c>
      <c r="C4154" s="6" t="s">
        <v>2398</v>
      </c>
      <c r="D4154" s="6">
        <v>300700</v>
      </c>
      <c r="E4154" s="6" t="s">
        <v>357</v>
      </c>
      <c r="F4154" s="6" t="s">
        <v>21</v>
      </c>
      <c r="G4154" s="6" t="s">
        <v>2</v>
      </c>
      <c r="H4154" s="6" t="s">
        <v>923</v>
      </c>
      <c r="I4154" s="6">
        <v>15</v>
      </c>
      <c r="J4154" s="13" t="str">
        <f>VLOOKUP(MONTH(Tabla7[[#This Row],[Fecha del movimiento]]),Tablas!$O$4:$P$15,2,0)</f>
        <v>Mar</v>
      </c>
      <c r="K4154" s="6">
        <f>YEAR(Tabla7[[#This Row],[Fecha del movimiento]])</f>
        <v>2018</v>
      </c>
    </row>
    <row r="4155" spans="2:11" x14ac:dyDescent="0.2">
      <c r="B4155" s="8">
        <v>43211</v>
      </c>
      <c r="C4155" s="6" t="s">
        <v>4853</v>
      </c>
      <c r="D4155" s="6">
        <v>300086</v>
      </c>
      <c r="E4155" s="6" t="s">
        <v>664</v>
      </c>
      <c r="F4155" s="6" t="s">
        <v>21</v>
      </c>
      <c r="G4155" s="6" t="s">
        <v>13</v>
      </c>
      <c r="H4155" s="6" t="s">
        <v>917</v>
      </c>
      <c r="I4155" s="6">
        <v>-19</v>
      </c>
      <c r="J4155" s="13" t="str">
        <f>VLOOKUP(MONTH(Tabla7[[#This Row],[Fecha del movimiento]]),Tablas!$O$4:$P$15,2,0)</f>
        <v>Abr</v>
      </c>
      <c r="K4155" s="6">
        <f>YEAR(Tabla7[[#This Row],[Fecha del movimiento]])</f>
        <v>2018</v>
      </c>
    </row>
    <row r="4156" spans="2:11" x14ac:dyDescent="0.2">
      <c r="B4156" s="8">
        <v>43219</v>
      </c>
      <c r="C4156" s="6" t="s">
        <v>4854</v>
      </c>
      <c r="D4156" s="6">
        <v>300820</v>
      </c>
      <c r="E4156" s="6" t="s">
        <v>249</v>
      </c>
      <c r="F4156" s="6" t="s">
        <v>21</v>
      </c>
      <c r="G4156" s="6" t="s">
        <v>11</v>
      </c>
      <c r="H4156" s="6" t="s">
        <v>917</v>
      </c>
      <c r="I4156" s="6">
        <v>-17</v>
      </c>
      <c r="J4156" s="13" t="str">
        <f>VLOOKUP(MONTH(Tabla7[[#This Row],[Fecha del movimiento]]),Tablas!$O$4:$P$15,2,0)</f>
        <v>Abr</v>
      </c>
      <c r="K4156" s="6">
        <f>YEAR(Tabla7[[#This Row],[Fecha del movimiento]])</f>
        <v>2018</v>
      </c>
    </row>
    <row r="4157" spans="2:11" x14ac:dyDescent="0.2">
      <c r="B4157" s="8">
        <v>43290</v>
      </c>
      <c r="C4157" s="6" t="s">
        <v>4855</v>
      </c>
      <c r="D4157" s="6">
        <v>301005</v>
      </c>
      <c r="E4157" s="6" t="s">
        <v>72</v>
      </c>
      <c r="F4157" s="6" t="s">
        <v>21</v>
      </c>
      <c r="G4157" s="6" t="s">
        <v>3</v>
      </c>
      <c r="H4157" s="6" t="s">
        <v>917</v>
      </c>
      <c r="I4157" s="6">
        <v>-15</v>
      </c>
      <c r="J4157" s="13" t="str">
        <f>VLOOKUP(MONTH(Tabla7[[#This Row],[Fecha del movimiento]]),Tablas!$O$4:$P$15,2,0)</f>
        <v>Jul</v>
      </c>
      <c r="K4157" s="6">
        <f>YEAR(Tabla7[[#This Row],[Fecha del movimiento]])</f>
        <v>2018</v>
      </c>
    </row>
    <row r="4158" spans="2:11" x14ac:dyDescent="0.2">
      <c r="B4158" s="8">
        <v>43202</v>
      </c>
      <c r="C4158" s="6" t="s">
        <v>4856</v>
      </c>
      <c r="D4158" s="6">
        <v>300867</v>
      </c>
      <c r="E4158" s="6" t="s">
        <v>204</v>
      </c>
      <c r="F4158" s="6" t="s">
        <v>21</v>
      </c>
      <c r="G4158" s="6" t="s">
        <v>7</v>
      </c>
      <c r="H4158" s="6" t="s">
        <v>917</v>
      </c>
      <c r="I4158" s="6">
        <v>-9</v>
      </c>
      <c r="J4158" s="13" t="str">
        <f>VLOOKUP(MONTH(Tabla7[[#This Row],[Fecha del movimiento]]),Tablas!$O$4:$P$15,2,0)</f>
        <v>Abr</v>
      </c>
      <c r="K4158" s="6">
        <f>YEAR(Tabla7[[#This Row],[Fecha del movimiento]])</f>
        <v>2018</v>
      </c>
    </row>
    <row r="4159" spans="2:11" x14ac:dyDescent="0.2">
      <c r="B4159" s="8">
        <v>43182</v>
      </c>
      <c r="C4159" s="6" t="s">
        <v>4857</v>
      </c>
      <c r="D4159" s="6">
        <v>300476</v>
      </c>
      <c r="E4159" s="6" t="s">
        <v>160</v>
      </c>
      <c r="F4159" s="6" t="s">
        <v>21</v>
      </c>
      <c r="G4159" s="6" t="s">
        <v>3</v>
      </c>
      <c r="H4159" s="6" t="s">
        <v>917</v>
      </c>
      <c r="I4159" s="6">
        <v>-7</v>
      </c>
      <c r="J4159" s="13" t="str">
        <f>VLOOKUP(MONTH(Tabla7[[#This Row],[Fecha del movimiento]]),Tablas!$O$4:$P$15,2,0)</f>
        <v>Mar</v>
      </c>
      <c r="K4159" s="6">
        <f>YEAR(Tabla7[[#This Row],[Fecha del movimiento]])</f>
        <v>2018</v>
      </c>
    </row>
    <row r="4160" spans="2:11" x14ac:dyDescent="0.2">
      <c r="B4160" s="8">
        <v>43219</v>
      </c>
      <c r="C4160" s="6" t="s">
        <v>4858</v>
      </c>
      <c r="D4160" s="6">
        <v>300982</v>
      </c>
      <c r="E4160" s="6" t="s">
        <v>94</v>
      </c>
      <c r="F4160" s="6" t="s">
        <v>21</v>
      </c>
      <c r="G4160" s="6" t="s">
        <v>13</v>
      </c>
      <c r="H4160" s="6" t="s">
        <v>917</v>
      </c>
      <c r="I4160" s="6">
        <v>-18</v>
      </c>
      <c r="J4160" s="13" t="str">
        <f>VLOOKUP(MONTH(Tabla7[[#This Row],[Fecha del movimiento]]),Tablas!$O$4:$P$15,2,0)</f>
        <v>Abr</v>
      </c>
      <c r="K4160" s="6">
        <f>YEAR(Tabla7[[#This Row],[Fecha del movimiento]])</f>
        <v>2018</v>
      </c>
    </row>
    <row r="4161" spans="2:11" x14ac:dyDescent="0.2">
      <c r="B4161" s="8">
        <v>43149</v>
      </c>
      <c r="C4161" s="6" t="s">
        <v>4859</v>
      </c>
      <c r="D4161" s="6">
        <v>300588</v>
      </c>
      <c r="E4161" s="6" t="s">
        <v>450</v>
      </c>
      <c r="F4161" s="6" t="s">
        <v>21</v>
      </c>
      <c r="G4161" s="6" t="s">
        <v>13</v>
      </c>
      <c r="H4161" s="6" t="s">
        <v>923</v>
      </c>
      <c r="I4161" s="6">
        <v>14</v>
      </c>
      <c r="J4161" s="13" t="str">
        <f>VLOOKUP(MONTH(Tabla7[[#This Row],[Fecha del movimiento]]),Tablas!$O$4:$P$15,2,0)</f>
        <v>Feb</v>
      </c>
      <c r="K4161" s="6">
        <f>YEAR(Tabla7[[#This Row],[Fecha del movimiento]])</f>
        <v>2018</v>
      </c>
    </row>
    <row r="4162" spans="2:11" x14ac:dyDescent="0.2">
      <c r="B4162" s="8">
        <v>43131</v>
      </c>
      <c r="C4162" s="6" t="s">
        <v>4860</v>
      </c>
      <c r="D4162" s="6">
        <v>300581</v>
      </c>
      <c r="E4162" s="6" t="s">
        <v>456</v>
      </c>
      <c r="F4162" s="6" t="s">
        <v>21</v>
      </c>
      <c r="G4162" s="6" t="s">
        <v>2</v>
      </c>
      <c r="H4162" s="6" t="s">
        <v>923</v>
      </c>
      <c r="I4162" s="6">
        <v>10</v>
      </c>
      <c r="J4162" s="13" t="str">
        <f>VLOOKUP(MONTH(Tabla7[[#This Row],[Fecha del movimiento]]),Tablas!$O$4:$P$15,2,0)</f>
        <v>Ene</v>
      </c>
      <c r="K4162" s="6">
        <f>YEAR(Tabla7[[#This Row],[Fecha del movimiento]])</f>
        <v>2018</v>
      </c>
    </row>
    <row r="4163" spans="2:11" x14ac:dyDescent="0.2">
      <c r="B4163" s="8">
        <v>43154</v>
      </c>
      <c r="C4163" s="6" t="s">
        <v>4861</v>
      </c>
      <c r="D4163" s="6">
        <v>300387</v>
      </c>
      <c r="E4163" s="6" t="s">
        <v>233</v>
      </c>
      <c r="F4163" s="6" t="s">
        <v>21</v>
      </c>
      <c r="G4163" s="6" t="s">
        <v>2</v>
      </c>
      <c r="H4163" s="6" t="s">
        <v>917</v>
      </c>
      <c r="I4163" s="6">
        <v>-20</v>
      </c>
      <c r="J4163" s="13" t="str">
        <f>VLOOKUP(MONTH(Tabla7[[#This Row],[Fecha del movimiento]]),Tablas!$O$4:$P$15,2,0)</f>
        <v>Feb</v>
      </c>
      <c r="K4163" s="6">
        <f>YEAR(Tabla7[[#This Row],[Fecha del movimiento]])</f>
        <v>2018</v>
      </c>
    </row>
    <row r="4164" spans="2:11" x14ac:dyDescent="0.2">
      <c r="B4164" s="8">
        <v>43191</v>
      </c>
      <c r="C4164" s="6" t="s">
        <v>4862</v>
      </c>
      <c r="D4164" s="6">
        <v>300339</v>
      </c>
      <c r="E4164" s="6" t="s">
        <v>579</v>
      </c>
      <c r="F4164" s="6" t="s">
        <v>21</v>
      </c>
      <c r="G4164" s="6" t="s">
        <v>11</v>
      </c>
      <c r="H4164" s="6" t="s">
        <v>923</v>
      </c>
      <c r="I4164" s="6">
        <v>19</v>
      </c>
      <c r="J4164" s="13" t="str">
        <f>VLOOKUP(MONTH(Tabla7[[#This Row],[Fecha del movimiento]]),Tablas!$O$4:$P$15,2,0)</f>
        <v>Abr</v>
      </c>
      <c r="K4164" s="6">
        <f>YEAR(Tabla7[[#This Row],[Fecha del movimiento]])</f>
        <v>2018</v>
      </c>
    </row>
    <row r="4165" spans="2:11" x14ac:dyDescent="0.2">
      <c r="B4165" s="8">
        <v>43328</v>
      </c>
      <c r="C4165" s="6" t="s">
        <v>4863</v>
      </c>
      <c r="D4165" s="6">
        <v>300136</v>
      </c>
      <c r="E4165" s="6" t="s">
        <v>142</v>
      </c>
      <c r="F4165" s="6" t="s">
        <v>21</v>
      </c>
      <c r="G4165" s="6" t="s">
        <v>6</v>
      </c>
      <c r="H4165" s="6" t="s">
        <v>917</v>
      </c>
      <c r="I4165" s="6">
        <v>-14</v>
      </c>
      <c r="J4165" s="13" t="str">
        <f>VLOOKUP(MONTH(Tabla7[[#This Row],[Fecha del movimiento]]),Tablas!$O$4:$P$15,2,0)</f>
        <v>Ago</v>
      </c>
      <c r="K4165" s="6">
        <f>YEAR(Tabla7[[#This Row],[Fecha del movimiento]])</f>
        <v>2018</v>
      </c>
    </row>
    <row r="4166" spans="2:11" x14ac:dyDescent="0.2">
      <c r="B4166" s="8">
        <v>43319</v>
      </c>
      <c r="C4166" s="6" t="s">
        <v>3443</v>
      </c>
      <c r="D4166" s="6">
        <v>300119</v>
      </c>
      <c r="E4166" s="6" t="s">
        <v>760</v>
      </c>
      <c r="F4166" s="6" t="s">
        <v>21</v>
      </c>
      <c r="G4166" s="6" t="s">
        <v>12</v>
      </c>
      <c r="H4166" s="6" t="s">
        <v>923</v>
      </c>
      <c r="I4166" s="6">
        <v>16</v>
      </c>
      <c r="J4166" s="13" t="str">
        <f>VLOOKUP(MONTH(Tabla7[[#This Row],[Fecha del movimiento]]),Tablas!$O$4:$P$15,2,0)</f>
        <v>Ago</v>
      </c>
      <c r="K4166" s="6">
        <f>YEAR(Tabla7[[#This Row],[Fecha del movimiento]])</f>
        <v>2018</v>
      </c>
    </row>
    <row r="4167" spans="2:11" x14ac:dyDescent="0.2">
      <c r="B4167" s="8">
        <v>43261</v>
      </c>
      <c r="C4167" s="6" t="s">
        <v>4864</v>
      </c>
      <c r="D4167" s="6">
        <v>300726</v>
      </c>
      <c r="E4167" s="6" t="s">
        <v>332</v>
      </c>
      <c r="F4167" s="6" t="s">
        <v>21</v>
      </c>
      <c r="G4167" s="6" t="s">
        <v>3</v>
      </c>
      <c r="H4167" s="6" t="s">
        <v>917</v>
      </c>
      <c r="I4167" s="6">
        <v>-8</v>
      </c>
      <c r="J4167" s="13" t="str">
        <f>VLOOKUP(MONTH(Tabla7[[#This Row],[Fecha del movimiento]]),Tablas!$O$4:$P$15,2,0)</f>
        <v>Jun</v>
      </c>
      <c r="K4167" s="6">
        <f>YEAR(Tabla7[[#This Row],[Fecha del movimiento]])</f>
        <v>2018</v>
      </c>
    </row>
    <row r="4168" spans="2:11" x14ac:dyDescent="0.2">
      <c r="B4168" s="8">
        <v>43251</v>
      </c>
      <c r="C4168" s="6" t="s">
        <v>4865</v>
      </c>
      <c r="D4168" s="6">
        <v>300822</v>
      </c>
      <c r="E4168" s="6" t="s">
        <v>247</v>
      </c>
      <c r="F4168" s="6" t="s">
        <v>21</v>
      </c>
      <c r="G4168" s="6" t="s">
        <v>10</v>
      </c>
      <c r="H4168" s="6" t="s">
        <v>917</v>
      </c>
      <c r="I4168" s="6">
        <v>-6</v>
      </c>
      <c r="J4168" s="13" t="str">
        <f>VLOOKUP(MONTH(Tabla7[[#This Row],[Fecha del movimiento]]),Tablas!$O$4:$P$15,2,0)</f>
        <v>May</v>
      </c>
      <c r="K4168" s="6">
        <f>YEAR(Tabla7[[#This Row],[Fecha del movimiento]])</f>
        <v>2018</v>
      </c>
    </row>
    <row r="4169" spans="2:11" x14ac:dyDescent="0.2">
      <c r="B4169" s="8">
        <v>43254</v>
      </c>
      <c r="C4169" s="6" t="s">
        <v>4866</v>
      </c>
      <c r="D4169" s="6">
        <v>300194</v>
      </c>
      <c r="E4169" s="6" t="s">
        <v>733</v>
      </c>
      <c r="F4169" s="6" t="s">
        <v>21</v>
      </c>
      <c r="G4169" s="6" t="s">
        <v>11</v>
      </c>
      <c r="H4169" s="6" t="s">
        <v>923</v>
      </c>
      <c r="I4169" s="6">
        <v>13</v>
      </c>
      <c r="J4169" s="13" t="str">
        <f>VLOOKUP(MONTH(Tabla7[[#This Row],[Fecha del movimiento]]),Tablas!$O$4:$P$15,2,0)</f>
        <v>Jun</v>
      </c>
      <c r="K4169" s="6">
        <f>YEAR(Tabla7[[#This Row],[Fecha del movimiento]])</f>
        <v>2018</v>
      </c>
    </row>
    <row r="4170" spans="2:11" x14ac:dyDescent="0.2">
      <c r="B4170" s="8">
        <v>43304</v>
      </c>
      <c r="C4170" s="6" t="s">
        <v>4867</v>
      </c>
      <c r="D4170" s="6">
        <v>300915</v>
      </c>
      <c r="E4170" s="6" t="s">
        <v>157</v>
      </c>
      <c r="F4170" s="6" t="s">
        <v>21</v>
      </c>
      <c r="G4170" s="6" t="s">
        <v>7</v>
      </c>
      <c r="H4170" s="6" t="s">
        <v>923</v>
      </c>
      <c r="I4170" s="6">
        <v>20</v>
      </c>
      <c r="J4170" s="13" t="str">
        <f>VLOOKUP(MONTH(Tabla7[[#This Row],[Fecha del movimiento]]),Tablas!$O$4:$P$15,2,0)</f>
        <v>Jul</v>
      </c>
      <c r="K4170" s="6">
        <f>YEAR(Tabla7[[#This Row],[Fecha del movimiento]])</f>
        <v>2018</v>
      </c>
    </row>
    <row r="4171" spans="2:11" x14ac:dyDescent="0.2">
      <c r="B4171" s="8">
        <v>43183</v>
      </c>
      <c r="C4171" s="6" t="s">
        <v>4868</v>
      </c>
      <c r="D4171" s="6">
        <v>300538</v>
      </c>
      <c r="E4171" s="6" t="s">
        <v>490</v>
      </c>
      <c r="F4171" s="6" t="s">
        <v>21</v>
      </c>
      <c r="G4171" s="6" t="s">
        <v>7</v>
      </c>
      <c r="H4171" s="6" t="s">
        <v>923</v>
      </c>
      <c r="I4171" s="6">
        <v>17</v>
      </c>
      <c r="J4171" s="13" t="str">
        <f>VLOOKUP(MONTH(Tabla7[[#This Row],[Fecha del movimiento]]),Tablas!$O$4:$P$15,2,0)</f>
        <v>Mar</v>
      </c>
      <c r="K4171" s="6">
        <f>YEAR(Tabla7[[#This Row],[Fecha del movimiento]])</f>
        <v>2018</v>
      </c>
    </row>
    <row r="4172" spans="2:11" x14ac:dyDescent="0.2">
      <c r="B4172" s="8">
        <v>43152</v>
      </c>
      <c r="C4172" s="6" t="s">
        <v>4869</v>
      </c>
      <c r="D4172" s="6">
        <v>300311</v>
      </c>
      <c r="E4172" s="6" t="s">
        <v>656</v>
      </c>
      <c r="F4172" s="6" t="s">
        <v>21</v>
      </c>
      <c r="G4172" s="6" t="s">
        <v>13</v>
      </c>
      <c r="H4172" s="6" t="s">
        <v>923</v>
      </c>
      <c r="I4172" s="6">
        <v>20</v>
      </c>
      <c r="J4172" s="13" t="str">
        <f>VLOOKUP(MONTH(Tabla7[[#This Row],[Fecha del movimiento]]),Tablas!$O$4:$P$15,2,0)</f>
        <v>Feb</v>
      </c>
      <c r="K4172" s="6">
        <f>YEAR(Tabla7[[#This Row],[Fecha del movimiento]])</f>
        <v>2018</v>
      </c>
    </row>
    <row r="4173" spans="2:11" x14ac:dyDescent="0.2">
      <c r="B4173" s="8">
        <v>43310</v>
      </c>
      <c r="C4173" s="6" t="s">
        <v>4870</v>
      </c>
      <c r="D4173" s="6">
        <v>300066</v>
      </c>
      <c r="E4173" s="6" t="s">
        <v>46</v>
      </c>
      <c r="F4173" s="6" t="s">
        <v>21</v>
      </c>
      <c r="G4173" s="6" t="s">
        <v>5</v>
      </c>
      <c r="H4173" s="6" t="s">
        <v>923</v>
      </c>
      <c r="I4173" s="6">
        <v>16</v>
      </c>
      <c r="J4173" s="13" t="str">
        <f>VLOOKUP(MONTH(Tabla7[[#This Row],[Fecha del movimiento]]),Tablas!$O$4:$P$15,2,0)</f>
        <v>Jul</v>
      </c>
      <c r="K4173" s="6">
        <f>YEAR(Tabla7[[#This Row],[Fecha del movimiento]])</f>
        <v>2018</v>
      </c>
    </row>
    <row r="4174" spans="2:11" x14ac:dyDescent="0.2">
      <c r="B4174" s="8">
        <v>43148</v>
      </c>
      <c r="C4174" s="6" t="s">
        <v>983</v>
      </c>
      <c r="D4174" s="6">
        <v>300785</v>
      </c>
      <c r="E4174" s="6" t="s">
        <v>264</v>
      </c>
      <c r="F4174" s="6" t="s">
        <v>21</v>
      </c>
      <c r="G4174" s="6" t="s">
        <v>11</v>
      </c>
      <c r="H4174" s="6" t="s">
        <v>923</v>
      </c>
      <c r="I4174" s="6">
        <v>10</v>
      </c>
      <c r="J4174" s="13" t="str">
        <f>VLOOKUP(MONTH(Tabla7[[#This Row],[Fecha del movimiento]]),Tablas!$O$4:$P$15,2,0)</f>
        <v>Feb</v>
      </c>
      <c r="K4174" s="6">
        <f>YEAR(Tabla7[[#This Row],[Fecha del movimiento]])</f>
        <v>2018</v>
      </c>
    </row>
    <row r="4175" spans="2:11" x14ac:dyDescent="0.2">
      <c r="B4175" s="8">
        <v>43307</v>
      </c>
      <c r="C4175" s="6" t="s">
        <v>4871</v>
      </c>
      <c r="D4175" s="6">
        <v>300908</v>
      </c>
      <c r="E4175" s="6" t="s">
        <v>164</v>
      </c>
      <c r="F4175" s="6" t="s">
        <v>21</v>
      </c>
      <c r="G4175" s="6" t="s">
        <v>3</v>
      </c>
      <c r="H4175" s="6" t="s">
        <v>917</v>
      </c>
      <c r="I4175" s="6">
        <v>-10</v>
      </c>
      <c r="J4175" s="13" t="str">
        <f>VLOOKUP(MONTH(Tabla7[[#This Row],[Fecha del movimiento]]),Tablas!$O$4:$P$15,2,0)</f>
        <v>Jul</v>
      </c>
      <c r="K4175" s="6">
        <f>YEAR(Tabla7[[#This Row],[Fecha del movimiento]])</f>
        <v>2018</v>
      </c>
    </row>
    <row r="4176" spans="2:11" x14ac:dyDescent="0.2">
      <c r="B4176" s="8">
        <v>43256</v>
      </c>
      <c r="C4176" s="6" t="s">
        <v>4872</v>
      </c>
      <c r="D4176" s="6">
        <v>301030</v>
      </c>
      <c r="E4176" s="6" t="s">
        <v>48</v>
      </c>
      <c r="F4176" s="6" t="s">
        <v>21</v>
      </c>
      <c r="G4176" s="6" t="s">
        <v>2</v>
      </c>
      <c r="H4176" s="6" t="s">
        <v>917</v>
      </c>
      <c r="I4176" s="6">
        <v>-15</v>
      </c>
      <c r="J4176" s="13" t="str">
        <f>VLOOKUP(MONTH(Tabla7[[#This Row],[Fecha del movimiento]]),Tablas!$O$4:$P$15,2,0)</f>
        <v>Jun</v>
      </c>
      <c r="K4176" s="6">
        <f>YEAR(Tabla7[[#This Row],[Fecha del movimiento]])</f>
        <v>2018</v>
      </c>
    </row>
    <row r="4177" spans="2:11" x14ac:dyDescent="0.2">
      <c r="B4177" s="8">
        <v>43175</v>
      </c>
      <c r="C4177" s="6" t="s">
        <v>4873</v>
      </c>
      <c r="D4177" s="6">
        <v>300159</v>
      </c>
      <c r="E4177" s="6" t="s">
        <v>98</v>
      </c>
      <c r="F4177" s="6" t="s">
        <v>21</v>
      </c>
      <c r="G4177" s="6" t="s">
        <v>10</v>
      </c>
      <c r="H4177" s="6" t="s">
        <v>923</v>
      </c>
      <c r="I4177" s="6">
        <v>15</v>
      </c>
      <c r="J4177" s="13" t="str">
        <f>VLOOKUP(MONTH(Tabla7[[#This Row],[Fecha del movimiento]]),Tablas!$O$4:$P$15,2,0)</f>
        <v>Mar</v>
      </c>
      <c r="K4177" s="6">
        <f>YEAR(Tabla7[[#This Row],[Fecha del movimiento]])</f>
        <v>2018</v>
      </c>
    </row>
    <row r="4178" spans="2:11" x14ac:dyDescent="0.2">
      <c r="B4178" s="8">
        <v>43263</v>
      </c>
      <c r="C4178" s="6" t="s">
        <v>4874</v>
      </c>
      <c r="D4178" s="6">
        <v>300865</v>
      </c>
      <c r="E4178" s="6" t="s">
        <v>206</v>
      </c>
      <c r="F4178" s="6" t="s">
        <v>21</v>
      </c>
      <c r="G4178" s="6" t="s">
        <v>2</v>
      </c>
      <c r="H4178" s="6" t="s">
        <v>923</v>
      </c>
      <c r="I4178" s="6">
        <v>18</v>
      </c>
      <c r="J4178" s="13" t="str">
        <f>VLOOKUP(MONTH(Tabla7[[#This Row],[Fecha del movimiento]]),Tablas!$O$4:$P$15,2,0)</f>
        <v>Jun</v>
      </c>
      <c r="K4178" s="6">
        <f>YEAR(Tabla7[[#This Row],[Fecha del movimiento]])</f>
        <v>2018</v>
      </c>
    </row>
    <row r="4179" spans="2:11" x14ac:dyDescent="0.2">
      <c r="B4179" s="8">
        <v>43160</v>
      </c>
      <c r="C4179" s="6" t="s">
        <v>4875</v>
      </c>
      <c r="D4179" s="6">
        <v>300117</v>
      </c>
      <c r="E4179" s="6" t="s">
        <v>762</v>
      </c>
      <c r="F4179" s="6" t="s">
        <v>21</v>
      </c>
      <c r="G4179" s="6" t="s">
        <v>1</v>
      </c>
      <c r="H4179" s="6" t="s">
        <v>917</v>
      </c>
      <c r="I4179" s="6">
        <v>-17</v>
      </c>
      <c r="J4179" s="13" t="str">
        <f>VLOOKUP(MONTH(Tabla7[[#This Row],[Fecha del movimiento]]),Tablas!$O$4:$P$15,2,0)</f>
        <v>Mar</v>
      </c>
      <c r="K4179" s="6">
        <f>YEAR(Tabla7[[#This Row],[Fecha del movimiento]])</f>
        <v>2018</v>
      </c>
    </row>
    <row r="4180" spans="2:11" x14ac:dyDescent="0.2">
      <c r="B4180" s="8">
        <v>43274</v>
      </c>
      <c r="C4180" s="6" t="s">
        <v>4876</v>
      </c>
      <c r="D4180" s="6">
        <v>300271</v>
      </c>
      <c r="E4180" s="6" t="s">
        <v>681</v>
      </c>
      <c r="F4180" s="6" t="s">
        <v>21</v>
      </c>
      <c r="G4180" s="6" t="s">
        <v>13</v>
      </c>
      <c r="H4180" s="6" t="s">
        <v>917</v>
      </c>
      <c r="I4180" s="6">
        <v>-11</v>
      </c>
      <c r="J4180" s="13" t="str">
        <f>VLOOKUP(MONTH(Tabla7[[#This Row],[Fecha del movimiento]]),Tablas!$O$4:$P$15,2,0)</f>
        <v>Jun</v>
      </c>
      <c r="K4180" s="6">
        <f>YEAR(Tabla7[[#This Row],[Fecha del movimiento]])</f>
        <v>2018</v>
      </c>
    </row>
    <row r="4181" spans="2:11" x14ac:dyDescent="0.2">
      <c r="B4181" s="8">
        <v>43258</v>
      </c>
      <c r="C4181" s="6" t="s">
        <v>4877</v>
      </c>
      <c r="D4181" s="6">
        <v>300676</v>
      </c>
      <c r="E4181" s="6" t="s">
        <v>376</v>
      </c>
      <c r="F4181" s="6" t="s">
        <v>21</v>
      </c>
      <c r="G4181" s="6" t="s">
        <v>1</v>
      </c>
      <c r="H4181" s="6" t="s">
        <v>917</v>
      </c>
      <c r="I4181" s="6">
        <v>-8</v>
      </c>
      <c r="J4181" s="13" t="str">
        <f>VLOOKUP(MONTH(Tabla7[[#This Row],[Fecha del movimiento]]),Tablas!$O$4:$P$15,2,0)</f>
        <v>Jun</v>
      </c>
      <c r="K4181" s="6">
        <f>YEAR(Tabla7[[#This Row],[Fecha del movimiento]])</f>
        <v>2018</v>
      </c>
    </row>
    <row r="4182" spans="2:11" x14ac:dyDescent="0.2">
      <c r="B4182" s="8">
        <v>43275</v>
      </c>
      <c r="C4182" s="6" t="s">
        <v>4878</v>
      </c>
      <c r="D4182" s="6">
        <v>300353</v>
      </c>
      <c r="E4182" s="6" t="s">
        <v>628</v>
      </c>
      <c r="F4182" s="6" t="s">
        <v>21</v>
      </c>
      <c r="G4182" s="6" t="s">
        <v>4</v>
      </c>
      <c r="H4182" s="6" t="s">
        <v>917</v>
      </c>
      <c r="I4182" s="6">
        <v>-5</v>
      </c>
      <c r="J4182" s="13" t="str">
        <f>VLOOKUP(MONTH(Tabla7[[#This Row],[Fecha del movimiento]]),Tablas!$O$4:$P$15,2,0)</f>
        <v>Jun</v>
      </c>
      <c r="K4182" s="6">
        <f>YEAR(Tabla7[[#This Row],[Fecha del movimiento]])</f>
        <v>2018</v>
      </c>
    </row>
    <row r="4183" spans="2:11" x14ac:dyDescent="0.2">
      <c r="B4183" s="8">
        <v>43263</v>
      </c>
      <c r="C4183" s="6" t="s">
        <v>4879</v>
      </c>
      <c r="D4183" s="6">
        <v>300996</v>
      </c>
      <c r="E4183" s="6" t="s">
        <v>80</v>
      </c>
      <c r="F4183" s="6" t="s">
        <v>21</v>
      </c>
      <c r="G4183" s="6" t="s">
        <v>10</v>
      </c>
      <c r="H4183" s="6" t="s">
        <v>917</v>
      </c>
      <c r="I4183" s="6">
        <v>-8</v>
      </c>
      <c r="J4183" s="13" t="str">
        <f>VLOOKUP(MONTH(Tabla7[[#This Row],[Fecha del movimiento]]),Tablas!$O$4:$P$15,2,0)</f>
        <v>Jun</v>
      </c>
      <c r="K4183" s="6">
        <f>YEAR(Tabla7[[#This Row],[Fecha del movimiento]])</f>
        <v>2018</v>
      </c>
    </row>
    <row r="4184" spans="2:11" x14ac:dyDescent="0.2">
      <c r="B4184" s="8">
        <v>43222</v>
      </c>
      <c r="C4184" s="6" t="s">
        <v>4880</v>
      </c>
      <c r="D4184" s="6">
        <v>300853</v>
      </c>
      <c r="E4184" s="6" t="s">
        <v>217</v>
      </c>
      <c r="F4184" s="6" t="s">
        <v>21</v>
      </c>
      <c r="G4184" s="6" t="s">
        <v>9</v>
      </c>
      <c r="H4184" s="6" t="s">
        <v>923</v>
      </c>
      <c r="I4184" s="6">
        <v>12</v>
      </c>
      <c r="J4184" s="13" t="str">
        <f>VLOOKUP(MONTH(Tabla7[[#This Row],[Fecha del movimiento]]),Tablas!$O$4:$P$15,2,0)</f>
        <v>May</v>
      </c>
      <c r="K4184" s="6">
        <f>YEAR(Tabla7[[#This Row],[Fecha del movimiento]])</f>
        <v>2018</v>
      </c>
    </row>
    <row r="4185" spans="2:11" x14ac:dyDescent="0.2">
      <c r="B4185" s="8">
        <v>43342</v>
      </c>
      <c r="C4185" s="6" t="s">
        <v>4881</v>
      </c>
      <c r="D4185" s="6">
        <v>300317</v>
      </c>
      <c r="E4185" s="6" t="s">
        <v>652</v>
      </c>
      <c r="F4185" s="6" t="s">
        <v>21</v>
      </c>
      <c r="G4185" s="6" t="s">
        <v>5</v>
      </c>
      <c r="H4185" s="6" t="s">
        <v>923</v>
      </c>
      <c r="I4185" s="6">
        <v>12</v>
      </c>
      <c r="J4185" s="13" t="str">
        <f>VLOOKUP(MONTH(Tabla7[[#This Row],[Fecha del movimiento]]),Tablas!$O$4:$P$15,2,0)</f>
        <v>Ago</v>
      </c>
      <c r="K4185" s="6">
        <f>YEAR(Tabla7[[#This Row],[Fecha del movimiento]])</f>
        <v>2018</v>
      </c>
    </row>
    <row r="4186" spans="2:11" x14ac:dyDescent="0.2">
      <c r="B4186" s="8">
        <v>43116</v>
      </c>
      <c r="C4186" s="6" t="s">
        <v>4882</v>
      </c>
      <c r="D4186" s="6">
        <v>300322</v>
      </c>
      <c r="E4186" s="6" t="s">
        <v>647</v>
      </c>
      <c r="F4186" s="6" t="s">
        <v>21</v>
      </c>
      <c r="G4186" s="6" t="s">
        <v>10</v>
      </c>
      <c r="H4186" s="6" t="s">
        <v>923</v>
      </c>
      <c r="I4186" s="6">
        <v>10</v>
      </c>
      <c r="J4186" s="13" t="str">
        <f>VLOOKUP(MONTH(Tabla7[[#This Row],[Fecha del movimiento]]),Tablas!$O$4:$P$15,2,0)</f>
        <v>Ene</v>
      </c>
      <c r="K4186" s="6">
        <f>YEAR(Tabla7[[#This Row],[Fecha del movimiento]])</f>
        <v>2018</v>
      </c>
    </row>
    <row r="4187" spans="2:11" x14ac:dyDescent="0.2">
      <c r="B4187" s="8">
        <v>43211</v>
      </c>
      <c r="C4187" s="6" t="s">
        <v>4883</v>
      </c>
      <c r="D4187" s="6">
        <v>300547</v>
      </c>
      <c r="E4187" s="6" t="s">
        <v>482</v>
      </c>
      <c r="F4187" s="6" t="s">
        <v>21</v>
      </c>
      <c r="G4187" s="6" t="s">
        <v>7</v>
      </c>
      <c r="H4187" s="6" t="s">
        <v>917</v>
      </c>
      <c r="I4187" s="6">
        <v>-8</v>
      </c>
      <c r="J4187" s="13" t="str">
        <f>VLOOKUP(MONTH(Tabla7[[#This Row],[Fecha del movimiento]]),Tablas!$O$4:$P$15,2,0)</f>
        <v>Abr</v>
      </c>
      <c r="K4187" s="6">
        <f>YEAR(Tabla7[[#This Row],[Fecha del movimiento]])</f>
        <v>2018</v>
      </c>
    </row>
    <row r="4188" spans="2:11" x14ac:dyDescent="0.2">
      <c r="B4188" s="8">
        <v>43177</v>
      </c>
      <c r="C4188" s="6" t="s">
        <v>3061</v>
      </c>
      <c r="D4188" s="6">
        <v>300430</v>
      </c>
      <c r="E4188" s="6" t="s">
        <v>575</v>
      </c>
      <c r="F4188" s="6" t="s">
        <v>21</v>
      </c>
      <c r="G4188" s="6" t="s">
        <v>2</v>
      </c>
      <c r="H4188" s="6" t="s">
        <v>923</v>
      </c>
      <c r="I4188" s="6">
        <v>17</v>
      </c>
      <c r="J4188" s="13" t="str">
        <f>VLOOKUP(MONTH(Tabla7[[#This Row],[Fecha del movimiento]]),Tablas!$O$4:$P$15,2,0)</f>
        <v>Mar</v>
      </c>
      <c r="K4188" s="6">
        <f>YEAR(Tabla7[[#This Row],[Fecha del movimiento]])</f>
        <v>2018</v>
      </c>
    </row>
    <row r="4189" spans="2:11" x14ac:dyDescent="0.2">
      <c r="B4189" s="8">
        <v>43117</v>
      </c>
      <c r="C4189" s="6" t="s">
        <v>4884</v>
      </c>
      <c r="D4189" s="6">
        <v>300441</v>
      </c>
      <c r="E4189" s="6" t="s">
        <v>567</v>
      </c>
      <c r="F4189" s="6" t="s">
        <v>21</v>
      </c>
      <c r="G4189" s="6" t="s">
        <v>13</v>
      </c>
      <c r="H4189" s="6" t="s">
        <v>923</v>
      </c>
      <c r="I4189" s="6">
        <v>14</v>
      </c>
      <c r="J4189" s="13" t="str">
        <f>VLOOKUP(MONTH(Tabla7[[#This Row],[Fecha del movimiento]]),Tablas!$O$4:$P$15,2,0)</f>
        <v>Ene</v>
      </c>
      <c r="K4189" s="6">
        <f>YEAR(Tabla7[[#This Row],[Fecha del movimiento]])</f>
        <v>2018</v>
      </c>
    </row>
    <row r="4190" spans="2:11" x14ac:dyDescent="0.2">
      <c r="B4190" s="8">
        <v>43279</v>
      </c>
      <c r="C4190" s="6" t="s">
        <v>4885</v>
      </c>
      <c r="D4190" s="6">
        <v>300099</v>
      </c>
      <c r="E4190" s="6" t="s">
        <v>657</v>
      </c>
      <c r="F4190" s="6" t="s">
        <v>21</v>
      </c>
      <c r="G4190" s="6" t="s">
        <v>13</v>
      </c>
      <c r="H4190" s="6" t="s">
        <v>923</v>
      </c>
      <c r="I4190" s="6">
        <v>11</v>
      </c>
      <c r="J4190" s="13" t="str">
        <f>VLOOKUP(MONTH(Tabla7[[#This Row],[Fecha del movimiento]]),Tablas!$O$4:$P$15,2,0)</f>
        <v>Jun</v>
      </c>
      <c r="K4190" s="6">
        <f>YEAR(Tabla7[[#This Row],[Fecha del movimiento]])</f>
        <v>2018</v>
      </c>
    </row>
    <row r="4191" spans="2:11" x14ac:dyDescent="0.2">
      <c r="B4191" s="8">
        <v>43199</v>
      </c>
      <c r="C4191" s="6" t="s">
        <v>4886</v>
      </c>
      <c r="D4191" s="6">
        <v>300635</v>
      </c>
      <c r="E4191" s="6" t="s">
        <v>409</v>
      </c>
      <c r="F4191" s="6" t="s">
        <v>21</v>
      </c>
      <c r="G4191" s="6" t="s">
        <v>13</v>
      </c>
      <c r="H4191" s="6" t="s">
        <v>917</v>
      </c>
      <c r="I4191" s="6">
        <v>-20</v>
      </c>
      <c r="J4191" s="13" t="str">
        <f>VLOOKUP(MONTH(Tabla7[[#This Row],[Fecha del movimiento]]),Tablas!$O$4:$P$15,2,0)</f>
        <v>Abr</v>
      </c>
      <c r="K4191" s="6">
        <f>YEAR(Tabla7[[#This Row],[Fecha del movimiento]])</f>
        <v>2018</v>
      </c>
    </row>
    <row r="4192" spans="2:11" x14ac:dyDescent="0.2">
      <c r="B4192" s="8">
        <v>43154</v>
      </c>
      <c r="C4192" s="6" t="s">
        <v>4887</v>
      </c>
      <c r="D4192" s="6">
        <v>300365</v>
      </c>
      <c r="E4192" s="6" t="s">
        <v>619</v>
      </c>
      <c r="F4192" s="6" t="s">
        <v>21</v>
      </c>
      <c r="G4192" s="6" t="s">
        <v>11</v>
      </c>
      <c r="H4192" s="6" t="s">
        <v>923</v>
      </c>
      <c r="I4192" s="6">
        <v>16</v>
      </c>
      <c r="J4192" s="13" t="str">
        <f>VLOOKUP(MONTH(Tabla7[[#This Row],[Fecha del movimiento]]),Tablas!$O$4:$P$15,2,0)</f>
        <v>Feb</v>
      </c>
      <c r="K4192" s="6">
        <f>YEAR(Tabla7[[#This Row],[Fecha del movimiento]])</f>
        <v>2018</v>
      </c>
    </row>
    <row r="4193" spans="2:11" x14ac:dyDescent="0.2">
      <c r="B4193" s="8">
        <v>43201</v>
      </c>
      <c r="C4193" s="6" t="s">
        <v>4888</v>
      </c>
      <c r="D4193" s="6">
        <v>300082</v>
      </c>
      <c r="E4193" s="6" t="s">
        <v>453</v>
      </c>
      <c r="F4193" s="6" t="s">
        <v>21</v>
      </c>
      <c r="G4193" s="6" t="s">
        <v>1</v>
      </c>
      <c r="H4193" s="6" t="s">
        <v>923</v>
      </c>
      <c r="I4193" s="6">
        <v>18</v>
      </c>
      <c r="J4193" s="13" t="str">
        <f>VLOOKUP(MONTH(Tabla7[[#This Row],[Fecha del movimiento]]),Tablas!$O$4:$P$15,2,0)</f>
        <v>Abr</v>
      </c>
      <c r="K4193" s="6">
        <f>YEAR(Tabla7[[#This Row],[Fecha del movimiento]])</f>
        <v>2018</v>
      </c>
    </row>
    <row r="4194" spans="2:11" x14ac:dyDescent="0.2">
      <c r="B4194" s="8">
        <v>43294</v>
      </c>
      <c r="C4194" s="6" t="s">
        <v>4889</v>
      </c>
      <c r="D4194" s="6">
        <v>300901</v>
      </c>
      <c r="E4194" s="6" t="s">
        <v>171</v>
      </c>
      <c r="F4194" s="6" t="s">
        <v>21</v>
      </c>
      <c r="G4194" s="6" t="s">
        <v>13</v>
      </c>
      <c r="H4194" s="6" t="s">
        <v>923</v>
      </c>
      <c r="I4194" s="6">
        <v>13</v>
      </c>
      <c r="J4194" s="13" t="str">
        <f>VLOOKUP(MONTH(Tabla7[[#This Row],[Fecha del movimiento]]),Tablas!$O$4:$P$15,2,0)</f>
        <v>Jul</v>
      </c>
      <c r="K4194" s="6">
        <f>YEAR(Tabla7[[#This Row],[Fecha del movimiento]])</f>
        <v>2018</v>
      </c>
    </row>
    <row r="4195" spans="2:11" x14ac:dyDescent="0.2">
      <c r="B4195" s="8">
        <v>43342</v>
      </c>
      <c r="C4195" s="6" t="s">
        <v>4890</v>
      </c>
      <c r="D4195" s="6">
        <v>300603</v>
      </c>
      <c r="E4195" s="6" t="s">
        <v>439</v>
      </c>
      <c r="F4195" s="6" t="s">
        <v>21</v>
      </c>
      <c r="G4195" s="6" t="s">
        <v>13</v>
      </c>
      <c r="H4195" s="6" t="s">
        <v>917</v>
      </c>
      <c r="I4195" s="6">
        <v>-20</v>
      </c>
      <c r="J4195" s="13" t="str">
        <f>VLOOKUP(MONTH(Tabla7[[#This Row],[Fecha del movimiento]]),Tablas!$O$4:$P$15,2,0)</f>
        <v>Ago</v>
      </c>
      <c r="K4195" s="6">
        <f>YEAR(Tabla7[[#This Row],[Fecha del movimiento]])</f>
        <v>2018</v>
      </c>
    </row>
    <row r="4196" spans="2:11" x14ac:dyDescent="0.2">
      <c r="B4196" s="8">
        <v>43320</v>
      </c>
      <c r="C4196" s="6" t="s">
        <v>4891</v>
      </c>
      <c r="D4196" s="6">
        <v>300690</v>
      </c>
      <c r="E4196" s="6" t="s">
        <v>365</v>
      </c>
      <c r="F4196" s="6" t="s">
        <v>21</v>
      </c>
      <c r="G4196" s="6" t="s">
        <v>7</v>
      </c>
      <c r="H4196" s="6" t="s">
        <v>917</v>
      </c>
      <c r="I4196" s="6">
        <v>-8</v>
      </c>
      <c r="J4196" s="13" t="str">
        <f>VLOOKUP(MONTH(Tabla7[[#This Row],[Fecha del movimiento]]),Tablas!$O$4:$P$15,2,0)</f>
        <v>Ago</v>
      </c>
      <c r="K4196" s="6">
        <f>YEAR(Tabla7[[#This Row],[Fecha del movimiento]])</f>
        <v>2018</v>
      </c>
    </row>
    <row r="4197" spans="2:11" x14ac:dyDescent="0.2">
      <c r="B4197" s="8">
        <v>43123</v>
      </c>
      <c r="C4197" s="6" t="s">
        <v>4892</v>
      </c>
      <c r="D4197" s="6">
        <v>300548</v>
      </c>
      <c r="E4197" s="6" t="s">
        <v>481</v>
      </c>
      <c r="F4197" s="6" t="s">
        <v>21</v>
      </c>
      <c r="G4197" s="6" t="s">
        <v>7</v>
      </c>
      <c r="H4197" s="6" t="s">
        <v>923</v>
      </c>
      <c r="I4197" s="6">
        <v>13</v>
      </c>
      <c r="J4197" s="13" t="str">
        <f>VLOOKUP(MONTH(Tabla7[[#This Row],[Fecha del movimiento]]),Tablas!$O$4:$P$15,2,0)</f>
        <v>Ene</v>
      </c>
      <c r="K4197" s="6">
        <f>YEAR(Tabla7[[#This Row],[Fecha del movimiento]])</f>
        <v>2018</v>
      </c>
    </row>
    <row r="4198" spans="2:11" x14ac:dyDescent="0.2">
      <c r="B4198" s="8">
        <v>43187</v>
      </c>
      <c r="C4198" s="6" t="s">
        <v>4893</v>
      </c>
      <c r="D4198" s="6">
        <v>300985</v>
      </c>
      <c r="E4198" s="6" t="s">
        <v>91</v>
      </c>
      <c r="F4198" s="6" t="s">
        <v>21</v>
      </c>
      <c r="G4198" s="6" t="s">
        <v>2</v>
      </c>
      <c r="H4198" s="6" t="s">
        <v>923</v>
      </c>
      <c r="I4198" s="6">
        <v>11</v>
      </c>
      <c r="J4198" s="13" t="str">
        <f>VLOOKUP(MONTH(Tabla7[[#This Row],[Fecha del movimiento]]),Tablas!$O$4:$P$15,2,0)</f>
        <v>Mar</v>
      </c>
      <c r="K4198" s="6">
        <f>YEAR(Tabla7[[#This Row],[Fecha del movimiento]])</f>
        <v>2018</v>
      </c>
    </row>
    <row r="4199" spans="2:11" x14ac:dyDescent="0.2">
      <c r="B4199" s="8">
        <v>43211</v>
      </c>
      <c r="C4199" s="6" t="s">
        <v>4894</v>
      </c>
      <c r="D4199" s="6">
        <v>300986</v>
      </c>
      <c r="E4199" s="6" t="s">
        <v>90</v>
      </c>
      <c r="F4199" s="6" t="s">
        <v>21</v>
      </c>
      <c r="G4199" s="6" t="s">
        <v>4</v>
      </c>
      <c r="H4199" s="6" t="s">
        <v>923</v>
      </c>
      <c r="I4199" s="6">
        <v>14</v>
      </c>
      <c r="J4199" s="13" t="str">
        <f>VLOOKUP(MONTH(Tabla7[[#This Row],[Fecha del movimiento]]),Tablas!$O$4:$P$15,2,0)</f>
        <v>Abr</v>
      </c>
      <c r="K4199" s="6">
        <f>YEAR(Tabla7[[#This Row],[Fecha del movimiento]])</f>
        <v>2018</v>
      </c>
    </row>
    <row r="4200" spans="2:11" x14ac:dyDescent="0.2">
      <c r="B4200" s="8">
        <v>43277</v>
      </c>
      <c r="C4200" s="6" t="s">
        <v>4895</v>
      </c>
      <c r="D4200" s="6">
        <v>300816</v>
      </c>
      <c r="E4200" s="6" t="s">
        <v>253</v>
      </c>
      <c r="F4200" s="6" t="s">
        <v>21</v>
      </c>
      <c r="G4200" s="6" t="s">
        <v>7</v>
      </c>
      <c r="H4200" s="6" t="s">
        <v>917</v>
      </c>
      <c r="I4200" s="6">
        <v>-7</v>
      </c>
      <c r="J4200" s="13" t="str">
        <f>VLOOKUP(MONTH(Tabla7[[#This Row],[Fecha del movimiento]]),Tablas!$O$4:$P$15,2,0)</f>
        <v>Jun</v>
      </c>
      <c r="K4200" s="6">
        <f>YEAR(Tabla7[[#This Row],[Fecha del movimiento]])</f>
        <v>2018</v>
      </c>
    </row>
    <row r="4201" spans="2:11" x14ac:dyDescent="0.2">
      <c r="B4201" s="8">
        <v>43115</v>
      </c>
      <c r="C4201" s="6" t="s">
        <v>3004</v>
      </c>
      <c r="D4201" s="6">
        <v>300210</v>
      </c>
      <c r="E4201" s="6" t="s">
        <v>722</v>
      </c>
      <c r="F4201" s="6" t="s">
        <v>21</v>
      </c>
      <c r="G4201" s="6" t="s">
        <v>11</v>
      </c>
      <c r="H4201" s="6" t="s">
        <v>923</v>
      </c>
      <c r="I4201" s="6">
        <v>13</v>
      </c>
      <c r="J4201" s="13" t="str">
        <f>VLOOKUP(MONTH(Tabla7[[#This Row],[Fecha del movimiento]]),Tablas!$O$4:$P$15,2,0)</f>
        <v>Ene</v>
      </c>
      <c r="K4201" s="6">
        <f>YEAR(Tabla7[[#This Row],[Fecha del movimiento]])</f>
        <v>2018</v>
      </c>
    </row>
    <row r="4202" spans="2:11" x14ac:dyDescent="0.2">
      <c r="B4202" s="8">
        <v>43340</v>
      </c>
      <c r="C4202" s="6" t="s">
        <v>4896</v>
      </c>
      <c r="D4202" s="6">
        <v>300107</v>
      </c>
      <c r="E4202" s="6" t="s">
        <v>537</v>
      </c>
      <c r="F4202" s="6" t="s">
        <v>21</v>
      </c>
      <c r="G4202" s="6" t="s">
        <v>4</v>
      </c>
      <c r="H4202" s="6" t="s">
        <v>917</v>
      </c>
      <c r="I4202" s="6">
        <v>-15</v>
      </c>
      <c r="J4202" s="13" t="str">
        <f>VLOOKUP(MONTH(Tabla7[[#This Row],[Fecha del movimiento]]),Tablas!$O$4:$P$15,2,0)</f>
        <v>Ago</v>
      </c>
      <c r="K4202" s="6">
        <f>YEAR(Tabla7[[#This Row],[Fecha del movimiento]])</f>
        <v>2018</v>
      </c>
    </row>
    <row r="4203" spans="2:11" x14ac:dyDescent="0.2">
      <c r="B4203" s="8">
        <v>43305</v>
      </c>
      <c r="C4203" s="6" t="s">
        <v>4897</v>
      </c>
      <c r="D4203" s="6">
        <v>300784</v>
      </c>
      <c r="E4203" s="6" t="s">
        <v>281</v>
      </c>
      <c r="F4203" s="6" t="s">
        <v>21</v>
      </c>
      <c r="G4203" s="6" t="s">
        <v>1</v>
      </c>
      <c r="H4203" s="6" t="s">
        <v>923</v>
      </c>
      <c r="I4203" s="6">
        <v>19</v>
      </c>
      <c r="J4203" s="13" t="str">
        <f>VLOOKUP(MONTH(Tabla7[[#This Row],[Fecha del movimiento]]),Tablas!$O$4:$P$15,2,0)</f>
        <v>Jul</v>
      </c>
      <c r="K4203" s="6">
        <f>YEAR(Tabla7[[#This Row],[Fecha del movimiento]])</f>
        <v>2018</v>
      </c>
    </row>
    <row r="4204" spans="2:11" x14ac:dyDescent="0.2">
      <c r="B4204" s="8">
        <v>43283</v>
      </c>
      <c r="C4204" s="6" t="s">
        <v>4898</v>
      </c>
      <c r="D4204" s="6">
        <v>300080</v>
      </c>
      <c r="E4204" s="6" t="s">
        <v>780</v>
      </c>
      <c r="F4204" s="6" t="s">
        <v>21</v>
      </c>
      <c r="G4204" s="6" t="s">
        <v>9</v>
      </c>
      <c r="H4204" s="6" t="s">
        <v>923</v>
      </c>
      <c r="I4204" s="6">
        <v>20</v>
      </c>
      <c r="J4204" s="13" t="str">
        <f>VLOOKUP(MONTH(Tabla7[[#This Row],[Fecha del movimiento]]),Tablas!$O$4:$P$15,2,0)</f>
        <v>Jul</v>
      </c>
      <c r="K4204" s="6">
        <f>YEAR(Tabla7[[#This Row],[Fecha del movimiento]])</f>
        <v>2018</v>
      </c>
    </row>
    <row r="4205" spans="2:11" x14ac:dyDescent="0.2">
      <c r="B4205" s="8">
        <v>43145</v>
      </c>
      <c r="C4205" s="6" t="s">
        <v>3225</v>
      </c>
      <c r="D4205" s="6">
        <v>300315</v>
      </c>
      <c r="E4205" s="6" t="s">
        <v>559</v>
      </c>
      <c r="F4205" s="6" t="s">
        <v>21</v>
      </c>
      <c r="G4205" s="6" t="s">
        <v>5</v>
      </c>
      <c r="H4205" s="6" t="s">
        <v>923</v>
      </c>
      <c r="I4205" s="6">
        <v>15</v>
      </c>
      <c r="J4205" s="13" t="str">
        <f>VLOOKUP(MONTH(Tabla7[[#This Row],[Fecha del movimiento]]),Tablas!$O$4:$P$15,2,0)</f>
        <v>Feb</v>
      </c>
      <c r="K4205" s="6">
        <f>YEAR(Tabla7[[#This Row],[Fecha del movimiento]])</f>
        <v>2018</v>
      </c>
    </row>
    <row r="4206" spans="2:11" x14ac:dyDescent="0.2">
      <c r="B4206" s="8">
        <v>43126</v>
      </c>
      <c r="C4206" s="6" t="s">
        <v>1299</v>
      </c>
      <c r="D4206" s="6">
        <v>300260</v>
      </c>
      <c r="E4206" s="6" t="s">
        <v>688</v>
      </c>
      <c r="F4206" s="6" t="s">
        <v>21</v>
      </c>
      <c r="G4206" s="6" t="s">
        <v>1</v>
      </c>
      <c r="H4206" s="6" t="s">
        <v>917</v>
      </c>
      <c r="I4206" s="6">
        <v>-11</v>
      </c>
      <c r="J4206" s="13" t="str">
        <f>VLOOKUP(MONTH(Tabla7[[#This Row],[Fecha del movimiento]]),Tablas!$O$4:$P$15,2,0)</f>
        <v>Ene</v>
      </c>
      <c r="K4206" s="6">
        <f>YEAR(Tabla7[[#This Row],[Fecha del movimiento]])</f>
        <v>2018</v>
      </c>
    </row>
    <row r="4207" spans="2:11" x14ac:dyDescent="0.2">
      <c r="B4207" s="8">
        <v>43249</v>
      </c>
      <c r="C4207" s="6" t="s">
        <v>4899</v>
      </c>
      <c r="D4207" s="6">
        <v>300367</v>
      </c>
      <c r="E4207" s="6" t="s">
        <v>98</v>
      </c>
      <c r="F4207" s="6" t="s">
        <v>21</v>
      </c>
      <c r="G4207" s="6" t="s">
        <v>10</v>
      </c>
      <c r="H4207" s="6" t="s">
        <v>923</v>
      </c>
      <c r="I4207" s="6">
        <v>17</v>
      </c>
      <c r="J4207" s="13" t="str">
        <f>VLOOKUP(MONTH(Tabla7[[#This Row],[Fecha del movimiento]]),Tablas!$O$4:$P$15,2,0)</f>
        <v>May</v>
      </c>
      <c r="K4207" s="6">
        <f>YEAR(Tabla7[[#This Row],[Fecha del movimiento]])</f>
        <v>2018</v>
      </c>
    </row>
    <row r="4208" spans="2:11" x14ac:dyDescent="0.2">
      <c r="B4208" s="8">
        <v>43314</v>
      </c>
      <c r="C4208" s="6" t="s">
        <v>4900</v>
      </c>
      <c r="D4208" s="6">
        <v>300611</v>
      </c>
      <c r="E4208" s="6" t="s">
        <v>431</v>
      </c>
      <c r="F4208" s="6" t="s">
        <v>21</v>
      </c>
      <c r="G4208" s="6" t="s">
        <v>1</v>
      </c>
      <c r="H4208" s="6" t="s">
        <v>917</v>
      </c>
      <c r="I4208" s="6">
        <v>-6</v>
      </c>
      <c r="J4208" s="13" t="str">
        <f>VLOOKUP(MONTH(Tabla7[[#This Row],[Fecha del movimiento]]),Tablas!$O$4:$P$15,2,0)</f>
        <v>Ago</v>
      </c>
      <c r="K4208" s="6">
        <f>YEAR(Tabla7[[#This Row],[Fecha del movimiento]])</f>
        <v>2018</v>
      </c>
    </row>
    <row r="4209" spans="2:11" x14ac:dyDescent="0.2">
      <c r="B4209" s="8">
        <v>43275</v>
      </c>
      <c r="C4209" s="6" t="s">
        <v>4901</v>
      </c>
      <c r="D4209" s="6">
        <v>300278</v>
      </c>
      <c r="E4209" s="6" t="s">
        <v>674</v>
      </c>
      <c r="F4209" s="6" t="s">
        <v>21</v>
      </c>
      <c r="G4209" s="6" t="s">
        <v>2</v>
      </c>
      <c r="H4209" s="6" t="s">
        <v>923</v>
      </c>
      <c r="I4209" s="6">
        <v>12</v>
      </c>
      <c r="J4209" s="13" t="str">
        <f>VLOOKUP(MONTH(Tabla7[[#This Row],[Fecha del movimiento]]),Tablas!$O$4:$P$15,2,0)</f>
        <v>Jun</v>
      </c>
      <c r="K4209" s="6">
        <f>YEAR(Tabla7[[#This Row],[Fecha del movimiento]])</f>
        <v>2018</v>
      </c>
    </row>
    <row r="4210" spans="2:11" x14ac:dyDescent="0.2">
      <c r="B4210" s="8">
        <v>43264</v>
      </c>
      <c r="C4210" s="6" t="s">
        <v>1218</v>
      </c>
      <c r="D4210" s="6">
        <v>300057</v>
      </c>
      <c r="E4210" s="6" t="s">
        <v>153</v>
      </c>
      <c r="F4210" s="6" t="s">
        <v>21</v>
      </c>
      <c r="G4210" s="6" t="s">
        <v>4</v>
      </c>
      <c r="H4210" s="6" t="s">
        <v>923</v>
      </c>
      <c r="I4210" s="6">
        <v>14</v>
      </c>
      <c r="J4210" s="13" t="str">
        <f>VLOOKUP(MONTH(Tabla7[[#This Row],[Fecha del movimiento]]),Tablas!$O$4:$P$15,2,0)</f>
        <v>Jun</v>
      </c>
      <c r="K4210" s="6">
        <f>YEAR(Tabla7[[#This Row],[Fecha del movimiento]])</f>
        <v>2018</v>
      </c>
    </row>
    <row r="4211" spans="2:11" x14ac:dyDescent="0.2">
      <c r="B4211" s="8">
        <v>43292</v>
      </c>
      <c r="C4211" s="6" t="s">
        <v>4902</v>
      </c>
      <c r="D4211" s="6">
        <v>300666</v>
      </c>
      <c r="E4211" s="6" t="s">
        <v>383</v>
      </c>
      <c r="F4211" s="6" t="s">
        <v>21</v>
      </c>
      <c r="G4211" s="6" t="s">
        <v>12</v>
      </c>
      <c r="H4211" s="6" t="s">
        <v>917</v>
      </c>
      <c r="I4211" s="6">
        <v>-6</v>
      </c>
      <c r="J4211" s="13" t="str">
        <f>VLOOKUP(MONTH(Tabla7[[#This Row],[Fecha del movimiento]]),Tablas!$O$4:$P$15,2,0)</f>
        <v>Jul</v>
      </c>
      <c r="K4211" s="6">
        <f>YEAR(Tabla7[[#This Row],[Fecha del movimiento]])</f>
        <v>2018</v>
      </c>
    </row>
    <row r="4212" spans="2:11" x14ac:dyDescent="0.2">
      <c r="B4212" s="8">
        <v>43201</v>
      </c>
      <c r="C4212" s="6" t="s">
        <v>4903</v>
      </c>
      <c r="D4212" s="6">
        <v>300538</v>
      </c>
      <c r="E4212" s="6" t="s">
        <v>490</v>
      </c>
      <c r="F4212" s="6" t="s">
        <v>21</v>
      </c>
      <c r="G4212" s="6" t="s">
        <v>7</v>
      </c>
      <c r="H4212" s="6" t="s">
        <v>923</v>
      </c>
      <c r="I4212" s="6">
        <v>18</v>
      </c>
      <c r="J4212" s="13" t="str">
        <f>VLOOKUP(MONTH(Tabla7[[#This Row],[Fecha del movimiento]]),Tablas!$O$4:$P$15,2,0)</f>
        <v>Abr</v>
      </c>
      <c r="K4212" s="6">
        <f>YEAR(Tabla7[[#This Row],[Fecha del movimiento]])</f>
        <v>2018</v>
      </c>
    </row>
    <row r="4213" spans="2:11" x14ac:dyDescent="0.2">
      <c r="B4213" s="8">
        <v>43135</v>
      </c>
      <c r="C4213" s="6" t="s">
        <v>4904</v>
      </c>
      <c r="D4213" s="6">
        <v>300788</v>
      </c>
      <c r="E4213" s="6" t="s">
        <v>278</v>
      </c>
      <c r="F4213" s="6" t="s">
        <v>21</v>
      </c>
      <c r="G4213" s="6" t="s">
        <v>2</v>
      </c>
      <c r="H4213" s="6" t="s">
        <v>917</v>
      </c>
      <c r="I4213" s="6">
        <v>-9</v>
      </c>
      <c r="J4213" s="13" t="str">
        <f>VLOOKUP(MONTH(Tabla7[[#This Row],[Fecha del movimiento]]),Tablas!$O$4:$P$15,2,0)</f>
        <v>Feb</v>
      </c>
      <c r="K4213" s="6">
        <f>YEAR(Tabla7[[#This Row],[Fecha del movimiento]])</f>
        <v>2018</v>
      </c>
    </row>
    <row r="4214" spans="2:11" x14ac:dyDescent="0.2">
      <c r="B4214" s="8">
        <v>43302</v>
      </c>
      <c r="C4214" s="6" t="s">
        <v>4905</v>
      </c>
      <c r="D4214" s="6">
        <v>300796</v>
      </c>
      <c r="E4214" s="6" t="s">
        <v>270</v>
      </c>
      <c r="F4214" s="6" t="s">
        <v>21</v>
      </c>
      <c r="G4214" s="6" t="s">
        <v>13</v>
      </c>
      <c r="H4214" s="6" t="s">
        <v>923</v>
      </c>
      <c r="I4214" s="6">
        <v>16</v>
      </c>
      <c r="J4214" s="13" t="str">
        <f>VLOOKUP(MONTH(Tabla7[[#This Row],[Fecha del movimiento]]),Tablas!$O$4:$P$15,2,0)</f>
        <v>Jul</v>
      </c>
      <c r="K4214" s="6">
        <f>YEAR(Tabla7[[#This Row],[Fecha del movimiento]])</f>
        <v>2018</v>
      </c>
    </row>
    <row r="4215" spans="2:11" x14ac:dyDescent="0.2">
      <c r="B4215" s="8">
        <v>43173</v>
      </c>
      <c r="C4215" s="6" t="s">
        <v>4906</v>
      </c>
      <c r="D4215" s="6">
        <v>300615</v>
      </c>
      <c r="E4215" s="6" t="s">
        <v>427</v>
      </c>
      <c r="F4215" s="6" t="s">
        <v>21</v>
      </c>
      <c r="G4215" s="6" t="s">
        <v>2</v>
      </c>
      <c r="H4215" s="6" t="s">
        <v>923</v>
      </c>
      <c r="I4215" s="6">
        <v>20</v>
      </c>
      <c r="J4215" s="13" t="str">
        <f>VLOOKUP(MONTH(Tabla7[[#This Row],[Fecha del movimiento]]),Tablas!$O$4:$P$15,2,0)</f>
        <v>Mar</v>
      </c>
      <c r="K4215" s="6">
        <f>YEAR(Tabla7[[#This Row],[Fecha del movimiento]])</f>
        <v>2018</v>
      </c>
    </row>
    <row r="4216" spans="2:11" x14ac:dyDescent="0.2">
      <c r="B4216" s="8">
        <v>43137</v>
      </c>
      <c r="C4216" s="6" t="s">
        <v>4907</v>
      </c>
      <c r="D4216" s="6">
        <v>300971</v>
      </c>
      <c r="E4216" s="6" t="s">
        <v>104</v>
      </c>
      <c r="F4216" s="6" t="s">
        <v>21</v>
      </c>
      <c r="G4216" s="6" t="s">
        <v>10</v>
      </c>
      <c r="H4216" s="6" t="s">
        <v>923</v>
      </c>
      <c r="I4216" s="6">
        <v>16</v>
      </c>
      <c r="J4216" s="13" t="str">
        <f>VLOOKUP(MONTH(Tabla7[[#This Row],[Fecha del movimiento]]),Tablas!$O$4:$P$15,2,0)</f>
        <v>Feb</v>
      </c>
      <c r="K4216" s="6">
        <f>YEAR(Tabla7[[#This Row],[Fecha del movimiento]])</f>
        <v>2018</v>
      </c>
    </row>
    <row r="4217" spans="2:11" x14ac:dyDescent="0.2">
      <c r="B4217" s="8">
        <v>43236</v>
      </c>
      <c r="C4217" s="6" t="s">
        <v>4908</v>
      </c>
      <c r="D4217" s="6">
        <v>300222</v>
      </c>
      <c r="E4217" s="6" t="s">
        <v>279</v>
      </c>
      <c r="F4217" s="6" t="s">
        <v>21</v>
      </c>
      <c r="G4217" s="6" t="s">
        <v>10</v>
      </c>
      <c r="H4217" s="6" t="s">
        <v>917</v>
      </c>
      <c r="I4217" s="6">
        <v>-17</v>
      </c>
      <c r="J4217" s="13" t="str">
        <f>VLOOKUP(MONTH(Tabla7[[#This Row],[Fecha del movimiento]]),Tablas!$O$4:$P$15,2,0)</f>
        <v>May</v>
      </c>
      <c r="K4217" s="6">
        <f>YEAR(Tabla7[[#This Row],[Fecha del movimiento]])</f>
        <v>2018</v>
      </c>
    </row>
    <row r="4218" spans="2:11" x14ac:dyDescent="0.2">
      <c r="B4218" s="8">
        <v>43293</v>
      </c>
      <c r="C4218" s="6" t="s">
        <v>4909</v>
      </c>
      <c r="D4218" s="6">
        <v>300759</v>
      </c>
      <c r="E4218" s="6" t="s">
        <v>304</v>
      </c>
      <c r="F4218" s="6" t="s">
        <v>21</v>
      </c>
      <c r="G4218" s="6" t="s">
        <v>6</v>
      </c>
      <c r="H4218" s="6" t="s">
        <v>917</v>
      </c>
      <c r="I4218" s="6">
        <v>-8</v>
      </c>
      <c r="J4218" s="13" t="str">
        <f>VLOOKUP(MONTH(Tabla7[[#This Row],[Fecha del movimiento]]),Tablas!$O$4:$P$15,2,0)</f>
        <v>Jul</v>
      </c>
      <c r="K4218" s="6">
        <f>YEAR(Tabla7[[#This Row],[Fecha del movimiento]])</f>
        <v>2018</v>
      </c>
    </row>
    <row r="4219" spans="2:11" x14ac:dyDescent="0.2">
      <c r="B4219" s="8">
        <v>43259</v>
      </c>
      <c r="C4219" s="6" t="s">
        <v>4910</v>
      </c>
      <c r="D4219" s="6">
        <v>301033</v>
      </c>
      <c r="E4219" s="6" t="s">
        <v>46</v>
      </c>
      <c r="F4219" s="6" t="s">
        <v>21</v>
      </c>
      <c r="G4219" s="6" t="s">
        <v>5</v>
      </c>
      <c r="H4219" s="6" t="s">
        <v>917</v>
      </c>
      <c r="I4219" s="6">
        <v>-8</v>
      </c>
      <c r="J4219" s="13" t="str">
        <f>VLOOKUP(MONTH(Tabla7[[#This Row],[Fecha del movimiento]]),Tablas!$O$4:$P$15,2,0)</f>
        <v>Jun</v>
      </c>
      <c r="K4219" s="6">
        <f>YEAR(Tabla7[[#This Row],[Fecha del movimiento]])</f>
        <v>2018</v>
      </c>
    </row>
    <row r="4220" spans="2:11" x14ac:dyDescent="0.2">
      <c r="B4220" s="8">
        <v>43288</v>
      </c>
      <c r="C4220" s="6" t="s">
        <v>4911</v>
      </c>
      <c r="D4220" s="6">
        <v>300802</v>
      </c>
      <c r="E4220" s="6" t="s">
        <v>264</v>
      </c>
      <c r="F4220" s="6" t="s">
        <v>21</v>
      </c>
      <c r="G4220" s="6" t="s">
        <v>11</v>
      </c>
      <c r="H4220" s="6" t="s">
        <v>917</v>
      </c>
      <c r="I4220" s="6">
        <v>-16</v>
      </c>
      <c r="J4220" s="13" t="str">
        <f>VLOOKUP(MONTH(Tabla7[[#This Row],[Fecha del movimiento]]),Tablas!$O$4:$P$15,2,0)</f>
        <v>Jul</v>
      </c>
      <c r="K4220" s="6">
        <f>YEAR(Tabla7[[#This Row],[Fecha del movimiento]])</f>
        <v>2018</v>
      </c>
    </row>
    <row r="4221" spans="2:11" x14ac:dyDescent="0.2">
      <c r="B4221" s="8">
        <v>43308</v>
      </c>
      <c r="C4221" s="6" t="s">
        <v>4912</v>
      </c>
      <c r="D4221" s="6">
        <v>300607</v>
      </c>
      <c r="E4221" s="6" t="s">
        <v>435</v>
      </c>
      <c r="F4221" s="6" t="s">
        <v>21</v>
      </c>
      <c r="G4221" s="6" t="s">
        <v>2</v>
      </c>
      <c r="H4221" s="6" t="s">
        <v>923</v>
      </c>
      <c r="I4221" s="6">
        <v>18</v>
      </c>
      <c r="J4221" s="13" t="str">
        <f>VLOOKUP(MONTH(Tabla7[[#This Row],[Fecha del movimiento]]),Tablas!$O$4:$P$15,2,0)</f>
        <v>Jul</v>
      </c>
      <c r="K4221" s="6">
        <f>YEAR(Tabla7[[#This Row],[Fecha del movimiento]])</f>
        <v>2018</v>
      </c>
    </row>
    <row r="4222" spans="2:11" x14ac:dyDescent="0.2">
      <c r="B4222" s="8">
        <v>43110</v>
      </c>
      <c r="C4222" s="6" t="s">
        <v>4913</v>
      </c>
      <c r="D4222" s="6">
        <v>300084</v>
      </c>
      <c r="E4222" s="6" t="s">
        <v>296</v>
      </c>
      <c r="F4222" s="6" t="s">
        <v>21</v>
      </c>
      <c r="G4222" s="6" t="s">
        <v>1</v>
      </c>
      <c r="H4222" s="6" t="s">
        <v>923</v>
      </c>
      <c r="I4222" s="6">
        <v>11</v>
      </c>
      <c r="J4222" s="13" t="str">
        <f>VLOOKUP(MONTH(Tabla7[[#This Row],[Fecha del movimiento]]),Tablas!$O$4:$P$15,2,0)</f>
        <v>Ene</v>
      </c>
      <c r="K4222" s="6">
        <f>YEAR(Tabla7[[#This Row],[Fecha del movimiento]])</f>
        <v>2018</v>
      </c>
    </row>
    <row r="4223" spans="2:11" x14ac:dyDescent="0.2">
      <c r="B4223" s="8">
        <v>43324</v>
      </c>
      <c r="C4223" s="6" t="s">
        <v>4914</v>
      </c>
      <c r="D4223" s="6">
        <v>300814</v>
      </c>
      <c r="E4223" s="6" t="s">
        <v>254</v>
      </c>
      <c r="F4223" s="6" t="s">
        <v>21</v>
      </c>
      <c r="G4223" s="6" t="s">
        <v>7</v>
      </c>
      <c r="H4223" s="6" t="s">
        <v>917</v>
      </c>
      <c r="I4223" s="6">
        <v>-18</v>
      </c>
      <c r="J4223" s="13" t="str">
        <f>VLOOKUP(MONTH(Tabla7[[#This Row],[Fecha del movimiento]]),Tablas!$O$4:$P$15,2,0)</f>
        <v>Ago</v>
      </c>
      <c r="K4223" s="6">
        <f>YEAR(Tabla7[[#This Row],[Fecha del movimiento]])</f>
        <v>2018</v>
      </c>
    </row>
    <row r="4224" spans="2:11" x14ac:dyDescent="0.2">
      <c r="B4224" s="8">
        <v>43266</v>
      </c>
      <c r="C4224" s="6" t="s">
        <v>4915</v>
      </c>
      <c r="D4224" s="6">
        <v>301020</v>
      </c>
      <c r="E4224" s="6" t="s">
        <v>57</v>
      </c>
      <c r="F4224" s="6" t="s">
        <v>21</v>
      </c>
      <c r="G4224" s="6" t="s">
        <v>7</v>
      </c>
      <c r="H4224" s="6" t="s">
        <v>917</v>
      </c>
      <c r="I4224" s="6">
        <v>-7</v>
      </c>
      <c r="J4224" s="13" t="str">
        <f>VLOOKUP(MONTH(Tabla7[[#This Row],[Fecha del movimiento]]),Tablas!$O$4:$P$15,2,0)</f>
        <v>Jun</v>
      </c>
      <c r="K4224" s="6">
        <f>YEAR(Tabla7[[#This Row],[Fecha del movimiento]])</f>
        <v>2018</v>
      </c>
    </row>
    <row r="4225" spans="2:11" x14ac:dyDescent="0.2">
      <c r="B4225" s="8">
        <v>43302</v>
      </c>
      <c r="C4225" s="6" t="s">
        <v>4916</v>
      </c>
      <c r="D4225" s="6">
        <v>300422</v>
      </c>
      <c r="E4225" s="6" t="s">
        <v>581</v>
      </c>
      <c r="F4225" s="6" t="s">
        <v>21</v>
      </c>
      <c r="G4225" s="6" t="s">
        <v>2</v>
      </c>
      <c r="H4225" s="6" t="s">
        <v>917</v>
      </c>
      <c r="I4225" s="6">
        <v>-13</v>
      </c>
      <c r="J4225" s="13" t="str">
        <f>VLOOKUP(MONTH(Tabla7[[#This Row],[Fecha del movimiento]]),Tablas!$O$4:$P$15,2,0)</f>
        <v>Jul</v>
      </c>
      <c r="K4225" s="6">
        <f>YEAR(Tabla7[[#This Row],[Fecha del movimiento]])</f>
        <v>2018</v>
      </c>
    </row>
    <row r="4226" spans="2:11" x14ac:dyDescent="0.2">
      <c r="B4226" s="8">
        <v>43139</v>
      </c>
      <c r="C4226" s="6" t="s">
        <v>4917</v>
      </c>
      <c r="D4226" s="6">
        <v>300470</v>
      </c>
      <c r="E4226" s="6" t="s">
        <v>545</v>
      </c>
      <c r="F4226" s="6" t="s">
        <v>21</v>
      </c>
      <c r="G4226" s="6" t="s">
        <v>13</v>
      </c>
      <c r="H4226" s="6" t="s">
        <v>917</v>
      </c>
      <c r="I4226" s="6">
        <v>-20</v>
      </c>
      <c r="J4226" s="13" t="str">
        <f>VLOOKUP(MONTH(Tabla7[[#This Row],[Fecha del movimiento]]),Tablas!$O$4:$P$15,2,0)</f>
        <v>Feb</v>
      </c>
      <c r="K4226" s="6">
        <f>YEAR(Tabla7[[#This Row],[Fecha del movimiento]])</f>
        <v>2018</v>
      </c>
    </row>
    <row r="4227" spans="2:11" x14ac:dyDescent="0.2">
      <c r="B4227" s="8">
        <v>43259</v>
      </c>
      <c r="C4227" s="6" t="s">
        <v>4918</v>
      </c>
      <c r="D4227" s="6">
        <v>301047</v>
      </c>
      <c r="E4227" s="6" t="s">
        <v>32</v>
      </c>
      <c r="F4227" s="6" t="s">
        <v>21</v>
      </c>
      <c r="G4227" s="6" t="s">
        <v>2</v>
      </c>
      <c r="H4227" s="6" t="s">
        <v>923</v>
      </c>
      <c r="I4227" s="6">
        <v>18</v>
      </c>
      <c r="J4227" s="13" t="str">
        <f>VLOOKUP(MONTH(Tabla7[[#This Row],[Fecha del movimiento]]),Tablas!$O$4:$P$15,2,0)</f>
        <v>Jun</v>
      </c>
      <c r="K4227" s="6">
        <f>YEAR(Tabla7[[#This Row],[Fecha del movimiento]])</f>
        <v>2018</v>
      </c>
    </row>
    <row r="4228" spans="2:11" x14ac:dyDescent="0.2">
      <c r="B4228" s="8">
        <v>43190</v>
      </c>
      <c r="C4228" s="6" t="s">
        <v>4919</v>
      </c>
      <c r="D4228" s="6">
        <v>300516</v>
      </c>
      <c r="E4228" s="6" t="s">
        <v>232</v>
      </c>
      <c r="F4228" s="6" t="s">
        <v>21</v>
      </c>
      <c r="G4228" s="6" t="s">
        <v>2</v>
      </c>
      <c r="H4228" s="6" t="s">
        <v>917</v>
      </c>
      <c r="I4228" s="6">
        <v>-14</v>
      </c>
      <c r="J4228" s="13" t="str">
        <f>VLOOKUP(MONTH(Tabla7[[#This Row],[Fecha del movimiento]]),Tablas!$O$4:$P$15,2,0)</f>
        <v>Mar</v>
      </c>
      <c r="K4228" s="6">
        <f>YEAR(Tabla7[[#This Row],[Fecha del movimiento]])</f>
        <v>2018</v>
      </c>
    </row>
    <row r="4229" spans="2:11" x14ac:dyDescent="0.2">
      <c r="B4229" s="8">
        <v>43343</v>
      </c>
      <c r="C4229" s="6" t="s">
        <v>4920</v>
      </c>
      <c r="D4229" s="6">
        <v>300507</v>
      </c>
      <c r="E4229" s="6" t="s">
        <v>516</v>
      </c>
      <c r="F4229" s="6" t="s">
        <v>21</v>
      </c>
      <c r="G4229" s="6" t="s">
        <v>13</v>
      </c>
      <c r="H4229" s="6" t="s">
        <v>923</v>
      </c>
      <c r="I4229" s="6">
        <v>15</v>
      </c>
      <c r="J4229" s="13" t="str">
        <f>VLOOKUP(MONTH(Tabla7[[#This Row],[Fecha del movimiento]]),Tablas!$O$4:$P$15,2,0)</f>
        <v>Ago</v>
      </c>
      <c r="K4229" s="6">
        <f>YEAR(Tabla7[[#This Row],[Fecha del movimiento]])</f>
        <v>2018</v>
      </c>
    </row>
    <row r="4230" spans="2:11" x14ac:dyDescent="0.2">
      <c r="B4230" s="8">
        <v>43337</v>
      </c>
      <c r="C4230" s="6" t="s">
        <v>4921</v>
      </c>
      <c r="D4230" s="6">
        <v>300387</v>
      </c>
      <c r="E4230" s="6" t="s">
        <v>233</v>
      </c>
      <c r="F4230" s="6" t="s">
        <v>21</v>
      </c>
      <c r="G4230" s="6" t="s">
        <v>2</v>
      </c>
      <c r="H4230" s="6" t="s">
        <v>923</v>
      </c>
      <c r="I4230" s="6">
        <v>16</v>
      </c>
      <c r="J4230" s="13" t="str">
        <f>VLOOKUP(MONTH(Tabla7[[#This Row],[Fecha del movimiento]]),Tablas!$O$4:$P$15,2,0)</f>
        <v>Ago</v>
      </c>
      <c r="K4230" s="6">
        <f>YEAR(Tabla7[[#This Row],[Fecha del movimiento]])</f>
        <v>2018</v>
      </c>
    </row>
    <row r="4231" spans="2:11" x14ac:dyDescent="0.2">
      <c r="B4231" s="8">
        <v>43286</v>
      </c>
      <c r="C4231" s="6" t="s">
        <v>4922</v>
      </c>
      <c r="D4231" s="6">
        <v>300513</v>
      </c>
      <c r="E4231" s="6" t="s">
        <v>512</v>
      </c>
      <c r="F4231" s="6" t="s">
        <v>21</v>
      </c>
      <c r="G4231" s="6" t="s">
        <v>2</v>
      </c>
      <c r="H4231" s="6" t="s">
        <v>923</v>
      </c>
      <c r="I4231" s="6">
        <v>15</v>
      </c>
      <c r="J4231" s="13" t="str">
        <f>VLOOKUP(MONTH(Tabla7[[#This Row],[Fecha del movimiento]]),Tablas!$O$4:$P$15,2,0)</f>
        <v>Jul</v>
      </c>
      <c r="K4231" s="6">
        <f>YEAR(Tabla7[[#This Row],[Fecha del movimiento]])</f>
        <v>2018</v>
      </c>
    </row>
    <row r="4232" spans="2:11" x14ac:dyDescent="0.2">
      <c r="B4232" s="8">
        <v>43105</v>
      </c>
      <c r="C4232" s="6" t="s">
        <v>4923</v>
      </c>
      <c r="D4232" s="6">
        <v>300727</v>
      </c>
      <c r="E4232" s="6" t="s">
        <v>331</v>
      </c>
      <c r="F4232" s="6" t="s">
        <v>21</v>
      </c>
      <c r="G4232" s="6" t="s">
        <v>10</v>
      </c>
      <c r="H4232" s="6" t="s">
        <v>917</v>
      </c>
      <c r="I4232" s="6">
        <v>-11</v>
      </c>
      <c r="J4232" s="13" t="str">
        <f>VLOOKUP(MONTH(Tabla7[[#This Row],[Fecha del movimiento]]),Tablas!$O$4:$P$15,2,0)</f>
        <v>Ene</v>
      </c>
      <c r="K4232" s="6">
        <f>YEAR(Tabla7[[#This Row],[Fecha del movimiento]])</f>
        <v>2018</v>
      </c>
    </row>
    <row r="4233" spans="2:11" x14ac:dyDescent="0.2">
      <c r="B4233" s="8">
        <v>43336</v>
      </c>
      <c r="C4233" s="6" t="s">
        <v>4924</v>
      </c>
      <c r="D4233" s="6">
        <v>300839</v>
      </c>
      <c r="E4233" s="6" t="s">
        <v>230</v>
      </c>
      <c r="F4233" s="6" t="s">
        <v>21</v>
      </c>
      <c r="G4233" s="6" t="s">
        <v>2</v>
      </c>
      <c r="H4233" s="6" t="s">
        <v>917</v>
      </c>
      <c r="I4233" s="6">
        <v>-11</v>
      </c>
      <c r="J4233" s="13" t="str">
        <f>VLOOKUP(MONTH(Tabla7[[#This Row],[Fecha del movimiento]]),Tablas!$O$4:$P$15,2,0)</f>
        <v>Ago</v>
      </c>
      <c r="K4233" s="6">
        <f>YEAR(Tabla7[[#This Row],[Fecha del movimiento]])</f>
        <v>2018</v>
      </c>
    </row>
    <row r="4234" spans="2:11" x14ac:dyDescent="0.2">
      <c r="B4234" s="8">
        <v>43193</v>
      </c>
      <c r="C4234" s="6" t="s">
        <v>4925</v>
      </c>
      <c r="D4234" s="6">
        <v>300789</v>
      </c>
      <c r="E4234" s="6" t="s">
        <v>277</v>
      </c>
      <c r="F4234" s="6" t="s">
        <v>21</v>
      </c>
      <c r="G4234" s="6" t="s">
        <v>7</v>
      </c>
      <c r="H4234" s="6" t="s">
        <v>917</v>
      </c>
      <c r="I4234" s="6">
        <v>-11</v>
      </c>
      <c r="J4234" s="13" t="str">
        <f>VLOOKUP(MONTH(Tabla7[[#This Row],[Fecha del movimiento]]),Tablas!$O$4:$P$15,2,0)</f>
        <v>Abr</v>
      </c>
      <c r="K4234" s="6">
        <f>YEAR(Tabla7[[#This Row],[Fecha del movimiento]])</f>
        <v>2018</v>
      </c>
    </row>
    <row r="4235" spans="2:11" x14ac:dyDescent="0.2">
      <c r="B4235" s="8">
        <v>43146</v>
      </c>
      <c r="C4235" s="6" t="s">
        <v>4926</v>
      </c>
      <c r="D4235" s="6">
        <v>300370</v>
      </c>
      <c r="E4235" s="6" t="s">
        <v>615</v>
      </c>
      <c r="F4235" s="6" t="s">
        <v>21</v>
      </c>
      <c r="G4235" s="6" t="s">
        <v>12</v>
      </c>
      <c r="H4235" s="6" t="s">
        <v>923</v>
      </c>
      <c r="I4235" s="6">
        <v>20</v>
      </c>
      <c r="J4235" s="13" t="str">
        <f>VLOOKUP(MONTH(Tabla7[[#This Row],[Fecha del movimiento]]),Tablas!$O$4:$P$15,2,0)</f>
        <v>Feb</v>
      </c>
      <c r="K4235" s="6">
        <f>YEAR(Tabla7[[#This Row],[Fecha del movimiento]])</f>
        <v>2018</v>
      </c>
    </row>
    <row r="4236" spans="2:11" x14ac:dyDescent="0.2">
      <c r="B4236" s="8">
        <v>43196</v>
      </c>
      <c r="C4236" s="6" t="s">
        <v>4927</v>
      </c>
      <c r="D4236" s="6">
        <v>300830</v>
      </c>
      <c r="E4236" s="6" t="s">
        <v>239</v>
      </c>
      <c r="F4236" s="6" t="s">
        <v>21</v>
      </c>
      <c r="G4236" s="6" t="s">
        <v>2</v>
      </c>
      <c r="H4236" s="6" t="s">
        <v>923</v>
      </c>
      <c r="I4236" s="6">
        <v>19</v>
      </c>
      <c r="J4236" s="13" t="str">
        <f>VLOOKUP(MONTH(Tabla7[[#This Row],[Fecha del movimiento]]),Tablas!$O$4:$P$15,2,0)</f>
        <v>Abr</v>
      </c>
      <c r="K4236" s="6">
        <f>YEAR(Tabla7[[#This Row],[Fecha del movimiento]])</f>
        <v>2018</v>
      </c>
    </row>
    <row r="4237" spans="2:11" x14ac:dyDescent="0.2">
      <c r="B4237" s="8">
        <v>43319</v>
      </c>
      <c r="C4237" s="6" t="s">
        <v>4928</v>
      </c>
      <c r="D4237" s="6">
        <v>300511</v>
      </c>
      <c r="E4237" s="6" t="s">
        <v>235</v>
      </c>
      <c r="F4237" s="6" t="s">
        <v>21</v>
      </c>
      <c r="G4237" s="6" t="s">
        <v>2</v>
      </c>
      <c r="H4237" s="6" t="s">
        <v>923</v>
      </c>
      <c r="I4237" s="6">
        <v>18</v>
      </c>
      <c r="J4237" s="13" t="str">
        <f>VLOOKUP(MONTH(Tabla7[[#This Row],[Fecha del movimiento]]),Tablas!$O$4:$P$15,2,0)</f>
        <v>Ago</v>
      </c>
      <c r="K4237" s="6">
        <f>YEAR(Tabla7[[#This Row],[Fecha del movimiento]])</f>
        <v>2018</v>
      </c>
    </row>
    <row r="4238" spans="2:11" x14ac:dyDescent="0.2">
      <c r="B4238" s="8">
        <v>43161</v>
      </c>
      <c r="C4238" s="6" t="s">
        <v>4929</v>
      </c>
      <c r="D4238" s="6">
        <v>300541</v>
      </c>
      <c r="E4238" s="6" t="s">
        <v>487</v>
      </c>
      <c r="F4238" s="6" t="s">
        <v>21</v>
      </c>
      <c r="G4238" s="6" t="s">
        <v>6</v>
      </c>
      <c r="H4238" s="6" t="s">
        <v>917</v>
      </c>
      <c r="I4238" s="6">
        <v>-20</v>
      </c>
      <c r="J4238" s="13" t="str">
        <f>VLOOKUP(MONTH(Tabla7[[#This Row],[Fecha del movimiento]]),Tablas!$O$4:$P$15,2,0)</f>
        <v>Mar</v>
      </c>
      <c r="K4238" s="6">
        <f>YEAR(Tabla7[[#This Row],[Fecha del movimiento]])</f>
        <v>2018</v>
      </c>
    </row>
    <row r="4239" spans="2:11" x14ac:dyDescent="0.2">
      <c r="B4239" s="8">
        <v>43338</v>
      </c>
      <c r="C4239" s="6" t="s">
        <v>4930</v>
      </c>
      <c r="D4239" s="6">
        <v>300775</v>
      </c>
      <c r="E4239" s="6" t="s">
        <v>289</v>
      </c>
      <c r="F4239" s="6" t="s">
        <v>21</v>
      </c>
      <c r="G4239" s="6" t="s">
        <v>7</v>
      </c>
      <c r="H4239" s="6" t="s">
        <v>917</v>
      </c>
      <c r="I4239" s="6">
        <v>-19</v>
      </c>
      <c r="J4239" s="13" t="str">
        <f>VLOOKUP(MONTH(Tabla7[[#This Row],[Fecha del movimiento]]),Tablas!$O$4:$P$15,2,0)</f>
        <v>Ago</v>
      </c>
      <c r="K4239" s="6">
        <f>YEAR(Tabla7[[#This Row],[Fecha del movimiento]])</f>
        <v>2018</v>
      </c>
    </row>
    <row r="4240" spans="2:11" x14ac:dyDescent="0.2">
      <c r="B4240" s="8">
        <v>43303</v>
      </c>
      <c r="C4240" s="6" t="s">
        <v>1962</v>
      </c>
      <c r="D4240" s="6">
        <v>300403</v>
      </c>
      <c r="E4240" s="6" t="s">
        <v>592</v>
      </c>
      <c r="F4240" s="6" t="s">
        <v>21</v>
      </c>
      <c r="G4240" s="6" t="s">
        <v>2</v>
      </c>
      <c r="H4240" s="6" t="s">
        <v>923</v>
      </c>
      <c r="I4240" s="6">
        <v>16</v>
      </c>
      <c r="J4240" s="13" t="str">
        <f>VLOOKUP(MONTH(Tabla7[[#This Row],[Fecha del movimiento]]),Tablas!$O$4:$P$15,2,0)</f>
        <v>Jul</v>
      </c>
      <c r="K4240" s="6">
        <f>YEAR(Tabla7[[#This Row],[Fecha del movimiento]])</f>
        <v>2018</v>
      </c>
    </row>
    <row r="4241" spans="2:11" x14ac:dyDescent="0.2">
      <c r="B4241" s="8">
        <v>43230</v>
      </c>
      <c r="C4241" s="6" t="s">
        <v>4931</v>
      </c>
      <c r="D4241" s="6">
        <v>300696</v>
      </c>
      <c r="E4241" s="6" t="s">
        <v>361</v>
      </c>
      <c r="F4241" s="6" t="s">
        <v>21</v>
      </c>
      <c r="G4241" s="6" t="s">
        <v>13</v>
      </c>
      <c r="H4241" s="6" t="s">
        <v>923</v>
      </c>
      <c r="I4241" s="6">
        <v>11</v>
      </c>
      <c r="J4241" s="13" t="str">
        <f>VLOOKUP(MONTH(Tabla7[[#This Row],[Fecha del movimiento]]),Tablas!$O$4:$P$15,2,0)</f>
        <v>May</v>
      </c>
      <c r="K4241" s="6">
        <f>YEAR(Tabla7[[#This Row],[Fecha del movimiento]])</f>
        <v>2018</v>
      </c>
    </row>
    <row r="4242" spans="2:11" x14ac:dyDescent="0.2">
      <c r="B4242" s="8">
        <v>43316</v>
      </c>
      <c r="C4242" s="6" t="s">
        <v>4932</v>
      </c>
      <c r="D4242" s="6">
        <v>300558</v>
      </c>
      <c r="E4242" s="6" t="s">
        <v>472</v>
      </c>
      <c r="F4242" s="6" t="s">
        <v>21</v>
      </c>
      <c r="G4242" s="6" t="s">
        <v>7</v>
      </c>
      <c r="H4242" s="6" t="s">
        <v>923</v>
      </c>
      <c r="I4242" s="6">
        <v>12</v>
      </c>
      <c r="J4242" s="13" t="str">
        <f>VLOOKUP(MONTH(Tabla7[[#This Row],[Fecha del movimiento]]),Tablas!$O$4:$P$15,2,0)</f>
        <v>Ago</v>
      </c>
      <c r="K4242" s="6">
        <f>YEAR(Tabla7[[#This Row],[Fecha del movimiento]])</f>
        <v>2018</v>
      </c>
    </row>
    <row r="4243" spans="2:11" x14ac:dyDescent="0.2">
      <c r="B4243" s="8">
        <v>43284</v>
      </c>
      <c r="C4243" s="6" t="s">
        <v>4933</v>
      </c>
      <c r="D4243" s="6">
        <v>300639</v>
      </c>
      <c r="E4243" s="6" t="s">
        <v>405</v>
      </c>
      <c r="F4243" s="6" t="s">
        <v>21</v>
      </c>
      <c r="G4243" s="6" t="s">
        <v>1</v>
      </c>
      <c r="H4243" s="6" t="s">
        <v>917</v>
      </c>
      <c r="I4243" s="6">
        <v>-13</v>
      </c>
      <c r="J4243" s="13" t="str">
        <f>VLOOKUP(MONTH(Tabla7[[#This Row],[Fecha del movimiento]]),Tablas!$O$4:$P$15,2,0)</f>
        <v>Jul</v>
      </c>
      <c r="K4243" s="6">
        <f>YEAR(Tabla7[[#This Row],[Fecha del movimiento]])</f>
        <v>2018</v>
      </c>
    </row>
    <row r="4244" spans="2:11" x14ac:dyDescent="0.2">
      <c r="B4244" s="8">
        <v>43178</v>
      </c>
      <c r="C4244" s="6" t="s">
        <v>4934</v>
      </c>
      <c r="D4244" s="6">
        <v>300287</v>
      </c>
      <c r="E4244" s="6" t="s">
        <v>625</v>
      </c>
      <c r="F4244" s="6" t="s">
        <v>21</v>
      </c>
      <c r="G4244" s="6" t="s">
        <v>13</v>
      </c>
      <c r="H4244" s="6" t="s">
        <v>923</v>
      </c>
      <c r="I4244" s="6">
        <v>18</v>
      </c>
      <c r="J4244" s="13" t="str">
        <f>VLOOKUP(MONTH(Tabla7[[#This Row],[Fecha del movimiento]]),Tablas!$O$4:$P$15,2,0)</f>
        <v>Mar</v>
      </c>
      <c r="K4244" s="6">
        <f>YEAR(Tabla7[[#This Row],[Fecha del movimiento]])</f>
        <v>2018</v>
      </c>
    </row>
    <row r="4245" spans="2:11" x14ac:dyDescent="0.2">
      <c r="B4245" s="8">
        <v>43249</v>
      </c>
      <c r="C4245" s="6" t="s">
        <v>4935</v>
      </c>
      <c r="D4245" s="6">
        <v>300978</v>
      </c>
      <c r="E4245" s="6" t="s">
        <v>98</v>
      </c>
      <c r="F4245" s="6" t="s">
        <v>21</v>
      </c>
      <c r="G4245" s="6" t="s">
        <v>10</v>
      </c>
      <c r="H4245" s="6" t="s">
        <v>923</v>
      </c>
      <c r="I4245" s="6">
        <v>10</v>
      </c>
      <c r="J4245" s="13" t="str">
        <f>VLOOKUP(MONTH(Tabla7[[#This Row],[Fecha del movimiento]]),Tablas!$O$4:$P$15,2,0)</f>
        <v>May</v>
      </c>
      <c r="K4245" s="6">
        <f>YEAR(Tabla7[[#This Row],[Fecha del movimiento]])</f>
        <v>2018</v>
      </c>
    </row>
    <row r="4246" spans="2:11" x14ac:dyDescent="0.2">
      <c r="B4246" s="8">
        <v>43120</v>
      </c>
      <c r="C4246" s="6" t="s">
        <v>4936</v>
      </c>
      <c r="D4246" s="6">
        <v>300820</v>
      </c>
      <c r="E4246" s="6" t="s">
        <v>249</v>
      </c>
      <c r="F4246" s="6" t="s">
        <v>21</v>
      </c>
      <c r="G4246" s="6" t="s">
        <v>11</v>
      </c>
      <c r="H4246" s="6" t="s">
        <v>923</v>
      </c>
      <c r="I4246" s="6">
        <v>15</v>
      </c>
      <c r="J4246" s="13" t="str">
        <f>VLOOKUP(MONTH(Tabla7[[#This Row],[Fecha del movimiento]]),Tablas!$O$4:$P$15,2,0)</f>
        <v>Ene</v>
      </c>
      <c r="K4246" s="6">
        <f>YEAR(Tabla7[[#This Row],[Fecha del movimiento]])</f>
        <v>2018</v>
      </c>
    </row>
    <row r="4247" spans="2:11" x14ac:dyDescent="0.2">
      <c r="B4247" s="8">
        <v>43244</v>
      </c>
      <c r="C4247" s="6" t="s">
        <v>4937</v>
      </c>
      <c r="D4247" s="6">
        <v>301051</v>
      </c>
      <c r="E4247" s="6" t="s">
        <v>28</v>
      </c>
      <c r="F4247" s="6" t="s">
        <v>21</v>
      </c>
      <c r="G4247" s="6" t="s">
        <v>2</v>
      </c>
      <c r="H4247" s="6" t="s">
        <v>923</v>
      </c>
      <c r="I4247" s="6">
        <v>11</v>
      </c>
      <c r="J4247" s="13" t="str">
        <f>VLOOKUP(MONTH(Tabla7[[#This Row],[Fecha del movimiento]]),Tablas!$O$4:$P$15,2,0)</f>
        <v>May</v>
      </c>
      <c r="K4247" s="6">
        <f>YEAR(Tabla7[[#This Row],[Fecha del movimiento]])</f>
        <v>2018</v>
      </c>
    </row>
    <row r="4248" spans="2:11" x14ac:dyDescent="0.2">
      <c r="B4248" s="8">
        <v>43243</v>
      </c>
      <c r="C4248" s="6" t="s">
        <v>4938</v>
      </c>
      <c r="D4248" s="6">
        <v>300582</v>
      </c>
      <c r="E4248" s="6" t="s">
        <v>455</v>
      </c>
      <c r="F4248" s="6" t="s">
        <v>21</v>
      </c>
      <c r="G4248" s="6" t="s">
        <v>13</v>
      </c>
      <c r="H4248" s="6" t="s">
        <v>923</v>
      </c>
      <c r="I4248" s="6">
        <v>16</v>
      </c>
      <c r="J4248" s="13" t="str">
        <f>VLOOKUP(MONTH(Tabla7[[#This Row],[Fecha del movimiento]]),Tablas!$O$4:$P$15,2,0)</f>
        <v>May</v>
      </c>
      <c r="K4248" s="6">
        <f>YEAR(Tabla7[[#This Row],[Fecha del movimiento]])</f>
        <v>2018</v>
      </c>
    </row>
    <row r="4249" spans="2:11" x14ac:dyDescent="0.2">
      <c r="B4249" s="8">
        <v>43199</v>
      </c>
      <c r="C4249" s="6" t="s">
        <v>4939</v>
      </c>
      <c r="D4249" s="6">
        <v>300251</v>
      </c>
      <c r="E4249" s="6" t="s">
        <v>693</v>
      </c>
      <c r="F4249" s="6" t="s">
        <v>21</v>
      </c>
      <c r="G4249" s="6" t="s">
        <v>13</v>
      </c>
      <c r="H4249" s="6" t="s">
        <v>923</v>
      </c>
      <c r="I4249" s="6">
        <v>13</v>
      </c>
      <c r="J4249" s="13" t="str">
        <f>VLOOKUP(MONTH(Tabla7[[#This Row],[Fecha del movimiento]]),Tablas!$O$4:$P$15,2,0)</f>
        <v>Abr</v>
      </c>
      <c r="K4249" s="6">
        <f>YEAR(Tabla7[[#This Row],[Fecha del movimiento]])</f>
        <v>2018</v>
      </c>
    </row>
    <row r="4250" spans="2:11" x14ac:dyDescent="0.2">
      <c r="B4250" s="8">
        <v>43169</v>
      </c>
      <c r="C4250" s="6" t="s">
        <v>4940</v>
      </c>
      <c r="D4250" s="6">
        <v>300146</v>
      </c>
      <c r="E4250" s="6" t="s">
        <v>621</v>
      </c>
      <c r="F4250" s="6" t="s">
        <v>21</v>
      </c>
      <c r="G4250" s="6" t="s">
        <v>3</v>
      </c>
      <c r="H4250" s="6" t="s">
        <v>917</v>
      </c>
      <c r="I4250" s="6">
        <v>-20</v>
      </c>
      <c r="J4250" s="13" t="str">
        <f>VLOOKUP(MONTH(Tabla7[[#This Row],[Fecha del movimiento]]),Tablas!$O$4:$P$15,2,0)</f>
        <v>Mar</v>
      </c>
      <c r="K4250" s="6">
        <f>YEAR(Tabla7[[#This Row],[Fecha del movimiento]])</f>
        <v>2018</v>
      </c>
    </row>
    <row r="4251" spans="2:11" x14ac:dyDescent="0.2">
      <c r="B4251" s="8">
        <v>43226</v>
      </c>
      <c r="C4251" s="6" t="s">
        <v>4941</v>
      </c>
      <c r="D4251" s="6">
        <v>300401</v>
      </c>
      <c r="E4251" s="6" t="s">
        <v>593</v>
      </c>
      <c r="F4251" s="6" t="s">
        <v>21</v>
      </c>
      <c r="G4251" s="6" t="s">
        <v>2</v>
      </c>
      <c r="H4251" s="6" t="s">
        <v>917</v>
      </c>
      <c r="I4251" s="6">
        <v>-8</v>
      </c>
      <c r="J4251" s="13" t="str">
        <f>VLOOKUP(MONTH(Tabla7[[#This Row],[Fecha del movimiento]]),Tablas!$O$4:$P$15,2,0)</f>
        <v>May</v>
      </c>
      <c r="K4251" s="6">
        <f>YEAR(Tabla7[[#This Row],[Fecha del movimiento]])</f>
        <v>2018</v>
      </c>
    </row>
    <row r="4252" spans="2:11" x14ac:dyDescent="0.2">
      <c r="B4252" s="8">
        <v>43205</v>
      </c>
      <c r="C4252" s="6" t="s">
        <v>4942</v>
      </c>
      <c r="D4252" s="6">
        <v>300162</v>
      </c>
      <c r="E4252" s="6" t="s">
        <v>747</v>
      </c>
      <c r="F4252" s="6" t="s">
        <v>21</v>
      </c>
      <c r="G4252" s="6" t="s">
        <v>2</v>
      </c>
      <c r="H4252" s="6" t="s">
        <v>917</v>
      </c>
      <c r="I4252" s="6">
        <v>-18</v>
      </c>
      <c r="J4252" s="13" t="str">
        <f>VLOOKUP(MONTH(Tabla7[[#This Row],[Fecha del movimiento]]),Tablas!$O$4:$P$15,2,0)</f>
        <v>Abr</v>
      </c>
      <c r="K4252" s="6">
        <f>YEAR(Tabla7[[#This Row],[Fecha del movimiento]])</f>
        <v>2018</v>
      </c>
    </row>
    <row r="4253" spans="2:11" x14ac:dyDescent="0.2">
      <c r="B4253" s="8">
        <v>43171</v>
      </c>
      <c r="C4253" s="6" t="s">
        <v>4943</v>
      </c>
      <c r="D4253" s="6">
        <v>300534</v>
      </c>
      <c r="E4253" s="6" t="s">
        <v>494</v>
      </c>
      <c r="F4253" s="6" t="s">
        <v>21</v>
      </c>
      <c r="G4253" s="6" t="s">
        <v>13</v>
      </c>
      <c r="H4253" s="6" t="s">
        <v>923</v>
      </c>
      <c r="I4253" s="6">
        <v>11</v>
      </c>
      <c r="J4253" s="13" t="str">
        <f>VLOOKUP(MONTH(Tabla7[[#This Row],[Fecha del movimiento]]),Tablas!$O$4:$P$15,2,0)</f>
        <v>Mar</v>
      </c>
      <c r="K4253" s="6">
        <f>YEAR(Tabla7[[#This Row],[Fecha del movimiento]])</f>
        <v>2018</v>
      </c>
    </row>
    <row r="4254" spans="2:11" x14ac:dyDescent="0.2">
      <c r="B4254" s="8">
        <v>43313</v>
      </c>
      <c r="C4254" s="6" t="s">
        <v>4944</v>
      </c>
      <c r="D4254" s="6">
        <v>300446</v>
      </c>
      <c r="E4254" s="6" t="s">
        <v>563</v>
      </c>
      <c r="F4254" s="6" t="s">
        <v>21</v>
      </c>
      <c r="G4254" s="6" t="s">
        <v>13</v>
      </c>
      <c r="H4254" s="6" t="s">
        <v>923</v>
      </c>
      <c r="I4254" s="6">
        <v>14</v>
      </c>
      <c r="J4254" s="13" t="str">
        <f>VLOOKUP(MONTH(Tabla7[[#This Row],[Fecha del movimiento]]),Tablas!$O$4:$P$15,2,0)</f>
        <v>Ago</v>
      </c>
      <c r="K4254" s="6">
        <f>YEAR(Tabla7[[#This Row],[Fecha del movimiento]])</f>
        <v>2018</v>
      </c>
    </row>
    <row r="4255" spans="2:11" x14ac:dyDescent="0.2">
      <c r="B4255" s="8">
        <v>43147</v>
      </c>
      <c r="C4255" s="6" t="s">
        <v>4945</v>
      </c>
      <c r="D4255" s="6">
        <v>300923</v>
      </c>
      <c r="E4255" s="6" t="s">
        <v>149</v>
      </c>
      <c r="F4255" s="6" t="s">
        <v>21</v>
      </c>
      <c r="G4255" s="6" t="s">
        <v>7</v>
      </c>
      <c r="H4255" s="6" t="s">
        <v>917</v>
      </c>
      <c r="I4255" s="6">
        <v>-9</v>
      </c>
      <c r="J4255" s="13" t="str">
        <f>VLOOKUP(MONTH(Tabla7[[#This Row],[Fecha del movimiento]]),Tablas!$O$4:$P$15,2,0)</f>
        <v>Feb</v>
      </c>
      <c r="K4255" s="6">
        <f>YEAR(Tabla7[[#This Row],[Fecha del movimiento]])</f>
        <v>2018</v>
      </c>
    </row>
    <row r="4256" spans="2:11" x14ac:dyDescent="0.2">
      <c r="B4256" s="8">
        <v>43269</v>
      </c>
      <c r="C4256" s="6" t="s">
        <v>4946</v>
      </c>
      <c r="D4256" s="6">
        <v>300927</v>
      </c>
      <c r="E4256" s="6" t="s">
        <v>145</v>
      </c>
      <c r="F4256" s="6" t="s">
        <v>21</v>
      </c>
      <c r="G4256" s="6" t="s">
        <v>13</v>
      </c>
      <c r="H4256" s="6" t="s">
        <v>923</v>
      </c>
      <c r="I4256" s="6">
        <v>20</v>
      </c>
      <c r="J4256" s="13" t="str">
        <f>VLOOKUP(MONTH(Tabla7[[#This Row],[Fecha del movimiento]]),Tablas!$O$4:$P$15,2,0)</f>
        <v>Jun</v>
      </c>
      <c r="K4256" s="6">
        <f>YEAR(Tabla7[[#This Row],[Fecha del movimiento]])</f>
        <v>2018</v>
      </c>
    </row>
    <row r="4257" spans="2:11" x14ac:dyDescent="0.2">
      <c r="B4257" s="8">
        <v>43260</v>
      </c>
      <c r="C4257" s="6" t="s">
        <v>4947</v>
      </c>
      <c r="D4257" s="6">
        <v>300499</v>
      </c>
      <c r="E4257" s="6" t="s">
        <v>524</v>
      </c>
      <c r="F4257" s="6" t="s">
        <v>21</v>
      </c>
      <c r="G4257" s="6" t="s">
        <v>11</v>
      </c>
      <c r="H4257" s="6" t="s">
        <v>917</v>
      </c>
      <c r="I4257" s="6">
        <v>-5</v>
      </c>
      <c r="J4257" s="13" t="str">
        <f>VLOOKUP(MONTH(Tabla7[[#This Row],[Fecha del movimiento]]),Tablas!$O$4:$P$15,2,0)</f>
        <v>Jun</v>
      </c>
      <c r="K4257" s="6">
        <f>YEAR(Tabla7[[#This Row],[Fecha del movimiento]])</f>
        <v>2018</v>
      </c>
    </row>
    <row r="4258" spans="2:11" x14ac:dyDescent="0.2">
      <c r="B4258" s="8">
        <v>43236</v>
      </c>
      <c r="C4258" s="6" t="s">
        <v>4250</v>
      </c>
      <c r="D4258" s="6">
        <v>300952</v>
      </c>
      <c r="E4258" s="6" t="s">
        <v>123</v>
      </c>
      <c r="F4258" s="6" t="s">
        <v>21</v>
      </c>
      <c r="G4258" s="6" t="s">
        <v>2</v>
      </c>
      <c r="H4258" s="6" t="s">
        <v>923</v>
      </c>
      <c r="I4258" s="6">
        <v>14</v>
      </c>
      <c r="J4258" s="13" t="str">
        <f>VLOOKUP(MONTH(Tabla7[[#This Row],[Fecha del movimiento]]),Tablas!$O$4:$P$15,2,0)</f>
        <v>May</v>
      </c>
      <c r="K4258" s="6">
        <f>YEAR(Tabla7[[#This Row],[Fecha del movimiento]])</f>
        <v>2018</v>
      </c>
    </row>
    <row r="4259" spans="2:11" x14ac:dyDescent="0.2">
      <c r="B4259" s="8">
        <v>43331</v>
      </c>
      <c r="C4259" s="6" t="s">
        <v>4948</v>
      </c>
      <c r="D4259" s="6">
        <v>300401</v>
      </c>
      <c r="E4259" s="6" t="s">
        <v>593</v>
      </c>
      <c r="F4259" s="6" t="s">
        <v>21</v>
      </c>
      <c r="G4259" s="6" t="s">
        <v>2</v>
      </c>
      <c r="H4259" s="6" t="s">
        <v>917</v>
      </c>
      <c r="I4259" s="6">
        <v>-9</v>
      </c>
      <c r="J4259" s="13" t="str">
        <f>VLOOKUP(MONTH(Tabla7[[#This Row],[Fecha del movimiento]]),Tablas!$O$4:$P$15,2,0)</f>
        <v>Ago</v>
      </c>
      <c r="K4259" s="6">
        <f>YEAR(Tabla7[[#This Row],[Fecha del movimiento]])</f>
        <v>2018</v>
      </c>
    </row>
    <row r="4260" spans="2:11" x14ac:dyDescent="0.2">
      <c r="B4260" s="8">
        <v>43339</v>
      </c>
      <c r="C4260" s="6" t="s">
        <v>4949</v>
      </c>
      <c r="D4260" s="6">
        <v>300694</v>
      </c>
      <c r="E4260" s="6" t="s">
        <v>363</v>
      </c>
      <c r="F4260" s="6" t="s">
        <v>21</v>
      </c>
      <c r="G4260" s="6" t="s">
        <v>13</v>
      </c>
      <c r="H4260" s="6" t="s">
        <v>917</v>
      </c>
      <c r="I4260" s="6">
        <v>-13</v>
      </c>
      <c r="J4260" s="13" t="str">
        <f>VLOOKUP(MONTH(Tabla7[[#This Row],[Fecha del movimiento]]),Tablas!$O$4:$P$15,2,0)</f>
        <v>Ago</v>
      </c>
      <c r="K4260" s="6">
        <f>YEAR(Tabla7[[#This Row],[Fecha del movimiento]])</f>
        <v>2018</v>
      </c>
    </row>
    <row r="4261" spans="2:11" x14ac:dyDescent="0.2">
      <c r="B4261" s="8">
        <v>43258</v>
      </c>
      <c r="C4261" s="6" t="s">
        <v>4950</v>
      </c>
      <c r="D4261" s="6">
        <v>300731</v>
      </c>
      <c r="E4261" s="6" t="s">
        <v>327</v>
      </c>
      <c r="F4261" s="6" t="s">
        <v>21</v>
      </c>
      <c r="G4261" s="6" t="s">
        <v>9</v>
      </c>
      <c r="H4261" s="6" t="s">
        <v>923</v>
      </c>
      <c r="I4261" s="6">
        <v>15</v>
      </c>
      <c r="J4261" s="13" t="str">
        <f>VLOOKUP(MONTH(Tabla7[[#This Row],[Fecha del movimiento]]),Tablas!$O$4:$P$15,2,0)</f>
        <v>Jun</v>
      </c>
      <c r="K4261" s="6">
        <f>YEAR(Tabla7[[#This Row],[Fecha del movimiento]])</f>
        <v>2018</v>
      </c>
    </row>
    <row r="4262" spans="2:11" x14ac:dyDescent="0.2">
      <c r="B4262" s="8">
        <v>43208</v>
      </c>
      <c r="C4262" s="6" t="s">
        <v>4951</v>
      </c>
      <c r="D4262" s="6">
        <v>300589</v>
      </c>
      <c r="E4262" s="6" t="s">
        <v>449</v>
      </c>
      <c r="F4262" s="6" t="s">
        <v>21</v>
      </c>
      <c r="G4262" s="6" t="s">
        <v>13</v>
      </c>
      <c r="H4262" s="6" t="s">
        <v>923</v>
      </c>
      <c r="I4262" s="6">
        <v>12</v>
      </c>
      <c r="J4262" s="13" t="str">
        <f>VLOOKUP(MONTH(Tabla7[[#This Row],[Fecha del movimiento]]),Tablas!$O$4:$P$15,2,0)</f>
        <v>Abr</v>
      </c>
      <c r="K4262" s="6">
        <f>YEAR(Tabla7[[#This Row],[Fecha del movimiento]])</f>
        <v>2018</v>
      </c>
    </row>
    <row r="4263" spans="2:11" x14ac:dyDescent="0.2">
      <c r="B4263" s="8">
        <v>43150</v>
      </c>
      <c r="C4263" s="6" t="s">
        <v>4952</v>
      </c>
      <c r="D4263" s="6">
        <v>300802</v>
      </c>
      <c r="E4263" s="6" t="s">
        <v>264</v>
      </c>
      <c r="F4263" s="6" t="s">
        <v>21</v>
      </c>
      <c r="G4263" s="6" t="s">
        <v>11</v>
      </c>
      <c r="H4263" s="6" t="s">
        <v>923</v>
      </c>
      <c r="I4263" s="6">
        <v>16</v>
      </c>
      <c r="J4263" s="13" t="str">
        <f>VLOOKUP(MONTH(Tabla7[[#This Row],[Fecha del movimiento]]),Tablas!$O$4:$P$15,2,0)</f>
        <v>Feb</v>
      </c>
      <c r="K4263" s="6">
        <f>YEAR(Tabla7[[#This Row],[Fecha del movimiento]])</f>
        <v>2018</v>
      </c>
    </row>
    <row r="4264" spans="2:11" x14ac:dyDescent="0.2">
      <c r="B4264" s="8">
        <v>43169</v>
      </c>
      <c r="C4264" s="6" t="s">
        <v>4953</v>
      </c>
      <c r="D4264" s="6">
        <v>300506</v>
      </c>
      <c r="E4264" s="6" t="s">
        <v>517</v>
      </c>
      <c r="F4264" s="6" t="s">
        <v>21</v>
      </c>
      <c r="G4264" s="6" t="s">
        <v>13</v>
      </c>
      <c r="H4264" s="6" t="s">
        <v>923</v>
      </c>
      <c r="I4264" s="6">
        <v>11</v>
      </c>
      <c r="J4264" s="13" t="str">
        <f>VLOOKUP(MONTH(Tabla7[[#This Row],[Fecha del movimiento]]),Tablas!$O$4:$P$15,2,0)</f>
        <v>Mar</v>
      </c>
      <c r="K4264" s="6">
        <f>YEAR(Tabla7[[#This Row],[Fecha del movimiento]])</f>
        <v>2018</v>
      </c>
    </row>
    <row r="4265" spans="2:11" x14ac:dyDescent="0.2">
      <c r="B4265" s="8">
        <v>43205</v>
      </c>
      <c r="C4265" s="6" t="s">
        <v>4954</v>
      </c>
      <c r="D4265" s="6">
        <v>300890</v>
      </c>
      <c r="E4265" s="6" t="s">
        <v>182</v>
      </c>
      <c r="F4265" s="6" t="s">
        <v>21</v>
      </c>
      <c r="G4265" s="6" t="s">
        <v>1</v>
      </c>
      <c r="H4265" s="6" t="s">
        <v>923</v>
      </c>
      <c r="I4265" s="6">
        <v>16</v>
      </c>
      <c r="J4265" s="13" t="str">
        <f>VLOOKUP(MONTH(Tabla7[[#This Row],[Fecha del movimiento]]),Tablas!$O$4:$P$15,2,0)</f>
        <v>Abr</v>
      </c>
      <c r="K4265" s="6">
        <f>YEAR(Tabla7[[#This Row],[Fecha del movimiento]])</f>
        <v>2018</v>
      </c>
    </row>
    <row r="4266" spans="2:11" x14ac:dyDescent="0.2">
      <c r="B4266" s="8">
        <v>43251</v>
      </c>
      <c r="C4266" s="6" t="s">
        <v>4955</v>
      </c>
      <c r="D4266" s="6">
        <v>300088</v>
      </c>
      <c r="E4266" s="6" t="s">
        <v>230</v>
      </c>
      <c r="F4266" s="6" t="s">
        <v>21</v>
      </c>
      <c r="G4266" s="6" t="s">
        <v>2</v>
      </c>
      <c r="H4266" s="6" t="s">
        <v>923</v>
      </c>
      <c r="I4266" s="6">
        <v>14</v>
      </c>
      <c r="J4266" s="13" t="str">
        <f>VLOOKUP(MONTH(Tabla7[[#This Row],[Fecha del movimiento]]),Tablas!$O$4:$P$15,2,0)</f>
        <v>May</v>
      </c>
      <c r="K4266" s="6">
        <f>YEAR(Tabla7[[#This Row],[Fecha del movimiento]])</f>
        <v>2018</v>
      </c>
    </row>
    <row r="4267" spans="2:11" x14ac:dyDescent="0.2">
      <c r="B4267" s="8">
        <v>43262</v>
      </c>
      <c r="C4267" s="6" t="s">
        <v>4956</v>
      </c>
      <c r="D4267" s="6">
        <v>300711</v>
      </c>
      <c r="E4267" s="6" t="s">
        <v>347</v>
      </c>
      <c r="F4267" s="6" t="s">
        <v>21</v>
      </c>
      <c r="G4267" s="6" t="s">
        <v>9</v>
      </c>
      <c r="H4267" s="6" t="s">
        <v>923</v>
      </c>
      <c r="I4267" s="6">
        <v>15</v>
      </c>
      <c r="J4267" s="13" t="str">
        <f>VLOOKUP(MONTH(Tabla7[[#This Row],[Fecha del movimiento]]),Tablas!$O$4:$P$15,2,0)</f>
        <v>Jun</v>
      </c>
      <c r="K4267" s="6">
        <f>YEAR(Tabla7[[#This Row],[Fecha del movimiento]])</f>
        <v>2018</v>
      </c>
    </row>
    <row r="4268" spans="2:11" x14ac:dyDescent="0.2">
      <c r="B4268" s="8">
        <v>43261</v>
      </c>
      <c r="C4268" s="6" t="s">
        <v>4957</v>
      </c>
      <c r="D4268" s="6">
        <v>300514</v>
      </c>
      <c r="E4268" s="6" t="s">
        <v>511</v>
      </c>
      <c r="F4268" s="6" t="s">
        <v>21</v>
      </c>
      <c r="G4268" s="6" t="s">
        <v>2</v>
      </c>
      <c r="H4268" s="6" t="s">
        <v>923</v>
      </c>
      <c r="I4268" s="6">
        <v>19</v>
      </c>
      <c r="J4268" s="13" t="str">
        <f>VLOOKUP(MONTH(Tabla7[[#This Row],[Fecha del movimiento]]),Tablas!$O$4:$P$15,2,0)</f>
        <v>Jun</v>
      </c>
      <c r="K4268" s="6">
        <f>YEAR(Tabla7[[#This Row],[Fecha del movimiento]])</f>
        <v>2018</v>
      </c>
    </row>
    <row r="4269" spans="2:11" x14ac:dyDescent="0.2">
      <c r="B4269" s="8">
        <v>43203</v>
      </c>
      <c r="C4269" s="6" t="s">
        <v>4958</v>
      </c>
      <c r="D4269" s="6">
        <v>300758</v>
      </c>
      <c r="E4269" s="6" t="s">
        <v>305</v>
      </c>
      <c r="F4269" s="6" t="s">
        <v>21</v>
      </c>
      <c r="G4269" s="6" t="s">
        <v>5</v>
      </c>
      <c r="H4269" s="6" t="s">
        <v>923</v>
      </c>
      <c r="I4269" s="6">
        <v>12</v>
      </c>
      <c r="J4269" s="13" t="str">
        <f>VLOOKUP(MONTH(Tabla7[[#This Row],[Fecha del movimiento]]),Tablas!$O$4:$P$15,2,0)</f>
        <v>Abr</v>
      </c>
      <c r="K4269" s="6">
        <f>YEAR(Tabla7[[#This Row],[Fecha del movimiento]])</f>
        <v>2018</v>
      </c>
    </row>
    <row r="4270" spans="2:11" x14ac:dyDescent="0.2">
      <c r="B4270" s="8">
        <v>43295</v>
      </c>
      <c r="C4270" s="6" t="s">
        <v>4959</v>
      </c>
      <c r="D4270" s="6">
        <v>300009</v>
      </c>
      <c r="E4270" s="6" t="s">
        <v>608</v>
      </c>
      <c r="F4270" s="6" t="s">
        <v>21</v>
      </c>
      <c r="G4270" s="6" t="s">
        <v>6</v>
      </c>
      <c r="H4270" s="6" t="s">
        <v>923</v>
      </c>
      <c r="I4270" s="6">
        <v>15</v>
      </c>
      <c r="J4270" s="13" t="str">
        <f>VLOOKUP(MONTH(Tabla7[[#This Row],[Fecha del movimiento]]),Tablas!$O$4:$P$15,2,0)</f>
        <v>Jul</v>
      </c>
      <c r="K4270" s="6">
        <f>YEAR(Tabla7[[#This Row],[Fecha del movimiento]])</f>
        <v>2018</v>
      </c>
    </row>
    <row r="4271" spans="2:11" x14ac:dyDescent="0.2">
      <c r="B4271" s="8">
        <v>43342</v>
      </c>
      <c r="C4271" s="6" t="s">
        <v>4960</v>
      </c>
      <c r="D4271" s="6">
        <v>300774</v>
      </c>
      <c r="E4271" s="6" t="s">
        <v>290</v>
      </c>
      <c r="F4271" s="6" t="s">
        <v>21</v>
      </c>
      <c r="G4271" s="6" t="s">
        <v>3</v>
      </c>
      <c r="H4271" s="6" t="s">
        <v>923</v>
      </c>
      <c r="I4271" s="6">
        <v>16</v>
      </c>
      <c r="J4271" s="13" t="str">
        <f>VLOOKUP(MONTH(Tabla7[[#This Row],[Fecha del movimiento]]),Tablas!$O$4:$P$15,2,0)</f>
        <v>Ago</v>
      </c>
      <c r="K4271" s="6">
        <f>YEAR(Tabla7[[#This Row],[Fecha del movimiento]])</f>
        <v>2018</v>
      </c>
    </row>
    <row r="4272" spans="2:11" x14ac:dyDescent="0.2">
      <c r="B4272" s="8">
        <v>43272</v>
      </c>
      <c r="C4272" s="6" t="s">
        <v>4961</v>
      </c>
      <c r="D4272" s="6">
        <v>300337</v>
      </c>
      <c r="E4272" s="6" t="s">
        <v>639</v>
      </c>
      <c r="F4272" s="6" t="s">
        <v>21</v>
      </c>
      <c r="G4272" s="6" t="s">
        <v>13</v>
      </c>
      <c r="H4272" s="6" t="s">
        <v>917</v>
      </c>
      <c r="I4272" s="6">
        <v>-5</v>
      </c>
      <c r="J4272" s="13" t="str">
        <f>VLOOKUP(MONTH(Tabla7[[#This Row],[Fecha del movimiento]]),Tablas!$O$4:$P$15,2,0)</f>
        <v>Jun</v>
      </c>
      <c r="K4272" s="6">
        <f>YEAR(Tabla7[[#This Row],[Fecha del movimiento]])</f>
        <v>2018</v>
      </c>
    </row>
    <row r="4273" spans="2:11" x14ac:dyDescent="0.2">
      <c r="B4273" s="8">
        <v>43150</v>
      </c>
      <c r="C4273" s="6" t="s">
        <v>4962</v>
      </c>
      <c r="D4273" s="6">
        <v>301032</v>
      </c>
      <c r="E4273" s="6" t="s">
        <v>42</v>
      </c>
      <c r="F4273" s="6" t="s">
        <v>21</v>
      </c>
      <c r="G4273" s="6" t="s">
        <v>4</v>
      </c>
      <c r="H4273" s="6" t="s">
        <v>917</v>
      </c>
      <c r="I4273" s="6">
        <v>-8</v>
      </c>
      <c r="J4273" s="13" t="str">
        <f>VLOOKUP(MONTH(Tabla7[[#This Row],[Fecha del movimiento]]),Tablas!$O$4:$P$15,2,0)</f>
        <v>Feb</v>
      </c>
      <c r="K4273" s="6">
        <f>YEAR(Tabla7[[#This Row],[Fecha del movimiento]])</f>
        <v>2018</v>
      </c>
    </row>
    <row r="4274" spans="2:11" x14ac:dyDescent="0.2">
      <c r="B4274" s="8">
        <v>43336</v>
      </c>
      <c r="C4274" s="6" t="s">
        <v>4963</v>
      </c>
      <c r="D4274" s="6">
        <v>300284</v>
      </c>
      <c r="E4274" s="6" t="s">
        <v>670</v>
      </c>
      <c r="F4274" s="6" t="s">
        <v>21</v>
      </c>
      <c r="G4274" s="6" t="s">
        <v>13</v>
      </c>
      <c r="H4274" s="6" t="s">
        <v>917</v>
      </c>
      <c r="I4274" s="6">
        <v>-18</v>
      </c>
      <c r="J4274" s="13" t="str">
        <f>VLOOKUP(MONTH(Tabla7[[#This Row],[Fecha del movimiento]]),Tablas!$O$4:$P$15,2,0)</f>
        <v>Ago</v>
      </c>
      <c r="K4274" s="6">
        <f>YEAR(Tabla7[[#This Row],[Fecha del movimiento]])</f>
        <v>2018</v>
      </c>
    </row>
    <row r="4275" spans="2:11" x14ac:dyDescent="0.2">
      <c r="B4275" s="8">
        <v>43293</v>
      </c>
      <c r="C4275" s="6" t="s">
        <v>2149</v>
      </c>
      <c r="D4275" s="6">
        <v>301002</v>
      </c>
      <c r="E4275" s="6" t="s">
        <v>75</v>
      </c>
      <c r="F4275" s="6" t="s">
        <v>21</v>
      </c>
      <c r="G4275" s="6" t="s">
        <v>13</v>
      </c>
      <c r="H4275" s="6" t="s">
        <v>923</v>
      </c>
      <c r="I4275" s="6">
        <v>11</v>
      </c>
      <c r="J4275" s="13" t="str">
        <f>VLOOKUP(MONTH(Tabla7[[#This Row],[Fecha del movimiento]]),Tablas!$O$4:$P$15,2,0)</f>
        <v>Jul</v>
      </c>
      <c r="K4275" s="6">
        <f>YEAR(Tabla7[[#This Row],[Fecha del movimiento]])</f>
        <v>2018</v>
      </c>
    </row>
    <row r="4276" spans="2:11" x14ac:dyDescent="0.2">
      <c r="B4276" s="8">
        <v>43172</v>
      </c>
      <c r="C4276" s="6" t="s">
        <v>4964</v>
      </c>
      <c r="D4276" s="6">
        <v>300434</v>
      </c>
      <c r="E4276" s="6" t="s">
        <v>276</v>
      </c>
      <c r="F4276" s="6" t="s">
        <v>21</v>
      </c>
      <c r="G4276" s="6" t="s">
        <v>2</v>
      </c>
      <c r="H4276" s="6" t="s">
        <v>923</v>
      </c>
      <c r="I4276" s="6">
        <v>13</v>
      </c>
      <c r="J4276" s="13" t="str">
        <f>VLOOKUP(MONTH(Tabla7[[#This Row],[Fecha del movimiento]]),Tablas!$O$4:$P$15,2,0)</f>
        <v>Mar</v>
      </c>
      <c r="K4276" s="6">
        <f>YEAR(Tabla7[[#This Row],[Fecha del movimiento]])</f>
        <v>2018</v>
      </c>
    </row>
    <row r="4277" spans="2:11" x14ac:dyDescent="0.2">
      <c r="B4277" s="8">
        <v>43276</v>
      </c>
      <c r="C4277" s="6" t="s">
        <v>4965</v>
      </c>
      <c r="D4277" s="6">
        <v>300716</v>
      </c>
      <c r="E4277" s="6" t="s">
        <v>342</v>
      </c>
      <c r="F4277" s="6" t="s">
        <v>21</v>
      </c>
      <c r="G4277" s="6" t="s">
        <v>2</v>
      </c>
      <c r="H4277" s="6" t="s">
        <v>923</v>
      </c>
      <c r="I4277" s="6">
        <v>10</v>
      </c>
      <c r="J4277" s="13" t="str">
        <f>VLOOKUP(MONTH(Tabla7[[#This Row],[Fecha del movimiento]]),Tablas!$O$4:$P$15,2,0)</f>
        <v>Jun</v>
      </c>
      <c r="K4277" s="6">
        <f>YEAR(Tabla7[[#This Row],[Fecha del movimiento]])</f>
        <v>2018</v>
      </c>
    </row>
    <row r="4278" spans="2:11" x14ac:dyDescent="0.2">
      <c r="B4278" s="8">
        <v>43255</v>
      </c>
      <c r="C4278" s="6" t="s">
        <v>1922</v>
      </c>
      <c r="D4278" s="6">
        <v>300447</v>
      </c>
      <c r="E4278" s="6" t="s">
        <v>562</v>
      </c>
      <c r="F4278" s="6" t="s">
        <v>21</v>
      </c>
      <c r="G4278" s="6" t="s">
        <v>12</v>
      </c>
      <c r="H4278" s="6" t="s">
        <v>923</v>
      </c>
      <c r="I4278" s="6">
        <v>17</v>
      </c>
      <c r="J4278" s="13" t="str">
        <f>VLOOKUP(MONTH(Tabla7[[#This Row],[Fecha del movimiento]]),Tablas!$O$4:$P$15,2,0)</f>
        <v>Jun</v>
      </c>
      <c r="K4278" s="6">
        <f>YEAR(Tabla7[[#This Row],[Fecha del movimiento]])</f>
        <v>2018</v>
      </c>
    </row>
    <row r="4279" spans="2:11" x14ac:dyDescent="0.2">
      <c r="B4279" s="8">
        <v>43292</v>
      </c>
      <c r="C4279" s="6" t="s">
        <v>2814</v>
      </c>
      <c r="D4279" s="6">
        <v>300585</v>
      </c>
      <c r="E4279" s="6" t="s">
        <v>445</v>
      </c>
      <c r="F4279" s="6" t="s">
        <v>21</v>
      </c>
      <c r="G4279" s="6" t="s">
        <v>8</v>
      </c>
      <c r="H4279" s="6" t="s">
        <v>923</v>
      </c>
      <c r="I4279" s="6">
        <v>14</v>
      </c>
      <c r="J4279" s="13" t="str">
        <f>VLOOKUP(MONTH(Tabla7[[#This Row],[Fecha del movimiento]]),Tablas!$O$4:$P$15,2,0)</f>
        <v>Jul</v>
      </c>
      <c r="K4279" s="6">
        <f>YEAR(Tabla7[[#This Row],[Fecha del movimiento]])</f>
        <v>2018</v>
      </c>
    </row>
    <row r="4280" spans="2:11" x14ac:dyDescent="0.2">
      <c r="B4280" s="8">
        <v>43311</v>
      </c>
      <c r="C4280" s="6" t="s">
        <v>4966</v>
      </c>
      <c r="D4280" s="6">
        <v>300969</v>
      </c>
      <c r="E4280" s="6" t="s">
        <v>106</v>
      </c>
      <c r="F4280" s="6" t="s">
        <v>21</v>
      </c>
      <c r="G4280" s="6" t="s">
        <v>2</v>
      </c>
      <c r="H4280" s="6" t="s">
        <v>923</v>
      </c>
      <c r="I4280" s="6">
        <v>17</v>
      </c>
      <c r="J4280" s="13" t="str">
        <f>VLOOKUP(MONTH(Tabla7[[#This Row],[Fecha del movimiento]]),Tablas!$O$4:$P$15,2,0)</f>
        <v>Jul</v>
      </c>
      <c r="K4280" s="6">
        <f>YEAR(Tabla7[[#This Row],[Fecha del movimiento]])</f>
        <v>2018</v>
      </c>
    </row>
    <row r="4281" spans="2:11" x14ac:dyDescent="0.2">
      <c r="B4281" s="8">
        <v>43224</v>
      </c>
      <c r="C4281" s="6" t="s">
        <v>4967</v>
      </c>
      <c r="D4281" s="6">
        <v>301011</v>
      </c>
      <c r="E4281" s="6" t="s">
        <v>66</v>
      </c>
      <c r="F4281" s="6" t="s">
        <v>21</v>
      </c>
      <c r="G4281" s="6" t="s">
        <v>12</v>
      </c>
      <c r="H4281" s="6" t="s">
        <v>917</v>
      </c>
      <c r="I4281" s="6">
        <v>-20</v>
      </c>
      <c r="J4281" s="13" t="str">
        <f>VLOOKUP(MONTH(Tabla7[[#This Row],[Fecha del movimiento]]),Tablas!$O$4:$P$15,2,0)</f>
        <v>May</v>
      </c>
      <c r="K4281" s="6">
        <f>YEAR(Tabla7[[#This Row],[Fecha del movimiento]])</f>
        <v>2018</v>
      </c>
    </row>
    <row r="4282" spans="2:11" x14ac:dyDescent="0.2">
      <c r="B4282" s="8">
        <v>43253</v>
      </c>
      <c r="C4282" s="6" t="s">
        <v>4968</v>
      </c>
      <c r="D4282" s="6">
        <v>300061</v>
      </c>
      <c r="E4282" s="6" t="s">
        <v>418</v>
      </c>
      <c r="F4282" s="6" t="s">
        <v>21</v>
      </c>
      <c r="G4282" s="6" t="s">
        <v>6</v>
      </c>
      <c r="H4282" s="6" t="s">
        <v>917</v>
      </c>
      <c r="I4282" s="6">
        <v>-18</v>
      </c>
      <c r="J4282" s="13" t="str">
        <f>VLOOKUP(MONTH(Tabla7[[#This Row],[Fecha del movimiento]]),Tablas!$O$4:$P$15,2,0)</f>
        <v>Jun</v>
      </c>
      <c r="K4282" s="6">
        <f>YEAR(Tabla7[[#This Row],[Fecha del movimiento]])</f>
        <v>2018</v>
      </c>
    </row>
    <row r="4283" spans="2:11" x14ac:dyDescent="0.2">
      <c r="B4283" s="8">
        <v>43285</v>
      </c>
      <c r="C4283" s="6" t="s">
        <v>4969</v>
      </c>
      <c r="D4283" s="6">
        <v>300664</v>
      </c>
      <c r="E4283" s="6" t="s">
        <v>385</v>
      </c>
      <c r="F4283" s="6" t="s">
        <v>21</v>
      </c>
      <c r="G4283" s="6" t="s">
        <v>2</v>
      </c>
      <c r="H4283" s="6" t="s">
        <v>917</v>
      </c>
      <c r="I4283" s="6">
        <v>-15</v>
      </c>
      <c r="J4283" s="13" t="str">
        <f>VLOOKUP(MONTH(Tabla7[[#This Row],[Fecha del movimiento]]),Tablas!$O$4:$P$15,2,0)</f>
        <v>Jul</v>
      </c>
      <c r="K4283" s="6">
        <f>YEAR(Tabla7[[#This Row],[Fecha del movimiento]])</f>
        <v>2018</v>
      </c>
    </row>
    <row r="4284" spans="2:11" x14ac:dyDescent="0.2">
      <c r="B4284" s="8">
        <v>43180</v>
      </c>
      <c r="C4284" s="6" t="s">
        <v>2388</v>
      </c>
      <c r="D4284" s="6">
        <v>300996</v>
      </c>
      <c r="E4284" s="6" t="s">
        <v>80</v>
      </c>
      <c r="F4284" s="6" t="s">
        <v>21</v>
      </c>
      <c r="G4284" s="6" t="s">
        <v>10</v>
      </c>
      <c r="H4284" s="6" t="s">
        <v>917</v>
      </c>
      <c r="I4284" s="6">
        <v>-5</v>
      </c>
      <c r="J4284" s="13" t="str">
        <f>VLOOKUP(MONTH(Tabla7[[#This Row],[Fecha del movimiento]]),Tablas!$O$4:$P$15,2,0)</f>
        <v>Mar</v>
      </c>
      <c r="K4284" s="6">
        <f>YEAR(Tabla7[[#This Row],[Fecha del movimiento]])</f>
        <v>2018</v>
      </c>
    </row>
    <row r="4285" spans="2:11" x14ac:dyDescent="0.2">
      <c r="B4285" s="8">
        <v>43240</v>
      </c>
      <c r="C4285" s="6" t="s">
        <v>4970</v>
      </c>
      <c r="D4285" s="6">
        <v>300767</v>
      </c>
      <c r="E4285" s="6" t="s">
        <v>133</v>
      </c>
      <c r="F4285" s="6" t="s">
        <v>21</v>
      </c>
      <c r="G4285" s="6" t="s">
        <v>2</v>
      </c>
      <c r="H4285" s="6" t="s">
        <v>917</v>
      </c>
      <c r="I4285" s="6">
        <v>-10</v>
      </c>
      <c r="J4285" s="13" t="str">
        <f>VLOOKUP(MONTH(Tabla7[[#This Row],[Fecha del movimiento]]),Tablas!$O$4:$P$15,2,0)</f>
        <v>May</v>
      </c>
      <c r="K4285" s="6">
        <f>YEAR(Tabla7[[#This Row],[Fecha del movimiento]])</f>
        <v>2018</v>
      </c>
    </row>
    <row r="4286" spans="2:11" x14ac:dyDescent="0.2">
      <c r="B4286" s="8">
        <v>43160</v>
      </c>
      <c r="C4286" s="6" t="s">
        <v>4971</v>
      </c>
      <c r="D4286" s="6">
        <v>300263</v>
      </c>
      <c r="E4286" s="6" t="s">
        <v>685</v>
      </c>
      <c r="F4286" s="6" t="s">
        <v>21</v>
      </c>
      <c r="G4286" s="6" t="s">
        <v>13</v>
      </c>
      <c r="H4286" s="6" t="s">
        <v>923</v>
      </c>
      <c r="I4286" s="6">
        <v>14</v>
      </c>
      <c r="J4286" s="13" t="str">
        <f>VLOOKUP(MONTH(Tabla7[[#This Row],[Fecha del movimiento]]),Tablas!$O$4:$P$15,2,0)</f>
        <v>Mar</v>
      </c>
      <c r="K4286" s="6">
        <f>YEAR(Tabla7[[#This Row],[Fecha del movimiento]])</f>
        <v>2018</v>
      </c>
    </row>
    <row r="4287" spans="2:11" x14ac:dyDescent="0.2">
      <c r="B4287" s="8">
        <v>43174</v>
      </c>
      <c r="C4287" s="6" t="s">
        <v>4972</v>
      </c>
      <c r="D4287" s="6">
        <v>301039</v>
      </c>
      <c r="E4287" s="6" t="s">
        <v>40</v>
      </c>
      <c r="F4287" s="6" t="s">
        <v>21</v>
      </c>
      <c r="G4287" s="6" t="s">
        <v>13</v>
      </c>
      <c r="H4287" s="6" t="s">
        <v>917</v>
      </c>
      <c r="I4287" s="6">
        <v>-18</v>
      </c>
      <c r="J4287" s="13" t="str">
        <f>VLOOKUP(MONTH(Tabla7[[#This Row],[Fecha del movimiento]]),Tablas!$O$4:$P$15,2,0)</f>
        <v>Mar</v>
      </c>
      <c r="K4287" s="6">
        <f>YEAR(Tabla7[[#This Row],[Fecha del movimiento]])</f>
        <v>2018</v>
      </c>
    </row>
    <row r="4288" spans="2:11" x14ac:dyDescent="0.2">
      <c r="B4288" s="8">
        <v>43264</v>
      </c>
      <c r="C4288" s="6" t="s">
        <v>4973</v>
      </c>
      <c r="D4288" s="6">
        <v>300646</v>
      </c>
      <c r="E4288" s="6" t="s">
        <v>399</v>
      </c>
      <c r="F4288" s="6" t="s">
        <v>21</v>
      </c>
      <c r="G4288" s="6" t="s">
        <v>10</v>
      </c>
      <c r="H4288" s="6" t="s">
        <v>917</v>
      </c>
      <c r="I4288" s="6">
        <v>-15</v>
      </c>
      <c r="J4288" s="13" t="str">
        <f>VLOOKUP(MONTH(Tabla7[[#This Row],[Fecha del movimiento]]),Tablas!$O$4:$P$15,2,0)</f>
        <v>Jun</v>
      </c>
      <c r="K4288" s="6">
        <f>YEAR(Tabla7[[#This Row],[Fecha del movimiento]])</f>
        <v>2018</v>
      </c>
    </row>
    <row r="4289" spans="2:11" x14ac:dyDescent="0.2">
      <c r="B4289" s="8">
        <v>43339</v>
      </c>
      <c r="C4289" s="6" t="s">
        <v>4974</v>
      </c>
      <c r="D4289" s="6">
        <v>300487</v>
      </c>
      <c r="E4289" s="6" t="s">
        <v>533</v>
      </c>
      <c r="F4289" s="6" t="s">
        <v>21</v>
      </c>
      <c r="G4289" s="6" t="s">
        <v>9</v>
      </c>
      <c r="H4289" s="6" t="s">
        <v>917</v>
      </c>
      <c r="I4289" s="6">
        <v>-14</v>
      </c>
      <c r="J4289" s="13" t="str">
        <f>VLOOKUP(MONTH(Tabla7[[#This Row],[Fecha del movimiento]]),Tablas!$O$4:$P$15,2,0)</f>
        <v>Ago</v>
      </c>
      <c r="K4289" s="6">
        <f>YEAR(Tabla7[[#This Row],[Fecha del movimiento]])</f>
        <v>2018</v>
      </c>
    </row>
    <row r="4290" spans="2:11" x14ac:dyDescent="0.2">
      <c r="B4290" s="8">
        <v>43311</v>
      </c>
      <c r="C4290" s="6" t="s">
        <v>4975</v>
      </c>
      <c r="D4290" s="6">
        <v>300408</v>
      </c>
      <c r="E4290" s="6" t="s">
        <v>84</v>
      </c>
      <c r="F4290" s="6" t="s">
        <v>21</v>
      </c>
      <c r="G4290" s="6" t="s">
        <v>2</v>
      </c>
      <c r="H4290" s="6" t="s">
        <v>917</v>
      </c>
      <c r="I4290" s="6">
        <v>-20</v>
      </c>
      <c r="J4290" s="13" t="str">
        <f>VLOOKUP(MONTH(Tabla7[[#This Row],[Fecha del movimiento]]),Tablas!$O$4:$P$15,2,0)</f>
        <v>Jul</v>
      </c>
      <c r="K4290" s="6">
        <f>YEAR(Tabla7[[#This Row],[Fecha del movimiento]])</f>
        <v>2018</v>
      </c>
    </row>
    <row r="4291" spans="2:11" x14ac:dyDescent="0.2">
      <c r="B4291" s="8">
        <v>43118</v>
      </c>
      <c r="C4291" s="6" t="s">
        <v>4976</v>
      </c>
      <c r="D4291" s="6">
        <v>300967</v>
      </c>
      <c r="E4291" s="6" t="s">
        <v>108</v>
      </c>
      <c r="F4291" s="6" t="s">
        <v>21</v>
      </c>
      <c r="G4291" s="6" t="s">
        <v>1</v>
      </c>
      <c r="H4291" s="6" t="s">
        <v>917</v>
      </c>
      <c r="I4291" s="6">
        <v>-20</v>
      </c>
      <c r="J4291" s="13" t="str">
        <f>VLOOKUP(MONTH(Tabla7[[#This Row],[Fecha del movimiento]]),Tablas!$O$4:$P$15,2,0)</f>
        <v>Ene</v>
      </c>
      <c r="K4291" s="6">
        <f>YEAR(Tabla7[[#This Row],[Fecha del movimiento]])</f>
        <v>2018</v>
      </c>
    </row>
    <row r="4292" spans="2:11" x14ac:dyDescent="0.2">
      <c r="B4292" s="8">
        <v>43116</v>
      </c>
      <c r="C4292" s="6" t="s">
        <v>4977</v>
      </c>
      <c r="D4292" s="6">
        <v>300419</v>
      </c>
      <c r="E4292" s="6" t="s">
        <v>583</v>
      </c>
      <c r="F4292" s="6" t="s">
        <v>21</v>
      </c>
      <c r="G4292" s="6" t="s">
        <v>1</v>
      </c>
      <c r="H4292" s="6" t="s">
        <v>917</v>
      </c>
      <c r="I4292" s="6">
        <v>-18</v>
      </c>
      <c r="J4292" s="13" t="str">
        <f>VLOOKUP(MONTH(Tabla7[[#This Row],[Fecha del movimiento]]),Tablas!$O$4:$P$15,2,0)</f>
        <v>Ene</v>
      </c>
      <c r="K4292" s="6">
        <f>YEAR(Tabla7[[#This Row],[Fecha del movimiento]])</f>
        <v>2018</v>
      </c>
    </row>
    <row r="4293" spans="2:11" x14ac:dyDescent="0.2">
      <c r="B4293" s="8">
        <v>43140</v>
      </c>
      <c r="C4293" s="6" t="s">
        <v>4978</v>
      </c>
      <c r="D4293" s="6">
        <v>300694</v>
      </c>
      <c r="E4293" s="6" t="s">
        <v>363</v>
      </c>
      <c r="F4293" s="6" t="s">
        <v>21</v>
      </c>
      <c r="G4293" s="6" t="s">
        <v>13</v>
      </c>
      <c r="H4293" s="6" t="s">
        <v>917</v>
      </c>
      <c r="I4293" s="6">
        <v>-5</v>
      </c>
      <c r="J4293" s="13" t="str">
        <f>VLOOKUP(MONTH(Tabla7[[#This Row],[Fecha del movimiento]]),Tablas!$O$4:$P$15,2,0)</f>
        <v>Feb</v>
      </c>
      <c r="K4293" s="6">
        <f>YEAR(Tabla7[[#This Row],[Fecha del movimiento]])</f>
        <v>2018</v>
      </c>
    </row>
    <row r="4294" spans="2:11" x14ac:dyDescent="0.2">
      <c r="B4294" s="8">
        <v>43223</v>
      </c>
      <c r="C4294" s="6" t="s">
        <v>4979</v>
      </c>
      <c r="D4294" s="6">
        <v>300852</v>
      </c>
      <c r="E4294" s="6" t="s">
        <v>218</v>
      </c>
      <c r="F4294" s="6" t="s">
        <v>21</v>
      </c>
      <c r="G4294" s="6" t="s">
        <v>13</v>
      </c>
      <c r="H4294" s="6" t="s">
        <v>923</v>
      </c>
      <c r="I4294" s="6">
        <v>19</v>
      </c>
      <c r="J4294" s="13" t="str">
        <f>VLOOKUP(MONTH(Tabla7[[#This Row],[Fecha del movimiento]]),Tablas!$O$4:$P$15,2,0)</f>
        <v>May</v>
      </c>
      <c r="K4294" s="6">
        <f>YEAR(Tabla7[[#This Row],[Fecha del movimiento]])</f>
        <v>2018</v>
      </c>
    </row>
    <row r="4295" spans="2:11" x14ac:dyDescent="0.2">
      <c r="B4295" s="8">
        <v>43229</v>
      </c>
      <c r="C4295" s="6" t="s">
        <v>4980</v>
      </c>
      <c r="D4295" s="6">
        <v>300539</v>
      </c>
      <c r="E4295" s="6" t="s">
        <v>489</v>
      </c>
      <c r="F4295" s="6" t="s">
        <v>21</v>
      </c>
      <c r="G4295" s="6" t="s">
        <v>1</v>
      </c>
      <c r="H4295" s="6" t="s">
        <v>917</v>
      </c>
      <c r="I4295" s="6">
        <v>-7</v>
      </c>
      <c r="J4295" s="13" t="str">
        <f>VLOOKUP(MONTH(Tabla7[[#This Row],[Fecha del movimiento]]),Tablas!$O$4:$P$15,2,0)</f>
        <v>May</v>
      </c>
      <c r="K4295" s="6">
        <f>YEAR(Tabla7[[#This Row],[Fecha del movimiento]])</f>
        <v>2018</v>
      </c>
    </row>
    <row r="4296" spans="2:11" x14ac:dyDescent="0.2">
      <c r="B4296" s="8">
        <v>43133</v>
      </c>
      <c r="C4296" s="6" t="s">
        <v>4981</v>
      </c>
      <c r="D4296" s="6">
        <v>300609</v>
      </c>
      <c r="E4296" s="6" t="s">
        <v>433</v>
      </c>
      <c r="F4296" s="6" t="s">
        <v>21</v>
      </c>
      <c r="G4296" s="6" t="s">
        <v>10</v>
      </c>
      <c r="H4296" s="6" t="s">
        <v>917</v>
      </c>
      <c r="I4296" s="6">
        <v>-17</v>
      </c>
      <c r="J4296" s="13" t="str">
        <f>VLOOKUP(MONTH(Tabla7[[#This Row],[Fecha del movimiento]]),Tablas!$O$4:$P$15,2,0)</f>
        <v>Feb</v>
      </c>
      <c r="K4296" s="6">
        <f>YEAR(Tabla7[[#This Row],[Fecha del movimiento]])</f>
        <v>2018</v>
      </c>
    </row>
    <row r="4297" spans="2:11" x14ac:dyDescent="0.2">
      <c r="B4297" s="8">
        <v>43198</v>
      </c>
      <c r="C4297" s="6" t="s">
        <v>4982</v>
      </c>
      <c r="D4297" s="6">
        <v>300983</v>
      </c>
      <c r="E4297" s="6" t="s">
        <v>93</v>
      </c>
      <c r="F4297" s="6" t="s">
        <v>21</v>
      </c>
      <c r="G4297" s="6" t="s">
        <v>13</v>
      </c>
      <c r="H4297" s="6" t="s">
        <v>923</v>
      </c>
      <c r="I4297" s="6">
        <v>19</v>
      </c>
      <c r="J4297" s="13" t="str">
        <f>VLOOKUP(MONTH(Tabla7[[#This Row],[Fecha del movimiento]]),Tablas!$O$4:$P$15,2,0)</f>
        <v>Abr</v>
      </c>
      <c r="K4297" s="6">
        <f>YEAR(Tabla7[[#This Row],[Fecha del movimiento]])</f>
        <v>2018</v>
      </c>
    </row>
    <row r="4298" spans="2:11" x14ac:dyDescent="0.2">
      <c r="B4298" s="8">
        <v>43336</v>
      </c>
      <c r="C4298" s="6" t="s">
        <v>2316</v>
      </c>
      <c r="D4298" s="6">
        <v>300703</v>
      </c>
      <c r="E4298" s="6" t="s">
        <v>354</v>
      </c>
      <c r="F4298" s="6" t="s">
        <v>21</v>
      </c>
      <c r="G4298" s="6" t="s">
        <v>13</v>
      </c>
      <c r="H4298" s="6" t="s">
        <v>923</v>
      </c>
      <c r="I4298" s="6">
        <v>18</v>
      </c>
      <c r="J4298" s="13" t="str">
        <f>VLOOKUP(MONTH(Tabla7[[#This Row],[Fecha del movimiento]]),Tablas!$O$4:$P$15,2,0)</f>
        <v>Ago</v>
      </c>
      <c r="K4298" s="6">
        <f>YEAR(Tabla7[[#This Row],[Fecha del movimiento]])</f>
        <v>2018</v>
      </c>
    </row>
    <row r="4299" spans="2:11" x14ac:dyDescent="0.2">
      <c r="B4299" s="8">
        <v>43342</v>
      </c>
      <c r="C4299" s="6" t="s">
        <v>4983</v>
      </c>
      <c r="D4299" s="6">
        <v>300126</v>
      </c>
      <c r="E4299" s="6" t="s">
        <v>62</v>
      </c>
      <c r="F4299" s="6" t="s">
        <v>21</v>
      </c>
      <c r="G4299" s="6" t="s">
        <v>3</v>
      </c>
      <c r="H4299" s="6" t="s">
        <v>917</v>
      </c>
      <c r="I4299" s="6">
        <v>-12</v>
      </c>
      <c r="J4299" s="13" t="str">
        <f>VLOOKUP(MONTH(Tabla7[[#This Row],[Fecha del movimiento]]),Tablas!$O$4:$P$15,2,0)</f>
        <v>Ago</v>
      </c>
      <c r="K4299" s="6">
        <f>YEAR(Tabla7[[#This Row],[Fecha del movimiento]])</f>
        <v>2018</v>
      </c>
    </row>
    <row r="4300" spans="2:11" x14ac:dyDescent="0.2">
      <c r="B4300" s="8">
        <v>43228</v>
      </c>
      <c r="C4300" s="6" t="s">
        <v>4984</v>
      </c>
      <c r="D4300" s="6">
        <v>300930</v>
      </c>
      <c r="E4300" s="6" t="s">
        <v>46</v>
      </c>
      <c r="F4300" s="6" t="s">
        <v>21</v>
      </c>
      <c r="G4300" s="6" t="s">
        <v>5</v>
      </c>
      <c r="H4300" s="6" t="s">
        <v>923</v>
      </c>
      <c r="I4300" s="6">
        <v>19</v>
      </c>
      <c r="J4300" s="13" t="str">
        <f>VLOOKUP(MONTH(Tabla7[[#This Row],[Fecha del movimiento]]),Tablas!$O$4:$P$15,2,0)</f>
        <v>May</v>
      </c>
      <c r="K4300" s="6">
        <f>YEAR(Tabla7[[#This Row],[Fecha del movimiento]])</f>
        <v>2018</v>
      </c>
    </row>
    <row r="4301" spans="2:11" x14ac:dyDescent="0.2">
      <c r="B4301" s="8">
        <v>43301</v>
      </c>
      <c r="C4301" s="6" t="s">
        <v>3598</v>
      </c>
      <c r="D4301" s="6">
        <v>300017</v>
      </c>
      <c r="E4301" s="6" t="s">
        <v>501</v>
      </c>
      <c r="F4301" s="6" t="s">
        <v>21</v>
      </c>
      <c r="G4301" s="6" t="s">
        <v>7</v>
      </c>
      <c r="H4301" s="6" t="s">
        <v>917</v>
      </c>
      <c r="I4301" s="6">
        <v>-20</v>
      </c>
      <c r="J4301" s="13" t="str">
        <f>VLOOKUP(MONTH(Tabla7[[#This Row],[Fecha del movimiento]]),Tablas!$O$4:$P$15,2,0)</f>
        <v>Jul</v>
      </c>
      <c r="K4301" s="6">
        <f>YEAR(Tabla7[[#This Row],[Fecha del movimiento]])</f>
        <v>2018</v>
      </c>
    </row>
    <row r="4302" spans="2:11" x14ac:dyDescent="0.2">
      <c r="B4302" s="8">
        <v>43255</v>
      </c>
      <c r="C4302" s="6" t="s">
        <v>4985</v>
      </c>
      <c r="D4302" s="6">
        <v>300759</v>
      </c>
      <c r="E4302" s="6" t="s">
        <v>304</v>
      </c>
      <c r="F4302" s="6" t="s">
        <v>21</v>
      </c>
      <c r="G4302" s="6" t="s">
        <v>6</v>
      </c>
      <c r="H4302" s="6" t="s">
        <v>917</v>
      </c>
      <c r="I4302" s="6">
        <v>-5</v>
      </c>
      <c r="J4302" s="13" t="str">
        <f>VLOOKUP(MONTH(Tabla7[[#This Row],[Fecha del movimiento]]),Tablas!$O$4:$P$15,2,0)</f>
        <v>Jun</v>
      </c>
      <c r="K4302" s="6">
        <f>YEAR(Tabla7[[#This Row],[Fecha del movimiento]])</f>
        <v>2018</v>
      </c>
    </row>
    <row r="4303" spans="2:11" x14ac:dyDescent="0.2">
      <c r="B4303" s="8">
        <v>43219</v>
      </c>
      <c r="C4303" s="6" t="s">
        <v>4986</v>
      </c>
      <c r="D4303" s="6">
        <v>300280</v>
      </c>
      <c r="E4303" s="6" t="s">
        <v>673</v>
      </c>
      <c r="F4303" s="6" t="s">
        <v>21</v>
      </c>
      <c r="G4303" s="6" t="s">
        <v>11</v>
      </c>
      <c r="H4303" s="6" t="s">
        <v>917</v>
      </c>
      <c r="I4303" s="6">
        <v>-16</v>
      </c>
      <c r="J4303" s="13" t="str">
        <f>VLOOKUP(MONTH(Tabla7[[#This Row],[Fecha del movimiento]]),Tablas!$O$4:$P$15,2,0)</f>
        <v>Abr</v>
      </c>
      <c r="K4303" s="6">
        <f>YEAR(Tabla7[[#This Row],[Fecha del movimiento]])</f>
        <v>2018</v>
      </c>
    </row>
    <row r="4304" spans="2:11" x14ac:dyDescent="0.2">
      <c r="B4304" s="8">
        <v>43177</v>
      </c>
      <c r="C4304" s="6" t="s">
        <v>4987</v>
      </c>
      <c r="D4304" s="6">
        <v>300908</v>
      </c>
      <c r="E4304" s="6" t="s">
        <v>164</v>
      </c>
      <c r="F4304" s="6" t="s">
        <v>21</v>
      </c>
      <c r="G4304" s="6" t="s">
        <v>3</v>
      </c>
      <c r="H4304" s="6" t="s">
        <v>917</v>
      </c>
      <c r="I4304" s="6">
        <v>-20</v>
      </c>
      <c r="J4304" s="13" t="str">
        <f>VLOOKUP(MONTH(Tabla7[[#This Row],[Fecha del movimiento]]),Tablas!$O$4:$P$15,2,0)</f>
        <v>Mar</v>
      </c>
      <c r="K4304" s="6">
        <f>YEAR(Tabla7[[#This Row],[Fecha del movimiento]])</f>
        <v>2018</v>
      </c>
    </row>
    <row r="4305" spans="2:11" x14ac:dyDescent="0.2">
      <c r="B4305" s="8">
        <v>43223</v>
      </c>
      <c r="C4305" s="6" t="s">
        <v>4988</v>
      </c>
      <c r="D4305" s="6">
        <v>300420</v>
      </c>
      <c r="E4305" s="6" t="s">
        <v>582</v>
      </c>
      <c r="F4305" s="6" t="s">
        <v>21</v>
      </c>
      <c r="G4305" s="6" t="s">
        <v>0</v>
      </c>
      <c r="H4305" s="6" t="s">
        <v>917</v>
      </c>
      <c r="I4305" s="6">
        <v>-19</v>
      </c>
      <c r="J4305" s="13" t="str">
        <f>VLOOKUP(MONTH(Tabla7[[#This Row],[Fecha del movimiento]]),Tablas!$O$4:$P$15,2,0)</f>
        <v>May</v>
      </c>
      <c r="K4305" s="6">
        <f>YEAR(Tabla7[[#This Row],[Fecha del movimiento]])</f>
        <v>2018</v>
      </c>
    </row>
    <row r="4306" spans="2:11" x14ac:dyDescent="0.2">
      <c r="B4306" s="8">
        <v>43201</v>
      </c>
      <c r="C4306" s="6" t="s">
        <v>4989</v>
      </c>
      <c r="D4306" s="6">
        <v>301025</v>
      </c>
      <c r="E4306" s="6" t="s">
        <v>52</v>
      </c>
      <c r="F4306" s="6" t="s">
        <v>21</v>
      </c>
      <c r="G4306" s="6" t="s">
        <v>1</v>
      </c>
      <c r="H4306" s="6" t="s">
        <v>917</v>
      </c>
      <c r="I4306" s="6">
        <v>-19</v>
      </c>
      <c r="J4306" s="13" t="str">
        <f>VLOOKUP(MONTH(Tabla7[[#This Row],[Fecha del movimiento]]),Tablas!$O$4:$P$15,2,0)</f>
        <v>Abr</v>
      </c>
      <c r="K4306" s="6">
        <f>YEAR(Tabla7[[#This Row],[Fecha del movimiento]])</f>
        <v>2018</v>
      </c>
    </row>
    <row r="4307" spans="2:11" x14ac:dyDescent="0.2">
      <c r="B4307" s="8">
        <v>43249</v>
      </c>
      <c r="C4307" s="6" t="s">
        <v>4990</v>
      </c>
      <c r="D4307" s="6">
        <v>300366</v>
      </c>
      <c r="E4307" s="6" t="s">
        <v>618</v>
      </c>
      <c r="F4307" s="6" t="s">
        <v>21</v>
      </c>
      <c r="G4307" s="6" t="s">
        <v>11</v>
      </c>
      <c r="H4307" s="6" t="s">
        <v>923</v>
      </c>
      <c r="I4307" s="6">
        <v>13</v>
      </c>
      <c r="J4307" s="13" t="str">
        <f>VLOOKUP(MONTH(Tabla7[[#This Row],[Fecha del movimiento]]),Tablas!$O$4:$P$15,2,0)</f>
        <v>May</v>
      </c>
      <c r="K4307" s="6">
        <f>YEAR(Tabla7[[#This Row],[Fecha del movimiento]])</f>
        <v>2018</v>
      </c>
    </row>
    <row r="4308" spans="2:11" x14ac:dyDescent="0.2">
      <c r="B4308" s="8">
        <v>43205</v>
      </c>
      <c r="C4308" s="6" t="s">
        <v>4991</v>
      </c>
      <c r="D4308" s="6">
        <v>300171</v>
      </c>
      <c r="E4308" s="6" t="s">
        <v>555</v>
      </c>
      <c r="F4308" s="6" t="s">
        <v>21</v>
      </c>
      <c r="G4308" s="6" t="s">
        <v>10</v>
      </c>
      <c r="H4308" s="6" t="s">
        <v>917</v>
      </c>
      <c r="I4308" s="6">
        <v>-8</v>
      </c>
      <c r="J4308" s="13" t="str">
        <f>VLOOKUP(MONTH(Tabla7[[#This Row],[Fecha del movimiento]]),Tablas!$O$4:$P$15,2,0)</f>
        <v>Abr</v>
      </c>
      <c r="K4308" s="6">
        <f>YEAR(Tabla7[[#This Row],[Fecha del movimiento]])</f>
        <v>2018</v>
      </c>
    </row>
    <row r="4309" spans="2:11" x14ac:dyDescent="0.2">
      <c r="B4309" s="8">
        <v>43126</v>
      </c>
      <c r="C4309" s="6" t="s">
        <v>4992</v>
      </c>
      <c r="D4309" s="6">
        <v>300505</v>
      </c>
      <c r="E4309" s="6" t="s">
        <v>518</v>
      </c>
      <c r="F4309" s="6" t="s">
        <v>21</v>
      </c>
      <c r="G4309" s="6" t="s">
        <v>13</v>
      </c>
      <c r="H4309" s="6" t="s">
        <v>923</v>
      </c>
      <c r="I4309" s="6">
        <v>11</v>
      </c>
      <c r="J4309" s="13" t="str">
        <f>VLOOKUP(MONTH(Tabla7[[#This Row],[Fecha del movimiento]]),Tablas!$O$4:$P$15,2,0)</f>
        <v>Ene</v>
      </c>
      <c r="K4309" s="6">
        <f>YEAR(Tabla7[[#This Row],[Fecha del movimiento]])</f>
        <v>2018</v>
      </c>
    </row>
    <row r="4310" spans="2:11" x14ac:dyDescent="0.2">
      <c r="B4310" s="8">
        <v>43270</v>
      </c>
      <c r="C4310" s="6" t="s">
        <v>4993</v>
      </c>
      <c r="D4310" s="6">
        <v>300816</v>
      </c>
      <c r="E4310" s="6" t="s">
        <v>253</v>
      </c>
      <c r="F4310" s="6" t="s">
        <v>21</v>
      </c>
      <c r="G4310" s="6" t="s">
        <v>7</v>
      </c>
      <c r="H4310" s="6" t="s">
        <v>917</v>
      </c>
      <c r="I4310" s="6">
        <v>-6</v>
      </c>
      <c r="J4310" s="13" t="str">
        <f>VLOOKUP(MONTH(Tabla7[[#This Row],[Fecha del movimiento]]),Tablas!$O$4:$P$15,2,0)</f>
        <v>Jun</v>
      </c>
      <c r="K4310" s="6">
        <f>YEAR(Tabla7[[#This Row],[Fecha del movimiento]])</f>
        <v>2018</v>
      </c>
    </row>
    <row r="4311" spans="2:11" x14ac:dyDescent="0.2">
      <c r="B4311" s="8">
        <v>43210</v>
      </c>
      <c r="C4311" s="6" t="s">
        <v>4994</v>
      </c>
      <c r="D4311" s="6">
        <v>300855</v>
      </c>
      <c r="E4311" s="6" t="s">
        <v>215</v>
      </c>
      <c r="F4311" s="6" t="s">
        <v>21</v>
      </c>
      <c r="G4311" s="6" t="s">
        <v>2</v>
      </c>
      <c r="H4311" s="6" t="s">
        <v>917</v>
      </c>
      <c r="I4311" s="6">
        <v>-11</v>
      </c>
      <c r="J4311" s="13" t="str">
        <f>VLOOKUP(MONTH(Tabla7[[#This Row],[Fecha del movimiento]]),Tablas!$O$4:$P$15,2,0)</f>
        <v>Abr</v>
      </c>
      <c r="K4311" s="6">
        <f>YEAR(Tabla7[[#This Row],[Fecha del movimiento]])</f>
        <v>2018</v>
      </c>
    </row>
    <row r="4312" spans="2:11" x14ac:dyDescent="0.2">
      <c r="B4312" s="8">
        <v>43272</v>
      </c>
      <c r="C4312" s="6" t="s">
        <v>4045</v>
      </c>
      <c r="D4312" s="6">
        <v>301057</v>
      </c>
      <c r="E4312" s="6" t="s">
        <v>22</v>
      </c>
      <c r="F4312" s="6" t="s">
        <v>21</v>
      </c>
      <c r="G4312" s="6" t="s">
        <v>12</v>
      </c>
      <c r="H4312" s="6" t="s">
        <v>923</v>
      </c>
      <c r="I4312" s="6">
        <v>17</v>
      </c>
      <c r="J4312" s="13" t="str">
        <f>VLOOKUP(MONTH(Tabla7[[#This Row],[Fecha del movimiento]]),Tablas!$O$4:$P$15,2,0)</f>
        <v>Jun</v>
      </c>
      <c r="K4312" s="6">
        <f>YEAR(Tabla7[[#This Row],[Fecha del movimiento]])</f>
        <v>2018</v>
      </c>
    </row>
    <row r="4313" spans="2:11" x14ac:dyDescent="0.2">
      <c r="B4313" s="8">
        <v>43312</v>
      </c>
      <c r="C4313" s="6" t="s">
        <v>2712</v>
      </c>
      <c r="D4313" s="6">
        <v>300405</v>
      </c>
      <c r="E4313" s="6" t="s">
        <v>145</v>
      </c>
      <c r="F4313" s="6" t="s">
        <v>21</v>
      </c>
      <c r="G4313" s="6" t="s">
        <v>13</v>
      </c>
      <c r="H4313" s="6" t="s">
        <v>923</v>
      </c>
      <c r="I4313" s="6">
        <v>16</v>
      </c>
      <c r="J4313" s="13" t="str">
        <f>VLOOKUP(MONTH(Tabla7[[#This Row],[Fecha del movimiento]]),Tablas!$O$4:$P$15,2,0)</f>
        <v>Jul</v>
      </c>
      <c r="K4313" s="6">
        <f>YEAR(Tabla7[[#This Row],[Fecha del movimiento]])</f>
        <v>2018</v>
      </c>
    </row>
    <row r="4314" spans="2:11" x14ac:dyDescent="0.2">
      <c r="B4314" s="8">
        <v>43170</v>
      </c>
      <c r="C4314" s="6" t="s">
        <v>4995</v>
      </c>
      <c r="D4314" s="6">
        <v>300173</v>
      </c>
      <c r="E4314" s="6" t="s">
        <v>48</v>
      </c>
      <c r="F4314" s="6" t="s">
        <v>21</v>
      </c>
      <c r="G4314" s="6" t="s">
        <v>2</v>
      </c>
      <c r="H4314" s="6" t="s">
        <v>917</v>
      </c>
      <c r="I4314" s="6">
        <v>-18</v>
      </c>
      <c r="J4314" s="13" t="str">
        <f>VLOOKUP(MONTH(Tabla7[[#This Row],[Fecha del movimiento]]),Tablas!$O$4:$P$15,2,0)</f>
        <v>Mar</v>
      </c>
      <c r="K4314" s="6">
        <f>YEAR(Tabla7[[#This Row],[Fecha del movimiento]])</f>
        <v>2018</v>
      </c>
    </row>
    <row r="4315" spans="2:11" x14ac:dyDescent="0.2">
      <c r="B4315" s="8">
        <v>43329</v>
      </c>
      <c r="C4315" s="6" t="s">
        <v>4996</v>
      </c>
      <c r="D4315" s="6">
        <v>300522</v>
      </c>
      <c r="E4315" s="6" t="s">
        <v>505</v>
      </c>
      <c r="F4315" s="6" t="s">
        <v>21</v>
      </c>
      <c r="G4315" s="6" t="s">
        <v>1</v>
      </c>
      <c r="H4315" s="6" t="s">
        <v>923</v>
      </c>
      <c r="I4315" s="6">
        <v>15</v>
      </c>
      <c r="J4315" s="13" t="str">
        <f>VLOOKUP(MONTH(Tabla7[[#This Row],[Fecha del movimiento]]),Tablas!$O$4:$P$15,2,0)</f>
        <v>Ago</v>
      </c>
      <c r="K4315" s="6">
        <f>YEAR(Tabla7[[#This Row],[Fecha del movimiento]])</f>
        <v>2018</v>
      </c>
    </row>
    <row r="4316" spans="2:11" x14ac:dyDescent="0.2">
      <c r="B4316" s="8">
        <v>43308</v>
      </c>
      <c r="C4316" s="6" t="s">
        <v>4997</v>
      </c>
      <c r="D4316" s="6">
        <v>300354</v>
      </c>
      <c r="E4316" s="6" t="s">
        <v>627</v>
      </c>
      <c r="F4316" s="6" t="s">
        <v>21</v>
      </c>
      <c r="G4316" s="6" t="s">
        <v>13</v>
      </c>
      <c r="H4316" s="6" t="s">
        <v>923</v>
      </c>
      <c r="I4316" s="6">
        <v>17</v>
      </c>
      <c r="J4316" s="13" t="str">
        <f>VLOOKUP(MONTH(Tabla7[[#This Row],[Fecha del movimiento]]),Tablas!$O$4:$P$15,2,0)</f>
        <v>Jul</v>
      </c>
      <c r="K4316" s="6">
        <f>YEAR(Tabla7[[#This Row],[Fecha del movimiento]])</f>
        <v>2018</v>
      </c>
    </row>
    <row r="4317" spans="2:11" x14ac:dyDescent="0.2">
      <c r="B4317" s="8">
        <v>43343</v>
      </c>
      <c r="C4317" s="6" t="s">
        <v>4998</v>
      </c>
      <c r="D4317" s="6">
        <v>301002</v>
      </c>
      <c r="E4317" s="6" t="s">
        <v>75</v>
      </c>
      <c r="F4317" s="6" t="s">
        <v>21</v>
      </c>
      <c r="G4317" s="6" t="s">
        <v>13</v>
      </c>
      <c r="H4317" s="6" t="s">
        <v>917</v>
      </c>
      <c r="I4317" s="6">
        <v>-9</v>
      </c>
      <c r="J4317" s="13" t="str">
        <f>VLOOKUP(MONTH(Tabla7[[#This Row],[Fecha del movimiento]]),Tablas!$O$4:$P$15,2,0)</f>
        <v>Ago</v>
      </c>
      <c r="K4317" s="6">
        <f>YEAR(Tabla7[[#This Row],[Fecha del movimiento]])</f>
        <v>2018</v>
      </c>
    </row>
    <row r="4318" spans="2:11" x14ac:dyDescent="0.2">
      <c r="B4318" s="8">
        <v>43293</v>
      </c>
      <c r="C4318" s="6" t="s">
        <v>4999</v>
      </c>
      <c r="D4318" s="6">
        <v>301045</v>
      </c>
      <c r="E4318" s="6" t="s">
        <v>34</v>
      </c>
      <c r="F4318" s="6" t="s">
        <v>21</v>
      </c>
      <c r="G4318" s="6" t="s">
        <v>3</v>
      </c>
      <c r="H4318" s="6" t="s">
        <v>923</v>
      </c>
      <c r="I4318" s="6">
        <v>11</v>
      </c>
      <c r="J4318" s="13" t="str">
        <f>VLOOKUP(MONTH(Tabla7[[#This Row],[Fecha del movimiento]]),Tablas!$O$4:$P$15,2,0)</f>
        <v>Jul</v>
      </c>
      <c r="K4318" s="6">
        <f>YEAR(Tabla7[[#This Row],[Fecha del movimiento]])</f>
        <v>2018</v>
      </c>
    </row>
    <row r="4319" spans="2:11" x14ac:dyDescent="0.2">
      <c r="B4319" s="8">
        <v>43312</v>
      </c>
      <c r="C4319" s="6" t="s">
        <v>2961</v>
      </c>
      <c r="D4319" s="6">
        <v>300837</v>
      </c>
      <c r="E4319" s="6" t="s">
        <v>232</v>
      </c>
      <c r="F4319" s="6" t="s">
        <v>21</v>
      </c>
      <c r="G4319" s="6" t="s">
        <v>2</v>
      </c>
      <c r="H4319" s="6" t="s">
        <v>917</v>
      </c>
      <c r="I4319" s="6">
        <v>-10</v>
      </c>
      <c r="J4319" s="13" t="str">
        <f>VLOOKUP(MONTH(Tabla7[[#This Row],[Fecha del movimiento]]),Tablas!$O$4:$P$15,2,0)</f>
        <v>Jul</v>
      </c>
      <c r="K4319" s="6">
        <f>YEAR(Tabla7[[#This Row],[Fecha del movimiento]])</f>
        <v>2018</v>
      </c>
    </row>
    <row r="4320" spans="2:11" x14ac:dyDescent="0.2">
      <c r="B4320" s="8">
        <v>43276</v>
      </c>
      <c r="C4320" s="6" t="s">
        <v>5000</v>
      </c>
      <c r="D4320" s="6">
        <v>300296</v>
      </c>
      <c r="E4320" s="6" t="s">
        <v>663</v>
      </c>
      <c r="F4320" s="6" t="s">
        <v>21</v>
      </c>
      <c r="G4320" s="6" t="s">
        <v>4</v>
      </c>
      <c r="H4320" s="6" t="s">
        <v>917</v>
      </c>
      <c r="I4320" s="6">
        <v>-12</v>
      </c>
      <c r="J4320" s="13" t="str">
        <f>VLOOKUP(MONTH(Tabla7[[#This Row],[Fecha del movimiento]]),Tablas!$O$4:$P$15,2,0)</f>
        <v>Jun</v>
      </c>
      <c r="K4320" s="6">
        <f>YEAR(Tabla7[[#This Row],[Fecha del movimiento]])</f>
        <v>2018</v>
      </c>
    </row>
    <row r="4321" spans="2:11" x14ac:dyDescent="0.2">
      <c r="B4321" s="8">
        <v>43221</v>
      </c>
      <c r="C4321" s="6" t="s">
        <v>5001</v>
      </c>
      <c r="D4321" s="6">
        <v>300684</v>
      </c>
      <c r="E4321" s="6" t="s">
        <v>369</v>
      </c>
      <c r="F4321" s="6" t="s">
        <v>21</v>
      </c>
      <c r="G4321" s="6" t="s">
        <v>13</v>
      </c>
      <c r="H4321" s="6" t="s">
        <v>917</v>
      </c>
      <c r="I4321" s="6">
        <v>-10</v>
      </c>
      <c r="J4321" s="13" t="str">
        <f>VLOOKUP(MONTH(Tabla7[[#This Row],[Fecha del movimiento]]),Tablas!$O$4:$P$15,2,0)</f>
        <v>May</v>
      </c>
      <c r="K4321" s="6">
        <f>YEAR(Tabla7[[#This Row],[Fecha del movimiento]])</f>
        <v>2018</v>
      </c>
    </row>
    <row r="4322" spans="2:11" x14ac:dyDescent="0.2">
      <c r="B4322" s="8">
        <v>43186</v>
      </c>
      <c r="C4322" s="6" t="s">
        <v>5002</v>
      </c>
      <c r="D4322" s="6">
        <v>300020</v>
      </c>
      <c r="E4322" s="6" t="s">
        <v>531</v>
      </c>
      <c r="F4322" s="6" t="s">
        <v>21</v>
      </c>
      <c r="G4322" s="6" t="s">
        <v>3</v>
      </c>
      <c r="H4322" s="6" t="s">
        <v>917</v>
      </c>
      <c r="I4322" s="6">
        <v>-12</v>
      </c>
      <c r="J4322" s="13" t="str">
        <f>VLOOKUP(MONTH(Tabla7[[#This Row],[Fecha del movimiento]]),Tablas!$O$4:$P$15,2,0)</f>
        <v>Mar</v>
      </c>
      <c r="K4322" s="6">
        <f>YEAR(Tabla7[[#This Row],[Fecha del movimiento]])</f>
        <v>2018</v>
      </c>
    </row>
    <row r="4323" spans="2:11" x14ac:dyDescent="0.2">
      <c r="B4323" s="8">
        <v>43231</v>
      </c>
      <c r="C4323" s="6" t="s">
        <v>5003</v>
      </c>
      <c r="D4323" s="6">
        <v>300484</v>
      </c>
      <c r="E4323" s="6" t="s">
        <v>536</v>
      </c>
      <c r="F4323" s="6" t="s">
        <v>21</v>
      </c>
      <c r="G4323" s="6" t="s">
        <v>7</v>
      </c>
      <c r="H4323" s="6" t="s">
        <v>917</v>
      </c>
      <c r="I4323" s="6">
        <v>-9</v>
      </c>
      <c r="J4323" s="13" t="str">
        <f>VLOOKUP(MONTH(Tabla7[[#This Row],[Fecha del movimiento]]),Tablas!$O$4:$P$15,2,0)</f>
        <v>May</v>
      </c>
      <c r="K4323" s="6">
        <f>YEAR(Tabla7[[#This Row],[Fecha del movimiento]])</f>
        <v>2018</v>
      </c>
    </row>
    <row r="4324" spans="2:11" x14ac:dyDescent="0.2">
      <c r="B4324" s="8">
        <v>43164</v>
      </c>
      <c r="C4324" s="6" t="s">
        <v>5004</v>
      </c>
      <c r="D4324" s="6">
        <v>300011</v>
      </c>
      <c r="E4324" s="6" t="s">
        <v>813</v>
      </c>
      <c r="F4324" s="6" t="s">
        <v>21</v>
      </c>
      <c r="G4324" s="6" t="s">
        <v>6</v>
      </c>
      <c r="H4324" s="6" t="s">
        <v>917</v>
      </c>
      <c r="I4324" s="6">
        <v>-17</v>
      </c>
      <c r="J4324" s="13" t="str">
        <f>VLOOKUP(MONTH(Tabla7[[#This Row],[Fecha del movimiento]]),Tablas!$O$4:$P$15,2,0)</f>
        <v>Mar</v>
      </c>
      <c r="K4324" s="6">
        <f>YEAR(Tabla7[[#This Row],[Fecha del movimiento]])</f>
        <v>2018</v>
      </c>
    </row>
    <row r="4325" spans="2:11" x14ac:dyDescent="0.2">
      <c r="B4325" s="8">
        <v>43283</v>
      </c>
      <c r="C4325" s="6" t="s">
        <v>5005</v>
      </c>
      <c r="D4325" s="6">
        <v>300483</v>
      </c>
      <c r="E4325" s="6" t="s">
        <v>537</v>
      </c>
      <c r="F4325" s="6" t="s">
        <v>21</v>
      </c>
      <c r="G4325" s="6" t="s">
        <v>4</v>
      </c>
      <c r="H4325" s="6" t="s">
        <v>923</v>
      </c>
      <c r="I4325" s="6">
        <v>16</v>
      </c>
      <c r="J4325" s="13" t="str">
        <f>VLOOKUP(MONTH(Tabla7[[#This Row],[Fecha del movimiento]]),Tablas!$O$4:$P$15,2,0)</f>
        <v>Jul</v>
      </c>
      <c r="K4325" s="6">
        <f>YEAR(Tabla7[[#This Row],[Fecha del movimiento]])</f>
        <v>2018</v>
      </c>
    </row>
    <row r="4326" spans="2:11" x14ac:dyDescent="0.2">
      <c r="B4326" s="8">
        <v>43334</v>
      </c>
      <c r="C4326" s="6" t="s">
        <v>5006</v>
      </c>
      <c r="D4326" s="6">
        <v>300311</v>
      </c>
      <c r="E4326" s="6" t="s">
        <v>656</v>
      </c>
      <c r="F4326" s="6" t="s">
        <v>21</v>
      </c>
      <c r="G4326" s="6" t="s">
        <v>13</v>
      </c>
      <c r="H4326" s="6" t="s">
        <v>917</v>
      </c>
      <c r="I4326" s="6">
        <v>-10</v>
      </c>
      <c r="J4326" s="13" t="str">
        <f>VLOOKUP(MONTH(Tabla7[[#This Row],[Fecha del movimiento]]),Tablas!$O$4:$P$15,2,0)</f>
        <v>Ago</v>
      </c>
      <c r="K4326" s="6">
        <f>YEAR(Tabla7[[#This Row],[Fecha del movimiento]])</f>
        <v>2018</v>
      </c>
    </row>
    <row r="4327" spans="2:11" x14ac:dyDescent="0.2">
      <c r="B4327" s="8">
        <v>43195</v>
      </c>
      <c r="C4327" s="6" t="s">
        <v>5007</v>
      </c>
      <c r="D4327" s="6">
        <v>300162</v>
      </c>
      <c r="E4327" s="6" t="s">
        <v>747</v>
      </c>
      <c r="F4327" s="6" t="s">
        <v>21</v>
      </c>
      <c r="G4327" s="6" t="s">
        <v>2</v>
      </c>
      <c r="H4327" s="6" t="s">
        <v>917</v>
      </c>
      <c r="I4327" s="6">
        <v>-10</v>
      </c>
      <c r="J4327" s="13" t="str">
        <f>VLOOKUP(MONTH(Tabla7[[#This Row],[Fecha del movimiento]]),Tablas!$O$4:$P$15,2,0)</f>
        <v>Abr</v>
      </c>
      <c r="K4327" s="6">
        <f>YEAR(Tabla7[[#This Row],[Fecha del movimiento]])</f>
        <v>2018</v>
      </c>
    </row>
    <row r="4328" spans="2:11" x14ac:dyDescent="0.2">
      <c r="B4328" s="8">
        <v>43285</v>
      </c>
      <c r="C4328" s="6" t="s">
        <v>5008</v>
      </c>
      <c r="D4328" s="6">
        <v>300191</v>
      </c>
      <c r="E4328" s="6" t="s">
        <v>736</v>
      </c>
      <c r="F4328" s="6" t="s">
        <v>21</v>
      </c>
      <c r="G4328" s="6" t="s">
        <v>6</v>
      </c>
      <c r="H4328" s="6" t="s">
        <v>917</v>
      </c>
      <c r="I4328" s="6">
        <v>-18</v>
      </c>
      <c r="J4328" s="13" t="str">
        <f>VLOOKUP(MONTH(Tabla7[[#This Row],[Fecha del movimiento]]),Tablas!$O$4:$P$15,2,0)</f>
        <v>Jul</v>
      </c>
      <c r="K4328" s="6">
        <f>YEAR(Tabla7[[#This Row],[Fecha del movimiento]])</f>
        <v>2018</v>
      </c>
    </row>
    <row r="4329" spans="2:11" x14ac:dyDescent="0.2">
      <c r="B4329" s="8">
        <v>43211</v>
      </c>
      <c r="C4329" s="6" t="s">
        <v>5009</v>
      </c>
      <c r="D4329" s="6">
        <v>300486</v>
      </c>
      <c r="E4329" s="6" t="s">
        <v>534</v>
      </c>
      <c r="F4329" s="6" t="s">
        <v>21</v>
      </c>
      <c r="G4329" s="6" t="s">
        <v>7</v>
      </c>
      <c r="H4329" s="6" t="s">
        <v>917</v>
      </c>
      <c r="I4329" s="6">
        <v>-19</v>
      </c>
      <c r="J4329" s="13" t="str">
        <f>VLOOKUP(MONTH(Tabla7[[#This Row],[Fecha del movimiento]]),Tablas!$O$4:$P$15,2,0)</f>
        <v>Abr</v>
      </c>
      <c r="K4329" s="6">
        <f>YEAR(Tabla7[[#This Row],[Fecha del movimiento]])</f>
        <v>2018</v>
      </c>
    </row>
    <row r="4330" spans="2:11" x14ac:dyDescent="0.2">
      <c r="B4330" s="8">
        <v>43265</v>
      </c>
      <c r="C4330" s="6" t="s">
        <v>5010</v>
      </c>
      <c r="D4330" s="6">
        <v>300263</v>
      </c>
      <c r="E4330" s="6" t="s">
        <v>685</v>
      </c>
      <c r="F4330" s="6" t="s">
        <v>21</v>
      </c>
      <c r="G4330" s="6" t="s">
        <v>13</v>
      </c>
      <c r="H4330" s="6" t="s">
        <v>917</v>
      </c>
      <c r="I4330" s="6">
        <v>-15</v>
      </c>
      <c r="J4330" s="13" t="str">
        <f>VLOOKUP(MONTH(Tabla7[[#This Row],[Fecha del movimiento]]),Tablas!$O$4:$P$15,2,0)</f>
        <v>Jun</v>
      </c>
      <c r="K4330" s="6">
        <f>YEAR(Tabla7[[#This Row],[Fecha del movimiento]])</f>
        <v>2018</v>
      </c>
    </row>
    <row r="4331" spans="2:11" x14ac:dyDescent="0.2">
      <c r="B4331" s="8">
        <v>43212</v>
      </c>
      <c r="C4331" s="6" t="s">
        <v>5011</v>
      </c>
      <c r="D4331" s="6">
        <v>300673</v>
      </c>
      <c r="E4331" s="6" t="s">
        <v>178</v>
      </c>
      <c r="F4331" s="6" t="s">
        <v>21</v>
      </c>
      <c r="G4331" s="6" t="s">
        <v>10</v>
      </c>
      <c r="H4331" s="6" t="s">
        <v>923</v>
      </c>
      <c r="I4331" s="6">
        <v>20</v>
      </c>
      <c r="J4331" s="13" t="str">
        <f>VLOOKUP(MONTH(Tabla7[[#This Row],[Fecha del movimiento]]),Tablas!$O$4:$P$15,2,0)</f>
        <v>Abr</v>
      </c>
      <c r="K4331" s="6">
        <f>YEAR(Tabla7[[#This Row],[Fecha del movimiento]])</f>
        <v>2018</v>
      </c>
    </row>
    <row r="4332" spans="2:11" x14ac:dyDescent="0.2">
      <c r="B4332" s="8">
        <v>43250</v>
      </c>
      <c r="C4332" s="6" t="s">
        <v>5012</v>
      </c>
      <c r="D4332" s="6">
        <v>300675</v>
      </c>
      <c r="E4332" s="6" t="s">
        <v>377</v>
      </c>
      <c r="F4332" s="6" t="s">
        <v>21</v>
      </c>
      <c r="G4332" s="6" t="s">
        <v>9</v>
      </c>
      <c r="H4332" s="6" t="s">
        <v>917</v>
      </c>
      <c r="I4332" s="6">
        <v>-20</v>
      </c>
      <c r="J4332" s="13" t="str">
        <f>VLOOKUP(MONTH(Tabla7[[#This Row],[Fecha del movimiento]]),Tablas!$O$4:$P$15,2,0)</f>
        <v>May</v>
      </c>
      <c r="K4332" s="6">
        <f>YEAR(Tabla7[[#This Row],[Fecha del movimiento]])</f>
        <v>2018</v>
      </c>
    </row>
    <row r="4333" spans="2:11" x14ac:dyDescent="0.2">
      <c r="B4333" s="8">
        <v>43324</v>
      </c>
      <c r="C4333" s="6" t="s">
        <v>5013</v>
      </c>
      <c r="D4333" s="6">
        <v>301045</v>
      </c>
      <c r="E4333" s="6" t="s">
        <v>34</v>
      </c>
      <c r="F4333" s="6" t="s">
        <v>21</v>
      </c>
      <c r="G4333" s="6" t="s">
        <v>3</v>
      </c>
      <c r="H4333" s="6" t="s">
        <v>923</v>
      </c>
      <c r="I4333" s="6">
        <v>12</v>
      </c>
      <c r="J4333" s="13" t="str">
        <f>VLOOKUP(MONTH(Tabla7[[#This Row],[Fecha del movimiento]]),Tablas!$O$4:$P$15,2,0)</f>
        <v>Ago</v>
      </c>
      <c r="K4333" s="6">
        <f>YEAR(Tabla7[[#This Row],[Fecha del movimiento]])</f>
        <v>2018</v>
      </c>
    </row>
    <row r="4334" spans="2:11" x14ac:dyDescent="0.2">
      <c r="B4334" s="8">
        <v>43145</v>
      </c>
      <c r="C4334" s="6" t="s">
        <v>5014</v>
      </c>
      <c r="D4334" s="6">
        <v>300092</v>
      </c>
      <c r="E4334" s="6" t="s">
        <v>148</v>
      </c>
      <c r="F4334" s="6" t="s">
        <v>21</v>
      </c>
      <c r="G4334" s="6" t="s">
        <v>1</v>
      </c>
      <c r="H4334" s="6" t="s">
        <v>923</v>
      </c>
      <c r="I4334" s="6">
        <v>17</v>
      </c>
      <c r="J4334" s="13" t="str">
        <f>VLOOKUP(MONTH(Tabla7[[#This Row],[Fecha del movimiento]]),Tablas!$O$4:$P$15,2,0)</f>
        <v>Feb</v>
      </c>
      <c r="K4334" s="6">
        <f>YEAR(Tabla7[[#This Row],[Fecha del movimiento]])</f>
        <v>2018</v>
      </c>
    </row>
    <row r="4335" spans="2:11" x14ac:dyDescent="0.2">
      <c r="B4335" s="8">
        <v>43161</v>
      </c>
      <c r="C4335" s="6" t="s">
        <v>5015</v>
      </c>
      <c r="D4335" s="6">
        <v>300663</v>
      </c>
      <c r="E4335" s="6" t="s">
        <v>244</v>
      </c>
      <c r="F4335" s="6" t="s">
        <v>21</v>
      </c>
      <c r="G4335" s="6" t="s">
        <v>6</v>
      </c>
      <c r="H4335" s="6" t="s">
        <v>917</v>
      </c>
      <c r="I4335" s="6">
        <v>-15</v>
      </c>
      <c r="J4335" s="13" t="str">
        <f>VLOOKUP(MONTH(Tabla7[[#This Row],[Fecha del movimiento]]),Tablas!$O$4:$P$15,2,0)</f>
        <v>Mar</v>
      </c>
      <c r="K4335" s="6">
        <f>YEAR(Tabla7[[#This Row],[Fecha del movimiento]])</f>
        <v>2018</v>
      </c>
    </row>
    <row r="4336" spans="2:11" x14ac:dyDescent="0.2">
      <c r="B4336" s="8">
        <v>43213</v>
      </c>
      <c r="C4336" s="6" t="s">
        <v>5016</v>
      </c>
      <c r="D4336" s="6">
        <v>300431</v>
      </c>
      <c r="E4336" s="6" t="s">
        <v>574</v>
      </c>
      <c r="F4336" s="6" t="s">
        <v>21</v>
      </c>
      <c r="G4336" s="6" t="s">
        <v>2</v>
      </c>
      <c r="H4336" s="6" t="s">
        <v>917</v>
      </c>
      <c r="I4336" s="6">
        <v>-7</v>
      </c>
      <c r="J4336" s="13" t="str">
        <f>VLOOKUP(MONTH(Tabla7[[#This Row],[Fecha del movimiento]]),Tablas!$O$4:$P$15,2,0)</f>
        <v>Abr</v>
      </c>
      <c r="K4336" s="6">
        <f>YEAR(Tabla7[[#This Row],[Fecha del movimiento]])</f>
        <v>2018</v>
      </c>
    </row>
    <row r="4337" spans="2:11" x14ac:dyDescent="0.2">
      <c r="B4337" s="8">
        <v>43151</v>
      </c>
      <c r="C4337" s="6" t="s">
        <v>5017</v>
      </c>
      <c r="D4337" s="6">
        <v>300772</v>
      </c>
      <c r="E4337" s="6" t="s">
        <v>292</v>
      </c>
      <c r="F4337" s="6" t="s">
        <v>21</v>
      </c>
      <c r="G4337" s="6" t="s">
        <v>5</v>
      </c>
      <c r="H4337" s="6" t="s">
        <v>923</v>
      </c>
      <c r="I4337" s="6">
        <v>14</v>
      </c>
      <c r="J4337" s="13" t="str">
        <f>VLOOKUP(MONTH(Tabla7[[#This Row],[Fecha del movimiento]]),Tablas!$O$4:$P$15,2,0)</f>
        <v>Feb</v>
      </c>
      <c r="K4337" s="6">
        <f>YEAR(Tabla7[[#This Row],[Fecha del movimiento]])</f>
        <v>2018</v>
      </c>
    </row>
    <row r="4338" spans="2:11" x14ac:dyDescent="0.2">
      <c r="B4338" s="8">
        <v>43142</v>
      </c>
      <c r="C4338" s="6" t="s">
        <v>5018</v>
      </c>
      <c r="D4338" s="6">
        <v>300898</v>
      </c>
      <c r="E4338" s="6" t="s">
        <v>174</v>
      </c>
      <c r="F4338" s="6" t="s">
        <v>21</v>
      </c>
      <c r="G4338" s="6" t="s">
        <v>13</v>
      </c>
      <c r="H4338" s="6" t="s">
        <v>923</v>
      </c>
      <c r="I4338" s="6">
        <v>14</v>
      </c>
      <c r="J4338" s="13" t="str">
        <f>VLOOKUP(MONTH(Tabla7[[#This Row],[Fecha del movimiento]]),Tablas!$O$4:$P$15,2,0)</f>
        <v>Feb</v>
      </c>
      <c r="K4338" s="6">
        <f>YEAR(Tabla7[[#This Row],[Fecha del movimiento]])</f>
        <v>2018</v>
      </c>
    </row>
    <row r="4339" spans="2:11" x14ac:dyDescent="0.2">
      <c r="B4339" s="8">
        <v>43127</v>
      </c>
      <c r="C4339" s="6" t="s">
        <v>5019</v>
      </c>
      <c r="D4339" s="6">
        <v>300341</v>
      </c>
      <c r="E4339" s="6" t="s">
        <v>637</v>
      </c>
      <c r="F4339" s="6" t="s">
        <v>21</v>
      </c>
      <c r="G4339" s="6" t="s">
        <v>13</v>
      </c>
      <c r="H4339" s="6" t="s">
        <v>923</v>
      </c>
      <c r="I4339" s="6">
        <v>20</v>
      </c>
      <c r="J4339" s="13" t="str">
        <f>VLOOKUP(MONTH(Tabla7[[#This Row],[Fecha del movimiento]]),Tablas!$O$4:$P$15,2,0)</f>
        <v>Ene</v>
      </c>
      <c r="K4339" s="6">
        <f>YEAR(Tabla7[[#This Row],[Fecha del movimiento]])</f>
        <v>2018</v>
      </c>
    </row>
    <row r="4340" spans="2:11" x14ac:dyDescent="0.2">
      <c r="B4340" s="8">
        <v>43197</v>
      </c>
      <c r="C4340" s="6" t="s">
        <v>5020</v>
      </c>
      <c r="D4340" s="6">
        <v>300640</v>
      </c>
      <c r="E4340" s="6" t="s">
        <v>62</v>
      </c>
      <c r="F4340" s="6" t="s">
        <v>21</v>
      </c>
      <c r="G4340" s="6" t="s">
        <v>3</v>
      </c>
      <c r="H4340" s="6" t="s">
        <v>917</v>
      </c>
      <c r="I4340" s="6">
        <v>-11</v>
      </c>
      <c r="J4340" s="13" t="str">
        <f>VLOOKUP(MONTH(Tabla7[[#This Row],[Fecha del movimiento]]),Tablas!$O$4:$P$15,2,0)</f>
        <v>Abr</v>
      </c>
      <c r="K4340" s="6">
        <f>YEAR(Tabla7[[#This Row],[Fecha del movimiento]])</f>
        <v>2018</v>
      </c>
    </row>
    <row r="4341" spans="2:11" x14ac:dyDescent="0.2">
      <c r="B4341" s="8">
        <v>43314</v>
      </c>
      <c r="C4341" s="6" t="s">
        <v>5021</v>
      </c>
      <c r="D4341" s="6">
        <v>300031</v>
      </c>
      <c r="E4341" s="6" t="s">
        <v>589</v>
      </c>
      <c r="F4341" s="6" t="s">
        <v>21</v>
      </c>
      <c r="G4341" s="6" t="s">
        <v>2</v>
      </c>
      <c r="H4341" s="6" t="s">
        <v>917</v>
      </c>
      <c r="I4341" s="6">
        <v>-20</v>
      </c>
      <c r="J4341" s="13" t="str">
        <f>VLOOKUP(MONTH(Tabla7[[#This Row],[Fecha del movimiento]]),Tablas!$O$4:$P$15,2,0)</f>
        <v>Ago</v>
      </c>
      <c r="K4341" s="6">
        <f>YEAR(Tabla7[[#This Row],[Fecha del movimiento]])</f>
        <v>2018</v>
      </c>
    </row>
    <row r="4342" spans="2:11" x14ac:dyDescent="0.2">
      <c r="B4342" s="8">
        <v>43276</v>
      </c>
      <c r="C4342" s="6" t="s">
        <v>5022</v>
      </c>
      <c r="D4342" s="6">
        <v>300409</v>
      </c>
      <c r="E4342" s="6" t="s">
        <v>590</v>
      </c>
      <c r="F4342" s="6" t="s">
        <v>21</v>
      </c>
      <c r="G4342" s="6" t="s">
        <v>11</v>
      </c>
      <c r="H4342" s="6" t="s">
        <v>923</v>
      </c>
      <c r="I4342" s="6">
        <v>13</v>
      </c>
      <c r="J4342" s="13" t="str">
        <f>VLOOKUP(MONTH(Tabla7[[#This Row],[Fecha del movimiento]]),Tablas!$O$4:$P$15,2,0)</f>
        <v>Jun</v>
      </c>
      <c r="K4342" s="6">
        <f>YEAR(Tabla7[[#This Row],[Fecha del movimiento]])</f>
        <v>2018</v>
      </c>
    </row>
    <row r="4343" spans="2:11" x14ac:dyDescent="0.2">
      <c r="B4343" s="8">
        <v>43218</v>
      </c>
      <c r="C4343" s="6" t="s">
        <v>5023</v>
      </c>
      <c r="D4343" s="6">
        <v>300691</v>
      </c>
      <c r="E4343" s="6" t="s">
        <v>364</v>
      </c>
      <c r="F4343" s="6" t="s">
        <v>21</v>
      </c>
      <c r="G4343" s="6" t="s">
        <v>5</v>
      </c>
      <c r="H4343" s="6" t="s">
        <v>917</v>
      </c>
      <c r="I4343" s="6">
        <v>-19</v>
      </c>
      <c r="J4343" s="13" t="str">
        <f>VLOOKUP(MONTH(Tabla7[[#This Row],[Fecha del movimiento]]),Tablas!$O$4:$P$15,2,0)</f>
        <v>Abr</v>
      </c>
      <c r="K4343" s="6">
        <f>YEAR(Tabla7[[#This Row],[Fecha del movimiento]])</f>
        <v>2018</v>
      </c>
    </row>
    <row r="4344" spans="2:11" x14ac:dyDescent="0.2">
      <c r="B4344" s="8">
        <v>43134</v>
      </c>
      <c r="C4344" s="6" t="s">
        <v>5024</v>
      </c>
      <c r="D4344" s="6">
        <v>300983</v>
      </c>
      <c r="E4344" s="6" t="s">
        <v>93</v>
      </c>
      <c r="F4344" s="6" t="s">
        <v>21</v>
      </c>
      <c r="G4344" s="6" t="s">
        <v>13</v>
      </c>
      <c r="H4344" s="6" t="s">
        <v>923</v>
      </c>
      <c r="I4344" s="6">
        <v>15</v>
      </c>
      <c r="J4344" s="13" t="str">
        <f>VLOOKUP(MONTH(Tabla7[[#This Row],[Fecha del movimiento]]),Tablas!$O$4:$P$15,2,0)</f>
        <v>Feb</v>
      </c>
      <c r="K4344" s="6">
        <f>YEAR(Tabla7[[#This Row],[Fecha del movimiento]])</f>
        <v>2018</v>
      </c>
    </row>
    <row r="4345" spans="2:11" x14ac:dyDescent="0.2">
      <c r="B4345" s="8">
        <v>43116</v>
      </c>
      <c r="C4345" s="6" t="s">
        <v>5025</v>
      </c>
      <c r="D4345" s="6">
        <v>300484</v>
      </c>
      <c r="E4345" s="6" t="s">
        <v>536</v>
      </c>
      <c r="F4345" s="6" t="s">
        <v>21</v>
      </c>
      <c r="G4345" s="6" t="s">
        <v>7</v>
      </c>
      <c r="H4345" s="6" t="s">
        <v>917</v>
      </c>
      <c r="I4345" s="6">
        <v>-16</v>
      </c>
      <c r="J4345" s="13" t="str">
        <f>VLOOKUP(MONTH(Tabla7[[#This Row],[Fecha del movimiento]]),Tablas!$O$4:$P$15,2,0)</f>
        <v>Ene</v>
      </c>
      <c r="K4345" s="6">
        <f>YEAR(Tabla7[[#This Row],[Fecha del movimiento]])</f>
        <v>2018</v>
      </c>
    </row>
    <row r="4346" spans="2:11" x14ac:dyDescent="0.2">
      <c r="B4346" s="8">
        <v>43312</v>
      </c>
      <c r="C4346" s="6" t="s">
        <v>5026</v>
      </c>
      <c r="D4346" s="6">
        <v>300810</v>
      </c>
      <c r="E4346" s="6" t="s">
        <v>257</v>
      </c>
      <c r="F4346" s="6" t="s">
        <v>21</v>
      </c>
      <c r="G4346" s="6" t="s">
        <v>7</v>
      </c>
      <c r="H4346" s="6" t="s">
        <v>917</v>
      </c>
      <c r="I4346" s="6">
        <v>-9</v>
      </c>
      <c r="J4346" s="13" t="str">
        <f>VLOOKUP(MONTH(Tabla7[[#This Row],[Fecha del movimiento]]),Tablas!$O$4:$P$15,2,0)</f>
        <v>Jul</v>
      </c>
      <c r="K4346" s="6">
        <f>YEAR(Tabla7[[#This Row],[Fecha del movimiento]])</f>
        <v>2018</v>
      </c>
    </row>
    <row r="4347" spans="2:11" x14ac:dyDescent="0.2">
      <c r="B4347" s="8">
        <v>43343</v>
      </c>
      <c r="C4347" s="6" t="s">
        <v>5027</v>
      </c>
      <c r="D4347" s="6">
        <v>300349</v>
      </c>
      <c r="E4347" s="6" t="s">
        <v>631</v>
      </c>
      <c r="F4347" s="6" t="s">
        <v>21</v>
      </c>
      <c r="G4347" s="6" t="s">
        <v>6</v>
      </c>
      <c r="H4347" s="6" t="s">
        <v>917</v>
      </c>
      <c r="I4347" s="6">
        <v>-5</v>
      </c>
      <c r="J4347" s="13" t="str">
        <f>VLOOKUP(MONTH(Tabla7[[#This Row],[Fecha del movimiento]]),Tablas!$O$4:$P$15,2,0)</f>
        <v>Ago</v>
      </c>
      <c r="K4347" s="6">
        <f>YEAR(Tabla7[[#This Row],[Fecha del movimiento]])</f>
        <v>2018</v>
      </c>
    </row>
    <row r="4348" spans="2:11" x14ac:dyDescent="0.2">
      <c r="B4348" s="8">
        <v>43249</v>
      </c>
      <c r="C4348" s="6" t="s">
        <v>5028</v>
      </c>
      <c r="D4348" s="6">
        <v>300898</v>
      </c>
      <c r="E4348" s="6" t="s">
        <v>174</v>
      </c>
      <c r="F4348" s="6" t="s">
        <v>21</v>
      </c>
      <c r="G4348" s="6" t="s">
        <v>13</v>
      </c>
      <c r="H4348" s="6" t="s">
        <v>917</v>
      </c>
      <c r="I4348" s="6">
        <v>-5</v>
      </c>
      <c r="J4348" s="13" t="str">
        <f>VLOOKUP(MONTH(Tabla7[[#This Row],[Fecha del movimiento]]),Tablas!$O$4:$P$15,2,0)</f>
        <v>May</v>
      </c>
      <c r="K4348" s="6">
        <f>YEAR(Tabla7[[#This Row],[Fecha del movimiento]])</f>
        <v>2018</v>
      </c>
    </row>
    <row r="4349" spans="2:11" x14ac:dyDescent="0.2">
      <c r="B4349" s="8">
        <v>43148</v>
      </c>
      <c r="C4349" s="6" t="s">
        <v>5029</v>
      </c>
      <c r="D4349" s="6">
        <v>300774</v>
      </c>
      <c r="E4349" s="6" t="s">
        <v>290</v>
      </c>
      <c r="F4349" s="6" t="s">
        <v>21</v>
      </c>
      <c r="G4349" s="6" t="s">
        <v>3</v>
      </c>
      <c r="H4349" s="6" t="s">
        <v>923</v>
      </c>
      <c r="I4349" s="6">
        <v>13</v>
      </c>
      <c r="J4349" s="13" t="str">
        <f>VLOOKUP(MONTH(Tabla7[[#This Row],[Fecha del movimiento]]),Tablas!$O$4:$P$15,2,0)</f>
        <v>Feb</v>
      </c>
      <c r="K4349" s="6">
        <f>YEAR(Tabla7[[#This Row],[Fecha del movimiento]])</f>
        <v>2018</v>
      </c>
    </row>
    <row r="4350" spans="2:11" x14ac:dyDescent="0.2">
      <c r="B4350" s="8">
        <v>43138</v>
      </c>
      <c r="C4350" s="6" t="s">
        <v>3646</v>
      </c>
      <c r="D4350" s="6">
        <v>300678</v>
      </c>
      <c r="E4350" s="6" t="s">
        <v>279</v>
      </c>
      <c r="F4350" s="6" t="s">
        <v>21</v>
      </c>
      <c r="G4350" s="6" t="s">
        <v>10</v>
      </c>
      <c r="H4350" s="6" t="s">
        <v>923</v>
      </c>
      <c r="I4350" s="6">
        <v>14</v>
      </c>
      <c r="J4350" s="13" t="str">
        <f>VLOOKUP(MONTH(Tabla7[[#This Row],[Fecha del movimiento]]),Tablas!$O$4:$P$15,2,0)</f>
        <v>Feb</v>
      </c>
      <c r="K4350" s="6">
        <f>YEAR(Tabla7[[#This Row],[Fecha del movimiento]])</f>
        <v>2018</v>
      </c>
    </row>
    <row r="4351" spans="2:11" x14ac:dyDescent="0.2">
      <c r="B4351" s="8">
        <v>43290</v>
      </c>
      <c r="C4351" s="6" t="s">
        <v>5030</v>
      </c>
      <c r="D4351" s="6">
        <v>300834</v>
      </c>
      <c r="E4351" s="6" t="s">
        <v>235</v>
      </c>
      <c r="F4351" s="6" t="s">
        <v>21</v>
      </c>
      <c r="G4351" s="6" t="s">
        <v>2</v>
      </c>
      <c r="H4351" s="6" t="s">
        <v>917</v>
      </c>
      <c r="I4351" s="6">
        <v>-15</v>
      </c>
      <c r="J4351" s="13" t="str">
        <f>VLOOKUP(MONTH(Tabla7[[#This Row],[Fecha del movimiento]]),Tablas!$O$4:$P$15,2,0)</f>
        <v>Jul</v>
      </c>
      <c r="K4351" s="6">
        <f>YEAR(Tabla7[[#This Row],[Fecha del movimiento]])</f>
        <v>2018</v>
      </c>
    </row>
    <row r="4352" spans="2:11" x14ac:dyDescent="0.2">
      <c r="B4352" s="8">
        <v>43213</v>
      </c>
      <c r="C4352" s="6" t="s">
        <v>5031</v>
      </c>
      <c r="D4352" s="6">
        <v>300029</v>
      </c>
      <c r="E4352" s="6" t="s">
        <v>803</v>
      </c>
      <c r="F4352" s="6" t="s">
        <v>21</v>
      </c>
      <c r="G4352" s="6" t="s">
        <v>2</v>
      </c>
      <c r="H4352" s="6" t="s">
        <v>923</v>
      </c>
      <c r="I4352" s="6">
        <v>19</v>
      </c>
      <c r="J4352" s="13" t="str">
        <f>VLOOKUP(MONTH(Tabla7[[#This Row],[Fecha del movimiento]]),Tablas!$O$4:$P$15,2,0)</f>
        <v>Abr</v>
      </c>
      <c r="K4352" s="6">
        <f>YEAR(Tabla7[[#This Row],[Fecha del movimiento]])</f>
        <v>2018</v>
      </c>
    </row>
    <row r="4353" spans="2:11" x14ac:dyDescent="0.2">
      <c r="B4353" s="8">
        <v>43213</v>
      </c>
      <c r="C4353" s="6" t="s">
        <v>5032</v>
      </c>
      <c r="D4353" s="6">
        <v>300126</v>
      </c>
      <c r="E4353" s="6" t="s">
        <v>62</v>
      </c>
      <c r="F4353" s="6" t="s">
        <v>21</v>
      </c>
      <c r="G4353" s="6" t="s">
        <v>3</v>
      </c>
      <c r="H4353" s="6" t="s">
        <v>917</v>
      </c>
      <c r="I4353" s="6">
        <v>-6</v>
      </c>
      <c r="J4353" s="13" t="str">
        <f>VLOOKUP(MONTH(Tabla7[[#This Row],[Fecha del movimiento]]),Tablas!$O$4:$P$15,2,0)</f>
        <v>Abr</v>
      </c>
      <c r="K4353" s="6">
        <f>YEAR(Tabla7[[#This Row],[Fecha del movimiento]])</f>
        <v>2018</v>
      </c>
    </row>
    <row r="4354" spans="2:11" x14ac:dyDescent="0.2">
      <c r="B4354" s="8">
        <v>43258</v>
      </c>
      <c r="C4354" s="6" t="s">
        <v>5033</v>
      </c>
      <c r="D4354" s="6">
        <v>300270</v>
      </c>
      <c r="E4354" s="6" t="s">
        <v>615</v>
      </c>
      <c r="F4354" s="6" t="s">
        <v>21</v>
      </c>
      <c r="G4354" s="6" t="s">
        <v>12</v>
      </c>
      <c r="H4354" s="6" t="s">
        <v>923</v>
      </c>
      <c r="I4354" s="6">
        <v>17</v>
      </c>
      <c r="J4354" s="13" t="str">
        <f>VLOOKUP(MONTH(Tabla7[[#This Row],[Fecha del movimiento]]),Tablas!$O$4:$P$15,2,0)</f>
        <v>Jun</v>
      </c>
      <c r="K4354" s="6">
        <f>YEAR(Tabla7[[#This Row],[Fecha del movimiento]])</f>
        <v>2018</v>
      </c>
    </row>
    <row r="4355" spans="2:11" x14ac:dyDescent="0.2">
      <c r="B4355" s="8">
        <v>43118</v>
      </c>
      <c r="C4355" s="6" t="s">
        <v>3870</v>
      </c>
      <c r="D4355" s="6">
        <v>300848</v>
      </c>
      <c r="E4355" s="6" t="s">
        <v>222</v>
      </c>
      <c r="F4355" s="6" t="s">
        <v>21</v>
      </c>
      <c r="G4355" s="6" t="s">
        <v>6</v>
      </c>
      <c r="H4355" s="6" t="s">
        <v>917</v>
      </c>
      <c r="I4355" s="6">
        <v>-18</v>
      </c>
      <c r="J4355" s="13" t="str">
        <f>VLOOKUP(MONTH(Tabla7[[#This Row],[Fecha del movimiento]]),Tablas!$O$4:$P$15,2,0)</f>
        <v>Ene</v>
      </c>
      <c r="K4355" s="6">
        <f>YEAR(Tabla7[[#This Row],[Fecha del movimiento]])</f>
        <v>2018</v>
      </c>
    </row>
    <row r="4356" spans="2:11" x14ac:dyDescent="0.2">
      <c r="B4356" s="8">
        <v>43253</v>
      </c>
      <c r="C4356" s="6" t="s">
        <v>2602</v>
      </c>
      <c r="D4356" s="6">
        <v>300514</v>
      </c>
      <c r="E4356" s="6" t="s">
        <v>511</v>
      </c>
      <c r="F4356" s="6" t="s">
        <v>21</v>
      </c>
      <c r="G4356" s="6" t="s">
        <v>2</v>
      </c>
      <c r="H4356" s="6" t="s">
        <v>917</v>
      </c>
      <c r="I4356" s="6">
        <v>-14</v>
      </c>
      <c r="J4356" s="13" t="str">
        <f>VLOOKUP(MONTH(Tabla7[[#This Row],[Fecha del movimiento]]),Tablas!$O$4:$P$15,2,0)</f>
        <v>Jun</v>
      </c>
      <c r="K4356" s="6">
        <f>YEAR(Tabla7[[#This Row],[Fecha del movimiento]])</f>
        <v>2018</v>
      </c>
    </row>
    <row r="4357" spans="2:11" x14ac:dyDescent="0.2">
      <c r="B4357" s="8">
        <v>43221</v>
      </c>
      <c r="C4357" s="6" t="s">
        <v>5034</v>
      </c>
      <c r="D4357" s="6">
        <v>300914</v>
      </c>
      <c r="E4357" s="6" t="s">
        <v>158</v>
      </c>
      <c r="F4357" s="6" t="s">
        <v>21</v>
      </c>
      <c r="G4357" s="6" t="s">
        <v>11</v>
      </c>
      <c r="H4357" s="6" t="s">
        <v>923</v>
      </c>
      <c r="I4357" s="6">
        <v>20</v>
      </c>
      <c r="J4357" s="13" t="str">
        <f>VLOOKUP(MONTH(Tabla7[[#This Row],[Fecha del movimiento]]),Tablas!$O$4:$P$15,2,0)</f>
        <v>May</v>
      </c>
      <c r="K4357" s="6">
        <f>YEAR(Tabla7[[#This Row],[Fecha del movimiento]])</f>
        <v>2018</v>
      </c>
    </row>
    <row r="4358" spans="2:11" x14ac:dyDescent="0.2">
      <c r="B4358" s="8">
        <v>43177</v>
      </c>
      <c r="C4358" s="6" t="s">
        <v>5035</v>
      </c>
      <c r="D4358" s="6">
        <v>300816</v>
      </c>
      <c r="E4358" s="6" t="s">
        <v>253</v>
      </c>
      <c r="F4358" s="6" t="s">
        <v>21</v>
      </c>
      <c r="G4358" s="6" t="s">
        <v>7</v>
      </c>
      <c r="H4358" s="6" t="s">
        <v>923</v>
      </c>
      <c r="I4358" s="6">
        <v>11</v>
      </c>
      <c r="J4358" s="13" t="str">
        <f>VLOOKUP(MONTH(Tabla7[[#This Row],[Fecha del movimiento]]),Tablas!$O$4:$P$15,2,0)</f>
        <v>Mar</v>
      </c>
      <c r="K4358" s="6">
        <f>YEAR(Tabla7[[#This Row],[Fecha del movimiento]])</f>
        <v>2018</v>
      </c>
    </row>
    <row r="4359" spans="2:11" x14ac:dyDescent="0.2">
      <c r="B4359" s="8">
        <v>43295</v>
      </c>
      <c r="C4359" s="6" t="s">
        <v>5036</v>
      </c>
      <c r="D4359" s="6">
        <v>300708</v>
      </c>
      <c r="E4359" s="6" t="s">
        <v>224</v>
      </c>
      <c r="F4359" s="6" t="s">
        <v>21</v>
      </c>
      <c r="G4359" s="6" t="s">
        <v>2</v>
      </c>
      <c r="H4359" s="6" t="s">
        <v>917</v>
      </c>
      <c r="I4359" s="6">
        <v>-12</v>
      </c>
      <c r="J4359" s="13" t="str">
        <f>VLOOKUP(MONTH(Tabla7[[#This Row],[Fecha del movimiento]]),Tablas!$O$4:$P$15,2,0)</f>
        <v>Jul</v>
      </c>
      <c r="K4359" s="6">
        <f>YEAR(Tabla7[[#This Row],[Fecha del movimiento]])</f>
        <v>2018</v>
      </c>
    </row>
    <row r="4360" spans="2:11" x14ac:dyDescent="0.2">
      <c r="B4360" s="8">
        <v>43188</v>
      </c>
      <c r="C4360" s="6" t="s">
        <v>5037</v>
      </c>
      <c r="D4360" s="6">
        <v>301001</v>
      </c>
      <c r="E4360" s="6" t="s">
        <v>76</v>
      </c>
      <c r="F4360" s="6" t="s">
        <v>21</v>
      </c>
      <c r="G4360" s="6" t="s">
        <v>13</v>
      </c>
      <c r="H4360" s="6" t="s">
        <v>917</v>
      </c>
      <c r="I4360" s="6">
        <v>-12</v>
      </c>
      <c r="J4360" s="13" t="str">
        <f>VLOOKUP(MONTH(Tabla7[[#This Row],[Fecha del movimiento]]),Tablas!$O$4:$P$15,2,0)</f>
        <v>Mar</v>
      </c>
      <c r="K4360" s="6">
        <f>YEAR(Tabla7[[#This Row],[Fecha del movimiento]])</f>
        <v>2018</v>
      </c>
    </row>
    <row r="4361" spans="2:11" x14ac:dyDescent="0.2">
      <c r="B4361" s="8">
        <v>43294</v>
      </c>
      <c r="C4361" s="6" t="s">
        <v>5038</v>
      </c>
      <c r="D4361" s="6">
        <v>300767</v>
      </c>
      <c r="E4361" s="6" t="s">
        <v>133</v>
      </c>
      <c r="F4361" s="6" t="s">
        <v>21</v>
      </c>
      <c r="G4361" s="6" t="s">
        <v>2</v>
      </c>
      <c r="H4361" s="6" t="s">
        <v>923</v>
      </c>
      <c r="I4361" s="6">
        <v>18</v>
      </c>
      <c r="J4361" s="13" t="str">
        <f>VLOOKUP(MONTH(Tabla7[[#This Row],[Fecha del movimiento]]),Tablas!$O$4:$P$15,2,0)</f>
        <v>Jul</v>
      </c>
      <c r="K4361" s="6">
        <f>YEAR(Tabla7[[#This Row],[Fecha del movimiento]])</f>
        <v>2018</v>
      </c>
    </row>
    <row r="4362" spans="2:11" x14ac:dyDescent="0.2">
      <c r="B4362" s="8">
        <v>43161</v>
      </c>
      <c r="C4362" s="6" t="s">
        <v>5039</v>
      </c>
      <c r="D4362" s="6">
        <v>300352</v>
      </c>
      <c r="E4362" s="6" t="s">
        <v>629</v>
      </c>
      <c r="F4362" s="6" t="s">
        <v>21</v>
      </c>
      <c r="G4362" s="6" t="s">
        <v>11</v>
      </c>
      <c r="H4362" s="6" t="s">
        <v>917</v>
      </c>
      <c r="I4362" s="6">
        <v>-18</v>
      </c>
      <c r="J4362" s="13" t="str">
        <f>VLOOKUP(MONTH(Tabla7[[#This Row],[Fecha del movimiento]]),Tablas!$O$4:$P$15,2,0)</f>
        <v>Mar</v>
      </c>
      <c r="K4362" s="6">
        <f>YEAR(Tabla7[[#This Row],[Fecha del movimiento]])</f>
        <v>2018</v>
      </c>
    </row>
    <row r="4363" spans="2:11" x14ac:dyDescent="0.2">
      <c r="B4363" s="8">
        <v>43265</v>
      </c>
      <c r="C4363" s="6" t="s">
        <v>5040</v>
      </c>
      <c r="D4363" s="6">
        <v>300821</v>
      </c>
      <c r="E4363" s="6" t="s">
        <v>248</v>
      </c>
      <c r="F4363" s="6" t="s">
        <v>21</v>
      </c>
      <c r="G4363" s="6" t="s">
        <v>11</v>
      </c>
      <c r="H4363" s="6" t="s">
        <v>917</v>
      </c>
      <c r="I4363" s="6">
        <v>-6</v>
      </c>
      <c r="J4363" s="13" t="str">
        <f>VLOOKUP(MONTH(Tabla7[[#This Row],[Fecha del movimiento]]),Tablas!$O$4:$P$15,2,0)</f>
        <v>Jun</v>
      </c>
      <c r="K4363" s="6">
        <f>YEAR(Tabla7[[#This Row],[Fecha del movimiento]])</f>
        <v>2018</v>
      </c>
    </row>
    <row r="4364" spans="2:11" x14ac:dyDescent="0.2">
      <c r="B4364" s="8">
        <v>43302</v>
      </c>
      <c r="C4364" s="6" t="s">
        <v>5041</v>
      </c>
      <c r="D4364" s="6">
        <v>300548</v>
      </c>
      <c r="E4364" s="6" t="s">
        <v>481</v>
      </c>
      <c r="F4364" s="6" t="s">
        <v>21</v>
      </c>
      <c r="G4364" s="6" t="s">
        <v>7</v>
      </c>
      <c r="H4364" s="6" t="s">
        <v>917</v>
      </c>
      <c r="I4364" s="6">
        <v>-13</v>
      </c>
      <c r="J4364" s="13" t="str">
        <f>VLOOKUP(MONTH(Tabla7[[#This Row],[Fecha del movimiento]]),Tablas!$O$4:$P$15,2,0)</f>
        <v>Jul</v>
      </c>
      <c r="K4364" s="6">
        <f>YEAR(Tabla7[[#This Row],[Fecha del movimiento]])</f>
        <v>2018</v>
      </c>
    </row>
    <row r="4365" spans="2:11" x14ac:dyDescent="0.2">
      <c r="B4365" s="8">
        <v>43195</v>
      </c>
      <c r="C4365" s="6" t="s">
        <v>5042</v>
      </c>
      <c r="D4365" s="6">
        <v>300899</v>
      </c>
      <c r="E4365" s="6" t="s">
        <v>173</v>
      </c>
      <c r="F4365" s="6" t="s">
        <v>21</v>
      </c>
      <c r="G4365" s="6" t="s">
        <v>2</v>
      </c>
      <c r="H4365" s="6" t="s">
        <v>917</v>
      </c>
      <c r="I4365" s="6">
        <v>-8</v>
      </c>
      <c r="J4365" s="13" t="str">
        <f>VLOOKUP(MONTH(Tabla7[[#This Row],[Fecha del movimiento]]),Tablas!$O$4:$P$15,2,0)</f>
        <v>Abr</v>
      </c>
      <c r="K4365" s="6">
        <f>YEAR(Tabla7[[#This Row],[Fecha del movimiento]])</f>
        <v>2018</v>
      </c>
    </row>
    <row r="4366" spans="2:11" x14ac:dyDescent="0.2">
      <c r="B4366" s="8">
        <v>43139</v>
      </c>
      <c r="C4366" s="6" t="s">
        <v>5043</v>
      </c>
      <c r="D4366" s="6">
        <v>300190</v>
      </c>
      <c r="E4366" s="6" t="s">
        <v>737</v>
      </c>
      <c r="F4366" s="6" t="s">
        <v>21</v>
      </c>
      <c r="G4366" s="6" t="s">
        <v>9</v>
      </c>
      <c r="H4366" s="6" t="s">
        <v>923</v>
      </c>
      <c r="I4366" s="6">
        <v>12</v>
      </c>
      <c r="J4366" s="13" t="str">
        <f>VLOOKUP(MONTH(Tabla7[[#This Row],[Fecha del movimiento]]),Tablas!$O$4:$P$15,2,0)</f>
        <v>Feb</v>
      </c>
      <c r="K4366" s="6">
        <f>YEAR(Tabla7[[#This Row],[Fecha del movimiento]])</f>
        <v>2018</v>
      </c>
    </row>
    <row r="4367" spans="2:11" x14ac:dyDescent="0.2">
      <c r="B4367" s="8">
        <v>43120</v>
      </c>
      <c r="C4367" s="6" t="s">
        <v>4105</v>
      </c>
      <c r="D4367" s="6">
        <v>300832</v>
      </c>
      <c r="E4367" s="6" t="s">
        <v>237</v>
      </c>
      <c r="F4367" s="6" t="s">
        <v>21</v>
      </c>
      <c r="G4367" s="6" t="s">
        <v>13</v>
      </c>
      <c r="H4367" s="6" t="s">
        <v>917</v>
      </c>
      <c r="I4367" s="6">
        <v>-20</v>
      </c>
      <c r="J4367" s="13" t="str">
        <f>VLOOKUP(MONTH(Tabla7[[#This Row],[Fecha del movimiento]]),Tablas!$O$4:$P$15,2,0)</f>
        <v>Ene</v>
      </c>
      <c r="K4367" s="6">
        <f>YEAR(Tabla7[[#This Row],[Fecha del movimiento]])</f>
        <v>2018</v>
      </c>
    </row>
    <row r="4368" spans="2:11" x14ac:dyDescent="0.2">
      <c r="B4368" s="8">
        <v>43129</v>
      </c>
      <c r="C4368" s="6" t="s">
        <v>5044</v>
      </c>
      <c r="D4368" s="6">
        <v>300544</v>
      </c>
      <c r="E4368" s="6" t="s">
        <v>84</v>
      </c>
      <c r="F4368" s="6" t="s">
        <v>21</v>
      </c>
      <c r="G4368" s="6" t="s">
        <v>2</v>
      </c>
      <c r="H4368" s="6" t="s">
        <v>923</v>
      </c>
      <c r="I4368" s="6">
        <v>12</v>
      </c>
      <c r="J4368" s="13" t="str">
        <f>VLOOKUP(MONTH(Tabla7[[#This Row],[Fecha del movimiento]]),Tablas!$O$4:$P$15,2,0)</f>
        <v>Ene</v>
      </c>
      <c r="K4368" s="6">
        <f>YEAR(Tabla7[[#This Row],[Fecha del movimiento]])</f>
        <v>2018</v>
      </c>
    </row>
    <row r="4369" spans="2:11" x14ac:dyDescent="0.2">
      <c r="B4369" s="8">
        <v>43148</v>
      </c>
      <c r="C4369" s="6" t="s">
        <v>5045</v>
      </c>
      <c r="D4369" s="6">
        <v>300769</v>
      </c>
      <c r="E4369" s="6" t="s">
        <v>295</v>
      </c>
      <c r="F4369" s="6" t="s">
        <v>21</v>
      </c>
      <c r="G4369" s="6" t="s">
        <v>11</v>
      </c>
      <c r="H4369" s="6" t="s">
        <v>917</v>
      </c>
      <c r="I4369" s="6">
        <v>-16</v>
      </c>
      <c r="J4369" s="13" t="str">
        <f>VLOOKUP(MONTH(Tabla7[[#This Row],[Fecha del movimiento]]),Tablas!$O$4:$P$15,2,0)</f>
        <v>Feb</v>
      </c>
      <c r="K4369" s="6">
        <f>YEAR(Tabla7[[#This Row],[Fecha del movimiento]])</f>
        <v>2018</v>
      </c>
    </row>
    <row r="4370" spans="2:11" x14ac:dyDescent="0.2">
      <c r="B4370" s="8">
        <v>43280</v>
      </c>
      <c r="C4370" s="6" t="s">
        <v>5046</v>
      </c>
      <c r="D4370" s="6">
        <v>300679</v>
      </c>
      <c r="E4370" s="6" t="s">
        <v>374</v>
      </c>
      <c r="F4370" s="6" t="s">
        <v>21</v>
      </c>
      <c r="G4370" s="6" t="s">
        <v>7</v>
      </c>
      <c r="H4370" s="6" t="s">
        <v>917</v>
      </c>
      <c r="I4370" s="6">
        <v>-20</v>
      </c>
      <c r="J4370" s="13" t="str">
        <f>VLOOKUP(MONTH(Tabla7[[#This Row],[Fecha del movimiento]]),Tablas!$O$4:$P$15,2,0)</f>
        <v>Jun</v>
      </c>
      <c r="K4370" s="6">
        <f>YEAR(Tabla7[[#This Row],[Fecha del movimiento]])</f>
        <v>2018</v>
      </c>
    </row>
    <row r="4371" spans="2:11" x14ac:dyDescent="0.2">
      <c r="B4371" s="8">
        <v>43126</v>
      </c>
      <c r="C4371" s="6" t="s">
        <v>5047</v>
      </c>
      <c r="D4371" s="6">
        <v>300395</v>
      </c>
      <c r="E4371" s="6" t="s">
        <v>591</v>
      </c>
      <c r="F4371" s="6" t="s">
        <v>21</v>
      </c>
      <c r="G4371" s="6" t="s">
        <v>4</v>
      </c>
      <c r="H4371" s="6" t="s">
        <v>917</v>
      </c>
      <c r="I4371" s="6">
        <v>-11</v>
      </c>
      <c r="J4371" s="13" t="str">
        <f>VLOOKUP(MONTH(Tabla7[[#This Row],[Fecha del movimiento]]),Tablas!$O$4:$P$15,2,0)</f>
        <v>Ene</v>
      </c>
      <c r="K4371" s="6">
        <f>YEAR(Tabla7[[#This Row],[Fecha del movimiento]])</f>
        <v>2018</v>
      </c>
    </row>
    <row r="4372" spans="2:11" x14ac:dyDescent="0.2">
      <c r="B4372" s="8">
        <v>43150</v>
      </c>
      <c r="C4372" s="6" t="s">
        <v>5048</v>
      </c>
      <c r="D4372" s="6">
        <v>300145</v>
      </c>
      <c r="E4372" s="6" t="s">
        <v>755</v>
      </c>
      <c r="F4372" s="6" t="s">
        <v>21</v>
      </c>
      <c r="G4372" s="6" t="s">
        <v>11</v>
      </c>
      <c r="H4372" s="6" t="s">
        <v>923</v>
      </c>
      <c r="I4372" s="6">
        <v>11</v>
      </c>
      <c r="J4372" s="13" t="str">
        <f>VLOOKUP(MONTH(Tabla7[[#This Row],[Fecha del movimiento]]),Tablas!$O$4:$P$15,2,0)</f>
        <v>Feb</v>
      </c>
      <c r="K4372" s="6">
        <f>YEAR(Tabla7[[#This Row],[Fecha del movimiento]])</f>
        <v>2018</v>
      </c>
    </row>
    <row r="4373" spans="2:11" x14ac:dyDescent="0.2">
      <c r="B4373" s="8">
        <v>43230</v>
      </c>
      <c r="C4373" s="6" t="s">
        <v>5049</v>
      </c>
      <c r="D4373" s="6">
        <v>300096</v>
      </c>
      <c r="E4373" s="6" t="s">
        <v>388</v>
      </c>
      <c r="F4373" s="6" t="s">
        <v>21</v>
      </c>
      <c r="G4373" s="6" t="s">
        <v>1</v>
      </c>
      <c r="H4373" s="6" t="s">
        <v>917</v>
      </c>
      <c r="I4373" s="6">
        <v>-9</v>
      </c>
      <c r="J4373" s="13" t="str">
        <f>VLOOKUP(MONTH(Tabla7[[#This Row],[Fecha del movimiento]]),Tablas!$O$4:$P$15,2,0)</f>
        <v>May</v>
      </c>
      <c r="K4373" s="6">
        <f>YEAR(Tabla7[[#This Row],[Fecha del movimiento]])</f>
        <v>2018</v>
      </c>
    </row>
    <row r="4374" spans="2:11" x14ac:dyDescent="0.2">
      <c r="B4374" s="8">
        <v>43176</v>
      </c>
      <c r="C4374" s="6" t="s">
        <v>5050</v>
      </c>
      <c r="D4374" s="6">
        <v>300574</v>
      </c>
      <c r="E4374" s="6" t="s">
        <v>461</v>
      </c>
      <c r="F4374" s="6" t="s">
        <v>21</v>
      </c>
      <c r="G4374" s="6" t="s">
        <v>2</v>
      </c>
      <c r="H4374" s="6" t="s">
        <v>923</v>
      </c>
      <c r="I4374" s="6">
        <v>18</v>
      </c>
      <c r="J4374" s="13" t="str">
        <f>VLOOKUP(MONTH(Tabla7[[#This Row],[Fecha del movimiento]]),Tablas!$O$4:$P$15,2,0)</f>
        <v>Mar</v>
      </c>
      <c r="K4374" s="6">
        <f>YEAR(Tabla7[[#This Row],[Fecha del movimiento]])</f>
        <v>2018</v>
      </c>
    </row>
    <row r="4375" spans="2:11" x14ac:dyDescent="0.2">
      <c r="B4375" s="8">
        <v>43123</v>
      </c>
      <c r="C4375" s="6" t="s">
        <v>2076</v>
      </c>
      <c r="D4375" s="6">
        <v>300187</v>
      </c>
      <c r="E4375" s="6" t="s">
        <v>565</v>
      </c>
      <c r="F4375" s="6" t="s">
        <v>21</v>
      </c>
      <c r="G4375" s="6" t="s">
        <v>5</v>
      </c>
      <c r="H4375" s="6" t="s">
        <v>923</v>
      </c>
      <c r="I4375" s="6">
        <v>15</v>
      </c>
      <c r="J4375" s="13" t="str">
        <f>VLOOKUP(MONTH(Tabla7[[#This Row],[Fecha del movimiento]]),Tablas!$O$4:$P$15,2,0)</f>
        <v>Ene</v>
      </c>
      <c r="K4375" s="6">
        <f>YEAR(Tabla7[[#This Row],[Fecha del movimiento]])</f>
        <v>2018</v>
      </c>
    </row>
    <row r="4376" spans="2:11" x14ac:dyDescent="0.2">
      <c r="B4376" s="8">
        <v>43332</v>
      </c>
      <c r="C4376" s="6" t="s">
        <v>5051</v>
      </c>
      <c r="D4376" s="6">
        <v>300713</v>
      </c>
      <c r="E4376" s="6" t="s">
        <v>345</v>
      </c>
      <c r="F4376" s="6" t="s">
        <v>21</v>
      </c>
      <c r="G4376" s="6" t="s">
        <v>7</v>
      </c>
      <c r="H4376" s="6" t="s">
        <v>923</v>
      </c>
      <c r="I4376" s="6">
        <v>12</v>
      </c>
      <c r="J4376" s="13" t="str">
        <f>VLOOKUP(MONTH(Tabla7[[#This Row],[Fecha del movimiento]]),Tablas!$O$4:$P$15,2,0)</f>
        <v>Ago</v>
      </c>
      <c r="K4376" s="6">
        <f>YEAR(Tabla7[[#This Row],[Fecha del movimiento]])</f>
        <v>2018</v>
      </c>
    </row>
    <row r="4377" spans="2:11" x14ac:dyDescent="0.2">
      <c r="B4377" s="8">
        <v>43193</v>
      </c>
      <c r="C4377" s="6" t="s">
        <v>5052</v>
      </c>
      <c r="D4377" s="6">
        <v>300418</v>
      </c>
      <c r="E4377" s="6" t="s">
        <v>584</v>
      </c>
      <c r="F4377" s="6" t="s">
        <v>21</v>
      </c>
      <c r="G4377" s="6" t="s">
        <v>2</v>
      </c>
      <c r="H4377" s="6" t="s">
        <v>917</v>
      </c>
      <c r="I4377" s="6">
        <v>-16</v>
      </c>
      <c r="J4377" s="13" t="str">
        <f>VLOOKUP(MONTH(Tabla7[[#This Row],[Fecha del movimiento]]),Tablas!$O$4:$P$15,2,0)</f>
        <v>Abr</v>
      </c>
      <c r="K4377" s="6">
        <f>YEAR(Tabla7[[#This Row],[Fecha del movimiento]])</f>
        <v>2018</v>
      </c>
    </row>
    <row r="4378" spans="2:11" x14ac:dyDescent="0.2">
      <c r="B4378" s="8">
        <v>43182</v>
      </c>
      <c r="C4378" s="6" t="s">
        <v>5053</v>
      </c>
      <c r="D4378" s="6">
        <v>300197</v>
      </c>
      <c r="E4378" s="6" t="s">
        <v>730</v>
      </c>
      <c r="F4378" s="6" t="s">
        <v>21</v>
      </c>
      <c r="G4378" s="6" t="s">
        <v>4</v>
      </c>
      <c r="H4378" s="6" t="s">
        <v>917</v>
      </c>
      <c r="I4378" s="6">
        <v>-19</v>
      </c>
      <c r="J4378" s="13" t="str">
        <f>VLOOKUP(MONTH(Tabla7[[#This Row],[Fecha del movimiento]]),Tablas!$O$4:$P$15,2,0)</f>
        <v>Mar</v>
      </c>
      <c r="K4378" s="6">
        <f>YEAR(Tabla7[[#This Row],[Fecha del movimiento]])</f>
        <v>2018</v>
      </c>
    </row>
    <row r="4379" spans="2:11" x14ac:dyDescent="0.2">
      <c r="B4379" s="8">
        <v>43115</v>
      </c>
      <c r="C4379" s="6" t="s">
        <v>5054</v>
      </c>
      <c r="D4379" s="6">
        <v>300095</v>
      </c>
      <c r="E4379" s="6" t="s">
        <v>774</v>
      </c>
      <c r="F4379" s="6" t="s">
        <v>21</v>
      </c>
      <c r="G4379" s="6" t="s">
        <v>4</v>
      </c>
      <c r="H4379" s="6" t="s">
        <v>923</v>
      </c>
      <c r="I4379" s="6">
        <v>17</v>
      </c>
      <c r="J4379" s="13" t="str">
        <f>VLOOKUP(MONTH(Tabla7[[#This Row],[Fecha del movimiento]]),Tablas!$O$4:$P$15,2,0)</f>
        <v>Ene</v>
      </c>
      <c r="K4379" s="6">
        <f>YEAR(Tabla7[[#This Row],[Fecha del movimiento]])</f>
        <v>2018</v>
      </c>
    </row>
    <row r="4380" spans="2:11" x14ac:dyDescent="0.2">
      <c r="B4380" s="8">
        <v>43224</v>
      </c>
      <c r="C4380" s="6" t="s">
        <v>3931</v>
      </c>
      <c r="D4380" s="6">
        <v>300850</v>
      </c>
      <c r="E4380" s="6" t="s">
        <v>220</v>
      </c>
      <c r="F4380" s="6" t="s">
        <v>21</v>
      </c>
      <c r="G4380" s="6" t="s">
        <v>7</v>
      </c>
      <c r="H4380" s="6" t="s">
        <v>917</v>
      </c>
      <c r="I4380" s="6">
        <v>-20</v>
      </c>
      <c r="J4380" s="13" t="str">
        <f>VLOOKUP(MONTH(Tabla7[[#This Row],[Fecha del movimiento]]),Tablas!$O$4:$P$15,2,0)</f>
        <v>May</v>
      </c>
      <c r="K4380" s="6">
        <f>YEAR(Tabla7[[#This Row],[Fecha del movimiento]])</f>
        <v>2018</v>
      </c>
    </row>
    <row r="4381" spans="2:11" x14ac:dyDescent="0.2">
      <c r="B4381" s="8">
        <v>43325</v>
      </c>
      <c r="C4381" s="6" t="s">
        <v>2077</v>
      </c>
      <c r="D4381" s="6">
        <v>300460</v>
      </c>
      <c r="E4381" s="6" t="s">
        <v>552</v>
      </c>
      <c r="F4381" s="6" t="s">
        <v>21</v>
      </c>
      <c r="G4381" s="6" t="s">
        <v>7</v>
      </c>
      <c r="H4381" s="6" t="s">
        <v>923</v>
      </c>
      <c r="I4381" s="6">
        <v>12</v>
      </c>
      <c r="J4381" s="13" t="str">
        <f>VLOOKUP(MONTH(Tabla7[[#This Row],[Fecha del movimiento]]),Tablas!$O$4:$P$15,2,0)</f>
        <v>Ago</v>
      </c>
      <c r="K4381" s="6">
        <f>YEAR(Tabla7[[#This Row],[Fecha del movimiento]])</f>
        <v>2018</v>
      </c>
    </row>
    <row r="4382" spans="2:11" x14ac:dyDescent="0.2">
      <c r="B4382" s="8">
        <v>43110</v>
      </c>
      <c r="C4382" s="6" t="s">
        <v>5055</v>
      </c>
      <c r="D4382" s="6">
        <v>301048</v>
      </c>
      <c r="E4382" s="6" t="s">
        <v>31</v>
      </c>
      <c r="F4382" s="6" t="s">
        <v>21</v>
      </c>
      <c r="G4382" s="6" t="s">
        <v>4</v>
      </c>
      <c r="H4382" s="6" t="s">
        <v>917</v>
      </c>
      <c r="I4382" s="6">
        <v>-16</v>
      </c>
      <c r="J4382" s="13" t="str">
        <f>VLOOKUP(MONTH(Tabla7[[#This Row],[Fecha del movimiento]]),Tablas!$O$4:$P$15,2,0)</f>
        <v>Ene</v>
      </c>
      <c r="K4382" s="6">
        <f>YEAR(Tabla7[[#This Row],[Fecha del movimiento]])</f>
        <v>2018</v>
      </c>
    </row>
    <row r="4383" spans="2:11" x14ac:dyDescent="0.2">
      <c r="B4383" s="8">
        <v>43244</v>
      </c>
      <c r="C4383" s="6" t="s">
        <v>5056</v>
      </c>
      <c r="D4383" s="6">
        <v>300122</v>
      </c>
      <c r="E4383" s="6" t="s">
        <v>759</v>
      </c>
      <c r="F4383" s="6" t="s">
        <v>21</v>
      </c>
      <c r="G4383" s="6" t="s">
        <v>6</v>
      </c>
      <c r="H4383" s="6" t="s">
        <v>917</v>
      </c>
      <c r="I4383" s="6">
        <v>-7</v>
      </c>
      <c r="J4383" s="13" t="str">
        <f>VLOOKUP(MONTH(Tabla7[[#This Row],[Fecha del movimiento]]),Tablas!$O$4:$P$15,2,0)</f>
        <v>May</v>
      </c>
      <c r="K4383" s="6">
        <f>YEAR(Tabla7[[#This Row],[Fecha del movimiento]])</f>
        <v>2018</v>
      </c>
    </row>
    <row r="4384" spans="2:11" x14ac:dyDescent="0.2">
      <c r="B4384" s="8">
        <v>43145</v>
      </c>
      <c r="C4384" s="6" t="s">
        <v>5057</v>
      </c>
      <c r="D4384" s="6">
        <v>300616</v>
      </c>
      <c r="E4384" s="6" t="s">
        <v>426</v>
      </c>
      <c r="F4384" s="6" t="s">
        <v>21</v>
      </c>
      <c r="G4384" s="6" t="s">
        <v>2</v>
      </c>
      <c r="H4384" s="6" t="s">
        <v>917</v>
      </c>
      <c r="I4384" s="6">
        <v>-5</v>
      </c>
      <c r="J4384" s="13" t="str">
        <f>VLOOKUP(MONTH(Tabla7[[#This Row],[Fecha del movimiento]]),Tablas!$O$4:$P$15,2,0)</f>
        <v>Feb</v>
      </c>
      <c r="K4384" s="6">
        <f>YEAR(Tabla7[[#This Row],[Fecha del movimiento]])</f>
        <v>2018</v>
      </c>
    </row>
    <row r="4385" spans="2:11" x14ac:dyDescent="0.2">
      <c r="B4385" s="8">
        <v>43343</v>
      </c>
      <c r="C4385" s="6" t="s">
        <v>5058</v>
      </c>
      <c r="D4385" s="6">
        <v>301004</v>
      </c>
      <c r="E4385" s="6" t="s">
        <v>73</v>
      </c>
      <c r="F4385" s="6" t="s">
        <v>21</v>
      </c>
      <c r="G4385" s="6" t="s">
        <v>13</v>
      </c>
      <c r="H4385" s="6" t="s">
        <v>923</v>
      </c>
      <c r="I4385" s="6">
        <v>10</v>
      </c>
      <c r="J4385" s="13" t="str">
        <f>VLOOKUP(MONTH(Tabla7[[#This Row],[Fecha del movimiento]]),Tablas!$O$4:$P$15,2,0)</f>
        <v>Ago</v>
      </c>
      <c r="K4385" s="6">
        <f>YEAR(Tabla7[[#This Row],[Fecha del movimiento]])</f>
        <v>2018</v>
      </c>
    </row>
    <row r="4386" spans="2:11" x14ac:dyDescent="0.2">
      <c r="B4386" s="8">
        <v>43324</v>
      </c>
      <c r="C4386" s="6" t="s">
        <v>5059</v>
      </c>
      <c r="D4386" s="6">
        <v>300260</v>
      </c>
      <c r="E4386" s="6" t="s">
        <v>688</v>
      </c>
      <c r="F4386" s="6" t="s">
        <v>21</v>
      </c>
      <c r="G4386" s="6" t="s">
        <v>1</v>
      </c>
      <c r="H4386" s="6" t="s">
        <v>923</v>
      </c>
      <c r="I4386" s="6">
        <v>10</v>
      </c>
      <c r="J4386" s="13" t="str">
        <f>VLOOKUP(MONTH(Tabla7[[#This Row],[Fecha del movimiento]]),Tablas!$O$4:$P$15,2,0)</f>
        <v>Ago</v>
      </c>
      <c r="K4386" s="6">
        <f>YEAR(Tabla7[[#This Row],[Fecha del movimiento]])</f>
        <v>2018</v>
      </c>
    </row>
    <row r="4387" spans="2:11" x14ac:dyDescent="0.2">
      <c r="B4387" s="8">
        <v>43261</v>
      </c>
      <c r="C4387" s="6" t="s">
        <v>5060</v>
      </c>
      <c r="D4387" s="6">
        <v>300826</v>
      </c>
      <c r="E4387" s="6" t="s">
        <v>243</v>
      </c>
      <c r="F4387" s="6" t="s">
        <v>21</v>
      </c>
      <c r="G4387" s="6" t="s">
        <v>13</v>
      </c>
      <c r="H4387" s="6" t="s">
        <v>917</v>
      </c>
      <c r="I4387" s="6">
        <v>-14</v>
      </c>
      <c r="J4387" s="13" t="str">
        <f>VLOOKUP(MONTH(Tabla7[[#This Row],[Fecha del movimiento]]),Tablas!$O$4:$P$15,2,0)</f>
        <v>Jun</v>
      </c>
      <c r="K4387" s="6">
        <f>YEAR(Tabla7[[#This Row],[Fecha del movimiento]])</f>
        <v>2018</v>
      </c>
    </row>
    <row r="4388" spans="2:11" x14ac:dyDescent="0.2">
      <c r="B4388" s="8">
        <v>43313</v>
      </c>
      <c r="C4388" s="6" t="s">
        <v>5061</v>
      </c>
      <c r="D4388" s="6">
        <v>300615</v>
      </c>
      <c r="E4388" s="6" t="s">
        <v>427</v>
      </c>
      <c r="F4388" s="6" t="s">
        <v>21</v>
      </c>
      <c r="G4388" s="6" t="s">
        <v>2</v>
      </c>
      <c r="H4388" s="6" t="s">
        <v>923</v>
      </c>
      <c r="I4388" s="6">
        <v>18</v>
      </c>
      <c r="J4388" s="13" t="str">
        <f>VLOOKUP(MONTH(Tabla7[[#This Row],[Fecha del movimiento]]),Tablas!$O$4:$P$15,2,0)</f>
        <v>Ago</v>
      </c>
      <c r="K4388" s="6">
        <f>YEAR(Tabla7[[#This Row],[Fecha del movimiento]])</f>
        <v>2018</v>
      </c>
    </row>
    <row r="4389" spans="2:11" x14ac:dyDescent="0.2">
      <c r="B4389" s="8">
        <v>43119</v>
      </c>
      <c r="C4389" s="6" t="s">
        <v>5062</v>
      </c>
      <c r="D4389" s="6">
        <v>300260</v>
      </c>
      <c r="E4389" s="6" t="s">
        <v>688</v>
      </c>
      <c r="F4389" s="6" t="s">
        <v>21</v>
      </c>
      <c r="G4389" s="6" t="s">
        <v>1</v>
      </c>
      <c r="H4389" s="6" t="s">
        <v>923</v>
      </c>
      <c r="I4389" s="6">
        <v>17</v>
      </c>
      <c r="J4389" s="13" t="str">
        <f>VLOOKUP(MONTH(Tabla7[[#This Row],[Fecha del movimiento]]),Tablas!$O$4:$P$15,2,0)</f>
        <v>Ene</v>
      </c>
      <c r="K4389" s="6">
        <f>YEAR(Tabla7[[#This Row],[Fecha del movimiento]])</f>
        <v>2018</v>
      </c>
    </row>
    <row r="4390" spans="2:11" x14ac:dyDescent="0.2">
      <c r="B4390" s="8">
        <v>43135</v>
      </c>
      <c r="C4390" s="6" t="s">
        <v>5063</v>
      </c>
      <c r="D4390" s="6">
        <v>300876</v>
      </c>
      <c r="E4390" s="6" t="s">
        <v>195</v>
      </c>
      <c r="F4390" s="6" t="s">
        <v>21</v>
      </c>
      <c r="G4390" s="6" t="s">
        <v>7</v>
      </c>
      <c r="H4390" s="6" t="s">
        <v>917</v>
      </c>
      <c r="I4390" s="6">
        <v>-13</v>
      </c>
      <c r="J4390" s="13" t="str">
        <f>VLOOKUP(MONTH(Tabla7[[#This Row],[Fecha del movimiento]]),Tablas!$O$4:$P$15,2,0)</f>
        <v>Feb</v>
      </c>
      <c r="K4390" s="6">
        <f>YEAR(Tabla7[[#This Row],[Fecha del movimiento]])</f>
        <v>2018</v>
      </c>
    </row>
    <row r="4391" spans="2:11" x14ac:dyDescent="0.2">
      <c r="B4391" s="8">
        <v>43318</v>
      </c>
      <c r="C4391" s="6" t="s">
        <v>5064</v>
      </c>
      <c r="D4391" s="6">
        <v>301034</v>
      </c>
      <c r="E4391" s="6" t="s">
        <v>45</v>
      </c>
      <c r="F4391" s="6" t="s">
        <v>21</v>
      </c>
      <c r="G4391" s="6" t="s">
        <v>13</v>
      </c>
      <c r="H4391" s="6" t="s">
        <v>917</v>
      </c>
      <c r="I4391" s="6">
        <v>-6</v>
      </c>
      <c r="J4391" s="13" t="str">
        <f>VLOOKUP(MONTH(Tabla7[[#This Row],[Fecha del movimiento]]),Tablas!$O$4:$P$15,2,0)</f>
        <v>Ago</v>
      </c>
      <c r="K4391" s="6">
        <f>YEAR(Tabla7[[#This Row],[Fecha del movimiento]])</f>
        <v>2018</v>
      </c>
    </row>
    <row r="4392" spans="2:11" x14ac:dyDescent="0.2">
      <c r="B4392" s="8">
        <v>43176</v>
      </c>
      <c r="C4392" s="6" t="s">
        <v>5065</v>
      </c>
      <c r="D4392" s="6">
        <v>300827</v>
      </c>
      <c r="E4392" s="6" t="s">
        <v>242</v>
      </c>
      <c r="F4392" s="6" t="s">
        <v>21</v>
      </c>
      <c r="G4392" s="6" t="s">
        <v>5</v>
      </c>
      <c r="H4392" s="6" t="s">
        <v>923</v>
      </c>
      <c r="I4392" s="6">
        <v>18</v>
      </c>
      <c r="J4392" s="13" t="str">
        <f>VLOOKUP(MONTH(Tabla7[[#This Row],[Fecha del movimiento]]),Tablas!$O$4:$P$15,2,0)</f>
        <v>Mar</v>
      </c>
      <c r="K4392" s="6">
        <f>YEAR(Tabla7[[#This Row],[Fecha del movimiento]])</f>
        <v>2018</v>
      </c>
    </row>
    <row r="4393" spans="2:11" x14ac:dyDescent="0.2">
      <c r="B4393" s="8">
        <v>43325</v>
      </c>
      <c r="C4393" s="6" t="s">
        <v>5066</v>
      </c>
      <c r="D4393" s="6">
        <v>300611</v>
      </c>
      <c r="E4393" s="6" t="s">
        <v>431</v>
      </c>
      <c r="F4393" s="6" t="s">
        <v>21</v>
      </c>
      <c r="G4393" s="6" t="s">
        <v>1</v>
      </c>
      <c r="H4393" s="6" t="s">
        <v>917</v>
      </c>
      <c r="I4393" s="6">
        <v>-9</v>
      </c>
      <c r="J4393" s="13" t="str">
        <f>VLOOKUP(MONTH(Tabla7[[#This Row],[Fecha del movimiento]]),Tablas!$O$4:$P$15,2,0)</f>
        <v>Ago</v>
      </c>
      <c r="K4393" s="6">
        <f>YEAR(Tabla7[[#This Row],[Fecha del movimiento]])</f>
        <v>2018</v>
      </c>
    </row>
    <row r="4394" spans="2:11" x14ac:dyDescent="0.2">
      <c r="B4394" s="8">
        <v>43264</v>
      </c>
      <c r="C4394" s="6" t="s">
        <v>5067</v>
      </c>
      <c r="D4394" s="6">
        <v>300782</v>
      </c>
      <c r="E4394" s="6" t="s">
        <v>283</v>
      </c>
      <c r="F4394" s="6" t="s">
        <v>21</v>
      </c>
      <c r="G4394" s="6" t="s">
        <v>5</v>
      </c>
      <c r="H4394" s="6" t="s">
        <v>917</v>
      </c>
      <c r="I4394" s="6">
        <v>-17</v>
      </c>
      <c r="J4394" s="13" t="str">
        <f>VLOOKUP(MONTH(Tabla7[[#This Row],[Fecha del movimiento]]),Tablas!$O$4:$P$15,2,0)</f>
        <v>Jun</v>
      </c>
      <c r="K4394" s="6">
        <f>YEAR(Tabla7[[#This Row],[Fecha del movimiento]])</f>
        <v>2018</v>
      </c>
    </row>
    <row r="4395" spans="2:11" x14ac:dyDescent="0.2">
      <c r="B4395" s="8">
        <v>43246</v>
      </c>
      <c r="C4395" s="6" t="s">
        <v>5068</v>
      </c>
      <c r="D4395" s="6">
        <v>300195</v>
      </c>
      <c r="E4395" s="6" t="s">
        <v>732</v>
      </c>
      <c r="F4395" s="6" t="s">
        <v>21</v>
      </c>
      <c r="G4395" s="6" t="s">
        <v>7</v>
      </c>
      <c r="H4395" s="6" t="s">
        <v>917</v>
      </c>
      <c r="I4395" s="6">
        <v>-17</v>
      </c>
      <c r="J4395" s="13" t="str">
        <f>VLOOKUP(MONTH(Tabla7[[#This Row],[Fecha del movimiento]]),Tablas!$O$4:$P$15,2,0)</f>
        <v>May</v>
      </c>
      <c r="K4395" s="6">
        <f>YEAR(Tabla7[[#This Row],[Fecha del movimiento]])</f>
        <v>2018</v>
      </c>
    </row>
    <row r="4396" spans="2:11" x14ac:dyDescent="0.2">
      <c r="B4396" s="8">
        <v>43166</v>
      </c>
      <c r="C4396" s="6" t="s">
        <v>5069</v>
      </c>
      <c r="D4396" s="6">
        <v>300725</v>
      </c>
      <c r="E4396" s="6" t="s">
        <v>333</v>
      </c>
      <c r="F4396" s="6" t="s">
        <v>21</v>
      </c>
      <c r="G4396" s="6" t="s">
        <v>7</v>
      </c>
      <c r="H4396" s="6" t="s">
        <v>917</v>
      </c>
      <c r="I4396" s="6">
        <v>-11</v>
      </c>
      <c r="J4396" s="13" t="str">
        <f>VLOOKUP(MONTH(Tabla7[[#This Row],[Fecha del movimiento]]),Tablas!$O$4:$P$15,2,0)</f>
        <v>Mar</v>
      </c>
      <c r="K4396" s="6">
        <f>YEAR(Tabla7[[#This Row],[Fecha del movimiento]])</f>
        <v>2018</v>
      </c>
    </row>
    <row r="4397" spans="2:11" x14ac:dyDescent="0.2">
      <c r="B4397" s="8">
        <v>43174</v>
      </c>
      <c r="C4397" s="6" t="s">
        <v>5070</v>
      </c>
      <c r="D4397" s="6">
        <v>300787</v>
      </c>
      <c r="E4397" s="6" t="s">
        <v>279</v>
      </c>
      <c r="F4397" s="6" t="s">
        <v>21</v>
      </c>
      <c r="G4397" s="6" t="s">
        <v>10</v>
      </c>
      <c r="H4397" s="6" t="s">
        <v>917</v>
      </c>
      <c r="I4397" s="6">
        <v>-16</v>
      </c>
      <c r="J4397" s="13" t="str">
        <f>VLOOKUP(MONTH(Tabla7[[#This Row],[Fecha del movimiento]]),Tablas!$O$4:$P$15,2,0)</f>
        <v>Mar</v>
      </c>
      <c r="K4397" s="6">
        <f>YEAR(Tabla7[[#This Row],[Fecha del movimiento]])</f>
        <v>2018</v>
      </c>
    </row>
    <row r="4398" spans="2:11" x14ac:dyDescent="0.2">
      <c r="B4398" s="8">
        <v>43241</v>
      </c>
      <c r="C4398" s="6" t="s">
        <v>5071</v>
      </c>
      <c r="D4398" s="6">
        <v>300239</v>
      </c>
      <c r="E4398" s="6" t="s">
        <v>702</v>
      </c>
      <c r="F4398" s="6" t="s">
        <v>21</v>
      </c>
      <c r="G4398" s="6" t="s">
        <v>1</v>
      </c>
      <c r="H4398" s="6" t="s">
        <v>923</v>
      </c>
      <c r="I4398" s="6">
        <v>11</v>
      </c>
      <c r="J4398" s="13" t="str">
        <f>VLOOKUP(MONTH(Tabla7[[#This Row],[Fecha del movimiento]]),Tablas!$O$4:$P$15,2,0)</f>
        <v>May</v>
      </c>
      <c r="K4398" s="6">
        <f>YEAR(Tabla7[[#This Row],[Fecha del movimiento]])</f>
        <v>2018</v>
      </c>
    </row>
    <row r="4399" spans="2:11" x14ac:dyDescent="0.2">
      <c r="B4399" s="8">
        <v>43109</v>
      </c>
      <c r="C4399" s="6" t="s">
        <v>5072</v>
      </c>
      <c r="D4399" s="6">
        <v>300140</v>
      </c>
      <c r="E4399" s="6" t="s">
        <v>259</v>
      </c>
      <c r="F4399" s="6" t="s">
        <v>21</v>
      </c>
      <c r="G4399" s="6" t="s">
        <v>5</v>
      </c>
      <c r="H4399" s="6" t="s">
        <v>923</v>
      </c>
      <c r="I4399" s="6">
        <v>16</v>
      </c>
      <c r="J4399" s="13" t="str">
        <f>VLOOKUP(MONTH(Tabla7[[#This Row],[Fecha del movimiento]]),Tablas!$O$4:$P$15,2,0)</f>
        <v>Ene</v>
      </c>
      <c r="K4399" s="6">
        <f>YEAR(Tabla7[[#This Row],[Fecha del movimiento]])</f>
        <v>2018</v>
      </c>
    </row>
    <row r="4400" spans="2:11" x14ac:dyDescent="0.2">
      <c r="B4400" s="8">
        <v>43259</v>
      </c>
      <c r="C4400" s="6" t="s">
        <v>5073</v>
      </c>
      <c r="D4400" s="6">
        <v>301044</v>
      </c>
      <c r="E4400" s="6" t="s">
        <v>35</v>
      </c>
      <c r="F4400" s="6" t="s">
        <v>21</v>
      </c>
      <c r="G4400" s="6" t="s">
        <v>13</v>
      </c>
      <c r="H4400" s="6" t="s">
        <v>923</v>
      </c>
      <c r="I4400" s="6">
        <v>19</v>
      </c>
      <c r="J4400" s="13" t="str">
        <f>VLOOKUP(MONTH(Tabla7[[#This Row],[Fecha del movimiento]]),Tablas!$O$4:$P$15,2,0)</f>
        <v>Jun</v>
      </c>
      <c r="K4400" s="6">
        <f>YEAR(Tabla7[[#This Row],[Fecha del movimiento]])</f>
        <v>2018</v>
      </c>
    </row>
    <row r="4401" spans="2:11" x14ac:dyDescent="0.2">
      <c r="B4401" s="8">
        <v>43254</v>
      </c>
      <c r="C4401" s="6" t="s">
        <v>5074</v>
      </c>
      <c r="D4401" s="6">
        <v>300111</v>
      </c>
      <c r="E4401" s="6" t="s">
        <v>766</v>
      </c>
      <c r="F4401" s="6" t="s">
        <v>21</v>
      </c>
      <c r="G4401" s="6" t="s">
        <v>13</v>
      </c>
      <c r="H4401" s="6" t="s">
        <v>923</v>
      </c>
      <c r="I4401" s="6">
        <v>10</v>
      </c>
      <c r="J4401" s="13" t="str">
        <f>VLOOKUP(MONTH(Tabla7[[#This Row],[Fecha del movimiento]]),Tablas!$O$4:$P$15,2,0)</f>
        <v>Jun</v>
      </c>
      <c r="K4401" s="6">
        <f>YEAR(Tabla7[[#This Row],[Fecha del movimiento]])</f>
        <v>2018</v>
      </c>
    </row>
    <row r="4402" spans="2:11" x14ac:dyDescent="0.2">
      <c r="B4402" s="8">
        <v>43282</v>
      </c>
      <c r="C4402" s="6" t="s">
        <v>5075</v>
      </c>
      <c r="D4402" s="6">
        <v>300579</v>
      </c>
      <c r="E4402" s="6" t="s">
        <v>458</v>
      </c>
      <c r="F4402" s="6" t="s">
        <v>21</v>
      </c>
      <c r="G4402" s="6" t="s">
        <v>2</v>
      </c>
      <c r="H4402" s="6" t="s">
        <v>923</v>
      </c>
      <c r="I4402" s="6">
        <v>10</v>
      </c>
      <c r="J4402" s="13" t="str">
        <f>VLOOKUP(MONTH(Tabla7[[#This Row],[Fecha del movimiento]]),Tablas!$O$4:$P$15,2,0)</f>
        <v>Jul</v>
      </c>
      <c r="K4402" s="6">
        <f>YEAR(Tabla7[[#This Row],[Fecha del movimiento]])</f>
        <v>2018</v>
      </c>
    </row>
    <row r="4403" spans="2:11" x14ac:dyDescent="0.2">
      <c r="B4403" s="8">
        <v>43113</v>
      </c>
      <c r="C4403" s="6" t="s">
        <v>5076</v>
      </c>
      <c r="D4403" s="6">
        <v>300802</v>
      </c>
      <c r="E4403" s="6" t="s">
        <v>264</v>
      </c>
      <c r="F4403" s="6" t="s">
        <v>21</v>
      </c>
      <c r="G4403" s="6" t="s">
        <v>11</v>
      </c>
      <c r="H4403" s="6" t="s">
        <v>923</v>
      </c>
      <c r="I4403" s="6">
        <v>14</v>
      </c>
      <c r="J4403" s="13" t="str">
        <f>VLOOKUP(MONTH(Tabla7[[#This Row],[Fecha del movimiento]]),Tablas!$O$4:$P$15,2,0)</f>
        <v>Ene</v>
      </c>
      <c r="K4403" s="6">
        <f>YEAR(Tabla7[[#This Row],[Fecha del movimiento]])</f>
        <v>2018</v>
      </c>
    </row>
    <row r="4404" spans="2:11" x14ac:dyDescent="0.2">
      <c r="B4404" s="8">
        <v>43269</v>
      </c>
      <c r="C4404" s="6" t="s">
        <v>5077</v>
      </c>
      <c r="D4404" s="6">
        <v>300173</v>
      </c>
      <c r="E4404" s="6" t="s">
        <v>48</v>
      </c>
      <c r="F4404" s="6" t="s">
        <v>21</v>
      </c>
      <c r="G4404" s="6" t="s">
        <v>2</v>
      </c>
      <c r="H4404" s="6" t="s">
        <v>917</v>
      </c>
      <c r="I4404" s="6">
        <v>-8</v>
      </c>
      <c r="J4404" s="13" t="str">
        <f>VLOOKUP(MONTH(Tabla7[[#This Row],[Fecha del movimiento]]),Tablas!$O$4:$P$15,2,0)</f>
        <v>Jun</v>
      </c>
      <c r="K4404" s="6">
        <f>YEAR(Tabla7[[#This Row],[Fecha del movimiento]])</f>
        <v>2018</v>
      </c>
    </row>
    <row r="4405" spans="2:11" x14ac:dyDescent="0.2">
      <c r="B4405" s="8">
        <v>43273</v>
      </c>
      <c r="C4405" s="6" t="s">
        <v>5078</v>
      </c>
      <c r="D4405" s="6">
        <v>300149</v>
      </c>
      <c r="E4405" s="6" t="s">
        <v>754</v>
      </c>
      <c r="F4405" s="6" t="s">
        <v>21</v>
      </c>
      <c r="G4405" s="6" t="s">
        <v>7</v>
      </c>
      <c r="H4405" s="6" t="s">
        <v>917</v>
      </c>
      <c r="I4405" s="6">
        <v>-9</v>
      </c>
      <c r="J4405" s="13" t="str">
        <f>VLOOKUP(MONTH(Tabla7[[#This Row],[Fecha del movimiento]]),Tablas!$O$4:$P$15,2,0)</f>
        <v>Jun</v>
      </c>
      <c r="K4405" s="6">
        <f>YEAR(Tabla7[[#This Row],[Fecha del movimiento]])</f>
        <v>2018</v>
      </c>
    </row>
    <row r="4406" spans="2:11" x14ac:dyDescent="0.2">
      <c r="B4406" s="8">
        <v>43154</v>
      </c>
      <c r="C4406" s="6" t="s">
        <v>5079</v>
      </c>
      <c r="D4406" s="6">
        <v>301038</v>
      </c>
      <c r="E4406" s="6" t="s">
        <v>41</v>
      </c>
      <c r="F4406" s="6" t="s">
        <v>21</v>
      </c>
      <c r="G4406" s="6" t="s">
        <v>4</v>
      </c>
      <c r="H4406" s="6" t="s">
        <v>917</v>
      </c>
      <c r="I4406" s="6">
        <v>-12</v>
      </c>
      <c r="J4406" s="13" t="str">
        <f>VLOOKUP(MONTH(Tabla7[[#This Row],[Fecha del movimiento]]),Tablas!$O$4:$P$15,2,0)</f>
        <v>Feb</v>
      </c>
      <c r="K4406" s="6">
        <f>YEAR(Tabla7[[#This Row],[Fecha del movimiento]])</f>
        <v>2018</v>
      </c>
    </row>
    <row r="4407" spans="2:11" x14ac:dyDescent="0.2">
      <c r="B4407" s="8">
        <v>43313</v>
      </c>
      <c r="C4407" s="6" t="s">
        <v>5080</v>
      </c>
      <c r="D4407" s="6">
        <v>300771</v>
      </c>
      <c r="E4407" s="6" t="s">
        <v>293</v>
      </c>
      <c r="F4407" s="6" t="s">
        <v>21</v>
      </c>
      <c r="G4407" s="6" t="s">
        <v>5</v>
      </c>
      <c r="H4407" s="6" t="s">
        <v>917</v>
      </c>
      <c r="I4407" s="6">
        <v>-11</v>
      </c>
      <c r="J4407" s="13" t="str">
        <f>VLOOKUP(MONTH(Tabla7[[#This Row],[Fecha del movimiento]]),Tablas!$O$4:$P$15,2,0)</f>
        <v>Ago</v>
      </c>
      <c r="K4407" s="6">
        <f>YEAR(Tabla7[[#This Row],[Fecha del movimiento]])</f>
        <v>2018</v>
      </c>
    </row>
    <row r="4408" spans="2:11" x14ac:dyDescent="0.2">
      <c r="B4408" s="8">
        <v>43248</v>
      </c>
      <c r="C4408" s="6" t="s">
        <v>5081</v>
      </c>
      <c r="D4408" s="6">
        <v>300286</v>
      </c>
      <c r="E4408" s="6" t="s">
        <v>668</v>
      </c>
      <c r="F4408" s="6" t="s">
        <v>21</v>
      </c>
      <c r="G4408" s="6" t="s">
        <v>13</v>
      </c>
      <c r="H4408" s="6" t="s">
        <v>917</v>
      </c>
      <c r="I4408" s="6">
        <v>-5</v>
      </c>
      <c r="J4408" s="13" t="str">
        <f>VLOOKUP(MONTH(Tabla7[[#This Row],[Fecha del movimiento]]),Tablas!$O$4:$P$15,2,0)</f>
        <v>May</v>
      </c>
      <c r="K4408" s="6">
        <f>YEAR(Tabla7[[#This Row],[Fecha del movimiento]])</f>
        <v>2018</v>
      </c>
    </row>
    <row r="4409" spans="2:11" x14ac:dyDescent="0.2">
      <c r="B4409" s="8">
        <v>43191</v>
      </c>
      <c r="C4409" s="6" t="s">
        <v>5082</v>
      </c>
      <c r="D4409" s="6">
        <v>300026</v>
      </c>
      <c r="E4409" s="6" t="s">
        <v>806</v>
      </c>
      <c r="F4409" s="6" t="s">
        <v>21</v>
      </c>
      <c r="G4409" s="6" t="s">
        <v>13</v>
      </c>
      <c r="H4409" s="6" t="s">
        <v>923</v>
      </c>
      <c r="I4409" s="6">
        <v>19</v>
      </c>
      <c r="J4409" s="13" t="str">
        <f>VLOOKUP(MONTH(Tabla7[[#This Row],[Fecha del movimiento]]),Tablas!$O$4:$P$15,2,0)</f>
        <v>Abr</v>
      </c>
      <c r="K4409" s="6">
        <f>YEAR(Tabla7[[#This Row],[Fecha del movimiento]])</f>
        <v>2018</v>
      </c>
    </row>
    <row r="4410" spans="2:11" x14ac:dyDescent="0.2">
      <c r="B4410" s="8">
        <v>43173</v>
      </c>
      <c r="C4410" s="6" t="s">
        <v>5083</v>
      </c>
      <c r="D4410" s="6">
        <v>300331</v>
      </c>
      <c r="E4410" s="6" t="s">
        <v>530</v>
      </c>
      <c r="F4410" s="6" t="s">
        <v>21</v>
      </c>
      <c r="G4410" s="6" t="s">
        <v>2</v>
      </c>
      <c r="H4410" s="6" t="s">
        <v>923</v>
      </c>
      <c r="I4410" s="6">
        <v>18</v>
      </c>
      <c r="J4410" s="13" t="str">
        <f>VLOOKUP(MONTH(Tabla7[[#This Row],[Fecha del movimiento]]),Tablas!$O$4:$P$15,2,0)</f>
        <v>Mar</v>
      </c>
      <c r="K4410" s="6">
        <f>YEAR(Tabla7[[#This Row],[Fecha del movimiento]])</f>
        <v>2018</v>
      </c>
    </row>
    <row r="4411" spans="2:11" x14ac:dyDescent="0.2">
      <c r="B4411" s="8">
        <v>43237</v>
      </c>
      <c r="C4411" s="6" t="s">
        <v>5084</v>
      </c>
      <c r="D4411" s="6">
        <v>300656</v>
      </c>
      <c r="E4411" s="6" t="s">
        <v>177</v>
      </c>
      <c r="F4411" s="6" t="s">
        <v>21</v>
      </c>
      <c r="G4411" s="6" t="s">
        <v>9</v>
      </c>
      <c r="H4411" s="6" t="s">
        <v>923</v>
      </c>
      <c r="I4411" s="6">
        <v>14</v>
      </c>
      <c r="J4411" s="13" t="str">
        <f>VLOOKUP(MONTH(Tabla7[[#This Row],[Fecha del movimiento]]),Tablas!$O$4:$P$15,2,0)</f>
        <v>May</v>
      </c>
      <c r="K4411" s="6">
        <f>YEAR(Tabla7[[#This Row],[Fecha del movimiento]])</f>
        <v>2018</v>
      </c>
    </row>
    <row r="4412" spans="2:11" x14ac:dyDescent="0.2">
      <c r="B4412" s="8">
        <v>43289</v>
      </c>
      <c r="C4412" s="6" t="s">
        <v>5085</v>
      </c>
      <c r="D4412" s="6">
        <v>300497</v>
      </c>
      <c r="E4412" s="6" t="s">
        <v>526</v>
      </c>
      <c r="F4412" s="6" t="s">
        <v>21</v>
      </c>
      <c r="G4412" s="6" t="s">
        <v>13</v>
      </c>
      <c r="H4412" s="6" t="s">
        <v>923</v>
      </c>
      <c r="I4412" s="6">
        <v>19</v>
      </c>
      <c r="J4412" s="13" t="str">
        <f>VLOOKUP(MONTH(Tabla7[[#This Row],[Fecha del movimiento]]),Tablas!$O$4:$P$15,2,0)</f>
        <v>Jul</v>
      </c>
      <c r="K4412" s="6">
        <f>YEAR(Tabla7[[#This Row],[Fecha del movimiento]])</f>
        <v>2018</v>
      </c>
    </row>
    <row r="4413" spans="2:11" x14ac:dyDescent="0.2">
      <c r="B4413" s="8">
        <v>43122</v>
      </c>
      <c r="C4413" s="6" t="s">
        <v>5086</v>
      </c>
      <c r="D4413" s="6">
        <v>300901</v>
      </c>
      <c r="E4413" s="6" t="s">
        <v>171</v>
      </c>
      <c r="F4413" s="6" t="s">
        <v>21</v>
      </c>
      <c r="G4413" s="6" t="s">
        <v>13</v>
      </c>
      <c r="H4413" s="6" t="s">
        <v>923</v>
      </c>
      <c r="I4413" s="6">
        <v>19</v>
      </c>
      <c r="J4413" s="13" t="str">
        <f>VLOOKUP(MONTH(Tabla7[[#This Row],[Fecha del movimiento]]),Tablas!$O$4:$P$15,2,0)</f>
        <v>Ene</v>
      </c>
      <c r="K4413" s="6">
        <f>YEAR(Tabla7[[#This Row],[Fecha del movimiento]])</f>
        <v>2018</v>
      </c>
    </row>
    <row r="4414" spans="2:11" x14ac:dyDescent="0.2">
      <c r="B4414" s="8">
        <v>43102</v>
      </c>
      <c r="C4414" s="6" t="s">
        <v>2025</v>
      </c>
      <c r="D4414" s="6">
        <v>300956</v>
      </c>
      <c r="E4414" s="6" t="s">
        <v>119</v>
      </c>
      <c r="F4414" s="6" t="s">
        <v>21</v>
      </c>
      <c r="G4414" s="6" t="s">
        <v>5</v>
      </c>
      <c r="H4414" s="6" t="s">
        <v>917</v>
      </c>
      <c r="I4414" s="6">
        <v>-19</v>
      </c>
      <c r="J4414" s="13" t="str">
        <f>VLOOKUP(MONTH(Tabla7[[#This Row],[Fecha del movimiento]]),Tablas!$O$4:$P$15,2,0)</f>
        <v>Ene</v>
      </c>
      <c r="K4414" s="6">
        <f>YEAR(Tabla7[[#This Row],[Fecha del movimiento]])</f>
        <v>2018</v>
      </c>
    </row>
    <row r="4415" spans="2:11" x14ac:dyDescent="0.2">
      <c r="B4415" s="8">
        <v>43130</v>
      </c>
      <c r="C4415" s="6" t="s">
        <v>5087</v>
      </c>
      <c r="D4415" s="6">
        <v>300642</v>
      </c>
      <c r="E4415" s="6" t="s">
        <v>403</v>
      </c>
      <c r="F4415" s="6" t="s">
        <v>21</v>
      </c>
      <c r="G4415" s="6" t="s">
        <v>3</v>
      </c>
      <c r="H4415" s="6" t="s">
        <v>923</v>
      </c>
      <c r="I4415" s="6">
        <v>10</v>
      </c>
      <c r="J4415" s="13" t="str">
        <f>VLOOKUP(MONTH(Tabla7[[#This Row],[Fecha del movimiento]]),Tablas!$O$4:$P$15,2,0)</f>
        <v>Ene</v>
      </c>
      <c r="K4415" s="6">
        <f>YEAR(Tabla7[[#This Row],[Fecha del movimiento]])</f>
        <v>2018</v>
      </c>
    </row>
    <row r="4416" spans="2:11" x14ac:dyDescent="0.2">
      <c r="B4416" s="8">
        <v>43256</v>
      </c>
      <c r="C4416" s="6" t="s">
        <v>5088</v>
      </c>
      <c r="D4416" s="6">
        <v>300283</v>
      </c>
      <c r="E4416" s="6" t="s">
        <v>671</v>
      </c>
      <c r="F4416" s="6" t="s">
        <v>21</v>
      </c>
      <c r="G4416" s="6" t="s">
        <v>7</v>
      </c>
      <c r="H4416" s="6" t="s">
        <v>917</v>
      </c>
      <c r="I4416" s="6">
        <v>-16</v>
      </c>
      <c r="J4416" s="13" t="str">
        <f>VLOOKUP(MONTH(Tabla7[[#This Row],[Fecha del movimiento]]),Tablas!$O$4:$P$15,2,0)</f>
        <v>Jun</v>
      </c>
      <c r="K4416" s="6">
        <f>YEAR(Tabla7[[#This Row],[Fecha del movimiento]])</f>
        <v>2018</v>
      </c>
    </row>
    <row r="4417" spans="2:11" x14ac:dyDescent="0.2">
      <c r="B4417" s="8">
        <v>43227</v>
      </c>
      <c r="C4417" s="6" t="s">
        <v>5089</v>
      </c>
      <c r="D4417" s="6">
        <v>300498</v>
      </c>
      <c r="E4417" s="6" t="s">
        <v>525</v>
      </c>
      <c r="F4417" s="6" t="s">
        <v>21</v>
      </c>
      <c r="G4417" s="6" t="s">
        <v>13</v>
      </c>
      <c r="H4417" s="6" t="s">
        <v>923</v>
      </c>
      <c r="I4417" s="6">
        <v>14</v>
      </c>
      <c r="J4417" s="13" t="str">
        <f>VLOOKUP(MONTH(Tabla7[[#This Row],[Fecha del movimiento]]),Tablas!$O$4:$P$15,2,0)</f>
        <v>May</v>
      </c>
      <c r="K4417" s="6">
        <f>YEAR(Tabla7[[#This Row],[Fecha del movimiento]])</f>
        <v>2018</v>
      </c>
    </row>
    <row r="4418" spans="2:11" x14ac:dyDescent="0.2">
      <c r="B4418" s="8">
        <v>43175</v>
      </c>
      <c r="C4418" s="6" t="s">
        <v>5090</v>
      </c>
      <c r="D4418" s="6">
        <v>300105</v>
      </c>
      <c r="E4418" s="6" t="s">
        <v>272</v>
      </c>
      <c r="F4418" s="6" t="s">
        <v>21</v>
      </c>
      <c r="G4418" s="6" t="s">
        <v>5</v>
      </c>
      <c r="H4418" s="6" t="s">
        <v>923</v>
      </c>
      <c r="I4418" s="6">
        <v>19</v>
      </c>
      <c r="J4418" s="13" t="str">
        <f>VLOOKUP(MONTH(Tabla7[[#This Row],[Fecha del movimiento]]),Tablas!$O$4:$P$15,2,0)</f>
        <v>Mar</v>
      </c>
      <c r="K4418" s="6">
        <f>YEAR(Tabla7[[#This Row],[Fecha del movimiento]])</f>
        <v>2018</v>
      </c>
    </row>
    <row r="4419" spans="2:11" x14ac:dyDescent="0.2">
      <c r="B4419" s="8">
        <v>43334</v>
      </c>
      <c r="C4419" s="6" t="s">
        <v>3377</v>
      </c>
      <c r="D4419" s="6">
        <v>300504</v>
      </c>
      <c r="E4419" s="6" t="s">
        <v>519</v>
      </c>
      <c r="F4419" s="6" t="s">
        <v>21</v>
      </c>
      <c r="G4419" s="6" t="s">
        <v>13</v>
      </c>
      <c r="H4419" s="6" t="s">
        <v>923</v>
      </c>
      <c r="I4419" s="6">
        <v>15</v>
      </c>
      <c r="J4419" s="13" t="str">
        <f>VLOOKUP(MONTH(Tabla7[[#This Row],[Fecha del movimiento]]),Tablas!$O$4:$P$15,2,0)</f>
        <v>Ago</v>
      </c>
      <c r="K4419" s="6">
        <f>YEAR(Tabla7[[#This Row],[Fecha del movimiento]])</f>
        <v>2018</v>
      </c>
    </row>
    <row r="4420" spans="2:11" x14ac:dyDescent="0.2">
      <c r="B4420" s="8">
        <v>43276</v>
      </c>
      <c r="C4420" s="6" t="s">
        <v>5091</v>
      </c>
      <c r="D4420" s="6">
        <v>300388</v>
      </c>
      <c r="E4420" s="6" t="s">
        <v>603</v>
      </c>
      <c r="F4420" s="6" t="s">
        <v>21</v>
      </c>
      <c r="G4420" s="6" t="s">
        <v>13</v>
      </c>
      <c r="H4420" s="6" t="s">
        <v>917</v>
      </c>
      <c r="I4420" s="6">
        <v>-10</v>
      </c>
      <c r="J4420" s="13" t="str">
        <f>VLOOKUP(MONTH(Tabla7[[#This Row],[Fecha del movimiento]]),Tablas!$O$4:$P$15,2,0)</f>
        <v>Jun</v>
      </c>
      <c r="K4420" s="6">
        <f>YEAR(Tabla7[[#This Row],[Fecha del movimiento]])</f>
        <v>2018</v>
      </c>
    </row>
    <row r="4421" spans="2:11" x14ac:dyDescent="0.2">
      <c r="B4421" s="8">
        <v>43266</v>
      </c>
      <c r="C4421" s="6" t="s">
        <v>5092</v>
      </c>
      <c r="D4421" s="6">
        <v>300881</v>
      </c>
      <c r="E4421" s="6" t="s">
        <v>191</v>
      </c>
      <c r="F4421" s="6" t="s">
        <v>21</v>
      </c>
      <c r="G4421" s="6" t="s">
        <v>2</v>
      </c>
      <c r="H4421" s="6" t="s">
        <v>923</v>
      </c>
      <c r="I4421" s="6">
        <v>10</v>
      </c>
      <c r="J4421" s="13" t="str">
        <f>VLOOKUP(MONTH(Tabla7[[#This Row],[Fecha del movimiento]]),Tablas!$O$4:$P$15,2,0)</f>
        <v>Jun</v>
      </c>
      <c r="K4421" s="6">
        <f>YEAR(Tabla7[[#This Row],[Fecha del movimiento]])</f>
        <v>2018</v>
      </c>
    </row>
    <row r="4422" spans="2:11" x14ac:dyDescent="0.2">
      <c r="B4422" s="8">
        <v>43133</v>
      </c>
      <c r="C4422" s="6" t="s">
        <v>5093</v>
      </c>
      <c r="D4422" s="6">
        <v>300598</v>
      </c>
      <c r="E4422" s="6" t="s">
        <v>444</v>
      </c>
      <c r="F4422" s="6" t="s">
        <v>21</v>
      </c>
      <c r="G4422" s="6" t="s">
        <v>6</v>
      </c>
      <c r="H4422" s="6" t="s">
        <v>917</v>
      </c>
      <c r="I4422" s="6">
        <v>-13</v>
      </c>
      <c r="J4422" s="13" t="str">
        <f>VLOOKUP(MONTH(Tabla7[[#This Row],[Fecha del movimiento]]),Tablas!$O$4:$P$15,2,0)</f>
        <v>Feb</v>
      </c>
      <c r="K4422" s="6">
        <f>YEAR(Tabla7[[#This Row],[Fecha del movimiento]])</f>
        <v>2018</v>
      </c>
    </row>
    <row r="4423" spans="2:11" x14ac:dyDescent="0.2">
      <c r="B4423" s="8">
        <v>43334</v>
      </c>
      <c r="C4423" s="6" t="s">
        <v>5094</v>
      </c>
      <c r="D4423" s="6">
        <v>300937</v>
      </c>
      <c r="E4423" s="6" t="s">
        <v>137</v>
      </c>
      <c r="F4423" s="6" t="s">
        <v>21</v>
      </c>
      <c r="G4423" s="6" t="s">
        <v>6</v>
      </c>
      <c r="H4423" s="6" t="s">
        <v>917</v>
      </c>
      <c r="I4423" s="6">
        <v>-15</v>
      </c>
      <c r="J4423" s="13" t="str">
        <f>VLOOKUP(MONTH(Tabla7[[#This Row],[Fecha del movimiento]]),Tablas!$O$4:$P$15,2,0)</f>
        <v>Ago</v>
      </c>
      <c r="K4423" s="6">
        <f>YEAR(Tabla7[[#This Row],[Fecha del movimiento]])</f>
        <v>2018</v>
      </c>
    </row>
    <row r="4424" spans="2:11" x14ac:dyDescent="0.2">
      <c r="B4424" s="8">
        <v>43132</v>
      </c>
      <c r="C4424" s="6" t="s">
        <v>5095</v>
      </c>
      <c r="D4424" s="6">
        <v>300309</v>
      </c>
      <c r="E4424" s="6" t="s">
        <v>658</v>
      </c>
      <c r="F4424" s="6" t="s">
        <v>21</v>
      </c>
      <c r="G4424" s="6" t="s">
        <v>13</v>
      </c>
      <c r="H4424" s="6" t="s">
        <v>923</v>
      </c>
      <c r="I4424" s="6">
        <v>11</v>
      </c>
      <c r="J4424" s="13" t="str">
        <f>VLOOKUP(MONTH(Tabla7[[#This Row],[Fecha del movimiento]]),Tablas!$O$4:$P$15,2,0)</f>
        <v>Feb</v>
      </c>
      <c r="K4424" s="6">
        <f>YEAR(Tabla7[[#This Row],[Fecha del movimiento]])</f>
        <v>2018</v>
      </c>
    </row>
    <row r="4425" spans="2:11" x14ac:dyDescent="0.2">
      <c r="B4425" s="8">
        <v>43306</v>
      </c>
      <c r="C4425" s="6" t="s">
        <v>5096</v>
      </c>
      <c r="D4425" s="6">
        <v>300658</v>
      </c>
      <c r="E4425" s="6" t="s">
        <v>389</v>
      </c>
      <c r="F4425" s="6" t="s">
        <v>21</v>
      </c>
      <c r="G4425" s="6" t="s">
        <v>13</v>
      </c>
      <c r="H4425" s="6" t="s">
        <v>917</v>
      </c>
      <c r="I4425" s="6">
        <v>-12</v>
      </c>
      <c r="J4425" s="13" t="str">
        <f>VLOOKUP(MONTH(Tabla7[[#This Row],[Fecha del movimiento]]),Tablas!$O$4:$P$15,2,0)</f>
        <v>Jul</v>
      </c>
      <c r="K4425" s="6">
        <f>YEAR(Tabla7[[#This Row],[Fecha del movimiento]])</f>
        <v>2018</v>
      </c>
    </row>
    <row r="4426" spans="2:11" x14ac:dyDescent="0.2">
      <c r="B4426" s="8">
        <v>43198</v>
      </c>
      <c r="C4426" s="6" t="s">
        <v>5097</v>
      </c>
      <c r="D4426" s="6">
        <v>300098</v>
      </c>
      <c r="E4426" s="6" t="s">
        <v>423</v>
      </c>
      <c r="F4426" s="6" t="s">
        <v>21</v>
      </c>
      <c r="G4426" s="6" t="s">
        <v>4</v>
      </c>
      <c r="H4426" s="6" t="s">
        <v>917</v>
      </c>
      <c r="I4426" s="6">
        <v>-9</v>
      </c>
      <c r="J4426" s="13" t="str">
        <f>VLOOKUP(MONTH(Tabla7[[#This Row],[Fecha del movimiento]]),Tablas!$O$4:$P$15,2,0)</f>
        <v>Abr</v>
      </c>
      <c r="K4426" s="6">
        <f>YEAR(Tabla7[[#This Row],[Fecha del movimiento]])</f>
        <v>2018</v>
      </c>
    </row>
    <row r="4427" spans="2:11" x14ac:dyDescent="0.2">
      <c r="B4427" s="8">
        <v>43240</v>
      </c>
      <c r="C4427" s="6" t="s">
        <v>5098</v>
      </c>
      <c r="D4427" s="6">
        <v>300352</v>
      </c>
      <c r="E4427" s="6" t="s">
        <v>629</v>
      </c>
      <c r="F4427" s="6" t="s">
        <v>21</v>
      </c>
      <c r="G4427" s="6" t="s">
        <v>11</v>
      </c>
      <c r="H4427" s="6" t="s">
        <v>923</v>
      </c>
      <c r="I4427" s="6">
        <v>17</v>
      </c>
      <c r="J4427" s="13" t="str">
        <f>VLOOKUP(MONTH(Tabla7[[#This Row],[Fecha del movimiento]]),Tablas!$O$4:$P$15,2,0)</f>
        <v>May</v>
      </c>
      <c r="K4427" s="6">
        <f>YEAR(Tabla7[[#This Row],[Fecha del movimiento]])</f>
        <v>2018</v>
      </c>
    </row>
    <row r="4428" spans="2:11" x14ac:dyDescent="0.2">
      <c r="B4428" s="8">
        <v>43107</v>
      </c>
      <c r="C4428" s="6" t="s">
        <v>5099</v>
      </c>
      <c r="D4428" s="6">
        <v>300938</v>
      </c>
      <c r="E4428" s="6" t="s">
        <v>136</v>
      </c>
      <c r="F4428" s="6" t="s">
        <v>21</v>
      </c>
      <c r="G4428" s="6" t="s">
        <v>6</v>
      </c>
      <c r="H4428" s="6" t="s">
        <v>917</v>
      </c>
      <c r="I4428" s="6">
        <v>-16</v>
      </c>
      <c r="J4428" s="13" t="str">
        <f>VLOOKUP(MONTH(Tabla7[[#This Row],[Fecha del movimiento]]),Tablas!$O$4:$P$15,2,0)</f>
        <v>Ene</v>
      </c>
      <c r="K4428" s="6">
        <f>YEAR(Tabla7[[#This Row],[Fecha del movimiento]])</f>
        <v>2018</v>
      </c>
    </row>
    <row r="4429" spans="2:11" x14ac:dyDescent="0.2">
      <c r="B4429" s="8">
        <v>43160</v>
      </c>
      <c r="C4429" s="6" t="s">
        <v>5100</v>
      </c>
      <c r="D4429" s="6">
        <v>300985</v>
      </c>
      <c r="E4429" s="6" t="s">
        <v>91</v>
      </c>
      <c r="F4429" s="6" t="s">
        <v>21</v>
      </c>
      <c r="G4429" s="6" t="s">
        <v>2</v>
      </c>
      <c r="H4429" s="6" t="s">
        <v>923</v>
      </c>
      <c r="I4429" s="6">
        <v>20</v>
      </c>
      <c r="J4429" s="13" t="str">
        <f>VLOOKUP(MONTH(Tabla7[[#This Row],[Fecha del movimiento]]),Tablas!$O$4:$P$15,2,0)</f>
        <v>Mar</v>
      </c>
      <c r="K4429" s="6">
        <f>YEAR(Tabla7[[#This Row],[Fecha del movimiento]])</f>
        <v>2018</v>
      </c>
    </row>
    <row r="4430" spans="2:11" x14ac:dyDescent="0.2">
      <c r="B4430" s="8">
        <v>43288</v>
      </c>
      <c r="C4430" s="6" t="s">
        <v>5101</v>
      </c>
      <c r="D4430" s="6">
        <v>300559</v>
      </c>
      <c r="E4430" s="6" t="s">
        <v>471</v>
      </c>
      <c r="F4430" s="6" t="s">
        <v>21</v>
      </c>
      <c r="G4430" s="6" t="s">
        <v>13</v>
      </c>
      <c r="H4430" s="6" t="s">
        <v>923</v>
      </c>
      <c r="I4430" s="6">
        <v>12</v>
      </c>
      <c r="J4430" s="13" t="str">
        <f>VLOOKUP(MONTH(Tabla7[[#This Row],[Fecha del movimiento]]),Tablas!$O$4:$P$15,2,0)</f>
        <v>Jul</v>
      </c>
      <c r="K4430" s="6">
        <f>YEAR(Tabla7[[#This Row],[Fecha del movimiento]])</f>
        <v>2018</v>
      </c>
    </row>
    <row r="4431" spans="2:11" x14ac:dyDescent="0.2">
      <c r="B4431" s="8">
        <v>43295</v>
      </c>
      <c r="C4431" s="6" t="s">
        <v>5102</v>
      </c>
      <c r="D4431" s="6">
        <v>300450</v>
      </c>
      <c r="E4431" s="6" t="s">
        <v>560</v>
      </c>
      <c r="F4431" s="6" t="s">
        <v>21</v>
      </c>
      <c r="G4431" s="6" t="s">
        <v>13</v>
      </c>
      <c r="H4431" s="6" t="s">
        <v>917</v>
      </c>
      <c r="I4431" s="6">
        <v>-12</v>
      </c>
      <c r="J4431" s="13" t="str">
        <f>VLOOKUP(MONTH(Tabla7[[#This Row],[Fecha del movimiento]]),Tablas!$O$4:$P$15,2,0)</f>
        <v>Jul</v>
      </c>
      <c r="K4431" s="6">
        <f>YEAR(Tabla7[[#This Row],[Fecha del movimiento]])</f>
        <v>2018</v>
      </c>
    </row>
    <row r="4432" spans="2:11" x14ac:dyDescent="0.2">
      <c r="B4432" s="8">
        <v>43326</v>
      </c>
      <c r="C4432" s="6" t="s">
        <v>5103</v>
      </c>
      <c r="D4432" s="6">
        <v>300868</v>
      </c>
      <c r="E4432" s="6" t="s">
        <v>203</v>
      </c>
      <c r="F4432" s="6" t="s">
        <v>21</v>
      </c>
      <c r="G4432" s="6" t="s">
        <v>6</v>
      </c>
      <c r="H4432" s="6" t="s">
        <v>923</v>
      </c>
      <c r="I4432" s="6">
        <v>20</v>
      </c>
      <c r="J4432" s="13" t="str">
        <f>VLOOKUP(MONTH(Tabla7[[#This Row],[Fecha del movimiento]]),Tablas!$O$4:$P$15,2,0)</f>
        <v>Ago</v>
      </c>
      <c r="K4432" s="6">
        <f>YEAR(Tabla7[[#This Row],[Fecha del movimiento]])</f>
        <v>2018</v>
      </c>
    </row>
    <row r="4433" spans="2:11" x14ac:dyDescent="0.2">
      <c r="B4433" s="8">
        <v>43279</v>
      </c>
      <c r="C4433" s="6" t="s">
        <v>5104</v>
      </c>
      <c r="D4433" s="6">
        <v>300450</v>
      </c>
      <c r="E4433" s="6" t="s">
        <v>560</v>
      </c>
      <c r="F4433" s="6" t="s">
        <v>21</v>
      </c>
      <c r="G4433" s="6" t="s">
        <v>13</v>
      </c>
      <c r="H4433" s="6" t="s">
        <v>917</v>
      </c>
      <c r="I4433" s="6">
        <v>-12</v>
      </c>
      <c r="J4433" s="13" t="str">
        <f>VLOOKUP(MONTH(Tabla7[[#This Row],[Fecha del movimiento]]),Tablas!$O$4:$P$15,2,0)</f>
        <v>Jun</v>
      </c>
      <c r="K4433" s="6">
        <f>YEAR(Tabla7[[#This Row],[Fecha del movimiento]])</f>
        <v>2018</v>
      </c>
    </row>
    <row r="4434" spans="2:11" x14ac:dyDescent="0.2">
      <c r="B4434" s="8">
        <v>43325</v>
      </c>
      <c r="C4434" s="6" t="s">
        <v>5105</v>
      </c>
      <c r="D4434" s="6">
        <v>300480</v>
      </c>
      <c r="E4434" s="6" t="s">
        <v>538</v>
      </c>
      <c r="F4434" s="6" t="s">
        <v>21</v>
      </c>
      <c r="G4434" s="6" t="s">
        <v>2</v>
      </c>
      <c r="H4434" s="6" t="s">
        <v>917</v>
      </c>
      <c r="I4434" s="6">
        <v>-7</v>
      </c>
      <c r="J4434" s="13" t="str">
        <f>VLOOKUP(MONTH(Tabla7[[#This Row],[Fecha del movimiento]]),Tablas!$O$4:$P$15,2,0)</f>
        <v>Ago</v>
      </c>
      <c r="K4434" s="6">
        <f>YEAR(Tabla7[[#This Row],[Fecha del movimiento]])</f>
        <v>2018</v>
      </c>
    </row>
    <row r="4435" spans="2:11" x14ac:dyDescent="0.2">
      <c r="B4435" s="8">
        <v>43186</v>
      </c>
      <c r="C4435" s="6" t="s">
        <v>5106</v>
      </c>
      <c r="D4435" s="6">
        <v>300479</v>
      </c>
      <c r="E4435" s="6" t="s">
        <v>276</v>
      </c>
      <c r="F4435" s="6" t="s">
        <v>21</v>
      </c>
      <c r="G4435" s="6" t="s">
        <v>2</v>
      </c>
      <c r="H4435" s="6" t="s">
        <v>917</v>
      </c>
      <c r="I4435" s="6">
        <v>-18</v>
      </c>
      <c r="J4435" s="13" t="str">
        <f>VLOOKUP(MONTH(Tabla7[[#This Row],[Fecha del movimiento]]),Tablas!$O$4:$P$15,2,0)</f>
        <v>Mar</v>
      </c>
      <c r="K4435" s="6">
        <f>YEAR(Tabla7[[#This Row],[Fecha del movimiento]])</f>
        <v>2018</v>
      </c>
    </row>
    <row r="4436" spans="2:11" x14ac:dyDescent="0.2">
      <c r="B4436" s="8">
        <v>43257</v>
      </c>
      <c r="C4436" s="6" t="s">
        <v>5107</v>
      </c>
      <c r="D4436" s="6">
        <v>300349</v>
      </c>
      <c r="E4436" s="6" t="s">
        <v>631</v>
      </c>
      <c r="F4436" s="6" t="s">
        <v>21</v>
      </c>
      <c r="G4436" s="6" t="s">
        <v>6</v>
      </c>
      <c r="H4436" s="6" t="s">
        <v>917</v>
      </c>
      <c r="I4436" s="6">
        <v>-5</v>
      </c>
      <c r="J4436" s="13" t="str">
        <f>VLOOKUP(MONTH(Tabla7[[#This Row],[Fecha del movimiento]]),Tablas!$O$4:$P$15,2,0)</f>
        <v>Jun</v>
      </c>
      <c r="K4436" s="6">
        <f>YEAR(Tabla7[[#This Row],[Fecha del movimiento]])</f>
        <v>2018</v>
      </c>
    </row>
    <row r="4437" spans="2:11" x14ac:dyDescent="0.2">
      <c r="B4437" s="8">
        <v>43273</v>
      </c>
      <c r="C4437" s="6" t="s">
        <v>5108</v>
      </c>
      <c r="D4437" s="6">
        <v>300734</v>
      </c>
      <c r="E4437" s="6" t="s">
        <v>300</v>
      </c>
      <c r="F4437" s="6" t="s">
        <v>21</v>
      </c>
      <c r="G4437" s="6" t="s">
        <v>10</v>
      </c>
      <c r="H4437" s="6" t="s">
        <v>917</v>
      </c>
      <c r="I4437" s="6">
        <v>-6</v>
      </c>
      <c r="J4437" s="13" t="str">
        <f>VLOOKUP(MONTH(Tabla7[[#This Row],[Fecha del movimiento]]),Tablas!$O$4:$P$15,2,0)</f>
        <v>Jun</v>
      </c>
      <c r="K4437" s="6">
        <f>YEAR(Tabla7[[#This Row],[Fecha del movimiento]])</f>
        <v>2018</v>
      </c>
    </row>
    <row r="4438" spans="2:11" x14ac:dyDescent="0.2">
      <c r="B4438" s="8">
        <v>43297</v>
      </c>
      <c r="C4438" s="6" t="s">
        <v>5109</v>
      </c>
      <c r="D4438" s="6">
        <v>300090</v>
      </c>
      <c r="E4438" s="6" t="s">
        <v>777</v>
      </c>
      <c r="F4438" s="6" t="s">
        <v>21</v>
      </c>
      <c r="G4438" s="6" t="s">
        <v>11</v>
      </c>
      <c r="H4438" s="6" t="s">
        <v>917</v>
      </c>
      <c r="I4438" s="6">
        <v>-10</v>
      </c>
      <c r="J4438" s="13" t="str">
        <f>VLOOKUP(MONTH(Tabla7[[#This Row],[Fecha del movimiento]]),Tablas!$O$4:$P$15,2,0)</f>
        <v>Jul</v>
      </c>
      <c r="K4438" s="6">
        <f>YEAR(Tabla7[[#This Row],[Fecha del movimiento]])</f>
        <v>2018</v>
      </c>
    </row>
    <row r="4439" spans="2:11" x14ac:dyDescent="0.2">
      <c r="B4439" s="8">
        <v>43203</v>
      </c>
      <c r="C4439" s="6" t="s">
        <v>5110</v>
      </c>
      <c r="D4439" s="6">
        <v>300292</v>
      </c>
      <c r="E4439" s="6" t="s">
        <v>630</v>
      </c>
      <c r="F4439" s="6" t="s">
        <v>21</v>
      </c>
      <c r="G4439" s="6" t="s">
        <v>5</v>
      </c>
      <c r="H4439" s="6" t="s">
        <v>923</v>
      </c>
      <c r="I4439" s="6">
        <v>17</v>
      </c>
      <c r="J4439" s="13" t="str">
        <f>VLOOKUP(MONTH(Tabla7[[#This Row],[Fecha del movimiento]]),Tablas!$O$4:$P$15,2,0)</f>
        <v>Abr</v>
      </c>
      <c r="K4439" s="6">
        <f>YEAR(Tabla7[[#This Row],[Fecha del movimiento]])</f>
        <v>2018</v>
      </c>
    </row>
    <row r="4440" spans="2:11" x14ac:dyDescent="0.2">
      <c r="B4440" s="8">
        <v>43278</v>
      </c>
      <c r="C4440" s="6" t="s">
        <v>5111</v>
      </c>
      <c r="D4440" s="6">
        <v>300879</v>
      </c>
      <c r="E4440" s="6" t="s">
        <v>193</v>
      </c>
      <c r="F4440" s="6" t="s">
        <v>21</v>
      </c>
      <c r="G4440" s="6" t="s">
        <v>11</v>
      </c>
      <c r="H4440" s="6" t="s">
        <v>923</v>
      </c>
      <c r="I4440" s="6">
        <v>12</v>
      </c>
      <c r="J4440" s="13" t="str">
        <f>VLOOKUP(MONTH(Tabla7[[#This Row],[Fecha del movimiento]]),Tablas!$O$4:$P$15,2,0)</f>
        <v>Jun</v>
      </c>
      <c r="K4440" s="6">
        <f>YEAR(Tabla7[[#This Row],[Fecha del movimiento]])</f>
        <v>2018</v>
      </c>
    </row>
    <row r="4441" spans="2:11" x14ac:dyDescent="0.2">
      <c r="B4441" s="8">
        <v>43111</v>
      </c>
      <c r="C4441" s="6" t="s">
        <v>5112</v>
      </c>
      <c r="D4441" s="6">
        <v>300320</v>
      </c>
      <c r="E4441" s="6" t="s">
        <v>649</v>
      </c>
      <c r="F4441" s="6" t="s">
        <v>21</v>
      </c>
      <c r="G4441" s="6" t="s">
        <v>1</v>
      </c>
      <c r="H4441" s="6" t="s">
        <v>917</v>
      </c>
      <c r="I4441" s="6">
        <v>-19</v>
      </c>
      <c r="J4441" s="13" t="str">
        <f>VLOOKUP(MONTH(Tabla7[[#This Row],[Fecha del movimiento]]),Tablas!$O$4:$P$15,2,0)</f>
        <v>Ene</v>
      </c>
      <c r="K4441" s="6">
        <f>YEAR(Tabla7[[#This Row],[Fecha del movimiento]])</f>
        <v>2018</v>
      </c>
    </row>
    <row r="4442" spans="2:11" x14ac:dyDescent="0.2">
      <c r="B4442" s="8">
        <v>43268</v>
      </c>
      <c r="C4442" s="6" t="s">
        <v>5113</v>
      </c>
      <c r="D4442" s="6">
        <v>300250</v>
      </c>
      <c r="E4442" s="6" t="s">
        <v>694</v>
      </c>
      <c r="F4442" s="6" t="s">
        <v>21</v>
      </c>
      <c r="G4442" s="6" t="s">
        <v>13</v>
      </c>
      <c r="H4442" s="6" t="s">
        <v>923</v>
      </c>
      <c r="I4442" s="6">
        <v>18</v>
      </c>
      <c r="J4442" s="13" t="str">
        <f>VLOOKUP(MONTH(Tabla7[[#This Row],[Fecha del movimiento]]),Tablas!$O$4:$P$15,2,0)</f>
        <v>Jun</v>
      </c>
      <c r="K4442" s="6">
        <f>YEAR(Tabla7[[#This Row],[Fecha del movimiento]])</f>
        <v>2018</v>
      </c>
    </row>
    <row r="4443" spans="2:11" x14ac:dyDescent="0.2">
      <c r="B4443" s="8">
        <v>43143</v>
      </c>
      <c r="C4443" s="6" t="s">
        <v>5114</v>
      </c>
      <c r="D4443" s="6">
        <v>300680</v>
      </c>
      <c r="E4443" s="6" t="s">
        <v>373</v>
      </c>
      <c r="F4443" s="6" t="s">
        <v>21</v>
      </c>
      <c r="G4443" s="6" t="s">
        <v>13</v>
      </c>
      <c r="H4443" s="6" t="s">
        <v>917</v>
      </c>
      <c r="I4443" s="6">
        <v>-18</v>
      </c>
      <c r="J4443" s="13" t="str">
        <f>VLOOKUP(MONTH(Tabla7[[#This Row],[Fecha del movimiento]]),Tablas!$O$4:$P$15,2,0)</f>
        <v>Feb</v>
      </c>
      <c r="K4443" s="6">
        <f>YEAR(Tabla7[[#This Row],[Fecha del movimiento]])</f>
        <v>2018</v>
      </c>
    </row>
    <row r="4444" spans="2:11" x14ac:dyDescent="0.2">
      <c r="B4444" s="8">
        <v>43255</v>
      </c>
      <c r="C4444" s="6" t="s">
        <v>5115</v>
      </c>
      <c r="D4444" s="6">
        <v>300279</v>
      </c>
      <c r="E4444" s="6" t="s">
        <v>295</v>
      </c>
      <c r="F4444" s="6" t="s">
        <v>21</v>
      </c>
      <c r="G4444" s="6" t="s">
        <v>11</v>
      </c>
      <c r="H4444" s="6" t="s">
        <v>923</v>
      </c>
      <c r="I4444" s="6">
        <v>15</v>
      </c>
      <c r="J4444" s="13" t="str">
        <f>VLOOKUP(MONTH(Tabla7[[#This Row],[Fecha del movimiento]]),Tablas!$O$4:$P$15,2,0)</f>
        <v>Jun</v>
      </c>
      <c r="K4444" s="6">
        <f>YEAR(Tabla7[[#This Row],[Fecha del movimiento]])</f>
        <v>2018</v>
      </c>
    </row>
    <row r="4445" spans="2:11" x14ac:dyDescent="0.2">
      <c r="B4445" s="8">
        <v>43219</v>
      </c>
      <c r="C4445" s="6" t="s">
        <v>5116</v>
      </c>
      <c r="D4445" s="6">
        <v>300196</v>
      </c>
      <c r="E4445" s="6" t="s">
        <v>731</v>
      </c>
      <c r="F4445" s="6" t="s">
        <v>21</v>
      </c>
      <c r="G4445" s="6" t="s">
        <v>13</v>
      </c>
      <c r="H4445" s="6" t="s">
        <v>923</v>
      </c>
      <c r="I4445" s="6">
        <v>11</v>
      </c>
      <c r="J4445" s="13" t="str">
        <f>VLOOKUP(MONTH(Tabla7[[#This Row],[Fecha del movimiento]]),Tablas!$O$4:$P$15,2,0)</f>
        <v>Abr</v>
      </c>
      <c r="K4445" s="6">
        <f>YEAR(Tabla7[[#This Row],[Fecha del movimiento]])</f>
        <v>2018</v>
      </c>
    </row>
    <row r="4446" spans="2:11" x14ac:dyDescent="0.2">
      <c r="B4446" s="8">
        <v>43198</v>
      </c>
      <c r="C4446" s="6" t="s">
        <v>5117</v>
      </c>
      <c r="D4446" s="6">
        <v>300958</v>
      </c>
      <c r="E4446" s="6" t="s">
        <v>117</v>
      </c>
      <c r="F4446" s="6" t="s">
        <v>21</v>
      </c>
      <c r="G4446" s="6" t="s">
        <v>2</v>
      </c>
      <c r="H4446" s="6" t="s">
        <v>923</v>
      </c>
      <c r="I4446" s="6">
        <v>10</v>
      </c>
      <c r="J4446" s="13" t="str">
        <f>VLOOKUP(MONTH(Tabla7[[#This Row],[Fecha del movimiento]]),Tablas!$O$4:$P$15,2,0)</f>
        <v>Abr</v>
      </c>
      <c r="K4446" s="6">
        <f>YEAR(Tabla7[[#This Row],[Fecha del movimiento]])</f>
        <v>2018</v>
      </c>
    </row>
    <row r="4447" spans="2:11" x14ac:dyDescent="0.2">
      <c r="B4447" s="8">
        <v>43293</v>
      </c>
      <c r="C4447" s="6" t="s">
        <v>5118</v>
      </c>
      <c r="D4447" s="6">
        <v>300641</v>
      </c>
      <c r="E4447" s="6" t="s">
        <v>404</v>
      </c>
      <c r="F4447" s="6" t="s">
        <v>21</v>
      </c>
      <c r="G4447" s="6" t="s">
        <v>13</v>
      </c>
      <c r="H4447" s="6" t="s">
        <v>917</v>
      </c>
      <c r="I4447" s="6">
        <v>-9</v>
      </c>
      <c r="J4447" s="13" t="str">
        <f>VLOOKUP(MONTH(Tabla7[[#This Row],[Fecha del movimiento]]),Tablas!$O$4:$P$15,2,0)</f>
        <v>Jul</v>
      </c>
      <c r="K4447" s="6">
        <f>YEAR(Tabla7[[#This Row],[Fecha del movimiento]])</f>
        <v>2018</v>
      </c>
    </row>
    <row r="4448" spans="2:11" x14ac:dyDescent="0.2">
      <c r="B4448" s="8">
        <v>43294</v>
      </c>
      <c r="C4448" s="6" t="s">
        <v>5119</v>
      </c>
      <c r="D4448" s="6">
        <v>300120</v>
      </c>
      <c r="E4448" s="6" t="s">
        <v>251</v>
      </c>
      <c r="F4448" s="6" t="s">
        <v>21</v>
      </c>
      <c r="G4448" s="6" t="s">
        <v>12</v>
      </c>
      <c r="H4448" s="6" t="s">
        <v>923</v>
      </c>
      <c r="I4448" s="6">
        <v>19</v>
      </c>
      <c r="J4448" s="13" t="str">
        <f>VLOOKUP(MONTH(Tabla7[[#This Row],[Fecha del movimiento]]),Tablas!$O$4:$P$15,2,0)</f>
        <v>Jul</v>
      </c>
      <c r="K4448" s="6">
        <f>YEAR(Tabla7[[#This Row],[Fecha del movimiento]])</f>
        <v>2018</v>
      </c>
    </row>
    <row r="4449" spans="2:11" x14ac:dyDescent="0.2">
      <c r="B4449" s="8">
        <v>43272</v>
      </c>
      <c r="C4449" s="6" t="s">
        <v>5120</v>
      </c>
      <c r="D4449" s="6">
        <v>300755</v>
      </c>
      <c r="E4449" s="6" t="s">
        <v>307</v>
      </c>
      <c r="F4449" s="6" t="s">
        <v>21</v>
      </c>
      <c r="G4449" s="6" t="s">
        <v>10</v>
      </c>
      <c r="H4449" s="6" t="s">
        <v>917</v>
      </c>
      <c r="I4449" s="6">
        <v>-17</v>
      </c>
      <c r="J4449" s="13" t="str">
        <f>VLOOKUP(MONTH(Tabla7[[#This Row],[Fecha del movimiento]]),Tablas!$O$4:$P$15,2,0)</f>
        <v>Jun</v>
      </c>
      <c r="K4449" s="6">
        <f>YEAR(Tabla7[[#This Row],[Fecha del movimiento]])</f>
        <v>2018</v>
      </c>
    </row>
    <row r="4450" spans="2:11" x14ac:dyDescent="0.2">
      <c r="B4450" s="8">
        <v>43146</v>
      </c>
      <c r="C4450" s="6" t="s">
        <v>5121</v>
      </c>
      <c r="D4450" s="6">
        <v>300742</v>
      </c>
      <c r="E4450" s="6" t="s">
        <v>318</v>
      </c>
      <c r="F4450" s="6" t="s">
        <v>21</v>
      </c>
      <c r="G4450" s="6" t="s">
        <v>2</v>
      </c>
      <c r="H4450" s="6" t="s">
        <v>917</v>
      </c>
      <c r="I4450" s="6">
        <v>-12</v>
      </c>
      <c r="J4450" s="13" t="str">
        <f>VLOOKUP(MONTH(Tabla7[[#This Row],[Fecha del movimiento]]),Tablas!$O$4:$P$15,2,0)</f>
        <v>Feb</v>
      </c>
      <c r="K4450" s="6">
        <f>YEAR(Tabla7[[#This Row],[Fecha del movimiento]])</f>
        <v>2018</v>
      </c>
    </row>
    <row r="4451" spans="2:11" x14ac:dyDescent="0.2">
      <c r="B4451" s="8">
        <v>43155</v>
      </c>
      <c r="C4451" s="6" t="s">
        <v>5122</v>
      </c>
      <c r="D4451" s="6">
        <v>300048</v>
      </c>
      <c r="E4451" s="6" t="s">
        <v>797</v>
      </c>
      <c r="F4451" s="6" t="s">
        <v>21</v>
      </c>
      <c r="G4451" s="6" t="s">
        <v>12</v>
      </c>
      <c r="H4451" s="6" t="s">
        <v>917</v>
      </c>
      <c r="I4451" s="6">
        <v>-16</v>
      </c>
      <c r="J4451" s="13" t="str">
        <f>VLOOKUP(MONTH(Tabla7[[#This Row],[Fecha del movimiento]]),Tablas!$O$4:$P$15,2,0)</f>
        <v>Feb</v>
      </c>
      <c r="K4451" s="6">
        <f>YEAR(Tabla7[[#This Row],[Fecha del movimiento]])</f>
        <v>2018</v>
      </c>
    </row>
    <row r="4452" spans="2:11" x14ac:dyDescent="0.2">
      <c r="B4452" s="8">
        <v>43265</v>
      </c>
      <c r="C4452" s="6" t="s">
        <v>5123</v>
      </c>
      <c r="D4452" s="6">
        <v>300098</v>
      </c>
      <c r="E4452" s="6" t="s">
        <v>423</v>
      </c>
      <c r="F4452" s="6" t="s">
        <v>21</v>
      </c>
      <c r="G4452" s="6" t="s">
        <v>4</v>
      </c>
      <c r="H4452" s="6" t="s">
        <v>923</v>
      </c>
      <c r="I4452" s="6">
        <v>17</v>
      </c>
      <c r="J4452" s="13" t="str">
        <f>VLOOKUP(MONTH(Tabla7[[#This Row],[Fecha del movimiento]]),Tablas!$O$4:$P$15,2,0)</f>
        <v>Jun</v>
      </c>
      <c r="K4452" s="6">
        <f>YEAR(Tabla7[[#This Row],[Fecha del movimiento]])</f>
        <v>2018</v>
      </c>
    </row>
    <row r="4453" spans="2:11" x14ac:dyDescent="0.2">
      <c r="B4453" s="8">
        <v>43212</v>
      </c>
      <c r="C4453" s="6" t="s">
        <v>5124</v>
      </c>
      <c r="D4453" s="6">
        <v>300013</v>
      </c>
      <c r="E4453" s="6" t="s">
        <v>768</v>
      </c>
      <c r="F4453" s="6" t="s">
        <v>21</v>
      </c>
      <c r="G4453" s="6" t="s">
        <v>4</v>
      </c>
      <c r="H4453" s="6" t="s">
        <v>923</v>
      </c>
      <c r="I4453" s="6">
        <v>12</v>
      </c>
      <c r="J4453" s="13" t="str">
        <f>VLOOKUP(MONTH(Tabla7[[#This Row],[Fecha del movimiento]]),Tablas!$O$4:$P$15,2,0)</f>
        <v>Abr</v>
      </c>
      <c r="K4453" s="6">
        <f>YEAR(Tabla7[[#This Row],[Fecha del movimiento]])</f>
        <v>2018</v>
      </c>
    </row>
    <row r="4454" spans="2:11" x14ac:dyDescent="0.2">
      <c r="B4454" s="8">
        <v>43247</v>
      </c>
      <c r="C4454" s="6" t="s">
        <v>5125</v>
      </c>
      <c r="D4454" s="6">
        <v>300204</v>
      </c>
      <c r="E4454" s="6" t="s">
        <v>726</v>
      </c>
      <c r="F4454" s="6" t="s">
        <v>21</v>
      </c>
      <c r="G4454" s="6" t="s">
        <v>9</v>
      </c>
      <c r="H4454" s="6" t="s">
        <v>917</v>
      </c>
      <c r="I4454" s="6">
        <v>-18</v>
      </c>
      <c r="J4454" s="13" t="str">
        <f>VLOOKUP(MONTH(Tabla7[[#This Row],[Fecha del movimiento]]),Tablas!$O$4:$P$15,2,0)</f>
        <v>May</v>
      </c>
      <c r="K4454" s="6">
        <f>YEAR(Tabla7[[#This Row],[Fecha del movimiento]])</f>
        <v>2018</v>
      </c>
    </row>
    <row r="4455" spans="2:11" x14ac:dyDescent="0.2">
      <c r="B4455" s="8">
        <v>43276</v>
      </c>
      <c r="C4455" s="6" t="s">
        <v>2999</v>
      </c>
      <c r="D4455" s="6">
        <v>300525</v>
      </c>
      <c r="E4455" s="6" t="s">
        <v>502</v>
      </c>
      <c r="F4455" s="6" t="s">
        <v>21</v>
      </c>
      <c r="G4455" s="6" t="s">
        <v>4</v>
      </c>
      <c r="H4455" s="6" t="s">
        <v>917</v>
      </c>
      <c r="I4455" s="6">
        <v>-14</v>
      </c>
      <c r="J4455" s="13" t="str">
        <f>VLOOKUP(MONTH(Tabla7[[#This Row],[Fecha del movimiento]]),Tablas!$O$4:$P$15,2,0)</f>
        <v>Jun</v>
      </c>
      <c r="K4455" s="6">
        <f>YEAR(Tabla7[[#This Row],[Fecha del movimiento]])</f>
        <v>2018</v>
      </c>
    </row>
    <row r="4456" spans="2:11" x14ac:dyDescent="0.2">
      <c r="B4456" s="8">
        <v>43185</v>
      </c>
      <c r="C4456" s="6" t="s">
        <v>5126</v>
      </c>
      <c r="D4456" s="6">
        <v>300925</v>
      </c>
      <c r="E4456" s="6" t="s">
        <v>147</v>
      </c>
      <c r="F4456" s="6" t="s">
        <v>21</v>
      </c>
      <c r="G4456" s="6" t="s">
        <v>10</v>
      </c>
      <c r="H4456" s="6" t="s">
        <v>917</v>
      </c>
      <c r="I4456" s="6">
        <v>-7</v>
      </c>
      <c r="J4456" s="13" t="str">
        <f>VLOOKUP(MONTH(Tabla7[[#This Row],[Fecha del movimiento]]),Tablas!$O$4:$P$15,2,0)</f>
        <v>Mar</v>
      </c>
      <c r="K4456" s="6">
        <f>YEAR(Tabla7[[#This Row],[Fecha del movimiento]])</f>
        <v>2018</v>
      </c>
    </row>
    <row r="4457" spans="2:11" x14ac:dyDescent="0.2">
      <c r="B4457" s="8">
        <v>43145</v>
      </c>
      <c r="C4457" s="6" t="s">
        <v>5127</v>
      </c>
      <c r="D4457" s="6">
        <v>300147</v>
      </c>
      <c r="E4457" s="6" t="s">
        <v>62</v>
      </c>
      <c r="F4457" s="6" t="s">
        <v>21</v>
      </c>
      <c r="G4457" s="6" t="s">
        <v>3</v>
      </c>
      <c r="H4457" s="6" t="s">
        <v>917</v>
      </c>
      <c r="I4457" s="6">
        <v>-9</v>
      </c>
      <c r="J4457" s="13" t="str">
        <f>VLOOKUP(MONTH(Tabla7[[#This Row],[Fecha del movimiento]]),Tablas!$O$4:$P$15,2,0)</f>
        <v>Feb</v>
      </c>
      <c r="K4457" s="6">
        <f>YEAR(Tabla7[[#This Row],[Fecha del movimiento]])</f>
        <v>2018</v>
      </c>
    </row>
    <row r="4458" spans="2:11" x14ac:dyDescent="0.2">
      <c r="B4458" s="8">
        <v>43280</v>
      </c>
      <c r="C4458" s="6" t="s">
        <v>5128</v>
      </c>
      <c r="D4458" s="6">
        <v>300992</v>
      </c>
      <c r="E4458" s="6" t="s">
        <v>84</v>
      </c>
      <c r="F4458" s="6" t="s">
        <v>21</v>
      </c>
      <c r="G4458" s="6" t="s">
        <v>2</v>
      </c>
      <c r="H4458" s="6" t="s">
        <v>923</v>
      </c>
      <c r="I4458" s="6">
        <v>10</v>
      </c>
      <c r="J4458" s="13" t="str">
        <f>VLOOKUP(MONTH(Tabla7[[#This Row],[Fecha del movimiento]]),Tablas!$O$4:$P$15,2,0)</f>
        <v>Jun</v>
      </c>
      <c r="K4458" s="6">
        <f>YEAR(Tabla7[[#This Row],[Fecha del movimiento]])</f>
        <v>2018</v>
      </c>
    </row>
    <row r="4459" spans="2:11" x14ac:dyDescent="0.2">
      <c r="B4459" s="8">
        <v>43178</v>
      </c>
      <c r="C4459" s="6" t="s">
        <v>5129</v>
      </c>
      <c r="D4459" s="6">
        <v>300417</v>
      </c>
      <c r="E4459" s="6" t="s">
        <v>585</v>
      </c>
      <c r="F4459" s="6" t="s">
        <v>21</v>
      </c>
      <c r="G4459" s="6" t="s">
        <v>6</v>
      </c>
      <c r="H4459" s="6" t="s">
        <v>923</v>
      </c>
      <c r="I4459" s="6">
        <v>11</v>
      </c>
      <c r="J4459" s="13" t="str">
        <f>VLOOKUP(MONTH(Tabla7[[#This Row],[Fecha del movimiento]]),Tablas!$O$4:$P$15,2,0)</f>
        <v>Mar</v>
      </c>
      <c r="K4459" s="6">
        <f>YEAR(Tabla7[[#This Row],[Fecha del movimiento]])</f>
        <v>2018</v>
      </c>
    </row>
    <row r="4460" spans="2:11" x14ac:dyDescent="0.2">
      <c r="B4460" s="8">
        <v>43331</v>
      </c>
      <c r="C4460" s="6" t="s">
        <v>5130</v>
      </c>
      <c r="D4460" s="6">
        <v>300439</v>
      </c>
      <c r="E4460" s="6" t="s">
        <v>569</v>
      </c>
      <c r="F4460" s="6" t="s">
        <v>21</v>
      </c>
      <c r="G4460" s="6" t="s">
        <v>13</v>
      </c>
      <c r="H4460" s="6" t="s">
        <v>923</v>
      </c>
      <c r="I4460" s="6">
        <v>12</v>
      </c>
      <c r="J4460" s="13" t="str">
        <f>VLOOKUP(MONTH(Tabla7[[#This Row],[Fecha del movimiento]]),Tablas!$O$4:$P$15,2,0)</f>
        <v>Ago</v>
      </c>
      <c r="K4460" s="6">
        <f>YEAR(Tabla7[[#This Row],[Fecha del movimiento]])</f>
        <v>2018</v>
      </c>
    </row>
    <row r="4461" spans="2:11" x14ac:dyDescent="0.2">
      <c r="B4461" s="8">
        <v>43167</v>
      </c>
      <c r="C4461" s="6" t="s">
        <v>5131</v>
      </c>
      <c r="D4461" s="6">
        <v>300535</v>
      </c>
      <c r="E4461" s="6" t="s">
        <v>493</v>
      </c>
      <c r="F4461" s="6" t="s">
        <v>21</v>
      </c>
      <c r="G4461" s="6" t="s">
        <v>13</v>
      </c>
      <c r="H4461" s="6" t="s">
        <v>923</v>
      </c>
      <c r="I4461" s="6">
        <v>19</v>
      </c>
      <c r="J4461" s="13" t="str">
        <f>VLOOKUP(MONTH(Tabla7[[#This Row],[Fecha del movimiento]]),Tablas!$O$4:$P$15,2,0)</f>
        <v>Mar</v>
      </c>
      <c r="K4461" s="6">
        <f>YEAR(Tabla7[[#This Row],[Fecha del movimiento]])</f>
        <v>2018</v>
      </c>
    </row>
    <row r="4462" spans="2:11" x14ac:dyDescent="0.2">
      <c r="B4462" s="8">
        <v>43181</v>
      </c>
      <c r="C4462" s="6" t="s">
        <v>5132</v>
      </c>
      <c r="D4462" s="6">
        <v>300710</v>
      </c>
      <c r="E4462" s="6" t="s">
        <v>348</v>
      </c>
      <c r="F4462" s="6" t="s">
        <v>21</v>
      </c>
      <c r="G4462" s="6" t="s">
        <v>7</v>
      </c>
      <c r="H4462" s="6" t="s">
        <v>917</v>
      </c>
      <c r="I4462" s="6">
        <v>-17</v>
      </c>
      <c r="J4462" s="13" t="str">
        <f>VLOOKUP(MONTH(Tabla7[[#This Row],[Fecha del movimiento]]),Tablas!$O$4:$P$15,2,0)</f>
        <v>Mar</v>
      </c>
      <c r="K4462" s="6">
        <f>YEAR(Tabla7[[#This Row],[Fecha del movimiento]])</f>
        <v>2018</v>
      </c>
    </row>
    <row r="4463" spans="2:11" x14ac:dyDescent="0.2">
      <c r="B4463" s="8">
        <v>43135</v>
      </c>
      <c r="C4463" s="6" t="s">
        <v>5133</v>
      </c>
      <c r="D4463" s="6">
        <v>300401</v>
      </c>
      <c r="E4463" s="6" t="s">
        <v>593</v>
      </c>
      <c r="F4463" s="6" t="s">
        <v>21</v>
      </c>
      <c r="G4463" s="6" t="s">
        <v>2</v>
      </c>
      <c r="H4463" s="6" t="s">
        <v>917</v>
      </c>
      <c r="I4463" s="6">
        <v>-7</v>
      </c>
      <c r="J4463" s="13" t="str">
        <f>VLOOKUP(MONTH(Tabla7[[#This Row],[Fecha del movimiento]]),Tablas!$O$4:$P$15,2,0)</f>
        <v>Feb</v>
      </c>
      <c r="K4463" s="6">
        <f>YEAR(Tabla7[[#This Row],[Fecha del movimiento]])</f>
        <v>2018</v>
      </c>
    </row>
    <row r="4464" spans="2:11" x14ac:dyDescent="0.2">
      <c r="B4464" s="8">
        <v>43286</v>
      </c>
      <c r="C4464" s="6" t="s">
        <v>5134</v>
      </c>
      <c r="D4464" s="6">
        <v>300281</v>
      </c>
      <c r="E4464" s="6" t="s">
        <v>259</v>
      </c>
      <c r="F4464" s="6" t="s">
        <v>21</v>
      </c>
      <c r="G4464" s="6" t="s">
        <v>5</v>
      </c>
      <c r="H4464" s="6" t="s">
        <v>917</v>
      </c>
      <c r="I4464" s="6">
        <v>-9</v>
      </c>
      <c r="J4464" s="13" t="str">
        <f>VLOOKUP(MONTH(Tabla7[[#This Row],[Fecha del movimiento]]),Tablas!$O$4:$P$15,2,0)</f>
        <v>Jul</v>
      </c>
      <c r="K4464" s="6">
        <f>YEAR(Tabla7[[#This Row],[Fecha del movimiento]])</f>
        <v>2018</v>
      </c>
    </row>
    <row r="4465" spans="2:11" x14ac:dyDescent="0.2">
      <c r="B4465" s="8">
        <v>43193</v>
      </c>
      <c r="C4465" s="6" t="s">
        <v>5135</v>
      </c>
      <c r="D4465" s="6">
        <v>300439</v>
      </c>
      <c r="E4465" s="6" t="s">
        <v>569</v>
      </c>
      <c r="F4465" s="6" t="s">
        <v>21</v>
      </c>
      <c r="G4465" s="6" t="s">
        <v>13</v>
      </c>
      <c r="H4465" s="6" t="s">
        <v>917</v>
      </c>
      <c r="I4465" s="6">
        <v>-16</v>
      </c>
      <c r="J4465" s="13" t="str">
        <f>VLOOKUP(MONTH(Tabla7[[#This Row],[Fecha del movimiento]]),Tablas!$O$4:$P$15,2,0)</f>
        <v>Abr</v>
      </c>
      <c r="K4465" s="6">
        <f>YEAR(Tabla7[[#This Row],[Fecha del movimiento]])</f>
        <v>2018</v>
      </c>
    </row>
    <row r="4466" spans="2:11" x14ac:dyDescent="0.2">
      <c r="B4466" s="8">
        <v>43188</v>
      </c>
      <c r="C4466" s="6" t="s">
        <v>5136</v>
      </c>
      <c r="D4466" s="6">
        <v>300959</v>
      </c>
      <c r="E4466" s="6" t="s">
        <v>116</v>
      </c>
      <c r="F4466" s="6" t="s">
        <v>21</v>
      </c>
      <c r="G4466" s="6" t="s">
        <v>7</v>
      </c>
      <c r="H4466" s="6" t="s">
        <v>923</v>
      </c>
      <c r="I4466" s="6">
        <v>15</v>
      </c>
      <c r="J4466" s="13" t="str">
        <f>VLOOKUP(MONTH(Tabla7[[#This Row],[Fecha del movimiento]]),Tablas!$O$4:$P$15,2,0)</f>
        <v>Mar</v>
      </c>
      <c r="K4466" s="6">
        <f>YEAR(Tabla7[[#This Row],[Fecha del movimiento]])</f>
        <v>2018</v>
      </c>
    </row>
    <row r="4467" spans="2:11" x14ac:dyDescent="0.2">
      <c r="B4467" s="8">
        <v>43166</v>
      </c>
      <c r="C4467" s="6" t="s">
        <v>5137</v>
      </c>
      <c r="D4467" s="6">
        <v>301053</v>
      </c>
      <c r="E4467" s="6" t="s">
        <v>26</v>
      </c>
      <c r="F4467" s="6" t="s">
        <v>21</v>
      </c>
      <c r="G4467" s="6" t="s">
        <v>2</v>
      </c>
      <c r="H4467" s="6" t="s">
        <v>917</v>
      </c>
      <c r="I4467" s="6">
        <v>-17</v>
      </c>
      <c r="J4467" s="13" t="str">
        <f>VLOOKUP(MONTH(Tabla7[[#This Row],[Fecha del movimiento]]),Tablas!$O$4:$P$15,2,0)</f>
        <v>Mar</v>
      </c>
      <c r="K4467" s="6">
        <f>YEAR(Tabla7[[#This Row],[Fecha del movimiento]])</f>
        <v>2018</v>
      </c>
    </row>
    <row r="4468" spans="2:11" x14ac:dyDescent="0.2">
      <c r="B4468" s="8">
        <v>43144</v>
      </c>
      <c r="C4468" s="6" t="s">
        <v>5138</v>
      </c>
      <c r="D4468" s="6">
        <v>300695</v>
      </c>
      <c r="E4468" s="6" t="s">
        <v>362</v>
      </c>
      <c r="F4468" s="6" t="s">
        <v>21</v>
      </c>
      <c r="G4468" s="6" t="s">
        <v>13</v>
      </c>
      <c r="H4468" s="6" t="s">
        <v>917</v>
      </c>
      <c r="I4468" s="6">
        <v>-6</v>
      </c>
      <c r="J4468" s="13" t="str">
        <f>VLOOKUP(MONTH(Tabla7[[#This Row],[Fecha del movimiento]]),Tablas!$O$4:$P$15,2,0)</f>
        <v>Feb</v>
      </c>
      <c r="K4468" s="6">
        <f>YEAR(Tabla7[[#This Row],[Fecha del movimiento]])</f>
        <v>2018</v>
      </c>
    </row>
    <row r="4469" spans="2:11" x14ac:dyDescent="0.2">
      <c r="B4469" s="8">
        <v>43167</v>
      </c>
      <c r="C4469" s="6" t="s">
        <v>5139</v>
      </c>
      <c r="D4469" s="6">
        <v>300408</v>
      </c>
      <c r="E4469" s="6" t="s">
        <v>84</v>
      </c>
      <c r="F4469" s="6" t="s">
        <v>21</v>
      </c>
      <c r="G4469" s="6" t="s">
        <v>2</v>
      </c>
      <c r="H4469" s="6" t="s">
        <v>917</v>
      </c>
      <c r="I4469" s="6">
        <v>-18</v>
      </c>
      <c r="J4469" s="13" t="str">
        <f>VLOOKUP(MONTH(Tabla7[[#This Row],[Fecha del movimiento]]),Tablas!$O$4:$P$15,2,0)</f>
        <v>Mar</v>
      </c>
      <c r="K4469" s="6">
        <f>YEAR(Tabla7[[#This Row],[Fecha del movimiento]])</f>
        <v>2018</v>
      </c>
    </row>
    <row r="4470" spans="2:11" x14ac:dyDescent="0.2">
      <c r="B4470" s="8">
        <v>43153</v>
      </c>
      <c r="C4470" s="6" t="s">
        <v>5140</v>
      </c>
      <c r="D4470" s="6">
        <v>300738</v>
      </c>
      <c r="E4470" s="6" t="s">
        <v>321</v>
      </c>
      <c r="F4470" s="6" t="s">
        <v>21</v>
      </c>
      <c r="G4470" s="6" t="s">
        <v>2</v>
      </c>
      <c r="H4470" s="6" t="s">
        <v>917</v>
      </c>
      <c r="I4470" s="6">
        <v>-20</v>
      </c>
      <c r="J4470" s="13" t="str">
        <f>VLOOKUP(MONTH(Tabla7[[#This Row],[Fecha del movimiento]]),Tablas!$O$4:$P$15,2,0)</f>
        <v>Feb</v>
      </c>
      <c r="K4470" s="6">
        <f>YEAR(Tabla7[[#This Row],[Fecha del movimiento]])</f>
        <v>2018</v>
      </c>
    </row>
    <row r="4471" spans="2:11" x14ac:dyDescent="0.2">
      <c r="B4471" s="8">
        <v>43272</v>
      </c>
      <c r="C4471" s="6" t="s">
        <v>5141</v>
      </c>
      <c r="D4471" s="6">
        <v>300677</v>
      </c>
      <c r="E4471" s="6" t="s">
        <v>375</v>
      </c>
      <c r="F4471" s="6" t="s">
        <v>21</v>
      </c>
      <c r="G4471" s="6" t="s">
        <v>1</v>
      </c>
      <c r="H4471" s="6" t="s">
        <v>917</v>
      </c>
      <c r="I4471" s="6">
        <v>-5</v>
      </c>
      <c r="J4471" s="13" t="str">
        <f>VLOOKUP(MONTH(Tabla7[[#This Row],[Fecha del movimiento]]),Tablas!$O$4:$P$15,2,0)</f>
        <v>Jun</v>
      </c>
      <c r="K4471" s="6">
        <f>YEAR(Tabla7[[#This Row],[Fecha del movimiento]])</f>
        <v>2018</v>
      </c>
    </row>
    <row r="4472" spans="2:11" x14ac:dyDescent="0.2">
      <c r="B4472" s="8">
        <v>43291</v>
      </c>
      <c r="C4472" s="6" t="s">
        <v>5142</v>
      </c>
      <c r="D4472" s="6">
        <v>300973</v>
      </c>
      <c r="E4472" s="6" t="s">
        <v>102</v>
      </c>
      <c r="F4472" s="6" t="s">
        <v>21</v>
      </c>
      <c r="G4472" s="6" t="s">
        <v>13</v>
      </c>
      <c r="H4472" s="6" t="s">
        <v>923</v>
      </c>
      <c r="I4472" s="6">
        <v>11</v>
      </c>
      <c r="J4472" s="13" t="str">
        <f>VLOOKUP(MONTH(Tabla7[[#This Row],[Fecha del movimiento]]),Tablas!$O$4:$P$15,2,0)</f>
        <v>Jul</v>
      </c>
      <c r="K4472" s="6">
        <f>YEAR(Tabla7[[#This Row],[Fecha del movimiento]])</f>
        <v>2018</v>
      </c>
    </row>
    <row r="4473" spans="2:11" x14ac:dyDescent="0.2">
      <c r="B4473" s="8">
        <v>43123</v>
      </c>
      <c r="C4473" s="6" t="s">
        <v>5143</v>
      </c>
      <c r="D4473" s="6">
        <v>300354</v>
      </c>
      <c r="E4473" s="6" t="s">
        <v>627</v>
      </c>
      <c r="F4473" s="6" t="s">
        <v>21</v>
      </c>
      <c r="G4473" s="6" t="s">
        <v>13</v>
      </c>
      <c r="H4473" s="6" t="s">
        <v>917</v>
      </c>
      <c r="I4473" s="6">
        <v>-20</v>
      </c>
      <c r="J4473" s="13" t="str">
        <f>VLOOKUP(MONTH(Tabla7[[#This Row],[Fecha del movimiento]]),Tablas!$O$4:$P$15,2,0)</f>
        <v>Ene</v>
      </c>
      <c r="K4473" s="6">
        <f>YEAR(Tabla7[[#This Row],[Fecha del movimiento]])</f>
        <v>2018</v>
      </c>
    </row>
    <row r="4474" spans="2:11" x14ac:dyDescent="0.2">
      <c r="B4474" s="8">
        <v>43291</v>
      </c>
      <c r="C4474" s="6" t="s">
        <v>5144</v>
      </c>
      <c r="D4474" s="6">
        <v>300624</v>
      </c>
      <c r="E4474" s="6" t="s">
        <v>419</v>
      </c>
      <c r="F4474" s="6" t="s">
        <v>21</v>
      </c>
      <c r="G4474" s="6" t="s">
        <v>2</v>
      </c>
      <c r="H4474" s="6" t="s">
        <v>917</v>
      </c>
      <c r="I4474" s="6">
        <v>-11</v>
      </c>
      <c r="J4474" s="13" t="str">
        <f>VLOOKUP(MONTH(Tabla7[[#This Row],[Fecha del movimiento]]),Tablas!$O$4:$P$15,2,0)</f>
        <v>Jul</v>
      </c>
      <c r="K4474" s="6">
        <f>YEAR(Tabla7[[#This Row],[Fecha del movimiento]])</f>
        <v>2018</v>
      </c>
    </row>
    <row r="4475" spans="2:11" x14ac:dyDescent="0.2">
      <c r="B4475" s="8">
        <v>43151</v>
      </c>
      <c r="C4475" s="6" t="s">
        <v>5145</v>
      </c>
      <c r="D4475" s="6">
        <v>300165</v>
      </c>
      <c r="E4475" s="6" t="s">
        <v>322</v>
      </c>
      <c r="F4475" s="6" t="s">
        <v>21</v>
      </c>
      <c r="G4475" s="6" t="s">
        <v>2</v>
      </c>
      <c r="H4475" s="6" t="s">
        <v>917</v>
      </c>
      <c r="I4475" s="6">
        <v>-14</v>
      </c>
      <c r="J4475" s="13" t="str">
        <f>VLOOKUP(MONTH(Tabla7[[#This Row],[Fecha del movimiento]]),Tablas!$O$4:$P$15,2,0)</f>
        <v>Feb</v>
      </c>
      <c r="K4475" s="6">
        <f>YEAR(Tabla7[[#This Row],[Fecha del movimiento]])</f>
        <v>2018</v>
      </c>
    </row>
    <row r="4476" spans="2:11" x14ac:dyDescent="0.2">
      <c r="B4476" s="8">
        <v>43205</v>
      </c>
      <c r="C4476" s="6" t="s">
        <v>5146</v>
      </c>
      <c r="D4476" s="6">
        <v>300045</v>
      </c>
      <c r="E4476" s="6" t="s">
        <v>267</v>
      </c>
      <c r="F4476" s="6" t="s">
        <v>21</v>
      </c>
      <c r="G4476" s="6" t="s">
        <v>5</v>
      </c>
      <c r="H4476" s="6" t="s">
        <v>917</v>
      </c>
      <c r="I4476" s="6">
        <v>-6</v>
      </c>
      <c r="J4476" s="13" t="str">
        <f>VLOOKUP(MONTH(Tabla7[[#This Row],[Fecha del movimiento]]),Tablas!$O$4:$P$15,2,0)</f>
        <v>Abr</v>
      </c>
      <c r="K4476" s="6">
        <f>YEAR(Tabla7[[#This Row],[Fecha del movimiento]])</f>
        <v>2018</v>
      </c>
    </row>
    <row r="4477" spans="2:11" x14ac:dyDescent="0.2">
      <c r="B4477" s="8">
        <v>43258</v>
      </c>
      <c r="C4477" s="6" t="s">
        <v>5147</v>
      </c>
      <c r="D4477" s="6">
        <v>301057</v>
      </c>
      <c r="E4477" s="6" t="s">
        <v>22</v>
      </c>
      <c r="F4477" s="6" t="s">
        <v>21</v>
      </c>
      <c r="G4477" s="6" t="s">
        <v>12</v>
      </c>
      <c r="H4477" s="6" t="s">
        <v>917</v>
      </c>
      <c r="I4477" s="6">
        <v>-18</v>
      </c>
      <c r="J4477" s="13" t="str">
        <f>VLOOKUP(MONTH(Tabla7[[#This Row],[Fecha del movimiento]]),Tablas!$O$4:$P$15,2,0)</f>
        <v>Jun</v>
      </c>
      <c r="K4477" s="6">
        <f>YEAR(Tabla7[[#This Row],[Fecha del movimiento]])</f>
        <v>2018</v>
      </c>
    </row>
    <row r="4478" spans="2:11" x14ac:dyDescent="0.2">
      <c r="B4478" s="8">
        <v>43151</v>
      </c>
      <c r="C4478" s="6" t="s">
        <v>5148</v>
      </c>
      <c r="D4478" s="6">
        <v>301044</v>
      </c>
      <c r="E4478" s="6" t="s">
        <v>35</v>
      </c>
      <c r="F4478" s="6" t="s">
        <v>21</v>
      </c>
      <c r="G4478" s="6" t="s">
        <v>13</v>
      </c>
      <c r="H4478" s="6" t="s">
        <v>917</v>
      </c>
      <c r="I4478" s="6">
        <v>-15</v>
      </c>
      <c r="J4478" s="13" t="str">
        <f>VLOOKUP(MONTH(Tabla7[[#This Row],[Fecha del movimiento]]),Tablas!$O$4:$P$15,2,0)</f>
        <v>Feb</v>
      </c>
      <c r="K4478" s="6">
        <f>YEAR(Tabla7[[#This Row],[Fecha del movimiento]])</f>
        <v>2018</v>
      </c>
    </row>
    <row r="4479" spans="2:11" x14ac:dyDescent="0.2">
      <c r="B4479" s="8">
        <v>43308</v>
      </c>
      <c r="C4479" s="6" t="s">
        <v>5149</v>
      </c>
      <c r="D4479" s="6">
        <v>300420</v>
      </c>
      <c r="E4479" s="6" t="s">
        <v>582</v>
      </c>
      <c r="F4479" s="6" t="s">
        <v>21</v>
      </c>
      <c r="G4479" s="6" t="s">
        <v>0</v>
      </c>
      <c r="H4479" s="6" t="s">
        <v>923</v>
      </c>
      <c r="I4479" s="6">
        <v>13</v>
      </c>
      <c r="J4479" s="13" t="str">
        <f>VLOOKUP(MONTH(Tabla7[[#This Row],[Fecha del movimiento]]),Tablas!$O$4:$P$15,2,0)</f>
        <v>Jul</v>
      </c>
      <c r="K4479" s="6">
        <f>YEAR(Tabla7[[#This Row],[Fecha del movimiento]])</f>
        <v>2018</v>
      </c>
    </row>
    <row r="4480" spans="2:11" x14ac:dyDescent="0.2">
      <c r="B4480" s="8">
        <v>43184</v>
      </c>
      <c r="C4480" s="6" t="s">
        <v>5150</v>
      </c>
      <c r="D4480" s="6">
        <v>300229</v>
      </c>
      <c r="E4480" s="6" t="s">
        <v>709</v>
      </c>
      <c r="F4480" s="6" t="s">
        <v>21</v>
      </c>
      <c r="G4480" s="6" t="s">
        <v>13</v>
      </c>
      <c r="H4480" s="6" t="s">
        <v>917</v>
      </c>
      <c r="I4480" s="6">
        <v>-13</v>
      </c>
      <c r="J4480" s="13" t="str">
        <f>VLOOKUP(MONTH(Tabla7[[#This Row],[Fecha del movimiento]]),Tablas!$O$4:$P$15,2,0)</f>
        <v>Mar</v>
      </c>
      <c r="K4480" s="6">
        <f>YEAR(Tabla7[[#This Row],[Fecha del movimiento]])</f>
        <v>2018</v>
      </c>
    </row>
    <row r="4481" spans="2:11" x14ac:dyDescent="0.2">
      <c r="B4481" s="8">
        <v>43330</v>
      </c>
      <c r="C4481" s="6" t="s">
        <v>5151</v>
      </c>
      <c r="D4481" s="6">
        <v>300860</v>
      </c>
      <c r="E4481" s="6" t="s">
        <v>211</v>
      </c>
      <c r="F4481" s="6" t="s">
        <v>21</v>
      </c>
      <c r="G4481" s="6" t="s">
        <v>7</v>
      </c>
      <c r="H4481" s="6" t="s">
        <v>917</v>
      </c>
      <c r="I4481" s="6">
        <v>-19</v>
      </c>
      <c r="J4481" s="13" t="str">
        <f>VLOOKUP(MONTH(Tabla7[[#This Row],[Fecha del movimiento]]),Tablas!$O$4:$P$15,2,0)</f>
        <v>Ago</v>
      </c>
      <c r="K4481" s="6">
        <f>YEAR(Tabla7[[#This Row],[Fecha del movimiento]])</f>
        <v>2018</v>
      </c>
    </row>
    <row r="4482" spans="2:11" x14ac:dyDescent="0.2">
      <c r="B4482" s="8">
        <v>43239</v>
      </c>
      <c r="C4482" s="6" t="s">
        <v>5152</v>
      </c>
      <c r="D4482" s="6">
        <v>300420</v>
      </c>
      <c r="E4482" s="6" t="s">
        <v>582</v>
      </c>
      <c r="F4482" s="6" t="s">
        <v>21</v>
      </c>
      <c r="G4482" s="6" t="s">
        <v>0</v>
      </c>
      <c r="H4482" s="6" t="s">
        <v>923</v>
      </c>
      <c r="I4482" s="6">
        <v>10</v>
      </c>
      <c r="J4482" s="13" t="str">
        <f>VLOOKUP(MONTH(Tabla7[[#This Row],[Fecha del movimiento]]),Tablas!$O$4:$P$15,2,0)</f>
        <v>May</v>
      </c>
      <c r="K4482" s="6">
        <f>YEAR(Tabla7[[#This Row],[Fecha del movimiento]])</f>
        <v>2018</v>
      </c>
    </row>
    <row r="4483" spans="2:11" x14ac:dyDescent="0.2">
      <c r="B4483" s="8">
        <v>43334</v>
      </c>
      <c r="C4483" s="6" t="s">
        <v>5153</v>
      </c>
      <c r="D4483" s="6">
        <v>300184</v>
      </c>
      <c r="E4483" s="6" t="s">
        <v>539</v>
      </c>
      <c r="F4483" s="6" t="s">
        <v>21</v>
      </c>
      <c r="G4483" s="6" t="s">
        <v>6</v>
      </c>
      <c r="H4483" s="6" t="s">
        <v>923</v>
      </c>
      <c r="I4483" s="6">
        <v>13</v>
      </c>
      <c r="J4483" s="13" t="str">
        <f>VLOOKUP(MONTH(Tabla7[[#This Row],[Fecha del movimiento]]),Tablas!$O$4:$P$15,2,0)</f>
        <v>Ago</v>
      </c>
      <c r="K4483" s="6">
        <f>YEAR(Tabla7[[#This Row],[Fecha del movimiento]])</f>
        <v>2018</v>
      </c>
    </row>
    <row r="4484" spans="2:11" x14ac:dyDescent="0.2">
      <c r="B4484" s="8">
        <v>43308</v>
      </c>
      <c r="C4484" s="6" t="s">
        <v>5154</v>
      </c>
      <c r="D4484" s="6">
        <v>300767</v>
      </c>
      <c r="E4484" s="6" t="s">
        <v>133</v>
      </c>
      <c r="F4484" s="6" t="s">
        <v>21</v>
      </c>
      <c r="G4484" s="6" t="s">
        <v>2</v>
      </c>
      <c r="H4484" s="6" t="s">
        <v>917</v>
      </c>
      <c r="I4484" s="6">
        <v>-9</v>
      </c>
      <c r="J4484" s="13" t="str">
        <f>VLOOKUP(MONTH(Tabla7[[#This Row],[Fecha del movimiento]]),Tablas!$O$4:$P$15,2,0)</f>
        <v>Jul</v>
      </c>
      <c r="K4484" s="6">
        <f>YEAR(Tabla7[[#This Row],[Fecha del movimiento]])</f>
        <v>2018</v>
      </c>
    </row>
    <row r="4485" spans="2:11" x14ac:dyDescent="0.2">
      <c r="B4485" s="8">
        <v>43147</v>
      </c>
      <c r="C4485" s="6" t="s">
        <v>5155</v>
      </c>
      <c r="D4485" s="6">
        <v>300243</v>
      </c>
      <c r="E4485" s="6" t="s">
        <v>62</v>
      </c>
      <c r="F4485" s="6" t="s">
        <v>21</v>
      </c>
      <c r="G4485" s="6" t="s">
        <v>3</v>
      </c>
      <c r="H4485" s="6" t="s">
        <v>917</v>
      </c>
      <c r="I4485" s="6">
        <v>-12</v>
      </c>
      <c r="J4485" s="13" t="str">
        <f>VLOOKUP(MONTH(Tabla7[[#This Row],[Fecha del movimiento]]),Tablas!$O$4:$P$15,2,0)</f>
        <v>Feb</v>
      </c>
      <c r="K4485" s="6">
        <f>YEAR(Tabla7[[#This Row],[Fecha del movimiento]])</f>
        <v>2018</v>
      </c>
    </row>
    <row r="4486" spans="2:11" x14ac:dyDescent="0.2">
      <c r="B4486" s="8">
        <v>43247</v>
      </c>
      <c r="C4486" s="6" t="s">
        <v>5156</v>
      </c>
      <c r="D4486" s="6">
        <v>300007</v>
      </c>
      <c r="E4486" s="6" t="s">
        <v>815</v>
      </c>
      <c r="F4486" s="6" t="s">
        <v>21</v>
      </c>
      <c r="G4486" s="6" t="s">
        <v>8</v>
      </c>
      <c r="H4486" s="6" t="s">
        <v>917</v>
      </c>
      <c r="I4486" s="6">
        <v>-19</v>
      </c>
      <c r="J4486" s="13" t="str">
        <f>VLOOKUP(MONTH(Tabla7[[#This Row],[Fecha del movimiento]]),Tablas!$O$4:$P$15,2,0)</f>
        <v>May</v>
      </c>
      <c r="K4486" s="6">
        <f>YEAR(Tabla7[[#This Row],[Fecha del movimiento]])</f>
        <v>2018</v>
      </c>
    </row>
    <row r="4487" spans="2:11" x14ac:dyDescent="0.2">
      <c r="B4487" s="8">
        <v>43129</v>
      </c>
      <c r="C4487" s="6" t="s">
        <v>5157</v>
      </c>
      <c r="D4487" s="6">
        <v>300493</v>
      </c>
      <c r="E4487" s="6" t="s">
        <v>177</v>
      </c>
      <c r="F4487" s="6" t="s">
        <v>21</v>
      </c>
      <c r="G4487" s="6" t="s">
        <v>9</v>
      </c>
      <c r="H4487" s="6" t="s">
        <v>917</v>
      </c>
      <c r="I4487" s="6">
        <v>-20</v>
      </c>
      <c r="J4487" s="13" t="str">
        <f>VLOOKUP(MONTH(Tabla7[[#This Row],[Fecha del movimiento]]),Tablas!$O$4:$P$15,2,0)</f>
        <v>Ene</v>
      </c>
      <c r="K4487" s="6">
        <f>YEAR(Tabla7[[#This Row],[Fecha del movimiento]])</f>
        <v>2018</v>
      </c>
    </row>
    <row r="4488" spans="2:11" x14ac:dyDescent="0.2">
      <c r="B4488" s="8">
        <v>43176</v>
      </c>
      <c r="C4488" s="6" t="s">
        <v>5158</v>
      </c>
      <c r="D4488" s="6">
        <v>300755</v>
      </c>
      <c r="E4488" s="6" t="s">
        <v>307</v>
      </c>
      <c r="F4488" s="6" t="s">
        <v>21</v>
      </c>
      <c r="G4488" s="6" t="s">
        <v>10</v>
      </c>
      <c r="H4488" s="6" t="s">
        <v>917</v>
      </c>
      <c r="I4488" s="6">
        <v>-8</v>
      </c>
      <c r="J4488" s="13" t="str">
        <f>VLOOKUP(MONTH(Tabla7[[#This Row],[Fecha del movimiento]]),Tablas!$O$4:$P$15,2,0)</f>
        <v>Mar</v>
      </c>
      <c r="K4488" s="6">
        <f>YEAR(Tabla7[[#This Row],[Fecha del movimiento]])</f>
        <v>2018</v>
      </c>
    </row>
    <row r="4489" spans="2:11" x14ac:dyDescent="0.2">
      <c r="B4489" s="8">
        <v>43223</v>
      </c>
      <c r="C4489" s="6" t="s">
        <v>5159</v>
      </c>
      <c r="D4489" s="6">
        <v>300186</v>
      </c>
      <c r="E4489" s="6" t="s">
        <v>530</v>
      </c>
      <c r="F4489" s="6" t="s">
        <v>21</v>
      </c>
      <c r="G4489" s="6" t="s">
        <v>2</v>
      </c>
      <c r="H4489" s="6" t="s">
        <v>917</v>
      </c>
      <c r="I4489" s="6">
        <v>-13</v>
      </c>
      <c r="J4489" s="13" t="str">
        <f>VLOOKUP(MONTH(Tabla7[[#This Row],[Fecha del movimiento]]),Tablas!$O$4:$P$15,2,0)</f>
        <v>May</v>
      </c>
      <c r="K4489" s="6">
        <f>YEAR(Tabla7[[#This Row],[Fecha del movimiento]])</f>
        <v>2018</v>
      </c>
    </row>
    <row r="4490" spans="2:11" x14ac:dyDescent="0.2">
      <c r="B4490" s="8">
        <v>43197</v>
      </c>
      <c r="C4490" s="6" t="s">
        <v>5160</v>
      </c>
      <c r="D4490" s="6">
        <v>300701</v>
      </c>
      <c r="E4490" s="6" t="s">
        <v>356</v>
      </c>
      <c r="F4490" s="6" t="s">
        <v>21</v>
      </c>
      <c r="G4490" s="6" t="s">
        <v>13</v>
      </c>
      <c r="H4490" s="6" t="s">
        <v>923</v>
      </c>
      <c r="I4490" s="6">
        <v>17</v>
      </c>
      <c r="J4490" s="13" t="str">
        <f>VLOOKUP(MONTH(Tabla7[[#This Row],[Fecha del movimiento]]),Tablas!$O$4:$P$15,2,0)</f>
        <v>Abr</v>
      </c>
      <c r="K4490" s="6">
        <f>YEAR(Tabla7[[#This Row],[Fecha del movimiento]])</f>
        <v>2018</v>
      </c>
    </row>
    <row r="4491" spans="2:11" x14ac:dyDescent="0.2">
      <c r="B4491" s="8">
        <v>43295</v>
      </c>
      <c r="C4491" s="6" t="s">
        <v>3070</v>
      </c>
      <c r="D4491" s="6">
        <v>300743</v>
      </c>
      <c r="E4491" s="6" t="s">
        <v>317</v>
      </c>
      <c r="F4491" s="6" t="s">
        <v>21</v>
      </c>
      <c r="G4491" s="6" t="s">
        <v>2</v>
      </c>
      <c r="H4491" s="6" t="s">
        <v>923</v>
      </c>
      <c r="I4491" s="6">
        <v>20</v>
      </c>
      <c r="J4491" s="13" t="str">
        <f>VLOOKUP(MONTH(Tabla7[[#This Row],[Fecha del movimiento]]),Tablas!$O$4:$P$15,2,0)</f>
        <v>Jul</v>
      </c>
      <c r="K4491" s="6">
        <f>YEAR(Tabla7[[#This Row],[Fecha del movimiento]])</f>
        <v>2018</v>
      </c>
    </row>
    <row r="4492" spans="2:11" x14ac:dyDescent="0.2">
      <c r="B4492" s="8">
        <v>43311</v>
      </c>
      <c r="C4492" s="6" t="s">
        <v>2583</v>
      </c>
      <c r="D4492" s="6">
        <v>300918</v>
      </c>
      <c r="E4492" s="6" t="s">
        <v>154</v>
      </c>
      <c r="F4492" s="6" t="s">
        <v>21</v>
      </c>
      <c r="G4492" s="6" t="s">
        <v>6</v>
      </c>
      <c r="H4492" s="6" t="s">
        <v>917</v>
      </c>
      <c r="I4492" s="6">
        <v>-8</v>
      </c>
      <c r="J4492" s="13" t="str">
        <f>VLOOKUP(MONTH(Tabla7[[#This Row],[Fecha del movimiento]]),Tablas!$O$4:$P$15,2,0)</f>
        <v>Jul</v>
      </c>
      <c r="K4492" s="6">
        <f>YEAR(Tabla7[[#This Row],[Fecha del movimiento]])</f>
        <v>2018</v>
      </c>
    </row>
    <row r="4493" spans="2:11" x14ac:dyDescent="0.2">
      <c r="B4493" s="8">
        <v>43109</v>
      </c>
      <c r="C4493" s="6" t="s">
        <v>4752</v>
      </c>
      <c r="D4493" s="6">
        <v>300236</v>
      </c>
      <c r="E4493" s="6" t="s">
        <v>704</v>
      </c>
      <c r="F4493" s="6" t="s">
        <v>21</v>
      </c>
      <c r="G4493" s="6" t="s">
        <v>13</v>
      </c>
      <c r="H4493" s="6" t="s">
        <v>917</v>
      </c>
      <c r="I4493" s="6">
        <v>-9</v>
      </c>
      <c r="J4493" s="13" t="str">
        <f>VLOOKUP(MONTH(Tabla7[[#This Row],[Fecha del movimiento]]),Tablas!$O$4:$P$15,2,0)</f>
        <v>Ene</v>
      </c>
      <c r="K4493" s="6">
        <f>YEAR(Tabla7[[#This Row],[Fecha del movimiento]])</f>
        <v>2018</v>
      </c>
    </row>
    <row r="4494" spans="2:11" x14ac:dyDescent="0.2">
      <c r="B4494" s="8">
        <v>43312</v>
      </c>
      <c r="C4494" s="6" t="s">
        <v>1750</v>
      </c>
      <c r="D4494" s="6">
        <v>301004</v>
      </c>
      <c r="E4494" s="6" t="s">
        <v>73</v>
      </c>
      <c r="F4494" s="6" t="s">
        <v>21</v>
      </c>
      <c r="G4494" s="6" t="s">
        <v>13</v>
      </c>
      <c r="H4494" s="6" t="s">
        <v>917</v>
      </c>
      <c r="I4494" s="6">
        <v>-19</v>
      </c>
      <c r="J4494" s="13" t="str">
        <f>VLOOKUP(MONTH(Tabla7[[#This Row],[Fecha del movimiento]]),Tablas!$O$4:$P$15,2,0)</f>
        <v>Jul</v>
      </c>
      <c r="K4494" s="6">
        <f>YEAR(Tabla7[[#This Row],[Fecha del movimiento]])</f>
        <v>2018</v>
      </c>
    </row>
    <row r="4495" spans="2:11" x14ac:dyDescent="0.2">
      <c r="B4495" s="8">
        <v>43203</v>
      </c>
      <c r="C4495" s="6" t="s">
        <v>5161</v>
      </c>
      <c r="D4495" s="6">
        <v>300424</v>
      </c>
      <c r="E4495" s="6" t="s">
        <v>529</v>
      </c>
      <c r="F4495" s="6" t="s">
        <v>21</v>
      </c>
      <c r="G4495" s="6" t="s">
        <v>2</v>
      </c>
      <c r="H4495" s="6" t="s">
        <v>923</v>
      </c>
      <c r="I4495" s="6">
        <v>17</v>
      </c>
      <c r="J4495" s="13" t="str">
        <f>VLOOKUP(MONTH(Tabla7[[#This Row],[Fecha del movimiento]]),Tablas!$O$4:$P$15,2,0)</f>
        <v>Abr</v>
      </c>
      <c r="K4495" s="6">
        <f>YEAR(Tabla7[[#This Row],[Fecha del movimiento]])</f>
        <v>2018</v>
      </c>
    </row>
    <row r="4496" spans="2:11" x14ac:dyDescent="0.2">
      <c r="B4496" s="8">
        <v>43249</v>
      </c>
      <c r="C4496" s="6" t="s">
        <v>5162</v>
      </c>
      <c r="D4496" s="6">
        <v>300050</v>
      </c>
      <c r="E4496" s="6" t="s">
        <v>795</v>
      </c>
      <c r="F4496" s="6" t="s">
        <v>21</v>
      </c>
      <c r="G4496" s="6" t="s">
        <v>12</v>
      </c>
      <c r="H4496" s="6" t="s">
        <v>917</v>
      </c>
      <c r="I4496" s="6">
        <v>-14</v>
      </c>
      <c r="J4496" s="13" t="str">
        <f>VLOOKUP(MONTH(Tabla7[[#This Row],[Fecha del movimiento]]),Tablas!$O$4:$P$15,2,0)</f>
        <v>May</v>
      </c>
      <c r="K4496" s="6">
        <f>YEAR(Tabla7[[#This Row],[Fecha del movimiento]])</f>
        <v>2018</v>
      </c>
    </row>
    <row r="4497" spans="2:11" x14ac:dyDescent="0.2">
      <c r="B4497" s="8">
        <v>43208</v>
      </c>
      <c r="C4497" s="6" t="s">
        <v>5163</v>
      </c>
      <c r="D4497" s="6">
        <v>300922</v>
      </c>
      <c r="E4497" s="6" t="s">
        <v>150</v>
      </c>
      <c r="F4497" s="6" t="s">
        <v>21</v>
      </c>
      <c r="G4497" s="6" t="s">
        <v>5</v>
      </c>
      <c r="H4497" s="6" t="s">
        <v>923</v>
      </c>
      <c r="I4497" s="6">
        <v>20</v>
      </c>
      <c r="J4497" s="13" t="str">
        <f>VLOOKUP(MONTH(Tabla7[[#This Row],[Fecha del movimiento]]),Tablas!$O$4:$P$15,2,0)</f>
        <v>Abr</v>
      </c>
      <c r="K4497" s="6">
        <f>YEAR(Tabla7[[#This Row],[Fecha del movimiento]])</f>
        <v>2018</v>
      </c>
    </row>
    <row r="4498" spans="2:11" x14ac:dyDescent="0.2">
      <c r="B4498" s="8">
        <v>43319</v>
      </c>
      <c r="C4498" s="6" t="s">
        <v>5164</v>
      </c>
      <c r="D4498" s="6">
        <v>300730</v>
      </c>
      <c r="E4498" s="6" t="s">
        <v>328</v>
      </c>
      <c r="F4498" s="6" t="s">
        <v>21</v>
      </c>
      <c r="G4498" s="6" t="s">
        <v>1</v>
      </c>
      <c r="H4498" s="6" t="s">
        <v>923</v>
      </c>
      <c r="I4498" s="6">
        <v>12</v>
      </c>
      <c r="J4498" s="13" t="str">
        <f>VLOOKUP(MONTH(Tabla7[[#This Row],[Fecha del movimiento]]),Tablas!$O$4:$P$15,2,0)</f>
        <v>Ago</v>
      </c>
      <c r="K4498" s="6">
        <f>YEAR(Tabla7[[#This Row],[Fecha del movimiento]])</f>
        <v>2018</v>
      </c>
    </row>
    <row r="4499" spans="2:11" x14ac:dyDescent="0.2">
      <c r="B4499" s="8">
        <v>43118</v>
      </c>
      <c r="C4499" s="6" t="s">
        <v>5165</v>
      </c>
      <c r="D4499" s="6">
        <v>300355</v>
      </c>
      <c r="E4499" s="6" t="s">
        <v>626</v>
      </c>
      <c r="F4499" s="6" t="s">
        <v>21</v>
      </c>
      <c r="G4499" s="6" t="s">
        <v>13</v>
      </c>
      <c r="H4499" s="6" t="s">
        <v>923</v>
      </c>
      <c r="I4499" s="6">
        <v>12</v>
      </c>
      <c r="J4499" s="13" t="str">
        <f>VLOOKUP(MONTH(Tabla7[[#This Row],[Fecha del movimiento]]),Tablas!$O$4:$P$15,2,0)</f>
        <v>Ene</v>
      </c>
      <c r="K4499" s="6">
        <f>YEAR(Tabla7[[#This Row],[Fecha del movimiento]])</f>
        <v>2018</v>
      </c>
    </row>
    <row r="4500" spans="2:11" x14ac:dyDescent="0.2">
      <c r="B4500" s="8">
        <v>43297</v>
      </c>
      <c r="C4500" s="6" t="s">
        <v>5166</v>
      </c>
      <c r="D4500" s="6">
        <v>300235</v>
      </c>
      <c r="E4500" s="6" t="s">
        <v>686</v>
      </c>
      <c r="F4500" s="6" t="s">
        <v>21</v>
      </c>
      <c r="G4500" s="6" t="s">
        <v>7</v>
      </c>
      <c r="H4500" s="6" t="s">
        <v>917</v>
      </c>
      <c r="I4500" s="6">
        <v>-16</v>
      </c>
      <c r="J4500" s="13" t="str">
        <f>VLOOKUP(MONTH(Tabla7[[#This Row],[Fecha del movimiento]]),Tablas!$O$4:$P$15,2,0)</f>
        <v>Jul</v>
      </c>
      <c r="K4500" s="6">
        <f>YEAR(Tabla7[[#This Row],[Fecha del movimiento]])</f>
        <v>2018</v>
      </c>
    </row>
    <row r="4501" spans="2:11" x14ac:dyDescent="0.2">
      <c r="B4501" s="8">
        <v>43318</v>
      </c>
      <c r="C4501" s="6" t="s">
        <v>5167</v>
      </c>
      <c r="D4501" s="6">
        <v>300113</v>
      </c>
      <c r="E4501" s="6" t="s">
        <v>764</v>
      </c>
      <c r="F4501" s="6" t="s">
        <v>21</v>
      </c>
      <c r="G4501" s="6" t="s">
        <v>13</v>
      </c>
      <c r="H4501" s="6" t="s">
        <v>917</v>
      </c>
      <c r="I4501" s="6">
        <v>-15</v>
      </c>
      <c r="J4501" s="13" t="str">
        <f>VLOOKUP(MONTH(Tabla7[[#This Row],[Fecha del movimiento]]),Tablas!$O$4:$P$15,2,0)</f>
        <v>Ago</v>
      </c>
      <c r="K4501" s="6">
        <f>YEAR(Tabla7[[#This Row],[Fecha del movimiento]])</f>
        <v>2018</v>
      </c>
    </row>
    <row r="4502" spans="2:11" x14ac:dyDescent="0.2">
      <c r="B4502" s="8">
        <v>43231</v>
      </c>
      <c r="C4502" s="6" t="s">
        <v>5168</v>
      </c>
      <c r="D4502" s="6">
        <v>300820</v>
      </c>
      <c r="E4502" s="6" t="s">
        <v>249</v>
      </c>
      <c r="F4502" s="6" t="s">
        <v>21</v>
      </c>
      <c r="G4502" s="6" t="s">
        <v>11</v>
      </c>
      <c r="H4502" s="6" t="s">
        <v>917</v>
      </c>
      <c r="I4502" s="6">
        <v>-13</v>
      </c>
      <c r="J4502" s="13" t="str">
        <f>VLOOKUP(MONTH(Tabla7[[#This Row],[Fecha del movimiento]]),Tablas!$O$4:$P$15,2,0)</f>
        <v>May</v>
      </c>
      <c r="K4502" s="6">
        <f>YEAR(Tabla7[[#This Row],[Fecha del movimiento]])</f>
        <v>2018</v>
      </c>
    </row>
    <row r="4503" spans="2:11" x14ac:dyDescent="0.2">
      <c r="B4503" s="8">
        <v>43242</v>
      </c>
      <c r="C4503" s="6" t="s">
        <v>5169</v>
      </c>
      <c r="D4503" s="6">
        <v>300339</v>
      </c>
      <c r="E4503" s="6" t="s">
        <v>579</v>
      </c>
      <c r="F4503" s="6" t="s">
        <v>21</v>
      </c>
      <c r="G4503" s="6" t="s">
        <v>11</v>
      </c>
      <c r="H4503" s="6" t="s">
        <v>923</v>
      </c>
      <c r="I4503" s="6">
        <v>13</v>
      </c>
      <c r="J4503" s="13" t="str">
        <f>VLOOKUP(MONTH(Tabla7[[#This Row],[Fecha del movimiento]]),Tablas!$O$4:$P$15,2,0)</f>
        <v>May</v>
      </c>
      <c r="K4503" s="6">
        <f>YEAR(Tabla7[[#This Row],[Fecha del movimiento]])</f>
        <v>2018</v>
      </c>
    </row>
    <row r="4504" spans="2:11" x14ac:dyDescent="0.2">
      <c r="B4504" s="8">
        <v>43315</v>
      </c>
      <c r="C4504" s="6" t="s">
        <v>5170</v>
      </c>
      <c r="D4504" s="6">
        <v>300846</v>
      </c>
      <c r="E4504" s="6" t="s">
        <v>224</v>
      </c>
      <c r="F4504" s="6" t="s">
        <v>21</v>
      </c>
      <c r="G4504" s="6" t="s">
        <v>2</v>
      </c>
      <c r="H4504" s="6" t="s">
        <v>923</v>
      </c>
      <c r="I4504" s="6">
        <v>11</v>
      </c>
      <c r="J4504" s="13" t="str">
        <f>VLOOKUP(MONTH(Tabla7[[#This Row],[Fecha del movimiento]]),Tablas!$O$4:$P$15,2,0)</f>
        <v>Ago</v>
      </c>
      <c r="K4504" s="6">
        <f>YEAR(Tabla7[[#This Row],[Fecha del movimiento]])</f>
        <v>2018</v>
      </c>
    </row>
    <row r="4505" spans="2:11" x14ac:dyDescent="0.2">
      <c r="B4505" s="8">
        <v>43157</v>
      </c>
      <c r="C4505" s="6" t="s">
        <v>5171</v>
      </c>
      <c r="D4505" s="6">
        <v>300169</v>
      </c>
      <c r="E4505" s="6" t="s">
        <v>217</v>
      </c>
      <c r="F4505" s="6" t="s">
        <v>21</v>
      </c>
      <c r="G4505" s="6" t="s">
        <v>9</v>
      </c>
      <c r="H4505" s="6" t="s">
        <v>917</v>
      </c>
      <c r="I4505" s="6">
        <v>-15</v>
      </c>
      <c r="J4505" s="13" t="str">
        <f>VLOOKUP(MONTH(Tabla7[[#This Row],[Fecha del movimiento]]),Tablas!$O$4:$P$15,2,0)</f>
        <v>Feb</v>
      </c>
      <c r="K4505" s="6">
        <f>YEAR(Tabla7[[#This Row],[Fecha del movimiento]])</f>
        <v>2018</v>
      </c>
    </row>
    <row r="4506" spans="2:11" x14ac:dyDescent="0.2">
      <c r="B4506" s="8">
        <v>43306</v>
      </c>
      <c r="C4506" s="6" t="s">
        <v>2439</v>
      </c>
      <c r="D4506" s="6">
        <v>300563</v>
      </c>
      <c r="E4506" s="6" t="s">
        <v>468</v>
      </c>
      <c r="F4506" s="6" t="s">
        <v>21</v>
      </c>
      <c r="G4506" s="6" t="s">
        <v>2</v>
      </c>
      <c r="H4506" s="6" t="s">
        <v>917</v>
      </c>
      <c r="I4506" s="6">
        <v>-20</v>
      </c>
      <c r="J4506" s="13" t="str">
        <f>VLOOKUP(MONTH(Tabla7[[#This Row],[Fecha del movimiento]]),Tablas!$O$4:$P$15,2,0)</f>
        <v>Jul</v>
      </c>
      <c r="K4506" s="6">
        <f>YEAR(Tabla7[[#This Row],[Fecha del movimiento]])</f>
        <v>2018</v>
      </c>
    </row>
    <row r="4507" spans="2:11" x14ac:dyDescent="0.2">
      <c r="B4507" s="8">
        <v>43177</v>
      </c>
      <c r="C4507" s="6" t="s">
        <v>5172</v>
      </c>
      <c r="D4507" s="6">
        <v>300347</v>
      </c>
      <c r="E4507" s="6" t="s">
        <v>632</v>
      </c>
      <c r="F4507" s="6" t="s">
        <v>21</v>
      </c>
      <c r="G4507" s="6" t="s">
        <v>3</v>
      </c>
      <c r="H4507" s="6" t="s">
        <v>917</v>
      </c>
      <c r="I4507" s="6">
        <v>-18</v>
      </c>
      <c r="J4507" s="13" t="str">
        <f>VLOOKUP(MONTH(Tabla7[[#This Row],[Fecha del movimiento]]),Tablas!$O$4:$P$15,2,0)</f>
        <v>Mar</v>
      </c>
      <c r="K4507" s="6">
        <f>YEAR(Tabla7[[#This Row],[Fecha del movimiento]])</f>
        <v>2018</v>
      </c>
    </row>
    <row r="4508" spans="2:11" x14ac:dyDescent="0.2">
      <c r="B4508" s="8">
        <v>43206</v>
      </c>
      <c r="C4508" s="6" t="s">
        <v>5173</v>
      </c>
      <c r="D4508" s="6">
        <v>300456</v>
      </c>
      <c r="E4508" s="6" t="s">
        <v>556</v>
      </c>
      <c r="F4508" s="6" t="s">
        <v>21</v>
      </c>
      <c r="G4508" s="6" t="s">
        <v>12</v>
      </c>
      <c r="H4508" s="6" t="s">
        <v>917</v>
      </c>
      <c r="I4508" s="6">
        <v>-19</v>
      </c>
      <c r="J4508" s="13" t="str">
        <f>VLOOKUP(MONTH(Tabla7[[#This Row],[Fecha del movimiento]]),Tablas!$O$4:$P$15,2,0)</f>
        <v>Abr</v>
      </c>
      <c r="K4508" s="6">
        <f>YEAR(Tabla7[[#This Row],[Fecha del movimiento]])</f>
        <v>2018</v>
      </c>
    </row>
    <row r="4509" spans="2:11" x14ac:dyDescent="0.2">
      <c r="B4509" s="8">
        <v>43314</v>
      </c>
      <c r="C4509" s="6" t="s">
        <v>5174</v>
      </c>
      <c r="D4509" s="6">
        <v>300502</v>
      </c>
      <c r="E4509" s="6" t="s">
        <v>521</v>
      </c>
      <c r="F4509" s="6" t="s">
        <v>21</v>
      </c>
      <c r="G4509" s="6" t="s">
        <v>11</v>
      </c>
      <c r="H4509" s="6" t="s">
        <v>917</v>
      </c>
      <c r="I4509" s="6">
        <v>-6</v>
      </c>
      <c r="J4509" s="13" t="str">
        <f>VLOOKUP(MONTH(Tabla7[[#This Row],[Fecha del movimiento]]),Tablas!$O$4:$P$15,2,0)</f>
        <v>Ago</v>
      </c>
      <c r="K4509" s="6">
        <f>YEAR(Tabla7[[#This Row],[Fecha del movimiento]])</f>
        <v>2018</v>
      </c>
    </row>
    <row r="4510" spans="2:11" x14ac:dyDescent="0.2">
      <c r="B4510" s="8">
        <v>43103</v>
      </c>
      <c r="C4510" s="6" t="s">
        <v>5175</v>
      </c>
      <c r="D4510" s="6">
        <v>300598</v>
      </c>
      <c r="E4510" s="6" t="s">
        <v>444</v>
      </c>
      <c r="F4510" s="6" t="s">
        <v>21</v>
      </c>
      <c r="G4510" s="6" t="s">
        <v>6</v>
      </c>
      <c r="H4510" s="6" t="s">
        <v>917</v>
      </c>
      <c r="I4510" s="6">
        <v>-19</v>
      </c>
      <c r="J4510" s="13" t="str">
        <f>VLOOKUP(MONTH(Tabla7[[#This Row],[Fecha del movimiento]]),Tablas!$O$4:$P$15,2,0)</f>
        <v>Ene</v>
      </c>
      <c r="K4510" s="6">
        <f>YEAR(Tabla7[[#This Row],[Fecha del movimiento]])</f>
        <v>2018</v>
      </c>
    </row>
    <row r="4511" spans="2:11" x14ac:dyDescent="0.2">
      <c r="B4511" s="8">
        <v>43221</v>
      </c>
      <c r="C4511" s="6" t="s">
        <v>5176</v>
      </c>
      <c r="D4511" s="6">
        <v>300400</v>
      </c>
      <c r="E4511" s="6" t="s">
        <v>594</v>
      </c>
      <c r="F4511" s="6" t="s">
        <v>21</v>
      </c>
      <c r="G4511" s="6" t="s">
        <v>5</v>
      </c>
      <c r="H4511" s="6" t="s">
        <v>923</v>
      </c>
      <c r="I4511" s="6">
        <v>19</v>
      </c>
      <c r="J4511" s="13" t="str">
        <f>VLOOKUP(MONTH(Tabla7[[#This Row],[Fecha del movimiento]]),Tablas!$O$4:$P$15,2,0)</f>
        <v>May</v>
      </c>
      <c r="K4511" s="6">
        <f>YEAR(Tabla7[[#This Row],[Fecha del movimiento]])</f>
        <v>2018</v>
      </c>
    </row>
    <row r="4512" spans="2:11" x14ac:dyDescent="0.2">
      <c r="B4512" s="8">
        <v>43120</v>
      </c>
      <c r="C4512" s="6" t="s">
        <v>5177</v>
      </c>
      <c r="D4512" s="6">
        <v>300951</v>
      </c>
      <c r="E4512" s="6" t="s">
        <v>124</v>
      </c>
      <c r="F4512" s="6" t="s">
        <v>21</v>
      </c>
      <c r="G4512" s="6" t="s">
        <v>7</v>
      </c>
      <c r="H4512" s="6" t="s">
        <v>923</v>
      </c>
      <c r="I4512" s="6">
        <v>13</v>
      </c>
      <c r="J4512" s="13" t="str">
        <f>VLOOKUP(MONTH(Tabla7[[#This Row],[Fecha del movimiento]]),Tablas!$O$4:$P$15,2,0)</f>
        <v>Ene</v>
      </c>
      <c r="K4512" s="6">
        <f>YEAR(Tabla7[[#This Row],[Fecha del movimiento]])</f>
        <v>2018</v>
      </c>
    </row>
    <row r="4513" spans="2:11" x14ac:dyDescent="0.2">
      <c r="B4513" s="8">
        <v>43279</v>
      </c>
      <c r="C4513" s="6" t="s">
        <v>5178</v>
      </c>
      <c r="D4513" s="6">
        <v>300066</v>
      </c>
      <c r="E4513" s="6" t="s">
        <v>46</v>
      </c>
      <c r="F4513" s="6" t="s">
        <v>21</v>
      </c>
      <c r="G4513" s="6" t="s">
        <v>5</v>
      </c>
      <c r="H4513" s="6" t="s">
        <v>923</v>
      </c>
      <c r="I4513" s="6">
        <v>12</v>
      </c>
      <c r="J4513" s="13" t="str">
        <f>VLOOKUP(MONTH(Tabla7[[#This Row],[Fecha del movimiento]]),Tablas!$O$4:$P$15,2,0)</f>
        <v>Jun</v>
      </c>
      <c r="K4513" s="6">
        <f>YEAR(Tabla7[[#This Row],[Fecha del movimiento]])</f>
        <v>2018</v>
      </c>
    </row>
    <row r="4514" spans="2:11" x14ac:dyDescent="0.2">
      <c r="B4514" s="8">
        <v>43241</v>
      </c>
      <c r="C4514" s="6" t="s">
        <v>5179</v>
      </c>
      <c r="D4514" s="6">
        <v>300952</v>
      </c>
      <c r="E4514" s="6" t="s">
        <v>123</v>
      </c>
      <c r="F4514" s="6" t="s">
        <v>21</v>
      </c>
      <c r="G4514" s="6" t="s">
        <v>2</v>
      </c>
      <c r="H4514" s="6" t="s">
        <v>923</v>
      </c>
      <c r="I4514" s="6">
        <v>15</v>
      </c>
      <c r="J4514" s="13" t="str">
        <f>VLOOKUP(MONTH(Tabla7[[#This Row],[Fecha del movimiento]]),Tablas!$O$4:$P$15,2,0)</f>
        <v>May</v>
      </c>
      <c r="K4514" s="6">
        <f>YEAR(Tabla7[[#This Row],[Fecha del movimiento]])</f>
        <v>2018</v>
      </c>
    </row>
    <row r="4515" spans="2:11" x14ac:dyDescent="0.2">
      <c r="B4515" s="8">
        <v>43279</v>
      </c>
      <c r="C4515" s="6" t="s">
        <v>5180</v>
      </c>
      <c r="D4515" s="6">
        <v>300017</v>
      </c>
      <c r="E4515" s="6" t="s">
        <v>501</v>
      </c>
      <c r="F4515" s="6" t="s">
        <v>21</v>
      </c>
      <c r="G4515" s="6" t="s">
        <v>7</v>
      </c>
      <c r="H4515" s="6" t="s">
        <v>923</v>
      </c>
      <c r="I4515" s="6">
        <v>16</v>
      </c>
      <c r="J4515" s="13" t="str">
        <f>VLOOKUP(MONTH(Tabla7[[#This Row],[Fecha del movimiento]]),Tablas!$O$4:$P$15,2,0)</f>
        <v>Jun</v>
      </c>
      <c r="K4515" s="6">
        <f>YEAR(Tabla7[[#This Row],[Fecha del movimiento]])</f>
        <v>2018</v>
      </c>
    </row>
    <row r="4516" spans="2:11" x14ac:dyDescent="0.2">
      <c r="B4516" s="8">
        <v>43315</v>
      </c>
      <c r="C4516" s="6" t="s">
        <v>5181</v>
      </c>
      <c r="D4516" s="6">
        <v>300282</v>
      </c>
      <c r="E4516" s="6" t="s">
        <v>672</v>
      </c>
      <c r="F4516" s="6" t="s">
        <v>21</v>
      </c>
      <c r="G4516" s="6" t="s">
        <v>10</v>
      </c>
      <c r="H4516" s="6" t="s">
        <v>917</v>
      </c>
      <c r="I4516" s="6">
        <v>-13</v>
      </c>
      <c r="J4516" s="13" t="str">
        <f>VLOOKUP(MONTH(Tabla7[[#This Row],[Fecha del movimiento]]),Tablas!$O$4:$P$15,2,0)</f>
        <v>Ago</v>
      </c>
      <c r="K4516" s="6">
        <f>YEAR(Tabla7[[#This Row],[Fecha del movimiento]])</f>
        <v>2018</v>
      </c>
    </row>
    <row r="4517" spans="2:11" x14ac:dyDescent="0.2">
      <c r="B4517" s="8">
        <v>43121</v>
      </c>
      <c r="C4517" s="6" t="s">
        <v>5182</v>
      </c>
      <c r="D4517" s="6">
        <v>301034</v>
      </c>
      <c r="E4517" s="6" t="s">
        <v>45</v>
      </c>
      <c r="F4517" s="6" t="s">
        <v>21</v>
      </c>
      <c r="G4517" s="6" t="s">
        <v>13</v>
      </c>
      <c r="H4517" s="6" t="s">
        <v>917</v>
      </c>
      <c r="I4517" s="6">
        <v>-19</v>
      </c>
      <c r="J4517" s="13" t="str">
        <f>VLOOKUP(MONTH(Tabla7[[#This Row],[Fecha del movimiento]]),Tablas!$O$4:$P$15,2,0)</f>
        <v>Ene</v>
      </c>
      <c r="K4517" s="6">
        <f>YEAR(Tabla7[[#This Row],[Fecha del movimiento]])</f>
        <v>2018</v>
      </c>
    </row>
    <row r="4518" spans="2:11" x14ac:dyDescent="0.2">
      <c r="B4518" s="8">
        <v>43303</v>
      </c>
      <c r="C4518" s="6" t="s">
        <v>5183</v>
      </c>
      <c r="D4518" s="6">
        <v>300050</v>
      </c>
      <c r="E4518" s="6" t="s">
        <v>795</v>
      </c>
      <c r="F4518" s="6" t="s">
        <v>21</v>
      </c>
      <c r="G4518" s="6" t="s">
        <v>12</v>
      </c>
      <c r="H4518" s="6" t="s">
        <v>917</v>
      </c>
      <c r="I4518" s="6">
        <v>-12</v>
      </c>
      <c r="J4518" s="13" t="str">
        <f>VLOOKUP(MONTH(Tabla7[[#This Row],[Fecha del movimiento]]),Tablas!$O$4:$P$15,2,0)</f>
        <v>Jul</v>
      </c>
      <c r="K4518" s="6">
        <f>YEAR(Tabla7[[#This Row],[Fecha del movimiento]])</f>
        <v>2018</v>
      </c>
    </row>
    <row r="4519" spans="2:11" x14ac:dyDescent="0.2">
      <c r="B4519" s="8">
        <v>43329</v>
      </c>
      <c r="C4519" s="6" t="s">
        <v>4896</v>
      </c>
      <c r="D4519" s="6">
        <v>300169</v>
      </c>
      <c r="E4519" s="6" t="s">
        <v>217</v>
      </c>
      <c r="F4519" s="6" t="s">
        <v>21</v>
      </c>
      <c r="G4519" s="6" t="s">
        <v>9</v>
      </c>
      <c r="H4519" s="6" t="s">
        <v>923</v>
      </c>
      <c r="I4519" s="6">
        <v>14</v>
      </c>
      <c r="J4519" s="13" t="str">
        <f>VLOOKUP(MONTH(Tabla7[[#This Row],[Fecha del movimiento]]),Tablas!$O$4:$P$15,2,0)</f>
        <v>Ago</v>
      </c>
      <c r="K4519" s="6">
        <f>YEAR(Tabla7[[#This Row],[Fecha del movimiento]])</f>
        <v>2018</v>
      </c>
    </row>
    <row r="4520" spans="2:11" x14ac:dyDescent="0.2">
      <c r="B4520" s="8">
        <v>43283</v>
      </c>
      <c r="C4520" s="6" t="s">
        <v>5184</v>
      </c>
      <c r="D4520" s="6">
        <v>300774</v>
      </c>
      <c r="E4520" s="6" t="s">
        <v>290</v>
      </c>
      <c r="F4520" s="6" t="s">
        <v>21</v>
      </c>
      <c r="G4520" s="6" t="s">
        <v>3</v>
      </c>
      <c r="H4520" s="6" t="s">
        <v>917</v>
      </c>
      <c r="I4520" s="6">
        <v>-14</v>
      </c>
      <c r="J4520" s="13" t="str">
        <f>VLOOKUP(MONTH(Tabla7[[#This Row],[Fecha del movimiento]]),Tablas!$O$4:$P$15,2,0)</f>
        <v>Jul</v>
      </c>
      <c r="K4520" s="6">
        <f>YEAR(Tabla7[[#This Row],[Fecha del movimiento]])</f>
        <v>2018</v>
      </c>
    </row>
    <row r="4521" spans="2:11" x14ac:dyDescent="0.2">
      <c r="B4521" s="8">
        <v>43323</v>
      </c>
      <c r="C4521" s="6" t="s">
        <v>3509</v>
      </c>
      <c r="D4521" s="6">
        <v>300979</v>
      </c>
      <c r="E4521" s="6" t="s">
        <v>97</v>
      </c>
      <c r="F4521" s="6" t="s">
        <v>21</v>
      </c>
      <c r="G4521" s="6" t="s">
        <v>11</v>
      </c>
      <c r="H4521" s="6" t="s">
        <v>923</v>
      </c>
      <c r="I4521" s="6">
        <v>15</v>
      </c>
      <c r="J4521" s="13" t="str">
        <f>VLOOKUP(MONTH(Tabla7[[#This Row],[Fecha del movimiento]]),Tablas!$O$4:$P$15,2,0)</f>
        <v>Ago</v>
      </c>
      <c r="K4521" s="6">
        <f>YEAR(Tabla7[[#This Row],[Fecha del movimiento]])</f>
        <v>2018</v>
      </c>
    </row>
    <row r="4522" spans="2:11" x14ac:dyDescent="0.2">
      <c r="B4522" s="8">
        <v>43249</v>
      </c>
      <c r="C4522" s="6" t="s">
        <v>5185</v>
      </c>
      <c r="D4522" s="6">
        <v>300825</v>
      </c>
      <c r="E4522" s="6" t="s">
        <v>244</v>
      </c>
      <c r="F4522" s="6" t="s">
        <v>21</v>
      </c>
      <c r="G4522" s="6" t="s">
        <v>6</v>
      </c>
      <c r="H4522" s="6" t="s">
        <v>923</v>
      </c>
      <c r="I4522" s="6">
        <v>15</v>
      </c>
      <c r="J4522" s="13" t="str">
        <f>VLOOKUP(MONTH(Tabla7[[#This Row],[Fecha del movimiento]]),Tablas!$O$4:$P$15,2,0)</f>
        <v>May</v>
      </c>
      <c r="K4522" s="6">
        <f>YEAR(Tabla7[[#This Row],[Fecha del movimiento]])</f>
        <v>2018</v>
      </c>
    </row>
    <row r="4523" spans="2:11" x14ac:dyDescent="0.2">
      <c r="B4523" s="8">
        <v>43335</v>
      </c>
      <c r="C4523" s="6" t="s">
        <v>5186</v>
      </c>
      <c r="D4523" s="6">
        <v>300686</v>
      </c>
      <c r="E4523" s="6" t="s">
        <v>284</v>
      </c>
      <c r="F4523" s="6" t="s">
        <v>21</v>
      </c>
      <c r="G4523" s="6" t="s">
        <v>9</v>
      </c>
      <c r="H4523" s="6" t="s">
        <v>923</v>
      </c>
      <c r="I4523" s="6">
        <v>19</v>
      </c>
      <c r="J4523" s="13" t="str">
        <f>VLOOKUP(MONTH(Tabla7[[#This Row],[Fecha del movimiento]]),Tablas!$O$4:$P$15,2,0)</f>
        <v>Ago</v>
      </c>
      <c r="K4523" s="6">
        <f>YEAR(Tabla7[[#This Row],[Fecha del movimiento]])</f>
        <v>2018</v>
      </c>
    </row>
    <row r="4524" spans="2:11" x14ac:dyDescent="0.2">
      <c r="B4524" s="8">
        <v>43304</v>
      </c>
      <c r="C4524" s="6" t="s">
        <v>5187</v>
      </c>
      <c r="D4524" s="6">
        <v>300975</v>
      </c>
      <c r="E4524" s="6" t="s">
        <v>100</v>
      </c>
      <c r="F4524" s="6" t="s">
        <v>21</v>
      </c>
      <c r="G4524" s="6" t="s">
        <v>13</v>
      </c>
      <c r="H4524" s="6" t="s">
        <v>923</v>
      </c>
      <c r="I4524" s="6">
        <v>20</v>
      </c>
      <c r="J4524" s="13" t="str">
        <f>VLOOKUP(MONTH(Tabla7[[#This Row],[Fecha del movimiento]]),Tablas!$O$4:$P$15,2,0)</f>
        <v>Jul</v>
      </c>
      <c r="K4524" s="6">
        <f>YEAR(Tabla7[[#This Row],[Fecha del movimiento]])</f>
        <v>2018</v>
      </c>
    </row>
    <row r="4525" spans="2:11" x14ac:dyDescent="0.2">
      <c r="B4525" s="8">
        <v>43119</v>
      </c>
      <c r="C4525" s="6" t="s">
        <v>5188</v>
      </c>
      <c r="D4525" s="6">
        <v>300805</v>
      </c>
      <c r="E4525" s="6" t="s">
        <v>262</v>
      </c>
      <c r="F4525" s="6" t="s">
        <v>21</v>
      </c>
      <c r="G4525" s="6" t="s">
        <v>2</v>
      </c>
      <c r="H4525" s="6" t="s">
        <v>923</v>
      </c>
      <c r="I4525" s="6">
        <v>19</v>
      </c>
      <c r="J4525" s="13" t="str">
        <f>VLOOKUP(MONTH(Tabla7[[#This Row],[Fecha del movimiento]]),Tablas!$O$4:$P$15,2,0)</f>
        <v>Ene</v>
      </c>
      <c r="K4525" s="6">
        <f>YEAR(Tabla7[[#This Row],[Fecha del movimiento]])</f>
        <v>2018</v>
      </c>
    </row>
    <row r="4526" spans="2:11" x14ac:dyDescent="0.2">
      <c r="B4526" s="8">
        <v>43217</v>
      </c>
      <c r="C4526" s="6" t="s">
        <v>5189</v>
      </c>
      <c r="D4526" s="6">
        <v>300128</v>
      </c>
      <c r="E4526" s="6" t="s">
        <v>206</v>
      </c>
      <c r="F4526" s="6" t="s">
        <v>21</v>
      </c>
      <c r="G4526" s="6" t="s">
        <v>2</v>
      </c>
      <c r="H4526" s="6" t="s">
        <v>917</v>
      </c>
      <c r="I4526" s="6">
        <v>-13</v>
      </c>
      <c r="J4526" s="13" t="str">
        <f>VLOOKUP(MONTH(Tabla7[[#This Row],[Fecha del movimiento]]),Tablas!$O$4:$P$15,2,0)</f>
        <v>Abr</v>
      </c>
      <c r="K4526" s="6">
        <f>YEAR(Tabla7[[#This Row],[Fecha del movimiento]])</f>
        <v>2018</v>
      </c>
    </row>
    <row r="4527" spans="2:11" x14ac:dyDescent="0.2">
      <c r="B4527" s="8">
        <v>43215</v>
      </c>
      <c r="C4527" s="6" t="s">
        <v>5190</v>
      </c>
      <c r="D4527" s="6">
        <v>300560</v>
      </c>
      <c r="E4527" s="6" t="s">
        <v>470</v>
      </c>
      <c r="F4527" s="6" t="s">
        <v>21</v>
      </c>
      <c r="G4527" s="6" t="s">
        <v>2</v>
      </c>
      <c r="H4527" s="6" t="s">
        <v>923</v>
      </c>
      <c r="I4527" s="6">
        <v>15</v>
      </c>
      <c r="J4527" s="13" t="str">
        <f>VLOOKUP(MONTH(Tabla7[[#This Row],[Fecha del movimiento]]),Tablas!$O$4:$P$15,2,0)</f>
        <v>Abr</v>
      </c>
      <c r="K4527" s="6">
        <f>YEAR(Tabla7[[#This Row],[Fecha del movimiento]])</f>
        <v>2018</v>
      </c>
    </row>
    <row r="4528" spans="2:11" x14ac:dyDescent="0.2">
      <c r="B4528" s="8">
        <v>43331</v>
      </c>
      <c r="C4528" s="6" t="s">
        <v>5191</v>
      </c>
      <c r="D4528" s="6">
        <v>300641</v>
      </c>
      <c r="E4528" s="6" t="s">
        <v>404</v>
      </c>
      <c r="F4528" s="6" t="s">
        <v>21</v>
      </c>
      <c r="G4528" s="6" t="s">
        <v>13</v>
      </c>
      <c r="H4528" s="6" t="s">
        <v>917</v>
      </c>
      <c r="I4528" s="6">
        <v>-18</v>
      </c>
      <c r="J4528" s="13" t="str">
        <f>VLOOKUP(MONTH(Tabla7[[#This Row],[Fecha del movimiento]]),Tablas!$O$4:$P$15,2,0)</f>
        <v>Ago</v>
      </c>
      <c r="K4528" s="6">
        <f>YEAR(Tabla7[[#This Row],[Fecha del movimiento]])</f>
        <v>2018</v>
      </c>
    </row>
    <row r="4529" spans="2:11" x14ac:dyDescent="0.2">
      <c r="B4529" s="8">
        <v>43150</v>
      </c>
      <c r="C4529" s="6" t="s">
        <v>5192</v>
      </c>
      <c r="D4529" s="6">
        <v>300956</v>
      </c>
      <c r="E4529" s="6" t="s">
        <v>119</v>
      </c>
      <c r="F4529" s="6" t="s">
        <v>21</v>
      </c>
      <c r="G4529" s="6" t="s">
        <v>5</v>
      </c>
      <c r="H4529" s="6" t="s">
        <v>917</v>
      </c>
      <c r="I4529" s="6">
        <v>-14</v>
      </c>
      <c r="J4529" s="13" t="str">
        <f>VLOOKUP(MONTH(Tabla7[[#This Row],[Fecha del movimiento]]),Tablas!$O$4:$P$15,2,0)</f>
        <v>Feb</v>
      </c>
      <c r="K4529" s="6">
        <f>YEAR(Tabla7[[#This Row],[Fecha del movimiento]])</f>
        <v>2018</v>
      </c>
    </row>
    <row r="4530" spans="2:11" x14ac:dyDescent="0.2">
      <c r="B4530" s="8">
        <v>43107</v>
      </c>
      <c r="C4530" s="6" t="s">
        <v>5193</v>
      </c>
      <c r="D4530" s="6">
        <v>300385</v>
      </c>
      <c r="E4530" s="6" t="s">
        <v>605</v>
      </c>
      <c r="F4530" s="6" t="s">
        <v>21</v>
      </c>
      <c r="G4530" s="6" t="s">
        <v>12</v>
      </c>
      <c r="H4530" s="6" t="s">
        <v>923</v>
      </c>
      <c r="I4530" s="6">
        <v>10</v>
      </c>
      <c r="J4530" s="13" t="str">
        <f>VLOOKUP(MONTH(Tabla7[[#This Row],[Fecha del movimiento]]),Tablas!$O$4:$P$15,2,0)</f>
        <v>Ene</v>
      </c>
      <c r="K4530" s="6">
        <f>YEAR(Tabla7[[#This Row],[Fecha del movimiento]])</f>
        <v>2018</v>
      </c>
    </row>
    <row r="4531" spans="2:11" x14ac:dyDescent="0.2">
      <c r="B4531" s="8">
        <v>43108</v>
      </c>
      <c r="C4531" s="6" t="s">
        <v>5194</v>
      </c>
      <c r="D4531" s="6">
        <v>300681</v>
      </c>
      <c r="E4531" s="6" t="s">
        <v>372</v>
      </c>
      <c r="F4531" s="6" t="s">
        <v>21</v>
      </c>
      <c r="G4531" s="6" t="s">
        <v>13</v>
      </c>
      <c r="H4531" s="6" t="s">
        <v>923</v>
      </c>
      <c r="I4531" s="6">
        <v>15</v>
      </c>
      <c r="J4531" s="13" t="str">
        <f>VLOOKUP(MONTH(Tabla7[[#This Row],[Fecha del movimiento]]),Tablas!$O$4:$P$15,2,0)</f>
        <v>Ene</v>
      </c>
      <c r="K4531" s="6">
        <f>YEAR(Tabla7[[#This Row],[Fecha del movimiento]])</f>
        <v>2018</v>
      </c>
    </row>
    <row r="4532" spans="2:11" x14ac:dyDescent="0.2">
      <c r="B4532" s="8">
        <v>43272</v>
      </c>
      <c r="C4532" s="6" t="s">
        <v>5195</v>
      </c>
      <c r="D4532" s="6">
        <v>300402</v>
      </c>
      <c r="E4532" s="6" t="s">
        <v>39</v>
      </c>
      <c r="F4532" s="6" t="s">
        <v>21</v>
      </c>
      <c r="G4532" s="6" t="s">
        <v>2</v>
      </c>
      <c r="H4532" s="6" t="s">
        <v>917</v>
      </c>
      <c r="I4532" s="6">
        <v>-12</v>
      </c>
      <c r="J4532" s="13" t="str">
        <f>VLOOKUP(MONTH(Tabla7[[#This Row],[Fecha del movimiento]]),Tablas!$O$4:$P$15,2,0)</f>
        <v>Jun</v>
      </c>
      <c r="K4532" s="6">
        <f>YEAR(Tabla7[[#This Row],[Fecha del movimiento]])</f>
        <v>2018</v>
      </c>
    </row>
    <row r="4533" spans="2:11" x14ac:dyDescent="0.2">
      <c r="B4533" s="8">
        <v>43194</v>
      </c>
      <c r="C4533" s="6" t="s">
        <v>5196</v>
      </c>
      <c r="D4533" s="6">
        <v>300150</v>
      </c>
      <c r="E4533" s="6" t="s">
        <v>753</v>
      </c>
      <c r="F4533" s="6" t="s">
        <v>21</v>
      </c>
      <c r="G4533" s="6" t="s">
        <v>7</v>
      </c>
      <c r="H4533" s="6" t="s">
        <v>917</v>
      </c>
      <c r="I4533" s="6">
        <v>-10</v>
      </c>
      <c r="J4533" s="13" t="str">
        <f>VLOOKUP(MONTH(Tabla7[[#This Row],[Fecha del movimiento]]),Tablas!$O$4:$P$15,2,0)</f>
        <v>Abr</v>
      </c>
      <c r="K4533" s="6">
        <f>YEAR(Tabla7[[#This Row],[Fecha del movimiento]])</f>
        <v>2018</v>
      </c>
    </row>
    <row r="4534" spans="2:11" x14ac:dyDescent="0.2">
      <c r="B4534" s="8">
        <v>43291</v>
      </c>
      <c r="C4534" s="6" t="s">
        <v>5197</v>
      </c>
      <c r="D4534" s="6">
        <v>300043</v>
      </c>
      <c r="E4534" s="6" t="s">
        <v>631</v>
      </c>
      <c r="F4534" s="6" t="s">
        <v>21</v>
      </c>
      <c r="G4534" s="6" t="s">
        <v>6</v>
      </c>
      <c r="H4534" s="6" t="s">
        <v>917</v>
      </c>
      <c r="I4534" s="6">
        <v>-18</v>
      </c>
      <c r="J4534" s="13" t="str">
        <f>VLOOKUP(MONTH(Tabla7[[#This Row],[Fecha del movimiento]]),Tablas!$O$4:$P$15,2,0)</f>
        <v>Jul</v>
      </c>
      <c r="K4534" s="6">
        <f>YEAR(Tabla7[[#This Row],[Fecha del movimiento]])</f>
        <v>2018</v>
      </c>
    </row>
    <row r="4535" spans="2:11" x14ac:dyDescent="0.2">
      <c r="B4535" s="8">
        <v>43248</v>
      </c>
      <c r="C4535" s="6" t="s">
        <v>5198</v>
      </c>
      <c r="D4535" s="6">
        <v>300775</v>
      </c>
      <c r="E4535" s="6" t="s">
        <v>289</v>
      </c>
      <c r="F4535" s="6" t="s">
        <v>21</v>
      </c>
      <c r="G4535" s="6" t="s">
        <v>7</v>
      </c>
      <c r="H4535" s="6" t="s">
        <v>923</v>
      </c>
      <c r="I4535" s="6">
        <v>11</v>
      </c>
      <c r="J4535" s="13" t="str">
        <f>VLOOKUP(MONTH(Tabla7[[#This Row],[Fecha del movimiento]]),Tablas!$O$4:$P$15,2,0)</f>
        <v>May</v>
      </c>
      <c r="K4535" s="6">
        <f>YEAR(Tabla7[[#This Row],[Fecha del movimiento]])</f>
        <v>2018</v>
      </c>
    </row>
    <row r="4536" spans="2:11" x14ac:dyDescent="0.2">
      <c r="B4536" s="8">
        <v>43313</v>
      </c>
      <c r="C4536" s="6" t="s">
        <v>5199</v>
      </c>
      <c r="D4536" s="6">
        <v>300207</v>
      </c>
      <c r="E4536" s="6" t="s">
        <v>725</v>
      </c>
      <c r="F4536" s="6" t="s">
        <v>21</v>
      </c>
      <c r="G4536" s="6" t="s">
        <v>2</v>
      </c>
      <c r="H4536" s="6" t="s">
        <v>917</v>
      </c>
      <c r="I4536" s="6">
        <v>-11</v>
      </c>
      <c r="J4536" s="13" t="str">
        <f>VLOOKUP(MONTH(Tabla7[[#This Row],[Fecha del movimiento]]),Tablas!$O$4:$P$15,2,0)</f>
        <v>Ago</v>
      </c>
      <c r="K4536" s="6">
        <f>YEAR(Tabla7[[#This Row],[Fecha del movimiento]])</f>
        <v>2018</v>
      </c>
    </row>
    <row r="4537" spans="2:11" x14ac:dyDescent="0.2">
      <c r="B4537" s="8">
        <v>43159</v>
      </c>
      <c r="C4537" s="6" t="s">
        <v>5200</v>
      </c>
      <c r="D4537" s="6">
        <v>300240</v>
      </c>
      <c r="E4537" s="6" t="s">
        <v>701</v>
      </c>
      <c r="F4537" s="6" t="s">
        <v>21</v>
      </c>
      <c r="G4537" s="6" t="s">
        <v>1</v>
      </c>
      <c r="H4537" s="6" t="s">
        <v>923</v>
      </c>
      <c r="I4537" s="6">
        <v>10</v>
      </c>
      <c r="J4537" s="13" t="str">
        <f>VLOOKUP(MONTH(Tabla7[[#This Row],[Fecha del movimiento]]),Tablas!$O$4:$P$15,2,0)</f>
        <v>Feb</v>
      </c>
      <c r="K4537" s="6">
        <f>YEAR(Tabla7[[#This Row],[Fecha del movimiento]])</f>
        <v>2018</v>
      </c>
    </row>
    <row r="4538" spans="2:11" x14ac:dyDescent="0.2">
      <c r="B4538" s="8">
        <v>43150</v>
      </c>
      <c r="C4538" s="6" t="s">
        <v>5201</v>
      </c>
      <c r="D4538" s="6">
        <v>300121</v>
      </c>
      <c r="E4538" s="6" t="s">
        <v>562</v>
      </c>
      <c r="F4538" s="6" t="s">
        <v>21</v>
      </c>
      <c r="G4538" s="6" t="s">
        <v>12</v>
      </c>
      <c r="H4538" s="6" t="s">
        <v>917</v>
      </c>
      <c r="I4538" s="6">
        <v>-12</v>
      </c>
      <c r="J4538" s="13" t="str">
        <f>VLOOKUP(MONTH(Tabla7[[#This Row],[Fecha del movimiento]]),Tablas!$O$4:$P$15,2,0)</f>
        <v>Feb</v>
      </c>
      <c r="K4538" s="6">
        <f>YEAR(Tabla7[[#This Row],[Fecha del movimiento]])</f>
        <v>2018</v>
      </c>
    </row>
    <row r="4539" spans="2:11" x14ac:dyDescent="0.2">
      <c r="B4539" s="8">
        <v>43212</v>
      </c>
      <c r="C4539" s="6" t="s">
        <v>5202</v>
      </c>
      <c r="D4539" s="6">
        <v>301006</v>
      </c>
      <c r="E4539" s="6" t="s">
        <v>71</v>
      </c>
      <c r="F4539" s="6" t="s">
        <v>21</v>
      </c>
      <c r="G4539" s="6" t="s">
        <v>1</v>
      </c>
      <c r="H4539" s="6" t="s">
        <v>923</v>
      </c>
      <c r="I4539" s="6">
        <v>19</v>
      </c>
      <c r="J4539" s="13" t="str">
        <f>VLOOKUP(MONTH(Tabla7[[#This Row],[Fecha del movimiento]]),Tablas!$O$4:$P$15,2,0)</f>
        <v>Abr</v>
      </c>
      <c r="K4539" s="6">
        <f>YEAR(Tabla7[[#This Row],[Fecha del movimiento]])</f>
        <v>2018</v>
      </c>
    </row>
    <row r="4540" spans="2:11" x14ac:dyDescent="0.2">
      <c r="B4540" s="8">
        <v>43222</v>
      </c>
      <c r="C4540" s="6" t="s">
        <v>5203</v>
      </c>
      <c r="D4540" s="6">
        <v>300168</v>
      </c>
      <c r="E4540" s="6" t="s">
        <v>363</v>
      </c>
      <c r="F4540" s="6" t="s">
        <v>21</v>
      </c>
      <c r="G4540" s="6" t="s">
        <v>13</v>
      </c>
      <c r="H4540" s="6" t="s">
        <v>923</v>
      </c>
      <c r="I4540" s="6">
        <v>19</v>
      </c>
      <c r="J4540" s="13" t="str">
        <f>VLOOKUP(MONTH(Tabla7[[#This Row],[Fecha del movimiento]]),Tablas!$O$4:$P$15,2,0)</f>
        <v>May</v>
      </c>
      <c r="K4540" s="6">
        <f>YEAR(Tabla7[[#This Row],[Fecha del movimiento]])</f>
        <v>2018</v>
      </c>
    </row>
    <row r="4541" spans="2:11" x14ac:dyDescent="0.2">
      <c r="B4541" s="8">
        <v>43191</v>
      </c>
      <c r="C4541" s="6" t="s">
        <v>4397</v>
      </c>
      <c r="D4541" s="6">
        <v>300542</v>
      </c>
      <c r="E4541" s="6" t="s">
        <v>486</v>
      </c>
      <c r="F4541" s="6" t="s">
        <v>21</v>
      </c>
      <c r="G4541" s="6" t="s">
        <v>10</v>
      </c>
      <c r="H4541" s="6" t="s">
        <v>923</v>
      </c>
      <c r="I4541" s="6">
        <v>16</v>
      </c>
      <c r="J4541" s="13" t="str">
        <f>VLOOKUP(MONTH(Tabla7[[#This Row],[Fecha del movimiento]]),Tablas!$O$4:$P$15,2,0)</f>
        <v>Abr</v>
      </c>
      <c r="K4541" s="6">
        <f>YEAR(Tabla7[[#This Row],[Fecha del movimiento]])</f>
        <v>2018</v>
      </c>
    </row>
    <row r="4542" spans="2:11" x14ac:dyDescent="0.2">
      <c r="B4542" s="8">
        <v>43343</v>
      </c>
      <c r="C4542" s="6" t="s">
        <v>5204</v>
      </c>
      <c r="D4542" s="6">
        <v>300899</v>
      </c>
      <c r="E4542" s="6" t="s">
        <v>173</v>
      </c>
      <c r="F4542" s="6" t="s">
        <v>21</v>
      </c>
      <c r="G4542" s="6" t="s">
        <v>2</v>
      </c>
      <c r="H4542" s="6" t="s">
        <v>917</v>
      </c>
      <c r="I4542" s="6">
        <v>-7</v>
      </c>
      <c r="J4542" s="13" t="str">
        <f>VLOOKUP(MONTH(Tabla7[[#This Row],[Fecha del movimiento]]),Tablas!$O$4:$P$15,2,0)</f>
        <v>Ago</v>
      </c>
      <c r="K4542" s="6">
        <f>YEAR(Tabla7[[#This Row],[Fecha del movimiento]])</f>
        <v>2018</v>
      </c>
    </row>
    <row r="4543" spans="2:11" x14ac:dyDescent="0.2">
      <c r="B4543" s="8">
        <v>43259</v>
      </c>
      <c r="C4543" s="6" t="s">
        <v>2514</v>
      </c>
      <c r="D4543" s="6">
        <v>300957</v>
      </c>
      <c r="E4543" s="6" t="s">
        <v>118</v>
      </c>
      <c r="F4543" s="6" t="s">
        <v>21</v>
      </c>
      <c r="G4543" s="6" t="s">
        <v>5</v>
      </c>
      <c r="H4543" s="6" t="s">
        <v>923</v>
      </c>
      <c r="I4543" s="6">
        <v>14</v>
      </c>
      <c r="J4543" s="13" t="str">
        <f>VLOOKUP(MONTH(Tabla7[[#This Row],[Fecha del movimiento]]),Tablas!$O$4:$P$15,2,0)</f>
        <v>Jun</v>
      </c>
      <c r="K4543" s="6">
        <f>YEAR(Tabla7[[#This Row],[Fecha del movimiento]])</f>
        <v>2018</v>
      </c>
    </row>
    <row r="4544" spans="2:11" x14ac:dyDescent="0.2">
      <c r="B4544" s="8">
        <v>43343</v>
      </c>
      <c r="C4544" s="6" t="s">
        <v>2922</v>
      </c>
      <c r="D4544" s="6">
        <v>300738</v>
      </c>
      <c r="E4544" s="6" t="s">
        <v>321</v>
      </c>
      <c r="F4544" s="6" t="s">
        <v>21</v>
      </c>
      <c r="G4544" s="6" t="s">
        <v>2</v>
      </c>
      <c r="H4544" s="6" t="s">
        <v>917</v>
      </c>
      <c r="I4544" s="6">
        <v>-12</v>
      </c>
      <c r="J4544" s="13" t="str">
        <f>VLOOKUP(MONTH(Tabla7[[#This Row],[Fecha del movimiento]]),Tablas!$O$4:$P$15,2,0)</f>
        <v>Ago</v>
      </c>
      <c r="K4544" s="6">
        <f>YEAR(Tabla7[[#This Row],[Fecha del movimiento]])</f>
        <v>2018</v>
      </c>
    </row>
    <row r="4545" spans="2:11" x14ac:dyDescent="0.2">
      <c r="B4545" s="8">
        <v>43229</v>
      </c>
      <c r="C4545" s="6" t="s">
        <v>5205</v>
      </c>
      <c r="D4545" s="6">
        <v>300992</v>
      </c>
      <c r="E4545" s="6" t="s">
        <v>84</v>
      </c>
      <c r="F4545" s="6" t="s">
        <v>21</v>
      </c>
      <c r="G4545" s="6" t="s">
        <v>2</v>
      </c>
      <c r="H4545" s="6" t="s">
        <v>917</v>
      </c>
      <c r="I4545" s="6">
        <v>-13</v>
      </c>
      <c r="J4545" s="13" t="str">
        <f>VLOOKUP(MONTH(Tabla7[[#This Row],[Fecha del movimiento]]),Tablas!$O$4:$P$15,2,0)</f>
        <v>May</v>
      </c>
      <c r="K4545" s="6">
        <f>YEAR(Tabla7[[#This Row],[Fecha del movimiento]])</f>
        <v>2018</v>
      </c>
    </row>
    <row r="4546" spans="2:11" x14ac:dyDescent="0.2">
      <c r="B4546" s="8">
        <v>43320</v>
      </c>
      <c r="C4546" s="6" t="s">
        <v>5206</v>
      </c>
      <c r="D4546" s="6">
        <v>300283</v>
      </c>
      <c r="E4546" s="6" t="s">
        <v>671</v>
      </c>
      <c r="F4546" s="6" t="s">
        <v>21</v>
      </c>
      <c r="G4546" s="6" t="s">
        <v>7</v>
      </c>
      <c r="H4546" s="6" t="s">
        <v>923</v>
      </c>
      <c r="I4546" s="6">
        <v>18</v>
      </c>
      <c r="J4546" s="13" t="str">
        <f>VLOOKUP(MONTH(Tabla7[[#This Row],[Fecha del movimiento]]),Tablas!$O$4:$P$15,2,0)</f>
        <v>Ago</v>
      </c>
      <c r="K4546" s="6">
        <f>YEAR(Tabla7[[#This Row],[Fecha del movimiento]])</f>
        <v>2018</v>
      </c>
    </row>
    <row r="4547" spans="2:11" x14ac:dyDescent="0.2">
      <c r="B4547" s="8">
        <v>43331</v>
      </c>
      <c r="C4547" s="6" t="s">
        <v>5207</v>
      </c>
      <c r="D4547" s="6">
        <v>300759</v>
      </c>
      <c r="E4547" s="6" t="s">
        <v>304</v>
      </c>
      <c r="F4547" s="6" t="s">
        <v>21</v>
      </c>
      <c r="G4547" s="6" t="s">
        <v>6</v>
      </c>
      <c r="H4547" s="6" t="s">
        <v>917</v>
      </c>
      <c r="I4547" s="6">
        <v>-12</v>
      </c>
      <c r="J4547" s="13" t="str">
        <f>VLOOKUP(MONTH(Tabla7[[#This Row],[Fecha del movimiento]]),Tablas!$O$4:$P$15,2,0)</f>
        <v>Ago</v>
      </c>
      <c r="K4547" s="6">
        <f>YEAR(Tabla7[[#This Row],[Fecha del movimiento]])</f>
        <v>2018</v>
      </c>
    </row>
    <row r="4548" spans="2:11" x14ac:dyDescent="0.2">
      <c r="B4548" s="8">
        <v>43318</v>
      </c>
      <c r="C4548" s="6" t="s">
        <v>5208</v>
      </c>
      <c r="D4548" s="6">
        <v>300491</v>
      </c>
      <c r="E4548" s="6" t="s">
        <v>530</v>
      </c>
      <c r="F4548" s="6" t="s">
        <v>21</v>
      </c>
      <c r="G4548" s="6" t="s">
        <v>2</v>
      </c>
      <c r="H4548" s="6" t="s">
        <v>917</v>
      </c>
      <c r="I4548" s="6">
        <v>-5</v>
      </c>
      <c r="J4548" s="13" t="str">
        <f>VLOOKUP(MONTH(Tabla7[[#This Row],[Fecha del movimiento]]),Tablas!$O$4:$P$15,2,0)</f>
        <v>Ago</v>
      </c>
      <c r="K4548" s="6">
        <f>YEAR(Tabla7[[#This Row],[Fecha del movimiento]])</f>
        <v>2018</v>
      </c>
    </row>
    <row r="4549" spans="2:11" x14ac:dyDescent="0.2">
      <c r="B4549" s="8">
        <v>43173</v>
      </c>
      <c r="C4549" s="6" t="s">
        <v>5209</v>
      </c>
      <c r="D4549" s="6">
        <v>300584</v>
      </c>
      <c r="E4549" s="6" t="s">
        <v>453</v>
      </c>
      <c r="F4549" s="6" t="s">
        <v>21</v>
      </c>
      <c r="G4549" s="6" t="s">
        <v>1</v>
      </c>
      <c r="H4549" s="6" t="s">
        <v>917</v>
      </c>
      <c r="I4549" s="6">
        <v>-8</v>
      </c>
      <c r="J4549" s="13" t="str">
        <f>VLOOKUP(MONTH(Tabla7[[#This Row],[Fecha del movimiento]]),Tablas!$O$4:$P$15,2,0)</f>
        <v>Mar</v>
      </c>
      <c r="K4549" s="6">
        <f>YEAR(Tabla7[[#This Row],[Fecha del movimiento]])</f>
        <v>2018</v>
      </c>
    </row>
    <row r="4550" spans="2:11" x14ac:dyDescent="0.2">
      <c r="B4550" s="8">
        <v>43189</v>
      </c>
      <c r="C4550" s="6" t="s">
        <v>5210</v>
      </c>
      <c r="D4550" s="6">
        <v>300752</v>
      </c>
      <c r="E4550" s="6" t="s">
        <v>310</v>
      </c>
      <c r="F4550" s="6" t="s">
        <v>21</v>
      </c>
      <c r="G4550" s="6" t="s">
        <v>12</v>
      </c>
      <c r="H4550" s="6" t="s">
        <v>923</v>
      </c>
      <c r="I4550" s="6">
        <v>15</v>
      </c>
      <c r="J4550" s="13" t="str">
        <f>VLOOKUP(MONTH(Tabla7[[#This Row],[Fecha del movimiento]]),Tablas!$O$4:$P$15,2,0)</f>
        <v>Mar</v>
      </c>
      <c r="K4550" s="6">
        <f>YEAR(Tabla7[[#This Row],[Fecha del movimiento]])</f>
        <v>2018</v>
      </c>
    </row>
    <row r="4551" spans="2:11" x14ac:dyDescent="0.2">
      <c r="B4551" s="8">
        <v>43318</v>
      </c>
      <c r="C4551" s="6" t="s">
        <v>5211</v>
      </c>
      <c r="D4551" s="6">
        <v>300546</v>
      </c>
      <c r="E4551" s="6" t="s">
        <v>483</v>
      </c>
      <c r="F4551" s="6" t="s">
        <v>21</v>
      </c>
      <c r="G4551" s="6" t="s">
        <v>7</v>
      </c>
      <c r="H4551" s="6" t="s">
        <v>917</v>
      </c>
      <c r="I4551" s="6">
        <v>-15</v>
      </c>
      <c r="J4551" s="13" t="str">
        <f>VLOOKUP(MONTH(Tabla7[[#This Row],[Fecha del movimiento]]),Tablas!$O$4:$P$15,2,0)</f>
        <v>Ago</v>
      </c>
      <c r="K4551" s="6">
        <f>YEAR(Tabla7[[#This Row],[Fecha del movimiento]])</f>
        <v>2018</v>
      </c>
    </row>
    <row r="4552" spans="2:11" x14ac:dyDescent="0.2">
      <c r="B4552" s="8">
        <v>43248</v>
      </c>
      <c r="C4552" s="6" t="s">
        <v>5212</v>
      </c>
      <c r="D4552" s="6">
        <v>300395</v>
      </c>
      <c r="E4552" s="6" t="s">
        <v>591</v>
      </c>
      <c r="F4552" s="6" t="s">
        <v>21</v>
      </c>
      <c r="G4552" s="6" t="s">
        <v>4</v>
      </c>
      <c r="H4552" s="6" t="s">
        <v>917</v>
      </c>
      <c r="I4552" s="6">
        <v>-15</v>
      </c>
      <c r="J4552" s="13" t="str">
        <f>VLOOKUP(MONTH(Tabla7[[#This Row],[Fecha del movimiento]]),Tablas!$O$4:$P$15,2,0)</f>
        <v>May</v>
      </c>
      <c r="K4552" s="6">
        <f>YEAR(Tabla7[[#This Row],[Fecha del movimiento]])</f>
        <v>2018</v>
      </c>
    </row>
    <row r="4553" spans="2:11" x14ac:dyDescent="0.2">
      <c r="B4553" s="8">
        <v>43285</v>
      </c>
      <c r="C4553" s="6" t="s">
        <v>5213</v>
      </c>
      <c r="D4553" s="6">
        <v>300731</v>
      </c>
      <c r="E4553" s="6" t="s">
        <v>327</v>
      </c>
      <c r="F4553" s="6" t="s">
        <v>21</v>
      </c>
      <c r="G4553" s="6" t="s">
        <v>9</v>
      </c>
      <c r="H4553" s="6" t="s">
        <v>917</v>
      </c>
      <c r="I4553" s="6">
        <v>-19</v>
      </c>
      <c r="J4553" s="13" t="str">
        <f>VLOOKUP(MONTH(Tabla7[[#This Row],[Fecha del movimiento]]),Tablas!$O$4:$P$15,2,0)</f>
        <v>Jul</v>
      </c>
      <c r="K4553" s="6">
        <f>YEAR(Tabla7[[#This Row],[Fecha del movimiento]])</f>
        <v>2018</v>
      </c>
    </row>
    <row r="4554" spans="2:11" x14ac:dyDescent="0.2">
      <c r="B4554" s="8">
        <v>43143</v>
      </c>
      <c r="C4554" s="6" t="s">
        <v>5214</v>
      </c>
      <c r="D4554" s="6">
        <v>300373</v>
      </c>
      <c r="E4554" s="6" t="s">
        <v>245</v>
      </c>
      <c r="F4554" s="6" t="s">
        <v>21</v>
      </c>
      <c r="G4554" s="6" t="s">
        <v>10</v>
      </c>
      <c r="H4554" s="6" t="s">
        <v>917</v>
      </c>
      <c r="I4554" s="6">
        <v>-20</v>
      </c>
      <c r="J4554" s="13" t="str">
        <f>VLOOKUP(MONTH(Tabla7[[#This Row],[Fecha del movimiento]]),Tablas!$O$4:$P$15,2,0)</f>
        <v>Feb</v>
      </c>
      <c r="K4554" s="6">
        <f>YEAR(Tabla7[[#This Row],[Fecha del movimiento]])</f>
        <v>2018</v>
      </c>
    </row>
    <row r="4555" spans="2:11" x14ac:dyDescent="0.2">
      <c r="B4555" s="8">
        <v>43132</v>
      </c>
      <c r="C4555" s="6" t="s">
        <v>5215</v>
      </c>
      <c r="D4555" s="6">
        <v>300623</v>
      </c>
      <c r="E4555" s="6" t="s">
        <v>420</v>
      </c>
      <c r="F4555" s="6" t="s">
        <v>21</v>
      </c>
      <c r="G4555" s="6" t="s">
        <v>2</v>
      </c>
      <c r="H4555" s="6" t="s">
        <v>923</v>
      </c>
      <c r="I4555" s="6">
        <v>11</v>
      </c>
      <c r="J4555" s="13" t="str">
        <f>VLOOKUP(MONTH(Tabla7[[#This Row],[Fecha del movimiento]]),Tablas!$O$4:$P$15,2,0)</f>
        <v>Feb</v>
      </c>
      <c r="K4555" s="6">
        <f>YEAR(Tabla7[[#This Row],[Fecha del movimiento]])</f>
        <v>2018</v>
      </c>
    </row>
    <row r="4556" spans="2:11" x14ac:dyDescent="0.2">
      <c r="B4556" s="8">
        <v>43239</v>
      </c>
      <c r="C4556" s="6" t="s">
        <v>4672</v>
      </c>
      <c r="D4556" s="6">
        <v>300456</v>
      </c>
      <c r="E4556" s="6" t="s">
        <v>556</v>
      </c>
      <c r="F4556" s="6" t="s">
        <v>21</v>
      </c>
      <c r="G4556" s="6" t="s">
        <v>12</v>
      </c>
      <c r="H4556" s="6" t="s">
        <v>917</v>
      </c>
      <c r="I4556" s="6">
        <v>-12</v>
      </c>
      <c r="J4556" s="13" t="str">
        <f>VLOOKUP(MONTH(Tabla7[[#This Row],[Fecha del movimiento]]),Tablas!$O$4:$P$15,2,0)</f>
        <v>May</v>
      </c>
      <c r="K4556" s="6">
        <f>YEAR(Tabla7[[#This Row],[Fecha del movimiento]])</f>
        <v>2018</v>
      </c>
    </row>
    <row r="4557" spans="2:11" x14ac:dyDescent="0.2">
      <c r="B4557" s="8">
        <v>43157</v>
      </c>
      <c r="C4557" s="6" t="s">
        <v>5216</v>
      </c>
      <c r="D4557" s="6">
        <v>300049</v>
      </c>
      <c r="E4557" s="6" t="s">
        <v>796</v>
      </c>
      <c r="F4557" s="6" t="s">
        <v>21</v>
      </c>
      <c r="G4557" s="6" t="s">
        <v>12</v>
      </c>
      <c r="H4557" s="6" t="s">
        <v>923</v>
      </c>
      <c r="I4557" s="6">
        <v>17</v>
      </c>
      <c r="J4557" s="13" t="str">
        <f>VLOOKUP(MONTH(Tabla7[[#This Row],[Fecha del movimiento]]),Tablas!$O$4:$P$15,2,0)</f>
        <v>Feb</v>
      </c>
      <c r="K4557" s="6">
        <f>YEAR(Tabla7[[#This Row],[Fecha del movimiento]])</f>
        <v>2018</v>
      </c>
    </row>
    <row r="4558" spans="2:11" x14ac:dyDescent="0.2">
      <c r="B4558" s="8">
        <v>43157</v>
      </c>
      <c r="C4558" s="6" t="s">
        <v>5217</v>
      </c>
      <c r="D4558" s="6">
        <v>300022</v>
      </c>
      <c r="E4558" s="6" t="s">
        <v>82</v>
      </c>
      <c r="F4558" s="6" t="s">
        <v>21</v>
      </c>
      <c r="G4558" s="6" t="s">
        <v>10</v>
      </c>
      <c r="H4558" s="6" t="s">
        <v>917</v>
      </c>
      <c r="I4558" s="6">
        <v>-10</v>
      </c>
      <c r="J4558" s="13" t="str">
        <f>VLOOKUP(MONTH(Tabla7[[#This Row],[Fecha del movimiento]]),Tablas!$O$4:$P$15,2,0)</f>
        <v>Feb</v>
      </c>
      <c r="K4558" s="6">
        <f>YEAR(Tabla7[[#This Row],[Fecha del movimiento]])</f>
        <v>2018</v>
      </c>
    </row>
    <row r="4559" spans="2:11" x14ac:dyDescent="0.2">
      <c r="B4559" s="8">
        <v>43214</v>
      </c>
      <c r="C4559" s="6" t="s">
        <v>1006</v>
      </c>
      <c r="D4559" s="6">
        <v>300366</v>
      </c>
      <c r="E4559" s="6" t="s">
        <v>618</v>
      </c>
      <c r="F4559" s="6" t="s">
        <v>21</v>
      </c>
      <c r="G4559" s="6" t="s">
        <v>11</v>
      </c>
      <c r="H4559" s="6" t="s">
        <v>917</v>
      </c>
      <c r="I4559" s="6">
        <v>-11</v>
      </c>
      <c r="J4559" s="13" t="str">
        <f>VLOOKUP(MONTH(Tabla7[[#This Row],[Fecha del movimiento]]),Tablas!$O$4:$P$15,2,0)</f>
        <v>Abr</v>
      </c>
      <c r="K4559" s="6">
        <f>YEAR(Tabla7[[#This Row],[Fecha del movimiento]])</f>
        <v>2018</v>
      </c>
    </row>
    <row r="4560" spans="2:11" x14ac:dyDescent="0.2">
      <c r="B4560" s="8">
        <v>43199</v>
      </c>
      <c r="C4560" s="6" t="s">
        <v>5218</v>
      </c>
      <c r="D4560" s="6">
        <v>300451</v>
      </c>
      <c r="E4560" s="6" t="s">
        <v>192</v>
      </c>
      <c r="F4560" s="6" t="s">
        <v>21</v>
      </c>
      <c r="G4560" s="6" t="s">
        <v>7</v>
      </c>
      <c r="H4560" s="6" t="s">
        <v>917</v>
      </c>
      <c r="I4560" s="6">
        <v>-7</v>
      </c>
      <c r="J4560" s="13" t="str">
        <f>VLOOKUP(MONTH(Tabla7[[#This Row],[Fecha del movimiento]]),Tablas!$O$4:$P$15,2,0)</f>
        <v>Abr</v>
      </c>
      <c r="K4560" s="6">
        <f>YEAR(Tabla7[[#This Row],[Fecha del movimiento]])</f>
        <v>2018</v>
      </c>
    </row>
    <row r="4561" spans="2:11" x14ac:dyDescent="0.2">
      <c r="B4561" s="8">
        <v>43324</v>
      </c>
      <c r="C4561" s="6" t="s">
        <v>5219</v>
      </c>
      <c r="D4561" s="6">
        <v>300459</v>
      </c>
      <c r="E4561" s="6" t="s">
        <v>553</v>
      </c>
      <c r="F4561" s="6" t="s">
        <v>21</v>
      </c>
      <c r="G4561" s="6" t="s">
        <v>7</v>
      </c>
      <c r="H4561" s="6" t="s">
        <v>917</v>
      </c>
      <c r="I4561" s="6">
        <v>-7</v>
      </c>
      <c r="J4561" s="13" t="str">
        <f>VLOOKUP(MONTH(Tabla7[[#This Row],[Fecha del movimiento]]),Tablas!$O$4:$P$15,2,0)</f>
        <v>Ago</v>
      </c>
      <c r="K4561" s="6">
        <f>YEAR(Tabla7[[#This Row],[Fecha del movimiento]])</f>
        <v>2018</v>
      </c>
    </row>
    <row r="4562" spans="2:11" x14ac:dyDescent="0.2">
      <c r="B4562" s="8">
        <v>43324</v>
      </c>
      <c r="C4562" s="6" t="s">
        <v>5220</v>
      </c>
      <c r="D4562" s="6">
        <v>300321</v>
      </c>
      <c r="E4562" s="6" t="s">
        <v>648</v>
      </c>
      <c r="F4562" s="6" t="s">
        <v>21</v>
      </c>
      <c r="G4562" s="6" t="s">
        <v>12</v>
      </c>
      <c r="H4562" s="6" t="s">
        <v>923</v>
      </c>
      <c r="I4562" s="6">
        <v>13</v>
      </c>
      <c r="J4562" s="13" t="str">
        <f>VLOOKUP(MONTH(Tabla7[[#This Row],[Fecha del movimiento]]),Tablas!$O$4:$P$15,2,0)</f>
        <v>Ago</v>
      </c>
      <c r="K4562" s="6">
        <f>YEAR(Tabla7[[#This Row],[Fecha del movimiento]])</f>
        <v>2018</v>
      </c>
    </row>
    <row r="4563" spans="2:11" x14ac:dyDescent="0.2">
      <c r="B4563" s="8">
        <v>43101</v>
      </c>
      <c r="C4563" s="6" t="s">
        <v>5221</v>
      </c>
      <c r="D4563" s="6">
        <v>300929</v>
      </c>
      <c r="E4563" s="6" t="s">
        <v>144</v>
      </c>
      <c r="F4563" s="6" t="s">
        <v>21</v>
      </c>
      <c r="G4563" s="6" t="s">
        <v>3</v>
      </c>
      <c r="H4563" s="6" t="s">
        <v>923</v>
      </c>
      <c r="I4563" s="6">
        <v>19</v>
      </c>
      <c r="J4563" s="13" t="str">
        <f>VLOOKUP(MONTH(Tabla7[[#This Row],[Fecha del movimiento]]),Tablas!$O$4:$P$15,2,0)</f>
        <v>Ene</v>
      </c>
      <c r="K4563" s="6">
        <f>YEAR(Tabla7[[#This Row],[Fecha del movimiento]])</f>
        <v>2018</v>
      </c>
    </row>
    <row r="4564" spans="2:11" x14ac:dyDescent="0.2">
      <c r="B4564" s="8">
        <v>43233</v>
      </c>
      <c r="C4564" s="6" t="s">
        <v>5222</v>
      </c>
      <c r="D4564" s="6">
        <v>301052</v>
      </c>
      <c r="E4564" s="6" t="s">
        <v>27</v>
      </c>
      <c r="F4564" s="6" t="s">
        <v>21</v>
      </c>
      <c r="G4564" s="6" t="s">
        <v>7</v>
      </c>
      <c r="H4564" s="6" t="s">
        <v>917</v>
      </c>
      <c r="I4564" s="6">
        <v>-17</v>
      </c>
      <c r="J4564" s="13" t="str">
        <f>VLOOKUP(MONTH(Tabla7[[#This Row],[Fecha del movimiento]]),Tablas!$O$4:$P$15,2,0)</f>
        <v>May</v>
      </c>
      <c r="K4564" s="6">
        <f>YEAR(Tabla7[[#This Row],[Fecha del movimiento]])</f>
        <v>2018</v>
      </c>
    </row>
    <row r="4565" spans="2:11" x14ac:dyDescent="0.2">
      <c r="B4565" s="8">
        <v>43170</v>
      </c>
      <c r="C4565" s="6" t="s">
        <v>5223</v>
      </c>
      <c r="D4565" s="6">
        <v>300375</v>
      </c>
      <c r="E4565" s="6" t="s">
        <v>307</v>
      </c>
      <c r="F4565" s="6" t="s">
        <v>21</v>
      </c>
      <c r="G4565" s="6" t="s">
        <v>10</v>
      </c>
      <c r="H4565" s="6" t="s">
        <v>923</v>
      </c>
      <c r="I4565" s="6">
        <v>12</v>
      </c>
      <c r="J4565" s="13" t="str">
        <f>VLOOKUP(MONTH(Tabla7[[#This Row],[Fecha del movimiento]]),Tablas!$O$4:$P$15,2,0)</f>
        <v>Mar</v>
      </c>
      <c r="K4565" s="6">
        <f>YEAR(Tabla7[[#This Row],[Fecha del movimiento]])</f>
        <v>2018</v>
      </c>
    </row>
    <row r="4566" spans="2:11" x14ac:dyDescent="0.2">
      <c r="B4566" s="8">
        <v>43211</v>
      </c>
      <c r="C4566" s="6" t="s">
        <v>5224</v>
      </c>
      <c r="D4566" s="6">
        <v>300659</v>
      </c>
      <c r="E4566" s="6" t="s">
        <v>158</v>
      </c>
      <c r="F4566" s="6" t="s">
        <v>21</v>
      </c>
      <c r="G4566" s="6" t="s">
        <v>11</v>
      </c>
      <c r="H4566" s="6" t="s">
        <v>923</v>
      </c>
      <c r="I4566" s="6">
        <v>17</v>
      </c>
      <c r="J4566" s="13" t="str">
        <f>VLOOKUP(MONTH(Tabla7[[#This Row],[Fecha del movimiento]]),Tablas!$O$4:$P$15,2,0)</f>
        <v>Abr</v>
      </c>
      <c r="K4566" s="6">
        <f>YEAR(Tabla7[[#This Row],[Fecha del movimiento]])</f>
        <v>2018</v>
      </c>
    </row>
    <row r="4567" spans="2:11" x14ac:dyDescent="0.2">
      <c r="B4567" s="8">
        <v>43253</v>
      </c>
      <c r="C4567" s="6" t="s">
        <v>1081</v>
      </c>
      <c r="D4567" s="6">
        <v>300065</v>
      </c>
      <c r="E4567" s="6" t="s">
        <v>787</v>
      </c>
      <c r="F4567" s="6" t="s">
        <v>21</v>
      </c>
      <c r="G4567" s="6" t="s">
        <v>13</v>
      </c>
      <c r="H4567" s="6" t="s">
        <v>917</v>
      </c>
      <c r="I4567" s="6">
        <v>-15</v>
      </c>
      <c r="J4567" s="13" t="str">
        <f>VLOOKUP(MONTH(Tabla7[[#This Row],[Fecha del movimiento]]),Tablas!$O$4:$P$15,2,0)</f>
        <v>Jun</v>
      </c>
      <c r="K4567" s="6">
        <f>YEAR(Tabla7[[#This Row],[Fecha del movimiento]])</f>
        <v>2018</v>
      </c>
    </row>
    <row r="4568" spans="2:11" x14ac:dyDescent="0.2">
      <c r="B4568" s="8">
        <v>43190</v>
      </c>
      <c r="C4568" s="6" t="s">
        <v>5225</v>
      </c>
      <c r="D4568" s="6">
        <v>300779</v>
      </c>
      <c r="E4568" s="6" t="s">
        <v>286</v>
      </c>
      <c r="F4568" s="6" t="s">
        <v>21</v>
      </c>
      <c r="G4568" s="6" t="s">
        <v>12</v>
      </c>
      <c r="H4568" s="6" t="s">
        <v>923</v>
      </c>
      <c r="I4568" s="6">
        <v>20</v>
      </c>
      <c r="J4568" s="13" t="str">
        <f>VLOOKUP(MONTH(Tabla7[[#This Row],[Fecha del movimiento]]),Tablas!$O$4:$P$15,2,0)</f>
        <v>Mar</v>
      </c>
      <c r="K4568" s="6">
        <f>YEAR(Tabla7[[#This Row],[Fecha del movimiento]])</f>
        <v>2018</v>
      </c>
    </row>
    <row r="4569" spans="2:11" x14ac:dyDescent="0.2">
      <c r="B4569" s="8">
        <v>43137</v>
      </c>
      <c r="C4569" s="6" t="s">
        <v>5226</v>
      </c>
      <c r="D4569" s="6">
        <v>300864</v>
      </c>
      <c r="E4569" s="6" t="s">
        <v>207</v>
      </c>
      <c r="F4569" s="6" t="s">
        <v>21</v>
      </c>
      <c r="G4569" s="6" t="s">
        <v>13</v>
      </c>
      <c r="H4569" s="6" t="s">
        <v>917</v>
      </c>
      <c r="I4569" s="6">
        <v>-17</v>
      </c>
      <c r="J4569" s="13" t="str">
        <f>VLOOKUP(MONTH(Tabla7[[#This Row],[Fecha del movimiento]]),Tablas!$O$4:$P$15,2,0)</f>
        <v>Feb</v>
      </c>
      <c r="K4569" s="6">
        <f>YEAR(Tabla7[[#This Row],[Fecha del movimiento]])</f>
        <v>2018</v>
      </c>
    </row>
    <row r="4570" spans="2:11" x14ac:dyDescent="0.2">
      <c r="B4570" s="8">
        <v>43177</v>
      </c>
      <c r="C4570" s="6" t="s">
        <v>5227</v>
      </c>
      <c r="D4570" s="6">
        <v>300920</v>
      </c>
      <c r="E4570" s="6" t="s">
        <v>152</v>
      </c>
      <c r="F4570" s="6" t="s">
        <v>21</v>
      </c>
      <c r="G4570" s="6" t="s">
        <v>6</v>
      </c>
      <c r="H4570" s="6" t="s">
        <v>917</v>
      </c>
      <c r="I4570" s="6">
        <v>-5</v>
      </c>
      <c r="J4570" s="13" t="str">
        <f>VLOOKUP(MONTH(Tabla7[[#This Row],[Fecha del movimiento]]),Tablas!$O$4:$P$15,2,0)</f>
        <v>Mar</v>
      </c>
      <c r="K4570" s="6">
        <f>YEAR(Tabla7[[#This Row],[Fecha del movimiento]])</f>
        <v>2018</v>
      </c>
    </row>
    <row r="4571" spans="2:11" x14ac:dyDescent="0.2">
      <c r="B4571" s="8">
        <v>43125</v>
      </c>
      <c r="C4571" s="6" t="s">
        <v>5228</v>
      </c>
      <c r="D4571" s="6">
        <v>300842</v>
      </c>
      <c r="E4571" s="6" t="s">
        <v>227</v>
      </c>
      <c r="F4571" s="6" t="s">
        <v>21</v>
      </c>
      <c r="G4571" s="6" t="s">
        <v>4</v>
      </c>
      <c r="H4571" s="6" t="s">
        <v>917</v>
      </c>
      <c r="I4571" s="6">
        <v>-15</v>
      </c>
      <c r="J4571" s="13" t="str">
        <f>VLOOKUP(MONTH(Tabla7[[#This Row],[Fecha del movimiento]]),Tablas!$O$4:$P$15,2,0)</f>
        <v>Ene</v>
      </c>
      <c r="K4571" s="6">
        <f>YEAR(Tabla7[[#This Row],[Fecha del movimiento]])</f>
        <v>2018</v>
      </c>
    </row>
    <row r="4572" spans="2:11" x14ac:dyDescent="0.2">
      <c r="B4572" s="8">
        <v>43314</v>
      </c>
      <c r="C4572" s="6" t="s">
        <v>4047</v>
      </c>
      <c r="D4572" s="6">
        <v>300201</v>
      </c>
      <c r="E4572" s="6" t="s">
        <v>318</v>
      </c>
      <c r="F4572" s="6" t="s">
        <v>21</v>
      </c>
      <c r="G4572" s="6" t="s">
        <v>2</v>
      </c>
      <c r="H4572" s="6" t="s">
        <v>917</v>
      </c>
      <c r="I4572" s="6">
        <v>-13</v>
      </c>
      <c r="J4572" s="13" t="str">
        <f>VLOOKUP(MONTH(Tabla7[[#This Row],[Fecha del movimiento]]),Tablas!$O$4:$P$15,2,0)</f>
        <v>Ago</v>
      </c>
      <c r="K4572" s="6">
        <f>YEAR(Tabla7[[#This Row],[Fecha del movimiento]])</f>
        <v>2018</v>
      </c>
    </row>
    <row r="4573" spans="2:11" x14ac:dyDescent="0.2">
      <c r="B4573" s="8">
        <v>43126</v>
      </c>
      <c r="C4573" s="6" t="s">
        <v>5229</v>
      </c>
      <c r="D4573" s="6">
        <v>300921</v>
      </c>
      <c r="E4573" s="6" t="s">
        <v>151</v>
      </c>
      <c r="F4573" s="6" t="s">
        <v>21</v>
      </c>
      <c r="G4573" s="6" t="s">
        <v>9</v>
      </c>
      <c r="H4573" s="6" t="s">
        <v>917</v>
      </c>
      <c r="I4573" s="6">
        <v>-11</v>
      </c>
      <c r="J4573" s="13" t="str">
        <f>VLOOKUP(MONTH(Tabla7[[#This Row],[Fecha del movimiento]]),Tablas!$O$4:$P$15,2,0)</f>
        <v>Ene</v>
      </c>
      <c r="K4573" s="6">
        <f>YEAR(Tabla7[[#This Row],[Fecha del movimiento]])</f>
        <v>2018</v>
      </c>
    </row>
    <row r="4574" spans="2:11" x14ac:dyDescent="0.2">
      <c r="B4574" s="8">
        <v>43322</v>
      </c>
      <c r="C4574" s="6" t="s">
        <v>5230</v>
      </c>
      <c r="D4574" s="6">
        <v>300265</v>
      </c>
      <c r="E4574" s="6" t="s">
        <v>683</v>
      </c>
      <c r="F4574" s="6" t="s">
        <v>21</v>
      </c>
      <c r="G4574" s="6" t="s">
        <v>13</v>
      </c>
      <c r="H4574" s="6" t="s">
        <v>923</v>
      </c>
      <c r="I4574" s="6">
        <v>13</v>
      </c>
      <c r="J4574" s="13" t="str">
        <f>VLOOKUP(MONTH(Tabla7[[#This Row],[Fecha del movimiento]]),Tablas!$O$4:$P$15,2,0)</f>
        <v>Ago</v>
      </c>
      <c r="K4574" s="6">
        <f>YEAR(Tabla7[[#This Row],[Fecha del movimiento]])</f>
        <v>2018</v>
      </c>
    </row>
    <row r="4575" spans="2:11" x14ac:dyDescent="0.2">
      <c r="B4575" s="8">
        <v>43200</v>
      </c>
      <c r="C4575" s="6" t="s">
        <v>5231</v>
      </c>
      <c r="D4575" s="6">
        <v>301001</v>
      </c>
      <c r="E4575" s="6" t="s">
        <v>76</v>
      </c>
      <c r="F4575" s="6" t="s">
        <v>21</v>
      </c>
      <c r="G4575" s="6" t="s">
        <v>13</v>
      </c>
      <c r="H4575" s="6" t="s">
        <v>917</v>
      </c>
      <c r="I4575" s="6">
        <v>-12</v>
      </c>
      <c r="J4575" s="13" t="str">
        <f>VLOOKUP(MONTH(Tabla7[[#This Row],[Fecha del movimiento]]),Tablas!$O$4:$P$15,2,0)</f>
        <v>Abr</v>
      </c>
      <c r="K4575" s="6">
        <f>YEAR(Tabla7[[#This Row],[Fecha del movimiento]])</f>
        <v>2018</v>
      </c>
    </row>
    <row r="4576" spans="2:11" x14ac:dyDescent="0.2">
      <c r="B4576" s="8">
        <v>43227</v>
      </c>
      <c r="C4576" s="6" t="s">
        <v>5232</v>
      </c>
      <c r="D4576" s="6">
        <v>300204</v>
      </c>
      <c r="E4576" s="6" t="s">
        <v>726</v>
      </c>
      <c r="F4576" s="6" t="s">
        <v>21</v>
      </c>
      <c r="G4576" s="6" t="s">
        <v>9</v>
      </c>
      <c r="H4576" s="6" t="s">
        <v>923</v>
      </c>
      <c r="I4576" s="6">
        <v>19</v>
      </c>
      <c r="J4576" s="13" t="str">
        <f>VLOOKUP(MONTH(Tabla7[[#This Row],[Fecha del movimiento]]),Tablas!$O$4:$P$15,2,0)</f>
        <v>May</v>
      </c>
      <c r="K4576" s="6">
        <f>YEAR(Tabla7[[#This Row],[Fecha del movimiento]])</f>
        <v>2018</v>
      </c>
    </row>
    <row r="4577" spans="2:11" x14ac:dyDescent="0.2">
      <c r="B4577" s="8">
        <v>43225</v>
      </c>
      <c r="C4577" s="6" t="s">
        <v>5233</v>
      </c>
      <c r="D4577" s="6">
        <v>300926</v>
      </c>
      <c r="E4577" s="6" t="s">
        <v>146</v>
      </c>
      <c r="F4577" s="6" t="s">
        <v>21</v>
      </c>
      <c r="G4577" s="6" t="s">
        <v>2</v>
      </c>
      <c r="H4577" s="6" t="s">
        <v>923</v>
      </c>
      <c r="I4577" s="6">
        <v>20</v>
      </c>
      <c r="J4577" s="13" t="str">
        <f>VLOOKUP(MONTH(Tabla7[[#This Row],[Fecha del movimiento]]),Tablas!$O$4:$P$15,2,0)</f>
        <v>May</v>
      </c>
      <c r="K4577" s="6">
        <f>YEAR(Tabla7[[#This Row],[Fecha del movimiento]])</f>
        <v>2018</v>
      </c>
    </row>
    <row r="4578" spans="2:11" x14ac:dyDescent="0.2">
      <c r="B4578" s="8">
        <v>43235</v>
      </c>
      <c r="C4578" s="6" t="s">
        <v>5234</v>
      </c>
      <c r="D4578" s="6">
        <v>300909</v>
      </c>
      <c r="E4578" s="6" t="s">
        <v>163</v>
      </c>
      <c r="F4578" s="6" t="s">
        <v>21</v>
      </c>
      <c r="G4578" s="6" t="s">
        <v>1</v>
      </c>
      <c r="H4578" s="6" t="s">
        <v>917</v>
      </c>
      <c r="I4578" s="6">
        <v>-13</v>
      </c>
      <c r="J4578" s="13" t="str">
        <f>VLOOKUP(MONTH(Tabla7[[#This Row],[Fecha del movimiento]]),Tablas!$O$4:$P$15,2,0)</f>
        <v>May</v>
      </c>
      <c r="K4578" s="6">
        <f>YEAR(Tabla7[[#This Row],[Fecha del movimiento]])</f>
        <v>2018</v>
      </c>
    </row>
    <row r="4579" spans="2:11" x14ac:dyDescent="0.2">
      <c r="B4579" s="8">
        <v>43288</v>
      </c>
      <c r="C4579" s="6" t="s">
        <v>5235</v>
      </c>
      <c r="D4579" s="6">
        <v>300682</v>
      </c>
      <c r="E4579" s="6" t="s">
        <v>371</v>
      </c>
      <c r="F4579" s="6" t="s">
        <v>21</v>
      </c>
      <c r="G4579" s="6" t="s">
        <v>13</v>
      </c>
      <c r="H4579" s="6" t="s">
        <v>923</v>
      </c>
      <c r="I4579" s="6">
        <v>17</v>
      </c>
      <c r="J4579" s="13" t="str">
        <f>VLOOKUP(MONTH(Tabla7[[#This Row],[Fecha del movimiento]]),Tablas!$O$4:$P$15,2,0)</f>
        <v>Jul</v>
      </c>
      <c r="K4579" s="6">
        <f>YEAR(Tabla7[[#This Row],[Fecha del movimiento]])</f>
        <v>2018</v>
      </c>
    </row>
    <row r="4580" spans="2:11" x14ac:dyDescent="0.2">
      <c r="B4580" s="8">
        <v>43319</v>
      </c>
      <c r="C4580" s="6" t="s">
        <v>3638</v>
      </c>
      <c r="D4580" s="6">
        <v>300161</v>
      </c>
      <c r="E4580" s="6" t="s">
        <v>319</v>
      </c>
      <c r="F4580" s="6" t="s">
        <v>21</v>
      </c>
      <c r="G4580" s="6" t="s">
        <v>2</v>
      </c>
      <c r="H4580" s="6" t="s">
        <v>923</v>
      </c>
      <c r="I4580" s="6">
        <v>19</v>
      </c>
      <c r="J4580" s="13" t="str">
        <f>VLOOKUP(MONTH(Tabla7[[#This Row],[Fecha del movimiento]]),Tablas!$O$4:$P$15,2,0)</f>
        <v>Ago</v>
      </c>
      <c r="K4580" s="6">
        <f>YEAR(Tabla7[[#This Row],[Fecha del movimiento]])</f>
        <v>2018</v>
      </c>
    </row>
    <row r="4581" spans="2:11" x14ac:dyDescent="0.2">
      <c r="B4581" s="8">
        <v>43275</v>
      </c>
      <c r="C4581" s="6" t="s">
        <v>5236</v>
      </c>
      <c r="D4581" s="6">
        <v>300121</v>
      </c>
      <c r="E4581" s="6" t="s">
        <v>562</v>
      </c>
      <c r="F4581" s="6" t="s">
        <v>21</v>
      </c>
      <c r="G4581" s="6" t="s">
        <v>12</v>
      </c>
      <c r="H4581" s="6" t="s">
        <v>923</v>
      </c>
      <c r="I4581" s="6">
        <v>12</v>
      </c>
      <c r="J4581" s="13" t="str">
        <f>VLOOKUP(MONTH(Tabla7[[#This Row],[Fecha del movimiento]]),Tablas!$O$4:$P$15,2,0)</f>
        <v>Jun</v>
      </c>
      <c r="K4581" s="6">
        <f>YEAR(Tabla7[[#This Row],[Fecha del movimiento]])</f>
        <v>2018</v>
      </c>
    </row>
    <row r="4582" spans="2:11" x14ac:dyDescent="0.2">
      <c r="B4582" s="8">
        <v>43107</v>
      </c>
      <c r="C4582" s="6" t="s">
        <v>5237</v>
      </c>
      <c r="D4582" s="6">
        <v>300395</v>
      </c>
      <c r="E4582" s="6" t="s">
        <v>591</v>
      </c>
      <c r="F4582" s="6" t="s">
        <v>21</v>
      </c>
      <c r="G4582" s="6" t="s">
        <v>4</v>
      </c>
      <c r="H4582" s="6" t="s">
        <v>917</v>
      </c>
      <c r="I4582" s="6">
        <v>-16</v>
      </c>
      <c r="J4582" s="13" t="str">
        <f>VLOOKUP(MONTH(Tabla7[[#This Row],[Fecha del movimiento]]),Tablas!$O$4:$P$15,2,0)</f>
        <v>Ene</v>
      </c>
      <c r="K4582" s="6">
        <f>YEAR(Tabla7[[#This Row],[Fecha del movimiento]])</f>
        <v>2018</v>
      </c>
    </row>
    <row r="4583" spans="2:11" x14ac:dyDescent="0.2">
      <c r="B4583" s="8">
        <v>43336</v>
      </c>
      <c r="C4583" s="6" t="s">
        <v>5238</v>
      </c>
      <c r="D4583" s="6">
        <v>300357</v>
      </c>
      <c r="E4583" s="6" t="s">
        <v>624</v>
      </c>
      <c r="F4583" s="6" t="s">
        <v>21</v>
      </c>
      <c r="G4583" s="6" t="s">
        <v>10</v>
      </c>
      <c r="H4583" s="6" t="s">
        <v>917</v>
      </c>
      <c r="I4583" s="6">
        <v>-12</v>
      </c>
      <c r="J4583" s="13" t="str">
        <f>VLOOKUP(MONTH(Tabla7[[#This Row],[Fecha del movimiento]]),Tablas!$O$4:$P$15,2,0)</f>
        <v>Ago</v>
      </c>
      <c r="K4583" s="6">
        <f>YEAR(Tabla7[[#This Row],[Fecha del movimiento]])</f>
        <v>2018</v>
      </c>
    </row>
    <row r="4584" spans="2:11" x14ac:dyDescent="0.2">
      <c r="B4584" s="8">
        <v>43303</v>
      </c>
      <c r="C4584" s="6" t="s">
        <v>5239</v>
      </c>
      <c r="D4584" s="6">
        <v>300347</v>
      </c>
      <c r="E4584" s="6" t="s">
        <v>632</v>
      </c>
      <c r="F4584" s="6" t="s">
        <v>21</v>
      </c>
      <c r="G4584" s="6" t="s">
        <v>3</v>
      </c>
      <c r="H4584" s="6" t="s">
        <v>917</v>
      </c>
      <c r="I4584" s="6">
        <v>-16</v>
      </c>
      <c r="J4584" s="13" t="str">
        <f>VLOOKUP(MONTH(Tabla7[[#This Row],[Fecha del movimiento]]),Tablas!$O$4:$P$15,2,0)</f>
        <v>Jul</v>
      </c>
      <c r="K4584" s="6">
        <f>YEAR(Tabla7[[#This Row],[Fecha del movimiento]])</f>
        <v>2018</v>
      </c>
    </row>
    <row r="4585" spans="2:11" x14ac:dyDescent="0.2">
      <c r="B4585" s="8">
        <v>43103</v>
      </c>
      <c r="C4585" s="6" t="s">
        <v>5240</v>
      </c>
      <c r="D4585" s="6">
        <v>300288</v>
      </c>
      <c r="E4585" s="6" t="s">
        <v>624</v>
      </c>
      <c r="F4585" s="6" t="s">
        <v>21</v>
      </c>
      <c r="G4585" s="6" t="s">
        <v>13</v>
      </c>
      <c r="H4585" s="6" t="s">
        <v>917</v>
      </c>
      <c r="I4585" s="6">
        <v>-10</v>
      </c>
      <c r="J4585" s="13" t="str">
        <f>VLOOKUP(MONTH(Tabla7[[#This Row],[Fecha del movimiento]]),Tablas!$O$4:$P$15,2,0)</f>
        <v>Ene</v>
      </c>
      <c r="K4585" s="6">
        <f>YEAR(Tabla7[[#This Row],[Fecha del movimiento]])</f>
        <v>2018</v>
      </c>
    </row>
    <row r="4586" spans="2:11" x14ac:dyDescent="0.2">
      <c r="B4586" s="8">
        <v>43243</v>
      </c>
      <c r="C4586" s="6" t="s">
        <v>5241</v>
      </c>
      <c r="D4586" s="6">
        <v>300492</v>
      </c>
      <c r="E4586" s="6" t="s">
        <v>529</v>
      </c>
      <c r="F4586" s="6" t="s">
        <v>21</v>
      </c>
      <c r="G4586" s="6" t="s">
        <v>2</v>
      </c>
      <c r="H4586" s="6" t="s">
        <v>923</v>
      </c>
      <c r="I4586" s="6">
        <v>17</v>
      </c>
      <c r="J4586" s="13" t="str">
        <f>VLOOKUP(MONTH(Tabla7[[#This Row],[Fecha del movimiento]]),Tablas!$O$4:$P$15,2,0)</f>
        <v>May</v>
      </c>
      <c r="K4586" s="6">
        <f>YEAR(Tabla7[[#This Row],[Fecha del movimiento]])</f>
        <v>2018</v>
      </c>
    </row>
    <row r="4587" spans="2:11" x14ac:dyDescent="0.2">
      <c r="B4587" s="8">
        <v>43226</v>
      </c>
      <c r="C4587" s="6" t="s">
        <v>5242</v>
      </c>
      <c r="D4587" s="6">
        <v>300303</v>
      </c>
      <c r="E4587" s="6" t="s">
        <v>621</v>
      </c>
      <c r="F4587" s="6" t="s">
        <v>21</v>
      </c>
      <c r="G4587" s="6" t="s">
        <v>3</v>
      </c>
      <c r="H4587" s="6" t="s">
        <v>923</v>
      </c>
      <c r="I4587" s="6">
        <v>18</v>
      </c>
      <c r="J4587" s="13" t="str">
        <f>VLOOKUP(MONTH(Tabla7[[#This Row],[Fecha del movimiento]]),Tablas!$O$4:$P$15,2,0)</f>
        <v>May</v>
      </c>
      <c r="K4587" s="6">
        <f>YEAR(Tabla7[[#This Row],[Fecha del movimiento]])</f>
        <v>2018</v>
      </c>
    </row>
    <row r="4588" spans="2:11" x14ac:dyDescent="0.2">
      <c r="B4588" s="8">
        <v>43250</v>
      </c>
      <c r="C4588" s="6" t="s">
        <v>5243</v>
      </c>
      <c r="D4588" s="6">
        <v>300405</v>
      </c>
      <c r="E4588" s="6" t="s">
        <v>145</v>
      </c>
      <c r="F4588" s="6" t="s">
        <v>21</v>
      </c>
      <c r="G4588" s="6" t="s">
        <v>13</v>
      </c>
      <c r="H4588" s="6" t="s">
        <v>917</v>
      </c>
      <c r="I4588" s="6">
        <v>-18</v>
      </c>
      <c r="J4588" s="13" t="str">
        <f>VLOOKUP(MONTH(Tabla7[[#This Row],[Fecha del movimiento]]),Tablas!$O$4:$P$15,2,0)</f>
        <v>May</v>
      </c>
      <c r="K4588" s="6">
        <f>YEAR(Tabla7[[#This Row],[Fecha del movimiento]])</f>
        <v>2018</v>
      </c>
    </row>
    <row r="4589" spans="2:11" x14ac:dyDescent="0.2">
      <c r="B4589" s="8">
        <v>43188</v>
      </c>
      <c r="C4589" s="6" t="s">
        <v>5244</v>
      </c>
      <c r="D4589" s="6">
        <v>300409</v>
      </c>
      <c r="E4589" s="6" t="s">
        <v>590</v>
      </c>
      <c r="F4589" s="6" t="s">
        <v>21</v>
      </c>
      <c r="G4589" s="6" t="s">
        <v>11</v>
      </c>
      <c r="H4589" s="6" t="s">
        <v>917</v>
      </c>
      <c r="I4589" s="6">
        <v>-14</v>
      </c>
      <c r="J4589" s="13" t="str">
        <f>VLOOKUP(MONTH(Tabla7[[#This Row],[Fecha del movimiento]]),Tablas!$O$4:$P$15,2,0)</f>
        <v>Mar</v>
      </c>
      <c r="K4589" s="6">
        <f>YEAR(Tabla7[[#This Row],[Fecha del movimiento]])</f>
        <v>2018</v>
      </c>
    </row>
    <row r="4590" spans="2:11" x14ac:dyDescent="0.2">
      <c r="B4590" s="8">
        <v>43196</v>
      </c>
      <c r="C4590" s="6" t="s">
        <v>5245</v>
      </c>
      <c r="D4590" s="6">
        <v>300199</v>
      </c>
      <c r="E4590" s="6" t="s">
        <v>619</v>
      </c>
      <c r="F4590" s="6" t="s">
        <v>21</v>
      </c>
      <c r="G4590" s="6" t="s">
        <v>12</v>
      </c>
      <c r="H4590" s="6" t="s">
        <v>917</v>
      </c>
      <c r="I4590" s="6">
        <v>-18</v>
      </c>
      <c r="J4590" s="13" t="str">
        <f>VLOOKUP(MONTH(Tabla7[[#This Row],[Fecha del movimiento]]),Tablas!$O$4:$P$15,2,0)</f>
        <v>Abr</v>
      </c>
      <c r="K4590" s="6">
        <f>YEAR(Tabla7[[#This Row],[Fecha del movimiento]])</f>
        <v>2018</v>
      </c>
    </row>
    <row r="4591" spans="2:11" x14ac:dyDescent="0.2">
      <c r="B4591" s="8">
        <v>43296</v>
      </c>
      <c r="C4591" s="6" t="s">
        <v>5246</v>
      </c>
      <c r="D4591" s="6">
        <v>300063</v>
      </c>
      <c r="E4591" s="6" t="s">
        <v>788</v>
      </c>
      <c r="F4591" s="6" t="s">
        <v>21</v>
      </c>
      <c r="G4591" s="6" t="s">
        <v>5</v>
      </c>
      <c r="H4591" s="6" t="s">
        <v>917</v>
      </c>
      <c r="I4591" s="6">
        <v>-19</v>
      </c>
      <c r="J4591" s="13" t="str">
        <f>VLOOKUP(MONTH(Tabla7[[#This Row],[Fecha del movimiento]]),Tablas!$O$4:$P$15,2,0)</f>
        <v>Jul</v>
      </c>
      <c r="K4591" s="6">
        <f>YEAR(Tabla7[[#This Row],[Fecha del movimiento]])</f>
        <v>2018</v>
      </c>
    </row>
    <row r="4592" spans="2:11" x14ac:dyDescent="0.2">
      <c r="B4592" s="8">
        <v>43181</v>
      </c>
      <c r="C4592" s="6" t="s">
        <v>5247</v>
      </c>
      <c r="D4592" s="6">
        <v>300047</v>
      </c>
      <c r="E4592" s="6" t="s">
        <v>798</v>
      </c>
      <c r="F4592" s="6" t="s">
        <v>21</v>
      </c>
      <c r="G4592" s="6" t="s">
        <v>8</v>
      </c>
      <c r="H4592" s="6" t="s">
        <v>923</v>
      </c>
      <c r="I4592" s="6">
        <v>13</v>
      </c>
      <c r="J4592" s="13" t="str">
        <f>VLOOKUP(MONTH(Tabla7[[#This Row],[Fecha del movimiento]]),Tablas!$O$4:$P$15,2,0)</f>
        <v>Mar</v>
      </c>
      <c r="K4592" s="6">
        <f>YEAR(Tabla7[[#This Row],[Fecha del movimiento]])</f>
        <v>2018</v>
      </c>
    </row>
    <row r="4593" spans="2:11" x14ac:dyDescent="0.2">
      <c r="B4593" s="8">
        <v>43295</v>
      </c>
      <c r="C4593" s="6" t="s">
        <v>5248</v>
      </c>
      <c r="D4593" s="6">
        <v>300643</v>
      </c>
      <c r="E4593" s="6" t="s">
        <v>402</v>
      </c>
      <c r="F4593" s="6" t="s">
        <v>21</v>
      </c>
      <c r="G4593" s="6" t="s">
        <v>7</v>
      </c>
      <c r="H4593" s="6" t="s">
        <v>917</v>
      </c>
      <c r="I4593" s="6">
        <v>-15</v>
      </c>
      <c r="J4593" s="13" t="str">
        <f>VLOOKUP(MONTH(Tabla7[[#This Row],[Fecha del movimiento]]),Tablas!$O$4:$P$15,2,0)</f>
        <v>Jul</v>
      </c>
      <c r="K4593" s="6">
        <f>YEAR(Tabla7[[#This Row],[Fecha del movimiento]])</f>
        <v>2018</v>
      </c>
    </row>
    <row r="4594" spans="2:11" x14ac:dyDescent="0.2">
      <c r="B4594" s="8">
        <v>43193</v>
      </c>
      <c r="C4594" s="6" t="s">
        <v>5249</v>
      </c>
      <c r="D4594" s="6">
        <v>300909</v>
      </c>
      <c r="E4594" s="6" t="s">
        <v>163</v>
      </c>
      <c r="F4594" s="6" t="s">
        <v>21</v>
      </c>
      <c r="G4594" s="6" t="s">
        <v>1</v>
      </c>
      <c r="H4594" s="6" t="s">
        <v>917</v>
      </c>
      <c r="I4594" s="6">
        <v>-8</v>
      </c>
      <c r="J4594" s="13" t="str">
        <f>VLOOKUP(MONTH(Tabla7[[#This Row],[Fecha del movimiento]]),Tablas!$O$4:$P$15,2,0)</f>
        <v>Abr</v>
      </c>
      <c r="K4594" s="6">
        <f>YEAR(Tabla7[[#This Row],[Fecha del movimiento]])</f>
        <v>2018</v>
      </c>
    </row>
    <row r="4595" spans="2:11" x14ac:dyDescent="0.2">
      <c r="B4595" s="8">
        <v>43308</v>
      </c>
      <c r="C4595" s="6" t="s">
        <v>5250</v>
      </c>
      <c r="D4595" s="6">
        <v>300813</v>
      </c>
      <c r="E4595" s="6" t="s">
        <v>209</v>
      </c>
      <c r="F4595" s="6" t="s">
        <v>21</v>
      </c>
      <c r="G4595" s="6" t="s">
        <v>11</v>
      </c>
      <c r="H4595" s="6" t="s">
        <v>917</v>
      </c>
      <c r="I4595" s="6">
        <v>-18</v>
      </c>
      <c r="J4595" s="13" t="str">
        <f>VLOOKUP(MONTH(Tabla7[[#This Row],[Fecha del movimiento]]),Tablas!$O$4:$P$15,2,0)</f>
        <v>Jul</v>
      </c>
      <c r="K4595" s="6">
        <f>YEAR(Tabla7[[#This Row],[Fecha del movimiento]])</f>
        <v>2018</v>
      </c>
    </row>
    <row r="4596" spans="2:11" x14ac:dyDescent="0.2">
      <c r="B4596" s="8">
        <v>43260</v>
      </c>
      <c r="C4596" s="6" t="s">
        <v>1464</v>
      </c>
      <c r="D4596" s="6">
        <v>300577</v>
      </c>
      <c r="E4596" s="6" t="s">
        <v>391</v>
      </c>
      <c r="F4596" s="6" t="s">
        <v>21</v>
      </c>
      <c r="G4596" s="6" t="s">
        <v>2</v>
      </c>
      <c r="H4596" s="6" t="s">
        <v>917</v>
      </c>
      <c r="I4596" s="6">
        <v>-12</v>
      </c>
      <c r="J4596" s="13" t="str">
        <f>VLOOKUP(MONTH(Tabla7[[#This Row],[Fecha del movimiento]]),Tablas!$O$4:$P$15,2,0)</f>
        <v>Jun</v>
      </c>
      <c r="K4596" s="6">
        <f>YEAR(Tabla7[[#This Row],[Fecha del movimiento]])</f>
        <v>2018</v>
      </c>
    </row>
    <row r="4597" spans="2:11" x14ac:dyDescent="0.2">
      <c r="B4597" s="8">
        <v>43329</v>
      </c>
      <c r="C4597" s="6" t="s">
        <v>5251</v>
      </c>
      <c r="D4597" s="6">
        <v>300817</v>
      </c>
      <c r="E4597" s="6" t="s">
        <v>252</v>
      </c>
      <c r="F4597" s="6" t="s">
        <v>21</v>
      </c>
      <c r="G4597" s="6" t="s">
        <v>1</v>
      </c>
      <c r="H4597" s="6" t="s">
        <v>917</v>
      </c>
      <c r="I4597" s="6">
        <v>-12</v>
      </c>
      <c r="J4597" s="13" t="str">
        <f>VLOOKUP(MONTH(Tabla7[[#This Row],[Fecha del movimiento]]),Tablas!$O$4:$P$15,2,0)</f>
        <v>Ago</v>
      </c>
      <c r="K4597" s="6">
        <f>YEAR(Tabla7[[#This Row],[Fecha del movimiento]])</f>
        <v>2018</v>
      </c>
    </row>
    <row r="4598" spans="2:11" x14ac:dyDescent="0.2">
      <c r="B4598" s="8">
        <v>43145</v>
      </c>
      <c r="C4598" s="6" t="s">
        <v>5252</v>
      </c>
      <c r="D4598" s="6">
        <v>300198</v>
      </c>
      <c r="E4598" s="6" t="s">
        <v>729</v>
      </c>
      <c r="F4598" s="6" t="s">
        <v>21</v>
      </c>
      <c r="G4598" s="6" t="s">
        <v>4</v>
      </c>
      <c r="H4598" s="6" t="s">
        <v>923</v>
      </c>
      <c r="I4598" s="6">
        <v>18</v>
      </c>
      <c r="J4598" s="13" t="str">
        <f>VLOOKUP(MONTH(Tabla7[[#This Row],[Fecha del movimiento]]),Tablas!$O$4:$P$15,2,0)</f>
        <v>Feb</v>
      </c>
      <c r="K4598" s="6">
        <f>YEAR(Tabla7[[#This Row],[Fecha del movimiento]])</f>
        <v>2018</v>
      </c>
    </row>
    <row r="4599" spans="2:11" x14ac:dyDescent="0.2">
      <c r="B4599" s="8">
        <v>43266</v>
      </c>
      <c r="C4599" s="6" t="s">
        <v>5253</v>
      </c>
      <c r="D4599" s="6">
        <v>300919</v>
      </c>
      <c r="E4599" s="6" t="s">
        <v>153</v>
      </c>
      <c r="F4599" s="6" t="s">
        <v>21</v>
      </c>
      <c r="G4599" s="6" t="s">
        <v>4</v>
      </c>
      <c r="H4599" s="6" t="s">
        <v>923</v>
      </c>
      <c r="I4599" s="6">
        <v>17</v>
      </c>
      <c r="J4599" s="13" t="str">
        <f>VLOOKUP(MONTH(Tabla7[[#This Row],[Fecha del movimiento]]),Tablas!$O$4:$P$15,2,0)</f>
        <v>Jun</v>
      </c>
      <c r="K4599" s="6">
        <f>YEAR(Tabla7[[#This Row],[Fecha del movimiento]])</f>
        <v>2018</v>
      </c>
    </row>
    <row r="4600" spans="2:11" x14ac:dyDescent="0.2">
      <c r="B4600" s="8">
        <v>43177</v>
      </c>
      <c r="C4600" s="6" t="s">
        <v>2486</v>
      </c>
      <c r="D4600" s="6">
        <v>300622</v>
      </c>
      <c r="E4600" s="6" t="s">
        <v>133</v>
      </c>
      <c r="F4600" s="6" t="s">
        <v>21</v>
      </c>
      <c r="G4600" s="6" t="s">
        <v>2</v>
      </c>
      <c r="H4600" s="6" t="s">
        <v>917</v>
      </c>
      <c r="I4600" s="6">
        <v>-17</v>
      </c>
      <c r="J4600" s="13" t="str">
        <f>VLOOKUP(MONTH(Tabla7[[#This Row],[Fecha del movimiento]]),Tablas!$O$4:$P$15,2,0)</f>
        <v>Mar</v>
      </c>
      <c r="K4600" s="6">
        <f>YEAR(Tabla7[[#This Row],[Fecha del movimiento]])</f>
        <v>2018</v>
      </c>
    </row>
    <row r="4601" spans="2:11" x14ac:dyDescent="0.2">
      <c r="B4601" s="8">
        <v>43126</v>
      </c>
      <c r="C4601" s="6" t="s">
        <v>5254</v>
      </c>
      <c r="D4601" s="6">
        <v>300724</v>
      </c>
      <c r="E4601" s="6" t="s">
        <v>334</v>
      </c>
      <c r="F4601" s="6" t="s">
        <v>21</v>
      </c>
      <c r="G4601" s="6" t="s">
        <v>13</v>
      </c>
      <c r="H4601" s="6" t="s">
        <v>923</v>
      </c>
      <c r="I4601" s="6">
        <v>14</v>
      </c>
      <c r="J4601" s="13" t="str">
        <f>VLOOKUP(MONTH(Tabla7[[#This Row],[Fecha del movimiento]]),Tablas!$O$4:$P$15,2,0)</f>
        <v>Ene</v>
      </c>
      <c r="K4601" s="6">
        <f>YEAR(Tabla7[[#This Row],[Fecha del movimiento]])</f>
        <v>2018</v>
      </c>
    </row>
    <row r="4602" spans="2:11" x14ac:dyDescent="0.2">
      <c r="B4602" s="8">
        <v>43339</v>
      </c>
      <c r="C4602" s="6" t="s">
        <v>5255</v>
      </c>
      <c r="D4602" s="6">
        <v>300921</v>
      </c>
      <c r="E4602" s="6" t="s">
        <v>151</v>
      </c>
      <c r="F4602" s="6" t="s">
        <v>21</v>
      </c>
      <c r="G4602" s="6" t="s">
        <v>9</v>
      </c>
      <c r="H4602" s="6" t="s">
        <v>917</v>
      </c>
      <c r="I4602" s="6">
        <v>-15</v>
      </c>
      <c r="J4602" s="13" t="str">
        <f>VLOOKUP(MONTH(Tabla7[[#This Row],[Fecha del movimiento]]),Tablas!$O$4:$P$15,2,0)</f>
        <v>Ago</v>
      </c>
      <c r="K4602" s="6">
        <f>YEAR(Tabla7[[#This Row],[Fecha del movimiento]])</f>
        <v>2018</v>
      </c>
    </row>
    <row r="4603" spans="2:11" x14ac:dyDescent="0.2">
      <c r="B4603" s="8">
        <v>43194</v>
      </c>
      <c r="C4603" s="6" t="s">
        <v>5256</v>
      </c>
      <c r="D4603" s="6">
        <v>300341</v>
      </c>
      <c r="E4603" s="6" t="s">
        <v>637</v>
      </c>
      <c r="F4603" s="6" t="s">
        <v>21</v>
      </c>
      <c r="G4603" s="6" t="s">
        <v>13</v>
      </c>
      <c r="H4603" s="6" t="s">
        <v>917</v>
      </c>
      <c r="I4603" s="6">
        <v>-16</v>
      </c>
      <c r="J4603" s="13" t="str">
        <f>VLOOKUP(MONTH(Tabla7[[#This Row],[Fecha del movimiento]]),Tablas!$O$4:$P$15,2,0)</f>
        <v>Abr</v>
      </c>
      <c r="K4603" s="6">
        <f>YEAR(Tabla7[[#This Row],[Fecha del movimiento]])</f>
        <v>2018</v>
      </c>
    </row>
    <row r="4604" spans="2:11" x14ac:dyDescent="0.2">
      <c r="B4604" s="8">
        <v>43237</v>
      </c>
      <c r="C4604" s="6" t="s">
        <v>5257</v>
      </c>
      <c r="D4604" s="6">
        <v>300892</v>
      </c>
      <c r="E4604" s="6" t="s">
        <v>180</v>
      </c>
      <c r="F4604" s="6" t="s">
        <v>21</v>
      </c>
      <c r="G4604" s="6" t="s">
        <v>9</v>
      </c>
      <c r="H4604" s="6" t="s">
        <v>923</v>
      </c>
      <c r="I4604" s="6">
        <v>12</v>
      </c>
      <c r="J4604" s="13" t="str">
        <f>VLOOKUP(MONTH(Tabla7[[#This Row],[Fecha del movimiento]]),Tablas!$O$4:$P$15,2,0)</f>
        <v>May</v>
      </c>
      <c r="K4604" s="6">
        <f>YEAR(Tabla7[[#This Row],[Fecha del movimiento]])</f>
        <v>2018</v>
      </c>
    </row>
    <row r="4605" spans="2:11" x14ac:dyDescent="0.2">
      <c r="B4605" s="8">
        <v>43300</v>
      </c>
      <c r="C4605" s="6" t="s">
        <v>4547</v>
      </c>
      <c r="D4605" s="6">
        <v>300639</v>
      </c>
      <c r="E4605" s="6" t="s">
        <v>405</v>
      </c>
      <c r="F4605" s="6" t="s">
        <v>21</v>
      </c>
      <c r="G4605" s="6" t="s">
        <v>1</v>
      </c>
      <c r="H4605" s="6" t="s">
        <v>917</v>
      </c>
      <c r="I4605" s="6">
        <v>-18</v>
      </c>
      <c r="J4605" s="13" t="str">
        <f>VLOOKUP(MONTH(Tabla7[[#This Row],[Fecha del movimiento]]),Tablas!$O$4:$P$15,2,0)</f>
        <v>Jul</v>
      </c>
      <c r="K4605" s="6">
        <f>YEAR(Tabla7[[#This Row],[Fecha del movimiento]])</f>
        <v>2018</v>
      </c>
    </row>
    <row r="4606" spans="2:11" x14ac:dyDescent="0.2">
      <c r="B4606" s="8">
        <v>43250</v>
      </c>
      <c r="C4606" s="6" t="s">
        <v>5258</v>
      </c>
      <c r="D4606" s="6">
        <v>300857</v>
      </c>
      <c r="E4606" s="6" t="s">
        <v>213</v>
      </c>
      <c r="F4606" s="6" t="s">
        <v>21</v>
      </c>
      <c r="G4606" s="6" t="s">
        <v>7</v>
      </c>
      <c r="H4606" s="6" t="s">
        <v>917</v>
      </c>
      <c r="I4606" s="6">
        <v>-17</v>
      </c>
      <c r="J4606" s="13" t="str">
        <f>VLOOKUP(MONTH(Tabla7[[#This Row],[Fecha del movimiento]]),Tablas!$O$4:$P$15,2,0)</f>
        <v>May</v>
      </c>
      <c r="K4606" s="6">
        <f>YEAR(Tabla7[[#This Row],[Fecha del movimiento]])</f>
        <v>2018</v>
      </c>
    </row>
    <row r="4607" spans="2:11" x14ac:dyDescent="0.2">
      <c r="B4607" s="8">
        <v>43207</v>
      </c>
      <c r="C4607" s="6" t="s">
        <v>5259</v>
      </c>
      <c r="D4607" s="6">
        <v>300111</v>
      </c>
      <c r="E4607" s="6" t="s">
        <v>766</v>
      </c>
      <c r="F4607" s="6" t="s">
        <v>21</v>
      </c>
      <c r="G4607" s="6" t="s">
        <v>13</v>
      </c>
      <c r="H4607" s="6" t="s">
        <v>917</v>
      </c>
      <c r="I4607" s="6">
        <v>-19</v>
      </c>
      <c r="J4607" s="13" t="str">
        <f>VLOOKUP(MONTH(Tabla7[[#This Row],[Fecha del movimiento]]),Tablas!$O$4:$P$15,2,0)</f>
        <v>Abr</v>
      </c>
      <c r="K4607" s="6">
        <f>YEAR(Tabla7[[#This Row],[Fecha del movimiento]])</f>
        <v>2018</v>
      </c>
    </row>
    <row r="4608" spans="2:11" x14ac:dyDescent="0.2">
      <c r="B4608" s="8">
        <v>43273</v>
      </c>
      <c r="C4608" s="6" t="s">
        <v>5260</v>
      </c>
      <c r="D4608" s="6">
        <v>300076</v>
      </c>
      <c r="E4608" s="6" t="s">
        <v>137</v>
      </c>
      <c r="F4608" s="6" t="s">
        <v>21</v>
      </c>
      <c r="G4608" s="6" t="s">
        <v>6</v>
      </c>
      <c r="H4608" s="6" t="s">
        <v>917</v>
      </c>
      <c r="I4608" s="6">
        <v>-17</v>
      </c>
      <c r="J4608" s="13" t="str">
        <f>VLOOKUP(MONTH(Tabla7[[#This Row],[Fecha del movimiento]]),Tablas!$O$4:$P$15,2,0)</f>
        <v>Jun</v>
      </c>
      <c r="K4608" s="6">
        <f>YEAR(Tabla7[[#This Row],[Fecha del movimiento]])</f>
        <v>2018</v>
      </c>
    </row>
    <row r="4609" spans="2:11" x14ac:dyDescent="0.2">
      <c r="B4609" s="8">
        <v>43117</v>
      </c>
      <c r="C4609" s="6" t="s">
        <v>5261</v>
      </c>
      <c r="D4609" s="6">
        <v>300111</v>
      </c>
      <c r="E4609" s="6" t="s">
        <v>766</v>
      </c>
      <c r="F4609" s="6" t="s">
        <v>21</v>
      </c>
      <c r="G4609" s="6" t="s">
        <v>13</v>
      </c>
      <c r="H4609" s="6" t="s">
        <v>917</v>
      </c>
      <c r="I4609" s="6">
        <v>-12</v>
      </c>
      <c r="J4609" s="13" t="str">
        <f>VLOOKUP(MONTH(Tabla7[[#This Row],[Fecha del movimiento]]),Tablas!$O$4:$P$15,2,0)</f>
        <v>Ene</v>
      </c>
      <c r="K4609" s="6">
        <f>YEAR(Tabla7[[#This Row],[Fecha del movimiento]])</f>
        <v>2018</v>
      </c>
    </row>
    <row r="4610" spans="2:11" x14ac:dyDescent="0.2">
      <c r="B4610" s="8">
        <v>43212</v>
      </c>
      <c r="C4610" s="6" t="s">
        <v>3532</v>
      </c>
      <c r="D4610" s="6">
        <v>300420</v>
      </c>
      <c r="E4610" s="6" t="s">
        <v>582</v>
      </c>
      <c r="F4610" s="6" t="s">
        <v>21</v>
      </c>
      <c r="G4610" s="6" t="s">
        <v>0</v>
      </c>
      <c r="H4610" s="6" t="s">
        <v>923</v>
      </c>
      <c r="I4610" s="6">
        <v>16</v>
      </c>
      <c r="J4610" s="13" t="str">
        <f>VLOOKUP(MONTH(Tabla7[[#This Row],[Fecha del movimiento]]),Tablas!$O$4:$P$15,2,0)</f>
        <v>Abr</v>
      </c>
      <c r="K4610" s="6">
        <f>YEAR(Tabla7[[#This Row],[Fecha del movimiento]])</f>
        <v>2018</v>
      </c>
    </row>
    <row r="4611" spans="2:11" x14ac:dyDescent="0.2">
      <c r="B4611" s="8">
        <v>43188</v>
      </c>
      <c r="C4611" s="6" t="s">
        <v>1277</v>
      </c>
      <c r="D4611" s="6">
        <v>300306</v>
      </c>
      <c r="E4611" s="6" t="s">
        <v>541</v>
      </c>
      <c r="F4611" s="6" t="s">
        <v>21</v>
      </c>
      <c r="G4611" s="6" t="s">
        <v>13</v>
      </c>
      <c r="H4611" s="6" t="s">
        <v>917</v>
      </c>
      <c r="I4611" s="6">
        <v>-5</v>
      </c>
      <c r="J4611" s="13" t="str">
        <f>VLOOKUP(MONTH(Tabla7[[#This Row],[Fecha del movimiento]]),Tablas!$O$4:$P$15,2,0)</f>
        <v>Mar</v>
      </c>
      <c r="K4611" s="6">
        <f>YEAR(Tabla7[[#This Row],[Fecha del movimiento]])</f>
        <v>2018</v>
      </c>
    </row>
    <row r="4612" spans="2:11" x14ac:dyDescent="0.2">
      <c r="B4612" s="8">
        <v>43328</v>
      </c>
      <c r="C4612" s="6" t="s">
        <v>5262</v>
      </c>
      <c r="D4612" s="6">
        <v>300118</v>
      </c>
      <c r="E4612" s="6" t="s">
        <v>761</v>
      </c>
      <c r="F4612" s="6" t="s">
        <v>21</v>
      </c>
      <c r="G4612" s="6" t="s">
        <v>11</v>
      </c>
      <c r="H4612" s="6" t="s">
        <v>923</v>
      </c>
      <c r="I4612" s="6">
        <v>20</v>
      </c>
      <c r="J4612" s="13" t="str">
        <f>VLOOKUP(MONTH(Tabla7[[#This Row],[Fecha del movimiento]]),Tablas!$O$4:$P$15,2,0)</f>
        <v>Ago</v>
      </c>
      <c r="K4612" s="6">
        <f>YEAR(Tabla7[[#This Row],[Fecha del movimiento]])</f>
        <v>2018</v>
      </c>
    </row>
    <row r="4613" spans="2:11" x14ac:dyDescent="0.2">
      <c r="B4613" s="8">
        <v>43156</v>
      </c>
      <c r="C4613" s="6" t="s">
        <v>5263</v>
      </c>
      <c r="D4613" s="6">
        <v>300019</v>
      </c>
      <c r="E4613" s="6" t="s">
        <v>394</v>
      </c>
      <c r="F4613" s="6" t="s">
        <v>21</v>
      </c>
      <c r="G4613" s="6" t="s">
        <v>3</v>
      </c>
      <c r="H4613" s="6" t="s">
        <v>917</v>
      </c>
      <c r="I4613" s="6">
        <v>-16</v>
      </c>
      <c r="J4613" s="13" t="str">
        <f>VLOOKUP(MONTH(Tabla7[[#This Row],[Fecha del movimiento]]),Tablas!$O$4:$P$15,2,0)</f>
        <v>Feb</v>
      </c>
      <c r="K4613" s="6">
        <f>YEAR(Tabla7[[#This Row],[Fecha del movimiento]])</f>
        <v>2018</v>
      </c>
    </row>
    <row r="4614" spans="2:11" x14ac:dyDescent="0.2">
      <c r="B4614" s="8">
        <v>43268</v>
      </c>
      <c r="C4614" s="6" t="s">
        <v>5264</v>
      </c>
      <c r="D4614" s="6">
        <v>300022</v>
      </c>
      <c r="E4614" s="6" t="s">
        <v>82</v>
      </c>
      <c r="F4614" s="6" t="s">
        <v>21</v>
      </c>
      <c r="G4614" s="6" t="s">
        <v>10</v>
      </c>
      <c r="H4614" s="6" t="s">
        <v>917</v>
      </c>
      <c r="I4614" s="6">
        <v>-20</v>
      </c>
      <c r="J4614" s="13" t="str">
        <f>VLOOKUP(MONTH(Tabla7[[#This Row],[Fecha del movimiento]]),Tablas!$O$4:$P$15,2,0)</f>
        <v>Jun</v>
      </c>
      <c r="K4614" s="6">
        <f>YEAR(Tabla7[[#This Row],[Fecha del movimiento]])</f>
        <v>2018</v>
      </c>
    </row>
    <row r="4615" spans="2:11" x14ac:dyDescent="0.2">
      <c r="B4615" s="8">
        <v>43183</v>
      </c>
      <c r="C4615" s="6" t="s">
        <v>5265</v>
      </c>
      <c r="D4615" s="6">
        <v>300380</v>
      </c>
      <c r="E4615" s="6" t="s">
        <v>610</v>
      </c>
      <c r="F4615" s="6" t="s">
        <v>21</v>
      </c>
      <c r="G4615" s="6" t="s">
        <v>1</v>
      </c>
      <c r="H4615" s="6" t="s">
        <v>923</v>
      </c>
      <c r="I4615" s="6">
        <v>19</v>
      </c>
      <c r="J4615" s="13" t="str">
        <f>VLOOKUP(MONTH(Tabla7[[#This Row],[Fecha del movimiento]]),Tablas!$O$4:$P$15,2,0)</f>
        <v>Mar</v>
      </c>
      <c r="K4615" s="6">
        <f>YEAR(Tabla7[[#This Row],[Fecha del movimiento]])</f>
        <v>2018</v>
      </c>
    </row>
    <row r="4616" spans="2:11" x14ac:dyDescent="0.2">
      <c r="B4616" s="8">
        <v>43145</v>
      </c>
      <c r="C4616" s="6" t="s">
        <v>5266</v>
      </c>
      <c r="D4616" s="6">
        <v>300287</v>
      </c>
      <c r="E4616" s="6" t="s">
        <v>625</v>
      </c>
      <c r="F4616" s="6" t="s">
        <v>21</v>
      </c>
      <c r="G4616" s="6" t="s">
        <v>13</v>
      </c>
      <c r="H4616" s="6" t="s">
        <v>917</v>
      </c>
      <c r="I4616" s="6">
        <v>-5</v>
      </c>
      <c r="J4616" s="13" t="str">
        <f>VLOOKUP(MONTH(Tabla7[[#This Row],[Fecha del movimiento]]),Tablas!$O$4:$P$15,2,0)</f>
        <v>Feb</v>
      </c>
      <c r="K4616" s="6">
        <f>YEAR(Tabla7[[#This Row],[Fecha del movimiento]])</f>
        <v>2018</v>
      </c>
    </row>
    <row r="4617" spans="2:11" x14ac:dyDescent="0.2">
      <c r="B4617" s="8">
        <v>43137</v>
      </c>
      <c r="C4617" s="6" t="s">
        <v>5267</v>
      </c>
      <c r="D4617" s="6">
        <v>300681</v>
      </c>
      <c r="E4617" s="6" t="s">
        <v>372</v>
      </c>
      <c r="F4617" s="6" t="s">
        <v>21</v>
      </c>
      <c r="G4617" s="6" t="s">
        <v>13</v>
      </c>
      <c r="H4617" s="6" t="s">
        <v>917</v>
      </c>
      <c r="I4617" s="6">
        <v>-9</v>
      </c>
      <c r="J4617" s="13" t="str">
        <f>VLOOKUP(MONTH(Tabla7[[#This Row],[Fecha del movimiento]]),Tablas!$O$4:$P$15,2,0)</f>
        <v>Feb</v>
      </c>
      <c r="K4617" s="6">
        <f>YEAR(Tabla7[[#This Row],[Fecha del movimiento]])</f>
        <v>2018</v>
      </c>
    </row>
    <row r="4618" spans="2:11" x14ac:dyDescent="0.2">
      <c r="B4618" s="8">
        <v>43313</v>
      </c>
      <c r="C4618" s="6" t="s">
        <v>939</v>
      </c>
      <c r="D4618" s="6">
        <v>300830</v>
      </c>
      <c r="E4618" s="6" t="s">
        <v>239</v>
      </c>
      <c r="F4618" s="6" t="s">
        <v>21</v>
      </c>
      <c r="G4618" s="6" t="s">
        <v>2</v>
      </c>
      <c r="H4618" s="6" t="s">
        <v>923</v>
      </c>
      <c r="I4618" s="6">
        <v>10</v>
      </c>
      <c r="J4618" s="13" t="str">
        <f>VLOOKUP(MONTH(Tabla7[[#This Row],[Fecha del movimiento]]),Tablas!$O$4:$P$15,2,0)</f>
        <v>Ago</v>
      </c>
      <c r="K4618" s="6">
        <f>YEAR(Tabla7[[#This Row],[Fecha del movimiento]])</f>
        <v>2018</v>
      </c>
    </row>
    <row r="4619" spans="2:11" x14ac:dyDescent="0.2">
      <c r="B4619" s="8">
        <v>43125</v>
      </c>
      <c r="C4619" s="6" t="s">
        <v>5268</v>
      </c>
      <c r="D4619" s="6">
        <v>300979</v>
      </c>
      <c r="E4619" s="6" t="s">
        <v>97</v>
      </c>
      <c r="F4619" s="6" t="s">
        <v>21</v>
      </c>
      <c r="G4619" s="6" t="s">
        <v>11</v>
      </c>
      <c r="H4619" s="6" t="s">
        <v>923</v>
      </c>
      <c r="I4619" s="6">
        <v>16</v>
      </c>
      <c r="J4619" s="13" t="str">
        <f>VLOOKUP(MONTH(Tabla7[[#This Row],[Fecha del movimiento]]),Tablas!$O$4:$P$15,2,0)</f>
        <v>Ene</v>
      </c>
      <c r="K4619" s="6">
        <f>YEAR(Tabla7[[#This Row],[Fecha del movimiento]])</f>
        <v>2018</v>
      </c>
    </row>
    <row r="4620" spans="2:11" x14ac:dyDescent="0.2">
      <c r="B4620" s="8">
        <v>43212</v>
      </c>
      <c r="C4620" s="6" t="s">
        <v>5269</v>
      </c>
      <c r="D4620" s="6">
        <v>300372</v>
      </c>
      <c r="E4620" s="6" t="s">
        <v>104</v>
      </c>
      <c r="F4620" s="6" t="s">
        <v>21</v>
      </c>
      <c r="G4620" s="6" t="s">
        <v>10</v>
      </c>
      <c r="H4620" s="6" t="s">
        <v>923</v>
      </c>
      <c r="I4620" s="6">
        <v>18</v>
      </c>
      <c r="J4620" s="13" t="str">
        <f>VLOOKUP(MONTH(Tabla7[[#This Row],[Fecha del movimiento]]),Tablas!$O$4:$P$15,2,0)</f>
        <v>Abr</v>
      </c>
      <c r="K4620" s="6">
        <f>YEAR(Tabla7[[#This Row],[Fecha del movimiento]])</f>
        <v>2018</v>
      </c>
    </row>
    <row r="4621" spans="2:11" x14ac:dyDescent="0.2">
      <c r="B4621" s="8">
        <v>43269</v>
      </c>
      <c r="C4621" s="6" t="s">
        <v>5270</v>
      </c>
      <c r="D4621" s="6">
        <v>300929</v>
      </c>
      <c r="E4621" s="6" t="s">
        <v>144</v>
      </c>
      <c r="F4621" s="6" t="s">
        <v>21</v>
      </c>
      <c r="G4621" s="6" t="s">
        <v>3</v>
      </c>
      <c r="H4621" s="6" t="s">
        <v>917</v>
      </c>
      <c r="I4621" s="6">
        <v>-12</v>
      </c>
      <c r="J4621" s="13" t="str">
        <f>VLOOKUP(MONTH(Tabla7[[#This Row],[Fecha del movimiento]]),Tablas!$O$4:$P$15,2,0)</f>
        <v>Jun</v>
      </c>
      <c r="K4621" s="6">
        <f>YEAR(Tabla7[[#This Row],[Fecha del movimiento]])</f>
        <v>2018</v>
      </c>
    </row>
    <row r="4622" spans="2:11" x14ac:dyDescent="0.2">
      <c r="B4622" s="8">
        <v>43291</v>
      </c>
      <c r="C4622" s="6" t="s">
        <v>5271</v>
      </c>
      <c r="D4622" s="6">
        <v>300923</v>
      </c>
      <c r="E4622" s="6" t="s">
        <v>149</v>
      </c>
      <c r="F4622" s="6" t="s">
        <v>21</v>
      </c>
      <c r="G4622" s="6" t="s">
        <v>7</v>
      </c>
      <c r="H4622" s="6" t="s">
        <v>923</v>
      </c>
      <c r="I4622" s="6">
        <v>15</v>
      </c>
      <c r="J4622" s="13" t="str">
        <f>VLOOKUP(MONTH(Tabla7[[#This Row],[Fecha del movimiento]]),Tablas!$O$4:$P$15,2,0)</f>
        <v>Jul</v>
      </c>
      <c r="K4622" s="6">
        <f>YEAR(Tabla7[[#This Row],[Fecha del movimiento]])</f>
        <v>2018</v>
      </c>
    </row>
    <row r="4623" spans="2:11" x14ac:dyDescent="0.2">
      <c r="B4623" s="8">
        <v>43115</v>
      </c>
      <c r="C4623" s="6" t="s">
        <v>5272</v>
      </c>
      <c r="D4623" s="6">
        <v>301039</v>
      </c>
      <c r="E4623" s="6" t="s">
        <v>40</v>
      </c>
      <c r="F4623" s="6" t="s">
        <v>21</v>
      </c>
      <c r="G4623" s="6" t="s">
        <v>13</v>
      </c>
      <c r="H4623" s="6" t="s">
        <v>923</v>
      </c>
      <c r="I4623" s="6">
        <v>19</v>
      </c>
      <c r="J4623" s="13" t="str">
        <f>VLOOKUP(MONTH(Tabla7[[#This Row],[Fecha del movimiento]]),Tablas!$O$4:$P$15,2,0)</f>
        <v>Ene</v>
      </c>
      <c r="K4623" s="6">
        <f>YEAR(Tabla7[[#This Row],[Fecha del movimiento]])</f>
        <v>2018</v>
      </c>
    </row>
    <row r="4624" spans="2:11" x14ac:dyDescent="0.2">
      <c r="B4624" s="8">
        <v>43187</v>
      </c>
      <c r="C4624" s="6" t="s">
        <v>1729</v>
      </c>
      <c r="D4624" s="6">
        <v>300291</v>
      </c>
      <c r="E4624" s="6" t="s">
        <v>666</v>
      </c>
      <c r="F4624" s="6" t="s">
        <v>21</v>
      </c>
      <c r="G4624" s="6" t="s">
        <v>12</v>
      </c>
      <c r="H4624" s="6" t="s">
        <v>923</v>
      </c>
      <c r="I4624" s="6">
        <v>18</v>
      </c>
      <c r="J4624" s="13" t="str">
        <f>VLOOKUP(MONTH(Tabla7[[#This Row],[Fecha del movimiento]]),Tablas!$O$4:$P$15,2,0)</f>
        <v>Mar</v>
      </c>
      <c r="K4624" s="6">
        <f>YEAR(Tabla7[[#This Row],[Fecha del movimiento]])</f>
        <v>2018</v>
      </c>
    </row>
    <row r="4625" spans="2:11" x14ac:dyDescent="0.2">
      <c r="B4625" s="8">
        <v>43162</v>
      </c>
      <c r="C4625" s="6" t="s">
        <v>5273</v>
      </c>
      <c r="D4625" s="6">
        <v>301034</v>
      </c>
      <c r="E4625" s="6" t="s">
        <v>45</v>
      </c>
      <c r="F4625" s="6" t="s">
        <v>21</v>
      </c>
      <c r="G4625" s="6" t="s">
        <v>13</v>
      </c>
      <c r="H4625" s="6" t="s">
        <v>917</v>
      </c>
      <c r="I4625" s="6">
        <v>-15</v>
      </c>
      <c r="J4625" s="13" t="str">
        <f>VLOOKUP(MONTH(Tabla7[[#This Row],[Fecha del movimiento]]),Tablas!$O$4:$P$15,2,0)</f>
        <v>Mar</v>
      </c>
      <c r="K4625" s="6">
        <f>YEAR(Tabla7[[#This Row],[Fecha del movimiento]])</f>
        <v>2018</v>
      </c>
    </row>
    <row r="4626" spans="2:11" x14ac:dyDescent="0.2">
      <c r="B4626" s="8">
        <v>43338</v>
      </c>
      <c r="C4626" s="6" t="s">
        <v>5274</v>
      </c>
      <c r="D4626" s="6">
        <v>300457</v>
      </c>
      <c r="E4626" s="6" t="s">
        <v>555</v>
      </c>
      <c r="F4626" s="6" t="s">
        <v>21</v>
      </c>
      <c r="G4626" s="6" t="s">
        <v>10</v>
      </c>
      <c r="H4626" s="6" t="s">
        <v>923</v>
      </c>
      <c r="I4626" s="6">
        <v>19</v>
      </c>
      <c r="J4626" s="13" t="str">
        <f>VLOOKUP(MONTH(Tabla7[[#This Row],[Fecha del movimiento]]),Tablas!$O$4:$P$15,2,0)</f>
        <v>Ago</v>
      </c>
      <c r="K4626" s="6">
        <f>YEAR(Tabla7[[#This Row],[Fecha del movimiento]])</f>
        <v>2018</v>
      </c>
    </row>
    <row r="4627" spans="2:11" x14ac:dyDescent="0.2">
      <c r="B4627" s="8">
        <v>43221</v>
      </c>
      <c r="C4627" s="6" t="s">
        <v>5275</v>
      </c>
      <c r="D4627" s="6">
        <v>300033</v>
      </c>
      <c r="E4627" s="6" t="s">
        <v>588</v>
      </c>
      <c r="F4627" s="6" t="s">
        <v>21</v>
      </c>
      <c r="G4627" s="6" t="s">
        <v>2</v>
      </c>
      <c r="H4627" s="6" t="s">
        <v>917</v>
      </c>
      <c r="I4627" s="6">
        <v>-17</v>
      </c>
      <c r="J4627" s="13" t="str">
        <f>VLOOKUP(MONTH(Tabla7[[#This Row],[Fecha del movimiento]]),Tablas!$O$4:$P$15,2,0)</f>
        <v>May</v>
      </c>
      <c r="K4627" s="6">
        <f>YEAR(Tabla7[[#This Row],[Fecha del movimiento]])</f>
        <v>2018</v>
      </c>
    </row>
    <row r="4628" spans="2:11" x14ac:dyDescent="0.2">
      <c r="B4628" s="8">
        <v>43318</v>
      </c>
      <c r="C4628" s="6" t="s">
        <v>5276</v>
      </c>
      <c r="D4628" s="6">
        <v>300687</v>
      </c>
      <c r="E4628" s="6" t="s">
        <v>367</v>
      </c>
      <c r="F4628" s="6" t="s">
        <v>21</v>
      </c>
      <c r="G4628" s="6" t="s">
        <v>1</v>
      </c>
      <c r="H4628" s="6" t="s">
        <v>917</v>
      </c>
      <c r="I4628" s="6">
        <v>-17</v>
      </c>
      <c r="J4628" s="13" t="str">
        <f>VLOOKUP(MONTH(Tabla7[[#This Row],[Fecha del movimiento]]),Tablas!$O$4:$P$15,2,0)</f>
        <v>Ago</v>
      </c>
      <c r="K4628" s="6">
        <f>YEAR(Tabla7[[#This Row],[Fecha del movimiento]])</f>
        <v>2018</v>
      </c>
    </row>
    <row r="4629" spans="2:11" x14ac:dyDescent="0.2">
      <c r="B4629" s="8">
        <v>43246</v>
      </c>
      <c r="C4629" s="6" t="s">
        <v>5277</v>
      </c>
      <c r="D4629" s="6">
        <v>300886</v>
      </c>
      <c r="E4629" s="6" t="s">
        <v>186</v>
      </c>
      <c r="F4629" s="6" t="s">
        <v>21</v>
      </c>
      <c r="G4629" s="6" t="s">
        <v>11</v>
      </c>
      <c r="H4629" s="6" t="s">
        <v>917</v>
      </c>
      <c r="I4629" s="6">
        <v>-14</v>
      </c>
      <c r="J4629" s="13" t="str">
        <f>VLOOKUP(MONTH(Tabla7[[#This Row],[Fecha del movimiento]]),Tablas!$O$4:$P$15,2,0)</f>
        <v>May</v>
      </c>
      <c r="K4629" s="6">
        <f>YEAR(Tabla7[[#This Row],[Fecha del movimiento]])</f>
        <v>2018</v>
      </c>
    </row>
    <row r="4630" spans="2:11" x14ac:dyDescent="0.2">
      <c r="B4630" s="8">
        <v>43168</v>
      </c>
      <c r="C4630" s="6" t="s">
        <v>5278</v>
      </c>
      <c r="D4630" s="6">
        <v>300099</v>
      </c>
      <c r="E4630" s="6" t="s">
        <v>657</v>
      </c>
      <c r="F4630" s="6" t="s">
        <v>21</v>
      </c>
      <c r="G4630" s="6" t="s">
        <v>13</v>
      </c>
      <c r="H4630" s="6" t="s">
        <v>923</v>
      </c>
      <c r="I4630" s="6">
        <v>20</v>
      </c>
      <c r="J4630" s="13" t="str">
        <f>VLOOKUP(MONTH(Tabla7[[#This Row],[Fecha del movimiento]]),Tablas!$O$4:$P$15,2,0)</f>
        <v>Mar</v>
      </c>
      <c r="K4630" s="6">
        <f>YEAR(Tabla7[[#This Row],[Fecha del movimiento]])</f>
        <v>2018</v>
      </c>
    </row>
    <row r="4631" spans="2:11" x14ac:dyDescent="0.2">
      <c r="B4631" s="8">
        <v>43207</v>
      </c>
      <c r="C4631" s="6" t="s">
        <v>2745</v>
      </c>
      <c r="D4631" s="6">
        <v>300079</v>
      </c>
      <c r="E4631" s="6" t="s">
        <v>781</v>
      </c>
      <c r="F4631" s="6" t="s">
        <v>21</v>
      </c>
      <c r="G4631" s="6" t="s">
        <v>9</v>
      </c>
      <c r="H4631" s="6" t="s">
        <v>923</v>
      </c>
      <c r="I4631" s="6">
        <v>14</v>
      </c>
      <c r="J4631" s="13" t="str">
        <f>VLOOKUP(MONTH(Tabla7[[#This Row],[Fecha del movimiento]]),Tablas!$O$4:$P$15,2,0)</f>
        <v>Abr</v>
      </c>
      <c r="K4631" s="6">
        <f>YEAR(Tabla7[[#This Row],[Fecha del movimiento]])</f>
        <v>2018</v>
      </c>
    </row>
    <row r="4632" spans="2:11" x14ac:dyDescent="0.2">
      <c r="B4632" s="8">
        <v>43329</v>
      </c>
      <c r="C4632" s="6" t="s">
        <v>5279</v>
      </c>
      <c r="D4632" s="6">
        <v>301010</v>
      </c>
      <c r="E4632" s="6" t="s">
        <v>67</v>
      </c>
      <c r="F4632" s="6" t="s">
        <v>21</v>
      </c>
      <c r="G4632" s="6" t="s">
        <v>13</v>
      </c>
      <c r="H4632" s="6" t="s">
        <v>917</v>
      </c>
      <c r="I4632" s="6">
        <v>-9</v>
      </c>
      <c r="J4632" s="13" t="str">
        <f>VLOOKUP(MONTH(Tabla7[[#This Row],[Fecha del movimiento]]),Tablas!$O$4:$P$15,2,0)</f>
        <v>Ago</v>
      </c>
      <c r="K4632" s="6">
        <f>YEAR(Tabla7[[#This Row],[Fecha del movimiento]])</f>
        <v>2018</v>
      </c>
    </row>
    <row r="4633" spans="2:11" x14ac:dyDescent="0.2">
      <c r="B4633" s="8">
        <v>43282</v>
      </c>
      <c r="C4633" s="6" t="s">
        <v>4828</v>
      </c>
      <c r="D4633" s="6">
        <v>300582</v>
      </c>
      <c r="E4633" s="6" t="s">
        <v>455</v>
      </c>
      <c r="F4633" s="6" t="s">
        <v>21</v>
      </c>
      <c r="G4633" s="6" t="s">
        <v>13</v>
      </c>
      <c r="H4633" s="6" t="s">
        <v>923</v>
      </c>
      <c r="I4633" s="6">
        <v>15</v>
      </c>
      <c r="J4633" s="13" t="str">
        <f>VLOOKUP(MONTH(Tabla7[[#This Row],[Fecha del movimiento]]),Tablas!$O$4:$P$15,2,0)</f>
        <v>Jul</v>
      </c>
      <c r="K4633" s="6">
        <f>YEAR(Tabla7[[#This Row],[Fecha del movimiento]])</f>
        <v>2018</v>
      </c>
    </row>
    <row r="4634" spans="2:11" x14ac:dyDescent="0.2">
      <c r="B4634" s="8">
        <v>43135</v>
      </c>
      <c r="C4634" s="6" t="s">
        <v>5280</v>
      </c>
      <c r="D4634" s="6">
        <v>300219</v>
      </c>
      <c r="E4634" s="6" t="s">
        <v>714</v>
      </c>
      <c r="F4634" s="6" t="s">
        <v>21</v>
      </c>
      <c r="G4634" s="6" t="s">
        <v>11</v>
      </c>
      <c r="H4634" s="6" t="s">
        <v>917</v>
      </c>
      <c r="I4634" s="6">
        <v>-12</v>
      </c>
      <c r="J4634" s="13" t="str">
        <f>VLOOKUP(MONTH(Tabla7[[#This Row],[Fecha del movimiento]]),Tablas!$O$4:$P$15,2,0)</f>
        <v>Feb</v>
      </c>
      <c r="K4634" s="6">
        <f>YEAR(Tabla7[[#This Row],[Fecha del movimiento]])</f>
        <v>2018</v>
      </c>
    </row>
    <row r="4635" spans="2:11" x14ac:dyDescent="0.2">
      <c r="B4635" s="8">
        <v>43176</v>
      </c>
      <c r="C4635" s="6" t="s">
        <v>5281</v>
      </c>
      <c r="D4635" s="6">
        <v>300262</v>
      </c>
      <c r="E4635" s="6" t="s">
        <v>686</v>
      </c>
      <c r="F4635" s="6" t="s">
        <v>21</v>
      </c>
      <c r="G4635" s="6" t="s">
        <v>7</v>
      </c>
      <c r="H4635" s="6" t="s">
        <v>923</v>
      </c>
      <c r="I4635" s="6">
        <v>14</v>
      </c>
      <c r="J4635" s="13" t="str">
        <f>VLOOKUP(MONTH(Tabla7[[#This Row],[Fecha del movimiento]]),Tablas!$O$4:$P$15,2,0)</f>
        <v>Mar</v>
      </c>
      <c r="K4635" s="6">
        <f>YEAR(Tabla7[[#This Row],[Fecha del movimiento]])</f>
        <v>2018</v>
      </c>
    </row>
    <row r="4636" spans="2:11" x14ac:dyDescent="0.2">
      <c r="B4636" s="8">
        <v>43143</v>
      </c>
      <c r="C4636" s="6" t="s">
        <v>5282</v>
      </c>
      <c r="D4636" s="6">
        <v>300836</v>
      </c>
      <c r="E4636" s="6" t="s">
        <v>233</v>
      </c>
      <c r="F4636" s="6" t="s">
        <v>21</v>
      </c>
      <c r="G4636" s="6" t="s">
        <v>2</v>
      </c>
      <c r="H4636" s="6" t="s">
        <v>917</v>
      </c>
      <c r="I4636" s="6">
        <v>-20</v>
      </c>
      <c r="J4636" s="13" t="str">
        <f>VLOOKUP(MONTH(Tabla7[[#This Row],[Fecha del movimiento]]),Tablas!$O$4:$P$15,2,0)</f>
        <v>Feb</v>
      </c>
      <c r="K4636" s="6">
        <f>YEAR(Tabla7[[#This Row],[Fecha del movimiento]])</f>
        <v>2018</v>
      </c>
    </row>
    <row r="4637" spans="2:11" x14ac:dyDescent="0.2">
      <c r="B4637" s="8">
        <v>43333</v>
      </c>
      <c r="C4637" s="6" t="s">
        <v>5283</v>
      </c>
      <c r="D4637" s="6">
        <v>300918</v>
      </c>
      <c r="E4637" s="6" t="s">
        <v>154</v>
      </c>
      <c r="F4637" s="6" t="s">
        <v>21</v>
      </c>
      <c r="G4637" s="6" t="s">
        <v>6</v>
      </c>
      <c r="H4637" s="6" t="s">
        <v>923</v>
      </c>
      <c r="I4637" s="6">
        <v>14</v>
      </c>
      <c r="J4637" s="13" t="str">
        <f>VLOOKUP(MONTH(Tabla7[[#This Row],[Fecha del movimiento]]),Tablas!$O$4:$P$15,2,0)</f>
        <v>Ago</v>
      </c>
      <c r="K4637" s="6">
        <f>YEAR(Tabla7[[#This Row],[Fecha del movimiento]])</f>
        <v>2018</v>
      </c>
    </row>
    <row r="4638" spans="2:11" x14ac:dyDescent="0.2">
      <c r="B4638" s="8">
        <v>43187</v>
      </c>
      <c r="C4638" s="6" t="s">
        <v>5284</v>
      </c>
      <c r="D4638" s="6">
        <v>300413</v>
      </c>
      <c r="E4638" s="6" t="s">
        <v>276</v>
      </c>
      <c r="F4638" s="6" t="s">
        <v>21</v>
      </c>
      <c r="G4638" s="6" t="s">
        <v>2</v>
      </c>
      <c r="H4638" s="6" t="s">
        <v>923</v>
      </c>
      <c r="I4638" s="6">
        <v>14</v>
      </c>
      <c r="J4638" s="13" t="str">
        <f>VLOOKUP(MONTH(Tabla7[[#This Row],[Fecha del movimiento]]),Tablas!$O$4:$P$15,2,0)</f>
        <v>Mar</v>
      </c>
      <c r="K4638" s="6">
        <f>YEAR(Tabla7[[#This Row],[Fecha del movimiento]])</f>
        <v>2018</v>
      </c>
    </row>
    <row r="4639" spans="2:11" x14ac:dyDescent="0.2">
      <c r="B4639" s="8">
        <v>43293</v>
      </c>
      <c r="C4639" s="6" t="s">
        <v>5285</v>
      </c>
      <c r="D4639" s="6">
        <v>300360</v>
      </c>
      <c r="E4639" s="6" t="s">
        <v>622</v>
      </c>
      <c r="F4639" s="6" t="s">
        <v>21</v>
      </c>
      <c r="G4639" s="6" t="s">
        <v>3</v>
      </c>
      <c r="H4639" s="6" t="s">
        <v>917</v>
      </c>
      <c r="I4639" s="6">
        <v>-16</v>
      </c>
      <c r="J4639" s="13" t="str">
        <f>VLOOKUP(MONTH(Tabla7[[#This Row],[Fecha del movimiento]]),Tablas!$O$4:$P$15,2,0)</f>
        <v>Jul</v>
      </c>
      <c r="K4639" s="6">
        <f>YEAR(Tabla7[[#This Row],[Fecha del movimiento]])</f>
        <v>2018</v>
      </c>
    </row>
    <row r="4640" spans="2:11" x14ac:dyDescent="0.2">
      <c r="B4640" s="8">
        <v>43174</v>
      </c>
      <c r="C4640" s="6" t="s">
        <v>5286</v>
      </c>
      <c r="D4640" s="6">
        <v>301041</v>
      </c>
      <c r="E4640" s="6" t="s">
        <v>38</v>
      </c>
      <c r="F4640" s="6" t="s">
        <v>21</v>
      </c>
      <c r="G4640" s="6" t="s">
        <v>11</v>
      </c>
      <c r="H4640" s="6" t="s">
        <v>917</v>
      </c>
      <c r="I4640" s="6">
        <v>-9</v>
      </c>
      <c r="J4640" s="13" t="str">
        <f>VLOOKUP(MONTH(Tabla7[[#This Row],[Fecha del movimiento]]),Tablas!$O$4:$P$15,2,0)</f>
        <v>Mar</v>
      </c>
      <c r="K4640" s="6">
        <f>YEAR(Tabla7[[#This Row],[Fecha del movimiento]])</f>
        <v>2018</v>
      </c>
    </row>
    <row r="4641" spans="2:11" x14ac:dyDescent="0.2">
      <c r="B4641" s="8">
        <v>43145</v>
      </c>
      <c r="C4641" s="6" t="s">
        <v>5287</v>
      </c>
      <c r="D4641" s="6">
        <v>300632</v>
      </c>
      <c r="E4641" s="6" t="s">
        <v>412</v>
      </c>
      <c r="F4641" s="6" t="s">
        <v>21</v>
      </c>
      <c r="G4641" s="6" t="s">
        <v>7</v>
      </c>
      <c r="H4641" s="6" t="s">
        <v>923</v>
      </c>
      <c r="I4641" s="6">
        <v>12</v>
      </c>
      <c r="J4641" s="13" t="str">
        <f>VLOOKUP(MONTH(Tabla7[[#This Row],[Fecha del movimiento]]),Tablas!$O$4:$P$15,2,0)</f>
        <v>Feb</v>
      </c>
      <c r="K4641" s="6">
        <f>YEAR(Tabla7[[#This Row],[Fecha del movimiento]])</f>
        <v>2018</v>
      </c>
    </row>
    <row r="4642" spans="2:11" x14ac:dyDescent="0.2">
      <c r="B4642" s="8">
        <v>43205</v>
      </c>
      <c r="C4642" s="6" t="s">
        <v>5288</v>
      </c>
      <c r="D4642" s="6">
        <v>300759</v>
      </c>
      <c r="E4642" s="6" t="s">
        <v>304</v>
      </c>
      <c r="F4642" s="6" t="s">
        <v>21</v>
      </c>
      <c r="G4642" s="6" t="s">
        <v>6</v>
      </c>
      <c r="H4642" s="6" t="s">
        <v>923</v>
      </c>
      <c r="I4642" s="6">
        <v>17</v>
      </c>
      <c r="J4642" s="13" t="str">
        <f>VLOOKUP(MONTH(Tabla7[[#This Row],[Fecha del movimiento]]),Tablas!$O$4:$P$15,2,0)</f>
        <v>Abr</v>
      </c>
      <c r="K4642" s="6">
        <f>YEAR(Tabla7[[#This Row],[Fecha del movimiento]])</f>
        <v>2018</v>
      </c>
    </row>
    <row r="4643" spans="2:11" x14ac:dyDescent="0.2">
      <c r="B4643" s="8">
        <v>43219</v>
      </c>
      <c r="C4643" s="6" t="s">
        <v>5289</v>
      </c>
      <c r="D4643" s="6">
        <v>301028</v>
      </c>
      <c r="E4643" s="6" t="s">
        <v>25</v>
      </c>
      <c r="F4643" s="6" t="s">
        <v>21</v>
      </c>
      <c r="G4643" s="6" t="s">
        <v>2</v>
      </c>
      <c r="H4643" s="6" t="s">
        <v>917</v>
      </c>
      <c r="I4643" s="6">
        <v>-17</v>
      </c>
      <c r="J4643" s="13" t="str">
        <f>VLOOKUP(MONTH(Tabla7[[#This Row],[Fecha del movimiento]]),Tablas!$O$4:$P$15,2,0)</f>
        <v>Abr</v>
      </c>
      <c r="K4643" s="6">
        <f>YEAR(Tabla7[[#This Row],[Fecha del movimiento]])</f>
        <v>2018</v>
      </c>
    </row>
    <row r="4644" spans="2:11" x14ac:dyDescent="0.2">
      <c r="B4644" s="8">
        <v>43133</v>
      </c>
      <c r="C4644" s="6" t="s">
        <v>5290</v>
      </c>
      <c r="D4644" s="6">
        <v>300903</v>
      </c>
      <c r="E4644" s="6" t="s">
        <v>169</v>
      </c>
      <c r="F4644" s="6" t="s">
        <v>21</v>
      </c>
      <c r="G4644" s="6" t="s">
        <v>2</v>
      </c>
      <c r="H4644" s="6" t="s">
        <v>923</v>
      </c>
      <c r="I4644" s="6">
        <v>10</v>
      </c>
      <c r="J4644" s="13" t="str">
        <f>VLOOKUP(MONTH(Tabla7[[#This Row],[Fecha del movimiento]]),Tablas!$O$4:$P$15,2,0)</f>
        <v>Feb</v>
      </c>
      <c r="K4644" s="6">
        <f>YEAR(Tabla7[[#This Row],[Fecha del movimiento]])</f>
        <v>2018</v>
      </c>
    </row>
    <row r="4645" spans="2:11" x14ac:dyDescent="0.2">
      <c r="B4645" s="8">
        <v>43227</v>
      </c>
      <c r="C4645" s="6" t="s">
        <v>3697</v>
      </c>
      <c r="D4645" s="6">
        <v>300701</v>
      </c>
      <c r="E4645" s="6" t="s">
        <v>356</v>
      </c>
      <c r="F4645" s="6" t="s">
        <v>21</v>
      </c>
      <c r="G4645" s="6" t="s">
        <v>13</v>
      </c>
      <c r="H4645" s="6" t="s">
        <v>917</v>
      </c>
      <c r="I4645" s="6">
        <v>-20</v>
      </c>
      <c r="J4645" s="13" t="str">
        <f>VLOOKUP(MONTH(Tabla7[[#This Row],[Fecha del movimiento]]),Tablas!$O$4:$P$15,2,0)</f>
        <v>May</v>
      </c>
      <c r="K4645" s="6">
        <f>YEAR(Tabla7[[#This Row],[Fecha del movimiento]])</f>
        <v>2018</v>
      </c>
    </row>
    <row r="4646" spans="2:11" x14ac:dyDescent="0.2">
      <c r="B4646" s="8">
        <v>43106</v>
      </c>
      <c r="C4646" s="6" t="s">
        <v>5291</v>
      </c>
      <c r="D4646" s="6">
        <v>300078</v>
      </c>
      <c r="E4646" s="6" t="s">
        <v>782</v>
      </c>
      <c r="F4646" s="6" t="s">
        <v>21</v>
      </c>
      <c r="G4646" s="6" t="s">
        <v>2</v>
      </c>
      <c r="H4646" s="6" t="s">
        <v>917</v>
      </c>
      <c r="I4646" s="6">
        <v>-17</v>
      </c>
      <c r="J4646" s="13" t="str">
        <f>VLOOKUP(MONTH(Tabla7[[#This Row],[Fecha del movimiento]]),Tablas!$O$4:$P$15,2,0)</f>
        <v>Ene</v>
      </c>
      <c r="K4646" s="6">
        <f>YEAR(Tabla7[[#This Row],[Fecha del movimiento]])</f>
        <v>2018</v>
      </c>
    </row>
    <row r="4647" spans="2:11" x14ac:dyDescent="0.2">
      <c r="B4647" s="8">
        <v>43314</v>
      </c>
      <c r="C4647" s="6" t="s">
        <v>5292</v>
      </c>
      <c r="D4647" s="6">
        <v>300806</v>
      </c>
      <c r="E4647" s="6" t="s">
        <v>261</v>
      </c>
      <c r="F4647" s="6" t="s">
        <v>21</v>
      </c>
      <c r="G4647" s="6" t="s">
        <v>6</v>
      </c>
      <c r="H4647" s="6" t="s">
        <v>917</v>
      </c>
      <c r="I4647" s="6">
        <v>-14</v>
      </c>
      <c r="J4647" s="13" t="str">
        <f>VLOOKUP(MONTH(Tabla7[[#This Row],[Fecha del movimiento]]),Tablas!$O$4:$P$15,2,0)</f>
        <v>Ago</v>
      </c>
      <c r="K4647" s="6">
        <f>YEAR(Tabla7[[#This Row],[Fecha del movimiento]])</f>
        <v>2018</v>
      </c>
    </row>
    <row r="4648" spans="2:11" x14ac:dyDescent="0.2">
      <c r="B4648" s="8">
        <v>43306</v>
      </c>
      <c r="C4648" s="6" t="s">
        <v>5293</v>
      </c>
      <c r="D4648" s="6">
        <v>300839</v>
      </c>
      <c r="E4648" s="6" t="s">
        <v>230</v>
      </c>
      <c r="F4648" s="6" t="s">
        <v>21</v>
      </c>
      <c r="G4648" s="6" t="s">
        <v>2</v>
      </c>
      <c r="H4648" s="6" t="s">
        <v>923</v>
      </c>
      <c r="I4648" s="6">
        <v>12</v>
      </c>
      <c r="J4648" s="13" t="str">
        <f>VLOOKUP(MONTH(Tabla7[[#This Row],[Fecha del movimiento]]),Tablas!$O$4:$P$15,2,0)</f>
        <v>Jul</v>
      </c>
      <c r="K4648" s="6">
        <f>YEAR(Tabla7[[#This Row],[Fecha del movimiento]])</f>
        <v>2018</v>
      </c>
    </row>
    <row r="4649" spans="2:11" x14ac:dyDescent="0.2">
      <c r="B4649" s="8">
        <v>43302</v>
      </c>
      <c r="C4649" s="6" t="s">
        <v>5294</v>
      </c>
      <c r="D4649" s="6">
        <v>300882</v>
      </c>
      <c r="E4649" s="6" t="s">
        <v>190</v>
      </c>
      <c r="F4649" s="6" t="s">
        <v>21</v>
      </c>
      <c r="G4649" s="6" t="s">
        <v>11</v>
      </c>
      <c r="H4649" s="6" t="s">
        <v>917</v>
      </c>
      <c r="I4649" s="6">
        <v>-7</v>
      </c>
      <c r="J4649" s="13" t="str">
        <f>VLOOKUP(MONTH(Tabla7[[#This Row],[Fecha del movimiento]]),Tablas!$O$4:$P$15,2,0)</f>
        <v>Jul</v>
      </c>
      <c r="K4649" s="6">
        <f>YEAR(Tabla7[[#This Row],[Fecha del movimiento]])</f>
        <v>2018</v>
      </c>
    </row>
    <row r="4650" spans="2:11" x14ac:dyDescent="0.2">
      <c r="B4650" s="8">
        <v>43184</v>
      </c>
      <c r="C4650" s="6" t="s">
        <v>5295</v>
      </c>
      <c r="D4650" s="6">
        <v>300766</v>
      </c>
      <c r="E4650" s="6" t="s">
        <v>297</v>
      </c>
      <c r="F4650" s="6" t="s">
        <v>21</v>
      </c>
      <c r="G4650" s="6" t="s">
        <v>10</v>
      </c>
      <c r="H4650" s="6" t="s">
        <v>917</v>
      </c>
      <c r="I4650" s="6">
        <v>-12</v>
      </c>
      <c r="J4650" s="13" t="str">
        <f>VLOOKUP(MONTH(Tabla7[[#This Row],[Fecha del movimiento]]),Tablas!$O$4:$P$15,2,0)</f>
        <v>Mar</v>
      </c>
      <c r="K4650" s="6">
        <f>YEAR(Tabla7[[#This Row],[Fecha del movimiento]])</f>
        <v>2018</v>
      </c>
    </row>
    <row r="4651" spans="2:11" x14ac:dyDescent="0.2">
      <c r="B4651" s="8">
        <v>43321</v>
      </c>
      <c r="C4651" s="6" t="s">
        <v>5296</v>
      </c>
      <c r="D4651" s="6">
        <v>300395</v>
      </c>
      <c r="E4651" s="6" t="s">
        <v>591</v>
      </c>
      <c r="F4651" s="6" t="s">
        <v>21</v>
      </c>
      <c r="G4651" s="6" t="s">
        <v>4</v>
      </c>
      <c r="H4651" s="6" t="s">
        <v>917</v>
      </c>
      <c r="I4651" s="6">
        <v>-15</v>
      </c>
      <c r="J4651" s="13" t="str">
        <f>VLOOKUP(MONTH(Tabla7[[#This Row],[Fecha del movimiento]]),Tablas!$O$4:$P$15,2,0)</f>
        <v>Ago</v>
      </c>
      <c r="K4651" s="6">
        <f>YEAR(Tabla7[[#This Row],[Fecha del movimiento]])</f>
        <v>2018</v>
      </c>
    </row>
    <row r="4652" spans="2:11" x14ac:dyDescent="0.2">
      <c r="B4652" s="8">
        <v>43164</v>
      </c>
      <c r="C4652" s="6" t="s">
        <v>5297</v>
      </c>
      <c r="D4652" s="6">
        <v>300467</v>
      </c>
      <c r="E4652" s="6" t="s">
        <v>535</v>
      </c>
      <c r="F4652" s="6" t="s">
        <v>21</v>
      </c>
      <c r="G4652" s="6" t="s">
        <v>2</v>
      </c>
      <c r="H4652" s="6" t="s">
        <v>917</v>
      </c>
      <c r="I4652" s="6">
        <v>-8</v>
      </c>
      <c r="J4652" s="13" t="str">
        <f>VLOOKUP(MONTH(Tabla7[[#This Row],[Fecha del movimiento]]),Tablas!$O$4:$P$15,2,0)</f>
        <v>Mar</v>
      </c>
      <c r="K4652" s="6">
        <f>YEAR(Tabla7[[#This Row],[Fecha del movimiento]])</f>
        <v>2018</v>
      </c>
    </row>
    <row r="4653" spans="2:11" x14ac:dyDescent="0.2">
      <c r="B4653" s="8">
        <v>43256</v>
      </c>
      <c r="C4653" s="6" t="s">
        <v>5298</v>
      </c>
      <c r="D4653" s="6">
        <v>300152</v>
      </c>
      <c r="E4653" s="6" t="s">
        <v>92</v>
      </c>
      <c r="F4653" s="6" t="s">
        <v>21</v>
      </c>
      <c r="G4653" s="6" t="s">
        <v>6</v>
      </c>
      <c r="H4653" s="6" t="s">
        <v>917</v>
      </c>
      <c r="I4653" s="6">
        <v>-12</v>
      </c>
      <c r="J4653" s="13" t="str">
        <f>VLOOKUP(MONTH(Tabla7[[#This Row],[Fecha del movimiento]]),Tablas!$O$4:$P$15,2,0)</f>
        <v>Jun</v>
      </c>
      <c r="K4653" s="6">
        <f>YEAR(Tabla7[[#This Row],[Fecha del movimiento]])</f>
        <v>2018</v>
      </c>
    </row>
    <row r="4654" spans="2:11" x14ac:dyDescent="0.2">
      <c r="B4654" s="8">
        <v>43169</v>
      </c>
      <c r="C4654" s="6" t="s">
        <v>5299</v>
      </c>
      <c r="D4654" s="6">
        <v>300910</v>
      </c>
      <c r="E4654" s="6" t="s">
        <v>162</v>
      </c>
      <c r="F4654" s="6" t="s">
        <v>21</v>
      </c>
      <c r="G4654" s="6" t="s">
        <v>12</v>
      </c>
      <c r="H4654" s="6" t="s">
        <v>917</v>
      </c>
      <c r="I4654" s="6">
        <v>-13</v>
      </c>
      <c r="J4654" s="13" t="str">
        <f>VLOOKUP(MONTH(Tabla7[[#This Row],[Fecha del movimiento]]),Tablas!$O$4:$P$15,2,0)</f>
        <v>Mar</v>
      </c>
      <c r="K4654" s="6">
        <f>YEAR(Tabla7[[#This Row],[Fecha del movimiento]])</f>
        <v>2018</v>
      </c>
    </row>
    <row r="4655" spans="2:11" x14ac:dyDescent="0.2">
      <c r="B4655" s="8">
        <v>43184</v>
      </c>
      <c r="C4655" s="6" t="s">
        <v>5300</v>
      </c>
      <c r="D4655" s="6">
        <v>300624</v>
      </c>
      <c r="E4655" s="6" t="s">
        <v>419</v>
      </c>
      <c r="F4655" s="6" t="s">
        <v>21</v>
      </c>
      <c r="G4655" s="6" t="s">
        <v>2</v>
      </c>
      <c r="H4655" s="6" t="s">
        <v>917</v>
      </c>
      <c r="I4655" s="6">
        <v>-17</v>
      </c>
      <c r="J4655" s="13" t="str">
        <f>VLOOKUP(MONTH(Tabla7[[#This Row],[Fecha del movimiento]]),Tablas!$O$4:$P$15,2,0)</f>
        <v>Mar</v>
      </c>
      <c r="K4655" s="6">
        <f>YEAR(Tabla7[[#This Row],[Fecha del movimiento]])</f>
        <v>2018</v>
      </c>
    </row>
    <row r="4656" spans="2:11" x14ac:dyDescent="0.2">
      <c r="B4656" s="8">
        <v>43313</v>
      </c>
      <c r="C4656" s="6" t="s">
        <v>5301</v>
      </c>
      <c r="D4656" s="6">
        <v>300730</v>
      </c>
      <c r="E4656" s="6" t="s">
        <v>328</v>
      </c>
      <c r="F4656" s="6" t="s">
        <v>21</v>
      </c>
      <c r="G4656" s="6" t="s">
        <v>1</v>
      </c>
      <c r="H4656" s="6" t="s">
        <v>923</v>
      </c>
      <c r="I4656" s="6">
        <v>14</v>
      </c>
      <c r="J4656" s="13" t="str">
        <f>VLOOKUP(MONTH(Tabla7[[#This Row],[Fecha del movimiento]]),Tablas!$O$4:$P$15,2,0)</f>
        <v>Ago</v>
      </c>
      <c r="K4656" s="6">
        <f>YEAR(Tabla7[[#This Row],[Fecha del movimiento]])</f>
        <v>2018</v>
      </c>
    </row>
    <row r="4657" spans="2:11" x14ac:dyDescent="0.2">
      <c r="B4657" s="8">
        <v>43329</v>
      </c>
      <c r="C4657" s="6" t="s">
        <v>2969</v>
      </c>
      <c r="D4657" s="6">
        <v>300126</v>
      </c>
      <c r="E4657" s="6" t="s">
        <v>62</v>
      </c>
      <c r="F4657" s="6" t="s">
        <v>21</v>
      </c>
      <c r="G4657" s="6" t="s">
        <v>3</v>
      </c>
      <c r="H4657" s="6" t="s">
        <v>917</v>
      </c>
      <c r="I4657" s="6">
        <v>-13</v>
      </c>
      <c r="J4657" s="13" t="str">
        <f>VLOOKUP(MONTH(Tabla7[[#This Row],[Fecha del movimiento]]),Tablas!$O$4:$P$15,2,0)</f>
        <v>Ago</v>
      </c>
      <c r="K4657" s="6">
        <f>YEAR(Tabla7[[#This Row],[Fecha del movimiento]])</f>
        <v>2018</v>
      </c>
    </row>
    <row r="4658" spans="2:11" x14ac:dyDescent="0.2">
      <c r="B4658" s="8">
        <v>43270</v>
      </c>
      <c r="C4658" s="6" t="s">
        <v>5302</v>
      </c>
      <c r="D4658" s="6">
        <v>300053</v>
      </c>
      <c r="E4658" s="6" t="s">
        <v>792</v>
      </c>
      <c r="F4658" s="6" t="s">
        <v>21</v>
      </c>
      <c r="G4658" s="6" t="s">
        <v>6</v>
      </c>
      <c r="H4658" s="6" t="s">
        <v>917</v>
      </c>
      <c r="I4658" s="6">
        <v>-18</v>
      </c>
      <c r="J4658" s="13" t="str">
        <f>VLOOKUP(MONTH(Tabla7[[#This Row],[Fecha del movimiento]]),Tablas!$O$4:$P$15,2,0)</f>
        <v>Jun</v>
      </c>
      <c r="K4658" s="6">
        <f>YEAR(Tabla7[[#This Row],[Fecha del movimiento]])</f>
        <v>2018</v>
      </c>
    </row>
    <row r="4659" spans="2:11" x14ac:dyDescent="0.2">
      <c r="B4659" s="8">
        <v>43271</v>
      </c>
      <c r="C4659" s="6" t="s">
        <v>5303</v>
      </c>
      <c r="D4659" s="6">
        <v>301029</v>
      </c>
      <c r="E4659" s="6" t="s">
        <v>49</v>
      </c>
      <c r="F4659" s="6" t="s">
        <v>21</v>
      </c>
      <c r="G4659" s="6" t="s">
        <v>2</v>
      </c>
      <c r="H4659" s="6" t="s">
        <v>917</v>
      </c>
      <c r="I4659" s="6">
        <v>-8</v>
      </c>
      <c r="J4659" s="13" t="str">
        <f>VLOOKUP(MONTH(Tabla7[[#This Row],[Fecha del movimiento]]),Tablas!$O$4:$P$15,2,0)</f>
        <v>Jun</v>
      </c>
      <c r="K4659" s="6">
        <f>YEAR(Tabla7[[#This Row],[Fecha del movimiento]])</f>
        <v>2018</v>
      </c>
    </row>
    <row r="4660" spans="2:11" x14ac:dyDescent="0.2">
      <c r="B4660" s="8">
        <v>43312</v>
      </c>
      <c r="C4660" s="6" t="s">
        <v>5304</v>
      </c>
      <c r="D4660" s="6">
        <v>300401</v>
      </c>
      <c r="E4660" s="6" t="s">
        <v>593</v>
      </c>
      <c r="F4660" s="6" t="s">
        <v>21</v>
      </c>
      <c r="G4660" s="6" t="s">
        <v>2</v>
      </c>
      <c r="H4660" s="6" t="s">
        <v>923</v>
      </c>
      <c r="I4660" s="6">
        <v>11</v>
      </c>
      <c r="J4660" s="13" t="str">
        <f>VLOOKUP(MONTH(Tabla7[[#This Row],[Fecha del movimiento]]),Tablas!$O$4:$P$15,2,0)</f>
        <v>Jul</v>
      </c>
      <c r="K4660" s="6">
        <f>YEAR(Tabla7[[#This Row],[Fecha del movimiento]])</f>
        <v>2018</v>
      </c>
    </row>
    <row r="4661" spans="2:11" x14ac:dyDescent="0.2">
      <c r="B4661" s="8">
        <v>43281</v>
      </c>
      <c r="C4661" s="6" t="s">
        <v>5305</v>
      </c>
      <c r="D4661" s="6">
        <v>301026</v>
      </c>
      <c r="E4661" s="6" t="s">
        <v>51</v>
      </c>
      <c r="F4661" s="6" t="s">
        <v>21</v>
      </c>
      <c r="G4661" s="6" t="s">
        <v>13</v>
      </c>
      <c r="H4661" s="6" t="s">
        <v>923</v>
      </c>
      <c r="I4661" s="6">
        <v>17</v>
      </c>
      <c r="J4661" s="13" t="str">
        <f>VLOOKUP(MONTH(Tabla7[[#This Row],[Fecha del movimiento]]),Tablas!$O$4:$P$15,2,0)</f>
        <v>Jun</v>
      </c>
      <c r="K4661" s="6">
        <f>YEAR(Tabla7[[#This Row],[Fecha del movimiento]])</f>
        <v>2018</v>
      </c>
    </row>
    <row r="4662" spans="2:11" x14ac:dyDescent="0.2">
      <c r="B4662" s="8">
        <v>43207</v>
      </c>
      <c r="C4662" s="6" t="s">
        <v>5306</v>
      </c>
      <c r="D4662" s="6">
        <v>300692</v>
      </c>
      <c r="E4662" s="6" t="s">
        <v>178</v>
      </c>
      <c r="F4662" s="6" t="s">
        <v>21</v>
      </c>
      <c r="G4662" s="6" t="s">
        <v>10</v>
      </c>
      <c r="H4662" s="6" t="s">
        <v>917</v>
      </c>
      <c r="I4662" s="6">
        <v>-8</v>
      </c>
      <c r="J4662" s="13" t="str">
        <f>VLOOKUP(MONTH(Tabla7[[#This Row],[Fecha del movimiento]]),Tablas!$O$4:$P$15,2,0)</f>
        <v>Abr</v>
      </c>
      <c r="K4662" s="6">
        <f>YEAR(Tabla7[[#This Row],[Fecha del movimiento]])</f>
        <v>2018</v>
      </c>
    </row>
    <row r="4663" spans="2:11" x14ac:dyDescent="0.2">
      <c r="B4663" s="8">
        <v>43342</v>
      </c>
      <c r="C4663" s="6" t="s">
        <v>5307</v>
      </c>
      <c r="D4663" s="6">
        <v>300730</v>
      </c>
      <c r="E4663" s="6" t="s">
        <v>328</v>
      </c>
      <c r="F4663" s="6" t="s">
        <v>21</v>
      </c>
      <c r="G4663" s="6" t="s">
        <v>1</v>
      </c>
      <c r="H4663" s="6" t="s">
        <v>917</v>
      </c>
      <c r="I4663" s="6">
        <v>-17</v>
      </c>
      <c r="J4663" s="13" t="str">
        <f>VLOOKUP(MONTH(Tabla7[[#This Row],[Fecha del movimiento]]),Tablas!$O$4:$P$15,2,0)</f>
        <v>Ago</v>
      </c>
      <c r="K4663" s="6">
        <f>YEAR(Tabla7[[#This Row],[Fecha del movimiento]])</f>
        <v>2018</v>
      </c>
    </row>
    <row r="4664" spans="2:11" x14ac:dyDescent="0.2">
      <c r="B4664" s="8">
        <v>43115</v>
      </c>
      <c r="C4664" s="6" t="s">
        <v>5308</v>
      </c>
      <c r="D4664" s="6">
        <v>300289</v>
      </c>
      <c r="E4664" s="6" t="s">
        <v>667</v>
      </c>
      <c r="F4664" s="6" t="s">
        <v>21</v>
      </c>
      <c r="G4664" s="6" t="s">
        <v>13</v>
      </c>
      <c r="H4664" s="6" t="s">
        <v>917</v>
      </c>
      <c r="I4664" s="6">
        <v>-9</v>
      </c>
      <c r="J4664" s="13" t="str">
        <f>VLOOKUP(MONTH(Tabla7[[#This Row],[Fecha del movimiento]]),Tablas!$O$4:$P$15,2,0)</f>
        <v>Ene</v>
      </c>
      <c r="K4664" s="6">
        <f>YEAR(Tabla7[[#This Row],[Fecha del movimiento]])</f>
        <v>2018</v>
      </c>
    </row>
    <row r="4665" spans="2:11" x14ac:dyDescent="0.2">
      <c r="B4665" s="8">
        <v>43252</v>
      </c>
      <c r="C4665" s="6" t="s">
        <v>5309</v>
      </c>
      <c r="D4665" s="6">
        <v>300154</v>
      </c>
      <c r="E4665" s="6" t="s">
        <v>751</v>
      </c>
      <c r="F4665" s="6" t="s">
        <v>21</v>
      </c>
      <c r="G4665" s="6" t="s">
        <v>13</v>
      </c>
      <c r="H4665" s="6" t="s">
        <v>917</v>
      </c>
      <c r="I4665" s="6">
        <v>-11</v>
      </c>
      <c r="J4665" s="13" t="str">
        <f>VLOOKUP(MONTH(Tabla7[[#This Row],[Fecha del movimiento]]),Tablas!$O$4:$P$15,2,0)</f>
        <v>Jun</v>
      </c>
      <c r="K4665" s="6">
        <f>YEAR(Tabla7[[#This Row],[Fecha del movimiento]])</f>
        <v>2018</v>
      </c>
    </row>
    <row r="4666" spans="2:11" x14ac:dyDescent="0.2">
      <c r="B4666" s="8">
        <v>43158</v>
      </c>
      <c r="C4666" s="6" t="s">
        <v>5310</v>
      </c>
      <c r="D4666" s="6">
        <v>300505</v>
      </c>
      <c r="E4666" s="6" t="s">
        <v>518</v>
      </c>
      <c r="F4666" s="6" t="s">
        <v>21</v>
      </c>
      <c r="G4666" s="6" t="s">
        <v>13</v>
      </c>
      <c r="H4666" s="6" t="s">
        <v>917</v>
      </c>
      <c r="I4666" s="6">
        <v>-8</v>
      </c>
      <c r="J4666" s="13" t="str">
        <f>VLOOKUP(MONTH(Tabla7[[#This Row],[Fecha del movimiento]]),Tablas!$O$4:$P$15,2,0)</f>
        <v>Feb</v>
      </c>
      <c r="K4666" s="6">
        <f>YEAR(Tabla7[[#This Row],[Fecha del movimiento]])</f>
        <v>2018</v>
      </c>
    </row>
    <row r="4667" spans="2:11" x14ac:dyDescent="0.2">
      <c r="B4667" s="8">
        <v>43242</v>
      </c>
      <c r="C4667" s="6" t="s">
        <v>5311</v>
      </c>
      <c r="D4667" s="6">
        <v>300368</v>
      </c>
      <c r="E4667" s="6" t="s">
        <v>617</v>
      </c>
      <c r="F4667" s="6" t="s">
        <v>21</v>
      </c>
      <c r="G4667" s="6" t="s">
        <v>9</v>
      </c>
      <c r="H4667" s="6" t="s">
        <v>917</v>
      </c>
      <c r="I4667" s="6">
        <v>-17</v>
      </c>
      <c r="J4667" s="13" t="str">
        <f>VLOOKUP(MONTH(Tabla7[[#This Row],[Fecha del movimiento]]),Tablas!$O$4:$P$15,2,0)</f>
        <v>May</v>
      </c>
      <c r="K4667" s="6">
        <f>YEAR(Tabla7[[#This Row],[Fecha del movimiento]])</f>
        <v>2018</v>
      </c>
    </row>
    <row r="4668" spans="2:11" x14ac:dyDescent="0.2">
      <c r="B4668" s="8">
        <v>43150</v>
      </c>
      <c r="C4668" s="6" t="s">
        <v>5312</v>
      </c>
      <c r="D4668" s="6">
        <v>300692</v>
      </c>
      <c r="E4668" s="6" t="s">
        <v>178</v>
      </c>
      <c r="F4668" s="6" t="s">
        <v>21</v>
      </c>
      <c r="G4668" s="6" t="s">
        <v>10</v>
      </c>
      <c r="H4668" s="6" t="s">
        <v>917</v>
      </c>
      <c r="I4668" s="6">
        <v>-6</v>
      </c>
      <c r="J4668" s="13" t="str">
        <f>VLOOKUP(MONTH(Tabla7[[#This Row],[Fecha del movimiento]]),Tablas!$O$4:$P$15,2,0)</f>
        <v>Feb</v>
      </c>
      <c r="K4668" s="6">
        <f>YEAR(Tabla7[[#This Row],[Fecha del movimiento]])</f>
        <v>2018</v>
      </c>
    </row>
    <row r="4669" spans="2:11" x14ac:dyDescent="0.2">
      <c r="B4669" s="8">
        <v>43291</v>
      </c>
      <c r="C4669" s="6" t="s">
        <v>2996</v>
      </c>
      <c r="D4669" s="6">
        <v>300962</v>
      </c>
      <c r="E4669" s="6" t="s">
        <v>113</v>
      </c>
      <c r="F4669" s="6" t="s">
        <v>21</v>
      </c>
      <c r="G4669" s="6" t="s">
        <v>6</v>
      </c>
      <c r="H4669" s="6" t="s">
        <v>917</v>
      </c>
      <c r="I4669" s="6">
        <v>-19</v>
      </c>
      <c r="J4669" s="13" t="str">
        <f>VLOOKUP(MONTH(Tabla7[[#This Row],[Fecha del movimiento]]),Tablas!$O$4:$P$15,2,0)</f>
        <v>Jul</v>
      </c>
      <c r="K4669" s="6">
        <f>YEAR(Tabla7[[#This Row],[Fecha del movimiento]])</f>
        <v>2018</v>
      </c>
    </row>
    <row r="4670" spans="2:11" x14ac:dyDescent="0.2">
      <c r="B4670" s="8">
        <v>43135</v>
      </c>
      <c r="C4670" s="6" t="s">
        <v>5313</v>
      </c>
      <c r="D4670" s="6">
        <v>300233</v>
      </c>
      <c r="E4670" s="6" t="s">
        <v>705</v>
      </c>
      <c r="F4670" s="6" t="s">
        <v>21</v>
      </c>
      <c r="G4670" s="6" t="s">
        <v>13</v>
      </c>
      <c r="H4670" s="6" t="s">
        <v>923</v>
      </c>
      <c r="I4670" s="6">
        <v>12</v>
      </c>
      <c r="J4670" s="13" t="str">
        <f>VLOOKUP(MONTH(Tabla7[[#This Row],[Fecha del movimiento]]),Tablas!$O$4:$P$15,2,0)</f>
        <v>Feb</v>
      </c>
      <c r="K4670" s="6">
        <f>YEAR(Tabla7[[#This Row],[Fecha del movimiento]])</f>
        <v>2018</v>
      </c>
    </row>
    <row r="4671" spans="2:11" x14ac:dyDescent="0.2">
      <c r="B4671" s="8">
        <v>43205</v>
      </c>
      <c r="C4671" s="6" t="s">
        <v>5314</v>
      </c>
      <c r="D4671" s="6">
        <v>300944</v>
      </c>
      <c r="E4671" s="6" t="s">
        <v>131</v>
      </c>
      <c r="F4671" s="6" t="s">
        <v>21</v>
      </c>
      <c r="G4671" s="6" t="s">
        <v>7</v>
      </c>
      <c r="H4671" s="6" t="s">
        <v>917</v>
      </c>
      <c r="I4671" s="6">
        <v>-9</v>
      </c>
      <c r="J4671" s="13" t="str">
        <f>VLOOKUP(MONTH(Tabla7[[#This Row],[Fecha del movimiento]]),Tablas!$O$4:$P$15,2,0)</f>
        <v>Abr</v>
      </c>
      <c r="K4671" s="6">
        <f>YEAR(Tabla7[[#This Row],[Fecha del movimiento]])</f>
        <v>2018</v>
      </c>
    </row>
    <row r="4672" spans="2:11" x14ac:dyDescent="0.2">
      <c r="B4672" s="8">
        <v>43117</v>
      </c>
      <c r="C4672" s="6" t="s">
        <v>5315</v>
      </c>
      <c r="D4672" s="6">
        <v>300488</v>
      </c>
      <c r="E4672" s="6" t="s">
        <v>532</v>
      </c>
      <c r="F4672" s="6" t="s">
        <v>21</v>
      </c>
      <c r="G4672" s="6" t="s">
        <v>12</v>
      </c>
      <c r="H4672" s="6" t="s">
        <v>917</v>
      </c>
      <c r="I4672" s="6">
        <v>-14</v>
      </c>
      <c r="J4672" s="13" t="str">
        <f>VLOOKUP(MONTH(Tabla7[[#This Row],[Fecha del movimiento]]),Tablas!$O$4:$P$15,2,0)</f>
        <v>Ene</v>
      </c>
      <c r="K4672" s="6">
        <f>YEAR(Tabla7[[#This Row],[Fecha del movimiento]])</f>
        <v>2018</v>
      </c>
    </row>
    <row r="4673" spans="2:11" x14ac:dyDescent="0.2">
      <c r="B4673" s="8">
        <v>43249</v>
      </c>
      <c r="C4673" s="6" t="s">
        <v>5316</v>
      </c>
      <c r="D4673" s="6">
        <v>300074</v>
      </c>
      <c r="E4673" s="6" t="s">
        <v>783</v>
      </c>
      <c r="F4673" s="6" t="s">
        <v>21</v>
      </c>
      <c r="G4673" s="6" t="s">
        <v>13</v>
      </c>
      <c r="H4673" s="6" t="s">
        <v>923</v>
      </c>
      <c r="I4673" s="6">
        <v>12</v>
      </c>
      <c r="J4673" s="13" t="str">
        <f>VLOOKUP(MONTH(Tabla7[[#This Row],[Fecha del movimiento]]),Tablas!$O$4:$P$15,2,0)</f>
        <v>May</v>
      </c>
      <c r="K4673" s="6">
        <f>YEAR(Tabla7[[#This Row],[Fecha del movimiento]])</f>
        <v>2018</v>
      </c>
    </row>
    <row r="4674" spans="2:11" x14ac:dyDescent="0.2">
      <c r="B4674" s="8">
        <v>43171</v>
      </c>
      <c r="C4674" s="6" t="s">
        <v>5317</v>
      </c>
      <c r="D4674" s="6">
        <v>300441</v>
      </c>
      <c r="E4674" s="6" t="s">
        <v>567</v>
      </c>
      <c r="F4674" s="6" t="s">
        <v>21</v>
      </c>
      <c r="G4674" s="6" t="s">
        <v>13</v>
      </c>
      <c r="H4674" s="6" t="s">
        <v>917</v>
      </c>
      <c r="I4674" s="6">
        <v>-17</v>
      </c>
      <c r="J4674" s="13" t="str">
        <f>VLOOKUP(MONTH(Tabla7[[#This Row],[Fecha del movimiento]]),Tablas!$O$4:$P$15,2,0)</f>
        <v>Mar</v>
      </c>
      <c r="K4674" s="6">
        <f>YEAR(Tabla7[[#This Row],[Fecha del movimiento]])</f>
        <v>2018</v>
      </c>
    </row>
    <row r="4675" spans="2:11" x14ac:dyDescent="0.2">
      <c r="B4675" s="8">
        <v>43195</v>
      </c>
      <c r="C4675" s="6" t="s">
        <v>5318</v>
      </c>
      <c r="D4675" s="6">
        <v>300356</v>
      </c>
      <c r="E4675" s="6" t="s">
        <v>625</v>
      </c>
      <c r="F4675" s="6" t="s">
        <v>21</v>
      </c>
      <c r="G4675" s="6" t="s">
        <v>10</v>
      </c>
      <c r="H4675" s="6" t="s">
        <v>923</v>
      </c>
      <c r="I4675" s="6">
        <v>16</v>
      </c>
      <c r="J4675" s="13" t="str">
        <f>VLOOKUP(MONTH(Tabla7[[#This Row],[Fecha del movimiento]]),Tablas!$O$4:$P$15,2,0)</f>
        <v>Abr</v>
      </c>
      <c r="K4675" s="6">
        <f>YEAR(Tabla7[[#This Row],[Fecha del movimiento]])</f>
        <v>2018</v>
      </c>
    </row>
    <row r="4676" spans="2:11" x14ac:dyDescent="0.2">
      <c r="B4676" s="8">
        <v>43218</v>
      </c>
      <c r="C4676" s="6" t="s">
        <v>3781</v>
      </c>
      <c r="D4676" s="6">
        <v>300736</v>
      </c>
      <c r="E4676" s="6" t="s">
        <v>323</v>
      </c>
      <c r="F4676" s="6" t="s">
        <v>21</v>
      </c>
      <c r="G4676" s="6" t="s">
        <v>2</v>
      </c>
      <c r="H4676" s="6" t="s">
        <v>917</v>
      </c>
      <c r="I4676" s="6">
        <v>-8</v>
      </c>
      <c r="J4676" s="13" t="str">
        <f>VLOOKUP(MONTH(Tabla7[[#This Row],[Fecha del movimiento]]),Tablas!$O$4:$P$15,2,0)</f>
        <v>Abr</v>
      </c>
      <c r="K4676" s="6">
        <f>YEAR(Tabla7[[#This Row],[Fecha del movimiento]])</f>
        <v>2018</v>
      </c>
    </row>
    <row r="4677" spans="2:11" x14ac:dyDescent="0.2">
      <c r="B4677" s="8">
        <v>43300</v>
      </c>
      <c r="C4677" s="6" t="s">
        <v>5319</v>
      </c>
      <c r="D4677" s="6">
        <v>300160</v>
      </c>
      <c r="E4677" s="6" t="s">
        <v>92</v>
      </c>
      <c r="F4677" s="6" t="s">
        <v>21</v>
      </c>
      <c r="G4677" s="6" t="s">
        <v>6</v>
      </c>
      <c r="H4677" s="6" t="s">
        <v>917</v>
      </c>
      <c r="I4677" s="6">
        <v>-14</v>
      </c>
      <c r="J4677" s="13" t="str">
        <f>VLOOKUP(MONTH(Tabla7[[#This Row],[Fecha del movimiento]]),Tablas!$O$4:$P$15,2,0)</f>
        <v>Jul</v>
      </c>
      <c r="K4677" s="6">
        <f>YEAR(Tabla7[[#This Row],[Fecha del movimiento]])</f>
        <v>2018</v>
      </c>
    </row>
    <row r="4678" spans="2:11" x14ac:dyDescent="0.2">
      <c r="B4678" s="8">
        <v>43188</v>
      </c>
      <c r="C4678" s="6" t="s">
        <v>5320</v>
      </c>
      <c r="D4678" s="6">
        <v>300398</v>
      </c>
      <c r="E4678" s="6" t="s">
        <v>596</v>
      </c>
      <c r="F4678" s="6" t="s">
        <v>21</v>
      </c>
      <c r="G4678" s="6" t="s">
        <v>13</v>
      </c>
      <c r="H4678" s="6" t="s">
        <v>923</v>
      </c>
      <c r="I4678" s="6">
        <v>19</v>
      </c>
      <c r="J4678" s="13" t="str">
        <f>VLOOKUP(MONTH(Tabla7[[#This Row],[Fecha del movimiento]]),Tablas!$O$4:$P$15,2,0)</f>
        <v>Mar</v>
      </c>
      <c r="K4678" s="6">
        <f>YEAR(Tabla7[[#This Row],[Fecha del movimiento]])</f>
        <v>2018</v>
      </c>
    </row>
    <row r="4679" spans="2:11" x14ac:dyDescent="0.2">
      <c r="B4679" s="8">
        <v>43212</v>
      </c>
      <c r="C4679" s="6" t="s">
        <v>5321</v>
      </c>
      <c r="D4679" s="6">
        <v>300452</v>
      </c>
      <c r="E4679" s="6" t="s">
        <v>559</v>
      </c>
      <c r="F4679" s="6" t="s">
        <v>21</v>
      </c>
      <c r="G4679" s="6" t="s">
        <v>5</v>
      </c>
      <c r="H4679" s="6" t="s">
        <v>923</v>
      </c>
      <c r="I4679" s="6">
        <v>20</v>
      </c>
      <c r="J4679" s="13" t="str">
        <f>VLOOKUP(MONTH(Tabla7[[#This Row],[Fecha del movimiento]]),Tablas!$O$4:$P$15,2,0)</f>
        <v>Abr</v>
      </c>
      <c r="K4679" s="6">
        <f>YEAR(Tabla7[[#This Row],[Fecha del movimiento]])</f>
        <v>2018</v>
      </c>
    </row>
    <row r="4680" spans="2:11" x14ac:dyDescent="0.2">
      <c r="B4680" s="8">
        <v>43301</v>
      </c>
      <c r="C4680" s="6" t="s">
        <v>5322</v>
      </c>
      <c r="D4680" s="6">
        <v>300749</v>
      </c>
      <c r="E4680" s="6" t="s">
        <v>312</v>
      </c>
      <c r="F4680" s="6" t="s">
        <v>21</v>
      </c>
      <c r="G4680" s="6" t="s">
        <v>6</v>
      </c>
      <c r="H4680" s="6" t="s">
        <v>923</v>
      </c>
      <c r="I4680" s="6">
        <v>19</v>
      </c>
      <c r="J4680" s="13" t="str">
        <f>VLOOKUP(MONTH(Tabla7[[#This Row],[Fecha del movimiento]]),Tablas!$O$4:$P$15,2,0)</f>
        <v>Jul</v>
      </c>
      <c r="K4680" s="6">
        <f>YEAR(Tabla7[[#This Row],[Fecha del movimiento]])</f>
        <v>2018</v>
      </c>
    </row>
    <row r="4681" spans="2:11" x14ac:dyDescent="0.2">
      <c r="B4681" s="8">
        <v>43260</v>
      </c>
      <c r="C4681" s="6" t="s">
        <v>5323</v>
      </c>
      <c r="D4681" s="6">
        <v>300032</v>
      </c>
      <c r="E4681" s="6" t="s">
        <v>691</v>
      </c>
      <c r="F4681" s="6" t="s">
        <v>21</v>
      </c>
      <c r="G4681" s="6" t="s">
        <v>2</v>
      </c>
      <c r="H4681" s="6" t="s">
        <v>917</v>
      </c>
      <c r="I4681" s="6">
        <v>-19</v>
      </c>
      <c r="J4681" s="13" t="str">
        <f>VLOOKUP(MONTH(Tabla7[[#This Row],[Fecha del movimiento]]),Tablas!$O$4:$P$15,2,0)</f>
        <v>Jun</v>
      </c>
      <c r="K4681" s="6">
        <f>YEAR(Tabla7[[#This Row],[Fecha del movimiento]])</f>
        <v>2018</v>
      </c>
    </row>
    <row r="4682" spans="2:11" x14ac:dyDescent="0.2">
      <c r="B4682" s="8">
        <v>43246</v>
      </c>
      <c r="C4682" s="6" t="s">
        <v>5324</v>
      </c>
      <c r="D4682" s="6">
        <v>300404</v>
      </c>
      <c r="E4682" s="6" t="s">
        <v>591</v>
      </c>
      <c r="F4682" s="6" t="s">
        <v>21</v>
      </c>
      <c r="G4682" s="6" t="s">
        <v>4</v>
      </c>
      <c r="H4682" s="6" t="s">
        <v>923</v>
      </c>
      <c r="I4682" s="6">
        <v>10</v>
      </c>
      <c r="J4682" s="13" t="str">
        <f>VLOOKUP(MONTH(Tabla7[[#This Row],[Fecha del movimiento]]),Tablas!$O$4:$P$15,2,0)</f>
        <v>May</v>
      </c>
      <c r="K4682" s="6">
        <f>YEAR(Tabla7[[#This Row],[Fecha del movimiento]])</f>
        <v>2018</v>
      </c>
    </row>
    <row r="4683" spans="2:11" x14ac:dyDescent="0.2">
      <c r="B4683" s="8">
        <v>43240</v>
      </c>
      <c r="C4683" s="6" t="s">
        <v>1744</v>
      </c>
      <c r="D4683" s="6">
        <v>300937</v>
      </c>
      <c r="E4683" s="6" t="s">
        <v>137</v>
      </c>
      <c r="F4683" s="6" t="s">
        <v>21</v>
      </c>
      <c r="G4683" s="6" t="s">
        <v>6</v>
      </c>
      <c r="H4683" s="6" t="s">
        <v>917</v>
      </c>
      <c r="I4683" s="6">
        <v>-14</v>
      </c>
      <c r="J4683" s="13" t="str">
        <f>VLOOKUP(MONTH(Tabla7[[#This Row],[Fecha del movimiento]]),Tablas!$O$4:$P$15,2,0)</f>
        <v>May</v>
      </c>
      <c r="K4683" s="6">
        <f>YEAR(Tabla7[[#This Row],[Fecha del movimiento]])</f>
        <v>2018</v>
      </c>
    </row>
    <row r="4684" spans="2:11" x14ac:dyDescent="0.2">
      <c r="B4684" s="8">
        <v>43232</v>
      </c>
      <c r="C4684" s="6" t="s">
        <v>5325</v>
      </c>
      <c r="D4684" s="6">
        <v>300621</v>
      </c>
      <c r="E4684" s="6" t="s">
        <v>421</v>
      </c>
      <c r="F4684" s="6" t="s">
        <v>21</v>
      </c>
      <c r="G4684" s="6" t="s">
        <v>13</v>
      </c>
      <c r="H4684" s="6" t="s">
        <v>923</v>
      </c>
      <c r="I4684" s="6">
        <v>16</v>
      </c>
      <c r="J4684" s="13" t="str">
        <f>VLOOKUP(MONTH(Tabla7[[#This Row],[Fecha del movimiento]]),Tablas!$O$4:$P$15,2,0)</f>
        <v>May</v>
      </c>
      <c r="K4684" s="6">
        <f>YEAR(Tabla7[[#This Row],[Fecha del movimiento]])</f>
        <v>2018</v>
      </c>
    </row>
    <row r="4685" spans="2:11" x14ac:dyDescent="0.2">
      <c r="B4685" s="8">
        <v>43141</v>
      </c>
      <c r="C4685" s="6" t="s">
        <v>5326</v>
      </c>
      <c r="D4685" s="6">
        <v>300902</v>
      </c>
      <c r="E4685" s="6" t="s">
        <v>170</v>
      </c>
      <c r="F4685" s="6" t="s">
        <v>21</v>
      </c>
      <c r="G4685" s="6" t="s">
        <v>13</v>
      </c>
      <c r="H4685" s="6" t="s">
        <v>923</v>
      </c>
      <c r="I4685" s="6">
        <v>18</v>
      </c>
      <c r="J4685" s="13" t="str">
        <f>VLOOKUP(MONTH(Tabla7[[#This Row],[Fecha del movimiento]]),Tablas!$O$4:$P$15,2,0)</f>
        <v>Feb</v>
      </c>
      <c r="K4685" s="6">
        <f>YEAR(Tabla7[[#This Row],[Fecha del movimiento]])</f>
        <v>2018</v>
      </c>
    </row>
    <row r="4686" spans="2:11" x14ac:dyDescent="0.2">
      <c r="B4686" s="8">
        <v>43241</v>
      </c>
      <c r="C4686" s="6" t="s">
        <v>5327</v>
      </c>
      <c r="D4686" s="6">
        <v>300923</v>
      </c>
      <c r="E4686" s="6" t="s">
        <v>149</v>
      </c>
      <c r="F4686" s="6" t="s">
        <v>21</v>
      </c>
      <c r="G4686" s="6" t="s">
        <v>7</v>
      </c>
      <c r="H4686" s="6" t="s">
        <v>923</v>
      </c>
      <c r="I4686" s="6">
        <v>17</v>
      </c>
      <c r="J4686" s="13" t="str">
        <f>VLOOKUP(MONTH(Tabla7[[#This Row],[Fecha del movimiento]]),Tablas!$O$4:$P$15,2,0)</f>
        <v>May</v>
      </c>
      <c r="K4686" s="6">
        <f>YEAR(Tabla7[[#This Row],[Fecha del movimiento]])</f>
        <v>2018</v>
      </c>
    </row>
    <row r="4687" spans="2:11" x14ac:dyDescent="0.2">
      <c r="B4687" s="8">
        <v>43231</v>
      </c>
      <c r="C4687" s="6" t="s">
        <v>5328</v>
      </c>
      <c r="D4687" s="6">
        <v>300108</v>
      </c>
      <c r="E4687" s="6" t="s">
        <v>502</v>
      </c>
      <c r="F4687" s="6" t="s">
        <v>21</v>
      </c>
      <c r="G4687" s="6" t="s">
        <v>4</v>
      </c>
      <c r="H4687" s="6" t="s">
        <v>917</v>
      </c>
      <c r="I4687" s="6">
        <v>-15</v>
      </c>
      <c r="J4687" s="13" t="str">
        <f>VLOOKUP(MONTH(Tabla7[[#This Row],[Fecha del movimiento]]),Tablas!$O$4:$P$15,2,0)</f>
        <v>May</v>
      </c>
      <c r="K4687" s="6">
        <f>YEAR(Tabla7[[#This Row],[Fecha del movimiento]])</f>
        <v>2018</v>
      </c>
    </row>
    <row r="4688" spans="2:11" x14ac:dyDescent="0.2">
      <c r="B4688" s="8">
        <v>43106</v>
      </c>
      <c r="C4688" s="6" t="s">
        <v>5329</v>
      </c>
      <c r="D4688" s="6">
        <v>300898</v>
      </c>
      <c r="E4688" s="6" t="s">
        <v>174</v>
      </c>
      <c r="F4688" s="6" t="s">
        <v>21</v>
      </c>
      <c r="G4688" s="6" t="s">
        <v>13</v>
      </c>
      <c r="H4688" s="6" t="s">
        <v>917</v>
      </c>
      <c r="I4688" s="6">
        <v>-6</v>
      </c>
      <c r="J4688" s="13" t="str">
        <f>VLOOKUP(MONTH(Tabla7[[#This Row],[Fecha del movimiento]]),Tablas!$O$4:$P$15,2,0)</f>
        <v>Ene</v>
      </c>
      <c r="K4688" s="6">
        <f>YEAR(Tabla7[[#This Row],[Fecha del movimiento]])</f>
        <v>2018</v>
      </c>
    </row>
    <row r="4689" spans="2:11" x14ac:dyDescent="0.2">
      <c r="B4689" s="8">
        <v>43162</v>
      </c>
      <c r="C4689" s="6" t="s">
        <v>5330</v>
      </c>
      <c r="D4689" s="6">
        <v>300233</v>
      </c>
      <c r="E4689" s="6" t="s">
        <v>705</v>
      </c>
      <c r="F4689" s="6" t="s">
        <v>21</v>
      </c>
      <c r="G4689" s="6" t="s">
        <v>13</v>
      </c>
      <c r="H4689" s="6" t="s">
        <v>923</v>
      </c>
      <c r="I4689" s="6">
        <v>19</v>
      </c>
      <c r="J4689" s="13" t="str">
        <f>VLOOKUP(MONTH(Tabla7[[#This Row],[Fecha del movimiento]]),Tablas!$O$4:$P$15,2,0)</f>
        <v>Mar</v>
      </c>
      <c r="K4689" s="6">
        <f>YEAR(Tabla7[[#This Row],[Fecha del movimiento]])</f>
        <v>2018</v>
      </c>
    </row>
    <row r="4690" spans="2:11" x14ac:dyDescent="0.2">
      <c r="B4690" s="8">
        <v>43240</v>
      </c>
      <c r="C4690" s="6" t="s">
        <v>5331</v>
      </c>
      <c r="D4690" s="6">
        <v>300666</v>
      </c>
      <c r="E4690" s="6" t="s">
        <v>383</v>
      </c>
      <c r="F4690" s="6" t="s">
        <v>21</v>
      </c>
      <c r="G4690" s="6" t="s">
        <v>12</v>
      </c>
      <c r="H4690" s="6" t="s">
        <v>917</v>
      </c>
      <c r="I4690" s="6">
        <v>-5</v>
      </c>
      <c r="J4690" s="13" t="str">
        <f>VLOOKUP(MONTH(Tabla7[[#This Row],[Fecha del movimiento]]),Tablas!$O$4:$P$15,2,0)</f>
        <v>May</v>
      </c>
      <c r="K4690" s="6">
        <f>YEAR(Tabla7[[#This Row],[Fecha del movimiento]])</f>
        <v>2018</v>
      </c>
    </row>
    <row r="4691" spans="2:11" x14ac:dyDescent="0.2">
      <c r="B4691" s="8">
        <v>43320</v>
      </c>
      <c r="C4691" s="6" t="s">
        <v>5332</v>
      </c>
      <c r="D4691" s="6">
        <v>300101</v>
      </c>
      <c r="E4691" s="6" t="s">
        <v>771</v>
      </c>
      <c r="F4691" s="6" t="s">
        <v>21</v>
      </c>
      <c r="G4691" s="6" t="s">
        <v>13</v>
      </c>
      <c r="H4691" s="6" t="s">
        <v>917</v>
      </c>
      <c r="I4691" s="6">
        <v>-15</v>
      </c>
      <c r="J4691" s="13" t="str">
        <f>VLOOKUP(MONTH(Tabla7[[#This Row],[Fecha del movimiento]]),Tablas!$O$4:$P$15,2,0)</f>
        <v>Ago</v>
      </c>
      <c r="K4691" s="6">
        <f>YEAR(Tabla7[[#This Row],[Fecha del movimiento]])</f>
        <v>2018</v>
      </c>
    </row>
    <row r="4692" spans="2:11" x14ac:dyDescent="0.2">
      <c r="B4692" s="8">
        <v>43325</v>
      </c>
      <c r="C4692" s="6" t="s">
        <v>5333</v>
      </c>
      <c r="D4692" s="6">
        <v>300373</v>
      </c>
      <c r="E4692" s="6" t="s">
        <v>245</v>
      </c>
      <c r="F4692" s="6" t="s">
        <v>21</v>
      </c>
      <c r="G4692" s="6" t="s">
        <v>10</v>
      </c>
      <c r="H4692" s="6" t="s">
        <v>917</v>
      </c>
      <c r="I4692" s="6">
        <v>-11</v>
      </c>
      <c r="J4692" s="13" t="str">
        <f>VLOOKUP(MONTH(Tabla7[[#This Row],[Fecha del movimiento]]),Tablas!$O$4:$P$15,2,0)</f>
        <v>Ago</v>
      </c>
      <c r="K4692" s="6">
        <f>YEAR(Tabla7[[#This Row],[Fecha del movimiento]])</f>
        <v>2018</v>
      </c>
    </row>
    <row r="4693" spans="2:11" x14ac:dyDescent="0.2">
      <c r="B4693" s="8">
        <v>43325</v>
      </c>
      <c r="C4693" s="6" t="s">
        <v>5334</v>
      </c>
      <c r="D4693" s="6">
        <v>300337</v>
      </c>
      <c r="E4693" s="6" t="s">
        <v>639</v>
      </c>
      <c r="F4693" s="6" t="s">
        <v>21</v>
      </c>
      <c r="G4693" s="6" t="s">
        <v>13</v>
      </c>
      <c r="H4693" s="6" t="s">
        <v>917</v>
      </c>
      <c r="I4693" s="6">
        <v>-16</v>
      </c>
      <c r="J4693" s="13" t="str">
        <f>VLOOKUP(MONTH(Tabla7[[#This Row],[Fecha del movimiento]]),Tablas!$O$4:$P$15,2,0)</f>
        <v>Ago</v>
      </c>
      <c r="K4693" s="6">
        <f>YEAR(Tabla7[[#This Row],[Fecha del movimiento]])</f>
        <v>2018</v>
      </c>
    </row>
    <row r="4694" spans="2:11" x14ac:dyDescent="0.2">
      <c r="B4694" s="8">
        <v>43276</v>
      </c>
      <c r="C4694" s="6" t="s">
        <v>5335</v>
      </c>
      <c r="D4694" s="6">
        <v>300326</v>
      </c>
      <c r="E4694" s="6" t="s">
        <v>644</v>
      </c>
      <c r="F4694" s="6" t="s">
        <v>21</v>
      </c>
      <c r="G4694" s="6" t="s">
        <v>12</v>
      </c>
      <c r="H4694" s="6" t="s">
        <v>917</v>
      </c>
      <c r="I4694" s="6">
        <v>-11</v>
      </c>
      <c r="J4694" s="13" t="str">
        <f>VLOOKUP(MONTH(Tabla7[[#This Row],[Fecha del movimiento]]),Tablas!$O$4:$P$15,2,0)</f>
        <v>Jun</v>
      </c>
      <c r="K4694" s="6">
        <f>YEAR(Tabla7[[#This Row],[Fecha del movimiento]])</f>
        <v>2018</v>
      </c>
    </row>
    <row r="4695" spans="2:11" x14ac:dyDescent="0.2">
      <c r="B4695" s="8">
        <v>43170</v>
      </c>
      <c r="C4695" s="6" t="s">
        <v>5336</v>
      </c>
      <c r="D4695" s="6">
        <v>300562</v>
      </c>
      <c r="E4695" s="6" t="s">
        <v>469</v>
      </c>
      <c r="F4695" s="6" t="s">
        <v>21</v>
      </c>
      <c r="G4695" s="6" t="s">
        <v>13</v>
      </c>
      <c r="H4695" s="6" t="s">
        <v>923</v>
      </c>
      <c r="I4695" s="6">
        <v>20</v>
      </c>
      <c r="J4695" s="13" t="str">
        <f>VLOOKUP(MONTH(Tabla7[[#This Row],[Fecha del movimiento]]),Tablas!$O$4:$P$15,2,0)</f>
        <v>Mar</v>
      </c>
      <c r="K4695" s="6">
        <f>YEAR(Tabla7[[#This Row],[Fecha del movimiento]])</f>
        <v>2018</v>
      </c>
    </row>
    <row r="4696" spans="2:11" x14ac:dyDescent="0.2">
      <c r="B4696" s="8">
        <v>43230</v>
      </c>
      <c r="C4696" s="6" t="s">
        <v>5337</v>
      </c>
      <c r="D4696" s="6">
        <v>300065</v>
      </c>
      <c r="E4696" s="6" t="s">
        <v>787</v>
      </c>
      <c r="F4696" s="6" t="s">
        <v>21</v>
      </c>
      <c r="G4696" s="6" t="s">
        <v>13</v>
      </c>
      <c r="H4696" s="6" t="s">
        <v>917</v>
      </c>
      <c r="I4696" s="6">
        <v>-9</v>
      </c>
      <c r="J4696" s="13" t="str">
        <f>VLOOKUP(MONTH(Tabla7[[#This Row],[Fecha del movimiento]]),Tablas!$O$4:$P$15,2,0)</f>
        <v>May</v>
      </c>
      <c r="K4696" s="6">
        <f>YEAR(Tabla7[[#This Row],[Fecha del movimiento]])</f>
        <v>2018</v>
      </c>
    </row>
    <row r="4697" spans="2:11" x14ac:dyDescent="0.2">
      <c r="B4697" s="8">
        <v>43193</v>
      </c>
      <c r="C4697" s="6" t="s">
        <v>5338</v>
      </c>
      <c r="D4697" s="6">
        <v>300311</v>
      </c>
      <c r="E4697" s="6" t="s">
        <v>656</v>
      </c>
      <c r="F4697" s="6" t="s">
        <v>21</v>
      </c>
      <c r="G4697" s="6" t="s">
        <v>13</v>
      </c>
      <c r="H4697" s="6" t="s">
        <v>917</v>
      </c>
      <c r="I4697" s="6">
        <v>-12</v>
      </c>
      <c r="J4697" s="13" t="str">
        <f>VLOOKUP(MONTH(Tabla7[[#This Row],[Fecha del movimiento]]),Tablas!$O$4:$P$15,2,0)</f>
        <v>Abr</v>
      </c>
      <c r="K4697" s="6">
        <f>YEAR(Tabla7[[#This Row],[Fecha del movimiento]])</f>
        <v>2018</v>
      </c>
    </row>
    <row r="4698" spans="2:11" x14ac:dyDescent="0.2">
      <c r="B4698" s="8">
        <v>43253</v>
      </c>
      <c r="C4698" s="6" t="s">
        <v>5339</v>
      </c>
      <c r="D4698" s="6">
        <v>300072</v>
      </c>
      <c r="E4698" s="6" t="s">
        <v>784</v>
      </c>
      <c r="F4698" s="6" t="s">
        <v>21</v>
      </c>
      <c r="G4698" s="6" t="s">
        <v>12</v>
      </c>
      <c r="H4698" s="6" t="s">
        <v>917</v>
      </c>
      <c r="I4698" s="6">
        <v>-6</v>
      </c>
      <c r="J4698" s="13" t="str">
        <f>VLOOKUP(MONTH(Tabla7[[#This Row],[Fecha del movimiento]]),Tablas!$O$4:$P$15,2,0)</f>
        <v>Jun</v>
      </c>
      <c r="K4698" s="6">
        <f>YEAR(Tabla7[[#This Row],[Fecha del movimiento]])</f>
        <v>2018</v>
      </c>
    </row>
    <row r="4699" spans="2:11" x14ac:dyDescent="0.2">
      <c r="B4699" s="8">
        <v>43330</v>
      </c>
      <c r="C4699" s="6" t="s">
        <v>5340</v>
      </c>
      <c r="D4699" s="6">
        <v>300069</v>
      </c>
      <c r="E4699" s="6" t="s">
        <v>72</v>
      </c>
      <c r="F4699" s="6" t="s">
        <v>21</v>
      </c>
      <c r="G4699" s="6" t="s">
        <v>3</v>
      </c>
      <c r="H4699" s="6" t="s">
        <v>923</v>
      </c>
      <c r="I4699" s="6">
        <v>14</v>
      </c>
      <c r="J4699" s="13" t="str">
        <f>VLOOKUP(MONTH(Tabla7[[#This Row],[Fecha del movimiento]]),Tablas!$O$4:$P$15,2,0)</f>
        <v>Ago</v>
      </c>
      <c r="K4699" s="6">
        <f>YEAR(Tabla7[[#This Row],[Fecha del movimiento]])</f>
        <v>2018</v>
      </c>
    </row>
    <row r="4700" spans="2:11" x14ac:dyDescent="0.2">
      <c r="B4700" s="8">
        <v>43229</v>
      </c>
      <c r="C4700" s="6" t="s">
        <v>5341</v>
      </c>
      <c r="D4700" s="6">
        <v>300191</v>
      </c>
      <c r="E4700" s="6" t="s">
        <v>736</v>
      </c>
      <c r="F4700" s="6" t="s">
        <v>21</v>
      </c>
      <c r="G4700" s="6" t="s">
        <v>6</v>
      </c>
      <c r="H4700" s="6" t="s">
        <v>923</v>
      </c>
      <c r="I4700" s="6">
        <v>19</v>
      </c>
      <c r="J4700" s="13" t="str">
        <f>VLOOKUP(MONTH(Tabla7[[#This Row],[Fecha del movimiento]]),Tablas!$O$4:$P$15,2,0)</f>
        <v>May</v>
      </c>
      <c r="K4700" s="6">
        <f>YEAR(Tabla7[[#This Row],[Fecha del movimiento]])</f>
        <v>2018</v>
      </c>
    </row>
    <row r="4701" spans="2:11" x14ac:dyDescent="0.2">
      <c r="B4701" s="8">
        <v>43245</v>
      </c>
      <c r="C4701" s="6" t="s">
        <v>5342</v>
      </c>
      <c r="D4701" s="6">
        <v>300123</v>
      </c>
      <c r="E4701" s="6" t="s">
        <v>681</v>
      </c>
      <c r="F4701" s="6" t="s">
        <v>21</v>
      </c>
      <c r="G4701" s="6" t="s">
        <v>13</v>
      </c>
      <c r="H4701" s="6" t="s">
        <v>917</v>
      </c>
      <c r="I4701" s="6">
        <v>-10</v>
      </c>
      <c r="J4701" s="13" t="str">
        <f>VLOOKUP(MONTH(Tabla7[[#This Row],[Fecha del movimiento]]),Tablas!$O$4:$P$15,2,0)</f>
        <v>May</v>
      </c>
      <c r="K4701" s="6">
        <f>YEAR(Tabla7[[#This Row],[Fecha del movimiento]])</f>
        <v>2018</v>
      </c>
    </row>
    <row r="4702" spans="2:11" x14ac:dyDescent="0.2">
      <c r="B4702" s="8">
        <v>43243</v>
      </c>
      <c r="C4702" s="6" t="s">
        <v>5343</v>
      </c>
      <c r="D4702" s="6">
        <v>300888</v>
      </c>
      <c r="E4702" s="6" t="s">
        <v>184</v>
      </c>
      <c r="F4702" s="6" t="s">
        <v>21</v>
      </c>
      <c r="G4702" s="6" t="s">
        <v>2</v>
      </c>
      <c r="H4702" s="6" t="s">
        <v>917</v>
      </c>
      <c r="I4702" s="6">
        <v>-10</v>
      </c>
      <c r="J4702" s="13" t="str">
        <f>VLOOKUP(MONTH(Tabla7[[#This Row],[Fecha del movimiento]]),Tablas!$O$4:$P$15,2,0)</f>
        <v>May</v>
      </c>
      <c r="K4702" s="6">
        <f>YEAR(Tabla7[[#This Row],[Fecha del movimiento]])</f>
        <v>2018</v>
      </c>
    </row>
    <row r="4703" spans="2:11" x14ac:dyDescent="0.2">
      <c r="B4703" s="8">
        <v>43254</v>
      </c>
      <c r="C4703" s="6" t="s">
        <v>5344</v>
      </c>
      <c r="D4703" s="6">
        <v>300208</v>
      </c>
      <c r="E4703" s="6" t="s">
        <v>724</v>
      </c>
      <c r="F4703" s="6" t="s">
        <v>21</v>
      </c>
      <c r="G4703" s="6" t="s">
        <v>13</v>
      </c>
      <c r="H4703" s="6" t="s">
        <v>923</v>
      </c>
      <c r="I4703" s="6">
        <v>11</v>
      </c>
      <c r="J4703" s="13" t="str">
        <f>VLOOKUP(MONTH(Tabla7[[#This Row],[Fecha del movimiento]]),Tablas!$O$4:$P$15,2,0)</f>
        <v>Jun</v>
      </c>
      <c r="K4703" s="6">
        <f>YEAR(Tabla7[[#This Row],[Fecha del movimiento]])</f>
        <v>2018</v>
      </c>
    </row>
    <row r="4704" spans="2:11" x14ac:dyDescent="0.2">
      <c r="B4704" s="8">
        <v>43263</v>
      </c>
      <c r="C4704" s="6" t="s">
        <v>5345</v>
      </c>
      <c r="D4704" s="6">
        <v>300182</v>
      </c>
      <c r="E4704" s="6" t="s">
        <v>740</v>
      </c>
      <c r="F4704" s="6" t="s">
        <v>21</v>
      </c>
      <c r="G4704" s="6" t="s">
        <v>9</v>
      </c>
      <c r="H4704" s="6" t="s">
        <v>917</v>
      </c>
      <c r="I4704" s="6">
        <v>-12</v>
      </c>
      <c r="J4704" s="13" t="str">
        <f>VLOOKUP(MONTH(Tabla7[[#This Row],[Fecha del movimiento]]),Tablas!$O$4:$P$15,2,0)</f>
        <v>Jun</v>
      </c>
      <c r="K4704" s="6">
        <f>YEAR(Tabla7[[#This Row],[Fecha del movimiento]])</f>
        <v>2018</v>
      </c>
    </row>
    <row r="4705" spans="2:11" x14ac:dyDescent="0.2">
      <c r="B4705" s="8">
        <v>43198</v>
      </c>
      <c r="C4705" s="6" t="s">
        <v>5346</v>
      </c>
      <c r="D4705" s="6">
        <v>300604</v>
      </c>
      <c r="E4705" s="6" t="s">
        <v>438</v>
      </c>
      <c r="F4705" s="6" t="s">
        <v>21</v>
      </c>
      <c r="G4705" s="6" t="s">
        <v>13</v>
      </c>
      <c r="H4705" s="6" t="s">
        <v>917</v>
      </c>
      <c r="I4705" s="6">
        <v>-8</v>
      </c>
      <c r="J4705" s="13" t="str">
        <f>VLOOKUP(MONTH(Tabla7[[#This Row],[Fecha del movimiento]]),Tablas!$O$4:$P$15,2,0)</f>
        <v>Abr</v>
      </c>
      <c r="K4705" s="6">
        <f>YEAR(Tabla7[[#This Row],[Fecha del movimiento]])</f>
        <v>2018</v>
      </c>
    </row>
    <row r="4706" spans="2:11" x14ac:dyDescent="0.2">
      <c r="B4706" s="8">
        <v>43192</v>
      </c>
      <c r="C4706" s="6" t="s">
        <v>5347</v>
      </c>
      <c r="D4706" s="6">
        <v>300034</v>
      </c>
      <c r="E4706" s="6" t="s">
        <v>693</v>
      </c>
      <c r="F4706" s="6" t="s">
        <v>21</v>
      </c>
      <c r="G4706" s="6" t="s">
        <v>13</v>
      </c>
      <c r="H4706" s="6" t="s">
        <v>923</v>
      </c>
      <c r="I4706" s="6">
        <v>18</v>
      </c>
      <c r="J4706" s="13" t="str">
        <f>VLOOKUP(MONTH(Tabla7[[#This Row],[Fecha del movimiento]]),Tablas!$O$4:$P$15,2,0)</f>
        <v>Abr</v>
      </c>
      <c r="K4706" s="6">
        <f>YEAR(Tabla7[[#This Row],[Fecha del movimiento]])</f>
        <v>2018</v>
      </c>
    </row>
    <row r="4707" spans="2:11" x14ac:dyDescent="0.2">
      <c r="B4707" s="8">
        <v>43296</v>
      </c>
      <c r="C4707" s="6" t="s">
        <v>5348</v>
      </c>
      <c r="D4707" s="6">
        <v>300800</v>
      </c>
      <c r="E4707" s="6" t="s">
        <v>266</v>
      </c>
      <c r="F4707" s="6" t="s">
        <v>21</v>
      </c>
      <c r="G4707" s="6" t="s">
        <v>7</v>
      </c>
      <c r="H4707" s="6" t="s">
        <v>923</v>
      </c>
      <c r="I4707" s="6">
        <v>10</v>
      </c>
      <c r="J4707" s="13" t="str">
        <f>VLOOKUP(MONTH(Tabla7[[#This Row],[Fecha del movimiento]]),Tablas!$O$4:$P$15,2,0)</f>
        <v>Jul</v>
      </c>
      <c r="K4707" s="6">
        <f>YEAR(Tabla7[[#This Row],[Fecha del movimiento]])</f>
        <v>2018</v>
      </c>
    </row>
    <row r="4708" spans="2:11" x14ac:dyDescent="0.2">
      <c r="B4708" s="8">
        <v>43126</v>
      </c>
      <c r="C4708" s="6" t="s">
        <v>5349</v>
      </c>
      <c r="D4708" s="6">
        <v>300214</v>
      </c>
      <c r="E4708" s="6" t="s">
        <v>719</v>
      </c>
      <c r="F4708" s="6" t="s">
        <v>21</v>
      </c>
      <c r="G4708" s="6" t="s">
        <v>13</v>
      </c>
      <c r="H4708" s="6" t="s">
        <v>917</v>
      </c>
      <c r="I4708" s="6">
        <v>-9</v>
      </c>
      <c r="J4708" s="13" t="str">
        <f>VLOOKUP(MONTH(Tabla7[[#This Row],[Fecha del movimiento]]),Tablas!$O$4:$P$15,2,0)</f>
        <v>Ene</v>
      </c>
      <c r="K4708" s="6">
        <f>YEAR(Tabla7[[#This Row],[Fecha del movimiento]])</f>
        <v>2018</v>
      </c>
    </row>
    <row r="4709" spans="2:11" x14ac:dyDescent="0.2">
      <c r="B4709" s="8">
        <v>43258</v>
      </c>
      <c r="C4709" s="6" t="s">
        <v>4469</v>
      </c>
      <c r="D4709" s="6">
        <v>300049</v>
      </c>
      <c r="E4709" s="6" t="s">
        <v>796</v>
      </c>
      <c r="F4709" s="6" t="s">
        <v>21</v>
      </c>
      <c r="G4709" s="6" t="s">
        <v>12</v>
      </c>
      <c r="H4709" s="6" t="s">
        <v>917</v>
      </c>
      <c r="I4709" s="6">
        <v>-18</v>
      </c>
      <c r="J4709" s="13" t="str">
        <f>VLOOKUP(MONTH(Tabla7[[#This Row],[Fecha del movimiento]]),Tablas!$O$4:$P$15,2,0)</f>
        <v>Jun</v>
      </c>
      <c r="K4709" s="6">
        <f>YEAR(Tabla7[[#This Row],[Fecha del movimiento]])</f>
        <v>2018</v>
      </c>
    </row>
    <row r="4710" spans="2:11" x14ac:dyDescent="0.2">
      <c r="B4710" s="8">
        <v>43264</v>
      </c>
      <c r="C4710" s="6" t="s">
        <v>5350</v>
      </c>
      <c r="D4710" s="6">
        <v>300551</v>
      </c>
      <c r="E4710" s="6" t="s">
        <v>478</v>
      </c>
      <c r="F4710" s="6" t="s">
        <v>21</v>
      </c>
      <c r="G4710" s="6" t="s">
        <v>1</v>
      </c>
      <c r="H4710" s="6" t="s">
        <v>917</v>
      </c>
      <c r="I4710" s="6">
        <v>-6</v>
      </c>
      <c r="J4710" s="13" t="str">
        <f>VLOOKUP(MONTH(Tabla7[[#This Row],[Fecha del movimiento]]),Tablas!$O$4:$P$15,2,0)</f>
        <v>Jun</v>
      </c>
      <c r="K4710" s="6">
        <f>YEAR(Tabla7[[#This Row],[Fecha del movimiento]])</f>
        <v>2018</v>
      </c>
    </row>
    <row r="4711" spans="2:11" x14ac:dyDescent="0.2">
      <c r="B4711" s="8">
        <v>43227</v>
      </c>
      <c r="C4711" s="6" t="s">
        <v>5351</v>
      </c>
      <c r="D4711" s="6">
        <v>300749</v>
      </c>
      <c r="E4711" s="6" t="s">
        <v>312</v>
      </c>
      <c r="F4711" s="6" t="s">
        <v>21</v>
      </c>
      <c r="G4711" s="6" t="s">
        <v>6</v>
      </c>
      <c r="H4711" s="6" t="s">
        <v>923</v>
      </c>
      <c r="I4711" s="6">
        <v>14</v>
      </c>
      <c r="J4711" s="13" t="str">
        <f>VLOOKUP(MONTH(Tabla7[[#This Row],[Fecha del movimiento]]),Tablas!$O$4:$P$15,2,0)</f>
        <v>May</v>
      </c>
      <c r="K4711" s="6">
        <f>YEAR(Tabla7[[#This Row],[Fecha del movimiento]])</f>
        <v>2018</v>
      </c>
    </row>
    <row r="4712" spans="2:11" x14ac:dyDescent="0.2">
      <c r="B4712" s="8">
        <v>43157</v>
      </c>
      <c r="C4712" s="6" t="s">
        <v>5352</v>
      </c>
      <c r="D4712" s="6">
        <v>300224</v>
      </c>
      <c r="E4712" s="6" t="s">
        <v>545</v>
      </c>
      <c r="F4712" s="6" t="s">
        <v>21</v>
      </c>
      <c r="G4712" s="6" t="s">
        <v>13</v>
      </c>
      <c r="H4712" s="6" t="s">
        <v>923</v>
      </c>
      <c r="I4712" s="6">
        <v>18</v>
      </c>
      <c r="J4712" s="13" t="str">
        <f>VLOOKUP(MONTH(Tabla7[[#This Row],[Fecha del movimiento]]),Tablas!$O$4:$P$15,2,0)</f>
        <v>Feb</v>
      </c>
      <c r="K4712" s="6">
        <f>YEAR(Tabla7[[#This Row],[Fecha del movimiento]])</f>
        <v>2018</v>
      </c>
    </row>
    <row r="4713" spans="2:11" x14ac:dyDescent="0.2">
      <c r="B4713" s="8">
        <v>43123</v>
      </c>
      <c r="C4713" s="6" t="s">
        <v>5353</v>
      </c>
      <c r="D4713" s="6">
        <v>300191</v>
      </c>
      <c r="E4713" s="6" t="s">
        <v>736</v>
      </c>
      <c r="F4713" s="6" t="s">
        <v>21</v>
      </c>
      <c r="G4713" s="6" t="s">
        <v>6</v>
      </c>
      <c r="H4713" s="6" t="s">
        <v>917</v>
      </c>
      <c r="I4713" s="6">
        <v>-9</v>
      </c>
      <c r="J4713" s="13" t="str">
        <f>VLOOKUP(MONTH(Tabla7[[#This Row],[Fecha del movimiento]]),Tablas!$O$4:$P$15,2,0)</f>
        <v>Ene</v>
      </c>
      <c r="K4713" s="6">
        <f>YEAR(Tabla7[[#This Row],[Fecha del movimiento]])</f>
        <v>2018</v>
      </c>
    </row>
    <row r="4714" spans="2:11" x14ac:dyDescent="0.2">
      <c r="B4714" s="8">
        <v>43170</v>
      </c>
      <c r="C4714" s="6" t="s">
        <v>5354</v>
      </c>
      <c r="D4714" s="6">
        <v>300550</v>
      </c>
      <c r="E4714" s="6" t="s">
        <v>479</v>
      </c>
      <c r="F4714" s="6" t="s">
        <v>21</v>
      </c>
      <c r="G4714" s="6" t="s">
        <v>1</v>
      </c>
      <c r="H4714" s="6" t="s">
        <v>923</v>
      </c>
      <c r="I4714" s="6">
        <v>14</v>
      </c>
      <c r="J4714" s="13" t="str">
        <f>VLOOKUP(MONTH(Tabla7[[#This Row],[Fecha del movimiento]]),Tablas!$O$4:$P$15,2,0)</f>
        <v>Mar</v>
      </c>
      <c r="K4714" s="6">
        <f>YEAR(Tabla7[[#This Row],[Fecha del movimiento]])</f>
        <v>2018</v>
      </c>
    </row>
    <row r="4715" spans="2:11" x14ac:dyDescent="0.2">
      <c r="B4715" s="8">
        <v>43122</v>
      </c>
      <c r="C4715" s="6" t="s">
        <v>5355</v>
      </c>
      <c r="D4715" s="6">
        <v>300194</v>
      </c>
      <c r="E4715" s="6" t="s">
        <v>733</v>
      </c>
      <c r="F4715" s="6" t="s">
        <v>21</v>
      </c>
      <c r="G4715" s="6" t="s">
        <v>11</v>
      </c>
      <c r="H4715" s="6" t="s">
        <v>917</v>
      </c>
      <c r="I4715" s="6">
        <v>-16</v>
      </c>
      <c r="J4715" s="13" t="str">
        <f>VLOOKUP(MONTH(Tabla7[[#This Row],[Fecha del movimiento]]),Tablas!$O$4:$P$15,2,0)</f>
        <v>Ene</v>
      </c>
      <c r="K4715" s="6">
        <f>YEAR(Tabla7[[#This Row],[Fecha del movimiento]])</f>
        <v>2018</v>
      </c>
    </row>
    <row r="4716" spans="2:11" x14ac:dyDescent="0.2">
      <c r="B4716" s="8">
        <v>43311</v>
      </c>
      <c r="C4716" s="6" t="s">
        <v>5356</v>
      </c>
      <c r="D4716" s="6">
        <v>300959</v>
      </c>
      <c r="E4716" s="6" t="s">
        <v>116</v>
      </c>
      <c r="F4716" s="6" t="s">
        <v>21</v>
      </c>
      <c r="G4716" s="6" t="s">
        <v>7</v>
      </c>
      <c r="H4716" s="6" t="s">
        <v>917</v>
      </c>
      <c r="I4716" s="6">
        <v>-16</v>
      </c>
      <c r="J4716" s="13" t="str">
        <f>VLOOKUP(MONTH(Tabla7[[#This Row],[Fecha del movimiento]]),Tablas!$O$4:$P$15,2,0)</f>
        <v>Jul</v>
      </c>
      <c r="K4716" s="6">
        <f>YEAR(Tabla7[[#This Row],[Fecha del movimiento]])</f>
        <v>2018</v>
      </c>
    </row>
    <row r="4717" spans="2:11" x14ac:dyDescent="0.2">
      <c r="B4717" s="8">
        <v>43197</v>
      </c>
      <c r="C4717" s="6" t="s">
        <v>5357</v>
      </c>
      <c r="D4717" s="6">
        <v>300575</v>
      </c>
      <c r="E4717" s="6" t="s">
        <v>460</v>
      </c>
      <c r="F4717" s="6" t="s">
        <v>21</v>
      </c>
      <c r="G4717" s="6" t="s">
        <v>2</v>
      </c>
      <c r="H4717" s="6" t="s">
        <v>917</v>
      </c>
      <c r="I4717" s="6">
        <v>-11</v>
      </c>
      <c r="J4717" s="13" t="str">
        <f>VLOOKUP(MONTH(Tabla7[[#This Row],[Fecha del movimiento]]),Tablas!$O$4:$P$15,2,0)</f>
        <v>Abr</v>
      </c>
      <c r="K4717" s="6">
        <f>YEAR(Tabla7[[#This Row],[Fecha del movimiento]])</f>
        <v>2018</v>
      </c>
    </row>
    <row r="4718" spans="2:11" x14ac:dyDescent="0.2">
      <c r="B4718" s="8">
        <v>43314</v>
      </c>
      <c r="C4718" s="6" t="s">
        <v>5358</v>
      </c>
      <c r="D4718" s="6">
        <v>300385</v>
      </c>
      <c r="E4718" s="6" t="s">
        <v>605</v>
      </c>
      <c r="F4718" s="6" t="s">
        <v>21</v>
      </c>
      <c r="G4718" s="6" t="s">
        <v>12</v>
      </c>
      <c r="H4718" s="6" t="s">
        <v>917</v>
      </c>
      <c r="I4718" s="6">
        <v>-11</v>
      </c>
      <c r="J4718" s="13" t="str">
        <f>VLOOKUP(MONTH(Tabla7[[#This Row],[Fecha del movimiento]]),Tablas!$O$4:$P$15,2,0)</f>
        <v>Ago</v>
      </c>
      <c r="K4718" s="6">
        <f>YEAR(Tabla7[[#This Row],[Fecha del movimiento]])</f>
        <v>2018</v>
      </c>
    </row>
    <row r="4719" spans="2:11" x14ac:dyDescent="0.2">
      <c r="B4719" s="8">
        <v>43252</v>
      </c>
      <c r="C4719" s="6" t="s">
        <v>5359</v>
      </c>
      <c r="D4719" s="6">
        <v>300931</v>
      </c>
      <c r="E4719" s="6" t="s">
        <v>143</v>
      </c>
      <c r="F4719" s="6" t="s">
        <v>21</v>
      </c>
      <c r="G4719" s="6" t="s">
        <v>6</v>
      </c>
      <c r="H4719" s="6" t="s">
        <v>923</v>
      </c>
      <c r="I4719" s="6">
        <v>17</v>
      </c>
      <c r="J4719" s="13" t="str">
        <f>VLOOKUP(MONTH(Tabla7[[#This Row],[Fecha del movimiento]]),Tablas!$O$4:$P$15,2,0)</f>
        <v>Jun</v>
      </c>
      <c r="K4719" s="6">
        <f>YEAR(Tabla7[[#This Row],[Fecha del movimiento]])</f>
        <v>2018</v>
      </c>
    </row>
    <row r="4720" spans="2:11" x14ac:dyDescent="0.2">
      <c r="B4720" s="8">
        <v>43200</v>
      </c>
      <c r="C4720" s="6" t="s">
        <v>5360</v>
      </c>
      <c r="D4720" s="6">
        <v>300710</v>
      </c>
      <c r="E4720" s="6" t="s">
        <v>348</v>
      </c>
      <c r="F4720" s="6" t="s">
        <v>21</v>
      </c>
      <c r="G4720" s="6" t="s">
        <v>7</v>
      </c>
      <c r="H4720" s="6" t="s">
        <v>923</v>
      </c>
      <c r="I4720" s="6">
        <v>15</v>
      </c>
      <c r="J4720" s="13" t="str">
        <f>VLOOKUP(MONTH(Tabla7[[#This Row],[Fecha del movimiento]]),Tablas!$O$4:$P$15,2,0)</f>
        <v>Abr</v>
      </c>
      <c r="K4720" s="6">
        <f>YEAR(Tabla7[[#This Row],[Fecha del movimiento]])</f>
        <v>2018</v>
      </c>
    </row>
    <row r="4721" spans="2:11" x14ac:dyDescent="0.2">
      <c r="B4721" s="8">
        <v>43342</v>
      </c>
      <c r="C4721" s="6" t="s">
        <v>5361</v>
      </c>
      <c r="D4721" s="6">
        <v>300124</v>
      </c>
      <c r="E4721" s="6" t="s">
        <v>758</v>
      </c>
      <c r="F4721" s="6" t="s">
        <v>21</v>
      </c>
      <c r="G4721" s="6" t="s">
        <v>13</v>
      </c>
      <c r="H4721" s="6" t="s">
        <v>917</v>
      </c>
      <c r="I4721" s="6">
        <v>-6</v>
      </c>
      <c r="J4721" s="13" t="str">
        <f>VLOOKUP(MONTH(Tabla7[[#This Row],[Fecha del movimiento]]),Tablas!$O$4:$P$15,2,0)</f>
        <v>Ago</v>
      </c>
      <c r="K4721" s="6">
        <f>YEAR(Tabla7[[#This Row],[Fecha del movimiento]])</f>
        <v>2018</v>
      </c>
    </row>
    <row r="4722" spans="2:11" x14ac:dyDescent="0.2">
      <c r="B4722" s="8">
        <v>43288</v>
      </c>
      <c r="C4722" s="6" t="s">
        <v>5362</v>
      </c>
      <c r="D4722" s="6">
        <v>301006</v>
      </c>
      <c r="E4722" s="6" t="s">
        <v>71</v>
      </c>
      <c r="F4722" s="6" t="s">
        <v>21</v>
      </c>
      <c r="G4722" s="6" t="s">
        <v>1</v>
      </c>
      <c r="H4722" s="6" t="s">
        <v>923</v>
      </c>
      <c r="I4722" s="6">
        <v>12</v>
      </c>
      <c r="J4722" s="13" t="str">
        <f>VLOOKUP(MONTH(Tabla7[[#This Row],[Fecha del movimiento]]),Tablas!$O$4:$P$15,2,0)</f>
        <v>Jul</v>
      </c>
      <c r="K4722" s="6">
        <f>YEAR(Tabla7[[#This Row],[Fecha del movimiento]])</f>
        <v>2018</v>
      </c>
    </row>
    <row r="4723" spans="2:11" x14ac:dyDescent="0.2">
      <c r="B4723" s="8">
        <v>43231</v>
      </c>
      <c r="C4723" s="6" t="s">
        <v>5363</v>
      </c>
      <c r="D4723" s="6">
        <v>300429</v>
      </c>
      <c r="E4723" s="6" t="s">
        <v>576</v>
      </c>
      <c r="F4723" s="6" t="s">
        <v>21</v>
      </c>
      <c r="G4723" s="6" t="s">
        <v>12</v>
      </c>
      <c r="H4723" s="6" t="s">
        <v>923</v>
      </c>
      <c r="I4723" s="6">
        <v>15</v>
      </c>
      <c r="J4723" s="13" t="str">
        <f>VLOOKUP(MONTH(Tabla7[[#This Row],[Fecha del movimiento]]),Tablas!$O$4:$P$15,2,0)</f>
        <v>May</v>
      </c>
      <c r="K4723" s="6">
        <f>YEAR(Tabla7[[#This Row],[Fecha del movimiento]])</f>
        <v>2018</v>
      </c>
    </row>
    <row r="4724" spans="2:11" x14ac:dyDescent="0.2">
      <c r="B4724" s="8">
        <v>43321</v>
      </c>
      <c r="C4724" s="6" t="s">
        <v>5364</v>
      </c>
      <c r="D4724" s="6">
        <v>300017</v>
      </c>
      <c r="E4724" s="6" t="s">
        <v>501</v>
      </c>
      <c r="F4724" s="6" t="s">
        <v>21</v>
      </c>
      <c r="G4724" s="6" t="s">
        <v>7</v>
      </c>
      <c r="H4724" s="6" t="s">
        <v>917</v>
      </c>
      <c r="I4724" s="6">
        <v>-8</v>
      </c>
      <c r="J4724" s="13" t="str">
        <f>VLOOKUP(MONTH(Tabla7[[#This Row],[Fecha del movimiento]]),Tablas!$O$4:$P$15,2,0)</f>
        <v>Ago</v>
      </c>
      <c r="K4724" s="6">
        <f>YEAR(Tabla7[[#This Row],[Fecha del movimiento]])</f>
        <v>2018</v>
      </c>
    </row>
    <row r="4725" spans="2:11" x14ac:dyDescent="0.2">
      <c r="B4725" s="8">
        <v>43122</v>
      </c>
      <c r="C4725" s="6" t="s">
        <v>5365</v>
      </c>
      <c r="D4725" s="6">
        <v>300122</v>
      </c>
      <c r="E4725" s="6" t="s">
        <v>759</v>
      </c>
      <c r="F4725" s="6" t="s">
        <v>21</v>
      </c>
      <c r="G4725" s="6" t="s">
        <v>6</v>
      </c>
      <c r="H4725" s="6" t="s">
        <v>923</v>
      </c>
      <c r="I4725" s="6">
        <v>17</v>
      </c>
      <c r="J4725" s="13" t="str">
        <f>VLOOKUP(MONTH(Tabla7[[#This Row],[Fecha del movimiento]]),Tablas!$O$4:$P$15,2,0)</f>
        <v>Ene</v>
      </c>
      <c r="K4725" s="6">
        <f>YEAR(Tabla7[[#This Row],[Fecha del movimiento]])</f>
        <v>2018</v>
      </c>
    </row>
    <row r="4726" spans="2:11" x14ac:dyDescent="0.2">
      <c r="B4726" s="8">
        <v>43155</v>
      </c>
      <c r="C4726" s="6" t="s">
        <v>5366</v>
      </c>
      <c r="D4726" s="6">
        <v>300422</v>
      </c>
      <c r="E4726" s="6" t="s">
        <v>581</v>
      </c>
      <c r="F4726" s="6" t="s">
        <v>21</v>
      </c>
      <c r="G4726" s="6" t="s">
        <v>2</v>
      </c>
      <c r="H4726" s="6" t="s">
        <v>917</v>
      </c>
      <c r="I4726" s="6">
        <v>-7</v>
      </c>
      <c r="J4726" s="13" t="str">
        <f>VLOOKUP(MONTH(Tabla7[[#This Row],[Fecha del movimiento]]),Tablas!$O$4:$P$15,2,0)</f>
        <v>Feb</v>
      </c>
      <c r="K4726" s="6">
        <f>YEAR(Tabla7[[#This Row],[Fecha del movimiento]])</f>
        <v>2018</v>
      </c>
    </row>
    <row r="4727" spans="2:11" x14ac:dyDescent="0.2">
      <c r="B4727" s="8">
        <v>43147</v>
      </c>
      <c r="C4727" s="6" t="s">
        <v>5367</v>
      </c>
      <c r="D4727" s="6">
        <v>300610</v>
      </c>
      <c r="E4727" s="6" t="s">
        <v>432</v>
      </c>
      <c r="F4727" s="6" t="s">
        <v>21</v>
      </c>
      <c r="G4727" s="6" t="s">
        <v>7</v>
      </c>
      <c r="H4727" s="6" t="s">
        <v>923</v>
      </c>
      <c r="I4727" s="6">
        <v>20</v>
      </c>
      <c r="J4727" s="13" t="str">
        <f>VLOOKUP(MONTH(Tabla7[[#This Row],[Fecha del movimiento]]),Tablas!$O$4:$P$15,2,0)</f>
        <v>Feb</v>
      </c>
      <c r="K4727" s="6">
        <f>YEAR(Tabla7[[#This Row],[Fecha del movimiento]])</f>
        <v>2018</v>
      </c>
    </row>
    <row r="4728" spans="2:11" x14ac:dyDescent="0.2">
      <c r="B4728" s="8">
        <v>43268</v>
      </c>
      <c r="C4728" s="6" t="s">
        <v>5368</v>
      </c>
      <c r="D4728" s="6">
        <v>300208</v>
      </c>
      <c r="E4728" s="6" t="s">
        <v>724</v>
      </c>
      <c r="F4728" s="6" t="s">
        <v>21</v>
      </c>
      <c r="G4728" s="6" t="s">
        <v>13</v>
      </c>
      <c r="H4728" s="6" t="s">
        <v>917</v>
      </c>
      <c r="I4728" s="6">
        <v>-8</v>
      </c>
      <c r="J4728" s="13" t="str">
        <f>VLOOKUP(MONTH(Tabla7[[#This Row],[Fecha del movimiento]]),Tablas!$O$4:$P$15,2,0)</f>
        <v>Jun</v>
      </c>
      <c r="K4728" s="6">
        <f>YEAR(Tabla7[[#This Row],[Fecha del movimiento]])</f>
        <v>2018</v>
      </c>
    </row>
    <row r="4729" spans="2:11" x14ac:dyDescent="0.2">
      <c r="B4729" s="8">
        <v>43155</v>
      </c>
      <c r="C4729" s="6" t="s">
        <v>5369</v>
      </c>
      <c r="D4729" s="6">
        <v>300437</v>
      </c>
      <c r="E4729" s="6" t="s">
        <v>542</v>
      </c>
      <c r="F4729" s="6" t="s">
        <v>21</v>
      </c>
      <c r="G4729" s="6" t="s">
        <v>13</v>
      </c>
      <c r="H4729" s="6" t="s">
        <v>923</v>
      </c>
      <c r="I4729" s="6">
        <v>11</v>
      </c>
      <c r="J4729" s="13" t="str">
        <f>VLOOKUP(MONTH(Tabla7[[#This Row],[Fecha del movimiento]]),Tablas!$O$4:$P$15,2,0)</f>
        <v>Feb</v>
      </c>
      <c r="K4729" s="6">
        <f>YEAR(Tabla7[[#This Row],[Fecha del movimiento]])</f>
        <v>2018</v>
      </c>
    </row>
    <row r="4730" spans="2:11" x14ac:dyDescent="0.2">
      <c r="B4730" s="8">
        <v>43279</v>
      </c>
      <c r="C4730" s="6" t="s">
        <v>5370</v>
      </c>
      <c r="D4730" s="6">
        <v>300279</v>
      </c>
      <c r="E4730" s="6" t="s">
        <v>295</v>
      </c>
      <c r="F4730" s="6" t="s">
        <v>21</v>
      </c>
      <c r="G4730" s="6" t="s">
        <v>11</v>
      </c>
      <c r="H4730" s="6" t="s">
        <v>917</v>
      </c>
      <c r="I4730" s="6">
        <v>-11</v>
      </c>
      <c r="J4730" s="13" t="str">
        <f>VLOOKUP(MONTH(Tabla7[[#This Row],[Fecha del movimiento]]),Tablas!$O$4:$P$15,2,0)</f>
        <v>Jun</v>
      </c>
      <c r="K4730" s="6">
        <f>YEAR(Tabla7[[#This Row],[Fecha del movimiento]])</f>
        <v>2018</v>
      </c>
    </row>
    <row r="4731" spans="2:11" x14ac:dyDescent="0.2">
      <c r="B4731" s="8">
        <v>43305</v>
      </c>
      <c r="C4731" s="6" t="s">
        <v>5371</v>
      </c>
      <c r="D4731" s="6">
        <v>300014</v>
      </c>
      <c r="E4731" s="6" t="s">
        <v>31</v>
      </c>
      <c r="F4731" s="6" t="s">
        <v>21</v>
      </c>
      <c r="G4731" s="6" t="s">
        <v>4</v>
      </c>
      <c r="H4731" s="6" t="s">
        <v>917</v>
      </c>
      <c r="I4731" s="6">
        <v>-20</v>
      </c>
      <c r="J4731" s="13" t="str">
        <f>VLOOKUP(MONTH(Tabla7[[#This Row],[Fecha del movimiento]]),Tablas!$O$4:$P$15,2,0)</f>
        <v>Jul</v>
      </c>
      <c r="K4731" s="6">
        <f>YEAR(Tabla7[[#This Row],[Fecha del movimiento]])</f>
        <v>2018</v>
      </c>
    </row>
    <row r="4732" spans="2:11" x14ac:dyDescent="0.2">
      <c r="B4732" s="8">
        <v>43177</v>
      </c>
      <c r="C4732" s="6" t="s">
        <v>5372</v>
      </c>
      <c r="D4732" s="6">
        <v>300552</v>
      </c>
      <c r="E4732" s="6" t="s">
        <v>477</v>
      </c>
      <c r="F4732" s="6" t="s">
        <v>21</v>
      </c>
      <c r="G4732" s="6" t="s">
        <v>6</v>
      </c>
      <c r="H4732" s="6" t="s">
        <v>917</v>
      </c>
      <c r="I4732" s="6">
        <v>-7</v>
      </c>
      <c r="J4732" s="13" t="str">
        <f>VLOOKUP(MONTH(Tabla7[[#This Row],[Fecha del movimiento]]),Tablas!$O$4:$P$15,2,0)</f>
        <v>Mar</v>
      </c>
      <c r="K4732" s="6">
        <f>YEAR(Tabla7[[#This Row],[Fecha del movimiento]])</f>
        <v>2018</v>
      </c>
    </row>
    <row r="4733" spans="2:11" x14ac:dyDescent="0.2">
      <c r="B4733" s="8">
        <v>43181</v>
      </c>
      <c r="C4733" s="6" t="s">
        <v>5373</v>
      </c>
      <c r="D4733" s="6">
        <v>300320</v>
      </c>
      <c r="E4733" s="6" t="s">
        <v>649</v>
      </c>
      <c r="F4733" s="6" t="s">
        <v>21</v>
      </c>
      <c r="G4733" s="6" t="s">
        <v>1</v>
      </c>
      <c r="H4733" s="6" t="s">
        <v>917</v>
      </c>
      <c r="I4733" s="6">
        <v>-13</v>
      </c>
      <c r="J4733" s="13" t="str">
        <f>VLOOKUP(MONTH(Tabla7[[#This Row],[Fecha del movimiento]]),Tablas!$O$4:$P$15,2,0)</f>
        <v>Mar</v>
      </c>
      <c r="K4733" s="6">
        <f>YEAR(Tabla7[[#This Row],[Fecha del movimiento]])</f>
        <v>2018</v>
      </c>
    </row>
    <row r="4734" spans="2:11" x14ac:dyDescent="0.2">
      <c r="B4734" s="8">
        <v>43234</v>
      </c>
      <c r="C4734" s="6" t="s">
        <v>5374</v>
      </c>
      <c r="D4734" s="6">
        <v>301023</v>
      </c>
      <c r="E4734" s="6" t="s">
        <v>54</v>
      </c>
      <c r="F4734" s="6" t="s">
        <v>21</v>
      </c>
      <c r="G4734" s="6" t="s">
        <v>7</v>
      </c>
      <c r="H4734" s="6" t="s">
        <v>923</v>
      </c>
      <c r="I4734" s="6">
        <v>19</v>
      </c>
      <c r="J4734" s="13" t="str">
        <f>VLOOKUP(MONTH(Tabla7[[#This Row],[Fecha del movimiento]]),Tablas!$O$4:$P$15,2,0)</f>
        <v>May</v>
      </c>
      <c r="K4734" s="6">
        <f>YEAR(Tabla7[[#This Row],[Fecha del movimiento]])</f>
        <v>2018</v>
      </c>
    </row>
    <row r="4735" spans="2:11" x14ac:dyDescent="0.2">
      <c r="B4735" s="8">
        <v>43101</v>
      </c>
      <c r="C4735" s="6" t="s">
        <v>5375</v>
      </c>
      <c r="D4735" s="6">
        <v>300998</v>
      </c>
      <c r="E4735" s="6" t="s">
        <v>58</v>
      </c>
      <c r="F4735" s="6" t="s">
        <v>21</v>
      </c>
      <c r="G4735" s="6" t="s">
        <v>2</v>
      </c>
      <c r="H4735" s="6" t="s">
        <v>923</v>
      </c>
      <c r="I4735" s="6">
        <v>12</v>
      </c>
      <c r="J4735" s="13" t="str">
        <f>VLOOKUP(MONTH(Tabla7[[#This Row],[Fecha del movimiento]]),Tablas!$O$4:$P$15,2,0)</f>
        <v>Ene</v>
      </c>
      <c r="K4735" s="6">
        <f>YEAR(Tabla7[[#This Row],[Fecha del movimiento]])</f>
        <v>2018</v>
      </c>
    </row>
    <row r="4736" spans="2:11" x14ac:dyDescent="0.2">
      <c r="B4736" s="8">
        <v>43207</v>
      </c>
      <c r="C4736" s="6" t="s">
        <v>5376</v>
      </c>
      <c r="D4736" s="6">
        <v>300122</v>
      </c>
      <c r="E4736" s="6" t="s">
        <v>759</v>
      </c>
      <c r="F4736" s="6" t="s">
        <v>21</v>
      </c>
      <c r="G4736" s="6" t="s">
        <v>6</v>
      </c>
      <c r="H4736" s="6" t="s">
        <v>917</v>
      </c>
      <c r="I4736" s="6">
        <v>-8</v>
      </c>
      <c r="J4736" s="13" t="str">
        <f>VLOOKUP(MONTH(Tabla7[[#This Row],[Fecha del movimiento]]),Tablas!$O$4:$P$15,2,0)</f>
        <v>Abr</v>
      </c>
      <c r="K4736" s="6">
        <f>YEAR(Tabla7[[#This Row],[Fecha del movimiento]])</f>
        <v>2018</v>
      </c>
    </row>
    <row r="4737" spans="2:11" x14ac:dyDescent="0.2">
      <c r="B4737" s="8">
        <v>43302</v>
      </c>
      <c r="C4737" s="6" t="s">
        <v>5377</v>
      </c>
      <c r="D4737" s="6">
        <v>300006</v>
      </c>
      <c r="E4737" s="6" t="s">
        <v>781</v>
      </c>
      <c r="F4737" s="6" t="s">
        <v>21</v>
      </c>
      <c r="G4737" s="6" t="s">
        <v>9</v>
      </c>
      <c r="H4737" s="6" t="s">
        <v>923</v>
      </c>
      <c r="I4737" s="6">
        <v>17</v>
      </c>
      <c r="J4737" s="13" t="str">
        <f>VLOOKUP(MONTH(Tabla7[[#This Row],[Fecha del movimiento]]),Tablas!$O$4:$P$15,2,0)</f>
        <v>Jul</v>
      </c>
      <c r="K4737" s="6">
        <f>YEAR(Tabla7[[#This Row],[Fecha del movimiento]])</f>
        <v>2018</v>
      </c>
    </row>
    <row r="4738" spans="2:11" x14ac:dyDescent="0.2">
      <c r="B4738" s="8">
        <v>43331</v>
      </c>
      <c r="C4738" s="6" t="s">
        <v>5378</v>
      </c>
      <c r="D4738" s="6">
        <v>300935</v>
      </c>
      <c r="E4738" s="6" t="s">
        <v>139</v>
      </c>
      <c r="F4738" s="6" t="s">
        <v>21</v>
      </c>
      <c r="G4738" s="6" t="s">
        <v>13</v>
      </c>
      <c r="H4738" s="6" t="s">
        <v>917</v>
      </c>
      <c r="I4738" s="6">
        <v>-19</v>
      </c>
      <c r="J4738" s="13" t="str">
        <f>VLOOKUP(MONTH(Tabla7[[#This Row],[Fecha del movimiento]]),Tablas!$O$4:$P$15,2,0)</f>
        <v>Ago</v>
      </c>
      <c r="K4738" s="6">
        <f>YEAR(Tabla7[[#This Row],[Fecha del movimiento]])</f>
        <v>2018</v>
      </c>
    </row>
    <row r="4739" spans="2:11" x14ac:dyDescent="0.2">
      <c r="B4739" s="8">
        <v>43178</v>
      </c>
      <c r="C4739" s="6" t="s">
        <v>5379</v>
      </c>
      <c r="D4739" s="6">
        <v>300902</v>
      </c>
      <c r="E4739" s="6" t="s">
        <v>170</v>
      </c>
      <c r="F4739" s="6" t="s">
        <v>21</v>
      </c>
      <c r="G4739" s="6" t="s">
        <v>13</v>
      </c>
      <c r="H4739" s="6" t="s">
        <v>917</v>
      </c>
      <c r="I4739" s="6">
        <v>-10</v>
      </c>
      <c r="J4739" s="13" t="str">
        <f>VLOOKUP(MONTH(Tabla7[[#This Row],[Fecha del movimiento]]),Tablas!$O$4:$P$15,2,0)</f>
        <v>Mar</v>
      </c>
      <c r="K4739" s="6">
        <f>YEAR(Tabla7[[#This Row],[Fecha del movimiento]])</f>
        <v>2018</v>
      </c>
    </row>
    <row r="4740" spans="2:11" x14ac:dyDescent="0.2">
      <c r="B4740" s="8">
        <v>43168</v>
      </c>
      <c r="C4740" s="6" t="s">
        <v>5380</v>
      </c>
      <c r="D4740" s="6">
        <v>300774</v>
      </c>
      <c r="E4740" s="6" t="s">
        <v>290</v>
      </c>
      <c r="F4740" s="6" t="s">
        <v>21</v>
      </c>
      <c r="G4740" s="6" t="s">
        <v>3</v>
      </c>
      <c r="H4740" s="6" t="s">
        <v>923</v>
      </c>
      <c r="I4740" s="6">
        <v>12</v>
      </c>
      <c r="J4740" s="13" t="str">
        <f>VLOOKUP(MONTH(Tabla7[[#This Row],[Fecha del movimiento]]),Tablas!$O$4:$P$15,2,0)</f>
        <v>Mar</v>
      </c>
      <c r="K4740" s="6">
        <f>YEAR(Tabla7[[#This Row],[Fecha del movimiento]])</f>
        <v>2018</v>
      </c>
    </row>
    <row r="4741" spans="2:11" x14ac:dyDescent="0.2">
      <c r="B4741" s="8">
        <v>43141</v>
      </c>
      <c r="C4741" s="6" t="s">
        <v>5381</v>
      </c>
      <c r="D4741" s="6">
        <v>300565</v>
      </c>
      <c r="E4741" s="6" t="s">
        <v>467</v>
      </c>
      <c r="F4741" s="6" t="s">
        <v>21</v>
      </c>
      <c r="G4741" s="6" t="s">
        <v>2</v>
      </c>
      <c r="H4741" s="6" t="s">
        <v>923</v>
      </c>
      <c r="I4741" s="6">
        <v>15</v>
      </c>
      <c r="J4741" s="13" t="str">
        <f>VLOOKUP(MONTH(Tabla7[[#This Row],[Fecha del movimiento]]),Tablas!$O$4:$P$15,2,0)</f>
        <v>Feb</v>
      </c>
      <c r="K4741" s="6">
        <f>YEAR(Tabla7[[#This Row],[Fecha del movimiento]])</f>
        <v>2018</v>
      </c>
    </row>
    <row r="4742" spans="2:11" x14ac:dyDescent="0.2">
      <c r="B4742" s="8">
        <v>43289</v>
      </c>
      <c r="C4742" s="6" t="s">
        <v>5382</v>
      </c>
      <c r="D4742" s="6">
        <v>300537</v>
      </c>
      <c r="E4742" s="6" t="s">
        <v>491</v>
      </c>
      <c r="F4742" s="6" t="s">
        <v>21</v>
      </c>
      <c r="G4742" s="6" t="s">
        <v>13</v>
      </c>
      <c r="H4742" s="6" t="s">
        <v>923</v>
      </c>
      <c r="I4742" s="6">
        <v>18</v>
      </c>
      <c r="J4742" s="13" t="str">
        <f>VLOOKUP(MONTH(Tabla7[[#This Row],[Fecha del movimiento]]),Tablas!$O$4:$P$15,2,0)</f>
        <v>Jul</v>
      </c>
      <c r="K4742" s="6">
        <f>YEAR(Tabla7[[#This Row],[Fecha del movimiento]])</f>
        <v>2018</v>
      </c>
    </row>
    <row r="4743" spans="2:11" x14ac:dyDescent="0.2">
      <c r="B4743" s="8">
        <v>43201</v>
      </c>
      <c r="C4743" s="6" t="s">
        <v>5383</v>
      </c>
      <c r="D4743" s="6">
        <v>300970</v>
      </c>
      <c r="E4743" s="6" t="s">
        <v>105</v>
      </c>
      <c r="F4743" s="6" t="s">
        <v>21</v>
      </c>
      <c r="G4743" s="6" t="s">
        <v>13</v>
      </c>
      <c r="H4743" s="6" t="s">
        <v>917</v>
      </c>
      <c r="I4743" s="6">
        <v>-16</v>
      </c>
      <c r="J4743" s="13" t="str">
        <f>VLOOKUP(MONTH(Tabla7[[#This Row],[Fecha del movimiento]]),Tablas!$O$4:$P$15,2,0)</f>
        <v>Abr</v>
      </c>
      <c r="K4743" s="6">
        <f>YEAR(Tabla7[[#This Row],[Fecha del movimiento]])</f>
        <v>2018</v>
      </c>
    </row>
    <row r="4744" spans="2:11" x14ac:dyDescent="0.2">
      <c r="B4744" s="8">
        <v>43107</v>
      </c>
      <c r="C4744" s="6" t="s">
        <v>5384</v>
      </c>
      <c r="D4744" s="6">
        <v>300562</v>
      </c>
      <c r="E4744" s="6" t="s">
        <v>469</v>
      </c>
      <c r="F4744" s="6" t="s">
        <v>21</v>
      </c>
      <c r="G4744" s="6" t="s">
        <v>13</v>
      </c>
      <c r="H4744" s="6" t="s">
        <v>917</v>
      </c>
      <c r="I4744" s="6">
        <v>-15</v>
      </c>
      <c r="J4744" s="13" t="str">
        <f>VLOOKUP(MONTH(Tabla7[[#This Row],[Fecha del movimiento]]),Tablas!$O$4:$P$15,2,0)</f>
        <v>Ene</v>
      </c>
      <c r="K4744" s="6">
        <f>YEAR(Tabla7[[#This Row],[Fecha del movimiento]])</f>
        <v>2018</v>
      </c>
    </row>
    <row r="4745" spans="2:11" x14ac:dyDescent="0.2">
      <c r="B4745" s="8">
        <v>43244</v>
      </c>
      <c r="C4745" s="6" t="s">
        <v>5385</v>
      </c>
      <c r="D4745" s="6">
        <v>300421</v>
      </c>
      <c r="E4745" s="6" t="s">
        <v>322</v>
      </c>
      <c r="F4745" s="6" t="s">
        <v>21</v>
      </c>
      <c r="G4745" s="6" t="s">
        <v>2</v>
      </c>
      <c r="H4745" s="6" t="s">
        <v>917</v>
      </c>
      <c r="I4745" s="6">
        <v>-18</v>
      </c>
      <c r="J4745" s="13" t="str">
        <f>VLOOKUP(MONTH(Tabla7[[#This Row],[Fecha del movimiento]]),Tablas!$O$4:$P$15,2,0)</f>
        <v>May</v>
      </c>
      <c r="K4745" s="6">
        <f>YEAR(Tabla7[[#This Row],[Fecha del movimiento]])</f>
        <v>2018</v>
      </c>
    </row>
    <row r="4746" spans="2:11" x14ac:dyDescent="0.2">
      <c r="B4746" s="8">
        <v>43150</v>
      </c>
      <c r="C4746" s="6" t="s">
        <v>5386</v>
      </c>
      <c r="D4746" s="6">
        <v>300579</v>
      </c>
      <c r="E4746" s="6" t="s">
        <v>458</v>
      </c>
      <c r="F4746" s="6" t="s">
        <v>21</v>
      </c>
      <c r="G4746" s="6" t="s">
        <v>2</v>
      </c>
      <c r="H4746" s="6" t="s">
        <v>917</v>
      </c>
      <c r="I4746" s="6">
        <v>-11</v>
      </c>
      <c r="J4746" s="13" t="str">
        <f>VLOOKUP(MONTH(Tabla7[[#This Row],[Fecha del movimiento]]),Tablas!$O$4:$P$15,2,0)</f>
        <v>Feb</v>
      </c>
      <c r="K4746" s="6">
        <f>YEAR(Tabla7[[#This Row],[Fecha del movimiento]])</f>
        <v>2018</v>
      </c>
    </row>
    <row r="4747" spans="2:11" x14ac:dyDescent="0.2">
      <c r="B4747" s="8">
        <v>43336</v>
      </c>
      <c r="C4747" s="6" t="s">
        <v>5387</v>
      </c>
      <c r="D4747" s="6">
        <v>300781</v>
      </c>
      <c r="E4747" s="6" t="s">
        <v>284</v>
      </c>
      <c r="F4747" s="6" t="s">
        <v>21</v>
      </c>
      <c r="G4747" s="6" t="s">
        <v>9</v>
      </c>
      <c r="H4747" s="6" t="s">
        <v>923</v>
      </c>
      <c r="I4747" s="6">
        <v>17</v>
      </c>
      <c r="J4747" s="13" t="str">
        <f>VLOOKUP(MONTH(Tabla7[[#This Row],[Fecha del movimiento]]),Tablas!$O$4:$P$15,2,0)</f>
        <v>Ago</v>
      </c>
      <c r="K4747" s="6">
        <f>YEAR(Tabla7[[#This Row],[Fecha del movimiento]])</f>
        <v>2018</v>
      </c>
    </row>
    <row r="4748" spans="2:11" x14ac:dyDescent="0.2">
      <c r="B4748" s="8">
        <v>43141</v>
      </c>
      <c r="C4748" s="6" t="s">
        <v>5388</v>
      </c>
      <c r="D4748" s="6">
        <v>300162</v>
      </c>
      <c r="E4748" s="6" t="s">
        <v>747</v>
      </c>
      <c r="F4748" s="6" t="s">
        <v>21</v>
      </c>
      <c r="G4748" s="6" t="s">
        <v>2</v>
      </c>
      <c r="H4748" s="6" t="s">
        <v>923</v>
      </c>
      <c r="I4748" s="6">
        <v>14</v>
      </c>
      <c r="J4748" s="13" t="str">
        <f>VLOOKUP(MONTH(Tabla7[[#This Row],[Fecha del movimiento]]),Tablas!$O$4:$P$15,2,0)</f>
        <v>Feb</v>
      </c>
      <c r="K4748" s="6">
        <f>YEAR(Tabla7[[#This Row],[Fecha del movimiento]])</f>
        <v>2018</v>
      </c>
    </row>
    <row r="4749" spans="2:11" x14ac:dyDescent="0.2">
      <c r="B4749" s="8">
        <v>43227</v>
      </c>
      <c r="C4749" s="6" t="s">
        <v>5389</v>
      </c>
      <c r="D4749" s="6">
        <v>300618</v>
      </c>
      <c r="E4749" s="6" t="s">
        <v>424</v>
      </c>
      <c r="F4749" s="6" t="s">
        <v>21</v>
      </c>
      <c r="G4749" s="6" t="s">
        <v>2</v>
      </c>
      <c r="H4749" s="6" t="s">
        <v>917</v>
      </c>
      <c r="I4749" s="6">
        <v>-11</v>
      </c>
      <c r="J4749" s="13" t="str">
        <f>VLOOKUP(MONTH(Tabla7[[#This Row],[Fecha del movimiento]]),Tablas!$O$4:$P$15,2,0)</f>
        <v>May</v>
      </c>
      <c r="K4749" s="6">
        <f>YEAR(Tabla7[[#This Row],[Fecha del movimiento]])</f>
        <v>2018</v>
      </c>
    </row>
    <row r="4750" spans="2:11" x14ac:dyDescent="0.2">
      <c r="B4750" s="8">
        <v>43244</v>
      </c>
      <c r="C4750" s="6" t="s">
        <v>5390</v>
      </c>
      <c r="D4750" s="6">
        <v>300561</v>
      </c>
      <c r="E4750" s="6" t="s">
        <v>129</v>
      </c>
      <c r="F4750" s="6" t="s">
        <v>21</v>
      </c>
      <c r="G4750" s="6" t="s">
        <v>13</v>
      </c>
      <c r="H4750" s="6" t="s">
        <v>923</v>
      </c>
      <c r="I4750" s="6">
        <v>20</v>
      </c>
      <c r="J4750" s="13" t="str">
        <f>VLOOKUP(MONTH(Tabla7[[#This Row],[Fecha del movimiento]]),Tablas!$O$4:$P$15,2,0)</f>
        <v>May</v>
      </c>
      <c r="K4750" s="6">
        <f>YEAR(Tabla7[[#This Row],[Fecha del movimiento]])</f>
        <v>2018</v>
      </c>
    </row>
    <row r="4751" spans="2:11" x14ac:dyDescent="0.2">
      <c r="B4751" s="8">
        <v>43250</v>
      </c>
      <c r="C4751" s="6" t="s">
        <v>5391</v>
      </c>
      <c r="D4751" s="6">
        <v>300433</v>
      </c>
      <c r="E4751" s="6" t="s">
        <v>206</v>
      </c>
      <c r="F4751" s="6" t="s">
        <v>21</v>
      </c>
      <c r="G4751" s="6" t="s">
        <v>2</v>
      </c>
      <c r="H4751" s="6" t="s">
        <v>917</v>
      </c>
      <c r="I4751" s="6">
        <v>-7</v>
      </c>
      <c r="J4751" s="13" t="str">
        <f>VLOOKUP(MONTH(Tabla7[[#This Row],[Fecha del movimiento]]),Tablas!$O$4:$P$15,2,0)</f>
        <v>May</v>
      </c>
      <c r="K4751" s="6">
        <f>YEAR(Tabla7[[#This Row],[Fecha del movimiento]])</f>
        <v>2018</v>
      </c>
    </row>
    <row r="4752" spans="2:11" x14ac:dyDescent="0.2">
      <c r="B4752" s="8">
        <v>43114</v>
      </c>
      <c r="C4752" s="6" t="s">
        <v>4254</v>
      </c>
      <c r="D4752" s="6">
        <v>300759</v>
      </c>
      <c r="E4752" s="6" t="s">
        <v>304</v>
      </c>
      <c r="F4752" s="6" t="s">
        <v>21</v>
      </c>
      <c r="G4752" s="6" t="s">
        <v>6</v>
      </c>
      <c r="H4752" s="6" t="s">
        <v>917</v>
      </c>
      <c r="I4752" s="6">
        <v>-12</v>
      </c>
      <c r="J4752" s="13" t="str">
        <f>VLOOKUP(MONTH(Tabla7[[#This Row],[Fecha del movimiento]]),Tablas!$O$4:$P$15,2,0)</f>
        <v>Ene</v>
      </c>
      <c r="K4752" s="6">
        <f>YEAR(Tabla7[[#This Row],[Fecha del movimiento]])</f>
        <v>2018</v>
      </c>
    </row>
    <row r="4753" spans="2:11" x14ac:dyDescent="0.2">
      <c r="B4753" s="8">
        <v>43323</v>
      </c>
      <c r="C4753" s="6" t="s">
        <v>3975</v>
      </c>
      <c r="D4753" s="6">
        <v>300061</v>
      </c>
      <c r="E4753" s="6" t="s">
        <v>418</v>
      </c>
      <c r="F4753" s="6" t="s">
        <v>21</v>
      </c>
      <c r="G4753" s="6" t="s">
        <v>6</v>
      </c>
      <c r="H4753" s="6" t="s">
        <v>923</v>
      </c>
      <c r="I4753" s="6">
        <v>20</v>
      </c>
      <c r="J4753" s="13" t="str">
        <f>VLOOKUP(MONTH(Tabla7[[#This Row],[Fecha del movimiento]]),Tablas!$O$4:$P$15,2,0)</f>
        <v>Ago</v>
      </c>
      <c r="K4753" s="6">
        <f>YEAR(Tabla7[[#This Row],[Fecha del movimiento]])</f>
        <v>2018</v>
      </c>
    </row>
    <row r="4754" spans="2:11" x14ac:dyDescent="0.2">
      <c r="B4754" s="8">
        <v>43336</v>
      </c>
      <c r="C4754" s="6" t="s">
        <v>5392</v>
      </c>
      <c r="D4754" s="6">
        <v>300380</v>
      </c>
      <c r="E4754" s="6" t="s">
        <v>610</v>
      </c>
      <c r="F4754" s="6" t="s">
        <v>21</v>
      </c>
      <c r="G4754" s="6" t="s">
        <v>1</v>
      </c>
      <c r="H4754" s="6" t="s">
        <v>917</v>
      </c>
      <c r="I4754" s="6">
        <v>-5</v>
      </c>
      <c r="J4754" s="13" t="str">
        <f>VLOOKUP(MONTH(Tabla7[[#This Row],[Fecha del movimiento]]),Tablas!$O$4:$P$15,2,0)</f>
        <v>Ago</v>
      </c>
      <c r="K4754" s="6">
        <f>YEAR(Tabla7[[#This Row],[Fecha del movimiento]])</f>
        <v>2018</v>
      </c>
    </row>
    <row r="4755" spans="2:11" x14ac:dyDescent="0.2">
      <c r="B4755" s="8">
        <v>43304</v>
      </c>
      <c r="C4755" s="6" t="s">
        <v>5393</v>
      </c>
      <c r="D4755" s="6">
        <v>300597</v>
      </c>
      <c r="E4755" s="6" t="s">
        <v>137</v>
      </c>
      <c r="F4755" s="6" t="s">
        <v>21</v>
      </c>
      <c r="G4755" s="6" t="s">
        <v>6</v>
      </c>
      <c r="H4755" s="6" t="s">
        <v>923</v>
      </c>
      <c r="I4755" s="6">
        <v>20</v>
      </c>
      <c r="J4755" s="13" t="str">
        <f>VLOOKUP(MONTH(Tabla7[[#This Row],[Fecha del movimiento]]),Tablas!$O$4:$P$15,2,0)</f>
        <v>Jul</v>
      </c>
      <c r="K4755" s="6">
        <f>YEAR(Tabla7[[#This Row],[Fecha del movimiento]])</f>
        <v>2018</v>
      </c>
    </row>
    <row r="4756" spans="2:11" x14ac:dyDescent="0.2">
      <c r="B4756" s="8">
        <v>43318</v>
      </c>
      <c r="C4756" s="6" t="s">
        <v>5394</v>
      </c>
      <c r="D4756" s="6">
        <v>300102</v>
      </c>
      <c r="E4756" s="6" t="s">
        <v>770</v>
      </c>
      <c r="F4756" s="6" t="s">
        <v>21</v>
      </c>
      <c r="G4756" s="6" t="s">
        <v>5</v>
      </c>
      <c r="H4756" s="6" t="s">
        <v>923</v>
      </c>
      <c r="I4756" s="6">
        <v>17</v>
      </c>
      <c r="J4756" s="13" t="str">
        <f>VLOOKUP(MONTH(Tabla7[[#This Row],[Fecha del movimiento]]),Tablas!$O$4:$P$15,2,0)</f>
        <v>Ago</v>
      </c>
      <c r="K4756" s="6">
        <f>YEAR(Tabla7[[#This Row],[Fecha del movimiento]])</f>
        <v>2018</v>
      </c>
    </row>
    <row r="4757" spans="2:11" x14ac:dyDescent="0.2">
      <c r="B4757" s="8">
        <v>43341</v>
      </c>
      <c r="C4757" s="6" t="s">
        <v>5395</v>
      </c>
      <c r="D4757" s="6">
        <v>300503</v>
      </c>
      <c r="E4757" s="6" t="s">
        <v>520</v>
      </c>
      <c r="F4757" s="6" t="s">
        <v>21</v>
      </c>
      <c r="G4757" s="6" t="s">
        <v>13</v>
      </c>
      <c r="H4757" s="6" t="s">
        <v>917</v>
      </c>
      <c r="I4757" s="6">
        <v>-20</v>
      </c>
      <c r="J4757" s="13" t="str">
        <f>VLOOKUP(MONTH(Tabla7[[#This Row],[Fecha del movimiento]]),Tablas!$O$4:$P$15,2,0)</f>
        <v>Ago</v>
      </c>
      <c r="K4757" s="6">
        <f>YEAR(Tabla7[[#This Row],[Fecha del movimiento]])</f>
        <v>2018</v>
      </c>
    </row>
    <row r="4758" spans="2:11" x14ac:dyDescent="0.2">
      <c r="B4758" s="8">
        <v>43216</v>
      </c>
      <c r="C4758" s="6" t="s">
        <v>5396</v>
      </c>
      <c r="D4758" s="6">
        <v>300305</v>
      </c>
      <c r="E4758" s="6" t="s">
        <v>659</v>
      </c>
      <c r="F4758" s="6" t="s">
        <v>21</v>
      </c>
      <c r="G4758" s="6" t="s">
        <v>13</v>
      </c>
      <c r="H4758" s="6" t="s">
        <v>923</v>
      </c>
      <c r="I4758" s="6">
        <v>10</v>
      </c>
      <c r="J4758" s="13" t="str">
        <f>VLOOKUP(MONTH(Tabla7[[#This Row],[Fecha del movimiento]]),Tablas!$O$4:$P$15,2,0)</f>
        <v>Abr</v>
      </c>
      <c r="K4758" s="6">
        <f>YEAR(Tabla7[[#This Row],[Fecha del movimiento]])</f>
        <v>2018</v>
      </c>
    </row>
    <row r="4759" spans="2:11" x14ac:dyDescent="0.2">
      <c r="B4759" s="8">
        <v>43274</v>
      </c>
      <c r="C4759" s="6" t="s">
        <v>5397</v>
      </c>
      <c r="D4759" s="6">
        <v>300367</v>
      </c>
      <c r="E4759" s="6" t="s">
        <v>98</v>
      </c>
      <c r="F4759" s="6" t="s">
        <v>21</v>
      </c>
      <c r="G4759" s="6" t="s">
        <v>10</v>
      </c>
      <c r="H4759" s="6" t="s">
        <v>917</v>
      </c>
      <c r="I4759" s="6">
        <v>-13</v>
      </c>
      <c r="J4759" s="13" t="str">
        <f>VLOOKUP(MONTH(Tabla7[[#This Row],[Fecha del movimiento]]),Tablas!$O$4:$P$15,2,0)</f>
        <v>Jun</v>
      </c>
      <c r="K4759" s="6">
        <f>YEAR(Tabla7[[#This Row],[Fecha del movimiento]])</f>
        <v>2018</v>
      </c>
    </row>
    <row r="4760" spans="2:11" x14ac:dyDescent="0.2">
      <c r="B4760" s="8">
        <v>43128</v>
      </c>
      <c r="C4760" s="6" t="s">
        <v>5398</v>
      </c>
      <c r="D4760" s="6">
        <v>300933</v>
      </c>
      <c r="E4760" s="6" t="s">
        <v>141</v>
      </c>
      <c r="F4760" s="6" t="s">
        <v>21</v>
      </c>
      <c r="G4760" s="6" t="s">
        <v>2</v>
      </c>
      <c r="H4760" s="6" t="s">
        <v>923</v>
      </c>
      <c r="I4760" s="6">
        <v>10</v>
      </c>
      <c r="J4760" s="13" t="str">
        <f>VLOOKUP(MONTH(Tabla7[[#This Row],[Fecha del movimiento]]),Tablas!$O$4:$P$15,2,0)</f>
        <v>Ene</v>
      </c>
      <c r="K4760" s="6">
        <f>YEAR(Tabla7[[#This Row],[Fecha del movimiento]])</f>
        <v>2018</v>
      </c>
    </row>
    <row r="4761" spans="2:11" x14ac:dyDescent="0.2">
      <c r="B4761" s="8">
        <v>43249</v>
      </c>
      <c r="C4761" s="6" t="s">
        <v>5399</v>
      </c>
      <c r="D4761" s="6">
        <v>300757</v>
      </c>
      <c r="E4761" s="6" t="s">
        <v>306</v>
      </c>
      <c r="F4761" s="6" t="s">
        <v>21</v>
      </c>
      <c r="G4761" s="6" t="s">
        <v>11</v>
      </c>
      <c r="H4761" s="6" t="s">
        <v>923</v>
      </c>
      <c r="I4761" s="6">
        <v>18</v>
      </c>
      <c r="J4761" s="13" t="str">
        <f>VLOOKUP(MONTH(Tabla7[[#This Row],[Fecha del movimiento]]),Tablas!$O$4:$P$15,2,0)</f>
        <v>May</v>
      </c>
      <c r="K4761" s="6">
        <f>YEAR(Tabla7[[#This Row],[Fecha del movimiento]])</f>
        <v>2018</v>
      </c>
    </row>
    <row r="4762" spans="2:11" x14ac:dyDescent="0.2">
      <c r="B4762" s="8">
        <v>43169</v>
      </c>
      <c r="C4762" s="6" t="s">
        <v>5400</v>
      </c>
      <c r="D4762" s="6">
        <v>300516</v>
      </c>
      <c r="E4762" s="6" t="s">
        <v>232</v>
      </c>
      <c r="F4762" s="6" t="s">
        <v>21</v>
      </c>
      <c r="G4762" s="6" t="s">
        <v>2</v>
      </c>
      <c r="H4762" s="6" t="s">
        <v>923</v>
      </c>
      <c r="I4762" s="6">
        <v>17</v>
      </c>
      <c r="J4762" s="13" t="str">
        <f>VLOOKUP(MONTH(Tabla7[[#This Row],[Fecha del movimiento]]),Tablas!$O$4:$P$15,2,0)</f>
        <v>Mar</v>
      </c>
      <c r="K4762" s="6">
        <f>YEAR(Tabla7[[#This Row],[Fecha del movimiento]])</f>
        <v>2018</v>
      </c>
    </row>
    <row r="4763" spans="2:11" x14ac:dyDescent="0.2">
      <c r="B4763" s="8">
        <v>43113</v>
      </c>
      <c r="C4763" s="6" t="s">
        <v>2667</v>
      </c>
      <c r="D4763" s="6">
        <v>300529</v>
      </c>
      <c r="E4763" s="6" t="s">
        <v>499</v>
      </c>
      <c r="F4763" s="6" t="s">
        <v>21</v>
      </c>
      <c r="G4763" s="6" t="s">
        <v>13</v>
      </c>
      <c r="H4763" s="6" t="s">
        <v>917</v>
      </c>
      <c r="I4763" s="6">
        <v>-10</v>
      </c>
      <c r="J4763" s="13" t="str">
        <f>VLOOKUP(MONTH(Tabla7[[#This Row],[Fecha del movimiento]]),Tablas!$O$4:$P$15,2,0)</f>
        <v>Ene</v>
      </c>
      <c r="K4763" s="6">
        <f>YEAR(Tabla7[[#This Row],[Fecha del movimiento]])</f>
        <v>2018</v>
      </c>
    </row>
    <row r="4764" spans="2:11" x14ac:dyDescent="0.2">
      <c r="B4764" s="8">
        <v>43146</v>
      </c>
      <c r="C4764" s="6" t="s">
        <v>5401</v>
      </c>
      <c r="D4764" s="6">
        <v>300217</v>
      </c>
      <c r="E4764" s="6" t="s">
        <v>716</v>
      </c>
      <c r="F4764" s="6" t="s">
        <v>21</v>
      </c>
      <c r="G4764" s="6" t="s">
        <v>13</v>
      </c>
      <c r="H4764" s="6" t="s">
        <v>917</v>
      </c>
      <c r="I4764" s="6">
        <v>-6</v>
      </c>
      <c r="J4764" s="13" t="str">
        <f>VLOOKUP(MONTH(Tabla7[[#This Row],[Fecha del movimiento]]),Tablas!$O$4:$P$15,2,0)</f>
        <v>Feb</v>
      </c>
      <c r="K4764" s="6">
        <f>YEAR(Tabla7[[#This Row],[Fecha del movimiento]])</f>
        <v>2018</v>
      </c>
    </row>
    <row r="4765" spans="2:11" x14ac:dyDescent="0.2">
      <c r="B4765" s="8">
        <v>43175</v>
      </c>
      <c r="C4765" s="6" t="s">
        <v>5402</v>
      </c>
      <c r="D4765" s="6">
        <v>300383</v>
      </c>
      <c r="E4765" s="6" t="s">
        <v>607</v>
      </c>
      <c r="F4765" s="6" t="s">
        <v>21</v>
      </c>
      <c r="G4765" s="6" t="s">
        <v>6</v>
      </c>
      <c r="H4765" s="6" t="s">
        <v>923</v>
      </c>
      <c r="I4765" s="6">
        <v>15</v>
      </c>
      <c r="J4765" s="13" t="str">
        <f>VLOOKUP(MONTH(Tabla7[[#This Row],[Fecha del movimiento]]),Tablas!$O$4:$P$15,2,0)</f>
        <v>Mar</v>
      </c>
      <c r="K4765" s="6">
        <f>YEAR(Tabla7[[#This Row],[Fecha del movimiento]])</f>
        <v>2018</v>
      </c>
    </row>
    <row r="4766" spans="2:11" x14ac:dyDescent="0.2">
      <c r="B4766" s="8">
        <v>43336</v>
      </c>
      <c r="C4766" s="6" t="s">
        <v>2534</v>
      </c>
      <c r="D4766" s="6">
        <v>300053</v>
      </c>
      <c r="E4766" s="6" t="s">
        <v>792</v>
      </c>
      <c r="F4766" s="6" t="s">
        <v>21</v>
      </c>
      <c r="G4766" s="6" t="s">
        <v>6</v>
      </c>
      <c r="H4766" s="6" t="s">
        <v>923</v>
      </c>
      <c r="I4766" s="6">
        <v>16</v>
      </c>
      <c r="J4766" s="13" t="str">
        <f>VLOOKUP(MONTH(Tabla7[[#This Row],[Fecha del movimiento]]),Tablas!$O$4:$P$15,2,0)</f>
        <v>Ago</v>
      </c>
      <c r="K4766" s="6">
        <f>YEAR(Tabla7[[#This Row],[Fecha del movimiento]])</f>
        <v>2018</v>
      </c>
    </row>
    <row r="4767" spans="2:11" x14ac:dyDescent="0.2">
      <c r="B4767" s="8">
        <v>43107</v>
      </c>
      <c r="C4767" s="6" t="s">
        <v>5403</v>
      </c>
      <c r="D4767" s="6">
        <v>300126</v>
      </c>
      <c r="E4767" s="6" t="s">
        <v>62</v>
      </c>
      <c r="F4767" s="6" t="s">
        <v>21</v>
      </c>
      <c r="G4767" s="6" t="s">
        <v>3</v>
      </c>
      <c r="H4767" s="6" t="s">
        <v>923</v>
      </c>
      <c r="I4767" s="6">
        <v>11</v>
      </c>
      <c r="J4767" s="13" t="str">
        <f>VLOOKUP(MONTH(Tabla7[[#This Row],[Fecha del movimiento]]),Tablas!$O$4:$P$15,2,0)</f>
        <v>Ene</v>
      </c>
      <c r="K4767" s="6">
        <f>YEAR(Tabla7[[#This Row],[Fecha del movimiento]])</f>
        <v>2018</v>
      </c>
    </row>
    <row r="4768" spans="2:11" x14ac:dyDescent="0.2">
      <c r="B4768" s="8">
        <v>43228</v>
      </c>
      <c r="C4768" s="6" t="s">
        <v>5404</v>
      </c>
      <c r="D4768" s="6">
        <v>300714</v>
      </c>
      <c r="E4768" s="6" t="s">
        <v>344</v>
      </c>
      <c r="F4768" s="6" t="s">
        <v>21</v>
      </c>
      <c r="G4768" s="6" t="s">
        <v>11</v>
      </c>
      <c r="H4768" s="6" t="s">
        <v>923</v>
      </c>
      <c r="I4768" s="6">
        <v>12</v>
      </c>
      <c r="J4768" s="13" t="str">
        <f>VLOOKUP(MONTH(Tabla7[[#This Row],[Fecha del movimiento]]),Tablas!$O$4:$P$15,2,0)</f>
        <v>May</v>
      </c>
      <c r="K4768" s="6">
        <f>YEAR(Tabla7[[#This Row],[Fecha del movimiento]])</f>
        <v>2018</v>
      </c>
    </row>
    <row r="4769" spans="2:11" x14ac:dyDescent="0.2">
      <c r="B4769" s="8">
        <v>43120</v>
      </c>
      <c r="C4769" s="6" t="s">
        <v>5405</v>
      </c>
      <c r="D4769" s="6">
        <v>300061</v>
      </c>
      <c r="E4769" s="6" t="s">
        <v>418</v>
      </c>
      <c r="F4769" s="6" t="s">
        <v>21</v>
      </c>
      <c r="G4769" s="6" t="s">
        <v>6</v>
      </c>
      <c r="H4769" s="6" t="s">
        <v>917</v>
      </c>
      <c r="I4769" s="6">
        <v>-14</v>
      </c>
      <c r="J4769" s="13" t="str">
        <f>VLOOKUP(MONTH(Tabla7[[#This Row],[Fecha del movimiento]]),Tablas!$O$4:$P$15,2,0)</f>
        <v>Ene</v>
      </c>
      <c r="K4769" s="6">
        <f>YEAR(Tabla7[[#This Row],[Fecha del movimiento]])</f>
        <v>2018</v>
      </c>
    </row>
    <row r="4770" spans="2:11" x14ac:dyDescent="0.2">
      <c r="B4770" s="8">
        <v>43274</v>
      </c>
      <c r="C4770" s="6" t="s">
        <v>5406</v>
      </c>
      <c r="D4770" s="6">
        <v>300235</v>
      </c>
      <c r="E4770" s="6" t="s">
        <v>686</v>
      </c>
      <c r="F4770" s="6" t="s">
        <v>21</v>
      </c>
      <c r="G4770" s="6" t="s">
        <v>7</v>
      </c>
      <c r="H4770" s="6" t="s">
        <v>923</v>
      </c>
      <c r="I4770" s="6">
        <v>20</v>
      </c>
      <c r="J4770" s="13" t="str">
        <f>VLOOKUP(MONTH(Tabla7[[#This Row],[Fecha del movimiento]]),Tablas!$O$4:$P$15,2,0)</f>
        <v>Jun</v>
      </c>
      <c r="K4770" s="6">
        <f>YEAR(Tabla7[[#This Row],[Fecha del movimiento]])</f>
        <v>2018</v>
      </c>
    </row>
    <row r="4771" spans="2:11" x14ac:dyDescent="0.2">
      <c r="B4771" s="8">
        <v>43170</v>
      </c>
      <c r="C4771" s="6" t="s">
        <v>5407</v>
      </c>
      <c r="D4771" s="6">
        <v>300239</v>
      </c>
      <c r="E4771" s="6" t="s">
        <v>702</v>
      </c>
      <c r="F4771" s="6" t="s">
        <v>21</v>
      </c>
      <c r="G4771" s="6" t="s">
        <v>1</v>
      </c>
      <c r="H4771" s="6" t="s">
        <v>923</v>
      </c>
      <c r="I4771" s="6">
        <v>16</v>
      </c>
      <c r="J4771" s="13" t="str">
        <f>VLOOKUP(MONTH(Tabla7[[#This Row],[Fecha del movimiento]]),Tablas!$O$4:$P$15,2,0)</f>
        <v>Mar</v>
      </c>
      <c r="K4771" s="6">
        <f>YEAR(Tabla7[[#This Row],[Fecha del movimiento]])</f>
        <v>2018</v>
      </c>
    </row>
    <row r="4772" spans="2:11" x14ac:dyDescent="0.2">
      <c r="B4772" s="8">
        <v>43235</v>
      </c>
      <c r="C4772" s="6" t="s">
        <v>3157</v>
      </c>
      <c r="D4772" s="6">
        <v>301055</v>
      </c>
      <c r="E4772" s="6" t="s">
        <v>24</v>
      </c>
      <c r="F4772" s="6" t="s">
        <v>21</v>
      </c>
      <c r="G4772" s="6" t="s">
        <v>13</v>
      </c>
      <c r="H4772" s="6" t="s">
        <v>917</v>
      </c>
      <c r="I4772" s="6">
        <v>-18</v>
      </c>
      <c r="J4772" s="13" t="str">
        <f>VLOOKUP(MONTH(Tabla7[[#This Row],[Fecha del movimiento]]),Tablas!$O$4:$P$15,2,0)</f>
        <v>May</v>
      </c>
      <c r="K4772" s="6">
        <f>YEAR(Tabla7[[#This Row],[Fecha del movimiento]])</f>
        <v>2018</v>
      </c>
    </row>
    <row r="4773" spans="2:11" x14ac:dyDescent="0.2">
      <c r="B4773" s="8">
        <v>43186</v>
      </c>
      <c r="C4773" s="6" t="s">
        <v>5408</v>
      </c>
      <c r="D4773" s="6">
        <v>300762</v>
      </c>
      <c r="E4773" s="6" t="s">
        <v>301</v>
      </c>
      <c r="F4773" s="6" t="s">
        <v>21</v>
      </c>
      <c r="G4773" s="6" t="s">
        <v>5</v>
      </c>
      <c r="H4773" s="6" t="s">
        <v>917</v>
      </c>
      <c r="I4773" s="6">
        <v>-8</v>
      </c>
      <c r="J4773" s="13" t="str">
        <f>VLOOKUP(MONTH(Tabla7[[#This Row],[Fecha del movimiento]]),Tablas!$O$4:$P$15,2,0)</f>
        <v>Mar</v>
      </c>
      <c r="K4773" s="6">
        <f>YEAR(Tabla7[[#This Row],[Fecha del movimiento]])</f>
        <v>2018</v>
      </c>
    </row>
    <row r="4774" spans="2:11" x14ac:dyDescent="0.2">
      <c r="B4774" s="8">
        <v>43275</v>
      </c>
      <c r="C4774" s="6" t="s">
        <v>2757</v>
      </c>
      <c r="D4774" s="6">
        <v>300291</v>
      </c>
      <c r="E4774" s="6" t="s">
        <v>666</v>
      </c>
      <c r="F4774" s="6" t="s">
        <v>21</v>
      </c>
      <c r="G4774" s="6" t="s">
        <v>12</v>
      </c>
      <c r="H4774" s="6" t="s">
        <v>917</v>
      </c>
      <c r="I4774" s="6">
        <v>-20</v>
      </c>
      <c r="J4774" s="13" t="str">
        <f>VLOOKUP(MONTH(Tabla7[[#This Row],[Fecha del movimiento]]),Tablas!$O$4:$P$15,2,0)</f>
        <v>Jun</v>
      </c>
      <c r="K4774" s="6">
        <f>YEAR(Tabla7[[#This Row],[Fecha del movimiento]])</f>
        <v>2018</v>
      </c>
    </row>
    <row r="4775" spans="2:11" x14ac:dyDescent="0.2">
      <c r="B4775" s="8">
        <v>43157</v>
      </c>
      <c r="C4775" s="6" t="s">
        <v>5409</v>
      </c>
      <c r="D4775" s="6">
        <v>300309</v>
      </c>
      <c r="E4775" s="6" t="s">
        <v>658</v>
      </c>
      <c r="F4775" s="6" t="s">
        <v>21</v>
      </c>
      <c r="G4775" s="6" t="s">
        <v>13</v>
      </c>
      <c r="H4775" s="6" t="s">
        <v>923</v>
      </c>
      <c r="I4775" s="6">
        <v>10</v>
      </c>
      <c r="J4775" s="13" t="str">
        <f>VLOOKUP(MONTH(Tabla7[[#This Row],[Fecha del movimiento]]),Tablas!$O$4:$P$15,2,0)</f>
        <v>Feb</v>
      </c>
      <c r="K4775" s="6">
        <f>YEAR(Tabla7[[#This Row],[Fecha del movimiento]])</f>
        <v>2018</v>
      </c>
    </row>
    <row r="4776" spans="2:11" x14ac:dyDescent="0.2">
      <c r="B4776" s="8">
        <v>43176</v>
      </c>
      <c r="C4776" s="6" t="s">
        <v>5410</v>
      </c>
      <c r="D4776" s="6">
        <v>300570</v>
      </c>
      <c r="E4776" s="6" t="s">
        <v>464</v>
      </c>
      <c r="F4776" s="6" t="s">
        <v>21</v>
      </c>
      <c r="G4776" s="6" t="s">
        <v>2</v>
      </c>
      <c r="H4776" s="6" t="s">
        <v>923</v>
      </c>
      <c r="I4776" s="6">
        <v>17</v>
      </c>
      <c r="J4776" s="13" t="str">
        <f>VLOOKUP(MONTH(Tabla7[[#This Row],[Fecha del movimiento]]),Tablas!$O$4:$P$15,2,0)</f>
        <v>Mar</v>
      </c>
      <c r="K4776" s="6">
        <f>YEAR(Tabla7[[#This Row],[Fecha del movimiento]])</f>
        <v>2018</v>
      </c>
    </row>
    <row r="4777" spans="2:11" x14ac:dyDescent="0.2">
      <c r="B4777" s="8">
        <v>43324</v>
      </c>
      <c r="C4777" s="6" t="s">
        <v>4645</v>
      </c>
      <c r="D4777" s="6">
        <v>300880</v>
      </c>
      <c r="E4777" s="6" t="s">
        <v>192</v>
      </c>
      <c r="F4777" s="6" t="s">
        <v>21</v>
      </c>
      <c r="G4777" s="6" t="s">
        <v>7</v>
      </c>
      <c r="H4777" s="6" t="s">
        <v>923</v>
      </c>
      <c r="I4777" s="6">
        <v>10</v>
      </c>
      <c r="J4777" s="13" t="str">
        <f>VLOOKUP(MONTH(Tabla7[[#This Row],[Fecha del movimiento]]),Tablas!$O$4:$P$15,2,0)</f>
        <v>Ago</v>
      </c>
      <c r="K4777" s="6">
        <f>YEAR(Tabla7[[#This Row],[Fecha del movimiento]])</f>
        <v>2018</v>
      </c>
    </row>
    <row r="4778" spans="2:11" x14ac:dyDescent="0.2">
      <c r="B4778" s="8">
        <v>43109</v>
      </c>
      <c r="C4778" s="6" t="s">
        <v>5411</v>
      </c>
      <c r="D4778" s="6">
        <v>300367</v>
      </c>
      <c r="E4778" s="6" t="s">
        <v>98</v>
      </c>
      <c r="F4778" s="6" t="s">
        <v>21</v>
      </c>
      <c r="G4778" s="6" t="s">
        <v>10</v>
      </c>
      <c r="H4778" s="6" t="s">
        <v>923</v>
      </c>
      <c r="I4778" s="6">
        <v>10</v>
      </c>
      <c r="J4778" s="13" t="str">
        <f>VLOOKUP(MONTH(Tabla7[[#This Row],[Fecha del movimiento]]),Tablas!$O$4:$P$15,2,0)</f>
        <v>Ene</v>
      </c>
      <c r="K4778" s="6">
        <f>YEAR(Tabla7[[#This Row],[Fecha del movimiento]])</f>
        <v>2018</v>
      </c>
    </row>
    <row r="4779" spans="2:11" x14ac:dyDescent="0.2">
      <c r="B4779" s="8">
        <v>43223</v>
      </c>
      <c r="C4779" s="6" t="s">
        <v>5412</v>
      </c>
      <c r="D4779" s="6">
        <v>300438</v>
      </c>
      <c r="E4779" s="6" t="s">
        <v>570</v>
      </c>
      <c r="F4779" s="6" t="s">
        <v>21</v>
      </c>
      <c r="G4779" s="6" t="s">
        <v>2</v>
      </c>
      <c r="H4779" s="6" t="s">
        <v>923</v>
      </c>
      <c r="I4779" s="6">
        <v>20</v>
      </c>
      <c r="J4779" s="13" t="str">
        <f>VLOOKUP(MONTH(Tabla7[[#This Row],[Fecha del movimiento]]),Tablas!$O$4:$P$15,2,0)</f>
        <v>May</v>
      </c>
      <c r="K4779" s="6">
        <f>YEAR(Tabla7[[#This Row],[Fecha del movimiento]])</f>
        <v>2018</v>
      </c>
    </row>
    <row r="4780" spans="2:11" x14ac:dyDescent="0.2">
      <c r="B4780" s="8">
        <v>43215</v>
      </c>
      <c r="C4780" s="6" t="s">
        <v>1276</v>
      </c>
      <c r="D4780" s="6">
        <v>300307</v>
      </c>
      <c r="E4780" s="6" t="s">
        <v>421</v>
      </c>
      <c r="F4780" s="6" t="s">
        <v>21</v>
      </c>
      <c r="G4780" s="6" t="s">
        <v>13</v>
      </c>
      <c r="H4780" s="6" t="s">
        <v>923</v>
      </c>
      <c r="I4780" s="6">
        <v>16</v>
      </c>
      <c r="J4780" s="13" t="str">
        <f>VLOOKUP(MONTH(Tabla7[[#This Row],[Fecha del movimiento]]),Tablas!$O$4:$P$15,2,0)</f>
        <v>Abr</v>
      </c>
      <c r="K4780" s="6">
        <f>YEAR(Tabla7[[#This Row],[Fecha del movimiento]])</f>
        <v>2018</v>
      </c>
    </row>
    <row r="4781" spans="2:11" x14ac:dyDescent="0.2">
      <c r="B4781" s="8">
        <v>43250</v>
      </c>
      <c r="C4781" s="6" t="s">
        <v>5413</v>
      </c>
      <c r="D4781" s="6">
        <v>300666</v>
      </c>
      <c r="E4781" s="6" t="s">
        <v>383</v>
      </c>
      <c r="F4781" s="6" t="s">
        <v>21</v>
      </c>
      <c r="G4781" s="6" t="s">
        <v>12</v>
      </c>
      <c r="H4781" s="6" t="s">
        <v>917</v>
      </c>
      <c r="I4781" s="6">
        <v>-10</v>
      </c>
      <c r="J4781" s="13" t="str">
        <f>VLOOKUP(MONTH(Tabla7[[#This Row],[Fecha del movimiento]]),Tablas!$O$4:$P$15,2,0)</f>
        <v>May</v>
      </c>
      <c r="K4781" s="6">
        <f>YEAR(Tabla7[[#This Row],[Fecha del movimiento]])</f>
        <v>2018</v>
      </c>
    </row>
    <row r="4782" spans="2:11" x14ac:dyDescent="0.2">
      <c r="B4782" s="8">
        <v>43146</v>
      </c>
      <c r="C4782" s="6" t="s">
        <v>5414</v>
      </c>
      <c r="D4782" s="6">
        <v>300115</v>
      </c>
      <c r="E4782" s="6" t="s">
        <v>691</v>
      </c>
      <c r="F4782" s="6" t="s">
        <v>21</v>
      </c>
      <c r="G4782" s="6" t="s">
        <v>2</v>
      </c>
      <c r="H4782" s="6" t="s">
        <v>923</v>
      </c>
      <c r="I4782" s="6">
        <v>13</v>
      </c>
      <c r="J4782" s="13" t="str">
        <f>VLOOKUP(MONTH(Tabla7[[#This Row],[Fecha del movimiento]]),Tablas!$O$4:$P$15,2,0)</f>
        <v>Feb</v>
      </c>
      <c r="K4782" s="6">
        <f>YEAR(Tabla7[[#This Row],[Fecha del movimiento]])</f>
        <v>2018</v>
      </c>
    </row>
    <row r="4783" spans="2:11" x14ac:dyDescent="0.2">
      <c r="B4783" s="8">
        <v>43114</v>
      </c>
      <c r="C4783" s="6" t="s">
        <v>5415</v>
      </c>
      <c r="D4783" s="6">
        <v>300026</v>
      </c>
      <c r="E4783" s="6" t="s">
        <v>806</v>
      </c>
      <c r="F4783" s="6" t="s">
        <v>21</v>
      </c>
      <c r="G4783" s="6" t="s">
        <v>13</v>
      </c>
      <c r="H4783" s="6" t="s">
        <v>923</v>
      </c>
      <c r="I4783" s="6">
        <v>12</v>
      </c>
      <c r="J4783" s="13" t="str">
        <f>VLOOKUP(MONTH(Tabla7[[#This Row],[Fecha del movimiento]]),Tablas!$O$4:$P$15,2,0)</f>
        <v>Ene</v>
      </c>
      <c r="K4783" s="6">
        <f>YEAR(Tabla7[[#This Row],[Fecha del movimiento]])</f>
        <v>2018</v>
      </c>
    </row>
    <row r="4784" spans="2:11" x14ac:dyDescent="0.2">
      <c r="B4784" s="8">
        <v>43302</v>
      </c>
      <c r="C4784" s="6" t="s">
        <v>5416</v>
      </c>
      <c r="D4784" s="6">
        <v>300819</v>
      </c>
      <c r="E4784" s="6" t="s">
        <v>250</v>
      </c>
      <c r="F4784" s="6" t="s">
        <v>21</v>
      </c>
      <c r="G4784" s="6" t="s">
        <v>9</v>
      </c>
      <c r="H4784" s="6" t="s">
        <v>923</v>
      </c>
      <c r="I4784" s="6">
        <v>15</v>
      </c>
      <c r="J4784" s="13" t="str">
        <f>VLOOKUP(MONTH(Tabla7[[#This Row],[Fecha del movimiento]]),Tablas!$O$4:$P$15,2,0)</f>
        <v>Jul</v>
      </c>
      <c r="K4784" s="6">
        <f>YEAR(Tabla7[[#This Row],[Fecha del movimiento]])</f>
        <v>2018</v>
      </c>
    </row>
    <row r="4785" spans="2:11" x14ac:dyDescent="0.2">
      <c r="B4785" s="8">
        <v>43271</v>
      </c>
      <c r="C4785" s="6" t="s">
        <v>5417</v>
      </c>
      <c r="D4785" s="6">
        <v>300433</v>
      </c>
      <c r="E4785" s="6" t="s">
        <v>206</v>
      </c>
      <c r="F4785" s="6" t="s">
        <v>21</v>
      </c>
      <c r="G4785" s="6" t="s">
        <v>2</v>
      </c>
      <c r="H4785" s="6" t="s">
        <v>923</v>
      </c>
      <c r="I4785" s="6">
        <v>18</v>
      </c>
      <c r="J4785" s="13" t="str">
        <f>VLOOKUP(MONTH(Tabla7[[#This Row],[Fecha del movimiento]]),Tablas!$O$4:$P$15,2,0)</f>
        <v>Jun</v>
      </c>
      <c r="K4785" s="6">
        <f>YEAR(Tabla7[[#This Row],[Fecha del movimiento]])</f>
        <v>2018</v>
      </c>
    </row>
    <row r="4786" spans="2:11" x14ac:dyDescent="0.2">
      <c r="B4786" s="8">
        <v>43330</v>
      </c>
      <c r="C4786" s="6" t="s">
        <v>5418</v>
      </c>
      <c r="D4786" s="6">
        <v>300846</v>
      </c>
      <c r="E4786" s="6" t="s">
        <v>224</v>
      </c>
      <c r="F4786" s="6" t="s">
        <v>21</v>
      </c>
      <c r="G4786" s="6" t="s">
        <v>2</v>
      </c>
      <c r="H4786" s="6" t="s">
        <v>917</v>
      </c>
      <c r="I4786" s="6">
        <v>-13</v>
      </c>
      <c r="J4786" s="13" t="str">
        <f>VLOOKUP(MONTH(Tabla7[[#This Row],[Fecha del movimiento]]),Tablas!$O$4:$P$15,2,0)</f>
        <v>Ago</v>
      </c>
      <c r="K4786" s="6">
        <f>YEAR(Tabla7[[#This Row],[Fecha del movimiento]])</f>
        <v>2018</v>
      </c>
    </row>
    <row r="4787" spans="2:11" x14ac:dyDescent="0.2">
      <c r="B4787" s="8">
        <v>43234</v>
      </c>
      <c r="C4787" s="6" t="s">
        <v>5419</v>
      </c>
      <c r="D4787" s="6">
        <v>300793</v>
      </c>
      <c r="E4787" s="6" t="s">
        <v>273</v>
      </c>
      <c r="F4787" s="6" t="s">
        <v>21</v>
      </c>
      <c r="G4787" s="6" t="s">
        <v>12</v>
      </c>
      <c r="H4787" s="6" t="s">
        <v>917</v>
      </c>
      <c r="I4787" s="6">
        <v>-16</v>
      </c>
      <c r="J4787" s="13" t="str">
        <f>VLOOKUP(MONTH(Tabla7[[#This Row],[Fecha del movimiento]]),Tablas!$O$4:$P$15,2,0)</f>
        <v>May</v>
      </c>
      <c r="K4787" s="6">
        <f>YEAR(Tabla7[[#This Row],[Fecha del movimiento]])</f>
        <v>2018</v>
      </c>
    </row>
    <row r="4788" spans="2:11" x14ac:dyDescent="0.2">
      <c r="B4788" s="8">
        <v>43308</v>
      </c>
      <c r="C4788" s="6" t="s">
        <v>5420</v>
      </c>
      <c r="D4788" s="6">
        <v>301024</v>
      </c>
      <c r="E4788" s="6" t="s">
        <v>53</v>
      </c>
      <c r="F4788" s="6" t="s">
        <v>21</v>
      </c>
      <c r="G4788" s="6" t="s">
        <v>13</v>
      </c>
      <c r="H4788" s="6" t="s">
        <v>923</v>
      </c>
      <c r="I4788" s="6">
        <v>14</v>
      </c>
      <c r="J4788" s="13" t="str">
        <f>VLOOKUP(MONTH(Tabla7[[#This Row],[Fecha del movimiento]]),Tablas!$O$4:$P$15,2,0)</f>
        <v>Jul</v>
      </c>
      <c r="K4788" s="6">
        <f>YEAR(Tabla7[[#This Row],[Fecha del movimiento]])</f>
        <v>2018</v>
      </c>
    </row>
    <row r="4789" spans="2:11" x14ac:dyDescent="0.2">
      <c r="B4789" s="8">
        <v>43282</v>
      </c>
      <c r="C4789" s="6" t="s">
        <v>5421</v>
      </c>
      <c r="D4789" s="6">
        <v>301028</v>
      </c>
      <c r="E4789" s="6" t="s">
        <v>25</v>
      </c>
      <c r="F4789" s="6" t="s">
        <v>21</v>
      </c>
      <c r="G4789" s="6" t="s">
        <v>2</v>
      </c>
      <c r="H4789" s="6" t="s">
        <v>923</v>
      </c>
      <c r="I4789" s="6">
        <v>16</v>
      </c>
      <c r="J4789" s="13" t="str">
        <f>VLOOKUP(MONTH(Tabla7[[#This Row],[Fecha del movimiento]]),Tablas!$O$4:$P$15,2,0)</f>
        <v>Jul</v>
      </c>
      <c r="K4789" s="6">
        <f>YEAR(Tabla7[[#This Row],[Fecha del movimiento]])</f>
        <v>2018</v>
      </c>
    </row>
    <row r="4790" spans="2:11" x14ac:dyDescent="0.2">
      <c r="B4790" s="8">
        <v>43144</v>
      </c>
      <c r="C4790" s="6" t="s">
        <v>5422</v>
      </c>
      <c r="D4790" s="6">
        <v>300472</v>
      </c>
      <c r="E4790" s="6" t="s">
        <v>543</v>
      </c>
      <c r="F4790" s="6" t="s">
        <v>21</v>
      </c>
      <c r="G4790" s="6" t="s">
        <v>13</v>
      </c>
      <c r="H4790" s="6" t="s">
        <v>923</v>
      </c>
      <c r="I4790" s="6">
        <v>14</v>
      </c>
      <c r="J4790" s="13" t="str">
        <f>VLOOKUP(MONTH(Tabla7[[#This Row],[Fecha del movimiento]]),Tablas!$O$4:$P$15,2,0)</f>
        <v>Feb</v>
      </c>
      <c r="K4790" s="6">
        <f>YEAR(Tabla7[[#This Row],[Fecha del movimiento]])</f>
        <v>2018</v>
      </c>
    </row>
    <row r="4791" spans="2:11" x14ac:dyDescent="0.2">
      <c r="B4791" s="8">
        <v>43325</v>
      </c>
      <c r="C4791" s="6" t="s">
        <v>5423</v>
      </c>
      <c r="D4791" s="6">
        <v>300332</v>
      </c>
      <c r="E4791" s="6" t="s">
        <v>215</v>
      </c>
      <c r="F4791" s="6" t="s">
        <v>21</v>
      </c>
      <c r="G4791" s="6" t="s">
        <v>2</v>
      </c>
      <c r="H4791" s="6" t="s">
        <v>917</v>
      </c>
      <c r="I4791" s="6">
        <v>-13</v>
      </c>
      <c r="J4791" s="13" t="str">
        <f>VLOOKUP(MONTH(Tabla7[[#This Row],[Fecha del movimiento]]),Tablas!$O$4:$P$15,2,0)</f>
        <v>Ago</v>
      </c>
      <c r="K4791" s="6">
        <f>YEAR(Tabla7[[#This Row],[Fecha del movimiento]])</f>
        <v>2018</v>
      </c>
    </row>
    <row r="4792" spans="2:11" x14ac:dyDescent="0.2">
      <c r="B4792" s="8">
        <v>43116</v>
      </c>
      <c r="C4792" s="6" t="s">
        <v>5424</v>
      </c>
      <c r="D4792" s="6">
        <v>300223</v>
      </c>
      <c r="E4792" s="6" t="s">
        <v>713</v>
      </c>
      <c r="F4792" s="6" t="s">
        <v>21</v>
      </c>
      <c r="G4792" s="6" t="s">
        <v>11</v>
      </c>
      <c r="H4792" s="6" t="s">
        <v>923</v>
      </c>
      <c r="I4792" s="6">
        <v>14</v>
      </c>
      <c r="J4792" s="13" t="str">
        <f>VLOOKUP(MONTH(Tabla7[[#This Row],[Fecha del movimiento]]),Tablas!$O$4:$P$15,2,0)</f>
        <v>Ene</v>
      </c>
      <c r="K4792" s="6">
        <f>YEAR(Tabla7[[#This Row],[Fecha del movimiento]])</f>
        <v>2018</v>
      </c>
    </row>
    <row r="4793" spans="2:11" x14ac:dyDescent="0.2">
      <c r="B4793" s="8">
        <v>43286</v>
      </c>
      <c r="C4793" s="6" t="s">
        <v>5425</v>
      </c>
      <c r="D4793" s="6">
        <v>301035</v>
      </c>
      <c r="E4793" s="6" t="s">
        <v>44</v>
      </c>
      <c r="F4793" s="6" t="s">
        <v>21</v>
      </c>
      <c r="G4793" s="6" t="s">
        <v>5</v>
      </c>
      <c r="H4793" s="6" t="s">
        <v>917</v>
      </c>
      <c r="I4793" s="6">
        <v>-7</v>
      </c>
      <c r="J4793" s="13" t="str">
        <f>VLOOKUP(MONTH(Tabla7[[#This Row],[Fecha del movimiento]]),Tablas!$O$4:$P$15,2,0)</f>
        <v>Jul</v>
      </c>
      <c r="K4793" s="6">
        <f>YEAR(Tabla7[[#This Row],[Fecha del movimiento]])</f>
        <v>2018</v>
      </c>
    </row>
    <row r="4794" spans="2:11" x14ac:dyDescent="0.2">
      <c r="B4794" s="8">
        <v>43238</v>
      </c>
      <c r="C4794" s="6" t="s">
        <v>5426</v>
      </c>
      <c r="D4794" s="6">
        <v>300763</v>
      </c>
      <c r="E4794" s="6" t="s">
        <v>300</v>
      </c>
      <c r="F4794" s="6" t="s">
        <v>21</v>
      </c>
      <c r="G4794" s="6" t="s">
        <v>10</v>
      </c>
      <c r="H4794" s="6" t="s">
        <v>917</v>
      </c>
      <c r="I4794" s="6">
        <v>-18</v>
      </c>
      <c r="J4794" s="13" t="str">
        <f>VLOOKUP(MONTH(Tabla7[[#This Row],[Fecha del movimiento]]),Tablas!$O$4:$P$15,2,0)</f>
        <v>May</v>
      </c>
      <c r="K4794" s="6">
        <f>YEAR(Tabla7[[#This Row],[Fecha del movimiento]])</f>
        <v>2018</v>
      </c>
    </row>
    <row r="4795" spans="2:11" x14ac:dyDescent="0.2">
      <c r="B4795" s="8">
        <v>43283</v>
      </c>
      <c r="C4795" s="6" t="s">
        <v>5427</v>
      </c>
      <c r="D4795" s="6">
        <v>300567</v>
      </c>
      <c r="E4795" s="6" t="s">
        <v>333</v>
      </c>
      <c r="F4795" s="6" t="s">
        <v>21</v>
      </c>
      <c r="G4795" s="6" t="s">
        <v>7</v>
      </c>
      <c r="H4795" s="6" t="s">
        <v>917</v>
      </c>
      <c r="I4795" s="6">
        <v>-5</v>
      </c>
      <c r="J4795" s="13" t="str">
        <f>VLOOKUP(MONTH(Tabla7[[#This Row],[Fecha del movimiento]]),Tablas!$O$4:$P$15,2,0)</f>
        <v>Jul</v>
      </c>
      <c r="K4795" s="6">
        <f>YEAR(Tabla7[[#This Row],[Fecha del movimiento]])</f>
        <v>2018</v>
      </c>
    </row>
    <row r="4796" spans="2:11" x14ac:dyDescent="0.2">
      <c r="B4796" s="8">
        <v>43185</v>
      </c>
      <c r="C4796" s="6" t="s">
        <v>5428</v>
      </c>
      <c r="D4796" s="6">
        <v>300790</v>
      </c>
      <c r="E4796" s="6" t="s">
        <v>276</v>
      </c>
      <c r="F4796" s="6" t="s">
        <v>21</v>
      </c>
      <c r="G4796" s="6" t="s">
        <v>2</v>
      </c>
      <c r="H4796" s="6" t="s">
        <v>923</v>
      </c>
      <c r="I4796" s="6">
        <v>12</v>
      </c>
      <c r="J4796" s="13" t="str">
        <f>VLOOKUP(MONTH(Tabla7[[#This Row],[Fecha del movimiento]]),Tablas!$O$4:$P$15,2,0)</f>
        <v>Mar</v>
      </c>
      <c r="K4796" s="6">
        <f>YEAR(Tabla7[[#This Row],[Fecha del movimiento]])</f>
        <v>2018</v>
      </c>
    </row>
    <row r="4797" spans="2:11" x14ac:dyDescent="0.2">
      <c r="B4797" s="8">
        <v>43165</v>
      </c>
      <c r="C4797" s="6" t="s">
        <v>5429</v>
      </c>
      <c r="D4797" s="6">
        <v>300532</v>
      </c>
      <c r="E4797" s="6" t="s">
        <v>496</v>
      </c>
      <c r="F4797" s="6" t="s">
        <v>21</v>
      </c>
      <c r="G4797" s="6" t="s">
        <v>13</v>
      </c>
      <c r="H4797" s="6" t="s">
        <v>917</v>
      </c>
      <c r="I4797" s="6">
        <v>-13</v>
      </c>
      <c r="J4797" s="13" t="str">
        <f>VLOOKUP(MONTH(Tabla7[[#This Row],[Fecha del movimiento]]),Tablas!$O$4:$P$15,2,0)</f>
        <v>Mar</v>
      </c>
      <c r="K4797" s="6">
        <f>YEAR(Tabla7[[#This Row],[Fecha del movimiento]])</f>
        <v>2018</v>
      </c>
    </row>
    <row r="4798" spans="2:11" x14ac:dyDescent="0.2">
      <c r="B4798" s="8">
        <v>43209</v>
      </c>
      <c r="C4798" s="6" t="s">
        <v>5430</v>
      </c>
      <c r="D4798" s="6">
        <v>300002</v>
      </c>
      <c r="E4798" s="6" t="s">
        <v>817</v>
      </c>
      <c r="F4798" s="6" t="s">
        <v>21</v>
      </c>
      <c r="G4798" s="6" t="s">
        <v>12</v>
      </c>
      <c r="H4798" s="6" t="s">
        <v>923</v>
      </c>
      <c r="I4798" s="6">
        <v>12</v>
      </c>
      <c r="J4798" s="13" t="str">
        <f>VLOOKUP(MONTH(Tabla7[[#This Row],[Fecha del movimiento]]),Tablas!$O$4:$P$15,2,0)</f>
        <v>Abr</v>
      </c>
      <c r="K4798" s="6">
        <f>YEAR(Tabla7[[#This Row],[Fecha del movimiento]])</f>
        <v>2018</v>
      </c>
    </row>
    <row r="4799" spans="2:11" x14ac:dyDescent="0.2">
      <c r="B4799" s="8">
        <v>43291</v>
      </c>
      <c r="C4799" s="6" t="s">
        <v>5431</v>
      </c>
      <c r="D4799" s="6">
        <v>300487</v>
      </c>
      <c r="E4799" s="6" t="s">
        <v>533</v>
      </c>
      <c r="F4799" s="6" t="s">
        <v>21</v>
      </c>
      <c r="G4799" s="6" t="s">
        <v>9</v>
      </c>
      <c r="H4799" s="6" t="s">
        <v>923</v>
      </c>
      <c r="I4799" s="6">
        <v>14</v>
      </c>
      <c r="J4799" s="13" t="str">
        <f>VLOOKUP(MONTH(Tabla7[[#This Row],[Fecha del movimiento]]),Tablas!$O$4:$P$15,2,0)</f>
        <v>Jul</v>
      </c>
      <c r="K4799" s="6">
        <f>YEAR(Tabla7[[#This Row],[Fecha del movimiento]])</f>
        <v>2018</v>
      </c>
    </row>
    <row r="4800" spans="2:11" x14ac:dyDescent="0.2">
      <c r="B4800" s="8">
        <v>43129</v>
      </c>
      <c r="C4800" s="6" t="s">
        <v>5432</v>
      </c>
      <c r="D4800" s="6">
        <v>300132</v>
      </c>
      <c r="E4800" s="6" t="s">
        <v>589</v>
      </c>
      <c r="F4800" s="6" t="s">
        <v>21</v>
      </c>
      <c r="G4800" s="6" t="s">
        <v>2</v>
      </c>
      <c r="H4800" s="6" t="s">
        <v>923</v>
      </c>
      <c r="I4800" s="6">
        <v>10</v>
      </c>
      <c r="J4800" s="13" t="str">
        <f>VLOOKUP(MONTH(Tabla7[[#This Row],[Fecha del movimiento]]),Tablas!$O$4:$P$15,2,0)</f>
        <v>Ene</v>
      </c>
      <c r="K4800" s="6">
        <f>YEAR(Tabla7[[#This Row],[Fecha del movimiento]])</f>
        <v>2018</v>
      </c>
    </row>
    <row r="4801" spans="2:11" x14ac:dyDescent="0.2">
      <c r="B4801" s="8">
        <v>43208</v>
      </c>
      <c r="C4801" s="6" t="s">
        <v>5433</v>
      </c>
      <c r="D4801" s="6">
        <v>300123</v>
      </c>
      <c r="E4801" s="6" t="s">
        <v>681</v>
      </c>
      <c r="F4801" s="6" t="s">
        <v>21</v>
      </c>
      <c r="G4801" s="6" t="s">
        <v>13</v>
      </c>
      <c r="H4801" s="6" t="s">
        <v>923</v>
      </c>
      <c r="I4801" s="6">
        <v>14</v>
      </c>
      <c r="J4801" s="13" t="str">
        <f>VLOOKUP(MONTH(Tabla7[[#This Row],[Fecha del movimiento]]),Tablas!$O$4:$P$15,2,0)</f>
        <v>Abr</v>
      </c>
      <c r="K4801" s="6">
        <f>YEAR(Tabla7[[#This Row],[Fecha del movimiento]])</f>
        <v>2018</v>
      </c>
    </row>
    <row r="4802" spans="2:11" x14ac:dyDescent="0.2">
      <c r="B4802" s="8">
        <v>43106</v>
      </c>
      <c r="C4802" s="6" t="s">
        <v>5434</v>
      </c>
      <c r="D4802" s="6">
        <v>300971</v>
      </c>
      <c r="E4802" s="6" t="s">
        <v>104</v>
      </c>
      <c r="F4802" s="6" t="s">
        <v>21</v>
      </c>
      <c r="G4802" s="6" t="s">
        <v>10</v>
      </c>
      <c r="H4802" s="6" t="s">
        <v>917</v>
      </c>
      <c r="I4802" s="6">
        <v>-14</v>
      </c>
      <c r="J4802" s="13" t="str">
        <f>VLOOKUP(MONTH(Tabla7[[#This Row],[Fecha del movimiento]]),Tablas!$O$4:$P$15,2,0)</f>
        <v>Ene</v>
      </c>
      <c r="K4802" s="6">
        <f>YEAR(Tabla7[[#This Row],[Fecha del movimiento]])</f>
        <v>2018</v>
      </c>
    </row>
    <row r="4803" spans="2:11" x14ac:dyDescent="0.2">
      <c r="B4803" s="8">
        <v>43326</v>
      </c>
      <c r="C4803" s="6" t="s">
        <v>1463</v>
      </c>
      <c r="D4803" s="6">
        <v>300206</v>
      </c>
      <c r="E4803" s="6" t="s">
        <v>427</v>
      </c>
      <c r="F4803" s="6" t="s">
        <v>21</v>
      </c>
      <c r="G4803" s="6" t="s">
        <v>2</v>
      </c>
      <c r="H4803" s="6" t="s">
        <v>917</v>
      </c>
      <c r="I4803" s="6">
        <v>-11</v>
      </c>
      <c r="J4803" s="13" t="str">
        <f>VLOOKUP(MONTH(Tabla7[[#This Row],[Fecha del movimiento]]),Tablas!$O$4:$P$15,2,0)</f>
        <v>Ago</v>
      </c>
      <c r="K4803" s="6">
        <f>YEAR(Tabla7[[#This Row],[Fecha del movimiento]])</f>
        <v>2018</v>
      </c>
    </row>
    <row r="4804" spans="2:11" x14ac:dyDescent="0.2">
      <c r="B4804" s="8">
        <v>43265</v>
      </c>
      <c r="C4804" s="6" t="s">
        <v>5435</v>
      </c>
      <c r="D4804" s="6">
        <v>300010</v>
      </c>
      <c r="E4804" s="6" t="s">
        <v>814</v>
      </c>
      <c r="F4804" s="6" t="s">
        <v>21</v>
      </c>
      <c r="G4804" s="6" t="s">
        <v>8</v>
      </c>
      <c r="H4804" s="6" t="s">
        <v>923</v>
      </c>
      <c r="I4804" s="6">
        <v>17</v>
      </c>
      <c r="J4804" s="13" t="str">
        <f>VLOOKUP(MONTH(Tabla7[[#This Row],[Fecha del movimiento]]),Tablas!$O$4:$P$15,2,0)</f>
        <v>Jun</v>
      </c>
      <c r="K4804" s="6">
        <f>YEAR(Tabla7[[#This Row],[Fecha del movimiento]])</f>
        <v>2018</v>
      </c>
    </row>
    <row r="4805" spans="2:11" x14ac:dyDescent="0.2">
      <c r="B4805" s="8">
        <v>43325</v>
      </c>
      <c r="C4805" s="6" t="s">
        <v>5436</v>
      </c>
      <c r="D4805" s="6">
        <v>300835</v>
      </c>
      <c r="E4805" s="6" t="s">
        <v>234</v>
      </c>
      <c r="F4805" s="6" t="s">
        <v>21</v>
      </c>
      <c r="G4805" s="6" t="s">
        <v>2</v>
      </c>
      <c r="H4805" s="6" t="s">
        <v>923</v>
      </c>
      <c r="I4805" s="6">
        <v>11</v>
      </c>
      <c r="J4805" s="13" t="str">
        <f>VLOOKUP(MONTH(Tabla7[[#This Row],[Fecha del movimiento]]),Tablas!$O$4:$P$15,2,0)</f>
        <v>Ago</v>
      </c>
      <c r="K4805" s="6">
        <f>YEAR(Tabla7[[#This Row],[Fecha del movimiento]])</f>
        <v>2018</v>
      </c>
    </row>
    <row r="4806" spans="2:11" x14ac:dyDescent="0.2">
      <c r="B4806" s="8">
        <v>43124</v>
      </c>
      <c r="C4806" s="6" t="s">
        <v>5437</v>
      </c>
      <c r="D4806" s="6">
        <v>300329</v>
      </c>
      <c r="E4806" s="6" t="s">
        <v>642</v>
      </c>
      <c r="F4806" s="6" t="s">
        <v>21</v>
      </c>
      <c r="G4806" s="6" t="s">
        <v>13</v>
      </c>
      <c r="H4806" s="6" t="s">
        <v>923</v>
      </c>
      <c r="I4806" s="6">
        <v>11</v>
      </c>
      <c r="J4806" s="13" t="str">
        <f>VLOOKUP(MONTH(Tabla7[[#This Row],[Fecha del movimiento]]),Tablas!$O$4:$P$15,2,0)</f>
        <v>Ene</v>
      </c>
      <c r="K4806" s="6">
        <f>YEAR(Tabla7[[#This Row],[Fecha del movimiento]])</f>
        <v>2018</v>
      </c>
    </row>
    <row r="4807" spans="2:11" x14ac:dyDescent="0.2">
      <c r="B4807" s="8">
        <v>43177</v>
      </c>
      <c r="C4807" s="6" t="s">
        <v>5438</v>
      </c>
      <c r="D4807" s="6">
        <v>300238</v>
      </c>
      <c r="E4807" s="6" t="s">
        <v>357</v>
      </c>
      <c r="F4807" s="6" t="s">
        <v>21</v>
      </c>
      <c r="G4807" s="6" t="s">
        <v>2</v>
      </c>
      <c r="H4807" s="6" t="s">
        <v>923</v>
      </c>
      <c r="I4807" s="6">
        <v>11</v>
      </c>
      <c r="J4807" s="13" t="str">
        <f>VLOOKUP(MONTH(Tabla7[[#This Row],[Fecha del movimiento]]),Tablas!$O$4:$P$15,2,0)</f>
        <v>Mar</v>
      </c>
      <c r="K4807" s="6">
        <f>YEAR(Tabla7[[#This Row],[Fecha del movimiento]])</f>
        <v>2018</v>
      </c>
    </row>
    <row r="4808" spans="2:11" x14ac:dyDescent="0.2">
      <c r="B4808" s="8">
        <v>43204</v>
      </c>
      <c r="C4808" s="6" t="s">
        <v>5439</v>
      </c>
      <c r="D4808" s="6">
        <v>300749</v>
      </c>
      <c r="E4808" s="6" t="s">
        <v>312</v>
      </c>
      <c r="F4808" s="6" t="s">
        <v>21</v>
      </c>
      <c r="G4808" s="6" t="s">
        <v>6</v>
      </c>
      <c r="H4808" s="6" t="s">
        <v>917</v>
      </c>
      <c r="I4808" s="6">
        <v>-17</v>
      </c>
      <c r="J4808" s="13" t="str">
        <f>VLOOKUP(MONTH(Tabla7[[#This Row],[Fecha del movimiento]]),Tablas!$O$4:$P$15,2,0)</f>
        <v>Abr</v>
      </c>
      <c r="K4808" s="6">
        <f>YEAR(Tabla7[[#This Row],[Fecha del movimiento]])</f>
        <v>2018</v>
      </c>
    </row>
    <row r="4809" spans="2:11" x14ac:dyDescent="0.2">
      <c r="B4809" s="8">
        <v>43229</v>
      </c>
      <c r="C4809" s="6" t="s">
        <v>5440</v>
      </c>
      <c r="D4809" s="6">
        <v>300632</v>
      </c>
      <c r="E4809" s="6" t="s">
        <v>412</v>
      </c>
      <c r="F4809" s="6" t="s">
        <v>21</v>
      </c>
      <c r="G4809" s="6" t="s">
        <v>7</v>
      </c>
      <c r="H4809" s="6" t="s">
        <v>923</v>
      </c>
      <c r="I4809" s="6">
        <v>20</v>
      </c>
      <c r="J4809" s="13" t="str">
        <f>VLOOKUP(MONTH(Tabla7[[#This Row],[Fecha del movimiento]]),Tablas!$O$4:$P$15,2,0)</f>
        <v>May</v>
      </c>
      <c r="K4809" s="6">
        <f>YEAR(Tabla7[[#This Row],[Fecha del movimiento]])</f>
        <v>2018</v>
      </c>
    </row>
    <row r="4810" spans="2:11" x14ac:dyDescent="0.2">
      <c r="B4810" s="8">
        <v>43124</v>
      </c>
      <c r="C4810" s="6" t="s">
        <v>2484</v>
      </c>
      <c r="D4810" s="6">
        <v>300749</v>
      </c>
      <c r="E4810" s="6" t="s">
        <v>312</v>
      </c>
      <c r="F4810" s="6" t="s">
        <v>21</v>
      </c>
      <c r="G4810" s="6" t="s">
        <v>6</v>
      </c>
      <c r="H4810" s="6" t="s">
        <v>917</v>
      </c>
      <c r="I4810" s="6">
        <v>-19</v>
      </c>
      <c r="J4810" s="13" t="str">
        <f>VLOOKUP(MONTH(Tabla7[[#This Row],[Fecha del movimiento]]),Tablas!$O$4:$P$15,2,0)</f>
        <v>Ene</v>
      </c>
      <c r="K4810" s="6">
        <f>YEAR(Tabla7[[#This Row],[Fecha del movimiento]])</f>
        <v>2018</v>
      </c>
    </row>
    <row r="4811" spans="2:11" x14ac:dyDescent="0.2">
      <c r="B4811" s="8">
        <v>43315</v>
      </c>
      <c r="C4811" s="6" t="s">
        <v>5441</v>
      </c>
      <c r="D4811" s="6">
        <v>300847</v>
      </c>
      <c r="E4811" s="6" t="s">
        <v>223</v>
      </c>
      <c r="F4811" s="6" t="s">
        <v>21</v>
      </c>
      <c r="G4811" s="6" t="s">
        <v>6</v>
      </c>
      <c r="H4811" s="6" t="s">
        <v>923</v>
      </c>
      <c r="I4811" s="6">
        <v>17</v>
      </c>
      <c r="J4811" s="13" t="str">
        <f>VLOOKUP(MONTH(Tabla7[[#This Row],[Fecha del movimiento]]),Tablas!$O$4:$P$15,2,0)</f>
        <v>Ago</v>
      </c>
      <c r="K4811" s="6">
        <f>YEAR(Tabla7[[#This Row],[Fecha del movimiento]])</f>
        <v>2018</v>
      </c>
    </row>
    <row r="4812" spans="2:11" x14ac:dyDescent="0.2">
      <c r="B4812" s="8">
        <v>43259</v>
      </c>
      <c r="C4812" s="6" t="s">
        <v>5442</v>
      </c>
      <c r="D4812" s="6">
        <v>300184</v>
      </c>
      <c r="E4812" s="6" t="s">
        <v>539</v>
      </c>
      <c r="F4812" s="6" t="s">
        <v>21</v>
      </c>
      <c r="G4812" s="6" t="s">
        <v>6</v>
      </c>
      <c r="H4812" s="6" t="s">
        <v>923</v>
      </c>
      <c r="I4812" s="6">
        <v>10</v>
      </c>
      <c r="J4812" s="13" t="str">
        <f>VLOOKUP(MONTH(Tabla7[[#This Row],[Fecha del movimiento]]),Tablas!$O$4:$P$15,2,0)</f>
        <v>Jun</v>
      </c>
      <c r="K4812" s="6">
        <f>YEAR(Tabla7[[#This Row],[Fecha del movimiento]])</f>
        <v>2018</v>
      </c>
    </row>
    <row r="4813" spans="2:11" x14ac:dyDescent="0.2">
      <c r="B4813" s="8">
        <v>43175</v>
      </c>
      <c r="C4813" s="6" t="s">
        <v>5443</v>
      </c>
      <c r="D4813" s="6">
        <v>301022</v>
      </c>
      <c r="E4813" s="6" t="s">
        <v>55</v>
      </c>
      <c r="F4813" s="6" t="s">
        <v>21</v>
      </c>
      <c r="G4813" s="6" t="s">
        <v>11</v>
      </c>
      <c r="H4813" s="6" t="s">
        <v>917</v>
      </c>
      <c r="I4813" s="6">
        <v>-20</v>
      </c>
      <c r="J4813" s="13" t="str">
        <f>VLOOKUP(MONTH(Tabla7[[#This Row],[Fecha del movimiento]]),Tablas!$O$4:$P$15,2,0)</f>
        <v>Mar</v>
      </c>
      <c r="K4813" s="6">
        <f>YEAR(Tabla7[[#This Row],[Fecha del movimiento]])</f>
        <v>2018</v>
      </c>
    </row>
    <row r="4814" spans="2:11" x14ac:dyDescent="0.2">
      <c r="B4814" s="8">
        <v>43282</v>
      </c>
      <c r="C4814" s="6" t="s">
        <v>5444</v>
      </c>
      <c r="D4814" s="6">
        <v>300614</v>
      </c>
      <c r="E4814" s="6" t="s">
        <v>428</v>
      </c>
      <c r="F4814" s="6" t="s">
        <v>21</v>
      </c>
      <c r="G4814" s="6" t="s">
        <v>2</v>
      </c>
      <c r="H4814" s="6" t="s">
        <v>917</v>
      </c>
      <c r="I4814" s="6">
        <v>-5</v>
      </c>
      <c r="J4814" s="13" t="str">
        <f>VLOOKUP(MONTH(Tabla7[[#This Row],[Fecha del movimiento]]),Tablas!$O$4:$P$15,2,0)</f>
        <v>Jul</v>
      </c>
      <c r="K4814" s="6">
        <f>YEAR(Tabla7[[#This Row],[Fecha del movimiento]])</f>
        <v>2018</v>
      </c>
    </row>
    <row r="4815" spans="2:11" x14ac:dyDescent="0.2">
      <c r="B4815" s="8">
        <v>43197</v>
      </c>
      <c r="C4815" s="6" t="s">
        <v>5445</v>
      </c>
      <c r="D4815" s="6">
        <v>300404</v>
      </c>
      <c r="E4815" s="6" t="s">
        <v>591</v>
      </c>
      <c r="F4815" s="6" t="s">
        <v>21</v>
      </c>
      <c r="G4815" s="6" t="s">
        <v>4</v>
      </c>
      <c r="H4815" s="6" t="s">
        <v>923</v>
      </c>
      <c r="I4815" s="6">
        <v>11</v>
      </c>
      <c r="J4815" s="13" t="str">
        <f>VLOOKUP(MONTH(Tabla7[[#This Row],[Fecha del movimiento]]),Tablas!$O$4:$P$15,2,0)</f>
        <v>Abr</v>
      </c>
      <c r="K4815" s="6">
        <f>YEAR(Tabla7[[#This Row],[Fecha del movimiento]])</f>
        <v>2018</v>
      </c>
    </row>
    <row r="4816" spans="2:11" x14ac:dyDescent="0.2">
      <c r="B4816" s="8">
        <v>43262</v>
      </c>
      <c r="C4816" s="6" t="s">
        <v>5446</v>
      </c>
      <c r="D4816" s="6">
        <v>300701</v>
      </c>
      <c r="E4816" s="6" t="s">
        <v>356</v>
      </c>
      <c r="F4816" s="6" t="s">
        <v>21</v>
      </c>
      <c r="G4816" s="6" t="s">
        <v>13</v>
      </c>
      <c r="H4816" s="6" t="s">
        <v>917</v>
      </c>
      <c r="I4816" s="6">
        <v>-12</v>
      </c>
      <c r="J4816" s="13" t="str">
        <f>VLOOKUP(MONTH(Tabla7[[#This Row],[Fecha del movimiento]]),Tablas!$O$4:$P$15,2,0)</f>
        <v>Jun</v>
      </c>
      <c r="K4816" s="6">
        <f>YEAR(Tabla7[[#This Row],[Fecha del movimiento]])</f>
        <v>2018</v>
      </c>
    </row>
    <row r="4817" spans="2:11" x14ac:dyDescent="0.2">
      <c r="B4817" s="8">
        <v>43298</v>
      </c>
      <c r="C4817" s="6" t="s">
        <v>5447</v>
      </c>
      <c r="D4817" s="6">
        <v>300149</v>
      </c>
      <c r="E4817" s="6" t="s">
        <v>754</v>
      </c>
      <c r="F4817" s="6" t="s">
        <v>21</v>
      </c>
      <c r="G4817" s="6" t="s">
        <v>7</v>
      </c>
      <c r="H4817" s="6" t="s">
        <v>917</v>
      </c>
      <c r="I4817" s="6">
        <v>-16</v>
      </c>
      <c r="J4817" s="13" t="str">
        <f>VLOOKUP(MONTH(Tabla7[[#This Row],[Fecha del movimiento]]),Tablas!$O$4:$P$15,2,0)</f>
        <v>Jul</v>
      </c>
      <c r="K4817" s="6">
        <f>YEAR(Tabla7[[#This Row],[Fecha del movimiento]])</f>
        <v>2018</v>
      </c>
    </row>
    <row r="4818" spans="2:11" x14ac:dyDescent="0.2">
      <c r="B4818" s="8">
        <v>43133</v>
      </c>
      <c r="C4818" s="6" t="s">
        <v>918</v>
      </c>
      <c r="D4818" s="6">
        <v>300716</v>
      </c>
      <c r="E4818" s="6" t="s">
        <v>342</v>
      </c>
      <c r="F4818" s="6" t="s">
        <v>21</v>
      </c>
      <c r="G4818" s="6" t="s">
        <v>2</v>
      </c>
      <c r="H4818" s="6" t="s">
        <v>917</v>
      </c>
      <c r="I4818" s="6">
        <v>-20</v>
      </c>
      <c r="J4818" s="13" t="str">
        <f>VLOOKUP(MONTH(Tabla7[[#This Row],[Fecha del movimiento]]),Tablas!$O$4:$P$15,2,0)</f>
        <v>Feb</v>
      </c>
      <c r="K4818" s="6">
        <f>YEAR(Tabla7[[#This Row],[Fecha del movimiento]])</f>
        <v>2018</v>
      </c>
    </row>
    <row r="4819" spans="2:11" x14ac:dyDescent="0.2">
      <c r="B4819" s="8">
        <v>43337</v>
      </c>
      <c r="C4819" s="6" t="s">
        <v>5448</v>
      </c>
      <c r="D4819" s="6">
        <v>300330</v>
      </c>
      <c r="E4819" s="6" t="s">
        <v>468</v>
      </c>
      <c r="F4819" s="6" t="s">
        <v>21</v>
      </c>
      <c r="G4819" s="6" t="s">
        <v>2</v>
      </c>
      <c r="H4819" s="6" t="s">
        <v>917</v>
      </c>
      <c r="I4819" s="6">
        <v>-12</v>
      </c>
      <c r="J4819" s="13" t="str">
        <f>VLOOKUP(MONTH(Tabla7[[#This Row],[Fecha del movimiento]]),Tablas!$O$4:$P$15,2,0)</f>
        <v>Ago</v>
      </c>
      <c r="K4819" s="6">
        <f>YEAR(Tabla7[[#This Row],[Fecha del movimiento]])</f>
        <v>2018</v>
      </c>
    </row>
    <row r="4820" spans="2:11" x14ac:dyDescent="0.2">
      <c r="B4820" s="8">
        <v>43225</v>
      </c>
      <c r="C4820" s="6" t="s">
        <v>5449</v>
      </c>
      <c r="D4820" s="6">
        <v>301014</v>
      </c>
      <c r="E4820" s="6" t="s">
        <v>63</v>
      </c>
      <c r="F4820" s="6" t="s">
        <v>21</v>
      </c>
      <c r="G4820" s="6" t="s">
        <v>9</v>
      </c>
      <c r="H4820" s="6" t="s">
        <v>917</v>
      </c>
      <c r="I4820" s="6">
        <v>-19</v>
      </c>
      <c r="J4820" s="13" t="str">
        <f>VLOOKUP(MONTH(Tabla7[[#This Row],[Fecha del movimiento]]),Tablas!$O$4:$P$15,2,0)</f>
        <v>May</v>
      </c>
      <c r="K4820" s="6">
        <f>YEAR(Tabla7[[#This Row],[Fecha del movimiento]])</f>
        <v>2018</v>
      </c>
    </row>
    <row r="4821" spans="2:11" x14ac:dyDescent="0.2">
      <c r="B4821" s="8">
        <v>43294</v>
      </c>
      <c r="C4821" s="6" t="s">
        <v>5450</v>
      </c>
      <c r="D4821" s="6">
        <v>301020</v>
      </c>
      <c r="E4821" s="6" t="s">
        <v>57</v>
      </c>
      <c r="F4821" s="6" t="s">
        <v>21</v>
      </c>
      <c r="G4821" s="6" t="s">
        <v>7</v>
      </c>
      <c r="H4821" s="6" t="s">
        <v>923</v>
      </c>
      <c r="I4821" s="6">
        <v>17</v>
      </c>
      <c r="J4821" s="13" t="str">
        <f>VLOOKUP(MONTH(Tabla7[[#This Row],[Fecha del movimiento]]),Tablas!$O$4:$P$15,2,0)</f>
        <v>Jul</v>
      </c>
      <c r="K4821" s="6">
        <f>YEAR(Tabla7[[#This Row],[Fecha del movimiento]])</f>
        <v>2018</v>
      </c>
    </row>
    <row r="4822" spans="2:11" x14ac:dyDescent="0.2">
      <c r="B4822" s="8">
        <v>43221</v>
      </c>
      <c r="C4822" s="6" t="s">
        <v>5451</v>
      </c>
      <c r="D4822" s="6">
        <v>300536</v>
      </c>
      <c r="E4822" s="6" t="s">
        <v>492</v>
      </c>
      <c r="F4822" s="6" t="s">
        <v>21</v>
      </c>
      <c r="G4822" s="6" t="s">
        <v>13</v>
      </c>
      <c r="H4822" s="6" t="s">
        <v>923</v>
      </c>
      <c r="I4822" s="6">
        <v>12</v>
      </c>
      <c r="J4822" s="13" t="str">
        <f>VLOOKUP(MONTH(Tabla7[[#This Row],[Fecha del movimiento]]),Tablas!$O$4:$P$15,2,0)</f>
        <v>May</v>
      </c>
      <c r="K4822" s="6">
        <f>YEAR(Tabla7[[#This Row],[Fecha del movimiento]])</f>
        <v>2018</v>
      </c>
    </row>
    <row r="4823" spans="2:11" x14ac:dyDescent="0.2">
      <c r="B4823" s="8">
        <v>43136</v>
      </c>
      <c r="C4823" s="6" t="s">
        <v>5452</v>
      </c>
      <c r="D4823" s="6">
        <v>300895</v>
      </c>
      <c r="E4823" s="6" t="s">
        <v>177</v>
      </c>
      <c r="F4823" s="6" t="s">
        <v>21</v>
      </c>
      <c r="G4823" s="6" t="s">
        <v>9</v>
      </c>
      <c r="H4823" s="6" t="s">
        <v>917</v>
      </c>
      <c r="I4823" s="6">
        <v>-20</v>
      </c>
      <c r="J4823" s="13" t="str">
        <f>VLOOKUP(MONTH(Tabla7[[#This Row],[Fecha del movimiento]]),Tablas!$O$4:$P$15,2,0)</f>
        <v>Feb</v>
      </c>
      <c r="K4823" s="6">
        <f>YEAR(Tabla7[[#This Row],[Fecha del movimiento]])</f>
        <v>2018</v>
      </c>
    </row>
    <row r="4824" spans="2:11" x14ac:dyDescent="0.2">
      <c r="B4824" s="8">
        <v>43254</v>
      </c>
      <c r="C4824" s="6" t="s">
        <v>5453</v>
      </c>
      <c r="D4824" s="6">
        <v>300281</v>
      </c>
      <c r="E4824" s="6" t="s">
        <v>259</v>
      </c>
      <c r="F4824" s="6" t="s">
        <v>21</v>
      </c>
      <c r="G4824" s="6" t="s">
        <v>5</v>
      </c>
      <c r="H4824" s="6" t="s">
        <v>923</v>
      </c>
      <c r="I4824" s="6">
        <v>10</v>
      </c>
      <c r="J4824" s="13" t="str">
        <f>VLOOKUP(MONTH(Tabla7[[#This Row],[Fecha del movimiento]]),Tablas!$O$4:$P$15,2,0)</f>
        <v>Jun</v>
      </c>
      <c r="K4824" s="6">
        <f>YEAR(Tabla7[[#This Row],[Fecha del movimiento]])</f>
        <v>2018</v>
      </c>
    </row>
    <row r="4825" spans="2:11" x14ac:dyDescent="0.2">
      <c r="B4825" s="8">
        <v>43223</v>
      </c>
      <c r="C4825" s="6" t="s">
        <v>5454</v>
      </c>
      <c r="D4825" s="6">
        <v>300350</v>
      </c>
      <c r="E4825" s="6" t="s">
        <v>630</v>
      </c>
      <c r="F4825" s="6" t="s">
        <v>21</v>
      </c>
      <c r="G4825" s="6" t="s">
        <v>5</v>
      </c>
      <c r="H4825" s="6" t="s">
        <v>923</v>
      </c>
      <c r="I4825" s="6">
        <v>14</v>
      </c>
      <c r="J4825" s="13" t="str">
        <f>VLOOKUP(MONTH(Tabla7[[#This Row],[Fecha del movimiento]]),Tablas!$O$4:$P$15,2,0)</f>
        <v>May</v>
      </c>
      <c r="K4825" s="6">
        <f>YEAR(Tabla7[[#This Row],[Fecha del movimiento]])</f>
        <v>2018</v>
      </c>
    </row>
    <row r="4826" spans="2:11" x14ac:dyDescent="0.2">
      <c r="B4826" s="8">
        <v>43322</v>
      </c>
      <c r="C4826" s="6" t="s">
        <v>5455</v>
      </c>
      <c r="D4826" s="6">
        <v>300777</v>
      </c>
      <c r="E4826" s="6" t="s">
        <v>287</v>
      </c>
      <c r="F4826" s="6" t="s">
        <v>21</v>
      </c>
      <c r="G4826" s="6" t="s">
        <v>5</v>
      </c>
      <c r="H4826" s="6" t="s">
        <v>917</v>
      </c>
      <c r="I4826" s="6">
        <v>-5</v>
      </c>
      <c r="J4826" s="13" t="str">
        <f>VLOOKUP(MONTH(Tabla7[[#This Row],[Fecha del movimiento]]),Tablas!$O$4:$P$15,2,0)</f>
        <v>Ago</v>
      </c>
      <c r="K4826" s="6">
        <f>YEAR(Tabla7[[#This Row],[Fecha del movimiento]])</f>
        <v>2018</v>
      </c>
    </row>
    <row r="4827" spans="2:11" x14ac:dyDescent="0.2">
      <c r="B4827" s="8">
        <v>43260</v>
      </c>
      <c r="C4827" s="6" t="s">
        <v>5456</v>
      </c>
      <c r="D4827" s="6">
        <v>300240</v>
      </c>
      <c r="E4827" s="6" t="s">
        <v>701</v>
      </c>
      <c r="F4827" s="6" t="s">
        <v>21</v>
      </c>
      <c r="G4827" s="6" t="s">
        <v>1</v>
      </c>
      <c r="H4827" s="6" t="s">
        <v>917</v>
      </c>
      <c r="I4827" s="6">
        <v>-6</v>
      </c>
      <c r="J4827" s="13" t="str">
        <f>VLOOKUP(MONTH(Tabla7[[#This Row],[Fecha del movimiento]]),Tablas!$O$4:$P$15,2,0)</f>
        <v>Jun</v>
      </c>
      <c r="K4827" s="6">
        <f>YEAR(Tabla7[[#This Row],[Fecha del movimiento]])</f>
        <v>2018</v>
      </c>
    </row>
    <row r="4828" spans="2:11" x14ac:dyDescent="0.2">
      <c r="B4828" s="8">
        <v>43216</v>
      </c>
      <c r="C4828" s="6" t="s">
        <v>5457</v>
      </c>
      <c r="D4828" s="6">
        <v>300839</v>
      </c>
      <c r="E4828" s="6" t="s">
        <v>230</v>
      </c>
      <c r="F4828" s="6" t="s">
        <v>21</v>
      </c>
      <c r="G4828" s="6" t="s">
        <v>2</v>
      </c>
      <c r="H4828" s="6" t="s">
        <v>917</v>
      </c>
      <c r="I4828" s="6">
        <v>-18</v>
      </c>
      <c r="J4828" s="13" t="str">
        <f>VLOOKUP(MONTH(Tabla7[[#This Row],[Fecha del movimiento]]),Tablas!$O$4:$P$15,2,0)</f>
        <v>Abr</v>
      </c>
      <c r="K4828" s="6">
        <f>YEAR(Tabla7[[#This Row],[Fecha del movimiento]])</f>
        <v>2018</v>
      </c>
    </row>
    <row r="4829" spans="2:11" x14ac:dyDescent="0.2">
      <c r="B4829" s="8">
        <v>43181</v>
      </c>
      <c r="C4829" s="6" t="s">
        <v>5458</v>
      </c>
      <c r="D4829" s="6">
        <v>300099</v>
      </c>
      <c r="E4829" s="6" t="s">
        <v>657</v>
      </c>
      <c r="F4829" s="6" t="s">
        <v>21</v>
      </c>
      <c r="G4829" s="6" t="s">
        <v>13</v>
      </c>
      <c r="H4829" s="6" t="s">
        <v>923</v>
      </c>
      <c r="I4829" s="6">
        <v>17</v>
      </c>
      <c r="J4829" s="13" t="str">
        <f>VLOOKUP(MONTH(Tabla7[[#This Row],[Fecha del movimiento]]),Tablas!$O$4:$P$15,2,0)</f>
        <v>Mar</v>
      </c>
      <c r="K4829" s="6">
        <f>YEAR(Tabla7[[#This Row],[Fecha del movimiento]])</f>
        <v>2018</v>
      </c>
    </row>
    <row r="4830" spans="2:11" x14ac:dyDescent="0.2">
      <c r="B4830" s="8">
        <v>43305</v>
      </c>
      <c r="C4830" s="6" t="s">
        <v>3876</v>
      </c>
      <c r="D4830" s="6">
        <v>300136</v>
      </c>
      <c r="E4830" s="6" t="s">
        <v>142</v>
      </c>
      <c r="F4830" s="6" t="s">
        <v>21</v>
      </c>
      <c r="G4830" s="6" t="s">
        <v>6</v>
      </c>
      <c r="H4830" s="6" t="s">
        <v>917</v>
      </c>
      <c r="I4830" s="6">
        <v>-5</v>
      </c>
      <c r="J4830" s="13" t="str">
        <f>VLOOKUP(MONTH(Tabla7[[#This Row],[Fecha del movimiento]]),Tablas!$O$4:$P$15,2,0)</f>
        <v>Jul</v>
      </c>
      <c r="K4830" s="6">
        <f>YEAR(Tabla7[[#This Row],[Fecha del movimiento]])</f>
        <v>2018</v>
      </c>
    </row>
    <row r="4831" spans="2:11" x14ac:dyDescent="0.2">
      <c r="B4831" s="8">
        <v>43274</v>
      </c>
      <c r="C4831" s="6" t="s">
        <v>5459</v>
      </c>
      <c r="D4831" s="6">
        <v>300232</v>
      </c>
      <c r="E4831" s="6" t="s">
        <v>706</v>
      </c>
      <c r="F4831" s="6" t="s">
        <v>21</v>
      </c>
      <c r="G4831" s="6" t="s">
        <v>2</v>
      </c>
      <c r="H4831" s="6" t="s">
        <v>923</v>
      </c>
      <c r="I4831" s="6">
        <v>20</v>
      </c>
      <c r="J4831" s="13" t="str">
        <f>VLOOKUP(MONTH(Tabla7[[#This Row],[Fecha del movimiento]]),Tablas!$O$4:$P$15,2,0)</f>
        <v>Jun</v>
      </c>
      <c r="K4831" s="6">
        <f>YEAR(Tabla7[[#This Row],[Fecha del movimiento]])</f>
        <v>2018</v>
      </c>
    </row>
    <row r="4832" spans="2:11" x14ac:dyDescent="0.2">
      <c r="B4832" s="8">
        <v>43264</v>
      </c>
      <c r="C4832" s="6" t="s">
        <v>5460</v>
      </c>
      <c r="D4832" s="6">
        <v>300086</v>
      </c>
      <c r="E4832" s="6" t="s">
        <v>664</v>
      </c>
      <c r="F4832" s="6" t="s">
        <v>21</v>
      </c>
      <c r="G4832" s="6" t="s">
        <v>13</v>
      </c>
      <c r="H4832" s="6" t="s">
        <v>923</v>
      </c>
      <c r="I4832" s="6">
        <v>16</v>
      </c>
      <c r="J4832" s="13" t="str">
        <f>VLOOKUP(MONTH(Tabla7[[#This Row],[Fecha del movimiento]]),Tablas!$O$4:$P$15,2,0)</f>
        <v>Jun</v>
      </c>
      <c r="K4832" s="6">
        <f>YEAR(Tabla7[[#This Row],[Fecha del movimiento]])</f>
        <v>2018</v>
      </c>
    </row>
    <row r="4833" spans="2:11" x14ac:dyDescent="0.2">
      <c r="B4833" s="8">
        <v>43223</v>
      </c>
      <c r="C4833" s="6" t="s">
        <v>3282</v>
      </c>
      <c r="D4833" s="6">
        <v>300496</v>
      </c>
      <c r="E4833" s="6" t="s">
        <v>527</v>
      </c>
      <c r="F4833" s="6" t="s">
        <v>21</v>
      </c>
      <c r="G4833" s="6" t="s">
        <v>4</v>
      </c>
      <c r="H4833" s="6" t="s">
        <v>917</v>
      </c>
      <c r="I4833" s="6">
        <v>-6</v>
      </c>
      <c r="J4833" s="13" t="str">
        <f>VLOOKUP(MONTH(Tabla7[[#This Row],[Fecha del movimiento]]),Tablas!$O$4:$P$15,2,0)</f>
        <v>May</v>
      </c>
      <c r="K4833" s="6">
        <f>YEAR(Tabla7[[#This Row],[Fecha del movimiento]])</f>
        <v>2018</v>
      </c>
    </row>
    <row r="4834" spans="2:11" x14ac:dyDescent="0.2">
      <c r="B4834" s="8">
        <v>43252</v>
      </c>
      <c r="C4834" s="6" t="s">
        <v>5461</v>
      </c>
      <c r="D4834" s="6">
        <v>300831</v>
      </c>
      <c r="E4834" s="6" t="s">
        <v>238</v>
      </c>
      <c r="F4834" s="6" t="s">
        <v>21</v>
      </c>
      <c r="G4834" s="6" t="s">
        <v>10</v>
      </c>
      <c r="H4834" s="6" t="s">
        <v>917</v>
      </c>
      <c r="I4834" s="6">
        <v>-20</v>
      </c>
      <c r="J4834" s="13" t="str">
        <f>VLOOKUP(MONTH(Tabla7[[#This Row],[Fecha del movimiento]]),Tablas!$O$4:$P$15,2,0)</f>
        <v>Jun</v>
      </c>
      <c r="K4834" s="6">
        <f>YEAR(Tabla7[[#This Row],[Fecha del movimiento]])</f>
        <v>2018</v>
      </c>
    </row>
    <row r="4835" spans="2:11" x14ac:dyDescent="0.2">
      <c r="B4835" s="8">
        <v>43117</v>
      </c>
      <c r="C4835" s="6" t="s">
        <v>5462</v>
      </c>
      <c r="D4835" s="6">
        <v>300121</v>
      </c>
      <c r="E4835" s="6" t="s">
        <v>562</v>
      </c>
      <c r="F4835" s="6" t="s">
        <v>21</v>
      </c>
      <c r="G4835" s="6" t="s">
        <v>12</v>
      </c>
      <c r="H4835" s="6" t="s">
        <v>917</v>
      </c>
      <c r="I4835" s="6">
        <v>-19</v>
      </c>
      <c r="J4835" s="13" t="str">
        <f>VLOOKUP(MONTH(Tabla7[[#This Row],[Fecha del movimiento]]),Tablas!$O$4:$P$15,2,0)</f>
        <v>Ene</v>
      </c>
      <c r="K4835" s="6">
        <f>YEAR(Tabla7[[#This Row],[Fecha del movimiento]])</f>
        <v>2018</v>
      </c>
    </row>
    <row r="4836" spans="2:11" x14ac:dyDescent="0.2">
      <c r="B4836" s="8">
        <v>43318</v>
      </c>
      <c r="C4836" s="6" t="s">
        <v>5463</v>
      </c>
      <c r="D4836" s="6">
        <v>300859</v>
      </c>
      <c r="E4836" s="6" t="s">
        <v>212</v>
      </c>
      <c r="F4836" s="6" t="s">
        <v>21</v>
      </c>
      <c r="G4836" s="6" t="s">
        <v>11</v>
      </c>
      <c r="H4836" s="6" t="s">
        <v>923</v>
      </c>
      <c r="I4836" s="6">
        <v>17</v>
      </c>
      <c r="J4836" s="13" t="str">
        <f>VLOOKUP(MONTH(Tabla7[[#This Row],[Fecha del movimiento]]),Tablas!$O$4:$P$15,2,0)</f>
        <v>Ago</v>
      </c>
      <c r="K4836" s="6">
        <f>YEAR(Tabla7[[#This Row],[Fecha del movimiento]])</f>
        <v>2018</v>
      </c>
    </row>
    <row r="4837" spans="2:11" x14ac:dyDescent="0.2">
      <c r="B4837" s="8">
        <v>43143</v>
      </c>
      <c r="C4837" s="6" t="s">
        <v>5464</v>
      </c>
      <c r="D4837" s="6">
        <v>300786</v>
      </c>
      <c r="E4837" s="6" t="s">
        <v>280</v>
      </c>
      <c r="F4837" s="6" t="s">
        <v>21</v>
      </c>
      <c r="G4837" s="6" t="s">
        <v>5</v>
      </c>
      <c r="H4837" s="6" t="s">
        <v>923</v>
      </c>
      <c r="I4837" s="6">
        <v>12</v>
      </c>
      <c r="J4837" s="13" t="str">
        <f>VLOOKUP(MONTH(Tabla7[[#This Row],[Fecha del movimiento]]),Tablas!$O$4:$P$15,2,0)</f>
        <v>Feb</v>
      </c>
      <c r="K4837" s="6">
        <f>YEAR(Tabla7[[#This Row],[Fecha del movimiento]])</f>
        <v>2018</v>
      </c>
    </row>
    <row r="4838" spans="2:11" x14ac:dyDescent="0.2">
      <c r="B4838" s="8">
        <v>43336</v>
      </c>
      <c r="C4838" s="6" t="s">
        <v>5465</v>
      </c>
      <c r="D4838" s="6">
        <v>300110</v>
      </c>
      <c r="E4838" s="6" t="s">
        <v>767</v>
      </c>
      <c r="F4838" s="6" t="s">
        <v>21</v>
      </c>
      <c r="G4838" s="6" t="s">
        <v>13</v>
      </c>
      <c r="H4838" s="6" t="s">
        <v>917</v>
      </c>
      <c r="I4838" s="6">
        <v>-13</v>
      </c>
      <c r="J4838" s="13" t="str">
        <f>VLOOKUP(MONTH(Tabla7[[#This Row],[Fecha del movimiento]]),Tablas!$O$4:$P$15,2,0)</f>
        <v>Ago</v>
      </c>
      <c r="K4838" s="6">
        <f>YEAR(Tabla7[[#This Row],[Fecha del movimiento]])</f>
        <v>2018</v>
      </c>
    </row>
    <row r="4839" spans="2:11" x14ac:dyDescent="0.2">
      <c r="B4839" s="8">
        <v>43313</v>
      </c>
      <c r="C4839" s="6" t="s">
        <v>5466</v>
      </c>
      <c r="D4839" s="6">
        <v>300529</v>
      </c>
      <c r="E4839" s="6" t="s">
        <v>499</v>
      </c>
      <c r="F4839" s="6" t="s">
        <v>21</v>
      </c>
      <c r="G4839" s="6" t="s">
        <v>13</v>
      </c>
      <c r="H4839" s="6" t="s">
        <v>917</v>
      </c>
      <c r="I4839" s="6">
        <v>-20</v>
      </c>
      <c r="J4839" s="13" t="str">
        <f>VLOOKUP(MONTH(Tabla7[[#This Row],[Fecha del movimiento]]),Tablas!$O$4:$P$15,2,0)</f>
        <v>Ago</v>
      </c>
      <c r="K4839" s="6">
        <f>YEAR(Tabla7[[#This Row],[Fecha del movimiento]])</f>
        <v>2018</v>
      </c>
    </row>
    <row r="4840" spans="2:11" x14ac:dyDescent="0.2">
      <c r="B4840" s="8">
        <v>43116</v>
      </c>
      <c r="C4840" s="6" t="s">
        <v>5467</v>
      </c>
      <c r="D4840" s="6">
        <v>300097</v>
      </c>
      <c r="E4840" s="6" t="s">
        <v>773</v>
      </c>
      <c r="F4840" s="6" t="s">
        <v>21</v>
      </c>
      <c r="G4840" s="6" t="s">
        <v>13</v>
      </c>
      <c r="H4840" s="6" t="s">
        <v>923</v>
      </c>
      <c r="I4840" s="6">
        <v>19</v>
      </c>
      <c r="J4840" s="13" t="str">
        <f>VLOOKUP(MONTH(Tabla7[[#This Row],[Fecha del movimiento]]),Tablas!$O$4:$P$15,2,0)</f>
        <v>Ene</v>
      </c>
      <c r="K4840" s="6">
        <f>YEAR(Tabla7[[#This Row],[Fecha del movimiento]])</f>
        <v>2018</v>
      </c>
    </row>
    <row r="4841" spans="2:11" x14ac:dyDescent="0.2">
      <c r="B4841" s="8">
        <v>43263</v>
      </c>
      <c r="C4841" s="6" t="s">
        <v>5468</v>
      </c>
      <c r="D4841" s="6">
        <v>300064</v>
      </c>
      <c r="E4841" s="6" t="s">
        <v>137</v>
      </c>
      <c r="F4841" s="6" t="s">
        <v>21</v>
      </c>
      <c r="G4841" s="6" t="s">
        <v>6</v>
      </c>
      <c r="H4841" s="6" t="s">
        <v>917</v>
      </c>
      <c r="I4841" s="6">
        <v>-20</v>
      </c>
      <c r="J4841" s="13" t="str">
        <f>VLOOKUP(MONTH(Tabla7[[#This Row],[Fecha del movimiento]]),Tablas!$O$4:$P$15,2,0)</f>
        <v>Jun</v>
      </c>
      <c r="K4841" s="6">
        <f>YEAR(Tabla7[[#This Row],[Fecha del movimiento]])</f>
        <v>2018</v>
      </c>
    </row>
    <row r="4842" spans="2:11" x14ac:dyDescent="0.2">
      <c r="B4842" s="8">
        <v>43243</v>
      </c>
      <c r="C4842" s="6" t="s">
        <v>5469</v>
      </c>
      <c r="D4842" s="6">
        <v>300968</v>
      </c>
      <c r="E4842" s="6" t="s">
        <v>107</v>
      </c>
      <c r="F4842" s="6" t="s">
        <v>21</v>
      </c>
      <c r="G4842" s="6" t="s">
        <v>10</v>
      </c>
      <c r="H4842" s="6" t="s">
        <v>917</v>
      </c>
      <c r="I4842" s="6">
        <v>-20</v>
      </c>
      <c r="J4842" s="13" t="str">
        <f>VLOOKUP(MONTH(Tabla7[[#This Row],[Fecha del movimiento]]),Tablas!$O$4:$P$15,2,0)</f>
        <v>May</v>
      </c>
      <c r="K4842" s="6">
        <f>YEAR(Tabla7[[#This Row],[Fecha del movimiento]])</f>
        <v>2018</v>
      </c>
    </row>
    <row r="4843" spans="2:11" x14ac:dyDescent="0.2">
      <c r="B4843" s="8">
        <v>43324</v>
      </c>
      <c r="C4843" s="6" t="s">
        <v>5470</v>
      </c>
      <c r="D4843" s="6">
        <v>300602</v>
      </c>
      <c r="E4843" s="6" t="s">
        <v>440</v>
      </c>
      <c r="F4843" s="6" t="s">
        <v>21</v>
      </c>
      <c r="G4843" s="6" t="s">
        <v>11</v>
      </c>
      <c r="H4843" s="6" t="s">
        <v>917</v>
      </c>
      <c r="I4843" s="6">
        <v>-10</v>
      </c>
      <c r="J4843" s="13" t="str">
        <f>VLOOKUP(MONTH(Tabla7[[#This Row],[Fecha del movimiento]]),Tablas!$O$4:$P$15,2,0)</f>
        <v>Ago</v>
      </c>
      <c r="K4843" s="6">
        <f>YEAR(Tabla7[[#This Row],[Fecha del movimiento]])</f>
        <v>2018</v>
      </c>
    </row>
    <row r="4844" spans="2:11" x14ac:dyDescent="0.2">
      <c r="B4844" s="8">
        <v>43278</v>
      </c>
      <c r="C4844" s="6" t="s">
        <v>5471</v>
      </c>
      <c r="D4844" s="6">
        <v>300216</v>
      </c>
      <c r="E4844" s="6" t="s">
        <v>717</v>
      </c>
      <c r="F4844" s="6" t="s">
        <v>21</v>
      </c>
      <c r="G4844" s="6" t="s">
        <v>11</v>
      </c>
      <c r="H4844" s="6" t="s">
        <v>923</v>
      </c>
      <c r="I4844" s="6">
        <v>11</v>
      </c>
      <c r="J4844" s="13" t="str">
        <f>VLOOKUP(MONTH(Tabla7[[#This Row],[Fecha del movimiento]]),Tablas!$O$4:$P$15,2,0)</f>
        <v>Jun</v>
      </c>
      <c r="K4844" s="6">
        <f>YEAR(Tabla7[[#This Row],[Fecha del movimiento]])</f>
        <v>2018</v>
      </c>
    </row>
    <row r="4845" spans="2:11" x14ac:dyDescent="0.2">
      <c r="B4845" s="8">
        <v>43199</v>
      </c>
      <c r="C4845" s="6" t="s">
        <v>5472</v>
      </c>
      <c r="D4845" s="6">
        <v>301029</v>
      </c>
      <c r="E4845" s="6" t="s">
        <v>49</v>
      </c>
      <c r="F4845" s="6" t="s">
        <v>21</v>
      </c>
      <c r="G4845" s="6" t="s">
        <v>2</v>
      </c>
      <c r="H4845" s="6" t="s">
        <v>917</v>
      </c>
      <c r="I4845" s="6">
        <v>-10</v>
      </c>
      <c r="J4845" s="13" t="str">
        <f>VLOOKUP(MONTH(Tabla7[[#This Row],[Fecha del movimiento]]),Tablas!$O$4:$P$15,2,0)</f>
        <v>Abr</v>
      </c>
      <c r="K4845" s="6">
        <f>YEAR(Tabla7[[#This Row],[Fecha del movimiento]])</f>
        <v>2018</v>
      </c>
    </row>
    <row r="4846" spans="2:11" x14ac:dyDescent="0.2">
      <c r="B4846" s="8">
        <v>43276</v>
      </c>
      <c r="C4846" s="6" t="s">
        <v>5473</v>
      </c>
      <c r="D4846" s="6">
        <v>300237</v>
      </c>
      <c r="E4846" s="6" t="s">
        <v>703</v>
      </c>
      <c r="F4846" s="6" t="s">
        <v>21</v>
      </c>
      <c r="G4846" s="6" t="s">
        <v>11</v>
      </c>
      <c r="H4846" s="6" t="s">
        <v>917</v>
      </c>
      <c r="I4846" s="6">
        <v>-20</v>
      </c>
      <c r="J4846" s="13" t="str">
        <f>VLOOKUP(MONTH(Tabla7[[#This Row],[Fecha del movimiento]]),Tablas!$O$4:$P$15,2,0)</f>
        <v>Jun</v>
      </c>
      <c r="K4846" s="6">
        <f>YEAR(Tabla7[[#This Row],[Fecha del movimiento]])</f>
        <v>2018</v>
      </c>
    </row>
    <row r="4847" spans="2:11" x14ac:dyDescent="0.2">
      <c r="B4847" s="8">
        <v>43283</v>
      </c>
      <c r="C4847" s="6" t="s">
        <v>5474</v>
      </c>
      <c r="D4847" s="6">
        <v>300328</v>
      </c>
      <c r="E4847" s="6" t="s">
        <v>643</v>
      </c>
      <c r="F4847" s="6" t="s">
        <v>21</v>
      </c>
      <c r="G4847" s="6" t="s">
        <v>1</v>
      </c>
      <c r="H4847" s="6" t="s">
        <v>923</v>
      </c>
      <c r="I4847" s="6">
        <v>11</v>
      </c>
      <c r="J4847" s="13" t="str">
        <f>VLOOKUP(MONTH(Tabla7[[#This Row],[Fecha del movimiento]]),Tablas!$O$4:$P$15,2,0)</f>
        <v>Jul</v>
      </c>
      <c r="K4847" s="6">
        <f>YEAR(Tabla7[[#This Row],[Fecha del movimiento]])</f>
        <v>2018</v>
      </c>
    </row>
    <row r="4848" spans="2:11" x14ac:dyDescent="0.2">
      <c r="B4848" s="8">
        <v>43293</v>
      </c>
      <c r="C4848" s="6" t="s">
        <v>5475</v>
      </c>
      <c r="D4848" s="6">
        <v>300993</v>
      </c>
      <c r="E4848" s="6" t="s">
        <v>83</v>
      </c>
      <c r="F4848" s="6" t="s">
        <v>21</v>
      </c>
      <c r="G4848" s="6" t="s">
        <v>2</v>
      </c>
      <c r="H4848" s="6" t="s">
        <v>923</v>
      </c>
      <c r="I4848" s="6">
        <v>19</v>
      </c>
      <c r="J4848" s="13" t="str">
        <f>VLOOKUP(MONTH(Tabla7[[#This Row],[Fecha del movimiento]]),Tablas!$O$4:$P$15,2,0)</f>
        <v>Jul</v>
      </c>
      <c r="K4848" s="6">
        <f>YEAR(Tabla7[[#This Row],[Fecha del movimiento]])</f>
        <v>2018</v>
      </c>
    </row>
    <row r="4849" spans="2:11" x14ac:dyDescent="0.2">
      <c r="B4849" s="8">
        <v>43237</v>
      </c>
      <c r="C4849" s="6" t="s">
        <v>5476</v>
      </c>
      <c r="D4849" s="6">
        <v>300094</v>
      </c>
      <c r="E4849" s="6" t="s">
        <v>775</v>
      </c>
      <c r="F4849" s="6" t="s">
        <v>21</v>
      </c>
      <c r="G4849" s="6" t="s">
        <v>6</v>
      </c>
      <c r="H4849" s="6" t="s">
        <v>923</v>
      </c>
      <c r="I4849" s="6">
        <v>10</v>
      </c>
      <c r="J4849" s="13" t="str">
        <f>VLOOKUP(MONTH(Tabla7[[#This Row],[Fecha del movimiento]]),Tablas!$O$4:$P$15,2,0)</f>
        <v>May</v>
      </c>
      <c r="K4849" s="6">
        <f>YEAR(Tabla7[[#This Row],[Fecha del movimiento]])</f>
        <v>2018</v>
      </c>
    </row>
    <row r="4850" spans="2:11" x14ac:dyDescent="0.2">
      <c r="B4850" s="8">
        <v>43304</v>
      </c>
      <c r="C4850" s="6" t="s">
        <v>5477</v>
      </c>
      <c r="D4850" s="6">
        <v>300221</v>
      </c>
      <c r="E4850" s="6" t="s">
        <v>565</v>
      </c>
      <c r="F4850" s="6" t="s">
        <v>21</v>
      </c>
      <c r="G4850" s="6" t="s">
        <v>5</v>
      </c>
      <c r="H4850" s="6" t="s">
        <v>917</v>
      </c>
      <c r="I4850" s="6">
        <v>-19</v>
      </c>
      <c r="J4850" s="13" t="str">
        <f>VLOOKUP(MONTH(Tabla7[[#This Row],[Fecha del movimiento]]),Tablas!$O$4:$P$15,2,0)</f>
        <v>Jul</v>
      </c>
      <c r="K4850" s="6">
        <f>YEAR(Tabla7[[#This Row],[Fecha del movimiento]])</f>
        <v>2018</v>
      </c>
    </row>
    <row r="4851" spans="2:11" x14ac:dyDescent="0.2">
      <c r="B4851" s="8">
        <v>43203</v>
      </c>
      <c r="C4851" s="6" t="s">
        <v>5478</v>
      </c>
      <c r="D4851" s="6">
        <v>300075</v>
      </c>
      <c r="E4851" s="6" t="s">
        <v>417</v>
      </c>
      <c r="F4851" s="6" t="s">
        <v>21</v>
      </c>
      <c r="G4851" s="6" t="s">
        <v>10</v>
      </c>
      <c r="H4851" s="6" t="s">
        <v>917</v>
      </c>
      <c r="I4851" s="6">
        <v>-16</v>
      </c>
      <c r="J4851" s="13" t="str">
        <f>VLOOKUP(MONTH(Tabla7[[#This Row],[Fecha del movimiento]]),Tablas!$O$4:$P$15,2,0)</f>
        <v>Abr</v>
      </c>
      <c r="K4851" s="6">
        <f>YEAR(Tabla7[[#This Row],[Fecha del movimiento]])</f>
        <v>2018</v>
      </c>
    </row>
    <row r="4852" spans="2:11" x14ac:dyDescent="0.2">
      <c r="B4852" s="8">
        <v>43142</v>
      </c>
      <c r="C4852" s="6" t="s">
        <v>1943</v>
      </c>
      <c r="D4852" s="6">
        <v>300592</v>
      </c>
      <c r="E4852" s="6" t="s">
        <v>447</v>
      </c>
      <c r="F4852" s="6" t="s">
        <v>21</v>
      </c>
      <c r="G4852" s="6" t="s">
        <v>11</v>
      </c>
      <c r="H4852" s="6" t="s">
        <v>923</v>
      </c>
      <c r="I4852" s="6">
        <v>18</v>
      </c>
      <c r="J4852" s="13" t="str">
        <f>VLOOKUP(MONTH(Tabla7[[#This Row],[Fecha del movimiento]]),Tablas!$O$4:$P$15,2,0)</f>
        <v>Feb</v>
      </c>
      <c r="K4852" s="6">
        <f>YEAR(Tabla7[[#This Row],[Fecha del movimiento]])</f>
        <v>2018</v>
      </c>
    </row>
    <row r="4853" spans="2:11" x14ac:dyDescent="0.2">
      <c r="B4853" s="8">
        <v>43290</v>
      </c>
      <c r="C4853" s="6" t="s">
        <v>5479</v>
      </c>
      <c r="D4853" s="6">
        <v>300504</v>
      </c>
      <c r="E4853" s="6" t="s">
        <v>519</v>
      </c>
      <c r="F4853" s="6" t="s">
        <v>21</v>
      </c>
      <c r="G4853" s="6" t="s">
        <v>13</v>
      </c>
      <c r="H4853" s="6" t="s">
        <v>923</v>
      </c>
      <c r="I4853" s="6">
        <v>13</v>
      </c>
      <c r="J4853" s="13" t="str">
        <f>VLOOKUP(MONTH(Tabla7[[#This Row],[Fecha del movimiento]]),Tablas!$O$4:$P$15,2,0)</f>
        <v>Jul</v>
      </c>
      <c r="K4853" s="6">
        <f>YEAR(Tabla7[[#This Row],[Fecha del movimiento]])</f>
        <v>2018</v>
      </c>
    </row>
    <row r="4854" spans="2:11" x14ac:dyDescent="0.2">
      <c r="B4854" s="8">
        <v>43296</v>
      </c>
      <c r="C4854" s="6" t="s">
        <v>5480</v>
      </c>
      <c r="D4854" s="6">
        <v>300506</v>
      </c>
      <c r="E4854" s="6" t="s">
        <v>517</v>
      </c>
      <c r="F4854" s="6" t="s">
        <v>21</v>
      </c>
      <c r="G4854" s="6" t="s">
        <v>13</v>
      </c>
      <c r="H4854" s="6" t="s">
        <v>917</v>
      </c>
      <c r="I4854" s="6">
        <v>-20</v>
      </c>
      <c r="J4854" s="13" t="str">
        <f>VLOOKUP(MONTH(Tabla7[[#This Row],[Fecha del movimiento]]),Tablas!$O$4:$P$15,2,0)</f>
        <v>Jul</v>
      </c>
      <c r="K4854" s="6">
        <f>YEAR(Tabla7[[#This Row],[Fecha del movimiento]])</f>
        <v>2018</v>
      </c>
    </row>
    <row r="4855" spans="2:11" x14ac:dyDescent="0.2">
      <c r="B4855" s="8">
        <v>43324</v>
      </c>
      <c r="C4855" s="6" t="s">
        <v>5481</v>
      </c>
      <c r="D4855" s="6">
        <v>300617</v>
      </c>
      <c r="E4855" s="6" t="s">
        <v>425</v>
      </c>
      <c r="F4855" s="6" t="s">
        <v>21</v>
      </c>
      <c r="G4855" s="6" t="s">
        <v>2</v>
      </c>
      <c r="H4855" s="6" t="s">
        <v>923</v>
      </c>
      <c r="I4855" s="6">
        <v>13</v>
      </c>
      <c r="J4855" s="13" t="str">
        <f>VLOOKUP(MONTH(Tabla7[[#This Row],[Fecha del movimiento]]),Tablas!$O$4:$P$15,2,0)</f>
        <v>Ago</v>
      </c>
      <c r="K4855" s="6">
        <f>YEAR(Tabla7[[#This Row],[Fecha del movimiento]])</f>
        <v>2018</v>
      </c>
    </row>
    <row r="4856" spans="2:11" x14ac:dyDescent="0.2">
      <c r="B4856" s="8">
        <v>43218</v>
      </c>
      <c r="C4856" s="6" t="s">
        <v>5482</v>
      </c>
      <c r="D4856" s="6">
        <v>300030</v>
      </c>
      <c r="E4856" s="6" t="s">
        <v>581</v>
      </c>
      <c r="F4856" s="6" t="s">
        <v>21</v>
      </c>
      <c r="G4856" s="6" t="s">
        <v>2</v>
      </c>
      <c r="H4856" s="6" t="s">
        <v>917</v>
      </c>
      <c r="I4856" s="6">
        <v>-6</v>
      </c>
      <c r="J4856" s="13" t="str">
        <f>VLOOKUP(MONTH(Tabla7[[#This Row],[Fecha del movimiento]]),Tablas!$O$4:$P$15,2,0)</f>
        <v>Abr</v>
      </c>
      <c r="K4856" s="6">
        <f>YEAR(Tabla7[[#This Row],[Fecha del movimiento]])</f>
        <v>2018</v>
      </c>
    </row>
    <row r="4857" spans="2:11" x14ac:dyDescent="0.2">
      <c r="B4857" s="8">
        <v>43200</v>
      </c>
      <c r="C4857" s="6" t="s">
        <v>5483</v>
      </c>
      <c r="D4857" s="6">
        <v>300678</v>
      </c>
      <c r="E4857" s="6" t="s">
        <v>279</v>
      </c>
      <c r="F4857" s="6" t="s">
        <v>21</v>
      </c>
      <c r="G4857" s="6" t="s">
        <v>10</v>
      </c>
      <c r="H4857" s="6" t="s">
        <v>917</v>
      </c>
      <c r="I4857" s="6">
        <v>-13</v>
      </c>
      <c r="J4857" s="13" t="str">
        <f>VLOOKUP(MONTH(Tabla7[[#This Row],[Fecha del movimiento]]),Tablas!$O$4:$P$15,2,0)</f>
        <v>Abr</v>
      </c>
      <c r="K4857" s="6">
        <f>YEAR(Tabla7[[#This Row],[Fecha del movimiento]])</f>
        <v>2018</v>
      </c>
    </row>
    <row r="4858" spans="2:11" x14ac:dyDescent="0.2">
      <c r="B4858" s="8">
        <v>43183</v>
      </c>
      <c r="C4858" s="6" t="s">
        <v>2035</v>
      </c>
      <c r="D4858" s="6">
        <v>300205</v>
      </c>
      <c r="E4858" s="6" t="s">
        <v>157</v>
      </c>
      <c r="F4858" s="6" t="s">
        <v>21</v>
      </c>
      <c r="G4858" s="6" t="s">
        <v>2</v>
      </c>
      <c r="H4858" s="6" t="s">
        <v>917</v>
      </c>
      <c r="I4858" s="6">
        <v>-18</v>
      </c>
      <c r="J4858" s="13" t="str">
        <f>VLOOKUP(MONTH(Tabla7[[#This Row],[Fecha del movimiento]]),Tablas!$O$4:$P$15,2,0)</f>
        <v>Mar</v>
      </c>
      <c r="K4858" s="6">
        <f>YEAR(Tabla7[[#This Row],[Fecha del movimiento]])</f>
        <v>2018</v>
      </c>
    </row>
    <row r="4859" spans="2:11" x14ac:dyDescent="0.2">
      <c r="B4859" s="8">
        <v>43201</v>
      </c>
      <c r="C4859" s="6" t="s">
        <v>5484</v>
      </c>
      <c r="D4859" s="6">
        <v>300713</v>
      </c>
      <c r="E4859" s="6" t="s">
        <v>345</v>
      </c>
      <c r="F4859" s="6" t="s">
        <v>21</v>
      </c>
      <c r="G4859" s="6" t="s">
        <v>7</v>
      </c>
      <c r="H4859" s="6" t="s">
        <v>917</v>
      </c>
      <c r="I4859" s="6">
        <v>-18</v>
      </c>
      <c r="J4859" s="13" t="str">
        <f>VLOOKUP(MONTH(Tabla7[[#This Row],[Fecha del movimiento]]),Tablas!$O$4:$P$15,2,0)</f>
        <v>Abr</v>
      </c>
      <c r="K4859" s="6">
        <f>YEAR(Tabla7[[#This Row],[Fecha del movimiento]])</f>
        <v>2018</v>
      </c>
    </row>
    <row r="4860" spans="2:11" x14ac:dyDescent="0.2">
      <c r="B4860" s="8">
        <v>43248</v>
      </c>
      <c r="C4860" s="6" t="s">
        <v>5485</v>
      </c>
      <c r="D4860" s="6">
        <v>300408</v>
      </c>
      <c r="E4860" s="6" t="s">
        <v>84</v>
      </c>
      <c r="F4860" s="6" t="s">
        <v>21</v>
      </c>
      <c r="G4860" s="6" t="s">
        <v>2</v>
      </c>
      <c r="H4860" s="6" t="s">
        <v>923</v>
      </c>
      <c r="I4860" s="6">
        <v>19</v>
      </c>
      <c r="J4860" s="13" t="str">
        <f>VLOOKUP(MONTH(Tabla7[[#This Row],[Fecha del movimiento]]),Tablas!$O$4:$P$15,2,0)</f>
        <v>May</v>
      </c>
      <c r="K4860" s="6">
        <f>YEAR(Tabla7[[#This Row],[Fecha del movimiento]])</f>
        <v>2018</v>
      </c>
    </row>
    <row r="4861" spans="2:11" x14ac:dyDescent="0.2">
      <c r="B4861" s="8">
        <v>43151</v>
      </c>
      <c r="C4861" s="6" t="s">
        <v>5486</v>
      </c>
      <c r="D4861" s="6">
        <v>301040</v>
      </c>
      <c r="E4861" s="6" t="s">
        <v>39</v>
      </c>
      <c r="F4861" s="6" t="s">
        <v>21</v>
      </c>
      <c r="G4861" s="6" t="s">
        <v>2</v>
      </c>
      <c r="H4861" s="6" t="s">
        <v>923</v>
      </c>
      <c r="I4861" s="6">
        <v>10</v>
      </c>
      <c r="J4861" s="13" t="str">
        <f>VLOOKUP(MONTH(Tabla7[[#This Row],[Fecha del movimiento]]),Tablas!$O$4:$P$15,2,0)</f>
        <v>Feb</v>
      </c>
      <c r="K4861" s="6">
        <f>YEAR(Tabla7[[#This Row],[Fecha del movimiento]])</f>
        <v>2018</v>
      </c>
    </row>
    <row r="4862" spans="2:11" x14ac:dyDescent="0.2">
      <c r="B4862" s="8">
        <v>43176</v>
      </c>
      <c r="C4862" s="6" t="s">
        <v>5487</v>
      </c>
      <c r="D4862" s="6">
        <v>300908</v>
      </c>
      <c r="E4862" s="6" t="s">
        <v>164</v>
      </c>
      <c r="F4862" s="6" t="s">
        <v>21</v>
      </c>
      <c r="G4862" s="6" t="s">
        <v>3</v>
      </c>
      <c r="H4862" s="6" t="s">
        <v>923</v>
      </c>
      <c r="I4862" s="6">
        <v>14</v>
      </c>
      <c r="J4862" s="13" t="str">
        <f>VLOOKUP(MONTH(Tabla7[[#This Row],[Fecha del movimiento]]),Tablas!$O$4:$P$15,2,0)</f>
        <v>Mar</v>
      </c>
      <c r="K4862" s="6">
        <f>YEAR(Tabla7[[#This Row],[Fecha del movimiento]])</f>
        <v>2018</v>
      </c>
    </row>
    <row r="4863" spans="2:11" x14ac:dyDescent="0.2">
      <c r="B4863" s="8">
        <v>43320</v>
      </c>
      <c r="C4863" s="6" t="s">
        <v>5488</v>
      </c>
      <c r="D4863" s="6">
        <v>300693</v>
      </c>
      <c r="E4863" s="6" t="s">
        <v>280</v>
      </c>
      <c r="F4863" s="6" t="s">
        <v>21</v>
      </c>
      <c r="G4863" s="6" t="s">
        <v>5</v>
      </c>
      <c r="H4863" s="6" t="s">
        <v>923</v>
      </c>
      <c r="I4863" s="6">
        <v>16</v>
      </c>
      <c r="J4863" s="13" t="str">
        <f>VLOOKUP(MONTH(Tabla7[[#This Row],[Fecha del movimiento]]),Tablas!$O$4:$P$15,2,0)</f>
        <v>Ago</v>
      </c>
      <c r="K4863" s="6">
        <f>YEAR(Tabla7[[#This Row],[Fecha del movimiento]])</f>
        <v>2018</v>
      </c>
    </row>
    <row r="4864" spans="2:11" x14ac:dyDescent="0.2">
      <c r="B4864" s="8">
        <v>43140</v>
      </c>
      <c r="C4864" s="6" t="s">
        <v>5489</v>
      </c>
      <c r="D4864" s="6">
        <v>300877</v>
      </c>
      <c r="E4864" s="6" t="s">
        <v>138</v>
      </c>
      <c r="F4864" s="6" t="s">
        <v>21</v>
      </c>
      <c r="G4864" s="6" t="s">
        <v>10</v>
      </c>
      <c r="H4864" s="6" t="s">
        <v>917</v>
      </c>
      <c r="I4864" s="6">
        <v>-10</v>
      </c>
      <c r="J4864" s="13" t="str">
        <f>VLOOKUP(MONTH(Tabla7[[#This Row],[Fecha del movimiento]]),Tablas!$O$4:$P$15,2,0)</f>
        <v>Feb</v>
      </c>
      <c r="K4864" s="6">
        <f>YEAR(Tabla7[[#This Row],[Fecha del movimiento]])</f>
        <v>2018</v>
      </c>
    </row>
    <row r="4865" spans="2:11" x14ac:dyDescent="0.2">
      <c r="B4865" s="8">
        <v>43165</v>
      </c>
      <c r="C4865" s="6" t="s">
        <v>5490</v>
      </c>
      <c r="D4865" s="6">
        <v>300308</v>
      </c>
      <c r="E4865" s="6" t="s">
        <v>388</v>
      </c>
      <c r="F4865" s="6" t="s">
        <v>21</v>
      </c>
      <c r="G4865" s="6" t="s">
        <v>1</v>
      </c>
      <c r="H4865" s="6" t="s">
        <v>923</v>
      </c>
      <c r="I4865" s="6">
        <v>11</v>
      </c>
      <c r="J4865" s="13" t="str">
        <f>VLOOKUP(MONTH(Tabla7[[#This Row],[Fecha del movimiento]]),Tablas!$O$4:$P$15,2,0)</f>
        <v>Mar</v>
      </c>
      <c r="K4865" s="6">
        <f>YEAR(Tabla7[[#This Row],[Fecha del movimiento]])</f>
        <v>2018</v>
      </c>
    </row>
    <row r="4866" spans="2:11" x14ac:dyDescent="0.2">
      <c r="B4866" s="8">
        <v>43290</v>
      </c>
      <c r="C4866" s="6" t="s">
        <v>5491</v>
      </c>
      <c r="D4866" s="6">
        <v>300667</v>
      </c>
      <c r="E4866" s="6" t="s">
        <v>382</v>
      </c>
      <c r="F4866" s="6" t="s">
        <v>21</v>
      </c>
      <c r="G4866" s="6" t="s">
        <v>2</v>
      </c>
      <c r="H4866" s="6" t="s">
        <v>917</v>
      </c>
      <c r="I4866" s="6">
        <v>-13</v>
      </c>
      <c r="J4866" s="13" t="str">
        <f>VLOOKUP(MONTH(Tabla7[[#This Row],[Fecha del movimiento]]),Tablas!$O$4:$P$15,2,0)</f>
        <v>Jul</v>
      </c>
      <c r="K4866" s="6">
        <f>YEAR(Tabla7[[#This Row],[Fecha del movimiento]])</f>
        <v>2018</v>
      </c>
    </row>
    <row r="4867" spans="2:11" x14ac:dyDescent="0.2">
      <c r="B4867" s="8">
        <v>43135</v>
      </c>
      <c r="C4867" s="6" t="s">
        <v>5492</v>
      </c>
      <c r="D4867" s="6">
        <v>300150</v>
      </c>
      <c r="E4867" s="6" t="s">
        <v>753</v>
      </c>
      <c r="F4867" s="6" t="s">
        <v>21</v>
      </c>
      <c r="G4867" s="6" t="s">
        <v>7</v>
      </c>
      <c r="H4867" s="6" t="s">
        <v>923</v>
      </c>
      <c r="I4867" s="6">
        <v>20</v>
      </c>
      <c r="J4867" s="13" t="str">
        <f>VLOOKUP(MONTH(Tabla7[[#This Row],[Fecha del movimiento]]),Tablas!$O$4:$P$15,2,0)</f>
        <v>Feb</v>
      </c>
      <c r="K4867" s="6">
        <f>YEAR(Tabla7[[#This Row],[Fecha del movimiento]])</f>
        <v>2018</v>
      </c>
    </row>
    <row r="4868" spans="2:11" x14ac:dyDescent="0.2">
      <c r="B4868" s="8">
        <v>43114</v>
      </c>
      <c r="C4868" s="6" t="s">
        <v>5493</v>
      </c>
      <c r="D4868" s="6">
        <v>300432</v>
      </c>
      <c r="E4868" s="6" t="s">
        <v>573</v>
      </c>
      <c r="F4868" s="6" t="s">
        <v>21</v>
      </c>
      <c r="G4868" s="6" t="s">
        <v>2</v>
      </c>
      <c r="H4868" s="6" t="s">
        <v>917</v>
      </c>
      <c r="I4868" s="6">
        <v>-15</v>
      </c>
      <c r="J4868" s="13" t="str">
        <f>VLOOKUP(MONTH(Tabla7[[#This Row],[Fecha del movimiento]]),Tablas!$O$4:$P$15,2,0)</f>
        <v>Ene</v>
      </c>
      <c r="K4868" s="6">
        <f>YEAR(Tabla7[[#This Row],[Fecha del movimiento]])</f>
        <v>2018</v>
      </c>
    </row>
    <row r="4869" spans="2:11" x14ac:dyDescent="0.2">
      <c r="B4869" s="8">
        <v>43338</v>
      </c>
      <c r="C4869" s="6" t="s">
        <v>1525</v>
      </c>
      <c r="D4869" s="6">
        <v>300472</v>
      </c>
      <c r="E4869" s="6" t="s">
        <v>543</v>
      </c>
      <c r="F4869" s="6" t="s">
        <v>21</v>
      </c>
      <c r="G4869" s="6" t="s">
        <v>13</v>
      </c>
      <c r="H4869" s="6" t="s">
        <v>917</v>
      </c>
      <c r="I4869" s="6">
        <v>-7</v>
      </c>
      <c r="J4869" s="13" t="str">
        <f>VLOOKUP(MONTH(Tabla7[[#This Row],[Fecha del movimiento]]),Tablas!$O$4:$P$15,2,0)</f>
        <v>Ago</v>
      </c>
      <c r="K4869" s="6">
        <f>YEAR(Tabla7[[#This Row],[Fecha del movimiento]])</f>
        <v>2018</v>
      </c>
    </row>
    <row r="4870" spans="2:11" x14ac:dyDescent="0.2">
      <c r="B4870" s="8">
        <v>43299</v>
      </c>
      <c r="C4870" s="6" t="s">
        <v>5494</v>
      </c>
      <c r="D4870" s="6">
        <v>300637</v>
      </c>
      <c r="E4870" s="6" t="s">
        <v>407</v>
      </c>
      <c r="F4870" s="6" t="s">
        <v>21</v>
      </c>
      <c r="G4870" s="6" t="s">
        <v>1</v>
      </c>
      <c r="H4870" s="6" t="s">
        <v>923</v>
      </c>
      <c r="I4870" s="6">
        <v>11</v>
      </c>
      <c r="J4870" s="13" t="str">
        <f>VLOOKUP(MONTH(Tabla7[[#This Row],[Fecha del movimiento]]),Tablas!$O$4:$P$15,2,0)</f>
        <v>Jul</v>
      </c>
      <c r="K4870" s="6">
        <f>YEAR(Tabla7[[#This Row],[Fecha del movimiento]])</f>
        <v>2018</v>
      </c>
    </row>
    <row r="4871" spans="2:11" x14ac:dyDescent="0.2">
      <c r="B4871" s="8">
        <v>43278</v>
      </c>
      <c r="C4871" s="6" t="s">
        <v>5495</v>
      </c>
      <c r="D4871" s="6">
        <v>300352</v>
      </c>
      <c r="E4871" s="6" t="s">
        <v>629</v>
      </c>
      <c r="F4871" s="6" t="s">
        <v>21</v>
      </c>
      <c r="G4871" s="6" t="s">
        <v>11</v>
      </c>
      <c r="H4871" s="6" t="s">
        <v>923</v>
      </c>
      <c r="I4871" s="6">
        <v>16</v>
      </c>
      <c r="J4871" s="13" t="str">
        <f>VLOOKUP(MONTH(Tabla7[[#This Row],[Fecha del movimiento]]),Tablas!$O$4:$P$15,2,0)</f>
        <v>Jun</v>
      </c>
      <c r="K4871" s="6">
        <f>YEAR(Tabla7[[#This Row],[Fecha del movimiento]])</f>
        <v>2018</v>
      </c>
    </row>
    <row r="4872" spans="2:11" x14ac:dyDescent="0.2">
      <c r="B4872" s="8">
        <v>43146</v>
      </c>
      <c r="C4872" s="6" t="s">
        <v>5496</v>
      </c>
      <c r="D4872" s="6">
        <v>300777</v>
      </c>
      <c r="E4872" s="6" t="s">
        <v>287</v>
      </c>
      <c r="F4872" s="6" t="s">
        <v>21</v>
      </c>
      <c r="G4872" s="6" t="s">
        <v>5</v>
      </c>
      <c r="H4872" s="6" t="s">
        <v>917</v>
      </c>
      <c r="I4872" s="6">
        <v>-16</v>
      </c>
      <c r="J4872" s="13" t="str">
        <f>VLOOKUP(MONTH(Tabla7[[#This Row],[Fecha del movimiento]]),Tablas!$O$4:$P$15,2,0)</f>
        <v>Feb</v>
      </c>
      <c r="K4872" s="6">
        <f>YEAR(Tabla7[[#This Row],[Fecha del movimiento]])</f>
        <v>2018</v>
      </c>
    </row>
    <row r="4873" spans="2:11" x14ac:dyDescent="0.2">
      <c r="B4873" s="8">
        <v>43189</v>
      </c>
      <c r="C4873" s="6" t="s">
        <v>5497</v>
      </c>
      <c r="D4873" s="6">
        <v>300292</v>
      </c>
      <c r="E4873" s="6" t="s">
        <v>630</v>
      </c>
      <c r="F4873" s="6" t="s">
        <v>21</v>
      </c>
      <c r="G4873" s="6" t="s">
        <v>5</v>
      </c>
      <c r="H4873" s="6" t="s">
        <v>923</v>
      </c>
      <c r="I4873" s="6">
        <v>19</v>
      </c>
      <c r="J4873" s="13" t="str">
        <f>VLOOKUP(MONTH(Tabla7[[#This Row],[Fecha del movimiento]]),Tablas!$O$4:$P$15,2,0)</f>
        <v>Mar</v>
      </c>
      <c r="K4873" s="6">
        <f>YEAR(Tabla7[[#This Row],[Fecha del movimiento]])</f>
        <v>2018</v>
      </c>
    </row>
    <row r="4874" spans="2:11" x14ac:dyDescent="0.2">
      <c r="B4874" s="8">
        <v>43323</v>
      </c>
      <c r="C4874" s="6" t="s">
        <v>5498</v>
      </c>
      <c r="D4874" s="6">
        <v>300218</v>
      </c>
      <c r="E4874" s="6" t="s">
        <v>715</v>
      </c>
      <c r="F4874" s="6" t="s">
        <v>21</v>
      </c>
      <c r="G4874" s="6" t="s">
        <v>13</v>
      </c>
      <c r="H4874" s="6" t="s">
        <v>917</v>
      </c>
      <c r="I4874" s="6">
        <v>-16</v>
      </c>
      <c r="J4874" s="13" t="str">
        <f>VLOOKUP(MONTH(Tabla7[[#This Row],[Fecha del movimiento]]),Tablas!$O$4:$P$15,2,0)</f>
        <v>Ago</v>
      </c>
      <c r="K4874" s="6">
        <f>YEAR(Tabla7[[#This Row],[Fecha del movimiento]])</f>
        <v>2018</v>
      </c>
    </row>
    <row r="4875" spans="2:11" x14ac:dyDescent="0.2">
      <c r="B4875" s="8">
        <v>43254</v>
      </c>
      <c r="C4875" s="6" t="s">
        <v>5499</v>
      </c>
      <c r="D4875" s="6">
        <v>300319</v>
      </c>
      <c r="E4875" s="6" t="s">
        <v>650</v>
      </c>
      <c r="F4875" s="6" t="s">
        <v>21</v>
      </c>
      <c r="G4875" s="6" t="s">
        <v>7</v>
      </c>
      <c r="H4875" s="6" t="s">
        <v>917</v>
      </c>
      <c r="I4875" s="6">
        <v>-5</v>
      </c>
      <c r="J4875" s="13" t="str">
        <f>VLOOKUP(MONTH(Tabla7[[#This Row],[Fecha del movimiento]]),Tablas!$O$4:$P$15,2,0)</f>
        <v>Jun</v>
      </c>
      <c r="K4875" s="6">
        <f>YEAR(Tabla7[[#This Row],[Fecha del movimiento]])</f>
        <v>2018</v>
      </c>
    </row>
    <row r="4876" spans="2:11" x14ac:dyDescent="0.2">
      <c r="B4876" s="8">
        <v>43298</v>
      </c>
      <c r="C4876" s="6" t="s">
        <v>5500</v>
      </c>
      <c r="D4876" s="6">
        <v>300425</v>
      </c>
      <c r="E4876" s="6" t="s">
        <v>579</v>
      </c>
      <c r="F4876" s="6" t="s">
        <v>21</v>
      </c>
      <c r="G4876" s="6" t="s">
        <v>7</v>
      </c>
      <c r="H4876" s="6" t="s">
        <v>917</v>
      </c>
      <c r="I4876" s="6">
        <v>-18</v>
      </c>
      <c r="J4876" s="13" t="str">
        <f>VLOOKUP(MONTH(Tabla7[[#This Row],[Fecha del movimiento]]),Tablas!$O$4:$P$15,2,0)</f>
        <v>Jul</v>
      </c>
      <c r="K4876" s="6">
        <f>YEAR(Tabla7[[#This Row],[Fecha del movimiento]])</f>
        <v>2018</v>
      </c>
    </row>
    <row r="4877" spans="2:11" x14ac:dyDescent="0.2">
      <c r="B4877" s="8">
        <v>43268</v>
      </c>
      <c r="C4877" s="6" t="s">
        <v>5501</v>
      </c>
      <c r="D4877" s="6">
        <v>300905</v>
      </c>
      <c r="E4877" s="6" t="s">
        <v>167</v>
      </c>
      <c r="F4877" s="6" t="s">
        <v>21</v>
      </c>
      <c r="G4877" s="6" t="s">
        <v>13</v>
      </c>
      <c r="H4877" s="6" t="s">
        <v>917</v>
      </c>
      <c r="I4877" s="6">
        <v>-7</v>
      </c>
      <c r="J4877" s="13" t="str">
        <f>VLOOKUP(MONTH(Tabla7[[#This Row],[Fecha del movimiento]]),Tablas!$O$4:$P$15,2,0)</f>
        <v>Jun</v>
      </c>
      <c r="K4877" s="6">
        <f>YEAR(Tabla7[[#This Row],[Fecha del movimiento]])</f>
        <v>2018</v>
      </c>
    </row>
    <row r="4878" spans="2:11" x14ac:dyDescent="0.2">
      <c r="B4878" s="8">
        <v>43201</v>
      </c>
      <c r="C4878" s="6" t="s">
        <v>5502</v>
      </c>
      <c r="D4878" s="6">
        <v>300831</v>
      </c>
      <c r="E4878" s="6" t="s">
        <v>238</v>
      </c>
      <c r="F4878" s="6" t="s">
        <v>21</v>
      </c>
      <c r="G4878" s="6" t="s">
        <v>10</v>
      </c>
      <c r="H4878" s="6" t="s">
        <v>923</v>
      </c>
      <c r="I4878" s="6">
        <v>18</v>
      </c>
      <c r="J4878" s="13" t="str">
        <f>VLOOKUP(MONTH(Tabla7[[#This Row],[Fecha del movimiento]]),Tablas!$O$4:$P$15,2,0)</f>
        <v>Abr</v>
      </c>
      <c r="K4878" s="6">
        <f>YEAR(Tabla7[[#This Row],[Fecha del movimiento]])</f>
        <v>2018</v>
      </c>
    </row>
    <row r="4879" spans="2:11" x14ac:dyDescent="0.2">
      <c r="B4879" s="8">
        <v>43219</v>
      </c>
      <c r="C4879" s="6" t="s">
        <v>5503</v>
      </c>
      <c r="D4879" s="6">
        <v>300962</v>
      </c>
      <c r="E4879" s="6" t="s">
        <v>113</v>
      </c>
      <c r="F4879" s="6" t="s">
        <v>21</v>
      </c>
      <c r="G4879" s="6" t="s">
        <v>6</v>
      </c>
      <c r="H4879" s="6" t="s">
        <v>923</v>
      </c>
      <c r="I4879" s="6">
        <v>12</v>
      </c>
      <c r="J4879" s="13" t="str">
        <f>VLOOKUP(MONTH(Tabla7[[#This Row],[Fecha del movimiento]]),Tablas!$O$4:$P$15,2,0)</f>
        <v>Abr</v>
      </c>
      <c r="K4879" s="6">
        <f>YEAR(Tabla7[[#This Row],[Fecha del movimiento]])</f>
        <v>2018</v>
      </c>
    </row>
    <row r="4880" spans="2:11" x14ac:dyDescent="0.2">
      <c r="B4880" s="8">
        <v>43199</v>
      </c>
      <c r="C4880" s="6" t="s">
        <v>5504</v>
      </c>
      <c r="D4880" s="6">
        <v>300877</v>
      </c>
      <c r="E4880" s="6" t="s">
        <v>138</v>
      </c>
      <c r="F4880" s="6" t="s">
        <v>21</v>
      </c>
      <c r="G4880" s="6" t="s">
        <v>10</v>
      </c>
      <c r="H4880" s="6" t="s">
        <v>917</v>
      </c>
      <c r="I4880" s="6">
        <v>-16</v>
      </c>
      <c r="J4880" s="13" t="str">
        <f>VLOOKUP(MONTH(Tabla7[[#This Row],[Fecha del movimiento]]),Tablas!$O$4:$P$15,2,0)</f>
        <v>Abr</v>
      </c>
      <c r="K4880" s="6">
        <f>YEAR(Tabla7[[#This Row],[Fecha del movimiento]])</f>
        <v>2018</v>
      </c>
    </row>
    <row r="4881" spans="2:11" x14ac:dyDescent="0.2">
      <c r="B4881" s="8">
        <v>43329</v>
      </c>
      <c r="C4881" s="6" t="s">
        <v>5505</v>
      </c>
      <c r="D4881" s="6">
        <v>300063</v>
      </c>
      <c r="E4881" s="6" t="s">
        <v>788</v>
      </c>
      <c r="F4881" s="6" t="s">
        <v>21</v>
      </c>
      <c r="G4881" s="6" t="s">
        <v>5</v>
      </c>
      <c r="H4881" s="6" t="s">
        <v>923</v>
      </c>
      <c r="I4881" s="6">
        <v>11</v>
      </c>
      <c r="J4881" s="13" t="str">
        <f>VLOOKUP(MONTH(Tabla7[[#This Row],[Fecha del movimiento]]),Tablas!$O$4:$P$15,2,0)</f>
        <v>Ago</v>
      </c>
      <c r="K4881" s="6">
        <f>YEAR(Tabla7[[#This Row],[Fecha del movimiento]])</f>
        <v>2018</v>
      </c>
    </row>
    <row r="4882" spans="2:11" x14ac:dyDescent="0.2">
      <c r="B4882" s="8">
        <v>43145</v>
      </c>
      <c r="C4882" s="6" t="s">
        <v>5506</v>
      </c>
      <c r="D4882" s="6">
        <v>300552</v>
      </c>
      <c r="E4882" s="6" t="s">
        <v>477</v>
      </c>
      <c r="F4882" s="6" t="s">
        <v>21</v>
      </c>
      <c r="G4882" s="6" t="s">
        <v>6</v>
      </c>
      <c r="H4882" s="6" t="s">
        <v>917</v>
      </c>
      <c r="I4882" s="6">
        <v>-20</v>
      </c>
      <c r="J4882" s="13" t="str">
        <f>VLOOKUP(MONTH(Tabla7[[#This Row],[Fecha del movimiento]]),Tablas!$O$4:$P$15,2,0)</f>
        <v>Feb</v>
      </c>
      <c r="K4882" s="6">
        <f>YEAR(Tabla7[[#This Row],[Fecha del movimiento]])</f>
        <v>2018</v>
      </c>
    </row>
    <row r="4883" spans="2:11" x14ac:dyDescent="0.2">
      <c r="B4883" s="8">
        <v>43117</v>
      </c>
      <c r="C4883" s="6" t="s">
        <v>5507</v>
      </c>
      <c r="D4883" s="6">
        <v>300333</v>
      </c>
      <c r="E4883" s="6" t="s">
        <v>382</v>
      </c>
      <c r="F4883" s="6" t="s">
        <v>21</v>
      </c>
      <c r="G4883" s="6" t="s">
        <v>3</v>
      </c>
      <c r="H4883" s="6" t="s">
        <v>917</v>
      </c>
      <c r="I4883" s="6">
        <v>-12</v>
      </c>
      <c r="J4883" s="13" t="str">
        <f>VLOOKUP(MONTH(Tabla7[[#This Row],[Fecha del movimiento]]),Tablas!$O$4:$P$15,2,0)</f>
        <v>Ene</v>
      </c>
      <c r="K4883" s="6">
        <f>YEAR(Tabla7[[#This Row],[Fecha del movimiento]])</f>
        <v>2018</v>
      </c>
    </row>
    <row r="4884" spans="2:11" x14ac:dyDescent="0.2">
      <c r="B4884" s="8">
        <v>43170</v>
      </c>
      <c r="C4884" s="6" t="s">
        <v>5508</v>
      </c>
      <c r="D4884" s="6">
        <v>300991</v>
      </c>
      <c r="E4884" s="6" t="s">
        <v>85</v>
      </c>
      <c r="F4884" s="6" t="s">
        <v>21</v>
      </c>
      <c r="G4884" s="6" t="s">
        <v>7</v>
      </c>
      <c r="H4884" s="6" t="s">
        <v>917</v>
      </c>
      <c r="I4884" s="6">
        <v>-11</v>
      </c>
      <c r="J4884" s="13" t="str">
        <f>VLOOKUP(MONTH(Tabla7[[#This Row],[Fecha del movimiento]]),Tablas!$O$4:$P$15,2,0)</f>
        <v>Mar</v>
      </c>
      <c r="K4884" s="6">
        <f>YEAR(Tabla7[[#This Row],[Fecha del movimiento]])</f>
        <v>2018</v>
      </c>
    </row>
    <row r="4885" spans="2:11" x14ac:dyDescent="0.2">
      <c r="B4885" s="8">
        <v>43116</v>
      </c>
      <c r="C4885" s="6" t="s">
        <v>5509</v>
      </c>
      <c r="D4885" s="6">
        <v>300898</v>
      </c>
      <c r="E4885" s="6" t="s">
        <v>174</v>
      </c>
      <c r="F4885" s="6" t="s">
        <v>21</v>
      </c>
      <c r="G4885" s="6" t="s">
        <v>13</v>
      </c>
      <c r="H4885" s="6" t="s">
        <v>923</v>
      </c>
      <c r="I4885" s="6">
        <v>16</v>
      </c>
      <c r="J4885" s="13" t="str">
        <f>VLOOKUP(MONTH(Tabla7[[#This Row],[Fecha del movimiento]]),Tablas!$O$4:$P$15,2,0)</f>
        <v>Ene</v>
      </c>
      <c r="K4885" s="6">
        <f>YEAR(Tabla7[[#This Row],[Fecha del movimiento]])</f>
        <v>2018</v>
      </c>
    </row>
    <row r="4886" spans="2:11" x14ac:dyDescent="0.2">
      <c r="B4886" s="8">
        <v>43209</v>
      </c>
      <c r="C4886" s="6" t="s">
        <v>3871</v>
      </c>
      <c r="D4886" s="6">
        <v>300524</v>
      </c>
      <c r="E4886" s="6" t="s">
        <v>503</v>
      </c>
      <c r="F4886" s="6" t="s">
        <v>21</v>
      </c>
      <c r="G4886" s="6" t="s">
        <v>6</v>
      </c>
      <c r="H4886" s="6" t="s">
        <v>917</v>
      </c>
      <c r="I4886" s="6">
        <v>-19</v>
      </c>
      <c r="J4886" s="13" t="str">
        <f>VLOOKUP(MONTH(Tabla7[[#This Row],[Fecha del movimiento]]),Tablas!$O$4:$P$15,2,0)</f>
        <v>Abr</v>
      </c>
      <c r="K4886" s="6">
        <f>YEAR(Tabla7[[#This Row],[Fecha del movimiento]])</f>
        <v>2018</v>
      </c>
    </row>
    <row r="4887" spans="2:11" x14ac:dyDescent="0.2">
      <c r="B4887" s="8">
        <v>43273</v>
      </c>
      <c r="C4887" s="6" t="s">
        <v>5510</v>
      </c>
      <c r="D4887" s="6">
        <v>301004</v>
      </c>
      <c r="E4887" s="6" t="s">
        <v>73</v>
      </c>
      <c r="F4887" s="6" t="s">
        <v>21</v>
      </c>
      <c r="G4887" s="6" t="s">
        <v>13</v>
      </c>
      <c r="H4887" s="6" t="s">
        <v>917</v>
      </c>
      <c r="I4887" s="6">
        <v>-9</v>
      </c>
      <c r="J4887" s="13" t="str">
        <f>VLOOKUP(MONTH(Tabla7[[#This Row],[Fecha del movimiento]]),Tablas!$O$4:$P$15,2,0)</f>
        <v>Jun</v>
      </c>
      <c r="K4887" s="6">
        <f>YEAR(Tabla7[[#This Row],[Fecha del movimiento]])</f>
        <v>2018</v>
      </c>
    </row>
    <row r="4888" spans="2:11" x14ac:dyDescent="0.2">
      <c r="B4888" s="8">
        <v>43192</v>
      </c>
      <c r="C4888" s="6" t="s">
        <v>5511</v>
      </c>
      <c r="D4888" s="6">
        <v>300530</v>
      </c>
      <c r="E4888" s="6" t="s">
        <v>498</v>
      </c>
      <c r="F4888" s="6" t="s">
        <v>21</v>
      </c>
      <c r="G4888" s="6" t="s">
        <v>13</v>
      </c>
      <c r="H4888" s="6" t="s">
        <v>923</v>
      </c>
      <c r="I4888" s="6">
        <v>12</v>
      </c>
      <c r="J4888" s="13" t="str">
        <f>VLOOKUP(MONTH(Tabla7[[#This Row],[Fecha del movimiento]]),Tablas!$O$4:$P$15,2,0)</f>
        <v>Abr</v>
      </c>
      <c r="K4888" s="6">
        <f>YEAR(Tabla7[[#This Row],[Fecha del movimiento]])</f>
        <v>2018</v>
      </c>
    </row>
    <row r="4889" spans="2:11" x14ac:dyDescent="0.2">
      <c r="B4889" s="8">
        <v>43327</v>
      </c>
      <c r="C4889" s="6" t="s">
        <v>4781</v>
      </c>
      <c r="D4889" s="6">
        <v>300639</v>
      </c>
      <c r="E4889" s="6" t="s">
        <v>405</v>
      </c>
      <c r="F4889" s="6" t="s">
        <v>21</v>
      </c>
      <c r="G4889" s="6" t="s">
        <v>1</v>
      </c>
      <c r="H4889" s="6" t="s">
        <v>917</v>
      </c>
      <c r="I4889" s="6">
        <v>-17</v>
      </c>
      <c r="J4889" s="13" t="str">
        <f>VLOOKUP(MONTH(Tabla7[[#This Row],[Fecha del movimiento]]),Tablas!$O$4:$P$15,2,0)</f>
        <v>Ago</v>
      </c>
      <c r="K4889" s="6">
        <f>YEAR(Tabla7[[#This Row],[Fecha del movimiento]])</f>
        <v>2018</v>
      </c>
    </row>
    <row r="4890" spans="2:11" x14ac:dyDescent="0.2">
      <c r="B4890" s="8">
        <v>43227</v>
      </c>
      <c r="C4890" s="6" t="s">
        <v>5512</v>
      </c>
      <c r="D4890" s="6">
        <v>300712</v>
      </c>
      <c r="E4890" s="6" t="s">
        <v>346</v>
      </c>
      <c r="F4890" s="6" t="s">
        <v>21</v>
      </c>
      <c r="G4890" s="6" t="s">
        <v>10</v>
      </c>
      <c r="H4890" s="6" t="s">
        <v>917</v>
      </c>
      <c r="I4890" s="6">
        <v>-17</v>
      </c>
      <c r="J4890" s="13" t="str">
        <f>VLOOKUP(MONTH(Tabla7[[#This Row],[Fecha del movimiento]]),Tablas!$O$4:$P$15,2,0)</f>
        <v>May</v>
      </c>
      <c r="K4890" s="6">
        <f>YEAR(Tabla7[[#This Row],[Fecha del movimiento]])</f>
        <v>2018</v>
      </c>
    </row>
    <row r="4891" spans="2:11" x14ac:dyDescent="0.2">
      <c r="B4891" s="8">
        <v>43178</v>
      </c>
      <c r="C4891" s="6" t="s">
        <v>5513</v>
      </c>
      <c r="D4891" s="6">
        <v>300596</v>
      </c>
      <c r="E4891" s="6" t="s">
        <v>445</v>
      </c>
      <c r="F4891" s="6" t="s">
        <v>21</v>
      </c>
      <c r="G4891" s="6" t="s">
        <v>8</v>
      </c>
      <c r="H4891" s="6" t="s">
        <v>923</v>
      </c>
      <c r="I4891" s="6">
        <v>19</v>
      </c>
      <c r="J4891" s="13" t="str">
        <f>VLOOKUP(MONTH(Tabla7[[#This Row],[Fecha del movimiento]]),Tablas!$O$4:$P$15,2,0)</f>
        <v>Mar</v>
      </c>
      <c r="K4891" s="6">
        <f>YEAR(Tabla7[[#This Row],[Fecha del movimiento]])</f>
        <v>2018</v>
      </c>
    </row>
    <row r="4892" spans="2:11" x14ac:dyDescent="0.2">
      <c r="B4892" s="8">
        <v>43233</v>
      </c>
      <c r="C4892" s="6" t="s">
        <v>5514</v>
      </c>
      <c r="D4892" s="6">
        <v>301009</v>
      </c>
      <c r="E4892" s="6" t="s">
        <v>68</v>
      </c>
      <c r="F4892" s="6" t="s">
        <v>21</v>
      </c>
      <c r="G4892" s="6" t="s">
        <v>13</v>
      </c>
      <c r="H4892" s="6" t="s">
        <v>917</v>
      </c>
      <c r="I4892" s="6">
        <v>-6</v>
      </c>
      <c r="J4892" s="13" t="str">
        <f>VLOOKUP(MONTH(Tabla7[[#This Row],[Fecha del movimiento]]),Tablas!$O$4:$P$15,2,0)</f>
        <v>May</v>
      </c>
      <c r="K4892" s="6">
        <f>YEAR(Tabla7[[#This Row],[Fecha del movimiento]])</f>
        <v>2018</v>
      </c>
    </row>
    <row r="4893" spans="2:11" x14ac:dyDescent="0.2">
      <c r="B4893" s="8">
        <v>43178</v>
      </c>
      <c r="C4893" s="6" t="s">
        <v>5515</v>
      </c>
      <c r="D4893" s="6">
        <v>300465</v>
      </c>
      <c r="E4893" s="6" t="s">
        <v>389</v>
      </c>
      <c r="F4893" s="6" t="s">
        <v>21</v>
      </c>
      <c r="G4893" s="6" t="s">
        <v>13</v>
      </c>
      <c r="H4893" s="6" t="s">
        <v>917</v>
      </c>
      <c r="I4893" s="6">
        <v>-13</v>
      </c>
      <c r="J4893" s="13" t="str">
        <f>VLOOKUP(MONTH(Tabla7[[#This Row],[Fecha del movimiento]]),Tablas!$O$4:$P$15,2,0)</f>
        <v>Mar</v>
      </c>
      <c r="K4893" s="6">
        <f>YEAR(Tabla7[[#This Row],[Fecha del movimiento]])</f>
        <v>2018</v>
      </c>
    </row>
    <row r="4894" spans="2:11" x14ac:dyDescent="0.2">
      <c r="B4894" s="8">
        <v>43272</v>
      </c>
      <c r="C4894" s="6" t="s">
        <v>5516</v>
      </c>
      <c r="D4894" s="6">
        <v>300087</v>
      </c>
      <c r="E4894" s="6" t="s">
        <v>779</v>
      </c>
      <c r="F4894" s="6" t="s">
        <v>21</v>
      </c>
      <c r="G4894" s="6" t="s">
        <v>7</v>
      </c>
      <c r="H4894" s="6" t="s">
        <v>917</v>
      </c>
      <c r="I4894" s="6">
        <v>-14</v>
      </c>
      <c r="J4894" s="13" t="str">
        <f>VLOOKUP(MONTH(Tabla7[[#This Row],[Fecha del movimiento]]),Tablas!$O$4:$P$15,2,0)</f>
        <v>Jun</v>
      </c>
      <c r="K4894" s="6">
        <f>YEAR(Tabla7[[#This Row],[Fecha del movimiento]])</f>
        <v>2018</v>
      </c>
    </row>
    <row r="4895" spans="2:11" x14ac:dyDescent="0.2">
      <c r="B4895" s="8">
        <v>43143</v>
      </c>
      <c r="C4895" s="6" t="s">
        <v>5517</v>
      </c>
      <c r="D4895" s="6">
        <v>300058</v>
      </c>
      <c r="E4895" s="6" t="s">
        <v>31</v>
      </c>
      <c r="F4895" s="6" t="s">
        <v>21</v>
      </c>
      <c r="G4895" s="6" t="s">
        <v>4</v>
      </c>
      <c r="H4895" s="6" t="s">
        <v>917</v>
      </c>
      <c r="I4895" s="6">
        <v>-16</v>
      </c>
      <c r="J4895" s="13" t="str">
        <f>VLOOKUP(MONTH(Tabla7[[#This Row],[Fecha del movimiento]]),Tablas!$O$4:$P$15,2,0)</f>
        <v>Feb</v>
      </c>
      <c r="K4895" s="6">
        <f>YEAR(Tabla7[[#This Row],[Fecha del movimiento]])</f>
        <v>2018</v>
      </c>
    </row>
    <row r="4896" spans="2:11" x14ac:dyDescent="0.2">
      <c r="B4896" s="8">
        <v>43153</v>
      </c>
      <c r="C4896" s="6" t="s">
        <v>5518</v>
      </c>
      <c r="D4896" s="6">
        <v>300698</v>
      </c>
      <c r="E4896" s="6" t="s">
        <v>359</v>
      </c>
      <c r="F4896" s="6" t="s">
        <v>21</v>
      </c>
      <c r="G4896" s="6" t="s">
        <v>9</v>
      </c>
      <c r="H4896" s="6" t="s">
        <v>917</v>
      </c>
      <c r="I4896" s="6">
        <v>-16</v>
      </c>
      <c r="J4896" s="13" t="str">
        <f>VLOOKUP(MONTH(Tabla7[[#This Row],[Fecha del movimiento]]),Tablas!$O$4:$P$15,2,0)</f>
        <v>Feb</v>
      </c>
      <c r="K4896" s="6">
        <f>YEAR(Tabla7[[#This Row],[Fecha del movimiento]])</f>
        <v>2018</v>
      </c>
    </row>
    <row r="4897" spans="2:11" x14ac:dyDescent="0.2">
      <c r="B4897" s="8">
        <v>43120</v>
      </c>
      <c r="C4897" s="6" t="s">
        <v>5519</v>
      </c>
      <c r="D4897" s="6">
        <v>300893</v>
      </c>
      <c r="E4897" s="6" t="s">
        <v>179</v>
      </c>
      <c r="F4897" s="6" t="s">
        <v>21</v>
      </c>
      <c r="G4897" s="6" t="s">
        <v>1</v>
      </c>
      <c r="H4897" s="6" t="s">
        <v>923</v>
      </c>
      <c r="I4897" s="6">
        <v>15</v>
      </c>
      <c r="J4897" s="13" t="str">
        <f>VLOOKUP(MONTH(Tabla7[[#This Row],[Fecha del movimiento]]),Tablas!$O$4:$P$15,2,0)</f>
        <v>Ene</v>
      </c>
      <c r="K4897" s="6">
        <f>YEAR(Tabla7[[#This Row],[Fecha del movimiento]])</f>
        <v>2018</v>
      </c>
    </row>
    <row r="4898" spans="2:11" x14ac:dyDescent="0.2">
      <c r="B4898" s="8">
        <v>43115</v>
      </c>
      <c r="C4898" s="6" t="s">
        <v>5520</v>
      </c>
      <c r="D4898" s="6">
        <v>300682</v>
      </c>
      <c r="E4898" s="6" t="s">
        <v>371</v>
      </c>
      <c r="F4898" s="6" t="s">
        <v>21</v>
      </c>
      <c r="G4898" s="6" t="s">
        <v>13</v>
      </c>
      <c r="H4898" s="6" t="s">
        <v>917</v>
      </c>
      <c r="I4898" s="6">
        <v>-6</v>
      </c>
      <c r="J4898" s="13" t="str">
        <f>VLOOKUP(MONTH(Tabla7[[#This Row],[Fecha del movimiento]]),Tablas!$O$4:$P$15,2,0)</f>
        <v>Ene</v>
      </c>
      <c r="K4898" s="6">
        <f>YEAR(Tabla7[[#This Row],[Fecha del movimiento]])</f>
        <v>2018</v>
      </c>
    </row>
    <row r="4899" spans="2:11" x14ac:dyDescent="0.2">
      <c r="B4899" s="8">
        <v>43314</v>
      </c>
      <c r="C4899" s="6" t="s">
        <v>5521</v>
      </c>
      <c r="D4899" s="6">
        <v>301011</v>
      </c>
      <c r="E4899" s="6" t="s">
        <v>66</v>
      </c>
      <c r="F4899" s="6" t="s">
        <v>21</v>
      </c>
      <c r="G4899" s="6" t="s">
        <v>12</v>
      </c>
      <c r="H4899" s="6" t="s">
        <v>917</v>
      </c>
      <c r="I4899" s="6">
        <v>-5</v>
      </c>
      <c r="J4899" s="13" t="str">
        <f>VLOOKUP(MONTH(Tabla7[[#This Row],[Fecha del movimiento]]),Tablas!$O$4:$P$15,2,0)</f>
        <v>Ago</v>
      </c>
      <c r="K4899" s="6">
        <f>YEAR(Tabla7[[#This Row],[Fecha del movimiento]])</f>
        <v>2018</v>
      </c>
    </row>
    <row r="4900" spans="2:11" x14ac:dyDescent="0.2">
      <c r="B4900" s="8">
        <v>43121</v>
      </c>
      <c r="C4900" s="6" t="s">
        <v>5522</v>
      </c>
      <c r="D4900" s="6">
        <v>300846</v>
      </c>
      <c r="E4900" s="6" t="s">
        <v>224</v>
      </c>
      <c r="F4900" s="6" t="s">
        <v>21</v>
      </c>
      <c r="G4900" s="6" t="s">
        <v>2</v>
      </c>
      <c r="H4900" s="6" t="s">
        <v>917</v>
      </c>
      <c r="I4900" s="6">
        <v>-18</v>
      </c>
      <c r="J4900" s="13" t="str">
        <f>VLOOKUP(MONTH(Tabla7[[#This Row],[Fecha del movimiento]]),Tablas!$O$4:$P$15,2,0)</f>
        <v>Ene</v>
      </c>
      <c r="K4900" s="6">
        <f>YEAR(Tabla7[[#This Row],[Fecha del movimiento]])</f>
        <v>2018</v>
      </c>
    </row>
    <row r="4901" spans="2:11" x14ac:dyDescent="0.2">
      <c r="B4901" s="8">
        <v>43268</v>
      </c>
      <c r="C4901" s="6" t="s">
        <v>1522</v>
      </c>
      <c r="D4901" s="6">
        <v>300052</v>
      </c>
      <c r="E4901" s="6" t="s">
        <v>793</v>
      </c>
      <c r="F4901" s="6" t="s">
        <v>21</v>
      </c>
      <c r="G4901" s="6" t="s">
        <v>6</v>
      </c>
      <c r="H4901" s="6" t="s">
        <v>923</v>
      </c>
      <c r="I4901" s="6">
        <v>16</v>
      </c>
      <c r="J4901" s="13" t="str">
        <f>VLOOKUP(MONTH(Tabla7[[#This Row],[Fecha del movimiento]]),Tablas!$O$4:$P$15,2,0)</f>
        <v>Jun</v>
      </c>
      <c r="K4901" s="6">
        <f>YEAR(Tabla7[[#This Row],[Fecha del movimiento]])</f>
        <v>2018</v>
      </c>
    </row>
    <row r="4902" spans="2:11" x14ac:dyDescent="0.2">
      <c r="B4902" s="8">
        <v>43180</v>
      </c>
      <c r="C4902" s="6" t="s">
        <v>3057</v>
      </c>
      <c r="D4902" s="6">
        <v>300380</v>
      </c>
      <c r="E4902" s="6" t="s">
        <v>610</v>
      </c>
      <c r="F4902" s="6" t="s">
        <v>21</v>
      </c>
      <c r="G4902" s="6" t="s">
        <v>1</v>
      </c>
      <c r="H4902" s="6" t="s">
        <v>917</v>
      </c>
      <c r="I4902" s="6">
        <v>-19</v>
      </c>
      <c r="J4902" s="13" t="str">
        <f>VLOOKUP(MONTH(Tabla7[[#This Row],[Fecha del movimiento]]),Tablas!$O$4:$P$15,2,0)</f>
        <v>Mar</v>
      </c>
      <c r="K4902" s="6">
        <f>YEAR(Tabla7[[#This Row],[Fecha del movimiento]])</f>
        <v>2018</v>
      </c>
    </row>
    <row r="4903" spans="2:11" x14ac:dyDescent="0.2">
      <c r="B4903" s="8">
        <v>43341</v>
      </c>
      <c r="C4903" s="6" t="s">
        <v>5523</v>
      </c>
      <c r="D4903" s="6">
        <v>300030</v>
      </c>
      <c r="E4903" s="6" t="s">
        <v>581</v>
      </c>
      <c r="F4903" s="6" t="s">
        <v>21</v>
      </c>
      <c r="G4903" s="6" t="s">
        <v>2</v>
      </c>
      <c r="H4903" s="6" t="s">
        <v>917</v>
      </c>
      <c r="I4903" s="6">
        <v>-12</v>
      </c>
      <c r="J4903" s="13" t="str">
        <f>VLOOKUP(MONTH(Tabla7[[#This Row],[Fecha del movimiento]]),Tablas!$O$4:$P$15,2,0)</f>
        <v>Ago</v>
      </c>
      <c r="K4903" s="6">
        <f>YEAR(Tabla7[[#This Row],[Fecha del movimiento]])</f>
        <v>2018</v>
      </c>
    </row>
    <row r="4904" spans="2:11" x14ac:dyDescent="0.2">
      <c r="B4904" s="8">
        <v>43171</v>
      </c>
      <c r="C4904" s="6" t="s">
        <v>4874</v>
      </c>
      <c r="D4904" s="6">
        <v>300061</v>
      </c>
      <c r="E4904" s="6" t="s">
        <v>418</v>
      </c>
      <c r="F4904" s="6" t="s">
        <v>21</v>
      </c>
      <c r="G4904" s="6" t="s">
        <v>6</v>
      </c>
      <c r="H4904" s="6" t="s">
        <v>917</v>
      </c>
      <c r="I4904" s="6">
        <v>-18</v>
      </c>
      <c r="J4904" s="13" t="str">
        <f>VLOOKUP(MONTH(Tabla7[[#This Row],[Fecha del movimiento]]),Tablas!$O$4:$P$15,2,0)</f>
        <v>Mar</v>
      </c>
      <c r="K4904" s="6">
        <f>YEAR(Tabla7[[#This Row],[Fecha del movimiento]])</f>
        <v>2018</v>
      </c>
    </row>
    <row r="4905" spans="2:11" x14ac:dyDescent="0.2">
      <c r="B4905" s="8">
        <v>43302</v>
      </c>
      <c r="C4905" s="6" t="s">
        <v>5524</v>
      </c>
      <c r="D4905" s="6">
        <v>300720</v>
      </c>
      <c r="E4905" s="6" t="s">
        <v>338</v>
      </c>
      <c r="F4905" s="6" t="s">
        <v>21</v>
      </c>
      <c r="G4905" s="6" t="s">
        <v>10</v>
      </c>
      <c r="H4905" s="6" t="s">
        <v>917</v>
      </c>
      <c r="I4905" s="6">
        <v>-16</v>
      </c>
      <c r="J4905" s="13" t="str">
        <f>VLOOKUP(MONTH(Tabla7[[#This Row],[Fecha del movimiento]]),Tablas!$O$4:$P$15,2,0)</f>
        <v>Jul</v>
      </c>
      <c r="K4905" s="6">
        <f>YEAR(Tabla7[[#This Row],[Fecha del movimiento]])</f>
        <v>2018</v>
      </c>
    </row>
    <row r="4906" spans="2:11" x14ac:dyDescent="0.2">
      <c r="B4906" s="8">
        <v>43306</v>
      </c>
      <c r="C4906" s="6" t="s">
        <v>4065</v>
      </c>
      <c r="D4906" s="6">
        <v>300845</v>
      </c>
      <c r="E4906" s="6" t="s">
        <v>103</v>
      </c>
      <c r="F4906" s="6" t="s">
        <v>21</v>
      </c>
      <c r="G4906" s="6" t="s">
        <v>8</v>
      </c>
      <c r="H4906" s="6" t="s">
        <v>917</v>
      </c>
      <c r="I4906" s="6">
        <v>-14</v>
      </c>
      <c r="J4906" s="13" t="str">
        <f>VLOOKUP(MONTH(Tabla7[[#This Row],[Fecha del movimiento]]),Tablas!$O$4:$P$15,2,0)</f>
        <v>Jul</v>
      </c>
      <c r="K4906" s="6">
        <f>YEAR(Tabla7[[#This Row],[Fecha del movimiento]])</f>
        <v>2018</v>
      </c>
    </row>
    <row r="4907" spans="2:11" x14ac:dyDescent="0.2">
      <c r="B4907" s="8">
        <v>43190</v>
      </c>
      <c r="C4907" s="6" t="s">
        <v>5525</v>
      </c>
      <c r="D4907" s="6">
        <v>300848</v>
      </c>
      <c r="E4907" s="6" t="s">
        <v>222</v>
      </c>
      <c r="F4907" s="6" t="s">
        <v>21</v>
      </c>
      <c r="G4907" s="6" t="s">
        <v>6</v>
      </c>
      <c r="H4907" s="6" t="s">
        <v>917</v>
      </c>
      <c r="I4907" s="6">
        <v>-11</v>
      </c>
      <c r="J4907" s="13" t="str">
        <f>VLOOKUP(MONTH(Tabla7[[#This Row],[Fecha del movimiento]]),Tablas!$O$4:$P$15,2,0)</f>
        <v>Mar</v>
      </c>
      <c r="K4907" s="6">
        <f>YEAR(Tabla7[[#This Row],[Fecha del movimiento]])</f>
        <v>2018</v>
      </c>
    </row>
    <row r="4908" spans="2:11" x14ac:dyDescent="0.2">
      <c r="B4908" s="8">
        <v>43291</v>
      </c>
      <c r="C4908" s="6" t="s">
        <v>5526</v>
      </c>
      <c r="D4908" s="6">
        <v>300354</v>
      </c>
      <c r="E4908" s="6" t="s">
        <v>627</v>
      </c>
      <c r="F4908" s="6" t="s">
        <v>21</v>
      </c>
      <c r="G4908" s="6" t="s">
        <v>13</v>
      </c>
      <c r="H4908" s="6" t="s">
        <v>917</v>
      </c>
      <c r="I4908" s="6">
        <v>-14</v>
      </c>
      <c r="J4908" s="13" t="str">
        <f>VLOOKUP(MONTH(Tabla7[[#This Row],[Fecha del movimiento]]),Tablas!$O$4:$P$15,2,0)</f>
        <v>Jul</v>
      </c>
      <c r="K4908" s="6">
        <f>YEAR(Tabla7[[#This Row],[Fecha del movimiento]])</f>
        <v>2018</v>
      </c>
    </row>
    <row r="4909" spans="2:11" x14ac:dyDescent="0.2">
      <c r="B4909" s="8">
        <v>43230</v>
      </c>
      <c r="C4909" s="6" t="s">
        <v>5527</v>
      </c>
      <c r="D4909" s="6">
        <v>300435</v>
      </c>
      <c r="E4909" s="6" t="s">
        <v>572</v>
      </c>
      <c r="F4909" s="6" t="s">
        <v>21</v>
      </c>
      <c r="G4909" s="6" t="s">
        <v>11</v>
      </c>
      <c r="H4909" s="6" t="s">
        <v>917</v>
      </c>
      <c r="I4909" s="6">
        <v>-6</v>
      </c>
      <c r="J4909" s="13" t="str">
        <f>VLOOKUP(MONTH(Tabla7[[#This Row],[Fecha del movimiento]]),Tablas!$O$4:$P$15,2,0)</f>
        <v>May</v>
      </c>
      <c r="K4909" s="6">
        <f>YEAR(Tabla7[[#This Row],[Fecha del movimiento]])</f>
        <v>2018</v>
      </c>
    </row>
    <row r="4910" spans="2:11" x14ac:dyDescent="0.2">
      <c r="B4910" s="8">
        <v>43180</v>
      </c>
      <c r="C4910" s="6" t="s">
        <v>5528</v>
      </c>
      <c r="D4910" s="6">
        <v>301047</v>
      </c>
      <c r="E4910" s="6" t="s">
        <v>32</v>
      </c>
      <c r="F4910" s="6" t="s">
        <v>21</v>
      </c>
      <c r="G4910" s="6" t="s">
        <v>2</v>
      </c>
      <c r="H4910" s="6" t="s">
        <v>917</v>
      </c>
      <c r="I4910" s="6">
        <v>-17</v>
      </c>
      <c r="J4910" s="13" t="str">
        <f>VLOOKUP(MONTH(Tabla7[[#This Row],[Fecha del movimiento]]),Tablas!$O$4:$P$15,2,0)</f>
        <v>Mar</v>
      </c>
      <c r="K4910" s="6">
        <f>YEAR(Tabla7[[#This Row],[Fecha del movimiento]])</f>
        <v>2018</v>
      </c>
    </row>
    <row r="4911" spans="2:11" x14ac:dyDescent="0.2">
      <c r="B4911" s="8">
        <v>43217</v>
      </c>
      <c r="C4911" s="6" t="s">
        <v>5529</v>
      </c>
      <c r="D4911" s="6">
        <v>300473</v>
      </c>
      <c r="E4911" s="6" t="s">
        <v>542</v>
      </c>
      <c r="F4911" s="6" t="s">
        <v>21</v>
      </c>
      <c r="G4911" s="6" t="s">
        <v>13</v>
      </c>
      <c r="H4911" s="6" t="s">
        <v>923</v>
      </c>
      <c r="I4911" s="6">
        <v>16</v>
      </c>
      <c r="J4911" s="13" t="str">
        <f>VLOOKUP(MONTH(Tabla7[[#This Row],[Fecha del movimiento]]),Tablas!$O$4:$P$15,2,0)</f>
        <v>Abr</v>
      </c>
      <c r="K4911" s="6">
        <f>YEAR(Tabla7[[#This Row],[Fecha del movimiento]])</f>
        <v>2018</v>
      </c>
    </row>
    <row r="4912" spans="2:11" x14ac:dyDescent="0.2">
      <c r="B4912" s="8">
        <v>43261</v>
      </c>
      <c r="C4912" s="6" t="s">
        <v>5530</v>
      </c>
      <c r="D4912" s="6">
        <v>300344</v>
      </c>
      <c r="E4912" s="6" t="s">
        <v>634</v>
      </c>
      <c r="F4912" s="6" t="s">
        <v>21</v>
      </c>
      <c r="G4912" s="6" t="s">
        <v>13</v>
      </c>
      <c r="H4912" s="6" t="s">
        <v>923</v>
      </c>
      <c r="I4912" s="6">
        <v>12</v>
      </c>
      <c r="J4912" s="13" t="str">
        <f>VLOOKUP(MONTH(Tabla7[[#This Row],[Fecha del movimiento]]),Tablas!$O$4:$P$15,2,0)</f>
        <v>Jun</v>
      </c>
      <c r="K4912" s="6">
        <f>YEAR(Tabla7[[#This Row],[Fecha del movimiento]])</f>
        <v>2018</v>
      </c>
    </row>
    <row r="4913" spans="2:11" x14ac:dyDescent="0.2">
      <c r="B4913" s="8">
        <v>43279</v>
      </c>
      <c r="C4913" s="6" t="s">
        <v>5531</v>
      </c>
      <c r="D4913" s="6">
        <v>300392</v>
      </c>
      <c r="E4913" s="6" t="s">
        <v>533</v>
      </c>
      <c r="F4913" s="6" t="s">
        <v>21</v>
      </c>
      <c r="G4913" s="6" t="s">
        <v>9</v>
      </c>
      <c r="H4913" s="6" t="s">
        <v>917</v>
      </c>
      <c r="I4913" s="6">
        <v>-19</v>
      </c>
      <c r="J4913" s="13" t="str">
        <f>VLOOKUP(MONTH(Tabla7[[#This Row],[Fecha del movimiento]]),Tablas!$O$4:$P$15,2,0)</f>
        <v>Jun</v>
      </c>
      <c r="K4913" s="6">
        <f>YEAR(Tabla7[[#This Row],[Fecha del movimiento]])</f>
        <v>2018</v>
      </c>
    </row>
    <row r="4914" spans="2:11" x14ac:dyDescent="0.2">
      <c r="B4914" s="8">
        <v>43232</v>
      </c>
      <c r="C4914" s="6" t="s">
        <v>5532</v>
      </c>
      <c r="D4914" s="6">
        <v>300132</v>
      </c>
      <c r="E4914" s="6" t="s">
        <v>589</v>
      </c>
      <c r="F4914" s="6" t="s">
        <v>21</v>
      </c>
      <c r="G4914" s="6" t="s">
        <v>2</v>
      </c>
      <c r="H4914" s="6" t="s">
        <v>923</v>
      </c>
      <c r="I4914" s="6">
        <v>14</v>
      </c>
      <c r="J4914" s="13" t="str">
        <f>VLOOKUP(MONTH(Tabla7[[#This Row],[Fecha del movimiento]]),Tablas!$O$4:$P$15,2,0)</f>
        <v>May</v>
      </c>
      <c r="K4914" s="6">
        <f>YEAR(Tabla7[[#This Row],[Fecha del movimiento]])</f>
        <v>2018</v>
      </c>
    </row>
    <row r="4915" spans="2:11" x14ac:dyDescent="0.2">
      <c r="B4915" s="8">
        <v>43177</v>
      </c>
      <c r="C4915" s="6" t="s">
        <v>5533</v>
      </c>
      <c r="D4915" s="6">
        <v>300629</v>
      </c>
      <c r="E4915" s="6" t="s">
        <v>415</v>
      </c>
      <c r="F4915" s="6" t="s">
        <v>21</v>
      </c>
      <c r="G4915" s="6" t="s">
        <v>13</v>
      </c>
      <c r="H4915" s="6" t="s">
        <v>917</v>
      </c>
      <c r="I4915" s="6">
        <v>-9</v>
      </c>
      <c r="J4915" s="13" t="str">
        <f>VLOOKUP(MONTH(Tabla7[[#This Row],[Fecha del movimiento]]),Tablas!$O$4:$P$15,2,0)</f>
        <v>Mar</v>
      </c>
      <c r="K4915" s="6">
        <f>YEAR(Tabla7[[#This Row],[Fecha del movimiento]])</f>
        <v>2018</v>
      </c>
    </row>
    <row r="4916" spans="2:11" x14ac:dyDescent="0.2">
      <c r="B4916" s="8">
        <v>43284</v>
      </c>
      <c r="C4916" s="6" t="s">
        <v>5534</v>
      </c>
      <c r="D4916" s="6">
        <v>300636</v>
      </c>
      <c r="E4916" s="6" t="s">
        <v>408</v>
      </c>
      <c r="F4916" s="6" t="s">
        <v>21</v>
      </c>
      <c r="G4916" s="6" t="s">
        <v>7</v>
      </c>
      <c r="H4916" s="6" t="s">
        <v>917</v>
      </c>
      <c r="I4916" s="6">
        <v>-6</v>
      </c>
      <c r="J4916" s="13" t="str">
        <f>VLOOKUP(MONTH(Tabla7[[#This Row],[Fecha del movimiento]]),Tablas!$O$4:$P$15,2,0)</f>
        <v>Jul</v>
      </c>
      <c r="K4916" s="6">
        <f>YEAR(Tabla7[[#This Row],[Fecha del movimiento]])</f>
        <v>2018</v>
      </c>
    </row>
    <row r="4917" spans="2:11" x14ac:dyDescent="0.2">
      <c r="B4917" s="8">
        <v>43180</v>
      </c>
      <c r="C4917" s="6" t="s">
        <v>5535</v>
      </c>
      <c r="D4917" s="6">
        <v>300596</v>
      </c>
      <c r="E4917" s="6" t="s">
        <v>445</v>
      </c>
      <c r="F4917" s="6" t="s">
        <v>21</v>
      </c>
      <c r="G4917" s="6" t="s">
        <v>8</v>
      </c>
      <c r="H4917" s="6" t="s">
        <v>923</v>
      </c>
      <c r="I4917" s="6">
        <v>14</v>
      </c>
      <c r="J4917" s="13" t="str">
        <f>VLOOKUP(MONTH(Tabla7[[#This Row],[Fecha del movimiento]]),Tablas!$O$4:$P$15,2,0)</f>
        <v>Mar</v>
      </c>
      <c r="K4917" s="6">
        <f>YEAR(Tabla7[[#This Row],[Fecha del movimiento]])</f>
        <v>2018</v>
      </c>
    </row>
    <row r="4918" spans="2:11" x14ac:dyDescent="0.2">
      <c r="B4918" s="8">
        <v>43200</v>
      </c>
      <c r="C4918" s="6" t="s">
        <v>5536</v>
      </c>
      <c r="D4918" s="6">
        <v>300941</v>
      </c>
      <c r="E4918" s="6" t="s">
        <v>134</v>
      </c>
      <c r="F4918" s="6" t="s">
        <v>21</v>
      </c>
      <c r="G4918" s="6" t="s">
        <v>9</v>
      </c>
      <c r="H4918" s="6" t="s">
        <v>917</v>
      </c>
      <c r="I4918" s="6">
        <v>-20</v>
      </c>
      <c r="J4918" s="13" t="str">
        <f>VLOOKUP(MONTH(Tabla7[[#This Row],[Fecha del movimiento]]),Tablas!$O$4:$P$15,2,0)</f>
        <v>Abr</v>
      </c>
      <c r="K4918" s="6">
        <f>YEAR(Tabla7[[#This Row],[Fecha del movimiento]])</f>
        <v>2018</v>
      </c>
    </row>
    <row r="4919" spans="2:11" x14ac:dyDescent="0.2">
      <c r="B4919" s="8">
        <v>43103</v>
      </c>
      <c r="C4919" s="6" t="s">
        <v>5537</v>
      </c>
      <c r="D4919" s="6">
        <v>300987</v>
      </c>
      <c r="E4919" s="6" t="s">
        <v>89</v>
      </c>
      <c r="F4919" s="6" t="s">
        <v>21</v>
      </c>
      <c r="G4919" s="6" t="s">
        <v>10</v>
      </c>
      <c r="H4919" s="6" t="s">
        <v>917</v>
      </c>
      <c r="I4919" s="6">
        <v>-5</v>
      </c>
      <c r="J4919" s="13" t="str">
        <f>VLOOKUP(MONTH(Tabla7[[#This Row],[Fecha del movimiento]]),Tablas!$O$4:$P$15,2,0)</f>
        <v>Ene</v>
      </c>
      <c r="K4919" s="6">
        <f>YEAR(Tabla7[[#This Row],[Fecha del movimiento]])</f>
        <v>2018</v>
      </c>
    </row>
    <row r="4920" spans="2:11" x14ac:dyDescent="0.2">
      <c r="B4920" s="8">
        <v>43207</v>
      </c>
      <c r="C4920" s="6" t="s">
        <v>5538</v>
      </c>
      <c r="D4920" s="6">
        <v>300466</v>
      </c>
      <c r="E4920" s="6" t="s">
        <v>547</v>
      </c>
      <c r="F4920" s="6" t="s">
        <v>21</v>
      </c>
      <c r="G4920" s="6" t="s">
        <v>2</v>
      </c>
      <c r="H4920" s="6" t="s">
        <v>923</v>
      </c>
      <c r="I4920" s="6">
        <v>16</v>
      </c>
      <c r="J4920" s="13" t="str">
        <f>VLOOKUP(MONTH(Tabla7[[#This Row],[Fecha del movimiento]]),Tablas!$O$4:$P$15,2,0)</f>
        <v>Abr</v>
      </c>
      <c r="K4920" s="6">
        <f>YEAR(Tabla7[[#This Row],[Fecha del movimiento]])</f>
        <v>2018</v>
      </c>
    </row>
    <row r="4921" spans="2:11" x14ac:dyDescent="0.2">
      <c r="B4921" s="8">
        <v>43144</v>
      </c>
      <c r="C4921" s="6" t="s">
        <v>5539</v>
      </c>
      <c r="D4921" s="6">
        <v>300846</v>
      </c>
      <c r="E4921" s="6" t="s">
        <v>224</v>
      </c>
      <c r="F4921" s="6" t="s">
        <v>21</v>
      </c>
      <c r="G4921" s="6" t="s">
        <v>2</v>
      </c>
      <c r="H4921" s="6" t="s">
        <v>923</v>
      </c>
      <c r="I4921" s="6">
        <v>16</v>
      </c>
      <c r="J4921" s="13" t="str">
        <f>VLOOKUP(MONTH(Tabla7[[#This Row],[Fecha del movimiento]]),Tablas!$O$4:$P$15,2,0)</f>
        <v>Feb</v>
      </c>
      <c r="K4921" s="6">
        <f>YEAR(Tabla7[[#This Row],[Fecha del movimiento]])</f>
        <v>2018</v>
      </c>
    </row>
    <row r="4922" spans="2:11" x14ac:dyDescent="0.2">
      <c r="B4922" s="8">
        <v>43296</v>
      </c>
      <c r="C4922" s="6" t="s">
        <v>2944</v>
      </c>
      <c r="D4922" s="6">
        <v>300472</v>
      </c>
      <c r="E4922" s="6" t="s">
        <v>543</v>
      </c>
      <c r="F4922" s="6" t="s">
        <v>21</v>
      </c>
      <c r="G4922" s="6" t="s">
        <v>13</v>
      </c>
      <c r="H4922" s="6" t="s">
        <v>917</v>
      </c>
      <c r="I4922" s="6">
        <v>-10</v>
      </c>
      <c r="J4922" s="13" t="str">
        <f>VLOOKUP(MONTH(Tabla7[[#This Row],[Fecha del movimiento]]),Tablas!$O$4:$P$15,2,0)</f>
        <v>Jul</v>
      </c>
      <c r="K4922" s="6">
        <f>YEAR(Tabla7[[#This Row],[Fecha del movimiento]])</f>
        <v>2018</v>
      </c>
    </row>
    <row r="4923" spans="2:11" x14ac:dyDescent="0.2">
      <c r="B4923" s="8">
        <v>43167</v>
      </c>
      <c r="C4923" s="6" t="s">
        <v>5540</v>
      </c>
      <c r="D4923" s="6">
        <v>300413</v>
      </c>
      <c r="E4923" s="6" t="s">
        <v>276</v>
      </c>
      <c r="F4923" s="6" t="s">
        <v>21</v>
      </c>
      <c r="G4923" s="6" t="s">
        <v>2</v>
      </c>
      <c r="H4923" s="6" t="s">
        <v>917</v>
      </c>
      <c r="I4923" s="6">
        <v>-18</v>
      </c>
      <c r="J4923" s="13" t="str">
        <f>VLOOKUP(MONTH(Tabla7[[#This Row],[Fecha del movimiento]]),Tablas!$O$4:$P$15,2,0)</f>
        <v>Mar</v>
      </c>
      <c r="K4923" s="6">
        <f>YEAR(Tabla7[[#This Row],[Fecha del movimiento]])</f>
        <v>2018</v>
      </c>
    </row>
    <row r="4924" spans="2:11" x14ac:dyDescent="0.2">
      <c r="B4924" s="8">
        <v>43176</v>
      </c>
      <c r="C4924" s="6" t="s">
        <v>5541</v>
      </c>
      <c r="D4924" s="6">
        <v>300822</v>
      </c>
      <c r="E4924" s="6" t="s">
        <v>247</v>
      </c>
      <c r="F4924" s="6" t="s">
        <v>21</v>
      </c>
      <c r="G4924" s="6" t="s">
        <v>10</v>
      </c>
      <c r="H4924" s="6" t="s">
        <v>923</v>
      </c>
      <c r="I4924" s="6">
        <v>16</v>
      </c>
      <c r="J4924" s="13" t="str">
        <f>VLOOKUP(MONTH(Tabla7[[#This Row],[Fecha del movimiento]]),Tablas!$O$4:$P$15,2,0)</f>
        <v>Mar</v>
      </c>
      <c r="K4924" s="6">
        <f>YEAR(Tabla7[[#This Row],[Fecha del movimiento]])</f>
        <v>2018</v>
      </c>
    </row>
    <row r="4925" spans="2:11" x14ac:dyDescent="0.2">
      <c r="B4925" s="8">
        <v>43301</v>
      </c>
      <c r="C4925" s="6" t="s">
        <v>5542</v>
      </c>
      <c r="D4925" s="6">
        <v>300289</v>
      </c>
      <c r="E4925" s="6" t="s">
        <v>667</v>
      </c>
      <c r="F4925" s="6" t="s">
        <v>21</v>
      </c>
      <c r="G4925" s="6" t="s">
        <v>13</v>
      </c>
      <c r="H4925" s="6" t="s">
        <v>917</v>
      </c>
      <c r="I4925" s="6">
        <v>-19</v>
      </c>
      <c r="J4925" s="13" t="str">
        <f>VLOOKUP(MONTH(Tabla7[[#This Row],[Fecha del movimiento]]),Tablas!$O$4:$P$15,2,0)</f>
        <v>Jul</v>
      </c>
      <c r="K4925" s="6">
        <f>YEAR(Tabla7[[#This Row],[Fecha del movimiento]])</f>
        <v>2018</v>
      </c>
    </row>
    <row r="4926" spans="2:11" x14ac:dyDescent="0.2">
      <c r="B4926" s="8">
        <v>43195</v>
      </c>
      <c r="C4926" s="6" t="s">
        <v>5543</v>
      </c>
      <c r="D4926" s="6">
        <v>300705</v>
      </c>
      <c r="E4926" s="6" t="s">
        <v>352</v>
      </c>
      <c r="F4926" s="6" t="s">
        <v>21</v>
      </c>
      <c r="G4926" s="6" t="s">
        <v>11</v>
      </c>
      <c r="H4926" s="6" t="s">
        <v>923</v>
      </c>
      <c r="I4926" s="6">
        <v>11</v>
      </c>
      <c r="J4926" s="13" t="str">
        <f>VLOOKUP(MONTH(Tabla7[[#This Row],[Fecha del movimiento]]),Tablas!$O$4:$P$15,2,0)</f>
        <v>Abr</v>
      </c>
      <c r="K4926" s="6">
        <f>YEAR(Tabla7[[#This Row],[Fecha del movimiento]])</f>
        <v>2018</v>
      </c>
    </row>
    <row r="4927" spans="2:11" x14ac:dyDescent="0.2">
      <c r="B4927" s="8">
        <v>43270</v>
      </c>
      <c r="C4927" s="6" t="s">
        <v>5544</v>
      </c>
      <c r="D4927" s="6">
        <v>300952</v>
      </c>
      <c r="E4927" s="6" t="s">
        <v>123</v>
      </c>
      <c r="F4927" s="6" t="s">
        <v>21</v>
      </c>
      <c r="G4927" s="6" t="s">
        <v>2</v>
      </c>
      <c r="H4927" s="6" t="s">
        <v>923</v>
      </c>
      <c r="I4927" s="6">
        <v>15</v>
      </c>
      <c r="J4927" s="13" t="str">
        <f>VLOOKUP(MONTH(Tabla7[[#This Row],[Fecha del movimiento]]),Tablas!$O$4:$P$15,2,0)</f>
        <v>Jun</v>
      </c>
      <c r="K4927" s="6">
        <f>YEAR(Tabla7[[#This Row],[Fecha del movimiento]])</f>
        <v>2018</v>
      </c>
    </row>
    <row r="4928" spans="2:11" x14ac:dyDescent="0.2">
      <c r="B4928" s="8">
        <v>43105</v>
      </c>
      <c r="C4928" s="6" t="s">
        <v>5545</v>
      </c>
      <c r="D4928" s="6">
        <v>300360</v>
      </c>
      <c r="E4928" s="6" t="s">
        <v>622</v>
      </c>
      <c r="F4928" s="6" t="s">
        <v>21</v>
      </c>
      <c r="G4928" s="6" t="s">
        <v>3</v>
      </c>
      <c r="H4928" s="6" t="s">
        <v>917</v>
      </c>
      <c r="I4928" s="6">
        <v>-7</v>
      </c>
      <c r="J4928" s="13" t="str">
        <f>VLOOKUP(MONTH(Tabla7[[#This Row],[Fecha del movimiento]]),Tablas!$O$4:$P$15,2,0)</f>
        <v>Ene</v>
      </c>
      <c r="K4928" s="6">
        <f>YEAR(Tabla7[[#This Row],[Fecha del movimiento]])</f>
        <v>2018</v>
      </c>
    </row>
    <row r="4929" spans="2:11" x14ac:dyDescent="0.2">
      <c r="B4929" s="8">
        <v>43227</v>
      </c>
      <c r="C4929" s="6" t="s">
        <v>5546</v>
      </c>
      <c r="D4929" s="6">
        <v>300395</v>
      </c>
      <c r="E4929" s="6" t="s">
        <v>591</v>
      </c>
      <c r="F4929" s="6" t="s">
        <v>21</v>
      </c>
      <c r="G4929" s="6" t="s">
        <v>4</v>
      </c>
      <c r="H4929" s="6" t="s">
        <v>917</v>
      </c>
      <c r="I4929" s="6">
        <v>-14</v>
      </c>
      <c r="J4929" s="13" t="str">
        <f>VLOOKUP(MONTH(Tabla7[[#This Row],[Fecha del movimiento]]),Tablas!$O$4:$P$15,2,0)</f>
        <v>May</v>
      </c>
      <c r="K4929" s="6">
        <f>YEAR(Tabla7[[#This Row],[Fecha del movimiento]])</f>
        <v>2018</v>
      </c>
    </row>
    <row r="4930" spans="2:11" x14ac:dyDescent="0.2">
      <c r="B4930" s="8">
        <v>43146</v>
      </c>
      <c r="C4930" s="6" t="s">
        <v>5547</v>
      </c>
      <c r="D4930" s="6">
        <v>300081</v>
      </c>
      <c r="E4930" s="6" t="s">
        <v>616</v>
      </c>
      <c r="F4930" s="6" t="s">
        <v>21</v>
      </c>
      <c r="G4930" s="6" t="s">
        <v>9</v>
      </c>
      <c r="H4930" s="6" t="s">
        <v>923</v>
      </c>
      <c r="I4930" s="6">
        <v>13</v>
      </c>
      <c r="J4930" s="13" t="str">
        <f>VLOOKUP(MONTH(Tabla7[[#This Row],[Fecha del movimiento]]),Tablas!$O$4:$P$15,2,0)</f>
        <v>Feb</v>
      </c>
      <c r="K4930" s="6">
        <f>YEAR(Tabla7[[#This Row],[Fecha del movimiento]])</f>
        <v>2018</v>
      </c>
    </row>
    <row r="4931" spans="2:11" x14ac:dyDescent="0.2">
      <c r="B4931" s="8">
        <v>43148</v>
      </c>
      <c r="C4931" s="6" t="s">
        <v>5548</v>
      </c>
      <c r="D4931" s="6">
        <v>300932</v>
      </c>
      <c r="E4931" s="6" t="s">
        <v>142</v>
      </c>
      <c r="F4931" s="6" t="s">
        <v>21</v>
      </c>
      <c r="G4931" s="6" t="s">
        <v>6</v>
      </c>
      <c r="H4931" s="6" t="s">
        <v>923</v>
      </c>
      <c r="I4931" s="6">
        <v>10</v>
      </c>
      <c r="J4931" s="13" t="str">
        <f>VLOOKUP(MONTH(Tabla7[[#This Row],[Fecha del movimiento]]),Tablas!$O$4:$P$15,2,0)</f>
        <v>Feb</v>
      </c>
      <c r="K4931" s="6">
        <f>YEAR(Tabla7[[#This Row],[Fecha del movimiento]])</f>
        <v>2018</v>
      </c>
    </row>
    <row r="4932" spans="2:11" x14ac:dyDescent="0.2">
      <c r="B4932" s="8">
        <v>43316</v>
      </c>
      <c r="C4932" s="6" t="s">
        <v>5549</v>
      </c>
      <c r="D4932" s="6">
        <v>301028</v>
      </c>
      <c r="E4932" s="6" t="s">
        <v>25</v>
      </c>
      <c r="F4932" s="6" t="s">
        <v>21</v>
      </c>
      <c r="G4932" s="6" t="s">
        <v>2</v>
      </c>
      <c r="H4932" s="6" t="s">
        <v>917</v>
      </c>
      <c r="I4932" s="6">
        <v>-12</v>
      </c>
      <c r="J4932" s="13" t="str">
        <f>VLOOKUP(MONTH(Tabla7[[#This Row],[Fecha del movimiento]]),Tablas!$O$4:$P$15,2,0)</f>
        <v>Ago</v>
      </c>
      <c r="K4932" s="6">
        <f>YEAR(Tabla7[[#This Row],[Fecha del movimiento]])</f>
        <v>2018</v>
      </c>
    </row>
    <row r="4933" spans="2:11" x14ac:dyDescent="0.2">
      <c r="B4933" s="8">
        <v>43147</v>
      </c>
      <c r="C4933" s="6" t="s">
        <v>5550</v>
      </c>
      <c r="D4933" s="6">
        <v>300396</v>
      </c>
      <c r="E4933" s="6" t="s">
        <v>586</v>
      </c>
      <c r="F4933" s="6" t="s">
        <v>21</v>
      </c>
      <c r="G4933" s="6" t="s">
        <v>4</v>
      </c>
      <c r="H4933" s="6" t="s">
        <v>923</v>
      </c>
      <c r="I4933" s="6">
        <v>14</v>
      </c>
      <c r="J4933" s="13" t="str">
        <f>VLOOKUP(MONTH(Tabla7[[#This Row],[Fecha del movimiento]]),Tablas!$O$4:$P$15,2,0)</f>
        <v>Feb</v>
      </c>
      <c r="K4933" s="6">
        <f>YEAR(Tabla7[[#This Row],[Fecha del movimiento]])</f>
        <v>2018</v>
      </c>
    </row>
    <row r="4934" spans="2:11" x14ac:dyDescent="0.2">
      <c r="B4934" s="8">
        <v>43234</v>
      </c>
      <c r="C4934" s="6" t="s">
        <v>5551</v>
      </c>
      <c r="D4934" s="6">
        <v>300957</v>
      </c>
      <c r="E4934" s="6" t="s">
        <v>118</v>
      </c>
      <c r="F4934" s="6" t="s">
        <v>21</v>
      </c>
      <c r="G4934" s="6" t="s">
        <v>5</v>
      </c>
      <c r="H4934" s="6" t="s">
        <v>923</v>
      </c>
      <c r="I4934" s="6">
        <v>20</v>
      </c>
      <c r="J4934" s="13" t="str">
        <f>VLOOKUP(MONTH(Tabla7[[#This Row],[Fecha del movimiento]]),Tablas!$O$4:$P$15,2,0)</f>
        <v>May</v>
      </c>
      <c r="K4934" s="6">
        <f>YEAR(Tabla7[[#This Row],[Fecha del movimiento]])</f>
        <v>2018</v>
      </c>
    </row>
    <row r="4935" spans="2:11" x14ac:dyDescent="0.2">
      <c r="B4935" s="8">
        <v>43298</v>
      </c>
      <c r="C4935" s="6" t="s">
        <v>5552</v>
      </c>
      <c r="D4935" s="6">
        <v>300412</v>
      </c>
      <c r="E4935" s="6" t="s">
        <v>206</v>
      </c>
      <c r="F4935" s="6" t="s">
        <v>21</v>
      </c>
      <c r="G4935" s="6" t="s">
        <v>2</v>
      </c>
      <c r="H4935" s="6" t="s">
        <v>923</v>
      </c>
      <c r="I4935" s="6">
        <v>17</v>
      </c>
      <c r="J4935" s="13" t="str">
        <f>VLOOKUP(MONTH(Tabla7[[#This Row],[Fecha del movimiento]]),Tablas!$O$4:$P$15,2,0)</f>
        <v>Jul</v>
      </c>
      <c r="K4935" s="6">
        <f>YEAR(Tabla7[[#This Row],[Fecha del movimiento]])</f>
        <v>2018</v>
      </c>
    </row>
    <row r="4936" spans="2:11" x14ac:dyDescent="0.2">
      <c r="B4936" s="8">
        <v>43170</v>
      </c>
      <c r="C4936" s="6" t="s">
        <v>5553</v>
      </c>
      <c r="D4936" s="6">
        <v>300833</v>
      </c>
      <c r="E4936" s="6" t="s">
        <v>236</v>
      </c>
      <c r="F4936" s="6" t="s">
        <v>21</v>
      </c>
      <c r="G4936" s="6" t="s">
        <v>2</v>
      </c>
      <c r="H4936" s="6" t="s">
        <v>923</v>
      </c>
      <c r="I4936" s="6">
        <v>20</v>
      </c>
      <c r="J4936" s="13" t="str">
        <f>VLOOKUP(MONTH(Tabla7[[#This Row],[Fecha del movimiento]]),Tablas!$O$4:$P$15,2,0)</f>
        <v>Mar</v>
      </c>
      <c r="K4936" s="6">
        <f>YEAR(Tabla7[[#This Row],[Fecha del movimiento]])</f>
        <v>2018</v>
      </c>
    </row>
    <row r="4937" spans="2:11" x14ac:dyDescent="0.2">
      <c r="B4937" s="8">
        <v>43333</v>
      </c>
      <c r="C4937" s="6" t="s">
        <v>5554</v>
      </c>
      <c r="D4937" s="6">
        <v>300477</v>
      </c>
      <c r="E4937" s="6" t="s">
        <v>539</v>
      </c>
      <c r="F4937" s="6" t="s">
        <v>21</v>
      </c>
      <c r="G4937" s="6" t="s">
        <v>6</v>
      </c>
      <c r="H4937" s="6" t="s">
        <v>923</v>
      </c>
      <c r="I4937" s="6">
        <v>18</v>
      </c>
      <c r="J4937" s="13" t="str">
        <f>VLOOKUP(MONTH(Tabla7[[#This Row],[Fecha del movimiento]]),Tablas!$O$4:$P$15,2,0)</f>
        <v>Ago</v>
      </c>
      <c r="K4937" s="6">
        <f>YEAR(Tabla7[[#This Row],[Fecha del movimiento]])</f>
        <v>2018</v>
      </c>
    </row>
    <row r="4938" spans="2:11" x14ac:dyDescent="0.2">
      <c r="B4938" s="8">
        <v>43156</v>
      </c>
      <c r="C4938" s="6" t="s">
        <v>5555</v>
      </c>
      <c r="D4938" s="6">
        <v>300389</v>
      </c>
      <c r="E4938" s="6" t="s">
        <v>602</v>
      </c>
      <c r="F4938" s="6" t="s">
        <v>21</v>
      </c>
      <c r="G4938" s="6" t="s">
        <v>13</v>
      </c>
      <c r="H4938" s="6" t="s">
        <v>917</v>
      </c>
      <c r="I4938" s="6">
        <v>-15</v>
      </c>
      <c r="J4938" s="13" t="str">
        <f>VLOOKUP(MONTH(Tabla7[[#This Row],[Fecha del movimiento]]),Tablas!$O$4:$P$15,2,0)</f>
        <v>Feb</v>
      </c>
      <c r="K4938" s="6">
        <f>YEAR(Tabla7[[#This Row],[Fecha del movimiento]])</f>
        <v>2018</v>
      </c>
    </row>
    <row r="4939" spans="2:11" x14ac:dyDescent="0.2">
      <c r="B4939" s="8">
        <v>43335</v>
      </c>
      <c r="C4939" s="6" t="s">
        <v>5556</v>
      </c>
      <c r="D4939" s="6">
        <v>300843</v>
      </c>
      <c r="E4939" s="6" t="s">
        <v>226</v>
      </c>
      <c r="F4939" s="6" t="s">
        <v>21</v>
      </c>
      <c r="G4939" s="6" t="s">
        <v>5</v>
      </c>
      <c r="H4939" s="6" t="s">
        <v>917</v>
      </c>
      <c r="I4939" s="6">
        <v>-17</v>
      </c>
      <c r="J4939" s="13" t="str">
        <f>VLOOKUP(MONTH(Tabla7[[#This Row],[Fecha del movimiento]]),Tablas!$O$4:$P$15,2,0)</f>
        <v>Ago</v>
      </c>
      <c r="K4939" s="6">
        <f>YEAR(Tabla7[[#This Row],[Fecha del movimiento]])</f>
        <v>2018</v>
      </c>
    </row>
    <row r="4940" spans="2:11" x14ac:dyDescent="0.2">
      <c r="B4940" s="8">
        <v>43285</v>
      </c>
      <c r="C4940" s="6" t="s">
        <v>5557</v>
      </c>
      <c r="D4940" s="6">
        <v>300670</v>
      </c>
      <c r="E4940" s="6" t="s">
        <v>379</v>
      </c>
      <c r="F4940" s="6" t="s">
        <v>21</v>
      </c>
      <c r="G4940" s="6" t="s">
        <v>9</v>
      </c>
      <c r="H4940" s="6" t="s">
        <v>923</v>
      </c>
      <c r="I4940" s="6">
        <v>15</v>
      </c>
      <c r="J4940" s="13" t="str">
        <f>VLOOKUP(MONTH(Tabla7[[#This Row],[Fecha del movimiento]]),Tablas!$O$4:$P$15,2,0)</f>
        <v>Jul</v>
      </c>
      <c r="K4940" s="6">
        <f>YEAR(Tabla7[[#This Row],[Fecha del movimiento]])</f>
        <v>2018</v>
      </c>
    </row>
    <row r="4941" spans="2:11" x14ac:dyDescent="0.2">
      <c r="B4941" s="8">
        <v>43219</v>
      </c>
      <c r="C4941" s="6" t="s">
        <v>5558</v>
      </c>
      <c r="D4941" s="6">
        <v>301024</v>
      </c>
      <c r="E4941" s="6" t="s">
        <v>53</v>
      </c>
      <c r="F4941" s="6" t="s">
        <v>21</v>
      </c>
      <c r="G4941" s="6" t="s">
        <v>13</v>
      </c>
      <c r="H4941" s="6" t="s">
        <v>923</v>
      </c>
      <c r="I4941" s="6">
        <v>20</v>
      </c>
      <c r="J4941" s="13" t="str">
        <f>VLOOKUP(MONTH(Tabla7[[#This Row],[Fecha del movimiento]]),Tablas!$O$4:$P$15,2,0)</f>
        <v>Abr</v>
      </c>
      <c r="K4941" s="6">
        <f>YEAR(Tabla7[[#This Row],[Fecha del movimiento]])</f>
        <v>2018</v>
      </c>
    </row>
    <row r="4942" spans="2:11" x14ac:dyDescent="0.2">
      <c r="B4942" s="8">
        <v>43211</v>
      </c>
      <c r="C4942" s="6" t="s">
        <v>5559</v>
      </c>
      <c r="D4942" s="6">
        <v>300358</v>
      </c>
      <c r="E4942" s="6" t="s">
        <v>567</v>
      </c>
      <c r="F4942" s="6" t="s">
        <v>21</v>
      </c>
      <c r="G4942" s="6" t="s">
        <v>13</v>
      </c>
      <c r="H4942" s="6" t="s">
        <v>917</v>
      </c>
      <c r="I4942" s="6">
        <v>-12</v>
      </c>
      <c r="J4942" s="13" t="str">
        <f>VLOOKUP(MONTH(Tabla7[[#This Row],[Fecha del movimiento]]),Tablas!$O$4:$P$15,2,0)</f>
        <v>Abr</v>
      </c>
      <c r="K4942" s="6">
        <f>YEAR(Tabla7[[#This Row],[Fecha del movimiento]])</f>
        <v>2018</v>
      </c>
    </row>
    <row r="4943" spans="2:11" x14ac:dyDescent="0.2">
      <c r="B4943" s="8">
        <v>43198</v>
      </c>
      <c r="C4943" s="6" t="s">
        <v>5560</v>
      </c>
      <c r="D4943" s="6">
        <v>300401</v>
      </c>
      <c r="E4943" s="6" t="s">
        <v>593</v>
      </c>
      <c r="F4943" s="6" t="s">
        <v>21</v>
      </c>
      <c r="G4943" s="6" t="s">
        <v>2</v>
      </c>
      <c r="H4943" s="6" t="s">
        <v>917</v>
      </c>
      <c r="I4943" s="6">
        <v>-18</v>
      </c>
      <c r="J4943" s="13" t="str">
        <f>VLOOKUP(MONTH(Tabla7[[#This Row],[Fecha del movimiento]]),Tablas!$O$4:$P$15,2,0)</f>
        <v>Abr</v>
      </c>
      <c r="K4943" s="6">
        <f>YEAR(Tabla7[[#This Row],[Fecha del movimiento]])</f>
        <v>2018</v>
      </c>
    </row>
    <row r="4944" spans="2:11" x14ac:dyDescent="0.2">
      <c r="B4944" s="8">
        <v>43130</v>
      </c>
      <c r="C4944" s="6" t="s">
        <v>5561</v>
      </c>
      <c r="D4944" s="6">
        <v>300482</v>
      </c>
      <c r="E4944" s="6" t="s">
        <v>289</v>
      </c>
      <c r="F4944" s="6" t="s">
        <v>21</v>
      </c>
      <c r="G4944" s="6" t="s">
        <v>7</v>
      </c>
      <c r="H4944" s="6" t="s">
        <v>923</v>
      </c>
      <c r="I4944" s="6">
        <v>19</v>
      </c>
      <c r="J4944" s="13" t="str">
        <f>VLOOKUP(MONTH(Tabla7[[#This Row],[Fecha del movimiento]]),Tablas!$O$4:$P$15,2,0)</f>
        <v>Ene</v>
      </c>
      <c r="K4944" s="6">
        <f>YEAR(Tabla7[[#This Row],[Fecha del movimiento]])</f>
        <v>2018</v>
      </c>
    </row>
    <row r="4945" spans="2:11" x14ac:dyDescent="0.2">
      <c r="B4945" s="8">
        <v>43239</v>
      </c>
      <c r="C4945" s="6" t="s">
        <v>5562</v>
      </c>
      <c r="D4945" s="6">
        <v>300165</v>
      </c>
      <c r="E4945" s="6" t="s">
        <v>322</v>
      </c>
      <c r="F4945" s="6" t="s">
        <v>21</v>
      </c>
      <c r="G4945" s="6" t="s">
        <v>2</v>
      </c>
      <c r="H4945" s="6" t="s">
        <v>917</v>
      </c>
      <c r="I4945" s="6">
        <v>-10</v>
      </c>
      <c r="J4945" s="13" t="str">
        <f>VLOOKUP(MONTH(Tabla7[[#This Row],[Fecha del movimiento]]),Tablas!$O$4:$P$15,2,0)</f>
        <v>May</v>
      </c>
      <c r="K4945" s="6">
        <f>YEAR(Tabla7[[#This Row],[Fecha del movimiento]])</f>
        <v>2018</v>
      </c>
    </row>
    <row r="4946" spans="2:11" x14ac:dyDescent="0.2">
      <c r="B4946" s="8">
        <v>43265</v>
      </c>
      <c r="C4946" s="6" t="s">
        <v>4462</v>
      </c>
      <c r="D4946" s="6">
        <v>300319</v>
      </c>
      <c r="E4946" s="6" t="s">
        <v>650</v>
      </c>
      <c r="F4946" s="6" t="s">
        <v>21</v>
      </c>
      <c r="G4946" s="6" t="s">
        <v>7</v>
      </c>
      <c r="H4946" s="6" t="s">
        <v>923</v>
      </c>
      <c r="I4946" s="6">
        <v>14</v>
      </c>
      <c r="J4946" s="13" t="str">
        <f>VLOOKUP(MONTH(Tabla7[[#This Row],[Fecha del movimiento]]),Tablas!$O$4:$P$15,2,0)</f>
        <v>Jun</v>
      </c>
      <c r="K4946" s="6">
        <f>YEAR(Tabla7[[#This Row],[Fecha del movimiento]])</f>
        <v>2018</v>
      </c>
    </row>
    <row r="4947" spans="2:11" x14ac:dyDescent="0.2">
      <c r="B4947" s="8">
        <v>43305</v>
      </c>
      <c r="C4947" s="6" t="s">
        <v>5563</v>
      </c>
      <c r="D4947" s="6">
        <v>300679</v>
      </c>
      <c r="E4947" s="6" t="s">
        <v>374</v>
      </c>
      <c r="F4947" s="6" t="s">
        <v>21</v>
      </c>
      <c r="G4947" s="6" t="s">
        <v>7</v>
      </c>
      <c r="H4947" s="6" t="s">
        <v>917</v>
      </c>
      <c r="I4947" s="6">
        <v>-14</v>
      </c>
      <c r="J4947" s="13" t="str">
        <f>VLOOKUP(MONTH(Tabla7[[#This Row],[Fecha del movimiento]]),Tablas!$O$4:$P$15,2,0)</f>
        <v>Jul</v>
      </c>
      <c r="K4947" s="6">
        <f>YEAR(Tabla7[[#This Row],[Fecha del movimiento]])</f>
        <v>2018</v>
      </c>
    </row>
    <row r="4948" spans="2:11" x14ac:dyDescent="0.2">
      <c r="B4948" s="8">
        <v>43318</v>
      </c>
      <c r="C4948" s="6" t="s">
        <v>1781</v>
      </c>
      <c r="D4948" s="6">
        <v>300897</v>
      </c>
      <c r="E4948" s="6" t="s">
        <v>175</v>
      </c>
      <c r="F4948" s="6" t="s">
        <v>21</v>
      </c>
      <c r="G4948" s="6" t="s">
        <v>11</v>
      </c>
      <c r="H4948" s="6" t="s">
        <v>917</v>
      </c>
      <c r="I4948" s="6">
        <v>-19</v>
      </c>
      <c r="J4948" s="13" t="str">
        <f>VLOOKUP(MONTH(Tabla7[[#This Row],[Fecha del movimiento]]),Tablas!$O$4:$P$15,2,0)</f>
        <v>Ago</v>
      </c>
      <c r="K4948" s="6">
        <f>YEAR(Tabla7[[#This Row],[Fecha del movimiento]])</f>
        <v>2018</v>
      </c>
    </row>
    <row r="4949" spans="2:11" x14ac:dyDescent="0.2">
      <c r="B4949" s="8">
        <v>43144</v>
      </c>
      <c r="C4949" s="6" t="s">
        <v>5564</v>
      </c>
      <c r="D4949" s="6">
        <v>300150</v>
      </c>
      <c r="E4949" s="6" t="s">
        <v>753</v>
      </c>
      <c r="F4949" s="6" t="s">
        <v>21</v>
      </c>
      <c r="G4949" s="6" t="s">
        <v>7</v>
      </c>
      <c r="H4949" s="6" t="s">
        <v>917</v>
      </c>
      <c r="I4949" s="6">
        <v>-17</v>
      </c>
      <c r="J4949" s="13" t="str">
        <f>VLOOKUP(MONTH(Tabla7[[#This Row],[Fecha del movimiento]]),Tablas!$O$4:$P$15,2,0)</f>
        <v>Feb</v>
      </c>
      <c r="K4949" s="6">
        <f>YEAR(Tabla7[[#This Row],[Fecha del movimiento]])</f>
        <v>2018</v>
      </c>
    </row>
    <row r="4950" spans="2:11" x14ac:dyDescent="0.2">
      <c r="B4950" s="8">
        <v>43232</v>
      </c>
      <c r="C4950" s="6" t="s">
        <v>5565</v>
      </c>
      <c r="D4950" s="6">
        <v>300472</v>
      </c>
      <c r="E4950" s="6" t="s">
        <v>543</v>
      </c>
      <c r="F4950" s="6" t="s">
        <v>21</v>
      </c>
      <c r="G4950" s="6" t="s">
        <v>13</v>
      </c>
      <c r="H4950" s="6" t="s">
        <v>917</v>
      </c>
      <c r="I4950" s="6">
        <v>-13</v>
      </c>
      <c r="J4950" s="13" t="str">
        <f>VLOOKUP(MONTH(Tabla7[[#This Row],[Fecha del movimiento]]),Tablas!$O$4:$P$15,2,0)</f>
        <v>May</v>
      </c>
      <c r="K4950" s="6">
        <f>YEAR(Tabla7[[#This Row],[Fecha del movimiento]])</f>
        <v>2018</v>
      </c>
    </row>
    <row r="4951" spans="2:11" x14ac:dyDescent="0.2">
      <c r="B4951" s="8">
        <v>43311</v>
      </c>
      <c r="C4951" s="6" t="s">
        <v>5566</v>
      </c>
      <c r="D4951" s="6">
        <v>300522</v>
      </c>
      <c r="E4951" s="6" t="s">
        <v>505</v>
      </c>
      <c r="F4951" s="6" t="s">
        <v>21</v>
      </c>
      <c r="G4951" s="6" t="s">
        <v>1</v>
      </c>
      <c r="H4951" s="6" t="s">
        <v>917</v>
      </c>
      <c r="I4951" s="6">
        <v>-19</v>
      </c>
      <c r="J4951" s="13" t="str">
        <f>VLOOKUP(MONTH(Tabla7[[#This Row],[Fecha del movimiento]]),Tablas!$O$4:$P$15,2,0)</f>
        <v>Jul</v>
      </c>
      <c r="K4951" s="6">
        <f>YEAR(Tabla7[[#This Row],[Fecha del movimiento]])</f>
        <v>2018</v>
      </c>
    </row>
    <row r="4952" spans="2:11" x14ac:dyDescent="0.2">
      <c r="B4952" s="8">
        <v>43131</v>
      </c>
      <c r="C4952" s="6" t="s">
        <v>4631</v>
      </c>
      <c r="D4952" s="6">
        <v>300223</v>
      </c>
      <c r="E4952" s="6" t="s">
        <v>713</v>
      </c>
      <c r="F4952" s="6" t="s">
        <v>21</v>
      </c>
      <c r="G4952" s="6" t="s">
        <v>11</v>
      </c>
      <c r="H4952" s="6" t="s">
        <v>923</v>
      </c>
      <c r="I4952" s="6">
        <v>14</v>
      </c>
      <c r="J4952" s="13" t="str">
        <f>VLOOKUP(MONTH(Tabla7[[#This Row],[Fecha del movimiento]]),Tablas!$O$4:$P$15,2,0)</f>
        <v>Ene</v>
      </c>
      <c r="K4952" s="6">
        <f>YEAR(Tabla7[[#This Row],[Fecha del movimiento]])</f>
        <v>2018</v>
      </c>
    </row>
    <row r="4953" spans="2:11" x14ac:dyDescent="0.2">
      <c r="B4953" s="8">
        <v>43236</v>
      </c>
      <c r="C4953" s="6" t="s">
        <v>5567</v>
      </c>
      <c r="D4953" s="6">
        <v>300081</v>
      </c>
      <c r="E4953" s="6" t="s">
        <v>616</v>
      </c>
      <c r="F4953" s="6" t="s">
        <v>21</v>
      </c>
      <c r="G4953" s="6" t="s">
        <v>9</v>
      </c>
      <c r="H4953" s="6" t="s">
        <v>917</v>
      </c>
      <c r="I4953" s="6">
        <v>-7</v>
      </c>
      <c r="J4953" s="13" t="str">
        <f>VLOOKUP(MONTH(Tabla7[[#This Row],[Fecha del movimiento]]),Tablas!$O$4:$P$15,2,0)</f>
        <v>May</v>
      </c>
      <c r="K4953" s="6">
        <f>YEAR(Tabla7[[#This Row],[Fecha del movimiento]])</f>
        <v>2018</v>
      </c>
    </row>
    <row r="4954" spans="2:11" x14ac:dyDescent="0.2">
      <c r="B4954" s="8">
        <v>43260</v>
      </c>
      <c r="C4954" s="6" t="s">
        <v>5568</v>
      </c>
      <c r="D4954" s="6">
        <v>300943</v>
      </c>
      <c r="E4954" s="6" t="s">
        <v>132</v>
      </c>
      <c r="F4954" s="6" t="s">
        <v>21</v>
      </c>
      <c r="G4954" s="6" t="s">
        <v>7</v>
      </c>
      <c r="H4954" s="6" t="s">
        <v>917</v>
      </c>
      <c r="I4954" s="6">
        <v>-14</v>
      </c>
      <c r="J4954" s="13" t="str">
        <f>VLOOKUP(MONTH(Tabla7[[#This Row],[Fecha del movimiento]]),Tablas!$O$4:$P$15,2,0)</f>
        <v>Jun</v>
      </c>
      <c r="K4954" s="6">
        <f>YEAR(Tabla7[[#This Row],[Fecha del movimiento]])</f>
        <v>2018</v>
      </c>
    </row>
    <row r="4955" spans="2:11" x14ac:dyDescent="0.2">
      <c r="B4955" s="8">
        <v>43204</v>
      </c>
      <c r="C4955" s="6" t="s">
        <v>5569</v>
      </c>
      <c r="D4955" s="6">
        <v>300809</v>
      </c>
      <c r="E4955" s="6" t="s">
        <v>258</v>
      </c>
      <c r="F4955" s="6" t="s">
        <v>21</v>
      </c>
      <c r="G4955" s="6" t="s">
        <v>2</v>
      </c>
      <c r="H4955" s="6" t="s">
        <v>923</v>
      </c>
      <c r="I4955" s="6">
        <v>11</v>
      </c>
      <c r="J4955" s="13" t="str">
        <f>VLOOKUP(MONTH(Tabla7[[#This Row],[Fecha del movimiento]]),Tablas!$O$4:$P$15,2,0)</f>
        <v>Abr</v>
      </c>
      <c r="K4955" s="6">
        <f>YEAR(Tabla7[[#This Row],[Fecha del movimiento]])</f>
        <v>2018</v>
      </c>
    </row>
    <row r="4956" spans="2:11" x14ac:dyDescent="0.2">
      <c r="B4956" s="8">
        <v>43248</v>
      </c>
      <c r="C4956" s="6" t="s">
        <v>5570</v>
      </c>
      <c r="D4956" s="6">
        <v>300889</v>
      </c>
      <c r="E4956" s="6" t="s">
        <v>183</v>
      </c>
      <c r="F4956" s="6" t="s">
        <v>21</v>
      </c>
      <c r="G4956" s="6" t="s">
        <v>1</v>
      </c>
      <c r="H4956" s="6" t="s">
        <v>917</v>
      </c>
      <c r="I4956" s="6">
        <v>-6</v>
      </c>
      <c r="J4956" s="13" t="str">
        <f>VLOOKUP(MONTH(Tabla7[[#This Row],[Fecha del movimiento]]),Tablas!$O$4:$P$15,2,0)</f>
        <v>May</v>
      </c>
      <c r="K4956" s="6">
        <f>YEAR(Tabla7[[#This Row],[Fecha del movimiento]])</f>
        <v>2018</v>
      </c>
    </row>
    <row r="4957" spans="2:11" x14ac:dyDescent="0.2">
      <c r="B4957" s="8">
        <v>43204</v>
      </c>
      <c r="C4957" s="6" t="s">
        <v>5571</v>
      </c>
      <c r="D4957" s="6">
        <v>300596</v>
      </c>
      <c r="E4957" s="6" t="s">
        <v>445</v>
      </c>
      <c r="F4957" s="6" t="s">
        <v>21</v>
      </c>
      <c r="G4957" s="6" t="s">
        <v>8</v>
      </c>
      <c r="H4957" s="6" t="s">
        <v>917</v>
      </c>
      <c r="I4957" s="6">
        <v>-8</v>
      </c>
      <c r="J4957" s="13" t="str">
        <f>VLOOKUP(MONTH(Tabla7[[#This Row],[Fecha del movimiento]]),Tablas!$O$4:$P$15,2,0)</f>
        <v>Abr</v>
      </c>
      <c r="K4957" s="6">
        <f>YEAR(Tabla7[[#This Row],[Fecha del movimiento]])</f>
        <v>2018</v>
      </c>
    </row>
    <row r="4958" spans="2:11" x14ac:dyDescent="0.2">
      <c r="B4958" s="8">
        <v>43220</v>
      </c>
      <c r="C4958" s="6" t="s">
        <v>5331</v>
      </c>
      <c r="D4958" s="6">
        <v>300768</v>
      </c>
      <c r="E4958" s="6" t="s">
        <v>296</v>
      </c>
      <c r="F4958" s="6" t="s">
        <v>21</v>
      </c>
      <c r="G4958" s="6" t="s">
        <v>1</v>
      </c>
      <c r="H4958" s="6" t="s">
        <v>923</v>
      </c>
      <c r="I4958" s="6">
        <v>11</v>
      </c>
      <c r="J4958" s="13" t="str">
        <f>VLOOKUP(MONTH(Tabla7[[#This Row],[Fecha del movimiento]]),Tablas!$O$4:$P$15,2,0)</f>
        <v>Abr</v>
      </c>
      <c r="K4958" s="6">
        <f>YEAR(Tabla7[[#This Row],[Fecha del movimiento]])</f>
        <v>2018</v>
      </c>
    </row>
    <row r="4959" spans="2:11" x14ac:dyDescent="0.2">
      <c r="B4959" s="8">
        <v>43266</v>
      </c>
      <c r="C4959" s="6" t="s">
        <v>5204</v>
      </c>
      <c r="D4959" s="6">
        <v>300412</v>
      </c>
      <c r="E4959" s="6" t="s">
        <v>206</v>
      </c>
      <c r="F4959" s="6" t="s">
        <v>21</v>
      </c>
      <c r="G4959" s="6" t="s">
        <v>2</v>
      </c>
      <c r="H4959" s="6" t="s">
        <v>917</v>
      </c>
      <c r="I4959" s="6">
        <v>-16</v>
      </c>
      <c r="J4959" s="13" t="str">
        <f>VLOOKUP(MONTH(Tabla7[[#This Row],[Fecha del movimiento]]),Tablas!$O$4:$P$15,2,0)</f>
        <v>Jun</v>
      </c>
      <c r="K4959" s="6">
        <f>YEAR(Tabla7[[#This Row],[Fecha del movimiento]])</f>
        <v>2018</v>
      </c>
    </row>
    <row r="4960" spans="2:11" x14ac:dyDescent="0.2">
      <c r="B4960" s="8">
        <v>43325</v>
      </c>
      <c r="C4960" s="6" t="s">
        <v>5572</v>
      </c>
      <c r="D4960" s="6">
        <v>300352</v>
      </c>
      <c r="E4960" s="6" t="s">
        <v>629</v>
      </c>
      <c r="F4960" s="6" t="s">
        <v>21</v>
      </c>
      <c r="G4960" s="6" t="s">
        <v>11</v>
      </c>
      <c r="H4960" s="6" t="s">
        <v>923</v>
      </c>
      <c r="I4960" s="6">
        <v>13</v>
      </c>
      <c r="J4960" s="13" t="str">
        <f>VLOOKUP(MONTH(Tabla7[[#This Row],[Fecha del movimiento]]),Tablas!$O$4:$P$15,2,0)</f>
        <v>Ago</v>
      </c>
      <c r="K4960" s="6">
        <f>YEAR(Tabla7[[#This Row],[Fecha del movimiento]])</f>
        <v>2018</v>
      </c>
    </row>
    <row r="4961" spans="2:11" x14ac:dyDescent="0.2">
      <c r="B4961" s="8">
        <v>43181</v>
      </c>
      <c r="C4961" s="6" t="s">
        <v>5573</v>
      </c>
      <c r="D4961" s="6">
        <v>300236</v>
      </c>
      <c r="E4961" s="6" t="s">
        <v>704</v>
      </c>
      <c r="F4961" s="6" t="s">
        <v>21</v>
      </c>
      <c r="G4961" s="6" t="s">
        <v>13</v>
      </c>
      <c r="H4961" s="6" t="s">
        <v>923</v>
      </c>
      <c r="I4961" s="6">
        <v>15</v>
      </c>
      <c r="J4961" s="13" t="str">
        <f>VLOOKUP(MONTH(Tabla7[[#This Row],[Fecha del movimiento]]),Tablas!$O$4:$P$15,2,0)</f>
        <v>Mar</v>
      </c>
      <c r="K4961" s="6">
        <f>YEAR(Tabla7[[#This Row],[Fecha del movimiento]])</f>
        <v>2018</v>
      </c>
    </row>
    <row r="4962" spans="2:11" x14ac:dyDescent="0.2">
      <c r="B4962" s="8">
        <v>43253</v>
      </c>
      <c r="C4962" s="6" t="s">
        <v>2711</v>
      </c>
      <c r="D4962" s="6">
        <v>300252</v>
      </c>
      <c r="E4962" s="6" t="s">
        <v>605</v>
      </c>
      <c r="F4962" s="6" t="s">
        <v>21</v>
      </c>
      <c r="G4962" s="6" t="s">
        <v>12</v>
      </c>
      <c r="H4962" s="6" t="s">
        <v>917</v>
      </c>
      <c r="I4962" s="6">
        <v>-15</v>
      </c>
      <c r="J4962" s="13" t="str">
        <f>VLOOKUP(MONTH(Tabla7[[#This Row],[Fecha del movimiento]]),Tablas!$O$4:$P$15,2,0)</f>
        <v>Jun</v>
      </c>
      <c r="K4962" s="6">
        <f>YEAR(Tabla7[[#This Row],[Fecha del movimiento]])</f>
        <v>2018</v>
      </c>
    </row>
    <row r="4963" spans="2:11" x14ac:dyDescent="0.2">
      <c r="B4963" s="8">
        <v>43147</v>
      </c>
      <c r="C4963" s="6" t="s">
        <v>5574</v>
      </c>
      <c r="D4963" s="6">
        <v>300650</v>
      </c>
      <c r="E4963" s="6" t="s">
        <v>395</v>
      </c>
      <c r="F4963" s="6" t="s">
        <v>21</v>
      </c>
      <c r="G4963" s="6" t="s">
        <v>13</v>
      </c>
      <c r="H4963" s="6" t="s">
        <v>917</v>
      </c>
      <c r="I4963" s="6">
        <v>-13</v>
      </c>
      <c r="J4963" s="13" t="str">
        <f>VLOOKUP(MONTH(Tabla7[[#This Row],[Fecha del movimiento]]),Tablas!$O$4:$P$15,2,0)</f>
        <v>Feb</v>
      </c>
      <c r="K4963" s="6">
        <f>YEAR(Tabla7[[#This Row],[Fecha del movimiento]])</f>
        <v>2018</v>
      </c>
    </row>
    <row r="4964" spans="2:11" x14ac:dyDescent="0.2">
      <c r="B4964" s="8">
        <v>43179</v>
      </c>
      <c r="C4964" s="6" t="s">
        <v>5575</v>
      </c>
      <c r="D4964" s="6">
        <v>300347</v>
      </c>
      <c r="E4964" s="6" t="s">
        <v>632</v>
      </c>
      <c r="F4964" s="6" t="s">
        <v>21</v>
      </c>
      <c r="G4964" s="6" t="s">
        <v>3</v>
      </c>
      <c r="H4964" s="6" t="s">
        <v>917</v>
      </c>
      <c r="I4964" s="6">
        <v>-12</v>
      </c>
      <c r="J4964" s="13" t="str">
        <f>VLOOKUP(MONTH(Tabla7[[#This Row],[Fecha del movimiento]]),Tablas!$O$4:$P$15,2,0)</f>
        <v>Mar</v>
      </c>
      <c r="K4964" s="6">
        <f>YEAR(Tabla7[[#This Row],[Fecha del movimiento]])</f>
        <v>2018</v>
      </c>
    </row>
    <row r="4965" spans="2:11" x14ac:dyDescent="0.2">
      <c r="B4965" s="8">
        <v>43163</v>
      </c>
      <c r="C4965" s="6" t="s">
        <v>5576</v>
      </c>
      <c r="D4965" s="6">
        <v>300595</v>
      </c>
      <c r="E4965" s="6" t="s">
        <v>446</v>
      </c>
      <c r="F4965" s="6" t="s">
        <v>21</v>
      </c>
      <c r="G4965" s="6" t="s">
        <v>9</v>
      </c>
      <c r="H4965" s="6" t="s">
        <v>923</v>
      </c>
      <c r="I4965" s="6">
        <v>14</v>
      </c>
      <c r="J4965" s="13" t="str">
        <f>VLOOKUP(MONTH(Tabla7[[#This Row],[Fecha del movimiento]]),Tablas!$O$4:$P$15,2,0)</f>
        <v>Mar</v>
      </c>
      <c r="K4965" s="6">
        <f>YEAR(Tabla7[[#This Row],[Fecha del movimiento]])</f>
        <v>2018</v>
      </c>
    </row>
    <row r="4966" spans="2:11" x14ac:dyDescent="0.2">
      <c r="B4966" s="8">
        <v>43120</v>
      </c>
      <c r="C4966" s="6" t="s">
        <v>5577</v>
      </c>
      <c r="D4966" s="6">
        <v>300402</v>
      </c>
      <c r="E4966" s="6" t="s">
        <v>39</v>
      </c>
      <c r="F4966" s="6" t="s">
        <v>21</v>
      </c>
      <c r="G4966" s="6" t="s">
        <v>2</v>
      </c>
      <c r="H4966" s="6" t="s">
        <v>923</v>
      </c>
      <c r="I4966" s="6">
        <v>14</v>
      </c>
      <c r="J4966" s="13" t="str">
        <f>VLOOKUP(MONTH(Tabla7[[#This Row],[Fecha del movimiento]]),Tablas!$O$4:$P$15,2,0)</f>
        <v>Ene</v>
      </c>
      <c r="K4966" s="6">
        <f>YEAR(Tabla7[[#This Row],[Fecha del movimiento]])</f>
        <v>2018</v>
      </c>
    </row>
    <row r="4967" spans="2:11" x14ac:dyDescent="0.2">
      <c r="B4967" s="8">
        <v>43293</v>
      </c>
      <c r="C4967" s="6" t="s">
        <v>5578</v>
      </c>
      <c r="D4967" s="6">
        <v>300463</v>
      </c>
      <c r="E4967" s="6" t="s">
        <v>549</v>
      </c>
      <c r="F4967" s="6" t="s">
        <v>21</v>
      </c>
      <c r="G4967" s="6" t="s">
        <v>2</v>
      </c>
      <c r="H4967" s="6" t="s">
        <v>917</v>
      </c>
      <c r="I4967" s="6">
        <v>-16</v>
      </c>
      <c r="J4967" s="13" t="str">
        <f>VLOOKUP(MONTH(Tabla7[[#This Row],[Fecha del movimiento]]),Tablas!$O$4:$P$15,2,0)</f>
        <v>Jul</v>
      </c>
      <c r="K4967" s="6">
        <f>YEAR(Tabla7[[#This Row],[Fecha del movimiento]])</f>
        <v>2018</v>
      </c>
    </row>
    <row r="4968" spans="2:11" x14ac:dyDescent="0.2">
      <c r="B4968" s="8">
        <v>43101</v>
      </c>
      <c r="C4968" s="6" t="s">
        <v>5579</v>
      </c>
      <c r="D4968" s="6">
        <v>300919</v>
      </c>
      <c r="E4968" s="6" t="s">
        <v>153</v>
      </c>
      <c r="F4968" s="6" t="s">
        <v>21</v>
      </c>
      <c r="G4968" s="6" t="s">
        <v>4</v>
      </c>
      <c r="H4968" s="6" t="s">
        <v>917</v>
      </c>
      <c r="I4968" s="6">
        <v>-13</v>
      </c>
      <c r="J4968" s="13" t="str">
        <f>VLOOKUP(MONTH(Tabla7[[#This Row],[Fecha del movimiento]]),Tablas!$O$4:$P$15,2,0)</f>
        <v>Ene</v>
      </c>
      <c r="K4968" s="6">
        <f>YEAR(Tabla7[[#This Row],[Fecha del movimiento]])</f>
        <v>2018</v>
      </c>
    </row>
    <row r="4969" spans="2:11" x14ac:dyDescent="0.2">
      <c r="B4969" s="8">
        <v>43117</v>
      </c>
      <c r="C4969" s="6" t="s">
        <v>5580</v>
      </c>
      <c r="D4969" s="6">
        <v>300930</v>
      </c>
      <c r="E4969" s="6" t="s">
        <v>46</v>
      </c>
      <c r="F4969" s="6" t="s">
        <v>21</v>
      </c>
      <c r="G4969" s="6" t="s">
        <v>5</v>
      </c>
      <c r="H4969" s="6" t="s">
        <v>923</v>
      </c>
      <c r="I4969" s="6">
        <v>20</v>
      </c>
      <c r="J4969" s="13" t="str">
        <f>VLOOKUP(MONTH(Tabla7[[#This Row],[Fecha del movimiento]]),Tablas!$O$4:$P$15,2,0)</f>
        <v>Ene</v>
      </c>
      <c r="K4969" s="6">
        <f>YEAR(Tabla7[[#This Row],[Fecha del movimiento]])</f>
        <v>2018</v>
      </c>
    </row>
    <row r="4970" spans="2:11" x14ac:dyDescent="0.2">
      <c r="B4970" s="8">
        <v>43161</v>
      </c>
      <c r="C4970" s="6" t="s">
        <v>5581</v>
      </c>
      <c r="D4970" s="6">
        <v>300977</v>
      </c>
      <c r="E4970" s="6" t="s">
        <v>89</v>
      </c>
      <c r="F4970" s="6" t="s">
        <v>21</v>
      </c>
      <c r="G4970" s="6" t="s">
        <v>10</v>
      </c>
      <c r="H4970" s="6" t="s">
        <v>923</v>
      </c>
      <c r="I4970" s="6">
        <v>10</v>
      </c>
      <c r="J4970" s="13" t="str">
        <f>VLOOKUP(MONTH(Tabla7[[#This Row],[Fecha del movimiento]]),Tablas!$O$4:$P$15,2,0)</f>
        <v>Mar</v>
      </c>
      <c r="K4970" s="6">
        <f>YEAR(Tabla7[[#This Row],[Fecha del movimiento]])</f>
        <v>2018</v>
      </c>
    </row>
    <row r="4971" spans="2:11" x14ac:dyDescent="0.2">
      <c r="B4971" s="8">
        <v>43328</v>
      </c>
      <c r="C4971" s="6" t="s">
        <v>5582</v>
      </c>
      <c r="D4971" s="6">
        <v>300773</v>
      </c>
      <c r="E4971" s="6" t="s">
        <v>291</v>
      </c>
      <c r="F4971" s="6" t="s">
        <v>21</v>
      </c>
      <c r="G4971" s="6" t="s">
        <v>2</v>
      </c>
      <c r="H4971" s="6" t="s">
        <v>917</v>
      </c>
      <c r="I4971" s="6">
        <v>-20</v>
      </c>
      <c r="J4971" s="13" t="str">
        <f>VLOOKUP(MONTH(Tabla7[[#This Row],[Fecha del movimiento]]),Tablas!$O$4:$P$15,2,0)</f>
        <v>Ago</v>
      </c>
      <c r="K4971" s="6">
        <f>YEAR(Tabla7[[#This Row],[Fecha del movimiento]])</f>
        <v>2018</v>
      </c>
    </row>
    <row r="4972" spans="2:11" x14ac:dyDescent="0.2">
      <c r="B4972" s="8">
        <v>43157</v>
      </c>
      <c r="C4972" s="6" t="s">
        <v>5583</v>
      </c>
      <c r="D4972" s="6">
        <v>300904</v>
      </c>
      <c r="E4972" s="6" t="s">
        <v>168</v>
      </c>
      <c r="F4972" s="6" t="s">
        <v>21</v>
      </c>
      <c r="G4972" s="6" t="s">
        <v>7</v>
      </c>
      <c r="H4972" s="6" t="s">
        <v>923</v>
      </c>
      <c r="I4972" s="6">
        <v>15</v>
      </c>
      <c r="J4972" s="13" t="str">
        <f>VLOOKUP(MONTH(Tabla7[[#This Row],[Fecha del movimiento]]),Tablas!$O$4:$P$15,2,0)</f>
        <v>Feb</v>
      </c>
      <c r="K4972" s="6">
        <f>YEAR(Tabla7[[#This Row],[Fecha del movimiento]])</f>
        <v>2018</v>
      </c>
    </row>
    <row r="4973" spans="2:11" x14ac:dyDescent="0.2">
      <c r="B4973" s="8">
        <v>43302</v>
      </c>
      <c r="C4973" s="6" t="s">
        <v>5584</v>
      </c>
      <c r="D4973" s="6">
        <v>300842</v>
      </c>
      <c r="E4973" s="6" t="s">
        <v>227</v>
      </c>
      <c r="F4973" s="6" t="s">
        <v>21</v>
      </c>
      <c r="G4973" s="6" t="s">
        <v>4</v>
      </c>
      <c r="H4973" s="6" t="s">
        <v>917</v>
      </c>
      <c r="I4973" s="6">
        <v>-11</v>
      </c>
      <c r="J4973" s="13" t="str">
        <f>VLOOKUP(MONTH(Tabla7[[#This Row],[Fecha del movimiento]]),Tablas!$O$4:$P$15,2,0)</f>
        <v>Jul</v>
      </c>
      <c r="K4973" s="6">
        <f>YEAR(Tabla7[[#This Row],[Fecha del movimiento]])</f>
        <v>2018</v>
      </c>
    </row>
    <row r="4974" spans="2:11" x14ac:dyDescent="0.2">
      <c r="B4974" s="8">
        <v>43134</v>
      </c>
      <c r="C4974" s="6" t="s">
        <v>5585</v>
      </c>
      <c r="D4974" s="6">
        <v>300973</v>
      </c>
      <c r="E4974" s="6" t="s">
        <v>102</v>
      </c>
      <c r="F4974" s="6" t="s">
        <v>21</v>
      </c>
      <c r="G4974" s="6" t="s">
        <v>13</v>
      </c>
      <c r="H4974" s="6" t="s">
        <v>923</v>
      </c>
      <c r="I4974" s="6">
        <v>10</v>
      </c>
      <c r="J4974" s="13" t="str">
        <f>VLOOKUP(MONTH(Tabla7[[#This Row],[Fecha del movimiento]]),Tablas!$O$4:$P$15,2,0)</f>
        <v>Feb</v>
      </c>
      <c r="K4974" s="6">
        <f>YEAR(Tabla7[[#This Row],[Fecha del movimiento]])</f>
        <v>2018</v>
      </c>
    </row>
    <row r="4975" spans="2:11" x14ac:dyDescent="0.2">
      <c r="B4975" s="8">
        <v>43236</v>
      </c>
      <c r="C4975" s="6" t="s">
        <v>5586</v>
      </c>
      <c r="D4975" s="6">
        <v>300106</v>
      </c>
      <c r="E4975" s="6" t="s">
        <v>768</v>
      </c>
      <c r="F4975" s="6" t="s">
        <v>21</v>
      </c>
      <c r="G4975" s="6" t="s">
        <v>4</v>
      </c>
      <c r="H4975" s="6" t="s">
        <v>917</v>
      </c>
      <c r="I4975" s="6">
        <v>-13</v>
      </c>
      <c r="J4975" s="13" t="str">
        <f>VLOOKUP(MONTH(Tabla7[[#This Row],[Fecha del movimiento]]),Tablas!$O$4:$P$15,2,0)</f>
        <v>May</v>
      </c>
      <c r="K4975" s="6">
        <f>YEAR(Tabla7[[#This Row],[Fecha del movimiento]])</f>
        <v>2018</v>
      </c>
    </row>
    <row r="4976" spans="2:11" x14ac:dyDescent="0.2">
      <c r="B4976" s="8">
        <v>43136</v>
      </c>
      <c r="C4976" s="6" t="s">
        <v>5587</v>
      </c>
      <c r="D4976" s="6">
        <v>300081</v>
      </c>
      <c r="E4976" s="6" t="s">
        <v>616</v>
      </c>
      <c r="F4976" s="6" t="s">
        <v>21</v>
      </c>
      <c r="G4976" s="6" t="s">
        <v>9</v>
      </c>
      <c r="H4976" s="6" t="s">
        <v>923</v>
      </c>
      <c r="I4976" s="6">
        <v>20</v>
      </c>
      <c r="J4976" s="13" t="str">
        <f>VLOOKUP(MONTH(Tabla7[[#This Row],[Fecha del movimiento]]),Tablas!$O$4:$P$15,2,0)</f>
        <v>Feb</v>
      </c>
      <c r="K4976" s="6">
        <f>YEAR(Tabla7[[#This Row],[Fecha del movimiento]])</f>
        <v>2018</v>
      </c>
    </row>
    <row r="4977" spans="2:11" x14ac:dyDescent="0.2">
      <c r="B4977" s="8">
        <v>43217</v>
      </c>
      <c r="C4977" s="6" t="s">
        <v>5588</v>
      </c>
      <c r="D4977" s="6">
        <v>300201</v>
      </c>
      <c r="E4977" s="6" t="s">
        <v>318</v>
      </c>
      <c r="F4977" s="6" t="s">
        <v>21</v>
      </c>
      <c r="G4977" s="6" t="s">
        <v>2</v>
      </c>
      <c r="H4977" s="6" t="s">
        <v>923</v>
      </c>
      <c r="I4977" s="6">
        <v>18</v>
      </c>
      <c r="J4977" s="13" t="str">
        <f>VLOOKUP(MONTH(Tabla7[[#This Row],[Fecha del movimiento]]),Tablas!$O$4:$P$15,2,0)</f>
        <v>Abr</v>
      </c>
      <c r="K4977" s="6">
        <f>YEAR(Tabla7[[#This Row],[Fecha del movimiento]])</f>
        <v>2018</v>
      </c>
    </row>
    <row r="4978" spans="2:11" x14ac:dyDescent="0.2">
      <c r="B4978" s="8">
        <v>43106</v>
      </c>
      <c r="C4978" s="6" t="s">
        <v>5589</v>
      </c>
      <c r="D4978" s="6">
        <v>300843</v>
      </c>
      <c r="E4978" s="6" t="s">
        <v>226</v>
      </c>
      <c r="F4978" s="6" t="s">
        <v>21</v>
      </c>
      <c r="G4978" s="6" t="s">
        <v>5</v>
      </c>
      <c r="H4978" s="6" t="s">
        <v>917</v>
      </c>
      <c r="I4978" s="6">
        <v>-18</v>
      </c>
      <c r="J4978" s="13" t="str">
        <f>VLOOKUP(MONTH(Tabla7[[#This Row],[Fecha del movimiento]]),Tablas!$O$4:$P$15,2,0)</f>
        <v>Ene</v>
      </c>
      <c r="K4978" s="6">
        <f>YEAR(Tabla7[[#This Row],[Fecha del movimiento]])</f>
        <v>2018</v>
      </c>
    </row>
    <row r="4979" spans="2:11" x14ac:dyDescent="0.2">
      <c r="B4979" s="8">
        <v>43305</v>
      </c>
      <c r="C4979" s="6" t="s">
        <v>5590</v>
      </c>
      <c r="D4979" s="6">
        <v>301038</v>
      </c>
      <c r="E4979" s="6" t="s">
        <v>41</v>
      </c>
      <c r="F4979" s="6" t="s">
        <v>21</v>
      </c>
      <c r="G4979" s="6" t="s">
        <v>4</v>
      </c>
      <c r="H4979" s="6" t="s">
        <v>917</v>
      </c>
      <c r="I4979" s="6">
        <v>-12</v>
      </c>
      <c r="J4979" s="13" t="str">
        <f>VLOOKUP(MONTH(Tabla7[[#This Row],[Fecha del movimiento]]),Tablas!$O$4:$P$15,2,0)</f>
        <v>Jul</v>
      </c>
      <c r="K4979" s="6">
        <f>YEAR(Tabla7[[#This Row],[Fecha del movimiento]])</f>
        <v>2018</v>
      </c>
    </row>
    <row r="4980" spans="2:11" x14ac:dyDescent="0.2">
      <c r="B4980" s="8">
        <v>43293</v>
      </c>
      <c r="C4980" s="6" t="s">
        <v>5591</v>
      </c>
      <c r="D4980" s="6">
        <v>301014</v>
      </c>
      <c r="E4980" s="6" t="s">
        <v>63</v>
      </c>
      <c r="F4980" s="6" t="s">
        <v>21</v>
      </c>
      <c r="G4980" s="6" t="s">
        <v>9</v>
      </c>
      <c r="H4980" s="6" t="s">
        <v>917</v>
      </c>
      <c r="I4980" s="6">
        <v>-14</v>
      </c>
      <c r="J4980" s="13" t="str">
        <f>VLOOKUP(MONTH(Tabla7[[#This Row],[Fecha del movimiento]]),Tablas!$O$4:$P$15,2,0)</f>
        <v>Jul</v>
      </c>
      <c r="K4980" s="6">
        <f>YEAR(Tabla7[[#This Row],[Fecha del movimiento]])</f>
        <v>2018</v>
      </c>
    </row>
    <row r="4981" spans="2:11" x14ac:dyDescent="0.2">
      <c r="B4981" s="8">
        <v>43188</v>
      </c>
      <c r="C4981" s="6" t="s">
        <v>5592</v>
      </c>
      <c r="D4981" s="6">
        <v>300126</v>
      </c>
      <c r="E4981" s="6" t="s">
        <v>62</v>
      </c>
      <c r="F4981" s="6" t="s">
        <v>21</v>
      </c>
      <c r="G4981" s="6" t="s">
        <v>3</v>
      </c>
      <c r="H4981" s="6" t="s">
        <v>917</v>
      </c>
      <c r="I4981" s="6">
        <v>-18</v>
      </c>
      <c r="J4981" s="13" t="str">
        <f>VLOOKUP(MONTH(Tabla7[[#This Row],[Fecha del movimiento]]),Tablas!$O$4:$P$15,2,0)</f>
        <v>Mar</v>
      </c>
      <c r="K4981" s="6">
        <f>YEAR(Tabla7[[#This Row],[Fecha del movimiento]])</f>
        <v>2018</v>
      </c>
    </row>
    <row r="4982" spans="2:11" x14ac:dyDescent="0.2">
      <c r="B4982" s="8">
        <v>43243</v>
      </c>
      <c r="C4982" s="6" t="s">
        <v>5593</v>
      </c>
      <c r="D4982" s="6">
        <v>300586</v>
      </c>
      <c r="E4982" s="6" t="s">
        <v>452</v>
      </c>
      <c r="F4982" s="6" t="s">
        <v>21</v>
      </c>
      <c r="G4982" s="6" t="s">
        <v>13</v>
      </c>
      <c r="H4982" s="6" t="s">
        <v>923</v>
      </c>
      <c r="I4982" s="6">
        <v>14</v>
      </c>
      <c r="J4982" s="13" t="str">
        <f>VLOOKUP(MONTH(Tabla7[[#This Row],[Fecha del movimiento]]),Tablas!$O$4:$P$15,2,0)</f>
        <v>May</v>
      </c>
      <c r="K4982" s="6">
        <f>YEAR(Tabla7[[#This Row],[Fecha del movimiento]])</f>
        <v>2018</v>
      </c>
    </row>
    <row r="4983" spans="2:11" x14ac:dyDescent="0.2">
      <c r="B4983" s="8">
        <v>43234</v>
      </c>
      <c r="C4983" s="6" t="s">
        <v>5594</v>
      </c>
      <c r="D4983" s="6">
        <v>300871</v>
      </c>
      <c r="E4983" s="6" t="s">
        <v>200</v>
      </c>
      <c r="F4983" s="6" t="s">
        <v>21</v>
      </c>
      <c r="G4983" s="6" t="s">
        <v>13</v>
      </c>
      <c r="H4983" s="6" t="s">
        <v>917</v>
      </c>
      <c r="I4983" s="6">
        <v>-13</v>
      </c>
      <c r="J4983" s="13" t="str">
        <f>VLOOKUP(MONTH(Tabla7[[#This Row],[Fecha del movimiento]]),Tablas!$O$4:$P$15,2,0)</f>
        <v>May</v>
      </c>
      <c r="K4983" s="6">
        <f>YEAR(Tabla7[[#This Row],[Fecha del movimiento]])</f>
        <v>2018</v>
      </c>
    </row>
    <row r="4984" spans="2:11" x14ac:dyDescent="0.2">
      <c r="B4984" s="8">
        <v>43240</v>
      </c>
      <c r="C4984" s="6" t="s">
        <v>5595</v>
      </c>
      <c r="D4984" s="6">
        <v>300845</v>
      </c>
      <c r="E4984" s="6" t="s">
        <v>103</v>
      </c>
      <c r="F4984" s="6" t="s">
        <v>21</v>
      </c>
      <c r="G4984" s="6" t="s">
        <v>8</v>
      </c>
      <c r="H4984" s="6" t="s">
        <v>917</v>
      </c>
      <c r="I4984" s="6">
        <v>-7</v>
      </c>
      <c r="J4984" s="13" t="str">
        <f>VLOOKUP(MONTH(Tabla7[[#This Row],[Fecha del movimiento]]),Tablas!$O$4:$P$15,2,0)</f>
        <v>May</v>
      </c>
      <c r="K4984" s="6">
        <f>YEAR(Tabla7[[#This Row],[Fecha del movimiento]])</f>
        <v>2018</v>
      </c>
    </row>
    <row r="4985" spans="2:11" x14ac:dyDescent="0.2">
      <c r="B4985" s="8">
        <v>43240</v>
      </c>
      <c r="C4985" s="6" t="s">
        <v>3992</v>
      </c>
      <c r="D4985" s="6">
        <v>300636</v>
      </c>
      <c r="E4985" s="6" t="s">
        <v>408</v>
      </c>
      <c r="F4985" s="6" t="s">
        <v>21</v>
      </c>
      <c r="G4985" s="6" t="s">
        <v>7</v>
      </c>
      <c r="H4985" s="6" t="s">
        <v>923</v>
      </c>
      <c r="I4985" s="6">
        <v>18</v>
      </c>
      <c r="J4985" s="13" t="str">
        <f>VLOOKUP(MONTH(Tabla7[[#This Row],[Fecha del movimiento]]),Tablas!$O$4:$P$15,2,0)</f>
        <v>May</v>
      </c>
      <c r="K4985" s="6">
        <f>YEAR(Tabla7[[#This Row],[Fecha del movimiento]])</f>
        <v>2018</v>
      </c>
    </row>
    <row r="4986" spans="2:11" x14ac:dyDescent="0.2">
      <c r="B4986" s="8">
        <v>43213</v>
      </c>
      <c r="C4986" s="6" t="s">
        <v>5596</v>
      </c>
      <c r="D4986" s="6">
        <v>300997</v>
      </c>
      <c r="E4986" s="6" t="s">
        <v>79</v>
      </c>
      <c r="F4986" s="6" t="s">
        <v>21</v>
      </c>
      <c r="G4986" s="6" t="s">
        <v>7</v>
      </c>
      <c r="H4986" s="6" t="s">
        <v>923</v>
      </c>
      <c r="I4986" s="6">
        <v>17</v>
      </c>
      <c r="J4986" s="13" t="str">
        <f>VLOOKUP(MONTH(Tabla7[[#This Row],[Fecha del movimiento]]),Tablas!$O$4:$P$15,2,0)</f>
        <v>Abr</v>
      </c>
      <c r="K4986" s="6">
        <f>YEAR(Tabla7[[#This Row],[Fecha del movimiento]])</f>
        <v>2018</v>
      </c>
    </row>
    <row r="4987" spans="2:11" x14ac:dyDescent="0.2">
      <c r="B4987" s="8">
        <v>43141</v>
      </c>
      <c r="C4987" s="6" t="s">
        <v>5597</v>
      </c>
      <c r="D4987" s="6">
        <v>300426</v>
      </c>
      <c r="E4987" s="6" t="s">
        <v>578</v>
      </c>
      <c r="F4987" s="6" t="s">
        <v>21</v>
      </c>
      <c r="G4987" s="6" t="s">
        <v>7</v>
      </c>
      <c r="H4987" s="6" t="s">
        <v>917</v>
      </c>
      <c r="I4987" s="6">
        <v>-12</v>
      </c>
      <c r="J4987" s="13" t="str">
        <f>VLOOKUP(MONTH(Tabla7[[#This Row],[Fecha del movimiento]]),Tablas!$O$4:$P$15,2,0)</f>
        <v>Feb</v>
      </c>
      <c r="K4987" s="6">
        <f>YEAR(Tabla7[[#This Row],[Fecha del movimiento]])</f>
        <v>2018</v>
      </c>
    </row>
    <row r="4988" spans="2:11" x14ac:dyDescent="0.2">
      <c r="B4988" s="8">
        <v>43331</v>
      </c>
      <c r="C4988" s="6" t="s">
        <v>5598</v>
      </c>
      <c r="D4988" s="6">
        <v>300719</v>
      </c>
      <c r="E4988" s="6" t="s">
        <v>339</v>
      </c>
      <c r="F4988" s="6" t="s">
        <v>21</v>
      </c>
      <c r="G4988" s="6" t="s">
        <v>2</v>
      </c>
      <c r="H4988" s="6" t="s">
        <v>917</v>
      </c>
      <c r="I4988" s="6">
        <v>-11</v>
      </c>
      <c r="J4988" s="13" t="str">
        <f>VLOOKUP(MONTH(Tabla7[[#This Row],[Fecha del movimiento]]),Tablas!$O$4:$P$15,2,0)</f>
        <v>Ago</v>
      </c>
      <c r="K4988" s="6">
        <f>YEAR(Tabla7[[#This Row],[Fecha del movimiento]])</f>
        <v>2018</v>
      </c>
    </row>
    <row r="4989" spans="2:11" x14ac:dyDescent="0.2">
      <c r="B4989" s="8">
        <v>43302</v>
      </c>
      <c r="C4989" s="6" t="s">
        <v>5599</v>
      </c>
      <c r="D4989" s="6">
        <v>300339</v>
      </c>
      <c r="E4989" s="6" t="s">
        <v>579</v>
      </c>
      <c r="F4989" s="6" t="s">
        <v>21</v>
      </c>
      <c r="G4989" s="6" t="s">
        <v>11</v>
      </c>
      <c r="H4989" s="6" t="s">
        <v>917</v>
      </c>
      <c r="I4989" s="6">
        <v>-7</v>
      </c>
      <c r="J4989" s="13" t="str">
        <f>VLOOKUP(MONTH(Tabla7[[#This Row],[Fecha del movimiento]]),Tablas!$O$4:$P$15,2,0)</f>
        <v>Jul</v>
      </c>
      <c r="K4989" s="6">
        <f>YEAR(Tabla7[[#This Row],[Fecha del movimiento]])</f>
        <v>2018</v>
      </c>
    </row>
    <row r="4990" spans="2:11" x14ac:dyDescent="0.2">
      <c r="B4990" s="8">
        <v>43176</v>
      </c>
      <c r="C4990" s="6" t="s">
        <v>5600</v>
      </c>
      <c r="D4990" s="6">
        <v>300776</v>
      </c>
      <c r="E4990" s="6" t="s">
        <v>288</v>
      </c>
      <c r="F4990" s="6" t="s">
        <v>21</v>
      </c>
      <c r="G4990" s="6" t="s">
        <v>11</v>
      </c>
      <c r="H4990" s="6" t="s">
        <v>917</v>
      </c>
      <c r="I4990" s="6">
        <v>-18</v>
      </c>
      <c r="J4990" s="13" t="str">
        <f>VLOOKUP(MONTH(Tabla7[[#This Row],[Fecha del movimiento]]),Tablas!$O$4:$P$15,2,0)</f>
        <v>Mar</v>
      </c>
      <c r="K4990" s="6">
        <f>YEAR(Tabla7[[#This Row],[Fecha del movimiento]])</f>
        <v>2018</v>
      </c>
    </row>
    <row r="4991" spans="2:11" x14ac:dyDescent="0.2">
      <c r="B4991" s="8">
        <v>43230</v>
      </c>
      <c r="C4991" s="6" t="s">
        <v>5601</v>
      </c>
      <c r="D4991" s="6">
        <v>300259</v>
      </c>
      <c r="E4991" s="6" t="s">
        <v>689</v>
      </c>
      <c r="F4991" s="6" t="s">
        <v>21</v>
      </c>
      <c r="G4991" s="6" t="s">
        <v>1</v>
      </c>
      <c r="H4991" s="6" t="s">
        <v>917</v>
      </c>
      <c r="I4991" s="6">
        <v>-12</v>
      </c>
      <c r="J4991" s="13" t="str">
        <f>VLOOKUP(MONTH(Tabla7[[#This Row],[Fecha del movimiento]]),Tablas!$O$4:$P$15,2,0)</f>
        <v>May</v>
      </c>
      <c r="K4991" s="6">
        <f>YEAR(Tabla7[[#This Row],[Fecha del movimiento]])</f>
        <v>2018</v>
      </c>
    </row>
    <row r="4992" spans="2:11" x14ac:dyDescent="0.2">
      <c r="B4992" s="8">
        <v>43176</v>
      </c>
      <c r="C4992" s="6" t="s">
        <v>5602</v>
      </c>
      <c r="D4992" s="6">
        <v>300290</v>
      </c>
      <c r="E4992" s="6" t="s">
        <v>412</v>
      </c>
      <c r="F4992" s="6" t="s">
        <v>21</v>
      </c>
      <c r="G4992" s="6" t="s">
        <v>7</v>
      </c>
      <c r="H4992" s="6" t="s">
        <v>917</v>
      </c>
      <c r="I4992" s="6">
        <v>-13</v>
      </c>
      <c r="J4992" s="13" t="str">
        <f>VLOOKUP(MONTH(Tabla7[[#This Row],[Fecha del movimiento]]),Tablas!$O$4:$P$15,2,0)</f>
        <v>Mar</v>
      </c>
      <c r="K4992" s="6">
        <f>YEAR(Tabla7[[#This Row],[Fecha del movimiento]])</f>
        <v>2018</v>
      </c>
    </row>
    <row r="4993" spans="2:11" x14ac:dyDescent="0.2">
      <c r="B4993" s="8">
        <v>43324</v>
      </c>
      <c r="C4993" s="6" t="s">
        <v>5603</v>
      </c>
      <c r="D4993" s="6">
        <v>300672</v>
      </c>
      <c r="E4993" s="6" t="s">
        <v>378</v>
      </c>
      <c r="F4993" s="6" t="s">
        <v>21</v>
      </c>
      <c r="G4993" s="6" t="s">
        <v>1</v>
      </c>
      <c r="H4993" s="6" t="s">
        <v>917</v>
      </c>
      <c r="I4993" s="6">
        <v>-15</v>
      </c>
      <c r="J4993" s="13" t="str">
        <f>VLOOKUP(MONTH(Tabla7[[#This Row],[Fecha del movimiento]]),Tablas!$O$4:$P$15,2,0)</f>
        <v>Ago</v>
      </c>
      <c r="K4993" s="6">
        <f>YEAR(Tabla7[[#This Row],[Fecha del movimiento]])</f>
        <v>2018</v>
      </c>
    </row>
    <row r="4994" spans="2:11" x14ac:dyDescent="0.2">
      <c r="B4994" s="8">
        <v>43186</v>
      </c>
      <c r="C4994" s="6" t="s">
        <v>5604</v>
      </c>
      <c r="D4994" s="6">
        <v>300040</v>
      </c>
      <c r="E4994" s="6" t="s">
        <v>591</v>
      </c>
      <c r="F4994" s="6" t="s">
        <v>21</v>
      </c>
      <c r="G4994" s="6" t="s">
        <v>4</v>
      </c>
      <c r="H4994" s="6" t="s">
        <v>917</v>
      </c>
      <c r="I4994" s="6">
        <v>-12</v>
      </c>
      <c r="J4994" s="13" t="str">
        <f>VLOOKUP(MONTH(Tabla7[[#This Row],[Fecha del movimiento]]),Tablas!$O$4:$P$15,2,0)</f>
        <v>Mar</v>
      </c>
      <c r="K4994" s="6">
        <f>YEAR(Tabla7[[#This Row],[Fecha del movimiento]])</f>
        <v>2018</v>
      </c>
    </row>
    <row r="4995" spans="2:11" x14ac:dyDescent="0.2">
      <c r="B4995" s="8">
        <v>43159</v>
      </c>
      <c r="C4995" s="6" t="s">
        <v>5605</v>
      </c>
      <c r="D4995" s="6">
        <v>300654</v>
      </c>
      <c r="E4995" s="6" t="s">
        <v>392</v>
      </c>
      <c r="F4995" s="6" t="s">
        <v>21</v>
      </c>
      <c r="G4995" s="6" t="s">
        <v>11</v>
      </c>
      <c r="H4995" s="6" t="s">
        <v>917</v>
      </c>
      <c r="I4995" s="6">
        <v>-5</v>
      </c>
      <c r="J4995" s="13" t="str">
        <f>VLOOKUP(MONTH(Tabla7[[#This Row],[Fecha del movimiento]]),Tablas!$O$4:$P$15,2,0)</f>
        <v>Feb</v>
      </c>
      <c r="K4995" s="6">
        <f>YEAR(Tabla7[[#This Row],[Fecha del movimiento]])</f>
        <v>2018</v>
      </c>
    </row>
    <row r="4996" spans="2:11" x14ac:dyDescent="0.2">
      <c r="B4996" s="8">
        <v>43127</v>
      </c>
      <c r="C4996" s="6" t="s">
        <v>5606</v>
      </c>
      <c r="D4996" s="6">
        <v>300578</v>
      </c>
      <c r="E4996" s="6" t="s">
        <v>215</v>
      </c>
      <c r="F4996" s="6" t="s">
        <v>21</v>
      </c>
      <c r="G4996" s="6" t="s">
        <v>2</v>
      </c>
      <c r="H4996" s="6" t="s">
        <v>917</v>
      </c>
      <c r="I4996" s="6">
        <v>-11</v>
      </c>
      <c r="J4996" s="13" t="str">
        <f>VLOOKUP(MONTH(Tabla7[[#This Row],[Fecha del movimiento]]),Tablas!$O$4:$P$15,2,0)</f>
        <v>Ene</v>
      </c>
      <c r="K4996" s="6">
        <f>YEAR(Tabla7[[#This Row],[Fecha del movimiento]])</f>
        <v>2018</v>
      </c>
    </row>
    <row r="4997" spans="2:11" x14ac:dyDescent="0.2">
      <c r="B4997" s="8">
        <v>43164</v>
      </c>
      <c r="C4997" s="6" t="s">
        <v>5607</v>
      </c>
      <c r="D4997" s="6">
        <v>301001</v>
      </c>
      <c r="E4997" s="6" t="s">
        <v>76</v>
      </c>
      <c r="F4997" s="6" t="s">
        <v>21</v>
      </c>
      <c r="G4997" s="6" t="s">
        <v>13</v>
      </c>
      <c r="H4997" s="6" t="s">
        <v>923</v>
      </c>
      <c r="I4997" s="6">
        <v>10</v>
      </c>
      <c r="J4997" s="13" t="str">
        <f>VLOOKUP(MONTH(Tabla7[[#This Row],[Fecha del movimiento]]),Tablas!$O$4:$P$15,2,0)</f>
        <v>Mar</v>
      </c>
      <c r="K4997" s="6">
        <f>YEAR(Tabla7[[#This Row],[Fecha del movimiento]])</f>
        <v>2018</v>
      </c>
    </row>
    <row r="4998" spans="2:11" x14ac:dyDescent="0.2">
      <c r="B4998" s="8">
        <v>43324</v>
      </c>
      <c r="C4998" s="6" t="s">
        <v>5608</v>
      </c>
      <c r="D4998" s="6">
        <v>300209</v>
      </c>
      <c r="E4998" s="6" t="s">
        <v>723</v>
      </c>
      <c r="F4998" s="6" t="s">
        <v>21</v>
      </c>
      <c r="G4998" s="6" t="s">
        <v>6</v>
      </c>
      <c r="H4998" s="6" t="s">
        <v>923</v>
      </c>
      <c r="I4998" s="6">
        <v>17</v>
      </c>
      <c r="J4998" s="13" t="str">
        <f>VLOOKUP(MONTH(Tabla7[[#This Row],[Fecha del movimiento]]),Tablas!$O$4:$P$15,2,0)</f>
        <v>Ago</v>
      </c>
      <c r="K4998" s="6">
        <f>YEAR(Tabla7[[#This Row],[Fecha del movimiento]])</f>
        <v>2018</v>
      </c>
    </row>
    <row r="4999" spans="2:11" x14ac:dyDescent="0.2">
      <c r="B4999" s="8">
        <v>43158</v>
      </c>
      <c r="C4999" s="6" t="s">
        <v>5609</v>
      </c>
      <c r="D4999" s="6">
        <v>300909</v>
      </c>
      <c r="E4999" s="6" t="s">
        <v>163</v>
      </c>
      <c r="F4999" s="6" t="s">
        <v>21</v>
      </c>
      <c r="G4999" s="6" t="s">
        <v>1</v>
      </c>
      <c r="H4999" s="6" t="s">
        <v>923</v>
      </c>
      <c r="I4999" s="6">
        <v>15</v>
      </c>
      <c r="J4999" s="13" t="str">
        <f>VLOOKUP(MONTH(Tabla7[[#This Row],[Fecha del movimiento]]),Tablas!$O$4:$P$15,2,0)</f>
        <v>Feb</v>
      </c>
      <c r="K4999" s="6">
        <f>YEAR(Tabla7[[#This Row],[Fecha del movimiento]])</f>
        <v>2018</v>
      </c>
    </row>
    <row r="5000" spans="2:11" x14ac:dyDescent="0.2">
      <c r="B5000" s="8">
        <v>43144</v>
      </c>
      <c r="C5000" s="6" t="s">
        <v>4042</v>
      </c>
      <c r="D5000" s="6">
        <v>301022</v>
      </c>
      <c r="E5000" s="6" t="s">
        <v>55</v>
      </c>
      <c r="F5000" s="6" t="s">
        <v>21</v>
      </c>
      <c r="G5000" s="6" t="s">
        <v>11</v>
      </c>
      <c r="H5000" s="6" t="s">
        <v>917</v>
      </c>
      <c r="I5000" s="6">
        <v>-11</v>
      </c>
      <c r="J5000" s="13" t="str">
        <f>VLOOKUP(MONTH(Tabla7[[#This Row],[Fecha del movimiento]]),Tablas!$O$4:$P$15,2,0)</f>
        <v>Feb</v>
      </c>
      <c r="K5000" s="6">
        <f>YEAR(Tabla7[[#This Row],[Fecha del movimiento]])</f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1:Y1060"/>
  <sheetViews>
    <sheetView showGridLines="0" tabSelected="1" topLeftCell="M1" workbookViewId="0">
      <pane ySplit="3" topLeftCell="A4" activePane="bottomLeft" state="frozen"/>
      <selection pane="bottomLeft" activeCell="Q47" sqref="Q47"/>
    </sheetView>
  </sheetViews>
  <sheetFormatPr baseColWidth="10" defaultRowHeight="11.25" x14ac:dyDescent="0.2"/>
  <cols>
    <col min="1" max="1" width="4.140625" style="1" customWidth="1"/>
    <col min="2" max="2" width="11.42578125" style="1"/>
    <col min="3" max="3" width="28.85546875" style="1" bestFit="1" customWidth="1"/>
    <col min="4" max="4" width="18.140625" style="1" bestFit="1" customWidth="1"/>
    <col min="5" max="5" width="11.42578125" style="2"/>
    <col min="6" max="6" width="11.42578125" style="1"/>
    <col min="7" max="9" width="11.42578125" style="19"/>
    <col min="10" max="10" width="4.7109375" style="1" customWidth="1"/>
    <col min="11" max="11" width="22.140625" style="1" customWidth="1"/>
    <col min="12" max="12" width="11.42578125" style="1"/>
    <col min="13" max="13" width="15.5703125" style="1" customWidth="1"/>
    <col min="14" max="14" width="21.42578125" style="1" customWidth="1"/>
    <col min="15" max="17" width="6.85546875" style="23" customWidth="1"/>
    <col min="18" max="19" width="11.42578125" style="1"/>
    <col min="20" max="20" width="5" style="1" customWidth="1"/>
    <col min="21" max="23" width="11.42578125" style="1"/>
    <col min="24" max="24" width="26.7109375" style="1" customWidth="1"/>
    <col min="25" max="16384" width="11.42578125" style="1"/>
  </cols>
  <sheetData>
    <row r="1" spans="2:25" ht="15.75" x14ac:dyDescent="0.25">
      <c r="B1" s="17" t="s">
        <v>822</v>
      </c>
      <c r="K1" s="17" t="s">
        <v>844</v>
      </c>
      <c r="M1" s="17" t="s">
        <v>854</v>
      </c>
      <c r="O1" s="17" t="s">
        <v>840</v>
      </c>
      <c r="S1" s="17" t="s">
        <v>843</v>
      </c>
      <c r="U1" s="17" t="s">
        <v>882</v>
      </c>
      <c r="V1"/>
      <c r="X1" s="17" t="s">
        <v>884</v>
      </c>
    </row>
    <row r="2" spans="2:25" ht="15" x14ac:dyDescent="0.25">
      <c r="U2"/>
      <c r="V2"/>
    </row>
    <row r="3" spans="2:25" s="25" customFormat="1" ht="22.5" x14ac:dyDescent="0.25">
      <c r="B3" s="18" t="s">
        <v>821</v>
      </c>
      <c r="C3" s="18" t="s">
        <v>820</v>
      </c>
      <c r="D3" s="18" t="s">
        <v>14</v>
      </c>
      <c r="E3" s="18" t="s">
        <v>819</v>
      </c>
      <c r="F3" s="18" t="s">
        <v>827</v>
      </c>
      <c r="G3" s="20" t="s">
        <v>828</v>
      </c>
      <c r="H3" s="20" t="s">
        <v>818</v>
      </c>
      <c r="I3" s="20" t="s">
        <v>855</v>
      </c>
      <c r="K3" s="25" t="s">
        <v>14</v>
      </c>
      <c r="M3" s="25" t="s">
        <v>853</v>
      </c>
      <c r="O3" s="18"/>
      <c r="P3" s="18"/>
      <c r="Q3" s="18"/>
      <c r="U3" s="30" t="s">
        <v>878</v>
      </c>
      <c r="V3" s="30" t="s">
        <v>877</v>
      </c>
      <c r="X3" s="33" t="s">
        <v>892</v>
      </c>
    </row>
    <row r="4" spans="2:25" x14ac:dyDescent="0.2">
      <c r="B4" s="1">
        <v>300001</v>
      </c>
      <c r="C4" s="1" t="s">
        <v>421</v>
      </c>
      <c r="D4" s="1" t="s">
        <v>13</v>
      </c>
      <c r="E4" s="2" t="s">
        <v>21</v>
      </c>
      <c r="F4" s="1">
        <v>14</v>
      </c>
      <c r="G4" s="19">
        <v>6.8</v>
      </c>
      <c r="H4" s="19">
        <v>0.24</v>
      </c>
      <c r="I4" s="19">
        <v>31</v>
      </c>
      <c r="K4" s="1" t="s">
        <v>8</v>
      </c>
      <c r="M4" s="1" t="s">
        <v>846</v>
      </c>
      <c r="O4" s="24">
        <v>1</v>
      </c>
      <c r="P4" s="24" t="s">
        <v>20</v>
      </c>
      <c r="Q4" s="24">
        <v>1</v>
      </c>
      <c r="S4" s="24">
        <v>2017</v>
      </c>
      <c r="U4" s="29">
        <v>0</v>
      </c>
      <c r="V4" s="2" t="s">
        <v>879</v>
      </c>
    </row>
    <row r="5" spans="2:25" x14ac:dyDescent="0.2">
      <c r="B5" s="1">
        <v>300002</v>
      </c>
      <c r="C5" s="1" t="s">
        <v>817</v>
      </c>
      <c r="D5" s="1" t="s">
        <v>12</v>
      </c>
      <c r="E5" s="2" t="s">
        <v>21</v>
      </c>
      <c r="F5" s="1">
        <v>20</v>
      </c>
      <c r="G5" s="19">
        <v>7.1</v>
      </c>
      <c r="H5" s="19">
        <v>0.42</v>
      </c>
      <c r="I5" s="19">
        <v>9</v>
      </c>
      <c r="K5" s="1" t="s">
        <v>0</v>
      </c>
      <c r="M5" s="1" t="s">
        <v>848</v>
      </c>
      <c r="O5" s="24">
        <v>2</v>
      </c>
      <c r="P5" s="24" t="s">
        <v>19</v>
      </c>
      <c r="Q5" s="24">
        <v>2</v>
      </c>
      <c r="S5" s="24">
        <v>2018</v>
      </c>
      <c r="U5" s="29">
        <v>0.5</v>
      </c>
      <c r="V5" s="2" t="s">
        <v>880</v>
      </c>
      <c r="X5" s="23" t="s">
        <v>885</v>
      </c>
      <c r="Y5" s="35" t="s">
        <v>910</v>
      </c>
    </row>
    <row r="6" spans="2:25" x14ac:dyDescent="0.2">
      <c r="B6" s="1">
        <v>300003</v>
      </c>
      <c r="C6" s="1" t="s">
        <v>816</v>
      </c>
      <c r="D6" s="1" t="s">
        <v>11</v>
      </c>
      <c r="E6" s="2" t="s">
        <v>21</v>
      </c>
      <c r="F6" s="1">
        <v>28</v>
      </c>
      <c r="G6" s="19">
        <v>5.0999999999999996</v>
      </c>
      <c r="H6" s="19">
        <v>0.17</v>
      </c>
      <c r="I6" s="19">
        <v>7</v>
      </c>
      <c r="K6" s="1" t="s">
        <v>3</v>
      </c>
      <c r="M6" s="1" t="s">
        <v>849</v>
      </c>
      <c r="O6" s="24">
        <v>3</v>
      </c>
      <c r="P6" s="24" t="s">
        <v>18</v>
      </c>
      <c r="Q6" s="24">
        <v>3</v>
      </c>
      <c r="S6" s="24">
        <v>2019</v>
      </c>
      <c r="U6" s="29">
        <v>0.8</v>
      </c>
      <c r="V6" s="2" t="s">
        <v>881</v>
      </c>
      <c r="X6" s="23" t="s">
        <v>886</v>
      </c>
      <c r="Y6" s="34" t="s">
        <v>887</v>
      </c>
    </row>
    <row r="7" spans="2:25" x14ac:dyDescent="0.2">
      <c r="B7" s="1">
        <v>300004</v>
      </c>
      <c r="C7" s="1" t="s">
        <v>722</v>
      </c>
      <c r="D7" s="1" t="s">
        <v>11</v>
      </c>
      <c r="E7" s="2" t="s">
        <v>21</v>
      </c>
      <c r="F7" s="1">
        <v>30</v>
      </c>
      <c r="G7" s="19">
        <v>6</v>
      </c>
      <c r="H7" s="19">
        <v>0.84</v>
      </c>
      <c r="I7" s="19">
        <v>13</v>
      </c>
      <c r="K7" s="1" t="s">
        <v>9</v>
      </c>
      <c r="M7" s="1" t="s">
        <v>850</v>
      </c>
      <c r="O7" s="24">
        <v>4</v>
      </c>
      <c r="P7" s="24" t="s">
        <v>831</v>
      </c>
      <c r="Q7" s="24">
        <v>4</v>
      </c>
      <c r="S7" s="24">
        <v>2020</v>
      </c>
      <c r="U7" s="29"/>
      <c r="X7" s="23" t="s">
        <v>888</v>
      </c>
      <c r="Y7" s="36" t="s">
        <v>889</v>
      </c>
    </row>
    <row r="8" spans="2:25" x14ac:dyDescent="0.2">
      <c r="B8" s="1">
        <v>300005</v>
      </c>
      <c r="C8" s="1" t="s">
        <v>695</v>
      </c>
      <c r="D8" s="1" t="s">
        <v>10</v>
      </c>
      <c r="E8" s="2" t="s">
        <v>21</v>
      </c>
      <c r="F8" s="1">
        <v>8</v>
      </c>
      <c r="G8" s="19">
        <v>6.9</v>
      </c>
      <c r="H8" s="19">
        <v>0.42</v>
      </c>
      <c r="I8" s="19">
        <v>13</v>
      </c>
      <c r="K8" s="1" t="s">
        <v>13</v>
      </c>
      <c r="M8" s="1" t="s">
        <v>851</v>
      </c>
      <c r="O8" s="24">
        <v>5</v>
      </c>
      <c r="P8" s="24" t="s">
        <v>832</v>
      </c>
      <c r="Q8" s="24">
        <v>5</v>
      </c>
      <c r="S8" s="24">
        <v>2021</v>
      </c>
      <c r="X8" s="23" t="s">
        <v>890</v>
      </c>
      <c r="Y8" s="37" t="s">
        <v>891</v>
      </c>
    </row>
    <row r="9" spans="2:25" x14ac:dyDescent="0.2">
      <c r="B9" s="1">
        <v>300006</v>
      </c>
      <c r="C9" s="1" t="s">
        <v>781</v>
      </c>
      <c r="D9" s="1" t="s">
        <v>9</v>
      </c>
      <c r="E9" s="2" t="s">
        <v>21</v>
      </c>
      <c r="F9" s="1">
        <v>16</v>
      </c>
      <c r="G9" s="19">
        <v>7.3</v>
      </c>
      <c r="H9" s="19">
        <v>0.21</v>
      </c>
      <c r="I9" s="19">
        <v>30</v>
      </c>
      <c r="K9" s="1" t="s">
        <v>1</v>
      </c>
      <c r="M9" s="1" t="s">
        <v>852</v>
      </c>
      <c r="O9" s="24">
        <v>6</v>
      </c>
      <c r="P9" s="24" t="s">
        <v>833</v>
      </c>
      <c r="Q9" s="24">
        <v>6</v>
      </c>
      <c r="S9" s="24">
        <v>2022</v>
      </c>
    </row>
    <row r="10" spans="2:25" x14ac:dyDescent="0.2">
      <c r="B10" s="1">
        <v>300007</v>
      </c>
      <c r="C10" s="1" t="s">
        <v>815</v>
      </c>
      <c r="D10" s="1" t="s">
        <v>8</v>
      </c>
      <c r="E10" s="2" t="s">
        <v>21</v>
      </c>
      <c r="F10" s="1">
        <v>15</v>
      </c>
      <c r="G10" s="19">
        <v>5.7</v>
      </c>
      <c r="H10" s="19">
        <v>0.78</v>
      </c>
      <c r="I10" s="19">
        <v>21</v>
      </c>
      <c r="K10" s="1" t="s">
        <v>10</v>
      </c>
      <c r="M10" s="1" t="s">
        <v>847</v>
      </c>
      <c r="O10" s="24">
        <v>7</v>
      </c>
      <c r="P10" s="24" t="s">
        <v>834</v>
      </c>
      <c r="Q10" s="24">
        <v>7</v>
      </c>
      <c r="S10" s="24">
        <v>2023</v>
      </c>
    </row>
    <row r="11" spans="2:25" x14ac:dyDescent="0.2">
      <c r="B11" s="1">
        <v>300008</v>
      </c>
      <c r="C11" s="1" t="s">
        <v>672</v>
      </c>
      <c r="D11" s="1" t="s">
        <v>7</v>
      </c>
      <c r="E11" s="2" t="s">
        <v>21</v>
      </c>
      <c r="F11" s="1">
        <v>13</v>
      </c>
      <c r="G11" s="19">
        <v>6.6</v>
      </c>
      <c r="H11" s="19">
        <v>0.86</v>
      </c>
      <c r="I11" s="19">
        <v>12</v>
      </c>
      <c r="K11" s="1" t="s">
        <v>6</v>
      </c>
      <c r="O11" s="24">
        <v>8</v>
      </c>
      <c r="P11" s="24" t="s">
        <v>835</v>
      </c>
      <c r="Q11" s="24">
        <v>8</v>
      </c>
      <c r="S11" s="24">
        <v>2024</v>
      </c>
      <c r="X11" s="1" t="s">
        <v>907</v>
      </c>
    </row>
    <row r="12" spans="2:25" x14ac:dyDescent="0.2">
      <c r="B12" s="1">
        <v>300009</v>
      </c>
      <c r="C12" s="1" t="s">
        <v>608</v>
      </c>
      <c r="D12" s="1" t="s">
        <v>6</v>
      </c>
      <c r="E12" s="2" t="s">
        <v>21</v>
      </c>
      <c r="F12" s="1">
        <v>19</v>
      </c>
      <c r="G12" s="19">
        <v>5.9</v>
      </c>
      <c r="H12" s="19">
        <v>0.64</v>
      </c>
      <c r="I12" s="19">
        <v>22</v>
      </c>
      <c r="K12" s="1" t="s">
        <v>2</v>
      </c>
      <c r="O12" s="24">
        <v>9</v>
      </c>
      <c r="P12" s="24" t="s">
        <v>836</v>
      </c>
      <c r="Q12" s="24">
        <v>9</v>
      </c>
      <c r="S12" s="24">
        <v>2025</v>
      </c>
    </row>
    <row r="13" spans="2:25" x14ac:dyDescent="0.2">
      <c r="B13" s="1">
        <v>300010</v>
      </c>
      <c r="C13" s="1" t="s">
        <v>814</v>
      </c>
      <c r="D13" s="1" t="s">
        <v>8</v>
      </c>
      <c r="E13" s="2" t="s">
        <v>21</v>
      </c>
      <c r="F13" s="1">
        <v>29</v>
      </c>
      <c r="G13" s="19">
        <v>8.9</v>
      </c>
      <c r="H13" s="19">
        <v>0.17</v>
      </c>
      <c r="I13" s="19">
        <v>24</v>
      </c>
      <c r="K13" s="1" t="s">
        <v>4</v>
      </c>
      <c r="O13" s="24">
        <v>10</v>
      </c>
      <c r="P13" s="24" t="s">
        <v>837</v>
      </c>
      <c r="Q13" s="24">
        <v>10</v>
      </c>
      <c r="S13" s="24">
        <v>2026</v>
      </c>
      <c r="X13" s="42" t="s">
        <v>908</v>
      </c>
    </row>
    <row r="14" spans="2:25" x14ac:dyDescent="0.2">
      <c r="B14" s="1">
        <v>300011</v>
      </c>
      <c r="C14" s="1" t="s">
        <v>813</v>
      </c>
      <c r="D14" s="1" t="s">
        <v>6</v>
      </c>
      <c r="E14" s="2" t="s">
        <v>21</v>
      </c>
      <c r="F14" s="1">
        <v>23</v>
      </c>
      <c r="G14" s="19">
        <v>6.9</v>
      </c>
      <c r="H14" s="19">
        <v>0.47</v>
      </c>
      <c r="I14" s="19">
        <v>6</v>
      </c>
      <c r="K14" s="1" t="s">
        <v>12</v>
      </c>
      <c r="O14" s="24">
        <v>11</v>
      </c>
      <c r="P14" s="24" t="s">
        <v>838</v>
      </c>
      <c r="Q14" s="24">
        <v>11</v>
      </c>
      <c r="S14" s="24">
        <v>2027</v>
      </c>
      <c r="X14" s="19">
        <v>0</v>
      </c>
      <c r="Y14" s="35" t="s">
        <v>910</v>
      </c>
    </row>
    <row r="15" spans="2:25" x14ac:dyDescent="0.2">
      <c r="B15" s="1">
        <v>300012</v>
      </c>
      <c r="C15" s="1" t="s">
        <v>812</v>
      </c>
      <c r="D15" s="1" t="s">
        <v>0</v>
      </c>
      <c r="E15" s="2" t="s">
        <v>21</v>
      </c>
      <c r="F15" s="1">
        <v>28</v>
      </c>
      <c r="G15" s="19">
        <v>5.9</v>
      </c>
      <c r="H15" s="19">
        <v>0.18</v>
      </c>
      <c r="I15" s="19">
        <v>49</v>
      </c>
      <c r="K15" s="1" t="s">
        <v>11</v>
      </c>
      <c r="O15" s="24">
        <v>12</v>
      </c>
      <c r="P15" s="24" t="s">
        <v>839</v>
      </c>
      <c r="Q15" s="24">
        <v>12</v>
      </c>
      <c r="S15" s="24">
        <v>2028</v>
      </c>
      <c r="X15" s="19">
        <v>0.5</v>
      </c>
      <c r="Y15" s="34" t="s">
        <v>887</v>
      </c>
    </row>
    <row r="16" spans="2:25" x14ac:dyDescent="0.2">
      <c r="B16" s="1">
        <v>300013</v>
      </c>
      <c r="C16" s="1" t="s">
        <v>768</v>
      </c>
      <c r="D16" s="1" t="s">
        <v>4</v>
      </c>
      <c r="E16" s="2" t="s">
        <v>21</v>
      </c>
      <c r="F16" s="1">
        <v>20</v>
      </c>
      <c r="G16" s="19">
        <v>7.6</v>
      </c>
      <c r="H16" s="19">
        <v>0.56000000000000005</v>
      </c>
      <c r="I16" s="19">
        <v>39</v>
      </c>
      <c r="K16" s="1" t="s">
        <v>5</v>
      </c>
      <c r="S16" s="24">
        <v>2029</v>
      </c>
      <c r="X16" s="19">
        <v>1</v>
      </c>
      <c r="Y16" s="36" t="s">
        <v>889</v>
      </c>
    </row>
    <row r="17" spans="2:25" x14ac:dyDescent="0.2">
      <c r="B17" s="1">
        <v>300014</v>
      </c>
      <c r="C17" s="1" t="s">
        <v>31</v>
      </c>
      <c r="D17" s="1" t="s">
        <v>4</v>
      </c>
      <c r="E17" s="2" t="s">
        <v>21</v>
      </c>
      <c r="F17" s="1">
        <v>21</v>
      </c>
      <c r="G17" s="19">
        <v>8.6</v>
      </c>
      <c r="H17" s="19">
        <v>0.42</v>
      </c>
      <c r="I17" s="19">
        <v>15</v>
      </c>
      <c r="K17" s="1" t="s">
        <v>7</v>
      </c>
      <c r="S17" s="24">
        <v>2030</v>
      </c>
      <c r="X17" s="19">
        <v>2</v>
      </c>
      <c r="Y17" s="37" t="s">
        <v>891</v>
      </c>
    </row>
    <row r="18" spans="2:25" x14ac:dyDescent="0.2">
      <c r="B18" s="1">
        <v>300015</v>
      </c>
      <c r="C18" s="1" t="s">
        <v>607</v>
      </c>
      <c r="D18" s="1" t="s">
        <v>6</v>
      </c>
      <c r="E18" s="2" t="s">
        <v>21</v>
      </c>
      <c r="F18" s="1">
        <v>8</v>
      </c>
      <c r="G18" s="19">
        <v>7.5</v>
      </c>
      <c r="H18" s="19">
        <v>0.32</v>
      </c>
      <c r="I18" s="19">
        <v>23</v>
      </c>
      <c r="S18" s="24">
        <v>2031</v>
      </c>
    </row>
    <row r="19" spans="2:25" x14ac:dyDescent="0.2">
      <c r="B19" s="1">
        <v>300016</v>
      </c>
      <c r="C19" s="1" t="s">
        <v>811</v>
      </c>
      <c r="D19" s="1" t="s">
        <v>4</v>
      </c>
      <c r="E19" s="2" t="s">
        <v>21</v>
      </c>
      <c r="F19" s="1">
        <v>29</v>
      </c>
      <c r="G19" s="19">
        <v>7.3</v>
      </c>
      <c r="H19" s="19">
        <v>0.6</v>
      </c>
      <c r="I19" s="19">
        <v>15</v>
      </c>
      <c r="S19" s="24">
        <v>2032</v>
      </c>
    </row>
    <row r="20" spans="2:25" x14ac:dyDescent="0.2">
      <c r="B20" s="1">
        <v>300017</v>
      </c>
      <c r="C20" s="1" t="s">
        <v>501</v>
      </c>
      <c r="D20" s="1" t="s">
        <v>7</v>
      </c>
      <c r="E20" s="2" t="s">
        <v>21</v>
      </c>
      <c r="F20" s="1">
        <v>8</v>
      </c>
      <c r="G20" s="19">
        <v>8</v>
      </c>
      <c r="H20" s="19">
        <v>0.68</v>
      </c>
      <c r="I20" s="19">
        <v>24</v>
      </c>
      <c r="S20" s="24">
        <v>2033</v>
      </c>
    </row>
    <row r="21" spans="2:25" x14ac:dyDescent="0.2">
      <c r="B21" s="1">
        <v>300018</v>
      </c>
      <c r="C21" s="1" t="s">
        <v>810</v>
      </c>
      <c r="D21" s="1" t="s">
        <v>12</v>
      </c>
      <c r="E21" s="2" t="s">
        <v>21</v>
      </c>
      <c r="F21" s="1">
        <v>30</v>
      </c>
      <c r="G21" s="19">
        <v>7</v>
      </c>
      <c r="H21" s="19">
        <v>0.43</v>
      </c>
      <c r="I21" s="19">
        <v>33</v>
      </c>
      <c r="S21" s="24">
        <v>2034</v>
      </c>
    </row>
    <row r="22" spans="2:25" x14ac:dyDescent="0.2">
      <c r="B22" s="1">
        <v>300019</v>
      </c>
      <c r="C22" s="1" t="s">
        <v>394</v>
      </c>
      <c r="D22" s="1" t="s">
        <v>3</v>
      </c>
      <c r="E22" s="2" t="s">
        <v>21</v>
      </c>
      <c r="F22" s="1">
        <v>26</v>
      </c>
      <c r="G22" s="19">
        <v>6.8</v>
      </c>
      <c r="H22" s="19">
        <v>0.39</v>
      </c>
      <c r="I22" s="19">
        <v>18</v>
      </c>
      <c r="S22" s="24">
        <v>2035</v>
      </c>
    </row>
    <row r="23" spans="2:25" x14ac:dyDescent="0.2">
      <c r="B23" s="1">
        <v>300020</v>
      </c>
      <c r="C23" s="1" t="s">
        <v>531</v>
      </c>
      <c r="D23" s="1" t="s">
        <v>3</v>
      </c>
      <c r="E23" s="2" t="s">
        <v>21</v>
      </c>
      <c r="F23" s="1">
        <v>26</v>
      </c>
      <c r="G23" s="19">
        <v>5.3</v>
      </c>
      <c r="H23" s="19">
        <v>0.77</v>
      </c>
      <c r="I23" s="19">
        <v>48</v>
      </c>
      <c r="S23" s="24">
        <v>2036</v>
      </c>
    </row>
    <row r="24" spans="2:25" x14ac:dyDescent="0.2">
      <c r="B24" s="1">
        <v>300021</v>
      </c>
      <c r="C24" s="1" t="s">
        <v>448</v>
      </c>
      <c r="D24" s="1" t="s">
        <v>0</v>
      </c>
      <c r="E24" s="2" t="s">
        <v>21</v>
      </c>
      <c r="F24" s="1">
        <v>23</v>
      </c>
      <c r="G24" s="19">
        <v>8.6999999999999993</v>
      </c>
      <c r="H24" s="19">
        <v>0.35</v>
      </c>
      <c r="I24" s="19">
        <v>27</v>
      </c>
      <c r="S24" s="24">
        <v>2037</v>
      </c>
    </row>
    <row r="25" spans="2:25" x14ac:dyDescent="0.2">
      <c r="B25" s="1">
        <v>300022</v>
      </c>
      <c r="C25" s="1" t="s">
        <v>82</v>
      </c>
      <c r="D25" s="1" t="s">
        <v>10</v>
      </c>
      <c r="E25" s="2" t="s">
        <v>21</v>
      </c>
      <c r="F25" s="1">
        <v>28</v>
      </c>
      <c r="G25" s="19">
        <v>5.0999999999999996</v>
      </c>
      <c r="H25" s="19">
        <v>0.1</v>
      </c>
      <c r="I25" s="19">
        <v>47</v>
      </c>
      <c r="S25" s="24">
        <v>2038</v>
      </c>
    </row>
    <row r="26" spans="2:25" x14ac:dyDescent="0.2">
      <c r="B26" s="1">
        <v>300023</v>
      </c>
      <c r="C26" s="1" t="s">
        <v>809</v>
      </c>
      <c r="D26" s="1" t="s">
        <v>13</v>
      </c>
      <c r="E26" s="2" t="s">
        <v>21</v>
      </c>
      <c r="F26" s="1">
        <v>26</v>
      </c>
      <c r="G26" s="19">
        <v>7</v>
      </c>
      <c r="H26" s="19">
        <v>0.42</v>
      </c>
      <c r="I26" s="19">
        <v>25</v>
      </c>
      <c r="S26" s="24">
        <v>2039</v>
      </c>
    </row>
    <row r="27" spans="2:25" x14ac:dyDescent="0.2">
      <c r="B27" s="1">
        <v>300024</v>
      </c>
      <c r="C27" s="1" t="s">
        <v>808</v>
      </c>
      <c r="D27" s="1" t="s">
        <v>13</v>
      </c>
      <c r="E27" s="2" t="s">
        <v>21</v>
      </c>
      <c r="F27" s="1">
        <v>27</v>
      </c>
      <c r="G27" s="19">
        <v>5.8</v>
      </c>
      <c r="H27" s="19">
        <v>0.23</v>
      </c>
      <c r="I27" s="19">
        <v>17</v>
      </c>
      <c r="S27" s="24">
        <v>2040</v>
      </c>
    </row>
    <row r="28" spans="2:25" x14ac:dyDescent="0.2">
      <c r="B28" s="1">
        <v>300025</v>
      </c>
      <c r="C28" s="1" t="s">
        <v>807</v>
      </c>
      <c r="D28" s="1" t="s">
        <v>11</v>
      </c>
      <c r="E28" s="2" t="s">
        <v>21</v>
      </c>
      <c r="F28" s="1">
        <v>28</v>
      </c>
      <c r="G28" s="19">
        <v>5.2</v>
      </c>
      <c r="H28" s="19">
        <v>0.24</v>
      </c>
      <c r="I28" s="19">
        <v>50</v>
      </c>
    </row>
    <row r="29" spans="2:25" x14ac:dyDescent="0.2">
      <c r="B29" s="1">
        <v>300026</v>
      </c>
      <c r="C29" s="1" t="s">
        <v>806</v>
      </c>
      <c r="D29" s="1" t="s">
        <v>13</v>
      </c>
      <c r="E29" s="2" t="s">
        <v>21</v>
      </c>
      <c r="F29" s="1">
        <v>23</v>
      </c>
      <c r="G29" s="19">
        <v>8.3000000000000007</v>
      </c>
      <c r="H29" s="19">
        <v>0.13</v>
      </c>
      <c r="I29" s="19">
        <v>39</v>
      </c>
    </row>
    <row r="30" spans="2:25" x14ac:dyDescent="0.2">
      <c r="B30" s="1">
        <v>300027</v>
      </c>
      <c r="C30" s="1" t="s">
        <v>805</v>
      </c>
      <c r="D30" s="1" t="s">
        <v>11</v>
      </c>
      <c r="E30" s="2" t="s">
        <v>21</v>
      </c>
      <c r="F30" s="1">
        <v>7</v>
      </c>
      <c r="G30" s="19">
        <v>6.8</v>
      </c>
      <c r="H30" s="19">
        <v>0.39</v>
      </c>
      <c r="I30" s="19">
        <v>32</v>
      </c>
    </row>
    <row r="31" spans="2:25" x14ac:dyDescent="0.2">
      <c r="B31" s="1">
        <v>300028</v>
      </c>
      <c r="C31" s="1" t="s">
        <v>804</v>
      </c>
      <c r="D31" s="1" t="s">
        <v>9</v>
      </c>
      <c r="E31" s="2" t="s">
        <v>21</v>
      </c>
      <c r="F31" s="1">
        <v>6</v>
      </c>
      <c r="G31" s="19">
        <v>7.7</v>
      </c>
      <c r="H31" s="19">
        <v>0.26</v>
      </c>
      <c r="I31" s="19">
        <v>19</v>
      </c>
    </row>
    <row r="32" spans="2:25" x14ac:dyDescent="0.2">
      <c r="B32" s="1">
        <v>300029</v>
      </c>
      <c r="C32" s="1" t="s">
        <v>803</v>
      </c>
      <c r="D32" s="1" t="s">
        <v>2</v>
      </c>
      <c r="E32" s="2" t="s">
        <v>21</v>
      </c>
      <c r="F32" s="1">
        <v>5</v>
      </c>
      <c r="G32" s="19">
        <v>8</v>
      </c>
      <c r="H32" s="19">
        <v>0.46</v>
      </c>
      <c r="I32" s="19">
        <v>5</v>
      </c>
    </row>
    <row r="33" spans="2:9" x14ac:dyDescent="0.2">
      <c r="B33" s="1">
        <v>300030</v>
      </c>
      <c r="C33" s="1" t="s">
        <v>581</v>
      </c>
      <c r="D33" s="1" t="s">
        <v>2</v>
      </c>
      <c r="E33" s="2" t="s">
        <v>21</v>
      </c>
      <c r="F33" s="1">
        <v>23</v>
      </c>
      <c r="G33" s="19">
        <v>6.6</v>
      </c>
      <c r="H33" s="19">
        <v>0.86</v>
      </c>
      <c r="I33" s="19">
        <v>14</v>
      </c>
    </row>
    <row r="34" spans="2:9" x14ac:dyDescent="0.2">
      <c r="B34" s="1">
        <v>300031</v>
      </c>
      <c r="C34" s="1" t="s">
        <v>589</v>
      </c>
      <c r="D34" s="1" t="s">
        <v>2</v>
      </c>
      <c r="E34" s="2" t="s">
        <v>21</v>
      </c>
      <c r="F34" s="1">
        <v>17</v>
      </c>
      <c r="G34" s="19">
        <v>6.3</v>
      </c>
      <c r="H34" s="19">
        <v>0.33</v>
      </c>
      <c r="I34" s="19">
        <v>6</v>
      </c>
    </row>
    <row r="35" spans="2:9" x14ac:dyDescent="0.2">
      <c r="B35" s="1">
        <v>300032</v>
      </c>
      <c r="C35" s="1" t="s">
        <v>691</v>
      </c>
      <c r="D35" s="1" t="s">
        <v>2</v>
      </c>
      <c r="E35" s="2" t="s">
        <v>21</v>
      </c>
      <c r="F35" s="1">
        <v>10</v>
      </c>
      <c r="G35" s="19">
        <v>8</v>
      </c>
      <c r="H35" s="19">
        <v>0.32</v>
      </c>
      <c r="I35" s="19">
        <v>20</v>
      </c>
    </row>
    <row r="36" spans="2:9" x14ac:dyDescent="0.2">
      <c r="B36" s="1">
        <v>300033</v>
      </c>
      <c r="C36" s="1" t="s">
        <v>588</v>
      </c>
      <c r="D36" s="1" t="s">
        <v>2</v>
      </c>
      <c r="E36" s="2" t="s">
        <v>21</v>
      </c>
      <c r="F36" s="1">
        <v>7</v>
      </c>
      <c r="G36" s="19">
        <v>7</v>
      </c>
      <c r="H36" s="19">
        <v>0.72</v>
      </c>
      <c r="I36" s="19">
        <v>16</v>
      </c>
    </row>
    <row r="37" spans="2:9" x14ac:dyDescent="0.2">
      <c r="B37" s="1">
        <v>300034</v>
      </c>
      <c r="C37" s="1" t="s">
        <v>693</v>
      </c>
      <c r="D37" s="1" t="s">
        <v>13</v>
      </c>
      <c r="E37" s="2" t="s">
        <v>21</v>
      </c>
      <c r="F37" s="1">
        <v>14</v>
      </c>
      <c r="G37" s="19">
        <v>7.8</v>
      </c>
      <c r="H37" s="19">
        <v>0.61</v>
      </c>
      <c r="I37" s="19">
        <v>34</v>
      </c>
    </row>
    <row r="38" spans="2:9" x14ac:dyDescent="0.2">
      <c r="B38" s="1">
        <v>300035</v>
      </c>
      <c r="C38" s="1" t="s">
        <v>802</v>
      </c>
      <c r="D38" s="1" t="s">
        <v>13</v>
      </c>
      <c r="E38" s="2" t="s">
        <v>21</v>
      </c>
      <c r="F38" s="1">
        <v>23</v>
      </c>
      <c r="G38" s="19">
        <v>8.4</v>
      </c>
      <c r="H38" s="19">
        <v>0.68</v>
      </c>
      <c r="I38" s="19">
        <v>20</v>
      </c>
    </row>
    <row r="39" spans="2:9" x14ac:dyDescent="0.2">
      <c r="B39" s="1">
        <v>300036</v>
      </c>
      <c r="C39" s="1" t="s">
        <v>657</v>
      </c>
      <c r="D39" s="1" t="s">
        <v>13</v>
      </c>
      <c r="E39" s="2" t="s">
        <v>21</v>
      </c>
      <c r="F39" s="1">
        <v>19</v>
      </c>
      <c r="G39" s="19">
        <v>7.8</v>
      </c>
      <c r="H39" s="19">
        <v>0.18</v>
      </c>
      <c r="I39" s="19">
        <v>41</v>
      </c>
    </row>
    <row r="40" spans="2:9" x14ac:dyDescent="0.2">
      <c r="B40" s="1">
        <v>300037</v>
      </c>
      <c r="C40" s="1" t="s">
        <v>801</v>
      </c>
      <c r="D40" s="1" t="s">
        <v>7</v>
      </c>
      <c r="E40" s="2" t="s">
        <v>21</v>
      </c>
      <c r="F40" s="1">
        <v>21</v>
      </c>
      <c r="G40" s="19">
        <v>6.3</v>
      </c>
      <c r="H40" s="19">
        <v>0.31</v>
      </c>
      <c r="I40" s="19">
        <v>15</v>
      </c>
    </row>
    <row r="41" spans="2:9" x14ac:dyDescent="0.2">
      <c r="B41" s="1">
        <v>300038</v>
      </c>
      <c r="C41" s="1" t="s">
        <v>421</v>
      </c>
      <c r="D41" s="1" t="s">
        <v>13</v>
      </c>
      <c r="E41" s="2" t="s">
        <v>21</v>
      </c>
      <c r="F41" s="1">
        <v>11</v>
      </c>
      <c r="G41" s="19">
        <v>8.5</v>
      </c>
      <c r="H41" s="19">
        <v>0.64</v>
      </c>
      <c r="I41" s="19">
        <v>16</v>
      </c>
    </row>
    <row r="42" spans="2:9" x14ac:dyDescent="0.2">
      <c r="B42" s="1">
        <v>300039</v>
      </c>
      <c r="C42" s="1" t="s">
        <v>800</v>
      </c>
      <c r="D42" s="1" t="s">
        <v>4</v>
      </c>
      <c r="E42" s="2" t="s">
        <v>21</v>
      </c>
      <c r="F42" s="1">
        <v>28</v>
      </c>
      <c r="G42" s="19">
        <v>6.1</v>
      </c>
      <c r="H42" s="19">
        <v>0.28000000000000003</v>
      </c>
      <c r="I42" s="19">
        <v>12</v>
      </c>
    </row>
    <row r="43" spans="2:9" x14ac:dyDescent="0.2">
      <c r="B43" s="1">
        <v>300040</v>
      </c>
      <c r="C43" s="1" t="s">
        <v>591</v>
      </c>
      <c r="D43" s="1" t="s">
        <v>4</v>
      </c>
      <c r="E43" s="2" t="s">
        <v>21</v>
      </c>
      <c r="F43" s="1">
        <v>9</v>
      </c>
      <c r="G43" s="19">
        <v>8.6</v>
      </c>
      <c r="H43" s="19">
        <v>0.27</v>
      </c>
      <c r="I43" s="19">
        <v>11</v>
      </c>
    </row>
    <row r="44" spans="2:9" x14ac:dyDescent="0.2">
      <c r="B44" s="1">
        <v>300041</v>
      </c>
      <c r="C44" s="1" t="s">
        <v>443</v>
      </c>
      <c r="D44" s="1" t="s">
        <v>5</v>
      </c>
      <c r="E44" s="2" t="s">
        <v>21</v>
      </c>
      <c r="F44" s="1">
        <v>22</v>
      </c>
      <c r="G44" s="19">
        <v>6.8</v>
      </c>
      <c r="H44" s="19">
        <v>0.2</v>
      </c>
      <c r="I44" s="19">
        <v>49</v>
      </c>
    </row>
    <row r="45" spans="2:9" x14ac:dyDescent="0.2">
      <c r="B45" s="1">
        <v>300042</v>
      </c>
      <c r="C45" s="1" t="s">
        <v>203</v>
      </c>
      <c r="D45" s="1" t="s">
        <v>6</v>
      </c>
      <c r="E45" s="2" t="s">
        <v>21</v>
      </c>
      <c r="F45" s="1">
        <v>24</v>
      </c>
      <c r="G45" s="19">
        <v>9</v>
      </c>
      <c r="H45" s="19">
        <v>0.41</v>
      </c>
      <c r="I45" s="19">
        <v>7</v>
      </c>
    </row>
    <row r="46" spans="2:9" x14ac:dyDescent="0.2">
      <c r="B46" s="1">
        <v>300043</v>
      </c>
      <c r="C46" s="1" t="s">
        <v>631</v>
      </c>
      <c r="D46" s="1" t="s">
        <v>6</v>
      </c>
      <c r="E46" s="2" t="s">
        <v>21</v>
      </c>
      <c r="F46" s="1">
        <v>14</v>
      </c>
      <c r="G46" s="19">
        <v>6.6</v>
      </c>
      <c r="H46" s="19">
        <v>0.57999999999999996</v>
      </c>
      <c r="I46" s="19">
        <v>32</v>
      </c>
    </row>
    <row r="47" spans="2:9" x14ac:dyDescent="0.2">
      <c r="B47" s="1">
        <v>300044</v>
      </c>
      <c r="C47" s="1" t="s">
        <v>799</v>
      </c>
      <c r="D47" s="1" t="s">
        <v>5</v>
      </c>
      <c r="E47" s="2" t="s">
        <v>21</v>
      </c>
      <c r="F47" s="1">
        <v>25</v>
      </c>
      <c r="G47" s="19">
        <v>5.6</v>
      </c>
      <c r="H47" s="19">
        <v>0.79</v>
      </c>
      <c r="I47" s="19">
        <v>22</v>
      </c>
    </row>
    <row r="48" spans="2:9" x14ac:dyDescent="0.2">
      <c r="B48" s="1">
        <v>300045</v>
      </c>
      <c r="C48" s="1" t="s">
        <v>267</v>
      </c>
      <c r="D48" s="1" t="s">
        <v>5</v>
      </c>
      <c r="E48" s="2" t="s">
        <v>21</v>
      </c>
      <c r="F48" s="1">
        <v>8</v>
      </c>
      <c r="G48" s="19">
        <v>6</v>
      </c>
      <c r="H48" s="19">
        <v>0.13</v>
      </c>
      <c r="I48" s="19">
        <v>5</v>
      </c>
    </row>
    <row r="49" spans="2:9" x14ac:dyDescent="0.2">
      <c r="B49" s="1">
        <v>300046</v>
      </c>
      <c r="C49" s="1" t="s">
        <v>779</v>
      </c>
      <c r="D49" s="1" t="s">
        <v>7</v>
      </c>
      <c r="E49" s="2" t="s">
        <v>21</v>
      </c>
      <c r="F49" s="1">
        <v>12</v>
      </c>
      <c r="G49" s="19">
        <v>7.5</v>
      </c>
      <c r="H49" s="19">
        <v>0.87</v>
      </c>
      <c r="I49" s="19">
        <v>38</v>
      </c>
    </row>
    <row r="50" spans="2:9" x14ac:dyDescent="0.2">
      <c r="B50" s="1">
        <v>300047</v>
      </c>
      <c r="C50" s="1" t="s">
        <v>798</v>
      </c>
      <c r="D50" s="1" t="s">
        <v>8</v>
      </c>
      <c r="E50" s="2" t="s">
        <v>21</v>
      </c>
      <c r="F50" s="1">
        <v>9</v>
      </c>
      <c r="G50" s="19">
        <v>5.3</v>
      </c>
      <c r="H50" s="19">
        <v>0.64</v>
      </c>
      <c r="I50" s="19">
        <v>49</v>
      </c>
    </row>
    <row r="51" spans="2:9" x14ac:dyDescent="0.2">
      <c r="B51" s="1">
        <v>300048</v>
      </c>
      <c r="C51" s="1" t="s">
        <v>797</v>
      </c>
      <c r="D51" s="1" t="s">
        <v>12</v>
      </c>
      <c r="E51" s="2" t="s">
        <v>21</v>
      </c>
      <c r="F51" s="1">
        <v>16</v>
      </c>
      <c r="G51" s="19">
        <v>5.4</v>
      </c>
      <c r="H51" s="19">
        <v>0.66</v>
      </c>
      <c r="I51" s="19">
        <v>44</v>
      </c>
    </row>
    <row r="52" spans="2:9" x14ac:dyDescent="0.2">
      <c r="B52" s="1">
        <v>300049</v>
      </c>
      <c r="C52" s="1" t="s">
        <v>796</v>
      </c>
      <c r="D52" s="1" t="s">
        <v>12</v>
      </c>
      <c r="E52" s="2" t="s">
        <v>21</v>
      </c>
      <c r="F52" s="1">
        <v>12</v>
      </c>
      <c r="G52" s="19">
        <v>8.8000000000000007</v>
      </c>
      <c r="H52" s="19">
        <v>0.65</v>
      </c>
      <c r="I52" s="19">
        <v>34</v>
      </c>
    </row>
    <row r="53" spans="2:9" x14ac:dyDescent="0.2">
      <c r="B53" s="1">
        <v>300050</v>
      </c>
      <c r="C53" s="1" t="s">
        <v>795</v>
      </c>
      <c r="D53" s="1" t="s">
        <v>12</v>
      </c>
      <c r="E53" s="2" t="s">
        <v>21</v>
      </c>
      <c r="F53" s="1">
        <v>6</v>
      </c>
      <c r="G53" s="19">
        <v>8.3000000000000007</v>
      </c>
      <c r="H53" s="19">
        <v>0.19</v>
      </c>
      <c r="I53" s="19">
        <v>39</v>
      </c>
    </row>
    <row r="54" spans="2:9" x14ac:dyDescent="0.2">
      <c r="B54" s="1">
        <v>300051</v>
      </c>
      <c r="C54" s="1" t="s">
        <v>794</v>
      </c>
      <c r="D54" s="1" t="s">
        <v>12</v>
      </c>
      <c r="E54" s="2" t="s">
        <v>21</v>
      </c>
      <c r="F54" s="1">
        <v>27</v>
      </c>
      <c r="G54" s="19">
        <v>9</v>
      </c>
      <c r="H54" s="19">
        <v>0.27</v>
      </c>
      <c r="I54" s="19">
        <v>43</v>
      </c>
    </row>
    <row r="55" spans="2:9" x14ac:dyDescent="0.2">
      <c r="B55" s="1">
        <v>300052</v>
      </c>
      <c r="C55" s="1" t="s">
        <v>793</v>
      </c>
      <c r="D55" s="1" t="s">
        <v>6</v>
      </c>
      <c r="E55" s="2" t="s">
        <v>21</v>
      </c>
      <c r="F55" s="1">
        <v>22</v>
      </c>
      <c r="G55" s="19">
        <v>8</v>
      </c>
      <c r="H55" s="19">
        <v>0.68</v>
      </c>
      <c r="I55" s="19">
        <v>8</v>
      </c>
    </row>
    <row r="56" spans="2:9" x14ac:dyDescent="0.2">
      <c r="B56" s="1">
        <v>300053</v>
      </c>
      <c r="C56" s="1" t="s">
        <v>792</v>
      </c>
      <c r="D56" s="1" t="s">
        <v>6</v>
      </c>
      <c r="E56" s="2" t="s">
        <v>21</v>
      </c>
      <c r="F56" s="1">
        <v>8</v>
      </c>
      <c r="G56" s="19">
        <v>7.9</v>
      </c>
      <c r="H56" s="19">
        <v>0.64</v>
      </c>
      <c r="I56" s="19">
        <v>42</v>
      </c>
    </row>
    <row r="57" spans="2:9" x14ac:dyDescent="0.2">
      <c r="B57" s="1">
        <v>300054</v>
      </c>
      <c r="C57" s="1" t="s">
        <v>791</v>
      </c>
      <c r="D57" s="1" t="s">
        <v>4</v>
      </c>
      <c r="E57" s="2" t="s">
        <v>21</v>
      </c>
      <c r="F57" s="1">
        <v>10</v>
      </c>
      <c r="G57" s="19">
        <v>7.1</v>
      </c>
      <c r="H57" s="19">
        <v>0.25</v>
      </c>
      <c r="I57" s="19">
        <v>16</v>
      </c>
    </row>
    <row r="58" spans="2:9" x14ac:dyDescent="0.2">
      <c r="B58" s="1">
        <v>300055</v>
      </c>
      <c r="C58" s="1" t="s">
        <v>616</v>
      </c>
      <c r="D58" s="1" t="s">
        <v>9</v>
      </c>
      <c r="E58" s="2" t="s">
        <v>21</v>
      </c>
      <c r="F58" s="1">
        <v>29</v>
      </c>
      <c r="G58" s="19">
        <v>6.3</v>
      </c>
      <c r="H58" s="19">
        <v>0.5</v>
      </c>
      <c r="I58" s="19">
        <v>19</v>
      </c>
    </row>
    <row r="59" spans="2:9" x14ac:dyDescent="0.2">
      <c r="B59" s="1">
        <v>300056</v>
      </c>
      <c r="C59" s="1" t="s">
        <v>790</v>
      </c>
      <c r="D59" s="1" t="s">
        <v>4</v>
      </c>
      <c r="E59" s="2" t="s">
        <v>21</v>
      </c>
      <c r="F59" s="1">
        <v>21</v>
      </c>
      <c r="G59" s="19">
        <v>6.6</v>
      </c>
      <c r="H59" s="19">
        <v>0.28999999999999998</v>
      </c>
      <c r="I59" s="19">
        <v>46</v>
      </c>
    </row>
    <row r="60" spans="2:9" x14ac:dyDescent="0.2">
      <c r="B60" s="1">
        <v>300057</v>
      </c>
      <c r="C60" s="1" t="s">
        <v>153</v>
      </c>
      <c r="D60" s="1" t="s">
        <v>4</v>
      </c>
      <c r="E60" s="2" t="s">
        <v>21</v>
      </c>
      <c r="F60" s="1">
        <v>20</v>
      </c>
      <c r="G60" s="19">
        <v>5.7</v>
      </c>
      <c r="H60" s="19">
        <v>0.8</v>
      </c>
      <c r="I60" s="19">
        <v>30</v>
      </c>
    </row>
    <row r="61" spans="2:9" x14ac:dyDescent="0.2">
      <c r="B61" s="1">
        <v>300058</v>
      </c>
      <c r="C61" s="1" t="s">
        <v>31</v>
      </c>
      <c r="D61" s="1" t="s">
        <v>4</v>
      </c>
      <c r="E61" s="2" t="s">
        <v>21</v>
      </c>
      <c r="F61" s="1">
        <v>10</v>
      </c>
      <c r="G61" s="19">
        <v>6</v>
      </c>
      <c r="H61" s="19">
        <v>0.61</v>
      </c>
      <c r="I61" s="19">
        <v>17</v>
      </c>
    </row>
    <row r="62" spans="2:9" x14ac:dyDescent="0.2">
      <c r="B62" s="1">
        <v>300059</v>
      </c>
      <c r="C62" s="1" t="s">
        <v>548</v>
      </c>
      <c r="D62" s="1" t="s">
        <v>7</v>
      </c>
      <c r="E62" s="2" t="s">
        <v>21</v>
      </c>
      <c r="F62" s="1">
        <v>17</v>
      </c>
      <c r="G62" s="19">
        <v>6.2</v>
      </c>
      <c r="H62" s="19">
        <v>0.56000000000000005</v>
      </c>
      <c r="I62" s="19">
        <v>19</v>
      </c>
    </row>
    <row r="63" spans="2:9" x14ac:dyDescent="0.2">
      <c r="B63" s="1">
        <v>300060</v>
      </c>
      <c r="C63" s="1" t="s">
        <v>142</v>
      </c>
      <c r="D63" s="1" t="s">
        <v>6</v>
      </c>
      <c r="E63" s="2" t="s">
        <v>21</v>
      </c>
      <c r="F63" s="1">
        <v>16</v>
      </c>
      <c r="G63" s="19">
        <v>6.8</v>
      </c>
      <c r="H63" s="19">
        <v>0.66</v>
      </c>
      <c r="I63" s="19">
        <v>29</v>
      </c>
    </row>
    <row r="64" spans="2:9" x14ac:dyDescent="0.2">
      <c r="B64" s="1">
        <v>300061</v>
      </c>
      <c r="C64" s="1" t="s">
        <v>418</v>
      </c>
      <c r="D64" s="1" t="s">
        <v>6</v>
      </c>
      <c r="E64" s="2" t="s">
        <v>21</v>
      </c>
      <c r="F64" s="1">
        <v>18</v>
      </c>
      <c r="G64" s="19">
        <v>5</v>
      </c>
      <c r="H64" s="19">
        <v>0.75</v>
      </c>
      <c r="I64" s="19">
        <v>5</v>
      </c>
    </row>
    <row r="65" spans="2:9" x14ac:dyDescent="0.2">
      <c r="B65" s="1">
        <v>300062</v>
      </c>
      <c r="C65" s="1" t="s">
        <v>789</v>
      </c>
      <c r="D65" s="1" t="s">
        <v>5</v>
      </c>
      <c r="E65" s="2" t="s">
        <v>21</v>
      </c>
      <c r="F65" s="1">
        <v>22</v>
      </c>
      <c r="G65" s="19">
        <v>7.3</v>
      </c>
      <c r="H65" s="19">
        <v>0.67</v>
      </c>
      <c r="I65" s="19">
        <v>24</v>
      </c>
    </row>
    <row r="66" spans="2:9" x14ac:dyDescent="0.2">
      <c r="B66" s="1">
        <v>300063</v>
      </c>
      <c r="C66" s="1" t="s">
        <v>788</v>
      </c>
      <c r="D66" s="1" t="s">
        <v>5</v>
      </c>
      <c r="E66" s="2" t="s">
        <v>21</v>
      </c>
      <c r="F66" s="1">
        <v>25</v>
      </c>
      <c r="G66" s="19">
        <v>8.8000000000000007</v>
      </c>
      <c r="H66" s="19">
        <v>0.76</v>
      </c>
      <c r="I66" s="19">
        <v>9</v>
      </c>
    </row>
    <row r="67" spans="2:9" x14ac:dyDescent="0.2">
      <c r="B67" s="1">
        <v>300064</v>
      </c>
      <c r="C67" s="1" t="s">
        <v>137</v>
      </c>
      <c r="D67" s="1" t="s">
        <v>6</v>
      </c>
      <c r="E67" s="2" t="s">
        <v>21</v>
      </c>
      <c r="F67" s="1">
        <v>7</v>
      </c>
      <c r="G67" s="19">
        <v>8.4</v>
      </c>
      <c r="H67" s="19">
        <v>0.1</v>
      </c>
      <c r="I67" s="19">
        <v>13</v>
      </c>
    </row>
    <row r="68" spans="2:9" x14ac:dyDescent="0.2">
      <c r="B68" s="1">
        <v>300065</v>
      </c>
      <c r="C68" s="1" t="s">
        <v>787</v>
      </c>
      <c r="D68" s="1" t="s">
        <v>13</v>
      </c>
      <c r="E68" s="2" t="s">
        <v>21</v>
      </c>
      <c r="F68" s="1">
        <v>28</v>
      </c>
      <c r="G68" s="19">
        <v>8.4</v>
      </c>
      <c r="H68" s="19">
        <v>0.64</v>
      </c>
      <c r="I68" s="19">
        <v>15</v>
      </c>
    </row>
    <row r="69" spans="2:9" x14ac:dyDescent="0.2">
      <c r="B69" s="1">
        <v>300066</v>
      </c>
      <c r="C69" s="1" t="s">
        <v>46</v>
      </c>
      <c r="D69" s="1" t="s">
        <v>5</v>
      </c>
      <c r="E69" s="2" t="s">
        <v>21</v>
      </c>
      <c r="F69" s="1">
        <v>5</v>
      </c>
      <c r="G69" s="19">
        <v>6.1</v>
      </c>
      <c r="H69" s="19">
        <v>0.27</v>
      </c>
      <c r="I69" s="19">
        <v>42</v>
      </c>
    </row>
    <row r="70" spans="2:9" x14ac:dyDescent="0.2">
      <c r="B70" s="1">
        <v>300067</v>
      </c>
      <c r="C70" s="1" t="s">
        <v>668</v>
      </c>
      <c r="D70" s="1" t="s">
        <v>13</v>
      </c>
      <c r="E70" s="2" t="s">
        <v>21</v>
      </c>
      <c r="F70" s="1">
        <v>5</v>
      </c>
      <c r="G70" s="19">
        <v>7.3</v>
      </c>
      <c r="H70" s="19">
        <v>0.63</v>
      </c>
      <c r="I70" s="19">
        <v>6</v>
      </c>
    </row>
    <row r="71" spans="2:9" x14ac:dyDescent="0.2">
      <c r="B71" s="1">
        <v>300068</v>
      </c>
      <c r="C71" s="1" t="s">
        <v>669</v>
      </c>
      <c r="D71" s="1" t="s">
        <v>13</v>
      </c>
      <c r="E71" s="2" t="s">
        <v>21</v>
      </c>
      <c r="F71" s="1">
        <v>9</v>
      </c>
      <c r="G71" s="19">
        <v>8.5</v>
      </c>
      <c r="H71" s="19">
        <v>0.13</v>
      </c>
      <c r="I71" s="19">
        <v>12</v>
      </c>
    </row>
    <row r="72" spans="2:9" x14ac:dyDescent="0.2">
      <c r="B72" s="1">
        <v>300069</v>
      </c>
      <c r="C72" s="1" t="s">
        <v>72</v>
      </c>
      <c r="D72" s="1" t="s">
        <v>3</v>
      </c>
      <c r="E72" s="2" t="s">
        <v>21</v>
      </c>
      <c r="F72" s="1">
        <v>27</v>
      </c>
      <c r="G72" s="19">
        <v>5</v>
      </c>
      <c r="H72" s="19">
        <v>0.23</v>
      </c>
      <c r="I72" s="19">
        <v>45</v>
      </c>
    </row>
    <row r="73" spans="2:9" x14ac:dyDescent="0.2">
      <c r="B73" s="1">
        <v>300070</v>
      </c>
      <c r="C73" s="1" t="s">
        <v>786</v>
      </c>
      <c r="D73" s="1" t="s">
        <v>8</v>
      </c>
      <c r="E73" s="2" t="s">
        <v>21</v>
      </c>
      <c r="F73" s="1">
        <v>10</v>
      </c>
      <c r="G73" s="19">
        <v>7.6</v>
      </c>
      <c r="H73" s="19">
        <v>0.4</v>
      </c>
      <c r="I73" s="19">
        <v>45</v>
      </c>
    </row>
    <row r="74" spans="2:9" x14ac:dyDescent="0.2">
      <c r="B74" s="1">
        <v>300071</v>
      </c>
      <c r="C74" s="1" t="s">
        <v>785</v>
      </c>
      <c r="D74" s="1" t="s">
        <v>12</v>
      </c>
      <c r="E74" s="2" t="s">
        <v>21</v>
      </c>
      <c r="F74" s="1">
        <v>30</v>
      </c>
      <c r="G74" s="19">
        <v>7.8</v>
      </c>
      <c r="H74" s="19">
        <v>0.39</v>
      </c>
      <c r="I74" s="19">
        <v>29</v>
      </c>
    </row>
    <row r="75" spans="2:9" x14ac:dyDescent="0.2">
      <c r="B75" s="1">
        <v>300072</v>
      </c>
      <c r="C75" s="1" t="s">
        <v>784</v>
      </c>
      <c r="D75" s="1" t="s">
        <v>12</v>
      </c>
      <c r="E75" s="2" t="s">
        <v>21</v>
      </c>
      <c r="F75" s="1">
        <v>18</v>
      </c>
      <c r="G75" s="19">
        <v>7.4</v>
      </c>
      <c r="H75" s="19">
        <v>0.64</v>
      </c>
      <c r="I75" s="19">
        <v>6</v>
      </c>
    </row>
    <row r="76" spans="2:9" x14ac:dyDescent="0.2">
      <c r="B76" s="1">
        <v>300073</v>
      </c>
      <c r="C76" s="1" t="s">
        <v>31</v>
      </c>
      <c r="D76" s="1" t="s">
        <v>4</v>
      </c>
      <c r="E76" s="2" t="s">
        <v>21</v>
      </c>
      <c r="F76" s="1">
        <v>7</v>
      </c>
      <c r="G76" s="19">
        <v>6.9</v>
      </c>
      <c r="H76" s="19">
        <v>0.26</v>
      </c>
      <c r="I76" s="19">
        <v>7</v>
      </c>
    </row>
    <row r="77" spans="2:9" x14ac:dyDescent="0.2">
      <c r="B77" s="1">
        <v>300074</v>
      </c>
      <c r="C77" s="1" t="s">
        <v>783</v>
      </c>
      <c r="D77" s="1" t="s">
        <v>13</v>
      </c>
      <c r="E77" s="2" t="s">
        <v>21</v>
      </c>
      <c r="F77" s="1">
        <v>10</v>
      </c>
      <c r="G77" s="19">
        <v>5.6</v>
      </c>
      <c r="H77" s="19">
        <v>0.7</v>
      </c>
      <c r="I77" s="19">
        <v>17</v>
      </c>
    </row>
    <row r="78" spans="2:9" x14ac:dyDescent="0.2">
      <c r="B78" s="1">
        <v>300075</v>
      </c>
      <c r="C78" s="1" t="s">
        <v>417</v>
      </c>
      <c r="D78" s="1" t="s">
        <v>10</v>
      </c>
      <c r="E78" s="2" t="s">
        <v>21</v>
      </c>
      <c r="F78" s="1">
        <v>27</v>
      </c>
      <c r="G78" s="19">
        <v>5.8</v>
      </c>
      <c r="H78" s="19">
        <v>0.56999999999999995</v>
      </c>
      <c r="I78" s="19">
        <v>12</v>
      </c>
    </row>
    <row r="79" spans="2:9" x14ac:dyDescent="0.2">
      <c r="B79" s="1">
        <v>300076</v>
      </c>
      <c r="C79" s="1" t="s">
        <v>137</v>
      </c>
      <c r="D79" s="1" t="s">
        <v>6</v>
      </c>
      <c r="E79" s="2" t="s">
        <v>21</v>
      </c>
      <c r="F79" s="1">
        <v>11</v>
      </c>
      <c r="G79" s="19">
        <v>5.7</v>
      </c>
      <c r="H79" s="19">
        <v>0.11</v>
      </c>
      <c r="I79" s="19">
        <v>12</v>
      </c>
    </row>
    <row r="80" spans="2:9" x14ac:dyDescent="0.2">
      <c r="B80" s="1">
        <v>300077</v>
      </c>
      <c r="C80" s="1" t="s">
        <v>154</v>
      </c>
      <c r="D80" s="1" t="s">
        <v>6</v>
      </c>
      <c r="E80" s="2" t="s">
        <v>21</v>
      </c>
      <c r="F80" s="1">
        <v>29</v>
      </c>
      <c r="G80" s="19">
        <v>7.2</v>
      </c>
      <c r="H80" s="19">
        <v>0.64</v>
      </c>
      <c r="I80" s="19">
        <v>33</v>
      </c>
    </row>
    <row r="81" spans="2:9" x14ac:dyDescent="0.2">
      <c r="B81" s="1">
        <v>300078</v>
      </c>
      <c r="C81" s="1" t="s">
        <v>782</v>
      </c>
      <c r="D81" s="1" t="s">
        <v>2</v>
      </c>
      <c r="E81" s="2" t="s">
        <v>21</v>
      </c>
      <c r="F81" s="1">
        <v>20</v>
      </c>
      <c r="G81" s="19">
        <v>5</v>
      </c>
      <c r="H81" s="19">
        <v>0.21</v>
      </c>
      <c r="I81" s="19">
        <v>44</v>
      </c>
    </row>
    <row r="82" spans="2:9" x14ac:dyDescent="0.2">
      <c r="B82" s="1">
        <v>300079</v>
      </c>
      <c r="C82" s="1" t="s">
        <v>781</v>
      </c>
      <c r="D82" s="1" t="s">
        <v>9</v>
      </c>
      <c r="E82" s="2" t="s">
        <v>21</v>
      </c>
      <c r="F82" s="1">
        <v>11</v>
      </c>
      <c r="G82" s="19">
        <v>7.5</v>
      </c>
      <c r="H82" s="19">
        <v>0.16</v>
      </c>
      <c r="I82" s="19">
        <v>41</v>
      </c>
    </row>
    <row r="83" spans="2:9" x14ac:dyDescent="0.2">
      <c r="B83" s="1">
        <v>300080</v>
      </c>
      <c r="C83" s="1" t="s">
        <v>780</v>
      </c>
      <c r="D83" s="1" t="s">
        <v>9</v>
      </c>
      <c r="E83" s="2" t="s">
        <v>21</v>
      </c>
      <c r="F83" s="1">
        <v>18</v>
      </c>
      <c r="G83" s="19">
        <v>5.6</v>
      </c>
      <c r="H83" s="19">
        <v>0.73</v>
      </c>
      <c r="I83" s="19">
        <v>46</v>
      </c>
    </row>
    <row r="84" spans="2:9" x14ac:dyDescent="0.2">
      <c r="B84" s="1">
        <v>300081</v>
      </c>
      <c r="C84" s="1" t="s">
        <v>616</v>
      </c>
      <c r="D84" s="1" t="s">
        <v>9</v>
      </c>
      <c r="E84" s="2" t="s">
        <v>21</v>
      </c>
      <c r="F84" s="1">
        <v>23</v>
      </c>
      <c r="G84" s="19">
        <v>5.7</v>
      </c>
      <c r="H84" s="19">
        <v>0.88</v>
      </c>
      <c r="I84" s="19">
        <v>42</v>
      </c>
    </row>
    <row r="85" spans="2:9" x14ac:dyDescent="0.2">
      <c r="B85" s="1">
        <v>300082</v>
      </c>
      <c r="C85" s="1" t="s">
        <v>453</v>
      </c>
      <c r="D85" s="1" t="s">
        <v>1</v>
      </c>
      <c r="E85" s="2" t="s">
        <v>21</v>
      </c>
      <c r="F85" s="1">
        <v>12</v>
      </c>
      <c r="G85" s="19">
        <v>8.3000000000000007</v>
      </c>
      <c r="H85" s="19">
        <v>0.81</v>
      </c>
      <c r="I85" s="19">
        <v>44</v>
      </c>
    </row>
    <row r="86" spans="2:9" x14ac:dyDescent="0.2">
      <c r="B86" s="1">
        <v>300083</v>
      </c>
      <c r="C86" s="1" t="s">
        <v>294</v>
      </c>
      <c r="D86" s="1" t="s">
        <v>11</v>
      </c>
      <c r="E86" s="2" t="s">
        <v>21</v>
      </c>
      <c r="F86" s="1">
        <v>5</v>
      </c>
      <c r="G86" s="19">
        <v>7.6</v>
      </c>
      <c r="H86" s="19">
        <v>0.54</v>
      </c>
      <c r="I86" s="19">
        <v>49</v>
      </c>
    </row>
    <row r="87" spans="2:9" x14ac:dyDescent="0.2">
      <c r="B87" s="1">
        <v>300084</v>
      </c>
      <c r="C87" s="1" t="s">
        <v>296</v>
      </c>
      <c r="D87" s="1" t="s">
        <v>1</v>
      </c>
      <c r="E87" s="2" t="s">
        <v>21</v>
      </c>
      <c r="F87" s="1">
        <v>18</v>
      </c>
      <c r="G87" s="19">
        <v>6.9</v>
      </c>
      <c r="H87" s="19">
        <v>0.62</v>
      </c>
      <c r="I87" s="19">
        <v>23</v>
      </c>
    </row>
    <row r="88" spans="2:9" x14ac:dyDescent="0.2">
      <c r="B88" s="1">
        <v>300085</v>
      </c>
      <c r="C88" s="1" t="s">
        <v>109</v>
      </c>
      <c r="D88" s="1" t="s">
        <v>13</v>
      </c>
      <c r="E88" s="2" t="s">
        <v>21</v>
      </c>
      <c r="F88" s="1">
        <v>27</v>
      </c>
      <c r="G88" s="19">
        <v>6.6</v>
      </c>
      <c r="H88" s="19">
        <v>0.67</v>
      </c>
      <c r="I88" s="19">
        <v>5</v>
      </c>
    </row>
    <row r="89" spans="2:9" x14ac:dyDescent="0.2">
      <c r="B89" s="1">
        <v>300086</v>
      </c>
      <c r="C89" s="1" t="s">
        <v>664</v>
      </c>
      <c r="D89" s="1" t="s">
        <v>13</v>
      </c>
      <c r="E89" s="2" t="s">
        <v>21</v>
      </c>
      <c r="F89" s="1">
        <v>21</v>
      </c>
      <c r="G89" s="19">
        <v>7.2</v>
      </c>
      <c r="H89" s="19">
        <v>0.69</v>
      </c>
      <c r="I89" s="19">
        <v>44</v>
      </c>
    </row>
    <row r="90" spans="2:9" x14ac:dyDescent="0.2">
      <c r="B90" s="1">
        <v>300087</v>
      </c>
      <c r="C90" s="1" t="s">
        <v>779</v>
      </c>
      <c r="D90" s="1" t="s">
        <v>7</v>
      </c>
      <c r="E90" s="2" t="s">
        <v>21</v>
      </c>
      <c r="F90" s="1">
        <v>28</v>
      </c>
      <c r="G90" s="19">
        <v>9</v>
      </c>
      <c r="H90" s="19">
        <v>0.71</v>
      </c>
      <c r="I90" s="19">
        <v>17</v>
      </c>
    </row>
    <row r="91" spans="2:9" x14ac:dyDescent="0.2">
      <c r="B91" s="1">
        <v>300088</v>
      </c>
      <c r="C91" s="1" t="s">
        <v>230</v>
      </c>
      <c r="D91" s="1" t="s">
        <v>2</v>
      </c>
      <c r="E91" s="2" t="s">
        <v>21</v>
      </c>
      <c r="F91" s="1">
        <v>17</v>
      </c>
      <c r="G91" s="19">
        <v>8.1</v>
      </c>
      <c r="H91" s="19">
        <v>0.18</v>
      </c>
      <c r="I91" s="19">
        <v>37</v>
      </c>
    </row>
    <row r="92" spans="2:9" x14ac:dyDescent="0.2">
      <c r="B92" s="1">
        <v>300089</v>
      </c>
      <c r="C92" s="1" t="s">
        <v>778</v>
      </c>
      <c r="D92" s="1" t="s">
        <v>9</v>
      </c>
      <c r="E92" s="2" t="s">
        <v>21</v>
      </c>
      <c r="F92" s="1">
        <v>22</v>
      </c>
      <c r="G92" s="19">
        <v>6</v>
      </c>
      <c r="H92" s="19">
        <v>0.39</v>
      </c>
      <c r="I92" s="19">
        <v>21</v>
      </c>
    </row>
    <row r="93" spans="2:9" x14ac:dyDescent="0.2">
      <c r="B93" s="1">
        <v>300090</v>
      </c>
      <c r="C93" s="1" t="s">
        <v>777</v>
      </c>
      <c r="D93" s="1" t="s">
        <v>11</v>
      </c>
      <c r="E93" s="2" t="s">
        <v>21</v>
      </c>
      <c r="F93" s="1">
        <v>21</v>
      </c>
      <c r="G93" s="19">
        <v>6.2</v>
      </c>
      <c r="H93" s="19">
        <v>0.8</v>
      </c>
      <c r="I93" s="19">
        <v>20</v>
      </c>
    </row>
    <row r="94" spans="2:9" x14ac:dyDescent="0.2">
      <c r="B94" s="1">
        <v>300091</v>
      </c>
      <c r="C94" s="1" t="s">
        <v>776</v>
      </c>
      <c r="D94" s="1" t="s">
        <v>1</v>
      </c>
      <c r="E94" s="2" t="s">
        <v>21</v>
      </c>
      <c r="F94" s="1">
        <v>18</v>
      </c>
      <c r="G94" s="19">
        <v>7.8</v>
      </c>
      <c r="H94" s="19">
        <v>0.59</v>
      </c>
      <c r="I94" s="19">
        <v>14</v>
      </c>
    </row>
    <row r="95" spans="2:9" x14ac:dyDescent="0.2">
      <c r="B95" s="1">
        <v>300092</v>
      </c>
      <c r="C95" s="1" t="s">
        <v>148</v>
      </c>
      <c r="D95" s="1" t="s">
        <v>1</v>
      </c>
      <c r="E95" s="2" t="s">
        <v>21</v>
      </c>
      <c r="F95" s="1">
        <v>26</v>
      </c>
      <c r="G95" s="19">
        <v>5.0999999999999996</v>
      </c>
      <c r="H95" s="19">
        <v>0.74</v>
      </c>
      <c r="I95" s="19">
        <v>24</v>
      </c>
    </row>
    <row r="96" spans="2:9" x14ac:dyDescent="0.2">
      <c r="B96" s="1">
        <v>300093</v>
      </c>
      <c r="C96" s="1" t="s">
        <v>415</v>
      </c>
      <c r="D96" s="1" t="s">
        <v>13</v>
      </c>
      <c r="E96" s="2" t="s">
        <v>21</v>
      </c>
      <c r="F96" s="1">
        <v>13</v>
      </c>
      <c r="G96" s="19">
        <v>6.8</v>
      </c>
      <c r="H96" s="19">
        <v>0.65</v>
      </c>
      <c r="I96" s="19">
        <v>9</v>
      </c>
    </row>
    <row r="97" spans="2:9" x14ac:dyDescent="0.2">
      <c r="B97" s="1">
        <v>300094</v>
      </c>
      <c r="C97" s="1" t="s">
        <v>775</v>
      </c>
      <c r="D97" s="1" t="s">
        <v>6</v>
      </c>
      <c r="E97" s="2" t="s">
        <v>21</v>
      </c>
      <c r="F97" s="1">
        <v>11</v>
      </c>
      <c r="G97" s="19">
        <v>7</v>
      </c>
      <c r="H97" s="19">
        <v>0.47</v>
      </c>
      <c r="I97" s="19">
        <v>9</v>
      </c>
    </row>
    <row r="98" spans="2:9" x14ac:dyDescent="0.2">
      <c r="B98" s="1">
        <v>300095</v>
      </c>
      <c r="C98" s="1" t="s">
        <v>774</v>
      </c>
      <c r="D98" s="1" t="s">
        <v>4</v>
      </c>
      <c r="E98" s="2" t="s">
        <v>21</v>
      </c>
      <c r="F98" s="1">
        <v>9</v>
      </c>
      <c r="G98" s="19">
        <v>6.8</v>
      </c>
      <c r="H98" s="19">
        <v>0.68</v>
      </c>
      <c r="I98" s="19">
        <v>9</v>
      </c>
    </row>
    <row r="99" spans="2:9" x14ac:dyDescent="0.2">
      <c r="B99" s="1">
        <v>300096</v>
      </c>
      <c r="C99" s="1" t="s">
        <v>388</v>
      </c>
      <c r="D99" s="1" t="s">
        <v>1</v>
      </c>
      <c r="E99" s="2" t="s">
        <v>21</v>
      </c>
      <c r="F99" s="1">
        <v>21</v>
      </c>
      <c r="G99" s="19">
        <v>6.3</v>
      </c>
      <c r="H99" s="19">
        <v>0.28999999999999998</v>
      </c>
      <c r="I99" s="19">
        <v>41</v>
      </c>
    </row>
    <row r="100" spans="2:9" x14ac:dyDescent="0.2">
      <c r="B100" s="1">
        <v>300097</v>
      </c>
      <c r="C100" s="1" t="s">
        <v>773</v>
      </c>
      <c r="D100" s="1" t="s">
        <v>13</v>
      </c>
      <c r="E100" s="2" t="s">
        <v>21</v>
      </c>
      <c r="F100" s="1">
        <v>30</v>
      </c>
      <c r="G100" s="19">
        <v>7.6</v>
      </c>
      <c r="H100" s="19">
        <v>0.27</v>
      </c>
      <c r="I100" s="19">
        <v>45</v>
      </c>
    </row>
    <row r="101" spans="2:9" x14ac:dyDescent="0.2">
      <c r="B101" s="1">
        <v>300098</v>
      </c>
      <c r="C101" s="1" t="s">
        <v>423</v>
      </c>
      <c r="D101" s="1" t="s">
        <v>4</v>
      </c>
      <c r="E101" s="2" t="s">
        <v>21</v>
      </c>
      <c r="F101" s="1">
        <v>26</v>
      </c>
      <c r="G101" s="19">
        <v>7.7</v>
      </c>
      <c r="H101" s="19">
        <v>0.38</v>
      </c>
      <c r="I101" s="19">
        <v>12</v>
      </c>
    </row>
    <row r="102" spans="2:9" x14ac:dyDescent="0.2">
      <c r="B102" s="1">
        <v>300099</v>
      </c>
      <c r="C102" s="1" t="s">
        <v>657</v>
      </c>
      <c r="D102" s="1" t="s">
        <v>13</v>
      </c>
      <c r="E102" s="2" t="s">
        <v>21</v>
      </c>
      <c r="F102" s="1">
        <v>27</v>
      </c>
      <c r="G102" s="19">
        <v>5.5</v>
      </c>
      <c r="H102" s="19">
        <v>0.75</v>
      </c>
      <c r="I102" s="19">
        <v>28</v>
      </c>
    </row>
    <row r="103" spans="2:9" x14ac:dyDescent="0.2">
      <c r="B103" s="1">
        <v>300100</v>
      </c>
      <c r="C103" s="1" t="s">
        <v>772</v>
      </c>
      <c r="D103" s="1" t="s">
        <v>13</v>
      </c>
      <c r="E103" s="2" t="s">
        <v>21</v>
      </c>
      <c r="F103" s="1">
        <v>8</v>
      </c>
      <c r="G103" s="19">
        <v>7.3</v>
      </c>
      <c r="H103" s="19">
        <v>0.73</v>
      </c>
      <c r="I103" s="19">
        <v>42</v>
      </c>
    </row>
    <row r="104" spans="2:9" x14ac:dyDescent="0.2">
      <c r="B104" s="1">
        <v>300101</v>
      </c>
      <c r="C104" s="1" t="s">
        <v>771</v>
      </c>
      <c r="D104" s="1" t="s">
        <v>13</v>
      </c>
      <c r="E104" s="2" t="s">
        <v>21</v>
      </c>
      <c r="F104" s="1">
        <v>15</v>
      </c>
      <c r="G104" s="19">
        <v>8</v>
      </c>
      <c r="H104" s="19">
        <v>0.13</v>
      </c>
      <c r="I104" s="19">
        <v>37</v>
      </c>
    </row>
    <row r="105" spans="2:9" x14ac:dyDescent="0.2">
      <c r="B105" s="1">
        <v>300102</v>
      </c>
      <c r="C105" s="1" t="s">
        <v>770</v>
      </c>
      <c r="D105" s="1" t="s">
        <v>5</v>
      </c>
      <c r="E105" s="2" t="s">
        <v>21</v>
      </c>
      <c r="F105" s="1">
        <v>12</v>
      </c>
      <c r="G105" s="19">
        <v>8.1999999999999993</v>
      </c>
      <c r="H105" s="19">
        <v>0.36</v>
      </c>
      <c r="I105" s="19">
        <v>25</v>
      </c>
    </row>
    <row r="106" spans="2:9" x14ac:dyDescent="0.2">
      <c r="B106" s="1">
        <v>300103</v>
      </c>
      <c r="C106" s="1" t="s">
        <v>571</v>
      </c>
      <c r="D106" s="1" t="s">
        <v>13</v>
      </c>
      <c r="E106" s="2" t="s">
        <v>21</v>
      </c>
      <c r="F106" s="1">
        <v>19</v>
      </c>
      <c r="G106" s="19">
        <v>5.5</v>
      </c>
      <c r="H106" s="19">
        <v>0.22</v>
      </c>
      <c r="I106" s="19">
        <v>23</v>
      </c>
    </row>
    <row r="107" spans="2:9" x14ac:dyDescent="0.2">
      <c r="B107" s="1">
        <v>300104</v>
      </c>
      <c r="C107" s="1" t="s">
        <v>769</v>
      </c>
      <c r="D107" s="1" t="s">
        <v>5</v>
      </c>
      <c r="E107" s="2" t="s">
        <v>21</v>
      </c>
      <c r="F107" s="1">
        <v>14</v>
      </c>
      <c r="G107" s="19">
        <v>5.4</v>
      </c>
      <c r="H107" s="19">
        <v>0.17</v>
      </c>
      <c r="I107" s="19">
        <v>15</v>
      </c>
    </row>
    <row r="108" spans="2:9" x14ac:dyDescent="0.2">
      <c r="B108" s="1">
        <v>300105</v>
      </c>
      <c r="C108" s="1" t="s">
        <v>272</v>
      </c>
      <c r="D108" s="1" t="s">
        <v>5</v>
      </c>
      <c r="E108" s="2" t="s">
        <v>21</v>
      </c>
      <c r="F108" s="1">
        <v>7</v>
      </c>
      <c r="G108" s="19">
        <v>5.9</v>
      </c>
      <c r="H108" s="19">
        <v>0.56999999999999995</v>
      </c>
      <c r="I108" s="19">
        <v>48</v>
      </c>
    </row>
    <row r="109" spans="2:9" x14ac:dyDescent="0.2">
      <c r="B109" s="1">
        <v>300106</v>
      </c>
      <c r="C109" s="1" t="s">
        <v>768</v>
      </c>
      <c r="D109" s="1" t="s">
        <v>4</v>
      </c>
      <c r="E109" s="2" t="s">
        <v>21</v>
      </c>
      <c r="F109" s="1">
        <v>29</v>
      </c>
      <c r="G109" s="19">
        <v>8.1999999999999993</v>
      </c>
      <c r="H109" s="19">
        <v>0.48</v>
      </c>
      <c r="I109" s="19">
        <v>48</v>
      </c>
    </row>
    <row r="110" spans="2:9" x14ac:dyDescent="0.2">
      <c r="B110" s="1">
        <v>300107</v>
      </c>
      <c r="C110" s="1" t="s">
        <v>537</v>
      </c>
      <c r="D110" s="1" t="s">
        <v>4</v>
      </c>
      <c r="E110" s="2" t="s">
        <v>21</v>
      </c>
      <c r="F110" s="1">
        <v>17</v>
      </c>
      <c r="G110" s="19">
        <v>8.1</v>
      </c>
      <c r="H110" s="19">
        <v>0.21</v>
      </c>
      <c r="I110" s="19">
        <v>41</v>
      </c>
    </row>
    <row r="111" spans="2:9" x14ac:dyDescent="0.2">
      <c r="B111" s="1">
        <v>300108</v>
      </c>
      <c r="C111" s="1" t="s">
        <v>502</v>
      </c>
      <c r="D111" s="1" t="s">
        <v>4</v>
      </c>
      <c r="E111" s="2" t="s">
        <v>21</v>
      </c>
      <c r="F111" s="1">
        <v>19</v>
      </c>
      <c r="G111" s="19">
        <v>7.4</v>
      </c>
      <c r="H111" s="19">
        <v>0.81</v>
      </c>
      <c r="I111" s="19">
        <v>10</v>
      </c>
    </row>
    <row r="112" spans="2:9" x14ac:dyDescent="0.2">
      <c r="B112" s="1">
        <v>300109</v>
      </c>
      <c r="C112" s="1" t="s">
        <v>554</v>
      </c>
      <c r="D112" s="1" t="s">
        <v>4</v>
      </c>
      <c r="E112" s="2" t="s">
        <v>21</v>
      </c>
      <c r="F112" s="1">
        <v>12</v>
      </c>
      <c r="G112" s="19">
        <v>7.3</v>
      </c>
      <c r="H112" s="19">
        <v>0.32</v>
      </c>
      <c r="I112" s="19">
        <v>16</v>
      </c>
    </row>
    <row r="113" spans="2:9" x14ac:dyDescent="0.2">
      <c r="B113" s="1">
        <v>300110</v>
      </c>
      <c r="C113" s="1" t="s">
        <v>767</v>
      </c>
      <c r="D113" s="1" t="s">
        <v>13</v>
      </c>
      <c r="E113" s="2" t="s">
        <v>21</v>
      </c>
      <c r="F113" s="1">
        <v>29</v>
      </c>
      <c r="G113" s="19">
        <v>7.6</v>
      </c>
      <c r="H113" s="19">
        <v>0.16</v>
      </c>
      <c r="I113" s="19">
        <v>18</v>
      </c>
    </row>
    <row r="114" spans="2:9" x14ac:dyDescent="0.2">
      <c r="B114" s="1">
        <v>300111</v>
      </c>
      <c r="C114" s="1" t="s">
        <v>766</v>
      </c>
      <c r="D114" s="1" t="s">
        <v>13</v>
      </c>
      <c r="E114" s="2" t="s">
        <v>21</v>
      </c>
      <c r="F114" s="1">
        <v>30</v>
      </c>
      <c r="G114" s="19">
        <v>7.5</v>
      </c>
      <c r="H114" s="19">
        <v>0.1</v>
      </c>
      <c r="I114" s="19">
        <v>45</v>
      </c>
    </row>
    <row r="115" spans="2:9" x14ac:dyDescent="0.2">
      <c r="B115" s="1">
        <v>300112</v>
      </c>
      <c r="C115" s="1" t="s">
        <v>765</v>
      </c>
      <c r="D115" s="1" t="s">
        <v>13</v>
      </c>
      <c r="E115" s="2" t="s">
        <v>21</v>
      </c>
      <c r="F115" s="1">
        <v>12</v>
      </c>
      <c r="G115" s="19">
        <v>7.3</v>
      </c>
      <c r="H115" s="19">
        <v>0.8</v>
      </c>
      <c r="I115" s="19">
        <v>7</v>
      </c>
    </row>
    <row r="116" spans="2:9" x14ac:dyDescent="0.2">
      <c r="B116" s="1">
        <v>300113</v>
      </c>
      <c r="C116" s="1" t="s">
        <v>764</v>
      </c>
      <c r="D116" s="1" t="s">
        <v>13</v>
      </c>
      <c r="E116" s="2" t="s">
        <v>21</v>
      </c>
      <c r="F116" s="1">
        <v>6</v>
      </c>
      <c r="G116" s="19">
        <v>5.2</v>
      </c>
      <c r="H116" s="19">
        <v>0.19</v>
      </c>
      <c r="I116" s="19">
        <v>39</v>
      </c>
    </row>
    <row r="117" spans="2:9" x14ac:dyDescent="0.2">
      <c r="B117" s="1">
        <v>300114</v>
      </c>
      <c r="C117" s="1" t="s">
        <v>763</v>
      </c>
      <c r="D117" s="1" t="s">
        <v>13</v>
      </c>
      <c r="E117" s="2" t="s">
        <v>21</v>
      </c>
      <c r="F117" s="1">
        <v>8</v>
      </c>
      <c r="G117" s="19">
        <v>5.9</v>
      </c>
      <c r="H117" s="19">
        <v>0.24</v>
      </c>
      <c r="I117" s="19">
        <v>29</v>
      </c>
    </row>
    <row r="118" spans="2:9" x14ac:dyDescent="0.2">
      <c r="B118" s="1">
        <v>300115</v>
      </c>
      <c r="C118" s="1" t="s">
        <v>691</v>
      </c>
      <c r="D118" s="1" t="s">
        <v>2</v>
      </c>
      <c r="E118" s="2" t="s">
        <v>21</v>
      </c>
      <c r="F118" s="1">
        <v>28</v>
      </c>
      <c r="G118" s="19">
        <v>7.1</v>
      </c>
      <c r="H118" s="19">
        <v>0.53</v>
      </c>
      <c r="I118" s="19">
        <v>34</v>
      </c>
    </row>
    <row r="119" spans="2:9" x14ac:dyDescent="0.2">
      <c r="B119" s="1">
        <v>300116</v>
      </c>
      <c r="C119" s="1" t="s">
        <v>90</v>
      </c>
      <c r="D119" s="1" t="s">
        <v>4</v>
      </c>
      <c r="E119" s="2" t="s">
        <v>21</v>
      </c>
      <c r="F119" s="1">
        <v>23</v>
      </c>
      <c r="G119" s="19">
        <v>8.6</v>
      </c>
      <c r="H119" s="19">
        <v>0.19</v>
      </c>
      <c r="I119" s="19">
        <v>37</v>
      </c>
    </row>
    <row r="120" spans="2:9" x14ac:dyDescent="0.2">
      <c r="B120" s="1">
        <v>300117</v>
      </c>
      <c r="C120" s="1" t="s">
        <v>762</v>
      </c>
      <c r="D120" s="1" t="s">
        <v>1</v>
      </c>
      <c r="E120" s="2" t="s">
        <v>21</v>
      </c>
      <c r="F120" s="1">
        <v>26</v>
      </c>
      <c r="G120" s="19">
        <v>6.8</v>
      </c>
      <c r="H120" s="19">
        <v>0.35</v>
      </c>
      <c r="I120" s="19">
        <v>18</v>
      </c>
    </row>
    <row r="121" spans="2:9" x14ac:dyDescent="0.2">
      <c r="B121" s="1">
        <v>300118</v>
      </c>
      <c r="C121" s="1" t="s">
        <v>761</v>
      </c>
      <c r="D121" s="1" t="s">
        <v>11</v>
      </c>
      <c r="E121" s="2" t="s">
        <v>21</v>
      </c>
      <c r="F121" s="1">
        <v>10</v>
      </c>
      <c r="G121" s="19">
        <v>6.7</v>
      </c>
      <c r="H121" s="19">
        <v>0.16</v>
      </c>
      <c r="I121" s="19">
        <v>15</v>
      </c>
    </row>
    <row r="122" spans="2:9" x14ac:dyDescent="0.2">
      <c r="B122" s="1">
        <v>300119</v>
      </c>
      <c r="C122" s="1" t="s">
        <v>760</v>
      </c>
      <c r="D122" s="1" t="s">
        <v>12</v>
      </c>
      <c r="E122" s="2" t="s">
        <v>21</v>
      </c>
      <c r="F122" s="1">
        <v>25</v>
      </c>
      <c r="G122" s="19">
        <v>9</v>
      </c>
      <c r="H122" s="19">
        <v>0.38</v>
      </c>
      <c r="I122" s="19">
        <v>50</v>
      </c>
    </row>
    <row r="123" spans="2:9" x14ac:dyDescent="0.2">
      <c r="B123" s="1">
        <v>300120</v>
      </c>
      <c r="C123" s="1" t="s">
        <v>251</v>
      </c>
      <c r="D123" s="1" t="s">
        <v>12</v>
      </c>
      <c r="E123" s="2" t="s">
        <v>21</v>
      </c>
      <c r="F123" s="1">
        <v>24</v>
      </c>
      <c r="G123" s="19">
        <v>9</v>
      </c>
      <c r="H123" s="19">
        <v>0.71</v>
      </c>
      <c r="I123" s="19">
        <v>34</v>
      </c>
    </row>
    <row r="124" spans="2:9" x14ac:dyDescent="0.2">
      <c r="B124" s="1">
        <v>300121</v>
      </c>
      <c r="C124" s="1" t="s">
        <v>562</v>
      </c>
      <c r="D124" s="1" t="s">
        <v>12</v>
      </c>
      <c r="E124" s="2" t="s">
        <v>21</v>
      </c>
      <c r="F124" s="1">
        <v>6</v>
      </c>
      <c r="G124" s="19">
        <v>6.4</v>
      </c>
      <c r="H124" s="19">
        <v>0.67</v>
      </c>
      <c r="I124" s="19">
        <v>44</v>
      </c>
    </row>
    <row r="125" spans="2:9" x14ac:dyDescent="0.2">
      <c r="B125" s="1">
        <v>300122</v>
      </c>
      <c r="C125" s="1" t="s">
        <v>759</v>
      </c>
      <c r="D125" s="1" t="s">
        <v>6</v>
      </c>
      <c r="E125" s="2" t="s">
        <v>21</v>
      </c>
      <c r="F125" s="1">
        <v>8</v>
      </c>
      <c r="G125" s="19">
        <v>5.0999999999999996</v>
      </c>
      <c r="H125" s="19">
        <v>0.75</v>
      </c>
      <c r="I125" s="19">
        <v>12</v>
      </c>
    </row>
    <row r="126" spans="2:9" x14ac:dyDescent="0.2">
      <c r="B126" s="1">
        <v>300123</v>
      </c>
      <c r="C126" s="1" t="s">
        <v>681</v>
      </c>
      <c r="D126" s="1" t="s">
        <v>13</v>
      </c>
      <c r="E126" s="2" t="s">
        <v>21</v>
      </c>
      <c r="F126" s="1">
        <v>11</v>
      </c>
      <c r="G126" s="19">
        <v>6.8</v>
      </c>
      <c r="H126" s="19">
        <v>0.69</v>
      </c>
      <c r="I126" s="19">
        <v>16</v>
      </c>
    </row>
    <row r="127" spans="2:9" x14ac:dyDescent="0.2">
      <c r="B127" s="1">
        <v>300124</v>
      </c>
      <c r="C127" s="1" t="s">
        <v>758</v>
      </c>
      <c r="D127" s="1" t="s">
        <v>13</v>
      </c>
      <c r="E127" s="2" t="s">
        <v>21</v>
      </c>
      <c r="F127" s="1">
        <v>24</v>
      </c>
      <c r="G127" s="19">
        <v>8.6999999999999993</v>
      </c>
      <c r="H127" s="19">
        <v>0.39</v>
      </c>
      <c r="I127" s="19">
        <v>48</v>
      </c>
    </row>
    <row r="128" spans="2:9" x14ac:dyDescent="0.2">
      <c r="B128" s="1">
        <v>300125</v>
      </c>
      <c r="C128" s="1" t="s">
        <v>682</v>
      </c>
      <c r="D128" s="1" t="s">
        <v>11</v>
      </c>
      <c r="E128" s="2" t="s">
        <v>21</v>
      </c>
      <c r="F128" s="1">
        <v>21</v>
      </c>
      <c r="G128" s="19">
        <v>6.8</v>
      </c>
      <c r="H128" s="19">
        <v>0.13</v>
      </c>
      <c r="I128" s="19">
        <v>8</v>
      </c>
    </row>
    <row r="129" spans="2:9" x14ac:dyDescent="0.2">
      <c r="B129" s="1">
        <v>300126</v>
      </c>
      <c r="C129" s="1" t="s">
        <v>62</v>
      </c>
      <c r="D129" s="1" t="s">
        <v>3</v>
      </c>
      <c r="E129" s="2" t="s">
        <v>21</v>
      </c>
      <c r="F129" s="1">
        <v>14</v>
      </c>
      <c r="G129" s="19">
        <v>6.6</v>
      </c>
      <c r="H129" s="19">
        <v>0.61</v>
      </c>
      <c r="I129" s="19">
        <v>43</v>
      </c>
    </row>
    <row r="130" spans="2:9" x14ac:dyDescent="0.2">
      <c r="B130" s="1">
        <v>300127</v>
      </c>
      <c r="C130" s="1" t="s">
        <v>456</v>
      </c>
      <c r="D130" s="1" t="s">
        <v>2</v>
      </c>
      <c r="E130" s="2" t="s">
        <v>21</v>
      </c>
      <c r="F130" s="1">
        <v>7</v>
      </c>
      <c r="G130" s="19">
        <v>5.7</v>
      </c>
      <c r="H130" s="19">
        <v>0.41</v>
      </c>
      <c r="I130" s="19">
        <v>49</v>
      </c>
    </row>
    <row r="131" spans="2:9" x14ac:dyDescent="0.2">
      <c r="B131" s="1">
        <v>300128</v>
      </c>
      <c r="C131" s="1" t="s">
        <v>206</v>
      </c>
      <c r="D131" s="1" t="s">
        <v>2</v>
      </c>
      <c r="E131" s="2" t="s">
        <v>21</v>
      </c>
      <c r="F131" s="1">
        <v>21</v>
      </c>
      <c r="G131" s="19">
        <v>8.3000000000000007</v>
      </c>
      <c r="H131" s="19">
        <v>0.54</v>
      </c>
      <c r="I131" s="19">
        <v>14</v>
      </c>
    </row>
    <row r="132" spans="2:9" x14ac:dyDescent="0.2">
      <c r="B132" s="1">
        <v>300129</v>
      </c>
      <c r="C132" s="1" t="s">
        <v>276</v>
      </c>
      <c r="D132" s="1" t="s">
        <v>2</v>
      </c>
      <c r="E132" s="2" t="s">
        <v>21</v>
      </c>
      <c r="F132" s="1">
        <v>7</v>
      </c>
      <c r="G132" s="19">
        <v>5.3</v>
      </c>
      <c r="H132" s="19">
        <v>0.48</v>
      </c>
      <c r="I132" s="19">
        <v>41</v>
      </c>
    </row>
    <row r="133" spans="2:9" x14ac:dyDescent="0.2">
      <c r="B133" s="1">
        <v>300130</v>
      </c>
      <c r="C133" s="1" t="s">
        <v>436</v>
      </c>
      <c r="D133" s="1" t="s">
        <v>2</v>
      </c>
      <c r="E133" s="2" t="s">
        <v>21</v>
      </c>
      <c r="F133" s="1">
        <v>18</v>
      </c>
      <c r="G133" s="19">
        <v>7.6</v>
      </c>
      <c r="H133" s="19">
        <v>0.28000000000000003</v>
      </c>
      <c r="I133" s="19">
        <v>9</v>
      </c>
    </row>
    <row r="134" spans="2:9" x14ac:dyDescent="0.2">
      <c r="B134" s="1">
        <v>300131</v>
      </c>
      <c r="C134" s="1" t="s">
        <v>529</v>
      </c>
      <c r="D134" s="1" t="s">
        <v>2</v>
      </c>
      <c r="E134" s="2" t="s">
        <v>21</v>
      </c>
      <c r="F134" s="1">
        <v>28</v>
      </c>
      <c r="G134" s="19">
        <v>6</v>
      </c>
      <c r="H134" s="19">
        <v>0.17</v>
      </c>
      <c r="I134" s="19">
        <v>26</v>
      </c>
    </row>
    <row r="135" spans="2:9" x14ac:dyDescent="0.2">
      <c r="B135" s="1">
        <v>300132</v>
      </c>
      <c r="C135" s="1" t="s">
        <v>589</v>
      </c>
      <c r="D135" s="1" t="s">
        <v>2</v>
      </c>
      <c r="E135" s="2" t="s">
        <v>21</v>
      </c>
      <c r="F135" s="1">
        <v>21</v>
      </c>
      <c r="G135" s="19">
        <v>7.3</v>
      </c>
      <c r="H135" s="19">
        <v>0.25</v>
      </c>
      <c r="I135" s="19">
        <v>9</v>
      </c>
    </row>
    <row r="136" spans="2:9" x14ac:dyDescent="0.2">
      <c r="B136" s="1">
        <v>300133</v>
      </c>
      <c r="C136" s="1" t="s">
        <v>377</v>
      </c>
      <c r="D136" s="1" t="s">
        <v>9</v>
      </c>
      <c r="E136" s="2" t="s">
        <v>21</v>
      </c>
      <c r="F136" s="1">
        <v>5</v>
      </c>
      <c r="G136" s="19">
        <v>6</v>
      </c>
      <c r="H136" s="19">
        <v>0.16</v>
      </c>
      <c r="I136" s="19">
        <v>48</v>
      </c>
    </row>
    <row r="137" spans="2:9" x14ac:dyDescent="0.2">
      <c r="B137" s="1">
        <v>300134</v>
      </c>
      <c r="C137" s="1" t="s">
        <v>757</v>
      </c>
      <c r="D137" s="1" t="s">
        <v>9</v>
      </c>
      <c r="E137" s="2" t="s">
        <v>21</v>
      </c>
      <c r="F137" s="1">
        <v>22</v>
      </c>
      <c r="G137" s="19">
        <v>5.5</v>
      </c>
      <c r="H137" s="19">
        <v>0.7</v>
      </c>
      <c r="I137" s="19">
        <v>30</v>
      </c>
    </row>
    <row r="138" spans="2:9" x14ac:dyDescent="0.2">
      <c r="B138" s="1">
        <v>300135</v>
      </c>
      <c r="C138" s="1" t="s">
        <v>262</v>
      </c>
      <c r="D138" s="1" t="s">
        <v>2</v>
      </c>
      <c r="E138" s="2" t="s">
        <v>21</v>
      </c>
      <c r="F138" s="1">
        <v>12</v>
      </c>
      <c r="G138" s="19">
        <v>5.5</v>
      </c>
      <c r="H138" s="19">
        <v>0.61</v>
      </c>
      <c r="I138" s="19">
        <v>14</v>
      </c>
    </row>
    <row r="139" spans="2:9" x14ac:dyDescent="0.2">
      <c r="B139" s="1">
        <v>300136</v>
      </c>
      <c r="C139" s="1" t="s">
        <v>142</v>
      </c>
      <c r="D139" s="1" t="s">
        <v>6</v>
      </c>
      <c r="E139" s="2" t="s">
        <v>21</v>
      </c>
      <c r="F139" s="1">
        <v>30</v>
      </c>
      <c r="G139" s="19">
        <v>6</v>
      </c>
      <c r="H139" s="19">
        <v>0.73</v>
      </c>
      <c r="I139" s="19">
        <v>11</v>
      </c>
    </row>
    <row r="140" spans="2:9" x14ac:dyDescent="0.2">
      <c r="B140" s="1">
        <v>300137</v>
      </c>
      <c r="C140" s="1" t="s">
        <v>582</v>
      </c>
      <c r="D140" s="1" t="s">
        <v>0</v>
      </c>
      <c r="E140" s="2" t="s">
        <v>21</v>
      </c>
      <c r="F140" s="1">
        <v>25</v>
      </c>
      <c r="G140" s="19">
        <v>5</v>
      </c>
      <c r="H140" s="19">
        <v>0.62</v>
      </c>
      <c r="I140" s="19">
        <v>34</v>
      </c>
    </row>
    <row r="141" spans="2:9" x14ac:dyDescent="0.2">
      <c r="B141" s="1">
        <v>300138</v>
      </c>
      <c r="C141" s="1" t="s">
        <v>514</v>
      </c>
      <c r="D141" s="1" t="s">
        <v>5</v>
      </c>
      <c r="E141" s="2" t="s">
        <v>21</v>
      </c>
      <c r="F141" s="1">
        <v>14</v>
      </c>
      <c r="G141" s="19">
        <v>8.1999999999999993</v>
      </c>
      <c r="H141" s="19">
        <v>0.42</v>
      </c>
      <c r="I141" s="19">
        <v>23</v>
      </c>
    </row>
    <row r="142" spans="2:9" x14ac:dyDescent="0.2">
      <c r="B142" s="1">
        <v>300139</v>
      </c>
      <c r="C142" s="1" t="s">
        <v>223</v>
      </c>
      <c r="D142" s="1" t="s">
        <v>5</v>
      </c>
      <c r="E142" s="2" t="s">
        <v>21</v>
      </c>
      <c r="F142" s="1">
        <v>14</v>
      </c>
      <c r="G142" s="19">
        <v>9</v>
      </c>
      <c r="H142" s="19">
        <v>0.89</v>
      </c>
      <c r="I142" s="19">
        <v>8</v>
      </c>
    </row>
    <row r="143" spans="2:9" x14ac:dyDescent="0.2">
      <c r="B143" s="1">
        <v>300140</v>
      </c>
      <c r="C143" s="1" t="s">
        <v>259</v>
      </c>
      <c r="D143" s="1" t="s">
        <v>5</v>
      </c>
      <c r="E143" s="2" t="s">
        <v>21</v>
      </c>
      <c r="F143" s="1">
        <v>7</v>
      </c>
      <c r="G143" s="19">
        <v>6</v>
      </c>
      <c r="H143" s="19">
        <v>0.55000000000000004</v>
      </c>
      <c r="I143" s="19">
        <v>50</v>
      </c>
    </row>
    <row r="144" spans="2:9" x14ac:dyDescent="0.2">
      <c r="B144" s="1">
        <v>300141</v>
      </c>
      <c r="C144" s="1" t="s">
        <v>539</v>
      </c>
      <c r="D144" s="1" t="s">
        <v>6</v>
      </c>
      <c r="E144" s="2" t="s">
        <v>21</v>
      </c>
      <c r="F144" s="1">
        <v>6</v>
      </c>
      <c r="G144" s="19">
        <v>5.5</v>
      </c>
      <c r="H144" s="19">
        <v>0.34</v>
      </c>
      <c r="I144" s="19">
        <v>6</v>
      </c>
    </row>
    <row r="145" spans="2:9" x14ac:dyDescent="0.2">
      <c r="B145" s="1">
        <v>300142</v>
      </c>
      <c r="C145" s="1" t="s">
        <v>177</v>
      </c>
      <c r="D145" s="1" t="s">
        <v>9</v>
      </c>
      <c r="E145" s="2" t="s">
        <v>21</v>
      </c>
      <c r="F145" s="1">
        <v>10</v>
      </c>
      <c r="G145" s="19">
        <v>5.8</v>
      </c>
      <c r="H145" s="19">
        <v>0.76</v>
      </c>
      <c r="I145" s="19">
        <v>20</v>
      </c>
    </row>
    <row r="146" spans="2:9" x14ac:dyDescent="0.2">
      <c r="B146" s="1">
        <v>300143</v>
      </c>
      <c r="C146" s="1" t="s">
        <v>557</v>
      </c>
      <c r="D146" s="1" t="s">
        <v>6</v>
      </c>
      <c r="E146" s="2" t="s">
        <v>21</v>
      </c>
      <c r="F146" s="1">
        <v>17</v>
      </c>
      <c r="G146" s="19">
        <v>7.6</v>
      </c>
      <c r="H146" s="19">
        <v>0.67</v>
      </c>
      <c r="I146" s="19">
        <v>47</v>
      </c>
    </row>
    <row r="147" spans="2:9" x14ac:dyDescent="0.2">
      <c r="B147" s="1">
        <v>300144</v>
      </c>
      <c r="C147" s="1" t="s">
        <v>756</v>
      </c>
      <c r="D147" s="1" t="s">
        <v>2</v>
      </c>
      <c r="E147" s="2" t="s">
        <v>21</v>
      </c>
      <c r="F147" s="1">
        <v>5</v>
      </c>
      <c r="G147" s="19">
        <v>8.3000000000000007</v>
      </c>
      <c r="H147" s="19">
        <v>0.81</v>
      </c>
      <c r="I147" s="19">
        <v>5</v>
      </c>
    </row>
    <row r="148" spans="2:9" x14ac:dyDescent="0.2">
      <c r="B148" s="1">
        <v>300145</v>
      </c>
      <c r="C148" s="1" t="s">
        <v>755</v>
      </c>
      <c r="D148" s="1" t="s">
        <v>11</v>
      </c>
      <c r="E148" s="2" t="s">
        <v>21</v>
      </c>
      <c r="F148" s="1">
        <v>27</v>
      </c>
      <c r="G148" s="19">
        <v>8.6</v>
      </c>
      <c r="H148" s="19">
        <v>0.18</v>
      </c>
      <c r="I148" s="19">
        <v>35</v>
      </c>
    </row>
    <row r="149" spans="2:9" x14ac:dyDescent="0.2">
      <c r="B149" s="1">
        <v>300146</v>
      </c>
      <c r="C149" s="1" t="s">
        <v>621</v>
      </c>
      <c r="D149" s="1" t="s">
        <v>3</v>
      </c>
      <c r="E149" s="2" t="s">
        <v>21</v>
      </c>
      <c r="F149" s="1">
        <v>22</v>
      </c>
      <c r="G149" s="19">
        <v>5.4</v>
      </c>
      <c r="H149" s="19">
        <v>0.81</v>
      </c>
      <c r="I149" s="19">
        <v>17</v>
      </c>
    </row>
    <row r="150" spans="2:9" x14ac:dyDescent="0.2">
      <c r="B150" s="1">
        <v>300147</v>
      </c>
      <c r="C150" s="1" t="s">
        <v>62</v>
      </c>
      <c r="D150" s="1" t="s">
        <v>3</v>
      </c>
      <c r="E150" s="2" t="s">
        <v>21</v>
      </c>
      <c r="F150" s="1">
        <v>27</v>
      </c>
      <c r="G150" s="19">
        <v>6.4</v>
      </c>
      <c r="H150" s="19">
        <v>0.69</v>
      </c>
      <c r="I150" s="19">
        <v>47</v>
      </c>
    </row>
    <row r="151" spans="2:9" x14ac:dyDescent="0.2">
      <c r="B151" s="1">
        <v>300148</v>
      </c>
      <c r="C151" s="1" t="s">
        <v>658</v>
      </c>
      <c r="D151" s="1" t="s">
        <v>13</v>
      </c>
      <c r="E151" s="2" t="s">
        <v>21</v>
      </c>
      <c r="F151" s="1">
        <v>22</v>
      </c>
      <c r="G151" s="19">
        <v>6.1</v>
      </c>
      <c r="H151" s="19">
        <v>0.19</v>
      </c>
      <c r="I151" s="19">
        <v>13</v>
      </c>
    </row>
    <row r="152" spans="2:9" x14ac:dyDescent="0.2">
      <c r="B152" s="1">
        <v>300149</v>
      </c>
      <c r="C152" s="1" t="s">
        <v>754</v>
      </c>
      <c r="D152" s="1" t="s">
        <v>7</v>
      </c>
      <c r="E152" s="2" t="s">
        <v>21</v>
      </c>
      <c r="F152" s="1">
        <v>30</v>
      </c>
      <c r="G152" s="19">
        <v>6.1</v>
      </c>
      <c r="H152" s="19">
        <v>0.33</v>
      </c>
      <c r="I152" s="19">
        <v>26</v>
      </c>
    </row>
    <row r="153" spans="2:9" x14ac:dyDescent="0.2">
      <c r="B153" s="1">
        <v>300150</v>
      </c>
      <c r="C153" s="1" t="s">
        <v>753</v>
      </c>
      <c r="D153" s="1" t="s">
        <v>7</v>
      </c>
      <c r="E153" s="2" t="s">
        <v>21</v>
      </c>
      <c r="F153" s="1">
        <v>20</v>
      </c>
      <c r="G153" s="19">
        <v>6.8</v>
      </c>
      <c r="H153" s="19">
        <v>0.47</v>
      </c>
      <c r="I153" s="19">
        <v>18</v>
      </c>
    </row>
    <row r="154" spans="2:9" x14ac:dyDescent="0.2">
      <c r="B154" s="1">
        <v>300151</v>
      </c>
      <c r="C154" s="1" t="s">
        <v>136</v>
      </c>
      <c r="D154" s="1" t="s">
        <v>6</v>
      </c>
      <c r="E154" s="2" t="s">
        <v>21</v>
      </c>
      <c r="F154" s="1">
        <v>30</v>
      </c>
      <c r="G154" s="19">
        <v>7.6</v>
      </c>
      <c r="H154" s="19">
        <v>0.25</v>
      </c>
      <c r="I154" s="19">
        <v>23</v>
      </c>
    </row>
    <row r="155" spans="2:9" x14ac:dyDescent="0.2">
      <c r="B155" s="1">
        <v>300152</v>
      </c>
      <c r="C155" s="1" t="s">
        <v>92</v>
      </c>
      <c r="D155" s="1" t="s">
        <v>6</v>
      </c>
      <c r="E155" s="2" t="s">
        <v>21</v>
      </c>
      <c r="F155" s="1">
        <v>11</v>
      </c>
      <c r="G155" s="19">
        <v>5.5</v>
      </c>
      <c r="H155" s="19">
        <v>0.5</v>
      </c>
      <c r="I155" s="19">
        <v>18</v>
      </c>
    </row>
    <row r="156" spans="2:9" x14ac:dyDescent="0.2">
      <c r="B156" s="1">
        <v>300153</v>
      </c>
      <c r="C156" s="1" t="s">
        <v>752</v>
      </c>
      <c r="D156" s="1" t="s">
        <v>6</v>
      </c>
      <c r="E156" s="2" t="s">
        <v>21</v>
      </c>
      <c r="F156" s="1">
        <v>7</v>
      </c>
      <c r="G156" s="19">
        <v>9</v>
      </c>
      <c r="H156" s="19">
        <v>0.64</v>
      </c>
      <c r="I156" s="19">
        <v>47</v>
      </c>
    </row>
    <row r="157" spans="2:9" x14ac:dyDescent="0.2">
      <c r="B157" s="1">
        <v>300154</v>
      </c>
      <c r="C157" s="1" t="s">
        <v>751</v>
      </c>
      <c r="D157" s="1" t="s">
        <v>13</v>
      </c>
      <c r="E157" s="2" t="s">
        <v>21</v>
      </c>
      <c r="F157" s="1">
        <v>24</v>
      </c>
      <c r="G157" s="19">
        <v>8.9</v>
      </c>
      <c r="H157" s="19">
        <v>0.33</v>
      </c>
      <c r="I157" s="19">
        <v>49</v>
      </c>
    </row>
    <row r="158" spans="2:9" x14ac:dyDescent="0.2">
      <c r="B158" s="1">
        <v>300155</v>
      </c>
      <c r="C158" s="1" t="s">
        <v>750</v>
      </c>
      <c r="D158" s="1" t="s">
        <v>6</v>
      </c>
      <c r="E158" s="2" t="s">
        <v>21</v>
      </c>
      <c r="F158" s="1">
        <v>13</v>
      </c>
      <c r="G158" s="19">
        <v>5.8</v>
      </c>
      <c r="H158" s="19">
        <v>0.17</v>
      </c>
      <c r="I158" s="19">
        <v>25</v>
      </c>
    </row>
    <row r="159" spans="2:9" x14ac:dyDescent="0.2">
      <c r="B159" s="1">
        <v>300156</v>
      </c>
      <c r="C159" s="1" t="s">
        <v>749</v>
      </c>
      <c r="D159" s="1" t="s">
        <v>6</v>
      </c>
      <c r="E159" s="2" t="s">
        <v>21</v>
      </c>
      <c r="F159" s="1">
        <v>19</v>
      </c>
      <c r="G159" s="19">
        <v>8.9</v>
      </c>
      <c r="H159" s="19">
        <v>0.11</v>
      </c>
      <c r="I159" s="19">
        <v>28</v>
      </c>
    </row>
    <row r="160" spans="2:9" x14ac:dyDescent="0.2">
      <c r="B160" s="1">
        <v>300157</v>
      </c>
      <c r="C160" s="1" t="s">
        <v>208</v>
      </c>
      <c r="D160" s="1" t="s">
        <v>4</v>
      </c>
      <c r="E160" s="2" t="s">
        <v>21</v>
      </c>
      <c r="F160" s="1">
        <v>19</v>
      </c>
      <c r="G160" s="19">
        <v>5.8</v>
      </c>
      <c r="H160" s="19">
        <v>0.72</v>
      </c>
      <c r="I160" s="19">
        <v>8</v>
      </c>
    </row>
    <row r="161" spans="2:9" x14ac:dyDescent="0.2">
      <c r="B161" s="1">
        <v>300158</v>
      </c>
      <c r="C161" s="1" t="s">
        <v>748</v>
      </c>
      <c r="D161" s="1" t="s">
        <v>2</v>
      </c>
      <c r="E161" s="2" t="s">
        <v>21</v>
      </c>
      <c r="F161" s="1">
        <v>24</v>
      </c>
      <c r="G161" s="19">
        <v>5</v>
      </c>
      <c r="H161" s="19">
        <v>0.28000000000000003</v>
      </c>
      <c r="I161" s="19">
        <v>41</v>
      </c>
    </row>
    <row r="162" spans="2:9" x14ac:dyDescent="0.2">
      <c r="B162" s="1">
        <v>300159</v>
      </c>
      <c r="C162" s="1" t="s">
        <v>98</v>
      </c>
      <c r="D162" s="1" t="s">
        <v>10</v>
      </c>
      <c r="E162" s="2" t="s">
        <v>21</v>
      </c>
      <c r="F162" s="1">
        <v>30</v>
      </c>
      <c r="G162" s="19">
        <v>5.2</v>
      </c>
      <c r="H162" s="19">
        <v>0.23</v>
      </c>
      <c r="I162" s="19">
        <v>5</v>
      </c>
    </row>
    <row r="163" spans="2:9" x14ac:dyDescent="0.2">
      <c r="B163" s="1">
        <v>300160</v>
      </c>
      <c r="C163" s="1" t="s">
        <v>92</v>
      </c>
      <c r="D163" s="1" t="s">
        <v>6</v>
      </c>
      <c r="E163" s="2" t="s">
        <v>21</v>
      </c>
      <c r="F163" s="1">
        <v>15</v>
      </c>
      <c r="G163" s="19">
        <v>6.3</v>
      </c>
      <c r="H163" s="19">
        <v>0.74</v>
      </c>
      <c r="I163" s="19">
        <v>23</v>
      </c>
    </row>
    <row r="164" spans="2:9" x14ac:dyDescent="0.2">
      <c r="B164" s="1">
        <v>300161</v>
      </c>
      <c r="C164" s="1" t="s">
        <v>319</v>
      </c>
      <c r="D164" s="1" t="s">
        <v>2</v>
      </c>
      <c r="E164" s="2" t="s">
        <v>21</v>
      </c>
      <c r="F164" s="1">
        <v>30</v>
      </c>
      <c r="G164" s="19">
        <v>7.8</v>
      </c>
      <c r="H164" s="19">
        <v>0.57999999999999996</v>
      </c>
      <c r="I164" s="19">
        <v>45</v>
      </c>
    </row>
    <row r="165" spans="2:9" x14ac:dyDescent="0.2">
      <c r="B165" s="1">
        <v>300162</v>
      </c>
      <c r="C165" s="1" t="s">
        <v>747</v>
      </c>
      <c r="D165" s="1" t="s">
        <v>2</v>
      </c>
      <c r="E165" s="2" t="s">
        <v>21</v>
      </c>
      <c r="F165" s="1">
        <v>10</v>
      </c>
      <c r="G165" s="19">
        <v>5.4</v>
      </c>
      <c r="H165" s="19">
        <v>0.12</v>
      </c>
      <c r="I165" s="19">
        <v>43</v>
      </c>
    </row>
    <row r="166" spans="2:9" x14ac:dyDescent="0.2">
      <c r="B166" s="1">
        <v>300163</v>
      </c>
      <c r="C166" s="1" t="s">
        <v>746</v>
      </c>
      <c r="D166" s="1" t="s">
        <v>2</v>
      </c>
      <c r="E166" s="2" t="s">
        <v>21</v>
      </c>
      <c r="F166" s="1">
        <v>7</v>
      </c>
      <c r="G166" s="19">
        <v>6</v>
      </c>
      <c r="H166" s="19">
        <v>0.33</v>
      </c>
      <c r="I166" s="19">
        <v>28</v>
      </c>
    </row>
    <row r="167" spans="2:9" x14ac:dyDescent="0.2">
      <c r="B167" s="1">
        <v>300164</v>
      </c>
      <c r="C167" s="1" t="s">
        <v>468</v>
      </c>
      <c r="D167" s="1" t="s">
        <v>2</v>
      </c>
      <c r="E167" s="2" t="s">
        <v>21</v>
      </c>
      <c r="F167" s="1">
        <v>24</v>
      </c>
      <c r="G167" s="19">
        <v>8.1</v>
      </c>
      <c r="H167" s="19">
        <v>0.16</v>
      </c>
      <c r="I167" s="19">
        <v>33</v>
      </c>
    </row>
    <row r="168" spans="2:9" x14ac:dyDescent="0.2">
      <c r="B168" s="1">
        <v>300165</v>
      </c>
      <c r="C168" s="1" t="s">
        <v>322</v>
      </c>
      <c r="D168" s="1" t="s">
        <v>2</v>
      </c>
      <c r="E168" s="2" t="s">
        <v>21</v>
      </c>
      <c r="F168" s="1">
        <v>6</v>
      </c>
      <c r="G168" s="19">
        <v>5.8</v>
      </c>
      <c r="H168" s="19">
        <v>0.51</v>
      </c>
      <c r="I168" s="19">
        <v>35</v>
      </c>
    </row>
    <row r="169" spans="2:9" x14ac:dyDescent="0.2">
      <c r="B169" s="1">
        <v>300166</v>
      </c>
      <c r="C169" s="1" t="s">
        <v>48</v>
      </c>
      <c r="D169" s="1" t="s">
        <v>2</v>
      </c>
      <c r="E169" s="2" t="s">
        <v>21</v>
      </c>
      <c r="F169" s="1">
        <v>21</v>
      </c>
      <c r="G169" s="19">
        <v>8.6999999999999993</v>
      </c>
      <c r="H169" s="19">
        <v>0.52</v>
      </c>
      <c r="I169" s="19">
        <v>21</v>
      </c>
    </row>
    <row r="170" spans="2:9" x14ac:dyDescent="0.2">
      <c r="B170" s="1">
        <v>300167</v>
      </c>
      <c r="C170" s="1" t="s">
        <v>581</v>
      </c>
      <c r="D170" s="1" t="s">
        <v>2</v>
      </c>
      <c r="E170" s="2" t="s">
        <v>21</v>
      </c>
      <c r="F170" s="1">
        <v>27</v>
      </c>
      <c r="G170" s="19">
        <v>5.3</v>
      </c>
      <c r="H170" s="19">
        <v>0.33</v>
      </c>
      <c r="I170" s="19">
        <v>14</v>
      </c>
    </row>
    <row r="171" spans="2:9" x14ac:dyDescent="0.2">
      <c r="B171" s="1">
        <v>300168</v>
      </c>
      <c r="C171" s="1" t="s">
        <v>363</v>
      </c>
      <c r="D171" s="1" t="s">
        <v>13</v>
      </c>
      <c r="E171" s="2" t="s">
        <v>21</v>
      </c>
      <c r="F171" s="1">
        <v>9</v>
      </c>
      <c r="G171" s="19">
        <v>6</v>
      </c>
      <c r="H171" s="19">
        <v>0.86</v>
      </c>
      <c r="I171" s="19">
        <v>11</v>
      </c>
    </row>
    <row r="172" spans="2:9" x14ac:dyDescent="0.2">
      <c r="B172" s="1">
        <v>300169</v>
      </c>
      <c r="C172" s="1" t="s">
        <v>217</v>
      </c>
      <c r="D172" s="1" t="s">
        <v>9</v>
      </c>
      <c r="E172" s="2" t="s">
        <v>21</v>
      </c>
      <c r="F172" s="1">
        <v>10</v>
      </c>
      <c r="G172" s="19">
        <v>8</v>
      </c>
      <c r="H172" s="19">
        <v>0.24</v>
      </c>
      <c r="I172" s="19">
        <v>12</v>
      </c>
    </row>
    <row r="173" spans="2:9" x14ac:dyDescent="0.2">
      <c r="B173" s="1">
        <v>300170</v>
      </c>
      <c r="C173" s="1" t="s">
        <v>745</v>
      </c>
      <c r="D173" s="1" t="s">
        <v>11</v>
      </c>
      <c r="E173" s="2" t="s">
        <v>21</v>
      </c>
      <c r="F173" s="1">
        <v>10</v>
      </c>
      <c r="G173" s="19">
        <v>8.1</v>
      </c>
      <c r="H173" s="19">
        <v>0.39</v>
      </c>
      <c r="I173" s="19">
        <v>48</v>
      </c>
    </row>
    <row r="174" spans="2:9" x14ac:dyDescent="0.2">
      <c r="B174" s="1">
        <v>300171</v>
      </c>
      <c r="C174" s="1" t="s">
        <v>555</v>
      </c>
      <c r="D174" s="1" t="s">
        <v>10</v>
      </c>
      <c r="E174" s="2" t="s">
        <v>21</v>
      </c>
      <c r="F174" s="1">
        <v>8</v>
      </c>
      <c r="G174" s="19">
        <v>6.8</v>
      </c>
      <c r="H174" s="19">
        <v>0.11</v>
      </c>
      <c r="I174" s="19">
        <v>31</v>
      </c>
    </row>
    <row r="175" spans="2:9" x14ac:dyDescent="0.2">
      <c r="B175" s="1">
        <v>300172</v>
      </c>
      <c r="C175" s="1" t="s">
        <v>357</v>
      </c>
      <c r="D175" s="1" t="s">
        <v>2</v>
      </c>
      <c r="E175" s="2" t="s">
        <v>21</v>
      </c>
      <c r="F175" s="1">
        <v>8</v>
      </c>
      <c r="G175" s="19">
        <v>6</v>
      </c>
      <c r="H175" s="19">
        <v>0.81</v>
      </c>
      <c r="I175" s="19">
        <v>16</v>
      </c>
    </row>
    <row r="176" spans="2:9" x14ac:dyDescent="0.2">
      <c r="B176" s="1">
        <v>300173</v>
      </c>
      <c r="C176" s="1" t="s">
        <v>48</v>
      </c>
      <c r="D176" s="1" t="s">
        <v>2</v>
      </c>
      <c r="E176" s="2" t="s">
        <v>21</v>
      </c>
      <c r="F176" s="1">
        <v>6</v>
      </c>
      <c r="G176" s="19">
        <v>5.9</v>
      </c>
      <c r="H176" s="19">
        <v>0.75</v>
      </c>
      <c r="I176" s="19">
        <v>35</v>
      </c>
    </row>
    <row r="177" spans="2:9" x14ac:dyDescent="0.2">
      <c r="B177" s="1">
        <v>300174</v>
      </c>
      <c r="C177" s="1" t="s">
        <v>581</v>
      </c>
      <c r="D177" s="1" t="s">
        <v>2</v>
      </c>
      <c r="E177" s="2" t="s">
        <v>21</v>
      </c>
      <c r="F177" s="1">
        <v>18</v>
      </c>
      <c r="G177" s="19">
        <v>5.3</v>
      </c>
      <c r="H177" s="19">
        <v>0.7</v>
      </c>
      <c r="I177" s="19">
        <v>24</v>
      </c>
    </row>
    <row r="178" spans="2:9" x14ac:dyDescent="0.2">
      <c r="B178" s="1">
        <v>300175</v>
      </c>
      <c r="C178" s="1" t="s">
        <v>691</v>
      </c>
      <c r="D178" s="1" t="s">
        <v>2</v>
      </c>
      <c r="E178" s="2" t="s">
        <v>21</v>
      </c>
      <c r="F178" s="1">
        <v>27</v>
      </c>
      <c r="G178" s="19">
        <v>5.9</v>
      </c>
      <c r="H178" s="19">
        <v>0.49</v>
      </c>
      <c r="I178" s="19">
        <v>9</v>
      </c>
    </row>
    <row r="179" spans="2:9" x14ac:dyDescent="0.2">
      <c r="B179" s="1">
        <v>300176</v>
      </c>
      <c r="C179" s="1" t="s">
        <v>258</v>
      </c>
      <c r="D179" s="1" t="s">
        <v>2</v>
      </c>
      <c r="E179" s="2" t="s">
        <v>21</v>
      </c>
      <c r="F179" s="1">
        <v>11</v>
      </c>
      <c r="G179" s="19">
        <v>8.1</v>
      </c>
      <c r="H179" s="19">
        <v>0.71</v>
      </c>
      <c r="I179" s="19">
        <v>19</v>
      </c>
    </row>
    <row r="180" spans="2:9" x14ac:dyDescent="0.2">
      <c r="B180" s="1">
        <v>300177</v>
      </c>
      <c r="C180" s="1" t="s">
        <v>744</v>
      </c>
      <c r="D180" s="1" t="s">
        <v>2</v>
      </c>
      <c r="E180" s="2" t="s">
        <v>21</v>
      </c>
      <c r="F180" s="1">
        <v>6</v>
      </c>
      <c r="G180" s="19">
        <v>5.2</v>
      </c>
      <c r="H180" s="19">
        <v>0.15</v>
      </c>
      <c r="I180" s="19">
        <v>6</v>
      </c>
    </row>
    <row r="181" spans="2:9" x14ac:dyDescent="0.2">
      <c r="B181" s="1">
        <v>300178</v>
      </c>
      <c r="C181" s="1" t="s">
        <v>743</v>
      </c>
      <c r="D181" s="1" t="s">
        <v>2</v>
      </c>
      <c r="E181" s="2" t="s">
        <v>21</v>
      </c>
      <c r="F181" s="1">
        <v>18</v>
      </c>
      <c r="G181" s="19">
        <v>8.6999999999999993</v>
      </c>
      <c r="H181" s="19">
        <v>0.15</v>
      </c>
      <c r="I181" s="19">
        <v>49</v>
      </c>
    </row>
    <row r="182" spans="2:9" x14ac:dyDescent="0.2">
      <c r="B182" s="1">
        <v>300179</v>
      </c>
      <c r="C182" s="1" t="s">
        <v>742</v>
      </c>
      <c r="D182" s="1" t="s">
        <v>2</v>
      </c>
      <c r="E182" s="2" t="s">
        <v>21</v>
      </c>
      <c r="F182" s="1">
        <v>16</v>
      </c>
      <c r="G182" s="19">
        <v>8.1999999999999993</v>
      </c>
      <c r="H182" s="19">
        <v>0.72</v>
      </c>
      <c r="I182" s="19">
        <v>25</v>
      </c>
    </row>
    <row r="183" spans="2:9" x14ac:dyDescent="0.2">
      <c r="B183" s="1">
        <v>300180</v>
      </c>
      <c r="C183" s="1" t="s">
        <v>741</v>
      </c>
      <c r="D183" s="1" t="s">
        <v>13</v>
      </c>
      <c r="E183" s="2" t="s">
        <v>21</v>
      </c>
      <c r="F183" s="1">
        <v>20</v>
      </c>
      <c r="G183" s="19">
        <v>5.5</v>
      </c>
      <c r="H183" s="19">
        <v>0.62</v>
      </c>
      <c r="I183" s="19">
        <v>46</v>
      </c>
    </row>
    <row r="184" spans="2:9" x14ac:dyDescent="0.2">
      <c r="B184" s="1">
        <v>300181</v>
      </c>
      <c r="C184" s="1" t="s">
        <v>531</v>
      </c>
      <c r="D184" s="1" t="s">
        <v>3</v>
      </c>
      <c r="E184" s="2" t="s">
        <v>21</v>
      </c>
      <c r="F184" s="1">
        <v>24</v>
      </c>
      <c r="G184" s="19">
        <v>6.5</v>
      </c>
      <c r="H184" s="19">
        <v>0.9</v>
      </c>
      <c r="I184" s="19">
        <v>24</v>
      </c>
    </row>
    <row r="185" spans="2:9" x14ac:dyDescent="0.2">
      <c r="B185" s="1">
        <v>300182</v>
      </c>
      <c r="C185" s="1" t="s">
        <v>740</v>
      </c>
      <c r="D185" s="1" t="s">
        <v>9</v>
      </c>
      <c r="E185" s="2" t="s">
        <v>21</v>
      </c>
      <c r="F185" s="1">
        <v>5</v>
      </c>
      <c r="G185" s="19">
        <v>6.6</v>
      </c>
      <c r="H185" s="19">
        <v>0.56000000000000005</v>
      </c>
      <c r="I185" s="19">
        <v>12</v>
      </c>
    </row>
    <row r="186" spans="2:9" x14ac:dyDescent="0.2">
      <c r="B186" s="1">
        <v>300183</v>
      </c>
      <c r="C186" s="1" t="s">
        <v>739</v>
      </c>
      <c r="D186" s="1" t="s">
        <v>12</v>
      </c>
      <c r="E186" s="2" t="s">
        <v>21</v>
      </c>
      <c r="F186" s="1">
        <v>12</v>
      </c>
      <c r="G186" s="19">
        <v>8.9</v>
      </c>
      <c r="H186" s="19">
        <v>0.1</v>
      </c>
      <c r="I186" s="19">
        <v>37</v>
      </c>
    </row>
    <row r="187" spans="2:9" x14ac:dyDescent="0.2">
      <c r="B187" s="1">
        <v>300184</v>
      </c>
      <c r="C187" s="1" t="s">
        <v>539</v>
      </c>
      <c r="D187" s="1" t="s">
        <v>6</v>
      </c>
      <c r="E187" s="2" t="s">
        <v>21</v>
      </c>
      <c r="F187" s="1">
        <v>8</v>
      </c>
      <c r="G187" s="19">
        <v>6.6</v>
      </c>
      <c r="H187" s="19">
        <v>0.16</v>
      </c>
      <c r="I187" s="19">
        <v>20</v>
      </c>
    </row>
    <row r="188" spans="2:9" x14ac:dyDescent="0.2">
      <c r="B188" s="1">
        <v>300185</v>
      </c>
      <c r="C188" s="1" t="s">
        <v>738</v>
      </c>
      <c r="D188" s="1" t="s">
        <v>1</v>
      </c>
      <c r="E188" s="2" t="s">
        <v>21</v>
      </c>
      <c r="F188" s="1">
        <v>26</v>
      </c>
      <c r="G188" s="19">
        <v>5.7</v>
      </c>
      <c r="H188" s="19">
        <v>0.18</v>
      </c>
      <c r="I188" s="19">
        <v>27</v>
      </c>
    </row>
    <row r="189" spans="2:9" x14ac:dyDescent="0.2">
      <c r="B189" s="1">
        <v>300186</v>
      </c>
      <c r="C189" s="1" t="s">
        <v>530</v>
      </c>
      <c r="D189" s="1" t="s">
        <v>2</v>
      </c>
      <c r="E189" s="2" t="s">
        <v>21</v>
      </c>
      <c r="F189" s="1">
        <v>11</v>
      </c>
      <c r="G189" s="19">
        <v>8.1999999999999993</v>
      </c>
      <c r="H189" s="19">
        <v>0.11</v>
      </c>
      <c r="I189" s="19">
        <v>22</v>
      </c>
    </row>
    <row r="190" spans="2:9" x14ac:dyDescent="0.2">
      <c r="B190" s="1">
        <v>300187</v>
      </c>
      <c r="C190" s="1" t="s">
        <v>565</v>
      </c>
      <c r="D190" s="1" t="s">
        <v>5</v>
      </c>
      <c r="E190" s="2" t="s">
        <v>21</v>
      </c>
      <c r="F190" s="1">
        <v>17</v>
      </c>
      <c r="G190" s="19">
        <v>7.8</v>
      </c>
      <c r="H190" s="19">
        <v>0.8</v>
      </c>
      <c r="I190" s="19">
        <v>8</v>
      </c>
    </row>
    <row r="191" spans="2:9" x14ac:dyDescent="0.2">
      <c r="B191" s="1">
        <v>300188</v>
      </c>
      <c r="C191" s="1" t="s">
        <v>562</v>
      </c>
      <c r="D191" s="1" t="s">
        <v>12</v>
      </c>
      <c r="E191" s="2" t="s">
        <v>21</v>
      </c>
      <c r="F191" s="1">
        <v>14</v>
      </c>
      <c r="G191" s="19">
        <v>8</v>
      </c>
      <c r="H191" s="19">
        <v>0.45</v>
      </c>
      <c r="I191" s="19">
        <v>43</v>
      </c>
    </row>
    <row r="192" spans="2:9" x14ac:dyDescent="0.2">
      <c r="B192" s="1">
        <v>300189</v>
      </c>
      <c r="C192" s="1" t="s">
        <v>726</v>
      </c>
      <c r="D192" s="1" t="s">
        <v>9</v>
      </c>
      <c r="E192" s="2" t="s">
        <v>21</v>
      </c>
      <c r="F192" s="1">
        <v>23</v>
      </c>
      <c r="G192" s="19">
        <v>7.3</v>
      </c>
      <c r="H192" s="19">
        <v>0.72</v>
      </c>
      <c r="I192" s="19">
        <v>18</v>
      </c>
    </row>
    <row r="193" spans="2:9" x14ac:dyDescent="0.2">
      <c r="B193" s="1">
        <v>300190</v>
      </c>
      <c r="C193" s="1" t="s">
        <v>737</v>
      </c>
      <c r="D193" s="1" t="s">
        <v>9</v>
      </c>
      <c r="E193" s="2" t="s">
        <v>21</v>
      </c>
      <c r="F193" s="1">
        <v>7</v>
      </c>
      <c r="G193" s="19">
        <v>7.6</v>
      </c>
      <c r="H193" s="19">
        <v>0.11</v>
      </c>
      <c r="I193" s="19">
        <v>19</v>
      </c>
    </row>
    <row r="194" spans="2:9" x14ac:dyDescent="0.2">
      <c r="B194" s="1">
        <v>300191</v>
      </c>
      <c r="C194" s="1" t="s">
        <v>736</v>
      </c>
      <c r="D194" s="1" t="s">
        <v>6</v>
      </c>
      <c r="E194" s="2" t="s">
        <v>21</v>
      </c>
      <c r="F194" s="1">
        <v>28</v>
      </c>
      <c r="G194" s="19">
        <v>9</v>
      </c>
      <c r="H194" s="19">
        <v>0.62</v>
      </c>
      <c r="I194" s="19">
        <v>30</v>
      </c>
    </row>
    <row r="195" spans="2:9" x14ac:dyDescent="0.2">
      <c r="B195" s="1">
        <v>300192</v>
      </c>
      <c r="C195" s="1" t="s">
        <v>735</v>
      </c>
      <c r="D195" s="1" t="s">
        <v>13</v>
      </c>
      <c r="E195" s="2" t="s">
        <v>21</v>
      </c>
      <c r="F195" s="1">
        <v>29</v>
      </c>
      <c r="G195" s="19">
        <v>7.6</v>
      </c>
      <c r="H195" s="19">
        <v>0.5</v>
      </c>
      <c r="I195" s="19">
        <v>8</v>
      </c>
    </row>
    <row r="196" spans="2:9" x14ac:dyDescent="0.2">
      <c r="B196" s="1">
        <v>300193</v>
      </c>
      <c r="C196" s="1" t="s">
        <v>734</v>
      </c>
      <c r="D196" s="1" t="s">
        <v>7</v>
      </c>
      <c r="E196" s="2" t="s">
        <v>21</v>
      </c>
      <c r="F196" s="1">
        <v>24</v>
      </c>
      <c r="G196" s="19">
        <v>7.5</v>
      </c>
      <c r="H196" s="19">
        <v>0.81</v>
      </c>
      <c r="I196" s="19">
        <v>23</v>
      </c>
    </row>
    <row r="197" spans="2:9" x14ac:dyDescent="0.2">
      <c r="B197" s="1">
        <v>300194</v>
      </c>
      <c r="C197" s="1" t="s">
        <v>733</v>
      </c>
      <c r="D197" s="1" t="s">
        <v>11</v>
      </c>
      <c r="E197" s="2" t="s">
        <v>21</v>
      </c>
      <c r="F197" s="1">
        <v>11</v>
      </c>
      <c r="G197" s="19">
        <v>7.6</v>
      </c>
      <c r="H197" s="19">
        <v>0.51</v>
      </c>
      <c r="I197" s="19">
        <v>44</v>
      </c>
    </row>
    <row r="198" spans="2:9" x14ac:dyDescent="0.2">
      <c r="B198" s="1">
        <v>300195</v>
      </c>
      <c r="C198" s="1" t="s">
        <v>732</v>
      </c>
      <c r="D198" s="1" t="s">
        <v>7</v>
      </c>
      <c r="E198" s="2" t="s">
        <v>21</v>
      </c>
      <c r="F198" s="1">
        <v>24</v>
      </c>
      <c r="G198" s="19">
        <v>7</v>
      </c>
      <c r="H198" s="19">
        <v>0.81</v>
      </c>
      <c r="I198" s="19">
        <v>47</v>
      </c>
    </row>
    <row r="199" spans="2:9" x14ac:dyDescent="0.2">
      <c r="B199" s="1">
        <v>300196</v>
      </c>
      <c r="C199" s="1" t="s">
        <v>731</v>
      </c>
      <c r="D199" s="1" t="s">
        <v>13</v>
      </c>
      <c r="E199" s="2" t="s">
        <v>21</v>
      </c>
      <c r="F199" s="1">
        <v>24</v>
      </c>
      <c r="G199" s="19">
        <v>7.1</v>
      </c>
      <c r="H199" s="19">
        <v>0.53</v>
      </c>
      <c r="I199" s="19">
        <v>48</v>
      </c>
    </row>
    <row r="200" spans="2:9" x14ac:dyDescent="0.2">
      <c r="B200" s="1">
        <v>300197</v>
      </c>
      <c r="C200" s="1" t="s">
        <v>730</v>
      </c>
      <c r="D200" s="1" t="s">
        <v>4</v>
      </c>
      <c r="E200" s="2" t="s">
        <v>21</v>
      </c>
      <c r="F200" s="1">
        <v>25</v>
      </c>
      <c r="G200" s="19">
        <v>9</v>
      </c>
      <c r="H200" s="19">
        <v>0.84</v>
      </c>
      <c r="I200" s="19">
        <v>47</v>
      </c>
    </row>
    <row r="201" spans="2:9" x14ac:dyDescent="0.2">
      <c r="B201" s="1">
        <v>300198</v>
      </c>
      <c r="C201" s="1" t="s">
        <v>729</v>
      </c>
      <c r="D201" s="1" t="s">
        <v>4</v>
      </c>
      <c r="E201" s="2" t="s">
        <v>21</v>
      </c>
      <c r="F201" s="1">
        <v>23</v>
      </c>
      <c r="G201" s="19">
        <v>8.1</v>
      </c>
      <c r="H201" s="19">
        <v>0.11</v>
      </c>
      <c r="I201" s="19">
        <v>10</v>
      </c>
    </row>
    <row r="202" spans="2:9" x14ac:dyDescent="0.2">
      <c r="B202" s="1">
        <v>300199</v>
      </c>
      <c r="C202" s="1" t="s">
        <v>619</v>
      </c>
      <c r="D202" s="1" t="s">
        <v>12</v>
      </c>
      <c r="E202" s="2" t="s">
        <v>21</v>
      </c>
      <c r="F202" s="1">
        <v>6</v>
      </c>
      <c r="G202" s="19">
        <v>5.0999999999999996</v>
      </c>
      <c r="H202" s="19">
        <v>0.72</v>
      </c>
      <c r="I202" s="19">
        <v>9</v>
      </c>
    </row>
    <row r="203" spans="2:9" x14ac:dyDescent="0.2">
      <c r="B203" s="1">
        <v>300200</v>
      </c>
      <c r="C203" s="1" t="s">
        <v>728</v>
      </c>
      <c r="D203" s="1" t="s">
        <v>11</v>
      </c>
      <c r="E203" s="2" t="s">
        <v>21</v>
      </c>
      <c r="F203" s="1">
        <v>12</v>
      </c>
      <c r="G203" s="19">
        <v>8.3000000000000007</v>
      </c>
      <c r="H203" s="19">
        <v>0.57999999999999996</v>
      </c>
      <c r="I203" s="19">
        <v>7</v>
      </c>
    </row>
    <row r="204" spans="2:9" x14ac:dyDescent="0.2">
      <c r="B204" s="1">
        <v>300201</v>
      </c>
      <c r="C204" s="1" t="s">
        <v>318</v>
      </c>
      <c r="D204" s="1" t="s">
        <v>2</v>
      </c>
      <c r="E204" s="2" t="s">
        <v>21</v>
      </c>
      <c r="F204" s="1">
        <v>20</v>
      </c>
      <c r="G204" s="19">
        <v>6.5</v>
      </c>
      <c r="H204" s="19">
        <v>0.6</v>
      </c>
      <c r="I204" s="19">
        <v>32</v>
      </c>
    </row>
    <row r="205" spans="2:9" x14ac:dyDescent="0.2">
      <c r="B205" s="1">
        <v>300202</v>
      </c>
      <c r="C205" s="1" t="s">
        <v>322</v>
      </c>
      <c r="D205" s="1" t="s">
        <v>2</v>
      </c>
      <c r="E205" s="2" t="s">
        <v>21</v>
      </c>
      <c r="F205" s="1">
        <v>5</v>
      </c>
      <c r="G205" s="19">
        <v>6.3</v>
      </c>
      <c r="H205" s="19">
        <v>0.52</v>
      </c>
      <c r="I205" s="19">
        <v>48</v>
      </c>
    </row>
    <row r="206" spans="2:9" x14ac:dyDescent="0.2">
      <c r="B206" s="1">
        <v>300203</v>
      </c>
      <c r="C206" s="1" t="s">
        <v>727</v>
      </c>
      <c r="D206" s="1" t="s">
        <v>2</v>
      </c>
      <c r="E206" s="2" t="s">
        <v>21</v>
      </c>
      <c r="F206" s="1">
        <v>12</v>
      </c>
      <c r="G206" s="19">
        <v>7.6</v>
      </c>
      <c r="H206" s="19">
        <v>0.21</v>
      </c>
      <c r="I206" s="19">
        <v>35</v>
      </c>
    </row>
    <row r="207" spans="2:9" x14ac:dyDescent="0.2">
      <c r="B207" s="1">
        <v>300204</v>
      </c>
      <c r="C207" s="1" t="s">
        <v>726</v>
      </c>
      <c r="D207" s="1" t="s">
        <v>9</v>
      </c>
      <c r="E207" s="2" t="s">
        <v>21</v>
      </c>
      <c r="F207" s="1">
        <v>18</v>
      </c>
      <c r="G207" s="19">
        <v>6</v>
      </c>
      <c r="H207" s="19">
        <v>0.41</v>
      </c>
      <c r="I207" s="19">
        <v>28</v>
      </c>
    </row>
    <row r="208" spans="2:9" x14ac:dyDescent="0.2">
      <c r="B208" s="1">
        <v>300205</v>
      </c>
      <c r="C208" s="1" t="s">
        <v>157</v>
      </c>
      <c r="D208" s="1" t="s">
        <v>2</v>
      </c>
      <c r="E208" s="2" t="s">
        <v>21</v>
      </c>
      <c r="F208" s="1">
        <v>23</v>
      </c>
      <c r="G208" s="19">
        <v>7.7</v>
      </c>
      <c r="H208" s="19">
        <v>0.24</v>
      </c>
      <c r="I208" s="19">
        <v>42</v>
      </c>
    </row>
    <row r="209" spans="2:9" x14ac:dyDescent="0.2">
      <c r="B209" s="1">
        <v>300206</v>
      </c>
      <c r="C209" s="1" t="s">
        <v>427</v>
      </c>
      <c r="D209" s="1" t="s">
        <v>2</v>
      </c>
      <c r="E209" s="2" t="s">
        <v>21</v>
      </c>
      <c r="F209" s="1">
        <v>20</v>
      </c>
      <c r="G209" s="19">
        <v>6.6</v>
      </c>
      <c r="H209" s="19">
        <v>0.87</v>
      </c>
      <c r="I209" s="19">
        <v>12</v>
      </c>
    </row>
    <row r="210" spans="2:9" x14ac:dyDescent="0.2">
      <c r="B210" s="1">
        <v>300207</v>
      </c>
      <c r="C210" s="1" t="s">
        <v>725</v>
      </c>
      <c r="D210" s="1" t="s">
        <v>2</v>
      </c>
      <c r="E210" s="2" t="s">
        <v>21</v>
      </c>
      <c r="F210" s="1">
        <v>22</v>
      </c>
      <c r="G210" s="19">
        <v>8.6999999999999993</v>
      </c>
      <c r="H210" s="19">
        <v>0.41</v>
      </c>
      <c r="I210" s="19">
        <v>17</v>
      </c>
    </row>
    <row r="211" spans="2:9" x14ac:dyDescent="0.2">
      <c r="B211" s="1">
        <v>300208</v>
      </c>
      <c r="C211" s="1" t="s">
        <v>724</v>
      </c>
      <c r="D211" s="1" t="s">
        <v>13</v>
      </c>
      <c r="E211" s="2" t="s">
        <v>21</v>
      </c>
      <c r="F211" s="1">
        <v>14</v>
      </c>
      <c r="G211" s="19">
        <v>6.2</v>
      </c>
      <c r="H211" s="19">
        <v>0.35</v>
      </c>
      <c r="I211" s="19">
        <v>8</v>
      </c>
    </row>
    <row r="212" spans="2:9" x14ac:dyDescent="0.2">
      <c r="B212" s="1">
        <v>300209</v>
      </c>
      <c r="C212" s="1" t="s">
        <v>723</v>
      </c>
      <c r="D212" s="1" t="s">
        <v>6</v>
      </c>
      <c r="E212" s="2" t="s">
        <v>21</v>
      </c>
      <c r="F212" s="1">
        <v>13</v>
      </c>
      <c r="G212" s="19">
        <v>7.4</v>
      </c>
      <c r="H212" s="19">
        <v>0.68</v>
      </c>
      <c r="I212" s="19">
        <v>17</v>
      </c>
    </row>
    <row r="213" spans="2:9" x14ac:dyDescent="0.2">
      <c r="B213" s="1">
        <v>300210</v>
      </c>
      <c r="C213" s="1" t="s">
        <v>722</v>
      </c>
      <c r="D213" s="1" t="s">
        <v>11</v>
      </c>
      <c r="E213" s="2" t="s">
        <v>21</v>
      </c>
      <c r="F213" s="1">
        <v>23</v>
      </c>
      <c r="G213" s="19">
        <v>8.1</v>
      </c>
      <c r="H213" s="19">
        <v>0.82</v>
      </c>
      <c r="I213" s="19">
        <v>15</v>
      </c>
    </row>
    <row r="214" spans="2:9" x14ac:dyDescent="0.2">
      <c r="B214" s="1">
        <v>300211</v>
      </c>
      <c r="C214" s="1" t="s">
        <v>656</v>
      </c>
      <c r="D214" s="1" t="s">
        <v>13</v>
      </c>
      <c r="E214" s="2" t="s">
        <v>21</v>
      </c>
      <c r="F214" s="1">
        <v>8</v>
      </c>
      <c r="G214" s="19">
        <v>6.3</v>
      </c>
      <c r="H214" s="19">
        <v>0.17</v>
      </c>
      <c r="I214" s="19">
        <v>25</v>
      </c>
    </row>
    <row r="215" spans="2:9" x14ac:dyDescent="0.2">
      <c r="B215" s="1">
        <v>300212</v>
      </c>
      <c r="C215" s="1" t="s">
        <v>721</v>
      </c>
      <c r="D215" s="1" t="s">
        <v>12</v>
      </c>
      <c r="E215" s="2" t="s">
        <v>21</v>
      </c>
      <c r="F215" s="1">
        <v>16</v>
      </c>
      <c r="G215" s="19">
        <v>8.1</v>
      </c>
      <c r="H215" s="19">
        <v>0.28999999999999998</v>
      </c>
      <c r="I215" s="19">
        <v>30</v>
      </c>
    </row>
    <row r="216" spans="2:9" x14ac:dyDescent="0.2">
      <c r="B216" s="1">
        <v>300213</v>
      </c>
      <c r="C216" s="1" t="s">
        <v>720</v>
      </c>
      <c r="D216" s="1" t="s">
        <v>13</v>
      </c>
      <c r="E216" s="2" t="s">
        <v>21</v>
      </c>
      <c r="F216" s="1">
        <v>12</v>
      </c>
      <c r="G216" s="19">
        <v>8.6</v>
      </c>
      <c r="H216" s="19">
        <v>0.53</v>
      </c>
      <c r="I216" s="19">
        <v>17</v>
      </c>
    </row>
    <row r="217" spans="2:9" x14ac:dyDescent="0.2">
      <c r="B217" s="1">
        <v>300214</v>
      </c>
      <c r="C217" s="1" t="s">
        <v>719</v>
      </c>
      <c r="D217" s="1" t="s">
        <v>13</v>
      </c>
      <c r="E217" s="2" t="s">
        <v>21</v>
      </c>
      <c r="F217" s="1">
        <v>23</v>
      </c>
      <c r="G217" s="19">
        <v>6.4</v>
      </c>
      <c r="H217" s="19">
        <v>0.37</v>
      </c>
      <c r="I217" s="19">
        <v>47</v>
      </c>
    </row>
    <row r="218" spans="2:9" x14ac:dyDescent="0.2">
      <c r="B218" s="1">
        <v>300215</v>
      </c>
      <c r="C218" s="1" t="s">
        <v>718</v>
      </c>
      <c r="D218" s="1" t="s">
        <v>13</v>
      </c>
      <c r="E218" s="2" t="s">
        <v>21</v>
      </c>
      <c r="F218" s="1">
        <v>8</v>
      </c>
      <c r="G218" s="19">
        <v>5.2</v>
      </c>
      <c r="H218" s="19">
        <v>0.41</v>
      </c>
      <c r="I218" s="19">
        <v>32</v>
      </c>
    </row>
    <row r="219" spans="2:9" x14ac:dyDescent="0.2">
      <c r="B219" s="1">
        <v>300216</v>
      </c>
      <c r="C219" s="1" t="s">
        <v>717</v>
      </c>
      <c r="D219" s="1" t="s">
        <v>11</v>
      </c>
      <c r="E219" s="2" t="s">
        <v>21</v>
      </c>
      <c r="F219" s="1">
        <v>25</v>
      </c>
      <c r="G219" s="19">
        <v>8.9</v>
      </c>
      <c r="H219" s="19">
        <v>0.45</v>
      </c>
      <c r="I219" s="19">
        <v>6</v>
      </c>
    </row>
    <row r="220" spans="2:9" x14ac:dyDescent="0.2">
      <c r="B220" s="1">
        <v>300217</v>
      </c>
      <c r="C220" s="1" t="s">
        <v>716</v>
      </c>
      <c r="D220" s="1" t="s">
        <v>13</v>
      </c>
      <c r="E220" s="2" t="s">
        <v>21</v>
      </c>
      <c r="F220" s="1">
        <v>21</v>
      </c>
      <c r="G220" s="19">
        <v>7.6</v>
      </c>
      <c r="H220" s="19">
        <v>0.47</v>
      </c>
      <c r="I220" s="19">
        <v>35</v>
      </c>
    </row>
    <row r="221" spans="2:9" x14ac:dyDescent="0.2">
      <c r="B221" s="1">
        <v>300218</v>
      </c>
      <c r="C221" s="1" t="s">
        <v>715</v>
      </c>
      <c r="D221" s="1" t="s">
        <v>13</v>
      </c>
      <c r="E221" s="2" t="s">
        <v>21</v>
      </c>
      <c r="F221" s="1">
        <v>18</v>
      </c>
      <c r="G221" s="19">
        <v>6.7</v>
      </c>
      <c r="H221" s="19">
        <v>0.21</v>
      </c>
      <c r="I221" s="19">
        <v>24</v>
      </c>
    </row>
    <row r="222" spans="2:9" x14ac:dyDescent="0.2">
      <c r="B222" s="1">
        <v>300219</v>
      </c>
      <c r="C222" s="1" t="s">
        <v>714</v>
      </c>
      <c r="D222" s="1" t="s">
        <v>11</v>
      </c>
      <c r="E222" s="2" t="s">
        <v>21</v>
      </c>
      <c r="F222" s="1">
        <v>27</v>
      </c>
      <c r="G222" s="19">
        <v>8.9</v>
      </c>
      <c r="H222" s="19">
        <v>0.88</v>
      </c>
      <c r="I222" s="19">
        <v>9</v>
      </c>
    </row>
    <row r="223" spans="2:9" x14ac:dyDescent="0.2">
      <c r="B223" s="1">
        <v>300220</v>
      </c>
      <c r="C223" s="1" t="s">
        <v>46</v>
      </c>
      <c r="D223" s="1" t="s">
        <v>5</v>
      </c>
      <c r="E223" s="2" t="s">
        <v>21</v>
      </c>
      <c r="F223" s="1">
        <v>22</v>
      </c>
      <c r="G223" s="19">
        <v>6.9</v>
      </c>
      <c r="H223" s="19">
        <v>0.78</v>
      </c>
      <c r="I223" s="19">
        <v>7</v>
      </c>
    </row>
    <row r="224" spans="2:9" x14ac:dyDescent="0.2">
      <c r="B224" s="1">
        <v>300221</v>
      </c>
      <c r="C224" s="1" t="s">
        <v>565</v>
      </c>
      <c r="D224" s="1" t="s">
        <v>5</v>
      </c>
      <c r="E224" s="2" t="s">
        <v>21</v>
      </c>
      <c r="F224" s="1">
        <v>13</v>
      </c>
      <c r="G224" s="19">
        <v>7.2</v>
      </c>
      <c r="H224" s="19">
        <v>0.53</v>
      </c>
      <c r="I224" s="19">
        <v>21</v>
      </c>
    </row>
    <row r="225" spans="2:9" x14ac:dyDescent="0.2">
      <c r="B225" s="1">
        <v>300222</v>
      </c>
      <c r="C225" s="1" t="s">
        <v>279</v>
      </c>
      <c r="D225" s="1" t="s">
        <v>10</v>
      </c>
      <c r="E225" s="2" t="s">
        <v>21</v>
      </c>
      <c r="F225" s="1">
        <v>26</v>
      </c>
      <c r="G225" s="19">
        <v>6.6</v>
      </c>
      <c r="H225" s="19">
        <v>0.51</v>
      </c>
      <c r="I225" s="19">
        <v>12</v>
      </c>
    </row>
    <row r="226" spans="2:9" x14ac:dyDescent="0.2">
      <c r="B226" s="1">
        <v>300223</v>
      </c>
      <c r="C226" s="1" t="s">
        <v>713</v>
      </c>
      <c r="D226" s="1" t="s">
        <v>11</v>
      </c>
      <c r="E226" s="2" t="s">
        <v>21</v>
      </c>
      <c r="F226" s="1">
        <v>8</v>
      </c>
      <c r="G226" s="19">
        <v>6.8</v>
      </c>
      <c r="H226" s="19">
        <v>0.34</v>
      </c>
      <c r="I226" s="19">
        <v>44</v>
      </c>
    </row>
    <row r="227" spans="2:9" x14ac:dyDescent="0.2">
      <c r="B227" s="1">
        <v>300224</v>
      </c>
      <c r="C227" s="1" t="s">
        <v>545</v>
      </c>
      <c r="D227" s="1" t="s">
        <v>13</v>
      </c>
      <c r="E227" s="2" t="s">
        <v>21</v>
      </c>
      <c r="F227" s="1">
        <v>26</v>
      </c>
      <c r="G227" s="19">
        <v>5.4</v>
      </c>
      <c r="H227" s="19">
        <v>0.28999999999999998</v>
      </c>
      <c r="I227" s="19">
        <v>9</v>
      </c>
    </row>
    <row r="228" spans="2:9" x14ac:dyDescent="0.2">
      <c r="B228" s="1">
        <v>300225</v>
      </c>
      <c r="C228" s="1" t="s">
        <v>712</v>
      </c>
      <c r="D228" s="1" t="s">
        <v>13</v>
      </c>
      <c r="E228" s="2" t="s">
        <v>21</v>
      </c>
      <c r="F228" s="1">
        <v>15</v>
      </c>
      <c r="G228" s="19">
        <v>8.9</v>
      </c>
      <c r="H228" s="19">
        <v>0.85</v>
      </c>
      <c r="I228" s="19">
        <v>21</v>
      </c>
    </row>
    <row r="229" spans="2:9" x14ac:dyDescent="0.2">
      <c r="B229" s="1">
        <v>300226</v>
      </c>
      <c r="C229" s="1" t="s">
        <v>711</v>
      </c>
      <c r="D229" s="1" t="s">
        <v>13</v>
      </c>
      <c r="E229" s="2" t="s">
        <v>21</v>
      </c>
      <c r="F229" s="1">
        <v>7</v>
      </c>
      <c r="G229" s="19">
        <v>6.8</v>
      </c>
      <c r="H229" s="19">
        <v>0.85</v>
      </c>
      <c r="I229" s="19">
        <v>6</v>
      </c>
    </row>
    <row r="230" spans="2:9" x14ac:dyDescent="0.2">
      <c r="B230" s="1">
        <v>300227</v>
      </c>
      <c r="C230" s="1" t="s">
        <v>640</v>
      </c>
      <c r="D230" s="1" t="s">
        <v>13</v>
      </c>
      <c r="E230" s="2" t="s">
        <v>21</v>
      </c>
      <c r="F230" s="1">
        <v>28</v>
      </c>
      <c r="G230" s="19">
        <v>7.7</v>
      </c>
      <c r="H230" s="19">
        <v>0.77</v>
      </c>
      <c r="I230" s="19">
        <v>34</v>
      </c>
    </row>
    <row r="231" spans="2:9" x14ac:dyDescent="0.2">
      <c r="B231" s="1">
        <v>300228</v>
      </c>
      <c r="C231" s="1" t="s">
        <v>710</v>
      </c>
      <c r="D231" s="1" t="s">
        <v>13</v>
      </c>
      <c r="E231" s="2" t="s">
        <v>21</v>
      </c>
      <c r="F231" s="1">
        <v>21</v>
      </c>
      <c r="G231" s="19">
        <v>6.9</v>
      </c>
      <c r="H231" s="19">
        <v>0.12</v>
      </c>
      <c r="I231" s="19">
        <v>21</v>
      </c>
    </row>
    <row r="232" spans="2:9" x14ac:dyDescent="0.2">
      <c r="B232" s="1">
        <v>300229</v>
      </c>
      <c r="C232" s="1" t="s">
        <v>709</v>
      </c>
      <c r="D232" s="1" t="s">
        <v>13</v>
      </c>
      <c r="E232" s="2" t="s">
        <v>21</v>
      </c>
      <c r="F232" s="1">
        <v>12</v>
      </c>
      <c r="G232" s="19">
        <v>6.9</v>
      </c>
      <c r="H232" s="19">
        <v>0.46</v>
      </c>
      <c r="I232" s="19">
        <v>47</v>
      </c>
    </row>
    <row r="233" spans="2:9" x14ac:dyDescent="0.2">
      <c r="B233" s="1">
        <v>300230</v>
      </c>
      <c r="C233" s="1" t="s">
        <v>708</v>
      </c>
      <c r="D233" s="1" t="s">
        <v>6</v>
      </c>
      <c r="E233" s="2" t="s">
        <v>21</v>
      </c>
      <c r="F233" s="1">
        <v>26</v>
      </c>
      <c r="G233" s="19">
        <v>5.9</v>
      </c>
      <c r="H233" s="19">
        <v>0.87</v>
      </c>
      <c r="I233" s="19">
        <v>37</v>
      </c>
    </row>
    <row r="234" spans="2:9" x14ac:dyDescent="0.2">
      <c r="B234" s="1">
        <v>300231</v>
      </c>
      <c r="C234" s="1" t="s">
        <v>707</v>
      </c>
      <c r="D234" s="1" t="s">
        <v>6</v>
      </c>
      <c r="E234" s="2" t="s">
        <v>21</v>
      </c>
      <c r="F234" s="1">
        <v>29</v>
      </c>
      <c r="G234" s="19">
        <v>7.8</v>
      </c>
      <c r="H234" s="19">
        <v>0.1</v>
      </c>
      <c r="I234" s="19">
        <v>15</v>
      </c>
    </row>
    <row r="235" spans="2:9" x14ac:dyDescent="0.2">
      <c r="B235" s="1">
        <v>300232</v>
      </c>
      <c r="C235" s="1" t="s">
        <v>706</v>
      </c>
      <c r="D235" s="1" t="s">
        <v>2</v>
      </c>
      <c r="E235" s="2" t="s">
        <v>21</v>
      </c>
      <c r="F235" s="1">
        <v>5</v>
      </c>
      <c r="G235" s="19">
        <v>6.2</v>
      </c>
      <c r="H235" s="19">
        <v>0.56000000000000005</v>
      </c>
      <c r="I235" s="19">
        <v>35</v>
      </c>
    </row>
    <row r="236" spans="2:9" x14ac:dyDescent="0.2">
      <c r="B236" s="1">
        <v>300233</v>
      </c>
      <c r="C236" s="1" t="s">
        <v>705</v>
      </c>
      <c r="D236" s="1" t="s">
        <v>13</v>
      </c>
      <c r="E236" s="2" t="s">
        <v>21</v>
      </c>
      <c r="F236" s="1">
        <v>17</v>
      </c>
      <c r="G236" s="19">
        <v>6</v>
      </c>
      <c r="H236" s="19">
        <v>0.28000000000000003</v>
      </c>
      <c r="I236" s="19">
        <v>45</v>
      </c>
    </row>
    <row r="237" spans="2:9" x14ac:dyDescent="0.2">
      <c r="B237" s="1">
        <v>300234</v>
      </c>
      <c r="C237" s="1" t="s">
        <v>539</v>
      </c>
      <c r="D237" s="1" t="s">
        <v>6</v>
      </c>
      <c r="E237" s="2" t="s">
        <v>21</v>
      </c>
      <c r="F237" s="1">
        <v>30</v>
      </c>
      <c r="G237" s="19">
        <v>5.0999999999999996</v>
      </c>
      <c r="H237" s="19">
        <v>0.77</v>
      </c>
      <c r="I237" s="19">
        <v>29</v>
      </c>
    </row>
    <row r="238" spans="2:9" x14ac:dyDescent="0.2">
      <c r="B238" s="1">
        <v>300235</v>
      </c>
      <c r="C238" s="1" t="s">
        <v>686</v>
      </c>
      <c r="D238" s="1" t="s">
        <v>7</v>
      </c>
      <c r="E238" s="2" t="s">
        <v>21</v>
      </c>
      <c r="F238" s="1">
        <v>17</v>
      </c>
      <c r="G238" s="19">
        <v>5.0999999999999996</v>
      </c>
      <c r="H238" s="19">
        <v>0.67</v>
      </c>
      <c r="I238" s="19">
        <v>15</v>
      </c>
    </row>
    <row r="239" spans="2:9" x14ac:dyDescent="0.2">
      <c r="B239" s="1">
        <v>300236</v>
      </c>
      <c r="C239" s="1" t="s">
        <v>704</v>
      </c>
      <c r="D239" s="1" t="s">
        <v>13</v>
      </c>
      <c r="E239" s="2" t="s">
        <v>21</v>
      </c>
      <c r="F239" s="1">
        <v>27</v>
      </c>
      <c r="G239" s="19">
        <v>6.9</v>
      </c>
      <c r="H239" s="19">
        <v>0.5</v>
      </c>
      <c r="I239" s="19">
        <v>10</v>
      </c>
    </row>
    <row r="240" spans="2:9" x14ac:dyDescent="0.2">
      <c r="B240" s="1">
        <v>300237</v>
      </c>
      <c r="C240" s="1" t="s">
        <v>703</v>
      </c>
      <c r="D240" s="1" t="s">
        <v>11</v>
      </c>
      <c r="E240" s="2" t="s">
        <v>21</v>
      </c>
      <c r="F240" s="1">
        <v>23</v>
      </c>
      <c r="G240" s="19">
        <v>7.2</v>
      </c>
      <c r="H240" s="19">
        <v>0.19</v>
      </c>
      <c r="I240" s="19">
        <v>39</v>
      </c>
    </row>
    <row r="241" spans="2:9" x14ac:dyDescent="0.2">
      <c r="B241" s="1">
        <v>300238</v>
      </c>
      <c r="C241" s="1" t="s">
        <v>357</v>
      </c>
      <c r="D241" s="1" t="s">
        <v>2</v>
      </c>
      <c r="E241" s="2" t="s">
        <v>21</v>
      </c>
      <c r="F241" s="1">
        <v>19</v>
      </c>
      <c r="G241" s="19">
        <v>9</v>
      </c>
      <c r="H241" s="19">
        <v>0.85</v>
      </c>
      <c r="I241" s="19">
        <v>42</v>
      </c>
    </row>
    <row r="242" spans="2:9" x14ac:dyDescent="0.2">
      <c r="B242" s="1">
        <v>300239</v>
      </c>
      <c r="C242" s="1" t="s">
        <v>702</v>
      </c>
      <c r="D242" s="1" t="s">
        <v>1</v>
      </c>
      <c r="E242" s="2" t="s">
        <v>21</v>
      </c>
      <c r="F242" s="1">
        <v>12</v>
      </c>
      <c r="G242" s="19">
        <v>8.6</v>
      </c>
      <c r="H242" s="19">
        <v>0.48</v>
      </c>
      <c r="I242" s="19">
        <v>48</v>
      </c>
    </row>
    <row r="243" spans="2:9" x14ac:dyDescent="0.2">
      <c r="B243" s="1">
        <v>300240</v>
      </c>
      <c r="C243" s="1" t="s">
        <v>701</v>
      </c>
      <c r="D243" s="1" t="s">
        <v>1</v>
      </c>
      <c r="E243" s="2" t="s">
        <v>21</v>
      </c>
      <c r="F243" s="1">
        <v>25</v>
      </c>
      <c r="G243" s="19">
        <v>6.3</v>
      </c>
      <c r="H243" s="19">
        <v>0.74</v>
      </c>
      <c r="I243" s="19">
        <v>25</v>
      </c>
    </row>
    <row r="244" spans="2:9" x14ac:dyDescent="0.2">
      <c r="B244" s="1">
        <v>300241</v>
      </c>
      <c r="C244" s="1" t="s">
        <v>680</v>
      </c>
      <c r="D244" s="1" t="s">
        <v>13</v>
      </c>
      <c r="E244" s="2" t="s">
        <v>21</v>
      </c>
      <c r="F244" s="1">
        <v>9</v>
      </c>
      <c r="G244" s="19">
        <v>5.6</v>
      </c>
      <c r="H244" s="19">
        <v>0.76</v>
      </c>
      <c r="I244" s="19">
        <v>23</v>
      </c>
    </row>
    <row r="245" spans="2:9" x14ac:dyDescent="0.2">
      <c r="B245" s="1">
        <v>300242</v>
      </c>
      <c r="C245" s="1" t="s">
        <v>700</v>
      </c>
      <c r="D245" s="1" t="s">
        <v>13</v>
      </c>
      <c r="E245" s="2" t="s">
        <v>21</v>
      </c>
      <c r="F245" s="1">
        <v>23</v>
      </c>
      <c r="G245" s="19">
        <v>6.9</v>
      </c>
      <c r="H245" s="19">
        <v>0.57999999999999996</v>
      </c>
      <c r="I245" s="19">
        <v>37</v>
      </c>
    </row>
    <row r="246" spans="2:9" x14ac:dyDescent="0.2">
      <c r="B246" s="1">
        <v>300243</v>
      </c>
      <c r="C246" s="1" t="s">
        <v>62</v>
      </c>
      <c r="D246" s="1" t="s">
        <v>3</v>
      </c>
      <c r="E246" s="2" t="s">
        <v>21</v>
      </c>
      <c r="F246" s="1">
        <v>10</v>
      </c>
      <c r="G246" s="19">
        <v>5.0999999999999996</v>
      </c>
      <c r="H246" s="19">
        <v>0.59</v>
      </c>
      <c r="I246" s="19">
        <v>6</v>
      </c>
    </row>
    <row r="247" spans="2:9" x14ac:dyDescent="0.2">
      <c r="B247" s="1">
        <v>300244</v>
      </c>
      <c r="C247" s="1" t="s">
        <v>699</v>
      </c>
      <c r="D247" s="1" t="s">
        <v>4</v>
      </c>
      <c r="E247" s="2" t="s">
        <v>21</v>
      </c>
      <c r="F247" s="1">
        <v>7</v>
      </c>
      <c r="G247" s="19">
        <v>6</v>
      </c>
      <c r="H247" s="19">
        <v>0.88</v>
      </c>
      <c r="I247" s="19">
        <v>8</v>
      </c>
    </row>
    <row r="248" spans="2:9" x14ac:dyDescent="0.2">
      <c r="B248" s="1">
        <v>300245</v>
      </c>
      <c r="C248" s="1" t="s">
        <v>698</v>
      </c>
      <c r="D248" s="1" t="s">
        <v>12</v>
      </c>
      <c r="E248" s="2" t="s">
        <v>21</v>
      </c>
      <c r="F248" s="1">
        <v>22</v>
      </c>
      <c r="G248" s="19">
        <v>5.9</v>
      </c>
      <c r="H248" s="19">
        <v>0.81</v>
      </c>
      <c r="I248" s="19">
        <v>7</v>
      </c>
    </row>
    <row r="249" spans="2:9" x14ac:dyDescent="0.2">
      <c r="B249" s="1">
        <v>300246</v>
      </c>
      <c r="C249" s="1" t="s">
        <v>591</v>
      </c>
      <c r="D249" s="1" t="s">
        <v>4</v>
      </c>
      <c r="E249" s="2" t="s">
        <v>21</v>
      </c>
      <c r="F249" s="1">
        <v>26</v>
      </c>
      <c r="G249" s="19">
        <v>7</v>
      </c>
      <c r="H249" s="19">
        <v>0.46</v>
      </c>
      <c r="I249" s="19">
        <v>5</v>
      </c>
    </row>
    <row r="250" spans="2:9" x14ac:dyDescent="0.2">
      <c r="B250" s="1">
        <v>300247</v>
      </c>
      <c r="C250" s="1" t="s">
        <v>697</v>
      </c>
      <c r="D250" s="1" t="s">
        <v>13</v>
      </c>
      <c r="E250" s="2" t="s">
        <v>21</v>
      </c>
      <c r="F250" s="1">
        <v>18</v>
      </c>
      <c r="G250" s="19">
        <v>5.9</v>
      </c>
      <c r="H250" s="19">
        <v>0.41</v>
      </c>
      <c r="I250" s="19">
        <v>25</v>
      </c>
    </row>
    <row r="251" spans="2:9" x14ac:dyDescent="0.2">
      <c r="B251" s="1">
        <v>300248</v>
      </c>
      <c r="C251" s="1" t="s">
        <v>696</v>
      </c>
      <c r="D251" s="1" t="s">
        <v>13</v>
      </c>
      <c r="E251" s="2" t="s">
        <v>21</v>
      </c>
      <c r="F251" s="1">
        <v>8</v>
      </c>
      <c r="G251" s="19">
        <v>5.7</v>
      </c>
      <c r="H251" s="19">
        <v>0.53</v>
      </c>
      <c r="I251" s="19">
        <v>26</v>
      </c>
    </row>
    <row r="252" spans="2:9" x14ac:dyDescent="0.2">
      <c r="B252" s="1">
        <v>300249</v>
      </c>
      <c r="C252" s="1" t="s">
        <v>695</v>
      </c>
      <c r="D252" s="1" t="s">
        <v>10</v>
      </c>
      <c r="E252" s="2" t="s">
        <v>21</v>
      </c>
      <c r="F252" s="1">
        <v>15</v>
      </c>
      <c r="G252" s="19">
        <v>6.1</v>
      </c>
      <c r="H252" s="19">
        <v>0.61</v>
      </c>
      <c r="I252" s="19">
        <v>11</v>
      </c>
    </row>
    <row r="253" spans="2:9" x14ac:dyDescent="0.2">
      <c r="B253" s="1">
        <v>300250</v>
      </c>
      <c r="C253" s="1" t="s">
        <v>694</v>
      </c>
      <c r="D253" s="1" t="s">
        <v>13</v>
      </c>
      <c r="E253" s="2" t="s">
        <v>21</v>
      </c>
      <c r="F253" s="1">
        <v>15</v>
      </c>
      <c r="G253" s="19">
        <v>7.5</v>
      </c>
      <c r="H253" s="19">
        <v>0.82</v>
      </c>
      <c r="I253" s="19">
        <v>13</v>
      </c>
    </row>
    <row r="254" spans="2:9" x14ac:dyDescent="0.2">
      <c r="B254" s="1">
        <v>300251</v>
      </c>
      <c r="C254" s="1" t="s">
        <v>693</v>
      </c>
      <c r="D254" s="1" t="s">
        <v>13</v>
      </c>
      <c r="E254" s="2" t="s">
        <v>21</v>
      </c>
      <c r="F254" s="1">
        <v>23</v>
      </c>
      <c r="G254" s="19">
        <v>8.4</v>
      </c>
      <c r="H254" s="19">
        <v>0.64</v>
      </c>
      <c r="I254" s="19">
        <v>42</v>
      </c>
    </row>
    <row r="255" spans="2:9" x14ac:dyDescent="0.2">
      <c r="B255" s="1">
        <v>300252</v>
      </c>
      <c r="C255" s="1" t="s">
        <v>605</v>
      </c>
      <c r="D255" s="1" t="s">
        <v>12</v>
      </c>
      <c r="E255" s="2" t="s">
        <v>21</v>
      </c>
      <c r="F255" s="1">
        <v>11</v>
      </c>
      <c r="G255" s="19">
        <v>5.4</v>
      </c>
      <c r="H255" s="19">
        <v>0.4</v>
      </c>
      <c r="I255" s="19">
        <v>6</v>
      </c>
    </row>
    <row r="256" spans="2:9" x14ac:dyDescent="0.2">
      <c r="B256" s="1">
        <v>300253</v>
      </c>
      <c r="C256" s="1" t="s">
        <v>468</v>
      </c>
      <c r="D256" s="1" t="s">
        <v>2</v>
      </c>
      <c r="E256" s="2" t="s">
        <v>21</v>
      </c>
      <c r="F256" s="1">
        <v>15</v>
      </c>
      <c r="G256" s="19">
        <v>7.4</v>
      </c>
      <c r="H256" s="19">
        <v>0.81</v>
      </c>
      <c r="I256" s="19">
        <v>10</v>
      </c>
    </row>
    <row r="257" spans="2:9" x14ac:dyDescent="0.2">
      <c r="B257" s="1">
        <v>300254</v>
      </c>
      <c r="C257" s="1" t="s">
        <v>456</v>
      </c>
      <c r="D257" s="1" t="s">
        <v>2</v>
      </c>
      <c r="E257" s="2" t="s">
        <v>21</v>
      </c>
      <c r="F257" s="1">
        <v>6</v>
      </c>
      <c r="G257" s="19">
        <v>6.5</v>
      </c>
      <c r="H257" s="19">
        <v>0.3</v>
      </c>
      <c r="I257" s="19">
        <v>16</v>
      </c>
    </row>
    <row r="258" spans="2:9" x14ac:dyDescent="0.2">
      <c r="B258" s="1">
        <v>300255</v>
      </c>
      <c r="C258" s="1" t="s">
        <v>692</v>
      </c>
      <c r="D258" s="1" t="s">
        <v>2</v>
      </c>
      <c r="E258" s="2" t="s">
        <v>21</v>
      </c>
      <c r="F258" s="1">
        <v>20</v>
      </c>
      <c r="G258" s="19">
        <v>8.5</v>
      </c>
      <c r="H258" s="19">
        <v>0.3</v>
      </c>
      <c r="I258" s="19">
        <v>38</v>
      </c>
    </row>
    <row r="259" spans="2:9" x14ac:dyDescent="0.2">
      <c r="B259" s="1">
        <v>300256</v>
      </c>
      <c r="C259" s="1" t="s">
        <v>48</v>
      </c>
      <c r="D259" s="1" t="s">
        <v>2</v>
      </c>
      <c r="E259" s="2" t="s">
        <v>21</v>
      </c>
      <c r="F259" s="1">
        <v>16</v>
      </c>
      <c r="G259" s="19">
        <v>8.5</v>
      </c>
      <c r="H259" s="19">
        <v>0.75</v>
      </c>
      <c r="I259" s="19">
        <v>33</v>
      </c>
    </row>
    <row r="260" spans="2:9" x14ac:dyDescent="0.2">
      <c r="B260" s="1">
        <v>300257</v>
      </c>
      <c r="C260" s="1" t="s">
        <v>691</v>
      </c>
      <c r="D260" s="1" t="s">
        <v>2</v>
      </c>
      <c r="E260" s="2" t="s">
        <v>21</v>
      </c>
      <c r="F260" s="1">
        <v>10</v>
      </c>
      <c r="G260" s="19">
        <v>5.7</v>
      </c>
      <c r="H260" s="19">
        <v>0.73</v>
      </c>
      <c r="I260" s="19">
        <v>36</v>
      </c>
    </row>
    <row r="261" spans="2:9" x14ac:dyDescent="0.2">
      <c r="B261" s="1">
        <v>300258</v>
      </c>
      <c r="C261" s="1" t="s">
        <v>690</v>
      </c>
      <c r="D261" s="1" t="s">
        <v>11</v>
      </c>
      <c r="E261" s="2" t="s">
        <v>21</v>
      </c>
      <c r="F261" s="1">
        <v>27</v>
      </c>
      <c r="G261" s="19">
        <v>7.6</v>
      </c>
      <c r="H261" s="19">
        <v>0.86</v>
      </c>
      <c r="I261" s="19">
        <v>32</v>
      </c>
    </row>
    <row r="262" spans="2:9" x14ac:dyDescent="0.2">
      <c r="B262" s="1">
        <v>300259</v>
      </c>
      <c r="C262" s="1" t="s">
        <v>689</v>
      </c>
      <c r="D262" s="1" t="s">
        <v>1</v>
      </c>
      <c r="E262" s="2" t="s">
        <v>21</v>
      </c>
      <c r="F262" s="1">
        <v>28</v>
      </c>
      <c r="G262" s="19">
        <v>7.5</v>
      </c>
      <c r="H262" s="19">
        <v>0.47</v>
      </c>
      <c r="I262" s="19">
        <v>40</v>
      </c>
    </row>
    <row r="263" spans="2:9" x14ac:dyDescent="0.2">
      <c r="B263" s="1">
        <v>300260</v>
      </c>
      <c r="C263" s="1" t="s">
        <v>688</v>
      </c>
      <c r="D263" s="1" t="s">
        <v>1</v>
      </c>
      <c r="E263" s="2" t="s">
        <v>21</v>
      </c>
      <c r="F263" s="1">
        <v>27</v>
      </c>
      <c r="G263" s="19">
        <v>6.5</v>
      </c>
      <c r="H263" s="19">
        <v>0.51</v>
      </c>
      <c r="I263" s="19">
        <v>30</v>
      </c>
    </row>
    <row r="264" spans="2:9" x14ac:dyDescent="0.2">
      <c r="B264" s="1">
        <v>300261</v>
      </c>
      <c r="C264" s="1" t="s">
        <v>687</v>
      </c>
      <c r="D264" s="1" t="s">
        <v>13</v>
      </c>
      <c r="E264" s="2" t="s">
        <v>21</v>
      </c>
      <c r="F264" s="1">
        <v>23</v>
      </c>
      <c r="G264" s="19">
        <v>8.3000000000000007</v>
      </c>
      <c r="H264" s="19">
        <v>0.59</v>
      </c>
      <c r="I264" s="19">
        <v>7</v>
      </c>
    </row>
    <row r="265" spans="2:9" x14ac:dyDescent="0.2">
      <c r="B265" s="1">
        <v>300262</v>
      </c>
      <c r="C265" s="1" t="s">
        <v>686</v>
      </c>
      <c r="D265" s="1" t="s">
        <v>7</v>
      </c>
      <c r="E265" s="2" t="s">
        <v>21</v>
      </c>
      <c r="F265" s="1">
        <v>25</v>
      </c>
      <c r="G265" s="19">
        <v>8.1999999999999993</v>
      </c>
      <c r="H265" s="19">
        <v>0.15</v>
      </c>
      <c r="I265" s="19">
        <v>42</v>
      </c>
    </row>
    <row r="266" spans="2:9" x14ac:dyDescent="0.2">
      <c r="B266" s="1">
        <v>300263</v>
      </c>
      <c r="C266" s="1" t="s">
        <v>685</v>
      </c>
      <c r="D266" s="1" t="s">
        <v>13</v>
      </c>
      <c r="E266" s="2" t="s">
        <v>21</v>
      </c>
      <c r="F266" s="1">
        <v>5</v>
      </c>
      <c r="G266" s="19">
        <v>6.9</v>
      </c>
      <c r="H266" s="19">
        <v>0.4</v>
      </c>
      <c r="I266" s="19">
        <v>10</v>
      </c>
    </row>
    <row r="267" spans="2:9" x14ac:dyDescent="0.2">
      <c r="B267" s="1">
        <v>300264</v>
      </c>
      <c r="C267" s="1" t="s">
        <v>684</v>
      </c>
      <c r="D267" s="1" t="s">
        <v>13</v>
      </c>
      <c r="E267" s="2" t="s">
        <v>21</v>
      </c>
      <c r="F267" s="1">
        <v>8</v>
      </c>
      <c r="G267" s="19">
        <v>7.9</v>
      </c>
      <c r="H267" s="19">
        <v>0.4</v>
      </c>
      <c r="I267" s="19">
        <v>17</v>
      </c>
    </row>
    <row r="268" spans="2:9" x14ac:dyDescent="0.2">
      <c r="B268" s="1">
        <v>300265</v>
      </c>
      <c r="C268" s="1" t="s">
        <v>683</v>
      </c>
      <c r="D268" s="1" t="s">
        <v>13</v>
      </c>
      <c r="E268" s="2" t="s">
        <v>21</v>
      </c>
      <c r="F268" s="1">
        <v>29</v>
      </c>
      <c r="G268" s="19">
        <v>5.5</v>
      </c>
      <c r="H268" s="19">
        <v>0.7</v>
      </c>
      <c r="I268" s="19">
        <v>12</v>
      </c>
    </row>
    <row r="269" spans="2:9" x14ac:dyDescent="0.2">
      <c r="B269" s="1">
        <v>300266</v>
      </c>
      <c r="C269" s="1" t="s">
        <v>617</v>
      </c>
      <c r="D269" s="1" t="s">
        <v>9</v>
      </c>
      <c r="E269" s="2" t="s">
        <v>21</v>
      </c>
      <c r="F269" s="1">
        <v>19</v>
      </c>
      <c r="G269" s="19">
        <v>8.4</v>
      </c>
      <c r="H269" s="19">
        <v>0.5</v>
      </c>
      <c r="I269" s="19">
        <v>27</v>
      </c>
    </row>
    <row r="270" spans="2:9" x14ac:dyDescent="0.2">
      <c r="B270" s="1">
        <v>300267</v>
      </c>
      <c r="C270" s="1" t="s">
        <v>682</v>
      </c>
      <c r="D270" s="1" t="s">
        <v>11</v>
      </c>
      <c r="E270" s="2" t="s">
        <v>21</v>
      </c>
      <c r="F270" s="1">
        <v>30</v>
      </c>
      <c r="G270" s="19">
        <v>6.9</v>
      </c>
      <c r="H270" s="19">
        <v>0.15</v>
      </c>
      <c r="I270" s="19">
        <v>35</v>
      </c>
    </row>
    <row r="271" spans="2:9" x14ac:dyDescent="0.2">
      <c r="B271" s="1">
        <v>300268</v>
      </c>
      <c r="C271" s="1" t="s">
        <v>31</v>
      </c>
      <c r="D271" s="1" t="s">
        <v>4</v>
      </c>
      <c r="E271" s="2" t="s">
        <v>21</v>
      </c>
      <c r="F271" s="1">
        <v>17</v>
      </c>
      <c r="G271" s="19">
        <v>7.1</v>
      </c>
      <c r="H271" s="19">
        <v>0.1</v>
      </c>
      <c r="I271" s="19">
        <v>25</v>
      </c>
    </row>
    <row r="272" spans="2:9" x14ac:dyDescent="0.2">
      <c r="B272" s="1">
        <v>300269</v>
      </c>
      <c r="C272" s="1" t="s">
        <v>134</v>
      </c>
      <c r="D272" s="1" t="s">
        <v>9</v>
      </c>
      <c r="E272" s="2" t="s">
        <v>21</v>
      </c>
      <c r="F272" s="1">
        <v>27</v>
      </c>
      <c r="G272" s="19">
        <v>8</v>
      </c>
      <c r="H272" s="19">
        <v>0.24</v>
      </c>
      <c r="I272" s="19">
        <v>23</v>
      </c>
    </row>
    <row r="273" spans="2:9" x14ac:dyDescent="0.2">
      <c r="B273" s="1">
        <v>300270</v>
      </c>
      <c r="C273" s="1" t="s">
        <v>615</v>
      </c>
      <c r="D273" s="1" t="s">
        <v>12</v>
      </c>
      <c r="E273" s="2" t="s">
        <v>21</v>
      </c>
      <c r="F273" s="1">
        <v>5</v>
      </c>
      <c r="G273" s="19">
        <v>7.2</v>
      </c>
      <c r="H273" s="19">
        <v>0.31</v>
      </c>
      <c r="I273" s="19">
        <v>24</v>
      </c>
    </row>
    <row r="274" spans="2:9" x14ac:dyDescent="0.2">
      <c r="B274" s="1">
        <v>300271</v>
      </c>
      <c r="C274" s="1" t="s">
        <v>681</v>
      </c>
      <c r="D274" s="1" t="s">
        <v>13</v>
      </c>
      <c r="E274" s="2" t="s">
        <v>21</v>
      </c>
      <c r="F274" s="1">
        <v>21</v>
      </c>
      <c r="G274" s="19">
        <v>7.3</v>
      </c>
      <c r="H274" s="19">
        <v>0.25</v>
      </c>
      <c r="I274" s="19">
        <v>47</v>
      </c>
    </row>
    <row r="275" spans="2:9" x14ac:dyDescent="0.2">
      <c r="B275" s="1">
        <v>300272</v>
      </c>
      <c r="C275" s="1" t="s">
        <v>680</v>
      </c>
      <c r="D275" s="1" t="s">
        <v>13</v>
      </c>
      <c r="E275" s="2" t="s">
        <v>21</v>
      </c>
      <c r="F275" s="1">
        <v>12</v>
      </c>
      <c r="G275" s="19">
        <v>6.2</v>
      </c>
      <c r="H275" s="19">
        <v>0.82</v>
      </c>
      <c r="I275" s="19">
        <v>13</v>
      </c>
    </row>
    <row r="276" spans="2:9" x14ac:dyDescent="0.2">
      <c r="B276" s="1">
        <v>300273</v>
      </c>
      <c r="C276" s="1" t="s">
        <v>679</v>
      </c>
      <c r="D276" s="1" t="s">
        <v>13</v>
      </c>
      <c r="E276" s="2" t="s">
        <v>21</v>
      </c>
      <c r="F276" s="1">
        <v>14</v>
      </c>
      <c r="G276" s="19">
        <v>5.3</v>
      </c>
      <c r="H276" s="19">
        <v>0.87</v>
      </c>
      <c r="I276" s="19">
        <v>6</v>
      </c>
    </row>
    <row r="277" spans="2:9" x14ac:dyDescent="0.2">
      <c r="B277" s="1">
        <v>300274</v>
      </c>
      <c r="C277" s="1" t="s">
        <v>678</v>
      </c>
      <c r="D277" s="1" t="s">
        <v>13</v>
      </c>
      <c r="E277" s="2" t="s">
        <v>21</v>
      </c>
      <c r="F277" s="1">
        <v>30</v>
      </c>
      <c r="G277" s="19">
        <v>5.9</v>
      </c>
      <c r="H277" s="19">
        <v>0.35</v>
      </c>
      <c r="I277" s="19">
        <v>50</v>
      </c>
    </row>
    <row r="278" spans="2:9" x14ac:dyDescent="0.2">
      <c r="B278" s="1">
        <v>300275</v>
      </c>
      <c r="C278" s="1" t="s">
        <v>677</v>
      </c>
      <c r="D278" s="1" t="s">
        <v>13</v>
      </c>
      <c r="E278" s="2" t="s">
        <v>21</v>
      </c>
      <c r="F278" s="1">
        <v>27</v>
      </c>
      <c r="G278" s="19">
        <v>5.8</v>
      </c>
      <c r="H278" s="19">
        <v>0.85</v>
      </c>
      <c r="I278" s="19">
        <v>17</v>
      </c>
    </row>
    <row r="279" spans="2:9" x14ac:dyDescent="0.2">
      <c r="B279" s="1">
        <v>300276</v>
      </c>
      <c r="C279" s="1" t="s">
        <v>676</v>
      </c>
      <c r="D279" s="1" t="s">
        <v>13</v>
      </c>
      <c r="E279" s="2" t="s">
        <v>21</v>
      </c>
      <c r="F279" s="1">
        <v>16</v>
      </c>
      <c r="G279" s="19">
        <v>5.6</v>
      </c>
      <c r="H279" s="19">
        <v>0.9</v>
      </c>
      <c r="I279" s="19">
        <v>19</v>
      </c>
    </row>
    <row r="280" spans="2:9" x14ac:dyDescent="0.2">
      <c r="B280" s="1">
        <v>300277</v>
      </c>
      <c r="C280" s="1" t="s">
        <v>675</v>
      </c>
      <c r="D280" s="1" t="s">
        <v>7</v>
      </c>
      <c r="E280" s="2" t="s">
        <v>21</v>
      </c>
      <c r="F280" s="1">
        <v>15</v>
      </c>
      <c r="G280" s="19">
        <v>8.8000000000000007</v>
      </c>
      <c r="H280" s="19">
        <v>0.49</v>
      </c>
      <c r="I280" s="19">
        <v>43</v>
      </c>
    </row>
    <row r="281" spans="2:9" x14ac:dyDescent="0.2">
      <c r="B281" s="1">
        <v>300278</v>
      </c>
      <c r="C281" s="1" t="s">
        <v>674</v>
      </c>
      <c r="D281" s="1" t="s">
        <v>2</v>
      </c>
      <c r="E281" s="2" t="s">
        <v>21</v>
      </c>
      <c r="F281" s="1">
        <v>15</v>
      </c>
      <c r="G281" s="19">
        <v>8.5</v>
      </c>
      <c r="H281" s="19">
        <v>0.13</v>
      </c>
      <c r="I281" s="19">
        <v>50</v>
      </c>
    </row>
    <row r="282" spans="2:9" x14ac:dyDescent="0.2">
      <c r="B282" s="1">
        <v>300279</v>
      </c>
      <c r="C282" s="1" t="s">
        <v>295</v>
      </c>
      <c r="D282" s="1" t="s">
        <v>11</v>
      </c>
      <c r="E282" s="2" t="s">
        <v>21</v>
      </c>
      <c r="F282" s="1">
        <v>10</v>
      </c>
      <c r="G282" s="19">
        <v>6.1</v>
      </c>
      <c r="H282" s="19">
        <v>0.23</v>
      </c>
      <c r="I282" s="19">
        <v>19</v>
      </c>
    </row>
    <row r="283" spans="2:9" x14ac:dyDescent="0.2">
      <c r="B283" s="1">
        <v>300280</v>
      </c>
      <c r="C283" s="1" t="s">
        <v>673</v>
      </c>
      <c r="D283" s="1" t="s">
        <v>11</v>
      </c>
      <c r="E283" s="2" t="s">
        <v>21</v>
      </c>
      <c r="F283" s="1">
        <v>13</v>
      </c>
      <c r="G283" s="19">
        <v>5.0999999999999996</v>
      </c>
      <c r="H283" s="19">
        <v>0.35</v>
      </c>
      <c r="I283" s="19">
        <v>50</v>
      </c>
    </row>
    <row r="284" spans="2:9" x14ac:dyDescent="0.2">
      <c r="B284" s="1">
        <v>300281</v>
      </c>
      <c r="C284" s="1" t="s">
        <v>259</v>
      </c>
      <c r="D284" s="1" t="s">
        <v>5</v>
      </c>
      <c r="E284" s="2" t="s">
        <v>21</v>
      </c>
      <c r="F284" s="1">
        <v>30</v>
      </c>
      <c r="G284" s="19">
        <v>6.4</v>
      </c>
      <c r="H284" s="19">
        <v>0.15</v>
      </c>
      <c r="I284" s="19">
        <v>43</v>
      </c>
    </row>
    <row r="285" spans="2:9" x14ac:dyDescent="0.2">
      <c r="B285" s="1">
        <v>300282</v>
      </c>
      <c r="C285" s="1" t="s">
        <v>672</v>
      </c>
      <c r="D285" s="1" t="s">
        <v>10</v>
      </c>
      <c r="E285" s="2" t="s">
        <v>21</v>
      </c>
      <c r="F285" s="1">
        <v>9</v>
      </c>
      <c r="G285" s="19">
        <v>7</v>
      </c>
      <c r="H285" s="19">
        <v>0.57999999999999996</v>
      </c>
      <c r="I285" s="19">
        <v>29</v>
      </c>
    </row>
    <row r="286" spans="2:9" x14ac:dyDescent="0.2">
      <c r="B286" s="1">
        <v>300283</v>
      </c>
      <c r="C286" s="1" t="s">
        <v>671</v>
      </c>
      <c r="D286" s="1" t="s">
        <v>7</v>
      </c>
      <c r="E286" s="2" t="s">
        <v>21</v>
      </c>
      <c r="F286" s="1">
        <v>22</v>
      </c>
      <c r="G286" s="19">
        <v>5.4</v>
      </c>
      <c r="H286" s="19">
        <v>0.72</v>
      </c>
      <c r="I286" s="19">
        <v>28</v>
      </c>
    </row>
    <row r="287" spans="2:9" x14ac:dyDescent="0.2">
      <c r="B287" s="1">
        <v>300284</v>
      </c>
      <c r="C287" s="1" t="s">
        <v>670</v>
      </c>
      <c r="D287" s="1" t="s">
        <v>13</v>
      </c>
      <c r="E287" s="2" t="s">
        <v>21</v>
      </c>
      <c r="F287" s="1">
        <v>15</v>
      </c>
      <c r="G287" s="19">
        <v>6.7</v>
      </c>
      <c r="H287" s="19">
        <v>0.1</v>
      </c>
      <c r="I287" s="19">
        <v>17</v>
      </c>
    </row>
    <row r="288" spans="2:9" x14ac:dyDescent="0.2">
      <c r="B288" s="1">
        <v>300285</v>
      </c>
      <c r="C288" s="1" t="s">
        <v>669</v>
      </c>
      <c r="D288" s="1" t="s">
        <v>13</v>
      </c>
      <c r="E288" s="2" t="s">
        <v>21</v>
      </c>
      <c r="F288" s="1">
        <v>8</v>
      </c>
      <c r="G288" s="19">
        <v>6.8</v>
      </c>
      <c r="H288" s="19">
        <v>0.48</v>
      </c>
      <c r="I288" s="19">
        <v>36</v>
      </c>
    </row>
    <row r="289" spans="2:9" x14ac:dyDescent="0.2">
      <c r="B289" s="1">
        <v>300286</v>
      </c>
      <c r="C289" s="1" t="s">
        <v>668</v>
      </c>
      <c r="D289" s="1" t="s">
        <v>13</v>
      </c>
      <c r="E289" s="2" t="s">
        <v>21</v>
      </c>
      <c r="F289" s="1">
        <v>6</v>
      </c>
      <c r="G289" s="19">
        <v>8.5</v>
      </c>
      <c r="H289" s="19">
        <v>0.37</v>
      </c>
      <c r="I289" s="19">
        <v>22</v>
      </c>
    </row>
    <row r="290" spans="2:9" x14ac:dyDescent="0.2">
      <c r="B290" s="1">
        <v>300287</v>
      </c>
      <c r="C290" s="1" t="s">
        <v>625</v>
      </c>
      <c r="D290" s="1" t="s">
        <v>13</v>
      </c>
      <c r="E290" s="2" t="s">
        <v>21</v>
      </c>
      <c r="F290" s="1">
        <v>25</v>
      </c>
      <c r="G290" s="19">
        <v>7.3</v>
      </c>
      <c r="H290" s="19">
        <v>0.3</v>
      </c>
      <c r="I290" s="19">
        <v>39</v>
      </c>
    </row>
    <row r="291" spans="2:9" x14ac:dyDescent="0.2">
      <c r="B291" s="1">
        <v>300288</v>
      </c>
      <c r="C291" s="1" t="s">
        <v>624</v>
      </c>
      <c r="D291" s="1" t="s">
        <v>13</v>
      </c>
      <c r="E291" s="2" t="s">
        <v>21</v>
      </c>
      <c r="F291" s="1">
        <v>21</v>
      </c>
      <c r="G291" s="19">
        <v>6.6</v>
      </c>
      <c r="H291" s="19">
        <v>0.55000000000000004</v>
      </c>
      <c r="I291" s="19">
        <v>36</v>
      </c>
    </row>
    <row r="292" spans="2:9" x14ac:dyDescent="0.2">
      <c r="B292" s="1">
        <v>300289</v>
      </c>
      <c r="C292" s="1" t="s">
        <v>667</v>
      </c>
      <c r="D292" s="1" t="s">
        <v>13</v>
      </c>
      <c r="E292" s="2" t="s">
        <v>21</v>
      </c>
      <c r="F292" s="1">
        <v>29</v>
      </c>
      <c r="G292" s="19">
        <v>6</v>
      </c>
      <c r="H292" s="19">
        <v>0.15</v>
      </c>
      <c r="I292" s="19">
        <v>12</v>
      </c>
    </row>
    <row r="293" spans="2:9" x14ac:dyDescent="0.2">
      <c r="B293" s="1">
        <v>300290</v>
      </c>
      <c r="C293" s="1" t="s">
        <v>412</v>
      </c>
      <c r="D293" s="1" t="s">
        <v>7</v>
      </c>
      <c r="E293" s="2" t="s">
        <v>21</v>
      </c>
      <c r="F293" s="1">
        <v>18</v>
      </c>
      <c r="G293" s="19">
        <v>5.7</v>
      </c>
      <c r="H293" s="19">
        <v>0.75</v>
      </c>
      <c r="I293" s="19">
        <v>49</v>
      </c>
    </row>
    <row r="294" spans="2:9" x14ac:dyDescent="0.2">
      <c r="B294" s="1">
        <v>300291</v>
      </c>
      <c r="C294" s="1" t="s">
        <v>666</v>
      </c>
      <c r="D294" s="1" t="s">
        <v>12</v>
      </c>
      <c r="E294" s="2" t="s">
        <v>21</v>
      </c>
      <c r="F294" s="1">
        <v>7</v>
      </c>
      <c r="G294" s="19">
        <v>8.4</v>
      </c>
      <c r="H294" s="19">
        <v>0.27</v>
      </c>
      <c r="I294" s="19">
        <v>21</v>
      </c>
    </row>
    <row r="295" spans="2:9" x14ac:dyDescent="0.2">
      <c r="B295" s="1">
        <v>300292</v>
      </c>
      <c r="C295" s="1" t="s">
        <v>630</v>
      </c>
      <c r="D295" s="1" t="s">
        <v>5</v>
      </c>
      <c r="E295" s="2" t="s">
        <v>21</v>
      </c>
      <c r="F295" s="1">
        <v>25</v>
      </c>
      <c r="G295" s="19">
        <v>5.9</v>
      </c>
      <c r="H295" s="19">
        <v>0.11</v>
      </c>
      <c r="I295" s="19">
        <v>6</v>
      </c>
    </row>
    <row r="296" spans="2:9" x14ac:dyDescent="0.2">
      <c r="B296" s="1">
        <v>300293</v>
      </c>
      <c r="C296" s="1" t="s">
        <v>665</v>
      </c>
      <c r="D296" s="1" t="s">
        <v>13</v>
      </c>
      <c r="E296" s="2" t="s">
        <v>21</v>
      </c>
      <c r="F296" s="1">
        <v>5</v>
      </c>
      <c r="G296" s="19">
        <v>6.6</v>
      </c>
      <c r="H296" s="19">
        <v>0.17</v>
      </c>
      <c r="I296" s="19">
        <v>13</v>
      </c>
    </row>
    <row r="297" spans="2:9" x14ac:dyDescent="0.2">
      <c r="B297" s="1">
        <v>300294</v>
      </c>
      <c r="C297" s="1" t="s">
        <v>664</v>
      </c>
      <c r="D297" s="1" t="s">
        <v>13</v>
      </c>
      <c r="E297" s="2" t="s">
        <v>21</v>
      </c>
      <c r="F297" s="1">
        <v>15</v>
      </c>
      <c r="G297" s="19">
        <v>7.4</v>
      </c>
      <c r="H297" s="19">
        <v>0.44</v>
      </c>
      <c r="I297" s="19">
        <v>17</v>
      </c>
    </row>
    <row r="298" spans="2:9" x14ac:dyDescent="0.2">
      <c r="B298" s="1">
        <v>300295</v>
      </c>
      <c r="C298" s="1" t="s">
        <v>515</v>
      </c>
      <c r="D298" s="1" t="s">
        <v>13</v>
      </c>
      <c r="E298" s="2" t="s">
        <v>21</v>
      </c>
      <c r="F298" s="1">
        <v>28</v>
      </c>
      <c r="G298" s="19">
        <v>8.3000000000000007</v>
      </c>
      <c r="H298" s="19">
        <v>0.63</v>
      </c>
      <c r="I298" s="19">
        <v>16</v>
      </c>
    </row>
    <row r="299" spans="2:9" x14ac:dyDescent="0.2">
      <c r="B299" s="1">
        <v>300296</v>
      </c>
      <c r="C299" s="1" t="s">
        <v>663</v>
      </c>
      <c r="D299" s="1" t="s">
        <v>4</v>
      </c>
      <c r="E299" s="2" t="s">
        <v>21</v>
      </c>
      <c r="F299" s="1">
        <v>10</v>
      </c>
      <c r="G299" s="19">
        <v>7.6</v>
      </c>
      <c r="H299" s="19">
        <v>0.69</v>
      </c>
      <c r="I299" s="19">
        <v>20</v>
      </c>
    </row>
    <row r="300" spans="2:9" x14ac:dyDescent="0.2">
      <c r="B300" s="1">
        <v>300297</v>
      </c>
      <c r="C300" s="1" t="s">
        <v>90</v>
      </c>
      <c r="D300" s="1" t="s">
        <v>4</v>
      </c>
      <c r="E300" s="2" t="s">
        <v>21</v>
      </c>
      <c r="F300" s="1">
        <v>20</v>
      </c>
      <c r="G300" s="19">
        <v>5.7</v>
      </c>
      <c r="H300" s="19">
        <v>0.2</v>
      </c>
      <c r="I300" s="19">
        <v>10</v>
      </c>
    </row>
    <row r="301" spans="2:9" x14ac:dyDescent="0.2">
      <c r="B301" s="1">
        <v>300298</v>
      </c>
      <c r="C301" s="1" t="s">
        <v>662</v>
      </c>
      <c r="D301" s="1" t="s">
        <v>12</v>
      </c>
      <c r="E301" s="2" t="s">
        <v>21</v>
      </c>
      <c r="F301" s="1">
        <v>20</v>
      </c>
      <c r="G301" s="19">
        <v>8.6</v>
      </c>
      <c r="H301" s="19">
        <v>0.16</v>
      </c>
      <c r="I301" s="19">
        <v>29</v>
      </c>
    </row>
    <row r="302" spans="2:9" x14ac:dyDescent="0.2">
      <c r="B302" s="1">
        <v>300299</v>
      </c>
      <c r="C302" s="1" t="s">
        <v>634</v>
      </c>
      <c r="D302" s="1" t="s">
        <v>13</v>
      </c>
      <c r="E302" s="2" t="s">
        <v>21</v>
      </c>
      <c r="F302" s="1">
        <v>30</v>
      </c>
      <c r="G302" s="19">
        <v>5.3</v>
      </c>
      <c r="H302" s="19">
        <v>0.8</v>
      </c>
      <c r="I302" s="19">
        <v>20</v>
      </c>
    </row>
    <row r="303" spans="2:9" x14ac:dyDescent="0.2">
      <c r="B303" s="1">
        <v>300300</v>
      </c>
      <c r="C303" s="1" t="s">
        <v>582</v>
      </c>
      <c r="D303" s="1" t="s">
        <v>0</v>
      </c>
      <c r="E303" s="2" t="s">
        <v>21</v>
      </c>
      <c r="F303" s="1">
        <v>16</v>
      </c>
      <c r="G303" s="19">
        <v>5.4</v>
      </c>
      <c r="H303" s="19">
        <v>0.6</v>
      </c>
      <c r="I303" s="19">
        <v>35</v>
      </c>
    </row>
    <row r="304" spans="2:9" x14ac:dyDescent="0.2">
      <c r="B304" s="1">
        <v>300301</v>
      </c>
      <c r="C304" s="1" t="s">
        <v>661</v>
      </c>
      <c r="D304" s="1" t="s">
        <v>2</v>
      </c>
      <c r="E304" s="2" t="s">
        <v>21</v>
      </c>
      <c r="F304" s="1">
        <v>6</v>
      </c>
      <c r="G304" s="19">
        <v>6.5</v>
      </c>
      <c r="H304" s="19">
        <v>0.34</v>
      </c>
      <c r="I304" s="19">
        <v>49</v>
      </c>
    </row>
    <row r="305" spans="2:9" x14ac:dyDescent="0.2">
      <c r="B305" s="1">
        <v>300302</v>
      </c>
      <c r="C305" s="1" t="s">
        <v>548</v>
      </c>
      <c r="D305" s="1" t="s">
        <v>7</v>
      </c>
      <c r="E305" s="2" t="s">
        <v>21</v>
      </c>
      <c r="F305" s="1">
        <v>28</v>
      </c>
      <c r="G305" s="19">
        <v>6.6</v>
      </c>
      <c r="H305" s="19">
        <v>0.22</v>
      </c>
      <c r="I305" s="19">
        <v>46</v>
      </c>
    </row>
    <row r="306" spans="2:9" x14ac:dyDescent="0.2">
      <c r="B306" s="1">
        <v>300303</v>
      </c>
      <c r="C306" s="1" t="s">
        <v>621</v>
      </c>
      <c r="D306" s="1" t="s">
        <v>3</v>
      </c>
      <c r="E306" s="2" t="s">
        <v>21</v>
      </c>
      <c r="F306" s="1">
        <v>26</v>
      </c>
      <c r="G306" s="19">
        <v>5.5</v>
      </c>
      <c r="H306" s="19">
        <v>0.17</v>
      </c>
      <c r="I306" s="19">
        <v>24</v>
      </c>
    </row>
    <row r="307" spans="2:9" x14ac:dyDescent="0.2">
      <c r="B307" s="1">
        <v>300304</v>
      </c>
      <c r="C307" s="1" t="s">
        <v>660</v>
      </c>
      <c r="D307" s="1" t="s">
        <v>13</v>
      </c>
      <c r="E307" s="2" t="s">
        <v>21</v>
      </c>
      <c r="F307" s="1">
        <v>21</v>
      </c>
      <c r="G307" s="19">
        <v>5.3</v>
      </c>
      <c r="H307" s="19">
        <v>0.56999999999999995</v>
      </c>
      <c r="I307" s="19">
        <v>47</v>
      </c>
    </row>
    <row r="308" spans="2:9" x14ac:dyDescent="0.2">
      <c r="B308" s="1">
        <v>300305</v>
      </c>
      <c r="C308" s="1" t="s">
        <v>659</v>
      </c>
      <c r="D308" s="1" t="s">
        <v>13</v>
      </c>
      <c r="E308" s="2" t="s">
        <v>21</v>
      </c>
      <c r="F308" s="1">
        <v>10</v>
      </c>
      <c r="G308" s="19">
        <v>5.2</v>
      </c>
      <c r="H308" s="19">
        <v>0.46</v>
      </c>
      <c r="I308" s="19">
        <v>38</v>
      </c>
    </row>
    <row r="309" spans="2:9" x14ac:dyDescent="0.2">
      <c r="B309" s="1">
        <v>300306</v>
      </c>
      <c r="C309" s="1" t="s">
        <v>541</v>
      </c>
      <c r="D309" s="1" t="s">
        <v>13</v>
      </c>
      <c r="E309" s="2" t="s">
        <v>21</v>
      </c>
      <c r="F309" s="1">
        <v>17</v>
      </c>
      <c r="G309" s="19">
        <v>5.2</v>
      </c>
      <c r="H309" s="19">
        <v>0.44</v>
      </c>
      <c r="I309" s="19">
        <v>15</v>
      </c>
    </row>
    <row r="310" spans="2:9" x14ac:dyDescent="0.2">
      <c r="B310" s="1">
        <v>300307</v>
      </c>
      <c r="C310" s="1" t="s">
        <v>421</v>
      </c>
      <c r="D310" s="1" t="s">
        <v>13</v>
      </c>
      <c r="E310" s="2" t="s">
        <v>21</v>
      </c>
      <c r="F310" s="1">
        <v>18</v>
      </c>
      <c r="G310" s="19">
        <v>6.2</v>
      </c>
      <c r="H310" s="19">
        <v>0.39</v>
      </c>
      <c r="I310" s="19">
        <v>14</v>
      </c>
    </row>
    <row r="311" spans="2:9" x14ac:dyDescent="0.2">
      <c r="B311" s="1">
        <v>300308</v>
      </c>
      <c r="C311" s="1" t="s">
        <v>388</v>
      </c>
      <c r="D311" s="1" t="s">
        <v>1</v>
      </c>
      <c r="E311" s="2" t="s">
        <v>21</v>
      </c>
      <c r="F311" s="1">
        <v>21</v>
      </c>
      <c r="G311" s="19">
        <v>6.7</v>
      </c>
      <c r="H311" s="19">
        <v>0.72</v>
      </c>
      <c r="I311" s="19">
        <v>24</v>
      </c>
    </row>
    <row r="312" spans="2:9" x14ac:dyDescent="0.2">
      <c r="B312" s="1">
        <v>300309</v>
      </c>
      <c r="C312" s="1" t="s">
        <v>658</v>
      </c>
      <c r="D312" s="1" t="s">
        <v>13</v>
      </c>
      <c r="E312" s="2" t="s">
        <v>21</v>
      </c>
      <c r="F312" s="1">
        <v>10</v>
      </c>
      <c r="G312" s="19">
        <v>5.7</v>
      </c>
      <c r="H312" s="19">
        <v>0.1</v>
      </c>
      <c r="I312" s="19">
        <v>37</v>
      </c>
    </row>
    <row r="313" spans="2:9" x14ac:dyDescent="0.2">
      <c r="B313" s="1">
        <v>300310</v>
      </c>
      <c r="C313" s="1" t="s">
        <v>657</v>
      </c>
      <c r="D313" s="1" t="s">
        <v>13</v>
      </c>
      <c r="E313" s="2" t="s">
        <v>21</v>
      </c>
      <c r="F313" s="1">
        <v>23</v>
      </c>
      <c r="G313" s="19">
        <v>5.6</v>
      </c>
      <c r="H313" s="19">
        <v>0.44</v>
      </c>
      <c r="I313" s="19">
        <v>46</v>
      </c>
    </row>
    <row r="314" spans="2:9" x14ac:dyDescent="0.2">
      <c r="B314" s="1">
        <v>300311</v>
      </c>
      <c r="C314" s="1" t="s">
        <v>656</v>
      </c>
      <c r="D314" s="1" t="s">
        <v>13</v>
      </c>
      <c r="E314" s="2" t="s">
        <v>21</v>
      </c>
      <c r="F314" s="1">
        <v>8</v>
      </c>
      <c r="G314" s="19">
        <v>5</v>
      </c>
      <c r="H314" s="19">
        <v>0.46</v>
      </c>
      <c r="I314" s="19">
        <v>49</v>
      </c>
    </row>
    <row r="315" spans="2:9" x14ac:dyDescent="0.2">
      <c r="B315" s="1">
        <v>300312</v>
      </c>
      <c r="C315" s="1" t="s">
        <v>655</v>
      </c>
      <c r="D315" s="1" t="s">
        <v>13</v>
      </c>
      <c r="E315" s="2" t="s">
        <v>21</v>
      </c>
      <c r="F315" s="1">
        <v>5</v>
      </c>
      <c r="G315" s="19">
        <v>7.9</v>
      </c>
      <c r="H315" s="19">
        <v>0.25</v>
      </c>
      <c r="I315" s="19">
        <v>24</v>
      </c>
    </row>
    <row r="316" spans="2:9" x14ac:dyDescent="0.2">
      <c r="B316" s="1">
        <v>300313</v>
      </c>
      <c r="C316" s="1" t="s">
        <v>654</v>
      </c>
      <c r="D316" s="1" t="s">
        <v>13</v>
      </c>
      <c r="E316" s="2" t="s">
        <v>21</v>
      </c>
      <c r="F316" s="1">
        <v>8</v>
      </c>
      <c r="G316" s="19">
        <v>6.6</v>
      </c>
      <c r="H316" s="19">
        <v>0.7</v>
      </c>
      <c r="I316" s="19">
        <v>34</v>
      </c>
    </row>
    <row r="317" spans="2:9" x14ac:dyDescent="0.2">
      <c r="B317" s="1">
        <v>300314</v>
      </c>
      <c r="C317" s="1" t="s">
        <v>653</v>
      </c>
      <c r="D317" s="1" t="s">
        <v>13</v>
      </c>
      <c r="E317" s="2" t="s">
        <v>21</v>
      </c>
      <c r="F317" s="1">
        <v>6</v>
      </c>
      <c r="G317" s="19">
        <v>5.3</v>
      </c>
      <c r="H317" s="19">
        <v>0.28000000000000003</v>
      </c>
      <c r="I317" s="19">
        <v>44</v>
      </c>
    </row>
    <row r="318" spans="2:9" x14ac:dyDescent="0.2">
      <c r="B318" s="1">
        <v>300315</v>
      </c>
      <c r="C318" s="1" t="s">
        <v>559</v>
      </c>
      <c r="D318" s="1" t="s">
        <v>5</v>
      </c>
      <c r="E318" s="2" t="s">
        <v>21</v>
      </c>
      <c r="F318" s="1">
        <v>24</v>
      </c>
      <c r="G318" s="19">
        <v>5.5</v>
      </c>
      <c r="H318" s="19">
        <v>0.89</v>
      </c>
      <c r="I318" s="19">
        <v>29</v>
      </c>
    </row>
    <row r="319" spans="2:9" x14ac:dyDescent="0.2">
      <c r="B319" s="1">
        <v>300316</v>
      </c>
      <c r="C319" s="1" t="s">
        <v>267</v>
      </c>
      <c r="D319" s="1" t="s">
        <v>5</v>
      </c>
      <c r="E319" s="2" t="s">
        <v>21</v>
      </c>
      <c r="F319" s="1">
        <v>5</v>
      </c>
      <c r="G319" s="19">
        <v>7.9</v>
      </c>
      <c r="H319" s="19">
        <v>0.3</v>
      </c>
      <c r="I319" s="19">
        <v>29</v>
      </c>
    </row>
    <row r="320" spans="2:9" x14ac:dyDescent="0.2">
      <c r="B320" s="1">
        <v>300317</v>
      </c>
      <c r="C320" s="1" t="s">
        <v>652</v>
      </c>
      <c r="D320" s="1" t="s">
        <v>5</v>
      </c>
      <c r="E320" s="2" t="s">
        <v>21</v>
      </c>
      <c r="F320" s="1">
        <v>20</v>
      </c>
      <c r="G320" s="19">
        <v>5.6</v>
      </c>
      <c r="H320" s="19">
        <v>0.51</v>
      </c>
      <c r="I320" s="19">
        <v>46</v>
      </c>
    </row>
    <row r="321" spans="2:9" x14ac:dyDescent="0.2">
      <c r="B321" s="1">
        <v>300318</v>
      </c>
      <c r="C321" s="1" t="s">
        <v>651</v>
      </c>
      <c r="D321" s="1" t="s">
        <v>7</v>
      </c>
      <c r="E321" s="2" t="s">
        <v>21</v>
      </c>
      <c r="F321" s="1">
        <v>19</v>
      </c>
      <c r="G321" s="19">
        <v>8.5</v>
      </c>
      <c r="H321" s="19">
        <v>0.25</v>
      </c>
      <c r="I321" s="19">
        <v>30</v>
      </c>
    </row>
    <row r="322" spans="2:9" x14ac:dyDescent="0.2">
      <c r="B322" s="1">
        <v>300319</v>
      </c>
      <c r="C322" s="1" t="s">
        <v>650</v>
      </c>
      <c r="D322" s="1" t="s">
        <v>7</v>
      </c>
      <c r="E322" s="2" t="s">
        <v>21</v>
      </c>
      <c r="F322" s="1">
        <v>20</v>
      </c>
      <c r="G322" s="19">
        <v>6.1</v>
      </c>
      <c r="H322" s="19">
        <v>0.49</v>
      </c>
      <c r="I322" s="19">
        <v>26</v>
      </c>
    </row>
    <row r="323" spans="2:9" x14ac:dyDescent="0.2">
      <c r="B323" s="1">
        <v>300320</v>
      </c>
      <c r="C323" s="1" t="s">
        <v>649</v>
      </c>
      <c r="D323" s="1" t="s">
        <v>1</v>
      </c>
      <c r="E323" s="2" t="s">
        <v>21</v>
      </c>
      <c r="F323" s="1">
        <v>25</v>
      </c>
      <c r="G323" s="19">
        <v>7</v>
      </c>
      <c r="H323" s="19">
        <v>0.78</v>
      </c>
      <c r="I323" s="19">
        <v>30</v>
      </c>
    </row>
    <row r="324" spans="2:9" x14ac:dyDescent="0.2">
      <c r="B324" s="1">
        <v>300321</v>
      </c>
      <c r="C324" s="1" t="s">
        <v>648</v>
      </c>
      <c r="D324" s="1" t="s">
        <v>12</v>
      </c>
      <c r="E324" s="2" t="s">
        <v>21</v>
      </c>
      <c r="F324" s="1">
        <v>12</v>
      </c>
      <c r="G324" s="19">
        <v>6</v>
      </c>
      <c r="H324" s="19">
        <v>0.65</v>
      </c>
      <c r="I324" s="19">
        <v>47</v>
      </c>
    </row>
    <row r="325" spans="2:9" x14ac:dyDescent="0.2">
      <c r="B325" s="1">
        <v>300322</v>
      </c>
      <c r="C325" s="1" t="s">
        <v>647</v>
      </c>
      <c r="D325" s="1" t="s">
        <v>10</v>
      </c>
      <c r="E325" s="2" t="s">
        <v>21</v>
      </c>
      <c r="F325" s="1">
        <v>5</v>
      </c>
      <c r="G325" s="19">
        <v>5.4</v>
      </c>
      <c r="H325" s="19">
        <v>0.7</v>
      </c>
      <c r="I325" s="19">
        <v>6</v>
      </c>
    </row>
    <row r="326" spans="2:9" x14ac:dyDescent="0.2">
      <c r="B326" s="1">
        <v>300323</v>
      </c>
      <c r="C326" s="1" t="s">
        <v>646</v>
      </c>
      <c r="D326" s="1" t="s">
        <v>13</v>
      </c>
      <c r="E326" s="2" t="s">
        <v>21</v>
      </c>
      <c r="F326" s="1">
        <v>22</v>
      </c>
      <c r="G326" s="19">
        <v>7.8</v>
      </c>
      <c r="H326" s="19">
        <v>0.66</v>
      </c>
      <c r="I326" s="19">
        <v>37</v>
      </c>
    </row>
    <row r="327" spans="2:9" x14ac:dyDescent="0.2">
      <c r="B327" s="1">
        <v>300324</v>
      </c>
      <c r="C327" s="1" t="s">
        <v>646</v>
      </c>
      <c r="D327" s="1" t="s">
        <v>13</v>
      </c>
      <c r="E327" s="2" t="s">
        <v>21</v>
      </c>
      <c r="F327" s="1">
        <v>22</v>
      </c>
      <c r="G327" s="19">
        <v>8.6999999999999993</v>
      </c>
      <c r="H327" s="19">
        <v>0.4</v>
      </c>
      <c r="I327" s="19">
        <v>49</v>
      </c>
    </row>
    <row r="328" spans="2:9" x14ac:dyDescent="0.2">
      <c r="B328" s="1">
        <v>300325</v>
      </c>
      <c r="C328" s="1" t="s">
        <v>645</v>
      </c>
      <c r="D328" s="1" t="s">
        <v>13</v>
      </c>
      <c r="E328" s="2" t="s">
        <v>21</v>
      </c>
      <c r="F328" s="1">
        <v>20</v>
      </c>
      <c r="G328" s="19">
        <v>5.0999999999999996</v>
      </c>
      <c r="H328" s="19">
        <v>0.83</v>
      </c>
      <c r="I328" s="19">
        <v>21</v>
      </c>
    </row>
    <row r="329" spans="2:9" x14ac:dyDescent="0.2">
      <c r="B329" s="1">
        <v>300326</v>
      </c>
      <c r="C329" s="1" t="s">
        <v>644</v>
      </c>
      <c r="D329" s="1" t="s">
        <v>12</v>
      </c>
      <c r="E329" s="2" t="s">
        <v>21</v>
      </c>
      <c r="F329" s="1">
        <v>24</v>
      </c>
      <c r="G329" s="19">
        <v>7.6</v>
      </c>
      <c r="H329" s="19">
        <v>0.38</v>
      </c>
      <c r="I329" s="19">
        <v>20</v>
      </c>
    </row>
    <row r="330" spans="2:9" x14ac:dyDescent="0.2">
      <c r="B330" s="1">
        <v>300327</v>
      </c>
      <c r="C330" s="1" t="s">
        <v>92</v>
      </c>
      <c r="D330" s="1" t="s">
        <v>6</v>
      </c>
      <c r="E330" s="2" t="s">
        <v>21</v>
      </c>
      <c r="F330" s="1">
        <v>5</v>
      </c>
      <c r="G330" s="19">
        <v>6</v>
      </c>
      <c r="H330" s="19">
        <v>0.23</v>
      </c>
      <c r="I330" s="19">
        <v>28</v>
      </c>
    </row>
    <row r="331" spans="2:9" x14ac:dyDescent="0.2">
      <c r="B331" s="1">
        <v>300328</v>
      </c>
      <c r="C331" s="1" t="s">
        <v>643</v>
      </c>
      <c r="D331" s="1" t="s">
        <v>1</v>
      </c>
      <c r="E331" s="2" t="s">
        <v>21</v>
      </c>
      <c r="F331" s="1">
        <v>21</v>
      </c>
      <c r="G331" s="19">
        <v>5.0999999999999996</v>
      </c>
      <c r="H331" s="19">
        <v>0.4</v>
      </c>
      <c r="I331" s="19">
        <v>14</v>
      </c>
    </row>
    <row r="332" spans="2:9" x14ac:dyDescent="0.2">
      <c r="B332" s="1">
        <v>300329</v>
      </c>
      <c r="C332" s="1" t="s">
        <v>642</v>
      </c>
      <c r="D332" s="1" t="s">
        <v>13</v>
      </c>
      <c r="E332" s="2" t="s">
        <v>21</v>
      </c>
      <c r="F332" s="1">
        <v>18</v>
      </c>
      <c r="G332" s="19">
        <v>7.9</v>
      </c>
      <c r="H332" s="19">
        <v>0.63</v>
      </c>
      <c r="I332" s="19">
        <v>11</v>
      </c>
    </row>
    <row r="333" spans="2:9" x14ac:dyDescent="0.2">
      <c r="B333" s="1">
        <v>300330</v>
      </c>
      <c r="C333" s="1" t="s">
        <v>468</v>
      </c>
      <c r="D333" s="1" t="s">
        <v>2</v>
      </c>
      <c r="E333" s="2" t="s">
        <v>21</v>
      </c>
      <c r="F333" s="1">
        <v>5</v>
      </c>
      <c r="G333" s="19">
        <v>5.4</v>
      </c>
      <c r="H333" s="19">
        <v>0.22</v>
      </c>
      <c r="I333" s="19">
        <v>32</v>
      </c>
    </row>
    <row r="334" spans="2:9" x14ac:dyDescent="0.2">
      <c r="B334" s="1">
        <v>300331</v>
      </c>
      <c r="C334" s="1" t="s">
        <v>530</v>
      </c>
      <c r="D334" s="1" t="s">
        <v>2</v>
      </c>
      <c r="E334" s="2" t="s">
        <v>21</v>
      </c>
      <c r="F334" s="1">
        <v>13</v>
      </c>
      <c r="G334" s="19">
        <v>7.7</v>
      </c>
      <c r="H334" s="19">
        <v>0.4</v>
      </c>
      <c r="I334" s="19">
        <v>43</v>
      </c>
    </row>
    <row r="335" spans="2:9" x14ac:dyDescent="0.2">
      <c r="B335" s="1">
        <v>300332</v>
      </c>
      <c r="C335" s="1" t="s">
        <v>215</v>
      </c>
      <c r="D335" s="1" t="s">
        <v>2</v>
      </c>
      <c r="E335" s="2" t="s">
        <v>21</v>
      </c>
      <c r="F335" s="1">
        <v>26</v>
      </c>
      <c r="G335" s="19">
        <v>8.5</v>
      </c>
      <c r="H335" s="19">
        <v>0.62</v>
      </c>
      <c r="I335" s="19">
        <v>5</v>
      </c>
    </row>
    <row r="336" spans="2:9" x14ac:dyDescent="0.2">
      <c r="B336" s="1">
        <v>300333</v>
      </c>
      <c r="C336" s="1" t="s">
        <v>382</v>
      </c>
      <c r="D336" s="1" t="s">
        <v>3</v>
      </c>
      <c r="E336" s="2" t="s">
        <v>21</v>
      </c>
      <c r="F336" s="1">
        <v>7</v>
      </c>
      <c r="G336" s="19">
        <v>8.1999999999999993</v>
      </c>
      <c r="H336" s="19">
        <v>0.3</v>
      </c>
      <c r="I336" s="19">
        <v>25</v>
      </c>
    </row>
    <row r="337" spans="2:9" x14ac:dyDescent="0.2">
      <c r="B337" s="1">
        <v>300334</v>
      </c>
      <c r="C337" s="1" t="s">
        <v>641</v>
      </c>
      <c r="D337" s="1" t="s">
        <v>5</v>
      </c>
      <c r="E337" s="2" t="s">
        <v>21</v>
      </c>
      <c r="F337" s="1">
        <v>23</v>
      </c>
      <c r="G337" s="19">
        <v>8.5</v>
      </c>
      <c r="H337" s="19">
        <v>0.57999999999999996</v>
      </c>
      <c r="I337" s="19">
        <v>48</v>
      </c>
    </row>
    <row r="338" spans="2:9" x14ac:dyDescent="0.2">
      <c r="B338" s="1">
        <v>300335</v>
      </c>
      <c r="C338" s="1" t="s">
        <v>280</v>
      </c>
      <c r="D338" s="1" t="s">
        <v>5</v>
      </c>
      <c r="E338" s="2" t="s">
        <v>21</v>
      </c>
      <c r="F338" s="1">
        <v>23</v>
      </c>
      <c r="G338" s="19">
        <v>8.9</v>
      </c>
      <c r="H338" s="19">
        <v>0.6</v>
      </c>
      <c r="I338" s="19">
        <v>29</v>
      </c>
    </row>
    <row r="339" spans="2:9" x14ac:dyDescent="0.2">
      <c r="B339" s="1">
        <v>300336</v>
      </c>
      <c r="C339" s="1" t="s">
        <v>640</v>
      </c>
      <c r="D339" s="1" t="s">
        <v>13</v>
      </c>
      <c r="E339" s="2" t="s">
        <v>21</v>
      </c>
      <c r="F339" s="1">
        <v>17</v>
      </c>
      <c r="G339" s="19">
        <v>9</v>
      </c>
      <c r="H339" s="19">
        <v>0.44</v>
      </c>
      <c r="I339" s="19">
        <v>40</v>
      </c>
    </row>
    <row r="340" spans="2:9" x14ac:dyDescent="0.2">
      <c r="B340" s="1">
        <v>300337</v>
      </c>
      <c r="C340" s="1" t="s">
        <v>639</v>
      </c>
      <c r="D340" s="1" t="s">
        <v>13</v>
      </c>
      <c r="E340" s="2" t="s">
        <v>21</v>
      </c>
      <c r="F340" s="1">
        <v>16</v>
      </c>
      <c r="G340" s="19">
        <v>8.3000000000000007</v>
      </c>
      <c r="H340" s="19">
        <v>0.69</v>
      </c>
      <c r="I340" s="19">
        <v>30</v>
      </c>
    </row>
    <row r="341" spans="2:9" x14ac:dyDescent="0.2">
      <c r="B341" s="1">
        <v>300338</v>
      </c>
      <c r="C341" s="1" t="s">
        <v>638</v>
      </c>
      <c r="D341" s="1" t="s">
        <v>7</v>
      </c>
      <c r="E341" s="2" t="s">
        <v>21</v>
      </c>
      <c r="F341" s="1">
        <v>29</v>
      </c>
      <c r="G341" s="19">
        <v>7.4</v>
      </c>
      <c r="H341" s="19">
        <v>0.27</v>
      </c>
      <c r="I341" s="19">
        <v>42</v>
      </c>
    </row>
    <row r="342" spans="2:9" x14ac:dyDescent="0.2">
      <c r="B342" s="1">
        <v>300339</v>
      </c>
      <c r="C342" s="1" t="s">
        <v>579</v>
      </c>
      <c r="D342" s="1" t="s">
        <v>11</v>
      </c>
      <c r="E342" s="2" t="s">
        <v>21</v>
      </c>
      <c r="F342" s="1">
        <v>5</v>
      </c>
      <c r="G342" s="19">
        <v>6.6</v>
      </c>
      <c r="H342" s="19">
        <v>0.28000000000000003</v>
      </c>
      <c r="I342" s="19">
        <v>42</v>
      </c>
    </row>
    <row r="343" spans="2:9" x14ac:dyDescent="0.2">
      <c r="B343" s="1">
        <v>300340</v>
      </c>
      <c r="C343" s="1" t="s">
        <v>452</v>
      </c>
      <c r="D343" s="1" t="s">
        <v>13</v>
      </c>
      <c r="E343" s="2" t="s">
        <v>21</v>
      </c>
      <c r="F343" s="1">
        <v>26</v>
      </c>
      <c r="G343" s="19">
        <v>7.1</v>
      </c>
      <c r="H343" s="19">
        <v>0.17</v>
      </c>
      <c r="I343" s="19">
        <v>34</v>
      </c>
    </row>
    <row r="344" spans="2:9" x14ac:dyDescent="0.2">
      <c r="B344" s="1">
        <v>300341</v>
      </c>
      <c r="C344" s="1" t="s">
        <v>637</v>
      </c>
      <c r="D344" s="1" t="s">
        <v>13</v>
      </c>
      <c r="E344" s="2" t="s">
        <v>21</v>
      </c>
      <c r="F344" s="1">
        <v>21</v>
      </c>
      <c r="G344" s="19">
        <v>8.5</v>
      </c>
      <c r="H344" s="19">
        <v>0.7</v>
      </c>
      <c r="I344" s="19">
        <v>21</v>
      </c>
    </row>
    <row r="345" spans="2:9" x14ac:dyDescent="0.2">
      <c r="B345" s="1">
        <v>300342</v>
      </c>
      <c r="C345" s="1" t="s">
        <v>636</v>
      </c>
      <c r="D345" s="1" t="s">
        <v>13</v>
      </c>
      <c r="E345" s="2" t="s">
        <v>21</v>
      </c>
      <c r="F345" s="1">
        <v>16</v>
      </c>
      <c r="G345" s="19">
        <v>8.1999999999999993</v>
      </c>
      <c r="H345" s="19">
        <v>0.39</v>
      </c>
      <c r="I345" s="19">
        <v>6</v>
      </c>
    </row>
    <row r="346" spans="2:9" x14ac:dyDescent="0.2">
      <c r="B346" s="1">
        <v>300343</v>
      </c>
      <c r="C346" s="1" t="s">
        <v>635</v>
      </c>
      <c r="D346" s="1" t="s">
        <v>13</v>
      </c>
      <c r="E346" s="2" t="s">
        <v>21</v>
      </c>
      <c r="F346" s="1">
        <v>17</v>
      </c>
      <c r="G346" s="19">
        <v>9</v>
      </c>
      <c r="H346" s="19">
        <v>0.77</v>
      </c>
      <c r="I346" s="19">
        <v>43</v>
      </c>
    </row>
    <row r="347" spans="2:9" x14ac:dyDescent="0.2">
      <c r="B347" s="1">
        <v>300344</v>
      </c>
      <c r="C347" s="1" t="s">
        <v>634</v>
      </c>
      <c r="D347" s="1" t="s">
        <v>13</v>
      </c>
      <c r="E347" s="2" t="s">
        <v>21</v>
      </c>
      <c r="F347" s="1">
        <v>19</v>
      </c>
      <c r="G347" s="19">
        <v>7.3</v>
      </c>
      <c r="H347" s="19">
        <v>0.56999999999999995</v>
      </c>
      <c r="I347" s="19">
        <v>20</v>
      </c>
    </row>
    <row r="348" spans="2:9" x14ac:dyDescent="0.2">
      <c r="B348" s="1">
        <v>300345</v>
      </c>
      <c r="C348" s="1" t="s">
        <v>633</v>
      </c>
      <c r="D348" s="1" t="s">
        <v>13</v>
      </c>
      <c r="E348" s="2" t="s">
        <v>21</v>
      </c>
      <c r="F348" s="1">
        <v>7</v>
      </c>
      <c r="G348" s="19">
        <v>6.4</v>
      </c>
      <c r="H348" s="19">
        <v>0.47</v>
      </c>
      <c r="I348" s="19">
        <v>50</v>
      </c>
    </row>
    <row r="349" spans="2:9" x14ac:dyDescent="0.2">
      <c r="B349" s="1">
        <v>300346</v>
      </c>
      <c r="C349" s="1" t="s">
        <v>342</v>
      </c>
      <c r="D349" s="1" t="s">
        <v>2</v>
      </c>
      <c r="E349" s="2" t="s">
        <v>21</v>
      </c>
      <c r="F349" s="1">
        <v>10</v>
      </c>
      <c r="G349" s="19">
        <v>7.9</v>
      </c>
      <c r="H349" s="19">
        <v>0.82</v>
      </c>
      <c r="I349" s="19">
        <v>10</v>
      </c>
    </row>
    <row r="350" spans="2:9" x14ac:dyDescent="0.2">
      <c r="B350" s="1">
        <v>300347</v>
      </c>
      <c r="C350" s="1" t="s">
        <v>632</v>
      </c>
      <c r="D350" s="1" t="s">
        <v>3</v>
      </c>
      <c r="E350" s="2" t="s">
        <v>21</v>
      </c>
      <c r="F350" s="1">
        <v>5</v>
      </c>
      <c r="G350" s="19">
        <v>7.4</v>
      </c>
      <c r="H350" s="19">
        <v>0.46</v>
      </c>
      <c r="I350" s="19">
        <v>16</v>
      </c>
    </row>
    <row r="351" spans="2:9" x14ac:dyDescent="0.2">
      <c r="B351" s="1">
        <v>300348</v>
      </c>
      <c r="C351" s="1" t="s">
        <v>621</v>
      </c>
      <c r="D351" s="1" t="s">
        <v>3</v>
      </c>
      <c r="E351" s="2" t="s">
        <v>21</v>
      </c>
      <c r="F351" s="1">
        <v>6</v>
      </c>
      <c r="G351" s="19">
        <v>5.0999999999999996</v>
      </c>
      <c r="H351" s="19">
        <v>0.13</v>
      </c>
      <c r="I351" s="19">
        <v>23</v>
      </c>
    </row>
    <row r="352" spans="2:9" x14ac:dyDescent="0.2">
      <c r="B352" s="1">
        <v>300349</v>
      </c>
      <c r="C352" s="1" t="s">
        <v>631</v>
      </c>
      <c r="D352" s="1" t="s">
        <v>6</v>
      </c>
      <c r="E352" s="2" t="s">
        <v>21</v>
      </c>
      <c r="F352" s="1">
        <v>7</v>
      </c>
      <c r="G352" s="19">
        <v>6.5</v>
      </c>
      <c r="H352" s="19">
        <v>0.56000000000000005</v>
      </c>
      <c r="I352" s="19">
        <v>17</v>
      </c>
    </row>
    <row r="353" spans="2:9" x14ac:dyDescent="0.2">
      <c r="B353" s="1">
        <v>300350</v>
      </c>
      <c r="C353" s="1" t="s">
        <v>630</v>
      </c>
      <c r="D353" s="1" t="s">
        <v>5</v>
      </c>
      <c r="E353" s="2" t="s">
        <v>21</v>
      </c>
      <c r="F353" s="1">
        <v>11</v>
      </c>
      <c r="G353" s="19">
        <v>5.3</v>
      </c>
      <c r="H353" s="19">
        <v>0.57999999999999996</v>
      </c>
      <c r="I353" s="19">
        <v>15</v>
      </c>
    </row>
    <row r="354" spans="2:9" x14ac:dyDescent="0.2">
      <c r="B354" s="1">
        <v>300351</v>
      </c>
      <c r="C354" s="1" t="s">
        <v>346</v>
      </c>
      <c r="D354" s="1" t="s">
        <v>9</v>
      </c>
      <c r="E354" s="2" t="s">
        <v>21</v>
      </c>
      <c r="F354" s="1">
        <v>17</v>
      </c>
      <c r="G354" s="19">
        <v>7.6</v>
      </c>
      <c r="H354" s="19">
        <v>0.36</v>
      </c>
      <c r="I354" s="19">
        <v>41</v>
      </c>
    </row>
    <row r="355" spans="2:9" x14ac:dyDescent="0.2">
      <c r="B355" s="1">
        <v>300352</v>
      </c>
      <c r="C355" s="1" t="s">
        <v>629</v>
      </c>
      <c r="D355" s="1" t="s">
        <v>11</v>
      </c>
      <c r="E355" s="2" t="s">
        <v>21</v>
      </c>
      <c r="F355" s="1">
        <v>23</v>
      </c>
      <c r="G355" s="19">
        <v>7.2</v>
      </c>
      <c r="H355" s="19">
        <v>0.22</v>
      </c>
      <c r="I355" s="19">
        <v>23</v>
      </c>
    </row>
    <row r="356" spans="2:9" x14ac:dyDescent="0.2">
      <c r="B356" s="1">
        <v>300353</v>
      </c>
      <c r="C356" s="1" t="s">
        <v>628</v>
      </c>
      <c r="D356" s="1" t="s">
        <v>4</v>
      </c>
      <c r="E356" s="2" t="s">
        <v>21</v>
      </c>
      <c r="F356" s="1">
        <v>11</v>
      </c>
      <c r="G356" s="19">
        <v>6.7</v>
      </c>
      <c r="H356" s="19">
        <v>0.39</v>
      </c>
      <c r="I356" s="19">
        <v>34</v>
      </c>
    </row>
    <row r="357" spans="2:9" x14ac:dyDescent="0.2">
      <c r="B357" s="1">
        <v>300354</v>
      </c>
      <c r="C357" s="1" t="s">
        <v>627</v>
      </c>
      <c r="D357" s="1" t="s">
        <v>13</v>
      </c>
      <c r="E357" s="2" t="s">
        <v>21</v>
      </c>
      <c r="F357" s="1">
        <v>14</v>
      </c>
      <c r="G357" s="19">
        <v>5.4</v>
      </c>
      <c r="H357" s="19">
        <v>0.51</v>
      </c>
      <c r="I357" s="19">
        <v>32</v>
      </c>
    </row>
    <row r="358" spans="2:9" x14ac:dyDescent="0.2">
      <c r="B358" s="1">
        <v>300355</v>
      </c>
      <c r="C358" s="1" t="s">
        <v>626</v>
      </c>
      <c r="D358" s="1" t="s">
        <v>13</v>
      </c>
      <c r="E358" s="2" t="s">
        <v>21</v>
      </c>
      <c r="F358" s="1">
        <v>25</v>
      </c>
      <c r="G358" s="19">
        <v>6.4</v>
      </c>
      <c r="H358" s="19">
        <v>0.6</v>
      </c>
      <c r="I358" s="19">
        <v>27</v>
      </c>
    </row>
    <row r="359" spans="2:9" x14ac:dyDescent="0.2">
      <c r="B359" s="1">
        <v>300356</v>
      </c>
      <c r="C359" s="1" t="s">
        <v>625</v>
      </c>
      <c r="D359" s="1" t="s">
        <v>10</v>
      </c>
      <c r="E359" s="2" t="s">
        <v>21</v>
      </c>
      <c r="F359" s="1">
        <v>22</v>
      </c>
      <c r="G359" s="19">
        <v>6.5</v>
      </c>
      <c r="H359" s="19">
        <v>0.1</v>
      </c>
      <c r="I359" s="19">
        <v>8</v>
      </c>
    </row>
    <row r="360" spans="2:9" x14ac:dyDescent="0.2">
      <c r="B360" s="1">
        <v>300357</v>
      </c>
      <c r="C360" s="1" t="s">
        <v>624</v>
      </c>
      <c r="D360" s="1" t="s">
        <v>10</v>
      </c>
      <c r="E360" s="2" t="s">
        <v>21</v>
      </c>
      <c r="F360" s="1">
        <v>22</v>
      </c>
      <c r="G360" s="19">
        <v>6.7</v>
      </c>
      <c r="H360" s="19">
        <v>0.61</v>
      </c>
      <c r="I360" s="19">
        <v>45</v>
      </c>
    </row>
    <row r="361" spans="2:9" x14ac:dyDescent="0.2">
      <c r="B361" s="1">
        <v>300358</v>
      </c>
      <c r="C361" s="1" t="s">
        <v>567</v>
      </c>
      <c r="D361" s="1" t="s">
        <v>13</v>
      </c>
      <c r="E361" s="2" t="s">
        <v>21</v>
      </c>
      <c r="F361" s="1">
        <v>23</v>
      </c>
      <c r="G361" s="19">
        <v>6.3</v>
      </c>
      <c r="H361" s="19">
        <v>0.86</v>
      </c>
      <c r="I361" s="19">
        <v>27</v>
      </c>
    </row>
    <row r="362" spans="2:9" x14ac:dyDescent="0.2">
      <c r="B362" s="1">
        <v>300359</v>
      </c>
      <c r="C362" s="1" t="s">
        <v>623</v>
      </c>
      <c r="D362" s="1" t="s">
        <v>7</v>
      </c>
      <c r="E362" s="2" t="s">
        <v>21</v>
      </c>
      <c r="F362" s="1">
        <v>17</v>
      </c>
      <c r="G362" s="19">
        <v>6.2</v>
      </c>
      <c r="H362" s="19">
        <v>0.56999999999999995</v>
      </c>
      <c r="I362" s="19">
        <v>41</v>
      </c>
    </row>
    <row r="363" spans="2:9" x14ac:dyDescent="0.2">
      <c r="B363" s="1">
        <v>300360</v>
      </c>
      <c r="C363" s="1" t="s">
        <v>622</v>
      </c>
      <c r="D363" s="1" t="s">
        <v>3</v>
      </c>
      <c r="E363" s="2" t="s">
        <v>21</v>
      </c>
      <c r="F363" s="1">
        <v>17</v>
      </c>
      <c r="G363" s="19">
        <v>5.8</v>
      </c>
      <c r="H363" s="19">
        <v>0.75</v>
      </c>
      <c r="I363" s="19">
        <v>29</v>
      </c>
    </row>
    <row r="364" spans="2:9" x14ac:dyDescent="0.2">
      <c r="B364" s="1">
        <v>300361</v>
      </c>
      <c r="C364" s="1" t="s">
        <v>621</v>
      </c>
      <c r="D364" s="1" t="s">
        <v>3</v>
      </c>
      <c r="E364" s="2" t="s">
        <v>21</v>
      </c>
      <c r="F364" s="1">
        <v>9</v>
      </c>
      <c r="G364" s="19">
        <v>6.1</v>
      </c>
      <c r="H364" s="19">
        <v>0.88</v>
      </c>
      <c r="I364" s="19">
        <v>6</v>
      </c>
    </row>
    <row r="365" spans="2:9" x14ac:dyDescent="0.2">
      <c r="B365" s="1">
        <v>300362</v>
      </c>
      <c r="C365" s="1" t="s">
        <v>620</v>
      </c>
      <c r="D365" s="1" t="s">
        <v>12</v>
      </c>
      <c r="E365" s="2" t="s">
        <v>21</v>
      </c>
      <c r="F365" s="1">
        <v>8</v>
      </c>
      <c r="G365" s="19">
        <v>8.5</v>
      </c>
      <c r="H365" s="19">
        <v>0.4</v>
      </c>
      <c r="I365" s="19">
        <v>17</v>
      </c>
    </row>
    <row r="366" spans="2:9" x14ac:dyDescent="0.2">
      <c r="B366" s="1">
        <v>300363</v>
      </c>
      <c r="C366" s="1" t="s">
        <v>189</v>
      </c>
      <c r="D366" s="1" t="s">
        <v>11</v>
      </c>
      <c r="E366" s="2" t="s">
        <v>21</v>
      </c>
      <c r="F366" s="1">
        <v>14</v>
      </c>
      <c r="G366" s="19">
        <v>7.3</v>
      </c>
      <c r="H366" s="19">
        <v>0.51</v>
      </c>
      <c r="I366" s="19">
        <v>24</v>
      </c>
    </row>
    <row r="367" spans="2:9" x14ac:dyDescent="0.2">
      <c r="B367" s="1">
        <v>300364</v>
      </c>
      <c r="C367" s="1" t="s">
        <v>187</v>
      </c>
      <c r="D367" s="1" t="s">
        <v>11</v>
      </c>
      <c r="E367" s="2" t="s">
        <v>21</v>
      </c>
      <c r="F367" s="1">
        <v>8</v>
      </c>
      <c r="G367" s="19">
        <v>7.3</v>
      </c>
      <c r="H367" s="19">
        <v>0.78</v>
      </c>
      <c r="I367" s="19">
        <v>15</v>
      </c>
    </row>
    <row r="368" spans="2:9" x14ac:dyDescent="0.2">
      <c r="B368" s="1">
        <v>300365</v>
      </c>
      <c r="C368" s="1" t="s">
        <v>619</v>
      </c>
      <c r="D368" s="1" t="s">
        <v>11</v>
      </c>
      <c r="E368" s="2" t="s">
        <v>21</v>
      </c>
      <c r="F368" s="1">
        <v>14</v>
      </c>
      <c r="G368" s="19">
        <v>6.4</v>
      </c>
      <c r="H368" s="19">
        <v>0.52</v>
      </c>
      <c r="I368" s="19">
        <v>14</v>
      </c>
    </row>
    <row r="369" spans="2:9" x14ac:dyDescent="0.2">
      <c r="B369" s="1">
        <v>300366</v>
      </c>
      <c r="C369" s="1" t="s">
        <v>618</v>
      </c>
      <c r="D369" s="1" t="s">
        <v>11</v>
      </c>
      <c r="E369" s="2" t="s">
        <v>21</v>
      </c>
      <c r="F369" s="1">
        <v>26</v>
      </c>
      <c r="G369" s="19">
        <v>7.8</v>
      </c>
      <c r="H369" s="19">
        <v>0.78</v>
      </c>
      <c r="I369" s="19">
        <v>37</v>
      </c>
    </row>
    <row r="370" spans="2:9" x14ac:dyDescent="0.2">
      <c r="B370" s="1">
        <v>300367</v>
      </c>
      <c r="C370" s="1" t="s">
        <v>98</v>
      </c>
      <c r="D370" s="1" t="s">
        <v>10</v>
      </c>
      <c r="E370" s="2" t="s">
        <v>21</v>
      </c>
      <c r="F370" s="1">
        <v>23</v>
      </c>
      <c r="G370" s="19">
        <v>7.9</v>
      </c>
      <c r="H370" s="19">
        <v>0.77</v>
      </c>
      <c r="I370" s="19">
        <v>44</v>
      </c>
    </row>
    <row r="371" spans="2:9" x14ac:dyDescent="0.2">
      <c r="B371" s="1">
        <v>300368</v>
      </c>
      <c r="C371" s="1" t="s">
        <v>617</v>
      </c>
      <c r="D371" s="1" t="s">
        <v>9</v>
      </c>
      <c r="E371" s="2" t="s">
        <v>21</v>
      </c>
      <c r="F371" s="1">
        <v>6</v>
      </c>
      <c r="G371" s="19">
        <v>8.6</v>
      </c>
      <c r="H371" s="19">
        <v>0.64</v>
      </c>
      <c r="I371" s="19">
        <v>20</v>
      </c>
    </row>
    <row r="372" spans="2:9" x14ac:dyDescent="0.2">
      <c r="B372" s="1">
        <v>300369</v>
      </c>
      <c r="C372" s="1" t="s">
        <v>616</v>
      </c>
      <c r="D372" s="1" t="s">
        <v>9</v>
      </c>
      <c r="E372" s="2" t="s">
        <v>21</v>
      </c>
      <c r="F372" s="1">
        <v>6</v>
      </c>
      <c r="G372" s="19">
        <v>8.5</v>
      </c>
      <c r="H372" s="19">
        <v>0.38</v>
      </c>
      <c r="I372" s="19">
        <v>12</v>
      </c>
    </row>
    <row r="373" spans="2:9" x14ac:dyDescent="0.2">
      <c r="B373" s="1">
        <v>300370</v>
      </c>
      <c r="C373" s="1" t="s">
        <v>615</v>
      </c>
      <c r="D373" s="1" t="s">
        <v>12</v>
      </c>
      <c r="E373" s="2" t="s">
        <v>21</v>
      </c>
      <c r="F373" s="1">
        <v>18</v>
      </c>
      <c r="G373" s="19">
        <v>6</v>
      </c>
      <c r="H373" s="19">
        <v>0.21</v>
      </c>
      <c r="I373" s="19">
        <v>39</v>
      </c>
    </row>
    <row r="374" spans="2:9" x14ac:dyDescent="0.2">
      <c r="B374" s="1">
        <v>300371</v>
      </c>
      <c r="C374" s="1" t="s">
        <v>614</v>
      </c>
      <c r="D374" s="1" t="s">
        <v>1</v>
      </c>
      <c r="E374" s="2" t="s">
        <v>21</v>
      </c>
      <c r="F374" s="1">
        <v>9</v>
      </c>
      <c r="G374" s="19">
        <v>6.6</v>
      </c>
      <c r="H374" s="19">
        <v>0.81</v>
      </c>
      <c r="I374" s="19">
        <v>41</v>
      </c>
    </row>
    <row r="375" spans="2:9" x14ac:dyDescent="0.2">
      <c r="B375" s="1">
        <v>300372</v>
      </c>
      <c r="C375" s="1" t="s">
        <v>104</v>
      </c>
      <c r="D375" s="1" t="s">
        <v>10</v>
      </c>
      <c r="E375" s="2" t="s">
        <v>21</v>
      </c>
      <c r="F375" s="1">
        <v>15</v>
      </c>
      <c r="G375" s="19">
        <v>7.1</v>
      </c>
      <c r="H375" s="19">
        <v>0.57999999999999996</v>
      </c>
      <c r="I375" s="19">
        <v>16</v>
      </c>
    </row>
    <row r="376" spans="2:9" x14ac:dyDescent="0.2">
      <c r="B376" s="1">
        <v>300373</v>
      </c>
      <c r="C376" s="1" t="s">
        <v>245</v>
      </c>
      <c r="D376" s="1" t="s">
        <v>10</v>
      </c>
      <c r="E376" s="2" t="s">
        <v>21</v>
      </c>
      <c r="F376" s="1">
        <v>23</v>
      </c>
      <c r="G376" s="19">
        <v>5.2</v>
      </c>
      <c r="H376" s="19">
        <v>0.55000000000000004</v>
      </c>
      <c r="I376" s="19">
        <v>27</v>
      </c>
    </row>
    <row r="377" spans="2:9" x14ac:dyDescent="0.2">
      <c r="B377" s="1">
        <v>300374</v>
      </c>
      <c r="C377" s="1" t="s">
        <v>104</v>
      </c>
      <c r="D377" s="1" t="s">
        <v>10</v>
      </c>
      <c r="E377" s="2" t="s">
        <v>21</v>
      </c>
      <c r="F377" s="1">
        <v>19</v>
      </c>
      <c r="G377" s="19">
        <v>6.5</v>
      </c>
      <c r="H377" s="19">
        <v>0.23</v>
      </c>
      <c r="I377" s="19">
        <v>13</v>
      </c>
    </row>
    <row r="378" spans="2:9" x14ac:dyDescent="0.2">
      <c r="B378" s="1">
        <v>300375</v>
      </c>
      <c r="C378" s="1" t="s">
        <v>307</v>
      </c>
      <c r="D378" s="1" t="s">
        <v>10</v>
      </c>
      <c r="E378" s="2" t="s">
        <v>21</v>
      </c>
      <c r="F378" s="1">
        <v>7</v>
      </c>
      <c r="G378" s="19">
        <v>7.6</v>
      </c>
      <c r="H378" s="19">
        <v>0.17</v>
      </c>
      <c r="I378" s="19">
        <v>37</v>
      </c>
    </row>
    <row r="379" spans="2:9" x14ac:dyDescent="0.2">
      <c r="B379" s="1">
        <v>300376</v>
      </c>
      <c r="C379" s="1" t="s">
        <v>42</v>
      </c>
      <c r="D379" s="1" t="s">
        <v>4</v>
      </c>
      <c r="E379" s="2" t="s">
        <v>21</v>
      </c>
      <c r="F379" s="1">
        <v>23</v>
      </c>
      <c r="G379" s="19">
        <v>6.7</v>
      </c>
      <c r="H379" s="19">
        <v>0.89</v>
      </c>
      <c r="I379" s="19">
        <v>14</v>
      </c>
    </row>
    <row r="380" spans="2:9" x14ac:dyDescent="0.2">
      <c r="B380" s="1">
        <v>300377</v>
      </c>
      <c r="C380" s="1" t="s">
        <v>613</v>
      </c>
      <c r="D380" s="1" t="s">
        <v>11</v>
      </c>
      <c r="E380" s="2" t="s">
        <v>21</v>
      </c>
      <c r="F380" s="1">
        <v>15</v>
      </c>
      <c r="G380" s="19">
        <v>6.5</v>
      </c>
      <c r="H380" s="19">
        <v>0.68</v>
      </c>
      <c r="I380" s="19">
        <v>16</v>
      </c>
    </row>
    <row r="381" spans="2:9" x14ac:dyDescent="0.2">
      <c r="B381" s="1">
        <v>300378</v>
      </c>
      <c r="C381" s="1" t="s">
        <v>612</v>
      </c>
      <c r="D381" s="1" t="s">
        <v>11</v>
      </c>
      <c r="E381" s="2" t="s">
        <v>21</v>
      </c>
      <c r="F381" s="1">
        <v>22</v>
      </c>
      <c r="G381" s="19">
        <v>7.2</v>
      </c>
      <c r="H381" s="19">
        <v>0.11</v>
      </c>
      <c r="I381" s="19">
        <v>44</v>
      </c>
    </row>
    <row r="382" spans="2:9" x14ac:dyDescent="0.2">
      <c r="B382" s="1">
        <v>300379</v>
      </c>
      <c r="C382" s="1" t="s">
        <v>611</v>
      </c>
      <c r="D382" s="1" t="s">
        <v>6</v>
      </c>
      <c r="E382" s="2" t="s">
        <v>21</v>
      </c>
      <c r="F382" s="1">
        <v>5</v>
      </c>
      <c r="G382" s="19">
        <v>7</v>
      </c>
      <c r="H382" s="19">
        <v>0.85</v>
      </c>
      <c r="I382" s="19">
        <v>47</v>
      </c>
    </row>
    <row r="383" spans="2:9" x14ac:dyDescent="0.2">
      <c r="B383" s="1">
        <v>300380</v>
      </c>
      <c r="C383" s="1" t="s">
        <v>610</v>
      </c>
      <c r="D383" s="1" t="s">
        <v>1</v>
      </c>
      <c r="E383" s="2" t="s">
        <v>21</v>
      </c>
      <c r="F383" s="1">
        <v>24</v>
      </c>
      <c r="G383" s="19">
        <v>6.6</v>
      </c>
      <c r="H383" s="19">
        <v>0.78</v>
      </c>
      <c r="I383" s="19">
        <v>15</v>
      </c>
    </row>
    <row r="384" spans="2:9" x14ac:dyDescent="0.2">
      <c r="B384" s="1">
        <v>300381</v>
      </c>
      <c r="C384" s="1" t="s">
        <v>609</v>
      </c>
      <c r="D384" s="1" t="s">
        <v>2</v>
      </c>
      <c r="E384" s="2" t="s">
        <v>21</v>
      </c>
      <c r="F384" s="1">
        <v>13</v>
      </c>
      <c r="G384" s="19">
        <v>7.7</v>
      </c>
      <c r="H384" s="19">
        <v>0.37</v>
      </c>
      <c r="I384" s="19">
        <v>12</v>
      </c>
    </row>
    <row r="385" spans="2:9" x14ac:dyDescent="0.2">
      <c r="B385" s="1">
        <v>300382</v>
      </c>
      <c r="C385" s="1" t="s">
        <v>608</v>
      </c>
      <c r="D385" s="1" t="s">
        <v>6</v>
      </c>
      <c r="E385" s="2" t="s">
        <v>21</v>
      </c>
      <c r="F385" s="1">
        <v>13</v>
      </c>
      <c r="G385" s="19">
        <v>6.4</v>
      </c>
      <c r="H385" s="19">
        <v>0.88</v>
      </c>
      <c r="I385" s="19">
        <v>38</v>
      </c>
    </row>
    <row r="386" spans="2:9" x14ac:dyDescent="0.2">
      <c r="B386" s="1">
        <v>300383</v>
      </c>
      <c r="C386" s="1" t="s">
        <v>607</v>
      </c>
      <c r="D386" s="1" t="s">
        <v>6</v>
      </c>
      <c r="E386" s="2" t="s">
        <v>21</v>
      </c>
      <c r="F386" s="1">
        <v>29</v>
      </c>
      <c r="G386" s="19">
        <v>7.3</v>
      </c>
      <c r="H386" s="19">
        <v>0.34</v>
      </c>
      <c r="I386" s="19">
        <v>26</v>
      </c>
    </row>
    <row r="387" spans="2:9" x14ac:dyDescent="0.2">
      <c r="B387" s="1">
        <v>300384</v>
      </c>
      <c r="C387" s="1" t="s">
        <v>606</v>
      </c>
      <c r="D387" s="1" t="s">
        <v>1</v>
      </c>
      <c r="E387" s="2" t="s">
        <v>21</v>
      </c>
      <c r="F387" s="1">
        <v>9</v>
      </c>
      <c r="G387" s="19">
        <v>7.7</v>
      </c>
      <c r="H387" s="19">
        <v>0.12</v>
      </c>
      <c r="I387" s="19">
        <v>29</v>
      </c>
    </row>
    <row r="388" spans="2:9" x14ac:dyDescent="0.2">
      <c r="B388" s="1">
        <v>300385</v>
      </c>
      <c r="C388" s="1" t="s">
        <v>605</v>
      </c>
      <c r="D388" s="1" t="s">
        <v>12</v>
      </c>
      <c r="E388" s="2" t="s">
        <v>21</v>
      </c>
      <c r="F388" s="1">
        <v>12</v>
      </c>
      <c r="G388" s="19">
        <v>8.6999999999999993</v>
      </c>
      <c r="H388" s="19">
        <v>0.44</v>
      </c>
      <c r="I388" s="19">
        <v>37</v>
      </c>
    </row>
    <row r="389" spans="2:9" x14ac:dyDescent="0.2">
      <c r="B389" s="1">
        <v>300386</v>
      </c>
      <c r="C389" s="1" t="s">
        <v>604</v>
      </c>
      <c r="D389" s="1" t="s">
        <v>13</v>
      </c>
      <c r="E389" s="2" t="s">
        <v>21</v>
      </c>
      <c r="F389" s="1">
        <v>6</v>
      </c>
      <c r="G389" s="19">
        <v>6.8</v>
      </c>
      <c r="H389" s="19">
        <v>0.67</v>
      </c>
      <c r="I389" s="19">
        <v>11</v>
      </c>
    </row>
    <row r="390" spans="2:9" x14ac:dyDescent="0.2">
      <c r="B390" s="1">
        <v>300387</v>
      </c>
      <c r="C390" s="1" t="s">
        <v>233</v>
      </c>
      <c r="D390" s="1" t="s">
        <v>2</v>
      </c>
      <c r="E390" s="2" t="s">
        <v>21</v>
      </c>
      <c r="F390" s="1">
        <v>27</v>
      </c>
      <c r="G390" s="19">
        <v>5.3</v>
      </c>
      <c r="H390" s="19">
        <v>0.12</v>
      </c>
      <c r="I390" s="19">
        <v>38</v>
      </c>
    </row>
    <row r="391" spans="2:9" x14ac:dyDescent="0.2">
      <c r="B391" s="1">
        <v>300388</v>
      </c>
      <c r="C391" s="1" t="s">
        <v>603</v>
      </c>
      <c r="D391" s="1" t="s">
        <v>13</v>
      </c>
      <c r="E391" s="2" t="s">
        <v>21</v>
      </c>
      <c r="F391" s="1">
        <v>9</v>
      </c>
      <c r="G391" s="19">
        <v>6.8</v>
      </c>
      <c r="H391" s="19">
        <v>0.78</v>
      </c>
      <c r="I391" s="19">
        <v>23</v>
      </c>
    </row>
    <row r="392" spans="2:9" x14ac:dyDescent="0.2">
      <c r="B392" s="1">
        <v>300389</v>
      </c>
      <c r="C392" s="1" t="s">
        <v>602</v>
      </c>
      <c r="D392" s="1" t="s">
        <v>13</v>
      </c>
      <c r="E392" s="2" t="s">
        <v>21</v>
      </c>
      <c r="F392" s="1">
        <v>26</v>
      </c>
      <c r="G392" s="19">
        <v>5</v>
      </c>
      <c r="H392" s="19">
        <v>0.28000000000000003</v>
      </c>
      <c r="I392" s="19">
        <v>41</v>
      </c>
    </row>
    <row r="393" spans="2:9" x14ac:dyDescent="0.2">
      <c r="B393" s="1">
        <v>300390</v>
      </c>
      <c r="C393" s="1" t="s">
        <v>601</v>
      </c>
      <c r="D393" s="1" t="s">
        <v>12</v>
      </c>
      <c r="E393" s="2" t="s">
        <v>21</v>
      </c>
      <c r="F393" s="1">
        <v>10</v>
      </c>
      <c r="G393" s="19">
        <v>5.5</v>
      </c>
      <c r="H393" s="19">
        <v>0.83</v>
      </c>
      <c r="I393" s="19">
        <v>30</v>
      </c>
    </row>
    <row r="394" spans="2:9" x14ac:dyDescent="0.2">
      <c r="B394" s="1">
        <v>300391</v>
      </c>
      <c r="C394" s="1" t="s">
        <v>600</v>
      </c>
      <c r="D394" s="1" t="s">
        <v>12</v>
      </c>
      <c r="E394" s="2" t="s">
        <v>21</v>
      </c>
      <c r="F394" s="1">
        <v>11</v>
      </c>
      <c r="G394" s="19">
        <v>5.6</v>
      </c>
      <c r="H394" s="19">
        <v>0.61</v>
      </c>
      <c r="I394" s="19">
        <v>37</v>
      </c>
    </row>
    <row r="395" spans="2:9" x14ac:dyDescent="0.2">
      <c r="B395" s="1">
        <v>300392</v>
      </c>
      <c r="C395" s="1" t="s">
        <v>533</v>
      </c>
      <c r="D395" s="1" t="s">
        <v>9</v>
      </c>
      <c r="E395" s="2" t="s">
        <v>21</v>
      </c>
      <c r="F395" s="1">
        <v>14</v>
      </c>
      <c r="G395" s="19">
        <v>5.9</v>
      </c>
      <c r="H395" s="19">
        <v>0.53</v>
      </c>
      <c r="I395" s="19">
        <v>14</v>
      </c>
    </row>
    <row r="396" spans="2:9" x14ac:dyDescent="0.2">
      <c r="B396" s="1">
        <v>300393</v>
      </c>
      <c r="C396" s="1" t="s">
        <v>599</v>
      </c>
      <c r="D396" s="1" t="s">
        <v>2</v>
      </c>
      <c r="E396" s="2" t="s">
        <v>21</v>
      </c>
      <c r="F396" s="1">
        <v>8</v>
      </c>
      <c r="G396" s="19">
        <v>6.8</v>
      </c>
      <c r="H396" s="19">
        <v>0.56999999999999995</v>
      </c>
      <c r="I396" s="19">
        <v>45</v>
      </c>
    </row>
    <row r="397" spans="2:9" x14ac:dyDescent="0.2">
      <c r="B397" s="1">
        <v>300394</v>
      </c>
      <c r="C397" s="1" t="s">
        <v>598</v>
      </c>
      <c r="D397" s="1" t="s">
        <v>2</v>
      </c>
      <c r="E397" s="2" t="s">
        <v>21</v>
      </c>
      <c r="F397" s="1">
        <v>11</v>
      </c>
      <c r="G397" s="19">
        <v>7.7</v>
      </c>
      <c r="H397" s="19">
        <v>0.28999999999999998</v>
      </c>
      <c r="I397" s="19">
        <v>46</v>
      </c>
    </row>
    <row r="398" spans="2:9" x14ac:dyDescent="0.2">
      <c r="B398" s="1">
        <v>300395</v>
      </c>
      <c r="C398" s="1" t="s">
        <v>591</v>
      </c>
      <c r="D398" s="1" t="s">
        <v>4</v>
      </c>
      <c r="E398" s="2" t="s">
        <v>21</v>
      </c>
      <c r="F398" s="1">
        <v>7</v>
      </c>
      <c r="G398" s="19">
        <v>6</v>
      </c>
      <c r="H398" s="19">
        <v>0.33</v>
      </c>
      <c r="I398" s="19">
        <v>23</v>
      </c>
    </row>
    <row r="399" spans="2:9" x14ac:dyDescent="0.2">
      <c r="B399" s="1">
        <v>300396</v>
      </c>
      <c r="C399" s="1" t="s">
        <v>586</v>
      </c>
      <c r="D399" s="1" t="s">
        <v>4</v>
      </c>
      <c r="E399" s="2" t="s">
        <v>21</v>
      </c>
      <c r="F399" s="1">
        <v>12</v>
      </c>
      <c r="G399" s="19">
        <v>8.4</v>
      </c>
      <c r="H399" s="19">
        <v>0.86</v>
      </c>
      <c r="I399" s="19">
        <v>46</v>
      </c>
    </row>
    <row r="400" spans="2:9" x14ac:dyDescent="0.2">
      <c r="B400" s="1">
        <v>300397</v>
      </c>
      <c r="C400" s="1" t="s">
        <v>597</v>
      </c>
      <c r="D400" s="1" t="s">
        <v>1</v>
      </c>
      <c r="E400" s="2" t="s">
        <v>21</v>
      </c>
      <c r="F400" s="1">
        <v>11</v>
      </c>
      <c r="G400" s="19">
        <v>7.7</v>
      </c>
      <c r="H400" s="19">
        <v>0.21</v>
      </c>
      <c r="I400" s="19">
        <v>30</v>
      </c>
    </row>
    <row r="401" spans="2:9" x14ac:dyDescent="0.2">
      <c r="B401" s="1">
        <v>300398</v>
      </c>
      <c r="C401" s="1" t="s">
        <v>596</v>
      </c>
      <c r="D401" s="1" t="s">
        <v>13</v>
      </c>
      <c r="E401" s="2" t="s">
        <v>21</v>
      </c>
      <c r="F401" s="1">
        <v>28</v>
      </c>
      <c r="G401" s="19">
        <v>6.4</v>
      </c>
      <c r="H401" s="19">
        <v>0.43</v>
      </c>
      <c r="I401" s="19">
        <v>14</v>
      </c>
    </row>
    <row r="402" spans="2:9" x14ac:dyDescent="0.2">
      <c r="B402" s="1">
        <v>300399</v>
      </c>
      <c r="C402" s="1" t="s">
        <v>595</v>
      </c>
      <c r="D402" s="1" t="s">
        <v>13</v>
      </c>
      <c r="E402" s="2" t="s">
        <v>21</v>
      </c>
      <c r="F402" s="1">
        <v>22</v>
      </c>
      <c r="G402" s="19">
        <v>8.1999999999999993</v>
      </c>
      <c r="H402" s="19">
        <v>0.37</v>
      </c>
      <c r="I402" s="19">
        <v>48</v>
      </c>
    </row>
    <row r="403" spans="2:9" x14ac:dyDescent="0.2">
      <c r="B403" s="1">
        <v>300400</v>
      </c>
      <c r="C403" s="1" t="s">
        <v>594</v>
      </c>
      <c r="D403" s="1" t="s">
        <v>5</v>
      </c>
      <c r="E403" s="2" t="s">
        <v>21</v>
      </c>
      <c r="F403" s="1">
        <v>8</v>
      </c>
      <c r="G403" s="19">
        <v>6.8</v>
      </c>
      <c r="H403" s="19">
        <v>0.16</v>
      </c>
      <c r="I403" s="19">
        <v>45</v>
      </c>
    </row>
    <row r="404" spans="2:9" x14ac:dyDescent="0.2">
      <c r="B404" s="1">
        <v>300401</v>
      </c>
      <c r="C404" s="1" t="s">
        <v>593</v>
      </c>
      <c r="D404" s="1" t="s">
        <v>2</v>
      </c>
      <c r="E404" s="2" t="s">
        <v>21</v>
      </c>
      <c r="F404" s="1">
        <v>5</v>
      </c>
      <c r="G404" s="19">
        <v>6.5</v>
      </c>
      <c r="H404" s="19">
        <v>0.23</v>
      </c>
      <c r="I404" s="19">
        <v>8</v>
      </c>
    </row>
    <row r="405" spans="2:9" x14ac:dyDescent="0.2">
      <c r="B405" s="1">
        <v>300402</v>
      </c>
      <c r="C405" s="1" t="s">
        <v>39</v>
      </c>
      <c r="D405" s="1" t="s">
        <v>2</v>
      </c>
      <c r="E405" s="2" t="s">
        <v>21</v>
      </c>
      <c r="F405" s="1">
        <v>22</v>
      </c>
      <c r="G405" s="19">
        <v>6.6</v>
      </c>
      <c r="H405" s="19">
        <v>0.61</v>
      </c>
      <c r="I405" s="19">
        <v>12</v>
      </c>
    </row>
    <row r="406" spans="2:9" x14ac:dyDescent="0.2">
      <c r="B406" s="1">
        <v>300403</v>
      </c>
      <c r="C406" s="1" t="s">
        <v>592</v>
      </c>
      <c r="D406" s="1" t="s">
        <v>2</v>
      </c>
      <c r="E406" s="2" t="s">
        <v>21</v>
      </c>
      <c r="F406" s="1">
        <v>14</v>
      </c>
      <c r="G406" s="19">
        <v>5.7</v>
      </c>
      <c r="H406" s="19">
        <v>0.64</v>
      </c>
      <c r="I406" s="19">
        <v>14</v>
      </c>
    </row>
    <row r="407" spans="2:9" x14ac:dyDescent="0.2">
      <c r="B407" s="1">
        <v>300404</v>
      </c>
      <c r="C407" s="1" t="s">
        <v>591</v>
      </c>
      <c r="D407" s="1" t="s">
        <v>4</v>
      </c>
      <c r="E407" s="2" t="s">
        <v>21</v>
      </c>
      <c r="F407" s="1">
        <v>21</v>
      </c>
      <c r="G407" s="19">
        <v>6.8</v>
      </c>
      <c r="H407" s="19">
        <v>0.1</v>
      </c>
      <c r="I407" s="19">
        <v>23</v>
      </c>
    </row>
    <row r="408" spans="2:9" x14ac:dyDescent="0.2">
      <c r="B408" s="1">
        <v>300405</v>
      </c>
      <c r="C408" s="1" t="s">
        <v>145</v>
      </c>
      <c r="D408" s="1" t="s">
        <v>13</v>
      </c>
      <c r="E408" s="2" t="s">
        <v>21</v>
      </c>
      <c r="F408" s="1">
        <v>28</v>
      </c>
      <c r="G408" s="19">
        <v>5.5</v>
      </c>
      <c r="H408" s="19">
        <v>0.13</v>
      </c>
      <c r="I408" s="19">
        <v>20</v>
      </c>
    </row>
    <row r="409" spans="2:9" x14ac:dyDescent="0.2">
      <c r="B409" s="1">
        <v>300406</v>
      </c>
      <c r="C409" s="1" t="s">
        <v>251</v>
      </c>
      <c r="D409" s="1" t="s">
        <v>12</v>
      </c>
      <c r="E409" s="2" t="s">
        <v>21</v>
      </c>
      <c r="F409" s="1">
        <v>6</v>
      </c>
      <c r="G409" s="19">
        <v>7.8</v>
      </c>
      <c r="H409" s="19">
        <v>0.5</v>
      </c>
      <c r="I409" s="19">
        <v>46</v>
      </c>
    </row>
    <row r="410" spans="2:9" x14ac:dyDescent="0.2">
      <c r="B410" s="1">
        <v>300407</v>
      </c>
      <c r="C410" s="1" t="s">
        <v>584</v>
      </c>
      <c r="D410" s="1" t="s">
        <v>2</v>
      </c>
      <c r="E410" s="2" t="s">
        <v>21</v>
      </c>
      <c r="F410" s="1">
        <v>26</v>
      </c>
      <c r="G410" s="19">
        <v>6</v>
      </c>
      <c r="H410" s="19">
        <v>0.42</v>
      </c>
      <c r="I410" s="19">
        <v>6</v>
      </c>
    </row>
    <row r="411" spans="2:9" x14ac:dyDescent="0.2">
      <c r="B411" s="1">
        <v>300408</v>
      </c>
      <c r="C411" s="1" t="s">
        <v>84</v>
      </c>
      <c r="D411" s="1" t="s">
        <v>2</v>
      </c>
      <c r="E411" s="2" t="s">
        <v>21</v>
      </c>
      <c r="F411" s="1">
        <v>22</v>
      </c>
      <c r="G411" s="19">
        <v>6.7</v>
      </c>
      <c r="H411" s="19">
        <v>0.13</v>
      </c>
      <c r="I411" s="19">
        <v>33</v>
      </c>
    </row>
    <row r="412" spans="2:9" x14ac:dyDescent="0.2">
      <c r="B412" s="1">
        <v>300409</v>
      </c>
      <c r="C412" s="1" t="s">
        <v>590</v>
      </c>
      <c r="D412" s="1" t="s">
        <v>11</v>
      </c>
      <c r="E412" s="2" t="s">
        <v>21</v>
      </c>
      <c r="F412" s="1">
        <v>12</v>
      </c>
      <c r="G412" s="19">
        <v>8.9</v>
      </c>
      <c r="H412" s="19">
        <v>0.49</v>
      </c>
      <c r="I412" s="19">
        <v>34</v>
      </c>
    </row>
    <row r="413" spans="2:9" x14ac:dyDescent="0.2">
      <c r="B413" s="1">
        <v>300410</v>
      </c>
      <c r="C413" s="1" t="s">
        <v>589</v>
      </c>
      <c r="D413" s="1" t="s">
        <v>2</v>
      </c>
      <c r="E413" s="2" t="s">
        <v>21</v>
      </c>
      <c r="F413" s="1">
        <v>11</v>
      </c>
      <c r="G413" s="19">
        <v>8.6</v>
      </c>
      <c r="H413" s="19">
        <v>0.81</v>
      </c>
      <c r="I413" s="19">
        <v>24</v>
      </c>
    </row>
    <row r="414" spans="2:9" x14ac:dyDescent="0.2">
      <c r="B414" s="1">
        <v>300411</v>
      </c>
      <c r="C414" s="1" t="s">
        <v>588</v>
      </c>
      <c r="D414" s="1" t="s">
        <v>2</v>
      </c>
      <c r="E414" s="2" t="s">
        <v>21</v>
      </c>
      <c r="F414" s="1">
        <v>10</v>
      </c>
      <c r="G414" s="19">
        <v>8</v>
      </c>
      <c r="H414" s="19">
        <v>0.4</v>
      </c>
      <c r="I414" s="19">
        <v>22</v>
      </c>
    </row>
    <row r="415" spans="2:9" x14ac:dyDescent="0.2">
      <c r="B415" s="1">
        <v>300412</v>
      </c>
      <c r="C415" s="1" t="s">
        <v>206</v>
      </c>
      <c r="D415" s="1" t="s">
        <v>2</v>
      </c>
      <c r="E415" s="2" t="s">
        <v>21</v>
      </c>
      <c r="F415" s="1">
        <v>17</v>
      </c>
      <c r="G415" s="19">
        <v>8.1999999999999993</v>
      </c>
      <c r="H415" s="19">
        <v>0.43</v>
      </c>
      <c r="I415" s="19">
        <v>20</v>
      </c>
    </row>
    <row r="416" spans="2:9" x14ac:dyDescent="0.2">
      <c r="B416" s="1">
        <v>300413</v>
      </c>
      <c r="C416" s="1" t="s">
        <v>276</v>
      </c>
      <c r="D416" s="1" t="s">
        <v>2</v>
      </c>
      <c r="E416" s="2" t="s">
        <v>21</v>
      </c>
      <c r="F416" s="1">
        <v>25</v>
      </c>
      <c r="G416" s="19">
        <v>7.8</v>
      </c>
      <c r="H416" s="19">
        <v>0.21</v>
      </c>
      <c r="I416" s="19">
        <v>39</v>
      </c>
    </row>
    <row r="417" spans="2:9" x14ac:dyDescent="0.2">
      <c r="B417" s="1">
        <v>300414</v>
      </c>
      <c r="C417" s="1" t="s">
        <v>535</v>
      </c>
      <c r="D417" s="1" t="s">
        <v>2</v>
      </c>
      <c r="E417" s="2" t="s">
        <v>21</v>
      </c>
      <c r="F417" s="1">
        <v>10</v>
      </c>
      <c r="G417" s="19">
        <v>5.2</v>
      </c>
      <c r="H417" s="19">
        <v>0.19</v>
      </c>
      <c r="I417" s="19">
        <v>23</v>
      </c>
    </row>
    <row r="418" spans="2:9" x14ac:dyDescent="0.2">
      <c r="B418" s="1">
        <v>300415</v>
      </c>
      <c r="C418" s="1" t="s">
        <v>587</v>
      </c>
      <c r="D418" s="1" t="s">
        <v>11</v>
      </c>
      <c r="E418" s="2" t="s">
        <v>21</v>
      </c>
      <c r="F418" s="1">
        <v>12</v>
      </c>
      <c r="G418" s="19">
        <v>7.7</v>
      </c>
      <c r="H418" s="19">
        <v>0.45</v>
      </c>
      <c r="I418" s="19">
        <v>34</v>
      </c>
    </row>
    <row r="419" spans="2:9" x14ac:dyDescent="0.2">
      <c r="B419" s="1">
        <v>300416</v>
      </c>
      <c r="C419" s="1" t="s">
        <v>586</v>
      </c>
      <c r="D419" s="1" t="s">
        <v>4</v>
      </c>
      <c r="E419" s="2" t="s">
        <v>21</v>
      </c>
      <c r="F419" s="1">
        <v>25</v>
      </c>
      <c r="G419" s="19">
        <v>6.1</v>
      </c>
      <c r="H419" s="19">
        <v>0.56000000000000005</v>
      </c>
      <c r="I419" s="19">
        <v>35</v>
      </c>
    </row>
    <row r="420" spans="2:9" x14ac:dyDescent="0.2">
      <c r="B420" s="1">
        <v>300417</v>
      </c>
      <c r="C420" s="1" t="s">
        <v>585</v>
      </c>
      <c r="D420" s="1" t="s">
        <v>6</v>
      </c>
      <c r="E420" s="2" t="s">
        <v>21</v>
      </c>
      <c r="F420" s="1">
        <v>12</v>
      </c>
      <c r="G420" s="19">
        <v>8.4</v>
      </c>
      <c r="H420" s="19">
        <v>0.6</v>
      </c>
      <c r="I420" s="19">
        <v>23</v>
      </c>
    </row>
    <row r="421" spans="2:9" x14ac:dyDescent="0.2">
      <c r="B421" s="1">
        <v>300418</v>
      </c>
      <c r="C421" s="1" t="s">
        <v>584</v>
      </c>
      <c r="D421" s="1" t="s">
        <v>2</v>
      </c>
      <c r="E421" s="2" t="s">
        <v>21</v>
      </c>
      <c r="F421" s="1">
        <v>29</v>
      </c>
      <c r="G421" s="19">
        <v>8.9</v>
      </c>
      <c r="H421" s="19">
        <v>0.18</v>
      </c>
      <c r="I421" s="19">
        <v>23</v>
      </c>
    </row>
    <row r="422" spans="2:9" x14ac:dyDescent="0.2">
      <c r="B422" s="1">
        <v>300419</v>
      </c>
      <c r="C422" s="1" t="s">
        <v>583</v>
      </c>
      <c r="D422" s="1" t="s">
        <v>1</v>
      </c>
      <c r="E422" s="2" t="s">
        <v>21</v>
      </c>
      <c r="F422" s="1">
        <v>24</v>
      </c>
      <c r="G422" s="19">
        <v>7</v>
      </c>
      <c r="H422" s="19">
        <v>0.12</v>
      </c>
      <c r="I422" s="19">
        <v>48</v>
      </c>
    </row>
    <row r="423" spans="2:9" x14ac:dyDescent="0.2">
      <c r="B423" s="1">
        <v>300420</v>
      </c>
      <c r="C423" s="1" t="s">
        <v>582</v>
      </c>
      <c r="D423" s="1" t="s">
        <v>0</v>
      </c>
      <c r="E423" s="2" t="s">
        <v>21</v>
      </c>
      <c r="F423" s="1">
        <v>30</v>
      </c>
      <c r="G423" s="19">
        <v>6.9</v>
      </c>
      <c r="H423" s="19">
        <v>0.74</v>
      </c>
      <c r="I423" s="19">
        <v>22</v>
      </c>
    </row>
    <row r="424" spans="2:9" x14ac:dyDescent="0.2">
      <c r="B424" s="1">
        <v>300421</v>
      </c>
      <c r="C424" s="1" t="s">
        <v>322</v>
      </c>
      <c r="D424" s="1" t="s">
        <v>2</v>
      </c>
      <c r="E424" s="2" t="s">
        <v>21</v>
      </c>
      <c r="F424" s="1">
        <v>23</v>
      </c>
      <c r="G424" s="19">
        <v>8.4</v>
      </c>
      <c r="H424" s="19">
        <v>0.84</v>
      </c>
      <c r="I424" s="19">
        <v>49</v>
      </c>
    </row>
    <row r="425" spans="2:9" x14ac:dyDescent="0.2">
      <c r="B425" s="1">
        <v>300422</v>
      </c>
      <c r="C425" s="1" t="s">
        <v>581</v>
      </c>
      <c r="D425" s="1" t="s">
        <v>2</v>
      </c>
      <c r="E425" s="2" t="s">
        <v>21</v>
      </c>
      <c r="F425" s="1">
        <v>20</v>
      </c>
      <c r="G425" s="19">
        <v>9</v>
      </c>
      <c r="H425" s="19">
        <v>0.35</v>
      </c>
      <c r="I425" s="19">
        <v>44</v>
      </c>
    </row>
    <row r="426" spans="2:9" x14ac:dyDescent="0.2">
      <c r="B426" s="1">
        <v>300423</v>
      </c>
      <c r="C426" s="1" t="s">
        <v>580</v>
      </c>
      <c r="D426" s="1" t="s">
        <v>2</v>
      </c>
      <c r="E426" s="2" t="s">
        <v>21</v>
      </c>
      <c r="F426" s="1">
        <v>27</v>
      </c>
      <c r="G426" s="19">
        <v>6.7</v>
      </c>
      <c r="H426" s="19">
        <v>0.11</v>
      </c>
      <c r="I426" s="19">
        <v>18</v>
      </c>
    </row>
    <row r="427" spans="2:9" x14ac:dyDescent="0.2">
      <c r="B427" s="1">
        <v>300424</v>
      </c>
      <c r="C427" s="1" t="s">
        <v>529</v>
      </c>
      <c r="D427" s="1" t="s">
        <v>2</v>
      </c>
      <c r="E427" s="2" t="s">
        <v>21</v>
      </c>
      <c r="F427" s="1">
        <v>18</v>
      </c>
      <c r="G427" s="19">
        <v>6.7</v>
      </c>
      <c r="H427" s="19">
        <v>0.86</v>
      </c>
      <c r="I427" s="19">
        <v>10</v>
      </c>
    </row>
    <row r="428" spans="2:9" x14ac:dyDescent="0.2">
      <c r="B428" s="1">
        <v>300425</v>
      </c>
      <c r="C428" s="1" t="s">
        <v>579</v>
      </c>
      <c r="D428" s="1" t="s">
        <v>7</v>
      </c>
      <c r="E428" s="2" t="s">
        <v>21</v>
      </c>
      <c r="F428" s="1">
        <v>9</v>
      </c>
      <c r="G428" s="19">
        <v>8.1999999999999993</v>
      </c>
      <c r="H428" s="19">
        <v>0.76</v>
      </c>
      <c r="I428" s="19">
        <v>24</v>
      </c>
    </row>
    <row r="429" spans="2:9" x14ac:dyDescent="0.2">
      <c r="B429" s="1">
        <v>300426</v>
      </c>
      <c r="C429" s="1" t="s">
        <v>578</v>
      </c>
      <c r="D429" s="1" t="s">
        <v>7</v>
      </c>
      <c r="E429" s="2" t="s">
        <v>21</v>
      </c>
      <c r="F429" s="1">
        <v>30</v>
      </c>
      <c r="G429" s="19">
        <v>9</v>
      </c>
      <c r="H429" s="19">
        <v>0.51</v>
      </c>
      <c r="I429" s="19">
        <v>30</v>
      </c>
    </row>
    <row r="430" spans="2:9" x14ac:dyDescent="0.2">
      <c r="B430" s="1">
        <v>300427</v>
      </c>
      <c r="C430" s="1" t="s">
        <v>577</v>
      </c>
      <c r="D430" s="1" t="s">
        <v>7</v>
      </c>
      <c r="E430" s="2" t="s">
        <v>21</v>
      </c>
      <c r="F430" s="1">
        <v>20</v>
      </c>
      <c r="G430" s="19">
        <v>7.9</v>
      </c>
      <c r="H430" s="19">
        <v>0.5</v>
      </c>
      <c r="I430" s="19">
        <v>28</v>
      </c>
    </row>
    <row r="431" spans="2:9" x14ac:dyDescent="0.2">
      <c r="B431" s="1">
        <v>300428</v>
      </c>
      <c r="C431" s="1" t="s">
        <v>32</v>
      </c>
      <c r="D431" s="1" t="s">
        <v>2</v>
      </c>
      <c r="E431" s="2" t="s">
        <v>21</v>
      </c>
      <c r="F431" s="1">
        <v>23</v>
      </c>
      <c r="G431" s="19">
        <v>6.4</v>
      </c>
      <c r="H431" s="19">
        <v>0.28000000000000003</v>
      </c>
      <c r="I431" s="19">
        <v>18</v>
      </c>
    </row>
    <row r="432" spans="2:9" x14ac:dyDescent="0.2">
      <c r="B432" s="1">
        <v>300429</v>
      </c>
      <c r="C432" s="1" t="s">
        <v>576</v>
      </c>
      <c r="D432" s="1" t="s">
        <v>12</v>
      </c>
      <c r="E432" s="2" t="s">
        <v>21</v>
      </c>
      <c r="F432" s="1">
        <v>30</v>
      </c>
      <c r="G432" s="19">
        <v>6.9</v>
      </c>
      <c r="H432" s="19">
        <v>0.32</v>
      </c>
      <c r="I432" s="19">
        <v>25</v>
      </c>
    </row>
    <row r="433" spans="2:9" x14ac:dyDescent="0.2">
      <c r="B433" s="1">
        <v>300430</v>
      </c>
      <c r="C433" s="1" t="s">
        <v>575</v>
      </c>
      <c r="D433" s="1" t="s">
        <v>2</v>
      </c>
      <c r="E433" s="2" t="s">
        <v>21</v>
      </c>
      <c r="F433" s="1">
        <v>11</v>
      </c>
      <c r="G433" s="19">
        <v>5.9</v>
      </c>
      <c r="H433" s="19">
        <v>0.78</v>
      </c>
      <c r="I433" s="19">
        <v>7</v>
      </c>
    </row>
    <row r="434" spans="2:9" x14ac:dyDescent="0.2">
      <c r="B434" s="1">
        <v>300431</v>
      </c>
      <c r="C434" s="1" t="s">
        <v>574</v>
      </c>
      <c r="D434" s="1" t="s">
        <v>2</v>
      </c>
      <c r="E434" s="2" t="s">
        <v>21</v>
      </c>
      <c r="F434" s="1">
        <v>22</v>
      </c>
      <c r="G434" s="19">
        <v>8.8000000000000007</v>
      </c>
      <c r="H434" s="19">
        <v>0.34</v>
      </c>
      <c r="I434" s="19">
        <v>26</v>
      </c>
    </row>
    <row r="435" spans="2:9" x14ac:dyDescent="0.2">
      <c r="B435" s="1">
        <v>300432</v>
      </c>
      <c r="C435" s="1" t="s">
        <v>573</v>
      </c>
      <c r="D435" s="1" t="s">
        <v>2</v>
      </c>
      <c r="E435" s="2" t="s">
        <v>21</v>
      </c>
      <c r="F435" s="1">
        <v>21</v>
      </c>
      <c r="G435" s="19">
        <v>7.4</v>
      </c>
      <c r="H435" s="19">
        <v>0.77</v>
      </c>
      <c r="I435" s="19">
        <v>32</v>
      </c>
    </row>
    <row r="436" spans="2:9" x14ac:dyDescent="0.2">
      <c r="B436" s="1">
        <v>300433</v>
      </c>
      <c r="C436" s="1" t="s">
        <v>206</v>
      </c>
      <c r="D436" s="1" t="s">
        <v>2</v>
      </c>
      <c r="E436" s="2" t="s">
        <v>21</v>
      </c>
      <c r="F436" s="1">
        <v>30</v>
      </c>
      <c r="G436" s="19">
        <v>6.4</v>
      </c>
      <c r="H436" s="19">
        <v>0.5</v>
      </c>
      <c r="I436" s="19">
        <v>46</v>
      </c>
    </row>
    <row r="437" spans="2:9" x14ac:dyDescent="0.2">
      <c r="B437" s="1">
        <v>300434</v>
      </c>
      <c r="C437" s="1" t="s">
        <v>276</v>
      </c>
      <c r="D437" s="1" t="s">
        <v>2</v>
      </c>
      <c r="E437" s="2" t="s">
        <v>21</v>
      </c>
      <c r="F437" s="1">
        <v>17</v>
      </c>
      <c r="G437" s="19">
        <v>6.4</v>
      </c>
      <c r="H437" s="19">
        <v>0.24</v>
      </c>
      <c r="I437" s="19">
        <v>41</v>
      </c>
    </row>
    <row r="438" spans="2:9" x14ac:dyDescent="0.2">
      <c r="B438" s="1">
        <v>300435</v>
      </c>
      <c r="C438" s="1" t="s">
        <v>572</v>
      </c>
      <c r="D438" s="1" t="s">
        <v>11</v>
      </c>
      <c r="E438" s="2" t="s">
        <v>21</v>
      </c>
      <c r="F438" s="1">
        <v>11</v>
      </c>
      <c r="G438" s="19">
        <v>6.7</v>
      </c>
      <c r="H438" s="19">
        <v>0.64</v>
      </c>
      <c r="I438" s="19">
        <v>34</v>
      </c>
    </row>
    <row r="439" spans="2:9" x14ac:dyDescent="0.2">
      <c r="B439" s="1">
        <v>300436</v>
      </c>
      <c r="C439" s="1" t="s">
        <v>571</v>
      </c>
      <c r="D439" s="1" t="s">
        <v>13</v>
      </c>
      <c r="E439" s="2" t="s">
        <v>21</v>
      </c>
      <c r="F439" s="1">
        <v>11</v>
      </c>
      <c r="G439" s="19">
        <v>8.3000000000000007</v>
      </c>
      <c r="H439" s="19">
        <v>0.46</v>
      </c>
      <c r="I439" s="19">
        <v>17</v>
      </c>
    </row>
    <row r="440" spans="2:9" x14ac:dyDescent="0.2">
      <c r="B440" s="1">
        <v>300437</v>
      </c>
      <c r="C440" s="1" t="s">
        <v>542</v>
      </c>
      <c r="D440" s="1" t="s">
        <v>13</v>
      </c>
      <c r="E440" s="2" t="s">
        <v>21</v>
      </c>
      <c r="F440" s="1">
        <v>15</v>
      </c>
      <c r="G440" s="19">
        <v>7.1</v>
      </c>
      <c r="H440" s="19">
        <v>0.56000000000000005</v>
      </c>
      <c r="I440" s="19">
        <v>45</v>
      </c>
    </row>
    <row r="441" spans="2:9" x14ac:dyDescent="0.2">
      <c r="B441" s="1">
        <v>300438</v>
      </c>
      <c r="C441" s="1" t="s">
        <v>570</v>
      </c>
      <c r="D441" s="1" t="s">
        <v>2</v>
      </c>
      <c r="E441" s="2" t="s">
        <v>21</v>
      </c>
      <c r="F441" s="1">
        <v>23</v>
      </c>
      <c r="G441" s="19">
        <v>5.9</v>
      </c>
      <c r="H441" s="19">
        <v>0.71</v>
      </c>
      <c r="I441" s="19">
        <v>42</v>
      </c>
    </row>
    <row r="442" spans="2:9" x14ac:dyDescent="0.2">
      <c r="B442" s="1">
        <v>300439</v>
      </c>
      <c r="C442" s="1" t="s">
        <v>569</v>
      </c>
      <c r="D442" s="1" t="s">
        <v>13</v>
      </c>
      <c r="E442" s="2" t="s">
        <v>21</v>
      </c>
      <c r="F442" s="1">
        <v>29</v>
      </c>
      <c r="G442" s="19">
        <v>6.3</v>
      </c>
      <c r="H442" s="19">
        <v>0.75</v>
      </c>
      <c r="I442" s="19">
        <v>16</v>
      </c>
    </row>
    <row r="443" spans="2:9" x14ac:dyDescent="0.2">
      <c r="B443" s="1">
        <v>300440</v>
      </c>
      <c r="C443" s="1" t="s">
        <v>568</v>
      </c>
      <c r="D443" s="1" t="s">
        <v>13</v>
      </c>
      <c r="E443" s="2" t="s">
        <v>21</v>
      </c>
      <c r="F443" s="1">
        <v>8</v>
      </c>
      <c r="G443" s="19">
        <v>5.3</v>
      </c>
      <c r="H443" s="19">
        <v>0.51</v>
      </c>
      <c r="I443" s="19">
        <v>5</v>
      </c>
    </row>
    <row r="444" spans="2:9" x14ac:dyDescent="0.2">
      <c r="B444" s="1">
        <v>300441</v>
      </c>
      <c r="C444" s="1" t="s">
        <v>567</v>
      </c>
      <c r="D444" s="1" t="s">
        <v>13</v>
      </c>
      <c r="E444" s="2" t="s">
        <v>21</v>
      </c>
      <c r="F444" s="1">
        <v>20</v>
      </c>
      <c r="G444" s="19">
        <v>8.5</v>
      </c>
      <c r="H444" s="19">
        <v>0.88</v>
      </c>
      <c r="I444" s="19">
        <v>47</v>
      </c>
    </row>
    <row r="445" spans="2:9" x14ac:dyDescent="0.2">
      <c r="B445" s="1">
        <v>300442</v>
      </c>
      <c r="C445" s="1" t="s">
        <v>566</v>
      </c>
      <c r="D445" s="1" t="s">
        <v>13</v>
      </c>
      <c r="E445" s="2" t="s">
        <v>21</v>
      </c>
      <c r="F445" s="1">
        <v>25</v>
      </c>
      <c r="G445" s="19">
        <v>5.0999999999999996</v>
      </c>
      <c r="H445" s="19">
        <v>0.61</v>
      </c>
      <c r="I445" s="19">
        <v>14</v>
      </c>
    </row>
    <row r="446" spans="2:9" x14ac:dyDescent="0.2">
      <c r="B446" s="1">
        <v>300443</v>
      </c>
      <c r="C446" s="1" t="s">
        <v>565</v>
      </c>
      <c r="D446" s="1" t="s">
        <v>5</v>
      </c>
      <c r="E446" s="2" t="s">
        <v>21</v>
      </c>
      <c r="F446" s="1">
        <v>15</v>
      </c>
      <c r="G446" s="19">
        <v>6.7</v>
      </c>
      <c r="H446" s="19">
        <v>0.15</v>
      </c>
      <c r="I446" s="19">
        <v>39</v>
      </c>
    </row>
    <row r="447" spans="2:9" x14ac:dyDescent="0.2">
      <c r="B447" s="1">
        <v>300444</v>
      </c>
      <c r="C447" s="1" t="s">
        <v>564</v>
      </c>
      <c r="D447" s="1" t="s">
        <v>6</v>
      </c>
      <c r="E447" s="2" t="s">
        <v>21</v>
      </c>
      <c r="F447" s="1">
        <v>5</v>
      </c>
      <c r="G447" s="19">
        <v>8.1999999999999993</v>
      </c>
      <c r="H447" s="19">
        <v>0.16</v>
      </c>
      <c r="I447" s="19">
        <v>50</v>
      </c>
    </row>
    <row r="448" spans="2:9" x14ac:dyDescent="0.2">
      <c r="B448" s="1">
        <v>300445</v>
      </c>
      <c r="C448" s="1" t="s">
        <v>32</v>
      </c>
      <c r="D448" s="1" t="s">
        <v>2</v>
      </c>
      <c r="E448" s="2" t="s">
        <v>21</v>
      </c>
      <c r="F448" s="1">
        <v>22</v>
      </c>
      <c r="G448" s="19">
        <v>7.2</v>
      </c>
      <c r="H448" s="19">
        <v>0.34</v>
      </c>
      <c r="I448" s="19">
        <v>27</v>
      </c>
    </row>
    <row r="449" spans="2:9" x14ac:dyDescent="0.2">
      <c r="B449" s="1">
        <v>300446</v>
      </c>
      <c r="C449" s="1" t="s">
        <v>563</v>
      </c>
      <c r="D449" s="1" t="s">
        <v>13</v>
      </c>
      <c r="E449" s="2" t="s">
        <v>21</v>
      </c>
      <c r="F449" s="1">
        <v>29</v>
      </c>
      <c r="G449" s="19">
        <v>7.3</v>
      </c>
      <c r="H449" s="19">
        <v>0.61</v>
      </c>
      <c r="I449" s="19">
        <v>12</v>
      </c>
    </row>
    <row r="450" spans="2:9" x14ac:dyDescent="0.2">
      <c r="B450" s="1">
        <v>300447</v>
      </c>
      <c r="C450" s="1" t="s">
        <v>562</v>
      </c>
      <c r="D450" s="1" t="s">
        <v>12</v>
      </c>
      <c r="E450" s="2" t="s">
        <v>21</v>
      </c>
      <c r="F450" s="1">
        <v>13</v>
      </c>
      <c r="G450" s="19">
        <v>5.5</v>
      </c>
      <c r="H450" s="19">
        <v>0.1</v>
      </c>
      <c r="I450" s="19">
        <v>14</v>
      </c>
    </row>
    <row r="451" spans="2:9" x14ac:dyDescent="0.2">
      <c r="B451" s="1">
        <v>300448</v>
      </c>
      <c r="C451" s="1" t="s">
        <v>192</v>
      </c>
      <c r="D451" s="1" t="s">
        <v>7</v>
      </c>
      <c r="E451" s="2" t="s">
        <v>21</v>
      </c>
      <c r="F451" s="1">
        <v>24</v>
      </c>
      <c r="G451" s="19">
        <v>9</v>
      </c>
      <c r="H451" s="19">
        <v>0.74</v>
      </c>
      <c r="I451" s="19">
        <v>48</v>
      </c>
    </row>
    <row r="452" spans="2:9" x14ac:dyDescent="0.2">
      <c r="B452" s="1">
        <v>300449</v>
      </c>
      <c r="C452" s="1" t="s">
        <v>561</v>
      </c>
      <c r="D452" s="1" t="s">
        <v>13</v>
      </c>
      <c r="E452" s="2" t="s">
        <v>21</v>
      </c>
      <c r="F452" s="1">
        <v>16</v>
      </c>
      <c r="G452" s="19">
        <v>5.8</v>
      </c>
      <c r="H452" s="19">
        <v>0.45</v>
      </c>
      <c r="I452" s="19">
        <v>18</v>
      </c>
    </row>
    <row r="453" spans="2:9" x14ac:dyDescent="0.2">
      <c r="B453" s="1">
        <v>300450</v>
      </c>
      <c r="C453" s="1" t="s">
        <v>560</v>
      </c>
      <c r="D453" s="1" t="s">
        <v>13</v>
      </c>
      <c r="E453" s="2" t="s">
        <v>21</v>
      </c>
      <c r="F453" s="1">
        <v>6</v>
      </c>
      <c r="G453" s="19">
        <v>6.1</v>
      </c>
      <c r="H453" s="19">
        <v>0.59</v>
      </c>
      <c r="I453" s="19">
        <v>46</v>
      </c>
    </row>
    <row r="454" spans="2:9" x14ac:dyDescent="0.2">
      <c r="B454" s="1">
        <v>300451</v>
      </c>
      <c r="C454" s="1" t="s">
        <v>192</v>
      </c>
      <c r="D454" s="1" t="s">
        <v>7</v>
      </c>
      <c r="E454" s="2" t="s">
        <v>21</v>
      </c>
      <c r="F454" s="1">
        <v>26</v>
      </c>
      <c r="G454" s="19">
        <v>7.1</v>
      </c>
      <c r="H454" s="19">
        <v>0.79</v>
      </c>
      <c r="I454" s="19">
        <v>15</v>
      </c>
    </row>
    <row r="455" spans="2:9" x14ac:dyDescent="0.2">
      <c r="B455" s="1">
        <v>300452</v>
      </c>
      <c r="C455" s="1" t="s">
        <v>559</v>
      </c>
      <c r="D455" s="1" t="s">
        <v>5</v>
      </c>
      <c r="E455" s="2" t="s">
        <v>21</v>
      </c>
      <c r="F455" s="1">
        <v>17</v>
      </c>
      <c r="G455" s="19">
        <v>8.4</v>
      </c>
      <c r="H455" s="19">
        <v>0.48</v>
      </c>
      <c r="I455" s="19">
        <v>37</v>
      </c>
    </row>
    <row r="456" spans="2:9" x14ac:dyDescent="0.2">
      <c r="B456" s="1">
        <v>300453</v>
      </c>
      <c r="C456" s="1" t="s">
        <v>558</v>
      </c>
      <c r="D456" s="1" t="s">
        <v>13</v>
      </c>
      <c r="E456" s="2" t="s">
        <v>21</v>
      </c>
      <c r="F456" s="1">
        <v>6</v>
      </c>
      <c r="G456" s="19">
        <v>5.3</v>
      </c>
      <c r="H456" s="19">
        <v>0.15</v>
      </c>
      <c r="I456" s="19">
        <v>47</v>
      </c>
    </row>
    <row r="457" spans="2:9" x14ac:dyDescent="0.2">
      <c r="B457" s="1">
        <v>300454</v>
      </c>
      <c r="C457" s="1" t="s">
        <v>557</v>
      </c>
      <c r="D457" s="1" t="s">
        <v>6</v>
      </c>
      <c r="E457" s="2" t="s">
        <v>21</v>
      </c>
      <c r="F457" s="1">
        <v>22</v>
      </c>
      <c r="G457" s="19">
        <v>5.7</v>
      </c>
      <c r="H457" s="19">
        <v>0.45</v>
      </c>
      <c r="I457" s="19">
        <v>40</v>
      </c>
    </row>
    <row r="458" spans="2:9" x14ac:dyDescent="0.2">
      <c r="B458" s="1">
        <v>300455</v>
      </c>
      <c r="C458" s="1" t="s">
        <v>308</v>
      </c>
      <c r="D458" s="1" t="s">
        <v>7</v>
      </c>
      <c r="E458" s="2" t="s">
        <v>21</v>
      </c>
      <c r="F458" s="1">
        <v>5</v>
      </c>
      <c r="G458" s="19">
        <v>7.6</v>
      </c>
      <c r="H458" s="19">
        <v>0.36</v>
      </c>
      <c r="I458" s="19">
        <v>19</v>
      </c>
    </row>
    <row r="459" spans="2:9" x14ac:dyDescent="0.2">
      <c r="B459" s="1">
        <v>300456</v>
      </c>
      <c r="C459" s="1" t="s">
        <v>556</v>
      </c>
      <c r="D459" s="1" t="s">
        <v>12</v>
      </c>
      <c r="E459" s="2" t="s">
        <v>21</v>
      </c>
      <c r="F459" s="1">
        <v>27</v>
      </c>
      <c r="G459" s="19">
        <v>6.9</v>
      </c>
      <c r="H459" s="19">
        <v>0.1</v>
      </c>
      <c r="I459" s="19">
        <v>42</v>
      </c>
    </row>
    <row r="460" spans="2:9" x14ac:dyDescent="0.2">
      <c r="B460" s="1">
        <v>300457</v>
      </c>
      <c r="C460" s="1" t="s">
        <v>555</v>
      </c>
      <c r="D460" s="1" t="s">
        <v>10</v>
      </c>
      <c r="E460" s="2" t="s">
        <v>21</v>
      </c>
      <c r="F460" s="1">
        <v>24</v>
      </c>
      <c r="G460" s="19">
        <v>7.8</v>
      </c>
      <c r="H460" s="19">
        <v>0.74</v>
      </c>
      <c r="I460" s="19">
        <v>22</v>
      </c>
    </row>
    <row r="461" spans="2:9" x14ac:dyDescent="0.2">
      <c r="B461" s="1">
        <v>300458</v>
      </c>
      <c r="C461" s="1" t="s">
        <v>554</v>
      </c>
      <c r="D461" s="1" t="s">
        <v>4</v>
      </c>
      <c r="E461" s="2" t="s">
        <v>21</v>
      </c>
      <c r="F461" s="1">
        <v>11</v>
      </c>
      <c r="G461" s="19">
        <v>8.9</v>
      </c>
      <c r="H461" s="19">
        <v>0.82</v>
      </c>
      <c r="I461" s="19">
        <v>24</v>
      </c>
    </row>
    <row r="462" spans="2:9" x14ac:dyDescent="0.2">
      <c r="B462" s="1">
        <v>300459</v>
      </c>
      <c r="C462" s="1" t="s">
        <v>553</v>
      </c>
      <c r="D462" s="1" t="s">
        <v>7</v>
      </c>
      <c r="E462" s="2" t="s">
        <v>21</v>
      </c>
      <c r="F462" s="1">
        <v>30</v>
      </c>
      <c r="G462" s="19">
        <v>5.0999999999999996</v>
      </c>
      <c r="H462" s="19">
        <v>0.75</v>
      </c>
      <c r="I462" s="19">
        <v>19</v>
      </c>
    </row>
    <row r="463" spans="2:9" x14ac:dyDescent="0.2">
      <c r="B463" s="1">
        <v>300460</v>
      </c>
      <c r="C463" s="1" t="s">
        <v>552</v>
      </c>
      <c r="D463" s="1" t="s">
        <v>7</v>
      </c>
      <c r="E463" s="2" t="s">
        <v>21</v>
      </c>
      <c r="F463" s="1">
        <v>18</v>
      </c>
      <c r="G463" s="19">
        <v>5.5</v>
      </c>
      <c r="H463" s="19">
        <v>0.1</v>
      </c>
      <c r="I463" s="19">
        <v>27</v>
      </c>
    </row>
    <row r="464" spans="2:9" x14ac:dyDescent="0.2">
      <c r="B464" s="1">
        <v>300461</v>
      </c>
      <c r="C464" s="1" t="s">
        <v>551</v>
      </c>
      <c r="D464" s="1" t="s">
        <v>3</v>
      </c>
      <c r="E464" s="2" t="s">
        <v>21</v>
      </c>
      <c r="F464" s="1">
        <v>14</v>
      </c>
      <c r="G464" s="19">
        <v>5.5</v>
      </c>
      <c r="H464" s="19">
        <v>0.34</v>
      </c>
      <c r="I464" s="19">
        <v>26</v>
      </c>
    </row>
    <row r="465" spans="2:9" x14ac:dyDescent="0.2">
      <c r="B465" s="1">
        <v>300462</v>
      </c>
      <c r="C465" s="1" t="s">
        <v>550</v>
      </c>
      <c r="D465" s="1" t="s">
        <v>13</v>
      </c>
      <c r="E465" s="2" t="s">
        <v>21</v>
      </c>
      <c r="F465" s="1">
        <v>5</v>
      </c>
      <c r="G465" s="19">
        <v>6.1</v>
      </c>
      <c r="H465" s="19">
        <v>0.25</v>
      </c>
      <c r="I465" s="19">
        <v>39</v>
      </c>
    </row>
    <row r="466" spans="2:9" x14ac:dyDescent="0.2">
      <c r="B466" s="1">
        <v>300463</v>
      </c>
      <c r="C466" s="1" t="s">
        <v>549</v>
      </c>
      <c r="D466" s="1" t="s">
        <v>2</v>
      </c>
      <c r="E466" s="2" t="s">
        <v>21</v>
      </c>
      <c r="F466" s="1">
        <v>25</v>
      </c>
      <c r="G466" s="19">
        <v>6.1</v>
      </c>
      <c r="H466" s="19">
        <v>0.31</v>
      </c>
      <c r="I466" s="19">
        <v>39</v>
      </c>
    </row>
    <row r="467" spans="2:9" x14ac:dyDescent="0.2">
      <c r="B467" s="1">
        <v>300464</v>
      </c>
      <c r="C467" s="1" t="s">
        <v>548</v>
      </c>
      <c r="D467" s="1" t="s">
        <v>7</v>
      </c>
      <c r="E467" s="2" t="s">
        <v>21</v>
      </c>
      <c r="F467" s="1">
        <v>6</v>
      </c>
      <c r="G467" s="19">
        <v>6.2</v>
      </c>
      <c r="H467" s="19">
        <v>0.44</v>
      </c>
      <c r="I467" s="19">
        <v>44</v>
      </c>
    </row>
    <row r="468" spans="2:9" x14ac:dyDescent="0.2">
      <c r="B468" s="1">
        <v>300465</v>
      </c>
      <c r="C468" s="1" t="s">
        <v>389</v>
      </c>
      <c r="D468" s="1" t="s">
        <v>13</v>
      </c>
      <c r="E468" s="2" t="s">
        <v>21</v>
      </c>
      <c r="F468" s="1">
        <v>17</v>
      </c>
      <c r="G468" s="19">
        <v>5.9</v>
      </c>
      <c r="H468" s="19">
        <v>0.59</v>
      </c>
      <c r="I468" s="19">
        <v>25</v>
      </c>
    </row>
    <row r="469" spans="2:9" x14ac:dyDescent="0.2">
      <c r="B469" s="1">
        <v>300466</v>
      </c>
      <c r="C469" s="1" t="s">
        <v>547</v>
      </c>
      <c r="D469" s="1" t="s">
        <v>2</v>
      </c>
      <c r="E469" s="2" t="s">
        <v>21</v>
      </c>
      <c r="F469" s="1">
        <v>20</v>
      </c>
      <c r="G469" s="19">
        <v>6.7</v>
      </c>
      <c r="H469" s="19">
        <v>0.64</v>
      </c>
      <c r="I469" s="19">
        <v>34</v>
      </c>
    </row>
    <row r="470" spans="2:9" x14ac:dyDescent="0.2">
      <c r="B470" s="1">
        <v>300467</v>
      </c>
      <c r="C470" s="1" t="s">
        <v>535</v>
      </c>
      <c r="D470" s="1" t="s">
        <v>2</v>
      </c>
      <c r="E470" s="2" t="s">
        <v>21</v>
      </c>
      <c r="F470" s="1">
        <v>19</v>
      </c>
      <c r="G470" s="19">
        <v>7.2</v>
      </c>
      <c r="H470" s="19">
        <v>0.73</v>
      </c>
      <c r="I470" s="19">
        <v>19</v>
      </c>
    </row>
    <row r="471" spans="2:9" x14ac:dyDescent="0.2">
      <c r="B471" s="1">
        <v>300468</v>
      </c>
      <c r="C471" s="1" t="s">
        <v>528</v>
      </c>
      <c r="D471" s="1" t="s">
        <v>7</v>
      </c>
      <c r="E471" s="2" t="s">
        <v>21</v>
      </c>
      <c r="F471" s="1">
        <v>11</v>
      </c>
      <c r="G471" s="19">
        <v>7.5</v>
      </c>
      <c r="H471" s="19">
        <v>0.82</v>
      </c>
      <c r="I471" s="19">
        <v>47</v>
      </c>
    </row>
    <row r="472" spans="2:9" x14ac:dyDescent="0.2">
      <c r="B472" s="1">
        <v>300469</v>
      </c>
      <c r="C472" s="1" t="s">
        <v>546</v>
      </c>
      <c r="D472" s="1" t="s">
        <v>13</v>
      </c>
      <c r="E472" s="2" t="s">
        <v>21</v>
      </c>
      <c r="F472" s="1">
        <v>15</v>
      </c>
      <c r="G472" s="19">
        <v>7.5</v>
      </c>
      <c r="H472" s="19">
        <v>0.68</v>
      </c>
      <c r="I472" s="19">
        <v>44</v>
      </c>
    </row>
    <row r="473" spans="2:9" x14ac:dyDescent="0.2">
      <c r="B473" s="1">
        <v>300470</v>
      </c>
      <c r="C473" s="1" t="s">
        <v>545</v>
      </c>
      <c r="D473" s="1" t="s">
        <v>13</v>
      </c>
      <c r="E473" s="2" t="s">
        <v>21</v>
      </c>
      <c r="F473" s="1">
        <v>30</v>
      </c>
      <c r="G473" s="19">
        <v>8.6999999999999993</v>
      </c>
      <c r="H473" s="19">
        <v>0.87</v>
      </c>
      <c r="I473" s="19">
        <v>29</v>
      </c>
    </row>
    <row r="474" spans="2:9" x14ac:dyDescent="0.2">
      <c r="B474" s="1">
        <v>300471</v>
      </c>
      <c r="C474" s="1" t="s">
        <v>544</v>
      </c>
      <c r="D474" s="1" t="s">
        <v>13</v>
      </c>
      <c r="E474" s="2" t="s">
        <v>21</v>
      </c>
      <c r="F474" s="1">
        <v>25</v>
      </c>
      <c r="G474" s="19">
        <v>6.5</v>
      </c>
      <c r="H474" s="19">
        <v>0.32</v>
      </c>
      <c r="I474" s="19">
        <v>30</v>
      </c>
    </row>
    <row r="475" spans="2:9" x14ac:dyDescent="0.2">
      <c r="B475" s="1">
        <v>300472</v>
      </c>
      <c r="C475" s="1" t="s">
        <v>543</v>
      </c>
      <c r="D475" s="1" t="s">
        <v>13</v>
      </c>
      <c r="E475" s="2" t="s">
        <v>21</v>
      </c>
      <c r="F475" s="1">
        <v>16</v>
      </c>
      <c r="G475" s="19">
        <v>8.8000000000000007</v>
      </c>
      <c r="H475" s="19">
        <v>0.57999999999999996</v>
      </c>
      <c r="I475" s="19">
        <v>48</v>
      </c>
    </row>
    <row r="476" spans="2:9" x14ac:dyDescent="0.2">
      <c r="B476" s="1">
        <v>300473</v>
      </c>
      <c r="C476" s="1" t="s">
        <v>542</v>
      </c>
      <c r="D476" s="1" t="s">
        <v>13</v>
      </c>
      <c r="E476" s="2" t="s">
        <v>21</v>
      </c>
      <c r="F476" s="1">
        <v>12</v>
      </c>
      <c r="G476" s="19">
        <v>6.1</v>
      </c>
      <c r="H476" s="19">
        <v>0.25</v>
      </c>
      <c r="I476" s="19">
        <v>33</v>
      </c>
    </row>
    <row r="477" spans="2:9" x14ac:dyDescent="0.2">
      <c r="B477" s="1">
        <v>300474</v>
      </c>
      <c r="C477" s="1" t="s">
        <v>541</v>
      </c>
      <c r="D477" s="1" t="s">
        <v>13</v>
      </c>
      <c r="E477" s="2" t="s">
        <v>21</v>
      </c>
      <c r="F477" s="1">
        <v>7</v>
      </c>
      <c r="G477" s="19">
        <v>5.5</v>
      </c>
      <c r="H477" s="19">
        <v>0.48</v>
      </c>
      <c r="I477" s="19">
        <v>40</v>
      </c>
    </row>
    <row r="478" spans="2:9" x14ac:dyDescent="0.2">
      <c r="B478" s="1">
        <v>300475</v>
      </c>
      <c r="C478" s="1" t="s">
        <v>540</v>
      </c>
      <c r="D478" s="1" t="s">
        <v>2</v>
      </c>
      <c r="E478" s="2" t="s">
        <v>21</v>
      </c>
      <c r="F478" s="1">
        <v>29</v>
      </c>
      <c r="G478" s="19">
        <v>7</v>
      </c>
      <c r="H478" s="19">
        <v>0.65</v>
      </c>
      <c r="I478" s="19">
        <v>45</v>
      </c>
    </row>
    <row r="479" spans="2:9" x14ac:dyDescent="0.2">
      <c r="B479" s="1">
        <v>300476</v>
      </c>
      <c r="C479" s="1" t="s">
        <v>160</v>
      </c>
      <c r="D479" s="1" t="s">
        <v>3</v>
      </c>
      <c r="E479" s="2" t="s">
        <v>21</v>
      </c>
      <c r="F479" s="1">
        <v>23</v>
      </c>
      <c r="G479" s="19">
        <v>8.4</v>
      </c>
      <c r="H479" s="19">
        <v>0.56999999999999995</v>
      </c>
      <c r="I479" s="19">
        <v>23</v>
      </c>
    </row>
    <row r="480" spans="2:9" x14ac:dyDescent="0.2">
      <c r="B480" s="1">
        <v>300477</v>
      </c>
      <c r="C480" s="1" t="s">
        <v>539</v>
      </c>
      <c r="D480" s="1" t="s">
        <v>6</v>
      </c>
      <c r="E480" s="2" t="s">
        <v>21</v>
      </c>
      <c r="F480" s="1">
        <v>23</v>
      </c>
      <c r="G480" s="19">
        <v>8.6</v>
      </c>
      <c r="H480" s="19">
        <v>0.42</v>
      </c>
      <c r="I480" s="19">
        <v>42</v>
      </c>
    </row>
    <row r="481" spans="2:9" x14ac:dyDescent="0.2">
      <c r="B481" s="1">
        <v>300478</v>
      </c>
      <c r="C481" s="1" t="s">
        <v>206</v>
      </c>
      <c r="D481" s="1" t="s">
        <v>2</v>
      </c>
      <c r="E481" s="2" t="s">
        <v>21</v>
      </c>
      <c r="F481" s="1">
        <v>11</v>
      </c>
      <c r="G481" s="19">
        <v>5.3</v>
      </c>
      <c r="H481" s="19">
        <v>0.88</v>
      </c>
      <c r="I481" s="19">
        <v>23</v>
      </c>
    </row>
    <row r="482" spans="2:9" x14ac:dyDescent="0.2">
      <c r="B482" s="1">
        <v>300479</v>
      </c>
      <c r="C482" s="1" t="s">
        <v>276</v>
      </c>
      <c r="D482" s="1" t="s">
        <v>2</v>
      </c>
      <c r="E482" s="2" t="s">
        <v>21</v>
      </c>
      <c r="F482" s="1">
        <v>13</v>
      </c>
      <c r="G482" s="19">
        <v>5.5</v>
      </c>
      <c r="H482" s="19">
        <v>0.28999999999999998</v>
      </c>
      <c r="I482" s="19">
        <v>28</v>
      </c>
    </row>
    <row r="483" spans="2:9" x14ac:dyDescent="0.2">
      <c r="B483" s="1">
        <v>300480</v>
      </c>
      <c r="C483" s="1" t="s">
        <v>538</v>
      </c>
      <c r="D483" s="1" t="s">
        <v>2</v>
      </c>
      <c r="E483" s="2" t="s">
        <v>21</v>
      </c>
      <c r="F483" s="1">
        <v>10</v>
      </c>
      <c r="G483" s="19">
        <v>8.4</v>
      </c>
      <c r="H483" s="19">
        <v>0.86</v>
      </c>
      <c r="I483" s="19">
        <v>46</v>
      </c>
    </row>
    <row r="484" spans="2:9" x14ac:dyDescent="0.2">
      <c r="B484" s="1">
        <v>300481</v>
      </c>
      <c r="C484" s="1" t="s">
        <v>467</v>
      </c>
      <c r="D484" s="1" t="s">
        <v>2</v>
      </c>
      <c r="E484" s="2" t="s">
        <v>21</v>
      </c>
      <c r="F484" s="1">
        <v>5</v>
      </c>
      <c r="G484" s="19">
        <v>8.1999999999999993</v>
      </c>
      <c r="H484" s="19">
        <v>0.46</v>
      </c>
      <c r="I484" s="19">
        <v>38</v>
      </c>
    </row>
    <row r="485" spans="2:9" x14ac:dyDescent="0.2">
      <c r="B485" s="1">
        <v>300482</v>
      </c>
      <c r="C485" s="1" t="s">
        <v>289</v>
      </c>
      <c r="D485" s="1" t="s">
        <v>7</v>
      </c>
      <c r="E485" s="2" t="s">
        <v>21</v>
      </c>
      <c r="F485" s="1">
        <v>14</v>
      </c>
      <c r="G485" s="19">
        <v>7.7</v>
      </c>
      <c r="H485" s="19">
        <v>0.56000000000000005</v>
      </c>
      <c r="I485" s="19">
        <v>45</v>
      </c>
    </row>
    <row r="486" spans="2:9" x14ac:dyDescent="0.2">
      <c r="B486" s="1">
        <v>300483</v>
      </c>
      <c r="C486" s="1" t="s">
        <v>537</v>
      </c>
      <c r="D486" s="1" t="s">
        <v>4</v>
      </c>
      <c r="E486" s="2" t="s">
        <v>21</v>
      </c>
      <c r="F486" s="1">
        <v>11</v>
      </c>
      <c r="G486" s="19">
        <v>7.6</v>
      </c>
      <c r="H486" s="19">
        <v>0.4</v>
      </c>
      <c r="I486" s="19">
        <v>28</v>
      </c>
    </row>
    <row r="487" spans="2:9" x14ac:dyDescent="0.2">
      <c r="B487" s="1">
        <v>300484</v>
      </c>
      <c r="C487" s="1" t="s">
        <v>536</v>
      </c>
      <c r="D487" s="1" t="s">
        <v>7</v>
      </c>
      <c r="E487" s="2" t="s">
        <v>21</v>
      </c>
      <c r="F487" s="1">
        <v>26</v>
      </c>
      <c r="G487" s="19">
        <v>7.5</v>
      </c>
      <c r="H487" s="19">
        <v>0.42</v>
      </c>
      <c r="I487" s="19">
        <v>35</v>
      </c>
    </row>
    <row r="488" spans="2:9" x14ac:dyDescent="0.2">
      <c r="B488" s="1">
        <v>300485</v>
      </c>
      <c r="C488" s="1" t="s">
        <v>535</v>
      </c>
      <c r="D488" s="1" t="s">
        <v>2</v>
      </c>
      <c r="E488" s="2" t="s">
        <v>21</v>
      </c>
      <c r="F488" s="1">
        <v>11</v>
      </c>
      <c r="G488" s="19">
        <v>5</v>
      </c>
      <c r="H488" s="19">
        <v>0.5</v>
      </c>
      <c r="I488" s="19">
        <v>9</v>
      </c>
    </row>
    <row r="489" spans="2:9" x14ac:dyDescent="0.2">
      <c r="B489" s="1">
        <v>300486</v>
      </c>
      <c r="C489" s="1" t="s">
        <v>534</v>
      </c>
      <c r="D489" s="1" t="s">
        <v>7</v>
      </c>
      <c r="E489" s="2" t="s">
        <v>21</v>
      </c>
      <c r="F489" s="1">
        <v>8</v>
      </c>
      <c r="G489" s="19">
        <v>5.6</v>
      </c>
      <c r="H489" s="19">
        <v>0.61</v>
      </c>
      <c r="I489" s="19">
        <v>11</v>
      </c>
    </row>
    <row r="490" spans="2:9" x14ac:dyDescent="0.2">
      <c r="B490" s="1">
        <v>300487</v>
      </c>
      <c r="C490" s="1" t="s">
        <v>533</v>
      </c>
      <c r="D490" s="1" t="s">
        <v>9</v>
      </c>
      <c r="E490" s="2" t="s">
        <v>21</v>
      </c>
      <c r="F490" s="1">
        <v>9</v>
      </c>
      <c r="G490" s="19">
        <v>8.1999999999999993</v>
      </c>
      <c r="H490" s="19">
        <v>0.65</v>
      </c>
      <c r="I490" s="19">
        <v>11</v>
      </c>
    </row>
    <row r="491" spans="2:9" x14ac:dyDescent="0.2">
      <c r="B491" s="1">
        <v>300488</v>
      </c>
      <c r="C491" s="1" t="s">
        <v>532</v>
      </c>
      <c r="D491" s="1" t="s">
        <v>12</v>
      </c>
      <c r="E491" s="2" t="s">
        <v>21</v>
      </c>
      <c r="F491" s="1">
        <v>29</v>
      </c>
      <c r="G491" s="19">
        <v>8.6999999999999993</v>
      </c>
      <c r="H491" s="19">
        <v>0.47</v>
      </c>
      <c r="I491" s="19">
        <v>21</v>
      </c>
    </row>
    <row r="492" spans="2:9" x14ac:dyDescent="0.2">
      <c r="B492" s="1">
        <v>300489</v>
      </c>
      <c r="C492" s="1" t="s">
        <v>531</v>
      </c>
      <c r="D492" s="1" t="s">
        <v>3</v>
      </c>
      <c r="E492" s="2" t="s">
        <v>21</v>
      </c>
      <c r="F492" s="1">
        <v>16</v>
      </c>
      <c r="G492" s="19">
        <v>6.1</v>
      </c>
      <c r="H492" s="19">
        <v>0.68</v>
      </c>
      <c r="I492" s="19">
        <v>47</v>
      </c>
    </row>
    <row r="493" spans="2:9" x14ac:dyDescent="0.2">
      <c r="B493" s="1">
        <v>300490</v>
      </c>
      <c r="C493" s="1" t="s">
        <v>456</v>
      </c>
      <c r="D493" s="1" t="s">
        <v>11</v>
      </c>
      <c r="E493" s="2" t="s">
        <v>21</v>
      </c>
      <c r="F493" s="1">
        <v>17</v>
      </c>
      <c r="G493" s="19">
        <v>5.6</v>
      </c>
      <c r="H493" s="19">
        <v>0.48</v>
      </c>
      <c r="I493" s="19">
        <v>24</v>
      </c>
    </row>
    <row r="494" spans="2:9" x14ac:dyDescent="0.2">
      <c r="B494" s="1">
        <v>300491</v>
      </c>
      <c r="C494" s="1" t="s">
        <v>530</v>
      </c>
      <c r="D494" s="1" t="s">
        <v>2</v>
      </c>
      <c r="E494" s="2" t="s">
        <v>21</v>
      </c>
      <c r="F494" s="1">
        <v>18</v>
      </c>
      <c r="G494" s="19">
        <v>7.8</v>
      </c>
      <c r="H494" s="19">
        <v>0.19</v>
      </c>
      <c r="I494" s="19">
        <v>39</v>
      </c>
    </row>
    <row r="495" spans="2:9" x14ac:dyDescent="0.2">
      <c r="B495" s="1">
        <v>300492</v>
      </c>
      <c r="C495" s="1" t="s">
        <v>529</v>
      </c>
      <c r="D495" s="1" t="s">
        <v>2</v>
      </c>
      <c r="E495" s="2" t="s">
        <v>21</v>
      </c>
      <c r="F495" s="1">
        <v>14</v>
      </c>
      <c r="G495" s="19">
        <v>7.1</v>
      </c>
      <c r="H495" s="19">
        <v>0.3</v>
      </c>
      <c r="I495" s="19">
        <v>30</v>
      </c>
    </row>
    <row r="496" spans="2:9" x14ac:dyDescent="0.2">
      <c r="B496" s="1">
        <v>300493</v>
      </c>
      <c r="C496" s="1" t="s">
        <v>177</v>
      </c>
      <c r="D496" s="1" t="s">
        <v>9</v>
      </c>
      <c r="E496" s="2" t="s">
        <v>21</v>
      </c>
      <c r="F496" s="1">
        <v>7</v>
      </c>
      <c r="G496" s="19">
        <v>6.4</v>
      </c>
      <c r="H496" s="19">
        <v>0.68</v>
      </c>
      <c r="I496" s="19">
        <v>16</v>
      </c>
    </row>
    <row r="497" spans="2:9" x14ac:dyDescent="0.2">
      <c r="B497" s="1">
        <v>300494</v>
      </c>
      <c r="C497" s="1" t="s">
        <v>528</v>
      </c>
      <c r="D497" s="1" t="s">
        <v>7</v>
      </c>
      <c r="E497" s="2" t="s">
        <v>21</v>
      </c>
      <c r="F497" s="1">
        <v>16</v>
      </c>
      <c r="G497" s="19">
        <v>5.5</v>
      </c>
      <c r="H497" s="19">
        <v>0.7</v>
      </c>
      <c r="I497" s="19">
        <v>37</v>
      </c>
    </row>
    <row r="498" spans="2:9" x14ac:dyDescent="0.2">
      <c r="B498" s="1">
        <v>300495</v>
      </c>
      <c r="C498" s="1" t="s">
        <v>527</v>
      </c>
      <c r="D498" s="1" t="s">
        <v>4</v>
      </c>
      <c r="E498" s="2" t="s">
        <v>21</v>
      </c>
      <c r="F498" s="1">
        <v>17</v>
      </c>
      <c r="G498" s="19">
        <v>5.0999999999999996</v>
      </c>
      <c r="H498" s="19">
        <v>0.1</v>
      </c>
      <c r="I498" s="19">
        <v>36</v>
      </c>
    </row>
    <row r="499" spans="2:9" x14ac:dyDescent="0.2">
      <c r="B499" s="1">
        <v>300496</v>
      </c>
      <c r="C499" s="1" t="s">
        <v>527</v>
      </c>
      <c r="D499" s="1" t="s">
        <v>4</v>
      </c>
      <c r="E499" s="2" t="s">
        <v>21</v>
      </c>
      <c r="F499" s="1">
        <v>23</v>
      </c>
      <c r="G499" s="19">
        <v>8.6999999999999993</v>
      </c>
      <c r="H499" s="19">
        <v>0.64</v>
      </c>
      <c r="I499" s="19">
        <v>15</v>
      </c>
    </row>
    <row r="500" spans="2:9" x14ac:dyDescent="0.2">
      <c r="B500" s="1">
        <v>300497</v>
      </c>
      <c r="C500" s="1" t="s">
        <v>526</v>
      </c>
      <c r="D500" s="1" t="s">
        <v>13</v>
      </c>
      <c r="E500" s="2" t="s">
        <v>21</v>
      </c>
      <c r="F500" s="1">
        <v>29</v>
      </c>
      <c r="G500" s="19">
        <v>8.1999999999999993</v>
      </c>
      <c r="H500" s="19">
        <v>0.28000000000000003</v>
      </c>
      <c r="I500" s="19">
        <v>48</v>
      </c>
    </row>
    <row r="501" spans="2:9" x14ac:dyDescent="0.2">
      <c r="B501" s="1">
        <v>300498</v>
      </c>
      <c r="C501" s="1" t="s">
        <v>525</v>
      </c>
      <c r="D501" s="1" t="s">
        <v>13</v>
      </c>
      <c r="E501" s="2" t="s">
        <v>21</v>
      </c>
      <c r="F501" s="1">
        <v>19</v>
      </c>
      <c r="G501" s="19">
        <v>6</v>
      </c>
      <c r="H501" s="19">
        <v>0.69</v>
      </c>
      <c r="I501" s="19">
        <v>13</v>
      </c>
    </row>
    <row r="502" spans="2:9" x14ac:dyDescent="0.2">
      <c r="B502" s="1">
        <v>300499</v>
      </c>
      <c r="C502" s="1" t="s">
        <v>524</v>
      </c>
      <c r="D502" s="1" t="s">
        <v>11</v>
      </c>
      <c r="E502" s="2" t="s">
        <v>21</v>
      </c>
      <c r="F502" s="1">
        <v>21</v>
      </c>
      <c r="G502" s="19">
        <v>7.9</v>
      </c>
      <c r="H502" s="19">
        <v>0.73</v>
      </c>
      <c r="I502" s="19">
        <v>25</v>
      </c>
    </row>
    <row r="503" spans="2:9" x14ac:dyDescent="0.2">
      <c r="B503" s="1">
        <v>300500</v>
      </c>
      <c r="C503" s="1" t="s">
        <v>523</v>
      </c>
      <c r="D503" s="1" t="s">
        <v>1</v>
      </c>
      <c r="E503" s="2" t="s">
        <v>21</v>
      </c>
      <c r="F503" s="1">
        <v>14</v>
      </c>
      <c r="G503" s="19">
        <v>6.5</v>
      </c>
      <c r="H503" s="19">
        <v>0.3</v>
      </c>
      <c r="I503" s="19">
        <v>20</v>
      </c>
    </row>
    <row r="504" spans="2:9" x14ac:dyDescent="0.2">
      <c r="B504" s="1">
        <v>300501</v>
      </c>
      <c r="C504" s="1" t="s">
        <v>522</v>
      </c>
      <c r="D504" s="1" t="s">
        <v>1</v>
      </c>
      <c r="E504" s="2" t="s">
        <v>21</v>
      </c>
      <c r="F504" s="1">
        <v>27</v>
      </c>
      <c r="G504" s="19">
        <v>8.8000000000000007</v>
      </c>
      <c r="H504" s="19">
        <v>0.81</v>
      </c>
      <c r="I504" s="19">
        <v>24</v>
      </c>
    </row>
    <row r="505" spans="2:9" x14ac:dyDescent="0.2">
      <c r="B505" s="1">
        <v>300502</v>
      </c>
      <c r="C505" s="1" t="s">
        <v>521</v>
      </c>
      <c r="D505" s="1" t="s">
        <v>11</v>
      </c>
      <c r="E505" s="2" t="s">
        <v>21</v>
      </c>
      <c r="F505" s="1">
        <v>20</v>
      </c>
      <c r="G505" s="19">
        <v>6.5</v>
      </c>
      <c r="H505" s="19">
        <v>0.21</v>
      </c>
      <c r="I505" s="19">
        <v>40</v>
      </c>
    </row>
    <row r="506" spans="2:9" x14ac:dyDescent="0.2">
      <c r="B506" s="1">
        <v>300503</v>
      </c>
      <c r="C506" s="1" t="s">
        <v>520</v>
      </c>
      <c r="D506" s="1" t="s">
        <v>13</v>
      </c>
      <c r="E506" s="2" t="s">
        <v>21</v>
      </c>
      <c r="F506" s="1">
        <v>19</v>
      </c>
      <c r="G506" s="19">
        <v>7.3</v>
      </c>
      <c r="H506" s="19">
        <v>0.13</v>
      </c>
      <c r="I506" s="19">
        <v>20</v>
      </c>
    </row>
    <row r="507" spans="2:9" x14ac:dyDescent="0.2">
      <c r="B507" s="1">
        <v>300504</v>
      </c>
      <c r="C507" s="1" t="s">
        <v>519</v>
      </c>
      <c r="D507" s="1" t="s">
        <v>13</v>
      </c>
      <c r="E507" s="2" t="s">
        <v>21</v>
      </c>
      <c r="F507" s="1">
        <v>13</v>
      </c>
      <c r="G507" s="19">
        <v>6.3</v>
      </c>
      <c r="H507" s="19">
        <v>0.56000000000000005</v>
      </c>
      <c r="I507" s="19">
        <v>26</v>
      </c>
    </row>
    <row r="508" spans="2:9" x14ac:dyDescent="0.2">
      <c r="B508" s="1">
        <v>300505</v>
      </c>
      <c r="C508" s="1" t="s">
        <v>518</v>
      </c>
      <c r="D508" s="1" t="s">
        <v>13</v>
      </c>
      <c r="E508" s="2" t="s">
        <v>21</v>
      </c>
      <c r="F508" s="1">
        <v>16</v>
      </c>
      <c r="G508" s="19">
        <v>7.4</v>
      </c>
      <c r="H508" s="19">
        <v>0.72</v>
      </c>
      <c r="I508" s="19">
        <v>38</v>
      </c>
    </row>
    <row r="509" spans="2:9" x14ac:dyDescent="0.2">
      <c r="B509" s="1">
        <v>300506</v>
      </c>
      <c r="C509" s="1" t="s">
        <v>517</v>
      </c>
      <c r="D509" s="1" t="s">
        <v>13</v>
      </c>
      <c r="E509" s="2" t="s">
        <v>21</v>
      </c>
      <c r="F509" s="1">
        <v>23</v>
      </c>
      <c r="G509" s="19">
        <v>5.6</v>
      </c>
      <c r="H509" s="19">
        <v>0.85</v>
      </c>
      <c r="I509" s="19">
        <v>20</v>
      </c>
    </row>
    <row r="510" spans="2:9" x14ac:dyDescent="0.2">
      <c r="B510" s="1">
        <v>300507</v>
      </c>
      <c r="C510" s="1" t="s">
        <v>516</v>
      </c>
      <c r="D510" s="1" t="s">
        <v>13</v>
      </c>
      <c r="E510" s="2" t="s">
        <v>21</v>
      </c>
      <c r="F510" s="1">
        <v>20</v>
      </c>
      <c r="G510" s="19">
        <v>6.9</v>
      </c>
      <c r="H510" s="19">
        <v>0.8</v>
      </c>
      <c r="I510" s="19">
        <v>27</v>
      </c>
    </row>
    <row r="511" spans="2:9" x14ac:dyDescent="0.2">
      <c r="B511" s="1">
        <v>300508</v>
      </c>
      <c r="C511" s="1" t="s">
        <v>515</v>
      </c>
      <c r="D511" s="1" t="s">
        <v>13</v>
      </c>
      <c r="E511" s="2" t="s">
        <v>21</v>
      </c>
      <c r="F511" s="1">
        <v>14</v>
      </c>
      <c r="G511" s="19">
        <v>7</v>
      </c>
      <c r="H511" s="19">
        <v>0.7</v>
      </c>
      <c r="I511" s="19">
        <v>11</v>
      </c>
    </row>
    <row r="512" spans="2:9" x14ac:dyDescent="0.2">
      <c r="B512" s="1">
        <v>300509</v>
      </c>
      <c r="C512" s="1" t="s">
        <v>514</v>
      </c>
      <c r="D512" s="1" t="s">
        <v>5</v>
      </c>
      <c r="E512" s="2" t="s">
        <v>21</v>
      </c>
      <c r="F512" s="1">
        <v>25</v>
      </c>
      <c r="G512" s="19">
        <v>6.3</v>
      </c>
      <c r="H512" s="19">
        <v>0.26</v>
      </c>
      <c r="I512" s="19">
        <v>28</v>
      </c>
    </row>
    <row r="513" spans="2:9" x14ac:dyDescent="0.2">
      <c r="B513" s="1">
        <v>300510</v>
      </c>
      <c r="C513" s="1" t="s">
        <v>234</v>
      </c>
      <c r="D513" s="1" t="s">
        <v>2</v>
      </c>
      <c r="E513" s="2" t="s">
        <v>21</v>
      </c>
      <c r="F513" s="1">
        <v>11</v>
      </c>
      <c r="G513" s="19">
        <v>5.0999999999999996</v>
      </c>
      <c r="H513" s="19">
        <v>0.23</v>
      </c>
      <c r="I513" s="19">
        <v>35</v>
      </c>
    </row>
    <row r="514" spans="2:9" x14ac:dyDescent="0.2">
      <c r="B514" s="1">
        <v>300511</v>
      </c>
      <c r="C514" s="1" t="s">
        <v>235</v>
      </c>
      <c r="D514" s="1" t="s">
        <v>2</v>
      </c>
      <c r="E514" s="2" t="s">
        <v>21</v>
      </c>
      <c r="F514" s="1">
        <v>27</v>
      </c>
      <c r="G514" s="19">
        <v>7.6</v>
      </c>
      <c r="H514" s="19">
        <v>0.11</v>
      </c>
      <c r="I514" s="19">
        <v>15</v>
      </c>
    </row>
    <row r="515" spans="2:9" x14ac:dyDescent="0.2">
      <c r="B515" s="1">
        <v>300512</v>
      </c>
      <c r="C515" s="1" t="s">
        <v>513</v>
      </c>
      <c r="D515" s="1" t="s">
        <v>2</v>
      </c>
      <c r="E515" s="2" t="s">
        <v>21</v>
      </c>
      <c r="F515" s="1">
        <v>14</v>
      </c>
      <c r="G515" s="19">
        <v>9</v>
      </c>
      <c r="H515" s="19">
        <v>0.42</v>
      </c>
      <c r="I515" s="19">
        <v>44</v>
      </c>
    </row>
    <row r="516" spans="2:9" x14ac:dyDescent="0.2">
      <c r="B516" s="1">
        <v>300513</v>
      </c>
      <c r="C516" s="1" t="s">
        <v>512</v>
      </c>
      <c r="D516" s="1" t="s">
        <v>2</v>
      </c>
      <c r="E516" s="2" t="s">
        <v>21</v>
      </c>
      <c r="F516" s="1">
        <v>14</v>
      </c>
      <c r="G516" s="19">
        <v>8.5</v>
      </c>
      <c r="H516" s="19">
        <v>0.71</v>
      </c>
      <c r="I516" s="19">
        <v>24</v>
      </c>
    </row>
    <row r="517" spans="2:9" x14ac:dyDescent="0.2">
      <c r="B517" s="1">
        <v>300514</v>
      </c>
      <c r="C517" s="1" t="s">
        <v>511</v>
      </c>
      <c r="D517" s="1" t="s">
        <v>2</v>
      </c>
      <c r="E517" s="2" t="s">
        <v>21</v>
      </c>
      <c r="F517" s="1">
        <v>9</v>
      </c>
      <c r="G517" s="19">
        <v>8.1999999999999993</v>
      </c>
      <c r="H517" s="19">
        <v>0.24</v>
      </c>
      <c r="I517" s="19">
        <v>39</v>
      </c>
    </row>
    <row r="518" spans="2:9" x14ac:dyDescent="0.2">
      <c r="B518" s="1">
        <v>300515</v>
      </c>
      <c r="C518" s="1" t="s">
        <v>231</v>
      </c>
      <c r="D518" s="1" t="s">
        <v>2</v>
      </c>
      <c r="E518" s="2" t="s">
        <v>21</v>
      </c>
      <c r="F518" s="1">
        <v>17</v>
      </c>
      <c r="G518" s="19">
        <v>8.1</v>
      </c>
      <c r="H518" s="19">
        <v>0.57999999999999996</v>
      </c>
      <c r="I518" s="19">
        <v>13</v>
      </c>
    </row>
    <row r="519" spans="2:9" x14ac:dyDescent="0.2">
      <c r="B519" s="1">
        <v>300516</v>
      </c>
      <c r="C519" s="1" t="s">
        <v>232</v>
      </c>
      <c r="D519" s="1" t="s">
        <v>2</v>
      </c>
      <c r="E519" s="2" t="s">
        <v>21</v>
      </c>
      <c r="F519" s="1">
        <v>25</v>
      </c>
      <c r="G519" s="19">
        <v>7</v>
      </c>
      <c r="H519" s="19">
        <v>0.32</v>
      </c>
      <c r="I519" s="19">
        <v>44</v>
      </c>
    </row>
    <row r="520" spans="2:9" x14ac:dyDescent="0.2">
      <c r="B520" s="1">
        <v>300517</v>
      </c>
      <c r="C520" s="1" t="s">
        <v>510</v>
      </c>
      <c r="D520" s="1" t="s">
        <v>2</v>
      </c>
      <c r="E520" s="2" t="s">
        <v>21</v>
      </c>
      <c r="F520" s="1">
        <v>14</v>
      </c>
      <c r="G520" s="19">
        <v>6.3</v>
      </c>
      <c r="H520" s="19">
        <v>0.51</v>
      </c>
      <c r="I520" s="19">
        <v>15</v>
      </c>
    </row>
    <row r="521" spans="2:9" x14ac:dyDescent="0.2">
      <c r="B521" s="1">
        <v>300518</v>
      </c>
      <c r="C521" s="1" t="s">
        <v>509</v>
      </c>
      <c r="D521" s="1" t="s">
        <v>7</v>
      </c>
      <c r="E521" s="2" t="s">
        <v>21</v>
      </c>
      <c r="F521" s="1">
        <v>17</v>
      </c>
      <c r="G521" s="19">
        <v>7.2</v>
      </c>
      <c r="H521" s="19">
        <v>0.14000000000000001</v>
      </c>
      <c r="I521" s="19">
        <v>16</v>
      </c>
    </row>
    <row r="522" spans="2:9" x14ac:dyDescent="0.2">
      <c r="B522" s="1">
        <v>300519</v>
      </c>
      <c r="C522" s="1" t="s">
        <v>508</v>
      </c>
      <c r="D522" s="1" t="s">
        <v>7</v>
      </c>
      <c r="E522" s="2" t="s">
        <v>21</v>
      </c>
      <c r="F522" s="1">
        <v>18</v>
      </c>
      <c r="G522" s="19">
        <v>7.7</v>
      </c>
      <c r="H522" s="19">
        <v>0.39</v>
      </c>
      <c r="I522" s="19">
        <v>21</v>
      </c>
    </row>
    <row r="523" spans="2:9" x14ac:dyDescent="0.2">
      <c r="B523" s="1">
        <v>300520</v>
      </c>
      <c r="C523" s="1" t="s">
        <v>507</v>
      </c>
      <c r="D523" s="1" t="s">
        <v>13</v>
      </c>
      <c r="E523" s="2" t="s">
        <v>21</v>
      </c>
      <c r="F523" s="1">
        <v>13</v>
      </c>
      <c r="G523" s="19">
        <v>5.0999999999999996</v>
      </c>
      <c r="H523" s="19">
        <v>0.15</v>
      </c>
      <c r="I523" s="19">
        <v>14</v>
      </c>
    </row>
    <row r="524" spans="2:9" x14ac:dyDescent="0.2">
      <c r="B524" s="1">
        <v>300521</v>
      </c>
      <c r="C524" s="1" t="s">
        <v>506</v>
      </c>
      <c r="D524" s="1" t="s">
        <v>7</v>
      </c>
      <c r="E524" s="2" t="s">
        <v>21</v>
      </c>
      <c r="F524" s="1">
        <v>19</v>
      </c>
      <c r="G524" s="19">
        <v>8.6999999999999993</v>
      </c>
      <c r="H524" s="19">
        <v>0.52</v>
      </c>
      <c r="I524" s="19">
        <v>7</v>
      </c>
    </row>
    <row r="525" spans="2:9" x14ac:dyDescent="0.2">
      <c r="B525" s="1">
        <v>300522</v>
      </c>
      <c r="C525" s="1" t="s">
        <v>505</v>
      </c>
      <c r="D525" s="1" t="s">
        <v>1</v>
      </c>
      <c r="E525" s="2" t="s">
        <v>21</v>
      </c>
      <c r="F525" s="1">
        <v>22</v>
      </c>
      <c r="G525" s="19">
        <v>5.7</v>
      </c>
      <c r="H525" s="19">
        <v>0.45</v>
      </c>
      <c r="I525" s="19">
        <v>38</v>
      </c>
    </row>
    <row r="526" spans="2:9" x14ac:dyDescent="0.2">
      <c r="B526" s="1">
        <v>300523</v>
      </c>
      <c r="C526" s="1" t="s">
        <v>504</v>
      </c>
      <c r="D526" s="1" t="s">
        <v>13</v>
      </c>
      <c r="E526" s="2" t="s">
        <v>21</v>
      </c>
      <c r="F526" s="1">
        <v>13</v>
      </c>
      <c r="G526" s="19">
        <v>6.8</v>
      </c>
      <c r="H526" s="19">
        <v>0.25</v>
      </c>
      <c r="I526" s="19">
        <v>41</v>
      </c>
    </row>
    <row r="527" spans="2:9" x14ac:dyDescent="0.2">
      <c r="B527" s="1">
        <v>300524</v>
      </c>
      <c r="C527" s="1" t="s">
        <v>503</v>
      </c>
      <c r="D527" s="1" t="s">
        <v>6</v>
      </c>
      <c r="E527" s="2" t="s">
        <v>21</v>
      </c>
      <c r="F527" s="1">
        <v>11</v>
      </c>
      <c r="G527" s="19">
        <v>8.1</v>
      </c>
      <c r="H527" s="19">
        <v>0.77</v>
      </c>
      <c r="I527" s="19">
        <v>32</v>
      </c>
    </row>
    <row r="528" spans="2:9" x14ac:dyDescent="0.2">
      <c r="B528" s="1">
        <v>300525</v>
      </c>
      <c r="C528" s="1" t="s">
        <v>502</v>
      </c>
      <c r="D528" s="1" t="s">
        <v>4</v>
      </c>
      <c r="E528" s="2" t="s">
        <v>21</v>
      </c>
      <c r="F528" s="1">
        <v>20</v>
      </c>
      <c r="G528" s="19">
        <v>7.3</v>
      </c>
      <c r="H528" s="19">
        <v>0.1</v>
      </c>
      <c r="I528" s="19">
        <v>28</v>
      </c>
    </row>
    <row r="529" spans="2:9" x14ac:dyDescent="0.2">
      <c r="B529" s="1">
        <v>300526</v>
      </c>
      <c r="C529" s="1" t="s">
        <v>501</v>
      </c>
      <c r="D529" s="1" t="s">
        <v>7</v>
      </c>
      <c r="E529" s="2" t="s">
        <v>21</v>
      </c>
      <c r="F529" s="1">
        <v>15</v>
      </c>
      <c r="G529" s="19">
        <v>8.1</v>
      </c>
      <c r="H529" s="19">
        <v>0.76</v>
      </c>
      <c r="I529" s="19">
        <v>15</v>
      </c>
    </row>
    <row r="530" spans="2:9" x14ac:dyDescent="0.2">
      <c r="B530" s="1">
        <v>300527</v>
      </c>
      <c r="C530" s="1" t="s">
        <v>245</v>
      </c>
      <c r="D530" s="1" t="s">
        <v>10</v>
      </c>
      <c r="E530" s="2" t="s">
        <v>21</v>
      </c>
      <c r="F530" s="1">
        <v>24</v>
      </c>
      <c r="G530" s="19">
        <v>7.6</v>
      </c>
      <c r="H530" s="19">
        <v>0.5</v>
      </c>
      <c r="I530" s="19">
        <v>37</v>
      </c>
    </row>
    <row r="531" spans="2:9" x14ac:dyDescent="0.2">
      <c r="B531" s="1">
        <v>300528</v>
      </c>
      <c r="C531" s="1" t="s">
        <v>500</v>
      </c>
      <c r="D531" s="1" t="s">
        <v>13</v>
      </c>
      <c r="E531" s="2" t="s">
        <v>21</v>
      </c>
      <c r="F531" s="1">
        <v>28</v>
      </c>
      <c r="G531" s="19">
        <v>5.2</v>
      </c>
      <c r="H531" s="19">
        <v>0.41</v>
      </c>
      <c r="I531" s="19">
        <v>11</v>
      </c>
    </row>
    <row r="532" spans="2:9" x14ac:dyDescent="0.2">
      <c r="B532" s="1">
        <v>300529</v>
      </c>
      <c r="C532" s="1" t="s">
        <v>499</v>
      </c>
      <c r="D532" s="1" t="s">
        <v>13</v>
      </c>
      <c r="E532" s="2" t="s">
        <v>21</v>
      </c>
      <c r="F532" s="1">
        <v>10</v>
      </c>
      <c r="G532" s="19">
        <v>8.1999999999999993</v>
      </c>
      <c r="H532" s="19">
        <v>0.56000000000000005</v>
      </c>
      <c r="I532" s="19">
        <v>43</v>
      </c>
    </row>
    <row r="533" spans="2:9" x14ac:dyDescent="0.2">
      <c r="B533" s="1">
        <v>300530</v>
      </c>
      <c r="C533" s="1" t="s">
        <v>498</v>
      </c>
      <c r="D533" s="1" t="s">
        <v>13</v>
      </c>
      <c r="E533" s="2" t="s">
        <v>21</v>
      </c>
      <c r="F533" s="1">
        <v>26</v>
      </c>
      <c r="G533" s="19">
        <v>7.3</v>
      </c>
      <c r="H533" s="19">
        <v>0.53</v>
      </c>
      <c r="I533" s="19">
        <v>44</v>
      </c>
    </row>
    <row r="534" spans="2:9" x14ac:dyDescent="0.2">
      <c r="B534" s="1">
        <v>300531</v>
      </c>
      <c r="C534" s="1" t="s">
        <v>497</v>
      </c>
      <c r="D534" s="1" t="s">
        <v>13</v>
      </c>
      <c r="E534" s="2" t="s">
        <v>21</v>
      </c>
      <c r="F534" s="1">
        <v>6</v>
      </c>
      <c r="G534" s="19">
        <v>5.5</v>
      </c>
      <c r="H534" s="19">
        <v>0.23</v>
      </c>
      <c r="I534" s="19">
        <v>45</v>
      </c>
    </row>
    <row r="535" spans="2:9" x14ac:dyDescent="0.2">
      <c r="B535" s="1">
        <v>300532</v>
      </c>
      <c r="C535" s="1" t="s">
        <v>496</v>
      </c>
      <c r="D535" s="1" t="s">
        <v>13</v>
      </c>
      <c r="E535" s="2" t="s">
        <v>21</v>
      </c>
      <c r="F535" s="1">
        <v>13</v>
      </c>
      <c r="G535" s="19">
        <v>8.8000000000000007</v>
      </c>
      <c r="H535" s="19">
        <v>0.49</v>
      </c>
      <c r="I535" s="19">
        <v>9</v>
      </c>
    </row>
    <row r="536" spans="2:9" x14ac:dyDescent="0.2">
      <c r="B536" s="1">
        <v>300533</v>
      </c>
      <c r="C536" s="1" t="s">
        <v>495</v>
      </c>
      <c r="D536" s="1" t="s">
        <v>13</v>
      </c>
      <c r="E536" s="2" t="s">
        <v>21</v>
      </c>
      <c r="F536" s="1">
        <v>12</v>
      </c>
      <c r="G536" s="19">
        <v>7.9</v>
      </c>
      <c r="H536" s="19">
        <v>0.4</v>
      </c>
      <c r="I536" s="19">
        <v>36</v>
      </c>
    </row>
    <row r="537" spans="2:9" x14ac:dyDescent="0.2">
      <c r="B537" s="1">
        <v>300534</v>
      </c>
      <c r="C537" s="1" t="s">
        <v>494</v>
      </c>
      <c r="D537" s="1" t="s">
        <v>13</v>
      </c>
      <c r="E537" s="2" t="s">
        <v>21</v>
      </c>
      <c r="F537" s="1">
        <v>24</v>
      </c>
      <c r="G537" s="19">
        <v>6.4</v>
      </c>
      <c r="H537" s="19">
        <v>0.17</v>
      </c>
      <c r="I537" s="19">
        <v>13</v>
      </c>
    </row>
    <row r="538" spans="2:9" x14ac:dyDescent="0.2">
      <c r="B538" s="1">
        <v>300535</v>
      </c>
      <c r="C538" s="1" t="s">
        <v>493</v>
      </c>
      <c r="D538" s="1" t="s">
        <v>13</v>
      </c>
      <c r="E538" s="2" t="s">
        <v>21</v>
      </c>
      <c r="F538" s="1">
        <v>16</v>
      </c>
      <c r="G538" s="19">
        <v>5.7</v>
      </c>
      <c r="H538" s="19">
        <v>0.85</v>
      </c>
      <c r="I538" s="19">
        <v>31</v>
      </c>
    </row>
    <row r="539" spans="2:9" x14ac:dyDescent="0.2">
      <c r="B539" s="1">
        <v>300536</v>
      </c>
      <c r="C539" s="1" t="s">
        <v>492</v>
      </c>
      <c r="D539" s="1" t="s">
        <v>13</v>
      </c>
      <c r="E539" s="2" t="s">
        <v>21</v>
      </c>
      <c r="F539" s="1">
        <v>12</v>
      </c>
      <c r="G539" s="19">
        <v>5.3</v>
      </c>
      <c r="H539" s="19">
        <v>0.24</v>
      </c>
      <c r="I539" s="19">
        <v>23</v>
      </c>
    </row>
    <row r="540" spans="2:9" x14ac:dyDescent="0.2">
      <c r="B540" s="1">
        <v>300537</v>
      </c>
      <c r="C540" s="1" t="s">
        <v>491</v>
      </c>
      <c r="D540" s="1" t="s">
        <v>13</v>
      </c>
      <c r="E540" s="2" t="s">
        <v>21</v>
      </c>
      <c r="F540" s="1">
        <v>9</v>
      </c>
      <c r="G540" s="19">
        <v>8.9</v>
      </c>
      <c r="H540" s="19">
        <v>0.49</v>
      </c>
      <c r="I540" s="19">
        <v>19</v>
      </c>
    </row>
    <row r="541" spans="2:9" x14ac:dyDescent="0.2">
      <c r="B541" s="1">
        <v>300538</v>
      </c>
      <c r="C541" s="1" t="s">
        <v>490</v>
      </c>
      <c r="D541" s="1" t="s">
        <v>7</v>
      </c>
      <c r="E541" s="2" t="s">
        <v>21</v>
      </c>
      <c r="F541" s="1">
        <v>27</v>
      </c>
      <c r="G541" s="19">
        <v>8.6</v>
      </c>
      <c r="H541" s="19">
        <v>0.33</v>
      </c>
      <c r="I541" s="19">
        <v>23</v>
      </c>
    </row>
    <row r="542" spans="2:9" x14ac:dyDescent="0.2">
      <c r="B542" s="1">
        <v>300539</v>
      </c>
      <c r="C542" s="1" t="s">
        <v>489</v>
      </c>
      <c r="D542" s="1" t="s">
        <v>1</v>
      </c>
      <c r="E542" s="2" t="s">
        <v>21</v>
      </c>
      <c r="F542" s="1">
        <v>5</v>
      </c>
      <c r="G542" s="19">
        <v>6.7</v>
      </c>
      <c r="H542" s="19">
        <v>0.56000000000000005</v>
      </c>
      <c r="I542" s="19">
        <v>11</v>
      </c>
    </row>
    <row r="543" spans="2:9" x14ac:dyDescent="0.2">
      <c r="B543" s="1">
        <v>300540</v>
      </c>
      <c r="C543" s="1" t="s">
        <v>488</v>
      </c>
      <c r="D543" s="1" t="s">
        <v>13</v>
      </c>
      <c r="E543" s="2" t="s">
        <v>21</v>
      </c>
      <c r="F543" s="1">
        <v>18</v>
      </c>
      <c r="G543" s="19">
        <v>5.0999999999999996</v>
      </c>
      <c r="H543" s="19">
        <v>0.1</v>
      </c>
      <c r="I543" s="19">
        <v>22</v>
      </c>
    </row>
    <row r="544" spans="2:9" x14ac:dyDescent="0.2">
      <c r="B544" s="1">
        <v>300541</v>
      </c>
      <c r="C544" s="1" t="s">
        <v>487</v>
      </c>
      <c r="D544" s="1" t="s">
        <v>6</v>
      </c>
      <c r="E544" s="2" t="s">
        <v>21</v>
      </c>
      <c r="F544" s="1">
        <v>22</v>
      </c>
      <c r="G544" s="19">
        <v>5.6</v>
      </c>
      <c r="H544" s="19">
        <v>0.86</v>
      </c>
      <c r="I544" s="19">
        <v>32</v>
      </c>
    </row>
    <row r="545" spans="2:9" x14ac:dyDescent="0.2">
      <c r="B545" s="1">
        <v>300542</v>
      </c>
      <c r="C545" s="1" t="s">
        <v>486</v>
      </c>
      <c r="D545" s="1" t="s">
        <v>10</v>
      </c>
      <c r="E545" s="2" t="s">
        <v>21</v>
      </c>
      <c r="F545" s="1">
        <v>10</v>
      </c>
      <c r="G545" s="19">
        <v>8.3000000000000007</v>
      </c>
      <c r="H545" s="19">
        <v>0.7</v>
      </c>
      <c r="I545" s="19">
        <v>17</v>
      </c>
    </row>
    <row r="546" spans="2:9" x14ac:dyDescent="0.2">
      <c r="B546" s="1">
        <v>300543</v>
      </c>
      <c r="C546" s="1" t="s">
        <v>485</v>
      </c>
      <c r="D546" s="1" t="s">
        <v>13</v>
      </c>
      <c r="E546" s="2" t="s">
        <v>21</v>
      </c>
      <c r="F546" s="1">
        <v>25</v>
      </c>
      <c r="G546" s="19">
        <v>7.2</v>
      </c>
      <c r="H546" s="19">
        <v>0.73</v>
      </c>
      <c r="I546" s="19">
        <v>27</v>
      </c>
    </row>
    <row r="547" spans="2:9" x14ac:dyDescent="0.2">
      <c r="B547" s="1">
        <v>300544</v>
      </c>
      <c r="C547" s="1" t="s">
        <v>84</v>
      </c>
      <c r="D547" s="1" t="s">
        <v>2</v>
      </c>
      <c r="E547" s="2" t="s">
        <v>21</v>
      </c>
      <c r="F547" s="1">
        <v>25</v>
      </c>
      <c r="G547" s="19">
        <v>6.1</v>
      </c>
      <c r="H547" s="19">
        <v>0.5</v>
      </c>
      <c r="I547" s="19">
        <v>6</v>
      </c>
    </row>
    <row r="548" spans="2:9" x14ac:dyDescent="0.2">
      <c r="B548" s="1">
        <v>300545</v>
      </c>
      <c r="C548" s="1" t="s">
        <v>484</v>
      </c>
      <c r="D548" s="1" t="s">
        <v>6</v>
      </c>
      <c r="E548" s="2" t="s">
        <v>21</v>
      </c>
      <c r="F548" s="1">
        <v>19</v>
      </c>
      <c r="G548" s="19">
        <v>5.2</v>
      </c>
      <c r="H548" s="19">
        <v>0.82</v>
      </c>
      <c r="I548" s="19">
        <v>14</v>
      </c>
    </row>
    <row r="549" spans="2:9" x14ac:dyDescent="0.2">
      <c r="B549" s="1">
        <v>300546</v>
      </c>
      <c r="C549" s="1" t="s">
        <v>483</v>
      </c>
      <c r="D549" s="1" t="s">
        <v>7</v>
      </c>
      <c r="E549" s="2" t="s">
        <v>21</v>
      </c>
      <c r="F549" s="1">
        <v>30</v>
      </c>
      <c r="G549" s="19">
        <v>6.5</v>
      </c>
      <c r="H549" s="19">
        <v>0.41</v>
      </c>
      <c r="I549" s="19">
        <v>14</v>
      </c>
    </row>
    <row r="550" spans="2:9" x14ac:dyDescent="0.2">
      <c r="B550" s="1">
        <v>300547</v>
      </c>
      <c r="C550" s="1" t="s">
        <v>482</v>
      </c>
      <c r="D550" s="1" t="s">
        <v>7</v>
      </c>
      <c r="E550" s="2" t="s">
        <v>21</v>
      </c>
      <c r="F550" s="1">
        <v>9</v>
      </c>
      <c r="G550" s="19">
        <v>8.5</v>
      </c>
      <c r="H550" s="19">
        <v>0.23</v>
      </c>
      <c r="I550" s="19">
        <v>45</v>
      </c>
    </row>
    <row r="551" spans="2:9" x14ac:dyDescent="0.2">
      <c r="B551" s="1">
        <v>300548</v>
      </c>
      <c r="C551" s="1" t="s">
        <v>481</v>
      </c>
      <c r="D551" s="1" t="s">
        <v>7</v>
      </c>
      <c r="E551" s="2" t="s">
        <v>21</v>
      </c>
      <c r="F551" s="1">
        <v>20</v>
      </c>
      <c r="G551" s="19">
        <v>6.1</v>
      </c>
      <c r="H551" s="19">
        <v>0.83</v>
      </c>
      <c r="I551" s="19">
        <v>41</v>
      </c>
    </row>
    <row r="552" spans="2:9" x14ac:dyDescent="0.2">
      <c r="B552" s="1">
        <v>300549</v>
      </c>
      <c r="C552" s="1" t="s">
        <v>480</v>
      </c>
      <c r="D552" s="1" t="s">
        <v>10</v>
      </c>
      <c r="E552" s="2" t="s">
        <v>21</v>
      </c>
      <c r="F552" s="1">
        <v>6</v>
      </c>
      <c r="G552" s="19">
        <v>7.5</v>
      </c>
      <c r="H552" s="19">
        <v>0.31</v>
      </c>
      <c r="I552" s="19">
        <v>5</v>
      </c>
    </row>
    <row r="553" spans="2:9" x14ac:dyDescent="0.2">
      <c r="B553" s="1">
        <v>300550</v>
      </c>
      <c r="C553" s="1" t="s">
        <v>479</v>
      </c>
      <c r="D553" s="1" t="s">
        <v>1</v>
      </c>
      <c r="E553" s="2" t="s">
        <v>21</v>
      </c>
      <c r="F553" s="1">
        <v>18</v>
      </c>
      <c r="G553" s="19">
        <v>6.4</v>
      </c>
      <c r="H553" s="19">
        <v>0.71</v>
      </c>
      <c r="I553" s="19">
        <v>49</v>
      </c>
    </row>
    <row r="554" spans="2:9" x14ac:dyDescent="0.2">
      <c r="B554" s="1">
        <v>300551</v>
      </c>
      <c r="C554" s="1" t="s">
        <v>478</v>
      </c>
      <c r="D554" s="1" t="s">
        <v>1</v>
      </c>
      <c r="E554" s="2" t="s">
        <v>21</v>
      </c>
      <c r="F554" s="1">
        <v>6</v>
      </c>
      <c r="G554" s="19">
        <v>5.2</v>
      </c>
      <c r="H554" s="19">
        <v>0.31</v>
      </c>
      <c r="I554" s="19">
        <v>34</v>
      </c>
    </row>
    <row r="555" spans="2:9" x14ac:dyDescent="0.2">
      <c r="B555" s="1">
        <v>300552</v>
      </c>
      <c r="C555" s="1" t="s">
        <v>477</v>
      </c>
      <c r="D555" s="1" t="s">
        <v>6</v>
      </c>
      <c r="E555" s="2" t="s">
        <v>21</v>
      </c>
      <c r="F555" s="1">
        <v>28</v>
      </c>
      <c r="G555" s="19">
        <v>6.2</v>
      </c>
      <c r="H555" s="19">
        <v>0.3</v>
      </c>
      <c r="I555" s="19">
        <v>41</v>
      </c>
    </row>
    <row r="556" spans="2:9" x14ac:dyDescent="0.2">
      <c r="B556" s="1">
        <v>300553</v>
      </c>
      <c r="C556" s="1" t="s">
        <v>476</v>
      </c>
      <c r="D556" s="1" t="s">
        <v>13</v>
      </c>
      <c r="E556" s="2" t="s">
        <v>21</v>
      </c>
      <c r="F556" s="1">
        <v>10</v>
      </c>
      <c r="G556" s="19">
        <v>8.5</v>
      </c>
      <c r="H556" s="19">
        <v>0.66</v>
      </c>
      <c r="I556" s="19">
        <v>8</v>
      </c>
    </row>
    <row r="557" spans="2:9" x14ac:dyDescent="0.2">
      <c r="B557" s="1">
        <v>300554</v>
      </c>
      <c r="C557" s="1" t="s">
        <v>475</v>
      </c>
      <c r="D557" s="1" t="s">
        <v>13</v>
      </c>
      <c r="E557" s="2" t="s">
        <v>21</v>
      </c>
      <c r="F557" s="1">
        <v>18</v>
      </c>
      <c r="G557" s="19">
        <v>7.2</v>
      </c>
      <c r="H557" s="19">
        <v>0.65</v>
      </c>
      <c r="I557" s="19">
        <v>49</v>
      </c>
    </row>
    <row r="558" spans="2:9" x14ac:dyDescent="0.2">
      <c r="B558" s="1">
        <v>300555</v>
      </c>
      <c r="C558" s="1" t="s">
        <v>129</v>
      </c>
      <c r="D558" s="1" t="s">
        <v>13</v>
      </c>
      <c r="E558" s="2" t="s">
        <v>21</v>
      </c>
      <c r="F558" s="1">
        <v>27</v>
      </c>
      <c r="G558" s="19">
        <v>7.5</v>
      </c>
      <c r="H558" s="19">
        <v>0.42</v>
      </c>
      <c r="I558" s="19">
        <v>31</v>
      </c>
    </row>
    <row r="559" spans="2:9" x14ac:dyDescent="0.2">
      <c r="B559" s="1">
        <v>300556</v>
      </c>
      <c r="C559" s="1" t="s">
        <v>474</v>
      </c>
      <c r="D559" s="1" t="s">
        <v>7</v>
      </c>
      <c r="E559" s="2" t="s">
        <v>21</v>
      </c>
      <c r="F559" s="1">
        <v>26</v>
      </c>
      <c r="G559" s="19">
        <v>9</v>
      </c>
      <c r="H559" s="19">
        <v>0.8</v>
      </c>
      <c r="I559" s="19">
        <v>10</v>
      </c>
    </row>
    <row r="560" spans="2:9" x14ac:dyDescent="0.2">
      <c r="B560" s="1">
        <v>300557</v>
      </c>
      <c r="C560" s="1" t="s">
        <v>473</v>
      </c>
      <c r="D560" s="1" t="s">
        <v>7</v>
      </c>
      <c r="E560" s="2" t="s">
        <v>21</v>
      </c>
      <c r="F560" s="1">
        <v>27</v>
      </c>
      <c r="G560" s="19">
        <v>6.6</v>
      </c>
      <c r="H560" s="19">
        <v>0.37</v>
      </c>
      <c r="I560" s="19">
        <v>10</v>
      </c>
    </row>
    <row r="561" spans="2:9" x14ac:dyDescent="0.2">
      <c r="B561" s="1">
        <v>300558</v>
      </c>
      <c r="C561" s="1" t="s">
        <v>472</v>
      </c>
      <c r="D561" s="1" t="s">
        <v>7</v>
      </c>
      <c r="E561" s="2" t="s">
        <v>21</v>
      </c>
      <c r="F561" s="1">
        <v>24</v>
      </c>
      <c r="G561" s="19">
        <v>5.9</v>
      </c>
      <c r="H561" s="19">
        <v>0.67</v>
      </c>
      <c r="I561" s="19">
        <v>25</v>
      </c>
    </row>
    <row r="562" spans="2:9" x14ac:dyDescent="0.2">
      <c r="B562" s="1">
        <v>300559</v>
      </c>
      <c r="C562" s="1" t="s">
        <v>471</v>
      </c>
      <c r="D562" s="1" t="s">
        <v>13</v>
      </c>
      <c r="E562" s="2" t="s">
        <v>21</v>
      </c>
      <c r="F562" s="1">
        <v>5</v>
      </c>
      <c r="G562" s="19">
        <v>7.7</v>
      </c>
      <c r="H562" s="19">
        <v>0.5</v>
      </c>
      <c r="I562" s="19">
        <v>44</v>
      </c>
    </row>
    <row r="563" spans="2:9" x14ac:dyDescent="0.2">
      <c r="B563" s="1">
        <v>300560</v>
      </c>
      <c r="C563" s="1" t="s">
        <v>470</v>
      </c>
      <c r="D563" s="1" t="s">
        <v>2</v>
      </c>
      <c r="E563" s="2" t="s">
        <v>21</v>
      </c>
      <c r="F563" s="1">
        <v>30</v>
      </c>
      <c r="G563" s="19">
        <v>6</v>
      </c>
      <c r="H563" s="19">
        <v>0.78</v>
      </c>
      <c r="I563" s="19">
        <v>25</v>
      </c>
    </row>
    <row r="564" spans="2:9" x14ac:dyDescent="0.2">
      <c r="B564" s="1">
        <v>300561</v>
      </c>
      <c r="C564" s="1" t="s">
        <v>129</v>
      </c>
      <c r="D564" s="1" t="s">
        <v>13</v>
      </c>
      <c r="E564" s="2" t="s">
        <v>21</v>
      </c>
      <c r="F564" s="1">
        <v>24</v>
      </c>
      <c r="G564" s="19">
        <v>6.3</v>
      </c>
      <c r="H564" s="19">
        <v>0.33</v>
      </c>
      <c r="I564" s="19">
        <v>13</v>
      </c>
    </row>
    <row r="565" spans="2:9" x14ac:dyDescent="0.2">
      <c r="B565" s="1">
        <v>300562</v>
      </c>
      <c r="C565" s="1" t="s">
        <v>469</v>
      </c>
      <c r="D565" s="1" t="s">
        <v>13</v>
      </c>
      <c r="E565" s="2" t="s">
        <v>21</v>
      </c>
      <c r="F565" s="1">
        <v>21</v>
      </c>
      <c r="G565" s="19">
        <v>6.4</v>
      </c>
      <c r="H565" s="19">
        <v>0.6</v>
      </c>
      <c r="I565" s="19">
        <v>31</v>
      </c>
    </row>
    <row r="566" spans="2:9" x14ac:dyDescent="0.2">
      <c r="B566" s="1">
        <v>300563</v>
      </c>
      <c r="C566" s="1" t="s">
        <v>468</v>
      </c>
      <c r="D566" s="1" t="s">
        <v>2</v>
      </c>
      <c r="E566" s="2" t="s">
        <v>21</v>
      </c>
      <c r="F566" s="1">
        <v>17</v>
      </c>
      <c r="G566" s="19">
        <v>8.6999999999999993</v>
      </c>
      <c r="H566" s="19">
        <v>0.46</v>
      </c>
      <c r="I566" s="19">
        <v>20</v>
      </c>
    </row>
    <row r="567" spans="2:9" x14ac:dyDescent="0.2">
      <c r="B567" s="1">
        <v>300564</v>
      </c>
      <c r="C567" s="1" t="s">
        <v>391</v>
      </c>
      <c r="D567" s="1" t="s">
        <v>2</v>
      </c>
      <c r="E567" s="2" t="s">
        <v>21</v>
      </c>
      <c r="F567" s="1">
        <v>14</v>
      </c>
      <c r="G567" s="19">
        <v>5.9</v>
      </c>
      <c r="H567" s="19">
        <v>0.1</v>
      </c>
      <c r="I567" s="19">
        <v>9</v>
      </c>
    </row>
    <row r="568" spans="2:9" x14ac:dyDescent="0.2">
      <c r="B568" s="1">
        <v>300565</v>
      </c>
      <c r="C568" s="1" t="s">
        <v>467</v>
      </c>
      <c r="D568" s="1" t="s">
        <v>2</v>
      </c>
      <c r="E568" s="2" t="s">
        <v>21</v>
      </c>
      <c r="F568" s="1">
        <v>25</v>
      </c>
      <c r="G568" s="19">
        <v>6.6</v>
      </c>
      <c r="H568" s="19">
        <v>0.53</v>
      </c>
      <c r="I568" s="19">
        <v>15</v>
      </c>
    </row>
    <row r="569" spans="2:9" x14ac:dyDescent="0.2">
      <c r="B569" s="1">
        <v>300566</v>
      </c>
      <c r="C569" s="1" t="s">
        <v>359</v>
      </c>
      <c r="D569" s="1" t="s">
        <v>9</v>
      </c>
      <c r="E569" s="2" t="s">
        <v>21</v>
      </c>
      <c r="F569" s="1">
        <v>14</v>
      </c>
      <c r="G569" s="19">
        <v>5.3</v>
      </c>
      <c r="H569" s="19">
        <v>0.19</v>
      </c>
      <c r="I569" s="19">
        <v>14</v>
      </c>
    </row>
    <row r="570" spans="2:9" x14ac:dyDescent="0.2">
      <c r="B570" s="1">
        <v>300567</v>
      </c>
      <c r="C570" s="1" t="s">
        <v>333</v>
      </c>
      <c r="D570" s="1" t="s">
        <v>7</v>
      </c>
      <c r="E570" s="2" t="s">
        <v>21</v>
      </c>
      <c r="F570" s="1">
        <v>20</v>
      </c>
      <c r="G570" s="19">
        <v>7</v>
      </c>
      <c r="H570" s="19">
        <v>0.85</v>
      </c>
      <c r="I570" s="19">
        <v>42</v>
      </c>
    </row>
    <row r="571" spans="2:9" x14ac:dyDescent="0.2">
      <c r="B571" s="1">
        <v>300568</v>
      </c>
      <c r="C571" s="1" t="s">
        <v>466</v>
      </c>
      <c r="D571" s="1" t="s">
        <v>11</v>
      </c>
      <c r="E571" s="2" t="s">
        <v>21</v>
      </c>
      <c r="F571" s="1">
        <v>28</v>
      </c>
      <c r="G571" s="19">
        <v>6.8</v>
      </c>
      <c r="H571" s="19">
        <v>0.21</v>
      </c>
      <c r="I571" s="19">
        <v>10</v>
      </c>
    </row>
    <row r="572" spans="2:9" x14ac:dyDescent="0.2">
      <c r="B572" s="1">
        <v>300569</v>
      </c>
      <c r="C572" s="1" t="s">
        <v>465</v>
      </c>
      <c r="D572" s="1" t="s">
        <v>6</v>
      </c>
      <c r="E572" s="2" t="s">
        <v>21</v>
      </c>
      <c r="F572" s="1">
        <v>13</v>
      </c>
      <c r="G572" s="19">
        <v>8.1</v>
      </c>
      <c r="H572" s="19">
        <v>0.37</v>
      </c>
      <c r="I572" s="19">
        <v>32</v>
      </c>
    </row>
    <row r="573" spans="2:9" x14ac:dyDescent="0.2">
      <c r="B573" s="1">
        <v>300570</v>
      </c>
      <c r="C573" s="1" t="s">
        <v>464</v>
      </c>
      <c r="D573" s="1" t="s">
        <v>2</v>
      </c>
      <c r="E573" s="2" t="s">
        <v>21</v>
      </c>
      <c r="F573" s="1">
        <v>7</v>
      </c>
      <c r="G573" s="19">
        <v>6.6</v>
      </c>
      <c r="H573" s="19">
        <v>0.85</v>
      </c>
      <c r="I573" s="19">
        <v>23</v>
      </c>
    </row>
    <row r="574" spans="2:9" x14ac:dyDescent="0.2">
      <c r="B574" s="1">
        <v>300571</v>
      </c>
      <c r="C574" s="1" t="s">
        <v>464</v>
      </c>
      <c r="D574" s="1" t="s">
        <v>2</v>
      </c>
      <c r="E574" s="2" t="s">
        <v>21</v>
      </c>
      <c r="F574" s="1">
        <v>19</v>
      </c>
      <c r="G574" s="19">
        <v>8.5</v>
      </c>
      <c r="H574" s="19">
        <v>0.53</v>
      </c>
      <c r="I574" s="19">
        <v>39</v>
      </c>
    </row>
    <row r="575" spans="2:9" x14ac:dyDescent="0.2">
      <c r="B575" s="1">
        <v>300572</v>
      </c>
      <c r="C575" s="1" t="s">
        <v>463</v>
      </c>
      <c r="D575" s="1" t="s">
        <v>2</v>
      </c>
      <c r="E575" s="2" t="s">
        <v>21</v>
      </c>
      <c r="F575" s="1">
        <v>29</v>
      </c>
      <c r="G575" s="19">
        <v>7.4</v>
      </c>
      <c r="H575" s="19">
        <v>0.28999999999999998</v>
      </c>
      <c r="I575" s="19">
        <v>46</v>
      </c>
    </row>
    <row r="576" spans="2:9" x14ac:dyDescent="0.2">
      <c r="B576" s="1">
        <v>300573</v>
      </c>
      <c r="C576" s="1" t="s">
        <v>462</v>
      </c>
      <c r="D576" s="1" t="s">
        <v>12</v>
      </c>
      <c r="E576" s="2" t="s">
        <v>21</v>
      </c>
      <c r="F576" s="1">
        <v>19</v>
      </c>
      <c r="G576" s="19">
        <v>7.1</v>
      </c>
      <c r="H576" s="19">
        <v>0.69</v>
      </c>
      <c r="I576" s="19">
        <v>20</v>
      </c>
    </row>
    <row r="577" spans="2:9" x14ac:dyDescent="0.2">
      <c r="B577" s="1">
        <v>300574</v>
      </c>
      <c r="C577" s="1" t="s">
        <v>461</v>
      </c>
      <c r="D577" s="1" t="s">
        <v>2</v>
      </c>
      <c r="E577" s="2" t="s">
        <v>21</v>
      </c>
      <c r="F577" s="1">
        <v>12</v>
      </c>
      <c r="G577" s="19">
        <v>6.4</v>
      </c>
      <c r="H577" s="19">
        <v>0.28999999999999998</v>
      </c>
      <c r="I577" s="19">
        <v>17</v>
      </c>
    </row>
    <row r="578" spans="2:9" x14ac:dyDescent="0.2">
      <c r="B578" s="1">
        <v>300575</v>
      </c>
      <c r="C578" s="1" t="s">
        <v>460</v>
      </c>
      <c r="D578" s="1" t="s">
        <v>2</v>
      </c>
      <c r="E578" s="2" t="s">
        <v>21</v>
      </c>
      <c r="F578" s="1">
        <v>16</v>
      </c>
      <c r="G578" s="19">
        <v>8</v>
      </c>
      <c r="H578" s="19">
        <v>0.57999999999999996</v>
      </c>
      <c r="I578" s="19">
        <v>31</v>
      </c>
    </row>
    <row r="579" spans="2:9" x14ac:dyDescent="0.2">
      <c r="B579" s="1">
        <v>300576</v>
      </c>
      <c r="C579" s="1" t="s">
        <v>459</v>
      </c>
      <c r="D579" s="1" t="s">
        <v>2</v>
      </c>
      <c r="E579" s="2" t="s">
        <v>21</v>
      </c>
      <c r="F579" s="1">
        <v>15</v>
      </c>
      <c r="G579" s="19">
        <v>7.5</v>
      </c>
      <c r="H579" s="19">
        <v>0.55000000000000004</v>
      </c>
      <c r="I579" s="19">
        <v>28</v>
      </c>
    </row>
    <row r="580" spans="2:9" x14ac:dyDescent="0.2">
      <c r="B580" s="1">
        <v>300577</v>
      </c>
      <c r="C580" s="1" t="s">
        <v>391</v>
      </c>
      <c r="D580" s="1" t="s">
        <v>2</v>
      </c>
      <c r="E580" s="2" t="s">
        <v>21</v>
      </c>
      <c r="F580" s="1">
        <v>27</v>
      </c>
      <c r="G580" s="19">
        <v>7.4</v>
      </c>
      <c r="H580" s="19">
        <v>0.16</v>
      </c>
      <c r="I580" s="19">
        <v>31</v>
      </c>
    </row>
    <row r="581" spans="2:9" x14ac:dyDescent="0.2">
      <c r="B581" s="1">
        <v>300578</v>
      </c>
      <c r="C581" s="1" t="s">
        <v>215</v>
      </c>
      <c r="D581" s="1" t="s">
        <v>2</v>
      </c>
      <c r="E581" s="2" t="s">
        <v>21</v>
      </c>
      <c r="F581" s="1">
        <v>6</v>
      </c>
      <c r="G581" s="19">
        <v>6.3</v>
      </c>
      <c r="H581" s="19">
        <v>0.36</v>
      </c>
      <c r="I581" s="19">
        <v>6</v>
      </c>
    </row>
    <row r="582" spans="2:9" x14ac:dyDescent="0.2">
      <c r="B582" s="1">
        <v>300579</v>
      </c>
      <c r="C582" s="1" t="s">
        <v>458</v>
      </c>
      <c r="D582" s="1" t="s">
        <v>2</v>
      </c>
      <c r="E582" s="2" t="s">
        <v>21</v>
      </c>
      <c r="F582" s="1">
        <v>21</v>
      </c>
      <c r="G582" s="19">
        <v>6.9</v>
      </c>
      <c r="H582" s="19">
        <v>0.24</v>
      </c>
      <c r="I582" s="19">
        <v>16</v>
      </c>
    </row>
    <row r="583" spans="2:9" x14ac:dyDescent="0.2">
      <c r="B583" s="1">
        <v>300580</v>
      </c>
      <c r="C583" s="1" t="s">
        <v>457</v>
      </c>
      <c r="D583" s="1" t="s">
        <v>3</v>
      </c>
      <c r="E583" s="2" t="s">
        <v>21</v>
      </c>
      <c r="F583" s="1">
        <v>9</v>
      </c>
      <c r="G583" s="19">
        <v>6.7</v>
      </c>
      <c r="H583" s="19">
        <v>0.57999999999999996</v>
      </c>
      <c r="I583" s="19">
        <v>46</v>
      </c>
    </row>
    <row r="584" spans="2:9" x14ac:dyDescent="0.2">
      <c r="B584" s="1">
        <v>300581</v>
      </c>
      <c r="C584" s="1" t="s">
        <v>456</v>
      </c>
      <c r="D584" s="1" t="s">
        <v>2</v>
      </c>
      <c r="E584" s="2" t="s">
        <v>21</v>
      </c>
      <c r="F584" s="1">
        <v>16</v>
      </c>
      <c r="G584" s="19">
        <v>8.6999999999999993</v>
      </c>
      <c r="H584" s="19">
        <v>0.28000000000000003</v>
      </c>
      <c r="I584" s="19">
        <v>27</v>
      </c>
    </row>
    <row r="585" spans="2:9" x14ac:dyDescent="0.2">
      <c r="B585" s="1">
        <v>300582</v>
      </c>
      <c r="C585" s="1" t="s">
        <v>455</v>
      </c>
      <c r="D585" s="1" t="s">
        <v>13</v>
      </c>
      <c r="E585" s="2" t="s">
        <v>21</v>
      </c>
      <c r="F585" s="1">
        <v>9</v>
      </c>
      <c r="G585" s="19">
        <v>8.5</v>
      </c>
      <c r="H585" s="19">
        <v>0.76</v>
      </c>
      <c r="I585" s="19">
        <v>19</v>
      </c>
    </row>
    <row r="586" spans="2:9" x14ac:dyDescent="0.2">
      <c r="B586" s="1">
        <v>300583</v>
      </c>
      <c r="C586" s="1" t="s">
        <v>454</v>
      </c>
      <c r="D586" s="1" t="s">
        <v>13</v>
      </c>
      <c r="E586" s="2" t="s">
        <v>21</v>
      </c>
      <c r="F586" s="1">
        <v>26</v>
      </c>
      <c r="G586" s="19">
        <v>7.2</v>
      </c>
      <c r="H586" s="19">
        <v>0.32</v>
      </c>
      <c r="I586" s="19">
        <v>10</v>
      </c>
    </row>
    <row r="587" spans="2:9" x14ac:dyDescent="0.2">
      <c r="B587" s="1">
        <v>300584</v>
      </c>
      <c r="C587" s="1" t="s">
        <v>453</v>
      </c>
      <c r="D587" s="1" t="s">
        <v>1</v>
      </c>
      <c r="E587" s="2" t="s">
        <v>21</v>
      </c>
      <c r="F587" s="1">
        <v>30</v>
      </c>
      <c r="G587" s="19">
        <v>7.4</v>
      </c>
      <c r="H587" s="19">
        <v>0.44</v>
      </c>
      <c r="I587" s="19">
        <v>24</v>
      </c>
    </row>
    <row r="588" spans="2:9" x14ac:dyDescent="0.2">
      <c r="B588" s="1">
        <v>300585</v>
      </c>
      <c r="C588" s="1" t="s">
        <v>445</v>
      </c>
      <c r="D588" s="1" t="s">
        <v>8</v>
      </c>
      <c r="E588" s="2" t="s">
        <v>21</v>
      </c>
      <c r="F588" s="1">
        <v>17</v>
      </c>
      <c r="G588" s="19">
        <v>7.4</v>
      </c>
      <c r="H588" s="19">
        <v>0.73</v>
      </c>
      <c r="I588" s="19">
        <v>41</v>
      </c>
    </row>
    <row r="589" spans="2:9" x14ac:dyDescent="0.2">
      <c r="B589" s="1">
        <v>300586</v>
      </c>
      <c r="C589" s="1" t="s">
        <v>452</v>
      </c>
      <c r="D589" s="1" t="s">
        <v>13</v>
      </c>
      <c r="E589" s="2" t="s">
        <v>21</v>
      </c>
      <c r="F589" s="1">
        <v>11</v>
      </c>
      <c r="G589" s="19">
        <v>6.1</v>
      </c>
      <c r="H589" s="19">
        <v>0.16</v>
      </c>
      <c r="I589" s="19">
        <v>32</v>
      </c>
    </row>
    <row r="590" spans="2:9" x14ac:dyDescent="0.2">
      <c r="B590" s="1">
        <v>300587</v>
      </c>
      <c r="C590" s="1" t="s">
        <v>451</v>
      </c>
      <c r="D590" s="1" t="s">
        <v>13</v>
      </c>
      <c r="E590" s="2" t="s">
        <v>21</v>
      </c>
      <c r="F590" s="1">
        <v>28</v>
      </c>
      <c r="G590" s="19">
        <v>6.9</v>
      </c>
      <c r="H590" s="19">
        <v>0.68</v>
      </c>
      <c r="I590" s="19">
        <v>9</v>
      </c>
    </row>
    <row r="591" spans="2:9" x14ac:dyDescent="0.2">
      <c r="B591" s="1">
        <v>300588</v>
      </c>
      <c r="C591" s="1" t="s">
        <v>450</v>
      </c>
      <c r="D591" s="1" t="s">
        <v>13</v>
      </c>
      <c r="E591" s="2" t="s">
        <v>21</v>
      </c>
      <c r="F591" s="1">
        <v>23</v>
      </c>
      <c r="G591" s="19">
        <v>8.9</v>
      </c>
      <c r="H591" s="19">
        <v>0.75</v>
      </c>
      <c r="I591" s="19">
        <v>50</v>
      </c>
    </row>
    <row r="592" spans="2:9" x14ac:dyDescent="0.2">
      <c r="B592" s="1">
        <v>300589</v>
      </c>
      <c r="C592" s="1" t="s">
        <v>449</v>
      </c>
      <c r="D592" s="1" t="s">
        <v>13</v>
      </c>
      <c r="E592" s="2" t="s">
        <v>21</v>
      </c>
      <c r="F592" s="1">
        <v>17</v>
      </c>
      <c r="G592" s="19">
        <v>7.2</v>
      </c>
      <c r="H592" s="19">
        <v>0.41</v>
      </c>
      <c r="I592" s="19">
        <v>6</v>
      </c>
    </row>
    <row r="593" spans="2:9" x14ac:dyDescent="0.2">
      <c r="B593" s="1">
        <v>300590</v>
      </c>
      <c r="C593" s="1" t="s">
        <v>445</v>
      </c>
      <c r="D593" s="1" t="s">
        <v>8</v>
      </c>
      <c r="E593" s="2" t="s">
        <v>21</v>
      </c>
      <c r="F593" s="1">
        <v>10</v>
      </c>
      <c r="G593" s="19">
        <v>5.0999999999999996</v>
      </c>
      <c r="H593" s="19">
        <v>0.51</v>
      </c>
      <c r="I593" s="19">
        <v>40</v>
      </c>
    </row>
    <row r="594" spans="2:9" x14ac:dyDescent="0.2">
      <c r="B594" s="1">
        <v>300591</v>
      </c>
      <c r="C594" s="1" t="s">
        <v>448</v>
      </c>
      <c r="D594" s="1" t="s">
        <v>13</v>
      </c>
      <c r="E594" s="2" t="s">
        <v>21</v>
      </c>
      <c r="F594" s="1">
        <v>26</v>
      </c>
      <c r="G594" s="19">
        <v>5.7</v>
      </c>
      <c r="H594" s="19">
        <v>0.41</v>
      </c>
      <c r="I594" s="19">
        <v>18</v>
      </c>
    </row>
    <row r="595" spans="2:9" x14ac:dyDescent="0.2">
      <c r="B595" s="1">
        <v>300592</v>
      </c>
      <c r="C595" s="1" t="s">
        <v>447</v>
      </c>
      <c r="D595" s="1" t="s">
        <v>11</v>
      </c>
      <c r="E595" s="2" t="s">
        <v>21</v>
      </c>
      <c r="F595" s="1">
        <v>23</v>
      </c>
      <c r="G595" s="19">
        <v>8.1</v>
      </c>
      <c r="H595" s="19">
        <v>0.74</v>
      </c>
      <c r="I595" s="19">
        <v>5</v>
      </c>
    </row>
    <row r="596" spans="2:9" x14ac:dyDescent="0.2">
      <c r="B596" s="1">
        <v>300593</v>
      </c>
      <c r="C596" s="1" t="s">
        <v>82</v>
      </c>
      <c r="D596" s="1" t="s">
        <v>10</v>
      </c>
      <c r="E596" s="2" t="s">
        <v>21</v>
      </c>
      <c r="F596" s="1">
        <v>18</v>
      </c>
      <c r="G596" s="19">
        <v>8.3000000000000007</v>
      </c>
      <c r="H596" s="19">
        <v>0.45</v>
      </c>
      <c r="I596" s="19">
        <v>36</v>
      </c>
    </row>
    <row r="597" spans="2:9" x14ac:dyDescent="0.2">
      <c r="B597" s="1">
        <v>300594</v>
      </c>
      <c r="C597" s="1" t="s">
        <v>445</v>
      </c>
      <c r="D597" s="1" t="s">
        <v>8</v>
      </c>
      <c r="E597" s="2" t="s">
        <v>21</v>
      </c>
      <c r="F597" s="1">
        <v>7</v>
      </c>
      <c r="G597" s="19">
        <v>7.5</v>
      </c>
      <c r="H597" s="19">
        <v>0.82</v>
      </c>
      <c r="I597" s="19">
        <v>42</v>
      </c>
    </row>
    <row r="598" spans="2:9" x14ac:dyDescent="0.2">
      <c r="B598" s="1">
        <v>300595</v>
      </c>
      <c r="C598" s="1" t="s">
        <v>446</v>
      </c>
      <c r="D598" s="1" t="s">
        <v>9</v>
      </c>
      <c r="E598" s="2" t="s">
        <v>21</v>
      </c>
      <c r="F598" s="1">
        <v>5</v>
      </c>
      <c r="G598" s="19">
        <v>8.1999999999999993</v>
      </c>
      <c r="H598" s="19">
        <v>0.3</v>
      </c>
      <c r="I598" s="19">
        <v>47</v>
      </c>
    </row>
    <row r="599" spans="2:9" x14ac:dyDescent="0.2">
      <c r="B599" s="1">
        <v>300596</v>
      </c>
      <c r="C599" s="1" t="s">
        <v>445</v>
      </c>
      <c r="D599" s="1" t="s">
        <v>8</v>
      </c>
      <c r="E599" s="2" t="s">
        <v>21</v>
      </c>
      <c r="F599" s="1">
        <v>23</v>
      </c>
      <c r="G599" s="19">
        <v>6.9</v>
      </c>
      <c r="H599" s="19">
        <v>0.21</v>
      </c>
      <c r="I599" s="19">
        <v>49</v>
      </c>
    </row>
    <row r="600" spans="2:9" x14ac:dyDescent="0.2">
      <c r="B600" s="1">
        <v>300597</v>
      </c>
      <c r="C600" s="1" t="s">
        <v>137</v>
      </c>
      <c r="D600" s="1" t="s">
        <v>6</v>
      </c>
      <c r="E600" s="2" t="s">
        <v>21</v>
      </c>
      <c r="F600" s="1">
        <v>24</v>
      </c>
      <c r="G600" s="19">
        <v>8.6</v>
      </c>
      <c r="H600" s="19">
        <v>0.19</v>
      </c>
      <c r="I600" s="19">
        <v>16</v>
      </c>
    </row>
    <row r="601" spans="2:9" x14ac:dyDescent="0.2">
      <c r="B601" s="1">
        <v>300598</v>
      </c>
      <c r="C601" s="1" t="s">
        <v>444</v>
      </c>
      <c r="D601" s="1" t="s">
        <v>6</v>
      </c>
      <c r="E601" s="2" t="s">
        <v>21</v>
      </c>
      <c r="F601" s="1">
        <v>26</v>
      </c>
      <c r="G601" s="19">
        <v>7.3</v>
      </c>
      <c r="H601" s="19">
        <v>0.71</v>
      </c>
      <c r="I601" s="19">
        <v>15</v>
      </c>
    </row>
    <row r="602" spans="2:9" x14ac:dyDescent="0.2">
      <c r="B602" s="1">
        <v>300599</v>
      </c>
      <c r="C602" s="1" t="s">
        <v>443</v>
      </c>
      <c r="D602" s="1" t="s">
        <v>5</v>
      </c>
      <c r="E602" s="2" t="s">
        <v>21</v>
      </c>
      <c r="F602" s="1">
        <v>26</v>
      </c>
      <c r="G602" s="19">
        <v>7.1</v>
      </c>
      <c r="H602" s="19">
        <v>0.86</v>
      </c>
      <c r="I602" s="19">
        <v>45</v>
      </c>
    </row>
    <row r="603" spans="2:9" x14ac:dyDescent="0.2">
      <c r="B603" s="1">
        <v>300600</v>
      </c>
      <c r="C603" s="1" t="s">
        <v>442</v>
      </c>
      <c r="D603" s="1" t="s">
        <v>2</v>
      </c>
      <c r="E603" s="2" t="s">
        <v>21</v>
      </c>
      <c r="F603" s="1">
        <v>20</v>
      </c>
      <c r="G603" s="19">
        <v>6.4</v>
      </c>
      <c r="H603" s="19">
        <v>0.44</v>
      </c>
      <c r="I603" s="19">
        <v>12</v>
      </c>
    </row>
    <row r="604" spans="2:9" x14ac:dyDescent="0.2">
      <c r="B604" s="1">
        <v>300601</v>
      </c>
      <c r="C604" s="1" t="s">
        <v>441</v>
      </c>
      <c r="D604" s="1" t="s">
        <v>7</v>
      </c>
      <c r="E604" s="2" t="s">
        <v>21</v>
      </c>
      <c r="F604" s="1">
        <v>25</v>
      </c>
      <c r="G604" s="19">
        <v>7.2</v>
      </c>
      <c r="H604" s="19">
        <v>0.64</v>
      </c>
      <c r="I604" s="19">
        <v>27</v>
      </c>
    </row>
    <row r="605" spans="2:9" x14ac:dyDescent="0.2">
      <c r="B605" s="1">
        <v>300602</v>
      </c>
      <c r="C605" s="1" t="s">
        <v>440</v>
      </c>
      <c r="D605" s="1" t="s">
        <v>11</v>
      </c>
      <c r="E605" s="2" t="s">
        <v>21</v>
      </c>
      <c r="F605" s="1">
        <v>13</v>
      </c>
      <c r="G605" s="19">
        <v>8.3000000000000007</v>
      </c>
      <c r="H605" s="19">
        <v>0.31</v>
      </c>
      <c r="I605" s="19">
        <v>20</v>
      </c>
    </row>
    <row r="606" spans="2:9" x14ac:dyDescent="0.2">
      <c r="B606" s="1">
        <v>300603</v>
      </c>
      <c r="C606" s="1" t="s">
        <v>439</v>
      </c>
      <c r="D606" s="1" t="s">
        <v>13</v>
      </c>
      <c r="E606" s="2" t="s">
        <v>21</v>
      </c>
      <c r="F606" s="1">
        <v>7</v>
      </c>
      <c r="G606" s="19">
        <v>5.0999999999999996</v>
      </c>
      <c r="H606" s="19">
        <v>0.24</v>
      </c>
      <c r="I606" s="19">
        <v>11</v>
      </c>
    </row>
    <row r="607" spans="2:9" x14ac:dyDescent="0.2">
      <c r="B607" s="1">
        <v>300604</v>
      </c>
      <c r="C607" s="1" t="s">
        <v>438</v>
      </c>
      <c r="D607" s="1" t="s">
        <v>13</v>
      </c>
      <c r="E607" s="2" t="s">
        <v>21</v>
      </c>
      <c r="F607" s="1">
        <v>22</v>
      </c>
      <c r="G607" s="19">
        <v>7.6</v>
      </c>
      <c r="H607" s="19">
        <v>0.53</v>
      </c>
      <c r="I607" s="19">
        <v>23</v>
      </c>
    </row>
    <row r="608" spans="2:9" x14ac:dyDescent="0.2">
      <c r="B608" s="1">
        <v>300605</v>
      </c>
      <c r="C608" s="1" t="s">
        <v>437</v>
      </c>
      <c r="D608" s="1" t="s">
        <v>13</v>
      </c>
      <c r="E608" s="2" t="s">
        <v>21</v>
      </c>
      <c r="F608" s="1">
        <v>22</v>
      </c>
      <c r="G608" s="19">
        <v>8.8000000000000007</v>
      </c>
      <c r="H608" s="19">
        <v>0.7</v>
      </c>
      <c r="I608" s="19">
        <v>41</v>
      </c>
    </row>
    <row r="609" spans="2:9" x14ac:dyDescent="0.2">
      <c r="B609" s="1">
        <v>300606</v>
      </c>
      <c r="C609" s="1" t="s">
        <v>436</v>
      </c>
      <c r="D609" s="1" t="s">
        <v>2</v>
      </c>
      <c r="E609" s="2" t="s">
        <v>21</v>
      </c>
      <c r="F609" s="1">
        <v>16</v>
      </c>
      <c r="G609" s="19">
        <v>6.1</v>
      </c>
      <c r="H609" s="19">
        <v>0.38</v>
      </c>
      <c r="I609" s="19">
        <v>47</v>
      </c>
    </row>
    <row r="610" spans="2:9" x14ac:dyDescent="0.2">
      <c r="B610" s="1">
        <v>300607</v>
      </c>
      <c r="C610" s="1" t="s">
        <v>435</v>
      </c>
      <c r="D610" s="1" t="s">
        <v>2</v>
      </c>
      <c r="E610" s="2" t="s">
        <v>21</v>
      </c>
      <c r="F610" s="1">
        <v>5</v>
      </c>
      <c r="G610" s="19">
        <v>7.6</v>
      </c>
      <c r="H610" s="19">
        <v>0.52</v>
      </c>
      <c r="I610" s="19">
        <v>28</v>
      </c>
    </row>
    <row r="611" spans="2:9" x14ac:dyDescent="0.2">
      <c r="B611" s="1">
        <v>300608</v>
      </c>
      <c r="C611" s="1" t="s">
        <v>434</v>
      </c>
      <c r="D611" s="1" t="s">
        <v>10</v>
      </c>
      <c r="E611" s="2" t="s">
        <v>21</v>
      </c>
      <c r="F611" s="1">
        <v>17</v>
      </c>
      <c r="G611" s="19">
        <v>6.1</v>
      </c>
      <c r="H611" s="19">
        <v>0.36</v>
      </c>
      <c r="I611" s="19">
        <v>41</v>
      </c>
    </row>
    <row r="612" spans="2:9" x14ac:dyDescent="0.2">
      <c r="B612" s="1">
        <v>300609</v>
      </c>
      <c r="C612" s="1" t="s">
        <v>433</v>
      </c>
      <c r="D612" s="1" t="s">
        <v>10</v>
      </c>
      <c r="E612" s="2" t="s">
        <v>21</v>
      </c>
      <c r="F612" s="1">
        <v>15</v>
      </c>
      <c r="G612" s="19">
        <v>5.9</v>
      </c>
      <c r="H612" s="19">
        <v>0.56000000000000005</v>
      </c>
      <c r="I612" s="19">
        <v>11</v>
      </c>
    </row>
    <row r="613" spans="2:9" x14ac:dyDescent="0.2">
      <c r="B613" s="1">
        <v>300610</v>
      </c>
      <c r="C613" s="1" t="s">
        <v>432</v>
      </c>
      <c r="D613" s="1" t="s">
        <v>7</v>
      </c>
      <c r="E613" s="2" t="s">
        <v>21</v>
      </c>
      <c r="F613" s="1">
        <v>11</v>
      </c>
      <c r="G613" s="19">
        <v>7.2</v>
      </c>
      <c r="H613" s="19">
        <v>0.57999999999999996</v>
      </c>
      <c r="I613" s="19">
        <v>21</v>
      </c>
    </row>
    <row r="614" spans="2:9" x14ac:dyDescent="0.2">
      <c r="B614" s="1">
        <v>300611</v>
      </c>
      <c r="C614" s="1" t="s">
        <v>431</v>
      </c>
      <c r="D614" s="1" t="s">
        <v>1</v>
      </c>
      <c r="E614" s="2" t="s">
        <v>21</v>
      </c>
      <c r="F614" s="1">
        <v>15</v>
      </c>
      <c r="G614" s="19">
        <v>9</v>
      </c>
      <c r="H614" s="19">
        <v>0.24</v>
      </c>
      <c r="I614" s="19">
        <v>18</v>
      </c>
    </row>
    <row r="615" spans="2:9" x14ac:dyDescent="0.2">
      <c r="B615" s="1">
        <v>300612</v>
      </c>
      <c r="C615" s="1" t="s">
        <v>430</v>
      </c>
      <c r="D615" s="1" t="s">
        <v>2</v>
      </c>
      <c r="E615" s="2" t="s">
        <v>21</v>
      </c>
      <c r="F615" s="1">
        <v>16</v>
      </c>
      <c r="G615" s="19">
        <v>5.2</v>
      </c>
      <c r="H615" s="19">
        <v>0.82</v>
      </c>
      <c r="I615" s="19">
        <v>13</v>
      </c>
    </row>
    <row r="616" spans="2:9" x14ac:dyDescent="0.2">
      <c r="B616" s="1">
        <v>300613</v>
      </c>
      <c r="C616" s="1" t="s">
        <v>429</v>
      </c>
      <c r="D616" s="1" t="s">
        <v>2</v>
      </c>
      <c r="E616" s="2" t="s">
        <v>21</v>
      </c>
      <c r="F616" s="1">
        <v>9</v>
      </c>
      <c r="G616" s="19">
        <v>6.3</v>
      </c>
      <c r="H616" s="19">
        <v>0.23</v>
      </c>
      <c r="I616" s="19">
        <v>27</v>
      </c>
    </row>
    <row r="617" spans="2:9" x14ac:dyDescent="0.2">
      <c r="B617" s="1">
        <v>300614</v>
      </c>
      <c r="C617" s="1" t="s">
        <v>428</v>
      </c>
      <c r="D617" s="1" t="s">
        <v>2</v>
      </c>
      <c r="E617" s="2" t="s">
        <v>21</v>
      </c>
      <c r="F617" s="1">
        <v>17</v>
      </c>
      <c r="G617" s="19">
        <v>9</v>
      </c>
      <c r="H617" s="19">
        <v>0.61</v>
      </c>
      <c r="I617" s="19">
        <v>50</v>
      </c>
    </row>
    <row r="618" spans="2:9" x14ac:dyDescent="0.2">
      <c r="B618" s="1">
        <v>300615</v>
      </c>
      <c r="C618" s="1" t="s">
        <v>427</v>
      </c>
      <c r="D618" s="1" t="s">
        <v>2</v>
      </c>
      <c r="E618" s="2" t="s">
        <v>21</v>
      </c>
      <c r="F618" s="1">
        <v>9</v>
      </c>
      <c r="G618" s="19">
        <v>8.6</v>
      </c>
      <c r="H618" s="19">
        <v>0.78</v>
      </c>
      <c r="I618" s="19">
        <v>23</v>
      </c>
    </row>
    <row r="619" spans="2:9" x14ac:dyDescent="0.2">
      <c r="B619" s="1">
        <v>300616</v>
      </c>
      <c r="C619" s="1" t="s">
        <v>426</v>
      </c>
      <c r="D619" s="1" t="s">
        <v>2</v>
      </c>
      <c r="E619" s="2" t="s">
        <v>21</v>
      </c>
      <c r="F619" s="1">
        <v>30</v>
      </c>
      <c r="G619" s="19">
        <v>7.8</v>
      </c>
      <c r="H619" s="19">
        <v>0.51</v>
      </c>
      <c r="I619" s="19">
        <v>30</v>
      </c>
    </row>
    <row r="620" spans="2:9" x14ac:dyDescent="0.2">
      <c r="B620" s="1">
        <v>300617</v>
      </c>
      <c r="C620" s="1" t="s">
        <v>425</v>
      </c>
      <c r="D620" s="1" t="s">
        <v>2</v>
      </c>
      <c r="E620" s="2" t="s">
        <v>21</v>
      </c>
      <c r="F620" s="1">
        <v>13</v>
      </c>
      <c r="G620" s="19">
        <v>8.9</v>
      </c>
      <c r="H620" s="19">
        <v>0.64</v>
      </c>
      <c r="I620" s="19">
        <v>15</v>
      </c>
    </row>
    <row r="621" spans="2:9" x14ac:dyDescent="0.2">
      <c r="B621" s="1">
        <v>300618</v>
      </c>
      <c r="C621" s="1" t="s">
        <v>424</v>
      </c>
      <c r="D621" s="1" t="s">
        <v>2</v>
      </c>
      <c r="E621" s="2" t="s">
        <v>21</v>
      </c>
      <c r="F621" s="1">
        <v>17</v>
      </c>
      <c r="G621" s="19">
        <v>8.5</v>
      </c>
      <c r="H621" s="19">
        <v>0.33</v>
      </c>
      <c r="I621" s="19">
        <v>13</v>
      </c>
    </row>
    <row r="622" spans="2:9" x14ac:dyDescent="0.2">
      <c r="B622" s="1">
        <v>300619</v>
      </c>
      <c r="C622" s="1" t="s">
        <v>423</v>
      </c>
      <c r="D622" s="1" t="s">
        <v>4</v>
      </c>
      <c r="E622" s="2" t="s">
        <v>21</v>
      </c>
      <c r="F622" s="1">
        <v>27</v>
      </c>
      <c r="G622" s="19">
        <v>7.1</v>
      </c>
      <c r="H622" s="19">
        <v>0.59</v>
      </c>
      <c r="I622" s="19">
        <v>18</v>
      </c>
    </row>
    <row r="623" spans="2:9" x14ac:dyDescent="0.2">
      <c r="B623" s="1">
        <v>300620</v>
      </c>
      <c r="C623" s="1" t="s">
        <v>422</v>
      </c>
      <c r="D623" s="1" t="s">
        <v>13</v>
      </c>
      <c r="E623" s="2" t="s">
        <v>21</v>
      </c>
      <c r="F623" s="1">
        <v>20</v>
      </c>
      <c r="G623" s="19">
        <v>5.4</v>
      </c>
      <c r="H623" s="19">
        <v>0.38</v>
      </c>
      <c r="I623" s="19">
        <v>41</v>
      </c>
    </row>
    <row r="624" spans="2:9" x14ac:dyDescent="0.2">
      <c r="B624" s="1">
        <v>300621</v>
      </c>
      <c r="C624" s="1" t="s">
        <v>421</v>
      </c>
      <c r="D624" s="1" t="s">
        <v>13</v>
      </c>
      <c r="E624" s="2" t="s">
        <v>21</v>
      </c>
      <c r="F624" s="1">
        <v>18</v>
      </c>
      <c r="G624" s="19">
        <v>7.6</v>
      </c>
      <c r="H624" s="19">
        <v>0.46</v>
      </c>
      <c r="I624" s="19">
        <v>23</v>
      </c>
    </row>
    <row r="625" spans="2:9" x14ac:dyDescent="0.2">
      <c r="B625" s="1">
        <v>300622</v>
      </c>
      <c r="C625" s="1" t="s">
        <v>133</v>
      </c>
      <c r="D625" s="1" t="s">
        <v>2</v>
      </c>
      <c r="E625" s="2" t="s">
        <v>21</v>
      </c>
      <c r="F625" s="1">
        <v>5</v>
      </c>
      <c r="G625" s="19">
        <v>7.7</v>
      </c>
      <c r="H625" s="19">
        <v>0.44</v>
      </c>
      <c r="I625" s="19">
        <v>32</v>
      </c>
    </row>
    <row r="626" spans="2:9" x14ac:dyDescent="0.2">
      <c r="B626" s="1">
        <v>300623</v>
      </c>
      <c r="C626" s="1" t="s">
        <v>420</v>
      </c>
      <c r="D626" s="1" t="s">
        <v>2</v>
      </c>
      <c r="E626" s="2" t="s">
        <v>21</v>
      </c>
      <c r="F626" s="1">
        <v>16</v>
      </c>
      <c r="G626" s="19">
        <v>7.7</v>
      </c>
      <c r="H626" s="19">
        <v>0.46</v>
      </c>
      <c r="I626" s="19">
        <v>45</v>
      </c>
    </row>
    <row r="627" spans="2:9" x14ac:dyDescent="0.2">
      <c r="B627" s="1">
        <v>300624</v>
      </c>
      <c r="C627" s="1" t="s">
        <v>419</v>
      </c>
      <c r="D627" s="1" t="s">
        <v>2</v>
      </c>
      <c r="E627" s="2" t="s">
        <v>21</v>
      </c>
      <c r="F627" s="1">
        <v>15</v>
      </c>
      <c r="G627" s="19">
        <v>8.3000000000000007</v>
      </c>
      <c r="H627" s="19">
        <v>0.38</v>
      </c>
      <c r="I627" s="19">
        <v>9</v>
      </c>
    </row>
    <row r="628" spans="2:9" x14ac:dyDescent="0.2">
      <c r="B628" s="1">
        <v>300625</v>
      </c>
      <c r="C628" s="1" t="s">
        <v>418</v>
      </c>
      <c r="D628" s="1" t="s">
        <v>6</v>
      </c>
      <c r="E628" s="2" t="s">
        <v>21</v>
      </c>
      <c r="F628" s="1">
        <v>28</v>
      </c>
      <c r="G628" s="19">
        <v>7.8</v>
      </c>
      <c r="H628" s="19">
        <v>0.45</v>
      </c>
      <c r="I628" s="19">
        <v>35</v>
      </c>
    </row>
    <row r="629" spans="2:9" x14ac:dyDescent="0.2">
      <c r="B629" s="1">
        <v>300626</v>
      </c>
      <c r="C629" s="1" t="s">
        <v>82</v>
      </c>
      <c r="D629" s="1" t="s">
        <v>10</v>
      </c>
      <c r="E629" s="2" t="s">
        <v>21</v>
      </c>
      <c r="F629" s="1">
        <v>11</v>
      </c>
      <c r="G629" s="19">
        <v>6.6</v>
      </c>
      <c r="H629" s="19">
        <v>0.18</v>
      </c>
      <c r="I629" s="19">
        <v>31</v>
      </c>
    </row>
    <row r="630" spans="2:9" x14ac:dyDescent="0.2">
      <c r="B630" s="1">
        <v>300627</v>
      </c>
      <c r="C630" s="1" t="s">
        <v>417</v>
      </c>
      <c r="D630" s="1" t="s">
        <v>10</v>
      </c>
      <c r="E630" s="2" t="s">
        <v>21</v>
      </c>
      <c r="F630" s="1">
        <v>28</v>
      </c>
      <c r="G630" s="19">
        <v>6.8</v>
      </c>
      <c r="H630" s="19">
        <v>0.51</v>
      </c>
      <c r="I630" s="19">
        <v>44</v>
      </c>
    </row>
    <row r="631" spans="2:9" x14ac:dyDescent="0.2">
      <c r="B631" s="1">
        <v>300628</v>
      </c>
      <c r="C631" s="1" t="s">
        <v>416</v>
      </c>
      <c r="D631" s="1" t="s">
        <v>13</v>
      </c>
      <c r="E631" s="2" t="s">
        <v>21</v>
      </c>
      <c r="F631" s="1">
        <v>24</v>
      </c>
      <c r="G631" s="19">
        <v>7.8</v>
      </c>
      <c r="H631" s="19">
        <v>0.35</v>
      </c>
      <c r="I631" s="19">
        <v>11</v>
      </c>
    </row>
    <row r="632" spans="2:9" x14ac:dyDescent="0.2">
      <c r="B632" s="1">
        <v>300629</v>
      </c>
      <c r="C632" s="1" t="s">
        <v>415</v>
      </c>
      <c r="D632" s="1" t="s">
        <v>13</v>
      </c>
      <c r="E632" s="2" t="s">
        <v>21</v>
      </c>
      <c r="F632" s="1">
        <v>23</v>
      </c>
      <c r="G632" s="19">
        <v>6.4</v>
      </c>
      <c r="H632" s="19">
        <v>0.5</v>
      </c>
      <c r="I632" s="19">
        <v>23</v>
      </c>
    </row>
    <row r="633" spans="2:9" x14ac:dyDescent="0.2">
      <c r="B633" s="1">
        <v>300630</v>
      </c>
      <c r="C633" s="1" t="s">
        <v>414</v>
      </c>
      <c r="D633" s="1" t="s">
        <v>13</v>
      </c>
      <c r="E633" s="2" t="s">
        <v>21</v>
      </c>
      <c r="F633" s="1">
        <v>7</v>
      </c>
      <c r="G633" s="19">
        <v>7.8</v>
      </c>
      <c r="H633" s="19">
        <v>0.28000000000000003</v>
      </c>
      <c r="I633" s="19">
        <v>20</v>
      </c>
    </row>
    <row r="634" spans="2:9" x14ac:dyDescent="0.2">
      <c r="B634" s="1">
        <v>300631</v>
      </c>
      <c r="C634" s="1" t="s">
        <v>413</v>
      </c>
      <c r="D634" s="1" t="s">
        <v>13</v>
      </c>
      <c r="E634" s="2" t="s">
        <v>21</v>
      </c>
      <c r="F634" s="1">
        <v>29</v>
      </c>
      <c r="G634" s="19">
        <v>9</v>
      </c>
      <c r="H634" s="19">
        <v>0.82</v>
      </c>
      <c r="I634" s="19">
        <v>42</v>
      </c>
    </row>
    <row r="635" spans="2:9" x14ac:dyDescent="0.2">
      <c r="B635" s="1">
        <v>300632</v>
      </c>
      <c r="C635" s="1" t="s">
        <v>412</v>
      </c>
      <c r="D635" s="1" t="s">
        <v>7</v>
      </c>
      <c r="E635" s="2" t="s">
        <v>21</v>
      </c>
      <c r="F635" s="1">
        <v>18</v>
      </c>
      <c r="G635" s="19">
        <v>8</v>
      </c>
      <c r="H635" s="19">
        <v>0.17</v>
      </c>
      <c r="I635" s="19">
        <v>30</v>
      </c>
    </row>
    <row r="636" spans="2:9" x14ac:dyDescent="0.2">
      <c r="B636" s="1">
        <v>300633</v>
      </c>
      <c r="C636" s="1" t="s">
        <v>411</v>
      </c>
      <c r="D636" s="1" t="s">
        <v>10</v>
      </c>
      <c r="E636" s="2" t="s">
        <v>21</v>
      </c>
      <c r="F636" s="1">
        <v>6</v>
      </c>
      <c r="G636" s="19">
        <v>8</v>
      </c>
      <c r="H636" s="19">
        <v>0.16</v>
      </c>
      <c r="I636" s="19">
        <v>26</v>
      </c>
    </row>
    <row r="637" spans="2:9" x14ac:dyDescent="0.2">
      <c r="B637" s="1">
        <v>300634</v>
      </c>
      <c r="C637" s="1" t="s">
        <v>410</v>
      </c>
      <c r="D637" s="1" t="s">
        <v>13</v>
      </c>
      <c r="E637" s="2" t="s">
        <v>21</v>
      </c>
      <c r="F637" s="1">
        <v>12</v>
      </c>
      <c r="G637" s="19">
        <v>8.1999999999999993</v>
      </c>
      <c r="H637" s="19">
        <v>0.37</v>
      </c>
      <c r="I637" s="19">
        <v>45</v>
      </c>
    </row>
    <row r="638" spans="2:9" x14ac:dyDescent="0.2">
      <c r="B638" s="1">
        <v>300635</v>
      </c>
      <c r="C638" s="1" t="s">
        <v>409</v>
      </c>
      <c r="D638" s="1" t="s">
        <v>13</v>
      </c>
      <c r="E638" s="2" t="s">
        <v>21</v>
      </c>
      <c r="F638" s="1">
        <v>25</v>
      </c>
      <c r="G638" s="19">
        <v>6</v>
      </c>
      <c r="H638" s="19">
        <v>0.16</v>
      </c>
      <c r="I638" s="19">
        <v>42</v>
      </c>
    </row>
    <row r="639" spans="2:9" x14ac:dyDescent="0.2">
      <c r="B639" s="1">
        <v>300636</v>
      </c>
      <c r="C639" s="1" t="s">
        <v>408</v>
      </c>
      <c r="D639" s="1" t="s">
        <v>7</v>
      </c>
      <c r="E639" s="2" t="s">
        <v>21</v>
      </c>
      <c r="F639" s="1">
        <v>17</v>
      </c>
      <c r="G639" s="19">
        <v>8.3000000000000007</v>
      </c>
      <c r="H639" s="19">
        <v>0.47</v>
      </c>
      <c r="I639" s="19">
        <v>15</v>
      </c>
    </row>
    <row r="640" spans="2:9" x14ac:dyDescent="0.2">
      <c r="B640" s="1">
        <v>300637</v>
      </c>
      <c r="C640" s="1" t="s">
        <v>407</v>
      </c>
      <c r="D640" s="1" t="s">
        <v>1</v>
      </c>
      <c r="E640" s="2" t="s">
        <v>21</v>
      </c>
      <c r="F640" s="1">
        <v>25</v>
      </c>
      <c r="G640" s="19">
        <v>8.6999999999999993</v>
      </c>
      <c r="H640" s="19">
        <v>0.21</v>
      </c>
      <c r="I640" s="19">
        <v>28</v>
      </c>
    </row>
    <row r="641" spans="2:9" x14ac:dyDescent="0.2">
      <c r="B641" s="1">
        <v>300638</v>
      </c>
      <c r="C641" s="1" t="s">
        <v>406</v>
      </c>
      <c r="D641" s="1" t="s">
        <v>1</v>
      </c>
      <c r="E641" s="2" t="s">
        <v>21</v>
      </c>
      <c r="F641" s="1">
        <v>19</v>
      </c>
      <c r="G641" s="19">
        <v>8.4</v>
      </c>
      <c r="H641" s="19">
        <v>0.38</v>
      </c>
      <c r="I641" s="19">
        <v>8</v>
      </c>
    </row>
    <row r="642" spans="2:9" x14ac:dyDescent="0.2">
      <c r="B642" s="1">
        <v>300639</v>
      </c>
      <c r="C642" s="1" t="s">
        <v>405</v>
      </c>
      <c r="D642" s="1" t="s">
        <v>1</v>
      </c>
      <c r="E642" s="2" t="s">
        <v>21</v>
      </c>
      <c r="F642" s="1">
        <v>8</v>
      </c>
      <c r="G642" s="19">
        <v>8.8000000000000007</v>
      </c>
      <c r="H642" s="19">
        <v>0.49</v>
      </c>
      <c r="I642" s="19">
        <v>29</v>
      </c>
    </row>
    <row r="643" spans="2:9" x14ac:dyDescent="0.2">
      <c r="B643" s="1">
        <v>300640</v>
      </c>
      <c r="C643" s="1" t="s">
        <v>62</v>
      </c>
      <c r="D643" s="1" t="s">
        <v>3</v>
      </c>
      <c r="E643" s="2" t="s">
        <v>21</v>
      </c>
      <c r="F643" s="1">
        <v>18</v>
      </c>
      <c r="G643" s="19">
        <v>7.3</v>
      </c>
      <c r="H643" s="19">
        <v>0.56999999999999995</v>
      </c>
      <c r="I643" s="19">
        <v>44</v>
      </c>
    </row>
    <row r="644" spans="2:9" x14ac:dyDescent="0.2">
      <c r="B644" s="1">
        <v>300641</v>
      </c>
      <c r="C644" s="1" t="s">
        <v>404</v>
      </c>
      <c r="D644" s="1" t="s">
        <v>13</v>
      </c>
      <c r="E644" s="2" t="s">
        <v>21</v>
      </c>
      <c r="F644" s="1">
        <v>12</v>
      </c>
      <c r="G644" s="19">
        <v>5.0999999999999996</v>
      </c>
      <c r="H644" s="19">
        <v>0.32</v>
      </c>
      <c r="I644" s="19">
        <v>38</v>
      </c>
    </row>
    <row r="645" spans="2:9" x14ac:dyDescent="0.2">
      <c r="B645" s="1">
        <v>300642</v>
      </c>
      <c r="C645" s="1" t="s">
        <v>403</v>
      </c>
      <c r="D645" s="1" t="s">
        <v>3</v>
      </c>
      <c r="E645" s="2" t="s">
        <v>21</v>
      </c>
      <c r="F645" s="1">
        <v>5</v>
      </c>
      <c r="G645" s="19">
        <v>7.3</v>
      </c>
      <c r="H645" s="19">
        <v>0.5</v>
      </c>
      <c r="I645" s="19">
        <v>43</v>
      </c>
    </row>
    <row r="646" spans="2:9" x14ac:dyDescent="0.2">
      <c r="B646" s="1">
        <v>300643</v>
      </c>
      <c r="C646" s="1" t="s">
        <v>402</v>
      </c>
      <c r="D646" s="1" t="s">
        <v>7</v>
      </c>
      <c r="E646" s="2" t="s">
        <v>21</v>
      </c>
      <c r="F646" s="1">
        <v>13</v>
      </c>
      <c r="G646" s="19">
        <v>6</v>
      </c>
      <c r="H646" s="19">
        <v>0.81</v>
      </c>
      <c r="I646" s="19">
        <v>30</v>
      </c>
    </row>
    <row r="647" spans="2:9" x14ac:dyDescent="0.2">
      <c r="B647" s="1">
        <v>300644</v>
      </c>
      <c r="C647" s="1" t="s">
        <v>401</v>
      </c>
      <c r="D647" s="1" t="s">
        <v>13</v>
      </c>
      <c r="E647" s="2" t="s">
        <v>21</v>
      </c>
      <c r="F647" s="1">
        <v>5</v>
      </c>
      <c r="G647" s="19">
        <v>7.2</v>
      </c>
      <c r="H647" s="19">
        <v>0.46</v>
      </c>
      <c r="I647" s="19">
        <v>20</v>
      </c>
    </row>
    <row r="648" spans="2:9" x14ac:dyDescent="0.2">
      <c r="B648" s="1">
        <v>300645</v>
      </c>
      <c r="C648" s="1" t="s">
        <v>400</v>
      </c>
      <c r="D648" s="1" t="s">
        <v>13</v>
      </c>
      <c r="E648" s="2" t="s">
        <v>21</v>
      </c>
      <c r="F648" s="1">
        <v>16</v>
      </c>
      <c r="G648" s="19">
        <v>8.5</v>
      </c>
      <c r="H648" s="19">
        <v>0.16</v>
      </c>
      <c r="I648" s="19">
        <v>16</v>
      </c>
    </row>
    <row r="649" spans="2:9" x14ac:dyDescent="0.2">
      <c r="B649" s="1">
        <v>300646</v>
      </c>
      <c r="C649" s="1" t="s">
        <v>399</v>
      </c>
      <c r="D649" s="1" t="s">
        <v>10</v>
      </c>
      <c r="E649" s="2" t="s">
        <v>21</v>
      </c>
      <c r="F649" s="1">
        <v>24</v>
      </c>
      <c r="G649" s="19">
        <v>6.2</v>
      </c>
      <c r="H649" s="19">
        <v>0.89</v>
      </c>
      <c r="I649" s="19">
        <v>27</v>
      </c>
    </row>
    <row r="650" spans="2:9" x14ac:dyDescent="0.2">
      <c r="B650" s="1">
        <v>300647</v>
      </c>
      <c r="C650" s="1" t="s">
        <v>398</v>
      </c>
      <c r="D650" s="1" t="s">
        <v>12</v>
      </c>
      <c r="E650" s="2" t="s">
        <v>21</v>
      </c>
      <c r="F650" s="1">
        <v>20</v>
      </c>
      <c r="G650" s="19">
        <v>5.8</v>
      </c>
      <c r="H650" s="19">
        <v>0.82</v>
      </c>
      <c r="I650" s="19">
        <v>9</v>
      </c>
    </row>
    <row r="651" spans="2:9" x14ac:dyDescent="0.2">
      <c r="B651" s="1">
        <v>300648</v>
      </c>
      <c r="C651" s="1" t="s">
        <v>397</v>
      </c>
      <c r="D651" s="1" t="s">
        <v>13</v>
      </c>
      <c r="E651" s="2" t="s">
        <v>21</v>
      </c>
      <c r="F651" s="1">
        <v>13</v>
      </c>
      <c r="G651" s="19">
        <v>5</v>
      </c>
      <c r="H651" s="19">
        <v>0.69</v>
      </c>
      <c r="I651" s="19">
        <v>29</v>
      </c>
    </row>
    <row r="652" spans="2:9" x14ac:dyDescent="0.2">
      <c r="B652" s="1">
        <v>300649</v>
      </c>
      <c r="C652" s="1" t="s">
        <v>396</v>
      </c>
      <c r="D652" s="1" t="s">
        <v>13</v>
      </c>
      <c r="E652" s="2" t="s">
        <v>21</v>
      </c>
      <c r="F652" s="1">
        <v>20</v>
      </c>
      <c r="G652" s="19">
        <v>5.4</v>
      </c>
      <c r="H652" s="19">
        <v>0.57999999999999996</v>
      </c>
      <c r="I652" s="19">
        <v>17</v>
      </c>
    </row>
    <row r="653" spans="2:9" x14ac:dyDescent="0.2">
      <c r="B653" s="1">
        <v>300650</v>
      </c>
      <c r="C653" s="1" t="s">
        <v>395</v>
      </c>
      <c r="D653" s="1" t="s">
        <v>13</v>
      </c>
      <c r="E653" s="2" t="s">
        <v>21</v>
      </c>
      <c r="F653" s="1">
        <v>5</v>
      </c>
      <c r="G653" s="19">
        <v>7.8</v>
      </c>
      <c r="H653" s="19">
        <v>0.89</v>
      </c>
      <c r="I653" s="19">
        <v>6</v>
      </c>
    </row>
    <row r="654" spans="2:9" x14ac:dyDescent="0.2">
      <c r="B654" s="1">
        <v>300651</v>
      </c>
      <c r="C654" s="1" t="s">
        <v>394</v>
      </c>
      <c r="D654" s="1" t="s">
        <v>3</v>
      </c>
      <c r="E654" s="2" t="s">
        <v>21</v>
      </c>
      <c r="F654" s="1">
        <v>21</v>
      </c>
      <c r="G654" s="19">
        <v>6</v>
      </c>
      <c r="H654" s="19">
        <v>0.48</v>
      </c>
      <c r="I654" s="19">
        <v>30</v>
      </c>
    </row>
    <row r="655" spans="2:9" x14ac:dyDescent="0.2">
      <c r="B655" s="1">
        <v>300652</v>
      </c>
      <c r="C655" s="1" t="s">
        <v>393</v>
      </c>
      <c r="D655" s="1" t="s">
        <v>13</v>
      </c>
      <c r="E655" s="2" t="s">
        <v>21</v>
      </c>
      <c r="F655" s="1">
        <v>22</v>
      </c>
      <c r="G655" s="19">
        <v>6.6</v>
      </c>
      <c r="H655" s="19">
        <v>0.17</v>
      </c>
      <c r="I655" s="19">
        <v>45</v>
      </c>
    </row>
    <row r="656" spans="2:9" x14ac:dyDescent="0.2">
      <c r="B656" s="1">
        <v>300653</v>
      </c>
      <c r="C656" s="1" t="s">
        <v>269</v>
      </c>
      <c r="D656" s="1" t="s">
        <v>10</v>
      </c>
      <c r="E656" s="2" t="s">
        <v>21</v>
      </c>
      <c r="F656" s="1">
        <v>28</v>
      </c>
      <c r="G656" s="19">
        <v>5.3</v>
      </c>
      <c r="H656" s="19">
        <v>0.15</v>
      </c>
      <c r="I656" s="19">
        <v>32</v>
      </c>
    </row>
    <row r="657" spans="2:9" x14ac:dyDescent="0.2">
      <c r="B657" s="1">
        <v>300654</v>
      </c>
      <c r="C657" s="1" t="s">
        <v>392</v>
      </c>
      <c r="D657" s="1" t="s">
        <v>11</v>
      </c>
      <c r="E657" s="2" t="s">
        <v>21</v>
      </c>
      <c r="F657" s="1">
        <v>13</v>
      </c>
      <c r="G657" s="19">
        <v>7</v>
      </c>
      <c r="H657" s="19">
        <v>0.75</v>
      </c>
      <c r="I657" s="19">
        <v>25</v>
      </c>
    </row>
    <row r="658" spans="2:9" x14ac:dyDescent="0.2">
      <c r="B658" s="1">
        <v>300655</v>
      </c>
      <c r="C658" s="1" t="s">
        <v>391</v>
      </c>
      <c r="D658" s="1" t="s">
        <v>2</v>
      </c>
      <c r="E658" s="2" t="s">
        <v>21</v>
      </c>
      <c r="F658" s="1">
        <v>22</v>
      </c>
      <c r="G658" s="19">
        <v>5.3</v>
      </c>
      <c r="H658" s="19">
        <v>0.6</v>
      </c>
      <c r="I658" s="19">
        <v>43</v>
      </c>
    </row>
    <row r="659" spans="2:9" x14ac:dyDescent="0.2">
      <c r="B659" s="1">
        <v>300656</v>
      </c>
      <c r="C659" s="1" t="s">
        <v>177</v>
      </c>
      <c r="D659" s="1" t="s">
        <v>9</v>
      </c>
      <c r="E659" s="2" t="s">
        <v>21</v>
      </c>
      <c r="F659" s="1">
        <v>15</v>
      </c>
      <c r="G659" s="19">
        <v>8.8000000000000007</v>
      </c>
      <c r="H659" s="19">
        <v>0.49</v>
      </c>
      <c r="I659" s="19">
        <v>42</v>
      </c>
    </row>
    <row r="660" spans="2:9" x14ac:dyDescent="0.2">
      <c r="B660" s="1">
        <v>300657</v>
      </c>
      <c r="C660" s="1" t="s">
        <v>390</v>
      </c>
      <c r="D660" s="1" t="s">
        <v>2</v>
      </c>
      <c r="E660" s="2" t="s">
        <v>21</v>
      </c>
      <c r="F660" s="1">
        <v>7</v>
      </c>
      <c r="G660" s="19">
        <v>6.6</v>
      </c>
      <c r="H660" s="19">
        <v>0.7</v>
      </c>
      <c r="I660" s="19">
        <v>50</v>
      </c>
    </row>
    <row r="661" spans="2:9" x14ac:dyDescent="0.2">
      <c r="B661" s="1">
        <v>300658</v>
      </c>
      <c r="C661" s="1" t="s">
        <v>389</v>
      </c>
      <c r="D661" s="1" t="s">
        <v>13</v>
      </c>
      <c r="E661" s="2" t="s">
        <v>21</v>
      </c>
      <c r="F661" s="1">
        <v>25</v>
      </c>
      <c r="G661" s="19">
        <v>7.3</v>
      </c>
      <c r="H661" s="19">
        <v>0.84</v>
      </c>
      <c r="I661" s="19">
        <v>48</v>
      </c>
    </row>
    <row r="662" spans="2:9" x14ac:dyDescent="0.2">
      <c r="B662" s="1">
        <v>300659</v>
      </c>
      <c r="C662" s="1" t="s">
        <v>158</v>
      </c>
      <c r="D662" s="1" t="s">
        <v>11</v>
      </c>
      <c r="E662" s="2" t="s">
        <v>21</v>
      </c>
      <c r="F662" s="1">
        <v>21</v>
      </c>
      <c r="G662" s="19">
        <v>9</v>
      </c>
      <c r="H662" s="19">
        <v>0.19</v>
      </c>
      <c r="I662" s="19">
        <v>31</v>
      </c>
    </row>
    <row r="663" spans="2:9" x14ac:dyDescent="0.2">
      <c r="B663" s="1">
        <v>300660</v>
      </c>
      <c r="C663" s="1" t="s">
        <v>388</v>
      </c>
      <c r="D663" s="1" t="s">
        <v>1</v>
      </c>
      <c r="E663" s="2" t="s">
        <v>21</v>
      </c>
      <c r="F663" s="1">
        <v>5</v>
      </c>
      <c r="G663" s="19">
        <v>6.5</v>
      </c>
      <c r="H663" s="19">
        <v>0.85</v>
      </c>
      <c r="I663" s="19">
        <v>27</v>
      </c>
    </row>
    <row r="664" spans="2:9" x14ac:dyDescent="0.2">
      <c r="B664" s="1">
        <v>300661</v>
      </c>
      <c r="C664" s="1" t="s">
        <v>387</v>
      </c>
      <c r="D664" s="1" t="s">
        <v>2</v>
      </c>
      <c r="E664" s="2" t="s">
        <v>21</v>
      </c>
      <c r="F664" s="1">
        <v>7</v>
      </c>
      <c r="G664" s="19">
        <v>5.3</v>
      </c>
      <c r="H664" s="19">
        <v>0.38</v>
      </c>
      <c r="I664" s="19">
        <v>20</v>
      </c>
    </row>
    <row r="665" spans="2:9" x14ac:dyDescent="0.2">
      <c r="B665" s="1">
        <v>300662</v>
      </c>
      <c r="C665" s="1" t="s">
        <v>386</v>
      </c>
      <c r="D665" s="1" t="s">
        <v>2</v>
      </c>
      <c r="E665" s="2" t="s">
        <v>21</v>
      </c>
      <c r="F665" s="1">
        <v>21</v>
      </c>
      <c r="G665" s="19">
        <v>9</v>
      </c>
      <c r="H665" s="19">
        <v>0.76</v>
      </c>
      <c r="I665" s="19">
        <v>10</v>
      </c>
    </row>
    <row r="666" spans="2:9" x14ac:dyDescent="0.2">
      <c r="B666" s="1">
        <v>300663</v>
      </c>
      <c r="C666" s="1" t="s">
        <v>244</v>
      </c>
      <c r="D666" s="1" t="s">
        <v>6</v>
      </c>
      <c r="E666" s="2" t="s">
        <v>21</v>
      </c>
      <c r="F666" s="1">
        <v>11</v>
      </c>
      <c r="G666" s="19">
        <v>6.5</v>
      </c>
      <c r="H666" s="19">
        <v>0.85</v>
      </c>
      <c r="I666" s="19">
        <v>38</v>
      </c>
    </row>
    <row r="667" spans="2:9" x14ac:dyDescent="0.2">
      <c r="B667" s="1">
        <v>300664</v>
      </c>
      <c r="C667" s="1" t="s">
        <v>385</v>
      </c>
      <c r="D667" s="1" t="s">
        <v>2</v>
      </c>
      <c r="E667" s="2" t="s">
        <v>21</v>
      </c>
      <c r="F667" s="1">
        <v>8</v>
      </c>
      <c r="G667" s="19">
        <v>6.2</v>
      </c>
      <c r="H667" s="19">
        <v>0.16</v>
      </c>
      <c r="I667" s="19">
        <v>5</v>
      </c>
    </row>
    <row r="668" spans="2:9" x14ac:dyDescent="0.2">
      <c r="B668" s="1">
        <v>300665</v>
      </c>
      <c r="C668" s="1" t="s">
        <v>384</v>
      </c>
      <c r="D668" s="1" t="s">
        <v>12</v>
      </c>
      <c r="E668" s="2" t="s">
        <v>21</v>
      </c>
      <c r="F668" s="1">
        <v>24</v>
      </c>
      <c r="G668" s="19">
        <v>8.6999999999999993</v>
      </c>
      <c r="H668" s="19">
        <v>0.5</v>
      </c>
      <c r="I668" s="19">
        <v>17</v>
      </c>
    </row>
    <row r="669" spans="2:9" x14ac:dyDescent="0.2">
      <c r="B669" s="1">
        <v>300666</v>
      </c>
      <c r="C669" s="1" t="s">
        <v>383</v>
      </c>
      <c r="D669" s="1" t="s">
        <v>12</v>
      </c>
      <c r="E669" s="2" t="s">
        <v>21</v>
      </c>
      <c r="F669" s="1">
        <v>11</v>
      </c>
      <c r="G669" s="19">
        <v>7</v>
      </c>
      <c r="H669" s="19">
        <v>0.72</v>
      </c>
      <c r="I669" s="19">
        <v>17</v>
      </c>
    </row>
    <row r="670" spans="2:9" x14ac:dyDescent="0.2">
      <c r="B670" s="1">
        <v>300667</v>
      </c>
      <c r="C670" s="1" t="s">
        <v>382</v>
      </c>
      <c r="D670" s="1" t="s">
        <v>2</v>
      </c>
      <c r="E670" s="2" t="s">
        <v>21</v>
      </c>
      <c r="F670" s="1">
        <v>16</v>
      </c>
      <c r="G670" s="19">
        <v>6</v>
      </c>
      <c r="H670" s="19">
        <v>0.55000000000000004</v>
      </c>
      <c r="I670" s="19">
        <v>27</v>
      </c>
    </row>
    <row r="671" spans="2:9" x14ac:dyDescent="0.2">
      <c r="B671" s="1">
        <v>300668</v>
      </c>
      <c r="C671" s="1" t="s">
        <v>381</v>
      </c>
      <c r="D671" s="1" t="s">
        <v>2</v>
      </c>
      <c r="E671" s="2" t="s">
        <v>21</v>
      </c>
      <c r="F671" s="1">
        <v>13</v>
      </c>
      <c r="G671" s="19">
        <v>8.8000000000000007</v>
      </c>
      <c r="H671" s="19">
        <v>0.9</v>
      </c>
      <c r="I671" s="19">
        <v>21</v>
      </c>
    </row>
    <row r="672" spans="2:9" x14ac:dyDescent="0.2">
      <c r="B672" s="1">
        <v>300669</v>
      </c>
      <c r="C672" s="1" t="s">
        <v>380</v>
      </c>
      <c r="D672" s="1" t="s">
        <v>13</v>
      </c>
      <c r="E672" s="2" t="s">
        <v>21</v>
      </c>
      <c r="F672" s="1">
        <v>12</v>
      </c>
      <c r="G672" s="19">
        <v>8.9</v>
      </c>
      <c r="H672" s="19">
        <v>0.18</v>
      </c>
      <c r="I672" s="19">
        <v>28</v>
      </c>
    </row>
    <row r="673" spans="2:9" x14ac:dyDescent="0.2">
      <c r="B673" s="1">
        <v>300670</v>
      </c>
      <c r="C673" s="1" t="s">
        <v>379</v>
      </c>
      <c r="D673" s="1" t="s">
        <v>9</v>
      </c>
      <c r="E673" s="2" t="s">
        <v>21</v>
      </c>
      <c r="F673" s="1">
        <v>12</v>
      </c>
      <c r="G673" s="19">
        <v>5</v>
      </c>
      <c r="H673" s="19">
        <v>0.27</v>
      </c>
      <c r="I673" s="19">
        <v>6</v>
      </c>
    </row>
    <row r="674" spans="2:9" x14ac:dyDescent="0.2">
      <c r="B674" s="1">
        <v>300671</v>
      </c>
      <c r="C674" s="1" t="s">
        <v>138</v>
      </c>
      <c r="D674" s="1" t="s">
        <v>10</v>
      </c>
      <c r="E674" s="2" t="s">
        <v>21</v>
      </c>
      <c r="F674" s="1">
        <v>30</v>
      </c>
      <c r="G674" s="19">
        <v>7.6</v>
      </c>
      <c r="H674" s="19">
        <v>0.33</v>
      </c>
      <c r="I674" s="19">
        <v>48</v>
      </c>
    </row>
    <row r="675" spans="2:9" x14ac:dyDescent="0.2">
      <c r="B675" s="1">
        <v>300672</v>
      </c>
      <c r="C675" s="1" t="s">
        <v>378</v>
      </c>
      <c r="D675" s="1" t="s">
        <v>1</v>
      </c>
      <c r="E675" s="2" t="s">
        <v>21</v>
      </c>
      <c r="F675" s="1">
        <v>15</v>
      </c>
      <c r="G675" s="19">
        <v>6.3</v>
      </c>
      <c r="H675" s="19">
        <v>0.38</v>
      </c>
      <c r="I675" s="19">
        <v>27</v>
      </c>
    </row>
    <row r="676" spans="2:9" x14ac:dyDescent="0.2">
      <c r="B676" s="1">
        <v>300673</v>
      </c>
      <c r="C676" s="1" t="s">
        <v>178</v>
      </c>
      <c r="D676" s="1" t="s">
        <v>10</v>
      </c>
      <c r="E676" s="2" t="s">
        <v>21</v>
      </c>
      <c r="F676" s="1">
        <v>22</v>
      </c>
      <c r="G676" s="19">
        <v>7.5</v>
      </c>
      <c r="H676" s="19">
        <v>0.86</v>
      </c>
      <c r="I676" s="19">
        <v>5</v>
      </c>
    </row>
    <row r="677" spans="2:9" x14ac:dyDescent="0.2">
      <c r="B677" s="1">
        <v>300674</v>
      </c>
      <c r="C677" s="1" t="s">
        <v>284</v>
      </c>
      <c r="D677" s="1" t="s">
        <v>9</v>
      </c>
      <c r="E677" s="2" t="s">
        <v>21</v>
      </c>
      <c r="F677" s="1">
        <v>14</v>
      </c>
      <c r="G677" s="19">
        <v>7.8</v>
      </c>
      <c r="H677" s="19">
        <v>0.16</v>
      </c>
      <c r="I677" s="19">
        <v>26</v>
      </c>
    </row>
    <row r="678" spans="2:9" x14ac:dyDescent="0.2">
      <c r="B678" s="1">
        <v>300675</v>
      </c>
      <c r="C678" s="1" t="s">
        <v>377</v>
      </c>
      <c r="D678" s="1" t="s">
        <v>9</v>
      </c>
      <c r="E678" s="2" t="s">
        <v>21</v>
      </c>
      <c r="F678" s="1">
        <v>10</v>
      </c>
      <c r="G678" s="19">
        <v>6.3</v>
      </c>
      <c r="H678" s="19">
        <v>0.47</v>
      </c>
      <c r="I678" s="19">
        <v>17</v>
      </c>
    </row>
    <row r="679" spans="2:9" x14ac:dyDescent="0.2">
      <c r="B679" s="1">
        <v>300676</v>
      </c>
      <c r="C679" s="1" t="s">
        <v>376</v>
      </c>
      <c r="D679" s="1" t="s">
        <v>1</v>
      </c>
      <c r="E679" s="2" t="s">
        <v>21</v>
      </c>
      <c r="F679" s="1">
        <v>10</v>
      </c>
      <c r="G679" s="19">
        <v>6.9</v>
      </c>
      <c r="H679" s="19">
        <v>0.16</v>
      </c>
      <c r="I679" s="19">
        <v>40</v>
      </c>
    </row>
    <row r="680" spans="2:9" x14ac:dyDescent="0.2">
      <c r="B680" s="1">
        <v>300677</v>
      </c>
      <c r="C680" s="1" t="s">
        <v>375</v>
      </c>
      <c r="D680" s="1" t="s">
        <v>1</v>
      </c>
      <c r="E680" s="2" t="s">
        <v>21</v>
      </c>
      <c r="F680" s="1">
        <v>20</v>
      </c>
      <c r="G680" s="19">
        <v>5</v>
      </c>
      <c r="H680" s="19">
        <v>0.73</v>
      </c>
      <c r="I680" s="19">
        <v>31</v>
      </c>
    </row>
    <row r="681" spans="2:9" x14ac:dyDescent="0.2">
      <c r="B681" s="1">
        <v>300678</v>
      </c>
      <c r="C681" s="1" t="s">
        <v>279</v>
      </c>
      <c r="D681" s="1" t="s">
        <v>10</v>
      </c>
      <c r="E681" s="2" t="s">
        <v>21</v>
      </c>
      <c r="F681" s="1">
        <v>10</v>
      </c>
      <c r="G681" s="19">
        <v>5.7</v>
      </c>
      <c r="H681" s="19">
        <v>0.67</v>
      </c>
      <c r="I681" s="19">
        <v>16</v>
      </c>
    </row>
    <row r="682" spans="2:9" x14ac:dyDescent="0.2">
      <c r="B682" s="1">
        <v>300679</v>
      </c>
      <c r="C682" s="1" t="s">
        <v>374</v>
      </c>
      <c r="D682" s="1" t="s">
        <v>7</v>
      </c>
      <c r="E682" s="2" t="s">
        <v>21</v>
      </c>
      <c r="F682" s="1">
        <v>28</v>
      </c>
      <c r="G682" s="19">
        <v>9</v>
      </c>
      <c r="H682" s="19">
        <v>0.83</v>
      </c>
      <c r="I682" s="19">
        <v>40</v>
      </c>
    </row>
    <row r="683" spans="2:9" x14ac:dyDescent="0.2">
      <c r="B683" s="1">
        <v>300680</v>
      </c>
      <c r="C683" s="1" t="s">
        <v>373</v>
      </c>
      <c r="D683" s="1" t="s">
        <v>13</v>
      </c>
      <c r="E683" s="2" t="s">
        <v>21</v>
      </c>
      <c r="F683" s="1">
        <v>13</v>
      </c>
      <c r="G683" s="19">
        <v>8.6</v>
      </c>
      <c r="H683" s="19">
        <v>0.38</v>
      </c>
      <c r="I683" s="19">
        <v>24</v>
      </c>
    </row>
    <row r="684" spans="2:9" x14ac:dyDescent="0.2">
      <c r="B684" s="1">
        <v>300681</v>
      </c>
      <c r="C684" s="1" t="s">
        <v>372</v>
      </c>
      <c r="D684" s="1" t="s">
        <v>13</v>
      </c>
      <c r="E684" s="2" t="s">
        <v>21</v>
      </c>
      <c r="F684" s="1">
        <v>17</v>
      </c>
      <c r="G684" s="19">
        <v>6.9</v>
      </c>
      <c r="H684" s="19">
        <v>0.33</v>
      </c>
      <c r="I684" s="19">
        <v>23</v>
      </c>
    </row>
    <row r="685" spans="2:9" x14ac:dyDescent="0.2">
      <c r="B685" s="1">
        <v>300682</v>
      </c>
      <c r="C685" s="1" t="s">
        <v>371</v>
      </c>
      <c r="D685" s="1" t="s">
        <v>13</v>
      </c>
      <c r="E685" s="2" t="s">
        <v>21</v>
      </c>
      <c r="F685" s="1">
        <v>11</v>
      </c>
      <c r="G685" s="19">
        <v>8.9</v>
      </c>
      <c r="H685" s="19">
        <v>0.28999999999999998</v>
      </c>
      <c r="I685" s="19">
        <v>28</v>
      </c>
    </row>
    <row r="686" spans="2:9" x14ac:dyDescent="0.2">
      <c r="B686" s="1">
        <v>300683</v>
      </c>
      <c r="C686" s="1" t="s">
        <v>370</v>
      </c>
      <c r="D686" s="1" t="s">
        <v>13</v>
      </c>
      <c r="E686" s="2" t="s">
        <v>21</v>
      </c>
      <c r="F686" s="1">
        <v>25</v>
      </c>
      <c r="G686" s="19">
        <v>5.9</v>
      </c>
      <c r="H686" s="19">
        <v>0.52</v>
      </c>
      <c r="I686" s="19">
        <v>18</v>
      </c>
    </row>
    <row r="687" spans="2:9" x14ac:dyDescent="0.2">
      <c r="B687" s="1">
        <v>300684</v>
      </c>
      <c r="C687" s="1" t="s">
        <v>369</v>
      </c>
      <c r="D687" s="1" t="s">
        <v>13</v>
      </c>
      <c r="E687" s="2" t="s">
        <v>21</v>
      </c>
      <c r="F687" s="1">
        <v>29</v>
      </c>
      <c r="G687" s="19">
        <v>6.3</v>
      </c>
      <c r="H687" s="19">
        <v>0.67</v>
      </c>
      <c r="I687" s="19">
        <v>17</v>
      </c>
    </row>
    <row r="688" spans="2:9" x14ac:dyDescent="0.2">
      <c r="B688" s="1">
        <v>300685</v>
      </c>
      <c r="C688" s="1" t="s">
        <v>368</v>
      </c>
      <c r="D688" s="1" t="s">
        <v>7</v>
      </c>
      <c r="E688" s="2" t="s">
        <v>21</v>
      </c>
      <c r="F688" s="1">
        <v>7</v>
      </c>
      <c r="G688" s="19">
        <v>5.7</v>
      </c>
      <c r="H688" s="19">
        <v>0.75</v>
      </c>
      <c r="I688" s="19">
        <v>33</v>
      </c>
    </row>
    <row r="689" spans="2:9" x14ac:dyDescent="0.2">
      <c r="B689" s="1">
        <v>300686</v>
      </c>
      <c r="C689" s="1" t="s">
        <v>284</v>
      </c>
      <c r="D689" s="1" t="s">
        <v>9</v>
      </c>
      <c r="E689" s="2" t="s">
        <v>21</v>
      </c>
      <c r="F689" s="1">
        <v>21</v>
      </c>
      <c r="G689" s="19">
        <v>6.8</v>
      </c>
      <c r="H689" s="19">
        <v>0.15</v>
      </c>
      <c r="I689" s="19">
        <v>23</v>
      </c>
    </row>
    <row r="690" spans="2:9" x14ac:dyDescent="0.2">
      <c r="B690" s="1">
        <v>300687</v>
      </c>
      <c r="C690" s="1" t="s">
        <v>367</v>
      </c>
      <c r="D690" s="1" t="s">
        <v>1</v>
      </c>
      <c r="E690" s="2" t="s">
        <v>21</v>
      </c>
      <c r="F690" s="1">
        <v>17</v>
      </c>
      <c r="G690" s="19">
        <v>6.5</v>
      </c>
      <c r="H690" s="19">
        <v>0.27</v>
      </c>
      <c r="I690" s="19">
        <v>44</v>
      </c>
    </row>
    <row r="691" spans="2:9" x14ac:dyDescent="0.2">
      <c r="B691" s="1">
        <v>300688</v>
      </c>
      <c r="C691" s="1" t="s">
        <v>366</v>
      </c>
      <c r="D691" s="1" t="s">
        <v>1</v>
      </c>
      <c r="E691" s="2" t="s">
        <v>21</v>
      </c>
      <c r="F691" s="1">
        <v>23</v>
      </c>
      <c r="G691" s="19">
        <v>7.4</v>
      </c>
      <c r="H691" s="19">
        <v>0.56999999999999995</v>
      </c>
      <c r="I691" s="19">
        <v>21</v>
      </c>
    </row>
    <row r="692" spans="2:9" x14ac:dyDescent="0.2">
      <c r="B692" s="1">
        <v>300689</v>
      </c>
      <c r="C692" s="1" t="s">
        <v>279</v>
      </c>
      <c r="D692" s="1" t="s">
        <v>10</v>
      </c>
      <c r="E692" s="2" t="s">
        <v>21</v>
      </c>
      <c r="F692" s="1">
        <v>19</v>
      </c>
      <c r="G692" s="19">
        <v>8.9</v>
      </c>
      <c r="H692" s="19">
        <v>0.88</v>
      </c>
      <c r="I692" s="19">
        <v>12</v>
      </c>
    </row>
    <row r="693" spans="2:9" x14ac:dyDescent="0.2">
      <c r="B693" s="1">
        <v>300690</v>
      </c>
      <c r="C693" s="1" t="s">
        <v>365</v>
      </c>
      <c r="D693" s="1" t="s">
        <v>7</v>
      </c>
      <c r="E693" s="2" t="s">
        <v>21</v>
      </c>
      <c r="F693" s="1">
        <v>20</v>
      </c>
      <c r="G693" s="19">
        <v>6.9</v>
      </c>
      <c r="H693" s="19">
        <v>0.47</v>
      </c>
      <c r="I693" s="19">
        <v>19</v>
      </c>
    </row>
    <row r="694" spans="2:9" x14ac:dyDescent="0.2">
      <c r="B694" s="1">
        <v>300691</v>
      </c>
      <c r="C694" s="1" t="s">
        <v>364</v>
      </c>
      <c r="D694" s="1" t="s">
        <v>5</v>
      </c>
      <c r="E694" s="2" t="s">
        <v>21</v>
      </c>
      <c r="F694" s="1">
        <v>21</v>
      </c>
      <c r="G694" s="19">
        <v>7.1</v>
      </c>
      <c r="H694" s="19">
        <v>0.71</v>
      </c>
      <c r="I694" s="19">
        <v>41</v>
      </c>
    </row>
    <row r="695" spans="2:9" x14ac:dyDescent="0.2">
      <c r="B695" s="1">
        <v>300692</v>
      </c>
      <c r="C695" s="1" t="s">
        <v>178</v>
      </c>
      <c r="D695" s="1" t="s">
        <v>10</v>
      </c>
      <c r="E695" s="2" t="s">
        <v>21</v>
      </c>
      <c r="F695" s="1">
        <v>20</v>
      </c>
      <c r="G695" s="19">
        <v>7.3</v>
      </c>
      <c r="H695" s="19">
        <v>0.8</v>
      </c>
      <c r="I695" s="19">
        <v>33</v>
      </c>
    </row>
    <row r="696" spans="2:9" x14ac:dyDescent="0.2">
      <c r="B696" s="1">
        <v>300693</v>
      </c>
      <c r="C696" s="1" t="s">
        <v>280</v>
      </c>
      <c r="D696" s="1" t="s">
        <v>5</v>
      </c>
      <c r="E696" s="2" t="s">
        <v>21</v>
      </c>
      <c r="F696" s="1">
        <v>16</v>
      </c>
      <c r="G696" s="19">
        <v>7.4</v>
      </c>
      <c r="H696" s="19">
        <v>0.14000000000000001</v>
      </c>
      <c r="I696" s="19">
        <v>47</v>
      </c>
    </row>
    <row r="697" spans="2:9" x14ac:dyDescent="0.2">
      <c r="B697" s="1">
        <v>300694</v>
      </c>
      <c r="C697" s="1" t="s">
        <v>363</v>
      </c>
      <c r="D697" s="1" t="s">
        <v>13</v>
      </c>
      <c r="E697" s="2" t="s">
        <v>21</v>
      </c>
      <c r="F697" s="1">
        <v>15</v>
      </c>
      <c r="G697" s="19">
        <v>9</v>
      </c>
      <c r="H697" s="19">
        <v>0.18</v>
      </c>
      <c r="I697" s="19">
        <v>33</v>
      </c>
    </row>
    <row r="698" spans="2:9" x14ac:dyDescent="0.2">
      <c r="B698" s="1">
        <v>300695</v>
      </c>
      <c r="C698" s="1" t="s">
        <v>362</v>
      </c>
      <c r="D698" s="1" t="s">
        <v>13</v>
      </c>
      <c r="E698" s="2" t="s">
        <v>21</v>
      </c>
      <c r="F698" s="1">
        <v>25</v>
      </c>
      <c r="G698" s="19">
        <v>8</v>
      </c>
      <c r="H698" s="19">
        <v>0.21</v>
      </c>
      <c r="I698" s="19">
        <v>39</v>
      </c>
    </row>
    <row r="699" spans="2:9" x14ac:dyDescent="0.2">
      <c r="B699" s="1">
        <v>300696</v>
      </c>
      <c r="C699" s="1" t="s">
        <v>361</v>
      </c>
      <c r="D699" s="1" t="s">
        <v>13</v>
      </c>
      <c r="E699" s="2" t="s">
        <v>21</v>
      </c>
      <c r="F699" s="1">
        <v>14</v>
      </c>
      <c r="G699" s="19">
        <v>7.2</v>
      </c>
      <c r="H699" s="19">
        <v>0.47</v>
      </c>
      <c r="I699" s="19">
        <v>27</v>
      </c>
    </row>
    <row r="700" spans="2:9" x14ac:dyDescent="0.2">
      <c r="B700" s="1">
        <v>300697</v>
      </c>
      <c r="C700" s="1" t="s">
        <v>360</v>
      </c>
      <c r="D700" s="1" t="s">
        <v>11</v>
      </c>
      <c r="E700" s="2" t="s">
        <v>21</v>
      </c>
      <c r="F700" s="1">
        <v>12</v>
      </c>
      <c r="G700" s="19">
        <v>5.7</v>
      </c>
      <c r="H700" s="19">
        <v>0.47</v>
      </c>
      <c r="I700" s="19">
        <v>10</v>
      </c>
    </row>
    <row r="701" spans="2:9" x14ac:dyDescent="0.2">
      <c r="B701" s="1">
        <v>300698</v>
      </c>
      <c r="C701" s="1" t="s">
        <v>359</v>
      </c>
      <c r="D701" s="1" t="s">
        <v>9</v>
      </c>
      <c r="E701" s="2" t="s">
        <v>21</v>
      </c>
      <c r="F701" s="1">
        <v>18</v>
      </c>
      <c r="G701" s="19">
        <v>6.6</v>
      </c>
      <c r="H701" s="19">
        <v>0.81</v>
      </c>
      <c r="I701" s="19">
        <v>26</v>
      </c>
    </row>
    <row r="702" spans="2:9" x14ac:dyDescent="0.2">
      <c r="B702" s="1">
        <v>300699</v>
      </c>
      <c r="C702" s="1" t="s">
        <v>358</v>
      </c>
      <c r="D702" s="1" t="s">
        <v>5</v>
      </c>
      <c r="E702" s="2" t="s">
        <v>21</v>
      </c>
      <c r="F702" s="1">
        <v>16</v>
      </c>
      <c r="G702" s="19">
        <v>5.9</v>
      </c>
      <c r="H702" s="19">
        <v>0.57999999999999996</v>
      </c>
      <c r="I702" s="19">
        <v>21</v>
      </c>
    </row>
    <row r="703" spans="2:9" x14ac:dyDescent="0.2">
      <c r="B703" s="1">
        <v>300700</v>
      </c>
      <c r="C703" s="1" t="s">
        <v>357</v>
      </c>
      <c r="D703" s="1" t="s">
        <v>2</v>
      </c>
      <c r="E703" s="2" t="s">
        <v>21</v>
      </c>
      <c r="F703" s="1">
        <v>20</v>
      </c>
      <c r="G703" s="19">
        <v>5.4</v>
      </c>
      <c r="H703" s="19">
        <v>0.7</v>
      </c>
      <c r="I703" s="19">
        <v>32</v>
      </c>
    </row>
    <row r="704" spans="2:9" x14ac:dyDescent="0.2">
      <c r="B704" s="1">
        <v>300701</v>
      </c>
      <c r="C704" s="1" t="s">
        <v>356</v>
      </c>
      <c r="D704" s="1" t="s">
        <v>13</v>
      </c>
      <c r="E704" s="2" t="s">
        <v>21</v>
      </c>
      <c r="F704" s="1">
        <v>19</v>
      </c>
      <c r="G704" s="19">
        <v>7.6</v>
      </c>
      <c r="H704" s="19">
        <v>0.86</v>
      </c>
      <c r="I704" s="19">
        <v>17</v>
      </c>
    </row>
    <row r="705" spans="2:9" x14ac:dyDescent="0.2">
      <c r="B705" s="1">
        <v>300702</v>
      </c>
      <c r="C705" s="1" t="s">
        <v>355</v>
      </c>
      <c r="D705" s="1" t="s">
        <v>2</v>
      </c>
      <c r="E705" s="2" t="s">
        <v>21</v>
      </c>
      <c r="F705" s="1">
        <v>24</v>
      </c>
      <c r="G705" s="19">
        <v>6</v>
      </c>
      <c r="H705" s="19">
        <v>0.45</v>
      </c>
      <c r="I705" s="19">
        <v>17</v>
      </c>
    </row>
    <row r="706" spans="2:9" x14ac:dyDescent="0.2">
      <c r="B706" s="1">
        <v>300703</v>
      </c>
      <c r="C706" s="1" t="s">
        <v>354</v>
      </c>
      <c r="D706" s="1" t="s">
        <v>13</v>
      </c>
      <c r="E706" s="2" t="s">
        <v>21</v>
      </c>
      <c r="F706" s="1">
        <v>20</v>
      </c>
      <c r="G706" s="19">
        <v>7.3</v>
      </c>
      <c r="H706" s="19">
        <v>0.4</v>
      </c>
      <c r="I706" s="19">
        <v>19</v>
      </c>
    </row>
    <row r="707" spans="2:9" x14ac:dyDescent="0.2">
      <c r="B707" s="1">
        <v>300704</v>
      </c>
      <c r="C707" s="1" t="s">
        <v>353</v>
      </c>
      <c r="D707" s="1" t="s">
        <v>13</v>
      </c>
      <c r="E707" s="2" t="s">
        <v>21</v>
      </c>
      <c r="F707" s="1">
        <v>15</v>
      </c>
      <c r="G707" s="19">
        <v>7.8</v>
      </c>
      <c r="H707" s="19">
        <v>0.54</v>
      </c>
      <c r="I707" s="19">
        <v>27</v>
      </c>
    </row>
    <row r="708" spans="2:9" x14ac:dyDescent="0.2">
      <c r="B708" s="1">
        <v>300705</v>
      </c>
      <c r="C708" s="1" t="s">
        <v>352</v>
      </c>
      <c r="D708" s="1" t="s">
        <v>11</v>
      </c>
      <c r="E708" s="2" t="s">
        <v>21</v>
      </c>
      <c r="F708" s="1">
        <v>28</v>
      </c>
      <c r="G708" s="19">
        <v>6.8</v>
      </c>
      <c r="H708" s="19">
        <v>0.19</v>
      </c>
      <c r="I708" s="19">
        <v>14</v>
      </c>
    </row>
    <row r="709" spans="2:9" x14ac:dyDescent="0.2">
      <c r="B709" s="1">
        <v>300706</v>
      </c>
      <c r="C709" s="1" t="s">
        <v>351</v>
      </c>
      <c r="D709" s="1" t="s">
        <v>11</v>
      </c>
      <c r="E709" s="2" t="s">
        <v>21</v>
      </c>
      <c r="F709" s="1">
        <v>12</v>
      </c>
      <c r="G709" s="19">
        <v>8.1</v>
      </c>
      <c r="H709" s="19">
        <v>0.44</v>
      </c>
      <c r="I709" s="19">
        <v>11</v>
      </c>
    </row>
    <row r="710" spans="2:9" x14ac:dyDescent="0.2">
      <c r="B710" s="1">
        <v>300707</v>
      </c>
      <c r="C710" s="1" t="s">
        <v>350</v>
      </c>
      <c r="D710" s="1" t="s">
        <v>2</v>
      </c>
      <c r="E710" s="2" t="s">
        <v>21</v>
      </c>
      <c r="F710" s="1">
        <v>16</v>
      </c>
      <c r="G710" s="19">
        <v>8.3000000000000007</v>
      </c>
      <c r="H710" s="19">
        <v>0.57999999999999996</v>
      </c>
      <c r="I710" s="19">
        <v>17</v>
      </c>
    </row>
    <row r="711" spans="2:9" x14ac:dyDescent="0.2">
      <c r="B711" s="1">
        <v>300708</v>
      </c>
      <c r="C711" s="1" t="s">
        <v>224</v>
      </c>
      <c r="D711" s="1" t="s">
        <v>2</v>
      </c>
      <c r="E711" s="2" t="s">
        <v>21</v>
      </c>
      <c r="F711" s="1">
        <v>9</v>
      </c>
      <c r="G711" s="19">
        <v>5.6</v>
      </c>
      <c r="H711" s="19">
        <v>0.72</v>
      </c>
      <c r="I711" s="19">
        <v>24</v>
      </c>
    </row>
    <row r="712" spans="2:9" x14ac:dyDescent="0.2">
      <c r="B712" s="1">
        <v>300709</v>
      </c>
      <c r="C712" s="1" t="s">
        <v>349</v>
      </c>
      <c r="D712" s="1" t="s">
        <v>7</v>
      </c>
      <c r="E712" s="2" t="s">
        <v>21</v>
      </c>
      <c r="F712" s="1">
        <v>18</v>
      </c>
      <c r="G712" s="19">
        <v>8.1</v>
      </c>
      <c r="H712" s="19">
        <v>0.85</v>
      </c>
      <c r="I712" s="19">
        <v>24</v>
      </c>
    </row>
    <row r="713" spans="2:9" x14ac:dyDescent="0.2">
      <c r="B713" s="1">
        <v>300710</v>
      </c>
      <c r="C713" s="1" t="s">
        <v>348</v>
      </c>
      <c r="D713" s="1" t="s">
        <v>7</v>
      </c>
      <c r="E713" s="2" t="s">
        <v>21</v>
      </c>
      <c r="F713" s="1">
        <v>7</v>
      </c>
      <c r="G713" s="19">
        <v>5.8</v>
      </c>
      <c r="H713" s="19">
        <v>0.88</v>
      </c>
      <c r="I713" s="19">
        <v>32</v>
      </c>
    </row>
    <row r="714" spans="2:9" x14ac:dyDescent="0.2">
      <c r="B714" s="1">
        <v>300711</v>
      </c>
      <c r="C714" s="1" t="s">
        <v>347</v>
      </c>
      <c r="D714" s="1" t="s">
        <v>9</v>
      </c>
      <c r="E714" s="2" t="s">
        <v>21</v>
      </c>
      <c r="F714" s="1">
        <v>13</v>
      </c>
      <c r="G714" s="19">
        <v>7.5</v>
      </c>
      <c r="H714" s="19">
        <v>0.15</v>
      </c>
      <c r="I714" s="19">
        <v>47</v>
      </c>
    </row>
    <row r="715" spans="2:9" x14ac:dyDescent="0.2">
      <c r="B715" s="1">
        <v>300712</v>
      </c>
      <c r="C715" s="1" t="s">
        <v>346</v>
      </c>
      <c r="D715" s="1" t="s">
        <v>10</v>
      </c>
      <c r="E715" s="2" t="s">
        <v>21</v>
      </c>
      <c r="F715" s="1">
        <v>5</v>
      </c>
      <c r="G715" s="19">
        <v>8.6</v>
      </c>
      <c r="H715" s="19">
        <v>0.82</v>
      </c>
      <c r="I715" s="19">
        <v>6</v>
      </c>
    </row>
    <row r="716" spans="2:9" x14ac:dyDescent="0.2">
      <c r="B716" s="1">
        <v>300713</v>
      </c>
      <c r="C716" s="1" t="s">
        <v>345</v>
      </c>
      <c r="D716" s="1" t="s">
        <v>7</v>
      </c>
      <c r="E716" s="2" t="s">
        <v>21</v>
      </c>
      <c r="F716" s="1">
        <v>21</v>
      </c>
      <c r="G716" s="19">
        <v>7</v>
      </c>
      <c r="H716" s="19">
        <v>0.61</v>
      </c>
      <c r="I716" s="19">
        <v>50</v>
      </c>
    </row>
    <row r="717" spans="2:9" x14ac:dyDescent="0.2">
      <c r="B717" s="1">
        <v>300714</v>
      </c>
      <c r="C717" s="1" t="s">
        <v>344</v>
      </c>
      <c r="D717" s="1" t="s">
        <v>11</v>
      </c>
      <c r="E717" s="2" t="s">
        <v>21</v>
      </c>
      <c r="F717" s="1">
        <v>5</v>
      </c>
      <c r="G717" s="19">
        <v>6.7</v>
      </c>
      <c r="H717" s="19">
        <v>0.46</v>
      </c>
      <c r="I717" s="19">
        <v>5</v>
      </c>
    </row>
    <row r="718" spans="2:9" x14ac:dyDescent="0.2">
      <c r="B718" s="1">
        <v>300715</v>
      </c>
      <c r="C718" s="1" t="s">
        <v>343</v>
      </c>
      <c r="D718" s="1" t="s">
        <v>11</v>
      </c>
      <c r="E718" s="2" t="s">
        <v>21</v>
      </c>
      <c r="F718" s="1">
        <v>11</v>
      </c>
      <c r="G718" s="19">
        <v>7.2</v>
      </c>
      <c r="H718" s="19">
        <v>0.71</v>
      </c>
      <c r="I718" s="19">
        <v>21</v>
      </c>
    </row>
    <row r="719" spans="2:9" x14ac:dyDescent="0.2">
      <c r="B719" s="1">
        <v>300716</v>
      </c>
      <c r="C719" s="1" t="s">
        <v>342</v>
      </c>
      <c r="D719" s="1" t="s">
        <v>2</v>
      </c>
      <c r="E719" s="2" t="s">
        <v>21</v>
      </c>
      <c r="F719" s="1">
        <v>23</v>
      </c>
      <c r="G719" s="19">
        <v>6.7</v>
      </c>
      <c r="H719" s="19">
        <v>0.27</v>
      </c>
      <c r="I719" s="19">
        <v>41</v>
      </c>
    </row>
    <row r="720" spans="2:9" x14ac:dyDescent="0.2">
      <c r="B720" s="1">
        <v>300717</v>
      </c>
      <c r="C720" s="1" t="s">
        <v>341</v>
      </c>
      <c r="D720" s="1" t="s">
        <v>13</v>
      </c>
      <c r="E720" s="2" t="s">
        <v>21</v>
      </c>
      <c r="F720" s="1">
        <v>15</v>
      </c>
      <c r="G720" s="19">
        <v>8.9</v>
      </c>
      <c r="H720" s="19">
        <v>0.31</v>
      </c>
      <c r="I720" s="19">
        <v>13</v>
      </c>
    </row>
    <row r="721" spans="2:9" x14ac:dyDescent="0.2">
      <c r="B721" s="1">
        <v>300718</v>
      </c>
      <c r="C721" s="1" t="s">
        <v>340</v>
      </c>
      <c r="D721" s="1" t="s">
        <v>13</v>
      </c>
      <c r="E721" s="2" t="s">
        <v>21</v>
      </c>
      <c r="F721" s="1">
        <v>12</v>
      </c>
      <c r="G721" s="19">
        <v>6.1</v>
      </c>
      <c r="H721" s="19">
        <v>0.33</v>
      </c>
      <c r="I721" s="19">
        <v>9</v>
      </c>
    </row>
    <row r="722" spans="2:9" x14ac:dyDescent="0.2">
      <c r="B722" s="1">
        <v>300719</v>
      </c>
      <c r="C722" s="1" t="s">
        <v>339</v>
      </c>
      <c r="D722" s="1" t="s">
        <v>2</v>
      </c>
      <c r="E722" s="2" t="s">
        <v>21</v>
      </c>
      <c r="F722" s="1">
        <v>13</v>
      </c>
      <c r="G722" s="19">
        <v>7.2</v>
      </c>
      <c r="H722" s="19">
        <v>0.35</v>
      </c>
      <c r="I722" s="19">
        <v>22</v>
      </c>
    </row>
    <row r="723" spans="2:9" x14ac:dyDescent="0.2">
      <c r="B723" s="1">
        <v>300720</v>
      </c>
      <c r="C723" s="1" t="s">
        <v>338</v>
      </c>
      <c r="D723" s="1" t="s">
        <v>10</v>
      </c>
      <c r="E723" s="2" t="s">
        <v>21</v>
      </c>
      <c r="F723" s="1">
        <v>30</v>
      </c>
      <c r="G723" s="19">
        <v>7.2</v>
      </c>
      <c r="H723" s="19">
        <v>0.4</v>
      </c>
      <c r="I723" s="19">
        <v>27</v>
      </c>
    </row>
    <row r="724" spans="2:9" x14ac:dyDescent="0.2">
      <c r="B724" s="1">
        <v>300721</v>
      </c>
      <c r="C724" s="1" t="s">
        <v>337</v>
      </c>
      <c r="D724" s="1" t="s">
        <v>2</v>
      </c>
      <c r="E724" s="2" t="s">
        <v>21</v>
      </c>
      <c r="F724" s="1">
        <v>16</v>
      </c>
      <c r="G724" s="19">
        <v>8.1999999999999993</v>
      </c>
      <c r="H724" s="19">
        <v>0.41</v>
      </c>
      <c r="I724" s="19">
        <v>30</v>
      </c>
    </row>
    <row r="725" spans="2:9" x14ac:dyDescent="0.2">
      <c r="B725" s="1">
        <v>300722</v>
      </c>
      <c r="C725" s="1" t="s">
        <v>336</v>
      </c>
      <c r="D725" s="1" t="s">
        <v>4</v>
      </c>
      <c r="E725" s="2" t="s">
        <v>21</v>
      </c>
      <c r="F725" s="1">
        <v>9</v>
      </c>
      <c r="G725" s="19">
        <v>7.6</v>
      </c>
      <c r="H725" s="19">
        <v>0.89</v>
      </c>
      <c r="I725" s="19">
        <v>43</v>
      </c>
    </row>
    <row r="726" spans="2:9" x14ac:dyDescent="0.2">
      <c r="B726" s="1">
        <v>300723</v>
      </c>
      <c r="C726" s="1" t="s">
        <v>335</v>
      </c>
      <c r="D726" s="1" t="s">
        <v>2</v>
      </c>
      <c r="E726" s="2" t="s">
        <v>21</v>
      </c>
      <c r="F726" s="1">
        <v>16</v>
      </c>
      <c r="G726" s="19">
        <v>5.0999999999999996</v>
      </c>
      <c r="H726" s="19">
        <v>0.61</v>
      </c>
      <c r="I726" s="19">
        <v>46</v>
      </c>
    </row>
    <row r="727" spans="2:9" x14ac:dyDescent="0.2">
      <c r="B727" s="1">
        <v>300724</v>
      </c>
      <c r="C727" s="1" t="s">
        <v>334</v>
      </c>
      <c r="D727" s="1" t="s">
        <v>13</v>
      </c>
      <c r="E727" s="2" t="s">
        <v>21</v>
      </c>
      <c r="F727" s="1">
        <v>17</v>
      </c>
      <c r="G727" s="19">
        <v>5.8</v>
      </c>
      <c r="H727" s="19">
        <v>0.67</v>
      </c>
      <c r="I727" s="19">
        <v>8</v>
      </c>
    </row>
    <row r="728" spans="2:9" x14ac:dyDescent="0.2">
      <c r="B728" s="1">
        <v>300725</v>
      </c>
      <c r="C728" s="1" t="s">
        <v>333</v>
      </c>
      <c r="D728" s="1" t="s">
        <v>7</v>
      </c>
      <c r="E728" s="2" t="s">
        <v>21</v>
      </c>
      <c r="F728" s="1">
        <v>19</v>
      </c>
      <c r="G728" s="19">
        <v>5.0999999999999996</v>
      </c>
      <c r="H728" s="19">
        <v>0.1</v>
      </c>
      <c r="I728" s="19">
        <v>20</v>
      </c>
    </row>
    <row r="729" spans="2:9" x14ac:dyDescent="0.2">
      <c r="B729" s="1">
        <v>300726</v>
      </c>
      <c r="C729" s="1" t="s">
        <v>332</v>
      </c>
      <c r="D729" s="1" t="s">
        <v>3</v>
      </c>
      <c r="E729" s="2" t="s">
        <v>21</v>
      </c>
      <c r="F729" s="1">
        <v>24</v>
      </c>
      <c r="G729" s="19">
        <v>7.3</v>
      </c>
      <c r="H729" s="19">
        <v>0.67</v>
      </c>
      <c r="I729" s="19">
        <v>28</v>
      </c>
    </row>
    <row r="730" spans="2:9" x14ac:dyDescent="0.2">
      <c r="B730" s="1">
        <v>300727</v>
      </c>
      <c r="C730" s="1" t="s">
        <v>331</v>
      </c>
      <c r="D730" s="1" t="s">
        <v>10</v>
      </c>
      <c r="E730" s="2" t="s">
        <v>21</v>
      </c>
      <c r="F730" s="1">
        <v>13</v>
      </c>
      <c r="G730" s="19">
        <v>7.9</v>
      </c>
      <c r="H730" s="19">
        <v>0.87</v>
      </c>
      <c r="I730" s="19">
        <v>31</v>
      </c>
    </row>
    <row r="731" spans="2:9" x14ac:dyDescent="0.2">
      <c r="B731" s="1">
        <v>300728</v>
      </c>
      <c r="C731" s="1" t="s">
        <v>330</v>
      </c>
      <c r="D731" s="1" t="s">
        <v>7</v>
      </c>
      <c r="E731" s="2" t="s">
        <v>21</v>
      </c>
      <c r="F731" s="1">
        <v>27</v>
      </c>
      <c r="G731" s="19">
        <v>8.5</v>
      </c>
      <c r="H731" s="19">
        <v>0.32</v>
      </c>
      <c r="I731" s="19">
        <v>6</v>
      </c>
    </row>
    <row r="732" spans="2:9" x14ac:dyDescent="0.2">
      <c r="B732" s="1">
        <v>300729</v>
      </c>
      <c r="C732" s="1" t="s">
        <v>329</v>
      </c>
      <c r="D732" s="1" t="s">
        <v>7</v>
      </c>
      <c r="E732" s="2" t="s">
        <v>21</v>
      </c>
      <c r="F732" s="1">
        <v>17</v>
      </c>
      <c r="G732" s="19">
        <v>6.7</v>
      </c>
      <c r="H732" s="19">
        <v>0.28000000000000003</v>
      </c>
      <c r="I732" s="19">
        <v>49</v>
      </c>
    </row>
    <row r="733" spans="2:9" x14ac:dyDescent="0.2">
      <c r="B733" s="1">
        <v>300730</v>
      </c>
      <c r="C733" s="1" t="s">
        <v>328</v>
      </c>
      <c r="D733" s="1" t="s">
        <v>1</v>
      </c>
      <c r="E733" s="2" t="s">
        <v>21</v>
      </c>
      <c r="F733" s="1">
        <v>15</v>
      </c>
      <c r="G733" s="19">
        <v>5.2</v>
      </c>
      <c r="H733" s="19">
        <v>0.82</v>
      </c>
      <c r="I733" s="19">
        <v>7</v>
      </c>
    </row>
    <row r="734" spans="2:9" x14ac:dyDescent="0.2">
      <c r="B734" s="1">
        <v>300731</v>
      </c>
      <c r="C734" s="1" t="s">
        <v>327</v>
      </c>
      <c r="D734" s="1" t="s">
        <v>9</v>
      </c>
      <c r="E734" s="2" t="s">
        <v>21</v>
      </c>
      <c r="F734" s="1">
        <v>15</v>
      </c>
      <c r="G734" s="19">
        <v>7.4</v>
      </c>
      <c r="H734" s="19">
        <v>0.73</v>
      </c>
      <c r="I734" s="19">
        <v>31</v>
      </c>
    </row>
    <row r="735" spans="2:9" x14ac:dyDescent="0.2">
      <c r="B735" s="1">
        <v>300732</v>
      </c>
      <c r="C735" s="1" t="s">
        <v>326</v>
      </c>
      <c r="D735" s="1" t="s">
        <v>2</v>
      </c>
      <c r="E735" s="2" t="s">
        <v>21</v>
      </c>
      <c r="F735" s="1">
        <v>30</v>
      </c>
      <c r="G735" s="19">
        <v>8.4</v>
      </c>
      <c r="H735" s="19">
        <v>0.6</v>
      </c>
      <c r="I735" s="19">
        <v>37</v>
      </c>
    </row>
    <row r="736" spans="2:9" x14ac:dyDescent="0.2">
      <c r="B736" s="1">
        <v>300733</v>
      </c>
      <c r="C736" s="1" t="s">
        <v>325</v>
      </c>
      <c r="D736" s="1" t="s">
        <v>12</v>
      </c>
      <c r="E736" s="2" t="s">
        <v>21</v>
      </c>
      <c r="F736" s="1">
        <v>13</v>
      </c>
      <c r="G736" s="19">
        <v>8.3000000000000007</v>
      </c>
      <c r="H736" s="19">
        <v>0.86</v>
      </c>
      <c r="I736" s="19">
        <v>31</v>
      </c>
    </row>
    <row r="737" spans="2:9" x14ac:dyDescent="0.2">
      <c r="B737" s="1">
        <v>300734</v>
      </c>
      <c r="C737" s="1" t="s">
        <v>300</v>
      </c>
      <c r="D737" s="1" t="s">
        <v>10</v>
      </c>
      <c r="E737" s="2" t="s">
        <v>21</v>
      </c>
      <c r="F737" s="1">
        <v>10</v>
      </c>
      <c r="G737" s="19">
        <v>8.4</v>
      </c>
      <c r="H737" s="19">
        <v>0.36</v>
      </c>
      <c r="I737" s="19">
        <v>21</v>
      </c>
    </row>
    <row r="738" spans="2:9" x14ac:dyDescent="0.2">
      <c r="B738" s="1">
        <v>300735</v>
      </c>
      <c r="C738" s="1" t="s">
        <v>324</v>
      </c>
      <c r="D738" s="1" t="s">
        <v>2</v>
      </c>
      <c r="E738" s="2" t="s">
        <v>21</v>
      </c>
      <c r="F738" s="1">
        <v>6</v>
      </c>
      <c r="G738" s="19">
        <v>5.6</v>
      </c>
      <c r="H738" s="19">
        <v>0.5</v>
      </c>
      <c r="I738" s="19">
        <v>28</v>
      </c>
    </row>
    <row r="739" spans="2:9" x14ac:dyDescent="0.2">
      <c r="B739" s="1">
        <v>300736</v>
      </c>
      <c r="C739" s="1" t="s">
        <v>323</v>
      </c>
      <c r="D739" s="1" t="s">
        <v>2</v>
      </c>
      <c r="E739" s="2" t="s">
        <v>21</v>
      </c>
      <c r="F739" s="1">
        <v>23</v>
      </c>
      <c r="G739" s="19">
        <v>7.6</v>
      </c>
      <c r="H739" s="19">
        <v>0.1</v>
      </c>
      <c r="I739" s="19">
        <v>32</v>
      </c>
    </row>
    <row r="740" spans="2:9" x14ac:dyDescent="0.2">
      <c r="B740" s="1">
        <v>300737</v>
      </c>
      <c r="C740" s="1" t="s">
        <v>322</v>
      </c>
      <c r="D740" s="1" t="s">
        <v>2</v>
      </c>
      <c r="E740" s="2" t="s">
        <v>21</v>
      </c>
      <c r="F740" s="1">
        <v>14</v>
      </c>
      <c r="G740" s="19">
        <v>5.3</v>
      </c>
      <c r="H740" s="19">
        <v>0.27</v>
      </c>
      <c r="I740" s="19">
        <v>12</v>
      </c>
    </row>
    <row r="741" spans="2:9" x14ac:dyDescent="0.2">
      <c r="B741" s="1">
        <v>300738</v>
      </c>
      <c r="C741" s="1" t="s">
        <v>321</v>
      </c>
      <c r="D741" s="1" t="s">
        <v>2</v>
      </c>
      <c r="E741" s="2" t="s">
        <v>21</v>
      </c>
      <c r="F741" s="1">
        <v>6</v>
      </c>
      <c r="G741" s="19">
        <v>6.4</v>
      </c>
      <c r="H741" s="19">
        <v>0.34</v>
      </c>
      <c r="I741" s="19">
        <v>39</v>
      </c>
    </row>
    <row r="742" spans="2:9" x14ac:dyDescent="0.2">
      <c r="B742" s="1">
        <v>300739</v>
      </c>
      <c r="C742" s="1" t="s">
        <v>320</v>
      </c>
      <c r="D742" s="1" t="s">
        <v>2</v>
      </c>
      <c r="E742" s="2" t="s">
        <v>21</v>
      </c>
      <c r="F742" s="1">
        <v>7</v>
      </c>
      <c r="G742" s="19">
        <v>9</v>
      </c>
      <c r="H742" s="19">
        <v>0.48</v>
      </c>
      <c r="I742" s="19">
        <v>8</v>
      </c>
    </row>
    <row r="743" spans="2:9" x14ac:dyDescent="0.2">
      <c r="B743" s="1">
        <v>300740</v>
      </c>
      <c r="C743" s="1" t="s">
        <v>319</v>
      </c>
      <c r="D743" s="1" t="s">
        <v>2</v>
      </c>
      <c r="E743" s="2" t="s">
        <v>21</v>
      </c>
      <c r="F743" s="1">
        <v>10</v>
      </c>
      <c r="G743" s="19">
        <v>8.5</v>
      </c>
      <c r="H743" s="19">
        <v>0.26</v>
      </c>
      <c r="I743" s="19">
        <v>46</v>
      </c>
    </row>
    <row r="744" spans="2:9" x14ac:dyDescent="0.2">
      <c r="B744" s="1">
        <v>300741</v>
      </c>
      <c r="C744" s="1" t="s">
        <v>84</v>
      </c>
      <c r="D744" s="1" t="s">
        <v>2</v>
      </c>
      <c r="E744" s="2" t="s">
        <v>21</v>
      </c>
      <c r="F744" s="1">
        <v>5</v>
      </c>
      <c r="G744" s="19">
        <v>8.3000000000000007</v>
      </c>
      <c r="H744" s="19">
        <v>0.3</v>
      </c>
      <c r="I744" s="19">
        <v>11</v>
      </c>
    </row>
    <row r="745" spans="2:9" x14ac:dyDescent="0.2">
      <c r="B745" s="1">
        <v>300742</v>
      </c>
      <c r="C745" s="1" t="s">
        <v>318</v>
      </c>
      <c r="D745" s="1" t="s">
        <v>2</v>
      </c>
      <c r="E745" s="2" t="s">
        <v>21</v>
      </c>
      <c r="F745" s="1">
        <v>21</v>
      </c>
      <c r="G745" s="19">
        <v>6</v>
      </c>
      <c r="H745" s="19">
        <v>0.54</v>
      </c>
      <c r="I745" s="19">
        <v>29</v>
      </c>
    </row>
    <row r="746" spans="2:9" x14ac:dyDescent="0.2">
      <c r="B746" s="1">
        <v>300743</v>
      </c>
      <c r="C746" s="1" t="s">
        <v>317</v>
      </c>
      <c r="D746" s="1" t="s">
        <v>2</v>
      </c>
      <c r="E746" s="2" t="s">
        <v>21</v>
      </c>
      <c r="F746" s="1">
        <v>26</v>
      </c>
      <c r="G746" s="19">
        <v>8.5</v>
      </c>
      <c r="H746" s="19">
        <v>0.1</v>
      </c>
      <c r="I746" s="19">
        <v>17</v>
      </c>
    </row>
    <row r="747" spans="2:9" x14ac:dyDescent="0.2">
      <c r="B747" s="1">
        <v>300744</v>
      </c>
      <c r="C747" s="1" t="s">
        <v>316</v>
      </c>
      <c r="D747" s="1" t="s">
        <v>7</v>
      </c>
      <c r="E747" s="2" t="s">
        <v>21</v>
      </c>
      <c r="F747" s="1">
        <v>8</v>
      </c>
      <c r="G747" s="19">
        <v>5</v>
      </c>
      <c r="H747" s="19">
        <v>0.63</v>
      </c>
      <c r="I747" s="19">
        <v>45</v>
      </c>
    </row>
    <row r="748" spans="2:9" x14ac:dyDescent="0.2">
      <c r="B748" s="1">
        <v>300745</v>
      </c>
      <c r="C748" s="1" t="s">
        <v>269</v>
      </c>
      <c r="D748" s="1" t="s">
        <v>10</v>
      </c>
      <c r="E748" s="2" t="s">
        <v>21</v>
      </c>
      <c r="F748" s="1">
        <v>6</v>
      </c>
      <c r="G748" s="19">
        <v>6.4</v>
      </c>
      <c r="H748" s="19">
        <v>0.3</v>
      </c>
      <c r="I748" s="19">
        <v>19</v>
      </c>
    </row>
    <row r="749" spans="2:9" x14ac:dyDescent="0.2">
      <c r="B749" s="1">
        <v>300746</v>
      </c>
      <c r="C749" s="1" t="s">
        <v>315</v>
      </c>
      <c r="D749" s="1" t="s">
        <v>2</v>
      </c>
      <c r="E749" s="2" t="s">
        <v>21</v>
      </c>
      <c r="F749" s="1">
        <v>13</v>
      </c>
      <c r="G749" s="19">
        <v>8.4</v>
      </c>
      <c r="H749" s="19">
        <v>0.82</v>
      </c>
      <c r="I749" s="19">
        <v>34</v>
      </c>
    </row>
    <row r="750" spans="2:9" x14ac:dyDescent="0.2">
      <c r="B750" s="1">
        <v>300747</v>
      </c>
      <c r="C750" s="1" t="s">
        <v>314</v>
      </c>
      <c r="D750" s="1" t="s">
        <v>7</v>
      </c>
      <c r="E750" s="2" t="s">
        <v>21</v>
      </c>
      <c r="F750" s="1">
        <v>16</v>
      </c>
      <c r="G750" s="19">
        <v>5.5</v>
      </c>
      <c r="H750" s="19">
        <v>0.87</v>
      </c>
      <c r="I750" s="19">
        <v>11</v>
      </c>
    </row>
    <row r="751" spans="2:9" x14ac:dyDescent="0.2">
      <c r="B751" s="1">
        <v>300748</v>
      </c>
      <c r="C751" s="1" t="s">
        <v>313</v>
      </c>
      <c r="D751" s="1" t="s">
        <v>12</v>
      </c>
      <c r="E751" s="2" t="s">
        <v>21</v>
      </c>
      <c r="F751" s="1">
        <v>8</v>
      </c>
      <c r="G751" s="19">
        <v>6.9</v>
      </c>
      <c r="H751" s="19">
        <v>0.54</v>
      </c>
      <c r="I751" s="19">
        <v>8</v>
      </c>
    </row>
    <row r="752" spans="2:9" x14ac:dyDescent="0.2">
      <c r="B752" s="1">
        <v>300749</v>
      </c>
      <c r="C752" s="1" t="s">
        <v>312</v>
      </c>
      <c r="D752" s="1" t="s">
        <v>6</v>
      </c>
      <c r="E752" s="2" t="s">
        <v>21</v>
      </c>
      <c r="F752" s="1">
        <v>25</v>
      </c>
      <c r="G752" s="19">
        <v>8.6</v>
      </c>
      <c r="H752" s="19">
        <v>0.31</v>
      </c>
      <c r="I752" s="19">
        <v>34</v>
      </c>
    </row>
    <row r="753" spans="2:9" x14ac:dyDescent="0.2">
      <c r="B753" s="1">
        <v>300750</v>
      </c>
      <c r="C753" s="1" t="s">
        <v>311</v>
      </c>
      <c r="D753" s="1" t="s">
        <v>13</v>
      </c>
      <c r="E753" s="2" t="s">
        <v>21</v>
      </c>
      <c r="F753" s="1">
        <v>16</v>
      </c>
      <c r="G753" s="19">
        <v>7</v>
      </c>
      <c r="H753" s="19">
        <v>0.61</v>
      </c>
      <c r="I753" s="19">
        <v>39</v>
      </c>
    </row>
    <row r="754" spans="2:9" x14ac:dyDescent="0.2">
      <c r="B754" s="1">
        <v>300751</v>
      </c>
      <c r="C754" s="1" t="s">
        <v>58</v>
      </c>
      <c r="D754" s="1" t="s">
        <v>2</v>
      </c>
      <c r="E754" s="2" t="s">
        <v>21</v>
      </c>
      <c r="F754" s="1">
        <v>14</v>
      </c>
      <c r="G754" s="19">
        <v>6.7</v>
      </c>
      <c r="H754" s="19">
        <v>0.81</v>
      </c>
      <c r="I754" s="19">
        <v>44</v>
      </c>
    </row>
    <row r="755" spans="2:9" x14ac:dyDescent="0.2">
      <c r="B755" s="1">
        <v>300752</v>
      </c>
      <c r="C755" s="1" t="s">
        <v>310</v>
      </c>
      <c r="D755" s="1" t="s">
        <v>12</v>
      </c>
      <c r="E755" s="2" t="s">
        <v>21</v>
      </c>
      <c r="F755" s="1">
        <v>11</v>
      </c>
      <c r="G755" s="19">
        <v>7.3</v>
      </c>
      <c r="H755" s="19">
        <v>0.77</v>
      </c>
      <c r="I755" s="19">
        <v>44</v>
      </c>
    </row>
    <row r="756" spans="2:9" x14ac:dyDescent="0.2">
      <c r="B756" s="1">
        <v>300753</v>
      </c>
      <c r="C756" s="1" t="s">
        <v>309</v>
      </c>
      <c r="D756" s="1" t="s">
        <v>2</v>
      </c>
      <c r="E756" s="2" t="s">
        <v>21</v>
      </c>
      <c r="F756" s="1">
        <v>28</v>
      </c>
      <c r="G756" s="19">
        <v>8.6</v>
      </c>
      <c r="H756" s="19">
        <v>0.9</v>
      </c>
      <c r="I756" s="19">
        <v>49</v>
      </c>
    </row>
    <row r="757" spans="2:9" x14ac:dyDescent="0.2">
      <c r="B757" s="1">
        <v>300754</v>
      </c>
      <c r="C757" s="1" t="s">
        <v>308</v>
      </c>
      <c r="D757" s="1" t="s">
        <v>12</v>
      </c>
      <c r="E757" s="2" t="s">
        <v>21</v>
      </c>
      <c r="F757" s="1">
        <v>9</v>
      </c>
      <c r="G757" s="19">
        <v>6.9</v>
      </c>
      <c r="H757" s="19">
        <v>0.4</v>
      </c>
      <c r="I757" s="19">
        <v>30</v>
      </c>
    </row>
    <row r="758" spans="2:9" x14ac:dyDescent="0.2">
      <c r="B758" s="1">
        <v>300755</v>
      </c>
      <c r="C758" s="1" t="s">
        <v>307</v>
      </c>
      <c r="D758" s="1" t="s">
        <v>10</v>
      </c>
      <c r="E758" s="2" t="s">
        <v>21</v>
      </c>
      <c r="F758" s="1">
        <v>22</v>
      </c>
      <c r="G758" s="19">
        <v>6.8</v>
      </c>
      <c r="H758" s="19">
        <v>0.12</v>
      </c>
      <c r="I758" s="19">
        <v>35</v>
      </c>
    </row>
    <row r="759" spans="2:9" x14ac:dyDescent="0.2">
      <c r="B759" s="1">
        <v>300756</v>
      </c>
      <c r="C759" s="1" t="s">
        <v>84</v>
      </c>
      <c r="D759" s="1" t="s">
        <v>2</v>
      </c>
      <c r="E759" s="2" t="s">
        <v>21</v>
      </c>
      <c r="F759" s="1">
        <v>19</v>
      </c>
      <c r="G759" s="19">
        <v>5.0999999999999996</v>
      </c>
      <c r="H759" s="19">
        <v>0.43</v>
      </c>
      <c r="I759" s="19">
        <v>35</v>
      </c>
    </row>
    <row r="760" spans="2:9" x14ac:dyDescent="0.2">
      <c r="B760" s="1">
        <v>300757</v>
      </c>
      <c r="C760" s="1" t="s">
        <v>306</v>
      </c>
      <c r="D760" s="1" t="s">
        <v>11</v>
      </c>
      <c r="E760" s="2" t="s">
        <v>21</v>
      </c>
      <c r="F760" s="1">
        <v>9</v>
      </c>
      <c r="G760" s="19">
        <v>8.6999999999999993</v>
      </c>
      <c r="H760" s="19">
        <v>0.57999999999999996</v>
      </c>
      <c r="I760" s="19">
        <v>40</v>
      </c>
    </row>
    <row r="761" spans="2:9" x14ac:dyDescent="0.2">
      <c r="B761" s="1">
        <v>300758</v>
      </c>
      <c r="C761" s="1" t="s">
        <v>305</v>
      </c>
      <c r="D761" s="1" t="s">
        <v>5</v>
      </c>
      <c r="E761" s="2" t="s">
        <v>21</v>
      </c>
      <c r="F761" s="1">
        <v>20</v>
      </c>
      <c r="G761" s="19">
        <v>6.7</v>
      </c>
      <c r="H761" s="19">
        <v>0.11</v>
      </c>
      <c r="I761" s="19">
        <v>14</v>
      </c>
    </row>
    <row r="762" spans="2:9" x14ac:dyDescent="0.2">
      <c r="B762" s="1">
        <v>300759</v>
      </c>
      <c r="C762" s="1" t="s">
        <v>304</v>
      </c>
      <c r="D762" s="1" t="s">
        <v>6</v>
      </c>
      <c r="E762" s="2" t="s">
        <v>21</v>
      </c>
      <c r="F762" s="1">
        <v>18</v>
      </c>
      <c r="G762" s="19">
        <v>8.1</v>
      </c>
      <c r="H762" s="19">
        <v>0.28000000000000003</v>
      </c>
      <c r="I762" s="19">
        <v>27</v>
      </c>
    </row>
    <row r="763" spans="2:9" x14ac:dyDescent="0.2">
      <c r="B763" s="1">
        <v>300760</v>
      </c>
      <c r="C763" s="1" t="s">
        <v>303</v>
      </c>
      <c r="D763" s="1" t="s">
        <v>5</v>
      </c>
      <c r="E763" s="2" t="s">
        <v>21</v>
      </c>
      <c r="F763" s="1">
        <v>10</v>
      </c>
      <c r="G763" s="19">
        <v>7.2</v>
      </c>
      <c r="H763" s="19">
        <v>0.76</v>
      </c>
      <c r="I763" s="19">
        <v>7</v>
      </c>
    </row>
    <row r="764" spans="2:9" x14ac:dyDescent="0.2">
      <c r="B764" s="1">
        <v>300761</v>
      </c>
      <c r="C764" s="1" t="s">
        <v>302</v>
      </c>
      <c r="D764" s="1" t="s">
        <v>4</v>
      </c>
      <c r="E764" s="2" t="s">
        <v>21</v>
      </c>
      <c r="F764" s="1">
        <v>19</v>
      </c>
      <c r="G764" s="19">
        <v>8</v>
      </c>
      <c r="H764" s="19">
        <v>0.65</v>
      </c>
      <c r="I764" s="19">
        <v>35</v>
      </c>
    </row>
    <row r="765" spans="2:9" x14ac:dyDescent="0.2">
      <c r="B765" s="1">
        <v>300762</v>
      </c>
      <c r="C765" s="1" t="s">
        <v>301</v>
      </c>
      <c r="D765" s="1" t="s">
        <v>5</v>
      </c>
      <c r="E765" s="2" t="s">
        <v>21</v>
      </c>
      <c r="F765" s="1">
        <v>17</v>
      </c>
      <c r="G765" s="19">
        <v>7.1</v>
      </c>
      <c r="H765" s="19">
        <v>0.32</v>
      </c>
      <c r="I765" s="19">
        <v>36</v>
      </c>
    </row>
    <row r="766" spans="2:9" x14ac:dyDescent="0.2">
      <c r="B766" s="1">
        <v>300763</v>
      </c>
      <c r="C766" s="1" t="s">
        <v>300</v>
      </c>
      <c r="D766" s="1" t="s">
        <v>10</v>
      </c>
      <c r="E766" s="2" t="s">
        <v>21</v>
      </c>
      <c r="F766" s="1">
        <v>7</v>
      </c>
      <c r="G766" s="19">
        <v>8.4</v>
      </c>
      <c r="H766" s="19">
        <v>0.53</v>
      </c>
      <c r="I766" s="19">
        <v>12</v>
      </c>
    </row>
    <row r="767" spans="2:9" x14ac:dyDescent="0.2">
      <c r="B767" s="1">
        <v>300764</v>
      </c>
      <c r="C767" s="1" t="s">
        <v>299</v>
      </c>
      <c r="D767" s="1" t="s">
        <v>7</v>
      </c>
      <c r="E767" s="2" t="s">
        <v>21</v>
      </c>
      <c r="F767" s="1">
        <v>28</v>
      </c>
      <c r="G767" s="19">
        <v>8.4</v>
      </c>
      <c r="H767" s="19">
        <v>0.53</v>
      </c>
      <c r="I767" s="19">
        <v>34</v>
      </c>
    </row>
    <row r="768" spans="2:9" x14ac:dyDescent="0.2">
      <c r="B768" s="1">
        <v>300765</v>
      </c>
      <c r="C768" s="1" t="s">
        <v>298</v>
      </c>
      <c r="D768" s="1" t="s">
        <v>7</v>
      </c>
      <c r="E768" s="2" t="s">
        <v>21</v>
      </c>
      <c r="F768" s="1">
        <v>26</v>
      </c>
      <c r="G768" s="19">
        <v>8.8000000000000007</v>
      </c>
      <c r="H768" s="19">
        <v>0.21</v>
      </c>
      <c r="I768" s="19">
        <v>27</v>
      </c>
    </row>
    <row r="769" spans="2:9" x14ac:dyDescent="0.2">
      <c r="B769" s="1">
        <v>300766</v>
      </c>
      <c r="C769" s="1" t="s">
        <v>297</v>
      </c>
      <c r="D769" s="1" t="s">
        <v>10</v>
      </c>
      <c r="E769" s="2" t="s">
        <v>21</v>
      </c>
      <c r="F769" s="1">
        <v>24</v>
      </c>
      <c r="G769" s="19">
        <v>8.6999999999999993</v>
      </c>
      <c r="H769" s="19">
        <v>0.52</v>
      </c>
      <c r="I769" s="19">
        <v>47</v>
      </c>
    </row>
    <row r="770" spans="2:9" x14ac:dyDescent="0.2">
      <c r="B770" s="1">
        <v>300767</v>
      </c>
      <c r="C770" s="1" t="s">
        <v>133</v>
      </c>
      <c r="D770" s="1" t="s">
        <v>2</v>
      </c>
      <c r="E770" s="2" t="s">
        <v>21</v>
      </c>
      <c r="F770" s="1">
        <v>22</v>
      </c>
      <c r="G770" s="19">
        <v>7.9</v>
      </c>
      <c r="H770" s="19">
        <v>0.19</v>
      </c>
      <c r="I770" s="19">
        <v>5</v>
      </c>
    </row>
    <row r="771" spans="2:9" x14ac:dyDescent="0.2">
      <c r="B771" s="1">
        <v>300768</v>
      </c>
      <c r="C771" s="1" t="s">
        <v>296</v>
      </c>
      <c r="D771" s="1" t="s">
        <v>1</v>
      </c>
      <c r="E771" s="2" t="s">
        <v>21</v>
      </c>
      <c r="F771" s="1">
        <v>16</v>
      </c>
      <c r="G771" s="19">
        <v>6.9</v>
      </c>
      <c r="H771" s="19">
        <v>0.64</v>
      </c>
      <c r="I771" s="19">
        <v>30</v>
      </c>
    </row>
    <row r="772" spans="2:9" x14ac:dyDescent="0.2">
      <c r="B772" s="1">
        <v>300769</v>
      </c>
      <c r="C772" s="1" t="s">
        <v>295</v>
      </c>
      <c r="D772" s="1" t="s">
        <v>11</v>
      </c>
      <c r="E772" s="2" t="s">
        <v>21</v>
      </c>
      <c r="F772" s="1">
        <v>28</v>
      </c>
      <c r="G772" s="19">
        <v>6.5</v>
      </c>
      <c r="H772" s="19">
        <v>0.79</v>
      </c>
      <c r="I772" s="19">
        <v>11</v>
      </c>
    </row>
    <row r="773" spans="2:9" x14ac:dyDescent="0.2">
      <c r="B773" s="1">
        <v>300770</v>
      </c>
      <c r="C773" s="1" t="s">
        <v>294</v>
      </c>
      <c r="D773" s="1" t="s">
        <v>11</v>
      </c>
      <c r="E773" s="2" t="s">
        <v>21</v>
      </c>
      <c r="F773" s="1">
        <v>14</v>
      </c>
      <c r="G773" s="19">
        <v>7.6</v>
      </c>
      <c r="H773" s="19">
        <v>0.61</v>
      </c>
      <c r="I773" s="19">
        <v>21</v>
      </c>
    </row>
    <row r="774" spans="2:9" x14ac:dyDescent="0.2">
      <c r="B774" s="1">
        <v>300771</v>
      </c>
      <c r="C774" s="1" t="s">
        <v>293</v>
      </c>
      <c r="D774" s="1" t="s">
        <v>5</v>
      </c>
      <c r="E774" s="2" t="s">
        <v>21</v>
      </c>
      <c r="F774" s="1">
        <v>20</v>
      </c>
      <c r="G774" s="19">
        <v>7.8</v>
      </c>
      <c r="H774" s="19">
        <v>0.8</v>
      </c>
      <c r="I774" s="19">
        <v>27</v>
      </c>
    </row>
    <row r="775" spans="2:9" x14ac:dyDescent="0.2">
      <c r="B775" s="1">
        <v>300772</v>
      </c>
      <c r="C775" s="1" t="s">
        <v>292</v>
      </c>
      <c r="D775" s="1" t="s">
        <v>5</v>
      </c>
      <c r="E775" s="2" t="s">
        <v>21</v>
      </c>
      <c r="F775" s="1">
        <v>21</v>
      </c>
      <c r="G775" s="19">
        <v>7.9</v>
      </c>
      <c r="H775" s="19">
        <v>0.43</v>
      </c>
      <c r="I775" s="19">
        <v>18</v>
      </c>
    </row>
    <row r="776" spans="2:9" x14ac:dyDescent="0.2">
      <c r="B776" s="1">
        <v>300773</v>
      </c>
      <c r="C776" s="1" t="s">
        <v>291</v>
      </c>
      <c r="D776" s="1" t="s">
        <v>2</v>
      </c>
      <c r="E776" s="2" t="s">
        <v>21</v>
      </c>
      <c r="F776" s="1">
        <v>28</v>
      </c>
      <c r="G776" s="19">
        <v>5.0999999999999996</v>
      </c>
      <c r="H776" s="19">
        <v>0.78</v>
      </c>
      <c r="I776" s="19">
        <v>44</v>
      </c>
    </row>
    <row r="777" spans="2:9" x14ac:dyDescent="0.2">
      <c r="B777" s="1">
        <v>300774</v>
      </c>
      <c r="C777" s="1" t="s">
        <v>290</v>
      </c>
      <c r="D777" s="1" t="s">
        <v>3</v>
      </c>
      <c r="E777" s="2" t="s">
        <v>21</v>
      </c>
      <c r="F777" s="1">
        <v>7</v>
      </c>
      <c r="G777" s="19">
        <v>5.5</v>
      </c>
      <c r="H777" s="19">
        <v>0.55000000000000004</v>
      </c>
      <c r="I777" s="19">
        <v>33</v>
      </c>
    </row>
    <row r="778" spans="2:9" x14ac:dyDescent="0.2">
      <c r="B778" s="1">
        <v>300775</v>
      </c>
      <c r="C778" s="1" t="s">
        <v>289</v>
      </c>
      <c r="D778" s="1" t="s">
        <v>7</v>
      </c>
      <c r="E778" s="2" t="s">
        <v>21</v>
      </c>
      <c r="F778" s="1">
        <v>5</v>
      </c>
      <c r="G778" s="19">
        <v>6.1</v>
      </c>
      <c r="H778" s="19">
        <v>0.59</v>
      </c>
      <c r="I778" s="19">
        <v>41</v>
      </c>
    </row>
    <row r="779" spans="2:9" x14ac:dyDescent="0.2">
      <c r="B779" s="1">
        <v>300776</v>
      </c>
      <c r="C779" s="1" t="s">
        <v>288</v>
      </c>
      <c r="D779" s="1" t="s">
        <v>11</v>
      </c>
      <c r="E779" s="2" t="s">
        <v>21</v>
      </c>
      <c r="F779" s="1">
        <v>16</v>
      </c>
      <c r="G779" s="19">
        <v>7.9</v>
      </c>
      <c r="H779" s="19">
        <v>0.53</v>
      </c>
      <c r="I779" s="19">
        <v>32</v>
      </c>
    </row>
    <row r="780" spans="2:9" x14ac:dyDescent="0.2">
      <c r="B780" s="1">
        <v>300777</v>
      </c>
      <c r="C780" s="1" t="s">
        <v>287</v>
      </c>
      <c r="D780" s="1" t="s">
        <v>5</v>
      </c>
      <c r="E780" s="2" t="s">
        <v>21</v>
      </c>
      <c r="F780" s="1">
        <v>27</v>
      </c>
      <c r="G780" s="19">
        <v>5.3</v>
      </c>
      <c r="H780" s="19">
        <v>0.22</v>
      </c>
      <c r="I780" s="19">
        <v>28</v>
      </c>
    </row>
    <row r="781" spans="2:9" x14ac:dyDescent="0.2">
      <c r="B781" s="1">
        <v>300778</v>
      </c>
      <c r="C781" s="1" t="s">
        <v>212</v>
      </c>
      <c r="D781" s="1" t="s">
        <v>11</v>
      </c>
      <c r="E781" s="2" t="s">
        <v>21</v>
      </c>
      <c r="F781" s="1">
        <v>24</v>
      </c>
      <c r="G781" s="19">
        <v>8</v>
      </c>
      <c r="H781" s="19">
        <v>0.73</v>
      </c>
      <c r="I781" s="19">
        <v>18</v>
      </c>
    </row>
    <row r="782" spans="2:9" x14ac:dyDescent="0.2">
      <c r="B782" s="1">
        <v>300779</v>
      </c>
      <c r="C782" s="1" t="s">
        <v>286</v>
      </c>
      <c r="D782" s="1" t="s">
        <v>12</v>
      </c>
      <c r="E782" s="2" t="s">
        <v>21</v>
      </c>
      <c r="F782" s="1">
        <v>24</v>
      </c>
      <c r="G782" s="19">
        <v>5.9</v>
      </c>
      <c r="H782" s="19">
        <v>0.84</v>
      </c>
      <c r="I782" s="19">
        <v>10</v>
      </c>
    </row>
    <row r="783" spans="2:9" x14ac:dyDescent="0.2">
      <c r="B783" s="1">
        <v>300780</v>
      </c>
      <c r="C783" s="1" t="s">
        <v>285</v>
      </c>
      <c r="D783" s="1" t="s">
        <v>12</v>
      </c>
      <c r="E783" s="2" t="s">
        <v>21</v>
      </c>
      <c r="F783" s="1">
        <v>15</v>
      </c>
      <c r="G783" s="19">
        <v>6.9</v>
      </c>
      <c r="H783" s="19">
        <v>0.59</v>
      </c>
      <c r="I783" s="19">
        <v>16</v>
      </c>
    </row>
    <row r="784" spans="2:9" x14ac:dyDescent="0.2">
      <c r="B784" s="1">
        <v>300781</v>
      </c>
      <c r="C784" s="1" t="s">
        <v>284</v>
      </c>
      <c r="D784" s="1" t="s">
        <v>9</v>
      </c>
      <c r="E784" s="2" t="s">
        <v>21</v>
      </c>
      <c r="F784" s="1">
        <v>22</v>
      </c>
      <c r="G784" s="19">
        <v>7.5</v>
      </c>
      <c r="H784" s="19">
        <v>0.19</v>
      </c>
      <c r="I784" s="19">
        <v>17</v>
      </c>
    </row>
    <row r="785" spans="2:9" x14ac:dyDescent="0.2">
      <c r="B785" s="1">
        <v>300782</v>
      </c>
      <c r="C785" s="1" t="s">
        <v>283</v>
      </c>
      <c r="D785" s="1" t="s">
        <v>5</v>
      </c>
      <c r="E785" s="2" t="s">
        <v>21</v>
      </c>
      <c r="F785" s="1">
        <v>13</v>
      </c>
      <c r="G785" s="19">
        <v>6</v>
      </c>
      <c r="H785" s="19">
        <v>0.47</v>
      </c>
      <c r="I785" s="19">
        <v>12</v>
      </c>
    </row>
    <row r="786" spans="2:9" x14ac:dyDescent="0.2">
      <c r="B786" s="1">
        <v>300783</v>
      </c>
      <c r="C786" s="1" t="s">
        <v>282</v>
      </c>
      <c r="D786" s="1" t="s">
        <v>9</v>
      </c>
      <c r="E786" s="2" t="s">
        <v>21</v>
      </c>
      <c r="F786" s="1">
        <v>27</v>
      </c>
      <c r="G786" s="19">
        <v>6</v>
      </c>
      <c r="H786" s="19">
        <v>0.1</v>
      </c>
      <c r="I786" s="19">
        <v>43</v>
      </c>
    </row>
    <row r="787" spans="2:9" x14ac:dyDescent="0.2">
      <c r="B787" s="1">
        <v>300784</v>
      </c>
      <c r="C787" s="1" t="s">
        <v>281</v>
      </c>
      <c r="D787" s="1" t="s">
        <v>1</v>
      </c>
      <c r="E787" s="2" t="s">
        <v>21</v>
      </c>
      <c r="F787" s="1">
        <v>10</v>
      </c>
      <c r="G787" s="19">
        <v>6.6</v>
      </c>
      <c r="H787" s="19">
        <v>0.57999999999999996</v>
      </c>
      <c r="I787" s="19">
        <v>9</v>
      </c>
    </row>
    <row r="788" spans="2:9" x14ac:dyDescent="0.2">
      <c r="B788" s="1">
        <v>300785</v>
      </c>
      <c r="C788" s="1" t="s">
        <v>264</v>
      </c>
      <c r="D788" s="1" t="s">
        <v>11</v>
      </c>
      <c r="E788" s="2" t="s">
        <v>21</v>
      </c>
      <c r="F788" s="1">
        <v>13</v>
      </c>
      <c r="G788" s="19">
        <v>7.1</v>
      </c>
      <c r="H788" s="19">
        <v>0.76</v>
      </c>
      <c r="I788" s="19">
        <v>38</v>
      </c>
    </row>
    <row r="789" spans="2:9" x14ac:dyDescent="0.2">
      <c r="B789" s="1">
        <v>300786</v>
      </c>
      <c r="C789" s="1" t="s">
        <v>280</v>
      </c>
      <c r="D789" s="1" t="s">
        <v>5</v>
      </c>
      <c r="E789" s="2" t="s">
        <v>21</v>
      </c>
      <c r="F789" s="1">
        <v>9</v>
      </c>
      <c r="G789" s="19">
        <v>7.9</v>
      </c>
      <c r="H789" s="19">
        <v>0.79</v>
      </c>
      <c r="I789" s="19">
        <v>46</v>
      </c>
    </row>
    <row r="790" spans="2:9" x14ac:dyDescent="0.2">
      <c r="B790" s="1">
        <v>300787</v>
      </c>
      <c r="C790" s="1" t="s">
        <v>279</v>
      </c>
      <c r="D790" s="1" t="s">
        <v>10</v>
      </c>
      <c r="E790" s="2" t="s">
        <v>21</v>
      </c>
      <c r="F790" s="1">
        <v>23</v>
      </c>
      <c r="G790" s="19">
        <v>8.5</v>
      </c>
      <c r="H790" s="19">
        <v>0.76</v>
      </c>
      <c r="I790" s="19">
        <v>29</v>
      </c>
    </row>
    <row r="791" spans="2:9" x14ac:dyDescent="0.2">
      <c r="B791" s="1">
        <v>300788</v>
      </c>
      <c r="C791" s="1" t="s">
        <v>278</v>
      </c>
      <c r="D791" s="1" t="s">
        <v>2</v>
      </c>
      <c r="E791" s="2" t="s">
        <v>21</v>
      </c>
      <c r="F791" s="1">
        <v>14</v>
      </c>
      <c r="G791" s="19">
        <v>5.4</v>
      </c>
      <c r="H791" s="19">
        <v>0.38</v>
      </c>
      <c r="I791" s="19">
        <v>47</v>
      </c>
    </row>
    <row r="792" spans="2:9" x14ac:dyDescent="0.2">
      <c r="B792" s="1">
        <v>300789</v>
      </c>
      <c r="C792" s="1" t="s">
        <v>277</v>
      </c>
      <c r="D792" s="1" t="s">
        <v>7</v>
      </c>
      <c r="E792" s="2" t="s">
        <v>21</v>
      </c>
      <c r="F792" s="1">
        <v>18</v>
      </c>
      <c r="G792" s="19">
        <v>5.2</v>
      </c>
      <c r="H792" s="19">
        <v>0.78</v>
      </c>
      <c r="I792" s="19">
        <v>27</v>
      </c>
    </row>
    <row r="793" spans="2:9" x14ac:dyDescent="0.2">
      <c r="B793" s="1">
        <v>300790</v>
      </c>
      <c r="C793" s="1" t="s">
        <v>276</v>
      </c>
      <c r="D793" s="1" t="s">
        <v>2</v>
      </c>
      <c r="E793" s="2" t="s">
        <v>21</v>
      </c>
      <c r="F793" s="1">
        <v>6</v>
      </c>
      <c r="G793" s="19">
        <v>7.6</v>
      </c>
      <c r="H793" s="19">
        <v>0.18</v>
      </c>
      <c r="I793" s="19">
        <v>24</v>
      </c>
    </row>
    <row r="794" spans="2:9" x14ac:dyDescent="0.2">
      <c r="B794" s="1">
        <v>300791</v>
      </c>
      <c r="C794" s="1" t="s">
        <v>275</v>
      </c>
      <c r="D794" s="1" t="s">
        <v>9</v>
      </c>
      <c r="E794" s="2" t="s">
        <v>21</v>
      </c>
      <c r="F794" s="1">
        <v>15</v>
      </c>
      <c r="G794" s="19">
        <v>6.9</v>
      </c>
      <c r="H794" s="19">
        <v>0.55000000000000004</v>
      </c>
      <c r="I794" s="19">
        <v>30</v>
      </c>
    </row>
    <row r="795" spans="2:9" x14ac:dyDescent="0.2">
      <c r="B795" s="1">
        <v>300792</v>
      </c>
      <c r="C795" s="1" t="s">
        <v>274</v>
      </c>
      <c r="D795" s="1" t="s">
        <v>2</v>
      </c>
      <c r="E795" s="2" t="s">
        <v>21</v>
      </c>
      <c r="F795" s="1">
        <v>24</v>
      </c>
      <c r="G795" s="19">
        <v>7.9</v>
      </c>
      <c r="H795" s="19">
        <v>0.86</v>
      </c>
      <c r="I795" s="19">
        <v>27</v>
      </c>
    </row>
    <row r="796" spans="2:9" x14ac:dyDescent="0.2">
      <c r="B796" s="1">
        <v>300793</v>
      </c>
      <c r="C796" s="1" t="s">
        <v>273</v>
      </c>
      <c r="D796" s="1" t="s">
        <v>12</v>
      </c>
      <c r="E796" s="2" t="s">
        <v>21</v>
      </c>
      <c r="F796" s="1">
        <v>18</v>
      </c>
      <c r="G796" s="19">
        <v>6.2</v>
      </c>
      <c r="H796" s="19">
        <v>0.68</v>
      </c>
      <c r="I796" s="19">
        <v>13</v>
      </c>
    </row>
    <row r="797" spans="2:9" x14ac:dyDescent="0.2">
      <c r="B797" s="1">
        <v>300794</v>
      </c>
      <c r="C797" s="1" t="s">
        <v>272</v>
      </c>
      <c r="D797" s="1" t="s">
        <v>7</v>
      </c>
      <c r="E797" s="2" t="s">
        <v>21</v>
      </c>
      <c r="F797" s="1">
        <v>21</v>
      </c>
      <c r="G797" s="19">
        <v>7.7</v>
      </c>
      <c r="H797" s="19">
        <v>0.38</v>
      </c>
      <c r="I797" s="19">
        <v>32</v>
      </c>
    </row>
    <row r="798" spans="2:9" x14ac:dyDescent="0.2">
      <c r="B798" s="1">
        <v>300795</v>
      </c>
      <c r="C798" s="1" t="s">
        <v>271</v>
      </c>
      <c r="D798" s="1" t="s">
        <v>7</v>
      </c>
      <c r="E798" s="2" t="s">
        <v>21</v>
      </c>
      <c r="F798" s="1">
        <v>10</v>
      </c>
      <c r="G798" s="19">
        <v>5.7</v>
      </c>
      <c r="H798" s="19">
        <v>0.24</v>
      </c>
      <c r="I798" s="19">
        <v>32</v>
      </c>
    </row>
    <row r="799" spans="2:9" x14ac:dyDescent="0.2">
      <c r="B799" s="1">
        <v>300796</v>
      </c>
      <c r="C799" s="1" t="s">
        <v>270</v>
      </c>
      <c r="D799" s="1" t="s">
        <v>13</v>
      </c>
      <c r="E799" s="2" t="s">
        <v>21</v>
      </c>
      <c r="F799" s="1">
        <v>25</v>
      </c>
      <c r="G799" s="19">
        <v>7</v>
      </c>
      <c r="H799" s="19">
        <v>0.44</v>
      </c>
      <c r="I799" s="19">
        <v>15</v>
      </c>
    </row>
    <row r="800" spans="2:9" x14ac:dyDescent="0.2">
      <c r="B800" s="1">
        <v>300797</v>
      </c>
      <c r="C800" s="1" t="s">
        <v>269</v>
      </c>
      <c r="D800" s="1" t="s">
        <v>7</v>
      </c>
      <c r="E800" s="2" t="s">
        <v>21</v>
      </c>
      <c r="F800" s="1">
        <v>11</v>
      </c>
      <c r="G800" s="19">
        <v>6.4</v>
      </c>
      <c r="H800" s="19">
        <v>0.26</v>
      </c>
      <c r="I800" s="19">
        <v>27</v>
      </c>
    </row>
    <row r="801" spans="2:9" x14ac:dyDescent="0.2">
      <c r="B801" s="1">
        <v>300798</v>
      </c>
      <c r="C801" s="1" t="s">
        <v>268</v>
      </c>
      <c r="D801" s="1" t="s">
        <v>5</v>
      </c>
      <c r="E801" s="2" t="s">
        <v>21</v>
      </c>
      <c r="F801" s="1">
        <v>7</v>
      </c>
      <c r="G801" s="19">
        <v>7.1</v>
      </c>
      <c r="H801" s="19">
        <v>0.2</v>
      </c>
      <c r="I801" s="19">
        <v>45</v>
      </c>
    </row>
    <row r="802" spans="2:9" x14ac:dyDescent="0.2">
      <c r="B802" s="1">
        <v>300799</v>
      </c>
      <c r="C802" s="1" t="s">
        <v>267</v>
      </c>
      <c r="D802" s="1" t="s">
        <v>7</v>
      </c>
      <c r="E802" s="2" t="s">
        <v>21</v>
      </c>
      <c r="F802" s="1">
        <v>25</v>
      </c>
      <c r="G802" s="19">
        <v>8.4</v>
      </c>
      <c r="H802" s="19">
        <v>0.64</v>
      </c>
      <c r="I802" s="19">
        <v>42</v>
      </c>
    </row>
    <row r="803" spans="2:9" x14ac:dyDescent="0.2">
      <c r="B803" s="1">
        <v>300800</v>
      </c>
      <c r="C803" s="1" t="s">
        <v>266</v>
      </c>
      <c r="D803" s="1" t="s">
        <v>7</v>
      </c>
      <c r="E803" s="2" t="s">
        <v>21</v>
      </c>
      <c r="F803" s="1">
        <v>5</v>
      </c>
      <c r="G803" s="19">
        <v>5.6</v>
      </c>
      <c r="H803" s="19">
        <v>0.39</v>
      </c>
      <c r="I803" s="19">
        <v>45</v>
      </c>
    </row>
    <row r="804" spans="2:9" x14ac:dyDescent="0.2">
      <c r="B804" s="1">
        <v>300801</v>
      </c>
      <c r="C804" s="1" t="s">
        <v>265</v>
      </c>
      <c r="D804" s="1" t="s">
        <v>11</v>
      </c>
      <c r="E804" s="2" t="s">
        <v>21</v>
      </c>
      <c r="F804" s="1">
        <v>15</v>
      </c>
      <c r="G804" s="19">
        <v>7.1</v>
      </c>
      <c r="H804" s="19">
        <v>0.36</v>
      </c>
      <c r="I804" s="19">
        <v>19</v>
      </c>
    </row>
    <row r="805" spans="2:9" x14ac:dyDescent="0.2">
      <c r="B805" s="1">
        <v>300802</v>
      </c>
      <c r="C805" s="1" t="s">
        <v>264</v>
      </c>
      <c r="D805" s="1" t="s">
        <v>11</v>
      </c>
      <c r="E805" s="2" t="s">
        <v>21</v>
      </c>
      <c r="F805" s="1">
        <v>17</v>
      </c>
      <c r="G805" s="19">
        <v>5.7</v>
      </c>
      <c r="H805" s="19">
        <v>0.22</v>
      </c>
      <c r="I805" s="19">
        <v>28</v>
      </c>
    </row>
    <row r="806" spans="2:9" x14ac:dyDescent="0.2">
      <c r="B806" s="1">
        <v>300803</v>
      </c>
      <c r="C806" s="1" t="s">
        <v>263</v>
      </c>
      <c r="D806" s="1" t="s">
        <v>11</v>
      </c>
      <c r="E806" s="2" t="s">
        <v>21</v>
      </c>
      <c r="F806" s="1">
        <v>18</v>
      </c>
      <c r="G806" s="19">
        <v>6.6</v>
      </c>
      <c r="H806" s="19">
        <v>0.73</v>
      </c>
      <c r="I806" s="19">
        <v>29</v>
      </c>
    </row>
    <row r="807" spans="2:9" x14ac:dyDescent="0.2">
      <c r="B807" s="1">
        <v>300804</v>
      </c>
      <c r="C807" s="1" t="s">
        <v>34</v>
      </c>
      <c r="D807" s="1" t="s">
        <v>3</v>
      </c>
      <c r="E807" s="2" t="s">
        <v>21</v>
      </c>
      <c r="F807" s="1">
        <v>14</v>
      </c>
      <c r="G807" s="19">
        <v>8.9</v>
      </c>
      <c r="H807" s="19">
        <v>0.78</v>
      </c>
      <c r="I807" s="19">
        <v>14</v>
      </c>
    </row>
    <row r="808" spans="2:9" x14ac:dyDescent="0.2">
      <c r="B808" s="1">
        <v>300805</v>
      </c>
      <c r="C808" s="1" t="s">
        <v>262</v>
      </c>
      <c r="D808" s="1" t="s">
        <v>2</v>
      </c>
      <c r="E808" s="2" t="s">
        <v>21</v>
      </c>
      <c r="F808" s="1">
        <v>22</v>
      </c>
      <c r="G808" s="19">
        <v>7.7</v>
      </c>
      <c r="H808" s="19">
        <v>0.16</v>
      </c>
      <c r="I808" s="19">
        <v>11</v>
      </c>
    </row>
    <row r="809" spans="2:9" x14ac:dyDescent="0.2">
      <c r="B809" s="1">
        <v>300806</v>
      </c>
      <c r="C809" s="1" t="s">
        <v>261</v>
      </c>
      <c r="D809" s="1" t="s">
        <v>6</v>
      </c>
      <c r="E809" s="2" t="s">
        <v>21</v>
      </c>
      <c r="F809" s="1">
        <v>9</v>
      </c>
      <c r="G809" s="19">
        <v>7</v>
      </c>
      <c r="H809" s="19">
        <v>0.22</v>
      </c>
      <c r="I809" s="19">
        <v>42</v>
      </c>
    </row>
    <row r="810" spans="2:9" x14ac:dyDescent="0.2">
      <c r="B810" s="1">
        <v>300807</v>
      </c>
      <c r="C810" s="1" t="s">
        <v>260</v>
      </c>
      <c r="D810" s="1" t="s">
        <v>13</v>
      </c>
      <c r="E810" s="2" t="s">
        <v>21</v>
      </c>
      <c r="F810" s="1">
        <v>16</v>
      </c>
      <c r="G810" s="19">
        <v>8</v>
      </c>
      <c r="H810" s="19">
        <v>0.36</v>
      </c>
      <c r="I810" s="19">
        <v>44</v>
      </c>
    </row>
    <row r="811" spans="2:9" x14ac:dyDescent="0.2">
      <c r="B811" s="1">
        <v>300808</v>
      </c>
      <c r="C811" s="1" t="s">
        <v>259</v>
      </c>
      <c r="D811" s="1" t="s">
        <v>5</v>
      </c>
      <c r="E811" s="2" t="s">
        <v>21</v>
      </c>
      <c r="F811" s="1">
        <v>6</v>
      </c>
      <c r="G811" s="19">
        <v>8.3000000000000007</v>
      </c>
      <c r="H811" s="19">
        <v>0.17</v>
      </c>
      <c r="I811" s="19">
        <v>7</v>
      </c>
    </row>
    <row r="812" spans="2:9" x14ac:dyDescent="0.2">
      <c r="B812" s="1">
        <v>300809</v>
      </c>
      <c r="C812" s="1" t="s">
        <v>258</v>
      </c>
      <c r="D812" s="1" t="s">
        <v>2</v>
      </c>
      <c r="E812" s="2" t="s">
        <v>21</v>
      </c>
      <c r="F812" s="1">
        <v>8</v>
      </c>
      <c r="G812" s="19">
        <v>6.7</v>
      </c>
      <c r="H812" s="19">
        <v>0.41</v>
      </c>
      <c r="I812" s="19">
        <v>33</v>
      </c>
    </row>
    <row r="813" spans="2:9" x14ac:dyDescent="0.2">
      <c r="B813" s="1">
        <v>300810</v>
      </c>
      <c r="C813" s="1" t="s">
        <v>257</v>
      </c>
      <c r="D813" s="1" t="s">
        <v>7</v>
      </c>
      <c r="E813" s="2" t="s">
        <v>21</v>
      </c>
      <c r="F813" s="1">
        <v>29</v>
      </c>
      <c r="G813" s="19">
        <v>7.2</v>
      </c>
      <c r="H813" s="19">
        <v>0.84</v>
      </c>
      <c r="I813" s="19">
        <v>26</v>
      </c>
    </row>
    <row r="814" spans="2:9" x14ac:dyDescent="0.2">
      <c r="B814" s="1">
        <v>300811</v>
      </c>
      <c r="C814" s="1" t="s">
        <v>256</v>
      </c>
      <c r="D814" s="1" t="s">
        <v>12</v>
      </c>
      <c r="E814" s="2" t="s">
        <v>21</v>
      </c>
      <c r="F814" s="1">
        <v>12</v>
      </c>
      <c r="G814" s="19">
        <v>8</v>
      </c>
      <c r="H814" s="19">
        <v>0.56999999999999995</v>
      </c>
      <c r="I814" s="19">
        <v>50</v>
      </c>
    </row>
    <row r="815" spans="2:9" x14ac:dyDescent="0.2">
      <c r="B815" s="1">
        <v>300812</v>
      </c>
      <c r="C815" s="1" t="s">
        <v>255</v>
      </c>
      <c r="D815" s="1" t="s">
        <v>11</v>
      </c>
      <c r="E815" s="2" t="s">
        <v>21</v>
      </c>
      <c r="F815" s="1">
        <v>24</v>
      </c>
      <c r="G815" s="19">
        <v>8.6999999999999993</v>
      </c>
      <c r="H815" s="19">
        <v>0.18</v>
      </c>
      <c r="I815" s="19">
        <v>43</v>
      </c>
    </row>
    <row r="816" spans="2:9" x14ac:dyDescent="0.2">
      <c r="B816" s="1">
        <v>300813</v>
      </c>
      <c r="C816" s="1" t="s">
        <v>209</v>
      </c>
      <c r="D816" s="1" t="s">
        <v>11</v>
      </c>
      <c r="E816" s="2" t="s">
        <v>21</v>
      </c>
      <c r="F816" s="1">
        <v>29</v>
      </c>
      <c r="G816" s="19">
        <v>5.3</v>
      </c>
      <c r="H816" s="19">
        <v>0.8</v>
      </c>
      <c r="I816" s="19">
        <v>27</v>
      </c>
    </row>
    <row r="817" spans="2:9" x14ac:dyDescent="0.2">
      <c r="B817" s="1">
        <v>300814</v>
      </c>
      <c r="C817" s="1" t="s">
        <v>254</v>
      </c>
      <c r="D817" s="1" t="s">
        <v>7</v>
      </c>
      <c r="E817" s="2" t="s">
        <v>21</v>
      </c>
      <c r="F817" s="1">
        <v>27</v>
      </c>
      <c r="G817" s="19">
        <v>6</v>
      </c>
      <c r="H817" s="19">
        <v>0.78</v>
      </c>
      <c r="I817" s="19">
        <v>37</v>
      </c>
    </row>
    <row r="818" spans="2:9" x14ac:dyDescent="0.2">
      <c r="B818" s="1">
        <v>300815</v>
      </c>
      <c r="C818" s="1" t="s">
        <v>203</v>
      </c>
      <c r="D818" s="1" t="s">
        <v>6</v>
      </c>
      <c r="E818" s="2" t="s">
        <v>21</v>
      </c>
      <c r="F818" s="1">
        <v>24</v>
      </c>
      <c r="G818" s="19">
        <v>7.7</v>
      </c>
      <c r="H818" s="19">
        <v>0.1</v>
      </c>
      <c r="I818" s="19">
        <v>23</v>
      </c>
    </row>
    <row r="819" spans="2:9" x14ac:dyDescent="0.2">
      <c r="B819" s="1">
        <v>300816</v>
      </c>
      <c r="C819" s="1" t="s">
        <v>253</v>
      </c>
      <c r="D819" s="1" t="s">
        <v>7</v>
      </c>
      <c r="E819" s="2" t="s">
        <v>21</v>
      </c>
      <c r="F819" s="1">
        <v>27</v>
      </c>
      <c r="G819" s="19">
        <v>6.2</v>
      </c>
      <c r="H819" s="19">
        <v>0.78</v>
      </c>
      <c r="I819" s="19">
        <v>33</v>
      </c>
    </row>
    <row r="820" spans="2:9" x14ac:dyDescent="0.2">
      <c r="B820" s="1">
        <v>300817</v>
      </c>
      <c r="C820" s="1" t="s">
        <v>252</v>
      </c>
      <c r="D820" s="1" t="s">
        <v>1</v>
      </c>
      <c r="E820" s="2" t="s">
        <v>21</v>
      </c>
      <c r="F820" s="1">
        <v>20</v>
      </c>
      <c r="G820" s="19">
        <v>6.8</v>
      </c>
      <c r="H820" s="19">
        <v>0.52</v>
      </c>
      <c r="I820" s="19">
        <v>13</v>
      </c>
    </row>
    <row r="821" spans="2:9" x14ac:dyDescent="0.2">
      <c r="B821" s="1">
        <v>300818</v>
      </c>
      <c r="C821" s="1" t="s">
        <v>251</v>
      </c>
      <c r="D821" s="1" t="s">
        <v>12</v>
      </c>
      <c r="E821" s="2" t="s">
        <v>21</v>
      </c>
      <c r="F821" s="1">
        <v>16</v>
      </c>
      <c r="G821" s="19">
        <v>6.2</v>
      </c>
      <c r="H821" s="19">
        <v>0.55000000000000004</v>
      </c>
      <c r="I821" s="19">
        <v>20</v>
      </c>
    </row>
    <row r="822" spans="2:9" x14ac:dyDescent="0.2">
      <c r="B822" s="1">
        <v>300819</v>
      </c>
      <c r="C822" s="1" t="s">
        <v>250</v>
      </c>
      <c r="D822" s="1" t="s">
        <v>9</v>
      </c>
      <c r="E822" s="2" t="s">
        <v>21</v>
      </c>
      <c r="F822" s="1">
        <v>13</v>
      </c>
      <c r="G822" s="19">
        <v>8.1999999999999993</v>
      </c>
      <c r="H822" s="19">
        <v>0.1</v>
      </c>
      <c r="I822" s="19">
        <v>44</v>
      </c>
    </row>
    <row r="823" spans="2:9" x14ac:dyDescent="0.2">
      <c r="B823" s="1">
        <v>300820</v>
      </c>
      <c r="C823" s="1" t="s">
        <v>249</v>
      </c>
      <c r="D823" s="1" t="s">
        <v>11</v>
      </c>
      <c r="E823" s="2" t="s">
        <v>21</v>
      </c>
      <c r="F823" s="1">
        <v>12</v>
      </c>
      <c r="G823" s="19">
        <v>6.5</v>
      </c>
      <c r="H823" s="19">
        <v>0.11</v>
      </c>
      <c r="I823" s="19">
        <v>16</v>
      </c>
    </row>
    <row r="824" spans="2:9" x14ac:dyDescent="0.2">
      <c r="B824" s="1">
        <v>300821</v>
      </c>
      <c r="C824" s="1" t="s">
        <v>248</v>
      </c>
      <c r="D824" s="1" t="s">
        <v>11</v>
      </c>
      <c r="E824" s="2" t="s">
        <v>21</v>
      </c>
      <c r="F824" s="1">
        <v>22</v>
      </c>
      <c r="G824" s="19">
        <v>5.8</v>
      </c>
      <c r="H824" s="19">
        <v>0.26</v>
      </c>
      <c r="I824" s="19">
        <v>14</v>
      </c>
    </row>
    <row r="825" spans="2:9" x14ac:dyDescent="0.2">
      <c r="B825" s="1">
        <v>300822</v>
      </c>
      <c r="C825" s="1" t="s">
        <v>247</v>
      </c>
      <c r="D825" s="1" t="s">
        <v>10</v>
      </c>
      <c r="E825" s="2" t="s">
        <v>21</v>
      </c>
      <c r="F825" s="1">
        <v>22</v>
      </c>
      <c r="G825" s="19">
        <v>7.5</v>
      </c>
      <c r="H825" s="19">
        <v>0.63</v>
      </c>
      <c r="I825" s="19">
        <v>13</v>
      </c>
    </row>
    <row r="826" spans="2:9" x14ac:dyDescent="0.2">
      <c r="B826" s="1">
        <v>300823</v>
      </c>
      <c r="C826" s="1" t="s">
        <v>246</v>
      </c>
      <c r="D826" s="1" t="s">
        <v>10</v>
      </c>
      <c r="E826" s="2" t="s">
        <v>21</v>
      </c>
      <c r="F826" s="1">
        <v>20</v>
      </c>
      <c r="G826" s="19">
        <v>7</v>
      </c>
      <c r="H826" s="19">
        <v>0.77</v>
      </c>
      <c r="I826" s="19">
        <v>13</v>
      </c>
    </row>
    <row r="827" spans="2:9" x14ac:dyDescent="0.2">
      <c r="B827" s="1">
        <v>300824</v>
      </c>
      <c r="C827" s="1" t="s">
        <v>245</v>
      </c>
      <c r="D827" s="1" t="s">
        <v>10</v>
      </c>
      <c r="E827" s="2" t="s">
        <v>21</v>
      </c>
      <c r="F827" s="1">
        <v>8</v>
      </c>
      <c r="G827" s="19">
        <v>6.4</v>
      </c>
      <c r="H827" s="19">
        <v>0.57999999999999996</v>
      </c>
      <c r="I827" s="19">
        <v>9</v>
      </c>
    </row>
    <row r="828" spans="2:9" x14ac:dyDescent="0.2">
      <c r="B828" s="1">
        <v>300825</v>
      </c>
      <c r="C828" s="1" t="s">
        <v>244</v>
      </c>
      <c r="D828" s="1" t="s">
        <v>6</v>
      </c>
      <c r="E828" s="2" t="s">
        <v>21</v>
      </c>
      <c r="F828" s="1">
        <v>6</v>
      </c>
      <c r="G828" s="19">
        <v>8.8000000000000007</v>
      </c>
      <c r="H828" s="19">
        <v>0.56000000000000005</v>
      </c>
      <c r="I828" s="19">
        <v>46</v>
      </c>
    </row>
    <row r="829" spans="2:9" x14ac:dyDescent="0.2">
      <c r="B829" s="1">
        <v>300826</v>
      </c>
      <c r="C829" s="1" t="s">
        <v>243</v>
      </c>
      <c r="D829" s="1" t="s">
        <v>13</v>
      </c>
      <c r="E829" s="2" t="s">
        <v>21</v>
      </c>
      <c r="F829" s="1">
        <v>9</v>
      </c>
      <c r="G829" s="19">
        <v>7.8</v>
      </c>
      <c r="H829" s="19">
        <v>0.41</v>
      </c>
      <c r="I829" s="19">
        <v>25</v>
      </c>
    </row>
    <row r="830" spans="2:9" x14ac:dyDescent="0.2">
      <c r="B830" s="1">
        <v>300827</v>
      </c>
      <c r="C830" s="1" t="s">
        <v>242</v>
      </c>
      <c r="D830" s="1" t="s">
        <v>5</v>
      </c>
      <c r="E830" s="2" t="s">
        <v>21</v>
      </c>
      <c r="F830" s="1">
        <v>25</v>
      </c>
      <c r="G830" s="19">
        <v>8.6999999999999993</v>
      </c>
      <c r="H830" s="19">
        <v>0.13</v>
      </c>
      <c r="I830" s="19">
        <v>43</v>
      </c>
    </row>
    <row r="831" spans="2:9" x14ac:dyDescent="0.2">
      <c r="B831" s="1">
        <v>300828</v>
      </c>
      <c r="C831" s="1" t="s">
        <v>241</v>
      </c>
      <c r="D831" s="1" t="s">
        <v>7</v>
      </c>
      <c r="E831" s="2" t="s">
        <v>21</v>
      </c>
      <c r="F831" s="1">
        <v>18</v>
      </c>
      <c r="G831" s="19">
        <v>6.8</v>
      </c>
      <c r="H831" s="19">
        <v>0.46</v>
      </c>
      <c r="I831" s="19">
        <v>42</v>
      </c>
    </row>
    <row r="832" spans="2:9" x14ac:dyDescent="0.2">
      <c r="B832" s="1">
        <v>300829</v>
      </c>
      <c r="C832" s="1" t="s">
        <v>240</v>
      </c>
      <c r="D832" s="1" t="s">
        <v>2</v>
      </c>
      <c r="E832" s="2" t="s">
        <v>21</v>
      </c>
      <c r="F832" s="1">
        <v>30</v>
      </c>
      <c r="G832" s="19">
        <v>6.7</v>
      </c>
      <c r="H832" s="19">
        <v>0.49</v>
      </c>
      <c r="I832" s="19">
        <v>13</v>
      </c>
    </row>
    <row r="833" spans="2:9" x14ac:dyDescent="0.2">
      <c r="B833" s="1">
        <v>300830</v>
      </c>
      <c r="C833" s="1" t="s">
        <v>239</v>
      </c>
      <c r="D833" s="1" t="s">
        <v>2</v>
      </c>
      <c r="E833" s="2" t="s">
        <v>21</v>
      </c>
      <c r="F833" s="1">
        <v>13</v>
      </c>
      <c r="G833" s="19">
        <v>6.6</v>
      </c>
      <c r="H833" s="19">
        <v>0.66</v>
      </c>
      <c r="I833" s="19">
        <v>28</v>
      </c>
    </row>
    <row r="834" spans="2:9" x14ac:dyDescent="0.2">
      <c r="B834" s="1">
        <v>300831</v>
      </c>
      <c r="C834" s="1" t="s">
        <v>238</v>
      </c>
      <c r="D834" s="1" t="s">
        <v>10</v>
      </c>
      <c r="E834" s="2" t="s">
        <v>21</v>
      </c>
      <c r="F834" s="1">
        <v>30</v>
      </c>
      <c r="G834" s="19">
        <v>7.6</v>
      </c>
      <c r="H834" s="19">
        <v>0.65</v>
      </c>
      <c r="I834" s="19">
        <v>17</v>
      </c>
    </row>
    <row r="835" spans="2:9" x14ac:dyDescent="0.2">
      <c r="B835" s="1">
        <v>300832</v>
      </c>
      <c r="C835" s="1" t="s">
        <v>237</v>
      </c>
      <c r="D835" s="1" t="s">
        <v>13</v>
      </c>
      <c r="E835" s="2" t="s">
        <v>21</v>
      </c>
      <c r="F835" s="1">
        <v>29</v>
      </c>
      <c r="G835" s="19">
        <v>6.3</v>
      </c>
      <c r="H835" s="19">
        <v>0.79</v>
      </c>
      <c r="I835" s="19">
        <v>14</v>
      </c>
    </row>
    <row r="836" spans="2:9" x14ac:dyDescent="0.2">
      <c r="B836" s="1">
        <v>300833</v>
      </c>
      <c r="C836" s="1" t="s">
        <v>236</v>
      </c>
      <c r="D836" s="1" t="s">
        <v>2</v>
      </c>
      <c r="E836" s="2" t="s">
        <v>21</v>
      </c>
      <c r="F836" s="1">
        <v>10</v>
      </c>
      <c r="G836" s="19">
        <v>8.1</v>
      </c>
      <c r="H836" s="19">
        <v>0.41</v>
      </c>
      <c r="I836" s="19">
        <v>17</v>
      </c>
    </row>
    <row r="837" spans="2:9" x14ac:dyDescent="0.2">
      <c r="B837" s="1">
        <v>300834</v>
      </c>
      <c r="C837" s="1" t="s">
        <v>235</v>
      </c>
      <c r="D837" s="1" t="s">
        <v>2</v>
      </c>
      <c r="E837" s="2" t="s">
        <v>21</v>
      </c>
      <c r="F837" s="1">
        <v>29</v>
      </c>
      <c r="G837" s="19">
        <v>5.0999999999999996</v>
      </c>
      <c r="H837" s="19">
        <v>0.84</v>
      </c>
      <c r="I837" s="19">
        <v>28</v>
      </c>
    </row>
    <row r="838" spans="2:9" x14ac:dyDescent="0.2">
      <c r="B838" s="1">
        <v>300835</v>
      </c>
      <c r="C838" s="1" t="s">
        <v>234</v>
      </c>
      <c r="D838" s="1" t="s">
        <v>2</v>
      </c>
      <c r="E838" s="2" t="s">
        <v>21</v>
      </c>
      <c r="F838" s="1">
        <v>16</v>
      </c>
      <c r="G838" s="19">
        <v>7.6</v>
      </c>
      <c r="H838" s="19">
        <v>0.19</v>
      </c>
      <c r="I838" s="19">
        <v>30</v>
      </c>
    </row>
    <row r="839" spans="2:9" x14ac:dyDescent="0.2">
      <c r="B839" s="1">
        <v>300836</v>
      </c>
      <c r="C839" s="1" t="s">
        <v>233</v>
      </c>
      <c r="D839" s="1" t="s">
        <v>2</v>
      </c>
      <c r="E839" s="2" t="s">
        <v>21</v>
      </c>
      <c r="F839" s="1">
        <v>12</v>
      </c>
      <c r="G839" s="19">
        <v>7.5</v>
      </c>
      <c r="H839" s="19">
        <v>0.36</v>
      </c>
      <c r="I839" s="19">
        <v>29</v>
      </c>
    </row>
    <row r="840" spans="2:9" x14ac:dyDescent="0.2">
      <c r="B840" s="1">
        <v>300837</v>
      </c>
      <c r="C840" s="1" t="s">
        <v>232</v>
      </c>
      <c r="D840" s="1" t="s">
        <v>2</v>
      </c>
      <c r="E840" s="2" t="s">
        <v>21</v>
      </c>
      <c r="F840" s="1">
        <v>30</v>
      </c>
      <c r="G840" s="19">
        <v>6.8</v>
      </c>
      <c r="H840" s="19">
        <v>0.2</v>
      </c>
      <c r="I840" s="19">
        <v>31</v>
      </c>
    </row>
    <row r="841" spans="2:9" x14ac:dyDescent="0.2">
      <c r="B841" s="1">
        <v>300838</v>
      </c>
      <c r="C841" s="1" t="s">
        <v>231</v>
      </c>
      <c r="D841" s="1" t="s">
        <v>2</v>
      </c>
      <c r="E841" s="2" t="s">
        <v>21</v>
      </c>
      <c r="F841" s="1">
        <v>28</v>
      </c>
      <c r="G841" s="19">
        <v>5.9</v>
      </c>
      <c r="H841" s="19">
        <v>0.51</v>
      </c>
      <c r="I841" s="19">
        <v>6</v>
      </c>
    </row>
    <row r="842" spans="2:9" x14ac:dyDescent="0.2">
      <c r="B842" s="1">
        <v>300839</v>
      </c>
      <c r="C842" s="1" t="s">
        <v>230</v>
      </c>
      <c r="D842" s="1" t="s">
        <v>2</v>
      </c>
      <c r="E842" s="2" t="s">
        <v>21</v>
      </c>
      <c r="F842" s="1">
        <v>14</v>
      </c>
      <c r="G842" s="19">
        <v>6.6</v>
      </c>
      <c r="H842" s="19">
        <v>0.25</v>
      </c>
      <c r="I842" s="19">
        <v>30</v>
      </c>
    </row>
    <row r="843" spans="2:9" x14ac:dyDescent="0.2">
      <c r="B843" s="1">
        <v>300840</v>
      </c>
      <c r="C843" s="1" t="s">
        <v>229</v>
      </c>
      <c r="D843" s="1" t="s">
        <v>7</v>
      </c>
      <c r="E843" s="2" t="s">
        <v>21</v>
      </c>
      <c r="F843" s="1">
        <v>20</v>
      </c>
      <c r="G843" s="19">
        <v>5</v>
      </c>
      <c r="H843" s="19">
        <v>0.17</v>
      </c>
      <c r="I843" s="19">
        <v>33</v>
      </c>
    </row>
    <row r="844" spans="2:9" x14ac:dyDescent="0.2">
      <c r="B844" s="1">
        <v>300841</v>
      </c>
      <c r="C844" s="1" t="s">
        <v>228</v>
      </c>
      <c r="D844" s="1" t="s">
        <v>7</v>
      </c>
      <c r="E844" s="2" t="s">
        <v>21</v>
      </c>
      <c r="F844" s="1">
        <v>7</v>
      </c>
      <c r="G844" s="19">
        <v>6.5</v>
      </c>
      <c r="H844" s="19">
        <v>0.4</v>
      </c>
      <c r="I844" s="19">
        <v>35</v>
      </c>
    </row>
    <row r="845" spans="2:9" x14ac:dyDescent="0.2">
      <c r="B845" s="1">
        <v>300842</v>
      </c>
      <c r="C845" s="1" t="s">
        <v>227</v>
      </c>
      <c r="D845" s="1" t="s">
        <v>4</v>
      </c>
      <c r="E845" s="2" t="s">
        <v>21</v>
      </c>
      <c r="F845" s="1">
        <v>29</v>
      </c>
      <c r="G845" s="19">
        <v>5.7</v>
      </c>
      <c r="H845" s="19">
        <v>0.33</v>
      </c>
      <c r="I845" s="19">
        <v>12</v>
      </c>
    </row>
    <row r="846" spans="2:9" x14ac:dyDescent="0.2">
      <c r="B846" s="1">
        <v>300843</v>
      </c>
      <c r="C846" s="1" t="s">
        <v>226</v>
      </c>
      <c r="D846" s="1" t="s">
        <v>5</v>
      </c>
      <c r="E846" s="2" t="s">
        <v>21</v>
      </c>
      <c r="F846" s="1">
        <v>9</v>
      </c>
      <c r="G846" s="19">
        <v>6.6</v>
      </c>
      <c r="H846" s="19">
        <v>0.83</v>
      </c>
      <c r="I846" s="19">
        <v>43</v>
      </c>
    </row>
    <row r="847" spans="2:9" x14ac:dyDescent="0.2">
      <c r="B847" s="1">
        <v>300844</v>
      </c>
      <c r="C847" s="1" t="s">
        <v>225</v>
      </c>
      <c r="D847" s="1" t="s">
        <v>7</v>
      </c>
      <c r="E847" s="2" t="s">
        <v>21</v>
      </c>
      <c r="F847" s="1">
        <v>11</v>
      </c>
      <c r="G847" s="19">
        <v>6.7</v>
      </c>
      <c r="H847" s="19">
        <v>0.76</v>
      </c>
      <c r="I847" s="19">
        <v>14</v>
      </c>
    </row>
    <row r="848" spans="2:9" x14ac:dyDescent="0.2">
      <c r="B848" s="1">
        <v>300845</v>
      </c>
      <c r="C848" s="1" t="s">
        <v>103</v>
      </c>
      <c r="D848" s="1" t="s">
        <v>8</v>
      </c>
      <c r="E848" s="2" t="s">
        <v>21</v>
      </c>
      <c r="F848" s="1">
        <v>16</v>
      </c>
      <c r="G848" s="19">
        <v>8.3000000000000007</v>
      </c>
      <c r="H848" s="19">
        <v>0.38</v>
      </c>
      <c r="I848" s="19">
        <v>31</v>
      </c>
    </row>
    <row r="849" spans="2:9" x14ac:dyDescent="0.2">
      <c r="B849" s="1">
        <v>300846</v>
      </c>
      <c r="C849" s="1" t="s">
        <v>224</v>
      </c>
      <c r="D849" s="1" t="s">
        <v>2</v>
      </c>
      <c r="E849" s="2" t="s">
        <v>21</v>
      </c>
      <c r="F849" s="1">
        <v>26</v>
      </c>
      <c r="G849" s="19">
        <v>7.5</v>
      </c>
      <c r="H849" s="19">
        <v>0.87</v>
      </c>
      <c r="I849" s="19">
        <v>12</v>
      </c>
    </row>
    <row r="850" spans="2:9" x14ac:dyDescent="0.2">
      <c r="B850" s="1">
        <v>300847</v>
      </c>
      <c r="C850" s="1" t="s">
        <v>223</v>
      </c>
      <c r="D850" s="1" t="s">
        <v>6</v>
      </c>
      <c r="E850" s="2" t="s">
        <v>21</v>
      </c>
      <c r="F850" s="1">
        <v>25</v>
      </c>
      <c r="G850" s="19">
        <v>7.7</v>
      </c>
      <c r="H850" s="19">
        <v>0.22</v>
      </c>
      <c r="I850" s="19">
        <v>47</v>
      </c>
    </row>
    <row r="851" spans="2:9" x14ac:dyDescent="0.2">
      <c r="B851" s="1">
        <v>300848</v>
      </c>
      <c r="C851" s="1" t="s">
        <v>222</v>
      </c>
      <c r="D851" s="1" t="s">
        <v>6</v>
      </c>
      <c r="E851" s="2" t="s">
        <v>21</v>
      </c>
      <c r="F851" s="1">
        <v>15</v>
      </c>
      <c r="G851" s="19">
        <v>8.3000000000000007</v>
      </c>
      <c r="H851" s="19">
        <v>0.53</v>
      </c>
      <c r="I851" s="19">
        <v>12</v>
      </c>
    </row>
    <row r="852" spans="2:9" x14ac:dyDescent="0.2">
      <c r="B852" s="1">
        <v>300849</v>
      </c>
      <c r="C852" s="1" t="s">
        <v>221</v>
      </c>
      <c r="D852" s="1" t="s">
        <v>4</v>
      </c>
      <c r="E852" s="2" t="s">
        <v>21</v>
      </c>
      <c r="F852" s="1">
        <v>21</v>
      </c>
      <c r="G852" s="19">
        <v>5.7</v>
      </c>
      <c r="H852" s="19">
        <v>0.64</v>
      </c>
      <c r="I852" s="19">
        <v>25</v>
      </c>
    </row>
    <row r="853" spans="2:9" x14ac:dyDescent="0.2">
      <c r="B853" s="1">
        <v>300850</v>
      </c>
      <c r="C853" s="1" t="s">
        <v>220</v>
      </c>
      <c r="D853" s="1" t="s">
        <v>7</v>
      </c>
      <c r="E853" s="2" t="s">
        <v>21</v>
      </c>
      <c r="F853" s="1">
        <v>14</v>
      </c>
      <c r="G853" s="19">
        <v>6.2</v>
      </c>
      <c r="H853" s="19">
        <v>0.27</v>
      </c>
      <c r="I853" s="19">
        <v>49</v>
      </c>
    </row>
    <row r="854" spans="2:9" x14ac:dyDescent="0.2">
      <c r="B854" s="1">
        <v>300851</v>
      </c>
      <c r="C854" s="1" t="s">
        <v>219</v>
      </c>
      <c r="D854" s="1" t="s">
        <v>7</v>
      </c>
      <c r="E854" s="2" t="s">
        <v>21</v>
      </c>
      <c r="F854" s="1">
        <v>30</v>
      </c>
      <c r="G854" s="19">
        <v>6.9</v>
      </c>
      <c r="H854" s="19">
        <v>0.7</v>
      </c>
      <c r="I854" s="19">
        <v>43</v>
      </c>
    </row>
    <row r="855" spans="2:9" x14ac:dyDescent="0.2">
      <c r="B855" s="1">
        <v>300852</v>
      </c>
      <c r="C855" s="1" t="s">
        <v>218</v>
      </c>
      <c r="D855" s="1" t="s">
        <v>13</v>
      </c>
      <c r="E855" s="2" t="s">
        <v>21</v>
      </c>
      <c r="F855" s="1">
        <v>5</v>
      </c>
      <c r="G855" s="19">
        <v>7.7</v>
      </c>
      <c r="H855" s="19">
        <v>0.88</v>
      </c>
      <c r="I855" s="19">
        <v>39</v>
      </c>
    </row>
    <row r="856" spans="2:9" x14ac:dyDescent="0.2">
      <c r="B856" s="1">
        <v>300853</v>
      </c>
      <c r="C856" s="1" t="s">
        <v>217</v>
      </c>
      <c r="D856" s="1" t="s">
        <v>9</v>
      </c>
      <c r="E856" s="2" t="s">
        <v>21</v>
      </c>
      <c r="F856" s="1">
        <v>13</v>
      </c>
      <c r="G856" s="19">
        <v>7.5</v>
      </c>
      <c r="H856" s="19">
        <v>0.13</v>
      </c>
      <c r="I856" s="19">
        <v>8</v>
      </c>
    </row>
    <row r="857" spans="2:9" x14ac:dyDescent="0.2">
      <c r="B857" s="1">
        <v>300854</v>
      </c>
      <c r="C857" s="1" t="s">
        <v>216</v>
      </c>
      <c r="D857" s="1" t="s">
        <v>7</v>
      </c>
      <c r="E857" s="2" t="s">
        <v>21</v>
      </c>
      <c r="F857" s="1">
        <v>29</v>
      </c>
      <c r="G857" s="19">
        <v>5.6</v>
      </c>
      <c r="H857" s="19">
        <v>0.73</v>
      </c>
      <c r="I857" s="19">
        <v>23</v>
      </c>
    </row>
    <row r="858" spans="2:9" x14ac:dyDescent="0.2">
      <c r="B858" s="1">
        <v>300855</v>
      </c>
      <c r="C858" s="1" t="s">
        <v>215</v>
      </c>
      <c r="D858" s="1" t="s">
        <v>2</v>
      </c>
      <c r="E858" s="2" t="s">
        <v>21</v>
      </c>
      <c r="F858" s="1">
        <v>8</v>
      </c>
      <c r="G858" s="19">
        <v>5.4</v>
      </c>
      <c r="H858" s="19">
        <v>0.43</v>
      </c>
      <c r="I858" s="19">
        <v>38</v>
      </c>
    </row>
    <row r="859" spans="2:9" x14ac:dyDescent="0.2">
      <c r="B859" s="1">
        <v>300856</v>
      </c>
      <c r="C859" s="1" t="s">
        <v>214</v>
      </c>
      <c r="D859" s="1" t="s">
        <v>10</v>
      </c>
      <c r="E859" s="2" t="s">
        <v>21</v>
      </c>
      <c r="F859" s="1">
        <v>7</v>
      </c>
      <c r="G859" s="19">
        <v>5.4</v>
      </c>
      <c r="H859" s="19">
        <v>0.74</v>
      </c>
      <c r="I859" s="19">
        <v>49</v>
      </c>
    </row>
    <row r="860" spans="2:9" x14ac:dyDescent="0.2">
      <c r="B860" s="1">
        <v>300857</v>
      </c>
      <c r="C860" s="1" t="s">
        <v>213</v>
      </c>
      <c r="D860" s="1" t="s">
        <v>7</v>
      </c>
      <c r="E860" s="2" t="s">
        <v>21</v>
      </c>
      <c r="F860" s="1">
        <v>20</v>
      </c>
      <c r="G860" s="19">
        <v>8.8000000000000007</v>
      </c>
      <c r="H860" s="19">
        <v>0.74</v>
      </c>
      <c r="I860" s="19">
        <v>21</v>
      </c>
    </row>
    <row r="861" spans="2:9" x14ac:dyDescent="0.2">
      <c r="B861" s="1">
        <v>300858</v>
      </c>
      <c r="C861" s="1" t="s">
        <v>128</v>
      </c>
      <c r="D861" s="1" t="s">
        <v>5</v>
      </c>
      <c r="E861" s="2" t="s">
        <v>21</v>
      </c>
      <c r="F861" s="1">
        <v>20</v>
      </c>
      <c r="G861" s="19">
        <v>5.6</v>
      </c>
      <c r="H861" s="19">
        <v>0.59</v>
      </c>
      <c r="I861" s="19">
        <v>11</v>
      </c>
    </row>
    <row r="862" spans="2:9" x14ac:dyDescent="0.2">
      <c r="B862" s="1">
        <v>300859</v>
      </c>
      <c r="C862" s="1" t="s">
        <v>212</v>
      </c>
      <c r="D862" s="1" t="s">
        <v>11</v>
      </c>
      <c r="E862" s="2" t="s">
        <v>21</v>
      </c>
      <c r="F862" s="1">
        <v>6</v>
      </c>
      <c r="G862" s="19">
        <v>5.5</v>
      </c>
      <c r="H862" s="19">
        <v>0.44</v>
      </c>
      <c r="I862" s="19">
        <v>46</v>
      </c>
    </row>
    <row r="863" spans="2:9" x14ac:dyDescent="0.2">
      <c r="B863" s="1">
        <v>300860</v>
      </c>
      <c r="C863" s="1" t="s">
        <v>211</v>
      </c>
      <c r="D863" s="1" t="s">
        <v>7</v>
      </c>
      <c r="E863" s="2" t="s">
        <v>21</v>
      </c>
      <c r="F863" s="1">
        <v>30</v>
      </c>
      <c r="G863" s="19">
        <v>7.9</v>
      </c>
      <c r="H863" s="19">
        <v>0.3</v>
      </c>
      <c r="I863" s="19">
        <v>43</v>
      </c>
    </row>
    <row r="864" spans="2:9" x14ac:dyDescent="0.2">
      <c r="B864" s="1">
        <v>300861</v>
      </c>
      <c r="C864" s="1" t="s">
        <v>210</v>
      </c>
      <c r="D864" s="1" t="s">
        <v>11</v>
      </c>
      <c r="E864" s="2" t="s">
        <v>21</v>
      </c>
      <c r="F864" s="1">
        <v>21</v>
      </c>
      <c r="G864" s="19">
        <v>8.8000000000000007</v>
      </c>
      <c r="H864" s="19">
        <v>0.77</v>
      </c>
      <c r="I864" s="19">
        <v>17</v>
      </c>
    </row>
    <row r="865" spans="2:9" x14ac:dyDescent="0.2">
      <c r="B865" s="1">
        <v>300862</v>
      </c>
      <c r="C865" s="1" t="s">
        <v>209</v>
      </c>
      <c r="D865" s="1" t="s">
        <v>11</v>
      </c>
      <c r="E865" s="2" t="s">
        <v>21</v>
      </c>
      <c r="F865" s="1">
        <v>22</v>
      </c>
      <c r="G865" s="19">
        <v>8</v>
      </c>
      <c r="H865" s="19">
        <v>0.5</v>
      </c>
      <c r="I865" s="19">
        <v>24</v>
      </c>
    </row>
    <row r="866" spans="2:9" x14ac:dyDescent="0.2">
      <c r="B866" s="1">
        <v>300863</v>
      </c>
      <c r="C866" s="1" t="s">
        <v>208</v>
      </c>
      <c r="D866" s="1" t="s">
        <v>4</v>
      </c>
      <c r="E866" s="2" t="s">
        <v>21</v>
      </c>
      <c r="F866" s="1">
        <v>14</v>
      </c>
      <c r="G866" s="19">
        <v>9</v>
      </c>
      <c r="H866" s="19">
        <v>0.45</v>
      </c>
      <c r="I866" s="19">
        <v>37</v>
      </c>
    </row>
    <row r="867" spans="2:9" x14ac:dyDescent="0.2">
      <c r="B867" s="1">
        <v>300864</v>
      </c>
      <c r="C867" s="1" t="s">
        <v>207</v>
      </c>
      <c r="D867" s="1" t="s">
        <v>13</v>
      </c>
      <c r="E867" s="2" t="s">
        <v>21</v>
      </c>
      <c r="F867" s="1">
        <v>18</v>
      </c>
      <c r="G867" s="19">
        <v>8.5</v>
      </c>
      <c r="H867" s="19">
        <v>0.32</v>
      </c>
      <c r="I867" s="19">
        <v>40</v>
      </c>
    </row>
    <row r="868" spans="2:9" x14ac:dyDescent="0.2">
      <c r="B868" s="1">
        <v>300865</v>
      </c>
      <c r="C868" s="1" t="s">
        <v>206</v>
      </c>
      <c r="D868" s="1" t="s">
        <v>2</v>
      </c>
      <c r="E868" s="2" t="s">
        <v>21</v>
      </c>
      <c r="F868" s="1">
        <v>5</v>
      </c>
      <c r="G868" s="19">
        <v>8.6999999999999993</v>
      </c>
      <c r="H868" s="19">
        <v>0.56000000000000005</v>
      </c>
      <c r="I868" s="19">
        <v>15</v>
      </c>
    </row>
    <row r="869" spans="2:9" x14ac:dyDescent="0.2">
      <c r="B869" s="1">
        <v>300866</v>
      </c>
      <c r="C869" s="1" t="s">
        <v>205</v>
      </c>
      <c r="D869" s="1" t="s">
        <v>5</v>
      </c>
      <c r="E869" s="2" t="s">
        <v>21</v>
      </c>
      <c r="F869" s="1">
        <v>10</v>
      </c>
      <c r="G869" s="19">
        <v>6.3</v>
      </c>
      <c r="H869" s="19">
        <v>0.59</v>
      </c>
      <c r="I869" s="19">
        <v>18</v>
      </c>
    </row>
    <row r="870" spans="2:9" x14ac:dyDescent="0.2">
      <c r="B870" s="1">
        <v>300867</v>
      </c>
      <c r="C870" s="1" t="s">
        <v>204</v>
      </c>
      <c r="D870" s="1" t="s">
        <v>7</v>
      </c>
      <c r="E870" s="2" t="s">
        <v>21</v>
      </c>
      <c r="F870" s="1">
        <v>13</v>
      </c>
      <c r="G870" s="19">
        <v>7.3</v>
      </c>
      <c r="H870" s="19">
        <v>0.66</v>
      </c>
      <c r="I870" s="19">
        <v>26</v>
      </c>
    </row>
    <row r="871" spans="2:9" x14ac:dyDescent="0.2">
      <c r="B871" s="1">
        <v>300868</v>
      </c>
      <c r="C871" s="1" t="s">
        <v>203</v>
      </c>
      <c r="D871" s="1" t="s">
        <v>6</v>
      </c>
      <c r="E871" s="2" t="s">
        <v>21</v>
      </c>
      <c r="F871" s="1">
        <v>23</v>
      </c>
      <c r="G871" s="19">
        <v>6.2</v>
      </c>
      <c r="H871" s="19">
        <v>0.25</v>
      </c>
      <c r="I871" s="19">
        <v>27</v>
      </c>
    </row>
    <row r="872" spans="2:9" x14ac:dyDescent="0.2">
      <c r="B872" s="1">
        <v>300869</v>
      </c>
      <c r="C872" s="1" t="s">
        <v>202</v>
      </c>
      <c r="D872" s="1" t="s">
        <v>13</v>
      </c>
      <c r="E872" s="2" t="s">
        <v>21</v>
      </c>
      <c r="F872" s="1">
        <v>13</v>
      </c>
      <c r="G872" s="19">
        <v>6.9</v>
      </c>
      <c r="H872" s="19">
        <v>0.82</v>
      </c>
      <c r="I872" s="19">
        <v>15</v>
      </c>
    </row>
    <row r="873" spans="2:9" x14ac:dyDescent="0.2">
      <c r="B873" s="1">
        <v>300870</v>
      </c>
      <c r="C873" s="1" t="s">
        <v>201</v>
      </c>
      <c r="D873" s="1" t="s">
        <v>13</v>
      </c>
      <c r="E873" s="2" t="s">
        <v>21</v>
      </c>
      <c r="F873" s="1">
        <v>25</v>
      </c>
      <c r="G873" s="19">
        <v>5.7</v>
      </c>
      <c r="H873" s="19">
        <v>0.3</v>
      </c>
      <c r="I873" s="19">
        <v>18</v>
      </c>
    </row>
    <row r="874" spans="2:9" x14ac:dyDescent="0.2">
      <c r="B874" s="1">
        <v>300871</v>
      </c>
      <c r="C874" s="1" t="s">
        <v>200</v>
      </c>
      <c r="D874" s="1" t="s">
        <v>13</v>
      </c>
      <c r="E874" s="2" t="s">
        <v>21</v>
      </c>
      <c r="F874" s="1">
        <v>27</v>
      </c>
      <c r="G874" s="19">
        <v>8.8000000000000007</v>
      </c>
      <c r="H874" s="19">
        <v>0.21</v>
      </c>
      <c r="I874" s="19">
        <v>29</v>
      </c>
    </row>
    <row r="875" spans="2:9" x14ac:dyDescent="0.2">
      <c r="B875" s="1">
        <v>300872</v>
      </c>
      <c r="C875" s="1" t="s">
        <v>199</v>
      </c>
      <c r="D875" s="1" t="s">
        <v>13</v>
      </c>
      <c r="E875" s="2" t="s">
        <v>21</v>
      </c>
      <c r="F875" s="1">
        <v>27</v>
      </c>
      <c r="G875" s="19">
        <v>5.6</v>
      </c>
      <c r="H875" s="19">
        <v>0.51</v>
      </c>
      <c r="I875" s="19">
        <v>7</v>
      </c>
    </row>
    <row r="876" spans="2:9" x14ac:dyDescent="0.2">
      <c r="B876" s="1">
        <v>300873</v>
      </c>
      <c r="C876" s="1" t="s">
        <v>198</v>
      </c>
      <c r="D876" s="1" t="s">
        <v>2</v>
      </c>
      <c r="E876" s="2" t="s">
        <v>21</v>
      </c>
      <c r="F876" s="1">
        <v>8</v>
      </c>
      <c r="G876" s="19">
        <v>8.6</v>
      </c>
      <c r="H876" s="19">
        <v>0.1</v>
      </c>
      <c r="I876" s="19">
        <v>11</v>
      </c>
    </row>
    <row r="877" spans="2:9" x14ac:dyDescent="0.2">
      <c r="B877" s="1">
        <v>300874</v>
      </c>
      <c r="C877" s="1" t="s">
        <v>197</v>
      </c>
      <c r="D877" s="1" t="s">
        <v>13</v>
      </c>
      <c r="E877" s="2" t="s">
        <v>21</v>
      </c>
      <c r="F877" s="1">
        <v>30</v>
      </c>
      <c r="G877" s="19">
        <v>7.6</v>
      </c>
      <c r="H877" s="19">
        <v>0.26</v>
      </c>
      <c r="I877" s="19">
        <v>43</v>
      </c>
    </row>
    <row r="878" spans="2:9" x14ac:dyDescent="0.2">
      <c r="B878" s="1">
        <v>300875</v>
      </c>
      <c r="C878" s="1" t="s">
        <v>196</v>
      </c>
      <c r="D878" s="1" t="s">
        <v>13</v>
      </c>
      <c r="E878" s="2" t="s">
        <v>21</v>
      </c>
      <c r="F878" s="1">
        <v>30</v>
      </c>
      <c r="G878" s="19">
        <v>5.0999999999999996</v>
      </c>
      <c r="H878" s="19">
        <v>0.38</v>
      </c>
      <c r="I878" s="19">
        <v>7</v>
      </c>
    </row>
    <row r="879" spans="2:9" x14ac:dyDescent="0.2">
      <c r="B879" s="1">
        <v>300876</v>
      </c>
      <c r="C879" s="1" t="s">
        <v>195</v>
      </c>
      <c r="D879" s="1" t="s">
        <v>7</v>
      </c>
      <c r="E879" s="2" t="s">
        <v>21</v>
      </c>
      <c r="F879" s="1">
        <v>20</v>
      </c>
      <c r="G879" s="19">
        <v>8.6999999999999993</v>
      </c>
      <c r="H879" s="19">
        <v>0.26</v>
      </c>
      <c r="I879" s="19">
        <v>30</v>
      </c>
    </row>
    <row r="880" spans="2:9" x14ac:dyDescent="0.2">
      <c r="B880" s="1">
        <v>300877</v>
      </c>
      <c r="C880" s="1" t="s">
        <v>138</v>
      </c>
      <c r="D880" s="1" t="s">
        <v>10</v>
      </c>
      <c r="E880" s="2" t="s">
        <v>21</v>
      </c>
      <c r="F880" s="1">
        <v>10</v>
      </c>
      <c r="G880" s="19">
        <v>6.2</v>
      </c>
      <c r="H880" s="19">
        <v>0.43</v>
      </c>
      <c r="I880" s="19">
        <v>33</v>
      </c>
    </row>
    <row r="881" spans="2:9" x14ac:dyDescent="0.2">
      <c r="B881" s="1">
        <v>300878</v>
      </c>
      <c r="C881" s="1" t="s">
        <v>194</v>
      </c>
      <c r="D881" s="1" t="s">
        <v>3</v>
      </c>
      <c r="E881" s="2" t="s">
        <v>21</v>
      </c>
      <c r="F881" s="1">
        <v>22</v>
      </c>
      <c r="G881" s="19">
        <v>8.9</v>
      </c>
      <c r="H881" s="19">
        <v>0.28999999999999998</v>
      </c>
      <c r="I881" s="19">
        <v>23</v>
      </c>
    </row>
    <row r="882" spans="2:9" x14ac:dyDescent="0.2">
      <c r="B882" s="1">
        <v>300879</v>
      </c>
      <c r="C882" s="1" t="s">
        <v>193</v>
      </c>
      <c r="D882" s="1" t="s">
        <v>11</v>
      </c>
      <c r="E882" s="2" t="s">
        <v>21</v>
      </c>
      <c r="F882" s="1">
        <v>14</v>
      </c>
      <c r="G882" s="19">
        <v>5</v>
      </c>
      <c r="H882" s="19">
        <v>0.41</v>
      </c>
      <c r="I882" s="19">
        <v>24</v>
      </c>
    </row>
    <row r="883" spans="2:9" x14ac:dyDescent="0.2">
      <c r="B883" s="1">
        <v>300880</v>
      </c>
      <c r="C883" s="1" t="s">
        <v>192</v>
      </c>
      <c r="D883" s="1" t="s">
        <v>7</v>
      </c>
      <c r="E883" s="2" t="s">
        <v>21</v>
      </c>
      <c r="F883" s="1">
        <v>23</v>
      </c>
      <c r="G883" s="19">
        <v>7</v>
      </c>
      <c r="H883" s="19">
        <v>0.37</v>
      </c>
      <c r="I883" s="19">
        <v>14</v>
      </c>
    </row>
    <row r="884" spans="2:9" x14ac:dyDescent="0.2">
      <c r="B884" s="1">
        <v>300881</v>
      </c>
      <c r="C884" s="1" t="s">
        <v>191</v>
      </c>
      <c r="D884" s="1" t="s">
        <v>2</v>
      </c>
      <c r="E884" s="2" t="s">
        <v>21</v>
      </c>
      <c r="F884" s="1">
        <v>22</v>
      </c>
      <c r="G884" s="19">
        <v>7.6</v>
      </c>
      <c r="H884" s="19">
        <v>0.32</v>
      </c>
      <c r="I884" s="19">
        <v>22</v>
      </c>
    </row>
    <row r="885" spans="2:9" x14ac:dyDescent="0.2">
      <c r="B885" s="1">
        <v>300882</v>
      </c>
      <c r="C885" s="1" t="s">
        <v>190</v>
      </c>
      <c r="D885" s="1" t="s">
        <v>11</v>
      </c>
      <c r="E885" s="2" t="s">
        <v>21</v>
      </c>
      <c r="F885" s="1">
        <v>28</v>
      </c>
      <c r="G885" s="19">
        <v>6.5</v>
      </c>
      <c r="H885" s="19">
        <v>0.46</v>
      </c>
      <c r="I885" s="19">
        <v>10</v>
      </c>
    </row>
    <row r="886" spans="2:9" x14ac:dyDescent="0.2">
      <c r="B886" s="1">
        <v>300883</v>
      </c>
      <c r="C886" s="1" t="s">
        <v>189</v>
      </c>
      <c r="D886" s="1" t="s">
        <v>11</v>
      </c>
      <c r="E886" s="2" t="s">
        <v>21</v>
      </c>
      <c r="F886" s="1">
        <v>25</v>
      </c>
      <c r="G886" s="19">
        <v>8.3000000000000007</v>
      </c>
      <c r="H886" s="19">
        <v>0.73</v>
      </c>
      <c r="I886" s="19">
        <v>7</v>
      </c>
    </row>
    <row r="887" spans="2:9" x14ac:dyDescent="0.2">
      <c r="B887" s="1">
        <v>300884</v>
      </c>
      <c r="C887" s="1" t="s">
        <v>188</v>
      </c>
      <c r="D887" s="1" t="s">
        <v>11</v>
      </c>
      <c r="E887" s="2" t="s">
        <v>21</v>
      </c>
      <c r="F887" s="1">
        <v>9</v>
      </c>
      <c r="G887" s="19">
        <v>5.6</v>
      </c>
      <c r="H887" s="19">
        <v>0.86</v>
      </c>
      <c r="I887" s="19">
        <v>11</v>
      </c>
    </row>
    <row r="888" spans="2:9" x14ac:dyDescent="0.2">
      <c r="B888" s="1">
        <v>300885</v>
      </c>
      <c r="C888" s="1" t="s">
        <v>187</v>
      </c>
      <c r="D888" s="1" t="s">
        <v>11</v>
      </c>
      <c r="E888" s="2" t="s">
        <v>21</v>
      </c>
      <c r="F888" s="1">
        <v>23</v>
      </c>
      <c r="G888" s="19">
        <v>6.9</v>
      </c>
      <c r="H888" s="19">
        <v>0.51</v>
      </c>
      <c r="I888" s="19">
        <v>31</v>
      </c>
    </row>
    <row r="889" spans="2:9" x14ac:dyDescent="0.2">
      <c r="B889" s="1">
        <v>300886</v>
      </c>
      <c r="C889" s="1" t="s">
        <v>186</v>
      </c>
      <c r="D889" s="1" t="s">
        <v>11</v>
      </c>
      <c r="E889" s="2" t="s">
        <v>21</v>
      </c>
      <c r="F889" s="1">
        <v>23</v>
      </c>
      <c r="G889" s="19">
        <v>7.3</v>
      </c>
      <c r="H889" s="19">
        <v>0.66</v>
      </c>
      <c r="I889" s="19">
        <v>34</v>
      </c>
    </row>
    <row r="890" spans="2:9" x14ac:dyDescent="0.2">
      <c r="B890" s="1">
        <v>300887</v>
      </c>
      <c r="C890" s="1" t="s">
        <v>185</v>
      </c>
      <c r="D890" s="1" t="s">
        <v>7</v>
      </c>
      <c r="E890" s="2" t="s">
        <v>21</v>
      </c>
      <c r="F890" s="1">
        <v>28</v>
      </c>
      <c r="G890" s="19">
        <v>8.1</v>
      </c>
      <c r="H890" s="19">
        <v>0.9</v>
      </c>
      <c r="I890" s="19">
        <v>44</v>
      </c>
    </row>
    <row r="891" spans="2:9" x14ac:dyDescent="0.2">
      <c r="B891" s="1">
        <v>300888</v>
      </c>
      <c r="C891" s="1" t="s">
        <v>184</v>
      </c>
      <c r="D891" s="1" t="s">
        <v>2</v>
      </c>
      <c r="E891" s="2" t="s">
        <v>21</v>
      </c>
      <c r="F891" s="1">
        <v>21</v>
      </c>
      <c r="G891" s="19">
        <v>6.4</v>
      </c>
      <c r="H891" s="19">
        <v>0.26</v>
      </c>
      <c r="I891" s="19">
        <v>46</v>
      </c>
    </row>
    <row r="892" spans="2:9" x14ac:dyDescent="0.2">
      <c r="B892" s="1">
        <v>300889</v>
      </c>
      <c r="C892" s="1" t="s">
        <v>183</v>
      </c>
      <c r="D892" s="1" t="s">
        <v>1</v>
      </c>
      <c r="E892" s="2" t="s">
        <v>21</v>
      </c>
      <c r="F892" s="1">
        <v>13</v>
      </c>
      <c r="G892" s="19">
        <v>6.6</v>
      </c>
      <c r="H892" s="19">
        <v>0.81</v>
      </c>
      <c r="I892" s="19">
        <v>23</v>
      </c>
    </row>
    <row r="893" spans="2:9" x14ac:dyDescent="0.2">
      <c r="B893" s="1">
        <v>300890</v>
      </c>
      <c r="C893" s="1" t="s">
        <v>182</v>
      </c>
      <c r="D893" s="1" t="s">
        <v>1</v>
      </c>
      <c r="E893" s="2" t="s">
        <v>21</v>
      </c>
      <c r="F893" s="1">
        <v>11</v>
      </c>
      <c r="G893" s="19">
        <v>5.0999999999999996</v>
      </c>
      <c r="H893" s="19">
        <v>0.48</v>
      </c>
      <c r="I893" s="19">
        <v>24</v>
      </c>
    </row>
    <row r="894" spans="2:9" x14ac:dyDescent="0.2">
      <c r="B894" s="1">
        <v>300891</v>
      </c>
      <c r="C894" s="1" t="s">
        <v>181</v>
      </c>
      <c r="D894" s="1" t="s">
        <v>6</v>
      </c>
      <c r="E894" s="2" t="s">
        <v>21</v>
      </c>
      <c r="F894" s="1">
        <v>10</v>
      </c>
      <c r="G894" s="19">
        <v>5.6</v>
      </c>
      <c r="H894" s="19">
        <v>0.82</v>
      </c>
      <c r="I894" s="19">
        <v>38</v>
      </c>
    </row>
    <row r="895" spans="2:9" x14ac:dyDescent="0.2">
      <c r="B895" s="1">
        <v>300892</v>
      </c>
      <c r="C895" s="1" t="s">
        <v>180</v>
      </c>
      <c r="D895" s="1" t="s">
        <v>9</v>
      </c>
      <c r="E895" s="2" t="s">
        <v>21</v>
      </c>
      <c r="F895" s="1">
        <v>15</v>
      </c>
      <c r="G895" s="19">
        <v>5.7</v>
      </c>
      <c r="H895" s="19">
        <v>0.72</v>
      </c>
      <c r="I895" s="19">
        <v>32</v>
      </c>
    </row>
    <row r="896" spans="2:9" x14ac:dyDescent="0.2">
      <c r="B896" s="1">
        <v>300893</v>
      </c>
      <c r="C896" s="1" t="s">
        <v>179</v>
      </c>
      <c r="D896" s="1" t="s">
        <v>1</v>
      </c>
      <c r="E896" s="2" t="s">
        <v>21</v>
      </c>
      <c r="F896" s="1">
        <v>21</v>
      </c>
      <c r="G896" s="19">
        <v>8</v>
      </c>
      <c r="H896" s="19">
        <v>0.71</v>
      </c>
      <c r="I896" s="19">
        <v>26</v>
      </c>
    </row>
    <row r="897" spans="2:9" x14ac:dyDescent="0.2">
      <c r="B897" s="1">
        <v>300894</v>
      </c>
      <c r="C897" s="1" t="s">
        <v>178</v>
      </c>
      <c r="D897" s="1" t="s">
        <v>10</v>
      </c>
      <c r="E897" s="2" t="s">
        <v>21</v>
      </c>
      <c r="F897" s="1">
        <v>24</v>
      </c>
      <c r="G897" s="19">
        <v>7.7</v>
      </c>
      <c r="H897" s="19">
        <v>0.82</v>
      </c>
      <c r="I897" s="19">
        <v>19</v>
      </c>
    </row>
    <row r="898" spans="2:9" x14ac:dyDescent="0.2">
      <c r="B898" s="1">
        <v>300895</v>
      </c>
      <c r="C898" s="1" t="s">
        <v>177</v>
      </c>
      <c r="D898" s="1" t="s">
        <v>9</v>
      </c>
      <c r="E898" s="2" t="s">
        <v>21</v>
      </c>
      <c r="F898" s="1">
        <v>17</v>
      </c>
      <c r="G898" s="19">
        <v>5.0999999999999996</v>
      </c>
      <c r="H898" s="19">
        <v>0.13</v>
      </c>
      <c r="I898" s="19">
        <v>6</v>
      </c>
    </row>
    <row r="899" spans="2:9" x14ac:dyDescent="0.2">
      <c r="B899" s="1">
        <v>300896</v>
      </c>
      <c r="C899" s="1" t="s">
        <v>176</v>
      </c>
      <c r="D899" s="1" t="s">
        <v>12</v>
      </c>
      <c r="E899" s="2" t="s">
        <v>21</v>
      </c>
      <c r="F899" s="1">
        <v>24</v>
      </c>
      <c r="G899" s="19">
        <v>8.4</v>
      </c>
      <c r="H899" s="19">
        <v>0.28999999999999998</v>
      </c>
      <c r="I899" s="19">
        <v>39</v>
      </c>
    </row>
    <row r="900" spans="2:9" x14ac:dyDescent="0.2">
      <c r="B900" s="1">
        <v>300897</v>
      </c>
      <c r="C900" s="1" t="s">
        <v>175</v>
      </c>
      <c r="D900" s="1" t="s">
        <v>11</v>
      </c>
      <c r="E900" s="2" t="s">
        <v>21</v>
      </c>
      <c r="F900" s="1">
        <v>8</v>
      </c>
      <c r="G900" s="19">
        <v>7.3</v>
      </c>
      <c r="H900" s="19">
        <v>0.67</v>
      </c>
      <c r="I900" s="19">
        <v>30</v>
      </c>
    </row>
    <row r="901" spans="2:9" x14ac:dyDescent="0.2">
      <c r="B901" s="1">
        <v>300898</v>
      </c>
      <c r="C901" s="1" t="s">
        <v>174</v>
      </c>
      <c r="D901" s="1" t="s">
        <v>13</v>
      </c>
      <c r="E901" s="2" t="s">
        <v>21</v>
      </c>
      <c r="F901" s="1">
        <v>23</v>
      </c>
      <c r="G901" s="19">
        <v>8.1999999999999993</v>
      </c>
      <c r="H901" s="19">
        <v>0.87</v>
      </c>
      <c r="I901" s="19">
        <v>43</v>
      </c>
    </row>
    <row r="902" spans="2:9" x14ac:dyDescent="0.2">
      <c r="B902" s="1">
        <v>300899</v>
      </c>
      <c r="C902" s="1" t="s">
        <v>173</v>
      </c>
      <c r="D902" s="1" t="s">
        <v>2</v>
      </c>
      <c r="E902" s="2" t="s">
        <v>21</v>
      </c>
      <c r="F902" s="1">
        <v>25</v>
      </c>
      <c r="G902" s="19">
        <v>7.9</v>
      </c>
      <c r="H902" s="19">
        <v>0.32</v>
      </c>
      <c r="I902" s="19">
        <v>49</v>
      </c>
    </row>
    <row r="903" spans="2:9" x14ac:dyDescent="0.2">
      <c r="B903" s="1">
        <v>300900</v>
      </c>
      <c r="C903" s="1" t="s">
        <v>172</v>
      </c>
      <c r="D903" s="1" t="s">
        <v>2</v>
      </c>
      <c r="E903" s="2" t="s">
        <v>21</v>
      </c>
      <c r="F903" s="1">
        <v>11</v>
      </c>
      <c r="G903" s="19">
        <v>6.6</v>
      </c>
      <c r="H903" s="19">
        <v>0.86</v>
      </c>
      <c r="I903" s="19">
        <v>16</v>
      </c>
    </row>
    <row r="904" spans="2:9" x14ac:dyDescent="0.2">
      <c r="B904" s="1">
        <v>300901</v>
      </c>
      <c r="C904" s="1" t="s">
        <v>171</v>
      </c>
      <c r="D904" s="1" t="s">
        <v>13</v>
      </c>
      <c r="E904" s="2" t="s">
        <v>21</v>
      </c>
      <c r="F904" s="1">
        <v>5</v>
      </c>
      <c r="G904" s="19">
        <v>5.9</v>
      </c>
      <c r="H904" s="19">
        <v>0.64</v>
      </c>
      <c r="I904" s="19">
        <v>43</v>
      </c>
    </row>
    <row r="905" spans="2:9" x14ac:dyDescent="0.2">
      <c r="B905" s="1">
        <v>300902</v>
      </c>
      <c r="C905" s="1" t="s">
        <v>170</v>
      </c>
      <c r="D905" s="1" t="s">
        <v>13</v>
      </c>
      <c r="E905" s="2" t="s">
        <v>21</v>
      </c>
      <c r="F905" s="1">
        <v>18</v>
      </c>
      <c r="G905" s="19">
        <v>6.5</v>
      </c>
      <c r="H905" s="19">
        <v>0.85</v>
      </c>
      <c r="I905" s="19">
        <v>30</v>
      </c>
    </row>
    <row r="906" spans="2:9" x14ac:dyDescent="0.2">
      <c r="B906" s="1">
        <v>300903</v>
      </c>
      <c r="C906" s="1" t="s">
        <v>169</v>
      </c>
      <c r="D906" s="1" t="s">
        <v>2</v>
      </c>
      <c r="E906" s="2" t="s">
        <v>21</v>
      </c>
      <c r="F906" s="1">
        <v>12</v>
      </c>
      <c r="G906" s="19">
        <v>5.9</v>
      </c>
      <c r="H906" s="19">
        <v>0.28999999999999998</v>
      </c>
      <c r="I906" s="19">
        <v>41</v>
      </c>
    </row>
    <row r="907" spans="2:9" x14ac:dyDescent="0.2">
      <c r="B907" s="1">
        <v>300904</v>
      </c>
      <c r="C907" s="1" t="s">
        <v>168</v>
      </c>
      <c r="D907" s="1" t="s">
        <v>7</v>
      </c>
      <c r="E907" s="2" t="s">
        <v>21</v>
      </c>
      <c r="F907" s="1">
        <v>28</v>
      </c>
      <c r="G907" s="19">
        <v>9</v>
      </c>
      <c r="H907" s="19">
        <v>0.22</v>
      </c>
      <c r="I907" s="19">
        <v>38</v>
      </c>
    </row>
    <row r="908" spans="2:9" x14ac:dyDescent="0.2">
      <c r="B908" s="1">
        <v>300905</v>
      </c>
      <c r="C908" s="1" t="s">
        <v>167</v>
      </c>
      <c r="D908" s="1" t="s">
        <v>13</v>
      </c>
      <c r="E908" s="2" t="s">
        <v>21</v>
      </c>
      <c r="F908" s="1">
        <v>8</v>
      </c>
      <c r="G908" s="19">
        <v>5</v>
      </c>
      <c r="H908" s="19">
        <v>0.45</v>
      </c>
      <c r="I908" s="19">
        <v>34</v>
      </c>
    </row>
    <row r="909" spans="2:9" x14ac:dyDescent="0.2">
      <c r="B909" s="1">
        <v>300906</v>
      </c>
      <c r="C909" s="1" t="s">
        <v>166</v>
      </c>
      <c r="D909" s="1" t="s">
        <v>7</v>
      </c>
      <c r="E909" s="2" t="s">
        <v>21</v>
      </c>
      <c r="F909" s="1">
        <v>8</v>
      </c>
      <c r="G909" s="19">
        <v>6.2</v>
      </c>
      <c r="H909" s="19">
        <v>0.37</v>
      </c>
      <c r="I909" s="19">
        <v>22</v>
      </c>
    </row>
    <row r="910" spans="2:9" x14ac:dyDescent="0.2">
      <c r="B910" s="1">
        <v>300907</v>
      </c>
      <c r="C910" s="1" t="s">
        <v>165</v>
      </c>
      <c r="D910" s="1" t="s">
        <v>7</v>
      </c>
      <c r="E910" s="2" t="s">
        <v>21</v>
      </c>
      <c r="F910" s="1">
        <v>8</v>
      </c>
      <c r="G910" s="19">
        <v>8</v>
      </c>
      <c r="H910" s="19">
        <v>0.62</v>
      </c>
      <c r="I910" s="19">
        <v>49</v>
      </c>
    </row>
    <row r="911" spans="2:9" x14ac:dyDescent="0.2">
      <c r="B911" s="1">
        <v>300908</v>
      </c>
      <c r="C911" s="1" t="s">
        <v>164</v>
      </c>
      <c r="D911" s="1" t="s">
        <v>3</v>
      </c>
      <c r="E911" s="2" t="s">
        <v>21</v>
      </c>
      <c r="F911" s="1">
        <v>17</v>
      </c>
      <c r="G911" s="19">
        <v>8.1</v>
      </c>
      <c r="H911" s="19">
        <v>0.43</v>
      </c>
      <c r="I911" s="19">
        <v>5</v>
      </c>
    </row>
    <row r="912" spans="2:9" x14ac:dyDescent="0.2">
      <c r="B912" s="1">
        <v>300909</v>
      </c>
      <c r="C912" s="1" t="s">
        <v>163</v>
      </c>
      <c r="D912" s="1" t="s">
        <v>1</v>
      </c>
      <c r="E912" s="2" t="s">
        <v>21</v>
      </c>
      <c r="F912" s="1">
        <v>5</v>
      </c>
      <c r="G912" s="19">
        <v>7.2</v>
      </c>
      <c r="H912" s="19">
        <v>0.24</v>
      </c>
      <c r="I912" s="19">
        <v>48</v>
      </c>
    </row>
    <row r="913" spans="2:9" x14ac:dyDescent="0.2">
      <c r="B913" s="1">
        <v>300910</v>
      </c>
      <c r="C913" s="1" t="s">
        <v>162</v>
      </c>
      <c r="D913" s="1" t="s">
        <v>12</v>
      </c>
      <c r="E913" s="2" t="s">
        <v>21</v>
      </c>
      <c r="F913" s="1">
        <v>23</v>
      </c>
      <c r="G913" s="19">
        <v>6.3</v>
      </c>
      <c r="H913" s="19">
        <v>0.47</v>
      </c>
      <c r="I913" s="19">
        <v>35</v>
      </c>
    </row>
    <row r="914" spans="2:9" x14ac:dyDescent="0.2">
      <c r="B914" s="1">
        <v>300911</v>
      </c>
      <c r="C914" s="1" t="s">
        <v>161</v>
      </c>
      <c r="D914" s="1" t="s">
        <v>7</v>
      </c>
      <c r="E914" s="2" t="s">
        <v>21</v>
      </c>
      <c r="F914" s="1">
        <v>27</v>
      </c>
      <c r="G914" s="19">
        <v>8.6</v>
      </c>
      <c r="H914" s="19">
        <v>0.82</v>
      </c>
      <c r="I914" s="19">
        <v>34</v>
      </c>
    </row>
    <row r="915" spans="2:9" x14ac:dyDescent="0.2">
      <c r="B915" s="1">
        <v>300912</v>
      </c>
      <c r="C915" s="1" t="s">
        <v>160</v>
      </c>
      <c r="D915" s="1" t="s">
        <v>3</v>
      </c>
      <c r="E915" s="2" t="s">
        <v>21</v>
      </c>
      <c r="F915" s="1">
        <v>21</v>
      </c>
      <c r="G915" s="19">
        <v>5</v>
      </c>
      <c r="H915" s="19">
        <v>0.46</v>
      </c>
      <c r="I915" s="19">
        <v>37</v>
      </c>
    </row>
    <row r="916" spans="2:9" x14ac:dyDescent="0.2">
      <c r="B916" s="1">
        <v>300913</v>
      </c>
      <c r="C916" s="1" t="s">
        <v>159</v>
      </c>
      <c r="D916" s="1" t="s">
        <v>2</v>
      </c>
      <c r="E916" s="2" t="s">
        <v>21</v>
      </c>
      <c r="F916" s="1">
        <v>11</v>
      </c>
      <c r="G916" s="19">
        <v>7.2</v>
      </c>
      <c r="H916" s="19">
        <v>0.86</v>
      </c>
      <c r="I916" s="19">
        <v>13</v>
      </c>
    </row>
    <row r="917" spans="2:9" x14ac:dyDescent="0.2">
      <c r="B917" s="1">
        <v>300914</v>
      </c>
      <c r="C917" s="1" t="s">
        <v>158</v>
      </c>
      <c r="D917" s="1" t="s">
        <v>11</v>
      </c>
      <c r="E917" s="2" t="s">
        <v>21</v>
      </c>
      <c r="F917" s="1">
        <v>28</v>
      </c>
      <c r="G917" s="19">
        <v>7.5</v>
      </c>
      <c r="H917" s="19">
        <v>0.62</v>
      </c>
      <c r="I917" s="19">
        <v>33</v>
      </c>
    </row>
    <row r="918" spans="2:9" x14ac:dyDescent="0.2">
      <c r="B918" s="1">
        <v>300915</v>
      </c>
      <c r="C918" s="1" t="s">
        <v>157</v>
      </c>
      <c r="D918" s="1" t="s">
        <v>7</v>
      </c>
      <c r="E918" s="2" t="s">
        <v>21</v>
      </c>
      <c r="F918" s="1">
        <v>13</v>
      </c>
      <c r="G918" s="19">
        <v>8.1</v>
      </c>
      <c r="H918" s="19">
        <v>0.67</v>
      </c>
      <c r="I918" s="19">
        <v>7</v>
      </c>
    </row>
    <row r="919" spans="2:9" x14ac:dyDescent="0.2">
      <c r="B919" s="1">
        <v>300916</v>
      </c>
      <c r="C919" s="1" t="s">
        <v>156</v>
      </c>
      <c r="D919" s="1" t="s">
        <v>10</v>
      </c>
      <c r="E919" s="2" t="s">
        <v>21</v>
      </c>
      <c r="F919" s="1">
        <v>9</v>
      </c>
      <c r="G919" s="19">
        <v>7.3</v>
      </c>
      <c r="H919" s="19">
        <v>0.82</v>
      </c>
      <c r="I919" s="19">
        <v>43</v>
      </c>
    </row>
    <row r="920" spans="2:9" x14ac:dyDescent="0.2">
      <c r="B920" s="1">
        <v>300917</v>
      </c>
      <c r="C920" s="1" t="s">
        <v>155</v>
      </c>
      <c r="D920" s="1" t="s">
        <v>13</v>
      </c>
      <c r="E920" s="2" t="s">
        <v>21</v>
      </c>
      <c r="F920" s="1">
        <v>23</v>
      </c>
      <c r="G920" s="19">
        <v>5.0999999999999996</v>
      </c>
      <c r="H920" s="19">
        <v>0.11</v>
      </c>
      <c r="I920" s="19">
        <v>11</v>
      </c>
    </row>
    <row r="921" spans="2:9" x14ac:dyDescent="0.2">
      <c r="B921" s="1">
        <v>300918</v>
      </c>
      <c r="C921" s="1" t="s">
        <v>154</v>
      </c>
      <c r="D921" s="1" t="s">
        <v>6</v>
      </c>
      <c r="E921" s="2" t="s">
        <v>21</v>
      </c>
      <c r="F921" s="1">
        <v>9</v>
      </c>
      <c r="G921" s="19">
        <v>8.1999999999999993</v>
      </c>
      <c r="H921" s="19">
        <v>0.78</v>
      </c>
      <c r="I921" s="19">
        <v>9</v>
      </c>
    </row>
    <row r="922" spans="2:9" x14ac:dyDescent="0.2">
      <c r="B922" s="1">
        <v>300919</v>
      </c>
      <c r="C922" s="1" t="s">
        <v>153</v>
      </c>
      <c r="D922" s="1" t="s">
        <v>4</v>
      </c>
      <c r="E922" s="2" t="s">
        <v>21</v>
      </c>
      <c r="F922" s="1">
        <v>27</v>
      </c>
      <c r="G922" s="19">
        <v>5.2</v>
      </c>
      <c r="H922" s="19">
        <v>0.45</v>
      </c>
      <c r="I922" s="19">
        <v>9</v>
      </c>
    </row>
    <row r="923" spans="2:9" x14ac:dyDescent="0.2">
      <c r="B923" s="1">
        <v>300920</v>
      </c>
      <c r="C923" s="1" t="s">
        <v>152</v>
      </c>
      <c r="D923" s="1" t="s">
        <v>6</v>
      </c>
      <c r="E923" s="2" t="s">
        <v>21</v>
      </c>
      <c r="F923" s="1">
        <v>14</v>
      </c>
      <c r="G923" s="19">
        <v>7.7</v>
      </c>
      <c r="H923" s="19">
        <v>0.54</v>
      </c>
      <c r="I923" s="19">
        <v>42</v>
      </c>
    </row>
    <row r="924" spans="2:9" x14ac:dyDescent="0.2">
      <c r="B924" s="1">
        <v>300921</v>
      </c>
      <c r="C924" s="1" t="s">
        <v>151</v>
      </c>
      <c r="D924" s="1" t="s">
        <v>9</v>
      </c>
      <c r="E924" s="2" t="s">
        <v>21</v>
      </c>
      <c r="F924" s="1">
        <v>27</v>
      </c>
      <c r="G924" s="19">
        <v>6.4</v>
      </c>
      <c r="H924" s="19">
        <v>0.22</v>
      </c>
      <c r="I924" s="19">
        <v>43</v>
      </c>
    </row>
    <row r="925" spans="2:9" x14ac:dyDescent="0.2">
      <c r="B925" s="1">
        <v>300922</v>
      </c>
      <c r="C925" s="1" t="s">
        <v>150</v>
      </c>
      <c r="D925" s="1" t="s">
        <v>5</v>
      </c>
      <c r="E925" s="2" t="s">
        <v>21</v>
      </c>
      <c r="F925" s="1">
        <v>22</v>
      </c>
      <c r="G925" s="19">
        <v>6.5</v>
      </c>
      <c r="H925" s="19">
        <v>0.24</v>
      </c>
      <c r="I925" s="19">
        <v>14</v>
      </c>
    </row>
    <row r="926" spans="2:9" x14ac:dyDescent="0.2">
      <c r="B926" s="1">
        <v>300923</v>
      </c>
      <c r="C926" s="1" t="s">
        <v>149</v>
      </c>
      <c r="D926" s="1" t="s">
        <v>7</v>
      </c>
      <c r="E926" s="2" t="s">
        <v>21</v>
      </c>
      <c r="F926" s="1">
        <v>22</v>
      </c>
      <c r="G926" s="19">
        <v>6.3</v>
      </c>
      <c r="H926" s="19">
        <v>0.89</v>
      </c>
      <c r="I926" s="19">
        <v>27</v>
      </c>
    </row>
    <row r="927" spans="2:9" x14ac:dyDescent="0.2">
      <c r="B927" s="1">
        <v>300924</v>
      </c>
      <c r="C927" s="1" t="s">
        <v>148</v>
      </c>
      <c r="D927" s="1" t="s">
        <v>1</v>
      </c>
      <c r="E927" s="2" t="s">
        <v>21</v>
      </c>
      <c r="F927" s="1">
        <v>10</v>
      </c>
      <c r="G927" s="19">
        <v>6.6</v>
      </c>
      <c r="H927" s="19">
        <v>0.34</v>
      </c>
      <c r="I927" s="19">
        <v>34</v>
      </c>
    </row>
    <row r="928" spans="2:9" x14ac:dyDescent="0.2">
      <c r="B928" s="1">
        <v>300925</v>
      </c>
      <c r="C928" s="1" t="s">
        <v>147</v>
      </c>
      <c r="D928" s="1" t="s">
        <v>10</v>
      </c>
      <c r="E928" s="2" t="s">
        <v>21</v>
      </c>
      <c r="F928" s="1">
        <v>14</v>
      </c>
      <c r="G928" s="19">
        <v>8.8000000000000007</v>
      </c>
      <c r="H928" s="19">
        <v>0.81</v>
      </c>
      <c r="I928" s="19">
        <v>5</v>
      </c>
    </row>
    <row r="929" spans="2:9" x14ac:dyDescent="0.2">
      <c r="B929" s="1">
        <v>300926</v>
      </c>
      <c r="C929" s="1" t="s">
        <v>146</v>
      </c>
      <c r="D929" s="1" t="s">
        <v>2</v>
      </c>
      <c r="E929" s="2" t="s">
        <v>21</v>
      </c>
      <c r="F929" s="1">
        <v>11</v>
      </c>
      <c r="G929" s="19">
        <v>6.7</v>
      </c>
      <c r="H929" s="19">
        <v>0.73</v>
      </c>
      <c r="I929" s="19">
        <v>24</v>
      </c>
    </row>
    <row r="930" spans="2:9" x14ac:dyDescent="0.2">
      <c r="B930" s="1">
        <v>300927</v>
      </c>
      <c r="C930" s="1" t="s">
        <v>145</v>
      </c>
      <c r="D930" s="1" t="s">
        <v>13</v>
      </c>
      <c r="E930" s="2" t="s">
        <v>21</v>
      </c>
      <c r="F930" s="1">
        <v>16</v>
      </c>
      <c r="G930" s="19">
        <v>5.9</v>
      </c>
      <c r="H930" s="19">
        <v>0.13</v>
      </c>
      <c r="I930" s="19">
        <v>50</v>
      </c>
    </row>
    <row r="931" spans="2:9" x14ac:dyDescent="0.2">
      <c r="B931" s="1">
        <v>300928</v>
      </c>
      <c r="C931" s="1" t="s">
        <v>131</v>
      </c>
      <c r="D931" s="1" t="s">
        <v>7</v>
      </c>
      <c r="E931" s="2" t="s">
        <v>21</v>
      </c>
      <c r="F931" s="1">
        <v>30</v>
      </c>
      <c r="G931" s="19">
        <v>5.2</v>
      </c>
      <c r="H931" s="19">
        <v>0.7</v>
      </c>
      <c r="I931" s="19">
        <v>50</v>
      </c>
    </row>
    <row r="932" spans="2:9" x14ac:dyDescent="0.2">
      <c r="B932" s="1">
        <v>300929</v>
      </c>
      <c r="C932" s="1" t="s">
        <v>144</v>
      </c>
      <c r="D932" s="1" t="s">
        <v>3</v>
      </c>
      <c r="E932" s="2" t="s">
        <v>21</v>
      </c>
      <c r="F932" s="1">
        <v>25</v>
      </c>
      <c r="G932" s="19">
        <v>7.9</v>
      </c>
      <c r="H932" s="19">
        <v>0.53</v>
      </c>
      <c r="I932" s="19">
        <v>19</v>
      </c>
    </row>
    <row r="933" spans="2:9" x14ac:dyDescent="0.2">
      <c r="B933" s="1">
        <v>300930</v>
      </c>
      <c r="C933" s="1" t="s">
        <v>46</v>
      </c>
      <c r="D933" s="1" t="s">
        <v>5</v>
      </c>
      <c r="E933" s="2" t="s">
        <v>21</v>
      </c>
      <c r="F933" s="1">
        <v>15</v>
      </c>
      <c r="G933" s="19">
        <v>6.7</v>
      </c>
      <c r="H933" s="19">
        <v>0.15</v>
      </c>
      <c r="I933" s="19">
        <v>25</v>
      </c>
    </row>
    <row r="934" spans="2:9" x14ac:dyDescent="0.2">
      <c r="B934" s="1">
        <v>300931</v>
      </c>
      <c r="C934" s="1" t="s">
        <v>143</v>
      </c>
      <c r="D934" s="1" t="s">
        <v>6</v>
      </c>
      <c r="E934" s="2" t="s">
        <v>21</v>
      </c>
      <c r="F934" s="1">
        <v>17</v>
      </c>
      <c r="G934" s="19">
        <v>6.4</v>
      </c>
      <c r="H934" s="19">
        <v>0.8</v>
      </c>
      <c r="I934" s="19">
        <v>7</v>
      </c>
    </row>
    <row r="935" spans="2:9" x14ac:dyDescent="0.2">
      <c r="B935" s="1">
        <v>300932</v>
      </c>
      <c r="C935" s="1" t="s">
        <v>142</v>
      </c>
      <c r="D935" s="1" t="s">
        <v>6</v>
      </c>
      <c r="E935" s="2" t="s">
        <v>21</v>
      </c>
      <c r="F935" s="1">
        <v>24</v>
      </c>
      <c r="G935" s="19">
        <v>6.4</v>
      </c>
      <c r="H935" s="19">
        <v>0.28000000000000003</v>
      </c>
      <c r="I935" s="19">
        <v>34</v>
      </c>
    </row>
    <row r="936" spans="2:9" x14ac:dyDescent="0.2">
      <c r="B936" s="1">
        <v>300933</v>
      </c>
      <c r="C936" s="1" t="s">
        <v>141</v>
      </c>
      <c r="D936" s="1" t="s">
        <v>2</v>
      </c>
      <c r="E936" s="2" t="s">
        <v>21</v>
      </c>
      <c r="F936" s="1">
        <v>25</v>
      </c>
      <c r="G936" s="19">
        <v>7.5</v>
      </c>
      <c r="H936" s="19">
        <v>0.8</v>
      </c>
      <c r="I936" s="19">
        <v>35</v>
      </c>
    </row>
    <row r="937" spans="2:9" x14ac:dyDescent="0.2">
      <c r="B937" s="1">
        <v>300934</v>
      </c>
      <c r="C937" s="1" t="s">
        <v>140</v>
      </c>
      <c r="D937" s="1" t="s">
        <v>13</v>
      </c>
      <c r="E937" s="2" t="s">
        <v>21</v>
      </c>
      <c r="F937" s="1">
        <v>15</v>
      </c>
      <c r="G937" s="19">
        <v>6.5</v>
      </c>
      <c r="H937" s="19">
        <v>0.19</v>
      </c>
      <c r="I937" s="19">
        <v>42</v>
      </c>
    </row>
    <row r="938" spans="2:9" x14ac:dyDescent="0.2">
      <c r="B938" s="1">
        <v>300935</v>
      </c>
      <c r="C938" s="1" t="s">
        <v>139</v>
      </c>
      <c r="D938" s="1" t="s">
        <v>13</v>
      </c>
      <c r="E938" s="2" t="s">
        <v>21</v>
      </c>
      <c r="F938" s="1">
        <v>12</v>
      </c>
      <c r="G938" s="19">
        <v>6.1</v>
      </c>
      <c r="H938" s="19">
        <v>0.56000000000000005</v>
      </c>
      <c r="I938" s="19">
        <v>39</v>
      </c>
    </row>
    <row r="939" spans="2:9" x14ac:dyDescent="0.2">
      <c r="B939" s="1">
        <v>300936</v>
      </c>
      <c r="C939" s="1" t="s">
        <v>138</v>
      </c>
      <c r="D939" s="1" t="s">
        <v>10</v>
      </c>
      <c r="E939" s="2" t="s">
        <v>21</v>
      </c>
      <c r="F939" s="1">
        <v>8</v>
      </c>
      <c r="G939" s="19">
        <v>6.6</v>
      </c>
      <c r="H939" s="19">
        <v>0.73</v>
      </c>
      <c r="I939" s="19">
        <v>32</v>
      </c>
    </row>
    <row r="940" spans="2:9" x14ac:dyDescent="0.2">
      <c r="B940" s="1">
        <v>300937</v>
      </c>
      <c r="C940" s="1" t="s">
        <v>137</v>
      </c>
      <c r="D940" s="1" t="s">
        <v>6</v>
      </c>
      <c r="E940" s="2" t="s">
        <v>21</v>
      </c>
      <c r="F940" s="1">
        <v>8</v>
      </c>
      <c r="G940" s="19">
        <v>7.3</v>
      </c>
      <c r="H940" s="19">
        <v>0.19</v>
      </c>
      <c r="I940" s="19">
        <v>37</v>
      </c>
    </row>
    <row r="941" spans="2:9" x14ac:dyDescent="0.2">
      <c r="B941" s="1">
        <v>300938</v>
      </c>
      <c r="C941" s="1" t="s">
        <v>136</v>
      </c>
      <c r="D941" s="1" t="s">
        <v>6</v>
      </c>
      <c r="E941" s="2" t="s">
        <v>21</v>
      </c>
      <c r="F941" s="1">
        <v>9</v>
      </c>
      <c r="G941" s="19">
        <v>8.9</v>
      </c>
      <c r="H941" s="19">
        <v>0.62</v>
      </c>
      <c r="I941" s="19">
        <v>40</v>
      </c>
    </row>
    <row r="942" spans="2:9" x14ac:dyDescent="0.2">
      <c r="B942" s="1">
        <v>300939</v>
      </c>
      <c r="C942" s="1" t="s">
        <v>74</v>
      </c>
      <c r="D942" s="1" t="s">
        <v>13</v>
      </c>
      <c r="E942" s="2" t="s">
        <v>21</v>
      </c>
      <c r="F942" s="1">
        <v>10</v>
      </c>
      <c r="G942" s="19">
        <v>8.6</v>
      </c>
      <c r="H942" s="19">
        <v>0.56000000000000005</v>
      </c>
      <c r="I942" s="19">
        <v>13</v>
      </c>
    </row>
    <row r="943" spans="2:9" x14ac:dyDescent="0.2">
      <c r="B943" s="1">
        <v>300940</v>
      </c>
      <c r="C943" s="1" t="s">
        <v>135</v>
      </c>
      <c r="D943" s="1" t="s">
        <v>7</v>
      </c>
      <c r="E943" s="2" t="s">
        <v>21</v>
      </c>
      <c r="F943" s="1">
        <v>27</v>
      </c>
      <c r="G943" s="19">
        <v>5</v>
      </c>
      <c r="H943" s="19">
        <v>0.18</v>
      </c>
      <c r="I943" s="19">
        <v>6</v>
      </c>
    </row>
    <row r="944" spans="2:9" x14ac:dyDescent="0.2">
      <c r="B944" s="1">
        <v>300941</v>
      </c>
      <c r="C944" s="1" t="s">
        <v>134</v>
      </c>
      <c r="D944" s="1" t="s">
        <v>9</v>
      </c>
      <c r="E944" s="2" t="s">
        <v>21</v>
      </c>
      <c r="F944" s="1">
        <v>30</v>
      </c>
      <c r="G944" s="19">
        <v>5.6</v>
      </c>
      <c r="H944" s="19">
        <v>0.84</v>
      </c>
      <c r="I944" s="19">
        <v>6</v>
      </c>
    </row>
    <row r="945" spans="2:9" x14ac:dyDescent="0.2">
      <c r="B945" s="1">
        <v>300942</v>
      </c>
      <c r="C945" s="1" t="s">
        <v>133</v>
      </c>
      <c r="D945" s="1" t="s">
        <v>2</v>
      </c>
      <c r="E945" s="2" t="s">
        <v>21</v>
      </c>
      <c r="F945" s="1">
        <v>24</v>
      </c>
      <c r="G945" s="19">
        <v>6</v>
      </c>
      <c r="H945" s="19">
        <v>0.14000000000000001</v>
      </c>
      <c r="I945" s="19">
        <v>39</v>
      </c>
    </row>
    <row r="946" spans="2:9" x14ac:dyDescent="0.2">
      <c r="B946" s="1">
        <v>300943</v>
      </c>
      <c r="C946" s="1" t="s">
        <v>132</v>
      </c>
      <c r="D946" s="1" t="s">
        <v>7</v>
      </c>
      <c r="E946" s="2" t="s">
        <v>21</v>
      </c>
      <c r="F946" s="1">
        <v>24</v>
      </c>
      <c r="G946" s="19">
        <v>7.3</v>
      </c>
      <c r="H946" s="19">
        <v>0.11</v>
      </c>
      <c r="I946" s="19">
        <v>14</v>
      </c>
    </row>
    <row r="947" spans="2:9" x14ac:dyDescent="0.2">
      <c r="B947" s="1">
        <v>300944</v>
      </c>
      <c r="C947" s="1" t="s">
        <v>131</v>
      </c>
      <c r="D947" s="1" t="s">
        <v>7</v>
      </c>
      <c r="E947" s="2" t="s">
        <v>21</v>
      </c>
      <c r="F947" s="1">
        <v>9</v>
      </c>
      <c r="G947" s="19">
        <v>5.8</v>
      </c>
      <c r="H947" s="19">
        <v>0.63</v>
      </c>
      <c r="I947" s="19">
        <v>22</v>
      </c>
    </row>
    <row r="948" spans="2:9" x14ac:dyDescent="0.2">
      <c r="B948" s="1">
        <v>300945</v>
      </c>
      <c r="C948" s="1" t="s">
        <v>130</v>
      </c>
      <c r="D948" s="1" t="s">
        <v>2</v>
      </c>
      <c r="E948" s="2" t="s">
        <v>21</v>
      </c>
      <c r="F948" s="1">
        <v>12</v>
      </c>
      <c r="G948" s="19">
        <v>7.9</v>
      </c>
      <c r="H948" s="19">
        <v>0.16</v>
      </c>
      <c r="I948" s="19">
        <v>34</v>
      </c>
    </row>
    <row r="949" spans="2:9" x14ac:dyDescent="0.2">
      <c r="B949" s="1">
        <v>300946</v>
      </c>
      <c r="C949" s="1" t="s">
        <v>129</v>
      </c>
      <c r="D949" s="1" t="s">
        <v>13</v>
      </c>
      <c r="E949" s="2" t="s">
        <v>21</v>
      </c>
      <c r="F949" s="1">
        <v>26</v>
      </c>
      <c r="G949" s="19">
        <v>5.9</v>
      </c>
      <c r="H949" s="19">
        <v>0.51</v>
      </c>
      <c r="I949" s="19">
        <v>31</v>
      </c>
    </row>
    <row r="950" spans="2:9" x14ac:dyDescent="0.2">
      <c r="B950" s="1">
        <v>300947</v>
      </c>
      <c r="C950" s="1" t="s">
        <v>128</v>
      </c>
      <c r="D950" s="1" t="s">
        <v>5</v>
      </c>
      <c r="E950" s="2" t="s">
        <v>21</v>
      </c>
      <c r="F950" s="1">
        <v>30</v>
      </c>
      <c r="G950" s="19">
        <v>8</v>
      </c>
      <c r="H950" s="19">
        <v>0.81</v>
      </c>
      <c r="I950" s="19">
        <v>9</v>
      </c>
    </row>
    <row r="951" spans="2:9" x14ac:dyDescent="0.2">
      <c r="B951" s="1">
        <v>300948</v>
      </c>
      <c r="C951" s="1" t="s">
        <v>127</v>
      </c>
      <c r="D951" s="1" t="s">
        <v>13</v>
      </c>
      <c r="E951" s="2" t="s">
        <v>21</v>
      </c>
      <c r="F951" s="1">
        <v>7</v>
      </c>
      <c r="G951" s="19">
        <v>7.3</v>
      </c>
      <c r="H951" s="19">
        <v>0.22</v>
      </c>
      <c r="I951" s="19">
        <v>34</v>
      </c>
    </row>
    <row r="952" spans="2:9" x14ac:dyDescent="0.2">
      <c r="B952" s="1">
        <v>300949</v>
      </c>
      <c r="C952" s="1" t="s">
        <v>126</v>
      </c>
      <c r="D952" s="1" t="s">
        <v>6</v>
      </c>
      <c r="E952" s="2" t="s">
        <v>21</v>
      </c>
      <c r="F952" s="1">
        <v>15</v>
      </c>
      <c r="G952" s="19">
        <v>9</v>
      </c>
      <c r="H952" s="19">
        <v>0.38</v>
      </c>
      <c r="I952" s="19">
        <v>12</v>
      </c>
    </row>
    <row r="953" spans="2:9" x14ac:dyDescent="0.2">
      <c r="B953" s="1">
        <v>300950</v>
      </c>
      <c r="C953" s="1" t="s">
        <v>125</v>
      </c>
      <c r="D953" s="1" t="s">
        <v>7</v>
      </c>
      <c r="E953" s="2" t="s">
        <v>21</v>
      </c>
      <c r="F953" s="1">
        <v>16</v>
      </c>
      <c r="G953" s="19">
        <v>7.7</v>
      </c>
      <c r="H953" s="19">
        <v>0.43</v>
      </c>
      <c r="I953" s="19">
        <v>32</v>
      </c>
    </row>
    <row r="954" spans="2:9" x14ac:dyDescent="0.2">
      <c r="B954" s="1">
        <v>300951</v>
      </c>
      <c r="C954" s="1" t="s">
        <v>124</v>
      </c>
      <c r="D954" s="1" t="s">
        <v>7</v>
      </c>
      <c r="E954" s="2" t="s">
        <v>21</v>
      </c>
      <c r="F954" s="1">
        <v>19</v>
      </c>
      <c r="G954" s="19">
        <v>8.6999999999999993</v>
      </c>
      <c r="H954" s="19">
        <v>0.47</v>
      </c>
      <c r="I954" s="19">
        <v>16</v>
      </c>
    </row>
    <row r="955" spans="2:9" x14ac:dyDescent="0.2">
      <c r="B955" s="1">
        <v>300952</v>
      </c>
      <c r="C955" s="1" t="s">
        <v>123</v>
      </c>
      <c r="D955" s="1" t="s">
        <v>2</v>
      </c>
      <c r="E955" s="2" t="s">
        <v>21</v>
      </c>
      <c r="F955" s="1">
        <v>16</v>
      </c>
      <c r="G955" s="19">
        <v>8.9</v>
      </c>
      <c r="H955" s="19">
        <v>0.9</v>
      </c>
      <c r="I955" s="19">
        <v>36</v>
      </c>
    </row>
    <row r="956" spans="2:9" x14ac:dyDescent="0.2">
      <c r="B956" s="1">
        <v>300953</v>
      </c>
      <c r="C956" s="1" t="s">
        <v>122</v>
      </c>
      <c r="D956" s="1" t="s">
        <v>13</v>
      </c>
      <c r="E956" s="2" t="s">
        <v>21</v>
      </c>
      <c r="F956" s="1">
        <v>13</v>
      </c>
      <c r="G956" s="19">
        <v>8.6999999999999993</v>
      </c>
      <c r="H956" s="19">
        <v>0.43</v>
      </c>
      <c r="I956" s="19">
        <v>47</v>
      </c>
    </row>
    <row r="957" spans="2:9" x14ac:dyDescent="0.2">
      <c r="B957" s="1">
        <v>300954</v>
      </c>
      <c r="C957" s="1" t="s">
        <v>121</v>
      </c>
      <c r="D957" s="1" t="s">
        <v>13</v>
      </c>
      <c r="E957" s="2" t="s">
        <v>21</v>
      </c>
      <c r="F957" s="1">
        <v>23</v>
      </c>
      <c r="G957" s="19">
        <v>6.4</v>
      </c>
      <c r="H957" s="19">
        <v>0.42</v>
      </c>
      <c r="I957" s="19">
        <v>37</v>
      </c>
    </row>
    <row r="958" spans="2:9" x14ac:dyDescent="0.2">
      <c r="B958" s="1">
        <v>300955</v>
      </c>
      <c r="C958" s="1" t="s">
        <v>120</v>
      </c>
      <c r="D958" s="1" t="s">
        <v>2</v>
      </c>
      <c r="E958" s="2" t="s">
        <v>21</v>
      </c>
      <c r="F958" s="1">
        <v>24</v>
      </c>
      <c r="G958" s="19">
        <v>8.8000000000000007</v>
      </c>
      <c r="H958" s="19">
        <v>0.56000000000000005</v>
      </c>
      <c r="I958" s="19">
        <v>47</v>
      </c>
    </row>
    <row r="959" spans="2:9" x14ac:dyDescent="0.2">
      <c r="B959" s="1">
        <v>300956</v>
      </c>
      <c r="C959" s="1" t="s">
        <v>119</v>
      </c>
      <c r="D959" s="1" t="s">
        <v>5</v>
      </c>
      <c r="E959" s="2" t="s">
        <v>21</v>
      </c>
      <c r="F959" s="1">
        <v>8</v>
      </c>
      <c r="G959" s="19">
        <v>6.5</v>
      </c>
      <c r="H959" s="19">
        <v>0.43</v>
      </c>
      <c r="I959" s="19">
        <v>13</v>
      </c>
    </row>
    <row r="960" spans="2:9" x14ac:dyDescent="0.2">
      <c r="B960" s="1">
        <v>300957</v>
      </c>
      <c r="C960" s="1" t="s">
        <v>118</v>
      </c>
      <c r="D960" s="1" t="s">
        <v>5</v>
      </c>
      <c r="E960" s="2" t="s">
        <v>21</v>
      </c>
      <c r="F960" s="1">
        <v>13</v>
      </c>
      <c r="G960" s="19">
        <v>5.7</v>
      </c>
      <c r="H960" s="19">
        <v>0.19</v>
      </c>
      <c r="I960" s="19">
        <v>9</v>
      </c>
    </row>
    <row r="961" spans="2:9" x14ac:dyDescent="0.2">
      <c r="B961" s="1">
        <v>300958</v>
      </c>
      <c r="C961" s="1" t="s">
        <v>117</v>
      </c>
      <c r="D961" s="1" t="s">
        <v>2</v>
      </c>
      <c r="E961" s="2" t="s">
        <v>21</v>
      </c>
      <c r="F961" s="1">
        <v>25</v>
      </c>
      <c r="G961" s="19">
        <v>8.6999999999999993</v>
      </c>
      <c r="H961" s="19">
        <v>0.18</v>
      </c>
      <c r="I961" s="19">
        <v>5</v>
      </c>
    </row>
    <row r="962" spans="2:9" x14ac:dyDescent="0.2">
      <c r="B962" s="1">
        <v>300959</v>
      </c>
      <c r="C962" s="1" t="s">
        <v>116</v>
      </c>
      <c r="D962" s="1" t="s">
        <v>7</v>
      </c>
      <c r="E962" s="2" t="s">
        <v>21</v>
      </c>
      <c r="F962" s="1">
        <v>10</v>
      </c>
      <c r="G962" s="19">
        <v>6.5</v>
      </c>
      <c r="H962" s="19">
        <v>0.4</v>
      </c>
      <c r="I962" s="19">
        <v>39</v>
      </c>
    </row>
    <row r="963" spans="2:9" x14ac:dyDescent="0.2">
      <c r="B963" s="1">
        <v>300960</v>
      </c>
      <c r="C963" s="1" t="s">
        <v>115</v>
      </c>
      <c r="D963" s="1" t="s">
        <v>4</v>
      </c>
      <c r="E963" s="2" t="s">
        <v>21</v>
      </c>
      <c r="F963" s="1">
        <v>19</v>
      </c>
      <c r="G963" s="19">
        <v>7.7</v>
      </c>
      <c r="H963" s="19">
        <v>0.52</v>
      </c>
      <c r="I963" s="19">
        <v>20</v>
      </c>
    </row>
    <row r="964" spans="2:9" x14ac:dyDescent="0.2">
      <c r="B964" s="1">
        <v>300961</v>
      </c>
      <c r="C964" s="1" t="s">
        <v>114</v>
      </c>
      <c r="D964" s="1" t="s">
        <v>5</v>
      </c>
      <c r="E964" s="2" t="s">
        <v>21</v>
      </c>
      <c r="F964" s="1">
        <v>23</v>
      </c>
      <c r="G964" s="19">
        <v>7.3</v>
      </c>
      <c r="H964" s="19">
        <v>0.31</v>
      </c>
      <c r="I964" s="19">
        <v>37</v>
      </c>
    </row>
    <row r="965" spans="2:9" x14ac:dyDescent="0.2">
      <c r="B965" s="1">
        <v>300962</v>
      </c>
      <c r="C965" s="1" t="s">
        <v>113</v>
      </c>
      <c r="D965" s="1" t="s">
        <v>6</v>
      </c>
      <c r="E965" s="2" t="s">
        <v>21</v>
      </c>
      <c r="F965" s="1">
        <v>19</v>
      </c>
      <c r="G965" s="19">
        <v>7</v>
      </c>
      <c r="H965" s="19">
        <v>0.5</v>
      </c>
      <c r="I965" s="19">
        <v>49</v>
      </c>
    </row>
    <row r="966" spans="2:9" x14ac:dyDescent="0.2">
      <c r="B966" s="1">
        <v>300963</v>
      </c>
      <c r="C966" s="1" t="s">
        <v>112</v>
      </c>
      <c r="D966" s="1" t="s">
        <v>6</v>
      </c>
      <c r="E966" s="2" t="s">
        <v>21</v>
      </c>
      <c r="F966" s="1">
        <v>20</v>
      </c>
      <c r="G966" s="19">
        <v>5.5</v>
      </c>
      <c r="H966" s="19">
        <v>0.53</v>
      </c>
      <c r="I966" s="19">
        <v>25</v>
      </c>
    </row>
    <row r="967" spans="2:9" x14ac:dyDescent="0.2">
      <c r="B967" s="1">
        <v>300964</v>
      </c>
      <c r="C967" s="1" t="s">
        <v>111</v>
      </c>
      <c r="D967" s="1" t="s">
        <v>6</v>
      </c>
      <c r="E967" s="2" t="s">
        <v>21</v>
      </c>
      <c r="F967" s="1">
        <v>12</v>
      </c>
      <c r="G967" s="19">
        <v>7.9</v>
      </c>
      <c r="H967" s="19">
        <v>0.12</v>
      </c>
      <c r="I967" s="19">
        <v>41</v>
      </c>
    </row>
    <row r="968" spans="2:9" x14ac:dyDescent="0.2">
      <c r="B968" s="1">
        <v>300965</v>
      </c>
      <c r="C968" s="1" t="s">
        <v>110</v>
      </c>
      <c r="D968" s="1" t="s">
        <v>11</v>
      </c>
      <c r="E968" s="2" t="s">
        <v>21</v>
      </c>
      <c r="F968" s="1">
        <v>11</v>
      </c>
      <c r="G968" s="19">
        <v>8.3000000000000007</v>
      </c>
      <c r="H968" s="19">
        <v>0.56000000000000005</v>
      </c>
      <c r="I968" s="19">
        <v>33</v>
      </c>
    </row>
    <row r="969" spans="2:9" x14ac:dyDescent="0.2">
      <c r="B969" s="1">
        <v>300966</v>
      </c>
      <c r="C969" s="1" t="s">
        <v>109</v>
      </c>
      <c r="D969" s="1" t="s">
        <v>13</v>
      </c>
      <c r="E969" s="2" t="s">
        <v>21</v>
      </c>
      <c r="F969" s="1">
        <v>5</v>
      </c>
      <c r="G969" s="19">
        <v>5.2</v>
      </c>
      <c r="H969" s="19">
        <v>0.44</v>
      </c>
      <c r="I969" s="19">
        <v>6</v>
      </c>
    </row>
    <row r="970" spans="2:9" x14ac:dyDescent="0.2">
      <c r="B970" s="1">
        <v>300967</v>
      </c>
      <c r="C970" s="1" t="s">
        <v>108</v>
      </c>
      <c r="D970" s="1" t="s">
        <v>1</v>
      </c>
      <c r="E970" s="2" t="s">
        <v>21</v>
      </c>
      <c r="F970" s="1">
        <v>14</v>
      </c>
      <c r="G970" s="19">
        <v>8.1</v>
      </c>
      <c r="H970" s="19">
        <v>0.11</v>
      </c>
      <c r="I970" s="19">
        <v>28</v>
      </c>
    </row>
    <row r="971" spans="2:9" x14ac:dyDescent="0.2">
      <c r="B971" s="1">
        <v>300968</v>
      </c>
      <c r="C971" s="1" t="s">
        <v>107</v>
      </c>
      <c r="D971" s="1" t="s">
        <v>10</v>
      </c>
      <c r="E971" s="2" t="s">
        <v>21</v>
      </c>
      <c r="F971" s="1">
        <v>18</v>
      </c>
      <c r="G971" s="19">
        <v>8.1999999999999993</v>
      </c>
      <c r="H971" s="19">
        <v>0.82</v>
      </c>
      <c r="I971" s="19">
        <v>42</v>
      </c>
    </row>
    <row r="972" spans="2:9" x14ac:dyDescent="0.2">
      <c r="B972" s="1">
        <v>300969</v>
      </c>
      <c r="C972" s="1" t="s">
        <v>106</v>
      </c>
      <c r="D972" s="1" t="s">
        <v>2</v>
      </c>
      <c r="E972" s="2" t="s">
        <v>21</v>
      </c>
      <c r="F972" s="1">
        <v>12</v>
      </c>
      <c r="G972" s="19">
        <v>6.5</v>
      </c>
      <c r="H972" s="19">
        <v>0.15</v>
      </c>
      <c r="I972" s="19">
        <v>12</v>
      </c>
    </row>
    <row r="973" spans="2:9" x14ac:dyDescent="0.2">
      <c r="B973" s="1">
        <v>300970</v>
      </c>
      <c r="C973" s="1" t="s">
        <v>105</v>
      </c>
      <c r="D973" s="1" t="s">
        <v>13</v>
      </c>
      <c r="E973" s="2" t="s">
        <v>21</v>
      </c>
      <c r="F973" s="1">
        <v>18</v>
      </c>
      <c r="G973" s="19">
        <v>6</v>
      </c>
      <c r="H973" s="19">
        <v>0.2</v>
      </c>
      <c r="I973" s="19">
        <v>44</v>
      </c>
    </row>
    <row r="974" spans="2:9" x14ac:dyDescent="0.2">
      <c r="B974" s="1">
        <v>300971</v>
      </c>
      <c r="C974" s="1" t="s">
        <v>104</v>
      </c>
      <c r="D974" s="1" t="s">
        <v>10</v>
      </c>
      <c r="E974" s="2" t="s">
        <v>21</v>
      </c>
      <c r="F974" s="1">
        <v>30</v>
      </c>
      <c r="G974" s="19">
        <v>8.9</v>
      </c>
      <c r="H974" s="19">
        <v>0.3</v>
      </c>
      <c r="I974" s="19">
        <v>5</v>
      </c>
    </row>
    <row r="975" spans="2:9" x14ac:dyDescent="0.2">
      <c r="B975" s="1">
        <v>300972</v>
      </c>
      <c r="C975" s="1" t="s">
        <v>103</v>
      </c>
      <c r="D975" s="1" t="s">
        <v>8</v>
      </c>
      <c r="E975" s="2" t="s">
        <v>21</v>
      </c>
      <c r="F975" s="1">
        <v>18</v>
      </c>
      <c r="G975" s="19">
        <v>6.9</v>
      </c>
      <c r="H975" s="19">
        <v>0.71</v>
      </c>
      <c r="I975" s="19">
        <v>40</v>
      </c>
    </row>
    <row r="976" spans="2:9" x14ac:dyDescent="0.2">
      <c r="B976" s="1">
        <v>300973</v>
      </c>
      <c r="C976" s="1" t="s">
        <v>102</v>
      </c>
      <c r="D976" s="1" t="s">
        <v>13</v>
      </c>
      <c r="E976" s="2" t="s">
        <v>21</v>
      </c>
      <c r="F976" s="1">
        <v>11</v>
      </c>
      <c r="G976" s="19">
        <v>5.9</v>
      </c>
      <c r="H976" s="19">
        <v>0.18</v>
      </c>
      <c r="I976" s="19">
        <v>6</v>
      </c>
    </row>
    <row r="977" spans="2:9" x14ac:dyDescent="0.2">
      <c r="B977" s="1">
        <v>300974</v>
      </c>
      <c r="C977" s="1" t="s">
        <v>101</v>
      </c>
      <c r="D977" s="1" t="s">
        <v>13</v>
      </c>
      <c r="E977" s="2" t="s">
        <v>21</v>
      </c>
      <c r="F977" s="1">
        <v>27</v>
      </c>
      <c r="G977" s="19">
        <v>6.2</v>
      </c>
      <c r="H977" s="19">
        <v>0.24</v>
      </c>
      <c r="I977" s="19">
        <v>22</v>
      </c>
    </row>
    <row r="978" spans="2:9" x14ac:dyDescent="0.2">
      <c r="B978" s="1">
        <v>300975</v>
      </c>
      <c r="C978" s="1" t="s">
        <v>100</v>
      </c>
      <c r="D978" s="1" t="s">
        <v>13</v>
      </c>
      <c r="E978" s="2" t="s">
        <v>21</v>
      </c>
      <c r="F978" s="1">
        <v>20</v>
      </c>
      <c r="G978" s="19">
        <v>8.4</v>
      </c>
      <c r="H978" s="19">
        <v>0.15</v>
      </c>
      <c r="I978" s="19">
        <v>15</v>
      </c>
    </row>
    <row r="979" spans="2:9" x14ac:dyDescent="0.2">
      <c r="B979" s="1">
        <v>300976</v>
      </c>
      <c r="C979" s="1" t="s">
        <v>99</v>
      </c>
      <c r="D979" s="1" t="s">
        <v>13</v>
      </c>
      <c r="E979" s="2" t="s">
        <v>21</v>
      </c>
      <c r="F979" s="1">
        <v>14</v>
      </c>
      <c r="G979" s="19">
        <v>8</v>
      </c>
      <c r="H979" s="19">
        <v>0.48</v>
      </c>
      <c r="I979" s="19">
        <v>21</v>
      </c>
    </row>
    <row r="980" spans="2:9" x14ac:dyDescent="0.2">
      <c r="B980" s="1">
        <v>300977</v>
      </c>
      <c r="C980" s="1" t="s">
        <v>89</v>
      </c>
      <c r="D980" s="1" t="s">
        <v>10</v>
      </c>
      <c r="E980" s="2" t="s">
        <v>21</v>
      </c>
      <c r="F980" s="1">
        <v>9</v>
      </c>
      <c r="G980" s="19">
        <v>8.1</v>
      </c>
      <c r="H980" s="19">
        <v>0.35</v>
      </c>
      <c r="I980" s="19">
        <v>5</v>
      </c>
    </row>
    <row r="981" spans="2:9" x14ac:dyDescent="0.2">
      <c r="B981" s="1">
        <v>300978</v>
      </c>
      <c r="C981" s="1" t="s">
        <v>98</v>
      </c>
      <c r="D981" s="1" t="s">
        <v>10</v>
      </c>
      <c r="E981" s="2" t="s">
        <v>21</v>
      </c>
      <c r="F981" s="1">
        <v>18</v>
      </c>
      <c r="G981" s="19">
        <v>7.7</v>
      </c>
      <c r="H981" s="19">
        <v>0.22</v>
      </c>
      <c r="I981" s="19">
        <v>18</v>
      </c>
    </row>
    <row r="982" spans="2:9" x14ac:dyDescent="0.2">
      <c r="B982" s="1">
        <v>300979</v>
      </c>
      <c r="C982" s="1" t="s">
        <v>97</v>
      </c>
      <c r="D982" s="1" t="s">
        <v>11</v>
      </c>
      <c r="E982" s="2" t="s">
        <v>21</v>
      </c>
      <c r="F982" s="1">
        <v>21</v>
      </c>
      <c r="G982" s="19">
        <v>5.3</v>
      </c>
      <c r="H982" s="19">
        <v>0.17</v>
      </c>
      <c r="I982" s="19">
        <v>19</v>
      </c>
    </row>
    <row r="983" spans="2:9" x14ac:dyDescent="0.2">
      <c r="B983" s="1">
        <v>300980</v>
      </c>
      <c r="C983" s="1" t="s">
        <v>96</v>
      </c>
      <c r="D983" s="1" t="s">
        <v>10</v>
      </c>
      <c r="E983" s="2" t="s">
        <v>21</v>
      </c>
      <c r="F983" s="1">
        <v>19</v>
      </c>
      <c r="G983" s="19">
        <v>7.9</v>
      </c>
      <c r="H983" s="19">
        <v>0.23</v>
      </c>
      <c r="I983" s="19">
        <v>43</v>
      </c>
    </row>
    <row r="984" spans="2:9" x14ac:dyDescent="0.2">
      <c r="B984" s="1">
        <v>300981</v>
      </c>
      <c r="C984" s="1" t="s">
        <v>95</v>
      </c>
      <c r="D984" s="1" t="s">
        <v>13</v>
      </c>
      <c r="E984" s="2" t="s">
        <v>21</v>
      </c>
      <c r="F984" s="1">
        <v>7</v>
      </c>
      <c r="G984" s="19">
        <v>8.4</v>
      </c>
      <c r="H984" s="19">
        <v>0.87</v>
      </c>
      <c r="I984" s="19">
        <v>34</v>
      </c>
    </row>
    <row r="985" spans="2:9" x14ac:dyDescent="0.2">
      <c r="B985" s="1">
        <v>300982</v>
      </c>
      <c r="C985" s="1" t="s">
        <v>94</v>
      </c>
      <c r="D985" s="1" t="s">
        <v>13</v>
      </c>
      <c r="E985" s="2" t="s">
        <v>21</v>
      </c>
      <c r="F985" s="1">
        <v>10</v>
      </c>
      <c r="G985" s="19">
        <v>9</v>
      </c>
      <c r="H985" s="19">
        <v>0.25</v>
      </c>
      <c r="I985" s="19">
        <v>25</v>
      </c>
    </row>
    <row r="986" spans="2:9" x14ac:dyDescent="0.2">
      <c r="B986" s="1">
        <v>300983</v>
      </c>
      <c r="C986" s="1" t="s">
        <v>93</v>
      </c>
      <c r="D986" s="1" t="s">
        <v>13</v>
      </c>
      <c r="E986" s="2" t="s">
        <v>21</v>
      </c>
      <c r="F986" s="1">
        <v>30</v>
      </c>
      <c r="G986" s="19">
        <v>5.7</v>
      </c>
      <c r="H986" s="19">
        <v>0.15</v>
      </c>
      <c r="I986" s="19">
        <v>25</v>
      </c>
    </row>
    <row r="987" spans="2:9" x14ac:dyDescent="0.2">
      <c r="B987" s="1">
        <v>300984</v>
      </c>
      <c r="C987" s="1" t="s">
        <v>92</v>
      </c>
      <c r="D987" s="1" t="s">
        <v>6</v>
      </c>
      <c r="E987" s="2" t="s">
        <v>21</v>
      </c>
      <c r="F987" s="1">
        <v>13</v>
      </c>
      <c r="G987" s="19">
        <v>8.5</v>
      </c>
      <c r="H987" s="19">
        <v>0.15</v>
      </c>
      <c r="I987" s="19">
        <v>26</v>
      </c>
    </row>
    <row r="988" spans="2:9" x14ac:dyDescent="0.2">
      <c r="B988" s="1">
        <v>300985</v>
      </c>
      <c r="C988" s="1" t="s">
        <v>91</v>
      </c>
      <c r="D988" s="1" t="s">
        <v>2</v>
      </c>
      <c r="E988" s="2" t="s">
        <v>21</v>
      </c>
      <c r="F988" s="1">
        <v>7</v>
      </c>
      <c r="G988" s="19">
        <v>7.7</v>
      </c>
      <c r="H988" s="19">
        <v>0.23</v>
      </c>
      <c r="I988" s="19">
        <v>37</v>
      </c>
    </row>
    <row r="989" spans="2:9" x14ac:dyDescent="0.2">
      <c r="B989" s="1">
        <v>300986</v>
      </c>
      <c r="C989" s="1" t="s">
        <v>90</v>
      </c>
      <c r="D989" s="1" t="s">
        <v>4</v>
      </c>
      <c r="E989" s="2" t="s">
        <v>21</v>
      </c>
      <c r="F989" s="1">
        <v>22</v>
      </c>
      <c r="G989" s="19">
        <v>5.2</v>
      </c>
      <c r="H989" s="19">
        <v>0.73</v>
      </c>
      <c r="I989" s="19">
        <v>47</v>
      </c>
    </row>
    <row r="990" spans="2:9" x14ac:dyDescent="0.2">
      <c r="B990" s="1">
        <v>300987</v>
      </c>
      <c r="C990" s="1" t="s">
        <v>89</v>
      </c>
      <c r="D990" s="1" t="s">
        <v>10</v>
      </c>
      <c r="E990" s="2" t="s">
        <v>21</v>
      </c>
      <c r="F990" s="1">
        <v>23</v>
      </c>
      <c r="G990" s="19">
        <v>8.4</v>
      </c>
      <c r="H990" s="19">
        <v>0.66</v>
      </c>
      <c r="I990" s="19">
        <v>30</v>
      </c>
    </row>
    <row r="991" spans="2:9" x14ac:dyDescent="0.2">
      <c r="B991" s="1">
        <v>300988</v>
      </c>
      <c r="C991" s="1" t="s">
        <v>88</v>
      </c>
      <c r="D991" s="1" t="s">
        <v>11</v>
      </c>
      <c r="E991" s="2" t="s">
        <v>21</v>
      </c>
      <c r="F991" s="1">
        <v>9</v>
      </c>
      <c r="G991" s="19">
        <v>5.9</v>
      </c>
      <c r="H991" s="19">
        <v>0.1</v>
      </c>
      <c r="I991" s="19">
        <v>19</v>
      </c>
    </row>
    <row r="992" spans="2:9" x14ac:dyDescent="0.2">
      <c r="B992" s="1">
        <v>300989</v>
      </c>
      <c r="C992" s="1" t="s">
        <v>87</v>
      </c>
      <c r="D992" s="1" t="s">
        <v>1</v>
      </c>
      <c r="E992" s="2" t="s">
        <v>21</v>
      </c>
      <c r="F992" s="1">
        <v>25</v>
      </c>
      <c r="G992" s="19">
        <v>7.5</v>
      </c>
      <c r="H992" s="19">
        <v>0.27</v>
      </c>
      <c r="I992" s="19">
        <v>13</v>
      </c>
    </row>
    <row r="993" spans="2:9" x14ac:dyDescent="0.2">
      <c r="B993" s="1">
        <v>300990</v>
      </c>
      <c r="C993" s="1" t="s">
        <v>86</v>
      </c>
      <c r="D993" s="1" t="s">
        <v>13</v>
      </c>
      <c r="E993" s="2" t="s">
        <v>21</v>
      </c>
      <c r="F993" s="1">
        <v>16</v>
      </c>
      <c r="G993" s="19">
        <v>7.5</v>
      </c>
      <c r="H993" s="19">
        <v>0.28000000000000003</v>
      </c>
      <c r="I993" s="19">
        <v>35</v>
      </c>
    </row>
    <row r="994" spans="2:9" x14ac:dyDescent="0.2">
      <c r="B994" s="1">
        <v>300991</v>
      </c>
      <c r="C994" s="1" t="s">
        <v>85</v>
      </c>
      <c r="D994" s="1" t="s">
        <v>7</v>
      </c>
      <c r="E994" s="2" t="s">
        <v>21</v>
      </c>
      <c r="F994" s="1">
        <v>21</v>
      </c>
      <c r="G994" s="19">
        <v>8.8000000000000007</v>
      </c>
      <c r="H994" s="19">
        <v>0.82</v>
      </c>
      <c r="I994" s="19">
        <v>25</v>
      </c>
    </row>
    <row r="995" spans="2:9" x14ac:dyDescent="0.2">
      <c r="B995" s="1">
        <v>300992</v>
      </c>
      <c r="C995" s="1" t="s">
        <v>84</v>
      </c>
      <c r="D995" s="1" t="s">
        <v>2</v>
      </c>
      <c r="E995" s="2" t="s">
        <v>21</v>
      </c>
      <c r="F995" s="1">
        <v>25</v>
      </c>
      <c r="G995" s="19">
        <v>7.2</v>
      </c>
      <c r="H995" s="19">
        <v>0.37</v>
      </c>
      <c r="I995" s="19">
        <v>7</v>
      </c>
    </row>
    <row r="996" spans="2:9" x14ac:dyDescent="0.2">
      <c r="B996" s="1">
        <v>300993</v>
      </c>
      <c r="C996" s="1" t="s">
        <v>83</v>
      </c>
      <c r="D996" s="1" t="s">
        <v>2</v>
      </c>
      <c r="E996" s="2" t="s">
        <v>21</v>
      </c>
      <c r="F996" s="1">
        <v>24</v>
      </c>
      <c r="G996" s="19">
        <v>7.1</v>
      </c>
      <c r="H996" s="19">
        <v>0.78</v>
      </c>
      <c r="I996" s="19">
        <v>36</v>
      </c>
    </row>
    <row r="997" spans="2:9" x14ac:dyDescent="0.2">
      <c r="B997" s="1">
        <v>300994</v>
      </c>
      <c r="C997" s="1" t="s">
        <v>82</v>
      </c>
      <c r="D997" s="1" t="s">
        <v>10</v>
      </c>
      <c r="E997" s="2" t="s">
        <v>21</v>
      </c>
      <c r="F997" s="1">
        <v>18</v>
      </c>
      <c r="G997" s="19">
        <v>7.6</v>
      </c>
      <c r="H997" s="19">
        <v>0.13</v>
      </c>
      <c r="I997" s="19">
        <v>45</v>
      </c>
    </row>
    <row r="998" spans="2:9" x14ac:dyDescent="0.2">
      <c r="B998" s="1">
        <v>300995</v>
      </c>
      <c r="C998" s="1" t="s">
        <v>81</v>
      </c>
      <c r="D998" s="1" t="s">
        <v>7</v>
      </c>
      <c r="E998" s="2" t="s">
        <v>21</v>
      </c>
      <c r="F998" s="1">
        <v>24</v>
      </c>
      <c r="G998" s="19">
        <v>5.5</v>
      </c>
      <c r="H998" s="19">
        <v>0.55000000000000004</v>
      </c>
      <c r="I998" s="19">
        <v>28</v>
      </c>
    </row>
    <row r="999" spans="2:9" x14ac:dyDescent="0.2">
      <c r="B999" s="1">
        <v>300996</v>
      </c>
      <c r="C999" s="1" t="s">
        <v>80</v>
      </c>
      <c r="D999" s="1" t="s">
        <v>10</v>
      </c>
      <c r="E999" s="2" t="s">
        <v>21</v>
      </c>
      <c r="F999" s="1">
        <v>23</v>
      </c>
      <c r="G999" s="19">
        <v>5.2</v>
      </c>
      <c r="H999" s="19">
        <v>0.56000000000000005</v>
      </c>
      <c r="I999" s="19">
        <v>28</v>
      </c>
    </row>
    <row r="1000" spans="2:9" x14ac:dyDescent="0.2">
      <c r="B1000" s="1">
        <v>300997</v>
      </c>
      <c r="C1000" s="1" t="s">
        <v>79</v>
      </c>
      <c r="D1000" s="1" t="s">
        <v>7</v>
      </c>
      <c r="E1000" s="2" t="s">
        <v>21</v>
      </c>
      <c r="F1000" s="1">
        <v>14</v>
      </c>
      <c r="G1000" s="19">
        <v>5.5</v>
      </c>
      <c r="H1000" s="19">
        <v>0.48</v>
      </c>
      <c r="I1000" s="19">
        <v>31</v>
      </c>
    </row>
    <row r="1001" spans="2:9" x14ac:dyDescent="0.2">
      <c r="B1001" s="1">
        <v>300998</v>
      </c>
      <c r="C1001" s="1" t="s">
        <v>58</v>
      </c>
      <c r="D1001" s="1" t="s">
        <v>2</v>
      </c>
      <c r="E1001" s="2" t="s">
        <v>21</v>
      </c>
      <c r="F1001" s="1">
        <v>17</v>
      </c>
      <c r="G1001" s="19">
        <v>8.1999999999999993</v>
      </c>
      <c r="H1001" s="19">
        <v>0.73</v>
      </c>
      <c r="I1001" s="19">
        <v>27</v>
      </c>
    </row>
    <row r="1002" spans="2:9" x14ac:dyDescent="0.2">
      <c r="B1002" s="1">
        <v>300999</v>
      </c>
      <c r="C1002" s="1" t="s">
        <v>78</v>
      </c>
      <c r="D1002" s="1" t="s">
        <v>2</v>
      </c>
      <c r="E1002" s="2" t="s">
        <v>21</v>
      </c>
      <c r="F1002" s="1">
        <v>18</v>
      </c>
      <c r="G1002" s="19">
        <v>5</v>
      </c>
      <c r="H1002" s="19">
        <v>0.83</v>
      </c>
      <c r="I1002" s="19">
        <v>18</v>
      </c>
    </row>
    <row r="1003" spans="2:9" x14ac:dyDescent="0.2">
      <c r="B1003" s="1">
        <v>301000</v>
      </c>
      <c r="C1003" s="1" t="s">
        <v>77</v>
      </c>
      <c r="D1003" s="1" t="s">
        <v>13</v>
      </c>
      <c r="E1003" s="2" t="s">
        <v>21</v>
      </c>
      <c r="F1003" s="1">
        <v>29</v>
      </c>
      <c r="G1003" s="19">
        <v>5.4</v>
      </c>
      <c r="H1003" s="19">
        <v>0.68</v>
      </c>
      <c r="I1003" s="19">
        <v>21</v>
      </c>
    </row>
    <row r="1004" spans="2:9" x14ac:dyDescent="0.2">
      <c r="B1004" s="1">
        <v>301001</v>
      </c>
      <c r="C1004" s="1" t="s">
        <v>76</v>
      </c>
      <c r="D1004" s="1" t="s">
        <v>13</v>
      </c>
      <c r="E1004" s="2" t="s">
        <v>21</v>
      </c>
      <c r="F1004" s="1">
        <v>13</v>
      </c>
      <c r="G1004" s="19">
        <v>5.7</v>
      </c>
      <c r="H1004" s="19">
        <v>0.73</v>
      </c>
      <c r="I1004" s="19">
        <v>5</v>
      </c>
    </row>
    <row r="1005" spans="2:9" x14ac:dyDescent="0.2">
      <c r="B1005" s="1">
        <v>301002</v>
      </c>
      <c r="C1005" s="1" t="s">
        <v>75</v>
      </c>
      <c r="D1005" s="1" t="s">
        <v>13</v>
      </c>
      <c r="E1005" s="2" t="s">
        <v>21</v>
      </c>
      <c r="F1005" s="1">
        <v>19</v>
      </c>
      <c r="G1005" s="19">
        <v>8.1</v>
      </c>
      <c r="H1005" s="19">
        <v>0.1</v>
      </c>
      <c r="I1005" s="19">
        <v>23</v>
      </c>
    </row>
    <row r="1006" spans="2:9" x14ac:dyDescent="0.2">
      <c r="B1006" s="1">
        <v>301003</v>
      </c>
      <c r="C1006" s="1" t="s">
        <v>74</v>
      </c>
      <c r="D1006" s="1" t="s">
        <v>13</v>
      </c>
      <c r="E1006" s="2" t="s">
        <v>21</v>
      </c>
      <c r="F1006" s="1">
        <v>5</v>
      </c>
      <c r="G1006" s="19">
        <v>6.4</v>
      </c>
      <c r="H1006" s="19">
        <v>0.69</v>
      </c>
      <c r="I1006" s="19">
        <v>15</v>
      </c>
    </row>
    <row r="1007" spans="2:9" x14ac:dyDescent="0.2">
      <c r="B1007" s="1">
        <v>301004</v>
      </c>
      <c r="C1007" s="1" t="s">
        <v>73</v>
      </c>
      <c r="D1007" s="1" t="s">
        <v>13</v>
      </c>
      <c r="E1007" s="2" t="s">
        <v>21</v>
      </c>
      <c r="F1007" s="1">
        <v>13</v>
      </c>
      <c r="G1007" s="19">
        <v>8.1999999999999993</v>
      </c>
      <c r="H1007" s="19">
        <v>0.65</v>
      </c>
      <c r="I1007" s="19">
        <v>12</v>
      </c>
    </row>
    <row r="1008" spans="2:9" x14ac:dyDescent="0.2">
      <c r="B1008" s="1">
        <v>301005</v>
      </c>
      <c r="C1008" s="1" t="s">
        <v>72</v>
      </c>
      <c r="D1008" s="1" t="s">
        <v>3</v>
      </c>
      <c r="E1008" s="2" t="s">
        <v>21</v>
      </c>
      <c r="F1008" s="1">
        <v>11</v>
      </c>
      <c r="G1008" s="19">
        <v>7.5</v>
      </c>
      <c r="H1008" s="19">
        <v>0.61</v>
      </c>
      <c r="I1008" s="19">
        <v>25</v>
      </c>
    </row>
    <row r="1009" spans="2:9" x14ac:dyDescent="0.2">
      <c r="B1009" s="1">
        <v>301006</v>
      </c>
      <c r="C1009" s="1" t="s">
        <v>71</v>
      </c>
      <c r="D1009" s="1" t="s">
        <v>1</v>
      </c>
      <c r="E1009" s="2" t="s">
        <v>21</v>
      </c>
      <c r="F1009" s="1">
        <v>23</v>
      </c>
      <c r="G1009" s="19">
        <v>6.1</v>
      </c>
      <c r="H1009" s="19">
        <v>0.63</v>
      </c>
      <c r="I1009" s="19">
        <v>28</v>
      </c>
    </row>
    <row r="1010" spans="2:9" x14ac:dyDescent="0.2">
      <c r="B1010" s="1">
        <v>301007</v>
      </c>
      <c r="C1010" s="1" t="s">
        <v>70</v>
      </c>
      <c r="D1010" s="1" t="s">
        <v>13</v>
      </c>
      <c r="E1010" s="2" t="s">
        <v>21</v>
      </c>
      <c r="F1010" s="1">
        <v>12</v>
      </c>
      <c r="G1010" s="19">
        <v>7.5</v>
      </c>
      <c r="H1010" s="19">
        <v>0.73</v>
      </c>
      <c r="I1010" s="19">
        <v>34</v>
      </c>
    </row>
    <row r="1011" spans="2:9" x14ac:dyDescent="0.2">
      <c r="B1011" s="1">
        <v>301008</v>
      </c>
      <c r="C1011" s="1" t="s">
        <v>69</v>
      </c>
      <c r="D1011" s="1" t="s">
        <v>5</v>
      </c>
      <c r="E1011" s="2" t="s">
        <v>21</v>
      </c>
      <c r="F1011" s="1">
        <v>22</v>
      </c>
      <c r="G1011" s="19">
        <v>7.4</v>
      </c>
      <c r="H1011" s="19">
        <v>0.43</v>
      </c>
      <c r="I1011" s="19">
        <v>8</v>
      </c>
    </row>
    <row r="1012" spans="2:9" x14ac:dyDescent="0.2">
      <c r="B1012" s="1">
        <v>301009</v>
      </c>
      <c r="C1012" s="1" t="s">
        <v>68</v>
      </c>
      <c r="D1012" s="1" t="s">
        <v>13</v>
      </c>
      <c r="E1012" s="2" t="s">
        <v>21</v>
      </c>
      <c r="F1012" s="1">
        <v>25</v>
      </c>
      <c r="G1012" s="19">
        <v>8.8000000000000007</v>
      </c>
      <c r="H1012" s="19">
        <v>0.52</v>
      </c>
      <c r="I1012" s="19">
        <v>23</v>
      </c>
    </row>
    <row r="1013" spans="2:9" x14ac:dyDescent="0.2">
      <c r="B1013" s="1">
        <v>301010</v>
      </c>
      <c r="C1013" s="1" t="s">
        <v>67</v>
      </c>
      <c r="D1013" s="1" t="s">
        <v>13</v>
      </c>
      <c r="E1013" s="2" t="s">
        <v>21</v>
      </c>
      <c r="F1013" s="1">
        <v>11</v>
      </c>
      <c r="G1013" s="19">
        <v>6.3</v>
      </c>
      <c r="H1013" s="19">
        <v>0.27</v>
      </c>
      <c r="I1013" s="19">
        <v>28</v>
      </c>
    </row>
    <row r="1014" spans="2:9" x14ac:dyDescent="0.2">
      <c r="B1014" s="1">
        <v>301011</v>
      </c>
      <c r="C1014" s="1" t="s">
        <v>66</v>
      </c>
      <c r="D1014" s="1" t="s">
        <v>12</v>
      </c>
      <c r="E1014" s="2" t="s">
        <v>21</v>
      </c>
      <c r="F1014" s="1">
        <v>11</v>
      </c>
      <c r="G1014" s="19">
        <v>6.3</v>
      </c>
      <c r="H1014" s="19">
        <v>0.23</v>
      </c>
      <c r="I1014" s="19">
        <v>28</v>
      </c>
    </row>
    <row r="1015" spans="2:9" x14ac:dyDescent="0.2">
      <c r="B1015" s="1">
        <v>301012</v>
      </c>
      <c r="C1015" s="1" t="s">
        <v>65</v>
      </c>
      <c r="D1015" s="1" t="s">
        <v>7</v>
      </c>
      <c r="E1015" s="2" t="s">
        <v>21</v>
      </c>
      <c r="F1015" s="1">
        <v>28</v>
      </c>
      <c r="G1015" s="19">
        <v>8.6</v>
      </c>
      <c r="H1015" s="19">
        <v>0.84</v>
      </c>
      <c r="I1015" s="19">
        <v>29</v>
      </c>
    </row>
    <row r="1016" spans="2:9" x14ac:dyDescent="0.2">
      <c r="B1016" s="1">
        <v>301013</v>
      </c>
      <c r="C1016" s="1" t="s">
        <v>64</v>
      </c>
      <c r="D1016" s="1" t="s">
        <v>1</v>
      </c>
      <c r="E1016" s="2" t="s">
        <v>21</v>
      </c>
      <c r="F1016" s="1">
        <v>29</v>
      </c>
      <c r="G1016" s="19">
        <v>8.3000000000000007</v>
      </c>
      <c r="H1016" s="19">
        <v>0.89</v>
      </c>
      <c r="I1016" s="19">
        <v>19</v>
      </c>
    </row>
    <row r="1017" spans="2:9" x14ac:dyDescent="0.2">
      <c r="B1017" s="1">
        <v>301014</v>
      </c>
      <c r="C1017" s="1" t="s">
        <v>63</v>
      </c>
      <c r="D1017" s="1" t="s">
        <v>9</v>
      </c>
      <c r="E1017" s="2" t="s">
        <v>21</v>
      </c>
      <c r="F1017" s="1">
        <v>14</v>
      </c>
      <c r="G1017" s="19">
        <v>5.0999999999999996</v>
      </c>
      <c r="H1017" s="19">
        <v>0.72</v>
      </c>
      <c r="I1017" s="19">
        <v>46</v>
      </c>
    </row>
    <row r="1018" spans="2:9" x14ac:dyDescent="0.2">
      <c r="B1018" s="1">
        <v>301015</v>
      </c>
      <c r="C1018" s="1" t="s">
        <v>62</v>
      </c>
      <c r="D1018" s="1" t="s">
        <v>3</v>
      </c>
      <c r="E1018" s="2" t="s">
        <v>21</v>
      </c>
      <c r="F1018" s="1">
        <v>25</v>
      </c>
      <c r="G1018" s="19">
        <v>7.1</v>
      </c>
      <c r="H1018" s="19">
        <v>0.25</v>
      </c>
      <c r="I1018" s="19">
        <v>31</v>
      </c>
    </row>
    <row r="1019" spans="2:9" x14ac:dyDescent="0.2">
      <c r="B1019" s="1">
        <v>301016</v>
      </c>
      <c r="C1019" s="1" t="s">
        <v>61</v>
      </c>
      <c r="D1019" s="1" t="s">
        <v>9</v>
      </c>
      <c r="E1019" s="2" t="s">
        <v>21</v>
      </c>
      <c r="F1019" s="1">
        <v>18</v>
      </c>
      <c r="G1019" s="19">
        <v>5.0999999999999996</v>
      </c>
      <c r="H1019" s="19">
        <v>0.15</v>
      </c>
      <c r="I1019" s="19">
        <v>23</v>
      </c>
    </row>
    <row r="1020" spans="2:9" x14ac:dyDescent="0.2">
      <c r="B1020" s="1">
        <v>301017</v>
      </c>
      <c r="C1020" s="1" t="s">
        <v>60</v>
      </c>
      <c r="D1020" s="1" t="s">
        <v>9</v>
      </c>
      <c r="E1020" s="2" t="s">
        <v>21</v>
      </c>
      <c r="F1020" s="1">
        <v>24</v>
      </c>
      <c r="G1020" s="19">
        <v>6.9</v>
      </c>
      <c r="H1020" s="19">
        <v>0.57999999999999996</v>
      </c>
      <c r="I1020" s="19">
        <v>27</v>
      </c>
    </row>
    <row r="1021" spans="2:9" x14ac:dyDescent="0.2">
      <c r="B1021" s="1">
        <v>301018</v>
      </c>
      <c r="C1021" s="1" t="s">
        <v>59</v>
      </c>
      <c r="D1021" s="1" t="s">
        <v>9</v>
      </c>
      <c r="E1021" s="2" t="s">
        <v>21</v>
      </c>
      <c r="F1021" s="1">
        <v>19</v>
      </c>
      <c r="G1021" s="19">
        <v>5.3</v>
      </c>
      <c r="H1021" s="19">
        <v>0.82</v>
      </c>
      <c r="I1021" s="19">
        <v>6</v>
      </c>
    </row>
    <row r="1022" spans="2:9" x14ac:dyDescent="0.2">
      <c r="B1022" s="1">
        <v>301019</v>
      </c>
      <c r="C1022" s="1" t="s">
        <v>58</v>
      </c>
      <c r="D1022" s="1" t="s">
        <v>2</v>
      </c>
      <c r="E1022" s="2" t="s">
        <v>21</v>
      </c>
      <c r="F1022" s="1">
        <v>10</v>
      </c>
      <c r="G1022" s="19">
        <v>5.2</v>
      </c>
      <c r="H1022" s="19">
        <v>0.17</v>
      </c>
      <c r="I1022" s="19">
        <v>34</v>
      </c>
    </row>
    <row r="1023" spans="2:9" x14ac:dyDescent="0.2">
      <c r="B1023" s="1">
        <v>301020</v>
      </c>
      <c r="C1023" s="1" t="s">
        <v>57</v>
      </c>
      <c r="D1023" s="1" t="s">
        <v>7</v>
      </c>
      <c r="E1023" s="2" t="s">
        <v>21</v>
      </c>
      <c r="F1023" s="1">
        <v>7</v>
      </c>
      <c r="G1023" s="19">
        <v>6.8</v>
      </c>
      <c r="H1023" s="19">
        <v>0.65</v>
      </c>
      <c r="I1023" s="19">
        <v>9</v>
      </c>
    </row>
    <row r="1024" spans="2:9" x14ac:dyDescent="0.2">
      <c r="B1024" s="1">
        <v>301021</v>
      </c>
      <c r="C1024" s="1" t="s">
        <v>56</v>
      </c>
      <c r="D1024" s="1" t="s">
        <v>13</v>
      </c>
      <c r="E1024" s="2" t="s">
        <v>21</v>
      </c>
      <c r="F1024" s="1">
        <v>7</v>
      </c>
      <c r="G1024" s="19">
        <v>7</v>
      </c>
      <c r="H1024" s="19">
        <v>0.15</v>
      </c>
      <c r="I1024" s="19">
        <v>41</v>
      </c>
    </row>
    <row r="1025" spans="2:9" x14ac:dyDescent="0.2">
      <c r="B1025" s="1">
        <v>301022</v>
      </c>
      <c r="C1025" s="1" t="s">
        <v>55</v>
      </c>
      <c r="D1025" s="1" t="s">
        <v>11</v>
      </c>
      <c r="E1025" s="2" t="s">
        <v>21</v>
      </c>
      <c r="F1025" s="1">
        <v>10</v>
      </c>
      <c r="G1025" s="19">
        <v>8.6999999999999993</v>
      </c>
      <c r="H1025" s="19">
        <v>0.75</v>
      </c>
      <c r="I1025" s="19">
        <v>36</v>
      </c>
    </row>
    <row r="1026" spans="2:9" x14ac:dyDescent="0.2">
      <c r="B1026" s="1">
        <v>301023</v>
      </c>
      <c r="C1026" s="1" t="s">
        <v>54</v>
      </c>
      <c r="D1026" s="1" t="s">
        <v>7</v>
      </c>
      <c r="E1026" s="2" t="s">
        <v>21</v>
      </c>
      <c r="F1026" s="1">
        <v>16</v>
      </c>
      <c r="G1026" s="19">
        <v>6.4</v>
      </c>
      <c r="H1026" s="19">
        <v>0.5</v>
      </c>
      <c r="I1026" s="19">
        <v>7</v>
      </c>
    </row>
    <row r="1027" spans="2:9" x14ac:dyDescent="0.2">
      <c r="B1027" s="1">
        <v>301024</v>
      </c>
      <c r="C1027" s="1" t="s">
        <v>53</v>
      </c>
      <c r="D1027" s="1" t="s">
        <v>13</v>
      </c>
      <c r="E1027" s="2" t="s">
        <v>21</v>
      </c>
      <c r="F1027" s="1">
        <v>10</v>
      </c>
      <c r="G1027" s="19">
        <v>5.7</v>
      </c>
      <c r="H1027" s="19">
        <v>0.63</v>
      </c>
      <c r="I1027" s="19">
        <v>13</v>
      </c>
    </row>
    <row r="1028" spans="2:9" x14ac:dyDescent="0.2">
      <c r="B1028" s="1">
        <v>301025</v>
      </c>
      <c r="C1028" s="1" t="s">
        <v>52</v>
      </c>
      <c r="D1028" s="1" t="s">
        <v>1</v>
      </c>
      <c r="E1028" s="2" t="s">
        <v>21</v>
      </c>
      <c r="F1028" s="1">
        <v>20</v>
      </c>
      <c r="G1028" s="19">
        <v>8.9</v>
      </c>
      <c r="H1028" s="19">
        <v>0.64</v>
      </c>
      <c r="I1028" s="19">
        <v>35</v>
      </c>
    </row>
    <row r="1029" spans="2:9" x14ac:dyDescent="0.2">
      <c r="B1029" s="1">
        <v>301026</v>
      </c>
      <c r="C1029" s="1" t="s">
        <v>51</v>
      </c>
      <c r="D1029" s="1" t="s">
        <v>13</v>
      </c>
      <c r="E1029" s="2" t="s">
        <v>21</v>
      </c>
      <c r="F1029" s="1">
        <v>5</v>
      </c>
      <c r="G1029" s="19">
        <v>8.4</v>
      </c>
      <c r="H1029" s="19">
        <v>0.75</v>
      </c>
      <c r="I1029" s="19">
        <v>22</v>
      </c>
    </row>
    <row r="1030" spans="2:9" x14ac:dyDescent="0.2">
      <c r="B1030" s="1">
        <v>301027</v>
      </c>
      <c r="C1030" s="1" t="s">
        <v>50</v>
      </c>
      <c r="D1030" s="1" t="s">
        <v>13</v>
      </c>
      <c r="E1030" s="2" t="s">
        <v>21</v>
      </c>
      <c r="F1030" s="1">
        <v>19</v>
      </c>
      <c r="G1030" s="19">
        <v>9</v>
      </c>
      <c r="H1030" s="19">
        <v>0.19</v>
      </c>
      <c r="I1030" s="19">
        <v>45</v>
      </c>
    </row>
    <row r="1031" spans="2:9" x14ac:dyDescent="0.2">
      <c r="B1031" s="1">
        <v>301028</v>
      </c>
      <c r="C1031" s="1" t="s">
        <v>25</v>
      </c>
      <c r="D1031" s="1" t="s">
        <v>2</v>
      </c>
      <c r="E1031" s="2" t="s">
        <v>21</v>
      </c>
      <c r="F1031" s="1">
        <v>28</v>
      </c>
      <c r="G1031" s="19">
        <v>7.1</v>
      </c>
      <c r="H1031" s="19">
        <v>0.66</v>
      </c>
      <c r="I1031" s="19">
        <v>38</v>
      </c>
    </row>
    <row r="1032" spans="2:9" x14ac:dyDescent="0.2">
      <c r="B1032" s="1">
        <v>301029</v>
      </c>
      <c r="C1032" s="1" t="s">
        <v>49</v>
      </c>
      <c r="D1032" s="1" t="s">
        <v>2</v>
      </c>
      <c r="E1032" s="2" t="s">
        <v>21</v>
      </c>
      <c r="F1032" s="1">
        <v>18</v>
      </c>
      <c r="G1032" s="19">
        <v>7.6</v>
      </c>
      <c r="H1032" s="19">
        <v>0.14000000000000001</v>
      </c>
      <c r="I1032" s="19">
        <v>26</v>
      </c>
    </row>
    <row r="1033" spans="2:9" x14ac:dyDescent="0.2">
      <c r="B1033" s="1">
        <v>301030</v>
      </c>
      <c r="C1033" s="1" t="s">
        <v>48</v>
      </c>
      <c r="D1033" s="1" t="s">
        <v>2</v>
      </c>
      <c r="E1033" s="2" t="s">
        <v>21</v>
      </c>
      <c r="F1033" s="1">
        <v>29</v>
      </c>
      <c r="G1033" s="19">
        <v>5.9</v>
      </c>
      <c r="H1033" s="19">
        <v>0.48</v>
      </c>
      <c r="I1033" s="19">
        <v>21</v>
      </c>
    </row>
    <row r="1034" spans="2:9" x14ac:dyDescent="0.2">
      <c r="B1034" s="1">
        <v>301031</v>
      </c>
      <c r="C1034" s="1" t="s">
        <v>47</v>
      </c>
      <c r="D1034" s="1" t="s">
        <v>13</v>
      </c>
      <c r="E1034" s="2" t="s">
        <v>21</v>
      </c>
      <c r="F1034" s="1">
        <v>13</v>
      </c>
      <c r="G1034" s="19">
        <v>8.5</v>
      </c>
      <c r="H1034" s="19">
        <v>0.33</v>
      </c>
      <c r="I1034" s="19">
        <v>23</v>
      </c>
    </row>
    <row r="1035" spans="2:9" x14ac:dyDescent="0.2">
      <c r="B1035" s="1">
        <v>301032</v>
      </c>
      <c r="C1035" s="1" t="s">
        <v>42</v>
      </c>
      <c r="D1035" s="1" t="s">
        <v>4</v>
      </c>
      <c r="E1035" s="2" t="s">
        <v>21</v>
      </c>
      <c r="F1035" s="1">
        <v>12</v>
      </c>
      <c r="G1035" s="19">
        <v>8.5</v>
      </c>
      <c r="H1035" s="19">
        <v>0.31</v>
      </c>
      <c r="I1035" s="19">
        <v>45</v>
      </c>
    </row>
    <row r="1036" spans="2:9" x14ac:dyDescent="0.2">
      <c r="B1036" s="1">
        <v>301033</v>
      </c>
      <c r="C1036" s="1" t="s">
        <v>46</v>
      </c>
      <c r="D1036" s="1" t="s">
        <v>5</v>
      </c>
      <c r="E1036" s="2" t="s">
        <v>21</v>
      </c>
      <c r="F1036" s="1">
        <v>26</v>
      </c>
      <c r="G1036" s="19">
        <v>8.5</v>
      </c>
      <c r="H1036" s="19">
        <v>0.22</v>
      </c>
      <c r="I1036" s="19">
        <v>21</v>
      </c>
    </row>
    <row r="1037" spans="2:9" x14ac:dyDescent="0.2">
      <c r="B1037" s="1">
        <v>301034</v>
      </c>
      <c r="C1037" s="1" t="s">
        <v>45</v>
      </c>
      <c r="D1037" s="1" t="s">
        <v>13</v>
      </c>
      <c r="E1037" s="2" t="s">
        <v>21</v>
      </c>
      <c r="F1037" s="1">
        <v>29</v>
      </c>
      <c r="G1037" s="19">
        <v>8.1999999999999993</v>
      </c>
      <c r="H1037" s="19">
        <v>0.77</v>
      </c>
      <c r="I1037" s="19">
        <v>34</v>
      </c>
    </row>
    <row r="1038" spans="2:9" x14ac:dyDescent="0.2">
      <c r="B1038" s="1">
        <v>301035</v>
      </c>
      <c r="C1038" s="1" t="s">
        <v>44</v>
      </c>
      <c r="D1038" s="1" t="s">
        <v>5</v>
      </c>
      <c r="E1038" s="2" t="s">
        <v>21</v>
      </c>
      <c r="F1038" s="1">
        <v>9</v>
      </c>
      <c r="G1038" s="19">
        <v>7.4</v>
      </c>
      <c r="H1038" s="19">
        <v>0.69</v>
      </c>
      <c r="I1038" s="19">
        <v>14</v>
      </c>
    </row>
    <row r="1039" spans="2:9" x14ac:dyDescent="0.2">
      <c r="B1039" s="1">
        <v>301036</v>
      </c>
      <c r="C1039" s="1" t="s">
        <v>43</v>
      </c>
      <c r="D1039" s="1" t="s">
        <v>5</v>
      </c>
      <c r="E1039" s="2" t="s">
        <v>21</v>
      </c>
      <c r="F1039" s="1">
        <v>15</v>
      </c>
      <c r="G1039" s="19">
        <v>8.3000000000000007</v>
      </c>
      <c r="H1039" s="19">
        <v>0.56999999999999995</v>
      </c>
      <c r="I1039" s="19">
        <v>37</v>
      </c>
    </row>
    <row r="1040" spans="2:9" x14ac:dyDescent="0.2">
      <c r="B1040" s="1">
        <v>301037</v>
      </c>
      <c r="C1040" s="1" t="s">
        <v>42</v>
      </c>
      <c r="D1040" s="1" t="s">
        <v>4</v>
      </c>
      <c r="E1040" s="2" t="s">
        <v>21</v>
      </c>
      <c r="F1040" s="1">
        <v>7</v>
      </c>
      <c r="G1040" s="19">
        <v>5.9</v>
      </c>
      <c r="H1040" s="19">
        <v>0.12</v>
      </c>
      <c r="I1040" s="19">
        <v>8</v>
      </c>
    </row>
    <row r="1041" spans="2:9" x14ac:dyDescent="0.2">
      <c r="B1041" s="1">
        <v>301038</v>
      </c>
      <c r="C1041" s="1" t="s">
        <v>41</v>
      </c>
      <c r="D1041" s="1" t="s">
        <v>4</v>
      </c>
      <c r="E1041" s="2" t="s">
        <v>21</v>
      </c>
      <c r="F1041" s="1">
        <v>25</v>
      </c>
      <c r="G1041" s="19">
        <v>7.1</v>
      </c>
      <c r="H1041" s="19">
        <v>0.12</v>
      </c>
      <c r="I1041" s="19">
        <v>18</v>
      </c>
    </row>
    <row r="1042" spans="2:9" x14ac:dyDescent="0.2">
      <c r="B1042" s="1">
        <v>301039</v>
      </c>
      <c r="C1042" s="1" t="s">
        <v>40</v>
      </c>
      <c r="D1042" s="1" t="s">
        <v>13</v>
      </c>
      <c r="E1042" s="2" t="s">
        <v>21</v>
      </c>
      <c r="F1042" s="1">
        <v>19</v>
      </c>
      <c r="G1042" s="19">
        <v>5.9</v>
      </c>
      <c r="H1042" s="19">
        <v>0.88</v>
      </c>
      <c r="I1042" s="19">
        <v>17</v>
      </c>
    </row>
    <row r="1043" spans="2:9" x14ac:dyDescent="0.2">
      <c r="B1043" s="1">
        <v>301040</v>
      </c>
      <c r="C1043" s="1" t="s">
        <v>39</v>
      </c>
      <c r="D1043" s="1" t="s">
        <v>2</v>
      </c>
      <c r="E1043" s="2" t="s">
        <v>21</v>
      </c>
      <c r="F1043" s="1">
        <v>12</v>
      </c>
      <c r="G1043" s="19">
        <v>5.6</v>
      </c>
      <c r="H1043" s="19">
        <v>0.17</v>
      </c>
      <c r="I1043" s="19">
        <v>37</v>
      </c>
    </row>
    <row r="1044" spans="2:9" x14ac:dyDescent="0.2">
      <c r="B1044" s="1">
        <v>301041</v>
      </c>
      <c r="C1044" s="1" t="s">
        <v>38</v>
      </c>
      <c r="D1044" s="1" t="s">
        <v>11</v>
      </c>
      <c r="E1044" s="2" t="s">
        <v>21</v>
      </c>
      <c r="F1044" s="1">
        <v>27</v>
      </c>
      <c r="G1044" s="19">
        <v>5.8</v>
      </c>
      <c r="H1044" s="19">
        <v>0.47</v>
      </c>
      <c r="I1044" s="19">
        <v>37</v>
      </c>
    </row>
    <row r="1045" spans="2:9" x14ac:dyDescent="0.2">
      <c r="B1045" s="1">
        <v>301042</v>
      </c>
      <c r="C1045" s="1" t="s">
        <v>37</v>
      </c>
      <c r="D1045" s="1" t="s">
        <v>12</v>
      </c>
      <c r="E1045" s="2" t="s">
        <v>21</v>
      </c>
      <c r="F1045" s="1">
        <v>19</v>
      </c>
      <c r="G1045" s="19">
        <v>5.9</v>
      </c>
      <c r="H1045" s="19">
        <v>0.6</v>
      </c>
      <c r="I1045" s="19">
        <v>35</v>
      </c>
    </row>
    <row r="1046" spans="2:9" x14ac:dyDescent="0.2">
      <c r="B1046" s="1">
        <v>301043</v>
      </c>
      <c r="C1046" s="1" t="s">
        <v>36</v>
      </c>
      <c r="D1046" s="1" t="s">
        <v>2</v>
      </c>
      <c r="E1046" s="2" t="s">
        <v>21</v>
      </c>
      <c r="F1046" s="1">
        <v>26</v>
      </c>
      <c r="G1046" s="19">
        <v>6.7</v>
      </c>
      <c r="H1046" s="19">
        <v>0.57999999999999996</v>
      </c>
      <c r="I1046" s="19">
        <v>48</v>
      </c>
    </row>
    <row r="1047" spans="2:9" x14ac:dyDescent="0.2">
      <c r="B1047" s="1">
        <v>301044</v>
      </c>
      <c r="C1047" s="1" t="s">
        <v>35</v>
      </c>
      <c r="D1047" s="1" t="s">
        <v>13</v>
      </c>
      <c r="E1047" s="2" t="s">
        <v>21</v>
      </c>
      <c r="F1047" s="1">
        <v>14</v>
      </c>
      <c r="G1047" s="19">
        <v>5.6</v>
      </c>
      <c r="H1047" s="19">
        <v>0.3</v>
      </c>
      <c r="I1047" s="19">
        <v>26</v>
      </c>
    </row>
    <row r="1048" spans="2:9" x14ac:dyDescent="0.2">
      <c r="B1048" s="1">
        <v>301045</v>
      </c>
      <c r="C1048" s="1" t="s">
        <v>34</v>
      </c>
      <c r="D1048" s="1" t="s">
        <v>3</v>
      </c>
      <c r="E1048" s="2" t="s">
        <v>21</v>
      </c>
      <c r="F1048" s="1">
        <v>12</v>
      </c>
      <c r="G1048" s="19">
        <v>8.6</v>
      </c>
      <c r="H1048" s="19">
        <v>0.11</v>
      </c>
      <c r="I1048" s="19">
        <v>20</v>
      </c>
    </row>
    <row r="1049" spans="2:9" x14ac:dyDescent="0.2">
      <c r="B1049" s="1">
        <v>301046</v>
      </c>
      <c r="C1049" s="1" t="s">
        <v>33</v>
      </c>
      <c r="D1049" s="1" t="s">
        <v>13</v>
      </c>
      <c r="E1049" s="2" t="s">
        <v>21</v>
      </c>
      <c r="F1049" s="1">
        <v>29</v>
      </c>
      <c r="G1049" s="19">
        <v>8.4</v>
      </c>
      <c r="H1049" s="19">
        <v>0.54</v>
      </c>
      <c r="I1049" s="19">
        <v>10</v>
      </c>
    </row>
    <row r="1050" spans="2:9" x14ac:dyDescent="0.2">
      <c r="B1050" s="1">
        <v>301047</v>
      </c>
      <c r="C1050" s="1" t="s">
        <v>32</v>
      </c>
      <c r="D1050" s="1" t="s">
        <v>2</v>
      </c>
      <c r="E1050" s="2" t="s">
        <v>21</v>
      </c>
      <c r="F1050" s="1">
        <v>14</v>
      </c>
      <c r="G1050" s="19">
        <v>7</v>
      </c>
      <c r="H1050" s="19">
        <v>0.44</v>
      </c>
      <c r="I1050" s="19">
        <v>33</v>
      </c>
    </row>
    <row r="1051" spans="2:9" x14ac:dyDescent="0.2">
      <c r="B1051" s="1">
        <v>301048</v>
      </c>
      <c r="C1051" s="1" t="s">
        <v>31</v>
      </c>
      <c r="D1051" s="1" t="s">
        <v>4</v>
      </c>
      <c r="E1051" s="2" t="s">
        <v>21</v>
      </c>
      <c r="F1051" s="1">
        <v>11</v>
      </c>
      <c r="G1051" s="19">
        <v>5.6</v>
      </c>
      <c r="H1051" s="19">
        <v>0.68</v>
      </c>
      <c r="I1051" s="19">
        <v>5</v>
      </c>
    </row>
    <row r="1052" spans="2:9" x14ac:dyDescent="0.2">
      <c r="B1052" s="1">
        <v>301049</v>
      </c>
      <c r="C1052" s="1" t="s">
        <v>30</v>
      </c>
      <c r="D1052" s="1" t="s">
        <v>2</v>
      </c>
      <c r="E1052" s="2" t="s">
        <v>21</v>
      </c>
      <c r="F1052" s="1">
        <v>30</v>
      </c>
      <c r="G1052" s="19">
        <v>5.3</v>
      </c>
      <c r="H1052" s="19">
        <v>0.28999999999999998</v>
      </c>
      <c r="I1052" s="19">
        <v>8</v>
      </c>
    </row>
    <row r="1053" spans="2:9" x14ac:dyDescent="0.2">
      <c r="B1053" s="1">
        <v>301050</v>
      </c>
      <c r="C1053" s="1" t="s">
        <v>29</v>
      </c>
      <c r="D1053" s="1" t="s">
        <v>2</v>
      </c>
      <c r="E1053" s="2" t="s">
        <v>21</v>
      </c>
      <c r="F1053" s="1">
        <v>9</v>
      </c>
      <c r="G1053" s="19">
        <v>6.8</v>
      </c>
      <c r="H1053" s="19">
        <v>0.55000000000000004</v>
      </c>
      <c r="I1053" s="19">
        <v>15</v>
      </c>
    </row>
    <row r="1054" spans="2:9" x14ac:dyDescent="0.2">
      <c r="B1054" s="1">
        <v>301051</v>
      </c>
      <c r="C1054" s="1" t="s">
        <v>28</v>
      </c>
      <c r="D1054" s="1" t="s">
        <v>2</v>
      </c>
      <c r="E1054" s="2" t="s">
        <v>21</v>
      </c>
      <c r="F1054" s="1">
        <v>19</v>
      </c>
      <c r="G1054" s="19">
        <v>6.5</v>
      </c>
      <c r="H1054" s="19">
        <v>0.78</v>
      </c>
      <c r="I1054" s="19">
        <v>14</v>
      </c>
    </row>
    <row r="1055" spans="2:9" x14ac:dyDescent="0.2">
      <c r="B1055" s="1">
        <v>301052</v>
      </c>
      <c r="C1055" s="1" t="s">
        <v>27</v>
      </c>
      <c r="D1055" s="1" t="s">
        <v>7</v>
      </c>
      <c r="E1055" s="2" t="s">
        <v>21</v>
      </c>
      <c r="F1055" s="1">
        <v>11</v>
      </c>
      <c r="G1055" s="19">
        <v>8.6999999999999993</v>
      </c>
      <c r="H1055" s="19">
        <v>0.69</v>
      </c>
      <c r="I1055" s="19">
        <v>19</v>
      </c>
    </row>
    <row r="1056" spans="2:9" x14ac:dyDescent="0.2">
      <c r="B1056" s="1">
        <v>301053</v>
      </c>
      <c r="C1056" s="1" t="s">
        <v>26</v>
      </c>
      <c r="D1056" s="1" t="s">
        <v>2</v>
      </c>
      <c r="E1056" s="2" t="s">
        <v>21</v>
      </c>
      <c r="F1056" s="1">
        <v>10</v>
      </c>
      <c r="G1056" s="19">
        <v>7.9</v>
      </c>
      <c r="H1056" s="19">
        <v>0.11</v>
      </c>
      <c r="I1056" s="19">
        <v>24</v>
      </c>
    </row>
    <row r="1057" spans="2:9" x14ac:dyDescent="0.2">
      <c r="B1057" s="1">
        <v>301054</v>
      </c>
      <c r="C1057" s="1" t="s">
        <v>25</v>
      </c>
      <c r="D1057" s="1" t="s">
        <v>2</v>
      </c>
      <c r="E1057" s="2" t="s">
        <v>21</v>
      </c>
      <c r="F1057" s="1">
        <v>16</v>
      </c>
      <c r="G1057" s="19">
        <v>7.4</v>
      </c>
      <c r="H1057" s="19">
        <v>0.35</v>
      </c>
      <c r="I1057" s="19">
        <v>23</v>
      </c>
    </row>
    <row r="1058" spans="2:9" x14ac:dyDescent="0.2">
      <c r="B1058" s="1">
        <v>301055</v>
      </c>
      <c r="C1058" s="1" t="s">
        <v>24</v>
      </c>
      <c r="D1058" s="1" t="s">
        <v>13</v>
      </c>
      <c r="E1058" s="2" t="s">
        <v>21</v>
      </c>
      <c r="F1058" s="1">
        <v>29</v>
      </c>
      <c r="G1058" s="19">
        <v>5.0999999999999996</v>
      </c>
      <c r="H1058" s="19">
        <v>0.45</v>
      </c>
      <c r="I1058" s="19">
        <v>30</v>
      </c>
    </row>
    <row r="1059" spans="2:9" x14ac:dyDescent="0.2">
      <c r="B1059" s="1">
        <v>301056</v>
      </c>
      <c r="C1059" s="1" t="s">
        <v>23</v>
      </c>
      <c r="D1059" s="1" t="s">
        <v>2</v>
      </c>
      <c r="E1059" s="2" t="s">
        <v>21</v>
      </c>
      <c r="F1059" s="1">
        <v>8</v>
      </c>
      <c r="G1059" s="19">
        <v>8</v>
      </c>
      <c r="H1059" s="19">
        <v>0.69</v>
      </c>
      <c r="I1059" s="19">
        <v>20</v>
      </c>
    </row>
    <row r="1060" spans="2:9" x14ac:dyDescent="0.2">
      <c r="B1060" s="1">
        <v>301057</v>
      </c>
      <c r="C1060" s="1" t="s">
        <v>22</v>
      </c>
      <c r="D1060" s="1" t="s">
        <v>12</v>
      </c>
      <c r="E1060" s="2" t="s">
        <v>21</v>
      </c>
      <c r="F1060" s="1">
        <v>21</v>
      </c>
      <c r="G1060" s="19">
        <v>6.4</v>
      </c>
      <c r="H1060" s="19">
        <v>0.71</v>
      </c>
      <c r="I1060" s="19">
        <v>43</v>
      </c>
    </row>
  </sheetData>
  <dataValidations count="1">
    <dataValidation type="list" allowBlank="1" showInputMessage="1" showErrorMessage="1" sqref="D4:D1060" xr:uid="{00000000-0002-0000-0500-000000000000}">
      <formula1>CATEGORIAS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Resumen</vt:lpstr>
      <vt:lpstr>Stock</vt:lpstr>
      <vt:lpstr>ABC rotación</vt:lpstr>
      <vt:lpstr>Kardex</vt:lpstr>
      <vt:lpstr>Tablas</vt:lpstr>
      <vt:lpstr>AÑOS</vt:lpstr>
      <vt:lpstr>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2018-07-20T21:00:24Z</dcterms:created>
  <dcterms:modified xsi:type="dcterms:W3CDTF">2025-10-12T13:20:15Z</dcterms:modified>
</cp:coreProperties>
</file>